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awa Tengah" sheetId="1" state="visible" r:id="rId1"/>
    <sheet xmlns:r="http://schemas.openxmlformats.org/officeDocument/2006/relationships" name="Sulawesi Selatan" sheetId="2" state="visible" r:id="rId2"/>
    <sheet xmlns:r="http://schemas.openxmlformats.org/officeDocument/2006/relationships" name="Bali" sheetId="3" state="visible" r:id="rId3"/>
    <sheet xmlns:r="http://schemas.openxmlformats.org/officeDocument/2006/relationships" name="Jawa Barat" sheetId="4" state="visible" r:id="rId4"/>
    <sheet xmlns:r="http://schemas.openxmlformats.org/officeDocument/2006/relationships" name="DIY" sheetId="5" state="visible" r:id="rId5"/>
    <sheet xmlns:r="http://schemas.openxmlformats.org/officeDocument/2006/relationships" name="Jawa Timur" sheetId="6" state="visible" r:id="rId6"/>
    <sheet xmlns:r="http://schemas.openxmlformats.org/officeDocument/2006/relationships" name="NTT" sheetId="7" state="visible" r:id="rId7"/>
    <sheet xmlns:r="http://schemas.openxmlformats.org/officeDocument/2006/relationships" name="V1" sheetId="8" state="visible" r:id="rId8"/>
    <sheet xmlns:r="http://schemas.openxmlformats.org/officeDocument/2006/relationships" name="BUS 2" sheetId="9" state="visible" r:id="rId9"/>
    <sheet xmlns:r="http://schemas.openxmlformats.org/officeDocument/2006/relationships" name="Intial Analysis" sheetId="10" state="visible" r:id="rId10"/>
  </sheets>
  <definedNames>
    <definedName name="_xlnm._FilterDatabase" localSheetId="0" hidden="1">'Jawa Tengah'!$A$1:$AFI$49</definedName>
    <definedName name="_xlnm._FilterDatabase" localSheetId="1" hidden="1">'Sulawesi Selatan'!$A$1:$AWZ$55</definedName>
    <definedName name="_xlnm._FilterDatabase" localSheetId="2" hidden="1">'Bali'!$A$1:$AFI$27</definedName>
    <definedName name="_xlnm._FilterDatabase" localSheetId="8" hidden="1">'BUS 2'!$D$1:$D$1000</definedName>
  </definedNames>
  <calcPr calcId="124519" fullCalcOnLoad="1"/>
</workbook>
</file>

<file path=xl/styles.xml><?xml version="1.0" encoding="utf-8"?>
<styleSheet xmlns="http://schemas.openxmlformats.org/spreadsheetml/2006/main">
  <numFmts count="5">
    <numFmt numFmtId="164" formatCode="yyyy-mm-dd"/>
    <numFmt numFmtId="165" formatCode="#,##0.0000"/>
    <numFmt numFmtId="166" formatCode="#,##0.000000"/>
    <numFmt numFmtId="167" formatCode="&quot;Rp&quot;#,##0.00"/>
    <numFmt numFmtId="168" formatCode="yyyy-mm-dd h:mm:ss"/>
  </numFmts>
  <fonts count="14">
    <font>
      <name val="Arial"/>
      <color rgb="FF000000"/>
      <sz val="10"/>
      <scheme val="minor"/>
    </font>
    <font>
      <name val="Arial"/>
      <b val="1"/>
      <color theme="1"/>
    </font>
    <font>
      <name val="Arial"/>
      <color theme="1"/>
    </font>
    <font>
      <name val="Arial"/>
      <color rgb="FF1155CC"/>
      <u val="single"/>
    </font>
    <font>
      <name val="Arial"/>
      <color rgb="FF1155CC"/>
      <u val="single"/>
    </font>
    <font>
      <name val="Arial"/>
      <color rgb="FF1155CC"/>
      <u val="single"/>
    </font>
    <font>
      <name val="Arial"/>
      <color rgb="FF000000"/>
    </font>
    <font>
      <name val="Calibri"/>
      <color theme="1"/>
      <sz val="11"/>
    </font>
    <font>
      <name val="Calibri"/>
      <color rgb="FF1155CC"/>
      <sz val="11"/>
      <u val="single"/>
    </font>
    <font>
      <name val="Calibri"/>
      <color rgb="FF0000FF"/>
      <sz val="11"/>
      <u val="single"/>
    </font>
    <font>
      <name val="Calibri"/>
      <color rgb="FF1155CC"/>
      <sz val="11"/>
      <u val="single"/>
    </font>
    <font>
      <name val="Arial"/>
      <color theme="1"/>
      <scheme val="minor"/>
    </font>
    <font/>
    <font>
      <b val="1"/>
      <color rgb="00FFFFFF"/>
    </font>
  </fonts>
  <fills count="16">
    <fill>
      <patternFill/>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F4CCCC"/>
        <bgColor rgb="FFF4CCCC"/>
      </patternFill>
    </fill>
    <fill>
      <patternFill patternType="solid">
        <fgColor rgb="FF00FFFF"/>
        <bgColor rgb="FF00FFFF"/>
      </patternFill>
    </fill>
    <fill>
      <patternFill patternType="solid">
        <fgColor rgb="FFD5A6BD"/>
        <bgColor rgb="FFD5A6BD"/>
      </patternFill>
    </fill>
    <fill>
      <patternFill patternType="solid">
        <fgColor rgb="FFEAD1DC"/>
        <bgColor rgb="FFEAD1DC"/>
      </patternFill>
    </fill>
    <fill>
      <patternFill patternType="solid">
        <fgColor rgb="FFFF0000"/>
        <bgColor rgb="FFFF0000"/>
      </patternFill>
    </fill>
    <fill>
      <patternFill patternType="solid">
        <fgColor rgb="FFFF9900"/>
        <bgColor rgb="FFFF9900"/>
      </patternFill>
    </fill>
    <fill>
      <patternFill patternType="solid">
        <fgColor rgb="FFE06666"/>
        <bgColor rgb="FFE06666"/>
      </patternFill>
    </fill>
    <fill>
      <patternFill patternType="solid">
        <fgColor rgb="FF6D9EEB"/>
        <bgColor rgb="FF6D9EEB"/>
      </patternFill>
    </fill>
    <fill>
      <patternFill patternType="solid">
        <fgColor rgb="FFB6D7A8"/>
        <bgColor rgb="FFB6D7A8"/>
      </patternFill>
    </fill>
    <fill>
      <patternFill patternType="solid">
        <fgColor rgb="FF6AA84F"/>
        <bgColor rgb="FF6AA84F"/>
      </patternFill>
    </fill>
    <fill>
      <patternFill patternType="solid">
        <fgColor rgb="001F4E78"/>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98">
    <xf numFmtId="0" fontId="0" fillId="0" borderId="0" applyAlignment="1" pivotButton="0" quotePrefix="0" xfId="0">
      <alignment vertical="bottom"/>
    </xf>
    <xf numFmtId="0" fontId="1" fillId="0" borderId="0" applyAlignment="1" pivotButton="0" quotePrefix="0" xfId="0">
      <alignment vertical="bottom"/>
    </xf>
    <xf numFmtId="0" fontId="1" fillId="2" borderId="0" applyAlignment="1" pivotButton="0" quotePrefix="0" xfId="0">
      <alignment vertical="bottom"/>
    </xf>
    <xf numFmtId="0" fontId="1" fillId="3" borderId="0" applyAlignment="1" pivotButton="0" quotePrefix="0" xfId="0">
      <alignment vertical="bottom"/>
    </xf>
    <xf numFmtId="0" fontId="1" fillId="2" borderId="0" applyAlignment="1" pivotButton="0" quotePrefix="0" xfId="0">
      <alignment vertical="bottom"/>
    </xf>
    <xf numFmtId="0" fontId="1" fillId="4" borderId="0" applyAlignment="1" pivotButton="0" quotePrefix="0" xfId="0">
      <alignment vertical="bottom"/>
    </xf>
    <xf numFmtId="164" fontId="2" fillId="0" borderId="0" applyAlignment="1" pivotButton="0" quotePrefix="0" xfId="0">
      <alignment horizontal="right" vertical="bottom"/>
    </xf>
    <xf numFmtId="0" fontId="2" fillId="0" borderId="0" applyAlignment="1" pivotButton="0" quotePrefix="0" xfId="0">
      <alignment vertical="bottom"/>
    </xf>
    <xf numFmtId="0" fontId="2" fillId="0" borderId="0" applyAlignment="1" pivotButton="0" quotePrefix="0" xfId="0">
      <alignment horizontal="right" vertical="bottom"/>
    </xf>
    <xf numFmtId="0" fontId="2" fillId="0" borderId="0" applyAlignment="1" pivotButton="0" quotePrefix="0" xfId="0">
      <alignment vertical="bottom"/>
    </xf>
    <xf numFmtId="0" fontId="2" fillId="4" borderId="0" applyAlignment="1" pivotButton="0" quotePrefix="0" xfId="0">
      <alignment horizontal="right" vertical="bottom"/>
    </xf>
    <xf numFmtId="0" fontId="2" fillId="3" borderId="0" applyAlignment="1" pivotButton="0" quotePrefix="0" xfId="0">
      <alignment vertical="bottom"/>
    </xf>
    <xf numFmtId="0" fontId="2" fillId="5" borderId="0" applyAlignment="1" pivotButton="0" quotePrefix="0" xfId="0">
      <alignment vertical="bottom"/>
    </xf>
    <xf numFmtId="0" fontId="2" fillId="6" borderId="0" applyAlignment="1" pivotButton="0" quotePrefix="0" xfId="0">
      <alignment vertical="bottom"/>
    </xf>
    <xf numFmtId="0" fontId="2" fillId="6" borderId="0" applyAlignment="1" pivotButton="0" quotePrefix="0" xfId="0">
      <alignment vertical="bottom"/>
    </xf>
    <xf numFmtId="0" fontId="2" fillId="6" borderId="0" applyAlignment="1" pivotButton="0" quotePrefix="0" xfId="0">
      <alignment horizontal="right" vertical="bottom"/>
    </xf>
    <xf numFmtId="0" fontId="3"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horizontal="right" vertical="bottom"/>
    </xf>
    <xf numFmtId="0" fontId="2" fillId="2" borderId="0" applyAlignment="1" pivotButton="0" quotePrefix="0" xfId="0">
      <alignment vertical="bottom"/>
    </xf>
    <xf numFmtId="0" fontId="2" fillId="2" borderId="0" applyAlignment="1" pivotButton="0" quotePrefix="0" xfId="0">
      <alignment horizontal="right" vertical="bottom"/>
    </xf>
    <xf numFmtId="0" fontId="2" fillId="2" borderId="0" applyAlignment="1" pivotButton="0" quotePrefix="0" xfId="0">
      <alignment vertical="bottom"/>
    </xf>
    <xf numFmtId="164" fontId="2" fillId="6" borderId="0" applyAlignment="1" pivotButton="0" quotePrefix="0" xfId="0">
      <alignment horizontal="right" vertical="bottom"/>
    </xf>
    <xf numFmtId="0" fontId="2" fillId="6" borderId="0" applyAlignment="1" pivotButton="0" quotePrefix="0" xfId="0">
      <alignment vertical="bottom"/>
    </xf>
    <xf numFmtId="0" fontId="2" fillId="6" borderId="0" applyAlignment="1" pivotButton="0" quotePrefix="0" xfId="0">
      <alignment horizontal="right" vertical="bottom"/>
    </xf>
    <xf numFmtId="0" fontId="4" fillId="6" borderId="0" applyAlignment="1" pivotButton="0" quotePrefix="0" xfId="0">
      <alignment vertical="bottom"/>
    </xf>
    <xf numFmtId="164" fontId="2" fillId="2" borderId="0" applyAlignment="1" pivotButton="0" quotePrefix="0" xfId="0">
      <alignment horizontal="right" vertical="bottom"/>
    </xf>
    <xf numFmtId="0" fontId="2" fillId="2" borderId="0" applyAlignment="1" pivotButton="0" quotePrefix="0" xfId="0">
      <alignment vertical="bottom"/>
    </xf>
    <xf numFmtId="0" fontId="2" fillId="2" borderId="0" applyAlignment="1" pivotButton="0" quotePrefix="0" xfId="0">
      <alignment horizontal="right" vertical="bottom"/>
    </xf>
    <xf numFmtId="0" fontId="5" fillId="2" borderId="0" applyAlignment="1" pivotButton="0" quotePrefix="0" xfId="0">
      <alignment vertical="bottom"/>
    </xf>
    <xf numFmtId="0" fontId="1" fillId="0" borderId="0" applyAlignment="1" pivotButton="0" quotePrefix="0" xfId="0">
      <alignment vertical="bottom"/>
    </xf>
    <xf numFmtId="0" fontId="1" fillId="7" borderId="0" applyAlignment="1" pivotButton="0" quotePrefix="0" xfId="0">
      <alignment vertical="bottom"/>
    </xf>
    <xf numFmtId="0" fontId="1" fillId="8" borderId="0" applyAlignment="1" pivotButton="0" quotePrefix="0" xfId="0">
      <alignment vertical="bottom"/>
    </xf>
    <xf numFmtId="0" fontId="1" fillId="9" borderId="0" applyAlignment="1" pivotButton="0" quotePrefix="0" xfId="0">
      <alignment vertical="bottom"/>
    </xf>
    <xf numFmtId="0" fontId="6" fillId="0" borderId="0" applyAlignment="1" pivotButton="0" quotePrefix="0" xfId="0">
      <alignment vertical="bottom"/>
    </xf>
    <xf numFmtId="0" fontId="2" fillId="9" borderId="0" applyAlignment="1" pivotButton="0" quotePrefix="0" xfId="0">
      <alignment vertical="bottom"/>
    </xf>
    <xf numFmtId="0" fontId="2" fillId="8" borderId="0" applyAlignment="1" pivotButton="0" quotePrefix="0" xfId="0">
      <alignment vertical="bottom"/>
    </xf>
    <xf numFmtId="0" fontId="2" fillId="0" borderId="0" applyAlignment="1" pivotButton="0" quotePrefix="0" xfId="0">
      <alignment horizontal="center" vertical="bottom"/>
    </xf>
    <xf numFmtId="0" fontId="2" fillId="7" borderId="0" applyAlignment="1" pivotButton="0" quotePrefix="0" xfId="0">
      <alignment vertical="bottom"/>
    </xf>
    <xf numFmtId="0" fontId="2" fillId="9" borderId="0" applyAlignment="1" pivotButton="0" quotePrefix="0" xfId="0">
      <alignment horizontal="right" vertical="bottom"/>
    </xf>
    <xf numFmtId="0" fontId="2" fillId="9" borderId="0" applyAlignment="1" pivotButton="0" quotePrefix="0" xfId="0">
      <alignment vertical="bottom"/>
    </xf>
    <xf numFmtId="0" fontId="2" fillId="9" borderId="0" applyAlignment="1" pivotButton="0" quotePrefix="0" xfId="0">
      <alignment horizontal="center" vertical="bottom"/>
    </xf>
    <xf numFmtId="0" fontId="2" fillId="10" borderId="0" applyAlignment="1" pivotButton="0" quotePrefix="0" xfId="0">
      <alignment vertical="bottom"/>
    </xf>
    <xf numFmtId="0" fontId="2" fillId="10" borderId="0" applyAlignment="1" pivotButton="0" quotePrefix="0" xfId="0">
      <alignment horizontal="right" vertical="bottom"/>
    </xf>
    <xf numFmtId="0" fontId="2" fillId="6" borderId="0" applyAlignment="1" pivotButton="0" quotePrefix="0" xfId="0">
      <alignment horizontal="center" vertical="bottom"/>
    </xf>
    <xf numFmtId="0" fontId="2" fillId="4" borderId="0" applyAlignment="1" pivotButton="0" quotePrefix="0" xfId="0">
      <alignment vertical="bottom"/>
    </xf>
    <xf numFmtId="0" fontId="1" fillId="0" borderId="0" applyAlignment="1" pivotButton="0" quotePrefix="0" xfId="0">
      <alignment horizontal="center"/>
    </xf>
    <xf numFmtId="0" fontId="1" fillId="0" borderId="0" applyAlignment="1" pivotButton="0" quotePrefix="0" xfId="0">
      <alignment horizontal="center" vertical="bottom"/>
    </xf>
    <xf numFmtId="0" fontId="2" fillId="0" borderId="0" applyAlignment="1" pivotButton="0" quotePrefix="0" xfId="0">
      <alignment vertical="bottom"/>
    </xf>
    <xf numFmtId="165" fontId="2" fillId="0" borderId="0" applyAlignment="1" pivotButton="0" quotePrefix="0" xfId="0">
      <alignment vertical="bottom"/>
    </xf>
    <xf numFmtId="166" fontId="2" fillId="0" borderId="0" applyAlignment="1" pivotButton="0" quotePrefix="0" xfId="0">
      <alignment vertical="bottom"/>
    </xf>
    <xf numFmtId="165" fontId="2" fillId="0" borderId="0" applyAlignment="1" pivotButton="0" quotePrefix="0" xfId="0">
      <alignment horizontal="right" vertical="bottom"/>
    </xf>
    <xf numFmtId="166" fontId="2" fillId="0" borderId="0" applyAlignment="1" pivotButton="0" quotePrefix="0" xfId="0">
      <alignment horizontal="right" vertical="bottom"/>
    </xf>
    <xf numFmtId="3" fontId="2" fillId="0" borderId="0" applyAlignment="1" pivotButton="0" quotePrefix="0" xfId="0">
      <alignment horizontal="right" vertical="bottom"/>
    </xf>
    <xf numFmtId="167" fontId="2" fillId="0" borderId="0" applyAlignment="1" pivotButton="0" quotePrefix="0" xfId="0">
      <alignment vertical="bottom"/>
    </xf>
    <xf numFmtId="3" fontId="2" fillId="0" borderId="0" applyAlignment="1" pivotButton="0" quotePrefix="0" xfId="0">
      <alignment vertical="bottom"/>
    </xf>
    <xf numFmtId="164" fontId="2" fillId="0" borderId="0" applyAlignment="1" pivotButton="0" quotePrefix="0" xfId="0">
      <alignment vertical="bottom"/>
    </xf>
    <xf numFmtId="0" fontId="7" fillId="0" borderId="0" applyAlignment="1" pivotButton="0" quotePrefix="0" xfId="0">
      <alignment horizontal="right" vertical="bottom"/>
    </xf>
    <xf numFmtId="167" fontId="2" fillId="0" borderId="0" applyAlignment="1" pivotButton="0" quotePrefix="0" xfId="0">
      <alignment horizontal="right" vertical="bottom"/>
    </xf>
    <xf numFmtId="0" fontId="7" fillId="0" borderId="0" applyAlignment="1" pivotButton="0" quotePrefix="0" xfId="0">
      <alignment vertical="bottom"/>
    </xf>
    <xf numFmtId="3" fontId="7" fillId="0" borderId="0" applyAlignment="1" pivotButton="0" quotePrefix="0" xfId="0">
      <alignment vertical="bottom"/>
    </xf>
    <xf numFmtId="3" fontId="7" fillId="0" borderId="0" applyAlignment="1" pivotButton="0" quotePrefix="0" xfId="0">
      <alignment horizontal="right" vertical="bottom"/>
    </xf>
    <xf numFmtId="165" fontId="7" fillId="0" borderId="0" applyAlignment="1" pivotButton="0" quotePrefix="0" xfId="0">
      <alignment horizontal="right" vertical="bottom"/>
    </xf>
    <xf numFmtId="165" fontId="7" fillId="0" borderId="0" applyAlignment="1" pivotButton="0" quotePrefix="0" xfId="0">
      <alignment vertical="bottom"/>
    </xf>
    <xf numFmtId="0" fontId="8" fillId="0" borderId="0" applyAlignment="1" pivotButton="0" quotePrefix="0" xfId="0">
      <alignment horizontal="right" vertical="bottom"/>
    </xf>
    <xf numFmtId="0" fontId="9" fillId="0" borderId="0" applyAlignment="1" pivotButton="0" quotePrefix="0" xfId="0">
      <alignment vertical="bottom"/>
    </xf>
    <xf numFmtId="164" fontId="7" fillId="0" borderId="0" applyAlignment="1" pivotButton="0" quotePrefix="0" xfId="0">
      <alignment horizontal="right" vertical="bottom"/>
    </xf>
    <xf numFmtId="3" fontId="2" fillId="0" borderId="0" applyAlignment="1" pivotButton="0" quotePrefix="0" xfId="0">
      <alignment horizontal="center" vertical="bottom"/>
    </xf>
    <xf numFmtId="0" fontId="7" fillId="0" borderId="0" applyAlignment="1" pivotButton="0" quotePrefix="0" xfId="0">
      <alignment horizontal="center" vertical="bottom"/>
    </xf>
    <xf numFmtId="0" fontId="10" fillId="0" borderId="0" applyAlignment="1" pivotButton="0" quotePrefix="0" xfId="0">
      <alignment vertical="bottom"/>
    </xf>
    <xf numFmtId="0" fontId="2" fillId="11" borderId="0" applyAlignment="1" pivotButton="0" quotePrefix="0" xfId="0">
      <alignment vertical="bottom"/>
    </xf>
    <xf numFmtId="0" fontId="1" fillId="0" borderId="1" applyAlignment="1" pivotButton="0" quotePrefix="0" xfId="0">
      <alignment vertical="bottom"/>
    </xf>
    <xf numFmtId="164" fontId="7" fillId="0" borderId="1" applyAlignment="1" pivotButton="0" quotePrefix="0" xfId="0">
      <alignment horizontal="right" vertical="bottom"/>
    </xf>
    <xf numFmtId="0" fontId="2" fillId="0" borderId="1" applyAlignment="1" pivotButton="0" quotePrefix="0" xfId="0">
      <alignment vertical="bottom"/>
    </xf>
    <xf numFmtId="0" fontId="2" fillId="0" borderId="1" applyAlignment="1" pivotButton="0" quotePrefix="0" xfId="0">
      <alignment vertical="bottom"/>
    </xf>
    <xf numFmtId="0" fontId="2" fillId="0" borderId="1" applyAlignment="1" pivotButton="0" quotePrefix="0" xfId="0">
      <alignment horizontal="right" vertical="bottom"/>
    </xf>
    <xf numFmtId="164" fontId="7" fillId="2" borderId="1" applyAlignment="1" pivotButton="0" quotePrefix="0" xfId="0">
      <alignment horizontal="right" vertical="bottom"/>
    </xf>
    <xf numFmtId="0" fontId="2" fillId="2" borderId="1" applyAlignment="1" pivotButton="0" quotePrefix="0" xfId="0">
      <alignment vertical="bottom"/>
    </xf>
    <xf numFmtId="0" fontId="2" fillId="2" borderId="1" applyAlignment="1" pivotButton="0" quotePrefix="0" xfId="0">
      <alignment vertical="bottom"/>
    </xf>
    <xf numFmtId="0" fontId="2" fillId="2" borderId="1" applyAlignment="1" pivotButton="0" quotePrefix="0" xfId="0">
      <alignment horizontal="right" vertical="bottom"/>
    </xf>
    <xf numFmtId="0" fontId="11" fillId="12" borderId="2" applyAlignment="1" pivotButton="0" quotePrefix="0" xfId="0">
      <alignment horizontal="center"/>
    </xf>
    <xf numFmtId="0" fontId="12" fillId="0" borderId="3" pivotButton="0" quotePrefix="0" xfId="0"/>
    <xf numFmtId="0" fontId="12" fillId="0" borderId="4" pivotButton="0" quotePrefix="0" xfId="0"/>
    <xf numFmtId="0" fontId="11" fillId="12" borderId="1" pivotButton="0" quotePrefix="0" xfId="0"/>
    <xf numFmtId="0" fontId="11" fillId="13" borderId="1" pivotButton="0" quotePrefix="0" xfId="0"/>
    <xf numFmtId="0" fontId="11" fillId="13" borderId="1" pivotButton="0" quotePrefix="0" xfId="0"/>
    <xf numFmtId="2" fontId="11" fillId="13" borderId="1" pivotButton="0" quotePrefix="0" xfId="0"/>
    <xf numFmtId="0" fontId="11" fillId="14" borderId="1" pivotButton="0" quotePrefix="0" xfId="0"/>
    <xf numFmtId="0" fontId="11" fillId="14" borderId="1" pivotButton="0" quotePrefix="0" xfId="0"/>
    <xf numFmtId="2" fontId="11" fillId="14" borderId="1" pivotButton="0" quotePrefix="0" xfId="0"/>
    <xf numFmtId="0" fontId="11" fillId="0" borderId="2" applyAlignment="1" pivotButton="0" quotePrefix="0" xfId="0">
      <alignment horizontal="center"/>
    </xf>
    <xf numFmtId="0" fontId="0" fillId="0" borderId="0" pivotButton="0" quotePrefix="0" xfId="0"/>
    <xf numFmtId="0" fontId="13" fillId="15" borderId="0" pivotButton="0" quotePrefix="0" xfId="0"/>
    <xf numFmtId="168" fontId="0" fillId="0" borderId="0" pivotButton="0" quotePrefix="0" xfId="0"/>
    <xf numFmtId="0" fontId="11" fillId="12" borderId="1" applyAlignment="1" pivotButton="0" quotePrefix="0" xfId="0">
      <alignment horizontal="center"/>
    </xf>
    <xf numFmtId="0" fontId="0" fillId="0" borderId="3" pivotButton="0" quotePrefix="0" xfId="0"/>
    <xf numFmtId="0" fontId="0" fillId="0" borderId="4" pivotButton="0" quotePrefix="0" xfId="0"/>
    <xf numFmtId="0" fontId="11" fillId="0" borderId="1"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None</author>
  </authors>
  <commentList>
    <comment ref="ABQ1" authorId="0" shapeId="0">
      <text>
        <t>edited</t>
      </text>
    </comment>
  </commentList>
</comments>
</file>

<file path=xl/comments/comment2.xml><?xml version="1.0" encoding="utf-8"?>
<comments xmlns="http://schemas.openxmlformats.org/spreadsheetml/2006/main">
  <authors>
    <author>None</author>
  </authors>
  <commentList>
    <comment ref="KK1" authorId="0" shapeId="0">
      <text>
        <t>Jika kosong, berarti tidak ada</t>
      </text>
    </comment>
    <comment ref="ABQ1" authorId="0" shapeId="0">
      <text>
        <t>edited</t>
      </text>
    </comment>
    <comment ref="DS17" authorId="0" shapeId="0">
      <text>
        <t xml:space="preserve">responden sudah meminta bantuan untuk memastikan apakah ada masalah pada komponen, tetapi tidak ada masalah teknis. Namun, masalah utama yang menyebabkan gas tidak optimal belum diketahui walaupun responden sudah </t>
      </text>
    </comment>
    <comment ref="EI53" authorId="0" shapeId="0">
      <text>
        <t>klarifikasi: pasca renovasi rumah, reaktor dialih guna menjadi septic tank. konflik keluarga terjadi akibat para anggota keluarga merasa jijik dengan sumber bahan baku biogas dari kotoran manusia (septic tank). Sehingga biogas tidak aktif akibat Masalah Alokasi Ruang dan Tata Letak pasca renovasi</t>
      </text>
    </comment>
    <comment ref="ACT53" authorId="0" shapeId="0">
      <text>
        <t>edited: berdasarkan catatan A13</t>
      </text>
    </comment>
  </commentList>
</comments>
</file>

<file path=xl/comments/comment3.xml><?xml version="1.0" encoding="utf-8"?>
<comments xmlns="http://schemas.openxmlformats.org/spreadsheetml/2006/main">
  <authors>
    <author>None</author>
  </authors>
  <commentList>
    <comment ref="ABQ1" authorId="0" shapeId="0">
      <text>
        <t>edited</t>
      </text>
    </comment>
  </commentList>
</comments>
</file>

<file path=xl/comments/comment4.xml><?xml version="1.0" encoding="utf-8"?>
<comments xmlns="http://schemas.openxmlformats.org/spreadsheetml/2006/main">
  <authors>
    <author>None</author>
  </authors>
  <commentList>
    <comment ref="AAV1" authorId="0" shapeId="0">
      <text>
        <t>edited</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kf.kobotoolbox.org/api/v2/assets/avstPQqLr3Ab3ZdcVTXZ6f/data/663251533/attachments/attBWKrQCnTMv7auhU422Uu3/" TargetMode="External" Id="rId1"/><Relationship Type="http://schemas.openxmlformats.org/officeDocument/2006/relationships/hyperlink" Target="https://kf.kobotoolbox.org/api/v2/assets/avstPQqLr3Ab3ZdcVTXZ6f/data/663251533/attachments/attVVpXxpF3qsEnbUXJ79Htm/" TargetMode="External" Id="rId2"/><Relationship Type="http://schemas.openxmlformats.org/officeDocument/2006/relationships/hyperlink" Target="https://kf.kobotoolbox.org/api/v2/assets/avstPQqLr3Ab3ZdcVTXZ6f/data/663301002/attachments/attg4kP2W6ZMftBXbbYhXKqZ/" TargetMode="External" Id="rId3"/><Relationship Type="http://schemas.openxmlformats.org/officeDocument/2006/relationships/hyperlink" Target="https://kf.kobotoolbox.org/api/v2/assets/avstPQqLr3Ab3ZdcVTXZ6f/data/663301002/attachments/attN3Lf5vcXsmwf6Lre4jnYH/" TargetMode="External" Id="rId4"/><Relationship Type="http://schemas.openxmlformats.org/officeDocument/2006/relationships/hyperlink" Target="https://kf.kobotoolbox.org/api/v2/assets/avstPQqLr3Ab3ZdcVTXZ6f/data/663335540/attachments/att8QJmiQ6TDswj69xqWGwnB/" TargetMode="External" Id="rId5"/><Relationship Type="http://schemas.openxmlformats.org/officeDocument/2006/relationships/hyperlink" Target="https://kf.kobotoolbox.org/api/v2/assets/avstPQqLr3Ab3ZdcVTXZ6f/data/663335540/attachments/attdrQrJLATCmZAfwrJFtGPn/" TargetMode="External" Id="rId6"/><Relationship Type="http://schemas.openxmlformats.org/officeDocument/2006/relationships/hyperlink" Target="https://kf.kobotoolbox.org/api/v2/assets/avstPQqLr3Ab3ZdcVTXZ6f/data/663630485/attachments/att929sawMu4BTL72Yra6Ga7/" TargetMode="External" Id="rId7"/><Relationship Type="http://schemas.openxmlformats.org/officeDocument/2006/relationships/hyperlink" Target="https://kf.kobotoolbox.org/api/v2/assets/avstPQqLr3Ab3ZdcVTXZ6f/data/663630485/attachments/att6DkGeDscczRhQdqeYyGU3/" TargetMode="External" Id="rId8"/><Relationship Type="http://schemas.openxmlformats.org/officeDocument/2006/relationships/hyperlink" Target="https://kf.kobotoolbox.org/api/v2/assets/avstPQqLr3Ab3ZdcVTXZ6f/data/663655830/attachments/attMgVfQxjHGzHqxKorbqRsb/" TargetMode="External" Id="rId9"/><Relationship Type="http://schemas.openxmlformats.org/officeDocument/2006/relationships/hyperlink" Target="https://kf.kobotoolbox.org/api/v2/assets/avstPQqLr3Ab3ZdcVTXZ6f/data/663655830/attachments/attfzvzMBtnrabApiEvRCRMS/" TargetMode="External" Id="rId10"/><Relationship Type="http://schemas.openxmlformats.org/officeDocument/2006/relationships/hyperlink" Target="https://kf.kobotoolbox.org/api/v2/assets/avstPQqLr3Ab3ZdcVTXZ6f/data/663732541/attachments/attdwtkkxxWMPXzr9nFauzRu/" TargetMode="External" Id="rId11"/><Relationship Type="http://schemas.openxmlformats.org/officeDocument/2006/relationships/hyperlink" Target="https://kf.kobotoolbox.org/api/v2/assets/avstPQqLr3Ab3ZdcVTXZ6f/data/663732541/attachments/attTDpcqVFTdYLvZAYYmCEtF/" TargetMode="External" Id="rId12"/><Relationship Type="http://schemas.openxmlformats.org/officeDocument/2006/relationships/hyperlink" Target="https://kf.kobotoolbox.org/api/v2/assets/avstPQqLr3Ab3ZdcVTXZ6f/data/663773956/attachments/attbVJCDPFzqny5Mf2G4f76U/" TargetMode="External" Id="rId13"/><Relationship Type="http://schemas.openxmlformats.org/officeDocument/2006/relationships/hyperlink" Target="https://kf.kobotoolbox.org/api/v2/assets/avstPQqLr3Ab3ZdcVTXZ6f/data/663773956/attachments/attuqTD9rXWjdtcYHAXBTusn/" TargetMode="External" Id="rId14"/><Relationship Type="http://schemas.openxmlformats.org/officeDocument/2006/relationships/hyperlink" Target="https://kf.kobotoolbox.org/api/v2/assets/avstPQqLr3Ab3ZdcVTXZ6f/data/663839040/attachments/attKugCHwDTgZrMTayGkn7Hh/" TargetMode="External" Id="rId15"/><Relationship Type="http://schemas.openxmlformats.org/officeDocument/2006/relationships/hyperlink" Target="https://kf.kobotoolbox.org/api/v2/assets/avstPQqLr3Ab3ZdcVTXZ6f/data/663839040/attachments/attb2fKMXnjBPsWkR8mJqUDQ/" TargetMode="External" Id="rId16"/><Relationship Type="http://schemas.openxmlformats.org/officeDocument/2006/relationships/hyperlink" Target="https://kf.kobotoolbox.org/api/v2/assets/avstPQqLr3Ab3ZdcVTXZ6f/data/664110988/attachments/attG6zMJyNjggZFEUoF2m44U/" TargetMode="External" Id="rId17"/><Relationship Type="http://schemas.openxmlformats.org/officeDocument/2006/relationships/hyperlink" Target="https://kf.kobotoolbox.org/api/v2/assets/avstPQqLr3Ab3ZdcVTXZ6f/data/664110988/attachments/attyZDscvqHBpWZeb6shDZyX/" TargetMode="External" Id="rId18"/><Relationship Type="http://schemas.openxmlformats.org/officeDocument/2006/relationships/hyperlink" Target="https://kf.kobotoolbox.org/api/v2/assets/avstPQqLr3Ab3ZdcVTXZ6f/data/664131805/attachments/att285TJCLKfuYdqDF2wSU2T/" TargetMode="External" Id="rId19"/><Relationship Type="http://schemas.openxmlformats.org/officeDocument/2006/relationships/hyperlink" Target="https://kf.kobotoolbox.org/api/v2/assets/avstPQqLr3Ab3ZdcVTXZ6f/data/664131805/attachments/attgDZhQsqxCfqyrWGMH8XAY/" TargetMode="External" Id="rId20"/><Relationship Type="http://schemas.openxmlformats.org/officeDocument/2006/relationships/hyperlink" Target="https://kf.kobotoolbox.org/api/v2/assets/avstPQqLr3Ab3ZdcVTXZ6f/data/664154789/attachments/attcnS7SMrty77tNvsK5yMBx/" TargetMode="External" Id="rId21"/><Relationship Type="http://schemas.openxmlformats.org/officeDocument/2006/relationships/hyperlink" Target="https://kf.kobotoolbox.org/api/v2/assets/avstPQqLr3Ab3ZdcVTXZ6f/data/664154789/attachments/att4TpZ59f6aGydDxMSUQ2r2/" TargetMode="External" Id="rId22"/><Relationship Type="http://schemas.openxmlformats.org/officeDocument/2006/relationships/hyperlink" Target="https://kf.kobotoolbox.org/api/v2/assets/avstPQqLr3Ab3ZdcVTXZ6f/data/664175534/attachments/attacM9rPSSxDJGWtMmET8Mf/" TargetMode="External" Id="rId23"/><Relationship Type="http://schemas.openxmlformats.org/officeDocument/2006/relationships/hyperlink" Target="https://kf.kobotoolbox.org/api/v2/assets/avstPQqLr3Ab3ZdcVTXZ6f/data/664175534/attachments/attk996YBVkQGZURPPGVZv5n/" TargetMode="External" Id="rId24"/><Relationship Type="http://schemas.openxmlformats.org/officeDocument/2006/relationships/hyperlink" Target="https://kf.kobotoolbox.org/api/v2/assets/avstPQqLr3Ab3ZdcVTXZ6f/data/664202679/attachments/attWcQz4TLCaYMjWBoVRXXav/" TargetMode="External" Id="rId25"/><Relationship Type="http://schemas.openxmlformats.org/officeDocument/2006/relationships/hyperlink" Target="https://kf.kobotoolbox.org/api/v2/assets/avstPQqLr3Ab3ZdcVTXZ6f/data/664202679/attachments/attq8wHhnwNA7GSJ3L3PFnhu/" TargetMode="External" Id="rId26"/><Relationship Type="http://schemas.openxmlformats.org/officeDocument/2006/relationships/hyperlink" Target="https://kf.kobotoolbox.org/api/v2/assets/avstPQqLr3Ab3ZdcVTXZ6f/data/664224458/attachments/attcEBqiEz4K3tRuMrD76ZWX/" TargetMode="External" Id="rId27"/><Relationship Type="http://schemas.openxmlformats.org/officeDocument/2006/relationships/hyperlink" Target="https://kf.kobotoolbox.org/api/v2/assets/avstPQqLr3Ab3ZdcVTXZ6f/data/664224458/attachments/attaxm3oeHaLbcH5F2i9mNsK/" TargetMode="External" Id="rId28"/><Relationship Type="http://schemas.openxmlformats.org/officeDocument/2006/relationships/hyperlink" Target="https://kf.kobotoolbox.org/api/v2/assets/avstPQqLr3Ab3ZdcVTXZ6f/data/664970971/attachments/attBENjVuAtXCvUJxfAihxVi/" TargetMode="External" Id="rId29"/><Relationship Type="http://schemas.openxmlformats.org/officeDocument/2006/relationships/hyperlink" Target="https://kf.kobotoolbox.org/api/v2/assets/avstPQqLr3Ab3ZdcVTXZ6f/data/664970971/attachments/attzgH95GGEHYf7Ax4PPuuwP/" TargetMode="External" Id="rId30"/><Relationship Type="http://schemas.openxmlformats.org/officeDocument/2006/relationships/hyperlink" Target="https://kf.kobotoolbox.org/api/v2/assets/avstPQqLr3Ab3ZdcVTXZ6f/data/664970990/attachments/attNtEYAfs6pqQoxfUKXfk5z/" TargetMode="External" Id="rId31"/><Relationship Type="http://schemas.openxmlformats.org/officeDocument/2006/relationships/hyperlink" Target="https://kf.kobotoolbox.org/api/v2/assets/avstPQqLr3Ab3ZdcVTXZ6f/data/664970990/attachments/attKrzUSP5Kc7s3Fm7KCxXG9/" TargetMode="External" Id="rId32"/><Relationship Type="http://schemas.openxmlformats.org/officeDocument/2006/relationships/hyperlink" Target="https://kf.kobotoolbox.org/api/v2/assets/avstPQqLr3Ab3ZdcVTXZ6f/data/664971006/attachments/attKbPqi6B8JoLNxDnmEv4oK/" TargetMode="External" Id="rId33"/><Relationship Type="http://schemas.openxmlformats.org/officeDocument/2006/relationships/hyperlink" Target="https://kf.kobotoolbox.org/api/v2/assets/avstPQqLr3Ab3ZdcVTXZ6f/data/664971006/attachments/attz7sjURUM9FeYj4BLVyyeg/" TargetMode="External" Id="rId34"/><Relationship Type="http://schemas.openxmlformats.org/officeDocument/2006/relationships/hyperlink" Target="https://kf.kobotoolbox.org/api/v2/assets/avstPQqLr3Ab3ZdcVTXZ6f/data/664997343/attachments/attVrZMWQwADff4PdHsgRraq/" TargetMode="External" Id="rId35"/><Relationship Type="http://schemas.openxmlformats.org/officeDocument/2006/relationships/hyperlink" Target="https://kf.kobotoolbox.org/api/v2/assets/avstPQqLr3Ab3ZdcVTXZ6f/data/664997343/attachments/attVksBjdwSRZtjcN89wCVvd/" TargetMode="External" Id="rId36"/><Relationship Type="http://schemas.openxmlformats.org/officeDocument/2006/relationships/hyperlink" Target="https://kf.kobotoolbox.org/api/v2/assets/avstPQqLr3Ab3ZdcVTXZ6f/data/665003147/attachments/attTdFDvH9uFVMLRLssUjsgE/" TargetMode="External" Id="rId37"/><Relationship Type="http://schemas.openxmlformats.org/officeDocument/2006/relationships/hyperlink" Target="https://kf.kobotoolbox.org/api/v2/assets/avstPQqLr3Ab3ZdcVTXZ6f/data/665003147/attachments/atttxNpXRj46PFvTmTkJcFam/" TargetMode="External" Id="rId38"/><Relationship Type="http://schemas.openxmlformats.org/officeDocument/2006/relationships/hyperlink" Target="https://kf.kobotoolbox.org/api/v2/assets/avstPQqLr3Ab3ZdcVTXZ6f/data/665011374/attachments/att7EwZDLqwviWARnLCkfLPY/" TargetMode="External" Id="rId39"/><Relationship Type="http://schemas.openxmlformats.org/officeDocument/2006/relationships/hyperlink" Target="https://kf.kobotoolbox.org/api/v2/assets/avstPQqLr3Ab3ZdcVTXZ6f/data/665011374/attachments/att88S36n3JDx3SejpMEfXUD/" TargetMode="External" Id="rId40"/><Relationship Type="http://schemas.openxmlformats.org/officeDocument/2006/relationships/hyperlink" Target="https://kf.kobotoolbox.org/api/v2/assets/avstPQqLr3Ab3ZdcVTXZ6f/data/665042048/attachments/att9USKNgxStC3A3opUqF5V3/" TargetMode="External" Id="rId41"/><Relationship Type="http://schemas.openxmlformats.org/officeDocument/2006/relationships/hyperlink" Target="https://kf.kobotoolbox.org/api/v2/assets/avstPQqLr3Ab3ZdcVTXZ6f/data/665042048/attachments/attCqtCxSUukbhXgrvmtbRJD/" TargetMode="External" Id="rId42"/><Relationship Type="http://schemas.openxmlformats.org/officeDocument/2006/relationships/hyperlink" Target="https://kf.kobotoolbox.org/api/v2/assets/avstPQqLr3Ab3ZdcVTXZ6f/data/665066481/attachments/attsrV2eF8wGkdagQDsUHnr4/" TargetMode="External" Id="rId43"/><Relationship Type="http://schemas.openxmlformats.org/officeDocument/2006/relationships/hyperlink" Target="https://kf.kobotoolbox.org/api/v2/assets/avstPQqLr3Ab3ZdcVTXZ6f/data/665066481/attachments/attYvpzZAhqnqJ5VwYyS9cdm/" TargetMode="External" Id="rId44"/><Relationship Type="http://schemas.openxmlformats.org/officeDocument/2006/relationships/hyperlink" Target="https://kf.kobotoolbox.org/api/v2/assets/avstPQqLr3Ab3ZdcVTXZ6f/data/665085276/attachments/attbSRgyNgii2SNg3RiRdMvz/" TargetMode="External" Id="rId45"/><Relationship Type="http://schemas.openxmlformats.org/officeDocument/2006/relationships/hyperlink" Target="https://kf.kobotoolbox.org/api/v2/assets/avstPQqLr3Ab3ZdcVTXZ6f/data/665085276/attachments/att4NZ6LF7LLJ5HcLv4h8zqk/" TargetMode="External" Id="rId46"/><Relationship Type="http://schemas.openxmlformats.org/officeDocument/2006/relationships/hyperlink" Target="https://kf.kobotoolbox.org/api/v2/assets/avstPQqLr3Ab3ZdcVTXZ6f/data/665099497/attachments/attdy8u6qEhdxjSW4CsbFb5z/" TargetMode="External" Id="rId47"/><Relationship Type="http://schemas.openxmlformats.org/officeDocument/2006/relationships/hyperlink" Target="https://kf.kobotoolbox.org/api/v2/assets/avstPQqLr3Ab3ZdcVTXZ6f/data/665099497/attachments/attAYR9DiWdJD96b4YTLDa2G/" TargetMode="External" Id="rId48"/><Relationship Type="http://schemas.openxmlformats.org/officeDocument/2006/relationships/hyperlink" Target="https://kf.kobotoolbox.org/api/v2/assets/avstPQqLr3Ab3ZdcVTXZ6f/data/665129835/attachments/attReDcabQ7hgnkekFdNVwLp/" TargetMode="External" Id="rId49"/><Relationship Type="http://schemas.openxmlformats.org/officeDocument/2006/relationships/hyperlink" Target="https://kf.kobotoolbox.org/api/v2/assets/avstPQqLr3Ab3ZdcVTXZ6f/data/665129835/attachments/attbtWs4YRcXUzrqjM599hz4/" TargetMode="External" Id="rId50"/><Relationship Type="http://schemas.openxmlformats.org/officeDocument/2006/relationships/hyperlink" Target="https://kf.kobotoolbox.org/api/v2/assets/avstPQqLr3Ab3ZdcVTXZ6f/data/665480927/attachments/attxY7XkNZWRiKNebot2CqUR/" TargetMode="External" Id="rId51"/><Relationship Type="http://schemas.openxmlformats.org/officeDocument/2006/relationships/hyperlink" Target="https://kf.kobotoolbox.org/api/v2/assets/avstPQqLr3Ab3ZdcVTXZ6f/data/665480927/attachments/att9yndbhPyDhnfUnp5YMVe4/" TargetMode="External" Id="rId52"/><Relationship Type="http://schemas.openxmlformats.org/officeDocument/2006/relationships/hyperlink" Target="https://kf.kobotoolbox.org/api/v2/assets/avstPQqLr3Ab3ZdcVTXZ6f/data/665498025/attachments/att6cBZpmGhAKNyHwJ3Htpiq/" TargetMode="External" Id="rId53"/><Relationship Type="http://schemas.openxmlformats.org/officeDocument/2006/relationships/hyperlink" Target="https://kf.kobotoolbox.org/api/v2/assets/avstPQqLr3Ab3ZdcVTXZ6f/data/665498025/attachments/attMPiatV9UdUhcWmg888Cxx/" TargetMode="External" Id="rId54"/><Relationship Type="http://schemas.openxmlformats.org/officeDocument/2006/relationships/hyperlink" Target="https://kf.kobotoolbox.org/api/v2/assets/avstPQqLr3Ab3ZdcVTXZ6f/data/665515052/attachments/attbLAhA2vo7HCeA56ZwG6yr/" TargetMode="External" Id="rId55"/><Relationship Type="http://schemas.openxmlformats.org/officeDocument/2006/relationships/hyperlink" Target="https://kf.kobotoolbox.org/api/v2/assets/avstPQqLr3Ab3ZdcVTXZ6f/data/665515052/attachments/attszmJNs4e3VZBiQFjLf29F/" TargetMode="External" Id="rId56"/><Relationship Type="http://schemas.openxmlformats.org/officeDocument/2006/relationships/hyperlink" Target="https://kf.kobotoolbox.org/api/v2/assets/avstPQqLr3Ab3ZdcVTXZ6f/data/665529918/attachments/attneyv7m9zHBbX2u5Jdgs3r/" TargetMode="External" Id="rId57"/><Relationship Type="http://schemas.openxmlformats.org/officeDocument/2006/relationships/hyperlink" Target="https://kf.kobotoolbox.org/api/v2/assets/avstPQqLr3Ab3ZdcVTXZ6f/data/665529918/attachments/atteDtCPoXVYfePZhxir3X2H/" TargetMode="External" Id="rId58"/><Relationship Type="http://schemas.openxmlformats.org/officeDocument/2006/relationships/hyperlink" Target="https://kf.kobotoolbox.org/api/v2/assets/avstPQqLr3Ab3ZdcVTXZ6f/data/665547526/attachments/attU9W6AJ3HTbFwSW3PBjDkV/" TargetMode="External" Id="rId59"/><Relationship Type="http://schemas.openxmlformats.org/officeDocument/2006/relationships/hyperlink" Target="https://kf.kobotoolbox.org/api/v2/assets/avstPQqLr3Ab3ZdcVTXZ6f/data/665547526/attachments/attbojA8pLrc56DJvMFCAExD/" TargetMode="External" Id="rId60"/><Relationship Type="http://schemas.openxmlformats.org/officeDocument/2006/relationships/hyperlink" Target="https://kf.kobotoolbox.org/api/v2/assets/avstPQqLr3Ab3ZdcVTXZ6f/data/665917452/attachments/attqwjP3Dad7Ut8anhpoS4Ps/" TargetMode="External" Id="rId61"/><Relationship Type="http://schemas.openxmlformats.org/officeDocument/2006/relationships/hyperlink" Target="https://kf.kobotoolbox.org/api/v2/assets/avstPQqLr3Ab3ZdcVTXZ6f/data/665917452/attachments/attMZonA29XnmhPMbDFohDYS/" TargetMode="External" Id="rId62"/><Relationship Type="http://schemas.openxmlformats.org/officeDocument/2006/relationships/hyperlink" Target="https://kf.kobotoolbox.org/api/v2/assets/avstPQqLr3Ab3ZdcVTXZ6f/data/665929244/attachments/attuFGkg6tVzP5boDDMRyPDa/" TargetMode="External" Id="rId63"/><Relationship Type="http://schemas.openxmlformats.org/officeDocument/2006/relationships/hyperlink" Target="https://kf.kobotoolbox.org/api/v2/assets/avstPQqLr3Ab3ZdcVTXZ6f/data/665929244/attachments/att6EUWqjerbhTFxukVHKmY3/" TargetMode="External" Id="rId64"/><Relationship Type="http://schemas.openxmlformats.org/officeDocument/2006/relationships/hyperlink" Target="https://kf.kobotoolbox.org/api/v2/assets/avstPQqLr3Ab3ZdcVTXZ6f/data/665938658/attachments/attiPrrTjiW7gxa5hztUCMvW/" TargetMode="External" Id="rId65"/><Relationship Type="http://schemas.openxmlformats.org/officeDocument/2006/relationships/hyperlink" Target="https://kf.kobotoolbox.org/api/v2/assets/avstPQqLr3Ab3ZdcVTXZ6f/data/665938658/attachments/attwv9Yf9Raq48hjzQUdA6nN/" TargetMode="External" Id="rId66"/><Relationship Type="http://schemas.openxmlformats.org/officeDocument/2006/relationships/hyperlink" Target="https://kf.kobotoolbox.org/api/v2/assets/avstPQqLr3Ab3ZdcVTXZ6f/data/665950621/attachments/attWqE5Rx6fxgqLnrLpyUmwe/" TargetMode="External" Id="rId67"/><Relationship Type="http://schemas.openxmlformats.org/officeDocument/2006/relationships/hyperlink" Target="https://kf.kobotoolbox.org/api/v2/assets/avstPQqLr3Ab3ZdcVTXZ6f/data/665950621/attachments/att6ktxoJrEBj5uF2rbst6yp/" TargetMode="External" Id="rId68"/><Relationship Type="http://schemas.openxmlformats.org/officeDocument/2006/relationships/hyperlink" Target="https://kf.kobotoolbox.org/api/v2/assets/avstPQqLr3Ab3ZdcVTXZ6f/data/665962254/attachments/attmHUfLEb2fVqvdZ2csMZej/" TargetMode="External" Id="rId69"/><Relationship Type="http://schemas.openxmlformats.org/officeDocument/2006/relationships/hyperlink" Target="https://kf.kobotoolbox.org/api/v2/assets/avstPQqLr3Ab3ZdcVTXZ6f/data/665962254/attachments/attaucif6YNQRYH87RRxQ9sQ/" TargetMode="External" Id="rId70"/><Relationship Type="http://schemas.openxmlformats.org/officeDocument/2006/relationships/hyperlink" Target="https://kf.kobotoolbox.org/api/v2/assets/avstPQqLr3Ab3ZdcVTXZ6f/data/665992473/attachments/attbFyceS73VZKbjtD8oswkP/" TargetMode="External" Id="rId71"/><Relationship Type="http://schemas.openxmlformats.org/officeDocument/2006/relationships/hyperlink" Target="https://kf.kobotoolbox.org/api/v2/assets/avstPQqLr3Ab3ZdcVTXZ6f/data/665992473/attachments/att4RSjtBsQjxgssPMkdyAiU/" TargetMode="External" Id="rId72"/><Relationship Type="http://schemas.openxmlformats.org/officeDocument/2006/relationships/hyperlink" Target="https://kf.kobotoolbox.org/api/v2/assets/avstPQqLr3Ab3ZdcVTXZ6f/data/666003650/attachments/attCyCTev895ueqQ9Yxn2czk/" TargetMode="External" Id="rId73"/><Relationship Type="http://schemas.openxmlformats.org/officeDocument/2006/relationships/hyperlink" Target="https://kf.kobotoolbox.org/api/v2/assets/avstPQqLr3Ab3ZdcVTXZ6f/data/666003650/attachments/attANQ4W9y28a28qMKTbr7A4/" TargetMode="External" Id="rId74"/><Relationship Type="http://schemas.openxmlformats.org/officeDocument/2006/relationships/hyperlink" Target="https://kf.kobotoolbox.org/api/v2/assets/avstPQqLr3Ab3ZdcVTXZ6f/data/666541864/attachments/attS62mFcBGTbMbxkyATgTz4/" TargetMode="External" Id="rId75"/><Relationship Type="http://schemas.openxmlformats.org/officeDocument/2006/relationships/hyperlink" Target="https://kf.kobotoolbox.org/api/v2/assets/avstPQqLr3Ab3ZdcVTXZ6f/data/666541864/attachments/attQK2NzuFZwxWr5P7T37NYe/" TargetMode="External" Id="rId76"/><Relationship Type="http://schemas.openxmlformats.org/officeDocument/2006/relationships/hyperlink" Target="https://kf.kobotoolbox.org/api/v2/assets/avstPQqLr3Ab3ZdcVTXZ6f/data/666555256/attachments/attniYRuRgGHUdQiSwbNHnS6/" TargetMode="External" Id="rId77"/><Relationship Type="http://schemas.openxmlformats.org/officeDocument/2006/relationships/hyperlink" Target="https://kf.kobotoolbox.org/api/v2/assets/avstPQqLr3Ab3ZdcVTXZ6f/data/666555256/attachments/att5DoBZ3YpwJWbRC7Ho7q6R/" TargetMode="External" Id="rId78"/><Relationship Type="http://schemas.openxmlformats.org/officeDocument/2006/relationships/hyperlink" Target="https://kf.kobotoolbox.org/api/v2/assets/avstPQqLr3Ab3ZdcVTXZ6f/data/666561318/attachments/attkoyQMbBvofBoa6rUFAfoZ/" TargetMode="External" Id="rId79"/><Relationship Type="http://schemas.openxmlformats.org/officeDocument/2006/relationships/hyperlink" Target="https://kf.kobotoolbox.org/api/v2/assets/avstPQqLr3Ab3ZdcVTXZ6f/data/666561318/attachments/attiZeE8Jw9aMHLxxzaQiQNy/" TargetMode="External" Id="rId80"/><Relationship Type="http://schemas.openxmlformats.org/officeDocument/2006/relationships/hyperlink" Target="https://kf.kobotoolbox.org/api/v2/assets/avstPQqLr3Ab3ZdcVTXZ6f/data/667160464/attachments/attoFMjjPayGMCCa7GjyJ5cP/" TargetMode="External" Id="rId81"/><Relationship Type="http://schemas.openxmlformats.org/officeDocument/2006/relationships/hyperlink" Target="https://kf.kobotoolbox.org/api/v2/assets/avstPQqLr3Ab3ZdcVTXZ6f/data/667160464/attachments/attC6XtwipHZakW8ZPwo333J/" TargetMode="External" Id="rId82"/><Relationship Type="http://schemas.openxmlformats.org/officeDocument/2006/relationships/hyperlink" Target="https://kf.kobotoolbox.org/api/v2/assets/avstPQqLr3Ab3ZdcVTXZ6f/data/667182647/attachments/attY6RiyKNu9aebsPEVY2vxm/" TargetMode="External" Id="rId83"/><Relationship Type="http://schemas.openxmlformats.org/officeDocument/2006/relationships/hyperlink" Target="https://kf.kobotoolbox.org/api/v2/assets/avstPQqLr3Ab3ZdcVTXZ6f/data/667182647/attachments/att2UkTCgxZBbyEnaz9Eb6gA/" TargetMode="External" Id="rId84"/><Relationship Type="http://schemas.openxmlformats.org/officeDocument/2006/relationships/hyperlink" Target="https://kf.kobotoolbox.org/api/v2/assets/avstPQqLr3Ab3ZdcVTXZ6f/data/667200392/attachments/attjULQJGdp8dYNBmXG72kUf/" TargetMode="External" Id="rId85"/><Relationship Type="http://schemas.openxmlformats.org/officeDocument/2006/relationships/hyperlink" Target="https://kf.kobotoolbox.org/api/v2/assets/avstPQqLr3Ab3ZdcVTXZ6f/data/667200392/attachments/attvnvcnMsLqpmj3eQFtmmsC/" TargetMode="External" Id="rId86"/><Relationship Type="http://schemas.openxmlformats.org/officeDocument/2006/relationships/hyperlink" Target="https://kf.kobotoolbox.org/api/v2/assets/avstPQqLr3Ab3ZdcVTXZ6f/data/667218601/attachments/atttkGVW59yjVieoKVxQarzX/" TargetMode="External" Id="rId87"/><Relationship Type="http://schemas.openxmlformats.org/officeDocument/2006/relationships/hyperlink" Target="https://kf.kobotoolbox.org/api/v2/assets/avstPQqLr3Ab3ZdcVTXZ6f/data/667218601/attachments/attSQ2SZ4QaDtatzYuiPRzsJ/" TargetMode="External" Id="rId88"/><Relationship Type="http://schemas.openxmlformats.org/officeDocument/2006/relationships/hyperlink" Target="https://kf.kobotoolbox.org/api/v2/assets/avstPQqLr3Ab3ZdcVTXZ6f/data/667233389/attachments/att9uZivzemxs5gCaQQBsxed/" TargetMode="External" Id="rId89"/><Relationship Type="http://schemas.openxmlformats.org/officeDocument/2006/relationships/hyperlink" Target="https://kf.kobotoolbox.org/api/v2/assets/avstPQqLr3Ab3ZdcVTXZ6f/data/667233389/attachments/attyg7HC4aDTdQxvJM9Znsyf/" TargetMode="External" Id="rId90"/><Relationship Type="http://schemas.openxmlformats.org/officeDocument/2006/relationships/hyperlink" Target="https://kf.kobotoolbox.org/api/v2/assets/avstPQqLr3Ab3ZdcVTXZ6f/data/667247006/attachments/att5fwKxdHqtaDkxjVjyd7rT/" TargetMode="External" Id="rId91"/><Relationship Type="http://schemas.openxmlformats.org/officeDocument/2006/relationships/hyperlink" Target="https://kf.kobotoolbox.org/api/v2/assets/avstPQqLr3Ab3ZdcVTXZ6f/data/667247006/attachments/attaNkxPRMwF7pzH5MMpauVg/" TargetMode="External" Id="rId92"/><Relationship Type="http://schemas.openxmlformats.org/officeDocument/2006/relationships/hyperlink" Target="https://kf.kobotoolbox.org/api/v2/assets/avstPQqLr3Ab3ZdcVTXZ6f/data/668159886/attachments/attUuBDSurJKaR8ocTrz8uRG/" TargetMode="External" Id="rId93"/><Relationship Type="http://schemas.openxmlformats.org/officeDocument/2006/relationships/hyperlink" Target="https://kf.kobotoolbox.org/api/v2/assets/avstPQqLr3Ab3ZdcVTXZ6f/data/668159886/attachments/attpwuTnJQDAwM5cDfi663bN/" TargetMode="External" Id="rId94"/><Relationship Type="http://schemas.openxmlformats.org/officeDocument/2006/relationships/hyperlink" Target="https://kf.kobotoolbox.org/api/v2/assets/avstPQqLr3Ab3ZdcVTXZ6f/data/668196459/attachments/attFdtawFpgVv2Y2xvFJkeSG/" TargetMode="External" Id="rId95"/><Relationship Type="http://schemas.openxmlformats.org/officeDocument/2006/relationships/hyperlink" Target="https://kf.kobotoolbox.org/api/v2/assets/avstPQqLr3Ab3ZdcVTXZ6f/data/668196459/attachments/attWZWZHHsbPYKeqrcBRyBxv/" TargetMode="External" Id="rId9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rive.google.com/drive/folders/1MBSuJmomFFgYSRIkbDt3pNqfBAMkNO5z" TargetMode="External" Id="rId1"/><Relationship Type="http://schemas.openxmlformats.org/officeDocument/2006/relationships/hyperlink" Target="https://drive.google.com/drive/folders/1MBSuJmomFFgYSRIkbDt3pNqfBAMkNO5z" TargetMode="External" Id="rId2"/><Relationship Type="http://schemas.openxmlformats.org/officeDocument/2006/relationships/hyperlink" Target="https://kf.kobotoolbox.org/api/v2/assets/avstPQqLr3Ab3ZdcVTXZ6f/data/665482326/attachments/attDNyGNxPHANeg3sMdXEP6h/" TargetMode="External" Id="rId3"/><Relationship Type="http://schemas.openxmlformats.org/officeDocument/2006/relationships/hyperlink" Target="https://kf.kobotoolbox.org/api/v2/assets/avstPQqLr3Ab3ZdcVTXZ6f/data/665482326/attachments/att5XMXrbCuasDQ2abHvgyyN/" TargetMode="External" Id="rId4"/><Relationship Type="http://schemas.openxmlformats.org/officeDocument/2006/relationships/hyperlink" Target="https://kf.kobotoolbox.org/api/v2/assets/avstPQqLr3Ab3ZdcVTXZ6f/data/666067792/attachments/attmqV7NnfnQea3cNMhEna4J/" TargetMode="External" Id="rId5"/><Relationship Type="http://schemas.openxmlformats.org/officeDocument/2006/relationships/hyperlink" Target="https://kf.kobotoolbox.org/api/v2/assets/avstPQqLr3Ab3ZdcVTXZ6f/data/666067792/attachments/attE5HwDReNZ4qxY9VpEyaKx/" TargetMode="External" Id="rId6"/><Relationship Type="http://schemas.openxmlformats.org/officeDocument/2006/relationships/hyperlink" Target="https://kf.kobotoolbox.org/api/v2/assets/avstPQqLr3Ab3ZdcVTXZ6f/data/666665905/attachments/att9oJgHEoQskbCYGaDSakpp/" TargetMode="External" Id="rId7"/><Relationship Type="http://schemas.openxmlformats.org/officeDocument/2006/relationships/hyperlink" Target="https://kf.kobotoolbox.org/api/v2/assets/avstPQqLr3Ab3ZdcVTXZ6f/data/666665905/attachments/attxrBMzeUPvpkKaKmpJpkrz/" TargetMode="External" Id="rId8"/><Relationship Type="http://schemas.openxmlformats.org/officeDocument/2006/relationships/hyperlink" Target="https://kf.kobotoolbox.org/api/v2/assets/avstPQqLr3Ab3ZdcVTXZ6f/data/666757182/attachments/attpcLVSoFL5aU2WnD7GpcnC/" TargetMode="External" Id="rId9"/><Relationship Type="http://schemas.openxmlformats.org/officeDocument/2006/relationships/hyperlink" Target="https://kf.kobotoolbox.org/api/v2/assets/avstPQqLr3Ab3ZdcVTXZ6f/data/666757182/attachments/attUmHMLMKGougYvFdDabhiy/" TargetMode="External" Id="rId10"/><Relationship Type="http://schemas.openxmlformats.org/officeDocument/2006/relationships/hyperlink" Target="https://kf.kobotoolbox.org/api/v2/assets/avstPQqLr3Ab3ZdcVTXZ6f/data/666776091/attachments/attxm3dqMfmEu3X6beSEchNp/" TargetMode="External" Id="rId11"/><Relationship Type="http://schemas.openxmlformats.org/officeDocument/2006/relationships/hyperlink" Target="https://kf.kobotoolbox.org/api/v2/assets/avstPQqLr3Ab3ZdcVTXZ6f/data/666776091/attachments/attsyAVTDdXu5bvrPJtJHVmb/" TargetMode="External" Id="rId12"/><Relationship Type="http://schemas.openxmlformats.org/officeDocument/2006/relationships/hyperlink" Target="https://kf.kobotoolbox.org/api/v2/assets/avstPQqLr3Ab3ZdcVTXZ6f/data/666790955/attachments/attRW95Krqrc3RXTPCcKcUDE/" TargetMode="External" Id="rId13"/><Relationship Type="http://schemas.openxmlformats.org/officeDocument/2006/relationships/hyperlink" Target="https://kf.kobotoolbox.org/api/v2/assets/avstPQqLr3Ab3ZdcVTXZ6f/data/666790955/attachments/attPrSwvJ5EvfgMp8domSxNB/" TargetMode="External" Id="rId14"/><Relationship Type="http://schemas.openxmlformats.org/officeDocument/2006/relationships/hyperlink" Target="https://kf.kobotoolbox.org/api/v2/assets/avstPQqLr3Ab3ZdcVTXZ6f/data/666922248/attachments/attFPbg7Ge7rQvs2PWeLnw2n/" TargetMode="External" Id="rId15"/><Relationship Type="http://schemas.openxmlformats.org/officeDocument/2006/relationships/hyperlink" Target="https://kf.kobotoolbox.org/api/v2/assets/avstPQqLr3Ab3ZdcVTXZ6f/data/666922248/attachments/attNV9PGH4KTitZWvC2MgEy5/" TargetMode="External" Id="rId16"/><Relationship Type="http://schemas.openxmlformats.org/officeDocument/2006/relationships/hyperlink" Target="https://kf.kobotoolbox.org/api/v2/assets/avstPQqLr3Ab3ZdcVTXZ6f/data/667204904/attachments/attWFveHz6Q4b32fgBoxEyoo/" TargetMode="External" Id="rId17"/><Relationship Type="http://schemas.openxmlformats.org/officeDocument/2006/relationships/hyperlink" Target="https://kf.kobotoolbox.org/api/v2/assets/avstPQqLr3Ab3ZdcVTXZ6f/data/667204904/attachments/atta6GG9NpjpGzwtNPLEDqeY/" TargetMode="External" Id="rId18"/><Relationship Type="http://schemas.openxmlformats.org/officeDocument/2006/relationships/hyperlink" Target="https://kf.kobotoolbox.org/api/v2/assets/avstPQqLr3Ab3ZdcVTXZ6f/data/667231397/attachments/attJo39VAjassJZjM8HdU3iu/" TargetMode="External" Id="rId19"/><Relationship Type="http://schemas.openxmlformats.org/officeDocument/2006/relationships/hyperlink" Target="https://kf.kobotoolbox.org/api/v2/assets/avstPQqLr3Ab3ZdcVTXZ6f/data/667231397/attachments/attTzuQskB4uA4AySRKn4evQ/" TargetMode="External" Id="rId20"/><Relationship Type="http://schemas.openxmlformats.org/officeDocument/2006/relationships/hyperlink" Target="https://drive.google.com/drive/folders/1OaxybV_5AZznQVPhsboho4CY8IA9ILeH" TargetMode="External" Id="rId21"/><Relationship Type="http://schemas.openxmlformats.org/officeDocument/2006/relationships/hyperlink" Target="https://drive.google.com/drive/folders/1OaxybV_5AZznQVPhsboho4CY8IA9ILeH" TargetMode="External" Id="rId22"/><Relationship Type="http://schemas.openxmlformats.org/officeDocument/2006/relationships/hyperlink" Target="https://kf.kobotoolbox.org/api/v2/assets/avstPQqLr3Ab3ZdcVTXZ6f/data/668776785/attachments/attZNmDfit89QrDaBxaTB6jb/" TargetMode="External" Id="rId23"/><Relationship Type="http://schemas.openxmlformats.org/officeDocument/2006/relationships/hyperlink" Target="https://kf.kobotoolbox.org/api/v2/assets/avstPQqLr3Ab3ZdcVTXZ6f/data/668776785/attachments/attnCgtEEw5qYiTug8bhAwLZ/" TargetMode="External" Id="rId24"/><Relationship Type="http://schemas.openxmlformats.org/officeDocument/2006/relationships/hyperlink" Target="https://kf.kobotoolbox.org/api/v2/assets/avstPQqLr3Ab3ZdcVTXZ6f/data/670994701/attachments/attXwMZorUU25n4jARKCxpks/" TargetMode="External" Id="rId25"/><Relationship Type="http://schemas.openxmlformats.org/officeDocument/2006/relationships/hyperlink" Target="https://kf.kobotoolbox.org/api/v2/assets/avstPQqLr3Ab3ZdcVTXZ6f/data/670994701/attachments/attUGFgeGgo29ToeiAvwxW37/" TargetMode="External" Id="rId26"/><Relationship Type="http://schemas.openxmlformats.org/officeDocument/2006/relationships/hyperlink" Target="https://kf.kobotoolbox.org/api/v2/assets/avstPQqLr3Ab3ZdcVTXZ6f/data/671100060/attachments/attUe3uCrc5QkQBvLNuhWRDu/" TargetMode="External" Id="rId27"/><Relationship Type="http://schemas.openxmlformats.org/officeDocument/2006/relationships/hyperlink" Target="https://kf.kobotoolbox.org/api/v2/assets/avstPQqLr3Ab3ZdcVTXZ6f/data/671100060/attachments/attNufME6w3qkLa7ZKqLgWFS/" TargetMode="External" Id="rId28"/><Relationship Type="http://schemas.openxmlformats.org/officeDocument/2006/relationships/hyperlink" Target="https://kf.kobotoolbox.org/api/v2/assets/avstPQqLr3Ab3ZdcVTXZ6f/data/671388954/attachments/attSEFpf2AziKJdmSjZiUTmf/" TargetMode="External" Id="rId29"/><Relationship Type="http://schemas.openxmlformats.org/officeDocument/2006/relationships/hyperlink" Target="https://kf.kobotoolbox.org/api/v2/assets/avstPQqLr3Ab3ZdcVTXZ6f/data/671388954/attachments/attBVEW7eVWCLJeawdNL52w6/" TargetMode="External" Id="rId30"/><Relationship Type="http://schemas.openxmlformats.org/officeDocument/2006/relationships/hyperlink" Target="https://kf.kobotoolbox.org/api/v2/assets/avstPQqLr3Ab3ZdcVTXZ6f/data/671409329/attachments/attUnxFVvMXRdus7XX55Pkwj/" TargetMode="External" Id="rId31"/><Relationship Type="http://schemas.openxmlformats.org/officeDocument/2006/relationships/hyperlink" Target="https://kf.kobotoolbox.org/api/v2/assets/avstPQqLr3Ab3ZdcVTXZ6f/data/671409329/attachments/attJxaMbJGW9BNrL67A8ZPAb/" TargetMode="External" Id="rId32"/><Relationship Type="http://schemas.openxmlformats.org/officeDocument/2006/relationships/hyperlink" Target="https://kf.kobotoolbox.org/api/v2/assets/avstPQqLr3Ab3ZdcVTXZ6f/data/671413321/attachments/attcwiCFVdWQCnQJk4zFkqmR/" TargetMode="External" Id="rId33"/><Relationship Type="http://schemas.openxmlformats.org/officeDocument/2006/relationships/hyperlink" Target="https://kf.kobotoolbox.org/api/v2/assets/avstPQqLr3Ab3ZdcVTXZ6f/data/671413321/attachments/attfH77AG3uCJjCnuNiK9AYo/" TargetMode="External" Id="rId34"/><Relationship Type="http://schemas.openxmlformats.org/officeDocument/2006/relationships/hyperlink" Target="https://kf.kobotoolbox.org/api/v2/assets/avstPQqLr3Ab3ZdcVTXZ6f/data/671794487/attachments/atts9zpyyXs3x499HwTYPaNM/" TargetMode="External" Id="rId35"/><Relationship Type="http://schemas.openxmlformats.org/officeDocument/2006/relationships/hyperlink" Target="https://kf.kobotoolbox.org/api/v2/assets/avstPQqLr3Ab3ZdcVTXZ6f/data/671794487/attachments/attqvV89dcMEpvUdAFxAHwSd/" TargetMode="External" Id="rId36"/><Relationship Type="http://schemas.openxmlformats.org/officeDocument/2006/relationships/hyperlink" Target="https://kf.kobotoolbox.org/api/v2/assets/avstPQqLr3Ab3ZdcVTXZ6f/data/671796147/attachments/attKj66PuWU63D6BVN4oMUiQ/" TargetMode="External" Id="rId37"/><Relationship Type="http://schemas.openxmlformats.org/officeDocument/2006/relationships/hyperlink" Target="https://kf.kobotoolbox.org/api/v2/assets/avstPQqLr3Ab3ZdcVTXZ6f/data/671796147/attachments/attBCPmWynyknreyNwzvFaUQ/" TargetMode="External" Id="rId38"/><Relationship Type="http://schemas.openxmlformats.org/officeDocument/2006/relationships/hyperlink" Target="https://kf.kobotoolbox.org/api/v2/assets/avstPQqLr3Ab3ZdcVTXZ6f/data/671807446/attachments/att7tzJ23piUs4qyVS6Cq7yr/" TargetMode="External" Id="rId39"/><Relationship Type="http://schemas.openxmlformats.org/officeDocument/2006/relationships/hyperlink" Target="https://kf.kobotoolbox.org/api/v2/assets/avstPQqLr3Ab3ZdcVTXZ6f/data/671807446/attachments/attbmX3Wnrn4W6gB3tr8VEpq/" TargetMode="External" Id="rId40"/><Relationship Type="http://schemas.openxmlformats.org/officeDocument/2006/relationships/hyperlink" Target="https://kf.kobotoolbox.org/api/v2/assets/avstPQqLr3Ab3ZdcVTXZ6f/data/672384776/attachments/att88h2umPJbgdjpRJUXqtCr/" TargetMode="External" Id="rId41"/><Relationship Type="http://schemas.openxmlformats.org/officeDocument/2006/relationships/hyperlink" Target="https://kf.kobotoolbox.org/api/v2/assets/avstPQqLr3Ab3ZdcVTXZ6f/data/672384776/attachments/attPGcLErZtCBVmu4SafzNRy/" TargetMode="External" Id="rId42"/><Relationship Type="http://schemas.openxmlformats.org/officeDocument/2006/relationships/hyperlink" Target="https://kf.kobotoolbox.org/api/v2/assets/avstPQqLr3Ab3ZdcVTXZ6f/data/672399465/attachments/atteWEyiNCJHMfHBEe8Wx3ga/" TargetMode="External" Id="rId43"/><Relationship Type="http://schemas.openxmlformats.org/officeDocument/2006/relationships/hyperlink" Target="https://kf.kobotoolbox.org/api/v2/assets/avstPQqLr3Ab3ZdcVTXZ6f/data/672399465/attachments/attmi5pKQ6gPap9vc35C3T8f/" TargetMode="External" Id="rId44"/><Relationship Type="http://schemas.openxmlformats.org/officeDocument/2006/relationships/hyperlink" Target="https://kf.kobotoolbox.org/api/v2/assets/avstPQqLr3Ab3ZdcVTXZ6f/data/672401891/attachments/atte95ai8cK8CztzRDCNcqtE/" TargetMode="External" Id="rId45"/><Relationship Type="http://schemas.openxmlformats.org/officeDocument/2006/relationships/hyperlink" Target="https://kf.kobotoolbox.org/api/v2/assets/avstPQqLr3Ab3ZdcVTXZ6f/data/672401891/attachments/attwFdqgzJATk79Vamacmys8/" TargetMode="External" Id="rId46"/><Relationship Type="http://schemas.openxmlformats.org/officeDocument/2006/relationships/hyperlink" Target="https://kf.kobotoolbox.org/api/v2/assets/avstPQqLr3Ab3ZdcVTXZ6f/data/672418844/attachments/attukAH7mKL7NTwWr8HjgiRv/" TargetMode="External" Id="rId47"/><Relationship Type="http://schemas.openxmlformats.org/officeDocument/2006/relationships/hyperlink" Target="https://kf.kobotoolbox.org/api/v2/assets/avstPQqLr3Ab3ZdcVTXZ6f/data/672418844/attachments/attwKQvmEtLS2khuuGVPv7Yu/" TargetMode="External" Id="rId48"/><Relationship Type="http://schemas.openxmlformats.org/officeDocument/2006/relationships/hyperlink" Target="https://kf.kobotoolbox.org/api/v2/assets/avstPQqLr3Ab3ZdcVTXZ6f/data/672437881/attachments/attncU4GdUFjincEXSKZmfGQ/" TargetMode="External" Id="rId49"/><Relationship Type="http://schemas.openxmlformats.org/officeDocument/2006/relationships/hyperlink" Target="https://kf.kobotoolbox.org/api/v2/assets/avstPQqLr3Ab3ZdcVTXZ6f/data/672437881/attachments/attR4K9sDjAG7RH9EvNNgoT8/" TargetMode="External" Id="rId50"/><Relationship Type="http://schemas.openxmlformats.org/officeDocument/2006/relationships/hyperlink" Target="https://kf.kobotoolbox.org/api/v2/assets/avstPQqLr3Ab3ZdcVTXZ6f/data/672450186/attachments/att8Nv5N5YbaQyvKo56v5aTu/" TargetMode="External" Id="rId51"/><Relationship Type="http://schemas.openxmlformats.org/officeDocument/2006/relationships/hyperlink" Target="https://kf.kobotoolbox.org/api/v2/assets/avstPQqLr3Ab3ZdcVTXZ6f/data/672450186/attachments/attGdxzpwd3YP4CDpVYg5s87/" TargetMode="External" Id="rId52"/><Relationship Type="http://schemas.openxmlformats.org/officeDocument/2006/relationships/hyperlink" Target="https://kf.kobotoolbox.org/api/v2/assets/avstPQqLr3Ab3ZdcVTXZ6f/data/672486535/attachments/attBUrMRJk4J6vTBKDQKsRsX/" TargetMode="External" Id="rId53"/><Relationship Type="http://schemas.openxmlformats.org/officeDocument/2006/relationships/hyperlink" Target="https://kf.kobotoolbox.org/api/v2/assets/avstPQqLr3Ab3ZdcVTXZ6f/data/672486535/attachments/att9TZNNMGBnERynehXkcx6x/" TargetMode="External" Id="rId54"/><Relationship Type="http://schemas.openxmlformats.org/officeDocument/2006/relationships/hyperlink" Target="https://kf.kobotoolbox.org/api/v2/assets/avstPQqLr3Ab3ZdcVTXZ6f/data/672493794/attachments/attGXFrFUpKs6ScFewHSmC2k/" TargetMode="External" Id="rId55"/><Relationship Type="http://schemas.openxmlformats.org/officeDocument/2006/relationships/hyperlink" Target="https://kf.kobotoolbox.org/api/v2/assets/avstPQqLr3Ab3ZdcVTXZ6f/data/672493794/attachments/attZJDBeExNxYrFugZhbgSCP/" TargetMode="External" Id="rId56"/><Relationship Type="http://schemas.openxmlformats.org/officeDocument/2006/relationships/hyperlink" Target="https://kf.kobotoolbox.org/api/v2/assets/avstPQqLr3Ab3ZdcVTXZ6f/data/672501043/attachments/att3f6r3eQW9sgrD8jS5TQXH/" TargetMode="External" Id="rId57"/><Relationship Type="http://schemas.openxmlformats.org/officeDocument/2006/relationships/hyperlink" Target="https://kf.kobotoolbox.org/api/v2/assets/avstPQqLr3Ab3ZdcVTXZ6f/data/672501043/attachments/attYwj3KU2ygpaMNTGWag5j9/" TargetMode="External" Id="rId58"/><Relationship Type="http://schemas.openxmlformats.org/officeDocument/2006/relationships/hyperlink" Target="https://kf.kobotoolbox.org/api/v2/assets/avstPQqLr3Ab3ZdcVTXZ6f/data/672509882/attachments/att3bPjGjQQC6oAWgutgpzvr/" TargetMode="External" Id="rId59"/><Relationship Type="http://schemas.openxmlformats.org/officeDocument/2006/relationships/hyperlink" Target="https://kf.kobotoolbox.org/api/v2/assets/avstPQqLr3Ab3ZdcVTXZ6f/data/672509882/attachments/attRvsEMhgW6rf6unAKkooBt/" TargetMode="External" Id="rId60"/><Relationship Type="http://schemas.openxmlformats.org/officeDocument/2006/relationships/hyperlink" Target="https://kf.kobotoolbox.org/api/v2/assets/avstPQqLr3Ab3ZdcVTXZ6f/data/672522073/attachments/attSwMnqdo7NBUsdoGNGxeoE/" TargetMode="External" Id="rId61"/><Relationship Type="http://schemas.openxmlformats.org/officeDocument/2006/relationships/hyperlink" Target="https://kf.kobotoolbox.org/api/v2/assets/avstPQqLr3Ab3ZdcVTXZ6f/data/672522073/attachments/att8iLmFxKxQTkFzndebhb85/" TargetMode="External" Id="rId62"/><Relationship Type="http://schemas.openxmlformats.org/officeDocument/2006/relationships/hyperlink" Target="https://kf.kobotoolbox.org/api/v2/assets/avstPQqLr3Ab3ZdcVTXZ6f/data/672744653/attachments/attax8XGNt8wo7LxZwW6dYwy/" TargetMode="External" Id="rId63"/><Relationship Type="http://schemas.openxmlformats.org/officeDocument/2006/relationships/hyperlink" Target="https://kf.kobotoolbox.org/api/v2/assets/avstPQqLr3Ab3ZdcVTXZ6f/data/672744653/attachments/attUVU636kqoxsk7b6JAUx37/" TargetMode="External" Id="rId64"/><Relationship Type="http://schemas.openxmlformats.org/officeDocument/2006/relationships/hyperlink" Target="https://kf.kobotoolbox.org/api/v2/assets/avstPQqLr3Ab3ZdcVTXZ6f/data/672776808/attachments/attR4fsMDge9xt2TrMGgjdoG/" TargetMode="External" Id="rId65"/><Relationship Type="http://schemas.openxmlformats.org/officeDocument/2006/relationships/hyperlink" Target="https://kf.kobotoolbox.org/api/v2/assets/avstPQqLr3Ab3ZdcVTXZ6f/data/672776808/attachments/att6SvzeFB7N22WNdVj2XpmA/" TargetMode="External" Id="rId66"/><Relationship Type="http://schemas.openxmlformats.org/officeDocument/2006/relationships/hyperlink" Target="https://kf.kobotoolbox.org/api/v2/assets/avstPQqLr3Ab3ZdcVTXZ6f/data/672784438/attachments/att52tusTaXibfRrovXHk9UT/" TargetMode="External" Id="rId67"/><Relationship Type="http://schemas.openxmlformats.org/officeDocument/2006/relationships/hyperlink" Target="https://kf.kobotoolbox.org/api/v2/assets/avstPQqLr3Ab3ZdcVTXZ6f/data/672784438/attachments/attYUXg7KoxUYpEnqYbiQzq4/" TargetMode="External" Id="rId68"/><Relationship Type="http://schemas.openxmlformats.org/officeDocument/2006/relationships/hyperlink" Target="https://kf.kobotoolbox.org/api/v2/assets/avstPQqLr3Ab3ZdcVTXZ6f/data/672797990/attachments/attUNKRU3XmcaxzJbdkjSErj/" TargetMode="External" Id="rId69"/><Relationship Type="http://schemas.openxmlformats.org/officeDocument/2006/relationships/hyperlink" Target="https://kf.kobotoolbox.org/api/v2/assets/avstPQqLr3Ab3ZdcVTXZ6f/data/672797990/attachments/attLkVxxGsCxnahgXKixpDY5/" TargetMode="External" Id="rId70"/><Relationship Type="http://schemas.openxmlformats.org/officeDocument/2006/relationships/hyperlink" Target="https://kf.kobotoolbox.org/api/v2/assets/avstPQqLr3Ab3ZdcVTXZ6f/data/672852898/attachments/attv6xDNwp8iBXPfHXxSAsjG/" TargetMode="External" Id="rId71"/><Relationship Type="http://schemas.openxmlformats.org/officeDocument/2006/relationships/hyperlink" Target="https://kf.kobotoolbox.org/api/v2/assets/avstPQqLr3Ab3ZdcVTXZ6f/data/672852898/attachments/atte9PE6uKEtUdAHM8uKLy7o/" TargetMode="External" Id="rId72"/><Relationship Type="http://schemas.openxmlformats.org/officeDocument/2006/relationships/hyperlink" Target="https://kf.kobotoolbox.org/api/v2/assets/avstPQqLr3Ab3ZdcVTXZ6f/data/672868714/attachments/attheZa76TGKmamWaDUEPnAk/" TargetMode="External" Id="rId73"/><Relationship Type="http://schemas.openxmlformats.org/officeDocument/2006/relationships/hyperlink" Target="https://kf.kobotoolbox.org/api/v2/assets/avstPQqLr3Ab3ZdcVTXZ6f/data/672868714/attachments/att65iATyRAPvKdwNRJV8EQv/" TargetMode="External" Id="rId74"/><Relationship Type="http://schemas.openxmlformats.org/officeDocument/2006/relationships/hyperlink" Target="https://kf.kobotoolbox.org/api/v2/assets/avstPQqLr3Ab3ZdcVTXZ6f/data/672870528/attachments/attUMB45vfkwioEQW8bz6CLN/" TargetMode="External" Id="rId75"/><Relationship Type="http://schemas.openxmlformats.org/officeDocument/2006/relationships/hyperlink" Target="https://kf.kobotoolbox.org/api/v2/assets/avstPQqLr3Ab3ZdcVTXZ6f/data/672870528/attachments/atteCTFvF65FtTquLNQijNET/" TargetMode="External" Id="rId76"/><Relationship Type="http://schemas.openxmlformats.org/officeDocument/2006/relationships/hyperlink" Target="https://kf.kobotoolbox.org/api/v2/assets/avstPQqLr3Ab3ZdcVTXZ6f/data/672890663/attachments/attYvygf7PohGzc46VoKSUyY/" TargetMode="External" Id="rId77"/><Relationship Type="http://schemas.openxmlformats.org/officeDocument/2006/relationships/hyperlink" Target="https://kf.kobotoolbox.org/api/v2/assets/avstPQqLr3Ab3ZdcVTXZ6f/data/672890663/attachments/atttMfUsriZgcverjrjnPZCJ/" TargetMode="External" Id="rId78"/><Relationship Type="http://schemas.openxmlformats.org/officeDocument/2006/relationships/hyperlink" Target="https://kf.kobotoolbox.org/api/v2/assets/avstPQqLr3Ab3ZdcVTXZ6f/data/672978537/attachments/attgvyq44CxLAWMaYyzZDpnH/" TargetMode="External" Id="rId79"/><Relationship Type="http://schemas.openxmlformats.org/officeDocument/2006/relationships/hyperlink" Target="https://kf.kobotoolbox.org/api/v2/assets/avstPQqLr3Ab3ZdcVTXZ6f/data/672978537/attachments/attLEQYWXrHcpZjvJpJaWHSU/" TargetMode="External" Id="rId80"/><Relationship Type="http://schemas.openxmlformats.org/officeDocument/2006/relationships/hyperlink" Target="https://kf.kobotoolbox.org/api/v2/assets/avstPQqLr3Ab3ZdcVTXZ6f/data/673230108/attachments/att56Jw9FEsJDFtnQV6oKk8c/" TargetMode="External" Id="rId81"/><Relationship Type="http://schemas.openxmlformats.org/officeDocument/2006/relationships/hyperlink" Target="https://kf.kobotoolbox.org/api/v2/assets/avstPQqLr3Ab3ZdcVTXZ6f/data/673230108/attachments/attD2EXeANJr4VCb3TUs4PLN/" TargetMode="External" Id="rId82"/><Relationship Type="http://schemas.openxmlformats.org/officeDocument/2006/relationships/hyperlink" Target="https://kf.kobotoolbox.org/api/v2/assets/avstPQqLr3Ab3ZdcVTXZ6f/data/673232444/attachments/attbAQV6qc5drBWoQJuskVBe/" TargetMode="External" Id="rId83"/><Relationship Type="http://schemas.openxmlformats.org/officeDocument/2006/relationships/hyperlink" Target="https://kf.kobotoolbox.org/api/v2/assets/avstPQqLr3Ab3ZdcVTXZ6f/data/673232444/attachments/attGGQJJU45xsdmtSnKKD2fV/" TargetMode="External" Id="rId84"/><Relationship Type="http://schemas.openxmlformats.org/officeDocument/2006/relationships/hyperlink" Target="https://kf.kobotoolbox.org/api/v2/assets/avstPQqLr3Ab3ZdcVTXZ6f/data/673236048/attachments/attc4fh25BNYJsDRvqhEQANi/" TargetMode="External" Id="rId85"/><Relationship Type="http://schemas.openxmlformats.org/officeDocument/2006/relationships/hyperlink" Target="https://kf.kobotoolbox.org/api/v2/assets/avstPQqLr3Ab3ZdcVTXZ6f/data/673236048/attachments/att8og4DELe9cc5DV6G6Vx4g/" TargetMode="External" Id="rId86"/><Relationship Type="http://schemas.openxmlformats.org/officeDocument/2006/relationships/hyperlink" Target="https://kf.kobotoolbox.org/api/v2/assets/avstPQqLr3Ab3ZdcVTXZ6f/data/673441558/attachments/att9b3EwgRroUijwjcQFk32B/" TargetMode="External" Id="rId87"/><Relationship Type="http://schemas.openxmlformats.org/officeDocument/2006/relationships/hyperlink" Target="https://kf.kobotoolbox.org/api/v2/assets/avstPQqLr3Ab3ZdcVTXZ6f/data/673441558/attachments/attVSraCmaJ7vpg3H3hxxxUb/" TargetMode="External" Id="rId88"/><Relationship Type="http://schemas.openxmlformats.org/officeDocument/2006/relationships/hyperlink" Target="https://kf.kobotoolbox.org/api/v2/assets/avstPQqLr3Ab3ZdcVTXZ6f/data/673449102/attachments/attGs6QocvFpDcxK2EqdJXeM/" TargetMode="External" Id="rId89"/><Relationship Type="http://schemas.openxmlformats.org/officeDocument/2006/relationships/hyperlink" Target="https://kf.kobotoolbox.org/api/v2/assets/avstPQqLr3Ab3ZdcVTXZ6f/data/673449102/attachments/att7vcNdWuD6n7QcTU8mwF5G/" TargetMode="External" Id="rId90"/><Relationship Type="http://schemas.openxmlformats.org/officeDocument/2006/relationships/hyperlink" Target="https://kf.kobotoolbox.org/api/v2/assets/avstPQqLr3Ab3ZdcVTXZ6f/data/673459136/attachments/attZxBEG8Lhs7iVcKqxc7wUF/" TargetMode="External" Id="rId91"/><Relationship Type="http://schemas.openxmlformats.org/officeDocument/2006/relationships/hyperlink" Target="https://kf.kobotoolbox.org/api/v2/assets/avstPQqLr3Ab3ZdcVTXZ6f/data/673459136/attachments/attus258rA85fMy6itzwj5Fd/" TargetMode="External" Id="rId92"/><Relationship Type="http://schemas.openxmlformats.org/officeDocument/2006/relationships/hyperlink" Target="https://kf.kobotoolbox.org/api/v2/assets/avstPQqLr3Ab3ZdcVTXZ6f/data/673469440/attachments/attXJjsHCjkiAkuPhUmALf7u/" TargetMode="External" Id="rId93"/><Relationship Type="http://schemas.openxmlformats.org/officeDocument/2006/relationships/hyperlink" Target="https://kf.kobotoolbox.org/api/v2/assets/avstPQqLr3Ab3ZdcVTXZ6f/data/673469440/attachments/attFhM9XMge3zbgayJhVZnPN/" TargetMode="External" Id="rId94"/><Relationship Type="http://schemas.openxmlformats.org/officeDocument/2006/relationships/hyperlink" Target="https://kf.kobotoolbox.org/api/v2/assets/avstPQqLr3Ab3ZdcVTXZ6f/data/673505160/attachments/attGaWbpnDhFVbbazn7YspjZ/" TargetMode="External" Id="rId95"/><Relationship Type="http://schemas.openxmlformats.org/officeDocument/2006/relationships/hyperlink" Target="https://kf.kobotoolbox.org/api/v2/assets/avstPQqLr3Ab3ZdcVTXZ6f/data/673505160/attachments/attsRPtCo568etcDFxvAwwPG/" TargetMode="External" Id="rId96"/><Relationship Type="http://schemas.openxmlformats.org/officeDocument/2006/relationships/hyperlink" Target="https://kf.kobotoolbox.org/api/v2/assets/avstPQqLr3Ab3ZdcVTXZ6f/data/673511039/attachments/attkeCPsmYXrF5JDxdT6obVg/" TargetMode="External" Id="rId97"/><Relationship Type="http://schemas.openxmlformats.org/officeDocument/2006/relationships/hyperlink" Target="https://kf.kobotoolbox.org/api/v2/assets/avstPQqLr3Ab3ZdcVTXZ6f/data/673511039/attachments/att8zMWM9JkeQN3wszEwSAot/" TargetMode="External" Id="rId98"/><Relationship Type="http://schemas.openxmlformats.org/officeDocument/2006/relationships/hyperlink" Target="https://kf.kobotoolbox.org/api/v2/assets/avstPQqLr3Ab3ZdcVTXZ6f/data/673518857/attachments/attiwMcndwW97CbhgJ3fRq5t/" TargetMode="External" Id="rId99"/><Relationship Type="http://schemas.openxmlformats.org/officeDocument/2006/relationships/hyperlink" Target="https://kf.kobotoolbox.org/api/v2/assets/avstPQqLr3Ab3ZdcVTXZ6f/data/673518857/attachments/attymBtrNYEHd4Vhujn6TJio/" TargetMode="External" Id="rId100"/><Relationship Type="http://schemas.openxmlformats.org/officeDocument/2006/relationships/hyperlink" Target="https://kf.kobotoolbox.org/api/v2/assets/avstPQqLr3Ab3ZdcVTXZ6f/data/673525470/attachments/atttLjfwcJAFA8UeeHQkXXs6/" TargetMode="External" Id="rId101"/><Relationship Type="http://schemas.openxmlformats.org/officeDocument/2006/relationships/hyperlink" Target="https://kf.kobotoolbox.org/api/v2/assets/avstPQqLr3Ab3ZdcVTXZ6f/data/673525470/attachments/attGupWjubWsNQzy34c7LBjP/" TargetMode="External" Id="rId102"/><Relationship Type="http://schemas.openxmlformats.org/officeDocument/2006/relationships/hyperlink" Target="https://kf.kobotoolbox.org/api/v2/assets/avstPQqLr3Ab3ZdcVTXZ6f/data/675190100/attachments/attZVrg3TK4FTEYj2ZdQANtX/" TargetMode="External" Id="rId103"/><Relationship Type="http://schemas.openxmlformats.org/officeDocument/2006/relationships/hyperlink" Target="https://kf.kobotoolbox.org/api/v2/assets/avstPQqLr3Ab3ZdcVTXZ6f/data/675190100/attachments/attStec4tjeJyyXvGCsPQNT4/" TargetMode="External" Id="rId104"/><Relationship Type="http://schemas.openxmlformats.org/officeDocument/2006/relationships/hyperlink" Target="https://kf.kobotoolbox.org/api/v2/assets/avstPQqLr3Ab3ZdcVTXZ6f/data/683566094/attachments/att5RX2fezvmhidDdQ4jGQeF/" TargetMode="External" Id="rId105"/><Relationship Type="http://schemas.openxmlformats.org/officeDocument/2006/relationships/hyperlink" Target="https://kf.kobotoolbox.org/api/v2/assets/avstPQqLr3Ab3ZdcVTXZ6f/data/683566094/attachments/att8jtARj8Mcq986BpVQdJar/" TargetMode="External" Id="rId106"/><Relationship Type="http://schemas.openxmlformats.org/officeDocument/2006/relationships/hyperlink" Target="https://kf.kobotoolbox.org/api/v2/assets/avstPQqLr3Ab3ZdcVTXZ6f/data/683617434/attachments/attzu73V8xqyP22K6aA8Lqik/" TargetMode="External" Id="rId107"/><Relationship Type="http://schemas.openxmlformats.org/officeDocument/2006/relationships/hyperlink" Target="https://kf.kobotoolbox.org/api/v2/assets/avstPQqLr3Ab3ZdcVTXZ6f/data/683617434/attachments/att9XjNcSZNQrWDwXHfBTiFu/" TargetMode="External" Id="rId108"/><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s://kf.kobotoolbox.org/api/v2/assets/avstPQqLr3Ab3ZdcVTXZ6f/data/675607233/attachments/attWuhWTNhwV6PiNa3rttFQX/" TargetMode="External" Id="rId1"/><Relationship Type="http://schemas.openxmlformats.org/officeDocument/2006/relationships/hyperlink" Target="https://kf.kobotoolbox.org/api/v2/assets/avstPQqLr3Ab3ZdcVTXZ6f/data/675607233/attachments/attCco98VrHyZRGRNzv8546S/" TargetMode="External" Id="rId2"/><Relationship Type="http://schemas.openxmlformats.org/officeDocument/2006/relationships/hyperlink" Target="https://kf.kobotoolbox.org/api/v2/assets/avstPQqLr3Ab3ZdcVTXZ6f/data/675608443/attachments/attaZ69pDP7HQybpazbXpRjL/" TargetMode="External" Id="rId3"/><Relationship Type="http://schemas.openxmlformats.org/officeDocument/2006/relationships/hyperlink" Target="https://kf.kobotoolbox.org/api/v2/assets/avstPQqLr3Ab3ZdcVTXZ6f/data/675608443/attachments/att8Qv5NzCEWDeSkPUbVMdUz/" TargetMode="External" Id="rId4"/><Relationship Type="http://schemas.openxmlformats.org/officeDocument/2006/relationships/hyperlink" Target="https://kf.kobotoolbox.org/api/v2/assets/avstPQqLr3Ab3ZdcVTXZ6f/data/675622831/attachments/attLHatTQXQYSERgaRmqKuAi/" TargetMode="External" Id="rId5"/><Relationship Type="http://schemas.openxmlformats.org/officeDocument/2006/relationships/hyperlink" Target="https://kf.kobotoolbox.org/api/v2/assets/avstPQqLr3Ab3ZdcVTXZ6f/data/675622831/attachments/attQCFRG4Pp5qDoG3U5HZWQb/" TargetMode="External" Id="rId6"/><Relationship Type="http://schemas.openxmlformats.org/officeDocument/2006/relationships/hyperlink" Target="https://kf.kobotoolbox.org/api/v2/assets/avstPQqLr3Ab3ZdcVTXZ6f/data/675631879/attachments/attNk6F9vkkJPAXKTbLz34RR/" TargetMode="External" Id="rId7"/><Relationship Type="http://schemas.openxmlformats.org/officeDocument/2006/relationships/hyperlink" Target="https://kf.kobotoolbox.org/api/v2/assets/avstPQqLr3Ab3ZdcVTXZ6f/data/675631879/attachments/attjYNQVtAJSmNRCbFGvgNwn/" TargetMode="External" Id="rId8"/><Relationship Type="http://schemas.openxmlformats.org/officeDocument/2006/relationships/hyperlink" Target="https://kf.kobotoolbox.org/api/v2/assets/avstPQqLr3Ab3ZdcVTXZ6f/data/675642426/attachments/attwotjjthTXbKjct8f2F3Yx/" TargetMode="External" Id="rId9"/><Relationship Type="http://schemas.openxmlformats.org/officeDocument/2006/relationships/hyperlink" Target="https://kf.kobotoolbox.org/api/v2/assets/avstPQqLr3Ab3ZdcVTXZ6f/data/675642426/attachments/attHR6steiDfFJeNfDWZpDyJ/" TargetMode="External" Id="rId10"/><Relationship Type="http://schemas.openxmlformats.org/officeDocument/2006/relationships/hyperlink" Target="https://kf.kobotoolbox.org/api/v2/assets/avstPQqLr3Ab3ZdcVTXZ6f/data/675650531/attachments/attrKYWAtKf8dDULXS5CZ2f9/" TargetMode="External" Id="rId11"/><Relationship Type="http://schemas.openxmlformats.org/officeDocument/2006/relationships/hyperlink" Target="https://kf.kobotoolbox.org/api/v2/assets/avstPQqLr3Ab3ZdcVTXZ6f/data/675650531/attachments/atttrqp57VpjTKBHyMP34K2c/" TargetMode="External" Id="rId12"/><Relationship Type="http://schemas.openxmlformats.org/officeDocument/2006/relationships/hyperlink" Target="https://kf.kobotoolbox.org/api/v2/assets/avstPQqLr3Ab3ZdcVTXZ6f/data/675658101/attachments/atth6c5rpQeHkC8imwvsnTaS/" TargetMode="External" Id="rId13"/><Relationship Type="http://schemas.openxmlformats.org/officeDocument/2006/relationships/hyperlink" Target="https://kf.kobotoolbox.org/api/v2/assets/avstPQqLr3Ab3ZdcVTXZ6f/data/675658101/attachments/attQowXmzQLGQFDmX5RQZLc7/" TargetMode="External" Id="rId14"/><Relationship Type="http://schemas.openxmlformats.org/officeDocument/2006/relationships/hyperlink" Target="https://kf.kobotoolbox.org/api/v2/assets/avstPQqLr3Ab3ZdcVTXZ6f/data/675662594/attachments/attqBjwqyRdNAy8uXJk6fqv2/" TargetMode="External" Id="rId15"/><Relationship Type="http://schemas.openxmlformats.org/officeDocument/2006/relationships/hyperlink" Target="https://kf.kobotoolbox.org/api/v2/assets/avstPQqLr3Ab3ZdcVTXZ6f/data/675662594/attachments/attHK9ACjJN95goPXqY5BcUQ/" TargetMode="External" Id="rId16"/><Relationship Type="http://schemas.openxmlformats.org/officeDocument/2006/relationships/hyperlink" Target="https://kf.kobotoolbox.org/api/v2/assets/avstPQqLr3Ab3ZdcVTXZ6f/data/675673080/attachments/attzECz9hr7wYGts795x2Ahd/" TargetMode="External" Id="rId17"/><Relationship Type="http://schemas.openxmlformats.org/officeDocument/2006/relationships/hyperlink" Target="https://kf.kobotoolbox.org/api/v2/assets/avstPQqLr3Ab3ZdcVTXZ6f/data/675673080/attachments/attS5iNFM2u7UVZsWR3pi8KL/" TargetMode="External" Id="rId18"/><Relationship Type="http://schemas.openxmlformats.org/officeDocument/2006/relationships/hyperlink" Target="https://kf.kobotoolbox.org/api/v2/assets/avstPQqLr3Ab3ZdcVTXZ6f/data/675680461/attachments/attq4zRJW3rQ24JuneSZ2d9N/" TargetMode="External" Id="rId19"/><Relationship Type="http://schemas.openxmlformats.org/officeDocument/2006/relationships/hyperlink" Target="https://kf.kobotoolbox.org/api/v2/assets/avstPQqLr3Ab3ZdcVTXZ6f/data/675680461/attachments/attMNxuuFjkikELp9vNwp73h/" TargetMode="External" Id="rId20"/><Relationship Type="http://schemas.openxmlformats.org/officeDocument/2006/relationships/hyperlink" Target="https://kf.kobotoolbox.org/api/v2/assets/avstPQqLr3Ab3ZdcVTXZ6f/data/676391942/attachments/attU2U34zT5F42bq4tpGZWsw/" TargetMode="External" Id="rId21"/><Relationship Type="http://schemas.openxmlformats.org/officeDocument/2006/relationships/hyperlink" Target="https://kf.kobotoolbox.org/api/v2/assets/avstPQqLr3Ab3ZdcVTXZ6f/data/676391942/attachments/att8HMVUVQ9KQAV4eVE4J6rZ/" TargetMode="External" Id="rId22"/><Relationship Type="http://schemas.openxmlformats.org/officeDocument/2006/relationships/hyperlink" Target="https://kf.kobotoolbox.org/api/v2/assets/avstPQqLr3Ab3ZdcVTXZ6f/data/676397876/attachments/attPwN3ueDKjpPUfAEgHwbwt/" TargetMode="External" Id="rId23"/><Relationship Type="http://schemas.openxmlformats.org/officeDocument/2006/relationships/hyperlink" Target="https://kf.kobotoolbox.org/api/v2/assets/avstPQqLr3Ab3ZdcVTXZ6f/data/676397876/attachments/attB2P53MBi7PfTpdUrtvSSi/" TargetMode="External" Id="rId24"/><Relationship Type="http://schemas.openxmlformats.org/officeDocument/2006/relationships/hyperlink" Target="https://kf.kobotoolbox.org/api/v2/assets/avstPQqLr3Ab3ZdcVTXZ6f/data/676403386/attachments/attNYvzRJwK92PPePXdnzkEC/" TargetMode="External" Id="rId25"/><Relationship Type="http://schemas.openxmlformats.org/officeDocument/2006/relationships/hyperlink" Target="https://kf.kobotoolbox.org/api/v2/assets/avstPQqLr3Ab3ZdcVTXZ6f/data/676403386/attachments/attqZCAKsqFurqYCcQKocFyq/" TargetMode="External" Id="rId26"/><Relationship Type="http://schemas.openxmlformats.org/officeDocument/2006/relationships/hyperlink" Target="https://kf.kobotoolbox.org/api/v2/assets/avstPQqLr3Ab3ZdcVTXZ6f/data/676419250/attachments/attSs3SaC8vVoSzgBPNd5Czc/" TargetMode="External" Id="rId27"/><Relationship Type="http://schemas.openxmlformats.org/officeDocument/2006/relationships/hyperlink" Target="https://kf.kobotoolbox.org/api/v2/assets/avstPQqLr3Ab3ZdcVTXZ6f/data/676419250/attachments/attnKXdpSiNniVLXeF5AW8mr/" TargetMode="External" Id="rId28"/><Relationship Type="http://schemas.openxmlformats.org/officeDocument/2006/relationships/hyperlink" Target="https://kf.kobotoolbox.org/api/v2/assets/avstPQqLr3Ab3ZdcVTXZ6f/data/676427934/attachments/attQpeE3mZugfgWMinK8MBbU/" TargetMode="External" Id="rId29"/><Relationship Type="http://schemas.openxmlformats.org/officeDocument/2006/relationships/hyperlink" Target="https://kf.kobotoolbox.org/api/v2/assets/avstPQqLr3Ab3ZdcVTXZ6f/data/676427934/attachments/attu9qCrnRPX6d4AmXSHPcjR/" TargetMode="External" Id="rId30"/><Relationship Type="http://schemas.openxmlformats.org/officeDocument/2006/relationships/hyperlink" Target="https://kf.kobotoolbox.org/api/v2/assets/avstPQqLr3Ab3ZdcVTXZ6f/data/676739239/attachments/attnfrxYh48UuJczoSpKVRZM/" TargetMode="External" Id="rId31"/><Relationship Type="http://schemas.openxmlformats.org/officeDocument/2006/relationships/hyperlink" Target="https://kf.kobotoolbox.org/api/v2/assets/avstPQqLr3Ab3ZdcVTXZ6f/data/676739239/attachments/attUXoUvHd56BWdbXATCUoiy/" TargetMode="External" Id="rId32"/><Relationship Type="http://schemas.openxmlformats.org/officeDocument/2006/relationships/hyperlink" Target="https://kf.kobotoolbox.org/api/v2/assets/avstPQqLr3Ab3ZdcVTXZ6f/data/676772441/attachments/attQoEoDiuiTDvnyCcbUnuNH/" TargetMode="External" Id="rId33"/><Relationship Type="http://schemas.openxmlformats.org/officeDocument/2006/relationships/hyperlink" Target="https://kf.kobotoolbox.org/api/v2/assets/avstPQqLr3Ab3ZdcVTXZ6f/data/676772441/attachments/attvmgjL8QgDNfULTUqWiycy/" TargetMode="External" Id="rId34"/><Relationship Type="http://schemas.openxmlformats.org/officeDocument/2006/relationships/hyperlink" Target="https://kf.kobotoolbox.org/api/v2/assets/avstPQqLr3Ab3ZdcVTXZ6f/data/676772474/attachments/attnTQbmAmYRD6Q6uviyw79a/" TargetMode="External" Id="rId35"/><Relationship Type="http://schemas.openxmlformats.org/officeDocument/2006/relationships/hyperlink" Target="https://kf.kobotoolbox.org/api/v2/assets/avstPQqLr3Ab3ZdcVTXZ6f/data/676772474/attachments/attfatajNduv2qc8QD5FRmHx/" TargetMode="External" Id="rId36"/><Relationship Type="http://schemas.openxmlformats.org/officeDocument/2006/relationships/hyperlink" Target="https://kf.kobotoolbox.org/api/v2/assets/avstPQqLr3Ab3ZdcVTXZ6f/data/677269803/attachments/attHboSdDRK4VHMEvBoct44A/" TargetMode="External" Id="rId37"/><Relationship Type="http://schemas.openxmlformats.org/officeDocument/2006/relationships/hyperlink" Target="https://kf.kobotoolbox.org/api/v2/assets/avstPQqLr3Ab3ZdcVTXZ6f/data/677269803/attachments/attqzwoqukLGnBPupQkbkTpo/" TargetMode="External" Id="rId38"/><Relationship Type="http://schemas.openxmlformats.org/officeDocument/2006/relationships/hyperlink" Target="https://kf.kobotoolbox.org/api/v2/assets/avstPQqLr3Ab3ZdcVTXZ6f/data/677269814/attachments/att4NWSgoUuXb67vLqxvxX7q/" TargetMode="External" Id="rId39"/><Relationship Type="http://schemas.openxmlformats.org/officeDocument/2006/relationships/hyperlink" Target="https://kf.kobotoolbox.org/api/v2/assets/avstPQqLr3Ab3ZdcVTXZ6f/data/677269814/attachments/attbdo6ddUGSh5mmJ9Tk9tyf/" TargetMode="External" Id="rId40"/><Relationship Type="http://schemas.openxmlformats.org/officeDocument/2006/relationships/hyperlink" Target="https://kf.kobotoolbox.org/api/v2/assets/avstPQqLr3Ab3ZdcVTXZ6f/data/677269821/attachments/attUDVLTjQqk7FKQZgtBh8jV/" TargetMode="External" Id="rId41"/><Relationship Type="http://schemas.openxmlformats.org/officeDocument/2006/relationships/hyperlink" Target="https://kf.kobotoolbox.org/api/v2/assets/avstPQqLr3Ab3ZdcVTXZ6f/data/677269821/attachments/attshmLkCLLsjLLjJyuJL95s/" TargetMode="External" Id="rId42"/><Relationship Type="http://schemas.openxmlformats.org/officeDocument/2006/relationships/hyperlink" Target="https://kf.kobotoolbox.org/api/v2/assets/avstPQqLr3Ab3ZdcVTXZ6f/data/678224567/attachments/attR6mLLvSr3LXvLCnnJevDJ/" TargetMode="External" Id="rId43"/><Relationship Type="http://schemas.openxmlformats.org/officeDocument/2006/relationships/hyperlink" Target="https://kf.kobotoolbox.org/api/v2/assets/avstPQqLr3Ab3ZdcVTXZ6f/data/678224567/attachments/attV3QXDXTALuch9nJJAjd39/" TargetMode="External" Id="rId44"/><Relationship Type="http://schemas.openxmlformats.org/officeDocument/2006/relationships/hyperlink" Target="https://kf.kobotoolbox.org/api/v2/assets/avstPQqLr3Ab3ZdcVTXZ6f/data/678224630/attachments/attufXbtWxzYhzcVVKwpbrAE/" TargetMode="External" Id="rId45"/><Relationship Type="http://schemas.openxmlformats.org/officeDocument/2006/relationships/hyperlink" Target="https://kf.kobotoolbox.org/api/v2/assets/avstPQqLr3Ab3ZdcVTXZ6f/data/678224630/attachments/attyCWbMrfXjeMQFmP8H6sUg/" TargetMode="External" Id="rId46"/><Relationship Type="http://schemas.openxmlformats.org/officeDocument/2006/relationships/hyperlink" Target="https://kf.kobotoolbox.org/api/v2/assets/avstPQqLr3Ab3ZdcVTXZ6f/data/681091118/attachments/attc7GP2X2vTKZNExgCUaZXQ/" TargetMode="External" Id="rId47"/><Relationship Type="http://schemas.openxmlformats.org/officeDocument/2006/relationships/hyperlink" Target="https://kf.kobotoolbox.org/api/v2/assets/avstPQqLr3Ab3ZdcVTXZ6f/data/681091118/attachments/attEnvxzXEwvHLz6yqqn9XQi/" TargetMode="External" Id="rId48"/><Relationship Type="http://schemas.openxmlformats.org/officeDocument/2006/relationships/hyperlink" Target="https://kf.kobotoolbox.org/api/v2/assets/avstPQqLr3Ab3ZdcVTXZ6f/data/682054852/attachments/atteJZAu44p5yLapUe9ZYUJ6/" TargetMode="External" Id="rId49"/><Relationship Type="http://schemas.openxmlformats.org/officeDocument/2006/relationships/hyperlink" Target="https://kf.kobotoolbox.org/api/v2/assets/avstPQqLr3Ab3ZdcVTXZ6f/data/682054852/attachments/atth64v3hV6udWUHn8bv66WQ/" TargetMode="External" Id="rId50"/><Relationship Type="http://schemas.openxmlformats.org/officeDocument/2006/relationships/hyperlink" Target="https://kf.kobotoolbox.org/api/v2/assets/avstPQqLr3Ab3ZdcVTXZ6f/data/682695285/attachments/att6gRbKyTFb6oGZWxfFhc3i/" TargetMode="External" Id="rId51"/><Relationship Type="http://schemas.openxmlformats.org/officeDocument/2006/relationships/hyperlink" Target="https://kf.kobotoolbox.org/api/v2/assets/avstPQqLr3Ab3ZdcVTXZ6f/data/682695285/attachments/attfq8QfppD9gBZbfAPu9egB/" TargetMode="External" Id="rId5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hyperlink" Target="https://kf.kobotoolbox.org/api/v2/assets/avstPQqLr3Ab3ZdcVTXZ6f/data/663251533/attachments/attBWKrQCnTMv7auhU422Uu3/" TargetMode="External" Id="rId1"/><Relationship Type="http://schemas.openxmlformats.org/officeDocument/2006/relationships/hyperlink" Target="https://kf.kobotoolbox.org/api/v2/assets/avstPQqLr3Ab3ZdcVTXZ6f/data/663251533/attachments/attVVpXxpF3qsEnbUXJ79Htm/" TargetMode="External" Id="rId2"/><Relationship Type="http://schemas.openxmlformats.org/officeDocument/2006/relationships/hyperlink" Target="https://kf.kobotoolbox.org/api/v2/assets/avstPQqLr3Ab3ZdcVTXZ6f/data/663301002/attachments/attg4kP2W6ZMftBXbbYhXKqZ/" TargetMode="External" Id="rId3"/><Relationship Type="http://schemas.openxmlformats.org/officeDocument/2006/relationships/hyperlink" Target="https://kf.kobotoolbox.org/api/v2/assets/avstPQqLr3Ab3ZdcVTXZ6f/data/663301002/attachments/attN3Lf5vcXsmwf6Lre4jnYH/" TargetMode="External" Id="rId4"/><Relationship Type="http://schemas.openxmlformats.org/officeDocument/2006/relationships/hyperlink" Target="https://kf.kobotoolbox.org/api/v2/assets/avstPQqLr3Ab3ZdcVTXZ6f/data/663335540/attachments/att8QJmiQ6TDswj69xqWGwnB/" TargetMode="External" Id="rId5"/><Relationship Type="http://schemas.openxmlformats.org/officeDocument/2006/relationships/hyperlink" Target="https://kf.kobotoolbox.org/api/v2/assets/avstPQqLr3Ab3ZdcVTXZ6f/data/663335540/attachments/attdrQrJLATCmZAfwrJFtGPn/" TargetMode="External" Id="rId6"/><Relationship Type="http://schemas.openxmlformats.org/officeDocument/2006/relationships/hyperlink" Target="https://kf.kobotoolbox.org/api/v2/assets/avstPQqLr3Ab3ZdcVTXZ6f/data/663630485/attachments/att929sawMu4BTL72Yra6Ga7/" TargetMode="External" Id="rId7"/><Relationship Type="http://schemas.openxmlformats.org/officeDocument/2006/relationships/hyperlink" Target="https://kf.kobotoolbox.org/api/v2/assets/avstPQqLr3Ab3ZdcVTXZ6f/data/663630485/attachments/att6DkGeDscczRhQdqeYyGU3/" TargetMode="External" Id="rId8"/><Relationship Type="http://schemas.openxmlformats.org/officeDocument/2006/relationships/hyperlink" Target="https://kf.kobotoolbox.org/api/v2/assets/avstPQqLr3Ab3ZdcVTXZ6f/data/663655830/attachments/attMgVfQxjHGzHqxKorbqRsb/" TargetMode="External" Id="rId9"/><Relationship Type="http://schemas.openxmlformats.org/officeDocument/2006/relationships/hyperlink" Target="https://kf.kobotoolbox.org/api/v2/assets/avstPQqLr3Ab3ZdcVTXZ6f/data/663655830/attachments/attfzvzMBtnrabApiEvRCRMS/" TargetMode="External" Id="rId10"/><Relationship Type="http://schemas.openxmlformats.org/officeDocument/2006/relationships/hyperlink" Target="https://kf.kobotoolbox.org/api/v2/assets/avstPQqLr3Ab3ZdcVTXZ6f/data/663732541/attachments/attdwtkkxxWMPXzr9nFauzRu/" TargetMode="External" Id="rId11"/><Relationship Type="http://schemas.openxmlformats.org/officeDocument/2006/relationships/hyperlink" Target="https://kf.kobotoolbox.org/api/v2/assets/avstPQqLr3Ab3ZdcVTXZ6f/data/663732541/attachments/attTDpcqVFTdYLvZAYYmCEtF/" TargetMode="External" Id="rId12"/><Relationship Type="http://schemas.openxmlformats.org/officeDocument/2006/relationships/hyperlink" Target="https://kf.kobotoolbox.org/api/v2/assets/avstPQqLr3Ab3ZdcVTXZ6f/data/663773956/attachments/attbVJCDPFzqny5Mf2G4f76U/" TargetMode="External" Id="rId13"/><Relationship Type="http://schemas.openxmlformats.org/officeDocument/2006/relationships/hyperlink" Target="https://kf.kobotoolbox.org/api/v2/assets/avstPQqLr3Ab3ZdcVTXZ6f/data/663773956/attachments/attuqTD9rXWjdtcYHAXBTusn/" TargetMode="External" Id="rId14"/><Relationship Type="http://schemas.openxmlformats.org/officeDocument/2006/relationships/hyperlink" Target="https://kf.kobotoolbox.org/api/v2/assets/avstPQqLr3Ab3ZdcVTXZ6f/data/663839040/attachments/attKugCHwDTgZrMTayGkn7Hh/" TargetMode="External" Id="rId15"/><Relationship Type="http://schemas.openxmlformats.org/officeDocument/2006/relationships/hyperlink" Target="https://kf.kobotoolbox.org/api/v2/assets/avstPQqLr3Ab3ZdcVTXZ6f/data/663839040/attachments/attb2fKMXnjBPsWkR8mJqUDQ/" TargetMode="External" Id="rId16"/><Relationship Type="http://schemas.openxmlformats.org/officeDocument/2006/relationships/hyperlink" Target="https://kf.kobotoolbox.org/api/v2/assets/avstPQqLr3Ab3ZdcVTXZ6f/data/664110988/attachments/attG6zMJyNjggZFEUoF2m44U/" TargetMode="External" Id="rId17"/><Relationship Type="http://schemas.openxmlformats.org/officeDocument/2006/relationships/hyperlink" Target="https://kf.kobotoolbox.org/api/v2/assets/avstPQqLr3Ab3ZdcVTXZ6f/data/664110988/attachments/attyZDscvqHBpWZeb6shDZyX/" TargetMode="External" Id="rId18"/><Relationship Type="http://schemas.openxmlformats.org/officeDocument/2006/relationships/hyperlink" Target="https://kf.kobotoolbox.org/api/v2/assets/avstPQqLr3Ab3ZdcVTXZ6f/data/664131805/attachments/att285TJCLKfuYdqDF2wSU2T/" TargetMode="External" Id="rId19"/><Relationship Type="http://schemas.openxmlformats.org/officeDocument/2006/relationships/hyperlink" Target="https://kf.kobotoolbox.org/api/v2/assets/avstPQqLr3Ab3ZdcVTXZ6f/data/664131805/attachments/attgDZhQsqxCfqyrWGMH8XAY/" TargetMode="External" Id="rId20"/><Relationship Type="http://schemas.openxmlformats.org/officeDocument/2006/relationships/hyperlink" Target="https://kf.kobotoolbox.org/api/v2/assets/avstPQqLr3Ab3ZdcVTXZ6f/data/664154789/attachments/attcnS7SMrty77tNvsK5yMBx/" TargetMode="External" Id="rId21"/><Relationship Type="http://schemas.openxmlformats.org/officeDocument/2006/relationships/hyperlink" Target="https://kf.kobotoolbox.org/api/v2/assets/avstPQqLr3Ab3ZdcVTXZ6f/data/664154789/attachments/att4TpZ59f6aGydDxMSUQ2r2/" TargetMode="External" Id="rId22"/><Relationship Type="http://schemas.openxmlformats.org/officeDocument/2006/relationships/hyperlink" Target="https://kf.kobotoolbox.org/api/v2/assets/avstPQqLr3Ab3ZdcVTXZ6f/data/664175534/attachments/attacM9rPSSxDJGWtMmET8Mf/" TargetMode="External" Id="rId23"/><Relationship Type="http://schemas.openxmlformats.org/officeDocument/2006/relationships/hyperlink" Target="https://kf.kobotoolbox.org/api/v2/assets/avstPQqLr3Ab3ZdcVTXZ6f/data/664175534/attachments/attk996YBVkQGZURPPGVZv5n/" TargetMode="External" Id="rId24"/><Relationship Type="http://schemas.openxmlformats.org/officeDocument/2006/relationships/hyperlink" Target="https://kf.kobotoolbox.org/api/v2/assets/avstPQqLr3Ab3ZdcVTXZ6f/data/664202679/attachments/attWcQz4TLCaYMjWBoVRXXav/" TargetMode="External" Id="rId25"/><Relationship Type="http://schemas.openxmlformats.org/officeDocument/2006/relationships/hyperlink" Target="https://kf.kobotoolbox.org/api/v2/assets/avstPQqLr3Ab3ZdcVTXZ6f/data/664202679/attachments/attq8wHhnwNA7GSJ3L3PFnhu/" TargetMode="External" Id="rId26"/><Relationship Type="http://schemas.openxmlformats.org/officeDocument/2006/relationships/hyperlink" Target="https://kf.kobotoolbox.org/api/v2/assets/avstPQqLr3Ab3ZdcVTXZ6f/data/664224458/attachments/attcEBqiEz4K3tRuMrD76ZWX/" TargetMode="External" Id="rId27"/><Relationship Type="http://schemas.openxmlformats.org/officeDocument/2006/relationships/hyperlink" Target="https://kf.kobotoolbox.org/api/v2/assets/avstPQqLr3Ab3ZdcVTXZ6f/data/664224458/attachments/attaxm3oeHaLbcH5F2i9mNsK/" TargetMode="External" Id="rId28"/><Relationship Type="http://schemas.openxmlformats.org/officeDocument/2006/relationships/hyperlink" Target="https://kf.kobotoolbox.org/api/v2/assets/avstPQqLr3Ab3ZdcVTXZ6f/data/664970971/attachments/attBENjVuAtXCvUJxfAihxVi/" TargetMode="External" Id="rId29"/><Relationship Type="http://schemas.openxmlformats.org/officeDocument/2006/relationships/hyperlink" Target="https://kf.kobotoolbox.org/api/v2/assets/avstPQqLr3Ab3ZdcVTXZ6f/data/664970971/attachments/attzgH95GGEHYf7Ax4PPuuwP/" TargetMode="External" Id="rId30"/><Relationship Type="http://schemas.openxmlformats.org/officeDocument/2006/relationships/hyperlink" Target="https://kf.kobotoolbox.org/api/v2/assets/avstPQqLr3Ab3ZdcVTXZ6f/data/664970990/attachments/attNtEYAfs6pqQoxfUKXfk5z/" TargetMode="External" Id="rId31"/><Relationship Type="http://schemas.openxmlformats.org/officeDocument/2006/relationships/hyperlink" Target="https://kf.kobotoolbox.org/api/v2/assets/avstPQqLr3Ab3ZdcVTXZ6f/data/664970990/attachments/attKrzUSP5Kc7s3Fm7KCxXG9/" TargetMode="External" Id="rId32"/><Relationship Type="http://schemas.openxmlformats.org/officeDocument/2006/relationships/hyperlink" Target="https://kf.kobotoolbox.org/api/v2/assets/avstPQqLr3Ab3ZdcVTXZ6f/data/664971006/attachments/attKbPqi6B8JoLNxDnmEv4oK/" TargetMode="External" Id="rId33"/><Relationship Type="http://schemas.openxmlformats.org/officeDocument/2006/relationships/hyperlink" Target="https://kf.kobotoolbox.org/api/v2/assets/avstPQqLr3Ab3ZdcVTXZ6f/data/664971006/attachments/attz7sjURUM9FeYj4BLVyyeg/" TargetMode="External" Id="rId34"/><Relationship Type="http://schemas.openxmlformats.org/officeDocument/2006/relationships/hyperlink" Target="https://kf.kobotoolbox.org/api/v2/assets/avstPQqLr3Ab3ZdcVTXZ6f/data/664997343/attachments/attVrZMWQwADff4PdHsgRraq/" TargetMode="External" Id="rId35"/><Relationship Type="http://schemas.openxmlformats.org/officeDocument/2006/relationships/hyperlink" Target="https://kf.kobotoolbox.org/api/v2/assets/avstPQqLr3Ab3ZdcVTXZ6f/data/664997343/attachments/attVksBjdwSRZtjcN89wCVvd/" TargetMode="External" Id="rId36"/><Relationship Type="http://schemas.openxmlformats.org/officeDocument/2006/relationships/hyperlink" Target="https://kf.kobotoolbox.org/api/v2/assets/avstPQqLr3Ab3ZdcVTXZ6f/data/665003147/attachments/attTdFDvH9uFVMLRLssUjsgE/" TargetMode="External" Id="rId37"/><Relationship Type="http://schemas.openxmlformats.org/officeDocument/2006/relationships/hyperlink" Target="https://kf.kobotoolbox.org/api/v2/assets/avstPQqLr3Ab3ZdcVTXZ6f/data/665003147/attachments/atttxNpXRj46PFvTmTkJcFam/" TargetMode="External" Id="rId38"/><Relationship Type="http://schemas.openxmlformats.org/officeDocument/2006/relationships/hyperlink" Target="https://kf.kobotoolbox.org/api/v2/assets/avstPQqLr3Ab3ZdcVTXZ6f/data/665011374/attachments/att7EwZDLqwviWARnLCkfLPY/" TargetMode="External" Id="rId39"/><Relationship Type="http://schemas.openxmlformats.org/officeDocument/2006/relationships/hyperlink" Target="https://kf.kobotoolbox.org/api/v2/assets/avstPQqLr3Ab3ZdcVTXZ6f/data/665011374/attachments/att88S36n3JDx3SejpMEfXUD/" TargetMode="External" Id="rId40"/><Relationship Type="http://schemas.openxmlformats.org/officeDocument/2006/relationships/hyperlink" Target="https://kf.kobotoolbox.org/api/v2/assets/avstPQqLr3Ab3ZdcVTXZ6f/data/665042048/attachments/att9USKNgxStC3A3opUqF5V3/" TargetMode="External" Id="rId41"/><Relationship Type="http://schemas.openxmlformats.org/officeDocument/2006/relationships/hyperlink" Target="https://kf.kobotoolbox.org/api/v2/assets/avstPQqLr3Ab3ZdcVTXZ6f/data/665042048/attachments/attCqtCxSUukbhXgrvmtbRJD/" TargetMode="External" Id="rId42"/><Relationship Type="http://schemas.openxmlformats.org/officeDocument/2006/relationships/hyperlink" Target="https://kf.kobotoolbox.org/api/v2/assets/avstPQqLr3Ab3ZdcVTXZ6f/data/665066481/attachments/attsrV2eF8wGkdagQDsUHnr4/" TargetMode="External" Id="rId43"/><Relationship Type="http://schemas.openxmlformats.org/officeDocument/2006/relationships/hyperlink" Target="https://kf.kobotoolbox.org/api/v2/assets/avstPQqLr3Ab3ZdcVTXZ6f/data/665066481/attachments/attYvpzZAhqnqJ5VwYyS9cdm/" TargetMode="External" Id="rId44"/><Relationship Type="http://schemas.openxmlformats.org/officeDocument/2006/relationships/hyperlink" Target="https://kf.kobotoolbox.org/api/v2/assets/avstPQqLr3Ab3ZdcVTXZ6f/data/665085276/attachments/attbSRgyNgii2SNg3RiRdMvz/" TargetMode="External" Id="rId45"/><Relationship Type="http://schemas.openxmlformats.org/officeDocument/2006/relationships/hyperlink" Target="https://kf.kobotoolbox.org/api/v2/assets/avstPQqLr3Ab3ZdcVTXZ6f/data/665085276/attachments/att4NZ6LF7LLJ5HcLv4h8zqk/" TargetMode="External" Id="rId46"/><Relationship Type="http://schemas.openxmlformats.org/officeDocument/2006/relationships/hyperlink" Target="https://kf.kobotoolbox.org/api/v2/assets/avstPQqLr3Ab3ZdcVTXZ6f/data/665099497/attachments/attdy8u6qEhdxjSW4CsbFb5z/" TargetMode="External" Id="rId47"/><Relationship Type="http://schemas.openxmlformats.org/officeDocument/2006/relationships/hyperlink" Target="https://kf.kobotoolbox.org/api/v2/assets/avstPQqLr3Ab3ZdcVTXZ6f/data/665099497/attachments/attAYR9DiWdJD96b4YTLDa2G/" TargetMode="External" Id="rId48"/><Relationship Type="http://schemas.openxmlformats.org/officeDocument/2006/relationships/hyperlink" Target="https://kf.kobotoolbox.org/api/v2/assets/avstPQqLr3Ab3ZdcVTXZ6f/data/665129835/attachments/attReDcabQ7hgnkekFdNVwLp/" TargetMode="External" Id="rId49"/><Relationship Type="http://schemas.openxmlformats.org/officeDocument/2006/relationships/hyperlink" Target="https://kf.kobotoolbox.org/api/v2/assets/avstPQqLr3Ab3ZdcVTXZ6f/data/665129835/attachments/attbtWs4YRcXUzrqjM599hz4/" TargetMode="External" Id="rId50"/><Relationship Type="http://schemas.openxmlformats.org/officeDocument/2006/relationships/hyperlink" Target="https://kf.kobotoolbox.org/api/v2/assets/avstPQqLr3Ab3ZdcVTXZ6f/data/665480927/attachments/attxY7XkNZWRiKNebot2CqUR/" TargetMode="External" Id="rId51"/><Relationship Type="http://schemas.openxmlformats.org/officeDocument/2006/relationships/hyperlink" Target="https://kf.kobotoolbox.org/api/v2/assets/avstPQqLr3Ab3ZdcVTXZ6f/data/665480927/attachments/att9yndbhPyDhnfUnp5YMVe4/" TargetMode="External" Id="rId52"/><Relationship Type="http://schemas.openxmlformats.org/officeDocument/2006/relationships/hyperlink" Target="https://kf.kobotoolbox.org/api/v2/assets/avstPQqLr3Ab3ZdcVTXZ6f/data/665498025/attachments/att6cBZpmGhAKNyHwJ3Htpiq/" TargetMode="External" Id="rId53"/><Relationship Type="http://schemas.openxmlformats.org/officeDocument/2006/relationships/hyperlink" Target="https://kf.kobotoolbox.org/api/v2/assets/avstPQqLr3Ab3ZdcVTXZ6f/data/665498025/attachments/attMPiatV9UdUhcWmg888Cxx/" TargetMode="External" Id="rId54"/><Relationship Type="http://schemas.openxmlformats.org/officeDocument/2006/relationships/hyperlink" Target="https://kf.kobotoolbox.org/api/v2/assets/avstPQqLr3Ab3ZdcVTXZ6f/data/665515052/attachments/attbLAhA2vo7HCeA56ZwG6yr/" TargetMode="External" Id="rId55"/><Relationship Type="http://schemas.openxmlformats.org/officeDocument/2006/relationships/hyperlink" Target="https://kf.kobotoolbox.org/api/v2/assets/avstPQqLr3Ab3ZdcVTXZ6f/data/665515052/attachments/attszmJNs4e3VZBiQFjLf29F/" TargetMode="External" Id="rId56"/><Relationship Type="http://schemas.openxmlformats.org/officeDocument/2006/relationships/hyperlink" Target="https://kf.kobotoolbox.org/api/v2/assets/avstPQqLr3Ab3ZdcVTXZ6f/data/665529918/attachments/attneyv7m9zHBbX2u5Jdgs3r/" TargetMode="External" Id="rId57"/><Relationship Type="http://schemas.openxmlformats.org/officeDocument/2006/relationships/hyperlink" Target="https://kf.kobotoolbox.org/api/v2/assets/avstPQqLr3Ab3ZdcVTXZ6f/data/665529918/attachments/atteDtCPoXVYfePZhxir3X2H/" TargetMode="External" Id="rId58"/><Relationship Type="http://schemas.openxmlformats.org/officeDocument/2006/relationships/hyperlink" Target="https://kf.kobotoolbox.org/api/v2/assets/avstPQqLr3Ab3ZdcVTXZ6f/data/665547526/attachments/attU9W6AJ3HTbFwSW3PBjDkV/" TargetMode="External" Id="rId59"/><Relationship Type="http://schemas.openxmlformats.org/officeDocument/2006/relationships/hyperlink" Target="https://kf.kobotoolbox.org/api/v2/assets/avstPQqLr3Ab3ZdcVTXZ6f/data/665547526/attachments/attbojA8pLrc56DJvMFCAExD/" TargetMode="External" Id="rId60"/><Relationship Type="http://schemas.openxmlformats.org/officeDocument/2006/relationships/hyperlink" Target="https://kf.kobotoolbox.org/api/v2/assets/avstPQqLr3Ab3ZdcVTXZ6f/data/665917452/attachments/attqwjP3Dad7Ut8anhpoS4Ps/" TargetMode="External" Id="rId61"/><Relationship Type="http://schemas.openxmlformats.org/officeDocument/2006/relationships/hyperlink" Target="https://kf.kobotoolbox.org/api/v2/assets/avstPQqLr3Ab3ZdcVTXZ6f/data/665917452/attachments/attMZonA29XnmhPMbDFohDYS/" TargetMode="External" Id="rId62"/><Relationship Type="http://schemas.openxmlformats.org/officeDocument/2006/relationships/hyperlink" Target="https://kf.kobotoolbox.org/api/v2/assets/avstPQqLr3Ab3ZdcVTXZ6f/data/665929244/attachments/attuFGkg6tVzP5boDDMRyPDa/" TargetMode="External" Id="rId63"/><Relationship Type="http://schemas.openxmlformats.org/officeDocument/2006/relationships/hyperlink" Target="https://kf.kobotoolbox.org/api/v2/assets/avstPQqLr3Ab3ZdcVTXZ6f/data/665929244/attachments/att6EUWqjerbhTFxukVHKmY3/" TargetMode="External" Id="rId64"/><Relationship Type="http://schemas.openxmlformats.org/officeDocument/2006/relationships/hyperlink" Target="https://kf.kobotoolbox.org/api/v2/assets/avstPQqLr3Ab3ZdcVTXZ6f/data/665938658/attachments/attiPrrTjiW7gxa5hztUCMvW/" TargetMode="External" Id="rId65"/><Relationship Type="http://schemas.openxmlformats.org/officeDocument/2006/relationships/hyperlink" Target="https://kf.kobotoolbox.org/api/v2/assets/avstPQqLr3Ab3ZdcVTXZ6f/data/665938658/attachments/attwv9Yf9Raq48hjzQUdA6nN/" TargetMode="External" Id="rId66"/><Relationship Type="http://schemas.openxmlformats.org/officeDocument/2006/relationships/hyperlink" Target="https://kf.kobotoolbox.org/api/v2/assets/avstPQqLr3Ab3ZdcVTXZ6f/data/665950621/attachments/attWqE5Rx6fxgqLnrLpyUmwe/" TargetMode="External" Id="rId67"/><Relationship Type="http://schemas.openxmlformats.org/officeDocument/2006/relationships/hyperlink" Target="https://kf.kobotoolbox.org/api/v2/assets/avstPQqLr3Ab3ZdcVTXZ6f/data/665950621/attachments/att6ktxoJrEBj5uF2rbst6yp/" TargetMode="External" Id="rId68"/><Relationship Type="http://schemas.openxmlformats.org/officeDocument/2006/relationships/hyperlink" Target="https://kf.kobotoolbox.org/api/v2/assets/avstPQqLr3Ab3ZdcVTXZ6f/data/665962254/attachments/attmHUfLEb2fVqvdZ2csMZej/" TargetMode="External" Id="rId69"/><Relationship Type="http://schemas.openxmlformats.org/officeDocument/2006/relationships/hyperlink" Target="https://kf.kobotoolbox.org/api/v2/assets/avstPQqLr3Ab3ZdcVTXZ6f/data/665962254/attachments/attaucif6YNQRYH87RRxQ9sQ/" TargetMode="External" Id="rId70"/><Relationship Type="http://schemas.openxmlformats.org/officeDocument/2006/relationships/hyperlink" Target="https://kf.kobotoolbox.org/api/v2/assets/avstPQqLr3Ab3ZdcVTXZ6f/data/665992473/attachments/attbFyceS73VZKbjtD8oswkP/" TargetMode="External" Id="rId71"/><Relationship Type="http://schemas.openxmlformats.org/officeDocument/2006/relationships/hyperlink" Target="https://kf.kobotoolbox.org/api/v2/assets/avstPQqLr3Ab3ZdcVTXZ6f/data/665992473/attachments/att4RSjtBsQjxgssPMkdyAiU/" TargetMode="External" Id="rId72"/><Relationship Type="http://schemas.openxmlformats.org/officeDocument/2006/relationships/hyperlink" Target="https://kf.kobotoolbox.org/api/v2/assets/avstPQqLr3Ab3ZdcVTXZ6f/data/666003650/attachments/attCyCTev895ueqQ9Yxn2czk/" TargetMode="External" Id="rId73"/><Relationship Type="http://schemas.openxmlformats.org/officeDocument/2006/relationships/hyperlink" Target="https://kf.kobotoolbox.org/api/v2/assets/avstPQqLr3Ab3ZdcVTXZ6f/data/666003650/attachments/attANQ4W9y28a28qMKTbr7A4/" TargetMode="External" Id="rId74"/><Relationship Type="http://schemas.openxmlformats.org/officeDocument/2006/relationships/hyperlink" Target="https://kf.kobotoolbox.org/api/v2/assets/avstPQqLr3Ab3ZdcVTXZ6f/data/666541864/attachments/attS62mFcBGTbMbxkyATgTz4/" TargetMode="External" Id="rId75"/><Relationship Type="http://schemas.openxmlformats.org/officeDocument/2006/relationships/hyperlink" Target="https://kf.kobotoolbox.org/api/v2/assets/avstPQqLr3Ab3ZdcVTXZ6f/data/666541864/attachments/attQK2NzuFZwxWr5P7T37NYe/" TargetMode="External" Id="rId76"/><Relationship Type="http://schemas.openxmlformats.org/officeDocument/2006/relationships/hyperlink" Target="https://kf.kobotoolbox.org/api/v2/assets/avstPQqLr3Ab3ZdcVTXZ6f/data/666555256/attachments/attniYRuRgGHUdQiSwbNHnS6/" TargetMode="External" Id="rId77"/><Relationship Type="http://schemas.openxmlformats.org/officeDocument/2006/relationships/hyperlink" Target="https://kf.kobotoolbox.org/api/v2/assets/avstPQqLr3Ab3ZdcVTXZ6f/data/666555256/attachments/att5DoBZ3YpwJWbRC7Ho7q6R/" TargetMode="External" Id="rId78"/><Relationship Type="http://schemas.openxmlformats.org/officeDocument/2006/relationships/hyperlink" Target="https://kf.kobotoolbox.org/api/v2/assets/avstPQqLr3Ab3ZdcVTXZ6f/data/666561318/attachments/attkoyQMbBvofBoa6rUFAfoZ/" TargetMode="External" Id="rId79"/><Relationship Type="http://schemas.openxmlformats.org/officeDocument/2006/relationships/hyperlink" Target="https://kf.kobotoolbox.org/api/v2/assets/avstPQqLr3Ab3ZdcVTXZ6f/data/666561318/attachments/attiZeE8Jw9aMHLxxzaQiQNy/" TargetMode="External" Id="rId80"/><Relationship Type="http://schemas.openxmlformats.org/officeDocument/2006/relationships/hyperlink" Target="https://kf.kobotoolbox.org/api/v2/assets/avstPQqLr3Ab3ZdcVTXZ6f/data/667160464/attachments/attoFMjjPayGMCCa7GjyJ5cP/" TargetMode="External" Id="rId81"/><Relationship Type="http://schemas.openxmlformats.org/officeDocument/2006/relationships/hyperlink" Target="https://kf.kobotoolbox.org/api/v2/assets/avstPQqLr3Ab3ZdcVTXZ6f/data/667160464/attachments/attC6XtwipHZakW8ZPwo333J/" TargetMode="External" Id="rId82"/><Relationship Type="http://schemas.openxmlformats.org/officeDocument/2006/relationships/hyperlink" Target="https://kf.kobotoolbox.org/api/v2/assets/avstPQqLr3Ab3ZdcVTXZ6f/data/667182647/attachments/attY6RiyKNu9aebsPEVY2vxm/" TargetMode="External" Id="rId83"/><Relationship Type="http://schemas.openxmlformats.org/officeDocument/2006/relationships/hyperlink" Target="https://kf.kobotoolbox.org/api/v2/assets/avstPQqLr3Ab3ZdcVTXZ6f/data/667182647/attachments/att2UkTCgxZBbyEnaz9Eb6gA/" TargetMode="External" Id="rId84"/><Relationship Type="http://schemas.openxmlformats.org/officeDocument/2006/relationships/hyperlink" Target="https://kf.kobotoolbox.org/api/v2/assets/avstPQqLr3Ab3ZdcVTXZ6f/data/667200392/attachments/attjULQJGdp8dYNBmXG72kUf/" TargetMode="External" Id="rId85"/><Relationship Type="http://schemas.openxmlformats.org/officeDocument/2006/relationships/hyperlink" Target="https://kf.kobotoolbox.org/api/v2/assets/avstPQqLr3Ab3ZdcVTXZ6f/data/667200392/attachments/attvnvcnMsLqpmj3eQFtmmsC/" TargetMode="External" Id="rId86"/><Relationship Type="http://schemas.openxmlformats.org/officeDocument/2006/relationships/hyperlink" Target="https://kf.kobotoolbox.org/api/v2/assets/avstPQqLr3Ab3ZdcVTXZ6f/data/667218601/attachments/atttkGVW59yjVieoKVxQarzX/" TargetMode="External" Id="rId87"/><Relationship Type="http://schemas.openxmlformats.org/officeDocument/2006/relationships/hyperlink" Target="https://kf.kobotoolbox.org/api/v2/assets/avstPQqLr3Ab3ZdcVTXZ6f/data/667218601/attachments/attSQ2SZ4QaDtatzYuiPRzsJ/" TargetMode="External" Id="rId88"/><Relationship Type="http://schemas.openxmlformats.org/officeDocument/2006/relationships/hyperlink" Target="https://kf.kobotoolbox.org/api/v2/assets/avstPQqLr3Ab3ZdcVTXZ6f/data/667233389/attachments/att9uZivzemxs5gCaQQBsxed/" TargetMode="External" Id="rId89"/><Relationship Type="http://schemas.openxmlformats.org/officeDocument/2006/relationships/hyperlink" Target="https://kf.kobotoolbox.org/api/v2/assets/avstPQqLr3Ab3ZdcVTXZ6f/data/667233389/attachments/attyg7HC4aDTdQxvJM9Znsyf/" TargetMode="External" Id="rId90"/><Relationship Type="http://schemas.openxmlformats.org/officeDocument/2006/relationships/hyperlink" Target="https://kf.kobotoolbox.org/api/v2/assets/avstPQqLr3Ab3ZdcVTXZ6f/data/667247006/attachments/att5fwKxdHqtaDkxjVjyd7rT/" TargetMode="External" Id="rId91"/><Relationship Type="http://schemas.openxmlformats.org/officeDocument/2006/relationships/hyperlink" Target="https://kf.kobotoolbox.org/api/v2/assets/avstPQqLr3Ab3ZdcVTXZ6f/data/667247006/attachments/attaNkxPRMwF7pzH5MMpauVg/" TargetMode="External" Id="rId92"/><Relationship Type="http://schemas.openxmlformats.org/officeDocument/2006/relationships/hyperlink" Target="https://kf.kobotoolbox.org/api/v2/assets/avstPQqLr3Ab3ZdcVTXZ6f/data/668159886/attachments/attUuBDSurJKaR8ocTrz8uRG/" TargetMode="External" Id="rId93"/><Relationship Type="http://schemas.openxmlformats.org/officeDocument/2006/relationships/hyperlink" Target="https://kf.kobotoolbox.org/api/v2/assets/avstPQqLr3Ab3ZdcVTXZ6f/data/668159886/attachments/attpwuTnJQDAwM5cDfi663bN/" TargetMode="External" Id="rId94"/><Relationship Type="http://schemas.openxmlformats.org/officeDocument/2006/relationships/hyperlink" Target="https://kf.kobotoolbox.org/api/v2/assets/avstPQqLr3Ab3ZdcVTXZ6f/data/668196459/attachments/attFdtawFpgVv2Y2xvFJkeSG/" TargetMode="External" Id="rId95"/><Relationship Type="http://schemas.openxmlformats.org/officeDocument/2006/relationships/hyperlink" Target="https://kf.kobotoolbox.org/api/v2/assets/avstPQqLr3Ab3ZdcVTXZ6f/data/668196459/attachments/attWZWZHHsbPYKeqrcBRyBxv/" TargetMode="External" Id="rId96"/><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0" summaryRight="0"/>
    <pageSetUpPr/>
  </sheetPr>
  <dimension ref="A1:AFI49"/>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 defaultRowHeight="15.75" customHeight="1"/>
  <sheetData>
    <row r="1">
      <c r="A1" s="1" t="inlineStr">
        <is>
          <t>start</t>
        </is>
      </c>
      <c r="B1" s="1" t="inlineStr">
        <is>
          <t>end</t>
        </is>
      </c>
      <c r="C1" s="1" t="inlineStr">
        <is>
          <t>name_enum</t>
        </is>
      </c>
      <c r="D1" s="1" t="inlineStr">
        <is>
          <t>name</t>
        </is>
      </c>
      <c r="E1" s="1" t="inlineStr">
        <is>
          <t>telp</t>
        </is>
      </c>
      <c r="F1" s="1" t="inlineStr">
        <is>
          <t>house_coordinate</t>
        </is>
      </c>
      <c r="G1" s="1" t="inlineStr">
        <is>
          <t>house_lat</t>
        </is>
      </c>
      <c r="H1" s="1" t="inlineStr">
        <is>
          <t>house_long</t>
        </is>
      </c>
      <c r="I1" s="1" t="inlineStr">
        <is>
          <t>house_altitude</t>
        </is>
      </c>
      <c r="J1" s="1" t="inlineStr">
        <is>
          <t>house_precision</t>
        </is>
      </c>
      <c r="K1" s="1" t="inlineStr">
        <is>
          <t>house_coordinate_am</t>
        </is>
      </c>
      <c r="L1" s="1" t="inlineStr">
        <is>
          <t>biogas_coordinate</t>
        </is>
      </c>
      <c r="M1" s="1" t="inlineStr">
        <is>
          <t>biogas_lat</t>
        </is>
      </c>
      <c r="N1" s="1" t="inlineStr">
        <is>
          <t>biogas_long</t>
        </is>
      </c>
      <c r="O1" s="1" t="inlineStr">
        <is>
          <t>biogas_altitude</t>
        </is>
      </c>
      <c r="P1" s="1" t="inlineStr">
        <is>
          <t>precision_biogas</t>
        </is>
      </c>
      <c r="Q1" s="1" t="inlineStr">
        <is>
          <t>biogas_coordinate_am</t>
        </is>
      </c>
      <c r="R1" s="1" t="inlineStr">
        <is>
          <t>province</t>
        </is>
      </c>
      <c r="S1" s="1" t="inlineStr">
        <is>
          <t>Informasi Demografis/4a. Provinsi/Lampung</t>
        </is>
      </c>
      <c r="T1" s="1" t="inlineStr">
        <is>
          <t>Informasi Demografis/4a. Provinsi/Banten</t>
        </is>
      </c>
      <c r="U1" s="1" t="inlineStr">
        <is>
          <t>Informasi Demografis/4a. Provinsi/Jawa Barat</t>
        </is>
      </c>
      <c r="V1" s="1" t="inlineStr">
        <is>
          <t>Informasi Demografis/4a. Provinsi/Jawa Tengah</t>
        </is>
      </c>
      <c r="W1" s="1" t="inlineStr">
        <is>
          <t>Informasi Demografis/4a. Provinsi/DIY</t>
        </is>
      </c>
      <c r="X1" s="1" t="inlineStr">
        <is>
          <t>Informasi Demografis/4a. Provinsi/Jawa Timur</t>
        </is>
      </c>
      <c r="Y1" s="1" t="inlineStr">
        <is>
          <t>Informasi Demografis/4a. Provinsi/Bali</t>
        </is>
      </c>
      <c r="Z1" s="1" t="inlineStr">
        <is>
          <t>Informasi Demografis/4a. Provinsi/NTB</t>
        </is>
      </c>
      <c r="AA1" s="1" t="inlineStr">
        <is>
          <t>Informasi Demografis/4a. Provinsi/NTT</t>
        </is>
      </c>
      <c r="AB1" s="1" t="inlineStr">
        <is>
          <t>Informasi Demografis/4a. Provinsi/Sulawesi Selatan</t>
        </is>
      </c>
      <c r="AC1" s="1" t="inlineStr">
        <is>
          <t>district</t>
        </is>
      </c>
      <c r="AD1" s="1" t="inlineStr">
        <is>
          <t>subdistrict</t>
        </is>
      </c>
      <c r="AE1" s="1" t="inlineStr">
        <is>
          <t>village</t>
        </is>
      </c>
      <c r="AF1" s="1" t="inlineStr">
        <is>
          <t>name_cpo</t>
        </is>
      </c>
      <c r="AG1" s="1" t="inlineStr">
        <is>
          <t>plant_code</t>
        </is>
      </c>
      <c r="AH1" s="1" t="inlineStr">
        <is>
          <t>year_of_use</t>
        </is>
      </c>
      <c r="AI1" s="1" t="inlineStr">
        <is>
          <t>vpa</t>
        </is>
      </c>
      <c r="AJ1" s="1" t="inlineStr">
        <is>
          <t>status_biogas</t>
        </is>
      </c>
      <c r="AK1" s="1" t="inlineStr">
        <is>
          <t>age</t>
        </is>
      </c>
      <c r="AL1" s="1" t="inlineStr">
        <is>
          <t>gender</t>
        </is>
      </c>
      <c r="AM1" s="1" t="inlineStr">
        <is>
          <t>marriage_status</t>
        </is>
      </c>
      <c r="AN1" s="1" t="inlineStr">
        <is>
          <t>education</t>
        </is>
      </c>
      <c r="AO1" s="4" t="inlineStr">
        <is>
          <t>Informasi Demografis/10. Pekerjaan utama</t>
        </is>
      </c>
      <c r="AP1" s="1" t="inlineStr">
        <is>
          <t>Informasi Demografis/10. Pekerjaan utama/Petani</t>
        </is>
      </c>
      <c r="AQ1" s="1" t="inlineStr">
        <is>
          <t>Informasi Demografis/10. Pekerjaan utama/Peternak</t>
        </is>
      </c>
      <c r="AR1" s="1" t="inlineStr">
        <is>
          <t>Informasi Demografis/10. Pekerjaan utama/Pekerja lepas</t>
        </is>
      </c>
      <c r="AS1" s="1" t="inlineStr">
        <is>
          <t>Informasi Demografis/10. Pekerjaan utama/Wiraswasta</t>
        </is>
      </c>
      <c r="AT1" s="1" t="inlineStr">
        <is>
          <t>Informasi Demografis/10. Pekerjaan utama/Pegawai pemerintah</t>
        </is>
      </c>
      <c r="AU1" s="1" t="inlineStr">
        <is>
          <t>Informasi Demografis/10. Pekerjaan utama/Pegawai swasta</t>
        </is>
      </c>
      <c r="AV1" s="1" t="inlineStr">
        <is>
          <t>Informasi Demografis/10. Pekerjaan utama/Lainnya</t>
        </is>
      </c>
      <c r="AW1" s="1" t="inlineStr">
        <is>
          <t>Informasi Demografis/10. Pekerjaan utama/Tidak ada</t>
        </is>
      </c>
      <c r="AX1" s="1" t="inlineStr">
        <is>
          <t>Informasi Demografis/10a. Lainnya:</t>
        </is>
      </c>
      <c r="AY1" s="1" t="inlineStr">
        <is>
          <t>Informasi Demografis/11. Pekerjaan sampingan</t>
        </is>
      </c>
      <c r="AZ1" s="1" t="inlineStr">
        <is>
          <t>Informasi Demografis/11. Pekerjaan sampingan/Petani</t>
        </is>
      </c>
      <c r="BA1" s="1" t="inlineStr">
        <is>
          <t>Informasi Demografis/11. Pekerjaan sampingan/Peternak</t>
        </is>
      </c>
      <c r="BB1" s="1" t="inlineStr">
        <is>
          <t>Informasi Demografis/11. Pekerjaan sampingan/Pekerja lepas</t>
        </is>
      </c>
      <c r="BC1" s="1" t="inlineStr">
        <is>
          <t>Informasi Demografis/11. Pekerjaan sampingan/Wiraswasta</t>
        </is>
      </c>
      <c r="BD1" s="1" t="inlineStr">
        <is>
          <t>Informasi Demografis/11. Pekerjaan sampingan/Pegawai pemerintah</t>
        </is>
      </c>
      <c r="BE1" s="1" t="inlineStr">
        <is>
          <t>Informasi Demografis/11. Pekerjaan sampingan/Pegawai swasta</t>
        </is>
      </c>
      <c r="BF1" s="1" t="inlineStr">
        <is>
          <t>Informasi Demografis/11. Pekerjaan sampingan/Lainnya</t>
        </is>
      </c>
      <c r="BG1" s="1" t="inlineStr">
        <is>
          <t>Informasi Demografis/11. Pekerjaan sampingan/Tidak ada</t>
        </is>
      </c>
      <c r="BH1" s="1" t="inlineStr">
        <is>
          <t>Informasi Demografis/11a. Lainnya:</t>
        </is>
      </c>
      <c r="BI1" s="1" t="inlineStr">
        <is>
          <t>monthly_income</t>
        </is>
      </c>
      <c r="BJ1" s="1" t="inlineStr">
        <is>
          <t>hh_men</t>
        </is>
      </c>
      <c r="BK1" s="1" t="inlineStr">
        <is>
          <t>hh_women</t>
        </is>
      </c>
      <c r="BL1" s="1" t="inlineStr">
        <is>
          <t>hh_children</t>
        </is>
      </c>
      <c r="BM1" s="1" t="inlineStr">
        <is>
          <t>hh_elders</t>
        </is>
      </c>
      <c r="BN1" s="1" t="inlineStr">
        <is>
          <t>house_ownership</t>
        </is>
      </c>
      <c r="BO1" s="1" t="inlineStr">
        <is>
          <t>Informasi Demografis/15. Jenis dinding rumah</t>
        </is>
      </c>
      <c r="BP1" s="1" t="inlineStr">
        <is>
          <t>Informasi Demografis/15. Jenis dinding rumah/Permanen (dinding bata dan semen)</t>
        </is>
      </c>
      <c r="BQ1" s="1" t="inlineStr">
        <is>
          <t>Informasi Demografis/15. Jenis dinding rumah/Semi-permanen (semen dan kayu)</t>
        </is>
      </c>
      <c r="BR1" s="1" t="inlineStr">
        <is>
          <t>Informasi Demografis/15. Jenis dinding rumah/Sederhana (tripleks, pelepah kayu, anyaman bambu)</t>
        </is>
      </c>
      <c r="BS1" s="1" t="inlineStr">
        <is>
          <t>Informasi Demografis/15. Jenis dinding rumah/Seng</t>
        </is>
      </c>
      <c r="BT1" s="1" t="inlineStr">
        <is>
          <t>Informasi Demografis/15. Jenis dinding rumah/Lainnya</t>
        </is>
      </c>
      <c r="BU1" s="1" t="inlineStr">
        <is>
          <t>Informasi Demografis/15a. Lainnya:</t>
        </is>
      </c>
      <c r="BV1" s="1" t="inlineStr">
        <is>
          <t>Informasi Demografis/16. Jenis lantai rumah</t>
        </is>
      </c>
      <c r="BW1" s="1" t="inlineStr">
        <is>
          <t>Informasi Demografis/16. Jenis lantai rumah/Bambu/kayu</t>
        </is>
      </c>
      <c r="BX1" s="1" t="inlineStr">
        <is>
          <t>Informasi Demografis/16. Jenis lantai rumah/Semen</t>
        </is>
      </c>
      <c r="BY1" s="1" t="inlineStr">
        <is>
          <t>Informasi Demografis/16. Jenis lantai rumah/Keramik/ubin</t>
        </is>
      </c>
      <c r="BZ1" s="1" t="inlineStr">
        <is>
          <t>Informasi Demografis/16. Jenis lantai rumah/Tanah</t>
        </is>
      </c>
      <c r="CA1" s="1" t="inlineStr">
        <is>
          <t>Informasi Demografis/16. Jenis lantai rumah/Lainnya</t>
        </is>
      </c>
      <c r="CB1" s="1" t="inlineStr">
        <is>
          <t>Informasi Demografis/16a. Lainnya:</t>
        </is>
      </c>
      <c r="CC1" s="1" t="inlineStr">
        <is>
          <t>Informasi Demografis/17. Jenis atap rumah</t>
        </is>
      </c>
      <c r="CD1" s="1" t="inlineStr">
        <is>
          <t>Informasi Demografis/17. Jenis atap rumah/Asbes</t>
        </is>
      </c>
      <c r="CE1" s="1" t="inlineStr">
        <is>
          <t>Informasi Demografis/17. Jenis atap rumah/Atap beton</t>
        </is>
      </c>
      <c r="CF1" s="1" t="inlineStr">
        <is>
          <t>Informasi Demografis/17. Jenis atap rumah/Daun nipah/palem</t>
        </is>
      </c>
      <c r="CG1" s="1" t="inlineStr">
        <is>
          <t>Informasi Demografis/17. Jenis atap rumah/Keramik</t>
        </is>
      </c>
      <c r="CH1" s="1" t="inlineStr">
        <is>
          <t>Informasi Demografis/17. Jenis atap rumah/Seng</t>
        </is>
      </c>
      <c r="CI1" s="1" t="inlineStr">
        <is>
          <t>Informasi Demografis/17. Jenis atap rumah/Genting</t>
        </is>
      </c>
      <c r="CJ1" s="1" t="inlineStr">
        <is>
          <t>Informasi Demografis/17. Jenis atap rumah/Lainnya</t>
        </is>
      </c>
      <c r="CK1" s="1" t="inlineStr">
        <is>
          <t>Informasi Demografis/17a. Lainnya:</t>
        </is>
      </c>
      <c r="CL1" s="1" t="inlineStr">
        <is>
          <t>A. Performa Teknis Sistem Biogas /A1. Apakah terdapat instalasi biogas di rumah Anda?</t>
        </is>
      </c>
      <c r="CM1" s="1" t="inlineStr">
        <is>
          <t>year_completion</t>
        </is>
      </c>
      <c r="CN1" s="1" t="inlineStr">
        <is>
          <t>type_digester</t>
        </is>
      </c>
      <c r="CO1" s="1" t="inlineStr">
        <is>
          <t>size_digester</t>
        </is>
      </c>
      <c r="CP1" s="4" t="inlineStr">
        <is>
          <t>A. Performa Teknis Sistem Biogas /A5. Siapa yang mengajukan pemasangan biogas di rumah?</t>
        </is>
      </c>
      <c r="CQ1" s="4" t="inlineStr">
        <is>
          <t>A. Performa Teknis Sistem Biogas /A5. Siapa yang mengajukan pemasangan biogas di rumah?/Anggota keluarga - laki-laki</t>
        </is>
      </c>
      <c r="CR1" s="4" t="inlineStr">
        <is>
          <t>A. Performa Teknis Sistem Biogas /A5. Siapa yang mengajukan pemasangan biogas di rumah?/Anggota keluarga - perempuan dewasa</t>
        </is>
      </c>
      <c r="CS1" s="4" t="inlineStr">
        <is>
          <t>A. Performa Teknis Sistem Biogas /A5. Siapa yang mengajukan pemasangan biogas di rumah?/Koperasi</t>
        </is>
      </c>
      <c r="CT1" s="4" t="inlineStr">
        <is>
          <t>A. Performa Teknis Sistem Biogas /A5. Siapa yang mengajukan pemasangan biogas di rumah?/Lainnya</t>
        </is>
      </c>
      <c r="CU1" s="4" t="inlineStr">
        <is>
          <t>A. Performa Teknis Sistem Biogas /A5. Siapa yang mengajukan pemasangan biogas di rumah?/Anggota keluarga - laki-laki</t>
        </is>
      </c>
      <c r="CV1" s="4" t="inlineStr">
        <is>
          <t>A. Performa Teknis Sistem Biogas /A5. Siapa yang mengajukan pemasangan biogas di rumah?/Anggota keluarga - perempuan dewasa</t>
        </is>
      </c>
      <c r="CW1" s="4" t="inlineStr">
        <is>
          <t>A. Performa Teknis Sistem Biogas /A5. Siapa yang mengajukan pemasangan biogas di rumah?/Koperasi</t>
        </is>
      </c>
      <c r="CX1" s="1" t="inlineStr">
        <is>
          <t>A. Performa Teknis Sistem Biogas /A5. Siapa yang mengajukan pemasangan biogas di rumah?/Lainnya</t>
        </is>
      </c>
      <c r="CY1" s="4" t="inlineStr">
        <is>
          <t>A. Performa Teknis Sistem Biogas /A6. Siapa yang menyetujui pemasangan biogas?</t>
        </is>
      </c>
      <c r="CZ1" s="4" t="inlineStr">
        <is>
          <t>A. Performa Teknis Sistem Biogas /A6. Siapa yang menyetujui pemasangan biogas?/Anggota keluarga - laki-laki</t>
        </is>
      </c>
      <c r="DA1" s="4" t="inlineStr">
        <is>
          <t>A. Performa Teknis Sistem Biogas /A6. Siapa yang menyetujui pemasangan biogas?/Anggota keluarga - perempuan dewasa</t>
        </is>
      </c>
      <c r="DB1" s="4" t="inlineStr">
        <is>
          <t>A. Performa Teknis Sistem Biogas /A6. Siapa yang menyetujui pemasangan biogas?/Lainnya</t>
        </is>
      </c>
      <c r="DC1" s="1" t="inlineStr">
        <is>
          <t>A. Performa Teknis Sistem Biogas /A6-a. Lainnya:</t>
        </is>
      </c>
      <c r="DD1" s="4" t="inlineStr">
        <is>
          <t>A. Performa Teknis Sistem Biogas /A7. Siapa yang menentukan titik atau lokasi pemasangan sistem biogas?</t>
        </is>
      </c>
      <c r="DE1" s="4" t="inlineStr">
        <is>
          <t>A. Performa Teknis Sistem Biogas /A7. Siapa yang menentukan titik atau lokasi pemasangan sistem biogas?/Anggota keluarga - laki-laki</t>
        </is>
      </c>
      <c r="DF1" s="4" t="inlineStr">
        <is>
          <t>A. Performa Teknis Sistem Biogas /A7. Siapa yang menentukan titik atau lokasi pemasangan sistem biogas?/Anggota keluarga - perempuan dewasa</t>
        </is>
      </c>
      <c r="DG1" s="4" t="inlineStr">
        <is>
          <t>A. Performa Teknis Sistem Biogas /A7. Siapa yang menentukan titik atau lokasi pemasangan sistem biogas?/CPO atau pendamping</t>
        </is>
      </c>
      <c r="DH1" s="4" t="inlineStr">
        <is>
          <t>A. Performa Teknis Sistem Biogas /A7. Siapa yang menentukan titik atau lokasi pemasangan sistem biogas?/Lainnya</t>
        </is>
      </c>
      <c r="DI1" s="1" t="inlineStr">
        <is>
          <t>A. Performa Teknis Sistem Biogas /A7-a. Lainnya:</t>
        </is>
      </c>
      <c r="DJ1" s="4" t="inlineStr">
        <is>
          <t>A. Performa Teknis Sistem Biogas /A8. Siapa yang mendampingi atau mengawasi pemasangan biogas?</t>
        </is>
      </c>
      <c r="DK1" s="4" t="inlineStr">
        <is>
          <t>A. Performa Teknis Sistem Biogas /A8. Siapa yang mendampingi atau mengawasi pemasangan biogas?/Anggota keluarga - laki-laki</t>
        </is>
      </c>
      <c r="DL1" s="4" t="inlineStr">
        <is>
          <t>A. Performa Teknis Sistem Biogas /A8. Siapa yang mendampingi atau mengawasi pemasangan biogas?/Anggota keluarga - perempuan dewasa</t>
        </is>
      </c>
      <c r="DM1" s="4" t="inlineStr">
        <is>
          <t>A. Performa Teknis Sistem Biogas /A8. Siapa yang mendampingi atau mengawasi pemasangan biogas?/CPO atau pendamping</t>
        </is>
      </c>
      <c r="DN1" s="4" t="inlineStr">
        <is>
          <t>A. Performa Teknis Sistem Biogas /A8. Siapa yang mendampingi atau mengawasi pemasangan biogas?/Lainnya</t>
        </is>
      </c>
      <c r="DO1" s="1" t="inlineStr">
        <is>
          <t>A. Performa Teknis Sistem Biogas /A8-a. Lainnya:</t>
        </is>
      </c>
      <c r="DP1" s="1" t="inlineStr">
        <is>
          <t>A. Performa Teknis Sistem Biogas /A9. Apakah sistem biogas Anda masih berfungsi dengan baik?</t>
        </is>
      </c>
      <c r="DQ1" s="1" t="inlineStr">
        <is>
          <t>A. Performa Teknis Sistem Biogas /A10. Sejak kapan digester biogas Anda tidak berfungsi?</t>
        </is>
      </c>
      <c r="DR1" s="1" t="inlineStr">
        <is>
          <t>A. Performa Teknis Sistem Biogas /A11. Apa saja penyebab sistem biogas Anda tidak berfungsi atau difungsikan lagi?</t>
        </is>
      </c>
      <c r="DS1" s="1" t="inlineStr">
        <is>
          <t>A. Performa Teknis Sistem Biogas /A11-a. Lainnya:</t>
        </is>
      </c>
      <c r="DT1" s="1" t="inlineStr">
        <is>
          <t>A. Performa Teknis Sistem Biogas /A12. Apabila menjawab masalah teknis, bagian apa yang mengalami kerusakan?</t>
        </is>
      </c>
      <c r="DU1" s="1" t="inlineStr">
        <is>
          <t>A. Performa Teknis Sistem Biogas /A12. Apabila menjawab masalah teknis, bagian apa yang mengalami kerusakan?/Kompor</t>
        </is>
      </c>
      <c r="DV1" s="1" t="inlineStr">
        <is>
          <t>A. Performa Teknis Sistem Biogas /A12. Apabila menjawab masalah teknis, bagian apa yang mengalami kerusakan?/Lampu</t>
        </is>
      </c>
      <c r="DW1" s="1" t="inlineStr">
        <is>
          <t>A. Performa Teknis Sistem Biogas /A12. Apabila menjawab masalah teknis, bagian apa yang mengalami kerusakan?/Keran gas (Tap)</t>
        </is>
      </c>
      <c r="DX1" s="1" t="inlineStr">
        <is>
          <t>A. Performa Teknis Sistem Biogas /A12. Apabila menjawab masalah teknis, bagian apa yang mengalami kerusakan?/Manometer</t>
        </is>
      </c>
      <c r="DY1" s="1" t="inlineStr">
        <is>
          <t>A. Performa Teknis Sistem Biogas /A12. Apabila menjawab masalah teknis, bagian apa yang mengalami kerusakan?/Pipa gas utama</t>
        </is>
      </c>
      <c r="DZ1" s="1" t="inlineStr">
        <is>
          <t>A. Performa Teknis Sistem Biogas /A12. Apabila menjawab masalah teknis, bagian apa yang mengalami kerusakan?/Katup gas utama</t>
        </is>
      </c>
      <c r="EA1" s="1" t="inlineStr">
        <is>
          <t>A. Performa Teknis Sistem Biogas /A12. Apabila menjawab masalah teknis, bagian apa yang mengalami kerusakan?/Turet</t>
        </is>
      </c>
      <c r="EB1" s="1" t="inlineStr">
        <is>
          <t>A. Performa Teknis Sistem Biogas /A12. Apabila menjawab masalah teknis, bagian apa yang mengalami kerusakan?/Mixer</t>
        </is>
      </c>
      <c r="EC1" s="1" t="inlineStr">
        <is>
          <t>A. Performa Teknis Sistem Biogas /A12. Apabila menjawab masalah teknis, bagian apa yang mengalami kerusakan?/Inlet</t>
        </is>
      </c>
      <c r="ED1" s="1" t="inlineStr">
        <is>
          <t>A. Performa Teknis Sistem Biogas /A12. Apabila menjawab masalah teknis, bagian apa yang mengalami kerusakan?/Reaktor biogas (penampung gas, digester, manhole, outlet, dan overflow)</t>
        </is>
      </c>
      <c r="EE1" s="1" t="inlineStr">
        <is>
          <t>A. Performa Teknis Sistem Biogas /A12. Apabila menjawab masalah teknis, bagian apa yang mengalami kerusakan?/Saluran Pipa Gas</t>
        </is>
      </c>
      <c r="EF1" s="1" t="inlineStr">
        <is>
          <t>A. Performa Teknis Sistem Biogas /A12. Apabila menjawab masalah teknis, bagian apa yang mengalami kerusakan?/Water drain (penguras air/pemisah air)</t>
        </is>
      </c>
      <c r="EG1" s="1" t="inlineStr">
        <is>
          <t>A. Performa Teknis Sistem Biogas /A12. Apabila menjawab masalah teknis, bagian apa yang mengalami kerusakan?/Saluran air (Water drain)</t>
        </is>
      </c>
      <c r="EH1" s="1" t="inlineStr">
        <is>
          <t>A. Performa Teknis Sistem Biogas /A12. Apabila menjawab masalah teknis, bagian apa yang mengalami kerusakan?/Bio-Slurry Outlet (Lubang Bio-slurry)</t>
        </is>
      </c>
      <c r="EI1" s="4" t="inlineStr">
        <is>
          <t>A. Performa Teknis Sistem Biogas /A13. Masalah non-teknis apa yang pernah Anda hadapi sebagai pengguna biogas?</t>
        </is>
      </c>
      <c r="EJ1" s="4" t="inlineStr">
        <is>
          <t>A. Performa Teknis Sistem Biogas /A13. Masalah non-teknis apa yang pernah Anda hadapi sebagai pengguna biogas?/Konflik dengan anggota keluarga atau masyarakat terkait penggunaan biogas</t>
        </is>
      </c>
      <c r="EK1" s="4" t="inlineStr">
        <is>
          <t>A. Performa Teknis Sistem Biogas /A13. Masalah non-teknis apa yang pernah Anda hadapi sebagai pengguna biogas?/Kurangnya dukungan atau pemantauan dari pemerintah atau CPO</t>
        </is>
      </c>
      <c r="EL1" s="4" t="inlineStr">
        <is>
          <t>A. Performa Teknis Sistem Biogas /A13. Masalah non-teknis apa yang pernah Anda hadapi sebagai pengguna biogas?/Keterbatasan akses terhadap informasi atau pelatihan terkait biogas</t>
        </is>
      </c>
      <c r="EM1" s="4" t="inlineStr">
        <is>
          <t>A. Performa Teknis Sistem Biogas /A13. Masalah non-teknis apa yang pernah Anda hadapi sebagai pengguna biogas?/Tidak ada masalah</t>
        </is>
      </c>
      <c r="EN1" s="4" t="inlineStr">
        <is>
          <t>A. Performa Teknis Sistem Biogas /A13. Masalah non-teknis apa yang pernah Anda hadapi sebagai pengguna biogas?/Lainnya</t>
        </is>
      </c>
      <c r="EO1" s="3" t="inlineStr">
        <is>
          <t>A. Performa Teknis Sistem Biogas /A13-a. Lainnya:</t>
        </is>
      </c>
      <c r="EP1" s="1" t="inlineStr">
        <is>
          <t>A. Performa Teknis Sistem Biogas /A14. Apakah Anda sebagai pengguna biogas menerima instruksi yang jelas terkait pengoperasian dan perawatan sistem biogas?</t>
        </is>
      </c>
      <c r="EQ1" s="1" t="inlineStr">
        <is>
          <t>A. Performa Teknis Sistem Biogas /A15. Dalam bentuk apa Anda menerima instruksi tersebut?</t>
        </is>
      </c>
      <c r="ER1" s="4" t="inlineStr">
        <is>
          <t>A. Performa Teknis Sistem Biogas /A16. Siapa yang menyelenggarakan pelatihan atau memberikan instruksi tersebut?</t>
        </is>
      </c>
      <c r="ES1" s="1" t="inlineStr">
        <is>
          <t>A. Performa Teknis Sistem Biogas /A16. Siapa yang menyelenggarakan pelatihan atau memberikan instruksi tersebut?/CPO atau pendamping</t>
        </is>
      </c>
      <c r="ET1" s="1" t="inlineStr">
        <is>
          <t>A. Performa Teknis Sistem Biogas /A16. Siapa yang menyelenggarakan pelatihan atau memberikan instruksi tersebut?/Staff BIRU</t>
        </is>
      </c>
      <c r="EU1" s="1" t="inlineStr">
        <is>
          <t>A. Performa Teknis Sistem Biogas /A16. Siapa yang menyelenggarakan pelatihan atau memberikan instruksi tersebut?/Pegawai koperasi</t>
        </is>
      </c>
      <c r="EV1" s="1" t="inlineStr">
        <is>
          <t>A. Performa Teknis Sistem Biogas /A16. Siapa yang menyelenggarakan pelatihan atau memberikan instruksi tersebut?/Lainnya</t>
        </is>
      </c>
      <c r="EW1" s="1" t="inlineStr">
        <is>
          <t>A. Performa Teknis Sistem Biogas /A16-a. Lainnya:</t>
        </is>
      </c>
      <c r="EX1" s="4" t="inlineStr">
        <is>
          <t>A. Performa Teknis Sistem Biogas /A17. Siapa yang menerima pelatihan atau instruksi tersebut?</t>
        </is>
      </c>
      <c r="EY1" s="4" t="inlineStr">
        <is>
          <t>A. Performa Teknis Sistem Biogas /A17. Siapa yang menerima pelatihan atau instruksi tersebut?/Anggota keluarga - Laki-laki</t>
        </is>
      </c>
      <c r="EZ1" s="4" t="inlineStr">
        <is>
          <t>A. Performa Teknis Sistem Biogas /A17. Siapa yang menerima pelatihan atau instruksi tersebut?/Anggota keluarga - Perempuan dewasa</t>
        </is>
      </c>
      <c r="FA1" s="4" t="inlineStr">
        <is>
          <t>A. Performa Teknis Sistem Biogas /A17. Siapa yang menerima pelatihan atau instruksi tersebut?/Lainnya</t>
        </is>
      </c>
      <c r="FB1" s="1" t="inlineStr">
        <is>
          <t>A. Performa Teknis Sistem Biogas /A17-a. Lainnya:</t>
        </is>
      </c>
      <c r="FC1" s="1" t="inlineStr">
        <is>
          <t>A. Performa Teknis Sistem Biogas /A18. Seberapa sering Anda melakukan perawatan atau perbaikan pada sistem biogas?</t>
        </is>
      </c>
      <c r="FD1" s="1" t="inlineStr">
        <is>
          <t>A. Performa Teknis Sistem Biogas /A19. Berapa biaya pemeliharaan tahunan instalasi biogas Anda?</t>
        </is>
      </c>
      <c r="FE1" s="1" t="inlineStr">
        <is>
          <t>A. Performa Teknis Sistem Biogas /A20. Apakah Anda mengetahui cara membaca manometer? Yang jika air  berada di angka 0-15, maka Anda tidak dapat menggunakan kompornya?</t>
        </is>
      </c>
      <c r="FF1" s="1" t="inlineStr">
        <is>
          <t>A. Performa Teknis Sistem Biogas /A21. Seberapa sering Anda membaca manometer?</t>
        </is>
      </c>
      <c r="FG1" s="1" t="inlineStr">
        <is>
          <t>A. Performa Teknis Sistem Biogas /A22. Apakah Anda mengetahui cara membersihkan setiap komponen dari  kompor biogas?</t>
        </is>
      </c>
      <c r="FH1" s="1" t="inlineStr">
        <is>
          <t>A. Performa Teknis Sistem Biogas /A23. Seberapa sering Anda membersihkan tiap komponen kompor biogas?</t>
        </is>
      </c>
      <c r="FI1" s="1" t="inlineStr">
        <is>
          <t>A. Performa Teknis Sistem Biogas /A24. Apakah Anda mengetahui cara menyalakan kompor yang benar, yaitu dengan menyalakan korek terlebih dahulu lalu gas di atas kompor?</t>
        </is>
      </c>
      <c r="FJ1" s="1" t="inlineStr">
        <is>
          <t>A. Performa Teknis Sistem Biogas /A25. Seberapa sering Anda menyalakan kompor dengan cara yang benar?</t>
        </is>
      </c>
      <c r="FK1" s="1" t="inlineStr">
        <is>
          <t>A. Performa Teknis Sistem Biogas /A26. Apakah Anda mengetahui cara mengecek kebocoran gas dengan benar, yaitu menggunakan sabun dan tanpa api?</t>
        </is>
      </c>
      <c r="FL1" s="1" t="inlineStr">
        <is>
          <t>A. Performa Teknis Sistem Biogas /A27. Seberapa sering Anda mengecek kebocoran gas dengan benar?</t>
        </is>
      </c>
      <c r="FM1" s="1" t="inlineStr">
        <is>
          <t>A. Performa Teknis Sistem Biogas /A28. Apakah Anda mengetahui cara membersihkan luapan (lubang saluran slurry) dan saluran keluar dari kotoran yang mengeras?</t>
        </is>
      </c>
      <c r="FN1" s="1" t="inlineStr">
        <is>
          <t>A. Performa Teknis Sistem Biogas /A29. Seberapa sering Anda membersihkan saluran slurry dan saluran keluar tersebut?</t>
        </is>
      </c>
      <c r="FO1" s="1" t="inlineStr">
        <is>
          <t>A. Performa Teknis Sistem Biogas /A30. Apakah Anda mengetahui cara mengeringkan pengering air?</t>
        </is>
      </c>
      <c r="FP1" s="1" t="inlineStr">
        <is>
          <t>A. Performa Teknis Sistem Biogas /A31. Seberapa sering Anda mengeringkan pengering air?</t>
        </is>
      </c>
      <c r="FQ1" s="1" t="inlineStr">
        <is>
          <t>A. Performa Teknis Sistem Biogas /A32. Apakah Anda mengetahui bahwa outlet beton harus selalu ditutup?</t>
        </is>
      </c>
      <c r="FR1" s="1" t="inlineStr">
        <is>
          <t>A. Performa Teknis Sistem Biogas /A32-a. Apakah Anda yakin bahwa outlet tersebut dipastikan akan ditutup kembali setelah pengecekan atau pembersihan?</t>
        </is>
      </c>
      <c r="FS1" s="1" t="inlineStr">
        <is>
          <t>A. Performa Teknis Sistem Biogas /A33. Apakah Anda mengetahui bahwa gas tap harus ditutup jika tidak digunakan?</t>
        </is>
      </c>
      <c r="FT1" s="1" t="inlineStr">
        <is>
          <t>A. Performa Teknis Sistem Biogas /A34. Apakah Anda menutup kembali gas tap tersebut jika tidak digunakan?</t>
        </is>
      </c>
      <c r="FU1" s="1" t="inlineStr">
        <is>
          <t>A. Performa Teknis Sistem Biogas /A35. Siapa yang bertanggung jawab untuk pengoperasian dan perawatan biogas, termasuk pengumpulan kotoran ternak?</t>
        </is>
      </c>
      <c r="FV1" s="1" t="inlineStr">
        <is>
          <t>A. Performa Teknis Sistem Biogas /A35. Siapa yang bertanggung jawab untuk pengoperasian dan perawatan biogas, termasuk pengumpulan kotoran ternak? /Laki-laki dewasa</t>
        </is>
      </c>
      <c r="FW1" s="1" t="inlineStr">
        <is>
          <t>A. Performa Teknis Sistem Biogas /A35. Siapa yang bertanggung jawab untuk pengoperasian dan perawatan biogas, termasuk pengumpulan kotoran ternak? /Perempuan dewasa</t>
        </is>
      </c>
      <c r="FX1" s="1" t="inlineStr">
        <is>
          <t>A. Performa Teknis Sistem Biogas /A35. Siapa yang bertanggung jawab untuk pengoperasian dan perawatan biogas, termasuk pengumpulan kotoran ternak? /Anak-anak</t>
        </is>
      </c>
      <c r="FY1" s="1" t="inlineStr">
        <is>
          <t>A. Performa Teknis Sistem Biogas /A35. Siapa yang bertanggung jawab untuk pengoperasian dan perawatan biogas, termasuk pengumpulan kotoran ternak? /Pekerja tambahan</t>
        </is>
      </c>
      <c r="FZ1" s="1" t="inlineStr">
        <is>
          <t>A. Performa Teknis Sistem Biogas /A36. Seberapa paham Anda mengenai langkah-langkah keselamatan dalam operasi dan pemeliharaan biogas?</t>
        </is>
      </c>
      <c r="GA1" s="4" t="inlineStr">
        <is>
          <t>A. Performa Teknis Sistem Biogas /A37. Jika Anda memahami, dari mana Anda mengetahui langkah-langkah tersebut?</t>
        </is>
      </c>
      <c r="GB1" s="1" t="inlineStr">
        <is>
          <t>A. Performa Teknis Sistem Biogas /A37. Jika Anda memahami, dari mana Anda mengetahui langkah-langkah tersebut?/CPO</t>
        </is>
      </c>
      <c r="GC1" s="1" t="inlineStr">
        <is>
          <t>A. Performa Teknis Sistem Biogas /A37. Jika Anda memahami, dari mana Anda mengetahui langkah-langkah tersebut?/Pelatihan</t>
        </is>
      </c>
      <c r="GD1" s="1" t="inlineStr">
        <is>
          <t>A. Performa Teknis Sistem Biogas /A37. Jika Anda memahami, dari mana Anda mengetahui langkah-langkah tersebut?/Teman/keluarga</t>
        </is>
      </c>
      <c r="GE1" s="1" t="inlineStr">
        <is>
          <t>A. Performa Teknis Sistem Biogas /A37. Jika Anda memahami, dari mana Anda mengetahui langkah-langkah tersebut?/Lainnya</t>
        </is>
      </c>
      <c r="GF1" s="1" t="inlineStr">
        <is>
          <t>A. Performa Teknis Sistem Biogas /A37-a. Lainnya:</t>
        </is>
      </c>
      <c r="GG1" s="1" t="inlineStr">
        <is>
          <t>A. Performa Teknis Sistem Biogas /A38. Seberapa sering Anda menerapkan langkah-langkah keselamatan ini?</t>
        </is>
      </c>
      <c r="GH1" s="1" t="inlineStr">
        <is>
          <t>A. Performa Teknis Sistem Biogas /A39. Apakah Anda pernah mempromosikan manfaat biogas kepada orang  lain?</t>
        </is>
      </c>
      <c r="GI1" s="1" t="inlineStr">
        <is>
          <t>A. Performa Teknis Sistem Biogas /A40. Jika pernah melakukan promosi, kepada siapa saja Anda mempromosikan biogas?</t>
        </is>
      </c>
      <c r="GJ1" s="1" t="inlineStr">
        <is>
          <t>A. Performa Teknis Sistem Biogas /A40. Jika pernah melakukan promosi, kepada siapa saja Anda mempromosikan biogas? /Tetangga</t>
        </is>
      </c>
      <c r="GK1" s="1" t="inlineStr">
        <is>
          <t>A. Performa Teknis Sistem Biogas /A40. Jika pernah melakukan promosi, kepada siapa saja Anda mempromosikan biogas? /Teman/keluarga</t>
        </is>
      </c>
      <c r="GL1" s="1" t="inlineStr">
        <is>
          <t>A. Performa Teknis Sistem Biogas /A40. Jika pernah melakukan promosi, kepada siapa saja Anda mempromosikan biogas? /Komunitas lokal</t>
        </is>
      </c>
      <c r="GM1" s="1" t="inlineStr">
        <is>
          <t>A. Performa Teknis Sistem Biogas /A40. Jika pernah melakukan promosi, kepada siapa saja Anda mempromosikan biogas? /Lainnya</t>
        </is>
      </c>
      <c r="GN1" s="1" t="inlineStr">
        <is>
          <t>A. Performa Teknis Sistem Biogas /A40-a. Lainnya:</t>
        </is>
      </c>
      <c r="GO1" s="1" t="inlineStr">
        <is>
          <t>A. Performa Teknis Sistem Biogas /A41. Apakah Anda akan merekomendasikan penggunaan Biogas?</t>
        </is>
      </c>
      <c r="GP1" s="1" t="inlineStr">
        <is>
          <t>B1_biogas_use</t>
        </is>
      </c>
      <c r="GQ1" s="1" t="inlineStr">
        <is>
          <t>B2_fuel</t>
        </is>
      </c>
      <c r="GR1" s="1" t="inlineStr">
        <is>
          <t>B2-a_LPG</t>
        </is>
      </c>
      <c r="GS1" s="1" t="inlineStr">
        <is>
          <t>B2-b_firewood</t>
        </is>
      </c>
      <c r="GT1" s="1" t="inlineStr">
        <is>
          <t>B2-c_kerosene</t>
        </is>
      </c>
      <c r="GU1" s="1" t="inlineStr">
        <is>
          <t>B2-d_agriculture-waste</t>
        </is>
      </c>
      <c r="GV1" s="1" t="inlineStr">
        <is>
          <t>B2-e_animal-manure</t>
        </is>
      </c>
      <c r="GW1" s="1" t="inlineStr">
        <is>
          <t>B2-f_charcoal</t>
        </is>
      </c>
      <c r="GX1" s="1" t="inlineStr">
        <is>
          <t>B2-g_other</t>
        </is>
      </c>
      <c r="GY1" s="1" t="inlineStr">
        <is>
          <t>B. Energi, Pengurangan Emisi, dan Dampak Terhadap Lingkungan /B2-a. Lainnya:</t>
        </is>
      </c>
      <c r="GZ1" s="1" t="inlineStr">
        <is>
          <t>B. Energi, Pengurangan Emisi, dan Dampak Terhadap Lingkungan /B3. Apakah masih ingat dengan harga bahan bakar sebelum menggunakan biogas?</t>
        </is>
      </c>
      <c r="HA1" s="1" t="inlineStr">
        <is>
          <t>B4-a1_firewood_qty</t>
        </is>
      </c>
      <c r="HB1" s="1" t="inlineStr">
        <is>
          <t>B4-a2_firewood_price</t>
        </is>
      </c>
      <c r="HC1" s="1" t="inlineStr">
        <is>
          <t>B5-a1_firewood_qty</t>
        </is>
      </c>
      <c r="HD1" s="1" t="inlineStr">
        <is>
          <t>B5-a2_firewood_price</t>
        </is>
      </c>
      <c r="HE1" s="1" t="inlineStr">
        <is>
          <t>B4-b1_LPG_qty</t>
        </is>
      </c>
      <c r="HF1" s="1" t="inlineStr">
        <is>
          <t>B4-b2_LPG_price</t>
        </is>
      </c>
      <c r="HG1" s="1" t="inlineStr">
        <is>
          <t>B5-b1_LPG_qty</t>
        </is>
      </c>
      <c r="HH1" s="1" t="inlineStr">
        <is>
          <t>B5-b2_LPG_price</t>
        </is>
      </c>
      <c r="HI1" s="1" t="inlineStr">
        <is>
          <t>B4-c1_agricultural-waste_qty</t>
        </is>
      </c>
      <c r="HJ1" s="1" t="inlineStr">
        <is>
          <t>B4-c2_agricultural-waste_price</t>
        </is>
      </c>
      <c r="HK1" s="1" t="inlineStr">
        <is>
          <t>B5-c1_agricultural-waste_qty</t>
        </is>
      </c>
      <c r="HL1" s="1" t="inlineStr">
        <is>
          <t>B5-c2_agricultural-waste_price</t>
        </is>
      </c>
      <c r="HM1" s="1" t="inlineStr">
        <is>
          <t>B4-d1_animal-manure_qty</t>
        </is>
      </c>
      <c r="HN1" s="1" t="inlineStr">
        <is>
          <t>B4-d2_animal-manure_price</t>
        </is>
      </c>
      <c r="HO1" s="1" t="inlineStr">
        <is>
          <t>B5-d1_animal-manure_qty</t>
        </is>
      </c>
      <c r="HP1" s="1" t="inlineStr">
        <is>
          <t>B5-d2_animal-manure_price</t>
        </is>
      </c>
      <c r="HQ1" s="1" t="inlineStr">
        <is>
          <t>B4-e1_charcoal_qty</t>
        </is>
      </c>
      <c r="HR1" s="1" t="inlineStr">
        <is>
          <t>B4-e2_charcoal_price</t>
        </is>
      </c>
      <c r="HS1" s="1" t="inlineStr">
        <is>
          <t>B5-e1_charcoal_qty</t>
        </is>
      </c>
      <c r="HT1" s="1" t="inlineStr">
        <is>
          <t>B5-e2_charcoal_price</t>
        </is>
      </c>
      <c r="HU1" s="1" t="inlineStr">
        <is>
          <t>B4-f1_kerosene_qty</t>
        </is>
      </c>
      <c r="HV1" s="1" t="inlineStr">
        <is>
          <t>B4-f2_kerosene_price</t>
        </is>
      </c>
      <c r="HW1" s="1" t="inlineStr">
        <is>
          <t>B5-f1_kerosene_qty</t>
        </is>
      </c>
      <c r="HX1" s="1" t="inlineStr">
        <is>
          <t>B5-f2_kerosene_price</t>
        </is>
      </c>
      <c r="HY1" s="1" t="inlineStr">
        <is>
          <t>B6-a1_firewood_reduction_mass</t>
        </is>
      </c>
      <c r="HZ1" s="1" t="inlineStr">
        <is>
          <t>B6-a2_firewood_reduction_price</t>
        </is>
      </c>
      <c r="IA1" s="1" t="inlineStr">
        <is>
          <t>B6-b1_LPG_reduction_mass</t>
        </is>
      </c>
      <c r="IB1" s="1" t="inlineStr">
        <is>
          <t>B6-b2_LPG_reduction_price</t>
        </is>
      </c>
      <c r="IC1" s="1" t="inlineStr">
        <is>
          <t>B6-c1_agriculture-waste_reduction_mass</t>
        </is>
      </c>
      <c r="ID1" s="1" t="inlineStr">
        <is>
          <t>B6-c2_agriculture-waste_reduction_price</t>
        </is>
      </c>
      <c r="IE1" s="1" t="inlineStr">
        <is>
          <t>B6-d1_animal-manure_reduction_mass</t>
        </is>
      </c>
      <c r="IF1" s="1" t="inlineStr">
        <is>
          <t>B6-d2_animal-manure_reduction_price</t>
        </is>
      </c>
      <c r="IG1" s="1" t="inlineStr">
        <is>
          <t>B6-e1_charcoal_reduction_mass</t>
        </is>
      </c>
      <c r="IH1" s="1" t="inlineStr">
        <is>
          <t>B6-e2_charcoal_reduction_price</t>
        </is>
      </c>
      <c r="II1" s="1" t="inlineStr">
        <is>
          <t>B6-f1_kerosene_reduction_mass</t>
        </is>
      </c>
      <c r="IJ1" s="1" t="inlineStr">
        <is>
          <t>B6-f2_kerosene_reduction_price</t>
        </is>
      </c>
      <c r="IK1" s="1" t="inlineStr">
        <is>
          <t>B. Energi, Pengurangan Emisi, dan Dampak Terhadap Lingkungan /B7. Berapa kilogram bahan bakar (kotoran ternak) yang Anda gunakan untuk biogas per hari?</t>
        </is>
      </c>
      <c r="IL1" s="1" t="inlineStr">
        <is>
          <t>B. Energi, Pengurangan Emisi, dan Dampak Terhadap Lingkungan /B8. Berapa lama rata-rata kompor biogas Anda menyala setiap hari?</t>
        </is>
      </c>
      <c r="IM1" s="1" t="inlineStr">
        <is>
          <t>B. Energi, Pengurangan Emisi, dan Dampak Terhadap Lingkungan /B9. Apakah penggunaan biogas membantu mengurangi penebangan kayu untuk kebutuhan bahan bakar?</t>
        </is>
      </c>
      <c r="IN1" s="1" t="inlineStr">
        <is>
          <t>C. Dampak Kesehatan dan Sanitasi /C1. Apakah Anda merenovasi atau membuat dapur baru untuk memasak menggunakan biogas?</t>
        </is>
      </c>
      <c r="IO1" s="1" t="inlineStr">
        <is>
          <t>C. Dampak Kesehatan dan Sanitasi /C2. Bagaimana perbandingan kebersihan dapur setelah menggunakan biogas?</t>
        </is>
      </c>
      <c r="IP1" s="1" t="inlineStr">
        <is>
          <t>C. Dampak Kesehatan dan Sanitasi /C3. Seberapa sering Anda terpapar asap di dapur setelah menggunakan biogas?</t>
        </is>
      </c>
      <c r="IQ1" s="1" t="inlineStr">
        <is>
          <t>C. Dampak Kesehatan dan Sanitasi /C4. Setelah menggunakan biogas, bagaimana perbandingan Anda atau anggota keluarga mengalami masalah pernafasan?</t>
        </is>
      </c>
      <c r="IR1" s="1" t="inlineStr">
        <is>
          <t>C. Dampak Kesehatan dan Sanitasi /C5. Siapa yang pernah mengalami infeksi pernapasan SEBELUM menggunakan biogas?</t>
        </is>
      </c>
      <c r="IS1" s="1" t="inlineStr">
        <is>
          <t>C. Dampak Kesehatan dan Sanitasi /C5. Siapa yang pernah mengalami infeksi pernapasan SEBELUM menggunakan biogas? /Laki-laki dewasa</t>
        </is>
      </c>
      <c r="IT1" s="1" t="inlineStr">
        <is>
          <t>C. Dampak Kesehatan dan Sanitasi /C5. Siapa yang pernah mengalami infeksi pernapasan SEBELUM menggunakan biogas? /Perempuan dewasa</t>
        </is>
      </c>
      <c r="IU1" s="1" t="inlineStr">
        <is>
          <t>C. Dampak Kesehatan dan Sanitasi /C5. Siapa yang pernah mengalami infeksi pernapasan SEBELUM menggunakan biogas? /Anak-anak (0-18 tahun)</t>
        </is>
      </c>
      <c r="IV1" s="1" t="inlineStr">
        <is>
          <t>C. Dampak Kesehatan dan Sanitasi /C6. Siapa yang pernah mengalami infeksi pernapasan SETELAH menggunakan biogas?</t>
        </is>
      </c>
      <c r="IW1" s="1" t="inlineStr">
        <is>
          <t>C. Dampak Kesehatan dan Sanitasi /C6. Siapa yang pernah mengalami infeksi pernapasan SETELAH menggunakan biogas? /Laki-laki dewasa</t>
        </is>
      </c>
      <c r="IX1" s="1" t="inlineStr">
        <is>
          <t>C. Dampak Kesehatan dan Sanitasi /C6. Siapa yang pernah mengalami infeksi pernapasan SETELAH menggunakan biogas? /Perempuan dewasa</t>
        </is>
      </c>
      <c r="IY1" s="1" t="inlineStr">
        <is>
          <t>C. Dampak Kesehatan dan Sanitasi /C6. Siapa yang pernah mengalami infeksi pernapasan SETELAH menggunakan biogas? /Anak-anak (0-18 tahun)</t>
        </is>
      </c>
      <c r="IZ1" s="1" t="inlineStr">
        <is>
          <t>C. Dampak Kesehatan dan Sanitasi /C7. SETELAH menggunakan biogas, bagaimana perbandingan Anda atau anggota keluarga mengalami masalah iritasi mata?</t>
        </is>
      </c>
      <c r="JA1" s="1" t="inlineStr">
        <is>
          <t>C. Dampak Kesehatan dan Sanitasi /C8. Siapa yang pernah mengalami masalah iritasi mata SEBELUM menggunakan biogas?</t>
        </is>
      </c>
      <c r="JB1" s="1" t="inlineStr">
        <is>
          <t>C. Dampak Kesehatan dan Sanitasi /C8. Siapa yang pernah mengalami masalah iritasi mata SEBELUM menggunakan biogas? /Laki-laki dewasa</t>
        </is>
      </c>
      <c r="JC1" s="1" t="inlineStr">
        <is>
          <t>C. Dampak Kesehatan dan Sanitasi /C8. Siapa yang pernah mengalami masalah iritasi mata SEBELUM menggunakan biogas? /Perempuan dewasa</t>
        </is>
      </c>
      <c r="JD1" s="1" t="inlineStr">
        <is>
          <t>C. Dampak Kesehatan dan Sanitasi /C8. Siapa yang pernah mengalami masalah iritasi mata SEBELUM menggunakan biogas? /Anak-anak (0-18 tahun)</t>
        </is>
      </c>
      <c r="JE1" s="1" t="inlineStr">
        <is>
          <t>C. Dampak Kesehatan dan Sanitasi /C9. Siapa yang pernah mengalami masalah iritasi mata SETELAH menggunakan biogas?</t>
        </is>
      </c>
      <c r="JF1" s="1" t="inlineStr">
        <is>
          <t>C. Dampak Kesehatan dan Sanitasi /C9. Siapa yang pernah mengalami masalah iritasi mata SETELAH menggunakan biogas? /Laki-laki dewasa</t>
        </is>
      </c>
      <c r="JG1" s="1" t="inlineStr">
        <is>
          <t>C. Dampak Kesehatan dan Sanitasi /C9. Siapa yang pernah mengalami masalah iritasi mata SETELAH menggunakan biogas? /Perempuan dewasa</t>
        </is>
      </c>
      <c r="JH1" s="1" t="inlineStr">
        <is>
          <t>C. Dampak Kesehatan dan Sanitasi /C9. Siapa yang pernah mengalami masalah iritasi mata SETELAH menggunakan biogas? /Anak-anak (0-18 tahun)</t>
        </is>
      </c>
      <c r="JI1" s="1" t="inlineStr">
        <is>
          <t>C. Dampak Kesehatan dan Sanitasi /C10. SETELAH menggunakan biogas, bagaimana perbandingan Anda atau anggota keluarga mengalami penyakit saluran pencernaan?</t>
        </is>
      </c>
      <c r="JJ1" s="1" t="inlineStr">
        <is>
          <t>C. Dampak Kesehatan dan Sanitasi /C11. Siapa yang pernah mengalami penyakit saluran pencernaan SEBELUM menggunakan biogas?</t>
        </is>
      </c>
      <c r="JK1" s="1" t="inlineStr">
        <is>
          <t>C. Dampak Kesehatan dan Sanitasi /C11. Siapa yang pernah mengalami penyakit saluran pencernaan SEBELUM menggunakan biogas? /Laki-laki dewasa</t>
        </is>
      </c>
      <c r="JL1" s="1" t="inlineStr">
        <is>
          <t>C. Dampak Kesehatan dan Sanitasi /C11. Siapa yang pernah mengalami penyakit saluran pencernaan SEBELUM menggunakan biogas? /Perempuan dewasa</t>
        </is>
      </c>
      <c r="JM1" s="1" t="inlineStr">
        <is>
          <t>C. Dampak Kesehatan dan Sanitasi /C11. Siapa yang pernah mengalami penyakit saluran pencernaan SEBELUM menggunakan biogas? /Anak-anak (0-18 tahun)</t>
        </is>
      </c>
      <c r="JN1" s="1" t="inlineStr">
        <is>
          <t>C. Dampak Kesehatan dan Sanitasi /C12. Siapa yang pernah mengalami penyakit saluran pencernaan SETELAH menggunakan biogas?</t>
        </is>
      </c>
      <c r="JO1" s="1" t="inlineStr">
        <is>
          <t>C. Dampak Kesehatan dan Sanitasi /C12. Siapa yang pernah mengalami penyakit saluran pencernaan SETELAH menggunakan biogas? /Laki-laki dewasa</t>
        </is>
      </c>
      <c r="JP1" s="1" t="inlineStr">
        <is>
          <t>C. Dampak Kesehatan dan Sanitasi /C12. Siapa yang pernah mengalami penyakit saluran pencernaan SETELAH menggunakan biogas? /Perempuan dewasa</t>
        </is>
      </c>
      <c r="JQ1" s="1" t="inlineStr">
        <is>
          <t>C. Dampak Kesehatan dan Sanitasi /C12. Siapa yang pernah mengalami penyakit saluran pencernaan SETELAH menggunakan biogas? /Anak-anak (0-18 tahun)</t>
        </is>
      </c>
      <c r="JR1" s="1" t="inlineStr">
        <is>
          <t>C. Dampak Kesehatan dan Sanitasi /C13. SETELAH menggunakan biogas, bagaimana perbandingan Anda atau anggota keluarga pernah mengalami penyakit yang disebabkan gigitan nyamuk? contoh: malaria, demam berdarah, cikungunya, dan lain sebagainya.</t>
        </is>
      </c>
      <c r="JS1" s="1" t="inlineStr">
        <is>
          <t>C. Dampak Kesehatan dan Sanitasi /C14. Siapa yang pernah mengalami penyakit akibat gigitan nyamuk SEBELUM menggunakan biogas?</t>
        </is>
      </c>
      <c r="JT1" s="1" t="inlineStr">
        <is>
          <t>C. Dampak Kesehatan dan Sanitasi /C14. Siapa yang pernah mengalami penyakit akibat gigitan nyamuk SEBELUM menggunakan biogas? /Laki-laki dewasa</t>
        </is>
      </c>
      <c r="JU1" s="1" t="inlineStr">
        <is>
          <t>C. Dampak Kesehatan dan Sanitasi /C14. Siapa yang pernah mengalami penyakit akibat gigitan nyamuk SEBELUM menggunakan biogas? /Perempuan dewasa</t>
        </is>
      </c>
      <c r="JV1" s="1" t="inlineStr">
        <is>
          <t>C. Dampak Kesehatan dan Sanitasi /C14. Siapa yang pernah mengalami penyakit akibat gigitan nyamuk SEBELUM menggunakan biogas? /Anak-anak (0-18 tahun)</t>
        </is>
      </c>
      <c r="JW1" s="1" t="inlineStr">
        <is>
          <t>C. Dampak Kesehatan dan Sanitasi /C15. Siapa yang pernah mengalami penyakit akibat gigitan nyamuk SETELAH menggunakan biogas?</t>
        </is>
      </c>
      <c r="JX1" s="1" t="inlineStr">
        <is>
          <t>C. Dampak Kesehatan dan Sanitasi /C15. Siapa yang pernah mengalami penyakit akibat gigitan nyamuk SETELAH menggunakan biogas? /Laki-laki dewasa</t>
        </is>
      </c>
      <c r="JY1" s="1" t="inlineStr">
        <is>
          <t>C. Dampak Kesehatan dan Sanitasi /C15. Siapa yang pernah mengalami penyakit akibat gigitan nyamuk SETELAH menggunakan biogas? /Perempuan dewasa</t>
        </is>
      </c>
      <c r="JZ1" s="1" t="inlineStr">
        <is>
          <t>C. Dampak Kesehatan dan Sanitasi /C15. Siapa yang pernah mengalami penyakit akibat gigitan nyamuk SETELAH menggunakan biogas? /Anak-anak (0-18 tahun)</t>
        </is>
      </c>
      <c r="KA1" s="1" t="inlineStr">
        <is>
          <t>C. Dampak Kesehatan dan Sanitasi /C16. SETELAH menggunakan biogas, bagaimana perbandingan terjadinya kecelakaan akibat api (kebakaran) dirumah Anda?</t>
        </is>
      </c>
      <c r="KB1" s="1" t="inlineStr">
        <is>
          <t>C. Dampak Kesehatan dan Sanitasi /C17. Siapa yang pernah mengalami kecelakaan akibat api SEBELUM menggunakan biogas?</t>
        </is>
      </c>
      <c r="KC1" s="1" t="inlineStr">
        <is>
          <t>C. Dampak Kesehatan dan Sanitasi /C17. Siapa yang pernah mengalami kecelakaan akibat api SEBELUM menggunakan biogas?/Laki-laki dewasa</t>
        </is>
      </c>
      <c r="KD1" s="1" t="inlineStr">
        <is>
          <t>C. Dampak Kesehatan dan Sanitasi /C17. Siapa yang pernah mengalami kecelakaan akibat api SEBELUM menggunakan biogas?/Perempuan dewasa</t>
        </is>
      </c>
      <c r="KE1" s="1" t="inlineStr">
        <is>
          <t>C. Dampak Kesehatan dan Sanitasi /C17. Siapa yang pernah mengalami kecelakaan akibat api SEBELUM menggunakan biogas?/Anak-anak (0-18 tahun)</t>
        </is>
      </c>
      <c r="KF1" s="1" t="inlineStr">
        <is>
          <t>C. Dampak Kesehatan dan Sanitasi /C18. Siapa yang pernah mengalami kecelakaan akibat api SETELAH menggunakan  biogas?</t>
        </is>
      </c>
      <c r="KG1" s="1" t="inlineStr">
        <is>
          <t>C. Dampak Kesehatan dan Sanitasi /C18. Siapa yang pernah mengalami kecelakaan akibat api SETELAH menggunakan  biogas?/Laki-laki dewasa</t>
        </is>
      </c>
      <c r="KH1" s="1" t="inlineStr">
        <is>
          <t>C. Dampak Kesehatan dan Sanitasi /C18. Siapa yang pernah mengalami kecelakaan akibat api SETELAH menggunakan  biogas?/Perempuan dewasa</t>
        </is>
      </c>
      <c r="KI1" s="1" t="inlineStr">
        <is>
          <t>C. Dampak Kesehatan dan Sanitasi /C18. Siapa yang pernah mengalami kecelakaan akibat api SETELAH menggunakan  biogas?/Anak-anak (0-18 tahun)</t>
        </is>
      </c>
      <c r="KJ1" s="1" t="inlineStr">
        <is>
          <t>C. Dampak Kesehatan dan Sanitasi /C19. SETELAH menggunakan biogas, bagaimana perbandingan dialaminya penyakit psikis lainnya? (misalkan stress, sedikit waktu senggang, dll)</t>
        </is>
      </c>
      <c r="KK1" s="1" t="inlineStr">
        <is>
          <t>C. Dampak Kesehatan dan Sanitasi /C20. Siapa yang pernah mengalami penyakit psikisi SEBELUM menggunakan  biogas?</t>
        </is>
      </c>
      <c r="KL1" s="1" t="inlineStr">
        <is>
          <t>C. Dampak Kesehatan dan Sanitasi /C20. Siapa yang pernah mengalami penyakit psikisi SEBELUM menggunakan  biogas?/Laki-laki dewasa</t>
        </is>
      </c>
      <c r="KM1" s="1" t="inlineStr">
        <is>
          <t>C. Dampak Kesehatan dan Sanitasi /C20. Siapa yang pernah mengalami penyakit psikisi SEBELUM menggunakan  biogas?/Perempuan dewasa</t>
        </is>
      </c>
      <c r="KN1" s="1" t="inlineStr">
        <is>
          <t>C. Dampak Kesehatan dan Sanitasi /C20. Siapa yang pernah mengalami penyakit psikisi SEBELUM menggunakan  biogas?/Anak-anak (0-18 tahun)</t>
        </is>
      </c>
      <c r="KO1" s="1" t="inlineStr">
        <is>
          <t>C. Dampak Kesehatan dan Sanitasi /C21. Siapa yang pernah mengalami penyakit psikisi SETELAH menggunakan  biogas?</t>
        </is>
      </c>
      <c r="KP1" s="1" t="inlineStr">
        <is>
          <t>C. Dampak Kesehatan dan Sanitasi /C21. Siapa yang pernah mengalami penyakit psikisi SETELAH menggunakan  biogas?/Laki-laki dewasa</t>
        </is>
      </c>
      <c r="KQ1" s="1" t="inlineStr">
        <is>
          <t>C. Dampak Kesehatan dan Sanitasi /C21. Siapa yang pernah mengalami penyakit psikisi SETELAH menggunakan  biogas?/Perempuan dewasa</t>
        </is>
      </c>
      <c r="KR1" s="1" t="inlineStr">
        <is>
          <t>C. Dampak Kesehatan dan Sanitasi /C21. Siapa yang pernah mengalami penyakit psikisi SETELAH menggunakan  biogas?/Anak-anak (0-18 tahun)</t>
        </is>
      </c>
      <c r="KS1" s="1" t="inlineStr">
        <is>
          <t>C. Dampak Kesehatan dan Sanitasi /C22. Bagaimana Anda menilai kondisi kesehatan umum anggota keluarga Anda SETELAH menggunakan biogas?</t>
        </is>
      </c>
      <c r="KT1" s="1" t="inlineStr">
        <is>
          <t>C. Dampak Kesehatan dan Sanitasi /C23. SEBELUM menggunakan biogas, dalam satu tahun berapa kali anggota keluarga Anda memeriksakan diri ke dokter/rumah sakit?</t>
        </is>
      </c>
      <c r="KU1" s="1" t="inlineStr">
        <is>
          <t>C. Dampak Kesehatan dan Sanitasi /C24. SETELAH menggunakan biogas, dalam satu tahun berapa kali anggota keluarga Anda memeriksakan diri ke doket/rumah sakit?</t>
        </is>
      </c>
      <c r="KV1" s="1" t="inlineStr">
        <is>
          <t>C. Dampak Kesehatan dan Sanitasi /C25. Siapa saja yang memeriksakan diri ke dokter/rumah sakit dalam satu tahun terakhir?</t>
        </is>
      </c>
      <c r="KW1" s="1" t="inlineStr">
        <is>
          <t>C. Dampak Kesehatan dan Sanitasi /C25. Siapa saja yang memeriksakan diri ke dokter/rumah sakit dalam satu tahun terakhir? /Laki-laki dewasa</t>
        </is>
      </c>
      <c r="KX1" s="1" t="inlineStr">
        <is>
          <t>C. Dampak Kesehatan dan Sanitasi /C25. Siapa saja yang memeriksakan diri ke dokter/rumah sakit dalam satu tahun terakhir? /Perempuan dewasa</t>
        </is>
      </c>
      <c r="KY1" s="1" t="inlineStr">
        <is>
          <t>C. Dampak Kesehatan dan Sanitasi /C25. Siapa saja yang memeriksakan diri ke dokter/rumah sakit dalam satu tahun terakhir? /Anak-anak (0-18 tahun)</t>
        </is>
      </c>
      <c r="KZ1" s="1" t="inlineStr">
        <is>
          <t>C. Dampak Kesehatan dan Sanitasi /C25. Siapa saja yang memeriksakan diri ke dokter/rumah sakit dalam satu tahun terakhir? /Tidak ada</t>
        </is>
      </c>
      <c r="LA1" s="1" t="inlineStr">
        <is>
          <t>C. Dampak Kesehatan dan Sanitasi /C26. Apakah pemasangan sistem biogas meningkatkan kondisi kebersihan rumah Anda?</t>
        </is>
      </c>
      <c r="LB1" s="1" t="inlineStr">
        <is>
          <t>C. Dampak Kesehatan dan Sanitasi /C27. Apakah pemasangan sistem biogas meningkatkan kondisi kebersihan di kandang ternak Anda?</t>
        </is>
      </c>
      <c r="LC1" s="1" t="inlineStr">
        <is>
          <t>D. Dampak Sosial-Ekonomi /D1. Setelah menggunakan biogas, berapa lama waktu yang Anda  habiskan untuk kegiatan menghasilkan pendapatan?/a. Bertani</t>
        </is>
      </c>
      <c r="LD1" s="1" t="inlineStr">
        <is>
          <t>D. Dampak Sosial-Ekonomi /D1. Setelah menggunakan biogas, berapa lama waktu yang Anda  habiskan untuk kegiatan menghasilkan pendapatan?/b. Beternak</t>
        </is>
      </c>
      <c r="LE1" s="1" t="inlineStr">
        <is>
          <t>D. Dampak Sosial-Ekonomi /D1. Setelah menggunakan biogas, berapa lama waktu yang Anda  habiskan untuk kegiatan menghasilkan pendapatan?/c. Berjualan</t>
        </is>
      </c>
      <c r="LF1" s="1" t="inlineStr">
        <is>
          <t>D. Dampak Sosial-Ekonomi /D1. Setelah menggunakan biogas, berapa lama waktu yang Anda  habiskan untuk kegiatan menghasilkan pendapatan?/d. Lainnya</t>
        </is>
      </c>
      <c r="LG1" s="1" t="inlineStr">
        <is>
          <t>D. Dampak Sosial-Ekonomi /D1-a. Apakah secara umum pendapatan Anda meningkat setelah  penggunaan biogas?</t>
        </is>
      </c>
      <c r="LH1" s="1" t="inlineStr">
        <is>
          <t>D. Dampak Sosial-Ekonomi /D2. Apabila pendapatan bertambah, berapa peningkatannya?</t>
        </is>
      </c>
      <c r="LI1" s="1" t="inlineStr">
        <is>
          <t>D. Dampak Sosial-Ekonomi /D3. Apabila pendapatan menurun, berapa penurunannya?</t>
        </is>
      </c>
      <c r="LJ1" s="4" t="inlineStr">
        <is>
          <t>D. Dampak Sosial-Ekonomi /D4. Untuk apa tambahan uang hasil penghematan atau tambahan  pendapatan dari penggunaan biogas tersebut Anda gunakan?</t>
        </is>
      </c>
      <c r="LK1" s="4" t="inlineStr">
        <is>
          <t>D. Dampak Sosial-Ekonomi /D4. Untuk apa tambahan uang hasil penghematan atau tambahan  pendapatan dari penggunaan biogas tersebut Anda gunakan?/Tabungan</t>
        </is>
      </c>
      <c r="LL1" s="4" t="inlineStr">
        <is>
          <t>D. Dampak Sosial-Ekonomi /D4. Untuk apa tambahan uang hasil penghematan atau tambahan  pendapatan dari penggunaan biogas tersebut Anda gunakan?/Kesehatan</t>
        </is>
      </c>
      <c r="LM1" s="4" t="inlineStr">
        <is>
          <t>D. Dampak Sosial-Ekonomi /D4. Untuk apa tambahan uang hasil penghematan atau tambahan  pendapatan dari penggunaan biogas tersebut Anda gunakan?/Modal Usaha</t>
        </is>
      </c>
      <c r="LN1" s="4" t="inlineStr">
        <is>
          <t>D. Dampak Sosial-Ekonomi /D4. Untuk apa tambahan uang hasil penghematan atau tambahan  pendapatan dari penggunaan biogas tersebut Anda gunakan?/Investasi lainnya</t>
        </is>
      </c>
      <c r="LO1" s="4" t="inlineStr">
        <is>
          <t>D. Dampak Sosial-Ekonomi /D4. Untuk apa tambahan uang hasil penghematan atau tambahan  pendapatan dari penggunaan biogas tersebut Anda gunakan?/Kebutuhan rumah tangga</t>
        </is>
      </c>
      <c r="LP1" s="4" t="inlineStr">
        <is>
          <t>D. Dampak Sosial-Ekonomi /D4. Untuk apa tambahan uang hasil penghematan atau tambahan  pendapatan dari penggunaan biogas tersebut Anda gunakan?/Pendidikan anggota keluarga</t>
        </is>
      </c>
      <c r="LQ1" s="4" t="inlineStr">
        <is>
          <t>D. Dampak Sosial-Ekonomi /D4. Untuk apa tambahan uang hasil penghematan atau tambahan  pendapatan dari penggunaan biogas tersebut Anda gunakan?/Lainnya</t>
        </is>
      </c>
      <c r="LR1" s="1" t="inlineStr">
        <is>
          <t>D. Dampak Sosial-Ekonomi /D4-a. Lainnya:</t>
        </is>
      </c>
      <c r="LS1" s="1" t="inlineStr">
        <is>
          <t>D. Dampak Sosial-Ekonomi /D5. Berapa menit yang dihabiskan untuk mengumpulkan kotoran ternak? (per hari)/Laki-laki dewasa</t>
        </is>
      </c>
      <c r="LT1" s="1" t="inlineStr">
        <is>
          <t>D. Dampak Sosial-Ekonomi /D5. Berapa menit yang dihabiskan untuk mengumpulkan kotoran ternak? (per hari)/Perempuan dewasa</t>
        </is>
      </c>
      <c r="LU1" s="1" t="inlineStr">
        <is>
          <t>D. Dampak Sosial-Ekonomi /D5. Berapa menit yang dihabiskan untuk mengumpulkan kotoran ternak? (per hari)/Lainnya (anak-anak, pekerja, dsb)</t>
        </is>
      </c>
      <c r="LV1" s="1" t="inlineStr">
        <is>
          <t>D. Dampak Sosial-Ekonomi /D6. Berapa menit yang dihabiskan untuk mencampurkan kotoran ternak  dan air di dalam inlet? (per hari) /Laki-laki dewasa</t>
        </is>
      </c>
      <c r="LW1" s="1" t="inlineStr">
        <is>
          <t>D. Dampak Sosial-Ekonomi /D6. Berapa menit yang dihabiskan untuk mencampurkan kotoran ternak  dan air di dalam inlet? (per hari) /Perempuan dewasa</t>
        </is>
      </c>
      <c r="LX1" s="1" t="inlineStr">
        <is>
          <t>D. Dampak Sosial-Ekonomi /D6. Berapa menit yang dihabiskan untuk mencampurkan kotoran ternak  dan air di dalam inlet? (per hari) /Lainnya (anak-anak, pekerja, dsb)</t>
        </is>
      </c>
      <c r="LY1" s="1" t="inlineStr">
        <is>
          <t>D. Dampak Sosial-Ekonomi /D7. Berapa menit yang dihabiskan untuk mengaduk kotoran ternak dan  air? (per hari) /Laki-laki dewasa</t>
        </is>
      </c>
      <c r="LZ1" s="1" t="inlineStr">
        <is>
          <t>D. Dampak Sosial-Ekonomi /D7. Berapa menit yang dihabiskan untuk mengaduk kotoran ternak dan  air? (per hari) /Perempuan dewasa</t>
        </is>
      </c>
      <c r="MA1" s="1" t="inlineStr">
        <is>
          <t>D. Dampak Sosial-Ekonomi /D7. Berapa menit yang dihabiskan untuk mengaduk kotoran ternak dan  air? (per hari) /Lainnya (anak-anak, pekerja, dsb)</t>
        </is>
      </c>
      <c r="MB1" s="1" t="inlineStr">
        <is>
          <t>D. Dampak Sosial-Ekonomi /D8. Secara umum, apakah setelah penggunaan biogas, Anda memiliki  waktu luang lebih banyak?</t>
        </is>
      </c>
      <c r="MC1" s="1" t="inlineStr">
        <is>
          <t>D. Dampak Sosial-Ekonomi /a. Laki-laki dewasa/D9-a1. Berapa lama waktu yang dibutuhkan Laki-laki dewasa untuk mengumpulkan bahan bakar sebelum menggunakan biogas?</t>
        </is>
      </c>
      <c r="MD1" s="1" t="inlineStr">
        <is>
          <t>D. Dampak Sosial-Ekonomi /a. Laki-laki dewasa/D9-a2. Berapa lama waktu yang dibutuhkan Laki-laki dewasa untuk mengumpulkan bahan bakar setelah menggunakan biogas?</t>
        </is>
      </c>
      <c r="ME1" s="1" t="inlineStr">
        <is>
          <t>D. Dampak Sosial-Ekonomi /b. Perembuan dewasa/D9-b1. Berapa lama waktu yang dibutuhkan Perempuan dewasa untuk mengumpulkan bahan bakar sebelum menggunakan biogas?</t>
        </is>
      </c>
      <c r="MF1" s="1" t="inlineStr">
        <is>
          <t>D. Dampak Sosial-Ekonomi /b. Perembuan dewasa/D9-b2. Berapa lama waktu yang dibutuhkan Perempuan dewasa untuk mengumpulkan bahan bakar setelah menggunakan biogas?</t>
        </is>
      </c>
      <c r="MG1" s="1" t="inlineStr">
        <is>
          <t>D. Dampak Sosial-Ekonomi /c. Lainnya (anak-anak, pekerja, dll)/D9-c1. Berapa lama waktu yang dibutuhkan anggota lainnya untuk mengumpulkan bahan bakar sebelum menggunakan biogas?</t>
        </is>
      </c>
      <c r="MH1" s="1" t="inlineStr">
        <is>
          <t>D. Dampak Sosial-Ekonomi /c. Lainnya (anak-anak, pekerja, dll)/D9-c2. Berapa lama waktu yang dibutuhkan anggota lainnya untuk mengumpulkan bahan bakar setelah menggunakan biogas?</t>
        </is>
      </c>
      <c r="MI1" s="1" t="inlineStr">
        <is>
          <t>D. Dampak Sosial-Ekonomi /D10. Bagaimana keluarga Anda menggunakan waktu yang dihemat dari penggunaan biogas?</t>
        </is>
      </c>
      <c r="MJ1" s="1" t="inlineStr">
        <is>
          <t>D. Dampak Sosial-Ekonomi /D10. Bagaimana keluarga Anda menggunakan waktu yang dihemat dari penggunaan biogas?/ Pendidikan anak (mengantar sekolah,  menemani anak belajar, menyiapkan  bekal dsb)</t>
        </is>
      </c>
      <c r="MK1" s="1" t="inlineStr">
        <is>
          <t>D. Dampak Sosial-Ekonomi /D10. Bagaimana keluarga Anda menggunakan waktu yang dihemat dari penggunaan biogas?/Aktivitas sosial diluar rumah  (misalnya, berkumpul dengan tetangga,  mengikuti kegiatan PKK, dsb)</t>
        </is>
      </c>
      <c r="ML1" s="1" t="inlineStr">
        <is>
          <t>D. Dampak Sosial-Ekonomi /D10. Bagaimana keluarga Anda menggunakan waktu yang dihemat dari penggunaan biogas?/Istirahat</t>
        </is>
      </c>
      <c r="MM1" s="1" t="inlineStr">
        <is>
          <t>D. Dampak Sosial-Ekonomi /D10. Bagaimana keluarga Anda menggunakan waktu yang dihemat dari penggunaan biogas?/Pendidikan diri sendiri</t>
        </is>
      </c>
      <c r="MN1" s="1" t="inlineStr">
        <is>
          <t>D. Dampak Sosial-Ekonomi /D10. Bagaimana keluarga Anda menggunakan waktu yang dihemat dari penggunaan biogas?/Bekerja</t>
        </is>
      </c>
      <c r="MO1" s="1" t="inlineStr">
        <is>
          <t>D. Dampak Sosial-Ekonomi /D10. Bagaimana keluarga Anda menggunakan waktu yang dihemat dari penggunaan biogas?/Lainnya</t>
        </is>
      </c>
      <c r="MP1" s="1" t="inlineStr">
        <is>
          <t>D. Dampak Sosial-Ekonomi /D10-a. Lainnya:</t>
        </is>
      </c>
      <c r="MQ1" s="1" t="inlineStr">
        <is>
          <t>D. Dampak Sosial-Ekonomi /D11-a. Jika keluarga Anda menggunakan waktu yang dihemat untuk bekerja, apa jenis pekerjaan yang dilakukan?</t>
        </is>
      </c>
      <c r="MR1" s="1" t="inlineStr">
        <is>
          <t>D. Dampak Sosial-Ekonomi /D11-b. Jika keluarga Anda tidak menggunakan waktu yang dihemat untuk bekerja, mengapa?</t>
        </is>
      </c>
      <c r="MS1" s="1" t="inlineStr">
        <is>
          <t>D. Dampak Sosial-Ekonomi /D12-a. Jika keluarga Anda menggunakan waktu yang dihemat untuk aktivitas sosial, apa jenis kegiatan sosial yang keluarga Anda ikuti?</t>
        </is>
      </c>
      <c r="MT1" s="1" t="inlineStr">
        <is>
          <t>D. Dampak Sosial-Ekonomi /D12-b. Jika keluarga Anda tidak menggunakan waktu yang dihemat untuk aktivitas sosial melakukan aktivitas sosial, mengapa?</t>
        </is>
      </c>
      <c r="MU1" s="1" t="inlineStr">
        <is>
          <t>D. Dampak Sosial-Ekonomi /D13. Apakah pemasangan sistem biogas menciptakan peluang kerja bagi Anda atau anggota keluarga?</t>
        </is>
      </c>
      <c r="MV1" s="1" t="inlineStr">
        <is>
          <t>D. Dampak Sosial-Ekonomi /D13-a. Jika pemasangan sistem biogas menciptakan peluang kerja untuk anggota keluarga atau orang lain, dalam bentuk apa?</t>
        </is>
      </c>
      <c r="MW1" s="1" t="inlineStr">
        <is>
          <t>D. Dampak Sosial-Ekonomi /D13-a. Jika pemasangan sistem biogas menciptakan peluang kerja untuk anggota keluarga atau orang lain, dalam bentuk apa? /Perawatan sistem biogas</t>
        </is>
      </c>
      <c r="MX1" s="1" t="inlineStr">
        <is>
          <t>D. Dampak Sosial-Ekonomi /D13-a. Jika pemasangan sistem biogas menciptakan peluang kerja untuk anggota keluarga atau orang lain, dalam bentuk apa? /Pemasangan sistem biogas</t>
        </is>
      </c>
      <c r="MY1" s="1" t="inlineStr">
        <is>
          <t>D. Dampak Sosial-Ekonomi /D13-a. Jika pemasangan sistem biogas menciptakan peluang kerja untuk anggota keluarga atau orang lain, dalam bentuk apa? /Produksi dan penjualan bioslurry</t>
        </is>
      </c>
      <c r="MZ1" s="1" t="inlineStr">
        <is>
          <t>D. Dampak Sosial-Ekonomi /D13-a. Jika pemasangan sistem biogas menciptakan peluang kerja untuk anggota keluarga atau orang lain, dalam bentuk apa? /Lainnya</t>
        </is>
      </c>
      <c r="NA1" s="1" t="inlineStr">
        <is>
          <t>D. Dampak Sosial-Ekonomi /D13-a-a. Lainnya:</t>
        </is>
      </c>
      <c r="NB1" s="1" t="inlineStr">
        <is>
          <t>D. Dampak Sosial-Ekonomi /D13-b. Berapa banyak tenaga kerja yang Anda pekerjakan untuk  pengelolaan sistem biogas?</t>
        </is>
      </c>
      <c r="NC1" s="4" t="inlineStr">
        <is>
          <t>D. Dampak Sosial-Ekonomi /D14. Apa bentuk bioslurry yang Anda jual?</t>
        </is>
      </c>
      <c r="ND1" s="4" t="inlineStr">
        <is>
          <t>D. Dampak Sosial-Ekonomi /D14. Apa bentuk bioslurry yang Anda jual?/Cair</t>
        </is>
      </c>
      <c r="NE1" s="4" t="inlineStr">
        <is>
          <t>D. Dampak Sosial-Ekonomi /D14. Apa bentuk bioslurry yang Anda jual?/Padat</t>
        </is>
      </c>
      <c r="NF1" s="1" t="inlineStr">
        <is>
          <t>D. Dampak Sosial-Ekonomi /D15. Berapa bioslurry  yang terjual per  bulan?/Liter (cair)</t>
        </is>
      </c>
      <c r="NG1" s="1" t="inlineStr">
        <is>
          <t>D. Dampak Sosial-Ekonomi /D15. Berapa bioslurry  yang terjual per  bulan?/Kilogram (padat)</t>
        </is>
      </c>
      <c r="NH1" s="1" t="inlineStr">
        <is>
          <t>D. Dampak Sosial-Ekonomi /D15. Berapa bioslurry  yang terjual per  bulan?/Tuliskan jumlah dalam satuan lain</t>
        </is>
      </c>
      <c r="NI1" s="1" t="inlineStr">
        <is>
          <t>D. Dampak Sosial-Ekonomi /D16. Berapa harga jual bioslurry?/Rp/liter (cair)</t>
        </is>
      </c>
      <c r="NJ1" s="1" t="inlineStr">
        <is>
          <t>D. Dampak Sosial-Ekonomi /D16. Berapa harga jual bioslurry?/Rp/kg (padat)</t>
        </is>
      </c>
      <c r="NK1" s="1" t="inlineStr">
        <is>
          <t>D. Dampak Sosial-Ekonomi /D16. Berapa harga jual bioslurry?/Tuliskan jumlah dalam satuan lain</t>
        </is>
      </c>
      <c r="NL1" s="1" t="inlineStr">
        <is>
          <t>D. Dampak Sosial-Ekonomi /D17. Apakah ada IDBP hotline sticker?</t>
        </is>
      </c>
      <c r="NM1" s="1" t="inlineStr">
        <is>
          <t>D. Dampak Sosial-Ekonomi /D18. Darimana sumber pembiayaan untuk memasang sistem biogas?</t>
        </is>
      </c>
      <c r="NN1" s="1" t="inlineStr">
        <is>
          <t>D. Dampak Sosial-Ekonomi /D19. Berapa total biaya yang Anda keluarkan untuk memasang sistem biogas (termasuk instalasi, peralatan, dan biaya operasional awal)?</t>
        </is>
      </c>
      <c r="NO1" s="1" t="inlineStr">
        <is>
          <t>D. Dampak Sosial-Ekonomi /D20. Jika terdapat dana hibah untuk sumber pembiayaan, siapa pemberi dana tersebut?</t>
        </is>
      </c>
      <c r="NP1" s="1" t="inlineStr">
        <is>
          <t>D. Dampak Sosial-Ekonomi /D20-a. Lainnya:</t>
        </is>
      </c>
      <c r="NQ1" s="1" t="inlineStr">
        <is>
          <t>D. Dampak Sosial-Ekonomi /D21. Jika terdapat kredit atau pinjaman untuk sumber pembiayaan, siapa pemberi pinjaman tersebut?</t>
        </is>
      </c>
      <c r="NR1" s="1" t="inlineStr">
        <is>
          <t>D. Dampak Sosial-Ekonomi /D21-a. Lainnya</t>
        </is>
      </c>
      <c r="NS1" s="1" t="inlineStr">
        <is>
          <t>D. Dampak Sosial-Ekonomi /D22. Jika pinjaman atau kredit, berapa jangka waktu pinjaman?</t>
        </is>
      </c>
      <c r="NT1" s="1" t="inlineStr">
        <is>
          <t>D. Dampak Sosial-Ekonomi /D23. Jika pinjaman atau kredit, siapa yang menghubungi pemberi pinjaman?</t>
        </is>
      </c>
      <c r="NU1" s="1" t="inlineStr">
        <is>
          <t>D. Dampak Sosial-Ekonomi /D23-a. Lainnya:</t>
        </is>
      </c>
      <c r="NV1" s="4" t="inlineStr">
        <is>
          <t>D. Dampak Sosial-Ekonomi /D24. Jika ada kontribusi pembiayaan sendiri, siapa yang memutuskan  untuk membiayai secara cash pemasangan biogas tersebut?</t>
        </is>
      </c>
      <c r="NW1" s="1" t="inlineStr">
        <is>
          <t>D. Dampak Sosial-Ekonomi /D24-a. Lainnya:</t>
        </is>
      </c>
      <c r="NX1" s="1" t="inlineStr">
        <is>
          <t>D. Dampak Sosial-Ekonomi /D25. Apakah Anda merasa bahwa investasi pada sistem biogas telah meningkatkan kesejahteraan ekonomi keluarga anda?</t>
        </is>
      </c>
      <c r="NY1" s="4" t="inlineStr">
        <is>
          <t>D. Dampak Sosial-Ekonomi /D26. Setelah penggunaan biogas, berapa lama waktu yang dialokasikan  untuk memasak? (menit/hari)/Perempuan dewasa</t>
        </is>
      </c>
      <c r="NZ1" s="4" t="inlineStr">
        <is>
          <t>D. Dampak Sosial-Ekonomi /D26. Setelah penggunaan biogas, berapa lama waktu yang dialokasikan  untuk memasak? (menit/hari)/Laki-laki dewasa</t>
        </is>
      </c>
      <c r="OA1" s="1" t="inlineStr">
        <is>
          <t>D. Dampak Sosial-Ekonomi /D26. Setelah penggunaan biogas, berapa lama waktu yang dialokasikan  untuk memasak? (menit/hari)/Anak-anak</t>
        </is>
      </c>
      <c r="OB1" s="1" t="inlineStr">
        <is>
          <t>D. Dampak Sosial-Ekonomi /D27. Setelah penggunaan biogas, berapa lama waktu yang dialokasikan untuk mengoperasikan dan merawat biogas? (menit/hari)/Perempuan dewasa</t>
        </is>
      </c>
      <c r="OC1" s="1" t="inlineStr">
        <is>
          <t>D. Dampak Sosial-Ekonomi /D27. Setelah penggunaan biogas, berapa lama waktu yang dialokasikan untuk mengoperasikan dan merawat biogas? (menit/hari)/Laki-laki dewasa</t>
        </is>
      </c>
      <c r="OD1" s="1" t="inlineStr">
        <is>
          <t>D. Dampak Sosial-Ekonomi /D27. Setelah penggunaan biogas, berapa lama waktu yang dialokasikan untuk mengoperasikan dan merawat biogas? (menit/hari)/Anak-anak</t>
        </is>
      </c>
      <c r="OE1" s="1" t="inlineStr">
        <is>
          <t>D. Dampak Sosial-Ekonomi /D28. Bagaimana Anda melihat kondisi sosial dan ekonomi keluarga Anda  setelah menggunakan biogas?</t>
        </is>
      </c>
      <c r="OF1" s="1" t="inlineStr">
        <is>
          <t>D. Dampak Sosial-Ekonomi /D29. Bagaimana perubahan proses dan beban kerja untuk memasak jika  menggunakan biogas dibandingkan bahan bakar konvensional  (sebelum menggunakan biogas)?</t>
        </is>
      </c>
      <c r="OG1" s="1" t="inlineStr">
        <is>
          <t>E. Dampak Terhadap Agrikultur /E1. Apakah ternak yang Anda rawat merupakan milik Anda pribadi?</t>
        </is>
      </c>
      <c r="OH1" s="1" t="inlineStr">
        <is>
          <t>E. Dampak Terhadap Agrikultur /E2. Berapa banyak hewan ternak yang dimiliki sekarang?/a. Sapi pedaging</t>
        </is>
      </c>
      <c r="OI1" s="1" t="inlineStr">
        <is>
          <t>E. Dampak Terhadap Agrikultur /E2. Berapa banyak hewan ternak yang dimiliki sekarang?/b. Sapi perah</t>
        </is>
      </c>
      <c r="OJ1" s="4" t="inlineStr">
        <is>
          <t>E. Dampak Terhadap Agrikultur /E2. Berapa banyak hewan ternak yang dimiliki sekarang?/c. Sapi untuk kegunaan lainnya (misal kerbau)</t>
        </is>
      </c>
      <c r="OK1" s="1" t="inlineStr">
        <is>
          <t>E. Dampak Terhadap Agrikultur /E2. Berapa banyak hewan ternak yang dimiliki sekarang?/d. Babi ternak</t>
        </is>
      </c>
      <c r="OL1" s="1" t="inlineStr">
        <is>
          <t>E. Dampak Terhadap Agrikultur /E2. Berapa banyak hewan ternak yang dimiliki sekarang?/e. Kuda</t>
        </is>
      </c>
      <c r="OM1" s="1" t="inlineStr">
        <is>
          <t>E. Dampak Terhadap Agrikultur /E2. Berapa banyak hewan ternak yang dimiliki sekarang?/f. Kambing</t>
        </is>
      </c>
      <c r="ON1" s="1" t="inlineStr">
        <is>
          <t>E. Dampak Terhadap Agrikultur /E2. Berapa banyak hewan ternak yang dimiliki sekarang?/g. Ayam</t>
        </is>
      </c>
      <c r="OO1" s="1" t="inlineStr">
        <is>
          <t>E. Dampak Terhadap Agrikultur /E2. Berapa banyak hewan ternak yang dimiliki sekarang?/h. Unggas Lainnya</t>
        </is>
      </c>
      <c r="OP1" s="4" t="inlineStr">
        <is>
          <t>E3-a. Hewan ternak apa saja yang Anda miliki sebelum menggunakan  biogas?</t>
        </is>
      </c>
      <c r="OQ1" s="4" t="inlineStr">
        <is>
          <t>E3-a. Hewan ternak apa saja yang Anda miliki sebelum menggunakan  biogas?/Sapi pedaging</t>
        </is>
      </c>
      <c r="OR1" s="4" t="inlineStr">
        <is>
          <t>E3-a. Hewan ternak apa saja yang Anda miliki sebelum menggunakan  biogas?/Sapi perah</t>
        </is>
      </c>
      <c r="OS1" s="4" t="inlineStr">
        <is>
          <t>E3-a. Hewan ternak apa saja yang Anda miliki sebelum menggunakan  biogas?/Sapi untuk penggunaan lain</t>
        </is>
      </c>
      <c r="OT1" s="4" t="inlineStr">
        <is>
          <t>E3-a. Hewan ternak apa saja yang Anda miliki sebelum menggunakan  biogas?/Babi ternak</t>
        </is>
      </c>
      <c r="OU1" s="4" t="inlineStr">
        <is>
          <t>E3-a. Hewan ternak apa saja yang Anda miliki sebelum menggunakan  biogas?/Kuda</t>
        </is>
      </c>
      <c r="OV1" s="4" t="inlineStr">
        <is>
          <t>E3-a. Hewan ternak apa saja yang Anda miliki sebelum menggunakan  biogas?/Kambing</t>
        </is>
      </c>
      <c r="OW1" s="4" t="inlineStr">
        <is>
          <t>E3-a. Hewan ternak apa saja yang Anda miliki sebelum menggunakan  biogas?/Ayam</t>
        </is>
      </c>
      <c r="OX1" s="4" t="inlineStr">
        <is>
          <t>E3-a. Hewan ternak apa saja yang Anda miliki sebelum menggunakan  biogas?/Unggas lainnya</t>
        </is>
      </c>
      <c r="OY1" s="4" t="inlineStr">
        <is>
          <t>E3-a. Hewan ternak apa saja yang Anda miliki sebelum menggunakan  biogas?/Tidak ada</t>
        </is>
      </c>
      <c r="OZ1" s="4" t="inlineStr">
        <is>
          <t>E3-b. Hewan ternak apa saja yang Anda miliki saat ini (setelah menggunakan biogas)?</t>
        </is>
      </c>
      <c r="PA1" s="4" t="inlineStr">
        <is>
          <t>E3-b. Hewan ternak apa saja yang Anda miliki saat ini (setelah menggunakan biogas)?/Sapi pedaging</t>
        </is>
      </c>
      <c r="PB1" s="4" t="inlineStr">
        <is>
          <t>E3-b. Hewan ternak apa saja yang Anda miliki saat ini (setelah menggunakan biogas)?/Sapi perah</t>
        </is>
      </c>
      <c r="PC1" s="4" t="inlineStr">
        <is>
          <t>E3-b. Hewan ternak apa saja yang Anda miliki saat ini (setelah menggunakan biogas)?/Sapi untuk penggunaan lain</t>
        </is>
      </c>
      <c r="PD1" s="4" t="inlineStr">
        <is>
          <t>E3-b. Hewan ternak apa saja yang Anda miliki saat ini (setelah menggunakan biogas)?/Babi ternak</t>
        </is>
      </c>
      <c r="PE1" s="4" t="inlineStr">
        <is>
          <t>E3-b. Hewan ternak apa saja yang Anda miliki saat ini (setelah menggunakan biogas)?/Kuda</t>
        </is>
      </c>
      <c r="PF1" s="4" t="inlineStr">
        <is>
          <t>E3-b. Hewan ternak apa saja yang Anda miliki saat ini (setelah menggunakan biogas)?/Kambing</t>
        </is>
      </c>
      <c r="PG1" s="4" t="inlineStr">
        <is>
          <t>E3-b. Hewan ternak apa saja yang Anda miliki saat ini (setelah menggunakan biogas)?/Ayam</t>
        </is>
      </c>
      <c r="PH1" s="4" t="inlineStr">
        <is>
          <t>E3-b. Hewan ternak apa saja yang Anda miliki saat ini (setelah menggunakan biogas)?/Unggas lainnya</t>
        </is>
      </c>
      <c r="PI1" s="4" t="inlineStr">
        <is>
          <t>E3-b. Hewan ternak apa saja yang Anda miliki saat ini (setelah menggunakan biogas)?/Tidak ada</t>
        </is>
      </c>
      <c r="PJ1" s="4" t="inlineStr">
        <is>
          <t>E3-c. Selama 12 bulan terakhir, hewan apa saja yang dijual, mati, lahir, dan dibeli?</t>
        </is>
      </c>
      <c r="PK1" s="4" t="inlineStr">
        <is>
          <t>E3-c. Selama 12 bulan terakhir, hewan apa saja yang dijual, mati, lahir, dan dibeli?/Sapi pedaging</t>
        </is>
      </c>
      <c r="PL1" s="4" t="inlineStr">
        <is>
          <t>E3-c. Selama 12 bulan terakhir, hewan apa saja yang dijual, mati, lahir, dan dibeli?/Sapi perah</t>
        </is>
      </c>
      <c r="PM1" s="4" t="inlineStr">
        <is>
          <t>E3-c. Selama 12 bulan terakhir, hewan apa saja yang dijual, mati, lahir, dan dibeli?/Sapi untuk penggunaan lain</t>
        </is>
      </c>
      <c r="PN1" s="4" t="inlineStr">
        <is>
          <t>E3-c. Selama 12 bulan terakhir, hewan apa saja yang dijual, mati, lahir, dan dibeli?/Babi ternak</t>
        </is>
      </c>
      <c r="PO1" s="4" t="inlineStr">
        <is>
          <t>E3-c. Selama 12 bulan terakhir, hewan apa saja yang dijual, mati, lahir, dan dibeli?/Kuda</t>
        </is>
      </c>
      <c r="PP1" s="4" t="inlineStr">
        <is>
          <t>E3-c. Selama 12 bulan terakhir, hewan apa saja yang dijual, mati, lahir, dan dibeli?/Kambing</t>
        </is>
      </c>
      <c r="PQ1" s="4" t="inlineStr">
        <is>
          <t>E3-c. Selama 12 bulan terakhir, hewan apa saja yang dijual, mati, lahir, dan dibeli?/Ayam</t>
        </is>
      </c>
      <c r="PR1" s="4" t="inlineStr">
        <is>
          <t>E3-c. Selama 12 bulan terakhir, hewan apa saja yang dijual, mati, lahir, dan dibeli?/Unggas lainnya</t>
        </is>
      </c>
      <c r="PS1" s="4" t="inlineStr">
        <is>
          <t>E3-c. Selama 12 bulan terakhir, hewan apa saja yang dijual, mati, lahir, dan dibeli?/Tidak ada</t>
        </is>
      </c>
      <c r="PT1" s="5" t="inlineStr">
        <is>
          <t>E. Dampak Terhadap Agrikultur /E4. Sebelum menggunakan biogas, apa yang Anda lakukan untuk kotoran ternak? (Pertanyaan disesuaikan dengan jawaban E3)/a. Sapi pedaging</t>
        </is>
      </c>
      <c r="PU1" s="4" t="inlineStr">
        <is>
          <t>E. Dampak Terhadap Agrikultur /E4. Sebelum menggunakan biogas, apa yang Anda lakukan untuk kotoran ternak? (Pertanyaan disesuaikan dengan jawaban E3)/a. Sapi pedaging/a. Sangat teratur (setiap hari)</t>
        </is>
      </c>
      <c r="PV1" s="4" t="inlineStr">
        <is>
          <t>E. Dampak Terhadap Agrikultur /E4. Sebelum menggunakan biogas, apa yang Anda lakukan untuk kotoran ternak? (Pertanyaan disesuaikan dengan jawaban E3)/a. Sapi pedaging/b. Teratur (2-6 hari sekali)</t>
        </is>
      </c>
      <c r="PW1" s="4" t="inlineStr">
        <is>
          <t>E. Dampak Terhadap Agrikultur /E4. Sebelum menggunakan biogas, apa yang Anda lakukan untuk kotoran ternak? (Pertanyaan disesuaikan dengan jawaban E3)/a. Sapi pedaging/c. Cukup teratur (setiap minggu)</t>
        </is>
      </c>
      <c r="PX1" s="4" t="inlineStr">
        <is>
          <t>E. Dampak Terhadap Agrikultur /E4. Sebelum menggunakan biogas, apa yang Anda lakukan untuk kotoran ternak? (Pertanyaan disesuaikan dengan jawaban E3)/a. Sapi pedaging/d. Jarang (2-3 minggu sekali)</t>
        </is>
      </c>
      <c r="PY1" s="4" t="inlineStr">
        <is>
          <t>E. Dampak Terhadap Agrikultur /E4. Sebelum menggunakan biogas, apa yang Anda lakukan untuk kotoran ternak? (Pertanyaan disesuaikan dengan jawaban E3)/a. Sapi pedaging/e. Sangat jarang (&gt;1 bulan sekali)</t>
        </is>
      </c>
      <c r="PZ1" s="4" t="inlineStr">
        <is>
          <t>E. Dampak Terhadap Agrikultur /E4. Sebelum menggunakan biogas, apa yang Anda lakukan untuk kotoran ternak? (Pertanyaan disesuaikan dengan jawaban E3)/a. Sapi pedaging/1-Disebarkan ke lahan terbuka</t>
        </is>
      </c>
      <c r="QA1" s="4" t="inlineStr">
        <is>
          <t>E. Dampak Terhadap Agrikultur /E4. Sebelum menggunakan biogas, apa yang Anda lakukan untuk kotoran ternak? (Pertanyaan disesuaikan dengan jawaban E3)/a. Sapi pedaging/2-Dibuang ke sungai</t>
        </is>
      </c>
      <c r="QB1" s="4" t="inlineStr">
        <is>
          <t>E. Dampak Terhadap Agrikultur /E4. Sebelum menggunakan biogas, apa yang Anda lakukan untuk kotoran ternak? (Pertanyaan disesuaikan dengan jawaban E3)/a. Sapi pedaging/3-Dijual</t>
        </is>
      </c>
      <c r="QC1" s="4" t="inlineStr">
        <is>
          <t>E. Dampak Terhadap Agrikultur /E4. Sebelum menggunakan biogas, apa yang Anda lakukan untuk kotoran ternak? (Pertanyaan disesuaikan dengan jawaban E3)/a. Sapi pedaging/4-Lainnya</t>
        </is>
      </c>
      <c r="QD1" s="4" t="inlineStr">
        <is>
          <t>E. Dampak Terhadap Agrikultur /E4. Sebelum menggunakan biogas, apa yang Anda lakukan untuk kotoran ternak? (Pertanyaan disesuaikan dengan jawaban E3)/E4a-a. Lainnya:</t>
        </is>
      </c>
      <c r="QE1" s="4" t="inlineStr">
        <is>
          <t>E. Dampak Terhadap Agrikultur /E4. Sebelum menggunakan biogas, apa yang Anda lakukan untuk kotoran ternak? (Pertanyaan disesuaikan dengan jawaban E3)/b. Sapi perah</t>
        </is>
      </c>
      <c r="QF1" s="4" t="inlineStr">
        <is>
          <t>E. Dampak Terhadap Agrikultur /E4. Sebelum menggunakan biogas, apa yang Anda lakukan untuk kotoran ternak? (Pertanyaan disesuaikan dengan jawaban E3)/b. Sapi perah/a. Sangat teratur (setiap hari)</t>
        </is>
      </c>
      <c r="QG1" s="4" t="inlineStr">
        <is>
          <t>E. Dampak Terhadap Agrikultur /E4. Sebelum menggunakan biogas, apa yang Anda lakukan untuk kotoran ternak? (Pertanyaan disesuaikan dengan jawaban E3)/b. Sapi perah/b. Teratur (2-6 hari sekali)</t>
        </is>
      </c>
      <c r="QH1" s="4" t="inlineStr">
        <is>
          <t>E. Dampak Terhadap Agrikultur /E4. Sebelum menggunakan biogas, apa yang Anda lakukan untuk kotoran ternak? (Pertanyaan disesuaikan dengan jawaban E3)/b. Sapi perah/c. Cukup teratur (setiap minggu)</t>
        </is>
      </c>
      <c r="QI1" s="4" t="inlineStr">
        <is>
          <t>E. Dampak Terhadap Agrikultur /E4. Sebelum menggunakan biogas, apa yang Anda lakukan untuk kotoran ternak? (Pertanyaan disesuaikan dengan jawaban E3)/b. Sapi perah/d. Jarang (2-3 minggu sekali)</t>
        </is>
      </c>
      <c r="QJ1" s="4" t="inlineStr">
        <is>
          <t>E. Dampak Terhadap Agrikultur /E4. Sebelum menggunakan biogas, apa yang Anda lakukan untuk kotoran ternak? (Pertanyaan disesuaikan dengan jawaban E3)/b. Sapi perah/e. Sangat jarang (&gt;1 bulan sekali)</t>
        </is>
      </c>
      <c r="QK1" s="4" t="inlineStr">
        <is>
          <t>E. Dampak Terhadap Agrikultur /E4. Sebelum menggunakan biogas, apa yang Anda lakukan untuk kotoran ternak? (Pertanyaan disesuaikan dengan jawaban E3)/b. Sapi perah/1-Disebarkan ke lahan terbuka</t>
        </is>
      </c>
      <c r="QL1" s="4" t="inlineStr">
        <is>
          <t>E. Dampak Terhadap Agrikultur /E4. Sebelum menggunakan biogas, apa yang Anda lakukan untuk kotoran ternak? (Pertanyaan disesuaikan dengan jawaban E3)/b. Sapi perah/2-Dibuang ke sungai</t>
        </is>
      </c>
      <c r="QM1" s="4" t="inlineStr">
        <is>
          <t>E. Dampak Terhadap Agrikultur /E4. Sebelum menggunakan biogas, apa yang Anda lakukan untuk kotoran ternak? (Pertanyaan disesuaikan dengan jawaban E3)/b. Sapi perah/3-Dijual</t>
        </is>
      </c>
      <c r="QN1" s="4" t="inlineStr">
        <is>
          <t>E. Dampak Terhadap Agrikultur /E4. Sebelum menggunakan biogas, apa yang Anda lakukan untuk kotoran ternak? (Pertanyaan disesuaikan dengan jawaban E3)/b. Sapi perah/4-Lainnya</t>
        </is>
      </c>
      <c r="QO1" s="4" t="inlineStr">
        <is>
          <t>E. Dampak Terhadap Agrikultur /E4. Sebelum menggunakan biogas, apa yang Anda lakukan untuk kotoran ternak? (Pertanyaan disesuaikan dengan jawaban E3)/E4b-a. Lainnya:</t>
        </is>
      </c>
      <c r="QP1" s="4" t="inlineStr">
        <is>
          <t>E. Dampak Terhadap Agrikultur /E4. Sebelum menggunakan biogas, apa yang Anda lakukan untuk kotoran ternak? (Pertanyaan disesuaikan dengan jawaban E3)/c. Sapi untuk penggunaan lain</t>
        </is>
      </c>
      <c r="QQ1" s="4" t="inlineStr">
        <is>
          <t>E. Dampak Terhadap Agrikultur /E4. Sebelum menggunakan biogas, apa yang Anda lakukan untuk kotoran ternak? (Pertanyaan disesuaikan dengan jawaban E3)/c. Sapi untuk penggunaan lain/1-Disebarkan ke lahan terbuka</t>
        </is>
      </c>
      <c r="QR1" s="4" t="inlineStr">
        <is>
          <t>E. Dampak Terhadap Agrikultur /E4. Sebelum menggunakan biogas, apa yang Anda lakukan untuk kotoran ternak? (Pertanyaan disesuaikan dengan jawaban E3)/c. Sapi untuk penggunaan lain/2-Dibuang ke sungai</t>
        </is>
      </c>
      <c r="QS1" s="4" t="inlineStr">
        <is>
          <t>E. Dampak Terhadap Agrikultur /E4. Sebelum menggunakan biogas, apa yang Anda lakukan untuk kotoran ternak? (Pertanyaan disesuaikan dengan jawaban E3)/c. Sapi untuk penggunaan lain/3-Dijual</t>
        </is>
      </c>
      <c r="QT1" s="4" t="inlineStr">
        <is>
          <t>E. Dampak Terhadap Agrikultur /E4. Sebelum menggunakan biogas, apa yang Anda lakukan untuk kotoran ternak? (Pertanyaan disesuaikan dengan jawaban E3)/c. Sapi untuk penggunaan lain/4-Lainnya</t>
        </is>
      </c>
      <c r="QU1" s="4" t="inlineStr">
        <is>
          <t>E. Dampak Terhadap Agrikultur /E4. Sebelum menggunakan biogas, apa yang Anda lakukan untuk kotoran ternak? (Pertanyaan disesuaikan dengan jawaban E3)/E4c-a. Lainnya:</t>
        </is>
      </c>
      <c r="QV1" s="4" t="inlineStr">
        <is>
          <t>E. Dampak Terhadap Agrikultur /E4. Sebelum menggunakan biogas, apa yang Anda lakukan untuk kotoran ternak? (Pertanyaan disesuaikan dengan jawaban E3)/d. Babi ternak</t>
        </is>
      </c>
      <c r="QW1" s="4" t="inlineStr">
        <is>
          <t>E. Dampak Terhadap Agrikultur /E4. Sebelum menggunakan biogas, apa yang Anda lakukan untuk kotoran ternak? (Pertanyaan disesuaikan dengan jawaban E3)/d. Babi ternak/a. Sangat teratur (setiap hari)</t>
        </is>
      </c>
      <c r="QX1" s="4" t="inlineStr">
        <is>
          <t>E. Dampak Terhadap Agrikultur /E4. Sebelum menggunakan biogas, apa yang Anda lakukan untuk kotoran ternak? (Pertanyaan disesuaikan dengan jawaban E3)/d. Babi ternak/b. Teratur (2-6 hari sekali)</t>
        </is>
      </c>
      <c r="QY1" s="4" t="inlineStr">
        <is>
          <t>E. Dampak Terhadap Agrikultur /E4. Sebelum menggunakan biogas, apa yang Anda lakukan untuk kotoran ternak? (Pertanyaan disesuaikan dengan jawaban E3)/d. Babi ternak/c. Cukup teratur (setiap minggu)</t>
        </is>
      </c>
      <c r="QZ1" s="4" t="inlineStr">
        <is>
          <t>E. Dampak Terhadap Agrikultur /E4. Sebelum menggunakan biogas, apa yang Anda lakukan untuk kotoran ternak? (Pertanyaan disesuaikan dengan jawaban E3)/d. Babi ternak/d. Jarang (2-3 minggu sekali)</t>
        </is>
      </c>
      <c r="RA1" s="4" t="inlineStr">
        <is>
          <t>E. Dampak Terhadap Agrikultur /E4. Sebelum menggunakan biogas, apa yang Anda lakukan untuk kotoran ternak? (Pertanyaan disesuaikan dengan jawaban E3)/d. Babi ternak/e. Sangat jarang (&gt;1 bulan sekali)</t>
        </is>
      </c>
      <c r="RB1" s="4" t="inlineStr">
        <is>
          <t>E. Dampak Terhadap Agrikultur /E4. Sebelum menggunakan biogas, apa yang Anda lakukan untuk kotoran ternak? (Pertanyaan disesuaikan dengan jawaban E3)/d. Babi ternak/1-Disebarkan ke lahan terbuka</t>
        </is>
      </c>
      <c r="RC1" s="4" t="inlineStr">
        <is>
          <t>E. Dampak Terhadap Agrikultur /E4. Sebelum menggunakan biogas, apa yang Anda lakukan untuk kotoran ternak? (Pertanyaan disesuaikan dengan jawaban E3)/d. Babi ternak/2-Dibuang ke sungai</t>
        </is>
      </c>
      <c r="RD1" s="4" t="inlineStr">
        <is>
          <t>E. Dampak Terhadap Agrikultur /E4. Sebelum menggunakan biogas, apa yang Anda lakukan untuk kotoran ternak? (Pertanyaan disesuaikan dengan jawaban E3)/d. Babi ternak/3-Dijual</t>
        </is>
      </c>
      <c r="RE1" s="4" t="inlineStr">
        <is>
          <t>E. Dampak Terhadap Agrikultur /E4. Sebelum menggunakan biogas, apa yang Anda lakukan untuk kotoran ternak? (Pertanyaan disesuaikan dengan jawaban E3)/d. Babi ternak/4-Lainnya</t>
        </is>
      </c>
      <c r="RF1" s="4" t="inlineStr">
        <is>
          <t>E. Dampak Terhadap Agrikultur /E4. Sebelum menggunakan biogas, apa yang Anda lakukan untuk kotoran ternak? (Pertanyaan disesuaikan dengan jawaban E3)/E4d-a. Lainnya:</t>
        </is>
      </c>
      <c r="RG1" s="4" t="inlineStr">
        <is>
          <t>E. Dampak Terhadap Agrikultur /E4. Sebelum menggunakan biogas, apa yang Anda lakukan untuk kotoran ternak? (Pertanyaan disesuaikan dengan jawaban E3)/e. Kuda</t>
        </is>
      </c>
      <c r="RH1" s="4" t="inlineStr">
        <is>
          <t>E. Dampak Terhadap Agrikultur /E4. Sebelum menggunakan biogas, apa yang Anda lakukan untuk kotoran ternak? (Pertanyaan disesuaikan dengan jawaban E3)/e. Kuda/a. Sangat teratur (setiap hari)</t>
        </is>
      </c>
      <c r="RI1" s="4" t="inlineStr">
        <is>
          <t>E. Dampak Terhadap Agrikultur /E4. Sebelum menggunakan biogas, apa yang Anda lakukan untuk kotoran ternak? (Pertanyaan disesuaikan dengan jawaban E3)/e. Kuda/b. Teratur (2-6 hari sekali)</t>
        </is>
      </c>
      <c r="RJ1" s="4" t="inlineStr">
        <is>
          <t>E. Dampak Terhadap Agrikultur /E4. Sebelum menggunakan biogas, apa yang Anda lakukan untuk kotoran ternak? (Pertanyaan disesuaikan dengan jawaban E3)/e. Kuda/c. Cukup teratur (setiap minggu)</t>
        </is>
      </c>
      <c r="RK1" s="4" t="inlineStr">
        <is>
          <t>E. Dampak Terhadap Agrikultur /E4. Sebelum menggunakan biogas, apa yang Anda lakukan untuk kotoran ternak? (Pertanyaan disesuaikan dengan jawaban E3)/e. Kuda/d. Jarang (2-3 minggu sekali)</t>
        </is>
      </c>
      <c r="RL1" s="4" t="inlineStr">
        <is>
          <t>E. Dampak Terhadap Agrikultur /E4. Sebelum menggunakan biogas, apa yang Anda lakukan untuk kotoran ternak? (Pertanyaan disesuaikan dengan jawaban E3)/e. Kuda/e. Sangat jarang (&gt;1 bulan sekali)</t>
        </is>
      </c>
      <c r="RM1" s="4" t="inlineStr">
        <is>
          <t>E. Dampak Terhadap Agrikultur /E4. Sebelum menggunakan biogas, apa yang Anda lakukan untuk kotoran ternak? (Pertanyaan disesuaikan dengan jawaban E3)/e. Kuda/1-Disebarkan ke lahan terbuka</t>
        </is>
      </c>
      <c r="RN1" s="4" t="inlineStr">
        <is>
          <t>E. Dampak Terhadap Agrikultur /E4. Sebelum menggunakan biogas, apa yang Anda lakukan untuk kotoran ternak? (Pertanyaan disesuaikan dengan jawaban E3)/e. Kuda/2-Dibuang ke sungai</t>
        </is>
      </c>
      <c r="RO1" s="4" t="inlineStr">
        <is>
          <t>E. Dampak Terhadap Agrikultur /E4. Sebelum menggunakan biogas, apa yang Anda lakukan untuk kotoran ternak? (Pertanyaan disesuaikan dengan jawaban E3)/e. Kuda/3-Dijual</t>
        </is>
      </c>
      <c r="RP1" s="4" t="inlineStr">
        <is>
          <t>E. Dampak Terhadap Agrikultur /E4. Sebelum menggunakan biogas, apa yang Anda lakukan untuk kotoran ternak? (Pertanyaan disesuaikan dengan jawaban E3)/e. Kuda/4-Lainnya</t>
        </is>
      </c>
      <c r="RQ1" s="4" t="inlineStr">
        <is>
          <t>E. Dampak Terhadap Agrikultur /E4. Sebelum menggunakan biogas, apa yang Anda lakukan untuk kotoran ternak? (Pertanyaan disesuaikan dengan jawaban E3)/E4e-a. Lainnya:</t>
        </is>
      </c>
      <c r="RR1" s="5" t="inlineStr">
        <is>
          <t>E. Dampak Terhadap Agrikultur /E4. Sebelum menggunakan biogas, apa yang Anda lakukan untuk kotoran ternak? (Pertanyaan disesuaikan dengan jawaban E3)/f. Kambing</t>
        </is>
      </c>
      <c r="RS1" s="4" t="inlineStr">
        <is>
          <t>E. Dampak Terhadap Agrikultur /E4. Sebelum menggunakan biogas, apa yang Anda lakukan untuk kotoran ternak? (Pertanyaan disesuaikan dengan jawaban E3)/f. Kambing/a. Sangat teratur (setiap hari)</t>
        </is>
      </c>
      <c r="RT1" s="4" t="inlineStr">
        <is>
          <t>E. Dampak Terhadap Agrikultur /E4. Sebelum menggunakan biogas, apa yang Anda lakukan untuk kotoran ternak? (Pertanyaan disesuaikan dengan jawaban E3)/f. Kambing/b. Teratur (2-6 hari sekali)</t>
        </is>
      </c>
      <c r="RU1" s="4" t="inlineStr">
        <is>
          <t>E. Dampak Terhadap Agrikultur /E4. Sebelum menggunakan biogas, apa yang Anda lakukan untuk kotoran ternak? (Pertanyaan disesuaikan dengan jawaban E3)/f. Kambing/c. Cukup teratur (setiap minggu)</t>
        </is>
      </c>
      <c r="RV1" s="4" t="inlineStr">
        <is>
          <t>E. Dampak Terhadap Agrikultur /E4. Sebelum menggunakan biogas, apa yang Anda lakukan untuk kotoran ternak? (Pertanyaan disesuaikan dengan jawaban E3)/f. Kambing/d. Jarang (2-3 minggu sekali)</t>
        </is>
      </c>
      <c r="RW1" s="4" t="inlineStr">
        <is>
          <t>E. Dampak Terhadap Agrikultur /E4. Sebelum menggunakan biogas, apa yang Anda lakukan untuk kotoran ternak? (Pertanyaan disesuaikan dengan jawaban E3)/f. Kambing/e. Sangat jarang (&gt;1 bulan sekali)</t>
        </is>
      </c>
      <c r="RX1" s="4" t="inlineStr">
        <is>
          <t>E. Dampak Terhadap Agrikultur /E4. Sebelum menggunakan biogas, apa yang Anda lakukan untuk kotoran ternak? (Pertanyaan disesuaikan dengan jawaban E3)/f. Kambing/1-Disebarkan ke lahan terbuka</t>
        </is>
      </c>
      <c r="RY1" s="4" t="inlineStr">
        <is>
          <t>E. Dampak Terhadap Agrikultur /E4. Sebelum menggunakan biogas, apa yang Anda lakukan untuk kotoran ternak? (Pertanyaan disesuaikan dengan jawaban E3)/f. Kambing/2-Dibuang ke sungai</t>
        </is>
      </c>
      <c r="RZ1" s="4" t="inlineStr">
        <is>
          <t>E. Dampak Terhadap Agrikultur /E4. Sebelum menggunakan biogas, apa yang Anda lakukan untuk kotoran ternak? (Pertanyaan disesuaikan dengan jawaban E3)/f. Kambing/3-Dijual</t>
        </is>
      </c>
      <c r="SA1" s="4" t="inlineStr">
        <is>
          <t>E. Dampak Terhadap Agrikultur /E4. Sebelum menggunakan biogas, apa yang Anda lakukan untuk kotoran ternak? (Pertanyaan disesuaikan dengan jawaban E3)/f. Kambing/4-Lainnya</t>
        </is>
      </c>
      <c r="SB1" s="4" t="inlineStr">
        <is>
          <t>E. Dampak Terhadap Agrikultur /E4. Sebelum menggunakan biogas, apa yang Anda lakukan untuk kotoran ternak? (Pertanyaan disesuaikan dengan jawaban E3)/E4f-a. Lainnya:</t>
        </is>
      </c>
      <c r="SC1" s="4" t="inlineStr">
        <is>
          <t>E. Dampak Terhadap Agrikultur /E4. Sebelum menggunakan biogas, apa yang Anda lakukan untuk kotoran ternak? (Pertanyaan disesuaikan dengan jawaban E3)/g. Ayam</t>
        </is>
      </c>
      <c r="SD1" s="4" t="inlineStr">
        <is>
          <t>E. Dampak Terhadap Agrikultur /E4. Sebelum menggunakan biogas, apa yang Anda lakukan untuk kotoran ternak? (Pertanyaan disesuaikan dengan jawaban E3)/g. Ayam/a. Sangat teratur (setiap hari)</t>
        </is>
      </c>
      <c r="SE1" s="4" t="inlineStr">
        <is>
          <t>E. Dampak Terhadap Agrikultur /E4. Sebelum menggunakan biogas, apa yang Anda lakukan untuk kotoran ternak? (Pertanyaan disesuaikan dengan jawaban E3)/g. Ayam/b. Teratur (2-6 hari sekali)</t>
        </is>
      </c>
      <c r="SF1" s="4" t="inlineStr">
        <is>
          <t>E. Dampak Terhadap Agrikultur /E4. Sebelum menggunakan biogas, apa yang Anda lakukan untuk kotoran ternak? (Pertanyaan disesuaikan dengan jawaban E3)/g. Ayam/c. Cukup teratur (setiap minggu)</t>
        </is>
      </c>
      <c r="SG1" s="4" t="inlineStr">
        <is>
          <t>E. Dampak Terhadap Agrikultur /E4. Sebelum menggunakan biogas, apa yang Anda lakukan untuk kotoran ternak? (Pertanyaan disesuaikan dengan jawaban E3)/g. Ayam/d. Jarang (2-3 minggu sekali)</t>
        </is>
      </c>
      <c r="SH1" s="4" t="inlineStr">
        <is>
          <t>E. Dampak Terhadap Agrikultur /E4. Sebelum menggunakan biogas, apa yang Anda lakukan untuk kotoran ternak? (Pertanyaan disesuaikan dengan jawaban E3)/g. Ayam/e. Sangat jarang (&gt;1 bulan sekali)</t>
        </is>
      </c>
      <c r="SI1" s="4" t="inlineStr">
        <is>
          <t>E. Dampak Terhadap Agrikultur /E4. Sebelum menggunakan biogas, apa yang Anda lakukan untuk kotoran ternak? (Pertanyaan disesuaikan dengan jawaban E3)/g. Ayam/1-Disebarkan ke lahan terbuka</t>
        </is>
      </c>
      <c r="SJ1" s="4" t="inlineStr">
        <is>
          <t>E. Dampak Terhadap Agrikultur /E4. Sebelum menggunakan biogas, apa yang Anda lakukan untuk kotoran ternak? (Pertanyaan disesuaikan dengan jawaban E3)/g. Ayam/2-Dibuang ke sungai</t>
        </is>
      </c>
      <c r="SK1" s="4" t="inlineStr">
        <is>
          <t>E. Dampak Terhadap Agrikultur /E4. Sebelum menggunakan biogas, apa yang Anda lakukan untuk kotoran ternak? (Pertanyaan disesuaikan dengan jawaban E3)/g. Ayam/3-Dijual</t>
        </is>
      </c>
      <c r="SL1" s="4" t="inlineStr">
        <is>
          <t>E. Dampak Terhadap Agrikultur /E4. Sebelum menggunakan biogas, apa yang Anda lakukan untuk kotoran ternak? (Pertanyaan disesuaikan dengan jawaban E3)/g. Ayam/4-Lainnya</t>
        </is>
      </c>
      <c r="SM1" s="4" t="inlineStr">
        <is>
          <t>E. Dampak Terhadap Agrikultur /E4. Sebelum menggunakan biogas, apa yang Anda lakukan untuk kotoran ternak? (Pertanyaan disesuaikan dengan jawaban E3)/E4g-a. Lainnya:</t>
        </is>
      </c>
      <c r="SN1" s="4" t="inlineStr">
        <is>
          <t>E. Dampak Terhadap Agrikultur /E4. Sebelum menggunakan biogas, apa yang Anda lakukan untuk kotoran ternak? (Pertanyaan disesuaikan dengan jawaban E3)/h. Unggas lainnya</t>
        </is>
      </c>
      <c r="SO1" s="4" t="inlineStr">
        <is>
          <t>E. Dampak Terhadap Agrikultur /E4. Sebelum menggunakan biogas, apa yang Anda lakukan untuk kotoran ternak? (Pertanyaan disesuaikan dengan jawaban E3)/h. Unggas lainnya/a. Sangat teratur (setiap hari)</t>
        </is>
      </c>
      <c r="SP1" s="4" t="inlineStr">
        <is>
          <t>E. Dampak Terhadap Agrikultur /E4. Sebelum menggunakan biogas, apa yang Anda lakukan untuk kotoran ternak? (Pertanyaan disesuaikan dengan jawaban E3)/h. Unggas lainnya/b. Teratur (2-6 hari sekali)</t>
        </is>
      </c>
      <c r="SQ1" s="4" t="inlineStr">
        <is>
          <t>E. Dampak Terhadap Agrikultur /E4. Sebelum menggunakan biogas, apa yang Anda lakukan untuk kotoran ternak? (Pertanyaan disesuaikan dengan jawaban E3)/h. Unggas lainnya/c. Cukup teratur (setiap minggu)</t>
        </is>
      </c>
      <c r="SR1" s="4" t="inlineStr">
        <is>
          <t>E. Dampak Terhadap Agrikultur /E4. Sebelum menggunakan biogas, apa yang Anda lakukan untuk kotoran ternak? (Pertanyaan disesuaikan dengan jawaban E3)/h. Unggas lainnya/d. Jarang (2-3 minggu sekali)</t>
        </is>
      </c>
      <c r="SS1" s="4" t="inlineStr">
        <is>
          <t>E. Dampak Terhadap Agrikultur /E4. Sebelum menggunakan biogas, apa yang Anda lakukan untuk kotoran ternak? (Pertanyaan disesuaikan dengan jawaban E3)/h. Unggas lainnya/e. Sangat jarang (&gt;1 bulan sekali)</t>
        </is>
      </c>
      <c r="ST1" s="4" t="inlineStr">
        <is>
          <t>E. Dampak Terhadap Agrikultur /E4. Sebelum menggunakan biogas, apa yang Anda lakukan untuk kotoran ternak? (Pertanyaan disesuaikan dengan jawaban E3)/h. Unggas lainnya/1-Disebarkan ke lahan terbuka</t>
        </is>
      </c>
      <c r="SU1" s="4" t="inlineStr">
        <is>
          <t>E. Dampak Terhadap Agrikultur /E4. Sebelum menggunakan biogas, apa yang Anda lakukan untuk kotoran ternak? (Pertanyaan disesuaikan dengan jawaban E3)/h. Unggas lainnya/2-Dibuang ke sungai</t>
        </is>
      </c>
      <c r="SV1" s="4" t="inlineStr">
        <is>
          <t>E. Dampak Terhadap Agrikultur /E4. Sebelum menggunakan biogas, apa yang Anda lakukan untuk kotoran ternak? (Pertanyaan disesuaikan dengan jawaban E3)/h. Unggas lainnya/3-Dijual</t>
        </is>
      </c>
      <c r="SW1" s="4" t="inlineStr">
        <is>
          <t>E. Dampak Terhadap Agrikultur /E4. Sebelum menggunakan biogas, apa yang Anda lakukan untuk kotoran ternak? (Pertanyaan disesuaikan dengan jawaban E3)/h. Unggas lainnya/4-Lainnya</t>
        </is>
      </c>
      <c r="SX1" s="4" t="inlineStr">
        <is>
          <t>E. Dampak Terhadap Agrikultur /E4. Sebelum menggunakan biogas, apa yang Anda lakukan untuk kotoran ternak? (Pertanyaan disesuaikan dengan jawaban E3)/E4h-a. Jika menjawab lainnya, apa yang Anda lakukan untuk kotoran ternak?</t>
        </is>
      </c>
      <c r="SY1" s="1" t="inlineStr">
        <is>
          <t>E. Dampak Terhadap Agrikultur /E5-a. Berapa jumlah hewan ternak yang Anda miliki sebelum menggunakan biogas?/a. Sapi pedaging (ekor)/Memiliki</t>
        </is>
      </c>
      <c r="SZ1" s="1" t="inlineStr">
        <is>
          <t>E. Dampak Terhadap Agrikultur /E5-a. Berapa jumlah hewan ternak yang Anda miliki sebelum menggunakan biogas?/b. Sapi perah (ekor)/Memiliki</t>
        </is>
      </c>
      <c r="TA1" s="1" t="inlineStr">
        <is>
          <t>E. Dampak Terhadap Agrikultur /E5-a. Berapa jumlah hewan ternak yang Anda miliki sebelum menggunakan biogas?/c. Sapi untuk kegunaan lainnya (ekor)/Memiliki</t>
        </is>
      </c>
      <c r="TB1" s="1" t="inlineStr">
        <is>
          <t>E. Dampak Terhadap Agrikultur /E5-a. Berapa jumlah hewan ternak yang Anda miliki sebelum menggunakan biogas?/d. Babi ternak/Memiliki</t>
        </is>
      </c>
      <c r="TC1" s="1" t="inlineStr">
        <is>
          <t>E. Dampak Terhadap Agrikultur /E5-a. Berapa jumlah hewan ternak yang Anda miliki sebelum menggunakan biogas?/e. Kuda (ekor)/Memiliki</t>
        </is>
      </c>
      <c r="TD1" s="1" t="inlineStr">
        <is>
          <t>E. Dampak Terhadap Agrikultur /E5-a. Berapa jumlah hewan ternak yang Anda miliki sebelum menggunakan biogas?/f. Kambing (ekor)/Memiliki</t>
        </is>
      </c>
      <c r="TE1" s="1" t="inlineStr">
        <is>
          <t>E. Dampak Terhadap Agrikultur /E5-a. Berapa jumlah hewan ternak yang Anda miliki sebelum menggunakan biogas?/g. Ayam (ekor)/Memiliki</t>
        </is>
      </c>
      <c r="TF1" s="1" t="inlineStr">
        <is>
          <t>E. Dampak Terhadap Agrikultur /E5-a. Berapa jumlah hewan ternak yang Anda miliki sebelum menggunakan biogas?/h. Unggas lainnya (ekor)/Memiliki</t>
        </is>
      </c>
      <c r="TG1" s="1" t="inlineStr">
        <is>
          <t>E. Dampak Terhadap Agrikultur /E5-b. Berapa jumlah hewan ternak yang Anda miliki saat ini (setelah menggunakan biogas)?/a. Sapi pedaging (ekor)/Memiliki</t>
        </is>
      </c>
      <c r="TH1" s="1" t="inlineStr">
        <is>
          <t>E. Dampak Terhadap Agrikultur /E5-b. Berapa jumlah hewan ternak yang Anda miliki saat ini (setelah menggunakan biogas)?/b. Sapi perah (ekor)/Memiliki</t>
        </is>
      </c>
      <c r="TI1" s="1" t="inlineStr">
        <is>
          <t>E. Dampak Terhadap Agrikultur /E5-b. Berapa jumlah hewan ternak yang Anda miliki saat ini (setelah menggunakan biogas)?/c. Sapi untuk penggunaan lain (ekor)/Memiliki</t>
        </is>
      </c>
      <c r="TJ1" s="1" t="inlineStr">
        <is>
          <t>E. Dampak Terhadap Agrikultur /E5-b. Berapa jumlah hewan ternak yang Anda miliki saat ini (setelah menggunakan biogas)?/d. Babi ternak (ekor)/Memiliki</t>
        </is>
      </c>
      <c r="TK1" s="1" t="inlineStr">
        <is>
          <t>E. Dampak Terhadap Agrikultur /E5-b. Berapa jumlah hewan ternak yang Anda miliki saat ini (setelah menggunakan biogas)?/e. Kuda (ekor)/Memiliki</t>
        </is>
      </c>
      <c r="TL1" s="1" t="inlineStr">
        <is>
          <t>E. Dampak Terhadap Agrikultur /E5-b. Berapa jumlah hewan ternak yang Anda miliki saat ini (setelah menggunakan biogas)?/f. Kambing (ekor)/Memiliki</t>
        </is>
      </c>
      <c r="TM1" s="1" t="inlineStr">
        <is>
          <t>E. Dampak Terhadap Agrikultur /E5-b. Berapa jumlah hewan ternak yang Anda miliki saat ini (setelah menggunakan biogas)?/g. Ayam (ekor)/Memiliki</t>
        </is>
      </c>
      <c r="TN1" s="1" t="inlineStr">
        <is>
          <t>E. Dampak Terhadap Agrikultur /E5-b. Berapa jumlah hewan ternak yang Anda miliki saat ini (setelah menggunakan biogas)?/h. Unggas lainnya (ekor)/Memiliki</t>
        </is>
      </c>
      <c r="TO1" s="1" t="inlineStr">
        <is>
          <t>E. Dampak Terhadap Agrikultur /E5-c. Dalam 12 bulan terakhir, berapa jumlah hewan ternak Anda yang mengalami perubahan berikut?/a. Sapi pedaging (ekor)/Menjual</t>
        </is>
      </c>
      <c r="TP1" s="1" t="inlineStr">
        <is>
          <t>E. Dampak Terhadap Agrikultur /E5-c. Dalam 12 bulan terakhir, berapa jumlah hewan ternak Anda yang mengalami perubahan berikut?/a. Sapi pedaging (ekor)/Membeli</t>
        </is>
      </c>
      <c r="TQ1" s="1" t="inlineStr">
        <is>
          <t>E. Dampak Terhadap Agrikultur /E5-c. Dalam 12 bulan terakhir, berapa jumlah hewan ternak Anda yang mengalami perubahan berikut?/a. Sapi pedaging (ekor)/Lahir</t>
        </is>
      </c>
      <c r="TR1" s="1" t="inlineStr">
        <is>
          <t>E. Dampak Terhadap Agrikultur /E5-c. Dalam 12 bulan terakhir, berapa jumlah hewan ternak Anda yang mengalami perubahan berikut?/a. Sapi pedaging (ekor)/Mati</t>
        </is>
      </c>
      <c r="TS1" s="1" t="inlineStr">
        <is>
          <t>E. Dampak Terhadap Agrikultur /E5-c. Dalam 12 bulan terakhir, berapa jumlah hewan ternak Anda yang mengalami perubahan berikut?/b. Sapi perah (ekor)/Menjual</t>
        </is>
      </c>
      <c r="TT1" s="1" t="inlineStr">
        <is>
          <t>E. Dampak Terhadap Agrikultur /E5-c. Dalam 12 bulan terakhir, berapa jumlah hewan ternak Anda yang mengalami perubahan berikut?/b. Sapi perah (ekor)/Membeli</t>
        </is>
      </c>
      <c r="TU1" s="1" t="inlineStr">
        <is>
          <t>E. Dampak Terhadap Agrikultur /E5-c. Dalam 12 bulan terakhir, berapa jumlah hewan ternak Anda yang mengalami perubahan berikut?/b. Sapi perah (ekor)/Lahir</t>
        </is>
      </c>
      <c r="TV1" s="1" t="inlineStr">
        <is>
          <t>E. Dampak Terhadap Agrikultur /E5-c. Dalam 12 bulan terakhir, berapa jumlah hewan ternak Anda yang mengalami perubahan berikut?/b. Sapi perah (ekor)/Mati</t>
        </is>
      </c>
      <c r="TW1" s="1" t="inlineStr">
        <is>
          <t>E. Dampak Terhadap Agrikultur /E5-c. Dalam 12 bulan terakhir, berapa jumlah hewan ternak Anda yang mengalami perubahan berikut?/c. Sapi untuk penggunaan lain (ekor)/Menjual</t>
        </is>
      </c>
      <c r="TX1" s="1" t="inlineStr">
        <is>
          <t>E. Dampak Terhadap Agrikultur /E5-c. Dalam 12 bulan terakhir, berapa jumlah hewan ternak Anda yang mengalami perubahan berikut?/c. Sapi untuk penggunaan lain (ekor)/Membeli</t>
        </is>
      </c>
      <c r="TY1" s="1" t="inlineStr">
        <is>
          <t>E. Dampak Terhadap Agrikultur /E5-c. Dalam 12 bulan terakhir, berapa jumlah hewan ternak Anda yang mengalami perubahan berikut?/c. Sapi untuk penggunaan lain (ekor)/Lahir</t>
        </is>
      </c>
      <c r="TZ1" s="1" t="inlineStr">
        <is>
          <t>E. Dampak Terhadap Agrikultur /E5-c. Dalam 12 bulan terakhir, berapa jumlah hewan ternak Anda yang mengalami perubahan berikut?/c. Sapi untuk penggunaan lain (ekor)/Mati</t>
        </is>
      </c>
      <c r="UA1" s="1" t="inlineStr">
        <is>
          <t>E. Dampak Terhadap Agrikultur /E5-c. Dalam 12 bulan terakhir, berapa jumlah hewan ternak Anda yang mengalami perubahan berikut?/d. Babi ternak (ekor)/Menjual</t>
        </is>
      </c>
      <c r="UB1" s="1" t="inlineStr">
        <is>
          <t>E. Dampak Terhadap Agrikultur /E5-c. Dalam 12 bulan terakhir, berapa jumlah hewan ternak Anda yang mengalami perubahan berikut?/d. Babi ternak (ekor)/Membeli</t>
        </is>
      </c>
      <c r="UC1" s="1" t="inlineStr">
        <is>
          <t>E. Dampak Terhadap Agrikultur /E5-c. Dalam 12 bulan terakhir, berapa jumlah hewan ternak Anda yang mengalami perubahan berikut?/d. Babi ternak (ekor)/Lahir</t>
        </is>
      </c>
      <c r="UD1" s="1" t="inlineStr">
        <is>
          <t>E. Dampak Terhadap Agrikultur /E5-c. Dalam 12 bulan terakhir, berapa jumlah hewan ternak Anda yang mengalami perubahan berikut?/d. Babi ternak (ekor)/Mati</t>
        </is>
      </c>
      <c r="UE1" s="1" t="inlineStr">
        <is>
          <t>E. Dampak Terhadap Agrikultur /E5-c. Dalam 12 bulan terakhir, berapa jumlah hewan ternak Anda yang mengalami perubahan berikut?/e. Kuda (ekor)/Menjual</t>
        </is>
      </c>
      <c r="UF1" s="1" t="inlineStr">
        <is>
          <t>E. Dampak Terhadap Agrikultur /E5-c. Dalam 12 bulan terakhir, berapa jumlah hewan ternak Anda yang mengalami perubahan berikut?/e. Kuda (ekor)/Membeli</t>
        </is>
      </c>
      <c r="UG1" s="1" t="inlineStr">
        <is>
          <t>E. Dampak Terhadap Agrikultur /E5-c. Dalam 12 bulan terakhir, berapa jumlah hewan ternak Anda yang mengalami perubahan berikut?/e. Kuda (ekor)/Lahir</t>
        </is>
      </c>
      <c r="UH1" s="1" t="inlineStr">
        <is>
          <t>E. Dampak Terhadap Agrikultur /E5-c. Dalam 12 bulan terakhir, berapa jumlah hewan ternak Anda yang mengalami perubahan berikut?/e. Kuda (ekor)/Mati</t>
        </is>
      </c>
      <c r="UI1" s="1" t="inlineStr">
        <is>
          <t>E. Dampak Terhadap Agrikultur /E5-c. Dalam 12 bulan terakhir, berapa jumlah hewan ternak Anda yang mengalami perubahan berikut?/f. Kambing (ekor)/Menjual</t>
        </is>
      </c>
      <c r="UJ1" s="1" t="inlineStr">
        <is>
          <t>E. Dampak Terhadap Agrikultur /E5-c. Dalam 12 bulan terakhir, berapa jumlah hewan ternak Anda yang mengalami perubahan berikut?/f. Kambing (ekor)/Membeli</t>
        </is>
      </c>
      <c r="UK1" s="1" t="inlineStr">
        <is>
          <t>E. Dampak Terhadap Agrikultur /E5-c. Dalam 12 bulan terakhir, berapa jumlah hewan ternak Anda yang mengalami perubahan berikut?/f. Kambing (ekor)/Lahir</t>
        </is>
      </c>
      <c r="UL1" s="1" t="inlineStr">
        <is>
          <t>E. Dampak Terhadap Agrikultur /E5-c. Dalam 12 bulan terakhir, berapa jumlah hewan ternak Anda yang mengalami perubahan berikut?/f. Kambing (ekor)/Mati</t>
        </is>
      </c>
      <c r="UM1" s="1" t="inlineStr">
        <is>
          <t>E. Dampak Terhadap Agrikultur /E5-c. Dalam 12 bulan terakhir, berapa jumlah hewan ternak Anda yang mengalami perubahan berikut?/g. Ayam (ekor)/Menjual</t>
        </is>
      </c>
      <c r="UN1" s="1" t="inlineStr">
        <is>
          <t>E. Dampak Terhadap Agrikultur /E5-c. Dalam 12 bulan terakhir, berapa jumlah hewan ternak Anda yang mengalami perubahan berikut?/g. Ayam (ekor)/Membeli</t>
        </is>
      </c>
      <c r="UO1" s="1" t="inlineStr">
        <is>
          <t>E. Dampak Terhadap Agrikultur /E5-c. Dalam 12 bulan terakhir, berapa jumlah hewan ternak Anda yang mengalami perubahan berikut?/g. Ayam (ekor)/Lahir</t>
        </is>
      </c>
      <c r="UP1" s="1" t="inlineStr">
        <is>
          <t>E. Dampak Terhadap Agrikultur /E5-c. Dalam 12 bulan terakhir, berapa jumlah hewan ternak Anda yang mengalami perubahan berikut?/g. Ayam (ekor)/Mati</t>
        </is>
      </c>
      <c r="UQ1" s="1" t="inlineStr">
        <is>
          <t>E. Dampak Terhadap Agrikultur /E5-c. Dalam 12 bulan terakhir, berapa jumlah hewan ternak Anda yang mengalami perubahan berikut?/h. Unggas lainnya (ekor)/Menjual</t>
        </is>
      </c>
      <c r="UR1" s="1" t="inlineStr">
        <is>
          <t>E. Dampak Terhadap Agrikultur /E5-c. Dalam 12 bulan terakhir, berapa jumlah hewan ternak Anda yang mengalami perubahan berikut?/h. Unggas lainnya (ekor)/Membeli</t>
        </is>
      </c>
      <c r="US1" s="1" t="inlineStr">
        <is>
          <t>E. Dampak Terhadap Agrikultur /E5-c. Dalam 12 bulan terakhir, berapa jumlah hewan ternak Anda yang mengalami perubahan berikut?/h. Unggas lainnya (ekor)/Lahir</t>
        </is>
      </c>
      <c r="UT1" s="1" t="inlineStr">
        <is>
          <t>E. Dampak Terhadap Agrikultur /E5-c. Dalam 12 bulan terakhir, berapa jumlah hewan ternak Anda yang mengalami perubahan berikut?/h. Unggas lainnya (ekor)/Mati</t>
        </is>
      </c>
      <c r="UU1" s="1" t="inlineStr">
        <is>
          <t>E. Dampak Terhadap Agrikultur /E6. Bagaimana cara Anda menggembalakan hewan ternak? (Pertanyaan  disesuaikan dengan jawaban E2)/a. Sapi pedaging</t>
        </is>
      </c>
      <c r="UV1" s="1" t="inlineStr">
        <is>
          <t>E. Dampak Terhadap Agrikultur /E6. Bagaimana cara Anda menggembalakan hewan ternak? (Pertanyaan  disesuaikan dengan jawaban E2)/b. Sapi perah</t>
        </is>
      </c>
      <c r="UW1" s="1" t="inlineStr">
        <is>
          <t>E. Dampak Terhadap Agrikultur /E6. Bagaimana cara Anda menggembalakan hewan ternak? (Pertanyaan  disesuaikan dengan jawaban E2)/c. Sapi untuk kegunaan lain</t>
        </is>
      </c>
      <c r="UX1" s="1" t="inlineStr">
        <is>
          <t>E. Dampak Terhadap Agrikultur /E6. Bagaimana cara Anda menggembalakan hewan ternak? (Pertanyaan  disesuaikan dengan jawaban E2)/d. Babi ternak</t>
        </is>
      </c>
      <c r="UY1" s="1" t="inlineStr">
        <is>
          <t>E. Dampak Terhadap Agrikultur /E6. Bagaimana cara Anda menggembalakan hewan ternak? (Pertanyaan  disesuaikan dengan jawaban E2)/e. Kuda</t>
        </is>
      </c>
      <c r="UZ1" s="1" t="inlineStr">
        <is>
          <t>E. Dampak Terhadap Agrikultur /E6. Bagaimana cara Anda menggembalakan hewan ternak? (Pertanyaan  disesuaikan dengan jawaban E2)/f. Kambing</t>
        </is>
      </c>
      <c r="VA1" s="1" t="inlineStr">
        <is>
          <t>E. Dampak Terhadap Agrikultur /E6. Bagaimana cara Anda menggembalakan hewan ternak? (Pertanyaan  disesuaikan dengan jawaban E2)/g. Ayam</t>
        </is>
      </c>
      <c r="VB1" s="1" t="inlineStr">
        <is>
          <t>E. Dampak Terhadap Agrikultur /E6. Bagaimana cara Anda menggembalakan hewan ternak? (Pertanyaan  disesuaikan dengan jawaban E2)/h. Unggas lainnya</t>
        </is>
      </c>
      <c r="VC1" s="1" t="inlineStr">
        <is>
          <t>E. Dampak Terhadap Agrikultur /E7. Bagaimana Anda mengelola kesehatan ternak Anda?  (misal: pemberian vaksin)/a. Sapi pedaging</t>
        </is>
      </c>
      <c r="VD1" s="1" t="inlineStr">
        <is>
          <t>E. Dampak Terhadap Agrikultur /E7. Bagaimana Anda mengelola kesehatan ternak Anda?  (misal: pemberian vaksin)/b. Sapi perah</t>
        </is>
      </c>
      <c r="VE1" s="1" t="inlineStr">
        <is>
          <t>E. Dampak Terhadap Agrikultur /E7. Bagaimana Anda mengelola kesehatan ternak Anda?  (misal: pemberian vaksin)/c. Sapi untuk kegunaan lain</t>
        </is>
      </c>
      <c r="VF1" s="1" t="inlineStr">
        <is>
          <t>E. Dampak Terhadap Agrikultur /E7. Bagaimana Anda mengelola kesehatan ternak Anda?  (misal: pemberian vaksin)/d. Babi ternak</t>
        </is>
      </c>
      <c r="VG1" s="1" t="inlineStr">
        <is>
          <t>E. Dampak Terhadap Agrikultur /E7. Bagaimana Anda mengelola kesehatan ternak Anda?  (misal: pemberian vaksin)/e. Kuda</t>
        </is>
      </c>
      <c r="VH1" s="1" t="inlineStr">
        <is>
          <t>E. Dampak Terhadap Agrikultur /E7. Bagaimana Anda mengelola kesehatan ternak Anda?  (misal: pemberian vaksin)/f. Kambing</t>
        </is>
      </c>
      <c r="VI1" s="1" t="inlineStr">
        <is>
          <t>E. Dampak Terhadap Agrikultur /E7. Bagaimana Anda mengelola kesehatan ternak Anda?  (misal: pemberian vaksin)/g. Ayam</t>
        </is>
      </c>
      <c r="VJ1" s="1" t="inlineStr">
        <is>
          <t>E. Dampak Terhadap Agrikultur /E7. Bagaimana Anda mengelola kesehatan ternak Anda?  (misal: pemberian vaksin)/h. Unggas lainnya</t>
        </is>
      </c>
      <c r="VK1" s="1" t="inlineStr">
        <is>
          <t>E. Dampak Terhadap Agrikultur /E8. Seberapa sering Anda merawat atau membersihkan kandang ternak?/a. Sapi pedaging</t>
        </is>
      </c>
      <c r="VL1" s="1" t="inlineStr">
        <is>
          <t>E. Dampak Terhadap Agrikultur /E8. Seberapa sering Anda merawat atau membersihkan kandang ternak?/b. Sapi perah</t>
        </is>
      </c>
      <c r="VM1" s="1" t="inlineStr">
        <is>
          <t>E. Dampak Terhadap Agrikultur /E8. Seberapa sering Anda merawat atau membersihkan kandang ternak?/c. Sapi untuk kegunaan lain</t>
        </is>
      </c>
      <c r="VN1" s="1" t="inlineStr">
        <is>
          <t>E. Dampak Terhadap Agrikultur /E8. Seberapa sering Anda merawat atau membersihkan kandang ternak?/d. Babi ternak</t>
        </is>
      </c>
      <c r="VO1" s="1" t="inlineStr">
        <is>
          <t>E. Dampak Terhadap Agrikultur /E8. Seberapa sering Anda merawat atau membersihkan kandang ternak?/e. Kuda</t>
        </is>
      </c>
      <c r="VP1" s="1" t="inlineStr">
        <is>
          <t>E. Dampak Terhadap Agrikultur /E8. Seberapa sering Anda merawat atau membersihkan kandang ternak?/f. Kambing</t>
        </is>
      </c>
      <c r="VQ1" s="1" t="inlineStr">
        <is>
          <t>E. Dampak Terhadap Agrikultur /E8. Seberapa sering Anda merawat atau membersihkan kandang ternak?/g. Ayam</t>
        </is>
      </c>
      <c r="VR1" s="1" t="inlineStr">
        <is>
          <t>E. Dampak Terhadap Agrikultur /E8. Seberapa sering Anda merawat atau membersihkan kandang ternak?/h. Unggas lainnya</t>
        </is>
      </c>
      <c r="VS1" s="4" t="inlineStr">
        <is>
          <t>E. Dampak Terhadap Agrikultur /E9. Bagaimana kotoran ternak biasa disimpan?/a. Sapi pedaging</t>
        </is>
      </c>
      <c r="VT1" s="4" t="inlineStr">
        <is>
          <t>E. Dampak Terhadap Agrikultur /E9. Bagaimana kotoran ternak biasa disimpan?/a. Sapi pedaging/1-Disebarkan ke lahan terbuka</t>
        </is>
      </c>
      <c r="VU1" s="4" t="inlineStr">
        <is>
          <t>E. Dampak Terhadap Agrikultur /E9. Bagaimana kotoran ternak biasa disimpan?/a. Sapi pedaging/2-Dibuang ke sungai</t>
        </is>
      </c>
      <c r="VV1" s="4" t="inlineStr">
        <is>
          <t>E. Dampak Terhadap Agrikultur /E9. Bagaimana kotoran ternak biasa disimpan?/a. Sapi pedaging/3-Dijual</t>
        </is>
      </c>
      <c r="VW1" s="4" t="inlineStr">
        <is>
          <t>E. Dampak Terhadap Agrikultur /E9. Bagaimana kotoran ternak biasa disimpan?/a. Sapi pedaging/4-Lainnya</t>
        </is>
      </c>
      <c r="VX1" s="4" t="inlineStr">
        <is>
          <t>E. Dampak Terhadap Agrikultur /E9. Bagaimana kotoran ternak biasa disimpan?/a. Sapi pedaging/1-Kolam tertutup (laguna anaerobik)</t>
        </is>
      </c>
      <c r="VY1" s="4" t="inlineStr">
        <is>
          <t>E. Dampak Terhadap Agrikultur /E9. Bagaimana kotoran ternak biasa disimpan?/a. Sapi pedaging/2-Disimpan basah (slurry)</t>
        </is>
      </c>
      <c r="VZ1" s="4" t="inlineStr">
        <is>
          <t>E. Dampak Terhadap Agrikultur /E9. Bagaimana kotoran ternak biasa disimpan?/a. Sapi pedaging/3-Disimpan terbuka (dry lot)</t>
        </is>
      </c>
      <c r="WA1" s="4" t="inlineStr">
        <is>
          <t>E. Dampak Terhadap Agrikultur /E9. Bagaimana kotoran ternak biasa disimpan?/a. Sapi pedaging/4-Disimpan dalam kotak bersekat</t>
        </is>
      </c>
      <c r="WB1" s="4" t="inlineStr">
        <is>
          <t>E. Dampak Terhadap Agrikultur /E9. Bagaimana kotoran ternak biasa disimpan?/a. Sapi pedaging/5-Untuk disebar di tanah (dan dibajak)</t>
        </is>
      </c>
      <c r="WC1" s="4" t="inlineStr">
        <is>
          <t>E. Dampak Terhadap Agrikultur /E9. Bagaimana kotoran ternak biasa disimpan?/a. Sapi pedaging/6-Digester biogas</t>
        </is>
      </c>
      <c r="WD1" s="4" t="inlineStr">
        <is>
          <t>E. Dampak Terhadap Agrikultur /E9. Bagaimana kotoran ternak biasa disimpan?/a. Sapi pedaging/7-Dibakar untuk bahan bakar</t>
        </is>
      </c>
      <c r="WE1" s="4" t="inlineStr">
        <is>
          <t>E. Dampak Terhadap Agrikultur /E9. Bagaimana kotoran ternak biasa disimpan?/a. Sapi pedaging/8-Dibiarkan tersebar di ladang penggembalaan</t>
        </is>
      </c>
      <c r="WF1" s="4" t="inlineStr">
        <is>
          <t>E. Dampak Terhadap Agrikultur /E9. Bagaimana kotoran ternak biasa disimpan?/b. Sapi perah</t>
        </is>
      </c>
      <c r="WG1" s="4" t="inlineStr">
        <is>
          <t>E. Dampak Terhadap Agrikultur /E9. Bagaimana kotoran ternak biasa disimpan?/b. Sapi perah/1-Disebarkan ke lahan terbuka</t>
        </is>
      </c>
      <c r="WH1" s="4" t="inlineStr">
        <is>
          <t>E. Dampak Terhadap Agrikultur /E9. Bagaimana kotoran ternak biasa disimpan?/b. Sapi perah/2-Dibuang ke sungai</t>
        </is>
      </c>
      <c r="WI1" s="4" t="inlineStr">
        <is>
          <t>E. Dampak Terhadap Agrikultur /E9. Bagaimana kotoran ternak biasa disimpan?/b. Sapi perah/3-Dijual</t>
        </is>
      </c>
      <c r="WJ1" s="4" t="inlineStr">
        <is>
          <t>E. Dampak Terhadap Agrikultur /E9. Bagaimana kotoran ternak biasa disimpan?/b. Sapi perah/4-Lainnya</t>
        </is>
      </c>
      <c r="WK1" s="4" t="inlineStr">
        <is>
          <t>E. Dampak Terhadap Agrikultur /E9. Bagaimana kotoran ternak biasa disimpan?/b. Sapi perah/1-Kolam tertutup (laguna anaerobik)</t>
        </is>
      </c>
      <c r="WL1" s="4" t="inlineStr">
        <is>
          <t>E. Dampak Terhadap Agrikultur /E9. Bagaimana kotoran ternak biasa disimpan?/b. Sapi perah/2-Disimpan basah (slurry)</t>
        </is>
      </c>
      <c r="WM1" s="4" t="inlineStr">
        <is>
          <t>E. Dampak Terhadap Agrikultur /E9. Bagaimana kotoran ternak biasa disimpan?/b. Sapi perah/3-Disimpan terbuka (dry lot)</t>
        </is>
      </c>
      <c r="WN1" s="4" t="inlineStr">
        <is>
          <t>E. Dampak Terhadap Agrikultur /E9. Bagaimana kotoran ternak biasa disimpan?/b. Sapi perah/4-Disimpan dalam kotak bersekat</t>
        </is>
      </c>
      <c r="WO1" s="4" t="inlineStr">
        <is>
          <t>E. Dampak Terhadap Agrikultur /E9. Bagaimana kotoran ternak biasa disimpan?/b. Sapi perah/5-Untuk disebar di tanah (dan dibajak)</t>
        </is>
      </c>
      <c r="WP1" s="4" t="inlineStr">
        <is>
          <t>E. Dampak Terhadap Agrikultur /E9. Bagaimana kotoran ternak biasa disimpan?/b. Sapi perah/6-Digester biogas</t>
        </is>
      </c>
      <c r="WQ1" s="4" t="inlineStr">
        <is>
          <t>E. Dampak Terhadap Agrikultur /E9. Bagaimana kotoran ternak biasa disimpan?/b. Sapi perah/7-Dibakar untuk bahan bakar</t>
        </is>
      </c>
      <c r="WR1" s="4" t="inlineStr">
        <is>
          <t>E. Dampak Terhadap Agrikultur /E9. Bagaimana kotoran ternak biasa disimpan?/b. Sapi perah/8-Dibiarkan tersebar di ladang penggembalaan</t>
        </is>
      </c>
      <c r="WS1" s="4" t="inlineStr">
        <is>
          <t>E. Dampak Terhadap Agrikultur /E9. Bagaimana kotoran ternak biasa disimpan?/c. Sapi untuk kegunan lain</t>
        </is>
      </c>
      <c r="WT1" s="4" t="inlineStr">
        <is>
          <t>E. Dampak Terhadap Agrikultur /E9. Bagaimana kotoran ternak biasa disimpan?/c. Sapi untuk kegunan lain/1-Kolam tertutup (laguna anaerobik)</t>
        </is>
      </c>
      <c r="WU1" s="4" t="inlineStr">
        <is>
          <t>E. Dampak Terhadap Agrikultur /E9. Bagaimana kotoran ternak biasa disimpan?/c. Sapi untuk kegunan lain/2-Disimpan basah (slurry)</t>
        </is>
      </c>
      <c r="WV1" s="4" t="inlineStr">
        <is>
          <t>E. Dampak Terhadap Agrikultur /E9. Bagaimana kotoran ternak biasa disimpan?/c. Sapi untuk kegunan lain/3-Disimpan terbuka (dry lot)</t>
        </is>
      </c>
      <c r="WW1" s="4" t="inlineStr">
        <is>
          <t>E. Dampak Terhadap Agrikultur /E9. Bagaimana kotoran ternak biasa disimpan?/c. Sapi untuk kegunan lain/4-Disimpan dalam kotak bersekat</t>
        </is>
      </c>
      <c r="WX1" s="4" t="inlineStr">
        <is>
          <t>E. Dampak Terhadap Agrikultur /E9. Bagaimana kotoran ternak biasa disimpan?/c. Sapi untuk kegunan lain/5-Untuk disebar di tanah (dan dibajak)</t>
        </is>
      </c>
      <c r="WY1" s="4" t="inlineStr">
        <is>
          <t>E. Dampak Terhadap Agrikultur /E9. Bagaimana kotoran ternak biasa disimpan?/c. Sapi untuk kegunan lain/6-Digester biogas</t>
        </is>
      </c>
      <c r="WZ1" s="4" t="inlineStr">
        <is>
          <t>E. Dampak Terhadap Agrikultur /E9. Bagaimana kotoran ternak biasa disimpan?/c. Sapi untuk kegunan lain/7-Dibakar untuk bahan bakar</t>
        </is>
      </c>
      <c r="XA1" s="4" t="inlineStr">
        <is>
          <t>E. Dampak Terhadap Agrikultur /E9. Bagaimana kotoran ternak biasa disimpan?/c. Sapi untuk kegunan lain/8-Dibiarkan tersebar di ladang penggembalaan</t>
        </is>
      </c>
      <c r="XB1" s="4" t="inlineStr">
        <is>
          <t>E. Dampak Terhadap Agrikultur /E9. Bagaimana kotoran ternak biasa disimpan?/d. Babi ternak</t>
        </is>
      </c>
      <c r="XC1" s="4" t="inlineStr">
        <is>
          <t>E. Dampak Terhadap Agrikultur /E9. Bagaimana kotoran ternak biasa disimpan?/d. Babi ternak/a. Penggembalaan terbuka</t>
        </is>
      </c>
      <c r="XD1" s="4" t="inlineStr">
        <is>
          <t>E. Dampak Terhadap Agrikultur /E9. Bagaimana kotoran ternak biasa disimpan?/d. Babi ternak/b. Penggembalaan semi-terbuka</t>
        </is>
      </c>
      <c r="XE1" s="4" t="inlineStr">
        <is>
          <t>E. Dampak Terhadap Agrikultur /E9. Bagaimana kotoran ternak biasa disimpan?/d. Babi ternak/c. Pemberian pakan di kandang</t>
        </is>
      </c>
      <c r="XF1" s="4" t="inlineStr">
        <is>
          <t>E. Dampak Terhadap Agrikultur /E9. Bagaimana kotoran ternak biasa disimpan?/d. Babi ternak/1-Kolam tertutup (laguna anaerobik)</t>
        </is>
      </c>
      <c r="XG1" s="4" t="inlineStr">
        <is>
          <t>E. Dampak Terhadap Agrikultur /E9. Bagaimana kotoran ternak biasa disimpan?/d. Babi ternak/2-Disimpan basah (slurry)</t>
        </is>
      </c>
      <c r="XH1" s="4" t="inlineStr">
        <is>
          <t>E. Dampak Terhadap Agrikultur /E9. Bagaimana kotoran ternak biasa disimpan?/d. Babi ternak/3-Disimpan terbuka (dry lot)</t>
        </is>
      </c>
      <c r="XI1" s="4" t="inlineStr">
        <is>
          <t>E. Dampak Terhadap Agrikultur /E9. Bagaimana kotoran ternak biasa disimpan?/d. Babi ternak/4-Disimpan dalam kotak bersekat</t>
        </is>
      </c>
      <c r="XJ1" s="4" t="inlineStr">
        <is>
          <t>E. Dampak Terhadap Agrikultur /E9. Bagaimana kotoran ternak biasa disimpan?/d. Babi ternak/5-Untuk disebar di tanah (dan dibajak)</t>
        </is>
      </c>
      <c r="XK1" s="4" t="inlineStr">
        <is>
          <t>E. Dampak Terhadap Agrikultur /E9. Bagaimana kotoran ternak biasa disimpan?/d. Babi ternak/6-Digester biogas</t>
        </is>
      </c>
      <c r="XL1" s="4" t="inlineStr">
        <is>
          <t>E. Dampak Terhadap Agrikultur /E9. Bagaimana kotoran ternak biasa disimpan?/d. Babi ternak/7-Dibakar untuk bahan bakar</t>
        </is>
      </c>
      <c r="XM1" s="4" t="inlineStr">
        <is>
          <t>E. Dampak Terhadap Agrikultur /E9. Bagaimana kotoran ternak biasa disimpan?/d. Babi ternak/8-Dibiarkan tersebar di ladang penggembalaan</t>
        </is>
      </c>
      <c r="XN1" s="4" t="inlineStr">
        <is>
          <t>E. Dampak Terhadap Agrikultur /E9. Bagaimana kotoran ternak biasa disimpan?/e. Kuda</t>
        </is>
      </c>
      <c r="XO1" s="4" t="inlineStr">
        <is>
          <t>E. Dampak Terhadap Agrikultur /E9. Bagaimana kotoran ternak biasa disimpan?/e. Kuda/1-Disebarkan ke lahan terbuka</t>
        </is>
      </c>
      <c r="XP1" s="4" t="inlineStr">
        <is>
          <t>E. Dampak Terhadap Agrikultur /E9. Bagaimana kotoran ternak biasa disimpan?/e. Kuda/2-Dibuang ke sungai</t>
        </is>
      </c>
      <c r="XQ1" s="4" t="inlineStr">
        <is>
          <t>E. Dampak Terhadap Agrikultur /E9. Bagaimana kotoran ternak biasa disimpan?/e. Kuda/3-Dijual</t>
        </is>
      </c>
      <c r="XR1" s="4" t="inlineStr">
        <is>
          <t>E. Dampak Terhadap Agrikultur /E9. Bagaimana kotoran ternak biasa disimpan?/e. Kuda/4-Lainnya</t>
        </is>
      </c>
      <c r="XS1" s="4" t="inlineStr">
        <is>
          <t>E. Dampak Terhadap Agrikultur /E9. Bagaimana kotoran ternak biasa disimpan?/e. Kuda/1-Kolam tertutup (laguna anaerobik)</t>
        </is>
      </c>
      <c r="XT1" s="4" t="inlineStr">
        <is>
          <t>E. Dampak Terhadap Agrikultur /E9. Bagaimana kotoran ternak biasa disimpan?/e. Kuda/2-Disimpan basah (slurry)</t>
        </is>
      </c>
      <c r="XU1" s="4" t="inlineStr">
        <is>
          <t>E. Dampak Terhadap Agrikultur /E9. Bagaimana kotoran ternak biasa disimpan?/e. Kuda/3-Disimpan terbuka (dry lot)</t>
        </is>
      </c>
      <c r="XV1" s="4" t="inlineStr">
        <is>
          <t>E. Dampak Terhadap Agrikultur /E9. Bagaimana kotoran ternak biasa disimpan?/e. Kuda/4-Disimpan dalam kotak bersekat</t>
        </is>
      </c>
      <c r="XW1" s="4" t="inlineStr">
        <is>
          <t>E. Dampak Terhadap Agrikultur /E9. Bagaimana kotoran ternak biasa disimpan?/e. Kuda/5-Untuk disebar di tanah (dan dibajak)</t>
        </is>
      </c>
      <c r="XX1" s="4" t="inlineStr">
        <is>
          <t>E. Dampak Terhadap Agrikultur /E9. Bagaimana kotoran ternak biasa disimpan?/e. Kuda/6-Digester biogas</t>
        </is>
      </c>
      <c r="XY1" s="4" t="inlineStr">
        <is>
          <t>E. Dampak Terhadap Agrikultur /E9. Bagaimana kotoran ternak biasa disimpan?/e. Kuda/7-Dibakar untuk bahan bakar</t>
        </is>
      </c>
      <c r="XZ1" s="4" t="inlineStr">
        <is>
          <t>E. Dampak Terhadap Agrikultur /E9. Bagaimana kotoran ternak biasa disimpan?/e. Kuda/8-Dibiarkan tersebar di ladang penggembalaan</t>
        </is>
      </c>
      <c r="YA1" s="4" t="inlineStr">
        <is>
          <t>E. Dampak Terhadap Agrikultur /E9. Bagaimana kotoran ternak biasa disimpan?/f. Kambing</t>
        </is>
      </c>
      <c r="YB1" s="5" t="inlineStr">
        <is>
          <t>E. Dampak Terhadap Agrikultur /E9. Bagaimana kotoran ternak biasa disimpan?/f. Kambing/1-Disebarkan ke lahan terbuka</t>
        </is>
      </c>
      <c r="YC1" s="4" t="inlineStr">
        <is>
          <t>E. Dampak Terhadap Agrikultur /E9. Bagaimana kotoran ternak biasa disimpan?/f. Kambing/2-Dibuang ke sungai</t>
        </is>
      </c>
      <c r="YD1" s="4" t="inlineStr">
        <is>
          <t>E. Dampak Terhadap Agrikultur /E9. Bagaimana kotoran ternak biasa disimpan?/f. Kambing/3-Dijual</t>
        </is>
      </c>
      <c r="YE1" s="4" t="inlineStr">
        <is>
          <t>E. Dampak Terhadap Agrikultur /E9. Bagaimana kotoran ternak biasa disimpan?/f. Kambing/4-Lainnya</t>
        </is>
      </c>
      <c r="YF1" s="4" t="inlineStr">
        <is>
          <t>E. Dampak Terhadap Agrikultur /E9. Bagaimana kotoran ternak biasa disimpan?/f. Kambing/1-Kolam tertutup (laguna anaerobik)</t>
        </is>
      </c>
      <c r="YG1" s="4" t="inlineStr">
        <is>
          <t>E. Dampak Terhadap Agrikultur /E9. Bagaimana kotoran ternak biasa disimpan?/f. Kambing/2-Disimpan basah (slurry)</t>
        </is>
      </c>
      <c r="YH1" s="4" t="inlineStr">
        <is>
          <t>E. Dampak Terhadap Agrikultur /E9. Bagaimana kotoran ternak biasa disimpan?/f. Kambing/3-Disimpan terbuka (dry lot)</t>
        </is>
      </c>
      <c r="YI1" s="4" t="inlineStr">
        <is>
          <t>E. Dampak Terhadap Agrikultur /E9. Bagaimana kotoran ternak biasa disimpan?/f. Kambing/4-Disimpan dalam kotak bersekat</t>
        </is>
      </c>
      <c r="YJ1" s="4" t="inlineStr">
        <is>
          <t>E. Dampak Terhadap Agrikultur /E9. Bagaimana kotoran ternak biasa disimpan?/f. Kambing/5-Untuk disebar di tanah (dan dibajak)</t>
        </is>
      </c>
      <c r="YK1" s="4" t="inlineStr">
        <is>
          <t>E. Dampak Terhadap Agrikultur /E9. Bagaimana kotoran ternak biasa disimpan?/f. Kambing/6-Digester biogas</t>
        </is>
      </c>
      <c r="YL1" s="4" t="inlineStr">
        <is>
          <t>E. Dampak Terhadap Agrikultur /E9. Bagaimana kotoran ternak biasa disimpan?/f. Kambing/7-Dibakar untuk bahan bakar</t>
        </is>
      </c>
      <c r="YM1" s="4" t="inlineStr">
        <is>
          <t>E. Dampak Terhadap Agrikultur /E9. Bagaimana kotoran ternak biasa disimpan?/f. Kambing/8-Dibiarkan tersebar di ladang penggembalaan</t>
        </is>
      </c>
      <c r="YN1" s="4" t="inlineStr">
        <is>
          <t>E. Dampak Terhadap Agrikultur /E9. Bagaimana kotoran ternak biasa disimpan?/g. Ayam</t>
        </is>
      </c>
      <c r="YO1" s="4" t="inlineStr">
        <is>
          <t>E. Dampak Terhadap Agrikultur /E9. Bagaimana kotoran ternak biasa disimpan?/g. Ayam/1-Disebarkan ke lahan terbuka</t>
        </is>
      </c>
      <c r="YP1" s="4" t="inlineStr">
        <is>
          <t>E. Dampak Terhadap Agrikultur /E9. Bagaimana kotoran ternak biasa disimpan?/g. Ayam/2-Dibuang ke sungai</t>
        </is>
      </c>
      <c r="YQ1" s="4" t="inlineStr">
        <is>
          <t>E. Dampak Terhadap Agrikultur /E9. Bagaimana kotoran ternak biasa disimpan?/g. Ayam/3-Dijual</t>
        </is>
      </c>
      <c r="YR1" s="4" t="inlineStr">
        <is>
          <t>E. Dampak Terhadap Agrikultur /E9. Bagaimana kotoran ternak biasa disimpan?/g. Ayam/4-Lainnya</t>
        </is>
      </c>
      <c r="YS1" s="4" t="inlineStr">
        <is>
          <t>E. Dampak Terhadap Agrikultur /E9. Bagaimana kotoran ternak biasa disimpan?/g. Ayam/1-Kolam tertutup (laguna anaerobik)</t>
        </is>
      </c>
      <c r="YT1" s="4" t="inlineStr">
        <is>
          <t>E. Dampak Terhadap Agrikultur /E9. Bagaimana kotoran ternak biasa disimpan?/g. Ayam/2-Disimpan basah (slurry)</t>
        </is>
      </c>
      <c r="YU1" s="4" t="inlineStr">
        <is>
          <t>E. Dampak Terhadap Agrikultur /E9. Bagaimana kotoran ternak biasa disimpan?/g. Ayam/3-Disimpan terbuka (dry lot)</t>
        </is>
      </c>
      <c r="YV1" s="4" t="inlineStr">
        <is>
          <t>E. Dampak Terhadap Agrikultur /E9. Bagaimana kotoran ternak biasa disimpan?/g. Ayam/4-Disimpan dalam kotak bersekat</t>
        </is>
      </c>
      <c r="YW1" s="4" t="inlineStr">
        <is>
          <t>E. Dampak Terhadap Agrikultur /E9. Bagaimana kotoran ternak biasa disimpan?/g. Ayam/5-Untuk disebar di tanah (dan dibajak)</t>
        </is>
      </c>
      <c r="YX1" s="4" t="inlineStr">
        <is>
          <t>E. Dampak Terhadap Agrikultur /E9. Bagaimana kotoran ternak biasa disimpan?/g. Ayam/6-Digester biogas</t>
        </is>
      </c>
      <c r="YY1" s="4" t="inlineStr">
        <is>
          <t>E. Dampak Terhadap Agrikultur /E9. Bagaimana kotoran ternak biasa disimpan?/g. Ayam/7-Dibakar untuk bahan bakar</t>
        </is>
      </c>
      <c r="YZ1" s="4" t="inlineStr">
        <is>
          <t>E. Dampak Terhadap Agrikultur /E9. Bagaimana kotoran ternak biasa disimpan?/g. Ayam/8-Dibiarkan tersebar di ladang penggembalaan</t>
        </is>
      </c>
      <c r="ZA1" s="4" t="inlineStr">
        <is>
          <t>E. Dampak Terhadap Agrikultur /E9. Bagaimana kotoran ternak biasa disimpan?/h. Unggas lainnya</t>
        </is>
      </c>
      <c r="ZB1" s="4" t="inlineStr">
        <is>
          <t>E. Dampak Terhadap Agrikultur /E9. Bagaimana kotoran ternak biasa disimpan?/h. Unggas lainnya/1-Disebarkan ke lahan terbuka</t>
        </is>
      </c>
      <c r="ZC1" s="4" t="inlineStr">
        <is>
          <t>E. Dampak Terhadap Agrikultur /E9. Bagaimana kotoran ternak biasa disimpan?/h. Unggas lainnya/2-Dibuang ke sungai</t>
        </is>
      </c>
      <c r="ZD1" s="4" t="inlineStr">
        <is>
          <t>E. Dampak Terhadap Agrikultur /E9. Bagaimana kotoran ternak biasa disimpan?/h. Unggas lainnya/3-Dijual</t>
        </is>
      </c>
      <c r="ZE1" s="4" t="inlineStr">
        <is>
          <t>E. Dampak Terhadap Agrikultur /E9. Bagaimana kotoran ternak biasa disimpan?/h. Unggas lainnya/4-Lainnya</t>
        </is>
      </c>
      <c r="ZF1" s="4" t="inlineStr">
        <is>
          <t>E. Dampak Terhadap Agrikultur /E9. Bagaimana kotoran ternak biasa disimpan?/h. Unggas lainnya/1-Kolam tertutup (laguna anaerobik)</t>
        </is>
      </c>
      <c r="ZG1" s="4" t="inlineStr">
        <is>
          <t>E. Dampak Terhadap Agrikultur /E9. Bagaimana kotoran ternak biasa disimpan?/h. Unggas lainnya/2-Disimpan basah (slurry)</t>
        </is>
      </c>
      <c r="ZH1" s="4" t="inlineStr">
        <is>
          <t>E. Dampak Terhadap Agrikultur /E9. Bagaimana kotoran ternak biasa disimpan?/h. Unggas lainnya/3-Disimpan terbuka (dry lot)</t>
        </is>
      </c>
      <c r="ZI1" s="4" t="inlineStr">
        <is>
          <t>E. Dampak Terhadap Agrikultur /E9. Bagaimana kotoran ternak biasa disimpan?/h. Unggas lainnya/4-Disimpan dalam kotak bersekat</t>
        </is>
      </c>
      <c r="ZJ1" s="4" t="inlineStr">
        <is>
          <t>E. Dampak Terhadap Agrikultur /E9. Bagaimana kotoran ternak biasa disimpan?/h. Unggas lainnya/5-Untuk disebar di tanah (dan dibajak)</t>
        </is>
      </c>
      <c r="ZK1" s="4" t="inlineStr">
        <is>
          <t>E. Dampak Terhadap Agrikultur /E9. Bagaimana kotoran ternak biasa disimpan?/h. Unggas lainnya/6-Digester biogas</t>
        </is>
      </c>
      <c r="ZL1" s="4" t="inlineStr">
        <is>
          <t>E. Dampak Terhadap Agrikultur /E9. Bagaimana kotoran ternak biasa disimpan?/h. Unggas lainnya/7-Dibakar untuk bahan bakar</t>
        </is>
      </c>
      <c r="ZM1" s="4" t="inlineStr">
        <is>
          <t>E. Dampak Terhadap Agrikultur /E9. Bagaimana kotoran ternak biasa disimpan?/h. Unggas lainnya/8-Dibiarkan tersebar di ladang penggembalaan</t>
        </is>
      </c>
      <c r="ZN1" s="1" t="inlineStr">
        <is>
          <t>E. Dampak Terhadap Agrikultur /E10. Berapa banyak kotoran ternak yang dimasukkan ke dalam biodigester?/a. Sapi pedaging</t>
        </is>
      </c>
      <c r="ZO1" s="5" t="inlineStr">
        <is>
          <t>E. Dampak Terhadap Agrikultur /E10. Berapa banyak kotoran ternak yang dimasukkan ke dalam biodigester?/b. Sapi perah</t>
        </is>
      </c>
      <c r="ZP1" s="1" t="inlineStr">
        <is>
          <t>E. Dampak Terhadap Agrikultur /E10. Berapa banyak kotoran ternak yang dimasukkan ke dalam biodigester?/c. Sapi untuk kegunaan lain</t>
        </is>
      </c>
      <c r="ZQ1" s="1" t="inlineStr">
        <is>
          <t>E. Dampak Terhadap Agrikultur /E10. Berapa banyak kotoran ternak yang dimasukkan ke dalam biodigester?/d. Babi ternak</t>
        </is>
      </c>
      <c r="ZR1" s="1" t="inlineStr">
        <is>
          <t>E. Dampak Terhadap Agrikultur /E10. Berapa banyak kotoran ternak yang dimasukkan ke dalam biodigester?/e. Kuda</t>
        </is>
      </c>
      <c r="ZS1" s="1" t="inlineStr">
        <is>
          <t>E. Dampak Terhadap Agrikultur /E10. Berapa banyak kotoran ternak yang dimasukkan ke dalam biodigester?/f. Kambing</t>
        </is>
      </c>
      <c r="ZT1" s="1" t="inlineStr">
        <is>
          <t>E. Dampak Terhadap Agrikultur /E10. Berapa banyak kotoran ternak yang dimasukkan ke dalam biodigester?/g. Ayam</t>
        </is>
      </c>
      <c r="ZU1" s="1" t="inlineStr">
        <is>
          <t>E. Dampak Terhadap Agrikultur /E10. Berapa banyak kotoran ternak yang dimasukkan ke dalam biodigester?/h. Unggas lainnya</t>
        </is>
      </c>
      <c r="ZV1" s="1" t="inlineStr">
        <is>
          <t>E. Dampak Terhadap Agrikultur /E11. Seberapa sering Anda memberi pakan ternak Anda?/a. Sapi pedaging</t>
        </is>
      </c>
      <c r="ZW1" s="1" t="inlineStr">
        <is>
          <t>E. Dampak Terhadap Agrikultur /E11. Seberapa sering Anda memberi pakan ternak Anda?/b. Sapi perah</t>
        </is>
      </c>
      <c r="ZX1" s="1" t="inlineStr">
        <is>
          <t>E. Dampak Terhadap Agrikultur /E11. Seberapa sering Anda memberi pakan ternak Anda?/c. Sapi untuk kegunaan lain (misal kerbau)</t>
        </is>
      </c>
      <c r="ZY1" s="1" t="inlineStr">
        <is>
          <t>E. Dampak Terhadap Agrikultur /E11. Seberapa sering Anda memberi pakan ternak Anda?/d. Babi ternak</t>
        </is>
      </c>
      <c r="ZZ1" s="1" t="inlineStr">
        <is>
          <t>E. Dampak Terhadap Agrikultur /E11. Seberapa sering Anda memberi pakan ternak Anda?/e. Kuda</t>
        </is>
      </c>
      <c r="AAA1" s="1" t="inlineStr">
        <is>
          <t>E. Dampak Terhadap Agrikultur /E11. Seberapa sering Anda memberi pakan ternak Anda?/f. Kambing</t>
        </is>
      </c>
      <c r="AAB1" s="1" t="inlineStr">
        <is>
          <t>E. Dampak Terhadap Agrikultur /E11. Seberapa sering Anda memberi pakan ternak Anda?/g. Ayam</t>
        </is>
      </c>
      <c r="AAC1" s="1" t="inlineStr">
        <is>
          <t>E. Dampak Terhadap Agrikultur /E11. Seberapa sering Anda memberi pakan ternak Anda?/h. Unggas lainnya</t>
        </is>
      </c>
      <c r="AAD1" s="1" t="inlineStr">
        <is>
          <t>E. Dampak Terhadap Agrikultur /E12. Apa tipe pakan utama untuk ternak?/a. Sapi pedaging</t>
        </is>
      </c>
      <c r="AAE1" s="1" t="inlineStr">
        <is>
          <t>E. Dampak Terhadap Agrikultur /E12. Apa tipe pakan utama untuk ternak?/b. Sapi perah</t>
        </is>
      </c>
      <c r="AAF1" s="1" t="inlineStr">
        <is>
          <t>E. Dampak Terhadap Agrikultur /E12. Apa tipe pakan utama untuk ternak?/c. Sapi untuk kegunaan lain</t>
        </is>
      </c>
      <c r="AAG1" s="1" t="inlineStr">
        <is>
          <t>E. Dampak Terhadap Agrikultur /E12. Apa tipe pakan utama untuk ternak?/d. Babi ternak</t>
        </is>
      </c>
      <c r="AAH1" s="1" t="inlineStr">
        <is>
          <t>E. Dampak Terhadap Agrikultur /E12. Apa tipe pakan utama untuk ternak?/e. Kuda</t>
        </is>
      </c>
      <c r="AAI1" s="1" t="inlineStr">
        <is>
          <t>E. Dampak Terhadap Agrikultur /E12. Apa tipe pakan utama untuk ternak?/f. Kambing</t>
        </is>
      </c>
      <c r="AAJ1" s="1" t="inlineStr">
        <is>
          <t>E. Dampak Terhadap Agrikultur /E12. Apa tipe pakan utama untuk ternak?/g. Ayam</t>
        </is>
      </c>
      <c r="AAK1" s="1" t="inlineStr">
        <is>
          <t>E. Dampak Terhadap Agrikultur /E12. Apa tipe pakan utama untuk ternak?/h. Unggas lainnya</t>
        </is>
      </c>
      <c r="AAL1" s="1" t="inlineStr">
        <is>
          <t>E. Dampak Terhadap Agrikultur /E13. Apakah Anda menggunakan bio-slurry?</t>
        </is>
      </c>
      <c r="AAM1" s="4" t="inlineStr">
        <is>
          <t>E. Dampak Terhadap Agrikultur /E13-a. Dalam bentuk apa bioslurry yang Anda gunakan?</t>
        </is>
      </c>
      <c r="AAN1" s="4" t="inlineStr">
        <is>
          <t>E. Dampak Terhadap Agrikultur /E13-a. Dalam bentuk apa bioslurry yang Anda gunakan?/Padat</t>
        </is>
      </c>
      <c r="AAO1" s="4" t="inlineStr">
        <is>
          <t>E. Dampak Terhadap Agrikultur /E13-a. Dalam bentuk apa bioslurry yang Anda gunakan?/Cair</t>
        </is>
      </c>
      <c r="AAP1" s="1" t="inlineStr">
        <is>
          <t>E. Dampak Terhadap Agrikultur /E14. Berapa banyak bioslurry yang Anda gunakan setiap hari yang berasal  dari sistem biogas Anda?/liter/hari (cair)</t>
        </is>
      </c>
      <c r="AAQ1" s="1" t="inlineStr">
        <is>
          <t>E. Dampak Terhadap Agrikultur /E14. Berapa banyak bioslurry yang Anda gunakan setiap hari yang berasal  dari sistem biogas Anda?/kg/hari (padat)</t>
        </is>
      </c>
      <c r="AAR1" s="1" t="inlineStr">
        <is>
          <t>E. Dampak Terhadap Agrikultur /E15. Apakah Anda pernah mendapatkan pelatihan mengenai pemanfaatan  bio-slurry oleh CPO?</t>
        </is>
      </c>
      <c r="AAS1" s="1" t="inlineStr">
        <is>
          <t>E. Dampak Terhadap Agrikultur /E16. Apakah Anda mengetahui manfaat bio-slurry?</t>
        </is>
      </c>
      <c r="AAT1" s="1" t="inlineStr">
        <is>
          <t>E. Dampak Terhadap Agrikultur /E17. Bagaimana Anda memanfaatkan bio-slurry?</t>
        </is>
      </c>
      <c r="AAU1" s="1" t="inlineStr">
        <is>
          <t>E. Dampak Terhadap Agrikultur /E17. Bagaimana Anda memanfaatkan bio-slurry?/Digunakan untuk pupuk di lahan  pertanian sendiri</t>
        </is>
      </c>
      <c r="AAV1" s="1" t="inlineStr">
        <is>
          <t>E. Dampak Terhadap Agrikultur /E17. Bagaimana Anda memanfaatkan bio-slurry?/Digunakan untuk kegiatan  peternakan sendiri</t>
        </is>
      </c>
      <c r="AAW1" s="1" t="inlineStr">
        <is>
          <t>E. Dampak Terhadap Agrikultur /E17. Bagaimana Anda memanfaatkan bio-slurry?/Dijual - baik tanpa  diolah/diolah/dibuat kascing</t>
        </is>
      </c>
      <c r="AAX1" s="1" t="inlineStr">
        <is>
          <t>E. Dampak Terhadap Agrikultur /E17. Bagaimana Anda memanfaatkan bio-slurry?/Dibuang ke lahan sekitar kandang -  yg ditanami tanaman</t>
        </is>
      </c>
      <c r="AAY1" s="1" t="inlineStr">
        <is>
          <t>E. Dampak Terhadap Agrikultur /E17. Bagaimana Anda memanfaatkan bio-slurry?/Diberikan gratis ke orang  lain</t>
        </is>
      </c>
      <c r="AAZ1" s="1" t="inlineStr">
        <is>
          <t>E. Dampak Terhadap Agrikultur /E17. Bagaimana Anda memanfaatkan bio-slurry?/Didiamkan saja/dibiarkan di  tempatnya (di bak/kolam  penampung slurry)</t>
        </is>
      </c>
      <c r="ABA1" s="1" t="inlineStr">
        <is>
          <t>E. Dampak Terhadap Agrikultur /E17. Bagaimana Anda memanfaatkan bio-slurry?/Dibuang ke selokan</t>
        </is>
      </c>
      <c r="ABB1" s="1" t="inlineStr">
        <is>
          <t>E. Dampak Terhadap Agrikultur /E18. Jika digunakan sendiri, digunakan sebagai apa bioslurry Anda?/Pertanian:</t>
        </is>
      </c>
      <c r="ABC1" s="1" t="inlineStr">
        <is>
          <t>E. Dampak Terhadap Agrikultur /E18. Jika digunakan sendiri, digunakan sebagai apa bioslurry Anda?/Pertanian:/ Pupuk cair untuk tanaman</t>
        </is>
      </c>
      <c r="ABD1" s="1" t="inlineStr">
        <is>
          <t>E. Dampak Terhadap Agrikultur /E18. Jika digunakan sendiri, digunakan sebagai apa bioslurry Anda?/Pertanian:/Pembenah tanah (soil conditioner)</t>
        </is>
      </c>
      <c r="ABE1" s="1" t="inlineStr">
        <is>
          <t>E. Dampak Terhadap Agrikultur /E18. Jika digunakan sendiri, digunakan sebagai apa bioslurry Anda?/Pertanian:/Pestisida organik</t>
        </is>
      </c>
      <c r="ABF1" s="1" t="inlineStr">
        <is>
          <t>E. Dampak Terhadap Agrikultur /E18. Jika digunakan sendiri, digunakan sebagai apa bioslurry Anda?/Pertanian:/Media untuk pembibitan tanaman</t>
        </is>
      </c>
      <c r="ABG1" s="1" t="inlineStr">
        <is>
          <t>E. Dampak Terhadap Agrikultur /E18. Jika digunakan sendiri, digunakan sebagai apa bioslurry Anda?/Pertanian:/Lainnya</t>
        </is>
      </c>
      <c r="ABH1" s="1" t="inlineStr">
        <is>
          <t>E. Dampak Terhadap Agrikultur /E18. Jika digunakan sendiri, digunakan sebagai apa bioslurry Anda?/E18a-a. Lainnya:</t>
        </is>
      </c>
      <c r="ABI1" s="1" t="inlineStr">
        <is>
          <t>E. Dampak Terhadap Agrikultur /E18. Jika digunakan sendiri, digunakan sebagai apa bioslurry Anda?/Peternakan:</t>
        </is>
      </c>
      <c r="ABJ1" s="1" t="inlineStr">
        <is>
          <t>E. Dampak Terhadap Agrikultur /E18. Jika digunakan sendiri, digunakan sebagai apa bioslurry Anda?/Peternakan:/Campuran pakan ikan</t>
        </is>
      </c>
      <c r="ABK1" s="1" t="inlineStr">
        <is>
          <t>E. Dampak Terhadap Agrikultur /E18. Jika digunakan sendiri, digunakan sebagai apa bioslurry Anda?/Peternakan:/Campuran pakan  unggas</t>
        </is>
      </c>
      <c r="ABL1" s="1" t="inlineStr">
        <is>
          <t>E. Dampak Terhadap Agrikultur /E18. Jika digunakan sendiri, digunakan sebagai apa bioslurry Anda?/Peternakan:/Media ternak cacing</t>
        </is>
      </c>
      <c r="ABM1" s="1" t="inlineStr">
        <is>
          <t>E. Dampak Terhadap Agrikultur /E18. Jika digunakan sendiri, digunakan sebagai apa bioslurry Anda?/Peternakan:/Pupuk kolam ikan</t>
        </is>
      </c>
      <c r="ABN1" s="1" t="inlineStr">
        <is>
          <t>E. Dampak Terhadap Agrikultur /E18. Jika digunakan sendiri, digunakan sebagai apa bioslurry Anda?/Peternakan:/Lainnya</t>
        </is>
      </c>
      <c r="ABO1" s="1" t="inlineStr">
        <is>
          <t>E. Dampak Terhadap Agrikultur /E18. Jika digunakan sendiri, digunakan sebagai apa bioslurry Anda?/E18b-a. Lainnya:</t>
        </is>
      </c>
      <c r="ABP1" s="1" t="inlineStr">
        <is>
          <t>E. Dampak Terhadap Agrikultur /E19. Jika Anda menjual bioslurry, dalam bentuk apa Anda menjual bio-slurry?</t>
        </is>
      </c>
      <c r="ABQ1" s="3" t="inlineStr">
        <is>
          <t>E. Dampak Terhadap Agrikultur /E20. Untuk jenis tanaman pertanian apa yang Anda gunakan bioslurry?</t>
        </is>
      </c>
      <c r="ABR1" s="1" t="inlineStr">
        <is>
          <t>E. Dampak Terhadap Agrikultur /E21. Seberapa sering Anda memberi bioslurry ke lahan pertanian Anda?</t>
        </is>
      </c>
      <c r="ABS1" s="1" t="inlineStr">
        <is>
          <t>E. Dampak Terhadap Agrikultur /E22. Berapa luas lahan Anda (m2) yang menggunakan bioslurry sebagai pupuk?</t>
        </is>
      </c>
      <c r="ABT1" s="1" t="inlineStr">
        <is>
          <t>E. Dampak Terhadap Agrikultur /E23. Berapa luas lahan Anda (m2) di sekitar kandang yang menjadi tempat pembuangan bioslurry?</t>
        </is>
      </c>
      <c r="ABU1" s="1" t="inlineStr">
        <is>
          <t>E. Dampak Terhadap Agrikultur /E24. Berapa jumlah bioslurry yang Anda gunakan untuk digunakan di lahan pertanian Anda dalam sekali pemakaian?/Liter (cair)</t>
        </is>
      </c>
      <c r="ABV1" s="1" t="inlineStr">
        <is>
          <t>E. Dampak Terhadap Agrikultur /E24. Berapa jumlah bioslurry yang Anda gunakan untuk digunakan di lahan pertanian Anda dalam sekali pemakaian?/Kilogram (padat)</t>
        </is>
      </c>
      <c r="ABW1" s="1" t="inlineStr">
        <is>
          <t>E. Dampak Terhadap Agrikultur /E25. Jenis pupuk apa yang Anda gunakan sebelum menggunakan bioslurry untuk pertanian?</t>
        </is>
      </c>
      <c r="ABX1" s="1" t="inlineStr">
        <is>
          <t>E. Dampak Terhadap Agrikultur /E25-a. Lainnya:</t>
        </is>
      </c>
      <c r="ABY1" s="1" t="inlineStr">
        <is>
          <t>E. Dampak Terhadap Agrikultur /E26. Berapa banyak pupuk kimia yang Anda gunakan sebelum menggunakan bioslurry?</t>
        </is>
      </c>
      <c r="ABZ1" s="1" t="inlineStr">
        <is>
          <t>E. Dampak Terhadap Agrikultur /E26-a. Berapa harga pupuk tersebut (saat sebelum menggunakan bioslurry) ?</t>
        </is>
      </c>
      <c r="ACA1" s="1" t="inlineStr">
        <is>
          <t>E. Dampak Terhadap Agrikultur /E27. Berapa banyak pupuk kimia yang Anda gunakan setelah menggantinya dengan bioslurry?</t>
        </is>
      </c>
      <c r="ACB1" s="1" t="inlineStr">
        <is>
          <t>E. Dampak Terhadap Agrikultur /E27-a. Berapa harga pupuk tersebut sekarang?</t>
        </is>
      </c>
      <c r="ACC1" s="1" t="inlineStr">
        <is>
          <t>E. Dampak Terhadap Agrikultur /E28. Berapa banyak hasil pertanian yang dapat Anda panen sebelum menggunakan bioslurry?</t>
        </is>
      </c>
      <c r="ACD1" s="1" t="inlineStr">
        <is>
          <t>E. Dampak Terhadap Agrikultur /E29. Berapa banyak hasil pertanian yang dapat Anda panen setelah menggunakan bioslurry?</t>
        </is>
      </c>
      <c r="ACE1" s="1" t="inlineStr">
        <is>
          <t>E. Dampak Terhadap Agrikultur /E30. Apakah bio-slurry memungkinkan Anda untuk menanam jenis tanaman baru?</t>
        </is>
      </c>
      <c r="ACF1" s="1" t="inlineStr">
        <is>
          <t>E. Dampak Terhadap Agrikultur /E31. Bagaimana kualitas tanah Anda setelah penggunaan bioslurry?</t>
        </is>
      </c>
      <c r="ACG1" s="1" t="inlineStr">
        <is>
          <t>E. Dampak Terhadap Agrikultur /E32. Bagaimana ketahanan tanaman terhadap hama atau penyakit setelah  penggunaan bioslurry?</t>
        </is>
      </c>
      <c r="ACH1" s="1" t="inlineStr">
        <is>
          <t>E. Dampak Terhadap Agrikultur /E33. Apakah penggunaan bioslurry sebagai pupuk organik meningkatkan  ketahanan tanaman terhadap kekeringan?</t>
        </is>
      </c>
      <c r="ACI1" s="1" t="inlineStr">
        <is>
          <t>E. Dampak Terhadap Agrikultur /E34. Apakah penggunaan bioslurry meningkatkan kualitas atau kuantitas  pakan ternak yang dihasilkan dari kegiatan peternakan? (misal:  peningkatan jumlah rumput)</t>
        </is>
      </c>
      <c r="ACJ1" s="1" t="inlineStr">
        <is>
          <t>E. Dampak Terhadap Agrikultur /E35. Apakah penggunaan bioslurry untuk peternakan (seperti campuran  pakan ikan atau unggas) meningkatkan produktivitas hewan ternak  (misalnya, lebih cepat tumbuh, lebih banyak produksi susu atau telur)?</t>
        </is>
      </c>
      <c r="ACK1" s="4" t="inlineStr">
        <is>
          <t>E. Dampak Terhadap Agrikultur /E36. Jika tidak memanfaatkan bioslurry, mengapa?</t>
        </is>
      </c>
      <c r="ACL1" s="1" t="inlineStr">
        <is>
          <t>E. Dampak Terhadap Agrikultur /E36. Jika tidak memanfaatkan bioslurry, mengapa? /Tidak/kurang baik untuk tanaman</t>
        </is>
      </c>
      <c r="ACM1" s="1" t="inlineStr">
        <is>
          <t>E. Dampak Terhadap Agrikultur /E36. Jika tidak memanfaatkan bioslurry, mengapa? /Tidak memiliki tempat untuk menyimpan</t>
        </is>
      </c>
      <c r="ACN1" s="1" t="inlineStr">
        <is>
          <t>E. Dampak Terhadap Agrikultur /E36. Jika tidak memanfaatkan bioslurry, mengapa? /Tidak punya waktu mengumpulkannya</t>
        </is>
      </c>
      <c r="ACO1" s="1" t="inlineStr">
        <is>
          <t>E. Dampak Terhadap Agrikultur /E36. Jika tidak memanfaatkan bioslurry, mengapa? /Ladang/sawah terlalu jauh, sulit untuk mengangkut ke sana</t>
        </is>
      </c>
      <c r="ACP1" s="1" t="inlineStr">
        <is>
          <t>E. Dampak Terhadap Agrikultur /E36. Jika tidak memanfaatkan bioslurry, mengapa? /Belum tau bahwa bioslurry bagus untuk pupuk</t>
        </is>
      </c>
      <c r="ACQ1" s="1" t="inlineStr">
        <is>
          <t>E. Dampak Terhadap Agrikultur /E36. Jika tidak memanfaatkan bioslurry, mengapa? /Lebih praktis menggunakan pupuk kimia</t>
        </is>
      </c>
      <c r="ACR1" s="1" t="inlineStr">
        <is>
          <t>E. Dampak Terhadap Agrikultur /E36. Jika tidak memanfaatkan bioslurry, mengapa? /Lainnya</t>
        </is>
      </c>
      <c r="ACS1" s="1" t="inlineStr">
        <is>
          <t>E. Dampak Terhadap Agrikultur /E36-a. Lainnya:</t>
        </is>
      </c>
      <c r="ACT1" s="1" t="inlineStr">
        <is>
          <t>E. Dampak Terhadap Agrikultur /E37. Apakah ada informasi tambahan lain terkait dengan sumber bahan baku  pembuatan biogas?</t>
        </is>
      </c>
      <c r="ACU1" s="1" t="inlineStr">
        <is>
          <t>F. Dampak Terhadap Gender /F1. Apakah penggunaan biogas memberikan manfaat khusus bagi perempuan atau anak-anak dalam keluarga?</t>
        </is>
      </c>
      <c r="ACV1" s="1" t="inlineStr">
        <is>
          <t>F. Dampak Terhadap Gender /F2. Apakah secara umum beban kerja perempuan di rumah berkurang sejak  penggunaan biogas?</t>
        </is>
      </c>
      <c r="ACW1" s="1" t="inlineStr">
        <is>
          <t>F. Dampak Terhadap Gender /F3. Jika dengan pemasangan biogas Anda dapat menghemat uang atau  menambah pendapatan, siapa yang akan mengelola keuangan di rumah  tangga?</t>
        </is>
      </c>
      <c r="ACX1" s="1" t="inlineStr">
        <is>
          <t>F. Dampak Terhadap Gender /F4. Menurut Anda, apakah secara umum sistem biogas dapat meningkatkan pemberdayaan perempuan di komunitas Anda?</t>
        </is>
      </c>
      <c r="ACY1" s="1" t="inlineStr">
        <is>
          <t>G. Kepuasan dan Persepsi Pengguna /G1. Siapa yang terdampak manfaat dari penggunaan biogas?</t>
        </is>
      </c>
      <c r="ACZ1" s="1" t="inlineStr">
        <is>
          <t>G. Kepuasan dan Persepsi Pengguna /G1. Siapa yang terdampak manfaat dari penggunaan biogas? /Anggota keluarga - Laki-laki dewasa</t>
        </is>
      </c>
      <c r="ADA1" s="1" t="inlineStr">
        <is>
          <t>G. Kepuasan dan Persepsi Pengguna /G1. Siapa yang terdampak manfaat dari penggunaan biogas? /Anggota keluarga - Perempuan dewasa</t>
        </is>
      </c>
      <c r="ADB1" s="1" t="inlineStr">
        <is>
          <t>G. Kepuasan dan Persepsi Pengguna /G1. Siapa yang terdampak manfaat dari penggunaan biogas? /Anggota keluarga - Anak-anak</t>
        </is>
      </c>
      <c r="ADC1" s="1" t="inlineStr">
        <is>
          <t>G. Kepuasan dan Persepsi Pengguna /G1. Siapa yang terdampak manfaat dari penggunaan biogas? /Tidak ada manfaat</t>
        </is>
      </c>
      <c r="ADD1" s="1" t="inlineStr">
        <is>
          <t>G. Kepuasan dan Persepsi Pengguna /G2. Seberapa puas Anda secara keseluruhan dengan biogas yang Anda gunakan?</t>
        </is>
      </c>
      <c r="ADE1" s="1" t="inlineStr">
        <is>
          <t>G. Kepuasan dan Persepsi Pengguna /G3. Bagaimana Anda menilai kualitas konstruksi dan peralatan biogas Anda (kompor, lampu, gas tap, dll.)?</t>
        </is>
      </c>
      <c r="ADF1" s="1" t="inlineStr">
        <is>
          <t>G. Kepuasan dan Persepsi Pengguna /G4. Seberapa puas Anda dengan pemasangan sistem biogas?</t>
        </is>
      </c>
      <c r="ADG1" s="1" t="inlineStr">
        <is>
          <t>G. Kepuasan dan Persepsi Pengguna /G5. Seberapa puas Anda dengan pengurangan biaya energi rumah tangga yang dihasilkan oleh sistem biogas?</t>
        </is>
      </c>
      <c r="ADH1" s="1" t="inlineStr">
        <is>
          <t>G. Kepuasan dan Persepsi Pengguna /G6. Apakah ada peralatan yang perlu diganti dalam 12 bulan terakhir?</t>
        </is>
      </c>
      <c r="ADI1" s="1" t="inlineStr">
        <is>
          <t>G. Kepuasan dan Persepsi Pengguna /G6-a. Apa saja peralatan yang diganti?</t>
        </is>
      </c>
      <c r="ADJ1" s="1" t="inlineStr">
        <is>
          <t>G. Kepuasan dan Persepsi Pengguna /G7. Seberapa puas Anda dengan layanan yang diberikan oleh Construction Partner Organization (CPO)?</t>
        </is>
      </c>
      <c r="ADK1" s="4" t="inlineStr">
        <is>
          <t>G. Kepuasan dan Persepsi Pengguna /G8. Jika Anda merasa kurang puas, mengapa?</t>
        </is>
      </c>
      <c r="ADL1" s="4" t="inlineStr">
        <is>
          <t>G. Kepuasan dan Persepsi Pengguna /G8. Jika Anda merasa kurang puas, mengapa?/ Pelayanan kurang ramah</t>
        </is>
      </c>
      <c r="ADM1" s="4" t="inlineStr">
        <is>
          <t>G. Kepuasan dan Persepsi Pengguna /G8. Jika Anda merasa kurang puas, mengapa?/ Pelatihan yang diberikan kurang menyeluruh/tidak lengkap atau tidak  ada pelatihan</t>
        </is>
      </c>
      <c r="ADN1" s="4" t="inlineStr">
        <is>
          <t>G. Kepuasan dan Persepsi Pengguna /G8. Jika Anda merasa kurang puas, mengapa?/Sulit dihubungi ketika biogas bermasalah</t>
        </is>
      </c>
      <c r="ADO1" s="4" t="inlineStr">
        <is>
          <t>G. Kepuasan dan Persepsi Pengguna /G8. Jika Anda merasa kurang puas, mengapa?/Biogas yang dibangun sulit/tidak bisa langsung dioperasikan setelah  dibangun</t>
        </is>
      </c>
      <c r="ADP1" s="4" t="inlineStr">
        <is>
          <t>G. Kepuasan dan Persepsi Pengguna /G8. Jika Anda merasa kurang puas, mengapa?/ Monitoring/pengawasan tidak rutin</t>
        </is>
      </c>
      <c r="ADQ1" s="4" t="inlineStr">
        <is>
          <t>G. Kepuasan dan Persepsi Pengguna /G8. Jika Anda merasa kurang puas, mengapa?/Penanganan kerusakannya lambat</t>
        </is>
      </c>
      <c r="ADR1" s="4" t="inlineStr">
        <is>
          <t>G. Kepuasan dan Persepsi Pengguna /G8. Jika Anda merasa kurang puas, mengapa?/Kualitas yang diberikan tidak sesuai biaya yang dikeluarkan</t>
        </is>
      </c>
      <c r="ADS1" s="4" t="inlineStr">
        <is>
          <t>G. Kepuasan dan Persepsi Pengguna /G8. Jika Anda merasa kurang puas, mengapa?/ Lainnya</t>
        </is>
      </c>
      <c r="ADT1" s="1" t="inlineStr">
        <is>
          <t>G. Kepuasan dan Persepsi Pengguna /G8-. Lainnya:</t>
        </is>
      </c>
      <c r="ADU1" s="4" t="inlineStr">
        <is>
          <t>G. Kepuasan dan Persepsi Pengguna /G9. Jika ada kerusakan, apa yang Anda lakukan?</t>
        </is>
      </c>
      <c r="ADV1" s="4" t="inlineStr">
        <is>
          <t>G. Kepuasan dan Persepsi Pengguna /G9. Jika ada kerusakan, apa yang Anda lakukan?/a. Menghubungi CPO atau pendamping</t>
        </is>
      </c>
      <c r="ADW1" s="4" t="inlineStr">
        <is>
          <t>G. Kepuasan dan Persepsi Pengguna /G9. Jika ada kerusakan, apa yang Anda lakukan?/b. Memperbaiki sendiri</t>
        </is>
      </c>
      <c r="ADX1" s="4" t="inlineStr">
        <is>
          <t>G. Kepuasan dan Persepsi Pengguna /G9. Jika ada kerusakan, apa yang Anda lakukan?/c. Dibiarkan saja</t>
        </is>
      </c>
      <c r="ADY1" s="4" t="inlineStr">
        <is>
          <t>G. Kepuasan dan Persepsi Pengguna /G9. Jika ada kerusakan, apa yang Anda lakukan?/d. Lainnya</t>
        </is>
      </c>
      <c r="ADZ1" s="1" t="inlineStr">
        <is>
          <t>G. Kepuasan dan Persepsi Pengguna /G9. Jika ada kerusakan, apa yang Anda lakukan?/Menghubungi CPO atau pendamping</t>
        </is>
      </c>
      <c r="AEA1" s="1" t="inlineStr">
        <is>
          <t>G. Kepuasan dan Persepsi Pengguna /G9. Jika ada kerusakan, apa yang Anda lakukan?/Memperbaiki sendiri</t>
        </is>
      </c>
      <c r="AEB1" s="1" t="inlineStr">
        <is>
          <t>G. Kepuasan dan Persepsi Pengguna /G9. Jika ada kerusakan, apa yang Anda lakukan?/Dibiarkan saja</t>
        </is>
      </c>
      <c r="AEC1" s="1" t="inlineStr">
        <is>
          <t>G. Kepuasan dan Persepsi Pengguna /G9. Jika ada kerusakan, apa yang Anda lakukan?/Lainnya</t>
        </is>
      </c>
      <c r="AED1" s="1" t="inlineStr">
        <is>
          <t>G. Kepuasan dan Persepsi Pengguna /G9-a. Lainnya:</t>
        </is>
      </c>
      <c r="AEE1" s="4" t="inlineStr">
        <is>
          <t>G. Kepuasan dan Persepsi Pengguna /G10. Jika menghubungi CPO, siapa yang menghubungi?</t>
        </is>
      </c>
      <c r="AEF1" s="1" t="inlineStr">
        <is>
          <t>G. Kepuasan dan Persepsi Pengguna /G10-a. Lainnya:</t>
        </is>
      </c>
      <c r="AEG1" s="4" t="inlineStr">
        <is>
          <t>G. Kepuasan dan Persepsi Pengguna /G11. Bagaimana Anda menghubungi CPO?</t>
        </is>
      </c>
      <c r="AEH1" s="1" t="inlineStr">
        <is>
          <t>G. Kepuasan dan Persepsi Pengguna /G11-a. Lainnya:</t>
        </is>
      </c>
      <c r="AEI1" s="3" t="inlineStr">
        <is>
          <t>G. Kepuasan dan Persepsi Pengguna /G12. Apakah Anda memiliki saran untuk meningkatkan layanan dan kualitas  sistem biogas?</t>
        </is>
      </c>
      <c r="AEJ1" s="1" t="inlineStr">
        <is>
          <t>G. Kepuasan dan Persepsi Pengguna /G13. Apakah Anda merasa didengar  oleh pihak penyedia layanan saat  memberikan masukan?</t>
        </is>
      </c>
      <c r="AEK1" s="4" t="inlineStr">
        <is>
          <t>G. Kepuasan dan Persepsi Pengguna /G14. Apa saja manfaat yang Anda rasakan dari memiliki instalasi biogas?</t>
        </is>
      </c>
      <c r="AEL1" s="4" t="inlineStr">
        <is>
          <t>G. Kepuasan dan Persepsi Pengguna /G14. Apa saja manfaat yang Anda rasakan dari memiliki instalasi biogas?/Pengurangan pengeluaran  rumah tangga (bahan bakar  minyak, pupuk, dll.)</t>
        </is>
      </c>
      <c r="AEM1" s="4" t="inlineStr">
        <is>
          <t>G. Kepuasan dan Persepsi Pengguna /G14. Apa saja manfaat yang Anda rasakan dari memiliki instalasi biogas?/ Lebih mudah mendapatkan  energi</t>
        </is>
      </c>
      <c r="AEN1" s="4" t="inlineStr">
        <is>
          <t>G. Kepuasan dan Persepsi Pengguna /G14. Apa saja manfaat yang Anda rasakan dari memiliki instalasi biogas?/Pasokan energi yang andal</t>
        </is>
      </c>
      <c r="AEO1" s="4" t="inlineStr">
        <is>
          <t>G. Kepuasan dan Persepsi Pengguna /G14. Apa saja manfaat yang Anda rasakan dari memiliki instalasi biogas?/ Memasak lebih cepat</t>
        </is>
      </c>
      <c r="AEP1" s="4" t="inlineStr">
        <is>
          <t>G. Kepuasan dan Persepsi Pengguna /G14. Apa saja manfaat yang Anda rasakan dari memiliki instalasi biogas?/ Lebih aman</t>
        </is>
      </c>
      <c r="AEQ1" s="4" t="inlineStr">
        <is>
          <t>G. Kepuasan dan Persepsi Pengguna /G14. Apa saja manfaat yang Anda rasakan dari memiliki instalasi biogas?/ Pengurangan waktu dan tenaga</t>
        </is>
      </c>
      <c r="AER1" s="4" t="inlineStr">
        <is>
          <t>G. Kepuasan dan Persepsi Pengguna /G14. Apa saja manfaat yang Anda rasakan dari memiliki instalasi biogas?/Peningkatan kebersihan  kandang ternak</t>
        </is>
      </c>
      <c r="AES1" s="4" t="inlineStr">
        <is>
          <t>G. Kepuasan dan Persepsi Pengguna /G14. Apa saja manfaat yang Anda rasakan dari memiliki instalasi biogas?/Pemanfaatan bio-slurry sebagai  pupuk</t>
        </is>
      </c>
      <c r="AET1" s="4" t="inlineStr">
        <is>
          <t>G. Kepuasan dan Persepsi Pengguna /G14. Apa saja manfaat yang Anda rasakan dari memiliki instalasi biogas?/Dapur lebih bersih dan bebas  asap</t>
        </is>
      </c>
      <c r="AEU1" s="4" t="inlineStr">
        <is>
          <t>G. Kepuasan dan Persepsi Pengguna /G14. Apa saja manfaat yang Anda rasakan dari memiliki instalasi biogas?/Dapat dibayar melalui skema  kredit</t>
        </is>
      </c>
      <c r="AEV1" s="4" t="inlineStr">
        <is>
          <t>G. Kepuasan dan Persepsi Pengguna /G14. Apa saja manfaat yang Anda rasakan dari memiliki instalasi biogas?/ Mendapatkan subsidi</t>
        </is>
      </c>
      <c r="AEW1" s="4" t="inlineStr">
        <is>
          <t>G. Kepuasan dan Persepsi Pengguna /G14. Apa saja manfaat yang Anda rasakan dari memiliki instalasi biogas?/Lainnya</t>
        </is>
      </c>
      <c r="AEX1" s="1" t="inlineStr">
        <is>
          <t>G. Kepuasan dan Persepsi Pengguna /G14-a. Lainnya:</t>
        </is>
      </c>
      <c r="AEY1" s="1" t="inlineStr">
        <is>
          <t>G. Kepuasan dan Persepsi Pengguna /G15. Apa alasan utama Anda memutuskan untuk memasang biogas? (Pilih satu)</t>
        </is>
      </c>
      <c r="AEZ1" s="1" t="inlineStr">
        <is>
          <t>G. Kepuasan dan Persepsi Pengguna /G15-a. Lainnya:</t>
        </is>
      </c>
      <c r="AFA1" s="1" t="inlineStr">
        <is>
          <t>G. Kepuasan dan Persepsi Pengguna /G16. Dari mana Anda mendapatkan informasi tentang biogas sebelum menjadi pengguna?</t>
        </is>
      </c>
      <c r="AFB1" s="1" t="inlineStr">
        <is>
          <t>G. Kepuasan dan Persepsi Pengguna /G16-a. Lainnya:</t>
        </is>
      </c>
      <c r="AFC1" s="1" t="inlineStr">
        <is>
          <t>Dokumentasi Survei/Unggah Foto Biodigester</t>
        </is>
      </c>
      <c r="AFD1" s="1" t="inlineStr">
        <is>
          <t>Dokumentasi Survei/Unggah Foto Biodigester_URL</t>
        </is>
      </c>
      <c r="AFE1" s="1" t="inlineStr">
        <is>
          <t>Dokumentasi Survei/Unggah Foto Proses Wawancara</t>
        </is>
      </c>
      <c r="AFF1" s="1" t="inlineStr">
        <is>
          <t>Dokumentasi Survei/Unggah Foto Proses Wawancara_URL</t>
        </is>
      </c>
      <c r="AFG1" s="1" t="inlineStr">
        <is>
          <t>Catatan Validasi Enum/Nama Enum/Username</t>
        </is>
      </c>
      <c r="AFH1" s="1" t="inlineStr">
        <is>
          <t>Catatan Validasi Enum/Catatan Validsi Enumerator (Field Notes)</t>
        </is>
      </c>
      <c r="AFI1" s="1" t="inlineStr">
        <is>
          <t>Catatan Validasi Enum/Jelaskan jika ada jawaban tidak lengkap, meragukan, atau butuh keterangan tambahan</t>
        </is>
      </c>
    </row>
    <row r="2">
      <c r="A2" s="6" t="n">
        <v>46057</v>
      </c>
      <c r="B2" s="6" t="n">
        <v>46057</v>
      </c>
      <c r="C2" s="48" t="inlineStr">
        <is>
          <t>Marmanto</t>
        </is>
      </c>
      <c r="D2" s="48" t="inlineStr">
        <is>
          <t>Ponimin</t>
        </is>
      </c>
      <c r="E2" s="8" t="n">
        <v>6285602796489</v>
      </c>
      <c r="F2" s="48" t="n"/>
      <c r="G2" s="8" t="n">
        <v>-7.195</v>
      </c>
      <c r="H2" s="8" t="n">
        <v>110.97612</v>
      </c>
      <c r="I2" s="48" t="n"/>
      <c r="J2" s="8" t="n">
        <v>4.77</v>
      </c>
      <c r="K2" s="48" t="n"/>
      <c r="L2" s="48" t="n"/>
      <c r="M2" s="8" t="n">
        <v>-7.35560821</v>
      </c>
      <c r="N2" s="8" t="n">
        <v>110.3349</v>
      </c>
      <c r="O2" s="48" t="n"/>
      <c r="P2" s="8" t="n">
        <v>4.06</v>
      </c>
      <c r="Q2" s="48" t="n"/>
      <c r="R2" s="48" t="inlineStr">
        <is>
          <t>Jawa Tengah</t>
        </is>
      </c>
      <c r="S2" s="48" t="n"/>
      <c r="T2" s="48" t="n"/>
      <c r="U2" s="48" t="n"/>
      <c r="V2" s="48" t="n"/>
      <c r="W2" s="48" t="n"/>
      <c r="X2" s="48" t="n"/>
      <c r="Y2" s="48" t="n"/>
      <c r="Z2" s="48" t="n"/>
      <c r="AA2" s="48" t="n"/>
      <c r="AB2" s="48" t="n"/>
      <c r="AC2" s="48" t="inlineStr">
        <is>
          <t>Klaten</t>
        </is>
      </c>
      <c r="AD2" s="48" t="inlineStr">
        <is>
          <t>Tulung</t>
        </is>
      </c>
      <c r="AE2" s="48" t="inlineStr">
        <is>
          <t>Mundu</t>
        </is>
      </c>
      <c r="AF2" s="48" t="inlineStr">
        <is>
          <t>CV. H&amp;B PUTRA MANDIRI</t>
        </is>
      </c>
      <c r="AG2" s="48" t="inlineStr">
        <is>
          <t>HPP0049</t>
        </is>
      </c>
      <c r="AH2" s="8" t="n">
        <v>5</v>
      </c>
      <c r="AI2" s="48" t="inlineStr">
        <is>
          <t>VPA2</t>
        </is>
      </c>
      <c r="AJ2" s="48" t="inlineStr">
        <is>
          <t>Aktif</t>
        </is>
      </c>
      <c r="AK2" s="8" t="n">
        <v>56</v>
      </c>
      <c r="AL2" s="48" t="inlineStr">
        <is>
          <t>Laki-laki</t>
        </is>
      </c>
      <c r="AM2" s="48" t="inlineStr">
        <is>
          <t>Sudah menikah</t>
        </is>
      </c>
      <c r="AN2" s="48" t="inlineStr">
        <is>
          <t>SD/Sederajat</t>
        </is>
      </c>
      <c r="AO2" s="48" t="inlineStr">
        <is>
          <t>Petani</t>
        </is>
      </c>
      <c r="AP2" s="8" t="n">
        <v>1</v>
      </c>
      <c r="AQ2" s="8" t="n">
        <v>0</v>
      </c>
      <c r="AR2" s="8" t="n">
        <v>0</v>
      </c>
      <c r="AS2" s="8" t="n">
        <v>0</v>
      </c>
      <c r="AT2" s="8" t="n">
        <v>0</v>
      </c>
      <c r="AU2" s="8" t="n">
        <v>0</v>
      </c>
      <c r="AV2" s="8" t="n">
        <v>0</v>
      </c>
      <c r="AW2" s="8" t="n">
        <v>0</v>
      </c>
      <c r="AX2" s="48" t="n"/>
      <c r="AY2" s="48" t="inlineStr">
        <is>
          <t>Petani Peternak</t>
        </is>
      </c>
      <c r="AZ2" s="8" t="n">
        <v>1</v>
      </c>
      <c r="BA2" s="8" t="n">
        <v>1</v>
      </c>
      <c r="BB2" s="8" t="n">
        <v>0</v>
      </c>
      <c r="BC2" s="8" t="n">
        <v>0</v>
      </c>
      <c r="BD2" s="8" t="n">
        <v>0</v>
      </c>
      <c r="BE2" s="8" t="n">
        <v>0</v>
      </c>
      <c r="BF2" s="8" t="n">
        <v>0</v>
      </c>
      <c r="BG2" s="8" t="n">
        <v>0</v>
      </c>
      <c r="BH2" s="48" t="n"/>
      <c r="BI2" s="48" t="inlineStr">
        <is>
          <t>Rp2.500.000 - Rp3.500.000</t>
        </is>
      </c>
      <c r="BJ2" s="8" t="n">
        <v>1</v>
      </c>
      <c r="BK2" s="8" t="n">
        <v>2</v>
      </c>
      <c r="BL2" s="8" t="n">
        <v>1</v>
      </c>
      <c r="BM2" s="8" t="n">
        <v>0</v>
      </c>
      <c r="BN2" s="48" t="inlineStr">
        <is>
          <t>Milik sendiri</t>
        </is>
      </c>
      <c r="BO2" s="48" t="inlineStr">
        <is>
          <t>Permanen (dinding bata dan semen)</t>
        </is>
      </c>
      <c r="BP2" s="8" t="n">
        <v>1</v>
      </c>
      <c r="BQ2" s="8" t="n">
        <v>0</v>
      </c>
      <c r="BR2" s="8" t="n">
        <v>0</v>
      </c>
      <c r="BS2" s="8" t="n">
        <v>0</v>
      </c>
      <c r="BT2" s="8" t="n">
        <v>0</v>
      </c>
      <c r="BU2" s="48" t="n"/>
      <c r="BV2" s="48" t="inlineStr">
        <is>
          <t>Keramik/ubin</t>
        </is>
      </c>
      <c r="BW2" s="8" t="n">
        <v>0</v>
      </c>
      <c r="BX2" s="8" t="n">
        <v>0</v>
      </c>
      <c r="BY2" s="8" t="n">
        <v>1</v>
      </c>
      <c r="BZ2" s="8" t="n">
        <v>0</v>
      </c>
      <c r="CA2" s="8" t="n">
        <v>0</v>
      </c>
      <c r="CB2" s="48" t="n"/>
      <c r="CC2" s="48" t="inlineStr">
        <is>
          <t>Genting</t>
        </is>
      </c>
      <c r="CD2" s="8" t="n">
        <v>0</v>
      </c>
      <c r="CE2" s="8" t="n">
        <v>0</v>
      </c>
      <c r="CF2" s="8" t="n">
        <v>0</v>
      </c>
      <c r="CG2" s="8" t="n">
        <v>0</v>
      </c>
      <c r="CH2" s="8" t="n">
        <v>0</v>
      </c>
      <c r="CI2" s="8" t="n">
        <v>1</v>
      </c>
      <c r="CJ2" s="8" t="n">
        <v>0</v>
      </c>
      <c r="CK2" s="48" t="n"/>
      <c r="CL2" s="48" t="inlineStr">
        <is>
          <t>Ya</t>
        </is>
      </c>
      <c r="CM2" s="8" t="n">
        <v>2020</v>
      </c>
      <c r="CN2" s="48" t="inlineStr">
        <is>
          <t>Fixed-Dome (Kubah Tetap)</t>
        </is>
      </c>
      <c r="CO2" s="48" t="inlineStr">
        <is>
          <t>6 m³ (4-5 ekor sapi, ±5 jam memasak/hari, ±50 kg</t>
        </is>
      </c>
      <c r="CP2" s="48" t="inlineStr">
        <is>
          <t>Anggota keluarga - laki-laki</t>
        </is>
      </c>
      <c r="CQ2" s="8" t="n">
        <v>0</v>
      </c>
      <c r="CR2" s="8" t="n">
        <v>0</v>
      </c>
      <c r="CS2" s="8" t="n">
        <v>0</v>
      </c>
      <c r="CT2" s="8" t="n">
        <v>0</v>
      </c>
      <c r="CU2" s="10" t="n">
        <v>1</v>
      </c>
      <c r="CV2" s="10" t="n">
        <v>0</v>
      </c>
      <c r="CW2" s="10" t="n">
        <v>0</v>
      </c>
      <c r="CX2" s="8" t="n">
        <v>0</v>
      </c>
      <c r="CY2" s="48" t="inlineStr">
        <is>
          <t>Anggota keluarga - laki-laki</t>
        </is>
      </c>
      <c r="CZ2" s="8" t="n">
        <v>1</v>
      </c>
      <c r="DA2" s="8" t="n">
        <v>0</v>
      </c>
      <c r="DB2" s="8" t="n">
        <v>0</v>
      </c>
      <c r="DC2" s="48" t="n"/>
      <c r="DD2" s="48" t="inlineStr">
        <is>
          <t>CPO atau pendamping</t>
        </is>
      </c>
      <c r="DE2" s="8" t="n">
        <v>0</v>
      </c>
      <c r="DF2" s="8" t="n">
        <v>0</v>
      </c>
      <c r="DG2" s="8" t="n">
        <v>1</v>
      </c>
      <c r="DH2" s="8" t="n">
        <v>0</v>
      </c>
      <c r="DI2" s="48" t="n"/>
      <c r="DJ2" s="48" t="inlineStr">
        <is>
          <t>CPO atau pendamping</t>
        </is>
      </c>
      <c r="DK2" s="8" t="n">
        <v>0</v>
      </c>
      <c r="DL2" s="8" t="n">
        <v>0</v>
      </c>
      <c r="DM2" s="8" t="n">
        <v>1</v>
      </c>
      <c r="DN2" s="8" t="n">
        <v>0</v>
      </c>
      <c r="DO2" s="48" t="n"/>
      <c r="DP2" s="8" t="n">
        <v>1</v>
      </c>
      <c r="DQ2" s="8" t="n">
        <v>0</v>
      </c>
      <c r="DR2" s="8" t="n">
        <v>0</v>
      </c>
      <c r="DS2" s="48" t="n"/>
      <c r="DT2" s="48" t="n"/>
      <c r="DU2" s="48" t="n"/>
      <c r="DV2" s="48" t="inlineStr">
        <is>
          <t>Ya</t>
        </is>
      </c>
      <c r="DW2" s="48" t="n"/>
      <c r="DX2" s="48" t="n"/>
      <c r="DY2" s="48" t="n"/>
      <c r="DZ2" s="48" t="n"/>
      <c r="EA2" s="48" t="n"/>
      <c r="EB2" s="48" t="n"/>
      <c r="EC2" s="48" t="n"/>
      <c r="ED2" s="48" t="n"/>
      <c r="EE2" s="48" t="n"/>
      <c r="EF2" s="48" t="n"/>
      <c r="EG2" s="48" t="n"/>
      <c r="EH2" s="48" t="n"/>
      <c r="EI2" s="48" t="inlineStr">
        <is>
          <t>Tidak ada masalah</t>
        </is>
      </c>
      <c r="EJ2" s="8" t="n">
        <v>0</v>
      </c>
      <c r="EK2" s="8" t="n">
        <v>0</v>
      </c>
      <c r="EL2" s="8" t="n">
        <v>0</v>
      </c>
      <c r="EM2" s="8" t="n">
        <v>1</v>
      </c>
      <c r="EN2" s="8" t="n">
        <v>0</v>
      </c>
      <c r="EO2" s="11" t="n"/>
      <c r="EP2" s="48" t="inlineStr">
        <is>
          <t>Ya, cukup jelas dan mudah diikuti</t>
        </is>
      </c>
      <c r="EQ2" s="48" t="inlineStr">
        <is>
          <t>Pelatihan</t>
        </is>
      </c>
      <c r="ER2" s="48" t="inlineStr">
        <is>
          <t>CPO atau pendamping</t>
        </is>
      </c>
      <c r="ES2" s="8" t="n">
        <v>1</v>
      </c>
      <c r="ET2" s="8" t="n">
        <v>0</v>
      </c>
      <c r="EU2" s="8" t="n">
        <v>0</v>
      </c>
      <c r="EV2" s="8" t="n">
        <v>0</v>
      </c>
      <c r="EW2" s="48" t="n"/>
      <c r="EX2" s="48" t="inlineStr">
        <is>
          <t>Anggota keluarga - Laki-laki</t>
        </is>
      </c>
      <c r="EY2" s="8" t="n">
        <v>1</v>
      </c>
      <c r="EZ2" s="8" t="n">
        <v>0</v>
      </c>
      <c r="FA2" s="8" t="n">
        <v>0</v>
      </c>
      <c r="FB2" s="48" t="n"/>
      <c r="FC2" s="48" t="inlineStr">
        <is>
          <t>Setiap minggu</t>
        </is>
      </c>
      <c r="FD2" s="48" t="n"/>
      <c r="FE2" s="48" t="inlineStr">
        <is>
          <t>Mengetahui</t>
        </is>
      </c>
      <c r="FF2" s="48" t="inlineStr">
        <is>
          <t>Selalu (setiap hari)</t>
        </is>
      </c>
      <c r="FG2" s="48" t="inlineStr">
        <is>
          <t>Mengetahui</t>
        </is>
      </c>
      <c r="FH2" s="48" t="inlineStr">
        <is>
          <t>Sering (setiap minggu)</t>
        </is>
      </c>
      <c r="FI2" s="48" t="inlineStr">
        <is>
          <t>Mengetahui</t>
        </is>
      </c>
      <c r="FJ2" s="48" t="inlineStr">
        <is>
          <t>Selalu (setiap hari)</t>
        </is>
      </c>
      <c r="FK2" s="48" t="inlineStr">
        <is>
          <t>Mengetahui</t>
        </is>
      </c>
      <c r="FL2" s="48" t="inlineStr">
        <is>
          <t>Jarang (setiap bulan atau lebih)</t>
        </is>
      </c>
      <c r="FM2" s="48" t="inlineStr">
        <is>
          <t>Mengetahui</t>
        </is>
      </c>
      <c r="FN2" s="48" t="inlineStr">
        <is>
          <t>Sering (setiap minggu)</t>
        </is>
      </c>
      <c r="FO2" s="48" t="inlineStr">
        <is>
          <t>Mengetahui</t>
        </is>
      </c>
      <c r="FP2" s="48" t="inlineStr">
        <is>
          <t>Jarang (setiap bulan atau lebih)</t>
        </is>
      </c>
      <c r="FQ2" s="48" t="inlineStr">
        <is>
          <t>Mengetahui</t>
        </is>
      </c>
      <c r="FR2" s="48" t="inlineStr">
        <is>
          <t>Ya</t>
        </is>
      </c>
      <c r="FS2" s="48" t="inlineStr">
        <is>
          <t>Mengetahui</t>
        </is>
      </c>
      <c r="FT2" s="48" t="inlineStr">
        <is>
          <t>Ya, selalu</t>
        </is>
      </c>
      <c r="FU2" s="48" t="inlineStr">
        <is>
          <t>Laki-laki dewasa</t>
        </is>
      </c>
      <c r="FV2" s="8" t="n">
        <v>1</v>
      </c>
      <c r="FW2" s="8" t="n">
        <v>0</v>
      </c>
      <c r="FX2" s="8" t="n">
        <v>0</v>
      </c>
      <c r="FY2" s="8" t="n">
        <v>0</v>
      </c>
      <c r="FZ2" s="48" t="inlineStr">
        <is>
          <t>Memahami</t>
        </is>
      </c>
      <c r="GA2" s="48" t="inlineStr">
        <is>
          <t>CPO</t>
        </is>
      </c>
      <c r="GB2" s="8" t="n">
        <v>1</v>
      </c>
      <c r="GC2" s="8" t="n">
        <v>0</v>
      </c>
      <c r="GD2" s="8" t="n">
        <v>0</v>
      </c>
      <c r="GE2" s="8" t="n">
        <v>0</v>
      </c>
      <c r="GF2" s="48" t="n"/>
      <c r="GG2" s="48" t="inlineStr">
        <is>
          <t>Sering</t>
        </is>
      </c>
      <c r="GH2" s="48" t="inlineStr">
        <is>
          <t>Ya</t>
        </is>
      </c>
      <c r="GI2" s="48" t="inlineStr">
        <is>
          <t>Tetangga</t>
        </is>
      </c>
      <c r="GJ2" s="8" t="n">
        <v>1</v>
      </c>
      <c r="GK2" s="8" t="n">
        <v>0</v>
      </c>
      <c r="GL2" s="8" t="n">
        <v>0</v>
      </c>
      <c r="GM2" s="8" t="n">
        <v>0</v>
      </c>
      <c r="GN2" s="48" t="n"/>
      <c r="GO2" s="8" t="n">
        <v>10</v>
      </c>
      <c r="GP2" s="48" t="inlineStr">
        <is>
          <t>Penuh (100%)</t>
        </is>
      </c>
      <c r="GQ2" s="48" t="inlineStr">
        <is>
          <t>Kayu bakar LPG</t>
        </is>
      </c>
      <c r="GR2" s="8" t="n">
        <v>1</v>
      </c>
      <c r="GS2" s="8" t="n">
        <v>1</v>
      </c>
      <c r="GT2" s="8" t="n">
        <v>0</v>
      </c>
      <c r="GU2" s="8" t="n">
        <v>0</v>
      </c>
      <c r="GV2" s="8" t="n">
        <v>0</v>
      </c>
      <c r="GW2" s="8" t="n">
        <v>0</v>
      </c>
      <c r="GX2" s="8" t="n">
        <v>0</v>
      </c>
      <c r="GY2" s="48" t="n"/>
      <c r="GZ2" s="48" t="inlineStr">
        <is>
          <t>Ya</t>
        </is>
      </c>
      <c r="HA2" s="8" t="n">
        <v>15</v>
      </c>
      <c r="HB2" s="8" t="n">
        <v>150000</v>
      </c>
      <c r="HC2" s="8" t="n">
        <v>0</v>
      </c>
      <c r="HD2" s="8" t="n">
        <v>0</v>
      </c>
      <c r="HE2" s="8" t="n">
        <v>3</v>
      </c>
      <c r="HF2" s="8" t="n">
        <v>75000</v>
      </c>
      <c r="HG2" s="8" t="n">
        <v>3</v>
      </c>
      <c r="HH2" s="8" t="n">
        <v>25000</v>
      </c>
      <c r="HI2" s="48" t="n"/>
      <c r="HJ2" s="48" t="n"/>
      <c r="HK2" s="48" t="n"/>
      <c r="HL2" s="48" t="n"/>
      <c r="HM2" s="48" t="n"/>
      <c r="HN2" s="48" t="n"/>
      <c r="HO2" s="48" t="n"/>
      <c r="HP2" s="48" t="n"/>
      <c r="HQ2" s="48" t="n"/>
      <c r="HR2" s="48" t="n"/>
      <c r="HS2" s="48" t="n"/>
      <c r="HT2" s="48" t="n"/>
      <c r="HU2" s="48" t="n"/>
      <c r="HV2" s="48" t="n"/>
      <c r="HW2" s="48" t="n"/>
      <c r="HX2" s="48" t="n"/>
      <c r="HY2" s="8" t="n">
        <v>15</v>
      </c>
      <c r="HZ2" s="8" t="n">
        <v>150000</v>
      </c>
      <c r="IA2" s="8" t="n">
        <v>6</v>
      </c>
      <c r="IB2" s="8" t="n">
        <v>75000</v>
      </c>
      <c r="IC2" s="48" t="n"/>
      <c r="ID2" s="48" t="n"/>
      <c r="IE2" s="48" t="n"/>
      <c r="IF2" s="48" t="n"/>
      <c r="IG2" s="48" t="n"/>
      <c r="IH2" s="48" t="n"/>
      <c r="II2" s="48" t="n"/>
      <c r="IJ2" s="48" t="n"/>
      <c r="IK2" s="48" t="inlineStr">
        <is>
          <t>50-65 kg</t>
        </is>
      </c>
      <c r="IL2" s="48" t="inlineStr">
        <is>
          <t>3-5 jam</t>
        </is>
      </c>
      <c r="IM2" s="48" t="inlineStr">
        <is>
          <t>Ya</t>
        </is>
      </c>
      <c r="IN2" s="48" t="inlineStr">
        <is>
          <t>Tidak</t>
        </is>
      </c>
      <c r="IO2" s="48" t="inlineStr">
        <is>
          <t>Lebih bersih</t>
        </is>
      </c>
      <c r="IP2" s="48" t="n"/>
      <c r="IQ2" s="48" t="inlineStr">
        <is>
          <t>Tidak pernah</t>
        </is>
      </c>
      <c r="IR2" s="48" t="n"/>
      <c r="IS2" s="48" t="n"/>
      <c r="IT2" s="48" t="n"/>
      <c r="IU2" s="48" t="n"/>
      <c r="IV2" s="48" t="n"/>
      <c r="IW2" s="48" t="n"/>
      <c r="IX2" s="48" t="n"/>
      <c r="IY2" s="48" t="n"/>
      <c r="IZ2" s="48" t="inlineStr">
        <is>
          <t>Tidak pernah</t>
        </is>
      </c>
      <c r="JA2" s="48" t="n"/>
      <c r="JB2" s="48" t="n"/>
      <c r="JC2" s="48" t="n"/>
      <c r="JD2" s="48" t="n"/>
      <c r="JE2" s="48" t="n"/>
      <c r="JF2" s="48" t="n"/>
      <c r="JG2" s="48" t="n"/>
      <c r="JH2" s="48" t="n"/>
      <c r="JI2" s="48" t="inlineStr">
        <is>
          <t>Tidak pernah</t>
        </is>
      </c>
      <c r="JJ2" s="48" t="n"/>
      <c r="JK2" s="48" t="n"/>
      <c r="JL2" s="48" t="n"/>
      <c r="JM2" s="48" t="n"/>
      <c r="JN2" s="48" t="n"/>
      <c r="JO2" s="48" t="n"/>
      <c r="JP2" s="48" t="n"/>
      <c r="JQ2" s="48" t="n"/>
      <c r="JR2" s="48" t="inlineStr">
        <is>
          <t>Tidak pernah</t>
        </is>
      </c>
      <c r="JS2" s="48" t="n"/>
      <c r="JT2" s="48" t="n"/>
      <c r="JU2" s="48" t="n"/>
      <c r="JV2" s="48" t="n"/>
      <c r="JW2" s="48" t="n"/>
      <c r="JX2" s="48" t="n"/>
      <c r="JY2" s="48" t="n"/>
      <c r="JZ2" s="48" t="n"/>
      <c r="KA2" s="48" t="inlineStr">
        <is>
          <t>Tidak pernah</t>
        </is>
      </c>
      <c r="KB2" s="48" t="n"/>
      <c r="KC2" s="48" t="n"/>
      <c r="KD2" s="48" t="n"/>
      <c r="KE2" s="48" t="n"/>
      <c r="KF2" s="48" t="n"/>
      <c r="KG2" s="48" t="n"/>
      <c r="KH2" s="48" t="n"/>
      <c r="KI2" s="48" t="n"/>
      <c r="KJ2" s="48" t="inlineStr">
        <is>
          <t>Tidak pernah</t>
        </is>
      </c>
      <c r="KK2" s="48" t="n"/>
      <c r="KL2" s="48" t="n"/>
      <c r="KM2" s="48" t="n"/>
      <c r="KN2" s="48" t="n"/>
      <c r="KO2" s="48" t="n"/>
      <c r="KP2" s="48" t="n"/>
      <c r="KQ2" s="48" t="n"/>
      <c r="KR2" s="48" t="n"/>
      <c r="KS2" s="48" t="inlineStr">
        <is>
          <t>Cukup membaik</t>
        </is>
      </c>
      <c r="KT2" s="48" t="inlineStr">
        <is>
          <t>2-4 kali</t>
        </is>
      </c>
      <c r="KU2" s="48" t="inlineStr">
        <is>
          <t>0-1 kali</t>
        </is>
      </c>
      <c r="KV2" s="48" t="inlineStr">
        <is>
          <t>Laki-laki dewasa</t>
        </is>
      </c>
      <c r="KW2" s="8" t="n">
        <v>1</v>
      </c>
      <c r="KX2" s="8" t="n">
        <v>0</v>
      </c>
      <c r="KY2" s="8" t="n">
        <v>0</v>
      </c>
      <c r="KZ2" s="8" t="n">
        <v>0</v>
      </c>
      <c r="LA2" s="48" t="inlineStr">
        <is>
          <t>Cukup membaik</t>
        </is>
      </c>
      <c r="LB2" s="48" t="inlineStr">
        <is>
          <t>Cukup membaik</t>
        </is>
      </c>
      <c r="LC2" s="8" t="n">
        <v>0</v>
      </c>
      <c r="LD2" s="8" t="n">
        <v>0</v>
      </c>
      <c r="LE2" s="8" t="n">
        <v>0</v>
      </c>
      <c r="LF2" s="8" t="n">
        <v>0</v>
      </c>
      <c r="LG2" s="48" t="inlineStr">
        <is>
          <t>Ya</t>
        </is>
      </c>
      <c r="LH2" s="8" t="n">
        <v>200000</v>
      </c>
      <c r="LI2" s="48" t="n"/>
      <c r="LJ2" s="48" t="inlineStr">
        <is>
          <t>Kebutuhan rumah tangga</t>
        </is>
      </c>
      <c r="LK2" s="8" t="n">
        <v>0</v>
      </c>
      <c r="LL2" s="8" t="n">
        <v>0</v>
      </c>
      <c r="LM2" s="8" t="n">
        <v>0</v>
      </c>
      <c r="LN2" s="8" t="n">
        <v>0</v>
      </c>
      <c r="LO2" s="8" t="n">
        <v>1</v>
      </c>
      <c r="LP2" s="8" t="n">
        <v>0</v>
      </c>
      <c r="LQ2" s="8" t="n">
        <v>0</v>
      </c>
      <c r="LR2" s="48" t="n"/>
      <c r="LS2" s="8" t="n">
        <v>15</v>
      </c>
      <c r="LT2" s="8" t="n">
        <v>15</v>
      </c>
      <c r="LU2" s="8" t="n">
        <v>15</v>
      </c>
      <c r="LV2" s="8" t="n">
        <v>5</v>
      </c>
      <c r="LW2" s="8" t="n">
        <v>5</v>
      </c>
      <c r="LX2" s="8" t="n">
        <v>5</v>
      </c>
      <c r="LY2" s="8" t="n">
        <v>5</v>
      </c>
      <c r="LZ2" s="8" t="n">
        <v>5</v>
      </c>
      <c r="MA2" s="8" t="n">
        <v>5</v>
      </c>
      <c r="MB2" s="48" t="inlineStr">
        <is>
          <t>Tidak</t>
        </is>
      </c>
      <c r="MC2" s="8" t="n">
        <v>60</v>
      </c>
      <c r="MD2" s="8" t="n">
        <v>0</v>
      </c>
      <c r="ME2" s="8" t="n">
        <v>60</v>
      </c>
      <c r="MF2" s="8" t="n">
        <v>0</v>
      </c>
      <c r="MG2" s="8" t="n">
        <v>60</v>
      </c>
      <c r="MH2" s="8" t="n">
        <v>0</v>
      </c>
      <c r="MI2" s="48" t="n"/>
      <c r="MJ2" s="48" t="n"/>
      <c r="MK2" s="48" t="n"/>
      <c r="ML2" s="48" t="n"/>
      <c r="MM2" s="48" t="n"/>
      <c r="MN2" s="48" t="n"/>
      <c r="MO2" s="48" t="n"/>
      <c r="MP2" s="48" t="n"/>
      <c r="MQ2" s="48" t="n"/>
      <c r="MR2" s="48" t="inlineStr">
        <is>
          <t>kumpul keluarga</t>
        </is>
      </c>
      <c r="MS2" s="48" t="n"/>
      <c r="MT2" s="48" t="inlineStr">
        <is>
          <t>kumpul keluarga dan santai</t>
        </is>
      </c>
      <c r="MU2" s="48" t="inlineStr">
        <is>
          <t>Ya, mempekerjakan orang lain</t>
        </is>
      </c>
      <c r="MV2" s="48" t="inlineStr">
        <is>
          <t>Perawatan sistem biogas Pemasangan sistem biogas Produksi dan penjualan bioslurry</t>
        </is>
      </c>
      <c r="MW2" s="8" t="n">
        <v>1</v>
      </c>
      <c r="MX2" s="8" t="n">
        <v>1</v>
      </c>
      <c r="MY2" s="8" t="n">
        <v>1</v>
      </c>
      <c r="MZ2" s="8" t="n">
        <v>0</v>
      </c>
      <c r="NA2" s="48" t="n"/>
      <c r="NB2" s="8" t="n">
        <v>3</v>
      </c>
      <c r="NC2" s="48" t="inlineStr">
        <is>
          <t>Padat</t>
        </is>
      </c>
      <c r="ND2" s="8" t="n">
        <v>0</v>
      </c>
      <c r="NE2" s="8" t="n">
        <v>1</v>
      </c>
      <c r="NF2" s="48" t="n"/>
      <c r="NG2" s="8" t="n">
        <v>50</v>
      </c>
      <c r="NH2" s="8" t="n">
        <v>1</v>
      </c>
      <c r="NI2" s="48" t="n"/>
      <c r="NJ2" s="8" t="n">
        <v>1000</v>
      </c>
      <c r="NK2" s="8" t="n">
        <v>1</v>
      </c>
      <c r="NL2" s="48" t="inlineStr">
        <is>
          <t>Tidak</t>
        </is>
      </c>
      <c r="NM2" s="48" t="inlineStr">
        <is>
          <t>Kombinasi dana mandiri dan dana hibah</t>
        </is>
      </c>
      <c r="NN2" s="48" t="inlineStr">
        <is>
          <t>3.000.001-5.000.000</t>
        </is>
      </c>
      <c r="NO2" s="48" t="inlineStr">
        <is>
          <t>Yayasan Rumah Energi atau BIRU</t>
        </is>
      </c>
      <c r="NP2" s="48" t="n"/>
      <c r="NQ2" s="48" t="n"/>
      <c r="NR2" s="48" t="n"/>
      <c r="NS2" s="48" t="n"/>
      <c r="NT2" s="48" t="n"/>
      <c r="NU2" s="48" t="n"/>
      <c r="NV2" s="48" t="inlineStr">
        <is>
          <t>Anggota keluarga - Laki-laki dewasa</t>
        </is>
      </c>
      <c r="NW2" s="48" t="n"/>
      <c r="NX2" s="48" t="inlineStr">
        <is>
          <t>Sedikit meningkat</t>
        </is>
      </c>
      <c r="NY2" s="8" t="n">
        <v>120</v>
      </c>
      <c r="NZ2" s="8" t="n">
        <v>15</v>
      </c>
      <c r="OA2" s="8" t="n">
        <v>0</v>
      </c>
      <c r="OB2" s="8" t="n">
        <v>30</v>
      </c>
      <c r="OC2" s="8" t="n">
        <v>10</v>
      </c>
      <c r="OD2" s="8" t="n">
        <v>0</v>
      </c>
      <c r="OE2" s="48" t="inlineStr">
        <is>
          <t>Lebih baik</t>
        </is>
      </c>
      <c r="OF2" s="48" t="inlineStr">
        <is>
          <t>Lebih baik (beda waktu memasak 5-30 menit, ATAU tidak lagi ada rasa/bau makanan yang berubah, ATAU alasan lainnya)</t>
        </is>
      </c>
      <c r="OG2" s="48" t="inlineStr">
        <is>
          <t>Ya</t>
        </is>
      </c>
      <c r="OH2" s="8" t="n">
        <v>5</v>
      </c>
      <c r="OI2" s="8" t="n">
        <v>0</v>
      </c>
      <c r="OJ2" s="8" t="n">
        <v>0</v>
      </c>
      <c r="OK2" s="8" t="n">
        <v>0</v>
      </c>
      <c r="OL2" s="8" t="n">
        <v>0</v>
      </c>
      <c r="OM2" s="8" t="n">
        <v>0</v>
      </c>
      <c r="ON2" s="8" t="n">
        <v>0</v>
      </c>
      <c r="OO2" s="8" t="n">
        <v>0</v>
      </c>
      <c r="OP2" s="48">
        <f>VLOOKUP(AG2,'BUS 2'!$G$1:$CU$424,2,0)</f>
        <v/>
      </c>
      <c r="OQ2" s="8">
        <f>VLOOKUP(AG2,'BUS 2'!$G$1:$CU$424,3,0)</f>
        <v/>
      </c>
      <c r="OR2" s="8">
        <f>VLOOKUP(AG2,'BUS 2'!$G$1:$CU$424,4,0)</f>
        <v/>
      </c>
      <c r="OS2" s="8">
        <f>VLOOKUP(AG2,'BUS 2'!$G$1:$CU$424,5,0)</f>
        <v/>
      </c>
      <c r="OT2" s="8">
        <f>VLOOKUP(AG2,'BUS 2'!$G$1:$CU$424,6,0)</f>
        <v/>
      </c>
      <c r="OU2" s="8">
        <f>VLOOKUP(AG2,'BUS 2'!$G$1:$CU$424,7,0)</f>
        <v/>
      </c>
      <c r="OV2" s="8">
        <f>VLOOKUP(AG2,'BUS 2'!$G$1:$CU$424,8,0)</f>
        <v/>
      </c>
      <c r="OW2" s="8">
        <f>VLOOKUP(AG2,'BUS 2'!$G$1:$CU$424,9,0)</f>
        <v/>
      </c>
      <c r="OX2" s="8">
        <f>VLOOKUP(AG2,'BUS 2'!$G$1:$CU$424,10,0)</f>
        <v/>
      </c>
      <c r="OY2" s="8">
        <f>VLOOKUP(AG2,'BUS 2'!$G$1:$CU$424,11,0)</f>
        <v/>
      </c>
      <c r="OZ2" s="8">
        <f>VLOOKUP(AG2,'BUS 2'!$G$1:$CU$424,12,0)</f>
        <v/>
      </c>
      <c r="PA2" s="8">
        <f>VLOOKUP(AG2,'BUS 2'!$G$1:$CU$424,13,0)</f>
        <v/>
      </c>
      <c r="PB2" s="8">
        <f>VLOOKUP(AG2,'BUS 2'!$G$1:$CU$424,14,0)</f>
        <v/>
      </c>
      <c r="PC2" s="8">
        <f>VLOOKUP(AG2,'BUS 2'!$G$1:$CU$424,15,0)</f>
        <v/>
      </c>
      <c r="PD2" s="8">
        <f>VLOOKUP(AG2,'BUS 2'!$G$1:$CU$424,16,0)</f>
        <v/>
      </c>
      <c r="PE2" s="8">
        <f>VLOOKUP(AG2,'BUS 2'!$G$1:$CU$424,17,0)</f>
        <v/>
      </c>
      <c r="PF2" s="8">
        <f>VLOOKUP(AG2,'BUS 2'!$G$1:$CU$424,18,0)</f>
        <v/>
      </c>
      <c r="PG2" s="8">
        <f>VLOOKUP(AG2,'BUS 2'!$G$1:$CU$424,19,0)</f>
        <v/>
      </c>
      <c r="PH2" s="8">
        <f>VLOOKUP(AG2,'BUS 2'!$G$1:$CU$424,20,0)</f>
        <v/>
      </c>
      <c r="PI2" s="8">
        <f>VLOOKUP(AG2,'BUS 2'!$G$1:$CU$424,21,0)</f>
        <v/>
      </c>
      <c r="PJ2" s="8">
        <f>VLOOKUP(AG2,'BUS 2'!$G$1:$CU$424,22,0)</f>
        <v/>
      </c>
      <c r="PK2" s="8">
        <f>VLOOKUP(AG2,'BUS 2'!$G$1:$CU$424,23,0)</f>
        <v/>
      </c>
      <c r="PL2" s="8">
        <f>VLOOKUP(AG2,'BUS 2'!$G$1:$CU$424,24,0)</f>
        <v/>
      </c>
      <c r="PM2" s="8">
        <f>VLOOKUP(AG2,'BUS 2'!$G$1:$CU$424,25,0)</f>
        <v/>
      </c>
      <c r="PN2" s="8">
        <f>VLOOKUP(AG2,'BUS 2'!$G$1:$CU$424,26,0)</f>
        <v/>
      </c>
      <c r="PO2" s="8">
        <f>VLOOKUP(AG2,'BUS 2'!$G$1:$CU$424,27,0)</f>
        <v/>
      </c>
      <c r="PP2" s="8">
        <f>VLOOKUP(AG2,'BUS 2'!$G$1:$CU$424,28,0)</f>
        <v/>
      </c>
      <c r="PQ2" s="8">
        <f>VLOOKUP(AG2,'BUS 2'!$G$1:$CU$424,29,0)</f>
        <v/>
      </c>
      <c r="PR2" s="8">
        <f>VLOOKUP(AG2,'BUS 2'!$G$1:$CU$424,30,0)</f>
        <v/>
      </c>
      <c r="PS2" s="8">
        <f>VLOOKUP(AG2,'BUS 2'!$G$1:$CU$424,31,0)</f>
        <v/>
      </c>
      <c r="PT2" s="48" t="inlineStr">
        <is>
          <t>1-Disebarkan ke lahan terbuka</t>
        </is>
      </c>
      <c r="PU2" s="8" t="n">
        <v>1</v>
      </c>
      <c r="PV2" s="8" t="n">
        <v>0</v>
      </c>
      <c r="PW2" s="8" t="n">
        <v>0</v>
      </c>
      <c r="PX2" s="8" t="n">
        <v>0</v>
      </c>
      <c r="PY2" s="8" t="n">
        <v>0</v>
      </c>
      <c r="PZ2" s="8" t="n">
        <v>0</v>
      </c>
      <c r="QA2" s="8" t="n">
        <v>1</v>
      </c>
      <c r="QB2" s="8" t="n">
        <v>0</v>
      </c>
      <c r="QC2" s="8" t="n">
        <v>0</v>
      </c>
      <c r="QD2" s="8" t="n">
        <v>0</v>
      </c>
      <c r="QE2" s="48" t="n"/>
      <c r="QF2" s="48" t="n"/>
      <c r="QG2" s="48" t="n"/>
      <c r="QH2" s="48" t="n"/>
      <c r="QI2" s="48" t="n"/>
      <c r="QJ2" s="48" t="n"/>
      <c r="QK2" s="48" t="n"/>
      <c r="QL2" s="48" t="n"/>
      <c r="QM2" s="48" t="n"/>
      <c r="QN2" s="48" t="n"/>
      <c r="QO2" s="48" t="n"/>
      <c r="QP2" s="48" t="n"/>
      <c r="QQ2" s="48" t="n"/>
      <c r="QR2" s="48" t="n"/>
      <c r="QS2" s="48" t="n"/>
      <c r="QT2" s="48" t="n"/>
      <c r="QU2" s="48" t="n"/>
      <c r="QV2" s="48" t="n"/>
      <c r="QW2" s="48" t="n"/>
      <c r="QX2" s="48" t="n"/>
      <c r="QY2" s="48" t="n"/>
      <c r="QZ2" s="48" t="n"/>
      <c r="RA2" s="48" t="n"/>
      <c r="RB2" s="48" t="n"/>
      <c r="RC2" s="48" t="n"/>
      <c r="RD2" s="48" t="n"/>
      <c r="RE2" s="48" t="n"/>
      <c r="RF2" s="48" t="n"/>
      <c r="RG2" s="48" t="n"/>
      <c r="RH2" s="48" t="n"/>
      <c r="RI2" s="48" t="n"/>
      <c r="RJ2" s="48" t="n"/>
      <c r="RK2" s="48" t="n"/>
      <c r="RL2" s="48" t="n"/>
      <c r="RM2" s="48" t="n"/>
      <c r="RN2" s="48" t="n"/>
      <c r="RO2" s="48" t="n"/>
      <c r="RP2" s="48" t="n"/>
      <c r="RQ2" s="48" t="n"/>
      <c r="RR2" s="48" t="n"/>
      <c r="RS2" s="48" t="n"/>
      <c r="RT2" s="48" t="n"/>
      <c r="RU2" s="48" t="n"/>
      <c r="RV2" s="48" t="n"/>
      <c r="RW2" s="48" t="n"/>
      <c r="RX2" s="48" t="n"/>
      <c r="RY2" s="48" t="n"/>
      <c r="RZ2" s="48" t="n"/>
      <c r="SA2" s="48" t="n"/>
      <c r="SB2" s="48" t="n"/>
      <c r="SC2" s="48" t="n"/>
      <c r="SD2" s="48" t="n"/>
      <c r="SE2" s="48" t="n"/>
      <c r="SF2" s="48" t="n"/>
      <c r="SG2" s="48" t="n"/>
      <c r="SH2" s="48" t="n"/>
      <c r="SI2" s="48" t="n"/>
      <c r="SJ2" s="48" t="n"/>
      <c r="SK2" s="48" t="n"/>
      <c r="SL2" s="48" t="n"/>
      <c r="SM2" s="48" t="n"/>
      <c r="SN2" s="48" t="n"/>
      <c r="SO2" s="48" t="n"/>
      <c r="SP2" s="48" t="n"/>
      <c r="SQ2" s="48" t="n"/>
      <c r="SR2" s="48" t="n"/>
      <c r="SS2" s="48" t="n"/>
      <c r="ST2" s="48" t="n"/>
      <c r="SU2" s="48" t="n"/>
      <c r="SV2" s="48" t="n"/>
      <c r="SW2" s="48" t="n"/>
      <c r="SX2" s="48" t="n"/>
      <c r="SY2" s="8">
        <f>VLOOKUP(AG2,'BUS 2'!$G$1:$CU$424,33,0)</f>
        <v/>
      </c>
      <c r="SZ2" s="48">
        <f>VLOOKUP(AG2,'BUS 2'!$G$1:$CU$424,34,0)</f>
        <v/>
      </c>
      <c r="TA2" s="48">
        <f>VLOOKUP(AG2,'BUS 2'!$G$1:$CU$424,35,0)</f>
        <v/>
      </c>
      <c r="TB2" s="48">
        <f>VLOOKUP(AG2,'BUS 2'!$G$1:$CU$424,36,0)</f>
        <v/>
      </c>
      <c r="TC2" s="48">
        <f>VLOOKUP(AG2,'BUS 2'!$G$1:$CU$424,37,0)</f>
        <v/>
      </c>
      <c r="TD2" s="48">
        <f>VLOOKUP(AG2,'BUS 2'!$G$1:$CU$424,38,0)</f>
        <v/>
      </c>
      <c r="TE2" s="48">
        <f>VLOOKUP(AG2,'BUS 2'!$G$1:$CU$424,39,0)</f>
        <v/>
      </c>
      <c r="TF2" s="48">
        <f>VLOOKUP(AG2,'BUS 2'!$G$1:$CU$424,40,0)</f>
        <v/>
      </c>
      <c r="TG2" s="8">
        <f>VLOOKUP(AG2,'BUS 2'!$G$1:$CU$424,42,0)</f>
        <v/>
      </c>
      <c r="TH2" s="8">
        <f>VLOOKUP(AG2,'BUS 2'!$G$1:$CU$424,43,0)</f>
        <v/>
      </c>
      <c r="TI2" s="8">
        <f>VLOOKUP(AG2,'BUS 2'!$G$1:$CU$424,44,0)</f>
        <v/>
      </c>
      <c r="TJ2" s="8">
        <f>VLOOKUP(AG2,'BUS 2'!$G$1:$CU$424,45,0)</f>
        <v/>
      </c>
      <c r="TK2" s="8">
        <f>VLOOKUP(AG2,'BUS 2'!$G$1:$CU$424,46,0)</f>
        <v/>
      </c>
      <c r="TL2" s="8">
        <f>VLOOKUP(AG2,'BUS 2'!$G$1:$CU$424,47,0)</f>
        <v/>
      </c>
      <c r="TM2" s="8">
        <f>VLOOKUP(AG2,'BUS 2'!$G$1:$CU$424,48,0)</f>
        <v/>
      </c>
      <c r="TN2" s="8">
        <f>VLOOKUP(AG2,'BUS 2'!$G$1:$CU$424,49,0)</f>
        <v/>
      </c>
      <c r="TO2" s="8">
        <f>VLOOKUP(AG2,'BUS 2'!$G$1:$CU$424,50,0)</f>
        <v/>
      </c>
      <c r="TP2" s="8">
        <f>VLOOKUP(AG2,'BUS 2'!$G$1:$CU$424,51,0)</f>
        <v/>
      </c>
      <c r="TQ2" s="8">
        <f>VLOOKUP(AG2,'BUS 2'!$G$1:$CU$424,52,0)</f>
        <v/>
      </c>
      <c r="TR2" s="8">
        <f>VLOOKUP(AG2,'BUS 2'!$G$1:$CU$424,53,0)</f>
        <v/>
      </c>
      <c r="TS2" s="48">
        <f>VLOOKUP(AG2,'BUS 2'!$G$1:$CU$424,54,0)</f>
        <v/>
      </c>
      <c r="TT2" s="48">
        <f>VLOOKUP(AG2,'BUS 2'!$G$1:$CU$424,55,0)</f>
        <v/>
      </c>
      <c r="TU2" s="48">
        <f>VLOOKUP(AG2,'BUS 2'!$G$1:$CU$424,56,0)</f>
        <v/>
      </c>
      <c r="TV2" s="48">
        <f>VLOOKUP(AG2,'BUS 2'!$G$1:$CU$424,57,0)</f>
        <v/>
      </c>
      <c r="TW2" s="48">
        <f>VLOOKUP(AG2,'BUS 2'!$G$1:$CU$424,58,0)</f>
        <v/>
      </c>
      <c r="TX2" s="48">
        <f>VLOOKUP(AG2,'BUS 2'!$G$1:$CU$424,59,0)</f>
        <v/>
      </c>
      <c r="TY2" s="48">
        <f>VLOOKUP(AG2,'BUS 2'!$G$1:$CU$424,60,0)</f>
        <v/>
      </c>
      <c r="TZ2" s="48">
        <f>VLOOKUP(AG2,'BUS 2'!$G$1:$CU$424,61,0)</f>
        <v/>
      </c>
      <c r="UA2" s="48">
        <f>VLOOKUP(AG2,'BUS 2'!$G$1:$CU$424,62,0)</f>
        <v/>
      </c>
      <c r="UB2" s="48">
        <f>VLOOKUP(AG2,'BUS 2'!$G$1:$CU$424,63,0)</f>
        <v/>
      </c>
      <c r="UC2" s="48">
        <f>VLOOKUP(AG2,'BUS 2'!$G$1:$CU$424,64,0)</f>
        <v/>
      </c>
      <c r="UD2" s="48">
        <f>VLOOKUP(AG2,'BUS 2'!$G$1:$CU$424,65,0)</f>
        <v/>
      </c>
      <c r="UE2" s="48">
        <f>VLOOKUP(AG2,'BUS 2'!$G$1:$CU$424,66,0)</f>
        <v/>
      </c>
      <c r="UF2" s="48">
        <f>VLOOKUP(AG2,'BUS 2'!$G$1:$CU$424,67,0)</f>
        <v/>
      </c>
      <c r="UG2" s="48">
        <f>VLOOKUP(AG2,'BUS 2'!$G$1:$CU$424,68,0)</f>
        <v/>
      </c>
      <c r="UH2" s="48">
        <f>VLOOKUP(AG2,'BUS 2'!$G$1:$CU$424,69,0)</f>
        <v/>
      </c>
      <c r="UI2" s="48">
        <f>VLOOKUP(AG2,'BUS 2'!$G$1:$CU$424,70,0)</f>
        <v/>
      </c>
      <c r="UJ2" s="48">
        <f>VLOOKUP(AG2,'BUS 2'!$G$1:$CU$424,71,0)</f>
        <v/>
      </c>
      <c r="UK2" s="48">
        <f>VLOOKUP(AG2,'BUS 2'!$G$1:$CU$424,72,0)</f>
        <v/>
      </c>
      <c r="UL2" s="48">
        <f>VLOOKUP(AG2,'BUS 2'!$G$1:$CU$424,73,0)</f>
        <v/>
      </c>
      <c r="UM2" s="48">
        <f>VLOOKUP(AG2,'BUS 2'!$G$1:$CU$424,74,0)</f>
        <v/>
      </c>
      <c r="UN2" s="48">
        <f>VLOOKUP(AG2,'BUS 2'!$G$1:$CU$424,75,0)</f>
        <v/>
      </c>
      <c r="UO2" s="48">
        <f>VLOOKUP(AG2,'BUS 2'!$G$1:$CU$424,76,0)</f>
        <v/>
      </c>
      <c r="UP2" s="48">
        <f>VLOOKUP(AG2,'BUS 2'!$G$1:$CU$424,77,0)</f>
        <v/>
      </c>
      <c r="UQ2" s="48">
        <f>VLOOKUP(AG2,'BUS 2'!$G$1:$CU$424,78,0)</f>
        <v/>
      </c>
      <c r="UR2" s="48">
        <f>VLOOKUP(AG2,'BUS 2'!$G$1:$CU$424,79,0)</f>
        <v/>
      </c>
      <c r="US2" s="48">
        <f>VLOOKUP(AG2,'BUS 2'!$G$1:$CU$424,80,0)</f>
        <v/>
      </c>
      <c r="UT2" s="48">
        <f>VLOOKUP(AG2,'BUS 2'!$G$1:$CU$424,81,0)</f>
        <v/>
      </c>
      <c r="UU2" s="48" t="inlineStr">
        <is>
          <t>Pemberian pakan di kandang</t>
        </is>
      </c>
      <c r="UV2" s="48" t="n"/>
      <c r="UW2" s="48" t="n"/>
      <c r="UX2" s="48" t="n"/>
      <c r="UY2" s="48" t="n"/>
      <c r="UZ2" s="48" t="n"/>
      <c r="VA2" s="48" t="n"/>
      <c r="VB2" s="48" t="n"/>
      <c r="VC2" s="48" t="inlineStr">
        <is>
          <t>Cukup teratur (setiap minggu)</t>
        </is>
      </c>
      <c r="VD2" s="48" t="n"/>
      <c r="VE2" s="48" t="n"/>
      <c r="VF2" s="48" t="n"/>
      <c r="VG2" s="48" t="n"/>
      <c r="VH2" s="48" t="n"/>
      <c r="VI2" s="48" t="n"/>
      <c r="VJ2" s="48" t="n"/>
      <c r="VK2" s="48" t="inlineStr">
        <is>
          <t>Sering (1 kali sehari)</t>
        </is>
      </c>
      <c r="VL2" s="48" t="n"/>
      <c r="VM2" s="48" t="n"/>
      <c r="VN2" s="48" t="n"/>
      <c r="VO2" s="48" t="n"/>
      <c r="VP2" s="48" t="n"/>
      <c r="VQ2" s="48" t="n"/>
      <c r="VR2" s="48" t="n"/>
      <c r="VS2" s="48" t="inlineStr">
        <is>
          <t>4-Disimpan dalam kotak bersekat</t>
        </is>
      </c>
      <c r="VT2" s="8" t="n">
        <v>0</v>
      </c>
      <c r="VU2" s="8" t="n">
        <v>0</v>
      </c>
      <c r="VV2" s="8" t="n">
        <v>0</v>
      </c>
      <c r="VW2" s="8" t="n">
        <v>0</v>
      </c>
      <c r="VX2" s="8" t="n">
        <v>0</v>
      </c>
      <c r="VY2" s="8" t="n">
        <v>0</v>
      </c>
      <c r="VZ2" s="8" t="n">
        <v>0</v>
      </c>
      <c r="WA2" s="8" t="n">
        <v>1</v>
      </c>
      <c r="WB2" s="8" t="n">
        <v>0</v>
      </c>
      <c r="WC2" s="8" t="n">
        <v>0</v>
      </c>
      <c r="WD2" s="8" t="n">
        <v>0</v>
      </c>
      <c r="WE2" s="8" t="n">
        <v>0</v>
      </c>
      <c r="WF2" s="48" t="n"/>
      <c r="WG2" s="48" t="n"/>
      <c r="WH2" s="48" t="n"/>
      <c r="WI2" s="48" t="n"/>
      <c r="WJ2" s="48" t="n"/>
      <c r="WK2" s="48" t="n"/>
      <c r="WL2" s="48" t="n"/>
      <c r="WM2" s="48" t="n"/>
      <c r="WN2" s="48" t="n"/>
      <c r="WO2" s="48" t="n"/>
      <c r="WP2" s="48" t="n"/>
      <c r="WQ2" s="48" t="n"/>
      <c r="WR2" s="48" t="n"/>
      <c r="WS2" s="48" t="n"/>
      <c r="WT2" s="48" t="n"/>
      <c r="WU2" s="48" t="n"/>
      <c r="WV2" s="48" t="n"/>
      <c r="WW2" s="48" t="n"/>
      <c r="WX2" s="48" t="n"/>
      <c r="WY2" s="48" t="n"/>
      <c r="WZ2" s="48" t="n"/>
      <c r="XA2" s="48" t="n"/>
      <c r="XB2" s="48" t="n"/>
      <c r="XC2" s="48" t="n"/>
      <c r="XD2" s="48" t="n"/>
      <c r="XE2" s="48" t="n"/>
      <c r="XF2" s="48" t="n"/>
      <c r="XG2" s="48" t="n"/>
      <c r="XH2" s="48" t="n"/>
      <c r="XI2" s="48" t="n"/>
      <c r="XJ2" s="48" t="n"/>
      <c r="XK2" s="48" t="n"/>
      <c r="XL2" s="48" t="n"/>
      <c r="XM2" s="48" t="n"/>
      <c r="XN2" s="48" t="n"/>
      <c r="XO2" s="48" t="n"/>
      <c r="XP2" s="48" t="n"/>
      <c r="XQ2" s="48" t="n"/>
      <c r="XR2" s="48" t="n"/>
      <c r="XS2" s="48" t="n"/>
      <c r="XT2" s="48" t="n"/>
      <c r="XU2" s="48" t="n"/>
      <c r="XV2" s="48" t="n"/>
      <c r="XW2" s="48" t="n"/>
      <c r="XX2" s="48" t="n"/>
      <c r="XY2" s="48" t="n"/>
      <c r="XZ2" s="48" t="n"/>
      <c r="YA2" s="48" t="n"/>
      <c r="YB2" s="48" t="n"/>
      <c r="YC2" s="48" t="n"/>
      <c r="YD2" s="48" t="n"/>
      <c r="YE2" s="48" t="n"/>
      <c r="YF2" s="48" t="n"/>
      <c r="YG2" s="48" t="n"/>
      <c r="YH2" s="48" t="n"/>
      <c r="YI2" s="48" t="n"/>
      <c r="YJ2" s="48" t="n"/>
      <c r="YK2" s="48" t="n"/>
      <c r="YL2" s="48" t="n"/>
      <c r="YM2" s="48" t="n"/>
      <c r="YN2" s="48" t="n"/>
      <c r="YO2" s="48" t="n"/>
      <c r="YP2" s="48" t="n"/>
      <c r="YQ2" s="48" t="n"/>
      <c r="YR2" s="48" t="n"/>
      <c r="YS2" s="48" t="n"/>
      <c r="YT2" s="48" t="n"/>
      <c r="YU2" s="48" t="n"/>
      <c r="YV2" s="48" t="n"/>
      <c r="YW2" s="48" t="n"/>
      <c r="YX2" s="48" t="n"/>
      <c r="YY2" s="48" t="n"/>
      <c r="YZ2" s="48" t="n"/>
      <c r="ZA2" s="48" t="n"/>
      <c r="ZB2" s="48" t="n"/>
      <c r="ZC2" s="48" t="n"/>
      <c r="ZD2" s="48" t="n"/>
      <c r="ZE2" s="48" t="n"/>
      <c r="ZF2" s="48" t="n"/>
      <c r="ZG2" s="48" t="n"/>
      <c r="ZH2" s="48" t="n"/>
      <c r="ZI2" s="48" t="n"/>
      <c r="ZJ2" s="48" t="n"/>
      <c r="ZK2" s="48" t="n"/>
      <c r="ZL2" s="48" t="n"/>
      <c r="ZM2" s="48" t="n"/>
      <c r="ZN2" s="48" t="n"/>
      <c r="ZO2" s="48" t="n"/>
      <c r="ZP2" s="48" t="n"/>
      <c r="ZQ2" s="48" t="n"/>
      <c r="ZR2" s="48" t="n"/>
      <c r="ZS2" s="48" t="n"/>
      <c r="ZT2" s="48" t="n"/>
      <c r="ZU2" s="48" t="n"/>
      <c r="ZV2" s="8" t="n">
        <v>2</v>
      </c>
      <c r="ZW2" s="48" t="n"/>
      <c r="ZX2" s="48" t="n"/>
      <c r="ZY2" s="48" t="n"/>
      <c r="ZZ2" s="48" t="n"/>
      <c r="AAA2" s="48" t="n"/>
      <c r="AAB2" s="48" t="n"/>
      <c r="AAC2" s="48" t="n"/>
      <c r="AAD2" s="48" t="inlineStr">
        <is>
          <t>Pakan kering (misal: konsentrat, silase, pelet)</t>
        </is>
      </c>
      <c r="AAE2" s="48" t="n"/>
      <c r="AAF2" s="48" t="n"/>
      <c r="AAG2" s="48" t="n"/>
      <c r="AAH2" s="48" t="n"/>
      <c r="AAI2" s="48" t="n"/>
      <c r="AAJ2" s="48" t="n"/>
      <c r="AAK2" s="48" t="n"/>
      <c r="AAL2" s="48" t="inlineStr">
        <is>
          <t>Ya</t>
        </is>
      </c>
      <c r="AAM2" s="48" t="inlineStr">
        <is>
          <t>Padat</t>
        </is>
      </c>
      <c r="AAN2" s="8" t="n">
        <v>1</v>
      </c>
      <c r="AAO2" s="8" t="n">
        <v>0</v>
      </c>
      <c r="AAP2" s="48" t="n"/>
      <c r="AAQ2" s="8" t="n">
        <v>50</v>
      </c>
      <c r="AAR2" s="48" t="inlineStr">
        <is>
          <t>Ya</t>
        </is>
      </c>
      <c r="AAS2" s="48" t="inlineStr">
        <is>
          <t>Mengetahui</t>
        </is>
      </c>
      <c r="AAT2" s="48" t="inlineStr">
        <is>
          <t>Digunakan untuk pupuk di lahan pertanian sendiri</t>
        </is>
      </c>
      <c r="AAU2" s="8" t="n">
        <v>1</v>
      </c>
      <c r="AAV2" s="8" t="n">
        <v>0</v>
      </c>
      <c r="AAW2" s="8" t="n">
        <v>0</v>
      </c>
      <c r="AAX2" s="8" t="n">
        <v>0</v>
      </c>
      <c r="AAY2" s="8" t="n">
        <v>0</v>
      </c>
      <c r="AAZ2" s="8" t="n">
        <v>0</v>
      </c>
      <c r="ABA2" s="8" t="n">
        <v>0</v>
      </c>
      <c r="ABB2" s="48" t="inlineStr">
        <is>
          <t>Pupuk cair untuk tanaman</t>
        </is>
      </c>
      <c r="ABC2" s="8" t="n">
        <v>1</v>
      </c>
      <c r="ABD2" s="8" t="n">
        <v>0</v>
      </c>
      <c r="ABE2" s="8" t="n">
        <v>0</v>
      </c>
      <c r="ABF2" s="8" t="n">
        <v>0</v>
      </c>
      <c r="ABG2" s="8" t="n">
        <v>0</v>
      </c>
      <c r="ABH2" s="48" t="n"/>
      <c r="ABI2" s="48" t="n"/>
      <c r="ABJ2" s="48" t="n"/>
      <c r="ABK2" s="48" t="n"/>
      <c r="ABL2" s="48" t="n"/>
      <c r="ABM2" s="48" t="n"/>
      <c r="ABN2" s="48" t="n"/>
      <c r="ABO2" s="48" t="n"/>
      <c r="ABP2" s="48" t="n"/>
      <c r="ABQ2" s="11" t="inlineStr">
        <is>
          <t>Rumput pakan ternak</t>
        </is>
      </c>
      <c r="ABR2" s="48" t="inlineStr">
        <is>
          <t>Cukup (2 minggu sekali)</t>
        </is>
      </c>
      <c r="ABS2" s="8" t="n">
        <v>1000</v>
      </c>
      <c r="ABT2" s="48" t="n"/>
      <c r="ABU2" s="8" t="n">
        <v>50</v>
      </c>
      <c r="ABV2" s="8" t="n">
        <v>50</v>
      </c>
      <c r="ABW2" s="48" t="inlineStr">
        <is>
          <t>NPK</t>
        </is>
      </c>
      <c r="ABX2" s="48" t="n"/>
      <c r="ABY2" s="8" t="n">
        <v>40</v>
      </c>
      <c r="ABZ2" s="8" t="n">
        <v>7000</v>
      </c>
      <c r="ACA2" s="8" t="n">
        <v>20</v>
      </c>
      <c r="ACB2" s="8" t="n">
        <v>7000</v>
      </c>
      <c r="ACC2" s="8" t="n">
        <v>400</v>
      </c>
      <c r="ACD2" s="8" t="n">
        <v>500</v>
      </c>
      <c r="ACE2" s="48" t="inlineStr">
        <is>
          <t>Ya</t>
        </is>
      </c>
      <c r="ACF2" s="48" t="inlineStr">
        <is>
          <t>Cukup meningkat</t>
        </is>
      </c>
      <c r="ACG2" s="48" t="inlineStr">
        <is>
          <t>Cukup meningkat</t>
        </is>
      </c>
      <c r="ACH2" s="48" t="inlineStr">
        <is>
          <t>Cukup meningkat</t>
        </is>
      </c>
      <c r="ACI2" s="48" t="n"/>
      <c r="ACJ2" s="48" t="n"/>
      <c r="ACK2" s="48" t="n"/>
      <c r="ACL2" s="48" t="n"/>
      <c r="ACM2" s="48" t="n"/>
      <c r="ACN2" s="48" t="n"/>
      <c r="ACO2" s="48" t="n"/>
      <c r="ACP2" s="48" t="n"/>
      <c r="ACQ2" s="48" t="n"/>
      <c r="ACR2" s="48" t="n"/>
      <c r="ACS2" s="48" t="n"/>
      <c r="ACT2" s="48" t="inlineStr">
        <is>
          <t>tidak</t>
        </is>
      </c>
      <c r="ACU2" s="48" t="inlineStr">
        <is>
          <t>Manfaat cukup signifikan, terasa di kehidupan sehari-hari</t>
        </is>
      </c>
      <c r="ACV2" s="48" t="inlineStr">
        <is>
          <t>Sama saja</t>
        </is>
      </c>
      <c r="ACW2" s="48" t="inlineStr">
        <is>
          <t>Anggota keluarga - Perempuan dewasa</t>
        </is>
      </c>
      <c r="ACX2" s="48" t="inlineStr">
        <is>
          <t>Setuju</t>
        </is>
      </c>
      <c r="ACY2" s="48" t="inlineStr">
        <is>
          <t>Anggota keluarga - Perempuan dewasa</t>
        </is>
      </c>
      <c r="ACZ2" s="8" t="n">
        <v>0</v>
      </c>
      <c r="ADA2" s="8" t="n">
        <v>1</v>
      </c>
      <c r="ADB2" s="8" t="n">
        <v>0</v>
      </c>
      <c r="ADC2" s="8" t="n">
        <v>0</v>
      </c>
      <c r="ADD2" s="48" t="inlineStr">
        <is>
          <t>Puas</t>
        </is>
      </c>
      <c r="ADE2" s="48" t="inlineStr">
        <is>
          <t>Puas</t>
        </is>
      </c>
      <c r="ADF2" s="48" t="inlineStr">
        <is>
          <t>Puas</t>
        </is>
      </c>
      <c r="ADG2" s="48" t="inlineStr">
        <is>
          <t>Puas</t>
        </is>
      </c>
      <c r="ADH2" s="48" t="inlineStr">
        <is>
          <t>Tidak</t>
        </is>
      </c>
      <c r="ADI2" s="48" t="n"/>
      <c r="ADJ2" s="48" t="inlineStr">
        <is>
          <t>Cukup puas</t>
        </is>
      </c>
      <c r="ADK2" s="48" t="n"/>
      <c r="ADL2" s="48" t="n"/>
      <c r="ADM2" s="48" t="n"/>
      <c r="ADN2" s="48" t="n"/>
      <c r="ADO2" s="48" t="n"/>
      <c r="ADP2" s="48" t="n"/>
      <c r="ADQ2" s="48" t="n"/>
      <c r="ADR2" s="48" t="n"/>
      <c r="ADS2" s="48" t="n"/>
      <c r="ADT2" s="48" t="n"/>
      <c r="ADU2" s="48" t="inlineStr">
        <is>
          <t>Menghubungi CPO atau pendamping</t>
        </is>
      </c>
      <c r="ADV2" s="8" t="n">
        <v>0</v>
      </c>
      <c r="ADW2" s="8" t="n">
        <v>0</v>
      </c>
      <c r="ADX2" s="8" t="n">
        <v>0</v>
      </c>
      <c r="ADY2" s="8" t="n">
        <v>0</v>
      </c>
      <c r="ADZ2" s="8" t="n">
        <v>1</v>
      </c>
      <c r="AEA2" s="8" t="n">
        <v>0</v>
      </c>
      <c r="AEB2" s="8" t="n">
        <v>0</v>
      </c>
      <c r="AEC2" s="8" t="n">
        <v>0</v>
      </c>
      <c r="AED2" s="12" t="n"/>
      <c r="AEE2" s="13" t="inlineStr">
        <is>
          <t>Laki-laki dewasa</t>
        </is>
      </c>
      <c r="AEF2" s="23" t="n"/>
      <c r="AEG2" s="13" t="inlineStr">
        <is>
          <t>Menelepon atau WA langsung</t>
        </is>
      </c>
      <c r="AEH2" s="48" t="n"/>
      <c r="AEI2" s="11" t="inlineStr">
        <is>
          <t>Tidak ada, sudah baik</t>
        </is>
      </c>
      <c r="AEJ2" s="48" t="inlineStr">
        <is>
          <t>Ya, selalu</t>
        </is>
      </c>
      <c r="AEK2" s="13"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2" s="15" t="n">
        <v>1</v>
      </c>
      <c r="AEM2" s="15" t="n">
        <v>1</v>
      </c>
      <c r="AEN2" s="15" t="n">
        <v>1</v>
      </c>
      <c r="AEO2" s="15" t="n">
        <v>1</v>
      </c>
      <c r="AEP2" s="15" t="n">
        <v>1</v>
      </c>
      <c r="AEQ2" s="15" t="n">
        <v>1</v>
      </c>
      <c r="AER2" s="15" t="n">
        <v>1</v>
      </c>
      <c r="AES2" s="15" t="n">
        <v>1</v>
      </c>
      <c r="AET2" s="15" t="n">
        <v>1</v>
      </c>
      <c r="AEU2" s="15" t="n">
        <v>0</v>
      </c>
      <c r="AEV2" s="15" t="n">
        <v>1</v>
      </c>
      <c r="AEW2" s="15" t="n">
        <v>0</v>
      </c>
      <c r="AEX2" s="48" t="n"/>
      <c r="AEY2" s="48" t="inlineStr">
        <is>
          <t>Mengurangi pengeluaran energi</t>
        </is>
      </c>
      <c r="AEZ2" s="48" t="n"/>
      <c r="AFA2" s="48" t="inlineStr">
        <is>
          <t>Yayasan Rumah Energi (YRE)</t>
        </is>
      </c>
      <c r="AFB2" s="48" t="n"/>
      <c r="AFC2" s="48" t="inlineStr">
        <is>
          <t>WhatsApp Image 2026-02-03 at 14.09.29-12_41_24.jpeg</t>
        </is>
      </c>
      <c r="AFD2" s="16" t="inlineStr">
        <is>
          <t>https://kf.kobotoolbox.org/api/v2/assets/avstPQqLr3Ab3ZdcVTXZ6f/data/663251533/attachments/attBWKrQCnTMv7auhU422Uu3/</t>
        </is>
      </c>
      <c r="AFE2" s="48" t="inlineStr">
        <is>
          <t>WhatsApp Image 2026-02-03 at 14.09.29 (1)-12_41_40.jpeg</t>
        </is>
      </c>
      <c r="AFF2" s="16" t="inlineStr">
        <is>
          <t>https://kf.kobotoolbox.org/api/v2/assets/avstPQqLr3Ab3ZdcVTXZ6f/data/663251533/attachments/attVVpXxpF3qsEnbUXJ79Htm/</t>
        </is>
      </c>
      <c r="AFG2" s="48" t="inlineStr">
        <is>
          <t>marmanto / witono</t>
        </is>
      </c>
      <c r="AFH2" s="48" t="n"/>
      <c r="AFI2" s="48" t="n"/>
    </row>
    <row r="3">
      <c r="A3" s="6" t="n">
        <v>46057</v>
      </c>
      <c r="B3" s="6" t="n">
        <v>46057</v>
      </c>
      <c r="C3" s="48" t="inlineStr">
        <is>
          <t>Marmanto</t>
        </is>
      </c>
      <c r="D3" s="48" t="inlineStr">
        <is>
          <t>Ngateno</t>
        </is>
      </c>
      <c r="E3" s="8" t="n">
        <v>6285602796486</v>
      </c>
      <c r="F3" s="48" t="n"/>
      <c r="G3" s="8" t="n">
        <v>-7.3547225</v>
      </c>
      <c r="H3" s="8" t="n">
        <v>110.3350094</v>
      </c>
      <c r="I3" s="48" t="n"/>
      <c r="J3" s="8" t="n">
        <v>4.72</v>
      </c>
      <c r="K3" s="48" t="n"/>
      <c r="L3" s="48" t="n"/>
      <c r="M3" s="8" t="n">
        <v>-7.3547225</v>
      </c>
      <c r="N3" s="8" t="n">
        <v>110.3349516</v>
      </c>
      <c r="O3" s="48" t="n"/>
      <c r="P3" s="8" t="n">
        <v>4.72</v>
      </c>
      <c r="Q3" s="48" t="n"/>
      <c r="R3" s="48" t="inlineStr">
        <is>
          <t>Jawa Tengah</t>
        </is>
      </c>
      <c r="S3" s="48" t="n"/>
      <c r="T3" s="48" t="n"/>
      <c r="U3" s="48" t="n"/>
      <c r="V3" s="48" t="n"/>
      <c r="W3" s="48" t="n"/>
      <c r="X3" s="48" t="n"/>
      <c r="Y3" s="48" t="n"/>
      <c r="Z3" s="48" t="n"/>
      <c r="AA3" s="48" t="n"/>
      <c r="AB3" s="48" t="n"/>
      <c r="AC3" s="48" t="inlineStr">
        <is>
          <t>Klaten</t>
        </is>
      </c>
      <c r="AD3" s="48" t="inlineStr">
        <is>
          <t>Tulung</t>
        </is>
      </c>
      <c r="AE3" s="48" t="inlineStr">
        <is>
          <t>Mundu</t>
        </is>
      </c>
      <c r="AF3" s="48" t="inlineStr">
        <is>
          <t>LPTP</t>
        </is>
      </c>
      <c r="AG3" s="48" t="inlineStr">
        <is>
          <t>LPP0347</t>
        </is>
      </c>
      <c r="AH3" s="8" t="n">
        <v>11</v>
      </c>
      <c r="AI3" s="48" t="inlineStr">
        <is>
          <t>VPA1</t>
        </is>
      </c>
      <c r="AJ3" s="48" t="inlineStr">
        <is>
          <t>Tidak aktif</t>
        </is>
      </c>
      <c r="AK3" s="8" t="n">
        <v>59</v>
      </c>
      <c r="AL3" s="48" t="inlineStr">
        <is>
          <t>Laki-laki</t>
        </is>
      </c>
      <c r="AM3" s="48" t="inlineStr">
        <is>
          <t>Sudah menikah</t>
        </is>
      </c>
      <c r="AN3" s="48" t="inlineStr">
        <is>
          <t>SD/Sederajat</t>
        </is>
      </c>
      <c r="AO3" s="48" t="inlineStr">
        <is>
          <t>Petani Peternak</t>
        </is>
      </c>
      <c r="AP3" s="8" t="n">
        <v>1</v>
      </c>
      <c r="AQ3" s="8" t="n">
        <v>1</v>
      </c>
      <c r="AR3" s="8" t="n">
        <v>0</v>
      </c>
      <c r="AS3" s="8" t="n">
        <v>0</v>
      </c>
      <c r="AT3" s="8" t="n">
        <v>0</v>
      </c>
      <c r="AU3" s="8" t="n">
        <v>0</v>
      </c>
      <c r="AV3" s="8" t="n">
        <v>0</v>
      </c>
      <c r="AW3" s="8" t="n">
        <v>0</v>
      </c>
      <c r="AX3" s="48" t="n"/>
      <c r="AY3" s="48" t="inlineStr">
        <is>
          <t>Peternak</t>
        </is>
      </c>
      <c r="AZ3" s="8" t="n">
        <v>0</v>
      </c>
      <c r="BA3" s="8" t="n">
        <v>1</v>
      </c>
      <c r="BB3" s="8" t="n">
        <v>0</v>
      </c>
      <c r="BC3" s="8" t="n">
        <v>0</v>
      </c>
      <c r="BD3" s="8" t="n">
        <v>0</v>
      </c>
      <c r="BE3" s="8" t="n">
        <v>0</v>
      </c>
      <c r="BF3" s="8" t="n">
        <v>0</v>
      </c>
      <c r="BG3" s="8" t="n">
        <v>0</v>
      </c>
      <c r="BH3" s="48" t="n"/>
      <c r="BI3" s="48" t="inlineStr">
        <is>
          <t>Rp1.500.000 - Rp2.500.000</t>
        </is>
      </c>
      <c r="BJ3" s="8" t="n">
        <v>3</v>
      </c>
      <c r="BK3" s="8" t="n">
        <v>1</v>
      </c>
      <c r="BL3" s="8" t="n">
        <v>0</v>
      </c>
      <c r="BM3" s="8" t="n">
        <v>0</v>
      </c>
      <c r="BN3" s="48" t="inlineStr">
        <is>
          <t>Milik sendiri</t>
        </is>
      </c>
      <c r="BO3" s="48" t="inlineStr">
        <is>
          <t>Permanen (dinding bata dan semen)</t>
        </is>
      </c>
      <c r="BP3" s="8" t="n">
        <v>1</v>
      </c>
      <c r="BQ3" s="8" t="n">
        <v>0</v>
      </c>
      <c r="BR3" s="8" t="n">
        <v>0</v>
      </c>
      <c r="BS3" s="8" t="n">
        <v>0</v>
      </c>
      <c r="BT3" s="8" t="n">
        <v>0</v>
      </c>
      <c r="BU3" s="48" t="n"/>
      <c r="BV3" s="48" t="inlineStr">
        <is>
          <t>Keramik/ubin</t>
        </is>
      </c>
      <c r="BW3" s="8" t="n">
        <v>0</v>
      </c>
      <c r="BX3" s="8" t="n">
        <v>0</v>
      </c>
      <c r="BY3" s="8" t="n">
        <v>1</v>
      </c>
      <c r="BZ3" s="8" t="n">
        <v>0</v>
      </c>
      <c r="CA3" s="8" t="n">
        <v>0</v>
      </c>
      <c r="CB3" s="48" t="n"/>
      <c r="CC3" s="48" t="inlineStr">
        <is>
          <t>Genting</t>
        </is>
      </c>
      <c r="CD3" s="8" t="n">
        <v>0</v>
      </c>
      <c r="CE3" s="8" t="n">
        <v>0</v>
      </c>
      <c r="CF3" s="8" t="n">
        <v>0</v>
      </c>
      <c r="CG3" s="8" t="n">
        <v>0</v>
      </c>
      <c r="CH3" s="8" t="n">
        <v>0</v>
      </c>
      <c r="CI3" s="8" t="n">
        <v>1</v>
      </c>
      <c r="CJ3" s="8" t="n">
        <v>0</v>
      </c>
      <c r="CK3" s="48" t="n"/>
      <c r="CL3" s="48" t="inlineStr">
        <is>
          <t>Ya</t>
        </is>
      </c>
      <c r="CM3" s="8" t="n">
        <v>2014</v>
      </c>
      <c r="CN3" s="48" t="inlineStr">
        <is>
          <t>Fixed-Dome (Kubah Tetap)</t>
        </is>
      </c>
      <c r="CO3" s="48" t="inlineStr">
        <is>
          <t>6 m³ (4-5 ekor sapi, ±5 jam memasak/hari, ±50 kg</t>
        </is>
      </c>
      <c r="CP3" s="48" t="inlineStr">
        <is>
          <t>Anggota keluarga - laki-laki</t>
        </is>
      </c>
      <c r="CQ3" s="8" t="n">
        <v>0</v>
      </c>
      <c r="CR3" s="8" t="n">
        <v>0</v>
      </c>
      <c r="CS3" s="8" t="n">
        <v>0</v>
      </c>
      <c r="CT3" s="8" t="n">
        <v>0</v>
      </c>
      <c r="CU3" s="10" t="n">
        <v>1</v>
      </c>
      <c r="CV3" s="10" t="n">
        <v>0</v>
      </c>
      <c r="CW3" s="10" t="n">
        <v>0</v>
      </c>
      <c r="CX3" s="8" t="n">
        <v>0</v>
      </c>
      <c r="CY3" s="48" t="inlineStr">
        <is>
          <t>Anggota keluarga - laki-laki</t>
        </is>
      </c>
      <c r="CZ3" s="8" t="n">
        <v>1</v>
      </c>
      <c r="DA3" s="8" t="n">
        <v>0</v>
      </c>
      <c r="DB3" s="8" t="n">
        <v>0</v>
      </c>
      <c r="DC3" s="48" t="n"/>
      <c r="DD3" s="48" t="inlineStr">
        <is>
          <t>Anggota keluarga - laki-laki CPO atau pendamping</t>
        </is>
      </c>
      <c r="DE3" s="8" t="n">
        <v>1</v>
      </c>
      <c r="DF3" s="8" t="n">
        <v>0</v>
      </c>
      <c r="DG3" s="8" t="n">
        <v>1</v>
      </c>
      <c r="DH3" s="8" t="n">
        <v>0</v>
      </c>
      <c r="DI3" s="48" t="n"/>
      <c r="DJ3" s="48" t="inlineStr">
        <is>
          <t>CPO atau pendamping</t>
        </is>
      </c>
      <c r="DK3" s="8" t="n">
        <v>0</v>
      </c>
      <c r="DL3" s="8" t="n">
        <v>0</v>
      </c>
      <c r="DM3" s="8" t="n">
        <v>1</v>
      </c>
      <c r="DN3" s="8" t="n">
        <v>0</v>
      </c>
      <c r="DO3" s="48" t="n"/>
      <c r="DP3" s="8" t="n">
        <v>1</v>
      </c>
      <c r="DQ3" s="8" t="n">
        <v>0</v>
      </c>
      <c r="DR3" s="8" t="n">
        <v>0</v>
      </c>
      <c r="DS3" s="48" t="n"/>
      <c r="DT3" s="48" t="n"/>
      <c r="DU3" s="48" t="n"/>
      <c r="DV3" s="48" t="inlineStr">
        <is>
          <t>Tidak berfungsi sama sekali</t>
        </is>
      </c>
      <c r="DW3" s="48" t="inlineStr">
        <is>
          <t>&gt;1 tahun yang lalu</t>
        </is>
      </c>
      <c r="DX3" s="48" t="inlineStr">
        <is>
          <t>Tidak ada pihak yang mengelola/dapat memperbaiki sistem biogas</t>
        </is>
      </c>
      <c r="DY3" s="48" t="n"/>
      <c r="DZ3" s="48" t="n"/>
      <c r="EA3" s="48" t="n"/>
      <c r="EB3" s="48" t="n"/>
      <c r="EC3" s="48" t="n"/>
      <c r="ED3" s="48" t="n"/>
      <c r="EE3" s="48" t="n"/>
      <c r="EF3" s="48" t="n"/>
      <c r="EG3" s="48" t="n"/>
      <c r="EH3" s="48" t="n"/>
      <c r="EI3" s="48" t="inlineStr">
        <is>
          <t>Kurangnya dukungan atau pemantauan dari pemerintah atau CPO Keterbatasan akses terhadap informasi atau pelatihan terkait biogas</t>
        </is>
      </c>
      <c r="EJ3" s="8" t="n">
        <v>0</v>
      </c>
      <c r="EK3" s="8" t="n">
        <v>1</v>
      </c>
      <c r="EL3" s="8" t="n">
        <v>1</v>
      </c>
      <c r="EM3" s="8" t="n">
        <v>0</v>
      </c>
      <c r="EN3" s="8" t="n">
        <v>0</v>
      </c>
      <c r="EO3" s="11" t="n"/>
      <c r="EP3" s="48" t="inlineStr">
        <is>
          <t>Ya, cukup jelas dan mudah diikuti</t>
        </is>
      </c>
      <c r="EQ3" s="48" t="inlineStr">
        <is>
          <t>Pelatihan</t>
        </is>
      </c>
      <c r="ER3" s="48" t="inlineStr">
        <is>
          <t>CPO atau pendamping</t>
        </is>
      </c>
      <c r="ES3" s="8" t="n">
        <v>1</v>
      </c>
      <c r="ET3" s="8" t="n">
        <v>0</v>
      </c>
      <c r="EU3" s="8" t="n">
        <v>0</v>
      </c>
      <c r="EV3" s="8" t="n">
        <v>0</v>
      </c>
      <c r="EW3" s="48" t="n"/>
      <c r="EX3" s="48" t="inlineStr">
        <is>
          <t>Anggota keluarga - Laki-laki</t>
        </is>
      </c>
      <c r="EY3" s="8" t="n">
        <v>1</v>
      </c>
      <c r="EZ3" s="8" t="n">
        <v>0</v>
      </c>
      <c r="FA3" s="8" t="n">
        <v>0</v>
      </c>
      <c r="FB3" s="48" t="n"/>
      <c r="FC3" s="48" t="inlineStr">
        <is>
          <t>Jarang sekali</t>
        </is>
      </c>
      <c r="FD3" s="48" t="n"/>
      <c r="FE3" s="48" t="inlineStr">
        <is>
          <t>Mengetahui</t>
        </is>
      </c>
      <c r="FF3" s="48" t="inlineStr">
        <is>
          <t>Selalu (setiap hari)</t>
        </is>
      </c>
      <c r="FG3" s="48" t="inlineStr">
        <is>
          <t>Mengetahui</t>
        </is>
      </c>
      <c r="FH3" s="48" t="inlineStr">
        <is>
          <t>Sering (setiap minggu)</t>
        </is>
      </c>
      <c r="FI3" s="48" t="inlineStr">
        <is>
          <t>Mengetahui</t>
        </is>
      </c>
      <c r="FJ3" s="48" t="inlineStr">
        <is>
          <t>Sering (setiap minggu)</t>
        </is>
      </c>
      <c r="FK3" s="48" t="inlineStr">
        <is>
          <t>Mengetahui</t>
        </is>
      </c>
      <c r="FL3" s="48" t="inlineStr">
        <is>
          <t>Jarang (setiap bulan atau lebih)</t>
        </is>
      </c>
      <c r="FM3" s="48" t="inlineStr">
        <is>
          <t>Mengetahui</t>
        </is>
      </c>
      <c r="FN3" s="48" t="inlineStr">
        <is>
          <t>Cukup sering (2 minggu sekali)</t>
        </is>
      </c>
      <c r="FO3" s="48" t="inlineStr">
        <is>
          <t>Mengetahui</t>
        </is>
      </c>
      <c r="FP3" s="48" t="inlineStr">
        <is>
          <t>Jarang (setiap bulan atau lebih)</t>
        </is>
      </c>
      <c r="FQ3" s="48" t="inlineStr">
        <is>
          <t>Mengetahui</t>
        </is>
      </c>
      <c r="FR3" s="48" t="inlineStr">
        <is>
          <t>Ya</t>
        </is>
      </c>
      <c r="FS3" s="48" t="inlineStr">
        <is>
          <t>Mengetahui</t>
        </is>
      </c>
      <c r="FT3" s="48" t="inlineStr">
        <is>
          <t>Ya, selalu</t>
        </is>
      </c>
      <c r="FU3" s="48" t="inlineStr">
        <is>
          <t>Laki-laki dewasa</t>
        </is>
      </c>
      <c r="FV3" s="8" t="n">
        <v>1</v>
      </c>
      <c r="FW3" s="8" t="n">
        <v>0</v>
      </c>
      <c r="FX3" s="8" t="n">
        <v>0</v>
      </c>
      <c r="FY3" s="8" t="n">
        <v>0</v>
      </c>
      <c r="FZ3" s="48" t="inlineStr">
        <is>
          <t>Cukup memahami</t>
        </is>
      </c>
      <c r="GA3" s="48" t="inlineStr">
        <is>
          <t>CPO</t>
        </is>
      </c>
      <c r="GB3" s="8" t="n">
        <v>1</v>
      </c>
      <c r="GC3" s="8" t="n">
        <v>0</v>
      </c>
      <c r="GD3" s="8" t="n">
        <v>0</v>
      </c>
      <c r="GE3" s="8" t="n">
        <v>0</v>
      </c>
      <c r="GF3" s="48" t="n"/>
      <c r="GG3" s="48" t="inlineStr">
        <is>
          <t>Sering</t>
        </is>
      </c>
      <c r="GH3" s="48" t="inlineStr">
        <is>
          <t>Tidak</t>
        </is>
      </c>
      <c r="GI3" s="48" t="n"/>
      <c r="GJ3" s="48" t="n"/>
      <c r="GK3" s="48" t="n"/>
      <c r="GL3" s="48" t="n"/>
      <c r="GM3" s="48" t="n"/>
      <c r="GN3" s="48" t="n"/>
      <c r="GO3" s="48" t="n"/>
      <c r="GP3" s="48" t="inlineStr">
        <is>
          <t>Penuh (100%)</t>
        </is>
      </c>
      <c r="GQ3" s="48" t="inlineStr">
        <is>
          <t>Kayu bakar LPG</t>
        </is>
      </c>
      <c r="GR3" s="8" t="n">
        <v>1</v>
      </c>
      <c r="GS3" s="8" t="n">
        <v>1</v>
      </c>
      <c r="GT3" s="8" t="n">
        <v>0</v>
      </c>
      <c r="GU3" s="8" t="n">
        <v>0</v>
      </c>
      <c r="GV3" s="8" t="n">
        <v>0</v>
      </c>
      <c r="GW3" s="8" t="n">
        <v>0</v>
      </c>
      <c r="GX3" s="8" t="n">
        <v>0</v>
      </c>
      <c r="GY3" s="48" t="n"/>
      <c r="GZ3" s="48" t="inlineStr">
        <is>
          <t>Ya</t>
        </is>
      </c>
      <c r="HA3" s="8" t="n">
        <v>15</v>
      </c>
      <c r="HB3" s="8" t="n">
        <v>150000</v>
      </c>
      <c r="HC3" s="8" t="n">
        <v>0</v>
      </c>
      <c r="HD3" s="8" t="n">
        <v>0</v>
      </c>
      <c r="HE3" s="8" t="n">
        <v>12</v>
      </c>
      <c r="HF3" s="8" t="n">
        <v>100000</v>
      </c>
      <c r="HG3" s="8" t="n">
        <v>0</v>
      </c>
      <c r="HH3" s="8" t="n">
        <v>0</v>
      </c>
      <c r="HI3" s="48" t="n"/>
      <c r="HJ3" s="48" t="n"/>
      <c r="HK3" s="48" t="n"/>
      <c r="HL3" s="48" t="n"/>
      <c r="HM3" s="48" t="n"/>
      <c r="HN3" s="48" t="n"/>
      <c r="HO3" s="48" t="n"/>
      <c r="HP3" s="48" t="n"/>
      <c r="HQ3" s="48" t="n"/>
      <c r="HR3" s="48" t="n"/>
      <c r="HS3" s="48" t="n"/>
      <c r="HT3" s="48" t="n"/>
      <c r="HU3" s="48" t="n"/>
      <c r="HV3" s="48" t="n"/>
      <c r="HW3" s="48" t="n"/>
      <c r="HX3" s="48" t="n"/>
      <c r="HY3" s="8" t="n">
        <v>15</v>
      </c>
      <c r="HZ3" s="8" t="n">
        <v>150000</v>
      </c>
      <c r="IA3" s="8" t="n">
        <v>0</v>
      </c>
      <c r="IB3" s="8" t="n">
        <v>0</v>
      </c>
      <c r="IC3" s="48" t="n"/>
      <c r="ID3" s="48" t="n"/>
      <c r="IE3" s="48" t="n"/>
      <c r="IF3" s="48" t="n"/>
      <c r="IG3" s="48" t="n"/>
      <c r="IH3" s="48" t="n"/>
      <c r="II3" s="48" t="n"/>
      <c r="IJ3" s="48" t="n"/>
      <c r="IK3" s="48" t="inlineStr">
        <is>
          <t>50-65 kg</t>
        </is>
      </c>
      <c r="IL3" s="48" t="inlineStr">
        <is>
          <t>3-5 jam</t>
        </is>
      </c>
      <c r="IM3" s="48" t="inlineStr">
        <is>
          <t>Ya</t>
        </is>
      </c>
      <c r="IN3" s="48" t="inlineStr">
        <is>
          <t>Tidak</t>
        </is>
      </c>
      <c r="IO3" s="48" t="inlineStr">
        <is>
          <t>Lebih bersih</t>
        </is>
      </c>
      <c r="IP3" s="48" t="n"/>
      <c r="IQ3" s="48" t="inlineStr">
        <is>
          <t>Tidak pernah</t>
        </is>
      </c>
      <c r="IR3" s="48" t="n"/>
      <c r="IS3" s="48" t="n"/>
      <c r="IT3" s="48" t="n"/>
      <c r="IU3" s="48" t="n"/>
      <c r="IV3" s="48" t="n"/>
      <c r="IW3" s="48" t="n"/>
      <c r="IX3" s="48" t="n"/>
      <c r="IY3" s="48" t="n"/>
      <c r="IZ3" s="48" t="inlineStr">
        <is>
          <t>Tidak pernah</t>
        </is>
      </c>
      <c r="JA3" s="48" t="n"/>
      <c r="JB3" s="48" t="n"/>
      <c r="JC3" s="48" t="n"/>
      <c r="JD3" s="48" t="n"/>
      <c r="JE3" s="48" t="n"/>
      <c r="JF3" s="48" t="n"/>
      <c r="JG3" s="48" t="n"/>
      <c r="JH3" s="48" t="n"/>
      <c r="JI3" s="48" t="inlineStr">
        <is>
          <t>Tidak pernah</t>
        </is>
      </c>
      <c r="JJ3" s="48" t="n"/>
      <c r="JK3" s="48" t="n"/>
      <c r="JL3" s="48" t="n"/>
      <c r="JM3" s="48" t="n"/>
      <c r="JN3" s="48" t="n"/>
      <c r="JO3" s="48" t="n"/>
      <c r="JP3" s="48" t="n"/>
      <c r="JQ3" s="48" t="n"/>
      <c r="JR3" s="48" t="inlineStr">
        <is>
          <t>Tidak pernah</t>
        </is>
      </c>
      <c r="JS3" s="48" t="n"/>
      <c r="JT3" s="48" t="n"/>
      <c r="JU3" s="48" t="n"/>
      <c r="JV3" s="48" t="n"/>
      <c r="JW3" s="48" t="n"/>
      <c r="JX3" s="48" t="n"/>
      <c r="JY3" s="48" t="n"/>
      <c r="JZ3" s="48" t="n"/>
      <c r="KA3" s="48" t="inlineStr">
        <is>
          <t>Tidak pernah</t>
        </is>
      </c>
      <c r="KB3" s="48" t="n"/>
      <c r="KC3" s="48" t="n"/>
      <c r="KD3" s="48" t="n"/>
      <c r="KE3" s="48" t="n"/>
      <c r="KF3" s="48" t="n"/>
      <c r="KG3" s="48" t="n"/>
      <c r="KH3" s="48" t="n"/>
      <c r="KI3" s="48" t="n"/>
      <c r="KJ3" s="48" t="inlineStr">
        <is>
          <t>Tidak pernah</t>
        </is>
      </c>
      <c r="KK3" s="48" t="n"/>
      <c r="KL3" s="48" t="n"/>
      <c r="KM3" s="48" t="n"/>
      <c r="KN3" s="48" t="n"/>
      <c r="KO3" s="48" t="n"/>
      <c r="KP3" s="48" t="n"/>
      <c r="KQ3" s="48" t="n"/>
      <c r="KR3" s="48" t="n"/>
      <c r="KS3" s="48" t="inlineStr">
        <is>
          <t>Tidak ada perubahan</t>
        </is>
      </c>
      <c r="KT3" s="48" t="inlineStr">
        <is>
          <t>0-1 kali</t>
        </is>
      </c>
      <c r="KU3" s="48" t="inlineStr">
        <is>
          <t>0-1 kali</t>
        </is>
      </c>
      <c r="KV3" s="48" t="inlineStr">
        <is>
          <t>Laki-laki dewasa</t>
        </is>
      </c>
      <c r="KW3" s="8" t="n">
        <v>1</v>
      </c>
      <c r="KX3" s="8" t="n">
        <v>0</v>
      </c>
      <c r="KY3" s="8" t="n">
        <v>0</v>
      </c>
      <c r="KZ3" s="8" t="n">
        <v>0</v>
      </c>
      <c r="LA3" s="48" t="inlineStr">
        <is>
          <t>Tidak ada perubahan</t>
        </is>
      </c>
      <c r="LB3" s="48" t="inlineStr">
        <is>
          <t>Cukup membaik</t>
        </is>
      </c>
      <c r="LC3" s="8" t="n">
        <v>0</v>
      </c>
      <c r="LD3" s="8" t="n">
        <v>0</v>
      </c>
      <c r="LE3" s="8" t="n">
        <v>0</v>
      </c>
      <c r="LF3" s="8" t="n">
        <v>0</v>
      </c>
      <c r="LG3" s="48" t="inlineStr">
        <is>
          <t>Tidak</t>
        </is>
      </c>
      <c r="LH3" s="48" t="n"/>
      <c r="LI3" s="8" t="n">
        <v>100000</v>
      </c>
      <c r="LJ3" s="48" t="inlineStr">
        <is>
          <t>Kebutuhan rumah tangga</t>
        </is>
      </c>
      <c r="LK3" s="8" t="n">
        <v>0</v>
      </c>
      <c r="LL3" s="8" t="n">
        <v>0</v>
      </c>
      <c r="LM3" s="8" t="n">
        <v>0</v>
      </c>
      <c r="LN3" s="8" t="n">
        <v>0</v>
      </c>
      <c r="LO3" s="8" t="n">
        <v>1</v>
      </c>
      <c r="LP3" s="8" t="n">
        <v>0</v>
      </c>
      <c r="LQ3" s="8" t="n">
        <v>0</v>
      </c>
      <c r="LR3" s="48" t="n"/>
      <c r="LS3" s="8" t="n">
        <v>30</v>
      </c>
      <c r="LT3" s="8" t="n">
        <v>30</v>
      </c>
      <c r="LU3" s="8" t="n">
        <v>0</v>
      </c>
      <c r="LV3" s="8" t="n">
        <v>5</v>
      </c>
      <c r="LW3" s="8" t="n">
        <v>5</v>
      </c>
      <c r="LX3" s="8" t="n">
        <v>0</v>
      </c>
      <c r="LY3" s="8" t="n">
        <v>5</v>
      </c>
      <c r="LZ3" s="8" t="n">
        <v>5</v>
      </c>
      <c r="MA3" s="8" t="n">
        <v>0</v>
      </c>
      <c r="MB3" s="48" t="inlineStr">
        <is>
          <t>Ya</t>
        </is>
      </c>
      <c r="MC3" s="8" t="n">
        <v>30</v>
      </c>
      <c r="MD3" s="8" t="n">
        <v>20</v>
      </c>
      <c r="ME3" s="8" t="n">
        <v>30</v>
      </c>
      <c r="MF3" s="8" t="n">
        <v>20</v>
      </c>
      <c r="MG3" s="8" t="n">
        <v>30</v>
      </c>
      <c r="MH3" s="8" t="n">
        <v>15</v>
      </c>
      <c r="MI3" s="48" t="inlineStr">
        <is>
          <t>Istirahat</t>
        </is>
      </c>
      <c r="MJ3" s="8" t="n">
        <v>0</v>
      </c>
      <c r="MK3" s="8" t="n">
        <v>0</v>
      </c>
      <c r="ML3" s="8" t="n">
        <v>1</v>
      </c>
      <c r="MM3" s="8" t="n">
        <v>0</v>
      </c>
      <c r="MN3" s="8" t="n">
        <v>0</v>
      </c>
      <c r="MO3" s="8" t="n">
        <v>0</v>
      </c>
      <c r="MP3" s="48" t="n"/>
      <c r="MQ3" s="48" t="n"/>
      <c r="MR3" s="48" t="inlineStr">
        <is>
          <t>untuk santai</t>
        </is>
      </c>
      <c r="MS3" s="48" t="n"/>
      <c r="MT3" s="48" t="inlineStr">
        <is>
          <t>untukm kiumpul keluarga santai</t>
        </is>
      </c>
      <c r="MU3" s="48" t="inlineStr">
        <is>
          <t>Ya, mempekerjakan orang lain</t>
        </is>
      </c>
      <c r="MV3" s="48" t="inlineStr">
        <is>
          <t>Perawatan sistem biogas</t>
        </is>
      </c>
      <c r="MW3" s="8" t="n">
        <v>1</v>
      </c>
      <c r="MX3" s="8" t="n">
        <v>0</v>
      </c>
      <c r="MY3" s="8" t="n">
        <v>0</v>
      </c>
      <c r="MZ3" s="8" t="n">
        <v>0</v>
      </c>
      <c r="NA3" s="48" t="n"/>
      <c r="NB3" s="8" t="n">
        <v>3</v>
      </c>
      <c r="NC3" s="48" t="n"/>
      <c r="ND3" s="48" t="n"/>
      <c r="NE3" s="48" t="n"/>
      <c r="NF3" s="48" t="n"/>
      <c r="NG3" s="48" t="n"/>
      <c r="NH3" s="48" t="n"/>
      <c r="NI3" s="48" t="n"/>
      <c r="NJ3" s="48" t="n"/>
      <c r="NK3" s="48" t="n"/>
      <c r="NL3" s="48" t="inlineStr">
        <is>
          <t>Tidak</t>
        </is>
      </c>
      <c r="NM3" s="48" t="inlineStr">
        <is>
          <t>Kombinasi dana mandiri dan dana hibah</t>
        </is>
      </c>
      <c r="NN3" s="48" t="inlineStr">
        <is>
          <t>3.000.001-5.000.000</t>
        </is>
      </c>
      <c r="NO3" s="48" t="inlineStr">
        <is>
          <t>Yayasan Rumah Energi atau BIRU</t>
        </is>
      </c>
      <c r="NP3" s="48" t="n"/>
      <c r="NQ3" s="48" t="n"/>
      <c r="NR3" s="48" t="n"/>
      <c r="NS3" s="48" t="n"/>
      <c r="NT3" s="48" t="n"/>
      <c r="NU3" s="48" t="n"/>
      <c r="NV3" s="48" t="inlineStr">
        <is>
          <t>Anggota keluarga - Laki-laki dewasa</t>
        </is>
      </c>
      <c r="NW3" s="48" t="n"/>
      <c r="NX3" s="48" t="inlineStr">
        <is>
          <t>Sama saja</t>
        </is>
      </c>
      <c r="NY3" s="8" t="n">
        <v>60</v>
      </c>
      <c r="NZ3" s="8" t="n">
        <v>30</v>
      </c>
      <c r="OA3" s="8" t="n">
        <v>0</v>
      </c>
      <c r="OB3" s="8" t="n">
        <v>15</v>
      </c>
      <c r="OC3" s="8" t="n">
        <v>15</v>
      </c>
      <c r="OD3" s="8" t="n">
        <v>0</v>
      </c>
      <c r="OE3" s="48" t="inlineStr">
        <is>
          <t>Lebih baik</t>
        </is>
      </c>
      <c r="OF3" s="48" t="inlineStr">
        <is>
          <t>Lebih baik (beda waktu memasak 5-30 menit, ATAU tidak lagi ada rasa/bau makanan yang berubah, ATAU alasan lainnya)</t>
        </is>
      </c>
      <c r="OG3" s="48" t="inlineStr">
        <is>
          <t>Ya</t>
        </is>
      </c>
      <c r="OH3" s="8" t="n">
        <v>2</v>
      </c>
      <c r="OI3" s="8" t="n">
        <v>0</v>
      </c>
      <c r="OJ3" s="8" t="n">
        <v>0</v>
      </c>
      <c r="OK3" s="8" t="n">
        <v>0</v>
      </c>
      <c r="OL3" s="8" t="n">
        <v>0</v>
      </c>
      <c r="OM3" s="8" t="n">
        <v>0</v>
      </c>
      <c r="ON3" s="8" t="n">
        <v>0</v>
      </c>
      <c r="OO3" s="8" t="n">
        <v>0</v>
      </c>
      <c r="OP3" s="48">
        <f>VLOOKUP(AG3,'BUS 2'!$G$1:$CU$424,2,0)</f>
        <v/>
      </c>
      <c r="OQ3" s="8">
        <f>VLOOKUP(AG3,'BUS 2'!$G$1:$CU$424,3,0)</f>
        <v/>
      </c>
      <c r="OR3" s="8">
        <f>VLOOKUP(AG3,'BUS 2'!$G$1:$CU$424,4,0)</f>
        <v/>
      </c>
      <c r="OS3" s="8">
        <f>VLOOKUP(AG3,'BUS 2'!$G$1:$CU$424,5,0)</f>
        <v/>
      </c>
      <c r="OT3" s="8">
        <f>VLOOKUP(AG3,'BUS 2'!$G$1:$CU$424,6,0)</f>
        <v/>
      </c>
      <c r="OU3" s="8">
        <f>VLOOKUP(AG3,'BUS 2'!$G$1:$CU$424,7,0)</f>
        <v/>
      </c>
      <c r="OV3" s="8">
        <f>VLOOKUP(AG3,'BUS 2'!$G$1:$CU$424,8,0)</f>
        <v/>
      </c>
      <c r="OW3" s="8">
        <f>VLOOKUP(AG3,'BUS 2'!$G$1:$CU$424,9,0)</f>
        <v/>
      </c>
      <c r="OX3" s="8">
        <f>VLOOKUP(AG3,'BUS 2'!$G$1:$CU$424,10,0)</f>
        <v/>
      </c>
      <c r="OY3" s="8">
        <f>VLOOKUP(AG3,'BUS 2'!$G$1:$CU$424,11,0)</f>
        <v/>
      </c>
      <c r="OZ3" s="8">
        <f>VLOOKUP(AG3,'BUS 2'!$G$1:$CU$424,12,0)</f>
        <v/>
      </c>
      <c r="PA3" s="8">
        <f>VLOOKUP(AG3,'BUS 2'!$G$1:$CU$424,13,0)</f>
        <v/>
      </c>
      <c r="PB3" s="8">
        <f>VLOOKUP(AG3,'BUS 2'!$G$1:$CU$424,14,0)</f>
        <v/>
      </c>
      <c r="PC3" s="8">
        <f>VLOOKUP(AG3,'BUS 2'!$G$1:$CU$424,15,0)</f>
        <v/>
      </c>
      <c r="PD3" s="8">
        <f>VLOOKUP(AG3,'BUS 2'!$G$1:$CU$424,16,0)</f>
        <v/>
      </c>
      <c r="PE3" s="8">
        <f>VLOOKUP(AG3,'BUS 2'!$G$1:$CU$424,17,0)</f>
        <v/>
      </c>
      <c r="PF3" s="8">
        <f>VLOOKUP(AG3,'BUS 2'!$G$1:$CU$424,18,0)</f>
        <v/>
      </c>
      <c r="PG3" s="8">
        <f>VLOOKUP(AG3,'BUS 2'!$G$1:$CU$424,19,0)</f>
        <v/>
      </c>
      <c r="PH3" s="8">
        <f>VLOOKUP(AG3,'BUS 2'!$G$1:$CU$424,20,0)</f>
        <v/>
      </c>
      <c r="PI3" s="8">
        <f>VLOOKUP(AG3,'BUS 2'!$G$1:$CU$424,21,0)</f>
        <v/>
      </c>
      <c r="PJ3" s="8">
        <f>VLOOKUP(AG3,'BUS 2'!$G$1:$CU$424,22,0)</f>
        <v/>
      </c>
      <c r="PK3" s="8">
        <f>VLOOKUP(AG3,'BUS 2'!$G$1:$CU$424,23,0)</f>
        <v/>
      </c>
      <c r="PL3" s="8">
        <f>VLOOKUP(AG3,'BUS 2'!$G$1:$CU$424,24,0)</f>
        <v/>
      </c>
      <c r="PM3" s="8">
        <f>VLOOKUP(AG3,'BUS 2'!$G$1:$CU$424,25,0)</f>
        <v/>
      </c>
      <c r="PN3" s="8">
        <f>VLOOKUP(AG3,'BUS 2'!$G$1:$CU$424,26,0)</f>
        <v/>
      </c>
      <c r="PO3" s="8">
        <f>VLOOKUP(AG3,'BUS 2'!$G$1:$CU$424,27,0)</f>
        <v/>
      </c>
      <c r="PP3" s="8">
        <f>VLOOKUP(AG3,'BUS 2'!$G$1:$CU$424,28,0)</f>
        <v/>
      </c>
      <c r="PQ3" s="8">
        <f>VLOOKUP(AG3,'BUS 2'!$G$1:$CU$424,29,0)</f>
        <v/>
      </c>
      <c r="PR3" s="8">
        <f>VLOOKUP(AG3,'BUS 2'!$G$1:$CU$424,30,0)</f>
        <v/>
      </c>
      <c r="PS3" s="8">
        <f>VLOOKUP(AG3,'BUS 2'!$G$1:$CU$424,31,0)</f>
        <v/>
      </c>
      <c r="PT3" s="48" t="inlineStr">
        <is>
          <t>1-Disebarkan ke lahan terbuka</t>
        </is>
      </c>
      <c r="PU3" s="8" t="n">
        <v>1</v>
      </c>
      <c r="PV3" s="8" t="n">
        <v>0</v>
      </c>
      <c r="PW3" s="8" t="n">
        <v>0</v>
      </c>
      <c r="PX3" s="8" t="n">
        <v>0</v>
      </c>
      <c r="PY3" s="8" t="n">
        <v>0</v>
      </c>
      <c r="PZ3" s="8" t="n">
        <v>0</v>
      </c>
      <c r="QA3" s="8" t="n">
        <v>1</v>
      </c>
      <c r="QB3" s="8" t="n">
        <v>0</v>
      </c>
      <c r="QC3" s="8" t="n">
        <v>0</v>
      </c>
      <c r="QD3" s="8" t="n">
        <v>0</v>
      </c>
      <c r="QE3" s="48" t="n"/>
      <c r="QF3" s="48" t="n"/>
      <c r="QG3" s="48" t="n"/>
      <c r="QH3" s="48" t="n"/>
      <c r="QI3" s="48" t="n"/>
      <c r="QJ3" s="48" t="n"/>
      <c r="QK3" s="48" t="n"/>
      <c r="QL3" s="48" t="n"/>
      <c r="QM3" s="48" t="n"/>
      <c r="QN3" s="48" t="n"/>
      <c r="QO3" s="48" t="n"/>
      <c r="QP3" s="48" t="n"/>
      <c r="QQ3" s="48" t="n"/>
      <c r="QR3" s="48" t="n"/>
      <c r="QS3" s="48" t="n"/>
      <c r="QT3" s="48" t="n"/>
      <c r="QU3" s="48" t="n"/>
      <c r="QV3" s="48" t="n"/>
      <c r="QW3" s="48" t="n"/>
      <c r="QX3" s="48" t="n"/>
      <c r="QY3" s="48" t="n"/>
      <c r="QZ3" s="48" t="n"/>
      <c r="RA3" s="48" t="n"/>
      <c r="RB3" s="48" t="n"/>
      <c r="RC3" s="48" t="n"/>
      <c r="RD3" s="48" t="n"/>
      <c r="RE3" s="48" t="n"/>
      <c r="RF3" s="48" t="n"/>
      <c r="RG3" s="48" t="n"/>
      <c r="RH3" s="48" t="n"/>
      <c r="RI3" s="48" t="n"/>
      <c r="RJ3" s="48" t="n"/>
      <c r="RK3" s="48" t="n"/>
      <c r="RL3" s="48" t="n"/>
      <c r="RM3" s="48" t="n"/>
      <c r="RN3" s="48" t="n"/>
      <c r="RO3" s="48" t="n"/>
      <c r="RP3" s="48" t="n"/>
      <c r="RQ3" s="48" t="n"/>
      <c r="RR3" s="48" t="n"/>
      <c r="RS3" s="48" t="n"/>
      <c r="RT3" s="48" t="n"/>
      <c r="RU3" s="48" t="n"/>
      <c r="RV3" s="48" t="n"/>
      <c r="RW3" s="48" t="n"/>
      <c r="RX3" s="48" t="n"/>
      <c r="RY3" s="48" t="n"/>
      <c r="RZ3" s="48" t="n"/>
      <c r="SA3" s="48" t="n"/>
      <c r="SB3" s="48" t="n"/>
      <c r="SC3" s="48" t="n"/>
      <c r="SD3" s="48" t="n"/>
      <c r="SE3" s="48" t="n"/>
      <c r="SF3" s="48" t="n"/>
      <c r="SG3" s="48" t="n"/>
      <c r="SH3" s="48" t="n"/>
      <c r="SI3" s="48" t="n"/>
      <c r="SJ3" s="48" t="n"/>
      <c r="SK3" s="48" t="n"/>
      <c r="SL3" s="48" t="n"/>
      <c r="SM3" s="48" t="n"/>
      <c r="SN3" s="48" t="n"/>
      <c r="SO3" s="48" t="n"/>
      <c r="SP3" s="48" t="n"/>
      <c r="SQ3" s="48" t="n"/>
      <c r="SR3" s="48" t="n"/>
      <c r="SS3" s="48" t="n"/>
      <c r="ST3" s="48" t="n"/>
      <c r="SU3" s="48" t="n"/>
      <c r="SV3" s="48" t="n"/>
      <c r="SW3" s="48" t="n"/>
      <c r="SX3" s="48" t="n"/>
      <c r="SY3" s="8">
        <f>VLOOKUP(AG3,'BUS 2'!$G$1:$CU$424,33,0)</f>
        <v/>
      </c>
      <c r="SZ3" s="48">
        <f>VLOOKUP(AG3,'BUS 2'!$G$1:$CU$424,34,0)</f>
        <v/>
      </c>
      <c r="TA3" s="48">
        <f>VLOOKUP(AG3,'BUS 2'!$G$1:$CU$424,35,0)</f>
        <v/>
      </c>
      <c r="TB3" s="48">
        <f>VLOOKUP(AG3,'BUS 2'!$G$1:$CU$424,36,0)</f>
        <v/>
      </c>
      <c r="TC3" s="48">
        <f>VLOOKUP(AG3,'BUS 2'!$G$1:$CU$424,37,0)</f>
        <v/>
      </c>
      <c r="TD3" s="48">
        <f>VLOOKUP(AG3,'BUS 2'!$G$1:$CU$424,38,0)</f>
        <v/>
      </c>
      <c r="TE3" s="48">
        <f>VLOOKUP(AG3,'BUS 2'!$G$1:$CU$424,39,0)</f>
        <v/>
      </c>
      <c r="TF3" s="48">
        <f>VLOOKUP(AG3,'BUS 2'!$G$1:$CU$424,40,0)</f>
        <v/>
      </c>
      <c r="TG3" s="8">
        <f>VLOOKUP(AG3,'BUS 2'!$G$1:$CU$424,42,0)</f>
        <v/>
      </c>
      <c r="TH3" s="8">
        <f>VLOOKUP(AG3,'BUS 2'!$G$1:$CU$424,43,0)</f>
        <v/>
      </c>
      <c r="TI3" s="8">
        <f>VLOOKUP(AG3,'BUS 2'!$G$1:$CU$424,44,0)</f>
        <v/>
      </c>
      <c r="TJ3" s="8">
        <f>VLOOKUP(AG3,'BUS 2'!$G$1:$CU$424,45,0)</f>
        <v/>
      </c>
      <c r="TK3" s="8">
        <f>VLOOKUP(AG3,'BUS 2'!$G$1:$CU$424,46,0)</f>
        <v/>
      </c>
      <c r="TL3" s="8">
        <f>VLOOKUP(AG3,'BUS 2'!$G$1:$CU$424,47,0)</f>
        <v/>
      </c>
      <c r="TM3" s="8">
        <f>VLOOKUP(AG3,'BUS 2'!$G$1:$CU$424,48,0)</f>
        <v/>
      </c>
      <c r="TN3" s="8">
        <f>VLOOKUP(AG3,'BUS 2'!$G$1:$CU$424,49,0)</f>
        <v/>
      </c>
      <c r="TO3" s="8">
        <f>VLOOKUP(AG3,'BUS 2'!$G$1:$CU$424,50,0)</f>
        <v/>
      </c>
      <c r="TP3" s="8">
        <f>VLOOKUP(AG3,'BUS 2'!$G$1:$CU$424,51,0)</f>
        <v/>
      </c>
      <c r="TQ3" s="8">
        <f>VLOOKUP(AG3,'BUS 2'!$G$1:$CU$424,52,0)</f>
        <v/>
      </c>
      <c r="TR3" s="8">
        <f>VLOOKUP(AG3,'BUS 2'!$G$1:$CU$424,53,0)</f>
        <v/>
      </c>
      <c r="TS3" s="48">
        <f>VLOOKUP(AG3,'BUS 2'!$G$1:$CU$424,54,0)</f>
        <v/>
      </c>
      <c r="TT3" s="48">
        <f>VLOOKUP(AG3,'BUS 2'!$G$1:$CU$424,55,0)</f>
        <v/>
      </c>
      <c r="TU3" s="48">
        <f>VLOOKUP(AG3,'BUS 2'!$G$1:$CU$424,56,0)</f>
        <v/>
      </c>
      <c r="TV3" s="48">
        <f>VLOOKUP(AG3,'BUS 2'!$G$1:$CU$424,57,0)</f>
        <v/>
      </c>
      <c r="TW3" s="48">
        <f>VLOOKUP(AG3,'BUS 2'!$G$1:$CU$424,58,0)</f>
        <v/>
      </c>
      <c r="TX3" s="48">
        <f>VLOOKUP(AG3,'BUS 2'!$G$1:$CU$424,59,0)</f>
        <v/>
      </c>
      <c r="TY3" s="48">
        <f>VLOOKUP(AG3,'BUS 2'!$G$1:$CU$424,60,0)</f>
        <v/>
      </c>
      <c r="TZ3" s="48">
        <f>VLOOKUP(AG3,'BUS 2'!$G$1:$CU$424,61,0)</f>
        <v/>
      </c>
      <c r="UA3" s="48">
        <f>VLOOKUP(AG3,'BUS 2'!$G$1:$CU$424,62,0)</f>
        <v/>
      </c>
      <c r="UB3" s="48">
        <f>VLOOKUP(AG3,'BUS 2'!$G$1:$CU$424,63,0)</f>
        <v/>
      </c>
      <c r="UC3" s="48">
        <f>VLOOKUP(AG3,'BUS 2'!$G$1:$CU$424,64,0)</f>
        <v/>
      </c>
      <c r="UD3" s="48">
        <f>VLOOKUP(AG3,'BUS 2'!$G$1:$CU$424,65,0)</f>
        <v/>
      </c>
      <c r="UE3" s="48">
        <f>VLOOKUP(AG3,'BUS 2'!$G$1:$CU$424,66,0)</f>
        <v/>
      </c>
      <c r="UF3" s="48">
        <f>VLOOKUP(AG3,'BUS 2'!$G$1:$CU$424,67,0)</f>
        <v/>
      </c>
      <c r="UG3" s="48">
        <f>VLOOKUP(AG3,'BUS 2'!$G$1:$CU$424,68,0)</f>
        <v/>
      </c>
      <c r="UH3" s="48">
        <f>VLOOKUP(AG3,'BUS 2'!$G$1:$CU$424,69,0)</f>
        <v/>
      </c>
      <c r="UI3" s="48">
        <f>VLOOKUP(AG3,'BUS 2'!$G$1:$CU$424,70,0)</f>
        <v/>
      </c>
      <c r="UJ3" s="48">
        <f>VLOOKUP(AG3,'BUS 2'!$G$1:$CU$424,71,0)</f>
        <v/>
      </c>
      <c r="UK3" s="48">
        <f>VLOOKUP(AG3,'BUS 2'!$G$1:$CU$424,72,0)</f>
        <v/>
      </c>
      <c r="UL3" s="48">
        <f>VLOOKUP(AG3,'BUS 2'!$G$1:$CU$424,73,0)</f>
        <v/>
      </c>
      <c r="UM3" s="48">
        <f>VLOOKUP(AG3,'BUS 2'!$G$1:$CU$424,74,0)</f>
        <v/>
      </c>
      <c r="UN3" s="48">
        <f>VLOOKUP(AG3,'BUS 2'!$G$1:$CU$424,75,0)</f>
        <v/>
      </c>
      <c r="UO3" s="48">
        <f>VLOOKUP(AG3,'BUS 2'!$G$1:$CU$424,76,0)</f>
        <v/>
      </c>
      <c r="UP3" s="48">
        <f>VLOOKUP(AG3,'BUS 2'!$G$1:$CU$424,77,0)</f>
        <v/>
      </c>
      <c r="UQ3" s="48">
        <f>VLOOKUP(AG3,'BUS 2'!$G$1:$CU$424,78,0)</f>
        <v/>
      </c>
      <c r="UR3" s="48">
        <f>VLOOKUP(AG3,'BUS 2'!$G$1:$CU$424,79,0)</f>
        <v/>
      </c>
      <c r="US3" s="48">
        <f>VLOOKUP(AG3,'BUS 2'!$G$1:$CU$424,80,0)</f>
        <v/>
      </c>
      <c r="UT3" s="48">
        <f>VLOOKUP(AG3,'BUS 2'!$G$1:$CU$424,81,0)</f>
        <v/>
      </c>
      <c r="UU3" s="48" t="inlineStr">
        <is>
          <t>Pemberian pakan di kandang</t>
        </is>
      </c>
      <c r="UV3" s="48" t="n"/>
      <c r="UW3" s="48" t="n"/>
      <c r="UX3" s="48" t="n"/>
      <c r="UY3" s="48" t="n"/>
      <c r="UZ3" s="48" t="n"/>
      <c r="VA3" s="48" t="n"/>
      <c r="VB3" s="48" t="n"/>
      <c r="VC3" s="48" t="inlineStr">
        <is>
          <t>Sangat teratur (setiap hari)</t>
        </is>
      </c>
      <c r="VD3" s="48" t="n"/>
      <c r="VE3" s="48" t="n"/>
      <c r="VF3" s="48" t="n"/>
      <c r="VG3" s="48" t="n"/>
      <c r="VH3" s="48" t="n"/>
      <c r="VI3" s="48" t="n"/>
      <c r="VJ3" s="48" t="n"/>
      <c r="VK3" s="48" t="inlineStr">
        <is>
          <t>Sering (1 kali sehari)</t>
        </is>
      </c>
      <c r="VL3" s="48" t="n"/>
      <c r="VM3" s="48" t="n"/>
      <c r="VN3" s="48" t="n"/>
      <c r="VO3" s="48" t="n"/>
      <c r="VP3" s="48" t="n"/>
      <c r="VQ3" s="48" t="n"/>
      <c r="VR3" s="48" t="n"/>
      <c r="VS3" s="48" t="inlineStr">
        <is>
          <t>3-Disimpan terbuka (dry lot)</t>
        </is>
      </c>
      <c r="VT3" s="8" t="n">
        <v>0</v>
      </c>
      <c r="VU3" s="8" t="n">
        <v>0</v>
      </c>
      <c r="VV3" s="8" t="n">
        <v>0</v>
      </c>
      <c r="VW3" s="8" t="n">
        <v>0</v>
      </c>
      <c r="VX3" s="8" t="n">
        <v>0</v>
      </c>
      <c r="VY3" s="8" t="n">
        <v>0</v>
      </c>
      <c r="VZ3" s="8" t="n">
        <v>1</v>
      </c>
      <c r="WA3" s="8" t="n">
        <v>0</v>
      </c>
      <c r="WB3" s="8" t="n">
        <v>0</v>
      </c>
      <c r="WC3" s="8" t="n">
        <v>0</v>
      </c>
      <c r="WD3" s="8" t="n">
        <v>0</v>
      </c>
      <c r="WE3" s="8" t="n">
        <v>0</v>
      </c>
      <c r="WF3" s="48" t="n"/>
      <c r="WG3" s="48" t="n"/>
      <c r="WH3" s="48" t="n"/>
      <c r="WI3" s="48" t="n"/>
      <c r="WJ3" s="48" t="n"/>
      <c r="WK3" s="48" t="n"/>
      <c r="WL3" s="48" t="n"/>
      <c r="WM3" s="48" t="n"/>
      <c r="WN3" s="48" t="n"/>
      <c r="WO3" s="48" t="n"/>
      <c r="WP3" s="48" t="n"/>
      <c r="WQ3" s="48" t="n"/>
      <c r="WR3" s="48" t="n"/>
      <c r="WS3" s="48" t="n"/>
      <c r="WT3" s="48" t="n"/>
      <c r="WU3" s="48" t="n"/>
      <c r="WV3" s="48" t="n"/>
      <c r="WW3" s="48" t="n"/>
      <c r="WX3" s="48" t="n"/>
      <c r="WY3" s="48" t="n"/>
      <c r="WZ3" s="48" t="n"/>
      <c r="XA3" s="48" t="n"/>
      <c r="XB3" s="48" t="n"/>
      <c r="XC3" s="48" t="n"/>
      <c r="XD3" s="48" t="n"/>
      <c r="XE3" s="48" t="n"/>
      <c r="XF3" s="48" t="n"/>
      <c r="XG3" s="48" t="n"/>
      <c r="XH3" s="48" t="n"/>
      <c r="XI3" s="48" t="n"/>
      <c r="XJ3" s="48" t="n"/>
      <c r="XK3" s="48" t="n"/>
      <c r="XL3" s="48" t="n"/>
      <c r="XM3" s="48" t="n"/>
      <c r="XN3" s="48" t="n"/>
      <c r="XO3" s="48" t="n"/>
      <c r="XP3" s="48" t="n"/>
      <c r="XQ3" s="48" t="n"/>
      <c r="XR3" s="48" t="n"/>
      <c r="XS3" s="48" t="n"/>
      <c r="XT3" s="48" t="n"/>
      <c r="XU3" s="48" t="n"/>
      <c r="XV3" s="48" t="n"/>
      <c r="XW3" s="48" t="n"/>
      <c r="XX3" s="48" t="n"/>
      <c r="XY3" s="48" t="n"/>
      <c r="XZ3" s="48" t="n"/>
      <c r="YA3" s="48" t="n"/>
      <c r="YB3" s="48" t="n"/>
      <c r="YC3" s="48" t="n"/>
      <c r="YD3" s="48" t="n"/>
      <c r="YE3" s="48" t="n"/>
      <c r="YF3" s="48" t="n"/>
      <c r="YG3" s="48" t="n"/>
      <c r="YH3" s="48" t="n"/>
      <c r="YI3" s="48" t="n"/>
      <c r="YJ3" s="48" t="n"/>
      <c r="YK3" s="48" t="n"/>
      <c r="YL3" s="48" t="n"/>
      <c r="YM3" s="48" t="n"/>
      <c r="YN3" s="48" t="n"/>
      <c r="YO3" s="48" t="n"/>
      <c r="YP3" s="48" t="n"/>
      <c r="YQ3" s="48" t="n"/>
      <c r="YR3" s="48" t="n"/>
      <c r="YS3" s="48" t="n"/>
      <c r="YT3" s="48" t="n"/>
      <c r="YU3" s="48" t="n"/>
      <c r="YV3" s="48" t="n"/>
      <c r="YW3" s="48" t="n"/>
      <c r="YX3" s="48" t="n"/>
      <c r="YY3" s="48" t="n"/>
      <c r="YZ3" s="48" t="n"/>
      <c r="ZA3" s="48" t="n"/>
      <c r="ZB3" s="48" t="n"/>
      <c r="ZC3" s="48" t="n"/>
      <c r="ZD3" s="48" t="n"/>
      <c r="ZE3" s="48" t="n"/>
      <c r="ZF3" s="48" t="n"/>
      <c r="ZG3" s="48" t="n"/>
      <c r="ZH3" s="48" t="n"/>
      <c r="ZI3" s="48" t="n"/>
      <c r="ZJ3" s="48" t="n"/>
      <c r="ZK3" s="48" t="n"/>
      <c r="ZL3" s="48" t="n"/>
      <c r="ZM3" s="48" t="n"/>
      <c r="ZN3" s="48" t="n"/>
      <c r="ZO3" s="48" t="n"/>
      <c r="ZP3" s="48" t="n"/>
      <c r="ZQ3" s="48" t="n"/>
      <c r="ZR3" s="48" t="n"/>
      <c r="ZS3" s="48" t="n"/>
      <c r="ZT3" s="48" t="n"/>
      <c r="ZU3" s="48" t="n"/>
      <c r="ZV3" s="8" t="n">
        <v>2</v>
      </c>
      <c r="ZW3" s="48" t="n"/>
      <c r="ZX3" s="48" t="n"/>
      <c r="ZY3" s="48" t="n"/>
      <c r="ZZ3" s="48" t="n"/>
      <c r="AAA3" s="48" t="n"/>
      <c r="AAB3" s="48" t="n"/>
      <c r="AAC3" s="48" t="n"/>
      <c r="AAD3" s="48" t="inlineStr">
        <is>
          <t>Pakan kering (misal: konsentrat, silase, pelet)</t>
        </is>
      </c>
      <c r="AAE3" s="48" t="n"/>
      <c r="AAF3" s="48" t="n"/>
      <c r="AAG3" s="48" t="n"/>
      <c r="AAH3" s="48" t="n"/>
      <c r="AAI3" s="48" t="n"/>
      <c r="AAJ3" s="48" t="n"/>
      <c r="AAK3" s="48" t="n"/>
      <c r="AAL3" s="48" t="inlineStr">
        <is>
          <t>Tidak</t>
        </is>
      </c>
      <c r="AAM3" s="48" t="n"/>
      <c r="AAN3" s="48" t="n"/>
      <c r="AAO3" s="48" t="n"/>
      <c r="AAP3" s="48" t="n"/>
      <c r="AAQ3" s="48" t="n"/>
      <c r="AAR3" s="48" t="inlineStr">
        <is>
          <t>Ya</t>
        </is>
      </c>
      <c r="AAS3" s="48" t="inlineStr">
        <is>
          <t>Mengetahui</t>
        </is>
      </c>
      <c r="AAT3" s="48" t="inlineStr">
        <is>
          <t>Dibuang ke lahan sekitar kandang - yg ditanami tanaman Diberikan gratis ke orang lain</t>
        </is>
      </c>
      <c r="AAU3" s="8" t="n">
        <v>0</v>
      </c>
      <c r="AAV3" s="8" t="n">
        <v>0</v>
      </c>
      <c r="AAW3" s="8" t="n">
        <v>0</v>
      </c>
      <c r="AAX3" s="8" t="n">
        <v>1</v>
      </c>
      <c r="AAY3" s="8" t="n">
        <v>1</v>
      </c>
      <c r="AAZ3" s="8" t="n">
        <v>0</v>
      </c>
      <c r="ABA3" s="8" t="n">
        <v>0</v>
      </c>
      <c r="ABB3" s="48" t="n"/>
      <c r="ABC3" s="48" t="n"/>
      <c r="ABD3" s="48" t="n"/>
      <c r="ABE3" s="48" t="n"/>
      <c r="ABF3" s="48" t="n"/>
      <c r="ABG3" s="48" t="n"/>
      <c r="ABH3" s="48" t="n"/>
      <c r="ABI3" s="48" t="n"/>
      <c r="ABJ3" s="48" t="n"/>
      <c r="ABK3" s="48" t="n"/>
      <c r="ABL3" s="48" t="n"/>
      <c r="ABM3" s="48" t="n"/>
      <c r="ABN3" s="48" t="n"/>
      <c r="ABO3" s="48" t="n"/>
      <c r="ABP3" s="48" t="n"/>
      <c r="ABQ3" s="11" t="inlineStr">
        <is>
          <t>Rumput</t>
        </is>
      </c>
      <c r="ABR3" s="48" t="inlineStr">
        <is>
          <t>Jarang (1 bulan sekali)</t>
        </is>
      </c>
      <c r="ABS3" s="48" t="n"/>
      <c r="ABT3" s="8" t="n">
        <v>1000</v>
      </c>
      <c r="ABU3" s="48" t="n"/>
      <c r="ABV3" s="48" t="n"/>
      <c r="ABW3" s="48" t="n"/>
      <c r="ABX3" s="48" t="n"/>
      <c r="ABY3" s="48" t="n"/>
      <c r="ABZ3" s="48" t="n"/>
      <c r="ACA3" s="48" t="n"/>
      <c r="ACB3" s="48" t="n"/>
      <c r="ACC3" s="48" t="n"/>
      <c r="ACD3" s="48" t="n"/>
      <c r="ACE3" s="48" t="n"/>
      <c r="ACF3" s="48" t="n"/>
      <c r="ACG3" s="48" t="n"/>
      <c r="ACH3" s="48" t="n"/>
      <c r="ACI3" s="48" t="n"/>
      <c r="ACJ3" s="48" t="n"/>
      <c r="ACK3" s="48" t="inlineStr">
        <is>
          <t>Ladang/sawah terlalu jauh, sulit untuk mengangkut ke sana</t>
        </is>
      </c>
      <c r="ACL3" s="8" t="n">
        <v>0</v>
      </c>
      <c r="ACM3" s="8" t="n">
        <v>0</v>
      </c>
      <c r="ACN3" s="8" t="n">
        <v>0</v>
      </c>
      <c r="ACO3" s="8" t="n">
        <v>1</v>
      </c>
      <c r="ACP3" s="8" t="n">
        <v>0</v>
      </c>
      <c r="ACQ3" s="8" t="n">
        <v>0</v>
      </c>
      <c r="ACR3" s="8" t="n">
        <v>0</v>
      </c>
      <c r="ACS3" s="48" t="n"/>
      <c r="ACT3" s="48" t="inlineStr">
        <is>
          <t>kotoran unggas</t>
        </is>
      </c>
      <c r="ACU3" s="48" t="inlineStr">
        <is>
          <t>Manfaat cukup signifikan, terasa di kehidupan sehari-hari</t>
        </is>
      </c>
      <c r="ACV3" s="48" t="inlineStr">
        <is>
          <t>Berkurang</t>
        </is>
      </c>
      <c r="ACW3" s="48" t="inlineStr">
        <is>
          <t>Anggota keluarga - Perempuan dewasa</t>
        </is>
      </c>
      <c r="ACX3" s="48" t="inlineStr">
        <is>
          <t>Netral/tidak tahu</t>
        </is>
      </c>
      <c r="ACY3" s="48" t="inlineStr">
        <is>
          <t>Anggota keluarga - Perempuan dewasa</t>
        </is>
      </c>
      <c r="ACZ3" s="8" t="n">
        <v>0</v>
      </c>
      <c r="ADA3" s="8" t="n">
        <v>1</v>
      </c>
      <c r="ADB3" s="8" t="n">
        <v>0</v>
      </c>
      <c r="ADC3" s="8" t="n">
        <v>0</v>
      </c>
      <c r="ADD3" s="48" t="inlineStr">
        <is>
          <t>Cukup puas</t>
        </is>
      </c>
      <c r="ADE3" s="48" t="inlineStr">
        <is>
          <t>Cukup puas</t>
        </is>
      </c>
      <c r="ADF3" s="48" t="inlineStr">
        <is>
          <t>Cukup puas</t>
        </is>
      </c>
      <c r="ADG3" s="48" t="inlineStr">
        <is>
          <t>Cukup puas</t>
        </is>
      </c>
      <c r="ADH3" s="48" t="inlineStr">
        <is>
          <t>Ya</t>
        </is>
      </c>
      <c r="ADI3" s="48" t="inlineStr">
        <is>
          <t>perlu perbaikan total karena sudah hampir 1 tahun tidak hidup</t>
        </is>
      </c>
      <c r="ADJ3" s="48" t="inlineStr">
        <is>
          <t>Cukup puas</t>
        </is>
      </c>
      <c r="ADK3" s="48" t="n"/>
      <c r="ADL3" s="48" t="n"/>
      <c r="ADM3" s="48" t="n"/>
      <c r="ADN3" s="48" t="n"/>
      <c r="ADO3" s="48" t="n"/>
      <c r="ADP3" s="48" t="n"/>
      <c r="ADQ3" s="48" t="n"/>
      <c r="ADR3" s="48" t="n"/>
      <c r="ADS3" s="48" t="n"/>
      <c r="ADT3" s="48" t="n"/>
      <c r="ADU3" s="48" t="inlineStr">
        <is>
          <t>Menghubungi CPO atau pendamping</t>
        </is>
      </c>
      <c r="ADV3" s="8" t="n">
        <v>0</v>
      </c>
      <c r="ADW3" s="8" t="n">
        <v>0</v>
      </c>
      <c r="ADX3" s="8" t="n">
        <v>0</v>
      </c>
      <c r="ADY3" s="8" t="n">
        <v>0</v>
      </c>
      <c r="ADZ3" s="8" t="n">
        <v>1</v>
      </c>
      <c r="AEA3" s="8" t="n">
        <v>0</v>
      </c>
      <c r="AEB3" s="8" t="n">
        <v>0</v>
      </c>
      <c r="AEC3" s="8" t="n">
        <v>0</v>
      </c>
      <c r="AED3" s="12" t="n"/>
      <c r="AEE3" s="17" t="inlineStr">
        <is>
          <t>Laki-laki dewasa</t>
        </is>
      </c>
      <c r="AEF3" s="48" t="n"/>
      <c r="AEG3" s="17" t="inlineStr">
        <is>
          <t>Menelepon atau WA langsung</t>
        </is>
      </c>
      <c r="AEH3" s="48" t="n"/>
      <c r="AEI3" s="11" t="inlineStr">
        <is>
          <t>Lebih kepada perawatan oleh user</t>
        </is>
      </c>
      <c r="AEJ3" s="48" t="inlineStr">
        <is>
          <t>Kadang-kadang</t>
        </is>
      </c>
      <c r="AEK3" s="17" t="inlineStr">
        <is>
          <t>Pengurangan pengeluaran  rumah tangga (bahan bakar  minyak, pupuk, dll.)   Lebih mudah mendapatkan  energi  Pasokan energi yang andal   Memasak lebih cepat   Lebih aman   Pengurangan waktu dan tenaga  Peningkatan kebersihan  kandang ternak Dapur lebih bersih dan bebas  asap   Mendapatkan subsidi</t>
        </is>
      </c>
      <c r="AEL3" s="18" t="n">
        <v>1</v>
      </c>
      <c r="AEM3" s="18" t="n">
        <v>1</v>
      </c>
      <c r="AEN3" s="18" t="n">
        <v>1</v>
      </c>
      <c r="AEO3" s="18" t="n">
        <v>1</v>
      </c>
      <c r="AEP3" s="18" t="n">
        <v>1</v>
      </c>
      <c r="AEQ3" s="18" t="n">
        <v>1</v>
      </c>
      <c r="AER3" s="18" t="n">
        <v>1</v>
      </c>
      <c r="AES3" s="18" t="n">
        <v>0</v>
      </c>
      <c r="AET3" s="18" t="n">
        <v>1</v>
      </c>
      <c r="AEU3" s="18" t="n">
        <v>0</v>
      </c>
      <c r="AEV3" s="18" t="n">
        <v>1</v>
      </c>
      <c r="AEW3" s="18" t="n">
        <v>0</v>
      </c>
      <c r="AEX3" s="48" t="n"/>
      <c r="AEY3" s="48" t="inlineStr">
        <is>
          <t>Mengurangi pengeluaran energi</t>
        </is>
      </c>
      <c r="AEZ3" s="48" t="n"/>
      <c r="AFA3" s="48" t="inlineStr">
        <is>
          <t>Yayasan Rumah Energi (YRE)</t>
        </is>
      </c>
      <c r="AFB3" s="48" t="n"/>
      <c r="AFC3" s="48" t="inlineStr">
        <is>
          <t>WhatsApp Image 2026-02-03 at 14.10.08 (1)-14_0_32.jpeg</t>
        </is>
      </c>
      <c r="AFD3" s="16" t="inlineStr">
        <is>
          <t>https://kf.kobotoolbox.org/api/v2/assets/avstPQqLr3Ab3ZdcVTXZ6f/data/663301002/attachments/attg4kP2W6ZMftBXbbYhXKqZ/</t>
        </is>
      </c>
      <c r="AFE3" s="48" t="inlineStr">
        <is>
          <t>WhatsApp Image 2026-02-03 at 14.10.08-14_0_54.jpeg</t>
        </is>
      </c>
      <c r="AFF3" s="16" t="inlineStr">
        <is>
          <t>https://kf.kobotoolbox.org/api/v2/assets/avstPQqLr3Ab3ZdcVTXZ6f/data/663301002/attachments/attN3Lf5vcXsmwf6Lre4jnYH/</t>
        </is>
      </c>
      <c r="AFG3" s="48" t="inlineStr">
        <is>
          <t>marmanto / witono</t>
        </is>
      </c>
      <c r="AFH3" s="48" t="n"/>
      <c r="AFI3" s="48" t="n"/>
    </row>
    <row r="4">
      <c r="A4" s="6" t="n">
        <v>46057</v>
      </c>
      <c r="B4" s="6" t="n">
        <v>46057</v>
      </c>
      <c r="C4" s="48" t="inlineStr">
        <is>
          <t>Marmanto</t>
        </is>
      </c>
      <c r="D4" s="48" t="inlineStr">
        <is>
          <t>Sunaryo</t>
        </is>
      </c>
      <c r="E4" s="8" t="n">
        <v>6282279139177</v>
      </c>
      <c r="F4" s="48" t="n"/>
      <c r="G4" s="8" t="n">
        <v>-7.3525908</v>
      </c>
      <c r="H4" s="8" t="n">
        <v>110.3416979</v>
      </c>
      <c r="I4" s="48" t="n"/>
      <c r="J4" s="8" t="n">
        <v>4.95</v>
      </c>
      <c r="K4" s="48" t="n"/>
      <c r="L4" s="48" t="n"/>
      <c r="M4" s="8" t="n">
        <v>-7.35261481</v>
      </c>
      <c r="N4" s="8" t="n">
        <v>110.3417281</v>
      </c>
      <c r="O4" s="48" t="n"/>
      <c r="P4" s="8" t="n">
        <v>4.93</v>
      </c>
      <c r="Q4" s="48" t="n"/>
      <c r="R4" s="48" t="inlineStr">
        <is>
          <t>Jawa Tengah</t>
        </is>
      </c>
      <c r="S4" s="48" t="n"/>
      <c r="T4" s="48" t="n"/>
      <c r="U4" s="48" t="n"/>
      <c r="V4" s="48" t="n"/>
      <c r="W4" s="48" t="n"/>
      <c r="X4" s="48" t="n"/>
      <c r="Y4" s="48" t="n"/>
      <c r="Z4" s="48" t="n"/>
      <c r="AA4" s="48" t="n"/>
      <c r="AB4" s="48" t="n"/>
      <c r="AC4" s="48" t="inlineStr">
        <is>
          <t>Klaten</t>
        </is>
      </c>
      <c r="AD4" s="48" t="inlineStr">
        <is>
          <t>Tulung</t>
        </is>
      </c>
      <c r="AE4" s="48" t="inlineStr">
        <is>
          <t>Mundu</t>
        </is>
      </c>
      <c r="AF4" s="48" t="inlineStr">
        <is>
          <t>LPTP</t>
        </is>
      </c>
      <c r="AG4" s="48" t="inlineStr">
        <is>
          <t>LPP0318</t>
        </is>
      </c>
      <c r="AH4" s="8" t="n">
        <v>12</v>
      </c>
      <c r="AI4" s="48" t="inlineStr">
        <is>
          <t>VPA1</t>
        </is>
      </c>
      <c r="AJ4" s="48" t="inlineStr">
        <is>
          <t>Tidak aktif</t>
        </is>
      </c>
      <c r="AK4" s="8" t="n">
        <v>60</v>
      </c>
      <c r="AL4" s="48" t="inlineStr">
        <is>
          <t>Laki-laki</t>
        </is>
      </c>
      <c r="AM4" s="48" t="inlineStr">
        <is>
          <t>Sudah menikah</t>
        </is>
      </c>
      <c r="AN4" s="48" t="inlineStr">
        <is>
          <t>SD/Sederajat</t>
        </is>
      </c>
      <c r="AO4" s="48" t="inlineStr">
        <is>
          <t>Petani</t>
        </is>
      </c>
      <c r="AP4" s="8" t="n">
        <v>1</v>
      </c>
      <c r="AQ4" s="8" t="n">
        <v>0</v>
      </c>
      <c r="AR4" s="8" t="n">
        <v>0</v>
      </c>
      <c r="AS4" s="8" t="n">
        <v>0</v>
      </c>
      <c r="AT4" s="8" t="n">
        <v>0</v>
      </c>
      <c r="AU4" s="8" t="n">
        <v>0</v>
      </c>
      <c r="AV4" s="8" t="n">
        <v>0</v>
      </c>
      <c r="AW4" s="8" t="n">
        <v>0</v>
      </c>
      <c r="AX4" s="48" t="n"/>
      <c r="AY4" s="48" t="inlineStr">
        <is>
          <t>Peternak</t>
        </is>
      </c>
      <c r="AZ4" s="8" t="n">
        <v>0</v>
      </c>
      <c r="BA4" s="8" t="n">
        <v>1</v>
      </c>
      <c r="BB4" s="8" t="n">
        <v>0</v>
      </c>
      <c r="BC4" s="8" t="n">
        <v>0</v>
      </c>
      <c r="BD4" s="8" t="n">
        <v>0</v>
      </c>
      <c r="BE4" s="8" t="n">
        <v>0</v>
      </c>
      <c r="BF4" s="8" t="n">
        <v>0</v>
      </c>
      <c r="BG4" s="8" t="n">
        <v>0</v>
      </c>
      <c r="BH4" s="48" t="n"/>
      <c r="BI4" s="48" t="inlineStr">
        <is>
          <t>Rp1.500.000 - Rp2.500.000</t>
        </is>
      </c>
      <c r="BJ4" s="8" t="n">
        <v>3</v>
      </c>
      <c r="BK4" s="8" t="n">
        <v>1</v>
      </c>
      <c r="BL4" s="8" t="n">
        <v>0</v>
      </c>
      <c r="BM4" s="8" t="n">
        <v>0</v>
      </c>
      <c r="BN4" s="48" t="inlineStr">
        <is>
          <t>Milik sendiri</t>
        </is>
      </c>
      <c r="BO4" s="48" t="inlineStr">
        <is>
          <t>Permanen (dinding bata dan semen)</t>
        </is>
      </c>
      <c r="BP4" s="8" t="n">
        <v>1</v>
      </c>
      <c r="BQ4" s="8" t="n">
        <v>0</v>
      </c>
      <c r="BR4" s="8" t="n">
        <v>0</v>
      </c>
      <c r="BS4" s="8" t="n">
        <v>0</v>
      </c>
      <c r="BT4" s="8" t="n">
        <v>0</v>
      </c>
      <c r="BU4" s="48" t="n"/>
      <c r="BV4" s="48" t="inlineStr">
        <is>
          <t>Keramik/ubin</t>
        </is>
      </c>
      <c r="BW4" s="8" t="n">
        <v>0</v>
      </c>
      <c r="BX4" s="8" t="n">
        <v>0</v>
      </c>
      <c r="BY4" s="8" t="n">
        <v>1</v>
      </c>
      <c r="BZ4" s="8" t="n">
        <v>0</v>
      </c>
      <c r="CA4" s="8" t="n">
        <v>0</v>
      </c>
      <c r="CB4" s="48" t="n"/>
      <c r="CC4" s="48" t="inlineStr">
        <is>
          <t>Genting</t>
        </is>
      </c>
      <c r="CD4" s="8" t="n">
        <v>0</v>
      </c>
      <c r="CE4" s="8" t="n">
        <v>0</v>
      </c>
      <c r="CF4" s="8" t="n">
        <v>0</v>
      </c>
      <c r="CG4" s="8" t="n">
        <v>0</v>
      </c>
      <c r="CH4" s="8" t="n">
        <v>0</v>
      </c>
      <c r="CI4" s="8" t="n">
        <v>1</v>
      </c>
      <c r="CJ4" s="8" t="n">
        <v>0</v>
      </c>
      <c r="CK4" s="48" t="n"/>
      <c r="CL4" s="48" t="inlineStr">
        <is>
          <t>Ya</t>
        </is>
      </c>
      <c r="CM4" s="8" t="n">
        <v>2014</v>
      </c>
      <c r="CN4" s="48" t="inlineStr">
        <is>
          <t>Fixed-Dome (Kubah Tetap)</t>
        </is>
      </c>
      <c r="CO4" s="48" t="inlineStr">
        <is>
          <t>6 m³ (4-5 ekor sapi, ±5 jam memasak/hari, ±50 kg</t>
        </is>
      </c>
      <c r="CP4" s="48" t="inlineStr">
        <is>
          <t>Anggota keluarga - laki-laki</t>
        </is>
      </c>
      <c r="CQ4" s="8" t="n">
        <v>0</v>
      </c>
      <c r="CR4" s="8" t="n">
        <v>0</v>
      </c>
      <c r="CS4" s="8" t="n">
        <v>0</v>
      </c>
      <c r="CT4" s="8" t="n">
        <v>0</v>
      </c>
      <c r="CU4" s="10" t="n">
        <v>1</v>
      </c>
      <c r="CV4" s="10" t="n">
        <v>0</v>
      </c>
      <c r="CW4" s="10" t="n">
        <v>0</v>
      </c>
      <c r="CX4" s="8" t="n">
        <v>0</v>
      </c>
      <c r="CY4" s="48" t="inlineStr">
        <is>
          <t>Anggota keluarga - laki-laki</t>
        </is>
      </c>
      <c r="CZ4" s="8" t="n">
        <v>1</v>
      </c>
      <c r="DA4" s="8" t="n">
        <v>0</v>
      </c>
      <c r="DB4" s="8" t="n">
        <v>0</v>
      </c>
      <c r="DC4" s="48" t="n"/>
      <c r="DD4" s="48" t="inlineStr">
        <is>
          <t>Anggota keluarga - laki-laki CPO atau pendamping</t>
        </is>
      </c>
      <c r="DE4" s="8" t="n">
        <v>1</v>
      </c>
      <c r="DF4" s="8" t="n">
        <v>0</v>
      </c>
      <c r="DG4" s="8" t="n">
        <v>1</v>
      </c>
      <c r="DH4" s="8" t="n">
        <v>0</v>
      </c>
      <c r="DI4" s="48" t="n"/>
      <c r="DJ4" s="48" t="inlineStr">
        <is>
          <t>Anggota keluarga - laki-laki CPO atau pendamping</t>
        </is>
      </c>
      <c r="DK4" s="8" t="n">
        <v>1</v>
      </c>
      <c r="DL4" s="8" t="n">
        <v>0</v>
      </c>
      <c r="DM4" s="8" t="n">
        <v>1</v>
      </c>
      <c r="DN4" s="8" t="n">
        <v>0</v>
      </c>
      <c r="DO4" s="48" t="n"/>
      <c r="DP4" s="8" t="n">
        <v>1</v>
      </c>
      <c r="DQ4" s="8" t="n">
        <v>0</v>
      </c>
      <c r="DR4" s="8" t="n">
        <v>0</v>
      </c>
      <c r="DS4" s="48" t="n"/>
      <c r="DT4" s="48" t="n"/>
      <c r="DU4" s="48" t="n"/>
      <c r="DV4" s="48" t="inlineStr">
        <is>
          <t>Tidak berfungsi sama sekali</t>
        </is>
      </c>
      <c r="DW4" s="48" t="inlineStr">
        <is>
          <t>&gt;1 tahun yang lalu</t>
        </is>
      </c>
      <c r="DX4" s="48" t="inlineStr">
        <is>
          <t>Tidak ada pihak yang mengelola/dapat memperbaiki sistem biogas</t>
        </is>
      </c>
      <c r="DY4" s="48" t="n"/>
      <c r="DZ4" s="48" t="n"/>
      <c r="EA4" s="48" t="n"/>
      <c r="EB4" s="48" t="n"/>
      <c r="EC4" s="48" t="n"/>
      <c r="ED4" s="48" t="n"/>
      <c r="EE4" s="48" t="n"/>
      <c r="EF4" s="48" t="n"/>
      <c r="EG4" s="48" t="n"/>
      <c r="EH4" s="48" t="n"/>
      <c r="EI4" s="48" t="inlineStr">
        <is>
          <t>Lainnya</t>
        </is>
      </c>
      <c r="EJ4" s="8" t="n">
        <v>0</v>
      </c>
      <c r="EK4" s="8" t="n">
        <v>0</v>
      </c>
      <c r="EL4" s="8" t="n">
        <v>0</v>
      </c>
      <c r="EM4" s="8" t="n">
        <v>0</v>
      </c>
      <c r="EN4" s="8" t="n">
        <v>1</v>
      </c>
      <c r="EO4" s="11" t="inlineStr">
        <is>
          <t>Yang memelihara bertumpu pada kepala keluarga yang sudah semakin tua dan mau diteruskan anaknya sudah rusak dan sapi pernah dijual dan  beli</t>
        </is>
      </c>
      <c r="EP4" s="48" t="inlineStr">
        <is>
          <t>Ya, cukup jelas dan mudah diikuti</t>
        </is>
      </c>
      <c r="EQ4" s="48" t="inlineStr">
        <is>
          <t>Pelatihan</t>
        </is>
      </c>
      <c r="ER4" s="48" t="inlineStr">
        <is>
          <t>CPO atau pendamping</t>
        </is>
      </c>
      <c r="ES4" s="8" t="n">
        <v>1</v>
      </c>
      <c r="ET4" s="8" t="n">
        <v>0</v>
      </c>
      <c r="EU4" s="8" t="n">
        <v>0</v>
      </c>
      <c r="EV4" s="8" t="n">
        <v>0</v>
      </c>
      <c r="EW4" s="48" t="n"/>
      <c r="EX4" s="48" t="inlineStr">
        <is>
          <t>Anggota keluarga - Laki-laki</t>
        </is>
      </c>
      <c r="EY4" s="8" t="n">
        <v>1</v>
      </c>
      <c r="EZ4" s="8" t="n">
        <v>0</v>
      </c>
      <c r="FA4" s="8" t="n">
        <v>0</v>
      </c>
      <c r="FB4" s="48" t="n"/>
      <c r="FC4" s="48" t="inlineStr">
        <is>
          <t>Setiap minggu</t>
        </is>
      </c>
      <c r="FD4" s="48" t="n"/>
      <c r="FE4" s="48" t="inlineStr">
        <is>
          <t>Mengetahui</t>
        </is>
      </c>
      <c r="FF4" s="48" t="inlineStr">
        <is>
          <t>Selalu (setiap hari)</t>
        </is>
      </c>
      <c r="FG4" s="48" t="inlineStr">
        <is>
          <t>Mengetahui</t>
        </is>
      </c>
      <c r="FH4" s="48" t="inlineStr">
        <is>
          <t>Sering (setiap minggu)</t>
        </is>
      </c>
      <c r="FI4" s="48" t="inlineStr">
        <is>
          <t>Mengetahui</t>
        </is>
      </c>
      <c r="FJ4" s="48" t="inlineStr">
        <is>
          <t>Sering (setiap minggu)</t>
        </is>
      </c>
      <c r="FK4" s="48" t="inlineStr">
        <is>
          <t>Mengetahui</t>
        </is>
      </c>
      <c r="FL4" s="48" t="inlineStr">
        <is>
          <t>Sering (setiap minggu)</t>
        </is>
      </c>
      <c r="FM4" s="48" t="inlineStr">
        <is>
          <t>Mengetahui</t>
        </is>
      </c>
      <c r="FN4" s="48" t="inlineStr">
        <is>
          <t>Sering (setiap minggu)</t>
        </is>
      </c>
      <c r="FO4" s="48" t="inlineStr">
        <is>
          <t>Mengetahui</t>
        </is>
      </c>
      <c r="FP4" s="48" t="inlineStr">
        <is>
          <t>Sering (setiap minggu)</t>
        </is>
      </c>
      <c r="FQ4" s="48" t="inlineStr">
        <is>
          <t>Mengetahui</t>
        </is>
      </c>
      <c r="FR4" s="48" t="inlineStr">
        <is>
          <t>Ya</t>
        </is>
      </c>
      <c r="FS4" s="48" t="inlineStr">
        <is>
          <t>Mengetahui</t>
        </is>
      </c>
      <c r="FT4" s="48" t="inlineStr">
        <is>
          <t>Ya, selalu</t>
        </is>
      </c>
      <c r="FU4" s="48" t="inlineStr">
        <is>
          <t>Laki-laki dewasa</t>
        </is>
      </c>
      <c r="FV4" s="8" t="n">
        <v>1</v>
      </c>
      <c r="FW4" s="8" t="n">
        <v>0</v>
      </c>
      <c r="FX4" s="8" t="n">
        <v>0</v>
      </c>
      <c r="FY4" s="8" t="n">
        <v>0</v>
      </c>
      <c r="FZ4" s="48" t="inlineStr">
        <is>
          <t>Memahami</t>
        </is>
      </c>
      <c r="GA4" s="48" t="inlineStr">
        <is>
          <t>CPO</t>
        </is>
      </c>
      <c r="GB4" s="8" t="n">
        <v>1</v>
      </c>
      <c r="GC4" s="8" t="n">
        <v>0</v>
      </c>
      <c r="GD4" s="8" t="n">
        <v>0</v>
      </c>
      <c r="GE4" s="8" t="n">
        <v>0</v>
      </c>
      <c r="GF4" s="48" t="n"/>
      <c r="GG4" s="48" t="inlineStr">
        <is>
          <t>Sering</t>
        </is>
      </c>
      <c r="GH4" s="48" t="inlineStr">
        <is>
          <t>Ya</t>
        </is>
      </c>
      <c r="GI4" s="48" t="inlineStr">
        <is>
          <t>Tetangga</t>
        </is>
      </c>
      <c r="GJ4" s="8" t="n">
        <v>1</v>
      </c>
      <c r="GK4" s="8" t="n">
        <v>0</v>
      </c>
      <c r="GL4" s="8" t="n">
        <v>0</v>
      </c>
      <c r="GM4" s="8" t="n">
        <v>0</v>
      </c>
      <c r="GN4" s="48" t="n"/>
      <c r="GO4" s="8" t="n">
        <v>10</v>
      </c>
      <c r="GP4" s="48" t="inlineStr">
        <is>
          <t>Penuh (100%)</t>
        </is>
      </c>
      <c r="GQ4" s="48" t="inlineStr">
        <is>
          <t>Kayu bakar LPG</t>
        </is>
      </c>
      <c r="GR4" s="8" t="n">
        <v>1</v>
      </c>
      <c r="GS4" s="8" t="n">
        <v>1</v>
      </c>
      <c r="GT4" s="8" t="n">
        <v>0</v>
      </c>
      <c r="GU4" s="8" t="n">
        <v>0</v>
      </c>
      <c r="GV4" s="8" t="n">
        <v>0</v>
      </c>
      <c r="GW4" s="8" t="n">
        <v>0</v>
      </c>
      <c r="GX4" s="8" t="n">
        <v>0</v>
      </c>
      <c r="GY4" s="48" t="n"/>
      <c r="GZ4" s="48" t="inlineStr">
        <is>
          <t>Ya</t>
        </is>
      </c>
      <c r="HA4" s="8" t="n">
        <v>200</v>
      </c>
      <c r="HB4" s="8" t="n">
        <v>200000</v>
      </c>
      <c r="HC4" s="8" t="n">
        <v>100</v>
      </c>
      <c r="HD4" s="8" t="n">
        <v>100000</v>
      </c>
      <c r="HE4" s="8" t="n">
        <v>9</v>
      </c>
      <c r="HF4" s="8" t="n">
        <v>75000</v>
      </c>
      <c r="HG4" s="8" t="n">
        <v>3</v>
      </c>
      <c r="HH4" s="8" t="n">
        <v>25000</v>
      </c>
      <c r="HI4" s="48" t="n"/>
      <c r="HJ4" s="48" t="n"/>
      <c r="HK4" s="48" t="n"/>
      <c r="HL4" s="48" t="n"/>
      <c r="HM4" s="48" t="n"/>
      <c r="HN4" s="48" t="n"/>
      <c r="HO4" s="48" t="n"/>
      <c r="HP4" s="48" t="n"/>
      <c r="HQ4" s="48" t="n"/>
      <c r="HR4" s="48" t="n"/>
      <c r="HS4" s="48" t="n"/>
      <c r="HT4" s="48" t="n"/>
      <c r="HU4" s="48" t="n"/>
      <c r="HV4" s="48" t="n"/>
      <c r="HW4" s="48" t="n"/>
      <c r="HX4" s="48" t="n"/>
      <c r="HY4" s="8" t="n">
        <v>100</v>
      </c>
      <c r="HZ4" s="8" t="n">
        <v>100000</v>
      </c>
      <c r="IA4" s="8" t="n">
        <v>9</v>
      </c>
      <c r="IB4" s="8" t="n">
        <v>50000</v>
      </c>
      <c r="IC4" s="48" t="n"/>
      <c r="ID4" s="48" t="n"/>
      <c r="IE4" s="48" t="n"/>
      <c r="IF4" s="48" t="n"/>
      <c r="IG4" s="48" t="n"/>
      <c r="IH4" s="48" t="n"/>
      <c r="II4" s="48" t="n"/>
      <c r="IJ4" s="48" t="n"/>
      <c r="IK4" s="48" t="inlineStr">
        <is>
          <t>30-50 kg</t>
        </is>
      </c>
      <c r="IL4" s="48" t="inlineStr">
        <is>
          <t>3-5 jam</t>
        </is>
      </c>
      <c r="IM4" s="48" t="inlineStr">
        <is>
          <t>Ya</t>
        </is>
      </c>
      <c r="IN4" s="48" t="inlineStr">
        <is>
          <t>Tidak</t>
        </is>
      </c>
      <c r="IO4" s="48" t="inlineStr">
        <is>
          <t>Lebih bersih</t>
        </is>
      </c>
      <c r="IP4" s="48" t="n"/>
      <c r="IQ4" s="48" t="inlineStr">
        <is>
          <t>Tidak pernah</t>
        </is>
      </c>
      <c r="IR4" s="48" t="n"/>
      <c r="IS4" s="48" t="n"/>
      <c r="IT4" s="48" t="n"/>
      <c r="IU4" s="48" t="n"/>
      <c r="IV4" s="48" t="n"/>
      <c r="IW4" s="48" t="n"/>
      <c r="IX4" s="48" t="n"/>
      <c r="IY4" s="48" t="n"/>
      <c r="IZ4" s="48" t="inlineStr">
        <is>
          <t>Tidak pernah</t>
        </is>
      </c>
      <c r="JA4" s="48" t="n"/>
      <c r="JB4" s="48" t="n"/>
      <c r="JC4" s="48" t="n"/>
      <c r="JD4" s="48" t="n"/>
      <c r="JE4" s="48" t="n"/>
      <c r="JF4" s="48" t="n"/>
      <c r="JG4" s="48" t="n"/>
      <c r="JH4" s="48" t="n"/>
      <c r="JI4" s="48" t="inlineStr">
        <is>
          <t>Tidak pernah</t>
        </is>
      </c>
      <c r="JJ4" s="48" t="n"/>
      <c r="JK4" s="48" t="n"/>
      <c r="JL4" s="48" t="n"/>
      <c r="JM4" s="48" t="n"/>
      <c r="JN4" s="48" t="n"/>
      <c r="JO4" s="48" t="n"/>
      <c r="JP4" s="48" t="n"/>
      <c r="JQ4" s="48" t="n"/>
      <c r="JR4" s="48" t="inlineStr">
        <is>
          <t>Tidak pernah</t>
        </is>
      </c>
      <c r="JS4" s="48" t="n"/>
      <c r="JT4" s="48" t="n"/>
      <c r="JU4" s="48" t="n"/>
      <c r="JV4" s="48" t="n"/>
      <c r="JW4" s="48" t="n"/>
      <c r="JX4" s="48" t="n"/>
      <c r="JY4" s="48" t="n"/>
      <c r="JZ4" s="48" t="n"/>
      <c r="KA4" s="48" t="inlineStr">
        <is>
          <t>Tidak pernah</t>
        </is>
      </c>
      <c r="KB4" s="48" t="n"/>
      <c r="KC4" s="48" t="n"/>
      <c r="KD4" s="48" t="n"/>
      <c r="KE4" s="48" t="n"/>
      <c r="KF4" s="48" t="n"/>
      <c r="KG4" s="48" t="n"/>
      <c r="KH4" s="48" t="n"/>
      <c r="KI4" s="48" t="n"/>
      <c r="KJ4" s="48" t="inlineStr">
        <is>
          <t>Tidak pernah</t>
        </is>
      </c>
      <c r="KK4" s="48" t="n"/>
      <c r="KL4" s="48" t="n"/>
      <c r="KM4" s="48" t="n"/>
      <c r="KN4" s="48" t="n"/>
      <c r="KO4" s="48" t="n"/>
      <c r="KP4" s="48" t="n"/>
      <c r="KQ4" s="48" t="n"/>
      <c r="KR4" s="48" t="n"/>
      <c r="KS4" s="48" t="inlineStr">
        <is>
          <t>Cukup membaik</t>
        </is>
      </c>
      <c r="KT4" s="48" t="inlineStr">
        <is>
          <t>0-1 kali</t>
        </is>
      </c>
      <c r="KU4" s="48" t="inlineStr">
        <is>
          <t>0-1 kali</t>
        </is>
      </c>
      <c r="KV4" s="48" t="inlineStr">
        <is>
          <t>Laki-laki dewasa</t>
        </is>
      </c>
      <c r="KW4" s="8" t="n">
        <v>1</v>
      </c>
      <c r="KX4" s="8" t="n">
        <v>0</v>
      </c>
      <c r="KY4" s="8" t="n">
        <v>0</v>
      </c>
      <c r="KZ4" s="8" t="n">
        <v>0</v>
      </c>
      <c r="LA4" s="48" t="inlineStr">
        <is>
          <t>Cukup membaik</t>
        </is>
      </c>
      <c r="LB4" s="48" t="inlineStr">
        <is>
          <t>Cukup membaik</t>
        </is>
      </c>
      <c r="LC4" s="8" t="n">
        <v>3</v>
      </c>
      <c r="LD4" s="8" t="n">
        <v>3</v>
      </c>
      <c r="LE4" s="8" t="n">
        <v>0</v>
      </c>
      <c r="LF4" s="8" t="n">
        <v>3</v>
      </c>
      <c r="LG4" s="48" t="inlineStr">
        <is>
          <t>Ya</t>
        </is>
      </c>
      <c r="LH4" s="8" t="n">
        <v>75000</v>
      </c>
      <c r="LI4" s="48" t="n"/>
      <c r="LJ4" s="48" t="inlineStr">
        <is>
          <t>Kebutuhan rumah tangga</t>
        </is>
      </c>
      <c r="LK4" s="8" t="n">
        <v>0</v>
      </c>
      <c r="LL4" s="8" t="n">
        <v>0</v>
      </c>
      <c r="LM4" s="8" t="n">
        <v>0</v>
      </c>
      <c r="LN4" s="8" t="n">
        <v>0</v>
      </c>
      <c r="LO4" s="8" t="n">
        <v>1</v>
      </c>
      <c r="LP4" s="8" t="n">
        <v>0</v>
      </c>
      <c r="LQ4" s="8" t="n">
        <v>0</v>
      </c>
      <c r="LR4" s="48" t="n"/>
      <c r="LS4" s="8" t="n">
        <v>10</v>
      </c>
      <c r="LT4" s="8" t="n">
        <v>15</v>
      </c>
      <c r="LU4" s="8" t="n">
        <v>0</v>
      </c>
      <c r="LV4" s="8" t="n">
        <v>5</v>
      </c>
      <c r="LW4" s="8" t="n">
        <v>5</v>
      </c>
      <c r="LX4" s="8" t="n">
        <v>0</v>
      </c>
      <c r="LY4" s="8" t="n">
        <v>5</v>
      </c>
      <c r="LZ4" s="8" t="n">
        <v>5</v>
      </c>
      <c r="MA4" s="8" t="n">
        <v>0</v>
      </c>
      <c r="MB4" s="48" t="inlineStr">
        <is>
          <t>Ya</t>
        </is>
      </c>
      <c r="MC4" s="8" t="n">
        <v>30</v>
      </c>
      <c r="MD4" s="8" t="n">
        <v>30</v>
      </c>
      <c r="ME4" s="8" t="n">
        <v>30</v>
      </c>
      <c r="MF4" s="8" t="n">
        <v>20</v>
      </c>
      <c r="MG4" s="8" t="n">
        <v>30</v>
      </c>
      <c r="MH4" s="8" t="n">
        <v>20</v>
      </c>
      <c r="MI4" s="48" t="inlineStr">
        <is>
          <t>Istirahat</t>
        </is>
      </c>
      <c r="MJ4" s="8" t="n">
        <v>0</v>
      </c>
      <c r="MK4" s="8" t="n">
        <v>0</v>
      </c>
      <c r="ML4" s="8" t="n">
        <v>1</v>
      </c>
      <c r="MM4" s="8" t="n">
        <v>0</v>
      </c>
      <c r="MN4" s="8" t="n">
        <v>0</v>
      </c>
      <c r="MO4" s="8" t="n">
        <v>0</v>
      </c>
      <c r="MP4" s="48" t="n"/>
      <c r="MQ4" s="48" t="n"/>
      <c r="MR4" s="48" t="inlineStr">
        <is>
          <t>santai</t>
        </is>
      </c>
      <c r="MS4" s="48" t="n"/>
      <c r="MT4" s="48" t="inlineStr">
        <is>
          <t>kumpul keluarga</t>
        </is>
      </c>
      <c r="MU4" s="48" t="inlineStr">
        <is>
          <t>Tidak</t>
        </is>
      </c>
      <c r="MV4" s="48" t="n"/>
      <c r="MW4" s="48" t="n"/>
      <c r="MX4" s="48" t="n"/>
      <c r="MY4" s="48" t="n"/>
      <c r="MZ4" s="48" t="n"/>
      <c r="NA4" s="48" t="n"/>
      <c r="NB4" s="48" t="n"/>
      <c r="NC4" s="48" t="n"/>
      <c r="ND4" s="48" t="n"/>
      <c r="NE4" s="48" t="n"/>
      <c r="NF4" s="48" t="n"/>
      <c r="NG4" s="48" t="n"/>
      <c r="NH4" s="48" t="n"/>
      <c r="NI4" s="48" t="n"/>
      <c r="NJ4" s="48" t="n"/>
      <c r="NK4" s="48" t="n"/>
      <c r="NL4" s="48" t="inlineStr">
        <is>
          <t>Tidak</t>
        </is>
      </c>
      <c r="NM4" s="48" t="inlineStr">
        <is>
          <t>Kombinasi dana mandiri dan dana hibah</t>
        </is>
      </c>
      <c r="NN4" s="48" t="inlineStr">
        <is>
          <t>3.000.001-5.000.000</t>
        </is>
      </c>
      <c r="NO4" s="48" t="inlineStr">
        <is>
          <t>Program yayasan/NGO</t>
        </is>
      </c>
      <c r="NP4" s="48" t="n"/>
      <c r="NQ4" s="48" t="n"/>
      <c r="NR4" s="48" t="n"/>
      <c r="NS4" s="48" t="n"/>
      <c r="NT4" s="48" t="n"/>
      <c r="NU4" s="48" t="n"/>
      <c r="NV4" s="48" t="inlineStr">
        <is>
          <t>Anggota keluarga - Laki-laki dewasa</t>
        </is>
      </c>
      <c r="NW4" s="48" t="n"/>
      <c r="NX4" s="48" t="inlineStr">
        <is>
          <t>Sedikit meningkat</t>
        </is>
      </c>
      <c r="NY4" s="8" t="n">
        <v>45</v>
      </c>
      <c r="NZ4" s="8" t="n">
        <v>20</v>
      </c>
      <c r="OA4" s="8" t="n">
        <v>0</v>
      </c>
      <c r="OB4" s="8" t="n">
        <v>15</v>
      </c>
      <c r="OC4" s="8" t="n">
        <v>15</v>
      </c>
      <c r="OD4" s="8" t="n">
        <v>0</v>
      </c>
      <c r="OE4" s="48" t="inlineStr">
        <is>
          <t>Lebih baik</t>
        </is>
      </c>
      <c r="OF4" s="48" t="inlineStr">
        <is>
          <t>Lebih baik (beda waktu memasak 5-30 menit, ATAU tidak lagi ada rasa/bau makanan yang berubah, ATAU alasan lainnya)</t>
        </is>
      </c>
      <c r="OG4" s="48" t="inlineStr">
        <is>
          <t>Ya</t>
        </is>
      </c>
      <c r="OH4" s="8" t="n">
        <v>5</v>
      </c>
      <c r="OI4" s="8" t="n">
        <v>0</v>
      </c>
      <c r="OJ4" s="8" t="n">
        <v>0</v>
      </c>
      <c r="OK4" s="8" t="n">
        <v>0</v>
      </c>
      <c r="OL4" s="8" t="n">
        <v>0</v>
      </c>
      <c r="OM4" s="8" t="n">
        <v>0</v>
      </c>
      <c r="ON4" s="8" t="n">
        <v>0</v>
      </c>
      <c r="OO4" s="8" t="n">
        <v>0</v>
      </c>
      <c r="OP4" s="48">
        <f>VLOOKUP(AG4,'BUS 2'!$G$1:$CU$424,2,0)</f>
        <v/>
      </c>
      <c r="OQ4" s="8">
        <f>VLOOKUP(AG4,'BUS 2'!$G$1:$CU$424,3,0)</f>
        <v/>
      </c>
      <c r="OR4" s="8">
        <f>VLOOKUP(AG4,'BUS 2'!$G$1:$CU$424,4,0)</f>
        <v/>
      </c>
      <c r="OS4" s="8">
        <f>VLOOKUP(AG4,'BUS 2'!$G$1:$CU$424,5,0)</f>
        <v/>
      </c>
      <c r="OT4" s="8">
        <f>VLOOKUP(AG4,'BUS 2'!$G$1:$CU$424,6,0)</f>
        <v/>
      </c>
      <c r="OU4" s="8">
        <f>VLOOKUP(AG4,'BUS 2'!$G$1:$CU$424,7,0)</f>
        <v/>
      </c>
      <c r="OV4" s="8">
        <f>VLOOKUP(AG4,'BUS 2'!$G$1:$CU$424,8,0)</f>
        <v/>
      </c>
      <c r="OW4" s="8">
        <f>VLOOKUP(AG4,'BUS 2'!$G$1:$CU$424,9,0)</f>
        <v/>
      </c>
      <c r="OX4" s="8">
        <f>VLOOKUP(AG4,'BUS 2'!$G$1:$CU$424,10,0)</f>
        <v/>
      </c>
      <c r="OY4" s="8">
        <f>VLOOKUP(AG4,'BUS 2'!$G$1:$CU$424,11,0)</f>
        <v/>
      </c>
      <c r="OZ4" s="8">
        <f>VLOOKUP(AG4,'BUS 2'!$G$1:$CU$424,12,0)</f>
        <v/>
      </c>
      <c r="PA4" s="8">
        <f>VLOOKUP(AG4,'BUS 2'!$G$1:$CU$424,13,0)</f>
        <v/>
      </c>
      <c r="PB4" s="8">
        <f>VLOOKUP(AG4,'BUS 2'!$G$1:$CU$424,14,0)</f>
        <v/>
      </c>
      <c r="PC4" s="8">
        <f>VLOOKUP(AG4,'BUS 2'!$G$1:$CU$424,15,0)</f>
        <v/>
      </c>
      <c r="PD4" s="8">
        <f>VLOOKUP(AG4,'BUS 2'!$G$1:$CU$424,16,0)</f>
        <v/>
      </c>
      <c r="PE4" s="8">
        <f>VLOOKUP(AG4,'BUS 2'!$G$1:$CU$424,17,0)</f>
        <v/>
      </c>
      <c r="PF4" s="8">
        <f>VLOOKUP(AG4,'BUS 2'!$G$1:$CU$424,18,0)</f>
        <v/>
      </c>
      <c r="PG4" s="8">
        <f>VLOOKUP(AG4,'BUS 2'!$G$1:$CU$424,19,0)</f>
        <v/>
      </c>
      <c r="PH4" s="8">
        <f>VLOOKUP(AG4,'BUS 2'!$G$1:$CU$424,20,0)</f>
        <v/>
      </c>
      <c r="PI4" s="8">
        <f>VLOOKUP(AG4,'BUS 2'!$G$1:$CU$424,21,0)</f>
        <v/>
      </c>
      <c r="PJ4" s="8">
        <f>VLOOKUP(AG4,'BUS 2'!$G$1:$CU$424,22,0)</f>
        <v/>
      </c>
      <c r="PK4" s="8">
        <f>VLOOKUP(AG4,'BUS 2'!$G$1:$CU$424,23,0)</f>
        <v/>
      </c>
      <c r="PL4" s="8">
        <f>VLOOKUP(AG4,'BUS 2'!$G$1:$CU$424,24,0)</f>
        <v/>
      </c>
      <c r="PM4" s="8">
        <f>VLOOKUP(AG4,'BUS 2'!$G$1:$CU$424,25,0)</f>
        <v/>
      </c>
      <c r="PN4" s="8">
        <f>VLOOKUP(AG4,'BUS 2'!$G$1:$CU$424,26,0)</f>
        <v/>
      </c>
      <c r="PO4" s="8">
        <f>VLOOKUP(AG4,'BUS 2'!$G$1:$CU$424,27,0)</f>
        <v/>
      </c>
      <c r="PP4" s="8">
        <f>VLOOKUP(AG4,'BUS 2'!$G$1:$CU$424,28,0)</f>
        <v/>
      </c>
      <c r="PQ4" s="8">
        <f>VLOOKUP(AG4,'BUS 2'!$G$1:$CU$424,29,0)</f>
        <v/>
      </c>
      <c r="PR4" s="8">
        <f>VLOOKUP(AG4,'BUS 2'!$G$1:$CU$424,30,0)</f>
        <v/>
      </c>
      <c r="PS4" s="8">
        <f>VLOOKUP(AG4,'BUS 2'!$G$1:$CU$424,31,0)</f>
        <v/>
      </c>
      <c r="PT4" s="48" t="inlineStr">
        <is>
          <t>1-Disebarkan ke lahan terbuka</t>
        </is>
      </c>
      <c r="PU4" s="8" t="n">
        <v>1</v>
      </c>
      <c r="PV4" s="8" t="n">
        <v>0</v>
      </c>
      <c r="PW4" s="8" t="n">
        <v>0</v>
      </c>
      <c r="PX4" s="8" t="n">
        <v>0</v>
      </c>
      <c r="PY4" s="8" t="n">
        <v>0</v>
      </c>
      <c r="PZ4" s="8" t="n">
        <v>0</v>
      </c>
      <c r="QA4" s="8" t="n">
        <v>1</v>
      </c>
      <c r="QB4" s="8" t="n">
        <v>0</v>
      </c>
      <c r="QC4" s="8" t="n">
        <v>0</v>
      </c>
      <c r="QD4" s="8" t="n">
        <v>0</v>
      </c>
      <c r="QE4" s="48" t="n"/>
      <c r="QF4" s="48" t="n"/>
      <c r="QG4" s="48" t="n"/>
      <c r="QH4" s="48" t="n"/>
      <c r="QI4" s="48" t="n"/>
      <c r="QJ4" s="48" t="n"/>
      <c r="QK4" s="48" t="n"/>
      <c r="QL4" s="48" t="n"/>
      <c r="QM4" s="48" t="n"/>
      <c r="QN4" s="48" t="n"/>
      <c r="QO4" s="48" t="n"/>
      <c r="QP4" s="48" t="n"/>
      <c r="QQ4" s="48" t="n"/>
      <c r="QR4" s="48" t="n"/>
      <c r="QS4" s="48" t="n"/>
      <c r="QT4" s="48" t="n"/>
      <c r="QU4" s="48" t="n"/>
      <c r="QV4" s="48" t="n"/>
      <c r="QW4" s="48" t="n"/>
      <c r="QX4" s="48" t="n"/>
      <c r="QY4" s="48" t="n"/>
      <c r="QZ4" s="48" t="n"/>
      <c r="RA4" s="48" t="n"/>
      <c r="RB4" s="48" t="n"/>
      <c r="RC4" s="48" t="n"/>
      <c r="RD4" s="48" t="n"/>
      <c r="RE4" s="48" t="n"/>
      <c r="RF4" s="48" t="n"/>
      <c r="RG4" s="48" t="n"/>
      <c r="RH4" s="48" t="n"/>
      <c r="RI4" s="48" t="n"/>
      <c r="RJ4" s="48" t="n"/>
      <c r="RK4" s="48" t="n"/>
      <c r="RL4" s="48" t="n"/>
      <c r="RM4" s="48" t="n"/>
      <c r="RN4" s="48" t="n"/>
      <c r="RO4" s="48" t="n"/>
      <c r="RP4" s="48" t="n"/>
      <c r="RQ4" s="48" t="n"/>
      <c r="RR4" s="48" t="n"/>
      <c r="RS4" s="48" t="n"/>
      <c r="RT4" s="48" t="n"/>
      <c r="RU4" s="48" t="n"/>
      <c r="RV4" s="48" t="n"/>
      <c r="RW4" s="48" t="n"/>
      <c r="RX4" s="48" t="n"/>
      <c r="RY4" s="48" t="n"/>
      <c r="RZ4" s="48" t="n"/>
      <c r="SA4" s="48" t="n"/>
      <c r="SB4" s="48" t="n"/>
      <c r="SC4" s="48" t="n"/>
      <c r="SD4" s="48" t="n"/>
      <c r="SE4" s="48" t="n"/>
      <c r="SF4" s="48" t="n"/>
      <c r="SG4" s="48" t="n"/>
      <c r="SH4" s="48" t="n"/>
      <c r="SI4" s="48" t="n"/>
      <c r="SJ4" s="48" t="n"/>
      <c r="SK4" s="48" t="n"/>
      <c r="SL4" s="48" t="n"/>
      <c r="SM4" s="48" t="n"/>
      <c r="SN4" s="48" t="n"/>
      <c r="SO4" s="48" t="n"/>
      <c r="SP4" s="48" t="n"/>
      <c r="SQ4" s="48" t="n"/>
      <c r="SR4" s="48" t="n"/>
      <c r="SS4" s="48" t="n"/>
      <c r="ST4" s="48" t="n"/>
      <c r="SU4" s="48" t="n"/>
      <c r="SV4" s="48" t="n"/>
      <c r="SW4" s="48" t="n"/>
      <c r="SX4" s="48" t="n"/>
      <c r="SY4" s="8">
        <f>VLOOKUP(AG4,'BUS 2'!$G$1:$CU$424,33,0)</f>
        <v/>
      </c>
      <c r="SZ4" s="48">
        <f>VLOOKUP(AG4,'BUS 2'!$G$1:$CU$424,34,0)</f>
        <v/>
      </c>
      <c r="TA4" s="48">
        <f>VLOOKUP(AG4,'BUS 2'!$G$1:$CU$424,35,0)</f>
        <v/>
      </c>
      <c r="TB4" s="48">
        <f>VLOOKUP(AG4,'BUS 2'!$G$1:$CU$424,36,0)</f>
        <v/>
      </c>
      <c r="TC4" s="48">
        <f>VLOOKUP(AG4,'BUS 2'!$G$1:$CU$424,37,0)</f>
        <v/>
      </c>
      <c r="TD4" s="48">
        <f>VLOOKUP(AG4,'BUS 2'!$G$1:$CU$424,38,0)</f>
        <v/>
      </c>
      <c r="TE4" s="48">
        <f>VLOOKUP(AG4,'BUS 2'!$G$1:$CU$424,39,0)</f>
        <v/>
      </c>
      <c r="TF4" s="48">
        <f>VLOOKUP(AG4,'BUS 2'!$G$1:$CU$424,40,0)</f>
        <v/>
      </c>
      <c r="TG4" s="8">
        <f>VLOOKUP(AG4,'BUS 2'!$G$1:$CU$424,42,0)</f>
        <v/>
      </c>
      <c r="TH4" s="8">
        <f>VLOOKUP(AG4,'BUS 2'!$G$1:$CU$424,43,0)</f>
        <v/>
      </c>
      <c r="TI4" s="8">
        <f>VLOOKUP(AG4,'BUS 2'!$G$1:$CU$424,44,0)</f>
        <v/>
      </c>
      <c r="TJ4" s="8">
        <f>VLOOKUP(AG4,'BUS 2'!$G$1:$CU$424,45,0)</f>
        <v/>
      </c>
      <c r="TK4" s="8">
        <f>VLOOKUP(AG4,'BUS 2'!$G$1:$CU$424,46,0)</f>
        <v/>
      </c>
      <c r="TL4" s="8">
        <f>VLOOKUP(AG4,'BUS 2'!$G$1:$CU$424,47,0)</f>
        <v/>
      </c>
      <c r="TM4" s="8">
        <f>VLOOKUP(AG4,'BUS 2'!$G$1:$CU$424,48,0)</f>
        <v/>
      </c>
      <c r="TN4" s="8">
        <f>VLOOKUP(AG4,'BUS 2'!$G$1:$CU$424,49,0)</f>
        <v/>
      </c>
      <c r="TO4" s="8">
        <f>VLOOKUP(AG4,'BUS 2'!$G$1:$CU$424,50,0)</f>
        <v/>
      </c>
      <c r="TP4" s="8">
        <f>VLOOKUP(AG4,'BUS 2'!$G$1:$CU$424,51,0)</f>
        <v/>
      </c>
      <c r="TQ4" s="8">
        <f>VLOOKUP(AG4,'BUS 2'!$G$1:$CU$424,52,0)</f>
        <v/>
      </c>
      <c r="TR4" s="8">
        <f>VLOOKUP(AG4,'BUS 2'!$G$1:$CU$424,53,0)</f>
        <v/>
      </c>
      <c r="TS4" s="48">
        <f>VLOOKUP(AG4,'BUS 2'!$G$1:$CU$424,54,0)</f>
        <v/>
      </c>
      <c r="TT4" s="48">
        <f>VLOOKUP(AG4,'BUS 2'!$G$1:$CU$424,55,0)</f>
        <v/>
      </c>
      <c r="TU4" s="48">
        <f>VLOOKUP(AG4,'BUS 2'!$G$1:$CU$424,56,0)</f>
        <v/>
      </c>
      <c r="TV4" s="48">
        <f>VLOOKUP(AG4,'BUS 2'!$G$1:$CU$424,57,0)</f>
        <v/>
      </c>
      <c r="TW4" s="48">
        <f>VLOOKUP(AG4,'BUS 2'!$G$1:$CU$424,58,0)</f>
        <v/>
      </c>
      <c r="TX4" s="48">
        <f>VLOOKUP(AG4,'BUS 2'!$G$1:$CU$424,59,0)</f>
        <v/>
      </c>
      <c r="TY4" s="48">
        <f>VLOOKUP(AG4,'BUS 2'!$G$1:$CU$424,60,0)</f>
        <v/>
      </c>
      <c r="TZ4" s="48">
        <f>VLOOKUP(AG4,'BUS 2'!$G$1:$CU$424,61,0)</f>
        <v/>
      </c>
      <c r="UA4" s="48">
        <f>VLOOKUP(AG4,'BUS 2'!$G$1:$CU$424,62,0)</f>
        <v/>
      </c>
      <c r="UB4" s="48">
        <f>VLOOKUP(AG4,'BUS 2'!$G$1:$CU$424,63,0)</f>
        <v/>
      </c>
      <c r="UC4" s="48">
        <f>VLOOKUP(AG4,'BUS 2'!$G$1:$CU$424,64,0)</f>
        <v/>
      </c>
      <c r="UD4" s="48">
        <f>VLOOKUP(AG4,'BUS 2'!$G$1:$CU$424,65,0)</f>
        <v/>
      </c>
      <c r="UE4" s="48">
        <f>VLOOKUP(AG4,'BUS 2'!$G$1:$CU$424,66,0)</f>
        <v/>
      </c>
      <c r="UF4" s="48">
        <f>VLOOKUP(AG4,'BUS 2'!$G$1:$CU$424,67,0)</f>
        <v/>
      </c>
      <c r="UG4" s="48">
        <f>VLOOKUP(AG4,'BUS 2'!$G$1:$CU$424,68,0)</f>
        <v/>
      </c>
      <c r="UH4" s="48">
        <f>VLOOKUP(AG4,'BUS 2'!$G$1:$CU$424,69,0)</f>
        <v/>
      </c>
      <c r="UI4" s="48">
        <f>VLOOKUP(AG4,'BUS 2'!$G$1:$CU$424,70,0)</f>
        <v/>
      </c>
      <c r="UJ4" s="48">
        <f>VLOOKUP(AG4,'BUS 2'!$G$1:$CU$424,71,0)</f>
        <v/>
      </c>
      <c r="UK4" s="48">
        <f>VLOOKUP(AG4,'BUS 2'!$G$1:$CU$424,72,0)</f>
        <v/>
      </c>
      <c r="UL4" s="48">
        <f>VLOOKUP(AG4,'BUS 2'!$G$1:$CU$424,73,0)</f>
        <v/>
      </c>
      <c r="UM4" s="48">
        <f>VLOOKUP(AG4,'BUS 2'!$G$1:$CU$424,74,0)</f>
        <v/>
      </c>
      <c r="UN4" s="48">
        <f>VLOOKUP(AG4,'BUS 2'!$G$1:$CU$424,75,0)</f>
        <v/>
      </c>
      <c r="UO4" s="48">
        <f>VLOOKUP(AG4,'BUS 2'!$G$1:$CU$424,76,0)</f>
        <v/>
      </c>
      <c r="UP4" s="48">
        <f>VLOOKUP(AG4,'BUS 2'!$G$1:$CU$424,77,0)</f>
        <v/>
      </c>
      <c r="UQ4" s="48">
        <f>VLOOKUP(AG4,'BUS 2'!$G$1:$CU$424,78,0)</f>
        <v/>
      </c>
      <c r="UR4" s="48">
        <f>VLOOKUP(AG4,'BUS 2'!$G$1:$CU$424,79,0)</f>
        <v/>
      </c>
      <c r="US4" s="48">
        <f>VLOOKUP(AG4,'BUS 2'!$G$1:$CU$424,80,0)</f>
        <v/>
      </c>
      <c r="UT4" s="48">
        <f>VLOOKUP(AG4,'BUS 2'!$G$1:$CU$424,81,0)</f>
        <v/>
      </c>
      <c r="UU4" s="48" t="inlineStr">
        <is>
          <t>Pemberian pakan di kandang</t>
        </is>
      </c>
      <c r="UV4" s="48" t="n"/>
      <c r="UW4" s="48" t="n"/>
      <c r="UX4" s="48" t="n"/>
      <c r="UY4" s="48" t="n"/>
      <c r="UZ4" s="48" t="n"/>
      <c r="VA4" s="48" t="n"/>
      <c r="VB4" s="48" t="n"/>
      <c r="VC4" s="48" t="inlineStr">
        <is>
          <t>Sangat teratur (setiap hari)</t>
        </is>
      </c>
      <c r="VD4" s="48" t="n"/>
      <c r="VE4" s="48" t="n"/>
      <c r="VF4" s="48" t="n"/>
      <c r="VG4" s="48" t="n"/>
      <c r="VH4" s="48" t="n"/>
      <c r="VI4" s="48" t="n"/>
      <c r="VJ4" s="48" t="n"/>
      <c r="VK4" s="48" t="inlineStr">
        <is>
          <t>Sering (1 kali sehari)</t>
        </is>
      </c>
      <c r="VL4" s="48" t="n"/>
      <c r="VM4" s="48" t="n"/>
      <c r="VN4" s="48" t="n"/>
      <c r="VO4" s="48" t="n"/>
      <c r="VP4" s="48" t="n"/>
      <c r="VQ4" s="48" t="n"/>
      <c r="VR4" s="48" t="n"/>
      <c r="VS4" s="48" t="inlineStr">
        <is>
          <t>4-Disimpan dalam kotak bersekat</t>
        </is>
      </c>
      <c r="VT4" s="8" t="n">
        <v>0</v>
      </c>
      <c r="VU4" s="8" t="n">
        <v>0</v>
      </c>
      <c r="VV4" s="8" t="n">
        <v>0</v>
      </c>
      <c r="VW4" s="8" t="n">
        <v>0</v>
      </c>
      <c r="VX4" s="8" t="n">
        <v>0</v>
      </c>
      <c r="VY4" s="8" t="n">
        <v>0</v>
      </c>
      <c r="VZ4" s="8" t="n">
        <v>0</v>
      </c>
      <c r="WA4" s="8" t="n">
        <v>1</v>
      </c>
      <c r="WB4" s="8" t="n">
        <v>0</v>
      </c>
      <c r="WC4" s="8" t="n">
        <v>0</v>
      </c>
      <c r="WD4" s="8" t="n">
        <v>0</v>
      </c>
      <c r="WE4" s="8" t="n">
        <v>0</v>
      </c>
      <c r="WF4" s="48" t="n"/>
      <c r="WG4" s="48" t="n"/>
      <c r="WH4" s="48" t="n"/>
      <c r="WI4" s="48" t="n"/>
      <c r="WJ4" s="48" t="n"/>
      <c r="WK4" s="48" t="n"/>
      <c r="WL4" s="48" t="n"/>
      <c r="WM4" s="48" t="n"/>
      <c r="WN4" s="48" t="n"/>
      <c r="WO4" s="48" t="n"/>
      <c r="WP4" s="48" t="n"/>
      <c r="WQ4" s="48" t="n"/>
      <c r="WR4" s="48" t="n"/>
      <c r="WS4" s="48" t="n"/>
      <c r="WT4" s="48" t="n"/>
      <c r="WU4" s="48" t="n"/>
      <c r="WV4" s="48" t="n"/>
      <c r="WW4" s="48" t="n"/>
      <c r="WX4" s="48" t="n"/>
      <c r="WY4" s="48" t="n"/>
      <c r="WZ4" s="48" t="n"/>
      <c r="XA4" s="48" t="n"/>
      <c r="XB4" s="48" t="n"/>
      <c r="XC4" s="48" t="n"/>
      <c r="XD4" s="48" t="n"/>
      <c r="XE4" s="48" t="n"/>
      <c r="XF4" s="48" t="n"/>
      <c r="XG4" s="48" t="n"/>
      <c r="XH4" s="48" t="n"/>
      <c r="XI4" s="48" t="n"/>
      <c r="XJ4" s="48" t="n"/>
      <c r="XK4" s="48" t="n"/>
      <c r="XL4" s="48" t="n"/>
      <c r="XM4" s="48" t="n"/>
      <c r="XN4" s="48" t="n"/>
      <c r="XO4" s="48" t="n"/>
      <c r="XP4" s="48" t="n"/>
      <c r="XQ4" s="48" t="n"/>
      <c r="XR4" s="48" t="n"/>
      <c r="XS4" s="48" t="n"/>
      <c r="XT4" s="48" t="n"/>
      <c r="XU4" s="48" t="n"/>
      <c r="XV4" s="48" t="n"/>
      <c r="XW4" s="48" t="n"/>
      <c r="XX4" s="48" t="n"/>
      <c r="XY4" s="48" t="n"/>
      <c r="XZ4" s="48" t="n"/>
      <c r="YA4" s="48" t="n"/>
      <c r="YB4" s="48" t="n"/>
      <c r="YC4" s="48" t="n"/>
      <c r="YD4" s="48" t="n"/>
      <c r="YE4" s="48" t="n"/>
      <c r="YF4" s="48" t="n"/>
      <c r="YG4" s="48" t="n"/>
      <c r="YH4" s="48" t="n"/>
      <c r="YI4" s="48" t="n"/>
      <c r="YJ4" s="48" t="n"/>
      <c r="YK4" s="48" t="n"/>
      <c r="YL4" s="48" t="n"/>
      <c r="YM4" s="48" t="n"/>
      <c r="YN4" s="48" t="n"/>
      <c r="YO4" s="48" t="n"/>
      <c r="YP4" s="48" t="n"/>
      <c r="YQ4" s="48" t="n"/>
      <c r="YR4" s="48" t="n"/>
      <c r="YS4" s="48" t="n"/>
      <c r="YT4" s="48" t="n"/>
      <c r="YU4" s="48" t="n"/>
      <c r="YV4" s="48" t="n"/>
      <c r="YW4" s="48" t="n"/>
      <c r="YX4" s="48" t="n"/>
      <c r="YY4" s="48" t="n"/>
      <c r="YZ4" s="48" t="n"/>
      <c r="ZA4" s="48" t="n"/>
      <c r="ZB4" s="48" t="n"/>
      <c r="ZC4" s="48" t="n"/>
      <c r="ZD4" s="48" t="n"/>
      <c r="ZE4" s="48" t="n"/>
      <c r="ZF4" s="48" t="n"/>
      <c r="ZG4" s="48" t="n"/>
      <c r="ZH4" s="48" t="n"/>
      <c r="ZI4" s="48" t="n"/>
      <c r="ZJ4" s="48" t="n"/>
      <c r="ZK4" s="48" t="n"/>
      <c r="ZL4" s="48" t="n"/>
      <c r="ZM4" s="48" t="n"/>
      <c r="ZN4" s="48" t="n"/>
      <c r="ZO4" s="48" t="n"/>
      <c r="ZP4" s="48" t="n"/>
      <c r="ZQ4" s="48" t="n"/>
      <c r="ZR4" s="48" t="n"/>
      <c r="ZS4" s="48" t="n"/>
      <c r="ZT4" s="48" t="n"/>
      <c r="ZU4" s="48" t="n"/>
      <c r="ZV4" s="8" t="n">
        <v>2</v>
      </c>
      <c r="ZW4" s="48" t="n"/>
      <c r="ZX4" s="48" t="n"/>
      <c r="ZY4" s="48" t="n"/>
      <c r="ZZ4" s="48" t="n"/>
      <c r="AAA4" s="48" t="n"/>
      <c r="AAB4" s="48" t="n"/>
      <c r="AAC4" s="48" t="n"/>
      <c r="AAD4" s="48" t="inlineStr">
        <is>
          <t>Pakan kering (misal: konsentrat, silase, pelet)</t>
        </is>
      </c>
      <c r="AAE4" s="48" t="n"/>
      <c r="AAF4" s="48" t="n"/>
      <c r="AAG4" s="48" t="n"/>
      <c r="AAH4" s="48" t="n"/>
      <c r="AAI4" s="48" t="n"/>
      <c r="AAJ4" s="48" t="n"/>
      <c r="AAK4" s="48" t="n"/>
      <c r="AAL4" s="48" t="inlineStr">
        <is>
          <t>Tidak</t>
        </is>
      </c>
      <c r="AAM4" s="48" t="n"/>
      <c r="AAN4" s="48" t="n"/>
      <c r="AAO4" s="48" t="n"/>
      <c r="AAP4" s="48" t="n"/>
      <c r="AAQ4" s="48" t="n"/>
      <c r="AAR4" s="48" t="inlineStr">
        <is>
          <t>Ya</t>
        </is>
      </c>
      <c r="AAS4" s="48" t="inlineStr">
        <is>
          <t>Mengetahui</t>
        </is>
      </c>
      <c r="AAT4" s="48" t="inlineStr">
        <is>
          <t>Digunakan untuk kegiatan peternakan sendiri Diberikan gratis ke orang lain</t>
        </is>
      </c>
      <c r="AAU4" s="8" t="n">
        <v>0</v>
      </c>
      <c r="AAV4" s="8" t="n">
        <v>1</v>
      </c>
      <c r="AAW4" s="8" t="n">
        <v>0</v>
      </c>
      <c r="AAX4" s="8" t="n">
        <v>0</v>
      </c>
      <c r="AAY4" s="8" t="n">
        <v>1</v>
      </c>
      <c r="AAZ4" s="8" t="n">
        <v>0</v>
      </c>
      <c r="ABA4" s="8" t="n">
        <v>0</v>
      </c>
      <c r="ABB4" s="48" t="n"/>
      <c r="ABC4" s="48" t="n"/>
      <c r="ABD4" s="48" t="n"/>
      <c r="ABE4" s="48" t="n"/>
      <c r="ABF4" s="48" t="n"/>
      <c r="ABG4" s="48" t="n"/>
      <c r="ABH4" s="48" t="n"/>
      <c r="ABI4" s="48" t="inlineStr">
        <is>
          <t>Lainnya</t>
        </is>
      </c>
      <c r="ABJ4" s="8" t="n">
        <v>0</v>
      </c>
      <c r="ABK4" s="8" t="n">
        <v>0</v>
      </c>
      <c r="ABL4" s="8" t="n">
        <v>0</v>
      </c>
      <c r="ABM4" s="8" t="n">
        <v>0</v>
      </c>
      <c r="ABN4" s="8" t="n">
        <v>1</v>
      </c>
      <c r="ABO4" s="48" t="inlineStr">
        <is>
          <t>Pupuk</t>
        </is>
      </c>
      <c r="ABP4" s="48" t="n"/>
      <c r="ABQ4" s="11" t="n"/>
      <c r="ABR4" s="48" t="n"/>
      <c r="ABS4" s="48" t="n"/>
      <c r="ABT4" s="48" t="n"/>
      <c r="ABU4" s="48" t="n"/>
      <c r="ABV4" s="48" t="n"/>
      <c r="ABW4" s="48" t="n"/>
      <c r="ABX4" s="48" t="n"/>
      <c r="ABY4" s="48" t="n"/>
      <c r="ABZ4" s="48" t="n"/>
      <c r="ACA4" s="48" t="n"/>
      <c r="ACB4" s="48" t="n"/>
      <c r="ACC4" s="48" t="n"/>
      <c r="ACD4" s="48" t="n"/>
      <c r="ACE4" s="48" t="n"/>
      <c r="ACF4" s="48" t="n"/>
      <c r="ACG4" s="48" t="n"/>
      <c r="ACH4" s="48" t="n"/>
      <c r="ACI4" s="48" t="inlineStr">
        <is>
          <t>Cukup meningkat</t>
        </is>
      </c>
      <c r="ACJ4" s="48" t="inlineStr">
        <is>
          <t>Tidak ada perubahan</t>
        </is>
      </c>
      <c r="ACK4" s="48" t="inlineStr">
        <is>
          <t>Tidak punya waktu mengumpulkannya Ladang/sawah terlalu jauh, sulit untuk mengangkut ke sana</t>
        </is>
      </c>
      <c r="ACL4" s="8" t="n">
        <v>0</v>
      </c>
      <c r="ACM4" s="8" t="n">
        <v>0</v>
      </c>
      <c r="ACN4" s="8" t="n">
        <v>1</v>
      </c>
      <c r="ACO4" s="8" t="n">
        <v>1</v>
      </c>
      <c r="ACP4" s="8" t="n">
        <v>0</v>
      </c>
      <c r="ACQ4" s="8" t="n">
        <v>0</v>
      </c>
      <c r="ACR4" s="8" t="n">
        <v>0</v>
      </c>
      <c r="ACS4" s="48" t="n"/>
      <c r="ACT4" s="48" t="inlineStr">
        <is>
          <t>tidak</t>
        </is>
      </c>
      <c r="ACU4" s="48" t="inlineStr">
        <is>
          <t>Manfaat cukup signifikan, terasa di kehidupan sehari-hari</t>
        </is>
      </c>
      <c r="ACV4" s="48" t="inlineStr">
        <is>
          <t>Sama saja</t>
        </is>
      </c>
      <c r="ACW4" s="48" t="inlineStr">
        <is>
          <t>Anggota keluarga - Perempuan dewasa</t>
        </is>
      </c>
      <c r="ACX4" s="48" t="inlineStr">
        <is>
          <t>Netral/tidak tahu</t>
        </is>
      </c>
      <c r="ACY4" s="48" t="inlineStr">
        <is>
          <t>Anggota keluarga - Perempuan dewasa</t>
        </is>
      </c>
      <c r="ACZ4" s="8" t="n">
        <v>0</v>
      </c>
      <c r="ADA4" s="8" t="n">
        <v>1</v>
      </c>
      <c r="ADB4" s="8" t="n">
        <v>0</v>
      </c>
      <c r="ADC4" s="8" t="n">
        <v>0</v>
      </c>
      <c r="ADD4" s="48" t="inlineStr">
        <is>
          <t>Cukup puas</t>
        </is>
      </c>
      <c r="ADE4" s="48" t="inlineStr">
        <is>
          <t>Cukup puas</t>
        </is>
      </c>
      <c r="ADF4" s="48" t="inlineStr">
        <is>
          <t>Cukup puas</t>
        </is>
      </c>
      <c r="ADG4" s="48" t="inlineStr">
        <is>
          <t>Cukup puas</t>
        </is>
      </c>
      <c r="ADH4" s="48" t="inlineStr">
        <is>
          <t>Ya</t>
        </is>
      </c>
      <c r="ADI4" s="48" t="inlineStr">
        <is>
          <t>perlu penggantian kompor yang berkjarat dan pengurasan ulang</t>
        </is>
      </c>
      <c r="ADJ4" s="48" t="inlineStr">
        <is>
          <t>Cukup puas</t>
        </is>
      </c>
      <c r="ADK4" s="48" t="n"/>
      <c r="ADL4" s="48" t="n"/>
      <c r="ADM4" s="48" t="n"/>
      <c r="ADN4" s="48" t="n"/>
      <c r="ADO4" s="48" t="n"/>
      <c r="ADP4" s="48" t="n"/>
      <c r="ADQ4" s="48" t="n"/>
      <c r="ADR4" s="48" t="n"/>
      <c r="ADS4" s="48" t="n"/>
      <c r="ADT4" s="48" t="n"/>
      <c r="ADU4" s="48" t="inlineStr">
        <is>
          <t>Menghubungi CPO atau pendamping</t>
        </is>
      </c>
      <c r="ADV4" s="8" t="n">
        <v>0</v>
      </c>
      <c r="ADW4" s="8" t="n">
        <v>0</v>
      </c>
      <c r="ADX4" s="8" t="n">
        <v>0</v>
      </c>
      <c r="ADY4" s="8" t="n">
        <v>0</v>
      </c>
      <c r="ADZ4" s="8" t="n">
        <v>1</v>
      </c>
      <c r="AEA4" s="8" t="n">
        <v>0</v>
      </c>
      <c r="AEB4" s="8" t="n">
        <v>0</v>
      </c>
      <c r="AEC4" s="8" t="n">
        <v>0</v>
      </c>
      <c r="AED4" s="12" t="n"/>
      <c r="AEE4" s="17" t="inlineStr">
        <is>
          <t>Laki-laki dewasa</t>
        </is>
      </c>
      <c r="AEF4" s="48" t="n"/>
      <c r="AEG4" s="17" t="inlineStr">
        <is>
          <t>Menelepon atau WA langsung</t>
        </is>
      </c>
      <c r="AEH4" s="48" t="n"/>
      <c r="AEI4" s="11" t="inlineStr">
        <is>
          <t>Lebih kepada perawatan oleh user</t>
        </is>
      </c>
      <c r="AEJ4" s="48" t="inlineStr">
        <is>
          <t>Kadang-kadang</t>
        </is>
      </c>
      <c r="AEK4" s="17" t="inlineStr">
        <is>
          <t>Pengurangan pengeluaran  rumah tangga (bahan bakar  minyak, pupuk, dll.)   Lebih mudah mendapatkan  energi  Pasokan energi yang andal   Memasak lebih cepat   Lebih aman   Pengurangan waktu dan tenaga  Peningkatan kebersihan  kandang ternak</t>
        </is>
      </c>
      <c r="AEL4" s="18" t="n">
        <v>1</v>
      </c>
      <c r="AEM4" s="18" t="n">
        <v>1</v>
      </c>
      <c r="AEN4" s="18" t="n">
        <v>1</v>
      </c>
      <c r="AEO4" s="18" t="n">
        <v>1</v>
      </c>
      <c r="AEP4" s="18" t="n">
        <v>1</v>
      </c>
      <c r="AEQ4" s="18" t="n">
        <v>1</v>
      </c>
      <c r="AER4" s="18" t="n">
        <v>1</v>
      </c>
      <c r="AES4" s="18" t="n">
        <v>0</v>
      </c>
      <c r="AET4" s="18" t="n">
        <v>0</v>
      </c>
      <c r="AEU4" s="18" t="n">
        <v>0</v>
      </c>
      <c r="AEV4" s="18" t="n">
        <v>0</v>
      </c>
      <c r="AEW4" s="18" t="n">
        <v>0</v>
      </c>
      <c r="AEX4" s="48" t="n"/>
      <c r="AEY4" s="48" t="inlineStr">
        <is>
          <t>Mengurangi pengeluaran energi</t>
        </is>
      </c>
      <c r="AEZ4" s="48" t="n"/>
      <c r="AFA4" s="48" t="inlineStr">
        <is>
          <t>Yayasan Rumah Energi (YRE)</t>
        </is>
      </c>
      <c r="AFB4" s="48" t="n"/>
      <c r="AFC4" s="48" t="inlineStr">
        <is>
          <t>WhatsApp Image 2026-02-03 at 14.10.45-14_41_12.jpeg</t>
        </is>
      </c>
      <c r="AFD4" s="16" t="inlineStr">
        <is>
          <t>https://kf.kobotoolbox.org/api/v2/assets/avstPQqLr3Ab3ZdcVTXZ6f/data/663335540/attachments/att8QJmiQ6TDswj69xqWGwnB/</t>
        </is>
      </c>
      <c r="AFE4" s="48" t="inlineStr">
        <is>
          <t>WhatsApp Image 2026-02-03 at 14.10.45 (1)-14_41_29.jpeg</t>
        </is>
      </c>
      <c r="AFF4" s="16" t="inlineStr">
        <is>
          <t>https://kf.kobotoolbox.org/api/v2/assets/avstPQqLr3Ab3ZdcVTXZ6f/data/663335540/attachments/attdrQrJLATCmZAfwrJFtGPn/</t>
        </is>
      </c>
      <c r="AFG4" s="48" t="inlineStr">
        <is>
          <t>manto / witono</t>
        </is>
      </c>
      <c r="AFH4" s="48" t="n"/>
      <c r="AFI4" s="48" t="n"/>
    </row>
    <row r="5">
      <c r="A5" s="6" t="n">
        <v>46057</v>
      </c>
      <c r="B5" s="6" t="n">
        <v>46057</v>
      </c>
      <c r="C5" s="48" t="inlineStr">
        <is>
          <t>Marmanto</t>
        </is>
      </c>
      <c r="D5" s="48" t="inlineStr">
        <is>
          <t>Pujiyanto</t>
        </is>
      </c>
      <c r="E5" s="8" t="n">
        <v>62852322746</v>
      </c>
      <c r="F5" s="48" t="n"/>
      <c r="G5" s="8" t="n">
        <v>-7.3524846</v>
      </c>
      <c r="H5" s="8" t="n">
        <v>110.3427894</v>
      </c>
      <c r="I5" s="48" t="n"/>
      <c r="J5" s="8" t="n">
        <v>2.35</v>
      </c>
      <c r="K5" s="48" t="n"/>
      <c r="L5" s="48" t="n"/>
      <c r="M5" s="8" t="n">
        <v>-7.35252359</v>
      </c>
      <c r="N5" s="8" t="n">
        <v>110.3428578</v>
      </c>
      <c r="O5" s="48" t="n"/>
      <c r="P5" s="8" t="n">
        <v>4.92</v>
      </c>
      <c r="Q5" s="48" t="n"/>
      <c r="R5" s="48" t="inlineStr">
        <is>
          <t>Jawa Tengah</t>
        </is>
      </c>
      <c r="S5" s="48" t="n"/>
      <c r="T5" s="48" t="n"/>
      <c r="U5" s="48" t="n"/>
      <c r="V5" s="48" t="n"/>
      <c r="W5" s="48" t="n"/>
      <c r="X5" s="48" t="n"/>
      <c r="Y5" s="48" t="n"/>
      <c r="Z5" s="48" t="n"/>
      <c r="AA5" s="48" t="n"/>
      <c r="AB5" s="48" t="n"/>
      <c r="AC5" s="48" t="inlineStr">
        <is>
          <t>Klaten</t>
        </is>
      </c>
      <c r="AD5" s="48" t="inlineStr">
        <is>
          <t>Tulung</t>
        </is>
      </c>
      <c r="AE5" s="48" t="inlineStr">
        <is>
          <t>Mundu</t>
        </is>
      </c>
      <c r="AF5" s="48" t="inlineStr">
        <is>
          <t>LPTP</t>
        </is>
      </c>
      <c r="AG5" s="48" t="inlineStr">
        <is>
          <t>LPP0514</t>
        </is>
      </c>
      <c r="AH5" s="8" t="n">
        <v>4</v>
      </c>
      <c r="AI5" s="48" t="inlineStr">
        <is>
          <t>VPA2</t>
        </is>
      </c>
      <c r="AJ5" s="48" t="inlineStr">
        <is>
          <t>Tidak aktif</t>
        </is>
      </c>
      <c r="AK5" s="8" t="n">
        <v>53</v>
      </c>
      <c r="AL5" s="48" t="inlineStr">
        <is>
          <t>Laki-laki</t>
        </is>
      </c>
      <c r="AM5" s="48" t="inlineStr">
        <is>
          <t>Sudah menikah</t>
        </is>
      </c>
      <c r="AN5" s="48" t="inlineStr">
        <is>
          <t>SMA/Sederajat</t>
        </is>
      </c>
      <c r="AO5" s="48" t="inlineStr">
        <is>
          <t>Petani</t>
        </is>
      </c>
      <c r="AP5" s="8" t="n">
        <v>1</v>
      </c>
      <c r="AQ5" s="8" t="n">
        <v>0</v>
      </c>
      <c r="AR5" s="8" t="n">
        <v>0</v>
      </c>
      <c r="AS5" s="8" t="n">
        <v>0</v>
      </c>
      <c r="AT5" s="8" t="n">
        <v>0</v>
      </c>
      <c r="AU5" s="8" t="n">
        <v>0</v>
      </c>
      <c r="AV5" s="8" t="n">
        <v>0</v>
      </c>
      <c r="AW5" s="8" t="n">
        <v>0</v>
      </c>
      <c r="AX5" s="48" t="n"/>
      <c r="AY5" s="48" t="inlineStr">
        <is>
          <t>Peternak</t>
        </is>
      </c>
      <c r="AZ5" s="8" t="n">
        <v>0</v>
      </c>
      <c r="BA5" s="8" t="n">
        <v>1</v>
      </c>
      <c r="BB5" s="8" t="n">
        <v>0</v>
      </c>
      <c r="BC5" s="8" t="n">
        <v>0</v>
      </c>
      <c r="BD5" s="8" t="n">
        <v>0</v>
      </c>
      <c r="BE5" s="8" t="n">
        <v>0</v>
      </c>
      <c r="BF5" s="8" t="n">
        <v>0</v>
      </c>
      <c r="BG5" s="8" t="n">
        <v>0</v>
      </c>
      <c r="BH5" s="48" t="n"/>
      <c r="BI5" s="48" t="inlineStr">
        <is>
          <t>Rp1.500.000 - Rp2.500.000</t>
        </is>
      </c>
      <c r="BJ5" s="8" t="n">
        <v>1</v>
      </c>
      <c r="BK5" s="8" t="n">
        <v>1</v>
      </c>
      <c r="BL5" s="8" t="n">
        <v>2</v>
      </c>
      <c r="BM5" s="8" t="n">
        <v>0</v>
      </c>
      <c r="BN5" s="48" t="inlineStr">
        <is>
          <t>Milik sendiri</t>
        </is>
      </c>
      <c r="BO5" s="48" t="inlineStr">
        <is>
          <t>Permanen (dinding bata dan semen)</t>
        </is>
      </c>
      <c r="BP5" s="8" t="n">
        <v>1</v>
      </c>
      <c r="BQ5" s="8" t="n">
        <v>0</v>
      </c>
      <c r="BR5" s="8" t="n">
        <v>0</v>
      </c>
      <c r="BS5" s="8" t="n">
        <v>0</v>
      </c>
      <c r="BT5" s="8" t="n">
        <v>0</v>
      </c>
      <c r="BU5" s="48" t="n"/>
      <c r="BV5" s="48" t="inlineStr">
        <is>
          <t>Keramik/ubin</t>
        </is>
      </c>
      <c r="BW5" s="8" t="n">
        <v>0</v>
      </c>
      <c r="BX5" s="8" t="n">
        <v>0</v>
      </c>
      <c r="BY5" s="8" t="n">
        <v>1</v>
      </c>
      <c r="BZ5" s="8" t="n">
        <v>0</v>
      </c>
      <c r="CA5" s="8" t="n">
        <v>0</v>
      </c>
      <c r="CB5" s="48" t="n"/>
      <c r="CC5" s="48" t="inlineStr">
        <is>
          <t>Genting</t>
        </is>
      </c>
      <c r="CD5" s="8" t="n">
        <v>0</v>
      </c>
      <c r="CE5" s="8" t="n">
        <v>0</v>
      </c>
      <c r="CF5" s="8" t="n">
        <v>0</v>
      </c>
      <c r="CG5" s="8" t="n">
        <v>0</v>
      </c>
      <c r="CH5" s="8" t="n">
        <v>0</v>
      </c>
      <c r="CI5" s="8" t="n">
        <v>1</v>
      </c>
      <c r="CJ5" s="8" t="n">
        <v>0</v>
      </c>
      <c r="CK5" s="48" t="n"/>
      <c r="CL5" s="48" t="inlineStr">
        <is>
          <t>Ya</t>
        </is>
      </c>
      <c r="CM5" s="8" t="n">
        <v>2022</v>
      </c>
      <c r="CN5" s="48" t="inlineStr">
        <is>
          <t>Fixed-Dome (Kubah Tetap)</t>
        </is>
      </c>
      <c r="CO5" s="48" t="inlineStr">
        <is>
          <t>6 m³ (4-5 ekor sapi, ±5 jam memasak/hari, ±50 kg</t>
        </is>
      </c>
      <c r="CP5" s="48" t="inlineStr">
        <is>
          <t>Anggota keluarga - laki-laki</t>
        </is>
      </c>
      <c r="CQ5" s="8" t="n">
        <v>0</v>
      </c>
      <c r="CR5" s="8" t="n">
        <v>0</v>
      </c>
      <c r="CS5" s="8" t="n">
        <v>0</v>
      </c>
      <c r="CT5" s="8" t="n">
        <v>0</v>
      </c>
      <c r="CU5" s="10" t="n">
        <v>1</v>
      </c>
      <c r="CV5" s="10" t="n">
        <v>0</v>
      </c>
      <c r="CW5" s="10" t="n">
        <v>0</v>
      </c>
      <c r="CX5" s="8" t="n">
        <v>0</v>
      </c>
      <c r="CY5" s="48" t="inlineStr">
        <is>
          <t>Anggota keluarga - laki-laki</t>
        </is>
      </c>
      <c r="CZ5" s="8" t="n">
        <v>1</v>
      </c>
      <c r="DA5" s="8" t="n">
        <v>0</v>
      </c>
      <c r="DB5" s="8" t="n">
        <v>0</v>
      </c>
      <c r="DC5" s="48" t="n"/>
      <c r="DD5" s="48" t="inlineStr">
        <is>
          <t>Anggota keluarga - laki-laki CPO atau pendamping</t>
        </is>
      </c>
      <c r="DE5" s="8" t="n">
        <v>1</v>
      </c>
      <c r="DF5" s="8" t="n">
        <v>0</v>
      </c>
      <c r="DG5" s="8" t="n">
        <v>1</v>
      </c>
      <c r="DH5" s="8" t="n">
        <v>0</v>
      </c>
      <c r="DI5" s="48" t="n"/>
      <c r="DJ5" s="48" t="inlineStr">
        <is>
          <t>Anggota keluarga - laki-laki CPO atau pendamping</t>
        </is>
      </c>
      <c r="DK5" s="8" t="n">
        <v>1</v>
      </c>
      <c r="DL5" s="8" t="n">
        <v>0</v>
      </c>
      <c r="DM5" s="8" t="n">
        <v>1</v>
      </c>
      <c r="DN5" s="8" t="n">
        <v>0</v>
      </c>
      <c r="DO5" s="48" t="n"/>
      <c r="DP5" s="8" t="n">
        <v>1</v>
      </c>
      <c r="DQ5" s="8" t="n">
        <v>0</v>
      </c>
      <c r="DR5" s="8" t="n">
        <v>0</v>
      </c>
      <c r="DS5" s="48" t="n"/>
      <c r="DT5" s="48" t="n"/>
      <c r="DU5" s="48" t="n"/>
      <c r="DV5" s="48" t="inlineStr">
        <is>
          <t>Tidak berfungsi sama sekali</t>
        </is>
      </c>
      <c r="DW5" s="48" t="inlineStr">
        <is>
          <t>&gt;1 tahun yang lalu</t>
        </is>
      </c>
      <c r="DX5" s="48" t="inlineStr">
        <is>
          <t>Tidak ada ternak</t>
        </is>
      </c>
      <c r="DY5" s="48" t="n"/>
      <c r="DZ5" s="48" t="n"/>
      <c r="EA5" s="48" t="n"/>
      <c r="EB5" s="48" t="n"/>
      <c r="EC5" s="48" t="n"/>
      <c r="ED5" s="48" t="n"/>
      <c r="EE5" s="48" t="n"/>
      <c r="EF5" s="48" t="n"/>
      <c r="EG5" s="48" t="n"/>
      <c r="EH5" s="48" t="n"/>
      <c r="EI5" s="48" t="inlineStr">
        <is>
          <t>Keterbatasan akses terhadap informasi atau pelatihan terkait biogas</t>
        </is>
      </c>
      <c r="EJ5" s="8" t="n">
        <v>0</v>
      </c>
      <c r="EK5" s="8" t="n">
        <v>0</v>
      </c>
      <c r="EL5" s="8" t="n">
        <v>1</v>
      </c>
      <c r="EM5" s="8" t="n">
        <v>0</v>
      </c>
      <c r="EN5" s="8" t="n">
        <v>0</v>
      </c>
      <c r="EO5" s="11" t="n"/>
      <c r="EP5" s="48" t="inlineStr">
        <is>
          <t>Ya, cukup jelas dan mudah diikuti</t>
        </is>
      </c>
      <c r="EQ5" s="48" t="inlineStr">
        <is>
          <t>Pelatihan</t>
        </is>
      </c>
      <c r="ER5" s="48" t="inlineStr">
        <is>
          <t>CPO atau pendamping</t>
        </is>
      </c>
      <c r="ES5" s="8" t="n">
        <v>1</v>
      </c>
      <c r="ET5" s="8" t="n">
        <v>0</v>
      </c>
      <c r="EU5" s="8" t="n">
        <v>0</v>
      </c>
      <c r="EV5" s="8" t="n">
        <v>0</v>
      </c>
      <c r="EW5" s="48" t="n"/>
      <c r="EX5" s="48" t="inlineStr">
        <is>
          <t>Anggota keluarga - Laki-laki</t>
        </is>
      </c>
      <c r="EY5" s="8" t="n">
        <v>1</v>
      </c>
      <c r="EZ5" s="8" t="n">
        <v>0</v>
      </c>
      <c r="FA5" s="8" t="n">
        <v>0</v>
      </c>
      <c r="FB5" s="48" t="n"/>
      <c r="FC5" s="48" t="inlineStr">
        <is>
          <t>Setiap minggu</t>
        </is>
      </c>
      <c r="FD5" s="48" t="n"/>
      <c r="FE5" s="48" t="inlineStr">
        <is>
          <t>Mengetahui</t>
        </is>
      </c>
      <c r="FF5" s="48" t="inlineStr">
        <is>
          <t>Sering (setiap minggu)</t>
        </is>
      </c>
      <c r="FG5" s="48" t="inlineStr">
        <is>
          <t>Mengetahui</t>
        </is>
      </c>
      <c r="FH5" s="48" t="inlineStr">
        <is>
          <t>Sering (setiap minggu)</t>
        </is>
      </c>
      <c r="FI5" s="48" t="inlineStr">
        <is>
          <t>Mengetahui</t>
        </is>
      </c>
      <c r="FJ5" s="48" t="inlineStr">
        <is>
          <t>Selalu (setiap hari)</t>
        </is>
      </c>
      <c r="FK5" s="48" t="inlineStr">
        <is>
          <t>Mengetahui</t>
        </is>
      </c>
      <c r="FL5" s="48" t="inlineStr">
        <is>
          <t>Sering (setiap minggu)</t>
        </is>
      </c>
      <c r="FM5" s="48" t="inlineStr">
        <is>
          <t>Mengetahui</t>
        </is>
      </c>
      <c r="FN5" s="48" t="inlineStr">
        <is>
          <t>Cukup sering (2 minggu sekali)</t>
        </is>
      </c>
      <c r="FO5" s="48" t="inlineStr">
        <is>
          <t>Mengetahui</t>
        </is>
      </c>
      <c r="FP5" s="48" t="inlineStr">
        <is>
          <t>Cukup sering (2 minggu sekali)</t>
        </is>
      </c>
      <c r="FQ5" s="48" t="inlineStr">
        <is>
          <t>Mengetahui</t>
        </is>
      </c>
      <c r="FR5" s="48" t="inlineStr">
        <is>
          <t>Ya</t>
        </is>
      </c>
      <c r="FS5" s="48" t="inlineStr">
        <is>
          <t>Mengetahui</t>
        </is>
      </c>
      <c r="FT5" s="48" t="inlineStr">
        <is>
          <t>Ya, selalu</t>
        </is>
      </c>
      <c r="FU5" s="48" t="inlineStr">
        <is>
          <t>Laki-laki dewasa Perempuan dewasa</t>
        </is>
      </c>
      <c r="FV5" s="8" t="n">
        <v>1</v>
      </c>
      <c r="FW5" s="8" t="n">
        <v>1</v>
      </c>
      <c r="FX5" s="8" t="n">
        <v>0</v>
      </c>
      <c r="FY5" s="8" t="n">
        <v>0</v>
      </c>
      <c r="FZ5" s="48" t="inlineStr">
        <is>
          <t>Cukup memahami</t>
        </is>
      </c>
      <c r="GA5" s="48" t="inlineStr">
        <is>
          <t>CPO Pelatihan</t>
        </is>
      </c>
      <c r="GB5" s="8" t="n">
        <v>1</v>
      </c>
      <c r="GC5" s="8" t="n">
        <v>1</v>
      </c>
      <c r="GD5" s="8" t="n">
        <v>0</v>
      </c>
      <c r="GE5" s="8" t="n">
        <v>0</v>
      </c>
      <c r="GF5" s="48" t="n"/>
      <c r="GG5" s="48" t="inlineStr">
        <is>
          <t>Sering</t>
        </is>
      </c>
      <c r="GH5" s="48" t="inlineStr">
        <is>
          <t>Tidak</t>
        </is>
      </c>
      <c r="GI5" s="48" t="n"/>
      <c r="GJ5" s="48" t="n"/>
      <c r="GK5" s="48" t="n"/>
      <c r="GL5" s="48" t="n"/>
      <c r="GM5" s="48" t="n"/>
      <c r="GN5" s="48" t="n"/>
      <c r="GO5" s="48" t="n"/>
      <c r="GP5" s="48" t="inlineStr">
        <is>
          <t>Penuh (100%)</t>
        </is>
      </c>
      <c r="GQ5" s="48" t="inlineStr">
        <is>
          <t>Kayu bakar LPG</t>
        </is>
      </c>
      <c r="GR5" s="8" t="n">
        <v>1</v>
      </c>
      <c r="GS5" s="8" t="n">
        <v>1</v>
      </c>
      <c r="GT5" s="8" t="n">
        <v>0</v>
      </c>
      <c r="GU5" s="8" t="n">
        <v>0</v>
      </c>
      <c r="GV5" s="8" t="n">
        <v>0</v>
      </c>
      <c r="GW5" s="8" t="n">
        <v>0</v>
      </c>
      <c r="GX5" s="8" t="n">
        <v>0</v>
      </c>
      <c r="GY5" s="48" t="n"/>
      <c r="GZ5" s="48" t="inlineStr">
        <is>
          <t>Ya</t>
        </is>
      </c>
      <c r="HA5" s="8" t="n">
        <v>150</v>
      </c>
      <c r="HB5" s="8" t="n">
        <v>150000</v>
      </c>
      <c r="HC5" s="8" t="n">
        <v>50</v>
      </c>
      <c r="HD5" s="8" t="n">
        <v>50000</v>
      </c>
      <c r="HE5" s="8" t="n">
        <v>12</v>
      </c>
      <c r="HF5" s="8" t="n">
        <v>100000</v>
      </c>
      <c r="HG5" s="8" t="n">
        <v>2</v>
      </c>
      <c r="HH5" s="8" t="n">
        <v>50000</v>
      </c>
      <c r="HI5" s="48" t="n"/>
      <c r="HJ5" s="48" t="n"/>
      <c r="HK5" s="48" t="n"/>
      <c r="HL5" s="48" t="n"/>
      <c r="HM5" s="48" t="n"/>
      <c r="HN5" s="48" t="n"/>
      <c r="HO5" s="48" t="n"/>
      <c r="HP5" s="48" t="n"/>
      <c r="HQ5" s="48" t="n"/>
      <c r="HR5" s="48" t="n"/>
      <c r="HS5" s="48" t="n"/>
      <c r="HT5" s="48" t="n"/>
      <c r="HU5" s="48" t="n"/>
      <c r="HV5" s="48" t="n"/>
      <c r="HW5" s="48" t="n"/>
      <c r="HX5" s="48" t="n"/>
      <c r="HY5" s="8" t="n">
        <v>100</v>
      </c>
      <c r="HZ5" s="8" t="n">
        <v>100000</v>
      </c>
      <c r="IA5" s="8" t="n">
        <v>6</v>
      </c>
      <c r="IB5" s="8" t="n">
        <v>50000</v>
      </c>
      <c r="IC5" s="48" t="n"/>
      <c r="ID5" s="48" t="n"/>
      <c r="IE5" s="48" t="n"/>
      <c r="IF5" s="48" t="n"/>
      <c r="IG5" s="48" t="n"/>
      <c r="IH5" s="48" t="n"/>
      <c r="II5" s="48" t="n"/>
      <c r="IJ5" s="48" t="n"/>
      <c r="IK5" s="48" t="inlineStr">
        <is>
          <t>50-65 kg</t>
        </is>
      </c>
      <c r="IL5" s="48" t="inlineStr">
        <is>
          <t>3-5 jam</t>
        </is>
      </c>
      <c r="IM5" s="48" t="inlineStr">
        <is>
          <t>Ya</t>
        </is>
      </c>
      <c r="IN5" s="48" t="inlineStr">
        <is>
          <t>Tidak</t>
        </is>
      </c>
      <c r="IO5" s="48" t="inlineStr">
        <is>
          <t>Lebih bersih</t>
        </is>
      </c>
      <c r="IP5" s="48" t="n"/>
      <c r="IQ5" s="48" t="inlineStr">
        <is>
          <t>Tidak pernah</t>
        </is>
      </c>
      <c r="IR5" s="48" t="n"/>
      <c r="IS5" s="48" t="n"/>
      <c r="IT5" s="48" t="n"/>
      <c r="IU5" s="48" t="n"/>
      <c r="IV5" s="48" t="n"/>
      <c r="IW5" s="48" t="n"/>
      <c r="IX5" s="48" t="n"/>
      <c r="IY5" s="48" t="n"/>
      <c r="IZ5" s="48" t="inlineStr">
        <is>
          <t>Tidak pernah</t>
        </is>
      </c>
      <c r="JA5" s="48" t="n"/>
      <c r="JB5" s="48" t="n"/>
      <c r="JC5" s="48" t="n"/>
      <c r="JD5" s="48" t="n"/>
      <c r="JE5" s="48" t="n"/>
      <c r="JF5" s="48" t="n"/>
      <c r="JG5" s="48" t="n"/>
      <c r="JH5" s="48" t="n"/>
      <c r="JI5" s="48" t="inlineStr">
        <is>
          <t>Tidak pernah</t>
        </is>
      </c>
      <c r="JJ5" s="48" t="n"/>
      <c r="JK5" s="48" t="n"/>
      <c r="JL5" s="48" t="n"/>
      <c r="JM5" s="48" t="n"/>
      <c r="JN5" s="48" t="n"/>
      <c r="JO5" s="48" t="n"/>
      <c r="JP5" s="48" t="n"/>
      <c r="JQ5" s="48" t="n"/>
      <c r="JR5" s="48" t="inlineStr">
        <is>
          <t>Tidak pernah</t>
        </is>
      </c>
      <c r="JS5" s="48" t="n"/>
      <c r="JT5" s="48" t="n"/>
      <c r="JU5" s="48" t="n"/>
      <c r="JV5" s="48" t="n"/>
      <c r="JW5" s="48" t="n"/>
      <c r="JX5" s="48" t="n"/>
      <c r="JY5" s="48" t="n"/>
      <c r="JZ5" s="48" t="n"/>
      <c r="KA5" s="48" t="inlineStr">
        <is>
          <t>Tidak pernah</t>
        </is>
      </c>
      <c r="KB5" s="48" t="n"/>
      <c r="KC5" s="48" t="n"/>
      <c r="KD5" s="48" t="n"/>
      <c r="KE5" s="48" t="n"/>
      <c r="KF5" s="48" t="n"/>
      <c r="KG5" s="48" t="n"/>
      <c r="KH5" s="48" t="n"/>
      <c r="KI5" s="48" t="n"/>
      <c r="KJ5" s="48" t="inlineStr">
        <is>
          <t>Tidak pernah</t>
        </is>
      </c>
      <c r="KK5" s="48" t="n"/>
      <c r="KL5" s="48" t="n"/>
      <c r="KM5" s="48" t="n"/>
      <c r="KN5" s="48" t="n"/>
      <c r="KO5" s="48" t="n"/>
      <c r="KP5" s="48" t="n"/>
      <c r="KQ5" s="48" t="n"/>
      <c r="KR5" s="48" t="n"/>
      <c r="KS5" s="48" t="inlineStr">
        <is>
          <t>Cukup membaik</t>
        </is>
      </c>
      <c r="KT5" s="48" t="inlineStr">
        <is>
          <t>0-1 kali</t>
        </is>
      </c>
      <c r="KU5" s="48" t="inlineStr">
        <is>
          <t>0-1 kali</t>
        </is>
      </c>
      <c r="KV5" s="48" t="inlineStr">
        <is>
          <t>Laki-laki dewasa</t>
        </is>
      </c>
      <c r="KW5" s="8" t="n">
        <v>1</v>
      </c>
      <c r="KX5" s="8" t="n">
        <v>0</v>
      </c>
      <c r="KY5" s="8" t="n">
        <v>0</v>
      </c>
      <c r="KZ5" s="8" t="n">
        <v>0</v>
      </c>
      <c r="LA5" s="48" t="inlineStr">
        <is>
          <t>Cukup membaik</t>
        </is>
      </c>
      <c r="LB5" s="48" t="inlineStr">
        <is>
          <t>Cukup membaik</t>
        </is>
      </c>
      <c r="LC5" s="8" t="n">
        <v>0</v>
      </c>
      <c r="LD5" s="8" t="n">
        <v>0</v>
      </c>
      <c r="LE5" s="8" t="n">
        <v>0</v>
      </c>
      <c r="LF5" s="8" t="n">
        <v>3</v>
      </c>
      <c r="LG5" s="48" t="inlineStr">
        <is>
          <t>Tidak</t>
        </is>
      </c>
      <c r="LH5" s="48" t="n"/>
      <c r="LI5" s="8" t="n">
        <v>0</v>
      </c>
      <c r="LJ5" s="48" t="inlineStr">
        <is>
          <t>Kebutuhan rumah tangga</t>
        </is>
      </c>
      <c r="LK5" s="8" t="n">
        <v>0</v>
      </c>
      <c r="LL5" s="8" t="n">
        <v>0</v>
      </c>
      <c r="LM5" s="8" t="n">
        <v>0</v>
      </c>
      <c r="LN5" s="8" t="n">
        <v>0</v>
      </c>
      <c r="LO5" s="8" t="n">
        <v>1</v>
      </c>
      <c r="LP5" s="8" t="n">
        <v>0</v>
      </c>
      <c r="LQ5" s="8" t="n">
        <v>0</v>
      </c>
      <c r="LR5" s="48" t="n"/>
      <c r="LS5" s="8" t="n">
        <v>15</v>
      </c>
      <c r="LT5" s="8" t="n">
        <v>15</v>
      </c>
      <c r="LU5" s="8" t="n">
        <v>0</v>
      </c>
      <c r="LV5" s="8" t="n">
        <v>5</v>
      </c>
      <c r="LW5" s="8" t="n">
        <v>5</v>
      </c>
      <c r="LX5" s="8" t="n">
        <v>0</v>
      </c>
      <c r="LY5" s="8" t="n">
        <v>5</v>
      </c>
      <c r="LZ5" s="8" t="n">
        <v>5</v>
      </c>
      <c r="MA5" s="8" t="n">
        <v>0</v>
      </c>
      <c r="MB5" s="48" t="inlineStr">
        <is>
          <t>Ya</t>
        </is>
      </c>
      <c r="MC5" s="8" t="n">
        <v>60</v>
      </c>
      <c r="MD5" s="8" t="n">
        <v>30</v>
      </c>
      <c r="ME5" s="8" t="n">
        <v>60</v>
      </c>
      <c r="MF5" s="8" t="n">
        <v>30</v>
      </c>
      <c r="MG5" s="8" t="n">
        <v>0</v>
      </c>
      <c r="MH5" s="8" t="n">
        <v>0</v>
      </c>
      <c r="MI5" s="48" t="inlineStr">
        <is>
          <t>Istirahat</t>
        </is>
      </c>
      <c r="MJ5" s="8" t="n">
        <v>0</v>
      </c>
      <c r="MK5" s="8" t="n">
        <v>0</v>
      </c>
      <c r="ML5" s="8" t="n">
        <v>1</v>
      </c>
      <c r="MM5" s="8" t="n">
        <v>0</v>
      </c>
      <c r="MN5" s="8" t="n">
        <v>0</v>
      </c>
      <c r="MO5" s="8" t="n">
        <v>0</v>
      </c>
      <c r="MP5" s="48" t="n"/>
      <c r="MQ5" s="48" t="n"/>
      <c r="MR5" s="48" t="inlineStr">
        <is>
          <t>santai bersama keluarga</t>
        </is>
      </c>
      <c r="MS5" s="48" t="n"/>
      <c r="MT5" s="8" t="n">
        <v>0</v>
      </c>
      <c r="MU5" s="48" t="inlineStr">
        <is>
          <t>Tidak</t>
        </is>
      </c>
      <c r="MV5" s="48" t="n"/>
      <c r="MW5" s="48" t="n"/>
      <c r="MX5" s="48" t="n"/>
      <c r="MY5" s="48" t="n"/>
      <c r="MZ5" s="48" t="n"/>
      <c r="NA5" s="48" t="n"/>
      <c r="NB5" s="48" t="n"/>
      <c r="NC5" s="48" t="n"/>
      <c r="ND5" s="48" t="n"/>
      <c r="NE5" s="48" t="n"/>
      <c r="NF5" s="48" t="n"/>
      <c r="NG5" s="48" t="n"/>
      <c r="NH5" s="48" t="n"/>
      <c r="NI5" s="48" t="n"/>
      <c r="NJ5" s="48" t="n"/>
      <c r="NK5" s="48" t="n"/>
      <c r="NL5" s="48" t="inlineStr">
        <is>
          <t>Tidak</t>
        </is>
      </c>
      <c r="NM5" s="48" t="inlineStr">
        <is>
          <t>Kombinasi dana mandiri dan kredit/pinjaman</t>
        </is>
      </c>
      <c r="NN5" s="48" t="inlineStr">
        <is>
          <t>&gt;11.000.001</t>
        </is>
      </c>
      <c r="NO5" s="48" t="n"/>
      <c r="NP5" s="48" t="n"/>
      <c r="NQ5" s="48" t="inlineStr">
        <is>
          <t>Pemerintah</t>
        </is>
      </c>
      <c r="NR5" s="48" t="n"/>
      <c r="NS5" s="8" t="n">
        <v>24</v>
      </c>
      <c r="NT5" s="48" t="inlineStr">
        <is>
          <t>Anggota keluarga - Laki-laki dewasa</t>
        </is>
      </c>
      <c r="NU5" s="48" t="n"/>
      <c r="NV5" s="48" t="inlineStr">
        <is>
          <t>Anggota keluarga - Laki-laki dewasa</t>
        </is>
      </c>
      <c r="NW5" s="48" t="n"/>
      <c r="NX5" s="48" t="inlineStr">
        <is>
          <t>Sedikit meningkat</t>
        </is>
      </c>
      <c r="NY5" s="8" t="n">
        <v>45</v>
      </c>
      <c r="NZ5" s="8" t="n">
        <v>15</v>
      </c>
      <c r="OA5" s="8" t="n">
        <v>0</v>
      </c>
      <c r="OB5" s="8" t="n">
        <v>10</v>
      </c>
      <c r="OC5" s="8" t="n">
        <v>5</v>
      </c>
      <c r="OD5" s="8" t="n">
        <v>0</v>
      </c>
      <c r="OE5" s="48" t="inlineStr">
        <is>
          <t>Lebih baik</t>
        </is>
      </c>
      <c r="OF5" s="48" t="inlineStr">
        <is>
          <t>Lebih baik (beda waktu memasak 5-30 menit, ATAU tidak lagi ada rasa/bau makanan yang berubah, ATAU alasan lainnya)</t>
        </is>
      </c>
      <c r="OG5" s="48" t="inlineStr">
        <is>
          <t>Ya</t>
        </is>
      </c>
      <c r="OH5" s="8" t="n">
        <v>0</v>
      </c>
      <c r="OI5" s="8" t="n">
        <v>0</v>
      </c>
      <c r="OJ5" s="8" t="n">
        <v>0</v>
      </c>
      <c r="OK5" s="8" t="n">
        <v>0</v>
      </c>
      <c r="OL5" s="8" t="n">
        <v>0</v>
      </c>
      <c r="OM5" s="8" t="n">
        <v>0</v>
      </c>
      <c r="ON5" s="8" t="n">
        <v>0</v>
      </c>
      <c r="OO5" s="8" t="n">
        <v>0</v>
      </c>
      <c r="OP5" s="48">
        <f>VLOOKUP(AG5,'BUS 2'!$G$1:$CU$424,2,0)</f>
        <v/>
      </c>
      <c r="OQ5" s="8">
        <f>VLOOKUP(AG5,'BUS 2'!$G$1:$CU$424,3,0)</f>
        <v/>
      </c>
      <c r="OR5" s="8">
        <f>VLOOKUP(AG5,'BUS 2'!$G$1:$CU$424,4,0)</f>
        <v/>
      </c>
      <c r="OS5" s="8">
        <f>VLOOKUP(AG5,'BUS 2'!$G$1:$CU$424,5,0)</f>
        <v/>
      </c>
      <c r="OT5" s="8">
        <f>VLOOKUP(AG5,'BUS 2'!$G$1:$CU$424,6,0)</f>
        <v/>
      </c>
      <c r="OU5" s="8">
        <f>VLOOKUP(AG5,'BUS 2'!$G$1:$CU$424,7,0)</f>
        <v/>
      </c>
      <c r="OV5" s="8">
        <f>VLOOKUP(AG5,'BUS 2'!$G$1:$CU$424,8,0)</f>
        <v/>
      </c>
      <c r="OW5" s="8">
        <f>VLOOKUP(AG5,'BUS 2'!$G$1:$CU$424,9,0)</f>
        <v/>
      </c>
      <c r="OX5" s="8">
        <f>VLOOKUP(AG5,'BUS 2'!$G$1:$CU$424,10,0)</f>
        <v/>
      </c>
      <c r="OY5" s="8">
        <f>VLOOKUP(AG5,'BUS 2'!$G$1:$CU$424,11,0)</f>
        <v/>
      </c>
      <c r="OZ5" s="8">
        <f>VLOOKUP(AG5,'BUS 2'!$G$1:$CU$424,12,0)</f>
        <v/>
      </c>
      <c r="PA5" s="8">
        <f>VLOOKUP(AG5,'BUS 2'!$G$1:$CU$424,13,0)</f>
        <v/>
      </c>
      <c r="PB5" s="8">
        <f>VLOOKUP(AG5,'BUS 2'!$G$1:$CU$424,14,0)</f>
        <v/>
      </c>
      <c r="PC5" s="8">
        <f>VLOOKUP(AG5,'BUS 2'!$G$1:$CU$424,15,0)</f>
        <v/>
      </c>
      <c r="PD5" s="8">
        <f>VLOOKUP(AG5,'BUS 2'!$G$1:$CU$424,16,0)</f>
        <v/>
      </c>
      <c r="PE5" s="8">
        <f>VLOOKUP(AG5,'BUS 2'!$G$1:$CU$424,17,0)</f>
        <v/>
      </c>
      <c r="PF5" s="8">
        <f>VLOOKUP(AG5,'BUS 2'!$G$1:$CU$424,18,0)</f>
        <v/>
      </c>
      <c r="PG5" s="8">
        <f>VLOOKUP(AG5,'BUS 2'!$G$1:$CU$424,19,0)</f>
        <v/>
      </c>
      <c r="PH5" s="8">
        <f>VLOOKUP(AG5,'BUS 2'!$G$1:$CU$424,20,0)</f>
        <v/>
      </c>
      <c r="PI5" s="8">
        <f>VLOOKUP(AG5,'BUS 2'!$G$1:$CU$424,21,0)</f>
        <v/>
      </c>
      <c r="PJ5" s="8">
        <f>VLOOKUP(AG5,'BUS 2'!$G$1:$CU$424,22,0)</f>
        <v/>
      </c>
      <c r="PK5" s="8">
        <f>VLOOKUP(AG5,'BUS 2'!$G$1:$CU$424,23,0)</f>
        <v/>
      </c>
      <c r="PL5" s="8">
        <f>VLOOKUP(AG5,'BUS 2'!$G$1:$CU$424,24,0)</f>
        <v/>
      </c>
      <c r="PM5" s="8">
        <f>VLOOKUP(AG5,'BUS 2'!$G$1:$CU$424,25,0)</f>
        <v/>
      </c>
      <c r="PN5" s="8">
        <f>VLOOKUP(AG5,'BUS 2'!$G$1:$CU$424,26,0)</f>
        <v/>
      </c>
      <c r="PO5" s="8">
        <f>VLOOKUP(AG5,'BUS 2'!$G$1:$CU$424,27,0)</f>
        <v/>
      </c>
      <c r="PP5" s="8">
        <f>VLOOKUP(AG5,'BUS 2'!$G$1:$CU$424,28,0)</f>
        <v/>
      </c>
      <c r="PQ5" s="8">
        <f>VLOOKUP(AG5,'BUS 2'!$G$1:$CU$424,29,0)</f>
        <v/>
      </c>
      <c r="PR5" s="8">
        <f>VLOOKUP(AG5,'BUS 2'!$G$1:$CU$424,30,0)</f>
        <v/>
      </c>
      <c r="PS5" s="8">
        <f>VLOOKUP(AG5,'BUS 2'!$G$1:$CU$424,31,0)</f>
        <v/>
      </c>
      <c r="PT5" s="48" t="inlineStr">
        <is>
          <t>1-Disebarkan ke lahan terbuka</t>
        </is>
      </c>
      <c r="PU5" s="8" t="n">
        <v>1</v>
      </c>
      <c r="PV5" s="8" t="n">
        <v>0</v>
      </c>
      <c r="PW5" s="8" t="n">
        <v>0</v>
      </c>
      <c r="PX5" s="8" t="n">
        <v>0</v>
      </c>
      <c r="PY5" s="8" t="n">
        <v>0</v>
      </c>
      <c r="PZ5" s="8" t="n">
        <v>0</v>
      </c>
      <c r="QA5" s="8" t="n">
        <v>1</v>
      </c>
      <c r="QB5" s="8" t="n">
        <v>0</v>
      </c>
      <c r="QC5" s="8" t="n">
        <v>0</v>
      </c>
      <c r="QD5" s="8" t="n">
        <v>0</v>
      </c>
      <c r="QE5" s="48" t="n"/>
      <c r="QF5" s="48" t="n"/>
      <c r="QG5" s="48" t="n"/>
      <c r="QH5" s="48" t="n"/>
      <c r="QI5" s="48" t="n"/>
      <c r="QJ5" s="48" t="n"/>
      <c r="QK5" s="48" t="n"/>
      <c r="QL5" s="48" t="n"/>
      <c r="QM5" s="48" t="n"/>
      <c r="QN5" s="48" t="n"/>
      <c r="QO5" s="48" t="n"/>
      <c r="QP5" s="48" t="n"/>
      <c r="QQ5" s="48" t="n"/>
      <c r="QR5" s="48" t="n"/>
      <c r="QS5" s="48" t="n"/>
      <c r="QT5" s="48" t="n"/>
      <c r="QU5" s="48" t="n"/>
      <c r="QV5" s="48" t="n"/>
      <c r="QW5" s="48" t="n"/>
      <c r="QX5" s="48" t="n"/>
      <c r="QY5" s="48" t="n"/>
      <c r="QZ5" s="48" t="n"/>
      <c r="RA5" s="48" t="n"/>
      <c r="RB5" s="48" t="n"/>
      <c r="RC5" s="48" t="n"/>
      <c r="RD5" s="48" t="n"/>
      <c r="RE5" s="48" t="n"/>
      <c r="RF5" s="48" t="n"/>
      <c r="RG5" s="48" t="n"/>
      <c r="RH5" s="48" t="n"/>
      <c r="RI5" s="48" t="n"/>
      <c r="RJ5" s="48" t="n"/>
      <c r="RK5" s="48" t="n"/>
      <c r="RL5" s="48" t="n"/>
      <c r="RM5" s="48" t="n"/>
      <c r="RN5" s="48" t="n"/>
      <c r="RO5" s="48" t="n"/>
      <c r="RP5" s="48" t="n"/>
      <c r="RQ5" s="48" t="n"/>
      <c r="RR5" s="48" t="n"/>
      <c r="RS5" s="48" t="n"/>
      <c r="RT5" s="48" t="n"/>
      <c r="RU5" s="48" t="n"/>
      <c r="RV5" s="48" t="n"/>
      <c r="RW5" s="48" t="n"/>
      <c r="RX5" s="48" t="n"/>
      <c r="RY5" s="48" t="n"/>
      <c r="RZ5" s="48" t="n"/>
      <c r="SA5" s="48" t="n"/>
      <c r="SB5" s="48" t="n"/>
      <c r="SC5" s="48" t="n"/>
      <c r="SD5" s="48" t="n"/>
      <c r="SE5" s="48" t="n"/>
      <c r="SF5" s="48" t="n"/>
      <c r="SG5" s="48" t="n"/>
      <c r="SH5" s="48" t="n"/>
      <c r="SI5" s="48" t="n"/>
      <c r="SJ5" s="48" t="n"/>
      <c r="SK5" s="48" t="n"/>
      <c r="SL5" s="48" t="n"/>
      <c r="SM5" s="48" t="n"/>
      <c r="SN5" s="48" t="n"/>
      <c r="SO5" s="48" t="n"/>
      <c r="SP5" s="48" t="n"/>
      <c r="SQ5" s="48" t="n"/>
      <c r="SR5" s="48" t="n"/>
      <c r="SS5" s="48" t="n"/>
      <c r="ST5" s="48" t="n"/>
      <c r="SU5" s="48" t="n"/>
      <c r="SV5" s="48" t="n"/>
      <c r="SW5" s="48" t="n"/>
      <c r="SX5" s="48" t="n"/>
      <c r="SY5" s="8">
        <f>VLOOKUP(AG5,'BUS 2'!$G$1:$CU$424,33,0)</f>
        <v/>
      </c>
      <c r="SZ5" s="48">
        <f>VLOOKUP(AG5,'BUS 2'!$G$1:$CU$424,34,0)</f>
        <v/>
      </c>
      <c r="TA5" s="48">
        <f>VLOOKUP(AG5,'BUS 2'!$G$1:$CU$424,35,0)</f>
        <v/>
      </c>
      <c r="TB5" s="48">
        <f>VLOOKUP(AG5,'BUS 2'!$G$1:$CU$424,36,0)</f>
        <v/>
      </c>
      <c r="TC5" s="48">
        <f>VLOOKUP(AG5,'BUS 2'!$G$1:$CU$424,37,0)</f>
        <v/>
      </c>
      <c r="TD5" s="48">
        <f>VLOOKUP(AG5,'BUS 2'!$G$1:$CU$424,38,0)</f>
        <v/>
      </c>
      <c r="TE5" s="48">
        <f>VLOOKUP(AG5,'BUS 2'!$G$1:$CU$424,39,0)</f>
        <v/>
      </c>
      <c r="TF5" s="48">
        <f>VLOOKUP(AG5,'BUS 2'!$G$1:$CU$424,40,0)</f>
        <v/>
      </c>
      <c r="TG5" s="8">
        <f>VLOOKUP(AG5,'BUS 2'!$G$1:$CU$424,42,0)</f>
        <v/>
      </c>
      <c r="TH5" s="8">
        <f>VLOOKUP(AG5,'BUS 2'!$G$1:$CU$424,43,0)</f>
        <v/>
      </c>
      <c r="TI5" s="8">
        <f>VLOOKUP(AG5,'BUS 2'!$G$1:$CU$424,44,0)</f>
        <v/>
      </c>
      <c r="TJ5" s="8">
        <f>VLOOKUP(AG5,'BUS 2'!$G$1:$CU$424,45,0)</f>
        <v/>
      </c>
      <c r="TK5" s="8">
        <f>VLOOKUP(AG5,'BUS 2'!$G$1:$CU$424,46,0)</f>
        <v/>
      </c>
      <c r="TL5" s="8">
        <f>VLOOKUP(AG5,'BUS 2'!$G$1:$CU$424,47,0)</f>
        <v/>
      </c>
      <c r="TM5" s="8">
        <f>VLOOKUP(AG5,'BUS 2'!$G$1:$CU$424,48,0)</f>
        <v/>
      </c>
      <c r="TN5" s="8">
        <f>VLOOKUP(AG5,'BUS 2'!$G$1:$CU$424,49,0)</f>
        <v/>
      </c>
      <c r="TO5" s="8">
        <f>VLOOKUP(AG5,'BUS 2'!$G$1:$CU$424,50,0)</f>
        <v/>
      </c>
      <c r="TP5" s="8">
        <f>VLOOKUP(AG5,'BUS 2'!$G$1:$CU$424,51,0)</f>
        <v/>
      </c>
      <c r="TQ5" s="8">
        <f>VLOOKUP(AG5,'BUS 2'!$G$1:$CU$424,52,0)</f>
        <v/>
      </c>
      <c r="TR5" s="8">
        <f>VLOOKUP(AG5,'BUS 2'!$G$1:$CU$424,53,0)</f>
        <v/>
      </c>
      <c r="TS5" s="48">
        <f>VLOOKUP(AG5,'BUS 2'!$G$1:$CU$424,54,0)</f>
        <v/>
      </c>
      <c r="TT5" s="48">
        <f>VLOOKUP(AG5,'BUS 2'!$G$1:$CU$424,55,0)</f>
        <v/>
      </c>
      <c r="TU5" s="48">
        <f>VLOOKUP(AG5,'BUS 2'!$G$1:$CU$424,56,0)</f>
        <v/>
      </c>
      <c r="TV5" s="48">
        <f>VLOOKUP(AG5,'BUS 2'!$G$1:$CU$424,57,0)</f>
        <v/>
      </c>
      <c r="TW5" s="48">
        <f>VLOOKUP(AG5,'BUS 2'!$G$1:$CU$424,58,0)</f>
        <v/>
      </c>
      <c r="TX5" s="48">
        <f>VLOOKUP(AG5,'BUS 2'!$G$1:$CU$424,59,0)</f>
        <v/>
      </c>
      <c r="TY5" s="48">
        <f>VLOOKUP(AG5,'BUS 2'!$G$1:$CU$424,60,0)</f>
        <v/>
      </c>
      <c r="TZ5" s="48">
        <f>VLOOKUP(AG5,'BUS 2'!$G$1:$CU$424,61,0)</f>
        <v/>
      </c>
      <c r="UA5" s="48">
        <f>VLOOKUP(AG5,'BUS 2'!$G$1:$CU$424,62,0)</f>
        <v/>
      </c>
      <c r="UB5" s="48">
        <f>VLOOKUP(AG5,'BUS 2'!$G$1:$CU$424,63,0)</f>
        <v/>
      </c>
      <c r="UC5" s="48">
        <f>VLOOKUP(AG5,'BUS 2'!$G$1:$CU$424,64,0)</f>
        <v/>
      </c>
      <c r="UD5" s="48">
        <f>VLOOKUP(AG5,'BUS 2'!$G$1:$CU$424,65,0)</f>
        <v/>
      </c>
      <c r="UE5" s="48">
        <f>VLOOKUP(AG5,'BUS 2'!$G$1:$CU$424,66,0)</f>
        <v/>
      </c>
      <c r="UF5" s="48">
        <f>VLOOKUP(AG5,'BUS 2'!$G$1:$CU$424,67,0)</f>
        <v/>
      </c>
      <c r="UG5" s="48">
        <f>VLOOKUP(AG5,'BUS 2'!$G$1:$CU$424,68,0)</f>
        <v/>
      </c>
      <c r="UH5" s="48">
        <f>VLOOKUP(AG5,'BUS 2'!$G$1:$CU$424,69,0)</f>
        <v/>
      </c>
      <c r="UI5" s="48">
        <f>VLOOKUP(AG5,'BUS 2'!$G$1:$CU$424,70,0)</f>
        <v/>
      </c>
      <c r="UJ5" s="48">
        <f>VLOOKUP(AG5,'BUS 2'!$G$1:$CU$424,71,0)</f>
        <v/>
      </c>
      <c r="UK5" s="48">
        <f>VLOOKUP(AG5,'BUS 2'!$G$1:$CU$424,72,0)</f>
        <v/>
      </c>
      <c r="UL5" s="48">
        <f>VLOOKUP(AG5,'BUS 2'!$G$1:$CU$424,73,0)</f>
        <v/>
      </c>
      <c r="UM5" s="48">
        <f>VLOOKUP(AG5,'BUS 2'!$G$1:$CU$424,74,0)</f>
        <v/>
      </c>
      <c r="UN5" s="48">
        <f>VLOOKUP(AG5,'BUS 2'!$G$1:$CU$424,75,0)</f>
        <v/>
      </c>
      <c r="UO5" s="48">
        <f>VLOOKUP(AG5,'BUS 2'!$G$1:$CU$424,76,0)</f>
        <v/>
      </c>
      <c r="UP5" s="48">
        <f>VLOOKUP(AG5,'BUS 2'!$G$1:$CU$424,77,0)</f>
        <v/>
      </c>
      <c r="UQ5" s="48">
        <f>VLOOKUP(AG5,'BUS 2'!$G$1:$CU$424,78,0)</f>
        <v/>
      </c>
      <c r="UR5" s="48">
        <f>VLOOKUP(AG5,'BUS 2'!$G$1:$CU$424,79,0)</f>
        <v/>
      </c>
      <c r="US5" s="48">
        <f>VLOOKUP(AG5,'BUS 2'!$G$1:$CU$424,80,0)</f>
        <v/>
      </c>
      <c r="UT5" s="48">
        <f>VLOOKUP(AG5,'BUS 2'!$G$1:$CU$424,81,0)</f>
        <v/>
      </c>
      <c r="UU5" s="48" t="n"/>
      <c r="UV5" s="48" t="n"/>
      <c r="UW5" s="48" t="n"/>
      <c r="UX5" s="48" t="n"/>
      <c r="UY5" s="48" t="n"/>
      <c r="UZ5" s="48" t="n"/>
      <c r="VA5" s="48" t="n"/>
      <c r="VB5" s="48" t="n"/>
      <c r="VC5" s="48" t="n"/>
      <c r="VD5" s="48" t="n"/>
      <c r="VE5" s="48" t="n"/>
      <c r="VF5" s="48" t="n"/>
      <c r="VG5" s="48" t="n"/>
      <c r="VH5" s="48" t="n"/>
      <c r="VI5" s="48" t="n"/>
      <c r="VJ5" s="48" t="n"/>
      <c r="VK5" s="48" t="n"/>
      <c r="VL5" s="48" t="n"/>
      <c r="VM5" s="48" t="n"/>
      <c r="VN5" s="48" t="n"/>
      <c r="VO5" s="48" t="n"/>
      <c r="VP5" s="48" t="n"/>
      <c r="VQ5" s="48" t="n"/>
      <c r="VR5" s="48" t="n"/>
      <c r="VS5" s="48" t="n"/>
      <c r="VT5" s="48" t="n"/>
      <c r="VU5" s="48" t="n"/>
      <c r="VV5" s="48" t="n"/>
      <c r="VW5" s="48" t="n"/>
      <c r="VX5" s="48" t="n"/>
      <c r="VY5" s="48" t="n"/>
      <c r="VZ5" s="48" t="n"/>
      <c r="WA5" s="48" t="n"/>
      <c r="WB5" s="48" t="n"/>
      <c r="WC5" s="48" t="n"/>
      <c r="WD5" s="48" t="n"/>
      <c r="WE5" s="48" t="n"/>
      <c r="WF5" s="48" t="n"/>
      <c r="WG5" s="48" t="n"/>
      <c r="WH5" s="48" t="n"/>
      <c r="WI5" s="48" t="n"/>
      <c r="WJ5" s="48" t="n"/>
      <c r="WK5" s="48" t="n"/>
      <c r="WL5" s="48" t="n"/>
      <c r="WM5" s="48" t="n"/>
      <c r="WN5" s="48" t="n"/>
      <c r="WO5" s="48" t="n"/>
      <c r="WP5" s="48" t="n"/>
      <c r="WQ5" s="48" t="n"/>
      <c r="WR5" s="48" t="n"/>
      <c r="WS5" s="48" t="n"/>
      <c r="WT5" s="48" t="n"/>
      <c r="WU5" s="48" t="n"/>
      <c r="WV5" s="48" t="n"/>
      <c r="WW5" s="48" t="n"/>
      <c r="WX5" s="48" t="n"/>
      <c r="WY5" s="48" t="n"/>
      <c r="WZ5" s="48" t="n"/>
      <c r="XA5" s="48" t="n"/>
      <c r="XB5" s="48" t="n"/>
      <c r="XC5" s="48" t="n"/>
      <c r="XD5" s="48" t="n"/>
      <c r="XE5" s="48" t="n"/>
      <c r="XF5" s="48" t="n"/>
      <c r="XG5" s="48" t="n"/>
      <c r="XH5" s="48" t="n"/>
      <c r="XI5" s="48" t="n"/>
      <c r="XJ5" s="48" t="n"/>
      <c r="XK5" s="48" t="n"/>
      <c r="XL5" s="48" t="n"/>
      <c r="XM5" s="48" t="n"/>
      <c r="XN5" s="48" t="n"/>
      <c r="XO5" s="48" t="n"/>
      <c r="XP5" s="48" t="n"/>
      <c r="XQ5" s="48" t="n"/>
      <c r="XR5" s="48" t="n"/>
      <c r="XS5" s="48" t="n"/>
      <c r="XT5" s="48" t="n"/>
      <c r="XU5" s="48" t="n"/>
      <c r="XV5" s="48" t="n"/>
      <c r="XW5" s="48" t="n"/>
      <c r="XX5" s="48" t="n"/>
      <c r="XY5" s="48" t="n"/>
      <c r="XZ5" s="48" t="n"/>
      <c r="YA5" s="48" t="n"/>
      <c r="YB5" s="48" t="n"/>
      <c r="YC5" s="48" t="n"/>
      <c r="YD5" s="48" t="n"/>
      <c r="YE5" s="48" t="n"/>
      <c r="YF5" s="48" t="n"/>
      <c r="YG5" s="48" t="n"/>
      <c r="YH5" s="48" t="n"/>
      <c r="YI5" s="48" t="n"/>
      <c r="YJ5" s="48" t="n"/>
      <c r="YK5" s="48" t="n"/>
      <c r="YL5" s="48" t="n"/>
      <c r="YM5" s="48" t="n"/>
      <c r="YN5" s="48" t="n"/>
      <c r="YO5" s="48" t="n"/>
      <c r="YP5" s="48" t="n"/>
      <c r="YQ5" s="48" t="n"/>
      <c r="YR5" s="48" t="n"/>
      <c r="YS5" s="48" t="n"/>
      <c r="YT5" s="48" t="n"/>
      <c r="YU5" s="48" t="n"/>
      <c r="YV5" s="48" t="n"/>
      <c r="YW5" s="48" t="n"/>
      <c r="YX5" s="48" t="n"/>
      <c r="YY5" s="48" t="n"/>
      <c r="YZ5" s="48" t="n"/>
      <c r="ZA5" s="48" t="n"/>
      <c r="ZB5" s="48" t="n"/>
      <c r="ZC5" s="48" t="n"/>
      <c r="ZD5" s="48" t="n"/>
      <c r="ZE5" s="48" t="n"/>
      <c r="ZF5" s="48" t="n"/>
      <c r="ZG5" s="48" t="n"/>
      <c r="ZH5" s="48" t="n"/>
      <c r="ZI5" s="48" t="n"/>
      <c r="ZJ5" s="48" t="n"/>
      <c r="ZK5" s="48" t="n"/>
      <c r="ZL5" s="48" t="n"/>
      <c r="ZM5" s="48" t="n"/>
      <c r="ZN5" s="48" t="n"/>
      <c r="ZO5" s="48" t="n"/>
      <c r="ZP5" s="48" t="n"/>
      <c r="ZQ5" s="48" t="n"/>
      <c r="ZR5" s="48" t="n"/>
      <c r="ZS5" s="48" t="n"/>
      <c r="ZT5" s="48" t="n"/>
      <c r="ZU5" s="48" t="n"/>
      <c r="ZV5" s="48" t="n"/>
      <c r="ZW5" s="48" t="n"/>
      <c r="ZX5" s="48" t="n"/>
      <c r="ZY5" s="48" t="n"/>
      <c r="ZZ5" s="48" t="n"/>
      <c r="AAA5" s="48" t="n"/>
      <c r="AAB5" s="48" t="n"/>
      <c r="AAC5" s="48" t="n"/>
      <c r="AAD5" s="48" t="n"/>
      <c r="AAE5" s="48" t="n"/>
      <c r="AAF5" s="48" t="n"/>
      <c r="AAG5" s="48" t="n"/>
      <c r="AAH5" s="48" t="n"/>
      <c r="AAI5" s="48" t="n"/>
      <c r="AAJ5" s="48" t="n"/>
      <c r="AAK5" s="48" t="n"/>
      <c r="AAL5" s="48" t="inlineStr">
        <is>
          <t>Tidak</t>
        </is>
      </c>
      <c r="AAM5" s="48" t="n"/>
      <c r="AAN5" s="48" t="n"/>
      <c r="AAO5" s="48" t="n"/>
      <c r="AAP5" s="48" t="n"/>
      <c r="AAQ5" s="48" t="n"/>
      <c r="AAR5" s="48" t="inlineStr">
        <is>
          <t>Ya</t>
        </is>
      </c>
      <c r="AAS5" s="48" t="inlineStr">
        <is>
          <t>Mengetahui</t>
        </is>
      </c>
      <c r="AAT5" s="48" t="inlineStr">
        <is>
          <t>Digunakan untuk pupuk di lahan pertanian sendiri Diberikan gratis ke orang lain</t>
        </is>
      </c>
      <c r="AAU5" s="8" t="n">
        <v>1</v>
      </c>
      <c r="AAV5" s="8" t="n">
        <v>0</v>
      </c>
      <c r="AAW5" s="8" t="n">
        <v>0</v>
      </c>
      <c r="AAX5" s="8" t="n">
        <v>0</v>
      </c>
      <c r="AAY5" s="8" t="n">
        <v>1</v>
      </c>
      <c r="AAZ5" s="8" t="n">
        <v>0</v>
      </c>
      <c r="ABA5" s="8" t="n">
        <v>0</v>
      </c>
      <c r="ABB5" s="48" t="inlineStr">
        <is>
          <t>Pupuk cair untuk tanaman</t>
        </is>
      </c>
      <c r="ABC5" s="8" t="n">
        <v>1</v>
      </c>
      <c r="ABD5" s="8" t="n">
        <v>0</v>
      </c>
      <c r="ABE5" s="8" t="n">
        <v>0</v>
      </c>
      <c r="ABF5" s="8" t="n">
        <v>0</v>
      </c>
      <c r="ABG5" s="8" t="n">
        <v>0</v>
      </c>
      <c r="ABH5" s="48" t="n"/>
      <c r="ABI5" s="48" t="n"/>
      <c r="ABJ5" s="48" t="n"/>
      <c r="ABK5" s="48" t="n"/>
      <c r="ABL5" s="48" t="n"/>
      <c r="ABM5" s="48" t="n"/>
      <c r="ABN5" s="48" t="n"/>
      <c r="ABO5" s="48" t="n"/>
      <c r="ABP5" s="48" t="n"/>
      <c r="ABQ5" s="11" t="inlineStr">
        <is>
          <t>Rumput</t>
        </is>
      </c>
      <c r="ABR5" s="48" t="inlineStr">
        <is>
          <t>Cukup (2 minggu sekali)</t>
        </is>
      </c>
      <c r="ABS5" s="8" t="n">
        <v>1500</v>
      </c>
      <c r="ABT5" s="48" t="n"/>
      <c r="ABU5" s="8" t="n">
        <v>500</v>
      </c>
      <c r="ABV5" s="8" t="n">
        <v>500</v>
      </c>
      <c r="ABW5" s="48" t="inlineStr">
        <is>
          <t>NPK</t>
        </is>
      </c>
      <c r="ABX5" s="48" t="n"/>
      <c r="ABY5" s="8" t="n">
        <v>20</v>
      </c>
      <c r="ABZ5" s="8" t="n">
        <v>10</v>
      </c>
      <c r="ACA5" s="8" t="n">
        <v>10</v>
      </c>
      <c r="ACB5" s="8" t="n">
        <v>700</v>
      </c>
      <c r="ACC5" s="8" t="n">
        <v>7000</v>
      </c>
      <c r="ACD5" s="8" t="n">
        <v>400</v>
      </c>
      <c r="ACE5" s="48" t="inlineStr">
        <is>
          <t>Tidak</t>
        </is>
      </c>
      <c r="ACF5" s="48" t="inlineStr">
        <is>
          <t>Cukup meningkat</t>
        </is>
      </c>
      <c r="ACG5" s="48" t="inlineStr">
        <is>
          <t>Cukup meningkat</t>
        </is>
      </c>
      <c r="ACH5" s="48" t="inlineStr">
        <is>
          <t>Cukup meningkat</t>
        </is>
      </c>
      <c r="ACI5" s="48" t="n"/>
      <c r="ACJ5" s="48" t="n"/>
      <c r="ACK5" s="48" t="inlineStr">
        <is>
          <t>Tidak punya waktu mengumpulkannya Ladang/sawah terlalu jauh, sulit untuk mengangkut ke sana</t>
        </is>
      </c>
      <c r="ACL5" s="8" t="n">
        <v>0</v>
      </c>
      <c r="ACM5" s="8" t="n">
        <v>0</v>
      </c>
      <c r="ACN5" s="8" t="n">
        <v>1</v>
      </c>
      <c r="ACO5" s="8" t="n">
        <v>1</v>
      </c>
      <c r="ACP5" s="8" t="n">
        <v>0</v>
      </c>
      <c r="ACQ5" s="8" t="n">
        <v>0</v>
      </c>
      <c r="ACR5" s="8" t="n">
        <v>0</v>
      </c>
      <c r="ACS5" s="48" t="n"/>
      <c r="ACT5" s="48" t="inlineStr">
        <is>
          <t>tidak</t>
        </is>
      </c>
      <c r="ACU5" s="48" t="inlineStr">
        <is>
          <t>Manfaat cukup signifikan, terasa di kehidupan sehari-hari</t>
        </is>
      </c>
      <c r="ACV5" s="48" t="inlineStr">
        <is>
          <t>Bertambah</t>
        </is>
      </c>
      <c r="ACW5" s="48" t="inlineStr">
        <is>
          <t>Kontribusi beberapa anggota keluarga</t>
        </is>
      </c>
      <c r="ACX5" s="48" t="inlineStr">
        <is>
          <t>Netral/tidak tahu</t>
        </is>
      </c>
      <c r="ACY5" s="48" t="inlineStr">
        <is>
          <t>Anggota keluarga - Perempuan dewasa</t>
        </is>
      </c>
      <c r="ACZ5" s="8" t="n">
        <v>0</v>
      </c>
      <c r="ADA5" s="8" t="n">
        <v>1</v>
      </c>
      <c r="ADB5" s="8" t="n">
        <v>0</v>
      </c>
      <c r="ADC5" s="8" t="n">
        <v>0</v>
      </c>
      <c r="ADD5" s="48" t="inlineStr">
        <is>
          <t>Cukup puas</t>
        </is>
      </c>
      <c r="ADE5" s="48" t="inlineStr">
        <is>
          <t>Cukup puas</t>
        </is>
      </c>
      <c r="ADF5" s="48" t="inlineStr">
        <is>
          <t>Cukup puas</t>
        </is>
      </c>
      <c r="ADG5" s="48" t="inlineStr">
        <is>
          <t>Cukup puas</t>
        </is>
      </c>
      <c r="ADH5" s="48" t="inlineStr">
        <is>
          <t>Ya</t>
        </is>
      </c>
      <c r="ADI5" s="48" t="inlineStr">
        <is>
          <t>pemngurasan , kompor , mixer dll</t>
        </is>
      </c>
      <c r="ADJ5" s="48" t="inlineStr">
        <is>
          <t>Cukup puas</t>
        </is>
      </c>
      <c r="ADK5" s="48" t="n"/>
      <c r="ADL5" s="48" t="n"/>
      <c r="ADM5" s="48" t="n"/>
      <c r="ADN5" s="48" t="n"/>
      <c r="ADO5" s="48" t="n"/>
      <c r="ADP5" s="48" t="n"/>
      <c r="ADQ5" s="48" t="n"/>
      <c r="ADR5" s="48" t="n"/>
      <c r="ADS5" s="48" t="n"/>
      <c r="ADT5" s="48" t="n"/>
      <c r="ADU5" s="48" t="inlineStr">
        <is>
          <t>Menghubungi CPO atau pendamping</t>
        </is>
      </c>
      <c r="ADV5" s="8" t="n">
        <v>0</v>
      </c>
      <c r="ADW5" s="8" t="n">
        <v>0</v>
      </c>
      <c r="ADX5" s="8" t="n">
        <v>0</v>
      </c>
      <c r="ADY5" s="8" t="n">
        <v>0</v>
      </c>
      <c r="ADZ5" s="8" t="n">
        <v>1</v>
      </c>
      <c r="AEA5" s="8" t="n">
        <v>0</v>
      </c>
      <c r="AEB5" s="8" t="n">
        <v>0</v>
      </c>
      <c r="AEC5" s="8" t="n">
        <v>0</v>
      </c>
      <c r="AED5" s="12" t="n"/>
      <c r="AEE5" s="17" t="inlineStr">
        <is>
          <t>Laki-laki dewasa</t>
        </is>
      </c>
      <c r="AEF5" s="48" t="n"/>
      <c r="AEG5" s="17" t="inlineStr">
        <is>
          <t>Menelepon atau WA langsung</t>
        </is>
      </c>
      <c r="AEH5" s="48" t="n"/>
      <c r="AEI5" s="11" t="inlineStr">
        <is>
          <t>Tidak ada</t>
        </is>
      </c>
      <c r="AEJ5" s="48" t="inlineStr">
        <is>
          <t>Kadang-kadang</t>
        </is>
      </c>
      <c r="AEK5" s="17" t="inlineStr">
        <is>
          <t>Pengurangan pengeluaran  rumah tangga (bahan bakar  minyak, pupuk, dll.)   Lebih mudah mendapatkan  energi  Pasokan energi yang andal   Memasak lebih cepat   Lebih aman</t>
        </is>
      </c>
      <c r="AEL5" s="18" t="n">
        <v>1</v>
      </c>
      <c r="AEM5" s="18" t="n">
        <v>1</v>
      </c>
      <c r="AEN5" s="18" t="n">
        <v>1</v>
      </c>
      <c r="AEO5" s="18" t="n">
        <v>1</v>
      </c>
      <c r="AEP5" s="18" t="n">
        <v>1</v>
      </c>
      <c r="AEQ5" s="18" t="n">
        <v>0</v>
      </c>
      <c r="AER5" s="18" t="n">
        <v>0</v>
      </c>
      <c r="AES5" s="18" t="n">
        <v>0</v>
      </c>
      <c r="AET5" s="18" t="n">
        <v>0</v>
      </c>
      <c r="AEU5" s="18" t="n">
        <v>0</v>
      </c>
      <c r="AEV5" s="18" t="n">
        <v>0</v>
      </c>
      <c r="AEW5" s="18" t="n">
        <v>0</v>
      </c>
      <c r="AEX5" s="48" t="n"/>
      <c r="AEY5" s="48" t="inlineStr">
        <is>
          <t>Mengurangi pengeluaran energi</t>
        </is>
      </c>
      <c r="AEZ5" s="48" t="n"/>
      <c r="AFA5" s="48" t="inlineStr">
        <is>
          <t>Yayasan Rumah Energi (YRE)</t>
        </is>
      </c>
      <c r="AFB5" s="48" t="n"/>
      <c r="AFC5" s="48" t="inlineStr">
        <is>
          <t>WhatsApp Image 2026-02-03 at 14.14.40-19_36_45.jpeg</t>
        </is>
      </c>
      <c r="AFD5" s="16" t="inlineStr">
        <is>
          <t>https://kf.kobotoolbox.org/api/v2/assets/avstPQqLr3Ab3ZdcVTXZ6f/data/663630485/attachments/att929sawMu4BTL72Yra6Ga7/</t>
        </is>
      </c>
      <c r="AFE5" s="48" t="inlineStr">
        <is>
          <t>WhatsApp Image 2026-02-03 at 14.14.40 (1)-19_37_9.jpeg</t>
        </is>
      </c>
      <c r="AFF5" s="16" t="inlineStr">
        <is>
          <t>https://kf.kobotoolbox.org/api/v2/assets/avstPQqLr3Ab3ZdcVTXZ6f/data/663630485/attachments/att6DkGeDscczRhQdqeYyGU3/</t>
        </is>
      </c>
      <c r="AFG5" s="48" t="inlineStr">
        <is>
          <t>manto / witono</t>
        </is>
      </c>
      <c r="AFH5" s="48" t="n"/>
      <c r="AFI5" s="48" t="inlineStr">
        <is>
          <t>sudah tidak punya sapi lagi dijual belum beli lagi karena PMK</t>
        </is>
      </c>
    </row>
    <row r="6">
      <c r="A6" s="6" t="n">
        <v>46057</v>
      </c>
      <c r="B6" s="6" t="n">
        <v>46057</v>
      </c>
      <c r="C6" s="48" t="inlineStr">
        <is>
          <t>Marmanto</t>
        </is>
      </c>
      <c r="D6" s="48" t="inlineStr">
        <is>
          <t>Sugeng Raharjo</t>
        </is>
      </c>
      <c r="E6" s="8" t="n">
        <v>6282136100417</v>
      </c>
      <c r="F6" s="48" t="n"/>
      <c r="G6" s="8" t="n">
        <v>-7.351814</v>
      </c>
      <c r="H6" s="8" t="n">
        <v>110.3523472</v>
      </c>
      <c r="I6" s="48" t="n"/>
      <c r="J6" s="8" t="n">
        <v>4.82</v>
      </c>
      <c r="K6" s="48" t="n"/>
      <c r="L6" s="48" t="n"/>
      <c r="M6" s="8" t="n">
        <v>-7.3511364</v>
      </c>
      <c r="N6" s="8" t="n">
        <v>110.3523</v>
      </c>
      <c r="O6" s="48" t="n"/>
      <c r="P6" s="8" t="n">
        <v>4.5</v>
      </c>
      <c r="Q6" s="48" t="n"/>
      <c r="R6" s="48" t="inlineStr">
        <is>
          <t>Jawa Tengah</t>
        </is>
      </c>
      <c r="S6" s="48" t="n"/>
      <c r="T6" s="48" t="n"/>
      <c r="U6" s="48" t="n"/>
      <c r="V6" s="48" t="n"/>
      <c r="W6" s="48" t="n"/>
      <c r="X6" s="48" t="n"/>
      <c r="Y6" s="48" t="n"/>
      <c r="Z6" s="48" t="n"/>
      <c r="AA6" s="48" t="n"/>
      <c r="AB6" s="48" t="n"/>
      <c r="AC6" s="48" t="inlineStr">
        <is>
          <t>Klaten</t>
        </is>
      </c>
      <c r="AD6" s="48" t="inlineStr">
        <is>
          <t>Tulung</t>
        </is>
      </c>
      <c r="AE6" s="48" t="inlineStr">
        <is>
          <t>Sudimoro</t>
        </is>
      </c>
      <c r="AF6" s="48" t="inlineStr">
        <is>
          <t>LPTP</t>
        </is>
      </c>
      <c r="AG6" s="48" t="inlineStr">
        <is>
          <t>LPP0345</t>
        </is>
      </c>
      <c r="AH6" s="8" t="n">
        <v>11</v>
      </c>
      <c r="AI6" s="48" t="inlineStr">
        <is>
          <t>VPA1</t>
        </is>
      </c>
      <c r="AJ6" s="48" t="inlineStr">
        <is>
          <t>Tidak aktif</t>
        </is>
      </c>
      <c r="AK6" s="8" t="n">
        <v>60</v>
      </c>
      <c r="AL6" s="48" t="inlineStr">
        <is>
          <t>Laki-laki</t>
        </is>
      </c>
      <c r="AM6" s="48" t="inlineStr">
        <is>
          <t>Sudah menikah</t>
        </is>
      </c>
      <c r="AN6" s="48" t="inlineStr">
        <is>
          <t>SMP/Sederajat</t>
        </is>
      </c>
      <c r="AO6" s="48" t="inlineStr">
        <is>
          <t>Petani</t>
        </is>
      </c>
      <c r="AP6" s="8" t="n">
        <v>1</v>
      </c>
      <c r="AQ6" s="8" t="n">
        <v>0</v>
      </c>
      <c r="AR6" s="8" t="n">
        <v>0</v>
      </c>
      <c r="AS6" s="8" t="n">
        <v>0</v>
      </c>
      <c r="AT6" s="8" t="n">
        <v>0</v>
      </c>
      <c r="AU6" s="8" t="n">
        <v>0</v>
      </c>
      <c r="AV6" s="8" t="n">
        <v>0</v>
      </c>
      <c r="AW6" s="8" t="n">
        <v>0</v>
      </c>
      <c r="AX6" s="48" t="n"/>
      <c r="AY6" s="48" t="inlineStr">
        <is>
          <t>Pekerja lepas</t>
        </is>
      </c>
      <c r="AZ6" s="8" t="n">
        <v>0</v>
      </c>
      <c r="BA6" s="8" t="n">
        <v>0</v>
      </c>
      <c r="BB6" s="8" t="n">
        <v>1</v>
      </c>
      <c r="BC6" s="8" t="n">
        <v>0</v>
      </c>
      <c r="BD6" s="8" t="n">
        <v>0</v>
      </c>
      <c r="BE6" s="8" t="n">
        <v>0</v>
      </c>
      <c r="BF6" s="8" t="n">
        <v>0</v>
      </c>
      <c r="BG6" s="8" t="n">
        <v>0</v>
      </c>
      <c r="BH6" s="48" t="n"/>
      <c r="BI6" s="48" t="inlineStr">
        <is>
          <t>Rp1.500.000 - Rp2.500.000</t>
        </is>
      </c>
      <c r="BJ6" s="8" t="n">
        <v>2</v>
      </c>
      <c r="BK6" s="8" t="n">
        <v>2</v>
      </c>
      <c r="BL6" s="8" t="n">
        <v>2</v>
      </c>
      <c r="BM6" s="8" t="n">
        <v>0</v>
      </c>
      <c r="BN6" s="48" t="inlineStr">
        <is>
          <t>Milik sendiri</t>
        </is>
      </c>
      <c r="BO6" s="48" t="inlineStr">
        <is>
          <t>Permanen (dinding bata dan semen)</t>
        </is>
      </c>
      <c r="BP6" s="8" t="n">
        <v>1</v>
      </c>
      <c r="BQ6" s="8" t="n">
        <v>0</v>
      </c>
      <c r="BR6" s="8" t="n">
        <v>0</v>
      </c>
      <c r="BS6" s="8" t="n">
        <v>0</v>
      </c>
      <c r="BT6" s="8" t="n">
        <v>0</v>
      </c>
      <c r="BU6" s="48" t="n"/>
      <c r="BV6" s="48" t="inlineStr">
        <is>
          <t>Keramik/ubin</t>
        </is>
      </c>
      <c r="BW6" s="8" t="n">
        <v>0</v>
      </c>
      <c r="BX6" s="8" t="n">
        <v>0</v>
      </c>
      <c r="BY6" s="8" t="n">
        <v>1</v>
      </c>
      <c r="BZ6" s="8" t="n">
        <v>0</v>
      </c>
      <c r="CA6" s="8" t="n">
        <v>0</v>
      </c>
      <c r="CB6" s="48" t="n"/>
      <c r="CC6" s="48" t="inlineStr">
        <is>
          <t>Genting</t>
        </is>
      </c>
      <c r="CD6" s="8" t="n">
        <v>0</v>
      </c>
      <c r="CE6" s="8" t="n">
        <v>0</v>
      </c>
      <c r="CF6" s="8" t="n">
        <v>0</v>
      </c>
      <c r="CG6" s="8" t="n">
        <v>0</v>
      </c>
      <c r="CH6" s="8" t="n">
        <v>0</v>
      </c>
      <c r="CI6" s="8" t="n">
        <v>1</v>
      </c>
      <c r="CJ6" s="8" t="n">
        <v>0</v>
      </c>
      <c r="CK6" s="48" t="n"/>
      <c r="CL6" s="48" t="inlineStr">
        <is>
          <t>Ya</t>
        </is>
      </c>
      <c r="CM6" s="8" t="n">
        <v>2015</v>
      </c>
      <c r="CN6" s="48" t="inlineStr">
        <is>
          <t>Fixed-Dome (Kubah Tetap)</t>
        </is>
      </c>
      <c r="CO6" s="48" t="inlineStr">
        <is>
          <t>6 m³ (4-5 ekor sapi, ±5 jam memasak/hari, ±50 kg</t>
        </is>
      </c>
      <c r="CP6" s="48" t="inlineStr">
        <is>
          <t>Anggota keluarga - laki-laki</t>
        </is>
      </c>
      <c r="CQ6" s="8" t="n">
        <v>0</v>
      </c>
      <c r="CR6" s="8" t="n">
        <v>0</v>
      </c>
      <c r="CS6" s="8" t="n">
        <v>0</v>
      </c>
      <c r="CT6" s="8" t="n">
        <v>0</v>
      </c>
      <c r="CU6" s="10" t="n">
        <v>1</v>
      </c>
      <c r="CV6" s="10" t="n">
        <v>0</v>
      </c>
      <c r="CW6" s="10" t="n">
        <v>0</v>
      </c>
      <c r="CX6" s="8" t="n">
        <v>0</v>
      </c>
      <c r="CY6" s="48" t="inlineStr">
        <is>
          <t>Anggota keluarga - laki-laki</t>
        </is>
      </c>
      <c r="CZ6" s="8" t="n">
        <v>1</v>
      </c>
      <c r="DA6" s="8" t="n">
        <v>0</v>
      </c>
      <c r="DB6" s="8" t="n">
        <v>0</v>
      </c>
      <c r="DC6" s="48" t="n"/>
      <c r="DD6" s="48" t="inlineStr">
        <is>
          <t>Anggota keluarga - laki-laki CPO atau pendamping</t>
        </is>
      </c>
      <c r="DE6" s="8" t="n">
        <v>1</v>
      </c>
      <c r="DF6" s="8" t="n">
        <v>0</v>
      </c>
      <c r="DG6" s="8" t="n">
        <v>1</v>
      </c>
      <c r="DH6" s="8" t="n">
        <v>0</v>
      </c>
      <c r="DI6" s="48" t="n"/>
      <c r="DJ6" s="48" t="inlineStr">
        <is>
          <t>Anggota keluarga - laki-laki CPO atau pendamping</t>
        </is>
      </c>
      <c r="DK6" s="8" t="n">
        <v>1</v>
      </c>
      <c r="DL6" s="8" t="n">
        <v>0</v>
      </c>
      <c r="DM6" s="8" t="n">
        <v>1</v>
      </c>
      <c r="DN6" s="8" t="n">
        <v>0</v>
      </c>
      <c r="DO6" s="48" t="n"/>
      <c r="DP6" s="8" t="n">
        <v>1</v>
      </c>
      <c r="DQ6" s="8" t="n">
        <v>0</v>
      </c>
      <c r="DR6" s="8" t="n">
        <v>0</v>
      </c>
      <c r="DS6" s="48" t="n"/>
      <c r="DT6" s="48" t="n"/>
      <c r="DU6" s="48" t="n"/>
      <c r="DV6" s="48" t="inlineStr">
        <is>
          <t>Tidak berfungsi sama sekali</t>
        </is>
      </c>
      <c r="DW6" s="48" t="inlineStr">
        <is>
          <t>&gt;1 tahun yang lalu</t>
        </is>
      </c>
      <c r="DX6" s="48" t="inlineStr">
        <is>
          <t>Tidak ada ternak</t>
        </is>
      </c>
      <c r="DY6" s="48" t="n"/>
      <c r="DZ6" s="48" t="n"/>
      <c r="EA6" s="48" t="n"/>
      <c r="EB6" s="48" t="n"/>
      <c r="EC6" s="48" t="n"/>
      <c r="ED6" s="48" t="n"/>
      <c r="EE6" s="48" t="n"/>
      <c r="EF6" s="48" t="n"/>
      <c r="EG6" s="48" t="n"/>
      <c r="EH6" s="48" t="n"/>
      <c r="EI6" s="48" t="inlineStr">
        <is>
          <t>Keterbatasan akses terhadap informasi atau pelatihan terkait biogas Tidak ada masalah</t>
        </is>
      </c>
      <c r="EJ6" s="8" t="n">
        <v>0</v>
      </c>
      <c r="EK6" s="8" t="n">
        <v>0</v>
      </c>
      <c r="EL6" s="8" t="n">
        <v>1</v>
      </c>
      <c r="EM6" s="8" t="n">
        <v>1</v>
      </c>
      <c r="EN6" s="8" t="n">
        <v>0</v>
      </c>
      <c r="EO6" s="11" t="n"/>
      <c r="EP6" s="48" t="inlineStr">
        <is>
          <t>Ya, cukup jelas dan mudah diikuti</t>
        </is>
      </c>
      <c r="EQ6" s="48" t="inlineStr">
        <is>
          <t>Pelatihan</t>
        </is>
      </c>
      <c r="ER6" s="48" t="inlineStr">
        <is>
          <t>CPO atau pendamping Pegawai koperasi</t>
        </is>
      </c>
      <c r="ES6" s="8" t="n">
        <v>1</v>
      </c>
      <c r="ET6" s="8" t="n">
        <v>0</v>
      </c>
      <c r="EU6" s="8" t="n">
        <v>1</v>
      </c>
      <c r="EV6" s="8" t="n">
        <v>0</v>
      </c>
      <c r="EW6" s="48" t="n"/>
      <c r="EX6" s="48" t="inlineStr">
        <is>
          <t>Anggota keluarga - Laki-laki Anggota keluarga - Perempuan dewasa</t>
        </is>
      </c>
      <c r="EY6" s="8" t="n">
        <v>1</v>
      </c>
      <c r="EZ6" s="8" t="n">
        <v>1</v>
      </c>
      <c r="FA6" s="8" t="n">
        <v>0</v>
      </c>
      <c r="FB6" s="48" t="n"/>
      <c r="FC6" s="48" t="inlineStr">
        <is>
          <t>Setiap minggu</t>
        </is>
      </c>
      <c r="FD6" s="48" t="n"/>
      <c r="FE6" s="48" t="inlineStr">
        <is>
          <t>Mengetahui</t>
        </is>
      </c>
      <c r="FF6" s="48" t="inlineStr">
        <is>
          <t>Selalu (setiap hari)</t>
        </is>
      </c>
      <c r="FG6" s="48" t="inlineStr">
        <is>
          <t>Mengetahui</t>
        </is>
      </c>
      <c r="FH6" s="48" t="inlineStr">
        <is>
          <t>Sering (setiap minggu)</t>
        </is>
      </c>
      <c r="FI6" s="48" t="inlineStr">
        <is>
          <t>Mengetahui</t>
        </is>
      </c>
      <c r="FJ6" s="48" t="inlineStr">
        <is>
          <t>Sering (setiap minggu)</t>
        </is>
      </c>
      <c r="FK6" s="48" t="inlineStr">
        <is>
          <t>Mengetahui</t>
        </is>
      </c>
      <c r="FL6" s="48" t="inlineStr">
        <is>
          <t>Sering (setiap minggu)</t>
        </is>
      </c>
      <c r="FM6" s="48" t="inlineStr">
        <is>
          <t>Mengetahui</t>
        </is>
      </c>
      <c r="FN6" s="48" t="inlineStr">
        <is>
          <t>Jarang (setiap bulan atau lebih)</t>
        </is>
      </c>
      <c r="FO6" s="48" t="inlineStr">
        <is>
          <t>Mengetahui</t>
        </is>
      </c>
      <c r="FP6" s="48" t="inlineStr">
        <is>
          <t>Jarang (setiap bulan atau lebih)</t>
        </is>
      </c>
      <c r="FQ6" s="48" t="inlineStr">
        <is>
          <t>Mengetahui</t>
        </is>
      </c>
      <c r="FR6" s="48" t="inlineStr">
        <is>
          <t>Ya</t>
        </is>
      </c>
      <c r="FS6" s="48" t="inlineStr">
        <is>
          <t>Mengetahui</t>
        </is>
      </c>
      <c r="FT6" s="48" t="inlineStr">
        <is>
          <t>Ya, selalu</t>
        </is>
      </c>
      <c r="FU6" s="48" t="inlineStr">
        <is>
          <t>Laki-laki dewasa Perempuan dewasa</t>
        </is>
      </c>
      <c r="FV6" s="8" t="n">
        <v>1</v>
      </c>
      <c r="FW6" s="8" t="n">
        <v>1</v>
      </c>
      <c r="FX6" s="8" t="n">
        <v>0</v>
      </c>
      <c r="FY6" s="8" t="n">
        <v>0</v>
      </c>
      <c r="FZ6" s="48" t="inlineStr">
        <is>
          <t>Cukup memahami</t>
        </is>
      </c>
      <c r="GA6" s="48" t="inlineStr">
        <is>
          <t>CPO Pelatihan</t>
        </is>
      </c>
      <c r="GB6" s="8" t="n">
        <v>1</v>
      </c>
      <c r="GC6" s="8" t="n">
        <v>1</v>
      </c>
      <c r="GD6" s="8" t="n">
        <v>0</v>
      </c>
      <c r="GE6" s="8" t="n">
        <v>0</v>
      </c>
      <c r="GF6" s="48" t="n"/>
      <c r="GG6" s="48" t="inlineStr">
        <is>
          <t>Sering</t>
        </is>
      </c>
      <c r="GH6" s="48" t="inlineStr">
        <is>
          <t>Tidak</t>
        </is>
      </c>
      <c r="GI6" s="48" t="n"/>
      <c r="GJ6" s="48" t="n"/>
      <c r="GK6" s="48" t="n"/>
      <c r="GL6" s="48" t="n"/>
      <c r="GM6" s="48" t="n"/>
      <c r="GN6" s="48" t="n"/>
      <c r="GO6" s="48" t="n"/>
      <c r="GP6" s="48" t="inlineStr">
        <is>
          <t>Penuh (100%)</t>
        </is>
      </c>
      <c r="GQ6" s="48" t="inlineStr">
        <is>
          <t>Kayu bakar LPG</t>
        </is>
      </c>
      <c r="GR6" s="8" t="n">
        <v>1</v>
      </c>
      <c r="GS6" s="8" t="n">
        <v>1</v>
      </c>
      <c r="GT6" s="8" t="n">
        <v>0</v>
      </c>
      <c r="GU6" s="8" t="n">
        <v>0</v>
      </c>
      <c r="GV6" s="8" t="n">
        <v>0</v>
      </c>
      <c r="GW6" s="8" t="n">
        <v>0</v>
      </c>
      <c r="GX6" s="8" t="n">
        <v>0</v>
      </c>
      <c r="GY6" s="48" t="n"/>
      <c r="GZ6" s="48" t="inlineStr">
        <is>
          <t>Tidak</t>
        </is>
      </c>
      <c r="HA6" s="8" t="n">
        <v>200</v>
      </c>
      <c r="HB6" s="8" t="n">
        <v>200000</v>
      </c>
      <c r="HC6" s="8" t="n">
        <v>50</v>
      </c>
      <c r="HD6" s="8" t="n">
        <v>50000</v>
      </c>
      <c r="HE6" s="8" t="n">
        <v>12</v>
      </c>
      <c r="HF6" s="8" t="n">
        <v>100000</v>
      </c>
      <c r="HG6" s="8" t="n">
        <v>3</v>
      </c>
      <c r="HH6" s="8" t="n">
        <v>25000</v>
      </c>
      <c r="HI6" s="48" t="n"/>
      <c r="HJ6" s="48" t="n"/>
      <c r="HK6" s="48" t="n"/>
      <c r="HL6" s="48" t="n"/>
      <c r="HM6" s="48" t="n"/>
      <c r="HN6" s="48" t="n"/>
      <c r="HO6" s="48" t="n"/>
      <c r="HP6" s="48" t="n"/>
      <c r="HQ6" s="48" t="n"/>
      <c r="HR6" s="48" t="n"/>
      <c r="HS6" s="48" t="n"/>
      <c r="HT6" s="48" t="n"/>
      <c r="HU6" s="48" t="n"/>
      <c r="HV6" s="48" t="n"/>
      <c r="HW6" s="48" t="n"/>
      <c r="HX6" s="48" t="n"/>
      <c r="HY6" s="8" t="n">
        <v>150</v>
      </c>
      <c r="HZ6" s="8" t="n">
        <v>150000</v>
      </c>
      <c r="IA6" s="8" t="n">
        <v>9</v>
      </c>
      <c r="IB6" s="8" t="n">
        <v>75000</v>
      </c>
      <c r="IC6" s="48" t="n"/>
      <c r="ID6" s="48" t="n"/>
      <c r="IE6" s="48" t="n"/>
      <c r="IF6" s="48" t="n"/>
      <c r="IG6" s="48" t="n"/>
      <c r="IH6" s="48" t="n"/>
      <c r="II6" s="48" t="n"/>
      <c r="IJ6" s="48" t="n"/>
      <c r="IK6" s="48" t="inlineStr">
        <is>
          <t>50-65 kg</t>
        </is>
      </c>
      <c r="IL6" s="48" t="inlineStr">
        <is>
          <t>3-5 jam</t>
        </is>
      </c>
      <c r="IM6" s="48" t="inlineStr">
        <is>
          <t>Ya</t>
        </is>
      </c>
      <c r="IN6" s="48" t="inlineStr">
        <is>
          <t>Tidak</t>
        </is>
      </c>
      <c r="IO6" s="48" t="inlineStr">
        <is>
          <t>Lebih bersih</t>
        </is>
      </c>
      <c r="IP6" s="48" t="n"/>
      <c r="IQ6" s="48" t="inlineStr">
        <is>
          <t>Tidak pernah</t>
        </is>
      </c>
      <c r="IR6" s="48" t="n"/>
      <c r="IS6" s="48" t="n"/>
      <c r="IT6" s="48" t="n"/>
      <c r="IU6" s="48" t="n"/>
      <c r="IV6" s="48" t="n"/>
      <c r="IW6" s="48" t="n"/>
      <c r="IX6" s="48" t="n"/>
      <c r="IY6" s="48" t="n"/>
      <c r="IZ6" s="48" t="inlineStr">
        <is>
          <t>Tidak pernah</t>
        </is>
      </c>
      <c r="JA6" s="48" t="n"/>
      <c r="JB6" s="48" t="n"/>
      <c r="JC6" s="48" t="n"/>
      <c r="JD6" s="48" t="n"/>
      <c r="JE6" s="48" t="n"/>
      <c r="JF6" s="48" t="n"/>
      <c r="JG6" s="48" t="n"/>
      <c r="JH6" s="48" t="n"/>
      <c r="JI6" s="48" t="inlineStr">
        <is>
          <t>Tidak pernah</t>
        </is>
      </c>
      <c r="JJ6" s="48" t="n"/>
      <c r="JK6" s="48" t="n"/>
      <c r="JL6" s="48" t="n"/>
      <c r="JM6" s="48" t="n"/>
      <c r="JN6" s="48" t="n"/>
      <c r="JO6" s="48" t="n"/>
      <c r="JP6" s="48" t="n"/>
      <c r="JQ6" s="48" t="n"/>
      <c r="JR6" s="48" t="inlineStr">
        <is>
          <t>Tidak pernah</t>
        </is>
      </c>
      <c r="JS6" s="48" t="n"/>
      <c r="JT6" s="48" t="n"/>
      <c r="JU6" s="48" t="n"/>
      <c r="JV6" s="48" t="n"/>
      <c r="JW6" s="48" t="n"/>
      <c r="JX6" s="48" t="n"/>
      <c r="JY6" s="48" t="n"/>
      <c r="JZ6" s="48" t="n"/>
      <c r="KA6" s="48" t="inlineStr">
        <is>
          <t>Tidak pernah</t>
        </is>
      </c>
      <c r="KB6" s="48" t="n"/>
      <c r="KC6" s="48" t="n"/>
      <c r="KD6" s="48" t="n"/>
      <c r="KE6" s="48" t="n"/>
      <c r="KF6" s="48" t="n"/>
      <c r="KG6" s="48" t="n"/>
      <c r="KH6" s="48" t="n"/>
      <c r="KI6" s="48" t="n"/>
      <c r="KJ6" s="48" t="inlineStr">
        <is>
          <t>Tidak pernah</t>
        </is>
      </c>
      <c r="KK6" s="48" t="n"/>
      <c r="KL6" s="48" t="n"/>
      <c r="KM6" s="48" t="n"/>
      <c r="KN6" s="48" t="n"/>
      <c r="KO6" s="48" t="n"/>
      <c r="KP6" s="48" t="n"/>
      <c r="KQ6" s="48" t="n"/>
      <c r="KR6" s="48" t="n"/>
      <c r="KS6" s="48" t="inlineStr">
        <is>
          <t>Cukup membaik</t>
        </is>
      </c>
      <c r="KT6" s="48" t="inlineStr">
        <is>
          <t>0-1 kali</t>
        </is>
      </c>
      <c r="KU6" s="48" t="inlineStr">
        <is>
          <t>0-1 kali</t>
        </is>
      </c>
      <c r="KV6" s="48" t="inlineStr">
        <is>
          <t>Perempuan dewasa</t>
        </is>
      </c>
      <c r="KW6" s="8" t="n">
        <v>0</v>
      </c>
      <c r="KX6" s="8" t="n">
        <v>1</v>
      </c>
      <c r="KY6" s="8" t="n">
        <v>0</v>
      </c>
      <c r="KZ6" s="8" t="n">
        <v>0</v>
      </c>
      <c r="LA6" s="48" t="inlineStr">
        <is>
          <t>Cukup membaik</t>
        </is>
      </c>
      <c r="LB6" s="48" t="inlineStr">
        <is>
          <t>Cukup membaik</t>
        </is>
      </c>
      <c r="LC6" s="8" t="n">
        <v>0</v>
      </c>
      <c r="LD6" s="8" t="n">
        <v>0</v>
      </c>
      <c r="LE6" s="8" t="n">
        <v>0</v>
      </c>
      <c r="LF6" s="8" t="n">
        <v>0</v>
      </c>
      <c r="LG6" s="48" t="inlineStr">
        <is>
          <t>Ya</t>
        </is>
      </c>
      <c r="LH6" s="8" t="n">
        <v>100000</v>
      </c>
      <c r="LI6" s="48" t="n"/>
      <c r="LJ6" s="48" t="inlineStr">
        <is>
          <t>Kebutuhan rumah tangga</t>
        </is>
      </c>
      <c r="LK6" s="8" t="n">
        <v>0</v>
      </c>
      <c r="LL6" s="8" t="n">
        <v>0</v>
      </c>
      <c r="LM6" s="8" t="n">
        <v>0</v>
      </c>
      <c r="LN6" s="8" t="n">
        <v>0</v>
      </c>
      <c r="LO6" s="8" t="n">
        <v>1</v>
      </c>
      <c r="LP6" s="8" t="n">
        <v>0</v>
      </c>
      <c r="LQ6" s="8" t="n">
        <v>0</v>
      </c>
      <c r="LR6" s="48" t="n"/>
      <c r="LS6" s="8" t="n">
        <v>15</v>
      </c>
      <c r="LT6" s="8" t="n">
        <v>15</v>
      </c>
      <c r="LU6" s="8" t="n">
        <v>0</v>
      </c>
      <c r="LV6" s="8" t="n">
        <v>5</v>
      </c>
      <c r="LW6" s="8" t="n">
        <v>5</v>
      </c>
      <c r="LX6" s="8" t="n">
        <v>0</v>
      </c>
      <c r="LY6" s="8" t="n">
        <v>5</v>
      </c>
      <c r="LZ6" s="8" t="n">
        <v>5</v>
      </c>
      <c r="MA6" s="8" t="n">
        <v>0</v>
      </c>
      <c r="MB6" s="48" t="inlineStr">
        <is>
          <t>Ya</t>
        </is>
      </c>
      <c r="MC6" s="8" t="n">
        <v>30</v>
      </c>
      <c r="MD6" s="8" t="n">
        <v>15</v>
      </c>
      <c r="ME6" s="8" t="n">
        <v>30</v>
      </c>
      <c r="MF6" s="8" t="n">
        <v>15</v>
      </c>
      <c r="MG6" s="8" t="n">
        <v>0</v>
      </c>
      <c r="MH6" s="8" t="n">
        <v>0</v>
      </c>
      <c r="MI6" s="48" t="inlineStr">
        <is>
          <t>Istirahat</t>
        </is>
      </c>
      <c r="MJ6" s="8" t="n">
        <v>0</v>
      </c>
      <c r="MK6" s="8" t="n">
        <v>0</v>
      </c>
      <c r="ML6" s="8" t="n">
        <v>1</v>
      </c>
      <c r="MM6" s="8" t="n">
        <v>0</v>
      </c>
      <c r="MN6" s="8" t="n">
        <v>0</v>
      </c>
      <c r="MO6" s="8" t="n">
        <v>0</v>
      </c>
      <c r="MP6" s="48" t="n"/>
      <c r="MQ6" s="48" t="n"/>
      <c r="MR6" s="48" t="inlineStr">
        <is>
          <t>untuk santai keluarga</t>
        </is>
      </c>
      <c r="MS6" s="48" t="n"/>
      <c r="MT6" s="48" t="inlineStr">
        <is>
          <t>untuk santai</t>
        </is>
      </c>
      <c r="MU6" s="48" t="inlineStr">
        <is>
          <t>Tidak</t>
        </is>
      </c>
      <c r="MV6" s="48" t="n"/>
      <c r="MW6" s="48" t="n"/>
      <c r="MX6" s="48" t="n"/>
      <c r="MY6" s="48" t="n"/>
      <c r="MZ6" s="48" t="n"/>
      <c r="NA6" s="48" t="n"/>
      <c r="NB6" s="48" t="n"/>
      <c r="NC6" s="48" t="n"/>
      <c r="ND6" s="48" t="n"/>
      <c r="NE6" s="48" t="n"/>
      <c r="NF6" s="48" t="n"/>
      <c r="NG6" s="48" t="n"/>
      <c r="NH6" s="48" t="n"/>
      <c r="NI6" s="48" t="n"/>
      <c r="NJ6" s="48" t="n"/>
      <c r="NK6" s="48" t="n"/>
      <c r="NL6" s="48" t="inlineStr">
        <is>
          <t>Tidak</t>
        </is>
      </c>
      <c r="NM6" s="48" t="inlineStr">
        <is>
          <t>Kombinasi dana mandiri dan dana hibah</t>
        </is>
      </c>
      <c r="NN6" s="48" t="inlineStr">
        <is>
          <t>&gt;11.000.001</t>
        </is>
      </c>
      <c r="NO6" s="48" t="inlineStr">
        <is>
          <t>Program yayasan/NGO</t>
        </is>
      </c>
      <c r="NP6" s="48" t="n"/>
      <c r="NQ6" s="48" t="n"/>
      <c r="NR6" s="48" t="n"/>
      <c r="NS6" s="48" t="n"/>
      <c r="NT6" s="48" t="n"/>
      <c r="NU6" s="48" t="n"/>
      <c r="NV6" s="48" t="inlineStr">
        <is>
          <t>Anggota keluarga - Laki-laki dewasa</t>
        </is>
      </c>
      <c r="NW6" s="48" t="n"/>
      <c r="NX6" s="48" t="inlineStr">
        <is>
          <t>Sedikit meningkat</t>
        </is>
      </c>
      <c r="NY6" s="8" t="n">
        <v>45</v>
      </c>
      <c r="NZ6" s="8" t="n">
        <v>30</v>
      </c>
      <c r="OA6" s="8" t="n">
        <v>0</v>
      </c>
      <c r="OB6" s="8" t="n">
        <v>10</v>
      </c>
      <c r="OC6" s="8" t="n">
        <v>5</v>
      </c>
      <c r="OD6" s="8" t="n">
        <v>0</v>
      </c>
      <c r="OE6" s="48" t="inlineStr">
        <is>
          <t>Lebih baik</t>
        </is>
      </c>
      <c r="OF6" s="48" t="inlineStr">
        <is>
          <t>Lebih baik (beda waktu memasak 5-30 menit, ATAU tidak lagi ada rasa/bau makanan yang berubah, ATAU alasan lainnya)</t>
        </is>
      </c>
      <c r="OG6" s="48" t="inlineStr">
        <is>
          <t>Tidak</t>
        </is>
      </c>
      <c r="OH6" s="8" t="n">
        <v>0</v>
      </c>
      <c r="OI6" s="8" t="n">
        <v>0</v>
      </c>
      <c r="OJ6" s="8" t="n">
        <v>0</v>
      </c>
      <c r="OK6" s="8" t="n">
        <v>0</v>
      </c>
      <c r="OL6" s="8" t="n">
        <v>0</v>
      </c>
      <c r="OM6" s="8" t="n">
        <v>0</v>
      </c>
      <c r="ON6" s="8" t="n">
        <v>0</v>
      </c>
      <c r="OO6" s="8" t="n">
        <v>0</v>
      </c>
      <c r="OP6" s="48">
        <f>VLOOKUP(AG6,'BUS 2'!$G$1:$CU$424,2,0)</f>
        <v/>
      </c>
      <c r="OQ6" s="8">
        <f>VLOOKUP(AG6,'BUS 2'!$G$1:$CU$424,3,0)</f>
        <v/>
      </c>
      <c r="OR6" s="8">
        <f>VLOOKUP(AG6,'BUS 2'!$G$1:$CU$424,4,0)</f>
        <v/>
      </c>
      <c r="OS6" s="8">
        <f>VLOOKUP(AG6,'BUS 2'!$G$1:$CU$424,5,0)</f>
        <v/>
      </c>
      <c r="OT6" s="8">
        <f>VLOOKUP(AG6,'BUS 2'!$G$1:$CU$424,6,0)</f>
        <v/>
      </c>
      <c r="OU6" s="8">
        <f>VLOOKUP(AG6,'BUS 2'!$G$1:$CU$424,7,0)</f>
        <v/>
      </c>
      <c r="OV6" s="8">
        <f>VLOOKUP(AG6,'BUS 2'!$G$1:$CU$424,8,0)</f>
        <v/>
      </c>
      <c r="OW6" s="8">
        <f>VLOOKUP(AG6,'BUS 2'!$G$1:$CU$424,9,0)</f>
        <v/>
      </c>
      <c r="OX6" s="8">
        <f>VLOOKUP(AG6,'BUS 2'!$G$1:$CU$424,10,0)</f>
        <v/>
      </c>
      <c r="OY6" s="8">
        <f>VLOOKUP(AG6,'BUS 2'!$G$1:$CU$424,11,0)</f>
        <v/>
      </c>
      <c r="OZ6" s="8">
        <f>VLOOKUP(AG6,'BUS 2'!$G$1:$CU$424,12,0)</f>
        <v/>
      </c>
      <c r="PA6" s="8">
        <f>VLOOKUP(AG6,'BUS 2'!$G$1:$CU$424,13,0)</f>
        <v/>
      </c>
      <c r="PB6" s="8">
        <f>VLOOKUP(AG6,'BUS 2'!$G$1:$CU$424,14,0)</f>
        <v/>
      </c>
      <c r="PC6" s="8">
        <f>VLOOKUP(AG6,'BUS 2'!$G$1:$CU$424,15,0)</f>
        <v/>
      </c>
      <c r="PD6" s="8">
        <f>VLOOKUP(AG6,'BUS 2'!$G$1:$CU$424,16,0)</f>
        <v/>
      </c>
      <c r="PE6" s="8">
        <f>VLOOKUP(AG6,'BUS 2'!$G$1:$CU$424,17,0)</f>
        <v/>
      </c>
      <c r="PF6" s="8">
        <f>VLOOKUP(AG6,'BUS 2'!$G$1:$CU$424,18,0)</f>
        <v/>
      </c>
      <c r="PG6" s="8">
        <f>VLOOKUP(AG6,'BUS 2'!$G$1:$CU$424,19,0)</f>
        <v/>
      </c>
      <c r="PH6" s="8">
        <f>VLOOKUP(AG6,'BUS 2'!$G$1:$CU$424,20,0)</f>
        <v/>
      </c>
      <c r="PI6" s="8">
        <f>VLOOKUP(AG6,'BUS 2'!$G$1:$CU$424,21,0)</f>
        <v/>
      </c>
      <c r="PJ6" s="8">
        <f>VLOOKUP(AG6,'BUS 2'!$G$1:$CU$424,22,0)</f>
        <v/>
      </c>
      <c r="PK6" s="8">
        <f>VLOOKUP(AG6,'BUS 2'!$G$1:$CU$424,23,0)</f>
        <v/>
      </c>
      <c r="PL6" s="8">
        <f>VLOOKUP(AG6,'BUS 2'!$G$1:$CU$424,24,0)</f>
        <v/>
      </c>
      <c r="PM6" s="8">
        <f>VLOOKUP(AG6,'BUS 2'!$G$1:$CU$424,25,0)</f>
        <v/>
      </c>
      <c r="PN6" s="8">
        <f>VLOOKUP(AG6,'BUS 2'!$G$1:$CU$424,26,0)</f>
        <v/>
      </c>
      <c r="PO6" s="8">
        <f>VLOOKUP(AG6,'BUS 2'!$G$1:$CU$424,27,0)</f>
        <v/>
      </c>
      <c r="PP6" s="8">
        <f>VLOOKUP(AG6,'BUS 2'!$G$1:$CU$424,28,0)</f>
        <v/>
      </c>
      <c r="PQ6" s="8">
        <f>VLOOKUP(AG6,'BUS 2'!$G$1:$CU$424,29,0)</f>
        <v/>
      </c>
      <c r="PR6" s="8">
        <f>VLOOKUP(AG6,'BUS 2'!$G$1:$CU$424,30,0)</f>
        <v/>
      </c>
      <c r="PS6" s="8">
        <f>VLOOKUP(AG6,'BUS 2'!$G$1:$CU$424,31,0)</f>
        <v/>
      </c>
      <c r="PT6" s="48" t="inlineStr">
        <is>
          <t>1-Disebarkan ke lahan terbuka</t>
        </is>
      </c>
      <c r="PU6" s="8" t="n">
        <v>1</v>
      </c>
      <c r="PV6" s="8" t="n">
        <v>0</v>
      </c>
      <c r="PW6" s="8" t="n">
        <v>0</v>
      </c>
      <c r="PX6" s="8" t="n">
        <v>0</v>
      </c>
      <c r="PY6" s="8" t="n">
        <v>0</v>
      </c>
      <c r="PZ6" s="8" t="n">
        <v>0</v>
      </c>
      <c r="QA6" s="8" t="n">
        <v>1</v>
      </c>
      <c r="QB6" s="8" t="n">
        <v>0</v>
      </c>
      <c r="QC6" s="8" t="n">
        <v>0</v>
      </c>
      <c r="QD6" s="8" t="n">
        <v>0</v>
      </c>
      <c r="QE6" s="48" t="n"/>
      <c r="QF6" s="48" t="n"/>
      <c r="QG6" s="48" t="n"/>
      <c r="QH6" s="48" t="n"/>
      <c r="QI6" s="48" t="n"/>
      <c r="QJ6" s="48" t="n"/>
      <c r="QK6" s="48" t="n"/>
      <c r="QL6" s="48" t="n"/>
      <c r="QM6" s="48" t="n"/>
      <c r="QN6" s="48" t="n"/>
      <c r="QO6" s="48" t="n"/>
      <c r="QP6" s="48" t="n"/>
      <c r="QQ6" s="48" t="n"/>
      <c r="QR6" s="48" t="n"/>
      <c r="QS6" s="48" t="n"/>
      <c r="QT6" s="48" t="n"/>
      <c r="QU6" s="48" t="n"/>
      <c r="QV6" s="48" t="n"/>
      <c r="QW6" s="48" t="n"/>
      <c r="QX6" s="48" t="n"/>
      <c r="QY6" s="48" t="n"/>
      <c r="QZ6" s="48" t="n"/>
      <c r="RA6" s="48" t="n"/>
      <c r="RB6" s="48" t="n"/>
      <c r="RC6" s="48" t="n"/>
      <c r="RD6" s="48" t="n"/>
      <c r="RE6" s="48" t="n"/>
      <c r="RF6" s="48" t="n"/>
      <c r="RG6" s="48" t="n"/>
      <c r="RH6" s="48" t="n"/>
      <c r="RI6" s="48" t="n"/>
      <c r="RJ6" s="48" t="n"/>
      <c r="RK6" s="48" t="n"/>
      <c r="RL6" s="48" t="n"/>
      <c r="RM6" s="48" t="n"/>
      <c r="RN6" s="48" t="n"/>
      <c r="RO6" s="48" t="n"/>
      <c r="RP6" s="48" t="n"/>
      <c r="RQ6" s="48" t="n"/>
      <c r="RR6" s="48" t="n"/>
      <c r="RS6" s="48" t="n"/>
      <c r="RT6" s="48" t="n"/>
      <c r="RU6" s="48" t="n"/>
      <c r="RV6" s="48" t="n"/>
      <c r="RW6" s="48" t="n"/>
      <c r="RX6" s="48" t="n"/>
      <c r="RY6" s="48" t="n"/>
      <c r="RZ6" s="48" t="n"/>
      <c r="SA6" s="48" t="n"/>
      <c r="SB6" s="48" t="n"/>
      <c r="SC6" s="48" t="n"/>
      <c r="SD6" s="48" t="n"/>
      <c r="SE6" s="48" t="n"/>
      <c r="SF6" s="48" t="n"/>
      <c r="SG6" s="48" t="n"/>
      <c r="SH6" s="48" t="n"/>
      <c r="SI6" s="48" t="n"/>
      <c r="SJ6" s="48" t="n"/>
      <c r="SK6" s="48" t="n"/>
      <c r="SL6" s="48" t="n"/>
      <c r="SM6" s="48" t="n"/>
      <c r="SN6" s="48" t="n"/>
      <c r="SO6" s="48" t="n"/>
      <c r="SP6" s="48" t="n"/>
      <c r="SQ6" s="48" t="n"/>
      <c r="SR6" s="48" t="n"/>
      <c r="SS6" s="48" t="n"/>
      <c r="ST6" s="48" t="n"/>
      <c r="SU6" s="48" t="n"/>
      <c r="SV6" s="48" t="n"/>
      <c r="SW6" s="48" t="n"/>
      <c r="SX6" s="48" t="n"/>
      <c r="SY6" s="8">
        <f>VLOOKUP(AG6,'BUS 2'!$G$1:$CU$424,33,0)</f>
        <v/>
      </c>
      <c r="SZ6" s="48">
        <f>VLOOKUP(AG6,'BUS 2'!$G$1:$CU$424,34,0)</f>
        <v/>
      </c>
      <c r="TA6" s="48">
        <f>VLOOKUP(AG6,'BUS 2'!$G$1:$CU$424,35,0)</f>
        <v/>
      </c>
      <c r="TB6" s="48">
        <f>VLOOKUP(AG6,'BUS 2'!$G$1:$CU$424,36,0)</f>
        <v/>
      </c>
      <c r="TC6" s="48">
        <f>VLOOKUP(AG6,'BUS 2'!$G$1:$CU$424,37,0)</f>
        <v/>
      </c>
      <c r="TD6" s="48">
        <f>VLOOKUP(AG6,'BUS 2'!$G$1:$CU$424,38,0)</f>
        <v/>
      </c>
      <c r="TE6" s="48">
        <f>VLOOKUP(AG6,'BUS 2'!$G$1:$CU$424,39,0)</f>
        <v/>
      </c>
      <c r="TF6" s="48">
        <f>VLOOKUP(AG6,'BUS 2'!$G$1:$CU$424,40,0)</f>
        <v/>
      </c>
      <c r="TG6" s="8">
        <f>VLOOKUP(AG6,'BUS 2'!$G$1:$CU$424,42,0)</f>
        <v/>
      </c>
      <c r="TH6" s="8">
        <f>VLOOKUP(AG6,'BUS 2'!$G$1:$CU$424,43,0)</f>
        <v/>
      </c>
      <c r="TI6" s="8">
        <f>VLOOKUP(AG6,'BUS 2'!$G$1:$CU$424,44,0)</f>
        <v/>
      </c>
      <c r="TJ6" s="8">
        <f>VLOOKUP(AG6,'BUS 2'!$G$1:$CU$424,45,0)</f>
        <v/>
      </c>
      <c r="TK6" s="8">
        <f>VLOOKUP(AG6,'BUS 2'!$G$1:$CU$424,46,0)</f>
        <v/>
      </c>
      <c r="TL6" s="8">
        <f>VLOOKUP(AG6,'BUS 2'!$G$1:$CU$424,47,0)</f>
        <v/>
      </c>
      <c r="TM6" s="8">
        <f>VLOOKUP(AG6,'BUS 2'!$G$1:$CU$424,48,0)</f>
        <v/>
      </c>
      <c r="TN6" s="8">
        <f>VLOOKUP(AG6,'BUS 2'!$G$1:$CU$424,49,0)</f>
        <v/>
      </c>
      <c r="TO6" s="8">
        <f>VLOOKUP(AG6,'BUS 2'!$G$1:$CU$424,50,0)</f>
        <v/>
      </c>
      <c r="TP6" s="8">
        <f>VLOOKUP(AG6,'BUS 2'!$G$1:$CU$424,51,0)</f>
        <v/>
      </c>
      <c r="TQ6" s="8">
        <f>VLOOKUP(AG6,'BUS 2'!$G$1:$CU$424,52,0)</f>
        <v/>
      </c>
      <c r="TR6" s="8">
        <f>VLOOKUP(AG6,'BUS 2'!$G$1:$CU$424,53,0)</f>
        <v/>
      </c>
      <c r="TS6" s="48">
        <f>VLOOKUP(AG6,'BUS 2'!$G$1:$CU$424,54,0)</f>
        <v/>
      </c>
      <c r="TT6" s="48">
        <f>VLOOKUP(AG6,'BUS 2'!$G$1:$CU$424,55,0)</f>
        <v/>
      </c>
      <c r="TU6" s="48">
        <f>VLOOKUP(AG6,'BUS 2'!$G$1:$CU$424,56,0)</f>
        <v/>
      </c>
      <c r="TV6" s="48">
        <f>VLOOKUP(AG6,'BUS 2'!$G$1:$CU$424,57,0)</f>
        <v/>
      </c>
      <c r="TW6" s="48">
        <f>VLOOKUP(AG6,'BUS 2'!$G$1:$CU$424,58,0)</f>
        <v/>
      </c>
      <c r="TX6" s="48">
        <f>VLOOKUP(AG6,'BUS 2'!$G$1:$CU$424,59,0)</f>
        <v/>
      </c>
      <c r="TY6" s="48">
        <f>VLOOKUP(AG6,'BUS 2'!$G$1:$CU$424,60,0)</f>
        <v/>
      </c>
      <c r="TZ6" s="48">
        <f>VLOOKUP(AG6,'BUS 2'!$G$1:$CU$424,61,0)</f>
        <v/>
      </c>
      <c r="UA6" s="48">
        <f>VLOOKUP(AG6,'BUS 2'!$G$1:$CU$424,62,0)</f>
        <v/>
      </c>
      <c r="UB6" s="48">
        <f>VLOOKUP(AG6,'BUS 2'!$G$1:$CU$424,63,0)</f>
        <v/>
      </c>
      <c r="UC6" s="48">
        <f>VLOOKUP(AG6,'BUS 2'!$G$1:$CU$424,64,0)</f>
        <v/>
      </c>
      <c r="UD6" s="48">
        <f>VLOOKUP(AG6,'BUS 2'!$G$1:$CU$424,65,0)</f>
        <v/>
      </c>
      <c r="UE6" s="48">
        <f>VLOOKUP(AG6,'BUS 2'!$G$1:$CU$424,66,0)</f>
        <v/>
      </c>
      <c r="UF6" s="48">
        <f>VLOOKUP(AG6,'BUS 2'!$G$1:$CU$424,67,0)</f>
        <v/>
      </c>
      <c r="UG6" s="48">
        <f>VLOOKUP(AG6,'BUS 2'!$G$1:$CU$424,68,0)</f>
        <v/>
      </c>
      <c r="UH6" s="48">
        <f>VLOOKUP(AG6,'BUS 2'!$G$1:$CU$424,69,0)</f>
        <v/>
      </c>
      <c r="UI6" s="48">
        <f>VLOOKUP(AG6,'BUS 2'!$G$1:$CU$424,70,0)</f>
        <v/>
      </c>
      <c r="UJ6" s="48">
        <f>VLOOKUP(AG6,'BUS 2'!$G$1:$CU$424,71,0)</f>
        <v/>
      </c>
      <c r="UK6" s="48">
        <f>VLOOKUP(AG6,'BUS 2'!$G$1:$CU$424,72,0)</f>
        <v/>
      </c>
      <c r="UL6" s="48">
        <f>VLOOKUP(AG6,'BUS 2'!$G$1:$CU$424,73,0)</f>
        <v/>
      </c>
      <c r="UM6" s="48">
        <f>VLOOKUP(AG6,'BUS 2'!$G$1:$CU$424,74,0)</f>
        <v/>
      </c>
      <c r="UN6" s="48">
        <f>VLOOKUP(AG6,'BUS 2'!$G$1:$CU$424,75,0)</f>
        <v/>
      </c>
      <c r="UO6" s="48">
        <f>VLOOKUP(AG6,'BUS 2'!$G$1:$CU$424,76,0)</f>
        <v/>
      </c>
      <c r="UP6" s="48">
        <f>VLOOKUP(AG6,'BUS 2'!$G$1:$CU$424,77,0)</f>
        <v/>
      </c>
      <c r="UQ6" s="48">
        <f>VLOOKUP(AG6,'BUS 2'!$G$1:$CU$424,78,0)</f>
        <v/>
      </c>
      <c r="UR6" s="48">
        <f>VLOOKUP(AG6,'BUS 2'!$G$1:$CU$424,79,0)</f>
        <v/>
      </c>
      <c r="US6" s="48">
        <f>VLOOKUP(AG6,'BUS 2'!$G$1:$CU$424,80,0)</f>
        <v/>
      </c>
      <c r="UT6" s="48">
        <f>VLOOKUP(AG6,'BUS 2'!$G$1:$CU$424,81,0)</f>
        <v/>
      </c>
      <c r="UU6" s="48" t="n"/>
      <c r="UV6" s="48" t="n"/>
      <c r="UW6" s="48" t="n"/>
      <c r="UX6" s="48" t="n"/>
      <c r="UY6" s="48" t="n"/>
      <c r="UZ6" s="48" t="n"/>
      <c r="VA6" s="48" t="n"/>
      <c r="VB6" s="48" t="n"/>
      <c r="VC6" s="48" t="n"/>
      <c r="VD6" s="48" t="n"/>
      <c r="VE6" s="48" t="n"/>
      <c r="VF6" s="48" t="n"/>
      <c r="VG6" s="48" t="n"/>
      <c r="VH6" s="48" t="n"/>
      <c r="VI6" s="48" t="n"/>
      <c r="VJ6" s="48" t="n"/>
      <c r="VK6" s="48" t="n"/>
      <c r="VL6" s="48" t="n"/>
      <c r="VM6" s="48" t="n"/>
      <c r="VN6" s="48" t="n"/>
      <c r="VO6" s="48" t="n"/>
      <c r="VP6" s="48" t="n"/>
      <c r="VQ6" s="48" t="n"/>
      <c r="VR6" s="48" t="n"/>
      <c r="VS6" s="48" t="n"/>
      <c r="VT6" s="48" t="n"/>
      <c r="VU6" s="48" t="n"/>
      <c r="VV6" s="48" t="n"/>
      <c r="VW6" s="48" t="n"/>
      <c r="VX6" s="48" t="n"/>
      <c r="VY6" s="48" t="n"/>
      <c r="VZ6" s="48" t="n"/>
      <c r="WA6" s="48" t="n"/>
      <c r="WB6" s="48" t="n"/>
      <c r="WC6" s="48" t="n"/>
      <c r="WD6" s="48" t="n"/>
      <c r="WE6" s="48" t="n"/>
      <c r="WF6" s="48" t="n"/>
      <c r="WG6" s="48" t="n"/>
      <c r="WH6" s="48" t="n"/>
      <c r="WI6" s="48" t="n"/>
      <c r="WJ6" s="48" t="n"/>
      <c r="WK6" s="48" t="n"/>
      <c r="WL6" s="48" t="n"/>
      <c r="WM6" s="48" t="n"/>
      <c r="WN6" s="48" t="n"/>
      <c r="WO6" s="48" t="n"/>
      <c r="WP6" s="48" t="n"/>
      <c r="WQ6" s="48" t="n"/>
      <c r="WR6" s="48" t="n"/>
      <c r="WS6" s="48" t="n"/>
      <c r="WT6" s="48" t="n"/>
      <c r="WU6" s="48" t="n"/>
      <c r="WV6" s="48" t="n"/>
      <c r="WW6" s="48" t="n"/>
      <c r="WX6" s="48" t="n"/>
      <c r="WY6" s="48" t="n"/>
      <c r="WZ6" s="48" t="n"/>
      <c r="XA6" s="48" t="n"/>
      <c r="XB6" s="48" t="n"/>
      <c r="XC6" s="48" t="n"/>
      <c r="XD6" s="48" t="n"/>
      <c r="XE6" s="48" t="n"/>
      <c r="XF6" s="48" t="n"/>
      <c r="XG6" s="48" t="n"/>
      <c r="XH6" s="48" t="n"/>
      <c r="XI6" s="48" t="n"/>
      <c r="XJ6" s="48" t="n"/>
      <c r="XK6" s="48" t="n"/>
      <c r="XL6" s="48" t="n"/>
      <c r="XM6" s="48" t="n"/>
      <c r="XN6" s="48" t="n"/>
      <c r="XO6" s="48" t="n"/>
      <c r="XP6" s="48" t="n"/>
      <c r="XQ6" s="48" t="n"/>
      <c r="XR6" s="48" t="n"/>
      <c r="XS6" s="48" t="n"/>
      <c r="XT6" s="48" t="n"/>
      <c r="XU6" s="48" t="n"/>
      <c r="XV6" s="48" t="n"/>
      <c r="XW6" s="48" t="n"/>
      <c r="XX6" s="48" t="n"/>
      <c r="XY6" s="48" t="n"/>
      <c r="XZ6" s="48" t="n"/>
      <c r="YA6" s="48" t="n"/>
      <c r="YB6" s="48" t="n"/>
      <c r="YC6" s="48" t="n"/>
      <c r="YD6" s="48" t="n"/>
      <c r="YE6" s="48" t="n"/>
      <c r="YF6" s="48" t="n"/>
      <c r="YG6" s="48" t="n"/>
      <c r="YH6" s="48" t="n"/>
      <c r="YI6" s="48" t="n"/>
      <c r="YJ6" s="48" t="n"/>
      <c r="YK6" s="48" t="n"/>
      <c r="YL6" s="48" t="n"/>
      <c r="YM6" s="48" t="n"/>
      <c r="YN6" s="48" t="n"/>
      <c r="YO6" s="48" t="n"/>
      <c r="YP6" s="48" t="n"/>
      <c r="YQ6" s="48" t="n"/>
      <c r="YR6" s="48" t="n"/>
      <c r="YS6" s="48" t="n"/>
      <c r="YT6" s="48" t="n"/>
      <c r="YU6" s="48" t="n"/>
      <c r="YV6" s="48" t="n"/>
      <c r="YW6" s="48" t="n"/>
      <c r="YX6" s="48" t="n"/>
      <c r="YY6" s="48" t="n"/>
      <c r="YZ6" s="48" t="n"/>
      <c r="ZA6" s="48" t="n"/>
      <c r="ZB6" s="48" t="n"/>
      <c r="ZC6" s="48" t="n"/>
      <c r="ZD6" s="48" t="n"/>
      <c r="ZE6" s="48" t="n"/>
      <c r="ZF6" s="48" t="n"/>
      <c r="ZG6" s="48" t="n"/>
      <c r="ZH6" s="48" t="n"/>
      <c r="ZI6" s="48" t="n"/>
      <c r="ZJ6" s="48" t="n"/>
      <c r="ZK6" s="48" t="n"/>
      <c r="ZL6" s="48" t="n"/>
      <c r="ZM6" s="48" t="n"/>
      <c r="ZN6" s="48" t="n"/>
      <c r="ZO6" s="48" t="n"/>
      <c r="ZP6" s="48" t="n"/>
      <c r="ZQ6" s="48" t="n"/>
      <c r="ZR6" s="48" t="n"/>
      <c r="ZS6" s="48" t="n"/>
      <c r="ZT6" s="48" t="n"/>
      <c r="ZU6" s="48" t="n"/>
      <c r="ZV6" s="48" t="n"/>
      <c r="ZW6" s="48" t="n"/>
      <c r="ZX6" s="48" t="n"/>
      <c r="ZY6" s="48" t="n"/>
      <c r="ZZ6" s="48" t="n"/>
      <c r="AAA6" s="48" t="n"/>
      <c r="AAB6" s="48" t="n"/>
      <c r="AAC6" s="48" t="n"/>
      <c r="AAD6" s="48" t="n"/>
      <c r="AAE6" s="48" t="n"/>
      <c r="AAF6" s="48" t="n"/>
      <c r="AAG6" s="48" t="n"/>
      <c r="AAH6" s="48" t="n"/>
      <c r="AAI6" s="48" t="n"/>
      <c r="AAJ6" s="48" t="n"/>
      <c r="AAK6" s="48" t="n"/>
      <c r="AAL6" s="48" t="inlineStr">
        <is>
          <t>Tidak</t>
        </is>
      </c>
      <c r="AAM6" s="48" t="n"/>
      <c r="AAN6" s="48" t="n"/>
      <c r="AAO6" s="48" t="n"/>
      <c r="AAP6" s="48" t="n"/>
      <c r="AAQ6" s="48" t="n"/>
      <c r="AAR6" s="48" t="inlineStr">
        <is>
          <t>Ya</t>
        </is>
      </c>
      <c r="AAS6" s="48" t="inlineStr">
        <is>
          <t>Mengetahui</t>
        </is>
      </c>
      <c r="AAT6" s="48" t="inlineStr">
        <is>
          <t>Diberikan gratis ke orang lain</t>
        </is>
      </c>
      <c r="AAU6" s="8" t="n">
        <v>0</v>
      </c>
      <c r="AAV6" s="8" t="n">
        <v>0</v>
      </c>
      <c r="AAW6" s="8" t="n">
        <v>0</v>
      </c>
      <c r="AAX6" s="8" t="n">
        <v>0</v>
      </c>
      <c r="AAY6" s="8" t="n">
        <v>1</v>
      </c>
      <c r="AAZ6" s="8" t="n">
        <v>0</v>
      </c>
      <c r="ABA6" s="8" t="n">
        <v>0</v>
      </c>
      <c r="ABB6" s="48" t="n"/>
      <c r="ABC6" s="48" t="n"/>
      <c r="ABD6" s="48" t="n"/>
      <c r="ABE6" s="48" t="n"/>
      <c r="ABF6" s="48" t="n"/>
      <c r="ABG6" s="48" t="n"/>
      <c r="ABH6" s="48" t="n"/>
      <c r="ABI6" s="48" t="n"/>
      <c r="ABJ6" s="48" t="n"/>
      <c r="ABK6" s="48" t="n"/>
      <c r="ABL6" s="48" t="n"/>
      <c r="ABM6" s="48" t="n"/>
      <c r="ABN6" s="48" t="n"/>
      <c r="ABO6" s="48" t="n"/>
      <c r="ABP6" s="48" t="n"/>
      <c r="ABQ6" s="11" t="n"/>
      <c r="ABR6" s="48" t="n"/>
      <c r="ABS6" s="48" t="n"/>
      <c r="ABT6" s="48" t="n"/>
      <c r="ABU6" s="48" t="n"/>
      <c r="ABV6" s="48" t="n"/>
      <c r="ABW6" s="48" t="n"/>
      <c r="ABX6" s="48" t="n"/>
      <c r="ABY6" s="48" t="n"/>
      <c r="ABZ6" s="48" t="n"/>
      <c r="ACA6" s="48" t="n"/>
      <c r="ACB6" s="48" t="n"/>
      <c r="ACC6" s="48" t="n"/>
      <c r="ACD6" s="48" t="n"/>
      <c r="ACE6" s="48" t="n"/>
      <c r="ACF6" s="48" t="n"/>
      <c r="ACG6" s="48" t="n"/>
      <c r="ACH6" s="48" t="n"/>
      <c r="ACI6" s="48" t="n"/>
      <c r="ACJ6" s="48" t="n"/>
      <c r="ACK6" s="48" t="inlineStr">
        <is>
          <t>Tidak punya waktu mengumpulkannya Ladang/sawah terlalu jauh, sulit untuk mengangkut ke sana</t>
        </is>
      </c>
      <c r="ACL6" s="8" t="n">
        <v>0</v>
      </c>
      <c r="ACM6" s="8" t="n">
        <v>0</v>
      </c>
      <c r="ACN6" s="8" t="n">
        <v>1</v>
      </c>
      <c r="ACO6" s="8" t="n">
        <v>1</v>
      </c>
      <c r="ACP6" s="8" t="n">
        <v>0</v>
      </c>
      <c r="ACQ6" s="8" t="n">
        <v>0</v>
      </c>
      <c r="ACR6" s="8" t="n">
        <v>0</v>
      </c>
      <c r="ACS6" s="48" t="n"/>
      <c r="ACT6" s="48" t="inlineStr">
        <is>
          <t>tidak</t>
        </is>
      </c>
      <c r="ACU6" s="48" t="inlineStr">
        <is>
          <t>Manfaat cukup signifikan, terasa di kehidupan sehari-hari</t>
        </is>
      </c>
      <c r="ACV6" s="48" t="inlineStr">
        <is>
          <t>Bertambah</t>
        </is>
      </c>
      <c r="ACW6" s="48" t="inlineStr">
        <is>
          <t>Anggota keluarga - Perempuan dewasa</t>
        </is>
      </c>
      <c r="ACX6" s="48" t="inlineStr">
        <is>
          <t>Setuju</t>
        </is>
      </c>
      <c r="ACY6" s="48" t="inlineStr">
        <is>
          <t>Anggota keluarga - Laki-laki dewasa Anggota keluarga - Perempuan dewasa Anggota keluarga - Anak-anak</t>
        </is>
      </c>
      <c r="ACZ6" s="8" t="n">
        <v>1</v>
      </c>
      <c r="ADA6" s="8" t="n">
        <v>1</v>
      </c>
      <c r="ADB6" s="8" t="n">
        <v>1</v>
      </c>
      <c r="ADC6" s="8" t="n">
        <v>0</v>
      </c>
      <c r="ADD6" s="48" t="inlineStr">
        <is>
          <t>Cukup puas</t>
        </is>
      </c>
      <c r="ADE6" s="48" t="inlineStr">
        <is>
          <t>Cukup puas</t>
        </is>
      </c>
      <c r="ADF6" s="48" t="inlineStr">
        <is>
          <t>Cukup puas</t>
        </is>
      </c>
      <c r="ADG6" s="48" t="inlineStr">
        <is>
          <t>Cukup puas</t>
        </is>
      </c>
      <c r="ADH6" s="48" t="inlineStr">
        <is>
          <t>Ya</t>
        </is>
      </c>
      <c r="ADI6" s="48" t="inlineStr">
        <is>
          <t>tidak</t>
        </is>
      </c>
      <c r="ADJ6" s="48" t="inlineStr">
        <is>
          <t>Cukup puas</t>
        </is>
      </c>
      <c r="ADK6" s="48" t="n"/>
      <c r="ADL6" s="48" t="n"/>
      <c r="ADM6" s="48" t="n"/>
      <c r="ADN6" s="48" t="n"/>
      <c r="ADO6" s="48" t="n"/>
      <c r="ADP6" s="48" t="n"/>
      <c r="ADQ6" s="48" t="n"/>
      <c r="ADR6" s="48" t="n"/>
      <c r="ADS6" s="48" t="n"/>
      <c r="ADT6" s="48" t="n"/>
      <c r="ADU6" s="48" t="inlineStr">
        <is>
          <t>Menghubungi CPO atau pendamping Memperbaiki sendiri</t>
        </is>
      </c>
      <c r="ADV6" s="8" t="n">
        <v>0</v>
      </c>
      <c r="ADW6" s="8" t="n">
        <v>0</v>
      </c>
      <c r="ADX6" s="8" t="n">
        <v>0</v>
      </c>
      <c r="ADY6" s="8" t="n">
        <v>0</v>
      </c>
      <c r="ADZ6" s="8" t="n">
        <v>1</v>
      </c>
      <c r="AEA6" s="8" t="n">
        <v>1</v>
      </c>
      <c r="AEB6" s="8" t="n">
        <v>0</v>
      </c>
      <c r="AEC6" s="8" t="n">
        <v>0</v>
      </c>
      <c r="AED6" s="12" t="n"/>
      <c r="AEE6" s="17" t="inlineStr">
        <is>
          <t>Laki-laki dewasa</t>
        </is>
      </c>
      <c r="AEF6" s="48" t="n"/>
      <c r="AEG6" s="17" t="inlineStr">
        <is>
          <t>Menelepon atau WA langsung</t>
        </is>
      </c>
      <c r="AEH6" s="48" t="n"/>
      <c r="AEI6" s="11" t="inlineStr">
        <is>
          <t>Tidak ada, sudah baik</t>
        </is>
      </c>
      <c r="AEJ6" s="48" t="inlineStr">
        <is>
          <t>Kadang-kadang</t>
        </is>
      </c>
      <c r="AEK6" s="17" t="inlineStr">
        <is>
          <t>Lebih mudah mendapatkan  energi  Pasokan energi yang andal   Memasak lebih cepat   Lebih aman   Pengurangan waktu dan tenaga  Peningkatan kebersihan  kandang ternak</t>
        </is>
      </c>
      <c r="AEL6" s="18" t="n">
        <v>0</v>
      </c>
      <c r="AEM6" s="18" t="n">
        <v>1</v>
      </c>
      <c r="AEN6" s="18" t="n">
        <v>1</v>
      </c>
      <c r="AEO6" s="18" t="n">
        <v>1</v>
      </c>
      <c r="AEP6" s="18" t="n">
        <v>1</v>
      </c>
      <c r="AEQ6" s="18" t="n">
        <v>1</v>
      </c>
      <c r="AER6" s="18" t="n">
        <v>1</v>
      </c>
      <c r="AES6" s="18" t="n">
        <v>0</v>
      </c>
      <c r="AET6" s="18" t="n">
        <v>0</v>
      </c>
      <c r="AEU6" s="18" t="n">
        <v>0</v>
      </c>
      <c r="AEV6" s="18" t="n">
        <v>0</v>
      </c>
      <c r="AEW6" s="18" t="n">
        <v>0</v>
      </c>
      <c r="AEX6" s="48" t="n"/>
      <c r="AEY6" s="48" t="inlineStr">
        <is>
          <t>Mengurangi pengeluaran energi</t>
        </is>
      </c>
      <c r="AEZ6" s="48" t="n"/>
      <c r="AFA6" s="48" t="inlineStr">
        <is>
          <t>Yayasan Rumah Energi (YRE)</t>
        </is>
      </c>
      <c r="AFB6" s="48" t="n"/>
      <c r="AFC6" s="48" t="inlineStr">
        <is>
          <t>WhatsApp Image 2026-02-03 at 14.15.10-20_20_30.jpeg</t>
        </is>
      </c>
      <c r="AFD6" s="16" t="inlineStr">
        <is>
          <t>https://kf.kobotoolbox.org/api/v2/assets/avstPQqLr3Ab3ZdcVTXZ6f/data/663655830/attachments/attMgVfQxjHGzHqxKorbqRsb/</t>
        </is>
      </c>
      <c r="AFE6" s="48" t="inlineStr">
        <is>
          <t>WhatsApp Image 2026-02-03 at 14.15.10 (1)-20_20_52.jpeg</t>
        </is>
      </c>
      <c r="AFF6" s="16" t="inlineStr">
        <is>
          <t>https://kf.kobotoolbox.org/api/v2/assets/avstPQqLr3Ab3ZdcVTXZ6f/data/663655830/attachments/attfzvzMBtnrabApiEvRCRMS/</t>
        </is>
      </c>
      <c r="AFG6" s="48" t="inlineStr">
        <is>
          <t>manto / witono</t>
        </is>
      </c>
      <c r="AFH6" s="48" t="n"/>
      <c r="AFI6" s="48" t="n"/>
    </row>
    <row r="7">
      <c r="A7" s="6" t="n">
        <v>46057</v>
      </c>
      <c r="B7" s="6" t="n">
        <v>46057</v>
      </c>
      <c r="C7" s="48" t="inlineStr">
        <is>
          <t>Marmanto</t>
        </is>
      </c>
      <c r="D7" s="48" t="inlineStr">
        <is>
          <t>Ibrahim</t>
        </is>
      </c>
      <c r="E7" s="8" t="n">
        <v>6285701460813</v>
      </c>
      <c r="F7" s="48" t="n"/>
      <c r="G7" s="8" t="n">
        <v>-7.32433259</v>
      </c>
      <c r="H7" s="8" t="n">
        <v>110.381371</v>
      </c>
      <c r="I7" s="48" t="n"/>
      <c r="J7" s="8" t="n">
        <v>4.87</v>
      </c>
      <c r="K7" s="48" t="n"/>
      <c r="L7" s="48" t="n"/>
      <c r="M7" s="8" t="n">
        <v>-7.3243404</v>
      </c>
      <c r="N7" s="8" t="n">
        <v>110.3813</v>
      </c>
      <c r="O7" s="48" t="n"/>
      <c r="P7" s="8" t="n">
        <v>4.87</v>
      </c>
      <c r="Q7" s="48" t="n"/>
      <c r="R7" s="48" t="inlineStr">
        <is>
          <t>Jawa Tengah</t>
        </is>
      </c>
      <c r="S7" s="48" t="n"/>
      <c r="T7" s="48" t="n"/>
      <c r="U7" s="48" t="n"/>
      <c r="V7" s="48" t="n"/>
      <c r="W7" s="48" t="n"/>
      <c r="X7" s="48" t="n"/>
      <c r="Y7" s="48" t="n"/>
      <c r="Z7" s="48" t="n"/>
      <c r="AA7" s="48" t="n"/>
      <c r="AB7" s="48" t="n"/>
      <c r="AC7" s="48" t="inlineStr">
        <is>
          <t>Boyolali</t>
        </is>
      </c>
      <c r="AD7" s="48" t="inlineStr">
        <is>
          <t>Mojosongo</t>
        </is>
      </c>
      <c r="AE7" s="48" t="inlineStr">
        <is>
          <t>Mojosongo</t>
        </is>
      </c>
      <c r="AF7" s="48" t="inlineStr">
        <is>
          <t>LPTP</t>
        </is>
      </c>
      <c r="AG7" s="48" t="inlineStr">
        <is>
          <t>LPP0005</t>
        </is>
      </c>
      <c r="AH7" s="8" t="n">
        <v>16</v>
      </c>
      <c r="AI7" s="48" t="inlineStr">
        <is>
          <t>VPA1</t>
        </is>
      </c>
      <c r="AJ7" s="48" t="inlineStr">
        <is>
          <t>Tidak aktif</t>
        </is>
      </c>
      <c r="AK7" s="8" t="n">
        <v>60</v>
      </c>
      <c r="AL7" s="48" t="inlineStr">
        <is>
          <t>Laki-laki</t>
        </is>
      </c>
      <c r="AM7" s="48" t="inlineStr">
        <is>
          <t>Sudah menikah</t>
        </is>
      </c>
      <c r="AN7" s="48" t="inlineStr">
        <is>
          <t>SD/Sederajat</t>
        </is>
      </c>
      <c r="AO7" s="48" t="inlineStr">
        <is>
          <t>Petani</t>
        </is>
      </c>
      <c r="AP7" s="8" t="n">
        <v>1</v>
      </c>
      <c r="AQ7" s="8" t="n">
        <v>0</v>
      </c>
      <c r="AR7" s="8" t="n">
        <v>0</v>
      </c>
      <c r="AS7" s="8" t="n">
        <v>0</v>
      </c>
      <c r="AT7" s="8" t="n">
        <v>0</v>
      </c>
      <c r="AU7" s="8" t="n">
        <v>0</v>
      </c>
      <c r="AV7" s="8" t="n">
        <v>0</v>
      </c>
      <c r="AW7" s="8" t="n">
        <v>0</v>
      </c>
      <c r="AX7" s="48" t="n"/>
      <c r="AY7" s="48" t="inlineStr">
        <is>
          <t>Peternak</t>
        </is>
      </c>
      <c r="AZ7" s="8" t="n">
        <v>0</v>
      </c>
      <c r="BA7" s="8" t="n">
        <v>1</v>
      </c>
      <c r="BB7" s="8" t="n">
        <v>0</v>
      </c>
      <c r="BC7" s="8" t="n">
        <v>0</v>
      </c>
      <c r="BD7" s="8" t="n">
        <v>0</v>
      </c>
      <c r="BE7" s="8" t="n">
        <v>0</v>
      </c>
      <c r="BF7" s="8" t="n">
        <v>0</v>
      </c>
      <c r="BG7" s="8" t="n">
        <v>0</v>
      </c>
      <c r="BH7" s="48" t="n"/>
      <c r="BI7" s="48" t="inlineStr">
        <is>
          <t>Rp2.500.000 - Rp3.500.000</t>
        </is>
      </c>
      <c r="BJ7" s="8" t="n">
        <v>1</v>
      </c>
      <c r="BK7" s="8" t="n">
        <v>4</v>
      </c>
      <c r="BL7" s="8" t="n">
        <v>0</v>
      </c>
      <c r="BM7" s="8" t="n">
        <v>0</v>
      </c>
      <c r="BN7" s="48" t="inlineStr">
        <is>
          <t>Milik sendiri</t>
        </is>
      </c>
      <c r="BO7" s="48" t="inlineStr">
        <is>
          <t>Permanen (dinding bata dan semen)</t>
        </is>
      </c>
      <c r="BP7" s="8" t="n">
        <v>1</v>
      </c>
      <c r="BQ7" s="8" t="n">
        <v>0</v>
      </c>
      <c r="BR7" s="8" t="n">
        <v>0</v>
      </c>
      <c r="BS7" s="8" t="n">
        <v>0</v>
      </c>
      <c r="BT7" s="8" t="n">
        <v>0</v>
      </c>
      <c r="BU7" s="48" t="n"/>
      <c r="BV7" s="48" t="inlineStr">
        <is>
          <t>Keramik/ubin</t>
        </is>
      </c>
      <c r="BW7" s="8" t="n">
        <v>0</v>
      </c>
      <c r="BX7" s="8" t="n">
        <v>0</v>
      </c>
      <c r="BY7" s="8" t="n">
        <v>1</v>
      </c>
      <c r="BZ7" s="8" t="n">
        <v>0</v>
      </c>
      <c r="CA7" s="8" t="n">
        <v>0</v>
      </c>
      <c r="CB7" s="48" t="n"/>
      <c r="CC7" s="48" t="inlineStr">
        <is>
          <t>Genting</t>
        </is>
      </c>
      <c r="CD7" s="8" t="n">
        <v>0</v>
      </c>
      <c r="CE7" s="8" t="n">
        <v>0</v>
      </c>
      <c r="CF7" s="8" t="n">
        <v>0</v>
      </c>
      <c r="CG7" s="8" t="n">
        <v>0</v>
      </c>
      <c r="CH7" s="8" t="n">
        <v>0</v>
      </c>
      <c r="CI7" s="8" t="n">
        <v>1</v>
      </c>
      <c r="CJ7" s="8" t="n">
        <v>0</v>
      </c>
      <c r="CK7" s="48" t="n"/>
      <c r="CL7" s="48" t="inlineStr">
        <is>
          <t>Ya</t>
        </is>
      </c>
      <c r="CM7" s="8" t="n">
        <v>2010</v>
      </c>
      <c r="CN7" s="48" t="inlineStr">
        <is>
          <t>Fixed-Dome (Kubah Tetap)</t>
        </is>
      </c>
      <c r="CO7" s="48" t="inlineStr">
        <is>
          <t>6 m³ (4-5 ekor sapi, ±5 jam memasak/hari, ±50 kg</t>
        </is>
      </c>
      <c r="CP7" s="48" t="inlineStr">
        <is>
          <t>Anggota keluarga - laki-laki</t>
        </is>
      </c>
      <c r="CQ7" s="8" t="n">
        <v>0</v>
      </c>
      <c r="CR7" s="8" t="n">
        <v>0</v>
      </c>
      <c r="CS7" s="8" t="n">
        <v>0</v>
      </c>
      <c r="CT7" s="8" t="n">
        <v>0</v>
      </c>
      <c r="CU7" s="10" t="n">
        <v>1</v>
      </c>
      <c r="CV7" s="10" t="n">
        <v>0</v>
      </c>
      <c r="CW7" s="10" t="n">
        <v>0</v>
      </c>
      <c r="CX7" s="8" t="n">
        <v>0</v>
      </c>
      <c r="CY7" s="48" t="inlineStr">
        <is>
          <t>Anggota keluarga - laki-laki</t>
        </is>
      </c>
      <c r="CZ7" s="8" t="n">
        <v>1</v>
      </c>
      <c r="DA7" s="8" t="n">
        <v>0</v>
      </c>
      <c r="DB7" s="8" t="n">
        <v>0</v>
      </c>
      <c r="DC7" s="48" t="n"/>
      <c r="DD7" s="48" t="inlineStr">
        <is>
          <t>Anggota keluarga - laki-laki CPO atau pendamping</t>
        </is>
      </c>
      <c r="DE7" s="8" t="n">
        <v>1</v>
      </c>
      <c r="DF7" s="8" t="n">
        <v>0</v>
      </c>
      <c r="DG7" s="8" t="n">
        <v>1</v>
      </c>
      <c r="DH7" s="8" t="n">
        <v>0</v>
      </c>
      <c r="DI7" s="48" t="n"/>
      <c r="DJ7" s="48" t="inlineStr">
        <is>
          <t>Anggota keluarga - laki-laki CPO atau pendamping</t>
        </is>
      </c>
      <c r="DK7" s="8" t="n">
        <v>1</v>
      </c>
      <c r="DL7" s="8" t="n">
        <v>0</v>
      </c>
      <c r="DM7" s="8" t="n">
        <v>1</v>
      </c>
      <c r="DN7" s="8" t="n">
        <v>0</v>
      </c>
      <c r="DO7" s="48" t="n"/>
      <c r="DP7" s="8" t="n">
        <v>1</v>
      </c>
      <c r="DQ7" s="8" t="n">
        <v>0</v>
      </c>
      <c r="DR7" s="8" t="n">
        <v>0</v>
      </c>
      <c r="DS7" s="48" t="n"/>
      <c r="DT7" s="48" t="n"/>
      <c r="DU7" s="48" t="n"/>
      <c r="DV7" s="48" t="inlineStr">
        <is>
          <t>Tidak berfungsi sama sekali</t>
        </is>
      </c>
      <c r="DW7" s="48" t="inlineStr">
        <is>
          <t>&gt;1 tahun yang lalu</t>
        </is>
      </c>
      <c r="DX7" s="48" t="inlineStr">
        <is>
          <t>Tidak ada ternak</t>
        </is>
      </c>
      <c r="DY7" s="48" t="n"/>
      <c r="DZ7" s="48" t="n"/>
      <c r="EA7" s="48" t="n"/>
      <c r="EB7" s="48" t="n"/>
      <c r="EC7" s="48" t="n"/>
      <c r="ED7" s="48" t="n"/>
      <c r="EE7" s="48" t="n"/>
      <c r="EF7" s="48" t="n"/>
      <c r="EG7" s="48" t="n"/>
      <c r="EH7" s="48" t="n"/>
      <c r="EI7" s="48" t="inlineStr">
        <is>
          <t>Kurangnya dukungan atau pemantauan dari pemerintah atau CPO Keterbatasan akses terhadap informasi atau pelatihan terkait biogas</t>
        </is>
      </c>
      <c r="EJ7" s="8" t="n">
        <v>0</v>
      </c>
      <c r="EK7" s="8" t="n">
        <v>1</v>
      </c>
      <c r="EL7" s="8" t="n">
        <v>1</v>
      </c>
      <c r="EM7" s="8" t="n">
        <v>0</v>
      </c>
      <c r="EN7" s="8" t="n">
        <v>0</v>
      </c>
      <c r="EO7" s="11" t="n"/>
      <c r="EP7" s="48" t="inlineStr">
        <is>
          <t>Ya, cukup jelas dan mudah diikuti</t>
        </is>
      </c>
      <c r="EQ7" s="48" t="inlineStr">
        <is>
          <t>Pelatihan</t>
        </is>
      </c>
      <c r="ER7" s="48" t="inlineStr">
        <is>
          <t>CPO atau pendamping</t>
        </is>
      </c>
      <c r="ES7" s="8" t="n">
        <v>1</v>
      </c>
      <c r="ET7" s="8" t="n">
        <v>0</v>
      </c>
      <c r="EU7" s="8" t="n">
        <v>0</v>
      </c>
      <c r="EV7" s="8" t="n">
        <v>0</v>
      </c>
      <c r="EW7" s="48" t="n"/>
      <c r="EX7" s="48" t="inlineStr">
        <is>
          <t>Anggota keluarga - Laki-laki Anggota keluarga - Perempuan dewasa</t>
        </is>
      </c>
      <c r="EY7" s="8" t="n">
        <v>1</v>
      </c>
      <c r="EZ7" s="8" t="n">
        <v>1</v>
      </c>
      <c r="FA7" s="8" t="n">
        <v>0</v>
      </c>
      <c r="FB7" s="48" t="n"/>
      <c r="FC7" s="48" t="inlineStr">
        <is>
          <t>Setiap bulan</t>
        </is>
      </c>
      <c r="FD7" s="48" t="n"/>
      <c r="FE7" s="48" t="inlineStr">
        <is>
          <t>Mengetahui</t>
        </is>
      </c>
      <c r="FF7" s="48" t="inlineStr">
        <is>
          <t>Selalu (setiap hari)</t>
        </is>
      </c>
      <c r="FG7" s="48" t="inlineStr">
        <is>
          <t>Mengetahui</t>
        </is>
      </c>
      <c r="FH7" s="48" t="inlineStr">
        <is>
          <t>Sering (setiap minggu)</t>
        </is>
      </c>
      <c r="FI7" s="48" t="inlineStr">
        <is>
          <t>Mengetahui</t>
        </is>
      </c>
      <c r="FJ7" s="48" t="inlineStr">
        <is>
          <t>Selalu (setiap hari)</t>
        </is>
      </c>
      <c r="FK7" s="48" t="inlineStr">
        <is>
          <t>Mengetahui</t>
        </is>
      </c>
      <c r="FL7" s="48" t="inlineStr">
        <is>
          <t>Sering (setiap minggu)</t>
        </is>
      </c>
      <c r="FM7" s="48" t="inlineStr">
        <is>
          <t>Mengetahui</t>
        </is>
      </c>
      <c r="FN7" s="48" t="inlineStr">
        <is>
          <t>Jarang (setiap bulan atau lebih)</t>
        </is>
      </c>
      <c r="FO7" s="48" t="inlineStr">
        <is>
          <t>Mengetahui</t>
        </is>
      </c>
      <c r="FP7" s="48" t="inlineStr">
        <is>
          <t>Jarang (setiap bulan atau lebih)</t>
        </is>
      </c>
      <c r="FQ7" s="48" t="inlineStr">
        <is>
          <t>Mengetahui</t>
        </is>
      </c>
      <c r="FR7" s="48" t="inlineStr">
        <is>
          <t>Ya</t>
        </is>
      </c>
      <c r="FS7" s="48" t="inlineStr">
        <is>
          <t>Mengetahui</t>
        </is>
      </c>
      <c r="FT7" s="48" t="inlineStr">
        <is>
          <t>Ya, selalu</t>
        </is>
      </c>
      <c r="FU7" s="48" t="inlineStr">
        <is>
          <t>Laki-laki dewasa Perempuan dewasa</t>
        </is>
      </c>
      <c r="FV7" s="8" t="n">
        <v>1</v>
      </c>
      <c r="FW7" s="8" t="n">
        <v>1</v>
      </c>
      <c r="FX7" s="8" t="n">
        <v>0</v>
      </c>
      <c r="FY7" s="8" t="n">
        <v>0</v>
      </c>
      <c r="FZ7" s="48" t="inlineStr">
        <is>
          <t>Cukup memahami</t>
        </is>
      </c>
      <c r="GA7" s="48" t="inlineStr">
        <is>
          <t>CPO Pelatihan</t>
        </is>
      </c>
      <c r="GB7" s="8" t="n">
        <v>1</v>
      </c>
      <c r="GC7" s="8" t="n">
        <v>1</v>
      </c>
      <c r="GD7" s="8" t="n">
        <v>0</v>
      </c>
      <c r="GE7" s="8" t="n">
        <v>0</v>
      </c>
      <c r="GF7" s="48" t="n"/>
      <c r="GG7" s="48" t="inlineStr">
        <is>
          <t>Sering</t>
        </is>
      </c>
      <c r="GH7" s="48" t="inlineStr">
        <is>
          <t>Ya</t>
        </is>
      </c>
      <c r="GI7" s="48" t="inlineStr">
        <is>
          <t>Tetangga</t>
        </is>
      </c>
      <c r="GJ7" s="8" t="n">
        <v>1</v>
      </c>
      <c r="GK7" s="8" t="n">
        <v>0</v>
      </c>
      <c r="GL7" s="8" t="n">
        <v>0</v>
      </c>
      <c r="GM7" s="8" t="n">
        <v>0</v>
      </c>
      <c r="GN7" s="48" t="n"/>
      <c r="GO7" s="8" t="n">
        <v>8</v>
      </c>
      <c r="GP7" s="48" t="inlineStr">
        <is>
          <t>Penuh (100%)</t>
        </is>
      </c>
      <c r="GQ7" s="48" t="inlineStr">
        <is>
          <t>Kayu bakar LPG</t>
        </is>
      </c>
      <c r="GR7" s="8" t="n">
        <v>1</v>
      </c>
      <c r="GS7" s="8" t="n">
        <v>1</v>
      </c>
      <c r="GT7" s="8" t="n">
        <v>0</v>
      </c>
      <c r="GU7" s="8" t="n">
        <v>0</v>
      </c>
      <c r="GV7" s="8" t="n">
        <v>0</v>
      </c>
      <c r="GW7" s="8" t="n">
        <v>0</v>
      </c>
      <c r="GX7" s="8" t="n">
        <v>0</v>
      </c>
      <c r="GY7" s="48" t="n"/>
      <c r="GZ7" s="48" t="inlineStr">
        <is>
          <t>Ya</t>
        </is>
      </c>
      <c r="HA7" s="8" t="n">
        <v>150</v>
      </c>
      <c r="HB7" s="8" t="n">
        <v>150000</v>
      </c>
      <c r="HC7" s="8" t="n">
        <v>50</v>
      </c>
      <c r="HD7" s="8" t="n">
        <v>50000</v>
      </c>
      <c r="HE7" s="8" t="n">
        <v>12</v>
      </c>
      <c r="HF7" s="8" t="n">
        <v>100000</v>
      </c>
      <c r="HG7" s="8" t="n">
        <v>3</v>
      </c>
      <c r="HH7" s="8" t="n">
        <v>25000</v>
      </c>
      <c r="HI7" s="48" t="n"/>
      <c r="HJ7" s="48" t="n"/>
      <c r="HK7" s="48" t="n"/>
      <c r="HL7" s="48" t="n"/>
      <c r="HM7" s="48" t="n"/>
      <c r="HN7" s="48" t="n"/>
      <c r="HO7" s="48" t="n"/>
      <c r="HP7" s="48" t="n"/>
      <c r="HQ7" s="48" t="n"/>
      <c r="HR7" s="48" t="n"/>
      <c r="HS7" s="48" t="n"/>
      <c r="HT7" s="48" t="n"/>
      <c r="HU7" s="48" t="n"/>
      <c r="HV7" s="48" t="n"/>
      <c r="HW7" s="48" t="n"/>
      <c r="HX7" s="48" t="n"/>
      <c r="HY7" s="8" t="n">
        <v>50</v>
      </c>
      <c r="HZ7" s="8" t="n">
        <v>50000</v>
      </c>
      <c r="IA7" s="8" t="n">
        <v>3</v>
      </c>
      <c r="IB7" s="8" t="n">
        <v>25000</v>
      </c>
      <c r="IC7" s="48" t="n"/>
      <c r="ID7" s="48" t="n"/>
      <c r="IE7" s="48" t="n"/>
      <c r="IF7" s="48" t="n"/>
      <c r="IG7" s="48" t="n"/>
      <c r="IH7" s="48" t="n"/>
      <c r="II7" s="48" t="n"/>
      <c r="IJ7" s="48" t="n"/>
      <c r="IK7" s="48" t="inlineStr">
        <is>
          <t>50-65 kg</t>
        </is>
      </c>
      <c r="IL7" s="48" t="inlineStr">
        <is>
          <t>3-5 jam</t>
        </is>
      </c>
      <c r="IM7" s="48" t="inlineStr">
        <is>
          <t>Ya</t>
        </is>
      </c>
      <c r="IN7" s="48" t="inlineStr">
        <is>
          <t>Tidak</t>
        </is>
      </c>
      <c r="IO7" s="48" t="inlineStr">
        <is>
          <t>Lebih bersih</t>
        </is>
      </c>
      <c r="IP7" s="48" t="n"/>
      <c r="IQ7" s="48" t="inlineStr">
        <is>
          <t>Tidak pernah</t>
        </is>
      </c>
      <c r="IR7" s="48" t="n"/>
      <c r="IS7" s="48" t="n"/>
      <c r="IT7" s="48" t="n"/>
      <c r="IU7" s="48" t="n"/>
      <c r="IV7" s="48" t="n"/>
      <c r="IW7" s="48" t="n"/>
      <c r="IX7" s="48" t="n"/>
      <c r="IY7" s="48" t="n"/>
      <c r="IZ7" s="48" t="inlineStr">
        <is>
          <t>Tidak pernah</t>
        </is>
      </c>
      <c r="JA7" s="48" t="n"/>
      <c r="JB7" s="48" t="n"/>
      <c r="JC7" s="48" t="n"/>
      <c r="JD7" s="48" t="n"/>
      <c r="JE7" s="48" t="n"/>
      <c r="JF7" s="48" t="n"/>
      <c r="JG7" s="48" t="n"/>
      <c r="JH7" s="48" t="n"/>
      <c r="JI7" s="48" t="inlineStr">
        <is>
          <t>Tidak pernah</t>
        </is>
      </c>
      <c r="JJ7" s="48" t="n"/>
      <c r="JK7" s="48" t="n"/>
      <c r="JL7" s="48" t="n"/>
      <c r="JM7" s="48" t="n"/>
      <c r="JN7" s="48" t="n"/>
      <c r="JO7" s="48" t="n"/>
      <c r="JP7" s="48" t="n"/>
      <c r="JQ7" s="48" t="n"/>
      <c r="JR7" s="48" t="inlineStr">
        <is>
          <t>Tidak pernah</t>
        </is>
      </c>
      <c r="JS7" s="48" t="n"/>
      <c r="JT7" s="48" t="n"/>
      <c r="JU7" s="48" t="n"/>
      <c r="JV7" s="48" t="n"/>
      <c r="JW7" s="48" t="n"/>
      <c r="JX7" s="48" t="n"/>
      <c r="JY7" s="48" t="n"/>
      <c r="JZ7" s="48" t="n"/>
      <c r="KA7" s="48" t="inlineStr">
        <is>
          <t>Tidak pernah</t>
        </is>
      </c>
      <c r="KB7" s="48" t="n"/>
      <c r="KC7" s="48" t="n"/>
      <c r="KD7" s="48" t="n"/>
      <c r="KE7" s="48" t="n"/>
      <c r="KF7" s="48" t="n"/>
      <c r="KG7" s="48" t="n"/>
      <c r="KH7" s="48" t="n"/>
      <c r="KI7" s="48" t="n"/>
      <c r="KJ7" s="48" t="inlineStr">
        <is>
          <t>Tidak pernah</t>
        </is>
      </c>
      <c r="KK7" s="48" t="n"/>
      <c r="KL7" s="48" t="n"/>
      <c r="KM7" s="48" t="n"/>
      <c r="KN7" s="48" t="n"/>
      <c r="KO7" s="48" t="n"/>
      <c r="KP7" s="48" t="n"/>
      <c r="KQ7" s="48" t="n"/>
      <c r="KR7" s="48" t="n"/>
      <c r="KS7" s="48" t="inlineStr">
        <is>
          <t>Cukup membaik</t>
        </is>
      </c>
      <c r="KT7" s="48" t="inlineStr">
        <is>
          <t>0-1 kali</t>
        </is>
      </c>
      <c r="KU7" s="48" t="inlineStr">
        <is>
          <t>0-1 kali</t>
        </is>
      </c>
      <c r="KV7" s="48" t="inlineStr">
        <is>
          <t>Laki-laki dewasa Perempuan dewasa</t>
        </is>
      </c>
      <c r="KW7" s="8" t="n">
        <v>1</v>
      </c>
      <c r="KX7" s="8" t="n">
        <v>1</v>
      </c>
      <c r="KY7" s="8" t="n">
        <v>0</v>
      </c>
      <c r="KZ7" s="8" t="n">
        <v>0</v>
      </c>
      <c r="LA7" s="48" t="inlineStr">
        <is>
          <t>Cukup membaik</t>
        </is>
      </c>
      <c r="LB7" s="48" t="inlineStr">
        <is>
          <t>Cukup membaik</t>
        </is>
      </c>
      <c r="LC7" s="8" t="n">
        <v>0</v>
      </c>
      <c r="LD7" s="8" t="n">
        <v>0</v>
      </c>
      <c r="LE7" s="8" t="n">
        <v>0</v>
      </c>
      <c r="LF7" s="8" t="n">
        <v>0</v>
      </c>
      <c r="LG7" s="48" t="inlineStr">
        <is>
          <t>Ya</t>
        </is>
      </c>
      <c r="LH7" s="8" t="n">
        <v>100000</v>
      </c>
      <c r="LI7" s="48" t="n"/>
      <c r="LJ7" s="48" t="inlineStr">
        <is>
          <t>Kebutuhan rumah tangga</t>
        </is>
      </c>
      <c r="LK7" s="8" t="n">
        <v>0</v>
      </c>
      <c r="LL7" s="8" t="n">
        <v>0</v>
      </c>
      <c r="LM7" s="8" t="n">
        <v>0</v>
      </c>
      <c r="LN7" s="8" t="n">
        <v>0</v>
      </c>
      <c r="LO7" s="8" t="n">
        <v>1</v>
      </c>
      <c r="LP7" s="8" t="n">
        <v>0</v>
      </c>
      <c r="LQ7" s="8" t="n">
        <v>0</v>
      </c>
      <c r="LR7" s="48" t="n"/>
      <c r="LS7" s="8" t="n">
        <v>15</v>
      </c>
      <c r="LT7" s="8" t="n">
        <v>15</v>
      </c>
      <c r="LU7" s="8" t="n">
        <v>0</v>
      </c>
      <c r="LV7" s="8" t="n">
        <v>5</v>
      </c>
      <c r="LW7" s="8" t="n">
        <v>5</v>
      </c>
      <c r="LX7" s="8" t="n">
        <v>0</v>
      </c>
      <c r="LY7" s="8" t="n">
        <v>5</v>
      </c>
      <c r="LZ7" s="8" t="n">
        <v>5</v>
      </c>
      <c r="MA7" s="8" t="n">
        <v>0</v>
      </c>
      <c r="MB7" s="48" t="inlineStr">
        <is>
          <t>Ya</t>
        </is>
      </c>
      <c r="MC7" s="8" t="n">
        <v>30</v>
      </c>
      <c r="MD7" s="8" t="n">
        <v>15</v>
      </c>
      <c r="ME7" s="8" t="n">
        <v>30</v>
      </c>
      <c r="MF7" s="8" t="n">
        <v>15</v>
      </c>
      <c r="MG7" s="8" t="n">
        <v>0</v>
      </c>
      <c r="MH7" s="8" t="n">
        <v>0</v>
      </c>
      <c r="MI7" s="48" t="inlineStr">
        <is>
          <t>Istirahat</t>
        </is>
      </c>
      <c r="MJ7" s="8" t="n">
        <v>0</v>
      </c>
      <c r="MK7" s="8" t="n">
        <v>0</v>
      </c>
      <c r="ML7" s="8" t="n">
        <v>1</v>
      </c>
      <c r="MM7" s="8" t="n">
        <v>0</v>
      </c>
      <c r="MN7" s="8" t="n">
        <v>0</v>
      </c>
      <c r="MO7" s="8" t="n">
        <v>0</v>
      </c>
      <c r="MP7" s="48" t="n"/>
      <c r="MQ7" s="48" t="n"/>
      <c r="MR7" s="48" t="inlineStr">
        <is>
          <t>santai dengan keluarga</t>
        </is>
      </c>
      <c r="MS7" s="48" t="n"/>
      <c r="MT7" s="48" t="inlineStr">
        <is>
          <t>kumpul keluarga</t>
        </is>
      </c>
      <c r="MU7" s="48" t="inlineStr">
        <is>
          <t>Ya, untuk anggota keluarga</t>
        </is>
      </c>
      <c r="MV7" s="48" t="inlineStr">
        <is>
          <t>Pemasangan sistem biogas</t>
        </is>
      </c>
      <c r="MW7" s="8" t="n">
        <v>0</v>
      </c>
      <c r="MX7" s="8" t="n">
        <v>1</v>
      </c>
      <c r="MY7" s="8" t="n">
        <v>0</v>
      </c>
      <c r="MZ7" s="8" t="n">
        <v>0</v>
      </c>
      <c r="NA7" s="48" t="n"/>
      <c r="NB7" s="48" t="n"/>
      <c r="NC7" s="48" t="n"/>
      <c r="ND7" s="48" t="n"/>
      <c r="NE7" s="48" t="n"/>
      <c r="NF7" s="48" t="n"/>
      <c r="NG7" s="48" t="n"/>
      <c r="NH7" s="48" t="n"/>
      <c r="NI7" s="48" t="n"/>
      <c r="NJ7" s="48" t="n"/>
      <c r="NK7" s="48" t="n"/>
      <c r="NL7" s="48" t="inlineStr">
        <is>
          <t>Tidak</t>
        </is>
      </c>
      <c r="NM7" s="48" t="inlineStr">
        <is>
          <t>Kombinasi dana mandiri dan dana hibah</t>
        </is>
      </c>
      <c r="NN7" s="48" t="inlineStr">
        <is>
          <t>9.000.001-11.000.000</t>
        </is>
      </c>
      <c r="NO7" s="48" t="inlineStr">
        <is>
          <t>Pemerintah</t>
        </is>
      </c>
      <c r="NP7" s="48" t="n"/>
      <c r="NQ7" s="48" t="n"/>
      <c r="NR7" s="48" t="n"/>
      <c r="NS7" s="48" t="n"/>
      <c r="NT7" s="48" t="n"/>
      <c r="NU7" s="48" t="n"/>
      <c r="NV7" s="48" t="inlineStr">
        <is>
          <t>Anggota keluarga - Laki-laki dewasa</t>
        </is>
      </c>
      <c r="NW7" s="48" t="n"/>
      <c r="NX7" s="48" t="inlineStr">
        <is>
          <t>Sedikit meningkat</t>
        </is>
      </c>
      <c r="NY7" s="8" t="n">
        <v>40</v>
      </c>
      <c r="NZ7" s="8" t="n">
        <v>20</v>
      </c>
      <c r="OA7" s="8" t="n">
        <v>0</v>
      </c>
      <c r="OB7" s="8" t="n">
        <v>10</v>
      </c>
      <c r="OC7" s="8" t="n">
        <v>10</v>
      </c>
      <c r="OD7" s="8" t="n">
        <v>0</v>
      </c>
      <c r="OE7" s="48" t="inlineStr">
        <is>
          <t>Lebih baik</t>
        </is>
      </c>
      <c r="OF7" s="48" t="inlineStr">
        <is>
          <t>Lebih baik (beda waktu memasak 5-30 menit, ATAU tidak lagi ada rasa/bau makanan yang berubah, ATAU alasan lainnya)</t>
        </is>
      </c>
      <c r="OG7" s="48" t="inlineStr">
        <is>
          <t>Ya</t>
        </is>
      </c>
      <c r="OH7" s="8" t="n">
        <v>0</v>
      </c>
      <c r="OI7" s="8" t="n">
        <v>0</v>
      </c>
      <c r="OJ7" s="8" t="n">
        <v>0</v>
      </c>
      <c r="OK7" s="8" t="n">
        <v>0</v>
      </c>
      <c r="OL7" s="8" t="n">
        <v>0</v>
      </c>
      <c r="OM7" s="8" t="n">
        <v>0</v>
      </c>
      <c r="ON7" s="8" t="n">
        <v>0</v>
      </c>
      <c r="OO7" s="8" t="n">
        <v>0</v>
      </c>
      <c r="OP7" s="48">
        <f>VLOOKUP(AG7,'BUS 2'!$G$1:$CU$424,2,0)</f>
        <v/>
      </c>
      <c r="OQ7" s="8">
        <f>VLOOKUP(AG7,'BUS 2'!$G$1:$CU$424,3,0)</f>
        <v/>
      </c>
      <c r="OR7" s="8">
        <f>VLOOKUP(AG7,'BUS 2'!$G$1:$CU$424,4,0)</f>
        <v/>
      </c>
      <c r="OS7" s="8">
        <f>VLOOKUP(AG7,'BUS 2'!$G$1:$CU$424,5,0)</f>
        <v/>
      </c>
      <c r="OT7" s="8">
        <f>VLOOKUP(AG7,'BUS 2'!$G$1:$CU$424,6,0)</f>
        <v/>
      </c>
      <c r="OU7" s="8">
        <f>VLOOKUP(AG7,'BUS 2'!$G$1:$CU$424,7,0)</f>
        <v/>
      </c>
      <c r="OV7" s="8">
        <f>VLOOKUP(AG7,'BUS 2'!$G$1:$CU$424,8,0)</f>
        <v/>
      </c>
      <c r="OW7" s="8">
        <f>VLOOKUP(AG7,'BUS 2'!$G$1:$CU$424,9,0)</f>
        <v/>
      </c>
      <c r="OX7" s="8">
        <f>VLOOKUP(AG7,'BUS 2'!$G$1:$CU$424,10,0)</f>
        <v/>
      </c>
      <c r="OY7" s="8">
        <f>VLOOKUP(AG7,'BUS 2'!$G$1:$CU$424,11,0)</f>
        <v/>
      </c>
      <c r="OZ7" s="8">
        <f>VLOOKUP(AG7,'BUS 2'!$G$1:$CU$424,12,0)</f>
        <v/>
      </c>
      <c r="PA7" s="8">
        <f>VLOOKUP(AG7,'BUS 2'!$G$1:$CU$424,13,0)</f>
        <v/>
      </c>
      <c r="PB7" s="8">
        <f>VLOOKUP(AG7,'BUS 2'!$G$1:$CU$424,14,0)</f>
        <v/>
      </c>
      <c r="PC7" s="8">
        <f>VLOOKUP(AG7,'BUS 2'!$G$1:$CU$424,15,0)</f>
        <v/>
      </c>
      <c r="PD7" s="8">
        <f>VLOOKUP(AG7,'BUS 2'!$G$1:$CU$424,16,0)</f>
        <v/>
      </c>
      <c r="PE7" s="8">
        <f>VLOOKUP(AG7,'BUS 2'!$G$1:$CU$424,17,0)</f>
        <v/>
      </c>
      <c r="PF7" s="8">
        <f>VLOOKUP(AG7,'BUS 2'!$G$1:$CU$424,18,0)</f>
        <v/>
      </c>
      <c r="PG7" s="8">
        <f>VLOOKUP(AG7,'BUS 2'!$G$1:$CU$424,19,0)</f>
        <v/>
      </c>
      <c r="PH7" s="8">
        <f>VLOOKUP(AG7,'BUS 2'!$G$1:$CU$424,20,0)</f>
        <v/>
      </c>
      <c r="PI7" s="8">
        <f>VLOOKUP(AG7,'BUS 2'!$G$1:$CU$424,21,0)</f>
        <v/>
      </c>
      <c r="PJ7" s="8">
        <f>VLOOKUP(AG7,'BUS 2'!$G$1:$CU$424,22,0)</f>
        <v/>
      </c>
      <c r="PK7" s="8">
        <f>VLOOKUP(AG7,'BUS 2'!$G$1:$CU$424,23,0)</f>
        <v/>
      </c>
      <c r="PL7" s="8">
        <f>VLOOKUP(AG7,'BUS 2'!$G$1:$CU$424,24,0)</f>
        <v/>
      </c>
      <c r="PM7" s="8">
        <f>VLOOKUP(AG7,'BUS 2'!$G$1:$CU$424,25,0)</f>
        <v/>
      </c>
      <c r="PN7" s="8">
        <f>VLOOKUP(AG7,'BUS 2'!$G$1:$CU$424,26,0)</f>
        <v/>
      </c>
      <c r="PO7" s="8">
        <f>VLOOKUP(AG7,'BUS 2'!$G$1:$CU$424,27,0)</f>
        <v/>
      </c>
      <c r="PP7" s="8">
        <f>VLOOKUP(AG7,'BUS 2'!$G$1:$CU$424,28,0)</f>
        <v/>
      </c>
      <c r="PQ7" s="8">
        <f>VLOOKUP(AG7,'BUS 2'!$G$1:$CU$424,29,0)</f>
        <v/>
      </c>
      <c r="PR7" s="8">
        <f>VLOOKUP(AG7,'BUS 2'!$G$1:$CU$424,30,0)</f>
        <v/>
      </c>
      <c r="PS7" s="8">
        <f>VLOOKUP(AG7,'BUS 2'!$G$1:$CU$424,31,0)</f>
        <v/>
      </c>
      <c r="PT7" s="48" t="inlineStr">
        <is>
          <t>1-Disebarkan ke lahan terbuka</t>
        </is>
      </c>
      <c r="PU7" s="8" t="n">
        <v>1</v>
      </c>
      <c r="PV7" s="8" t="n">
        <v>0</v>
      </c>
      <c r="PW7" s="8" t="n">
        <v>0</v>
      </c>
      <c r="PX7" s="8" t="n">
        <v>0</v>
      </c>
      <c r="PY7" s="8" t="n">
        <v>0</v>
      </c>
      <c r="PZ7" s="8" t="n">
        <v>0</v>
      </c>
      <c r="QA7" s="8" t="n">
        <v>1</v>
      </c>
      <c r="QB7" s="8" t="n">
        <v>0</v>
      </c>
      <c r="QC7" s="8" t="n">
        <v>0</v>
      </c>
      <c r="QD7" s="8" t="n">
        <v>0</v>
      </c>
      <c r="QE7" s="48" t="n"/>
      <c r="QF7" s="48" t="n"/>
      <c r="QG7" s="48" t="n"/>
      <c r="QH7" s="48" t="n"/>
      <c r="QI7" s="48" t="n"/>
      <c r="QJ7" s="48" t="n"/>
      <c r="QK7" s="48" t="n"/>
      <c r="QL7" s="48" t="n"/>
      <c r="QM7" s="48" t="n"/>
      <c r="QN7" s="48" t="n"/>
      <c r="QO7" s="48" t="n"/>
      <c r="QP7" s="48" t="n"/>
      <c r="QQ7" s="48" t="n"/>
      <c r="QR7" s="48" t="n"/>
      <c r="QS7" s="48" t="n"/>
      <c r="QT7" s="48" t="n"/>
      <c r="QU7" s="48" t="n"/>
      <c r="QV7" s="48" t="n"/>
      <c r="QW7" s="48" t="n"/>
      <c r="QX7" s="48" t="n"/>
      <c r="QY7" s="48" t="n"/>
      <c r="QZ7" s="48" t="n"/>
      <c r="RA7" s="48" t="n"/>
      <c r="RB7" s="48" t="n"/>
      <c r="RC7" s="48" t="n"/>
      <c r="RD7" s="48" t="n"/>
      <c r="RE7" s="48" t="n"/>
      <c r="RF7" s="48" t="n"/>
      <c r="RG7" s="48" t="n"/>
      <c r="RH7" s="48" t="n"/>
      <c r="RI7" s="48" t="n"/>
      <c r="RJ7" s="48" t="n"/>
      <c r="RK7" s="48" t="n"/>
      <c r="RL7" s="48" t="n"/>
      <c r="RM7" s="48" t="n"/>
      <c r="RN7" s="48" t="n"/>
      <c r="RO7" s="48" t="n"/>
      <c r="RP7" s="48" t="n"/>
      <c r="RQ7" s="48" t="n"/>
      <c r="RR7" s="48" t="n"/>
      <c r="RS7" s="48" t="n"/>
      <c r="RT7" s="48" t="n"/>
      <c r="RU7" s="48" t="n"/>
      <c r="RV7" s="48" t="n"/>
      <c r="RW7" s="48" t="n"/>
      <c r="RX7" s="48" t="n"/>
      <c r="RY7" s="48" t="n"/>
      <c r="RZ7" s="48" t="n"/>
      <c r="SA7" s="48" t="n"/>
      <c r="SB7" s="48" t="n"/>
      <c r="SC7" s="48" t="n"/>
      <c r="SD7" s="48" t="n"/>
      <c r="SE7" s="48" t="n"/>
      <c r="SF7" s="48" t="n"/>
      <c r="SG7" s="48" t="n"/>
      <c r="SH7" s="48" t="n"/>
      <c r="SI7" s="48" t="n"/>
      <c r="SJ7" s="48" t="n"/>
      <c r="SK7" s="48" t="n"/>
      <c r="SL7" s="48" t="n"/>
      <c r="SM7" s="48" t="n"/>
      <c r="SN7" s="48" t="n"/>
      <c r="SO7" s="48" t="n"/>
      <c r="SP7" s="48" t="n"/>
      <c r="SQ7" s="48" t="n"/>
      <c r="SR7" s="48" t="n"/>
      <c r="SS7" s="48" t="n"/>
      <c r="ST7" s="48" t="n"/>
      <c r="SU7" s="48" t="n"/>
      <c r="SV7" s="48" t="n"/>
      <c r="SW7" s="48" t="n"/>
      <c r="SX7" s="48" t="n"/>
      <c r="SY7" s="8">
        <f>VLOOKUP(AG7,'BUS 2'!$G$1:$CU$424,33,0)</f>
        <v/>
      </c>
      <c r="SZ7" s="48">
        <f>VLOOKUP(AG7,'BUS 2'!$G$1:$CU$424,34,0)</f>
        <v/>
      </c>
      <c r="TA7" s="48">
        <f>VLOOKUP(AG7,'BUS 2'!$G$1:$CU$424,35,0)</f>
        <v/>
      </c>
      <c r="TB7" s="48">
        <f>VLOOKUP(AG7,'BUS 2'!$G$1:$CU$424,36,0)</f>
        <v/>
      </c>
      <c r="TC7" s="48">
        <f>VLOOKUP(AG7,'BUS 2'!$G$1:$CU$424,37,0)</f>
        <v/>
      </c>
      <c r="TD7" s="48">
        <f>VLOOKUP(AG7,'BUS 2'!$G$1:$CU$424,38,0)</f>
        <v/>
      </c>
      <c r="TE7" s="48">
        <f>VLOOKUP(AG7,'BUS 2'!$G$1:$CU$424,39,0)</f>
        <v/>
      </c>
      <c r="TF7" s="48">
        <f>VLOOKUP(AG7,'BUS 2'!$G$1:$CU$424,40,0)</f>
        <v/>
      </c>
      <c r="TG7" s="8">
        <f>VLOOKUP(AG7,'BUS 2'!$G$1:$CU$424,42,0)</f>
        <v/>
      </c>
      <c r="TH7" s="8">
        <f>VLOOKUP(AG7,'BUS 2'!$G$1:$CU$424,43,0)</f>
        <v/>
      </c>
      <c r="TI7" s="8">
        <f>VLOOKUP(AG7,'BUS 2'!$G$1:$CU$424,44,0)</f>
        <v/>
      </c>
      <c r="TJ7" s="8">
        <f>VLOOKUP(AG7,'BUS 2'!$G$1:$CU$424,45,0)</f>
        <v/>
      </c>
      <c r="TK7" s="8">
        <f>VLOOKUP(AG7,'BUS 2'!$G$1:$CU$424,46,0)</f>
        <v/>
      </c>
      <c r="TL7" s="8">
        <f>VLOOKUP(AG7,'BUS 2'!$G$1:$CU$424,47,0)</f>
        <v/>
      </c>
      <c r="TM7" s="8">
        <f>VLOOKUP(AG7,'BUS 2'!$G$1:$CU$424,48,0)</f>
        <v/>
      </c>
      <c r="TN7" s="8">
        <f>VLOOKUP(AG7,'BUS 2'!$G$1:$CU$424,49,0)</f>
        <v/>
      </c>
      <c r="TO7" s="8">
        <f>VLOOKUP(AG7,'BUS 2'!$G$1:$CU$424,50,0)</f>
        <v/>
      </c>
      <c r="TP7" s="8">
        <f>VLOOKUP(AG7,'BUS 2'!$G$1:$CU$424,51,0)</f>
        <v/>
      </c>
      <c r="TQ7" s="8">
        <f>VLOOKUP(AG7,'BUS 2'!$G$1:$CU$424,52,0)</f>
        <v/>
      </c>
      <c r="TR7" s="8">
        <f>VLOOKUP(AG7,'BUS 2'!$G$1:$CU$424,53,0)</f>
        <v/>
      </c>
      <c r="TS7" s="48">
        <f>VLOOKUP(AG7,'BUS 2'!$G$1:$CU$424,54,0)</f>
        <v/>
      </c>
      <c r="TT7" s="48">
        <f>VLOOKUP(AG7,'BUS 2'!$G$1:$CU$424,55,0)</f>
        <v/>
      </c>
      <c r="TU7" s="48">
        <f>VLOOKUP(AG7,'BUS 2'!$G$1:$CU$424,56,0)</f>
        <v/>
      </c>
      <c r="TV7" s="48">
        <f>VLOOKUP(AG7,'BUS 2'!$G$1:$CU$424,57,0)</f>
        <v/>
      </c>
      <c r="TW7" s="48">
        <f>VLOOKUP(AG7,'BUS 2'!$G$1:$CU$424,58,0)</f>
        <v/>
      </c>
      <c r="TX7" s="48">
        <f>VLOOKUP(AG7,'BUS 2'!$G$1:$CU$424,59,0)</f>
        <v/>
      </c>
      <c r="TY7" s="48">
        <f>VLOOKUP(AG7,'BUS 2'!$G$1:$CU$424,60,0)</f>
        <v/>
      </c>
      <c r="TZ7" s="48">
        <f>VLOOKUP(AG7,'BUS 2'!$G$1:$CU$424,61,0)</f>
        <v/>
      </c>
      <c r="UA7" s="48">
        <f>VLOOKUP(AG7,'BUS 2'!$G$1:$CU$424,62,0)</f>
        <v/>
      </c>
      <c r="UB7" s="48">
        <f>VLOOKUP(AG7,'BUS 2'!$G$1:$CU$424,63,0)</f>
        <v/>
      </c>
      <c r="UC7" s="48">
        <f>VLOOKUP(AG7,'BUS 2'!$G$1:$CU$424,64,0)</f>
        <v/>
      </c>
      <c r="UD7" s="48">
        <f>VLOOKUP(AG7,'BUS 2'!$G$1:$CU$424,65,0)</f>
        <v/>
      </c>
      <c r="UE7" s="48">
        <f>VLOOKUP(AG7,'BUS 2'!$G$1:$CU$424,66,0)</f>
        <v/>
      </c>
      <c r="UF7" s="48">
        <f>VLOOKUP(AG7,'BUS 2'!$G$1:$CU$424,67,0)</f>
        <v/>
      </c>
      <c r="UG7" s="48">
        <f>VLOOKUP(AG7,'BUS 2'!$G$1:$CU$424,68,0)</f>
        <v/>
      </c>
      <c r="UH7" s="48">
        <f>VLOOKUP(AG7,'BUS 2'!$G$1:$CU$424,69,0)</f>
        <v/>
      </c>
      <c r="UI7" s="48">
        <f>VLOOKUP(AG7,'BUS 2'!$G$1:$CU$424,70,0)</f>
        <v/>
      </c>
      <c r="UJ7" s="48">
        <f>VLOOKUP(AG7,'BUS 2'!$G$1:$CU$424,71,0)</f>
        <v/>
      </c>
      <c r="UK7" s="48">
        <f>VLOOKUP(AG7,'BUS 2'!$G$1:$CU$424,72,0)</f>
        <v/>
      </c>
      <c r="UL7" s="48">
        <f>VLOOKUP(AG7,'BUS 2'!$G$1:$CU$424,73,0)</f>
        <v/>
      </c>
      <c r="UM7" s="48">
        <f>VLOOKUP(AG7,'BUS 2'!$G$1:$CU$424,74,0)</f>
        <v/>
      </c>
      <c r="UN7" s="48">
        <f>VLOOKUP(AG7,'BUS 2'!$G$1:$CU$424,75,0)</f>
        <v/>
      </c>
      <c r="UO7" s="48">
        <f>VLOOKUP(AG7,'BUS 2'!$G$1:$CU$424,76,0)</f>
        <v/>
      </c>
      <c r="UP7" s="48">
        <f>VLOOKUP(AG7,'BUS 2'!$G$1:$CU$424,77,0)</f>
        <v/>
      </c>
      <c r="UQ7" s="48">
        <f>VLOOKUP(AG7,'BUS 2'!$G$1:$CU$424,78,0)</f>
        <v/>
      </c>
      <c r="UR7" s="48">
        <f>VLOOKUP(AG7,'BUS 2'!$G$1:$CU$424,79,0)</f>
        <v/>
      </c>
      <c r="US7" s="48">
        <f>VLOOKUP(AG7,'BUS 2'!$G$1:$CU$424,80,0)</f>
        <v/>
      </c>
      <c r="UT7" s="48">
        <f>VLOOKUP(AG7,'BUS 2'!$G$1:$CU$424,81,0)</f>
        <v/>
      </c>
      <c r="UU7" s="48" t="n"/>
      <c r="UV7" s="48" t="n"/>
      <c r="UW7" s="48" t="n"/>
      <c r="UX7" s="48" t="n"/>
      <c r="UY7" s="48" t="n"/>
      <c r="UZ7" s="48" t="n"/>
      <c r="VA7" s="48" t="n"/>
      <c r="VB7" s="48" t="n"/>
      <c r="VC7" s="48" t="n"/>
      <c r="VD7" s="48" t="n"/>
      <c r="VE7" s="48" t="n"/>
      <c r="VF7" s="48" t="n"/>
      <c r="VG7" s="48" t="n"/>
      <c r="VH7" s="48" t="n"/>
      <c r="VI7" s="48" t="n"/>
      <c r="VJ7" s="48" t="n"/>
      <c r="VK7" s="48" t="n"/>
      <c r="VL7" s="48" t="n"/>
      <c r="VM7" s="48" t="n"/>
      <c r="VN7" s="48" t="n"/>
      <c r="VO7" s="48" t="n"/>
      <c r="VP7" s="48" t="n"/>
      <c r="VQ7" s="48" t="n"/>
      <c r="VR7" s="48" t="n"/>
      <c r="VS7" s="48" t="n"/>
      <c r="VT7" s="48" t="n"/>
      <c r="VU7" s="48" t="n"/>
      <c r="VV7" s="48" t="n"/>
      <c r="VW7" s="48" t="n"/>
      <c r="VX7" s="48" t="n"/>
      <c r="VY7" s="48" t="n"/>
      <c r="VZ7" s="48" t="n"/>
      <c r="WA7" s="48" t="n"/>
      <c r="WB7" s="48" t="n"/>
      <c r="WC7" s="48" t="n"/>
      <c r="WD7" s="48" t="n"/>
      <c r="WE7" s="48" t="n"/>
      <c r="WF7" s="48" t="n"/>
      <c r="WG7" s="48" t="n"/>
      <c r="WH7" s="48" t="n"/>
      <c r="WI7" s="48" t="n"/>
      <c r="WJ7" s="48" t="n"/>
      <c r="WK7" s="48" t="n"/>
      <c r="WL7" s="48" t="n"/>
      <c r="WM7" s="48" t="n"/>
      <c r="WN7" s="48" t="n"/>
      <c r="WO7" s="48" t="n"/>
      <c r="WP7" s="48" t="n"/>
      <c r="WQ7" s="48" t="n"/>
      <c r="WR7" s="48" t="n"/>
      <c r="WS7" s="48" t="n"/>
      <c r="WT7" s="48" t="n"/>
      <c r="WU7" s="48" t="n"/>
      <c r="WV7" s="48" t="n"/>
      <c r="WW7" s="48" t="n"/>
      <c r="WX7" s="48" t="n"/>
      <c r="WY7" s="48" t="n"/>
      <c r="WZ7" s="48" t="n"/>
      <c r="XA7" s="48" t="n"/>
      <c r="XB7" s="48" t="n"/>
      <c r="XC7" s="48" t="n"/>
      <c r="XD7" s="48" t="n"/>
      <c r="XE7" s="48" t="n"/>
      <c r="XF7" s="48" t="n"/>
      <c r="XG7" s="48" t="n"/>
      <c r="XH7" s="48" t="n"/>
      <c r="XI7" s="48" t="n"/>
      <c r="XJ7" s="48" t="n"/>
      <c r="XK7" s="48" t="n"/>
      <c r="XL7" s="48" t="n"/>
      <c r="XM7" s="48" t="n"/>
      <c r="XN7" s="48" t="n"/>
      <c r="XO7" s="48" t="n"/>
      <c r="XP7" s="48" t="n"/>
      <c r="XQ7" s="48" t="n"/>
      <c r="XR7" s="48" t="n"/>
      <c r="XS7" s="48" t="n"/>
      <c r="XT7" s="48" t="n"/>
      <c r="XU7" s="48" t="n"/>
      <c r="XV7" s="48" t="n"/>
      <c r="XW7" s="48" t="n"/>
      <c r="XX7" s="48" t="n"/>
      <c r="XY7" s="48" t="n"/>
      <c r="XZ7" s="48" t="n"/>
      <c r="YA7" s="48" t="n"/>
      <c r="YB7" s="48" t="n"/>
      <c r="YC7" s="48" t="n"/>
      <c r="YD7" s="48" t="n"/>
      <c r="YE7" s="48" t="n"/>
      <c r="YF7" s="48" t="n"/>
      <c r="YG7" s="48" t="n"/>
      <c r="YH7" s="48" t="n"/>
      <c r="YI7" s="48" t="n"/>
      <c r="YJ7" s="48" t="n"/>
      <c r="YK7" s="48" t="n"/>
      <c r="YL7" s="48" t="n"/>
      <c r="YM7" s="48" t="n"/>
      <c r="YN7" s="48" t="n"/>
      <c r="YO7" s="48" t="n"/>
      <c r="YP7" s="48" t="n"/>
      <c r="YQ7" s="48" t="n"/>
      <c r="YR7" s="48" t="n"/>
      <c r="YS7" s="48" t="n"/>
      <c r="YT7" s="48" t="n"/>
      <c r="YU7" s="48" t="n"/>
      <c r="YV7" s="48" t="n"/>
      <c r="YW7" s="48" t="n"/>
      <c r="YX7" s="48" t="n"/>
      <c r="YY7" s="48" t="n"/>
      <c r="YZ7" s="48" t="n"/>
      <c r="ZA7" s="48" t="n"/>
      <c r="ZB7" s="48" t="n"/>
      <c r="ZC7" s="48" t="n"/>
      <c r="ZD7" s="48" t="n"/>
      <c r="ZE7" s="48" t="n"/>
      <c r="ZF7" s="48" t="n"/>
      <c r="ZG7" s="48" t="n"/>
      <c r="ZH7" s="48" t="n"/>
      <c r="ZI7" s="48" t="n"/>
      <c r="ZJ7" s="48" t="n"/>
      <c r="ZK7" s="48" t="n"/>
      <c r="ZL7" s="48" t="n"/>
      <c r="ZM7" s="48" t="n"/>
      <c r="ZN7" s="48" t="n"/>
      <c r="ZO7" s="48" t="n"/>
      <c r="ZP7" s="48" t="n"/>
      <c r="ZQ7" s="48" t="n"/>
      <c r="ZR7" s="48" t="n"/>
      <c r="ZS7" s="48" t="n"/>
      <c r="ZT7" s="48" t="n"/>
      <c r="ZU7" s="48" t="n"/>
      <c r="ZV7" s="48" t="n"/>
      <c r="ZW7" s="48" t="n"/>
      <c r="ZX7" s="48" t="n"/>
      <c r="ZY7" s="48" t="n"/>
      <c r="ZZ7" s="48" t="n"/>
      <c r="AAA7" s="48" t="n"/>
      <c r="AAB7" s="48" t="n"/>
      <c r="AAC7" s="48" t="n"/>
      <c r="AAD7" s="48" t="n"/>
      <c r="AAE7" s="48" t="n"/>
      <c r="AAF7" s="48" t="n"/>
      <c r="AAG7" s="48" t="n"/>
      <c r="AAH7" s="48" t="n"/>
      <c r="AAI7" s="48" t="n"/>
      <c r="AAJ7" s="48" t="n"/>
      <c r="AAK7" s="48" t="n"/>
      <c r="AAL7" s="48" t="inlineStr">
        <is>
          <t>Ya</t>
        </is>
      </c>
      <c r="AAM7" s="48" t="inlineStr">
        <is>
          <t>Padat Cair</t>
        </is>
      </c>
      <c r="AAN7" s="8" t="n">
        <v>1</v>
      </c>
      <c r="AAO7" s="8" t="n">
        <v>1</v>
      </c>
      <c r="AAP7" s="8" t="n">
        <v>45</v>
      </c>
      <c r="AAQ7" s="8" t="n">
        <v>45</v>
      </c>
      <c r="AAR7" s="48" t="inlineStr">
        <is>
          <t>Ya</t>
        </is>
      </c>
      <c r="AAS7" s="48" t="inlineStr">
        <is>
          <t>Mengetahui</t>
        </is>
      </c>
      <c r="AAT7" s="48" t="inlineStr">
        <is>
          <t>Digunakan untuk pupuk di lahan pertanian sendiri Diberikan gratis ke orang lain</t>
        </is>
      </c>
      <c r="AAU7" s="8" t="n">
        <v>1</v>
      </c>
      <c r="AAV7" s="8" t="n">
        <v>0</v>
      </c>
      <c r="AAW7" s="8" t="n">
        <v>0</v>
      </c>
      <c r="AAX7" s="8" t="n">
        <v>0</v>
      </c>
      <c r="AAY7" s="8" t="n">
        <v>1</v>
      </c>
      <c r="AAZ7" s="8" t="n">
        <v>0</v>
      </c>
      <c r="ABA7" s="8" t="n">
        <v>0</v>
      </c>
      <c r="ABB7" s="48" t="inlineStr">
        <is>
          <t>Pupuk cair untuk tanaman</t>
        </is>
      </c>
      <c r="ABC7" s="8" t="n">
        <v>1</v>
      </c>
      <c r="ABD7" s="8" t="n">
        <v>0</v>
      </c>
      <c r="ABE7" s="8" t="n">
        <v>0</v>
      </c>
      <c r="ABF7" s="8" t="n">
        <v>0</v>
      </c>
      <c r="ABG7" s="8" t="n">
        <v>0</v>
      </c>
      <c r="ABH7" s="48" t="n"/>
      <c r="ABI7" s="48" t="n"/>
      <c r="ABJ7" s="48" t="n"/>
      <c r="ABK7" s="48" t="n"/>
      <c r="ABL7" s="48" t="n"/>
      <c r="ABM7" s="48" t="n"/>
      <c r="ABN7" s="48" t="n"/>
      <c r="ABO7" s="48" t="n"/>
      <c r="ABP7" s="48" t="n"/>
      <c r="ABQ7" s="11" t="inlineStr">
        <is>
          <t>Rumput</t>
        </is>
      </c>
      <c r="ABR7" s="48" t="inlineStr">
        <is>
          <t>Cukup (2 minggu sekali)</t>
        </is>
      </c>
      <c r="ABS7" s="8" t="n">
        <v>2000</v>
      </c>
      <c r="ABT7" s="48" t="n"/>
      <c r="ABU7" s="8" t="n">
        <v>45</v>
      </c>
      <c r="ABV7" s="8" t="n">
        <v>45</v>
      </c>
      <c r="ABW7" s="48" t="inlineStr">
        <is>
          <t>NPK</t>
        </is>
      </c>
      <c r="ABX7" s="48" t="n"/>
      <c r="ABY7" s="8" t="n">
        <v>40</v>
      </c>
      <c r="ABZ7" s="8" t="n">
        <v>4000</v>
      </c>
      <c r="ACA7" s="8" t="n">
        <v>20</v>
      </c>
      <c r="ACB7" s="8" t="n">
        <v>5000</v>
      </c>
      <c r="ACC7" s="8" t="n">
        <v>500</v>
      </c>
      <c r="ACD7" s="8" t="n">
        <v>500</v>
      </c>
      <c r="ACE7" s="48" t="inlineStr">
        <is>
          <t>Ya</t>
        </is>
      </c>
      <c r="ACF7" s="48" t="inlineStr">
        <is>
          <t>Cukup meningkat</t>
        </is>
      </c>
      <c r="ACG7" s="48" t="inlineStr">
        <is>
          <t>Menurun</t>
        </is>
      </c>
      <c r="ACH7" s="48" t="inlineStr">
        <is>
          <t>Cukup meningkat</t>
        </is>
      </c>
      <c r="ACI7" s="48" t="n"/>
      <c r="ACJ7" s="48" t="n"/>
      <c r="ACK7" s="48" t="inlineStr">
        <is>
          <t>Tidak punya waktu mengumpulkannya Ladang/sawah terlalu jauh, sulit untuk mengangkut ke sana</t>
        </is>
      </c>
      <c r="ACL7" s="8" t="n">
        <v>0</v>
      </c>
      <c r="ACM7" s="8" t="n">
        <v>0</v>
      </c>
      <c r="ACN7" s="8" t="n">
        <v>1</v>
      </c>
      <c r="ACO7" s="8" t="n">
        <v>1</v>
      </c>
      <c r="ACP7" s="8" t="n">
        <v>0</v>
      </c>
      <c r="ACQ7" s="8" t="n">
        <v>0</v>
      </c>
      <c r="ACR7" s="8" t="n">
        <v>0</v>
      </c>
      <c r="ACS7" s="48" t="n"/>
      <c r="ACT7" s="48" t="inlineStr">
        <is>
          <t>tidak</t>
        </is>
      </c>
      <c r="ACU7" s="48" t="inlineStr">
        <is>
          <t>Manfaat cukup signifikan, terasa di kehidupan sehari-hari</t>
        </is>
      </c>
      <c r="ACV7" s="48" t="inlineStr">
        <is>
          <t>Berkurang</t>
        </is>
      </c>
      <c r="ACW7" s="48" t="inlineStr">
        <is>
          <t>Anggota keluarga - Perempuan dewasa</t>
        </is>
      </c>
      <c r="ACX7" s="48" t="inlineStr">
        <is>
          <t>Setuju</t>
        </is>
      </c>
      <c r="ACY7" s="48" t="inlineStr">
        <is>
          <t>Anggota keluarga - Laki-laki dewasa Anggota keluarga - Perempuan dewasa</t>
        </is>
      </c>
      <c r="ACZ7" s="8" t="n">
        <v>1</v>
      </c>
      <c r="ADA7" s="8" t="n">
        <v>1</v>
      </c>
      <c r="ADB7" s="8" t="n">
        <v>0</v>
      </c>
      <c r="ADC7" s="8" t="n">
        <v>0</v>
      </c>
      <c r="ADD7" s="48" t="inlineStr">
        <is>
          <t>Cukup puas</t>
        </is>
      </c>
      <c r="ADE7" s="48" t="inlineStr">
        <is>
          <t>Cukup puas</t>
        </is>
      </c>
      <c r="ADF7" s="48" t="inlineStr">
        <is>
          <t>Cukup puas</t>
        </is>
      </c>
      <c r="ADG7" s="48" t="inlineStr">
        <is>
          <t>Cukup puas</t>
        </is>
      </c>
      <c r="ADH7" s="48" t="inlineStr">
        <is>
          <t>Tidak</t>
        </is>
      </c>
      <c r="ADI7" s="48" t="n"/>
      <c r="ADJ7" s="48" t="inlineStr">
        <is>
          <t>Cukup puas</t>
        </is>
      </c>
      <c r="ADK7" s="48" t="n"/>
      <c r="ADL7" s="48" t="n"/>
      <c r="ADM7" s="48" t="n"/>
      <c r="ADN7" s="48" t="n"/>
      <c r="ADO7" s="48" t="n"/>
      <c r="ADP7" s="48" t="n"/>
      <c r="ADQ7" s="48" t="n"/>
      <c r="ADR7" s="48" t="n"/>
      <c r="ADS7" s="48" t="n"/>
      <c r="ADT7" s="48" t="n"/>
      <c r="ADU7" s="48" t="inlineStr">
        <is>
          <t>Menghubungi CPO atau pendamping Memperbaiki sendiri</t>
        </is>
      </c>
      <c r="ADV7" s="8" t="n">
        <v>0</v>
      </c>
      <c r="ADW7" s="8" t="n">
        <v>0</v>
      </c>
      <c r="ADX7" s="8" t="n">
        <v>0</v>
      </c>
      <c r="ADY7" s="8" t="n">
        <v>0</v>
      </c>
      <c r="ADZ7" s="8" t="n">
        <v>1</v>
      </c>
      <c r="AEA7" s="8" t="n">
        <v>1</v>
      </c>
      <c r="AEB7" s="8" t="n">
        <v>0</v>
      </c>
      <c r="AEC7" s="8" t="n">
        <v>0</v>
      </c>
      <c r="AED7" s="12" t="n"/>
      <c r="AEE7" s="17" t="inlineStr">
        <is>
          <t>Laki-laki dewasa</t>
        </is>
      </c>
      <c r="AEF7" s="48" t="n"/>
      <c r="AEG7" s="17" t="inlineStr">
        <is>
          <t>Menelepon atau WA langsung</t>
        </is>
      </c>
      <c r="AEH7" s="48" t="n"/>
      <c r="AEI7" s="11" t="inlineStr">
        <is>
          <t>Tidak ada</t>
        </is>
      </c>
      <c r="AEJ7" s="48" t="inlineStr">
        <is>
          <t>Kadang-kadang</t>
        </is>
      </c>
      <c r="AEK7" s="17" t="inlineStr">
        <is>
          <t>Lebih mudah mendapatkan  energi  Pasokan energi yang andal   Memasak lebih cepat   Lebih aman   Pengurangan waktu dan tenaga  Peningkatan kebersihan  kandang ternak Pemanfaatan bio-slurry sebagai  pupuk Dapur lebih bersih dan bebas  asap</t>
        </is>
      </c>
      <c r="AEL7" s="18" t="n">
        <v>0</v>
      </c>
      <c r="AEM7" s="18" t="n">
        <v>1</v>
      </c>
      <c r="AEN7" s="18" t="n">
        <v>1</v>
      </c>
      <c r="AEO7" s="18" t="n">
        <v>1</v>
      </c>
      <c r="AEP7" s="18" t="n">
        <v>1</v>
      </c>
      <c r="AEQ7" s="18" t="n">
        <v>1</v>
      </c>
      <c r="AER7" s="18" t="n">
        <v>1</v>
      </c>
      <c r="AES7" s="18" t="n">
        <v>1</v>
      </c>
      <c r="AET7" s="18" t="n">
        <v>1</v>
      </c>
      <c r="AEU7" s="18" t="n">
        <v>0</v>
      </c>
      <c r="AEV7" s="18" t="n">
        <v>0</v>
      </c>
      <c r="AEW7" s="18" t="n">
        <v>0</v>
      </c>
      <c r="AEX7" s="48" t="n"/>
      <c r="AEY7" s="48" t="inlineStr">
        <is>
          <t>Mengurangi pengeluaran energi</t>
        </is>
      </c>
      <c r="AEZ7" s="48" t="n"/>
      <c r="AFA7" s="48" t="inlineStr">
        <is>
          <t>Yayasan Rumah Energi (YRE)</t>
        </is>
      </c>
      <c r="AFB7" s="48" t="n"/>
      <c r="AFC7" s="48" t="inlineStr">
        <is>
          <t>WhatsApp Image 2026-02-03 at 14.15.32-21_27_21.jpeg</t>
        </is>
      </c>
      <c r="AFD7" s="16" t="inlineStr">
        <is>
          <t>https://kf.kobotoolbox.org/api/v2/assets/avstPQqLr3Ab3ZdcVTXZ6f/data/663732541/attachments/attdwtkkxxWMPXzr9nFauzRu/</t>
        </is>
      </c>
      <c r="AFE7" s="48" t="inlineStr">
        <is>
          <t>WhatsApp Image 2026-02-03 at 14.15.32 (1)-21_27_31.jpeg</t>
        </is>
      </c>
      <c r="AFF7" s="16" t="inlineStr">
        <is>
          <t>https://kf.kobotoolbox.org/api/v2/assets/avstPQqLr3Ab3ZdcVTXZ6f/data/663732541/attachments/attTDpcqVFTdYLvZAYYmCEtF/</t>
        </is>
      </c>
      <c r="AFG7" s="48" t="inlineStr">
        <is>
          <t>manto / witono</t>
        </is>
      </c>
      <c r="AFH7" s="48" t="n"/>
      <c r="AFI7" s="48" t="n"/>
    </row>
    <row r="8">
      <c r="A8" s="6" t="n">
        <v>46057</v>
      </c>
      <c r="B8" s="6" t="n">
        <v>46057</v>
      </c>
      <c r="C8" s="48" t="inlineStr">
        <is>
          <t>Marmanto</t>
        </is>
      </c>
      <c r="D8" s="48" t="inlineStr">
        <is>
          <t>Subagyo</t>
        </is>
      </c>
      <c r="E8" s="8" t="n">
        <v>6282128590068</v>
      </c>
      <c r="F8" s="48" t="n"/>
      <c r="G8" s="8" t="n">
        <v>-7.42567126</v>
      </c>
      <c r="H8" s="8" t="n">
        <v>110.335</v>
      </c>
      <c r="I8" s="48" t="n"/>
      <c r="J8" s="8" t="n">
        <v>4.58</v>
      </c>
      <c r="K8" s="48" t="n"/>
      <c r="L8" s="48" t="n"/>
      <c r="M8" s="8" t="n">
        <v>-7.4255</v>
      </c>
      <c r="N8" s="8" t="n">
        <v>110.3350042</v>
      </c>
      <c r="O8" s="48" t="n"/>
      <c r="P8" s="8" t="n">
        <v>4.98</v>
      </c>
      <c r="Q8" s="48" t="n"/>
      <c r="R8" s="48" t="inlineStr">
        <is>
          <t>Jawa Tengah</t>
        </is>
      </c>
      <c r="S8" s="48" t="n"/>
      <c r="T8" s="48" t="n"/>
      <c r="U8" s="48" t="n"/>
      <c r="V8" s="48" t="n"/>
      <c r="W8" s="48" t="n"/>
      <c r="X8" s="48" t="n"/>
      <c r="Y8" s="48" t="n"/>
      <c r="Z8" s="48" t="n"/>
      <c r="AA8" s="48" t="n"/>
      <c r="AB8" s="48" t="n"/>
      <c r="AC8" s="48" t="inlineStr">
        <is>
          <t>Klaten</t>
        </is>
      </c>
      <c r="AD8" s="48" t="inlineStr">
        <is>
          <t>Kebon Arum</t>
        </is>
      </c>
      <c r="AE8" s="48" t="inlineStr">
        <is>
          <t>Gondang</t>
        </is>
      </c>
      <c r="AF8" s="48" t="inlineStr">
        <is>
          <t>RUMAH ILHAM</t>
        </is>
      </c>
      <c r="AG8" s="48" t="inlineStr">
        <is>
          <t>HIP0213</t>
        </is>
      </c>
      <c r="AH8" s="8" t="n">
        <v>6</v>
      </c>
      <c r="AI8" s="48" t="inlineStr">
        <is>
          <t>VPA2</t>
        </is>
      </c>
      <c r="AJ8" s="48" t="inlineStr">
        <is>
          <t>Tidak aktif</t>
        </is>
      </c>
      <c r="AK8" s="8" t="n">
        <v>60</v>
      </c>
      <c r="AL8" s="48" t="inlineStr">
        <is>
          <t>Laki-laki</t>
        </is>
      </c>
      <c r="AM8" s="48" t="inlineStr">
        <is>
          <t>Sudah menikah</t>
        </is>
      </c>
      <c r="AN8" s="48" t="inlineStr">
        <is>
          <t>SD/Sederajat</t>
        </is>
      </c>
      <c r="AO8" s="48" t="inlineStr">
        <is>
          <t>Petani</t>
        </is>
      </c>
      <c r="AP8" s="8" t="n">
        <v>1</v>
      </c>
      <c r="AQ8" s="8" t="n">
        <v>0</v>
      </c>
      <c r="AR8" s="8" t="n">
        <v>0</v>
      </c>
      <c r="AS8" s="8" t="n">
        <v>0</v>
      </c>
      <c r="AT8" s="8" t="n">
        <v>0</v>
      </c>
      <c r="AU8" s="8" t="n">
        <v>0</v>
      </c>
      <c r="AV8" s="8" t="n">
        <v>0</v>
      </c>
      <c r="AW8" s="8" t="n">
        <v>0</v>
      </c>
      <c r="AX8" s="48" t="n"/>
      <c r="AY8" s="48" t="inlineStr">
        <is>
          <t>Peternak</t>
        </is>
      </c>
      <c r="AZ8" s="8" t="n">
        <v>0</v>
      </c>
      <c r="BA8" s="8" t="n">
        <v>1</v>
      </c>
      <c r="BB8" s="8" t="n">
        <v>0</v>
      </c>
      <c r="BC8" s="8" t="n">
        <v>0</v>
      </c>
      <c r="BD8" s="8" t="n">
        <v>0</v>
      </c>
      <c r="BE8" s="8" t="n">
        <v>0</v>
      </c>
      <c r="BF8" s="8" t="n">
        <v>0</v>
      </c>
      <c r="BG8" s="8" t="n">
        <v>0</v>
      </c>
      <c r="BH8" s="48" t="n"/>
      <c r="BI8" s="48" t="inlineStr">
        <is>
          <t>Rp2.500.000 - Rp3.500.000</t>
        </is>
      </c>
      <c r="BJ8" s="8" t="n">
        <v>1</v>
      </c>
      <c r="BK8" s="8" t="n">
        <v>3</v>
      </c>
      <c r="BL8" s="8" t="n">
        <v>0</v>
      </c>
      <c r="BM8" s="8" t="n">
        <v>0</v>
      </c>
      <c r="BN8" s="48" t="inlineStr">
        <is>
          <t>Milik sendiri</t>
        </is>
      </c>
      <c r="BO8" s="48" t="inlineStr">
        <is>
          <t>Permanen (dinding bata dan semen)</t>
        </is>
      </c>
      <c r="BP8" s="8" t="n">
        <v>1</v>
      </c>
      <c r="BQ8" s="8" t="n">
        <v>0</v>
      </c>
      <c r="BR8" s="8" t="n">
        <v>0</v>
      </c>
      <c r="BS8" s="8" t="n">
        <v>0</v>
      </c>
      <c r="BT8" s="8" t="n">
        <v>0</v>
      </c>
      <c r="BU8" s="48" t="n"/>
      <c r="BV8" s="48" t="inlineStr">
        <is>
          <t>Keramik/ubin</t>
        </is>
      </c>
      <c r="BW8" s="8" t="n">
        <v>0</v>
      </c>
      <c r="BX8" s="8" t="n">
        <v>0</v>
      </c>
      <c r="BY8" s="8" t="n">
        <v>1</v>
      </c>
      <c r="BZ8" s="8" t="n">
        <v>0</v>
      </c>
      <c r="CA8" s="8" t="n">
        <v>0</v>
      </c>
      <c r="CB8" s="48" t="n"/>
      <c r="CC8" s="48" t="inlineStr">
        <is>
          <t>Genting</t>
        </is>
      </c>
      <c r="CD8" s="8" t="n">
        <v>0</v>
      </c>
      <c r="CE8" s="8" t="n">
        <v>0</v>
      </c>
      <c r="CF8" s="8" t="n">
        <v>0</v>
      </c>
      <c r="CG8" s="8" t="n">
        <v>0</v>
      </c>
      <c r="CH8" s="8" t="n">
        <v>0</v>
      </c>
      <c r="CI8" s="8" t="n">
        <v>1</v>
      </c>
      <c r="CJ8" s="8" t="n">
        <v>0</v>
      </c>
      <c r="CK8" s="48" t="n"/>
      <c r="CL8" s="48" t="inlineStr">
        <is>
          <t>Ya</t>
        </is>
      </c>
      <c r="CM8" s="8" t="n">
        <v>2020</v>
      </c>
      <c r="CN8" s="48" t="inlineStr">
        <is>
          <t>Fixed-Dome (Kubah Tetap)</t>
        </is>
      </c>
      <c r="CO8" s="48" t="inlineStr">
        <is>
          <t>6 m³ (4-5 ekor sapi, ±5 jam memasak/hari, ±50 kg</t>
        </is>
      </c>
      <c r="CP8" s="48" t="inlineStr">
        <is>
          <t>Anggota keluarga - laki-laki</t>
        </is>
      </c>
      <c r="CQ8" s="8" t="n">
        <v>0</v>
      </c>
      <c r="CR8" s="8" t="n">
        <v>0</v>
      </c>
      <c r="CS8" s="8" t="n">
        <v>0</v>
      </c>
      <c r="CT8" s="8" t="n">
        <v>0</v>
      </c>
      <c r="CU8" s="10" t="n">
        <v>1</v>
      </c>
      <c r="CV8" s="10" t="n">
        <v>0</v>
      </c>
      <c r="CW8" s="10" t="n">
        <v>0</v>
      </c>
      <c r="CX8" s="8" t="n">
        <v>0</v>
      </c>
      <c r="CY8" s="48" t="inlineStr">
        <is>
          <t>Anggota keluarga - laki-laki</t>
        </is>
      </c>
      <c r="CZ8" s="8" t="n">
        <v>1</v>
      </c>
      <c r="DA8" s="8" t="n">
        <v>0</v>
      </c>
      <c r="DB8" s="8" t="n">
        <v>0</v>
      </c>
      <c r="DC8" s="48" t="n"/>
      <c r="DD8" s="48" t="inlineStr">
        <is>
          <t>Anggota keluarga - laki-laki CPO atau pendamping</t>
        </is>
      </c>
      <c r="DE8" s="8" t="n">
        <v>1</v>
      </c>
      <c r="DF8" s="8" t="n">
        <v>0</v>
      </c>
      <c r="DG8" s="8" t="n">
        <v>1</v>
      </c>
      <c r="DH8" s="8" t="n">
        <v>0</v>
      </c>
      <c r="DI8" s="48" t="n"/>
      <c r="DJ8" s="48" t="inlineStr">
        <is>
          <t>Anggota keluarga - laki-laki CPO atau pendamping</t>
        </is>
      </c>
      <c r="DK8" s="8" t="n">
        <v>1</v>
      </c>
      <c r="DL8" s="8" t="n">
        <v>0</v>
      </c>
      <c r="DM8" s="8" t="n">
        <v>1</v>
      </c>
      <c r="DN8" s="8" t="n">
        <v>0</v>
      </c>
      <c r="DO8" s="48" t="n"/>
      <c r="DP8" s="8" t="n">
        <v>1</v>
      </c>
      <c r="DQ8" s="8" t="n">
        <v>0</v>
      </c>
      <c r="DR8" s="8" t="n">
        <v>0</v>
      </c>
      <c r="DS8" s="48" t="n"/>
      <c r="DT8" s="48" t="n"/>
      <c r="DU8" s="48" t="n"/>
      <c r="DV8" s="48" t="inlineStr">
        <is>
          <t>Tidak berfungsi sama sekali</t>
        </is>
      </c>
      <c r="DW8" s="48" t="inlineStr">
        <is>
          <t>&gt;1 tahun yang lalu</t>
        </is>
      </c>
      <c r="DX8" s="48" t="inlineStr">
        <is>
          <t>Tidak ada ternak</t>
        </is>
      </c>
      <c r="DY8" s="48" t="n"/>
      <c r="DZ8" s="48" t="n"/>
      <c r="EA8" s="48" t="n"/>
      <c r="EB8" s="48" t="n"/>
      <c r="EC8" s="48" t="n"/>
      <c r="ED8" s="48" t="n"/>
      <c r="EE8" s="48" t="n"/>
      <c r="EF8" s="48" t="n"/>
      <c r="EG8" s="48" t="n"/>
      <c r="EH8" s="48" t="n"/>
      <c r="EI8" s="48" t="inlineStr">
        <is>
          <t>Kurangnya dukungan atau pemantauan dari pemerintah atau CPO Keterbatasan akses terhadap informasi atau pelatihan terkait biogas</t>
        </is>
      </c>
      <c r="EJ8" s="8" t="n">
        <v>0</v>
      </c>
      <c r="EK8" s="8" t="n">
        <v>1</v>
      </c>
      <c r="EL8" s="8" t="n">
        <v>1</v>
      </c>
      <c r="EM8" s="8" t="n">
        <v>0</v>
      </c>
      <c r="EN8" s="8" t="n">
        <v>0</v>
      </c>
      <c r="EO8" s="11" t="n"/>
      <c r="EP8" s="48" t="inlineStr">
        <is>
          <t>Ya, cukup jelas dan mudah diikuti</t>
        </is>
      </c>
      <c r="EQ8" s="48" t="inlineStr">
        <is>
          <t>Pelatihan</t>
        </is>
      </c>
      <c r="ER8" s="48" t="inlineStr">
        <is>
          <t>CPO atau pendamping Staff BIRU</t>
        </is>
      </c>
      <c r="ES8" s="8" t="n">
        <v>1</v>
      </c>
      <c r="ET8" s="8" t="n">
        <v>1</v>
      </c>
      <c r="EU8" s="8" t="n">
        <v>0</v>
      </c>
      <c r="EV8" s="8" t="n">
        <v>0</v>
      </c>
      <c r="EW8" s="48" t="n"/>
      <c r="EX8" s="48" t="inlineStr">
        <is>
          <t>Anggota keluarga - Laki-laki</t>
        </is>
      </c>
      <c r="EY8" s="8" t="n">
        <v>1</v>
      </c>
      <c r="EZ8" s="8" t="n">
        <v>0</v>
      </c>
      <c r="FA8" s="8" t="n">
        <v>0</v>
      </c>
      <c r="FB8" s="48" t="n"/>
      <c r="FC8" s="48" t="inlineStr">
        <is>
          <t>Setiap minggu</t>
        </is>
      </c>
      <c r="FD8" s="48" t="n"/>
      <c r="FE8" s="48" t="inlineStr">
        <is>
          <t>Mengetahui</t>
        </is>
      </c>
      <c r="FF8" s="48" t="inlineStr">
        <is>
          <t>Cukup sering (2 minggu sekali)</t>
        </is>
      </c>
      <c r="FG8" s="48" t="inlineStr">
        <is>
          <t>Mengetahui</t>
        </is>
      </c>
      <c r="FH8" s="48" t="inlineStr">
        <is>
          <t>Sering (setiap minggu)</t>
        </is>
      </c>
      <c r="FI8" s="48" t="inlineStr">
        <is>
          <t>Mengetahui</t>
        </is>
      </c>
      <c r="FJ8" s="48" t="inlineStr">
        <is>
          <t>Sering (setiap minggu)</t>
        </is>
      </c>
      <c r="FK8" s="48" t="inlineStr">
        <is>
          <t>Mengetahui</t>
        </is>
      </c>
      <c r="FL8" s="48" t="inlineStr">
        <is>
          <t>Cukup sering (2 minggu sekali)</t>
        </is>
      </c>
      <c r="FM8" s="48" t="inlineStr">
        <is>
          <t>Mengetahui</t>
        </is>
      </c>
      <c r="FN8" s="48" t="inlineStr">
        <is>
          <t>Jarang (setiap bulan atau lebih)</t>
        </is>
      </c>
      <c r="FO8" s="48" t="inlineStr">
        <is>
          <t>Mengetahui</t>
        </is>
      </c>
      <c r="FP8" s="48" t="inlineStr">
        <is>
          <t>Cukup sering (2 minggu sekali)</t>
        </is>
      </c>
      <c r="FQ8" s="48" t="inlineStr">
        <is>
          <t>Mengetahui</t>
        </is>
      </c>
      <c r="FR8" s="48" t="inlineStr">
        <is>
          <t>Ya</t>
        </is>
      </c>
      <c r="FS8" s="48" t="inlineStr">
        <is>
          <t>Mengetahui</t>
        </is>
      </c>
      <c r="FT8" s="48" t="inlineStr">
        <is>
          <t>Ya, selalu</t>
        </is>
      </c>
      <c r="FU8" s="48" t="inlineStr">
        <is>
          <t>Laki-laki dewasa Perempuan dewasa</t>
        </is>
      </c>
      <c r="FV8" s="8" t="n">
        <v>1</v>
      </c>
      <c r="FW8" s="8" t="n">
        <v>1</v>
      </c>
      <c r="FX8" s="8" t="n">
        <v>0</v>
      </c>
      <c r="FY8" s="8" t="n">
        <v>0</v>
      </c>
      <c r="FZ8" s="48" t="inlineStr">
        <is>
          <t>Cukup memahami</t>
        </is>
      </c>
      <c r="GA8" s="48" t="inlineStr">
        <is>
          <t>CPO Pelatihan</t>
        </is>
      </c>
      <c r="GB8" s="8" t="n">
        <v>1</v>
      </c>
      <c r="GC8" s="8" t="n">
        <v>1</v>
      </c>
      <c r="GD8" s="8" t="n">
        <v>0</v>
      </c>
      <c r="GE8" s="8" t="n">
        <v>0</v>
      </c>
      <c r="GF8" s="48" t="n"/>
      <c r="GG8" s="48" t="inlineStr">
        <is>
          <t>Sering</t>
        </is>
      </c>
      <c r="GH8" s="48" t="inlineStr">
        <is>
          <t>Tidak</t>
        </is>
      </c>
      <c r="GI8" s="48" t="n"/>
      <c r="GJ8" s="48" t="n"/>
      <c r="GK8" s="48" t="n"/>
      <c r="GL8" s="48" t="n"/>
      <c r="GM8" s="48" t="n"/>
      <c r="GN8" s="48" t="n"/>
      <c r="GO8" s="48" t="n"/>
      <c r="GP8" s="48" t="inlineStr">
        <is>
          <t>Penuh (100%)</t>
        </is>
      </c>
      <c r="GQ8" s="48" t="inlineStr">
        <is>
          <t>Kayu bakar LPG</t>
        </is>
      </c>
      <c r="GR8" s="8" t="n">
        <v>1</v>
      </c>
      <c r="GS8" s="8" t="n">
        <v>1</v>
      </c>
      <c r="GT8" s="8" t="n">
        <v>0</v>
      </c>
      <c r="GU8" s="8" t="n">
        <v>0</v>
      </c>
      <c r="GV8" s="8" t="n">
        <v>0</v>
      </c>
      <c r="GW8" s="8" t="n">
        <v>0</v>
      </c>
      <c r="GX8" s="8" t="n">
        <v>0</v>
      </c>
      <c r="GY8" s="48" t="n"/>
      <c r="GZ8" s="48" t="inlineStr">
        <is>
          <t>Ya</t>
        </is>
      </c>
      <c r="HA8" s="8" t="n">
        <v>150</v>
      </c>
      <c r="HB8" s="8" t="n">
        <v>175000</v>
      </c>
      <c r="HC8" s="8" t="n">
        <v>50</v>
      </c>
      <c r="HD8" s="8" t="n">
        <v>50000</v>
      </c>
      <c r="HE8" s="8" t="n">
        <v>12</v>
      </c>
      <c r="HF8" s="8" t="n">
        <v>100000</v>
      </c>
      <c r="HG8" s="8" t="n">
        <v>3</v>
      </c>
      <c r="HH8" s="8" t="n">
        <v>25000</v>
      </c>
      <c r="HI8" s="48" t="n"/>
      <c r="HJ8" s="48" t="n"/>
      <c r="HK8" s="48" t="n"/>
      <c r="HL8" s="48" t="n"/>
      <c r="HM8" s="48" t="n"/>
      <c r="HN8" s="48" t="n"/>
      <c r="HO8" s="48" t="n"/>
      <c r="HP8" s="48" t="n"/>
      <c r="HQ8" s="48" t="n"/>
      <c r="HR8" s="48" t="n"/>
      <c r="HS8" s="48" t="n"/>
      <c r="HT8" s="48" t="n"/>
      <c r="HU8" s="48" t="n"/>
      <c r="HV8" s="48" t="n"/>
      <c r="HW8" s="48" t="n"/>
      <c r="HX8" s="48" t="n"/>
      <c r="HY8" s="8" t="n">
        <v>100</v>
      </c>
      <c r="HZ8" s="8" t="n">
        <v>100000</v>
      </c>
      <c r="IA8" s="8" t="n">
        <v>9</v>
      </c>
      <c r="IB8" s="8" t="n">
        <v>75000</v>
      </c>
      <c r="IC8" s="48" t="n"/>
      <c r="ID8" s="48" t="n"/>
      <c r="IE8" s="48" t="n"/>
      <c r="IF8" s="48" t="n"/>
      <c r="IG8" s="48" t="n"/>
      <c r="IH8" s="48" t="n"/>
      <c r="II8" s="48" t="n"/>
      <c r="IJ8" s="48" t="n"/>
      <c r="IK8" s="48" t="inlineStr">
        <is>
          <t>50-65 kg</t>
        </is>
      </c>
      <c r="IL8" s="48" t="inlineStr">
        <is>
          <t>3-5 jam</t>
        </is>
      </c>
      <c r="IM8" s="48" t="inlineStr">
        <is>
          <t>Ya</t>
        </is>
      </c>
      <c r="IN8" s="48" t="inlineStr">
        <is>
          <t>Tidak</t>
        </is>
      </c>
      <c r="IO8" s="48" t="inlineStr">
        <is>
          <t>Lebih bersih</t>
        </is>
      </c>
      <c r="IP8" s="48" t="n"/>
      <c r="IQ8" s="48" t="inlineStr">
        <is>
          <t>Tidak pernah</t>
        </is>
      </c>
      <c r="IR8" s="48" t="n"/>
      <c r="IS8" s="48" t="n"/>
      <c r="IT8" s="48" t="n"/>
      <c r="IU8" s="48" t="n"/>
      <c r="IV8" s="48" t="n"/>
      <c r="IW8" s="48" t="n"/>
      <c r="IX8" s="48" t="n"/>
      <c r="IY8" s="48" t="n"/>
      <c r="IZ8" s="48" t="inlineStr">
        <is>
          <t>Tidak pernah</t>
        </is>
      </c>
      <c r="JA8" s="48" t="n"/>
      <c r="JB8" s="48" t="n"/>
      <c r="JC8" s="48" t="n"/>
      <c r="JD8" s="48" t="n"/>
      <c r="JE8" s="48" t="n"/>
      <c r="JF8" s="48" t="n"/>
      <c r="JG8" s="48" t="n"/>
      <c r="JH8" s="48" t="n"/>
      <c r="JI8" s="48" t="inlineStr">
        <is>
          <t>Tidak pernah</t>
        </is>
      </c>
      <c r="JJ8" s="48" t="n"/>
      <c r="JK8" s="48" t="n"/>
      <c r="JL8" s="48" t="n"/>
      <c r="JM8" s="48" t="n"/>
      <c r="JN8" s="48" t="n"/>
      <c r="JO8" s="48" t="n"/>
      <c r="JP8" s="48" t="n"/>
      <c r="JQ8" s="48" t="n"/>
      <c r="JR8" s="48" t="inlineStr">
        <is>
          <t>Tidak pernah</t>
        </is>
      </c>
      <c r="JS8" s="48" t="n"/>
      <c r="JT8" s="48" t="n"/>
      <c r="JU8" s="48" t="n"/>
      <c r="JV8" s="48" t="n"/>
      <c r="JW8" s="48" t="n"/>
      <c r="JX8" s="48" t="n"/>
      <c r="JY8" s="48" t="n"/>
      <c r="JZ8" s="48" t="n"/>
      <c r="KA8" s="48" t="inlineStr">
        <is>
          <t>Tidak pernah</t>
        </is>
      </c>
      <c r="KB8" s="48" t="n"/>
      <c r="KC8" s="48" t="n"/>
      <c r="KD8" s="48" t="n"/>
      <c r="KE8" s="48" t="n"/>
      <c r="KF8" s="48" t="n"/>
      <c r="KG8" s="48" t="n"/>
      <c r="KH8" s="48" t="n"/>
      <c r="KI8" s="48" t="n"/>
      <c r="KJ8" s="48" t="inlineStr">
        <is>
          <t>Tidak pernah</t>
        </is>
      </c>
      <c r="KK8" s="48" t="n"/>
      <c r="KL8" s="48" t="n"/>
      <c r="KM8" s="48" t="n"/>
      <c r="KN8" s="48" t="n"/>
      <c r="KO8" s="48" t="n"/>
      <c r="KP8" s="48" t="n"/>
      <c r="KQ8" s="48" t="n"/>
      <c r="KR8" s="48" t="n"/>
      <c r="KS8" s="48" t="inlineStr">
        <is>
          <t>Cukup membaik</t>
        </is>
      </c>
      <c r="KT8" s="48" t="inlineStr">
        <is>
          <t>0-1 kali</t>
        </is>
      </c>
      <c r="KU8" s="48" t="inlineStr">
        <is>
          <t>0-1 kali</t>
        </is>
      </c>
      <c r="KV8" s="48" t="inlineStr">
        <is>
          <t>Laki-laki dewasa Perempuan dewasa</t>
        </is>
      </c>
      <c r="KW8" s="8" t="n">
        <v>1</v>
      </c>
      <c r="KX8" s="8" t="n">
        <v>1</v>
      </c>
      <c r="KY8" s="8" t="n">
        <v>0</v>
      </c>
      <c r="KZ8" s="8" t="n">
        <v>0</v>
      </c>
      <c r="LA8" s="48" t="inlineStr">
        <is>
          <t>Cukup membaik</t>
        </is>
      </c>
      <c r="LB8" s="48" t="inlineStr">
        <is>
          <t>Cukup membaik</t>
        </is>
      </c>
      <c r="LC8" s="8" t="n">
        <v>0</v>
      </c>
      <c r="LD8" s="8" t="n">
        <v>0</v>
      </c>
      <c r="LE8" s="8" t="n">
        <v>0</v>
      </c>
      <c r="LF8" s="8" t="n">
        <v>0</v>
      </c>
      <c r="LG8" s="48" t="inlineStr">
        <is>
          <t>Ya</t>
        </is>
      </c>
      <c r="LH8" s="8" t="n">
        <v>150000</v>
      </c>
      <c r="LI8" s="48" t="n"/>
      <c r="LJ8" s="48" t="inlineStr">
        <is>
          <t>Kebutuhan rumah tangga</t>
        </is>
      </c>
      <c r="LK8" s="8" t="n">
        <v>0</v>
      </c>
      <c r="LL8" s="8" t="n">
        <v>0</v>
      </c>
      <c r="LM8" s="8" t="n">
        <v>0</v>
      </c>
      <c r="LN8" s="8" t="n">
        <v>0</v>
      </c>
      <c r="LO8" s="8" t="n">
        <v>1</v>
      </c>
      <c r="LP8" s="8" t="n">
        <v>0</v>
      </c>
      <c r="LQ8" s="8" t="n">
        <v>0</v>
      </c>
      <c r="LR8" s="48" t="n"/>
      <c r="LS8" s="8" t="n">
        <v>15</v>
      </c>
      <c r="LT8" s="8" t="n">
        <v>15</v>
      </c>
      <c r="LU8" s="8" t="n">
        <v>0</v>
      </c>
      <c r="LV8" s="8" t="n">
        <v>5</v>
      </c>
      <c r="LW8" s="8" t="n">
        <v>5</v>
      </c>
      <c r="LX8" s="8" t="n">
        <v>0</v>
      </c>
      <c r="LY8" s="8" t="n">
        <v>5</v>
      </c>
      <c r="LZ8" s="8" t="n">
        <v>5</v>
      </c>
      <c r="MA8" s="8" t="n">
        <v>0</v>
      </c>
      <c r="MB8" s="48" t="inlineStr">
        <is>
          <t>Ya</t>
        </is>
      </c>
      <c r="MC8" s="8" t="n">
        <v>30</v>
      </c>
      <c r="MD8" s="8" t="n">
        <v>15</v>
      </c>
      <c r="ME8" s="8" t="n">
        <v>30</v>
      </c>
      <c r="MF8" s="8" t="n">
        <v>15</v>
      </c>
      <c r="MG8" s="8" t="n">
        <v>0</v>
      </c>
      <c r="MH8" s="8" t="n">
        <v>0</v>
      </c>
      <c r="MI8" s="48" t="inlineStr">
        <is>
          <t>Istirahat, Pendidikan diri sendiri</t>
        </is>
      </c>
      <c r="MJ8" s="8" t="n">
        <v>0</v>
      </c>
      <c r="MK8" s="8" t="n">
        <v>0</v>
      </c>
      <c r="ML8" s="8" t="n">
        <v>1</v>
      </c>
      <c r="MM8" s="8" t="n">
        <v>1</v>
      </c>
      <c r="MN8" s="8" t="n">
        <v>0</v>
      </c>
      <c r="MO8" s="8" t="n">
        <v>0</v>
      </c>
      <c r="MP8" s="48" t="n"/>
      <c r="MQ8" s="48" t="n"/>
      <c r="MR8" s="48" t="inlineStr">
        <is>
          <t>istirahat</t>
        </is>
      </c>
      <c r="MS8" s="48" t="n"/>
      <c r="MT8" s="48" t="inlineStr">
        <is>
          <t>kumpul keluarga</t>
        </is>
      </c>
      <c r="MU8" s="48" t="inlineStr">
        <is>
          <t>Ya, untuk anggota keluarga</t>
        </is>
      </c>
      <c r="MV8" s="48" t="inlineStr">
        <is>
          <t>Perawatan sistem biogas</t>
        </is>
      </c>
      <c r="MW8" s="8" t="n">
        <v>1</v>
      </c>
      <c r="MX8" s="8" t="n">
        <v>0</v>
      </c>
      <c r="MY8" s="8" t="n">
        <v>0</v>
      </c>
      <c r="MZ8" s="8" t="n">
        <v>0</v>
      </c>
      <c r="NA8" s="48" t="n"/>
      <c r="NB8" s="48" t="n"/>
      <c r="NC8" s="48" t="n"/>
      <c r="ND8" s="48" t="n"/>
      <c r="NE8" s="48" t="n"/>
      <c r="NF8" s="48" t="n"/>
      <c r="NG8" s="48" t="n"/>
      <c r="NH8" s="48" t="n"/>
      <c r="NI8" s="48" t="n"/>
      <c r="NJ8" s="48" t="n"/>
      <c r="NK8" s="48" t="n"/>
      <c r="NL8" s="48" t="inlineStr">
        <is>
          <t>Tidak</t>
        </is>
      </c>
      <c r="NM8" s="48" t="inlineStr">
        <is>
          <t>Kombinasi dana mandiri dan dana hibah</t>
        </is>
      </c>
      <c r="NN8" s="48" t="inlineStr">
        <is>
          <t>&gt;11.000.001</t>
        </is>
      </c>
      <c r="NO8" s="48" t="inlineStr">
        <is>
          <t>Program yayasan/NGO</t>
        </is>
      </c>
      <c r="NP8" s="48" t="n"/>
      <c r="NQ8" s="48" t="n"/>
      <c r="NR8" s="48" t="n"/>
      <c r="NS8" s="48" t="n"/>
      <c r="NT8" s="48" t="n"/>
      <c r="NU8" s="48" t="n"/>
      <c r="NV8" s="48" t="inlineStr">
        <is>
          <t>Anggota keluarga - Laki-laki dewasa</t>
        </is>
      </c>
      <c r="NW8" s="48" t="n"/>
      <c r="NX8" s="48" t="inlineStr">
        <is>
          <t>Sedikit meningkat</t>
        </is>
      </c>
      <c r="NY8" s="8" t="n">
        <v>40</v>
      </c>
      <c r="NZ8" s="8" t="n">
        <v>20</v>
      </c>
      <c r="OA8" s="8" t="n">
        <v>0</v>
      </c>
      <c r="OB8" s="8" t="n">
        <v>10</v>
      </c>
      <c r="OC8" s="8" t="n">
        <v>10</v>
      </c>
      <c r="OD8" s="8" t="n">
        <v>0</v>
      </c>
      <c r="OE8" s="48" t="inlineStr">
        <is>
          <t>Lebih baik</t>
        </is>
      </c>
      <c r="OF8" s="48" t="inlineStr">
        <is>
          <t>Lebih baik (beda waktu memasak 5-30 menit, ATAU tidak lagi ada rasa/bau makanan yang berubah, ATAU alasan lainnya)</t>
        </is>
      </c>
      <c r="OG8" s="48" t="inlineStr">
        <is>
          <t>Ya</t>
        </is>
      </c>
      <c r="OH8" s="8" t="n">
        <v>0</v>
      </c>
      <c r="OI8" s="8" t="n">
        <v>0</v>
      </c>
      <c r="OJ8" s="8" t="n">
        <v>0</v>
      </c>
      <c r="OK8" s="8" t="n">
        <v>0</v>
      </c>
      <c r="OL8" s="8" t="n">
        <v>0</v>
      </c>
      <c r="OM8" s="8" t="n">
        <v>0</v>
      </c>
      <c r="ON8" s="8" t="n">
        <v>0</v>
      </c>
      <c r="OO8" s="8" t="n">
        <v>0</v>
      </c>
      <c r="OP8" s="48">
        <f>VLOOKUP(AG8,'BUS 2'!$G$1:$CU$424,2,0)</f>
        <v/>
      </c>
      <c r="OQ8" s="8">
        <f>VLOOKUP(AG8,'BUS 2'!$G$1:$CU$424,3,0)</f>
        <v/>
      </c>
      <c r="OR8" s="8">
        <f>VLOOKUP(AG8,'BUS 2'!$G$1:$CU$424,4,0)</f>
        <v/>
      </c>
      <c r="OS8" s="8">
        <f>VLOOKUP(AG8,'BUS 2'!$G$1:$CU$424,5,0)</f>
        <v/>
      </c>
      <c r="OT8" s="8">
        <f>VLOOKUP(AG8,'BUS 2'!$G$1:$CU$424,6,0)</f>
        <v/>
      </c>
      <c r="OU8" s="8">
        <f>VLOOKUP(AG8,'BUS 2'!$G$1:$CU$424,7,0)</f>
        <v/>
      </c>
      <c r="OV8" s="8">
        <f>VLOOKUP(AG8,'BUS 2'!$G$1:$CU$424,8,0)</f>
        <v/>
      </c>
      <c r="OW8" s="8">
        <f>VLOOKUP(AG8,'BUS 2'!$G$1:$CU$424,9,0)</f>
        <v/>
      </c>
      <c r="OX8" s="8">
        <f>VLOOKUP(AG8,'BUS 2'!$G$1:$CU$424,10,0)</f>
        <v/>
      </c>
      <c r="OY8" s="8">
        <f>VLOOKUP(AG8,'BUS 2'!$G$1:$CU$424,11,0)</f>
        <v/>
      </c>
      <c r="OZ8" s="8">
        <f>VLOOKUP(AG8,'BUS 2'!$G$1:$CU$424,12,0)</f>
        <v/>
      </c>
      <c r="PA8" s="8">
        <f>VLOOKUP(AG8,'BUS 2'!$G$1:$CU$424,13,0)</f>
        <v/>
      </c>
      <c r="PB8" s="8">
        <f>VLOOKUP(AG8,'BUS 2'!$G$1:$CU$424,14,0)</f>
        <v/>
      </c>
      <c r="PC8" s="8">
        <f>VLOOKUP(AG8,'BUS 2'!$G$1:$CU$424,15,0)</f>
        <v/>
      </c>
      <c r="PD8" s="8">
        <f>VLOOKUP(AG8,'BUS 2'!$G$1:$CU$424,16,0)</f>
        <v/>
      </c>
      <c r="PE8" s="8">
        <f>VLOOKUP(AG8,'BUS 2'!$G$1:$CU$424,17,0)</f>
        <v/>
      </c>
      <c r="PF8" s="8">
        <f>VLOOKUP(AG8,'BUS 2'!$G$1:$CU$424,18,0)</f>
        <v/>
      </c>
      <c r="PG8" s="8">
        <f>VLOOKUP(AG8,'BUS 2'!$G$1:$CU$424,19,0)</f>
        <v/>
      </c>
      <c r="PH8" s="8">
        <f>VLOOKUP(AG8,'BUS 2'!$G$1:$CU$424,20,0)</f>
        <v/>
      </c>
      <c r="PI8" s="8">
        <f>VLOOKUP(AG8,'BUS 2'!$G$1:$CU$424,21,0)</f>
        <v/>
      </c>
      <c r="PJ8" s="8">
        <f>VLOOKUP(AG8,'BUS 2'!$G$1:$CU$424,22,0)</f>
        <v/>
      </c>
      <c r="PK8" s="8">
        <f>VLOOKUP(AG8,'BUS 2'!$G$1:$CU$424,23,0)</f>
        <v/>
      </c>
      <c r="PL8" s="8">
        <f>VLOOKUP(AG8,'BUS 2'!$G$1:$CU$424,24,0)</f>
        <v/>
      </c>
      <c r="PM8" s="8">
        <f>VLOOKUP(AG8,'BUS 2'!$G$1:$CU$424,25,0)</f>
        <v/>
      </c>
      <c r="PN8" s="8">
        <f>VLOOKUP(AG8,'BUS 2'!$G$1:$CU$424,26,0)</f>
        <v/>
      </c>
      <c r="PO8" s="8">
        <f>VLOOKUP(AG8,'BUS 2'!$G$1:$CU$424,27,0)</f>
        <v/>
      </c>
      <c r="PP8" s="8">
        <f>VLOOKUP(AG8,'BUS 2'!$G$1:$CU$424,28,0)</f>
        <v/>
      </c>
      <c r="PQ8" s="8">
        <f>VLOOKUP(AG8,'BUS 2'!$G$1:$CU$424,29,0)</f>
        <v/>
      </c>
      <c r="PR8" s="8">
        <f>VLOOKUP(AG8,'BUS 2'!$G$1:$CU$424,30,0)</f>
        <v/>
      </c>
      <c r="PS8" s="8">
        <f>VLOOKUP(AG8,'BUS 2'!$G$1:$CU$424,31,0)</f>
        <v/>
      </c>
      <c r="PT8" s="48" t="inlineStr">
        <is>
          <t>1-Disebarkan ke lahan terbuka</t>
        </is>
      </c>
      <c r="PU8" s="8" t="n">
        <v>1</v>
      </c>
      <c r="PV8" s="8" t="n">
        <v>0</v>
      </c>
      <c r="PW8" s="8" t="n">
        <v>0</v>
      </c>
      <c r="PX8" s="8" t="n">
        <v>0</v>
      </c>
      <c r="PY8" s="8" t="n">
        <v>0</v>
      </c>
      <c r="PZ8" s="8" t="n">
        <v>0</v>
      </c>
      <c r="QA8" s="8" t="n">
        <v>1</v>
      </c>
      <c r="QB8" s="8" t="n">
        <v>0</v>
      </c>
      <c r="QC8" s="8" t="n">
        <v>0</v>
      </c>
      <c r="QD8" s="8" t="n">
        <v>0</v>
      </c>
      <c r="QE8" s="48" t="n"/>
      <c r="QF8" s="48" t="n"/>
      <c r="QG8" s="48" t="n"/>
      <c r="QH8" s="48" t="n"/>
      <c r="QI8" s="48" t="n"/>
      <c r="QJ8" s="48" t="n"/>
      <c r="QK8" s="48" t="n"/>
      <c r="QL8" s="48" t="n"/>
      <c r="QM8" s="48" t="n"/>
      <c r="QN8" s="48" t="n"/>
      <c r="QO8" s="48" t="n"/>
      <c r="QP8" s="48" t="n"/>
      <c r="QQ8" s="48" t="n"/>
      <c r="QR8" s="48" t="n"/>
      <c r="QS8" s="48" t="n"/>
      <c r="QT8" s="48" t="n"/>
      <c r="QU8" s="48" t="n"/>
      <c r="QV8" s="48" t="n"/>
      <c r="QW8" s="48" t="n"/>
      <c r="QX8" s="48" t="n"/>
      <c r="QY8" s="48" t="n"/>
      <c r="QZ8" s="48" t="n"/>
      <c r="RA8" s="48" t="n"/>
      <c r="RB8" s="48" t="n"/>
      <c r="RC8" s="48" t="n"/>
      <c r="RD8" s="48" t="n"/>
      <c r="RE8" s="48" t="n"/>
      <c r="RF8" s="48" t="n"/>
      <c r="RG8" s="48" t="n"/>
      <c r="RH8" s="48" t="n"/>
      <c r="RI8" s="48" t="n"/>
      <c r="RJ8" s="48" t="n"/>
      <c r="RK8" s="48" t="n"/>
      <c r="RL8" s="48" t="n"/>
      <c r="RM8" s="48" t="n"/>
      <c r="RN8" s="48" t="n"/>
      <c r="RO8" s="48" t="n"/>
      <c r="RP8" s="48" t="n"/>
      <c r="RQ8" s="48" t="n"/>
      <c r="RR8" s="48" t="n"/>
      <c r="RS8" s="48" t="n"/>
      <c r="RT8" s="48" t="n"/>
      <c r="RU8" s="48" t="n"/>
      <c r="RV8" s="48" t="n"/>
      <c r="RW8" s="48" t="n"/>
      <c r="RX8" s="48" t="n"/>
      <c r="RY8" s="48" t="n"/>
      <c r="RZ8" s="48" t="n"/>
      <c r="SA8" s="48" t="n"/>
      <c r="SB8" s="48" t="n"/>
      <c r="SC8" s="48" t="n"/>
      <c r="SD8" s="48" t="n"/>
      <c r="SE8" s="48" t="n"/>
      <c r="SF8" s="48" t="n"/>
      <c r="SG8" s="48" t="n"/>
      <c r="SH8" s="48" t="n"/>
      <c r="SI8" s="48" t="n"/>
      <c r="SJ8" s="48" t="n"/>
      <c r="SK8" s="48" t="n"/>
      <c r="SL8" s="48" t="n"/>
      <c r="SM8" s="48" t="n"/>
      <c r="SN8" s="48" t="n"/>
      <c r="SO8" s="48" t="n"/>
      <c r="SP8" s="48" t="n"/>
      <c r="SQ8" s="48" t="n"/>
      <c r="SR8" s="48" t="n"/>
      <c r="SS8" s="48" t="n"/>
      <c r="ST8" s="48" t="n"/>
      <c r="SU8" s="48" t="n"/>
      <c r="SV8" s="48" t="n"/>
      <c r="SW8" s="48" t="n"/>
      <c r="SX8" s="48" t="n"/>
      <c r="SY8" s="8">
        <f>VLOOKUP(AG8,'BUS 2'!$G$1:$CU$424,33,0)</f>
        <v/>
      </c>
      <c r="SZ8" s="48">
        <f>VLOOKUP(AG8,'BUS 2'!$G$1:$CU$424,34,0)</f>
        <v/>
      </c>
      <c r="TA8" s="48">
        <f>VLOOKUP(AG8,'BUS 2'!$G$1:$CU$424,35,0)</f>
        <v/>
      </c>
      <c r="TB8" s="48">
        <f>VLOOKUP(AG8,'BUS 2'!$G$1:$CU$424,36,0)</f>
        <v/>
      </c>
      <c r="TC8" s="48">
        <f>VLOOKUP(AG8,'BUS 2'!$G$1:$CU$424,37,0)</f>
        <v/>
      </c>
      <c r="TD8" s="48">
        <f>VLOOKUP(AG8,'BUS 2'!$G$1:$CU$424,38,0)</f>
        <v/>
      </c>
      <c r="TE8" s="48">
        <f>VLOOKUP(AG8,'BUS 2'!$G$1:$CU$424,39,0)</f>
        <v/>
      </c>
      <c r="TF8" s="48">
        <f>VLOOKUP(AG8,'BUS 2'!$G$1:$CU$424,40,0)</f>
        <v/>
      </c>
      <c r="TG8" s="8">
        <f>VLOOKUP(AG8,'BUS 2'!$G$1:$CU$424,42,0)</f>
        <v/>
      </c>
      <c r="TH8" s="8">
        <f>VLOOKUP(AG8,'BUS 2'!$G$1:$CU$424,43,0)</f>
        <v/>
      </c>
      <c r="TI8" s="8">
        <f>VLOOKUP(AG8,'BUS 2'!$G$1:$CU$424,44,0)</f>
        <v/>
      </c>
      <c r="TJ8" s="8">
        <f>VLOOKUP(AG8,'BUS 2'!$G$1:$CU$424,45,0)</f>
        <v/>
      </c>
      <c r="TK8" s="8">
        <f>VLOOKUP(AG8,'BUS 2'!$G$1:$CU$424,46,0)</f>
        <v/>
      </c>
      <c r="TL8" s="8">
        <f>VLOOKUP(AG8,'BUS 2'!$G$1:$CU$424,47,0)</f>
        <v/>
      </c>
      <c r="TM8" s="8">
        <f>VLOOKUP(AG8,'BUS 2'!$G$1:$CU$424,48,0)</f>
        <v/>
      </c>
      <c r="TN8" s="8">
        <f>VLOOKUP(AG8,'BUS 2'!$G$1:$CU$424,49,0)</f>
        <v/>
      </c>
      <c r="TO8" s="8">
        <f>VLOOKUP(AG8,'BUS 2'!$G$1:$CU$424,50,0)</f>
        <v/>
      </c>
      <c r="TP8" s="8">
        <f>VLOOKUP(AG8,'BUS 2'!$G$1:$CU$424,51,0)</f>
        <v/>
      </c>
      <c r="TQ8" s="8">
        <f>VLOOKUP(AG8,'BUS 2'!$G$1:$CU$424,52,0)</f>
        <v/>
      </c>
      <c r="TR8" s="8">
        <f>VLOOKUP(AG8,'BUS 2'!$G$1:$CU$424,53,0)</f>
        <v/>
      </c>
      <c r="TS8" s="48">
        <f>VLOOKUP(AG8,'BUS 2'!$G$1:$CU$424,54,0)</f>
        <v/>
      </c>
      <c r="TT8" s="48">
        <f>VLOOKUP(AG8,'BUS 2'!$G$1:$CU$424,55,0)</f>
        <v/>
      </c>
      <c r="TU8" s="48">
        <f>VLOOKUP(AG8,'BUS 2'!$G$1:$CU$424,56,0)</f>
        <v/>
      </c>
      <c r="TV8" s="48">
        <f>VLOOKUP(AG8,'BUS 2'!$G$1:$CU$424,57,0)</f>
        <v/>
      </c>
      <c r="TW8" s="48">
        <f>VLOOKUP(AG8,'BUS 2'!$G$1:$CU$424,58,0)</f>
        <v/>
      </c>
      <c r="TX8" s="48">
        <f>VLOOKUP(AG8,'BUS 2'!$G$1:$CU$424,59,0)</f>
        <v/>
      </c>
      <c r="TY8" s="48">
        <f>VLOOKUP(AG8,'BUS 2'!$G$1:$CU$424,60,0)</f>
        <v/>
      </c>
      <c r="TZ8" s="48">
        <f>VLOOKUP(AG8,'BUS 2'!$G$1:$CU$424,61,0)</f>
        <v/>
      </c>
      <c r="UA8" s="48">
        <f>VLOOKUP(AG8,'BUS 2'!$G$1:$CU$424,62,0)</f>
        <v/>
      </c>
      <c r="UB8" s="48">
        <f>VLOOKUP(AG8,'BUS 2'!$G$1:$CU$424,63,0)</f>
        <v/>
      </c>
      <c r="UC8" s="48">
        <f>VLOOKUP(AG8,'BUS 2'!$G$1:$CU$424,64,0)</f>
        <v/>
      </c>
      <c r="UD8" s="48">
        <f>VLOOKUP(AG8,'BUS 2'!$G$1:$CU$424,65,0)</f>
        <v/>
      </c>
      <c r="UE8" s="48">
        <f>VLOOKUP(AG8,'BUS 2'!$G$1:$CU$424,66,0)</f>
        <v/>
      </c>
      <c r="UF8" s="48">
        <f>VLOOKUP(AG8,'BUS 2'!$G$1:$CU$424,67,0)</f>
        <v/>
      </c>
      <c r="UG8" s="48">
        <f>VLOOKUP(AG8,'BUS 2'!$G$1:$CU$424,68,0)</f>
        <v/>
      </c>
      <c r="UH8" s="48">
        <f>VLOOKUP(AG8,'BUS 2'!$G$1:$CU$424,69,0)</f>
        <v/>
      </c>
      <c r="UI8" s="48">
        <f>VLOOKUP(AG8,'BUS 2'!$G$1:$CU$424,70,0)</f>
        <v/>
      </c>
      <c r="UJ8" s="48">
        <f>VLOOKUP(AG8,'BUS 2'!$G$1:$CU$424,71,0)</f>
        <v/>
      </c>
      <c r="UK8" s="48">
        <f>VLOOKUP(AG8,'BUS 2'!$G$1:$CU$424,72,0)</f>
        <v/>
      </c>
      <c r="UL8" s="48">
        <f>VLOOKUP(AG8,'BUS 2'!$G$1:$CU$424,73,0)</f>
        <v/>
      </c>
      <c r="UM8" s="48">
        <f>VLOOKUP(AG8,'BUS 2'!$G$1:$CU$424,74,0)</f>
        <v/>
      </c>
      <c r="UN8" s="48">
        <f>VLOOKUP(AG8,'BUS 2'!$G$1:$CU$424,75,0)</f>
        <v/>
      </c>
      <c r="UO8" s="48">
        <f>VLOOKUP(AG8,'BUS 2'!$G$1:$CU$424,76,0)</f>
        <v/>
      </c>
      <c r="UP8" s="48">
        <f>VLOOKUP(AG8,'BUS 2'!$G$1:$CU$424,77,0)</f>
        <v/>
      </c>
      <c r="UQ8" s="48">
        <f>VLOOKUP(AG8,'BUS 2'!$G$1:$CU$424,78,0)</f>
        <v/>
      </c>
      <c r="UR8" s="48">
        <f>VLOOKUP(AG8,'BUS 2'!$G$1:$CU$424,79,0)</f>
        <v/>
      </c>
      <c r="US8" s="48">
        <f>VLOOKUP(AG8,'BUS 2'!$G$1:$CU$424,80,0)</f>
        <v/>
      </c>
      <c r="UT8" s="48">
        <f>VLOOKUP(AG8,'BUS 2'!$G$1:$CU$424,81,0)</f>
        <v/>
      </c>
      <c r="UU8" s="48" t="n"/>
      <c r="UV8" s="48" t="n"/>
      <c r="UW8" s="48" t="n"/>
      <c r="UX8" s="48" t="n"/>
      <c r="UY8" s="48" t="n"/>
      <c r="UZ8" s="48" t="n"/>
      <c r="VA8" s="48" t="n"/>
      <c r="VB8" s="48" t="n"/>
      <c r="VC8" s="48" t="n"/>
      <c r="VD8" s="48" t="n"/>
      <c r="VE8" s="48" t="n"/>
      <c r="VF8" s="48" t="n"/>
      <c r="VG8" s="48" t="n"/>
      <c r="VH8" s="48" t="n"/>
      <c r="VI8" s="48" t="n"/>
      <c r="VJ8" s="48" t="n"/>
      <c r="VK8" s="48" t="n"/>
      <c r="VL8" s="48" t="n"/>
      <c r="VM8" s="48" t="n"/>
      <c r="VN8" s="48" t="n"/>
      <c r="VO8" s="48" t="n"/>
      <c r="VP8" s="48" t="n"/>
      <c r="VQ8" s="48" t="n"/>
      <c r="VR8" s="48" t="n"/>
      <c r="VS8" s="48" t="n"/>
      <c r="VT8" s="48" t="n"/>
      <c r="VU8" s="48" t="n"/>
      <c r="VV8" s="48" t="n"/>
      <c r="VW8" s="48" t="n"/>
      <c r="VX8" s="48" t="n"/>
      <c r="VY8" s="48" t="n"/>
      <c r="VZ8" s="48" t="n"/>
      <c r="WA8" s="48" t="n"/>
      <c r="WB8" s="48" t="n"/>
      <c r="WC8" s="48" t="n"/>
      <c r="WD8" s="48" t="n"/>
      <c r="WE8" s="48" t="n"/>
      <c r="WF8" s="48" t="n"/>
      <c r="WG8" s="48" t="n"/>
      <c r="WH8" s="48" t="n"/>
      <c r="WI8" s="48" t="n"/>
      <c r="WJ8" s="48" t="n"/>
      <c r="WK8" s="48" t="n"/>
      <c r="WL8" s="48" t="n"/>
      <c r="WM8" s="48" t="n"/>
      <c r="WN8" s="48" t="n"/>
      <c r="WO8" s="48" t="n"/>
      <c r="WP8" s="48" t="n"/>
      <c r="WQ8" s="48" t="n"/>
      <c r="WR8" s="48" t="n"/>
      <c r="WS8" s="48" t="n"/>
      <c r="WT8" s="48" t="n"/>
      <c r="WU8" s="48" t="n"/>
      <c r="WV8" s="48" t="n"/>
      <c r="WW8" s="48" t="n"/>
      <c r="WX8" s="48" t="n"/>
      <c r="WY8" s="48" t="n"/>
      <c r="WZ8" s="48" t="n"/>
      <c r="XA8" s="48" t="n"/>
      <c r="XB8" s="48" t="n"/>
      <c r="XC8" s="48" t="n"/>
      <c r="XD8" s="48" t="n"/>
      <c r="XE8" s="48" t="n"/>
      <c r="XF8" s="48" t="n"/>
      <c r="XG8" s="48" t="n"/>
      <c r="XH8" s="48" t="n"/>
      <c r="XI8" s="48" t="n"/>
      <c r="XJ8" s="48" t="n"/>
      <c r="XK8" s="48" t="n"/>
      <c r="XL8" s="48" t="n"/>
      <c r="XM8" s="48" t="n"/>
      <c r="XN8" s="48" t="n"/>
      <c r="XO8" s="48" t="n"/>
      <c r="XP8" s="48" t="n"/>
      <c r="XQ8" s="48" t="n"/>
      <c r="XR8" s="48" t="n"/>
      <c r="XS8" s="48" t="n"/>
      <c r="XT8" s="48" t="n"/>
      <c r="XU8" s="48" t="n"/>
      <c r="XV8" s="48" t="n"/>
      <c r="XW8" s="48" t="n"/>
      <c r="XX8" s="48" t="n"/>
      <c r="XY8" s="48" t="n"/>
      <c r="XZ8" s="48" t="n"/>
      <c r="YA8" s="48" t="n"/>
      <c r="YB8" s="48" t="n"/>
      <c r="YC8" s="48" t="n"/>
      <c r="YD8" s="48" t="n"/>
      <c r="YE8" s="48" t="n"/>
      <c r="YF8" s="48" t="n"/>
      <c r="YG8" s="48" t="n"/>
      <c r="YH8" s="48" t="n"/>
      <c r="YI8" s="48" t="n"/>
      <c r="YJ8" s="48" t="n"/>
      <c r="YK8" s="48" t="n"/>
      <c r="YL8" s="48" t="n"/>
      <c r="YM8" s="48" t="n"/>
      <c r="YN8" s="48" t="n"/>
      <c r="YO8" s="48" t="n"/>
      <c r="YP8" s="48" t="n"/>
      <c r="YQ8" s="48" t="n"/>
      <c r="YR8" s="48" t="n"/>
      <c r="YS8" s="48" t="n"/>
      <c r="YT8" s="48" t="n"/>
      <c r="YU8" s="48" t="n"/>
      <c r="YV8" s="48" t="n"/>
      <c r="YW8" s="48" t="n"/>
      <c r="YX8" s="48" t="n"/>
      <c r="YY8" s="48" t="n"/>
      <c r="YZ8" s="48" t="n"/>
      <c r="ZA8" s="48" t="n"/>
      <c r="ZB8" s="48" t="n"/>
      <c r="ZC8" s="48" t="n"/>
      <c r="ZD8" s="48" t="n"/>
      <c r="ZE8" s="48" t="n"/>
      <c r="ZF8" s="48" t="n"/>
      <c r="ZG8" s="48" t="n"/>
      <c r="ZH8" s="48" t="n"/>
      <c r="ZI8" s="48" t="n"/>
      <c r="ZJ8" s="48" t="n"/>
      <c r="ZK8" s="48" t="n"/>
      <c r="ZL8" s="48" t="n"/>
      <c r="ZM8" s="48" t="n"/>
      <c r="ZN8" s="48" t="n"/>
      <c r="ZO8" s="48" t="n"/>
      <c r="ZP8" s="48" t="n"/>
      <c r="ZQ8" s="48" t="n"/>
      <c r="ZR8" s="48" t="n"/>
      <c r="ZS8" s="48" t="n"/>
      <c r="ZT8" s="48" t="n"/>
      <c r="ZU8" s="48" t="n"/>
      <c r="ZV8" s="48" t="n"/>
      <c r="ZW8" s="48" t="n"/>
      <c r="ZX8" s="48" t="n"/>
      <c r="ZY8" s="48" t="n"/>
      <c r="ZZ8" s="48" t="n"/>
      <c r="AAA8" s="48" t="n"/>
      <c r="AAB8" s="48" t="n"/>
      <c r="AAC8" s="48" t="n"/>
      <c r="AAD8" s="48" t="n"/>
      <c r="AAE8" s="48" t="n"/>
      <c r="AAF8" s="48" t="n"/>
      <c r="AAG8" s="48" t="n"/>
      <c r="AAH8" s="48" t="n"/>
      <c r="AAI8" s="48" t="n"/>
      <c r="AAJ8" s="48" t="n"/>
      <c r="AAK8" s="48" t="n"/>
      <c r="AAL8" s="48" t="inlineStr">
        <is>
          <t>Tidak</t>
        </is>
      </c>
      <c r="AAM8" s="48" t="n"/>
      <c r="AAN8" s="48" t="n"/>
      <c r="AAO8" s="48" t="n"/>
      <c r="AAP8" s="48" t="n"/>
      <c r="AAQ8" s="48" t="n"/>
      <c r="AAR8" s="48" t="inlineStr">
        <is>
          <t>Ya</t>
        </is>
      </c>
      <c r="AAS8" s="48" t="inlineStr">
        <is>
          <t>Mengetahui</t>
        </is>
      </c>
      <c r="AAT8" s="48" t="inlineStr">
        <is>
          <t>Digunakan untuk pupuk di lahan pertanian sendiri Diberikan gratis ke orang lain</t>
        </is>
      </c>
      <c r="AAU8" s="8" t="n">
        <v>1</v>
      </c>
      <c r="AAV8" s="8" t="n">
        <v>0</v>
      </c>
      <c r="AAW8" s="8" t="n">
        <v>0</v>
      </c>
      <c r="AAX8" s="8" t="n">
        <v>0</v>
      </c>
      <c r="AAY8" s="8" t="n">
        <v>1</v>
      </c>
      <c r="AAZ8" s="8" t="n">
        <v>0</v>
      </c>
      <c r="ABA8" s="8" t="n">
        <v>0</v>
      </c>
      <c r="ABB8" s="48" t="inlineStr">
        <is>
          <t>Pupuk cair untuk tanaman Pembenah tanah (soil conditioner)</t>
        </is>
      </c>
      <c r="ABC8" s="8" t="n">
        <v>1</v>
      </c>
      <c r="ABD8" s="8" t="n">
        <v>1</v>
      </c>
      <c r="ABE8" s="8" t="n">
        <v>0</v>
      </c>
      <c r="ABF8" s="8" t="n">
        <v>0</v>
      </c>
      <c r="ABG8" s="8" t="n">
        <v>0</v>
      </c>
      <c r="ABH8" s="48" t="n"/>
      <c r="ABI8" s="48" t="n"/>
      <c r="ABJ8" s="48" t="n"/>
      <c r="ABK8" s="48" t="n"/>
      <c r="ABL8" s="48" t="n"/>
      <c r="ABM8" s="48" t="n"/>
      <c r="ABN8" s="48" t="n"/>
      <c r="ABO8" s="48" t="n"/>
      <c r="ABP8" s="48" t="n"/>
      <c r="ABQ8" s="11" t="inlineStr">
        <is>
          <t>Rumput</t>
        </is>
      </c>
      <c r="ABR8" s="48" t="inlineStr">
        <is>
          <t>Cukup (2 minggu sekali)</t>
        </is>
      </c>
      <c r="ABS8" s="8" t="n">
        <v>2000</v>
      </c>
      <c r="ABT8" s="48" t="n"/>
      <c r="ABU8" s="8" t="n">
        <v>400</v>
      </c>
      <c r="ABV8" s="8" t="n">
        <v>400</v>
      </c>
      <c r="ABW8" s="48" t="inlineStr">
        <is>
          <t>NPK</t>
        </is>
      </c>
      <c r="ABX8" s="48" t="n"/>
      <c r="ABY8" s="8" t="n">
        <v>50</v>
      </c>
      <c r="ABZ8" s="8" t="n">
        <v>6000</v>
      </c>
      <c r="ACA8" s="8" t="n">
        <v>20</v>
      </c>
      <c r="ACB8" s="8" t="n">
        <v>6000</v>
      </c>
      <c r="ACC8" s="8" t="n">
        <v>500</v>
      </c>
      <c r="ACD8" s="8" t="n">
        <v>700</v>
      </c>
      <c r="ACE8" s="48" t="inlineStr">
        <is>
          <t>Tidak</t>
        </is>
      </c>
      <c r="ACF8" s="48" t="inlineStr">
        <is>
          <t>Cukup meningkat</t>
        </is>
      </c>
      <c r="ACG8" s="48" t="inlineStr">
        <is>
          <t>Menurun</t>
        </is>
      </c>
      <c r="ACH8" s="48" t="inlineStr">
        <is>
          <t>Cukup meningkat</t>
        </is>
      </c>
      <c r="ACI8" s="48" t="n"/>
      <c r="ACJ8" s="48" t="n"/>
      <c r="ACK8" s="48" t="inlineStr">
        <is>
          <t>Tidak punya waktu mengumpulkannya Ladang/sawah terlalu jauh, sulit untuk mengangkut ke sana</t>
        </is>
      </c>
      <c r="ACL8" s="8" t="n">
        <v>0</v>
      </c>
      <c r="ACM8" s="8" t="n">
        <v>0</v>
      </c>
      <c r="ACN8" s="8" t="n">
        <v>1</v>
      </c>
      <c r="ACO8" s="8" t="n">
        <v>1</v>
      </c>
      <c r="ACP8" s="8" t="n">
        <v>0</v>
      </c>
      <c r="ACQ8" s="8" t="n">
        <v>0</v>
      </c>
      <c r="ACR8" s="8" t="n">
        <v>0</v>
      </c>
      <c r="ACS8" s="48" t="n"/>
      <c r="ACT8" s="48" t="inlineStr">
        <is>
          <t>tidak</t>
        </is>
      </c>
      <c r="ACU8" s="48" t="inlineStr">
        <is>
          <t>Manfaat besar dan membantu kehidupan sehari-hari</t>
        </is>
      </c>
      <c r="ACV8" s="48" t="inlineStr">
        <is>
          <t>Berkurang</t>
        </is>
      </c>
      <c r="ACW8" s="48" t="inlineStr">
        <is>
          <t>Anggota keluarga - Perempuan dewasa</t>
        </is>
      </c>
      <c r="ACX8" s="48" t="inlineStr">
        <is>
          <t>Setuju</t>
        </is>
      </c>
      <c r="ACY8" s="48" t="inlineStr">
        <is>
          <t>Anggota keluarga - Laki-laki dewasa Anggota keluarga - Perempuan dewasa Anggota keluarga - Anak-anak</t>
        </is>
      </c>
      <c r="ACZ8" s="8" t="n">
        <v>1</v>
      </c>
      <c r="ADA8" s="8" t="n">
        <v>1</v>
      </c>
      <c r="ADB8" s="8" t="n">
        <v>1</v>
      </c>
      <c r="ADC8" s="8" t="n">
        <v>0</v>
      </c>
      <c r="ADD8" s="48" t="inlineStr">
        <is>
          <t>Cukup puas</t>
        </is>
      </c>
      <c r="ADE8" s="48" t="inlineStr">
        <is>
          <t>Cukup puas</t>
        </is>
      </c>
      <c r="ADF8" s="48" t="inlineStr">
        <is>
          <t>Cukup puas</t>
        </is>
      </c>
      <c r="ADG8" s="48" t="inlineStr">
        <is>
          <t>Cukup puas</t>
        </is>
      </c>
      <c r="ADH8" s="48" t="inlineStr">
        <is>
          <t>Tidak</t>
        </is>
      </c>
      <c r="ADI8" s="48" t="n"/>
      <c r="ADJ8" s="48" t="inlineStr">
        <is>
          <t>Cukup puas</t>
        </is>
      </c>
      <c r="ADK8" s="48" t="n"/>
      <c r="ADL8" s="48" t="n"/>
      <c r="ADM8" s="48" t="n"/>
      <c r="ADN8" s="48" t="n"/>
      <c r="ADO8" s="48" t="n"/>
      <c r="ADP8" s="48" t="n"/>
      <c r="ADQ8" s="48" t="n"/>
      <c r="ADR8" s="48" t="n"/>
      <c r="ADS8" s="48" t="n"/>
      <c r="ADT8" s="48" t="n"/>
      <c r="ADU8" s="48" t="inlineStr">
        <is>
          <t>Menghubungi CPO atau pendamping Memperbaiki sendiri</t>
        </is>
      </c>
      <c r="ADV8" s="8" t="n">
        <v>0</v>
      </c>
      <c r="ADW8" s="8" t="n">
        <v>0</v>
      </c>
      <c r="ADX8" s="8" t="n">
        <v>0</v>
      </c>
      <c r="ADY8" s="8" t="n">
        <v>0</v>
      </c>
      <c r="ADZ8" s="8" t="n">
        <v>1</v>
      </c>
      <c r="AEA8" s="8" t="n">
        <v>1</v>
      </c>
      <c r="AEB8" s="8" t="n">
        <v>0</v>
      </c>
      <c r="AEC8" s="8" t="n">
        <v>0</v>
      </c>
      <c r="AED8" s="12" t="n"/>
      <c r="AEE8" s="17" t="inlineStr">
        <is>
          <t>Laki-laki dewasa</t>
        </is>
      </c>
      <c r="AEF8" s="48" t="n"/>
      <c r="AEG8" s="17" t="inlineStr">
        <is>
          <t>Menelepon atau WA langsung</t>
        </is>
      </c>
      <c r="AEH8" s="48" t="n"/>
      <c r="AEI8" s="11" t="inlineStr">
        <is>
          <t>Tidak ada</t>
        </is>
      </c>
      <c r="AEJ8" s="48" t="inlineStr">
        <is>
          <t>Kadang-kadang</t>
        </is>
      </c>
      <c r="AEK8" s="17" t="inlineStr">
        <is>
          <t>Lebih mudah mendapatkan  energi  Pasokan energi yang andal   Memasak lebih cepat   Lebih aman   Pengurangan waktu dan tenaga  Peningkatan kebersihan  kandang ternak Pemanfaatan bio-slurry sebagai  pupuk Dapur lebih bersih dan bebas  asap</t>
        </is>
      </c>
      <c r="AEL8" s="18" t="n">
        <v>0</v>
      </c>
      <c r="AEM8" s="18" t="n">
        <v>1</v>
      </c>
      <c r="AEN8" s="18" t="n">
        <v>1</v>
      </c>
      <c r="AEO8" s="18" t="n">
        <v>1</v>
      </c>
      <c r="AEP8" s="18" t="n">
        <v>1</v>
      </c>
      <c r="AEQ8" s="18" t="n">
        <v>1</v>
      </c>
      <c r="AER8" s="18" t="n">
        <v>1</v>
      </c>
      <c r="AES8" s="18" t="n">
        <v>1</v>
      </c>
      <c r="AET8" s="18" t="n">
        <v>1</v>
      </c>
      <c r="AEU8" s="18" t="n">
        <v>0</v>
      </c>
      <c r="AEV8" s="18" t="n">
        <v>0</v>
      </c>
      <c r="AEW8" s="18" t="n">
        <v>0</v>
      </c>
      <c r="AEX8" s="48" t="n"/>
      <c r="AEY8" s="48" t="inlineStr">
        <is>
          <t>Mengurangi pengeluaran energi</t>
        </is>
      </c>
      <c r="AEZ8" s="48" t="n"/>
      <c r="AFA8" s="48" t="inlineStr">
        <is>
          <t>Yayasan Rumah Energi (YRE)</t>
        </is>
      </c>
      <c r="AFB8" s="48" t="n"/>
      <c r="AFC8" s="48" t="inlineStr">
        <is>
          <t>WhatsApp Image 2026-02-03 at 14.16.25-21_57_46.jpeg</t>
        </is>
      </c>
      <c r="AFD8" s="16" t="inlineStr">
        <is>
          <t>https://kf.kobotoolbox.org/api/v2/assets/avstPQqLr3Ab3ZdcVTXZ6f/data/663773956/attachments/attbVJCDPFzqny5Mf2G4f76U/</t>
        </is>
      </c>
      <c r="AFE8" s="48" t="inlineStr">
        <is>
          <t>WhatsApp Image 2026-02-03 at 14.16.26-21_58_0.jpeg</t>
        </is>
      </c>
      <c r="AFF8" s="16" t="inlineStr">
        <is>
          <t>https://kf.kobotoolbox.org/api/v2/assets/avstPQqLr3Ab3ZdcVTXZ6f/data/663773956/attachments/attuqTD9rXWjdtcYHAXBTusn/</t>
        </is>
      </c>
      <c r="AFG8" s="48" t="inlineStr">
        <is>
          <t>manto/ witono</t>
        </is>
      </c>
      <c r="AFH8" s="48" t="n"/>
      <c r="AFI8" s="48" t="n"/>
    </row>
    <row r="9">
      <c r="A9" s="6" t="n">
        <v>46057</v>
      </c>
      <c r="B9" s="6" t="n">
        <v>46057</v>
      </c>
      <c r="C9" s="48" t="inlineStr">
        <is>
          <t>Marmanto</t>
        </is>
      </c>
      <c r="D9" s="48" t="inlineStr">
        <is>
          <t>Gito Suparno</t>
        </is>
      </c>
      <c r="E9" s="8" t="n">
        <v>6282133265228</v>
      </c>
      <c r="F9" s="48" t="n"/>
      <c r="G9" s="8" t="n">
        <v>-7.41793</v>
      </c>
      <c r="H9" s="8" t="n">
        <v>110.3312292</v>
      </c>
      <c r="I9" s="48" t="n"/>
      <c r="J9" s="8" t="n">
        <v>4.4</v>
      </c>
      <c r="K9" s="48" t="n"/>
      <c r="L9" s="48" t="n"/>
      <c r="M9" s="8" t="n">
        <v>-7.41784</v>
      </c>
      <c r="N9" s="8" t="n">
        <v>110.3312</v>
      </c>
      <c r="O9" s="48" t="n"/>
      <c r="P9" s="8" t="n">
        <v>4.48</v>
      </c>
      <c r="Q9" s="48" t="n"/>
      <c r="R9" s="48" t="inlineStr">
        <is>
          <t>Jawa Tengah</t>
        </is>
      </c>
      <c r="S9" s="48" t="n"/>
      <c r="T9" s="48" t="n"/>
      <c r="U9" s="48" t="n"/>
      <c r="V9" s="48" t="n"/>
      <c r="W9" s="48" t="n"/>
      <c r="X9" s="48" t="n"/>
      <c r="Y9" s="48" t="n"/>
      <c r="Z9" s="48" t="n"/>
      <c r="AA9" s="48" t="n"/>
      <c r="AB9" s="48" t="n"/>
      <c r="AC9" s="48" t="inlineStr">
        <is>
          <t>Klaten</t>
        </is>
      </c>
      <c r="AD9" s="48" t="inlineStr">
        <is>
          <t>Kebon Arum</t>
        </is>
      </c>
      <c r="AE9" s="48" t="inlineStr">
        <is>
          <t>Menden</t>
        </is>
      </c>
      <c r="AF9" s="48" t="inlineStr">
        <is>
          <t>SPTN HPS</t>
        </is>
      </c>
      <c r="AG9" s="48" t="inlineStr">
        <is>
          <t>SHP0076</t>
        </is>
      </c>
      <c r="AH9" s="8" t="n">
        <v>14</v>
      </c>
      <c r="AI9" s="48" t="inlineStr">
        <is>
          <t>VPA1</t>
        </is>
      </c>
      <c r="AJ9" s="48" t="inlineStr">
        <is>
          <t>Tidak aktif</t>
        </is>
      </c>
      <c r="AK9" s="8" t="n">
        <v>60</v>
      </c>
      <c r="AL9" s="48" t="inlineStr">
        <is>
          <t>Laki-laki</t>
        </is>
      </c>
      <c r="AM9" s="48" t="inlineStr">
        <is>
          <t>Sudah menikah</t>
        </is>
      </c>
      <c r="AN9" s="48" t="inlineStr">
        <is>
          <t>SD/Sederajat</t>
        </is>
      </c>
      <c r="AO9" s="48" t="inlineStr">
        <is>
          <t>Petani</t>
        </is>
      </c>
      <c r="AP9" s="8" t="n">
        <v>1</v>
      </c>
      <c r="AQ9" s="8" t="n">
        <v>0</v>
      </c>
      <c r="AR9" s="8" t="n">
        <v>0</v>
      </c>
      <c r="AS9" s="8" t="n">
        <v>0</v>
      </c>
      <c r="AT9" s="8" t="n">
        <v>0</v>
      </c>
      <c r="AU9" s="8" t="n">
        <v>0</v>
      </c>
      <c r="AV9" s="8" t="n">
        <v>0</v>
      </c>
      <c r="AW9" s="8" t="n">
        <v>0</v>
      </c>
      <c r="AX9" s="48" t="n"/>
      <c r="AY9" s="48" t="inlineStr">
        <is>
          <t>Peternak</t>
        </is>
      </c>
      <c r="AZ9" s="8" t="n">
        <v>0</v>
      </c>
      <c r="BA9" s="8" t="n">
        <v>1</v>
      </c>
      <c r="BB9" s="8" t="n">
        <v>0</v>
      </c>
      <c r="BC9" s="8" t="n">
        <v>0</v>
      </c>
      <c r="BD9" s="8" t="n">
        <v>0</v>
      </c>
      <c r="BE9" s="8" t="n">
        <v>0</v>
      </c>
      <c r="BF9" s="8" t="n">
        <v>0</v>
      </c>
      <c r="BG9" s="8" t="n">
        <v>0</v>
      </c>
      <c r="BH9" s="48" t="n"/>
      <c r="BI9" s="48" t="inlineStr">
        <is>
          <t>Rp2.500.000 - Rp3.500.000</t>
        </is>
      </c>
      <c r="BJ9" s="8" t="n">
        <v>1</v>
      </c>
      <c r="BK9" s="8" t="n">
        <v>1</v>
      </c>
      <c r="BL9" s="8" t="n">
        <v>0</v>
      </c>
      <c r="BM9" s="8" t="n">
        <v>0</v>
      </c>
      <c r="BN9" s="48" t="inlineStr">
        <is>
          <t>Milik sendiri</t>
        </is>
      </c>
      <c r="BO9" s="48" t="inlineStr">
        <is>
          <t>Permanen (dinding bata dan semen)</t>
        </is>
      </c>
      <c r="BP9" s="8" t="n">
        <v>1</v>
      </c>
      <c r="BQ9" s="8" t="n">
        <v>0</v>
      </c>
      <c r="BR9" s="8" t="n">
        <v>0</v>
      </c>
      <c r="BS9" s="8" t="n">
        <v>0</v>
      </c>
      <c r="BT9" s="8" t="n">
        <v>0</v>
      </c>
      <c r="BU9" s="48" t="n"/>
      <c r="BV9" s="48" t="inlineStr">
        <is>
          <t>Keramik/ubin</t>
        </is>
      </c>
      <c r="BW9" s="8" t="n">
        <v>0</v>
      </c>
      <c r="BX9" s="8" t="n">
        <v>0</v>
      </c>
      <c r="BY9" s="8" t="n">
        <v>1</v>
      </c>
      <c r="BZ9" s="8" t="n">
        <v>0</v>
      </c>
      <c r="CA9" s="8" t="n">
        <v>0</v>
      </c>
      <c r="CB9" s="48" t="n"/>
      <c r="CC9" s="48" t="inlineStr">
        <is>
          <t>Genting</t>
        </is>
      </c>
      <c r="CD9" s="8" t="n">
        <v>0</v>
      </c>
      <c r="CE9" s="8" t="n">
        <v>0</v>
      </c>
      <c r="CF9" s="8" t="n">
        <v>0</v>
      </c>
      <c r="CG9" s="8" t="n">
        <v>0</v>
      </c>
      <c r="CH9" s="8" t="n">
        <v>0</v>
      </c>
      <c r="CI9" s="8" t="n">
        <v>1</v>
      </c>
      <c r="CJ9" s="8" t="n">
        <v>0</v>
      </c>
      <c r="CK9" s="48" t="n"/>
      <c r="CL9" s="48" t="inlineStr">
        <is>
          <t>Ya</t>
        </is>
      </c>
      <c r="CM9" s="8" t="n">
        <v>2012</v>
      </c>
      <c r="CN9" s="48" t="inlineStr">
        <is>
          <t>Fixed-Dome (Kubah Tetap)</t>
        </is>
      </c>
      <c r="CO9" s="48" t="inlineStr">
        <is>
          <t>6 m³ (4-5 ekor sapi, ±5 jam memasak/hari, ±50 kg</t>
        </is>
      </c>
      <c r="CP9" s="48" t="inlineStr">
        <is>
          <t>Anggota keluarga - laki-laki Anggota keluarga - perempuan dewasa</t>
        </is>
      </c>
      <c r="CQ9" s="8" t="n">
        <v>0</v>
      </c>
      <c r="CR9" s="8" t="n">
        <v>0</v>
      </c>
      <c r="CS9" s="8" t="n">
        <v>0</v>
      </c>
      <c r="CT9" s="8" t="n">
        <v>0</v>
      </c>
      <c r="CU9" s="10" t="n">
        <v>1</v>
      </c>
      <c r="CV9" s="10" t="n">
        <v>1</v>
      </c>
      <c r="CW9" s="10" t="n">
        <v>0</v>
      </c>
      <c r="CX9" s="8" t="n">
        <v>0</v>
      </c>
      <c r="CY9" s="48" t="inlineStr">
        <is>
          <t>Anggota keluarga - laki-laki Anggota keluarga - perempuan dewasa</t>
        </is>
      </c>
      <c r="CZ9" s="8" t="n">
        <v>1</v>
      </c>
      <c r="DA9" s="8" t="n">
        <v>1</v>
      </c>
      <c r="DB9" s="8" t="n">
        <v>0</v>
      </c>
      <c r="DC9" s="48" t="n"/>
      <c r="DD9" s="48" t="inlineStr">
        <is>
          <t>Anggota keluarga - laki-laki CPO atau pendamping</t>
        </is>
      </c>
      <c r="DE9" s="8" t="n">
        <v>1</v>
      </c>
      <c r="DF9" s="8" t="n">
        <v>0</v>
      </c>
      <c r="DG9" s="8" t="n">
        <v>1</v>
      </c>
      <c r="DH9" s="8" t="n">
        <v>0</v>
      </c>
      <c r="DI9" s="48" t="n"/>
      <c r="DJ9" s="48" t="inlineStr">
        <is>
          <t>Anggota keluarga - laki-laki CPO atau pendamping</t>
        </is>
      </c>
      <c r="DK9" s="8" t="n">
        <v>1</v>
      </c>
      <c r="DL9" s="8" t="n">
        <v>0</v>
      </c>
      <c r="DM9" s="8" t="n">
        <v>1</v>
      </c>
      <c r="DN9" s="8" t="n">
        <v>0</v>
      </c>
      <c r="DO9" s="48" t="n"/>
      <c r="DP9" s="8" t="n">
        <v>1</v>
      </c>
      <c r="DQ9" s="8" t="n">
        <v>1</v>
      </c>
      <c r="DR9" s="8" t="n">
        <v>0</v>
      </c>
      <c r="DS9" s="48" t="n"/>
      <c r="DT9" s="48" t="n"/>
      <c r="DU9" s="48" t="n"/>
      <c r="DV9" s="48" t="inlineStr">
        <is>
          <t>Tidak berfungsi sama sekali</t>
        </is>
      </c>
      <c r="DW9" s="48" t="inlineStr">
        <is>
          <t>&gt;1 tahun yang lalu</t>
        </is>
      </c>
      <c r="DX9" s="48" t="inlineStr">
        <is>
          <t>Tidak ada ternak</t>
        </is>
      </c>
      <c r="DY9" s="48" t="n"/>
      <c r="DZ9" s="48" t="n"/>
      <c r="EA9" s="48" t="n"/>
      <c r="EB9" s="48" t="n"/>
      <c r="EC9" s="48" t="n"/>
      <c r="ED9" s="48" t="n"/>
      <c r="EE9" s="48" t="n"/>
      <c r="EF9" s="48" t="n"/>
      <c r="EG9" s="48" t="n"/>
      <c r="EH9" s="48" t="n"/>
      <c r="EI9" s="48" t="inlineStr">
        <is>
          <t>Keterbatasan akses terhadap informasi atau pelatihan terkait biogas</t>
        </is>
      </c>
      <c r="EJ9" s="8" t="n">
        <v>0</v>
      </c>
      <c r="EK9" s="8" t="n">
        <v>0</v>
      </c>
      <c r="EL9" s="8" t="n">
        <v>1</v>
      </c>
      <c r="EM9" s="8" t="n">
        <v>0</v>
      </c>
      <c r="EN9" s="8" t="n">
        <v>0</v>
      </c>
      <c r="EO9" s="11" t="n"/>
      <c r="EP9" s="48" t="inlineStr">
        <is>
          <t>Ya, cukup jelas dan mudah diikuti</t>
        </is>
      </c>
      <c r="EQ9" s="48" t="inlineStr">
        <is>
          <t>Pelatihan</t>
        </is>
      </c>
      <c r="ER9" s="48" t="inlineStr">
        <is>
          <t>CPO atau pendamping</t>
        </is>
      </c>
      <c r="ES9" s="8" t="n">
        <v>1</v>
      </c>
      <c r="ET9" s="8" t="n">
        <v>0</v>
      </c>
      <c r="EU9" s="8" t="n">
        <v>0</v>
      </c>
      <c r="EV9" s="8" t="n">
        <v>0</v>
      </c>
      <c r="EW9" s="48" t="n"/>
      <c r="EX9" s="48" t="inlineStr">
        <is>
          <t>Anggota keluarga - Laki-laki</t>
        </is>
      </c>
      <c r="EY9" s="8" t="n">
        <v>1</v>
      </c>
      <c r="EZ9" s="8" t="n">
        <v>0</v>
      </c>
      <c r="FA9" s="8" t="n">
        <v>0</v>
      </c>
      <c r="FB9" s="48" t="n"/>
      <c r="FC9" s="48" t="inlineStr">
        <is>
          <t>Setiap minggu</t>
        </is>
      </c>
      <c r="FD9" s="48" t="n"/>
      <c r="FE9" s="48" t="inlineStr">
        <is>
          <t>Mengetahui</t>
        </is>
      </c>
      <c r="FF9" s="48" t="inlineStr">
        <is>
          <t>Selalu (setiap hari)</t>
        </is>
      </c>
      <c r="FG9" s="48" t="inlineStr">
        <is>
          <t>Mengetahui</t>
        </is>
      </c>
      <c r="FH9" s="48" t="inlineStr">
        <is>
          <t>Sering (setiap minggu)</t>
        </is>
      </c>
      <c r="FI9" s="48" t="inlineStr">
        <is>
          <t>Mengetahui</t>
        </is>
      </c>
      <c r="FJ9" s="48" t="inlineStr">
        <is>
          <t>Sering (setiap minggu)</t>
        </is>
      </c>
      <c r="FK9" s="48" t="inlineStr">
        <is>
          <t>Mengetahui</t>
        </is>
      </c>
      <c r="FL9" s="48" t="inlineStr">
        <is>
          <t>Jarang (setiap bulan atau lebih)</t>
        </is>
      </c>
      <c r="FM9" s="48" t="inlineStr">
        <is>
          <t>Mengetahui</t>
        </is>
      </c>
      <c r="FN9" s="48" t="inlineStr">
        <is>
          <t>Jarang (setiap bulan atau lebih)</t>
        </is>
      </c>
      <c r="FO9" s="48" t="inlineStr">
        <is>
          <t>Mengetahui</t>
        </is>
      </c>
      <c r="FP9" s="48" t="inlineStr">
        <is>
          <t>Cukup sering (2 minggu sekali)</t>
        </is>
      </c>
      <c r="FQ9" s="48" t="inlineStr">
        <is>
          <t>Mengetahui</t>
        </is>
      </c>
      <c r="FR9" s="48" t="inlineStr">
        <is>
          <t>Ya</t>
        </is>
      </c>
      <c r="FS9" s="48" t="inlineStr">
        <is>
          <t>Mengetahui</t>
        </is>
      </c>
      <c r="FT9" s="48" t="inlineStr">
        <is>
          <t>Ya, selalu</t>
        </is>
      </c>
      <c r="FU9" s="48" t="inlineStr">
        <is>
          <t>Laki-laki dewasa Perempuan dewasa</t>
        </is>
      </c>
      <c r="FV9" s="8" t="n">
        <v>1</v>
      </c>
      <c r="FW9" s="8" t="n">
        <v>1</v>
      </c>
      <c r="FX9" s="8" t="n">
        <v>0</v>
      </c>
      <c r="FY9" s="8" t="n">
        <v>0</v>
      </c>
      <c r="FZ9" s="48" t="inlineStr">
        <is>
          <t>Cukup memahami</t>
        </is>
      </c>
      <c r="GA9" s="48" t="inlineStr">
        <is>
          <t>CPO Pelatihan</t>
        </is>
      </c>
      <c r="GB9" s="8" t="n">
        <v>1</v>
      </c>
      <c r="GC9" s="8" t="n">
        <v>1</v>
      </c>
      <c r="GD9" s="8" t="n">
        <v>0</v>
      </c>
      <c r="GE9" s="8" t="n">
        <v>0</v>
      </c>
      <c r="GF9" s="48" t="n"/>
      <c r="GG9" s="48" t="inlineStr">
        <is>
          <t>Sering</t>
        </is>
      </c>
      <c r="GH9" s="48" t="inlineStr">
        <is>
          <t>Tidak</t>
        </is>
      </c>
      <c r="GI9" s="48" t="n"/>
      <c r="GJ9" s="48" t="n"/>
      <c r="GK9" s="48" t="n"/>
      <c r="GL9" s="48" t="n"/>
      <c r="GM9" s="48" t="n"/>
      <c r="GN9" s="48" t="n"/>
      <c r="GO9" s="48" t="n"/>
      <c r="GP9" s="48" t="inlineStr">
        <is>
          <t>Penuh (100%)</t>
        </is>
      </c>
      <c r="GQ9" s="48" t="inlineStr">
        <is>
          <t>Kayu bakar LPG</t>
        </is>
      </c>
      <c r="GR9" s="8" t="n">
        <v>1</v>
      </c>
      <c r="GS9" s="8" t="n">
        <v>1</v>
      </c>
      <c r="GT9" s="8" t="n">
        <v>0</v>
      </c>
      <c r="GU9" s="8" t="n">
        <v>0</v>
      </c>
      <c r="GV9" s="8" t="n">
        <v>0</v>
      </c>
      <c r="GW9" s="8" t="n">
        <v>0</v>
      </c>
      <c r="GX9" s="8" t="n">
        <v>0</v>
      </c>
      <c r="GY9" s="48" t="n"/>
      <c r="GZ9" s="48" t="inlineStr">
        <is>
          <t>Ya</t>
        </is>
      </c>
      <c r="HA9" s="8" t="n">
        <v>200</v>
      </c>
      <c r="HB9" s="8" t="n">
        <v>200000</v>
      </c>
      <c r="HC9" s="8" t="n">
        <v>50</v>
      </c>
      <c r="HD9" s="8" t="n">
        <v>50000</v>
      </c>
      <c r="HE9" s="8" t="n">
        <v>12</v>
      </c>
      <c r="HF9" s="8" t="n">
        <v>25000</v>
      </c>
      <c r="HG9" s="8" t="n">
        <v>3</v>
      </c>
      <c r="HH9" s="8" t="n">
        <v>25000</v>
      </c>
      <c r="HI9" s="48" t="n"/>
      <c r="HJ9" s="48" t="n"/>
      <c r="HK9" s="48" t="n"/>
      <c r="HL9" s="48" t="n"/>
      <c r="HM9" s="48" t="n"/>
      <c r="HN9" s="48" t="n"/>
      <c r="HO9" s="48" t="n"/>
      <c r="HP9" s="48" t="n"/>
      <c r="HQ9" s="48" t="n"/>
      <c r="HR9" s="48" t="n"/>
      <c r="HS9" s="48" t="n"/>
      <c r="HT9" s="48" t="n"/>
      <c r="HU9" s="48" t="n"/>
      <c r="HV9" s="48" t="n"/>
      <c r="HW9" s="48" t="n"/>
      <c r="HX9" s="48" t="n"/>
      <c r="HY9" s="8" t="n">
        <v>150</v>
      </c>
      <c r="HZ9" s="8" t="n">
        <v>150000</v>
      </c>
      <c r="IA9" s="8" t="n">
        <v>9</v>
      </c>
      <c r="IB9" s="8" t="n">
        <v>75000</v>
      </c>
      <c r="IC9" s="48" t="n"/>
      <c r="ID9" s="48" t="n"/>
      <c r="IE9" s="48" t="n"/>
      <c r="IF9" s="48" t="n"/>
      <c r="IG9" s="48" t="n"/>
      <c r="IH9" s="48" t="n"/>
      <c r="II9" s="48" t="n"/>
      <c r="IJ9" s="48" t="n"/>
      <c r="IK9" s="48" t="inlineStr">
        <is>
          <t>50-65 kg</t>
        </is>
      </c>
      <c r="IL9" s="48" t="inlineStr">
        <is>
          <t>3-5 jam</t>
        </is>
      </c>
      <c r="IM9" s="48" t="inlineStr">
        <is>
          <t>Ya</t>
        </is>
      </c>
      <c r="IN9" s="48" t="inlineStr">
        <is>
          <t>Tidak</t>
        </is>
      </c>
      <c r="IO9" s="48" t="inlineStr">
        <is>
          <t>Lebih bersih</t>
        </is>
      </c>
      <c r="IP9" s="48" t="n"/>
      <c r="IQ9" s="48" t="inlineStr">
        <is>
          <t>Tidak pernah</t>
        </is>
      </c>
      <c r="IR9" s="48" t="n"/>
      <c r="IS9" s="48" t="n"/>
      <c r="IT9" s="48" t="n"/>
      <c r="IU9" s="48" t="n"/>
      <c r="IV9" s="48" t="n"/>
      <c r="IW9" s="48" t="n"/>
      <c r="IX9" s="48" t="n"/>
      <c r="IY9" s="48" t="n"/>
      <c r="IZ9" s="48" t="inlineStr">
        <is>
          <t>Tidak pernah</t>
        </is>
      </c>
      <c r="JA9" s="48" t="n"/>
      <c r="JB9" s="48" t="n"/>
      <c r="JC9" s="48" t="n"/>
      <c r="JD9" s="48" t="n"/>
      <c r="JE9" s="48" t="n"/>
      <c r="JF9" s="48" t="n"/>
      <c r="JG9" s="48" t="n"/>
      <c r="JH9" s="48" t="n"/>
      <c r="JI9" s="48" t="inlineStr">
        <is>
          <t>Tidak pernah</t>
        </is>
      </c>
      <c r="JJ9" s="48" t="n"/>
      <c r="JK9" s="48" t="n"/>
      <c r="JL9" s="48" t="n"/>
      <c r="JM9" s="48" t="n"/>
      <c r="JN9" s="48" t="n"/>
      <c r="JO9" s="48" t="n"/>
      <c r="JP9" s="48" t="n"/>
      <c r="JQ9" s="48" t="n"/>
      <c r="JR9" s="48" t="inlineStr">
        <is>
          <t>Tidak pernah</t>
        </is>
      </c>
      <c r="JS9" s="48" t="n"/>
      <c r="JT9" s="48" t="n"/>
      <c r="JU9" s="48" t="n"/>
      <c r="JV9" s="48" t="n"/>
      <c r="JW9" s="48" t="n"/>
      <c r="JX9" s="48" t="n"/>
      <c r="JY9" s="48" t="n"/>
      <c r="JZ9" s="48" t="n"/>
      <c r="KA9" s="48" t="inlineStr">
        <is>
          <t>Tidak pernah</t>
        </is>
      </c>
      <c r="KB9" s="48" t="n"/>
      <c r="KC9" s="48" t="n"/>
      <c r="KD9" s="48" t="n"/>
      <c r="KE9" s="48" t="n"/>
      <c r="KF9" s="48" t="n"/>
      <c r="KG9" s="48" t="n"/>
      <c r="KH9" s="48" t="n"/>
      <c r="KI9" s="48" t="n"/>
      <c r="KJ9" s="48" t="inlineStr">
        <is>
          <t>Tidak pernah</t>
        </is>
      </c>
      <c r="KK9" s="48" t="n"/>
      <c r="KL9" s="48" t="n"/>
      <c r="KM9" s="48" t="n"/>
      <c r="KN9" s="48" t="n"/>
      <c r="KO9" s="48" t="n"/>
      <c r="KP9" s="48" t="n"/>
      <c r="KQ9" s="48" t="n"/>
      <c r="KR9" s="48" t="n"/>
      <c r="KS9" s="48" t="inlineStr">
        <is>
          <t>Cukup membaik</t>
        </is>
      </c>
      <c r="KT9" s="48" t="inlineStr">
        <is>
          <t>0-1 kali</t>
        </is>
      </c>
      <c r="KU9" s="48" t="inlineStr">
        <is>
          <t>0-1 kali</t>
        </is>
      </c>
      <c r="KV9" s="48" t="inlineStr">
        <is>
          <t>Laki-laki dewasa</t>
        </is>
      </c>
      <c r="KW9" s="8" t="n">
        <v>1</v>
      </c>
      <c r="KX9" s="8" t="n">
        <v>0</v>
      </c>
      <c r="KY9" s="8" t="n">
        <v>0</v>
      </c>
      <c r="KZ9" s="8" t="n">
        <v>0</v>
      </c>
      <c r="LA9" s="48" t="inlineStr">
        <is>
          <t>Cukup membaik</t>
        </is>
      </c>
      <c r="LB9" s="48" t="inlineStr">
        <is>
          <t>Cukup membaik</t>
        </is>
      </c>
      <c r="LC9" s="8" t="n">
        <v>3</v>
      </c>
      <c r="LD9" s="8" t="n">
        <v>3</v>
      </c>
      <c r="LE9" s="8" t="n">
        <v>0</v>
      </c>
      <c r="LF9" s="8" t="n">
        <v>0</v>
      </c>
      <c r="LG9" s="48" t="inlineStr">
        <is>
          <t>Ya</t>
        </is>
      </c>
      <c r="LH9" s="8" t="n">
        <v>150000</v>
      </c>
      <c r="LI9" s="48" t="n"/>
      <c r="LJ9" s="48" t="inlineStr">
        <is>
          <t>Kebutuhan rumah tangga</t>
        </is>
      </c>
      <c r="LK9" s="8" t="n">
        <v>0</v>
      </c>
      <c r="LL9" s="8" t="n">
        <v>0</v>
      </c>
      <c r="LM9" s="8" t="n">
        <v>0</v>
      </c>
      <c r="LN9" s="8" t="n">
        <v>0</v>
      </c>
      <c r="LO9" s="8" t="n">
        <v>1</v>
      </c>
      <c r="LP9" s="8" t="n">
        <v>0</v>
      </c>
      <c r="LQ9" s="8" t="n">
        <v>0</v>
      </c>
      <c r="LR9" s="48" t="n"/>
      <c r="LS9" s="8" t="n">
        <v>15</v>
      </c>
      <c r="LT9" s="8" t="n">
        <v>15</v>
      </c>
      <c r="LU9" s="8" t="n">
        <v>0</v>
      </c>
      <c r="LV9" s="8" t="n">
        <v>5</v>
      </c>
      <c r="LW9" s="8" t="n">
        <v>5</v>
      </c>
      <c r="LX9" s="8" t="n">
        <v>0</v>
      </c>
      <c r="LY9" s="8" t="n">
        <v>5</v>
      </c>
      <c r="LZ9" s="8" t="n">
        <v>5</v>
      </c>
      <c r="MA9" s="8" t="n">
        <v>0</v>
      </c>
      <c r="MB9" s="48" t="inlineStr">
        <is>
          <t>Ya</t>
        </is>
      </c>
      <c r="MC9" s="8" t="n">
        <v>30</v>
      </c>
      <c r="MD9" s="8" t="n">
        <v>20</v>
      </c>
      <c r="ME9" s="8" t="n">
        <v>30</v>
      </c>
      <c r="MF9" s="8" t="n">
        <v>20</v>
      </c>
      <c r="MG9" s="8" t="n">
        <v>0</v>
      </c>
      <c r="MH9" s="8" t="n">
        <v>0</v>
      </c>
      <c r="MI9" s="48" t="inlineStr">
        <is>
          <t>Istirahat</t>
        </is>
      </c>
      <c r="MJ9" s="8" t="n">
        <v>0</v>
      </c>
      <c r="MK9" s="8" t="n">
        <v>0</v>
      </c>
      <c r="ML9" s="8" t="n">
        <v>1</v>
      </c>
      <c r="MM9" s="8" t="n">
        <v>0</v>
      </c>
      <c r="MN9" s="8" t="n">
        <v>0</v>
      </c>
      <c r="MO9" s="8" t="n">
        <v>0</v>
      </c>
      <c r="MP9" s="48" t="n"/>
      <c r="MQ9" s="48" t="n"/>
      <c r="MR9" s="48" t="inlineStr">
        <is>
          <t>istirahat</t>
        </is>
      </c>
      <c r="MS9" s="48" t="n"/>
      <c r="MT9" s="48" t="inlineStr">
        <is>
          <t>kumpul keluarga</t>
        </is>
      </c>
      <c r="MU9" s="48" t="inlineStr">
        <is>
          <t>Tidak</t>
        </is>
      </c>
      <c r="MV9" s="48" t="n"/>
      <c r="MW9" s="48" t="n"/>
      <c r="MX9" s="48" t="n"/>
      <c r="MY9" s="48" t="n"/>
      <c r="MZ9" s="48" t="n"/>
      <c r="NA9" s="48" t="n"/>
      <c r="NB9" s="48" t="n"/>
      <c r="NC9" s="48" t="n"/>
      <c r="ND9" s="48" t="n"/>
      <c r="NE9" s="48" t="n"/>
      <c r="NF9" s="48" t="n"/>
      <c r="NG9" s="48" t="n"/>
      <c r="NH9" s="48" t="n"/>
      <c r="NI9" s="48" t="n"/>
      <c r="NJ9" s="48" t="n"/>
      <c r="NK9" s="48" t="n"/>
      <c r="NL9" s="48" t="inlineStr">
        <is>
          <t>Tidak</t>
        </is>
      </c>
      <c r="NM9" s="48" t="inlineStr">
        <is>
          <t>Kombinasi dana mandiri dan dana hibah</t>
        </is>
      </c>
      <c r="NN9" s="48" t="inlineStr">
        <is>
          <t>9.000.001-11.000.000</t>
        </is>
      </c>
      <c r="NO9" s="48" t="inlineStr">
        <is>
          <t>Pemerintah</t>
        </is>
      </c>
      <c r="NP9" s="48" t="n"/>
      <c r="NQ9" s="48" t="n"/>
      <c r="NR9" s="48" t="n"/>
      <c r="NS9" s="48" t="n"/>
      <c r="NT9" s="48" t="n"/>
      <c r="NU9" s="48" t="n"/>
      <c r="NV9" s="48" t="inlineStr">
        <is>
          <t>Anggota keluarga - Laki-laki dewasa</t>
        </is>
      </c>
      <c r="NW9" s="48" t="n"/>
      <c r="NX9" s="48" t="inlineStr">
        <is>
          <t>Sedikit meningkat</t>
        </is>
      </c>
      <c r="NY9" s="8" t="n">
        <v>30</v>
      </c>
      <c r="NZ9" s="8" t="n">
        <v>30</v>
      </c>
      <c r="OA9" s="8" t="n">
        <v>0</v>
      </c>
      <c r="OB9" s="8" t="n">
        <v>5</v>
      </c>
      <c r="OC9" s="8" t="n">
        <v>5</v>
      </c>
      <c r="OD9" s="8" t="n">
        <v>0</v>
      </c>
      <c r="OE9" s="48" t="inlineStr">
        <is>
          <t>Lebih baik</t>
        </is>
      </c>
      <c r="OF9" s="48" t="inlineStr">
        <is>
          <t>Lebih baik (beda waktu memasak 5-30 menit, ATAU tidak lagi ada rasa/bau makanan yang berubah, ATAU alasan lainnya)</t>
        </is>
      </c>
      <c r="OG9" s="48" t="inlineStr">
        <is>
          <t>Ya</t>
        </is>
      </c>
      <c r="OH9" s="8" t="n">
        <v>0</v>
      </c>
      <c r="OI9" s="8" t="n">
        <v>0</v>
      </c>
      <c r="OJ9" s="8" t="n">
        <v>0</v>
      </c>
      <c r="OK9" s="8" t="n">
        <v>0</v>
      </c>
      <c r="OL9" s="8" t="n">
        <v>0</v>
      </c>
      <c r="OM9" s="8" t="n">
        <v>0</v>
      </c>
      <c r="ON9" s="8" t="n">
        <v>0</v>
      </c>
      <c r="OO9" s="8" t="n">
        <v>0</v>
      </c>
      <c r="OP9" s="48">
        <f>VLOOKUP(AG9,'BUS 2'!$G$1:$CU$424,2,0)</f>
        <v/>
      </c>
      <c r="OQ9" s="8">
        <f>VLOOKUP(AG9,'BUS 2'!$G$1:$CU$424,3,0)</f>
        <v/>
      </c>
      <c r="OR9" s="8">
        <f>VLOOKUP(AG9,'BUS 2'!$G$1:$CU$424,4,0)</f>
        <v/>
      </c>
      <c r="OS9" s="8">
        <f>VLOOKUP(AG9,'BUS 2'!$G$1:$CU$424,5,0)</f>
        <v/>
      </c>
      <c r="OT9" s="8">
        <f>VLOOKUP(AG9,'BUS 2'!$G$1:$CU$424,6,0)</f>
        <v/>
      </c>
      <c r="OU9" s="8">
        <f>VLOOKUP(AG9,'BUS 2'!$G$1:$CU$424,7,0)</f>
        <v/>
      </c>
      <c r="OV9" s="8">
        <f>VLOOKUP(AG9,'BUS 2'!$G$1:$CU$424,8,0)</f>
        <v/>
      </c>
      <c r="OW9" s="8">
        <f>VLOOKUP(AG9,'BUS 2'!$G$1:$CU$424,9,0)</f>
        <v/>
      </c>
      <c r="OX9" s="8">
        <f>VLOOKUP(AG9,'BUS 2'!$G$1:$CU$424,10,0)</f>
        <v/>
      </c>
      <c r="OY9" s="8">
        <f>VLOOKUP(AG9,'BUS 2'!$G$1:$CU$424,11,0)</f>
        <v/>
      </c>
      <c r="OZ9" s="8">
        <f>VLOOKUP(AG9,'BUS 2'!$G$1:$CU$424,12,0)</f>
        <v/>
      </c>
      <c r="PA9" s="8">
        <f>VLOOKUP(AG9,'BUS 2'!$G$1:$CU$424,13,0)</f>
        <v/>
      </c>
      <c r="PB9" s="8">
        <f>VLOOKUP(AG9,'BUS 2'!$G$1:$CU$424,14,0)</f>
        <v/>
      </c>
      <c r="PC9" s="8">
        <f>VLOOKUP(AG9,'BUS 2'!$G$1:$CU$424,15,0)</f>
        <v/>
      </c>
      <c r="PD9" s="8">
        <f>VLOOKUP(AG9,'BUS 2'!$G$1:$CU$424,16,0)</f>
        <v/>
      </c>
      <c r="PE9" s="8">
        <f>VLOOKUP(AG9,'BUS 2'!$G$1:$CU$424,17,0)</f>
        <v/>
      </c>
      <c r="PF9" s="8">
        <f>VLOOKUP(AG9,'BUS 2'!$G$1:$CU$424,18,0)</f>
        <v/>
      </c>
      <c r="PG9" s="8">
        <f>VLOOKUP(AG9,'BUS 2'!$G$1:$CU$424,19,0)</f>
        <v/>
      </c>
      <c r="PH9" s="8">
        <f>VLOOKUP(AG9,'BUS 2'!$G$1:$CU$424,20,0)</f>
        <v/>
      </c>
      <c r="PI9" s="8">
        <f>VLOOKUP(AG9,'BUS 2'!$G$1:$CU$424,21,0)</f>
        <v/>
      </c>
      <c r="PJ9" s="8">
        <f>VLOOKUP(AG9,'BUS 2'!$G$1:$CU$424,22,0)</f>
        <v/>
      </c>
      <c r="PK9" s="8">
        <f>VLOOKUP(AG9,'BUS 2'!$G$1:$CU$424,23,0)</f>
        <v/>
      </c>
      <c r="PL9" s="8">
        <f>VLOOKUP(AG9,'BUS 2'!$G$1:$CU$424,24,0)</f>
        <v/>
      </c>
      <c r="PM9" s="8">
        <f>VLOOKUP(AG9,'BUS 2'!$G$1:$CU$424,25,0)</f>
        <v/>
      </c>
      <c r="PN9" s="8">
        <f>VLOOKUP(AG9,'BUS 2'!$G$1:$CU$424,26,0)</f>
        <v/>
      </c>
      <c r="PO9" s="8">
        <f>VLOOKUP(AG9,'BUS 2'!$G$1:$CU$424,27,0)</f>
        <v/>
      </c>
      <c r="PP9" s="8">
        <f>VLOOKUP(AG9,'BUS 2'!$G$1:$CU$424,28,0)</f>
        <v/>
      </c>
      <c r="PQ9" s="8">
        <f>VLOOKUP(AG9,'BUS 2'!$G$1:$CU$424,29,0)</f>
        <v/>
      </c>
      <c r="PR9" s="8">
        <f>VLOOKUP(AG9,'BUS 2'!$G$1:$CU$424,30,0)</f>
        <v/>
      </c>
      <c r="PS9" s="8">
        <f>VLOOKUP(AG9,'BUS 2'!$G$1:$CU$424,31,0)</f>
        <v/>
      </c>
      <c r="PT9" s="48" t="inlineStr">
        <is>
          <t>1-Disebarkan ke lahan terbuka</t>
        </is>
      </c>
      <c r="PU9" s="8" t="n">
        <v>1</v>
      </c>
      <c r="PV9" s="8" t="n">
        <v>0</v>
      </c>
      <c r="PW9" s="8" t="n">
        <v>0</v>
      </c>
      <c r="PX9" s="8" t="n">
        <v>0</v>
      </c>
      <c r="PY9" s="8" t="n">
        <v>0</v>
      </c>
      <c r="PZ9" s="8" t="n">
        <v>0</v>
      </c>
      <c r="QA9" s="8" t="n">
        <v>1</v>
      </c>
      <c r="QB9" s="8" t="n">
        <v>0</v>
      </c>
      <c r="QC9" s="8" t="n">
        <v>0</v>
      </c>
      <c r="QD9" s="8" t="n">
        <v>0</v>
      </c>
      <c r="QE9" s="48" t="n"/>
      <c r="QF9" s="48" t="n"/>
      <c r="QG9" s="48" t="n"/>
      <c r="QH9" s="48" t="n"/>
      <c r="QI9" s="48" t="n"/>
      <c r="QJ9" s="48" t="n"/>
      <c r="QK9" s="48" t="n"/>
      <c r="QL9" s="48" t="n"/>
      <c r="QM9" s="48" t="n"/>
      <c r="QN9" s="48" t="n"/>
      <c r="QO9" s="48" t="n"/>
      <c r="QP9" s="48" t="n"/>
      <c r="QQ9" s="48" t="n"/>
      <c r="QR9" s="48" t="n"/>
      <c r="QS9" s="48" t="n"/>
      <c r="QT9" s="48" t="n"/>
      <c r="QU9" s="48" t="n"/>
      <c r="QV9" s="48" t="n"/>
      <c r="QW9" s="48" t="n"/>
      <c r="QX9" s="48" t="n"/>
      <c r="QY9" s="48" t="n"/>
      <c r="QZ9" s="48" t="n"/>
      <c r="RA9" s="48" t="n"/>
      <c r="RB9" s="48" t="n"/>
      <c r="RC9" s="48" t="n"/>
      <c r="RD9" s="48" t="n"/>
      <c r="RE9" s="48" t="n"/>
      <c r="RF9" s="48" t="n"/>
      <c r="RG9" s="48" t="n"/>
      <c r="RH9" s="48" t="n"/>
      <c r="RI9" s="48" t="n"/>
      <c r="RJ9" s="48" t="n"/>
      <c r="RK9" s="48" t="n"/>
      <c r="RL9" s="48" t="n"/>
      <c r="RM9" s="48" t="n"/>
      <c r="RN9" s="48" t="n"/>
      <c r="RO9" s="48" t="n"/>
      <c r="RP9" s="48" t="n"/>
      <c r="RQ9" s="48" t="n"/>
      <c r="RR9" s="48" t="n"/>
      <c r="RS9" s="48" t="n"/>
      <c r="RT9" s="48" t="n"/>
      <c r="RU9" s="48" t="n"/>
      <c r="RV9" s="48" t="n"/>
      <c r="RW9" s="48" t="n"/>
      <c r="RX9" s="48" t="n"/>
      <c r="RY9" s="48" t="n"/>
      <c r="RZ9" s="48" t="n"/>
      <c r="SA9" s="48" t="n"/>
      <c r="SB9" s="48" t="n"/>
      <c r="SC9" s="48" t="n"/>
      <c r="SD9" s="48" t="n"/>
      <c r="SE9" s="48" t="n"/>
      <c r="SF9" s="48" t="n"/>
      <c r="SG9" s="48" t="n"/>
      <c r="SH9" s="48" t="n"/>
      <c r="SI9" s="48" t="n"/>
      <c r="SJ9" s="48" t="n"/>
      <c r="SK9" s="48" t="n"/>
      <c r="SL9" s="48" t="n"/>
      <c r="SM9" s="48" t="n"/>
      <c r="SN9" s="48" t="n"/>
      <c r="SO9" s="48" t="n"/>
      <c r="SP9" s="48" t="n"/>
      <c r="SQ9" s="48" t="n"/>
      <c r="SR9" s="48" t="n"/>
      <c r="SS9" s="48" t="n"/>
      <c r="ST9" s="48" t="n"/>
      <c r="SU9" s="48" t="n"/>
      <c r="SV9" s="48" t="n"/>
      <c r="SW9" s="48" t="n"/>
      <c r="SX9" s="48" t="n"/>
      <c r="SY9" s="8">
        <f>VLOOKUP(AG9,'BUS 2'!$G$1:$CU$424,33,0)</f>
        <v/>
      </c>
      <c r="SZ9" s="48">
        <f>VLOOKUP(AG9,'BUS 2'!$G$1:$CU$424,34,0)</f>
        <v/>
      </c>
      <c r="TA9" s="48">
        <f>VLOOKUP(AG9,'BUS 2'!$G$1:$CU$424,35,0)</f>
        <v/>
      </c>
      <c r="TB9" s="48">
        <f>VLOOKUP(AG9,'BUS 2'!$G$1:$CU$424,36,0)</f>
        <v/>
      </c>
      <c r="TC9" s="48">
        <f>VLOOKUP(AG9,'BUS 2'!$G$1:$CU$424,37,0)</f>
        <v/>
      </c>
      <c r="TD9" s="48">
        <f>VLOOKUP(AG9,'BUS 2'!$G$1:$CU$424,38,0)</f>
        <v/>
      </c>
      <c r="TE9" s="48">
        <f>VLOOKUP(AG9,'BUS 2'!$G$1:$CU$424,39,0)</f>
        <v/>
      </c>
      <c r="TF9" s="48">
        <f>VLOOKUP(AG9,'BUS 2'!$G$1:$CU$424,40,0)</f>
        <v/>
      </c>
      <c r="TG9" s="8">
        <f>VLOOKUP(AG9,'BUS 2'!$G$1:$CU$424,42,0)</f>
        <v/>
      </c>
      <c r="TH9" s="8">
        <f>VLOOKUP(AG9,'BUS 2'!$G$1:$CU$424,43,0)</f>
        <v/>
      </c>
      <c r="TI9" s="8">
        <f>VLOOKUP(AG9,'BUS 2'!$G$1:$CU$424,44,0)</f>
        <v/>
      </c>
      <c r="TJ9" s="8">
        <f>VLOOKUP(AG9,'BUS 2'!$G$1:$CU$424,45,0)</f>
        <v/>
      </c>
      <c r="TK9" s="8">
        <f>VLOOKUP(AG9,'BUS 2'!$G$1:$CU$424,46,0)</f>
        <v/>
      </c>
      <c r="TL9" s="8">
        <f>VLOOKUP(AG9,'BUS 2'!$G$1:$CU$424,47,0)</f>
        <v/>
      </c>
      <c r="TM9" s="8">
        <f>VLOOKUP(AG9,'BUS 2'!$G$1:$CU$424,48,0)</f>
        <v/>
      </c>
      <c r="TN9" s="8">
        <f>VLOOKUP(AG9,'BUS 2'!$G$1:$CU$424,49,0)</f>
        <v/>
      </c>
      <c r="TO9" s="8">
        <f>VLOOKUP(AG9,'BUS 2'!$G$1:$CU$424,50,0)</f>
        <v/>
      </c>
      <c r="TP9" s="8">
        <f>VLOOKUP(AG9,'BUS 2'!$G$1:$CU$424,51,0)</f>
        <v/>
      </c>
      <c r="TQ9" s="8">
        <f>VLOOKUP(AG9,'BUS 2'!$G$1:$CU$424,52,0)</f>
        <v/>
      </c>
      <c r="TR9" s="8">
        <f>VLOOKUP(AG9,'BUS 2'!$G$1:$CU$424,53,0)</f>
        <v/>
      </c>
      <c r="TS9" s="48">
        <f>VLOOKUP(AG9,'BUS 2'!$G$1:$CU$424,54,0)</f>
        <v/>
      </c>
      <c r="TT9" s="48">
        <f>VLOOKUP(AG9,'BUS 2'!$G$1:$CU$424,55,0)</f>
        <v/>
      </c>
      <c r="TU9" s="48">
        <f>VLOOKUP(AG9,'BUS 2'!$G$1:$CU$424,56,0)</f>
        <v/>
      </c>
      <c r="TV9" s="48">
        <f>VLOOKUP(AG9,'BUS 2'!$G$1:$CU$424,57,0)</f>
        <v/>
      </c>
      <c r="TW9" s="48">
        <f>VLOOKUP(AG9,'BUS 2'!$G$1:$CU$424,58,0)</f>
        <v/>
      </c>
      <c r="TX9" s="48">
        <f>VLOOKUP(AG9,'BUS 2'!$G$1:$CU$424,59,0)</f>
        <v/>
      </c>
      <c r="TY9" s="48">
        <f>VLOOKUP(AG9,'BUS 2'!$G$1:$CU$424,60,0)</f>
        <v/>
      </c>
      <c r="TZ9" s="48">
        <f>VLOOKUP(AG9,'BUS 2'!$G$1:$CU$424,61,0)</f>
        <v/>
      </c>
      <c r="UA9" s="48">
        <f>VLOOKUP(AG9,'BUS 2'!$G$1:$CU$424,62,0)</f>
        <v/>
      </c>
      <c r="UB9" s="48">
        <f>VLOOKUP(AG9,'BUS 2'!$G$1:$CU$424,63,0)</f>
        <v/>
      </c>
      <c r="UC9" s="48">
        <f>VLOOKUP(AG9,'BUS 2'!$G$1:$CU$424,64,0)</f>
        <v/>
      </c>
      <c r="UD9" s="48">
        <f>VLOOKUP(AG9,'BUS 2'!$G$1:$CU$424,65,0)</f>
        <v/>
      </c>
      <c r="UE9" s="48">
        <f>VLOOKUP(AG9,'BUS 2'!$G$1:$CU$424,66,0)</f>
        <v/>
      </c>
      <c r="UF9" s="48">
        <f>VLOOKUP(AG9,'BUS 2'!$G$1:$CU$424,67,0)</f>
        <v/>
      </c>
      <c r="UG9" s="48">
        <f>VLOOKUP(AG9,'BUS 2'!$G$1:$CU$424,68,0)</f>
        <v/>
      </c>
      <c r="UH9" s="48">
        <f>VLOOKUP(AG9,'BUS 2'!$G$1:$CU$424,69,0)</f>
        <v/>
      </c>
      <c r="UI9" s="48">
        <f>VLOOKUP(AG9,'BUS 2'!$G$1:$CU$424,70,0)</f>
        <v/>
      </c>
      <c r="UJ9" s="48">
        <f>VLOOKUP(AG9,'BUS 2'!$G$1:$CU$424,71,0)</f>
        <v/>
      </c>
      <c r="UK9" s="48">
        <f>VLOOKUP(AG9,'BUS 2'!$G$1:$CU$424,72,0)</f>
        <v/>
      </c>
      <c r="UL9" s="48">
        <f>VLOOKUP(AG9,'BUS 2'!$G$1:$CU$424,73,0)</f>
        <v/>
      </c>
      <c r="UM9" s="48">
        <f>VLOOKUP(AG9,'BUS 2'!$G$1:$CU$424,74,0)</f>
        <v/>
      </c>
      <c r="UN9" s="48">
        <f>VLOOKUP(AG9,'BUS 2'!$G$1:$CU$424,75,0)</f>
        <v/>
      </c>
      <c r="UO9" s="48">
        <f>VLOOKUP(AG9,'BUS 2'!$G$1:$CU$424,76,0)</f>
        <v/>
      </c>
      <c r="UP9" s="48">
        <f>VLOOKUP(AG9,'BUS 2'!$G$1:$CU$424,77,0)</f>
        <v/>
      </c>
      <c r="UQ9" s="48">
        <f>VLOOKUP(AG9,'BUS 2'!$G$1:$CU$424,78,0)</f>
        <v/>
      </c>
      <c r="UR9" s="48">
        <f>VLOOKUP(AG9,'BUS 2'!$G$1:$CU$424,79,0)</f>
        <v/>
      </c>
      <c r="US9" s="48">
        <f>VLOOKUP(AG9,'BUS 2'!$G$1:$CU$424,80,0)</f>
        <v/>
      </c>
      <c r="UT9" s="48">
        <f>VLOOKUP(AG9,'BUS 2'!$G$1:$CU$424,81,0)</f>
        <v/>
      </c>
      <c r="UU9" s="48" t="n"/>
      <c r="UV9" s="48" t="n"/>
      <c r="UW9" s="48" t="n"/>
      <c r="UX9" s="48" t="n"/>
      <c r="UY9" s="48" t="n"/>
      <c r="UZ9" s="48" t="n"/>
      <c r="VA9" s="48" t="n"/>
      <c r="VB9" s="48" t="n"/>
      <c r="VC9" s="48" t="n"/>
      <c r="VD9" s="48" t="n"/>
      <c r="VE9" s="48" t="n"/>
      <c r="VF9" s="48" t="n"/>
      <c r="VG9" s="48" t="n"/>
      <c r="VH9" s="48" t="n"/>
      <c r="VI9" s="48" t="n"/>
      <c r="VJ9" s="48" t="n"/>
      <c r="VK9" s="48" t="n"/>
      <c r="VL9" s="48" t="n"/>
      <c r="VM9" s="48" t="n"/>
      <c r="VN9" s="48" t="n"/>
      <c r="VO9" s="48" t="n"/>
      <c r="VP9" s="48" t="n"/>
      <c r="VQ9" s="48" t="n"/>
      <c r="VR9" s="48" t="n"/>
      <c r="VS9" s="48" t="n"/>
      <c r="VT9" s="48" t="n"/>
      <c r="VU9" s="48" t="n"/>
      <c r="VV9" s="48" t="n"/>
      <c r="VW9" s="48" t="n"/>
      <c r="VX9" s="48" t="n"/>
      <c r="VY9" s="48" t="n"/>
      <c r="VZ9" s="48" t="n"/>
      <c r="WA9" s="48" t="n"/>
      <c r="WB9" s="48" t="n"/>
      <c r="WC9" s="48" t="n"/>
      <c r="WD9" s="48" t="n"/>
      <c r="WE9" s="48" t="n"/>
      <c r="WF9" s="48" t="n"/>
      <c r="WG9" s="48" t="n"/>
      <c r="WH9" s="48" t="n"/>
      <c r="WI9" s="48" t="n"/>
      <c r="WJ9" s="48" t="n"/>
      <c r="WK9" s="48" t="n"/>
      <c r="WL9" s="48" t="n"/>
      <c r="WM9" s="48" t="n"/>
      <c r="WN9" s="48" t="n"/>
      <c r="WO9" s="48" t="n"/>
      <c r="WP9" s="48" t="n"/>
      <c r="WQ9" s="48" t="n"/>
      <c r="WR9" s="48" t="n"/>
      <c r="WS9" s="48" t="n"/>
      <c r="WT9" s="48" t="n"/>
      <c r="WU9" s="48" t="n"/>
      <c r="WV9" s="48" t="n"/>
      <c r="WW9" s="48" t="n"/>
      <c r="WX9" s="48" t="n"/>
      <c r="WY9" s="48" t="n"/>
      <c r="WZ9" s="48" t="n"/>
      <c r="XA9" s="48" t="n"/>
      <c r="XB9" s="48" t="n"/>
      <c r="XC9" s="48" t="n"/>
      <c r="XD9" s="48" t="n"/>
      <c r="XE9" s="48" t="n"/>
      <c r="XF9" s="48" t="n"/>
      <c r="XG9" s="48" t="n"/>
      <c r="XH9" s="48" t="n"/>
      <c r="XI9" s="48" t="n"/>
      <c r="XJ9" s="48" t="n"/>
      <c r="XK9" s="48" t="n"/>
      <c r="XL9" s="48" t="n"/>
      <c r="XM9" s="48" t="n"/>
      <c r="XN9" s="48" t="n"/>
      <c r="XO9" s="48" t="n"/>
      <c r="XP9" s="48" t="n"/>
      <c r="XQ9" s="48" t="n"/>
      <c r="XR9" s="48" t="n"/>
      <c r="XS9" s="48" t="n"/>
      <c r="XT9" s="48" t="n"/>
      <c r="XU9" s="48" t="n"/>
      <c r="XV9" s="48" t="n"/>
      <c r="XW9" s="48" t="n"/>
      <c r="XX9" s="48" t="n"/>
      <c r="XY9" s="48" t="n"/>
      <c r="XZ9" s="48" t="n"/>
      <c r="YA9" s="48" t="n"/>
      <c r="YB9" s="48" t="n"/>
      <c r="YC9" s="48" t="n"/>
      <c r="YD9" s="48" t="n"/>
      <c r="YE9" s="48" t="n"/>
      <c r="YF9" s="48" t="n"/>
      <c r="YG9" s="48" t="n"/>
      <c r="YH9" s="48" t="n"/>
      <c r="YI9" s="48" t="n"/>
      <c r="YJ9" s="48" t="n"/>
      <c r="YK9" s="48" t="n"/>
      <c r="YL9" s="48" t="n"/>
      <c r="YM9" s="48" t="n"/>
      <c r="YN9" s="48" t="n"/>
      <c r="YO9" s="48" t="n"/>
      <c r="YP9" s="48" t="n"/>
      <c r="YQ9" s="48" t="n"/>
      <c r="YR9" s="48" t="n"/>
      <c r="YS9" s="48" t="n"/>
      <c r="YT9" s="48" t="n"/>
      <c r="YU9" s="48" t="n"/>
      <c r="YV9" s="48" t="n"/>
      <c r="YW9" s="48" t="n"/>
      <c r="YX9" s="48" t="n"/>
      <c r="YY9" s="48" t="n"/>
      <c r="YZ9" s="48" t="n"/>
      <c r="ZA9" s="48" t="n"/>
      <c r="ZB9" s="48" t="n"/>
      <c r="ZC9" s="48" t="n"/>
      <c r="ZD9" s="48" t="n"/>
      <c r="ZE9" s="48" t="n"/>
      <c r="ZF9" s="48" t="n"/>
      <c r="ZG9" s="48" t="n"/>
      <c r="ZH9" s="48" t="n"/>
      <c r="ZI9" s="48" t="n"/>
      <c r="ZJ9" s="48" t="n"/>
      <c r="ZK9" s="48" t="n"/>
      <c r="ZL9" s="48" t="n"/>
      <c r="ZM9" s="48" t="n"/>
      <c r="ZN9" s="48" t="n"/>
      <c r="ZO9" s="48" t="n"/>
      <c r="ZP9" s="48" t="n"/>
      <c r="ZQ9" s="48" t="n"/>
      <c r="ZR9" s="48" t="n"/>
      <c r="ZS9" s="48" t="n"/>
      <c r="ZT9" s="48" t="n"/>
      <c r="ZU9" s="48" t="n"/>
      <c r="ZV9" s="48" t="n"/>
      <c r="ZW9" s="48" t="n"/>
      <c r="ZX9" s="48" t="n"/>
      <c r="ZY9" s="48" t="n"/>
      <c r="ZZ9" s="48" t="n"/>
      <c r="AAA9" s="48" t="n"/>
      <c r="AAB9" s="48" t="n"/>
      <c r="AAC9" s="48" t="n"/>
      <c r="AAD9" s="48" t="n"/>
      <c r="AAE9" s="48" t="n"/>
      <c r="AAF9" s="48" t="n"/>
      <c r="AAG9" s="48" t="n"/>
      <c r="AAH9" s="48" t="n"/>
      <c r="AAI9" s="48" t="n"/>
      <c r="AAJ9" s="48" t="n"/>
      <c r="AAK9" s="48" t="n"/>
      <c r="AAL9" s="48" t="inlineStr">
        <is>
          <t>Tidak</t>
        </is>
      </c>
      <c r="AAM9" s="48" t="n"/>
      <c r="AAN9" s="48" t="n"/>
      <c r="AAO9" s="48" t="n"/>
      <c r="AAP9" s="48" t="n"/>
      <c r="AAQ9" s="48" t="n"/>
      <c r="AAR9" s="48" t="inlineStr">
        <is>
          <t>Ya</t>
        </is>
      </c>
      <c r="AAS9" s="48" t="inlineStr">
        <is>
          <t>Mengetahui</t>
        </is>
      </c>
      <c r="AAT9" s="48" t="inlineStr">
        <is>
          <t>Digunakan untuk pupuk di lahan pertanian sendiri Diberikan gratis ke orang lain</t>
        </is>
      </c>
      <c r="AAU9" s="8" t="n">
        <v>1</v>
      </c>
      <c r="AAV9" s="8" t="n">
        <v>0</v>
      </c>
      <c r="AAW9" s="8" t="n">
        <v>0</v>
      </c>
      <c r="AAX9" s="8" t="n">
        <v>0</v>
      </c>
      <c r="AAY9" s="8" t="n">
        <v>1</v>
      </c>
      <c r="AAZ9" s="8" t="n">
        <v>0</v>
      </c>
      <c r="ABA9" s="8" t="n">
        <v>0</v>
      </c>
      <c r="ABB9" s="48" t="inlineStr">
        <is>
          <t>Pupuk cair untuk tanaman</t>
        </is>
      </c>
      <c r="ABC9" s="8" t="n">
        <v>1</v>
      </c>
      <c r="ABD9" s="8" t="n">
        <v>0</v>
      </c>
      <c r="ABE9" s="8" t="n">
        <v>0</v>
      </c>
      <c r="ABF9" s="8" t="n">
        <v>0</v>
      </c>
      <c r="ABG9" s="8" t="n">
        <v>0</v>
      </c>
      <c r="ABH9" s="48" t="n"/>
      <c r="ABI9" s="48" t="n"/>
      <c r="ABJ9" s="48" t="n"/>
      <c r="ABK9" s="48" t="n"/>
      <c r="ABL9" s="48" t="n"/>
      <c r="ABM9" s="48" t="n"/>
      <c r="ABN9" s="48" t="n"/>
      <c r="ABO9" s="48" t="n"/>
      <c r="ABP9" s="48" t="n"/>
      <c r="ABQ9" s="11" t="inlineStr">
        <is>
          <t>Rumput</t>
        </is>
      </c>
      <c r="ABR9" s="48" t="inlineStr">
        <is>
          <t>Jarang (1 bulan sekali)</t>
        </is>
      </c>
      <c r="ABS9" s="8" t="n">
        <v>1500</v>
      </c>
      <c r="ABT9" s="48" t="n"/>
      <c r="ABU9" s="8" t="n">
        <v>400</v>
      </c>
      <c r="ABV9" s="8" t="n">
        <v>400</v>
      </c>
      <c r="ABW9" s="48" t="inlineStr">
        <is>
          <t>NPK</t>
        </is>
      </c>
      <c r="ABX9" s="48" t="n"/>
      <c r="ABY9" s="8" t="n">
        <v>50</v>
      </c>
      <c r="ABZ9" s="8" t="n">
        <v>6000</v>
      </c>
      <c r="ACA9" s="8" t="n">
        <v>20</v>
      </c>
      <c r="ACB9" s="8" t="n">
        <v>6000</v>
      </c>
      <c r="ACC9" s="8" t="n">
        <v>500</v>
      </c>
      <c r="ACD9" s="8" t="n">
        <v>700</v>
      </c>
      <c r="ACE9" s="48" t="inlineStr">
        <is>
          <t>Tidak</t>
        </is>
      </c>
      <c r="ACF9" s="48" t="inlineStr">
        <is>
          <t>Cukup meningkat</t>
        </is>
      </c>
      <c r="ACG9" s="48" t="inlineStr">
        <is>
          <t>Cukup meningkat</t>
        </is>
      </c>
      <c r="ACH9" s="48" t="inlineStr">
        <is>
          <t>Cukup meningkat</t>
        </is>
      </c>
      <c r="ACI9" s="48" t="n"/>
      <c r="ACJ9" s="48" t="n"/>
      <c r="ACK9" s="48" t="inlineStr">
        <is>
          <t>Tidak punya waktu mengumpulkannya Ladang/sawah terlalu jauh, sulit untuk mengangkut ke sana</t>
        </is>
      </c>
      <c r="ACL9" s="8" t="n">
        <v>0</v>
      </c>
      <c r="ACM9" s="8" t="n">
        <v>0</v>
      </c>
      <c r="ACN9" s="8" t="n">
        <v>1</v>
      </c>
      <c r="ACO9" s="8" t="n">
        <v>1</v>
      </c>
      <c r="ACP9" s="8" t="n">
        <v>0</v>
      </c>
      <c r="ACQ9" s="8" t="n">
        <v>0</v>
      </c>
      <c r="ACR9" s="8" t="n">
        <v>0</v>
      </c>
      <c r="ACS9" s="48" t="n"/>
      <c r="ACT9" s="48" t="inlineStr">
        <is>
          <t>TIDAK</t>
        </is>
      </c>
      <c r="ACU9" s="48" t="inlineStr">
        <is>
          <t>Manfaat besar dan membantu kehidupan sehari-hari</t>
        </is>
      </c>
      <c r="ACV9" s="48" t="inlineStr">
        <is>
          <t>Bertambah</t>
        </is>
      </c>
      <c r="ACW9" s="48" t="inlineStr">
        <is>
          <t>Anggota keluarga - Perempuan dewasa</t>
        </is>
      </c>
      <c r="ACX9" s="48" t="inlineStr">
        <is>
          <t>Netral/tidak tahu</t>
        </is>
      </c>
      <c r="ACY9" s="48" t="inlineStr">
        <is>
          <t>Anggota keluarga - Laki-laki dewasa Anggota keluarga - Perempuan dewasa</t>
        </is>
      </c>
      <c r="ACZ9" s="8" t="n">
        <v>1</v>
      </c>
      <c r="ADA9" s="8" t="n">
        <v>1</v>
      </c>
      <c r="ADB9" s="8" t="n">
        <v>0</v>
      </c>
      <c r="ADC9" s="8" t="n">
        <v>0</v>
      </c>
      <c r="ADD9" s="48" t="inlineStr">
        <is>
          <t>Cukup puas</t>
        </is>
      </c>
      <c r="ADE9" s="48" t="inlineStr">
        <is>
          <t>Cukup puas</t>
        </is>
      </c>
      <c r="ADF9" s="48" t="inlineStr">
        <is>
          <t>Cukup puas</t>
        </is>
      </c>
      <c r="ADG9" s="48" t="inlineStr">
        <is>
          <t>Cukup puas</t>
        </is>
      </c>
      <c r="ADH9" s="48" t="inlineStr">
        <is>
          <t>Tidak</t>
        </is>
      </c>
      <c r="ADI9" s="48" t="n"/>
      <c r="ADJ9" s="48" t="inlineStr">
        <is>
          <t>Cukup puas</t>
        </is>
      </c>
      <c r="ADK9" s="48" t="n"/>
      <c r="ADL9" s="48" t="n"/>
      <c r="ADM9" s="48" t="n"/>
      <c r="ADN9" s="48" t="n"/>
      <c r="ADO9" s="48" t="n"/>
      <c r="ADP9" s="48" t="n"/>
      <c r="ADQ9" s="48" t="n"/>
      <c r="ADR9" s="48" t="n"/>
      <c r="ADS9" s="48" t="n"/>
      <c r="ADT9" s="48" t="n"/>
      <c r="ADU9" s="48" t="inlineStr">
        <is>
          <t>Menghubungi CPO atau pendamping Memperbaiki sendiri</t>
        </is>
      </c>
      <c r="ADV9" s="8" t="n">
        <v>0</v>
      </c>
      <c r="ADW9" s="8" t="n">
        <v>0</v>
      </c>
      <c r="ADX9" s="8" t="n">
        <v>0</v>
      </c>
      <c r="ADY9" s="8" t="n">
        <v>0</v>
      </c>
      <c r="ADZ9" s="8" t="n">
        <v>1</v>
      </c>
      <c r="AEA9" s="8" t="n">
        <v>1</v>
      </c>
      <c r="AEB9" s="8" t="n">
        <v>0</v>
      </c>
      <c r="AEC9" s="8" t="n">
        <v>0</v>
      </c>
      <c r="AED9" s="12" t="n"/>
      <c r="AEE9" s="17" t="inlineStr">
        <is>
          <t>Laki-laki dewasa</t>
        </is>
      </c>
      <c r="AEF9" s="48" t="n"/>
      <c r="AEG9" s="17" t="inlineStr">
        <is>
          <t>Menelepon atau WA langsung</t>
        </is>
      </c>
      <c r="AEH9" s="48" t="n"/>
      <c r="AEI9" s="11" t="inlineStr">
        <is>
          <t>Tidak ada</t>
        </is>
      </c>
      <c r="AEJ9" s="48" t="inlineStr">
        <is>
          <t>Kadang-kadang</t>
        </is>
      </c>
      <c r="AEK9" s="17" t="inlineStr">
        <is>
          <t>Lebih mudah mendapatkan  energi  Pasokan energi yang andal   Memasak lebih cepat   Lebih aman   Pengurangan waktu dan tenaga  Peningkatan kebersihan  kandang ternak Pemanfaatan bio-slurry sebagai  pupuk Dapur lebih bersih dan bebas  asap</t>
        </is>
      </c>
      <c r="AEL9" s="18" t="n">
        <v>0</v>
      </c>
      <c r="AEM9" s="18" t="n">
        <v>1</v>
      </c>
      <c r="AEN9" s="18" t="n">
        <v>1</v>
      </c>
      <c r="AEO9" s="18" t="n">
        <v>1</v>
      </c>
      <c r="AEP9" s="18" t="n">
        <v>1</v>
      </c>
      <c r="AEQ9" s="18" t="n">
        <v>1</v>
      </c>
      <c r="AER9" s="18" t="n">
        <v>1</v>
      </c>
      <c r="AES9" s="18" t="n">
        <v>1</v>
      </c>
      <c r="AET9" s="18" t="n">
        <v>1</v>
      </c>
      <c r="AEU9" s="18" t="n">
        <v>0</v>
      </c>
      <c r="AEV9" s="18" t="n">
        <v>0</v>
      </c>
      <c r="AEW9" s="18" t="n">
        <v>0</v>
      </c>
      <c r="AEX9" s="48" t="n"/>
      <c r="AEY9" s="48" t="inlineStr">
        <is>
          <t>Mengurangi pengeluaran energi</t>
        </is>
      </c>
      <c r="AEZ9" s="48" t="n"/>
      <c r="AFA9" s="48" t="inlineStr">
        <is>
          <t>Yayasan Rumah Energi (YRE)</t>
        </is>
      </c>
      <c r="AFB9" s="48" t="n"/>
      <c r="AFC9" s="48" t="inlineStr">
        <is>
          <t>WhatsApp Image 2026-02-03 at 14.16.48 (1)-22_58_50.jpeg</t>
        </is>
      </c>
      <c r="AFD9" s="16" t="inlineStr">
        <is>
          <t>https://kf.kobotoolbox.org/api/v2/assets/avstPQqLr3Ab3ZdcVTXZ6f/data/663839040/attachments/attKugCHwDTgZrMTayGkn7Hh/</t>
        </is>
      </c>
      <c r="AFE9" s="48" t="inlineStr">
        <is>
          <t>WhatsApp Image 2026-02-03 at 14.16.48-22_59_9.jpeg</t>
        </is>
      </c>
      <c r="AFF9" s="16" t="inlineStr">
        <is>
          <t>https://kf.kobotoolbox.org/api/v2/assets/avstPQqLr3Ab3ZdcVTXZ6f/data/663839040/attachments/attb2fKMXnjBPsWkR8mJqUDQ/</t>
        </is>
      </c>
      <c r="AFG9" s="48" t="inlineStr">
        <is>
          <t>manto/witono</t>
        </is>
      </c>
      <c r="AFH9" s="48" t="n"/>
      <c r="AFI9" s="48" t="n"/>
    </row>
    <row r="10">
      <c r="A10" s="6" t="n">
        <v>46058</v>
      </c>
      <c r="B10" s="6" t="n">
        <v>46058</v>
      </c>
      <c r="C10" s="48" t="inlineStr">
        <is>
          <t>Marmanto</t>
        </is>
      </c>
      <c r="D10" s="48" t="inlineStr">
        <is>
          <t>Dinoyo</t>
        </is>
      </c>
      <c r="E10" s="8" t="n">
        <v>6285701460813</v>
      </c>
      <c r="F10" s="48" t="n"/>
      <c r="G10" s="8" t="n">
        <v>-7.36738612</v>
      </c>
      <c r="H10" s="8" t="n">
        <v>110.2955068</v>
      </c>
      <c r="I10" s="48" t="n"/>
      <c r="J10" s="8" t="n">
        <v>2.57</v>
      </c>
      <c r="K10" s="48" t="n"/>
      <c r="L10" s="48" t="n"/>
      <c r="M10" s="8" t="n">
        <v>-7.36783</v>
      </c>
      <c r="N10" s="8" t="n">
        <v>110.2955314</v>
      </c>
      <c r="O10" s="48" t="n"/>
      <c r="P10" s="8" t="n">
        <v>3.92</v>
      </c>
      <c r="Q10" s="48" t="n"/>
      <c r="R10" s="48" t="inlineStr">
        <is>
          <t>Jawa Tengah</t>
        </is>
      </c>
      <c r="S10" s="48" t="n"/>
      <c r="T10" s="48" t="n"/>
      <c r="U10" s="48" t="n"/>
      <c r="V10" s="48" t="n"/>
      <c r="W10" s="48" t="n"/>
      <c r="X10" s="48" t="n"/>
      <c r="Y10" s="48" t="n"/>
      <c r="Z10" s="48" t="n"/>
      <c r="AA10" s="48" t="n"/>
      <c r="AB10" s="48" t="n"/>
      <c r="AC10" s="48" t="inlineStr">
        <is>
          <t>Klaten</t>
        </is>
      </c>
      <c r="AD10" s="48" t="inlineStr">
        <is>
          <t>Kemalang</t>
        </is>
      </c>
      <c r="AE10" s="48" t="inlineStr">
        <is>
          <t>Tlogowatu</t>
        </is>
      </c>
      <c r="AF10" s="48" t="inlineStr">
        <is>
          <t>KJUB PUSPETASARI</t>
        </is>
      </c>
      <c r="AG10" s="48" t="inlineStr">
        <is>
          <t>PUS0039</t>
        </is>
      </c>
      <c r="AH10" s="8" t="n">
        <v>2</v>
      </c>
      <c r="AI10" s="48" t="inlineStr">
        <is>
          <t>VPA2</t>
        </is>
      </c>
      <c r="AJ10" s="48" t="inlineStr">
        <is>
          <t>Aktif</t>
        </is>
      </c>
      <c r="AK10" s="8" t="n">
        <v>47</v>
      </c>
      <c r="AL10" s="48" t="inlineStr">
        <is>
          <t>Laki-laki</t>
        </is>
      </c>
      <c r="AM10" s="48" t="inlineStr">
        <is>
          <t>Sudah menikah</t>
        </is>
      </c>
      <c r="AN10" s="48" t="inlineStr">
        <is>
          <t>SMP/Sederajat</t>
        </is>
      </c>
      <c r="AO10" s="48" t="inlineStr">
        <is>
          <t>Petani</t>
        </is>
      </c>
      <c r="AP10" s="8" t="n">
        <v>1</v>
      </c>
      <c r="AQ10" s="8" t="n">
        <v>0</v>
      </c>
      <c r="AR10" s="8" t="n">
        <v>0</v>
      </c>
      <c r="AS10" s="8" t="n">
        <v>0</v>
      </c>
      <c r="AT10" s="8" t="n">
        <v>0</v>
      </c>
      <c r="AU10" s="8" t="n">
        <v>0</v>
      </c>
      <c r="AV10" s="8" t="n">
        <v>0</v>
      </c>
      <c r="AW10" s="8" t="n">
        <v>0</v>
      </c>
      <c r="AX10" s="48" t="n"/>
      <c r="AY10" s="48" t="inlineStr">
        <is>
          <t>Peternak</t>
        </is>
      </c>
      <c r="AZ10" s="8" t="n">
        <v>0</v>
      </c>
      <c r="BA10" s="8" t="n">
        <v>1</v>
      </c>
      <c r="BB10" s="8" t="n">
        <v>0</v>
      </c>
      <c r="BC10" s="8" t="n">
        <v>0</v>
      </c>
      <c r="BD10" s="8" t="n">
        <v>0</v>
      </c>
      <c r="BE10" s="8" t="n">
        <v>0</v>
      </c>
      <c r="BF10" s="8" t="n">
        <v>0</v>
      </c>
      <c r="BG10" s="8" t="n">
        <v>0</v>
      </c>
      <c r="BH10" s="48" t="n"/>
      <c r="BI10" s="48" t="inlineStr">
        <is>
          <t>Rp2.500.000 - Rp3.500.000</t>
        </is>
      </c>
      <c r="BJ10" s="8" t="n">
        <v>1</v>
      </c>
      <c r="BK10" s="8" t="n">
        <v>1</v>
      </c>
      <c r="BL10" s="8" t="n">
        <v>2</v>
      </c>
      <c r="BM10" s="8" t="n">
        <v>0</v>
      </c>
      <c r="BN10" s="48" t="inlineStr">
        <is>
          <t>Milik sendiri</t>
        </is>
      </c>
      <c r="BO10" s="48" t="inlineStr">
        <is>
          <t>Permanen (dinding bata dan semen)</t>
        </is>
      </c>
      <c r="BP10" s="8" t="n">
        <v>1</v>
      </c>
      <c r="BQ10" s="8" t="n">
        <v>0</v>
      </c>
      <c r="BR10" s="8" t="n">
        <v>0</v>
      </c>
      <c r="BS10" s="8" t="n">
        <v>0</v>
      </c>
      <c r="BT10" s="8" t="n">
        <v>0</v>
      </c>
      <c r="BU10" s="48" t="n"/>
      <c r="BV10" s="48" t="inlineStr">
        <is>
          <t>Keramik/ubin</t>
        </is>
      </c>
      <c r="BW10" s="8" t="n">
        <v>0</v>
      </c>
      <c r="BX10" s="8" t="n">
        <v>0</v>
      </c>
      <c r="BY10" s="8" t="n">
        <v>1</v>
      </c>
      <c r="BZ10" s="8" t="n">
        <v>0</v>
      </c>
      <c r="CA10" s="8" t="n">
        <v>0</v>
      </c>
      <c r="CB10" s="48" t="n"/>
      <c r="CC10" s="48" t="inlineStr">
        <is>
          <t>Genting</t>
        </is>
      </c>
      <c r="CD10" s="8" t="n">
        <v>0</v>
      </c>
      <c r="CE10" s="8" t="n">
        <v>0</v>
      </c>
      <c r="CF10" s="8" t="n">
        <v>0</v>
      </c>
      <c r="CG10" s="8" t="n">
        <v>0</v>
      </c>
      <c r="CH10" s="8" t="n">
        <v>0</v>
      </c>
      <c r="CI10" s="8" t="n">
        <v>1</v>
      </c>
      <c r="CJ10" s="8" t="n">
        <v>0</v>
      </c>
      <c r="CK10" s="48" t="n"/>
      <c r="CL10" s="48" t="inlineStr">
        <is>
          <t>Ya</t>
        </is>
      </c>
      <c r="CM10" s="8" t="n">
        <v>2023</v>
      </c>
      <c r="CN10" s="48" t="inlineStr">
        <is>
          <t>Fixed-Dome (Kubah Tetap)</t>
        </is>
      </c>
      <c r="CO10" s="48" t="inlineStr">
        <is>
          <t>6 m³ (4-5 ekor sapi, ±5 jam memasak/hari, ±50 kg</t>
        </is>
      </c>
      <c r="CP10" s="48" t="inlineStr">
        <is>
          <t>Anggota keluarga - laki-laki Anggota keluarga - perempuan dewasa</t>
        </is>
      </c>
      <c r="CQ10" s="8" t="n">
        <v>0</v>
      </c>
      <c r="CR10" s="8" t="n">
        <v>0</v>
      </c>
      <c r="CS10" s="8" t="n">
        <v>0</v>
      </c>
      <c r="CT10" s="8" t="n">
        <v>0</v>
      </c>
      <c r="CU10" s="10" t="n">
        <v>1</v>
      </c>
      <c r="CV10" s="10" t="n">
        <v>1</v>
      </c>
      <c r="CW10" s="10" t="n">
        <v>0</v>
      </c>
      <c r="CX10" s="8" t="n">
        <v>0</v>
      </c>
      <c r="CY10" s="48" t="inlineStr">
        <is>
          <t>Anggota keluarga - laki-laki Anggota keluarga - perempuan dewasa</t>
        </is>
      </c>
      <c r="CZ10" s="8" t="n">
        <v>1</v>
      </c>
      <c r="DA10" s="8" t="n">
        <v>1</v>
      </c>
      <c r="DB10" s="8" t="n">
        <v>0</v>
      </c>
      <c r="DC10" s="48" t="n"/>
      <c r="DD10" s="48" t="inlineStr">
        <is>
          <t>Anggota keluarga - laki-laki CPO atau pendamping</t>
        </is>
      </c>
      <c r="DE10" s="8" t="n">
        <v>1</v>
      </c>
      <c r="DF10" s="8" t="n">
        <v>0</v>
      </c>
      <c r="DG10" s="8" t="n">
        <v>1</v>
      </c>
      <c r="DH10" s="8" t="n">
        <v>0</v>
      </c>
      <c r="DI10" s="48" t="n"/>
      <c r="DJ10" s="48" t="inlineStr">
        <is>
          <t>Anggota keluarga - laki-laki CPO atau pendamping</t>
        </is>
      </c>
      <c r="DK10" s="8" t="n">
        <v>1</v>
      </c>
      <c r="DL10" s="8" t="n">
        <v>0</v>
      </c>
      <c r="DM10" s="8" t="n">
        <v>1</v>
      </c>
      <c r="DN10" s="8" t="n">
        <v>0</v>
      </c>
      <c r="DO10" s="48" t="n"/>
      <c r="DP10" s="8" t="n">
        <v>1</v>
      </c>
      <c r="DQ10" s="8" t="n">
        <v>1</v>
      </c>
      <c r="DR10" s="8" t="n">
        <v>0</v>
      </c>
      <c r="DS10" s="48" t="n"/>
      <c r="DT10" s="48" t="n"/>
      <c r="DU10" s="48" t="n"/>
      <c r="DV10" s="48" t="inlineStr">
        <is>
          <t>Ya</t>
        </is>
      </c>
      <c r="DW10" s="48" t="n"/>
      <c r="DX10" s="48" t="n"/>
      <c r="DY10" s="48" t="n"/>
      <c r="DZ10" s="48" t="n"/>
      <c r="EA10" s="48" t="n"/>
      <c r="EB10" s="48" t="n"/>
      <c r="EC10" s="48" t="n"/>
      <c r="ED10" s="48" t="n"/>
      <c r="EE10" s="48" t="n"/>
      <c r="EF10" s="48" t="n"/>
      <c r="EG10" s="48" t="n"/>
      <c r="EH10" s="48" t="n"/>
      <c r="EI10" s="48" t="inlineStr">
        <is>
          <t>Tidak ada masalah</t>
        </is>
      </c>
      <c r="EJ10" s="8" t="n">
        <v>0</v>
      </c>
      <c r="EK10" s="8" t="n">
        <v>0</v>
      </c>
      <c r="EL10" s="8" t="n">
        <v>0</v>
      </c>
      <c r="EM10" s="8" t="n">
        <v>1</v>
      </c>
      <c r="EN10" s="8" t="n">
        <v>0</v>
      </c>
      <c r="EO10" s="11" t="n"/>
      <c r="EP10" s="48" t="inlineStr">
        <is>
          <t>Ya, cukup jelas dan mudah diikuti</t>
        </is>
      </c>
      <c r="EQ10" s="48" t="inlineStr">
        <is>
          <t>Pelatihan</t>
        </is>
      </c>
      <c r="ER10" s="48" t="inlineStr">
        <is>
          <t>CPO atau pendamping Staff BIRU</t>
        </is>
      </c>
      <c r="ES10" s="8" t="n">
        <v>1</v>
      </c>
      <c r="ET10" s="8" t="n">
        <v>1</v>
      </c>
      <c r="EU10" s="8" t="n">
        <v>0</v>
      </c>
      <c r="EV10" s="8" t="n">
        <v>0</v>
      </c>
      <c r="EW10" s="48" t="n"/>
      <c r="EX10" s="48" t="inlineStr">
        <is>
          <t>Anggota keluarga - Laki-laki Anggota keluarga - Perempuan dewasa</t>
        </is>
      </c>
      <c r="EY10" s="8" t="n">
        <v>1</v>
      </c>
      <c r="EZ10" s="8" t="n">
        <v>1</v>
      </c>
      <c r="FA10" s="8" t="n">
        <v>0</v>
      </c>
      <c r="FB10" s="48" t="n"/>
      <c r="FC10" s="48" t="inlineStr">
        <is>
          <t>Setiap hari</t>
        </is>
      </c>
      <c r="FD10" s="48" t="n"/>
      <c r="FE10" s="48" t="inlineStr">
        <is>
          <t>Mengetahui</t>
        </is>
      </c>
      <c r="FF10" s="48" t="inlineStr">
        <is>
          <t>Selalu (setiap hari)</t>
        </is>
      </c>
      <c r="FG10" s="48" t="inlineStr">
        <is>
          <t>Mengetahui</t>
        </is>
      </c>
      <c r="FH10" s="48" t="inlineStr">
        <is>
          <t>Sering (setiap minggu)</t>
        </is>
      </c>
      <c r="FI10" s="48" t="inlineStr">
        <is>
          <t>Mengetahui</t>
        </is>
      </c>
      <c r="FJ10" s="48" t="inlineStr">
        <is>
          <t>Sering (setiap minggu)</t>
        </is>
      </c>
      <c r="FK10" s="48" t="inlineStr">
        <is>
          <t>Mengetahui</t>
        </is>
      </c>
      <c r="FL10" s="48" t="inlineStr">
        <is>
          <t>Cukup sering (2 minggu sekali)</t>
        </is>
      </c>
      <c r="FM10" s="48" t="inlineStr">
        <is>
          <t>Mengetahui</t>
        </is>
      </c>
      <c r="FN10" s="48" t="inlineStr">
        <is>
          <t>Sering (setiap minggu)</t>
        </is>
      </c>
      <c r="FO10" s="48" t="inlineStr">
        <is>
          <t>Mengetahui</t>
        </is>
      </c>
      <c r="FP10" s="48" t="inlineStr">
        <is>
          <t>Cukup sering (2 minggu sekali)</t>
        </is>
      </c>
      <c r="FQ10" s="48" t="inlineStr">
        <is>
          <t>Mengetahui</t>
        </is>
      </c>
      <c r="FR10" s="48" t="inlineStr">
        <is>
          <t>Ya</t>
        </is>
      </c>
      <c r="FS10" s="48" t="inlineStr">
        <is>
          <t>Mengetahui</t>
        </is>
      </c>
      <c r="FT10" s="48" t="inlineStr">
        <is>
          <t>Ya, selalu</t>
        </is>
      </c>
      <c r="FU10" s="48" t="inlineStr">
        <is>
          <t>Laki-laki dewasa Perempuan dewasa</t>
        </is>
      </c>
      <c r="FV10" s="8" t="n">
        <v>1</v>
      </c>
      <c r="FW10" s="8" t="n">
        <v>1</v>
      </c>
      <c r="FX10" s="8" t="n">
        <v>0</v>
      </c>
      <c r="FY10" s="8" t="n">
        <v>0</v>
      </c>
      <c r="FZ10" s="48" t="inlineStr">
        <is>
          <t>Cukup memahami</t>
        </is>
      </c>
      <c r="GA10" s="48" t="inlineStr">
        <is>
          <t>CPO Pelatihan</t>
        </is>
      </c>
      <c r="GB10" s="8" t="n">
        <v>1</v>
      </c>
      <c r="GC10" s="8" t="n">
        <v>1</v>
      </c>
      <c r="GD10" s="8" t="n">
        <v>0</v>
      </c>
      <c r="GE10" s="8" t="n">
        <v>0</v>
      </c>
      <c r="GF10" s="48" t="n"/>
      <c r="GG10" s="48" t="inlineStr">
        <is>
          <t>Sering</t>
        </is>
      </c>
      <c r="GH10" s="48" t="inlineStr">
        <is>
          <t>Ya</t>
        </is>
      </c>
      <c r="GI10" s="48" t="inlineStr">
        <is>
          <t>Tetangga</t>
        </is>
      </c>
      <c r="GJ10" s="8" t="n">
        <v>1</v>
      </c>
      <c r="GK10" s="8" t="n">
        <v>0</v>
      </c>
      <c r="GL10" s="8" t="n">
        <v>0</v>
      </c>
      <c r="GM10" s="8" t="n">
        <v>0</v>
      </c>
      <c r="GN10" s="48" t="n"/>
      <c r="GO10" s="8" t="n">
        <v>8</v>
      </c>
      <c r="GP10" s="48" t="inlineStr">
        <is>
          <t>Penuh (100%)</t>
        </is>
      </c>
      <c r="GQ10" s="48" t="inlineStr">
        <is>
          <t>Kayu bakar LPG</t>
        </is>
      </c>
      <c r="GR10" s="8" t="n">
        <v>1</v>
      </c>
      <c r="GS10" s="8" t="n">
        <v>1</v>
      </c>
      <c r="GT10" s="8" t="n">
        <v>0</v>
      </c>
      <c r="GU10" s="8" t="n">
        <v>0</v>
      </c>
      <c r="GV10" s="8" t="n">
        <v>0</v>
      </c>
      <c r="GW10" s="8" t="n">
        <v>0</v>
      </c>
      <c r="GX10" s="8" t="n">
        <v>0</v>
      </c>
      <c r="GY10" s="48" t="n"/>
      <c r="GZ10" s="48" t="inlineStr">
        <is>
          <t>Ya</t>
        </is>
      </c>
      <c r="HA10" s="8" t="n">
        <v>150</v>
      </c>
      <c r="HB10" s="8" t="n">
        <v>150000</v>
      </c>
      <c r="HC10" s="8" t="n">
        <v>50</v>
      </c>
      <c r="HD10" s="8" t="n">
        <v>50000</v>
      </c>
      <c r="HE10" s="8" t="n">
        <v>12</v>
      </c>
      <c r="HF10" s="8" t="n">
        <v>100000</v>
      </c>
      <c r="HG10" s="8" t="n">
        <v>3</v>
      </c>
      <c r="HH10" s="8" t="n">
        <v>25000</v>
      </c>
      <c r="HI10" s="48" t="n"/>
      <c r="HJ10" s="48" t="n"/>
      <c r="HK10" s="48" t="n"/>
      <c r="HL10" s="48" t="n"/>
      <c r="HM10" s="48" t="n"/>
      <c r="HN10" s="48" t="n"/>
      <c r="HO10" s="48" t="n"/>
      <c r="HP10" s="48" t="n"/>
      <c r="HQ10" s="48" t="n"/>
      <c r="HR10" s="48" t="n"/>
      <c r="HS10" s="48" t="n"/>
      <c r="HT10" s="48" t="n"/>
      <c r="HU10" s="48" t="n"/>
      <c r="HV10" s="48" t="n"/>
      <c r="HW10" s="48" t="n"/>
      <c r="HX10" s="48" t="n"/>
      <c r="HY10" s="8" t="n">
        <v>100</v>
      </c>
      <c r="HZ10" s="8" t="n">
        <v>100000</v>
      </c>
      <c r="IA10" s="8" t="n">
        <v>9</v>
      </c>
      <c r="IB10" s="8" t="n">
        <v>75000</v>
      </c>
      <c r="IC10" s="48" t="n"/>
      <c r="ID10" s="48" t="n"/>
      <c r="IE10" s="48" t="n"/>
      <c r="IF10" s="48" t="n"/>
      <c r="IG10" s="48" t="n"/>
      <c r="IH10" s="48" t="n"/>
      <c r="II10" s="48" t="n"/>
      <c r="IJ10" s="48" t="n"/>
      <c r="IK10" s="48" t="inlineStr">
        <is>
          <t>50-65 kg</t>
        </is>
      </c>
      <c r="IL10" s="48" t="inlineStr">
        <is>
          <t>3-5 jam</t>
        </is>
      </c>
      <c r="IM10" s="48" t="inlineStr">
        <is>
          <t>Ya</t>
        </is>
      </c>
      <c r="IN10" s="48" t="inlineStr">
        <is>
          <t>Tidak</t>
        </is>
      </c>
      <c r="IO10" s="48" t="inlineStr">
        <is>
          <t>Lebih bersih</t>
        </is>
      </c>
      <c r="IP10" s="48" t="n"/>
      <c r="IQ10" s="48" t="inlineStr">
        <is>
          <t>Tidak pernah</t>
        </is>
      </c>
      <c r="IR10" s="48" t="n"/>
      <c r="IS10" s="48" t="n"/>
      <c r="IT10" s="48" t="n"/>
      <c r="IU10" s="48" t="n"/>
      <c r="IV10" s="48" t="n"/>
      <c r="IW10" s="48" t="n"/>
      <c r="IX10" s="48" t="n"/>
      <c r="IY10" s="48" t="n"/>
      <c r="IZ10" s="48" t="inlineStr">
        <is>
          <t>Tidak pernah</t>
        </is>
      </c>
      <c r="JA10" s="48" t="n"/>
      <c r="JB10" s="48" t="n"/>
      <c r="JC10" s="48" t="n"/>
      <c r="JD10" s="48" t="n"/>
      <c r="JE10" s="48" t="n"/>
      <c r="JF10" s="48" t="n"/>
      <c r="JG10" s="48" t="n"/>
      <c r="JH10" s="48" t="n"/>
      <c r="JI10" s="48" t="inlineStr">
        <is>
          <t>Tidak pernah</t>
        </is>
      </c>
      <c r="JJ10" s="48" t="n"/>
      <c r="JK10" s="48" t="n"/>
      <c r="JL10" s="48" t="n"/>
      <c r="JM10" s="48" t="n"/>
      <c r="JN10" s="48" t="n"/>
      <c r="JO10" s="48" t="n"/>
      <c r="JP10" s="48" t="n"/>
      <c r="JQ10" s="48" t="n"/>
      <c r="JR10" s="48" t="inlineStr">
        <is>
          <t>Tidak pernah</t>
        </is>
      </c>
      <c r="JS10" s="48" t="n"/>
      <c r="JT10" s="48" t="n"/>
      <c r="JU10" s="48" t="n"/>
      <c r="JV10" s="48" t="n"/>
      <c r="JW10" s="48" t="n"/>
      <c r="JX10" s="48" t="n"/>
      <c r="JY10" s="48" t="n"/>
      <c r="JZ10" s="48" t="n"/>
      <c r="KA10" s="48" t="inlineStr">
        <is>
          <t>Tidak pernah</t>
        </is>
      </c>
      <c r="KB10" s="48" t="n"/>
      <c r="KC10" s="48" t="n"/>
      <c r="KD10" s="48" t="n"/>
      <c r="KE10" s="48" t="n"/>
      <c r="KF10" s="48" t="n"/>
      <c r="KG10" s="48" t="n"/>
      <c r="KH10" s="48" t="n"/>
      <c r="KI10" s="48" t="n"/>
      <c r="KJ10" s="48" t="inlineStr">
        <is>
          <t>Tidak pernah</t>
        </is>
      </c>
      <c r="KK10" s="48" t="n"/>
      <c r="KL10" s="48" t="n"/>
      <c r="KM10" s="48" t="n"/>
      <c r="KN10" s="48" t="n"/>
      <c r="KO10" s="48" t="n"/>
      <c r="KP10" s="48" t="n"/>
      <c r="KQ10" s="48" t="n"/>
      <c r="KR10" s="48" t="n"/>
      <c r="KS10" s="48" t="inlineStr">
        <is>
          <t>Cukup membaik</t>
        </is>
      </c>
      <c r="KT10" s="48" t="inlineStr">
        <is>
          <t>0-1 kali</t>
        </is>
      </c>
      <c r="KU10" s="48" t="inlineStr">
        <is>
          <t>0-1 kali</t>
        </is>
      </c>
      <c r="KV10" s="48" t="inlineStr">
        <is>
          <t>Laki-laki dewasa Perempuan dewasa</t>
        </is>
      </c>
      <c r="KW10" s="8" t="n">
        <v>1</v>
      </c>
      <c r="KX10" s="8" t="n">
        <v>1</v>
      </c>
      <c r="KY10" s="8" t="n">
        <v>0</v>
      </c>
      <c r="KZ10" s="8" t="n">
        <v>0</v>
      </c>
      <c r="LA10" s="48" t="inlineStr">
        <is>
          <t>Cukup membaik</t>
        </is>
      </c>
      <c r="LB10" s="48" t="inlineStr">
        <is>
          <t>Cukup membaik</t>
        </is>
      </c>
      <c r="LC10" s="8" t="n">
        <v>3</v>
      </c>
      <c r="LD10" s="8" t="n">
        <v>3</v>
      </c>
      <c r="LE10" s="8" t="n">
        <v>0</v>
      </c>
      <c r="LF10" s="8" t="n">
        <v>0</v>
      </c>
      <c r="LG10" s="48" t="inlineStr">
        <is>
          <t>Ya</t>
        </is>
      </c>
      <c r="LH10" s="8" t="n">
        <v>150000</v>
      </c>
      <c r="LI10" s="48" t="n"/>
      <c r="LJ10" s="48" t="inlineStr">
        <is>
          <t>Kebutuhan rumah tangga</t>
        </is>
      </c>
      <c r="LK10" s="8" t="n">
        <v>0</v>
      </c>
      <c r="LL10" s="8" t="n">
        <v>0</v>
      </c>
      <c r="LM10" s="8" t="n">
        <v>0</v>
      </c>
      <c r="LN10" s="8" t="n">
        <v>0</v>
      </c>
      <c r="LO10" s="8" t="n">
        <v>1</v>
      </c>
      <c r="LP10" s="8" t="n">
        <v>0</v>
      </c>
      <c r="LQ10" s="8" t="n">
        <v>0</v>
      </c>
      <c r="LR10" s="48" t="n"/>
      <c r="LS10" s="8" t="n">
        <v>15</v>
      </c>
      <c r="LT10" s="8" t="n">
        <v>15</v>
      </c>
      <c r="LU10" s="8" t="n">
        <v>0</v>
      </c>
      <c r="LV10" s="8" t="n">
        <v>5</v>
      </c>
      <c r="LW10" s="8" t="n">
        <v>5</v>
      </c>
      <c r="LX10" s="8" t="n">
        <v>0</v>
      </c>
      <c r="LY10" s="8" t="n">
        <v>5</v>
      </c>
      <c r="LZ10" s="8" t="n">
        <v>5</v>
      </c>
      <c r="MA10" s="8" t="n">
        <v>0</v>
      </c>
      <c r="MB10" s="48" t="inlineStr">
        <is>
          <t>Ya</t>
        </is>
      </c>
      <c r="MC10" s="8" t="n">
        <v>30</v>
      </c>
      <c r="MD10" s="8" t="n">
        <v>15</v>
      </c>
      <c r="ME10" s="8" t="n">
        <v>30</v>
      </c>
      <c r="MF10" s="8" t="n">
        <v>15</v>
      </c>
      <c r="MG10" s="8" t="n">
        <v>0</v>
      </c>
      <c r="MH10" s="8" t="n">
        <v>0</v>
      </c>
      <c r="MI10" s="48" t="inlineStr">
        <is>
          <t>Istirahat</t>
        </is>
      </c>
      <c r="MJ10" s="8" t="n">
        <v>0</v>
      </c>
      <c r="MK10" s="8" t="n">
        <v>0</v>
      </c>
      <c r="ML10" s="8" t="n">
        <v>1</v>
      </c>
      <c r="MM10" s="8" t="n">
        <v>0</v>
      </c>
      <c r="MN10" s="8" t="n">
        <v>0</v>
      </c>
      <c r="MO10" s="8" t="n">
        <v>0</v>
      </c>
      <c r="MP10" s="48" t="n"/>
      <c r="MQ10" s="48" t="n"/>
      <c r="MR10" s="48" t="inlineStr">
        <is>
          <t>untuk santai</t>
        </is>
      </c>
      <c r="MS10" s="48" t="n"/>
      <c r="MT10" s="48" t="inlineStr">
        <is>
          <t>kumpul keluarga</t>
        </is>
      </c>
      <c r="MU10" s="48" t="inlineStr">
        <is>
          <t>Ya, untuk anggota keluarga</t>
        </is>
      </c>
      <c r="MV10" s="48" t="inlineStr">
        <is>
          <t>Perawatan sistem biogas</t>
        </is>
      </c>
      <c r="MW10" s="8" t="n">
        <v>1</v>
      </c>
      <c r="MX10" s="8" t="n">
        <v>0</v>
      </c>
      <c r="MY10" s="8" t="n">
        <v>0</v>
      </c>
      <c r="MZ10" s="8" t="n">
        <v>0</v>
      </c>
      <c r="NA10" s="48" t="n"/>
      <c r="NB10" s="48" t="n"/>
      <c r="NC10" s="48" t="n"/>
      <c r="ND10" s="48" t="n"/>
      <c r="NE10" s="48" t="n"/>
      <c r="NF10" s="48" t="n"/>
      <c r="NG10" s="48" t="n"/>
      <c r="NH10" s="48" t="n"/>
      <c r="NI10" s="48" t="n"/>
      <c r="NJ10" s="48" t="n"/>
      <c r="NK10" s="48" t="n"/>
      <c r="NL10" s="48" t="inlineStr">
        <is>
          <t>Tidak</t>
        </is>
      </c>
      <c r="NM10" s="48" t="inlineStr">
        <is>
          <t>Kombinasi dana mandiri dan dana hibah</t>
        </is>
      </c>
      <c r="NN10" s="48" t="inlineStr">
        <is>
          <t>&gt;11.000.001</t>
        </is>
      </c>
      <c r="NO10" s="48" t="inlineStr">
        <is>
          <t>Program yayasan/NGO</t>
        </is>
      </c>
      <c r="NP10" s="48" t="n"/>
      <c r="NQ10" s="48" t="n"/>
      <c r="NR10" s="48" t="n"/>
      <c r="NS10" s="48" t="n"/>
      <c r="NT10" s="48" t="n"/>
      <c r="NU10" s="48" t="n"/>
      <c r="NV10" s="48" t="inlineStr">
        <is>
          <t>Anggota keluarga - Laki-laki dewasa</t>
        </is>
      </c>
      <c r="NW10" s="48" t="n"/>
      <c r="NX10" s="48" t="inlineStr">
        <is>
          <t>Sedikit meningkat</t>
        </is>
      </c>
      <c r="NY10" s="8" t="n">
        <v>30</v>
      </c>
      <c r="NZ10" s="8" t="n">
        <v>0</v>
      </c>
      <c r="OA10" s="8" t="n">
        <v>0</v>
      </c>
      <c r="OB10" s="8" t="n">
        <v>5</v>
      </c>
      <c r="OC10" s="8" t="n">
        <v>5</v>
      </c>
      <c r="OD10" s="8" t="n">
        <v>0</v>
      </c>
      <c r="OE10" s="48" t="inlineStr">
        <is>
          <t>Lebih baik</t>
        </is>
      </c>
      <c r="OF10" s="48" t="inlineStr">
        <is>
          <t>Lebih baik (beda waktu memasak 5-30 menit, ATAU tidak lagi ada rasa/bau makanan yang berubah, ATAU alasan lainnya)</t>
        </is>
      </c>
      <c r="OG10" s="48" t="inlineStr">
        <is>
          <t>Ya</t>
        </is>
      </c>
      <c r="OH10" s="8" t="n">
        <v>5</v>
      </c>
      <c r="OI10" s="8" t="n">
        <v>0</v>
      </c>
      <c r="OJ10" s="8" t="n">
        <v>0</v>
      </c>
      <c r="OK10" s="8" t="n">
        <v>0</v>
      </c>
      <c r="OL10" s="8" t="n">
        <v>0</v>
      </c>
      <c r="OM10" s="8" t="n">
        <v>0</v>
      </c>
      <c r="ON10" s="8" t="n">
        <v>0</v>
      </c>
      <c r="OO10" s="8" t="n">
        <v>0</v>
      </c>
      <c r="OP10" s="48">
        <f>VLOOKUP(AG10,'BUS 2'!$G$1:$CU$424,2,0)</f>
        <v/>
      </c>
      <c r="OQ10" s="8">
        <f>VLOOKUP(AG10,'BUS 2'!$G$1:$CU$424,3,0)</f>
        <v/>
      </c>
      <c r="OR10" s="8">
        <f>VLOOKUP(AG10,'BUS 2'!$G$1:$CU$424,4,0)</f>
        <v/>
      </c>
      <c r="OS10" s="8">
        <f>VLOOKUP(AG10,'BUS 2'!$G$1:$CU$424,5,0)</f>
        <v/>
      </c>
      <c r="OT10" s="8">
        <f>VLOOKUP(AG10,'BUS 2'!$G$1:$CU$424,6,0)</f>
        <v/>
      </c>
      <c r="OU10" s="8">
        <f>VLOOKUP(AG10,'BUS 2'!$G$1:$CU$424,7,0)</f>
        <v/>
      </c>
      <c r="OV10" s="8">
        <f>VLOOKUP(AG10,'BUS 2'!$G$1:$CU$424,8,0)</f>
        <v/>
      </c>
      <c r="OW10" s="8">
        <f>VLOOKUP(AG10,'BUS 2'!$G$1:$CU$424,9,0)</f>
        <v/>
      </c>
      <c r="OX10" s="8">
        <f>VLOOKUP(AG10,'BUS 2'!$G$1:$CU$424,10,0)</f>
        <v/>
      </c>
      <c r="OY10" s="8">
        <f>VLOOKUP(AG10,'BUS 2'!$G$1:$CU$424,11,0)</f>
        <v/>
      </c>
      <c r="OZ10" s="8">
        <f>VLOOKUP(AG10,'BUS 2'!$G$1:$CU$424,12,0)</f>
        <v/>
      </c>
      <c r="PA10" s="8">
        <f>VLOOKUP(AG10,'BUS 2'!$G$1:$CU$424,13,0)</f>
        <v/>
      </c>
      <c r="PB10" s="8">
        <f>VLOOKUP(AG10,'BUS 2'!$G$1:$CU$424,14,0)</f>
        <v/>
      </c>
      <c r="PC10" s="8">
        <f>VLOOKUP(AG10,'BUS 2'!$G$1:$CU$424,15,0)</f>
        <v/>
      </c>
      <c r="PD10" s="8">
        <f>VLOOKUP(AG10,'BUS 2'!$G$1:$CU$424,16,0)</f>
        <v/>
      </c>
      <c r="PE10" s="8">
        <f>VLOOKUP(AG10,'BUS 2'!$G$1:$CU$424,17,0)</f>
        <v/>
      </c>
      <c r="PF10" s="8">
        <f>VLOOKUP(AG10,'BUS 2'!$G$1:$CU$424,18,0)</f>
        <v/>
      </c>
      <c r="PG10" s="8">
        <f>VLOOKUP(AG10,'BUS 2'!$G$1:$CU$424,19,0)</f>
        <v/>
      </c>
      <c r="PH10" s="8">
        <f>VLOOKUP(AG10,'BUS 2'!$G$1:$CU$424,20,0)</f>
        <v/>
      </c>
      <c r="PI10" s="8">
        <f>VLOOKUP(AG10,'BUS 2'!$G$1:$CU$424,21,0)</f>
        <v/>
      </c>
      <c r="PJ10" s="8">
        <f>VLOOKUP(AG10,'BUS 2'!$G$1:$CU$424,22,0)</f>
        <v/>
      </c>
      <c r="PK10" s="8">
        <f>VLOOKUP(AG10,'BUS 2'!$G$1:$CU$424,23,0)</f>
        <v/>
      </c>
      <c r="PL10" s="8">
        <f>VLOOKUP(AG10,'BUS 2'!$G$1:$CU$424,24,0)</f>
        <v/>
      </c>
      <c r="PM10" s="8">
        <f>VLOOKUP(AG10,'BUS 2'!$G$1:$CU$424,25,0)</f>
        <v/>
      </c>
      <c r="PN10" s="8">
        <f>VLOOKUP(AG10,'BUS 2'!$G$1:$CU$424,26,0)</f>
        <v/>
      </c>
      <c r="PO10" s="8">
        <f>VLOOKUP(AG10,'BUS 2'!$G$1:$CU$424,27,0)</f>
        <v/>
      </c>
      <c r="PP10" s="8">
        <f>VLOOKUP(AG10,'BUS 2'!$G$1:$CU$424,28,0)</f>
        <v/>
      </c>
      <c r="PQ10" s="8">
        <f>VLOOKUP(AG10,'BUS 2'!$G$1:$CU$424,29,0)</f>
        <v/>
      </c>
      <c r="PR10" s="8">
        <f>VLOOKUP(AG10,'BUS 2'!$G$1:$CU$424,30,0)</f>
        <v/>
      </c>
      <c r="PS10" s="8">
        <f>VLOOKUP(AG10,'BUS 2'!$G$1:$CU$424,31,0)</f>
        <v/>
      </c>
      <c r="PT10" s="48" t="inlineStr">
        <is>
          <t>1-Disebarkan ke lahan terbuka</t>
        </is>
      </c>
      <c r="PU10" s="8" t="n">
        <v>1</v>
      </c>
      <c r="PV10" s="8" t="n">
        <v>0</v>
      </c>
      <c r="PW10" s="8" t="n">
        <v>0</v>
      </c>
      <c r="PX10" s="8" t="n">
        <v>0</v>
      </c>
      <c r="PY10" s="8" t="n">
        <v>0</v>
      </c>
      <c r="PZ10" s="8" t="n">
        <v>0</v>
      </c>
      <c r="QA10" s="8" t="n">
        <v>1</v>
      </c>
      <c r="QB10" s="8" t="n">
        <v>0</v>
      </c>
      <c r="QC10" s="8" t="n">
        <v>0</v>
      </c>
      <c r="QD10" s="8" t="n">
        <v>0</v>
      </c>
      <c r="QE10" s="48" t="n"/>
      <c r="QF10" s="48" t="n"/>
      <c r="QG10" s="48" t="n"/>
      <c r="QH10" s="48" t="n"/>
      <c r="QI10" s="48" t="n"/>
      <c r="QJ10" s="48" t="n"/>
      <c r="QK10" s="48" t="n"/>
      <c r="QL10" s="48" t="n"/>
      <c r="QM10" s="48" t="n"/>
      <c r="QN10" s="48" t="n"/>
      <c r="QO10" s="48" t="n"/>
      <c r="QP10" s="48" t="n"/>
      <c r="QQ10" s="48" t="n"/>
      <c r="QR10" s="48" t="n"/>
      <c r="QS10" s="48" t="n"/>
      <c r="QT10" s="48" t="n"/>
      <c r="QU10" s="48" t="n"/>
      <c r="QV10" s="48" t="n"/>
      <c r="QW10" s="48" t="n"/>
      <c r="QX10" s="48" t="n"/>
      <c r="QY10" s="48" t="n"/>
      <c r="QZ10" s="48" t="n"/>
      <c r="RA10" s="48" t="n"/>
      <c r="RB10" s="48" t="n"/>
      <c r="RC10" s="48" t="n"/>
      <c r="RD10" s="48" t="n"/>
      <c r="RE10" s="48" t="n"/>
      <c r="RF10" s="48" t="n"/>
      <c r="RG10" s="48" t="n"/>
      <c r="RH10" s="48" t="n"/>
      <c r="RI10" s="48" t="n"/>
      <c r="RJ10" s="48" t="n"/>
      <c r="RK10" s="48" t="n"/>
      <c r="RL10" s="48" t="n"/>
      <c r="RM10" s="48" t="n"/>
      <c r="RN10" s="48" t="n"/>
      <c r="RO10" s="48" t="n"/>
      <c r="RP10" s="48" t="n"/>
      <c r="RQ10" s="48" t="n"/>
      <c r="RR10" s="48" t="n"/>
      <c r="RS10" s="48" t="n"/>
      <c r="RT10" s="48" t="n"/>
      <c r="RU10" s="48" t="n"/>
      <c r="RV10" s="48" t="n"/>
      <c r="RW10" s="48" t="n"/>
      <c r="RX10" s="48" t="n"/>
      <c r="RY10" s="48" t="n"/>
      <c r="RZ10" s="48" t="n"/>
      <c r="SA10" s="48" t="n"/>
      <c r="SB10" s="48" t="n"/>
      <c r="SC10" s="48" t="n"/>
      <c r="SD10" s="48" t="n"/>
      <c r="SE10" s="48" t="n"/>
      <c r="SF10" s="48" t="n"/>
      <c r="SG10" s="48" t="n"/>
      <c r="SH10" s="48" t="n"/>
      <c r="SI10" s="48" t="n"/>
      <c r="SJ10" s="48" t="n"/>
      <c r="SK10" s="48" t="n"/>
      <c r="SL10" s="48" t="n"/>
      <c r="SM10" s="48" t="n"/>
      <c r="SN10" s="48" t="n"/>
      <c r="SO10" s="48" t="n"/>
      <c r="SP10" s="48" t="n"/>
      <c r="SQ10" s="48" t="n"/>
      <c r="SR10" s="48" t="n"/>
      <c r="SS10" s="48" t="n"/>
      <c r="ST10" s="48" t="n"/>
      <c r="SU10" s="48" t="n"/>
      <c r="SV10" s="48" t="n"/>
      <c r="SW10" s="48" t="n"/>
      <c r="SX10" s="48" t="n"/>
      <c r="SY10" s="8">
        <f>VLOOKUP(AG10,'BUS 2'!$G$1:$CU$424,33,0)</f>
        <v/>
      </c>
      <c r="SZ10" s="48">
        <f>VLOOKUP(AG10,'BUS 2'!$G$1:$CU$424,34,0)</f>
        <v/>
      </c>
      <c r="TA10" s="48">
        <f>VLOOKUP(AG10,'BUS 2'!$G$1:$CU$424,35,0)</f>
        <v/>
      </c>
      <c r="TB10" s="48">
        <f>VLOOKUP(AG10,'BUS 2'!$G$1:$CU$424,36,0)</f>
        <v/>
      </c>
      <c r="TC10" s="48">
        <f>VLOOKUP(AG10,'BUS 2'!$G$1:$CU$424,37,0)</f>
        <v/>
      </c>
      <c r="TD10" s="48">
        <f>VLOOKUP(AG10,'BUS 2'!$G$1:$CU$424,38,0)</f>
        <v/>
      </c>
      <c r="TE10" s="48">
        <f>VLOOKUP(AG10,'BUS 2'!$G$1:$CU$424,39,0)</f>
        <v/>
      </c>
      <c r="TF10" s="48">
        <f>VLOOKUP(AG10,'BUS 2'!$G$1:$CU$424,40,0)</f>
        <v/>
      </c>
      <c r="TG10" s="8">
        <f>VLOOKUP(AG10,'BUS 2'!$G$1:$CU$424,42,0)</f>
        <v/>
      </c>
      <c r="TH10" s="8">
        <f>VLOOKUP(AG10,'BUS 2'!$G$1:$CU$424,43,0)</f>
        <v/>
      </c>
      <c r="TI10" s="8">
        <f>VLOOKUP(AG10,'BUS 2'!$G$1:$CU$424,44,0)</f>
        <v/>
      </c>
      <c r="TJ10" s="8">
        <f>VLOOKUP(AG10,'BUS 2'!$G$1:$CU$424,45,0)</f>
        <v/>
      </c>
      <c r="TK10" s="8">
        <f>VLOOKUP(AG10,'BUS 2'!$G$1:$CU$424,46,0)</f>
        <v/>
      </c>
      <c r="TL10" s="8">
        <f>VLOOKUP(AG10,'BUS 2'!$G$1:$CU$424,47,0)</f>
        <v/>
      </c>
      <c r="TM10" s="8">
        <f>VLOOKUP(AG10,'BUS 2'!$G$1:$CU$424,48,0)</f>
        <v/>
      </c>
      <c r="TN10" s="8">
        <f>VLOOKUP(AG10,'BUS 2'!$G$1:$CU$424,49,0)</f>
        <v/>
      </c>
      <c r="TO10" s="8">
        <f>VLOOKUP(AG10,'BUS 2'!$G$1:$CU$424,50,0)</f>
        <v/>
      </c>
      <c r="TP10" s="8">
        <f>VLOOKUP(AG10,'BUS 2'!$G$1:$CU$424,51,0)</f>
        <v/>
      </c>
      <c r="TQ10" s="8">
        <f>VLOOKUP(AG10,'BUS 2'!$G$1:$CU$424,52,0)</f>
        <v/>
      </c>
      <c r="TR10" s="8">
        <f>VLOOKUP(AG10,'BUS 2'!$G$1:$CU$424,53,0)</f>
        <v/>
      </c>
      <c r="TS10" s="48">
        <f>VLOOKUP(AG10,'BUS 2'!$G$1:$CU$424,54,0)</f>
        <v/>
      </c>
      <c r="TT10" s="48">
        <f>VLOOKUP(AG10,'BUS 2'!$G$1:$CU$424,55,0)</f>
        <v/>
      </c>
      <c r="TU10" s="48">
        <f>VLOOKUP(AG10,'BUS 2'!$G$1:$CU$424,56,0)</f>
        <v/>
      </c>
      <c r="TV10" s="48">
        <f>VLOOKUP(AG10,'BUS 2'!$G$1:$CU$424,57,0)</f>
        <v/>
      </c>
      <c r="TW10" s="48">
        <f>VLOOKUP(AG10,'BUS 2'!$G$1:$CU$424,58,0)</f>
        <v/>
      </c>
      <c r="TX10" s="48">
        <f>VLOOKUP(AG10,'BUS 2'!$G$1:$CU$424,59,0)</f>
        <v/>
      </c>
      <c r="TY10" s="48">
        <f>VLOOKUP(AG10,'BUS 2'!$G$1:$CU$424,60,0)</f>
        <v/>
      </c>
      <c r="TZ10" s="48">
        <f>VLOOKUP(AG10,'BUS 2'!$G$1:$CU$424,61,0)</f>
        <v/>
      </c>
      <c r="UA10" s="48">
        <f>VLOOKUP(AG10,'BUS 2'!$G$1:$CU$424,62,0)</f>
        <v/>
      </c>
      <c r="UB10" s="48">
        <f>VLOOKUP(AG10,'BUS 2'!$G$1:$CU$424,63,0)</f>
        <v/>
      </c>
      <c r="UC10" s="48">
        <f>VLOOKUP(AG10,'BUS 2'!$G$1:$CU$424,64,0)</f>
        <v/>
      </c>
      <c r="UD10" s="48">
        <f>VLOOKUP(AG10,'BUS 2'!$G$1:$CU$424,65,0)</f>
        <v/>
      </c>
      <c r="UE10" s="48">
        <f>VLOOKUP(AG10,'BUS 2'!$G$1:$CU$424,66,0)</f>
        <v/>
      </c>
      <c r="UF10" s="48">
        <f>VLOOKUP(AG10,'BUS 2'!$G$1:$CU$424,67,0)</f>
        <v/>
      </c>
      <c r="UG10" s="48">
        <f>VLOOKUP(AG10,'BUS 2'!$G$1:$CU$424,68,0)</f>
        <v/>
      </c>
      <c r="UH10" s="48">
        <f>VLOOKUP(AG10,'BUS 2'!$G$1:$CU$424,69,0)</f>
        <v/>
      </c>
      <c r="UI10" s="48">
        <f>VLOOKUP(AG10,'BUS 2'!$G$1:$CU$424,70,0)</f>
        <v/>
      </c>
      <c r="UJ10" s="48">
        <f>VLOOKUP(AG10,'BUS 2'!$G$1:$CU$424,71,0)</f>
        <v/>
      </c>
      <c r="UK10" s="48">
        <f>VLOOKUP(AG10,'BUS 2'!$G$1:$CU$424,72,0)</f>
        <v/>
      </c>
      <c r="UL10" s="48">
        <f>VLOOKUP(AG10,'BUS 2'!$G$1:$CU$424,73,0)</f>
        <v/>
      </c>
      <c r="UM10" s="48">
        <f>VLOOKUP(AG10,'BUS 2'!$G$1:$CU$424,74,0)</f>
        <v/>
      </c>
      <c r="UN10" s="48">
        <f>VLOOKUP(AG10,'BUS 2'!$G$1:$CU$424,75,0)</f>
        <v/>
      </c>
      <c r="UO10" s="48">
        <f>VLOOKUP(AG10,'BUS 2'!$G$1:$CU$424,76,0)</f>
        <v/>
      </c>
      <c r="UP10" s="48">
        <f>VLOOKUP(AG10,'BUS 2'!$G$1:$CU$424,77,0)</f>
        <v/>
      </c>
      <c r="UQ10" s="48">
        <f>VLOOKUP(AG10,'BUS 2'!$G$1:$CU$424,78,0)</f>
        <v/>
      </c>
      <c r="UR10" s="48">
        <f>VLOOKUP(AG10,'BUS 2'!$G$1:$CU$424,79,0)</f>
        <v/>
      </c>
      <c r="US10" s="48">
        <f>VLOOKUP(AG10,'BUS 2'!$G$1:$CU$424,80,0)</f>
        <v/>
      </c>
      <c r="UT10" s="48">
        <f>VLOOKUP(AG10,'BUS 2'!$G$1:$CU$424,81,0)</f>
        <v/>
      </c>
      <c r="UU10" s="48" t="inlineStr">
        <is>
          <t>Pemberian pakan di kandang</t>
        </is>
      </c>
      <c r="UV10" s="48" t="n"/>
      <c r="UW10" s="48" t="n"/>
      <c r="UX10" s="48" t="n"/>
      <c r="UY10" s="48" t="n"/>
      <c r="UZ10" s="48" t="n"/>
      <c r="VA10" s="48" t="n"/>
      <c r="VB10" s="48" t="n"/>
      <c r="VC10" s="48" t="inlineStr">
        <is>
          <t>Sangat teratur (setiap hari)</t>
        </is>
      </c>
      <c r="VD10" s="48" t="n"/>
      <c r="VE10" s="48" t="n"/>
      <c r="VF10" s="48" t="n"/>
      <c r="VG10" s="48" t="n"/>
      <c r="VH10" s="48" t="n"/>
      <c r="VI10" s="48" t="n"/>
      <c r="VJ10" s="48" t="n"/>
      <c r="VK10" s="48" t="inlineStr">
        <is>
          <t>Sering (1 kali sehari)</t>
        </is>
      </c>
      <c r="VL10" s="48" t="n"/>
      <c r="VM10" s="48" t="n"/>
      <c r="VN10" s="48" t="n"/>
      <c r="VO10" s="48" t="n"/>
      <c r="VP10" s="48" t="n"/>
      <c r="VQ10" s="48" t="n"/>
      <c r="VR10" s="48" t="n"/>
      <c r="VS10" s="48" t="inlineStr">
        <is>
          <t>3-Disimpan terbuka (dry lot) 4-Disimpan dalam kotak bersekat</t>
        </is>
      </c>
      <c r="VT10" s="8" t="n">
        <v>0</v>
      </c>
      <c r="VU10" s="8" t="n">
        <v>0</v>
      </c>
      <c r="VV10" s="8" t="n">
        <v>0</v>
      </c>
      <c r="VW10" s="8" t="n">
        <v>0</v>
      </c>
      <c r="VX10" s="8" t="n">
        <v>0</v>
      </c>
      <c r="VY10" s="8" t="n">
        <v>0</v>
      </c>
      <c r="VZ10" s="8" t="n">
        <v>1</v>
      </c>
      <c r="WA10" s="8" t="n">
        <v>1</v>
      </c>
      <c r="WB10" s="8" t="n">
        <v>0</v>
      </c>
      <c r="WC10" s="8" t="n">
        <v>0</v>
      </c>
      <c r="WD10" s="8" t="n">
        <v>0</v>
      </c>
      <c r="WE10" s="8" t="n">
        <v>0</v>
      </c>
      <c r="WF10" s="48" t="n"/>
      <c r="WG10" s="48" t="n"/>
      <c r="WH10" s="48" t="n"/>
      <c r="WI10" s="48" t="n"/>
      <c r="WJ10" s="48" t="n"/>
      <c r="WK10" s="48" t="n"/>
      <c r="WL10" s="48" t="n"/>
      <c r="WM10" s="48" t="n"/>
      <c r="WN10" s="48" t="n"/>
      <c r="WO10" s="48" t="n"/>
      <c r="WP10" s="48" t="n"/>
      <c r="WQ10" s="48" t="n"/>
      <c r="WR10" s="48" t="n"/>
      <c r="WS10" s="48" t="n"/>
      <c r="WT10" s="48" t="n"/>
      <c r="WU10" s="48" t="n"/>
      <c r="WV10" s="48" t="n"/>
      <c r="WW10" s="48" t="n"/>
      <c r="WX10" s="48" t="n"/>
      <c r="WY10" s="48" t="n"/>
      <c r="WZ10" s="48" t="n"/>
      <c r="XA10" s="48" t="n"/>
      <c r="XB10" s="48" t="n"/>
      <c r="XC10" s="48" t="n"/>
      <c r="XD10" s="48" t="n"/>
      <c r="XE10" s="48" t="n"/>
      <c r="XF10" s="48" t="n"/>
      <c r="XG10" s="48" t="n"/>
      <c r="XH10" s="48" t="n"/>
      <c r="XI10" s="48" t="n"/>
      <c r="XJ10" s="48" t="n"/>
      <c r="XK10" s="48" t="n"/>
      <c r="XL10" s="48" t="n"/>
      <c r="XM10" s="48" t="n"/>
      <c r="XN10" s="48" t="n"/>
      <c r="XO10" s="48" t="n"/>
      <c r="XP10" s="48" t="n"/>
      <c r="XQ10" s="48" t="n"/>
      <c r="XR10" s="48" t="n"/>
      <c r="XS10" s="48" t="n"/>
      <c r="XT10" s="48" t="n"/>
      <c r="XU10" s="48" t="n"/>
      <c r="XV10" s="48" t="n"/>
      <c r="XW10" s="48" t="n"/>
      <c r="XX10" s="48" t="n"/>
      <c r="XY10" s="48" t="n"/>
      <c r="XZ10" s="48" t="n"/>
      <c r="YA10" s="48" t="n"/>
      <c r="YB10" s="48" t="n"/>
      <c r="YC10" s="48" t="n"/>
      <c r="YD10" s="48" t="n"/>
      <c r="YE10" s="48" t="n"/>
      <c r="YF10" s="48" t="n"/>
      <c r="YG10" s="48" t="n"/>
      <c r="YH10" s="48" t="n"/>
      <c r="YI10" s="48" t="n"/>
      <c r="YJ10" s="48" t="n"/>
      <c r="YK10" s="48" t="n"/>
      <c r="YL10" s="48" t="n"/>
      <c r="YM10" s="48" t="n"/>
      <c r="YN10" s="48" t="n"/>
      <c r="YO10" s="48" t="n"/>
      <c r="YP10" s="48" t="n"/>
      <c r="YQ10" s="48" t="n"/>
      <c r="YR10" s="48" t="n"/>
      <c r="YS10" s="48" t="n"/>
      <c r="YT10" s="48" t="n"/>
      <c r="YU10" s="48" t="n"/>
      <c r="YV10" s="48" t="n"/>
      <c r="YW10" s="48" t="n"/>
      <c r="YX10" s="48" t="n"/>
      <c r="YY10" s="48" t="n"/>
      <c r="YZ10" s="48" t="n"/>
      <c r="ZA10" s="48" t="n"/>
      <c r="ZB10" s="48" t="n"/>
      <c r="ZC10" s="48" t="n"/>
      <c r="ZD10" s="48" t="n"/>
      <c r="ZE10" s="48" t="n"/>
      <c r="ZF10" s="48" t="n"/>
      <c r="ZG10" s="48" t="n"/>
      <c r="ZH10" s="48" t="n"/>
      <c r="ZI10" s="48" t="n"/>
      <c r="ZJ10" s="48" t="n"/>
      <c r="ZK10" s="48" t="n"/>
      <c r="ZL10" s="48" t="n"/>
      <c r="ZM10" s="48" t="n"/>
      <c r="ZN10" s="48" t="n"/>
      <c r="ZO10" s="48" t="n"/>
      <c r="ZP10" s="48" t="n"/>
      <c r="ZQ10" s="48" t="n"/>
      <c r="ZR10" s="48" t="n"/>
      <c r="ZS10" s="48" t="n"/>
      <c r="ZT10" s="48" t="n"/>
      <c r="ZU10" s="48" t="n"/>
      <c r="ZV10" s="8" t="n">
        <v>2</v>
      </c>
      <c r="ZW10" s="48" t="n"/>
      <c r="ZX10" s="48" t="n"/>
      <c r="ZY10" s="48" t="n"/>
      <c r="ZZ10" s="48" t="n"/>
      <c r="AAA10" s="48" t="n"/>
      <c r="AAB10" s="48" t="n"/>
      <c r="AAC10" s="48" t="n"/>
      <c r="AAD10" s="48" t="inlineStr">
        <is>
          <t>Pakan kering (misal: konsentrat, silase, pelet)</t>
        </is>
      </c>
      <c r="AAE10" s="48" t="n"/>
      <c r="AAF10" s="48" t="n"/>
      <c r="AAG10" s="48" t="n"/>
      <c r="AAH10" s="48" t="n"/>
      <c r="AAI10" s="48" t="n"/>
      <c r="AAJ10" s="48" t="n"/>
      <c r="AAK10" s="48" t="n"/>
      <c r="AAL10" s="48" t="inlineStr">
        <is>
          <t>Ya</t>
        </is>
      </c>
      <c r="AAM10" s="48" t="inlineStr">
        <is>
          <t>Padat Cair</t>
        </is>
      </c>
      <c r="AAN10" s="8" t="n">
        <v>1</v>
      </c>
      <c r="AAO10" s="8" t="n">
        <v>1</v>
      </c>
      <c r="AAP10" s="8" t="n">
        <v>200</v>
      </c>
      <c r="AAQ10" s="8" t="n">
        <v>200</v>
      </c>
      <c r="AAR10" s="48" t="inlineStr">
        <is>
          <t>Ya</t>
        </is>
      </c>
      <c r="AAS10" s="48" t="inlineStr">
        <is>
          <t>Mengetahui</t>
        </is>
      </c>
      <c r="AAT10" s="48" t="inlineStr">
        <is>
          <t>Digunakan untuk pupuk di lahan pertanian sendiri Dibuang ke lahan sekitar kandang - yg ditanami tanaman Diberikan gratis ke orang lain</t>
        </is>
      </c>
      <c r="AAU10" s="8" t="n">
        <v>1</v>
      </c>
      <c r="AAV10" s="8" t="n">
        <v>0</v>
      </c>
      <c r="AAW10" s="8" t="n">
        <v>0</v>
      </c>
      <c r="AAX10" s="8" t="n">
        <v>1</v>
      </c>
      <c r="AAY10" s="8" t="n">
        <v>1</v>
      </c>
      <c r="AAZ10" s="8" t="n">
        <v>0</v>
      </c>
      <c r="ABA10" s="8" t="n">
        <v>0</v>
      </c>
      <c r="ABB10" s="48" t="inlineStr">
        <is>
          <t>Pupuk cair untuk tanaman</t>
        </is>
      </c>
      <c r="ABC10" s="8" t="n">
        <v>1</v>
      </c>
      <c r="ABD10" s="8" t="n">
        <v>0</v>
      </c>
      <c r="ABE10" s="8" t="n">
        <v>0</v>
      </c>
      <c r="ABF10" s="8" t="n">
        <v>0</v>
      </c>
      <c r="ABG10" s="8" t="n">
        <v>0</v>
      </c>
      <c r="ABH10" s="48" t="n"/>
      <c r="ABI10" s="48" t="n"/>
      <c r="ABJ10" s="48" t="n"/>
      <c r="ABK10" s="48" t="n"/>
      <c r="ABL10" s="48" t="n"/>
      <c r="ABM10" s="48" t="n"/>
      <c r="ABN10" s="48" t="n"/>
      <c r="ABO10" s="48" t="n"/>
      <c r="ABP10" s="48" t="n"/>
      <c r="ABQ10" s="11" t="inlineStr">
        <is>
          <t>Rumput</t>
        </is>
      </c>
      <c r="ABR10" s="48" t="inlineStr">
        <is>
          <t>Sering ( 1 minggu 2 kali)</t>
        </is>
      </c>
      <c r="ABS10" s="8" t="n">
        <v>2000</v>
      </c>
      <c r="ABT10" s="8" t="n">
        <v>1500</v>
      </c>
      <c r="ABU10" s="8" t="n">
        <v>250</v>
      </c>
      <c r="ABV10" s="8" t="n">
        <v>250</v>
      </c>
      <c r="ABW10" s="48" t="inlineStr">
        <is>
          <t>NPK</t>
        </is>
      </c>
      <c r="ABX10" s="48" t="n"/>
      <c r="ABY10" s="8" t="n">
        <v>15</v>
      </c>
      <c r="ABZ10" s="8" t="n">
        <v>5000</v>
      </c>
      <c r="ACA10" s="8" t="n">
        <v>10</v>
      </c>
      <c r="ACB10" s="8" t="n">
        <v>5000</v>
      </c>
      <c r="ACC10" s="8" t="n">
        <v>400</v>
      </c>
      <c r="ACD10" s="8" t="n">
        <v>600</v>
      </c>
      <c r="ACE10" s="48" t="inlineStr">
        <is>
          <t>Ya</t>
        </is>
      </c>
      <c r="ACF10" s="48" t="inlineStr">
        <is>
          <t>Cukup meningkat</t>
        </is>
      </c>
      <c r="ACG10" s="48" t="inlineStr">
        <is>
          <t>Cukup meningkat</t>
        </is>
      </c>
      <c r="ACH10" s="48" t="inlineStr">
        <is>
          <t>Cukup meningkat</t>
        </is>
      </c>
      <c r="ACI10" s="48" t="n"/>
      <c r="ACJ10" s="48" t="n"/>
      <c r="ACK10" s="48" t="inlineStr">
        <is>
          <t>Tidak punya waktu mengumpulkannya Ladang/sawah terlalu jauh, sulit untuk mengangkut ke sana</t>
        </is>
      </c>
      <c r="ACL10" s="8" t="n">
        <v>0</v>
      </c>
      <c r="ACM10" s="8" t="n">
        <v>0</v>
      </c>
      <c r="ACN10" s="8" t="n">
        <v>1</v>
      </c>
      <c r="ACO10" s="8" t="n">
        <v>1</v>
      </c>
      <c r="ACP10" s="8" t="n">
        <v>0</v>
      </c>
      <c r="ACQ10" s="8" t="n">
        <v>0</v>
      </c>
      <c r="ACR10" s="8" t="n">
        <v>0</v>
      </c>
      <c r="ACS10" s="48" t="n"/>
      <c r="ACT10" s="48" t="inlineStr">
        <is>
          <t>tidak</t>
        </is>
      </c>
      <c r="ACU10" s="48" t="inlineStr">
        <is>
          <t>Manfaat cukup signifikan, terasa di kehidupan sehari-hari</t>
        </is>
      </c>
      <c r="ACV10" s="48" t="inlineStr">
        <is>
          <t>Berkurang</t>
        </is>
      </c>
      <c r="ACW10" s="48" t="inlineStr">
        <is>
          <t>Anggota keluarga - Perempuan dewasa</t>
        </is>
      </c>
      <c r="ACX10" s="48" t="inlineStr">
        <is>
          <t>Setuju</t>
        </is>
      </c>
      <c r="ACY10" s="48" t="inlineStr">
        <is>
          <t>Anggota keluarga - Laki-laki dewasa Anggota keluarga - Perempuan dewasa Anggota keluarga - Anak-anak</t>
        </is>
      </c>
      <c r="ACZ10" s="8" t="n">
        <v>1</v>
      </c>
      <c r="ADA10" s="8" t="n">
        <v>1</v>
      </c>
      <c r="ADB10" s="8" t="n">
        <v>1</v>
      </c>
      <c r="ADC10" s="8" t="n">
        <v>0</v>
      </c>
      <c r="ADD10" s="48" t="inlineStr">
        <is>
          <t>Cukup puas</t>
        </is>
      </c>
      <c r="ADE10" s="48" t="inlineStr">
        <is>
          <t>Cukup puas</t>
        </is>
      </c>
      <c r="ADF10" s="48" t="inlineStr">
        <is>
          <t>Cukup puas</t>
        </is>
      </c>
      <c r="ADG10" s="48" t="inlineStr">
        <is>
          <t>Cukup puas</t>
        </is>
      </c>
      <c r="ADH10" s="48" t="inlineStr">
        <is>
          <t>Tidak</t>
        </is>
      </c>
      <c r="ADI10" s="48" t="n"/>
      <c r="ADJ10" s="48" t="inlineStr">
        <is>
          <t>Puas</t>
        </is>
      </c>
      <c r="ADK10" s="48" t="n"/>
      <c r="ADL10" s="48" t="n"/>
      <c r="ADM10" s="48" t="n"/>
      <c r="ADN10" s="48" t="n"/>
      <c r="ADO10" s="48" t="n"/>
      <c r="ADP10" s="48" t="n"/>
      <c r="ADQ10" s="48" t="n"/>
      <c r="ADR10" s="48" t="n"/>
      <c r="ADS10" s="48" t="n"/>
      <c r="ADT10" s="48" t="n"/>
      <c r="ADU10" s="48" t="inlineStr">
        <is>
          <t>Menghubungi CPO atau pendamping Memperbaiki sendiri</t>
        </is>
      </c>
      <c r="ADV10" s="8" t="n">
        <v>0</v>
      </c>
      <c r="ADW10" s="8" t="n">
        <v>0</v>
      </c>
      <c r="ADX10" s="8" t="n">
        <v>0</v>
      </c>
      <c r="ADY10" s="8" t="n">
        <v>0</v>
      </c>
      <c r="ADZ10" s="8" t="n">
        <v>1</v>
      </c>
      <c r="AEA10" s="8" t="n">
        <v>1</v>
      </c>
      <c r="AEB10" s="8" t="n">
        <v>0</v>
      </c>
      <c r="AEC10" s="8" t="n">
        <v>0</v>
      </c>
      <c r="AED10" s="12" t="n"/>
      <c r="AEE10" s="17" t="inlineStr">
        <is>
          <t>Laki-laki dewasa</t>
        </is>
      </c>
      <c r="AEF10" s="48" t="n"/>
      <c r="AEG10" s="17" t="inlineStr">
        <is>
          <t>Menelepon atau WA langsung</t>
        </is>
      </c>
      <c r="AEH10" s="48" t="n"/>
      <c r="AEI10" s="11" t="inlineStr">
        <is>
          <t>Tidak ada</t>
        </is>
      </c>
      <c r="AEJ10" s="48" t="inlineStr">
        <is>
          <t>Kadang-kadang</t>
        </is>
      </c>
      <c r="AEK10"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EL10" s="18" t="n">
        <v>1</v>
      </c>
      <c r="AEM10" s="18" t="n">
        <v>1</v>
      </c>
      <c r="AEN10" s="18" t="n">
        <v>1</v>
      </c>
      <c r="AEO10" s="18" t="n">
        <v>1</v>
      </c>
      <c r="AEP10" s="18" t="n">
        <v>1</v>
      </c>
      <c r="AEQ10" s="18" t="n">
        <v>1</v>
      </c>
      <c r="AER10" s="18" t="n">
        <v>1</v>
      </c>
      <c r="AES10" s="18" t="n">
        <v>1</v>
      </c>
      <c r="AET10" s="18" t="n">
        <v>0</v>
      </c>
      <c r="AEU10" s="18" t="n">
        <v>0</v>
      </c>
      <c r="AEV10" s="18" t="n">
        <v>0</v>
      </c>
      <c r="AEW10" s="18" t="n">
        <v>0</v>
      </c>
      <c r="AEX10" s="48" t="n"/>
      <c r="AEY10" s="48" t="inlineStr">
        <is>
          <t>Mengurangi pengeluaran energi</t>
        </is>
      </c>
      <c r="AEZ10" s="48" t="n"/>
      <c r="AFA10" s="48" t="inlineStr">
        <is>
          <t>Koperasi</t>
        </is>
      </c>
      <c r="AFB10" s="48" t="n"/>
      <c r="AFC10" s="48" t="inlineStr">
        <is>
          <t>WhatsApp Image 2026-02-03 at 14.17.57-11_26_33.jpeg</t>
        </is>
      </c>
      <c r="AFD10" s="16" t="inlineStr">
        <is>
          <t>https://kf.kobotoolbox.org/api/v2/assets/avstPQqLr3Ab3ZdcVTXZ6f/data/664110988/attachments/attG6zMJyNjggZFEUoF2m44U/</t>
        </is>
      </c>
      <c r="AFE10" s="48" t="inlineStr">
        <is>
          <t>WhatsApp Image 2026-02-03 at 14.17.58-11_26_50.jpeg</t>
        </is>
      </c>
      <c r="AFF10" s="16" t="inlineStr">
        <is>
          <t>https://kf.kobotoolbox.org/api/v2/assets/avstPQqLr3Ab3ZdcVTXZ6f/data/664110988/attachments/attyZDscvqHBpWZeb6shDZyX/</t>
        </is>
      </c>
      <c r="AFG10" s="48" t="inlineStr">
        <is>
          <t>manto / witono</t>
        </is>
      </c>
      <c r="AFH10" s="48" t="n"/>
      <c r="AFI10" s="48" t="n"/>
    </row>
    <row r="11">
      <c r="A11" s="6" t="n">
        <v>46058</v>
      </c>
      <c r="B11" s="6" t="n">
        <v>46058</v>
      </c>
      <c r="C11" s="48" t="inlineStr">
        <is>
          <t>Marmanto</t>
        </is>
      </c>
      <c r="D11" s="48" t="inlineStr">
        <is>
          <t>Rejo Pawiro</t>
        </is>
      </c>
      <c r="E11" s="8" t="n">
        <v>6282335193685</v>
      </c>
      <c r="F11" s="48" t="n"/>
      <c r="G11" s="8" t="n">
        <v>-7.34482992</v>
      </c>
      <c r="H11" s="8" t="n">
        <v>110.2943778</v>
      </c>
      <c r="I11" s="48" t="n"/>
      <c r="J11" s="8" t="n">
        <v>4.87</v>
      </c>
      <c r="K11" s="48" t="n"/>
      <c r="L11" s="48" t="n"/>
      <c r="M11" s="8" t="n">
        <v>-7.34478297</v>
      </c>
      <c r="N11" s="8" t="n">
        <v>110.2943777</v>
      </c>
      <c r="O11" s="48" t="n"/>
      <c r="P11" s="8" t="n">
        <v>4.88</v>
      </c>
      <c r="Q11" s="48" t="n"/>
      <c r="R11" s="48" t="inlineStr">
        <is>
          <t>Jawa Tengah</t>
        </is>
      </c>
      <c r="S11" s="48" t="n"/>
      <c r="T11" s="48" t="n"/>
      <c r="U11" s="48" t="n"/>
      <c r="V11" s="48" t="n"/>
      <c r="W11" s="48" t="n"/>
      <c r="X11" s="48" t="n"/>
      <c r="Y11" s="48" t="n"/>
      <c r="Z11" s="48" t="n"/>
      <c r="AA11" s="48" t="n"/>
      <c r="AB11" s="48" t="n"/>
      <c r="AC11" s="48" t="inlineStr">
        <is>
          <t>Boyolali</t>
        </is>
      </c>
      <c r="AD11" s="48" t="inlineStr">
        <is>
          <t>Taman Sari</t>
        </is>
      </c>
      <c r="AE11" s="48" t="inlineStr">
        <is>
          <t>Sangup</t>
        </is>
      </c>
      <c r="AF11" s="48" t="inlineStr">
        <is>
          <t>KJUB PUSPETASARI</t>
        </is>
      </c>
      <c r="AG11" s="48" t="inlineStr">
        <is>
          <t>PUS0038</t>
        </is>
      </c>
      <c r="AH11" s="8" t="n">
        <v>2</v>
      </c>
      <c r="AI11" s="48" t="inlineStr">
        <is>
          <t>VPA2</t>
        </is>
      </c>
      <c r="AJ11" s="48" t="inlineStr">
        <is>
          <t>Aktif</t>
        </is>
      </c>
      <c r="AK11" s="8" t="n">
        <v>59</v>
      </c>
      <c r="AL11" s="48" t="inlineStr">
        <is>
          <t>Laki-laki</t>
        </is>
      </c>
      <c r="AM11" s="48" t="inlineStr">
        <is>
          <t>Sudah menikah</t>
        </is>
      </c>
      <c r="AN11" s="48" t="inlineStr">
        <is>
          <t>SD/Sederajat</t>
        </is>
      </c>
      <c r="AO11" s="48" t="inlineStr">
        <is>
          <t>Petani</t>
        </is>
      </c>
      <c r="AP11" s="8" t="n">
        <v>1</v>
      </c>
      <c r="AQ11" s="8" t="n">
        <v>0</v>
      </c>
      <c r="AR11" s="8" t="n">
        <v>0</v>
      </c>
      <c r="AS11" s="8" t="n">
        <v>0</v>
      </c>
      <c r="AT11" s="8" t="n">
        <v>0</v>
      </c>
      <c r="AU11" s="8" t="n">
        <v>0</v>
      </c>
      <c r="AV11" s="8" t="n">
        <v>0</v>
      </c>
      <c r="AW11" s="8" t="n">
        <v>0</v>
      </c>
      <c r="AX11" s="48" t="n"/>
      <c r="AY11" s="48" t="inlineStr">
        <is>
          <t>Peternak</t>
        </is>
      </c>
      <c r="AZ11" s="8" t="n">
        <v>0</v>
      </c>
      <c r="BA11" s="8" t="n">
        <v>1</v>
      </c>
      <c r="BB11" s="8" t="n">
        <v>0</v>
      </c>
      <c r="BC11" s="8" t="n">
        <v>0</v>
      </c>
      <c r="BD11" s="8" t="n">
        <v>0</v>
      </c>
      <c r="BE11" s="8" t="n">
        <v>0</v>
      </c>
      <c r="BF11" s="8" t="n">
        <v>0</v>
      </c>
      <c r="BG11" s="8" t="n">
        <v>0</v>
      </c>
      <c r="BH11" s="48" t="n"/>
      <c r="BI11" s="48" t="inlineStr">
        <is>
          <t>Rp2.500.000 - Rp3.500.000</t>
        </is>
      </c>
      <c r="BJ11" s="8" t="n">
        <v>2</v>
      </c>
      <c r="BK11" s="8" t="n">
        <v>2</v>
      </c>
      <c r="BL11" s="8" t="n">
        <v>1</v>
      </c>
      <c r="BM11" s="8" t="n">
        <v>0</v>
      </c>
      <c r="BN11" s="48" t="inlineStr">
        <is>
          <t>Milik sendiri</t>
        </is>
      </c>
      <c r="BO11" s="48" t="inlineStr">
        <is>
          <t>Permanen (dinding bata dan semen)</t>
        </is>
      </c>
      <c r="BP11" s="8" t="n">
        <v>1</v>
      </c>
      <c r="BQ11" s="8" t="n">
        <v>0</v>
      </c>
      <c r="BR11" s="8" t="n">
        <v>0</v>
      </c>
      <c r="BS11" s="8" t="n">
        <v>0</v>
      </c>
      <c r="BT11" s="8" t="n">
        <v>0</v>
      </c>
      <c r="BU11" s="48" t="n"/>
      <c r="BV11" s="48" t="inlineStr">
        <is>
          <t>Keramik/ubin</t>
        </is>
      </c>
      <c r="BW11" s="8" t="n">
        <v>0</v>
      </c>
      <c r="BX11" s="8" t="n">
        <v>0</v>
      </c>
      <c r="BY11" s="8" t="n">
        <v>1</v>
      </c>
      <c r="BZ11" s="8" t="n">
        <v>0</v>
      </c>
      <c r="CA11" s="8" t="n">
        <v>0</v>
      </c>
      <c r="CB11" s="48" t="n"/>
      <c r="CC11" s="48" t="inlineStr">
        <is>
          <t>Genting</t>
        </is>
      </c>
      <c r="CD11" s="8" t="n">
        <v>0</v>
      </c>
      <c r="CE11" s="8" t="n">
        <v>0</v>
      </c>
      <c r="CF11" s="8" t="n">
        <v>0</v>
      </c>
      <c r="CG11" s="8" t="n">
        <v>0</v>
      </c>
      <c r="CH11" s="8" t="n">
        <v>0</v>
      </c>
      <c r="CI11" s="8" t="n">
        <v>1</v>
      </c>
      <c r="CJ11" s="8" t="n">
        <v>0</v>
      </c>
      <c r="CK11" s="48" t="n"/>
      <c r="CL11" s="48" t="inlineStr">
        <is>
          <t>Ya</t>
        </is>
      </c>
      <c r="CM11" s="8" t="n">
        <v>2023</v>
      </c>
      <c r="CN11" s="48" t="inlineStr">
        <is>
          <t>Fixed-Dome (Kubah Tetap)</t>
        </is>
      </c>
      <c r="CO11" s="48" t="inlineStr">
        <is>
          <t>6 m³ (4-5 ekor sapi, ±5 jam memasak/hari, ±50 kg</t>
        </is>
      </c>
      <c r="CP11" s="48" t="inlineStr">
        <is>
          <t>Anggota keluarga - laki-laki</t>
        </is>
      </c>
      <c r="CQ11" s="8" t="n">
        <v>0</v>
      </c>
      <c r="CR11" s="8" t="n">
        <v>0</v>
      </c>
      <c r="CS11" s="8" t="n">
        <v>0</v>
      </c>
      <c r="CT11" s="8" t="n">
        <v>0</v>
      </c>
      <c r="CU11" s="10" t="n">
        <v>1</v>
      </c>
      <c r="CV11" s="10" t="n">
        <v>0</v>
      </c>
      <c r="CW11" s="10" t="n">
        <v>0</v>
      </c>
      <c r="CX11" s="8" t="n">
        <v>0</v>
      </c>
      <c r="CY11" s="48" t="inlineStr">
        <is>
          <t>Anggota keluarga - laki-laki</t>
        </is>
      </c>
      <c r="CZ11" s="8" t="n">
        <v>1</v>
      </c>
      <c r="DA11" s="8" t="n">
        <v>0</v>
      </c>
      <c r="DB11" s="8" t="n">
        <v>0</v>
      </c>
      <c r="DC11" s="48" t="n"/>
      <c r="DD11" s="48" t="inlineStr">
        <is>
          <t>Anggota keluarga - laki-laki CPO atau pendamping</t>
        </is>
      </c>
      <c r="DE11" s="8" t="n">
        <v>1</v>
      </c>
      <c r="DF11" s="8" t="n">
        <v>0</v>
      </c>
      <c r="DG11" s="8" t="n">
        <v>1</v>
      </c>
      <c r="DH11" s="8" t="n">
        <v>0</v>
      </c>
      <c r="DI11" s="48" t="n"/>
      <c r="DJ11" s="48" t="inlineStr">
        <is>
          <t>Anggota keluarga - laki-laki CPO atau pendamping</t>
        </is>
      </c>
      <c r="DK11" s="8" t="n">
        <v>1</v>
      </c>
      <c r="DL11" s="8" t="n">
        <v>0</v>
      </c>
      <c r="DM11" s="8" t="n">
        <v>1</v>
      </c>
      <c r="DN11" s="8" t="n">
        <v>0</v>
      </c>
      <c r="DO11" s="48" t="n"/>
      <c r="DP11" s="8" t="n">
        <v>1</v>
      </c>
      <c r="DQ11" s="8" t="n">
        <v>0</v>
      </c>
      <c r="DR11" s="8" t="n">
        <v>0</v>
      </c>
      <c r="DS11" s="48" t="n"/>
      <c r="DT11" s="48" t="n"/>
      <c r="DU11" s="48" t="n"/>
      <c r="DV11" s="48" t="inlineStr">
        <is>
          <t>Ya</t>
        </is>
      </c>
      <c r="DW11" s="48" t="n"/>
      <c r="DX11" s="48" t="n"/>
      <c r="DY11" s="48" t="n"/>
      <c r="DZ11" s="48" t="n"/>
      <c r="EA11" s="48" t="n"/>
      <c r="EB11" s="48" t="n"/>
      <c r="EC11" s="48" t="n"/>
      <c r="ED11" s="48" t="n"/>
      <c r="EE11" s="48" t="n"/>
      <c r="EF11" s="48" t="n"/>
      <c r="EG11" s="48" t="n"/>
      <c r="EH11" s="48" t="n"/>
      <c r="EI11" s="48" t="inlineStr">
        <is>
          <t>Tidak ada masalah</t>
        </is>
      </c>
      <c r="EJ11" s="8" t="n">
        <v>0</v>
      </c>
      <c r="EK11" s="8" t="n">
        <v>0</v>
      </c>
      <c r="EL11" s="8" t="n">
        <v>0</v>
      </c>
      <c r="EM11" s="8" t="n">
        <v>1</v>
      </c>
      <c r="EN11" s="8" t="n">
        <v>0</v>
      </c>
      <c r="EO11" s="11" t="n"/>
      <c r="EP11" s="48" t="inlineStr">
        <is>
          <t>Ya, cukup jelas dan mudah diikuti</t>
        </is>
      </c>
      <c r="EQ11" s="48" t="inlineStr">
        <is>
          <t>Pelatihan</t>
        </is>
      </c>
      <c r="ER11" s="48" t="inlineStr">
        <is>
          <t>CPO atau pendamping</t>
        </is>
      </c>
      <c r="ES11" s="8" t="n">
        <v>1</v>
      </c>
      <c r="ET11" s="8" t="n">
        <v>0</v>
      </c>
      <c r="EU11" s="8" t="n">
        <v>0</v>
      </c>
      <c r="EV11" s="8" t="n">
        <v>0</v>
      </c>
      <c r="EW11" s="48" t="n"/>
      <c r="EX11" s="48" t="inlineStr">
        <is>
          <t>Anggota keluarga - Laki-laki</t>
        </is>
      </c>
      <c r="EY11" s="8" t="n">
        <v>1</v>
      </c>
      <c r="EZ11" s="8" t="n">
        <v>0</v>
      </c>
      <c r="FA11" s="8" t="n">
        <v>0</v>
      </c>
      <c r="FB11" s="48" t="n"/>
      <c r="FC11" s="48" t="inlineStr">
        <is>
          <t>Setiap minggu</t>
        </is>
      </c>
      <c r="FD11" s="48" t="n"/>
      <c r="FE11" s="48" t="inlineStr">
        <is>
          <t>Mengetahui</t>
        </is>
      </c>
      <c r="FF11" s="48" t="inlineStr">
        <is>
          <t>Selalu (setiap hari)</t>
        </is>
      </c>
      <c r="FG11" s="48" t="inlineStr">
        <is>
          <t>Mengetahui</t>
        </is>
      </c>
      <c r="FH11" s="48" t="inlineStr">
        <is>
          <t>Sering (setiap minggu)</t>
        </is>
      </c>
      <c r="FI11" s="48" t="inlineStr">
        <is>
          <t>Mengetahui</t>
        </is>
      </c>
      <c r="FJ11" s="48" t="inlineStr">
        <is>
          <t>Sering (setiap minggu)</t>
        </is>
      </c>
      <c r="FK11" s="48" t="inlineStr">
        <is>
          <t>Mengetahui</t>
        </is>
      </c>
      <c r="FL11" s="48" t="inlineStr">
        <is>
          <t>Selalu (setiap hari)</t>
        </is>
      </c>
      <c r="FM11" s="48" t="inlineStr">
        <is>
          <t>Mengetahui</t>
        </is>
      </c>
      <c r="FN11" s="48" t="inlineStr">
        <is>
          <t>Cukup sering (2 minggu sekali)</t>
        </is>
      </c>
      <c r="FO11" s="48" t="inlineStr">
        <is>
          <t>Mengetahui</t>
        </is>
      </c>
      <c r="FP11" s="48" t="inlineStr">
        <is>
          <t>Cukup sering (2 minggu sekali)</t>
        </is>
      </c>
      <c r="FQ11" s="48" t="inlineStr">
        <is>
          <t>Mengetahui</t>
        </is>
      </c>
      <c r="FR11" s="48" t="inlineStr">
        <is>
          <t>Ya</t>
        </is>
      </c>
      <c r="FS11" s="48" t="inlineStr">
        <is>
          <t>Mengetahui</t>
        </is>
      </c>
      <c r="FT11" s="48" t="inlineStr">
        <is>
          <t>Ya, selalu</t>
        </is>
      </c>
      <c r="FU11" s="48" t="inlineStr">
        <is>
          <t>Laki-laki dewasa Perempuan dewasa</t>
        </is>
      </c>
      <c r="FV11" s="8" t="n">
        <v>1</v>
      </c>
      <c r="FW11" s="8" t="n">
        <v>1</v>
      </c>
      <c r="FX11" s="8" t="n">
        <v>0</v>
      </c>
      <c r="FY11" s="8" t="n">
        <v>0</v>
      </c>
      <c r="FZ11" s="48" t="inlineStr">
        <is>
          <t>Cukup memahami</t>
        </is>
      </c>
      <c r="GA11" s="48" t="inlineStr">
        <is>
          <t>CPO Pelatihan</t>
        </is>
      </c>
      <c r="GB11" s="8" t="n">
        <v>1</v>
      </c>
      <c r="GC11" s="8" t="n">
        <v>1</v>
      </c>
      <c r="GD11" s="8" t="n">
        <v>0</v>
      </c>
      <c r="GE11" s="8" t="n">
        <v>0</v>
      </c>
      <c r="GF11" s="48" t="n"/>
      <c r="GG11" s="48" t="inlineStr">
        <is>
          <t>Sering</t>
        </is>
      </c>
      <c r="GH11" s="48" t="inlineStr">
        <is>
          <t>Ya</t>
        </is>
      </c>
      <c r="GI11" s="48" t="inlineStr">
        <is>
          <t>Tetangga Teman/keluarga</t>
        </is>
      </c>
      <c r="GJ11" s="8" t="n">
        <v>1</v>
      </c>
      <c r="GK11" s="8" t="n">
        <v>1</v>
      </c>
      <c r="GL11" s="8" t="n">
        <v>0</v>
      </c>
      <c r="GM11" s="8" t="n">
        <v>0</v>
      </c>
      <c r="GN11" s="48" t="n"/>
      <c r="GO11" s="8" t="n">
        <v>8</v>
      </c>
      <c r="GP11" s="48" t="inlineStr">
        <is>
          <t>Penuh (100%)</t>
        </is>
      </c>
      <c r="GQ11" s="48" t="inlineStr">
        <is>
          <t>Kayu bakar LPG</t>
        </is>
      </c>
      <c r="GR11" s="8" t="n">
        <v>1</v>
      </c>
      <c r="GS11" s="8" t="n">
        <v>1</v>
      </c>
      <c r="GT11" s="8" t="n">
        <v>0</v>
      </c>
      <c r="GU11" s="8" t="n">
        <v>0</v>
      </c>
      <c r="GV11" s="8" t="n">
        <v>0</v>
      </c>
      <c r="GW11" s="8" t="n">
        <v>0</v>
      </c>
      <c r="GX11" s="8" t="n">
        <v>0</v>
      </c>
      <c r="GY11" s="48" t="n"/>
      <c r="GZ11" s="48" t="inlineStr">
        <is>
          <t>Ya</t>
        </is>
      </c>
      <c r="HA11" s="8" t="n">
        <v>150</v>
      </c>
      <c r="HB11" s="8" t="n">
        <v>150000</v>
      </c>
      <c r="HC11" s="8" t="n">
        <v>25</v>
      </c>
      <c r="HD11" s="8" t="n">
        <v>25000</v>
      </c>
      <c r="HE11" s="8" t="n">
        <v>9</v>
      </c>
      <c r="HF11" s="8" t="n">
        <v>75000</v>
      </c>
      <c r="HG11" s="8" t="n">
        <v>3</v>
      </c>
      <c r="HH11" s="8" t="n">
        <v>25000</v>
      </c>
      <c r="HI11" s="48" t="n"/>
      <c r="HJ11" s="48" t="n"/>
      <c r="HK11" s="48" t="n"/>
      <c r="HL11" s="48" t="n"/>
      <c r="HM11" s="48" t="n"/>
      <c r="HN11" s="48" t="n"/>
      <c r="HO11" s="48" t="n"/>
      <c r="HP11" s="48" t="n"/>
      <c r="HQ11" s="48" t="n"/>
      <c r="HR11" s="48" t="n"/>
      <c r="HS11" s="48" t="n"/>
      <c r="HT11" s="48" t="n"/>
      <c r="HU11" s="48" t="n"/>
      <c r="HV11" s="48" t="n"/>
      <c r="HW11" s="48" t="n"/>
      <c r="HX11" s="48" t="n"/>
      <c r="HY11" s="8" t="n">
        <v>100</v>
      </c>
      <c r="HZ11" s="8" t="n">
        <v>100000</v>
      </c>
      <c r="IA11" s="8" t="n">
        <v>6</v>
      </c>
      <c r="IB11" s="8" t="n">
        <v>50000</v>
      </c>
      <c r="IC11" s="48" t="n"/>
      <c r="ID11" s="48" t="n"/>
      <c r="IE11" s="48" t="n"/>
      <c r="IF11" s="48" t="n"/>
      <c r="IG11" s="48" t="n"/>
      <c r="IH11" s="48" t="n"/>
      <c r="II11" s="48" t="n"/>
      <c r="IJ11" s="48" t="n"/>
      <c r="IK11" s="48" t="inlineStr">
        <is>
          <t>50-65 kg</t>
        </is>
      </c>
      <c r="IL11" s="48" t="inlineStr">
        <is>
          <t>3-5 jam</t>
        </is>
      </c>
      <c r="IM11" s="48" t="inlineStr">
        <is>
          <t>Ya</t>
        </is>
      </c>
      <c r="IN11" s="48" t="inlineStr">
        <is>
          <t>Tidak</t>
        </is>
      </c>
      <c r="IO11" s="48" t="inlineStr">
        <is>
          <t>Lebih bersih</t>
        </is>
      </c>
      <c r="IP11" s="48" t="n"/>
      <c r="IQ11" s="48" t="inlineStr">
        <is>
          <t>Tidak pernah</t>
        </is>
      </c>
      <c r="IR11" s="48" t="n"/>
      <c r="IS11" s="48" t="n"/>
      <c r="IT11" s="48" t="n"/>
      <c r="IU11" s="48" t="n"/>
      <c r="IV11" s="48" t="n"/>
      <c r="IW11" s="48" t="n"/>
      <c r="IX11" s="48" t="n"/>
      <c r="IY11" s="48" t="n"/>
      <c r="IZ11" s="48" t="inlineStr">
        <is>
          <t>Tidak pernah</t>
        </is>
      </c>
      <c r="JA11" s="48" t="n"/>
      <c r="JB11" s="48" t="n"/>
      <c r="JC11" s="48" t="n"/>
      <c r="JD11" s="48" t="n"/>
      <c r="JE11" s="48" t="n"/>
      <c r="JF11" s="48" t="n"/>
      <c r="JG11" s="48" t="n"/>
      <c r="JH11" s="48" t="n"/>
      <c r="JI11" s="48" t="inlineStr">
        <is>
          <t>Tidak pernah</t>
        </is>
      </c>
      <c r="JJ11" s="48" t="n"/>
      <c r="JK11" s="48" t="n"/>
      <c r="JL11" s="48" t="n"/>
      <c r="JM11" s="48" t="n"/>
      <c r="JN11" s="48" t="n"/>
      <c r="JO11" s="48" t="n"/>
      <c r="JP11" s="48" t="n"/>
      <c r="JQ11" s="48" t="n"/>
      <c r="JR11" s="48" t="inlineStr">
        <is>
          <t>Tidak pernah</t>
        </is>
      </c>
      <c r="JS11" s="48" t="n"/>
      <c r="JT11" s="48" t="n"/>
      <c r="JU11" s="48" t="n"/>
      <c r="JV11" s="48" t="n"/>
      <c r="JW11" s="48" t="n"/>
      <c r="JX11" s="48" t="n"/>
      <c r="JY11" s="48" t="n"/>
      <c r="JZ11" s="48" t="n"/>
      <c r="KA11" s="48" t="inlineStr">
        <is>
          <t>Tidak pernah</t>
        </is>
      </c>
      <c r="KB11" s="48" t="n"/>
      <c r="KC11" s="48" t="n"/>
      <c r="KD11" s="48" t="n"/>
      <c r="KE11" s="48" t="n"/>
      <c r="KF11" s="48" t="n"/>
      <c r="KG11" s="48" t="n"/>
      <c r="KH11" s="48" t="n"/>
      <c r="KI11" s="48" t="n"/>
      <c r="KJ11" s="48" t="inlineStr">
        <is>
          <t>Tidak pernah</t>
        </is>
      </c>
      <c r="KK11" s="48" t="n"/>
      <c r="KL11" s="48" t="n"/>
      <c r="KM11" s="48" t="n"/>
      <c r="KN11" s="48" t="n"/>
      <c r="KO11" s="48" t="n"/>
      <c r="KP11" s="48" t="n"/>
      <c r="KQ11" s="48" t="n"/>
      <c r="KR11" s="48" t="n"/>
      <c r="KS11" s="48" t="inlineStr">
        <is>
          <t>Cukup membaik</t>
        </is>
      </c>
      <c r="KT11" s="48" t="inlineStr">
        <is>
          <t>0-1 kali</t>
        </is>
      </c>
      <c r="KU11" s="48" t="inlineStr">
        <is>
          <t>0-1 kali</t>
        </is>
      </c>
      <c r="KV11" s="48" t="inlineStr">
        <is>
          <t>Laki-laki dewasa Perempuan dewasa</t>
        </is>
      </c>
      <c r="KW11" s="8" t="n">
        <v>1</v>
      </c>
      <c r="KX11" s="8" t="n">
        <v>1</v>
      </c>
      <c r="KY11" s="8" t="n">
        <v>0</v>
      </c>
      <c r="KZ11" s="8" t="n">
        <v>0</v>
      </c>
      <c r="LA11" s="48" t="inlineStr">
        <is>
          <t>Cukup membaik</t>
        </is>
      </c>
      <c r="LB11" s="48" t="inlineStr">
        <is>
          <t>Cukup membaik</t>
        </is>
      </c>
      <c r="LC11" s="8" t="n">
        <v>0</v>
      </c>
      <c r="LD11" s="8" t="n">
        <v>3</v>
      </c>
      <c r="LE11" s="8" t="n">
        <v>0</v>
      </c>
      <c r="LF11" s="8" t="n">
        <v>0</v>
      </c>
      <c r="LG11" s="48" t="inlineStr">
        <is>
          <t>Ya</t>
        </is>
      </c>
      <c r="LH11" s="8" t="n">
        <v>100000</v>
      </c>
      <c r="LI11" s="48" t="n"/>
      <c r="LJ11" s="48" t="inlineStr">
        <is>
          <t>Kebutuhan rumah tangga</t>
        </is>
      </c>
      <c r="LK11" s="8" t="n">
        <v>0</v>
      </c>
      <c r="LL11" s="8" t="n">
        <v>0</v>
      </c>
      <c r="LM11" s="8" t="n">
        <v>0</v>
      </c>
      <c r="LN11" s="8" t="n">
        <v>0</v>
      </c>
      <c r="LO11" s="8" t="n">
        <v>1</v>
      </c>
      <c r="LP11" s="8" t="n">
        <v>0</v>
      </c>
      <c r="LQ11" s="8" t="n">
        <v>0</v>
      </c>
      <c r="LR11" s="48" t="n"/>
      <c r="LS11" s="8" t="n">
        <v>10</v>
      </c>
      <c r="LT11" s="8" t="n">
        <v>15</v>
      </c>
      <c r="LU11" s="8" t="n">
        <v>0</v>
      </c>
      <c r="LV11" s="8" t="n">
        <v>5</v>
      </c>
      <c r="LW11" s="8" t="n">
        <v>5</v>
      </c>
      <c r="LX11" s="8" t="n">
        <v>0</v>
      </c>
      <c r="LY11" s="8" t="n">
        <v>5</v>
      </c>
      <c r="LZ11" s="8" t="n">
        <v>5</v>
      </c>
      <c r="MA11" s="8" t="n">
        <v>0</v>
      </c>
      <c r="MB11" s="48" t="inlineStr">
        <is>
          <t>Ya</t>
        </is>
      </c>
      <c r="MC11" s="8" t="n">
        <v>30</v>
      </c>
      <c r="MD11" s="8" t="n">
        <v>15</v>
      </c>
      <c r="ME11" s="8" t="n">
        <v>30</v>
      </c>
      <c r="MF11" s="8" t="n">
        <v>15</v>
      </c>
      <c r="MG11" s="8" t="n">
        <v>0</v>
      </c>
      <c r="MH11" s="8" t="n">
        <v>0</v>
      </c>
      <c r="MI11" s="48" t="inlineStr">
        <is>
          <t>Istirahat</t>
        </is>
      </c>
      <c r="MJ11" s="8" t="n">
        <v>0</v>
      </c>
      <c r="MK11" s="8" t="n">
        <v>0</v>
      </c>
      <c r="ML11" s="8" t="n">
        <v>1</v>
      </c>
      <c r="MM11" s="8" t="n">
        <v>0</v>
      </c>
      <c r="MN11" s="8" t="n">
        <v>0</v>
      </c>
      <c r="MO11" s="8" t="n">
        <v>0</v>
      </c>
      <c r="MP11" s="48" t="n"/>
      <c r="MQ11" s="48" t="n"/>
      <c r="MR11" s="48" t="inlineStr">
        <is>
          <t>santai keluarga</t>
        </is>
      </c>
      <c r="MS11" s="48" t="n"/>
      <c r="MT11" s="48" t="inlineStr">
        <is>
          <t>santai untuk keluarga</t>
        </is>
      </c>
      <c r="MU11" s="48" t="inlineStr">
        <is>
          <t>Ya, mempekerjakan orang lain</t>
        </is>
      </c>
      <c r="MV11" s="48" t="inlineStr">
        <is>
          <t>Pemasangan sistem biogas</t>
        </is>
      </c>
      <c r="MW11" s="8" t="n">
        <v>0</v>
      </c>
      <c r="MX11" s="8" t="n">
        <v>1</v>
      </c>
      <c r="MY11" s="8" t="n">
        <v>0</v>
      </c>
      <c r="MZ11" s="8" t="n">
        <v>0</v>
      </c>
      <c r="NA11" s="48" t="n"/>
      <c r="NB11" s="8" t="n">
        <v>3</v>
      </c>
      <c r="NC11" s="48" t="n"/>
      <c r="ND11" s="48" t="n"/>
      <c r="NE11" s="48" t="n"/>
      <c r="NF11" s="48" t="n"/>
      <c r="NG11" s="48" t="n"/>
      <c r="NH11" s="48" t="n"/>
      <c r="NI11" s="48" t="n"/>
      <c r="NJ11" s="48" t="n"/>
      <c r="NK11" s="48" t="n"/>
      <c r="NL11" s="48" t="inlineStr">
        <is>
          <t>Tidak</t>
        </is>
      </c>
      <c r="NM11" s="48" t="inlineStr">
        <is>
          <t>Kombinasi dana mandiri dan dana hibah</t>
        </is>
      </c>
      <c r="NN11" s="48" t="inlineStr">
        <is>
          <t>&gt;11.000.001</t>
        </is>
      </c>
      <c r="NO11" s="48" t="inlineStr">
        <is>
          <t>Program yayasan/NGO</t>
        </is>
      </c>
      <c r="NP11" s="48" t="n"/>
      <c r="NQ11" s="48" t="n"/>
      <c r="NR11" s="48" t="n"/>
      <c r="NS11" s="48" t="n"/>
      <c r="NT11" s="48" t="n"/>
      <c r="NU11" s="48" t="n"/>
      <c r="NV11" s="48" t="inlineStr">
        <is>
          <t>Anggota keluarga - Laki-laki dewasa</t>
        </is>
      </c>
      <c r="NW11" s="48" t="n"/>
      <c r="NX11" s="48" t="inlineStr">
        <is>
          <t>Sedikit meningkat</t>
        </is>
      </c>
      <c r="NY11" s="8" t="n">
        <v>30</v>
      </c>
      <c r="NZ11" s="8" t="n">
        <v>30</v>
      </c>
      <c r="OA11" s="8" t="n">
        <v>0</v>
      </c>
      <c r="OB11" s="8" t="n">
        <v>5</v>
      </c>
      <c r="OC11" s="8" t="n">
        <v>5</v>
      </c>
      <c r="OD11" s="8" t="n">
        <v>0</v>
      </c>
      <c r="OE11" s="48" t="inlineStr">
        <is>
          <t>Lebih baik</t>
        </is>
      </c>
      <c r="OF11" s="48" t="inlineStr">
        <is>
          <t>Lebih baik (beda waktu memasak 5-30 menit, ATAU tidak lagi ada rasa/bau makanan yang berubah, ATAU alasan lainnya)</t>
        </is>
      </c>
      <c r="OG11" s="48" t="inlineStr">
        <is>
          <t>Ya</t>
        </is>
      </c>
      <c r="OH11" s="8" t="n">
        <v>0</v>
      </c>
      <c r="OI11" s="8" t="n">
        <v>5</v>
      </c>
      <c r="OJ11" s="8" t="n">
        <v>0</v>
      </c>
      <c r="OK11" s="8" t="n">
        <v>0</v>
      </c>
      <c r="OL11" s="8" t="n">
        <v>0</v>
      </c>
      <c r="OM11" s="8" t="n">
        <v>0</v>
      </c>
      <c r="ON11" s="8" t="n">
        <v>0</v>
      </c>
      <c r="OO11" s="8" t="n">
        <v>0</v>
      </c>
      <c r="OP11" s="48">
        <f>VLOOKUP(AG11,'BUS 2'!$G$1:$CU$424,2,0)</f>
        <v/>
      </c>
      <c r="OQ11" s="8">
        <f>VLOOKUP(AG11,'BUS 2'!$G$1:$CU$424,3,0)</f>
        <v/>
      </c>
      <c r="OR11" s="8">
        <f>VLOOKUP(AG11,'BUS 2'!$G$1:$CU$424,4,0)</f>
        <v/>
      </c>
      <c r="OS11" s="8">
        <f>VLOOKUP(AG11,'BUS 2'!$G$1:$CU$424,5,0)</f>
        <v/>
      </c>
      <c r="OT11" s="8">
        <f>VLOOKUP(AG11,'BUS 2'!$G$1:$CU$424,6,0)</f>
        <v/>
      </c>
      <c r="OU11" s="8">
        <f>VLOOKUP(AG11,'BUS 2'!$G$1:$CU$424,7,0)</f>
        <v/>
      </c>
      <c r="OV11" s="8">
        <f>VLOOKUP(AG11,'BUS 2'!$G$1:$CU$424,8,0)</f>
        <v/>
      </c>
      <c r="OW11" s="8">
        <f>VLOOKUP(AG11,'BUS 2'!$G$1:$CU$424,9,0)</f>
        <v/>
      </c>
      <c r="OX11" s="8">
        <f>VLOOKUP(AG11,'BUS 2'!$G$1:$CU$424,10,0)</f>
        <v/>
      </c>
      <c r="OY11" s="8">
        <f>VLOOKUP(AG11,'BUS 2'!$G$1:$CU$424,11,0)</f>
        <v/>
      </c>
      <c r="OZ11" s="8">
        <f>VLOOKUP(AG11,'BUS 2'!$G$1:$CU$424,12,0)</f>
        <v/>
      </c>
      <c r="PA11" s="8">
        <f>VLOOKUP(AG11,'BUS 2'!$G$1:$CU$424,13,0)</f>
        <v/>
      </c>
      <c r="PB11" s="8">
        <f>VLOOKUP(AG11,'BUS 2'!$G$1:$CU$424,14,0)</f>
        <v/>
      </c>
      <c r="PC11" s="8">
        <f>VLOOKUP(AG11,'BUS 2'!$G$1:$CU$424,15,0)</f>
        <v/>
      </c>
      <c r="PD11" s="8">
        <f>VLOOKUP(AG11,'BUS 2'!$G$1:$CU$424,16,0)</f>
        <v/>
      </c>
      <c r="PE11" s="8">
        <f>VLOOKUP(AG11,'BUS 2'!$G$1:$CU$424,17,0)</f>
        <v/>
      </c>
      <c r="PF11" s="8">
        <f>VLOOKUP(AG11,'BUS 2'!$G$1:$CU$424,18,0)</f>
        <v/>
      </c>
      <c r="PG11" s="8">
        <f>VLOOKUP(AG11,'BUS 2'!$G$1:$CU$424,19,0)</f>
        <v/>
      </c>
      <c r="PH11" s="8">
        <f>VLOOKUP(AG11,'BUS 2'!$G$1:$CU$424,20,0)</f>
        <v/>
      </c>
      <c r="PI11" s="8">
        <f>VLOOKUP(AG11,'BUS 2'!$G$1:$CU$424,21,0)</f>
        <v/>
      </c>
      <c r="PJ11" s="8">
        <f>VLOOKUP(AG11,'BUS 2'!$G$1:$CU$424,22,0)</f>
        <v/>
      </c>
      <c r="PK11" s="8">
        <f>VLOOKUP(AG11,'BUS 2'!$G$1:$CU$424,23,0)</f>
        <v/>
      </c>
      <c r="PL11" s="8">
        <f>VLOOKUP(AG11,'BUS 2'!$G$1:$CU$424,24,0)</f>
        <v/>
      </c>
      <c r="PM11" s="8">
        <f>VLOOKUP(AG11,'BUS 2'!$G$1:$CU$424,25,0)</f>
        <v/>
      </c>
      <c r="PN11" s="8">
        <f>VLOOKUP(AG11,'BUS 2'!$G$1:$CU$424,26,0)</f>
        <v/>
      </c>
      <c r="PO11" s="8">
        <f>VLOOKUP(AG11,'BUS 2'!$G$1:$CU$424,27,0)</f>
        <v/>
      </c>
      <c r="PP11" s="8">
        <f>VLOOKUP(AG11,'BUS 2'!$G$1:$CU$424,28,0)</f>
        <v/>
      </c>
      <c r="PQ11" s="8">
        <f>VLOOKUP(AG11,'BUS 2'!$G$1:$CU$424,29,0)</f>
        <v/>
      </c>
      <c r="PR11" s="8">
        <f>VLOOKUP(AG11,'BUS 2'!$G$1:$CU$424,30,0)</f>
        <v/>
      </c>
      <c r="PS11" s="8">
        <f>VLOOKUP(AG11,'BUS 2'!$G$1:$CU$424,31,0)</f>
        <v/>
      </c>
      <c r="PT11" s="48" t="n"/>
      <c r="PU11" s="48" t="n"/>
      <c r="PV11" s="48" t="n"/>
      <c r="PW11" s="48" t="n"/>
      <c r="PX11" s="48" t="n"/>
      <c r="PY11" s="48" t="n"/>
      <c r="PZ11" s="48" t="n"/>
      <c r="QA11" s="48" t="n"/>
      <c r="QB11" s="48" t="n"/>
      <c r="QC11" s="48" t="n"/>
      <c r="QD11" s="48" t="n"/>
      <c r="QE11" s="48" t="inlineStr">
        <is>
          <t>1-Disebarkan ke lahan terbuka</t>
        </is>
      </c>
      <c r="QF11" s="8" t="n">
        <v>0</v>
      </c>
      <c r="QG11" s="8" t="n">
        <v>0</v>
      </c>
      <c r="QH11" s="8" t="n">
        <v>0</v>
      </c>
      <c r="QI11" s="8" t="n">
        <v>0</v>
      </c>
      <c r="QJ11" s="8" t="n">
        <v>0</v>
      </c>
      <c r="QK11" s="8" t="n">
        <v>1</v>
      </c>
      <c r="QL11" s="8" t="n">
        <v>0</v>
      </c>
      <c r="QM11" s="8" t="n">
        <v>0</v>
      </c>
      <c r="QN11" s="8" t="n">
        <v>0</v>
      </c>
      <c r="QO11" s="48" t="n"/>
      <c r="QP11" s="48" t="n"/>
      <c r="QQ11" s="48" t="n"/>
      <c r="QR11" s="48" t="n"/>
      <c r="QS11" s="48" t="n"/>
      <c r="QT11" s="48" t="n"/>
      <c r="QU11" s="48" t="n"/>
      <c r="QV11" s="48" t="n"/>
      <c r="QW11" s="48" t="n"/>
      <c r="QX11" s="48" t="n"/>
      <c r="QY11" s="48" t="n"/>
      <c r="QZ11" s="48" t="n"/>
      <c r="RA11" s="48" t="n"/>
      <c r="RB11" s="48" t="n"/>
      <c r="RC11" s="48" t="n"/>
      <c r="RD11" s="48" t="n"/>
      <c r="RE11" s="48" t="n"/>
      <c r="RF11" s="48" t="n"/>
      <c r="RG11" s="48" t="n"/>
      <c r="RH11" s="48" t="n"/>
      <c r="RI11" s="48" t="n"/>
      <c r="RJ11" s="48" t="n"/>
      <c r="RK11" s="48" t="n"/>
      <c r="RL11" s="48" t="n"/>
      <c r="RM11" s="48" t="n"/>
      <c r="RN11" s="48" t="n"/>
      <c r="RO11" s="48" t="n"/>
      <c r="RP11" s="48" t="n"/>
      <c r="RQ11" s="48" t="n"/>
      <c r="RR11" s="48" t="n"/>
      <c r="RS11" s="48" t="n"/>
      <c r="RT11" s="48" t="n"/>
      <c r="RU11" s="48" t="n"/>
      <c r="RV11" s="48" t="n"/>
      <c r="RW11" s="48" t="n"/>
      <c r="RX11" s="48" t="n"/>
      <c r="RY11" s="48" t="n"/>
      <c r="RZ11" s="48" t="n"/>
      <c r="SA11" s="48" t="n"/>
      <c r="SB11" s="48" t="n"/>
      <c r="SC11" s="48" t="n"/>
      <c r="SD11" s="48" t="n"/>
      <c r="SE11" s="48" t="n"/>
      <c r="SF11" s="48" t="n"/>
      <c r="SG11" s="48" t="n"/>
      <c r="SH11" s="48" t="n"/>
      <c r="SI11" s="48" t="n"/>
      <c r="SJ11" s="48" t="n"/>
      <c r="SK11" s="48" t="n"/>
      <c r="SL11" s="48" t="n"/>
      <c r="SM11" s="48" t="n"/>
      <c r="SN11" s="48" t="n"/>
      <c r="SO11" s="48" t="n"/>
      <c r="SP11" s="48" t="n"/>
      <c r="SQ11" s="48" t="n"/>
      <c r="SR11" s="48" t="n"/>
      <c r="SS11" s="48" t="n"/>
      <c r="ST11" s="48" t="n"/>
      <c r="SU11" s="48" t="n"/>
      <c r="SV11" s="48" t="n"/>
      <c r="SW11" s="48" t="n"/>
      <c r="SX11" s="48" t="n"/>
      <c r="SY11" s="8">
        <f>VLOOKUP(AG11,'BUS 2'!$G$1:$CU$424,33,0)</f>
        <v/>
      </c>
      <c r="SZ11" s="48">
        <f>VLOOKUP(AG11,'BUS 2'!$G$1:$CU$424,34,0)</f>
        <v/>
      </c>
      <c r="TA11" s="48">
        <f>VLOOKUP(AG11,'BUS 2'!$G$1:$CU$424,35,0)</f>
        <v/>
      </c>
      <c r="TB11" s="48">
        <f>VLOOKUP(AG11,'BUS 2'!$G$1:$CU$424,36,0)</f>
        <v/>
      </c>
      <c r="TC11" s="48">
        <f>VLOOKUP(AG11,'BUS 2'!$G$1:$CU$424,37,0)</f>
        <v/>
      </c>
      <c r="TD11" s="48">
        <f>VLOOKUP(AG11,'BUS 2'!$G$1:$CU$424,38,0)</f>
        <v/>
      </c>
      <c r="TE11" s="48">
        <f>VLOOKUP(AG11,'BUS 2'!$G$1:$CU$424,39,0)</f>
        <v/>
      </c>
      <c r="TF11" s="48">
        <f>VLOOKUP(AG11,'BUS 2'!$G$1:$CU$424,40,0)</f>
        <v/>
      </c>
      <c r="TG11" s="8">
        <f>VLOOKUP(AG11,'BUS 2'!$G$1:$CU$424,42,0)</f>
        <v/>
      </c>
      <c r="TH11" s="8">
        <f>VLOOKUP(AG11,'BUS 2'!$G$1:$CU$424,43,0)</f>
        <v/>
      </c>
      <c r="TI11" s="8">
        <f>VLOOKUP(AG11,'BUS 2'!$G$1:$CU$424,44,0)</f>
        <v/>
      </c>
      <c r="TJ11" s="8">
        <f>VLOOKUP(AG11,'BUS 2'!$G$1:$CU$424,45,0)</f>
        <v/>
      </c>
      <c r="TK11" s="8">
        <f>VLOOKUP(AG11,'BUS 2'!$G$1:$CU$424,46,0)</f>
        <v/>
      </c>
      <c r="TL11" s="8">
        <f>VLOOKUP(AG11,'BUS 2'!$G$1:$CU$424,47,0)</f>
        <v/>
      </c>
      <c r="TM11" s="8">
        <f>VLOOKUP(AG11,'BUS 2'!$G$1:$CU$424,48,0)</f>
        <v/>
      </c>
      <c r="TN11" s="8">
        <f>VLOOKUP(AG11,'BUS 2'!$G$1:$CU$424,49,0)</f>
        <v/>
      </c>
      <c r="TO11" s="8">
        <f>VLOOKUP(AG11,'BUS 2'!$G$1:$CU$424,50,0)</f>
        <v/>
      </c>
      <c r="TP11" s="8">
        <f>VLOOKUP(AG11,'BUS 2'!$G$1:$CU$424,51,0)</f>
        <v/>
      </c>
      <c r="TQ11" s="8">
        <f>VLOOKUP(AG11,'BUS 2'!$G$1:$CU$424,52,0)</f>
        <v/>
      </c>
      <c r="TR11" s="8">
        <f>VLOOKUP(AG11,'BUS 2'!$G$1:$CU$424,53,0)</f>
        <v/>
      </c>
      <c r="TS11" s="48">
        <f>VLOOKUP(AG11,'BUS 2'!$G$1:$CU$424,54,0)</f>
        <v/>
      </c>
      <c r="TT11" s="48">
        <f>VLOOKUP(AG11,'BUS 2'!$G$1:$CU$424,55,0)</f>
        <v/>
      </c>
      <c r="TU11" s="48">
        <f>VLOOKUP(AG11,'BUS 2'!$G$1:$CU$424,56,0)</f>
        <v/>
      </c>
      <c r="TV11" s="48">
        <f>VLOOKUP(AG11,'BUS 2'!$G$1:$CU$424,57,0)</f>
        <v/>
      </c>
      <c r="TW11" s="48">
        <f>VLOOKUP(AG11,'BUS 2'!$G$1:$CU$424,58,0)</f>
        <v/>
      </c>
      <c r="TX11" s="48">
        <f>VLOOKUP(AG11,'BUS 2'!$G$1:$CU$424,59,0)</f>
        <v/>
      </c>
      <c r="TY11" s="48">
        <f>VLOOKUP(AG11,'BUS 2'!$G$1:$CU$424,60,0)</f>
        <v/>
      </c>
      <c r="TZ11" s="48">
        <f>VLOOKUP(AG11,'BUS 2'!$G$1:$CU$424,61,0)</f>
        <v/>
      </c>
      <c r="UA11" s="48">
        <f>VLOOKUP(AG11,'BUS 2'!$G$1:$CU$424,62,0)</f>
        <v/>
      </c>
      <c r="UB11" s="48">
        <f>VLOOKUP(AG11,'BUS 2'!$G$1:$CU$424,63,0)</f>
        <v/>
      </c>
      <c r="UC11" s="48">
        <f>VLOOKUP(AG11,'BUS 2'!$G$1:$CU$424,64,0)</f>
        <v/>
      </c>
      <c r="UD11" s="48">
        <f>VLOOKUP(AG11,'BUS 2'!$G$1:$CU$424,65,0)</f>
        <v/>
      </c>
      <c r="UE11" s="48">
        <f>VLOOKUP(AG11,'BUS 2'!$G$1:$CU$424,66,0)</f>
        <v/>
      </c>
      <c r="UF11" s="48">
        <f>VLOOKUP(AG11,'BUS 2'!$G$1:$CU$424,67,0)</f>
        <v/>
      </c>
      <c r="UG11" s="48">
        <f>VLOOKUP(AG11,'BUS 2'!$G$1:$CU$424,68,0)</f>
        <v/>
      </c>
      <c r="UH11" s="48">
        <f>VLOOKUP(AG11,'BUS 2'!$G$1:$CU$424,69,0)</f>
        <v/>
      </c>
      <c r="UI11" s="48">
        <f>VLOOKUP(AG11,'BUS 2'!$G$1:$CU$424,70,0)</f>
        <v/>
      </c>
      <c r="UJ11" s="48">
        <f>VLOOKUP(AG11,'BUS 2'!$G$1:$CU$424,71,0)</f>
        <v/>
      </c>
      <c r="UK11" s="48">
        <f>VLOOKUP(AG11,'BUS 2'!$G$1:$CU$424,72,0)</f>
        <v/>
      </c>
      <c r="UL11" s="48">
        <f>VLOOKUP(AG11,'BUS 2'!$G$1:$CU$424,73,0)</f>
        <v/>
      </c>
      <c r="UM11" s="48">
        <f>VLOOKUP(AG11,'BUS 2'!$G$1:$CU$424,74,0)</f>
        <v/>
      </c>
      <c r="UN11" s="48">
        <f>VLOOKUP(AG11,'BUS 2'!$G$1:$CU$424,75,0)</f>
        <v/>
      </c>
      <c r="UO11" s="48">
        <f>VLOOKUP(AG11,'BUS 2'!$G$1:$CU$424,76,0)</f>
        <v/>
      </c>
      <c r="UP11" s="48">
        <f>VLOOKUP(AG11,'BUS 2'!$G$1:$CU$424,77,0)</f>
        <v/>
      </c>
      <c r="UQ11" s="48">
        <f>VLOOKUP(AG11,'BUS 2'!$G$1:$CU$424,78,0)</f>
        <v/>
      </c>
      <c r="UR11" s="48">
        <f>VLOOKUP(AG11,'BUS 2'!$G$1:$CU$424,79,0)</f>
        <v/>
      </c>
      <c r="US11" s="48">
        <f>VLOOKUP(AG11,'BUS 2'!$G$1:$CU$424,80,0)</f>
        <v/>
      </c>
      <c r="UT11" s="48">
        <f>VLOOKUP(AG11,'BUS 2'!$G$1:$CU$424,81,0)</f>
        <v/>
      </c>
      <c r="UU11" s="48" t="n"/>
      <c r="UV11" s="48" t="inlineStr">
        <is>
          <t>Pemberian pakan di kandang</t>
        </is>
      </c>
      <c r="UW11" s="48" t="n"/>
      <c r="UX11" s="48" t="n"/>
      <c r="UY11" s="48" t="n"/>
      <c r="UZ11" s="48" t="n"/>
      <c r="VA11" s="48" t="n"/>
      <c r="VB11" s="48" t="n"/>
      <c r="VC11" s="48" t="n"/>
      <c r="VD11" s="48" t="inlineStr">
        <is>
          <t>Sangat teratur (setiap hari)</t>
        </is>
      </c>
      <c r="VE11" s="48" t="n"/>
      <c r="VF11" s="48" t="n"/>
      <c r="VG11" s="48" t="n"/>
      <c r="VH11" s="48" t="n"/>
      <c r="VI11" s="48" t="n"/>
      <c r="VJ11" s="48" t="n"/>
      <c r="VK11" s="48" t="n"/>
      <c r="VL11" s="48" t="inlineStr">
        <is>
          <t>Sering (1 kali sehari)</t>
        </is>
      </c>
      <c r="VM11" s="48" t="n"/>
      <c r="VN11" s="48" t="n"/>
      <c r="VO11" s="48" t="n"/>
      <c r="VP11" s="48" t="n"/>
      <c r="VQ11" s="48" t="n"/>
      <c r="VR11" s="48" t="n"/>
      <c r="VS11" s="48" t="n"/>
      <c r="VT11" s="48" t="n"/>
      <c r="VU11" s="48" t="n"/>
      <c r="VV11" s="48" t="n"/>
      <c r="VW11" s="48" t="n"/>
      <c r="VX11" s="48" t="n"/>
      <c r="VY11" s="48" t="n"/>
      <c r="VZ11" s="48" t="n"/>
      <c r="WA11" s="48" t="n"/>
      <c r="WB11" s="48" t="n"/>
      <c r="WC11" s="48" t="n"/>
      <c r="WD11" s="48" t="n"/>
      <c r="WE11" s="48" t="n"/>
      <c r="WF11" s="48" t="inlineStr">
        <is>
          <t>3-Disimpan terbuka (dry lot) 4-Disimpan dalam kotak bersekat 5-Untuk disebar di tanah (dan dibajak)</t>
        </is>
      </c>
      <c r="WG11" s="8" t="n">
        <v>0</v>
      </c>
      <c r="WH11" s="8" t="n">
        <v>0</v>
      </c>
      <c r="WI11" s="8" t="n">
        <v>1</v>
      </c>
      <c r="WJ11" s="8" t="n">
        <v>1</v>
      </c>
      <c r="WK11" s="8" t="n">
        <v>1</v>
      </c>
      <c r="WL11" s="8" t="n">
        <v>0</v>
      </c>
      <c r="WM11" s="8" t="n">
        <v>0</v>
      </c>
      <c r="WN11" s="8" t="n">
        <v>0</v>
      </c>
      <c r="WO11" s="48" t="n"/>
      <c r="WP11" s="48" t="n"/>
      <c r="WQ11" s="48" t="n"/>
      <c r="WR11" s="48" t="n"/>
      <c r="WS11" s="48" t="n"/>
      <c r="WT11" s="48" t="n"/>
      <c r="WU11" s="48" t="n"/>
      <c r="WV11" s="48" t="n"/>
      <c r="WW11" s="48" t="n"/>
      <c r="WX11" s="48" t="n"/>
      <c r="WY11" s="48" t="n"/>
      <c r="WZ11" s="48" t="n"/>
      <c r="XA11" s="48" t="n"/>
      <c r="XB11" s="48" t="n"/>
      <c r="XC11" s="48" t="n"/>
      <c r="XD11" s="48" t="n"/>
      <c r="XE11" s="48" t="n"/>
      <c r="XF11" s="48" t="n"/>
      <c r="XG11" s="48" t="n"/>
      <c r="XH11" s="48" t="n"/>
      <c r="XI11" s="48" t="n"/>
      <c r="XJ11" s="48" t="n"/>
      <c r="XK11" s="48" t="n"/>
      <c r="XL11" s="48" t="n"/>
      <c r="XM11" s="48" t="n"/>
      <c r="XN11" s="48" t="n"/>
      <c r="XO11" s="48" t="n"/>
      <c r="XP11" s="48" t="n"/>
      <c r="XQ11" s="48" t="n"/>
      <c r="XR11" s="48" t="n"/>
      <c r="XS11" s="48" t="n"/>
      <c r="XT11" s="48" t="n"/>
      <c r="XU11" s="48" t="n"/>
      <c r="XV11" s="48" t="n"/>
      <c r="XW11" s="48" t="n"/>
      <c r="XX11" s="48" t="n"/>
      <c r="XY11" s="48" t="n"/>
      <c r="XZ11" s="48" t="n"/>
      <c r="YA11" s="48" t="n"/>
      <c r="YB11" s="48" t="n"/>
      <c r="YC11" s="48" t="n"/>
      <c r="YD11" s="48" t="n"/>
      <c r="YE11" s="48" t="n"/>
      <c r="YF11" s="48" t="n"/>
      <c r="YG11" s="48" t="n"/>
      <c r="YH11" s="48" t="n"/>
      <c r="YI11" s="48" t="n"/>
      <c r="YJ11" s="48" t="n"/>
      <c r="YK11" s="48" t="n"/>
      <c r="YL11" s="48" t="n"/>
      <c r="YM11" s="48" t="n"/>
      <c r="YN11" s="48" t="n"/>
      <c r="YO11" s="48" t="n"/>
      <c r="YP11" s="48" t="n"/>
      <c r="YQ11" s="48" t="n"/>
      <c r="YR11" s="48" t="n"/>
      <c r="YS11" s="48" t="n"/>
      <c r="YT11" s="48" t="n"/>
      <c r="YU11" s="48" t="n"/>
      <c r="YV11" s="48" t="n"/>
      <c r="YW11" s="48" t="n"/>
      <c r="YX11" s="48" t="n"/>
      <c r="YY11" s="48" t="n"/>
      <c r="YZ11" s="48" t="n"/>
      <c r="ZA11" s="48" t="n"/>
      <c r="ZB11" s="48" t="n"/>
      <c r="ZC11" s="48" t="n"/>
      <c r="ZD11" s="48" t="n"/>
      <c r="ZE11" s="48" t="n"/>
      <c r="ZF11" s="48" t="n"/>
      <c r="ZG11" s="48" t="n"/>
      <c r="ZH11" s="48" t="n"/>
      <c r="ZI11" s="48" t="n"/>
      <c r="ZJ11" s="48" t="n"/>
      <c r="ZK11" s="48" t="n"/>
      <c r="ZL11" s="48" t="n"/>
      <c r="ZM11" s="48" t="n"/>
      <c r="ZN11" s="48" t="n"/>
      <c r="ZO11" s="48" t="n"/>
      <c r="ZP11" s="48" t="n"/>
      <c r="ZQ11" s="48" t="n"/>
      <c r="ZR11" s="48" t="n"/>
      <c r="ZS11" s="48" t="n"/>
      <c r="ZT11" s="48" t="n"/>
      <c r="ZU11" s="48" t="n"/>
      <c r="ZV11" s="48" t="n"/>
      <c r="ZW11" s="8" t="n">
        <v>2</v>
      </c>
      <c r="ZX11" s="48" t="n"/>
      <c r="ZY11" s="48" t="n"/>
      <c r="ZZ11" s="48" t="n"/>
      <c r="AAA11" s="48" t="n"/>
      <c r="AAB11" s="48" t="n"/>
      <c r="AAC11" s="48" t="n"/>
      <c r="AAD11" s="48" t="n"/>
      <c r="AAE11" s="48" t="inlineStr">
        <is>
          <t>Pakan kering (misal: konsentrat, silase, pelet)</t>
        </is>
      </c>
      <c r="AAF11" s="48" t="n"/>
      <c r="AAG11" s="48" t="n"/>
      <c r="AAH11" s="48" t="n"/>
      <c r="AAI11" s="48" t="n"/>
      <c r="AAJ11" s="48" t="n"/>
      <c r="AAK11" s="48" t="n"/>
      <c r="AAL11" s="48" t="inlineStr">
        <is>
          <t>Ya</t>
        </is>
      </c>
      <c r="AAM11" s="48" t="inlineStr">
        <is>
          <t>Padat Cair</t>
        </is>
      </c>
      <c r="AAN11" s="8" t="n">
        <v>1</v>
      </c>
      <c r="AAO11" s="8" t="n">
        <v>1</v>
      </c>
      <c r="AAP11" s="8" t="n">
        <v>250000</v>
      </c>
      <c r="AAQ11" s="8" t="n">
        <v>250</v>
      </c>
      <c r="AAR11" s="48" t="inlineStr">
        <is>
          <t>Ya</t>
        </is>
      </c>
      <c r="AAS11" s="48" t="inlineStr">
        <is>
          <t>Mengetahui</t>
        </is>
      </c>
      <c r="AAT11" s="48" t="inlineStr">
        <is>
          <t>Digunakan untuk pupuk di lahan pertanian sendiri Dibuang ke lahan sekitar kandang - yg ditanami tanaman Diberikan gratis ke orang lain</t>
        </is>
      </c>
      <c r="AAU11" s="8" t="n">
        <v>1</v>
      </c>
      <c r="AAV11" s="8" t="n">
        <v>0</v>
      </c>
      <c r="AAW11" s="8" t="n">
        <v>0</v>
      </c>
      <c r="AAX11" s="8" t="n">
        <v>1</v>
      </c>
      <c r="AAY11" s="8" t="n">
        <v>1</v>
      </c>
      <c r="AAZ11" s="8" t="n">
        <v>0</v>
      </c>
      <c r="ABA11" s="8" t="n">
        <v>0</v>
      </c>
      <c r="ABB11" s="48" t="inlineStr">
        <is>
          <t>Pupuk cair untuk tanaman</t>
        </is>
      </c>
      <c r="ABC11" s="8" t="n">
        <v>1</v>
      </c>
      <c r="ABD11" s="8" t="n">
        <v>0</v>
      </c>
      <c r="ABE11" s="8" t="n">
        <v>0</v>
      </c>
      <c r="ABF11" s="8" t="n">
        <v>0</v>
      </c>
      <c r="ABG11" s="8" t="n">
        <v>0</v>
      </c>
      <c r="ABH11" s="48" t="n"/>
      <c r="ABI11" s="48" t="n"/>
      <c r="ABJ11" s="48" t="n"/>
      <c r="ABK11" s="48" t="n"/>
      <c r="ABL11" s="48" t="n"/>
      <c r="ABM11" s="48" t="n"/>
      <c r="ABN11" s="48" t="n"/>
      <c r="ABO11" s="48" t="n"/>
      <c r="ABP11" s="48" t="n"/>
      <c r="ABQ11" s="11" t="inlineStr">
        <is>
          <t>Rumput</t>
        </is>
      </c>
      <c r="ABR11" s="48" t="inlineStr">
        <is>
          <t>Sering ( 1 minggu 2 kali)</t>
        </is>
      </c>
      <c r="ABS11" s="8" t="n">
        <v>2500</v>
      </c>
      <c r="ABT11" s="8" t="n">
        <v>2000</v>
      </c>
      <c r="ABU11" s="8" t="n">
        <v>400</v>
      </c>
      <c r="ABV11" s="8" t="n">
        <v>400</v>
      </c>
      <c r="ABW11" s="48" t="inlineStr">
        <is>
          <t>NPK</t>
        </is>
      </c>
      <c r="ABX11" s="48" t="n"/>
      <c r="ABY11" s="8" t="n">
        <v>20</v>
      </c>
      <c r="ABZ11" s="8" t="n">
        <v>10</v>
      </c>
      <c r="ACA11" s="8" t="n">
        <v>10</v>
      </c>
      <c r="ACB11" s="8" t="n">
        <v>5000</v>
      </c>
      <c r="ACC11" s="8" t="n">
        <v>400</v>
      </c>
      <c r="ACD11" s="8" t="n">
        <v>600</v>
      </c>
      <c r="ACE11" s="48" t="inlineStr">
        <is>
          <t>Ya</t>
        </is>
      </c>
      <c r="ACF11" s="48" t="inlineStr">
        <is>
          <t>Cukup meningkat</t>
        </is>
      </c>
      <c r="ACG11" s="48" t="inlineStr">
        <is>
          <t>Cukup meningkat</t>
        </is>
      </c>
      <c r="ACH11" s="48" t="inlineStr">
        <is>
          <t>Cukup meningkat</t>
        </is>
      </c>
      <c r="ACI11" s="48" t="n"/>
      <c r="ACJ11" s="48" t="n"/>
      <c r="ACK11" s="48" t="inlineStr">
        <is>
          <t>Tidak punya waktu mengumpulkannya Ladang/sawah terlalu jauh, sulit untuk mengangkut ke sana</t>
        </is>
      </c>
      <c r="ACL11" s="8" t="n">
        <v>0</v>
      </c>
      <c r="ACM11" s="8" t="n">
        <v>0</v>
      </c>
      <c r="ACN11" s="8" t="n">
        <v>1</v>
      </c>
      <c r="ACO11" s="8" t="n">
        <v>1</v>
      </c>
      <c r="ACP11" s="8" t="n">
        <v>0</v>
      </c>
      <c r="ACQ11" s="8" t="n">
        <v>0</v>
      </c>
      <c r="ACR11" s="8" t="n">
        <v>0</v>
      </c>
      <c r="ACS11" s="48" t="n"/>
      <c r="ACT11" s="48" t="inlineStr">
        <is>
          <t>tidak</t>
        </is>
      </c>
      <c r="ACU11" s="48" t="inlineStr">
        <is>
          <t>Manfaat cukup signifikan, terasa di kehidupan sehari-hari</t>
        </is>
      </c>
      <c r="ACV11" s="48" t="inlineStr">
        <is>
          <t>Berkurang</t>
        </is>
      </c>
      <c r="ACW11" s="48" t="inlineStr">
        <is>
          <t>Anggota keluarga - Perempuan dewasa</t>
        </is>
      </c>
      <c r="ACX11" s="48" t="inlineStr">
        <is>
          <t>Setuju</t>
        </is>
      </c>
      <c r="ACY11" s="48" t="inlineStr">
        <is>
          <t>Anggota keluarga - Laki-laki dewasa Anggota keluarga - Perempuan dewasa Anggota keluarga - Anak-anak</t>
        </is>
      </c>
      <c r="ACZ11" s="8" t="n">
        <v>1</v>
      </c>
      <c r="ADA11" s="8" t="n">
        <v>1</v>
      </c>
      <c r="ADB11" s="8" t="n">
        <v>1</v>
      </c>
      <c r="ADC11" s="8" t="n">
        <v>0</v>
      </c>
      <c r="ADD11" s="48" t="inlineStr">
        <is>
          <t>Puas</t>
        </is>
      </c>
      <c r="ADE11" s="48" t="inlineStr">
        <is>
          <t>Puas</t>
        </is>
      </c>
      <c r="ADF11" s="48" t="inlineStr">
        <is>
          <t>Puas</t>
        </is>
      </c>
      <c r="ADG11" s="48" t="inlineStr">
        <is>
          <t>Puas</t>
        </is>
      </c>
      <c r="ADH11" s="48" t="inlineStr">
        <is>
          <t>Tidak</t>
        </is>
      </c>
      <c r="ADI11" s="48" t="n"/>
      <c r="ADJ11" s="48" t="inlineStr">
        <is>
          <t>Puas</t>
        </is>
      </c>
      <c r="ADK11" s="48" t="n"/>
      <c r="ADL11" s="48" t="n"/>
      <c r="ADM11" s="48" t="n"/>
      <c r="ADN11" s="48" t="n"/>
      <c r="ADO11" s="48" t="n"/>
      <c r="ADP11" s="48" t="n"/>
      <c r="ADQ11" s="48" t="n"/>
      <c r="ADR11" s="48" t="n"/>
      <c r="ADS11" s="48" t="n"/>
      <c r="ADT11" s="48" t="n"/>
      <c r="ADU11" s="48" t="inlineStr">
        <is>
          <t>Menghubungi CPO atau pendamping Memperbaiki sendiri</t>
        </is>
      </c>
      <c r="ADV11" s="8" t="n">
        <v>0</v>
      </c>
      <c r="ADW11" s="8" t="n">
        <v>0</v>
      </c>
      <c r="ADX11" s="8" t="n">
        <v>0</v>
      </c>
      <c r="ADY11" s="8" t="n">
        <v>0</v>
      </c>
      <c r="ADZ11" s="8" t="n">
        <v>1</v>
      </c>
      <c r="AEA11" s="8" t="n">
        <v>1</v>
      </c>
      <c r="AEB11" s="8" t="n">
        <v>0</v>
      </c>
      <c r="AEC11" s="8" t="n">
        <v>0</v>
      </c>
      <c r="AED11" s="12" t="n"/>
      <c r="AEE11" s="17" t="inlineStr">
        <is>
          <t>Laki-laki dewasa</t>
        </is>
      </c>
      <c r="AEF11" s="48" t="n"/>
      <c r="AEG11" s="17" t="inlineStr">
        <is>
          <t>Menelepon atau WA langsung</t>
        </is>
      </c>
      <c r="AEH11" s="48" t="n"/>
      <c r="AEI11" s="11" t="inlineStr">
        <is>
          <t>Tidak ada</t>
        </is>
      </c>
      <c r="AEJ11" s="48" t="inlineStr">
        <is>
          <t>Ya, selalu</t>
        </is>
      </c>
      <c r="AEK11"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EL11" s="18" t="n">
        <v>1</v>
      </c>
      <c r="AEM11" s="18" t="n">
        <v>1</v>
      </c>
      <c r="AEN11" s="18" t="n">
        <v>1</v>
      </c>
      <c r="AEO11" s="18" t="n">
        <v>1</v>
      </c>
      <c r="AEP11" s="18" t="n">
        <v>1</v>
      </c>
      <c r="AEQ11" s="18" t="n">
        <v>1</v>
      </c>
      <c r="AER11" s="18" t="n">
        <v>1</v>
      </c>
      <c r="AES11" s="18" t="n">
        <v>1</v>
      </c>
      <c r="AET11" s="18" t="n">
        <v>0</v>
      </c>
      <c r="AEU11" s="18" t="n">
        <v>0</v>
      </c>
      <c r="AEV11" s="18" t="n">
        <v>0</v>
      </c>
      <c r="AEW11" s="18" t="n">
        <v>0</v>
      </c>
      <c r="AEX11" s="48" t="n"/>
      <c r="AEY11" s="48" t="inlineStr">
        <is>
          <t>Mengurangi pengeluaran energi</t>
        </is>
      </c>
      <c r="AEZ11" s="48" t="n"/>
      <c r="AFA11" s="48" t="inlineStr">
        <is>
          <t>Yayasan Rumah Energi (YRE)</t>
        </is>
      </c>
      <c r="AFB11" s="48" t="n"/>
      <c r="AFC11" s="48" t="inlineStr">
        <is>
          <t>WhatsApp Image 2026-02-03 at 14.18.36-12_11_22.jpeg</t>
        </is>
      </c>
      <c r="AFD11" s="16" t="inlineStr">
        <is>
          <t>https://kf.kobotoolbox.org/api/v2/assets/avstPQqLr3Ab3ZdcVTXZ6f/data/664131805/attachments/att285TJCLKfuYdqDF2wSU2T/</t>
        </is>
      </c>
      <c r="AFE11" s="48" t="inlineStr">
        <is>
          <t>WhatsApp Image 2026-02-03 at 14.18.36 (1)-12_11_40.jpeg</t>
        </is>
      </c>
      <c r="AFF11" s="16" t="inlineStr">
        <is>
          <t>https://kf.kobotoolbox.org/api/v2/assets/avstPQqLr3Ab3ZdcVTXZ6f/data/664131805/attachments/attgDZhQsqxCfqyrWGMH8XAY/</t>
        </is>
      </c>
      <c r="AFG11" s="48" t="inlineStr">
        <is>
          <t>manto / witono</t>
        </is>
      </c>
      <c r="AFH11" s="48" t="n"/>
      <c r="AFI11" s="48" t="n"/>
    </row>
    <row r="12">
      <c r="A12" s="6" t="n">
        <v>46058</v>
      </c>
      <c r="B12" s="6" t="n">
        <v>46058</v>
      </c>
      <c r="C12" s="48" t="inlineStr">
        <is>
          <t>Marmanto</t>
        </is>
      </c>
      <c r="D12" s="48" t="inlineStr">
        <is>
          <t>Ichan Jody P</t>
        </is>
      </c>
      <c r="E12" s="8" t="n">
        <v>6288141110797</v>
      </c>
      <c r="F12" s="48" t="n"/>
      <c r="G12" s="8" t="n">
        <v>-7.38530844</v>
      </c>
      <c r="H12" s="8" t="n">
        <v>110.3113402</v>
      </c>
      <c r="I12" s="48" t="n"/>
      <c r="J12" s="8" t="n">
        <v>4.91</v>
      </c>
      <c r="K12" s="48" t="n"/>
      <c r="L12" s="48" t="n"/>
      <c r="M12" s="8" t="n">
        <v>-7.38581244</v>
      </c>
      <c r="N12" s="8" t="n">
        <v>110.3112788</v>
      </c>
      <c r="O12" s="48" t="n"/>
      <c r="P12" s="8" t="n">
        <v>4.86</v>
      </c>
      <c r="Q12" s="48" t="n"/>
      <c r="R12" s="48" t="inlineStr">
        <is>
          <t>Jawa Tengah</t>
        </is>
      </c>
      <c r="S12" s="48" t="n"/>
      <c r="T12" s="48" t="n"/>
      <c r="U12" s="48" t="n"/>
      <c r="V12" s="48" t="n"/>
      <c r="W12" s="48" t="n"/>
      <c r="X12" s="48" t="n"/>
      <c r="Y12" s="48" t="n"/>
      <c r="Z12" s="48" t="n"/>
      <c r="AA12" s="48" t="n"/>
      <c r="AB12" s="48" t="n"/>
      <c r="AC12" s="48" t="inlineStr">
        <is>
          <t>Klaten</t>
        </is>
      </c>
      <c r="AD12" s="48" t="inlineStr">
        <is>
          <t>Karang Nongko</t>
        </is>
      </c>
      <c r="AE12" s="48" t="inlineStr">
        <is>
          <t>Ngemplak</t>
        </is>
      </c>
      <c r="AF12" s="48" t="inlineStr">
        <is>
          <t>KJUB PUSPETASARI</t>
        </is>
      </c>
      <c r="AG12" s="48" t="inlineStr">
        <is>
          <t>PUS0041</t>
        </is>
      </c>
      <c r="AH12" s="8" t="n">
        <v>2</v>
      </c>
      <c r="AI12" s="48" t="inlineStr">
        <is>
          <t>VPA2</t>
        </is>
      </c>
      <c r="AJ12" s="48" t="inlineStr">
        <is>
          <t>Aktif</t>
        </is>
      </c>
      <c r="AK12" s="8" t="n">
        <v>26</v>
      </c>
      <c r="AL12" s="48" t="inlineStr">
        <is>
          <t>Laki-laki</t>
        </is>
      </c>
      <c r="AM12" s="48" t="inlineStr">
        <is>
          <t>Belum menikah</t>
        </is>
      </c>
      <c r="AN12" s="48" t="inlineStr">
        <is>
          <t>Diploma/S1/Sederajat</t>
        </is>
      </c>
      <c r="AO12" s="48" t="inlineStr">
        <is>
          <t>Pegawai swasta</t>
        </is>
      </c>
      <c r="AP12" s="8" t="n">
        <v>0</v>
      </c>
      <c r="AQ12" s="8" t="n">
        <v>0</v>
      </c>
      <c r="AR12" s="8" t="n">
        <v>0</v>
      </c>
      <c r="AS12" s="8" t="n">
        <v>0</v>
      </c>
      <c r="AT12" s="8" t="n">
        <v>0</v>
      </c>
      <c r="AU12" s="8" t="n">
        <v>1</v>
      </c>
      <c r="AV12" s="8" t="n">
        <v>0</v>
      </c>
      <c r="AW12" s="8" t="n">
        <v>0</v>
      </c>
      <c r="AX12" s="48" t="n"/>
      <c r="AY12" s="48" t="inlineStr">
        <is>
          <t>Peternak</t>
        </is>
      </c>
      <c r="AZ12" s="8" t="n">
        <v>0</v>
      </c>
      <c r="BA12" s="8" t="n">
        <v>1</v>
      </c>
      <c r="BB12" s="8" t="n">
        <v>0</v>
      </c>
      <c r="BC12" s="8" t="n">
        <v>0</v>
      </c>
      <c r="BD12" s="8" t="n">
        <v>0</v>
      </c>
      <c r="BE12" s="8" t="n">
        <v>0</v>
      </c>
      <c r="BF12" s="8" t="n">
        <v>0</v>
      </c>
      <c r="BG12" s="8" t="n">
        <v>0</v>
      </c>
      <c r="BH12" s="48" t="n"/>
      <c r="BI12" s="48" t="inlineStr">
        <is>
          <t>&gt;Rp3.500.000</t>
        </is>
      </c>
      <c r="BJ12" s="8" t="n">
        <v>1</v>
      </c>
      <c r="BK12" s="8" t="n">
        <v>2</v>
      </c>
      <c r="BL12" s="8" t="n">
        <v>0</v>
      </c>
      <c r="BM12" s="8" t="n">
        <v>0</v>
      </c>
      <c r="BN12" s="48" t="inlineStr">
        <is>
          <t>Milik sendiri</t>
        </is>
      </c>
      <c r="BO12" s="48" t="inlineStr">
        <is>
          <t>Permanen (dinding bata dan semen)</t>
        </is>
      </c>
      <c r="BP12" s="8" t="n">
        <v>1</v>
      </c>
      <c r="BQ12" s="8" t="n">
        <v>0</v>
      </c>
      <c r="BR12" s="8" t="n">
        <v>0</v>
      </c>
      <c r="BS12" s="8" t="n">
        <v>0</v>
      </c>
      <c r="BT12" s="8" t="n">
        <v>0</v>
      </c>
      <c r="BU12" s="48" t="n"/>
      <c r="BV12" s="48" t="inlineStr">
        <is>
          <t>Keramik/ubin</t>
        </is>
      </c>
      <c r="BW12" s="8" t="n">
        <v>0</v>
      </c>
      <c r="BX12" s="8" t="n">
        <v>0</v>
      </c>
      <c r="BY12" s="8" t="n">
        <v>1</v>
      </c>
      <c r="BZ12" s="8" t="n">
        <v>0</v>
      </c>
      <c r="CA12" s="8" t="n">
        <v>0</v>
      </c>
      <c r="CB12" s="48" t="n"/>
      <c r="CC12" s="48" t="inlineStr">
        <is>
          <t>Genting</t>
        </is>
      </c>
      <c r="CD12" s="8" t="n">
        <v>0</v>
      </c>
      <c r="CE12" s="8" t="n">
        <v>0</v>
      </c>
      <c r="CF12" s="8" t="n">
        <v>0</v>
      </c>
      <c r="CG12" s="8" t="n">
        <v>0</v>
      </c>
      <c r="CH12" s="8" t="n">
        <v>0</v>
      </c>
      <c r="CI12" s="8" t="n">
        <v>1</v>
      </c>
      <c r="CJ12" s="8" t="n">
        <v>0</v>
      </c>
      <c r="CK12" s="48" t="n"/>
      <c r="CL12" s="48" t="inlineStr">
        <is>
          <t>Ya</t>
        </is>
      </c>
      <c r="CM12" s="8" t="n">
        <v>2023</v>
      </c>
      <c r="CN12" s="48" t="inlineStr">
        <is>
          <t>Fixed-Dome (Kubah Tetap)</t>
        </is>
      </c>
      <c r="CO12" s="48" t="inlineStr">
        <is>
          <t>6 m³ (4-5 ekor sapi, ±5 jam memasak/hari, ±50 kg</t>
        </is>
      </c>
      <c r="CP12" s="48" t="inlineStr">
        <is>
          <t>Anggota keluarga - laki-laki</t>
        </is>
      </c>
      <c r="CQ12" s="8" t="n">
        <v>0</v>
      </c>
      <c r="CR12" s="8" t="n">
        <v>0</v>
      </c>
      <c r="CS12" s="8" t="n">
        <v>0</v>
      </c>
      <c r="CT12" s="8" t="n">
        <v>0</v>
      </c>
      <c r="CU12" s="10" t="n">
        <v>1</v>
      </c>
      <c r="CV12" s="10" t="n">
        <v>0</v>
      </c>
      <c r="CW12" s="10" t="n">
        <v>0</v>
      </c>
      <c r="CX12" s="8" t="n">
        <v>0</v>
      </c>
      <c r="CY12" s="48" t="inlineStr">
        <is>
          <t>Anggota keluarga - laki-laki</t>
        </is>
      </c>
      <c r="CZ12" s="8" t="n">
        <v>1</v>
      </c>
      <c r="DA12" s="8" t="n">
        <v>0</v>
      </c>
      <c r="DB12" s="8" t="n">
        <v>0</v>
      </c>
      <c r="DC12" s="48" t="n"/>
      <c r="DD12" s="48" t="inlineStr">
        <is>
          <t>Anggota keluarga - laki-laki CPO atau pendamping</t>
        </is>
      </c>
      <c r="DE12" s="8" t="n">
        <v>1</v>
      </c>
      <c r="DF12" s="8" t="n">
        <v>0</v>
      </c>
      <c r="DG12" s="8" t="n">
        <v>1</v>
      </c>
      <c r="DH12" s="8" t="n">
        <v>0</v>
      </c>
      <c r="DI12" s="48" t="n"/>
      <c r="DJ12" s="48" t="inlineStr">
        <is>
          <t>Anggota keluarga - laki-laki CPO atau pendamping</t>
        </is>
      </c>
      <c r="DK12" s="8" t="n">
        <v>1</v>
      </c>
      <c r="DL12" s="8" t="n">
        <v>0</v>
      </c>
      <c r="DM12" s="8" t="n">
        <v>1</v>
      </c>
      <c r="DN12" s="8" t="n">
        <v>0</v>
      </c>
      <c r="DO12" s="48" t="n"/>
      <c r="DP12" s="8" t="n">
        <v>1</v>
      </c>
      <c r="DQ12" s="8" t="n">
        <v>0</v>
      </c>
      <c r="DR12" s="8" t="n">
        <v>0</v>
      </c>
      <c r="DS12" s="48" t="n"/>
      <c r="DT12" s="48" t="n"/>
      <c r="DU12" s="48" t="n"/>
      <c r="DV12" s="48" t="inlineStr">
        <is>
          <t>Ya</t>
        </is>
      </c>
      <c r="DW12" s="48" t="n"/>
      <c r="DX12" s="48" t="n"/>
      <c r="DY12" s="48" t="n"/>
      <c r="DZ12" s="48" t="n"/>
      <c r="EA12" s="48" t="n"/>
      <c r="EB12" s="48" t="n"/>
      <c r="EC12" s="48" t="n"/>
      <c r="ED12" s="48" t="n"/>
      <c r="EE12" s="48" t="n"/>
      <c r="EF12" s="48" t="n"/>
      <c r="EG12" s="48" t="n"/>
      <c r="EH12" s="48" t="n"/>
      <c r="EI12" s="48" t="inlineStr">
        <is>
          <t>Tidak ada masalah</t>
        </is>
      </c>
      <c r="EJ12" s="8" t="n">
        <v>0</v>
      </c>
      <c r="EK12" s="8" t="n">
        <v>0</v>
      </c>
      <c r="EL12" s="8" t="n">
        <v>0</v>
      </c>
      <c r="EM12" s="8" t="n">
        <v>1</v>
      </c>
      <c r="EN12" s="8" t="n">
        <v>0</v>
      </c>
      <c r="EO12" s="11" t="n"/>
      <c r="EP12" s="48" t="inlineStr">
        <is>
          <t>Ya, cukup jelas dan mudah diikuti</t>
        </is>
      </c>
      <c r="EQ12" s="48" t="inlineStr">
        <is>
          <t>Pelatihan</t>
        </is>
      </c>
      <c r="ER12" s="48" t="inlineStr">
        <is>
          <t>CPO atau pendamping Staff BIRU</t>
        </is>
      </c>
      <c r="ES12" s="8" t="n">
        <v>1</v>
      </c>
      <c r="ET12" s="8" t="n">
        <v>1</v>
      </c>
      <c r="EU12" s="8" t="n">
        <v>0</v>
      </c>
      <c r="EV12" s="8" t="n">
        <v>0</v>
      </c>
      <c r="EW12" s="48" t="n"/>
      <c r="EX12" s="48" t="inlineStr">
        <is>
          <t>Anggota keluarga - Laki-laki</t>
        </is>
      </c>
      <c r="EY12" s="8" t="n">
        <v>1</v>
      </c>
      <c r="EZ12" s="8" t="n">
        <v>0</v>
      </c>
      <c r="FA12" s="8" t="n">
        <v>0</v>
      </c>
      <c r="FB12" s="48" t="n"/>
      <c r="FC12" s="48" t="inlineStr">
        <is>
          <t>Setiap hari</t>
        </is>
      </c>
      <c r="FD12" s="48" t="n"/>
      <c r="FE12" s="48" t="inlineStr">
        <is>
          <t>Mengetahui</t>
        </is>
      </c>
      <c r="FF12" s="48" t="inlineStr">
        <is>
          <t>Selalu (setiap hari)</t>
        </is>
      </c>
      <c r="FG12" s="48" t="inlineStr">
        <is>
          <t>Mengetahui</t>
        </is>
      </c>
      <c r="FH12" s="48" t="inlineStr">
        <is>
          <t>Sering (setiap minggu)</t>
        </is>
      </c>
      <c r="FI12" s="48" t="inlineStr">
        <is>
          <t>Mengetahui</t>
        </is>
      </c>
      <c r="FJ12" s="48" t="inlineStr">
        <is>
          <t>Selalu (setiap hari)</t>
        </is>
      </c>
      <c r="FK12" s="48" t="inlineStr">
        <is>
          <t>Mengetahui</t>
        </is>
      </c>
      <c r="FL12" s="48" t="inlineStr">
        <is>
          <t>Sering (setiap minggu)</t>
        </is>
      </c>
      <c r="FM12" s="48" t="inlineStr">
        <is>
          <t>Mengetahui</t>
        </is>
      </c>
      <c r="FN12" s="48" t="inlineStr">
        <is>
          <t>Selalu (setiap hari)</t>
        </is>
      </c>
      <c r="FO12" s="48" t="inlineStr">
        <is>
          <t>Mengetahui</t>
        </is>
      </c>
      <c r="FP12" s="48" t="inlineStr">
        <is>
          <t>Cukup sering (2 minggu sekali)</t>
        </is>
      </c>
      <c r="FQ12" s="48" t="inlineStr">
        <is>
          <t>Mengetahui</t>
        </is>
      </c>
      <c r="FR12" s="48" t="inlineStr">
        <is>
          <t>Ya</t>
        </is>
      </c>
      <c r="FS12" s="48" t="inlineStr">
        <is>
          <t>Mengetahui</t>
        </is>
      </c>
      <c r="FT12" s="48" t="inlineStr">
        <is>
          <t>Ya, selalu</t>
        </is>
      </c>
      <c r="FU12" s="48" t="inlineStr">
        <is>
          <t>Laki-laki dewasa Perempuan dewasa</t>
        </is>
      </c>
      <c r="FV12" s="8" t="n">
        <v>1</v>
      </c>
      <c r="FW12" s="8" t="n">
        <v>1</v>
      </c>
      <c r="FX12" s="8" t="n">
        <v>0</v>
      </c>
      <c r="FY12" s="8" t="n">
        <v>0</v>
      </c>
      <c r="FZ12" s="48" t="inlineStr">
        <is>
          <t>Cukup memahami</t>
        </is>
      </c>
      <c r="GA12" s="48" t="inlineStr">
        <is>
          <t>CPO Pelatihan</t>
        </is>
      </c>
      <c r="GB12" s="8" t="n">
        <v>1</v>
      </c>
      <c r="GC12" s="8" t="n">
        <v>1</v>
      </c>
      <c r="GD12" s="8" t="n">
        <v>0</v>
      </c>
      <c r="GE12" s="8" t="n">
        <v>0</v>
      </c>
      <c r="GF12" s="48" t="n"/>
      <c r="GG12" s="48" t="inlineStr">
        <is>
          <t>Sering</t>
        </is>
      </c>
      <c r="GH12" s="48" t="inlineStr">
        <is>
          <t>Ya</t>
        </is>
      </c>
      <c r="GI12" s="48" t="inlineStr">
        <is>
          <t>Tetangga Teman/keluarga</t>
        </is>
      </c>
      <c r="GJ12" s="8" t="n">
        <v>1</v>
      </c>
      <c r="GK12" s="8" t="n">
        <v>1</v>
      </c>
      <c r="GL12" s="8" t="n">
        <v>0</v>
      </c>
      <c r="GM12" s="8" t="n">
        <v>0</v>
      </c>
      <c r="GN12" s="48" t="n"/>
      <c r="GO12" s="8" t="n">
        <v>8</v>
      </c>
      <c r="GP12" s="48" t="inlineStr">
        <is>
          <t>Penuh (100%)</t>
        </is>
      </c>
      <c r="GQ12" s="48" t="inlineStr">
        <is>
          <t>LPG</t>
        </is>
      </c>
      <c r="GR12" s="8" t="n">
        <v>1</v>
      </c>
      <c r="GS12" s="8" t="n">
        <v>0</v>
      </c>
      <c r="GT12" s="8" t="n">
        <v>0</v>
      </c>
      <c r="GU12" s="8" t="n">
        <v>0</v>
      </c>
      <c r="GV12" s="8" t="n">
        <v>0</v>
      </c>
      <c r="GW12" s="8" t="n">
        <v>0</v>
      </c>
      <c r="GX12" s="8" t="n">
        <v>0</v>
      </c>
      <c r="GY12" s="48" t="n"/>
      <c r="GZ12" s="48" t="inlineStr">
        <is>
          <t>Ya</t>
        </is>
      </c>
      <c r="HA12" s="48" t="n"/>
      <c r="HB12" s="48" t="n"/>
      <c r="HC12" s="48" t="n"/>
      <c r="HD12" s="48" t="n"/>
      <c r="HE12" s="8" t="n">
        <v>9</v>
      </c>
      <c r="HF12" s="8" t="n">
        <v>75000</v>
      </c>
      <c r="HG12" s="8" t="n">
        <v>3</v>
      </c>
      <c r="HH12" s="8" t="n">
        <v>25000</v>
      </c>
      <c r="HI12" s="48" t="n"/>
      <c r="HJ12" s="48" t="n"/>
      <c r="HK12" s="48" t="n"/>
      <c r="HL12" s="48" t="n"/>
      <c r="HM12" s="48" t="n"/>
      <c r="HN12" s="48" t="n"/>
      <c r="HO12" s="48" t="n"/>
      <c r="HP12" s="48" t="n"/>
      <c r="HQ12" s="48" t="n"/>
      <c r="HR12" s="48" t="n"/>
      <c r="HS12" s="48" t="n"/>
      <c r="HT12" s="48" t="n"/>
      <c r="HU12" s="48" t="n"/>
      <c r="HV12" s="48" t="n"/>
      <c r="HW12" s="48" t="n"/>
      <c r="HX12" s="48" t="n"/>
      <c r="HY12" s="48" t="n"/>
      <c r="HZ12" s="48" t="n"/>
      <c r="IA12" s="8" t="n">
        <v>6</v>
      </c>
      <c r="IB12" s="8" t="n">
        <v>50000</v>
      </c>
      <c r="IC12" s="48" t="n"/>
      <c r="ID12" s="48" t="n"/>
      <c r="IE12" s="48" t="n"/>
      <c r="IF12" s="48" t="n"/>
      <c r="IG12" s="48" t="n"/>
      <c r="IH12" s="48" t="n"/>
      <c r="II12" s="48" t="n"/>
      <c r="IJ12" s="48" t="n"/>
      <c r="IK12" s="48" t="inlineStr">
        <is>
          <t>50-65 kg</t>
        </is>
      </c>
      <c r="IL12" s="48" t="inlineStr">
        <is>
          <t>3-5 jam</t>
        </is>
      </c>
      <c r="IM12" s="48" t="inlineStr">
        <is>
          <t>Ya</t>
        </is>
      </c>
      <c r="IN12" s="48" t="inlineStr">
        <is>
          <t>Tidak</t>
        </is>
      </c>
      <c r="IO12" s="48" t="inlineStr">
        <is>
          <t>Lebih bersih</t>
        </is>
      </c>
      <c r="IP12" s="48" t="n"/>
      <c r="IQ12" s="48" t="inlineStr">
        <is>
          <t>Tidak pernah</t>
        </is>
      </c>
      <c r="IR12" s="48" t="n"/>
      <c r="IS12" s="48" t="n"/>
      <c r="IT12" s="48" t="n"/>
      <c r="IU12" s="48" t="n"/>
      <c r="IV12" s="48" t="n"/>
      <c r="IW12" s="48" t="n"/>
      <c r="IX12" s="48" t="n"/>
      <c r="IY12" s="48" t="n"/>
      <c r="IZ12" s="48" t="inlineStr">
        <is>
          <t>Tidak pernah</t>
        </is>
      </c>
      <c r="JA12" s="48" t="n"/>
      <c r="JB12" s="48" t="n"/>
      <c r="JC12" s="48" t="n"/>
      <c r="JD12" s="48" t="n"/>
      <c r="JE12" s="48" t="n"/>
      <c r="JF12" s="48" t="n"/>
      <c r="JG12" s="48" t="n"/>
      <c r="JH12" s="48" t="n"/>
      <c r="JI12" s="48" t="inlineStr">
        <is>
          <t>Tidak pernah</t>
        </is>
      </c>
      <c r="JJ12" s="48" t="n"/>
      <c r="JK12" s="48" t="n"/>
      <c r="JL12" s="48" t="n"/>
      <c r="JM12" s="48" t="n"/>
      <c r="JN12" s="48" t="n"/>
      <c r="JO12" s="48" t="n"/>
      <c r="JP12" s="48" t="n"/>
      <c r="JQ12" s="48" t="n"/>
      <c r="JR12" s="48" t="inlineStr">
        <is>
          <t>Tidak pernah</t>
        </is>
      </c>
      <c r="JS12" s="48" t="n"/>
      <c r="JT12" s="48" t="n"/>
      <c r="JU12" s="48" t="n"/>
      <c r="JV12" s="48" t="n"/>
      <c r="JW12" s="48" t="n"/>
      <c r="JX12" s="48" t="n"/>
      <c r="JY12" s="48" t="n"/>
      <c r="JZ12" s="48" t="n"/>
      <c r="KA12" s="48" t="inlineStr">
        <is>
          <t>Tidak pernah</t>
        </is>
      </c>
      <c r="KB12" s="48" t="n"/>
      <c r="KC12" s="48" t="n"/>
      <c r="KD12" s="48" t="n"/>
      <c r="KE12" s="48" t="n"/>
      <c r="KF12" s="48" t="n"/>
      <c r="KG12" s="48" t="n"/>
      <c r="KH12" s="48" t="n"/>
      <c r="KI12" s="48" t="n"/>
      <c r="KJ12" s="48" t="inlineStr">
        <is>
          <t>Tidak pernah</t>
        </is>
      </c>
      <c r="KK12" s="48" t="n"/>
      <c r="KL12" s="48" t="n"/>
      <c r="KM12" s="48" t="n"/>
      <c r="KN12" s="48" t="n"/>
      <c r="KO12" s="48" t="n"/>
      <c r="KP12" s="48" t="n"/>
      <c r="KQ12" s="48" t="n"/>
      <c r="KR12" s="48" t="n"/>
      <c r="KS12" s="48" t="inlineStr">
        <is>
          <t>Cukup membaik</t>
        </is>
      </c>
      <c r="KT12" s="48" t="inlineStr">
        <is>
          <t>0-1 kali</t>
        </is>
      </c>
      <c r="KU12" s="48" t="inlineStr">
        <is>
          <t>0-1 kali</t>
        </is>
      </c>
      <c r="KV12" s="48" t="inlineStr">
        <is>
          <t>Laki-laki dewasa Perempuan dewasa</t>
        </is>
      </c>
      <c r="KW12" s="8" t="n">
        <v>1</v>
      </c>
      <c r="KX12" s="8" t="n">
        <v>1</v>
      </c>
      <c r="KY12" s="8" t="n">
        <v>0</v>
      </c>
      <c r="KZ12" s="8" t="n">
        <v>0</v>
      </c>
      <c r="LA12" s="48" t="inlineStr">
        <is>
          <t>Cukup membaik</t>
        </is>
      </c>
      <c r="LB12" s="48" t="inlineStr">
        <is>
          <t>Cukup membaik</t>
        </is>
      </c>
      <c r="LC12" s="8" t="n">
        <v>0</v>
      </c>
      <c r="LD12" s="8" t="n">
        <v>3</v>
      </c>
      <c r="LE12" s="8" t="n">
        <v>0</v>
      </c>
      <c r="LF12" s="8" t="n">
        <v>0</v>
      </c>
      <c r="LG12" s="48" t="inlineStr">
        <is>
          <t>Ya</t>
        </is>
      </c>
      <c r="LH12" s="8" t="n">
        <v>100000</v>
      </c>
      <c r="LI12" s="48" t="n"/>
      <c r="LJ12" s="48" t="inlineStr">
        <is>
          <t>Kebutuhan rumah tangga</t>
        </is>
      </c>
      <c r="LK12" s="8" t="n">
        <v>0</v>
      </c>
      <c r="LL12" s="8" t="n">
        <v>0</v>
      </c>
      <c r="LM12" s="8" t="n">
        <v>0</v>
      </c>
      <c r="LN12" s="8" t="n">
        <v>0</v>
      </c>
      <c r="LO12" s="8" t="n">
        <v>1</v>
      </c>
      <c r="LP12" s="8" t="n">
        <v>0</v>
      </c>
      <c r="LQ12" s="8" t="n">
        <v>0</v>
      </c>
      <c r="LR12" s="48" t="n"/>
      <c r="LS12" s="8" t="n">
        <v>15</v>
      </c>
      <c r="LT12" s="8" t="n">
        <v>15</v>
      </c>
      <c r="LU12" s="8" t="n">
        <v>0</v>
      </c>
      <c r="LV12" s="8" t="n">
        <v>5</v>
      </c>
      <c r="LW12" s="8" t="n">
        <v>5</v>
      </c>
      <c r="LX12" s="8" t="n">
        <v>0</v>
      </c>
      <c r="LY12" s="8" t="n">
        <v>5</v>
      </c>
      <c r="LZ12" s="8" t="n">
        <v>5</v>
      </c>
      <c r="MA12" s="8" t="n">
        <v>0</v>
      </c>
      <c r="MB12" s="48" t="inlineStr">
        <is>
          <t>Ya</t>
        </is>
      </c>
      <c r="MC12" s="8" t="n">
        <v>30</v>
      </c>
      <c r="MD12" s="8" t="n">
        <v>15</v>
      </c>
      <c r="ME12" s="8" t="n">
        <v>30</v>
      </c>
      <c r="MF12" s="8" t="n">
        <v>15</v>
      </c>
      <c r="MG12" s="8" t="n">
        <v>0</v>
      </c>
      <c r="MH12" s="8" t="n">
        <v>0</v>
      </c>
      <c r="MI12" s="48" t="inlineStr">
        <is>
          <t>Istirahat</t>
        </is>
      </c>
      <c r="MJ12" s="8" t="n">
        <v>0</v>
      </c>
      <c r="MK12" s="8" t="n">
        <v>0</v>
      </c>
      <c r="ML12" s="8" t="n">
        <v>1</v>
      </c>
      <c r="MM12" s="8" t="n">
        <v>0</v>
      </c>
      <c r="MN12" s="8" t="n">
        <v>0</v>
      </c>
      <c r="MO12" s="8" t="n">
        <v>0</v>
      </c>
      <c r="MP12" s="48" t="n"/>
      <c r="MQ12" s="48" t="n"/>
      <c r="MR12" s="48" t="inlineStr">
        <is>
          <t>santai bersama keluarga</t>
        </is>
      </c>
      <c r="MS12" s="48" t="n"/>
      <c r="MT12" s="48" t="inlineStr">
        <is>
          <t>kumpul bersama keluarga</t>
        </is>
      </c>
      <c r="MU12" s="48" t="inlineStr">
        <is>
          <t>Ya, untuk anggota keluarga</t>
        </is>
      </c>
      <c r="MV12" s="48" t="inlineStr">
        <is>
          <t>Perawatan sistem biogas Pemasangan sistem biogas</t>
        </is>
      </c>
      <c r="MW12" s="8" t="n">
        <v>1</v>
      </c>
      <c r="MX12" s="8" t="n">
        <v>1</v>
      </c>
      <c r="MY12" s="8" t="n">
        <v>0</v>
      </c>
      <c r="MZ12" s="8" t="n">
        <v>0</v>
      </c>
      <c r="NA12" s="48" t="n"/>
      <c r="NB12" s="48" t="n"/>
      <c r="NC12" s="48" t="n"/>
      <c r="ND12" s="48" t="n"/>
      <c r="NE12" s="48" t="n"/>
      <c r="NF12" s="48" t="n"/>
      <c r="NG12" s="48" t="n"/>
      <c r="NH12" s="48" t="n"/>
      <c r="NI12" s="48" t="n"/>
      <c r="NJ12" s="48" t="n"/>
      <c r="NK12" s="48" t="n"/>
      <c r="NL12" s="48" t="inlineStr">
        <is>
          <t>Tidak</t>
        </is>
      </c>
      <c r="NM12" s="48" t="inlineStr">
        <is>
          <t>Kombinasi dana mandiri dan dana hibah</t>
        </is>
      </c>
      <c r="NN12" s="48" t="inlineStr">
        <is>
          <t>&gt;11.000.001</t>
        </is>
      </c>
      <c r="NO12" s="48" t="inlineStr">
        <is>
          <t>Program yayasan/NGO</t>
        </is>
      </c>
      <c r="NP12" s="48" t="n"/>
      <c r="NQ12" s="48" t="n"/>
      <c r="NR12" s="48" t="n"/>
      <c r="NS12" s="48" t="n"/>
      <c r="NT12" s="48" t="n"/>
      <c r="NU12" s="48" t="n"/>
      <c r="NV12" s="48" t="inlineStr">
        <is>
          <t>Anggota keluarga - Laki-laki dewasa</t>
        </is>
      </c>
      <c r="NW12" s="48" t="n"/>
      <c r="NX12" s="48" t="inlineStr">
        <is>
          <t>Sedikit meningkat</t>
        </is>
      </c>
      <c r="NY12" s="8" t="n">
        <v>45</v>
      </c>
      <c r="NZ12" s="8" t="n">
        <v>20</v>
      </c>
      <c r="OA12" s="8" t="n">
        <v>0</v>
      </c>
      <c r="OB12" s="8" t="n">
        <v>5</v>
      </c>
      <c r="OC12" s="8" t="n">
        <v>5</v>
      </c>
      <c r="OD12" s="8" t="n">
        <v>0</v>
      </c>
      <c r="OE12" s="48" t="inlineStr">
        <is>
          <t>Lebih baik</t>
        </is>
      </c>
      <c r="OF12" s="48" t="inlineStr">
        <is>
          <t>Lebih baik (beda waktu memasak 5-30 menit, ATAU tidak lagi ada rasa/bau makanan yang berubah, ATAU alasan lainnya)</t>
        </is>
      </c>
      <c r="OG12" s="48" t="inlineStr">
        <is>
          <t>Ya</t>
        </is>
      </c>
      <c r="OH12" s="8" t="n">
        <v>0</v>
      </c>
      <c r="OI12" s="8" t="n">
        <v>2</v>
      </c>
      <c r="OJ12" s="8" t="n">
        <v>0</v>
      </c>
      <c r="OK12" s="8" t="n">
        <v>0</v>
      </c>
      <c r="OL12" s="8" t="n">
        <v>0</v>
      </c>
      <c r="OM12" s="8" t="n">
        <v>0</v>
      </c>
      <c r="ON12" s="8" t="n">
        <v>0</v>
      </c>
      <c r="OO12" s="8" t="n">
        <v>0</v>
      </c>
      <c r="OP12" s="48">
        <f>VLOOKUP(AG12,'BUS 2'!$G$1:$CU$424,2,0)</f>
        <v/>
      </c>
      <c r="OQ12" s="8">
        <f>VLOOKUP(AG12,'BUS 2'!$G$1:$CU$424,3,0)</f>
        <v/>
      </c>
      <c r="OR12" s="8">
        <f>VLOOKUP(AG12,'BUS 2'!$G$1:$CU$424,4,0)</f>
        <v/>
      </c>
      <c r="OS12" s="8">
        <f>VLOOKUP(AG12,'BUS 2'!$G$1:$CU$424,5,0)</f>
        <v/>
      </c>
      <c r="OT12" s="8">
        <f>VLOOKUP(AG12,'BUS 2'!$G$1:$CU$424,6,0)</f>
        <v/>
      </c>
      <c r="OU12" s="8">
        <f>VLOOKUP(AG12,'BUS 2'!$G$1:$CU$424,7,0)</f>
        <v/>
      </c>
      <c r="OV12" s="8">
        <f>VLOOKUP(AG12,'BUS 2'!$G$1:$CU$424,8,0)</f>
        <v/>
      </c>
      <c r="OW12" s="8">
        <f>VLOOKUP(AG12,'BUS 2'!$G$1:$CU$424,9,0)</f>
        <v/>
      </c>
      <c r="OX12" s="8">
        <f>VLOOKUP(AG12,'BUS 2'!$G$1:$CU$424,10,0)</f>
        <v/>
      </c>
      <c r="OY12" s="8">
        <f>VLOOKUP(AG12,'BUS 2'!$G$1:$CU$424,11,0)</f>
        <v/>
      </c>
      <c r="OZ12" s="8">
        <f>VLOOKUP(AG12,'BUS 2'!$G$1:$CU$424,12,0)</f>
        <v/>
      </c>
      <c r="PA12" s="8">
        <f>VLOOKUP(AG12,'BUS 2'!$G$1:$CU$424,13,0)</f>
        <v/>
      </c>
      <c r="PB12" s="8">
        <f>VLOOKUP(AG12,'BUS 2'!$G$1:$CU$424,14,0)</f>
        <v/>
      </c>
      <c r="PC12" s="8">
        <f>VLOOKUP(AG12,'BUS 2'!$G$1:$CU$424,15,0)</f>
        <v/>
      </c>
      <c r="PD12" s="8">
        <f>VLOOKUP(AG12,'BUS 2'!$G$1:$CU$424,16,0)</f>
        <v/>
      </c>
      <c r="PE12" s="8">
        <f>VLOOKUP(AG12,'BUS 2'!$G$1:$CU$424,17,0)</f>
        <v/>
      </c>
      <c r="PF12" s="8">
        <f>VLOOKUP(AG12,'BUS 2'!$G$1:$CU$424,18,0)</f>
        <v/>
      </c>
      <c r="PG12" s="8">
        <f>VLOOKUP(AG12,'BUS 2'!$G$1:$CU$424,19,0)</f>
        <v/>
      </c>
      <c r="PH12" s="8">
        <f>VLOOKUP(AG12,'BUS 2'!$G$1:$CU$424,20,0)</f>
        <v/>
      </c>
      <c r="PI12" s="8">
        <f>VLOOKUP(AG12,'BUS 2'!$G$1:$CU$424,21,0)</f>
        <v/>
      </c>
      <c r="PJ12" s="8">
        <f>VLOOKUP(AG12,'BUS 2'!$G$1:$CU$424,22,0)</f>
        <v/>
      </c>
      <c r="PK12" s="8">
        <f>VLOOKUP(AG12,'BUS 2'!$G$1:$CU$424,23,0)</f>
        <v/>
      </c>
      <c r="PL12" s="8">
        <f>VLOOKUP(AG12,'BUS 2'!$G$1:$CU$424,24,0)</f>
        <v/>
      </c>
      <c r="PM12" s="8">
        <f>VLOOKUP(AG12,'BUS 2'!$G$1:$CU$424,25,0)</f>
        <v/>
      </c>
      <c r="PN12" s="8">
        <f>VLOOKUP(AG12,'BUS 2'!$G$1:$CU$424,26,0)</f>
        <v/>
      </c>
      <c r="PO12" s="8">
        <f>VLOOKUP(AG12,'BUS 2'!$G$1:$CU$424,27,0)</f>
        <v/>
      </c>
      <c r="PP12" s="8">
        <f>VLOOKUP(AG12,'BUS 2'!$G$1:$CU$424,28,0)</f>
        <v/>
      </c>
      <c r="PQ12" s="8">
        <f>VLOOKUP(AG12,'BUS 2'!$G$1:$CU$424,29,0)</f>
        <v/>
      </c>
      <c r="PR12" s="8">
        <f>VLOOKUP(AG12,'BUS 2'!$G$1:$CU$424,30,0)</f>
        <v/>
      </c>
      <c r="PS12" s="8">
        <f>VLOOKUP(AG12,'BUS 2'!$G$1:$CU$424,31,0)</f>
        <v/>
      </c>
      <c r="PT12" s="48" t="n"/>
      <c r="PU12" s="48" t="n"/>
      <c r="PV12" s="48" t="n"/>
      <c r="PW12" s="48" t="n"/>
      <c r="PX12" s="48" t="n"/>
      <c r="PY12" s="48" t="n"/>
      <c r="PZ12" s="48" t="n"/>
      <c r="QA12" s="48" t="n"/>
      <c r="QB12" s="48" t="n"/>
      <c r="QC12" s="48" t="n"/>
      <c r="QD12" s="48" t="n"/>
      <c r="QE12" s="48" t="inlineStr">
        <is>
          <t>1-Disebarkan ke lahan terbuka</t>
        </is>
      </c>
      <c r="QF12" s="8" t="n">
        <v>0</v>
      </c>
      <c r="QG12" s="8" t="n">
        <v>0</v>
      </c>
      <c r="QH12" s="8" t="n">
        <v>0</v>
      </c>
      <c r="QI12" s="8" t="n">
        <v>0</v>
      </c>
      <c r="QJ12" s="8" t="n">
        <v>0</v>
      </c>
      <c r="QK12" s="8" t="n">
        <v>1</v>
      </c>
      <c r="QL12" s="8" t="n">
        <v>0</v>
      </c>
      <c r="QM12" s="8" t="n">
        <v>0</v>
      </c>
      <c r="QN12" s="8" t="n">
        <v>0</v>
      </c>
      <c r="QO12" s="48" t="n"/>
      <c r="QP12" s="48" t="n"/>
      <c r="QQ12" s="48" t="n"/>
      <c r="QR12" s="48" t="n"/>
      <c r="QS12" s="48" t="n"/>
      <c r="QT12" s="48" t="n"/>
      <c r="QU12" s="48" t="n"/>
      <c r="QV12" s="48" t="n"/>
      <c r="QW12" s="48" t="n"/>
      <c r="QX12" s="48" t="n"/>
      <c r="QY12" s="48" t="n"/>
      <c r="QZ12" s="48" t="n"/>
      <c r="RA12" s="48" t="n"/>
      <c r="RB12" s="48" t="n"/>
      <c r="RC12" s="48" t="n"/>
      <c r="RD12" s="48" t="n"/>
      <c r="RE12" s="48" t="n"/>
      <c r="RF12" s="48" t="n"/>
      <c r="RG12" s="48" t="n"/>
      <c r="RH12" s="48" t="n"/>
      <c r="RI12" s="48" t="n"/>
      <c r="RJ12" s="48" t="n"/>
      <c r="RK12" s="48" t="n"/>
      <c r="RL12" s="48" t="n"/>
      <c r="RM12" s="48" t="n"/>
      <c r="RN12" s="48" t="n"/>
      <c r="RO12" s="48" t="n"/>
      <c r="RP12" s="48" t="n"/>
      <c r="RQ12" s="48" t="n"/>
      <c r="RR12" s="48" t="n"/>
      <c r="RS12" s="48" t="n"/>
      <c r="RT12" s="48" t="n"/>
      <c r="RU12" s="48" t="n"/>
      <c r="RV12" s="48" t="n"/>
      <c r="RW12" s="48" t="n"/>
      <c r="RX12" s="48" t="n"/>
      <c r="RY12" s="48" t="n"/>
      <c r="RZ12" s="48" t="n"/>
      <c r="SA12" s="48" t="n"/>
      <c r="SB12" s="48" t="n"/>
      <c r="SC12" s="48" t="n"/>
      <c r="SD12" s="48" t="n"/>
      <c r="SE12" s="48" t="n"/>
      <c r="SF12" s="48" t="n"/>
      <c r="SG12" s="48" t="n"/>
      <c r="SH12" s="48" t="n"/>
      <c r="SI12" s="48" t="n"/>
      <c r="SJ12" s="48" t="n"/>
      <c r="SK12" s="48" t="n"/>
      <c r="SL12" s="48" t="n"/>
      <c r="SM12" s="48" t="n"/>
      <c r="SN12" s="48" t="n"/>
      <c r="SO12" s="48" t="n"/>
      <c r="SP12" s="48" t="n"/>
      <c r="SQ12" s="48" t="n"/>
      <c r="SR12" s="48" t="n"/>
      <c r="SS12" s="48" t="n"/>
      <c r="ST12" s="48" t="n"/>
      <c r="SU12" s="48" t="n"/>
      <c r="SV12" s="48" t="n"/>
      <c r="SW12" s="48" t="n"/>
      <c r="SX12" s="48" t="n"/>
      <c r="SY12" s="8">
        <f>VLOOKUP(AG12,'BUS 2'!$G$1:$CU$424,33,0)</f>
        <v/>
      </c>
      <c r="SZ12" s="48">
        <f>VLOOKUP(AG12,'BUS 2'!$G$1:$CU$424,34,0)</f>
        <v/>
      </c>
      <c r="TA12" s="48">
        <f>VLOOKUP(AG12,'BUS 2'!$G$1:$CU$424,35,0)</f>
        <v/>
      </c>
      <c r="TB12" s="48">
        <f>VLOOKUP(AG12,'BUS 2'!$G$1:$CU$424,36,0)</f>
        <v/>
      </c>
      <c r="TC12" s="48">
        <f>VLOOKUP(AG12,'BUS 2'!$G$1:$CU$424,37,0)</f>
        <v/>
      </c>
      <c r="TD12" s="48">
        <f>VLOOKUP(AG12,'BUS 2'!$G$1:$CU$424,38,0)</f>
        <v/>
      </c>
      <c r="TE12" s="48">
        <f>VLOOKUP(AG12,'BUS 2'!$G$1:$CU$424,39,0)</f>
        <v/>
      </c>
      <c r="TF12" s="48">
        <f>VLOOKUP(AG12,'BUS 2'!$G$1:$CU$424,40,0)</f>
        <v/>
      </c>
      <c r="TG12" s="8">
        <f>VLOOKUP(AG12,'BUS 2'!$G$1:$CU$424,42,0)</f>
        <v/>
      </c>
      <c r="TH12" s="8">
        <f>VLOOKUP(AG12,'BUS 2'!$G$1:$CU$424,43,0)</f>
        <v/>
      </c>
      <c r="TI12" s="8">
        <f>VLOOKUP(AG12,'BUS 2'!$G$1:$CU$424,44,0)</f>
        <v/>
      </c>
      <c r="TJ12" s="8">
        <f>VLOOKUP(AG12,'BUS 2'!$G$1:$CU$424,45,0)</f>
        <v/>
      </c>
      <c r="TK12" s="8">
        <f>VLOOKUP(AG12,'BUS 2'!$G$1:$CU$424,46,0)</f>
        <v/>
      </c>
      <c r="TL12" s="8">
        <f>VLOOKUP(AG12,'BUS 2'!$G$1:$CU$424,47,0)</f>
        <v/>
      </c>
      <c r="TM12" s="8">
        <f>VLOOKUP(AG12,'BUS 2'!$G$1:$CU$424,48,0)</f>
        <v/>
      </c>
      <c r="TN12" s="8">
        <f>VLOOKUP(AG12,'BUS 2'!$G$1:$CU$424,49,0)</f>
        <v/>
      </c>
      <c r="TO12" s="8">
        <f>VLOOKUP(AG12,'BUS 2'!$G$1:$CU$424,50,0)</f>
        <v/>
      </c>
      <c r="TP12" s="8">
        <f>VLOOKUP(AG12,'BUS 2'!$G$1:$CU$424,51,0)</f>
        <v/>
      </c>
      <c r="TQ12" s="8">
        <f>VLOOKUP(AG12,'BUS 2'!$G$1:$CU$424,52,0)</f>
        <v/>
      </c>
      <c r="TR12" s="8">
        <f>VLOOKUP(AG12,'BUS 2'!$G$1:$CU$424,53,0)</f>
        <v/>
      </c>
      <c r="TS12" s="48">
        <f>VLOOKUP(AG12,'BUS 2'!$G$1:$CU$424,54,0)</f>
        <v/>
      </c>
      <c r="TT12" s="48">
        <f>VLOOKUP(AG12,'BUS 2'!$G$1:$CU$424,55,0)</f>
        <v/>
      </c>
      <c r="TU12" s="48">
        <f>VLOOKUP(AG12,'BUS 2'!$G$1:$CU$424,56,0)</f>
        <v/>
      </c>
      <c r="TV12" s="48">
        <f>VLOOKUP(AG12,'BUS 2'!$G$1:$CU$424,57,0)</f>
        <v/>
      </c>
      <c r="TW12" s="48">
        <f>VLOOKUP(AG12,'BUS 2'!$G$1:$CU$424,58,0)</f>
        <v/>
      </c>
      <c r="TX12" s="48">
        <f>VLOOKUP(AG12,'BUS 2'!$G$1:$CU$424,59,0)</f>
        <v/>
      </c>
      <c r="TY12" s="48">
        <f>VLOOKUP(AG12,'BUS 2'!$G$1:$CU$424,60,0)</f>
        <v/>
      </c>
      <c r="TZ12" s="48">
        <f>VLOOKUP(AG12,'BUS 2'!$G$1:$CU$424,61,0)</f>
        <v/>
      </c>
      <c r="UA12" s="48">
        <f>VLOOKUP(AG12,'BUS 2'!$G$1:$CU$424,62,0)</f>
        <v/>
      </c>
      <c r="UB12" s="48">
        <f>VLOOKUP(AG12,'BUS 2'!$G$1:$CU$424,63,0)</f>
        <v/>
      </c>
      <c r="UC12" s="48">
        <f>VLOOKUP(AG12,'BUS 2'!$G$1:$CU$424,64,0)</f>
        <v/>
      </c>
      <c r="UD12" s="48">
        <f>VLOOKUP(AG12,'BUS 2'!$G$1:$CU$424,65,0)</f>
        <v/>
      </c>
      <c r="UE12" s="48">
        <f>VLOOKUP(AG12,'BUS 2'!$G$1:$CU$424,66,0)</f>
        <v/>
      </c>
      <c r="UF12" s="48">
        <f>VLOOKUP(AG12,'BUS 2'!$G$1:$CU$424,67,0)</f>
        <v/>
      </c>
      <c r="UG12" s="48">
        <f>VLOOKUP(AG12,'BUS 2'!$G$1:$CU$424,68,0)</f>
        <v/>
      </c>
      <c r="UH12" s="48">
        <f>VLOOKUP(AG12,'BUS 2'!$G$1:$CU$424,69,0)</f>
        <v/>
      </c>
      <c r="UI12" s="48">
        <f>VLOOKUP(AG12,'BUS 2'!$G$1:$CU$424,70,0)</f>
        <v/>
      </c>
      <c r="UJ12" s="48">
        <f>VLOOKUP(AG12,'BUS 2'!$G$1:$CU$424,71,0)</f>
        <v/>
      </c>
      <c r="UK12" s="48">
        <f>VLOOKUP(AG12,'BUS 2'!$G$1:$CU$424,72,0)</f>
        <v/>
      </c>
      <c r="UL12" s="48">
        <f>VLOOKUP(AG12,'BUS 2'!$G$1:$CU$424,73,0)</f>
        <v/>
      </c>
      <c r="UM12" s="48">
        <f>VLOOKUP(AG12,'BUS 2'!$G$1:$CU$424,74,0)</f>
        <v/>
      </c>
      <c r="UN12" s="48">
        <f>VLOOKUP(AG12,'BUS 2'!$G$1:$CU$424,75,0)</f>
        <v/>
      </c>
      <c r="UO12" s="48">
        <f>VLOOKUP(AG12,'BUS 2'!$G$1:$CU$424,76,0)</f>
        <v/>
      </c>
      <c r="UP12" s="48">
        <f>VLOOKUP(AG12,'BUS 2'!$G$1:$CU$424,77,0)</f>
        <v/>
      </c>
      <c r="UQ12" s="48">
        <f>VLOOKUP(AG12,'BUS 2'!$G$1:$CU$424,78,0)</f>
        <v/>
      </c>
      <c r="UR12" s="48">
        <f>VLOOKUP(AG12,'BUS 2'!$G$1:$CU$424,79,0)</f>
        <v/>
      </c>
      <c r="US12" s="48">
        <f>VLOOKUP(AG12,'BUS 2'!$G$1:$CU$424,80,0)</f>
        <v/>
      </c>
      <c r="UT12" s="48">
        <f>VLOOKUP(AG12,'BUS 2'!$G$1:$CU$424,81,0)</f>
        <v/>
      </c>
      <c r="UU12" s="48" t="n"/>
      <c r="UV12" s="48" t="inlineStr">
        <is>
          <t>Pemberian pakan di kandang</t>
        </is>
      </c>
      <c r="UW12" s="48" t="n"/>
      <c r="UX12" s="48" t="n"/>
      <c r="UY12" s="48" t="n"/>
      <c r="UZ12" s="48" t="n"/>
      <c r="VA12" s="48" t="n"/>
      <c r="VB12" s="48" t="n"/>
      <c r="VC12" s="48" t="n"/>
      <c r="VD12" s="48" t="inlineStr">
        <is>
          <t>Sangat teratur (setiap hari)</t>
        </is>
      </c>
      <c r="VE12" s="48" t="n"/>
      <c r="VF12" s="48" t="n"/>
      <c r="VG12" s="48" t="n"/>
      <c r="VH12" s="48" t="n"/>
      <c r="VI12" s="48" t="n"/>
      <c r="VJ12" s="48" t="n"/>
      <c r="VK12" s="48" t="n"/>
      <c r="VL12" s="48" t="inlineStr">
        <is>
          <t>Sering (1 kali sehari)</t>
        </is>
      </c>
      <c r="VM12" s="48" t="n"/>
      <c r="VN12" s="48" t="n"/>
      <c r="VO12" s="48" t="n"/>
      <c r="VP12" s="48" t="n"/>
      <c r="VQ12" s="48" t="n"/>
      <c r="VR12" s="48" t="n"/>
      <c r="VS12" s="48" t="n"/>
      <c r="VT12" s="48" t="n"/>
      <c r="VU12" s="48" t="n"/>
      <c r="VV12" s="48" t="n"/>
      <c r="VW12" s="48" t="n"/>
      <c r="VX12" s="48" t="n"/>
      <c r="VY12" s="48" t="n"/>
      <c r="VZ12" s="48" t="n"/>
      <c r="WA12" s="48" t="n"/>
      <c r="WB12" s="48" t="n"/>
      <c r="WC12" s="48" t="n"/>
      <c r="WD12" s="48" t="n"/>
      <c r="WE12" s="48" t="n"/>
      <c r="WF12" s="48" t="inlineStr">
        <is>
          <t>3-Disimpan terbuka (dry lot) 4-Disimpan dalam kotak bersekat 5-Untuk disebar di tanah (dan dibajak)</t>
        </is>
      </c>
      <c r="WG12" s="8" t="n">
        <v>0</v>
      </c>
      <c r="WH12" s="8" t="n">
        <v>0</v>
      </c>
      <c r="WI12" s="8" t="n">
        <v>1</v>
      </c>
      <c r="WJ12" s="8" t="n">
        <v>1</v>
      </c>
      <c r="WK12" s="8" t="n">
        <v>1</v>
      </c>
      <c r="WL12" s="8" t="n">
        <v>0</v>
      </c>
      <c r="WM12" s="8" t="n">
        <v>0</v>
      </c>
      <c r="WN12" s="8" t="n">
        <v>0</v>
      </c>
      <c r="WO12" s="48" t="n"/>
      <c r="WP12" s="48" t="n"/>
      <c r="WQ12" s="48" t="n"/>
      <c r="WR12" s="48" t="n"/>
      <c r="WS12" s="48" t="n"/>
      <c r="WT12" s="48" t="n"/>
      <c r="WU12" s="48" t="n"/>
      <c r="WV12" s="48" t="n"/>
      <c r="WW12" s="48" t="n"/>
      <c r="WX12" s="48" t="n"/>
      <c r="WY12" s="48" t="n"/>
      <c r="WZ12" s="48" t="n"/>
      <c r="XA12" s="48" t="n"/>
      <c r="XB12" s="48" t="n"/>
      <c r="XC12" s="48" t="n"/>
      <c r="XD12" s="48" t="n"/>
      <c r="XE12" s="48" t="n"/>
      <c r="XF12" s="48" t="n"/>
      <c r="XG12" s="48" t="n"/>
      <c r="XH12" s="48" t="n"/>
      <c r="XI12" s="48" t="n"/>
      <c r="XJ12" s="48" t="n"/>
      <c r="XK12" s="48" t="n"/>
      <c r="XL12" s="48" t="n"/>
      <c r="XM12" s="48" t="n"/>
      <c r="XN12" s="48" t="n"/>
      <c r="XO12" s="48" t="n"/>
      <c r="XP12" s="48" t="n"/>
      <c r="XQ12" s="48" t="n"/>
      <c r="XR12" s="48" t="n"/>
      <c r="XS12" s="48" t="n"/>
      <c r="XT12" s="48" t="n"/>
      <c r="XU12" s="48" t="n"/>
      <c r="XV12" s="48" t="n"/>
      <c r="XW12" s="48" t="n"/>
      <c r="XX12" s="48" t="n"/>
      <c r="XY12" s="48" t="n"/>
      <c r="XZ12" s="48" t="n"/>
      <c r="YA12" s="48" t="n"/>
      <c r="YB12" s="48" t="n"/>
      <c r="YC12" s="48" t="n"/>
      <c r="YD12" s="48" t="n"/>
      <c r="YE12" s="48" t="n"/>
      <c r="YF12" s="48" t="n"/>
      <c r="YG12" s="48" t="n"/>
      <c r="YH12" s="48" t="n"/>
      <c r="YI12" s="48" t="n"/>
      <c r="YJ12" s="48" t="n"/>
      <c r="YK12" s="48" t="n"/>
      <c r="YL12" s="48" t="n"/>
      <c r="YM12" s="48" t="n"/>
      <c r="YN12" s="48" t="n"/>
      <c r="YO12" s="48" t="n"/>
      <c r="YP12" s="48" t="n"/>
      <c r="YQ12" s="48" t="n"/>
      <c r="YR12" s="48" t="n"/>
      <c r="YS12" s="48" t="n"/>
      <c r="YT12" s="48" t="n"/>
      <c r="YU12" s="48" t="n"/>
      <c r="YV12" s="48" t="n"/>
      <c r="YW12" s="48" t="n"/>
      <c r="YX12" s="48" t="n"/>
      <c r="YY12" s="48" t="n"/>
      <c r="YZ12" s="48" t="n"/>
      <c r="ZA12" s="48" t="n"/>
      <c r="ZB12" s="48" t="n"/>
      <c r="ZC12" s="48" t="n"/>
      <c r="ZD12" s="48" t="n"/>
      <c r="ZE12" s="48" t="n"/>
      <c r="ZF12" s="48" t="n"/>
      <c r="ZG12" s="48" t="n"/>
      <c r="ZH12" s="48" t="n"/>
      <c r="ZI12" s="48" t="n"/>
      <c r="ZJ12" s="48" t="n"/>
      <c r="ZK12" s="48" t="n"/>
      <c r="ZL12" s="48" t="n"/>
      <c r="ZM12" s="48" t="n"/>
      <c r="ZN12" s="48" t="n"/>
      <c r="ZO12" s="48" t="n"/>
      <c r="ZP12" s="48" t="n"/>
      <c r="ZQ12" s="48" t="n"/>
      <c r="ZR12" s="48" t="n"/>
      <c r="ZS12" s="48" t="n"/>
      <c r="ZT12" s="48" t="n"/>
      <c r="ZU12" s="48" t="n"/>
      <c r="ZV12" s="48" t="n"/>
      <c r="ZW12" s="8" t="n">
        <v>2</v>
      </c>
      <c r="ZX12" s="48" t="n"/>
      <c r="ZY12" s="48" t="n"/>
      <c r="ZZ12" s="48" t="n"/>
      <c r="AAA12" s="48" t="n"/>
      <c r="AAB12" s="48" t="n"/>
      <c r="AAC12" s="48" t="n"/>
      <c r="AAD12" s="48" t="n"/>
      <c r="AAE12" s="48" t="inlineStr">
        <is>
          <t>Pakan kering (misal: konsentrat, silase, pelet)</t>
        </is>
      </c>
      <c r="AAF12" s="48" t="n"/>
      <c r="AAG12" s="48" t="n"/>
      <c r="AAH12" s="48" t="n"/>
      <c r="AAI12" s="48" t="n"/>
      <c r="AAJ12" s="48" t="n"/>
      <c r="AAK12" s="48" t="n"/>
      <c r="AAL12" s="48" t="inlineStr">
        <is>
          <t>Ya</t>
        </is>
      </c>
      <c r="AAM12" s="48" t="inlineStr">
        <is>
          <t>Padat Cair</t>
        </is>
      </c>
      <c r="AAN12" s="8" t="n">
        <v>1</v>
      </c>
      <c r="AAO12" s="8" t="n">
        <v>1</v>
      </c>
      <c r="AAP12" s="8" t="n">
        <v>60</v>
      </c>
      <c r="AAQ12" s="8" t="n">
        <v>60</v>
      </c>
      <c r="AAR12" s="48" t="inlineStr">
        <is>
          <t>Ya</t>
        </is>
      </c>
      <c r="AAS12" s="48" t="inlineStr">
        <is>
          <t>Mengetahui</t>
        </is>
      </c>
      <c r="AAT12" s="48" t="inlineStr">
        <is>
          <t>Digunakan untuk pupuk di lahan pertanian sendiri Digunakan untuk kegiatan peternakan sendiri Diberikan gratis ke orang lain</t>
        </is>
      </c>
      <c r="AAU12" s="8" t="n">
        <v>1</v>
      </c>
      <c r="AAV12" s="8" t="n">
        <v>1</v>
      </c>
      <c r="AAW12" s="8" t="n">
        <v>0</v>
      </c>
      <c r="AAX12" s="8" t="n">
        <v>0</v>
      </c>
      <c r="AAY12" s="8" t="n">
        <v>1</v>
      </c>
      <c r="AAZ12" s="8" t="n">
        <v>0</v>
      </c>
      <c r="ABA12" s="8" t="n">
        <v>0</v>
      </c>
      <c r="ABB12" s="48" t="inlineStr">
        <is>
          <t>Pupuk cair untuk tanaman Pembenah tanah (soil conditioner) Media untuk pembibitan tanaman</t>
        </is>
      </c>
      <c r="ABC12" s="8" t="n">
        <v>1</v>
      </c>
      <c r="ABD12" s="8" t="n">
        <v>1</v>
      </c>
      <c r="ABE12" s="8" t="n">
        <v>0</v>
      </c>
      <c r="ABF12" s="8" t="n">
        <v>1</v>
      </c>
      <c r="ABG12" s="8" t="n">
        <v>0</v>
      </c>
      <c r="ABH12" s="48" t="n"/>
      <c r="ABI12" s="48" t="inlineStr">
        <is>
          <t>Lainnya</t>
        </is>
      </c>
      <c r="ABJ12" s="8" t="n">
        <v>0</v>
      </c>
      <c r="ABK12" s="8" t="n">
        <v>0</v>
      </c>
      <c r="ABL12" s="8" t="n">
        <v>0</v>
      </c>
      <c r="ABM12" s="8" t="n">
        <v>0</v>
      </c>
      <c r="ABN12" s="8" t="n">
        <v>1</v>
      </c>
      <c r="ABO12" s="48" t="inlineStr">
        <is>
          <t>Pupuk</t>
        </is>
      </c>
      <c r="ABP12" s="48" t="n"/>
      <c r="ABQ12" s="11" t="inlineStr">
        <is>
          <t>Rumput</t>
        </is>
      </c>
      <c r="ABR12" s="48" t="inlineStr">
        <is>
          <t>Sering ( 1 minggu 2 kali)</t>
        </is>
      </c>
      <c r="ABS12" s="8" t="n">
        <v>1000</v>
      </c>
      <c r="ABT12" s="48" t="n"/>
      <c r="ABU12" s="8" t="n">
        <v>100</v>
      </c>
      <c r="ABV12" s="8" t="n">
        <v>100</v>
      </c>
      <c r="ABW12" s="48" t="inlineStr">
        <is>
          <t>NPK</t>
        </is>
      </c>
      <c r="ABX12" s="48" t="n"/>
      <c r="ABY12" s="8" t="n">
        <v>25</v>
      </c>
      <c r="ABZ12" s="8" t="n">
        <v>5000</v>
      </c>
      <c r="ACA12" s="8" t="n">
        <v>10</v>
      </c>
      <c r="ACB12" s="8" t="n">
        <v>5000</v>
      </c>
      <c r="ACC12" s="8" t="n">
        <v>400</v>
      </c>
      <c r="ACD12" s="8" t="n">
        <v>500</v>
      </c>
      <c r="ACE12" s="48" t="inlineStr">
        <is>
          <t>Ya</t>
        </is>
      </c>
      <c r="ACF12" s="48" t="inlineStr">
        <is>
          <t>Cukup meningkat</t>
        </is>
      </c>
      <c r="ACG12" s="48" t="inlineStr">
        <is>
          <t>Menurun</t>
        </is>
      </c>
      <c r="ACH12" s="48" t="inlineStr">
        <is>
          <t>Cukup meningkat</t>
        </is>
      </c>
      <c r="ACI12" s="48" t="inlineStr">
        <is>
          <t>Cukup meningkat</t>
        </is>
      </c>
      <c r="ACJ12" s="48" t="inlineStr">
        <is>
          <t>Cukup meningkat</t>
        </is>
      </c>
      <c r="ACK12" s="48" t="inlineStr">
        <is>
          <t>Tidak memiliki tempat untuk menyimpan Tidak punya waktu mengumpulkannya Ladang/sawah terlalu jauh, sulit untuk mengangkut ke sana</t>
        </is>
      </c>
      <c r="ACL12" s="8" t="n">
        <v>0</v>
      </c>
      <c r="ACM12" s="8" t="n">
        <v>1</v>
      </c>
      <c r="ACN12" s="8" t="n">
        <v>1</v>
      </c>
      <c r="ACO12" s="8" t="n">
        <v>1</v>
      </c>
      <c r="ACP12" s="8" t="n">
        <v>0</v>
      </c>
      <c r="ACQ12" s="8" t="n">
        <v>0</v>
      </c>
      <c r="ACR12" s="8" t="n">
        <v>0</v>
      </c>
      <c r="ACS12" s="48" t="n"/>
      <c r="ACT12" s="48" t="inlineStr">
        <is>
          <t>tidak</t>
        </is>
      </c>
      <c r="ACU12" s="48" t="inlineStr">
        <is>
          <t>Manfaat cukup signifikan, terasa di kehidupan sehari-hari</t>
        </is>
      </c>
      <c r="ACV12" s="48" t="inlineStr">
        <is>
          <t>Berkurang</t>
        </is>
      </c>
      <c r="ACW12" s="48" t="inlineStr">
        <is>
          <t>Anggota keluarga - Perempuan dewasa</t>
        </is>
      </c>
      <c r="ACX12" s="48" t="inlineStr">
        <is>
          <t>Setuju</t>
        </is>
      </c>
      <c r="ACY12" s="48" t="inlineStr">
        <is>
          <t>Anggota keluarga - Laki-laki dewasa Anggota keluarga - Perempuan dewasa Anggota keluarga - Anak-anak</t>
        </is>
      </c>
      <c r="ACZ12" s="8" t="n">
        <v>1</v>
      </c>
      <c r="ADA12" s="8" t="n">
        <v>1</v>
      </c>
      <c r="ADB12" s="8" t="n">
        <v>1</v>
      </c>
      <c r="ADC12" s="8" t="n">
        <v>0</v>
      </c>
      <c r="ADD12" s="48" t="inlineStr">
        <is>
          <t>Cukup puas</t>
        </is>
      </c>
      <c r="ADE12" s="48" t="inlineStr">
        <is>
          <t>Cukup puas</t>
        </is>
      </c>
      <c r="ADF12" s="48" t="inlineStr">
        <is>
          <t>Cukup puas</t>
        </is>
      </c>
      <c r="ADG12" s="48" t="inlineStr">
        <is>
          <t>Cukup puas</t>
        </is>
      </c>
      <c r="ADH12" s="48" t="inlineStr">
        <is>
          <t>Tidak</t>
        </is>
      </c>
      <c r="ADI12" s="48" t="n"/>
      <c r="ADJ12" s="48" t="inlineStr">
        <is>
          <t>Cukup puas</t>
        </is>
      </c>
      <c r="ADK12" s="48" t="n"/>
      <c r="ADL12" s="48" t="n"/>
      <c r="ADM12" s="48" t="n"/>
      <c r="ADN12" s="48" t="n"/>
      <c r="ADO12" s="48" t="n"/>
      <c r="ADP12" s="48" t="n"/>
      <c r="ADQ12" s="48" t="n"/>
      <c r="ADR12" s="48" t="n"/>
      <c r="ADS12" s="48" t="n"/>
      <c r="ADT12" s="48" t="n"/>
      <c r="ADU12" s="48" t="inlineStr">
        <is>
          <t>Menghubungi CPO atau pendamping Memperbaiki sendiri</t>
        </is>
      </c>
      <c r="ADV12" s="8" t="n">
        <v>0</v>
      </c>
      <c r="ADW12" s="8" t="n">
        <v>0</v>
      </c>
      <c r="ADX12" s="8" t="n">
        <v>0</v>
      </c>
      <c r="ADY12" s="8" t="n">
        <v>0</v>
      </c>
      <c r="ADZ12" s="8" t="n">
        <v>1</v>
      </c>
      <c r="AEA12" s="8" t="n">
        <v>1</v>
      </c>
      <c r="AEB12" s="8" t="n">
        <v>0</v>
      </c>
      <c r="AEC12" s="8" t="n">
        <v>0</v>
      </c>
      <c r="AED12" s="12" t="n"/>
      <c r="AEE12" s="17" t="inlineStr">
        <is>
          <t>Laki-laki dewasa</t>
        </is>
      </c>
      <c r="AEF12" s="48" t="n"/>
      <c r="AEG12" s="17" t="inlineStr">
        <is>
          <t>Menelepon atau WA langsung</t>
        </is>
      </c>
      <c r="AEH12" s="48" t="n"/>
      <c r="AEI12" s="11" t="inlineStr">
        <is>
          <t>Tidak ada</t>
        </is>
      </c>
      <c r="AEJ12" s="48" t="inlineStr">
        <is>
          <t>Ya, selalu</t>
        </is>
      </c>
      <c r="AEK12"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12" s="18" t="n">
        <v>1</v>
      </c>
      <c r="AEM12" s="18" t="n">
        <v>1</v>
      </c>
      <c r="AEN12" s="18" t="n">
        <v>1</v>
      </c>
      <c r="AEO12" s="18" t="n">
        <v>1</v>
      </c>
      <c r="AEP12" s="18" t="n">
        <v>1</v>
      </c>
      <c r="AEQ12" s="18" t="n">
        <v>1</v>
      </c>
      <c r="AER12" s="18" t="n">
        <v>1</v>
      </c>
      <c r="AES12" s="18" t="n">
        <v>1</v>
      </c>
      <c r="AET12" s="18" t="n">
        <v>1</v>
      </c>
      <c r="AEU12" s="18" t="n">
        <v>0</v>
      </c>
      <c r="AEV12" s="18" t="n">
        <v>0</v>
      </c>
      <c r="AEW12" s="18" t="n">
        <v>0</v>
      </c>
      <c r="AEX12" s="48" t="n"/>
      <c r="AEY12" s="48" t="inlineStr">
        <is>
          <t>Mengurangi pengeluaran energi</t>
        </is>
      </c>
      <c r="AEZ12" s="48" t="n"/>
      <c r="AFA12" s="48" t="inlineStr">
        <is>
          <t>Yayasan Rumah Energi (YRE)</t>
        </is>
      </c>
      <c r="AFB12" s="48" t="n"/>
      <c r="AFC12" s="48" t="inlineStr">
        <is>
          <t>WhatsApp Image 2026-02-03 at 14.19.03-12_47_39.jpeg</t>
        </is>
      </c>
      <c r="AFD12" s="16" t="inlineStr">
        <is>
          <t>https://kf.kobotoolbox.org/api/v2/assets/avstPQqLr3Ab3ZdcVTXZ6f/data/664154789/attachments/attcnS7SMrty77tNvsK5yMBx/</t>
        </is>
      </c>
      <c r="AFE12" s="48" t="inlineStr">
        <is>
          <t>WhatsApp Image 2026-02-03 at 14.19.03 (1)-12_47_55.jpeg</t>
        </is>
      </c>
      <c r="AFF12" s="16" t="inlineStr">
        <is>
          <t>https://kf.kobotoolbox.org/api/v2/assets/avstPQqLr3Ab3ZdcVTXZ6f/data/664154789/attachments/att4TpZ59f6aGydDxMSUQ2r2/</t>
        </is>
      </c>
      <c r="AFG12" s="48" t="inlineStr">
        <is>
          <t>manto witono</t>
        </is>
      </c>
      <c r="AFH12" s="48" t="n"/>
      <c r="AFI12" s="48" t="n"/>
    </row>
    <row r="13">
      <c r="A13" s="6" t="n">
        <v>46058</v>
      </c>
      <c r="B13" s="6" t="n">
        <v>46058</v>
      </c>
      <c r="C13" s="48" t="inlineStr">
        <is>
          <t>Marmanto</t>
        </is>
      </c>
      <c r="D13" s="48" t="inlineStr">
        <is>
          <t>Puspita Farm</t>
        </is>
      </c>
      <c r="E13" s="8" t="n">
        <v>6285642220085</v>
      </c>
      <c r="F13" s="48" t="n"/>
      <c r="G13" s="8" t="n">
        <v>-7.40393582</v>
      </c>
      <c r="H13" s="8" t="n">
        <v>110.3366388</v>
      </c>
      <c r="I13" s="48" t="n"/>
      <c r="J13" s="8" t="n">
        <v>4.55</v>
      </c>
      <c r="K13" s="48" t="n"/>
      <c r="L13" s="48" t="n"/>
      <c r="M13" s="8" t="n">
        <v>-7.40395054</v>
      </c>
      <c r="N13" s="8" t="n">
        <v>110.3388297</v>
      </c>
      <c r="O13" s="48" t="n"/>
      <c r="P13" s="8" t="n">
        <v>4.27</v>
      </c>
      <c r="Q13" s="48" t="n"/>
      <c r="R13" s="48" t="inlineStr">
        <is>
          <t>Jawa Tengah</t>
        </is>
      </c>
      <c r="S13" s="48" t="n"/>
      <c r="T13" s="48" t="n"/>
      <c r="U13" s="48" t="n"/>
      <c r="V13" s="48" t="n"/>
      <c r="W13" s="48" t="n"/>
      <c r="X13" s="48" t="n"/>
      <c r="Y13" s="48" t="n"/>
      <c r="Z13" s="48" t="n"/>
      <c r="AA13" s="48" t="n"/>
      <c r="AB13" s="48" t="n"/>
      <c r="AC13" s="48" t="inlineStr">
        <is>
          <t>Klaten</t>
        </is>
      </c>
      <c r="AD13" s="48" t="inlineStr">
        <is>
          <t>Karangnongko</t>
        </is>
      </c>
      <c r="AE13" s="48" t="inlineStr">
        <is>
          <t>Karangnongko</t>
        </is>
      </c>
      <c r="AF13" s="48" t="inlineStr">
        <is>
          <t>KJUB PUSPETASARI</t>
        </is>
      </c>
      <c r="AG13" s="48" t="inlineStr">
        <is>
          <t>PUS0040</t>
        </is>
      </c>
      <c r="AH13" s="8" t="n">
        <v>2</v>
      </c>
      <c r="AI13" s="48" t="inlineStr">
        <is>
          <t>VPA2</t>
        </is>
      </c>
      <c r="AJ13" s="48" t="inlineStr">
        <is>
          <t>Aktif</t>
        </is>
      </c>
      <c r="AK13" s="8" t="n">
        <v>42</v>
      </c>
      <c r="AL13" s="48" t="inlineStr">
        <is>
          <t>Laki-laki</t>
        </is>
      </c>
      <c r="AM13" s="48" t="inlineStr">
        <is>
          <t>Sudah menikah</t>
        </is>
      </c>
      <c r="AN13" s="48" t="inlineStr">
        <is>
          <t>Diploma/S1/Sederajat</t>
        </is>
      </c>
      <c r="AO13" s="48" t="inlineStr">
        <is>
          <t>Pegawai swasta</t>
        </is>
      </c>
      <c r="AP13" s="8" t="n">
        <v>0</v>
      </c>
      <c r="AQ13" s="8" t="n">
        <v>0</v>
      </c>
      <c r="AR13" s="8" t="n">
        <v>0</v>
      </c>
      <c r="AS13" s="8" t="n">
        <v>0</v>
      </c>
      <c r="AT13" s="8" t="n">
        <v>0</v>
      </c>
      <c r="AU13" s="8" t="n">
        <v>1</v>
      </c>
      <c r="AV13" s="8" t="n">
        <v>0</v>
      </c>
      <c r="AW13" s="8" t="n">
        <v>0</v>
      </c>
      <c r="AX13" s="48" t="n"/>
      <c r="AY13" s="48" t="inlineStr">
        <is>
          <t>Peternak</t>
        </is>
      </c>
      <c r="AZ13" s="8" t="n">
        <v>0</v>
      </c>
      <c r="BA13" s="8" t="n">
        <v>1</v>
      </c>
      <c r="BB13" s="8" t="n">
        <v>0</v>
      </c>
      <c r="BC13" s="8" t="n">
        <v>0</v>
      </c>
      <c r="BD13" s="8" t="n">
        <v>0</v>
      </c>
      <c r="BE13" s="8" t="n">
        <v>0</v>
      </c>
      <c r="BF13" s="8" t="n">
        <v>0</v>
      </c>
      <c r="BG13" s="8" t="n">
        <v>0</v>
      </c>
      <c r="BH13" s="48" t="n"/>
      <c r="BI13" s="48" t="inlineStr">
        <is>
          <t>&gt;Rp3.500.000</t>
        </is>
      </c>
      <c r="BJ13" s="8" t="n">
        <v>1</v>
      </c>
      <c r="BK13" s="8" t="n">
        <v>1</v>
      </c>
      <c r="BL13" s="8" t="n">
        <v>1</v>
      </c>
      <c r="BM13" s="8" t="n">
        <v>0</v>
      </c>
      <c r="BN13" s="48" t="inlineStr">
        <is>
          <t>Milik sendiri</t>
        </is>
      </c>
      <c r="BO13" s="48" t="inlineStr">
        <is>
          <t>Permanen (dinding bata dan semen)</t>
        </is>
      </c>
      <c r="BP13" s="8" t="n">
        <v>1</v>
      </c>
      <c r="BQ13" s="8" t="n">
        <v>0</v>
      </c>
      <c r="BR13" s="8" t="n">
        <v>0</v>
      </c>
      <c r="BS13" s="8" t="n">
        <v>0</v>
      </c>
      <c r="BT13" s="8" t="n">
        <v>0</v>
      </c>
      <c r="BU13" s="48" t="n"/>
      <c r="BV13" s="48" t="inlineStr">
        <is>
          <t>Keramik/ubin</t>
        </is>
      </c>
      <c r="BW13" s="8" t="n">
        <v>0</v>
      </c>
      <c r="BX13" s="8" t="n">
        <v>0</v>
      </c>
      <c r="BY13" s="8" t="n">
        <v>1</v>
      </c>
      <c r="BZ13" s="8" t="n">
        <v>0</v>
      </c>
      <c r="CA13" s="8" t="n">
        <v>0</v>
      </c>
      <c r="CB13" s="48" t="n"/>
      <c r="CC13" s="48" t="inlineStr">
        <is>
          <t>Genting</t>
        </is>
      </c>
      <c r="CD13" s="8" t="n">
        <v>0</v>
      </c>
      <c r="CE13" s="8" t="n">
        <v>0</v>
      </c>
      <c r="CF13" s="8" t="n">
        <v>0</v>
      </c>
      <c r="CG13" s="8" t="n">
        <v>0</v>
      </c>
      <c r="CH13" s="8" t="n">
        <v>0</v>
      </c>
      <c r="CI13" s="8" t="n">
        <v>1</v>
      </c>
      <c r="CJ13" s="8" t="n">
        <v>0</v>
      </c>
      <c r="CK13" s="48" t="n"/>
      <c r="CL13" s="48" t="inlineStr">
        <is>
          <t>Ya</t>
        </is>
      </c>
      <c r="CM13" s="8" t="n">
        <v>2023</v>
      </c>
      <c r="CN13" s="48" t="inlineStr">
        <is>
          <t>Fixed-Dome (Kubah Tetap)</t>
        </is>
      </c>
      <c r="CO13" s="48" t="inlineStr">
        <is>
          <t>6 m³ (4-5 ekor sapi, ±5 jam memasak/hari, ±50 kg</t>
        </is>
      </c>
      <c r="CP13" s="48" t="inlineStr">
        <is>
          <t>Koperasi</t>
        </is>
      </c>
      <c r="CQ13" s="8" t="n">
        <v>0</v>
      </c>
      <c r="CR13" s="8" t="n">
        <v>0</v>
      </c>
      <c r="CS13" s="8" t="n">
        <v>0</v>
      </c>
      <c r="CT13" s="8" t="n">
        <v>0</v>
      </c>
      <c r="CU13" s="10" t="n">
        <v>0</v>
      </c>
      <c r="CV13" s="10" t="n">
        <v>0</v>
      </c>
      <c r="CW13" s="10" t="n">
        <v>1</v>
      </c>
      <c r="CX13" s="8" t="n">
        <v>0</v>
      </c>
      <c r="CY13" s="48" t="inlineStr">
        <is>
          <t>Anggota keluarga - laki-laki</t>
        </is>
      </c>
      <c r="CZ13" s="8" t="n">
        <v>1</v>
      </c>
      <c r="DA13" s="8" t="n">
        <v>0</v>
      </c>
      <c r="DB13" s="8" t="n">
        <v>0</v>
      </c>
      <c r="DC13" s="48" t="n"/>
      <c r="DD13" s="48" t="inlineStr">
        <is>
          <t>Anggota keluarga - laki-laki CPO atau pendamping</t>
        </is>
      </c>
      <c r="DE13" s="8" t="n">
        <v>1</v>
      </c>
      <c r="DF13" s="8" t="n">
        <v>0</v>
      </c>
      <c r="DG13" s="8" t="n">
        <v>1</v>
      </c>
      <c r="DH13" s="8" t="n">
        <v>0</v>
      </c>
      <c r="DI13" s="48" t="n"/>
      <c r="DJ13" s="48" t="inlineStr">
        <is>
          <t>Anggota keluarga - laki-laki CPO atau pendamping</t>
        </is>
      </c>
      <c r="DK13" s="8" t="n">
        <v>1</v>
      </c>
      <c r="DL13" s="8" t="n">
        <v>0</v>
      </c>
      <c r="DM13" s="8" t="n">
        <v>1</v>
      </c>
      <c r="DN13" s="8" t="n">
        <v>0</v>
      </c>
      <c r="DO13" s="48" t="n"/>
      <c r="DP13" s="8" t="n">
        <v>1</v>
      </c>
      <c r="DQ13" s="8" t="n">
        <v>0</v>
      </c>
      <c r="DR13" s="8" t="n">
        <v>0</v>
      </c>
      <c r="DS13" s="48" t="n"/>
      <c r="DT13" s="48" t="n"/>
      <c r="DU13" s="48" t="n"/>
      <c r="DV13" s="48" t="inlineStr">
        <is>
          <t>Ya</t>
        </is>
      </c>
      <c r="DW13" s="48" t="n"/>
      <c r="DX13" s="48" t="n"/>
      <c r="DY13" s="48" t="n"/>
      <c r="DZ13" s="48" t="n"/>
      <c r="EA13" s="48" t="n"/>
      <c r="EB13" s="48" t="n"/>
      <c r="EC13" s="48" t="n"/>
      <c r="ED13" s="48" t="n"/>
      <c r="EE13" s="48" t="n"/>
      <c r="EF13" s="48" t="n"/>
      <c r="EG13" s="48" t="n"/>
      <c r="EH13" s="48" t="n"/>
      <c r="EI13" s="48" t="inlineStr">
        <is>
          <t>Tidak ada masalah</t>
        </is>
      </c>
      <c r="EJ13" s="8" t="n">
        <v>0</v>
      </c>
      <c r="EK13" s="8" t="n">
        <v>0</v>
      </c>
      <c r="EL13" s="8" t="n">
        <v>0</v>
      </c>
      <c r="EM13" s="8" t="n">
        <v>1</v>
      </c>
      <c r="EN13" s="8" t="n">
        <v>0</v>
      </c>
      <c r="EO13" s="11" t="n"/>
      <c r="EP13" s="48" t="inlineStr">
        <is>
          <t>Ya, cukup jelas dan mudah diikuti</t>
        </is>
      </c>
      <c r="EQ13" s="48" t="inlineStr">
        <is>
          <t>Pelatihan</t>
        </is>
      </c>
      <c r="ER13" s="48" t="inlineStr">
        <is>
          <t>CPO atau pendamping Staff BIRU</t>
        </is>
      </c>
      <c r="ES13" s="8" t="n">
        <v>1</v>
      </c>
      <c r="ET13" s="8" t="n">
        <v>1</v>
      </c>
      <c r="EU13" s="8" t="n">
        <v>0</v>
      </c>
      <c r="EV13" s="8" t="n">
        <v>0</v>
      </c>
      <c r="EW13" s="48" t="n"/>
      <c r="EX13" s="48" t="inlineStr">
        <is>
          <t>Anggota keluarga - Laki-laki Anggota keluarga - Perempuan dewasa</t>
        </is>
      </c>
      <c r="EY13" s="8" t="n">
        <v>1</v>
      </c>
      <c r="EZ13" s="8" t="n">
        <v>1</v>
      </c>
      <c r="FA13" s="8" t="n">
        <v>0</v>
      </c>
      <c r="FB13" s="48" t="n"/>
      <c r="FC13" s="48" t="inlineStr">
        <is>
          <t>Setiap hari</t>
        </is>
      </c>
      <c r="FD13" s="48" t="n"/>
      <c r="FE13" s="48" t="inlineStr">
        <is>
          <t>Mengetahui</t>
        </is>
      </c>
      <c r="FF13" s="48" t="inlineStr">
        <is>
          <t>Selalu (setiap hari)</t>
        </is>
      </c>
      <c r="FG13" s="48" t="inlineStr">
        <is>
          <t>Mengetahui</t>
        </is>
      </c>
      <c r="FH13" s="48" t="inlineStr">
        <is>
          <t>Sering (setiap minggu)</t>
        </is>
      </c>
      <c r="FI13" s="48" t="inlineStr">
        <is>
          <t>Mengetahui</t>
        </is>
      </c>
      <c r="FJ13" s="48" t="inlineStr">
        <is>
          <t>Sering (setiap minggu)</t>
        </is>
      </c>
      <c r="FK13" s="48" t="inlineStr">
        <is>
          <t>Mengetahui</t>
        </is>
      </c>
      <c r="FL13" s="48" t="inlineStr">
        <is>
          <t>Sering (setiap minggu)</t>
        </is>
      </c>
      <c r="FM13" s="48" t="inlineStr">
        <is>
          <t>Mengetahui</t>
        </is>
      </c>
      <c r="FN13" s="48" t="inlineStr">
        <is>
          <t>Jarang (setiap bulan atau lebih)</t>
        </is>
      </c>
      <c r="FO13" s="48" t="inlineStr">
        <is>
          <t>Mengetahui</t>
        </is>
      </c>
      <c r="FP13" s="48" t="inlineStr">
        <is>
          <t>Jarang (setiap bulan atau lebih)</t>
        </is>
      </c>
      <c r="FQ13" s="48" t="inlineStr">
        <is>
          <t>Mengetahui</t>
        </is>
      </c>
      <c r="FR13" s="48" t="inlineStr">
        <is>
          <t>Ya</t>
        </is>
      </c>
      <c r="FS13" s="48" t="inlineStr">
        <is>
          <t>Mengetahui</t>
        </is>
      </c>
      <c r="FT13" s="48" t="inlineStr">
        <is>
          <t>Ya, selalu</t>
        </is>
      </c>
      <c r="FU13" s="48" t="inlineStr">
        <is>
          <t>Laki-laki dewasa Perempuan dewasa</t>
        </is>
      </c>
      <c r="FV13" s="8" t="n">
        <v>1</v>
      </c>
      <c r="FW13" s="8" t="n">
        <v>1</v>
      </c>
      <c r="FX13" s="8" t="n">
        <v>0</v>
      </c>
      <c r="FY13" s="8" t="n">
        <v>0</v>
      </c>
      <c r="FZ13" s="48" t="inlineStr">
        <is>
          <t>Cukup memahami</t>
        </is>
      </c>
      <c r="GA13" s="48" t="inlineStr">
        <is>
          <t>CPO Pelatihan</t>
        </is>
      </c>
      <c r="GB13" s="8" t="n">
        <v>1</v>
      </c>
      <c r="GC13" s="8" t="n">
        <v>1</v>
      </c>
      <c r="GD13" s="8" t="n">
        <v>0</v>
      </c>
      <c r="GE13" s="8" t="n">
        <v>0</v>
      </c>
      <c r="GF13" s="48" t="n"/>
      <c r="GG13" s="48" t="inlineStr">
        <is>
          <t>Sering</t>
        </is>
      </c>
      <c r="GH13" s="48" t="inlineStr">
        <is>
          <t>Tidak</t>
        </is>
      </c>
      <c r="GI13" s="48" t="n"/>
      <c r="GJ13" s="48" t="n"/>
      <c r="GK13" s="48" t="n"/>
      <c r="GL13" s="48" t="n"/>
      <c r="GM13" s="48" t="n"/>
      <c r="GN13" s="48" t="n"/>
      <c r="GO13" s="48" t="n"/>
      <c r="GP13" s="48" t="inlineStr">
        <is>
          <t>Penuh (100%)</t>
        </is>
      </c>
      <c r="GQ13" s="48" t="inlineStr">
        <is>
          <t>LPG</t>
        </is>
      </c>
      <c r="GR13" s="8" t="n">
        <v>1</v>
      </c>
      <c r="GS13" s="8" t="n">
        <v>0</v>
      </c>
      <c r="GT13" s="8" t="n">
        <v>0</v>
      </c>
      <c r="GU13" s="8" t="n">
        <v>0</v>
      </c>
      <c r="GV13" s="8" t="n">
        <v>0</v>
      </c>
      <c r="GW13" s="8" t="n">
        <v>0</v>
      </c>
      <c r="GX13" s="8" t="n">
        <v>0</v>
      </c>
      <c r="GY13" s="48" t="n"/>
      <c r="GZ13" s="48" t="inlineStr">
        <is>
          <t>Ya</t>
        </is>
      </c>
      <c r="HA13" s="48" t="n"/>
      <c r="HB13" s="48" t="n"/>
      <c r="HC13" s="48" t="n"/>
      <c r="HD13" s="48" t="n"/>
      <c r="HE13" s="8" t="n">
        <v>12</v>
      </c>
      <c r="HF13" s="8" t="n">
        <v>100000</v>
      </c>
      <c r="HG13" s="8" t="n">
        <v>3</v>
      </c>
      <c r="HH13" s="8" t="n">
        <v>25000</v>
      </c>
      <c r="HI13" s="48" t="n"/>
      <c r="HJ13" s="48" t="n"/>
      <c r="HK13" s="48" t="n"/>
      <c r="HL13" s="48" t="n"/>
      <c r="HM13" s="48" t="n"/>
      <c r="HN13" s="48" t="n"/>
      <c r="HO13" s="48" t="n"/>
      <c r="HP13" s="48" t="n"/>
      <c r="HQ13" s="48" t="n"/>
      <c r="HR13" s="48" t="n"/>
      <c r="HS13" s="48" t="n"/>
      <c r="HT13" s="48" t="n"/>
      <c r="HU13" s="48" t="n"/>
      <c r="HV13" s="48" t="n"/>
      <c r="HW13" s="48" t="n"/>
      <c r="HX13" s="48" t="n"/>
      <c r="HY13" s="48" t="n"/>
      <c r="HZ13" s="48" t="n"/>
      <c r="IA13" s="8" t="n">
        <v>9</v>
      </c>
      <c r="IB13" s="8" t="n">
        <v>75000</v>
      </c>
      <c r="IC13" s="48" t="n"/>
      <c r="ID13" s="48" t="n"/>
      <c r="IE13" s="48" t="n"/>
      <c r="IF13" s="48" t="n"/>
      <c r="IG13" s="48" t="n"/>
      <c r="IH13" s="48" t="n"/>
      <c r="II13" s="48" t="n"/>
      <c r="IJ13" s="48" t="n"/>
      <c r="IK13" s="48" t="inlineStr">
        <is>
          <t>50-65 kg</t>
        </is>
      </c>
      <c r="IL13" s="48" t="inlineStr">
        <is>
          <t>3-5 jam</t>
        </is>
      </c>
      <c r="IM13" s="48" t="inlineStr">
        <is>
          <t>Ya</t>
        </is>
      </c>
      <c r="IN13" s="48" t="inlineStr">
        <is>
          <t>Tidak</t>
        </is>
      </c>
      <c r="IO13" s="48" t="inlineStr">
        <is>
          <t>Lebih bersih</t>
        </is>
      </c>
      <c r="IP13" s="48" t="n"/>
      <c r="IQ13" s="48" t="inlineStr">
        <is>
          <t>Tidak pernah</t>
        </is>
      </c>
      <c r="IR13" s="48" t="n"/>
      <c r="IS13" s="48" t="n"/>
      <c r="IT13" s="48" t="n"/>
      <c r="IU13" s="48" t="n"/>
      <c r="IV13" s="48" t="n"/>
      <c r="IW13" s="48" t="n"/>
      <c r="IX13" s="48" t="n"/>
      <c r="IY13" s="48" t="n"/>
      <c r="IZ13" s="48" t="inlineStr">
        <is>
          <t>Tidak pernah</t>
        </is>
      </c>
      <c r="JA13" s="48" t="n"/>
      <c r="JB13" s="48" t="n"/>
      <c r="JC13" s="48" t="n"/>
      <c r="JD13" s="48" t="n"/>
      <c r="JE13" s="48" t="n"/>
      <c r="JF13" s="48" t="n"/>
      <c r="JG13" s="48" t="n"/>
      <c r="JH13" s="48" t="n"/>
      <c r="JI13" s="48" t="inlineStr">
        <is>
          <t>Tidak pernah</t>
        </is>
      </c>
      <c r="JJ13" s="48" t="n"/>
      <c r="JK13" s="48" t="n"/>
      <c r="JL13" s="48" t="n"/>
      <c r="JM13" s="48" t="n"/>
      <c r="JN13" s="48" t="n"/>
      <c r="JO13" s="48" t="n"/>
      <c r="JP13" s="48" t="n"/>
      <c r="JQ13" s="48" t="n"/>
      <c r="JR13" s="48" t="inlineStr">
        <is>
          <t>Tidak pernah</t>
        </is>
      </c>
      <c r="JS13" s="48" t="n"/>
      <c r="JT13" s="48" t="n"/>
      <c r="JU13" s="48" t="n"/>
      <c r="JV13" s="48" t="n"/>
      <c r="JW13" s="48" t="n"/>
      <c r="JX13" s="48" t="n"/>
      <c r="JY13" s="48" t="n"/>
      <c r="JZ13" s="48" t="n"/>
      <c r="KA13" s="48" t="inlineStr">
        <is>
          <t>Tidak pernah</t>
        </is>
      </c>
      <c r="KB13" s="48" t="n"/>
      <c r="KC13" s="48" t="n"/>
      <c r="KD13" s="48" t="n"/>
      <c r="KE13" s="48" t="n"/>
      <c r="KF13" s="48" t="n"/>
      <c r="KG13" s="48" t="n"/>
      <c r="KH13" s="48" t="n"/>
      <c r="KI13" s="48" t="n"/>
      <c r="KJ13" s="48" t="inlineStr">
        <is>
          <t>Tidak pernah</t>
        </is>
      </c>
      <c r="KK13" s="48" t="n"/>
      <c r="KL13" s="48" t="n"/>
      <c r="KM13" s="48" t="n"/>
      <c r="KN13" s="48" t="n"/>
      <c r="KO13" s="48" t="n"/>
      <c r="KP13" s="48" t="n"/>
      <c r="KQ13" s="48" t="n"/>
      <c r="KR13" s="48" t="n"/>
      <c r="KS13" s="48" t="inlineStr">
        <is>
          <t>Cukup membaik</t>
        </is>
      </c>
      <c r="KT13" s="48" t="inlineStr">
        <is>
          <t>0-1 kali</t>
        </is>
      </c>
      <c r="KU13" s="48" t="inlineStr">
        <is>
          <t>0-1 kali</t>
        </is>
      </c>
      <c r="KV13" s="48" t="inlineStr">
        <is>
          <t>Laki-laki dewasa</t>
        </is>
      </c>
      <c r="KW13" s="8" t="n">
        <v>1</v>
      </c>
      <c r="KX13" s="8" t="n">
        <v>0</v>
      </c>
      <c r="KY13" s="8" t="n">
        <v>0</v>
      </c>
      <c r="KZ13" s="8" t="n">
        <v>0</v>
      </c>
      <c r="LA13" s="48" t="inlineStr">
        <is>
          <t>Cukup membaik</t>
        </is>
      </c>
      <c r="LB13" s="48" t="inlineStr">
        <is>
          <t>Cukup membaik</t>
        </is>
      </c>
      <c r="LC13" s="8" t="n">
        <v>0</v>
      </c>
      <c r="LD13" s="8" t="n">
        <v>3</v>
      </c>
      <c r="LE13" s="8" t="n">
        <v>0</v>
      </c>
      <c r="LF13" s="8" t="n">
        <v>3</v>
      </c>
      <c r="LG13" s="48" t="inlineStr">
        <is>
          <t>Ya</t>
        </is>
      </c>
      <c r="LH13" s="8" t="n">
        <v>75000</v>
      </c>
      <c r="LI13" s="48" t="n"/>
      <c r="LJ13" s="48" t="inlineStr">
        <is>
          <t>Kebutuhan rumah tangga</t>
        </is>
      </c>
      <c r="LK13" s="8" t="n">
        <v>0</v>
      </c>
      <c r="LL13" s="8" t="n">
        <v>0</v>
      </c>
      <c r="LM13" s="8" t="n">
        <v>0</v>
      </c>
      <c r="LN13" s="8" t="n">
        <v>0</v>
      </c>
      <c r="LO13" s="8" t="n">
        <v>1</v>
      </c>
      <c r="LP13" s="8" t="n">
        <v>0</v>
      </c>
      <c r="LQ13" s="8" t="n">
        <v>0</v>
      </c>
      <c r="LR13" s="48" t="n"/>
      <c r="LS13" s="8" t="n">
        <v>15</v>
      </c>
      <c r="LT13" s="8" t="n">
        <v>15</v>
      </c>
      <c r="LU13" s="8" t="n">
        <v>0</v>
      </c>
      <c r="LV13" s="8" t="n">
        <v>5</v>
      </c>
      <c r="LW13" s="8" t="n">
        <v>5</v>
      </c>
      <c r="LX13" s="8" t="n">
        <v>0</v>
      </c>
      <c r="LY13" s="8" t="n">
        <v>5</v>
      </c>
      <c r="LZ13" s="8" t="n">
        <v>5</v>
      </c>
      <c r="MA13" s="8" t="n">
        <v>0</v>
      </c>
      <c r="MB13" s="48" t="inlineStr">
        <is>
          <t>Tidak</t>
        </is>
      </c>
      <c r="MC13" s="8" t="n">
        <v>0</v>
      </c>
      <c r="MD13" s="8" t="n">
        <v>0</v>
      </c>
      <c r="ME13" s="8" t="n">
        <v>0</v>
      </c>
      <c r="MF13" s="8" t="n">
        <v>0</v>
      </c>
      <c r="MG13" s="8" t="n">
        <v>0</v>
      </c>
      <c r="MH13" s="8" t="n">
        <v>0</v>
      </c>
      <c r="MI13" s="48" t="n"/>
      <c r="MJ13" s="48" t="n"/>
      <c r="MK13" s="48" t="n"/>
      <c r="ML13" s="48" t="n"/>
      <c r="MM13" s="48" t="n"/>
      <c r="MN13" s="48" t="n"/>
      <c r="MO13" s="48" t="n"/>
      <c r="MP13" s="48" t="n"/>
      <c r="MQ13" s="48" t="n"/>
      <c r="MR13" s="48" t="inlineStr">
        <is>
          <t>santai dan kumpul keluarga</t>
        </is>
      </c>
      <c r="MS13" s="48" t="n"/>
      <c r="MT13" s="48" t="inlineStr">
        <is>
          <t>santai dan kumpul keluarga</t>
        </is>
      </c>
      <c r="MU13" s="48" t="inlineStr">
        <is>
          <t>Tidak</t>
        </is>
      </c>
      <c r="MV13" s="48" t="n"/>
      <c r="MW13" s="48" t="n"/>
      <c r="MX13" s="48" t="n"/>
      <c r="MY13" s="48" t="n"/>
      <c r="MZ13" s="48" t="n"/>
      <c r="NA13" s="48" t="n"/>
      <c r="NB13" s="48" t="n"/>
      <c r="NC13" s="48" t="n"/>
      <c r="ND13" s="48" t="n"/>
      <c r="NE13" s="48" t="n"/>
      <c r="NF13" s="48" t="n"/>
      <c r="NG13" s="48" t="n"/>
      <c r="NH13" s="48" t="n"/>
      <c r="NI13" s="48" t="n"/>
      <c r="NJ13" s="48" t="n"/>
      <c r="NK13" s="48" t="n"/>
      <c r="NL13" s="48" t="inlineStr">
        <is>
          <t>Tidak</t>
        </is>
      </c>
      <c r="NM13" s="48" t="inlineStr">
        <is>
          <t>Kombinasi dana mandiri dan dana hibah</t>
        </is>
      </c>
      <c r="NN13" s="48" t="inlineStr">
        <is>
          <t>&gt;11.000.001</t>
        </is>
      </c>
      <c r="NO13" s="48" t="inlineStr">
        <is>
          <t>Program CSR perusahaan</t>
        </is>
      </c>
      <c r="NP13" s="48" t="n"/>
      <c r="NQ13" s="48" t="n"/>
      <c r="NR13" s="48" t="n"/>
      <c r="NS13" s="48" t="n"/>
      <c r="NT13" s="48" t="n"/>
      <c r="NU13" s="48" t="n"/>
      <c r="NV13" s="48" t="inlineStr">
        <is>
          <t>Anggota keluarga - Laki-laki dewasa</t>
        </is>
      </c>
      <c r="NW13" s="48" t="n"/>
      <c r="NX13" s="48" t="inlineStr">
        <is>
          <t>Sedikit meningkat</t>
        </is>
      </c>
      <c r="NY13" s="8" t="n">
        <v>30</v>
      </c>
      <c r="NZ13" s="8" t="n">
        <v>30</v>
      </c>
      <c r="OA13" s="8" t="n">
        <v>0</v>
      </c>
      <c r="OB13" s="8" t="n">
        <v>10</v>
      </c>
      <c r="OC13" s="8" t="n">
        <v>10</v>
      </c>
      <c r="OD13" s="8" t="n">
        <v>0</v>
      </c>
      <c r="OE13" s="48" t="inlineStr">
        <is>
          <t>Lebih baik</t>
        </is>
      </c>
      <c r="OF13" s="48" t="inlineStr">
        <is>
          <t>Lebih baik (beda waktu memasak 5-30 menit, ATAU tidak lagi ada rasa/bau makanan yang berubah, ATAU alasan lainnya)</t>
        </is>
      </c>
      <c r="OG13" s="48" t="inlineStr">
        <is>
          <t>Tidak</t>
        </is>
      </c>
      <c r="OH13" s="8" t="n">
        <v>3</v>
      </c>
      <c r="OI13" s="8" t="n">
        <v>3</v>
      </c>
      <c r="OJ13" s="8" t="n">
        <v>0</v>
      </c>
      <c r="OK13" s="8" t="n">
        <v>0</v>
      </c>
      <c r="OL13" s="8" t="n">
        <v>0</v>
      </c>
      <c r="OM13" s="8" t="n">
        <v>0</v>
      </c>
      <c r="ON13" s="8" t="n">
        <v>0</v>
      </c>
      <c r="OO13" s="8" t="n">
        <v>0</v>
      </c>
      <c r="OP13" s="48">
        <f>VLOOKUP(AG13,'BUS 2'!$G$1:$CU$424,2,0)</f>
        <v/>
      </c>
      <c r="OQ13" s="8">
        <f>VLOOKUP(AG13,'BUS 2'!$G$1:$CU$424,3,0)</f>
        <v/>
      </c>
      <c r="OR13" s="8">
        <f>VLOOKUP(AG13,'BUS 2'!$G$1:$CU$424,4,0)</f>
        <v/>
      </c>
      <c r="OS13" s="8">
        <f>VLOOKUP(AG13,'BUS 2'!$G$1:$CU$424,5,0)</f>
        <v/>
      </c>
      <c r="OT13" s="8">
        <f>VLOOKUP(AG13,'BUS 2'!$G$1:$CU$424,6,0)</f>
        <v/>
      </c>
      <c r="OU13" s="8">
        <f>VLOOKUP(AG13,'BUS 2'!$G$1:$CU$424,7,0)</f>
        <v/>
      </c>
      <c r="OV13" s="8">
        <f>VLOOKUP(AG13,'BUS 2'!$G$1:$CU$424,8,0)</f>
        <v/>
      </c>
      <c r="OW13" s="8">
        <f>VLOOKUP(AG13,'BUS 2'!$G$1:$CU$424,9,0)</f>
        <v/>
      </c>
      <c r="OX13" s="8">
        <f>VLOOKUP(AG13,'BUS 2'!$G$1:$CU$424,10,0)</f>
        <v/>
      </c>
      <c r="OY13" s="8">
        <f>VLOOKUP(AG13,'BUS 2'!$G$1:$CU$424,11,0)</f>
        <v/>
      </c>
      <c r="OZ13" s="8">
        <f>VLOOKUP(AG13,'BUS 2'!$G$1:$CU$424,12,0)</f>
        <v/>
      </c>
      <c r="PA13" s="8">
        <f>VLOOKUP(AG13,'BUS 2'!$G$1:$CU$424,13,0)</f>
        <v/>
      </c>
      <c r="PB13" s="8">
        <f>VLOOKUP(AG13,'BUS 2'!$G$1:$CU$424,14,0)</f>
        <v/>
      </c>
      <c r="PC13" s="8">
        <f>VLOOKUP(AG13,'BUS 2'!$G$1:$CU$424,15,0)</f>
        <v/>
      </c>
      <c r="PD13" s="8">
        <f>VLOOKUP(AG13,'BUS 2'!$G$1:$CU$424,16,0)</f>
        <v/>
      </c>
      <c r="PE13" s="8">
        <f>VLOOKUP(AG13,'BUS 2'!$G$1:$CU$424,17,0)</f>
        <v/>
      </c>
      <c r="PF13" s="8">
        <f>VLOOKUP(AG13,'BUS 2'!$G$1:$CU$424,18,0)</f>
        <v/>
      </c>
      <c r="PG13" s="8">
        <f>VLOOKUP(AG13,'BUS 2'!$G$1:$CU$424,19,0)</f>
        <v/>
      </c>
      <c r="PH13" s="8">
        <f>VLOOKUP(AG13,'BUS 2'!$G$1:$CU$424,20,0)</f>
        <v/>
      </c>
      <c r="PI13" s="8">
        <f>VLOOKUP(AG13,'BUS 2'!$G$1:$CU$424,21,0)</f>
        <v/>
      </c>
      <c r="PJ13" s="8">
        <f>VLOOKUP(AG13,'BUS 2'!$G$1:$CU$424,22,0)</f>
        <v/>
      </c>
      <c r="PK13" s="8">
        <f>VLOOKUP(AG13,'BUS 2'!$G$1:$CU$424,23,0)</f>
        <v/>
      </c>
      <c r="PL13" s="8">
        <f>VLOOKUP(AG13,'BUS 2'!$G$1:$CU$424,24,0)</f>
        <v/>
      </c>
      <c r="PM13" s="8">
        <f>VLOOKUP(AG13,'BUS 2'!$G$1:$CU$424,25,0)</f>
        <v/>
      </c>
      <c r="PN13" s="8">
        <f>VLOOKUP(AG13,'BUS 2'!$G$1:$CU$424,26,0)</f>
        <v/>
      </c>
      <c r="PO13" s="8">
        <f>VLOOKUP(AG13,'BUS 2'!$G$1:$CU$424,27,0)</f>
        <v/>
      </c>
      <c r="PP13" s="8">
        <f>VLOOKUP(AG13,'BUS 2'!$G$1:$CU$424,28,0)</f>
        <v/>
      </c>
      <c r="PQ13" s="8">
        <f>VLOOKUP(AG13,'BUS 2'!$G$1:$CU$424,29,0)</f>
        <v/>
      </c>
      <c r="PR13" s="8">
        <f>VLOOKUP(AG13,'BUS 2'!$G$1:$CU$424,30,0)</f>
        <v/>
      </c>
      <c r="PS13" s="8">
        <f>VLOOKUP(AG13,'BUS 2'!$G$1:$CU$424,31,0)</f>
        <v/>
      </c>
      <c r="PT13" s="48" t="inlineStr">
        <is>
          <t>1-Disebarkan ke lahan terbuka</t>
        </is>
      </c>
      <c r="PU13" s="8" t="n">
        <v>1</v>
      </c>
      <c r="PV13" s="8" t="n">
        <v>0</v>
      </c>
      <c r="PW13" s="8" t="n">
        <v>0</v>
      </c>
      <c r="PX13" s="8" t="n">
        <v>0</v>
      </c>
      <c r="PY13" s="8" t="n">
        <v>0</v>
      </c>
      <c r="PZ13" s="8" t="n">
        <v>0</v>
      </c>
      <c r="QA13" s="8" t="n">
        <v>1</v>
      </c>
      <c r="QB13" s="8" t="n">
        <v>0</v>
      </c>
      <c r="QC13" s="8" t="n">
        <v>0</v>
      </c>
      <c r="QD13" s="8" t="n">
        <v>0</v>
      </c>
      <c r="QE13" s="48" t="inlineStr">
        <is>
          <t>1-Disebarkan ke lahan terbuka</t>
        </is>
      </c>
      <c r="QF13" s="8" t="n">
        <v>0</v>
      </c>
      <c r="QG13" s="8" t="n">
        <v>0</v>
      </c>
      <c r="QH13" s="8" t="n">
        <v>0</v>
      </c>
      <c r="QI13" s="8" t="n">
        <v>0</v>
      </c>
      <c r="QJ13" s="8" t="n">
        <v>0</v>
      </c>
      <c r="QK13" s="8" t="n">
        <v>1</v>
      </c>
      <c r="QL13" s="8" t="n">
        <v>0</v>
      </c>
      <c r="QM13" s="8" t="n">
        <v>0</v>
      </c>
      <c r="QN13" s="8" t="n">
        <v>0</v>
      </c>
      <c r="QO13" s="48" t="n"/>
      <c r="QP13" s="48" t="n"/>
      <c r="QQ13" s="48" t="n"/>
      <c r="QR13" s="48" t="n"/>
      <c r="QS13" s="48" t="n"/>
      <c r="QT13" s="48" t="n"/>
      <c r="QU13" s="48" t="n"/>
      <c r="QV13" s="48" t="n"/>
      <c r="QW13" s="48" t="n"/>
      <c r="QX13" s="48" t="n"/>
      <c r="QY13" s="48" t="n"/>
      <c r="QZ13" s="48" t="n"/>
      <c r="RA13" s="48" t="n"/>
      <c r="RB13" s="48" t="n"/>
      <c r="RC13" s="48" t="n"/>
      <c r="RD13" s="48" t="n"/>
      <c r="RE13" s="48" t="n"/>
      <c r="RF13" s="48" t="n"/>
      <c r="RG13" s="48" t="n"/>
      <c r="RH13" s="48" t="n"/>
      <c r="RI13" s="48" t="n"/>
      <c r="RJ13" s="48" t="n"/>
      <c r="RK13" s="48" t="n"/>
      <c r="RL13" s="48" t="n"/>
      <c r="RM13" s="48" t="n"/>
      <c r="RN13" s="48" t="n"/>
      <c r="RO13" s="48" t="n"/>
      <c r="RP13" s="48" t="n"/>
      <c r="RQ13" s="48" t="n"/>
      <c r="RR13" s="48" t="n"/>
      <c r="RS13" s="48" t="n"/>
      <c r="RT13" s="48" t="n"/>
      <c r="RU13" s="48" t="n"/>
      <c r="RV13" s="48" t="n"/>
      <c r="RW13" s="48" t="n"/>
      <c r="RX13" s="48" t="n"/>
      <c r="RY13" s="48" t="n"/>
      <c r="RZ13" s="48" t="n"/>
      <c r="SA13" s="48" t="n"/>
      <c r="SB13" s="48" t="n"/>
      <c r="SC13" s="48" t="n"/>
      <c r="SD13" s="48" t="n"/>
      <c r="SE13" s="48" t="n"/>
      <c r="SF13" s="48" t="n"/>
      <c r="SG13" s="48" t="n"/>
      <c r="SH13" s="48" t="n"/>
      <c r="SI13" s="48" t="n"/>
      <c r="SJ13" s="48" t="n"/>
      <c r="SK13" s="48" t="n"/>
      <c r="SL13" s="48" t="n"/>
      <c r="SM13" s="48" t="n"/>
      <c r="SN13" s="48" t="n"/>
      <c r="SO13" s="48" t="n"/>
      <c r="SP13" s="48" t="n"/>
      <c r="SQ13" s="48" t="n"/>
      <c r="SR13" s="48" t="n"/>
      <c r="SS13" s="48" t="n"/>
      <c r="ST13" s="48" t="n"/>
      <c r="SU13" s="48" t="n"/>
      <c r="SV13" s="48" t="n"/>
      <c r="SW13" s="48" t="n"/>
      <c r="SX13" s="48" t="n"/>
      <c r="SY13" s="8">
        <f>VLOOKUP(AG13,'BUS 2'!$G$1:$CU$424,33,0)</f>
        <v/>
      </c>
      <c r="SZ13" s="48">
        <f>VLOOKUP(AG13,'BUS 2'!$G$1:$CU$424,34,0)</f>
        <v/>
      </c>
      <c r="TA13" s="48">
        <f>VLOOKUP(AG13,'BUS 2'!$G$1:$CU$424,35,0)</f>
        <v/>
      </c>
      <c r="TB13" s="48">
        <f>VLOOKUP(AG13,'BUS 2'!$G$1:$CU$424,36,0)</f>
        <v/>
      </c>
      <c r="TC13" s="48">
        <f>VLOOKUP(AG13,'BUS 2'!$G$1:$CU$424,37,0)</f>
        <v/>
      </c>
      <c r="TD13" s="48">
        <f>VLOOKUP(AG13,'BUS 2'!$G$1:$CU$424,38,0)</f>
        <v/>
      </c>
      <c r="TE13" s="48">
        <f>VLOOKUP(AG13,'BUS 2'!$G$1:$CU$424,39,0)</f>
        <v/>
      </c>
      <c r="TF13" s="48">
        <f>VLOOKUP(AG13,'BUS 2'!$G$1:$CU$424,40,0)</f>
        <v/>
      </c>
      <c r="TG13" s="8">
        <f>VLOOKUP(AG13,'BUS 2'!$G$1:$CU$424,42,0)</f>
        <v/>
      </c>
      <c r="TH13" s="8">
        <f>VLOOKUP(AG13,'BUS 2'!$G$1:$CU$424,43,0)</f>
        <v/>
      </c>
      <c r="TI13" s="8">
        <f>VLOOKUP(AG13,'BUS 2'!$G$1:$CU$424,44,0)</f>
        <v/>
      </c>
      <c r="TJ13" s="8">
        <f>VLOOKUP(AG13,'BUS 2'!$G$1:$CU$424,45,0)</f>
        <v/>
      </c>
      <c r="TK13" s="8">
        <f>VLOOKUP(AG13,'BUS 2'!$G$1:$CU$424,46,0)</f>
        <v/>
      </c>
      <c r="TL13" s="8">
        <f>VLOOKUP(AG13,'BUS 2'!$G$1:$CU$424,47,0)</f>
        <v/>
      </c>
      <c r="TM13" s="8">
        <f>VLOOKUP(AG13,'BUS 2'!$G$1:$CU$424,48,0)</f>
        <v/>
      </c>
      <c r="TN13" s="8">
        <f>VLOOKUP(AG13,'BUS 2'!$G$1:$CU$424,49,0)</f>
        <v/>
      </c>
      <c r="TO13" s="8">
        <f>VLOOKUP(AG13,'BUS 2'!$G$1:$CU$424,50,0)</f>
        <v/>
      </c>
      <c r="TP13" s="8">
        <f>VLOOKUP(AG13,'BUS 2'!$G$1:$CU$424,51,0)</f>
        <v/>
      </c>
      <c r="TQ13" s="8">
        <f>VLOOKUP(AG13,'BUS 2'!$G$1:$CU$424,52,0)</f>
        <v/>
      </c>
      <c r="TR13" s="8">
        <f>VLOOKUP(AG13,'BUS 2'!$G$1:$CU$424,53,0)</f>
        <v/>
      </c>
      <c r="TS13" s="48">
        <f>VLOOKUP(AG13,'BUS 2'!$G$1:$CU$424,54,0)</f>
        <v/>
      </c>
      <c r="TT13" s="48">
        <f>VLOOKUP(AG13,'BUS 2'!$G$1:$CU$424,55,0)</f>
        <v/>
      </c>
      <c r="TU13" s="48">
        <f>VLOOKUP(AG13,'BUS 2'!$G$1:$CU$424,56,0)</f>
        <v/>
      </c>
      <c r="TV13" s="48">
        <f>VLOOKUP(AG13,'BUS 2'!$G$1:$CU$424,57,0)</f>
        <v/>
      </c>
      <c r="TW13" s="48">
        <f>VLOOKUP(AG13,'BUS 2'!$G$1:$CU$424,58,0)</f>
        <v/>
      </c>
      <c r="TX13" s="48">
        <f>VLOOKUP(AG13,'BUS 2'!$G$1:$CU$424,59,0)</f>
        <v/>
      </c>
      <c r="TY13" s="48">
        <f>VLOOKUP(AG13,'BUS 2'!$G$1:$CU$424,60,0)</f>
        <v/>
      </c>
      <c r="TZ13" s="48">
        <f>VLOOKUP(AG13,'BUS 2'!$G$1:$CU$424,61,0)</f>
        <v/>
      </c>
      <c r="UA13" s="48">
        <f>VLOOKUP(AG13,'BUS 2'!$G$1:$CU$424,62,0)</f>
        <v/>
      </c>
      <c r="UB13" s="48">
        <f>VLOOKUP(AG13,'BUS 2'!$G$1:$CU$424,63,0)</f>
        <v/>
      </c>
      <c r="UC13" s="48">
        <f>VLOOKUP(AG13,'BUS 2'!$G$1:$CU$424,64,0)</f>
        <v/>
      </c>
      <c r="UD13" s="48">
        <f>VLOOKUP(AG13,'BUS 2'!$G$1:$CU$424,65,0)</f>
        <v/>
      </c>
      <c r="UE13" s="48">
        <f>VLOOKUP(AG13,'BUS 2'!$G$1:$CU$424,66,0)</f>
        <v/>
      </c>
      <c r="UF13" s="48">
        <f>VLOOKUP(AG13,'BUS 2'!$G$1:$CU$424,67,0)</f>
        <v/>
      </c>
      <c r="UG13" s="48">
        <f>VLOOKUP(AG13,'BUS 2'!$G$1:$CU$424,68,0)</f>
        <v/>
      </c>
      <c r="UH13" s="48">
        <f>VLOOKUP(AG13,'BUS 2'!$G$1:$CU$424,69,0)</f>
        <v/>
      </c>
      <c r="UI13" s="48">
        <f>VLOOKUP(AG13,'BUS 2'!$G$1:$CU$424,70,0)</f>
        <v/>
      </c>
      <c r="UJ13" s="48">
        <f>VLOOKUP(AG13,'BUS 2'!$G$1:$CU$424,71,0)</f>
        <v/>
      </c>
      <c r="UK13" s="48">
        <f>VLOOKUP(AG13,'BUS 2'!$G$1:$CU$424,72,0)</f>
        <v/>
      </c>
      <c r="UL13" s="48">
        <f>VLOOKUP(AG13,'BUS 2'!$G$1:$CU$424,73,0)</f>
        <v/>
      </c>
      <c r="UM13" s="48">
        <f>VLOOKUP(AG13,'BUS 2'!$G$1:$CU$424,74,0)</f>
        <v/>
      </c>
      <c r="UN13" s="48">
        <f>VLOOKUP(AG13,'BUS 2'!$G$1:$CU$424,75,0)</f>
        <v/>
      </c>
      <c r="UO13" s="48">
        <f>VLOOKUP(AG13,'BUS 2'!$G$1:$CU$424,76,0)</f>
        <v/>
      </c>
      <c r="UP13" s="48">
        <f>VLOOKUP(AG13,'BUS 2'!$G$1:$CU$424,77,0)</f>
        <v/>
      </c>
      <c r="UQ13" s="48">
        <f>VLOOKUP(AG13,'BUS 2'!$G$1:$CU$424,78,0)</f>
        <v/>
      </c>
      <c r="UR13" s="48">
        <f>VLOOKUP(AG13,'BUS 2'!$G$1:$CU$424,79,0)</f>
        <v/>
      </c>
      <c r="US13" s="48">
        <f>VLOOKUP(AG13,'BUS 2'!$G$1:$CU$424,80,0)</f>
        <v/>
      </c>
      <c r="UT13" s="48">
        <f>VLOOKUP(AG13,'BUS 2'!$G$1:$CU$424,81,0)</f>
        <v/>
      </c>
      <c r="UU13" s="48" t="inlineStr">
        <is>
          <t>Pemberian pakan di kandang</t>
        </is>
      </c>
      <c r="UV13" s="48" t="inlineStr">
        <is>
          <t>Pemberian pakan di kandang</t>
        </is>
      </c>
      <c r="UW13" s="48" t="n"/>
      <c r="UX13" s="48" t="n"/>
      <c r="UY13" s="48" t="n"/>
      <c r="UZ13" s="48" t="n"/>
      <c r="VA13" s="48" t="n"/>
      <c r="VB13" s="48" t="n"/>
      <c r="VC13" s="48" t="inlineStr">
        <is>
          <t>Sangat teratur (setiap hari)</t>
        </is>
      </c>
      <c r="VD13" s="48" t="inlineStr">
        <is>
          <t>Sangat teratur (setiap hari)</t>
        </is>
      </c>
      <c r="VE13" s="48" t="n"/>
      <c r="VF13" s="48" t="n"/>
      <c r="VG13" s="48" t="n"/>
      <c r="VH13" s="48" t="n"/>
      <c r="VI13" s="48" t="n"/>
      <c r="VJ13" s="48" t="n"/>
      <c r="VK13" s="48" t="inlineStr">
        <is>
          <t>Sering (1 kali sehari)</t>
        </is>
      </c>
      <c r="VL13" s="48" t="inlineStr">
        <is>
          <t>Sering (1 kali sehari)</t>
        </is>
      </c>
      <c r="VM13" s="48" t="n"/>
      <c r="VN13" s="48" t="n"/>
      <c r="VO13" s="48" t="n"/>
      <c r="VP13" s="48" t="n"/>
      <c r="VQ13" s="48" t="n"/>
      <c r="VR13" s="48" t="n"/>
      <c r="VS13" s="48" t="inlineStr">
        <is>
          <t>3-Disimpan terbuka (dry lot) 4-Disimpan dalam kotak bersekat 5-Untuk disebar di tanah (dan dibajak)</t>
        </is>
      </c>
      <c r="VT13" s="8" t="n">
        <v>0</v>
      </c>
      <c r="VU13" s="8" t="n">
        <v>0</v>
      </c>
      <c r="VV13" s="8" t="n">
        <v>0</v>
      </c>
      <c r="VW13" s="8" t="n">
        <v>0</v>
      </c>
      <c r="VX13" s="8" t="n">
        <v>0</v>
      </c>
      <c r="VY13" s="8" t="n">
        <v>0</v>
      </c>
      <c r="VZ13" s="8" t="n">
        <v>1</v>
      </c>
      <c r="WA13" s="8" t="n">
        <v>1</v>
      </c>
      <c r="WB13" s="8" t="n">
        <v>1</v>
      </c>
      <c r="WC13" s="8" t="n">
        <v>0</v>
      </c>
      <c r="WD13" s="8" t="n">
        <v>0</v>
      </c>
      <c r="WE13" s="8" t="n">
        <v>0</v>
      </c>
      <c r="WF13" s="48" t="inlineStr">
        <is>
          <t>2-Disimpan basah (slurry) 3-Disimpan terbuka (dry lot) 4-Disimpan dalam kotak bersekat 5-Untuk disebar di tanah (dan dibajak)</t>
        </is>
      </c>
      <c r="WG13" s="8" t="n">
        <v>0</v>
      </c>
      <c r="WH13" s="8" t="n">
        <v>1</v>
      </c>
      <c r="WI13" s="8" t="n">
        <v>1</v>
      </c>
      <c r="WJ13" s="8" t="n">
        <v>1</v>
      </c>
      <c r="WK13" s="8" t="n">
        <v>1</v>
      </c>
      <c r="WL13" s="8" t="n">
        <v>0</v>
      </c>
      <c r="WM13" s="8" t="n">
        <v>0</v>
      </c>
      <c r="WN13" s="8" t="n">
        <v>0</v>
      </c>
      <c r="WO13" s="48" t="n"/>
      <c r="WP13" s="48" t="n"/>
      <c r="WQ13" s="48" t="n"/>
      <c r="WR13" s="48" t="n"/>
      <c r="WS13" s="48" t="n"/>
      <c r="WT13" s="48" t="n"/>
      <c r="WU13" s="48" t="n"/>
      <c r="WV13" s="48" t="n"/>
      <c r="WW13" s="48" t="n"/>
      <c r="WX13" s="48" t="n"/>
      <c r="WY13" s="48" t="n"/>
      <c r="WZ13" s="48" t="n"/>
      <c r="XA13" s="48" t="n"/>
      <c r="XB13" s="48" t="n"/>
      <c r="XC13" s="48" t="n"/>
      <c r="XD13" s="48" t="n"/>
      <c r="XE13" s="48" t="n"/>
      <c r="XF13" s="48" t="n"/>
      <c r="XG13" s="48" t="n"/>
      <c r="XH13" s="48" t="n"/>
      <c r="XI13" s="48" t="n"/>
      <c r="XJ13" s="48" t="n"/>
      <c r="XK13" s="48" t="n"/>
      <c r="XL13" s="48" t="n"/>
      <c r="XM13" s="48" t="n"/>
      <c r="XN13" s="48" t="n"/>
      <c r="XO13" s="48" t="n"/>
      <c r="XP13" s="48" t="n"/>
      <c r="XQ13" s="48" t="n"/>
      <c r="XR13" s="48" t="n"/>
      <c r="XS13" s="48" t="n"/>
      <c r="XT13" s="48" t="n"/>
      <c r="XU13" s="48" t="n"/>
      <c r="XV13" s="48" t="n"/>
      <c r="XW13" s="48" t="n"/>
      <c r="XX13" s="48" t="n"/>
      <c r="XY13" s="48" t="n"/>
      <c r="XZ13" s="48" t="n"/>
      <c r="YA13" s="48" t="n"/>
      <c r="YB13" s="48" t="n"/>
      <c r="YC13" s="48" t="n"/>
      <c r="YD13" s="48" t="n"/>
      <c r="YE13" s="48" t="n"/>
      <c r="YF13" s="48" t="n"/>
      <c r="YG13" s="48" t="n"/>
      <c r="YH13" s="48" t="n"/>
      <c r="YI13" s="48" t="n"/>
      <c r="YJ13" s="48" t="n"/>
      <c r="YK13" s="48" t="n"/>
      <c r="YL13" s="48" t="n"/>
      <c r="YM13" s="48" t="n"/>
      <c r="YN13" s="48" t="n"/>
      <c r="YO13" s="48" t="n"/>
      <c r="YP13" s="48" t="n"/>
      <c r="YQ13" s="48" t="n"/>
      <c r="YR13" s="48" t="n"/>
      <c r="YS13" s="48" t="n"/>
      <c r="YT13" s="48" t="n"/>
      <c r="YU13" s="48" t="n"/>
      <c r="YV13" s="48" t="n"/>
      <c r="YW13" s="48" t="n"/>
      <c r="YX13" s="48" t="n"/>
      <c r="YY13" s="48" t="n"/>
      <c r="YZ13" s="48" t="n"/>
      <c r="ZA13" s="48" t="n"/>
      <c r="ZB13" s="48" t="n"/>
      <c r="ZC13" s="48" t="n"/>
      <c r="ZD13" s="48" t="n"/>
      <c r="ZE13" s="48" t="n"/>
      <c r="ZF13" s="48" t="n"/>
      <c r="ZG13" s="48" t="n"/>
      <c r="ZH13" s="48" t="n"/>
      <c r="ZI13" s="48" t="n"/>
      <c r="ZJ13" s="48" t="n"/>
      <c r="ZK13" s="48" t="n"/>
      <c r="ZL13" s="48" t="n"/>
      <c r="ZM13" s="48" t="n"/>
      <c r="ZN13" s="48" t="n"/>
      <c r="ZO13" s="48" t="n"/>
      <c r="ZP13" s="48" t="n"/>
      <c r="ZQ13" s="48" t="n"/>
      <c r="ZR13" s="48" t="n"/>
      <c r="ZS13" s="48" t="n"/>
      <c r="ZT13" s="48" t="n"/>
      <c r="ZU13" s="48" t="n"/>
      <c r="ZV13" s="8" t="n">
        <v>2</v>
      </c>
      <c r="ZW13" s="8" t="n">
        <v>2</v>
      </c>
      <c r="ZX13" s="48" t="n"/>
      <c r="ZY13" s="48" t="n"/>
      <c r="ZZ13" s="48" t="n"/>
      <c r="AAA13" s="48" t="n"/>
      <c r="AAB13" s="48" t="n"/>
      <c r="AAC13" s="48" t="n"/>
      <c r="AAD13" s="48" t="inlineStr">
        <is>
          <t>Pakan kering (misal: konsentrat, silase, pelet)</t>
        </is>
      </c>
      <c r="AAE13" s="48" t="inlineStr">
        <is>
          <t>Pakan kering (misal: konsentrat, silase, pelet)</t>
        </is>
      </c>
      <c r="AAF13" s="48" t="n"/>
      <c r="AAG13" s="48" t="n"/>
      <c r="AAH13" s="48" t="n"/>
      <c r="AAI13" s="48" t="n"/>
      <c r="AAJ13" s="48" t="n"/>
      <c r="AAK13" s="48" t="n"/>
      <c r="AAL13" s="48" t="inlineStr">
        <is>
          <t>Ya</t>
        </is>
      </c>
      <c r="AAM13" s="48" t="inlineStr">
        <is>
          <t>Padat Cair</t>
        </is>
      </c>
      <c r="AAN13" s="8" t="n">
        <v>1</v>
      </c>
      <c r="AAO13" s="8" t="n">
        <v>1</v>
      </c>
      <c r="AAP13" s="8" t="n">
        <v>300</v>
      </c>
      <c r="AAQ13" s="8" t="n">
        <v>300</v>
      </c>
      <c r="AAR13" s="48" t="inlineStr">
        <is>
          <t>Ya</t>
        </is>
      </c>
      <c r="AAS13" s="48" t="inlineStr">
        <is>
          <t>Mengetahui</t>
        </is>
      </c>
      <c r="AAT13" s="48" t="inlineStr">
        <is>
          <t>Digunakan untuk pupuk di lahan pertanian sendiri Digunakan untuk kegiatan peternakan sendiri Dibuang ke lahan sekitar kandang - yg ditanami tanaman Diberikan gratis ke orang lain</t>
        </is>
      </c>
      <c r="AAU13" s="8" t="n">
        <v>1</v>
      </c>
      <c r="AAV13" s="8" t="n">
        <v>1</v>
      </c>
      <c r="AAW13" s="8" t="n">
        <v>0</v>
      </c>
      <c r="AAX13" s="8" t="n">
        <v>1</v>
      </c>
      <c r="AAY13" s="8" t="n">
        <v>1</v>
      </c>
      <c r="AAZ13" s="8" t="n">
        <v>0</v>
      </c>
      <c r="ABA13" s="8" t="n">
        <v>0</v>
      </c>
      <c r="ABB13" s="48" t="inlineStr">
        <is>
          <t>Pupuk cair untuk tanaman Pembenah tanah (soil conditioner) Media untuk pembibitan tanaman</t>
        </is>
      </c>
      <c r="ABC13" s="8" t="n">
        <v>1</v>
      </c>
      <c r="ABD13" s="8" t="n">
        <v>1</v>
      </c>
      <c r="ABE13" s="8" t="n">
        <v>0</v>
      </c>
      <c r="ABF13" s="8" t="n">
        <v>1</v>
      </c>
      <c r="ABG13" s="8" t="n">
        <v>0</v>
      </c>
      <c r="ABH13" s="48" t="n"/>
      <c r="ABI13" s="48" t="inlineStr">
        <is>
          <t>Lainnya</t>
        </is>
      </c>
      <c r="ABJ13" s="8" t="n">
        <v>0</v>
      </c>
      <c r="ABK13" s="8" t="n">
        <v>0</v>
      </c>
      <c r="ABL13" s="8" t="n">
        <v>0</v>
      </c>
      <c r="ABM13" s="8" t="n">
        <v>0</v>
      </c>
      <c r="ABN13" s="8" t="n">
        <v>1</v>
      </c>
      <c r="ABO13" s="48" t="inlineStr">
        <is>
          <t>Pupuk</t>
        </is>
      </c>
      <c r="ABP13" s="48" t="n"/>
      <c r="ABQ13" s="11" t="inlineStr">
        <is>
          <t>Rumput</t>
        </is>
      </c>
      <c r="ABR13" s="48" t="inlineStr">
        <is>
          <t>Sering ( 1 minggu 2 kali)</t>
        </is>
      </c>
      <c r="ABS13" s="8" t="n">
        <v>2000</v>
      </c>
      <c r="ABT13" s="8" t="n">
        <v>2000</v>
      </c>
      <c r="ABU13" s="8" t="n">
        <v>300</v>
      </c>
      <c r="ABV13" s="8" t="n">
        <v>300</v>
      </c>
      <c r="ABW13" s="48" t="inlineStr">
        <is>
          <t>NPK</t>
        </is>
      </c>
      <c r="ABX13" s="48" t="n"/>
      <c r="ABY13" s="8" t="n">
        <v>15</v>
      </c>
      <c r="ABZ13" s="8" t="n">
        <v>10</v>
      </c>
      <c r="ACA13" s="8" t="n">
        <v>10</v>
      </c>
      <c r="ACB13" s="8" t="n">
        <v>5000</v>
      </c>
      <c r="ACC13" s="8" t="n">
        <v>500</v>
      </c>
      <c r="ACD13" s="8" t="n">
        <v>600</v>
      </c>
      <c r="ACE13" s="48" t="inlineStr">
        <is>
          <t>Ya</t>
        </is>
      </c>
      <c r="ACF13" s="48" t="inlineStr">
        <is>
          <t>Cukup meningkat</t>
        </is>
      </c>
      <c r="ACG13" s="48" t="inlineStr">
        <is>
          <t>Cukup meningkat</t>
        </is>
      </c>
      <c r="ACH13" s="48" t="inlineStr">
        <is>
          <t>Cukup meningkat</t>
        </is>
      </c>
      <c r="ACI13" s="48" t="inlineStr">
        <is>
          <t>Cukup meningkat</t>
        </is>
      </c>
      <c r="ACJ13" s="48" t="inlineStr">
        <is>
          <t>Cukup meningkat</t>
        </is>
      </c>
      <c r="ACK13" s="48" t="inlineStr">
        <is>
          <t>Tidak punya waktu mengumpulkannya Ladang/sawah terlalu jauh, sulit untuk mengangkut ke sana</t>
        </is>
      </c>
      <c r="ACL13" s="8" t="n">
        <v>0</v>
      </c>
      <c r="ACM13" s="8" t="n">
        <v>0</v>
      </c>
      <c r="ACN13" s="8" t="n">
        <v>1</v>
      </c>
      <c r="ACO13" s="8" t="n">
        <v>1</v>
      </c>
      <c r="ACP13" s="8" t="n">
        <v>0</v>
      </c>
      <c r="ACQ13" s="8" t="n">
        <v>0</v>
      </c>
      <c r="ACR13" s="8" t="n">
        <v>0</v>
      </c>
      <c r="ACS13" s="48" t="n"/>
      <c r="ACT13" s="48" t="inlineStr">
        <is>
          <t>tidak</t>
        </is>
      </c>
      <c r="ACU13" s="48" t="inlineStr">
        <is>
          <t>Manfaat cukup signifikan, terasa di kehidupan sehari-hari</t>
        </is>
      </c>
      <c r="ACV13" s="48" t="inlineStr">
        <is>
          <t>Berkurang</t>
        </is>
      </c>
      <c r="ACW13" s="48" t="inlineStr">
        <is>
          <t>Anggota keluarga - Perempuan dewasa</t>
        </is>
      </c>
      <c r="ACX13" s="48" t="inlineStr">
        <is>
          <t>Netral/tidak tahu</t>
        </is>
      </c>
      <c r="ACY13" s="48" t="inlineStr">
        <is>
          <t>Anggota keluarga - Laki-laki dewasa Anggota keluarga - Perempuan dewasa Anggota keluarga - Anak-anak</t>
        </is>
      </c>
      <c r="ACZ13" s="8" t="n">
        <v>1</v>
      </c>
      <c r="ADA13" s="8" t="n">
        <v>1</v>
      </c>
      <c r="ADB13" s="8" t="n">
        <v>1</v>
      </c>
      <c r="ADC13" s="8" t="n">
        <v>0</v>
      </c>
      <c r="ADD13" s="48" t="inlineStr">
        <is>
          <t>Cukup puas</t>
        </is>
      </c>
      <c r="ADE13" s="48" t="inlineStr">
        <is>
          <t>Cukup puas</t>
        </is>
      </c>
      <c r="ADF13" s="48" t="inlineStr">
        <is>
          <t>Cukup puas</t>
        </is>
      </c>
      <c r="ADG13" s="48" t="inlineStr">
        <is>
          <t>Cukup puas</t>
        </is>
      </c>
      <c r="ADH13" s="48" t="inlineStr">
        <is>
          <t>Ya</t>
        </is>
      </c>
      <c r="ADI13" s="48" t="inlineStr">
        <is>
          <t>tidak</t>
        </is>
      </c>
      <c r="ADJ13" s="48" t="inlineStr">
        <is>
          <t>Cukup puas</t>
        </is>
      </c>
      <c r="ADK13" s="48" t="n"/>
      <c r="ADL13" s="48" t="n"/>
      <c r="ADM13" s="48" t="n"/>
      <c r="ADN13" s="48" t="n"/>
      <c r="ADO13" s="48" t="n"/>
      <c r="ADP13" s="48" t="n"/>
      <c r="ADQ13" s="48" t="n"/>
      <c r="ADR13" s="48" t="n"/>
      <c r="ADS13" s="48" t="n"/>
      <c r="ADT13" s="48" t="n"/>
      <c r="ADU13" s="48" t="inlineStr">
        <is>
          <t>Menghubungi CPO atau pendamping Memperbaiki sendiri</t>
        </is>
      </c>
      <c r="ADV13" s="8" t="n">
        <v>0</v>
      </c>
      <c r="ADW13" s="8" t="n">
        <v>0</v>
      </c>
      <c r="ADX13" s="8" t="n">
        <v>0</v>
      </c>
      <c r="ADY13" s="8" t="n">
        <v>0</v>
      </c>
      <c r="ADZ13" s="8" t="n">
        <v>1</v>
      </c>
      <c r="AEA13" s="8" t="n">
        <v>1</v>
      </c>
      <c r="AEB13" s="8" t="n">
        <v>0</v>
      </c>
      <c r="AEC13" s="8" t="n">
        <v>0</v>
      </c>
      <c r="AED13" s="12" t="n"/>
      <c r="AEE13" s="13" t="inlineStr">
        <is>
          <t>Laki-laki dewasa</t>
        </is>
      </c>
      <c r="AEF13" s="23" t="n"/>
      <c r="AEG13" s="13" t="inlineStr">
        <is>
          <t>Menelepon atau WA langsung</t>
        </is>
      </c>
      <c r="AEH13" s="48" t="n"/>
      <c r="AEI13" s="11" t="inlineStr">
        <is>
          <t>Tidak ada</t>
        </is>
      </c>
      <c r="AEJ13" s="48" t="inlineStr">
        <is>
          <t>Kadang-kadang</t>
        </is>
      </c>
      <c r="AEK13" s="13"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13" s="15" t="n">
        <v>1</v>
      </c>
      <c r="AEM13" s="15" t="n">
        <v>1</v>
      </c>
      <c r="AEN13" s="15" t="n">
        <v>1</v>
      </c>
      <c r="AEO13" s="15" t="n">
        <v>1</v>
      </c>
      <c r="AEP13" s="15" t="n">
        <v>1</v>
      </c>
      <c r="AEQ13" s="15" t="n">
        <v>1</v>
      </c>
      <c r="AER13" s="15" t="n">
        <v>1</v>
      </c>
      <c r="AES13" s="15" t="n">
        <v>1</v>
      </c>
      <c r="AET13" s="15" t="n">
        <v>1</v>
      </c>
      <c r="AEU13" s="15" t="n">
        <v>0</v>
      </c>
      <c r="AEV13" s="15" t="n">
        <v>0</v>
      </c>
      <c r="AEW13" s="15" t="n">
        <v>0</v>
      </c>
      <c r="AEX13" s="48" t="n"/>
      <c r="AEY13" s="48" t="inlineStr">
        <is>
          <t>Mengurangi pengeluaran energi</t>
        </is>
      </c>
      <c r="AEZ13" s="48" t="n"/>
      <c r="AFA13" s="48" t="inlineStr">
        <is>
          <t>Koperasi</t>
        </is>
      </c>
      <c r="AFB13" s="48" t="n"/>
      <c r="AFC13" s="48" t="inlineStr">
        <is>
          <t>WhatsApp Image 2026-02-03 at 14.19.40 (1)-13_16_14.jpeg</t>
        </is>
      </c>
      <c r="AFD13" s="16" t="inlineStr">
        <is>
          <t>https://kf.kobotoolbox.org/api/v2/assets/avstPQqLr3Ab3ZdcVTXZ6f/data/664175534/attachments/attacM9rPSSxDJGWtMmET8Mf/</t>
        </is>
      </c>
      <c r="AFE13" s="48" t="inlineStr">
        <is>
          <t>WhatsApp Image 2026-02-03 at 14.19.40-13_16_26.jpeg</t>
        </is>
      </c>
      <c r="AFF13" s="16" t="inlineStr">
        <is>
          <t>https://kf.kobotoolbox.org/api/v2/assets/avstPQqLr3Ab3ZdcVTXZ6f/data/664175534/attachments/attk996YBVkQGZURPPGVZv5n/</t>
        </is>
      </c>
      <c r="AFG13" s="48" t="inlineStr">
        <is>
          <t>manto dan witono</t>
        </is>
      </c>
      <c r="AFH13" s="48" t="n"/>
      <c r="AFI13" s="48" t="n"/>
    </row>
    <row r="14">
      <c r="A14" s="6" t="n">
        <v>46058</v>
      </c>
      <c r="B14" s="6" t="n">
        <v>46058</v>
      </c>
      <c r="C14" s="48" t="inlineStr">
        <is>
          <t>Marmanto</t>
        </is>
      </c>
      <c r="D14" s="48" t="inlineStr">
        <is>
          <t>Wiradi</t>
        </is>
      </c>
      <c r="E14" s="8" t="n">
        <v>6281227671088</v>
      </c>
      <c r="F14" s="48" t="n"/>
      <c r="G14" s="8" t="n">
        <v>-7.33216299</v>
      </c>
      <c r="H14" s="8" t="n">
        <v>110.3412414</v>
      </c>
      <c r="I14" s="48" t="n"/>
      <c r="J14" s="8" t="n">
        <v>3.95</v>
      </c>
      <c r="K14" s="48" t="n"/>
      <c r="L14" s="48" t="n"/>
      <c r="M14" s="8" t="n">
        <v>-7.33216299</v>
      </c>
      <c r="N14" s="8" t="n">
        <v>110.3411844</v>
      </c>
      <c r="O14" s="48" t="n"/>
      <c r="P14" s="8" t="n">
        <v>3.83</v>
      </c>
      <c r="Q14" s="48" t="n"/>
      <c r="R14" s="48" t="inlineStr">
        <is>
          <t>Jawa Tengah</t>
        </is>
      </c>
      <c r="S14" s="48" t="n"/>
      <c r="T14" s="48" t="n"/>
      <c r="U14" s="48" t="n"/>
      <c r="V14" s="48" t="n"/>
      <c r="W14" s="48" t="n"/>
      <c r="X14" s="48" t="n"/>
      <c r="Y14" s="48" t="n"/>
      <c r="Z14" s="48" t="n"/>
      <c r="AA14" s="48" t="n"/>
      <c r="AB14" s="48" t="n"/>
      <c r="AC14" s="48" t="inlineStr">
        <is>
          <t>Boyolali</t>
        </is>
      </c>
      <c r="AD14" s="48" t="inlineStr">
        <is>
          <t>Mojosongo</t>
        </is>
      </c>
      <c r="AE14" s="48" t="inlineStr">
        <is>
          <t>Madu</t>
        </is>
      </c>
      <c r="AF14" s="48" t="inlineStr">
        <is>
          <t>KUD MOJOSONGO</t>
        </is>
      </c>
      <c r="AG14" s="48" t="inlineStr">
        <is>
          <t>KMP0013</t>
        </is>
      </c>
      <c r="AH14" s="8" t="n">
        <v>15</v>
      </c>
      <c r="AI14" s="48" t="inlineStr">
        <is>
          <t>VPA1</t>
        </is>
      </c>
      <c r="AJ14" s="48" t="inlineStr">
        <is>
          <t>Tidak aktif</t>
        </is>
      </c>
      <c r="AK14" s="8" t="n">
        <v>59</v>
      </c>
      <c r="AL14" s="48" t="inlineStr">
        <is>
          <t>Laki-laki</t>
        </is>
      </c>
      <c r="AM14" s="48" t="inlineStr">
        <is>
          <t>Sudah menikah</t>
        </is>
      </c>
      <c r="AN14" s="48" t="inlineStr">
        <is>
          <t>SMA/Sederajat</t>
        </is>
      </c>
      <c r="AO14" s="48" t="inlineStr">
        <is>
          <t>Peternak</t>
        </is>
      </c>
      <c r="AP14" s="8" t="n">
        <v>0</v>
      </c>
      <c r="AQ14" s="8" t="n">
        <v>1</v>
      </c>
      <c r="AR14" s="8" t="n">
        <v>0</v>
      </c>
      <c r="AS14" s="8" t="n">
        <v>0</v>
      </c>
      <c r="AT14" s="8" t="n">
        <v>0</v>
      </c>
      <c r="AU14" s="8" t="n">
        <v>0</v>
      </c>
      <c r="AV14" s="8" t="n">
        <v>0</v>
      </c>
      <c r="AW14" s="8" t="n">
        <v>0</v>
      </c>
      <c r="AX14" s="48" t="n"/>
      <c r="AY14" s="48" t="inlineStr">
        <is>
          <t>Peternak</t>
        </is>
      </c>
      <c r="AZ14" s="8" t="n">
        <v>0</v>
      </c>
      <c r="BA14" s="8" t="n">
        <v>1</v>
      </c>
      <c r="BB14" s="8" t="n">
        <v>0</v>
      </c>
      <c r="BC14" s="8" t="n">
        <v>0</v>
      </c>
      <c r="BD14" s="8" t="n">
        <v>0</v>
      </c>
      <c r="BE14" s="8" t="n">
        <v>0</v>
      </c>
      <c r="BF14" s="8" t="n">
        <v>0</v>
      </c>
      <c r="BG14" s="8" t="n">
        <v>0</v>
      </c>
      <c r="BH14" s="48" t="n"/>
      <c r="BI14" s="48" t="inlineStr">
        <is>
          <t>Rp2.500.000 - Rp3.500.000</t>
        </is>
      </c>
      <c r="BJ14" s="8" t="n">
        <v>2</v>
      </c>
      <c r="BK14" s="8" t="n">
        <v>4</v>
      </c>
      <c r="BL14" s="8" t="n">
        <v>0</v>
      </c>
      <c r="BM14" s="8" t="n">
        <v>0</v>
      </c>
      <c r="BN14" s="48" t="inlineStr">
        <is>
          <t>Milik sendiri</t>
        </is>
      </c>
      <c r="BO14" s="48" t="inlineStr">
        <is>
          <t>Permanen (dinding bata dan semen)</t>
        </is>
      </c>
      <c r="BP14" s="8" t="n">
        <v>1</v>
      </c>
      <c r="BQ14" s="8" t="n">
        <v>0</v>
      </c>
      <c r="BR14" s="8" t="n">
        <v>0</v>
      </c>
      <c r="BS14" s="8" t="n">
        <v>0</v>
      </c>
      <c r="BT14" s="8" t="n">
        <v>0</v>
      </c>
      <c r="BU14" s="48" t="n"/>
      <c r="BV14" s="48" t="inlineStr">
        <is>
          <t>Keramik/ubin</t>
        </is>
      </c>
      <c r="BW14" s="8" t="n">
        <v>0</v>
      </c>
      <c r="BX14" s="8" t="n">
        <v>0</v>
      </c>
      <c r="BY14" s="8" t="n">
        <v>1</v>
      </c>
      <c r="BZ14" s="8" t="n">
        <v>0</v>
      </c>
      <c r="CA14" s="8" t="n">
        <v>0</v>
      </c>
      <c r="CB14" s="48" t="n"/>
      <c r="CC14" s="48" t="inlineStr">
        <is>
          <t>Genting</t>
        </is>
      </c>
      <c r="CD14" s="8" t="n">
        <v>0</v>
      </c>
      <c r="CE14" s="8" t="n">
        <v>0</v>
      </c>
      <c r="CF14" s="8" t="n">
        <v>0</v>
      </c>
      <c r="CG14" s="8" t="n">
        <v>0</v>
      </c>
      <c r="CH14" s="8" t="n">
        <v>0</v>
      </c>
      <c r="CI14" s="8" t="n">
        <v>1</v>
      </c>
      <c r="CJ14" s="8" t="n">
        <v>0</v>
      </c>
      <c r="CK14" s="48" t="n"/>
      <c r="CL14" s="48" t="inlineStr">
        <is>
          <t>Ya</t>
        </is>
      </c>
      <c r="CM14" s="8" t="n">
        <v>2011</v>
      </c>
      <c r="CN14" s="48" t="inlineStr">
        <is>
          <t>Fixed-Dome (Kubah Tetap)</t>
        </is>
      </c>
      <c r="CO14" s="48" t="inlineStr">
        <is>
          <t>6 m³ (4-5 ekor sapi, ±5 jam memasak/hari, ±50 kg</t>
        </is>
      </c>
      <c r="CP14" s="48" t="inlineStr">
        <is>
          <t>Anggota keluarga - laki-laki</t>
        </is>
      </c>
      <c r="CQ14" s="8" t="n">
        <v>0</v>
      </c>
      <c r="CR14" s="8" t="n">
        <v>0</v>
      </c>
      <c r="CS14" s="8" t="n">
        <v>0</v>
      </c>
      <c r="CT14" s="8" t="n">
        <v>0</v>
      </c>
      <c r="CU14" s="10" t="n">
        <v>1</v>
      </c>
      <c r="CV14" s="10" t="n">
        <v>0</v>
      </c>
      <c r="CW14" s="10" t="n">
        <v>0</v>
      </c>
      <c r="CX14" s="8" t="n">
        <v>0</v>
      </c>
      <c r="CY14" s="48" t="inlineStr">
        <is>
          <t>Anggota keluarga - laki-laki</t>
        </is>
      </c>
      <c r="CZ14" s="8" t="n">
        <v>1</v>
      </c>
      <c r="DA14" s="8" t="n">
        <v>0</v>
      </c>
      <c r="DB14" s="8" t="n">
        <v>0</v>
      </c>
      <c r="DC14" s="48" t="n"/>
      <c r="DD14" s="48" t="inlineStr">
        <is>
          <t>Anggota keluarga - laki-laki CPO atau pendamping</t>
        </is>
      </c>
      <c r="DE14" s="8" t="n">
        <v>1</v>
      </c>
      <c r="DF14" s="8" t="n">
        <v>0</v>
      </c>
      <c r="DG14" s="8" t="n">
        <v>1</v>
      </c>
      <c r="DH14" s="8" t="n">
        <v>0</v>
      </c>
      <c r="DI14" s="48" t="n"/>
      <c r="DJ14" s="48" t="inlineStr">
        <is>
          <t>Anggota keluarga - laki-laki CPO atau pendamping</t>
        </is>
      </c>
      <c r="DK14" s="8" t="n">
        <v>1</v>
      </c>
      <c r="DL14" s="8" t="n">
        <v>0</v>
      </c>
      <c r="DM14" s="8" t="n">
        <v>1</v>
      </c>
      <c r="DN14" s="8" t="n">
        <v>0</v>
      </c>
      <c r="DO14" s="48" t="n"/>
      <c r="DP14" s="8" t="n">
        <v>1</v>
      </c>
      <c r="DQ14" s="8" t="n">
        <v>0</v>
      </c>
      <c r="DR14" s="8" t="n">
        <v>0</v>
      </c>
      <c r="DS14" s="48" t="n"/>
      <c r="DT14" s="48" t="n"/>
      <c r="DU14" s="48" t="n"/>
      <c r="DV14" s="48" t="inlineStr">
        <is>
          <t>Tidak berfungsi sama sekali</t>
        </is>
      </c>
      <c r="DW14" s="48" t="inlineStr">
        <is>
          <t>&gt;1 tahun yang lalu</t>
        </is>
      </c>
      <c r="DX14" s="48" t="inlineStr">
        <is>
          <t>Tidak ada ternak</t>
        </is>
      </c>
      <c r="DY14" s="48" t="n"/>
      <c r="DZ14" s="48" t="n"/>
      <c r="EA14" s="48" t="n"/>
      <c r="EB14" s="48" t="n"/>
      <c r="EC14" s="48" t="n"/>
      <c r="ED14" s="48" t="n"/>
      <c r="EE14" s="48" t="n"/>
      <c r="EF14" s="48" t="n"/>
      <c r="EG14" s="48" t="n"/>
      <c r="EH14" s="48" t="n"/>
      <c r="EI14" s="48" t="inlineStr">
        <is>
          <t>Kurangnya dukungan atau pemantauan dari pemerintah atau CPO Keterbatasan akses terhadap informasi atau pelatihan terkait biogas</t>
        </is>
      </c>
      <c r="EJ14" s="8" t="n">
        <v>0</v>
      </c>
      <c r="EK14" s="8" t="n">
        <v>1</v>
      </c>
      <c r="EL14" s="8" t="n">
        <v>1</v>
      </c>
      <c r="EM14" s="8" t="n">
        <v>0</v>
      </c>
      <c r="EN14" s="8" t="n">
        <v>0</v>
      </c>
      <c r="EO14" s="11" t="n"/>
      <c r="EP14" s="48" t="inlineStr">
        <is>
          <t>Ya, cukup jelas dan mudah diikuti</t>
        </is>
      </c>
      <c r="EQ14" s="48" t="inlineStr">
        <is>
          <t>Pelatihan</t>
        </is>
      </c>
      <c r="ER14" s="48" t="inlineStr">
        <is>
          <t>CPO atau pendamping</t>
        </is>
      </c>
      <c r="ES14" s="8" t="n">
        <v>1</v>
      </c>
      <c r="ET14" s="8" t="n">
        <v>0</v>
      </c>
      <c r="EU14" s="8" t="n">
        <v>0</v>
      </c>
      <c r="EV14" s="8" t="n">
        <v>0</v>
      </c>
      <c r="EW14" s="48" t="n"/>
      <c r="EX14" s="48" t="inlineStr">
        <is>
          <t>Anggota keluarga - Laki-laki</t>
        </is>
      </c>
      <c r="EY14" s="8" t="n">
        <v>1</v>
      </c>
      <c r="EZ14" s="8" t="n">
        <v>0</v>
      </c>
      <c r="FA14" s="8" t="n">
        <v>0</v>
      </c>
      <c r="FB14" s="48" t="n"/>
      <c r="FC14" s="48" t="inlineStr">
        <is>
          <t>Setiap hari</t>
        </is>
      </c>
      <c r="FD14" s="48" t="n"/>
      <c r="FE14" s="48" t="inlineStr">
        <is>
          <t>Mengetahui</t>
        </is>
      </c>
      <c r="FF14" s="48" t="inlineStr">
        <is>
          <t>Selalu (setiap hari)</t>
        </is>
      </c>
      <c r="FG14" s="48" t="inlineStr">
        <is>
          <t>Mengetahui</t>
        </is>
      </c>
      <c r="FH14" s="48" t="inlineStr">
        <is>
          <t>Sering (setiap minggu)</t>
        </is>
      </c>
      <c r="FI14" s="48" t="inlineStr">
        <is>
          <t>Mengetahui</t>
        </is>
      </c>
      <c r="FJ14" s="48" t="inlineStr">
        <is>
          <t>Sering (setiap minggu)</t>
        </is>
      </c>
      <c r="FK14" s="48" t="inlineStr">
        <is>
          <t>Mengetahui</t>
        </is>
      </c>
      <c r="FL14" s="48" t="inlineStr">
        <is>
          <t>Selalu (setiap hari)</t>
        </is>
      </c>
      <c r="FM14" s="48" t="inlineStr">
        <is>
          <t>Mengetahui</t>
        </is>
      </c>
      <c r="FN14" s="48" t="inlineStr">
        <is>
          <t>Sering (setiap minggu)</t>
        </is>
      </c>
      <c r="FO14" s="48" t="inlineStr">
        <is>
          <t>Mengetahui</t>
        </is>
      </c>
      <c r="FP14" s="48" t="inlineStr">
        <is>
          <t>Selalu (setiap hari)</t>
        </is>
      </c>
      <c r="FQ14" s="48" t="inlineStr">
        <is>
          <t>Mengetahui</t>
        </is>
      </c>
      <c r="FR14" s="48" t="inlineStr">
        <is>
          <t>Ya</t>
        </is>
      </c>
      <c r="FS14" s="48" t="inlineStr">
        <is>
          <t>Mengetahui</t>
        </is>
      </c>
      <c r="FT14" s="48" t="inlineStr">
        <is>
          <t>Ya, terkadang</t>
        </is>
      </c>
      <c r="FU14" s="48" t="inlineStr">
        <is>
          <t>Laki-laki dewasa Perempuan dewasa</t>
        </is>
      </c>
      <c r="FV14" s="8" t="n">
        <v>1</v>
      </c>
      <c r="FW14" s="8" t="n">
        <v>1</v>
      </c>
      <c r="FX14" s="8" t="n">
        <v>0</v>
      </c>
      <c r="FY14" s="8" t="n">
        <v>0</v>
      </c>
      <c r="FZ14" s="48" t="inlineStr">
        <is>
          <t>Cukup memahami</t>
        </is>
      </c>
      <c r="GA14" s="48" t="inlineStr">
        <is>
          <t>CPO Pelatihan</t>
        </is>
      </c>
      <c r="GB14" s="8" t="n">
        <v>1</v>
      </c>
      <c r="GC14" s="8" t="n">
        <v>1</v>
      </c>
      <c r="GD14" s="8" t="n">
        <v>0</v>
      </c>
      <c r="GE14" s="8" t="n">
        <v>0</v>
      </c>
      <c r="GF14" s="48" t="n"/>
      <c r="GG14" s="48" t="inlineStr">
        <is>
          <t>Sering</t>
        </is>
      </c>
      <c r="GH14" s="48" t="inlineStr">
        <is>
          <t>Ya</t>
        </is>
      </c>
      <c r="GI14" s="48" t="inlineStr">
        <is>
          <t>Tetangga</t>
        </is>
      </c>
      <c r="GJ14" s="8" t="n">
        <v>1</v>
      </c>
      <c r="GK14" s="8" t="n">
        <v>0</v>
      </c>
      <c r="GL14" s="8" t="n">
        <v>0</v>
      </c>
      <c r="GM14" s="8" t="n">
        <v>0</v>
      </c>
      <c r="GN14" s="48" t="n"/>
      <c r="GO14" s="8" t="n">
        <v>8</v>
      </c>
      <c r="GP14" s="48" t="inlineStr">
        <is>
          <t>Penuh (100%)</t>
        </is>
      </c>
      <c r="GQ14" s="48" t="inlineStr">
        <is>
          <t>Kayu bakar LPG</t>
        </is>
      </c>
      <c r="GR14" s="8" t="n">
        <v>1</v>
      </c>
      <c r="GS14" s="8" t="n">
        <v>1</v>
      </c>
      <c r="GT14" s="8" t="n">
        <v>0</v>
      </c>
      <c r="GU14" s="8" t="n">
        <v>0</v>
      </c>
      <c r="GV14" s="8" t="n">
        <v>0</v>
      </c>
      <c r="GW14" s="8" t="n">
        <v>0</v>
      </c>
      <c r="GX14" s="8" t="n">
        <v>0</v>
      </c>
      <c r="GY14" s="48" t="n"/>
      <c r="GZ14" s="48" t="inlineStr">
        <is>
          <t>Ya</t>
        </is>
      </c>
      <c r="HA14" s="8" t="n">
        <v>90</v>
      </c>
      <c r="HB14" s="8" t="n">
        <v>90000</v>
      </c>
      <c r="HC14" s="8" t="n">
        <v>30</v>
      </c>
      <c r="HD14" s="8" t="n">
        <v>30000</v>
      </c>
      <c r="HE14" s="8" t="n">
        <v>12</v>
      </c>
      <c r="HF14" s="8" t="n">
        <v>100000</v>
      </c>
      <c r="HG14" s="8" t="n">
        <v>0</v>
      </c>
      <c r="HH14" s="8" t="n">
        <v>0</v>
      </c>
      <c r="HI14" s="48" t="n"/>
      <c r="HJ14" s="48" t="n"/>
      <c r="HK14" s="48" t="n"/>
      <c r="HL14" s="48" t="n"/>
      <c r="HM14" s="48" t="n"/>
      <c r="HN14" s="48" t="n"/>
      <c r="HO14" s="48" t="n"/>
      <c r="HP14" s="48" t="n"/>
      <c r="HQ14" s="48" t="n"/>
      <c r="HR14" s="48" t="n"/>
      <c r="HS14" s="48" t="n"/>
      <c r="HT14" s="48" t="n"/>
      <c r="HU14" s="48" t="n"/>
      <c r="HV14" s="48" t="n"/>
      <c r="HW14" s="48" t="n"/>
      <c r="HX14" s="48" t="n"/>
      <c r="HY14" s="8" t="n">
        <v>60</v>
      </c>
      <c r="HZ14" s="8" t="n">
        <v>60000</v>
      </c>
      <c r="IA14" s="8" t="n">
        <v>12</v>
      </c>
      <c r="IB14" s="8" t="n">
        <v>100000</v>
      </c>
      <c r="IC14" s="48" t="n"/>
      <c r="ID14" s="48" t="n"/>
      <c r="IE14" s="48" t="n"/>
      <c r="IF14" s="48" t="n"/>
      <c r="IG14" s="48" t="n"/>
      <c r="IH14" s="48" t="n"/>
      <c r="II14" s="48" t="n"/>
      <c r="IJ14" s="48" t="n"/>
      <c r="IK14" s="48" t="inlineStr">
        <is>
          <t>50-65 kg</t>
        </is>
      </c>
      <c r="IL14" s="48" t="inlineStr">
        <is>
          <t>3-5 jam</t>
        </is>
      </c>
      <c r="IM14" s="48" t="inlineStr">
        <is>
          <t>Ya</t>
        </is>
      </c>
      <c r="IN14" s="48" t="inlineStr">
        <is>
          <t>Ya</t>
        </is>
      </c>
      <c r="IO14" s="48" t="inlineStr">
        <is>
          <t>Lebih bersih</t>
        </is>
      </c>
      <c r="IP14" s="48" t="n"/>
      <c r="IQ14" s="48" t="inlineStr">
        <is>
          <t>Tidak pernah</t>
        </is>
      </c>
      <c r="IR14" s="48" t="n"/>
      <c r="IS14" s="48" t="n"/>
      <c r="IT14" s="48" t="n"/>
      <c r="IU14" s="48" t="n"/>
      <c r="IV14" s="48" t="n"/>
      <c r="IW14" s="48" t="n"/>
      <c r="IX14" s="48" t="n"/>
      <c r="IY14" s="48" t="n"/>
      <c r="IZ14" s="48" t="inlineStr">
        <is>
          <t>Tidak pernah</t>
        </is>
      </c>
      <c r="JA14" s="48" t="n"/>
      <c r="JB14" s="48" t="n"/>
      <c r="JC14" s="48" t="n"/>
      <c r="JD14" s="48" t="n"/>
      <c r="JE14" s="48" t="n"/>
      <c r="JF14" s="48" t="n"/>
      <c r="JG14" s="48" t="n"/>
      <c r="JH14" s="48" t="n"/>
      <c r="JI14" s="48" t="inlineStr">
        <is>
          <t>Tidak pernah</t>
        </is>
      </c>
      <c r="JJ14" s="48" t="n"/>
      <c r="JK14" s="48" t="n"/>
      <c r="JL14" s="48" t="n"/>
      <c r="JM14" s="48" t="n"/>
      <c r="JN14" s="48" t="n"/>
      <c r="JO14" s="48" t="n"/>
      <c r="JP14" s="48" t="n"/>
      <c r="JQ14" s="48" t="n"/>
      <c r="JR14" s="48" t="inlineStr">
        <is>
          <t>Tidak pernah</t>
        </is>
      </c>
      <c r="JS14" s="48" t="n"/>
      <c r="JT14" s="48" t="n"/>
      <c r="JU14" s="48" t="n"/>
      <c r="JV14" s="48" t="n"/>
      <c r="JW14" s="48" t="n"/>
      <c r="JX14" s="48" t="n"/>
      <c r="JY14" s="48" t="n"/>
      <c r="JZ14" s="48" t="n"/>
      <c r="KA14" s="48" t="inlineStr">
        <is>
          <t>Tidak pernah</t>
        </is>
      </c>
      <c r="KB14" s="48" t="n"/>
      <c r="KC14" s="48" t="n"/>
      <c r="KD14" s="48" t="n"/>
      <c r="KE14" s="48" t="n"/>
      <c r="KF14" s="48" t="n"/>
      <c r="KG14" s="48" t="n"/>
      <c r="KH14" s="48" t="n"/>
      <c r="KI14" s="48" t="n"/>
      <c r="KJ14" s="48" t="inlineStr">
        <is>
          <t>Tidak pernah</t>
        </is>
      </c>
      <c r="KK14" s="48" t="n"/>
      <c r="KL14" s="48" t="n"/>
      <c r="KM14" s="48" t="n"/>
      <c r="KN14" s="48" t="n"/>
      <c r="KO14" s="48" t="n"/>
      <c r="KP14" s="48" t="n"/>
      <c r="KQ14" s="48" t="n"/>
      <c r="KR14" s="48" t="n"/>
      <c r="KS14" s="48" t="inlineStr">
        <is>
          <t>Cukup membaik</t>
        </is>
      </c>
      <c r="KT14" s="48" t="inlineStr">
        <is>
          <t>0-1 kali</t>
        </is>
      </c>
      <c r="KU14" s="48" t="inlineStr">
        <is>
          <t>0-1 kali</t>
        </is>
      </c>
      <c r="KV14" s="48" t="inlineStr">
        <is>
          <t>Laki-laki dewasa</t>
        </is>
      </c>
      <c r="KW14" s="8" t="n">
        <v>1</v>
      </c>
      <c r="KX14" s="8" t="n">
        <v>0</v>
      </c>
      <c r="KY14" s="8" t="n">
        <v>0</v>
      </c>
      <c r="KZ14" s="8" t="n">
        <v>0</v>
      </c>
      <c r="LA14" s="48" t="inlineStr">
        <is>
          <t>Cukup membaik</t>
        </is>
      </c>
      <c r="LB14" s="48" t="inlineStr">
        <is>
          <t>Cukup membaik</t>
        </is>
      </c>
      <c r="LC14" s="8" t="n">
        <v>3</v>
      </c>
      <c r="LD14" s="8" t="n">
        <v>3</v>
      </c>
      <c r="LE14" s="8" t="n">
        <v>0</v>
      </c>
      <c r="LF14" s="8" t="n">
        <v>0</v>
      </c>
      <c r="LG14" s="48" t="inlineStr">
        <is>
          <t>Ya</t>
        </is>
      </c>
      <c r="LH14" s="8" t="n">
        <v>100000</v>
      </c>
      <c r="LI14" s="48" t="n"/>
      <c r="LJ14" s="48" t="inlineStr">
        <is>
          <t>Kebutuhan rumah tangga</t>
        </is>
      </c>
      <c r="LK14" s="8" t="n">
        <v>0</v>
      </c>
      <c r="LL14" s="8" t="n">
        <v>0</v>
      </c>
      <c r="LM14" s="8" t="n">
        <v>0</v>
      </c>
      <c r="LN14" s="8" t="n">
        <v>0</v>
      </c>
      <c r="LO14" s="8" t="n">
        <v>1</v>
      </c>
      <c r="LP14" s="8" t="n">
        <v>0</v>
      </c>
      <c r="LQ14" s="8" t="n">
        <v>0</v>
      </c>
      <c r="LR14" s="48" t="n"/>
      <c r="LS14" s="8" t="n">
        <v>15</v>
      </c>
      <c r="LT14" s="8" t="n">
        <v>15</v>
      </c>
      <c r="LU14" s="8" t="n">
        <v>0</v>
      </c>
      <c r="LV14" s="8" t="n">
        <v>5</v>
      </c>
      <c r="LW14" s="8" t="n">
        <v>5</v>
      </c>
      <c r="LX14" s="8" t="n">
        <v>0</v>
      </c>
      <c r="LY14" s="8" t="n">
        <v>5</v>
      </c>
      <c r="LZ14" s="8" t="n">
        <v>5</v>
      </c>
      <c r="MA14" s="8" t="n">
        <v>0</v>
      </c>
      <c r="MB14" s="48" t="inlineStr">
        <is>
          <t>Ya</t>
        </is>
      </c>
      <c r="MC14" s="8" t="n">
        <v>30</v>
      </c>
      <c r="MD14" s="8" t="n">
        <v>20</v>
      </c>
      <c r="ME14" s="8" t="n">
        <v>30</v>
      </c>
      <c r="MF14" s="8" t="n">
        <v>20</v>
      </c>
      <c r="MG14" s="8" t="n">
        <v>0</v>
      </c>
      <c r="MH14" s="8" t="n">
        <v>0</v>
      </c>
      <c r="MI14" s="48" t="inlineStr">
        <is>
          <t>Istirahat</t>
        </is>
      </c>
      <c r="MJ14" s="8" t="n">
        <v>0</v>
      </c>
      <c r="MK14" s="8" t="n">
        <v>0</v>
      </c>
      <c r="ML14" s="8" t="n">
        <v>1</v>
      </c>
      <c r="MM14" s="8" t="n">
        <v>0</v>
      </c>
      <c r="MN14" s="8" t="n">
        <v>0</v>
      </c>
      <c r="MO14" s="8" t="n">
        <v>0</v>
      </c>
      <c r="MP14" s="48" t="n"/>
      <c r="MQ14" s="48" t="n"/>
      <c r="MR14" s="48" t="inlineStr">
        <is>
          <t>istirahat</t>
        </is>
      </c>
      <c r="MS14" s="48" t="n"/>
      <c r="MT14" s="48" t="inlineStr">
        <is>
          <t>santai ersama keluarga</t>
        </is>
      </c>
      <c r="MU14" s="48" t="inlineStr">
        <is>
          <t>Tidak</t>
        </is>
      </c>
      <c r="MV14" s="48" t="n"/>
      <c r="MW14" s="48" t="n"/>
      <c r="MX14" s="48" t="n"/>
      <c r="MY14" s="48" t="n"/>
      <c r="MZ14" s="48" t="n"/>
      <c r="NA14" s="48" t="n"/>
      <c r="NB14" s="48" t="n"/>
      <c r="NC14" s="48" t="n"/>
      <c r="ND14" s="48" t="n"/>
      <c r="NE14" s="48" t="n"/>
      <c r="NF14" s="48" t="n"/>
      <c r="NG14" s="48" t="n"/>
      <c r="NH14" s="48" t="n"/>
      <c r="NI14" s="48" t="n"/>
      <c r="NJ14" s="48" t="n"/>
      <c r="NK14" s="48" t="n"/>
      <c r="NL14" s="48" t="inlineStr">
        <is>
          <t>Tidak</t>
        </is>
      </c>
      <c r="NM14" s="48" t="inlineStr">
        <is>
          <t>Kombinasi dana mandiri dan dana hibah</t>
        </is>
      </c>
      <c r="NN14" s="48" t="inlineStr">
        <is>
          <t>9.000.001-11.000.000</t>
        </is>
      </c>
      <c r="NO14" s="48" t="inlineStr">
        <is>
          <t>Koperasi</t>
        </is>
      </c>
      <c r="NP14" s="48" t="n"/>
      <c r="NQ14" s="48" t="n"/>
      <c r="NR14" s="48" t="n"/>
      <c r="NS14" s="48" t="n"/>
      <c r="NT14" s="48" t="n"/>
      <c r="NU14" s="48" t="n"/>
      <c r="NV14" s="48" t="inlineStr">
        <is>
          <t>Anggota keluarga - Laki-laki dewasa</t>
        </is>
      </c>
      <c r="NW14" s="48" t="n"/>
      <c r="NX14" s="48" t="inlineStr">
        <is>
          <t>Sedikit meningkat</t>
        </is>
      </c>
      <c r="NY14" s="8" t="n">
        <v>30</v>
      </c>
      <c r="NZ14" s="8" t="n">
        <v>30</v>
      </c>
      <c r="OA14" s="8" t="n">
        <v>0</v>
      </c>
      <c r="OB14" s="8" t="n">
        <v>5</v>
      </c>
      <c r="OC14" s="8" t="n">
        <v>5</v>
      </c>
      <c r="OD14" s="8" t="n">
        <v>0</v>
      </c>
      <c r="OE14" s="48" t="inlineStr">
        <is>
          <t>Lebih baik</t>
        </is>
      </c>
      <c r="OF14" s="48" t="inlineStr">
        <is>
          <t>Lebih baik (beda waktu memasak 5-30 menit, ATAU tidak lagi ada rasa/bau makanan yang berubah, ATAU alasan lainnya)</t>
        </is>
      </c>
      <c r="OG14" s="48" t="inlineStr">
        <is>
          <t>Ya</t>
        </is>
      </c>
      <c r="OH14" s="8" t="n">
        <v>0</v>
      </c>
      <c r="OI14" s="8" t="n">
        <v>0</v>
      </c>
      <c r="OJ14" s="8" t="n">
        <v>0</v>
      </c>
      <c r="OK14" s="8" t="n">
        <v>0</v>
      </c>
      <c r="OL14" s="8" t="n">
        <v>0</v>
      </c>
      <c r="OM14" s="8" t="n">
        <v>0</v>
      </c>
      <c r="ON14" s="8" t="n">
        <v>0</v>
      </c>
      <c r="OO14" s="8" t="n">
        <v>0</v>
      </c>
      <c r="OP14" s="48">
        <f>VLOOKUP(AG14,'BUS 2'!$G$1:$CU$424,2,0)</f>
        <v/>
      </c>
      <c r="OQ14" s="8">
        <f>VLOOKUP(AG14,'BUS 2'!$G$1:$CU$424,3,0)</f>
        <v/>
      </c>
      <c r="OR14" s="8">
        <f>VLOOKUP(AG14,'BUS 2'!$G$1:$CU$424,4,0)</f>
        <v/>
      </c>
      <c r="OS14" s="8">
        <f>VLOOKUP(AG14,'BUS 2'!$G$1:$CU$424,5,0)</f>
        <v/>
      </c>
      <c r="OT14" s="8">
        <f>VLOOKUP(AG14,'BUS 2'!$G$1:$CU$424,6,0)</f>
        <v/>
      </c>
      <c r="OU14" s="8">
        <f>VLOOKUP(AG14,'BUS 2'!$G$1:$CU$424,7,0)</f>
        <v/>
      </c>
      <c r="OV14" s="8">
        <f>VLOOKUP(AG14,'BUS 2'!$G$1:$CU$424,8,0)</f>
        <v/>
      </c>
      <c r="OW14" s="8">
        <f>VLOOKUP(AG14,'BUS 2'!$G$1:$CU$424,9,0)</f>
        <v/>
      </c>
      <c r="OX14" s="8">
        <f>VLOOKUP(AG14,'BUS 2'!$G$1:$CU$424,10,0)</f>
        <v/>
      </c>
      <c r="OY14" s="8">
        <f>VLOOKUP(AG14,'BUS 2'!$G$1:$CU$424,11,0)</f>
        <v/>
      </c>
      <c r="OZ14" s="8">
        <f>VLOOKUP(AG14,'BUS 2'!$G$1:$CU$424,12,0)</f>
        <v/>
      </c>
      <c r="PA14" s="8">
        <f>VLOOKUP(AG14,'BUS 2'!$G$1:$CU$424,13,0)</f>
        <v/>
      </c>
      <c r="PB14" s="8">
        <f>VLOOKUP(AG14,'BUS 2'!$G$1:$CU$424,14,0)</f>
        <v/>
      </c>
      <c r="PC14" s="8">
        <f>VLOOKUP(AG14,'BUS 2'!$G$1:$CU$424,15,0)</f>
        <v/>
      </c>
      <c r="PD14" s="8">
        <f>VLOOKUP(AG14,'BUS 2'!$G$1:$CU$424,16,0)</f>
        <v/>
      </c>
      <c r="PE14" s="8">
        <f>VLOOKUP(AG14,'BUS 2'!$G$1:$CU$424,17,0)</f>
        <v/>
      </c>
      <c r="PF14" s="8">
        <f>VLOOKUP(AG14,'BUS 2'!$G$1:$CU$424,18,0)</f>
        <v/>
      </c>
      <c r="PG14" s="8">
        <f>VLOOKUP(AG14,'BUS 2'!$G$1:$CU$424,19,0)</f>
        <v/>
      </c>
      <c r="PH14" s="8">
        <f>VLOOKUP(AG14,'BUS 2'!$G$1:$CU$424,20,0)</f>
        <v/>
      </c>
      <c r="PI14" s="8">
        <f>VLOOKUP(AG14,'BUS 2'!$G$1:$CU$424,21,0)</f>
        <v/>
      </c>
      <c r="PJ14" s="8">
        <f>VLOOKUP(AG14,'BUS 2'!$G$1:$CU$424,22,0)</f>
        <v/>
      </c>
      <c r="PK14" s="8">
        <f>VLOOKUP(AG14,'BUS 2'!$G$1:$CU$424,23,0)</f>
        <v/>
      </c>
      <c r="PL14" s="8">
        <f>VLOOKUP(AG14,'BUS 2'!$G$1:$CU$424,24,0)</f>
        <v/>
      </c>
      <c r="PM14" s="8">
        <f>VLOOKUP(AG14,'BUS 2'!$G$1:$CU$424,25,0)</f>
        <v/>
      </c>
      <c r="PN14" s="8">
        <f>VLOOKUP(AG14,'BUS 2'!$G$1:$CU$424,26,0)</f>
        <v/>
      </c>
      <c r="PO14" s="8">
        <f>VLOOKUP(AG14,'BUS 2'!$G$1:$CU$424,27,0)</f>
        <v/>
      </c>
      <c r="PP14" s="8">
        <f>VLOOKUP(AG14,'BUS 2'!$G$1:$CU$424,28,0)</f>
        <v/>
      </c>
      <c r="PQ14" s="8">
        <f>VLOOKUP(AG14,'BUS 2'!$G$1:$CU$424,29,0)</f>
        <v/>
      </c>
      <c r="PR14" s="8">
        <f>VLOOKUP(AG14,'BUS 2'!$G$1:$CU$424,30,0)</f>
        <v/>
      </c>
      <c r="PS14" s="8">
        <f>VLOOKUP(AG14,'BUS 2'!$G$1:$CU$424,31,0)</f>
        <v/>
      </c>
      <c r="PT14" s="48" t="inlineStr">
        <is>
          <t>1-Disebarkan ke lahan terbuka</t>
        </is>
      </c>
      <c r="PU14" s="8" t="n">
        <v>1</v>
      </c>
      <c r="PV14" s="8" t="n">
        <v>0</v>
      </c>
      <c r="PW14" s="8" t="n">
        <v>0</v>
      </c>
      <c r="PX14" s="8" t="n">
        <v>0</v>
      </c>
      <c r="PY14" s="8" t="n">
        <v>0</v>
      </c>
      <c r="PZ14" s="8" t="n">
        <v>0</v>
      </c>
      <c r="QA14" s="8" t="n">
        <v>1</v>
      </c>
      <c r="QB14" s="8" t="n">
        <v>0</v>
      </c>
      <c r="QC14" s="8" t="n">
        <v>0</v>
      </c>
      <c r="QD14" s="8" t="n">
        <v>0</v>
      </c>
      <c r="QE14" s="48" t="n"/>
      <c r="QF14" s="48" t="n"/>
      <c r="QG14" s="48" t="n"/>
      <c r="QH14" s="48" t="n"/>
      <c r="QI14" s="48" t="n"/>
      <c r="QJ14" s="48" t="n"/>
      <c r="QK14" s="48" t="n"/>
      <c r="QL14" s="48" t="n"/>
      <c r="QM14" s="48" t="n"/>
      <c r="QN14" s="48" t="n"/>
      <c r="QO14" s="48" t="n"/>
      <c r="QP14" s="48" t="n"/>
      <c r="QQ14" s="48" t="n"/>
      <c r="QR14" s="48" t="n"/>
      <c r="QS14" s="48" t="n"/>
      <c r="QT14" s="48" t="n"/>
      <c r="QU14" s="48" t="n"/>
      <c r="QV14" s="48" t="n"/>
      <c r="QW14" s="48" t="n"/>
      <c r="QX14" s="48" t="n"/>
      <c r="QY14" s="48" t="n"/>
      <c r="QZ14" s="48" t="n"/>
      <c r="RA14" s="48" t="n"/>
      <c r="RB14" s="48" t="n"/>
      <c r="RC14" s="48" t="n"/>
      <c r="RD14" s="48" t="n"/>
      <c r="RE14" s="48" t="n"/>
      <c r="RF14" s="48" t="n"/>
      <c r="RG14" s="48" t="n"/>
      <c r="RH14" s="48" t="n"/>
      <c r="RI14" s="48" t="n"/>
      <c r="RJ14" s="48" t="n"/>
      <c r="RK14" s="48" t="n"/>
      <c r="RL14" s="48" t="n"/>
      <c r="RM14" s="48" t="n"/>
      <c r="RN14" s="48" t="n"/>
      <c r="RO14" s="48" t="n"/>
      <c r="RP14" s="48" t="n"/>
      <c r="RQ14" s="48" t="n"/>
      <c r="RR14" s="48" t="n"/>
      <c r="RS14" s="48" t="n"/>
      <c r="RT14" s="48" t="n"/>
      <c r="RU14" s="48" t="n"/>
      <c r="RV14" s="48" t="n"/>
      <c r="RW14" s="48" t="n"/>
      <c r="RX14" s="48" t="n"/>
      <c r="RY14" s="48" t="n"/>
      <c r="RZ14" s="48" t="n"/>
      <c r="SA14" s="48" t="n"/>
      <c r="SB14" s="48" t="n"/>
      <c r="SC14" s="48" t="n"/>
      <c r="SD14" s="48" t="n"/>
      <c r="SE14" s="48" t="n"/>
      <c r="SF14" s="48" t="n"/>
      <c r="SG14" s="48" t="n"/>
      <c r="SH14" s="48" t="n"/>
      <c r="SI14" s="48" t="n"/>
      <c r="SJ14" s="48" t="n"/>
      <c r="SK14" s="48" t="n"/>
      <c r="SL14" s="48" t="n"/>
      <c r="SM14" s="48" t="n"/>
      <c r="SN14" s="48" t="n"/>
      <c r="SO14" s="48" t="n"/>
      <c r="SP14" s="48" t="n"/>
      <c r="SQ14" s="48" t="n"/>
      <c r="SR14" s="48" t="n"/>
      <c r="SS14" s="48" t="n"/>
      <c r="ST14" s="48" t="n"/>
      <c r="SU14" s="48" t="n"/>
      <c r="SV14" s="48" t="n"/>
      <c r="SW14" s="48" t="n"/>
      <c r="SX14" s="48" t="n"/>
      <c r="SY14" s="8">
        <f>VLOOKUP(AG14,'BUS 2'!$G$1:$CU$424,33,0)</f>
        <v/>
      </c>
      <c r="SZ14" s="48">
        <f>VLOOKUP(AG14,'BUS 2'!$G$1:$CU$424,34,0)</f>
        <v/>
      </c>
      <c r="TA14" s="48">
        <f>VLOOKUP(AG14,'BUS 2'!$G$1:$CU$424,35,0)</f>
        <v/>
      </c>
      <c r="TB14" s="48">
        <f>VLOOKUP(AG14,'BUS 2'!$G$1:$CU$424,36,0)</f>
        <v/>
      </c>
      <c r="TC14" s="48">
        <f>VLOOKUP(AG14,'BUS 2'!$G$1:$CU$424,37,0)</f>
        <v/>
      </c>
      <c r="TD14" s="48">
        <f>VLOOKUP(AG14,'BUS 2'!$G$1:$CU$424,38,0)</f>
        <v/>
      </c>
      <c r="TE14" s="48">
        <f>VLOOKUP(AG14,'BUS 2'!$G$1:$CU$424,39,0)</f>
        <v/>
      </c>
      <c r="TF14" s="48">
        <f>VLOOKUP(AG14,'BUS 2'!$G$1:$CU$424,40,0)</f>
        <v/>
      </c>
      <c r="TG14" s="8">
        <f>VLOOKUP(AG14,'BUS 2'!$G$1:$CU$424,42,0)</f>
        <v/>
      </c>
      <c r="TH14" s="8">
        <f>VLOOKUP(AG14,'BUS 2'!$G$1:$CU$424,43,0)</f>
        <v/>
      </c>
      <c r="TI14" s="8">
        <f>VLOOKUP(AG14,'BUS 2'!$G$1:$CU$424,44,0)</f>
        <v/>
      </c>
      <c r="TJ14" s="8">
        <f>VLOOKUP(AG14,'BUS 2'!$G$1:$CU$424,45,0)</f>
        <v/>
      </c>
      <c r="TK14" s="8">
        <f>VLOOKUP(AG14,'BUS 2'!$G$1:$CU$424,46,0)</f>
        <v/>
      </c>
      <c r="TL14" s="8">
        <f>VLOOKUP(AG14,'BUS 2'!$G$1:$CU$424,47,0)</f>
        <v/>
      </c>
      <c r="TM14" s="8">
        <f>VLOOKUP(AG14,'BUS 2'!$G$1:$CU$424,48,0)</f>
        <v/>
      </c>
      <c r="TN14" s="8">
        <f>VLOOKUP(AG14,'BUS 2'!$G$1:$CU$424,49,0)</f>
        <v/>
      </c>
      <c r="TO14" s="8">
        <f>VLOOKUP(AG14,'BUS 2'!$G$1:$CU$424,50,0)</f>
        <v/>
      </c>
      <c r="TP14" s="8">
        <f>VLOOKUP(AG14,'BUS 2'!$G$1:$CU$424,51,0)</f>
        <v/>
      </c>
      <c r="TQ14" s="8">
        <f>VLOOKUP(AG14,'BUS 2'!$G$1:$CU$424,52,0)</f>
        <v/>
      </c>
      <c r="TR14" s="8">
        <f>VLOOKUP(AG14,'BUS 2'!$G$1:$CU$424,53,0)</f>
        <v/>
      </c>
      <c r="TS14" s="48">
        <f>VLOOKUP(AG14,'BUS 2'!$G$1:$CU$424,54,0)</f>
        <v/>
      </c>
      <c r="TT14" s="48">
        <f>VLOOKUP(AG14,'BUS 2'!$G$1:$CU$424,55,0)</f>
        <v/>
      </c>
      <c r="TU14" s="48">
        <f>VLOOKUP(AG14,'BUS 2'!$G$1:$CU$424,56,0)</f>
        <v/>
      </c>
      <c r="TV14" s="48">
        <f>VLOOKUP(AG14,'BUS 2'!$G$1:$CU$424,57,0)</f>
        <v/>
      </c>
      <c r="TW14" s="48">
        <f>VLOOKUP(AG14,'BUS 2'!$G$1:$CU$424,58,0)</f>
        <v/>
      </c>
      <c r="TX14" s="48">
        <f>VLOOKUP(AG14,'BUS 2'!$G$1:$CU$424,59,0)</f>
        <v/>
      </c>
      <c r="TY14" s="48">
        <f>VLOOKUP(AG14,'BUS 2'!$G$1:$CU$424,60,0)</f>
        <v/>
      </c>
      <c r="TZ14" s="48">
        <f>VLOOKUP(AG14,'BUS 2'!$G$1:$CU$424,61,0)</f>
        <v/>
      </c>
      <c r="UA14" s="48">
        <f>VLOOKUP(AG14,'BUS 2'!$G$1:$CU$424,62,0)</f>
        <v/>
      </c>
      <c r="UB14" s="48">
        <f>VLOOKUP(AG14,'BUS 2'!$G$1:$CU$424,63,0)</f>
        <v/>
      </c>
      <c r="UC14" s="48">
        <f>VLOOKUP(AG14,'BUS 2'!$G$1:$CU$424,64,0)</f>
        <v/>
      </c>
      <c r="UD14" s="48">
        <f>VLOOKUP(AG14,'BUS 2'!$G$1:$CU$424,65,0)</f>
        <v/>
      </c>
      <c r="UE14" s="48">
        <f>VLOOKUP(AG14,'BUS 2'!$G$1:$CU$424,66,0)</f>
        <v/>
      </c>
      <c r="UF14" s="48">
        <f>VLOOKUP(AG14,'BUS 2'!$G$1:$CU$424,67,0)</f>
        <v/>
      </c>
      <c r="UG14" s="48">
        <f>VLOOKUP(AG14,'BUS 2'!$G$1:$CU$424,68,0)</f>
        <v/>
      </c>
      <c r="UH14" s="48">
        <f>VLOOKUP(AG14,'BUS 2'!$G$1:$CU$424,69,0)</f>
        <v/>
      </c>
      <c r="UI14" s="48">
        <f>VLOOKUP(AG14,'BUS 2'!$G$1:$CU$424,70,0)</f>
        <v/>
      </c>
      <c r="UJ14" s="48">
        <f>VLOOKUP(AG14,'BUS 2'!$G$1:$CU$424,71,0)</f>
        <v/>
      </c>
      <c r="UK14" s="48">
        <f>VLOOKUP(AG14,'BUS 2'!$G$1:$CU$424,72,0)</f>
        <v/>
      </c>
      <c r="UL14" s="48">
        <f>VLOOKUP(AG14,'BUS 2'!$G$1:$CU$424,73,0)</f>
        <v/>
      </c>
      <c r="UM14" s="48">
        <f>VLOOKUP(AG14,'BUS 2'!$G$1:$CU$424,74,0)</f>
        <v/>
      </c>
      <c r="UN14" s="48">
        <f>VLOOKUP(AG14,'BUS 2'!$G$1:$CU$424,75,0)</f>
        <v/>
      </c>
      <c r="UO14" s="48">
        <f>VLOOKUP(AG14,'BUS 2'!$G$1:$CU$424,76,0)</f>
        <v/>
      </c>
      <c r="UP14" s="48">
        <f>VLOOKUP(AG14,'BUS 2'!$G$1:$CU$424,77,0)</f>
        <v/>
      </c>
      <c r="UQ14" s="48">
        <f>VLOOKUP(AG14,'BUS 2'!$G$1:$CU$424,78,0)</f>
        <v/>
      </c>
      <c r="UR14" s="48">
        <f>VLOOKUP(AG14,'BUS 2'!$G$1:$CU$424,79,0)</f>
        <v/>
      </c>
      <c r="US14" s="48">
        <f>VLOOKUP(AG14,'BUS 2'!$G$1:$CU$424,80,0)</f>
        <v/>
      </c>
      <c r="UT14" s="48">
        <f>VLOOKUP(AG14,'BUS 2'!$G$1:$CU$424,81,0)</f>
        <v/>
      </c>
      <c r="UU14" s="48" t="n"/>
      <c r="UV14" s="48" t="n"/>
      <c r="UW14" s="48" t="n"/>
      <c r="UX14" s="48" t="n"/>
      <c r="UY14" s="48" t="n"/>
      <c r="UZ14" s="48" t="n"/>
      <c r="VA14" s="48" t="n"/>
      <c r="VB14" s="48" t="n"/>
      <c r="VC14" s="48" t="n"/>
      <c r="VD14" s="48" t="n"/>
      <c r="VE14" s="48" t="n"/>
      <c r="VF14" s="48" t="n"/>
      <c r="VG14" s="48" t="n"/>
      <c r="VH14" s="48" t="n"/>
      <c r="VI14" s="48" t="n"/>
      <c r="VJ14" s="48" t="n"/>
      <c r="VK14" s="48" t="n"/>
      <c r="VL14" s="48" t="n"/>
      <c r="VM14" s="48" t="n"/>
      <c r="VN14" s="48" t="n"/>
      <c r="VO14" s="48" t="n"/>
      <c r="VP14" s="48" t="n"/>
      <c r="VQ14" s="48" t="n"/>
      <c r="VR14" s="48" t="n"/>
      <c r="VS14" s="48" t="n"/>
      <c r="VT14" s="48" t="n"/>
      <c r="VU14" s="48" t="n"/>
      <c r="VV14" s="48" t="n"/>
      <c r="VW14" s="48" t="n"/>
      <c r="VX14" s="48" t="n"/>
      <c r="VY14" s="48" t="n"/>
      <c r="VZ14" s="48" t="n"/>
      <c r="WA14" s="48" t="n"/>
      <c r="WB14" s="48" t="n"/>
      <c r="WC14" s="48" t="n"/>
      <c r="WD14" s="48" t="n"/>
      <c r="WE14" s="48" t="n"/>
      <c r="WF14" s="48" t="n"/>
      <c r="WG14" s="48" t="n"/>
      <c r="WH14" s="48" t="n"/>
      <c r="WI14" s="48" t="n"/>
      <c r="WJ14" s="48" t="n"/>
      <c r="WK14" s="48" t="n"/>
      <c r="WL14" s="48" t="n"/>
      <c r="WM14" s="48" t="n"/>
      <c r="WN14" s="48" t="n"/>
      <c r="WO14" s="48" t="n"/>
      <c r="WP14" s="48" t="n"/>
      <c r="WQ14" s="48" t="n"/>
      <c r="WR14" s="48" t="n"/>
      <c r="WS14" s="48" t="n"/>
      <c r="WT14" s="48" t="n"/>
      <c r="WU14" s="48" t="n"/>
      <c r="WV14" s="48" t="n"/>
      <c r="WW14" s="48" t="n"/>
      <c r="WX14" s="48" t="n"/>
      <c r="WY14" s="48" t="n"/>
      <c r="WZ14" s="48" t="n"/>
      <c r="XA14" s="48" t="n"/>
      <c r="XB14" s="48" t="n"/>
      <c r="XC14" s="48" t="n"/>
      <c r="XD14" s="48" t="n"/>
      <c r="XE14" s="48" t="n"/>
      <c r="XF14" s="48" t="n"/>
      <c r="XG14" s="48" t="n"/>
      <c r="XH14" s="48" t="n"/>
      <c r="XI14" s="48" t="n"/>
      <c r="XJ14" s="48" t="n"/>
      <c r="XK14" s="48" t="n"/>
      <c r="XL14" s="48" t="n"/>
      <c r="XM14" s="48" t="n"/>
      <c r="XN14" s="48" t="n"/>
      <c r="XO14" s="48" t="n"/>
      <c r="XP14" s="48" t="n"/>
      <c r="XQ14" s="48" t="n"/>
      <c r="XR14" s="48" t="n"/>
      <c r="XS14" s="48" t="n"/>
      <c r="XT14" s="48" t="n"/>
      <c r="XU14" s="48" t="n"/>
      <c r="XV14" s="48" t="n"/>
      <c r="XW14" s="48" t="n"/>
      <c r="XX14" s="48" t="n"/>
      <c r="XY14" s="48" t="n"/>
      <c r="XZ14" s="48" t="n"/>
      <c r="YA14" s="48" t="n"/>
      <c r="YB14" s="48" t="n"/>
      <c r="YC14" s="48" t="n"/>
      <c r="YD14" s="48" t="n"/>
      <c r="YE14" s="48" t="n"/>
      <c r="YF14" s="48" t="n"/>
      <c r="YG14" s="48" t="n"/>
      <c r="YH14" s="48" t="n"/>
      <c r="YI14" s="48" t="n"/>
      <c r="YJ14" s="48" t="n"/>
      <c r="YK14" s="48" t="n"/>
      <c r="YL14" s="48" t="n"/>
      <c r="YM14" s="48" t="n"/>
      <c r="YN14" s="48" t="n"/>
      <c r="YO14" s="48" t="n"/>
      <c r="YP14" s="48" t="n"/>
      <c r="YQ14" s="48" t="n"/>
      <c r="YR14" s="48" t="n"/>
      <c r="YS14" s="48" t="n"/>
      <c r="YT14" s="48" t="n"/>
      <c r="YU14" s="48" t="n"/>
      <c r="YV14" s="48" t="n"/>
      <c r="YW14" s="48" t="n"/>
      <c r="YX14" s="48" t="n"/>
      <c r="YY14" s="48" t="n"/>
      <c r="YZ14" s="48" t="n"/>
      <c r="ZA14" s="48" t="n"/>
      <c r="ZB14" s="48" t="n"/>
      <c r="ZC14" s="48" t="n"/>
      <c r="ZD14" s="48" t="n"/>
      <c r="ZE14" s="48" t="n"/>
      <c r="ZF14" s="48" t="n"/>
      <c r="ZG14" s="48" t="n"/>
      <c r="ZH14" s="48" t="n"/>
      <c r="ZI14" s="48" t="n"/>
      <c r="ZJ14" s="48" t="n"/>
      <c r="ZK14" s="48" t="n"/>
      <c r="ZL14" s="48" t="n"/>
      <c r="ZM14" s="48" t="n"/>
      <c r="ZN14" s="48" t="n"/>
      <c r="ZO14" s="48" t="n"/>
      <c r="ZP14" s="48" t="n"/>
      <c r="ZQ14" s="48" t="n"/>
      <c r="ZR14" s="48" t="n"/>
      <c r="ZS14" s="48" t="n"/>
      <c r="ZT14" s="48" t="n"/>
      <c r="ZU14" s="48" t="n"/>
      <c r="ZV14" s="48" t="n"/>
      <c r="ZW14" s="48" t="n"/>
      <c r="ZX14" s="48" t="n"/>
      <c r="ZY14" s="48" t="n"/>
      <c r="ZZ14" s="48" t="n"/>
      <c r="AAA14" s="48" t="n"/>
      <c r="AAB14" s="48" t="n"/>
      <c r="AAC14" s="48" t="n"/>
      <c r="AAD14" s="48" t="n"/>
      <c r="AAE14" s="48" t="n"/>
      <c r="AAF14" s="48" t="n"/>
      <c r="AAG14" s="48" t="n"/>
      <c r="AAH14" s="48" t="n"/>
      <c r="AAI14" s="48" t="n"/>
      <c r="AAJ14" s="48" t="n"/>
      <c r="AAK14" s="48" t="n"/>
      <c r="AAL14" s="48" t="inlineStr">
        <is>
          <t>Tidak</t>
        </is>
      </c>
      <c r="AAM14" s="48" t="n"/>
      <c r="AAN14" s="48" t="n"/>
      <c r="AAO14" s="48" t="n"/>
      <c r="AAP14" s="48" t="n"/>
      <c r="AAQ14" s="48" t="n"/>
      <c r="AAR14" s="48" t="inlineStr">
        <is>
          <t>Ya</t>
        </is>
      </c>
      <c r="AAS14" s="48" t="inlineStr">
        <is>
          <t>Mengetahui</t>
        </is>
      </c>
      <c r="AAT14" s="48" t="inlineStr">
        <is>
          <t>Digunakan untuk pupuk di lahan pertanian sendiri</t>
        </is>
      </c>
      <c r="AAU14" s="8" t="n">
        <v>1</v>
      </c>
      <c r="AAV14" s="8" t="n">
        <v>0</v>
      </c>
      <c r="AAW14" s="8" t="n">
        <v>0</v>
      </c>
      <c r="AAX14" s="8" t="n">
        <v>0</v>
      </c>
      <c r="AAY14" s="8" t="n">
        <v>0</v>
      </c>
      <c r="AAZ14" s="8" t="n">
        <v>0</v>
      </c>
      <c r="ABA14" s="8" t="n">
        <v>0</v>
      </c>
      <c r="ABB14" s="48" t="inlineStr">
        <is>
          <t>Pupuk cair untuk tanaman</t>
        </is>
      </c>
      <c r="ABC14" s="8" t="n">
        <v>1</v>
      </c>
      <c r="ABD14" s="8" t="n">
        <v>0</v>
      </c>
      <c r="ABE14" s="8" t="n">
        <v>0</v>
      </c>
      <c r="ABF14" s="8" t="n">
        <v>0</v>
      </c>
      <c r="ABG14" s="8" t="n">
        <v>0</v>
      </c>
      <c r="ABH14" s="48" t="n"/>
      <c r="ABI14" s="48" t="n"/>
      <c r="ABJ14" s="48" t="n"/>
      <c r="ABK14" s="48" t="n"/>
      <c r="ABL14" s="48" t="n"/>
      <c r="ABM14" s="48" t="n"/>
      <c r="ABN14" s="48" t="n"/>
      <c r="ABO14" s="48" t="n"/>
      <c r="ABP14" s="48" t="n"/>
      <c r="ABQ14" s="11" t="inlineStr">
        <is>
          <t>Rumput</t>
        </is>
      </c>
      <c r="ABR14" s="48" t="inlineStr">
        <is>
          <t>Sering ( 1 minggu 2 kali)</t>
        </is>
      </c>
      <c r="ABS14" s="8" t="n">
        <v>1500</v>
      </c>
      <c r="ABT14" s="48" t="n"/>
      <c r="ABU14" s="8" t="n">
        <v>300</v>
      </c>
      <c r="ABV14" s="8" t="n">
        <v>300</v>
      </c>
      <c r="ABW14" s="48" t="inlineStr">
        <is>
          <t>NPK</t>
        </is>
      </c>
      <c r="ABX14" s="48" t="n"/>
      <c r="ABY14" s="8" t="n">
        <v>25</v>
      </c>
      <c r="ABZ14" s="8" t="n">
        <v>20</v>
      </c>
      <c r="ACA14" s="8" t="n">
        <v>10</v>
      </c>
      <c r="ACB14" s="8" t="n">
        <v>6000</v>
      </c>
      <c r="ACC14" s="8" t="n">
        <v>400</v>
      </c>
      <c r="ACD14" s="8" t="n">
        <v>500</v>
      </c>
      <c r="ACE14" s="48" t="inlineStr">
        <is>
          <t>Ya</t>
        </is>
      </c>
      <c r="ACF14" s="48" t="inlineStr">
        <is>
          <t>Cukup meningkat</t>
        </is>
      </c>
      <c r="ACG14" s="48" t="inlineStr">
        <is>
          <t>Cukup meningkat</t>
        </is>
      </c>
      <c r="ACH14" s="48" t="inlineStr">
        <is>
          <t>Cukup meningkat</t>
        </is>
      </c>
      <c r="ACI14" s="48" t="n"/>
      <c r="ACJ14" s="48" t="n"/>
      <c r="ACK14" s="48" t="n"/>
      <c r="ACL14" s="48" t="n"/>
      <c r="ACM14" s="48" t="n"/>
      <c r="ACN14" s="48" t="n"/>
      <c r="ACO14" s="48" t="n"/>
      <c r="ACP14" s="48" t="n"/>
      <c r="ACQ14" s="48" t="n"/>
      <c r="ACR14" s="48" t="n"/>
      <c r="ACS14" s="48" t="n"/>
      <c r="ACT14" s="48" t="inlineStr">
        <is>
          <t>dari limbah ayam</t>
        </is>
      </c>
      <c r="ACU14" s="48" t="inlineStr">
        <is>
          <t>Manfaat cukup signifikan, terasa di kehidupan sehari-hari</t>
        </is>
      </c>
      <c r="ACV14" s="48" t="inlineStr">
        <is>
          <t>Berkurang</t>
        </is>
      </c>
      <c r="ACW14" s="48" t="inlineStr">
        <is>
          <t>Anggota keluarga - Perempuan dewasa</t>
        </is>
      </c>
      <c r="ACX14" s="48" t="inlineStr">
        <is>
          <t>Setuju</t>
        </is>
      </c>
      <c r="ACY14" s="48" t="inlineStr">
        <is>
          <t>Anggota keluarga - Laki-laki dewasa Anggota keluarga - Perempuan dewasa Anggota keluarga - Anak-anak</t>
        </is>
      </c>
      <c r="ACZ14" s="8" t="n">
        <v>1</v>
      </c>
      <c r="ADA14" s="8" t="n">
        <v>1</v>
      </c>
      <c r="ADB14" s="8" t="n">
        <v>1</v>
      </c>
      <c r="ADC14" s="8" t="n">
        <v>0</v>
      </c>
      <c r="ADD14" s="48" t="inlineStr">
        <is>
          <t>Cukup puas</t>
        </is>
      </c>
      <c r="ADE14" s="48" t="inlineStr">
        <is>
          <t>Cukup puas</t>
        </is>
      </c>
      <c r="ADF14" s="48" t="inlineStr">
        <is>
          <t>Cukup puas</t>
        </is>
      </c>
      <c r="ADG14" s="48" t="inlineStr">
        <is>
          <t>Cukup puas</t>
        </is>
      </c>
      <c r="ADH14" s="48" t="inlineStr">
        <is>
          <t>Tidak</t>
        </is>
      </c>
      <c r="ADI14" s="48" t="n"/>
      <c r="ADJ14" s="48" t="inlineStr">
        <is>
          <t>Cukup puas</t>
        </is>
      </c>
      <c r="ADK14" s="48" t="n"/>
      <c r="ADL14" s="48" t="n"/>
      <c r="ADM14" s="48" t="n"/>
      <c r="ADN14" s="48" t="n"/>
      <c r="ADO14" s="48" t="n"/>
      <c r="ADP14" s="48" t="n"/>
      <c r="ADQ14" s="48" t="n"/>
      <c r="ADR14" s="48" t="n"/>
      <c r="ADS14" s="48" t="n"/>
      <c r="ADT14" s="48" t="n"/>
      <c r="ADU14" s="48" t="inlineStr">
        <is>
          <t>Menghubungi CPO atau pendamping Memperbaiki sendiri</t>
        </is>
      </c>
      <c r="ADV14" s="8" t="n">
        <v>0</v>
      </c>
      <c r="ADW14" s="8" t="n">
        <v>0</v>
      </c>
      <c r="ADX14" s="8" t="n">
        <v>0</v>
      </c>
      <c r="ADY14" s="8" t="n">
        <v>0</v>
      </c>
      <c r="ADZ14" s="8" t="n">
        <v>1</v>
      </c>
      <c r="AEA14" s="8" t="n">
        <v>1</v>
      </c>
      <c r="AEB14" s="8" t="n">
        <v>0</v>
      </c>
      <c r="AEC14" s="8" t="n">
        <v>0</v>
      </c>
      <c r="AED14" s="12" t="n"/>
      <c r="AEE14" s="17" t="inlineStr">
        <is>
          <t>Laki-laki dewasa</t>
        </is>
      </c>
      <c r="AEF14" s="48" t="n"/>
      <c r="AEG14" s="17" t="inlineStr">
        <is>
          <t>Menelepon atau WA langsung</t>
        </is>
      </c>
      <c r="AEH14" s="48" t="n"/>
      <c r="AEI14" s="11" t="inlineStr">
        <is>
          <t>Tidak ada</t>
        </is>
      </c>
      <c r="AEJ14" s="48" t="inlineStr">
        <is>
          <t>Kadang-kadang</t>
        </is>
      </c>
      <c r="AEK14"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EL14" s="18" t="n">
        <v>1</v>
      </c>
      <c r="AEM14" s="18" t="n">
        <v>1</v>
      </c>
      <c r="AEN14" s="18" t="n">
        <v>1</v>
      </c>
      <c r="AEO14" s="18" t="n">
        <v>1</v>
      </c>
      <c r="AEP14" s="18" t="n">
        <v>1</v>
      </c>
      <c r="AEQ14" s="18" t="n">
        <v>1</v>
      </c>
      <c r="AER14" s="18" t="n">
        <v>1</v>
      </c>
      <c r="AES14" s="18" t="n">
        <v>1</v>
      </c>
      <c r="AET14" s="18" t="n">
        <v>0</v>
      </c>
      <c r="AEU14" s="18" t="n">
        <v>0</v>
      </c>
      <c r="AEV14" s="18" t="n">
        <v>0</v>
      </c>
      <c r="AEW14" s="18" t="n">
        <v>0</v>
      </c>
      <c r="AEX14" s="48" t="n"/>
      <c r="AEY14" s="48" t="inlineStr">
        <is>
          <t>Mengurangi pengeluaran energi</t>
        </is>
      </c>
      <c r="AEZ14" s="48" t="n"/>
      <c r="AFA14" s="48" t="inlineStr">
        <is>
          <t>Koperasi</t>
        </is>
      </c>
      <c r="AFB14" s="48" t="n"/>
      <c r="AFC14" s="48" t="inlineStr">
        <is>
          <t>WhatsApp Image 2026-02-03 at 14.20.10-13_47_13.jpeg</t>
        </is>
      </c>
      <c r="AFD14" s="16" t="inlineStr">
        <is>
          <t>https://kf.kobotoolbox.org/api/v2/assets/avstPQqLr3Ab3ZdcVTXZ6f/data/664202679/attachments/attWcQz4TLCaYMjWBoVRXXav/</t>
        </is>
      </c>
      <c r="AFE14" s="48" t="inlineStr">
        <is>
          <t>WhatsApp Image 2026-02-03 at 14.20.09-13_47_26.jpeg</t>
        </is>
      </c>
      <c r="AFF14" s="16" t="inlineStr">
        <is>
          <t>https://kf.kobotoolbox.org/api/v2/assets/avstPQqLr3Ab3ZdcVTXZ6f/data/664202679/attachments/attq8wHhnwNA7GSJ3L3PFnhu/</t>
        </is>
      </c>
      <c r="AFG14" s="48" t="inlineStr">
        <is>
          <t>manto</t>
        </is>
      </c>
      <c r="AFH14" s="48" t="n"/>
      <c r="AFI14" s="48" t="n"/>
    </row>
    <row r="15">
      <c r="A15" s="6" t="n">
        <v>46058</v>
      </c>
      <c r="B15" s="6" t="n">
        <v>46058</v>
      </c>
      <c r="C15" s="48" t="inlineStr">
        <is>
          <t>Marmanto</t>
        </is>
      </c>
      <c r="D15" s="48" t="inlineStr">
        <is>
          <t>Jumali Wardi W</t>
        </is>
      </c>
      <c r="E15" s="8" t="n">
        <v>6285727023490</v>
      </c>
      <c r="F15" s="48" t="n"/>
      <c r="G15" s="8" t="n">
        <v>-7.33332939</v>
      </c>
      <c r="H15" s="8" t="n">
        <v>110.3411286</v>
      </c>
      <c r="I15" s="48" t="n"/>
      <c r="J15" s="8" t="n">
        <v>2.05</v>
      </c>
      <c r="K15" s="48" t="n"/>
      <c r="L15" s="48" t="n"/>
      <c r="M15" s="8" t="n">
        <v>-7.33347641</v>
      </c>
      <c r="N15" s="8" t="n">
        <v>110.3411244</v>
      </c>
      <c r="O15" s="48" t="n"/>
      <c r="P15" s="8" t="n">
        <v>4.7</v>
      </c>
      <c r="Q15" s="48" t="n"/>
      <c r="R15" s="48" t="inlineStr">
        <is>
          <t>Jawa Tengah</t>
        </is>
      </c>
      <c r="S15" s="48" t="n"/>
      <c r="T15" s="48" t="n"/>
      <c r="U15" s="48" t="n"/>
      <c r="V15" s="48" t="n"/>
      <c r="W15" s="48" t="n"/>
      <c r="X15" s="48" t="n"/>
      <c r="Y15" s="48" t="n"/>
      <c r="Z15" s="48" t="n"/>
      <c r="AA15" s="48" t="n"/>
      <c r="AB15" s="48" t="n"/>
      <c r="AC15" s="48" t="inlineStr">
        <is>
          <t>Boyolali</t>
        </is>
      </c>
      <c r="AD15" s="48" t="inlineStr">
        <is>
          <t>Mojosongo</t>
        </is>
      </c>
      <c r="AE15" s="48" t="inlineStr">
        <is>
          <t>Madu</t>
        </is>
      </c>
      <c r="AF15" s="48" t="inlineStr">
        <is>
          <t>KUD MOJOSONGO</t>
        </is>
      </c>
      <c r="AG15" s="48" t="inlineStr">
        <is>
          <t>UGP0164</t>
        </is>
      </c>
      <c r="AH15" s="8" t="n">
        <v>13</v>
      </c>
      <c r="AI15" s="48" t="inlineStr">
        <is>
          <t>VPA1</t>
        </is>
      </c>
      <c r="AJ15" s="48" t="inlineStr">
        <is>
          <t>Tidak aktif</t>
        </is>
      </c>
      <c r="AK15" s="8" t="n">
        <v>60</v>
      </c>
      <c r="AL15" s="48" t="inlineStr">
        <is>
          <t>Laki-laki</t>
        </is>
      </c>
      <c r="AM15" s="48" t="inlineStr">
        <is>
          <t>Sudah menikah</t>
        </is>
      </c>
      <c r="AN15" s="48" t="inlineStr">
        <is>
          <t>SD/Sederajat</t>
        </is>
      </c>
      <c r="AO15" s="48" t="inlineStr">
        <is>
          <t>Peternak</t>
        </is>
      </c>
      <c r="AP15" s="8" t="n">
        <v>0</v>
      </c>
      <c r="AQ15" s="8" t="n">
        <v>1</v>
      </c>
      <c r="AR15" s="8" t="n">
        <v>0</v>
      </c>
      <c r="AS15" s="8" t="n">
        <v>0</v>
      </c>
      <c r="AT15" s="8" t="n">
        <v>0</v>
      </c>
      <c r="AU15" s="8" t="n">
        <v>0</v>
      </c>
      <c r="AV15" s="8" t="n">
        <v>0</v>
      </c>
      <c r="AW15" s="8" t="n">
        <v>0</v>
      </c>
      <c r="AX15" s="48" t="n"/>
      <c r="AY15" s="48" t="inlineStr">
        <is>
          <t>Peternak</t>
        </is>
      </c>
      <c r="AZ15" s="8" t="n">
        <v>0</v>
      </c>
      <c r="BA15" s="8" t="n">
        <v>1</v>
      </c>
      <c r="BB15" s="8" t="n">
        <v>0</v>
      </c>
      <c r="BC15" s="8" t="n">
        <v>0</v>
      </c>
      <c r="BD15" s="8" t="n">
        <v>0</v>
      </c>
      <c r="BE15" s="8" t="n">
        <v>0</v>
      </c>
      <c r="BF15" s="8" t="n">
        <v>0</v>
      </c>
      <c r="BG15" s="8" t="n">
        <v>0</v>
      </c>
      <c r="BH15" s="48" t="n"/>
      <c r="BI15" s="48" t="inlineStr">
        <is>
          <t>Rp2.500.000 - Rp3.500.000</t>
        </is>
      </c>
      <c r="BJ15" s="8" t="n">
        <v>1</v>
      </c>
      <c r="BK15" s="8" t="n">
        <v>1</v>
      </c>
      <c r="BL15" s="8" t="n">
        <v>0</v>
      </c>
      <c r="BM15" s="8" t="n">
        <v>0</v>
      </c>
      <c r="BN15" s="48" t="inlineStr">
        <is>
          <t>Milik sendiri</t>
        </is>
      </c>
      <c r="BO15" s="48" t="inlineStr">
        <is>
          <t>Permanen (dinding bata dan semen)</t>
        </is>
      </c>
      <c r="BP15" s="8" t="n">
        <v>1</v>
      </c>
      <c r="BQ15" s="8" t="n">
        <v>0</v>
      </c>
      <c r="BR15" s="8" t="n">
        <v>0</v>
      </c>
      <c r="BS15" s="8" t="n">
        <v>0</v>
      </c>
      <c r="BT15" s="8" t="n">
        <v>0</v>
      </c>
      <c r="BU15" s="48" t="n"/>
      <c r="BV15" s="48" t="inlineStr">
        <is>
          <t>Keramik/ubin</t>
        </is>
      </c>
      <c r="BW15" s="8" t="n">
        <v>0</v>
      </c>
      <c r="BX15" s="8" t="n">
        <v>0</v>
      </c>
      <c r="BY15" s="8" t="n">
        <v>1</v>
      </c>
      <c r="BZ15" s="8" t="n">
        <v>0</v>
      </c>
      <c r="CA15" s="8" t="n">
        <v>0</v>
      </c>
      <c r="CB15" s="48" t="n"/>
      <c r="CC15" s="48" t="inlineStr">
        <is>
          <t>Genting</t>
        </is>
      </c>
      <c r="CD15" s="8" t="n">
        <v>0</v>
      </c>
      <c r="CE15" s="8" t="n">
        <v>0</v>
      </c>
      <c r="CF15" s="8" t="n">
        <v>0</v>
      </c>
      <c r="CG15" s="8" t="n">
        <v>0</v>
      </c>
      <c r="CH15" s="8" t="n">
        <v>0</v>
      </c>
      <c r="CI15" s="8" t="n">
        <v>1</v>
      </c>
      <c r="CJ15" s="8" t="n">
        <v>0</v>
      </c>
      <c r="CK15" s="48" t="n"/>
      <c r="CL15" s="48" t="inlineStr">
        <is>
          <t>Ya</t>
        </is>
      </c>
      <c r="CM15" s="8" t="n">
        <v>2012</v>
      </c>
      <c r="CN15" s="48" t="inlineStr">
        <is>
          <t>Fixed-Dome (Kubah Tetap)</t>
        </is>
      </c>
      <c r="CO15" s="48" t="inlineStr">
        <is>
          <t>6 m³ (4-5 ekor sapi, ±5 jam memasak/hari, ±50 kg</t>
        </is>
      </c>
      <c r="CP15" s="48" t="inlineStr">
        <is>
          <t>Anggota keluarga - laki-laki</t>
        </is>
      </c>
      <c r="CQ15" s="8" t="n">
        <v>0</v>
      </c>
      <c r="CR15" s="8" t="n">
        <v>0</v>
      </c>
      <c r="CS15" s="8" t="n">
        <v>0</v>
      </c>
      <c r="CT15" s="8" t="n">
        <v>0</v>
      </c>
      <c r="CU15" s="10" t="n">
        <v>1</v>
      </c>
      <c r="CV15" s="10" t="n">
        <v>0</v>
      </c>
      <c r="CW15" s="10" t="n">
        <v>0</v>
      </c>
      <c r="CX15" s="8" t="n">
        <v>0</v>
      </c>
      <c r="CY15" s="48" t="inlineStr">
        <is>
          <t>Anggota keluarga - laki-laki</t>
        </is>
      </c>
      <c r="CZ15" s="8" t="n">
        <v>1</v>
      </c>
      <c r="DA15" s="8" t="n">
        <v>0</v>
      </c>
      <c r="DB15" s="8" t="n">
        <v>0</v>
      </c>
      <c r="DC15" s="48" t="n"/>
      <c r="DD15" s="48" t="inlineStr">
        <is>
          <t>Anggota keluarga - laki-laki</t>
        </is>
      </c>
      <c r="DE15" s="8" t="n">
        <v>1</v>
      </c>
      <c r="DF15" s="8" t="n">
        <v>0</v>
      </c>
      <c r="DG15" s="8" t="n">
        <v>0</v>
      </c>
      <c r="DH15" s="8" t="n">
        <v>0</v>
      </c>
      <c r="DI15" s="48" t="n"/>
      <c r="DJ15" s="48" t="inlineStr">
        <is>
          <t>Anggota keluarga - laki-laki CPO atau pendamping</t>
        </is>
      </c>
      <c r="DK15" s="8" t="n">
        <v>1</v>
      </c>
      <c r="DL15" s="8" t="n">
        <v>0</v>
      </c>
      <c r="DM15" s="8" t="n">
        <v>1</v>
      </c>
      <c r="DN15" s="8" t="n">
        <v>0</v>
      </c>
      <c r="DO15" s="48" t="n"/>
      <c r="DP15" s="8" t="n">
        <v>1</v>
      </c>
      <c r="DQ15" s="8" t="n">
        <v>0</v>
      </c>
      <c r="DR15" s="8" t="n">
        <v>0</v>
      </c>
      <c r="DS15" s="48" t="n"/>
      <c r="DT15" s="48" t="n"/>
      <c r="DU15" s="48" t="n"/>
      <c r="DV15" s="48" t="inlineStr">
        <is>
          <t>Tidak berfungsi sama sekali</t>
        </is>
      </c>
      <c r="DW15" s="48" t="inlineStr">
        <is>
          <t>&gt;1 tahun yang lalu</t>
        </is>
      </c>
      <c r="DX15" s="48" t="inlineStr">
        <is>
          <t>Tidak ada ternak</t>
        </is>
      </c>
      <c r="DY15" s="48" t="n"/>
      <c r="DZ15" s="48" t="n"/>
      <c r="EA15" s="48" t="n"/>
      <c r="EB15" s="48" t="n"/>
      <c r="EC15" s="48" t="n"/>
      <c r="ED15" s="48" t="n"/>
      <c r="EE15" s="48" t="n"/>
      <c r="EF15" s="48" t="n"/>
      <c r="EG15" s="48" t="n"/>
      <c r="EH15" s="48" t="n"/>
      <c r="EI15" s="48" t="inlineStr">
        <is>
          <t>Kurangnya dukungan atau pemantauan dari pemerintah atau CPO Keterbatasan akses terhadap informasi atau pelatihan terkait biogas Tidak ada masalah</t>
        </is>
      </c>
      <c r="EJ15" s="8" t="n">
        <v>0</v>
      </c>
      <c r="EK15" s="8" t="n">
        <v>1</v>
      </c>
      <c r="EL15" s="8" t="n">
        <v>1</v>
      </c>
      <c r="EM15" s="8" t="n">
        <v>1</v>
      </c>
      <c r="EN15" s="8" t="n">
        <v>0</v>
      </c>
      <c r="EO15" s="11" t="n"/>
      <c r="EP15" s="48" t="inlineStr">
        <is>
          <t>Ya, cukup jelas dan mudah diikuti</t>
        </is>
      </c>
      <c r="EQ15" s="48" t="inlineStr">
        <is>
          <t>Pelatihan</t>
        </is>
      </c>
      <c r="ER15" s="48" t="inlineStr">
        <is>
          <t>CPO atau pendamping Pegawai koperasi</t>
        </is>
      </c>
      <c r="ES15" s="8" t="n">
        <v>1</v>
      </c>
      <c r="ET15" s="8" t="n">
        <v>0</v>
      </c>
      <c r="EU15" s="8" t="n">
        <v>1</v>
      </c>
      <c r="EV15" s="8" t="n">
        <v>0</v>
      </c>
      <c r="EW15" s="48" t="n"/>
      <c r="EX15" s="48" t="inlineStr">
        <is>
          <t>Anggota keluarga - Laki-laki</t>
        </is>
      </c>
      <c r="EY15" s="8" t="n">
        <v>1</v>
      </c>
      <c r="EZ15" s="8" t="n">
        <v>0</v>
      </c>
      <c r="FA15" s="8" t="n">
        <v>0</v>
      </c>
      <c r="FB15" s="48" t="n"/>
      <c r="FC15" s="48" t="inlineStr">
        <is>
          <t>Setiap minggu</t>
        </is>
      </c>
      <c r="FD15" s="48" t="n"/>
      <c r="FE15" s="48" t="inlineStr">
        <is>
          <t>Mengetahui</t>
        </is>
      </c>
      <c r="FF15" s="48" t="inlineStr">
        <is>
          <t>Selalu (setiap hari)</t>
        </is>
      </c>
      <c r="FG15" s="48" t="inlineStr">
        <is>
          <t>Mengetahui</t>
        </is>
      </c>
      <c r="FH15" s="48" t="inlineStr">
        <is>
          <t>Sering (setiap minggu)</t>
        </is>
      </c>
      <c r="FI15" s="48" t="inlineStr">
        <is>
          <t>Mengetahui</t>
        </is>
      </c>
      <c r="FJ15" s="48" t="inlineStr">
        <is>
          <t>Sering (setiap minggu)</t>
        </is>
      </c>
      <c r="FK15" s="48" t="inlineStr">
        <is>
          <t>Mengetahui</t>
        </is>
      </c>
      <c r="FL15" s="48" t="inlineStr">
        <is>
          <t>Sering (setiap minggu)</t>
        </is>
      </c>
      <c r="FM15" s="48" t="inlineStr">
        <is>
          <t>Mengetahui</t>
        </is>
      </c>
      <c r="FN15" s="48" t="inlineStr">
        <is>
          <t>Jarang (setiap bulan atau lebih)</t>
        </is>
      </c>
      <c r="FO15" s="48" t="inlineStr">
        <is>
          <t>Mengetahui</t>
        </is>
      </c>
      <c r="FP15" s="48" t="inlineStr">
        <is>
          <t>Sering (setiap minggu)</t>
        </is>
      </c>
      <c r="FQ15" s="48" t="inlineStr">
        <is>
          <t>Mengetahui</t>
        </is>
      </c>
      <c r="FR15" s="48" t="inlineStr">
        <is>
          <t>Ya</t>
        </is>
      </c>
      <c r="FS15" s="48" t="inlineStr">
        <is>
          <t>Mengetahui</t>
        </is>
      </c>
      <c r="FT15" s="48" t="inlineStr">
        <is>
          <t>Ya, terkadang</t>
        </is>
      </c>
      <c r="FU15" s="48" t="inlineStr">
        <is>
          <t>Laki-laki dewasa Perempuan dewasa</t>
        </is>
      </c>
      <c r="FV15" s="8" t="n">
        <v>1</v>
      </c>
      <c r="FW15" s="8" t="n">
        <v>1</v>
      </c>
      <c r="FX15" s="8" t="n">
        <v>0</v>
      </c>
      <c r="FY15" s="8" t="n">
        <v>0</v>
      </c>
      <c r="FZ15" s="48" t="inlineStr">
        <is>
          <t>Cukup memahami</t>
        </is>
      </c>
      <c r="GA15" s="48" t="inlineStr">
        <is>
          <t>CPO</t>
        </is>
      </c>
      <c r="GB15" s="8" t="n">
        <v>1</v>
      </c>
      <c r="GC15" s="8" t="n">
        <v>0</v>
      </c>
      <c r="GD15" s="8" t="n">
        <v>0</v>
      </c>
      <c r="GE15" s="8" t="n">
        <v>0</v>
      </c>
      <c r="GF15" s="48" t="n"/>
      <c r="GG15" s="48" t="inlineStr">
        <is>
          <t>Sering</t>
        </is>
      </c>
      <c r="GH15" s="48" t="inlineStr">
        <is>
          <t>Ya</t>
        </is>
      </c>
      <c r="GI15" s="48" t="inlineStr">
        <is>
          <t>Tetangga</t>
        </is>
      </c>
      <c r="GJ15" s="8" t="n">
        <v>1</v>
      </c>
      <c r="GK15" s="8" t="n">
        <v>0</v>
      </c>
      <c r="GL15" s="8" t="n">
        <v>0</v>
      </c>
      <c r="GM15" s="8" t="n">
        <v>0</v>
      </c>
      <c r="GN15" s="48" t="n"/>
      <c r="GO15" s="8" t="n">
        <v>8</v>
      </c>
      <c r="GP15" s="48" t="inlineStr">
        <is>
          <t>Penuh (100%)</t>
        </is>
      </c>
      <c r="GQ15" s="48" t="inlineStr">
        <is>
          <t>Kayu bakar LPG</t>
        </is>
      </c>
      <c r="GR15" s="8" t="n">
        <v>1</v>
      </c>
      <c r="GS15" s="8" t="n">
        <v>1</v>
      </c>
      <c r="GT15" s="8" t="n">
        <v>0</v>
      </c>
      <c r="GU15" s="8" t="n">
        <v>0</v>
      </c>
      <c r="GV15" s="8" t="n">
        <v>0</v>
      </c>
      <c r="GW15" s="8" t="n">
        <v>0</v>
      </c>
      <c r="GX15" s="8" t="n">
        <v>0</v>
      </c>
      <c r="GY15" s="48" t="n"/>
      <c r="GZ15" s="48" t="inlineStr">
        <is>
          <t>Tidak</t>
        </is>
      </c>
      <c r="HA15" s="8" t="n">
        <v>150</v>
      </c>
      <c r="HB15" s="8" t="n">
        <v>150000</v>
      </c>
      <c r="HC15" s="8" t="n">
        <v>0</v>
      </c>
      <c r="HD15" s="8" t="n">
        <v>0</v>
      </c>
      <c r="HE15" s="8" t="n">
        <v>9</v>
      </c>
      <c r="HF15" s="8" t="n">
        <v>75000</v>
      </c>
      <c r="HG15" s="8" t="n">
        <v>0</v>
      </c>
      <c r="HH15" s="8" t="n">
        <v>0</v>
      </c>
      <c r="HI15" s="48" t="n"/>
      <c r="HJ15" s="48" t="n"/>
      <c r="HK15" s="48" t="n"/>
      <c r="HL15" s="48" t="n"/>
      <c r="HM15" s="48" t="n"/>
      <c r="HN15" s="48" t="n"/>
      <c r="HO15" s="48" t="n"/>
      <c r="HP15" s="48" t="n"/>
      <c r="HQ15" s="48" t="n"/>
      <c r="HR15" s="48" t="n"/>
      <c r="HS15" s="48" t="n"/>
      <c r="HT15" s="48" t="n"/>
      <c r="HU15" s="48" t="n"/>
      <c r="HV15" s="48" t="n"/>
      <c r="HW15" s="48" t="n"/>
      <c r="HX15" s="48" t="n"/>
      <c r="HY15" s="8" t="n">
        <v>100</v>
      </c>
      <c r="HZ15" s="8" t="n">
        <v>100000</v>
      </c>
      <c r="IA15" s="8" t="n">
        <v>0</v>
      </c>
      <c r="IB15" s="8" t="n">
        <v>0</v>
      </c>
      <c r="IC15" s="48" t="n"/>
      <c r="ID15" s="48" t="n"/>
      <c r="IE15" s="48" t="n"/>
      <c r="IF15" s="48" t="n"/>
      <c r="IG15" s="48" t="n"/>
      <c r="IH15" s="48" t="n"/>
      <c r="II15" s="48" t="n"/>
      <c r="IJ15" s="48" t="n"/>
      <c r="IK15" s="48" t="inlineStr">
        <is>
          <t>50-65 kg</t>
        </is>
      </c>
      <c r="IL15" s="48" t="inlineStr">
        <is>
          <t>3-5 jam</t>
        </is>
      </c>
      <c r="IM15" s="48" t="inlineStr">
        <is>
          <t>Ya</t>
        </is>
      </c>
      <c r="IN15" s="48" t="inlineStr">
        <is>
          <t>Tidak</t>
        </is>
      </c>
      <c r="IO15" s="48" t="inlineStr">
        <is>
          <t>Lebih bersih</t>
        </is>
      </c>
      <c r="IP15" s="48" t="n"/>
      <c r="IQ15" s="48" t="inlineStr">
        <is>
          <t>Tidak pernah</t>
        </is>
      </c>
      <c r="IR15" s="48" t="n"/>
      <c r="IS15" s="48" t="n"/>
      <c r="IT15" s="48" t="n"/>
      <c r="IU15" s="48" t="n"/>
      <c r="IV15" s="48" t="n"/>
      <c r="IW15" s="48" t="n"/>
      <c r="IX15" s="48" t="n"/>
      <c r="IY15" s="48" t="n"/>
      <c r="IZ15" s="48" t="inlineStr">
        <is>
          <t>Tidak pernah</t>
        </is>
      </c>
      <c r="JA15" s="48" t="n"/>
      <c r="JB15" s="48" t="n"/>
      <c r="JC15" s="48" t="n"/>
      <c r="JD15" s="48" t="n"/>
      <c r="JE15" s="48" t="n"/>
      <c r="JF15" s="48" t="n"/>
      <c r="JG15" s="48" t="n"/>
      <c r="JH15" s="48" t="n"/>
      <c r="JI15" s="48" t="inlineStr">
        <is>
          <t>Tidak pernah</t>
        </is>
      </c>
      <c r="JJ15" s="48" t="n"/>
      <c r="JK15" s="48" t="n"/>
      <c r="JL15" s="48" t="n"/>
      <c r="JM15" s="48" t="n"/>
      <c r="JN15" s="48" t="n"/>
      <c r="JO15" s="48" t="n"/>
      <c r="JP15" s="48" t="n"/>
      <c r="JQ15" s="48" t="n"/>
      <c r="JR15" s="48" t="inlineStr">
        <is>
          <t>Tidak pernah</t>
        </is>
      </c>
      <c r="JS15" s="48" t="n"/>
      <c r="JT15" s="48" t="n"/>
      <c r="JU15" s="48" t="n"/>
      <c r="JV15" s="48" t="n"/>
      <c r="JW15" s="48" t="n"/>
      <c r="JX15" s="48" t="n"/>
      <c r="JY15" s="48" t="n"/>
      <c r="JZ15" s="48" t="n"/>
      <c r="KA15" s="48" t="inlineStr">
        <is>
          <t>Tidak pernah</t>
        </is>
      </c>
      <c r="KB15" s="48" t="n"/>
      <c r="KC15" s="48" t="n"/>
      <c r="KD15" s="48" t="n"/>
      <c r="KE15" s="48" t="n"/>
      <c r="KF15" s="48" t="n"/>
      <c r="KG15" s="48" t="n"/>
      <c r="KH15" s="48" t="n"/>
      <c r="KI15" s="48" t="n"/>
      <c r="KJ15" s="48" t="inlineStr">
        <is>
          <t>Tidak pernah</t>
        </is>
      </c>
      <c r="KK15" s="48" t="n"/>
      <c r="KL15" s="48" t="n"/>
      <c r="KM15" s="48" t="n"/>
      <c r="KN15" s="48" t="n"/>
      <c r="KO15" s="48" t="n"/>
      <c r="KP15" s="48" t="n"/>
      <c r="KQ15" s="48" t="n"/>
      <c r="KR15" s="48" t="n"/>
      <c r="KS15" s="48" t="inlineStr">
        <is>
          <t>Cukup membaik</t>
        </is>
      </c>
      <c r="KT15" s="48" t="inlineStr">
        <is>
          <t>0-1 kali</t>
        </is>
      </c>
      <c r="KU15" s="48" t="inlineStr">
        <is>
          <t>0-1 kali</t>
        </is>
      </c>
      <c r="KV15" s="48" t="inlineStr">
        <is>
          <t>Laki-laki dewasa</t>
        </is>
      </c>
      <c r="KW15" s="8" t="n">
        <v>1</v>
      </c>
      <c r="KX15" s="8" t="n">
        <v>0</v>
      </c>
      <c r="KY15" s="8" t="n">
        <v>0</v>
      </c>
      <c r="KZ15" s="8" t="n">
        <v>0</v>
      </c>
      <c r="LA15" s="48" t="inlineStr">
        <is>
          <t>Cukup membaik</t>
        </is>
      </c>
      <c r="LB15" s="48" t="inlineStr">
        <is>
          <t>Cukup membaik</t>
        </is>
      </c>
      <c r="LC15" s="8" t="n">
        <v>3</v>
      </c>
      <c r="LD15" s="8" t="n">
        <v>3</v>
      </c>
      <c r="LE15" s="8" t="n">
        <v>0</v>
      </c>
      <c r="LF15" s="8" t="n">
        <v>0</v>
      </c>
      <c r="LG15" s="48" t="inlineStr">
        <is>
          <t>Ya</t>
        </is>
      </c>
      <c r="LH15" s="8" t="n">
        <v>100000</v>
      </c>
      <c r="LI15" s="48" t="n"/>
      <c r="LJ15" s="48" t="inlineStr">
        <is>
          <t>Kebutuhan rumah tangga</t>
        </is>
      </c>
      <c r="LK15" s="8" t="n">
        <v>0</v>
      </c>
      <c r="LL15" s="8" t="n">
        <v>0</v>
      </c>
      <c r="LM15" s="8" t="n">
        <v>0</v>
      </c>
      <c r="LN15" s="8" t="n">
        <v>0</v>
      </c>
      <c r="LO15" s="8" t="n">
        <v>1</v>
      </c>
      <c r="LP15" s="8" t="n">
        <v>0</v>
      </c>
      <c r="LQ15" s="8" t="n">
        <v>0</v>
      </c>
      <c r="LR15" s="48" t="n"/>
      <c r="LS15" s="8" t="n">
        <v>15</v>
      </c>
      <c r="LT15" s="8" t="n">
        <v>15</v>
      </c>
      <c r="LU15" s="8" t="n">
        <v>0</v>
      </c>
      <c r="LV15" s="8" t="n">
        <v>5</v>
      </c>
      <c r="LW15" s="8" t="n">
        <v>5</v>
      </c>
      <c r="LX15" s="8" t="n">
        <v>0</v>
      </c>
      <c r="LY15" s="8" t="n">
        <v>5</v>
      </c>
      <c r="LZ15" s="8" t="n">
        <v>5</v>
      </c>
      <c r="MA15" s="8" t="n">
        <v>0</v>
      </c>
      <c r="MB15" s="48" t="inlineStr">
        <is>
          <t>Ya</t>
        </is>
      </c>
      <c r="MC15" s="8" t="n">
        <v>30</v>
      </c>
      <c r="MD15" s="8" t="n">
        <v>15</v>
      </c>
      <c r="ME15" s="8" t="n">
        <v>30</v>
      </c>
      <c r="MF15" s="8" t="n">
        <v>15</v>
      </c>
      <c r="MG15" s="8" t="n">
        <v>0</v>
      </c>
      <c r="MH15" s="8" t="n">
        <v>0</v>
      </c>
      <c r="MI15" s="48" t="inlineStr">
        <is>
          <t>Istirahat</t>
        </is>
      </c>
      <c r="MJ15" s="8" t="n">
        <v>0</v>
      </c>
      <c r="MK15" s="8" t="n">
        <v>0</v>
      </c>
      <c r="ML15" s="8" t="n">
        <v>1</v>
      </c>
      <c r="MM15" s="8" t="n">
        <v>0</v>
      </c>
      <c r="MN15" s="8" t="n">
        <v>0</v>
      </c>
      <c r="MO15" s="8" t="n">
        <v>0</v>
      </c>
      <c r="MP15" s="48" t="n"/>
      <c r="MQ15" s="48" t="n"/>
      <c r="MR15" s="48" t="inlineStr">
        <is>
          <t>untuk santai</t>
        </is>
      </c>
      <c r="MS15" s="48" t="n"/>
      <c r="MT15" s="48" t="inlineStr">
        <is>
          <t>kumpul keluarga</t>
        </is>
      </c>
      <c r="MU15" s="48" t="inlineStr">
        <is>
          <t>Tidak</t>
        </is>
      </c>
      <c r="MV15" s="48" t="n"/>
      <c r="MW15" s="48" t="n"/>
      <c r="MX15" s="48" t="n"/>
      <c r="MY15" s="48" t="n"/>
      <c r="MZ15" s="48" t="n"/>
      <c r="NA15" s="48" t="n"/>
      <c r="NB15" s="48" t="n"/>
      <c r="NC15" s="48" t="n"/>
      <c r="ND15" s="48" t="n"/>
      <c r="NE15" s="48" t="n"/>
      <c r="NF15" s="48" t="n"/>
      <c r="NG15" s="48" t="n"/>
      <c r="NH15" s="48" t="n"/>
      <c r="NI15" s="48" t="n"/>
      <c r="NJ15" s="48" t="n"/>
      <c r="NK15" s="48" t="n"/>
      <c r="NL15" s="48" t="inlineStr">
        <is>
          <t>Tidak</t>
        </is>
      </c>
      <c r="NM15" s="48" t="inlineStr">
        <is>
          <t>Kombinasi dana mandiri dan dana hibah</t>
        </is>
      </c>
      <c r="NN15" s="48" t="inlineStr">
        <is>
          <t>7.000.001-9.000.000</t>
        </is>
      </c>
      <c r="NO15" s="48" t="inlineStr">
        <is>
          <t>Koperasi</t>
        </is>
      </c>
      <c r="NP15" s="48" t="n"/>
      <c r="NQ15" s="48" t="n"/>
      <c r="NR15" s="48" t="n"/>
      <c r="NS15" s="48" t="n"/>
      <c r="NT15" s="48" t="n"/>
      <c r="NU15" s="48" t="n"/>
      <c r="NV15" s="48" t="inlineStr">
        <is>
          <t>Anggota keluarga - Laki-laki dewasa</t>
        </is>
      </c>
      <c r="NW15" s="48" t="n"/>
      <c r="NX15" s="48" t="inlineStr">
        <is>
          <t>Sedikit meningkat</t>
        </is>
      </c>
      <c r="NY15" s="8" t="n">
        <v>45</v>
      </c>
      <c r="NZ15" s="8" t="n">
        <v>10</v>
      </c>
      <c r="OA15" s="8" t="n">
        <v>0</v>
      </c>
      <c r="OB15" s="8" t="n">
        <v>7</v>
      </c>
      <c r="OC15" s="8" t="n">
        <v>7</v>
      </c>
      <c r="OD15" s="8" t="n">
        <v>0</v>
      </c>
      <c r="OE15" s="48" t="inlineStr">
        <is>
          <t>Lebih baik</t>
        </is>
      </c>
      <c r="OF15" s="48" t="inlineStr">
        <is>
          <t>Lebih baik (beda waktu memasak 5-30 menit, ATAU tidak lagi ada rasa/bau makanan yang berubah, ATAU alasan lainnya)</t>
        </is>
      </c>
      <c r="OG15" s="48" t="inlineStr">
        <is>
          <t>Ya</t>
        </is>
      </c>
      <c r="OH15" s="8" t="n">
        <v>0</v>
      </c>
      <c r="OI15" s="8" t="n">
        <v>0</v>
      </c>
      <c r="OJ15" s="8" t="n">
        <v>0</v>
      </c>
      <c r="OK15" s="8" t="n">
        <v>0</v>
      </c>
      <c r="OL15" s="8" t="n">
        <v>0</v>
      </c>
      <c r="OM15" s="8" t="n">
        <v>0</v>
      </c>
      <c r="ON15" s="8" t="n">
        <v>0</v>
      </c>
      <c r="OO15" s="8" t="n">
        <v>0</v>
      </c>
      <c r="OP15" s="48">
        <f>VLOOKUP(AG15,'BUS 2'!$G$1:$CU$424,2,0)</f>
        <v/>
      </c>
      <c r="OQ15" s="8">
        <f>VLOOKUP(AG15,'BUS 2'!$G$1:$CU$424,3,0)</f>
        <v/>
      </c>
      <c r="OR15" s="8">
        <f>VLOOKUP(AG15,'BUS 2'!$G$1:$CU$424,4,0)</f>
        <v/>
      </c>
      <c r="OS15" s="8">
        <f>VLOOKUP(AG15,'BUS 2'!$G$1:$CU$424,5,0)</f>
        <v/>
      </c>
      <c r="OT15" s="8">
        <f>VLOOKUP(AG15,'BUS 2'!$G$1:$CU$424,6,0)</f>
        <v/>
      </c>
      <c r="OU15" s="8">
        <f>VLOOKUP(AG15,'BUS 2'!$G$1:$CU$424,7,0)</f>
        <v/>
      </c>
      <c r="OV15" s="8">
        <f>VLOOKUP(AG15,'BUS 2'!$G$1:$CU$424,8,0)</f>
        <v/>
      </c>
      <c r="OW15" s="8">
        <f>VLOOKUP(AG15,'BUS 2'!$G$1:$CU$424,9,0)</f>
        <v/>
      </c>
      <c r="OX15" s="8">
        <f>VLOOKUP(AG15,'BUS 2'!$G$1:$CU$424,10,0)</f>
        <v/>
      </c>
      <c r="OY15" s="8">
        <f>VLOOKUP(AG15,'BUS 2'!$G$1:$CU$424,11,0)</f>
        <v/>
      </c>
      <c r="OZ15" s="8">
        <f>VLOOKUP(AG15,'BUS 2'!$G$1:$CU$424,12,0)</f>
        <v/>
      </c>
      <c r="PA15" s="8">
        <f>VLOOKUP(AG15,'BUS 2'!$G$1:$CU$424,13,0)</f>
        <v/>
      </c>
      <c r="PB15" s="8">
        <f>VLOOKUP(AG15,'BUS 2'!$G$1:$CU$424,14,0)</f>
        <v/>
      </c>
      <c r="PC15" s="8">
        <f>VLOOKUP(AG15,'BUS 2'!$G$1:$CU$424,15,0)</f>
        <v/>
      </c>
      <c r="PD15" s="8">
        <f>VLOOKUP(AG15,'BUS 2'!$G$1:$CU$424,16,0)</f>
        <v/>
      </c>
      <c r="PE15" s="8">
        <f>VLOOKUP(AG15,'BUS 2'!$G$1:$CU$424,17,0)</f>
        <v/>
      </c>
      <c r="PF15" s="8">
        <f>VLOOKUP(AG15,'BUS 2'!$G$1:$CU$424,18,0)</f>
        <v/>
      </c>
      <c r="PG15" s="8">
        <f>VLOOKUP(AG15,'BUS 2'!$G$1:$CU$424,19,0)</f>
        <v/>
      </c>
      <c r="PH15" s="8">
        <f>VLOOKUP(AG15,'BUS 2'!$G$1:$CU$424,20,0)</f>
        <v/>
      </c>
      <c r="PI15" s="8">
        <f>VLOOKUP(AG15,'BUS 2'!$G$1:$CU$424,21,0)</f>
        <v/>
      </c>
      <c r="PJ15" s="8">
        <f>VLOOKUP(AG15,'BUS 2'!$G$1:$CU$424,22,0)</f>
        <v/>
      </c>
      <c r="PK15" s="8">
        <f>VLOOKUP(AG15,'BUS 2'!$G$1:$CU$424,23,0)</f>
        <v/>
      </c>
      <c r="PL15" s="8">
        <f>VLOOKUP(AG15,'BUS 2'!$G$1:$CU$424,24,0)</f>
        <v/>
      </c>
      <c r="PM15" s="8">
        <f>VLOOKUP(AG15,'BUS 2'!$G$1:$CU$424,25,0)</f>
        <v/>
      </c>
      <c r="PN15" s="8">
        <f>VLOOKUP(AG15,'BUS 2'!$G$1:$CU$424,26,0)</f>
        <v/>
      </c>
      <c r="PO15" s="8">
        <f>VLOOKUP(AG15,'BUS 2'!$G$1:$CU$424,27,0)</f>
        <v/>
      </c>
      <c r="PP15" s="8">
        <f>VLOOKUP(AG15,'BUS 2'!$G$1:$CU$424,28,0)</f>
        <v/>
      </c>
      <c r="PQ15" s="8">
        <f>VLOOKUP(AG15,'BUS 2'!$G$1:$CU$424,29,0)</f>
        <v/>
      </c>
      <c r="PR15" s="8">
        <f>VLOOKUP(AG15,'BUS 2'!$G$1:$CU$424,30,0)</f>
        <v/>
      </c>
      <c r="PS15" s="8">
        <f>VLOOKUP(AG15,'BUS 2'!$G$1:$CU$424,31,0)</f>
        <v/>
      </c>
      <c r="PT15" s="48" t="inlineStr">
        <is>
          <t>1-Disebarkan ke lahan terbuka</t>
        </is>
      </c>
      <c r="PU15" s="8" t="n">
        <v>1</v>
      </c>
      <c r="PV15" s="8" t="n">
        <v>0</v>
      </c>
      <c r="PW15" s="8" t="n">
        <v>0</v>
      </c>
      <c r="PX15" s="8" t="n">
        <v>0</v>
      </c>
      <c r="PY15" s="8" t="n">
        <v>0</v>
      </c>
      <c r="PZ15" s="8" t="n">
        <v>0</v>
      </c>
      <c r="QA15" s="8" t="n">
        <v>1</v>
      </c>
      <c r="QB15" s="8" t="n">
        <v>0</v>
      </c>
      <c r="QC15" s="8" t="n">
        <v>0</v>
      </c>
      <c r="QD15" s="8" t="n">
        <v>0</v>
      </c>
      <c r="QE15" s="48" t="n"/>
      <c r="QF15" s="48" t="n"/>
      <c r="QG15" s="48" t="n"/>
      <c r="QH15" s="48" t="n"/>
      <c r="QI15" s="48" t="n"/>
      <c r="QJ15" s="48" t="n"/>
      <c r="QK15" s="48" t="n"/>
      <c r="QL15" s="48" t="n"/>
      <c r="QM15" s="48" t="n"/>
      <c r="QN15" s="48" t="n"/>
      <c r="QO15" s="48" t="n"/>
      <c r="QP15" s="48" t="n"/>
      <c r="QQ15" s="48" t="n"/>
      <c r="QR15" s="48" t="n"/>
      <c r="QS15" s="48" t="n"/>
      <c r="QT15" s="48" t="n"/>
      <c r="QU15" s="48" t="n"/>
      <c r="QV15" s="48" t="n"/>
      <c r="QW15" s="48" t="n"/>
      <c r="QX15" s="48" t="n"/>
      <c r="QY15" s="48" t="n"/>
      <c r="QZ15" s="48" t="n"/>
      <c r="RA15" s="48" t="n"/>
      <c r="RB15" s="48" t="n"/>
      <c r="RC15" s="48" t="n"/>
      <c r="RD15" s="48" t="n"/>
      <c r="RE15" s="48" t="n"/>
      <c r="RF15" s="48" t="n"/>
      <c r="RG15" s="48" t="n"/>
      <c r="RH15" s="48" t="n"/>
      <c r="RI15" s="48" t="n"/>
      <c r="RJ15" s="48" t="n"/>
      <c r="RK15" s="48" t="n"/>
      <c r="RL15" s="48" t="n"/>
      <c r="RM15" s="48" t="n"/>
      <c r="RN15" s="48" t="n"/>
      <c r="RO15" s="48" t="n"/>
      <c r="RP15" s="48" t="n"/>
      <c r="RQ15" s="48" t="n"/>
      <c r="RR15" s="48" t="n"/>
      <c r="RS15" s="48" t="n"/>
      <c r="RT15" s="48" t="n"/>
      <c r="RU15" s="48" t="n"/>
      <c r="RV15" s="48" t="n"/>
      <c r="RW15" s="48" t="n"/>
      <c r="RX15" s="48" t="n"/>
      <c r="RY15" s="48" t="n"/>
      <c r="RZ15" s="48" t="n"/>
      <c r="SA15" s="48" t="n"/>
      <c r="SB15" s="48" t="n"/>
      <c r="SC15" s="48" t="n"/>
      <c r="SD15" s="48" t="n"/>
      <c r="SE15" s="48" t="n"/>
      <c r="SF15" s="48" t="n"/>
      <c r="SG15" s="48" t="n"/>
      <c r="SH15" s="48" t="n"/>
      <c r="SI15" s="48" t="n"/>
      <c r="SJ15" s="48" t="n"/>
      <c r="SK15" s="48" t="n"/>
      <c r="SL15" s="48" t="n"/>
      <c r="SM15" s="48" t="n"/>
      <c r="SN15" s="48" t="n"/>
      <c r="SO15" s="48" t="n"/>
      <c r="SP15" s="48" t="n"/>
      <c r="SQ15" s="48" t="n"/>
      <c r="SR15" s="48" t="n"/>
      <c r="SS15" s="48" t="n"/>
      <c r="ST15" s="48" t="n"/>
      <c r="SU15" s="48" t="n"/>
      <c r="SV15" s="48" t="n"/>
      <c r="SW15" s="48" t="n"/>
      <c r="SX15" s="48" t="n"/>
      <c r="SY15" s="8">
        <f>VLOOKUP(AG15,'BUS 2'!$G$1:$CU$424,33,0)</f>
        <v/>
      </c>
      <c r="SZ15" s="48">
        <f>VLOOKUP(AG15,'BUS 2'!$G$1:$CU$424,34,0)</f>
        <v/>
      </c>
      <c r="TA15" s="48">
        <f>VLOOKUP(AG15,'BUS 2'!$G$1:$CU$424,35,0)</f>
        <v/>
      </c>
      <c r="TB15" s="48">
        <f>VLOOKUP(AG15,'BUS 2'!$G$1:$CU$424,36,0)</f>
        <v/>
      </c>
      <c r="TC15" s="48">
        <f>VLOOKUP(AG15,'BUS 2'!$G$1:$CU$424,37,0)</f>
        <v/>
      </c>
      <c r="TD15" s="48">
        <f>VLOOKUP(AG15,'BUS 2'!$G$1:$CU$424,38,0)</f>
        <v/>
      </c>
      <c r="TE15" s="48">
        <f>VLOOKUP(AG15,'BUS 2'!$G$1:$CU$424,39,0)</f>
        <v/>
      </c>
      <c r="TF15" s="48">
        <f>VLOOKUP(AG15,'BUS 2'!$G$1:$CU$424,40,0)</f>
        <v/>
      </c>
      <c r="TG15" s="8">
        <f>VLOOKUP(AG15,'BUS 2'!$G$1:$CU$424,42,0)</f>
        <v/>
      </c>
      <c r="TH15" s="8">
        <f>VLOOKUP(AG15,'BUS 2'!$G$1:$CU$424,43,0)</f>
        <v/>
      </c>
      <c r="TI15" s="8">
        <f>VLOOKUP(AG15,'BUS 2'!$G$1:$CU$424,44,0)</f>
        <v/>
      </c>
      <c r="TJ15" s="8">
        <f>VLOOKUP(AG15,'BUS 2'!$G$1:$CU$424,45,0)</f>
        <v/>
      </c>
      <c r="TK15" s="8">
        <f>VLOOKUP(AG15,'BUS 2'!$G$1:$CU$424,46,0)</f>
        <v/>
      </c>
      <c r="TL15" s="8">
        <f>VLOOKUP(AG15,'BUS 2'!$G$1:$CU$424,47,0)</f>
        <v/>
      </c>
      <c r="TM15" s="8">
        <f>VLOOKUP(AG15,'BUS 2'!$G$1:$CU$424,48,0)</f>
        <v/>
      </c>
      <c r="TN15" s="8">
        <f>VLOOKUP(AG15,'BUS 2'!$G$1:$CU$424,49,0)</f>
        <v/>
      </c>
      <c r="TO15" s="8">
        <f>VLOOKUP(AG15,'BUS 2'!$G$1:$CU$424,50,0)</f>
        <v/>
      </c>
      <c r="TP15" s="8">
        <f>VLOOKUP(AG15,'BUS 2'!$G$1:$CU$424,51,0)</f>
        <v/>
      </c>
      <c r="TQ15" s="8">
        <f>VLOOKUP(AG15,'BUS 2'!$G$1:$CU$424,52,0)</f>
        <v/>
      </c>
      <c r="TR15" s="8">
        <f>VLOOKUP(AG15,'BUS 2'!$G$1:$CU$424,53,0)</f>
        <v/>
      </c>
      <c r="TS15" s="48">
        <f>VLOOKUP(AG15,'BUS 2'!$G$1:$CU$424,54,0)</f>
        <v/>
      </c>
      <c r="TT15" s="48">
        <f>VLOOKUP(AG15,'BUS 2'!$G$1:$CU$424,55,0)</f>
        <v/>
      </c>
      <c r="TU15" s="48">
        <f>VLOOKUP(AG15,'BUS 2'!$G$1:$CU$424,56,0)</f>
        <v/>
      </c>
      <c r="TV15" s="48">
        <f>VLOOKUP(AG15,'BUS 2'!$G$1:$CU$424,57,0)</f>
        <v/>
      </c>
      <c r="TW15" s="48">
        <f>VLOOKUP(AG15,'BUS 2'!$G$1:$CU$424,58,0)</f>
        <v/>
      </c>
      <c r="TX15" s="48">
        <f>VLOOKUP(AG15,'BUS 2'!$G$1:$CU$424,59,0)</f>
        <v/>
      </c>
      <c r="TY15" s="48">
        <f>VLOOKUP(AG15,'BUS 2'!$G$1:$CU$424,60,0)</f>
        <v/>
      </c>
      <c r="TZ15" s="48">
        <f>VLOOKUP(AG15,'BUS 2'!$G$1:$CU$424,61,0)</f>
        <v/>
      </c>
      <c r="UA15" s="48">
        <f>VLOOKUP(AG15,'BUS 2'!$G$1:$CU$424,62,0)</f>
        <v/>
      </c>
      <c r="UB15" s="48">
        <f>VLOOKUP(AG15,'BUS 2'!$G$1:$CU$424,63,0)</f>
        <v/>
      </c>
      <c r="UC15" s="48">
        <f>VLOOKUP(AG15,'BUS 2'!$G$1:$CU$424,64,0)</f>
        <v/>
      </c>
      <c r="UD15" s="48">
        <f>VLOOKUP(AG15,'BUS 2'!$G$1:$CU$424,65,0)</f>
        <v/>
      </c>
      <c r="UE15" s="48">
        <f>VLOOKUP(AG15,'BUS 2'!$G$1:$CU$424,66,0)</f>
        <v/>
      </c>
      <c r="UF15" s="48">
        <f>VLOOKUP(AG15,'BUS 2'!$G$1:$CU$424,67,0)</f>
        <v/>
      </c>
      <c r="UG15" s="48">
        <f>VLOOKUP(AG15,'BUS 2'!$G$1:$CU$424,68,0)</f>
        <v/>
      </c>
      <c r="UH15" s="48">
        <f>VLOOKUP(AG15,'BUS 2'!$G$1:$CU$424,69,0)</f>
        <v/>
      </c>
      <c r="UI15" s="48">
        <f>VLOOKUP(AG15,'BUS 2'!$G$1:$CU$424,70,0)</f>
        <v/>
      </c>
      <c r="UJ15" s="48">
        <f>VLOOKUP(AG15,'BUS 2'!$G$1:$CU$424,71,0)</f>
        <v/>
      </c>
      <c r="UK15" s="48">
        <f>VLOOKUP(AG15,'BUS 2'!$G$1:$CU$424,72,0)</f>
        <v/>
      </c>
      <c r="UL15" s="48">
        <f>VLOOKUP(AG15,'BUS 2'!$G$1:$CU$424,73,0)</f>
        <v/>
      </c>
      <c r="UM15" s="48">
        <f>VLOOKUP(AG15,'BUS 2'!$G$1:$CU$424,74,0)</f>
        <v/>
      </c>
      <c r="UN15" s="48">
        <f>VLOOKUP(AG15,'BUS 2'!$G$1:$CU$424,75,0)</f>
        <v/>
      </c>
      <c r="UO15" s="48">
        <f>VLOOKUP(AG15,'BUS 2'!$G$1:$CU$424,76,0)</f>
        <v/>
      </c>
      <c r="UP15" s="48">
        <f>VLOOKUP(AG15,'BUS 2'!$G$1:$CU$424,77,0)</f>
        <v/>
      </c>
      <c r="UQ15" s="48">
        <f>VLOOKUP(AG15,'BUS 2'!$G$1:$CU$424,78,0)</f>
        <v/>
      </c>
      <c r="UR15" s="48">
        <f>VLOOKUP(AG15,'BUS 2'!$G$1:$CU$424,79,0)</f>
        <v/>
      </c>
      <c r="US15" s="48">
        <f>VLOOKUP(AG15,'BUS 2'!$G$1:$CU$424,80,0)</f>
        <v/>
      </c>
      <c r="UT15" s="48">
        <f>VLOOKUP(AG15,'BUS 2'!$G$1:$CU$424,81,0)</f>
        <v/>
      </c>
      <c r="UU15" s="48" t="n"/>
      <c r="UV15" s="48" t="n"/>
      <c r="UW15" s="48" t="n"/>
      <c r="UX15" s="48" t="n"/>
      <c r="UY15" s="48" t="n"/>
      <c r="UZ15" s="48" t="n"/>
      <c r="VA15" s="48" t="n"/>
      <c r="VB15" s="48" t="n"/>
      <c r="VC15" s="48" t="n"/>
      <c r="VD15" s="48" t="n"/>
      <c r="VE15" s="48" t="n"/>
      <c r="VF15" s="48" t="n"/>
      <c r="VG15" s="48" t="n"/>
      <c r="VH15" s="48" t="n"/>
      <c r="VI15" s="48" t="n"/>
      <c r="VJ15" s="48" t="n"/>
      <c r="VK15" s="48" t="n"/>
      <c r="VL15" s="48" t="n"/>
      <c r="VM15" s="48" t="n"/>
      <c r="VN15" s="48" t="n"/>
      <c r="VO15" s="48" t="n"/>
      <c r="VP15" s="48" t="n"/>
      <c r="VQ15" s="48" t="n"/>
      <c r="VR15" s="48" t="n"/>
      <c r="VS15" s="48" t="n"/>
      <c r="VT15" s="48" t="n"/>
      <c r="VU15" s="48" t="n"/>
      <c r="VV15" s="48" t="n"/>
      <c r="VW15" s="48" t="n"/>
      <c r="VX15" s="48" t="n"/>
      <c r="VY15" s="48" t="n"/>
      <c r="VZ15" s="48" t="n"/>
      <c r="WA15" s="48" t="n"/>
      <c r="WB15" s="48" t="n"/>
      <c r="WC15" s="48" t="n"/>
      <c r="WD15" s="48" t="n"/>
      <c r="WE15" s="48" t="n"/>
      <c r="WF15" s="48" t="n"/>
      <c r="WG15" s="48" t="n"/>
      <c r="WH15" s="48" t="n"/>
      <c r="WI15" s="48" t="n"/>
      <c r="WJ15" s="48" t="n"/>
      <c r="WK15" s="48" t="n"/>
      <c r="WL15" s="48" t="n"/>
      <c r="WM15" s="48" t="n"/>
      <c r="WN15" s="48" t="n"/>
      <c r="WO15" s="48" t="n"/>
      <c r="WP15" s="48" t="n"/>
      <c r="WQ15" s="48" t="n"/>
      <c r="WR15" s="48" t="n"/>
      <c r="WS15" s="48" t="n"/>
      <c r="WT15" s="48" t="n"/>
      <c r="WU15" s="48" t="n"/>
      <c r="WV15" s="48" t="n"/>
      <c r="WW15" s="48" t="n"/>
      <c r="WX15" s="48" t="n"/>
      <c r="WY15" s="48" t="n"/>
      <c r="WZ15" s="48" t="n"/>
      <c r="XA15" s="48" t="n"/>
      <c r="XB15" s="48" t="n"/>
      <c r="XC15" s="48" t="n"/>
      <c r="XD15" s="48" t="n"/>
      <c r="XE15" s="48" t="n"/>
      <c r="XF15" s="48" t="n"/>
      <c r="XG15" s="48" t="n"/>
      <c r="XH15" s="48" t="n"/>
      <c r="XI15" s="48" t="n"/>
      <c r="XJ15" s="48" t="n"/>
      <c r="XK15" s="48" t="n"/>
      <c r="XL15" s="48" t="n"/>
      <c r="XM15" s="48" t="n"/>
      <c r="XN15" s="48" t="n"/>
      <c r="XO15" s="48" t="n"/>
      <c r="XP15" s="48" t="n"/>
      <c r="XQ15" s="48" t="n"/>
      <c r="XR15" s="48" t="n"/>
      <c r="XS15" s="48" t="n"/>
      <c r="XT15" s="48" t="n"/>
      <c r="XU15" s="48" t="n"/>
      <c r="XV15" s="48" t="n"/>
      <c r="XW15" s="48" t="n"/>
      <c r="XX15" s="48" t="n"/>
      <c r="XY15" s="48" t="n"/>
      <c r="XZ15" s="48" t="n"/>
      <c r="YA15" s="48" t="n"/>
      <c r="YB15" s="48" t="n"/>
      <c r="YC15" s="48" t="n"/>
      <c r="YD15" s="48" t="n"/>
      <c r="YE15" s="48" t="n"/>
      <c r="YF15" s="48" t="n"/>
      <c r="YG15" s="48" t="n"/>
      <c r="YH15" s="48" t="n"/>
      <c r="YI15" s="48" t="n"/>
      <c r="YJ15" s="48" t="n"/>
      <c r="YK15" s="48" t="n"/>
      <c r="YL15" s="48" t="n"/>
      <c r="YM15" s="48" t="n"/>
      <c r="YN15" s="48" t="n"/>
      <c r="YO15" s="48" t="n"/>
      <c r="YP15" s="48" t="n"/>
      <c r="YQ15" s="48" t="n"/>
      <c r="YR15" s="48" t="n"/>
      <c r="YS15" s="48" t="n"/>
      <c r="YT15" s="48" t="n"/>
      <c r="YU15" s="48" t="n"/>
      <c r="YV15" s="48" t="n"/>
      <c r="YW15" s="48" t="n"/>
      <c r="YX15" s="48" t="n"/>
      <c r="YY15" s="48" t="n"/>
      <c r="YZ15" s="48" t="n"/>
      <c r="ZA15" s="48" t="n"/>
      <c r="ZB15" s="48" t="n"/>
      <c r="ZC15" s="48" t="n"/>
      <c r="ZD15" s="48" t="n"/>
      <c r="ZE15" s="48" t="n"/>
      <c r="ZF15" s="48" t="n"/>
      <c r="ZG15" s="48" t="n"/>
      <c r="ZH15" s="48" t="n"/>
      <c r="ZI15" s="48" t="n"/>
      <c r="ZJ15" s="48" t="n"/>
      <c r="ZK15" s="48" t="n"/>
      <c r="ZL15" s="48" t="n"/>
      <c r="ZM15" s="48" t="n"/>
      <c r="ZN15" s="48" t="n"/>
      <c r="ZO15" s="48" t="n"/>
      <c r="ZP15" s="48" t="n"/>
      <c r="ZQ15" s="48" t="n"/>
      <c r="ZR15" s="48" t="n"/>
      <c r="ZS15" s="48" t="n"/>
      <c r="ZT15" s="48" t="n"/>
      <c r="ZU15" s="48" t="n"/>
      <c r="ZV15" s="48" t="n"/>
      <c r="ZW15" s="48" t="n"/>
      <c r="ZX15" s="48" t="n"/>
      <c r="ZY15" s="48" t="n"/>
      <c r="ZZ15" s="48" t="n"/>
      <c r="AAA15" s="48" t="n"/>
      <c r="AAB15" s="48" t="n"/>
      <c r="AAC15" s="48" t="n"/>
      <c r="AAD15" s="48" t="n"/>
      <c r="AAE15" s="48" t="n"/>
      <c r="AAF15" s="48" t="n"/>
      <c r="AAG15" s="48" t="n"/>
      <c r="AAH15" s="48" t="n"/>
      <c r="AAI15" s="48" t="n"/>
      <c r="AAJ15" s="48" t="n"/>
      <c r="AAK15" s="48" t="n"/>
      <c r="AAL15" s="48" t="inlineStr">
        <is>
          <t>Ya</t>
        </is>
      </c>
      <c r="AAM15" s="48" t="inlineStr">
        <is>
          <t>Padat Cair</t>
        </is>
      </c>
      <c r="AAN15" s="8" t="n">
        <v>1</v>
      </c>
      <c r="AAO15" s="8" t="n">
        <v>1</v>
      </c>
      <c r="AAP15" s="8" t="n">
        <v>100</v>
      </c>
      <c r="AAQ15" s="8" t="n">
        <v>100</v>
      </c>
      <c r="AAR15" s="48" t="inlineStr">
        <is>
          <t>Ya</t>
        </is>
      </c>
      <c r="AAS15" s="48" t="inlineStr">
        <is>
          <t>Mengetahui</t>
        </is>
      </c>
      <c r="AAT15" s="48" t="inlineStr">
        <is>
          <t>Digunakan untuk pupuk di lahan pertanian sendiri</t>
        </is>
      </c>
      <c r="AAU15" s="8" t="n">
        <v>1</v>
      </c>
      <c r="AAV15" s="8" t="n">
        <v>0</v>
      </c>
      <c r="AAW15" s="8" t="n">
        <v>0</v>
      </c>
      <c r="AAX15" s="8" t="n">
        <v>0</v>
      </c>
      <c r="AAY15" s="8" t="n">
        <v>0</v>
      </c>
      <c r="AAZ15" s="8" t="n">
        <v>0</v>
      </c>
      <c r="ABA15" s="8" t="n">
        <v>0</v>
      </c>
      <c r="ABB15" s="48" t="inlineStr">
        <is>
          <t>Pupuk cair untuk tanaman</t>
        </is>
      </c>
      <c r="ABC15" s="8" t="n">
        <v>1</v>
      </c>
      <c r="ABD15" s="8" t="n">
        <v>0</v>
      </c>
      <c r="ABE15" s="8" t="n">
        <v>0</v>
      </c>
      <c r="ABF15" s="8" t="n">
        <v>0</v>
      </c>
      <c r="ABG15" s="8" t="n">
        <v>0</v>
      </c>
      <c r="ABH15" s="48" t="n"/>
      <c r="ABI15" s="48" t="n"/>
      <c r="ABJ15" s="48" t="n"/>
      <c r="ABK15" s="48" t="n"/>
      <c r="ABL15" s="48" t="n"/>
      <c r="ABM15" s="48" t="n"/>
      <c r="ABN15" s="48" t="n"/>
      <c r="ABO15" s="48" t="n"/>
      <c r="ABP15" s="48" t="n"/>
      <c r="ABQ15" s="11" t="inlineStr">
        <is>
          <t>Rumput</t>
        </is>
      </c>
      <c r="ABR15" s="48" t="inlineStr">
        <is>
          <t>Sering ( 1 minggu 2 kali)</t>
        </is>
      </c>
      <c r="ABS15" s="8" t="n">
        <v>3000</v>
      </c>
      <c r="ABT15" s="48" t="n"/>
      <c r="ABU15" s="8" t="n">
        <v>500</v>
      </c>
      <c r="ABV15" s="8" t="n">
        <v>500</v>
      </c>
      <c r="ABW15" s="48" t="inlineStr">
        <is>
          <t>NPK</t>
        </is>
      </c>
      <c r="ABX15" s="48" t="n"/>
      <c r="ABY15" s="8" t="n">
        <v>30</v>
      </c>
      <c r="ABZ15" s="8" t="n">
        <v>6000</v>
      </c>
      <c r="ACA15" s="8" t="n">
        <v>15</v>
      </c>
      <c r="ACB15" s="8" t="n">
        <v>6000</v>
      </c>
      <c r="ACC15" s="8" t="n">
        <v>500</v>
      </c>
      <c r="ACD15" s="8" t="n">
        <v>700</v>
      </c>
      <c r="ACE15" s="48" t="inlineStr">
        <is>
          <t>Ya</t>
        </is>
      </c>
      <c r="ACF15" s="48" t="inlineStr">
        <is>
          <t>Cukup meningkat</t>
        </is>
      </c>
      <c r="ACG15" s="48" t="inlineStr">
        <is>
          <t>Cukup meningkat</t>
        </is>
      </c>
      <c r="ACH15" s="48" t="inlineStr">
        <is>
          <t>Cukup meningkat</t>
        </is>
      </c>
      <c r="ACI15" s="48" t="n"/>
      <c r="ACJ15" s="48" t="n"/>
      <c r="ACK15" s="48" t="n"/>
      <c r="ACL15" s="48" t="n"/>
      <c r="ACM15" s="48" t="n"/>
      <c r="ACN15" s="48" t="n"/>
      <c r="ACO15" s="48" t="n"/>
      <c r="ACP15" s="48" t="n"/>
      <c r="ACQ15" s="48" t="n"/>
      <c r="ACR15" s="48" t="n"/>
      <c r="ACS15" s="48" t="n"/>
      <c r="ACT15" s="48" t="inlineStr">
        <is>
          <t>tidak</t>
        </is>
      </c>
      <c r="ACU15" s="48" t="inlineStr">
        <is>
          <t>Manfaat cukup signifikan, terasa di kehidupan sehari-hari</t>
        </is>
      </c>
      <c r="ACV15" s="48" t="inlineStr">
        <is>
          <t>Berkurang</t>
        </is>
      </c>
      <c r="ACW15" s="48" t="inlineStr">
        <is>
          <t>Anggota keluarga - Perempuan dewasa</t>
        </is>
      </c>
      <c r="ACX15" s="48" t="inlineStr">
        <is>
          <t>Setuju</t>
        </is>
      </c>
      <c r="ACY15" s="48" t="inlineStr">
        <is>
          <t>Anggota keluarga - Laki-laki dewasa Anggota keluarga - Perempuan dewasa Anggota keluarga - Anak-anak</t>
        </is>
      </c>
      <c r="ACZ15" s="8" t="n">
        <v>1</v>
      </c>
      <c r="ADA15" s="8" t="n">
        <v>1</v>
      </c>
      <c r="ADB15" s="8" t="n">
        <v>1</v>
      </c>
      <c r="ADC15" s="8" t="n">
        <v>0</v>
      </c>
      <c r="ADD15" s="48" t="inlineStr">
        <is>
          <t>Cukup puas</t>
        </is>
      </c>
      <c r="ADE15" s="48" t="inlineStr">
        <is>
          <t>Cukup puas</t>
        </is>
      </c>
      <c r="ADF15" s="48" t="inlineStr">
        <is>
          <t>Cukup puas</t>
        </is>
      </c>
      <c r="ADG15" s="48" t="inlineStr">
        <is>
          <t>Cukup puas</t>
        </is>
      </c>
      <c r="ADH15" s="48" t="inlineStr">
        <is>
          <t>Tidak</t>
        </is>
      </c>
      <c r="ADI15" s="48" t="n"/>
      <c r="ADJ15" s="48" t="inlineStr">
        <is>
          <t>Cukup puas</t>
        </is>
      </c>
      <c r="ADK15" s="48" t="n"/>
      <c r="ADL15" s="48" t="n"/>
      <c r="ADM15" s="48" t="n"/>
      <c r="ADN15" s="48" t="n"/>
      <c r="ADO15" s="48" t="n"/>
      <c r="ADP15" s="48" t="n"/>
      <c r="ADQ15" s="48" t="n"/>
      <c r="ADR15" s="48" t="n"/>
      <c r="ADS15" s="48" t="n"/>
      <c r="ADT15" s="48" t="n"/>
      <c r="ADU15" s="48" t="inlineStr">
        <is>
          <t>Menghubungi CPO atau pendamping Memperbaiki sendiri</t>
        </is>
      </c>
      <c r="ADV15" s="8" t="n">
        <v>0</v>
      </c>
      <c r="ADW15" s="8" t="n">
        <v>0</v>
      </c>
      <c r="ADX15" s="8" t="n">
        <v>0</v>
      </c>
      <c r="ADY15" s="8" t="n">
        <v>0</v>
      </c>
      <c r="ADZ15" s="8" t="n">
        <v>1</v>
      </c>
      <c r="AEA15" s="8" t="n">
        <v>1</v>
      </c>
      <c r="AEB15" s="8" t="n">
        <v>0</v>
      </c>
      <c r="AEC15" s="8" t="n">
        <v>0</v>
      </c>
      <c r="AED15" s="12" t="n"/>
      <c r="AEE15" s="17" t="inlineStr">
        <is>
          <t>Laki-laki dewasa</t>
        </is>
      </c>
      <c r="AEF15" s="48" t="n"/>
      <c r="AEG15" s="17" t="inlineStr">
        <is>
          <t>Menelepon atau WA langsung</t>
        </is>
      </c>
      <c r="AEH15" s="48" t="n"/>
      <c r="AEI15" s="11" t="inlineStr">
        <is>
          <t>Tidak ada</t>
        </is>
      </c>
      <c r="AEJ15" s="48" t="inlineStr">
        <is>
          <t>Kadang-kadang</t>
        </is>
      </c>
      <c r="AEK15"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15" s="18" t="n">
        <v>1</v>
      </c>
      <c r="AEM15" s="18" t="n">
        <v>1</v>
      </c>
      <c r="AEN15" s="18" t="n">
        <v>1</v>
      </c>
      <c r="AEO15" s="18" t="n">
        <v>1</v>
      </c>
      <c r="AEP15" s="18" t="n">
        <v>1</v>
      </c>
      <c r="AEQ15" s="18" t="n">
        <v>1</v>
      </c>
      <c r="AER15" s="18" t="n">
        <v>1</v>
      </c>
      <c r="AES15" s="18" t="n">
        <v>1</v>
      </c>
      <c r="AET15" s="18" t="n">
        <v>1</v>
      </c>
      <c r="AEU15" s="18" t="n">
        <v>0</v>
      </c>
      <c r="AEV15" s="18" t="n">
        <v>0</v>
      </c>
      <c r="AEW15" s="18" t="n">
        <v>0</v>
      </c>
      <c r="AEX15" s="48" t="n"/>
      <c r="AEY15" s="48" t="inlineStr">
        <is>
          <t>Mengurangi pengeluaran energi</t>
        </is>
      </c>
      <c r="AEZ15" s="48" t="n"/>
      <c r="AFA15" s="48" t="inlineStr">
        <is>
          <t>Koperasi</t>
        </is>
      </c>
      <c r="AFB15" s="48" t="n"/>
      <c r="AFC15" s="48" t="inlineStr">
        <is>
          <t>WhatsApp Image 2026-02-03 at 14.20.35 (1)-14_13_10.jpeg</t>
        </is>
      </c>
      <c r="AFD15" s="16" t="inlineStr">
        <is>
          <t>https://kf.kobotoolbox.org/api/v2/assets/avstPQqLr3Ab3ZdcVTXZ6f/data/664224458/attachments/attcEBqiEz4K3tRuMrD76ZWX/</t>
        </is>
      </c>
      <c r="AFE15" s="48" t="inlineStr">
        <is>
          <t>WhatsApp Image 2026-02-03 at 14.20.35-14_13_24.jpeg</t>
        </is>
      </c>
      <c r="AFF15" s="16" t="inlineStr">
        <is>
          <t>https://kf.kobotoolbox.org/api/v2/assets/avstPQqLr3Ab3ZdcVTXZ6f/data/664224458/attachments/attaxm3oeHaLbcH5F2i9mNsK/</t>
        </is>
      </c>
      <c r="AFG15" s="48" t="inlineStr">
        <is>
          <t>manto</t>
        </is>
      </c>
      <c r="AFH15" s="48" t="n"/>
      <c r="AFI15" s="48" t="n"/>
    </row>
    <row r="16">
      <c r="A16" s="6" t="n">
        <v>46058</v>
      </c>
      <c r="B16" s="6" t="n">
        <v>46058</v>
      </c>
      <c r="C16" s="48" t="inlineStr">
        <is>
          <t>Marmanto</t>
        </is>
      </c>
      <c r="D16" s="48" t="inlineStr">
        <is>
          <t>Mumuk</t>
        </is>
      </c>
      <c r="E16" s="8" t="n">
        <v>6285779615733</v>
      </c>
      <c r="F16" s="48" t="n"/>
      <c r="G16" s="8" t="n">
        <v>-7.31335388</v>
      </c>
      <c r="H16" s="8" t="n">
        <v>110.3219548</v>
      </c>
      <c r="I16" s="48" t="n"/>
      <c r="J16" s="8" t="n">
        <v>2.23</v>
      </c>
      <c r="K16" s="48" t="n"/>
      <c r="L16" s="48" t="n"/>
      <c r="M16" s="8" t="n">
        <v>-7.31326388</v>
      </c>
      <c r="N16" s="8" t="n">
        <v>110.3219578</v>
      </c>
      <c r="O16" s="48" t="n"/>
      <c r="P16" s="8" t="n">
        <v>3.08</v>
      </c>
      <c r="Q16" s="48" t="n"/>
      <c r="R16" s="48" t="inlineStr">
        <is>
          <t>Jawa Tengah</t>
        </is>
      </c>
      <c r="S16" s="48" t="n"/>
      <c r="T16" s="48" t="n"/>
      <c r="U16" s="48" t="n"/>
      <c r="V16" s="48" t="n"/>
      <c r="W16" s="48" t="n"/>
      <c r="X16" s="48" t="n"/>
      <c r="Y16" s="48" t="n"/>
      <c r="Z16" s="48" t="n"/>
      <c r="AA16" s="48" t="n"/>
      <c r="AB16" s="48" t="n"/>
      <c r="AC16" s="48" t="inlineStr">
        <is>
          <t>Boyolali</t>
        </is>
      </c>
      <c r="AD16" s="48" t="inlineStr">
        <is>
          <t>Cepogo</t>
        </is>
      </c>
      <c r="AE16" s="48" t="inlineStr">
        <is>
          <t>Mliwis</t>
        </is>
      </c>
      <c r="AF16" s="48" t="inlineStr">
        <is>
          <t>CV. H&amp;B PUTRA MANDIRI</t>
        </is>
      </c>
      <c r="AG16" s="48" t="inlineStr">
        <is>
          <t>HPP0008</t>
        </is>
      </c>
      <c r="AH16" s="8" t="n">
        <v>10</v>
      </c>
      <c r="AI16" s="48" t="inlineStr">
        <is>
          <t>VPA1</t>
        </is>
      </c>
      <c r="AJ16" s="48" t="inlineStr">
        <is>
          <t>Aktif</t>
        </is>
      </c>
      <c r="AK16" s="8" t="n">
        <v>58</v>
      </c>
      <c r="AL16" s="48" t="inlineStr">
        <is>
          <t>Laki-laki</t>
        </is>
      </c>
      <c r="AM16" s="48" t="inlineStr">
        <is>
          <t>Sudah menikah</t>
        </is>
      </c>
      <c r="AN16" s="48" t="inlineStr">
        <is>
          <t>SD/Sederajat</t>
        </is>
      </c>
      <c r="AO16" s="48" t="inlineStr">
        <is>
          <t>Petani</t>
        </is>
      </c>
      <c r="AP16" s="8" t="n">
        <v>1</v>
      </c>
      <c r="AQ16" s="8" t="n">
        <v>0</v>
      </c>
      <c r="AR16" s="8" t="n">
        <v>0</v>
      </c>
      <c r="AS16" s="8" t="n">
        <v>0</v>
      </c>
      <c r="AT16" s="8" t="n">
        <v>0</v>
      </c>
      <c r="AU16" s="8" t="n">
        <v>0</v>
      </c>
      <c r="AV16" s="8" t="n">
        <v>0</v>
      </c>
      <c r="AW16" s="8" t="n">
        <v>0</v>
      </c>
      <c r="AX16" s="48" t="n"/>
      <c r="AY16" s="48" t="inlineStr">
        <is>
          <t>Peternak</t>
        </is>
      </c>
      <c r="AZ16" s="8" t="n">
        <v>0</v>
      </c>
      <c r="BA16" s="8" t="n">
        <v>1</v>
      </c>
      <c r="BB16" s="8" t="n">
        <v>0</v>
      </c>
      <c r="BC16" s="8" t="n">
        <v>0</v>
      </c>
      <c r="BD16" s="8" t="n">
        <v>0</v>
      </c>
      <c r="BE16" s="8" t="n">
        <v>0</v>
      </c>
      <c r="BF16" s="8" t="n">
        <v>0</v>
      </c>
      <c r="BG16" s="8" t="n">
        <v>0</v>
      </c>
      <c r="BH16" s="48" t="n"/>
      <c r="BI16" s="48" t="inlineStr">
        <is>
          <t>Rp2.500.000 - Rp3.500.000</t>
        </is>
      </c>
      <c r="BJ16" s="8" t="n">
        <v>1</v>
      </c>
      <c r="BK16" s="8" t="n">
        <v>1</v>
      </c>
      <c r="BL16" s="8" t="n">
        <v>0</v>
      </c>
      <c r="BM16" s="8" t="n">
        <v>0</v>
      </c>
      <c r="BN16" s="48" t="inlineStr">
        <is>
          <t>Milik sendiri</t>
        </is>
      </c>
      <c r="BO16" s="48" t="inlineStr">
        <is>
          <t>Permanen (dinding bata dan semen)</t>
        </is>
      </c>
      <c r="BP16" s="8" t="n">
        <v>1</v>
      </c>
      <c r="BQ16" s="8" t="n">
        <v>0</v>
      </c>
      <c r="BR16" s="8" t="n">
        <v>0</v>
      </c>
      <c r="BS16" s="8" t="n">
        <v>0</v>
      </c>
      <c r="BT16" s="8" t="n">
        <v>0</v>
      </c>
      <c r="BU16" s="48" t="n"/>
      <c r="BV16" s="48" t="inlineStr">
        <is>
          <t>Keramik/ubin</t>
        </is>
      </c>
      <c r="BW16" s="8" t="n">
        <v>0</v>
      </c>
      <c r="BX16" s="8" t="n">
        <v>0</v>
      </c>
      <c r="BY16" s="8" t="n">
        <v>1</v>
      </c>
      <c r="BZ16" s="8" t="n">
        <v>0</v>
      </c>
      <c r="CA16" s="8" t="n">
        <v>0</v>
      </c>
      <c r="CB16" s="48" t="n"/>
      <c r="CC16" s="48" t="inlineStr">
        <is>
          <t>Genting</t>
        </is>
      </c>
      <c r="CD16" s="8" t="n">
        <v>0</v>
      </c>
      <c r="CE16" s="8" t="n">
        <v>0</v>
      </c>
      <c r="CF16" s="8" t="n">
        <v>0</v>
      </c>
      <c r="CG16" s="8" t="n">
        <v>0</v>
      </c>
      <c r="CH16" s="8" t="n">
        <v>0</v>
      </c>
      <c r="CI16" s="8" t="n">
        <v>1</v>
      </c>
      <c r="CJ16" s="8" t="n">
        <v>0</v>
      </c>
      <c r="CK16" s="48" t="n"/>
      <c r="CL16" s="48" t="inlineStr">
        <is>
          <t>Ya</t>
        </is>
      </c>
      <c r="CM16" s="8" t="n">
        <v>2015</v>
      </c>
      <c r="CN16" s="48" t="inlineStr">
        <is>
          <t>Fixed-Dome (Kubah Tetap)</t>
        </is>
      </c>
      <c r="CO16" s="48" t="inlineStr">
        <is>
          <t>6 m³ (4-5 ekor sapi, ±5 jam memasak/hari, ±50 kg</t>
        </is>
      </c>
      <c r="CP16" s="48" t="inlineStr">
        <is>
          <t>Anggota keluarga - laki-laki</t>
        </is>
      </c>
      <c r="CQ16" s="8" t="n">
        <v>0</v>
      </c>
      <c r="CR16" s="8" t="n">
        <v>0</v>
      </c>
      <c r="CS16" s="8" t="n">
        <v>0</v>
      </c>
      <c r="CT16" s="8" t="n">
        <v>0</v>
      </c>
      <c r="CU16" s="10" t="n">
        <v>1</v>
      </c>
      <c r="CV16" s="10" t="n">
        <v>0</v>
      </c>
      <c r="CW16" s="10" t="n">
        <v>0</v>
      </c>
      <c r="CX16" s="8" t="n">
        <v>0</v>
      </c>
      <c r="CY16" s="48" t="inlineStr">
        <is>
          <t>Anggota keluarga - laki-laki</t>
        </is>
      </c>
      <c r="CZ16" s="8" t="n">
        <v>1</v>
      </c>
      <c r="DA16" s="8" t="n">
        <v>0</v>
      </c>
      <c r="DB16" s="8" t="n">
        <v>0</v>
      </c>
      <c r="DC16" s="48" t="n"/>
      <c r="DD16" s="48" t="inlineStr">
        <is>
          <t>Anggota keluarga - laki-laki CPO atau pendamping</t>
        </is>
      </c>
      <c r="DE16" s="8" t="n">
        <v>1</v>
      </c>
      <c r="DF16" s="8" t="n">
        <v>0</v>
      </c>
      <c r="DG16" s="8" t="n">
        <v>1</v>
      </c>
      <c r="DH16" s="8" t="n">
        <v>0</v>
      </c>
      <c r="DI16" s="48" t="n"/>
      <c r="DJ16" s="48" t="inlineStr">
        <is>
          <t>Anggota keluarga - laki-laki CPO atau pendamping</t>
        </is>
      </c>
      <c r="DK16" s="8" t="n">
        <v>1</v>
      </c>
      <c r="DL16" s="8" t="n">
        <v>0</v>
      </c>
      <c r="DM16" s="8" t="n">
        <v>1</v>
      </c>
      <c r="DN16" s="8" t="n">
        <v>0</v>
      </c>
      <c r="DO16" s="48" t="n"/>
      <c r="DP16" s="8" t="n">
        <v>1</v>
      </c>
      <c r="DQ16" s="8" t="n">
        <v>0</v>
      </c>
      <c r="DR16" s="8" t="n">
        <v>0</v>
      </c>
      <c r="DS16" s="48" t="n"/>
      <c r="DT16" s="48" t="n"/>
      <c r="DU16" s="48" t="n"/>
      <c r="DV16" s="48" t="inlineStr">
        <is>
          <t>Ya</t>
        </is>
      </c>
      <c r="DW16" s="48" t="n"/>
      <c r="DX16" s="48" t="n"/>
      <c r="DY16" s="48" t="n"/>
      <c r="DZ16" s="48" t="n"/>
      <c r="EA16" s="48" t="n"/>
      <c r="EB16" s="48" t="n"/>
      <c r="EC16" s="48" t="n"/>
      <c r="ED16" s="48" t="n"/>
      <c r="EE16" s="48" t="n"/>
      <c r="EF16" s="48" t="n"/>
      <c r="EG16" s="48" t="n"/>
      <c r="EH16" s="48" t="n"/>
      <c r="EI16" s="48" t="inlineStr">
        <is>
          <t>Tidak ada masalah</t>
        </is>
      </c>
      <c r="EJ16" s="8" t="n">
        <v>0</v>
      </c>
      <c r="EK16" s="8" t="n">
        <v>0</v>
      </c>
      <c r="EL16" s="8" t="n">
        <v>0</v>
      </c>
      <c r="EM16" s="8" t="n">
        <v>1</v>
      </c>
      <c r="EN16" s="8" t="n">
        <v>0</v>
      </c>
      <c r="EO16" s="11" t="n"/>
      <c r="EP16" s="48" t="inlineStr">
        <is>
          <t>Ya, cukup jelas dan mudah diikuti</t>
        </is>
      </c>
      <c r="EQ16" s="48" t="inlineStr">
        <is>
          <t>Pelatihan</t>
        </is>
      </c>
      <c r="ER16" s="48" t="inlineStr">
        <is>
          <t>CPO atau pendamping</t>
        </is>
      </c>
      <c r="ES16" s="8" t="n">
        <v>1</v>
      </c>
      <c r="ET16" s="8" t="n">
        <v>0</v>
      </c>
      <c r="EU16" s="8" t="n">
        <v>0</v>
      </c>
      <c r="EV16" s="8" t="n">
        <v>0</v>
      </c>
      <c r="EW16" s="48" t="n"/>
      <c r="EX16" s="48" t="inlineStr">
        <is>
          <t>Anggota keluarga - Laki-laki</t>
        </is>
      </c>
      <c r="EY16" s="8" t="n">
        <v>1</v>
      </c>
      <c r="EZ16" s="8" t="n">
        <v>0</v>
      </c>
      <c r="FA16" s="8" t="n">
        <v>0</v>
      </c>
      <c r="FB16" s="48" t="n"/>
      <c r="FC16" s="48" t="inlineStr">
        <is>
          <t>Setiap hari</t>
        </is>
      </c>
      <c r="FD16" s="48" t="n"/>
      <c r="FE16" s="48" t="inlineStr">
        <is>
          <t>Mengetahui</t>
        </is>
      </c>
      <c r="FF16" s="48" t="inlineStr">
        <is>
          <t>Selalu (setiap hari)</t>
        </is>
      </c>
      <c r="FG16" s="48" t="inlineStr">
        <is>
          <t>Mengetahui</t>
        </is>
      </c>
      <c r="FH16" s="48" t="inlineStr">
        <is>
          <t>Sering (setiap minggu)</t>
        </is>
      </c>
      <c r="FI16" s="48" t="inlineStr">
        <is>
          <t>Mengetahui</t>
        </is>
      </c>
      <c r="FJ16" s="48" t="inlineStr">
        <is>
          <t>Sering (setiap minggu)</t>
        </is>
      </c>
      <c r="FK16" s="48" t="inlineStr">
        <is>
          <t>Mengetahui</t>
        </is>
      </c>
      <c r="FL16" s="48" t="inlineStr">
        <is>
          <t>Sering (setiap minggu)</t>
        </is>
      </c>
      <c r="FM16" s="48" t="inlineStr">
        <is>
          <t>Mengetahui</t>
        </is>
      </c>
      <c r="FN16" s="48" t="inlineStr">
        <is>
          <t>Jarang (setiap bulan atau lebih)</t>
        </is>
      </c>
      <c r="FO16" s="48" t="inlineStr">
        <is>
          <t>Mengetahui</t>
        </is>
      </c>
      <c r="FP16" s="48" t="inlineStr">
        <is>
          <t>Jarang (setiap bulan atau lebih)</t>
        </is>
      </c>
      <c r="FQ16" s="48" t="inlineStr">
        <is>
          <t>Mengetahui</t>
        </is>
      </c>
      <c r="FR16" s="48" t="inlineStr">
        <is>
          <t>Ya</t>
        </is>
      </c>
      <c r="FS16" s="48" t="inlineStr">
        <is>
          <t>Mengetahui</t>
        </is>
      </c>
      <c r="FT16" s="48" t="inlineStr">
        <is>
          <t>Ya, selalu</t>
        </is>
      </c>
      <c r="FU16" s="48" t="inlineStr">
        <is>
          <t>Laki-laki dewasa Perempuan dewasa</t>
        </is>
      </c>
      <c r="FV16" s="8" t="n">
        <v>1</v>
      </c>
      <c r="FW16" s="8" t="n">
        <v>1</v>
      </c>
      <c r="FX16" s="8" t="n">
        <v>0</v>
      </c>
      <c r="FY16" s="8" t="n">
        <v>0</v>
      </c>
      <c r="FZ16" s="48" t="inlineStr">
        <is>
          <t>Memahami</t>
        </is>
      </c>
      <c r="GA16" s="48" t="inlineStr">
        <is>
          <t>CPO</t>
        </is>
      </c>
      <c r="GB16" s="8" t="n">
        <v>1</v>
      </c>
      <c r="GC16" s="8" t="n">
        <v>0</v>
      </c>
      <c r="GD16" s="8" t="n">
        <v>0</v>
      </c>
      <c r="GE16" s="8" t="n">
        <v>0</v>
      </c>
      <c r="GF16" s="48" t="n"/>
      <c r="GG16" s="48" t="inlineStr">
        <is>
          <t>Sering</t>
        </is>
      </c>
      <c r="GH16" s="48" t="inlineStr">
        <is>
          <t>Ya</t>
        </is>
      </c>
      <c r="GI16" s="48" t="inlineStr">
        <is>
          <t>Tetangga</t>
        </is>
      </c>
      <c r="GJ16" s="8" t="n">
        <v>1</v>
      </c>
      <c r="GK16" s="8" t="n">
        <v>0</v>
      </c>
      <c r="GL16" s="8" t="n">
        <v>0</v>
      </c>
      <c r="GM16" s="8" t="n">
        <v>0</v>
      </c>
      <c r="GN16" s="48" t="n"/>
      <c r="GO16" s="8" t="n">
        <v>9</v>
      </c>
      <c r="GP16" s="48" t="inlineStr">
        <is>
          <t>Penuh (100%)</t>
        </is>
      </c>
      <c r="GQ16" s="48" t="inlineStr">
        <is>
          <t>Kayu bakar LPG</t>
        </is>
      </c>
      <c r="GR16" s="8" t="n">
        <v>1</v>
      </c>
      <c r="GS16" s="8" t="n">
        <v>1</v>
      </c>
      <c r="GT16" s="8" t="n">
        <v>0</v>
      </c>
      <c r="GU16" s="8" t="n">
        <v>0</v>
      </c>
      <c r="GV16" s="8" t="n">
        <v>0</v>
      </c>
      <c r="GW16" s="8" t="n">
        <v>0</v>
      </c>
      <c r="GX16" s="8" t="n">
        <v>0</v>
      </c>
      <c r="GY16" s="48" t="n"/>
      <c r="GZ16" s="48" t="inlineStr">
        <is>
          <t>Ya</t>
        </is>
      </c>
      <c r="HA16" s="8" t="n">
        <v>150</v>
      </c>
      <c r="HB16" s="8" t="n">
        <v>150000</v>
      </c>
      <c r="HC16" s="8" t="n">
        <v>9</v>
      </c>
      <c r="HD16" s="8" t="n">
        <v>75000</v>
      </c>
      <c r="HE16" s="8" t="n">
        <v>9</v>
      </c>
      <c r="HF16" s="8" t="n">
        <v>75000</v>
      </c>
      <c r="HG16" s="8" t="n">
        <v>3</v>
      </c>
      <c r="HH16" s="8" t="n">
        <v>25000</v>
      </c>
      <c r="HI16" s="48" t="n"/>
      <c r="HJ16" s="48" t="n"/>
      <c r="HK16" s="48" t="n"/>
      <c r="HL16" s="48" t="n"/>
      <c r="HM16" s="48" t="n"/>
      <c r="HN16" s="48" t="n"/>
      <c r="HO16" s="48" t="n"/>
      <c r="HP16" s="48" t="n"/>
      <c r="HQ16" s="48" t="n"/>
      <c r="HR16" s="48" t="n"/>
      <c r="HS16" s="48" t="n"/>
      <c r="HT16" s="48" t="n"/>
      <c r="HU16" s="48" t="n"/>
      <c r="HV16" s="48" t="n"/>
      <c r="HW16" s="48" t="n"/>
      <c r="HX16" s="48" t="n"/>
      <c r="HY16" s="8" t="n">
        <v>100</v>
      </c>
      <c r="HZ16" s="8" t="n">
        <v>100000</v>
      </c>
      <c r="IA16" s="8" t="n">
        <v>6</v>
      </c>
      <c r="IB16" s="8" t="n">
        <v>50000</v>
      </c>
      <c r="IC16" s="48" t="n"/>
      <c r="ID16" s="48" t="n"/>
      <c r="IE16" s="48" t="n"/>
      <c r="IF16" s="48" t="n"/>
      <c r="IG16" s="48" t="n"/>
      <c r="IH16" s="48" t="n"/>
      <c r="II16" s="48" t="n"/>
      <c r="IJ16" s="48" t="n"/>
      <c r="IK16" s="48" t="inlineStr">
        <is>
          <t>50-65 kg</t>
        </is>
      </c>
      <c r="IL16" s="48" t="inlineStr">
        <is>
          <t>3-5 jam</t>
        </is>
      </c>
      <c r="IM16" s="48" t="inlineStr">
        <is>
          <t>Ya</t>
        </is>
      </c>
      <c r="IN16" s="48" t="inlineStr">
        <is>
          <t>Tidak</t>
        </is>
      </c>
      <c r="IO16" s="48" t="inlineStr">
        <is>
          <t>Lebih bersih</t>
        </is>
      </c>
      <c r="IP16" s="48" t="n"/>
      <c r="IQ16" s="48" t="inlineStr">
        <is>
          <t>Tidak pernah</t>
        </is>
      </c>
      <c r="IR16" s="48" t="n"/>
      <c r="IS16" s="48" t="n"/>
      <c r="IT16" s="48" t="n"/>
      <c r="IU16" s="48" t="n"/>
      <c r="IV16" s="48" t="n"/>
      <c r="IW16" s="48" t="n"/>
      <c r="IX16" s="48" t="n"/>
      <c r="IY16" s="48" t="n"/>
      <c r="IZ16" s="48" t="inlineStr">
        <is>
          <t>Tidak pernah</t>
        </is>
      </c>
      <c r="JA16" s="48" t="n"/>
      <c r="JB16" s="48" t="n"/>
      <c r="JC16" s="48" t="n"/>
      <c r="JD16" s="48" t="n"/>
      <c r="JE16" s="48" t="n"/>
      <c r="JF16" s="48" t="n"/>
      <c r="JG16" s="48" t="n"/>
      <c r="JH16" s="48" t="n"/>
      <c r="JI16" s="48" t="inlineStr">
        <is>
          <t>Tidak pernah</t>
        </is>
      </c>
      <c r="JJ16" s="48" t="n"/>
      <c r="JK16" s="48" t="n"/>
      <c r="JL16" s="48" t="n"/>
      <c r="JM16" s="48" t="n"/>
      <c r="JN16" s="48" t="n"/>
      <c r="JO16" s="48" t="n"/>
      <c r="JP16" s="48" t="n"/>
      <c r="JQ16" s="48" t="n"/>
      <c r="JR16" s="48" t="inlineStr">
        <is>
          <t>Tidak pernah</t>
        </is>
      </c>
      <c r="JS16" s="48" t="n"/>
      <c r="JT16" s="48" t="n"/>
      <c r="JU16" s="48" t="n"/>
      <c r="JV16" s="48" t="n"/>
      <c r="JW16" s="48" t="n"/>
      <c r="JX16" s="48" t="n"/>
      <c r="JY16" s="48" t="n"/>
      <c r="JZ16" s="48" t="n"/>
      <c r="KA16" s="48" t="inlineStr">
        <is>
          <t>Tidak pernah</t>
        </is>
      </c>
      <c r="KB16" s="48" t="n"/>
      <c r="KC16" s="48" t="n"/>
      <c r="KD16" s="48" t="n"/>
      <c r="KE16" s="48" t="n"/>
      <c r="KF16" s="48" t="n"/>
      <c r="KG16" s="48" t="n"/>
      <c r="KH16" s="48" t="n"/>
      <c r="KI16" s="48" t="n"/>
      <c r="KJ16" s="48" t="inlineStr">
        <is>
          <t>Tidak pernah</t>
        </is>
      </c>
      <c r="KK16" s="48" t="n"/>
      <c r="KL16" s="48" t="n"/>
      <c r="KM16" s="48" t="n"/>
      <c r="KN16" s="48" t="n"/>
      <c r="KO16" s="48" t="n"/>
      <c r="KP16" s="48" t="n"/>
      <c r="KQ16" s="48" t="n"/>
      <c r="KR16" s="48" t="n"/>
      <c r="KS16" s="48" t="inlineStr">
        <is>
          <t>Cukup membaik</t>
        </is>
      </c>
      <c r="KT16" s="48" t="inlineStr">
        <is>
          <t>0-1 kali</t>
        </is>
      </c>
      <c r="KU16" s="48" t="inlineStr">
        <is>
          <t>0-1 kali</t>
        </is>
      </c>
      <c r="KV16" s="48" t="inlineStr">
        <is>
          <t>Tidak ada</t>
        </is>
      </c>
      <c r="KW16" s="8" t="n">
        <v>0</v>
      </c>
      <c r="KX16" s="8" t="n">
        <v>0</v>
      </c>
      <c r="KY16" s="8" t="n">
        <v>0</v>
      </c>
      <c r="KZ16" s="8" t="n">
        <v>1</v>
      </c>
      <c r="LA16" s="48" t="inlineStr">
        <is>
          <t>Cukup membaik</t>
        </is>
      </c>
      <c r="LB16" s="48" t="inlineStr">
        <is>
          <t>Cukup membaik</t>
        </is>
      </c>
      <c r="LC16" s="8" t="n">
        <v>3</v>
      </c>
      <c r="LD16" s="8" t="n">
        <v>3</v>
      </c>
      <c r="LE16" s="8" t="n">
        <v>0</v>
      </c>
      <c r="LF16" s="8" t="n">
        <v>0</v>
      </c>
      <c r="LG16" s="48" t="inlineStr">
        <is>
          <t>Ya</t>
        </is>
      </c>
      <c r="LH16" s="8" t="n">
        <v>100000</v>
      </c>
      <c r="LI16" s="48" t="n"/>
      <c r="LJ16" s="48" t="inlineStr">
        <is>
          <t>Kebutuhan rumah tangga</t>
        </is>
      </c>
      <c r="LK16" s="8" t="n">
        <v>0</v>
      </c>
      <c r="LL16" s="8" t="n">
        <v>0</v>
      </c>
      <c r="LM16" s="8" t="n">
        <v>0</v>
      </c>
      <c r="LN16" s="8" t="n">
        <v>0</v>
      </c>
      <c r="LO16" s="8" t="n">
        <v>1</v>
      </c>
      <c r="LP16" s="8" t="n">
        <v>0</v>
      </c>
      <c r="LQ16" s="8" t="n">
        <v>0</v>
      </c>
      <c r="LR16" s="48" t="n"/>
      <c r="LS16" s="8" t="n">
        <v>15</v>
      </c>
      <c r="LT16" s="8" t="n">
        <v>15</v>
      </c>
      <c r="LU16" s="8" t="n">
        <v>0</v>
      </c>
      <c r="LV16" s="8" t="n">
        <v>5</v>
      </c>
      <c r="LW16" s="8" t="n">
        <v>5</v>
      </c>
      <c r="LX16" s="8" t="n">
        <v>0</v>
      </c>
      <c r="LY16" s="8" t="n">
        <v>5</v>
      </c>
      <c r="LZ16" s="8" t="n">
        <v>5</v>
      </c>
      <c r="MA16" s="8" t="n">
        <v>0</v>
      </c>
      <c r="MB16" s="48" t="inlineStr">
        <is>
          <t>Ya</t>
        </is>
      </c>
      <c r="MC16" s="8" t="n">
        <v>30</v>
      </c>
      <c r="MD16" s="8" t="n">
        <v>15</v>
      </c>
      <c r="ME16" s="8" t="n">
        <v>30</v>
      </c>
      <c r="MF16" s="8" t="n">
        <v>15</v>
      </c>
      <c r="MG16" s="8" t="n">
        <v>0</v>
      </c>
      <c r="MH16" s="8" t="n">
        <v>0</v>
      </c>
      <c r="MI16" s="48" t="inlineStr">
        <is>
          <t>Istirahat</t>
        </is>
      </c>
      <c r="MJ16" s="8" t="n">
        <v>0</v>
      </c>
      <c r="MK16" s="8" t="n">
        <v>0</v>
      </c>
      <c r="ML16" s="8" t="n">
        <v>1</v>
      </c>
      <c r="MM16" s="8" t="n">
        <v>0</v>
      </c>
      <c r="MN16" s="8" t="n">
        <v>0</v>
      </c>
      <c r="MO16" s="8" t="n">
        <v>0</v>
      </c>
      <c r="MP16" s="48" t="n"/>
      <c r="MQ16" s="48" t="n"/>
      <c r="MR16" s="48" t="inlineStr">
        <is>
          <t>istirahat</t>
        </is>
      </c>
      <c r="MS16" s="48" t="n"/>
      <c r="MT16" s="48" t="inlineStr">
        <is>
          <t>kumpul keluarga</t>
        </is>
      </c>
      <c r="MU16" s="48" t="inlineStr">
        <is>
          <t>Tidak</t>
        </is>
      </c>
      <c r="MV16" s="48" t="n"/>
      <c r="MW16" s="48" t="n"/>
      <c r="MX16" s="48" t="n"/>
      <c r="MY16" s="48" t="n"/>
      <c r="MZ16" s="48" t="n"/>
      <c r="NA16" s="48" t="n"/>
      <c r="NB16" s="48" t="n"/>
      <c r="NC16" s="48" t="n"/>
      <c r="ND16" s="48" t="n"/>
      <c r="NE16" s="48" t="n"/>
      <c r="NF16" s="48" t="n"/>
      <c r="NG16" s="48" t="n"/>
      <c r="NH16" s="48" t="n"/>
      <c r="NI16" s="48" t="n"/>
      <c r="NJ16" s="48" t="n"/>
      <c r="NK16" s="48" t="n"/>
      <c r="NL16" s="48" t="inlineStr">
        <is>
          <t>Tidak</t>
        </is>
      </c>
      <c r="NM16" s="48" t="inlineStr">
        <is>
          <t>Kombinasi dana mandiri dan dana hibah</t>
        </is>
      </c>
      <c r="NN16" s="48" t="inlineStr">
        <is>
          <t>9.000.001-11.000.000</t>
        </is>
      </c>
      <c r="NO16" s="48" t="inlineStr">
        <is>
          <t>Program yayasan/NGO</t>
        </is>
      </c>
      <c r="NP16" s="48" t="n"/>
      <c r="NQ16" s="48" t="n"/>
      <c r="NR16" s="48" t="n"/>
      <c r="NS16" s="48" t="n"/>
      <c r="NT16" s="48" t="n"/>
      <c r="NU16" s="48" t="n"/>
      <c r="NV16" s="48" t="inlineStr">
        <is>
          <t>Anggota keluarga - Laki-laki dewasa</t>
        </is>
      </c>
      <c r="NW16" s="48" t="n"/>
      <c r="NX16" s="48" t="inlineStr">
        <is>
          <t>Sedikit meningkat</t>
        </is>
      </c>
      <c r="NY16" s="8" t="n">
        <v>30</v>
      </c>
      <c r="NZ16" s="8" t="n">
        <v>0</v>
      </c>
      <c r="OA16" s="8" t="n">
        <v>0</v>
      </c>
      <c r="OB16" s="8" t="n">
        <v>5</v>
      </c>
      <c r="OC16" s="8" t="n">
        <v>0</v>
      </c>
      <c r="OD16" s="8" t="n">
        <v>0</v>
      </c>
      <c r="OE16" s="48" t="inlineStr">
        <is>
          <t>Lebih baik</t>
        </is>
      </c>
      <c r="OF16" s="48" t="inlineStr">
        <is>
          <t>Lebih baik (beda waktu memasak 5-30 menit, ATAU tidak lagi ada rasa/bau makanan yang berubah, ATAU alasan lainnya)</t>
        </is>
      </c>
      <c r="OG16" s="48" t="inlineStr">
        <is>
          <t>Ya</t>
        </is>
      </c>
      <c r="OH16" s="8" t="n">
        <v>0</v>
      </c>
      <c r="OI16" s="8" t="n">
        <v>2</v>
      </c>
      <c r="OJ16" s="8" t="n">
        <v>0</v>
      </c>
      <c r="OK16" s="8" t="n">
        <v>0</v>
      </c>
      <c r="OL16" s="8" t="n">
        <v>0</v>
      </c>
      <c r="OM16" s="8" t="n">
        <v>10</v>
      </c>
      <c r="ON16" s="8" t="n">
        <v>0</v>
      </c>
      <c r="OO16" s="8" t="n">
        <v>0</v>
      </c>
      <c r="OP16" s="48">
        <f>VLOOKUP(AG16,'BUS 2'!$G$1:$CU$424,2,0)</f>
        <v/>
      </c>
      <c r="OQ16" s="8">
        <f>VLOOKUP(AG16,'BUS 2'!$G$1:$CU$424,3,0)</f>
        <v/>
      </c>
      <c r="OR16" s="8">
        <f>VLOOKUP(AG16,'BUS 2'!$G$1:$CU$424,4,0)</f>
        <v/>
      </c>
      <c r="OS16" s="8">
        <f>VLOOKUP(AG16,'BUS 2'!$G$1:$CU$424,5,0)</f>
        <v/>
      </c>
      <c r="OT16" s="8">
        <f>VLOOKUP(AG16,'BUS 2'!$G$1:$CU$424,6,0)</f>
        <v/>
      </c>
      <c r="OU16" s="8">
        <f>VLOOKUP(AG16,'BUS 2'!$G$1:$CU$424,7,0)</f>
        <v/>
      </c>
      <c r="OV16" s="8">
        <f>VLOOKUP(AG16,'BUS 2'!$G$1:$CU$424,8,0)</f>
        <v/>
      </c>
      <c r="OW16" s="8">
        <f>VLOOKUP(AG16,'BUS 2'!$G$1:$CU$424,9,0)</f>
        <v/>
      </c>
      <c r="OX16" s="8">
        <f>VLOOKUP(AG16,'BUS 2'!$G$1:$CU$424,10,0)</f>
        <v/>
      </c>
      <c r="OY16" s="8">
        <f>VLOOKUP(AG16,'BUS 2'!$G$1:$CU$424,11,0)</f>
        <v/>
      </c>
      <c r="OZ16" s="8">
        <f>VLOOKUP(AG16,'BUS 2'!$G$1:$CU$424,12,0)</f>
        <v/>
      </c>
      <c r="PA16" s="8">
        <f>VLOOKUP(AG16,'BUS 2'!$G$1:$CU$424,13,0)</f>
        <v/>
      </c>
      <c r="PB16" s="8">
        <f>VLOOKUP(AG16,'BUS 2'!$G$1:$CU$424,14,0)</f>
        <v/>
      </c>
      <c r="PC16" s="8">
        <f>VLOOKUP(AG16,'BUS 2'!$G$1:$CU$424,15,0)</f>
        <v/>
      </c>
      <c r="PD16" s="8">
        <f>VLOOKUP(AG16,'BUS 2'!$G$1:$CU$424,16,0)</f>
        <v/>
      </c>
      <c r="PE16" s="8">
        <f>VLOOKUP(AG16,'BUS 2'!$G$1:$CU$424,17,0)</f>
        <v/>
      </c>
      <c r="PF16" s="8">
        <f>VLOOKUP(AG16,'BUS 2'!$G$1:$CU$424,18,0)</f>
        <v/>
      </c>
      <c r="PG16" s="8">
        <f>VLOOKUP(AG16,'BUS 2'!$G$1:$CU$424,19,0)</f>
        <v/>
      </c>
      <c r="PH16" s="8">
        <f>VLOOKUP(AG16,'BUS 2'!$G$1:$CU$424,20,0)</f>
        <v/>
      </c>
      <c r="PI16" s="8">
        <f>VLOOKUP(AG16,'BUS 2'!$G$1:$CU$424,21,0)</f>
        <v/>
      </c>
      <c r="PJ16" s="8">
        <f>VLOOKUP(AG16,'BUS 2'!$G$1:$CU$424,22,0)</f>
        <v/>
      </c>
      <c r="PK16" s="8">
        <f>VLOOKUP(AG16,'BUS 2'!$G$1:$CU$424,23,0)</f>
        <v/>
      </c>
      <c r="PL16" s="8">
        <f>VLOOKUP(AG16,'BUS 2'!$G$1:$CU$424,24,0)</f>
        <v/>
      </c>
      <c r="PM16" s="8">
        <f>VLOOKUP(AG16,'BUS 2'!$G$1:$CU$424,25,0)</f>
        <v/>
      </c>
      <c r="PN16" s="8">
        <f>VLOOKUP(AG16,'BUS 2'!$G$1:$CU$424,26,0)</f>
        <v/>
      </c>
      <c r="PO16" s="8">
        <f>VLOOKUP(AG16,'BUS 2'!$G$1:$CU$424,27,0)</f>
        <v/>
      </c>
      <c r="PP16" s="8">
        <f>VLOOKUP(AG16,'BUS 2'!$G$1:$CU$424,28,0)</f>
        <v/>
      </c>
      <c r="PQ16" s="8">
        <f>VLOOKUP(AG16,'BUS 2'!$G$1:$CU$424,29,0)</f>
        <v/>
      </c>
      <c r="PR16" s="8">
        <f>VLOOKUP(AG16,'BUS 2'!$G$1:$CU$424,30,0)</f>
        <v/>
      </c>
      <c r="PS16" s="8">
        <f>VLOOKUP(AG16,'BUS 2'!$G$1:$CU$424,31,0)</f>
        <v/>
      </c>
      <c r="PT16" s="48" t="n"/>
      <c r="PU16" s="48" t="n"/>
      <c r="PV16" s="48" t="n"/>
      <c r="PW16" s="48" t="n"/>
      <c r="PX16" s="48" t="n"/>
      <c r="PY16" s="48" t="n"/>
      <c r="PZ16" s="48" t="n"/>
      <c r="QA16" s="48" t="n"/>
      <c r="QB16" s="48" t="n"/>
      <c r="QC16" s="48" t="n"/>
      <c r="QD16" s="48" t="n"/>
      <c r="QE16" s="48" t="inlineStr">
        <is>
          <t>1-Disebarkan ke lahan terbuka</t>
        </is>
      </c>
      <c r="QF16" s="8" t="n">
        <v>0</v>
      </c>
      <c r="QG16" s="8" t="n">
        <v>0</v>
      </c>
      <c r="QH16" s="8" t="n">
        <v>0</v>
      </c>
      <c r="QI16" s="8" t="n">
        <v>0</v>
      </c>
      <c r="QJ16" s="8" t="n">
        <v>0</v>
      </c>
      <c r="QK16" s="8" t="n">
        <v>1</v>
      </c>
      <c r="QL16" s="8" t="n">
        <v>0</v>
      </c>
      <c r="QM16" s="8" t="n">
        <v>0</v>
      </c>
      <c r="QN16" s="8" t="n">
        <v>0</v>
      </c>
      <c r="QO16" s="48" t="n"/>
      <c r="QP16" s="48" t="n"/>
      <c r="QQ16" s="48" t="n"/>
      <c r="QR16" s="48" t="n"/>
      <c r="QS16" s="48" t="n"/>
      <c r="QT16" s="48" t="n"/>
      <c r="QU16" s="48" t="n"/>
      <c r="QV16" s="48" t="n"/>
      <c r="QW16" s="48" t="n"/>
      <c r="QX16" s="48" t="n"/>
      <c r="QY16" s="48" t="n"/>
      <c r="QZ16" s="48" t="n"/>
      <c r="RA16" s="48" t="n"/>
      <c r="RB16" s="48" t="n"/>
      <c r="RC16" s="48" t="n"/>
      <c r="RD16" s="48" t="n"/>
      <c r="RE16" s="48" t="n"/>
      <c r="RF16" s="48" t="n"/>
      <c r="RG16" s="48" t="n"/>
      <c r="RH16" s="48" t="n"/>
      <c r="RI16" s="48" t="n"/>
      <c r="RJ16" s="48" t="n"/>
      <c r="RK16" s="48" t="n"/>
      <c r="RL16" s="48" t="n"/>
      <c r="RM16" s="48" t="n"/>
      <c r="RN16" s="48" t="n"/>
      <c r="RO16" s="48" t="n"/>
      <c r="RP16" s="48" t="n"/>
      <c r="RQ16" s="48" t="n"/>
      <c r="RR16" s="48" t="inlineStr">
        <is>
          <t>1-Disebarkan ke lahan terbuka</t>
        </is>
      </c>
      <c r="RS16" s="8" t="n">
        <v>1</v>
      </c>
      <c r="RT16" s="8" t="n">
        <v>0</v>
      </c>
      <c r="RU16" s="8" t="n">
        <v>0</v>
      </c>
      <c r="RV16" s="8" t="n">
        <v>0</v>
      </c>
      <c r="RW16" s="48" t="n"/>
      <c r="RX16" s="48" t="n"/>
      <c r="RY16" s="48" t="n"/>
      <c r="RZ16" s="48" t="n"/>
      <c r="SA16" s="48" t="n"/>
      <c r="SB16" s="48" t="n"/>
      <c r="SC16" s="48" t="n"/>
      <c r="SD16" s="48" t="n"/>
      <c r="SE16" s="48" t="n"/>
      <c r="SF16" s="48" t="n"/>
      <c r="SG16" s="48" t="n"/>
      <c r="SH16" s="48" t="n"/>
      <c r="SI16" s="48" t="n"/>
      <c r="SJ16" s="48" t="n"/>
      <c r="SK16" s="48" t="n"/>
      <c r="SL16" s="48" t="n"/>
      <c r="SM16" s="48" t="n"/>
      <c r="SN16" s="48" t="n"/>
      <c r="SO16" s="48" t="n"/>
      <c r="SP16" s="48" t="n"/>
      <c r="SQ16" s="48" t="n"/>
      <c r="SR16" s="48" t="n"/>
      <c r="SS16" s="48" t="n"/>
      <c r="ST16" s="48" t="n"/>
      <c r="SU16" s="48" t="n"/>
      <c r="SV16" s="48" t="n"/>
      <c r="SW16" s="48" t="n"/>
      <c r="SX16" s="48" t="n"/>
      <c r="SY16" s="8">
        <f>VLOOKUP(AG16,'BUS 2'!$G$1:$CU$424,33,0)</f>
        <v/>
      </c>
      <c r="SZ16" s="48">
        <f>VLOOKUP(AG16,'BUS 2'!$G$1:$CU$424,34,0)</f>
        <v/>
      </c>
      <c r="TA16" s="48">
        <f>VLOOKUP(AG16,'BUS 2'!$G$1:$CU$424,35,0)</f>
        <v/>
      </c>
      <c r="TB16" s="48">
        <f>VLOOKUP(AG16,'BUS 2'!$G$1:$CU$424,36,0)</f>
        <v/>
      </c>
      <c r="TC16" s="48">
        <f>VLOOKUP(AG16,'BUS 2'!$G$1:$CU$424,37,0)</f>
        <v/>
      </c>
      <c r="TD16" s="48">
        <f>VLOOKUP(AG16,'BUS 2'!$G$1:$CU$424,38,0)</f>
        <v/>
      </c>
      <c r="TE16" s="48">
        <f>VLOOKUP(AG16,'BUS 2'!$G$1:$CU$424,39,0)</f>
        <v/>
      </c>
      <c r="TF16" s="48">
        <f>VLOOKUP(AG16,'BUS 2'!$G$1:$CU$424,40,0)</f>
        <v/>
      </c>
      <c r="TG16" s="8">
        <f>VLOOKUP(AG16,'BUS 2'!$G$1:$CU$424,42,0)</f>
        <v/>
      </c>
      <c r="TH16" s="8">
        <f>VLOOKUP(AG16,'BUS 2'!$G$1:$CU$424,43,0)</f>
        <v/>
      </c>
      <c r="TI16" s="8">
        <f>VLOOKUP(AG16,'BUS 2'!$G$1:$CU$424,44,0)</f>
        <v/>
      </c>
      <c r="TJ16" s="8">
        <f>VLOOKUP(AG16,'BUS 2'!$G$1:$CU$424,45,0)</f>
        <v/>
      </c>
      <c r="TK16" s="8">
        <f>VLOOKUP(AG16,'BUS 2'!$G$1:$CU$424,46,0)</f>
        <v/>
      </c>
      <c r="TL16" s="8">
        <f>VLOOKUP(AG16,'BUS 2'!$G$1:$CU$424,47,0)</f>
        <v/>
      </c>
      <c r="TM16" s="8">
        <f>VLOOKUP(AG16,'BUS 2'!$G$1:$CU$424,48,0)</f>
        <v/>
      </c>
      <c r="TN16" s="8">
        <f>VLOOKUP(AG16,'BUS 2'!$G$1:$CU$424,49,0)</f>
        <v/>
      </c>
      <c r="TO16" s="8">
        <f>VLOOKUP(AG16,'BUS 2'!$G$1:$CU$424,50,0)</f>
        <v/>
      </c>
      <c r="TP16" s="8">
        <f>VLOOKUP(AG16,'BUS 2'!$G$1:$CU$424,51,0)</f>
        <v/>
      </c>
      <c r="TQ16" s="8">
        <f>VLOOKUP(AG16,'BUS 2'!$G$1:$CU$424,52,0)</f>
        <v/>
      </c>
      <c r="TR16" s="8">
        <f>VLOOKUP(AG16,'BUS 2'!$G$1:$CU$424,53,0)</f>
        <v/>
      </c>
      <c r="TS16" s="48">
        <f>VLOOKUP(AG16,'BUS 2'!$G$1:$CU$424,54,0)</f>
        <v/>
      </c>
      <c r="TT16" s="48">
        <f>VLOOKUP(AG16,'BUS 2'!$G$1:$CU$424,55,0)</f>
        <v/>
      </c>
      <c r="TU16" s="48">
        <f>VLOOKUP(AG16,'BUS 2'!$G$1:$CU$424,56,0)</f>
        <v/>
      </c>
      <c r="TV16" s="48">
        <f>VLOOKUP(AG16,'BUS 2'!$G$1:$CU$424,57,0)</f>
        <v/>
      </c>
      <c r="TW16" s="48">
        <f>VLOOKUP(AG16,'BUS 2'!$G$1:$CU$424,58,0)</f>
        <v/>
      </c>
      <c r="TX16" s="48">
        <f>VLOOKUP(AG16,'BUS 2'!$G$1:$CU$424,59,0)</f>
        <v/>
      </c>
      <c r="TY16" s="48">
        <f>VLOOKUP(AG16,'BUS 2'!$G$1:$CU$424,60,0)</f>
        <v/>
      </c>
      <c r="TZ16" s="48">
        <f>VLOOKUP(AG16,'BUS 2'!$G$1:$CU$424,61,0)</f>
        <v/>
      </c>
      <c r="UA16" s="48">
        <f>VLOOKUP(AG16,'BUS 2'!$G$1:$CU$424,62,0)</f>
        <v/>
      </c>
      <c r="UB16" s="48">
        <f>VLOOKUP(AG16,'BUS 2'!$G$1:$CU$424,63,0)</f>
        <v/>
      </c>
      <c r="UC16" s="48">
        <f>VLOOKUP(AG16,'BUS 2'!$G$1:$CU$424,64,0)</f>
        <v/>
      </c>
      <c r="UD16" s="48">
        <f>VLOOKUP(AG16,'BUS 2'!$G$1:$CU$424,65,0)</f>
        <v/>
      </c>
      <c r="UE16" s="48">
        <f>VLOOKUP(AG16,'BUS 2'!$G$1:$CU$424,66,0)</f>
        <v/>
      </c>
      <c r="UF16" s="48">
        <f>VLOOKUP(AG16,'BUS 2'!$G$1:$CU$424,67,0)</f>
        <v/>
      </c>
      <c r="UG16" s="48">
        <f>VLOOKUP(AG16,'BUS 2'!$G$1:$CU$424,68,0)</f>
        <v/>
      </c>
      <c r="UH16" s="48">
        <f>VLOOKUP(AG16,'BUS 2'!$G$1:$CU$424,69,0)</f>
        <v/>
      </c>
      <c r="UI16" s="48">
        <f>VLOOKUP(AG16,'BUS 2'!$G$1:$CU$424,70,0)</f>
        <v/>
      </c>
      <c r="UJ16" s="48">
        <f>VLOOKUP(AG16,'BUS 2'!$G$1:$CU$424,71,0)</f>
        <v/>
      </c>
      <c r="UK16" s="48">
        <f>VLOOKUP(AG16,'BUS 2'!$G$1:$CU$424,72,0)</f>
        <v/>
      </c>
      <c r="UL16" s="48">
        <f>VLOOKUP(AG16,'BUS 2'!$G$1:$CU$424,73,0)</f>
        <v/>
      </c>
      <c r="UM16" s="48">
        <f>VLOOKUP(AG16,'BUS 2'!$G$1:$CU$424,74,0)</f>
        <v/>
      </c>
      <c r="UN16" s="48">
        <f>VLOOKUP(AG16,'BUS 2'!$G$1:$CU$424,75,0)</f>
        <v/>
      </c>
      <c r="UO16" s="48">
        <f>VLOOKUP(AG16,'BUS 2'!$G$1:$CU$424,76,0)</f>
        <v/>
      </c>
      <c r="UP16" s="48">
        <f>VLOOKUP(AG16,'BUS 2'!$G$1:$CU$424,77,0)</f>
        <v/>
      </c>
      <c r="UQ16" s="48">
        <f>VLOOKUP(AG16,'BUS 2'!$G$1:$CU$424,78,0)</f>
        <v/>
      </c>
      <c r="UR16" s="48">
        <f>VLOOKUP(AG16,'BUS 2'!$G$1:$CU$424,79,0)</f>
        <v/>
      </c>
      <c r="US16" s="48">
        <f>VLOOKUP(AG16,'BUS 2'!$G$1:$CU$424,80,0)</f>
        <v/>
      </c>
      <c r="UT16" s="48">
        <f>VLOOKUP(AG16,'BUS 2'!$G$1:$CU$424,81,0)</f>
        <v/>
      </c>
      <c r="UU16" s="48" t="n"/>
      <c r="UV16" s="48" t="inlineStr">
        <is>
          <t>Pemberian pakan di kandang</t>
        </is>
      </c>
      <c r="UW16" s="48" t="n"/>
      <c r="UX16" s="48" t="n"/>
      <c r="UY16" s="48" t="n"/>
      <c r="UZ16" s="48" t="inlineStr">
        <is>
          <t>Pemberian pakan di kandang</t>
        </is>
      </c>
      <c r="VA16" s="48" t="n"/>
      <c r="VB16" s="48" t="n"/>
      <c r="VC16" s="48" t="n"/>
      <c r="VD16" s="48" t="inlineStr">
        <is>
          <t>Teratur (2-6 hari sekali)</t>
        </is>
      </c>
      <c r="VE16" s="48" t="n"/>
      <c r="VF16" s="48" t="n"/>
      <c r="VG16" s="48" t="n"/>
      <c r="VH16" s="48" t="inlineStr">
        <is>
          <t>Teratur (2-6 hari sekali)</t>
        </is>
      </c>
      <c r="VI16" s="48" t="n"/>
      <c r="VJ16" s="48" t="n"/>
      <c r="VK16" s="48" t="n"/>
      <c r="VL16" s="48" t="inlineStr">
        <is>
          <t>Sering (1 kali sehari)</t>
        </is>
      </c>
      <c r="VM16" s="48" t="n"/>
      <c r="VN16" s="48" t="n"/>
      <c r="VO16" s="48" t="n"/>
      <c r="VP16" s="48" t="inlineStr">
        <is>
          <t>Sering (1 kali sehari)</t>
        </is>
      </c>
      <c r="VQ16" s="48" t="n"/>
      <c r="VR16" s="48" t="n"/>
      <c r="VS16" s="48" t="n"/>
      <c r="VT16" s="48" t="n"/>
      <c r="VU16" s="48" t="n"/>
      <c r="VV16" s="48" t="n"/>
      <c r="VW16" s="48" t="n"/>
      <c r="VX16" s="48" t="n"/>
      <c r="VY16" s="48" t="n"/>
      <c r="VZ16" s="48" t="n"/>
      <c r="WA16" s="48" t="n"/>
      <c r="WB16" s="48" t="n"/>
      <c r="WC16" s="48" t="n"/>
      <c r="WD16" s="48" t="n"/>
      <c r="WE16" s="48" t="n"/>
      <c r="WF16" s="48" t="inlineStr">
        <is>
          <t>3-Disimpan terbuka (dry lot) 4-Disimpan dalam kotak bersekat</t>
        </is>
      </c>
      <c r="WG16" s="8" t="n">
        <v>0</v>
      </c>
      <c r="WH16" s="8" t="n">
        <v>0</v>
      </c>
      <c r="WI16" s="8" t="n">
        <v>1</v>
      </c>
      <c r="WJ16" s="8" t="n">
        <v>1</v>
      </c>
      <c r="WK16" s="8" t="n">
        <v>0</v>
      </c>
      <c r="WL16" s="8" t="n">
        <v>0</v>
      </c>
      <c r="WM16" s="8" t="n">
        <v>0</v>
      </c>
      <c r="WN16" s="8" t="n">
        <v>0</v>
      </c>
      <c r="WO16" s="48" t="n"/>
      <c r="WP16" s="48" t="n"/>
      <c r="WQ16" s="48" t="n"/>
      <c r="WR16" s="48" t="n"/>
      <c r="WS16" s="48" t="n"/>
      <c r="WT16" s="48" t="n"/>
      <c r="WU16" s="48" t="n"/>
      <c r="WV16" s="48" t="n"/>
      <c r="WW16" s="48" t="n"/>
      <c r="WX16" s="48" t="n"/>
      <c r="WY16" s="48" t="n"/>
      <c r="WZ16" s="48" t="n"/>
      <c r="XA16" s="48" t="n"/>
      <c r="XB16" s="48" t="n"/>
      <c r="XC16" s="48" t="n"/>
      <c r="XD16" s="48" t="n"/>
      <c r="XE16" s="48" t="n"/>
      <c r="XF16" s="48" t="n"/>
      <c r="XG16" s="48" t="n"/>
      <c r="XH16" s="48" t="n"/>
      <c r="XI16" s="48" t="n"/>
      <c r="XJ16" s="48" t="n"/>
      <c r="XK16" s="48" t="n"/>
      <c r="XL16" s="48" t="n"/>
      <c r="XM16" s="48" t="n"/>
      <c r="XN16" s="48" t="n"/>
      <c r="XO16" s="48" t="n"/>
      <c r="XP16" s="48" t="n"/>
      <c r="XQ16" s="48" t="n"/>
      <c r="XR16" s="48" t="n"/>
      <c r="XS16" s="48" t="n"/>
      <c r="XT16" s="48" t="n"/>
      <c r="XU16" s="48" t="n"/>
      <c r="XV16" s="48" t="n"/>
      <c r="XW16" s="48" t="n"/>
      <c r="XX16" s="48" t="n"/>
      <c r="XY16" s="48" t="n"/>
      <c r="XZ16" s="48" t="n"/>
      <c r="YA16" s="48" t="n"/>
      <c r="YB16" s="48" t="inlineStr">
        <is>
          <t>4-Disimpan dalam kotak bersekat</t>
        </is>
      </c>
      <c r="YC16" s="8" t="n">
        <v>0</v>
      </c>
      <c r="YD16" s="8" t="n">
        <v>0</v>
      </c>
      <c r="YE16" s="8" t="n">
        <v>0</v>
      </c>
      <c r="YF16" s="8" t="n">
        <v>1</v>
      </c>
      <c r="YG16" s="8" t="n">
        <v>0</v>
      </c>
      <c r="YH16" s="8" t="n">
        <v>0</v>
      </c>
      <c r="YI16" s="8" t="n">
        <v>0</v>
      </c>
      <c r="YJ16" s="8" t="n">
        <v>0</v>
      </c>
      <c r="YK16" s="48" t="n"/>
      <c r="YL16" s="48" t="n"/>
      <c r="YM16" s="48" t="n"/>
      <c r="YN16" s="48" t="n"/>
      <c r="YO16" s="48" t="n"/>
      <c r="YP16" s="48" t="n"/>
      <c r="YQ16" s="48" t="n"/>
      <c r="YR16" s="48" t="n"/>
      <c r="YS16" s="48" t="n"/>
      <c r="YT16" s="48" t="n"/>
      <c r="YU16" s="48" t="n"/>
      <c r="YV16" s="48" t="n"/>
      <c r="YW16" s="48" t="n"/>
      <c r="YX16" s="48" t="n"/>
      <c r="YY16" s="48" t="n"/>
      <c r="YZ16" s="48" t="n"/>
      <c r="ZA16" s="48" t="n"/>
      <c r="ZB16" s="48" t="n"/>
      <c r="ZC16" s="48" t="n"/>
      <c r="ZD16" s="48" t="n"/>
      <c r="ZE16" s="48" t="n"/>
      <c r="ZF16" s="48" t="n"/>
      <c r="ZG16" s="48" t="n"/>
      <c r="ZH16" s="48" t="n"/>
      <c r="ZI16" s="48" t="n"/>
      <c r="ZJ16" s="48" t="n"/>
      <c r="ZK16" s="48" t="n"/>
      <c r="ZL16" s="48" t="n"/>
      <c r="ZM16" s="48" t="n"/>
      <c r="ZN16" s="48" t="n"/>
      <c r="ZO16" s="48" t="n"/>
      <c r="ZP16" s="48" t="n"/>
      <c r="ZQ16" s="48" t="n"/>
      <c r="ZR16" s="48" t="n"/>
      <c r="ZS16" s="48" t="n"/>
      <c r="ZT16" s="48" t="n"/>
      <c r="ZU16" s="48" t="n"/>
      <c r="ZV16" s="48" t="n"/>
      <c r="ZW16" s="8" t="n">
        <v>2</v>
      </c>
      <c r="ZX16" s="48" t="n"/>
      <c r="ZY16" s="48" t="n"/>
      <c r="ZZ16" s="48" t="n"/>
      <c r="AAA16" s="8" t="n">
        <v>1</v>
      </c>
      <c r="AAB16" s="48" t="n"/>
      <c r="AAC16" s="48" t="n"/>
      <c r="AAD16" s="48" t="n"/>
      <c r="AAE16" s="48" t="inlineStr">
        <is>
          <t>Pakan kering (misal: konsentrat, silase, pelet)</t>
        </is>
      </c>
      <c r="AAF16" s="48" t="n"/>
      <c r="AAG16" s="48" t="n"/>
      <c r="AAH16" s="48" t="n"/>
      <c r="AAI16" s="48" t="inlineStr">
        <is>
          <t>Pakan kering (misal: konsentrat, silase, pelet)</t>
        </is>
      </c>
      <c r="AAJ16" s="48" t="n"/>
      <c r="AAK16" s="48" t="n"/>
      <c r="AAL16" s="48" t="inlineStr">
        <is>
          <t>Ya</t>
        </is>
      </c>
      <c r="AAM16" s="48" t="inlineStr">
        <is>
          <t>Padat Cair</t>
        </is>
      </c>
      <c r="AAN16" s="8" t="n">
        <v>1</v>
      </c>
      <c r="AAO16" s="8" t="n">
        <v>1</v>
      </c>
      <c r="AAP16" s="8" t="n">
        <v>100</v>
      </c>
      <c r="AAQ16" s="8" t="n">
        <v>100</v>
      </c>
      <c r="AAR16" s="48" t="inlineStr">
        <is>
          <t>Ya</t>
        </is>
      </c>
      <c r="AAS16" s="48" t="inlineStr">
        <is>
          <t>Mengetahui</t>
        </is>
      </c>
      <c r="AAT16" s="48" t="inlineStr">
        <is>
          <t>Digunakan untuk pupuk di lahan pertanian sendiri</t>
        </is>
      </c>
      <c r="AAU16" s="8" t="n">
        <v>1</v>
      </c>
      <c r="AAV16" s="8" t="n">
        <v>0</v>
      </c>
      <c r="AAW16" s="8" t="n">
        <v>0</v>
      </c>
      <c r="AAX16" s="8" t="n">
        <v>0</v>
      </c>
      <c r="AAY16" s="8" t="n">
        <v>0</v>
      </c>
      <c r="AAZ16" s="8" t="n">
        <v>0</v>
      </c>
      <c r="ABA16" s="8" t="n">
        <v>0</v>
      </c>
      <c r="ABB16" s="48" t="inlineStr">
        <is>
          <t>Pupuk cair untuk tanaman</t>
        </is>
      </c>
      <c r="ABC16" s="8" t="n">
        <v>1</v>
      </c>
      <c r="ABD16" s="8" t="n">
        <v>0</v>
      </c>
      <c r="ABE16" s="8" t="n">
        <v>0</v>
      </c>
      <c r="ABF16" s="8" t="n">
        <v>0</v>
      </c>
      <c r="ABG16" s="8" t="n">
        <v>0</v>
      </c>
      <c r="ABH16" s="48" t="n"/>
      <c r="ABI16" s="48" t="n"/>
      <c r="ABJ16" s="48" t="n"/>
      <c r="ABK16" s="48" t="n"/>
      <c r="ABL16" s="48" t="n"/>
      <c r="ABM16" s="48" t="n"/>
      <c r="ABN16" s="48" t="n"/>
      <c r="ABO16" s="48" t="n"/>
      <c r="ABP16" s="48" t="n"/>
      <c r="ABQ16" s="11" t="inlineStr">
        <is>
          <t>Rumput</t>
        </is>
      </c>
      <c r="ABR16" s="48" t="inlineStr">
        <is>
          <t>Sering ( 1 minggu 2 kali)</t>
        </is>
      </c>
      <c r="ABS16" s="8" t="n">
        <v>2000</v>
      </c>
      <c r="ABT16" s="48" t="n"/>
      <c r="ABU16" s="8" t="n">
        <v>200</v>
      </c>
      <c r="ABV16" s="8" t="n">
        <v>200</v>
      </c>
      <c r="ABW16" s="48" t="inlineStr">
        <is>
          <t>NPK</t>
        </is>
      </c>
      <c r="ABX16" s="48" t="n"/>
      <c r="ABY16" s="8" t="n">
        <v>25</v>
      </c>
      <c r="ABZ16" s="8" t="n">
        <v>6000</v>
      </c>
      <c r="ACA16" s="8" t="n">
        <v>10</v>
      </c>
      <c r="ACB16" s="8" t="n">
        <v>6000</v>
      </c>
      <c r="ACC16" s="8" t="n">
        <v>400</v>
      </c>
      <c r="ACD16" s="8" t="n">
        <v>600</v>
      </c>
      <c r="ACE16" s="48" t="inlineStr">
        <is>
          <t>Ya</t>
        </is>
      </c>
      <c r="ACF16" s="48" t="inlineStr">
        <is>
          <t>Cukup meningkat</t>
        </is>
      </c>
      <c r="ACG16" s="48" t="inlineStr">
        <is>
          <t>Cukup meningkat</t>
        </is>
      </c>
      <c r="ACH16" s="48" t="inlineStr">
        <is>
          <t>Cukup meningkat</t>
        </is>
      </c>
      <c r="ACI16" s="48" t="n"/>
      <c r="ACJ16" s="48" t="n"/>
      <c r="ACK16" s="48" t="n"/>
      <c r="ACL16" s="48" t="n"/>
      <c r="ACM16" s="48" t="n"/>
      <c r="ACN16" s="48" t="n"/>
      <c r="ACO16" s="48" t="n"/>
      <c r="ACP16" s="48" t="n"/>
      <c r="ACQ16" s="48" t="n"/>
      <c r="ACR16" s="48" t="n"/>
      <c r="ACS16" s="48" t="n"/>
      <c r="ACT16" s="48" t="inlineStr">
        <is>
          <t>tidak</t>
        </is>
      </c>
      <c r="ACU16" s="48" t="inlineStr">
        <is>
          <t>Manfaat cukup signifikan, terasa di kehidupan sehari-hari</t>
        </is>
      </c>
      <c r="ACV16" s="48" t="inlineStr">
        <is>
          <t>Berkurang</t>
        </is>
      </c>
      <c r="ACW16" s="48" t="inlineStr">
        <is>
          <t>Anggota keluarga - Perempuan dewasa</t>
        </is>
      </c>
      <c r="ACX16" s="48" t="inlineStr">
        <is>
          <t>Setuju</t>
        </is>
      </c>
      <c r="ACY16" s="48" t="inlineStr">
        <is>
          <t>Anggota keluarga - Laki-laki dewasa Anggota keluarga - Perempuan dewasa Anggota keluarga - Anak-anak</t>
        </is>
      </c>
      <c r="ACZ16" s="8" t="n">
        <v>1</v>
      </c>
      <c r="ADA16" s="8" t="n">
        <v>1</v>
      </c>
      <c r="ADB16" s="8" t="n">
        <v>1</v>
      </c>
      <c r="ADC16" s="8" t="n">
        <v>0</v>
      </c>
      <c r="ADD16" s="48" t="inlineStr">
        <is>
          <t>Cukup puas</t>
        </is>
      </c>
      <c r="ADE16" s="48" t="inlineStr">
        <is>
          <t>Cukup puas</t>
        </is>
      </c>
      <c r="ADF16" s="48" t="inlineStr">
        <is>
          <t>Cukup puas</t>
        </is>
      </c>
      <c r="ADG16" s="48" t="inlineStr">
        <is>
          <t>Cukup puas</t>
        </is>
      </c>
      <c r="ADH16" s="48" t="inlineStr">
        <is>
          <t>Tidak</t>
        </is>
      </c>
      <c r="ADI16" s="48" t="n"/>
      <c r="ADJ16" s="48" t="inlineStr">
        <is>
          <t>Cukup puas</t>
        </is>
      </c>
      <c r="ADK16" s="48" t="n"/>
      <c r="ADL16" s="48" t="n"/>
      <c r="ADM16" s="48" t="n"/>
      <c r="ADN16" s="48" t="n"/>
      <c r="ADO16" s="48" t="n"/>
      <c r="ADP16" s="48" t="n"/>
      <c r="ADQ16" s="48" t="n"/>
      <c r="ADR16" s="48" t="n"/>
      <c r="ADS16" s="48" t="n"/>
      <c r="ADT16" s="48" t="n"/>
      <c r="ADU16" s="48" t="inlineStr">
        <is>
          <t>Menghubungi CPO atau pendamping Memperbaiki sendiri</t>
        </is>
      </c>
      <c r="ADV16" s="8" t="n">
        <v>0</v>
      </c>
      <c r="ADW16" s="8" t="n">
        <v>0</v>
      </c>
      <c r="ADX16" s="8" t="n">
        <v>0</v>
      </c>
      <c r="ADY16" s="8" t="n">
        <v>0</v>
      </c>
      <c r="ADZ16" s="8" t="n">
        <v>1</v>
      </c>
      <c r="AEA16" s="8" t="n">
        <v>1</v>
      </c>
      <c r="AEB16" s="8" t="n">
        <v>0</v>
      </c>
      <c r="AEC16" s="8" t="n">
        <v>0</v>
      </c>
      <c r="AED16" s="12" t="n"/>
      <c r="AEE16" s="17" t="inlineStr">
        <is>
          <t>Laki-laki dewasa</t>
        </is>
      </c>
      <c r="AEF16" s="48" t="n"/>
      <c r="AEG16" s="17" t="inlineStr">
        <is>
          <t>Menelepon atau WA langsung</t>
        </is>
      </c>
      <c r="AEH16" s="48" t="n"/>
      <c r="AEI16" s="11" t="inlineStr">
        <is>
          <t>Tidak ada</t>
        </is>
      </c>
      <c r="AEJ16" s="48" t="inlineStr">
        <is>
          <t>Kadang-kadang</t>
        </is>
      </c>
      <c r="AEK16" s="19"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Lainnya</t>
        </is>
      </c>
      <c r="AEL16" s="18" t="n">
        <v>1</v>
      </c>
      <c r="AEM16" s="18" t="n">
        <v>1</v>
      </c>
      <c r="AEN16" s="18" t="n">
        <v>1</v>
      </c>
      <c r="AEO16" s="18" t="n">
        <v>1</v>
      </c>
      <c r="AEP16" s="18" t="n">
        <v>1</v>
      </c>
      <c r="AEQ16" s="18" t="n">
        <v>1</v>
      </c>
      <c r="AER16" s="18" t="n">
        <v>1</v>
      </c>
      <c r="AES16" s="18" t="n">
        <v>1</v>
      </c>
      <c r="AET16" s="18" t="n">
        <v>1</v>
      </c>
      <c r="AEU16" s="18" t="n">
        <v>0</v>
      </c>
      <c r="AEV16" s="18" t="n">
        <v>0</v>
      </c>
      <c r="AEW16" s="20" t="n">
        <v>0</v>
      </c>
      <c r="AEX16" s="27" t="n"/>
      <c r="AEY16" s="48" t="inlineStr">
        <is>
          <t>Mengurangi pengeluaran energi</t>
        </is>
      </c>
      <c r="AEZ16" s="48" t="n"/>
      <c r="AFA16" s="48" t="inlineStr">
        <is>
          <t>Yayasan Rumah Energi (YRE)</t>
        </is>
      </c>
      <c r="AFB16" s="48" t="n"/>
      <c r="AFC16" s="48" t="inlineStr">
        <is>
          <t>WhatsApp Image 2026-02-03 at 14.21.22 (1)-14_39_2.jpeg</t>
        </is>
      </c>
      <c r="AFD16" s="16" t="inlineStr">
        <is>
          <t>https://kf.kobotoolbox.org/api/v2/assets/avstPQqLr3Ab3ZdcVTXZ6f/data/664970971/attachments/attBENjVuAtXCvUJxfAihxVi/</t>
        </is>
      </c>
      <c r="AFE16" s="48" t="inlineStr">
        <is>
          <t>WhatsApp Image 2026-02-03 at 14.21.22-14_39_16.jpeg</t>
        </is>
      </c>
      <c r="AFF16" s="16" t="inlineStr">
        <is>
          <t>https://kf.kobotoolbox.org/api/v2/assets/avstPQqLr3Ab3ZdcVTXZ6f/data/664970971/attachments/attzgH95GGEHYf7Ax4PPuuwP/</t>
        </is>
      </c>
      <c r="AFG16" s="48" t="inlineStr">
        <is>
          <t>manto</t>
        </is>
      </c>
      <c r="AFH16" s="48" t="n"/>
      <c r="AFI16" s="48" t="n"/>
    </row>
    <row r="17">
      <c r="A17" s="6" t="n">
        <v>46058</v>
      </c>
      <c r="B17" s="6" t="n">
        <v>46058</v>
      </c>
      <c r="C17" s="48" t="inlineStr">
        <is>
          <t>Marmanto</t>
        </is>
      </c>
      <c r="D17" s="48" t="inlineStr">
        <is>
          <t>Warno</t>
        </is>
      </c>
      <c r="E17" s="8" t="n">
        <v>628139099012</v>
      </c>
      <c r="F17" s="48" t="n"/>
      <c r="G17" s="8" t="n">
        <v>-7.33150059</v>
      </c>
      <c r="H17" s="8" t="n">
        <v>110.341182</v>
      </c>
      <c r="I17" s="48" t="n"/>
      <c r="J17" s="8" t="n">
        <v>2.84</v>
      </c>
      <c r="K17" s="48" t="n"/>
      <c r="L17" s="48" t="n"/>
      <c r="M17" s="8" t="n">
        <v>-7.33153659</v>
      </c>
      <c r="N17" s="8" t="n">
        <v>110.3412659</v>
      </c>
      <c r="O17" s="48" t="n"/>
      <c r="P17" s="8" t="n">
        <v>4.63</v>
      </c>
      <c r="Q17" s="48" t="n"/>
      <c r="R17" s="48" t="inlineStr">
        <is>
          <t>Jawa Tengah</t>
        </is>
      </c>
      <c r="S17" s="48" t="n"/>
      <c r="T17" s="48" t="n"/>
      <c r="U17" s="48" t="n"/>
      <c r="V17" s="48" t="n"/>
      <c r="W17" s="48" t="n"/>
      <c r="X17" s="48" t="n"/>
      <c r="Y17" s="48" t="n"/>
      <c r="Z17" s="48" t="n"/>
      <c r="AA17" s="48" t="n"/>
      <c r="AB17" s="48" t="n"/>
      <c r="AC17" s="48" t="inlineStr">
        <is>
          <t>Boyolali</t>
        </is>
      </c>
      <c r="AD17" s="48" t="inlineStr">
        <is>
          <t>Mojosongo</t>
        </is>
      </c>
      <c r="AE17" s="48" t="inlineStr">
        <is>
          <t>Madu</t>
        </is>
      </c>
      <c r="AF17" s="48" t="inlineStr">
        <is>
          <t>KUD MOJOSONGO</t>
        </is>
      </c>
      <c r="AG17" s="48" t="inlineStr">
        <is>
          <t>KMP0003</t>
        </is>
      </c>
      <c r="AH17" s="8" t="n">
        <v>16</v>
      </c>
      <c r="AI17" s="48" t="inlineStr">
        <is>
          <t>VPA1</t>
        </is>
      </c>
      <c r="AJ17" s="48" t="inlineStr">
        <is>
          <t>Aktif</t>
        </is>
      </c>
      <c r="AK17" s="8" t="n">
        <v>58</v>
      </c>
      <c r="AL17" s="48" t="inlineStr">
        <is>
          <t>Laki-laki</t>
        </is>
      </c>
      <c r="AM17" s="48" t="inlineStr">
        <is>
          <t>Sudah menikah</t>
        </is>
      </c>
      <c r="AN17" s="48" t="inlineStr">
        <is>
          <t>SMP/Sederajat</t>
        </is>
      </c>
      <c r="AO17" s="48" t="inlineStr">
        <is>
          <t>Petani</t>
        </is>
      </c>
      <c r="AP17" s="8" t="n">
        <v>1</v>
      </c>
      <c r="AQ17" s="8" t="n">
        <v>0</v>
      </c>
      <c r="AR17" s="8" t="n">
        <v>0</v>
      </c>
      <c r="AS17" s="8" t="n">
        <v>0</v>
      </c>
      <c r="AT17" s="8" t="n">
        <v>0</v>
      </c>
      <c r="AU17" s="8" t="n">
        <v>0</v>
      </c>
      <c r="AV17" s="8" t="n">
        <v>0</v>
      </c>
      <c r="AW17" s="8" t="n">
        <v>0</v>
      </c>
      <c r="AX17" s="48" t="n"/>
      <c r="AY17" s="48" t="inlineStr">
        <is>
          <t>Peternak</t>
        </is>
      </c>
      <c r="AZ17" s="8" t="n">
        <v>0</v>
      </c>
      <c r="BA17" s="8" t="n">
        <v>1</v>
      </c>
      <c r="BB17" s="8" t="n">
        <v>0</v>
      </c>
      <c r="BC17" s="8" t="n">
        <v>0</v>
      </c>
      <c r="BD17" s="8" t="n">
        <v>0</v>
      </c>
      <c r="BE17" s="8" t="n">
        <v>0</v>
      </c>
      <c r="BF17" s="8" t="n">
        <v>0</v>
      </c>
      <c r="BG17" s="8" t="n">
        <v>0</v>
      </c>
      <c r="BH17" s="48" t="n"/>
      <c r="BI17" s="48" t="inlineStr">
        <is>
          <t>Rp2.500.000 - Rp3.500.000</t>
        </is>
      </c>
      <c r="BJ17" s="8" t="n">
        <v>4</v>
      </c>
      <c r="BK17" s="8" t="n">
        <v>4</v>
      </c>
      <c r="BL17" s="8" t="n">
        <v>0</v>
      </c>
      <c r="BM17" s="8" t="n">
        <v>0</v>
      </c>
      <c r="BN17" s="48" t="inlineStr">
        <is>
          <t>Milik sendiri</t>
        </is>
      </c>
      <c r="BO17" s="48" t="inlineStr">
        <is>
          <t>Permanen (dinding bata dan semen)</t>
        </is>
      </c>
      <c r="BP17" s="8" t="n">
        <v>1</v>
      </c>
      <c r="BQ17" s="8" t="n">
        <v>0</v>
      </c>
      <c r="BR17" s="8" t="n">
        <v>0</v>
      </c>
      <c r="BS17" s="8" t="n">
        <v>0</v>
      </c>
      <c r="BT17" s="8" t="n">
        <v>0</v>
      </c>
      <c r="BU17" s="48" t="n"/>
      <c r="BV17" s="48" t="inlineStr">
        <is>
          <t>Keramik/ubin</t>
        </is>
      </c>
      <c r="BW17" s="8" t="n">
        <v>0</v>
      </c>
      <c r="BX17" s="8" t="n">
        <v>0</v>
      </c>
      <c r="BY17" s="8" t="n">
        <v>1</v>
      </c>
      <c r="BZ17" s="8" t="n">
        <v>0</v>
      </c>
      <c r="CA17" s="8" t="n">
        <v>0</v>
      </c>
      <c r="CB17" s="48" t="n"/>
      <c r="CC17" s="48" t="inlineStr">
        <is>
          <t>Genting</t>
        </is>
      </c>
      <c r="CD17" s="8" t="n">
        <v>0</v>
      </c>
      <c r="CE17" s="8" t="n">
        <v>0</v>
      </c>
      <c r="CF17" s="8" t="n">
        <v>0</v>
      </c>
      <c r="CG17" s="8" t="n">
        <v>0</v>
      </c>
      <c r="CH17" s="8" t="n">
        <v>0</v>
      </c>
      <c r="CI17" s="8" t="n">
        <v>1</v>
      </c>
      <c r="CJ17" s="8" t="n">
        <v>0</v>
      </c>
      <c r="CK17" s="48" t="n"/>
      <c r="CL17" s="48" t="inlineStr">
        <is>
          <t>Ya</t>
        </is>
      </c>
      <c r="CM17" s="8" t="n">
        <v>2010</v>
      </c>
      <c r="CN17" s="48" t="inlineStr">
        <is>
          <t>Fixed-Dome (Kubah Tetap)</t>
        </is>
      </c>
      <c r="CO17" s="48" t="inlineStr">
        <is>
          <t>6 m³ (4-5 ekor sapi, ±5 jam memasak/hari, ±50 kg</t>
        </is>
      </c>
      <c r="CP17" s="48" t="inlineStr">
        <is>
          <t>Anggota keluarga - laki-laki Anggota keluarga - perempuan dewasa</t>
        </is>
      </c>
      <c r="CQ17" s="8" t="n">
        <v>0</v>
      </c>
      <c r="CR17" s="8" t="n">
        <v>0</v>
      </c>
      <c r="CS17" s="8" t="n">
        <v>0</v>
      </c>
      <c r="CT17" s="8" t="n">
        <v>0</v>
      </c>
      <c r="CU17" s="10" t="n">
        <v>1</v>
      </c>
      <c r="CV17" s="10" t="n">
        <v>1</v>
      </c>
      <c r="CW17" s="10" t="n">
        <v>0</v>
      </c>
      <c r="CX17" s="8" t="n">
        <v>0</v>
      </c>
      <c r="CY17" s="48" t="inlineStr">
        <is>
          <t>Anggota keluarga - laki-laki</t>
        </is>
      </c>
      <c r="CZ17" s="8" t="n">
        <v>1</v>
      </c>
      <c r="DA17" s="8" t="n">
        <v>0</v>
      </c>
      <c r="DB17" s="8" t="n">
        <v>0</v>
      </c>
      <c r="DC17" s="48" t="n"/>
      <c r="DD17" s="48" t="inlineStr">
        <is>
          <t>Anggota keluarga - laki-laki CPO atau pendamping</t>
        </is>
      </c>
      <c r="DE17" s="8" t="n">
        <v>1</v>
      </c>
      <c r="DF17" s="8" t="n">
        <v>0</v>
      </c>
      <c r="DG17" s="8" t="n">
        <v>1</v>
      </c>
      <c r="DH17" s="8" t="n">
        <v>0</v>
      </c>
      <c r="DI17" s="48" t="n"/>
      <c r="DJ17" s="48" t="inlineStr">
        <is>
          <t>Anggota keluarga - laki-laki CPO atau pendamping</t>
        </is>
      </c>
      <c r="DK17" s="8" t="n">
        <v>1</v>
      </c>
      <c r="DL17" s="8" t="n">
        <v>0</v>
      </c>
      <c r="DM17" s="8" t="n">
        <v>1</v>
      </c>
      <c r="DN17" s="8" t="n">
        <v>0</v>
      </c>
      <c r="DO17" s="48" t="n"/>
      <c r="DP17" s="8" t="n">
        <v>1</v>
      </c>
      <c r="DQ17" s="8" t="n">
        <v>0</v>
      </c>
      <c r="DR17" s="8" t="n">
        <v>0</v>
      </c>
      <c r="DS17" s="48" t="n"/>
      <c r="DT17" s="48" t="n"/>
      <c r="DU17" s="48" t="n"/>
      <c r="DV17" s="48" t="inlineStr">
        <is>
          <t>Ya</t>
        </is>
      </c>
      <c r="DW17" s="48" t="n"/>
      <c r="DX17" s="48" t="n"/>
      <c r="DY17" s="48" t="n"/>
      <c r="DZ17" s="48" t="n"/>
      <c r="EA17" s="48" t="n"/>
      <c r="EB17" s="48" t="n"/>
      <c r="EC17" s="48" t="n"/>
      <c r="ED17" s="48" t="n"/>
      <c r="EE17" s="48" t="n"/>
      <c r="EF17" s="48" t="n"/>
      <c r="EG17" s="48" t="n"/>
      <c r="EH17" s="48" t="n"/>
      <c r="EI17" s="48" t="inlineStr">
        <is>
          <t>Tidak ada masalah</t>
        </is>
      </c>
      <c r="EJ17" s="8" t="n">
        <v>0</v>
      </c>
      <c r="EK17" s="8" t="n">
        <v>0</v>
      </c>
      <c r="EL17" s="8" t="n">
        <v>0</v>
      </c>
      <c r="EM17" s="8" t="n">
        <v>1</v>
      </c>
      <c r="EN17" s="8" t="n">
        <v>0</v>
      </c>
      <c r="EO17" s="11" t="n"/>
      <c r="EP17" s="48" t="inlineStr">
        <is>
          <t>Ya, cukup jelas dan mudah diikuti</t>
        </is>
      </c>
      <c r="EQ17" s="48" t="inlineStr">
        <is>
          <t>Pelatihan</t>
        </is>
      </c>
      <c r="ER17" s="48" t="inlineStr">
        <is>
          <t>CPO atau pendamping Pegawai koperasi</t>
        </is>
      </c>
      <c r="ES17" s="8" t="n">
        <v>1</v>
      </c>
      <c r="ET17" s="8" t="n">
        <v>0</v>
      </c>
      <c r="EU17" s="8" t="n">
        <v>1</v>
      </c>
      <c r="EV17" s="8" t="n">
        <v>0</v>
      </c>
      <c r="EW17" s="48" t="n"/>
      <c r="EX17" s="48" t="inlineStr">
        <is>
          <t>Anggota keluarga - Laki-laki</t>
        </is>
      </c>
      <c r="EY17" s="8" t="n">
        <v>1</v>
      </c>
      <c r="EZ17" s="8" t="n">
        <v>0</v>
      </c>
      <c r="FA17" s="8" t="n">
        <v>0</v>
      </c>
      <c r="FB17" s="48" t="n"/>
      <c r="FC17" s="48" t="inlineStr">
        <is>
          <t>Setiap hari</t>
        </is>
      </c>
      <c r="FD17" s="48" t="n"/>
      <c r="FE17" s="48" t="inlineStr">
        <is>
          <t>Mengetahui</t>
        </is>
      </c>
      <c r="FF17" s="48" t="inlineStr">
        <is>
          <t>Selalu (setiap hari)</t>
        </is>
      </c>
      <c r="FG17" s="48" t="inlineStr">
        <is>
          <t>Mengetahui</t>
        </is>
      </c>
      <c r="FH17" s="48" t="inlineStr">
        <is>
          <t>Selalu (setiap hari)</t>
        </is>
      </c>
      <c r="FI17" s="48" t="inlineStr">
        <is>
          <t>Mengetahui</t>
        </is>
      </c>
      <c r="FJ17" s="48" t="inlineStr">
        <is>
          <t>Selalu (setiap hari)</t>
        </is>
      </c>
      <c r="FK17" s="48" t="inlineStr">
        <is>
          <t>Mengetahui</t>
        </is>
      </c>
      <c r="FL17" s="48" t="inlineStr">
        <is>
          <t>Sering (setiap minggu)</t>
        </is>
      </c>
      <c r="FM17" s="48" t="inlineStr">
        <is>
          <t>Mengetahui</t>
        </is>
      </c>
      <c r="FN17" s="48" t="inlineStr">
        <is>
          <t>Jarang (setiap bulan atau lebih)</t>
        </is>
      </c>
      <c r="FO17" s="48" t="inlineStr">
        <is>
          <t>Mengetahui</t>
        </is>
      </c>
      <c r="FP17" s="48" t="inlineStr">
        <is>
          <t>Jarang (setiap bulan atau lebih)</t>
        </is>
      </c>
      <c r="FQ17" s="48" t="inlineStr">
        <is>
          <t>Mengetahui</t>
        </is>
      </c>
      <c r="FR17" s="48" t="inlineStr">
        <is>
          <t>Ya</t>
        </is>
      </c>
      <c r="FS17" s="48" t="inlineStr">
        <is>
          <t>Mengetahui</t>
        </is>
      </c>
      <c r="FT17" s="48" t="inlineStr">
        <is>
          <t>Ya, terkadang</t>
        </is>
      </c>
      <c r="FU17" s="48" t="inlineStr">
        <is>
          <t>Laki-laki dewasa Perempuan dewasa</t>
        </is>
      </c>
      <c r="FV17" s="8" t="n">
        <v>1</v>
      </c>
      <c r="FW17" s="8" t="n">
        <v>1</v>
      </c>
      <c r="FX17" s="8" t="n">
        <v>0</v>
      </c>
      <c r="FY17" s="8" t="n">
        <v>0</v>
      </c>
      <c r="FZ17" s="48" t="inlineStr">
        <is>
          <t>Cukup memahami</t>
        </is>
      </c>
      <c r="GA17" s="48" t="inlineStr">
        <is>
          <t>CPO</t>
        </is>
      </c>
      <c r="GB17" s="8" t="n">
        <v>1</v>
      </c>
      <c r="GC17" s="8" t="n">
        <v>0</v>
      </c>
      <c r="GD17" s="8" t="n">
        <v>0</v>
      </c>
      <c r="GE17" s="8" t="n">
        <v>0</v>
      </c>
      <c r="GF17" s="48" t="n"/>
      <c r="GG17" s="48" t="inlineStr">
        <is>
          <t>Sering</t>
        </is>
      </c>
      <c r="GH17" s="48" t="inlineStr">
        <is>
          <t>Ya</t>
        </is>
      </c>
      <c r="GI17" s="48" t="inlineStr">
        <is>
          <t>Tetangga</t>
        </is>
      </c>
      <c r="GJ17" s="8" t="n">
        <v>1</v>
      </c>
      <c r="GK17" s="8" t="n">
        <v>0</v>
      </c>
      <c r="GL17" s="8" t="n">
        <v>0</v>
      </c>
      <c r="GM17" s="8" t="n">
        <v>0</v>
      </c>
      <c r="GN17" s="48" t="n"/>
      <c r="GO17" s="8" t="n">
        <v>10</v>
      </c>
      <c r="GP17" s="48" t="inlineStr">
        <is>
          <t>Penuh (100%)</t>
        </is>
      </c>
      <c r="GQ17" s="48" t="inlineStr">
        <is>
          <t>Kayu bakar LPG</t>
        </is>
      </c>
      <c r="GR17" s="8" t="n">
        <v>1</v>
      </c>
      <c r="GS17" s="8" t="n">
        <v>1</v>
      </c>
      <c r="GT17" s="8" t="n">
        <v>0</v>
      </c>
      <c r="GU17" s="8" t="n">
        <v>0</v>
      </c>
      <c r="GV17" s="8" t="n">
        <v>0</v>
      </c>
      <c r="GW17" s="8" t="n">
        <v>0</v>
      </c>
      <c r="GX17" s="8" t="n">
        <v>0</v>
      </c>
      <c r="GY17" s="48" t="n"/>
      <c r="GZ17" s="48" t="inlineStr">
        <is>
          <t>Ya</t>
        </is>
      </c>
      <c r="HA17" s="8" t="n">
        <v>200</v>
      </c>
      <c r="HB17" s="8" t="n">
        <v>200000</v>
      </c>
      <c r="HC17" s="8" t="n">
        <v>50</v>
      </c>
      <c r="HD17" s="8" t="n">
        <v>50000</v>
      </c>
      <c r="HE17" s="8" t="n">
        <v>15</v>
      </c>
      <c r="HF17" s="8" t="n">
        <v>125000</v>
      </c>
      <c r="HG17" s="8" t="n">
        <v>6</v>
      </c>
      <c r="HH17" s="8" t="n">
        <v>50000</v>
      </c>
      <c r="HI17" s="48" t="n"/>
      <c r="HJ17" s="48" t="n"/>
      <c r="HK17" s="48" t="n"/>
      <c r="HL17" s="48" t="n"/>
      <c r="HM17" s="48" t="n"/>
      <c r="HN17" s="48" t="n"/>
      <c r="HO17" s="48" t="n"/>
      <c r="HP17" s="48" t="n"/>
      <c r="HQ17" s="48" t="n"/>
      <c r="HR17" s="48" t="n"/>
      <c r="HS17" s="48" t="n"/>
      <c r="HT17" s="48" t="n"/>
      <c r="HU17" s="48" t="n"/>
      <c r="HV17" s="48" t="n"/>
      <c r="HW17" s="48" t="n"/>
      <c r="HX17" s="48" t="n"/>
      <c r="HY17" s="8" t="n">
        <v>150</v>
      </c>
      <c r="HZ17" s="8" t="n">
        <v>150000</v>
      </c>
      <c r="IA17" s="8" t="n">
        <v>9</v>
      </c>
      <c r="IB17" s="8" t="n">
        <v>75000</v>
      </c>
      <c r="IC17" s="48" t="n"/>
      <c r="ID17" s="48" t="n"/>
      <c r="IE17" s="48" t="n"/>
      <c r="IF17" s="48" t="n"/>
      <c r="IG17" s="48" t="n"/>
      <c r="IH17" s="48" t="n"/>
      <c r="II17" s="48" t="n"/>
      <c r="IJ17" s="48" t="n"/>
      <c r="IK17" s="48" t="inlineStr">
        <is>
          <t>50-65 kg</t>
        </is>
      </c>
      <c r="IL17" s="48" t="inlineStr">
        <is>
          <t>3-5 jam</t>
        </is>
      </c>
      <c r="IM17" s="48" t="inlineStr">
        <is>
          <t>Ya</t>
        </is>
      </c>
      <c r="IN17" s="48" t="inlineStr">
        <is>
          <t>Tidak</t>
        </is>
      </c>
      <c r="IO17" s="48" t="inlineStr">
        <is>
          <t>Lebih bersih</t>
        </is>
      </c>
      <c r="IP17" s="48" t="n"/>
      <c r="IQ17" s="48" t="inlineStr">
        <is>
          <t>Tidak pernah</t>
        </is>
      </c>
      <c r="IR17" s="48" t="n"/>
      <c r="IS17" s="48" t="n"/>
      <c r="IT17" s="48" t="n"/>
      <c r="IU17" s="48" t="n"/>
      <c r="IV17" s="48" t="n"/>
      <c r="IW17" s="48" t="n"/>
      <c r="IX17" s="48" t="n"/>
      <c r="IY17" s="48" t="n"/>
      <c r="IZ17" s="48" t="inlineStr">
        <is>
          <t>Tidak pernah</t>
        </is>
      </c>
      <c r="JA17" s="48" t="n"/>
      <c r="JB17" s="48" t="n"/>
      <c r="JC17" s="48" t="n"/>
      <c r="JD17" s="48" t="n"/>
      <c r="JE17" s="48" t="n"/>
      <c r="JF17" s="48" t="n"/>
      <c r="JG17" s="48" t="n"/>
      <c r="JH17" s="48" t="n"/>
      <c r="JI17" s="48" t="inlineStr">
        <is>
          <t>Tidak pernah</t>
        </is>
      </c>
      <c r="JJ17" s="48" t="n"/>
      <c r="JK17" s="48" t="n"/>
      <c r="JL17" s="48" t="n"/>
      <c r="JM17" s="48" t="n"/>
      <c r="JN17" s="48" t="n"/>
      <c r="JO17" s="48" t="n"/>
      <c r="JP17" s="48" t="n"/>
      <c r="JQ17" s="48" t="n"/>
      <c r="JR17" s="48" t="inlineStr">
        <is>
          <t>Tidak pernah</t>
        </is>
      </c>
      <c r="JS17" s="48" t="n"/>
      <c r="JT17" s="48" t="n"/>
      <c r="JU17" s="48" t="n"/>
      <c r="JV17" s="48" t="n"/>
      <c r="JW17" s="48" t="n"/>
      <c r="JX17" s="48" t="n"/>
      <c r="JY17" s="48" t="n"/>
      <c r="JZ17" s="48" t="n"/>
      <c r="KA17" s="48" t="inlineStr">
        <is>
          <t>Tidak pernah</t>
        </is>
      </c>
      <c r="KB17" s="48" t="n"/>
      <c r="KC17" s="48" t="n"/>
      <c r="KD17" s="48" t="n"/>
      <c r="KE17" s="48" t="n"/>
      <c r="KF17" s="48" t="n"/>
      <c r="KG17" s="48" t="n"/>
      <c r="KH17" s="48" t="n"/>
      <c r="KI17" s="48" t="n"/>
      <c r="KJ17" s="48" t="inlineStr">
        <is>
          <t>Tidak pernah</t>
        </is>
      </c>
      <c r="KK17" s="48" t="n"/>
      <c r="KL17" s="48" t="n"/>
      <c r="KM17" s="48" t="n"/>
      <c r="KN17" s="48" t="n"/>
      <c r="KO17" s="48" t="n"/>
      <c r="KP17" s="48" t="n"/>
      <c r="KQ17" s="48" t="n"/>
      <c r="KR17" s="48" t="n"/>
      <c r="KS17" s="48" t="inlineStr">
        <is>
          <t>Cukup membaik</t>
        </is>
      </c>
      <c r="KT17" s="48" t="inlineStr">
        <is>
          <t>0-1 kali</t>
        </is>
      </c>
      <c r="KU17" s="48" t="inlineStr">
        <is>
          <t>0-1 kali</t>
        </is>
      </c>
      <c r="KV17" s="48" t="inlineStr">
        <is>
          <t>Laki-laki dewasa</t>
        </is>
      </c>
      <c r="KW17" s="8" t="n">
        <v>1</v>
      </c>
      <c r="KX17" s="8" t="n">
        <v>0</v>
      </c>
      <c r="KY17" s="8" t="n">
        <v>0</v>
      </c>
      <c r="KZ17" s="8" t="n">
        <v>0</v>
      </c>
      <c r="LA17" s="48" t="inlineStr">
        <is>
          <t>Cukup membaik</t>
        </is>
      </c>
      <c r="LB17" s="48" t="inlineStr">
        <is>
          <t>Cukup membaik</t>
        </is>
      </c>
      <c r="LC17" s="8" t="n">
        <v>3</v>
      </c>
      <c r="LD17" s="8" t="n">
        <v>3</v>
      </c>
      <c r="LE17" s="8" t="n">
        <v>0</v>
      </c>
      <c r="LF17" s="8" t="n">
        <v>0</v>
      </c>
      <c r="LG17" s="48" t="inlineStr">
        <is>
          <t>Ya</t>
        </is>
      </c>
      <c r="LH17" s="8" t="n">
        <v>150000</v>
      </c>
      <c r="LI17" s="48" t="n"/>
      <c r="LJ17" s="48" t="inlineStr">
        <is>
          <t>Kebutuhan rumah tangga</t>
        </is>
      </c>
      <c r="LK17" s="8" t="n">
        <v>0</v>
      </c>
      <c r="LL17" s="8" t="n">
        <v>0</v>
      </c>
      <c r="LM17" s="8" t="n">
        <v>0</v>
      </c>
      <c r="LN17" s="8" t="n">
        <v>0</v>
      </c>
      <c r="LO17" s="8" t="n">
        <v>1</v>
      </c>
      <c r="LP17" s="8" t="n">
        <v>0</v>
      </c>
      <c r="LQ17" s="8" t="n">
        <v>0</v>
      </c>
      <c r="LR17" s="48" t="n"/>
      <c r="LS17" s="8" t="n">
        <v>15</v>
      </c>
      <c r="LT17" s="8" t="n">
        <v>15</v>
      </c>
      <c r="LU17" s="8" t="n">
        <v>0</v>
      </c>
      <c r="LV17" s="8" t="n">
        <v>5</v>
      </c>
      <c r="LW17" s="8" t="n">
        <v>5</v>
      </c>
      <c r="LX17" s="8" t="n">
        <v>0</v>
      </c>
      <c r="LY17" s="8" t="n">
        <v>5</v>
      </c>
      <c r="LZ17" s="8" t="n">
        <v>10</v>
      </c>
      <c r="MA17" s="8" t="n">
        <v>0</v>
      </c>
      <c r="MB17" s="48" t="inlineStr">
        <is>
          <t>Ya</t>
        </is>
      </c>
      <c r="MC17" s="8" t="n">
        <v>30</v>
      </c>
      <c r="MD17" s="8" t="n">
        <v>20</v>
      </c>
      <c r="ME17" s="8" t="n">
        <v>30</v>
      </c>
      <c r="MF17" s="8" t="n">
        <v>20</v>
      </c>
      <c r="MG17" s="8" t="n">
        <v>0</v>
      </c>
      <c r="MH17" s="8" t="n">
        <v>0</v>
      </c>
      <c r="MI17" s="48" t="inlineStr">
        <is>
          <t>Istirahat</t>
        </is>
      </c>
      <c r="MJ17" s="8" t="n">
        <v>0</v>
      </c>
      <c r="MK17" s="8" t="n">
        <v>0</v>
      </c>
      <c r="ML17" s="8" t="n">
        <v>1</v>
      </c>
      <c r="MM17" s="8" t="n">
        <v>0</v>
      </c>
      <c r="MN17" s="8" t="n">
        <v>0</v>
      </c>
      <c r="MO17" s="8" t="n">
        <v>0</v>
      </c>
      <c r="MP17" s="48" t="n"/>
      <c r="MQ17" s="48" t="n"/>
      <c r="MR17" s="48" t="inlineStr">
        <is>
          <t>istirahat</t>
        </is>
      </c>
      <c r="MS17" s="48" t="n"/>
      <c r="MT17" s="48" t="inlineStr">
        <is>
          <t>kumpul keluarga</t>
        </is>
      </c>
      <c r="MU17" s="48" t="inlineStr">
        <is>
          <t>Tidak</t>
        </is>
      </c>
      <c r="MV17" s="48" t="n"/>
      <c r="MW17" s="48" t="n"/>
      <c r="MX17" s="48" t="n"/>
      <c r="MY17" s="48" t="n"/>
      <c r="MZ17" s="48" t="n"/>
      <c r="NA17" s="48" t="n"/>
      <c r="NB17" s="48" t="n"/>
      <c r="NC17" s="48" t="n"/>
      <c r="ND17" s="48" t="n"/>
      <c r="NE17" s="48" t="n"/>
      <c r="NF17" s="48" t="n"/>
      <c r="NG17" s="48" t="n"/>
      <c r="NH17" s="48" t="n"/>
      <c r="NI17" s="48" t="n"/>
      <c r="NJ17" s="48" t="n"/>
      <c r="NK17" s="48" t="n"/>
      <c r="NL17" s="48" t="inlineStr">
        <is>
          <t>Tidak</t>
        </is>
      </c>
      <c r="NM17" s="48" t="inlineStr">
        <is>
          <t>Kombinasi dana mandiri dan dana hibah</t>
        </is>
      </c>
      <c r="NN17" s="48" t="inlineStr">
        <is>
          <t>9.000.001-11.000.000</t>
        </is>
      </c>
      <c r="NO17" s="48" t="inlineStr">
        <is>
          <t>Koperasi</t>
        </is>
      </c>
      <c r="NP17" s="48" t="n"/>
      <c r="NQ17" s="48" t="n"/>
      <c r="NR17" s="48" t="n"/>
      <c r="NS17" s="48" t="n"/>
      <c r="NT17" s="48" t="n"/>
      <c r="NU17" s="48" t="n"/>
      <c r="NV17" s="48" t="inlineStr">
        <is>
          <t>Anggota keluarga - Laki-laki dewasa</t>
        </is>
      </c>
      <c r="NW17" s="48" t="n"/>
      <c r="NX17" s="48" t="inlineStr">
        <is>
          <t>Sedikit meningkat</t>
        </is>
      </c>
      <c r="NY17" s="8" t="n">
        <v>45</v>
      </c>
      <c r="NZ17" s="8" t="n">
        <v>0</v>
      </c>
      <c r="OA17" s="8" t="n">
        <v>0</v>
      </c>
      <c r="OB17" s="8" t="n">
        <v>5</v>
      </c>
      <c r="OC17" s="8" t="n">
        <v>0</v>
      </c>
      <c r="OD17" s="8" t="n">
        <v>0</v>
      </c>
      <c r="OE17" s="48" t="inlineStr">
        <is>
          <t>Lebih baik</t>
        </is>
      </c>
      <c r="OF17" s="48" t="inlineStr">
        <is>
          <t>Lebih baik (beda waktu memasak 5-30 menit, ATAU tidak lagi ada rasa/bau makanan yang berubah, ATAU alasan lainnya)</t>
        </is>
      </c>
      <c r="OG17" s="48" t="inlineStr">
        <is>
          <t>Ya</t>
        </is>
      </c>
      <c r="OH17" s="8" t="n">
        <v>0</v>
      </c>
      <c r="OI17" s="8" t="n">
        <v>8</v>
      </c>
      <c r="OJ17" s="8" t="n">
        <v>0</v>
      </c>
      <c r="OK17" s="8" t="n">
        <v>0</v>
      </c>
      <c r="OL17" s="8" t="n">
        <v>0</v>
      </c>
      <c r="OM17" s="8" t="n">
        <v>0</v>
      </c>
      <c r="ON17" s="8" t="n">
        <v>0</v>
      </c>
      <c r="OO17" s="8" t="n">
        <v>0</v>
      </c>
      <c r="OP17" s="48">
        <f>VLOOKUP(AG17,'BUS 2'!$G$1:$CU$424,2,0)</f>
        <v/>
      </c>
      <c r="OQ17" s="8">
        <f>VLOOKUP(AG17,'BUS 2'!$G$1:$CU$424,3,0)</f>
        <v/>
      </c>
      <c r="OR17" s="8">
        <f>VLOOKUP(AG17,'BUS 2'!$G$1:$CU$424,4,0)</f>
        <v/>
      </c>
      <c r="OS17" s="8">
        <f>VLOOKUP(AG17,'BUS 2'!$G$1:$CU$424,5,0)</f>
        <v/>
      </c>
      <c r="OT17" s="8">
        <f>VLOOKUP(AG17,'BUS 2'!$G$1:$CU$424,6,0)</f>
        <v/>
      </c>
      <c r="OU17" s="8">
        <f>VLOOKUP(AG17,'BUS 2'!$G$1:$CU$424,7,0)</f>
        <v/>
      </c>
      <c r="OV17" s="8">
        <f>VLOOKUP(AG17,'BUS 2'!$G$1:$CU$424,8,0)</f>
        <v/>
      </c>
      <c r="OW17" s="8">
        <f>VLOOKUP(AG17,'BUS 2'!$G$1:$CU$424,9,0)</f>
        <v/>
      </c>
      <c r="OX17" s="8">
        <f>VLOOKUP(AG17,'BUS 2'!$G$1:$CU$424,10,0)</f>
        <v/>
      </c>
      <c r="OY17" s="8">
        <f>VLOOKUP(AG17,'BUS 2'!$G$1:$CU$424,11,0)</f>
        <v/>
      </c>
      <c r="OZ17" s="8">
        <f>VLOOKUP(AG17,'BUS 2'!$G$1:$CU$424,12,0)</f>
        <v/>
      </c>
      <c r="PA17" s="8">
        <f>VLOOKUP(AG17,'BUS 2'!$G$1:$CU$424,13,0)</f>
        <v/>
      </c>
      <c r="PB17" s="8">
        <f>VLOOKUP(AG17,'BUS 2'!$G$1:$CU$424,14,0)</f>
        <v/>
      </c>
      <c r="PC17" s="8">
        <f>VLOOKUP(AG17,'BUS 2'!$G$1:$CU$424,15,0)</f>
        <v/>
      </c>
      <c r="PD17" s="8">
        <f>VLOOKUP(AG17,'BUS 2'!$G$1:$CU$424,16,0)</f>
        <v/>
      </c>
      <c r="PE17" s="8">
        <f>VLOOKUP(AG17,'BUS 2'!$G$1:$CU$424,17,0)</f>
        <v/>
      </c>
      <c r="PF17" s="8">
        <f>VLOOKUP(AG17,'BUS 2'!$G$1:$CU$424,18,0)</f>
        <v/>
      </c>
      <c r="PG17" s="8">
        <f>VLOOKUP(AG17,'BUS 2'!$G$1:$CU$424,19,0)</f>
        <v/>
      </c>
      <c r="PH17" s="8">
        <f>VLOOKUP(AG17,'BUS 2'!$G$1:$CU$424,20,0)</f>
        <v/>
      </c>
      <c r="PI17" s="8">
        <f>VLOOKUP(AG17,'BUS 2'!$G$1:$CU$424,21,0)</f>
        <v/>
      </c>
      <c r="PJ17" s="8">
        <f>VLOOKUP(AG17,'BUS 2'!$G$1:$CU$424,22,0)</f>
        <v/>
      </c>
      <c r="PK17" s="8">
        <f>VLOOKUP(AG17,'BUS 2'!$G$1:$CU$424,23,0)</f>
        <v/>
      </c>
      <c r="PL17" s="8">
        <f>VLOOKUP(AG17,'BUS 2'!$G$1:$CU$424,24,0)</f>
        <v/>
      </c>
      <c r="PM17" s="8">
        <f>VLOOKUP(AG17,'BUS 2'!$G$1:$CU$424,25,0)</f>
        <v/>
      </c>
      <c r="PN17" s="8">
        <f>VLOOKUP(AG17,'BUS 2'!$G$1:$CU$424,26,0)</f>
        <v/>
      </c>
      <c r="PO17" s="8">
        <f>VLOOKUP(AG17,'BUS 2'!$G$1:$CU$424,27,0)</f>
        <v/>
      </c>
      <c r="PP17" s="8">
        <f>VLOOKUP(AG17,'BUS 2'!$G$1:$CU$424,28,0)</f>
        <v/>
      </c>
      <c r="PQ17" s="8">
        <f>VLOOKUP(AG17,'BUS 2'!$G$1:$CU$424,29,0)</f>
        <v/>
      </c>
      <c r="PR17" s="8">
        <f>VLOOKUP(AG17,'BUS 2'!$G$1:$CU$424,30,0)</f>
        <v/>
      </c>
      <c r="PS17" s="8">
        <f>VLOOKUP(AG17,'BUS 2'!$G$1:$CU$424,31,0)</f>
        <v/>
      </c>
      <c r="PT17" s="48" t="n"/>
      <c r="PU17" s="48" t="n"/>
      <c r="PV17" s="48" t="n"/>
      <c r="PW17" s="48" t="n"/>
      <c r="PX17" s="48" t="n"/>
      <c r="PY17" s="48" t="n"/>
      <c r="PZ17" s="48" t="n"/>
      <c r="QA17" s="48" t="n"/>
      <c r="QB17" s="48" t="n"/>
      <c r="QC17" s="48" t="n"/>
      <c r="QD17" s="48" t="n"/>
      <c r="QE17" s="48" t="inlineStr">
        <is>
          <t>1-Disebarkan ke lahan terbuka</t>
        </is>
      </c>
      <c r="QF17" s="8" t="n">
        <v>0</v>
      </c>
      <c r="QG17" s="8" t="n">
        <v>0</v>
      </c>
      <c r="QH17" s="8" t="n">
        <v>0</v>
      </c>
      <c r="QI17" s="8" t="n">
        <v>0</v>
      </c>
      <c r="QJ17" s="8" t="n">
        <v>0</v>
      </c>
      <c r="QK17" s="8" t="n">
        <v>1</v>
      </c>
      <c r="QL17" s="8" t="n">
        <v>0</v>
      </c>
      <c r="QM17" s="8" t="n">
        <v>0</v>
      </c>
      <c r="QN17" s="8" t="n">
        <v>0</v>
      </c>
      <c r="QO17" s="48" t="n"/>
      <c r="QP17" s="48" t="n"/>
      <c r="QQ17" s="48" t="n"/>
      <c r="QR17" s="48" t="n"/>
      <c r="QS17" s="48" t="n"/>
      <c r="QT17" s="48" t="n"/>
      <c r="QU17" s="48" t="n"/>
      <c r="QV17" s="48" t="n"/>
      <c r="QW17" s="48" t="n"/>
      <c r="QX17" s="48" t="n"/>
      <c r="QY17" s="48" t="n"/>
      <c r="QZ17" s="48" t="n"/>
      <c r="RA17" s="48" t="n"/>
      <c r="RB17" s="48" t="n"/>
      <c r="RC17" s="48" t="n"/>
      <c r="RD17" s="48" t="n"/>
      <c r="RE17" s="48" t="n"/>
      <c r="RF17" s="48" t="n"/>
      <c r="RG17" s="48" t="n"/>
      <c r="RH17" s="48" t="n"/>
      <c r="RI17" s="48" t="n"/>
      <c r="RJ17" s="48" t="n"/>
      <c r="RK17" s="48" t="n"/>
      <c r="RL17" s="48" t="n"/>
      <c r="RM17" s="48" t="n"/>
      <c r="RN17" s="48" t="n"/>
      <c r="RO17" s="48" t="n"/>
      <c r="RP17" s="48" t="n"/>
      <c r="RQ17" s="48" t="n"/>
      <c r="RR17" s="48" t="n"/>
      <c r="RS17" s="48" t="n"/>
      <c r="RT17" s="48" t="n"/>
      <c r="RU17" s="48" t="n"/>
      <c r="RV17" s="48" t="n"/>
      <c r="RW17" s="48" t="n"/>
      <c r="RX17" s="48" t="n"/>
      <c r="RY17" s="48" t="n"/>
      <c r="RZ17" s="48" t="n"/>
      <c r="SA17" s="48" t="n"/>
      <c r="SB17" s="48" t="n"/>
      <c r="SC17" s="48" t="n"/>
      <c r="SD17" s="48" t="n"/>
      <c r="SE17" s="48" t="n"/>
      <c r="SF17" s="48" t="n"/>
      <c r="SG17" s="48" t="n"/>
      <c r="SH17" s="48" t="n"/>
      <c r="SI17" s="48" t="n"/>
      <c r="SJ17" s="48" t="n"/>
      <c r="SK17" s="48" t="n"/>
      <c r="SL17" s="48" t="n"/>
      <c r="SM17" s="48" t="n"/>
      <c r="SN17" s="48" t="n"/>
      <c r="SO17" s="48" t="n"/>
      <c r="SP17" s="48" t="n"/>
      <c r="SQ17" s="48" t="n"/>
      <c r="SR17" s="48" t="n"/>
      <c r="SS17" s="48" t="n"/>
      <c r="ST17" s="48" t="n"/>
      <c r="SU17" s="48" t="n"/>
      <c r="SV17" s="48" t="n"/>
      <c r="SW17" s="48" t="n"/>
      <c r="SX17" s="48" t="n"/>
      <c r="SY17" s="8">
        <f>VLOOKUP(AG17,'BUS 2'!$G$1:$CU$424,33,0)</f>
        <v/>
      </c>
      <c r="SZ17" s="48">
        <f>VLOOKUP(AG17,'BUS 2'!$G$1:$CU$424,34,0)</f>
        <v/>
      </c>
      <c r="TA17" s="48">
        <f>VLOOKUP(AG17,'BUS 2'!$G$1:$CU$424,35,0)</f>
        <v/>
      </c>
      <c r="TB17" s="48">
        <f>VLOOKUP(AG17,'BUS 2'!$G$1:$CU$424,36,0)</f>
        <v/>
      </c>
      <c r="TC17" s="48">
        <f>VLOOKUP(AG17,'BUS 2'!$G$1:$CU$424,37,0)</f>
        <v/>
      </c>
      <c r="TD17" s="48">
        <f>VLOOKUP(AG17,'BUS 2'!$G$1:$CU$424,38,0)</f>
        <v/>
      </c>
      <c r="TE17" s="48">
        <f>VLOOKUP(AG17,'BUS 2'!$G$1:$CU$424,39,0)</f>
        <v/>
      </c>
      <c r="TF17" s="48">
        <f>VLOOKUP(AG17,'BUS 2'!$G$1:$CU$424,40,0)</f>
        <v/>
      </c>
      <c r="TG17" s="8">
        <f>VLOOKUP(AG17,'BUS 2'!$G$1:$CU$424,42,0)</f>
        <v/>
      </c>
      <c r="TH17" s="8">
        <f>VLOOKUP(AG17,'BUS 2'!$G$1:$CU$424,43,0)</f>
        <v/>
      </c>
      <c r="TI17" s="8">
        <f>VLOOKUP(AG17,'BUS 2'!$G$1:$CU$424,44,0)</f>
        <v/>
      </c>
      <c r="TJ17" s="8">
        <f>VLOOKUP(AG17,'BUS 2'!$G$1:$CU$424,45,0)</f>
        <v/>
      </c>
      <c r="TK17" s="8">
        <f>VLOOKUP(AG17,'BUS 2'!$G$1:$CU$424,46,0)</f>
        <v/>
      </c>
      <c r="TL17" s="8">
        <f>VLOOKUP(AG17,'BUS 2'!$G$1:$CU$424,47,0)</f>
        <v/>
      </c>
      <c r="TM17" s="8">
        <f>VLOOKUP(AG17,'BUS 2'!$G$1:$CU$424,48,0)</f>
        <v/>
      </c>
      <c r="TN17" s="8">
        <f>VLOOKUP(AG17,'BUS 2'!$G$1:$CU$424,49,0)</f>
        <v/>
      </c>
      <c r="TO17" s="8">
        <f>VLOOKUP(AG17,'BUS 2'!$G$1:$CU$424,50,0)</f>
        <v/>
      </c>
      <c r="TP17" s="8">
        <f>VLOOKUP(AG17,'BUS 2'!$G$1:$CU$424,51,0)</f>
        <v/>
      </c>
      <c r="TQ17" s="8">
        <f>VLOOKUP(AG17,'BUS 2'!$G$1:$CU$424,52,0)</f>
        <v/>
      </c>
      <c r="TR17" s="8">
        <f>VLOOKUP(AG17,'BUS 2'!$G$1:$CU$424,53,0)</f>
        <v/>
      </c>
      <c r="TS17" s="48">
        <f>VLOOKUP(AG17,'BUS 2'!$G$1:$CU$424,54,0)</f>
        <v/>
      </c>
      <c r="TT17" s="48">
        <f>VLOOKUP(AG17,'BUS 2'!$G$1:$CU$424,55,0)</f>
        <v/>
      </c>
      <c r="TU17" s="48">
        <f>VLOOKUP(AG17,'BUS 2'!$G$1:$CU$424,56,0)</f>
        <v/>
      </c>
      <c r="TV17" s="48">
        <f>VLOOKUP(AG17,'BUS 2'!$G$1:$CU$424,57,0)</f>
        <v/>
      </c>
      <c r="TW17" s="48">
        <f>VLOOKUP(AG17,'BUS 2'!$G$1:$CU$424,58,0)</f>
        <v/>
      </c>
      <c r="TX17" s="48">
        <f>VLOOKUP(AG17,'BUS 2'!$G$1:$CU$424,59,0)</f>
        <v/>
      </c>
      <c r="TY17" s="48">
        <f>VLOOKUP(AG17,'BUS 2'!$G$1:$CU$424,60,0)</f>
        <v/>
      </c>
      <c r="TZ17" s="48">
        <f>VLOOKUP(AG17,'BUS 2'!$G$1:$CU$424,61,0)</f>
        <v/>
      </c>
      <c r="UA17" s="48">
        <f>VLOOKUP(AG17,'BUS 2'!$G$1:$CU$424,62,0)</f>
        <v/>
      </c>
      <c r="UB17" s="48">
        <f>VLOOKUP(AG17,'BUS 2'!$G$1:$CU$424,63,0)</f>
        <v/>
      </c>
      <c r="UC17" s="48">
        <f>VLOOKUP(AG17,'BUS 2'!$G$1:$CU$424,64,0)</f>
        <v/>
      </c>
      <c r="UD17" s="48">
        <f>VLOOKUP(AG17,'BUS 2'!$G$1:$CU$424,65,0)</f>
        <v/>
      </c>
      <c r="UE17" s="48">
        <f>VLOOKUP(AG17,'BUS 2'!$G$1:$CU$424,66,0)</f>
        <v/>
      </c>
      <c r="UF17" s="48">
        <f>VLOOKUP(AG17,'BUS 2'!$G$1:$CU$424,67,0)</f>
        <v/>
      </c>
      <c r="UG17" s="48">
        <f>VLOOKUP(AG17,'BUS 2'!$G$1:$CU$424,68,0)</f>
        <v/>
      </c>
      <c r="UH17" s="48">
        <f>VLOOKUP(AG17,'BUS 2'!$G$1:$CU$424,69,0)</f>
        <v/>
      </c>
      <c r="UI17" s="48">
        <f>VLOOKUP(AG17,'BUS 2'!$G$1:$CU$424,70,0)</f>
        <v/>
      </c>
      <c r="UJ17" s="48">
        <f>VLOOKUP(AG17,'BUS 2'!$G$1:$CU$424,71,0)</f>
        <v/>
      </c>
      <c r="UK17" s="48">
        <f>VLOOKUP(AG17,'BUS 2'!$G$1:$CU$424,72,0)</f>
        <v/>
      </c>
      <c r="UL17" s="48">
        <f>VLOOKUP(AG17,'BUS 2'!$G$1:$CU$424,73,0)</f>
        <v/>
      </c>
      <c r="UM17" s="48">
        <f>VLOOKUP(AG17,'BUS 2'!$G$1:$CU$424,74,0)</f>
        <v/>
      </c>
      <c r="UN17" s="48">
        <f>VLOOKUP(AG17,'BUS 2'!$G$1:$CU$424,75,0)</f>
        <v/>
      </c>
      <c r="UO17" s="48">
        <f>VLOOKUP(AG17,'BUS 2'!$G$1:$CU$424,76,0)</f>
        <v/>
      </c>
      <c r="UP17" s="48">
        <f>VLOOKUP(AG17,'BUS 2'!$G$1:$CU$424,77,0)</f>
        <v/>
      </c>
      <c r="UQ17" s="48">
        <f>VLOOKUP(AG17,'BUS 2'!$G$1:$CU$424,78,0)</f>
        <v/>
      </c>
      <c r="UR17" s="48">
        <f>VLOOKUP(AG17,'BUS 2'!$G$1:$CU$424,79,0)</f>
        <v/>
      </c>
      <c r="US17" s="48">
        <f>VLOOKUP(AG17,'BUS 2'!$G$1:$CU$424,80,0)</f>
        <v/>
      </c>
      <c r="UT17" s="48">
        <f>VLOOKUP(AG17,'BUS 2'!$G$1:$CU$424,81,0)</f>
        <v/>
      </c>
      <c r="UU17" s="48" t="n"/>
      <c r="UV17" s="48" t="inlineStr">
        <is>
          <t>Pemberian pakan di kandang</t>
        </is>
      </c>
      <c r="UW17" s="48" t="n"/>
      <c r="UX17" s="48" t="n"/>
      <c r="UY17" s="48" t="n"/>
      <c r="UZ17" s="48" t="n"/>
      <c r="VA17" s="48" t="n"/>
      <c r="VB17" s="48" t="n"/>
      <c r="VC17" s="48" t="n"/>
      <c r="VD17" s="48" t="inlineStr">
        <is>
          <t>Sangat teratur (setiap hari)</t>
        </is>
      </c>
      <c r="VE17" s="48" t="n"/>
      <c r="VF17" s="48" t="n"/>
      <c r="VG17" s="48" t="n"/>
      <c r="VH17" s="48" t="n"/>
      <c r="VI17" s="48" t="n"/>
      <c r="VJ17" s="48" t="n"/>
      <c r="VK17" s="48" t="n"/>
      <c r="VL17" s="48" t="inlineStr">
        <is>
          <t>Sangat sering (&gt;1 kali sehari)</t>
        </is>
      </c>
      <c r="VM17" s="48" t="n"/>
      <c r="VN17" s="48" t="n"/>
      <c r="VO17" s="48" t="n"/>
      <c r="VP17" s="48" t="n"/>
      <c r="VQ17" s="48" t="n"/>
      <c r="VR17" s="48" t="n"/>
      <c r="VS17" s="48" t="n"/>
      <c r="VT17" s="48" t="n"/>
      <c r="VU17" s="48" t="n"/>
      <c r="VV17" s="48" t="n"/>
      <c r="VW17" s="48" t="n"/>
      <c r="VX17" s="48" t="n"/>
      <c r="VY17" s="48" t="n"/>
      <c r="VZ17" s="48" t="n"/>
      <c r="WA17" s="48" t="n"/>
      <c r="WB17" s="48" t="n"/>
      <c r="WC17" s="48" t="n"/>
      <c r="WD17" s="48" t="n"/>
      <c r="WE17" s="48" t="n"/>
      <c r="WF17" s="48" t="inlineStr">
        <is>
          <t>4-Disimpan dalam kotak bersekat</t>
        </is>
      </c>
      <c r="WG17" s="8" t="n">
        <v>0</v>
      </c>
      <c r="WH17" s="8" t="n">
        <v>0</v>
      </c>
      <c r="WI17" s="8" t="n">
        <v>0</v>
      </c>
      <c r="WJ17" s="8" t="n">
        <v>1</v>
      </c>
      <c r="WK17" s="8" t="n">
        <v>0</v>
      </c>
      <c r="WL17" s="8" t="n">
        <v>0</v>
      </c>
      <c r="WM17" s="8" t="n">
        <v>0</v>
      </c>
      <c r="WN17" s="8" t="n">
        <v>0</v>
      </c>
      <c r="WO17" s="48" t="n"/>
      <c r="WP17" s="48" t="n"/>
      <c r="WQ17" s="48" t="n"/>
      <c r="WR17" s="48" t="n"/>
      <c r="WS17" s="48" t="n"/>
      <c r="WT17" s="48" t="n"/>
      <c r="WU17" s="48" t="n"/>
      <c r="WV17" s="48" t="n"/>
      <c r="WW17" s="48" t="n"/>
      <c r="WX17" s="48" t="n"/>
      <c r="WY17" s="48" t="n"/>
      <c r="WZ17" s="48" t="n"/>
      <c r="XA17" s="48" t="n"/>
      <c r="XB17" s="48" t="n"/>
      <c r="XC17" s="48" t="n"/>
      <c r="XD17" s="48" t="n"/>
      <c r="XE17" s="48" t="n"/>
      <c r="XF17" s="48" t="n"/>
      <c r="XG17" s="48" t="n"/>
      <c r="XH17" s="48" t="n"/>
      <c r="XI17" s="48" t="n"/>
      <c r="XJ17" s="48" t="n"/>
      <c r="XK17" s="48" t="n"/>
      <c r="XL17" s="48" t="n"/>
      <c r="XM17" s="48" t="n"/>
      <c r="XN17" s="48" t="n"/>
      <c r="XO17" s="48" t="n"/>
      <c r="XP17" s="48" t="n"/>
      <c r="XQ17" s="48" t="n"/>
      <c r="XR17" s="48" t="n"/>
      <c r="XS17" s="48" t="n"/>
      <c r="XT17" s="48" t="n"/>
      <c r="XU17" s="48" t="n"/>
      <c r="XV17" s="48" t="n"/>
      <c r="XW17" s="48" t="n"/>
      <c r="XX17" s="48" t="n"/>
      <c r="XY17" s="48" t="n"/>
      <c r="XZ17" s="48" t="n"/>
      <c r="YA17" s="48" t="n"/>
      <c r="YB17" s="48" t="n"/>
      <c r="YC17" s="48" t="n"/>
      <c r="YD17" s="48" t="n"/>
      <c r="YE17" s="48" t="n"/>
      <c r="YF17" s="48" t="n"/>
      <c r="YG17" s="48" t="n"/>
      <c r="YH17" s="48" t="n"/>
      <c r="YI17" s="48" t="n"/>
      <c r="YJ17" s="48" t="n"/>
      <c r="YK17" s="48" t="n"/>
      <c r="YL17" s="48" t="n"/>
      <c r="YM17" s="48" t="n"/>
      <c r="YN17" s="48" t="n"/>
      <c r="YO17" s="48" t="n"/>
      <c r="YP17" s="48" t="n"/>
      <c r="YQ17" s="48" t="n"/>
      <c r="YR17" s="48" t="n"/>
      <c r="YS17" s="48" t="n"/>
      <c r="YT17" s="48" t="n"/>
      <c r="YU17" s="48" t="n"/>
      <c r="YV17" s="48" t="n"/>
      <c r="YW17" s="48" t="n"/>
      <c r="YX17" s="48" t="n"/>
      <c r="YY17" s="48" t="n"/>
      <c r="YZ17" s="48" t="n"/>
      <c r="ZA17" s="48" t="n"/>
      <c r="ZB17" s="48" t="n"/>
      <c r="ZC17" s="48" t="n"/>
      <c r="ZD17" s="48" t="n"/>
      <c r="ZE17" s="48" t="n"/>
      <c r="ZF17" s="48" t="n"/>
      <c r="ZG17" s="48" t="n"/>
      <c r="ZH17" s="48" t="n"/>
      <c r="ZI17" s="48" t="n"/>
      <c r="ZJ17" s="48" t="n"/>
      <c r="ZK17" s="48" t="n"/>
      <c r="ZL17" s="48" t="n"/>
      <c r="ZM17" s="48" t="n"/>
      <c r="ZN17" s="48" t="n"/>
      <c r="ZO17" s="48" t="n"/>
      <c r="ZP17" s="48" t="n"/>
      <c r="ZQ17" s="48" t="n"/>
      <c r="ZR17" s="48" t="n"/>
      <c r="ZS17" s="48" t="n"/>
      <c r="ZT17" s="48" t="n"/>
      <c r="ZU17" s="48" t="n"/>
      <c r="ZV17" s="48" t="n"/>
      <c r="ZW17" s="8" t="n">
        <v>2</v>
      </c>
      <c r="ZX17" s="48" t="n"/>
      <c r="ZY17" s="48" t="n"/>
      <c r="ZZ17" s="48" t="n"/>
      <c r="AAA17" s="48" t="n"/>
      <c r="AAB17" s="48" t="n"/>
      <c r="AAC17" s="48" t="n"/>
      <c r="AAD17" s="48" t="n"/>
      <c r="AAE17" s="48" t="inlineStr">
        <is>
          <t>Pakan kering (misal: konsentrat, silase, pelet)</t>
        </is>
      </c>
      <c r="AAF17" s="48" t="n"/>
      <c r="AAG17" s="48" t="n"/>
      <c r="AAH17" s="48" t="n"/>
      <c r="AAI17" s="48" t="n"/>
      <c r="AAJ17" s="48" t="n"/>
      <c r="AAK17" s="48" t="n"/>
      <c r="AAL17" s="48" t="inlineStr">
        <is>
          <t>Ya</t>
        </is>
      </c>
      <c r="AAM17" s="48" t="inlineStr">
        <is>
          <t>Padat Cair</t>
        </is>
      </c>
      <c r="AAN17" s="8" t="n">
        <v>1</v>
      </c>
      <c r="AAO17" s="8" t="n">
        <v>1</v>
      </c>
      <c r="AAP17" s="8" t="n">
        <v>400</v>
      </c>
      <c r="AAQ17" s="8" t="n">
        <v>400</v>
      </c>
      <c r="AAR17" s="48" t="inlineStr">
        <is>
          <t>Ya</t>
        </is>
      </c>
      <c r="AAS17" s="48" t="inlineStr">
        <is>
          <t>Mengetahui</t>
        </is>
      </c>
      <c r="AAT17" s="48" t="inlineStr">
        <is>
          <t>Digunakan untuk pupuk di lahan pertanian sendiri</t>
        </is>
      </c>
      <c r="AAU17" s="8" t="n">
        <v>1</v>
      </c>
      <c r="AAV17" s="8" t="n">
        <v>0</v>
      </c>
      <c r="AAW17" s="8" t="n">
        <v>0</v>
      </c>
      <c r="AAX17" s="8" t="n">
        <v>0</v>
      </c>
      <c r="AAY17" s="8" t="n">
        <v>0</v>
      </c>
      <c r="AAZ17" s="8" t="n">
        <v>0</v>
      </c>
      <c r="ABA17" s="8" t="n">
        <v>0</v>
      </c>
      <c r="ABB17" s="48" t="inlineStr">
        <is>
          <t>Pupuk cair untuk tanaman</t>
        </is>
      </c>
      <c r="ABC17" s="8" t="n">
        <v>1</v>
      </c>
      <c r="ABD17" s="8" t="n">
        <v>0</v>
      </c>
      <c r="ABE17" s="8" t="n">
        <v>0</v>
      </c>
      <c r="ABF17" s="8" t="n">
        <v>0</v>
      </c>
      <c r="ABG17" s="8" t="n">
        <v>0</v>
      </c>
      <c r="ABH17" s="48" t="n"/>
      <c r="ABI17" s="48" t="n"/>
      <c r="ABJ17" s="48" t="n"/>
      <c r="ABK17" s="48" t="n"/>
      <c r="ABL17" s="48" t="n"/>
      <c r="ABM17" s="48" t="n"/>
      <c r="ABN17" s="48" t="n"/>
      <c r="ABO17" s="48" t="n"/>
      <c r="ABP17" s="48" t="n"/>
      <c r="ABQ17" s="11" t="inlineStr">
        <is>
          <t>Rumput dan Sayuran</t>
        </is>
      </c>
      <c r="ABR17" s="48" t="inlineStr">
        <is>
          <t>Cukup (2 minggu sekali)</t>
        </is>
      </c>
      <c r="ABS17" s="8" t="n">
        <v>2000</v>
      </c>
      <c r="ABT17" s="48" t="n"/>
      <c r="ABU17" s="8" t="n">
        <v>400</v>
      </c>
      <c r="ABV17" s="8" t="n">
        <v>400</v>
      </c>
      <c r="ABW17" s="48" t="inlineStr">
        <is>
          <t>NPK</t>
        </is>
      </c>
      <c r="ABX17" s="48" t="n"/>
      <c r="ABY17" s="8" t="n">
        <v>25</v>
      </c>
      <c r="ABZ17" s="8" t="n">
        <v>5000</v>
      </c>
      <c r="ACA17" s="8" t="n">
        <v>10</v>
      </c>
      <c r="ACB17" s="8" t="n">
        <v>6000</v>
      </c>
      <c r="ACC17" s="8" t="n">
        <v>500</v>
      </c>
      <c r="ACD17" s="8" t="n">
        <v>650</v>
      </c>
      <c r="ACE17" s="48" t="inlineStr">
        <is>
          <t>Ya</t>
        </is>
      </c>
      <c r="ACF17" s="48" t="inlineStr">
        <is>
          <t>Cukup meningkat</t>
        </is>
      </c>
      <c r="ACG17" s="48" t="inlineStr">
        <is>
          <t>Menurun</t>
        </is>
      </c>
      <c r="ACH17" s="48" t="inlineStr">
        <is>
          <t>Cukup meningkat</t>
        </is>
      </c>
      <c r="ACI17" s="48" t="n"/>
      <c r="ACJ17" s="48" t="n"/>
      <c r="ACK17" s="48" t="n"/>
      <c r="ACL17" s="48" t="n"/>
      <c r="ACM17" s="48" t="n"/>
      <c r="ACN17" s="48" t="n"/>
      <c r="ACO17" s="48" t="n"/>
      <c r="ACP17" s="48" t="n"/>
      <c r="ACQ17" s="48" t="n"/>
      <c r="ACR17" s="48" t="n"/>
      <c r="ACS17" s="48" t="n"/>
      <c r="ACT17" s="48" t="inlineStr">
        <is>
          <t>TIDAK</t>
        </is>
      </c>
      <c r="ACU17" s="48" t="inlineStr">
        <is>
          <t>Manfaat cukup signifikan, terasa di kehidupan sehari-hari</t>
        </is>
      </c>
      <c r="ACV17" s="48" t="inlineStr">
        <is>
          <t>Bertambah</t>
        </is>
      </c>
      <c r="ACW17" s="48" t="inlineStr">
        <is>
          <t>Anggota keluarga - Perempuan dewasa</t>
        </is>
      </c>
      <c r="ACX17" s="48" t="inlineStr">
        <is>
          <t>Setuju</t>
        </is>
      </c>
      <c r="ACY17" s="48" t="inlineStr">
        <is>
          <t>Anggota keluarga - Laki-laki dewasa Anggota keluarga - Perempuan dewasa Anggota keluarga - Anak-anak</t>
        </is>
      </c>
      <c r="ACZ17" s="8" t="n">
        <v>1</v>
      </c>
      <c r="ADA17" s="8" t="n">
        <v>1</v>
      </c>
      <c r="ADB17" s="8" t="n">
        <v>1</v>
      </c>
      <c r="ADC17" s="8" t="n">
        <v>0</v>
      </c>
      <c r="ADD17" s="48" t="inlineStr">
        <is>
          <t>Cukup puas</t>
        </is>
      </c>
      <c r="ADE17" s="48" t="inlineStr">
        <is>
          <t>Cukup puas</t>
        </is>
      </c>
      <c r="ADF17" s="48" t="inlineStr">
        <is>
          <t>Puas</t>
        </is>
      </c>
      <c r="ADG17" s="48" t="inlineStr">
        <is>
          <t>Puas</t>
        </is>
      </c>
      <c r="ADH17" s="48" t="inlineStr">
        <is>
          <t>Tidak</t>
        </is>
      </c>
      <c r="ADI17" s="48" t="n"/>
      <c r="ADJ17" s="48" t="inlineStr">
        <is>
          <t>Cukup puas</t>
        </is>
      </c>
      <c r="ADK17" s="48" t="n"/>
      <c r="ADL17" s="48" t="n"/>
      <c r="ADM17" s="48" t="n"/>
      <c r="ADN17" s="48" t="n"/>
      <c r="ADO17" s="48" t="n"/>
      <c r="ADP17" s="48" t="n"/>
      <c r="ADQ17" s="48" t="n"/>
      <c r="ADR17" s="48" t="n"/>
      <c r="ADS17" s="48" t="n"/>
      <c r="ADT17" s="48" t="n"/>
      <c r="ADU17" s="48" t="inlineStr">
        <is>
          <t>Menghubungi CPO atau pendamping Memperbaiki sendiri</t>
        </is>
      </c>
      <c r="ADV17" s="8" t="n">
        <v>0</v>
      </c>
      <c r="ADW17" s="8" t="n">
        <v>0</v>
      </c>
      <c r="ADX17" s="8" t="n">
        <v>0</v>
      </c>
      <c r="ADY17" s="8" t="n">
        <v>0</v>
      </c>
      <c r="ADZ17" s="8" t="n">
        <v>1</v>
      </c>
      <c r="AEA17" s="8" t="n">
        <v>1</v>
      </c>
      <c r="AEB17" s="8" t="n">
        <v>0</v>
      </c>
      <c r="AEC17" s="8" t="n">
        <v>0</v>
      </c>
      <c r="AED17" s="12" t="n"/>
      <c r="AEE17" s="17" t="inlineStr">
        <is>
          <t>Laki-laki dewasa</t>
        </is>
      </c>
      <c r="AEF17" s="48" t="n"/>
      <c r="AEG17" s="17" t="inlineStr">
        <is>
          <t>Menelepon atau WA langsung</t>
        </is>
      </c>
      <c r="AEH17" s="48" t="n"/>
      <c r="AEI17" s="11" t="inlineStr">
        <is>
          <t>Tidak ada</t>
        </is>
      </c>
      <c r="AEJ17" s="48" t="inlineStr">
        <is>
          <t>Kadang-kadang</t>
        </is>
      </c>
      <c r="AEK17"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EL17" s="18" t="n">
        <v>1</v>
      </c>
      <c r="AEM17" s="18" t="n">
        <v>1</v>
      </c>
      <c r="AEN17" s="18" t="n">
        <v>1</v>
      </c>
      <c r="AEO17" s="18" t="n">
        <v>1</v>
      </c>
      <c r="AEP17" s="18" t="n">
        <v>1</v>
      </c>
      <c r="AEQ17" s="18" t="n">
        <v>1</v>
      </c>
      <c r="AER17" s="18" t="n">
        <v>1</v>
      </c>
      <c r="AES17" s="18" t="n">
        <v>1</v>
      </c>
      <c r="AET17" s="18" t="n">
        <v>0</v>
      </c>
      <c r="AEU17" s="18" t="n">
        <v>0</v>
      </c>
      <c r="AEV17" s="18" t="n">
        <v>0</v>
      </c>
      <c r="AEW17" s="18" t="n">
        <v>0</v>
      </c>
      <c r="AEX17" s="48" t="n"/>
      <c r="AEY17" s="48" t="inlineStr">
        <is>
          <t>Mengurangi pengeluaran energi</t>
        </is>
      </c>
      <c r="AEZ17" s="48" t="n"/>
      <c r="AFA17" s="48" t="inlineStr">
        <is>
          <t>Koperasi</t>
        </is>
      </c>
      <c r="AFB17" s="48" t="n"/>
      <c r="AFC17" s="48" t="inlineStr">
        <is>
          <t>WhatsApp Image 2026-02-03 at 14.22.08-17_9_44.jpeg</t>
        </is>
      </c>
      <c r="AFD17" s="16" t="inlineStr">
        <is>
          <t>https://kf.kobotoolbox.org/api/v2/assets/avstPQqLr3Ab3ZdcVTXZ6f/data/664970990/attachments/attNtEYAfs6pqQoxfUKXfk5z/</t>
        </is>
      </c>
      <c r="AFE17" s="48" t="inlineStr">
        <is>
          <t>WhatsApp Image 2026-02-03 at 14.22.07-17_9_58.jpeg</t>
        </is>
      </c>
      <c r="AFF17" s="16" t="inlineStr">
        <is>
          <t>https://kf.kobotoolbox.org/api/v2/assets/avstPQqLr3Ab3ZdcVTXZ6f/data/664970990/attachments/attKrzUSP5Kc7s3Fm7KCxXG9/</t>
        </is>
      </c>
      <c r="AFG17" s="48" t="inlineStr">
        <is>
          <t>manto</t>
        </is>
      </c>
      <c r="AFH17" s="48" t="n"/>
      <c r="AFI17" s="48" t="n"/>
    </row>
    <row r="18">
      <c r="A18" s="6" t="n">
        <v>46058</v>
      </c>
      <c r="B18" s="6" t="n">
        <v>46058</v>
      </c>
      <c r="C18" s="48" t="inlineStr">
        <is>
          <t>Marmanto</t>
        </is>
      </c>
      <c r="D18" s="48" t="inlineStr">
        <is>
          <t>Muridi</t>
        </is>
      </c>
      <c r="E18" s="8" t="n">
        <v>6288225162432</v>
      </c>
      <c r="F18" s="48" t="n"/>
      <c r="G18" s="8" t="n">
        <v>-7.31277021</v>
      </c>
      <c r="H18" s="8" t="n">
        <v>110.3113379</v>
      </c>
      <c r="I18" s="48" t="n"/>
      <c r="J18" s="8" t="n">
        <v>3.58</v>
      </c>
      <c r="K18" s="48" t="n"/>
      <c r="L18" s="48" t="n"/>
      <c r="M18" s="8" t="n">
        <v>-7.31272161</v>
      </c>
      <c r="N18" s="8" t="n">
        <v>110.3113321</v>
      </c>
      <c r="O18" s="48" t="n"/>
      <c r="P18" s="8" t="n">
        <v>4.67</v>
      </c>
      <c r="Q18" s="48" t="n"/>
      <c r="R18" s="48" t="inlineStr">
        <is>
          <t>Jawa Tengah</t>
        </is>
      </c>
      <c r="S18" s="48" t="n"/>
      <c r="T18" s="48" t="n"/>
      <c r="U18" s="48" t="n"/>
      <c r="V18" s="48" t="n"/>
      <c r="W18" s="48" t="n"/>
      <c r="X18" s="48" t="n"/>
      <c r="Y18" s="48" t="n"/>
      <c r="Z18" s="48" t="n"/>
      <c r="AA18" s="48" t="n"/>
      <c r="AB18" s="48" t="n"/>
      <c r="AC18" s="48" t="inlineStr">
        <is>
          <t>Boyolali</t>
        </is>
      </c>
      <c r="AD18" s="48" t="inlineStr">
        <is>
          <t>Cepogo</t>
        </is>
      </c>
      <c r="AE18" s="48" t="inlineStr">
        <is>
          <t>Gedangan</t>
        </is>
      </c>
      <c r="AF18" s="48" t="inlineStr">
        <is>
          <t>QARIYAH THAYYIBAH</t>
        </is>
      </c>
      <c r="AG18" s="48" t="inlineStr">
        <is>
          <t>QTP0288</t>
        </is>
      </c>
      <c r="AH18" s="8" t="n">
        <v>11</v>
      </c>
      <c r="AI18" s="48" t="inlineStr">
        <is>
          <t>VPA1</t>
        </is>
      </c>
      <c r="AJ18" s="48" t="inlineStr">
        <is>
          <t>Aktif</t>
        </is>
      </c>
      <c r="AK18" s="8" t="n">
        <v>58</v>
      </c>
      <c r="AL18" s="48" t="inlineStr">
        <is>
          <t>Laki-laki</t>
        </is>
      </c>
      <c r="AM18" s="48" t="inlineStr">
        <is>
          <t>Sudah menikah</t>
        </is>
      </c>
      <c r="AN18" s="48" t="inlineStr">
        <is>
          <t>Diploma/S1/Sederajat</t>
        </is>
      </c>
      <c r="AO18" s="48" t="inlineStr">
        <is>
          <t>Petani</t>
        </is>
      </c>
      <c r="AP18" s="8" t="n">
        <v>1</v>
      </c>
      <c r="AQ18" s="8" t="n">
        <v>0</v>
      </c>
      <c r="AR18" s="8" t="n">
        <v>0</v>
      </c>
      <c r="AS18" s="8" t="n">
        <v>0</v>
      </c>
      <c r="AT18" s="8" t="n">
        <v>0</v>
      </c>
      <c r="AU18" s="8" t="n">
        <v>0</v>
      </c>
      <c r="AV18" s="8" t="n">
        <v>0</v>
      </c>
      <c r="AW18" s="8" t="n">
        <v>0</v>
      </c>
      <c r="AX18" s="48" t="n"/>
      <c r="AY18" s="48" t="inlineStr">
        <is>
          <t>Pegawai pemerintah</t>
        </is>
      </c>
      <c r="AZ18" s="8" t="n">
        <v>0</v>
      </c>
      <c r="BA18" s="8" t="n">
        <v>0</v>
      </c>
      <c r="BB18" s="8" t="n">
        <v>0</v>
      </c>
      <c r="BC18" s="8" t="n">
        <v>0</v>
      </c>
      <c r="BD18" s="8" t="n">
        <v>1</v>
      </c>
      <c r="BE18" s="8" t="n">
        <v>0</v>
      </c>
      <c r="BF18" s="8" t="n">
        <v>0</v>
      </c>
      <c r="BG18" s="8" t="n">
        <v>0</v>
      </c>
      <c r="BH18" s="48" t="n"/>
      <c r="BI18" s="48" t="inlineStr">
        <is>
          <t>&gt;Rp3.500.000</t>
        </is>
      </c>
      <c r="BJ18" s="8" t="n">
        <v>2</v>
      </c>
      <c r="BK18" s="8" t="n">
        <v>1</v>
      </c>
      <c r="BL18" s="8" t="n">
        <v>0</v>
      </c>
      <c r="BM18" s="8" t="n">
        <v>0</v>
      </c>
      <c r="BN18" s="48" t="inlineStr">
        <is>
          <t>Milik sendiri</t>
        </is>
      </c>
      <c r="BO18" s="48" t="inlineStr">
        <is>
          <t>Permanen (dinding bata dan semen)</t>
        </is>
      </c>
      <c r="BP18" s="8" t="n">
        <v>1</v>
      </c>
      <c r="BQ18" s="8" t="n">
        <v>0</v>
      </c>
      <c r="BR18" s="8" t="n">
        <v>0</v>
      </c>
      <c r="BS18" s="8" t="n">
        <v>0</v>
      </c>
      <c r="BT18" s="8" t="n">
        <v>0</v>
      </c>
      <c r="BU18" s="48" t="n"/>
      <c r="BV18" s="48" t="inlineStr">
        <is>
          <t>Keramik/ubin</t>
        </is>
      </c>
      <c r="BW18" s="8" t="n">
        <v>0</v>
      </c>
      <c r="BX18" s="8" t="n">
        <v>0</v>
      </c>
      <c r="BY18" s="8" t="n">
        <v>1</v>
      </c>
      <c r="BZ18" s="8" t="n">
        <v>0</v>
      </c>
      <c r="CA18" s="8" t="n">
        <v>0</v>
      </c>
      <c r="CB18" s="48" t="n"/>
      <c r="CC18" s="48" t="inlineStr">
        <is>
          <t>Genting</t>
        </is>
      </c>
      <c r="CD18" s="8" t="n">
        <v>0</v>
      </c>
      <c r="CE18" s="8" t="n">
        <v>0</v>
      </c>
      <c r="CF18" s="8" t="n">
        <v>0</v>
      </c>
      <c r="CG18" s="8" t="n">
        <v>0</v>
      </c>
      <c r="CH18" s="8" t="n">
        <v>0</v>
      </c>
      <c r="CI18" s="8" t="n">
        <v>1</v>
      </c>
      <c r="CJ18" s="8" t="n">
        <v>0</v>
      </c>
      <c r="CK18" s="48" t="n"/>
      <c r="CL18" s="48" t="inlineStr">
        <is>
          <t>Ya</t>
        </is>
      </c>
      <c r="CM18" s="8" t="n">
        <v>2014</v>
      </c>
      <c r="CN18" s="48" t="inlineStr">
        <is>
          <t>Fixed-Dome (Kubah Tetap)</t>
        </is>
      </c>
      <c r="CO18" s="48" t="inlineStr">
        <is>
          <t>6 m³ (4-5 ekor sapi, ±5 jam memasak/hari, ±50 kg</t>
        </is>
      </c>
      <c r="CP18" s="48" t="inlineStr">
        <is>
          <t>Anggota keluarga - laki-laki</t>
        </is>
      </c>
      <c r="CQ18" s="8" t="n">
        <v>0</v>
      </c>
      <c r="CR18" s="8" t="n">
        <v>0</v>
      </c>
      <c r="CS18" s="8" t="n">
        <v>0</v>
      </c>
      <c r="CT18" s="8" t="n">
        <v>0</v>
      </c>
      <c r="CU18" s="10" t="n">
        <v>1</v>
      </c>
      <c r="CV18" s="10" t="n">
        <v>0</v>
      </c>
      <c r="CW18" s="10" t="n">
        <v>0</v>
      </c>
      <c r="CX18" s="8" t="n">
        <v>0</v>
      </c>
      <c r="CY18" s="48" t="inlineStr">
        <is>
          <t>Anggota keluarga - laki-laki</t>
        </is>
      </c>
      <c r="CZ18" s="8" t="n">
        <v>1</v>
      </c>
      <c r="DA18" s="8" t="n">
        <v>0</v>
      </c>
      <c r="DB18" s="8" t="n">
        <v>0</v>
      </c>
      <c r="DC18" s="48" t="n"/>
      <c r="DD18" s="48" t="inlineStr">
        <is>
          <t>Anggota keluarga - laki-laki CPO atau pendamping</t>
        </is>
      </c>
      <c r="DE18" s="8" t="n">
        <v>1</v>
      </c>
      <c r="DF18" s="8" t="n">
        <v>0</v>
      </c>
      <c r="DG18" s="8" t="n">
        <v>1</v>
      </c>
      <c r="DH18" s="8" t="n">
        <v>0</v>
      </c>
      <c r="DI18" s="48" t="n"/>
      <c r="DJ18" s="48" t="inlineStr">
        <is>
          <t>Anggota keluarga - laki-laki CPO atau pendamping</t>
        </is>
      </c>
      <c r="DK18" s="8" t="n">
        <v>1</v>
      </c>
      <c r="DL18" s="8" t="n">
        <v>0</v>
      </c>
      <c r="DM18" s="8" t="n">
        <v>1</v>
      </c>
      <c r="DN18" s="8" t="n">
        <v>0</v>
      </c>
      <c r="DO18" s="48" t="n"/>
      <c r="DP18" s="8" t="n">
        <v>1</v>
      </c>
      <c r="DQ18" s="8" t="n">
        <v>0</v>
      </c>
      <c r="DR18" s="8" t="n">
        <v>0</v>
      </c>
      <c r="DS18" s="48" t="n"/>
      <c r="DT18" s="48" t="n"/>
      <c r="DU18" s="48" t="n"/>
      <c r="DV18" s="48" t="inlineStr">
        <is>
          <t>Ya</t>
        </is>
      </c>
      <c r="DW18" s="48" t="n"/>
      <c r="DX18" s="48" t="n"/>
      <c r="DY18" s="48" t="n"/>
      <c r="DZ18" s="48" t="n"/>
      <c r="EA18" s="48" t="n"/>
      <c r="EB18" s="48" t="n"/>
      <c r="EC18" s="48" t="n"/>
      <c r="ED18" s="48" t="n"/>
      <c r="EE18" s="48" t="n"/>
      <c r="EF18" s="48" t="n"/>
      <c r="EG18" s="48" t="n"/>
      <c r="EH18" s="48" t="n"/>
      <c r="EI18" s="48" t="inlineStr">
        <is>
          <t>Tidak ada masalah</t>
        </is>
      </c>
      <c r="EJ18" s="8" t="n">
        <v>0</v>
      </c>
      <c r="EK18" s="8" t="n">
        <v>0</v>
      </c>
      <c r="EL18" s="8" t="n">
        <v>0</v>
      </c>
      <c r="EM18" s="8" t="n">
        <v>1</v>
      </c>
      <c r="EN18" s="8" t="n">
        <v>0</v>
      </c>
      <c r="EO18" s="11" t="n"/>
      <c r="EP18" s="48" t="inlineStr">
        <is>
          <t>Ya, cukup jelas dan mudah diikuti</t>
        </is>
      </c>
      <c r="EQ18" s="48" t="inlineStr">
        <is>
          <t>Pelatihan</t>
        </is>
      </c>
      <c r="ER18" s="48" t="inlineStr">
        <is>
          <t>CPO atau pendamping</t>
        </is>
      </c>
      <c r="ES18" s="8" t="n">
        <v>1</v>
      </c>
      <c r="ET18" s="8" t="n">
        <v>0</v>
      </c>
      <c r="EU18" s="8" t="n">
        <v>0</v>
      </c>
      <c r="EV18" s="8" t="n">
        <v>0</v>
      </c>
      <c r="EW18" s="48" t="n"/>
      <c r="EX18" s="48" t="inlineStr">
        <is>
          <t>Anggota keluarga - Laki-laki</t>
        </is>
      </c>
      <c r="EY18" s="8" t="n">
        <v>1</v>
      </c>
      <c r="EZ18" s="8" t="n">
        <v>0</v>
      </c>
      <c r="FA18" s="8" t="n">
        <v>0</v>
      </c>
      <c r="FB18" s="48" t="n"/>
      <c r="FC18" s="48" t="inlineStr">
        <is>
          <t>Setiap bulan</t>
        </is>
      </c>
      <c r="FD18" s="48" t="n"/>
      <c r="FE18" s="48" t="inlineStr">
        <is>
          <t>Mengetahui</t>
        </is>
      </c>
      <c r="FF18" s="48" t="inlineStr">
        <is>
          <t>Selalu (setiap hari)</t>
        </is>
      </c>
      <c r="FG18" s="48" t="inlineStr">
        <is>
          <t>Mengetahui</t>
        </is>
      </c>
      <c r="FH18" s="48" t="inlineStr">
        <is>
          <t>Sering (setiap minggu)</t>
        </is>
      </c>
      <c r="FI18" s="48" t="inlineStr">
        <is>
          <t>Mengetahui</t>
        </is>
      </c>
      <c r="FJ18" s="48" t="inlineStr">
        <is>
          <t>Sering (setiap minggu)</t>
        </is>
      </c>
      <c r="FK18" s="48" t="inlineStr">
        <is>
          <t>Mengetahui</t>
        </is>
      </c>
      <c r="FL18" s="48" t="inlineStr">
        <is>
          <t>Sering (setiap minggu)</t>
        </is>
      </c>
      <c r="FM18" s="48" t="inlineStr">
        <is>
          <t>Mengetahui</t>
        </is>
      </c>
      <c r="FN18" s="48" t="inlineStr">
        <is>
          <t>Jarang (setiap bulan atau lebih)</t>
        </is>
      </c>
      <c r="FO18" s="48" t="inlineStr">
        <is>
          <t>Mengetahui</t>
        </is>
      </c>
      <c r="FP18" s="48" t="inlineStr">
        <is>
          <t>Jarang (setiap bulan atau lebih)</t>
        </is>
      </c>
      <c r="FQ18" s="48" t="inlineStr">
        <is>
          <t>Mengetahui</t>
        </is>
      </c>
      <c r="FR18" s="48" t="inlineStr">
        <is>
          <t>Ya</t>
        </is>
      </c>
      <c r="FS18" s="48" t="inlineStr">
        <is>
          <t>Mengetahui</t>
        </is>
      </c>
      <c r="FT18" s="48" t="inlineStr">
        <is>
          <t>Ya, terkadang</t>
        </is>
      </c>
      <c r="FU18" s="48" t="inlineStr">
        <is>
          <t>Laki-laki dewasa Perempuan dewasa</t>
        </is>
      </c>
      <c r="FV18" s="8" t="n">
        <v>1</v>
      </c>
      <c r="FW18" s="8" t="n">
        <v>1</v>
      </c>
      <c r="FX18" s="8" t="n">
        <v>0</v>
      </c>
      <c r="FY18" s="8" t="n">
        <v>0</v>
      </c>
      <c r="FZ18" s="48" t="inlineStr">
        <is>
          <t>Memahami</t>
        </is>
      </c>
      <c r="GA18" s="48" t="inlineStr">
        <is>
          <t>CPO</t>
        </is>
      </c>
      <c r="GB18" s="8" t="n">
        <v>1</v>
      </c>
      <c r="GC18" s="8" t="n">
        <v>0</v>
      </c>
      <c r="GD18" s="8" t="n">
        <v>0</v>
      </c>
      <c r="GE18" s="8" t="n">
        <v>0</v>
      </c>
      <c r="GF18" s="48" t="n"/>
      <c r="GG18" s="48" t="inlineStr">
        <is>
          <t>Sering</t>
        </is>
      </c>
      <c r="GH18" s="48" t="inlineStr">
        <is>
          <t>Ya</t>
        </is>
      </c>
      <c r="GI18" s="48" t="inlineStr">
        <is>
          <t>Tetangga</t>
        </is>
      </c>
      <c r="GJ18" s="8" t="n">
        <v>1</v>
      </c>
      <c r="GK18" s="8" t="n">
        <v>0</v>
      </c>
      <c r="GL18" s="8" t="n">
        <v>0</v>
      </c>
      <c r="GM18" s="8" t="n">
        <v>0</v>
      </c>
      <c r="GN18" s="48" t="n"/>
      <c r="GO18" s="8" t="n">
        <v>10</v>
      </c>
      <c r="GP18" s="48" t="inlineStr">
        <is>
          <t>Penuh (100%)</t>
        </is>
      </c>
      <c r="GQ18" s="48" t="inlineStr">
        <is>
          <t>Kayu bakar LPG</t>
        </is>
      </c>
      <c r="GR18" s="8" t="n">
        <v>1</v>
      </c>
      <c r="GS18" s="8" t="n">
        <v>1</v>
      </c>
      <c r="GT18" s="8" t="n">
        <v>0</v>
      </c>
      <c r="GU18" s="8" t="n">
        <v>0</v>
      </c>
      <c r="GV18" s="8" t="n">
        <v>0</v>
      </c>
      <c r="GW18" s="8" t="n">
        <v>0</v>
      </c>
      <c r="GX18" s="8" t="n">
        <v>0</v>
      </c>
      <c r="GY18" s="48" t="n"/>
      <c r="GZ18" s="48" t="inlineStr">
        <is>
          <t>Ya</t>
        </is>
      </c>
      <c r="HA18" s="8" t="n">
        <v>150</v>
      </c>
      <c r="HB18" s="8" t="n">
        <v>150000</v>
      </c>
      <c r="HC18" s="8" t="n">
        <v>0</v>
      </c>
      <c r="HD18" s="8" t="n">
        <v>0</v>
      </c>
      <c r="HE18" s="8" t="n">
        <v>9</v>
      </c>
      <c r="HF18" s="8" t="n">
        <v>75000</v>
      </c>
      <c r="HG18" s="8" t="n">
        <v>3</v>
      </c>
      <c r="HH18" s="8" t="n">
        <v>25000</v>
      </c>
      <c r="HI18" s="48" t="n"/>
      <c r="HJ18" s="48" t="n"/>
      <c r="HK18" s="48" t="n"/>
      <c r="HL18" s="48" t="n"/>
      <c r="HM18" s="48" t="n"/>
      <c r="HN18" s="48" t="n"/>
      <c r="HO18" s="48" t="n"/>
      <c r="HP18" s="48" t="n"/>
      <c r="HQ18" s="48" t="n"/>
      <c r="HR18" s="48" t="n"/>
      <c r="HS18" s="48" t="n"/>
      <c r="HT18" s="48" t="n"/>
      <c r="HU18" s="48" t="n"/>
      <c r="HV18" s="48" t="n"/>
      <c r="HW18" s="48" t="n"/>
      <c r="HX18" s="48" t="n"/>
      <c r="HY18" s="8" t="n">
        <v>150</v>
      </c>
      <c r="HZ18" s="8" t="n">
        <v>150000</v>
      </c>
      <c r="IA18" s="8" t="n">
        <v>6</v>
      </c>
      <c r="IB18" s="8" t="n">
        <v>50000</v>
      </c>
      <c r="IC18" s="48" t="n"/>
      <c r="ID18" s="48" t="n"/>
      <c r="IE18" s="48" t="n"/>
      <c r="IF18" s="48" t="n"/>
      <c r="IG18" s="48" t="n"/>
      <c r="IH18" s="48" t="n"/>
      <c r="II18" s="48" t="n"/>
      <c r="IJ18" s="48" t="n"/>
      <c r="IK18" s="48" t="inlineStr">
        <is>
          <t>50-65 kg</t>
        </is>
      </c>
      <c r="IL18" s="48" t="inlineStr">
        <is>
          <t>3-5 jam</t>
        </is>
      </c>
      <c r="IM18" s="48" t="inlineStr">
        <is>
          <t>Ya</t>
        </is>
      </c>
      <c r="IN18" s="48" t="inlineStr">
        <is>
          <t>Tidak</t>
        </is>
      </c>
      <c r="IO18" s="48" t="inlineStr">
        <is>
          <t>Lebih bersih</t>
        </is>
      </c>
      <c r="IP18" s="48" t="n"/>
      <c r="IQ18" s="48" t="inlineStr">
        <is>
          <t>Tidak pernah</t>
        </is>
      </c>
      <c r="IR18" s="48" t="n"/>
      <c r="IS18" s="48" t="n"/>
      <c r="IT18" s="48" t="n"/>
      <c r="IU18" s="48" t="n"/>
      <c r="IV18" s="48" t="n"/>
      <c r="IW18" s="48" t="n"/>
      <c r="IX18" s="48" t="n"/>
      <c r="IY18" s="48" t="n"/>
      <c r="IZ18" s="48" t="inlineStr">
        <is>
          <t>Tidak pernah</t>
        </is>
      </c>
      <c r="JA18" s="48" t="n"/>
      <c r="JB18" s="48" t="n"/>
      <c r="JC18" s="48" t="n"/>
      <c r="JD18" s="48" t="n"/>
      <c r="JE18" s="48" t="n"/>
      <c r="JF18" s="48" t="n"/>
      <c r="JG18" s="48" t="n"/>
      <c r="JH18" s="48" t="n"/>
      <c r="JI18" s="48" t="inlineStr">
        <is>
          <t>Tidak pernah</t>
        </is>
      </c>
      <c r="JJ18" s="48" t="n"/>
      <c r="JK18" s="48" t="n"/>
      <c r="JL18" s="48" t="n"/>
      <c r="JM18" s="48" t="n"/>
      <c r="JN18" s="48" t="n"/>
      <c r="JO18" s="48" t="n"/>
      <c r="JP18" s="48" t="n"/>
      <c r="JQ18" s="48" t="n"/>
      <c r="JR18" s="48" t="inlineStr">
        <is>
          <t>Tidak pernah</t>
        </is>
      </c>
      <c r="JS18" s="48" t="n"/>
      <c r="JT18" s="48" t="n"/>
      <c r="JU18" s="48" t="n"/>
      <c r="JV18" s="48" t="n"/>
      <c r="JW18" s="48" t="n"/>
      <c r="JX18" s="48" t="n"/>
      <c r="JY18" s="48" t="n"/>
      <c r="JZ18" s="48" t="n"/>
      <c r="KA18" s="48" t="inlineStr">
        <is>
          <t>Tidak pernah</t>
        </is>
      </c>
      <c r="KB18" s="48" t="n"/>
      <c r="KC18" s="48" t="n"/>
      <c r="KD18" s="48" t="n"/>
      <c r="KE18" s="48" t="n"/>
      <c r="KF18" s="48" t="n"/>
      <c r="KG18" s="48" t="n"/>
      <c r="KH18" s="48" t="n"/>
      <c r="KI18" s="48" t="n"/>
      <c r="KJ18" s="48" t="inlineStr">
        <is>
          <t>Tidak pernah</t>
        </is>
      </c>
      <c r="KK18" s="48" t="n"/>
      <c r="KL18" s="48" t="n"/>
      <c r="KM18" s="48" t="n"/>
      <c r="KN18" s="48" t="n"/>
      <c r="KO18" s="48" t="n"/>
      <c r="KP18" s="48" t="n"/>
      <c r="KQ18" s="48" t="n"/>
      <c r="KR18" s="48" t="n"/>
      <c r="KS18" s="48" t="inlineStr">
        <is>
          <t>Cukup membaik</t>
        </is>
      </c>
      <c r="KT18" s="48" t="inlineStr">
        <is>
          <t>0-1 kali</t>
        </is>
      </c>
      <c r="KU18" s="48" t="inlineStr">
        <is>
          <t>0-1 kali</t>
        </is>
      </c>
      <c r="KV18" s="48" t="inlineStr">
        <is>
          <t>Perempuan dewasa</t>
        </is>
      </c>
      <c r="KW18" s="8" t="n">
        <v>0</v>
      </c>
      <c r="KX18" s="8" t="n">
        <v>1</v>
      </c>
      <c r="KY18" s="8" t="n">
        <v>0</v>
      </c>
      <c r="KZ18" s="8" t="n">
        <v>0</v>
      </c>
      <c r="LA18" s="48" t="inlineStr">
        <is>
          <t>Cukup membaik</t>
        </is>
      </c>
      <c r="LB18" s="48" t="inlineStr">
        <is>
          <t>Cukup membaik</t>
        </is>
      </c>
      <c r="LC18" s="8" t="n">
        <v>3</v>
      </c>
      <c r="LD18" s="8" t="n">
        <v>3</v>
      </c>
      <c r="LE18" s="8" t="n">
        <v>0</v>
      </c>
      <c r="LF18" s="8" t="n">
        <v>0</v>
      </c>
      <c r="LG18" s="48" t="inlineStr">
        <is>
          <t>Ya</t>
        </is>
      </c>
      <c r="LH18" s="8" t="n">
        <v>150000</v>
      </c>
      <c r="LI18" s="48" t="n"/>
      <c r="LJ18" s="48" t="inlineStr">
        <is>
          <t>Kebutuhan rumah tangga</t>
        </is>
      </c>
      <c r="LK18" s="8" t="n">
        <v>0</v>
      </c>
      <c r="LL18" s="8" t="n">
        <v>0</v>
      </c>
      <c r="LM18" s="8" t="n">
        <v>0</v>
      </c>
      <c r="LN18" s="8" t="n">
        <v>0</v>
      </c>
      <c r="LO18" s="8" t="n">
        <v>1</v>
      </c>
      <c r="LP18" s="8" t="n">
        <v>0</v>
      </c>
      <c r="LQ18" s="8" t="n">
        <v>0</v>
      </c>
      <c r="LR18" s="48" t="n"/>
      <c r="LS18" s="8" t="n">
        <v>15</v>
      </c>
      <c r="LT18" s="8" t="n">
        <v>15</v>
      </c>
      <c r="LU18" s="8" t="n">
        <v>0</v>
      </c>
      <c r="LV18" s="8" t="n">
        <v>7</v>
      </c>
      <c r="LW18" s="8" t="n">
        <v>7</v>
      </c>
      <c r="LX18" s="8" t="n">
        <v>0</v>
      </c>
      <c r="LY18" s="8" t="n">
        <v>5</v>
      </c>
      <c r="LZ18" s="8" t="n">
        <v>5</v>
      </c>
      <c r="MA18" s="8" t="n">
        <v>0</v>
      </c>
      <c r="MB18" s="48" t="inlineStr">
        <is>
          <t>Ya</t>
        </is>
      </c>
      <c r="MC18" s="8" t="n">
        <v>30</v>
      </c>
      <c r="MD18" s="8" t="n">
        <v>0</v>
      </c>
      <c r="ME18" s="8" t="n">
        <v>0</v>
      </c>
      <c r="MF18" s="8" t="n">
        <v>0</v>
      </c>
      <c r="MG18" s="8" t="n">
        <v>0</v>
      </c>
      <c r="MH18" s="8" t="n">
        <v>0</v>
      </c>
      <c r="MI18" s="48" t="inlineStr">
        <is>
          <t>Istirahat</t>
        </is>
      </c>
      <c r="MJ18" s="8" t="n">
        <v>0</v>
      </c>
      <c r="MK18" s="8" t="n">
        <v>0</v>
      </c>
      <c r="ML18" s="8" t="n">
        <v>1</v>
      </c>
      <c r="MM18" s="8" t="n">
        <v>0</v>
      </c>
      <c r="MN18" s="8" t="n">
        <v>0</v>
      </c>
      <c r="MO18" s="8" t="n">
        <v>0</v>
      </c>
      <c r="MP18" s="48" t="n"/>
      <c r="MQ18" s="48" t="n"/>
      <c r="MR18" s="48" t="inlineStr">
        <is>
          <t>istirahat</t>
        </is>
      </c>
      <c r="MS18" s="48" t="n"/>
      <c r="MT18" s="48" t="inlineStr">
        <is>
          <t>santai bersama keluarga</t>
        </is>
      </c>
      <c r="MU18" s="48" t="inlineStr">
        <is>
          <t>Tidak</t>
        </is>
      </c>
      <c r="MV18" s="48" t="n"/>
      <c r="MW18" s="48" t="n"/>
      <c r="MX18" s="48" t="n"/>
      <c r="MY18" s="48" t="n"/>
      <c r="MZ18" s="48" t="n"/>
      <c r="NA18" s="48" t="n"/>
      <c r="NB18" s="48" t="n"/>
      <c r="NC18" s="48" t="n"/>
      <c r="ND18" s="48" t="n"/>
      <c r="NE18" s="48" t="n"/>
      <c r="NF18" s="48" t="n"/>
      <c r="NG18" s="48" t="n"/>
      <c r="NH18" s="48" t="n"/>
      <c r="NI18" s="48" t="n"/>
      <c r="NJ18" s="48" t="n"/>
      <c r="NK18" s="48" t="n"/>
      <c r="NL18" s="48" t="inlineStr">
        <is>
          <t>Ya</t>
        </is>
      </c>
      <c r="NM18" s="48" t="inlineStr">
        <is>
          <t>Kombinasi dana mandiri dan dana hibah</t>
        </is>
      </c>
      <c r="NN18" s="48" t="inlineStr">
        <is>
          <t>9.000.001-11.000.000</t>
        </is>
      </c>
      <c r="NO18" s="48" t="inlineStr">
        <is>
          <t>Program yayasan/NGO</t>
        </is>
      </c>
      <c r="NP18" s="48" t="n"/>
      <c r="NQ18" s="48" t="n"/>
      <c r="NR18" s="48" t="n"/>
      <c r="NS18" s="48" t="n"/>
      <c r="NT18" s="48" t="n"/>
      <c r="NU18" s="48" t="n"/>
      <c r="NV18" s="48" t="inlineStr">
        <is>
          <t>Anggota keluarga - Laki-laki dewasa</t>
        </is>
      </c>
      <c r="NW18" s="48" t="n"/>
      <c r="NX18" s="48" t="inlineStr">
        <is>
          <t>Sedikit meningkat</t>
        </is>
      </c>
      <c r="NY18" s="8" t="n">
        <v>45</v>
      </c>
      <c r="NZ18" s="8" t="n">
        <v>20</v>
      </c>
      <c r="OA18" s="8" t="n">
        <v>0</v>
      </c>
      <c r="OB18" s="8" t="n">
        <v>5</v>
      </c>
      <c r="OC18" s="8" t="n">
        <v>5</v>
      </c>
      <c r="OD18" s="8" t="n">
        <v>0</v>
      </c>
      <c r="OE18" s="48" t="inlineStr">
        <is>
          <t>Lebih baik</t>
        </is>
      </c>
      <c r="OF18" s="48" t="inlineStr">
        <is>
          <t>Lebih baik (beda waktu memasak 5-30 menit, ATAU tidak lagi ada rasa/bau makanan yang berubah, ATAU alasan lainnya)</t>
        </is>
      </c>
      <c r="OG18" s="48" t="inlineStr">
        <is>
          <t>Ya</t>
        </is>
      </c>
      <c r="OH18" s="8" t="n">
        <v>0</v>
      </c>
      <c r="OI18" s="8" t="n">
        <v>3</v>
      </c>
      <c r="OJ18" s="8" t="n">
        <v>0</v>
      </c>
      <c r="OK18" s="8" t="n">
        <v>0</v>
      </c>
      <c r="OL18" s="8" t="n">
        <v>0</v>
      </c>
      <c r="OM18" s="8" t="n">
        <v>0</v>
      </c>
      <c r="ON18" s="8" t="n">
        <v>0</v>
      </c>
      <c r="OO18" s="8" t="n">
        <v>0</v>
      </c>
      <c r="OP18" s="48">
        <f>VLOOKUP(AG18,'BUS 2'!$G$1:$CU$424,2,0)</f>
        <v/>
      </c>
      <c r="OQ18" s="8">
        <f>VLOOKUP(AG18,'BUS 2'!$G$1:$CU$424,3,0)</f>
        <v/>
      </c>
      <c r="OR18" s="8">
        <f>VLOOKUP(AG18,'BUS 2'!$G$1:$CU$424,4,0)</f>
        <v/>
      </c>
      <c r="OS18" s="8">
        <f>VLOOKUP(AG18,'BUS 2'!$G$1:$CU$424,5,0)</f>
        <v/>
      </c>
      <c r="OT18" s="8">
        <f>VLOOKUP(AG18,'BUS 2'!$G$1:$CU$424,6,0)</f>
        <v/>
      </c>
      <c r="OU18" s="8">
        <f>VLOOKUP(AG18,'BUS 2'!$G$1:$CU$424,7,0)</f>
        <v/>
      </c>
      <c r="OV18" s="8">
        <f>VLOOKUP(AG18,'BUS 2'!$G$1:$CU$424,8,0)</f>
        <v/>
      </c>
      <c r="OW18" s="8">
        <f>VLOOKUP(AG18,'BUS 2'!$G$1:$CU$424,9,0)</f>
        <v/>
      </c>
      <c r="OX18" s="8">
        <f>VLOOKUP(AG18,'BUS 2'!$G$1:$CU$424,10,0)</f>
        <v/>
      </c>
      <c r="OY18" s="8">
        <f>VLOOKUP(AG18,'BUS 2'!$G$1:$CU$424,11,0)</f>
        <v/>
      </c>
      <c r="OZ18" s="8">
        <f>VLOOKUP(AG18,'BUS 2'!$G$1:$CU$424,12,0)</f>
        <v/>
      </c>
      <c r="PA18" s="8">
        <f>VLOOKUP(AG18,'BUS 2'!$G$1:$CU$424,13,0)</f>
        <v/>
      </c>
      <c r="PB18" s="8">
        <f>VLOOKUP(AG18,'BUS 2'!$G$1:$CU$424,14,0)</f>
        <v/>
      </c>
      <c r="PC18" s="8">
        <f>VLOOKUP(AG18,'BUS 2'!$G$1:$CU$424,15,0)</f>
        <v/>
      </c>
      <c r="PD18" s="8">
        <f>VLOOKUP(AG18,'BUS 2'!$G$1:$CU$424,16,0)</f>
        <v/>
      </c>
      <c r="PE18" s="8">
        <f>VLOOKUP(AG18,'BUS 2'!$G$1:$CU$424,17,0)</f>
        <v/>
      </c>
      <c r="PF18" s="8">
        <f>VLOOKUP(AG18,'BUS 2'!$G$1:$CU$424,18,0)</f>
        <v/>
      </c>
      <c r="PG18" s="8">
        <f>VLOOKUP(AG18,'BUS 2'!$G$1:$CU$424,19,0)</f>
        <v/>
      </c>
      <c r="PH18" s="8">
        <f>VLOOKUP(AG18,'BUS 2'!$G$1:$CU$424,20,0)</f>
        <v/>
      </c>
      <c r="PI18" s="8">
        <f>VLOOKUP(AG18,'BUS 2'!$G$1:$CU$424,21,0)</f>
        <v/>
      </c>
      <c r="PJ18" s="8">
        <f>VLOOKUP(AG18,'BUS 2'!$G$1:$CU$424,22,0)</f>
        <v/>
      </c>
      <c r="PK18" s="8">
        <f>VLOOKUP(AG18,'BUS 2'!$G$1:$CU$424,23,0)</f>
        <v/>
      </c>
      <c r="PL18" s="8">
        <f>VLOOKUP(AG18,'BUS 2'!$G$1:$CU$424,24,0)</f>
        <v/>
      </c>
      <c r="PM18" s="8">
        <f>VLOOKUP(AG18,'BUS 2'!$G$1:$CU$424,25,0)</f>
        <v/>
      </c>
      <c r="PN18" s="8">
        <f>VLOOKUP(AG18,'BUS 2'!$G$1:$CU$424,26,0)</f>
        <v/>
      </c>
      <c r="PO18" s="8">
        <f>VLOOKUP(AG18,'BUS 2'!$G$1:$CU$424,27,0)</f>
        <v/>
      </c>
      <c r="PP18" s="8">
        <f>VLOOKUP(AG18,'BUS 2'!$G$1:$CU$424,28,0)</f>
        <v/>
      </c>
      <c r="PQ18" s="8">
        <f>VLOOKUP(AG18,'BUS 2'!$G$1:$CU$424,29,0)</f>
        <v/>
      </c>
      <c r="PR18" s="8">
        <f>VLOOKUP(AG18,'BUS 2'!$G$1:$CU$424,30,0)</f>
        <v/>
      </c>
      <c r="PS18" s="8">
        <f>VLOOKUP(AG18,'BUS 2'!$G$1:$CU$424,31,0)</f>
        <v/>
      </c>
      <c r="PT18" s="48" t="n"/>
      <c r="PU18" s="48" t="n"/>
      <c r="PV18" s="48" t="n"/>
      <c r="PW18" s="48" t="n"/>
      <c r="PX18" s="48" t="n"/>
      <c r="PY18" s="48" t="n"/>
      <c r="PZ18" s="48" t="n"/>
      <c r="QA18" s="48" t="n"/>
      <c r="QB18" s="48" t="n"/>
      <c r="QC18" s="48" t="n"/>
      <c r="QD18" s="48" t="n"/>
      <c r="QE18" s="48" t="inlineStr">
        <is>
          <t>1-Disebarkan ke lahan terbuka</t>
        </is>
      </c>
      <c r="QF18" s="8" t="n">
        <v>0</v>
      </c>
      <c r="QG18" s="8" t="n">
        <v>0</v>
      </c>
      <c r="QH18" s="8" t="n">
        <v>0</v>
      </c>
      <c r="QI18" s="8" t="n">
        <v>0</v>
      </c>
      <c r="QJ18" s="8" t="n">
        <v>0</v>
      </c>
      <c r="QK18" s="8" t="n">
        <v>1</v>
      </c>
      <c r="QL18" s="8" t="n">
        <v>0</v>
      </c>
      <c r="QM18" s="8" t="n">
        <v>0</v>
      </c>
      <c r="QN18" s="8" t="n">
        <v>0</v>
      </c>
      <c r="QO18" s="48" t="n"/>
      <c r="QP18" s="48" t="n"/>
      <c r="QQ18" s="48" t="n"/>
      <c r="QR18" s="48" t="n"/>
      <c r="QS18" s="48" t="n"/>
      <c r="QT18" s="48" t="n"/>
      <c r="QU18" s="48" t="n"/>
      <c r="QV18" s="48" t="n"/>
      <c r="QW18" s="48" t="n"/>
      <c r="QX18" s="48" t="n"/>
      <c r="QY18" s="48" t="n"/>
      <c r="QZ18" s="48" t="n"/>
      <c r="RA18" s="48" t="n"/>
      <c r="RB18" s="48" t="n"/>
      <c r="RC18" s="48" t="n"/>
      <c r="RD18" s="48" t="n"/>
      <c r="RE18" s="48" t="n"/>
      <c r="RF18" s="48" t="n"/>
      <c r="RG18" s="48" t="n"/>
      <c r="RH18" s="48" t="n"/>
      <c r="RI18" s="48" t="n"/>
      <c r="RJ18" s="48" t="n"/>
      <c r="RK18" s="48" t="n"/>
      <c r="RL18" s="48" t="n"/>
      <c r="RM18" s="48" t="n"/>
      <c r="RN18" s="48" t="n"/>
      <c r="RO18" s="48" t="n"/>
      <c r="RP18" s="48" t="n"/>
      <c r="RQ18" s="48" t="n"/>
      <c r="RR18" s="48" t="n"/>
      <c r="RS18" s="48" t="n"/>
      <c r="RT18" s="48" t="n"/>
      <c r="RU18" s="48" t="n"/>
      <c r="RV18" s="48" t="n"/>
      <c r="RW18" s="48" t="n"/>
      <c r="RX18" s="48" t="n"/>
      <c r="RY18" s="48" t="n"/>
      <c r="RZ18" s="48" t="n"/>
      <c r="SA18" s="48" t="n"/>
      <c r="SB18" s="48" t="n"/>
      <c r="SC18" s="48" t="n"/>
      <c r="SD18" s="48" t="n"/>
      <c r="SE18" s="48" t="n"/>
      <c r="SF18" s="48" t="n"/>
      <c r="SG18" s="48" t="n"/>
      <c r="SH18" s="48" t="n"/>
      <c r="SI18" s="48" t="n"/>
      <c r="SJ18" s="48" t="n"/>
      <c r="SK18" s="48" t="n"/>
      <c r="SL18" s="48" t="n"/>
      <c r="SM18" s="48" t="n"/>
      <c r="SN18" s="48" t="n"/>
      <c r="SO18" s="48" t="n"/>
      <c r="SP18" s="48" t="n"/>
      <c r="SQ18" s="48" t="n"/>
      <c r="SR18" s="48" t="n"/>
      <c r="SS18" s="48" t="n"/>
      <c r="ST18" s="48" t="n"/>
      <c r="SU18" s="48" t="n"/>
      <c r="SV18" s="48" t="n"/>
      <c r="SW18" s="48" t="n"/>
      <c r="SX18" s="48" t="n"/>
      <c r="SY18" s="8">
        <f>VLOOKUP(AG18,'BUS 2'!$G$1:$CU$424,33,0)</f>
        <v/>
      </c>
      <c r="SZ18" s="48">
        <f>VLOOKUP(AG18,'BUS 2'!$G$1:$CU$424,34,0)</f>
        <v/>
      </c>
      <c r="TA18" s="48">
        <f>VLOOKUP(AG18,'BUS 2'!$G$1:$CU$424,35,0)</f>
        <v/>
      </c>
      <c r="TB18" s="48">
        <f>VLOOKUP(AG18,'BUS 2'!$G$1:$CU$424,36,0)</f>
        <v/>
      </c>
      <c r="TC18" s="48">
        <f>VLOOKUP(AG18,'BUS 2'!$G$1:$CU$424,37,0)</f>
        <v/>
      </c>
      <c r="TD18" s="48">
        <f>VLOOKUP(AG18,'BUS 2'!$G$1:$CU$424,38,0)</f>
        <v/>
      </c>
      <c r="TE18" s="48">
        <f>VLOOKUP(AG18,'BUS 2'!$G$1:$CU$424,39,0)</f>
        <v/>
      </c>
      <c r="TF18" s="48">
        <f>VLOOKUP(AG18,'BUS 2'!$G$1:$CU$424,40,0)</f>
        <v/>
      </c>
      <c r="TG18" s="8">
        <f>VLOOKUP(AG18,'BUS 2'!$G$1:$CU$424,42,0)</f>
        <v/>
      </c>
      <c r="TH18" s="8">
        <f>VLOOKUP(AG18,'BUS 2'!$G$1:$CU$424,43,0)</f>
        <v/>
      </c>
      <c r="TI18" s="8">
        <f>VLOOKUP(AG18,'BUS 2'!$G$1:$CU$424,44,0)</f>
        <v/>
      </c>
      <c r="TJ18" s="8">
        <f>VLOOKUP(AG18,'BUS 2'!$G$1:$CU$424,45,0)</f>
        <v/>
      </c>
      <c r="TK18" s="8">
        <f>VLOOKUP(AG18,'BUS 2'!$G$1:$CU$424,46,0)</f>
        <v/>
      </c>
      <c r="TL18" s="8">
        <f>VLOOKUP(AG18,'BUS 2'!$G$1:$CU$424,47,0)</f>
        <v/>
      </c>
      <c r="TM18" s="8">
        <f>VLOOKUP(AG18,'BUS 2'!$G$1:$CU$424,48,0)</f>
        <v/>
      </c>
      <c r="TN18" s="8">
        <f>VLOOKUP(AG18,'BUS 2'!$G$1:$CU$424,49,0)</f>
        <v/>
      </c>
      <c r="TO18" s="8">
        <f>VLOOKUP(AG18,'BUS 2'!$G$1:$CU$424,50,0)</f>
        <v/>
      </c>
      <c r="TP18" s="8">
        <f>VLOOKUP(AG18,'BUS 2'!$G$1:$CU$424,51,0)</f>
        <v/>
      </c>
      <c r="TQ18" s="8">
        <f>VLOOKUP(AG18,'BUS 2'!$G$1:$CU$424,52,0)</f>
        <v/>
      </c>
      <c r="TR18" s="8">
        <f>VLOOKUP(AG18,'BUS 2'!$G$1:$CU$424,53,0)</f>
        <v/>
      </c>
      <c r="TS18" s="48">
        <f>VLOOKUP(AG18,'BUS 2'!$G$1:$CU$424,54,0)</f>
        <v/>
      </c>
      <c r="TT18" s="48">
        <f>VLOOKUP(AG18,'BUS 2'!$G$1:$CU$424,55,0)</f>
        <v/>
      </c>
      <c r="TU18" s="48">
        <f>VLOOKUP(AG18,'BUS 2'!$G$1:$CU$424,56,0)</f>
        <v/>
      </c>
      <c r="TV18" s="48">
        <f>VLOOKUP(AG18,'BUS 2'!$G$1:$CU$424,57,0)</f>
        <v/>
      </c>
      <c r="TW18" s="48">
        <f>VLOOKUP(AG18,'BUS 2'!$G$1:$CU$424,58,0)</f>
        <v/>
      </c>
      <c r="TX18" s="48">
        <f>VLOOKUP(AG18,'BUS 2'!$G$1:$CU$424,59,0)</f>
        <v/>
      </c>
      <c r="TY18" s="48">
        <f>VLOOKUP(AG18,'BUS 2'!$G$1:$CU$424,60,0)</f>
        <v/>
      </c>
      <c r="TZ18" s="48">
        <f>VLOOKUP(AG18,'BUS 2'!$G$1:$CU$424,61,0)</f>
        <v/>
      </c>
      <c r="UA18" s="48">
        <f>VLOOKUP(AG18,'BUS 2'!$G$1:$CU$424,62,0)</f>
        <v/>
      </c>
      <c r="UB18" s="48">
        <f>VLOOKUP(AG18,'BUS 2'!$G$1:$CU$424,63,0)</f>
        <v/>
      </c>
      <c r="UC18" s="48">
        <f>VLOOKUP(AG18,'BUS 2'!$G$1:$CU$424,64,0)</f>
        <v/>
      </c>
      <c r="UD18" s="48">
        <f>VLOOKUP(AG18,'BUS 2'!$G$1:$CU$424,65,0)</f>
        <v/>
      </c>
      <c r="UE18" s="48">
        <f>VLOOKUP(AG18,'BUS 2'!$G$1:$CU$424,66,0)</f>
        <v/>
      </c>
      <c r="UF18" s="48">
        <f>VLOOKUP(AG18,'BUS 2'!$G$1:$CU$424,67,0)</f>
        <v/>
      </c>
      <c r="UG18" s="48">
        <f>VLOOKUP(AG18,'BUS 2'!$G$1:$CU$424,68,0)</f>
        <v/>
      </c>
      <c r="UH18" s="48">
        <f>VLOOKUP(AG18,'BUS 2'!$G$1:$CU$424,69,0)</f>
        <v/>
      </c>
      <c r="UI18" s="48">
        <f>VLOOKUP(AG18,'BUS 2'!$G$1:$CU$424,70,0)</f>
        <v/>
      </c>
      <c r="UJ18" s="48">
        <f>VLOOKUP(AG18,'BUS 2'!$G$1:$CU$424,71,0)</f>
        <v/>
      </c>
      <c r="UK18" s="48">
        <f>VLOOKUP(AG18,'BUS 2'!$G$1:$CU$424,72,0)</f>
        <v/>
      </c>
      <c r="UL18" s="48">
        <f>VLOOKUP(AG18,'BUS 2'!$G$1:$CU$424,73,0)</f>
        <v/>
      </c>
      <c r="UM18" s="48">
        <f>VLOOKUP(AG18,'BUS 2'!$G$1:$CU$424,74,0)</f>
        <v/>
      </c>
      <c r="UN18" s="48">
        <f>VLOOKUP(AG18,'BUS 2'!$G$1:$CU$424,75,0)</f>
        <v/>
      </c>
      <c r="UO18" s="48">
        <f>VLOOKUP(AG18,'BUS 2'!$G$1:$CU$424,76,0)</f>
        <v/>
      </c>
      <c r="UP18" s="48">
        <f>VLOOKUP(AG18,'BUS 2'!$G$1:$CU$424,77,0)</f>
        <v/>
      </c>
      <c r="UQ18" s="48">
        <f>VLOOKUP(AG18,'BUS 2'!$G$1:$CU$424,78,0)</f>
        <v/>
      </c>
      <c r="UR18" s="48">
        <f>VLOOKUP(AG18,'BUS 2'!$G$1:$CU$424,79,0)</f>
        <v/>
      </c>
      <c r="US18" s="48">
        <f>VLOOKUP(AG18,'BUS 2'!$G$1:$CU$424,80,0)</f>
        <v/>
      </c>
      <c r="UT18" s="48">
        <f>VLOOKUP(AG18,'BUS 2'!$G$1:$CU$424,81,0)</f>
        <v/>
      </c>
      <c r="UU18" s="48" t="n"/>
      <c r="UV18" s="48" t="inlineStr">
        <is>
          <t>Pemberian pakan di kandang</t>
        </is>
      </c>
      <c r="UW18" s="48" t="n"/>
      <c r="UX18" s="48" t="n"/>
      <c r="UY18" s="48" t="n"/>
      <c r="UZ18" s="48" t="n"/>
      <c r="VA18" s="48" t="n"/>
      <c r="VB18" s="48" t="n"/>
      <c r="VC18" s="48" t="n"/>
      <c r="VD18" s="48" t="inlineStr">
        <is>
          <t>Sangat teratur (setiap hari)</t>
        </is>
      </c>
      <c r="VE18" s="48" t="n"/>
      <c r="VF18" s="48" t="n"/>
      <c r="VG18" s="48" t="n"/>
      <c r="VH18" s="48" t="n"/>
      <c r="VI18" s="48" t="n"/>
      <c r="VJ18" s="48" t="n"/>
      <c r="VK18" s="48" t="n"/>
      <c r="VL18" s="48" t="inlineStr">
        <is>
          <t>Sering (1 kali sehari)</t>
        </is>
      </c>
      <c r="VM18" s="48" t="n"/>
      <c r="VN18" s="48" t="n"/>
      <c r="VO18" s="48" t="n"/>
      <c r="VP18" s="48" t="n"/>
      <c r="VQ18" s="48" t="n"/>
      <c r="VR18" s="48" t="n"/>
      <c r="VS18" s="48" t="n"/>
      <c r="VT18" s="48" t="n"/>
      <c r="VU18" s="48" t="n"/>
      <c r="VV18" s="48" t="n"/>
      <c r="VW18" s="48" t="n"/>
      <c r="VX18" s="48" t="n"/>
      <c r="VY18" s="48" t="n"/>
      <c r="VZ18" s="48" t="n"/>
      <c r="WA18" s="48" t="n"/>
      <c r="WB18" s="48" t="n"/>
      <c r="WC18" s="48" t="n"/>
      <c r="WD18" s="48" t="n"/>
      <c r="WE18" s="48" t="n"/>
      <c r="WF18" s="48" t="inlineStr">
        <is>
          <t>4-Disimpan dalam kotak bersekat</t>
        </is>
      </c>
      <c r="WG18" s="8" t="n">
        <v>0</v>
      </c>
      <c r="WH18" s="8" t="n">
        <v>0</v>
      </c>
      <c r="WI18" s="8" t="n">
        <v>0</v>
      </c>
      <c r="WJ18" s="8" t="n">
        <v>1</v>
      </c>
      <c r="WK18" s="8" t="n">
        <v>0</v>
      </c>
      <c r="WL18" s="8" t="n">
        <v>0</v>
      </c>
      <c r="WM18" s="8" t="n">
        <v>0</v>
      </c>
      <c r="WN18" s="8" t="n">
        <v>0</v>
      </c>
      <c r="WO18" s="48" t="n"/>
      <c r="WP18" s="48" t="n"/>
      <c r="WQ18" s="48" t="n"/>
      <c r="WR18" s="48" t="n"/>
      <c r="WS18" s="48" t="n"/>
      <c r="WT18" s="48" t="n"/>
      <c r="WU18" s="48" t="n"/>
      <c r="WV18" s="48" t="n"/>
      <c r="WW18" s="48" t="n"/>
      <c r="WX18" s="48" t="n"/>
      <c r="WY18" s="48" t="n"/>
      <c r="WZ18" s="48" t="n"/>
      <c r="XA18" s="48" t="n"/>
      <c r="XB18" s="48" t="n"/>
      <c r="XC18" s="48" t="n"/>
      <c r="XD18" s="48" t="n"/>
      <c r="XE18" s="48" t="n"/>
      <c r="XF18" s="48" t="n"/>
      <c r="XG18" s="48" t="n"/>
      <c r="XH18" s="48" t="n"/>
      <c r="XI18" s="48" t="n"/>
      <c r="XJ18" s="48" t="n"/>
      <c r="XK18" s="48" t="n"/>
      <c r="XL18" s="48" t="n"/>
      <c r="XM18" s="48" t="n"/>
      <c r="XN18" s="48" t="n"/>
      <c r="XO18" s="48" t="n"/>
      <c r="XP18" s="48" t="n"/>
      <c r="XQ18" s="48" t="n"/>
      <c r="XR18" s="48" t="n"/>
      <c r="XS18" s="48" t="n"/>
      <c r="XT18" s="48" t="n"/>
      <c r="XU18" s="48" t="n"/>
      <c r="XV18" s="48" t="n"/>
      <c r="XW18" s="48" t="n"/>
      <c r="XX18" s="48" t="n"/>
      <c r="XY18" s="48" t="n"/>
      <c r="XZ18" s="48" t="n"/>
      <c r="YA18" s="48" t="n"/>
      <c r="YB18" s="48" t="n"/>
      <c r="YC18" s="48" t="n"/>
      <c r="YD18" s="48" t="n"/>
      <c r="YE18" s="48" t="n"/>
      <c r="YF18" s="48" t="n"/>
      <c r="YG18" s="48" t="n"/>
      <c r="YH18" s="48" t="n"/>
      <c r="YI18" s="48" t="n"/>
      <c r="YJ18" s="48" t="n"/>
      <c r="YK18" s="48" t="n"/>
      <c r="YL18" s="48" t="n"/>
      <c r="YM18" s="48" t="n"/>
      <c r="YN18" s="48" t="n"/>
      <c r="YO18" s="48" t="n"/>
      <c r="YP18" s="48" t="n"/>
      <c r="YQ18" s="48" t="n"/>
      <c r="YR18" s="48" t="n"/>
      <c r="YS18" s="48" t="n"/>
      <c r="YT18" s="48" t="n"/>
      <c r="YU18" s="48" t="n"/>
      <c r="YV18" s="48" t="n"/>
      <c r="YW18" s="48" t="n"/>
      <c r="YX18" s="48" t="n"/>
      <c r="YY18" s="48" t="n"/>
      <c r="YZ18" s="48" t="n"/>
      <c r="ZA18" s="48" t="n"/>
      <c r="ZB18" s="48" t="n"/>
      <c r="ZC18" s="48" t="n"/>
      <c r="ZD18" s="48" t="n"/>
      <c r="ZE18" s="48" t="n"/>
      <c r="ZF18" s="48" t="n"/>
      <c r="ZG18" s="48" t="n"/>
      <c r="ZH18" s="48" t="n"/>
      <c r="ZI18" s="48" t="n"/>
      <c r="ZJ18" s="48" t="n"/>
      <c r="ZK18" s="48" t="n"/>
      <c r="ZL18" s="48" t="n"/>
      <c r="ZM18" s="48" t="n"/>
      <c r="ZN18" s="48" t="n"/>
      <c r="ZO18" s="48" t="n"/>
      <c r="ZP18" s="48" t="n"/>
      <c r="ZQ18" s="48" t="n"/>
      <c r="ZR18" s="48" t="n"/>
      <c r="ZS18" s="48" t="n"/>
      <c r="ZT18" s="48" t="n"/>
      <c r="ZU18" s="48" t="n"/>
      <c r="ZV18" s="48" t="n"/>
      <c r="ZW18" s="8" t="n">
        <v>2</v>
      </c>
      <c r="ZX18" s="48" t="n"/>
      <c r="ZY18" s="48" t="n"/>
      <c r="ZZ18" s="48" t="n"/>
      <c r="AAA18" s="48" t="n"/>
      <c r="AAB18" s="48" t="n"/>
      <c r="AAC18" s="48" t="n"/>
      <c r="AAD18" s="48" t="n"/>
      <c r="AAE18" s="48" t="inlineStr">
        <is>
          <t>Pakan kering (misal: konsentrat, silase, pelet)</t>
        </is>
      </c>
      <c r="AAF18" s="48" t="n"/>
      <c r="AAG18" s="48" t="n"/>
      <c r="AAH18" s="48" t="n"/>
      <c r="AAI18" s="48" t="n"/>
      <c r="AAJ18" s="48" t="n"/>
      <c r="AAK18" s="48" t="n"/>
      <c r="AAL18" s="48" t="inlineStr">
        <is>
          <t>Ya</t>
        </is>
      </c>
      <c r="AAM18" s="48" t="inlineStr">
        <is>
          <t>Padat Cair</t>
        </is>
      </c>
      <c r="AAN18" s="8" t="n">
        <v>1</v>
      </c>
      <c r="AAO18" s="8" t="n">
        <v>1</v>
      </c>
      <c r="AAP18" s="8" t="n">
        <v>100</v>
      </c>
      <c r="AAQ18" s="8" t="n">
        <v>100</v>
      </c>
      <c r="AAR18" s="48" t="inlineStr">
        <is>
          <t>Ya</t>
        </is>
      </c>
      <c r="AAS18" s="48" t="inlineStr">
        <is>
          <t>Mengetahui</t>
        </is>
      </c>
      <c r="AAT18" s="48" t="inlineStr">
        <is>
          <t>Digunakan untuk pupuk di lahan pertanian sendiri</t>
        </is>
      </c>
      <c r="AAU18" s="8" t="n">
        <v>1</v>
      </c>
      <c r="AAV18" s="8" t="n">
        <v>0</v>
      </c>
      <c r="AAW18" s="8" t="n">
        <v>0</v>
      </c>
      <c r="AAX18" s="8" t="n">
        <v>0</v>
      </c>
      <c r="AAY18" s="8" t="n">
        <v>0</v>
      </c>
      <c r="AAZ18" s="8" t="n">
        <v>0</v>
      </c>
      <c r="ABA18" s="8" t="n">
        <v>0</v>
      </c>
      <c r="ABB18" s="48" t="inlineStr">
        <is>
          <t>Pupuk cair untuk tanaman</t>
        </is>
      </c>
      <c r="ABC18" s="8" t="n">
        <v>1</v>
      </c>
      <c r="ABD18" s="8" t="n">
        <v>0</v>
      </c>
      <c r="ABE18" s="8" t="n">
        <v>0</v>
      </c>
      <c r="ABF18" s="8" t="n">
        <v>0</v>
      </c>
      <c r="ABG18" s="8" t="n">
        <v>0</v>
      </c>
      <c r="ABH18" s="48" t="n"/>
      <c r="ABI18" s="48" t="n"/>
      <c r="ABJ18" s="48" t="n"/>
      <c r="ABK18" s="48" t="n"/>
      <c r="ABL18" s="48" t="n"/>
      <c r="ABM18" s="48" t="n"/>
      <c r="ABN18" s="48" t="n"/>
      <c r="ABO18" s="48" t="n"/>
      <c r="ABP18" s="48" t="n"/>
      <c r="ABQ18" s="11" t="inlineStr">
        <is>
          <t>Rumput dan Sayuran</t>
        </is>
      </c>
      <c r="ABR18" s="48" t="inlineStr">
        <is>
          <t>Sering ( 1 minggu 2 kali)</t>
        </is>
      </c>
      <c r="ABS18" s="8" t="n">
        <v>3500</v>
      </c>
      <c r="ABT18" s="48" t="n"/>
      <c r="ABU18" s="8" t="n">
        <v>100</v>
      </c>
      <c r="ABV18" s="8" t="n">
        <v>100</v>
      </c>
      <c r="ABW18" s="48" t="inlineStr">
        <is>
          <t>NPK</t>
        </is>
      </c>
      <c r="ABX18" s="48" t="n"/>
      <c r="ABY18" s="8" t="n">
        <v>30</v>
      </c>
      <c r="ABZ18" s="8" t="n">
        <v>4000</v>
      </c>
      <c r="ACA18" s="8" t="n">
        <v>10</v>
      </c>
      <c r="ACB18" s="8" t="n">
        <v>4000</v>
      </c>
      <c r="ACC18" s="8" t="n">
        <v>550</v>
      </c>
      <c r="ACD18" s="8" t="n">
        <v>700</v>
      </c>
      <c r="ACE18" s="48" t="inlineStr">
        <is>
          <t>Ya</t>
        </is>
      </c>
      <c r="ACF18" s="48" t="inlineStr">
        <is>
          <t>Cukup meningkat</t>
        </is>
      </c>
      <c r="ACG18" s="48" t="inlineStr">
        <is>
          <t>Menurun</t>
        </is>
      </c>
      <c r="ACH18" s="48" t="inlineStr">
        <is>
          <t>Cukup meningkat</t>
        </is>
      </c>
      <c r="ACI18" s="48" t="n"/>
      <c r="ACJ18" s="48" t="n"/>
      <c r="ACK18" s="48" t="n"/>
      <c r="ACL18" s="48" t="n"/>
      <c r="ACM18" s="48" t="n"/>
      <c r="ACN18" s="48" t="n"/>
      <c r="ACO18" s="48" t="n"/>
      <c r="ACP18" s="48" t="n"/>
      <c r="ACQ18" s="48" t="n"/>
      <c r="ACR18" s="48" t="n"/>
      <c r="ACS18" s="48" t="n"/>
      <c r="ACT18" s="48" t="inlineStr">
        <is>
          <t>tidak</t>
        </is>
      </c>
      <c r="ACU18" s="48" t="inlineStr">
        <is>
          <t>Manfaat cukup signifikan, terasa di kehidupan sehari-hari</t>
        </is>
      </c>
      <c r="ACV18" s="48" t="inlineStr">
        <is>
          <t>Bertambah</t>
        </is>
      </c>
      <c r="ACW18" s="48" t="inlineStr">
        <is>
          <t>Anggota keluarga - Perempuan dewasa</t>
        </is>
      </c>
      <c r="ACX18" s="48" t="inlineStr">
        <is>
          <t>Setuju</t>
        </is>
      </c>
      <c r="ACY18" s="48" t="inlineStr">
        <is>
          <t>Anggota keluarga - Laki-laki dewasa Anggota keluarga - Perempuan dewasa Anggota keluarga - Anak-anak</t>
        </is>
      </c>
      <c r="ACZ18" s="8" t="n">
        <v>1</v>
      </c>
      <c r="ADA18" s="8" t="n">
        <v>1</v>
      </c>
      <c r="ADB18" s="8" t="n">
        <v>1</v>
      </c>
      <c r="ADC18" s="8" t="n">
        <v>0</v>
      </c>
      <c r="ADD18" s="48" t="inlineStr">
        <is>
          <t>Cukup puas</t>
        </is>
      </c>
      <c r="ADE18" s="48" t="inlineStr">
        <is>
          <t>Cukup puas</t>
        </is>
      </c>
      <c r="ADF18" s="48" t="inlineStr">
        <is>
          <t>Cukup puas</t>
        </is>
      </c>
      <c r="ADG18" s="48" t="inlineStr">
        <is>
          <t>Cukup puas</t>
        </is>
      </c>
      <c r="ADH18" s="48" t="inlineStr">
        <is>
          <t>Tidak</t>
        </is>
      </c>
      <c r="ADI18" s="48" t="n"/>
      <c r="ADJ18" s="48" t="inlineStr">
        <is>
          <t>Puas</t>
        </is>
      </c>
      <c r="ADK18" s="48" t="n"/>
      <c r="ADL18" s="48" t="n"/>
      <c r="ADM18" s="48" t="n"/>
      <c r="ADN18" s="48" t="n"/>
      <c r="ADO18" s="48" t="n"/>
      <c r="ADP18" s="48" t="n"/>
      <c r="ADQ18" s="48" t="n"/>
      <c r="ADR18" s="48" t="n"/>
      <c r="ADS18" s="48" t="n"/>
      <c r="ADT18" s="48" t="n"/>
      <c r="ADU18" s="48" t="inlineStr">
        <is>
          <t>Menghubungi CPO atau pendamping Memperbaiki sendiri</t>
        </is>
      </c>
      <c r="ADV18" s="8" t="n">
        <v>0</v>
      </c>
      <c r="ADW18" s="8" t="n">
        <v>0</v>
      </c>
      <c r="ADX18" s="8" t="n">
        <v>0</v>
      </c>
      <c r="ADY18" s="8" t="n">
        <v>0</v>
      </c>
      <c r="ADZ18" s="8" t="n">
        <v>1</v>
      </c>
      <c r="AEA18" s="8" t="n">
        <v>1</v>
      </c>
      <c r="AEB18" s="8" t="n">
        <v>0</v>
      </c>
      <c r="AEC18" s="8" t="n">
        <v>0</v>
      </c>
      <c r="AED18" s="12" t="n"/>
      <c r="AEE18" s="17" t="inlineStr">
        <is>
          <t>Laki-laki dewasa</t>
        </is>
      </c>
      <c r="AEF18" s="48" t="n"/>
      <c r="AEG18" s="17" t="inlineStr">
        <is>
          <t>Menelepon atau WA langsung</t>
        </is>
      </c>
      <c r="AEH18" s="48" t="n"/>
      <c r="AEI18" s="11" t="inlineStr">
        <is>
          <t>Tidak ada</t>
        </is>
      </c>
      <c r="AEJ18" s="48" t="inlineStr">
        <is>
          <t>Kadang-kadang</t>
        </is>
      </c>
      <c r="AEK18" s="17" t="inlineStr">
        <is>
          <t>Pengurangan pengeluaran  rumah tangga (bahan bakar  minyak, pupuk, dll.)   Lebih mudah mendapatkan  energi   Memasak lebih cepat   Lebih aman   Pengurangan waktu dan tenaga</t>
        </is>
      </c>
      <c r="AEL18" s="18" t="n">
        <v>1</v>
      </c>
      <c r="AEM18" s="18" t="n">
        <v>1</v>
      </c>
      <c r="AEN18" s="18" t="n">
        <v>0</v>
      </c>
      <c r="AEO18" s="18" t="n">
        <v>1</v>
      </c>
      <c r="AEP18" s="18" t="n">
        <v>1</v>
      </c>
      <c r="AEQ18" s="18" t="n">
        <v>1</v>
      </c>
      <c r="AER18" s="18" t="n">
        <v>0</v>
      </c>
      <c r="AES18" s="18" t="n">
        <v>0</v>
      </c>
      <c r="AET18" s="18" t="n">
        <v>0</v>
      </c>
      <c r="AEU18" s="18" t="n">
        <v>0</v>
      </c>
      <c r="AEV18" s="18" t="n">
        <v>0</v>
      </c>
      <c r="AEW18" s="18" t="n">
        <v>0</v>
      </c>
      <c r="AEX18" s="48" t="n"/>
      <c r="AEY18" s="48" t="inlineStr">
        <is>
          <t>Mengurangi pengeluaran energi</t>
        </is>
      </c>
      <c r="AEZ18" s="48" t="n"/>
      <c r="AFA18" s="48" t="inlineStr">
        <is>
          <t>Yayasan Rumah Energi (YRE)</t>
        </is>
      </c>
      <c r="AFB18" s="48" t="n"/>
      <c r="AFC18" s="48" t="inlineStr">
        <is>
          <t>WhatsApp Image 2026-02-03 at 14.22.29 (1)-17_32_10.jpeg</t>
        </is>
      </c>
      <c r="AFD18" s="16" t="inlineStr">
        <is>
          <t>https://kf.kobotoolbox.org/api/v2/assets/avstPQqLr3Ab3ZdcVTXZ6f/data/664971006/attachments/attKbPqi6B8JoLNxDnmEv4oK/</t>
        </is>
      </c>
      <c r="AFE18" s="48" t="inlineStr">
        <is>
          <t>WhatsApp Image 2026-02-03 at 14.22.29-17_32_27.jpeg</t>
        </is>
      </c>
      <c r="AFF18" s="16" t="inlineStr">
        <is>
          <t>https://kf.kobotoolbox.org/api/v2/assets/avstPQqLr3Ab3ZdcVTXZ6f/data/664971006/attachments/attz7sjURUM9FeYj4BLVyyeg/</t>
        </is>
      </c>
      <c r="AFG18" s="48" t="inlineStr">
        <is>
          <t>manto</t>
        </is>
      </c>
      <c r="AFH18" s="48" t="n"/>
      <c r="AFI18" s="48" t="n"/>
    </row>
    <row r="19">
      <c r="A19" s="6" t="n">
        <v>46058</v>
      </c>
      <c r="B19" s="6" t="n">
        <v>46059</v>
      </c>
      <c r="C19" s="48" t="inlineStr">
        <is>
          <t>Marmanto</t>
        </is>
      </c>
      <c r="D19" s="48" t="inlineStr">
        <is>
          <t>Muhari</t>
        </is>
      </c>
      <c r="E19" s="8" t="n">
        <v>6285640326850</v>
      </c>
      <c r="F19" s="48" t="n"/>
      <c r="G19" s="8" t="n">
        <v>-7.214702</v>
      </c>
      <c r="H19" s="8" t="n">
        <v>110.2733276</v>
      </c>
      <c r="I19" s="48" t="n"/>
      <c r="J19" s="8" t="n">
        <v>2.32</v>
      </c>
      <c r="K19" s="48" t="n"/>
      <c r="L19" s="48" t="n"/>
      <c r="M19" s="8" t="n">
        <v>-7.2145414</v>
      </c>
      <c r="N19" s="8" t="n">
        <v>110.2732406</v>
      </c>
      <c r="O19" s="48" t="n"/>
      <c r="P19" s="8" t="n">
        <v>4.97</v>
      </c>
      <c r="Q19" s="48" t="n"/>
      <c r="R19" s="48" t="inlineStr">
        <is>
          <t>Jawa Tengah</t>
        </is>
      </c>
      <c r="S19" s="48" t="n"/>
      <c r="T19" s="48" t="n"/>
      <c r="U19" s="48" t="n"/>
      <c r="V19" s="48" t="n"/>
      <c r="W19" s="48" t="n"/>
      <c r="X19" s="48" t="n"/>
      <c r="Y19" s="48" t="n"/>
      <c r="Z19" s="48" t="n"/>
      <c r="AA19" s="48" t="n"/>
      <c r="AB19" s="48" t="n"/>
      <c r="AC19" s="48" t="inlineStr">
        <is>
          <t>Semarang</t>
        </is>
      </c>
      <c r="AD19" s="48" t="inlineStr">
        <is>
          <t>Getasan</t>
        </is>
      </c>
      <c r="AE19" s="48" t="inlineStr">
        <is>
          <t>Polobogo</t>
        </is>
      </c>
      <c r="AF19" s="48" t="inlineStr">
        <is>
          <t>SION</t>
        </is>
      </c>
      <c r="AG19" s="48" t="inlineStr">
        <is>
          <t>ONP0377</t>
        </is>
      </c>
      <c r="AH19" s="8" t="n">
        <v>2</v>
      </c>
      <c r="AI19" s="48" t="inlineStr">
        <is>
          <t>VPA2</t>
        </is>
      </c>
      <c r="AJ19" s="48" t="inlineStr">
        <is>
          <t>Aktif</t>
        </is>
      </c>
      <c r="AK19" s="8" t="n">
        <v>50</v>
      </c>
      <c r="AL19" s="48" t="inlineStr">
        <is>
          <t>Laki-laki</t>
        </is>
      </c>
      <c r="AM19" s="48" t="inlineStr">
        <is>
          <t>Sudah menikah</t>
        </is>
      </c>
      <c r="AN19" s="48" t="inlineStr">
        <is>
          <t>SMA/Sederajat</t>
        </is>
      </c>
      <c r="AO19" s="48" t="inlineStr">
        <is>
          <t>Pegawai pemerintah</t>
        </is>
      </c>
      <c r="AP19" s="8" t="n">
        <v>0</v>
      </c>
      <c r="AQ19" s="8" t="n">
        <v>0</v>
      </c>
      <c r="AR19" s="8" t="n">
        <v>0</v>
      </c>
      <c r="AS19" s="8" t="n">
        <v>0</v>
      </c>
      <c r="AT19" s="8" t="n">
        <v>1</v>
      </c>
      <c r="AU19" s="8" t="n">
        <v>0</v>
      </c>
      <c r="AV19" s="8" t="n">
        <v>0</v>
      </c>
      <c r="AW19" s="8" t="n">
        <v>0</v>
      </c>
      <c r="AX19" s="48" t="n"/>
      <c r="AY19" s="48" t="inlineStr">
        <is>
          <t>Peternak</t>
        </is>
      </c>
      <c r="AZ19" s="8" t="n">
        <v>0</v>
      </c>
      <c r="BA19" s="8" t="n">
        <v>1</v>
      </c>
      <c r="BB19" s="8" t="n">
        <v>0</v>
      </c>
      <c r="BC19" s="8" t="n">
        <v>0</v>
      </c>
      <c r="BD19" s="8" t="n">
        <v>0</v>
      </c>
      <c r="BE19" s="8" t="n">
        <v>0</v>
      </c>
      <c r="BF19" s="8" t="n">
        <v>0</v>
      </c>
      <c r="BG19" s="8" t="n">
        <v>0</v>
      </c>
      <c r="BH19" s="48" t="n"/>
      <c r="BI19" s="48" t="inlineStr">
        <is>
          <t>Rp2.500.000 - Rp3.500.000</t>
        </is>
      </c>
      <c r="BJ19" s="8" t="n">
        <v>1</v>
      </c>
      <c r="BK19" s="8" t="n">
        <v>3</v>
      </c>
      <c r="BL19" s="8" t="n">
        <v>0</v>
      </c>
      <c r="BM19" s="8" t="n">
        <v>0</v>
      </c>
      <c r="BN19" s="48" t="inlineStr">
        <is>
          <t>Milik sendiri</t>
        </is>
      </c>
      <c r="BO19" s="48" t="inlineStr">
        <is>
          <t>Permanen (dinding bata dan semen)</t>
        </is>
      </c>
      <c r="BP19" s="8" t="n">
        <v>1</v>
      </c>
      <c r="BQ19" s="8" t="n">
        <v>0</v>
      </c>
      <c r="BR19" s="8" t="n">
        <v>0</v>
      </c>
      <c r="BS19" s="8" t="n">
        <v>0</v>
      </c>
      <c r="BT19" s="8" t="n">
        <v>0</v>
      </c>
      <c r="BU19" s="48" t="n"/>
      <c r="BV19" s="48" t="inlineStr">
        <is>
          <t>Keramik/ubin</t>
        </is>
      </c>
      <c r="BW19" s="8" t="n">
        <v>0</v>
      </c>
      <c r="BX19" s="8" t="n">
        <v>0</v>
      </c>
      <c r="BY19" s="8" t="n">
        <v>1</v>
      </c>
      <c r="BZ19" s="8" t="n">
        <v>0</v>
      </c>
      <c r="CA19" s="8" t="n">
        <v>0</v>
      </c>
      <c r="CB19" s="48" t="n"/>
      <c r="CC19" s="48" t="inlineStr">
        <is>
          <t>Genting</t>
        </is>
      </c>
      <c r="CD19" s="8" t="n">
        <v>0</v>
      </c>
      <c r="CE19" s="8" t="n">
        <v>0</v>
      </c>
      <c r="CF19" s="8" t="n">
        <v>0</v>
      </c>
      <c r="CG19" s="8" t="n">
        <v>0</v>
      </c>
      <c r="CH19" s="8" t="n">
        <v>0</v>
      </c>
      <c r="CI19" s="8" t="n">
        <v>1</v>
      </c>
      <c r="CJ19" s="8" t="n">
        <v>0</v>
      </c>
      <c r="CK19" s="48" t="n"/>
      <c r="CL19" s="48" t="inlineStr">
        <is>
          <t>Ya</t>
        </is>
      </c>
      <c r="CM19" s="8" t="n">
        <v>2024</v>
      </c>
      <c r="CN19" s="48" t="inlineStr">
        <is>
          <t>Fixed-Dome (Kubah Tetap)</t>
        </is>
      </c>
      <c r="CO19" s="48" t="inlineStr">
        <is>
          <t>6 m³ (4-5 ekor sapi, ±5 jam memasak/hari, ±50 kg</t>
        </is>
      </c>
      <c r="CP19" s="48" t="inlineStr">
        <is>
          <t>Anggota keluarga - laki-laki</t>
        </is>
      </c>
      <c r="CQ19" s="8" t="n">
        <v>0</v>
      </c>
      <c r="CR19" s="8" t="n">
        <v>0</v>
      </c>
      <c r="CS19" s="8" t="n">
        <v>0</v>
      </c>
      <c r="CT19" s="8" t="n">
        <v>0</v>
      </c>
      <c r="CU19" s="10" t="n">
        <v>1</v>
      </c>
      <c r="CV19" s="10" t="n">
        <v>0</v>
      </c>
      <c r="CW19" s="10" t="n">
        <v>0</v>
      </c>
      <c r="CX19" s="8" t="n">
        <v>0</v>
      </c>
      <c r="CY19" s="48" t="inlineStr">
        <is>
          <t>Anggota keluarga - laki-laki</t>
        </is>
      </c>
      <c r="CZ19" s="8" t="n">
        <v>1</v>
      </c>
      <c r="DA19" s="8" t="n">
        <v>0</v>
      </c>
      <c r="DB19" s="8" t="n">
        <v>0</v>
      </c>
      <c r="DC19" s="48" t="n"/>
      <c r="DD19" s="48" t="inlineStr">
        <is>
          <t>Anggota keluarga - laki-laki CPO atau pendamping</t>
        </is>
      </c>
      <c r="DE19" s="8" t="n">
        <v>1</v>
      </c>
      <c r="DF19" s="8" t="n">
        <v>0</v>
      </c>
      <c r="DG19" s="8" t="n">
        <v>1</v>
      </c>
      <c r="DH19" s="8" t="n">
        <v>0</v>
      </c>
      <c r="DI19" s="48" t="n"/>
      <c r="DJ19" s="48" t="inlineStr">
        <is>
          <t>Anggota keluarga - laki-laki CPO atau pendamping</t>
        </is>
      </c>
      <c r="DK19" s="8" t="n">
        <v>1</v>
      </c>
      <c r="DL19" s="8" t="n">
        <v>0</v>
      </c>
      <c r="DM19" s="8" t="n">
        <v>1</v>
      </c>
      <c r="DN19" s="8" t="n">
        <v>0</v>
      </c>
      <c r="DO19" s="48" t="n"/>
      <c r="DP19" s="8" t="n">
        <v>1</v>
      </c>
      <c r="DQ19" s="8" t="n">
        <v>0</v>
      </c>
      <c r="DR19" s="8" t="n">
        <v>0</v>
      </c>
      <c r="DS19" s="48" t="n"/>
      <c r="DT19" s="48" t="n"/>
      <c r="DU19" s="48" t="n"/>
      <c r="DV19" s="48" t="inlineStr">
        <is>
          <t>Ya</t>
        </is>
      </c>
      <c r="DW19" s="48" t="n"/>
      <c r="DX19" s="48" t="n"/>
      <c r="DY19" s="48" t="n"/>
      <c r="DZ19" s="48" t="n"/>
      <c r="EA19" s="48" t="n"/>
      <c r="EB19" s="48" t="n"/>
      <c r="EC19" s="48" t="n"/>
      <c r="ED19" s="48" t="n"/>
      <c r="EE19" s="48" t="n"/>
      <c r="EF19" s="48" t="n"/>
      <c r="EG19" s="48" t="n"/>
      <c r="EH19" s="48" t="n"/>
      <c r="EI19" s="48" t="inlineStr">
        <is>
          <t>Tidak ada masalah</t>
        </is>
      </c>
      <c r="EJ19" s="8" t="n">
        <v>0</v>
      </c>
      <c r="EK19" s="8" t="n">
        <v>0</v>
      </c>
      <c r="EL19" s="8" t="n">
        <v>0</v>
      </c>
      <c r="EM19" s="8" t="n">
        <v>1</v>
      </c>
      <c r="EN19" s="8" t="n">
        <v>0</v>
      </c>
      <c r="EO19" s="11" t="n"/>
      <c r="EP19" s="48" t="inlineStr">
        <is>
          <t>Ya, cukup jelas dan mudah diikuti</t>
        </is>
      </c>
      <c r="EQ19" s="48" t="inlineStr">
        <is>
          <t>Pelatihan</t>
        </is>
      </c>
      <c r="ER19" s="48" t="inlineStr">
        <is>
          <t>CPO atau pendamping</t>
        </is>
      </c>
      <c r="ES19" s="8" t="n">
        <v>1</v>
      </c>
      <c r="ET19" s="8" t="n">
        <v>0</v>
      </c>
      <c r="EU19" s="8" t="n">
        <v>0</v>
      </c>
      <c r="EV19" s="8" t="n">
        <v>0</v>
      </c>
      <c r="EW19" s="48" t="n"/>
      <c r="EX19" s="48" t="inlineStr">
        <is>
          <t>Anggota keluarga - Laki-laki</t>
        </is>
      </c>
      <c r="EY19" s="8" t="n">
        <v>1</v>
      </c>
      <c r="EZ19" s="8" t="n">
        <v>0</v>
      </c>
      <c r="FA19" s="8" t="n">
        <v>0</v>
      </c>
      <c r="FB19" s="48" t="n"/>
      <c r="FC19" s="48" t="inlineStr">
        <is>
          <t>Setiap hari</t>
        </is>
      </c>
      <c r="FD19" s="48" t="n"/>
      <c r="FE19" s="48" t="inlineStr">
        <is>
          <t>Mengetahui</t>
        </is>
      </c>
      <c r="FF19" s="48" t="inlineStr">
        <is>
          <t>Sering (setiap minggu)</t>
        </is>
      </c>
      <c r="FG19" s="48" t="inlineStr">
        <is>
          <t>Mengetahui</t>
        </is>
      </c>
      <c r="FH19" s="48" t="inlineStr">
        <is>
          <t>Sering (setiap minggu)</t>
        </is>
      </c>
      <c r="FI19" s="48" t="inlineStr">
        <is>
          <t>Mengetahui</t>
        </is>
      </c>
      <c r="FJ19" s="48" t="inlineStr">
        <is>
          <t>Selalu (setiap hari)</t>
        </is>
      </c>
      <c r="FK19" s="48" t="inlineStr">
        <is>
          <t>Mengetahui</t>
        </is>
      </c>
      <c r="FL19" s="48" t="inlineStr">
        <is>
          <t>Selalu (setiap hari)</t>
        </is>
      </c>
      <c r="FM19" s="48" t="inlineStr">
        <is>
          <t>Mengetahui</t>
        </is>
      </c>
      <c r="FN19" s="48" t="inlineStr">
        <is>
          <t>Selalu (setiap hari)</t>
        </is>
      </c>
      <c r="FO19" s="48" t="inlineStr">
        <is>
          <t>Mengetahui</t>
        </is>
      </c>
      <c r="FP19" s="48" t="inlineStr">
        <is>
          <t>Cukup sering (2 minggu sekali)</t>
        </is>
      </c>
      <c r="FQ19" s="48" t="inlineStr">
        <is>
          <t>Mengetahui</t>
        </is>
      </c>
      <c r="FR19" s="48" t="inlineStr">
        <is>
          <t>Ya</t>
        </is>
      </c>
      <c r="FS19" s="48" t="inlineStr">
        <is>
          <t>Mengetahui</t>
        </is>
      </c>
      <c r="FT19" s="48" t="inlineStr">
        <is>
          <t>Ya, selalu</t>
        </is>
      </c>
      <c r="FU19" s="48" t="inlineStr">
        <is>
          <t>Laki-laki dewasa</t>
        </is>
      </c>
      <c r="FV19" s="8" t="n">
        <v>1</v>
      </c>
      <c r="FW19" s="8" t="n">
        <v>0</v>
      </c>
      <c r="FX19" s="8" t="n">
        <v>0</v>
      </c>
      <c r="FY19" s="8" t="n">
        <v>0</v>
      </c>
      <c r="FZ19" s="48" t="inlineStr">
        <is>
          <t>Memahami</t>
        </is>
      </c>
      <c r="GA19" s="48" t="inlineStr">
        <is>
          <t>CPO Pelatihan</t>
        </is>
      </c>
      <c r="GB19" s="8" t="n">
        <v>1</v>
      </c>
      <c r="GC19" s="8" t="n">
        <v>1</v>
      </c>
      <c r="GD19" s="8" t="n">
        <v>0</v>
      </c>
      <c r="GE19" s="8" t="n">
        <v>0</v>
      </c>
      <c r="GF19" s="48" t="n"/>
      <c r="GG19" s="48" t="inlineStr">
        <is>
          <t>Sering</t>
        </is>
      </c>
      <c r="GH19" s="48" t="inlineStr">
        <is>
          <t>Ya</t>
        </is>
      </c>
      <c r="GI19" s="48" t="inlineStr">
        <is>
          <t>Tetangga</t>
        </is>
      </c>
      <c r="GJ19" s="8" t="n">
        <v>1</v>
      </c>
      <c r="GK19" s="8" t="n">
        <v>0</v>
      </c>
      <c r="GL19" s="8" t="n">
        <v>0</v>
      </c>
      <c r="GM19" s="8" t="n">
        <v>0</v>
      </c>
      <c r="GN19" s="48" t="n"/>
      <c r="GO19" s="8" t="n">
        <v>9</v>
      </c>
      <c r="GP19" s="48" t="inlineStr">
        <is>
          <t>Penuh (100%)</t>
        </is>
      </c>
      <c r="GQ19" s="48" t="inlineStr">
        <is>
          <t>Kayu bakar LPG</t>
        </is>
      </c>
      <c r="GR19" s="8" t="n">
        <v>1</v>
      </c>
      <c r="GS19" s="8" t="n">
        <v>1</v>
      </c>
      <c r="GT19" s="8" t="n">
        <v>0</v>
      </c>
      <c r="GU19" s="8" t="n">
        <v>0</v>
      </c>
      <c r="GV19" s="8" t="n">
        <v>0</v>
      </c>
      <c r="GW19" s="8" t="n">
        <v>0</v>
      </c>
      <c r="GX19" s="8" t="n">
        <v>0</v>
      </c>
      <c r="GY19" s="48" t="n"/>
      <c r="GZ19" s="48" t="inlineStr">
        <is>
          <t>Ya</t>
        </is>
      </c>
      <c r="HA19" s="8" t="n">
        <v>150</v>
      </c>
      <c r="HB19" s="8" t="n">
        <v>150000</v>
      </c>
      <c r="HC19" s="8" t="n">
        <v>10</v>
      </c>
      <c r="HD19" s="8" t="n">
        <v>100000</v>
      </c>
      <c r="HE19" s="8" t="n">
        <v>3</v>
      </c>
      <c r="HF19" s="8" t="n">
        <v>25000</v>
      </c>
      <c r="HG19" s="8" t="n">
        <v>3</v>
      </c>
      <c r="HH19" s="8" t="n">
        <v>25000</v>
      </c>
      <c r="HI19" s="48" t="n"/>
      <c r="HJ19" s="48" t="n"/>
      <c r="HK19" s="48" t="n"/>
      <c r="HL19" s="48" t="n"/>
      <c r="HM19" s="48" t="n"/>
      <c r="HN19" s="48" t="n"/>
      <c r="HO19" s="48" t="n"/>
      <c r="HP19" s="48" t="n"/>
      <c r="HQ19" s="48" t="n"/>
      <c r="HR19" s="48" t="n"/>
      <c r="HS19" s="48" t="n"/>
      <c r="HT19" s="48" t="n"/>
      <c r="HU19" s="48" t="n"/>
      <c r="HV19" s="48" t="n"/>
      <c r="HW19" s="48" t="n"/>
      <c r="HX19" s="48" t="n"/>
      <c r="HY19" s="8" t="n">
        <v>100</v>
      </c>
      <c r="HZ19" s="8" t="n">
        <v>100000</v>
      </c>
      <c r="IA19" s="8" t="n">
        <v>6</v>
      </c>
      <c r="IB19" s="8" t="n">
        <v>50000</v>
      </c>
      <c r="IC19" s="48" t="n"/>
      <c r="ID19" s="48" t="n"/>
      <c r="IE19" s="48" t="n"/>
      <c r="IF19" s="48" t="n"/>
      <c r="IG19" s="48" t="n"/>
      <c r="IH19" s="48" t="n"/>
      <c r="II19" s="48" t="n"/>
      <c r="IJ19" s="48" t="n"/>
      <c r="IK19" s="48" t="inlineStr">
        <is>
          <t>50-65 kg</t>
        </is>
      </c>
      <c r="IL19" s="48" t="inlineStr">
        <is>
          <t>3-5 jam</t>
        </is>
      </c>
      <c r="IM19" s="48" t="inlineStr">
        <is>
          <t>Ya</t>
        </is>
      </c>
      <c r="IN19" s="48" t="inlineStr">
        <is>
          <t>Tidak</t>
        </is>
      </c>
      <c r="IO19" s="48" t="inlineStr">
        <is>
          <t>Lebih bersih</t>
        </is>
      </c>
      <c r="IP19" s="48" t="n"/>
      <c r="IQ19" s="48" t="inlineStr">
        <is>
          <t>Tidak pernah</t>
        </is>
      </c>
      <c r="IR19" s="48" t="n"/>
      <c r="IS19" s="48" t="n"/>
      <c r="IT19" s="48" t="n"/>
      <c r="IU19" s="48" t="n"/>
      <c r="IV19" s="48" t="n"/>
      <c r="IW19" s="48" t="n"/>
      <c r="IX19" s="48" t="n"/>
      <c r="IY19" s="48" t="n"/>
      <c r="IZ19" s="48" t="inlineStr">
        <is>
          <t>Tidak pernah</t>
        </is>
      </c>
      <c r="JA19" s="48" t="n"/>
      <c r="JB19" s="48" t="n"/>
      <c r="JC19" s="48" t="n"/>
      <c r="JD19" s="48" t="n"/>
      <c r="JE19" s="48" t="n"/>
      <c r="JF19" s="48" t="n"/>
      <c r="JG19" s="48" t="n"/>
      <c r="JH19" s="48" t="n"/>
      <c r="JI19" s="48" t="inlineStr">
        <is>
          <t>Tidak pernah</t>
        </is>
      </c>
      <c r="JJ19" s="48" t="n"/>
      <c r="JK19" s="48" t="n"/>
      <c r="JL19" s="48" t="n"/>
      <c r="JM19" s="48" t="n"/>
      <c r="JN19" s="48" t="n"/>
      <c r="JO19" s="48" t="n"/>
      <c r="JP19" s="48" t="n"/>
      <c r="JQ19" s="48" t="n"/>
      <c r="JR19" s="48" t="inlineStr">
        <is>
          <t>Tidak pernah</t>
        </is>
      </c>
      <c r="JS19" s="48" t="n"/>
      <c r="JT19" s="48" t="n"/>
      <c r="JU19" s="48" t="n"/>
      <c r="JV19" s="48" t="n"/>
      <c r="JW19" s="48" t="n"/>
      <c r="JX19" s="48" t="n"/>
      <c r="JY19" s="48" t="n"/>
      <c r="JZ19" s="48" t="n"/>
      <c r="KA19" s="48" t="inlineStr">
        <is>
          <t>Tidak pernah</t>
        </is>
      </c>
      <c r="KB19" s="48" t="n"/>
      <c r="KC19" s="48" t="n"/>
      <c r="KD19" s="48" t="n"/>
      <c r="KE19" s="48" t="n"/>
      <c r="KF19" s="48" t="n"/>
      <c r="KG19" s="48" t="n"/>
      <c r="KH19" s="48" t="n"/>
      <c r="KI19" s="48" t="n"/>
      <c r="KJ19" s="48" t="inlineStr">
        <is>
          <t>Tidak pernah</t>
        </is>
      </c>
      <c r="KK19" s="48" t="n"/>
      <c r="KL19" s="48" t="n"/>
      <c r="KM19" s="48" t="n"/>
      <c r="KN19" s="48" t="n"/>
      <c r="KO19" s="48" t="n"/>
      <c r="KP19" s="48" t="n"/>
      <c r="KQ19" s="48" t="n"/>
      <c r="KR19" s="48" t="n"/>
      <c r="KS19" s="48" t="inlineStr">
        <is>
          <t>Jauh lebih baik</t>
        </is>
      </c>
      <c r="KT19" s="48" t="inlineStr">
        <is>
          <t>0-1 kali</t>
        </is>
      </c>
      <c r="KU19" s="48" t="inlineStr">
        <is>
          <t>0-1 kali</t>
        </is>
      </c>
      <c r="KV19" s="48" t="inlineStr">
        <is>
          <t>Tidak ada</t>
        </is>
      </c>
      <c r="KW19" s="8" t="n">
        <v>0</v>
      </c>
      <c r="KX19" s="8" t="n">
        <v>0</v>
      </c>
      <c r="KY19" s="8" t="n">
        <v>0</v>
      </c>
      <c r="KZ19" s="8" t="n">
        <v>1</v>
      </c>
      <c r="LA19" s="48" t="inlineStr">
        <is>
          <t>Cukup membaik</t>
        </is>
      </c>
      <c r="LB19" s="48" t="inlineStr">
        <is>
          <t>Cukup membaik</t>
        </is>
      </c>
      <c r="LC19" s="8" t="n">
        <v>0</v>
      </c>
      <c r="LD19" s="8" t="n">
        <v>3</v>
      </c>
      <c r="LE19" s="8" t="n">
        <v>0</v>
      </c>
      <c r="LF19" s="8" t="n">
        <v>0</v>
      </c>
      <c r="LG19" s="48" t="inlineStr">
        <is>
          <t>Ya</t>
        </is>
      </c>
      <c r="LH19" s="8" t="n">
        <v>100000</v>
      </c>
      <c r="LI19" s="48" t="n"/>
      <c r="LJ19" s="48" t="inlineStr">
        <is>
          <t>Kebutuhan rumah tangga</t>
        </is>
      </c>
      <c r="LK19" s="8" t="n">
        <v>0</v>
      </c>
      <c r="LL19" s="8" t="n">
        <v>0</v>
      </c>
      <c r="LM19" s="8" t="n">
        <v>0</v>
      </c>
      <c r="LN19" s="8" t="n">
        <v>0</v>
      </c>
      <c r="LO19" s="8" t="n">
        <v>1</v>
      </c>
      <c r="LP19" s="8" t="n">
        <v>0</v>
      </c>
      <c r="LQ19" s="8" t="n">
        <v>0</v>
      </c>
      <c r="LR19" s="48" t="n"/>
      <c r="LS19" s="8" t="n">
        <v>10</v>
      </c>
      <c r="LT19" s="8" t="n">
        <v>10</v>
      </c>
      <c r="LU19" s="8" t="n">
        <v>0</v>
      </c>
      <c r="LV19" s="8" t="n">
        <v>5</v>
      </c>
      <c r="LW19" s="8" t="n">
        <v>5</v>
      </c>
      <c r="LX19" s="8" t="n">
        <v>0</v>
      </c>
      <c r="LY19" s="8" t="n">
        <v>5</v>
      </c>
      <c r="LZ19" s="8" t="n">
        <v>5</v>
      </c>
      <c r="MA19" s="8" t="n">
        <v>0</v>
      </c>
      <c r="MB19" s="48" t="inlineStr">
        <is>
          <t>Ya</t>
        </is>
      </c>
      <c r="MC19" s="8" t="n">
        <v>30</v>
      </c>
      <c r="MD19" s="8" t="n">
        <v>15</v>
      </c>
      <c r="ME19" s="8" t="n">
        <v>15</v>
      </c>
      <c r="MF19" s="8" t="n">
        <v>0</v>
      </c>
      <c r="MG19" s="8" t="n">
        <v>0</v>
      </c>
      <c r="MH19" s="8" t="n">
        <v>0</v>
      </c>
      <c r="MI19" s="48" t="inlineStr">
        <is>
          <t>Istirahat</t>
        </is>
      </c>
      <c r="MJ19" s="8" t="n">
        <v>0</v>
      </c>
      <c r="MK19" s="8" t="n">
        <v>0</v>
      </c>
      <c r="ML19" s="8" t="n">
        <v>1</v>
      </c>
      <c r="MM19" s="8" t="n">
        <v>0</v>
      </c>
      <c r="MN19" s="8" t="n">
        <v>0</v>
      </c>
      <c r="MO19" s="8" t="n">
        <v>0</v>
      </c>
      <c r="MP19" s="48" t="n"/>
      <c r="MQ19" s="48" t="n"/>
      <c r="MR19" s="48" t="inlineStr">
        <is>
          <t>untuk istirahat</t>
        </is>
      </c>
      <c r="MS19" s="48" t="n"/>
      <c r="MT19" s="48" t="inlineStr">
        <is>
          <t>untuk kumpul keluarga</t>
        </is>
      </c>
      <c r="MU19" s="48" t="inlineStr">
        <is>
          <t>Tidak</t>
        </is>
      </c>
      <c r="MV19" s="48" t="n"/>
      <c r="MW19" s="48" t="n"/>
      <c r="MX19" s="48" t="n"/>
      <c r="MY19" s="48" t="n"/>
      <c r="MZ19" s="48" t="n"/>
      <c r="NA19" s="48" t="n"/>
      <c r="NB19" s="48" t="n"/>
      <c r="NC19" s="48" t="n"/>
      <c r="ND19" s="48" t="n"/>
      <c r="NE19" s="48" t="n"/>
      <c r="NF19" s="48" t="n"/>
      <c r="NG19" s="48" t="n"/>
      <c r="NH19" s="48" t="n"/>
      <c r="NI19" s="48" t="n"/>
      <c r="NJ19" s="48" t="n"/>
      <c r="NK19" s="48" t="n"/>
      <c r="NL19" s="48" t="inlineStr">
        <is>
          <t>Tidak</t>
        </is>
      </c>
      <c r="NM19" s="48" t="inlineStr">
        <is>
          <t>Kombinasi dana mandiri dan dana hibah</t>
        </is>
      </c>
      <c r="NN19" s="48" t="inlineStr">
        <is>
          <t>&gt;11.000.001</t>
        </is>
      </c>
      <c r="NO19" s="48" t="inlineStr">
        <is>
          <t>Pemerintah</t>
        </is>
      </c>
      <c r="NP19" s="48" t="n"/>
      <c r="NQ19" s="48" t="n"/>
      <c r="NR19" s="48" t="n"/>
      <c r="NS19" s="48" t="n"/>
      <c r="NT19" s="48" t="n"/>
      <c r="NU19" s="48" t="n"/>
      <c r="NV19" s="48" t="inlineStr">
        <is>
          <t>Anggota keluarga - Laki-laki dewasa</t>
        </is>
      </c>
      <c r="NW19" s="48" t="n"/>
      <c r="NX19" s="48" t="inlineStr">
        <is>
          <t>Sangat meningkat</t>
        </is>
      </c>
      <c r="NY19" s="8" t="n">
        <v>40</v>
      </c>
      <c r="NZ19" s="8" t="n">
        <v>20</v>
      </c>
      <c r="OA19" s="8" t="n">
        <v>15</v>
      </c>
      <c r="OB19" s="8" t="n">
        <v>5</v>
      </c>
      <c r="OC19" s="8" t="n">
        <v>5</v>
      </c>
      <c r="OD19" s="8" t="n">
        <v>5</v>
      </c>
      <c r="OE19" s="48" t="inlineStr">
        <is>
          <t>Jauh lebih baik</t>
        </is>
      </c>
      <c r="OF19" s="48" t="inlineStr">
        <is>
          <t>Jauh lebih baik (beda waktu memasak lebih cepat setengah jam atau lebih, ATAU tidak lagi ada rasa/bau makanan yang berubah, ATAU alasan lainnya)</t>
        </is>
      </c>
      <c r="OG19" s="48" t="inlineStr">
        <is>
          <t>Ya</t>
        </is>
      </c>
      <c r="OH19" s="8" t="n">
        <v>0</v>
      </c>
      <c r="OI19" s="8" t="n">
        <v>4</v>
      </c>
      <c r="OJ19" s="8" t="n">
        <v>0</v>
      </c>
      <c r="OK19" s="8" t="n">
        <v>0</v>
      </c>
      <c r="OL19" s="8" t="n">
        <v>0</v>
      </c>
      <c r="OM19" s="8" t="n">
        <v>0</v>
      </c>
      <c r="ON19" s="8" t="n">
        <v>0</v>
      </c>
      <c r="OO19" s="8" t="n">
        <v>0</v>
      </c>
      <c r="OP19" s="48">
        <f>VLOOKUP(AG19,'BUS 2'!$G$1:$CU$424,2,0)</f>
        <v/>
      </c>
      <c r="OQ19" s="8">
        <f>VLOOKUP(AG19,'BUS 2'!$G$1:$CU$424,3,0)</f>
        <v/>
      </c>
      <c r="OR19" s="8">
        <f>VLOOKUP(AG19,'BUS 2'!$G$1:$CU$424,4,0)</f>
        <v/>
      </c>
      <c r="OS19" s="8">
        <f>VLOOKUP(AG19,'BUS 2'!$G$1:$CU$424,5,0)</f>
        <v/>
      </c>
      <c r="OT19" s="8">
        <f>VLOOKUP(AG19,'BUS 2'!$G$1:$CU$424,6,0)</f>
        <v/>
      </c>
      <c r="OU19" s="8">
        <f>VLOOKUP(AG19,'BUS 2'!$G$1:$CU$424,7,0)</f>
        <v/>
      </c>
      <c r="OV19" s="8">
        <f>VLOOKUP(AG19,'BUS 2'!$G$1:$CU$424,8,0)</f>
        <v/>
      </c>
      <c r="OW19" s="8">
        <f>VLOOKUP(AG19,'BUS 2'!$G$1:$CU$424,9,0)</f>
        <v/>
      </c>
      <c r="OX19" s="8">
        <f>VLOOKUP(AG19,'BUS 2'!$G$1:$CU$424,10,0)</f>
        <v/>
      </c>
      <c r="OY19" s="8">
        <f>VLOOKUP(AG19,'BUS 2'!$G$1:$CU$424,11,0)</f>
        <v/>
      </c>
      <c r="OZ19" s="8">
        <f>VLOOKUP(AG19,'BUS 2'!$G$1:$CU$424,12,0)</f>
        <v/>
      </c>
      <c r="PA19" s="8">
        <f>VLOOKUP(AG19,'BUS 2'!$G$1:$CU$424,13,0)</f>
        <v/>
      </c>
      <c r="PB19" s="8">
        <f>VLOOKUP(AG19,'BUS 2'!$G$1:$CU$424,14,0)</f>
        <v/>
      </c>
      <c r="PC19" s="8">
        <f>VLOOKUP(AG19,'BUS 2'!$G$1:$CU$424,15,0)</f>
        <v/>
      </c>
      <c r="PD19" s="8">
        <f>VLOOKUP(AG19,'BUS 2'!$G$1:$CU$424,16,0)</f>
        <v/>
      </c>
      <c r="PE19" s="8">
        <f>VLOOKUP(AG19,'BUS 2'!$G$1:$CU$424,17,0)</f>
        <v/>
      </c>
      <c r="PF19" s="8">
        <f>VLOOKUP(AG19,'BUS 2'!$G$1:$CU$424,18,0)</f>
        <v/>
      </c>
      <c r="PG19" s="8">
        <f>VLOOKUP(AG19,'BUS 2'!$G$1:$CU$424,19,0)</f>
        <v/>
      </c>
      <c r="PH19" s="8">
        <f>VLOOKUP(AG19,'BUS 2'!$G$1:$CU$424,20,0)</f>
        <v/>
      </c>
      <c r="PI19" s="8">
        <f>VLOOKUP(AG19,'BUS 2'!$G$1:$CU$424,21,0)</f>
        <v/>
      </c>
      <c r="PJ19" s="8">
        <f>VLOOKUP(AG19,'BUS 2'!$G$1:$CU$424,22,0)</f>
        <v/>
      </c>
      <c r="PK19" s="8">
        <f>VLOOKUP(AG19,'BUS 2'!$G$1:$CU$424,23,0)</f>
        <v/>
      </c>
      <c r="PL19" s="8">
        <f>VLOOKUP(AG19,'BUS 2'!$G$1:$CU$424,24,0)</f>
        <v/>
      </c>
      <c r="PM19" s="8">
        <f>VLOOKUP(AG19,'BUS 2'!$G$1:$CU$424,25,0)</f>
        <v/>
      </c>
      <c r="PN19" s="8">
        <f>VLOOKUP(AG19,'BUS 2'!$G$1:$CU$424,26,0)</f>
        <v/>
      </c>
      <c r="PO19" s="8">
        <f>VLOOKUP(AG19,'BUS 2'!$G$1:$CU$424,27,0)</f>
        <v/>
      </c>
      <c r="PP19" s="8">
        <f>VLOOKUP(AG19,'BUS 2'!$G$1:$CU$424,28,0)</f>
        <v/>
      </c>
      <c r="PQ19" s="8">
        <f>VLOOKUP(AG19,'BUS 2'!$G$1:$CU$424,29,0)</f>
        <v/>
      </c>
      <c r="PR19" s="8">
        <f>VLOOKUP(AG19,'BUS 2'!$G$1:$CU$424,30,0)</f>
        <v/>
      </c>
      <c r="PS19" s="8">
        <f>VLOOKUP(AG19,'BUS 2'!$G$1:$CU$424,31,0)</f>
        <v/>
      </c>
      <c r="PT19" s="48" t="n"/>
      <c r="PU19" s="48" t="n"/>
      <c r="PV19" s="48" t="n"/>
      <c r="PW19" s="48" t="n"/>
      <c r="PX19" s="48" t="n"/>
      <c r="PY19" s="48" t="n"/>
      <c r="PZ19" s="48" t="n"/>
      <c r="QA19" s="48" t="n"/>
      <c r="QB19" s="48" t="n"/>
      <c r="QC19" s="48" t="n"/>
      <c r="QD19" s="48" t="n"/>
      <c r="QE19" s="48" t="inlineStr">
        <is>
          <t>1-Disebarkan ke lahan terbuka</t>
        </is>
      </c>
      <c r="QF19" s="8" t="n">
        <v>0</v>
      </c>
      <c r="QG19" s="8" t="n">
        <v>0</v>
      </c>
      <c r="QH19" s="8" t="n">
        <v>0</v>
      </c>
      <c r="QI19" s="8" t="n">
        <v>0</v>
      </c>
      <c r="QJ19" s="8" t="n">
        <v>0</v>
      </c>
      <c r="QK19" s="8" t="n">
        <v>1</v>
      </c>
      <c r="QL19" s="8" t="n">
        <v>0</v>
      </c>
      <c r="QM19" s="8" t="n">
        <v>0</v>
      </c>
      <c r="QN19" s="8" t="n">
        <v>0</v>
      </c>
      <c r="QO19" s="48" t="n"/>
      <c r="QP19" s="48" t="n"/>
      <c r="QQ19" s="48" t="n"/>
      <c r="QR19" s="48" t="n"/>
      <c r="QS19" s="48" t="n"/>
      <c r="QT19" s="48" t="n"/>
      <c r="QU19" s="48" t="n"/>
      <c r="QV19" s="48" t="n"/>
      <c r="QW19" s="48" t="n"/>
      <c r="QX19" s="48" t="n"/>
      <c r="QY19" s="48" t="n"/>
      <c r="QZ19" s="48" t="n"/>
      <c r="RA19" s="48" t="n"/>
      <c r="RB19" s="48" t="n"/>
      <c r="RC19" s="48" t="n"/>
      <c r="RD19" s="48" t="n"/>
      <c r="RE19" s="48" t="n"/>
      <c r="RF19" s="48" t="n"/>
      <c r="RG19" s="48" t="n"/>
      <c r="RH19" s="48" t="n"/>
      <c r="RI19" s="48" t="n"/>
      <c r="RJ19" s="48" t="n"/>
      <c r="RK19" s="48" t="n"/>
      <c r="RL19" s="48" t="n"/>
      <c r="RM19" s="48" t="n"/>
      <c r="RN19" s="48" t="n"/>
      <c r="RO19" s="48" t="n"/>
      <c r="RP19" s="48" t="n"/>
      <c r="RQ19" s="48" t="n"/>
      <c r="RR19" s="48" t="n"/>
      <c r="RS19" s="48" t="n"/>
      <c r="RT19" s="48" t="n"/>
      <c r="RU19" s="48" t="n"/>
      <c r="RV19" s="48" t="n"/>
      <c r="RW19" s="48" t="n"/>
      <c r="RX19" s="48" t="n"/>
      <c r="RY19" s="48" t="n"/>
      <c r="RZ19" s="48" t="n"/>
      <c r="SA19" s="48" t="n"/>
      <c r="SB19" s="48" t="n"/>
      <c r="SC19" s="48" t="n"/>
      <c r="SD19" s="48" t="n"/>
      <c r="SE19" s="48" t="n"/>
      <c r="SF19" s="48" t="n"/>
      <c r="SG19" s="48" t="n"/>
      <c r="SH19" s="48" t="n"/>
      <c r="SI19" s="48" t="n"/>
      <c r="SJ19" s="48" t="n"/>
      <c r="SK19" s="48" t="n"/>
      <c r="SL19" s="48" t="n"/>
      <c r="SM19" s="48" t="n"/>
      <c r="SN19" s="48" t="n"/>
      <c r="SO19" s="48" t="n"/>
      <c r="SP19" s="48" t="n"/>
      <c r="SQ19" s="48" t="n"/>
      <c r="SR19" s="48" t="n"/>
      <c r="SS19" s="48" t="n"/>
      <c r="ST19" s="48" t="n"/>
      <c r="SU19" s="48" t="n"/>
      <c r="SV19" s="48" t="n"/>
      <c r="SW19" s="48" t="n"/>
      <c r="SX19" s="48" t="n"/>
      <c r="SY19" s="8">
        <f>VLOOKUP(AG19,'BUS 2'!$G$1:$CU$424,33,0)</f>
        <v/>
      </c>
      <c r="SZ19" s="48">
        <f>VLOOKUP(AG19,'BUS 2'!$G$1:$CU$424,34,0)</f>
        <v/>
      </c>
      <c r="TA19" s="48">
        <f>VLOOKUP(AG19,'BUS 2'!$G$1:$CU$424,35,0)</f>
        <v/>
      </c>
      <c r="TB19" s="48">
        <f>VLOOKUP(AG19,'BUS 2'!$G$1:$CU$424,36,0)</f>
        <v/>
      </c>
      <c r="TC19" s="48">
        <f>VLOOKUP(AG19,'BUS 2'!$G$1:$CU$424,37,0)</f>
        <v/>
      </c>
      <c r="TD19" s="48">
        <f>VLOOKUP(AG19,'BUS 2'!$G$1:$CU$424,38,0)</f>
        <v/>
      </c>
      <c r="TE19" s="48">
        <f>VLOOKUP(AG19,'BUS 2'!$G$1:$CU$424,39,0)</f>
        <v/>
      </c>
      <c r="TF19" s="48">
        <f>VLOOKUP(AG19,'BUS 2'!$G$1:$CU$424,40,0)</f>
        <v/>
      </c>
      <c r="TG19" s="8">
        <f>VLOOKUP(AG19,'BUS 2'!$G$1:$CU$424,42,0)</f>
        <v/>
      </c>
      <c r="TH19" s="8">
        <f>VLOOKUP(AG19,'BUS 2'!$G$1:$CU$424,43,0)</f>
        <v/>
      </c>
      <c r="TI19" s="8">
        <f>VLOOKUP(AG19,'BUS 2'!$G$1:$CU$424,44,0)</f>
        <v/>
      </c>
      <c r="TJ19" s="8">
        <f>VLOOKUP(AG19,'BUS 2'!$G$1:$CU$424,45,0)</f>
        <v/>
      </c>
      <c r="TK19" s="8">
        <f>VLOOKUP(AG19,'BUS 2'!$G$1:$CU$424,46,0)</f>
        <v/>
      </c>
      <c r="TL19" s="8">
        <f>VLOOKUP(AG19,'BUS 2'!$G$1:$CU$424,47,0)</f>
        <v/>
      </c>
      <c r="TM19" s="8">
        <f>VLOOKUP(AG19,'BUS 2'!$G$1:$CU$424,48,0)</f>
        <v/>
      </c>
      <c r="TN19" s="8">
        <f>VLOOKUP(AG19,'BUS 2'!$G$1:$CU$424,49,0)</f>
        <v/>
      </c>
      <c r="TO19" s="8">
        <f>VLOOKUP(AG19,'BUS 2'!$G$1:$CU$424,50,0)</f>
        <v/>
      </c>
      <c r="TP19" s="8">
        <f>VLOOKUP(AG19,'BUS 2'!$G$1:$CU$424,51,0)</f>
        <v/>
      </c>
      <c r="TQ19" s="8">
        <f>VLOOKUP(AG19,'BUS 2'!$G$1:$CU$424,52,0)</f>
        <v/>
      </c>
      <c r="TR19" s="8">
        <f>VLOOKUP(AG19,'BUS 2'!$G$1:$CU$424,53,0)</f>
        <v/>
      </c>
      <c r="TS19" s="48">
        <f>VLOOKUP(AG19,'BUS 2'!$G$1:$CU$424,54,0)</f>
        <v/>
      </c>
      <c r="TT19" s="48">
        <f>VLOOKUP(AG19,'BUS 2'!$G$1:$CU$424,55,0)</f>
        <v/>
      </c>
      <c r="TU19" s="48">
        <f>VLOOKUP(AG19,'BUS 2'!$G$1:$CU$424,56,0)</f>
        <v/>
      </c>
      <c r="TV19" s="48">
        <f>VLOOKUP(AG19,'BUS 2'!$G$1:$CU$424,57,0)</f>
        <v/>
      </c>
      <c r="TW19" s="48">
        <f>VLOOKUP(AG19,'BUS 2'!$G$1:$CU$424,58,0)</f>
        <v/>
      </c>
      <c r="TX19" s="48">
        <f>VLOOKUP(AG19,'BUS 2'!$G$1:$CU$424,59,0)</f>
        <v/>
      </c>
      <c r="TY19" s="48">
        <f>VLOOKUP(AG19,'BUS 2'!$G$1:$CU$424,60,0)</f>
        <v/>
      </c>
      <c r="TZ19" s="48">
        <f>VLOOKUP(AG19,'BUS 2'!$G$1:$CU$424,61,0)</f>
        <v/>
      </c>
      <c r="UA19" s="48">
        <f>VLOOKUP(AG19,'BUS 2'!$G$1:$CU$424,62,0)</f>
        <v/>
      </c>
      <c r="UB19" s="48">
        <f>VLOOKUP(AG19,'BUS 2'!$G$1:$CU$424,63,0)</f>
        <v/>
      </c>
      <c r="UC19" s="48">
        <f>VLOOKUP(AG19,'BUS 2'!$G$1:$CU$424,64,0)</f>
        <v/>
      </c>
      <c r="UD19" s="48">
        <f>VLOOKUP(AG19,'BUS 2'!$G$1:$CU$424,65,0)</f>
        <v/>
      </c>
      <c r="UE19" s="48">
        <f>VLOOKUP(AG19,'BUS 2'!$G$1:$CU$424,66,0)</f>
        <v/>
      </c>
      <c r="UF19" s="48">
        <f>VLOOKUP(AG19,'BUS 2'!$G$1:$CU$424,67,0)</f>
        <v/>
      </c>
      <c r="UG19" s="48">
        <f>VLOOKUP(AG19,'BUS 2'!$G$1:$CU$424,68,0)</f>
        <v/>
      </c>
      <c r="UH19" s="48">
        <f>VLOOKUP(AG19,'BUS 2'!$G$1:$CU$424,69,0)</f>
        <v/>
      </c>
      <c r="UI19" s="48">
        <f>VLOOKUP(AG19,'BUS 2'!$G$1:$CU$424,70,0)</f>
        <v/>
      </c>
      <c r="UJ19" s="48">
        <f>VLOOKUP(AG19,'BUS 2'!$G$1:$CU$424,71,0)</f>
        <v/>
      </c>
      <c r="UK19" s="48">
        <f>VLOOKUP(AG19,'BUS 2'!$G$1:$CU$424,72,0)</f>
        <v/>
      </c>
      <c r="UL19" s="48">
        <f>VLOOKUP(AG19,'BUS 2'!$G$1:$CU$424,73,0)</f>
        <v/>
      </c>
      <c r="UM19" s="48">
        <f>VLOOKUP(AG19,'BUS 2'!$G$1:$CU$424,74,0)</f>
        <v/>
      </c>
      <c r="UN19" s="48">
        <f>VLOOKUP(AG19,'BUS 2'!$G$1:$CU$424,75,0)</f>
        <v/>
      </c>
      <c r="UO19" s="48">
        <f>VLOOKUP(AG19,'BUS 2'!$G$1:$CU$424,76,0)</f>
        <v/>
      </c>
      <c r="UP19" s="48">
        <f>VLOOKUP(AG19,'BUS 2'!$G$1:$CU$424,77,0)</f>
        <v/>
      </c>
      <c r="UQ19" s="48">
        <f>VLOOKUP(AG19,'BUS 2'!$G$1:$CU$424,78,0)</f>
        <v/>
      </c>
      <c r="UR19" s="48">
        <f>VLOOKUP(AG19,'BUS 2'!$G$1:$CU$424,79,0)</f>
        <v/>
      </c>
      <c r="US19" s="48">
        <f>VLOOKUP(AG19,'BUS 2'!$G$1:$CU$424,80,0)</f>
        <v/>
      </c>
      <c r="UT19" s="48">
        <f>VLOOKUP(AG19,'BUS 2'!$G$1:$CU$424,81,0)</f>
        <v/>
      </c>
      <c r="UU19" s="48" t="n"/>
      <c r="UV19" s="48" t="inlineStr">
        <is>
          <t>Pemberian pakan di kandang</t>
        </is>
      </c>
      <c r="UW19" s="48" t="n"/>
      <c r="UX19" s="48" t="n"/>
      <c r="UY19" s="48" t="n"/>
      <c r="UZ19" s="48" t="n"/>
      <c r="VA19" s="48" t="n"/>
      <c r="VB19" s="48" t="n"/>
      <c r="VC19" s="48" t="n"/>
      <c r="VD19" s="48" t="inlineStr">
        <is>
          <t>Sangat teratur (setiap hari)</t>
        </is>
      </c>
      <c r="VE19" s="48" t="n"/>
      <c r="VF19" s="48" t="n"/>
      <c r="VG19" s="48" t="n"/>
      <c r="VH19" s="48" t="n"/>
      <c r="VI19" s="48" t="n"/>
      <c r="VJ19" s="48" t="n"/>
      <c r="VK19" s="48" t="n"/>
      <c r="VL19" s="48" t="inlineStr">
        <is>
          <t>Sangat sering (&gt;1 kali sehari)</t>
        </is>
      </c>
      <c r="VM19" s="48" t="n"/>
      <c r="VN19" s="48" t="n"/>
      <c r="VO19" s="48" t="n"/>
      <c r="VP19" s="48" t="n"/>
      <c r="VQ19" s="48" t="n"/>
      <c r="VR19" s="48" t="n"/>
      <c r="VS19" s="48" t="n"/>
      <c r="VT19" s="48" t="n"/>
      <c r="VU19" s="48" t="n"/>
      <c r="VV19" s="48" t="n"/>
      <c r="VW19" s="48" t="n"/>
      <c r="VX19" s="48" t="n"/>
      <c r="VY19" s="48" t="n"/>
      <c r="VZ19" s="48" t="n"/>
      <c r="WA19" s="48" t="n"/>
      <c r="WB19" s="48" t="n"/>
      <c r="WC19" s="48" t="n"/>
      <c r="WD19" s="48" t="n"/>
      <c r="WE19" s="48" t="n"/>
      <c r="WF19" s="48" t="inlineStr">
        <is>
          <t>3-Disimpan terbuka (dry lot) 6-Digester biogas</t>
        </is>
      </c>
      <c r="WG19" s="8" t="n">
        <v>0</v>
      </c>
      <c r="WH19" s="8" t="n">
        <v>0</v>
      </c>
      <c r="WI19" s="8" t="n">
        <v>1</v>
      </c>
      <c r="WJ19" s="8" t="n">
        <v>0</v>
      </c>
      <c r="WK19" s="8" t="n">
        <v>0</v>
      </c>
      <c r="WL19" s="8" t="n">
        <v>1</v>
      </c>
      <c r="WM19" s="8" t="n">
        <v>0</v>
      </c>
      <c r="WN19" s="8" t="n">
        <v>0</v>
      </c>
      <c r="WO19" s="48" t="n"/>
      <c r="WP19" s="48" t="n"/>
      <c r="WQ19" s="48" t="n"/>
      <c r="WR19" s="48" t="n"/>
      <c r="WS19" s="48" t="n"/>
      <c r="WT19" s="48" t="n"/>
      <c r="WU19" s="48" t="n"/>
      <c r="WV19" s="48" t="n"/>
      <c r="WW19" s="48" t="n"/>
      <c r="WX19" s="48" t="n"/>
      <c r="WY19" s="48" t="n"/>
      <c r="WZ19" s="48" t="n"/>
      <c r="XA19" s="48" t="n"/>
      <c r="XB19" s="48" t="n"/>
      <c r="XC19" s="48" t="n"/>
      <c r="XD19" s="48" t="n"/>
      <c r="XE19" s="48" t="n"/>
      <c r="XF19" s="48" t="n"/>
      <c r="XG19" s="48" t="n"/>
      <c r="XH19" s="48" t="n"/>
      <c r="XI19" s="48" t="n"/>
      <c r="XJ19" s="48" t="n"/>
      <c r="XK19" s="48" t="n"/>
      <c r="XL19" s="48" t="n"/>
      <c r="XM19" s="48" t="n"/>
      <c r="XN19" s="48" t="n"/>
      <c r="XO19" s="48" t="n"/>
      <c r="XP19" s="48" t="n"/>
      <c r="XQ19" s="48" t="n"/>
      <c r="XR19" s="48" t="n"/>
      <c r="XS19" s="48" t="n"/>
      <c r="XT19" s="48" t="n"/>
      <c r="XU19" s="48" t="n"/>
      <c r="XV19" s="48" t="n"/>
      <c r="XW19" s="48" t="n"/>
      <c r="XX19" s="48" t="n"/>
      <c r="XY19" s="48" t="n"/>
      <c r="XZ19" s="48" t="n"/>
      <c r="YA19" s="48" t="n"/>
      <c r="YB19" s="48" t="n"/>
      <c r="YC19" s="48" t="n"/>
      <c r="YD19" s="48" t="n"/>
      <c r="YE19" s="48" t="n"/>
      <c r="YF19" s="48" t="n"/>
      <c r="YG19" s="48" t="n"/>
      <c r="YH19" s="48" t="n"/>
      <c r="YI19" s="48" t="n"/>
      <c r="YJ19" s="48" t="n"/>
      <c r="YK19" s="48" t="n"/>
      <c r="YL19" s="48" t="n"/>
      <c r="YM19" s="48" t="n"/>
      <c r="YN19" s="48" t="n"/>
      <c r="YO19" s="48" t="n"/>
      <c r="YP19" s="48" t="n"/>
      <c r="YQ19" s="48" t="n"/>
      <c r="YR19" s="48" t="n"/>
      <c r="YS19" s="48" t="n"/>
      <c r="YT19" s="48" t="n"/>
      <c r="YU19" s="48" t="n"/>
      <c r="YV19" s="48" t="n"/>
      <c r="YW19" s="48" t="n"/>
      <c r="YX19" s="48" t="n"/>
      <c r="YY19" s="48" t="n"/>
      <c r="YZ19" s="48" t="n"/>
      <c r="ZA19" s="48" t="n"/>
      <c r="ZB19" s="48" t="n"/>
      <c r="ZC19" s="48" t="n"/>
      <c r="ZD19" s="48" t="n"/>
      <c r="ZE19" s="48" t="n"/>
      <c r="ZF19" s="48" t="n"/>
      <c r="ZG19" s="48" t="n"/>
      <c r="ZH19" s="48" t="n"/>
      <c r="ZI19" s="48" t="n"/>
      <c r="ZJ19" s="48" t="n"/>
      <c r="ZK19" s="48" t="n"/>
      <c r="ZL19" s="48" t="n"/>
      <c r="ZM19" s="48" t="n"/>
      <c r="ZN19" s="48" t="n"/>
      <c r="ZO19" s="8" t="n">
        <v>60</v>
      </c>
      <c r="ZP19" s="48" t="n"/>
      <c r="ZQ19" s="48" t="n"/>
      <c r="ZR19" s="48" t="n"/>
      <c r="ZS19" s="48" t="n"/>
      <c r="ZT19" s="48" t="n"/>
      <c r="ZU19" s="48" t="n"/>
      <c r="ZV19" s="48" t="n"/>
      <c r="ZW19" s="8" t="n">
        <v>2</v>
      </c>
      <c r="ZX19" s="48" t="n"/>
      <c r="ZY19" s="48" t="n"/>
      <c r="ZZ19" s="48" t="n"/>
      <c r="AAA19" s="48" t="n"/>
      <c r="AAB19" s="48" t="n"/>
      <c r="AAC19" s="48" t="n"/>
      <c r="AAD19" s="48" t="n"/>
      <c r="AAE19" s="48" t="inlineStr">
        <is>
          <t>Pakan segar (misal: rumput)</t>
        </is>
      </c>
      <c r="AAF19" s="48" t="n"/>
      <c r="AAG19" s="48" t="n"/>
      <c r="AAH19" s="48" t="n"/>
      <c r="AAI19" s="48" t="n"/>
      <c r="AAJ19" s="48" t="n"/>
      <c r="AAK19" s="48" t="n"/>
      <c r="AAL19" s="48" t="inlineStr">
        <is>
          <t>Ya</t>
        </is>
      </c>
      <c r="AAM19" s="48" t="inlineStr">
        <is>
          <t>Padat Cair</t>
        </is>
      </c>
      <c r="AAN19" s="8" t="n">
        <v>1</v>
      </c>
      <c r="AAO19" s="8" t="n">
        <v>1</v>
      </c>
      <c r="AAP19" s="8" t="n">
        <v>60</v>
      </c>
      <c r="AAQ19" s="8" t="n">
        <v>60</v>
      </c>
      <c r="AAR19" s="48" t="inlineStr">
        <is>
          <t>Ya</t>
        </is>
      </c>
      <c r="AAS19" s="48" t="inlineStr">
        <is>
          <t>Mengetahui</t>
        </is>
      </c>
      <c r="AAT19" s="48" t="inlineStr">
        <is>
          <t>Digunakan untuk pupuk di lahan pertanian sendiri Diberikan gratis ke orang lain</t>
        </is>
      </c>
      <c r="AAU19" s="8" t="n">
        <v>1</v>
      </c>
      <c r="AAV19" s="8" t="n">
        <v>0</v>
      </c>
      <c r="AAW19" s="8" t="n">
        <v>0</v>
      </c>
      <c r="AAX19" s="8" t="n">
        <v>0</v>
      </c>
      <c r="AAY19" s="8" t="n">
        <v>1</v>
      </c>
      <c r="AAZ19" s="8" t="n">
        <v>0</v>
      </c>
      <c r="ABA19" s="8" t="n">
        <v>0</v>
      </c>
      <c r="ABB19" s="48" t="inlineStr">
        <is>
          <t>Pupuk cair untuk tanaman</t>
        </is>
      </c>
      <c r="ABC19" s="8" t="n">
        <v>1</v>
      </c>
      <c r="ABD19" s="8" t="n">
        <v>0</v>
      </c>
      <c r="ABE19" s="8" t="n">
        <v>0</v>
      </c>
      <c r="ABF19" s="8" t="n">
        <v>0</v>
      </c>
      <c r="ABG19" s="8" t="n">
        <v>0</v>
      </c>
      <c r="ABH19" s="48" t="n"/>
      <c r="ABI19" s="48" t="n"/>
      <c r="ABJ19" s="48" t="n"/>
      <c r="ABK19" s="48" t="n"/>
      <c r="ABL19" s="48" t="n"/>
      <c r="ABM19" s="48" t="n"/>
      <c r="ABN19" s="48" t="n"/>
      <c r="ABO19" s="48" t="n"/>
      <c r="ABP19" s="48" t="n"/>
      <c r="ABQ19" s="11" t="inlineStr">
        <is>
          <t>Rumput</t>
        </is>
      </c>
      <c r="ABR19" s="48" t="inlineStr">
        <is>
          <t>Sering ( 1 minggu 2 kali)</t>
        </is>
      </c>
      <c r="ABS19" s="8" t="n">
        <v>2000</v>
      </c>
      <c r="ABT19" s="48" t="n"/>
      <c r="ABU19" s="8" t="n">
        <v>100</v>
      </c>
      <c r="ABV19" s="8" t="n">
        <v>100</v>
      </c>
      <c r="ABW19" s="48" t="inlineStr">
        <is>
          <t>NPK</t>
        </is>
      </c>
      <c r="ABX19" s="48" t="n"/>
      <c r="ABY19" s="8" t="n">
        <v>40</v>
      </c>
      <c r="ABZ19" s="8" t="n">
        <v>4000</v>
      </c>
      <c r="ACA19" s="8" t="n">
        <v>15</v>
      </c>
      <c r="ACB19" s="8" t="n">
        <v>4000</v>
      </c>
      <c r="ACC19" s="8" t="n">
        <v>400</v>
      </c>
      <c r="ACD19" s="8" t="n">
        <v>600</v>
      </c>
      <c r="ACE19" s="48" t="inlineStr">
        <is>
          <t>Ya</t>
        </is>
      </c>
      <c r="ACF19" s="48" t="inlineStr">
        <is>
          <t>Cukup meningkat</t>
        </is>
      </c>
      <c r="ACG19" s="48" t="inlineStr">
        <is>
          <t>Cukup meningkat</t>
        </is>
      </c>
      <c r="ACH19" s="48" t="inlineStr">
        <is>
          <t>Cukup meningkat</t>
        </is>
      </c>
      <c r="ACI19" s="48" t="n"/>
      <c r="ACJ19" s="48" t="n"/>
      <c r="ACK19" s="48" t="inlineStr">
        <is>
          <t>Tidak punya waktu mengumpulkannya Ladang/sawah terlalu jauh, sulit untuk mengangkut ke sana</t>
        </is>
      </c>
      <c r="ACL19" s="8" t="n">
        <v>0</v>
      </c>
      <c r="ACM19" s="8" t="n">
        <v>0</v>
      </c>
      <c r="ACN19" s="8" t="n">
        <v>1</v>
      </c>
      <c r="ACO19" s="8" t="n">
        <v>1</v>
      </c>
      <c r="ACP19" s="8" t="n">
        <v>0</v>
      </c>
      <c r="ACQ19" s="8" t="n">
        <v>0</v>
      </c>
      <c r="ACR19" s="8" t="n">
        <v>0</v>
      </c>
      <c r="ACS19" s="48" t="n"/>
      <c r="ACT19" s="48" t="inlineStr">
        <is>
          <t>tidak</t>
        </is>
      </c>
      <c r="ACU19" s="48" t="inlineStr">
        <is>
          <t>Manfaat besar dan membantu kehidupan sehari-hari</t>
        </is>
      </c>
      <c r="ACV19" s="48" t="inlineStr">
        <is>
          <t>Berkurang</t>
        </is>
      </c>
      <c r="ACW19" s="48" t="inlineStr">
        <is>
          <t>Anggota keluarga - Perempuan dewasa</t>
        </is>
      </c>
      <c r="ACX19" s="48" t="inlineStr">
        <is>
          <t>Setuju</t>
        </is>
      </c>
      <c r="ACY19" s="48" t="inlineStr">
        <is>
          <t>Anggota keluarga - Laki-laki dewasa Anggota keluarga - Perempuan dewasa Anggota keluarga - Anak-anak</t>
        </is>
      </c>
      <c r="ACZ19" s="8" t="n">
        <v>1</v>
      </c>
      <c r="ADA19" s="8" t="n">
        <v>1</v>
      </c>
      <c r="ADB19" s="8" t="n">
        <v>1</v>
      </c>
      <c r="ADC19" s="8" t="n">
        <v>0</v>
      </c>
      <c r="ADD19" s="48" t="inlineStr">
        <is>
          <t>Puas</t>
        </is>
      </c>
      <c r="ADE19" s="48" t="inlineStr">
        <is>
          <t>Puas</t>
        </is>
      </c>
      <c r="ADF19" s="48" t="inlineStr">
        <is>
          <t>Puas</t>
        </is>
      </c>
      <c r="ADG19" s="48" t="inlineStr">
        <is>
          <t>Sangat puas</t>
        </is>
      </c>
      <c r="ADH19" s="48" t="inlineStr">
        <is>
          <t>Tidak</t>
        </is>
      </c>
      <c r="ADI19" s="48" t="n"/>
      <c r="ADJ19" s="48" t="inlineStr">
        <is>
          <t>Sangat puas</t>
        </is>
      </c>
      <c r="ADK19" s="48" t="n"/>
      <c r="ADL19" s="48" t="n"/>
      <c r="ADM19" s="48" t="n"/>
      <c r="ADN19" s="48" t="n"/>
      <c r="ADO19" s="48" t="n"/>
      <c r="ADP19" s="48" t="n"/>
      <c r="ADQ19" s="48" t="n"/>
      <c r="ADR19" s="48" t="n"/>
      <c r="ADS19" s="48" t="n"/>
      <c r="ADT19" s="48" t="n"/>
      <c r="ADU19" s="48" t="inlineStr">
        <is>
          <t>Menghubungi CPO atau pendamping</t>
        </is>
      </c>
      <c r="ADV19" s="8" t="n">
        <v>0</v>
      </c>
      <c r="ADW19" s="8" t="n">
        <v>0</v>
      </c>
      <c r="ADX19" s="8" t="n">
        <v>0</v>
      </c>
      <c r="ADY19" s="8" t="n">
        <v>0</v>
      </c>
      <c r="ADZ19" s="8" t="n">
        <v>1</v>
      </c>
      <c r="AEA19" s="8" t="n">
        <v>0</v>
      </c>
      <c r="AEB19" s="8" t="n">
        <v>0</v>
      </c>
      <c r="AEC19" s="8" t="n">
        <v>0</v>
      </c>
      <c r="AED19" s="12" t="n"/>
      <c r="AEE19" s="17" t="inlineStr">
        <is>
          <t>Laki-laki dewasa</t>
        </is>
      </c>
      <c r="AEF19" s="48" t="n"/>
      <c r="AEG19" s="17" t="inlineStr">
        <is>
          <t>Menelepon atau WA langsung</t>
        </is>
      </c>
      <c r="AEH19" s="48" t="n"/>
      <c r="AEI19" s="11" t="inlineStr">
        <is>
          <t>Tidak ada</t>
        </is>
      </c>
      <c r="AEJ19" s="48" t="inlineStr">
        <is>
          <t>Ya, selalu</t>
        </is>
      </c>
      <c r="AEK19"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19" s="18" t="n">
        <v>1</v>
      </c>
      <c r="AEM19" s="18" t="n">
        <v>1</v>
      </c>
      <c r="AEN19" s="18" t="n">
        <v>1</v>
      </c>
      <c r="AEO19" s="18" t="n">
        <v>1</v>
      </c>
      <c r="AEP19" s="18" t="n">
        <v>1</v>
      </c>
      <c r="AEQ19" s="18" t="n">
        <v>1</v>
      </c>
      <c r="AER19" s="18" t="n">
        <v>1</v>
      </c>
      <c r="AES19" s="18" t="n">
        <v>1</v>
      </c>
      <c r="AET19" s="18" t="n">
        <v>1</v>
      </c>
      <c r="AEU19" s="18" t="n">
        <v>0</v>
      </c>
      <c r="AEV19" s="18" t="n">
        <v>0</v>
      </c>
      <c r="AEW19" s="18" t="n">
        <v>0</v>
      </c>
      <c r="AEX19" s="48" t="n"/>
      <c r="AEY19" s="48" t="inlineStr">
        <is>
          <t>Mengurangi pengeluaran energi</t>
        </is>
      </c>
      <c r="AEZ19" s="48" t="n"/>
      <c r="AFA19" s="48" t="inlineStr">
        <is>
          <t>Pemerintah daerah</t>
        </is>
      </c>
      <c r="AFB19" s="48" t="n"/>
      <c r="AFC19" s="48" t="inlineStr">
        <is>
          <t>WhatsApp Image 2026-02-05 at 21.47.21-10_41_12.jpeg</t>
        </is>
      </c>
      <c r="AFD19" s="16" t="inlineStr">
        <is>
          <t>https://kf.kobotoolbox.org/api/v2/assets/avstPQqLr3Ab3ZdcVTXZ6f/data/664997343/attachments/attVrZMWQwADff4PdHsgRraq/</t>
        </is>
      </c>
      <c r="AFE19" s="48" t="inlineStr">
        <is>
          <t>WhatsApp Image 2026-02-05 at 21.47.20-10_41_25.jpeg</t>
        </is>
      </c>
      <c r="AFF19" s="16" t="inlineStr">
        <is>
          <t>https://kf.kobotoolbox.org/api/v2/assets/avstPQqLr3Ab3ZdcVTXZ6f/data/664997343/attachments/attVksBjdwSRZtjcN89wCVvd/</t>
        </is>
      </c>
      <c r="AFG19" s="48" t="inlineStr">
        <is>
          <t>manto - witono</t>
        </is>
      </c>
      <c r="AFH19" s="48" t="n"/>
      <c r="AFI19" s="48" t="n"/>
    </row>
    <row r="20">
      <c r="A20" s="22" t="n">
        <v>46059</v>
      </c>
      <c r="B20" s="22" t="n">
        <v>46059</v>
      </c>
      <c r="C20" s="23" t="inlineStr">
        <is>
          <t>Marmanto</t>
        </is>
      </c>
      <c r="D20" s="23" t="inlineStr">
        <is>
          <t>Wakimen</t>
        </is>
      </c>
      <c r="E20" s="24" t="n">
        <v>6282143382909</v>
      </c>
      <c r="F20" s="23" t="n"/>
      <c r="G20" s="24" t="n">
        <v>-7.21524099</v>
      </c>
      <c r="H20" s="24" t="n">
        <v>110.2641442</v>
      </c>
      <c r="I20" s="23" t="n"/>
      <c r="J20" s="24" t="n">
        <v>2.38</v>
      </c>
      <c r="K20" s="23" t="n"/>
      <c r="L20" s="23" t="n"/>
      <c r="M20" s="24" t="n">
        <v>-7.21529362</v>
      </c>
      <c r="N20" s="24" t="n">
        <v>110.2640822</v>
      </c>
      <c r="O20" s="23" t="n"/>
      <c r="P20" s="24" t="n">
        <v>4.98</v>
      </c>
      <c r="Q20" s="23" t="n"/>
      <c r="R20" s="23" t="inlineStr">
        <is>
          <t>Jawa Tengah</t>
        </is>
      </c>
      <c r="S20" s="23" t="n"/>
      <c r="T20" s="23" t="n"/>
      <c r="U20" s="23" t="n"/>
      <c r="V20" s="23" t="n"/>
      <c r="W20" s="23" t="n"/>
      <c r="X20" s="23" t="n"/>
      <c r="Y20" s="23" t="n"/>
      <c r="Z20" s="23" t="n"/>
      <c r="AA20" s="23" t="n"/>
      <c r="AB20" s="23" t="n"/>
      <c r="AC20" s="23" t="inlineStr">
        <is>
          <t>Semarang</t>
        </is>
      </c>
      <c r="AD20" s="23" t="inlineStr">
        <is>
          <t>Getasan</t>
        </is>
      </c>
      <c r="AE20" s="23" t="inlineStr">
        <is>
          <t>Manggihan</t>
        </is>
      </c>
      <c r="AF20" s="23" t="inlineStr">
        <is>
          <t>SION</t>
        </is>
      </c>
      <c r="AG20" s="23" t="inlineStr">
        <is>
          <t>ONP0334</t>
        </is>
      </c>
      <c r="AH20" s="24" t="n">
        <v>2</v>
      </c>
      <c r="AI20" s="23" t="inlineStr">
        <is>
          <t>VPA2</t>
        </is>
      </c>
      <c r="AJ20" s="23" t="inlineStr">
        <is>
          <t>Aktif</t>
        </is>
      </c>
      <c r="AK20" s="24" t="n">
        <v>56</v>
      </c>
      <c r="AL20" s="23" t="inlineStr">
        <is>
          <t>Laki-laki</t>
        </is>
      </c>
      <c r="AM20" s="23" t="inlineStr">
        <is>
          <t>Sudah menikah</t>
        </is>
      </c>
      <c r="AN20" s="23" t="inlineStr">
        <is>
          <t>SD/Sederajat</t>
        </is>
      </c>
      <c r="AO20" s="48" t="inlineStr">
        <is>
          <t>Petani</t>
        </is>
      </c>
      <c r="AP20" s="24" t="n">
        <v>1</v>
      </c>
      <c r="AQ20" s="24" t="n">
        <v>0</v>
      </c>
      <c r="AR20" s="24" t="n">
        <v>0</v>
      </c>
      <c r="AS20" s="24" t="n">
        <v>0</v>
      </c>
      <c r="AT20" s="24" t="n">
        <v>0</v>
      </c>
      <c r="AU20" s="24" t="n">
        <v>0</v>
      </c>
      <c r="AV20" s="24" t="n">
        <v>0</v>
      </c>
      <c r="AW20" s="24" t="n">
        <v>0</v>
      </c>
      <c r="AX20" s="23" t="n"/>
      <c r="AY20" s="23" t="inlineStr">
        <is>
          <t>Peternak</t>
        </is>
      </c>
      <c r="AZ20" s="24" t="n">
        <v>0</v>
      </c>
      <c r="BA20" s="24" t="n">
        <v>1</v>
      </c>
      <c r="BB20" s="24" t="n">
        <v>0</v>
      </c>
      <c r="BC20" s="24" t="n">
        <v>0</v>
      </c>
      <c r="BD20" s="24" t="n">
        <v>0</v>
      </c>
      <c r="BE20" s="24" t="n">
        <v>0</v>
      </c>
      <c r="BF20" s="24" t="n">
        <v>0</v>
      </c>
      <c r="BG20" s="24" t="n">
        <v>0</v>
      </c>
      <c r="BH20" s="23" t="n"/>
      <c r="BI20" s="23" t="inlineStr">
        <is>
          <t>Rp2.500.000 - Rp3.500.000</t>
        </is>
      </c>
      <c r="BJ20" s="24" t="n">
        <v>1</v>
      </c>
      <c r="BK20" s="24" t="n">
        <v>3</v>
      </c>
      <c r="BL20" s="24" t="n">
        <v>0</v>
      </c>
      <c r="BM20" s="24" t="n">
        <v>0</v>
      </c>
      <c r="BN20" s="23" t="inlineStr">
        <is>
          <t>Milik sendiri</t>
        </is>
      </c>
      <c r="BO20" s="23" t="inlineStr">
        <is>
          <t>Permanen (dinding bata dan semen)</t>
        </is>
      </c>
      <c r="BP20" s="24" t="n">
        <v>1</v>
      </c>
      <c r="BQ20" s="24" t="n">
        <v>0</v>
      </c>
      <c r="BR20" s="24" t="n">
        <v>0</v>
      </c>
      <c r="BS20" s="24" t="n">
        <v>0</v>
      </c>
      <c r="BT20" s="24" t="n">
        <v>0</v>
      </c>
      <c r="BU20" s="23" t="n"/>
      <c r="BV20" s="23" t="inlineStr">
        <is>
          <t>Keramik/ubin</t>
        </is>
      </c>
      <c r="BW20" s="24" t="n">
        <v>0</v>
      </c>
      <c r="BX20" s="24" t="n">
        <v>0</v>
      </c>
      <c r="BY20" s="24" t="n">
        <v>1</v>
      </c>
      <c r="BZ20" s="24" t="n">
        <v>0</v>
      </c>
      <c r="CA20" s="24" t="n">
        <v>0</v>
      </c>
      <c r="CB20" s="23" t="n"/>
      <c r="CC20" s="23" t="inlineStr">
        <is>
          <t>Genting</t>
        </is>
      </c>
      <c r="CD20" s="24" t="n">
        <v>0</v>
      </c>
      <c r="CE20" s="24" t="n">
        <v>0</v>
      </c>
      <c r="CF20" s="24" t="n">
        <v>0</v>
      </c>
      <c r="CG20" s="24" t="n">
        <v>0</v>
      </c>
      <c r="CH20" s="24" t="n">
        <v>0</v>
      </c>
      <c r="CI20" s="24" t="n">
        <v>1</v>
      </c>
      <c r="CJ20" s="24" t="n">
        <v>0</v>
      </c>
      <c r="CK20" s="23" t="n"/>
      <c r="CL20" s="23" t="inlineStr">
        <is>
          <t>Ya</t>
        </is>
      </c>
      <c r="CM20" s="24" t="n">
        <v>2024</v>
      </c>
      <c r="CN20" s="23" t="inlineStr">
        <is>
          <t>Fixed-Dome (Kubah Tetap)</t>
        </is>
      </c>
      <c r="CO20" s="23" t="inlineStr">
        <is>
          <t>6 m³ (4-5 ekor sapi, ±5 jam memasak/hari, ±50 kg</t>
        </is>
      </c>
      <c r="CP20" s="23" t="inlineStr">
        <is>
          <t>Anggota keluarga - laki-laki Anggota keluarga - perempuan dewasa</t>
        </is>
      </c>
      <c r="CQ20" s="24" t="n">
        <v>0</v>
      </c>
      <c r="CR20" s="24" t="n">
        <v>0</v>
      </c>
      <c r="CS20" s="24" t="n">
        <v>0</v>
      </c>
      <c r="CT20" s="24" t="n">
        <v>0</v>
      </c>
      <c r="CU20" s="10" t="n">
        <v>1</v>
      </c>
      <c r="CV20" s="10" t="n">
        <v>1</v>
      </c>
      <c r="CW20" s="10" t="n">
        <v>0</v>
      </c>
      <c r="CX20" s="8" t="n">
        <v>0</v>
      </c>
      <c r="CY20" s="48" t="inlineStr">
        <is>
          <t>Anggota keluarga - laki-laki</t>
        </is>
      </c>
      <c r="CZ20" s="8" t="n">
        <v>1</v>
      </c>
      <c r="DA20" s="8" t="n">
        <v>0</v>
      </c>
      <c r="DB20" s="8" t="n">
        <v>0</v>
      </c>
      <c r="DC20" s="48" t="n"/>
      <c r="DD20" s="48" t="inlineStr">
        <is>
          <t>Anggota keluarga - laki-laki CPO atau pendamping</t>
        </is>
      </c>
      <c r="DE20" s="8" t="n">
        <v>1</v>
      </c>
      <c r="DF20" s="8" t="n">
        <v>0</v>
      </c>
      <c r="DG20" s="8" t="n">
        <v>1</v>
      </c>
      <c r="DH20" s="8" t="n">
        <v>0</v>
      </c>
      <c r="DI20" s="48" t="n"/>
      <c r="DJ20" s="48" t="inlineStr">
        <is>
          <t>Anggota keluarga - laki-laki CPO atau pendamping</t>
        </is>
      </c>
      <c r="DK20" s="8" t="n">
        <v>1</v>
      </c>
      <c r="DL20" s="8" t="n">
        <v>0</v>
      </c>
      <c r="DM20" s="8" t="n">
        <v>1</v>
      </c>
      <c r="DN20" s="8" t="n">
        <v>0</v>
      </c>
      <c r="DO20" s="48" t="n"/>
      <c r="DP20" s="8" t="n">
        <v>1</v>
      </c>
      <c r="DQ20" s="8" t="n">
        <v>0</v>
      </c>
      <c r="DR20" s="8" t="n">
        <v>0</v>
      </c>
      <c r="DS20" s="23" t="n"/>
      <c r="DT20" s="23" t="n"/>
      <c r="DU20" s="23" t="n"/>
      <c r="DV20" s="23" t="inlineStr">
        <is>
          <t>Ya</t>
        </is>
      </c>
      <c r="DW20" s="23" t="n"/>
      <c r="DX20" s="23" t="n"/>
      <c r="DY20" s="23" t="n"/>
      <c r="DZ20" s="23" t="n"/>
      <c r="EA20" s="23" t="n"/>
      <c r="EB20" s="23" t="n"/>
      <c r="EC20" s="23" t="n"/>
      <c r="ED20" s="23" t="n"/>
      <c r="EE20" s="23" t="n"/>
      <c r="EF20" s="23" t="n"/>
      <c r="EG20" s="23" t="n"/>
      <c r="EH20" s="23" t="n"/>
      <c r="EI20" s="23" t="inlineStr">
        <is>
          <t>Tidak ada masalah</t>
        </is>
      </c>
      <c r="EJ20" s="24" t="n">
        <v>0</v>
      </c>
      <c r="EK20" s="24" t="n">
        <v>0</v>
      </c>
      <c r="EL20" s="24" t="n">
        <v>0</v>
      </c>
      <c r="EM20" s="24" t="n">
        <v>1</v>
      </c>
      <c r="EN20" s="24" t="n">
        <v>0</v>
      </c>
      <c r="EO20" s="11" t="n"/>
      <c r="EP20" s="23" t="inlineStr">
        <is>
          <t>Ya, cukup jelas dan mudah diikuti</t>
        </is>
      </c>
      <c r="EQ20" s="23" t="inlineStr">
        <is>
          <t>Pelatihan</t>
        </is>
      </c>
      <c r="ER20" s="23" t="inlineStr">
        <is>
          <t>CPO atau pendamping</t>
        </is>
      </c>
      <c r="ES20" s="24" t="n">
        <v>1</v>
      </c>
      <c r="ET20" s="24" t="n">
        <v>0</v>
      </c>
      <c r="EU20" s="24" t="n">
        <v>0</v>
      </c>
      <c r="EV20" s="24" t="n">
        <v>0</v>
      </c>
      <c r="EW20" s="23" t="n"/>
      <c r="EX20" s="48" t="inlineStr">
        <is>
          <t>Anggota keluarga - Laki-laki Anggota keluarga - Perempuan dewasa</t>
        </is>
      </c>
      <c r="EY20" s="8" t="n">
        <v>1</v>
      </c>
      <c r="EZ20" s="8" t="n">
        <v>1</v>
      </c>
      <c r="FA20" s="8" t="n">
        <v>0</v>
      </c>
      <c r="FB20" s="23" t="n"/>
      <c r="FC20" s="23" t="inlineStr">
        <is>
          <t>Setiap hari</t>
        </is>
      </c>
      <c r="FD20" s="23" t="n"/>
      <c r="FE20" s="23" t="inlineStr">
        <is>
          <t>Mengetahui</t>
        </is>
      </c>
      <c r="FF20" s="23" t="inlineStr">
        <is>
          <t>Selalu (setiap hari)</t>
        </is>
      </c>
      <c r="FG20" s="23" t="inlineStr">
        <is>
          <t>Mengetahui</t>
        </is>
      </c>
      <c r="FH20" s="23" t="inlineStr">
        <is>
          <t>Selalu (setiap hari)</t>
        </is>
      </c>
      <c r="FI20" s="23" t="inlineStr">
        <is>
          <t>Mengetahui</t>
        </is>
      </c>
      <c r="FJ20" s="23" t="inlineStr">
        <is>
          <t>Selalu (setiap hari)</t>
        </is>
      </c>
      <c r="FK20" s="23" t="inlineStr">
        <is>
          <t>Mengetahui</t>
        </is>
      </c>
      <c r="FL20" s="23" t="inlineStr">
        <is>
          <t>Sering (setiap minggu)</t>
        </is>
      </c>
      <c r="FM20" s="23" t="inlineStr">
        <is>
          <t>Mengetahui</t>
        </is>
      </c>
      <c r="FN20" s="23" t="inlineStr">
        <is>
          <t>Cukup sering (2 minggu sekali)</t>
        </is>
      </c>
      <c r="FO20" s="23" t="inlineStr">
        <is>
          <t>Mengetahui</t>
        </is>
      </c>
      <c r="FP20" s="23" t="inlineStr">
        <is>
          <t>Cukup sering (2 minggu sekali)</t>
        </is>
      </c>
      <c r="FQ20" s="23" t="inlineStr">
        <is>
          <t>Mengetahui</t>
        </is>
      </c>
      <c r="FR20" s="23" t="inlineStr">
        <is>
          <t>Ya</t>
        </is>
      </c>
      <c r="FS20" s="23" t="inlineStr">
        <is>
          <t>Mengetahui</t>
        </is>
      </c>
      <c r="FT20" s="23" t="inlineStr">
        <is>
          <t>Ya, selalu</t>
        </is>
      </c>
      <c r="FU20" s="23" t="inlineStr">
        <is>
          <t>Laki-laki dewasa Perempuan dewasa</t>
        </is>
      </c>
      <c r="FV20" s="24" t="n">
        <v>1</v>
      </c>
      <c r="FW20" s="24" t="n">
        <v>1</v>
      </c>
      <c r="FX20" s="24" t="n">
        <v>0</v>
      </c>
      <c r="FY20" s="24" t="n">
        <v>0</v>
      </c>
      <c r="FZ20" s="23" t="inlineStr">
        <is>
          <t>Sangat memahami</t>
        </is>
      </c>
      <c r="GA20" s="23" t="inlineStr">
        <is>
          <t>CPO</t>
        </is>
      </c>
      <c r="GB20" s="24" t="n">
        <v>1</v>
      </c>
      <c r="GC20" s="24" t="n">
        <v>0</v>
      </c>
      <c r="GD20" s="24" t="n">
        <v>0</v>
      </c>
      <c r="GE20" s="24" t="n">
        <v>0</v>
      </c>
      <c r="GF20" s="23" t="n"/>
      <c r="GG20" s="23" t="inlineStr">
        <is>
          <t>Sering</t>
        </is>
      </c>
      <c r="GH20" s="23" t="inlineStr">
        <is>
          <t>Ya</t>
        </is>
      </c>
      <c r="GI20" s="23" t="inlineStr">
        <is>
          <t>Tetangga</t>
        </is>
      </c>
      <c r="GJ20" s="24" t="n">
        <v>1</v>
      </c>
      <c r="GK20" s="24" t="n">
        <v>0</v>
      </c>
      <c r="GL20" s="24" t="n">
        <v>0</v>
      </c>
      <c r="GM20" s="24" t="n">
        <v>0</v>
      </c>
      <c r="GN20" s="23" t="n"/>
      <c r="GO20" s="24" t="n">
        <v>10</v>
      </c>
      <c r="GP20" s="23" t="inlineStr">
        <is>
          <t>Penuh (100%)</t>
        </is>
      </c>
      <c r="GQ20" s="23" t="inlineStr">
        <is>
          <t>Kayu bakar LPG</t>
        </is>
      </c>
      <c r="GR20" s="24" t="n">
        <v>1</v>
      </c>
      <c r="GS20" s="24" t="n">
        <v>1</v>
      </c>
      <c r="GT20" s="24" t="n">
        <v>0</v>
      </c>
      <c r="GU20" s="24" t="n">
        <v>0</v>
      </c>
      <c r="GV20" s="24" t="n">
        <v>0</v>
      </c>
      <c r="GW20" s="24" t="n">
        <v>0</v>
      </c>
      <c r="GX20" s="24" t="n">
        <v>0</v>
      </c>
      <c r="GY20" s="23" t="n"/>
      <c r="GZ20" s="23" t="inlineStr">
        <is>
          <t>Ya</t>
        </is>
      </c>
      <c r="HA20" s="24" t="n">
        <v>150</v>
      </c>
      <c r="HB20" s="24" t="n">
        <v>150000</v>
      </c>
      <c r="HC20" s="24" t="n">
        <v>10</v>
      </c>
      <c r="HD20" s="24" t="n">
        <v>100000</v>
      </c>
      <c r="HE20" s="24" t="n">
        <v>9</v>
      </c>
      <c r="HF20" s="24" t="n">
        <v>75000</v>
      </c>
      <c r="HG20" s="24" t="n">
        <v>3</v>
      </c>
      <c r="HH20" s="24" t="n">
        <v>25000</v>
      </c>
      <c r="HI20" s="23" t="n"/>
      <c r="HJ20" s="23" t="n"/>
      <c r="HK20" s="23" t="n"/>
      <c r="HL20" s="23" t="n"/>
      <c r="HM20" s="23" t="n"/>
      <c r="HN20" s="23" t="n"/>
      <c r="HO20" s="23" t="n"/>
      <c r="HP20" s="23" t="n"/>
      <c r="HQ20" s="23" t="n"/>
      <c r="HR20" s="23" t="n"/>
      <c r="HS20" s="23" t="n"/>
      <c r="HT20" s="23" t="n"/>
      <c r="HU20" s="23" t="n"/>
      <c r="HV20" s="23" t="n"/>
      <c r="HW20" s="23" t="n"/>
      <c r="HX20" s="23" t="n"/>
      <c r="HY20" s="24" t="n">
        <v>100</v>
      </c>
      <c r="HZ20" s="24" t="n">
        <v>100000</v>
      </c>
      <c r="IA20" s="24" t="n">
        <v>6</v>
      </c>
      <c r="IB20" s="24" t="n">
        <v>50000</v>
      </c>
      <c r="IC20" s="23" t="n"/>
      <c r="ID20" s="23" t="n"/>
      <c r="IE20" s="23" t="n"/>
      <c r="IF20" s="23" t="n"/>
      <c r="IG20" s="23" t="n"/>
      <c r="IH20" s="23" t="n"/>
      <c r="II20" s="23" t="n"/>
      <c r="IJ20" s="23" t="n"/>
      <c r="IK20" s="23" t="inlineStr">
        <is>
          <t>50-65 kg</t>
        </is>
      </c>
      <c r="IL20" s="23" t="inlineStr">
        <is>
          <t>3-5 jam</t>
        </is>
      </c>
      <c r="IM20" s="23" t="inlineStr">
        <is>
          <t>Ya</t>
        </is>
      </c>
      <c r="IN20" s="23" t="inlineStr">
        <is>
          <t>Ya</t>
        </is>
      </c>
      <c r="IO20" s="23" t="inlineStr">
        <is>
          <t>Lebih bersih</t>
        </is>
      </c>
      <c r="IP20" s="23" t="n"/>
      <c r="IQ20" s="23" t="inlineStr">
        <is>
          <t>Tidak pernah</t>
        </is>
      </c>
      <c r="IR20" s="23" t="n"/>
      <c r="IS20" s="23" t="n"/>
      <c r="IT20" s="23" t="n"/>
      <c r="IU20" s="23" t="n"/>
      <c r="IV20" s="23" t="n"/>
      <c r="IW20" s="23" t="n"/>
      <c r="IX20" s="23" t="n"/>
      <c r="IY20" s="23" t="n"/>
      <c r="IZ20" s="23" t="inlineStr">
        <is>
          <t>Tidak pernah</t>
        </is>
      </c>
      <c r="JA20" s="23" t="n"/>
      <c r="JB20" s="23" t="n"/>
      <c r="JC20" s="23" t="n"/>
      <c r="JD20" s="23" t="n"/>
      <c r="JE20" s="23" t="n"/>
      <c r="JF20" s="23" t="n"/>
      <c r="JG20" s="23" t="n"/>
      <c r="JH20" s="23" t="n"/>
      <c r="JI20" s="23" t="inlineStr">
        <is>
          <t>Tidak pernah</t>
        </is>
      </c>
      <c r="JJ20" s="23" t="n"/>
      <c r="JK20" s="23" t="n"/>
      <c r="JL20" s="23" t="n"/>
      <c r="JM20" s="23" t="n"/>
      <c r="JN20" s="23" t="n"/>
      <c r="JO20" s="23" t="n"/>
      <c r="JP20" s="23" t="n"/>
      <c r="JQ20" s="23" t="n"/>
      <c r="JR20" s="23" t="inlineStr">
        <is>
          <t>Tidak pernah</t>
        </is>
      </c>
      <c r="JS20" s="23" t="n"/>
      <c r="JT20" s="23" t="n"/>
      <c r="JU20" s="23" t="n"/>
      <c r="JV20" s="23" t="n"/>
      <c r="JW20" s="23" t="n"/>
      <c r="JX20" s="23" t="n"/>
      <c r="JY20" s="23" t="n"/>
      <c r="JZ20" s="23" t="n"/>
      <c r="KA20" s="23" t="inlineStr">
        <is>
          <t>Tidak pernah</t>
        </is>
      </c>
      <c r="KB20" s="23" t="n"/>
      <c r="KC20" s="23" t="n"/>
      <c r="KD20" s="23" t="n"/>
      <c r="KE20" s="23" t="n"/>
      <c r="KF20" s="23" t="n"/>
      <c r="KG20" s="23" t="n"/>
      <c r="KH20" s="23" t="n"/>
      <c r="KI20" s="23" t="n"/>
      <c r="KJ20" s="23" t="inlineStr">
        <is>
          <t>Tidak pernah</t>
        </is>
      </c>
      <c r="KK20" s="23" t="n"/>
      <c r="KL20" s="23" t="n"/>
      <c r="KM20" s="23" t="n"/>
      <c r="KN20" s="23" t="n"/>
      <c r="KO20" s="23" t="n"/>
      <c r="KP20" s="23" t="n"/>
      <c r="KQ20" s="23" t="n"/>
      <c r="KR20" s="23" t="n"/>
      <c r="KS20" s="23" t="inlineStr">
        <is>
          <t>Jauh lebih baik</t>
        </is>
      </c>
      <c r="KT20" s="23" t="inlineStr">
        <is>
          <t>0-1 kali</t>
        </is>
      </c>
      <c r="KU20" s="23" t="inlineStr">
        <is>
          <t>0-1 kali</t>
        </is>
      </c>
      <c r="KV20" s="23" t="inlineStr">
        <is>
          <t>Tidak ada</t>
        </is>
      </c>
      <c r="KW20" s="24" t="n">
        <v>0</v>
      </c>
      <c r="KX20" s="24" t="n">
        <v>0</v>
      </c>
      <c r="KY20" s="24" t="n">
        <v>0</v>
      </c>
      <c r="KZ20" s="24" t="n">
        <v>1</v>
      </c>
      <c r="LA20" s="23" t="inlineStr">
        <is>
          <t>Cukup membaik</t>
        </is>
      </c>
      <c r="LB20" s="23" t="inlineStr">
        <is>
          <t>Cukup membaik</t>
        </is>
      </c>
      <c r="LC20" s="24" t="n">
        <v>3</v>
      </c>
      <c r="LD20" s="24" t="n">
        <v>3</v>
      </c>
      <c r="LE20" s="24" t="n">
        <v>0</v>
      </c>
      <c r="LF20" s="24" t="n">
        <v>0</v>
      </c>
      <c r="LG20" s="23" t="inlineStr">
        <is>
          <t>Ya</t>
        </is>
      </c>
      <c r="LH20" s="24" t="n">
        <v>100000</v>
      </c>
      <c r="LI20" s="23" t="n"/>
      <c r="LJ20" s="23" t="inlineStr">
        <is>
          <t>Kebutuhan rumah tangga</t>
        </is>
      </c>
      <c r="LK20" s="24" t="n">
        <v>0</v>
      </c>
      <c r="LL20" s="24" t="n">
        <v>0</v>
      </c>
      <c r="LM20" s="24" t="n">
        <v>0</v>
      </c>
      <c r="LN20" s="24" t="n">
        <v>0</v>
      </c>
      <c r="LO20" s="24" t="n">
        <v>1</v>
      </c>
      <c r="LP20" s="24" t="n">
        <v>0</v>
      </c>
      <c r="LQ20" s="24" t="n">
        <v>0</v>
      </c>
      <c r="LR20" s="23" t="n"/>
      <c r="LS20" s="24" t="n">
        <v>15</v>
      </c>
      <c r="LT20" s="24" t="n">
        <v>15</v>
      </c>
      <c r="LU20" s="24" t="n">
        <v>0</v>
      </c>
      <c r="LV20" s="24" t="n">
        <v>5</v>
      </c>
      <c r="LW20" s="24" t="n">
        <v>5</v>
      </c>
      <c r="LX20" s="24" t="n">
        <v>0</v>
      </c>
      <c r="LY20" s="24" t="n">
        <v>5</v>
      </c>
      <c r="LZ20" s="24" t="n">
        <v>5</v>
      </c>
      <c r="MA20" s="24" t="n">
        <v>0</v>
      </c>
      <c r="MB20" s="23" t="inlineStr">
        <is>
          <t>Ya</t>
        </is>
      </c>
      <c r="MC20" s="24" t="n">
        <v>30</v>
      </c>
      <c r="MD20" s="24" t="n">
        <v>15</v>
      </c>
      <c r="ME20" s="24" t="n">
        <v>30</v>
      </c>
      <c r="MF20" s="24" t="n">
        <v>15</v>
      </c>
      <c r="MG20" s="24" t="n">
        <v>30</v>
      </c>
      <c r="MH20" s="24" t="n">
        <v>15</v>
      </c>
      <c r="MI20" s="23" t="inlineStr">
        <is>
          <t>Istirahat</t>
        </is>
      </c>
      <c r="MJ20" s="24" t="n">
        <v>0</v>
      </c>
      <c r="MK20" s="24" t="n">
        <v>0</v>
      </c>
      <c r="ML20" s="24" t="n">
        <v>1</v>
      </c>
      <c r="MM20" s="24" t="n">
        <v>0</v>
      </c>
      <c r="MN20" s="24" t="n">
        <v>0</v>
      </c>
      <c r="MO20" s="24" t="n">
        <v>0</v>
      </c>
      <c r="MP20" s="23" t="n"/>
      <c r="MQ20" s="23" t="n"/>
      <c r="MR20" s="23" t="inlineStr">
        <is>
          <t>istirahat</t>
        </is>
      </c>
      <c r="MS20" s="23" t="n"/>
      <c r="MT20" s="23" t="inlineStr">
        <is>
          <t>kumpul keluarga</t>
        </is>
      </c>
      <c r="MU20" s="23" t="inlineStr">
        <is>
          <t>Tidak</t>
        </is>
      </c>
      <c r="MV20" s="23" t="n"/>
      <c r="MW20" s="23" t="n"/>
      <c r="MX20" s="23" t="n"/>
      <c r="MY20" s="23" t="n"/>
      <c r="MZ20" s="23" t="n"/>
      <c r="NA20" s="23" t="n"/>
      <c r="NB20" s="23" t="n"/>
      <c r="NC20" s="23" t="n"/>
      <c r="ND20" s="23" t="n"/>
      <c r="NE20" s="23" t="n"/>
      <c r="NF20" s="23" t="n"/>
      <c r="NG20" s="23" t="n"/>
      <c r="NH20" s="23" t="n"/>
      <c r="NI20" s="23" t="n"/>
      <c r="NJ20" s="23" t="n"/>
      <c r="NK20" s="23" t="n"/>
      <c r="NL20" s="23" t="inlineStr">
        <is>
          <t>Ya</t>
        </is>
      </c>
      <c r="NM20" s="23" t="inlineStr">
        <is>
          <t>Kombinasi dana mandiri dan dana hibah</t>
        </is>
      </c>
      <c r="NN20" s="23" t="inlineStr">
        <is>
          <t>&gt;11.000.001</t>
        </is>
      </c>
      <c r="NO20" s="23" t="inlineStr">
        <is>
          <t>Pemerintah</t>
        </is>
      </c>
      <c r="NP20" s="23" t="n"/>
      <c r="NQ20" s="23" t="n"/>
      <c r="NR20" s="23" t="n"/>
      <c r="NS20" s="23" t="n"/>
      <c r="NT20" s="23" t="n"/>
      <c r="NU20" s="23" t="n"/>
      <c r="NV20" s="23" t="inlineStr">
        <is>
          <t>Anggota keluarga - Laki-laki dewasa</t>
        </is>
      </c>
      <c r="NW20" s="23" t="n"/>
      <c r="NX20" s="23" t="inlineStr">
        <is>
          <t>Sangat meningkat</t>
        </is>
      </c>
      <c r="NY20" s="24" t="n">
        <v>40</v>
      </c>
      <c r="NZ20" s="24" t="n">
        <v>20</v>
      </c>
      <c r="OA20" s="24" t="n">
        <v>10</v>
      </c>
      <c r="OB20" s="24" t="n">
        <v>5</v>
      </c>
      <c r="OC20" s="24" t="n">
        <v>5</v>
      </c>
      <c r="OD20" s="24" t="n">
        <v>5</v>
      </c>
      <c r="OE20" s="23" t="inlineStr">
        <is>
          <t>Jauh lebih baik</t>
        </is>
      </c>
      <c r="OF20" s="23" t="inlineStr">
        <is>
          <t>Jauh lebih baik (beda waktu memasak lebih cepat setengah jam atau lebih, ATAU tidak lagi ada rasa/bau makanan yang berubah, ATAU alasan lainnya)</t>
        </is>
      </c>
      <c r="OG20" s="23" t="inlineStr">
        <is>
          <t>Ya</t>
        </is>
      </c>
      <c r="OH20" s="24" t="n">
        <v>0</v>
      </c>
      <c r="OI20" s="24" t="n">
        <v>3</v>
      </c>
      <c r="OJ20" s="24" t="n">
        <v>0</v>
      </c>
      <c r="OK20" s="24" t="n">
        <v>0</v>
      </c>
      <c r="OL20" s="24" t="n">
        <v>0</v>
      </c>
      <c r="OM20" s="24" t="n">
        <v>0</v>
      </c>
      <c r="ON20" s="24" t="n">
        <v>0</v>
      </c>
      <c r="OO20" s="24" t="n">
        <v>0</v>
      </c>
      <c r="OP20" s="48">
        <f>VLOOKUP(AG20,'BUS 2'!$G$1:$CU$424,2,0)</f>
        <v/>
      </c>
      <c r="OQ20" s="8">
        <f>VLOOKUP(AG20,'BUS 2'!$G$1:$CU$424,3,0)</f>
        <v/>
      </c>
      <c r="OR20" s="8">
        <f>VLOOKUP(AG20,'BUS 2'!$G$1:$CU$424,4,0)</f>
        <v/>
      </c>
      <c r="OS20" s="8">
        <f>VLOOKUP(AG20,'BUS 2'!$G$1:$CU$424,5,0)</f>
        <v/>
      </c>
      <c r="OT20" s="8">
        <f>VLOOKUP(AG20,'BUS 2'!$G$1:$CU$424,6,0)</f>
        <v/>
      </c>
      <c r="OU20" s="8">
        <f>VLOOKUP(AG20,'BUS 2'!$G$1:$CU$424,7,0)</f>
        <v/>
      </c>
      <c r="OV20" s="8">
        <f>VLOOKUP(AG20,'BUS 2'!$G$1:$CU$424,8,0)</f>
        <v/>
      </c>
      <c r="OW20" s="8">
        <f>VLOOKUP(AG20,'BUS 2'!$G$1:$CU$424,9,0)</f>
        <v/>
      </c>
      <c r="OX20" s="8">
        <f>VLOOKUP(AG20,'BUS 2'!$G$1:$CU$424,10,0)</f>
        <v/>
      </c>
      <c r="OY20" s="8">
        <f>VLOOKUP(AG20,'BUS 2'!$G$1:$CU$424,11,0)</f>
        <v/>
      </c>
      <c r="OZ20" s="8">
        <f>VLOOKUP(AG20,'BUS 2'!$G$1:$CU$424,12,0)</f>
        <v/>
      </c>
      <c r="PA20" s="8">
        <f>VLOOKUP(AG20,'BUS 2'!$G$1:$CU$424,13,0)</f>
        <v/>
      </c>
      <c r="PB20" s="8">
        <f>VLOOKUP(AG20,'BUS 2'!$G$1:$CU$424,14,0)</f>
        <v/>
      </c>
      <c r="PC20" s="8">
        <f>VLOOKUP(AG20,'BUS 2'!$G$1:$CU$424,15,0)</f>
        <v/>
      </c>
      <c r="PD20" s="8">
        <f>VLOOKUP(AG20,'BUS 2'!$G$1:$CU$424,16,0)</f>
        <v/>
      </c>
      <c r="PE20" s="8">
        <f>VLOOKUP(AG20,'BUS 2'!$G$1:$CU$424,17,0)</f>
        <v/>
      </c>
      <c r="PF20" s="8">
        <f>VLOOKUP(AG20,'BUS 2'!$G$1:$CU$424,18,0)</f>
        <v/>
      </c>
      <c r="PG20" s="8">
        <f>VLOOKUP(AG20,'BUS 2'!$G$1:$CU$424,19,0)</f>
        <v/>
      </c>
      <c r="PH20" s="8">
        <f>VLOOKUP(AG20,'BUS 2'!$G$1:$CU$424,20,0)</f>
        <v/>
      </c>
      <c r="PI20" s="8">
        <f>VLOOKUP(AG20,'BUS 2'!$G$1:$CU$424,21,0)</f>
        <v/>
      </c>
      <c r="PJ20" s="8">
        <f>VLOOKUP(AG20,'BUS 2'!$G$1:$CU$424,22,0)</f>
        <v/>
      </c>
      <c r="PK20" s="8">
        <f>VLOOKUP(AG20,'BUS 2'!$G$1:$CU$424,23,0)</f>
        <v/>
      </c>
      <c r="PL20" s="8">
        <f>VLOOKUP(AG20,'BUS 2'!$G$1:$CU$424,24,0)</f>
        <v/>
      </c>
      <c r="PM20" s="8">
        <f>VLOOKUP(AG20,'BUS 2'!$G$1:$CU$424,25,0)</f>
        <v/>
      </c>
      <c r="PN20" s="8">
        <f>VLOOKUP(AG20,'BUS 2'!$G$1:$CU$424,26,0)</f>
        <v/>
      </c>
      <c r="PO20" s="8">
        <f>VLOOKUP(AG20,'BUS 2'!$G$1:$CU$424,27,0)</f>
        <v/>
      </c>
      <c r="PP20" s="8">
        <f>VLOOKUP(AG20,'BUS 2'!$G$1:$CU$424,28,0)</f>
        <v/>
      </c>
      <c r="PQ20" s="8">
        <f>VLOOKUP(AG20,'BUS 2'!$G$1:$CU$424,29,0)</f>
        <v/>
      </c>
      <c r="PR20" s="8">
        <f>VLOOKUP(AG20,'BUS 2'!$G$1:$CU$424,30,0)</f>
        <v/>
      </c>
      <c r="PS20" s="8">
        <f>VLOOKUP(AG20,'BUS 2'!$G$1:$CU$424,31,0)</f>
        <v/>
      </c>
      <c r="PT20" s="23" t="n"/>
      <c r="PU20" s="23" t="n"/>
      <c r="PV20" s="23" t="n"/>
      <c r="PW20" s="23" t="n"/>
      <c r="PX20" s="23" t="n"/>
      <c r="PY20" s="23" t="n"/>
      <c r="PZ20" s="23" t="n"/>
      <c r="QA20" s="23" t="n"/>
      <c r="QB20" s="23" t="n"/>
      <c r="QC20" s="23" t="n"/>
      <c r="QD20" s="23" t="n"/>
      <c r="QE20" s="23" t="inlineStr">
        <is>
          <t>1-Disebarkan ke lahan terbuka</t>
        </is>
      </c>
      <c r="QF20" s="24" t="n">
        <v>0</v>
      </c>
      <c r="QG20" s="24" t="n">
        <v>0</v>
      </c>
      <c r="QH20" s="24" t="n">
        <v>0</v>
      </c>
      <c r="QI20" s="24" t="n">
        <v>0</v>
      </c>
      <c r="QJ20" s="24" t="n">
        <v>0</v>
      </c>
      <c r="QK20" s="24" t="n">
        <v>1</v>
      </c>
      <c r="QL20" s="24" t="n">
        <v>0</v>
      </c>
      <c r="QM20" s="24" t="n">
        <v>0</v>
      </c>
      <c r="QN20" s="24" t="n">
        <v>0</v>
      </c>
      <c r="QO20" s="23" t="n"/>
      <c r="QP20" s="23" t="n"/>
      <c r="QQ20" s="23" t="n"/>
      <c r="QR20" s="23" t="n"/>
      <c r="QS20" s="23" t="n"/>
      <c r="QT20" s="23" t="n"/>
      <c r="QU20" s="23" t="n"/>
      <c r="QV20" s="23" t="n"/>
      <c r="QW20" s="23" t="n"/>
      <c r="QX20" s="23" t="n"/>
      <c r="QY20" s="23" t="n"/>
      <c r="QZ20" s="23" t="n"/>
      <c r="RA20" s="23" t="n"/>
      <c r="RB20" s="23" t="n"/>
      <c r="RC20" s="23" t="n"/>
      <c r="RD20" s="23" t="n"/>
      <c r="RE20" s="23" t="n"/>
      <c r="RF20" s="23" t="n"/>
      <c r="RG20" s="23" t="n"/>
      <c r="RH20" s="23" t="n"/>
      <c r="RI20" s="23" t="n"/>
      <c r="RJ20" s="23" t="n"/>
      <c r="RK20" s="23" t="n"/>
      <c r="RL20" s="23" t="n"/>
      <c r="RM20" s="23" t="n"/>
      <c r="RN20" s="23" t="n"/>
      <c r="RO20" s="23" t="n"/>
      <c r="RP20" s="23" t="n"/>
      <c r="RQ20" s="23" t="n"/>
      <c r="RR20" s="23" t="n"/>
      <c r="RS20" s="23" t="n"/>
      <c r="RT20" s="23" t="n"/>
      <c r="RU20" s="23" t="n"/>
      <c r="RV20" s="23" t="n"/>
      <c r="RW20" s="23" t="n"/>
      <c r="RX20" s="23" t="n"/>
      <c r="RY20" s="23" t="n"/>
      <c r="RZ20" s="23" t="n"/>
      <c r="SA20" s="23" t="n"/>
      <c r="SB20" s="23" t="n"/>
      <c r="SC20" s="23" t="n"/>
      <c r="SD20" s="23" t="n"/>
      <c r="SE20" s="23" t="n"/>
      <c r="SF20" s="23" t="n"/>
      <c r="SG20" s="23" t="n"/>
      <c r="SH20" s="23" t="n"/>
      <c r="SI20" s="23" t="n"/>
      <c r="SJ20" s="23" t="n"/>
      <c r="SK20" s="23" t="n"/>
      <c r="SL20" s="23" t="n"/>
      <c r="SM20" s="23" t="n"/>
      <c r="SN20" s="23" t="n"/>
      <c r="SO20" s="23" t="n"/>
      <c r="SP20" s="23" t="n"/>
      <c r="SQ20" s="23" t="n"/>
      <c r="SR20" s="23" t="n"/>
      <c r="SS20" s="23" t="n"/>
      <c r="ST20" s="23" t="n"/>
      <c r="SU20" s="23" t="n"/>
      <c r="SV20" s="23" t="n"/>
      <c r="SW20" s="23" t="n"/>
      <c r="SX20" s="23" t="n"/>
      <c r="SY20" s="8">
        <f>VLOOKUP(AG20,'BUS 2'!$G$1:$CU$424,33,0)</f>
        <v/>
      </c>
      <c r="SZ20" s="48">
        <f>VLOOKUP(AG20,'BUS 2'!$G$1:$CU$424,34,0)</f>
        <v/>
      </c>
      <c r="TA20" s="48">
        <f>VLOOKUP(AG20,'BUS 2'!$G$1:$CU$424,35,0)</f>
        <v/>
      </c>
      <c r="TB20" s="48">
        <f>VLOOKUP(AG20,'BUS 2'!$G$1:$CU$424,36,0)</f>
        <v/>
      </c>
      <c r="TC20" s="48">
        <f>VLOOKUP(AG20,'BUS 2'!$G$1:$CU$424,37,0)</f>
        <v/>
      </c>
      <c r="TD20" s="48">
        <f>VLOOKUP(AG20,'BUS 2'!$G$1:$CU$424,38,0)</f>
        <v/>
      </c>
      <c r="TE20" s="48">
        <f>VLOOKUP(AG20,'BUS 2'!$G$1:$CU$424,39,0)</f>
        <v/>
      </c>
      <c r="TF20" s="48">
        <f>VLOOKUP(AG20,'BUS 2'!$G$1:$CU$424,40,0)</f>
        <v/>
      </c>
      <c r="TG20" s="8">
        <f>VLOOKUP(AG20,'BUS 2'!$G$1:$CU$424,42,0)</f>
        <v/>
      </c>
      <c r="TH20" s="8">
        <f>VLOOKUP(AG20,'BUS 2'!$G$1:$CU$424,43,0)</f>
        <v/>
      </c>
      <c r="TI20" s="8">
        <f>VLOOKUP(AG20,'BUS 2'!$G$1:$CU$424,44,0)</f>
        <v/>
      </c>
      <c r="TJ20" s="8">
        <f>VLOOKUP(AG20,'BUS 2'!$G$1:$CU$424,45,0)</f>
        <v/>
      </c>
      <c r="TK20" s="8">
        <f>VLOOKUP(AG20,'BUS 2'!$G$1:$CU$424,46,0)</f>
        <v/>
      </c>
      <c r="TL20" s="8">
        <f>VLOOKUP(AG20,'BUS 2'!$G$1:$CU$424,47,0)</f>
        <v/>
      </c>
      <c r="TM20" s="8">
        <f>VLOOKUP(AG20,'BUS 2'!$G$1:$CU$424,48,0)</f>
        <v/>
      </c>
      <c r="TN20" s="8">
        <f>VLOOKUP(AG20,'BUS 2'!$G$1:$CU$424,49,0)</f>
        <v/>
      </c>
      <c r="TO20" s="8">
        <f>VLOOKUP(AG20,'BUS 2'!$G$1:$CU$424,50,0)</f>
        <v/>
      </c>
      <c r="TP20" s="8">
        <f>VLOOKUP(AG20,'BUS 2'!$G$1:$CU$424,51,0)</f>
        <v/>
      </c>
      <c r="TQ20" s="8">
        <f>VLOOKUP(AG20,'BUS 2'!$G$1:$CU$424,52,0)</f>
        <v/>
      </c>
      <c r="TR20" s="8">
        <f>VLOOKUP(AG20,'BUS 2'!$G$1:$CU$424,53,0)</f>
        <v/>
      </c>
      <c r="TS20" s="48">
        <f>VLOOKUP(AG20,'BUS 2'!$G$1:$CU$424,54,0)</f>
        <v/>
      </c>
      <c r="TT20" s="48">
        <f>VLOOKUP(AG20,'BUS 2'!$G$1:$CU$424,55,0)</f>
        <v/>
      </c>
      <c r="TU20" s="48">
        <f>VLOOKUP(AG20,'BUS 2'!$G$1:$CU$424,56,0)</f>
        <v/>
      </c>
      <c r="TV20" s="48">
        <f>VLOOKUP(AG20,'BUS 2'!$G$1:$CU$424,57,0)</f>
        <v/>
      </c>
      <c r="TW20" s="48">
        <f>VLOOKUP(AG20,'BUS 2'!$G$1:$CU$424,58,0)</f>
        <v/>
      </c>
      <c r="TX20" s="48">
        <f>VLOOKUP(AG20,'BUS 2'!$G$1:$CU$424,59,0)</f>
        <v/>
      </c>
      <c r="TY20" s="48">
        <f>VLOOKUP(AG20,'BUS 2'!$G$1:$CU$424,60,0)</f>
        <v/>
      </c>
      <c r="TZ20" s="48">
        <f>VLOOKUP(AG20,'BUS 2'!$G$1:$CU$424,61,0)</f>
        <v/>
      </c>
      <c r="UA20" s="48">
        <f>VLOOKUP(AG20,'BUS 2'!$G$1:$CU$424,62,0)</f>
        <v/>
      </c>
      <c r="UB20" s="48">
        <f>VLOOKUP(AG20,'BUS 2'!$G$1:$CU$424,63,0)</f>
        <v/>
      </c>
      <c r="UC20" s="48">
        <f>VLOOKUP(AG20,'BUS 2'!$G$1:$CU$424,64,0)</f>
        <v/>
      </c>
      <c r="UD20" s="48">
        <f>VLOOKUP(AG20,'BUS 2'!$G$1:$CU$424,65,0)</f>
        <v/>
      </c>
      <c r="UE20" s="48">
        <f>VLOOKUP(AG20,'BUS 2'!$G$1:$CU$424,66,0)</f>
        <v/>
      </c>
      <c r="UF20" s="48">
        <f>VLOOKUP(AG20,'BUS 2'!$G$1:$CU$424,67,0)</f>
        <v/>
      </c>
      <c r="UG20" s="48">
        <f>VLOOKUP(AG20,'BUS 2'!$G$1:$CU$424,68,0)</f>
        <v/>
      </c>
      <c r="UH20" s="48">
        <f>VLOOKUP(AG20,'BUS 2'!$G$1:$CU$424,69,0)</f>
        <v/>
      </c>
      <c r="UI20" s="48">
        <f>VLOOKUP(AG20,'BUS 2'!$G$1:$CU$424,70,0)</f>
        <v/>
      </c>
      <c r="UJ20" s="48">
        <f>VLOOKUP(AG20,'BUS 2'!$G$1:$CU$424,71,0)</f>
        <v/>
      </c>
      <c r="UK20" s="48">
        <f>VLOOKUP(AG20,'BUS 2'!$G$1:$CU$424,72,0)</f>
        <v/>
      </c>
      <c r="UL20" s="48">
        <f>VLOOKUP(AG20,'BUS 2'!$G$1:$CU$424,73,0)</f>
        <v/>
      </c>
      <c r="UM20" s="48">
        <f>VLOOKUP(AG20,'BUS 2'!$G$1:$CU$424,74,0)</f>
        <v/>
      </c>
      <c r="UN20" s="48">
        <f>VLOOKUP(AG20,'BUS 2'!$G$1:$CU$424,75,0)</f>
        <v/>
      </c>
      <c r="UO20" s="48">
        <f>VLOOKUP(AG20,'BUS 2'!$G$1:$CU$424,76,0)</f>
        <v/>
      </c>
      <c r="UP20" s="48">
        <f>VLOOKUP(AG20,'BUS 2'!$G$1:$CU$424,77,0)</f>
        <v/>
      </c>
      <c r="UQ20" s="48">
        <f>VLOOKUP(AG20,'BUS 2'!$G$1:$CU$424,78,0)</f>
        <v/>
      </c>
      <c r="UR20" s="48">
        <f>VLOOKUP(AG20,'BUS 2'!$G$1:$CU$424,79,0)</f>
        <v/>
      </c>
      <c r="US20" s="48">
        <f>VLOOKUP(AG20,'BUS 2'!$G$1:$CU$424,80,0)</f>
        <v/>
      </c>
      <c r="UT20" s="48">
        <f>VLOOKUP(AG20,'BUS 2'!$G$1:$CU$424,81,0)</f>
        <v/>
      </c>
      <c r="UU20" s="23" t="n"/>
      <c r="UV20" s="23" t="inlineStr">
        <is>
          <t>Pemberian pakan di kandang</t>
        </is>
      </c>
      <c r="UW20" s="23" t="n"/>
      <c r="UX20" s="23" t="n"/>
      <c r="UY20" s="23" t="n"/>
      <c r="UZ20" s="23" t="n"/>
      <c r="VA20" s="23" t="n"/>
      <c r="VB20" s="23" t="n"/>
      <c r="VC20" s="23" t="n"/>
      <c r="VD20" s="23" t="inlineStr">
        <is>
          <t>Sangat teratur (setiap hari)</t>
        </is>
      </c>
      <c r="VE20" s="23" t="n"/>
      <c r="VF20" s="23" t="n"/>
      <c r="VG20" s="23" t="n"/>
      <c r="VH20" s="23" t="n"/>
      <c r="VI20" s="23" t="n"/>
      <c r="VJ20" s="23" t="n"/>
      <c r="VK20" s="23" t="n"/>
      <c r="VL20" s="23" t="inlineStr">
        <is>
          <t>Sangat sering (&gt;1 kali sehari)</t>
        </is>
      </c>
      <c r="VM20" s="23" t="n"/>
      <c r="VN20" s="23" t="n"/>
      <c r="VO20" s="23" t="n"/>
      <c r="VP20" s="23" t="n"/>
      <c r="VQ20" s="23" t="n"/>
      <c r="VR20" s="23" t="n"/>
      <c r="VS20" s="23" t="n"/>
      <c r="VT20" s="23" t="n"/>
      <c r="VU20" s="23" t="n"/>
      <c r="VV20" s="23" t="n"/>
      <c r="VW20" s="23" t="n"/>
      <c r="VX20" s="23" t="n"/>
      <c r="VY20" s="23" t="n"/>
      <c r="VZ20" s="23" t="n"/>
      <c r="WA20" s="23" t="n"/>
      <c r="WB20" s="23" t="n"/>
      <c r="WC20" s="23" t="n"/>
      <c r="WD20" s="23" t="n"/>
      <c r="WE20" s="23" t="n"/>
      <c r="WF20" s="23" t="inlineStr">
        <is>
          <t>4-Disimpan dalam kotak bersekat 6-Digester biogas</t>
        </is>
      </c>
      <c r="WG20" s="24" t="n">
        <v>0</v>
      </c>
      <c r="WH20" s="24" t="n">
        <v>0</v>
      </c>
      <c r="WI20" s="24" t="n">
        <v>0</v>
      </c>
      <c r="WJ20" s="24" t="n">
        <v>1</v>
      </c>
      <c r="WK20" s="24" t="n">
        <v>0</v>
      </c>
      <c r="WL20" s="24" t="n">
        <v>1</v>
      </c>
      <c r="WM20" s="24" t="n">
        <v>0</v>
      </c>
      <c r="WN20" s="24" t="n">
        <v>0</v>
      </c>
      <c r="WO20" s="23" t="n"/>
      <c r="WP20" s="23" t="n"/>
      <c r="WQ20" s="23" t="n"/>
      <c r="WR20" s="23" t="n"/>
      <c r="WS20" s="23" t="n"/>
      <c r="WT20" s="23" t="n"/>
      <c r="WU20" s="23" t="n"/>
      <c r="WV20" s="23" t="n"/>
      <c r="WW20" s="23" t="n"/>
      <c r="WX20" s="23" t="n"/>
      <c r="WY20" s="23" t="n"/>
      <c r="WZ20" s="23" t="n"/>
      <c r="XA20" s="23" t="n"/>
      <c r="XB20" s="23" t="n"/>
      <c r="XC20" s="23" t="n"/>
      <c r="XD20" s="23" t="n"/>
      <c r="XE20" s="23" t="n"/>
      <c r="XF20" s="23" t="n"/>
      <c r="XG20" s="23" t="n"/>
      <c r="XH20" s="23" t="n"/>
      <c r="XI20" s="23" t="n"/>
      <c r="XJ20" s="23" t="n"/>
      <c r="XK20" s="23" t="n"/>
      <c r="XL20" s="23" t="n"/>
      <c r="XM20" s="23" t="n"/>
      <c r="XN20" s="23" t="n"/>
      <c r="XO20" s="23" t="n"/>
      <c r="XP20" s="23" t="n"/>
      <c r="XQ20" s="23" t="n"/>
      <c r="XR20" s="23" t="n"/>
      <c r="XS20" s="23" t="n"/>
      <c r="XT20" s="23" t="n"/>
      <c r="XU20" s="23" t="n"/>
      <c r="XV20" s="23" t="n"/>
      <c r="XW20" s="23" t="n"/>
      <c r="XX20" s="23" t="n"/>
      <c r="XY20" s="23" t="n"/>
      <c r="XZ20" s="23" t="n"/>
      <c r="YA20" s="23" t="n"/>
      <c r="YB20" s="23" t="n"/>
      <c r="YC20" s="23" t="n"/>
      <c r="YD20" s="23" t="n"/>
      <c r="YE20" s="23" t="n"/>
      <c r="YF20" s="23" t="n"/>
      <c r="YG20" s="23" t="n"/>
      <c r="YH20" s="23" t="n"/>
      <c r="YI20" s="23" t="n"/>
      <c r="YJ20" s="23" t="n"/>
      <c r="YK20" s="23" t="n"/>
      <c r="YL20" s="23" t="n"/>
      <c r="YM20" s="23" t="n"/>
      <c r="YN20" s="23" t="n"/>
      <c r="YO20" s="23" t="n"/>
      <c r="YP20" s="23" t="n"/>
      <c r="YQ20" s="23" t="n"/>
      <c r="YR20" s="23" t="n"/>
      <c r="YS20" s="23" t="n"/>
      <c r="YT20" s="23" t="n"/>
      <c r="YU20" s="23" t="n"/>
      <c r="YV20" s="23" t="n"/>
      <c r="YW20" s="23" t="n"/>
      <c r="YX20" s="23" t="n"/>
      <c r="YY20" s="23" t="n"/>
      <c r="YZ20" s="23" t="n"/>
      <c r="ZA20" s="23" t="n"/>
      <c r="ZB20" s="23" t="n"/>
      <c r="ZC20" s="23" t="n"/>
      <c r="ZD20" s="23" t="n"/>
      <c r="ZE20" s="23" t="n"/>
      <c r="ZF20" s="23" t="n"/>
      <c r="ZG20" s="23" t="n"/>
      <c r="ZH20" s="23" t="n"/>
      <c r="ZI20" s="23" t="n"/>
      <c r="ZJ20" s="23" t="n"/>
      <c r="ZK20" s="23" t="n"/>
      <c r="ZL20" s="23" t="n"/>
      <c r="ZM20" s="23" t="n"/>
      <c r="ZN20" s="23" t="n"/>
      <c r="ZO20" s="24" t="n">
        <v>50</v>
      </c>
      <c r="ZP20" s="23" t="n"/>
      <c r="ZQ20" s="23" t="n"/>
      <c r="ZR20" s="23" t="n"/>
      <c r="ZS20" s="23" t="n"/>
      <c r="ZT20" s="23" t="n"/>
      <c r="ZU20" s="23" t="n"/>
      <c r="ZV20" s="23" t="n"/>
      <c r="ZW20" s="24" t="n">
        <v>2</v>
      </c>
      <c r="ZX20" s="23" t="n"/>
      <c r="ZY20" s="23" t="n"/>
      <c r="ZZ20" s="23" t="n"/>
      <c r="AAA20" s="23" t="n"/>
      <c r="AAB20" s="23" t="n"/>
      <c r="AAC20" s="23" t="n"/>
      <c r="AAD20" s="23" t="n"/>
      <c r="AAE20" s="23" t="inlineStr">
        <is>
          <t>Pakan segar (misal: rumput)</t>
        </is>
      </c>
      <c r="AAF20" s="23" t="n"/>
      <c r="AAG20" s="23" t="n"/>
      <c r="AAH20" s="23" t="n"/>
      <c r="AAI20" s="23" t="n"/>
      <c r="AAJ20" s="23" t="n"/>
      <c r="AAK20" s="23" t="n"/>
      <c r="AAL20" s="23" t="inlineStr">
        <is>
          <t>Ya</t>
        </is>
      </c>
      <c r="AAM20" s="23" t="inlineStr">
        <is>
          <t>Padat Cair</t>
        </is>
      </c>
      <c r="AAN20" s="24" t="n">
        <v>1</v>
      </c>
      <c r="AAO20" s="24" t="n">
        <v>1</v>
      </c>
      <c r="AAP20" s="24" t="n">
        <v>50</v>
      </c>
      <c r="AAQ20" s="24" t="n">
        <v>50</v>
      </c>
      <c r="AAR20" s="23" t="inlineStr">
        <is>
          <t>Ya</t>
        </is>
      </c>
      <c r="AAS20" s="23" t="inlineStr">
        <is>
          <t>Mengetahui</t>
        </is>
      </c>
      <c r="AAT20" s="23" t="inlineStr">
        <is>
          <t>Digunakan untuk pupuk di lahan pertanian sendiri Dibuang ke lahan sekitar kandang - yg ditanami tanaman Diberikan gratis ke orang lain</t>
        </is>
      </c>
      <c r="AAU20" s="24" t="n">
        <v>1</v>
      </c>
      <c r="AAV20" s="24" t="n">
        <v>0</v>
      </c>
      <c r="AAW20" s="24" t="n">
        <v>0</v>
      </c>
      <c r="AAX20" s="24" t="n">
        <v>1</v>
      </c>
      <c r="AAY20" s="24" t="n">
        <v>1</v>
      </c>
      <c r="AAZ20" s="24" t="n">
        <v>0</v>
      </c>
      <c r="ABA20" s="24" t="n">
        <v>0</v>
      </c>
      <c r="ABB20" s="23" t="inlineStr">
        <is>
          <t>Pupuk cair untuk tanaman</t>
        </is>
      </c>
      <c r="ABC20" s="24" t="n">
        <v>1</v>
      </c>
      <c r="ABD20" s="24" t="n">
        <v>0</v>
      </c>
      <c r="ABE20" s="24" t="n">
        <v>0</v>
      </c>
      <c r="ABF20" s="24" t="n">
        <v>0</v>
      </c>
      <c r="ABG20" s="24" t="n">
        <v>0</v>
      </c>
      <c r="ABH20" s="23" t="n"/>
      <c r="ABI20" s="23" t="n"/>
      <c r="ABJ20" s="23" t="n"/>
      <c r="ABK20" s="23" t="n"/>
      <c r="ABL20" s="23" t="n"/>
      <c r="ABM20" s="23" t="n"/>
      <c r="ABN20" s="23" t="n"/>
      <c r="ABO20" s="23" t="n"/>
      <c r="ABP20" s="23" t="n"/>
      <c r="ABQ20" s="11" t="inlineStr">
        <is>
          <t>Rumput</t>
        </is>
      </c>
      <c r="ABR20" s="23" t="inlineStr">
        <is>
          <t>Cukup (2 minggu sekali)</t>
        </is>
      </c>
      <c r="ABS20" s="24" t="n">
        <v>2000</v>
      </c>
      <c r="ABT20" s="24" t="n">
        <v>2000</v>
      </c>
      <c r="ABU20" s="24" t="n">
        <v>50</v>
      </c>
      <c r="ABV20" s="24" t="n">
        <v>50</v>
      </c>
      <c r="ABW20" s="23" t="inlineStr">
        <is>
          <t>Urea</t>
        </is>
      </c>
      <c r="ABX20" s="23" t="n"/>
      <c r="ABY20" s="24" t="n">
        <v>30</v>
      </c>
      <c r="ABZ20" s="24" t="n">
        <v>4000</v>
      </c>
      <c r="ACA20" s="24" t="n">
        <v>10</v>
      </c>
      <c r="ACB20" s="24" t="n">
        <v>4000</v>
      </c>
      <c r="ACC20" s="24" t="n">
        <v>500</v>
      </c>
      <c r="ACD20" s="24" t="n">
        <v>650</v>
      </c>
      <c r="ACE20" s="23" t="inlineStr">
        <is>
          <t>Ya</t>
        </is>
      </c>
      <c r="ACF20" s="23" t="inlineStr">
        <is>
          <t>Sangat meningkat</t>
        </is>
      </c>
      <c r="ACG20" s="23" t="inlineStr">
        <is>
          <t>Menurun</t>
        </is>
      </c>
      <c r="ACH20" s="23" t="inlineStr">
        <is>
          <t>Cukup meningkat</t>
        </is>
      </c>
      <c r="ACI20" s="23" t="n"/>
      <c r="ACJ20" s="23" t="n"/>
      <c r="ACK20" s="23" t="inlineStr">
        <is>
          <t>Tidak punya waktu mengumpulkannya Ladang/sawah terlalu jauh, sulit untuk mengangkut ke sana</t>
        </is>
      </c>
      <c r="ACL20" s="24" t="n">
        <v>0</v>
      </c>
      <c r="ACM20" s="24" t="n">
        <v>0</v>
      </c>
      <c r="ACN20" s="24" t="n">
        <v>1</v>
      </c>
      <c r="ACO20" s="24" t="n">
        <v>1</v>
      </c>
      <c r="ACP20" s="24" t="n">
        <v>0</v>
      </c>
      <c r="ACQ20" s="24" t="n">
        <v>0</v>
      </c>
      <c r="ACR20" s="24" t="n">
        <v>0</v>
      </c>
      <c r="ACS20" s="23" t="n"/>
      <c r="ACT20" s="23" t="inlineStr">
        <is>
          <t>tidak</t>
        </is>
      </c>
      <c r="ACU20" s="23" t="inlineStr">
        <is>
          <t>Manfaat besar dan membantu kehidupan sehari-hari</t>
        </is>
      </c>
      <c r="ACV20" s="23" t="inlineStr">
        <is>
          <t>Berkurang</t>
        </is>
      </c>
      <c r="ACW20" s="23" t="inlineStr">
        <is>
          <t>Anggota keluarga - Perempuan dewasa</t>
        </is>
      </c>
      <c r="ACX20" s="23" t="inlineStr">
        <is>
          <t>Setuju</t>
        </is>
      </c>
      <c r="ACY20" s="23" t="inlineStr">
        <is>
          <t>Anggota keluarga - Laki-laki dewasa Anggota keluarga - Perempuan dewasa Anggota keluarga - Anak-anak</t>
        </is>
      </c>
      <c r="ACZ20" s="24" t="n">
        <v>1</v>
      </c>
      <c r="ADA20" s="24" t="n">
        <v>1</v>
      </c>
      <c r="ADB20" s="24" t="n">
        <v>1</v>
      </c>
      <c r="ADC20" s="24" t="n">
        <v>0</v>
      </c>
      <c r="ADD20" s="23" t="inlineStr">
        <is>
          <t>Puas</t>
        </is>
      </c>
      <c r="ADE20" s="23" t="inlineStr">
        <is>
          <t>Puas</t>
        </is>
      </c>
      <c r="ADF20" s="23" t="inlineStr">
        <is>
          <t>Puas</t>
        </is>
      </c>
      <c r="ADG20" s="23" t="inlineStr">
        <is>
          <t>Puas</t>
        </is>
      </c>
      <c r="ADH20" s="23" t="inlineStr">
        <is>
          <t>Tidak</t>
        </is>
      </c>
      <c r="ADI20" s="23" t="n"/>
      <c r="ADJ20" s="23" t="inlineStr">
        <is>
          <t>Puas</t>
        </is>
      </c>
      <c r="ADK20" s="23" t="n"/>
      <c r="ADL20" s="23" t="n"/>
      <c r="ADM20" s="23" t="n"/>
      <c r="ADN20" s="23" t="n"/>
      <c r="ADO20" s="23" t="n"/>
      <c r="ADP20" s="23" t="n"/>
      <c r="ADQ20" s="23" t="n"/>
      <c r="ADR20" s="23" t="n"/>
      <c r="ADS20" s="23" t="n"/>
      <c r="ADT20" s="23" t="n"/>
      <c r="ADU20" s="23" t="inlineStr">
        <is>
          <t>Menghubungi CPO atau pendamping</t>
        </is>
      </c>
      <c r="ADV20" s="24" t="n">
        <v>0</v>
      </c>
      <c r="ADW20" s="24" t="n">
        <v>0</v>
      </c>
      <c r="ADX20" s="24" t="n">
        <v>0</v>
      </c>
      <c r="ADY20" s="24" t="n">
        <v>0</v>
      </c>
      <c r="ADZ20" s="24" t="n">
        <v>1</v>
      </c>
      <c r="AEA20" s="24" t="n">
        <v>0</v>
      </c>
      <c r="AEB20" s="24" t="n">
        <v>0</v>
      </c>
      <c r="AEC20" s="24" t="n">
        <v>0</v>
      </c>
      <c r="AED20" s="12" t="n"/>
      <c r="AEE20" s="17" t="inlineStr">
        <is>
          <t>Laki-laki dewasa</t>
        </is>
      </c>
      <c r="AEF20" s="48" t="n"/>
      <c r="AEG20" s="17" t="inlineStr">
        <is>
          <t>Menelepon atau WA langsung</t>
        </is>
      </c>
      <c r="AEH20" s="23" t="n"/>
      <c r="AEI20" s="11" t="inlineStr">
        <is>
          <t>Tidak ada</t>
        </is>
      </c>
      <c r="AEJ20" s="23" t="inlineStr">
        <is>
          <t>Ya, selalu</t>
        </is>
      </c>
      <c r="AEK20"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20" s="18" t="n">
        <v>1</v>
      </c>
      <c r="AEM20" s="18" t="n">
        <v>1</v>
      </c>
      <c r="AEN20" s="18" t="n">
        <v>1</v>
      </c>
      <c r="AEO20" s="18" t="n">
        <v>1</v>
      </c>
      <c r="AEP20" s="18" t="n">
        <v>1</v>
      </c>
      <c r="AEQ20" s="18" t="n">
        <v>1</v>
      </c>
      <c r="AER20" s="18" t="n">
        <v>1</v>
      </c>
      <c r="AES20" s="18" t="n">
        <v>1</v>
      </c>
      <c r="AET20" s="18" t="n">
        <v>1</v>
      </c>
      <c r="AEU20" s="18" t="n">
        <v>0</v>
      </c>
      <c r="AEV20" s="18" t="n">
        <v>0</v>
      </c>
      <c r="AEW20" s="18" t="n">
        <v>0</v>
      </c>
      <c r="AEX20" s="23" t="n"/>
      <c r="AEY20" s="23" t="inlineStr">
        <is>
          <t>Mengurangi pengeluaran energi</t>
        </is>
      </c>
      <c r="AEZ20" s="23" t="n"/>
      <c r="AFA20" s="23" t="inlineStr">
        <is>
          <t>Pemerintah daerah</t>
        </is>
      </c>
      <c r="AFB20" s="23" t="n"/>
      <c r="AFC20" s="23" t="inlineStr">
        <is>
          <t>WhatsApp Image 2026-02-05 at 21.48.21 (1)-11_1_58.jpeg</t>
        </is>
      </c>
      <c r="AFD20" s="25" t="inlineStr">
        <is>
          <t>https://kf.kobotoolbox.org/api/v2/assets/avstPQqLr3Ab3ZdcVTXZ6f/data/665003147/attachments/attTdFDvH9uFVMLRLssUjsgE/</t>
        </is>
      </c>
      <c r="AFE20" s="23" t="inlineStr">
        <is>
          <t>WhatsApp Image 2026-02-05 at 21.48.21-11_2_12.jpeg</t>
        </is>
      </c>
      <c r="AFF20" s="25" t="inlineStr">
        <is>
          <t>https://kf.kobotoolbox.org/api/v2/assets/avstPQqLr3Ab3ZdcVTXZ6f/data/665003147/attachments/atttxNpXRj46PFvTmTkJcFam/</t>
        </is>
      </c>
      <c r="AFG20" s="23" t="inlineStr">
        <is>
          <t>manto</t>
        </is>
      </c>
      <c r="AFH20" s="23" t="n"/>
      <c r="AFI20" s="23" t="n"/>
    </row>
    <row r="21">
      <c r="A21" s="6" t="n">
        <v>46059</v>
      </c>
      <c r="B21" s="6" t="n">
        <v>46059</v>
      </c>
      <c r="C21" s="48" t="inlineStr">
        <is>
          <t>Marmanto</t>
        </is>
      </c>
      <c r="D21" s="48" t="inlineStr">
        <is>
          <t>Ruslan</t>
        </is>
      </c>
      <c r="E21" s="8" t="n">
        <v>6282138033049</v>
      </c>
      <c r="F21" s="48" t="n"/>
      <c r="G21" s="8" t="n">
        <v>-7.21401879</v>
      </c>
      <c r="H21" s="8" t="n">
        <v>110.2638694</v>
      </c>
      <c r="I21" s="48" t="n"/>
      <c r="J21" s="8" t="n">
        <v>4.52</v>
      </c>
      <c r="K21" s="48" t="n"/>
      <c r="L21" s="48" t="n"/>
      <c r="M21" s="8" t="n">
        <v>-7.21401062</v>
      </c>
      <c r="N21" s="8" t="n">
        <v>110.2638854</v>
      </c>
      <c r="O21" s="48" t="n"/>
      <c r="P21" s="8" t="n">
        <v>4.96</v>
      </c>
      <c r="Q21" s="48" t="n"/>
      <c r="R21" s="48" t="inlineStr">
        <is>
          <t>Jawa Tengah</t>
        </is>
      </c>
      <c r="S21" s="48" t="n"/>
      <c r="T21" s="48" t="n"/>
      <c r="U21" s="48" t="n"/>
      <c r="V21" s="48" t="n"/>
      <c r="W21" s="48" t="n"/>
      <c r="X21" s="48" t="n"/>
      <c r="Y21" s="48" t="n"/>
      <c r="Z21" s="48" t="n"/>
      <c r="AA21" s="48" t="n"/>
      <c r="AB21" s="48" t="n"/>
      <c r="AC21" s="48" t="inlineStr">
        <is>
          <t>Semarang</t>
        </is>
      </c>
      <c r="AD21" s="48" t="inlineStr">
        <is>
          <t>Getasan</t>
        </is>
      </c>
      <c r="AE21" s="48" t="inlineStr">
        <is>
          <t>Manggihan</t>
        </is>
      </c>
      <c r="AF21" s="48" t="inlineStr">
        <is>
          <t>SION</t>
        </is>
      </c>
      <c r="AG21" s="48" t="inlineStr">
        <is>
          <t>ONP0331</t>
        </is>
      </c>
      <c r="AH21" s="8" t="n">
        <v>2</v>
      </c>
      <c r="AI21" s="48" t="inlineStr">
        <is>
          <t>VPA2</t>
        </is>
      </c>
      <c r="AJ21" s="48" t="inlineStr">
        <is>
          <t>Aktif</t>
        </is>
      </c>
      <c r="AK21" s="8" t="n">
        <v>55</v>
      </c>
      <c r="AL21" s="48" t="inlineStr">
        <is>
          <t>Laki-laki</t>
        </is>
      </c>
      <c r="AM21" s="48" t="inlineStr">
        <is>
          <t>Sudah menikah</t>
        </is>
      </c>
      <c r="AN21" s="48" t="inlineStr">
        <is>
          <t>SMA/Sederajat</t>
        </is>
      </c>
      <c r="AO21" s="48" t="inlineStr">
        <is>
          <t>Petani</t>
        </is>
      </c>
      <c r="AP21" s="8" t="n">
        <v>1</v>
      </c>
      <c r="AQ21" s="8" t="n">
        <v>0</v>
      </c>
      <c r="AR21" s="8" t="n">
        <v>0</v>
      </c>
      <c r="AS21" s="8" t="n">
        <v>0</v>
      </c>
      <c r="AT21" s="8" t="n">
        <v>0</v>
      </c>
      <c r="AU21" s="8" t="n">
        <v>0</v>
      </c>
      <c r="AV21" s="8" t="n">
        <v>0</v>
      </c>
      <c r="AW21" s="8" t="n">
        <v>0</v>
      </c>
      <c r="AX21" s="48" t="n"/>
      <c r="AY21" s="48" t="inlineStr">
        <is>
          <t>Peternak</t>
        </is>
      </c>
      <c r="AZ21" s="8" t="n">
        <v>0</v>
      </c>
      <c r="BA21" s="8" t="n">
        <v>1</v>
      </c>
      <c r="BB21" s="8" t="n">
        <v>0</v>
      </c>
      <c r="BC21" s="8" t="n">
        <v>0</v>
      </c>
      <c r="BD21" s="8" t="n">
        <v>0</v>
      </c>
      <c r="BE21" s="8" t="n">
        <v>0</v>
      </c>
      <c r="BF21" s="8" t="n">
        <v>0</v>
      </c>
      <c r="BG21" s="8" t="n">
        <v>0</v>
      </c>
      <c r="BH21" s="48" t="n"/>
      <c r="BI21" s="48" t="inlineStr">
        <is>
          <t>Rp2.500.000 - Rp3.500.000</t>
        </is>
      </c>
      <c r="BJ21" s="8" t="n">
        <v>1</v>
      </c>
      <c r="BK21" s="8" t="n">
        <v>1</v>
      </c>
      <c r="BL21" s="8" t="n">
        <v>0</v>
      </c>
      <c r="BM21" s="8" t="n">
        <v>0</v>
      </c>
      <c r="BN21" s="48" t="inlineStr">
        <is>
          <t>Milik sendiri</t>
        </is>
      </c>
      <c r="BO21" s="48" t="inlineStr">
        <is>
          <t>Permanen (dinding bata dan semen)</t>
        </is>
      </c>
      <c r="BP21" s="8" t="n">
        <v>1</v>
      </c>
      <c r="BQ21" s="8" t="n">
        <v>0</v>
      </c>
      <c r="BR21" s="8" t="n">
        <v>0</v>
      </c>
      <c r="BS21" s="8" t="n">
        <v>0</v>
      </c>
      <c r="BT21" s="8" t="n">
        <v>0</v>
      </c>
      <c r="BU21" s="48" t="n"/>
      <c r="BV21" s="48" t="inlineStr">
        <is>
          <t>Keramik/ubin</t>
        </is>
      </c>
      <c r="BW21" s="8" t="n">
        <v>0</v>
      </c>
      <c r="BX21" s="8" t="n">
        <v>0</v>
      </c>
      <c r="BY21" s="8" t="n">
        <v>1</v>
      </c>
      <c r="BZ21" s="8" t="n">
        <v>0</v>
      </c>
      <c r="CA21" s="8" t="n">
        <v>0</v>
      </c>
      <c r="CB21" s="48" t="n"/>
      <c r="CC21" s="48" t="inlineStr">
        <is>
          <t>Genting</t>
        </is>
      </c>
      <c r="CD21" s="8" t="n">
        <v>0</v>
      </c>
      <c r="CE21" s="8" t="n">
        <v>0</v>
      </c>
      <c r="CF21" s="8" t="n">
        <v>0</v>
      </c>
      <c r="CG21" s="8" t="n">
        <v>0</v>
      </c>
      <c r="CH21" s="8" t="n">
        <v>0</v>
      </c>
      <c r="CI21" s="8" t="n">
        <v>1</v>
      </c>
      <c r="CJ21" s="8" t="n">
        <v>0</v>
      </c>
      <c r="CK21" s="48" t="n"/>
      <c r="CL21" s="48" t="inlineStr">
        <is>
          <t>Ya</t>
        </is>
      </c>
      <c r="CM21" s="8" t="n">
        <v>2024</v>
      </c>
      <c r="CN21" s="48" t="inlineStr">
        <is>
          <t>Fixed-Dome (Kubah Tetap)</t>
        </is>
      </c>
      <c r="CO21" s="48" t="inlineStr">
        <is>
          <t>6 m³ (4-5 ekor sapi, ±5 jam memasak/hari, ±50 kg</t>
        </is>
      </c>
      <c r="CP21" s="48" t="inlineStr">
        <is>
          <t>Anggota keluarga - laki-laki</t>
        </is>
      </c>
      <c r="CQ21" s="8" t="n">
        <v>0</v>
      </c>
      <c r="CR21" s="8" t="n">
        <v>0</v>
      </c>
      <c r="CS21" s="8" t="n">
        <v>0</v>
      </c>
      <c r="CT21" s="8" t="n">
        <v>0</v>
      </c>
      <c r="CU21" s="10" t="n">
        <v>1</v>
      </c>
      <c r="CV21" s="10" t="n">
        <v>0</v>
      </c>
      <c r="CW21" s="10" t="n">
        <v>0</v>
      </c>
      <c r="CX21" s="8" t="n">
        <v>0</v>
      </c>
      <c r="CY21" s="48" t="inlineStr">
        <is>
          <t>Anggota keluarga - laki-laki</t>
        </is>
      </c>
      <c r="CZ21" s="8" t="n">
        <v>1</v>
      </c>
      <c r="DA21" s="8" t="n">
        <v>0</v>
      </c>
      <c r="DB21" s="8" t="n">
        <v>0</v>
      </c>
      <c r="DC21" s="48" t="n"/>
      <c r="DD21" s="48" t="inlineStr">
        <is>
          <t>Anggota keluarga - laki-laki CPO atau pendamping</t>
        </is>
      </c>
      <c r="DE21" s="8" t="n">
        <v>1</v>
      </c>
      <c r="DF21" s="8" t="n">
        <v>0</v>
      </c>
      <c r="DG21" s="8" t="n">
        <v>1</v>
      </c>
      <c r="DH21" s="8" t="n">
        <v>0</v>
      </c>
      <c r="DI21" s="48" t="n"/>
      <c r="DJ21" s="48" t="inlineStr">
        <is>
          <t>Anggota keluarga - laki-laki CPO atau pendamping</t>
        </is>
      </c>
      <c r="DK21" s="8" t="n">
        <v>1</v>
      </c>
      <c r="DL21" s="8" t="n">
        <v>0</v>
      </c>
      <c r="DM21" s="8" t="n">
        <v>1</v>
      </c>
      <c r="DN21" s="8" t="n">
        <v>0</v>
      </c>
      <c r="DO21" s="48" t="n"/>
      <c r="DP21" s="8" t="n">
        <v>1</v>
      </c>
      <c r="DQ21" s="8" t="n">
        <v>0</v>
      </c>
      <c r="DR21" s="8" t="n">
        <v>0</v>
      </c>
      <c r="DS21" s="48" t="n"/>
      <c r="DT21" s="48" t="n"/>
      <c r="DU21" s="48" t="n"/>
      <c r="DV21" s="48" t="inlineStr">
        <is>
          <t>Ya</t>
        </is>
      </c>
      <c r="DW21" s="48" t="n"/>
      <c r="DX21" s="48" t="n"/>
      <c r="DY21" s="48" t="n"/>
      <c r="DZ21" s="48" t="n"/>
      <c r="EA21" s="48" t="n"/>
      <c r="EB21" s="48" t="n"/>
      <c r="EC21" s="48" t="n"/>
      <c r="ED21" s="48" t="n"/>
      <c r="EE21" s="48" t="n"/>
      <c r="EF21" s="48" t="n"/>
      <c r="EG21" s="48" t="n"/>
      <c r="EH21" s="48" t="n"/>
      <c r="EI21" s="48" t="inlineStr">
        <is>
          <t>Tidak ada masalah</t>
        </is>
      </c>
      <c r="EJ21" s="8" t="n">
        <v>0</v>
      </c>
      <c r="EK21" s="8" t="n">
        <v>0</v>
      </c>
      <c r="EL21" s="8" t="n">
        <v>0</v>
      </c>
      <c r="EM21" s="8" t="n">
        <v>1</v>
      </c>
      <c r="EN21" s="8" t="n">
        <v>0</v>
      </c>
      <c r="EO21" s="11" t="n"/>
      <c r="EP21" s="48" t="inlineStr">
        <is>
          <t>Ya, cukup jelas dan mudah diikuti</t>
        </is>
      </c>
      <c r="EQ21" s="48" t="inlineStr">
        <is>
          <t>Pelatihan</t>
        </is>
      </c>
      <c r="ER21" s="48" t="inlineStr">
        <is>
          <t>CPO atau pendamping</t>
        </is>
      </c>
      <c r="ES21" s="8" t="n">
        <v>1</v>
      </c>
      <c r="ET21" s="8" t="n">
        <v>0</v>
      </c>
      <c r="EU21" s="8" t="n">
        <v>0</v>
      </c>
      <c r="EV21" s="8" t="n">
        <v>0</v>
      </c>
      <c r="EW21" s="48" t="n"/>
      <c r="EX21" s="48" t="inlineStr">
        <is>
          <t>Anggota keluarga - Laki-laki</t>
        </is>
      </c>
      <c r="EY21" s="8" t="n">
        <v>1</v>
      </c>
      <c r="EZ21" s="8" t="n">
        <v>0</v>
      </c>
      <c r="FA21" s="8" t="n">
        <v>0</v>
      </c>
      <c r="FB21" s="48" t="n"/>
      <c r="FC21" s="48" t="inlineStr">
        <is>
          <t>Setiap minggu</t>
        </is>
      </c>
      <c r="FD21" s="48" t="n"/>
      <c r="FE21" s="48" t="inlineStr">
        <is>
          <t>Mengetahui</t>
        </is>
      </c>
      <c r="FF21" s="48" t="inlineStr">
        <is>
          <t>Selalu (setiap hari)</t>
        </is>
      </c>
      <c r="FG21" s="48" t="inlineStr">
        <is>
          <t>Mengetahui</t>
        </is>
      </c>
      <c r="FH21" s="48" t="inlineStr">
        <is>
          <t>Sering (setiap minggu)</t>
        </is>
      </c>
      <c r="FI21" s="48" t="inlineStr">
        <is>
          <t>Mengetahui</t>
        </is>
      </c>
      <c r="FJ21" s="48" t="inlineStr">
        <is>
          <t>Sering (setiap minggu)</t>
        </is>
      </c>
      <c r="FK21" s="48" t="inlineStr">
        <is>
          <t>Mengetahui</t>
        </is>
      </c>
      <c r="FL21" s="48" t="inlineStr">
        <is>
          <t>Cukup sering (2 minggu sekali)</t>
        </is>
      </c>
      <c r="FM21" s="48" t="inlineStr">
        <is>
          <t>Mengetahui</t>
        </is>
      </c>
      <c r="FN21" s="48" t="inlineStr">
        <is>
          <t>Sering (setiap minggu)</t>
        </is>
      </c>
      <c r="FO21" s="48" t="inlineStr">
        <is>
          <t>Mengetahui</t>
        </is>
      </c>
      <c r="FP21" s="48" t="inlineStr">
        <is>
          <t>Sering (setiap minggu)</t>
        </is>
      </c>
      <c r="FQ21" s="48" t="inlineStr">
        <is>
          <t>Mengetahui</t>
        </is>
      </c>
      <c r="FR21" s="48" t="inlineStr">
        <is>
          <t>Ya</t>
        </is>
      </c>
      <c r="FS21" s="48" t="inlineStr">
        <is>
          <t>Mengetahui</t>
        </is>
      </c>
      <c r="FT21" s="48" t="inlineStr">
        <is>
          <t>Ya, selalu</t>
        </is>
      </c>
      <c r="FU21" s="48" t="inlineStr">
        <is>
          <t>Laki-laki dewasa Perempuan dewasa</t>
        </is>
      </c>
      <c r="FV21" s="8" t="n">
        <v>1</v>
      </c>
      <c r="FW21" s="8" t="n">
        <v>1</v>
      </c>
      <c r="FX21" s="8" t="n">
        <v>0</v>
      </c>
      <c r="FY21" s="8" t="n">
        <v>0</v>
      </c>
      <c r="FZ21" s="48" t="inlineStr">
        <is>
          <t>Memahami</t>
        </is>
      </c>
      <c r="GA21" s="48" t="inlineStr">
        <is>
          <t>CPO</t>
        </is>
      </c>
      <c r="GB21" s="8" t="n">
        <v>1</v>
      </c>
      <c r="GC21" s="8" t="n">
        <v>0</v>
      </c>
      <c r="GD21" s="8" t="n">
        <v>0</v>
      </c>
      <c r="GE21" s="8" t="n">
        <v>0</v>
      </c>
      <c r="GF21" s="48" t="n"/>
      <c r="GG21" s="48" t="inlineStr">
        <is>
          <t>Sering</t>
        </is>
      </c>
      <c r="GH21" s="48" t="inlineStr">
        <is>
          <t>Ya</t>
        </is>
      </c>
      <c r="GI21" s="48" t="inlineStr">
        <is>
          <t>Tetangga</t>
        </is>
      </c>
      <c r="GJ21" s="8" t="n">
        <v>1</v>
      </c>
      <c r="GK21" s="8" t="n">
        <v>0</v>
      </c>
      <c r="GL21" s="8" t="n">
        <v>0</v>
      </c>
      <c r="GM21" s="8" t="n">
        <v>0</v>
      </c>
      <c r="GN21" s="48" t="n"/>
      <c r="GO21" s="8" t="n">
        <v>10</v>
      </c>
      <c r="GP21" s="48" t="inlineStr">
        <is>
          <t>Penuh (100%)</t>
        </is>
      </c>
      <c r="GQ21" s="48" t="inlineStr">
        <is>
          <t>Kayu bakar LPG</t>
        </is>
      </c>
      <c r="GR21" s="8" t="n">
        <v>1</v>
      </c>
      <c r="GS21" s="8" t="n">
        <v>1</v>
      </c>
      <c r="GT21" s="8" t="n">
        <v>0</v>
      </c>
      <c r="GU21" s="8" t="n">
        <v>0</v>
      </c>
      <c r="GV21" s="8" t="n">
        <v>0</v>
      </c>
      <c r="GW21" s="8" t="n">
        <v>0</v>
      </c>
      <c r="GX21" s="8" t="n">
        <v>0</v>
      </c>
      <c r="GY21" s="48" t="n"/>
      <c r="GZ21" s="48" t="inlineStr">
        <is>
          <t>Ya</t>
        </is>
      </c>
      <c r="HA21" s="8" t="n">
        <v>150</v>
      </c>
      <c r="HB21" s="8" t="n">
        <v>150000</v>
      </c>
      <c r="HC21" s="8" t="n">
        <v>50</v>
      </c>
      <c r="HD21" s="8" t="n">
        <v>50000</v>
      </c>
      <c r="HE21" s="8" t="n">
        <v>9</v>
      </c>
      <c r="HF21" s="8" t="n">
        <v>75000</v>
      </c>
      <c r="HG21" s="8" t="n">
        <v>3</v>
      </c>
      <c r="HH21" s="8" t="n">
        <v>25000</v>
      </c>
      <c r="HI21" s="48" t="n"/>
      <c r="HJ21" s="48" t="n"/>
      <c r="HK21" s="48" t="n"/>
      <c r="HL21" s="48" t="n"/>
      <c r="HM21" s="48" t="n"/>
      <c r="HN21" s="48" t="n"/>
      <c r="HO21" s="48" t="n"/>
      <c r="HP21" s="48" t="n"/>
      <c r="HQ21" s="48" t="n"/>
      <c r="HR21" s="48" t="n"/>
      <c r="HS21" s="48" t="n"/>
      <c r="HT21" s="48" t="n"/>
      <c r="HU21" s="48" t="n"/>
      <c r="HV21" s="48" t="n"/>
      <c r="HW21" s="48" t="n"/>
      <c r="HX21" s="48" t="n"/>
      <c r="HY21" s="8" t="n">
        <v>100</v>
      </c>
      <c r="HZ21" s="8" t="n">
        <v>100000</v>
      </c>
      <c r="IA21" s="8" t="n">
        <v>6</v>
      </c>
      <c r="IB21" s="8" t="n">
        <v>50000</v>
      </c>
      <c r="IC21" s="48" t="n"/>
      <c r="ID21" s="48" t="n"/>
      <c r="IE21" s="48" t="n"/>
      <c r="IF21" s="48" t="n"/>
      <c r="IG21" s="48" t="n"/>
      <c r="IH21" s="48" t="n"/>
      <c r="II21" s="48" t="n"/>
      <c r="IJ21" s="48" t="n"/>
      <c r="IK21" s="48" t="inlineStr">
        <is>
          <t>50-65 kg</t>
        </is>
      </c>
      <c r="IL21" s="48" t="inlineStr">
        <is>
          <t>3-5 jam</t>
        </is>
      </c>
      <c r="IM21" s="48" t="inlineStr">
        <is>
          <t>Ya</t>
        </is>
      </c>
      <c r="IN21" s="48" t="inlineStr">
        <is>
          <t>Ya</t>
        </is>
      </c>
      <c r="IO21" s="48" t="inlineStr">
        <is>
          <t>Jauh lebih bersih</t>
        </is>
      </c>
      <c r="IP21" s="48" t="n"/>
      <c r="IQ21" s="48" t="inlineStr">
        <is>
          <t>Tidak pernah</t>
        </is>
      </c>
      <c r="IR21" s="48" t="n"/>
      <c r="IS21" s="48" t="n"/>
      <c r="IT21" s="48" t="n"/>
      <c r="IU21" s="48" t="n"/>
      <c r="IV21" s="48" t="n"/>
      <c r="IW21" s="48" t="n"/>
      <c r="IX21" s="48" t="n"/>
      <c r="IY21" s="48" t="n"/>
      <c r="IZ21" s="48" t="inlineStr">
        <is>
          <t>Tidak pernah</t>
        </is>
      </c>
      <c r="JA21" s="48" t="n"/>
      <c r="JB21" s="48" t="n"/>
      <c r="JC21" s="48" t="n"/>
      <c r="JD21" s="48" t="n"/>
      <c r="JE21" s="48" t="n"/>
      <c r="JF21" s="48" t="n"/>
      <c r="JG21" s="48" t="n"/>
      <c r="JH21" s="48" t="n"/>
      <c r="JI21" s="48" t="inlineStr">
        <is>
          <t>Tidak pernah</t>
        </is>
      </c>
      <c r="JJ21" s="48" t="n"/>
      <c r="JK21" s="48" t="n"/>
      <c r="JL21" s="48" t="n"/>
      <c r="JM21" s="48" t="n"/>
      <c r="JN21" s="48" t="n"/>
      <c r="JO21" s="48" t="n"/>
      <c r="JP21" s="48" t="n"/>
      <c r="JQ21" s="48" t="n"/>
      <c r="JR21" s="48" t="inlineStr">
        <is>
          <t>Tidak pernah</t>
        </is>
      </c>
      <c r="JS21" s="48" t="n"/>
      <c r="JT21" s="48" t="n"/>
      <c r="JU21" s="48" t="n"/>
      <c r="JV21" s="48" t="n"/>
      <c r="JW21" s="48" t="n"/>
      <c r="JX21" s="48" t="n"/>
      <c r="JY21" s="48" t="n"/>
      <c r="JZ21" s="48" t="n"/>
      <c r="KA21" s="48" t="inlineStr">
        <is>
          <t>Tidak pernah</t>
        </is>
      </c>
      <c r="KB21" s="48" t="n"/>
      <c r="KC21" s="48" t="n"/>
      <c r="KD21" s="48" t="n"/>
      <c r="KE21" s="48" t="n"/>
      <c r="KF21" s="48" t="n"/>
      <c r="KG21" s="48" t="n"/>
      <c r="KH21" s="48" t="n"/>
      <c r="KI21" s="48" t="n"/>
      <c r="KJ21" s="48" t="inlineStr">
        <is>
          <t>Tidak pernah</t>
        </is>
      </c>
      <c r="KK21" s="48" t="n"/>
      <c r="KL21" s="48" t="n"/>
      <c r="KM21" s="48" t="n"/>
      <c r="KN21" s="48" t="n"/>
      <c r="KO21" s="48" t="n"/>
      <c r="KP21" s="48" t="n"/>
      <c r="KQ21" s="48" t="n"/>
      <c r="KR21" s="48" t="n"/>
      <c r="KS21" s="48" t="inlineStr">
        <is>
          <t>Cukup membaik</t>
        </is>
      </c>
      <c r="KT21" s="48" t="inlineStr">
        <is>
          <t>0-1 kali</t>
        </is>
      </c>
      <c r="KU21" s="48" t="inlineStr">
        <is>
          <t>0-1 kali</t>
        </is>
      </c>
      <c r="KV21" s="48" t="inlineStr">
        <is>
          <t>Tidak ada</t>
        </is>
      </c>
      <c r="KW21" s="8" t="n">
        <v>0</v>
      </c>
      <c r="KX21" s="8" t="n">
        <v>0</v>
      </c>
      <c r="KY21" s="8" t="n">
        <v>0</v>
      </c>
      <c r="KZ21" s="8" t="n">
        <v>1</v>
      </c>
      <c r="LA21" s="48" t="inlineStr">
        <is>
          <t>Jauh lebih baik</t>
        </is>
      </c>
      <c r="LB21" s="48" t="inlineStr">
        <is>
          <t>Cukup membaik</t>
        </is>
      </c>
      <c r="LC21" s="8" t="n">
        <v>0</v>
      </c>
      <c r="LD21" s="8" t="n">
        <v>3</v>
      </c>
      <c r="LE21" s="8" t="n">
        <v>0</v>
      </c>
      <c r="LF21" s="8" t="n">
        <v>3</v>
      </c>
      <c r="LG21" s="48" t="inlineStr">
        <is>
          <t>Ya</t>
        </is>
      </c>
      <c r="LH21" s="8" t="n">
        <v>100000</v>
      </c>
      <c r="LI21" s="48" t="n"/>
      <c r="LJ21" s="48" t="inlineStr">
        <is>
          <t>Kebutuhan rumah tangga</t>
        </is>
      </c>
      <c r="LK21" s="8" t="n">
        <v>0</v>
      </c>
      <c r="LL21" s="8" t="n">
        <v>0</v>
      </c>
      <c r="LM21" s="8" t="n">
        <v>0</v>
      </c>
      <c r="LN21" s="8" t="n">
        <v>0</v>
      </c>
      <c r="LO21" s="8" t="n">
        <v>1</v>
      </c>
      <c r="LP21" s="8" t="n">
        <v>0</v>
      </c>
      <c r="LQ21" s="8" t="n">
        <v>0</v>
      </c>
      <c r="LR21" s="48" t="n"/>
      <c r="LS21" s="8" t="n">
        <v>15</v>
      </c>
      <c r="LT21" s="8" t="n">
        <v>15</v>
      </c>
      <c r="LU21" s="8" t="n">
        <v>0</v>
      </c>
      <c r="LV21" s="8" t="n">
        <v>5</v>
      </c>
      <c r="LW21" s="8" t="n">
        <v>5</v>
      </c>
      <c r="LX21" s="8" t="n">
        <v>0</v>
      </c>
      <c r="LY21" s="8" t="n">
        <v>5</v>
      </c>
      <c r="LZ21" s="8" t="n">
        <v>5</v>
      </c>
      <c r="MA21" s="8" t="n">
        <v>0</v>
      </c>
      <c r="MB21" s="48" t="inlineStr">
        <is>
          <t>Ya</t>
        </is>
      </c>
      <c r="MC21" s="8" t="n">
        <v>30</v>
      </c>
      <c r="MD21" s="8" t="n">
        <v>15</v>
      </c>
      <c r="ME21" s="8" t="n">
        <v>30</v>
      </c>
      <c r="MF21" s="8" t="n">
        <v>15</v>
      </c>
      <c r="MG21" s="8" t="n">
        <v>0</v>
      </c>
      <c r="MH21" s="8" t="n">
        <v>0</v>
      </c>
      <c r="MI21" s="48" t="inlineStr">
        <is>
          <t>Istirahat</t>
        </is>
      </c>
      <c r="MJ21" s="8" t="n">
        <v>0</v>
      </c>
      <c r="MK21" s="8" t="n">
        <v>0</v>
      </c>
      <c r="ML21" s="8" t="n">
        <v>1</v>
      </c>
      <c r="MM21" s="8" t="n">
        <v>0</v>
      </c>
      <c r="MN21" s="8" t="n">
        <v>0</v>
      </c>
      <c r="MO21" s="8" t="n">
        <v>0</v>
      </c>
      <c r="MP21" s="48" t="n"/>
      <c r="MQ21" s="48" t="n"/>
      <c r="MR21" s="48" t="inlineStr">
        <is>
          <t>istirahat</t>
        </is>
      </c>
      <c r="MS21" s="48" t="n"/>
      <c r="MT21" s="48" t="inlineStr">
        <is>
          <t>kumpul keluarga</t>
        </is>
      </c>
      <c r="MU21" s="48" t="inlineStr">
        <is>
          <t>Tidak</t>
        </is>
      </c>
      <c r="MV21" s="48" t="n"/>
      <c r="MW21" s="48" t="n"/>
      <c r="MX21" s="48" t="n"/>
      <c r="MY21" s="48" t="n"/>
      <c r="MZ21" s="48" t="n"/>
      <c r="NA21" s="48" t="n"/>
      <c r="NB21" s="48" t="n"/>
      <c r="NC21" s="48" t="n"/>
      <c r="ND21" s="48" t="n"/>
      <c r="NE21" s="48" t="n"/>
      <c r="NF21" s="48" t="n"/>
      <c r="NG21" s="48" t="n"/>
      <c r="NH21" s="48" t="n"/>
      <c r="NI21" s="48" t="n"/>
      <c r="NJ21" s="48" t="n"/>
      <c r="NK21" s="48" t="n"/>
      <c r="NL21" s="48" t="inlineStr">
        <is>
          <t>Ya</t>
        </is>
      </c>
      <c r="NM21" s="48" t="inlineStr">
        <is>
          <t>Kombinasi dana mandiri dan dana hibah</t>
        </is>
      </c>
      <c r="NN21" s="48" t="inlineStr">
        <is>
          <t>&gt;11.000.001</t>
        </is>
      </c>
      <c r="NO21" s="48" t="inlineStr">
        <is>
          <t>Pemerintah</t>
        </is>
      </c>
      <c r="NP21" s="48" t="n"/>
      <c r="NQ21" s="48" t="n"/>
      <c r="NR21" s="48" t="n"/>
      <c r="NS21" s="48" t="n"/>
      <c r="NT21" s="48" t="n"/>
      <c r="NU21" s="48" t="n"/>
      <c r="NV21" s="48" t="inlineStr">
        <is>
          <t>Anggota keluarga - Laki-laki dewasa</t>
        </is>
      </c>
      <c r="NW21" s="48" t="n"/>
      <c r="NX21" s="48" t="inlineStr">
        <is>
          <t>Sangat meningkat</t>
        </is>
      </c>
      <c r="NY21" s="8" t="n">
        <v>40</v>
      </c>
      <c r="NZ21" s="8" t="n">
        <v>15</v>
      </c>
      <c r="OA21" s="8" t="n">
        <v>0</v>
      </c>
      <c r="OB21" s="8" t="n">
        <v>5</v>
      </c>
      <c r="OC21" s="8" t="n">
        <v>5</v>
      </c>
      <c r="OD21" s="8" t="n">
        <v>0</v>
      </c>
      <c r="OE21" s="48" t="inlineStr">
        <is>
          <t>Jauh lebih baik</t>
        </is>
      </c>
      <c r="OF21" s="48" t="inlineStr">
        <is>
          <t>Jauh lebih baik (beda waktu memasak lebih cepat setengah jam atau lebih, ATAU tidak lagi ada rasa/bau makanan yang berubah, ATAU alasan lainnya)</t>
        </is>
      </c>
      <c r="OG21" s="48" t="inlineStr">
        <is>
          <t>Ya</t>
        </is>
      </c>
      <c r="OH21" s="8" t="n">
        <v>0</v>
      </c>
      <c r="OI21" s="8" t="n">
        <v>3</v>
      </c>
      <c r="OJ21" s="8" t="n">
        <v>0</v>
      </c>
      <c r="OK21" s="8" t="n">
        <v>0</v>
      </c>
      <c r="OL21" s="8" t="n">
        <v>0</v>
      </c>
      <c r="OM21" s="8" t="n">
        <v>0</v>
      </c>
      <c r="ON21" s="8" t="n">
        <v>0</v>
      </c>
      <c r="OO21" s="8" t="n">
        <v>0</v>
      </c>
      <c r="OP21" s="48">
        <f>VLOOKUP(AG21,'BUS 2'!$G$1:$CU$424,2,0)</f>
        <v/>
      </c>
      <c r="OQ21" s="8">
        <f>VLOOKUP(AG21,'BUS 2'!$G$1:$CU$424,3,0)</f>
        <v/>
      </c>
      <c r="OR21" s="8">
        <f>VLOOKUP(AG21,'BUS 2'!$G$1:$CU$424,4,0)</f>
        <v/>
      </c>
      <c r="OS21" s="8">
        <f>VLOOKUP(AG21,'BUS 2'!$G$1:$CU$424,5,0)</f>
        <v/>
      </c>
      <c r="OT21" s="8">
        <f>VLOOKUP(AG21,'BUS 2'!$G$1:$CU$424,6,0)</f>
        <v/>
      </c>
      <c r="OU21" s="8">
        <f>VLOOKUP(AG21,'BUS 2'!$G$1:$CU$424,7,0)</f>
        <v/>
      </c>
      <c r="OV21" s="8">
        <f>VLOOKUP(AG21,'BUS 2'!$G$1:$CU$424,8,0)</f>
        <v/>
      </c>
      <c r="OW21" s="8">
        <f>VLOOKUP(AG21,'BUS 2'!$G$1:$CU$424,9,0)</f>
        <v/>
      </c>
      <c r="OX21" s="8">
        <f>VLOOKUP(AG21,'BUS 2'!$G$1:$CU$424,10,0)</f>
        <v/>
      </c>
      <c r="OY21" s="8">
        <f>VLOOKUP(AG21,'BUS 2'!$G$1:$CU$424,11,0)</f>
        <v/>
      </c>
      <c r="OZ21" s="8">
        <f>VLOOKUP(AG21,'BUS 2'!$G$1:$CU$424,12,0)</f>
        <v/>
      </c>
      <c r="PA21" s="8">
        <f>VLOOKUP(AG21,'BUS 2'!$G$1:$CU$424,13,0)</f>
        <v/>
      </c>
      <c r="PB21" s="8">
        <f>VLOOKUP(AG21,'BUS 2'!$G$1:$CU$424,14,0)</f>
        <v/>
      </c>
      <c r="PC21" s="8">
        <f>VLOOKUP(AG21,'BUS 2'!$G$1:$CU$424,15,0)</f>
        <v/>
      </c>
      <c r="PD21" s="8">
        <f>VLOOKUP(AG21,'BUS 2'!$G$1:$CU$424,16,0)</f>
        <v/>
      </c>
      <c r="PE21" s="8">
        <f>VLOOKUP(AG21,'BUS 2'!$G$1:$CU$424,17,0)</f>
        <v/>
      </c>
      <c r="PF21" s="8">
        <f>VLOOKUP(AG21,'BUS 2'!$G$1:$CU$424,18,0)</f>
        <v/>
      </c>
      <c r="PG21" s="8">
        <f>VLOOKUP(AG21,'BUS 2'!$G$1:$CU$424,19,0)</f>
        <v/>
      </c>
      <c r="PH21" s="8">
        <f>VLOOKUP(AG21,'BUS 2'!$G$1:$CU$424,20,0)</f>
        <v/>
      </c>
      <c r="PI21" s="8">
        <f>VLOOKUP(AG21,'BUS 2'!$G$1:$CU$424,21,0)</f>
        <v/>
      </c>
      <c r="PJ21" s="8">
        <f>VLOOKUP(AG21,'BUS 2'!$G$1:$CU$424,22,0)</f>
        <v/>
      </c>
      <c r="PK21" s="8">
        <f>VLOOKUP(AG21,'BUS 2'!$G$1:$CU$424,23,0)</f>
        <v/>
      </c>
      <c r="PL21" s="8">
        <f>VLOOKUP(AG21,'BUS 2'!$G$1:$CU$424,24,0)</f>
        <v/>
      </c>
      <c r="PM21" s="8">
        <f>VLOOKUP(AG21,'BUS 2'!$G$1:$CU$424,25,0)</f>
        <v/>
      </c>
      <c r="PN21" s="8">
        <f>VLOOKUP(AG21,'BUS 2'!$G$1:$CU$424,26,0)</f>
        <v/>
      </c>
      <c r="PO21" s="8">
        <f>VLOOKUP(AG21,'BUS 2'!$G$1:$CU$424,27,0)</f>
        <v/>
      </c>
      <c r="PP21" s="8">
        <f>VLOOKUP(AG21,'BUS 2'!$G$1:$CU$424,28,0)</f>
        <v/>
      </c>
      <c r="PQ21" s="8">
        <f>VLOOKUP(AG21,'BUS 2'!$G$1:$CU$424,29,0)</f>
        <v/>
      </c>
      <c r="PR21" s="8">
        <f>VLOOKUP(AG21,'BUS 2'!$G$1:$CU$424,30,0)</f>
        <v/>
      </c>
      <c r="PS21" s="8">
        <f>VLOOKUP(AG21,'BUS 2'!$G$1:$CU$424,31,0)</f>
        <v/>
      </c>
      <c r="PT21" s="48" t="n"/>
      <c r="PU21" s="48" t="n"/>
      <c r="PV21" s="48" t="n"/>
      <c r="PW21" s="48" t="n"/>
      <c r="PX21" s="48" t="n"/>
      <c r="PY21" s="48" t="n"/>
      <c r="PZ21" s="48" t="n"/>
      <c r="QA21" s="48" t="n"/>
      <c r="QB21" s="48" t="n"/>
      <c r="QC21" s="48" t="n"/>
      <c r="QD21" s="48" t="n"/>
      <c r="QE21" s="48" t="inlineStr">
        <is>
          <t>1-Disebarkan ke lahan terbuka</t>
        </is>
      </c>
      <c r="QF21" s="8" t="n">
        <v>0</v>
      </c>
      <c r="QG21" s="8" t="n">
        <v>0</v>
      </c>
      <c r="QH21" s="8" t="n">
        <v>0</v>
      </c>
      <c r="QI21" s="8" t="n">
        <v>0</v>
      </c>
      <c r="QJ21" s="8" t="n">
        <v>0</v>
      </c>
      <c r="QK21" s="8" t="n">
        <v>1</v>
      </c>
      <c r="QL21" s="8" t="n">
        <v>0</v>
      </c>
      <c r="QM21" s="8" t="n">
        <v>0</v>
      </c>
      <c r="QN21" s="8" t="n">
        <v>0</v>
      </c>
      <c r="QO21" s="48" t="n"/>
      <c r="QP21" s="48" t="n"/>
      <c r="QQ21" s="48" t="n"/>
      <c r="QR21" s="48" t="n"/>
      <c r="QS21" s="48" t="n"/>
      <c r="QT21" s="48" t="n"/>
      <c r="QU21" s="48" t="n"/>
      <c r="QV21" s="48" t="n"/>
      <c r="QW21" s="48" t="n"/>
      <c r="QX21" s="48" t="n"/>
      <c r="QY21" s="48" t="n"/>
      <c r="QZ21" s="48" t="n"/>
      <c r="RA21" s="48" t="n"/>
      <c r="RB21" s="48" t="n"/>
      <c r="RC21" s="48" t="n"/>
      <c r="RD21" s="48" t="n"/>
      <c r="RE21" s="48" t="n"/>
      <c r="RF21" s="48" t="n"/>
      <c r="RG21" s="48" t="n"/>
      <c r="RH21" s="48" t="n"/>
      <c r="RI21" s="48" t="n"/>
      <c r="RJ21" s="48" t="n"/>
      <c r="RK21" s="48" t="n"/>
      <c r="RL21" s="48" t="n"/>
      <c r="RM21" s="48" t="n"/>
      <c r="RN21" s="48" t="n"/>
      <c r="RO21" s="48" t="n"/>
      <c r="RP21" s="48" t="n"/>
      <c r="RQ21" s="48" t="n"/>
      <c r="RR21" s="48" t="n"/>
      <c r="RS21" s="48" t="n"/>
      <c r="RT21" s="48" t="n"/>
      <c r="RU21" s="48" t="n"/>
      <c r="RV21" s="48" t="n"/>
      <c r="RW21" s="48" t="n"/>
      <c r="RX21" s="48" t="n"/>
      <c r="RY21" s="48" t="n"/>
      <c r="RZ21" s="48" t="n"/>
      <c r="SA21" s="48" t="n"/>
      <c r="SB21" s="48" t="n"/>
      <c r="SC21" s="48" t="n"/>
      <c r="SD21" s="48" t="n"/>
      <c r="SE21" s="48" t="n"/>
      <c r="SF21" s="48" t="n"/>
      <c r="SG21" s="48" t="n"/>
      <c r="SH21" s="48" t="n"/>
      <c r="SI21" s="48" t="n"/>
      <c r="SJ21" s="48" t="n"/>
      <c r="SK21" s="48" t="n"/>
      <c r="SL21" s="48" t="n"/>
      <c r="SM21" s="48" t="n"/>
      <c r="SN21" s="48" t="n"/>
      <c r="SO21" s="48" t="n"/>
      <c r="SP21" s="48" t="n"/>
      <c r="SQ21" s="48" t="n"/>
      <c r="SR21" s="48" t="n"/>
      <c r="SS21" s="48" t="n"/>
      <c r="ST21" s="48" t="n"/>
      <c r="SU21" s="48" t="n"/>
      <c r="SV21" s="48" t="n"/>
      <c r="SW21" s="48" t="n"/>
      <c r="SX21" s="48" t="n"/>
      <c r="SY21" s="8">
        <f>VLOOKUP(AG21,'BUS 2'!$G$1:$CU$424,33,0)</f>
        <v/>
      </c>
      <c r="SZ21" s="48">
        <f>VLOOKUP(AG21,'BUS 2'!$G$1:$CU$424,34,0)</f>
        <v/>
      </c>
      <c r="TA21" s="48">
        <f>VLOOKUP(AG21,'BUS 2'!$G$1:$CU$424,35,0)</f>
        <v/>
      </c>
      <c r="TB21" s="48">
        <f>VLOOKUP(AG21,'BUS 2'!$G$1:$CU$424,36,0)</f>
        <v/>
      </c>
      <c r="TC21" s="48">
        <f>VLOOKUP(AG21,'BUS 2'!$G$1:$CU$424,37,0)</f>
        <v/>
      </c>
      <c r="TD21" s="48">
        <f>VLOOKUP(AG21,'BUS 2'!$G$1:$CU$424,38,0)</f>
        <v/>
      </c>
      <c r="TE21" s="48">
        <f>VLOOKUP(AG21,'BUS 2'!$G$1:$CU$424,39,0)</f>
        <v/>
      </c>
      <c r="TF21" s="48">
        <f>VLOOKUP(AG21,'BUS 2'!$G$1:$CU$424,40,0)</f>
        <v/>
      </c>
      <c r="TG21" s="8">
        <f>VLOOKUP(AG21,'BUS 2'!$G$1:$CU$424,42,0)</f>
        <v/>
      </c>
      <c r="TH21" s="8">
        <f>VLOOKUP(AG21,'BUS 2'!$G$1:$CU$424,43,0)</f>
        <v/>
      </c>
      <c r="TI21" s="8">
        <f>VLOOKUP(AG21,'BUS 2'!$G$1:$CU$424,44,0)</f>
        <v/>
      </c>
      <c r="TJ21" s="8">
        <f>VLOOKUP(AG21,'BUS 2'!$G$1:$CU$424,45,0)</f>
        <v/>
      </c>
      <c r="TK21" s="8">
        <f>VLOOKUP(AG21,'BUS 2'!$G$1:$CU$424,46,0)</f>
        <v/>
      </c>
      <c r="TL21" s="8">
        <f>VLOOKUP(AG21,'BUS 2'!$G$1:$CU$424,47,0)</f>
        <v/>
      </c>
      <c r="TM21" s="8">
        <f>VLOOKUP(AG21,'BUS 2'!$G$1:$CU$424,48,0)</f>
        <v/>
      </c>
      <c r="TN21" s="8">
        <f>VLOOKUP(AG21,'BUS 2'!$G$1:$CU$424,49,0)</f>
        <v/>
      </c>
      <c r="TO21" s="8">
        <f>VLOOKUP(AG21,'BUS 2'!$G$1:$CU$424,50,0)</f>
        <v/>
      </c>
      <c r="TP21" s="8">
        <f>VLOOKUP(AG21,'BUS 2'!$G$1:$CU$424,51,0)</f>
        <v/>
      </c>
      <c r="TQ21" s="8">
        <f>VLOOKUP(AG21,'BUS 2'!$G$1:$CU$424,52,0)</f>
        <v/>
      </c>
      <c r="TR21" s="8">
        <f>VLOOKUP(AG21,'BUS 2'!$G$1:$CU$424,53,0)</f>
        <v/>
      </c>
      <c r="TS21" s="48">
        <f>VLOOKUP(AG21,'BUS 2'!$G$1:$CU$424,54,0)</f>
        <v/>
      </c>
      <c r="TT21" s="48">
        <f>VLOOKUP(AG21,'BUS 2'!$G$1:$CU$424,55,0)</f>
        <v/>
      </c>
      <c r="TU21" s="48">
        <f>VLOOKUP(AG21,'BUS 2'!$G$1:$CU$424,56,0)</f>
        <v/>
      </c>
      <c r="TV21" s="48">
        <f>VLOOKUP(AG21,'BUS 2'!$G$1:$CU$424,57,0)</f>
        <v/>
      </c>
      <c r="TW21" s="48">
        <f>VLOOKUP(AG21,'BUS 2'!$G$1:$CU$424,58,0)</f>
        <v/>
      </c>
      <c r="TX21" s="48">
        <f>VLOOKUP(AG21,'BUS 2'!$G$1:$CU$424,59,0)</f>
        <v/>
      </c>
      <c r="TY21" s="48">
        <f>VLOOKUP(AG21,'BUS 2'!$G$1:$CU$424,60,0)</f>
        <v/>
      </c>
      <c r="TZ21" s="48">
        <f>VLOOKUP(AG21,'BUS 2'!$G$1:$CU$424,61,0)</f>
        <v/>
      </c>
      <c r="UA21" s="48">
        <f>VLOOKUP(AG21,'BUS 2'!$G$1:$CU$424,62,0)</f>
        <v/>
      </c>
      <c r="UB21" s="48">
        <f>VLOOKUP(AG21,'BUS 2'!$G$1:$CU$424,63,0)</f>
        <v/>
      </c>
      <c r="UC21" s="48">
        <f>VLOOKUP(AG21,'BUS 2'!$G$1:$CU$424,64,0)</f>
        <v/>
      </c>
      <c r="UD21" s="48">
        <f>VLOOKUP(AG21,'BUS 2'!$G$1:$CU$424,65,0)</f>
        <v/>
      </c>
      <c r="UE21" s="48">
        <f>VLOOKUP(AG21,'BUS 2'!$G$1:$CU$424,66,0)</f>
        <v/>
      </c>
      <c r="UF21" s="48">
        <f>VLOOKUP(AG21,'BUS 2'!$G$1:$CU$424,67,0)</f>
        <v/>
      </c>
      <c r="UG21" s="48">
        <f>VLOOKUP(AG21,'BUS 2'!$G$1:$CU$424,68,0)</f>
        <v/>
      </c>
      <c r="UH21" s="48">
        <f>VLOOKUP(AG21,'BUS 2'!$G$1:$CU$424,69,0)</f>
        <v/>
      </c>
      <c r="UI21" s="48">
        <f>VLOOKUP(AG21,'BUS 2'!$G$1:$CU$424,70,0)</f>
        <v/>
      </c>
      <c r="UJ21" s="48">
        <f>VLOOKUP(AG21,'BUS 2'!$G$1:$CU$424,71,0)</f>
        <v/>
      </c>
      <c r="UK21" s="48">
        <f>VLOOKUP(AG21,'BUS 2'!$G$1:$CU$424,72,0)</f>
        <v/>
      </c>
      <c r="UL21" s="48">
        <f>VLOOKUP(AG21,'BUS 2'!$G$1:$CU$424,73,0)</f>
        <v/>
      </c>
      <c r="UM21" s="48">
        <f>VLOOKUP(AG21,'BUS 2'!$G$1:$CU$424,74,0)</f>
        <v/>
      </c>
      <c r="UN21" s="48">
        <f>VLOOKUP(AG21,'BUS 2'!$G$1:$CU$424,75,0)</f>
        <v/>
      </c>
      <c r="UO21" s="48">
        <f>VLOOKUP(AG21,'BUS 2'!$G$1:$CU$424,76,0)</f>
        <v/>
      </c>
      <c r="UP21" s="48">
        <f>VLOOKUP(AG21,'BUS 2'!$G$1:$CU$424,77,0)</f>
        <v/>
      </c>
      <c r="UQ21" s="48">
        <f>VLOOKUP(AG21,'BUS 2'!$G$1:$CU$424,78,0)</f>
        <v/>
      </c>
      <c r="UR21" s="48">
        <f>VLOOKUP(AG21,'BUS 2'!$G$1:$CU$424,79,0)</f>
        <v/>
      </c>
      <c r="US21" s="48">
        <f>VLOOKUP(AG21,'BUS 2'!$G$1:$CU$424,80,0)</f>
        <v/>
      </c>
      <c r="UT21" s="48">
        <f>VLOOKUP(AG21,'BUS 2'!$G$1:$CU$424,81,0)</f>
        <v/>
      </c>
      <c r="UU21" s="48" t="n"/>
      <c r="UV21" s="48" t="inlineStr">
        <is>
          <t>Pemberian pakan di kandang</t>
        </is>
      </c>
      <c r="UW21" s="48" t="n"/>
      <c r="UX21" s="48" t="n"/>
      <c r="UY21" s="48" t="n"/>
      <c r="UZ21" s="48" t="n"/>
      <c r="VA21" s="48" t="n"/>
      <c r="VB21" s="48" t="n"/>
      <c r="VC21" s="48" t="n"/>
      <c r="VD21" s="48" t="inlineStr">
        <is>
          <t>Sangat teratur (setiap hari)</t>
        </is>
      </c>
      <c r="VE21" s="48" t="n"/>
      <c r="VF21" s="48" t="n"/>
      <c r="VG21" s="48" t="n"/>
      <c r="VH21" s="48" t="n"/>
      <c r="VI21" s="48" t="n"/>
      <c r="VJ21" s="48" t="n"/>
      <c r="VK21" s="48" t="n"/>
      <c r="VL21" s="48" t="inlineStr">
        <is>
          <t>Sering (1 kali sehari)</t>
        </is>
      </c>
      <c r="VM21" s="48" t="n"/>
      <c r="VN21" s="48" t="n"/>
      <c r="VO21" s="48" t="n"/>
      <c r="VP21" s="48" t="n"/>
      <c r="VQ21" s="48" t="n"/>
      <c r="VR21" s="48" t="n"/>
      <c r="VS21" s="48" t="n"/>
      <c r="VT21" s="48" t="n"/>
      <c r="VU21" s="48" t="n"/>
      <c r="VV21" s="48" t="n"/>
      <c r="VW21" s="48" t="n"/>
      <c r="VX21" s="48" t="n"/>
      <c r="VY21" s="48" t="n"/>
      <c r="VZ21" s="48" t="n"/>
      <c r="WA21" s="48" t="n"/>
      <c r="WB21" s="48" t="n"/>
      <c r="WC21" s="48" t="n"/>
      <c r="WD21" s="48" t="n"/>
      <c r="WE21" s="48" t="n"/>
      <c r="WF21" s="48" t="inlineStr">
        <is>
          <t>4-Disimpan dalam kotak bersekat 5-Untuk disebar di tanah (dan dibajak) 6-Digester biogas</t>
        </is>
      </c>
      <c r="WG21" s="8" t="n">
        <v>0</v>
      </c>
      <c r="WH21" s="8" t="n">
        <v>0</v>
      </c>
      <c r="WI21" s="8" t="n">
        <v>0</v>
      </c>
      <c r="WJ21" s="8" t="n">
        <v>1</v>
      </c>
      <c r="WK21" s="8" t="n">
        <v>1</v>
      </c>
      <c r="WL21" s="8" t="n">
        <v>1</v>
      </c>
      <c r="WM21" s="8" t="n">
        <v>0</v>
      </c>
      <c r="WN21" s="8" t="n">
        <v>0</v>
      </c>
      <c r="WO21" s="48" t="n"/>
      <c r="WP21" s="48" t="n"/>
      <c r="WQ21" s="48" t="n"/>
      <c r="WR21" s="48" t="n"/>
      <c r="WS21" s="48" t="n"/>
      <c r="WT21" s="48" t="n"/>
      <c r="WU21" s="48" t="n"/>
      <c r="WV21" s="48" t="n"/>
      <c r="WW21" s="48" t="n"/>
      <c r="WX21" s="48" t="n"/>
      <c r="WY21" s="48" t="n"/>
      <c r="WZ21" s="48" t="n"/>
      <c r="XA21" s="48" t="n"/>
      <c r="XB21" s="48" t="n"/>
      <c r="XC21" s="48" t="n"/>
      <c r="XD21" s="48" t="n"/>
      <c r="XE21" s="48" t="n"/>
      <c r="XF21" s="48" t="n"/>
      <c r="XG21" s="48" t="n"/>
      <c r="XH21" s="48" t="n"/>
      <c r="XI21" s="48" t="n"/>
      <c r="XJ21" s="48" t="n"/>
      <c r="XK21" s="48" t="n"/>
      <c r="XL21" s="48" t="n"/>
      <c r="XM21" s="48" t="n"/>
      <c r="XN21" s="48" t="n"/>
      <c r="XO21" s="48" t="n"/>
      <c r="XP21" s="48" t="n"/>
      <c r="XQ21" s="48" t="n"/>
      <c r="XR21" s="48" t="n"/>
      <c r="XS21" s="48" t="n"/>
      <c r="XT21" s="48" t="n"/>
      <c r="XU21" s="48" t="n"/>
      <c r="XV21" s="48" t="n"/>
      <c r="XW21" s="48" t="n"/>
      <c r="XX21" s="48" t="n"/>
      <c r="XY21" s="48" t="n"/>
      <c r="XZ21" s="48" t="n"/>
      <c r="YA21" s="48" t="n"/>
      <c r="YB21" s="48" t="n"/>
      <c r="YC21" s="48" t="n"/>
      <c r="YD21" s="48" t="n"/>
      <c r="YE21" s="48" t="n"/>
      <c r="YF21" s="48" t="n"/>
      <c r="YG21" s="48" t="n"/>
      <c r="YH21" s="48" t="n"/>
      <c r="YI21" s="48" t="n"/>
      <c r="YJ21" s="48" t="n"/>
      <c r="YK21" s="48" t="n"/>
      <c r="YL21" s="48" t="n"/>
      <c r="YM21" s="48" t="n"/>
      <c r="YN21" s="48" t="n"/>
      <c r="YO21" s="48" t="n"/>
      <c r="YP21" s="48" t="n"/>
      <c r="YQ21" s="48" t="n"/>
      <c r="YR21" s="48" t="n"/>
      <c r="YS21" s="48" t="n"/>
      <c r="YT21" s="48" t="n"/>
      <c r="YU21" s="48" t="n"/>
      <c r="YV21" s="48" t="n"/>
      <c r="YW21" s="48" t="n"/>
      <c r="YX21" s="48" t="n"/>
      <c r="YY21" s="48" t="n"/>
      <c r="YZ21" s="48" t="n"/>
      <c r="ZA21" s="48" t="n"/>
      <c r="ZB21" s="48" t="n"/>
      <c r="ZC21" s="48" t="n"/>
      <c r="ZD21" s="48" t="n"/>
      <c r="ZE21" s="48" t="n"/>
      <c r="ZF21" s="48" t="n"/>
      <c r="ZG21" s="48" t="n"/>
      <c r="ZH21" s="48" t="n"/>
      <c r="ZI21" s="48" t="n"/>
      <c r="ZJ21" s="48" t="n"/>
      <c r="ZK21" s="48" t="n"/>
      <c r="ZL21" s="48" t="n"/>
      <c r="ZM21" s="48" t="n"/>
      <c r="ZN21" s="48" t="n"/>
      <c r="ZO21" s="8" t="n">
        <v>60</v>
      </c>
      <c r="ZP21" s="48" t="n"/>
      <c r="ZQ21" s="48" t="n"/>
      <c r="ZR21" s="48" t="n"/>
      <c r="ZS21" s="48" t="n"/>
      <c r="ZT21" s="48" t="n"/>
      <c r="ZU21" s="48" t="n"/>
      <c r="ZV21" s="48" t="n"/>
      <c r="ZW21" s="8" t="n">
        <v>2</v>
      </c>
      <c r="ZX21" s="48" t="n"/>
      <c r="ZY21" s="48" t="n"/>
      <c r="ZZ21" s="48" t="n"/>
      <c r="AAA21" s="48" t="n"/>
      <c r="AAB21" s="48" t="n"/>
      <c r="AAC21" s="48" t="n"/>
      <c r="AAD21" s="48" t="n"/>
      <c r="AAE21" s="48" t="inlineStr">
        <is>
          <t>Pakan kering (misal: konsentrat, silase, pelet)</t>
        </is>
      </c>
      <c r="AAF21" s="48" t="n"/>
      <c r="AAG21" s="48" t="n"/>
      <c r="AAH21" s="48" t="n"/>
      <c r="AAI21" s="48" t="n"/>
      <c r="AAJ21" s="48" t="n"/>
      <c r="AAK21" s="48" t="n"/>
      <c r="AAL21" s="48" t="inlineStr">
        <is>
          <t>Ya</t>
        </is>
      </c>
      <c r="AAM21" s="48" t="inlineStr">
        <is>
          <t>Padat Cair</t>
        </is>
      </c>
      <c r="AAN21" s="8" t="n">
        <v>1</v>
      </c>
      <c r="AAO21" s="8" t="n">
        <v>1</v>
      </c>
      <c r="AAP21" s="8" t="n">
        <v>60</v>
      </c>
      <c r="AAQ21" s="8" t="n">
        <v>60</v>
      </c>
      <c r="AAR21" s="48" t="inlineStr">
        <is>
          <t>Ya</t>
        </is>
      </c>
      <c r="AAS21" s="48" t="inlineStr">
        <is>
          <t>Mengetahui</t>
        </is>
      </c>
      <c r="AAT21" s="48" t="inlineStr">
        <is>
          <t>Digunakan untuk pupuk di lahan pertanian sendiri</t>
        </is>
      </c>
      <c r="AAU21" s="8" t="n">
        <v>1</v>
      </c>
      <c r="AAV21" s="8" t="n">
        <v>0</v>
      </c>
      <c r="AAW21" s="8" t="n">
        <v>0</v>
      </c>
      <c r="AAX21" s="8" t="n">
        <v>0</v>
      </c>
      <c r="AAY21" s="8" t="n">
        <v>0</v>
      </c>
      <c r="AAZ21" s="8" t="n">
        <v>0</v>
      </c>
      <c r="ABA21" s="8" t="n">
        <v>0</v>
      </c>
      <c r="ABB21" s="48" t="inlineStr">
        <is>
          <t>Pupuk cair untuk tanaman</t>
        </is>
      </c>
      <c r="ABC21" s="8" t="n">
        <v>1</v>
      </c>
      <c r="ABD21" s="8" t="n">
        <v>0</v>
      </c>
      <c r="ABE21" s="8" t="n">
        <v>0</v>
      </c>
      <c r="ABF21" s="8" t="n">
        <v>0</v>
      </c>
      <c r="ABG21" s="8" t="n">
        <v>0</v>
      </c>
      <c r="ABH21" s="48" t="n"/>
      <c r="ABI21" s="48" t="n"/>
      <c r="ABJ21" s="48" t="n"/>
      <c r="ABK21" s="48" t="n"/>
      <c r="ABL21" s="48" t="n"/>
      <c r="ABM21" s="48" t="n"/>
      <c r="ABN21" s="48" t="n"/>
      <c r="ABO21" s="48" t="n"/>
      <c r="ABP21" s="48" t="n"/>
      <c r="ABQ21" s="11" t="inlineStr">
        <is>
          <t>Rumput</t>
        </is>
      </c>
      <c r="ABR21" s="48" t="inlineStr">
        <is>
          <t>Sering ( 1 minggu 2 kali)</t>
        </is>
      </c>
      <c r="ABS21" s="8" t="n">
        <v>3000</v>
      </c>
      <c r="ABT21" s="48" t="n"/>
      <c r="ABU21" s="8" t="n">
        <v>60</v>
      </c>
      <c r="ABV21" s="8" t="n">
        <v>60</v>
      </c>
      <c r="ABW21" s="48" t="inlineStr">
        <is>
          <t>Urea</t>
        </is>
      </c>
      <c r="ABX21" s="48" t="n"/>
      <c r="ABY21" s="8" t="n">
        <v>30</v>
      </c>
      <c r="ABZ21" s="8" t="n">
        <v>4000</v>
      </c>
      <c r="ACA21" s="8" t="n">
        <v>0</v>
      </c>
      <c r="ACB21" s="8" t="n">
        <v>4000</v>
      </c>
      <c r="ACC21" s="8" t="n">
        <v>600</v>
      </c>
      <c r="ACD21" s="8" t="n">
        <v>750</v>
      </c>
      <c r="ACE21" s="48" t="inlineStr">
        <is>
          <t>Ya</t>
        </is>
      </c>
      <c r="ACF21" s="48" t="inlineStr">
        <is>
          <t>Sangat meningkat</t>
        </is>
      </c>
      <c r="ACG21" s="48" t="inlineStr">
        <is>
          <t>Cukup meningkat</t>
        </is>
      </c>
      <c r="ACH21" s="48" t="inlineStr">
        <is>
          <t>Cukup meningkat</t>
        </is>
      </c>
      <c r="ACI21" s="48" t="n"/>
      <c r="ACJ21" s="48" t="n"/>
      <c r="ACK21" s="48" t="n"/>
      <c r="ACL21" s="48" t="n"/>
      <c r="ACM21" s="48" t="n"/>
      <c r="ACN21" s="48" t="n"/>
      <c r="ACO21" s="48" t="n"/>
      <c r="ACP21" s="48" t="n"/>
      <c r="ACQ21" s="48" t="n"/>
      <c r="ACR21" s="48" t="n"/>
      <c r="ACS21" s="48" t="n"/>
      <c r="ACT21" s="48" t="inlineStr">
        <is>
          <t>tidak</t>
        </is>
      </c>
      <c r="ACU21" s="48" t="inlineStr">
        <is>
          <t>Manfaat besar dan membantu kehidupan sehari-hari</t>
        </is>
      </c>
      <c r="ACV21" s="48" t="inlineStr">
        <is>
          <t>Berkurang</t>
        </is>
      </c>
      <c r="ACW21" s="48" t="inlineStr">
        <is>
          <t>Anggota keluarga - Perempuan dewasa</t>
        </is>
      </c>
      <c r="ACX21" s="48" t="inlineStr">
        <is>
          <t>Setuju</t>
        </is>
      </c>
      <c r="ACY21" s="48" t="inlineStr">
        <is>
          <t>Anggota keluarga - Laki-laki dewasa Anggota keluarga - Perempuan dewasa Anggota keluarga - Anak-anak</t>
        </is>
      </c>
      <c r="ACZ21" s="8" t="n">
        <v>1</v>
      </c>
      <c r="ADA21" s="8" t="n">
        <v>1</v>
      </c>
      <c r="ADB21" s="8" t="n">
        <v>1</v>
      </c>
      <c r="ADC21" s="8" t="n">
        <v>0</v>
      </c>
      <c r="ADD21" s="48" t="inlineStr">
        <is>
          <t>Puas</t>
        </is>
      </c>
      <c r="ADE21" s="48" t="inlineStr">
        <is>
          <t>Puas</t>
        </is>
      </c>
      <c r="ADF21" s="48" t="inlineStr">
        <is>
          <t>Puas</t>
        </is>
      </c>
      <c r="ADG21" s="48" t="inlineStr">
        <is>
          <t>Puas</t>
        </is>
      </c>
      <c r="ADH21" s="48" t="inlineStr">
        <is>
          <t>Tidak</t>
        </is>
      </c>
      <c r="ADI21" s="48" t="n"/>
      <c r="ADJ21" s="48" t="inlineStr">
        <is>
          <t>Puas</t>
        </is>
      </c>
      <c r="ADK21" s="48" t="n"/>
      <c r="ADL21" s="48" t="n"/>
      <c r="ADM21" s="48" t="n"/>
      <c r="ADN21" s="48" t="n"/>
      <c r="ADO21" s="48" t="n"/>
      <c r="ADP21" s="48" t="n"/>
      <c r="ADQ21" s="48" t="n"/>
      <c r="ADR21" s="48" t="n"/>
      <c r="ADS21" s="48" t="n"/>
      <c r="ADT21" s="48" t="n"/>
      <c r="ADU21" s="48" t="inlineStr">
        <is>
          <t>Menghubungi CPO atau pendamping</t>
        </is>
      </c>
      <c r="ADV21" s="8" t="n">
        <v>0</v>
      </c>
      <c r="ADW21" s="8" t="n">
        <v>0</v>
      </c>
      <c r="ADX21" s="8" t="n">
        <v>0</v>
      </c>
      <c r="ADY21" s="8" t="n">
        <v>0</v>
      </c>
      <c r="ADZ21" s="8" t="n">
        <v>1</v>
      </c>
      <c r="AEA21" s="8" t="n">
        <v>0</v>
      </c>
      <c r="AEB21" s="8" t="n">
        <v>0</v>
      </c>
      <c r="AEC21" s="8" t="n">
        <v>0</v>
      </c>
      <c r="AED21" s="12" t="n"/>
      <c r="AEE21" s="17" t="inlineStr">
        <is>
          <t>Laki-laki dewasa</t>
        </is>
      </c>
      <c r="AEF21" s="48" t="n"/>
      <c r="AEG21" s="17" t="inlineStr">
        <is>
          <t>Menelepon atau WA langsung</t>
        </is>
      </c>
      <c r="AEH21" s="48" t="n"/>
      <c r="AEI21" s="11" t="inlineStr">
        <is>
          <t>Tidak ada</t>
        </is>
      </c>
      <c r="AEJ21" s="48" t="inlineStr">
        <is>
          <t>Ya, selalu</t>
        </is>
      </c>
      <c r="AEK21"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EL21" s="18" t="n">
        <v>1</v>
      </c>
      <c r="AEM21" s="18" t="n">
        <v>1</v>
      </c>
      <c r="AEN21" s="18" t="n">
        <v>1</v>
      </c>
      <c r="AEO21" s="18" t="n">
        <v>1</v>
      </c>
      <c r="AEP21" s="18" t="n">
        <v>1</v>
      </c>
      <c r="AEQ21" s="18" t="n">
        <v>1</v>
      </c>
      <c r="AER21" s="18" t="n">
        <v>1</v>
      </c>
      <c r="AES21" s="18" t="n">
        <v>1</v>
      </c>
      <c r="AET21" s="18" t="n">
        <v>0</v>
      </c>
      <c r="AEU21" s="18" t="n">
        <v>0</v>
      </c>
      <c r="AEV21" s="18" t="n">
        <v>0</v>
      </c>
      <c r="AEW21" s="18" t="n">
        <v>0</v>
      </c>
      <c r="AEX21" s="48" t="n"/>
      <c r="AEY21" s="48" t="inlineStr">
        <is>
          <t>Mengurangi pengeluaran energi</t>
        </is>
      </c>
      <c r="AEZ21" s="48" t="n"/>
      <c r="AFA21" s="48" t="inlineStr">
        <is>
          <t>Pemerintah daerah</t>
        </is>
      </c>
      <c r="AFB21" s="48" t="n"/>
      <c r="AFC21" s="48" t="inlineStr">
        <is>
          <t>WhatsApp Image 2026-02-05 at 21.50.56-11_24_59.jpeg</t>
        </is>
      </c>
      <c r="AFD21" s="16" t="inlineStr">
        <is>
          <t>https://kf.kobotoolbox.org/api/v2/assets/avstPQqLr3Ab3ZdcVTXZ6f/data/665011374/attachments/att7EwZDLqwviWARnLCkfLPY/</t>
        </is>
      </c>
      <c r="AFE21" s="48" t="inlineStr">
        <is>
          <t>WhatsApp Image 2026-02-05 at 21.50.57-11_25_11.jpeg</t>
        </is>
      </c>
      <c r="AFF21" s="16" t="inlineStr">
        <is>
          <t>https://kf.kobotoolbox.org/api/v2/assets/avstPQqLr3Ab3ZdcVTXZ6f/data/665011374/attachments/att88S36n3JDx3SejpMEfXUD/</t>
        </is>
      </c>
      <c r="AFG21" s="48" t="inlineStr">
        <is>
          <t>manto</t>
        </is>
      </c>
      <c r="AFH21" s="48" t="n"/>
      <c r="AFI21" s="48" t="n"/>
    </row>
    <row r="22">
      <c r="A22" s="6" t="n">
        <v>46059</v>
      </c>
      <c r="B22" s="6" t="n">
        <v>46059</v>
      </c>
      <c r="C22" s="48" t="inlineStr">
        <is>
          <t>Marmanto</t>
        </is>
      </c>
      <c r="D22" s="48" t="inlineStr">
        <is>
          <t>Suwar</t>
        </is>
      </c>
      <c r="E22" s="8" t="n">
        <v>6283153516334</v>
      </c>
      <c r="F22" s="48" t="n"/>
      <c r="G22" s="8" t="n">
        <v>-7.212259</v>
      </c>
      <c r="H22" s="8" t="n">
        <v>110.2652614</v>
      </c>
      <c r="I22" s="48" t="n"/>
      <c r="J22" s="8" t="n">
        <v>2.68</v>
      </c>
      <c r="K22" s="48" t="n"/>
      <c r="L22" s="48" t="n"/>
      <c r="M22" s="8" t="n">
        <v>-7.2122466</v>
      </c>
      <c r="N22" s="8" t="n">
        <v>110.2653124</v>
      </c>
      <c r="O22" s="48" t="n"/>
      <c r="P22" s="8" t="n">
        <v>3.48</v>
      </c>
      <c r="Q22" s="48" t="n"/>
      <c r="R22" s="48" t="inlineStr">
        <is>
          <t>Jawa Tengah</t>
        </is>
      </c>
      <c r="S22" s="48" t="n"/>
      <c r="T22" s="48" t="n"/>
      <c r="U22" s="48" t="n"/>
      <c r="V22" s="48" t="n"/>
      <c r="W22" s="48" t="n"/>
      <c r="X22" s="48" t="n"/>
      <c r="Y22" s="48" t="n"/>
      <c r="Z22" s="48" t="n"/>
      <c r="AA22" s="48" t="n"/>
      <c r="AB22" s="48" t="n"/>
      <c r="AC22" s="48" t="inlineStr">
        <is>
          <t>Semarang</t>
        </is>
      </c>
      <c r="AD22" s="48" t="inlineStr">
        <is>
          <t>Getasan</t>
        </is>
      </c>
      <c r="AE22" s="48" t="inlineStr">
        <is>
          <t>Manggihan</t>
        </is>
      </c>
      <c r="AF22" s="48" t="inlineStr">
        <is>
          <t>SION</t>
        </is>
      </c>
      <c r="AG22" s="48" t="inlineStr">
        <is>
          <t>ONP0272</t>
        </is>
      </c>
      <c r="AH22" s="8" t="n">
        <v>3</v>
      </c>
      <c r="AI22" s="48" t="inlineStr">
        <is>
          <t>VPA2</t>
        </is>
      </c>
      <c r="AJ22" s="48" t="inlineStr">
        <is>
          <t>Aktif</t>
        </is>
      </c>
      <c r="AK22" s="8" t="n">
        <v>60</v>
      </c>
      <c r="AL22" s="48" t="inlineStr">
        <is>
          <t>Laki-laki</t>
        </is>
      </c>
      <c r="AM22" s="48" t="inlineStr">
        <is>
          <t>Sudah menikah</t>
        </is>
      </c>
      <c r="AN22" s="48" t="inlineStr">
        <is>
          <t>SMP/Sederajat</t>
        </is>
      </c>
      <c r="AO22" s="48" t="inlineStr">
        <is>
          <t>Petani</t>
        </is>
      </c>
      <c r="AP22" s="8" t="n">
        <v>1</v>
      </c>
      <c r="AQ22" s="8" t="n">
        <v>0</v>
      </c>
      <c r="AR22" s="8" t="n">
        <v>0</v>
      </c>
      <c r="AS22" s="8" t="n">
        <v>0</v>
      </c>
      <c r="AT22" s="8" t="n">
        <v>0</v>
      </c>
      <c r="AU22" s="8" t="n">
        <v>0</v>
      </c>
      <c r="AV22" s="8" t="n">
        <v>0</v>
      </c>
      <c r="AW22" s="8" t="n">
        <v>0</v>
      </c>
      <c r="AX22" s="48" t="n"/>
      <c r="AY22" s="48" t="inlineStr">
        <is>
          <t>Peternak</t>
        </is>
      </c>
      <c r="AZ22" s="8" t="n">
        <v>0</v>
      </c>
      <c r="BA22" s="8" t="n">
        <v>1</v>
      </c>
      <c r="BB22" s="8" t="n">
        <v>0</v>
      </c>
      <c r="BC22" s="8" t="n">
        <v>0</v>
      </c>
      <c r="BD22" s="8" t="n">
        <v>0</v>
      </c>
      <c r="BE22" s="8" t="n">
        <v>0</v>
      </c>
      <c r="BF22" s="8" t="n">
        <v>0</v>
      </c>
      <c r="BG22" s="8" t="n">
        <v>0</v>
      </c>
      <c r="BH22" s="48" t="n"/>
      <c r="BI22" s="48" t="inlineStr">
        <is>
          <t>Rp2.500.000 - Rp3.500.000</t>
        </is>
      </c>
      <c r="BJ22" s="8" t="n">
        <v>2</v>
      </c>
      <c r="BK22" s="8" t="n">
        <v>2</v>
      </c>
      <c r="BL22" s="8" t="n">
        <v>0</v>
      </c>
      <c r="BM22" s="8" t="n">
        <v>0</v>
      </c>
      <c r="BN22" s="48" t="inlineStr">
        <is>
          <t>Milik sendiri</t>
        </is>
      </c>
      <c r="BO22" s="48" t="inlineStr">
        <is>
          <t>Permanen (dinding bata dan semen)</t>
        </is>
      </c>
      <c r="BP22" s="8" t="n">
        <v>1</v>
      </c>
      <c r="BQ22" s="8" t="n">
        <v>0</v>
      </c>
      <c r="BR22" s="8" t="n">
        <v>0</v>
      </c>
      <c r="BS22" s="8" t="n">
        <v>0</v>
      </c>
      <c r="BT22" s="8" t="n">
        <v>0</v>
      </c>
      <c r="BU22" s="48" t="n"/>
      <c r="BV22" s="48" t="inlineStr">
        <is>
          <t>Keramik/ubin</t>
        </is>
      </c>
      <c r="BW22" s="8" t="n">
        <v>0</v>
      </c>
      <c r="BX22" s="8" t="n">
        <v>0</v>
      </c>
      <c r="BY22" s="8" t="n">
        <v>1</v>
      </c>
      <c r="BZ22" s="8" t="n">
        <v>0</v>
      </c>
      <c r="CA22" s="8" t="n">
        <v>0</v>
      </c>
      <c r="CB22" s="48" t="n"/>
      <c r="CC22" s="48" t="inlineStr">
        <is>
          <t>Genting</t>
        </is>
      </c>
      <c r="CD22" s="8" t="n">
        <v>0</v>
      </c>
      <c r="CE22" s="8" t="n">
        <v>0</v>
      </c>
      <c r="CF22" s="8" t="n">
        <v>0</v>
      </c>
      <c r="CG22" s="8" t="n">
        <v>0</v>
      </c>
      <c r="CH22" s="8" t="n">
        <v>0</v>
      </c>
      <c r="CI22" s="8" t="n">
        <v>1</v>
      </c>
      <c r="CJ22" s="8" t="n">
        <v>0</v>
      </c>
      <c r="CK22" s="48" t="n"/>
      <c r="CL22" s="48" t="inlineStr">
        <is>
          <t>Ya</t>
        </is>
      </c>
      <c r="CM22" s="8" t="n">
        <v>2023</v>
      </c>
      <c r="CN22" s="48" t="inlineStr">
        <is>
          <t>Fixed-Dome (Kubah Tetap)</t>
        </is>
      </c>
      <c r="CO22" s="48" t="inlineStr">
        <is>
          <t>6 m³ (4-5 ekor sapi, ±5 jam memasak/hari, ±50 kg</t>
        </is>
      </c>
      <c r="CP22" s="48" t="inlineStr">
        <is>
          <t>Anggota keluarga - laki-laki</t>
        </is>
      </c>
      <c r="CQ22" s="8" t="n">
        <v>0</v>
      </c>
      <c r="CR22" s="8" t="n">
        <v>0</v>
      </c>
      <c r="CS22" s="8" t="n">
        <v>0</v>
      </c>
      <c r="CT22" s="8" t="n">
        <v>0</v>
      </c>
      <c r="CU22" s="10" t="n">
        <v>1</v>
      </c>
      <c r="CV22" s="10" t="n">
        <v>0</v>
      </c>
      <c r="CW22" s="10" t="n">
        <v>0</v>
      </c>
      <c r="CX22" s="8" t="n">
        <v>0</v>
      </c>
      <c r="CY22" s="48" t="inlineStr">
        <is>
          <t>Anggota keluarga - laki-laki</t>
        </is>
      </c>
      <c r="CZ22" s="8" t="n">
        <v>1</v>
      </c>
      <c r="DA22" s="8" t="n">
        <v>0</v>
      </c>
      <c r="DB22" s="8" t="n">
        <v>0</v>
      </c>
      <c r="DC22" s="48" t="n"/>
      <c r="DD22" s="48" t="inlineStr">
        <is>
          <t>Anggota keluarga - laki-laki CPO atau pendamping</t>
        </is>
      </c>
      <c r="DE22" s="8" t="n">
        <v>1</v>
      </c>
      <c r="DF22" s="8" t="n">
        <v>0</v>
      </c>
      <c r="DG22" s="8" t="n">
        <v>1</v>
      </c>
      <c r="DH22" s="8" t="n">
        <v>0</v>
      </c>
      <c r="DI22" s="48" t="n"/>
      <c r="DJ22" s="48" t="inlineStr">
        <is>
          <t>Anggota keluarga - laki-laki CPO atau pendamping</t>
        </is>
      </c>
      <c r="DK22" s="8" t="n">
        <v>1</v>
      </c>
      <c r="DL22" s="8" t="n">
        <v>0</v>
      </c>
      <c r="DM22" s="8" t="n">
        <v>1</v>
      </c>
      <c r="DN22" s="8" t="n">
        <v>0</v>
      </c>
      <c r="DO22" s="48" t="n"/>
      <c r="DP22" s="8" t="n">
        <v>1</v>
      </c>
      <c r="DQ22" s="8" t="n">
        <v>0</v>
      </c>
      <c r="DR22" s="8" t="n">
        <v>0</v>
      </c>
      <c r="DS22" s="48" t="n"/>
      <c r="DT22" s="48" t="n"/>
      <c r="DU22" s="48" t="n"/>
      <c r="DV22" s="48" t="inlineStr">
        <is>
          <t>Ya</t>
        </is>
      </c>
      <c r="DW22" s="48" t="n"/>
      <c r="DX22" s="48" t="n"/>
      <c r="DY22" s="48" t="n"/>
      <c r="DZ22" s="48" t="n"/>
      <c r="EA22" s="48" t="n"/>
      <c r="EB22" s="48" t="n"/>
      <c r="EC22" s="48" t="n"/>
      <c r="ED22" s="48" t="n"/>
      <c r="EE22" s="48" t="n"/>
      <c r="EF22" s="48" t="n"/>
      <c r="EG22" s="48" t="n"/>
      <c r="EH22" s="48" t="n"/>
      <c r="EI22" s="48" t="inlineStr">
        <is>
          <t>Tidak ada masalah</t>
        </is>
      </c>
      <c r="EJ22" s="8" t="n">
        <v>0</v>
      </c>
      <c r="EK22" s="8" t="n">
        <v>0</v>
      </c>
      <c r="EL22" s="8" t="n">
        <v>0</v>
      </c>
      <c r="EM22" s="8" t="n">
        <v>1</v>
      </c>
      <c r="EN22" s="8" t="n">
        <v>0</v>
      </c>
      <c r="EO22" s="11" t="n"/>
      <c r="EP22" s="48" t="inlineStr">
        <is>
          <t>Ya, cukup jelas dan mudah diikuti</t>
        </is>
      </c>
      <c r="EQ22" s="48" t="inlineStr">
        <is>
          <t>Pelatihan</t>
        </is>
      </c>
      <c r="ER22" s="48" t="inlineStr">
        <is>
          <t>CPO atau pendamping</t>
        </is>
      </c>
      <c r="ES22" s="8" t="n">
        <v>1</v>
      </c>
      <c r="ET22" s="8" t="n">
        <v>0</v>
      </c>
      <c r="EU22" s="8" t="n">
        <v>0</v>
      </c>
      <c r="EV22" s="8" t="n">
        <v>0</v>
      </c>
      <c r="EW22" s="48" t="n"/>
      <c r="EX22" s="48" t="inlineStr">
        <is>
          <t>Anggota keluarga - Laki-laki</t>
        </is>
      </c>
      <c r="EY22" s="8" t="n">
        <v>1</v>
      </c>
      <c r="EZ22" s="8" t="n">
        <v>0</v>
      </c>
      <c r="FA22" s="8" t="n">
        <v>0</v>
      </c>
      <c r="FB22" s="48" t="n"/>
      <c r="FC22" s="48" t="inlineStr">
        <is>
          <t>Setiap hari</t>
        </is>
      </c>
      <c r="FD22" s="48" t="n"/>
      <c r="FE22" s="48" t="inlineStr">
        <is>
          <t>Mengetahui</t>
        </is>
      </c>
      <c r="FF22" s="48" t="inlineStr">
        <is>
          <t>Selalu (setiap hari)</t>
        </is>
      </c>
      <c r="FG22" s="48" t="inlineStr">
        <is>
          <t>Mengetahui</t>
        </is>
      </c>
      <c r="FH22" s="48" t="inlineStr">
        <is>
          <t>Selalu (setiap hari)</t>
        </is>
      </c>
      <c r="FI22" s="48" t="inlineStr">
        <is>
          <t>Mengetahui</t>
        </is>
      </c>
      <c r="FJ22" s="48" t="inlineStr">
        <is>
          <t>Selalu (setiap hari)</t>
        </is>
      </c>
      <c r="FK22" s="48" t="inlineStr">
        <is>
          <t>Mengetahui</t>
        </is>
      </c>
      <c r="FL22" s="48" t="inlineStr">
        <is>
          <t>Cukup sering (2 minggu sekali)</t>
        </is>
      </c>
      <c r="FM22" s="48" t="inlineStr">
        <is>
          <t>Mengetahui</t>
        </is>
      </c>
      <c r="FN22" s="48" t="inlineStr">
        <is>
          <t>Sering (setiap minggu)</t>
        </is>
      </c>
      <c r="FO22" s="48" t="inlineStr">
        <is>
          <t>Mengetahui</t>
        </is>
      </c>
      <c r="FP22" s="48" t="inlineStr">
        <is>
          <t>Sering (setiap minggu)</t>
        </is>
      </c>
      <c r="FQ22" s="48" t="inlineStr">
        <is>
          <t>Mengetahui</t>
        </is>
      </c>
      <c r="FR22" s="48" t="inlineStr">
        <is>
          <t>Ya</t>
        </is>
      </c>
      <c r="FS22" s="48" t="inlineStr">
        <is>
          <t>Mengetahui</t>
        </is>
      </c>
      <c r="FT22" s="48" t="inlineStr">
        <is>
          <t>Ya, selalu</t>
        </is>
      </c>
      <c r="FU22" s="48" t="inlineStr">
        <is>
          <t>Laki-laki dewasa Perempuan dewasa</t>
        </is>
      </c>
      <c r="FV22" s="8" t="n">
        <v>1</v>
      </c>
      <c r="FW22" s="8" t="n">
        <v>1</v>
      </c>
      <c r="FX22" s="8" t="n">
        <v>0</v>
      </c>
      <c r="FY22" s="8" t="n">
        <v>0</v>
      </c>
      <c r="FZ22" s="48" t="inlineStr">
        <is>
          <t>Memahami</t>
        </is>
      </c>
      <c r="GA22" s="48" t="inlineStr">
        <is>
          <t>CPO</t>
        </is>
      </c>
      <c r="GB22" s="8" t="n">
        <v>1</v>
      </c>
      <c r="GC22" s="8" t="n">
        <v>0</v>
      </c>
      <c r="GD22" s="8" t="n">
        <v>0</v>
      </c>
      <c r="GE22" s="8" t="n">
        <v>0</v>
      </c>
      <c r="GF22" s="48" t="n"/>
      <c r="GG22" s="48" t="inlineStr">
        <is>
          <t>Sering</t>
        </is>
      </c>
      <c r="GH22" s="48" t="inlineStr">
        <is>
          <t>Ya</t>
        </is>
      </c>
      <c r="GI22" s="48" t="inlineStr">
        <is>
          <t>Tetangga</t>
        </is>
      </c>
      <c r="GJ22" s="8" t="n">
        <v>1</v>
      </c>
      <c r="GK22" s="8" t="n">
        <v>0</v>
      </c>
      <c r="GL22" s="8" t="n">
        <v>0</v>
      </c>
      <c r="GM22" s="8" t="n">
        <v>0</v>
      </c>
      <c r="GN22" s="48" t="n"/>
      <c r="GO22" s="8" t="n">
        <v>10</v>
      </c>
      <c r="GP22" s="48" t="inlineStr">
        <is>
          <t>Penuh (100%)</t>
        </is>
      </c>
      <c r="GQ22" s="48" t="inlineStr">
        <is>
          <t>Kayu bakar LPG</t>
        </is>
      </c>
      <c r="GR22" s="8" t="n">
        <v>1</v>
      </c>
      <c r="GS22" s="8" t="n">
        <v>1</v>
      </c>
      <c r="GT22" s="8" t="n">
        <v>0</v>
      </c>
      <c r="GU22" s="8" t="n">
        <v>0</v>
      </c>
      <c r="GV22" s="8" t="n">
        <v>0</v>
      </c>
      <c r="GW22" s="8" t="n">
        <v>0</v>
      </c>
      <c r="GX22" s="8" t="n">
        <v>0</v>
      </c>
      <c r="GY22" s="48" t="n"/>
      <c r="GZ22" s="48" t="inlineStr">
        <is>
          <t>Ya</t>
        </is>
      </c>
      <c r="HA22" s="8" t="n">
        <v>20</v>
      </c>
      <c r="HB22" s="8" t="n">
        <v>200000</v>
      </c>
      <c r="HC22" s="8" t="n">
        <v>12</v>
      </c>
      <c r="HD22" s="8" t="n">
        <v>100000</v>
      </c>
      <c r="HE22" s="8" t="n">
        <v>12</v>
      </c>
      <c r="HF22" s="8" t="n">
        <v>100000</v>
      </c>
      <c r="HG22" s="8" t="n">
        <v>3</v>
      </c>
      <c r="HH22" s="8" t="n">
        <v>25000</v>
      </c>
      <c r="HI22" s="48" t="n"/>
      <c r="HJ22" s="48" t="n"/>
      <c r="HK22" s="48" t="n"/>
      <c r="HL22" s="48" t="n"/>
      <c r="HM22" s="48" t="n"/>
      <c r="HN22" s="48" t="n"/>
      <c r="HO22" s="48" t="n"/>
      <c r="HP22" s="48" t="n"/>
      <c r="HQ22" s="48" t="n"/>
      <c r="HR22" s="48" t="n"/>
      <c r="HS22" s="48" t="n"/>
      <c r="HT22" s="48" t="n"/>
      <c r="HU22" s="48" t="n"/>
      <c r="HV22" s="48" t="n"/>
      <c r="HW22" s="48" t="n"/>
      <c r="HX22" s="48" t="n"/>
      <c r="HY22" s="8" t="n">
        <v>15</v>
      </c>
      <c r="HZ22" s="8" t="n">
        <v>150000</v>
      </c>
      <c r="IA22" s="8" t="n">
        <v>9</v>
      </c>
      <c r="IB22" s="8" t="n">
        <v>75000</v>
      </c>
      <c r="IC22" s="48" t="n"/>
      <c r="ID22" s="48" t="n"/>
      <c r="IE22" s="48" t="n"/>
      <c r="IF22" s="48" t="n"/>
      <c r="IG22" s="48" t="n"/>
      <c r="IH22" s="48" t="n"/>
      <c r="II22" s="48" t="n"/>
      <c r="IJ22" s="48" t="n"/>
      <c r="IK22" s="48" t="inlineStr">
        <is>
          <t>50-65 kg</t>
        </is>
      </c>
      <c r="IL22" s="48" t="inlineStr">
        <is>
          <t>3-5 jam</t>
        </is>
      </c>
      <c r="IM22" s="48" t="inlineStr">
        <is>
          <t>Ya</t>
        </is>
      </c>
      <c r="IN22" s="48" t="inlineStr">
        <is>
          <t>Tidak</t>
        </is>
      </c>
      <c r="IO22" s="48" t="inlineStr">
        <is>
          <t>Lebih bersih</t>
        </is>
      </c>
      <c r="IP22" s="48" t="n"/>
      <c r="IQ22" s="48" t="inlineStr">
        <is>
          <t>Tidak pernah</t>
        </is>
      </c>
      <c r="IR22" s="48" t="n"/>
      <c r="IS22" s="48" t="n"/>
      <c r="IT22" s="48" t="n"/>
      <c r="IU22" s="48" t="n"/>
      <c r="IV22" s="48" t="n"/>
      <c r="IW22" s="48" t="n"/>
      <c r="IX22" s="48" t="n"/>
      <c r="IY22" s="48" t="n"/>
      <c r="IZ22" s="48" t="inlineStr">
        <is>
          <t>Tidak pernah</t>
        </is>
      </c>
      <c r="JA22" s="48" t="n"/>
      <c r="JB22" s="48" t="n"/>
      <c r="JC22" s="48" t="n"/>
      <c r="JD22" s="48" t="n"/>
      <c r="JE22" s="48" t="n"/>
      <c r="JF22" s="48" t="n"/>
      <c r="JG22" s="48" t="n"/>
      <c r="JH22" s="48" t="n"/>
      <c r="JI22" s="48" t="inlineStr">
        <is>
          <t>Tidak pernah</t>
        </is>
      </c>
      <c r="JJ22" s="48" t="n"/>
      <c r="JK22" s="48" t="n"/>
      <c r="JL22" s="48" t="n"/>
      <c r="JM22" s="48" t="n"/>
      <c r="JN22" s="48" t="n"/>
      <c r="JO22" s="48" t="n"/>
      <c r="JP22" s="48" t="n"/>
      <c r="JQ22" s="48" t="n"/>
      <c r="JR22" s="48" t="inlineStr">
        <is>
          <t>Tidak pernah</t>
        </is>
      </c>
      <c r="JS22" s="48" t="n"/>
      <c r="JT22" s="48" t="n"/>
      <c r="JU22" s="48" t="n"/>
      <c r="JV22" s="48" t="n"/>
      <c r="JW22" s="48" t="n"/>
      <c r="JX22" s="48" t="n"/>
      <c r="JY22" s="48" t="n"/>
      <c r="JZ22" s="48" t="n"/>
      <c r="KA22" s="48" t="inlineStr">
        <is>
          <t>Tidak pernah</t>
        </is>
      </c>
      <c r="KB22" s="48" t="n"/>
      <c r="KC22" s="48" t="n"/>
      <c r="KD22" s="48" t="n"/>
      <c r="KE22" s="48" t="n"/>
      <c r="KF22" s="48" t="n"/>
      <c r="KG22" s="48" t="n"/>
      <c r="KH22" s="48" t="n"/>
      <c r="KI22" s="48" t="n"/>
      <c r="KJ22" s="48" t="inlineStr">
        <is>
          <t>Tidak pernah</t>
        </is>
      </c>
      <c r="KK22" s="48" t="n"/>
      <c r="KL22" s="48" t="n"/>
      <c r="KM22" s="48" t="n"/>
      <c r="KN22" s="48" t="n"/>
      <c r="KO22" s="48" t="n"/>
      <c r="KP22" s="48" t="n"/>
      <c r="KQ22" s="48" t="n"/>
      <c r="KR22" s="48" t="n"/>
      <c r="KS22" s="48" t="inlineStr">
        <is>
          <t>Jauh lebih baik</t>
        </is>
      </c>
      <c r="KT22" s="48" t="inlineStr">
        <is>
          <t>0-1 kali</t>
        </is>
      </c>
      <c r="KU22" s="48" t="inlineStr">
        <is>
          <t>0-1 kali</t>
        </is>
      </c>
      <c r="KV22" s="48" t="inlineStr">
        <is>
          <t>Tidak ada</t>
        </is>
      </c>
      <c r="KW22" s="8" t="n">
        <v>0</v>
      </c>
      <c r="KX22" s="8" t="n">
        <v>0</v>
      </c>
      <c r="KY22" s="8" t="n">
        <v>0</v>
      </c>
      <c r="KZ22" s="8" t="n">
        <v>1</v>
      </c>
      <c r="LA22" s="48" t="inlineStr">
        <is>
          <t>Cukup membaik</t>
        </is>
      </c>
      <c r="LB22" s="48" t="inlineStr">
        <is>
          <t>Cukup membaik</t>
        </is>
      </c>
      <c r="LC22" s="8" t="n">
        <v>0</v>
      </c>
      <c r="LD22" s="8" t="n">
        <v>3</v>
      </c>
      <c r="LE22" s="8" t="n">
        <v>0</v>
      </c>
      <c r="LF22" s="8" t="n">
        <v>3</v>
      </c>
      <c r="LG22" s="48" t="inlineStr">
        <is>
          <t>Ya</t>
        </is>
      </c>
      <c r="LH22" s="8" t="n">
        <v>100000</v>
      </c>
      <c r="LI22" s="48" t="n"/>
      <c r="LJ22" s="48" t="inlineStr">
        <is>
          <t>Kebutuhan rumah tangga</t>
        </is>
      </c>
      <c r="LK22" s="8" t="n">
        <v>0</v>
      </c>
      <c r="LL22" s="8" t="n">
        <v>0</v>
      </c>
      <c r="LM22" s="8" t="n">
        <v>0</v>
      </c>
      <c r="LN22" s="8" t="n">
        <v>0</v>
      </c>
      <c r="LO22" s="8" t="n">
        <v>1</v>
      </c>
      <c r="LP22" s="8" t="n">
        <v>0</v>
      </c>
      <c r="LQ22" s="8" t="n">
        <v>0</v>
      </c>
      <c r="LR22" s="48" t="n"/>
      <c r="LS22" s="8" t="n">
        <v>15</v>
      </c>
      <c r="LT22" s="8" t="n">
        <v>15</v>
      </c>
      <c r="LU22" s="8" t="n">
        <v>0</v>
      </c>
      <c r="LV22" s="8" t="n">
        <v>5</v>
      </c>
      <c r="LW22" s="8" t="n">
        <v>5</v>
      </c>
      <c r="LX22" s="8" t="n">
        <v>0</v>
      </c>
      <c r="LY22" s="8" t="n">
        <v>5</v>
      </c>
      <c r="LZ22" s="8" t="n">
        <v>5</v>
      </c>
      <c r="MA22" s="8" t="n">
        <v>0</v>
      </c>
      <c r="MB22" s="48" t="inlineStr">
        <is>
          <t>Ya</t>
        </is>
      </c>
      <c r="MC22" s="8" t="n">
        <v>30</v>
      </c>
      <c r="MD22" s="8" t="n">
        <v>15</v>
      </c>
      <c r="ME22" s="8" t="n">
        <v>30</v>
      </c>
      <c r="MF22" s="8" t="n">
        <v>15</v>
      </c>
      <c r="MG22" s="8" t="n">
        <v>0</v>
      </c>
      <c r="MH22" s="8" t="n">
        <v>0</v>
      </c>
      <c r="MI22" s="48" t="inlineStr">
        <is>
          <t>Istirahat</t>
        </is>
      </c>
      <c r="MJ22" s="8" t="n">
        <v>0</v>
      </c>
      <c r="MK22" s="8" t="n">
        <v>0</v>
      </c>
      <c r="ML22" s="8" t="n">
        <v>1</v>
      </c>
      <c r="MM22" s="8" t="n">
        <v>0</v>
      </c>
      <c r="MN22" s="8" t="n">
        <v>0</v>
      </c>
      <c r="MO22" s="8" t="n">
        <v>0</v>
      </c>
      <c r="MP22" s="48" t="n"/>
      <c r="MQ22" s="48" t="n"/>
      <c r="MR22" s="48" t="inlineStr">
        <is>
          <t>untuk istirahat</t>
        </is>
      </c>
      <c r="MS22" s="48" t="n"/>
      <c r="MT22" s="48" t="inlineStr">
        <is>
          <t>kumpul keluarga</t>
        </is>
      </c>
      <c r="MU22" s="48" t="inlineStr">
        <is>
          <t>Tidak</t>
        </is>
      </c>
      <c r="MV22" s="48" t="n"/>
      <c r="MW22" s="48" t="n"/>
      <c r="MX22" s="48" t="n"/>
      <c r="MY22" s="48" t="n"/>
      <c r="MZ22" s="48" t="n"/>
      <c r="NA22" s="48" t="n"/>
      <c r="NB22" s="48" t="n"/>
      <c r="NC22" s="48" t="n"/>
      <c r="ND22" s="48" t="n"/>
      <c r="NE22" s="48" t="n"/>
      <c r="NF22" s="48" t="n"/>
      <c r="NG22" s="48" t="n"/>
      <c r="NH22" s="48" t="n"/>
      <c r="NI22" s="48" t="n"/>
      <c r="NJ22" s="48" t="n"/>
      <c r="NK22" s="48" t="n"/>
      <c r="NL22" s="48" t="inlineStr">
        <is>
          <t>Ya</t>
        </is>
      </c>
      <c r="NM22" s="48" t="inlineStr">
        <is>
          <t>Kombinasi dana mandiri dan dana hibah</t>
        </is>
      </c>
      <c r="NN22" s="48" t="inlineStr">
        <is>
          <t>&gt;11.000.001</t>
        </is>
      </c>
      <c r="NO22" s="48" t="inlineStr">
        <is>
          <t>Pemerintah</t>
        </is>
      </c>
      <c r="NP22" s="48" t="n"/>
      <c r="NQ22" s="48" t="n"/>
      <c r="NR22" s="48" t="n"/>
      <c r="NS22" s="48" t="n"/>
      <c r="NT22" s="48" t="n"/>
      <c r="NU22" s="48" t="n"/>
      <c r="NV22" s="48" t="inlineStr">
        <is>
          <t>Anggota keluarga - Laki-laki dewasa</t>
        </is>
      </c>
      <c r="NW22" s="48" t="n"/>
      <c r="NX22" s="48" t="inlineStr">
        <is>
          <t>Sangat meningkat</t>
        </is>
      </c>
      <c r="NY22" s="8" t="n">
        <v>40</v>
      </c>
      <c r="NZ22" s="8" t="n">
        <v>20</v>
      </c>
      <c r="OA22" s="8" t="n">
        <v>0</v>
      </c>
      <c r="OB22" s="8" t="n">
        <v>5</v>
      </c>
      <c r="OC22" s="8" t="n">
        <v>5</v>
      </c>
      <c r="OD22" s="8" t="n">
        <v>0</v>
      </c>
      <c r="OE22" s="48" t="inlineStr">
        <is>
          <t>Lebih baik</t>
        </is>
      </c>
      <c r="OF22" s="48" t="inlineStr">
        <is>
          <t>Jauh lebih baik (beda waktu memasak lebih cepat setengah jam atau lebih, ATAU tidak lagi ada rasa/bau makanan yang berubah, ATAU alasan lainnya)</t>
        </is>
      </c>
      <c r="OG22" s="48" t="inlineStr">
        <is>
          <t>Ya</t>
        </is>
      </c>
      <c r="OH22" s="8" t="n">
        <v>0</v>
      </c>
      <c r="OI22" s="8" t="n">
        <v>5</v>
      </c>
      <c r="OJ22" s="8" t="n">
        <v>0</v>
      </c>
      <c r="OK22" s="8" t="n">
        <v>0</v>
      </c>
      <c r="OL22" s="8" t="n">
        <v>0</v>
      </c>
      <c r="OM22" s="8" t="n">
        <v>0</v>
      </c>
      <c r="ON22" s="8" t="n">
        <v>0</v>
      </c>
      <c r="OO22" s="8" t="n">
        <v>0</v>
      </c>
      <c r="OP22" s="48">
        <f>VLOOKUP(AG22,'BUS 2'!$G$1:$CU$424,2,0)</f>
        <v/>
      </c>
      <c r="OQ22" s="8">
        <f>VLOOKUP(AG22,'BUS 2'!$G$1:$CU$424,3,0)</f>
        <v/>
      </c>
      <c r="OR22" s="8">
        <f>VLOOKUP(AG22,'BUS 2'!$G$1:$CU$424,4,0)</f>
        <v/>
      </c>
      <c r="OS22" s="8">
        <f>VLOOKUP(AG22,'BUS 2'!$G$1:$CU$424,5,0)</f>
        <v/>
      </c>
      <c r="OT22" s="8">
        <f>VLOOKUP(AG22,'BUS 2'!$G$1:$CU$424,6,0)</f>
        <v/>
      </c>
      <c r="OU22" s="8">
        <f>VLOOKUP(AG22,'BUS 2'!$G$1:$CU$424,7,0)</f>
        <v/>
      </c>
      <c r="OV22" s="8">
        <f>VLOOKUP(AG22,'BUS 2'!$G$1:$CU$424,8,0)</f>
        <v/>
      </c>
      <c r="OW22" s="8">
        <f>VLOOKUP(AG22,'BUS 2'!$G$1:$CU$424,9,0)</f>
        <v/>
      </c>
      <c r="OX22" s="8">
        <f>VLOOKUP(AG22,'BUS 2'!$G$1:$CU$424,10,0)</f>
        <v/>
      </c>
      <c r="OY22" s="8">
        <f>VLOOKUP(AG22,'BUS 2'!$G$1:$CU$424,11,0)</f>
        <v/>
      </c>
      <c r="OZ22" s="8">
        <f>VLOOKUP(AG22,'BUS 2'!$G$1:$CU$424,12,0)</f>
        <v/>
      </c>
      <c r="PA22" s="8">
        <f>VLOOKUP(AG22,'BUS 2'!$G$1:$CU$424,13,0)</f>
        <v/>
      </c>
      <c r="PB22" s="8">
        <f>VLOOKUP(AG22,'BUS 2'!$G$1:$CU$424,14,0)</f>
        <v/>
      </c>
      <c r="PC22" s="8">
        <f>VLOOKUP(AG22,'BUS 2'!$G$1:$CU$424,15,0)</f>
        <v/>
      </c>
      <c r="PD22" s="8">
        <f>VLOOKUP(AG22,'BUS 2'!$G$1:$CU$424,16,0)</f>
        <v/>
      </c>
      <c r="PE22" s="8">
        <f>VLOOKUP(AG22,'BUS 2'!$G$1:$CU$424,17,0)</f>
        <v/>
      </c>
      <c r="PF22" s="8">
        <f>VLOOKUP(AG22,'BUS 2'!$G$1:$CU$424,18,0)</f>
        <v/>
      </c>
      <c r="PG22" s="8">
        <f>VLOOKUP(AG22,'BUS 2'!$G$1:$CU$424,19,0)</f>
        <v/>
      </c>
      <c r="PH22" s="8">
        <f>VLOOKUP(AG22,'BUS 2'!$G$1:$CU$424,20,0)</f>
        <v/>
      </c>
      <c r="PI22" s="8">
        <f>VLOOKUP(AG22,'BUS 2'!$G$1:$CU$424,21,0)</f>
        <v/>
      </c>
      <c r="PJ22" s="8">
        <f>VLOOKUP(AG22,'BUS 2'!$G$1:$CU$424,22,0)</f>
        <v/>
      </c>
      <c r="PK22" s="8">
        <f>VLOOKUP(AG22,'BUS 2'!$G$1:$CU$424,23,0)</f>
        <v/>
      </c>
      <c r="PL22" s="8">
        <f>VLOOKUP(AG22,'BUS 2'!$G$1:$CU$424,24,0)</f>
        <v/>
      </c>
      <c r="PM22" s="8">
        <f>VLOOKUP(AG22,'BUS 2'!$G$1:$CU$424,25,0)</f>
        <v/>
      </c>
      <c r="PN22" s="8">
        <f>VLOOKUP(AG22,'BUS 2'!$G$1:$CU$424,26,0)</f>
        <v/>
      </c>
      <c r="PO22" s="8">
        <f>VLOOKUP(AG22,'BUS 2'!$G$1:$CU$424,27,0)</f>
        <v/>
      </c>
      <c r="PP22" s="8">
        <f>VLOOKUP(AG22,'BUS 2'!$G$1:$CU$424,28,0)</f>
        <v/>
      </c>
      <c r="PQ22" s="8">
        <f>VLOOKUP(AG22,'BUS 2'!$G$1:$CU$424,29,0)</f>
        <v/>
      </c>
      <c r="PR22" s="8">
        <f>VLOOKUP(AG22,'BUS 2'!$G$1:$CU$424,30,0)</f>
        <v/>
      </c>
      <c r="PS22" s="8">
        <f>VLOOKUP(AG22,'BUS 2'!$G$1:$CU$424,31,0)</f>
        <v/>
      </c>
      <c r="PT22" s="48" t="n"/>
      <c r="PU22" s="48" t="n"/>
      <c r="PV22" s="48" t="n"/>
      <c r="PW22" s="48" t="n"/>
      <c r="PX22" s="48" t="n"/>
      <c r="PY22" s="48" t="n"/>
      <c r="PZ22" s="48" t="n"/>
      <c r="QA22" s="48" t="n"/>
      <c r="QB22" s="48" t="n"/>
      <c r="QC22" s="48" t="n"/>
      <c r="QD22" s="48" t="n"/>
      <c r="QE22" s="48" t="inlineStr">
        <is>
          <t>1-Disebarkan ke lahan terbuka</t>
        </is>
      </c>
      <c r="QF22" s="8" t="n">
        <v>0</v>
      </c>
      <c r="QG22" s="8" t="n">
        <v>0</v>
      </c>
      <c r="QH22" s="8" t="n">
        <v>0</v>
      </c>
      <c r="QI22" s="8" t="n">
        <v>0</v>
      </c>
      <c r="QJ22" s="8" t="n">
        <v>0</v>
      </c>
      <c r="QK22" s="8" t="n">
        <v>1</v>
      </c>
      <c r="QL22" s="8" t="n">
        <v>0</v>
      </c>
      <c r="QM22" s="8" t="n">
        <v>0</v>
      </c>
      <c r="QN22" s="8" t="n">
        <v>0</v>
      </c>
      <c r="QO22" s="48" t="n"/>
      <c r="QP22" s="48" t="n"/>
      <c r="QQ22" s="48" t="n"/>
      <c r="QR22" s="48" t="n"/>
      <c r="QS22" s="48" t="n"/>
      <c r="QT22" s="48" t="n"/>
      <c r="QU22" s="48" t="n"/>
      <c r="QV22" s="48" t="n"/>
      <c r="QW22" s="48" t="n"/>
      <c r="QX22" s="48" t="n"/>
      <c r="QY22" s="48" t="n"/>
      <c r="QZ22" s="48" t="n"/>
      <c r="RA22" s="48" t="n"/>
      <c r="RB22" s="48" t="n"/>
      <c r="RC22" s="48" t="n"/>
      <c r="RD22" s="48" t="n"/>
      <c r="RE22" s="48" t="n"/>
      <c r="RF22" s="48" t="n"/>
      <c r="RG22" s="48" t="n"/>
      <c r="RH22" s="48" t="n"/>
      <c r="RI22" s="48" t="n"/>
      <c r="RJ22" s="48" t="n"/>
      <c r="RK22" s="48" t="n"/>
      <c r="RL22" s="48" t="n"/>
      <c r="RM22" s="48" t="n"/>
      <c r="RN22" s="48" t="n"/>
      <c r="RO22" s="48" t="n"/>
      <c r="RP22" s="48" t="n"/>
      <c r="RQ22" s="48" t="n"/>
      <c r="RR22" s="48" t="n"/>
      <c r="RS22" s="48" t="n"/>
      <c r="RT22" s="48" t="n"/>
      <c r="RU22" s="48" t="n"/>
      <c r="RV22" s="48" t="n"/>
      <c r="RW22" s="48" t="n"/>
      <c r="RX22" s="48" t="n"/>
      <c r="RY22" s="48" t="n"/>
      <c r="RZ22" s="48" t="n"/>
      <c r="SA22" s="48" t="n"/>
      <c r="SB22" s="48" t="n"/>
      <c r="SC22" s="48" t="n"/>
      <c r="SD22" s="48" t="n"/>
      <c r="SE22" s="48" t="n"/>
      <c r="SF22" s="48" t="n"/>
      <c r="SG22" s="48" t="n"/>
      <c r="SH22" s="48" t="n"/>
      <c r="SI22" s="48" t="n"/>
      <c r="SJ22" s="48" t="n"/>
      <c r="SK22" s="48" t="n"/>
      <c r="SL22" s="48" t="n"/>
      <c r="SM22" s="48" t="n"/>
      <c r="SN22" s="48" t="n"/>
      <c r="SO22" s="48" t="n"/>
      <c r="SP22" s="48" t="n"/>
      <c r="SQ22" s="48" t="n"/>
      <c r="SR22" s="48" t="n"/>
      <c r="SS22" s="48" t="n"/>
      <c r="ST22" s="48" t="n"/>
      <c r="SU22" s="48" t="n"/>
      <c r="SV22" s="48" t="n"/>
      <c r="SW22" s="48" t="n"/>
      <c r="SX22" s="48" t="n"/>
      <c r="SY22" s="8">
        <f>VLOOKUP(AG22,'BUS 2'!$G$1:$CU$424,33,0)</f>
        <v/>
      </c>
      <c r="SZ22" s="48">
        <f>VLOOKUP(AG22,'BUS 2'!$G$1:$CU$424,34,0)</f>
        <v/>
      </c>
      <c r="TA22" s="48">
        <f>VLOOKUP(AG22,'BUS 2'!$G$1:$CU$424,35,0)</f>
        <v/>
      </c>
      <c r="TB22" s="48">
        <f>VLOOKUP(AG22,'BUS 2'!$G$1:$CU$424,36,0)</f>
        <v/>
      </c>
      <c r="TC22" s="48">
        <f>VLOOKUP(AG22,'BUS 2'!$G$1:$CU$424,37,0)</f>
        <v/>
      </c>
      <c r="TD22" s="48">
        <f>VLOOKUP(AG22,'BUS 2'!$G$1:$CU$424,38,0)</f>
        <v/>
      </c>
      <c r="TE22" s="48">
        <f>VLOOKUP(AG22,'BUS 2'!$G$1:$CU$424,39,0)</f>
        <v/>
      </c>
      <c r="TF22" s="48">
        <f>VLOOKUP(AG22,'BUS 2'!$G$1:$CU$424,40,0)</f>
        <v/>
      </c>
      <c r="TG22" s="8">
        <f>VLOOKUP(AG22,'BUS 2'!$G$1:$CU$424,42,0)</f>
        <v/>
      </c>
      <c r="TH22" s="8">
        <f>VLOOKUP(AG22,'BUS 2'!$G$1:$CU$424,43,0)</f>
        <v/>
      </c>
      <c r="TI22" s="8">
        <f>VLOOKUP(AG22,'BUS 2'!$G$1:$CU$424,44,0)</f>
        <v/>
      </c>
      <c r="TJ22" s="8">
        <f>VLOOKUP(AG22,'BUS 2'!$G$1:$CU$424,45,0)</f>
        <v/>
      </c>
      <c r="TK22" s="8">
        <f>VLOOKUP(AG22,'BUS 2'!$G$1:$CU$424,46,0)</f>
        <v/>
      </c>
      <c r="TL22" s="8">
        <f>VLOOKUP(AG22,'BUS 2'!$G$1:$CU$424,47,0)</f>
        <v/>
      </c>
      <c r="TM22" s="8">
        <f>VLOOKUP(AG22,'BUS 2'!$G$1:$CU$424,48,0)</f>
        <v/>
      </c>
      <c r="TN22" s="8">
        <f>VLOOKUP(AG22,'BUS 2'!$G$1:$CU$424,49,0)</f>
        <v/>
      </c>
      <c r="TO22" s="8">
        <f>VLOOKUP(AG22,'BUS 2'!$G$1:$CU$424,50,0)</f>
        <v/>
      </c>
      <c r="TP22" s="8">
        <f>VLOOKUP(AG22,'BUS 2'!$G$1:$CU$424,51,0)</f>
        <v/>
      </c>
      <c r="TQ22" s="8">
        <f>VLOOKUP(AG22,'BUS 2'!$G$1:$CU$424,52,0)</f>
        <v/>
      </c>
      <c r="TR22" s="8">
        <f>VLOOKUP(AG22,'BUS 2'!$G$1:$CU$424,53,0)</f>
        <v/>
      </c>
      <c r="TS22" s="48">
        <f>VLOOKUP(AG22,'BUS 2'!$G$1:$CU$424,54,0)</f>
        <v/>
      </c>
      <c r="TT22" s="48">
        <f>VLOOKUP(AG22,'BUS 2'!$G$1:$CU$424,55,0)</f>
        <v/>
      </c>
      <c r="TU22" s="48">
        <f>VLOOKUP(AG22,'BUS 2'!$G$1:$CU$424,56,0)</f>
        <v/>
      </c>
      <c r="TV22" s="48">
        <f>VLOOKUP(AG22,'BUS 2'!$G$1:$CU$424,57,0)</f>
        <v/>
      </c>
      <c r="TW22" s="48">
        <f>VLOOKUP(AG22,'BUS 2'!$G$1:$CU$424,58,0)</f>
        <v/>
      </c>
      <c r="TX22" s="48">
        <f>VLOOKUP(AG22,'BUS 2'!$G$1:$CU$424,59,0)</f>
        <v/>
      </c>
      <c r="TY22" s="48">
        <f>VLOOKUP(AG22,'BUS 2'!$G$1:$CU$424,60,0)</f>
        <v/>
      </c>
      <c r="TZ22" s="48">
        <f>VLOOKUP(AG22,'BUS 2'!$G$1:$CU$424,61,0)</f>
        <v/>
      </c>
      <c r="UA22" s="48">
        <f>VLOOKUP(AG22,'BUS 2'!$G$1:$CU$424,62,0)</f>
        <v/>
      </c>
      <c r="UB22" s="48">
        <f>VLOOKUP(AG22,'BUS 2'!$G$1:$CU$424,63,0)</f>
        <v/>
      </c>
      <c r="UC22" s="48">
        <f>VLOOKUP(AG22,'BUS 2'!$G$1:$CU$424,64,0)</f>
        <v/>
      </c>
      <c r="UD22" s="48">
        <f>VLOOKUP(AG22,'BUS 2'!$G$1:$CU$424,65,0)</f>
        <v/>
      </c>
      <c r="UE22" s="48">
        <f>VLOOKUP(AG22,'BUS 2'!$G$1:$CU$424,66,0)</f>
        <v/>
      </c>
      <c r="UF22" s="48">
        <f>VLOOKUP(AG22,'BUS 2'!$G$1:$CU$424,67,0)</f>
        <v/>
      </c>
      <c r="UG22" s="48">
        <f>VLOOKUP(AG22,'BUS 2'!$G$1:$CU$424,68,0)</f>
        <v/>
      </c>
      <c r="UH22" s="48">
        <f>VLOOKUP(AG22,'BUS 2'!$G$1:$CU$424,69,0)</f>
        <v/>
      </c>
      <c r="UI22" s="48">
        <f>VLOOKUP(AG22,'BUS 2'!$G$1:$CU$424,70,0)</f>
        <v/>
      </c>
      <c r="UJ22" s="48">
        <f>VLOOKUP(AG22,'BUS 2'!$G$1:$CU$424,71,0)</f>
        <v/>
      </c>
      <c r="UK22" s="48">
        <f>VLOOKUP(AG22,'BUS 2'!$G$1:$CU$424,72,0)</f>
        <v/>
      </c>
      <c r="UL22" s="48">
        <f>VLOOKUP(AG22,'BUS 2'!$G$1:$CU$424,73,0)</f>
        <v/>
      </c>
      <c r="UM22" s="48">
        <f>VLOOKUP(AG22,'BUS 2'!$G$1:$CU$424,74,0)</f>
        <v/>
      </c>
      <c r="UN22" s="48">
        <f>VLOOKUP(AG22,'BUS 2'!$G$1:$CU$424,75,0)</f>
        <v/>
      </c>
      <c r="UO22" s="48">
        <f>VLOOKUP(AG22,'BUS 2'!$G$1:$CU$424,76,0)</f>
        <v/>
      </c>
      <c r="UP22" s="48">
        <f>VLOOKUP(AG22,'BUS 2'!$G$1:$CU$424,77,0)</f>
        <v/>
      </c>
      <c r="UQ22" s="48">
        <f>VLOOKUP(AG22,'BUS 2'!$G$1:$CU$424,78,0)</f>
        <v/>
      </c>
      <c r="UR22" s="48">
        <f>VLOOKUP(AG22,'BUS 2'!$G$1:$CU$424,79,0)</f>
        <v/>
      </c>
      <c r="US22" s="48">
        <f>VLOOKUP(AG22,'BUS 2'!$G$1:$CU$424,80,0)</f>
        <v/>
      </c>
      <c r="UT22" s="48">
        <f>VLOOKUP(AG22,'BUS 2'!$G$1:$CU$424,81,0)</f>
        <v/>
      </c>
      <c r="UU22" s="48" t="n"/>
      <c r="UV22" s="48" t="inlineStr">
        <is>
          <t>Pemberian pakan di kandang</t>
        </is>
      </c>
      <c r="UW22" s="48" t="n"/>
      <c r="UX22" s="48" t="n"/>
      <c r="UY22" s="48" t="n"/>
      <c r="UZ22" s="48" t="n"/>
      <c r="VA22" s="48" t="n"/>
      <c r="VB22" s="48" t="n"/>
      <c r="VC22" s="48" t="n"/>
      <c r="VD22" s="48" t="inlineStr">
        <is>
          <t>Sangat teratur (setiap hari)</t>
        </is>
      </c>
      <c r="VE22" s="48" t="n"/>
      <c r="VF22" s="48" t="n"/>
      <c r="VG22" s="48" t="n"/>
      <c r="VH22" s="48" t="n"/>
      <c r="VI22" s="48" t="n"/>
      <c r="VJ22" s="48" t="n"/>
      <c r="VK22" s="48" t="n"/>
      <c r="VL22" s="48" t="inlineStr">
        <is>
          <t>Sering (1 kali sehari)</t>
        </is>
      </c>
      <c r="VM22" s="48" t="n"/>
      <c r="VN22" s="48" t="n"/>
      <c r="VO22" s="48" t="n"/>
      <c r="VP22" s="48" t="n"/>
      <c r="VQ22" s="48" t="n"/>
      <c r="VR22" s="48" t="n"/>
      <c r="VS22" s="48" t="n"/>
      <c r="VT22" s="48" t="n"/>
      <c r="VU22" s="48" t="n"/>
      <c r="VV22" s="48" t="n"/>
      <c r="VW22" s="48" t="n"/>
      <c r="VX22" s="48" t="n"/>
      <c r="VY22" s="48" t="n"/>
      <c r="VZ22" s="48" t="n"/>
      <c r="WA22" s="48" t="n"/>
      <c r="WB22" s="48" t="n"/>
      <c r="WC22" s="48" t="n"/>
      <c r="WD22" s="48" t="n"/>
      <c r="WE22" s="48" t="n"/>
      <c r="WF22" s="48" t="inlineStr">
        <is>
          <t>3-Disimpan terbuka (dry lot) 4-Disimpan dalam kotak bersekat 6-Digester biogas</t>
        </is>
      </c>
      <c r="WG22" s="8" t="n">
        <v>0</v>
      </c>
      <c r="WH22" s="8" t="n">
        <v>0</v>
      </c>
      <c r="WI22" s="8" t="n">
        <v>1</v>
      </c>
      <c r="WJ22" s="8" t="n">
        <v>1</v>
      </c>
      <c r="WK22" s="8" t="n">
        <v>0</v>
      </c>
      <c r="WL22" s="8" t="n">
        <v>1</v>
      </c>
      <c r="WM22" s="8" t="n">
        <v>0</v>
      </c>
      <c r="WN22" s="8" t="n">
        <v>0</v>
      </c>
      <c r="WO22" s="48" t="n"/>
      <c r="WP22" s="48" t="n"/>
      <c r="WQ22" s="48" t="n"/>
      <c r="WR22" s="48" t="n"/>
      <c r="WS22" s="48" t="n"/>
      <c r="WT22" s="48" t="n"/>
      <c r="WU22" s="48" t="n"/>
      <c r="WV22" s="48" t="n"/>
      <c r="WW22" s="48" t="n"/>
      <c r="WX22" s="48" t="n"/>
      <c r="WY22" s="48" t="n"/>
      <c r="WZ22" s="48" t="n"/>
      <c r="XA22" s="48" t="n"/>
      <c r="XB22" s="48" t="n"/>
      <c r="XC22" s="48" t="n"/>
      <c r="XD22" s="48" t="n"/>
      <c r="XE22" s="48" t="n"/>
      <c r="XF22" s="48" t="n"/>
      <c r="XG22" s="48" t="n"/>
      <c r="XH22" s="48" t="n"/>
      <c r="XI22" s="48" t="n"/>
      <c r="XJ22" s="48" t="n"/>
      <c r="XK22" s="48" t="n"/>
      <c r="XL22" s="48" t="n"/>
      <c r="XM22" s="48" t="n"/>
      <c r="XN22" s="48" t="n"/>
      <c r="XO22" s="48" t="n"/>
      <c r="XP22" s="48" t="n"/>
      <c r="XQ22" s="48" t="n"/>
      <c r="XR22" s="48" t="n"/>
      <c r="XS22" s="48" t="n"/>
      <c r="XT22" s="48" t="n"/>
      <c r="XU22" s="48" t="n"/>
      <c r="XV22" s="48" t="n"/>
      <c r="XW22" s="48" t="n"/>
      <c r="XX22" s="48" t="n"/>
      <c r="XY22" s="48" t="n"/>
      <c r="XZ22" s="48" t="n"/>
      <c r="YA22" s="48" t="n"/>
      <c r="YB22" s="48" t="n"/>
      <c r="YC22" s="48" t="n"/>
      <c r="YD22" s="48" t="n"/>
      <c r="YE22" s="48" t="n"/>
      <c r="YF22" s="48" t="n"/>
      <c r="YG22" s="48" t="n"/>
      <c r="YH22" s="48" t="n"/>
      <c r="YI22" s="48" t="n"/>
      <c r="YJ22" s="48" t="n"/>
      <c r="YK22" s="48" t="n"/>
      <c r="YL22" s="48" t="n"/>
      <c r="YM22" s="48" t="n"/>
      <c r="YN22" s="48" t="n"/>
      <c r="YO22" s="48" t="n"/>
      <c r="YP22" s="48" t="n"/>
      <c r="YQ22" s="48" t="n"/>
      <c r="YR22" s="48" t="n"/>
      <c r="YS22" s="48" t="n"/>
      <c r="YT22" s="48" t="n"/>
      <c r="YU22" s="48" t="n"/>
      <c r="YV22" s="48" t="n"/>
      <c r="YW22" s="48" t="n"/>
      <c r="YX22" s="48" t="n"/>
      <c r="YY22" s="48" t="n"/>
      <c r="YZ22" s="48" t="n"/>
      <c r="ZA22" s="48" t="n"/>
      <c r="ZB22" s="48" t="n"/>
      <c r="ZC22" s="48" t="n"/>
      <c r="ZD22" s="48" t="n"/>
      <c r="ZE22" s="48" t="n"/>
      <c r="ZF22" s="48" t="n"/>
      <c r="ZG22" s="48" t="n"/>
      <c r="ZH22" s="48" t="n"/>
      <c r="ZI22" s="48" t="n"/>
      <c r="ZJ22" s="48" t="n"/>
      <c r="ZK22" s="48" t="n"/>
      <c r="ZL22" s="48" t="n"/>
      <c r="ZM22" s="48" t="n"/>
      <c r="ZN22" s="48" t="n"/>
      <c r="ZO22" s="8" t="n">
        <v>60</v>
      </c>
      <c r="ZP22" s="48" t="n"/>
      <c r="ZQ22" s="48" t="n"/>
      <c r="ZR22" s="48" t="n"/>
      <c r="ZS22" s="48" t="n"/>
      <c r="ZT22" s="48" t="n"/>
      <c r="ZU22" s="48" t="n"/>
      <c r="ZV22" s="48" t="n"/>
      <c r="ZW22" s="8" t="n">
        <v>2</v>
      </c>
      <c r="ZX22" s="48" t="n"/>
      <c r="ZY22" s="48" t="n"/>
      <c r="ZZ22" s="48" t="n"/>
      <c r="AAA22" s="48" t="n"/>
      <c r="AAB22" s="48" t="n"/>
      <c r="AAC22" s="48" t="n"/>
      <c r="AAD22" s="48" t="n"/>
      <c r="AAE22" s="48" t="inlineStr">
        <is>
          <t>Pakan kering (misal: konsentrat, silase, pelet)</t>
        </is>
      </c>
      <c r="AAF22" s="48" t="n"/>
      <c r="AAG22" s="48" t="n"/>
      <c r="AAH22" s="48" t="n"/>
      <c r="AAI22" s="48" t="n"/>
      <c r="AAJ22" s="48" t="n"/>
      <c r="AAK22" s="48" t="n"/>
      <c r="AAL22" s="48" t="inlineStr">
        <is>
          <t>Ya</t>
        </is>
      </c>
      <c r="AAM22" s="48" t="inlineStr">
        <is>
          <t>Padat Cair</t>
        </is>
      </c>
      <c r="AAN22" s="8" t="n">
        <v>1</v>
      </c>
      <c r="AAO22" s="8" t="n">
        <v>1</v>
      </c>
      <c r="AAP22" s="8" t="n">
        <v>60</v>
      </c>
      <c r="AAQ22" s="8" t="n">
        <v>60</v>
      </c>
      <c r="AAR22" s="48" t="inlineStr">
        <is>
          <t>Ya</t>
        </is>
      </c>
      <c r="AAS22" s="48" t="inlineStr">
        <is>
          <t>Mengetahui</t>
        </is>
      </c>
      <c r="AAT22" s="48" t="inlineStr">
        <is>
          <t>Digunakan untuk pupuk di lahan pertanian sendiri Dibuang ke lahan sekitar kandang - yg ditanami tanaman Diberikan gratis ke orang lain</t>
        </is>
      </c>
      <c r="AAU22" s="8" t="n">
        <v>1</v>
      </c>
      <c r="AAV22" s="8" t="n">
        <v>0</v>
      </c>
      <c r="AAW22" s="8" t="n">
        <v>0</v>
      </c>
      <c r="AAX22" s="8" t="n">
        <v>1</v>
      </c>
      <c r="AAY22" s="8" t="n">
        <v>1</v>
      </c>
      <c r="AAZ22" s="8" t="n">
        <v>0</v>
      </c>
      <c r="ABA22" s="8" t="n">
        <v>0</v>
      </c>
      <c r="ABB22" s="48" t="inlineStr">
        <is>
          <t>Pupuk cair untuk tanaman</t>
        </is>
      </c>
      <c r="ABC22" s="8" t="n">
        <v>1</v>
      </c>
      <c r="ABD22" s="8" t="n">
        <v>0</v>
      </c>
      <c r="ABE22" s="8" t="n">
        <v>0</v>
      </c>
      <c r="ABF22" s="8" t="n">
        <v>0</v>
      </c>
      <c r="ABG22" s="8" t="n">
        <v>0</v>
      </c>
      <c r="ABH22" s="48" t="n"/>
      <c r="ABI22" s="48" t="n"/>
      <c r="ABJ22" s="48" t="n"/>
      <c r="ABK22" s="48" t="n"/>
      <c r="ABL22" s="48" t="n"/>
      <c r="ABM22" s="48" t="n"/>
      <c r="ABN22" s="48" t="n"/>
      <c r="ABO22" s="48" t="n"/>
      <c r="ABP22" s="48" t="n"/>
      <c r="ABQ22" s="11" t="inlineStr">
        <is>
          <t>Rumput</t>
        </is>
      </c>
      <c r="ABR22" s="48" t="inlineStr">
        <is>
          <t>Sering ( 1 minggu 2 kali)</t>
        </is>
      </c>
      <c r="ABS22" s="8" t="n">
        <v>2500</v>
      </c>
      <c r="ABT22" s="8" t="n">
        <v>1000</v>
      </c>
      <c r="ABU22" s="8" t="n">
        <v>60</v>
      </c>
      <c r="ABV22" s="8" t="n">
        <v>60</v>
      </c>
      <c r="ABW22" s="48" t="inlineStr">
        <is>
          <t>Urea</t>
        </is>
      </c>
      <c r="ABX22" s="48" t="n"/>
      <c r="ABY22" s="8" t="n">
        <v>40</v>
      </c>
      <c r="ABZ22" s="8" t="n">
        <v>4000</v>
      </c>
      <c r="ACA22" s="8" t="n">
        <v>0</v>
      </c>
      <c r="ACB22" s="8" t="n">
        <v>4000</v>
      </c>
      <c r="ACC22" s="8" t="n">
        <v>500</v>
      </c>
      <c r="ACD22" s="8" t="n">
        <v>600</v>
      </c>
      <c r="ACE22" s="48" t="inlineStr">
        <is>
          <t>Ya</t>
        </is>
      </c>
      <c r="ACF22" s="48" t="inlineStr">
        <is>
          <t>Sangat meningkat</t>
        </is>
      </c>
      <c r="ACG22" s="48" t="inlineStr">
        <is>
          <t>Menurun</t>
        </is>
      </c>
      <c r="ACH22" s="48" t="inlineStr">
        <is>
          <t>Cukup meningkat</t>
        </is>
      </c>
      <c r="ACI22" s="48" t="n"/>
      <c r="ACJ22" s="48" t="n"/>
      <c r="ACK22" s="48" t="inlineStr">
        <is>
          <t>Tidak memiliki tempat untuk menyimpan Ladang/sawah terlalu jauh, sulit untuk mengangkut ke sana</t>
        </is>
      </c>
      <c r="ACL22" s="8" t="n">
        <v>0</v>
      </c>
      <c r="ACM22" s="8" t="n">
        <v>1</v>
      </c>
      <c r="ACN22" s="8" t="n">
        <v>0</v>
      </c>
      <c r="ACO22" s="8" t="n">
        <v>1</v>
      </c>
      <c r="ACP22" s="8" t="n">
        <v>0</v>
      </c>
      <c r="ACQ22" s="8" t="n">
        <v>0</v>
      </c>
      <c r="ACR22" s="8" t="n">
        <v>0</v>
      </c>
      <c r="ACS22" s="48" t="n"/>
      <c r="ACT22" s="48" t="inlineStr">
        <is>
          <t>tidak</t>
        </is>
      </c>
      <c r="ACU22" s="48" t="inlineStr">
        <is>
          <t>Manfaat sangat besar</t>
        </is>
      </c>
      <c r="ACV22" s="48" t="inlineStr">
        <is>
          <t>Berkurang</t>
        </is>
      </c>
      <c r="ACW22" s="48" t="inlineStr">
        <is>
          <t>Anggota keluarga - Perempuan dewasa</t>
        </is>
      </c>
      <c r="ACX22" s="48" t="inlineStr">
        <is>
          <t>Setuju</t>
        </is>
      </c>
      <c r="ACY22" s="48" t="inlineStr">
        <is>
          <t>Anggota keluarga - Laki-laki dewasa Anggota keluarga - Perempuan dewasa Anggota keluarga - Anak-anak</t>
        </is>
      </c>
      <c r="ACZ22" s="8" t="n">
        <v>1</v>
      </c>
      <c r="ADA22" s="8" t="n">
        <v>1</v>
      </c>
      <c r="ADB22" s="8" t="n">
        <v>1</v>
      </c>
      <c r="ADC22" s="8" t="n">
        <v>0</v>
      </c>
      <c r="ADD22" s="48" t="inlineStr">
        <is>
          <t>Puas</t>
        </is>
      </c>
      <c r="ADE22" s="48" t="inlineStr">
        <is>
          <t>Puas</t>
        </is>
      </c>
      <c r="ADF22" s="48" t="inlineStr">
        <is>
          <t>Puas</t>
        </is>
      </c>
      <c r="ADG22" s="48" t="inlineStr">
        <is>
          <t>Puas</t>
        </is>
      </c>
      <c r="ADH22" s="48" t="inlineStr">
        <is>
          <t>Tidak</t>
        </is>
      </c>
      <c r="ADI22" s="48" t="n"/>
      <c r="ADJ22" s="48" t="inlineStr">
        <is>
          <t>Puas</t>
        </is>
      </c>
      <c r="ADK22" s="48" t="n"/>
      <c r="ADL22" s="48" t="n"/>
      <c r="ADM22" s="48" t="n"/>
      <c r="ADN22" s="48" t="n"/>
      <c r="ADO22" s="48" t="n"/>
      <c r="ADP22" s="48" t="n"/>
      <c r="ADQ22" s="48" t="n"/>
      <c r="ADR22" s="48" t="n"/>
      <c r="ADS22" s="48" t="n"/>
      <c r="ADT22" s="48" t="n"/>
      <c r="ADU22" s="48" t="inlineStr">
        <is>
          <t>Menghubungi CPO atau pendamping</t>
        </is>
      </c>
      <c r="ADV22" s="8" t="n">
        <v>0</v>
      </c>
      <c r="ADW22" s="8" t="n">
        <v>0</v>
      </c>
      <c r="ADX22" s="8" t="n">
        <v>0</v>
      </c>
      <c r="ADY22" s="8" t="n">
        <v>0</v>
      </c>
      <c r="ADZ22" s="8" t="n">
        <v>1</v>
      </c>
      <c r="AEA22" s="8" t="n">
        <v>0</v>
      </c>
      <c r="AEB22" s="8" t="n">
        <v>0</v>
      </c>
      <c r="AEC22" s="8" t="n">
        <v>0</v>
      </c>
      <c r="AED22" s="12" t="n"/>
      <c r="AEE22" s="17" t="inlineStr">
        <is>
          <t>Laki-laki dewasa</t>
        </is>
      </c>
      <c r="AEF22" s="48" t="n"/>
      <c r="AEG22" s="17" t="inlineStr">
        <is>
          <t>Menelepon atau WA langsung</t>
        </is>
      </c>
      <c r="AEH22" s="48" t="n"/>
      <c r="AEI22" s="11" t="inlineStr">
        <is>
          <t>Tidak ada</t>
        </is>
      </c>
      <c r="AEJ22" s="48" t="inlineStr">
        <is>
          <t>Ya, selalu</t>
        </is>
      </c>
      <c r="AEK22"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EL22" s="18" t="n">
        <v>1</v>
      </c>
      <c r="AEM22" s="18" t="n">
        <v>1</v>
      </c>
      <c r="AEN22" s="18" t="n">
        <v>1</v>
      </c>
      <c r="AEO22" s="18" t="n">
        <v>1</v>
      </c>
      <c r="AEP22" s="18" t="n">
        <v>1</v>
      </c>
      <c r="AEQ22" s="18" t="n">
        <v>1</v>
      </c>
      <c r="AER22" s="18" t="n">
        <v>1</v>
      </c>
      <c r="AES22" s="18" t="n">
        <v>1</v>
      </c>
      <c r="AET22" s="18" t="n">
        <v>0</v>
      </c>
      <c r="AEU22" s="18" t="n">
        <v>0</v>
      </c>
      <c r="AEV22" s="18" t="n">
        <v>0</v>
      </c>
      <c r="AEW22" s="18" t="n">
        <v>0</v>
      </c>
      <c r="AEX22" s="48" t="n"/>
      <c r="AEY22" s="48" t="inlineStr">
        <is>
          <t>Mengurangi pengeluaran energi</t>
        </is>
      </c>
      <c r="AEZ22" s="48" t="n"/>
      <c r="AFA22" s="48" t="inlineStr">
        <is>
          <t>Pemerintah daerah</t>
        </is>
      </c>
      <c r="AFB22" s="48" t="n"/>
      <c r="AFC22" s="48" t="inlineStr">
        <is>
          <t>WhatsApp Image 2026-02-05 at 21.51.37-12_23_34.jpeg</t>
        </is>
      </c>
      <c r="AFD22" s="16" t="inlineStr">
        <is>
          <t>https://kf.kobotoolbox.org/api/v2/assets/avstPQqLr3Ab3ZdcVTXZ6f/data/665042048/attachments/att9USKNgxStC3A3opUqF5V3/</t>
        </is>
      </c>
      <c r="AFE22" s="48" t="inlineStr">
        <is>
          <t>WhatsApp Image 2026-02-05 at 21.51.36-12_23_49.jpeg</t>
        </is>
      </c>
      <c r="AFF22" s="16" t="inlineStr">
        <is>
          <t>https://kf.kobotoolbox.org/api/v2/assets/avstPQqLr3Ab3ZdcVTXZ6f/data/665042048/attachments/attCqtCxSUukbhXgrvmtbRJD/</t>
        </is>
      </c>
      <c r="AFG22" s="48" t="inlineStr">
        <is>
          <t>manto</t>
        </is>
      </c>
      <c r="AFH22" s="48" t="n"/>
      <c r="AFI22" s="48" t="n"/>
    </row>
    <row r="23">
      <c r="A23" s="6" t="n">
        <v>46059</v>
      </c>
      <c r="B23" s="6" t="n">
        <v>46059</v>
      </c>
      <c r="C23" s="48" t="inlineStr">
        <is>
          <t>Marmanto</t>
        </is>
      </c>
      <c r="D23" s="48" t="inlineStr">
        <is>
          <t>Slamet Daryono</t>
        </is>
      </c>
      <c r="E23" s="8" t="n">
        <v>6285172380065</v>
      </c>
      <c r="F23" s="48" t="n"/>
      <c r="G23" s="8" t="n">
        <v>-7.21185821</v>
      </c>
      <c r="H23" s="8" t="n">
        <v>110.2633904</v>
      </c>
      <c r="I23" s="48" t="n"/>
      <c r="J23" s="8" t="n">
        <v>4.93</v>
      </c>
      <c r="K23" s="48" t="n"/>
      <c r="L23" s="48" t="n"/>
      <c r="M23" s="8" t="n">
        <v>-7.21182221</v>
      </c>
      <c r="N23" s="8" t="n">
        <v>110.2653</v>
      </c>
      <c r="O23" s="48" t="n"/>
      <c r="P23" s="8" t="n">
        <v>4.69</v>
      </c>
      <c r="Q23" s="48" t="n"/>
      <c r="R23" s="48" t="inlineStr">
        <is>
          <t>Jawa Tengah</t>
        </is>
      </c>
      <c r="S23" s="48" t="n"/>
      <c r="T23" s="48" t="n"/>
      <c r="U23" s="48" t="n"/>
      <c r="V23" s="48" t="n"/>
      <c r="W23" s="48" t="n"/>
      <c r="X23" s="48" t="n"/>
      <c r="Y23" s="48" t="n"/>
      <c r="Z23" s="48" t="n"/>
      <c r="AA23" s="48" t="n"/>
      <c r="AB23" s="48" t="n"/>
      <c r="AC23" s="48" t="inlineStr">
        <is>
          <t>Semarang</t>
        </is>
      </c>
      <c r="AD23" s="48" t="inlineStr">
        <is>
          <t>Getasan</t>
        </is>
      </c>
      <c r="AE23" s="48" t="inlineStr">
        <is>
          <t>Manggihan</t>
        </is>
      </c>
      <c r="AF23" s="48" t="inlineStr">
        <is>
          <t>SION</t>
        </is>
      </c>
      <c r="AG23" s="48" t="inlineStr">
        <is>
          <t>ONP0273</t>
        </is>
      </c>
      <c r="AH23" s="8" t="n">
        <v>3</v>
      </c>
      <c r="AI23" s="48" t="inlineStr">
        <is>
          <t>VPA2</t>
        </is>
      </c>
      <c r="AJ23" s="48" t="inlineStr">
        <is>
          <t>Aktif</t>
        </is>
      </c>
      <c r="AK23" s="8" t="n">
        <v>59</v>
      </c>
      <c r="AL23" s="48" t="inlineStr">
        <is>
          <t>Laki-laki</t>
        </is>
      </c>
      <c r="AM23" s="48" t="inlineStr">
        <is>
          <t>Sudah menikah</t>
        </is>
      </c>
      <c r="AN23" s="48" t="inlineStr">
        <is>
          <t>SD/Sederajat</t>
        </is>
      </c>
      <c r="AO23" s="48" t="inlineStr">
        <is>
          <t>Petani</t>
        </is>
      </c>
      <c r="AP23" s="8" t="n">
        <v>1</v>
      </c>
      <c r="AQ23" s="8" t="n">
        <v>0</v>
      </c>
      <c r="AR23" s="8" t="n">
        <v>0</v>
      </c>
      <c r="AS23" s="8" t="n">
        <v>0</v>
      </c>
      <c r="AT23" s="8" t="n">
        <v>0</v>
      </c>
      <c r="AU23" s="8" t="n">
        <v>0</v>
      </c>
      <c r="AV23" s="8" t="n">
        <v>0</v>
      </c>
      <c r="AW23" s="8" t="n">
        <v>0</v>
      </c>
      <c r="AX23" s="48" t="n"/>
      <c r="AY23" s="48" t="inlineStr">
        <is>
          <t>Peternak</t>
        </is>
      </c>
      <c r="AZ23" s="8" t="n">
        <v>0</v>
      </c>
      <c r="BA23" s="8" t="n">
        <v>1</v>
      </c>
      <c r="BB23" s="8" t="n">
        <v>0</v>
      </c>
      <c r="BC23" s="8" t="n">
        <v>0</v>
      </c>
      <c r="BD23" s="8" t="n">
        <v>0</v>
      </c>
      <c r="BE23" s="8" t="n">
        <v>0</v>
      </c>
      <c r="BF23" s="8" t="n">
        <v>0</v>
      </c>
      <c r="BG23" s="8" t="n">
        <v>0</v>
      </c>
      <c r="BH23" s="48" t="n"/>
      <c r="BI23" s="48" t="inlineStr">
        <is>
          <t>Rp2.500.000 - Rp3.500.000</t>
        </is>
      </c>
      <c r="BJ23" s="8" t="n">
        <v>1</v>
      </c>
      <c r="BK23" s="8" t="n">
        <v>2</v>
      </c>
      <c r="BL23" s="8" t="n">
        <v>0</v>
      </c>
      <c r="BM23" s="8" t="n">
        <v>0</v>
      </c>
      <c r="BN23" s="48" t="inlineStr">
        <is>
          <t>Milik sendiri</t>
        </is>
      </c>
      <c r="BO23" s="48" t="inlineStr">
        <is>
          <t>Permanen (dinding bata dan semen)</t>
        </is>
      </c>
      <c r="BP23" s="8" t="n">
        <v>1</v>
      </c>
      <c r="BQ23" s="8" t="n">
        <v>0</v>
      </c>
      <c r="BR23" s="8" t="n">
        <v>0</v>
      </c>
      <c r="BS23" s="8" t="n">
        <v>0</v>
      </c>
      <c r="BT23" s="8" t="n">
        <v>0</v>
      </c>
      <c r="BU23" s="48" t="n"/>
      <c r="BV23" s="48" t="inlineStr">
        <is>
          <t>Keramik/ubin</t>
        </is>
      </c>
      <c r="BW23" s="8" t="n">
        <v>0</v>
      </c>
      <c r="BX23" s="8" t="n">
        <v>0</v>
      </c>
      <c r="BY23" s="8" t="n">
        <v>1</v>
      </c>
      <c r="BZ23" s="8" t="n">
        <v>0</v>
      </c>
      <c r="CA23" s="8" t="n">
        <v>0</v>
      </c>
      <c r="CB23" s="48" t="n"/>
      <c r="CC23" s="48" t="inlineStr">
        <is>
          <t>Genting</t>
        </is>
      </c>
      <c r="CD23" s="8" t="n">
        <v>0</v>
      </c>
      <c r="CE23" s="8" t="n">
        <v>0</v>
      </c>
      <c r="CF23" s="8" t="n">
        <v>0</v>
      </c>
      <c r="CG23" s="8" t="n">
        <v>0</v>
      </c>
      <c r="CH23" s="8" t="n">
        <v>0</v>
      </c>
      <c r="CI23" s="8" t="n">
        <v>1</v>
      </c>
      <c r="CJ23" s="8" t="n">
        <v>0</v>
      </c>
      <c r="CK23" s="48" t="n"/>
      <c r="CL23" s="48" t="inlineStr">
        <is>
          <t>Ya</t>
        </is>
      </c>
      <c r="CM23" s="8" t="n">
        <v>2023</v>
      </c>
      <c r="CN23" s="48" t="inlineStr">
        <is>
          <t>Fixed-Dome (Kubah Tetap)</t>
        </is>
      </c>
      <c r="CO23" s="48" t="inlineStr">
        <is>
          <t>6 m³ (4-5 ekor sapi, ±5 jam memasak/hari, ±50 kg</t>
        </is>
      </c>
      <c r="CP23" s="48" t="inlineStr">
        <is>
          <t>Anggota keluarga - laki-laki</t>
        </is>
      </c>
      <c r="CQ23" s="8" t="n">
        <v>0</v>
      </c>
      <c r="CR23" s="8" t="n">
        <v>0</v>
      </c>
      <c r="CS23" s="8" t="n">
        <v>0</v>
      </c>
      <c r="CT23" s="8" t="n">
        <v>0</v>
      </c>
      <c r="CU23" s="10" t="n">
        <v>1</v>
      </c>
      <c r="CV23" s="10" t="n">
        <v>0</v>
      </c>
      <c r="CW23" s="10" t="n">
        <v>0</v>
      </c>
      <c r="CX23" s="8" t="n">
        <v>0</v>
      </c>
      <c r="CY23" s="48" t="inlineStr">
        <is>
          <t>Anggota keluarga - laki-laki</t>
        </is>
      </c>
      <c r="CZ23" s="8" t="n">
        <v>1</v>
      </c>
      <c r="DA23" s="8" t="n">
        <v>0</v>
      </c>
      <c r="DB23" s="8" t="n">
        <v>0</v>
      </c>
      <c r="DC23" s="48" t="n"/>
      <c r="DD23" s="48" t="inlineStr">
        <is>
          <t>Anggota keluarga - laki-laki CPO atau pendamping</t>
        </is>
      </c>
      <c r="DE23" s="8" t="n">
        <v>1</v>
      </c>
      <c r="DF23" s="8" t="n">
        <v>0</v>
      </c>
      <c r="DG23" s="8" t="n">
        <v>1</v>
      </c>
      <c r="DH23" s="8" t="n">
        <v>0</v>
      </c>
      <c r="DI23" s="48" t="n"/>
      <c r="DJ23" s="48" t="inlineStr">
        <is>
          <t>Anggota keluarga - laki-laki CPO atau pendamping</t>
        </is>
      </c>
      <c r="DK23" s="8" t="n">
        <v>1</v>
      </c>
      <c r="DL23" s="8" t="n">
        <v>0</v>
      </c>
      <c r="DM23" s="8" t="n">
        <v>1</v>
      </c>
      <c r="DN23" s="8" t="n">
        <v>0</v>
      </c>
      <c r="DO23" s="48" t="n"/>
      <c r="DP23" s="8" t="n">
        <v>1</v>
      </c>
      <c r="DQ23" s="8" t="n">
        <v>0</v>
      </c>
      <c r="DR23" s="8" t="n">
        <v>0</v>
      </c>
      <c r="DS23" s="48" t="n"/>
      <c r="DT23" s="48" t="n"/>
      <c r="DU23" s="48" t="n"/>
      <c r="DV23" s="48" t="inlineStr">
        <is>
          <t>Ya</t>
        </is>
      </c>
      <c r="DW23" s="48" t="n"/>
      <c r="DX23" s="48" t="n"/>
      <c r="DY23" s="48" t="n"/>
      <c r="DZ23" s="48" t="n"/>
      <c r="EA23" s="48" t="n"/>
      <c r="EB23" s="48" t="n"/>
      <c r="EC23" s="48" t="n"/>
      <c r="ED23" s="48" t="n"/>
      <c r="EE23" s="48" t="n"/>
      <c r="EF23" s="48" t="n"/>
      <c r="EG23" s="48" t="n"/>
      <c r="EH23" s="48" t="n"/>
      <c r="EI23" s="48" t="inlineStr">
        <is>
          <t>Tidak ada masalah</t>
        </is>
      </c>
      <c r="EJ23" s="8" t="n">
        <v>0</v>
      </c>
      <c r="EK23" s="8" t="n">
        <v>0</v>
      </c>
      <c r="EL23" s="8" t="n">
        <v>0</v>
      </c>
      <c r="EM23" s="8" t="n">
        <v>1</v>
      </c>
      <c r="EN23" s="8" t="n">
        <v>0</v>
      </c>
      <c r="EO23" s="11" t="n"/>
      <c r="EP23" s="48" t="inlineStr">
        <is>
          <t>Ya, cukup jelas dan mudah diikuti</t>
        </is>
      </c>
      <c r="EQ23" s="48" t="inlineStr">
        <is>
          <t>Pelatihan</t>
        </is>
      </c>
      <c r="ER23" s="48" t="inlineStr">
        <is>
          <t>CPO atau pendamping</t>
        </is>
      </c>
      <c r="ES23" s="8" t="n">
        <v>1</v>
      </c>
      <c r="ET23" s="8" t="n">
        <v>0</v>
      </c>
      <c r="EU23" s="8" t="n">
        <v>0</v>
      </c>
      <c r="EV23" s="8" t="n">
        <v>0</v>
      </c>
      <c r="EW23" s="48" t="n"/>
      <c r="EX23" s="48" t="inlineStr">
        <is>
          <t>Anggota keluarga - Laki-laki</t>
        </is>
      </c>
      <c r="EY23" s="8" t="n">
        <v>1</v>
      </c>
      <c r="EZ23" s="8" t="n">
        <v>0</v>
      </c>
      <c r="FA23" s="8" t="n">
        <v>0</v>
      </c>
      <c r="FB23" s="48" t="n"/>
      <c r="FC23" s="48" t="inlineStr">
        <is>
          <t>Setiap hari</t>
        </is>
      </c>
      <c r="FD23" s="48" t="n"/>
      <c r="FE23" s="48" t="inlineStr">
        <is>
          <t>Mengetahui</t>
        </is>
      </c>
      <c r="FF23" s="48" t="inlineStr">
        <is>
          <t>Selalu (setiap hari)</t>
        </is>
      </c>
      <c r="FG23" s="48" t="inlineStr">
        <is>
          <t>Mengetahui</t>
        </is>
      </c>
      <c r="FH23" s="48" t="inlineStr">
        <is>
          <t>Selalu (setiap hari)</t>
        </is>
      </c>
      <c r="FI23" s="48" t="inlineStr">
        <is>
          <t>Mengetahui</t>
        </is>
      </c>
      <c r="FJ23" s="48" t="inlineStr">
        <is>
          <t>Sering (setiap minggu)</t>
        </is>
      </c>
      <c r="FK23" s="48" t="inlineStr">
        <is>
          <t>Mengetahui</t>
        </is>
      </c>
      <c r="FL23" s="48" t="inlineStr">
        <is>
          <t>Sering (setiap minggu)</t>
        </is>
      </c>
      <c r="FM23" s="48" t="inlineStr">
        <is>
          <t>Mengetahui</t>
        </is>
      </c>
      <c r="FN23" s="48" t="inlineStr">
        <is>
          <t>Sering (setiap minggu)</t>
        </is>
      </c>
      <c r="FO23" s="48" t="inlineStr">
        <is>
          <t>Mengetahui</t>
        </is>
      </c>
      <c r="FP23" s="48" t="inlineStr">
        <is>
          <t>Cukup sering (2 minggu sekali)</t>
        </is>
      </c>
      <c r="FQ23" s="48" t="inlineStr">
        <is>
          <t>Mengetahui</t>
        </is>
      </c>
      <c r="FR23" s="48" t="inlineStr">
        <is>
          <t>Ya</t>
        </is>
      </c>
      <c r="FS23" s="48" t="inlineStr">
        <is>
          <t>Mengetahui</t>
        </is>
      </c>
      <c r="FT23" s="48" t="inlineStr">
        <is>
          <t>Ya, selalu</t>
        </is>
      </c>
      <c r="FU23" s="48" t="inlineStr">
        <is>
          <t>Laki-laki dewasa Perempuan dewasa</t>
        </is>
      </c>
      <c r="FV23" s="8" t="n">
        <v>1</v>
      </c>
      <c r="FW23" s="8" t="n">
        <v>1</v>
      </c>
      <c r="FX23" s="8" t="n">
        <v>0</v>
      </c>
      <c r="FY23" s="8" t="n">
        <v>0</v>
      </c>
      <c r="FZ23" s="48" t="inlineStr">
        <is>
          <t>Memahami</t>
        </is>
      </c>
      <c r="GA23" s="48" t="inlineStr">
        <is>
          <t>CPO</t>
        </is>
      </c>
      <c r="GB23" s="8" t="n">
        <v>1</v>
      </c>
      <c r="GC23" s="8" t="n">
        <v>0</v>
      </c>
      <c r="GD23" s="8" t="n">
        <v>0</v>
      </c>
      <c r="GE23" s="8" t="n">
        <v>0</v>
      </c>
      <c r="GF23" s="48" t="n"/>
      <c r="GG23" s="48" t="inlineStr">
        <is>
          <t>Sering</t>
        </is>
      </c>
      <c r="GH23" s="48" t="inlineStr">
        <is>
          <t>Ya</t>
        </is>
      </c>
      <c r="GI23" s="48" t="inlineStr">
        <is>
          <t>Tetangga</t>
        </is>
      </c>
      <c r="GJ23" s="8" t="n">
        <v>1</v>
      </c>
      <c r="GK23" s="8" t="n">
        <v>0</v>
      </c>
      <c r="GL23" s="8" t="n">
        <v>0</v>
      </c>
      <c r="GM23" s="8" t="n">
        <v>0</v>
      </c>
      <c r="GN23" s="48" t="n"/>
      <c r="GO23" s="8" t="n">
        <v>9</v>
      </c>
      <c r="GP23" s="48" t="inlineStr">
        <is>
          <t>Penuh (100%)</t>
        </is>
      </c>
      <c r="GQ23" s="48" t="inlineStr">
        <is>
          <t>Kayu bakar LPG</t>
        </is>
      </c>
      <c r="GR23" s="8" t="n">
        <v>1</v>
      </c>
      <c r="GS23" s="8" t="n">
        <v>1</v>
      </c>
      <c r="GT23" s="8" t="n">
        <v>0</v>
      </c>
      <c r="GU23" s="8" t="n">
        <v>0</v>
      </c>
      <c r="GV23" s="8" t="n">
        <v>0</v>
      </c>
      <c r="GW23" s="8" t="n">
        <v>0</v>
      </c>
      <c r="GX23" s="8" t="n">
        <v>0</v>
      </c>
      <c r="GY23" s="48" t="n"/>
      <c r="GZ23" s="48" t="inlineStr">
        <is>
          <t>Ya</t>
        </is>
      </c>
      <c r="HA23" s="8" t="n">
        <v>20</v>
      </c>
      <c r="HB23" s="8" t="n">
        <v>200000</v>
      </c>
      <c r="HC23" s="8" t="n">
        <v>5</v>
      </c>
      <c r="HD23" s="8" t="n">
        <v>50000</v>
      </c>
      <c r="HE23" s="8" t="n">
        <v>9</v>
      </c>
      <c r="HF23" s="8" t="n">
        <v>75000</v>
      </c>
      <c r="HG23" s="8" t="n">
        <v>3</v>
      </c>
      <c r="HH23" s="8" t="n">
        <v>25000</v>
      </c>
      <c r="HI23" s="48" t="n"/>
      <c r="HJ23" s="48" t="n"/>
      <c r="HK23" s="48" t="n"/>
      <c r="HL23" s="48" t="n"/>
      <c r="HM23" s="48" t="n"/>
      <c r="HN23" s="48" t="n"/>
      <c r="HO23" s="48" t="n"/>
      <c r="HP23" s="48" t="n"/>
      <c r="HQ23" s="48" t="n"/>
      <c r="HR23" s="48" t="n"/>
      <c r="HS23" s="48" t="n"/>
      <c r="HT23" s="48" t="n"/>
      <c r="HU23" s="48" t="n"/>
      <c r="HV23" s="48" t="n"/>
      <c r="HW23" s="48" t="n"/>
      <c r="HX23" s="48" t="n"/>
      <c r="HY23" s="8" t="n">
        <v>15</v>
      </c>
      <c r="HZ23" s="8" t="n">
        <v>150000</v>
      </c>
      <c r="IA23" s="8" t="n">
        <v>6</v>
      </c>
      <c r="IB23" s="8" t="n">
        <v>50000</v>
      </c>
      <c r="IC23" s="48" t="n"/>
      <c r="ID23" s="48" t="n"/>
      <c r="IE23" s="48" t="n"/>
      <c r="IF23" s="48" t="n"/>
      <c r="IG23" s="48" t="n"/>
      <c r="IH23" s="48" t="n"/>
      <c r="II23" s="48" t="n"/>
      <c r="IJ23" s="48" t="n"/>
      <c r="IK23" s="48" t="inlineStr">
        <is>
          <t>50-65 kg</t>
        </is>
      </c>
      <c r="IL23" s="48" t="inlineStr">
        <is>
          <t>3-5 jam</t>
        </is>
      </c>
      <c r="IM23" s="48" t="inlineStr">
        <is>
          <t>Ya</t>
        </is>
      </c>
      <c r="IN23" s="48" t="inlineStr">
        <is>
          <t>Ya</t>
        </is>
      </c>
      <c r="IO23" s="48" t="inlineStr">
        <is>
          <t>Lebih bersih</t>
        </is>
      </c>
      <c r="IP23" s="48" t="n"/>
      <c r="IQ23" s="48" t="inlineStr">
        <is>
          <t>Tidak pernah</t>
        </is>
      </c>
      <c r="IR23" s="48" t="n"/>
      <c r="IS23" s="48" t="n"/>
      <c r="IT23" s="48" t="n"/>
      <c r="IU23" s="48" t="n"/>
      <c r="IV23" s="48" t="n"/>
      <c r="IW23" s="48" t="n"/>
      <c r="IX23" s="48" t="n"/>
      <c r="IY23" s="48" t="n"/>
      <c r="IZ23" s="48" t="inlineStr">
        <is>
          <t>Tidak pernah</t>
        </is>
      </c>
      <c r="JA23" s="48" t="n"/>
      <c r="JB23" s="48" t="n"/>
      <c r="JC23" s="48" t="n"/>
      <c r="JD23" s="48" t="n"/>
      <c r="JE23" s="48" t="n"/>
      <c r="JF23" s="48" t="n"/>
      <c r="JG23" s="48" t="n"/>
      <c r="JH23" s="48" t="n"/>
      <c r="JI23" s="48" t="inlineStr">
        <is>
          <t>Tidak pernah</t>
        </is>
      </c>
      <c r="JJ23" s="48" t="n"/>
      <c r="JK23" s="48" t="n"/>
      <c r="JL23" s="48" t="n"/>
      <c r="JM23" s="48" t="n"/>
      <c r="JN23" s="48" t="n"/>
      <c r="JO23" s="48" t="n"/>
      <c r="JP23" s="48" t="n"/>
      <c r="JQ23" s="48" t="n"/>
      <c r="JR23" s="48" t="inlineStr">
        <is>
          <t>Tidak pernah</t>
        </is>
      </c>
      <c r="JS23" s="48" t="n"/>
      <c r="JT23" s="48" t="n"/>
      <c r="JU23" s="48" t="n"/>
      <c r="JV23" s="48" t="n"/>
      <c r="JW23" s="48" t="n"/>
      <c r="JX23" s="48" t="n"/>
      <c r="JY23" s="48" t="n"/>
      <c r="JZ23" s="48" t="n"/>
      <c r="KA23" s="48" t="inlineStr">
        <is>
          <t>Tidak pernah</t>
        </is>
      </c>
      <c r="KB23" s="48" t="n"/>
      <c r="KC23" s="48" t="n"/>
      <c r="KD23" s="48" t="n"/>
      <c r="KE23" s="48" t="n"/>
      <c r="KF23" s="48" t="n"/>
      <c r="KG23" s="48" t="n"/>
      <c r="KH23" s="48" t="n"/>
      <c r="KI23" s="48" t="n"/>
      <c r="KJ23" s="48" t="inlineStr">
        <is>
          <t>Tidak pernah</t>
        </is>
      </c>
      <c r="KK23" s="48" t="n"/>
      <c r="KL23" s="48" t="n"/>
      <c r="KM23" s="48" t="n"/>
      <c r="KN23" s="48" t="n"/>
      <c r="KO23" s="48" t="n"/>
      <c r="KP23" s="48" t="n"/>
      <c r="KQ23" s="48" t="n"/>
      <c r="KR23" s="48" t="n"/>
      <c r="KS23" s="48" t="inlineStr">
        <is>
          <t>Cukup membaik</t>
        </is>
      </c>
      <c r="KT23" s="48" t="inlineStr">
        <is>
          <t>0-1 kali</t>
        </is>
      </c>
      <c r="KU23" s="48" t="inlineStr">
        <is>
          <t>0-1 kali</t>
        </is>
      </c>
      <c r="KV23" s="48" t="inlineStr">
        <is>
          <t>Tidak ada</t>
        </is>
      </c>
      <c r="KW23" s="8" t="n">
        <v>0</v>
      </c>
      <c r="KX23" s="8" t="n">
        <v>0</v>
      </c>
      <c r="KY23" s="8" t="n">
        <v>0</v>
      </c>
      <c r="KZ23" s="8" t="n">
        <v>1</v>
      </c>
      <c r="LA23" s="48" t="inlineStr">
        <is>
          <t>Cukup membaik</t>
        </is>
      </c>
      <c r="LB23" s="48" t="inlineStr">
        <is>
          <t>Cukup membaik</t>
        </is>
      </c>
      <c r="LC23" s="8" t="n">
        <v>0</v>
      </c>
      <c r="LD23" s="8" t="n">
        <v>3</v>
      </c>
      <c r="LE23" s="8" t="n">
        <v>0</v>
      </c>
      <c r="LF23" s="8" t="n">
        <v>3</v>
      </c>
      <c r="LG23" s="48" t="inlineStr">
        <is>
          <t>Ya</t>
        </is>
      </c>
      <c r="LH23" s="8" t="n">
        <v>150000</v>
      </c>
      <c r="LI23" s="48" t="n"/>
      <c r="LJ23" s="48" t="inlineStr">
        <is>
          <t>Kebutuhan rumah tangga</t>
        </is>
      </c>
      <c r="LK23" s="8" t="n">
        <v>0</v>
      </c>
      <c r="LL23" s="8" t="n">
        <v>0</v>
      </c>
      <c r="LM23" s="8" t="n">
        <v>0</v>
      </c>
      <c r="LN23" s="8" t="n">
        <v>0</v>
      </c>
      <c r="LO23" s="8" t="n">
        <v>1</v>
      </c>
      <c r="LP23" s="8" t="n">
        <v>0</v>
      </c>
      <c r="LQ23" s="8" t="n">
        <v>0</v>
      </c>
      <c r="LR23" s="48" t="n"/>
      <c r="LS23" s="8" t="n">
        <v>15</v>
      </c>
      <c r="LT23" s="8" t="n">
        <v>15</v>
      </c>
      <c r="LU23" s="8" t="n">
        <v>0</v>
      </c>
      <c r="LV23" s="8" t="n">
        <v>5</v>
      </c>
      <c r="LW23" s="8" t="n">
        <v>5</v>
      </c>
      <c r="LX23" s="8" t="n">
        <v>0</v>
      </c>
      <c r="LY23" s="8" t="n">
        <v>0</v>
      </c>
      <c r="LZ23" s="8" t="n">
        <v>5</v>
      </c>
      <c r="MA23" s="8" t="n">
        <v>5</v>
      </c>
      <c r="MB23" s="48" t="inlineStr">
        <is>
          <t>Ya</t>
        </is>
      </c>
      <c r="MC23" s="8" t="n">
        <v>30</v>
      </c>
      <c r="MD23" s="8" t="n">
        <v>15</v>
      </c>
      <c r="ME23" s="8" t="n">
        <v>30</v>
      </c>
      <c r="MF23" s="8" t="n">
        <v>15</v>
      </c>
      <c r="MG23" s="8" t="n">
        <v>0</v>
      </c>
      <c r="MH23" s="8" t="n">
        <v>0</v>
      </c>
      <c r="MI23" s="48" t="inlineStr">
        <is>
          <t>Istirahat</t>
        </is>
      </c>
      <c r="MJ23" s="8" t="n">
        <v>0</v>
      </c>
      <c r="MK23" s="8" t="n">
        <v>0</v>
      </c>
      <c r="ML23" s="8" t="n">
        <v>1</v>
      </c>
      <c r="MM23" s="8" t="n">
        <v>0</v>
      </c>
      <c r="MN23" s="8" t="n">
        <v>0</v>
      </c>
      <c r="MO23" s="8" t="n">
        <v>0</v>
      </c>
      <c r="MP23" s="48" t="n"/>
      <c r="MQ23" s="48" t="n"/>
      <c r="MR23" s="48" t="inlineStr">
        <is>
          <t>istirahat</t>
        </is>
      </c>
      <c r="MS23" s="48" t="n"/>
      <c r="MT23" s="48" t="inlineStr">
        <is>
          <t>kumpul dengan keluarga</t>
        </is>
      </c>
      <c r="MU23" s="48" t="inlineStr">
        <is>
          <t>Tidak</t>
        </is>
      </c>
      <c r="MV23" s="48" t="n"/>
      <c r="MW23" s="48" t="n"/>
      <c r="MX23" s="48" t="n"/>
      <c r="MY23" s="48" t="n"/>
      <c r="MZ23" s="48" t="n"/>
      <c r="NA23" s="48" t="n"/>
      <c r="NB23" s="48" t="n"/>
      <c r="NC23" s="48" t="n"/>
      <c r="ND23" s="48" t="n"/>
      <c r="NE23" s="48" t="n"/>
      <c r="NF23" s="48" t="n"/>
      <c r="NG23" s="48" t="n"/>
      <c r="NH23" s="48" t="n"/>
      <c r="NI23" s="48" t="n"/>
      <c r="NJ23" s="48" t="n"/>
      <c r="NK23" s="48" t="n"/>
      <c r="NL23" s="48" t="inlineStr">
        <is>
          <t>Ya</t>
        </is>
      </c>
      <c r="NM23" s="48" t="inlineStr">
        <is>
          <t>Kombinasi dana mandiri dan dana hibah</t>
        </is>
      </c>
      <c r="NN23" s="48" t="inlineStr">
        <is>
          <t>&gt;11.000.001</t>
        </is>
      </c>
      <c r="NO23" s="48" t="inlineStr">
        <is>
          <t>Pemerintah</t>
        </is>
      </c>
      <c r="NP23" s="48" t="n"/>
      <c r="NQ23" s="48" t="n"/>
      <c r="NR23" s="48" t="n"/>
      <c r="NS23" s="48" t="n"/>
      <c r="NT23" s="48" t="n"/>
      <c r="NU23" s="48" t="n"/>
      <c r="NV23" s="48" t="inlineStr">
        <is>
          <t>Anggota keluarga - Laki-laki dewasa</t>
        </is>
      </c>
      <c r="NW23" s="48" t="n"/>
      <c r="NX23" s="48" t="inlineStr">
        <is>
          <t>Sangat meningkat</t>
        </is>
      </c>
      <c r="NY23" s="8" t="n">
        <v>40</v>
      </c>
      <c r="NZ23" s="8" t="n">
        <v>10</v>
      </c>
      <c r="OA23" s="8" t="n">
        <v>0</v>
      </c>
      <c r="OB23" s="8" t="n">
        <v>5</v>
      </c>
      <c r="OC23" s="8" t="n">
        <v>5</v>
      </c>
      <c r="OD23" s="8" t="n">
        <v>0</v>
      </c>
      <c r="OE23" s="48" t="inlineStr">
        <is>
          <t>Jauh lebih baik</t>
        </is>
      </c>
      <c r="OF23" s="48" t="inlineStr">
        <is>
          <t>Jauh lebih baik (beda waktu memasak lebih cepat setengah jam atau lebih, ATAU tidak lagi ada rasa/bau makanan yang berubah, ATAU alasan lainnya)</t>
        </is>
      </c>
      <c r="OG23" s="48" t="inlineStr">
        <is>
          <t>Ya</t>
        </is>
      </c>
      <c r="OH23" s="8" t="n">
        <v>0</v>
      </c>
      <c r="OI23" s="8" t="n">
        <v>3</v>
      </c>
      <c r="OJ23" s="8" t="n">
        <v>0</v>
      </c>
      <c r="OK23" s="8" t="n">
        <v>0</v>
      </c>
      <c r="OL23" s="8" t="n">
        <v>0</v>
      </c>
      <c r="OM23" s="8" t="n">
        <v>0</v>
      </c>
      <c r="ON23" s="8" t="n">
        <v>0</v>
      </c>
      <c r="OO23" s="8" t="n">
        <v>0</v>
      </c>
      <c r="OP23" s="48">
        <f>VLOOKUP(AG23,'BUS 2'!$G$1:$CU$424,2,0)</f>
        <v/>
      </c>
      <c r="OQ23" s="8">
        <f>VLOOKUP(AG23,'BUS 2'!$G$1:$CU$424,3,0)</f>
        <v/>
      </c>
      <c r="OR23" s="8">
        <f>VLOOKUP(AG23,'BUS 2'!$G$1:$CU$424,4,0)</f>
        <v/>
      </c>
      <c r="OS23" s="8">
        <f>VLOOKUP(AG23,'BUS 2'!$G$1:$CU$424,5,0)</f>
        <v/>
      </c>
      <c r="OT23" s="8">
        <f>VLOOKUP(AG23,'BUS 2'!$G$1:$CU$424,6,0)</f>
        <v/>
      </c>
      <c r="OU23" s="8">
        <f>VLOOKUP(AG23,'BUS 2'!$G$1:$CU$424,7,0)</f>
        <v/>
      </c>
      <c r="OV23" s="8">
        <f>VLOOKUP(AG23,'BUS 2'!$G$1:$CU$424,8,0)</f>
        <v/>
      </c>
      <c r="OW23" s="8">
        <f>VLOOKUP(AG23,'BUS 2'!$G$1:$CU$424,9,0)</f>
        <v/>
      </c>
      <c r="OX23" s="8">
        <f>VLOOKUP(AG23,'BUS 2'!$G$1:$CU$424,10,0)</f>
        <v/>
      </c>
      <c r="OY23" s="8">
        <f>VLOOKUP(AG23,'BUS 2'!$G$1:$CU$424,11,0)</f>
        <v/>
      </c>
      <c r="OZ23" s="8">
        <f>VLOOKUP(AG23,'BUS 2'!$G$1:$CU$424,12,0)</f>
        <v/>
      </c>
      <c r="PA23" s="8">
        <f>VLOOKUP(AG23,'BUS 2'!$G$1:$CU$424,13,0)</f>
        <v/>
      </c>
      <c r="PB23" s="8">
        <f>VLOOKUP(AG23,'BUS 2'!$G$1:$CU$424,14,0)</f>
        <v/>
      </c>
      <c r="PC23" s="8">
        <f>VLOOKUP(AG23,'BUS 2'!$G$1:$CU$424,15,0)</f>
        <v/>
      </c>
      <c r="PD23" s="8">
        <f>VLOOKUP(AG23,'BUS 2'!$G$1:$CU$424,16,0)</f>
        <v/>
      </c>
      <c r="PE23" s="8">
        <f>VLOOKUP(AG23,'BUS 2'!$G$1:$CU$424,17,0)</f>
        <v/>
      </c>
      <c r="PF23" s="8">
        <f>VLOOKUP(AG23,'BUS 2'!$G$1:$CU$424,18,0)</f>
        <v/>
      </c>
      <c r="PG23" s="8">
        <f>VLOOKUP(AG23,'BUS 2'!$G$1:$CU$424,19,0)</f>
        <v/>
      </c>
      <c r="PH23" s="8">
        <f>VLOOKUP(AG23,'BUS 2'!$G$1:$CU$424,20,0)</f>
        <v/>
      </c>
      <c r="PI23" s="8">
        <f>VLOOKUP(AG23,'BUS 2'!$G$1:$CU$424,21,0)</f>
        <v/>
      </c>
      <c r="PJ23" s="8">
        <f>VLOOKUP(AG23,'BUS 2'!$G$1:$CU$424,22,0)</f>
        <v/>
      </c>
      <c r="PK23" s="8">
        <f>VLOOKUP(AG23,'BUS 2'!$G$1:$CU$424,23,0)</f>
        <v/>
      </c>
      <c r="PL23" s="8">
        <f>VLOOKUP(AG23,'BUS 2'!$G$1:$CU$424,24,0)</f>
        <v/>
      </c>
      <c r="PM23" s="8">
        <f>VLOOKUP(AG23,'BUS 2'!$G$1:$CU$424,25,0)</f>
        <v/>
      </c>
      <c r="PN23" s="8">
        <f>VLOOKUP(AG23,'BUS 2'!$G$1:$CU$424,26,0)</f>
        <v/>
      </c>
      <c r="PO23" s="8">
        <f>VLOOKUP(AG23,'BUS 2'!$G$1:$CU$424,27,0)</f>
        <v/>
      </c>
      <c r="PP23" s="8">
        <f>VLOOKUP(AG23,'BUS 2'!$G$1:$CU$424,28,0)</f>
        <v/>
      </c>
      <c r="PQ23" s="8">
        <f>VLOOKUP(AG23,'BUS 2'!$G$1:$CU$424,29,0)</f>
        <v/>
      </c>
      <c r="PR23" s="8">
        <f>VLOOKUP(AG23,'BUS 2'!$G$1:$CU$424,30,0)</f>
        <v/>
      </c>
      <c r="PS23" s="8">
        <f>VLOOKUP(AG23,'BUS 2'!$G$1:$CU$424,31,0)</f>
        <v/>
      </c>
      <c r="PT23" s="48" t="n"/>
      <c r="PU23" s="48" t="n"/>
      <c r="PV23" s="48" t="n"/>
      <c r="PW23" s="48" t="n"/>
      <c r="PX23" s="48" t="n"/>
      <c r="PY23" s="48" t="n"/>
      <c r="PZ23" s="48" t="n"/>
      <c r="QA23" s="48" t="n"/>
      <c r="QB23" s="48" t="n"/>
      <c r="QC23" s="48" t="n"/>
      <c r="QD23" s="48" t="n"/>
      <c r="QE23" s="48" t="inlineStr">
        <is>
          <t>1-Disebarkan ke lahan terbuka</t>
        </is>
      </c>
      <c r="QF23" s="8" t="n">
        <v>0</v>
      </c>
      <c r="QG23" s="8" t="n">
        <v>0</v>
      </c>
      <c r="QH23" s="8" t="n">
        <v>0</v>
      </c>
      <c r="QI23" s="8" t="n">
        <v>0</v>
      </c>
      <c r="QJ23" s="8" t="n">
        <v>0</v>
      </c>
      <c r="QK23" s="8" t="n">
        <v>1</v>
      </c>
      <c r="QL23" s="8" t="n">
        <v>0</v>
      </c>
      <c r="QM23" s="8" t="n">
        <v>0</v>
      </c>
      <c r="QN23" s="8" t="n">
        <v>0</v>
      </c>
      <c r="QO23" s="48" t="n"/>
      <c r="QP23" s="48" t="n"/>
      <c r="QQ23" s="48" t="n"/>
      <c r="QR23" s="48" t="n"/>
      <c r="QS23" s="48" t="n"/>
      <c r="QT23" s="48" t="n"/>
      <c r="QU23" s="48" t="n"/>
      <c r="QV23" s="48" t="n"/>
      <c r="QW23" s="48" t="n"/>
      <c r="QX23" s="48" t="n"/>
      <c r="QY23" s="48" t="n"/>
      <c r="QZ23" s="48" t="n"/>
      <c r="RA23" s="48" t="n"/>
      <c r="RB23" s="48" t="n"/>
      <c r="RC23" s="48" t="n"/>
      <c r="RD23" s="48" t="n"/>
      <c r="RE23" s="48" t="n"/>
      <c r="RF23" s="48" t="n"/>
      <c r="RG23" s="48" t="n"/>
      <c r="RH23" s="48" t="n"/>
      <c r="RI23" s="48" t="n"/>
      <c r="RJ23" s="48" t="n"/>
      <c r="RK23" s="48" t="n"/>
      <c r="RL23" s="48" t="n"/>
      <c r="RM23" s="48" t="n"/>
      <c r="RN23" s="48" t="n"/>
      <c r="RO23" s="48" t="n"/>
      <c r="RP23" s="48" t="n"/>
      <c r="RQ23" s="48" t="n"/>
      <c r="RR23" s="48" t="n"/>
      <c r="RS23" s="48" t="n"/>
      <c r="RT23" s="48" t="n"/>
      <c r="RU23" s="48" t="n"/>
      <c r="RV23" s="48" t="n"/>
      <c r="RW23" s="48" t="n"/>
      <c r="RX23" s="48" t="n"/>
      <c r="RY23" s="48" t="n"/>
      <c r="RZ23" s="48" t="n"/>
      <c r="SA23" s="48" t="n"/>
      <c r="SB23" s="48" t="n"/>
      <c r="SC23" s="48" t="n"/>
      <c r="SD23" s="48" t="n"/>
      <c r="SE23" s="48" t="n"/>
      <c r="SF23" s="48" t="n"/>
      <c r="SG23" s="48" t="n"/>
      <c r="SH23" s="48" t="n"/>
      <c r="SI23" s="48" t="n"/>
      <c r="SJ23" s="48" t="n"/>
      <c r="SK23" s="48" t="n"/>
      <c r="SL23" s="48" t="n"/>
      <c r="SM23" s="48" t="n"/>
      <c r="SN23" s="48" t="n"/>
      <c r="SO23" s="48" t="n"/>
      <c r="SP23" s="48" t="n"/>
      <c r="SQ23" s="48" t="n"/>
      <c r="SR23" s="48" t="n"/>
      <c r="SS23" s="48" t="n"/>
      <c r="ST23" s="48" t="n"/>
      <c r="SU23" s="48" t="n"/>
      <c r="SV23" s="48" t="n"/>
      <c r="SW23" s="48" t="n"/>
      <c r="SX23" s="48" t="n"/>
      <c r="SY23" s="8">
        <f>VLOOKUP(AG23,'BUS 2'!$G$1:$CU$424,33,0)</f>
        <v/>
      </c>
      <c r="SZ23" s="48">
        <f>VLOOKUP(AG23,'BUS 2'!$G$1:$CU$424,34,0)</f>
        <v/>
      </c>
      <c r="TA23" s="48">
        <f>VLOOKUP(AG23,'BUS 2'!$G$1:$CU$424,35,0)</f>
        <v/>
      </c>
      <c r="TB23" s="48">
        <f>VLOOKUP(AG23,'BUS 2'!$G$1:$CU$424,36,0)</f>
        <v/>
      </c>
      <c r="TC23" s="48">
        <f>VLOOKUP(AG23,'BUS 2'!$G$1:$CU$424,37,0)</f>
        <v/>
      </c>
      <c r="TD23" s="48">
        <f>VLOOKUP(AG23,'BUS 2'!$G$1:$CU$424,38,0)</f>
        <v/>
      </c>
      <c r="TE23" s="48">
        <f>VLOOKUP(AG23,'BUS 2'!$G$1:$CU$424,39,0)</f>
        <v/>
      </c>
      <c r="TF23" s="48">
        <f>VLOOKUP(AG23,'BUS 2'!$G$1:$CU$424,40,0)</f>
        <v/>
      </c>
      <c r="TG23" s="8">
        <f>VLOOKUP(AG23,'BUS 2'!$G$1:$CU$424,42,0)</f>
        <v/>
      </c>
      <c r="TH23" s="8">
        <f>VLOOKUP(AG23,'BUS 2'!$G$1:$CU$424,43,0)</f>
        <v/>
      </c>
      <c r="TI23" s="8">
        <f>VLOOKUP(AG23,'BUS 2'!$G$1:$CU$424,44,0)</f>
        <v/>
      </c>
      <c r="TJ23" s="8">
        <f>VLOOKUP(AG23,'BUS 2'!$G$1:$CU$424,45,0)</f>
        <v/>
      </c>
      <c r="TK23" s="8">
        <f>VLOOKUP(AG23,'BUS 2'!$G$1:$CU$424,46,0)</f>
        <v/>
      </c>
      <c r="TL23" s="8">
        <f>VLOOKUP(AG23,'BUS 2'!$G$1:$CU$424,47,0)</f>
        <v/>
      </c>
      <c r="TM23" s="8">
        <f>VLOOKUP(AG23,'BUS 2'!$G$1:$CU$424,48,0)</f>
        <v/>
      </c>
      <c r="TN23" s="8">
        <f>VLOOKUP(AG23,'BUS 2'!$G$1:$CU$424,49,0)</f>
        <v/>
      </c>
      <c r="TO23" s="8">
        <f>VLOOKUP(AG23,'BUS 2'!$G$1:$CU$424,50,0)</f>
        <v/>
      </c>
      <c r="TP23" s="8">
        <f>VLOOKUP(AG23,'BUS 2'!$G$1:$CU$424,51,0)</f>
        <v/>
      </c>
      <c r="TQ23" s="8">
        <f>VLOOKUP(AG23,'BUS 2'!$G$1:$CU$424,52,0)</f>
        <v/>
      </c>
      <c r="TR23" s="8">
        <f>VLOOKUP(AG23,'BUS 2'!$G$1:$CU$424,53,0)</f>
        <v/>
      </c>
      <c r="TS23" s="48">
        <f>VLOOKUP(AG23,'BUS 2'!$G$1:$CU$424,54,0)</f>
        <v/>
      </c>
      <c r="TT23" s="48">
        <f>VLOOKUP(AG23,'BUS 2'!$G$1:$CU$424,55,0)</f>
        <v/>
      </c>
      <c r="TU23" s="48">
        <f>VLOOKUP(AG23,'BUS 2'!$G$1:$CU$424,56,0)</f>
        <v/>
      </c>
      <c r="TV23" s="48">
        <f>VLOOKUP(AG23,'BUS 2'!$G$1:$CU$424,57,0)</f>
        <v/>
      </c>
      <c r="TW23" s="48">
        <f>VLOOKUP(AG23,'BUS 2'!$G$1:$CU$424,58,0)</f>
        <v/>
      </c>
      <c r="TX23" s="48">
        <f>VLOOKUP(AG23,'BUS 2'!$G$1:$CU$424,59,0)</f>
        <v/>
      </c>
      <c r="TY23" s="48">
        <f>VLOOKUP(AG23,'BUS 2'!$G$1:$CU$424,60,0)</f>
        <v/>
      </c>
      <c r="TZ23" s="48">
        <f>VLOOKUP(AG23,'BUS 2'!$G$1:$CU$424,61,0)</f>
        <v/>
      </c>
      <c r="UA23" s="48">
        <f>VLOOKUP(AG23,'BUS 2'!$G$1:$CU$424,62,0)</f>
        <v/>
      </c>
      <c r="UB23" s="48">
        <f>VLOOKUP(AG23,'BUS 2'!$G$1:$CU$424,63,0)</f>
        <v/>
      </c>
      <c r="UC23" s="48">
        <f>VLOOKUP(AG23,'BUS 2'!$G$1:$CU$424,64,0)</f>
        <v/>
      </c>
      <c r="UD23" s="48">
        <f>VLOOKUP(AG23,'BUS 2'!$G$1:$CU$424,65,0)</f>
        <v/>
      </c>
      <c r="UE23" s="48">
        <f>VLOOKUP(AG23,'BUS 2'!$G$1:$CU$424,66,0)</f>
        <v/>
      </c>
      <c r="UF23" s="48">
        <f>VLOOKUP(AG23,'BUS 2'!$G$1:$CU$424,67,0)</f>
        <v/>
      </c>
      <c r="UG23" s="48">
        <f>VLOOKUP(AG23,'BUS 2'!$G$1:$CU$424,68,0)</f>
        <v/>
      </c>
      <c r="UH23" s="48">
        <f>VLOOKUP(AG23,'BUS 2'!$G$1:$CU$424,69,0)</f>
        <v/>
      </c>
      <c r="UI23" s="48">
        <f>VLOOKUP(AG23,'BUS 2'!$G$1:$CU$424,70,0)</f>
        <v/>
      </c>
      <c r="UJ23" s="48">
        <f>VLOOKUP(AG23,'BUS 2'!$G$1:$CU$424,71,0)</f>
        <v/>
      </c>
      <c r="UK23" s="48">
        <f>VLOOKUP(AG23,'BUS 2'!$G$1:$CU$424,72,0)</f>
        <v/>
      </c>
      <c r="UL23" s="48">
        <f>VLOOKUP(AG23,'BUS 2'!$G$1:$CU$424,73,0)</f>
        <v/>
      </c>
      <c r="UM23" s="48">
        <f>VLOOKUP(AG23,'BUS 2'!$G$1:$CU$424,74,0)</f>
        <v/>
      </c>
      <c r="UN23" s="48">
        <f>VLOOKUP(AG23,'BUS 2'!$G$1:$CU$424,75,0)</f>
        <v/>
      </c>
      <c r="UO23" s="48">
        <f>VLOOKUP(AG23,'BUS 2'!$G$1:$CU$424,76,0)</f>
        <v/>
      </c>
      <c r="UP23" s="48">
        <f>VLOOKUP(AG23,'BUS 2'!$G$1:$CU$424,77,0)</f>
        <v/>
      </c>
      <c r="UQ23" s="48">
        <f>VLOOKUP(AG23,'BUS 2'!$G$1:$CU$424,78,0)</f>
        <v/>
      </c>
      <c r="UR23" s="48">
        <f>VLOOKUP(AG23,'BUS 2'!$G$1:$CU$424,79,0)</f>
        <v/>
      </c>
      <c r="US23" s="48">
        <f>VLOOKUP(AG23,'BUS 2'!$G$1:$CU$424,80,0)</f>
        <v/>
      </c>
      <c r="UT23" s="48">
        <f>VLOOKUP(AG23,'BUS 2'!$G$1:$CU$424,81,0)</f>
        <v/>
      </c>
      <c r="UU23" s="48" t="n"/>
      <c r="UV23" s="48" t="inlineStr">
        <is>
          <t>Pemberian pakan di kandang</t>
        </is>
      </c>
      <c r="UW23" s="48" t="n"/>
      <c r="UX23" s="48" t="n"/>
      <c r="UY23" s="48" t="n"/>
      <c r="UZ23" s="48" t="n"/>
      <c r="VA23" s="48" t="n"/>
      <c r="VB23" s="48" t="n"/>
      <c r="VC23" s="48" t="n"/>
      <c r="VD23" s="48" t="inlineStr">
        <is>
          <t>Sangat teratur (setiap hari)</t>
        </is>
      </c>
      <c r="VE23" s="48" t="n"/>
      <c r="VF23" s="48" t="n"/>
      <c r="VG23" s="48" t="n"/>
      <c r="VH23" s="48" t="n"/>
      <c r="VI23" s="48" t="n"/>
      <c r="VJ23" s="48" t="n"/>
      <c r="VK23" s="48" t="n"/>
      <c r="VL23" s="48" t="inlineStr">
        <is>
          <t>Sangat sering (&gt;1 kali sehari)</t>
        </is>
      </c>
      <c r="VM23" s="48" t="n"/>
      <c r="VN23" s="48" t="n"/>
      <c r="VO23" s="48" t="n"/>
      <c r="VP23" s="48" t="n"/>
      <c r="VQ23" s="48" t="n"/>
      <c r="VR23" s="48" t="n"/>
      <c r="VS23" s="48" t="n"/>
      <c r="VT23" s="48" t="n"/>
      <c r="VU23" s="48" t="n"/>
      <c r="VV23" s="48" t="n"/>
      <c r="VW23" s="48" t="n"/>
      <c r="VX23" s="48" t="n"/>
      <c r="VY23" s="48" t="n"/>
      <c r="VZ23" s="48" t="n"/>
      <c r="WA23" s="48" t="n"/>
      <c r="WB23" s="48" t="n"/>
      <c r="WC23" s="48" t="n"/>
      <c r="WD23" s="48" t="n"/>
      <c r="WE23" s="48" t="n"/>
      <c r="WF23" s="48" t="inlineStr">
        <is>
          <t>2-Disimpan basah (slurry) 3-Disimpan terbuka (dry lot) 5-Untuk disebar di tanah (dan dibajak) 6-Digester biogas</t>
        </is>
      </c>
      <c r="WG23" s="8" t="n">
        <v>0</v>
      </c>
      <c r="WH23" s="8" t="n">
        <v>1</v>
      </c>
      <c r="WI23" s="8" t="n">
        <v>1</v>
      </c>
      <c r="WJ23" s="8" t="n">
        <v>0</v>
      </c>
      <c r="WK23" s="8" t="n">
        <v>1</v>
      </c>
      <c r="WL23" s="8" t="n">
        <v>1</v>
      </c>
      <c r="WM23" s="8" t="n">
        <v>0</v>
      </c>
      <c r="WN23" s="8" t="n">
        <v>0</v>
      </c>
      <c r="WO23" s="48" t="n"/>
      <c r="WP23" s="48" t="n"/>
      <c r="WQ23" s="48" t="n"/>
      <c r="WR23" s="48" t="n"/>
      <c r="WS23" s="48" t="n"/>
      <c r="WT23" s="48" t="n"/>
      <c r="WU23" s="48" t="n"/>
      <c r="WV23" s="48" t="n"/>
      <c r="WW23" s="48" t="n"/>
      <c r="WX23" s="48" t="n"/>
      <c r="WY23" s="48" t="n"/>
      <c r="WZ23" s="48" t="n"/>
      <c r="XA23" s="48" t="n"/>
      <c r="XB23" s="48" t="n"/>
      <c r="XC23" s="48" t="n"/>
      <c r="XD23" s="48" t="n"/>
      <c r="XE23" s="48" t="n"/>
      <c r="XF23" s="48" t="n"/>
      <c r="XG23" s="48" t="n"/>
      <c r="XH23" s="48" t="n"/>
      <c r="XI23" s="48" t="n"/>
      <c r="XJ23" s="48" t="n"/>
      <c r="XK23" s="48" t="n"/>
      <c r="XL23" s="48" t="n"/>
      <c r="XM23" s="48" t="n"/>
      <c r="XN23" s="48" t="n"/>
      <c r="XO23" s="48" t="n"/>
      <c r="XP23" s="48" t="n"/>
      <c r="XQ23" s="48" t="n"/>
      <c r="XR23" s="48" t="n"/>
      <c r="XS23" s="48" t="n"/>
      <c r="XT23" s="48" t="n"/>
      <c r="XU23" s="48" t="n"/>
      <c r="XV23" s="48" t="n"/>
      <c r="XW23" s="48" t="n"/>
      <c r="XX23" s="48" t="n"/>
      <c r="XY23" s="48" t="n"/>
      <c r="XZ23" s="48" t="n"/>
      <c r="YA23" s="48" t="n"/>
      <c r="YB23" s="48" t="n"/>
      <c r="YC23" s="48" t="n"/>
      <c r="YD23" s="48" t="n"/>
      <c r="YE23" s="48" t="n"/>
      <c r="YF23" s="48" t="n"/>
      <c r="YG23" s="48" t="n"/>
      <c r="YH23" s="48" t="n"/>
      <c r="YI23" s="48" t="n"/>
      <c r="YJ23" s="48" t="n"/>
      <c r="YK23" s="48" t="n"/>
      <c r="YL23" s="48" t="n"/>
      <c r="YM23" s="48" t="n"/>
      <c r="YN23" s="48" t="n"/>
      <c r="YO23" s="48" t="n"/>
      <c r="YP23" s="48" t="n"/>
      <c r="YQ23" s="48" t="n"/>
      <c r="YR23" s="48" t="n"/>
      <c r="YS23" s="48" t="n"/>
      <c r="YT23" s="48" t="n"/>
      <c r="YU23" s="48" t="n"/>
      <c r="YV23" s="48" t="n"/>
      <c r="YW23" s="48" t="n"/>
      <c r="YX23" s="48" t="n"/>
      <c r="YY23" s="48" t="n"/>
      <c r="YZ23" s="48" t="n"/>
      <c r="ZA23" s="48" t="n"/>
      <c r="ZB23" s="48" t="n"/>
      <c r="ZC23" s="48" t="n"/>
      <c r="ZD23" s="48" t="n"/>
      <c r="ZE23" s="48" t="n"/>
      <c r="ZF23" s="48" t="n"/>
      <c r="ZG23" s="48" t="n"/>
      <c r="ZH23" s="48" t="n"/>
      <c r="ZI23" s="48" t="n"/>
      <c r="ZJ23" s="48" t="n"/>
      <c r="ZK23" s="48" t="n"/>
      <c r="ZL23" s="48" t="n"/>
      <c r="ZM23" s="48" t="n"/>
      <c r="ZN23" s="48" t="n"/>
      <c r="ZO23" s="8" t="n">
        <v>50</v>
      </c>
      <c r="ZP23" s="48" t="n"/>
      <c r="ZQ23" s="48" t="n"/>
      <c r="ZR23" s="48" t="n"/>
      <c r="ZS23" s="48" t="n"/>
      <c r="ZT23" s="48" t="n"/>
      <c r="ZU23" s="48" t="n"/>
      <c r="ZV23" s="48" t="n"/>
      <c r="ZW23" s="8" t="n">
        <v>2</v>
      </c>
      <c r="ZX23" s="48" t="n"/>
      <c r="ZY23" s="48" t="n"/>
      <c r="ZZ23" s="48" t="n"/>
      <c r="AAA23" s="48" t="n"/>
      <c r="AAB23" s="48" t="n"/>
      <c r="AAC23" s="48" t="n"/>
      <c r="AAD23" s="48" t="n"/>
      <c r="AAE23" s="48" t="inlineStr">
        <is>
          <t>Pakan kering (misal: konsentrat, silase, pelet)</t>
        </is>
      </c>
      <c r="AAF23" s="48" t="n"/>
      <c r="AAG23" s="48" t="n"/>
      <c r="AAH23" s="48" t="n"/>
      <c r="AAI23" s="48" t="n"/>
      <c r="AAJ23" s="48" t="n"/>
      <c r="AAK23" s="48" t="n"/>
      <c r="AAL23" s="48" t="inlineStr">
        <is>
          <t>Ya</t>
        </is>
      </c>
      <c r="AAM23" s="48" t="inlineStr">
        <is>
          <t>Padat Cair</t>
        </is>
      </c>
      <c r="AAN23" s="8" t="n">
        <v>1</v>
      </c>
      <c r="AAO23" s="8" t="n">
        <v>1</v>
      </c>
      <c r="AAP23" s="8" t="n">
        <v>50</v>
      </c>
      <c r="AAQ23" s="8" t="n">
        <v>50</v>
      </c>
      <c r="AAR23" s="48" t="inlineStr">
        <is>
          <t>Ya</t>
        </is>
      </c>
      <c r="AAS23" s="48" t="inlineStr">
        <is>
          <t>Mengetahui</t>
        </is>
      </c>
      <c r="AAT23" s="48" t="inlineStr">
        <is>
          <t>Digunakan untuk pupuk di lahan pertanian sendiri Dibuang ke lahan sekitar kandang - yg ditanami tanaman Diberikan gratis ke orang lain</t>
        </is>
      </c>
      <c r="AAU23" s="8" t="n">
        <v>1</v>
      </c>
      <c r="AAV23" s="8" t="n">
        <v>0</v>
      </c>
      <c r="AAW23" s="8" t="n">
        <v>0</v>
      </c>
      <c r="AAX23" s="8" t="n">
        <v>1</v>
      </c>
      <c r="AAY23" s="8" t="n">
        <v>1</v>
      </c>
      <c r="AAZ23" s="8" t="n">
        <v>0</v>
      </c>
      <c r="ABA23" s="8" t="n">
        <v>0</v>
      </c>
      <c r="ABB23" s="48" t="inlineStr">
        <is>
          <t>Pupuk cair untuk tanaman</t>
        </is>
      </c>
      <c r="ABC23" s="8" t="n">
        <v>1</v>
      </c>
      <c r="ABD23" s="8" t="n">
        <v>0</v>
      </c>
      <c r="ABE23" s="8" t="n">
        <v>0</v>
      </c>
      <c r="ABF23" s="8" t="n">
        <v>0</v>
      </c>
      <c r="ABG23" s="8" t="n">
        <v>0</v>
      </c>
      <c r="ABH23" s="48" t="n"/>
      <c r="ABI23" s="48" t="n"/>
      <c r="ABJ23" s="48" t="n"/>
      <c r="ABK23" s="48" t="n"/>
      <c r="ABL23" s="48" t="n"/>
      <c r="ABM23" s="48" t="n"/>
      <c r="ABN23" s="48" t="n"/>
      <c r="ABO23" s="48" t="n"/>
      <c r="ABP23" s="48" t="n"/>
      <c r="ABQ23" s="11" t="inlineStr">
        <is>
          <t>Rumput</t>
        </is>
      </c>
      <c r="ABR23" s="48" t="inlineStr">
        <is>
          <t>Sering ( 1 minggu 2 kali)</t>
        </is>
      </c>
      <c r="ABS23" s="8" t="n">
        <v>3000</v>
      </c>
      <c r="ABT23" s="8" t="n">
        <v>500</v>
      </c>
      <c r="ABU23" s="8" t="n">
        <v>50</v>
      </c>
      <c r="ABV23" s="8" t="n">
        <v>50</v>
      </c>
      <c r="ABW23" s="48" t="inlineStr">
        <is>
          <t>Urea</t>
        </is>
      </c>
      <c r="ABX23" s="48" t="n"/>
      <c r="ABY23" s="8" t="n">
        <v>30</v>
      </c>
      <c r="ABZ23" s="8" t="n">
        <v>4000</v>
      </c>
      <c r="ACA23" s="8" t="n">
        <v>0</v>
      </c>
      <c r="ACB23" s="8" t="n">
        <v>4000</v>
      </c>
      <c r="ACC23" s="8" t="n">
        <v>500</v>
      </c>
      <c r="ACD23" s="8" t="n">
        <v>760</v>
      </c>
      <c r="ACE23" s="48" t="inlineStr">
        <is>
          <t>Ya</t>
        </is>
      </c>
      <c r="ACF23" s="48" t="inlineStr">
        <is>
          <t>Cukup meningkat</t>
        </is>
      </c>
      <c r="ACG23" s="48" t="inlineStr">
        <is>
          <t>Cukup meningkat</t>
        </is>
      </c>
      <c r="ACH23" s="48" t="inlineStr">
        <is>
          <t>Sangat meningkat</t>
        </is>
      </c>
      <c r="ACI23" s="48" t="n"/>
      <c r="ACJ23" s="48" t="n"/>
      <c r="ACK23" s="48" t="inlineStr">
        <is>
          <t>Tidak punya waktu mengumpulkannya Ladang/sawah terlalu jauh, sulit untuk mengangkut ke sana</t>
        </is>
      </c>
      <c r="ACL23" s="8" t="n">
        <v>0</v>
      </c>
      <c r="ACM23" s="8" t="n">
        <v>0</v>
      </c>
      <c r="ACN23" s="8" t="n">
        <v>1</v>
      </c>
      <c r="ACO23" s="8" t="n">
        <v>1</v>
      </c>
      <c r="ACP23" s="8" t="n">
        <v>0</v>
      </c>
      <c r="ACQ23" s="8" t="n">
        <v>0</v>
      </c>
      <c r="ACR23" s="8" t="n">
        <v>0</v>
      </c>
      <c r="ACS23" s="48" t="n"/>
      <c r="ACT23" s="48" t="inlineStr">
        <is>
          <t>tidak</t>
        </is>
      </c>
      <c r="ACU23" s="48" t="inlineStr">
        <is>
          <t>Manfaat besar dan membantu kehidupan sehari-hari</t>
        </is>
      </c>
      <c r="ACV23" s="48" t="inlineStr">
        <is>
          <t>Berkurang</t>
        </is>
      </c>
      <c r="ACW23" s="48" t="inlineStr">
        <is>
          <t>Anggota keluarga - Perempuan dewasa</t>
        </is>
      </c>
      <c r="ACX23" s="48" t="inlineStr">
        <is>
          <t>Setuju</t>
        </is>
      </c>
      <c r="ACY23" s="48" t="inlineStr">
        <is>
          <t>Anggota keluarga - Laki-laki dewasa Anggota keluarga - Perempuan dewasa Anggota keluarga - Anak-anak</t>
        </is>
      </c>
      <c r="ACZ23" s="8" t="n">
        <v>1</v>
      </c>
      <c r="ADA23" s="8" t="n">
        <v>1</v>
      </c>
      <c r="ADB23" s="8" t="n">
        <v>1</v>
      </c>
      <c r="ADC23" s="8" t="n">
        <v>0</v>
      </c>
      <c r="ADD23" s="48" t="inlineStr">
        <is>
          <t>Puas</t>
        </is>
      </c>
      <c r="ADE23" s="48" t="inlineStr">
        <is>
          <t>Puas</t>
        </is>
      </c>
      <c r="ADF23" s="48" t="inlineStr">
        <is>
          <t>Puas</t>
        </is>
      </c>
      <c r="ADG23" s="48" t="inlineStr">
        <is>
          <t>Puas</t>
        </is>
      </c>
      <c r="ADH23" s="48" t="inlineStr">
        <is>
          <t>Tidak</t>
        </is>
      </c>
      <c r="ADI23" s="48" t="n"/>
      <c r="ADJ23" s="48" t="inlineStr">
        <is>
          <t>Puas</t>
        </is>
      </c>
      <c r="ADK23" s="48" t="n"/>
      <c r="ADL23" s="48" t="n"/>
      <c r="ADM23" s="48" t="n"/>
      <c r="ADN23" s="48" t="n"/>
      <c r="ADO23" s="48" t="n"/>
      <c r="ADP23" s="48" t="n"/>
      <c r="ADQ23" s="48" t="n"/>
      <c r="ADR23" s="48" t="n"/>
      <c r="ADS23" s="48" t="n"/>
      <c r="ADT23" s="48" t="n"/>
      <c r="ADU23" s="48" t="inlineStr">
        <is>
          <t>Menghubungi CPO atau pendamping</t>
        </is>
      </c>
      <c r="ADV23" s="8" t="n">
        <v>0</v>
      </c>
      <c r="ADW23" s="8" t="n">
        <v>0</v>
      </c>
      <c r="ADX23" s="8" t="n">
        <v>0</v>
      </c>
      <c r="ADY23" s="8" t="n">
        <v>0</v>
      </c>
      <c r="ADZ23" s="8" t="n">
        <v>1</v>
      </c>
      <c r="AEA23" s="8" t="n">
        <v>0</v>
      </c>
      <c r="AEB23" s="8" t="n">
        <v>0</v>
      </c>
      <c r="AEC23" s="8" t="n">
        <v>0</v>
      </c>
      <c r="AED23" s="12" t="n"/>
      <c r="AEE23" s="17" t="inlineStr">
        <is>
          <t>Laki-laki dewasa</t>
        </is>
      </c>
      <c r="AEF23" s="48" t="n"/>
      <c r="AEG23" s="17" t="inlineStr">
        <is>
          <t>Menelepon atau WA langsung</t>
        </is>
      </c>
      <c r="AEH23" s="48" t="n"/>
      <c r="AEI23" s="11" t="inlineStr">
        <is>
          <t>Tidak ada</t>
        </is>
      </c>
      <c r="AEJ23" s="48" t="inlineStr">
        <is>
          <t>Ya, selalu</t>
        </is>
      </c>
      <c r="AEK23"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23" s="18" t="n">
        <v>1</v>
      </c>
      <c r="AEM23" s="18" t="n">
        <v>1</v>
      </c>
      <c r="AEN23" s="18" t="n">
        <v>1</v>
      </c>
      <c r="AEO23" s="18" t="n">
        <v>1</v>
      </c>
      <c r="AEP23" s="18" t="n">
        <v>1</v>
      </c>
      <c r="AEQ23" s="18" t="n">
        <v>1</v>
      </c>
      <c r="AER23" s="18" t="n">
        <v>1</v>
      </c>
      <c r="AES23" s="18" t="n">
        <v>1</v>
      </c>
      <c r="AET23" s="18" t="n">
        <v>1</v>
      </c>
      <c r="AEU23" s="18" t="n">
        <v>0</v>
      </c>
      <c r="AEV23" s="18" t="n">
        <v>0</v>
      </c>
      <c r="AEW23" s="18" t="n">
        <v>0</v>
      </c>
      <c r="AEX23" s="48" t="n"/>
      <c r="AEY23" s="48" t="inlineStr">
        <is>
          <t>Mengurangi pengeluaran energi</t>
        </is>
      </c>
      <c r="AEZ23" s="48" t="n"/>
      <c r="AFA23" s="48" t="inlineStr">
        <is>
          <t>Pemerintah daerah</t>
        </is>
      </c>
      <c r="AFB23" s="48" t="n"/>
      <c r="AFC23" s="48" t="inlineStr">
        <is>
          <t>WhatsApp Image 2026-02-05 at 21.52.11-13_1_3.jpeg</t>
        </is>
      </c>
      <c r="AFD23" s="16" t="inlineStr">
        <is>
          <t>https://kf.kobotoolbox.org/api/v2/assets/avstPQqLr3Ab3ZdcVTXZ6f/data/665066481/attachments/attsrV2eF8wGkdagQDsUHnr4/</t>
        </is>
      </c>
      <c r="AFE23" s="48" t="inlineStr">
        <is>
          <t>WhatsApp Image 2026-02-05 at 21.52.10-13_1_16.jpeg</t>
        </is>
      </c>
      <c r="AFF23" s="16" t="inlineStr">
        <is>
          <t>https://kf.kobotoolbox.org/api/v2/assets/avstPQqLr3Ab3ZdcVTXZ6f/data/665066481/attachments/attYvpzZAhqnqJ5VwYyS9cdm/</t>
        </is>
      </c>
      <c r="AFG23" s="48" t="inlineStr">
        <is>
          <t>manto</t>
        </is>
      </c>
      <c r="AFH23" s="48" t="n"/>
      <c r="AFI23" s="48" t="n"/>
    </row>
    <row r="24">
      <c r="A24" s="6" t="n">
        <v>46059</v>
      </c>
      <c r="B24" s="6" t="n">
        <v>46059</v>
      </c>
      <c r="C24" s="48" t="inlineStr">
        <is>
          <t>Marmanto</t>
        </is>
      </c>
      <c r="D24" s="48" t="inlineStr">
        <is>
          <t>Nurdin</t>
        </is>
      </c>
      <c r="E24" s="8" t="n">
        <v>6283844933984</v>
      </c>
      <c r="F24" s="48" t="n"/>
      <c r="G24" s="8" t="n">
        <v>-7.2127879</v>
      </c>
      <c r="H24" s="8" t="n">
        <v>110.264323</v>
      </c>
      <c r="I24" s="48" t="n"/>
      <c r="J24" s="8" t="n">
        <v>4.68</v>
      </c>
      <c r="K24" s="48" t="n"/>
      <c r="L24" s="48" t="n"/>
      <c r="M24" s="8" t="n">
        <v>-7.2125848</v>
      </c>
      <c r="N24" s="8" t="n">
        <v>110.2643681</v>
      </c>
      <c r="O24" s="48" t="n"/>
      <c r="P24" s="8" t="n">
        <v>5</v>
      </c>
      <c r="Q24" s="48" t="n"/>
      <c r="R24" s="48" t="inlineStr">
        <is>
          <t>Jawa Tengah</t>
        </is>
      </c>
      <c r="S24" s="48" t="n"/>
      <c r="T24" s="48" t="n"/>
      <c r="U24" s="48" t="n"/>
      <c r="V24" s="48" t="n"/>
      <c r="W24" s="48" t="n"/>
      <c r="X24" s="48" t="n"/>
      <c r="Y24" s="48" t="n"/>
      <c r="Z24" s="48" t="n"/>
      <c r="AA24" s="48" t="n"/>
      <c r="AB24" s="48" t="n"/>
      <c r="AC24" s="48" t="inlineStr">
        <is>
          <t>Semarang</t>
        </is>
      </c>
      <c r="AD24" s="48" t="inlineStr">
        <is>
          <t>Getasan</t>
        </is>
      </c>
      <c r="AE24" s="48" t="inlineStr">
        <is>
          <t>Manggihan</t>
        </is>
      </c>
      <c r="AF24" s="48" t="inlineStr">
        <is>
          <t>SION</t>
        </is>
      </c>
      <c r="AG24" s="48" t="inlineStr">
        <is>
          <t>ONP0290</t>
        </is>
      </c>
      <c r="AH24" s="8" t="n">
        <v>3</v>
      </c>
      <c r="AI24" s="48" t="inlineStr">
        <is>
          <t>VPA2</t>
        </is>
      </c>
      <c r="AJ24" s="48" t="inlineStr">
        <is>
          <t>Aktif</t>
        </is>
      </c>
      <c r="AK24" s="8" t="n">
        <v>35</v>
      </c>
      <c r="AL24" s="48" t="inlineStr">
        <is>
          <t>Laki-laki</t>
        </is>
      </c>
      <c r="AM24" s="48" t="inlineStr">
        <is>
          <t>Sudah menikah</t>
        </is>
      </c>
      <c r="AN24" s="48" t="inlineStr">
        <is>
          <t>SMA/Sederajat</t>
        </is>
      </c>
      <c r="AO24" s="48" t="inlineStr">
        <is>
          <t>Peternak</t>
        </is>
      </c>
      <c r="AP24" s="8" t="n">
        <v>0</v>
      </c>
      <c r="AQ24" s="8" t="n">
        <v>1</v>
      </c>
      <c r="AR24" s="8" t="n">
        <v>0</v>
      </c>
      <c r="AS24" s="8" t="n">
        <v>0</v>
      </c>
      <c r="AT24" s="8" t="n">
        <v>0</v>
      </c>
      <c r="AU24" s="8" t="n">
        <v>0</v>
      </c>
      <c r="AV24" s="8" t="n">
        <v>0</v>
      </c>
      <c r="AW24" s="8" t="n">
        <v>0</v>
      </c>
      <c r="AX24" s="48" t="n"/>
      <c r="AY24" s="48" t="inlineStr">
        <is>
          <t>Wiraswasta</t>
        </is>
      </c>
      <c r="AZ24" s="8" t="n">
        <v>0</v>
      </c>
      <c r="BA24" s="8" t="n">
        <v>0</v>
      </c>
      <c r="BB24" s="8" t="n">
        <v>0</v>
      </c>
      <c r="BC24" s="8" t="n">
        <v>1</v>
      </c>
      <c r="BD24" s="8" t="n">
        <v>0</v>
      </c>
      <c r="BE24" s="8" t="n">
        <v>0</v>
      </c>
      <c r="BF24" s="8" t="n">
        <v>0</v>
      </c>
      <c r="BG24" s="8" t="n">
        <v>0</v>
      </c>
      <c r="BH24" s="48" t="n"/>
      <c r="BI24" s="48" t="inlineStr">
        <is>
          <t>Rp2.500.000 - Rp3.500.000</t>
        </is>
      </c>
      <c r="BJ24" s="8" t="n">
        <v>1</v>
      </c>
      <c r="BK24" s="8" t="n">
        <v>1</v>
      </c>
      <c r="BL24" s="8" t="n">
        <v>1</v>
      </c>
      <c r="BM24" s="8" t="n">
        <v>0</v>
      </c>
      <c r="BN24" s="48" t="inlineStr">
        <is>
          <t>Milik sendiri</t>
        </is>
      </c>
      <c r="BO24" s="48" t="inlineStr">
        <is>
          <t>Permanen (dinding bata dan semen)</t>
        </is>
      </c>
      <c r="BP24" s="8" t="n">
        <v>1</v>
      </c>
      <c r="BQ24" s="8" t="n">
        <v>0</v>
      </c>
      <c r="BR24" s="8" t="n">
        <v>0</v>
      </c>
      <c r="BS24" s="8" t="n">
        <v>0</v>
      </c>
      <c r="BT24" s="8" t="n">
        <v>0</v>
      </c>
      <c r="BU24" s="48" t="n"/>
      <c r="BV24" s="48" t="inlineStr">
        <is>
          <t>Keramik/ubin</t>
        </is>
      </c>
      <c r="BW24" s="8" t="n">
        <v>0</v>
      </c>
      <c r="BX24" s="8" t="n">
        <v>0</v>
      </c>
      <c r="BY24" s="8" t="n">
        <v>1</v>
      </c>
      <c r="BZ24" s="8" t="n">
        <v>0</v>
      </c>
      <c r="CA24" s="8" t="n">
        <v>0</v>
      </c>
      <c r="CB24" s="48" t="n"/>
      <c r="CC24" s="48" t="inlineStr">
        <is>
          <t>Genting</t>
        </is>
      </c>
      <c r="CD24" s="8" t="n">
        <v>0</v>
      </c>
      <c r="CE24" s="8" t="n">
        <v>0</v>
      </c>
      <c r="CF24" s="8" t="n">
        <v>0</v>
      </c>
      <c r="CG24" s="8" t="n">
        <v>0</v>
      </c>
      <c r="CH24" s="8" t="n">
        <v>0</v>
      </c>
      <c r="CI24" s="8" t="n">
        <v>1</v>
      </c>
      <c r="CJ24" s="8" t="n">
        <v>0</v>
      </c>
      <c r="CK24" s="48" t="n"/>
      <c r="CL24" s="48" t="inlineStr">
        <is>
          <t>Ya</t>
        </is>
      </c>
      <c r="CM24" s="8" t="n">
        <v>2023</v>
      </c>
      <c r="CN24" s="48" t="inlineStr">
        <is>
          <t>Fixed-Dome (Kubah Tetap)</t>
        </is>
      </c>
      <c r="CO24" s="48" t="inlineStr">
        <is>
          <t>6 m³ (4-5 ekor sapi, ±5 jam memasak/hari, ±50 kg</t>
        </is>
      </c>
      <c r="CP24" s="48" t="inlineStr">
        <is>
          <t>Anggota keluarga - laki-laki</t>
        </is>
      </c>
      <c r="CQ24" s="8" t="n">
        <v>0</v>
      </c>
      <c r="CR24" s="8" t="n">
        <v>0</v>
      </c>
      <c r="CS24" s="8" t="n">
        <v>0</v>
      </c>
      <c r="CT24" s="8" t="n">
        <v>0</v>
      </c>
      <c r="CU24" s="10" t="n">
        <v>1</v>
      </c>
      <c r="CV24" s="10" t="n">
        <v>0</v>
      </c>
      <c r="CW24" s="10" t="n">
        <v>0</v>
      </c>
      <c r="CX24" s="8" t="n">
        <v>0</v>
      </c>
      <c r="CY24" s="48" t="inlineStr">
        <is>
          <t>Anggota keluarga - laki-laki</t>
        </is>
      </c>
      <c r="CZ24" s="8" t="n">
        <v>1</v>
      </c>
      <c r="DA24" s="8" t="n">
        <v>0</v>
      </c>
      <c r="DB24" s="8" t="n">
        <v>0</v>
      </c>
      <c r="DC24" s="48" t="n"/>
      <c r="DD24" s="48" t="inlineStr">
        <is>
          <t>Anggota keluarga - laki-laki CPO atau pendamping</t>
        </is>
      </c>
      <c r="DE24" s="8" t="n">
        <v>1</v>
      </c>
      <c r="DF24" s="8" t="n">
        <v>0</v>
      </c>
      <c r="DG24" s="8" t="n">
        <v>1</v>
      </c>
      <c r="DH24" s="8" t="n">
        <v>0</v>
      </c>
      <c r="DI24" s="48" t="n"/>
      <c r="DJ24" s="48" t="inlineStr">
        <is>
          <t>Anggota keluarga - laki-laki CPO atau pendamping</t>
        </is>
      </c>
      <c r="DK24" s="8" t="n">
        <v>1</v>
      </c>
      <c r="DL24" s="8" t="n">
        <v>0</v>
      </c>
      <c r="DM24" s="8" t="n">
        <v>1</v>
      </c>
      <c r="DN24" s="8" t="n">
        <v>0</v>
      </c>
      <c r="DO24" s="48" t="n"/>
      <c r="DP24" s="8" t="n">
        <v>1</v>
      </c>
      <c r="DQ24" s="8" t="n">
        <v>0</v>
      </c>
      <c r="DR24" s="8" t="n">
        <v>0</v>
      </c>
      <c r="DS24" s="48" t="n"/>
      <c r="DT24" s="48" t="n"/>
      <c r="DU24" s="48" t="n"/>
      <c r="DV24" s="48" t="inlineStr">
        <is>
          <t>Ya</t>
        </is>
      </c>
      <c r="DW24" s="48" t="n"/>
      <c r="DX24" s="48" t="n"/>
      <c r="DY24" s="48" t="n"/>
      <c r="DZ24" s="48" t="n"/>
      <c r="EA24" s="48" t="n"/>
      <c r="EB24" s="48" t="n"/>
      <c r="EC24" s="48" t="n"/>
      <c r="ED24" s="48" t="n"/>
      <c r="EE24" s="48" t="n"/>
      <c r="EF24" s="48" t="n"/>
      <c r="EG24" s="48" t="n"/>
      <c r="EH24" s="48" t="n"/>
      <c r="EI24" s="48" t="inlineStr">
        <is>
          <t>Tidak ada masalah</t>
        </is>
      </c>
      <c r="EJ24" s="8" t="n">
        <v>0</v>
      </c>
      <c r="EK24" s="8" t="n">
        <v>0</v>
      </c>
      <c r="EL24" s="8" t="n">
        <v>0</v>
      </c>
      <c r="EM24" s="8" t="n">
        <v>1</v>
      </c>
      <c r="EN24" s="8" t="n">
        <v>0</v>
      </c>
      <c r="EO24" s="11" t="n"/>
      <c r="EP24" s="48" t="inlineStr">
        <is>
          <t>Ya, cukup jelas dan mudah diikuti</t>
        </is>
      </c>
      <c r="EQ24" s="48" t="inlineStr">
        <is>
          <t>Pelatihan</t>
        </is>
      </c>
      <c r="ER24" s="48" t="inlineStr">
        <is>
          <t>CPO atau pendamping</t>
        </is>
      </c>
      <c r="ES24" s="8" t="n">
        <v>1</v>
      </c>
      <c r="ET24" s="8" t="n">
        <v>0</v>
      </c>
      <c r="EU24" s="8" t="n">
        <v>0</v>
      </c>
      <c r="EV24" s="8" t="n">
        <v>0</v>
      </c>
      <c r="EW24" s="48" t="n"/>
      <c r="EX24" s="48" t="inlineStr">
        <is>
          <t>Anggota keluarga - Laki-laki</t>
        </is>
      </c>
      <c r="EY24" s="8" t="n">
        <v>1</v>
      </c>
      <c r="EZ24" s="8" t="n">
        <v>0</v>
      </c>
      <c r="FA24" s="8" t="n">
        <v>0</v>
      </c>
      <c r="FB24" s="48" t="n"/>
      <c r="FC24" s="48" t="inlineStr">
        <is>
          <t>Setiap hari</t>
        </is>
      </c>
      <c r="FD24" s="48" t="n"/>
      <c r="FE24" s="48" t="inlineStr">
        <is>
          <t>Mengetahui</t>
        </is>
      </c>
      <c r="FF24" s="48" t="inlineStr">
        <is>
          <t>Selalu (setiap hari)</t>
        </is>
      </c>
      <c r="FG24" s="48" t="inlineStr">
        <is>
          <t>Mengetahui</t>
        </is>
      </c>
      <c r="FH24" s="48" t="inlineStr">
        <is>
          <t>Sering (setiap minggu)</t>
        </is>
      </c>
      <c r="FI24" s="48" t="inlineStr">
        <is>
          <t>Mengetahui</t>
        </is>
      </c>
      <c r="FJ24" s="48" t="inlineStr">
        <is>
          <t>Sering (setiap minggu)</t>
        </is>
      </c>
      <c r="FK24" s="48" t="inlineStr">
        <is>
          <t>Mengetahui</t>
        </is>
      </c>
      <c r="FL24" s="48" t="inlineStr">
        <is>
          <t>Sering (setiap minggu)</t>
        </is>
      </c>
      <c r="FM24" s="48" t="inlineStr">
        <is>
          <t>Mengetahui</t>
        </is>
      </c>
      <c r="FN24" s="48" t="inlineStr">
        <is>
          <t>Sering (setiap minggu)</t>
        </is>
      </c>
      <c r="FO24" s="48" t="inlineStr">
        <is>
          <t>Mengetahui</t>
        </is>
      </c>
      <c r="FP24" s="48" t="inlineStr">
        <is>
          <t>Sering (setiap minggu)</t>
        </is>
      </c>
      <c r="FQ24" s="48" t="inlineStr">
        <is>
          <t>Mengetahui</t>
        </is>
      </c>
      <c r="FR24" s="48" t="inlineStr">
        <is>
          <t>Ya</t>
        </is>
      </c>
      <c r="FS24" s="48" t="inlineStr">
        <is>
          <t>Mengetahui</t>
        </is>
      </c>
      <c r="FT24" s="48" t="inlineStr">
        <is>
          <t>Ya, selalu</t>
        </is>
      </c>
      <c r="FU24" s="48" t="inlineStr">
        <is>
          <t>Laki-laki dewasa Perempuan dewasa</t>
        </is>
      </c>
      <c r="FV24" s="8" t="n">
        <v>1</v>
      </c>
      <c r="FW24" s="8" t="n">
        <v>1</v>
      </c>
      <c r="FX24" s="8" t="n">
        <v>0</v>
      </c>
      <c r="FY24" s="8" t="n">
        <v>0</v>
      </c>
      <c r="FZ24" s="48" t="inlineStr">
        <is>
          <t>Memahami</t>
        </is>
      </c>
      <c r="GA24" s="48" t="inlineStr">
        <is>
          <t>CPO</t>
        </is>
      </c>
      <c r="GB24" s="8" t="n">
        <v>1</v>
      </c>
      <c r="GC24" s="8" t="n">
        <v>0</v>
      </c>
      <c r="GD24" s="8" t="n">
        <v>0</v>
      </c>
      <c r="GE24" s="8" t="n">
        <v>0</v>
      </c>
      <c r="GF24" s="48" t="n"/>
      <c r="GG24" s="48" t="inlineStr">
        <is>
          <t>Selalu</t>
        </is>
      </c>
      <c r="GH24" s="48" t="inlineStr">
        <is>
          <t>Ya</t>
        </is>
      </c>
      <c r="GI24" s="48" t="inlineStr">
        <is>
          <t>Tetangga</t>
        </is>
      </c>
      <c r="GJ24" s="8" t="n">
        <v>1</v>
      </c>
      <c r="GK24" s="8" t="n">
        <v>0</v>
      </c>
      <c r="GL24" s="8" t="n">
        <v>0</v>
      </c>
      <c r="GM24" s="8" t="n">
        <v>0</v>
      </c>
      <c r="GN24" s="48" t="n"/>
      <c r="GO24" s="8" t="n">
        <v>9</v>
      </c>
      <c r="GP24" s="48" t="inlineStr">
        <is>
          <t>Penuh (100%)</t>
        </is>
      </c>
      <c r="GQ24" s="48" t="inlineStr">
        <is>
          <t>Kayu bakar LPG</t>
        </is>
      </c>
      <c r="GR24" s="8" t="n">
        <v>1</v>
      </c>
      <c r="GS24" s="8" t="n">
        <v>1</v>
      </c>
      <c r="GT24" s="8" t="n">
        <v>0</v>
      </c>
      <c r="GU24" s="8" t="n">
        <v>0</v>
      </c>
      <c r="GV24" s="8" t="n">
        <v>0</v>
      </c>
      <c r="GW24" s="8" t="n">
        <v>0</v>
      </c>
      <c r="GX24" s="8" t="n">
        <v>0</v>
      </c>
      <c r="GY24" s="48" t="n"/>
      <c r="GZ24" s="48" t="inlineStr">
        <is>
          <t>Ya</t>
        </is>
      </c>
      <c r="HA24" s="8" t="n">
        <v>15</v>
      </c>
      <c r="HB24" s="8" t="n">
        <v>150000</v>
      </c>
      <c r="HC24" s="8" t="n">
        <v>5</v>
      </c>
      <c r="HD24" s="8" t="n">
        <v>50000</v>
      </c>
      <c r="HE24" s="8" t="n">
        <v>9</v>
      </c>
      <c r="HF24" s="8" t="n">
        <v>75000</v>
      </c>
      <c r="HG24" s="8" t="n">
        <v>3</v>
      </c>
      <c r="HH24" s="8" t="n">
        <v>25000</v>
      </c>
      <c r="HI24" s="48" t="n"/>
      <c r="HJ24" s="48" t="n"/>
      <c r="HK24" s="48" t="n"/>
      <c r="HL24" s="48" t="n"/>
      <c r="HM24" s="48" t="n"/>
      <c r="HN24" s="48" t="n"/>
      <c r="HO24" s="48" t="n"/>
      <c r="HP24" s="48" t="n"/>
      <c r="HQ24" s="48" t="n"/>
      <c r="HR24" s="48" t="n"/>
      <c r="HS24" s="48" t="n"/>
      <c r="HT24" s="48" t="n"/>
      <c r="HU24" s="48" t="n"/>
      <c r="HV24" s="48" t="n"/>
      <c r="HW24" s="48" t="n"/>
      <c r="HX24" s="48" t="n"/>
      <c r="HY24" s="8" t="n">
        <v>10</v>
      </c>
      <c r="HZ24" s="8" t="n">
        <v>10000</v>
      </c>
      <c r="IA24" s="8" t="n">
        <v>6</v>
      </c>
      <c r="IB24" s="8" t="n">
        <v>50000</v>
      </c>
      <c r="IC24" s="48" t="n"/>
      <c r="ID24" s="48" t="n"/>
      <c r="IE24" s="48" t="n"/>
      <c r="IF24" s="48" t="n"/>
      <c r="IG24" s="48" t="n"/>
      <c r="IH24" s="48" t="n"/>
      <c r="II24" s="48" t="n"/>
      <c r="IJ24" s="48" t="n"/>
      <c r="IK24" s="48" t="inlineStr">
        <is>
          <t>50-65 kg</t>
        </is>
      </c>
      <c r="IL24" s="48" t="inlineStr">
        <is>
          <t>3-5 jam</t>
        </is>
      </c>
      <c r="IM24" s="48" t="inlineStr">
        <is>
          <t>Ya</t>
        </is>
      </c>
      <c r="IN24" s="48" t="inlineStr">
        <is>
          <t>Ya</t>
        </is>
      </c>
      <c r="IO24" s="48" t="inlineStr">
        <is>
          <t>Jauh lebih bersih</t>
        </is>
      </c>
      <c r="IP24" s="48" t="n"/>
      <c r="IQ24" s="48" t="inlineStr">
        <is>
          <t>Tidak pernah</t>
        </is>
      </c>
      <c r="IR24" s="48" t="n"/>
      <c r="IS24" s="48" t="n"/>
      <c r="IT24" s="48" t="n"/>
      <c r="IU24" s="48" t="n"/>
      <c r="IV24" s="48" t="n"/>
      <c r="IW24" s="48" t="n"/>
      <c r="IX24" s="48" t="n"/>
      <c r="IY24" s="48" t="n"/>
      <c r="IZ24" s="48" t="inlineStr">
        <is>
          <t>Tidak pernah</t>
        </is>
      </c>
      <c r="JA24" s="48" t="n"/>
      <c r="JB24" s="48" t="n"/>
      <c r="JC24" s="48" t="n"/>
      <c r="JD24" s="48" t="n"/>
      <c r="JE24" s="48" t="n"/>
      <c r="JF24" s="48" t="n"/>
      <c r="JG24" s="48" t="n"/>
      <c r="JH24" s="48" t="n"/>
      <c r="JI24" s="48" t="inlineStr">
        <is>
          <t>Tidak pernah</t>
        </is>
      </c>
      <c r="JJ24" s="48" t="n"/>
      <c r="JK24" s="48" t="n"/>
      <c r="JL24" s="48" t="n"/>
      <c r="JM24" s="48" t="n"/>
      <c r="JN24" s="48" t="n"/>
      <c r="JO24" s="48" t="n"/>
      <c r="JP24" s="48" t="n"/>
      <c r="JQ24" s="48" t="n"/>
      <c r="JR24" s="48" t="inlineStr">
        <is>
          <t>Tidak pernah</t>
        </is>
      </c>
      <c r="JS24" s="48" t="n"/>
      <c r="JT24" s="48" t="n"/>
      <c r="JU24" s="48" t="n"/>
      <c r="JV24" s="48" t="n"/>
      <c r="JW24" s="48" t="n"/>
      <c r="JX24" s="48" t="n"/>
      <c r="JY24" s="48" t="n"/>
      <c r="JZ24" s="48" t="n"/>
      <c r="KA24" s="48" t="inlineStr">
        <is>
          <t>Tidak pernah</t>
        </is>
      </c>
      <c r="KB24" s="48" t="n"/>
      <c r="KC24" s="48" t="n"/>
      <c r="KD24" s="48" t="n"/>
      <c r="KE24" s="48" t="n"/>
      <c r="KF24" s="48" t="n"/>
      <c r="KG24" s="48" t="n"/>
      <c r="KH24" s="48" t="n"/>
      <c r="KI24" s="48" t="n"/>
      <c r="KJ24" s="48" t="inlineStr">
        <is>
          <t>Tidak pernah</t>
        </is>
      </c>
      <c r="KK24" s="48" t="n"/>
      <c r="KL24" s="48" t="n"/>
      <c r="KM24" s="48" t="n"/>
      <c r="KN24" s="48" t="n"/>
      <c r="KO24" s="48" t="n"/>
      <c r="KP24" s="48" t="n"/>
      <c r="KQ24" s="48" t="n"/>
      <c r="KR24" s="48" t="n"/>
      <c r="KS24" s="48" t="inlineStr">
        <is>
          <t>Jauh lebih baik</t>
        </is>
      </c>
      <c r="KT24" s="48" t="inlineStr">
        <is>
          <t>0-1 kali</t>
        </is>
      </c>
      <c r="KU24" s="48" t="inlineStr">
        <is>
          <t>0-1 kali</t>
        </is>
      </c>
      <c r="KV24" s="48" t="inlineStr">
        <is>
          <t>Tidak ada</t>
        </is>
      </c>
      <c r="KW24" s="8" t="n">
        <v>0</v>
      </c>
      <c r="KX24" s="8" t="n">
        <v>0</v>
      </c>
      <c r="KY24" s="8" t="n">
        <v>0</v>
      </c>
      <c r="KZ24" s="8" t="n">
        <v>1</v>
      </c>
      <c r="LA24" s="48" t="inlineStr">
        <is>
          <t>Cukup membaik</t>
        </is>
      </c>
      <c r="LB24" s="48" t="inlineStr">
        <is>
          <t>Jauh lebih baik</t>
        </is>
      </c>
      <c r="LC24" s="8" t="n">
        <v>0</v>
      </c>
      <c r="LD24" s="8" t="n">
        <v>3</v>
      </c>
      <c r="LE24" s="8" t="n">
        <v>0</v>
      </c>
      <c r="LF24" s="8" t="n">
        <v>3</v>
      </c>
      <c r="LG24" s="48" t="inlineStr">
        <is>
          <t>Ya</t>
        </is>
      </c>
      <c r="LH24" s="8" t="n">
        <v>100000</v>
      </c>
      <c r="LI24" s="48" t="n"/>
      <c r="LJ24" s="48" t="inlineStr">
        <is>
          <t>Kebutuhan rumah tangga</t>
        </is>
      </c>
      <c r="LK24" s="8" t="n">
        <v>0</v>
      </c>
      <c r="LL24" s="8" t="n">
        <v>0</v>
      </c>
      <c r="LM24" s="8" t="n">
        <v>0</v>
      </c>
      <c r="LN24" s="8" t="n">
        <v>0</v>
      </c>
      <c r="LO24" s="8" t="n">
        <v>1</v>
      </c>
      <c r="LP24" s="8" t="n">
        <v>0</v>
      </c>
      <c r="LQ24" s="8" t="n">
        <v>0</v>
      </c>
      <c r="LR24" s="48" t="n"/>
      <c r="LS24" s="8" t="n">
        <v>15</v>
      </c>
      <c r="LT24" s="8" t="n">
        <v>15</v>
      </c>
      <c r="LU24" s="8" t="n">
        <v>0</v>
      </c>
      <c r="LV24" s="8" t="n">
        <v>5</v>
      </c>
      <c r="LW24" s="8" t="n">
        <v>5</v>
      </c>
      <c r="LX24" s="8" t="n">
        <v>0</v>
      </c>
      <c r="LY24" s="8" t="n">
        <v>5</v>
      </c>
      <c r="LZ24" s="8" t="n">
        <v>5</v>
      </c>
      <c r="MA24" s="8" t="n">
        <v>0</v>
      </c>
      <c r="MB24" s="48" t="inlineStr">
        <is>
          <t>Ya</t>
        </is>
      </c>
      <c r="MC24" s="8" t="n">
        <v>30</v>
      </c>
      <c r="MD24" s="8" t="n">
        <v>15</v>
      </c>
      <c r="ME24" s="8" t="n">
        <v>30</v>
      </c>
      <c r="MF24" s="8" t="n">
        <v>15</v>
      </c>
      <c r="MG24" s="8" t="n">
        <v>0</v>
      </c>
      <c r="MH24" s="8" t="n">
        <v>0</v>
      </c>
      <c r="MI24" s="48" t="inlineStr">
        <is>
          <t>Istirahat</t>
        </is>
      </c>
      <c r="MJ24" s="8" t="n">
        <v>0</v>
      </c>
      <c r="MK24" s="8" t="n">
        <v>0</v>
      </c>
      <c r="ML24" s="8" t="n">
        <v>1</v>
      </c>
      <c r="MM24" s="8" t="n">
        <v>0</v>
      </c>
      <c r="MN24" s="8" t="n">
        <v>0</v>
      </c>
      <c r="MO24" s="8" t="n">
        <v>0</v>
      </c>
      <c r="MP24" s="48" t="n"/>
      <c r="MQ24" s="48" t="n"/>
      <c r="MR24" s="48" t="inlineStr">
        <is>
          <t>istirahat</t>
        </is>
      </c>
      <c r="MS24" s="48" t="n"/>
      <c r="MT24" s="48" t="inlineStr">
        <is>
          <t>kumpul keluarga</t>
        </is>
      </c>
      <c r="MU24" s="48" t="inlineStr">
        <is>
          <t>Tidak</t>
        </is>
      </c>
      <c r="MV24" s="48" t="n"/>
      <c r="MW24" s="48" t="n"/>
      <c r="MX24" s="48" t="n"/>
      <c r="MY24" s="48" t="n"/>
      <c r="MZ24" s="48" t="n"/>
      <c r="NA24" s="48" t="n"/>
      <c r="NB24" s="48" t="n"/>
      <c r="NC24" s="48" t="n"/>
      <c r="ND24" s="48" t="n"/>
      <c r="NE24" s="48" t="n"/>
      <c r="NF24" s="48" t="n"/>
      <c r="NG24" s="48" t="n"/>
      <c r="NH24" s="48" t="n"/>
      <c r="NI24" s="48" t="n"/>
      <c r="NJ24" s="48" t="n"/>
      <c r="NK24" s="48" t="n"/>
      <c r="NL24" s="48" t="inlineStr">
        <is>
          <t>Ya</t>
        </is>
      </c>
      <c r="NM24" s="48" t="inlineStr">
        <is>
          <t>Kombinasi dana mandiri dan dana hibah</t>
        </is>
      </c>
      <c r="NN24" s="48" t="inlineStr">
        <is>
          <t>&gt;11.000.001</t>
        </is>
      </c>
      <c r="NO24" s="48" t="inlineStr">
        <is>
          <t>Pemerintah</t>
        </is>
      </c>
      <c r="NP24" s="48" t="n"/>
      <c r="NQ24" s="48" t="n"/>
      <c r="NR24" s="48" t="n"/>
      <c r="NS24" s="48" t="n"/>
      <c r="NT24" s="48" t="n"/>
      <c r="NU24" s="48" t="n"/>
      <c r="NV24" s="48" t="inlineStr">
        <is>
          <t>Anggota keluarga - Laki-laki dewasa</t>
        </is>
      </c>
      <c r="NW24" s="48" t="n"/>
      <c r="NX24" s="48" t="inlineStr">
        <is>
          <t>Sangat meningkat</t>
        </is>
      </c>
      <c r="NY24" s="8" t="n">
        <v>40</v>
      </c>
      <c r="NZ24" s="8" t="n">
        <v>15</v>
      </c>
      <c r="OA24" s="8" t="n">
        <v>0</v>
      </c>
      <c r="OB24" s="8" t="n">
        <v>5</v>
      </c>
      <c r="OC24" s="8" t="n">
        <v>5</v>
      </c>
      <c r="OD24" s="8" t="n">
        <v>0</v>
      </c>
      <c r="OE24" s="48" t="inlineStr">
        <is>
          <t>Lebih baik</t>
        </is>
      </c>
      <c r="OF24" s="48" t="inlineStr">
        <is>
          <t>Jauh lebih baik (beda waktu memasak lebih cepat setengah jam atau lebih, ATAU tidak lagi ada rasa/bau makanan yang berubah, ATAU alasan lainnya)</t>
        </is>
      </c>
      <c r="OG24" s="48" t="inlineStr">
        <is>
          <t>Ya</t>
        </is>
      </c>
      <c r="OH24" s="8" t="n">
        <v>0</v>
      </c>
      <c r="OI24" s="8" t="n">
        <v>2</v>
      </c>
      <c r="OJ24" s="8" t="n">
        <v>0</v>
      </c>
      <c r="OK24" s="8" t="n">
        <v>0</v>
      </c>
      <c r="OL24" s="8" t="n">
        <v>0</v>
      </c>
      <c r="OM24" s="8" t="n">
        <v>0</v>
      </c>
      <c r="ON24" s="8" t="n">
        <v>0</v>
      </c>
      <c r="OO24" s="8" t="n">
        <v>0</v>
      </c>
      <c r="OP24" s="48">
        <f>VLOOKUP(AG24,'BUS 2'!$G$1:$CU$424,2,0)</f>
        <v/>
      </c>
      <c r="OQ24" s="8">
        <f>VLOOKUP(AG24,'BUS 2'!$G$1:$CU$424,3,0)</f>
        <v/>
      </c>
      <c r="OR24" s="8">
        <f>VLOOKUP(AG24,'BUS 2'!$G$1:$CU$424,4,0)</f>
        <v/>
      </c>
      <c r="OS24" s="8">
        <f>VLOOKUP(AG24,'BUS 2'!$G$1:$CU$424,5,0)</f>
        <v/>
      </c>
      <c r="OT24" s="8">
        <f>VLOOKUP(AG24,'BUS 2'!$G$1:$CU$424,6,0)</f>
        <v/>
      </c>
      <c r="OU24" s="8">
        <f>VLOOKUP(AG24,'BUS 2'!$G$1:$CU$424,7,0)</f>
        <v/>
      </c>
      <c r="OV24" s="8">
        <f>VLOOKUP(AG24,'BUS 2'!$G$1:$CU$424,8,0)</f>
        <v/>
      </c>
      <c r="OW24" s="8">
        <f>VLOOKUP(AG24,'BUS 2'!$G$1:$CU$424,9,0)</f>
        <v/>
      </c>
      <c r="OX24" s="8">
        <f>VLOOKUP(AG24,'BUS 2'!$G$1:$CU$424,10,0)</f>
        <v/>
      </c>
      <c r="OY24" s="8">
        <f>VLOOKUP(AG24,'BUS 2'!$G$1:$CU$424,11,0)</f>
        <v/>
      </c>
      <c r="OZ24" s="8">
        <f>VLOOKUP(AG24,'BUS 2'!$G$1:$CU$424,12,0)</f>
        <v/>
      </c>
      <c r="PA24" s="8">
        <f>VLOOKUP(AG24,'BUS 2'!$G$1:$CU$424,13,0)</f>
        <v/>
      </c>
      <c r="PB24" s="8">
        <f>VLOOKUP(AG24,'BUS 2'!$G$1:$CU$424,14,0)</f>
        <v/>
      </c>
      <c r="PC24" s="8">
        <f>VLOOKUP(AG24,'BUS 2'!$G$1:$CU$424,15,0)</f>
        <v/>
      </c>
      <c r="PD24" s="8">
        <f>VLOOKUP(AG24,'BUS 2'!$G$1:$CU$424,16,0)</f>
        <v/>
      </c>
      <c r="PE24" s="8">
        <f>VLOOKUP(AG24,'BUS 2'!$G$1:$CU$424,17,0)</f>
        <v/>
      </c>
      <c r="PF24" s="8">
        <f>VLOOKUP(AG24,'BUS 2'!$G$1:$CU$424,18,0)</f>
        <v/>
      </c>
      <c r="PG24" s="8">
        <f>VLOOKUP(AG24,'BUS 2'!$G$1:$CU$424,19,0)</f>
        <v/>
      </c>
      <c r="PH24" s="8">
        <f>VLOOKUP(AG24,'BUS 2'!$G$1:$CU$424,20,0)</f>
        <v/>
      </c>
      <c r="PI24" s="8">
        <f>VLOOKUP(AG24,'BUS 2'!$G$1:$CU$424,21,0)</f>
        <v/>
      </c>
      <c r="PJ24" s="8">
        <f>VLOOKUP(AG24,'BUS 2'!$G$1:$CU$424,22,0)</f>
        <v/>
      </c>
      <c r="PK24" s="8">
        <f>VLOOKUP(AG24,'BUS 2'!$G$1:$CU$424,23,0)</f>
        <v/>
      </c>
      <c r="PL24" s="8">
        <f>VLOOKUP(AG24,'BUS 2'!$G$1:$CU$424,24,0)</f>
        <v/>
      </c>
      <c r="PM24" s="8">
        <f>VLOOKUP(AG24,'BUS 2'!$G$1:$CU$424,25,0)</f>
        <v/>
      </c>
      <c r="PN24" s="8">
        <f>VLOOKUP(AG24,'BUS 2'!$G$1:$CU$424,26,0)</f>
        <v/>
      </c>
      <c r="PO24" s="8">
        <f>VLOOKUP(AG24,'BUS 2'!$G$1:$CU$424,27,0)</f>
        <v/>
      </c>
      <c r="PP24" s="8">
        <f>VLOOKUP(AG24,'BUS 2'!$G$1:$CU$424,28,0)</f>
        <v/>
      </c>
      <c r="PQ24" s="8">
        <f>VLOOKUP(AG24,'BUS 2'!$G$1:$CU$424,29,0)</f>
        <v/>
      </c>
      <c r="PR24" s="8">
        <f>VLOOKUP(AG24,'BUS 2'!$G$1:$CU$424,30,0)</f>
        <v/>
      </c>
      <c r="PS24" s="8">
        <f>VLOOKUP(AG24,'BUS 2'!$G$1:$CU$424,31,0)</f>
        <v/>
      </c>
      <c r="PT24" s="48" t="n"/>
      <c r="PU24" s="48" t="n"/>
      <c r="PV24" s="48" t="n"/>
      <c r="PW24" s="48" t="n"/>
      <c r="PX24" s="48" t="n"/>
      <c r="PY24" s="48" t="n"/>
      <c r="PZ24" s="48" t="n"/>
      <c r="QA24" s="48" t="n"/>
      <c r="QB24" s="48" t="n"/>
      <c r="QC24" s="48" t="n"/>
      <c r="QD24" s="48" t="n"/>
      <c r="QE24" s="48" t="inlineStr">
        <is>
          <t>1-Disebarkan ke lahan terbuka</t>
        </is>
      </c>
      <c r="QF24" s="8" t="n">
        <v>0</v>
      </c>
      <c r="QG24" s="8" t="n">
        <v>0</v>
      </c>
      <c r="QH24" s="8" t="n">
        <v>0</v>
      </c>
      <c r="QI24" s="8" t="n">
        <v>0</v>
      </c>
      <c r="QJ24" s="8" t="n">
        <v>0</v>
      </c>
      <c r="QK24" s="8" t="n">
        <v>1</v>
      </c>
      <c r="QL24" s="8" t="n">
        <v>0</v>
      </c>
      <c r="QM24" s="8" t="n">
        <v>0</v>
      </c>
      <c r="QN24" s="8" t="n">
        <v>0</v>
      </c>
      <c r="QO24" s="48" t="n"/>
      <c r="QP24" s="48" t="n"/>
      <c r="QQ24" s="48" t="n"/>
      <c r="QR24" s="48" t="n"/>
      <c r="QS24" s="48" t="n"/>
      <c r="QT24" s="48" t="n"/>
      <c r="QU24" s="48" t="n"/>
      <c r="QV24" s="48" t="n"/>
      <c r="QW24" s="48" t="n"/>
      <c r="QX24" s="48" t="n"/>
      <c r="QY24" s="48" t="n"/>
      <c r="QZ24" s="48" t="n"/>
      <c r="RA24" s="48" t="n"/>
      <c r="RB24" s="48" t="n"/>
      <c r="RC24" s="48" t="n"/>
      <c r="RD24" s="48" t="n"/>
      <c r="RE24" s="48" t="n"/>
      <c r="RF24" s="48" t="n"/>
      <c r="RG24" s="48" t="n"/>
      <c r="RH24" s="48" t="n"/>
      <c r="RI24" s="48" t="n"/>
      <c r="RJ24" s="48" t="n"/>
      <c r="RK24" s="48" t="n"/>
      <c r="RL24" s="48" t="n"/>
      <c r="RM24" s="48" t="n"/>
      <c r="RN24" s="48" t="n"/>
      <c r="RO24" s="48" t="n"/>
      <c r="RP24" s="48" t="n"/>
      <c r="RQ24" s="48" t="n"/>
      <c r="RR24" s="48" t="n"/>
      <c r="RS24" s="48" t="n"/>
      <c r="RT24" s="48" t="n"/>
      <c r="RU24" s="48" t="n"/>
      <c r="RV24" s="48" t="n"/>
      <c r="RW24" s="48" t="n"/>
      <c r="RX24" s="48" t="n"/>
      <c r="RY24" s="48" t="n"/>
      <c r="RZ24" s="48" t="n"/>
      <c r="SA24" s="48" t="n"/>
      <c r="SB24" s="48" t="n"/>
      <c r="SC24" s="48" t="n"/>
      <c r="SD24" s="48" t="n"/>
      <c r="SE24" s="48" t="n"/>
      <c r="SF24" s="48" t="n"/>
      <c r="SG24" s="48" t="n"/>
      <c r="SH24" s="48" t="n"/>
      <c r="SI24" s="48" t="n"/>
      <c r="SJ24" s="48" t="n"/>
      <c r="SK24" s="48" t="n"/>
      <c r="SL24" s="48" t="n"/>
      <c r="SM24" s="48" t="n"/>
      <c r="SN24" s="48" t="n"/>
      <c r="SO24" s="48" t="n"/>
      <c r="SP24" s="48" t="n"/>
      <c r="SQ24" s="48" t="n"/>
      <c r="SR24" s="48" t="n"/>
      <c r="SS24" s="48" t="n"/>
      <c r="ST24" s="48" t="n"/>
      <c r="SU24" s="48" t="n"/>
      <c r="SV24" s="48" t="n"/>
      <c r="SW24" s="48" t="n"/>
      <c r="SX24" s="48" t="n"/>
      <c r="SY24" s="8">
        <f>VLOOKUP(AG24,'BUS 2'!$G$1:$CU$424,33,0)</f>
        <v/>
      </c>
      <c r="SZ24" s="48">
        <f>VLOOKUP(AG24,'BUS 2'!$G$1:$CU$424,34,0)</f>
        <v/>
      </c>
      <c r="TA24" s="48">
        <f>VLOOKUP(AG24,'BUS 2'!$G$1:$CU$424,35,0)</f>
        <v/>
      </c>
      <c r="TB24" s="48">
        <f>VLOOKUP(AG24,'BUS 2'!$G$1:$CU$424,36,0)</f>
        <v/>
      </c>
      <c r="TC24" s="48">
        <f>VLOOKUP(AG24,'BUS 2'!$G$1:$CU$424,37,0)</f>
        <v/>
      </c>
      <c r="TD24" s="48">
        <f>VLOOKUP(AG24,'BUS 2'!$G$1:$CU$424,38,0)</f>
        <v/>
      </c>
      <c r="TE24" s="48">
        <f>VLOOKUP(AG24,'BUS 2'!$G$1:$CU$424,39,0)</f>
        <v/>
      </c>
      <c r="TF24" s="48">
        <f>VLOOKUP(AG24,'BUS 2'!$G$1:$CU$424,40,0)</f>
        <v/>
      </c>
      <c r="TG24" s="8">
        <f>VLOOKUP(AG24,'BUS 2'!$G$1:$CU$424,42,0)</f>
        <v/>
      </c>
      <c r="TH24" s="8">
        <f>VLOOKUP(AG24,'BUS 2'!$G$1:$CU$424,43,0)</f>
        <v/>
      </c>
      <c r="TI24" s="8">
        <f>VLOOKUP(AG24,'BUS 2'!$G$1:$CU$424,44,0)</f>
        <v/>
      </c>
      <c r="TJ24" s="8">
        <f>VLOOKUP(AG24,'BUS 2'!$G$1:$CU$424,45,0)</f>
        <v/>
      </c>
      <c r="TK24" s="8">
        <f>VLOOKUP(AG24,'BUS 2'!$G$1:$CU$424,46,0)</f>
        <v/>
      </c>
      <c r="TL24" s="8">
        <f>VLOOKUP(AG24,'BUS 2'!$G$1:$CU$424,47,0)</f>
        <v/>
      </c>
      <c r="TM24" s="8">
        <f>VLOOKUP(AG24,'BUS 2'!$G$1:$CU$424,48,0)</f>
        <v/>
      </c>
      <c r="TN24" s="8">
        <f>VLOOKUP(AG24,'BUS 2'!$G$1:$CU$424,49,0)</f>
        <v/>
      </c>
      <c r="TO24" s="8">
        <f>VLOOKUP(AG24,'BUS 2'!$G$1:$CU$424,50,0)</f>
        <v/>
      </c>
      <c r="TP24" s="8">
        <f>VLOOKUP(AG24,'BUS 2'!$G$1:$CU$424,51,0)</f>
        <v/>
      </c>
      <c r="TQ24" s="8">
        <f>VLOOKUP(AG24,'BUS 2'!$G$1:$CU$424,52,0)</f>
        <v/>
      </c>
      <c r="TR24" s="8">
        <f>VLOOKUP(AG24,'BUS 2'!$G$1:$CU$424,53,0)</f>
        <v/>
      </c>
      <c r="TS24" s="48">
        <f>VLOOKUP(AG24,'BUS 2'!$G$1:$CU$424,54,0)</f>
        <v/>
      </c>
      <c r="TT24" s="48">
        <f>VLOOKUP(AG24,'BUS 2'!$G$1:$CU$424,55,0)</f>
        <v/>
      </c>
      <c r="TU24" s="48">
        <f>VLOOKUP(AG24,'BUS 2'!$G$1:$CU$424,56,0)</f>
        <v/>
      </c>
      <c r="TV24" s="48">
        <f>VLOOKUP(AG24,'BUS 2'!$G$1:$CU$424,57,0)</f>
        <v/>
      </c>
      <c r="TW24" s="48">
        <f>VLOOKUP(AG24,'BUS 2'!$G$1:$CU$424,58,0)</f>
        <v/>
      </c>
      <c r="TX24" s="48">
        <f>VLOOKUP(AG24,'BUS 2'!$G$1:$CU$424,59,0)</f>
        <v/>
      </c>
      <c r="TY24" s="48">
        <f>VLOOKUP(AG24,'BUS 2'!$G$1:$CU$424,60,0)</f>
        <v/>
      </c>
      <c r="TZ24" s="48">
        <f>VLOOKUP(AG24,'BUS 2'!$G$1:$CU$424,61,0)</f>
        <v/>
      </c>
      <c r="UA24" s="48">
        <f>VLOOKUP(AG24,'BUS 2'!$G$1:$CU$424,62,0)</f>
        <v/>
      </c>
      <c r="UB24" s="48">
        <f>VLOOKUP(AG24,'BUS 2'!$G$1:$CU$424,63,0)</f>
        <v/>
      </c>
      <c r="UC24" s="48">
        <f>VLOOKUP(AG24,'BUS 2'!$G$1:$CU$424,64,0)</f>
        <v/>
      </c>
      <c r="UD24" s="48">
        <f>VLOOKUP(AG24,'BUS 2'!$G$1:$CU$424,65,0)</f>
        <v/>
      </c>
      <c r="UE24" s="48">
        <f>VLOOKUP(AG24,'BUS 2'!$G$1:$CU$424,66,0)</f>
        <v/>
      </c>
      <c r="UF24" s="48">
        <f>VLOOKUP(AG24,'BUS 2'!$G$1:$CU$424,67,0)</f>
        <v/>
      </c>
      <c r="UG24" s="48">
        <f>VLOOKUP(AG24,'BUS 2'!$G$1:$CU$424,68,0)</f>
        <v/>
      </c>
      <c r="UH24" s="48">
        <f>VLOOKUP(AG24,'BUS 2'!$G$1:$CU$424,69,0)</f>
        <v/>
      </c>
      <c r="UI24" s="48">
        <f>VLOOKUP(AG24,'BUS 2'!$G$1:$CU$424,70,0)</f>
        <v/>
      </c>
      <c r="UJ24" s="48">
        <f>VLOOKUP(AG24,'BUS 2'!$G$1:$CU$424,71,0)</f>
        <v/>
      </c>
      <c r="UK24" s="48">
        <f>VLOOKUP(AG24,'BUS 2'!$G$1:$CU$424,72,0)</f>
        <v/>
      </c>
      <c r="UL24" s="48">
        <f>VLOOKUP(AG24,'BUS 2'!$G$1:$CU$424,73,0)</f>
        <v/>
      </c>
      <c r="UM24" s="48">
        <f>VLOOKUP(AG24,'BUS 2'!$G$1:$CU$424,74,0)</f>
        <v/>
      </c>
      <c r="UN24" s="48">
        <f>VLOOKUP(AG24,'BUS 2'!$G$1:$CU$424,75,0)</f>
        <v/>
      </c>
      <c r="UO24" s="48">
        <f>VLOOKUP(AG24,'BUS 2'!$G$1:$CU$424,76,0)</f>
        <v/>
      </c>
      <c r="UP24" s="48">
        <f>VLOOKUP(AG24,'BUS 2'!$G$1:$CU$424,77,0)</f>
        <v/>
      </c>
      <c r="UQ24" s="48">
        <f>VLOOKUP(AG24,'BUS 2'!$G$1:$CU$424,78,0)</f>
        <v/>
      </c>
      <c r="UR24" s="48">
        <f>VLOOKUP(AG24,'BUS 2'!$G$1:$CU$424,79,0)</f>
        <v/>
      </c>
      <c r="US24" s="48">
        <f>VLOOKUP(AG24,'BUS 2'!$G$1:$CU$424,80,0)</f>
        <v/>
      </c>
      <c r="UT24" s="48">
        <f>VLOOKUP(AG24,'BUS 2'!$G$1:$CU$424,81,0)</f>
        <v/>
      </c>
      <c r="UU24" s="48" t="n"/>
      <c r="UV24" s="48" t="inlineStr">
        <is>
          <t>Pemberian pakan di kandang</t>
        </is>
      </c>
      <c r="UW24" s="48" t="n"/>
      <c r="UX24" s="48" t="n"/>
      <c r="UY24" s="48" t="n"/>
      <c r="UZ24" s="48" t="n"/>
      <c r="VA24" s="48" t="n"/>
      <c r="VB24" s="48" t="n"/>
      <c r="VC24" s="48" t="n"/>
      <c r="VD24" s="48" t="inlineStr">
        <is>
          <t>Sangat teratur (setiap hari)</t>
        </is>
      </c>
      <c r="VE24" s="48" t="n"/>
      <c r="VF24" s="48" t="n"/>
      <c r="VG24" s="48" t="n"/>
      <c r="VH24" s="48" t="n"/>
      <c r="VI24" s="48" t="n"/>
      <c r="VJ24" s="48" t="n"/>
      <c r="VK24" s="48" t="n"/>
      <c r="VL24" s="48" t="inlineStr">
        <is>
          <t>Sering (1 kali sehari)</t>
        </is>
      </c>
      <c r="VM24" s="48" t="n"/>
      <c r="VN24" s="48" t="n"/>
      <c r="VO24" s="48" t="n"/>
      <c r="VP24" s="48" t="n"/>
      <c r="VQ24" s="48" t="n"/>
      <c r="VR24" s="48" t="n"/>
      <c r="VS24" s="48" t="n"/>
      <c r="VT24" s="48" t="n"/>
      <c r="VU24" s="48" t="n"/>
      <c r="VV24" s="48" t="n"/>
      <c r="VW24" s="48" t="n"/>
      <c r="VX24" s="48" t="n"/>
      <c r="VY24" s="48" t="n"/>
      <c r="VZ24" s="48" t="n"/>
      <c r="WA24" s="48" t="n"/>
      <c r="WB24" s="48" t="n"/>
      <c r="WC24" s="48" t="n"/>
      <c r="WD24" s="48" t="n"/>
      <c r="WE24" s="48" t="n"/>
      <c r="WF24" s="48" t="inlineStr">
        <is>
          <t>3-Disimpan terbuka (dry lot) 4-Disimpan dalam kotak bersekat 6-Digester biogas</t>
        </is>
      </c>
      <c r="WG24" s="8" t="n">
        <v>0</v>
      </c>
      <c r="WH24" s="8" t="n">
        <v>0</v>
      </c>
      <c r="WI24" s="8" t="n">
        <v>1</v>
      </c>
      <c r="WJ24" s="8" t="n">
        <v>1</v>
      </c>
      <c r="WK24" s="8" t="n">
        <v>0</v>
      </c>
      <c r="WL24" s="8" t="n">
        <v>1</v>
      </c>
      <c r="WM24" s="8" t="n">
        <v>0</v>
      </c>
      <c r="WN24" s="8" t="n">
        <v>0</v>
      </c>
      <c r="WO24" s="48" t="n"/>
      <c r="WP24" s="48" t="n"/>
      <c r="WQ24" s="48" t="n"/>
      <c r="WR24" s="48" t="n"/>
      <c r="WS24" s="48" t="n"/>
      <c r="WT24" s="48" t="n"/>
      <c r="WU24" s="48" t="n"/>
      <c r="WV24" s="48" t="n"/>
      <c r="WW24" s="48" t="n"/>
      <c r="WX24" s="48" t="n"/>
      <c r="WY24" s="48" t="n"/>
      <c r="WZ24" s="48" t="n"/>
      <c r="XA24" s="48" t="n"/>
      <c r="XB24" s="48" t="n"/>
      <c r="XC24" s="48" t="n"/>
      <c r="XD24" s="48" t="n"/>
      <c r="XE24" s="48" t="n"/>
      <c r="XF24" s="48" t="n"/>
      <c r="XG24" s="48" t="n"/>
      <c r="XH24" s="48" t="n"/>
      <c r="XI24" s="48" t="n"/>
      <c r="XJ24" s="48" t="n"/>
      <c r="XK24" s="48" t="n"/>
      <c r="XL24" s="48" t="n"/>
      <c r="XM24" s="48" t="n"/>
      <c r="XN24" s="48" t="n"/>
      <c r="XO24" s="48" t="n"/>
      <c r="XP24" s="48" t="n"/>
      <c r="XQ24" s="48" t="n"/>
      <c r="XR24" s="48" t="n"/>
      <c r="XS24" s="48" t="n"/>
      <c r="XT24" s="48" t="n"/>
      <c r="XU24" s="48" t="n"/>
      <c r="XV24" s="48" t="n"/>
      <c r="XW24" s="48" t="n"/>
      <c r="XX24" s="48" t="n"/>
      <c r="XY24" s="48" t="n"/>
      <c r="XZ24" s="48" t="n"/>
      <c r="YA24" s="48" t="n"/>
      <c r="YB24" s="48" t="n"/>
      <c r="YC24" s="48" t="n"/>
      <c r="YD24" s="48" t="n"/>
      <c r="YE24" s="48" t="n"/>
      <c r="YF24" s="48" t="n"/>
      <c r="YG24" s="48" t="n"/>
      <c r="YH24" s="48" t="n"/>
      <c r="YI24" s="48" t="n"/>
      <c r="YJ24" s="48" t="n"/>
      <c r="YK24" s="48" t="n"/>
      <c r="YL24" s="48" t="n"/>
      <c r="YM24" s="48" t="n"/>
      <c r="YN24" s="48" t="n"/>
      <c r="YO24" s="48" t="n"/>
      <c r="YP24" s="48" t="n"/>
      <c r="YQ24" s="48" t="n"/>
      <c r="YR24" s="48" t="n"/>
      <c r="YS24" s="48" t="n"/>
      <c r="YT24" s="48" t="n"/>
      <c r="YU24" s="48" t="n"/>
      <c r="YV24" s="48" t="n"/>
      <c r="YW24" s="48" t="n"/>
      <c r="YX24" s="48" t="n"/>
      <c r="YY24" s="48" t="n"/>
      <c r="YZ24" s="48" t="n"/>
      <c r="ZA24" s="48" t="n"/>
      <c r="ZB24" s="48" t="n"/>
      <c r="ZC24" s="48" t="n"/>
      <c r="ZD24" s="48" t="n"/>
      <c r="ZE24" s="48" t="n"/>
      <c r="ZF24" s="48" t="n"/>
      <c r="ZG24" s="48" t="n"/>
      <c r="ZH24" s="48" t="n"/>
      <c r="ZI24" s="48" t="n"/>
      <c r="ZJ24" s="48" t="n"/>
      <c r="ZK24" s="48" t="n"/>
      <c r="ZL24" s="48" t="n"/>
      <c r="ZM24" s="48" t="n"/>
      <c r="ZN24" s="48" t="n"/>
      <c r="ZO24" s="8" t="n">
        <v>50</v>
      </c>
      <c r="ZP24" s="48" t="n"/>
      <c r="ZQ24" s="48" t="n"/>
      <c r="ZR24" s="48" t="n"/>
      <c r="ZS24" s="48" t="n"/>
      <c r="ZT24" s="48" t="n"/>
      <c r="ZU24" s="48" t="n"/>
      <c r="ZV24" s="48" t="n"/>
      <c r="ZW24" s="8" t="n">
        <v>2</v>
      </c>
      <c r="ZX24" s="48" t="n"/>
      <c r="ZY24" s="48" t="n"/>
      <c r="ZZ24" s="48" t="n"/>
      <c r="AAA24" s="48" t="n"/>
      <c r="AAB24" s="48" t="n"/>
      <c r="AAC24" s="48" t="n"/>
      <c r="AAD24" s="48" t="n"/>
      <c r="AAE24" s="48" t="inlineStr">
        <is>
          <t>Pakan kering (misal: konsentrat, silase, pelet)</t>
        </is>
      </c>
      <c r="AAF24" s="48" t="n"/>
      <c r="AAG24" s="48" t="n"/>
      <c r="AAH24" s="48" t="n"/>
      <c r="AAI24" s="48" t="n"/>
      <c r="AAJ24" s="48" t="n"/>
      <c r="AAK24" s="48" t="n"/>
      <c r="AAL24" s="48" t="inlineStr">
        <is>
          <t>Ya</t>
        </is>
      </c>
      <c r="AAM24" s="48" t="inlineStr">
        <is>
          <t>Padat Cair</t>
        </is>
      </c>
      <c r="AAN24" s="8" t="n">
        <v>1</v>
      </c>
      <c r="AAO24" s="8" t="n">
        <v>1</v>
      </c>
      <c r="AAP24" s="8" t="n">
        <v>50</v>
      </c>
      <c r="AAQ24" s="8" t="n">
        <v>50</v>
      </c>
      <c r="AAR24" s="48" t="inlineStr">
        <is>
          <t>Ya</t>
        </is>
      </c>
      <c r="AAS24" s="48" t="inlineStr">
        <is>
          <t>Mengetahui</t>
        </is>
      </c>
      <c r="AAT24" s="48" t="inlineStr">
        <is>
          <t>Digunakan untuk pupuk di lahan pertanian sendiri Dibuang ke lahan sekitar kandang - yg ditanami tanaman Diberikan gratis ke orang lain</t>
        </is>
      </c>
      <c r="AAU24" s="8" t="n">
        <v>1</v>
      </c>
      <c r="AAV24" s="8" t="n">
        <v>0</v>
      </c>
      <c r="AAW24" s="8" t="n">
        <v>0</v>
      </c>
      <c r="AAX24" s="8" t="n">
        <v>1</v>
      </c>
      <c r="AAY24" s="8" t="n">
        <v>1</v>
      </c>
      <c r="AAZ24" s="8" t="n">
        <v>0</v>
      </c>
      <c r="ABA24" s="8" t="n">
        <v>0</v>
      </c>
      <c r="ABB24" s="48" t="inlineStr">
        <is>
          <t>Pupuk cair untuk tanaman</t>
        </is>
      </c>
      <c r="ABC24" s="8" t="n">
        <v>1</v>
      </c>
      <c r="ABD24" s="8" t="n">
        <v>0</v>
      </c>
      <c r="ABE24" s="8" t="n">
        <v>0</v>
      </c>
      <c r="ABF24" s="8" t="n">
        <v>0</v>
      </c>
      <c r="ABG24" s="8" t="n">
        <v>0</v>
      </c>
      <c r="ABH24" s="48" t="n"/>
      <c r="ABI24" s="48" t="n"/>
      <c r="ABJ24" s="48" t="n"/>
      <c r="ABK24" s="48" t="n"/>
      <c r="ABL24" s="48" t="n"/>
      <c r="ABM24" s="48" t="n"/>
      <c r="ABN24" s="48" t="n"/>
      <c r="ABO24" s="48" t="n"/>
      <c r="ABP24" s="48" t="n"/>
      <c r="ABQ24" s="11" t="inlineStr">
        <is>
          <t>Rumput</t>
        </is>
      </c>
      <c r="ABR24" s="48" t="inlineStr">
        <is>
          <t>Sering ( 1 minggu 2 kali)</t>
        </is>
      </c>
      <c r="ABS24" s="8" t="n">
        <v>2000</v>
      </c>
      <c r="ABT24" s="8" t="n">
        <v>200</v>
      </c>
      <c r="ABU24" s="8" t="n">
        <v>50</v>
      </c>
      <c r="ABV24" s="8" t="n">
        <v>50</v>
      </c>
      <c r="ABW24" s="48" t="inlineStr">
        <is>
          <t>Urea</t>
        </is>
      </c>
      <c r="ABX24" s="48" t="n"/>
      <c r="ABY24" s="8" t="n">
        <v>30</v>
      </c>
      <c r="ABZ24" s="8" t="n">
        <v>4000</v>
      </c>
      <c r="ACA24" s="8" t="n">
        <v>0</v>
      </c>
      <c r="ACB24" s="8" t="n">
        <v>4000</v>
      </c>
      <c r="ACC24" s="8" t="n">
        <v>400</v>
      </c>
      <c r="ACD24" s="8" t="n">
        <v>600</v>
      </c>
      <c r="ACE24" s="48" t="inlineStr">
        <is>
          <t>Ya</t>
        </is>
      </c>
      <c r="ACF24" s="48" t="inlineStr">
        <is>
          <t>Sangat meningkat</t>
        </is>
      </c>
      <c r="ACG24" s="48" t="inlineStr">
        <is>
          <t>Cukup meningkat</t>
        </is>
      </c>
      <c r="ACH24" s="48" t="inlineStr">
        <is>
          <t>Cukup meningkat</t>
        </is>
      </c>
      <c r="ACI24" s="48" t="n"/>
      <c r="ACJ24" s="48" t="n"/>
      <c r="ACK24" s="48" t="inlineStr">
        <is>
          <t>Tidak punya waktu mengumpulkannya Ladang/sawah terlalu jauh, sulit untuk mengangkut ke sana</t>
        </is>
      </c>
      <c r="ACL24" s="8" t="n">
        <v>0</v>
      </c>
      <c r="ACM24" s="8" t="n">
        <v>0</v>
      </c>
      <c r="ACN24" s="8" t="n">
        <v>1</v>
      </c>
      <c r="ACO24" s="8" t="n">
        <v>1</v>
      </c>
      <c r="ACP24" s="8" t="n">
        <v>0</v>
      </c>
      <c r="ACQ24" s="8" t="n">
        <v>0</v>
      </c>
      <c r="ACR24" s="8" t="n">
        <v>0</v>
      </c>
      <c r="ACS24" s="48" t="n"/>
      <c r="ACT24" s="48" t="inlineStr">
        <is>
          <t>tidak</t>
        </is>
      </c>
      <c r="ACU24" s="48" t="inlineStr">
        <is>
          <t>Manfaat besar dan membantu kehidupan sehari-hari</t>
        </is>
      </c>
      <c r="ACV24" s="48" t="inlineStr">
        <is>
          <t>Berkurang</t>
        </is>
      </c>
      <c r="ACW24" s="48" t="inlineStr">
        <is>
          <t>Anggota keluarga - Perempuan dewasa</t>
        </is>
      </c>
      <c r="ACX24" s="48" t="inlineStr">
        <is>
          <t>Setuju</t>
        </is>
      </c>
      <c r="ACY24" s="48" t="inlineStr">
        <is>
          <t>Anggota keluarga - Laki-laki dewasa Anggota keluarga - Perempuan dewasa</t>
        </is>
      </c>
      <c r="ACZ24" s="8" t="n">
        <v>1</v>
      </c>
      <c r="ADA24" s="8" t="n">
        <v>1</v>
      </c>
      <c r="ADB24" s="8" t="n">
        <v>0</v>
      </c>
      <c r="ADC24" s="8" t="n">
        <v>0</v>
      </c>
      <c r="ADD24" s="48" t="inlineStr">
        <is>
          <t>Puas</t>
        </is>
      </c>
      <c r="ADE24" s="48" t="inlineStr">
        <is>
          <t>Puas</t>
        </is>
      </c>
      <c r="ADF24" s="48" t="inlineStr">
        <is>
          <t>Puas</t>
        </is>
      </c>
      <c r="ADG24" s="48" t="inlineStr">
        <is>
          <t>Puas</t>
        </is>
      </c>
      <c r="ADH24" s="48" t="inlineStr">
        <is>
          <t>Tidak</t>
        </is>
      </c>
      <c r="ADI24" s="48" t="n"/>
      <c r="ADJ24" s="48" t="inlineStr">
        <is>
          <t>Puas</t>
        </is>
      </c>
      <c r="ADK24" s="48" t="n"/>
      <c r="ADL24" s="48" t="n"/>
      <c r="ADM24" s="48" t="n"/>
      <c r="ADN24" s="48" t="n"/>
      <c r="ADO24" s="48" t="n"/>
      <c r="ADP24" s="48" t="n"/>
      <c r="ADQ24" s="48" t="n"/>
      <c r="ADR24" s="48" t="n"/>
      <c r="ADS24" s="48" t="n"/>
      <c r="ADT24" s="48" t="n"/>
      <c r="ADU24" s="48" t="inlineStr">
        <is>
          <t>Menghubungi CPO atau pendamping</t>
        </is>
      </c>
      <c r="ADV24" s="8" t="n">
        <v>0</v>
      </c>
      <c r="ADW24" s="8" t="n">
        <v>0</v>
      </c>
      <c r="ADX24" s="8" t="n">
        <v>0</v>
      </c>
      <c r="ADY24" s="8" t="n">
        <v>0</v>
      </c>
      <c r="ADZ24" s="8" t="n">
        <v>1</v>
      </c>
      <c r="AEA24" s="8" t="n">
        <v>0</v>
      </c>
      <c r="AEB24" s="8" t="n">
        <v>0</v>
      </c>
      <c r="AEC24" s="8" t="n">
        <v>0</v>
      </c>
      <c r="AED24" s="12" t="n"/>
      <c r="AEE24" s="17" t="inlineStr">
        <is>
          <t>Laki-laki dewasa</t>
        </is>
      </c>
      <c r="AEF24" s="48" t="n"/>
      <c r="AEG24" s="17" t="inlineStr">
        <is>
          <t>Menelepon atau WA langsung</t>
        </is>
      </c>
      <c r="AEH24" s="48" t="n"/>
      <c r="AEI24" s="11" t="inlineStr">
        <is>
          <t>Tidak ada</t>
        </is>
      </c>
      <c r="AEJ24" s="48" t="inlineStr">
        <is>
          <t>Ya, selalu</t>
        </is>
      </c>
      <c r="AEK24"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24" s="18" t="n">
        <v>1</v>
      </c>
      <c r="AEM24" s="18" t="n">
        <v>1</v>
      </c>
      <c r="AEN24" s="18" t="n">
        <v>1</v>
      </c>
      <c r="AEO24" s="18" t="n">
        <v>1</v>
      </c>
      <c r="AEP24" s="18" t="n">
        <v>1</v>
      </c>
      <c r="AEQ24" s="18" t="n">
        <v>1</v>
      </c>
      <c r="AER24" s="18" t="n">
        <v>1</v>
      </c>
      <c r="AES24" s="18" t="n">
        <v>1</v>
      </c>
      <c r="AET24" s="18" t="n">
        <v>1</v>
      </c>
      <c r="AEU24" s="18" t="n">
        <v>0</v>
      </c>
      <c r="AEV24" s="18" t="n">
        <v>0</v>
      </c>
      <c r="AEW24" s="18" t="n">
        <v>0</v>
      </c>
      <c r="AEX24" s="48" t="n"/>
      <c r="AEY24" s="48" t="inlineStr">
        <is>
          <t>Mengurangi pengeluaran energi</t>
        </is>
      </c>
      <c r="AEZ24" s="48" t="n"/>
      <c r="AFA24" s="48" t="inlineStr">
        <is>
          <t>Pemerintah daerah</t>
        </is>
      </c>
      <c r="AFB24" s="48" t="n"/>
      <c r="AFC24" s="48" t="inlineStr">
        <is>
          <t>WhatsApp Image 2026-02-05 at 21.53.38 (1)-13_28_19.jpeg</t>
        </is>
      </c>
      <c r="AFD24" s="16" t="inlineStr">
        <is>
          <t>https://kf.kobotoolbox.org/api/v2/assets/avstPQqLr3Ab3ZdcVTXZ6f/data/665085276/attachments/attbSRgyNgii2SNg3RiRdMvz/</t>
        </is>
      </c>
      <c r="AFE24" s="48" t="inlineStr">
        <is>
          <t>WhatsApp Image 2026-02-05 at 21.53.38-13_28_36.jpeg</t>
        </is>
      </c>
      <c r="AFF24" s="16" t="inlineStr">
        <is>
          <t>https://kf.kobotoolbox.org/api/v2/assets/avstPQqLr3Ab3ZdcVTXZ6f/data/665085276/attachments/att4NZ6LF7LLJ5HcLv4h8zqk/</t>
        </is>
      </c>
      <c r="AFG24" s="48" t="inlineStr">
        <is>
          <t>manto</t>
        </is>
      </c>
      <c r="AFH24" s="48" t="n"/>
      <c r="AFI24" s="48" t="n"/>
    </row>
    <row r="25">
      <c r="A25" s="6" t="n">
        <v>46059</v>
      </c>
      <c r="B25" s="6" t="n">
        <v>46059</v>
      </c>
      <c r="C25" s="48" t="inlineStr">
        <is>
          <t>Marmanto</t>
        </is>
      </c>
      <c r="D25" s="48" t="inlineStr">
        <is>
          <t>Atunsari</t>
        </is>
      </c>
      <c r="E25" s="8" t="n">
        <v>6285249535454</v>
      </c>
      <c r="F25" s="48" t="n"/>
      <c r="G25" s="8" t="n">
        <v>-7.2145126</v>
      </c>
      <c r="H25" s="8" t="n">
        <v>110.2632742</v>
      </c>
      <c r="I25" s="48" t="n"/>
      <c r="J25" s="8" t="n">
        <v>2.84</v>
      </c>
      <c r="K25" s="48" t="n"/>
      <c r="L25" s="48" t="n"/>
      <c r="M25" s="8" t="n">
        <v>-7.2144802</v>
      </c>
      <c r="N25" s="8" t="n">
        <v>110.2633426</v>
      </c>
      <c r="O25" s="48" t="n"/>
      <c r="P25" s="8" t="n">
        <v>4.97</v>
      </c>
      <c r="Q25" s="48" t="n"/>
      <c r="R25" s="48" t="inlineStr">
        <is>
          <t>Jawa Tengah</t>
        </is>
      </c>
      <c r="S25" s="48" t="n"/>
      <c r="T25" s="48" t="n"/>
      <c r="U25" s="48" t="n"/>
      <c r="V25" s="48" t="n"/>
      <c r="W25" s="48" t="n"/>
      <c r="X25" s="48" t="n"/>
      <c r="Y25" s="48" t="n"/>
      <c r="Z25" s="48" t="n"/>
      <c r="AA25" s="48" t="n"/>
      <c r="AB25" s="48" t="n"/>
      <c r="AC25" s="48" t="inlineStr">
        <is>
          <t>Semarang</t>
        </is>
      </c>
      <c r="AD25" s="48" t="inlineStr">
        <is>
          <t>Getasan</t>
        </is>
      </c>
      <c r="AE25" s="48" t="inlineStr">
        <is>
          <t>Manggihan</t>
        </is>
      </c>
      <c r="AF25" s="48" t="inlineStr">
        <is>
          <t>SION</t>
        </is>
      </c>
      <c r="AG25" s="48" t="inlineStr">
        <is>
          <t>ONP0328</t>
        </is>
      </c>
      <c r="AH25" s="8" t="n">
        <v>2</v>
      </c>
      <c r="AI25" s="48" t="inlineStr">
        <is>
          <t>VPA2</t>
        </is>
      </c>
      <c r="AJ25" s="48" t="inlineStr">
        <is>
          <t>Aktif</t>
        </is>
      </c>
      <c r="AK25" s="8" t="n">
        <v>37</v>
      </c>
      <c r="AL25" s="48" t="inlineStr">
        <is>
          <t>Laki-laki</t>
        </is>
      </c>
      <c r="AM25" s="48" t="inlineStr">
        <is>
          <t>Sudah menikah</t>
        </is>
      </c>
      <c r="AN25" s="48" t="inlineStr">
        <is>
          <t>Diploma/S1/Sederajat</t>
        </is>
      </c>
      <c r="AO25" s="48" t="inlineStr">
        <is>
          <t>Peternak</t>
        </is>
      </c>
      <c r="AP25" s="8" t="n">
        <v>0</v>
      </c>
      <c r="AQ25" s="8" t="n">
        <v>1</v>
      </c>
      <c r="AR25" s="8" t="n">
        <v>0</v>
      </c>
      <c r="AS25" s="8" t="n">
        <v>0</v>
      </c>
      <c r="AT25" s="8" t="n">
        <v>0</v>
      </c>
      <c r="AU25" s="8" t="n">
        <v>0</v>
      </c>
      <c r="AV25" s="8" t="n">
        <v>0</v>
      </c>
      <c r="AW25" s="8" t="n">
        <v>0</v>
      </c>
      <c r="AX25" s="48" t="n"/>
      <c r="AY25" s="48" t="inlineStr">
        <is>
          <t>Pegawai pemerintah</t>
        </is>
      </c>
      <c r="AZ25" s="8" t="n">
        <v>0</v>
      </c>
      <c r="BA25" s="8" t="n">
        <v>0</v>
      </c>
      <c r="BB25" s="8" t="n">
        <v>0</v>
      </c>
      <c r="BC25" s="8" t="n">
        <v>0</v>
      </c>
      <c r="BD25" s="8" t="n">
        <v>1</v>
      </c>
      <c r="BE25" s="8" t="n">
        <v>0</v>
      </c>
      <c r="BF25" s="8" t="n">
        <v>0</v>
      </c>
      <c r="BG25" s="8" t="n">
        <v>0</v>
      </c>
      <c r="BH25" s="48" t="n"/>
      <c r="BI25" s="48" t="inlineStr">
        <is>
          <t>Rp2.500.000 - Rp3.500.000</t>
        </is>
      </c>
      <c r="BJ25" s="8" t="n">
        <v>1</v>
      </c>
      <c r="BK25" s="8" t="n">
        <v>1</v>
      </c>
      <c r="BL25" s="8" t="n">
        <v>1</v>
      </c>
      <c r="BM25" s="8" t="n">
        <v>0</v>
      </c>
      <c r="BN25" s="48" t="inlineStr">
        <is>
          <t>Milik sendiri</t>
        </is>
      </c>
      <c r="BO25" s="48" t="inlineStr">
        <is>
          <t>Permanen (dinding bata dan semen)</t>
        </is>
      </c>
      <c r="BP25" s="8" t="n">
        <v>1</v>
      </c>
      <c r="BQ25" s="8" t="n">
        <v>0</v>
      </c>
      <c r="BR25" s="8" t="n">
        <v>0</v>
      </c>
      <c r="BS25" s="8" t="n">
        <v>0</v>
      </c>
      <c r="BT25" s="8" t="n">
        <v>0</v>
      </c>
      <c r="BU25" s="48" t="n"/>
      <c r="BV25" s="48" t="inlineStr">
        <is>
          <t>Keramik/ubin</t>
        </is>
      </c>
      <c r="BW25" s="8" t="n">
        <v>0</v>
      </c>
      <c r="BX25" s="8" t="n">
        <v>0</v>
      </c>
      <c r="BY25" s="8" t="n">
        <v>1</v>
      </c>
      <c r="BZ25" s="8" t="n">
        <v>0</v>
      </c>
      <c r="CA25" s="8" t="n">
        <v>0</v>
      </c>
      <c r="CB25" s="48" t="n"/>
      <c r="CC25" s="48" t="inlineStr">
        <is>
          <t>Genting</t>
        </is>
      </c>
      <c r="CD25" s="8" t="n">
        <v>0</v>
      </c>
      <c r="CE25" s="8" t="n">
        <v>0</v>
      </c>
      <c r="CF25" s="8" t="n">
        <v>0</v>
      </c>
      <c r="CG25" s="8" t="n">
        <v>0</v>
      </c>
      <c r="CH25" s="8" t="n">
        <v>0</v>
      </c>
      <c r="CI25" s="8" t="n">
        <v>1</v>
      </c>
      <c r="CJ25" s="8" t="n">
        <v>0</v>
      </c>
      <c r="CK25" s="48" t="n"/>
      <c r="CL25" s="48" t="inlineStr">
        <is>
          <t>Ya</t>
        </is>
      </c>
      <c r="CM25" s="8" t="n">
        <v>2024</v>
      </c>
      <c r="CN25" s="48" t="inlineStr">
        <is>
          <t>Fixed-Dome (Kubah Tetap)</t>
        </is>
      </c>
      <c r="CO25" s="48" t="inlineStr">
        <is>
          <t>6 m³ (4-5 ekor sapi, ±5 jam memasak/hari, ±50 kg</t>
        </is>
      </c>
      <c r="CP25" s="48" t="inlineStr">
        <is>
          <t>Anggota keluarga - laki-laki</t>
        </is>
      </c>
      <c r="CQ25" s="8" t="n">
        <v>0</v>
      </c>
      <c r="CR25" s="8" t="n">
        <v>0</v>
      </c>
      <c r="CS25" s="8" t="n">
        <v>0</v>
      </c>
      <c r="CT25" s="8" t="n">
        <v>0</v>
      </c>
      <c r="CU25" s="10" t="n">
        <v>1</v>
      </c>
      <c r="CV25" s="10" t="n">
        <v>0</v>
      </c>
      <c r="CW25" s="10" t="n">
        <v>0</v>
      </c>
      <c r="CX25" s="8" t="n">
        <v>0</v>
      </c>
      <c r="CY25" s="48" t="inlineStr">
        <is>
          <t>Anggota keluarga - laki-laki</t>
        </is>
      </c>
      <c r="CZ25" s="8" t="n">
        <v>1</v>
      </c>
      <c r="DA25" s="8" t="n">
        <v>0</v>
      </c>
      <c r="DB25" s="8" t="n">
        <v>0</v>
      </c>
      <c r="DC25" s="48" t="n"/>
      <c r="DD25" s="48" t="inlineStr">
        <is>
          <t>Anggota keluarga - laki-laki CPO atau pendamping</t>
        </is>
      </c>
      <c r="DE25" s="8" t="n">
        <v>1</v>
      </c>
      <c r="DF25" s="8" t="n">
        <v>0</v>
      </c>
      <c r="DG25" s="8" t="n">
        <v>1</v>
      </c>
      <c r="DH25" s="8" t="n">
        <v>0</v>
      </c>
      <c r="DI25" s="48" t="n"/>
      <c r="DJ25" s="48" t="inlineStr">
        <is>
          <t>Anggota keluarga - laki-laki CPO atau pendamping</t>
        </is>
      </c>
      <c r="DK25" s="8" t="n">
        <v>1</v>
      </c>
      <c r="DL25" s="8" t="n">
        <v>0</v>
      </c>
      <c r="DM25" s="8" t="n">
        <v>1</v>
      </c>
      <c r="DN25" s="8" t="n">
        <v>0</v>
      </c>
      <c r="DO25" s="48" t="n"/>
      <c r="DP25" s="8" t="n">
        <v>1</v>
      </c>
      <c r="DQ25" s="8" t="n">
        <v>0</v>
      </c>
      <c r="DR25" s="8" t="n">
        <v>0</v>
      </c>
      <c r="DS25" s="48" t="n"/>
      <c r="DT25" s="48" t="n"/>
      <c r="DU25" s="48" t="n"/>
      <c r="DV25" s="48" t="inlineStr">
        <is>
          <t>Ya</t>
        </is>
      </c>
      <c r="DW25" s="48" t="n"/>
      <c r="DX25" s="48" t="n"/>
      <c r="DY25" s="48" t="n"/>
      <c r="DZ25" s="48" t="n"/>
      <c r="EA25" s="48" t="n"/>
      <c r="EB25" s="48" t="n"/>
      <c r="EC25" s="48" t="n"/>
      <c r="ED25" s="48" t="n"/>
      <c r="EE25" s="48" t="n"/>
      <c r="EF25" s="48" t="n"/>
      <c r="EG25" s="48" t="n"/>
      <c r="EH25" s="48" t="n"/>
      <c r="EI25" s="48" t="inlineStr">
        <is>
          <t>Tidak ada masalah</t>
        </is>
      </c>
      <c r="EJ25" s="8" t="n">
        <v>0</v>
      </c>
      <c r="EK25" s="8" t="n">
        <v>0</v>
      </c>
      <c r="EL25" s="8" t="n">
        <v>0</v>
      </c>
      <c r="EM25" s="8" t="n">
        <v>1</v>
      </c>
      <c r="EN25" s="8" t="n">
        <v>0</v>
      </c>
      <c r="EO25" s="11" t="n"/>
      <c r="EP25" s="48" t="inlineStr">
        <is>
          <t>Ya, cukup jelas dan mudah diikuti</t>
        </is>
      </c>
      <c r="EQ25" s="48" t="inlineStr">
        <is>
          <t>Pelatihan</t>
        </is>
      </c>
      <c r="ER25" s="48" t="inlineStr">
        <is>
          <t>CPO atau pendamping</t>
        </is>
      </c>
      <c r="ES25" s="8" t="n">
        <v>1</v>
      </c>
      <c r="ET25" s="8" t="n">
        <v>0</v>
      </c>
      <c r="EU25" s="8" t="n">
        <v>0</v>
      </c>
      <c r="EV25" s="8" t="n">
        <v>0</v>
      </c>
      <c r="EW25" s="48" t="n"/>
      <c r="EX25" s="48" t="inlineStr">
        <is>
          <t>Anggota keluarga - Laki-laki</t>
        </is>
      </c>
      <c r="EY25" s="8" t="n">
        <v>1</v>
      </c>
      <c r="EZ25" s="8" t="n">
        <v>0</v>
      </c>
      <c r="FA25" s="8" t="n">
        <v>0</v>
      </c>
      <c r="FB25" s="48" t="n"/>
      <c r="FC25" s="48" t="inlineStr">
        <is>
          <t>Setiap minggu</t>
        </is>
      </c>
      <c r="FD25" s="48" t="n"/>
      <c r="FE25" s="48" t="inlineStr">
        <is>
          <t>Mengetahui</t>
        </is>
      </c>
      <c r="FF25" s="48" t="inlineStr">
        <is>
          <t>Selalu (setiap hari)</t>
        </is>
      </c>
      <c r="FG25" s="48" t="inlineStr">
        <is>
          <t>Mengetahui</t>
        </is>
      </c>
      <c r="FH25" s="48" t="inlineStr">
        <is>
          <t>Sering (setiap minggu)</t>
        </is>
      </c>
      <c r="FI25" s="48" t="inlineStr">
        <is>
          <t>Mengetahui</t>
        </is>
      </c>
      <c r="FJ25" s="48" t="inlineStr">
        <is>
          <t>Selalu (setiap hari)</t>
        </is>
      </c>
      <c r="FK25" s="48" t="inlineStr">
        <is>
          <t>Mengetahui</t>
        </is>
      </c>
      <c r="FL25" s="48" t="inlineStr">
        <is>
          <t>Cukup sering (2 minggu sekali)</t>
        </is>
      </c>
      <c r="FM25" s="48" t="inlineStr">
        <is>
          <t>Mengetahui</t>
        </is>
      </c>
      <c r="FN25" s="48" t="inlineStr">
        <is>
          <t>Cukup sering (2 minggu sekali)</t>
        </is>
      </c>
      <c r="FO25" s="48" t="inlineStr">
        <is>
          <t>Mengetahui</t>
        </is>
      </c>
      <c r="FP25" s="48" t="inlineStr">
        <is>
          <t>Cukup sering (2 minggu sekali)</t>
        </is>
      </c>
      <c r="FQ25" s="48" t="inlineStr">
        <is>
          <t>Mengetahui</t>
        </is>
      </c>
      <c r="FR25" s="48" t="inlineStr">
        <is>
          <t>Ya</t>
        </is>
      </c>
      <c r="FS25" s="48" t="inlineStr">
        <is>
          <t>Mengetahui</t>
        </is>
      </c>
      <c r="FT25" s="48" t="inlineStr">
        <is>
          <t>Ya, selalu</t>
        </is>
      </c>
      <c r="FU25" s="48" t="inlineStr">
        <is>
          <t>Laki-laki dewasa Perempuan dewasa</t>
        </is>
      </c>
      <c r="FV25" s="8" t="n">
        <v>1</v>
      </c>
      <c r="FW25" s="8" t="n">
        <v>1</v>
      </c>
      <c r="FX25" s="8" t="n">
        <v>0</v>
      </c>
      <c r="FY25" s="8" t="n">
        <v>0</v>
      </c>
      <c r="FZ25" s="48" t="inlineStr">
        <is>
          <t>Memahami</t>
        </is>
      </c>
      <c r="GA25" s="48" t="inlineStr">
        <is>
          <t>CPO</t>
        </is>
      </c>
      <c r="GB25" s="8" t="n">
        <v>1</v>
      </c>
      <c r="GC25" s="8" t="n">
        <v>0</v>
      </c>
      <c r="GD25" s="8" t="n">
        <v>0</v>
      </c>
      <c r="GE25" s="8" t="n">
        <v>0</v>
      </c>
      <c r="GF25" s="48" t="n"/>
      <c r="GG25" s="48" t="inlineStr">
        <is>
          <t>Sering</t>
        </is>
      </c>
      <c r="GH25" s="48" t="inlineStr">
        <is>
          <t>Ya</t>
        </is>
      </c>
      <c r="GI25" s="48" t="inlineStr">
        <is>
          <t>Tetangga</t>
        </is>
      </c>
      <c r="GJ25" s="8" t="n">
        <v>1</v>
      </c>
      <c r="GK25" s="8" t="n">
        <v>0</v>
      </c>
      <c r="GL25" s="8" t="n">
        <v>0</v>
      </c>
      <c r="GM25" s="8" t="n">
        <v>0</v>
      </c>
      <c r="GN25" s="48" t="n"/>
      <c r="GO25" s="8" t="n">
        <v>9</v>
      </c>
      <c r="GP25" s="48" t="inlineStr">
        <is>
          <t>Penuh (100%)</t>
        </is>
      </c>
      <c r="GQ25" s="48" t="inlineStr">
        <is>
          <t>LPG</t>
        </is>
      </c>
      <c r="GR25" s="8" t="n">
        <v>1</v>
      </c>
      <c r="GS25" s="8" t="n">
        <v>0</v>
      </c>
      <c r="GT25" s="8" t="n">
        <v>0</v>
      </c>
      <c r="GU25" s="8" t="n">
        <v>0</v>
      </c>
      <c r="GV25" s="8" t="n">
        <v>0</v>
      </c>
      <c r="GW25" s="8" t="n">
        <v>0</v>
      </c>
      <c r="GX25" s="8" t="n">
        <v>0</v>
      </c>
      <c r="GY25" s="48" t="n"/>
      <c r="GZ25" s="48" t="inlineStr">
        <is>
          <t>Ya</t>
        </is>
      </c>
      <c r="HA25" s="48" t="n"/>
      <c r="HB25" s="48" t="n"/>
      <c r="HC25" s="48" t="n"/>
      <c r="HD25" s="48" t="n"/>
      <c r="HE25" s="8" t="n">
        <v>15</v>
      </c>
      <c r="HF25" s="8" t="n">
        <v>125000</v>
      </c>
      <c r="HG25" s="8" t="n">
        <v>3</v>
      </c>
      <c r="HH25" s="8" t="n">
        <v>25000</v>
      </c>
      <c r="HI25" s="48" t="n"/>
      <c r="HJ25" s="48" t="n"/>
      <c r="HK25" s="48" t="n"/>
      <c r="HL25" s="48" t="n"/>
      <c r="HM25" s="48" t="n"/>
      <c r="HN25" s="48" t="n"/>
      <c r="HO25" s="48" t="n"/>
      <c r="HP25" s="48" t="n"/>
      <c r="HQ25" s="48" t="n"/>
      <c r="HR25" s="48" t="n"/>
      <c r="HS25" s="48" t="n"/>
      <c r="HT25" s="48" t="n"/>
      <c r="HU25" s="48" t="n"/>
      <c r="HV25" s="48" t="n"/>
      <c r="HW25" s="48" t="n"/>
      <c r="HX25" s="48" t="n"/>
      <c r="HY25" s="48" t="n"/>
      <c r="HZ25" s="48" t="n"/>
      <c r="IA25" s="8" t="n">
        <v>12</v>
      </c>
      <c r="IB25" s="8" t="n">
        <v>100000</v>
      </c>
      <c r="IC25" s="48" t="n"/>
      <c r="ID25" s="48" t="n"/>
      <c r="IE25" s="48" t="n"/>
      <c r="IF25" s="48" t="n"/>
      <c r="IG25" s="48" t="n"/>
      <c r="IH25" s="48" t="n"/>
      <c r="II25" s="48" t="n"/>
      <c r="IJ25" s="48" t="n"/>
      <c r="IK25" s="48" t="inlineStr">
        <is>
          <t>50-65 kg</t>
        </is>
      </c>
      <c r="IL25" s="48" t="inlineStr">
        <is>
          <t>3-5 jam</t>
        </is>
      </c>
      <c r="IM25" s="48" t="inlineStr">
        <is>
          <t>Tidak</t>
        </is>
      </c>
      <c r="IN25" s="48" t="inlineStr">
        <is>
          <t>Tidak</t>
        </is>
      </c>
      <c r="IO25" s="48" t="inlineStr">
        <is>
          <t>Jauh lebih bersih</t>
        </is>
      </c>
      <c r="IP25" s="48" t="n"/>
      <c r="IQ25" s="48" t="inlineStr">
        <is>
          <t>Tidak pernah</t>
        </is>
      </c>
      <c r="IR25" s="48" t="n"/>
      <c r="IS25" s="48" t="n"/>
      <c r="IT25" s="48" t="n"/>
      <c r="IU25" s="48" t="n"/>
      <c r="IV25" s="48" t="n"/>
      <c r="IW25" s="48" t="n"/>
      <c r="IX25" s="48" t="n"/>
      <c r="IY25" s="48" t="n"/>
      <c r="IZ25" s="48" t="inlineStr">
        <is>
          <t>Tidak pernah</t>
        </is>
      </c>
      <c r="JA25" s="48" t="n"/>
      <c r="JB25" s="48" t="n"/>
      <c r="JC25" s="48" t="n"/>
      <c r="JD25" s="48" t="n"/>
      <c r="JE25" s="48" t="n"/>
      <c r="JF25" s="48" t="n"/>
      <c r="JG25" s="48" t="n"/>
      <c r="JH25" s="48" t="n"/>
      <c r="JI25" s="48" t="inlineStr">
        <is>
          <t>Tidak pernah</t>
        </is>
      </c>
      <c r="JJ25" s="48" t="n"/>
      <c r="JK25" s="48" t="n"/>
      <c r="JL25" s="48" t="n"/>
      <c r="JM25" s="48" t="n"/>
      <c r="JN25" s="48" t="n"/>
      <c r="JO25" s="48" t="n"/>
      <c r="JP25" s="48" t="n"/>
      <c r="JQ25" s="48" t="n"/>
      <c r="JR25" s="48" t="inlineStr">
        <is>
          <t>Tidak pernah</t>
        </is>
      </c>
      <c r="JS25" s="48" t="n"/>
      <c r="JT25" s="48" t="n"/>
      <c r="JU25" s="48" t="n"/>
      <c r="JV25" s="48" t="n"/>
      <c r="JW25" s="48" t="n"/>
      <c r="JX25" s="48" t="n"/>
      <c r="JY25" s="48" t="n"/>
      <c r="JZ25" s="48" t="n"/>
      <c r="KA25" s="48" t="inlineStr">
        <is>
          <t>Tidak pernah</t>
        </is>
      </c>
      <c r="KB25" s="48" t="n"/>
      <c r="KC25" s="48" t="n"/>
      <c r="KD25" s="48" t="n"/>
      <c r="KE25" s="48" t="n"/>
      <c r="KF25" s="48" t="n"/>
      <c r="KG25" s="48" t="n"/>
      <c r="KH25" s="48" t="n"/>
      <c r="KI25" s="48" t="n"/>
      <c r="KJ25" s="48" t="inlineStr">
        <is>
          <t>Tidak pernah</t>
        </is>
      </c>
      <c r="KK25" s="48" t="n"/>
      <c r="KL25" s="48" t="n"/>
      <c r="KM25" s="48" t="n"/>
      <c r="KN25" s="48" t="n"/>
      <c r="KO25" s="48" t="n"/>
      <c r="KP25" s="48" t="n"/>
      <c r="KQ25" s="48" t="n"/>
      <c r="KR25" s="48" t="n"/>
      <c r="KS25" s="48" t="inlineStr">
        <is>
          <t>Cukup membaik</t>
        </is>
      </c>
      <c r="KT25" s="48" t="inlineStr">
        <is>
          <t>0-1 kali</t>
        </is>
      </c>
      <c r="KU25" s="48" t="inlineStr">
        <is>
          <t>0-1 kali</t>
        </is>
      </c>
      <c r="KV25" s="48" t="inlineStr">
        <is>
          <t>Tidak ada</t>
        </is>
      </c>
      <c r="KW25" s="8" t="n">
        <v>0</v>
      </c>
      <c r="KX25" s="8" t="n">
        <v>0</v>
      </c>
      <c r="KY25" s="8" t="n">
        <v>0</v>
      </c>
      <c r="KZ25" s="8" t="n">
        <v>1</v>
      </c>
      <c r="LA25" s="48" t="inlineStr">
        <is>
          <t>Jauh lebih baik</t>
        </is>
      </c>
      <c r="LB25" s="48" t="inlineStr">
        <is>
          <t>Jauh lebih baik</t>
        </is>
      </c>
      <c r="LC25" s="8" t="n">
        <v>0</v>
      </c>
      <c r="LD25" s="8" t="n">
        <v>3</v>
      </c>
      <c r="LE25" s="8" t="n">
        <v>0</v>
      </c>
      <c r="LF25" s="8" t="n">
        <v>3</v>
      </c>
      <c r="LG25" s="48" t="inlineStr">
        <is>
          <t>Ya</t>
        </is>
      </c>
      <c r="LH25" s="8" t="n">
        <v>100000</v>
      </c>
      <c r="LI25" s="48" t="n"/>
      <c r="LJ25" s="48" t="inlineStr">
        <is>
          <t>Kebutuhan rumah tangga</t>
        </is>
      </c>
      <c r="LK25" s="8" t="n">
        <v>0</v>
      </c>
      <c r="LL25" s="8" t="n">
        <v>0</v>
      </c>
      <c r="LM25" s="8" t="n">
        <v>0</v>
      </c>
      <c r="LN25" s="8" t="n">
        <v>0</v>
      </c>
      <c r="LO25" s="8" t="n">
        <v>1</v>
      </c>
      <c r="LP25" s="8" t="n">
        <v>0</v>
      </c>
      <c r="LQ25" s="8" t="n">
        <v>0</v>
      </c>
      <c r="LR25" s="48" t="n"/>
      <c r="LS25" s="8" t="n">
        <v>15</v>
      </c>
      <c r="LT25" s="8" t="n">
        <v>15</v>
      </c>
      <c r="LU25" s="8" t="n">
        <v>0</v>
      </c>
      <c r="LV25" s="8" t="n">
        <v>5</v>
      </c>
      <c r="LW25" s="8" t="n">
        <v>5</v>
      </c>
      <c r="LX25" s="8" t="n">
        <v>0</v>
      </c>
      <c r="LY25" s="8" t="n">
        <v>5</v>
      </c>
      <c r="LZ25" s="8" t="n">
        <v>5</v>
      </c>
      <c r="MA25" s="8" t="n">
        <v>0</v>
      </c>
      <c r="MB25" s="48" t="inlineStr">
        <is>
          <t>Ya</t>
        </is>
      </c>
      <c r="MC25" s="8" t="n">
        <v>30</v>
      </c>
      <c r="MD25" s="8" t="n">
        <v>0</v>
      </c>
      <c r="ME25" s="8" t="n">
        <v>0</v>
      </c>
      <c r="MF25" s="8" t="n">
        <v>0</v>
      </c>
      <c r="MG25" s="8" t="n">
        <v>0</v>
      </c>
      <c r="MH25" s="8" t="n">
        <v>0</v>
      </c>
      <c r="MI25" s="48" t="inlineStr">
        <is>
          <t>Istirahat</t>
        </is>
      </c>
      <c r="MJ25" s="8" t="n">
        <v>0</v>
      </c>
      <c r="MK25" s="8" t="n">
        <v>0</v>
      </c>
      <c r="ML25" s="8" t="n">
        <v>1</v>
      </c>
      <c r="MM25" s="8" t="n">
        <v>0</v>
      </c>
      <c r="MN25" s="8" t="n">
        <v>0</v>
      </c>
      <c r="MO25" s="8" t="n">
        <v>0</v>
      </c>
      <c r="MP25" s="48" t="n"/>
      <c r="MQ25" s="48" t="n"/>
      <c r="MR25" s="48" t="inlineStr">
        <is>
          <t>santai dengan keluarga</t>
        </is>
      </c>
      <c r="MS25" s="48" t="n"/>
      <c r="MT25" s="48" t="inlineStr">
        <is>
          <t>kumpul dengan keluarga</t>
        </is>
      </c>
      <c r="MU25" s="48" t="inlineStr">
        <is>
          <t>Tidak</t>
        </is>
      </c>
      <c r="MV25" s="48" t="n"/>
      <c r="MW25" s="48" t="n"/>
      <c r="MX25" s="48" t="n"/>
      <c r="MY25" s="48" t="n"/>
      <c r="MZ25" s="48" t="n"/>
      <c r="NA25" s="48" t="n"/>
      <c r="NB25" s="48" t="n"/>
      <c r="NC25" s="48" t="n"/>
      <c r="ND25" s="48" t="n"/>
      <c r="NE25" s="48" t="n"/>
      <c r="NF25" s="48" t="n"/>
      <c r="NG25" s="48" t="n"/>
      <c r="NH25" s="48" t="n"/>
      <c r="NI25" s="48" t="n"/>
      <c r="NJ25" s="48" t="n"/>
      <c r="NK25" s="48" t="n"/>
      <c r="NL25" s="48" t="inlineStr">
        <is>
          <t>Ya</t>
        </is>
      </c>
      <c r="NM25" s="48" t="inlineStr">
        <is>
          <t>Kombinasi dana mandiri dan dana hibah</t>
        </is>
      </c>
      <c r="NN25" s="48" t="inlineStr">
        <is>
          <t>&gt;11.000.001</t>
        </is>
      </c>
      <c r="NO25" s="48" t="inlineStr">
        <is>
          <t>Pemerintah</t>
        </is>
      </c>
      <c r="NP25" s="48" t="n"/>
      <c r="NQ25" s="48" t="n"/>
      <c r="NR25" s="48" t="n"/>
      <c r="NS25" s="48" t="n"/>
      <c r="NT25" s="48" t="n"/>
      <c r="NU25" s="48" t="n"/>
      <c r="NV25" s="48" t="inlineStr">
        <is>
          <t>Anggota keluarga - Laki-laki dewasa</t>
        </is>
      </c>
      <c r="NW25" s="48" t="n"/>
      <c r="NX25" s="48" t="inlineStr">
        <is>
          <t>Sangat meningkat</t>
        </is>
      </c>
      <c r="NY25" s="8" t="n">
        <v>30</v>
      </c>
      <c r="NZ25" s="8" t="n">
        <v>0</v>
      </c>
      <c r="OA25" s="8" t="n">
        <v>0</v>
      </c>
      <c r="OB25" s="8" t="n">
        <v>5</v>
      </c>
      <c r="OC25" s="8" t="n">
        <v>5</v>
      </c>
      <c r="OD25" s="8" t="n">
        <v>0</v>
      </c>
      <c r="OE25" s="48" t="inlineStr">
        <is>
          <t>Lebih baik</t>
        </is>
      </c>
      <c r="OF25" s="48" t="inlineStr">
        <is>
          <t>Jauh lebih baik (beda waktu memasak lebih cepat setengah jam atau lebih, ATAU tidak lagi ada rasa/bau makanan yang berubah, ATAU alasan lainnya)</t>
        </is>
      </c>
      <c r="OG25" s="48" t="inlineStr">
        <is>
          <t>Ya</t>
        </is>
      </c>
      <c r="OH25" s="8" t="n">
        <v>0</v>
      </c>
      <c r="OI25" s="8" t="n">
        <v>5</v>
      </c>
      <c r="OJ25" s="8" t="n">
        <v>0</v>
      </c>
      <c r="OK25" s="8" t="n">
        <v>0</v>
      </c>
      <c r="OL25" s="8" t="n">
        <v>0</v>
      </c>
      <c r="OM25" s="8" t="n">
        <v>0</v>
      </c>
      <c r="ON25" s="8" t="n">
        <v>0</v>
      </c>
      <c r="OO25" s="8" t="n">
        <v>0</v>
      </c>
      <c r="OP25" s="48">
        <f>VLOOKUP(AG25,'BUS 2'!$G$1:$CU$424,2,0)</f>
        <v/>
      </c>
      <c r="OQ25" s="8">
        <f>VLOOKUP(AG25,'BUS 2'!$G$1:$CU$424,3,0)</f>
        <v/>
      </c>
      <c r="OR25" s="8">
        <f>VLOOKUP(AG25,'BUS 2'!$G$1:$CU$424,4,0)</f>
        <v/>
      </c>
      <c r="OS25" s="8">
        <f>VLOOKUP(AG25,'BUS 2'!$G$1:$CU$424,5,0)</f>
        <v/>
      </c>
      <c r="OT25" s="8">
        <f>VLOOKUP(AG25,'BUS 2'!$G$1:$CU$424,6,0)</f>
        <v/>
      </c>
      <c r="OU25" s="8">
        <f>VLOOKUP(AG25,'BUS 2'!$G$1:$CU$424,7,0)</f>
        <v/>
      </c>
      <c r="OV25" s="8">
        <f>VLOOKUP(AG25,'BUS 2'!$G$1:$CU$424,8,0)</f>
        <v/>
      </c>
      <c r="OW25" s="8">
        <f>VLOOKUP(AG25,'BUS 2'!$G$1:$CU$424,9,0)</f>
        <v/>
      </c>
      <c r="OX25" s="8">
        <f>VLOOKUP(AG25,'BUS 2'!$G$1:$CU$424,10,0)</f>
        <v/>
      </c>
      <c r="OY25" s="8">
        <f>VLOOKUP(AG25,'BUS 2'!$G$1:$CU$424,11,0)</f>
        <v/>
      </c>
      <c r="OZ25" s="8">
        <f>VLOOKUP(AG25,'BUS 2'!$G$1:$CU$424,12,0)</f>
        <v/>
      </c>
      <c r="PA25" s="8">
        <f>VLOOKUP(AG25,'BUS 2'!$G$1:$CU$424,13,0)</f>
        <v/>
      </c>
      <c r="PB25" s="8">
        <f>VLOOKUP(AG25,'BUS 2'!$G$1:$CU$424,14,0)</f>
        <v/>
      </c>
      <c r="PC25" s="8">
        <f>VLOOKUP(AG25,'BUS 2'!$G$1:$CU$424,15,0)</f>
        <v/>
      </c>
      <c r="PD25" s="8">
        <f>VLOOKUP(AG25,'BUS 2'!$G$1:$CU$424,16,0)</f>
        <v/>
      </c>
      <c r="PE25" s="8">
        <f>VLOOKUP(AG25,'BUS 2'!$G$1:$CU$424,17,0)</f>
        <v/>
      </c>
      <c r="PF25" s="8">
        <f>VLOOKUP(AG25,'BUS 2'!$G$1:$CU$424,18,0)</f>
        <v/>
      </c>
      <c r="PG25" s="8">
        <f>VLOOKUP(AG25,'BUS 2'!$G$1:$CU$424,19,0)</f>
        <v/>
      </c>
      <c r="PH25" s="8">
        <f>VLOOKUP(AG25,'BUS 2'!$G$1:$CU$424,20,0)</f>
        <v/>
      </c>
      <c r="PI25" s="8">
        <f>VLOOKUP(AG25,'BUS 2'!$G$1:$CU$424,21,0)</f>
        <v/>
      </c>
      <c r="PJ25" s="8">
        <f>VLOOKUP(AG25,'BUS 2'!$G$1:$CU$424,22,0)</f>
        <v/>
      </c>
      <c r="PK25" s="8">
        <f>VLOOKUP(AG25,'BUS 2'!$G$1:$CU$424,23,0)</f>
        <v/>
      </c>
      <c r="PL25" s="8">
        <f>VLOOKUP(AG25,'BUS 2'!$G$1:$CU$424,24,0)</f>
        <v/>
      </c>
      <c r="PM25" s="8">
        <f>VLOOKUP(AG25,'BUS 2'!$G$1:$CU$424,25,0)</f>
        <v/>
      </c>
      <c r="PN25" s="8">
        <f>VLOOKUP(AG25,'BUS 2'!$G$1:$CU$424,26,0)</f>
        <v/>
      </c>
      <c r="PO25" s="8">
        <f>VLOOKUP(AG25,'BUS 2'!$G$1:$CU$424,27,0)</f>
        <v/>
      </c>
      <c r="PP25" s="8">
        <f>VLOOKUP(AG25,'BUS 2'!$G$1:$CU$424,28,0)</f>
        <v/>
      </c>
      <c r="PQ25" s="8">
        <f>VLOOKUP(AG25,'BUS 2'!$G$1:$CU$424,29,0)</f>
        <v/>
      </c>
      <c r="PR25" s="8">
        <f>VLOOKUP(AG25,'BUS 2'!$G$1:$CU$424,30,0)</f>
        <v/>
      </c>
      <c r="PS25" s="8">
        <f>VLOOKUP(AG25,'BUS 2'!$G$1:$CU$424,31,0)</f>
        <v/>
      </c>
      <c r="PT25" s="48" t="n"/>
      <c r="PU25" s="48" t="n"/>
      <c r="PV25" s="48" t="n"/>
      <c r="PW25" s="48" t="n"/>
      <c r="PX25" s="48" t="n"/>
      <c r="PY25" s="48" t="n"/>
      <c r="PZ25" s="48" t="n"/>
      <c r="QA25" s="48" t="n"/>
      <c r="QB25" s="48" t="n"/>
      <c r="QC25" s="48" t="n"/>
      <c r="QD25" s="48" t="n"/>
      <c r="QE25" s="48" t="inlineStr">
        <is>
          <t>1-Disebarkan ke lahan terbuka</t>
        </is>
      </c>
      <c r="QF25" s="8" t="n">
        <v>0</v>
      </c>
      <c r="QG25" s="8" t="n">
        <v>0</v>
      </c>
      <c r="QH25" s="8" t="n">
        <v>0</v>
      </c>
      <c r="QI25" s="8" t="n">
        <v>0</v>
      </c>
      <c r="QJ25" s="8" t="n">
        <v>0</v>
      </c>
      <c r="QK25" s="8" t="n">
        <v>1</v>
      </c>
      <c r="QL25" s="8" t="n">
        <v>0</v>
      </c>
      <c r="QM25" s="8" t="n">
        <v>0</v>
      </c>
      <c r="QN25" s="8" t="n">
        <v>0</v>
      </c>
      <c r="QO25" s="48" t="n"/>
      <c r="QP25" s="48" t="n"/>
      <c r="QQ25" s="48" t="n"/>
      <c r="QR25" s="48" t="n"/>
      <c r="QS25" s="48" t="n"/>
      <c r="QT25" s="48" t="n"/>
      <c r="QU25" s="48" t="n"/>
      <c r="QV25" s="48" t="n"/>
      <c r="QW25" s="48" t="n"/>
      <c r="QX25" s="48" t="n"/>
      <c r="QY25" s="48" t="n"/>
      <c r="QZ25" s="48" t="n"/>
      <c r="RA25" s="48" t="n"/>
      <c r="RB25" s="48" t="n"/>
      <c r="RC25" s="48" t="n"/>
      <c r="RD25" s="48" t="n"/>
      <c r="RE25" s="48" t="n"/>
      <c r="RF25" s="48" t="n"/>
      <c r="RG25" s="48" t="n"/>
      <c r="RH25" s="48" t="n"/>
      <c r="RI25" s="48" t="n"/>
      <c r="RJ25" s="48" t="n"/>
      <c r="RK25" s="48" t="n"/>
      <c r="RL25" s="48" t="n"/>
      <c r="RM25" s="48" t="n"/>
      <c r="RN25" s="48" t="n"/>
      <c r="RO25" s="48" t="n"/>
      <c r="RP25" s="48" t="n"/>
      <c r="RQ25" s="48" t="n"/>
      <c r="RR25" s="48" t="n"/>
      <c r="RS25" s="48" t="n"/>
      <c r="RT25" s="48" t="n"/>
      <c r="RU25" s="48" t="n"/>
      <c r="RV25" s="48" t="n"/>
      <c r="RW25" s="48" t="n"/>
      <c r="RX25" s="48" t="n"/>
      <c r="RY25" s="48" t="n"/>
      <c r="RZ25" s="48" t="n"/>
      <c r="SA25" s="48" t="n"/>
      <c r="SB25" s="48" t="n"/>
      <c r="SC25" s="48" t="n"/>
      <c r="SD25" s="48" t="n"/>
      <c r="SE25" s="48" t="n"/>
      <c r="SF25" s="48" t="n"/>
      <c r="SG25" s="48" t="n"/>
      <c r="SH25" s="48" t="n"/>
      <c r="SI25" s="48" t="n"/>
      <c r="SJ25" s="48" t="n"/>
      <c r="SK25" s="48" t="n"/>
      <c r="SL25" s="48" t="n"/>
      <c r="SM25" s="48" t="n"/>
      <c r="SN25" s="48" t="n"/>
      <c r="SO25" s="48" t="n"/>
      <c r="SP25" s="48" t="n"/>
      <c r="SQ25" s="48" t="n"/>
      <c r="SR25" s="48" t="n"/>
      <c r="SS25" s="48" t="n"/>
      <c r="ST25" s="48" t="n"/>
      <c r="SU25" s="48" t="n"/>
      <c r="SV25" s="48" t="n"/>
      <c r="SW25" s="48" t="n"/>
      <c r="SX25" s="48" t="n"/>
      <c r="SY25" s="8">
        <f>VLOOKUP(AG25,'BUS 2'!$G$1:$CU$424,33,0)</f>
        <v/>
      </c>
      <c r="SZ25" s="48">
        <f>VLOOKUP(AG25,'BUS 2'!$G$1:$CU$424,34,0)</f>
        <v/>
      </c>
      <c r="TA25" s="48">
        <f>VLOOKUP(AG25,'BUS 2'!$G$1:$CU$424,35,0)</f>
        <v/>
      </c>
      <c r="TB25" s="48">
        <f>VLOOKUP(AG25,'BUS 2'!$G$1:$CU$424,36,0)</f>
        <v/>
      </c>
      <c r="TC25" s="48">
        <f>VLOOKUP(AG25,'BUS 2'!$G$1:$CU$424,37,0)</f>
        <v/>
      </c>
      <c r="TD25" s="48">
        <f>VLOOKUP(AG25,'BUS 2'!$G$1:$CU$424,38,0)</f>
        <v/>
      </c>
      <c r="TE25" s="48">
        <f>VLOOKUP(AG25,'BUS 2'!$G$1:$CU$424,39,0)</f>
        <v/>
      </c>
      <c r="TF25" s="48">
        <f>VLOOKUP(AG25,'BUS 2'!$G$1:$CU$424,40,0)</f>
        <v/>
      </c>
      <c r="TG25" s="8">
        <f>VLOOKUP(AG25,'BUS 2'!$G$1:$CU$424,42,0)</f>
        <v/>
      </c>
      <c r="TH25" s="8">
        <f>VLOOKUP(AG25,'BUS 2'!$G$1:$CU$424,43,0)</f>
        <v/>
      </c>
      <c r="TI25" s="8">
        <f>VLOOKUP(AG25,'BUS 2'!$G$1:$CU$424,44,0)</f>
        <v/>
      </c>
      <c r="TJ25" s="8">
        <f>VLOOKUP(AG25,'BUS 2'!$G$1:$CU$424,45,0)</f>
        <v/>
      </c>
      <c r="TK25" s="8">
        <f>VLOOKUP(AG25,'BUS 2'!$G$1:$CU$424,46,0)</f>
        <v/>
      </c>
      <c r="TL25" s="8">
        <f>VLOOKUP(AG25,'BUS 2'!$G$1:$CU$424,47,0)</f>
        <v/>
      </c>
      <c r="TM25" s="8">
        <f>VLOOKUP(AG25,'BUS 2'!$G$1:$CU$424,48,0)</f>
        <v/>
      </c>
      <c r="TN25" s="8">
        <f>VLOOKUP(AG25,'BUS 2'!$G$1:$CU$424,49,0)</f>
        <v/>
      </c>
      <c r="TO25" s="8">
        <f>VLOOKUP(AG25,'BUS 2'!$G$1:$CU$424,50,0)</f>
        <v/>
      </c>
      <c r="TP25" s="8">
        <f>VLOOKUP(AG25,'BUS 2'!$G$1:$CU$424,51,0)</f>
        <v/>
      </c>
      <c r="TQ25" s="8">
        <f>VLOOKUP(AG25,'BUS 2'!$G$1:$CU$424,52,0)</f>
        <v/>
      </c>
      <c r="TR25" s="8">
        <f>VLOOKUP(AG25,'BUS 2'!$G$1:$CU$424,53,0)</f>
        <v/>
      </c>
      <c r="TS25" s="48">
        <f>VLOOKUP(AG25,'BUS 2'!$G$1:$CU$424,54,0)</f>
        <v/>
      </c>
      <c r="TT25" s="48">
        <f>VLOOKUP(AG25,'BUS 2'!$G$1:$CU$424,55,0)</f>
        <v/>
      </c>
      <c r="TU25" s="48">
        <f>VLOOKUP(AG25,'BUS 2'!$G$1:$CU$424,56,0)</f>
        <v/>
      </c>
      <c r="TV25" s="48">
        <f>VLOOKUP(AG25,'BUS 2'!$G$1:$CU$424,57,0)</f>
        <v/>
      </c>
      <c r="TW25" s="48">
        <f>VLOOKUP(AG25,'BUS 2'!$G$1:$CU$424,58,0)</f>
        <v/>
      </c>
      <c r="TX25" s="48">
        <f>VLOOKUP(AG25,'BUS 2'!$G$1:$CU$424,59,0)</f>
        <v/>
      </c>
      <c r="TY25" s="48">
        <f>VLOOKUP(AG25,'BUS 2'!$G$1:$CU$424,60,0)</f>
        <v/>
      </c>
      <c r="TZ25" s="48">
        <f>VLOOKUP(AG25,'BUS 2'!$G$1:$CU$424,61,0)</f>
        <v/>
      </c>
      <c r="UA25" s="48">
        <f>VLOOKUP(AG25,'BUS 2'!$G$1:$CU$424,62,0)</f>
        <v/>
      </c>
      <c r="UB25" s="48">
        <f>VLOOKUP(AG25,'BUS 2'!$G$1:$CU$424,63,0)</f>
        <v/>
      </c>
      <c r="UC25" s="48">
        <f>VLOOKUP(AG25,'BUS 2'!$G$1:$CU$424,64,0)</f>
        <v/>
      </c>
      <c r="UD25" s="48">
        <f>VLOOKUP(AG25,'BUS 2'!$G$1:$CU$424,65,0)</f>
        <v/>
      </c>
      <c r="UE25" s="48">
        <f>VLOOKUP(AG25,'BUS 2'!$G$1:$CU$424,66,0)</f>
        <v/>
      </c>
      <c r="UF25" s="48">
        <f>VLOOKUP(AG25,'BUS 2'!$G$1:$CU$424,67,0)</f>
        <v/>
      </c>
      <c r="UG25" s="48">
        <f>VLOOKUP(AG25,'BUS 2'!$G$1:$CU$424,68,0)</f>
        <v/>
      </c>
      <c r="UH25" s="48">
        <f>VLOOKUP(AG25,'BUS 2'!$G$1:$CU$424,69,0)</f>
        <v/>
      </c>
      <c r="UI25" s="48">
        <f>VLOOKUP(AG25,'BUS 2'!$G$1:$CU$424,70,0)</f>
        <v/>
      </c>
      <c r="UJ25" s="48">
        <f>VLOOKUP(AG25,'BUS 2'!$G$1:$CU$424,71,0)</f>
        <v/>
      </c>
      <c r="UK25" s="48">
        <f>VLOOKUP(AG25,'BUS 2'!$G$1:$CU$424,72,0)</f>
        <v/>
      </c>
      <c r="UL25" s="48">
        <f>VLOOKUP(AG25,'BUS 2'!$G$1:$CU$424,73,0)</f>
        <v/>
      </c>
      <c r="UM25" s="48">
        <f>VLOOKUP(AG25,'BUS 2'!$G$1:$CU$424,74,0)</f>
        <v/>
      </c>
      <c r="UN25" s="48">
        <f>VLOOKUP(AG25,'BUS 2'!$G$1:$CU$424,75,0)</f>
        <v/>
      </c>
      <c r="UO25" s="48">
        <f>VLOOKUP(AG25,'BUS 2'!$G$1:$CU$424,76,0)</f>
        <v/>
      </c>
      <c r="UP25" s="48">
        <f>VLOOKUP(AG25,'BUS 2'!$G$1:$CU$424,77,0)</f>
        <v/>
      </c>
      <c r="UQ25" s="48">
        <f>VLOOKUP(AG25,'BUS 2'!$G$1:$CU$424,78,0)</f>
        <v/>
      </c>
      <c r="UR25" s="48">
        <f>VLOOKUP(AG25,'BUS 2'!$G$1:$CU$424,79,0)</f>
        <v/>
      </c>
      <c r="US25" s="48">
        <f>VLOOKUP(AG25,'BUS 2'!$G$1:$CU$424,80,0)</f>
        <v/>
      </c>
      <c r="UT25" s="48">
        <f>VLOOKUP(AG25,'BUS 2'!$G$1:$CU$424,81,0)</f>
        <v/>
      </c>
      <c r="UU25" s="48" t="n"/>
      <c r="UV25" s="48" t="inlineStr">
        <is>
          <t>Pemberian pakan di kandang</t>
        </is>
      </c>
      <c r="UW25" s="48" t="n"/>
      <c r="UX25" s="48" t="n"/>
      <c r="UY25" s="48" t="n"/>
      <c r="UZ25" s="48" t="n"/>
      <c r="VA25" s="48" t="n"/>
      <c r="VB25" s="48" t="n"/>
      <c r="VC25" s="48" t="n"/>
      <c r="VD25" s="48" t="inlineStr">
        <is>
          <t>Sangat teratur (setiap hari)</t>
        </is>
      </c>
      <c r="VE25" s="48" t="n"/>
      <c r="VF25" s="48" t="n"/>
      <c r="VG25" s="48" t="n"/>
      <c r="VH25" s="48" t="n"/>
      <c r="VI25" s="48" t="n"/>
      <c r="VJ25" s="48" t="n"/>
      <c r="VK25" s="48" t="n"/>
      <c r="VL25" s="48" t="inlineStr">
        <is>
          <t>Sering (1 kali sehari)</t>
        </is>
      </c>
      <c r="VM25" s="48" t="n"/>
      <c r="VN25" s="48" t="n"/>
      <c r="VO25" s="48" t="n"/>
      <c r="VP25" s="48" t="n"/>
      <c r="VQ25" s="48" t="n"/>
      <c r="VR25" s="48" t="n"/>
      <c r="VS25" s="48" t="n"/>
      <c r="VT25" s="48" t="n"/>
      <c r="VU25" s="48" t="n"/>
      <c r="VV25" s="48" t="n"/>
      <c r="VW25" s="48" t="n"/>
      <c r="VX25" s="48" t="n"/>
      <c r="VY25" s="48" t="n"/>
      <c r="VZ25" s="48" t="n"/>
      <c r="WA25" s="48" t="n"/>
      <c r="WB25" s="48" t="n"/>
      <c r="WC25" s="48" t="n"/>
      <c r="WD25" s="48" t="n"/>
      <c r="WE25" s="48" t="n"/>
      <c r="WF25" s="48" t="inlineStr">
        <is>
          <t>2-Disimpan basah (slurry) 3-Disimpan terbuka (dry lot) 4-Disimpan dalam kotak bersekat 6-Digester biogas</t>
        </is>
      </c>
      <c r="WG25" s="8" t="n">
        <v>0</v>
      </c>
      <c r="WH25" s="8" t="n">
        <v>1</v>
      </c>
      <c r="WI25" s="8" t="n">
        <v>1</v>
      </c>
      <c r="WJ25" s="8" t="n">
        <v>1</v>
      </c>
      <c r="WK25" s="8" t="n">
        <v>0</v>
      </c>
      <c r="WL25" s="8" t="n">
        <v>1</v>
      </c>
      <c r="WM25" s="8" t="n">
        <v>0</v>
      </c>
      <c r="WN25" s="8" t="n">
        <v>0</v>
      </c>
      <c r="WO25" s="48" t="n"/>
      <c r="WP25" s="48" t="n"/>
      <c r="WQ25" s="48" t="n"/>
      <c r="WR25" s="48" t="n"/>
      <c r="WS25" s="48" t="n"/>
      <c r="WT25" s="48" t="n"/>
      <c r="WU25" s="48" t="n"/>
      <c r="WV25" s="48" t="n"/>
      <c r="WW25" s="48" t="n"/>
      <c r="WX25" s="48" t="n"/>
      <c r="WY25" s="48" t="n"/>
      <c r="WZ25" s="48" t="n"/>
      <c r="XA25" s="48" t="n"/>
      <c r="XB25" s="48" t="n"/>
      <c r="XC25" s="48" t="n"/>
      <c r="XD25" s="48" t="n"/>
      <c r="XE25" s="48" t="n"/>
      <c r="XF25" s="48" t="n"/>
      <c r="XG25" s="48" t="n"/>
      <c r="XH25" s="48" t="n"/>
      <c r="XI25" s="48" t="n"/>
      <c r="XJ25" s="48" t="n"/>
      <c r="XK25" s="48" t="n"/>
      <c r="XL25" s="48" t="n"/>
      <c r="XM25" s="48" t="n"/>
      <c r="XN25" s="48" t="n"/>
      <c r="XO25" s="48" t="n"/>
      <c r="XP25" s="48" t="n"/>
      <c r="XQ25" s="48" t="n"/>
      <c r="XR25" s="48" t="n"/>
      <c r="XS25" s="48" t="n"/>
      <c r="XT25" s="48" t="n"/>
      <c r="XU25" s="48" t="n"/>
      <c r="XV25" s="48" t="n"/>
      <c r="XW25" s="48" t="n"/>
      <c r="XX25" s="48" t="n"/>
      <c r="XY25" s="48" t="n"/>
      <c r="XZ25" s="48" t="n"/>
      <c r="YA25" s="48" t="n"/>
      <c r="YB25" s="48" t="n"/>
      <c r="YC25" s="48" t="n"/>
      <c r="YD25" s="48" t="n"/>
      <c r="YE25" s="48" t="n"/>
      <c r="YF25" s="48" t="n"/>
      <c r="YG25" s="48" t="n"/>
      <c r="YH25" s="48" t="n"/>
      <c r="YI25" s="48" t="n"/>
      <c r="YJ25" s="48" t="n"/>
      <c r="YK25" s="48" t="n"/>
      <c r="YL25" s="48" t="n"/>
      <c r="YM25" s="48" t="n"/>
      <c r="YN25" s="48" t="n"/>
      <c r="YO25" s="48" t="n"/>
      <c r="YP25" s="48" t="n"/>
      <c r="YQ25" s="48" t="n"/>
      <c r="YR25" s="48" t="n"/>
      <c r="YS25" s="48" t="n"/>
      <c r="YT25" s="48" t="n"/>
      <c r="YU25" s="48" t="n"/>
      <c r="YV25" s="48" t="n"/>
      <c r="YW25" s="48" t="n"/>
      <c r="YX25" s="48" t="n"/>
      <c r="YY25" s="48" t="n"/>
      <c r="YZ25" s="48" t="n"/>
      <c r="ZA25" s="48" t="n"/>
      <c r="ZB25" s="48" t="n"/>
      <c r="ZC25" s="48" t="n"/>
      <c r="ZD25" s="48" t="n"/>
      <c r="ZE25" s="48" t="n"/>
      <c r="ZF25" s="48" t="n"/>
      <c r="ZG25" s="48" t="n"/>
      <c r="ZH25" s="48" t="n"/>
      <c r="ZI25" s="48" t="n"/>
      <c r="ZJ25" s="48" t="n"/>
      <c r="ZK25" s="48" t="n"/>
      <c r="ZL25" s="48" t="n"/>
      <c r="ZM25" s="48" t="n"/>
      <c r="ZN25" s="48" t="n"/>
      <c r="ZO25" s="8" t="n">
        <v>60</v>
      </c>
      <c r="ZP25" s="48" t="n"/>
      <c r="ZQ25" s="48" t="n"/>
      <c r="ZR25" s="48" t="n"/>
      <c r="ZS25" s="48" t="n"/>
      <c r="ZT25" s="48" t="n"/>
      <c r="ZU25" s="48" t="n"/>
      <c r="ZV25" s="48" t="n"/>
      <c r="ZW25" s="8" t="n">
        <v>2</v>
      </c>
      <c r="ZX25" s="48" t="n"/>
      <c r="ZY25" s="48" t="n"/>
      <c r="ZZ25" s="48" t="n"/>
      <c r="AAA25" s="48" t="n"/>
      <c r="AAB25" s="48" t="n"/>
      <c r="AAC25" s="48" t="n"/>
      <c r="AAD25" s="48" t="n"/>
      <c r="AAE25" s="48" t="inlineStr">
        <is>
          <t>Pakan kering (misal: konsentrat, silase, pelet)</t>
        </is>
      </c>
      <c r="AAF25" s="48" t="n"/>
      <c r="AAG25" s="48" t="n"/>
      <c r="AAH25" s="48" t="n"/>
      <c r="AAI25" s="48" t="n"/>
      <c r="AAJ25" s="48" t="n"/>
      <c r="AAK25" s="48" t="n"/>
      <c r="AAL25" s="48" t="inlineStr">
        <is>
          <t>Ya</t>
        </is>
      </c>
      <c r="AAM25" s="48" t="inlineStr">
        <is>
          <t>Padat Cair</t>
        </is>
      </c>
      <c r="AAN25" s="8" t="n">
        <v>1</v>
      </c>
      <c r="AAO25" s="8" t="n">
        <v>1</v>
      </c>
      <c r="AAP25" s="8" t="n">
        <v>60</v>
      </c>
      <c r="AAQ25" s="8" t="n">
        <v>60</v>
      </c>
      <c r="AAR25" s="48" t="inlineStr">
        <is>
          <t>Ya</t>
        </is>
      </c>
      <c r="AAS25" s="48" t="inlineStr">
        <is>
          <t>Mengetahui</t>
        </is>
      </c>
      <c r="AAT25" s="48" t="inlineStr">
        <is>
          <t>Digunakan untuk pupuk di lahan pertanian sendiri Dibuang ke lahan sekitar kandang - yg ditanami tanaman Diberikan gratis ke orang lain</t>
        </is>
      </c>
      <c r="AAU25" s="8" t="n">
        <v>1</v>
      </c>
      <c r="AAV25" s="8" t="n">
        <v>0</v>
      </c>
      <c r="AAW25" s="8" t="n">
        <v>0</v>
      </c>
      <c r="AAX25" s="8" t="n">
        <v>1</v>
      </c>
      <c r="AAY25" s="8" t="n">
        <v>1</v>
      </c>
      <c r="AAZ25" s="8" t="n">
        <v>0</v>
      </c>
      <c r="ABA25" s="8" t="n">
        <v>0</v>
      </c>
      <c r="ABB25" s="48" t="inlineStr">
        <is>
          <t>Pupuk cair untuk tanaman</t>
        </is>
      </c>
      <c r="ABC25" s="8" t="n">
        <v>1</v>
      </c>
      <c r="ABD25" s="8" t="n">
        <v>0</v>
      </c>
      <c r="ABE25" s="8" t="n">
        <v>0</v>
      </c>
      <c r="ABF25" s="8" t="n">
        <v>0</v>
      </c>
      <c r="ABG25" s="8" t="n">
        <v>0</v>
      </c>
      <c r="ABH25" s="48" t="n"/>
      <c r="ABI25" s="48" t="n"/>
      <c r="ABJ25" s="48" t="n"/>
      <c r="ABK25" s="48" t="n"/>
      <c r="ABL25" s="48" t="n"/>
      <c r="ABM25" s="48" t="n"/>
      <c r="ABN25" s="48" t="n"/>
      <c r="ABO25" s="48" t="n"/>
      <c r="ABP25" s="48" t="n"/>
      <c r="ABQ25" s="11" t="inlineStr">
        <is>
          <t>Rumput</t>
        </is>
      </c>
      <c r="ABR25" s="48" t="inlineStr">
        <is>
          <t>Sangat sering (setiap hari)</t>
        </is>
      </c>
      <c r="ABS25" s="8" t="n">
        <v>2500</v>
      </c>
      <c r="ABT25" s="8" t="n">
        <v>500</v>
      </c>
      <c r="ABU25" s="8" t="n">
        <v>60</v>
      </c>
      <c r="ABV25" s="8" t="n">
        <v>60</v>
      </c>
      <c r="ABW25" s="48" t="inlineStr">
        <is>
          <t>Urea</t>
        </is>
      </c>
      <c r="ABX25" s="48" t="n"/>
      <c r="ABY25" s="8" t="n">
        <v>40</v>
      </c>
      <c r="ABZ25" s="8" t="n">
        <v>4000</v>
      </c>
      <c r="ACA25" s="8" t="n">
        <v>0</v>
      </c>
      <c r="ACB25" s="8" t="n">
        <v>4000</v>
      </c>
      <c r="ACC25" s="8" t="n">
        <v>500</v>
      </c>
      <c r="ACD25" s="8" t="n">
        <v>750</v>
      </c>
      <c r="ACE25" s="48" t="inlineStr">
        <is>
          <t>Ya</t>
        </is>
      </c>
      <c r="ACF25" s="48" t="inlineStr">
        <is>
          <t>Sangat meningkat</t>
        </is>
      </c>
      <c r="ACG25" s="48" t="inlineStr">
        <is>
          <t>Cukup meningkat</t>
        </is>
      </c>
      <c r="ACH25" s="48" t="inlineStr">
        <is>
          <t>Cukup meningkat</t>
        </is>
      </c>
      <c r="ACI25" s="48" t="n"/>
      <c r="ACJ25" s="48" t="n"/>
      <c r="ACK25" s="48" t="inlineStr">
        <is>
          <t>Tidak punya waktu mengumpulkannya Ladang/sawah terlalu jauh, sulit untuk mengangkut ke sana</t>
        </is>
      </c>
      <c r="ACL25" s="8" t="n">
        <v>0</v>
      </c>
      <c r="ACM25" s="8" t="n">
        <v>0</v>
      </c>
      <c r="ACN25" s="8" t="n">
        <v>1</v>
      </c>
      <c r="ACO25" s="8" t="n">
        <v>1</v>
      </c>
      <c r="ACP25" s="8" t="n">
        <v>0</v>
      </c>
      <c r="ACQ25" s="8" t="n">
        <v>0</v>
      </c>
      <c r="ACR25" s="8" t="n">
        <v>0</v>
      </c>
      <c r="ACS25" s="48" t="n"/>
      <c r="ACT25" s="48" t="inlineStr">
        <is>
          <t>tidak</t>
        </is>
      </c>
      <c r="ACU25" s="48" t="inlineStr">
        <is>
          <t>Manfaat besar dan membantu kehidupan sehari-hari</t>
        </is>
      </c>
      <c r="ACV25" s="48" t="inlineStr">
        <is>
          <t>Berkurang</t>
        </is>
      </c>
      <c r="ACW25" s="48" t="inlineStr">
        <is>
          <t>Anggota keluarga - Perempuan dewasa</t>
        </is>
      </c>
      <c r="ACX25" s="48" t="inlineStr">
        <is>
          <t>Setuju</t>
        </is>
      </c>
      <c r="ACY25" s="48" t="inlineStr">
        <is>
          <t>Anggota keluarga - Laki-laki dewasa Anggota keluarga - Perempuan dewasa</t>
        </is>
      </c>
      <c r="ACZ25" s="8" t="n">
        <v>1</v>
      </c>
      <c r="ADA25" s="8" t="n">
        <v>1</v>
      </c>
      <c r="ADB25" s="8" t="n">
        <v>0</v>
      </c>
      <c r="ADC25" s="8" t="n">
        <v>0</v>
      </c>
      <c r="ADD25" s="48" t="inlineStr">
        <is>
          <t>Puas</t>
        </is>
      </c>
      <c r="ADE25" s="48" t="inlineStr">
        <is>
          <t>Puas</t>
        </is>
      </c>
      <c r="ADF25" s="48" t="inlineStr">
        <is>
          <t>Puas</t>
        </is>
      </c>
      <c r="ADG25" s="48" t="inlineStr">
        <is>
          <t>Puas</t>
        </is>
      </c>
      <c r="ADH25" s="48" t="inlineStr">
        <is>
          <t>Tidak</t>
        </is>
      </c>
      <c r="ADI25" s="48" t="n"/>
      <c r="ADJ25" s="48" t="inlineStr">
        <is>
          <t>Sangat puas</t>
        </is>
      </c>
      <c r="ADK25" s="48" t="n"/>
      <c r="ADL25" s="48" t="n"/>
      <c r="ADM25" s="48" t="n"/>
      <c r="ADN25" s="48" t="n"/>
      <c r="ADO25" s="48" t="n"/>
      <c r="ADP25" s="48" t="n"/>
      <c r="ADQ25" s="48" t="n"/>
      <c r="ADR25" s="48" t="n"/>
      <c r="ADS25" s="48" t="n"/>
      <c r="ADT25" s="48" t="n"/>
      <c r="ADU25" s="48" t="inlineStr">
        <is>
          <t>Menghubungi CPO atau pendamping</t>
        </is>
      </c>
      <c r="ADV25" s="8" t="n">
        <v>0</v>
      </c>
      <c r="ADW25" s="8" t="n">
        <v>0</v>
      </c>
      <c r="ADX25" s="8" t="n">
        <v>0</v>
      </c>
      <c r="ADY25" s="8" t="n">
        <v>0</v>
      </c>
      <c r="ADZ25" s="8" t="n">
        <v>1</v>
      </c>
      <c r="AEA25" s="8" t="n">
        <v>0</v>
      </c>
      <c r="AEB25" s="8" t="n">
        <v>0</v>
      </c>
      <c r="AEC25" s="8" t="n">
        <v>0</v>
      </c>
      <c r="AED25" s="12" t="n"/>
      <c r="AEE25" s="17" t="inlineStr">
        <is>
          <t>Laki-laki dewasa</t>
        </is>
      </c>
      <c r="AEF25" s="48" t="n"/>
      <c r="AEG25" s="17" t="inlineStr">
        <is>
          <t>Menelepon atau WA langsung</t>
        </is>
      </c>
      <c r="AEH25" s="48" t="n"/>
      <c r="AEI25" s="11" t="inlineStr">
        <is>
          <t>Tidak ada</t>
        </is>
      </c>
      <c r="AEJ25" s="48" t="inlineStr">
        <is>
          <t>Ya, selalu</t>
        </is>
      </c>
      <c r="AEK25"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25" s="18" t="n">
        <v>1</v>
      </c>
      <c r="AEM25" s="18" t="n">
        <v>1</v>
      </c>
      <c r="AEN25" s="18" t="n">
        <v>1</v>
      </c>
      <c r="AEO25" s="18" t="n">
        <v>1</v>
      </c>
      <c r="AEP25" s="18" t="n">
        <v>1</v>
      </c>
      <c r="AEQ25" s="18" t="n">
        <v>1</v>
      </c>
      <c r="AER25" s="18" t="n">
        <v>1</v>
      </c>
      <c r="AES25" s="18" t="n">
        <v>1</v>
      </c>
      <c r="AET25" s="18" t="n">
        <v>1</v>
      </c>
      <c r="AEU25" s="18" t="n">
        <v>0</v>
      </c>
      <c r="AEV25" s="18" t="n">
        <v>0</v>
      </c>
      <c r="AEW25" s="18" t="n">
        <v>0</v>
      </c>
      <c r="AEX25" s="48" t="n"/>
      <c r="AEY25" s="48" t="inlineStr">
        <is>
          <t>Mengurangi pengeluaran energi</t>
        </is>
      </c>
      <c r="AEZ25" s="48" t="n"/>
      <c r="AFA25" s="48" t="inlineStr">
        <is>
          <t>Pemerintah daerah</t>
        </is>
      </c>
      <c r="AFB25" s="48" t="n"/>
      <c r="AFC25" s="48" t="inlineStr">
        <is>
          <t>WhatsApp Image 2026-02-05 at 21.54.50-13_49_52.jpeg</t>
        </is>
      </c>
      <c r="AFD25" s="16" t="inlineStr">
        <is>
          <t>https://kf.kobotoolbox.org/api/v2/assets/avstPQqLr3Ab3ZdcVTXZ6f/data/665099497/attachments/attdy8u6qEhdxjSW4CsbFb5z/</t>
        </is>
      </c>
      <c r="AFE25" s="48" t="inlineStr">
        <is>
          <t>WhatsApp Image 2026-02-05 at 21.54.51-13_50_2.jpeg</t>
        </is>
      </c>
      <c r="AFF25" s="16" t="inlineStr">
        <is>
          <t>https://kf.kobotoolbox.org/api/v2/assets/avstPQqLr3Ab3ZdcVTXZ6f/data/665099497/attachments/attAYR9DiWdJD96b4YTLDa2G/</t>
        </is>
      </c>
      <c r="AFG25" s="48" t="inlineStr">
        <is>
          <t>manto</t>
        </is>
      </c>
      <c r="AFH25" s="48" t="n"/>
      <c r="AFI25" s="48" t="n"/>
    </row>
    <row r="26">
      <c r="A26" s="6" t="n">
        <v>46059</v>
      </c>
      <c r="B26" s="6" t="n">
        <v>46059</v>
      </c>
      <c r="C26" s="48" t="inlineStr">
        <is>
          <t>Marmanto</t>
        </is>
      </c>
      <c r="D26" s="48" t="inlineStr">
        <is>
          <t>Ahmat Sarimin</t>
        </is>
      </c>
      <c r="E26" s="8" t="n">
        <v>6285601858426</v>
      </c>
      <c r="F26" s="48" t="n"/>
      <c r="G26" s="8" t="n">
        <v>-7.21483541</v>
      </c>
      <c r="H26" s="8" t="n">
        <v>110.263039</v>
      </c>
      <c r="I26" s="48" t="n"/>
      <c r="J26" s="8" t="n">
        <v>4.89</v>
      </c>
      <c r="K26" s="48" t="n"/>
      <c r="L26" s="48" t="n"/>
      <c r="M26" s="8" t="n">
        <v>-7.21481921</v>
      </c>
      <c r="N26" s="8" t="n">
        <v>110.263195</v>
      </c>
      <c r="O26" s="48" t="n"/>
      <c r="P26" s="8" t="n">
        <v>4.97</v>
      </c>
      <c r="Q26" s="48" t="n"/>
      <c r="R26" s="48" t="inlineStr">
        <is>
          <t>Jawa Tengah</t>
        </is>
      </c>
      <c r="S26" s="48" t="n"/>
      <c r="T26" s="48" t="n"/>
      <c r="U26" s="48" t="n"/>
      <c r="V26" s="48" t="n"/>
      <c r="W26" s="48" t="n"/>
      <c r="X26" s="48" t="n"/>
      <c r="Y26" s="48" t="n"/>
      <c r="Z26" s="48" t="n"/>
      <c r="AA26" s="48" t="n"/>
      <c r="AB26" s="48" t="n"/>
      <c r="AC26" s="48" t="inlineStr">
        <is>
          <t>Semarang</t>
        </is>
      </c>
      <c r="AD26" s="48" t="inlineStr">
        <is>
          <t>Getasan</t>
        </is>
      </c>
      <c r="AE26" s="48" t="inlineStr">
        <is>
          <t>Manggihan</t>
        </is>
      </c>
      <c r="AF26" s="48" t="inlineStr">
        <is>
          <t>SION</t>
        </is>
      </c>
      <c r="AG26" s="48" t="inlineStr">
        <is>
          <t>ONP0327</t>
        </is>
      </c>
      <c r="AH26" s="8" t="n">
        <v>2</v>
      </c>
      <c r="AI26" s="48" t="inlineStr">
        <is>
          <t>VPA2</t>
        </is>
      </c>
      <c r="AJ26" s="48" t="inlineStr">
        <is>
          <t>Aktif</t>
        </is>
      </c>
      <c r="AK26" s="8" t="n">
        <v>51</v>
      </c>
      <c r="AL26" s="48" t="inlineStr">
        <is>
          <t>Laki-laki</t>
        </is>
      </c>
      <c r="AM26" s="48" t="inlineStr">
        <is>
          <t>Sudah menikah</t>
        </is>
      </c>
      <c r="AN26" s="48" t="inlineStr">
        <is>
          <t>SMA/Sederajat</t>
        </is>
      </c>
      <c r="AO26" s="48" t="inlineStr">
        <is>
          <t>Petani</t>
        </is>
      </c>
      <c r="AP26" s="8" t="n">
        <v>1</v>
      </c>
      <c r="AQ26" s="8" t="n">
        <v>0</v>
      </c>
      <c r="AR26" s="8" t="n">
        <v>0</v>
      </c>
      <c r="AS26" s="8" t="n">
        <v>0</v>
      </c>
      <c r="AT26" s="8" t="n">
        <v>0</v>
      </c>
      <c r="AU26" s="8" t="n">
        <v>0</v>
      </c>
      <c r="AV26" s="8" t="n">
        <v>0</v>
      </c>
      <c r="AW26" s="8" t="n">
        <v>0</v>
      </c>
      <c r="AX26" s="48" t="n"/>
      <c r="AY26" s="48" t="inlineStr">
        <is>
          <t>Peternak</t>
        </is>
      </c>
      <c r="AZ26" s="8" t="n">
        <v>0</v>
      </c>
      <c r="BA26" s="8" t="n">
        <v>1</v>
      </c>
      <c r="BB26" s="8" t="n">
        <v>0</v>
      </c>
      <c r="BC26" s="8" t="n">
        <v>0</v>
      </c>
      <c r="BD26" s="8" t="n">
        <v>0</v>
      </c>
      <c r="BE26" s="8" t="n">
        <v>0</v>
      </c>
      <c r="BF26" s="8" t="n">
        <v>0</v>
      </c>
      <c r="BG26" s="8" t="n">
        <v>0</v>
      </c>
      <c r="BH26" s="48" t="n"/>
      <c r="BI26" s="48" t="inlineStr">
        <is>
          <t>Rp2.500.000 - Rp3.500.000</t>
        </is>
      </c>
      <c r="BJ26" s="8" t="n">
        <v>1</v>
      </c>
      <c r="BK26" s="8" t="n">
        <v>2</v>
      </c>
      <c r="BL26" s="8" t="n">
        <v>1</v>
      </c>
      <c r="BM26" s="8" t="n">
        <v>0</v>
      </c>
      <c r="BN26" s="48" t="inlineStr">
        <is>
          <t>Milik sendiri</t>
        </is>
      </c>
      <c r="BO26" s="48" t="inlineStr">
        <is>
          <t>Permanen (dinding bata dan semen)</t>
        </is>
      </c>
      <c r="BP26" s="8" t="n">
        <v>1</v>
      </c>
      <c r="BQ26" s="8" t="n">
        <v>0</v>
      </c>
      <c r="BR26" s="8" t="n">
        <v>0</v>
      </c>
      <c r="BS26" s="8" t="n">
        <v>0</v>
      </c>
      <c r="BT26" s="8" t="n">
        <v>0</v>
      </c>
      <c r="BU26" s="48" t="n"/>
      <c r="BV26" s="48" t="inlineStr">
        <is>
          <t>Keramik/ubin</t>
        </is>
      </c>
      <c r="BW26" s="8" t="n">
        <v>0</v>
      </c>
      <c r="BX26" s="8" t="n">
        <v>0</v>
      </c>
      <c r="BY26" s="8" t="n">
        <v>1</v>
      </c>
      <c r="BZ26" s="8" t="n">
        <v>0</v>
      </c>
      <c r="CA26" s="8" t="n">
        <v>0</v>
      </c>
      <c r="CB26" s="48" t="n"/>
      <c r="CC26" s="48" t="inlineStr">
        <is>
          <t>Genting</t>
        </is>
      </c>
      <c r="CD26" s="8" t="n">
        <v>0</v>
      </c>
      <c r="CE26" s="8" t="n">
        <v>0</v>
      </c>
      <c r="CF26" s="8" t="n">
        <v>0</v>
      </c>
      <c r="CG26" s="8" t="n">
        <v>0</v>
      </c>
      <c r="CH26" s="8" t="n">
        <v>0</v>
      </c>
      <c r="CI26" s="8" t="n">
        <v>1</v>
      </c>
      <c r="CJ26" s="8" t="n">
        <v>0</v>
      </c>
      <c r="CK26" s="48" t="n"/>
      <c r="CL26" s="48" t="inlineStr">
        <is>
          <t>Ya</t>
        </is>
      </c>
      <c r="CM26" s="8" t="n">
        <v>2024</v>
      </c>
      <c r="CN26" s="48" t="inlineStr">
        <is>
          <t>Fixed-Dome (Kubah Tetap)</t>
        </is>
      </c>
      <c r="CO26" s="48" t="inlineStr">
        <is>
          <t>6 m³ (4-5 ekor sapi, ±5 jam memasak/hari, ±50 kg</t>
        </is>
      </c>
      <c r="CP26" s="48" t="inlineStr">
        <is>
          <t>Anggota keluarga - laki-laki</t>
        </is>
      </c>
      <c r="CQ26" s="8" t="n">
        <v>0</v>
      </c>
      <c r="CR26" s="8" t="n">
        <v>0</v>
      </c>
      <c r="CS26" s="8" t="n">
        <v>0</v>
      </c>
      <c r="CT26" s="8" t="n">
        <v>0</v>
      </c>
      <c r="CU26" s="10" t="n">
        <v>1</v>
      </c>
      <c r="CV26" s="10" t="n">
        <v>0</v>
      </c>
      <c r="CW26" s="10" t="n">
        <v>0</v>
      </c>
      <c r="CX26" s="8" t="n">
        <v>0</v>
      </c>
      <c r="CY26" s="48" t="inlineStr">
        <is>
          <t>Anggota keluarga - laki-laki</t>
        </is>
      </c>
      <c r="CZ26" s="8" t="n">
        <v>1</v>
      </c>
      <c r="DA26" s="8" t="n">
        <v>0</v>
      </c>
      <c r="DB26" s="8" t="n">
        <v>0</v>
      </c>
      <c r="DC26" s="48" t="n"/>
      <c r="DD26" s="48" t="inlineStr">
        <is>
          <t>Anggota keluarga - laki-laki CPO atau pendamping</t>
        </is>
      </c>
      <c r="DE26" s="8" t="n">
        <v>1</v>
      </c>
      <c r="DF26" s="8" t="n">
        <v>0</v>
      </c>
      <c r="DG26" s="8" t="n">
        <v>1</v>
      </c>
      <c r="DH26" s="8" t="n">
        <v>0</v>
      </c>
      <c r="DI26" s="48" t="n"/>
      <c r="DJ26" s="48" t="inlineStr">
        <is>
          <t>Anggota keluarga - laki-laki CPO atau pendamping</t>
        </is>
      </c>
      <c r="DK26" s="8" t="n">
        <v>1</v>
      </c>
      <c r="DL26" s="8" t="n">
        <v>0</v>
      </c>
      <c r="DM26" s="8" t="n">
        <v>1</v>
      </c>
      <c r="DN26" s="8" t="n">
        <v>0</v>
      </c>
      <c r="DO26" s="48" t="n"/>
      <c r="DP26" s="8" t="n">
        <v>1</v>
      </c>
      <c r="DQ26" s="8" t="n">
        <v>0</v>
      </c>
      <c r="DR26" s="8" t="n">
        <v>0</v>
      </c>
      <c r="DS26" s="48" t="n"/>
      <c r="DT26" s="48" t="n"/>
      <c r="DU26" s="48" t="n"/>
      <c r="DV26" s="48" t="inlineStr">
        <is>
          <t>Ya</t>
        </is>
      </c>
      <c r="DW26" s="48" t="n"/>
      <c r="DX26" s="48" t="n"/>
      <c r="DY26" s="48" t="n"/>
      <c r="DZ26" s="48" t="n"/>
      <c r="EA26" s="48" t="n"/>
      <c r="EB26" s="48" t="n"/>
      <c r="EC26" s="48" t="n"/>
      <c r="ED26" s="48" t="n"/>
      <c r="EE26" s="48" t="n"/>
      <c r="EF26" s="48" t="n"/>
      <c r="EG26" s="48" t="n"/>
      <c r="EH26" s="48" t="n"/>
      <c r="EI26" s="48" t="inlineStr">
        <is>
          <t>Tidak ada masalah</t>
        </is>
      </c>
      <c r="EJ26" s="8" t="n">
        <v>0</v>
      </c>
      <c r="EK26" s="8" t="n">
        <v>0</v>
      </c>
      <c r="EL26" s="8" t="n">
        <v>0</v>
      </c>
      <c r="EM26" s="8" t="n">
        <v>1</v>
      </c>
      <c r="EN26" s="8" t="n">
        <v>0</v>
      </c>
      <c r="EO26" s="11" t="n"/>
      <c r="EP26" s="48" t="inlineStr">
        <is>
          <t>Ya, cukup jelas dan mudah diikuti</t>
        </is>
      </c>
      <c r="EQ26" s="48" t="inlineStr">
        <is>
          <t>Pelatihan</t>
        </is>
      </c>
      <c r="ER26" s="48" t="inlineStr">
        <is>
          <t>CPO atau pendamping</t>
        </is>
      </c>
      <c r="ES26" s="8" t="n">
        <v>1</v>
      </c>
      <c r="ET26" s="8" t="n">
        <v>0</v>
      </c>
      <c r="EU26" s="8" t="n">
        <v>0</v>
      </c>
      <c r="EV26" s="8" t="n">
        <v>0</v>
      </c>
      <c r="EW26" s="48" t="n"/>
      <c r="EX26" s="48" t="inlineStr">
        <is>
          <t>Anggota keluarga - Laki-laki</t>
        </is>
      </c>
      <c r="EY26" s="8" t="n">
        <v>1</v>
      </c>
      <c r="EZ26" s="8" t="n">
        <v>0</v>
      </c>
      <c r="FA26" s="8" t="n">
        <v>0</v>
      </c>
      <c r="FB26" s="48" t="n"/>
      <c r="FC26" s="48" t="inlineStr">
        <is>
          <t>Setiap hari</t>
        </is>
      </c>
      <c r="FD26" s="48" t="n"/>
      <c r="FE26" s="48" t="inlineStr">
        <is>
          <t>Mengetahui</t>
        </is>
      </c>
      <c r="FF26" s="48" t="inlineStr">
        <is>
          <t>Selalu (setiap hari)</t>
        </is>
      </c>
      <c r="FG26" s="48" t="inlineStr">
        <is>
          <t>Mengetahui</t>
        </is>
      </c>
      <c r="FH26" s="48" t="inlineStr">
        <is>
          <t>Selalu (setiap hari)</t>
        </is>
      </c>
      <c r="FI26" s="48" t="inlineStr">
        <is>
          <t>Mengetahui</t>
        </is>
      </c>
      <c r="FJ26" s="48" t="inlineStr">
        <is>
          <t>Selalu (setiap hari)</t>
        </is>
      </c>
      <c r="FK26" s="48" t="inlineStr">
        <is>
          <t>Mengetahui</t>
        </is>
      </c>
      <c r="FL26" s="48" t="inlineStr">
        <is>
          <t>Cukup sering (2 minggu sekali)</t>
        </is>
      </c>
      <c r="FM26" s="48" t="inlineStr">
        <is>
          <t>Mengetahui</t>
        </is>
      </c>
      <c r="FN26" s="48" t="inlineStr">
        <is>
          <t>Cukup sering (2 minggu sekali)</t>
        </is>
      </c>
      <c r="FO26" s="48" t="inlineStr">
        <is>
          <t>Mengetahui</t>
        </is>
      </c>
      <c r="FP26" s="48" t="inlineStr">
        <is>
          <t>Cukup sering (2 minggu sekali)</t>
        </is>
      </c>
      <c r="FQ26" s="48" t="inlineStr">
        <is>
          <t>Mengetahui</t>
        </is>
      </c>
      <c r="FR26" s="48" t="inlineStr">
        <is>
          <t>Ya</t>
        </is>
      </c>
      <c r="FS26" s="48" t="inlineStr">
        <is>
          <t>Mengetahui</t>
        </is>
      </c>
      <c r="FT26" s="48" t="inlineStr">
        <is>
          <t>Ya, selalu</t>
        </is>
      </c>
      <c r="FU26" s="48" t="inlineStr">
        <is>
          <t>Laki-laki dewasa Perempuan dewasa</t>
        </is>
      </c>
      <c r="FV26" s="8" t="n">
        <v>1</v>
      </c>
      <c r="FW26" s="8" t="n">
        <v>1</v>
      </c>
      <c r="FX26" s="8" t="n">
        <v>0</v>
      </c>
      <c r="FY26" s="8" t="n">
        <v>0</v>
      </c>
      <c r="FZ26" s="48" t="inlineStr">
        <is>
          <t>Memahami</t>
        </is>
      </c>
      <c r="GA26" s="48" t="inlineStr">
        <is>
          <t>CPO</t>
        </is>
      </c>
      <c r="GB26" s="8" t="n">
        <v>1</v>
      </c>
      <c r="GC26" s="8" t="n">
        <v>0</v>
      </c>
      <c r="GD26" s="8" t="n">
        <v>0</v>
      </c>
      <c r="GE26" s="8" t="n">
        <v>0</v>
      </c>
      <c r="GF26" s="48" t="n"/>
      <c r="GG26" s="48" t="inlineStr">
        <is>
          <t>Sering</t>
        </is>
      </c>
      <c r="GH26" s="48" t="inlineStr">
        <is>
          <t>Ya</t>
        </is>
      </c>
      <c r="GI26" s="48" t="inlineStr">
        <is>
          <t>Tetangga</t>
        </is>
      </c>
      <c r="GJ26" s="8" t="n">
        <v>1</v>
      </c>
      <c r="GK26" s="8" t="n">
        <v>0</v>
      </c>
      <c r="GL26" s="8" t="n">
        <v>0</v>
      </c>
      <c r="GM26" s="8" t="n">
        <v>0</v>
      </c>
      <c r="GN26" s="48" t="n"/>
      <c r="GO26" s="8" t="n">
        <v>9</v>
      </c>
      <c r="GP26" s="48" t="inlineStr">
        <is>
          <t>Penuh (100%)</t>
        </is>
      </c>
      <c r="GQ26" s="48" t="inlineStr">
        <is>
          <t>Kayu bakar LPG</t>
        </is>
      </c>
      <c r="GR26" s="8" t="n">
        <v>1</v>
      </c>
      <c r="GS26" s="8" t="n">
        <v>1</v>
      </c>
      <c r="GT26" s="8" t="n">
        <v>0</v>
      </c>
      <c r="GU26" s="8" t="n">
        <v>0</v>
      </c>
      <c r="GV26" s="8" t="n">
        <v>0</v>
      </c>
      <c r="GW26" s="8" t="n">
        <v>0</v>
      </c>
      <c r="GX26" s="8" t="n">
        <v>0</v>
      </c>
      <c r="GY26" s="48" t="n"/>
      <c r="GZ26" s="48" t="inlineStr">
        <is>
          <t>Ya</t>
        </is>
      </c>
      <c r="HA26" s="8" t="n">
        <v>20</v>
      </c>
      <c r="HB26" s="8" t="n">
        <v>200000</v>
      </c>
      <c r="HC26" s="8" t="n">
        <v>5</v>
      </c>
      <c r="HD26" s="8" t="n">
        <v>50000</v>
      </c>
      <c r="HE26" s="8" t="n">
        <v>9</v>
      </c>
      <c r="HF26" s="8" t="n">
        <v>75000</v>
      </c>
      <c r="HG26" s="8" t="n">
        <v>3</v>
      </c>
      <c r="HH26" s="8" t="n">
        <v>25000</v>
      </c>
      <c r="HI26" s="48" t="n"/>
      <c r="HJ26" s="48" t="n"/>
      <c r="HK26" s="48" t="n"/>
      <c r="HL26" s="48" t="n"/>
      <c r="HM26" s="48" t="n"/>
      <c r="HN26" s="48" t="n"/>
      <c r="HO26" s="48" t="n"/>
      <c r="HP26" s="48" t="n"/>
      <c r="HQ26" s="48" t="n"/>
      <c r="HR26" s="48" t="n"/>
      <c r="HS26" s="48" t="n"/>
      <c r="HT26" s="48" t="n"/>
      <c r="HU26" s="48" t="n"/>
      <c r="HV26" s="48" t="n"/>
      <c r="HW26" s="48" t="n"/>
      <c r="HX26" s="48" t="n"/>
      <c r="HY26" s="8" t="n">
        <v>15</v>
      </c>
      <c r="HZ26" s="8" t="n">
        <v>150000</v>
      </c>
      <c r="IA26" s="8" t="n">
        <v>6</v>
      </c>
      <c r="IB26" s="8" t="n">
        <v>50000</v>
      </c>
      <c r="IC26" s="48" t="n"/>
      <c r="ID26" s="48" t="n"/>
      <c r="IE26" s="48" t="n"/>
      <c r="IF26" s="48" t="n"/>
      <c r="IG26" s="48" t="n"/>
      <c r="IH26" s="48" t="n"/>
      <c r="II26" s="48" t="n"/>
      <c r="IJ26" s="48" t="n"/>
      <c r="IK26" s="48" t="inlineStr">
        <is>
          <t>50-65 kg</t>
        </is>
      </c>
      <c r="IL26" s="48" t="inlineStr">
        <is>
          <t>3-5 jam</t>
        </is>
      </c>
      <c r="IM26" s="48" t="inlineStr">
        <is>
          <t>Ya</t>
        </is>
      </c>
      <c r="IN26" s="48" t="inlineStr">
        <is>
          <t>Tidak</t>
        </is>
      </c>
      <c r="IO26" s="48" t="inlineStr">
        <is>
          <t>Jauh lebih bersih</t>
        </is>
      </c>
      <c r="IP26" s="48" t="n"/>
      <c r="IQ26" s="48" t="inlineStr">
        <is>
          <t>Tidak pernah</t>
        </is>
      </c>
      <c r="IR26" s="48" t="n"/>
      <c r="IS26" s="48" t="n"/>
      <c r="IT26" s="48" t="n"/>
      <c r="IU26" s="48" t="n"/>
      <c r="IV26" s="48" t="n"/>
      <c r="IW26" s="48" t="n"/>
      <c r="IX26" s="48" t="n"/>
      <c r="IY26" s="48" t="n"/>
      <c r="IZ26" s="48" t="inlineStr">
        <is>
          <t>Tidak pernah</t>
        </is>
      </c>
      <c r="JA26" s="48" t="n"/>
      <c r="JB26" s="48" t="n"/>
      <c r="JC26" s="48" t="n"/>
      <c r="JD26" s="48" t="n"/>
      <c r="JE26" s="48" t="n"/>
      <c r="JF26" s="48" t="n"/>
      <c r="JG26" s="48" t="n"/>
      <c r="JH26" s="48" t="n"/>
      <c r="JI26" s="48" t="inlineStr">
        <is>
          <t>Tidak pernah</t>
        </is>
      </c>
      <c r="JJ26" s="48" t="n"/>
      <c r="JK26" s="48" t="n"/>
      <c r="JL26" s="48" t="n"/>
      <c r="JM26" s="48" t="n"/>
      <c r="JN26" s="48" t="n"/>
      <c r="JO26" s="48" t="n"/>
      <c r="JP26" s="48" t="n"/>
      <c r="JQ26" s="48" t="n"/>
      <c r="JR26" s="48" t="inlineStr">
        <is>
          <t>Tidak pernah</t>
        </is>
      </c>
      <c r="JS26" s="48" t="n"/>
      <c r="JT26" s="48" t="n"/>
      <c r="JU26" s="48" t="n"/>
      <c r="JV26" s="48" t="n"/>
      <c r="JW26" s="48" t="n"/>
      <c r="JX26" s="48" t="n"/>
      <c r="JY26" s="48" t="n"/>
      <c r="JZ26" s="48" t="n"/>
      <c r="KA26" s="48" t="inlineStr">
        <is>
          <t>Tidak pernah</t>
        </is>
      </c>
      <c r="KB26" s="48" t="n"/>
      <c r="KC26" s="48" t="n"/>
      <c r="KD26" s="48" t="n"/>
      <c r="KE26" s="48" t="n"/>
      <c r="KF26" s="48" t="n"/>
      <c r="KG26" s="48" t="n"/>
      <c r="KH26" s="48" t="n"/>
      <c r="KI26" s="48" t="n"/>
      <c r="KJ26" s="48" t="inlineStr">
        <is>
          <t>Tidak pernah</t>
        </is>
      </c>
      <c r="KK26" s="48" t="n"/>
      <c r="KL26" s="48" t="n"/>
      <c r="KM26" s="48" t="n"/>
      <c r="KN26" s="48" t="n"/>
      <c r="KO26" s="48" t="n"/>
      <c r="KP26" s="48" t="n"/>
      <c r="KQ26" s="48" t="n"/>
      <c r="KR26" s="48" t="n"/>
      <c r="KS26" s="48" t="inlineStr">
        <is>
          <t>Jauh lebih baik</t>
        </is>
      </c>
      <c r="KT26" s="48" t="inlineStr">
        <is>
          <t>0-1 kali</t>
        </is>
      </c>
      <c r="KU26" s="48" t="inlineStr">
        <is>
          <t>0-1 kali</t>
        </is>
      </c>
      <c r="KV26" s="48" t="inlineStr">
        <is>
          <t>Tidak ada</t>
        </is>
      </c>
      <c r="KW26" s="8" t="n">
        <v>0</v>
      </c>
      <c r="KX26" s="8" t="n">
        <v>0</v>
      </c>
      <c r="KY26" s="8" t="n">
        <v>0</v>
      </c>
      <c r="KZ26" s="8" t="n">
        <v>1</v>
      </c>
      <c r="LA26" s="48" t="inlineStr">
        <is>
          <t>Jauh lebih baik</t>
        </is>
      </c>
      <c r="LB26" s="48" t="inlineStr">
        <is>
          <t>Jauh lebih baik</t>
        </is>
      </c>
      <c r="LC26" s="8" t="n">
        <v>0</v>
      </c>
      <c r="LD26" s="8" t="n">
        <v>3</v>
      </c>
      <c r="LE26" s="8" t="n">
        <v>0</v>
      </c>
      <c r="LF26" s="8" t="n">
        <v>3</v>
      </c>
      <c r="LG26" s="48" t="inlineStr">
        <is>
          <t>Ya</t>
        </is>
      </c>
      <c r="LH26" s="8" t="n">
        <v>100000</v>
      </c>
      <c r="LI26" s="48" t="n"/>
      <c r="LJ26" s="48" t="inlineStr">
        <is>
          <t>Kebutuhan rumah tangga</t>
        </is>
      </c>
      <c r="LK26" s="8" t="n">
        <v>0</v>
      </c>
      <c r="LL26" s="8" t="n">
        <v>0</v>
      </c>
      <c r="LM26" s="8" t="n">
        <v>0</v>
      </c>
      <c r="LN26" s="8" t="n">
        <v>0</v>
      </c>
      <c r="LO26" s="8" t="n">
        <v>1</v>
      </c>
      <c r="LP26" s="8" t="n">
        <v>0</v>
      </c>
      <c r="LQ26" s="8" t="n">
        <v>0</v>
      </c>
      <c r="LR26" s="48" t="n"/>
      <c r="LS26" s="8" t="n">
        <v>15</v>
      </c>
      <c r="LT26" s="8" t="n">
        <v>15</v>
      </c>
      <c r="LU26" s="8" t="n">
        <v>0</v>
      </c>
      <c r="LV26" s="8" t="n">
        <v>5</v>
      </c>
      <c r="LW26" s="8" t="n">
        <v>5</v>
      </c>
      <c r="LX26" s="8" t="n">
        <v>0</v>
      </c>
      <c r="LY26" s="8" t="n">
        <v>5</v>
      </c>
      <c r="LZ26" s="8" t="n">
        <v>5</v>
      </c>
      <c r="MA26" s="8" t="n">
        <v>0</v>
      </c>
      <c r="MB26" s="48" t="inlineStr">
        <is>
          <t>Ya</t>
        </is>
      </c>
      <c r="MC26" s="8" t="n">
        <v>30</v>
      </c>
      <c r="MD26" s="8" t="n">
        <v>15</v>
      </c>
      <c r="ME26" s="8" t="n">
        <v>30</v>
      </c>
      <c r="MF26" s="8" t="n">
        <v>15</v>
      </c>
      <c r="MG26" s="8" t="n">
        <v>0</v>
      </c>
      <c r="MH26" s="8" t="n">
        <v>0</v>
      </c>
      <c r="MI26" s="48" t="inlineStr">
        <is>
          <t>Istirahat</t>
        </is>
      </c>
      <c r="MJ26" s="8" t="n">
        <v>0</v>
      </c>
      <c r="MK26" s="8" t="n">
        <v>0</v>
      </c>
      <c r="ML26" s="8" t="n">
        <v>1</v>
      </c>
      <c r="MM26" s="8" t="n">
        <v>0</v>
      </c>
      <c r="MN26" s="8" t="n">
        <v>0</v>
      </c>
      <c r="MO26" s="8" t="n">
        <v>0</v>
      </c>
      <c r="MP26" s="48" t="n"/>
      <c r="MQ26" s="48" t="n"/>
      <c r="MR26" s="48" t="inlineStr">
        <is>
          <t>santai</t>
        </is>
      </c>
      <c r="MS26" s="48" t="n"/>
      <c r="MT26" s="48" t="inlineStr">
        <is>
          <t>kumpul keluarga</t>
        </is>
      </c>
      <c r="MU26" s="48" t="inlineStr">
        <is>
          <t>Tidak</t>
        </is>
      </c>
      <c r="MV26" s="48" t="n"/>
      <c r="MW26" s="48" t="n"/>
      <c r="MX26" s="48" t="n"/>
      <c r="MY26" s="48" t="n"/>
      <c r="MZ26" s="48" t="n"/>
      <c r="NA26" s="48" t="n"/>
      <c r="NB26" s="48" t="n"/>
      <c r="NC26" s="48" t="n"/>
      <c r="ND26" s="48" t="n"/>
      <c r="NE26" s="48" t="n"/>
      <c r="NF26" s="48" t="n"/>
      <c r="NG26" s="48" t="n"/>
      <c r="NH26" s="48" t="n"/>
      <c r="NI26" s="48" t="n"/>
      <c r="NJ26" s="48" t="n"/>
      <c r="NK26" s="48" t="n"/>
      <c r="NL26" s="48" t="inlineStr">
        <is>
          <t>Ya</t>
        </is>
      </c>
      <c r="NM26" s="48" t="inlineStr">
        <is>
          <t>Kombinasi dana mandiri dan dana hibah</t>
        </is>
      </c>
      <c r="NN26" s="48" t="inlineStr">
        <is>
          <t>&gt;11.000.001</t>
        </is>
      </c>
      <c r="NO26" s="48" t="inlineStr">
        <is>
          <t>Pemerintah</t>
        </is>
      </c>
      <c r="NP26" s="48" t="n"/>
      <c r="NQ26" s="48" t="n"/>
      <c r="NR26" s="48" t="n"/>
      <c r="NS26" s="48" t="n"/>
      <c r="NT26" s="48" t="n"/>
      <c r="NU26" s="48" t="n"/>
      <c r="NV26" s="48" t="inlineStr">
        <is>
          <t>Anggota keluarga - Laki-laki dewasa</t>
        </is>
      </c>
      <c r="NW26" s="48" t="n"/>
      <c r="NX26" s="48" t="inlineStr">
        <is>
          <t>Sedikit meningkat</t>
        </is>
      </c>
      <c r="NY26" s="8" t="n">
        <v>30</v>
      </c>
      <c r="NZ26" s="8" t="n">
        <v>10</v>
      </c>
      <c r="OA26" s="8" t="n">
        <v>0</v>
      </c>
      <c r="OB26" s="8" t="n">
        <v>5</v>
      </c>
      <c r="OC26" s="8" t="n">
        <v>5</v>
      </c>
      <c r="OD26" s="8" t="n">
        <v>0</v>
      </c>
      <c r="OE26" s="48" t="inlineStr">
        <is>
          <t>Jauh lebih baik</t>
        </is>
      </c>
      <c r="OF26" s="48" t="inlineStr">
        <is>
          <t>Jauh lebih baik (beda waktu memasak lebih cepat setengah jam atau lebih, ATAU tidak lagi ada rasa/bau makanan yang berubah, ATAU alasan lainnya)</t>
        </is>
      </c>
      <c r="OG26" s="48" t="inlineStr">
        <is>
          <t>Ya</t>
        </is>
      </c>
      <c r="OH26" s="8" t="n">
        <v>0</v>
      </c>
      <c r="OI26" s="8" t="n">
        <v>2</v>
      </c>
      <c r="OJ26" s="8" t="n">
        <v>0</v>
      </c>
      <c r="OK26" s="8" t="n">
        <v>0</v>
      </c>
      <c r="OL26" s="8" t="n">
        <v>0</v>
      </c>
      <c r="OM26" s="8" t="n">
        <v>0</v>
      </c>
      <c r="ON26" s="8" t="n">
        <v>0</v>
      </c>
      <c r="OO26" s="8" t="n">
        <v>0</v>
      </c>
      <c r="OP26" s="48">
        <f>VLOOKUP(AG26,'BUS 2'!$G$1:$CU$424,2,0)</f>
        <v/>
      </c>
      <c r="OQ26" s="8">
        <f>VLOOKUP(AG26,'BUS 2'!$G$1:$CU$424,3,0)</f>
        <v/>
      </c>
      <c r="OR26" s="8">
        <f>VLOOKUP(AG26,'BUS 2'!$G$1:$CU$424,4,0)</f>
        <v/>
      </c>
      <c r="OS26" s="8">
        <f>VLOOKUP(AG26,'BUS 2'!$G$1:$CU$424,5,0)</f>
        <v/>
      </c>
      <c r="OT26" s="8">
        <f>VLOOKUP(AG26,'BUS 2'!$G$1:$CU$424,6,0)</f>
        <v/>
      </c>
      <c r="OU26" s="8">
        <f>VLOOKUP(AG26,'BUS 2'!$G$1:$CU$424,7,0)</f>
        <v/>
      </c>
      <c r="OV26" s="8">
        <f>VLOOKUP(AG26,'BUS 2'!$G$1:$CU$424,8,0)</f>
        <v/>
      </c>
      <c r="OW26" s="8">
        <f>VLOOKUP(AG26,'BUS 2'!$G$1:$CU$424,9,0)</f>
        <v/>
      </c>
      <c r="OX26" s="8">
        <f>VLOOKUP(AG26,'BUS 2'!$G$1:$CU$424,10,0)</f>
        <v/>
      </c>
      <c r="OY26" s="8">
        <f>VLOOKUP(AG26,'BUS 2'!$G$1:$CU$424,11,0)</f>
        <v/>
      </c>
      <c r="OZ26" s="8">
        <f>VLOOKUP(AG26,'BUS 2'!$G$1:$CU$424,12,0)</f>
        <v/>
      </c>
      <c r="PA26" s="8">
        <f>VLOOKUP(AG26,'BUS 2'!$G$1:$CU$424,13,0)</f>
        <v/>
      </c>
      <c r="PB26" s="8">
        <f>VLOOKUP(AG26,'BUS 2'!$G$1:$CU$424,14,0)</f>
        <v/>
      </c>
      <c r="PC26" s="8">
        <f>VLOOKUP(AG26,'BUS 2'!$G$1:$CU$424,15,0)</f>
        <v/>
      </c>
      <c r="PD26" s="8">
        <f>VLOOKUP(AG26,'BUS 2'!$G$1:$CU$424,16,0)</f>
        <v/>
      </c>
      <c r="PE26" s="8">
        <f>VLOOKUP(AG26,'BUS 2'!$G$1:$CU$424,17,0)</f>
        <v/>
      </c>
      <c r="PF26" s="8">
        <f>VLOOKUP(AG26,'BUS 2'!$G$1:$CU$424,18,0)</f>
        <v/>
      </c>
      <c r="PG26" s="8">
        <f>VLOOKUP(AG26,'BUS 2'!$G$1:$CU$424,19,0)</f>
        <v/>
      </c>
      <c r="PH26" s="8">
        <f>VLOOKUP(AG26,'BUS 2'!$G$1:$CU$424,20,0)</f>
        <v/>
      </c>
      <c r="PI26" s="8">
        <f>VLOOKUP(AG26,'BUS 2'!$G$1:$CU$424,21,0)</f>
        <v/>
      </c>
      <c r="PJ26" s="8">
        <f>VLOOKUP(AG26,'BUS 2'!$G$1:$CU$424,22,0)</f>
        <v/>
      </c>
      <c r="PK26" s="8">
        <f>VLOOKUP(AG26,'BUS 2'!$G$1:$CU$424,23,0)</f>
        <v/>
      </c>
      <c r="PL26" s="8">
        <f>VLOOKUP(AG26,'BUS 2'!$G$1:$CU$424,24,0)</f>
        <v/>
      </c>
      <c r="PM26" s="8">
        <f>VLOOKUP(AG26,'BUS 2'!$G$1:$CU$424,25,0)</f>
        <v/>
      </c>
      <c r="PN26" s="8">
        <f>VLOOKUP(AG26,'BUS 2'!$G$1:$CU$424,26,0)</f>
        <v/>
      </c>
      <c r="PO26" s="8">
        <f>VLOOKUP(AG26,'BUS 2'!$G$1:$CU$424,27,0)</f>
        <v/>
      </c>
      <c r="PP26" s="8">
        <f>VLOOKUP(AG26,'BUS 2'!$G$1:$CU$424,28,0)</f>
        <v/>
      </c>
      <c r="PQ26" s="8">
        <f>VLOOKUP(AG26,'BUS 2'!$G$1:$CU$424,29,0)</f>
        <v/>
      </c>
      <c r="PR26" s="8">
        <f>VLOOKUP(AG26,'BUS 2'!$G$1:$CU$424,30,0)</f>
        <v/>
      </c>
      <c r="PS26" s="8">
        <f>VLOOKUP(AG26,'BUS 2'!$G$1:$CU$424,31,0)</f>
        <v/>
      </c>
      <c r="PT26" s="48" t="n"/>
      <c r="PU26" s="48" t="n"/>
      <c r="PV26" s="48" t="n"/>
      <c r="PW26" s="48" t="n"/>
      <c r="PX26" s="48" t="n"/>
      <c r="PY26" s="48" t="n"/>
      <c r="PZ26" s="48" t="n"/>
      <c r="QA26" s="48" t="n"/>
      <c r="QB26" s="48" t="n"/>
      <c r="QC26" s="48" t="n"/>
      <c r="QD26" s="48" t="n"/>
      <c r="QE26" s="48" t="inlineStr">
        <is>
          <t>1-Disebarkan ke lahan terbuka</t>
        </is>
      </c>
      <c r="QF26" s="8" t="n">
        <v>0</v>
      </c>
      <c r="QG26" s="8" t="n">
        <v>0</v>
      </c>
      <c r="QH26" s="8" t="n">
        <v>0</v>
      </c>
      <c r="QI26" s="8" t="n">
        <v>0</v>
      </c>
      <c r="QJ26" s="8" t="n">
        <v>0</v>
      </c>
      <c r="QK26" s="8" t="n">
        <v>1</v>
      </c>
      <c r="QL26" s="8" t="n">
        <v>0</v>
      </c>
      <c r="QM26" s="8" t="n">
        <v>0</v>
      </c>
      <c r="QN26" s="8" t="n">
        <v>0</v>
      </c>
      <c r="QO26" s="48" t="n"/>
      <c r="QP26" s="48" t="n"/>
      <c r="QQ26" s="48" t="n"/>
      <c r="QR26" s="48" t="n"/>
      <c r="QS26" s="48" t="n"/>
      <c r="QT26" s="48" t="n"/>
      <c r="QU26" s="48" t="n"/>
      <c r="QV26" s="48" t="n"/>
      <c r="QW26" s="48" t="n"/>
      <c r="QX26" s="48" t="n"/>
      <c r="QY26" s="48" t="n"/>
      <c r="QZ26" s="48" t="n"/>
      <c r="RA26" s="48" t="n"/>
      <c r="RB26" s="48" t="n"/>
      <c r="RC26" s="48" t="n"/>
      <c r="RD26" s="48" t="n"/>
      <c r="RE26" s="48" t="n"/>
      <c r="RF26" s="48" t="n"/>
      <c r="RG26" s="48" t="n"/>
      <c r="RH26" s="48" t="n"/>
      <c r="RI26" s="48" t="n"/>
      <c r="RJ26" s="48" t="n"/>
      <c r="RK26" s="48" t="n"/>
      <c r="RL26" s="48" t="n"/>
      <c r="RM26" s="48" t="n"/>
      <c r="RN26" s="48" t="n"/>
      <c r="RO26" s="48" t="n"/>
      <c r="RP26" s="48" t="n"/>
      <c r="RQ26" s="48" t="n"/>
      <c r="RR26" s="48" t="n"/>
      <c r="RS26" s="48" t="n"/>
      <c r="RT26" s="48" t="n"/>
      <c r="RU26" s="48" t="n"/>
      <c r="RV26" s="48" t="n"/>
      <c r="RW26" s="48" t="n"/>
      <c r="RX26" s="48" t="n"/>
      <c r="RY26" s="48" t="n"/>
      <c r="RZ26" s="48" t="n"/>
      <c r="SA26" s="48" t="n"/>
      <c r="SB26" s="48" t="n"/>
      <c r="SC26" s="48" t="n"/>
      <c r="SD26" s="48" t="n"/>
      <c r="SE26" s="48" t="n"/>
      <c r="SF26" s="48" t="n"/>
      <c r="SG26" s="48" t="n"/>
      <c r="SH26" s="48" t="n"/>
      <c r="SI26" s="48" t="n"/>
      <c r="SJ26" s="48" t="n"/>
      <c r="SK26" s="48" t="n"/>
      <c r="SL26" s="48" t="n"/>
      <c r="SM26" s="48" t="n"/>
      <c r="SN26" s="48" t="n"/>
      <c r="SO26" s="48" t="n"/>
      <c r="SP26" s="48" t="n"/>
      <c r="SQ26" s="48" t="n"/>
      <c r="SR26" s="48" t="n"/>
      <c r="SS26" s="48" t="n"/>
      <c r="ST26" s="48" t="n"/>
      <c r="SU26" s="48" t="n"/>
      <c r="SV26" s="48" t="n"/>
      <c r="SW26" s="48" t="n"/>
      <c r="SX26" s="48" t="n"/>
      <c r="SY26" s="8">
        <f>VLOOKUP(AG26,'BUS 2'!$G$1:$CU$424,33,0)</f>
        <v/>
      </c>
      <c r="SZ26" s="48">
        <f>VLOOKUP(AG26,'BUS 2'!$G$1:$CU$424,34,0)</f>
        <v/>
      </c>
      <c r="TA26" s="48">
        <f>VLOOKUP(AG26,'BUS 2'!$G$1:$CU$424,35,0)</f>
        <v/>
      </c>
      <c r="TB26" s="48">
        <f>VLOOKUP(AG26,'BUS 2'!$G$1:$CU$424,36,0)</f>
        <v/>
      </c>
      <c r="TC26" s="48">
        <f>VLOOKUP(AG26,'BUS 2'!$G$1:$CU$424,37,0)</f>
        <v/>
      </c>
      <c r="TD26" s="48">
        <f>VLOOKUP(AG26,'BUS 2'!$G$1:$CU$424,38,0)</f>
        <v/>
      </c>
      <c r="TE26" s="48">
        <f>VLOOKUP(AG26,'BUS 2'!$G$1:$CU$424,39,0)</f>
        <v/>
      </c>
      <c r="TF26" s="48">
        <f>VLOOKUP(AG26,'BUS 2'!$G$1:$CU$424,40,0)</f>
        <v/>
      </c>
      <c r="TG26" s="8">
        <f>VLOOKUP(AG26,'BUS 2'!$G$1:$CU$424,42,0)</f>
        <v/>
      </c>
      <c r="TH26" s="8">
        <f>VLOOKUP(AG26,'BUS 2'!$G$1:$CU$424,43,0)</f>
        <v/>
      </c>
      <c r="TI26" s="8">
        <f>VLOOKUP(AG26,'BUS 2'!$G$1:$CU$424,44,0)</f>
        <v/>
      </c>
      <c r="TJ26" s="8">
        <f>VLOOKUP(AG26,'BUS 2'!$G$1:$CU$424,45,0)</f>
        <v/>
      </c>
      <c r="TK26" s="8">
        <f>VLOOKUP(AG26,'BUS 2'!$G$1:$CU$424,46,0)</f>
        <v/>
      </c>
      <c r="TL26" s="8">
        <f>VLOOKUP(AG26,'BUS 2'!$G$1:$CU$424,47,0)</f>
        <v/>
      </c>
      <c r="TM26" s="8">
        <f>VLOOKUP(AG26,'BUS 2'!$G$1:$CU$424,48,0)</f>
        <v/>
      </c>
      <c r="TN26" s="8">
        <f>VLOOKUP(AG26,'BUS 2'!$G$1:$CU$424,49,0)</f>
        <v/>
      </c>
      <c r="TO26" s="8">
        <f>VLOOKUP(AG26,'BUS 2'!$G$1:$CU$424,50,0)</f>
        <v/>
      </c>
      <c r="TP26" s="8">
        <f>VLOOKUP(AG26,'BUS 2'!$G$1:$CU$424,51,0)</f>
        <v/>
      </c>
      <c r="TQ26" s="8">
        <f>VLOOKUP(AG26,'BUS 2'!$G$1:$CU$424,52,0)</f>
        <v/>
      </c>
      <c r="TR26" s="8">
        <f>VLOOKUP(AG26,'BUS 2'!$G$1:$CU$424,53,0)</f>
        <v/>
      </c>
      <c r="TS26" s="48">
        <f>VLOOKUP(AG26,'BUS 2'!$G$1:$CU$424,54,0)</f>
        <v/>
      </c>
      <c r="TT26" s="48">
        <f>VLOOKUP(AG26,'BUS 2'!$G$1:$CU$424,55,0)</f>
        <v/>
      </c>
      <c r="TU26" s="48">
        <f>VLOOKUP(AG26,'BUS 2'!$G$1:$CU$424,56,0)</f>
        <v/>
      </c>
      <c r="TV26" s="48">
        <f>VLOOKUP(AG26,'BUS 2'!$G$1:$CU$424,57,0)</f>
        <v/>
      </c>
      <c r="TW26" s="48">
        <f>VLOOKUP(AG26,'BUS 2'!$G$1:$CU$424,58,0)</f>
        <v/>
      </c>
      <c r="TX26" s="48">
        <f>VLOOKUP(AG26,'BUS 2'!$G$1:$CU$424,59,0)</f>
        <v/>
      </c>
      <c r="TY26" s="48">
        <f>VLOOKUP(AG26,'BUS 2'!$G$1:$CU$424,60,0)</f>
        <v/>
      </c>
      <c r="TZ26" s="48">
        <f>VLOOKUP(AG26,'BUS 2'!$G$1:$CU$424,61,0)</f>
        <v/>
      </c>
      <c r="UA26" s="48">
        <f>VLOOKUP(AG26,'BUS 2'!$G$1:$CU$424,62,0)</f>
        <v/>
      </c>
      <c r="UB26" s="48">
        <f>VLOOKUP(AG26,'BUS 2'!$G$1:$CU$424,63,0)</f>
        <v/>
      </c>
      <c r="UC26" s="48">
        <f>VLOOKUP(AG26,'BUS 2'!$G$1:$CU$424,64,0)</f>
        <v/>
      </c>
      <c r="UD26" s="48">
        <f>VLOOKUP(AG26,'BUS 2'!$G$1:$CU$424,65,0)</f>
        <v/>
      </c>
      <c r="UE26" s="48">
        <f>VLOOKUP(AG26,'BUS 2'!$G$1:$CU$424,66,0)</f>
        <v/>
      </c>
      <c r="UF26" s="48">
        <f>VLOOKUP(AG26,'BUS 2'!$G$1:$CU$424,67,0)</f>
        <v/>
      </c>
      <c r="UG26" s="48">
        <f>VLOOKUP(AG26,'BUS 2'!$G$1:$CU$424,68,0)</f>
        <v/>
      </c>
      <c r="UH26" s="48">
        <f>VLOOKUP(AG26,'BUS 2'!$G$1:$CU$424,69,0)</f>
        <v/>
      </c>
      <c r="UI26" s="48">
        <f>VLOOKUP(AG26,'BUS 2'!$G$1:$CU$424,70,0)</f>
        <v/>
      </c>
      <c r="UJ26" s="48">
        <f>VLOOKUP(AG26,'BUS 2'!$G$1:$CU$424,71,0)</f>
        <v/>
      </c>
      <c r="UK26" s="48">
        <f>VLOOKUP(AG26,'BUS 2'!$G$1:$CU$424,72,0)</f>
        <v/>
      </c>
      <c r="UL26" s="48">
        <f>VLOOKUP(AG26,'BUS 2'!$G$1:$CU$424,73,0)</f>
        <v/>
      </c>
      <c r="UM26" s="48">
        <f>VLOOKUP(AG26,'BUS 2'!$G$1:$CU$424,74,0)</f>
        <v/>
      </c>
      <c r="UN26" s="48">
        <f>VLOOKUP(AG26,'BUS 2'!$G$1:$CU$424,75,0)</f>
        <v/>
      </c>
      <c r="UO26" s="48">
        <f>VLOOKUP(AG26,'BUS 2'!$G$1:$CU$424,76,0)</f>
        <v/>
      </c>
      <c r="UP26" s="48">
        <f>VLOOKUP(AG26,'BUS 2'!$G$1:$CU$424,77,0)</f>
        <v/>
      </c>
      <c r="UQ26" s="48">
        <f>VLOOKUP(AG26,'BUS 2'!$G$1:$CU$424,78,0)</f>
        <v/>
      </c>
      <c r="UR26" s="48">
        <f>VLOOKUP(AG26,'BUS 2'!$G$1:$CU$424,79,0)</f>
        <v/>
      </c>
      <c r="US26" s="48">
        <f>VLOOKUP(AG26,'BUS 2'!$G$1:$CU$424,80,0)</f>
        <v/>
      </c>
      <c r="UT26" s="48">
        <f>VLOOKUP(AG26,'BUS 2'!$G$1:$CU$424,81,0)</f>
        <v/>
      </c>
      <c r="UU26" s="48" t="n"/>
      <c r="UV26" s="48" t="inlineStr">
        <is>
          <t>Pemberian pakan di kandang</t>
        </is>
      </c>
      <c r="UW26" s="48" t="n"/>
      <c r="UX26" s="48" t="n"/>
      <c r="UY26" s="48" t="n"/>
      <c r="UZ26" s="48" t="n"/>
      <c r="VA26" s="48" t="n"/>
      <c r="VB26" s="48" t="n"/>
      <c r="VC26" s="48" t="n"/>
      <c r="VD26" s="48" t="inlineStr">
        <is>
          <t>Sangat teratur (setiap hari)</t>
        </is>
      </c>
      <c r="VE26" s="48" t="n"/>
      <c r="VF26" s="48" t="n"/>
      <c r="VG26" s="48" t="n"/>
      <c r="VH26" s="48" t="n"/>
      <c r="VI26" s="48" t="n"/>
      <c r="VJ26" s="48" t="n"/>
      <c r="VK26" s="48" t="n"/>
      <c r="VL26" s="48" t="inlineStr">
        <is>
          <t>Sering (1 kali sehari)</t>
        </is>
      </c>
      <c r="VM26" s="48" t="n"/>
      <c r="VN26" s="48" t="n"/>
      <c r="VO26" s="48" t="n"/>
      <c r="VP26" s="48" t="n"/>
      <c r="VQ26" s="48" t="n"/>
      <c r="VR26" s="48" t="n"/>
      <c r="VS26" s="48" t="n"/>
      <c r="VT26" s="48" t="n"/>
      <c r="VU26" s="48" t="n"/>
      <c r="VV26" s="48" t="n"/>
      <c r="VW26" s="48" t="n"/>
      <c r="VX26" s="48" t="n"/>
      <c r="VY26" s="48" t="n"/>
      <c r="VZ26" s="48" t="n"/>
      <c r="WA26" s="48" t="n"/>
      <c r="WB26" s="48" t="n"/>
      <c r="WC26" s="48" t="n"/>
      <c r="WD26" s="48" t="n"/>
      <c r="WE26" s="48" t="n"/>
      <c r="WF26" s="48" t="inlineStr">
        <is>
          <t>2-Disimpan basah (slurry) 3-Disimpan terbuka (dry lot) 4-Disimpan dalam kotak bersekat 6-Digester biogas</t>
        </is>
      </c>
      <c r="WG26" s="8" t="n">
        <v>0</v>
      </c>
      <c r="WH26" s="8" t="n">
        <v>1</v>
      </c>
      <c r="WI26" s="8" t="n">
        <v>1</v>
      </c>
      <c r="WJ26" s="8" t="n">
        <v>1</v>
      </c>
      <c r="WK26" s="8" t="n">
        <v>0</v>
      </c>
      <c r="WL26" s="8" t="n">
        <v>1</v>
      </c>
      <c r="WM26" s="8" t="n">
        <v>0</v>
      </c>
      <c r="WN26" s="8" t="n">
        <v>0</v>
      </c>
      <c r="WO26" s="48" t="n"/>
      <c r="WP26" s="48" t="n"/>
      <c r="WQ26" s="48" t="n"/>
      <c r="WR26" s="48" t="n"/>
      <c r="WS26" s="48" t="n"/>
      <c r="WT26" s="48" t="n"/>
      <c r="WU26" s="48" t="n"/>
      <c r="WV26" s="48" t="n"/>
      <c r="WW26" s="48" t="n"/>
      <c r="WX26" s="48" t="n"/>
      <c r="WY26" s="48" t="n"/>
      <c r="WZ26" s="48" t="n"/>
      <c r="XA26" s="48" t="n"/>
      <c r="XB26" s="48" t="n"/>
      <c r="XC26" s="48" t="n"/>
      <c r="XD26" s="48" t="n"/>
      <c r="XE26" s="48" t="n"/>
      <c r="XF26" s="48" t="n"/>
      <c r="XG26" s="48" t="n"/>
      <c r="XH26" s="48" t="n"/>
      <c r="XI26" s="48" t="n"/>
      <c r="XJ26" s="48" t="n"/>
      <c r="XK26" s="48" t="n"/>
      <c r="XL26" s="48" t="n"/>
      <c r="XM26" s="48" t="n"/>
      <c r="XN26" s="48" t="n"/>
      <c r="XO26" s="48" t="n"/>
      <c r="XP26" s="48" t="n"/>
      <c r="XQ26" s="48" t="n"/>
      <c r="XR26" s="48" t="n"/>
      <c r="XS26" s="48" t="n"/>
      <c r="XT26" s="48" t="n"/>
      <c r="XU26" s="48" t="n"/>
      <c r="XV26" s="48" t="n"/>
      <c r="XW26" s="48" t="n"/>
      <c r="XX26" s="48" t="n"/>
      <c r="XY26" s="48" t="n"/>
      <c r="XZ26" s="48" t="n"/>
      <c r="YA26" s="48" t="n"/>
      <c r="YB26" s="48" t="n"/>
      <c r="YC26" s="48" t="n"/>
      <c r="YD26" s="48" t="n"/>
      <c r="YE26" s="48" t="n"/>
      <c r="YF26" s="48" t="n"/>
      <c r="YG26" s="48" t="n"/>
      <c r="YH26" s="48" t="n"/>
      <c r="YI26" s="48" t="n"/>
      <c r="YJ26" s="48" t="n"/>
      <c r="YK26" s="48" t="n"/>
      <c r="YL26" s="48" t="n"/>
      <c r="YM26" s="48" t="n"/>
      <c r="YN26" s="48" t="n"/>
      <c r="YO26" s="48" t="n"/>
      <c r="YP26" s="48" t="n"/>
      <c r="YQ26" s="48" t="n"/>
      <c r="YR26" s="48" t="n"/>
      <c r="YS26" s="48" t="n"/>
      <c r="YT26" s="48" t="n"/>
      <c r="YU26" s="48" t="n"/>
      <c r="YV26" s="48" t="n"/>
      <c r="YW26" s="48" t="n"/>
      <c r="YX26" s="48" t="n"/>
      <c r="YY26" s="48" t="n"/>
      <c r="YZ26" s="48" t="n"/>
      <c r="ZA26" s="48" t="n"/>
      <c r="ZB26" s="48" t="n"/>
      <c r="ZC26" s="48" t="n"/>
      <c r="ZD26" s="48" t="n"/>
      <c r="ZE26" s="48" t="n"/>
      <c r="ZF26" s="48" t="n"/>
      <c r="ZG26" s="48" t="n"/>
      <c r="ZH26" s="48" t="n"/>
      <c r="ZI26" s="48" t="n"/>
      <c r="ZJ26" s="48" t="n"/>
      <c r="ZK26" s="48" t="n"/>
      <c r="ZL26" s="48" t="n"/>
      <c r="ZM26" s="48" t="n"/>
      <c r="ZN26" s="48" t="n"/>
      <c r="ZO26" s="8" t="n">
        <v>50</v>
      </c>
      <c r="ZP26" s="48" t="n"/>
      <c r="ZQ26" s="48" t="n"/>
      <c r="ZR26" s="48" t="n"/>
      <c r="ZS26" s="48" t="n"/>
      <c r="ZT26" s="48" t="n"/>
      <c r="ZU26" s="48" t="n"/>
      <c r="ZV26" s="48" t="n"/>
      <c r="ZW26" s="8" t="n">
        <v>2</v>
      </c>
      <c r="ZX26" s="48" t="n"/>
      <c r="ZY26" s="48" t="n"/>
      <c r="ZZ26" s="48" t="n"/>
      <c r="AAA26" s="48" t="n"/>
      <c r="AAB26" s="48" t="n"/>
      <c r="AAC26" s="48" t="n"/>
      <c r="AAD26" s="48" t="n"/>
      <c r="AAE26" s="48" t="inlineStr">
        <is>
          <t>Pakan segar (misal: rumput)</t>
        </is>
      </c>
      <c r="AAF26" s="48" t="n"/>
      <c r="AAG26" s="48" t="n"/>
      <c r="AAH26" s="48" t="n"/>
      <c r="AAI26" s="48" t="n"/>
      <c r="AAJ26" s="48" t="n"/>
      <c r="AAK26" s="48" t="n"/>
      <c r="AAL26" s="48" t="inlineStr">
        <is>
          <t>Ya</t>
        </is>
      </c>
      <c r="AAM26" s="48" t="inlineStr">
        <is>
          <t>Padat Cair</t>
        </is>
      </c>
      <c r="AAN26" s="8" t="n">
        <v>1</v>
      </c>
      <c r="AAO26" s="8" t="n">
        <v>1</v>
      </c>
      <c r="AAP26" s="8" t="n">
        <v>50</v>
      </c>
      <c r="AAQ26" s="8" t="n">
        <v>50</v>
      </c>
      <c r="AAR26" s="48" t="inlineStr">
        <is>
          <t>Ya</t>
        </is>
      </c>
      <c r="AAS26" s="48" t="inlineStr">
        <is>
          <t>Mengetahui</t>
        </is>
      </c>
      <c r="AAT26" s="48" t="inlineStr">
        <is>
          <t>Digunakan untuk pupuk di lahan pertanian sendiri Dibuang ke lahan sekitar kandang - yg ditanami tanaman Diberikan gratis ke orang lain</t>
        </is>
      </c>
      <c r="AAU26" s="8" t="n">
        <v>1</v>
      </c>
      <c r="AAV26" s="8" t="n">
        <v>0</v>
      </c>
      <c r="AAW26" s="8" t="n">
        <v>0</v>
      </c>
      <c r="AAX26" s="8" t="n">
        <v>1</v>
      </c>
      <c r="AAY26" s="8" t="n">
        <v>1</v>
      </c>
      <c r="AAZ26" s="8" t="n">
        <v>0</v>
      </c>
      <c r="ABA26" s="8" t="n">
        <v>0</v>
      </c>
      <c r="ABB26" s="48" t="inlineStr">
        <is>
          <t>Pupuk cair untuk tanaman</t>
        </is>
      </c>
      <c r="ABC26" s="8" t="n">
        <v>1</v>
      </c>
      <c r="ABD26" s="8" t="n">
        <v>0</v>
      </c>
      <c r="ABE26" s="8" t="n">
        <v>0</v>
      </c>
      <c r="ABF26" s="8" t="n">
        <v>0</v>
      </c>
      <c r="ABG26" s="8" t="n">
        <v>0</v>
      </c>
      <c r="ABH26" s="48" t="n"/>
      <c r="ABI26" s="48" t="n"/>
      <c r="ABJ26" s="48" t="n"/>
      <c r="ABK26" s="48" t="n"/>
      <c r="ABL26" s="48" t="n"/>
      <c r="ABM26" s="48" t="n"/>
      <c r="ABN26" s="48" t="n"/>
      <c r="ABO26" s="48" t="n"/>
      <c r="ABP26" s="48" t="n"/>
      <c r="ABQ26" s="11" t="inlineStr">
        <is>
          <t>Rumput</t>
        </is>
      </c>
      <c r="ABR26" s="48" t="inlineStr">
        <is>
          <t>Cukup (2 minggu sekali)</t>
        </is>
      </c>
      <c r="ABS26" s="8" t="n">
        <v>2500</v>
      </c>
      <c r="ABT26" s="8" t="n">
        <v>300</v>
      </c>
      <c r="ABU26" s="8" t="n">
        <v>100</v>
      </c>
      <c r="ABV26" s="8" t="n">
        <v>100</v>
      </c>
      <c r="ABW26" s="48" t="inlineStr">
        <is>
          <t>Urea</t>
        </is>
      </c>
      <c r="ABX26" s="48" t="n"/>
      <c r="ABY26" s="8" t="n">
        <v>30</v>
      </c>
      <c r="ABZ26" s="8" t="n">
        <v>4000</v>
      </c>
      <c r="ACA26" s="8" t="n">
        <v>0</v>
      </c>
      <c r="ACB26" s="8" t="n">
        <v>4000</v>
      </c>
      <c r="ACC26" s="8" t="n">
        <v>500</v>
      </c>
      <c r="ACD26" s="8" t="n">
        <v>650</v>
      </c>
      <c r="ACE26" s="48" t="inlineStr">
        <is>
          <t>Ya</t>
        </is>
      </c>
      <c r="ACF26" s="48" t="inlineStr">
        <is>
          <t>Cukup meningkat</t>
        </is>
      </c>
      <c r="ACG26" s="48" t="inlineStr">
        <is>
          <t>Cukup meningkat</t>
        </is>
      </c>
      <c r="ACH26" s="48" t="inlineStr">
        <is>
          <t>Cukup meningkat</t>
        </is>
      </c>
      <c r="ACI26" s="48" t="n"/>
      <c r="ACJ26" s="48" t="n"/>
      <c r="ACK26" s="48" t="inlineStr">
        <is>
          <t>Tidak punya waktu mengumpulkannya Ladang/sawah terlalu jauh, sulit untuk mengangkut ke sana</t>
        </is>
      </c>
      <c r="ACL26" s="8" t="n">
        <v>0</v>
      </c>
      <c r="ACM26" s="8" t="n">
        <v>0</v>
      </c>
      <c r="ACN26" s="8" t="n">
        <v>1</v>
      </c>
      <c r="ACO26" s="8" t="n">
        <v>1</v>
      </c>
      <c r="ACP26" s="8" t="n">
        <v>0</v>
      </c>
      <c r="ACQ26" s="8" t="n">
        <v>0</v>
      </c>
      <c r="ACR26" s="8" t="n">
        <v>0</v>
      </c>
      <c r="ACS26" s="48" t="n"/>
      <c r="ACT26" s="48" t="inlineStr">
        <is>
          <t>tidak</t>
        </is>
      </c>
      <c r="ACU26" s="48" t="inlineStr">
        <is>
          <t>Manfaat besar dan membantu kehidupan sehari-hari</t>
        </is>
      </c>
      <c r="ACV26" s="48" t="inlineStr">
        <is>
          <t>Berkurang</t>
        </is>
      </c>
      <c r="ACW26" s="48" t="inlineStr">
        <is>
          <t>Anggota keluarga - Perempuan dewasa</t>
        </is>
      </c>
      <c r="ACX26" s="48" t="inlineStr">
        <is>
          <t>Setuju</t>
        </is>
      </c>
      <c r="ACY26" s="48" t="inlineStr">
        <is>
          <t>Anggota keluarga - Laki-laki dewasa Anggota keluarga - Perempuan dewasa</t>
        </is>
      </c>
      <c r="ACZ26" s="8" t="n">
        <v>1</v>
      </c>
      <c r="ADA26" s="8" t="n">
        <v>1</v>
      </c>
      <c r="ADB26" s="8" t="n">
        <v>0</v>
      </c>
      <c r="ADC26" s="8" t="n">
        <v>0</v>
      </c>
      <c r="ADD26" s="48" t="inlineStr">
        <is>
          <t>Puas</t>
        </is>
      </c>
      <c r="ADE26" s="48" t="inlineStr">
        <is>
          <t>Puas</t>
        </is>
      </c>
      <c r="ADF26" s="48" t="inlineStr">
        <is>
          <t>Puas</t>
        </is>
      </c>
      <c r="ADG26" s="48" t="inlineStr">
        <is>
          <t>Puas</t>
        </is>
      </c>
      <c r="ADH26" s="48" t="inlineStr">
        <is>
          <t>Tidak</t>
        </is>
      </c>
      <c r="ADI26" s="48" t="n"/>
      <c r="ADJ26" s="48" t="inlineStr">
        <is>
          <t>Sangat puas</t>
        </is>
      </c>
      <c r="ADK26" s="48" t="n"/>
      <c r="ADL26" s="48" t="n"/>
      <c r="ADM26" s="48" t="n"/>
      <c r="ADN26" s="48" t="n"/>
      <c r="ADO26" s="48" t="n"/>
      <c r="ADP26" s="48" t="n"/>
      <c r="ADQ26" s="48" t="n"/>
      <c r="ADR26" s="48" t="n"/>
      <c r="ADS26" s="48" t="n"/>
      <c r="ADT26" s="48" t="n"/>
      <c r="ADU26" s="48" t="inlineStr">
        <is>
          <t>Menghubungi CPO atau pendamping</t>
        </is>
      </c>
      <c r="ADV26" s="8" t="n">
        <v>0</v>
      </c>
      <c r="ADW26" s="8" t="n">
        <v>0</v>
      </c>
      <c r="ADX26" s="8" t="n">
        <v>0</v>
      </c>
      <c r="ADY26" s="8" t="n">
        <v>0</v>
      </c>
      <c r="ADZ26" s="8" t="n">
        <v>1</v>
      </c>
      <c r="AEA26" s="8" t="n">
        <v>0</v>
      </c>
      <c r="AEB26" s="8" t="n">
        <v>0</v>
      </c>
      <c r="AEC26" s="8" t="n">
        <v>0</v>
      </c>
      <c r="AED26" s="12" t="n"/>
      <c r="AEE26" s="17" t="inlineStr">
        <is>
          <t>Laki-laki dewasa</t>
        </is>
      </c>
      <c r="AEF26" s="48" t="n"/>
      <c r="AEG26" s="17" t="inlineStr">
        <is>
          <t>Menelepon atau WA langsung</t>
        </is>
      </c>
      <c r="AEH26" s="48" t="n"/>
      <c r="AEI26" s="11" t="inlineStr">
        <is>
          <t>Tidak ada</t>
        </is>
      </c>
      <c r="AEJ26" s="48" t="inlineStr">
        <is>
          <t>Ya, selalu</t>
        </is>
      </c>
      <c r="AEK26"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26" s="18" t="n">
        <v>1</v>
      </c>
      <c r="AEM26" s="18" t="n">
        <v>1</v>
      </c>
      <c r="AEN26" s="18" t="n">
        <v>1</v>
      </c>
      <c r="AEO26" s="18" t="n">
        <v>1</v>
      </c>
      <c r="AEP26" s="18" t="n">
        <v>1</v>
      </c>
      <c r="AEQ26" s="18" t="n">
        <v>1</v>
      </c>
      <c r="AER26" s="18" t="n">
        <v>1</v>
      </c>
      <c r="AES26" s="18" t="n">
        <v>1</v>
      </c>
      <c r="AET26" s="18" t="n">
        <v>1</v>
      </c>
      <c r="AEU26" s="18" t="n">
        <v>0</v>
      </c>
      <c r="AEV26" s="18" t="n">
        <v>0</v>
      </c>
      <c r="AEW26" s="18" t="n">
        <v>0</v>
      </c>
      <c r="AEX26" s="48" t="n"/>
      <c r="AEY26" s="48" t="inlineStr">
        <is>
          <t>Mengurangi pengeluaran energi</t>
        </is>
      </c>
      <c r="AEZ26" s="48" t="n"/>
      <c r="AFA26" s="48" t="inlineStr">
        <is>
          <t>Pemerintah daerah</t>
        </is>
      </c>
      <c r="AFB26" s="48" t="n"/>
      <c r="AFC26" s="48" t="inlineStr">
        <is>
          <t>WhatsApp Image 2026-02-05 at 21.55.20-14_31_2.jpeg</t>
        </is>
      </c>
      <c r="AFD26" s="16" t="inlineStr">
        <is>
          <t>https://kf.kobotoolbox.org/api/v2/assets/avstPQqLr3Ab3ZdcVTXZ6f/data/665129835/attachments/attReDcabQ7hgnkekFdNVwLp/</t>
        </is>
      </c>
      <c r="AFE26" s="48" t="inlineStr">
        <is>
          <t>WhatsApp Image 2026-02-05 at 21.55.21-14_31_13.jpeg</t>
        </is>
      </c>
      <c r="AFF26" s="16" t="inlineStr">
        <is>
          <t>https://kf.kobotoolbox.org/api/v2/assets/avstPQqLr3Ab3ZdcVTXZ6f/data/665129835/attachments/attbtWs4YRcXUzrqjM599hz4/</t>
        </is>
      </c>
      <c r="AFG26" s="48" t="inlineStr">
        <is>
          <t>manto</t>
        </is>
      </c>
      <c r="AFH26" s="48" t="n"/>
      <c r="AFI26" s="48" t="n"/>
    </row>
    <row r="27">
      <c r="A27" s="6" t="n">
        <v>46059</v>
      </c>
      <c r="B27" s="6" t="n">
        <v>46059</v>
      </c>
      <c r="C27" s="48" t="inlineStr">
        <is>
          <t>Marmanto</t>
        </is>
      </c>
      <c r="D27" s="48" t="inlineStr">
        <is>
          <t>Tarno Ruslan</t>
        </is>
      </c>
      <c r="E27" s="8" t="n">
        <v>6281391606132</v>
      </c>
      <c r="F27" s="48" t="n"/>
      <c r="G27" s="8" t="n">
        <v>-7.23003732</v>
      </c>
      <c r="H27" s="8" t="n">
        <v>110.2829</v>
      </c>
      <c r="I27" s="48" t="n"/>
      <c r="J27" s="8" t="n">
        <v>4.45</v>
      </c>
      <c r="K27" s="48" t="n"/>
      <c r="L27" s="48" t="n"/>
      <c r="M27" s="8" t="n">
        <v>-7.22598436</v>
      </c>
      <c r="N27" s="8" t="n">
        <v>110.2830833</v>
      </c>
      <c r="O27" s="48" t="n"/>
      <c r="P27" s="8" t="n">
        <v>4.74</v>
      </c>
      <c r="Q27" s="48" t="n"/>
      <c r="R27" s="48" t="inlineStr">
        <is>
          <t>Jawa Tengah</t>
        </is>
      </c>
      <c r="S27" s="48" t="n"/>
      <c r="T27" s="48" t="n"/>
      <c r="U27" s="48" t="n"/>
      <c r="V27" s="48" t="n"/>
      <c r="W27" s="48" t="n"/>
      <c r="X27" s="48" t="n"/>
      <c r="Y27" s="48" t="n"/>
      <c r="Z27" s="48" t="n"/>
      <c r="AA27" s="48" t="n"/>
      <c r="AB27" s="48" t="n"/>
      <c r="AC27" s="48" t="inlineStr">
        <is>
          <t>Semarang</t>
        </is>
      </c>
      <c r="AD27" s="48" t="inlineStr">
        <is>
          <t>Getasan</t>
        </is>
      </c>
      <c r="AE27" s="48" t="inlineStr">
        <is>
          <t>Samirono</t>
        </is>
      </c>
      <c r="AF27" s="48" t="inlineStr">
        <is>
          <t>SION</t>
        </is>
      </c>
      <c r="AG27" s="48" t="inlineStr">
        <is>
          <t>ONP0314</t>
        </is>
      </c>
      <c r="AH27" s="8" t="n">
        <v>2</v>
      </c>
      <c r="AI27" s="48" t="inlineStr">
        <is>
          <t>VPA2</t>
        </is>
      </c>
      <c r="AJ27" s="48" t="inlineStr">
        <is>
          <t>Aktif</t>
        </is>
      </c>
      <c r="AK27" s="8" t="n">
        <v>59</v>
      </c>
      <c r="AL27" s="48" t="inlineStr">
        <is>
          <t>Laki-laki</t>
        </is>
      </c>
      <c r="AM27" s="48" t="inlineStr">
        <is>
          <t>Sudah menikah</t>
        </is>
      </c>
      <c r="AN27" s="48" t="inlineStr">
        <is>
          <t>SD/Sederajat</t>
        </is>
      </c>
      <c r="AO27" s="48" t="inlineStr">
        <is>
          <t>Petani</t>
        </is>
      </c>
      <c r="AP27" s="8" t="n">
        <v>1</v>
      </c>
      <c r="AQ27" s="8" t="n">
        <v>0</v>
      </c>
      <c r="AR27" s="8" t="n">
        <v>0</v>
      </c>
      <c r="AS27" s="8" t="n">
        <v>0</v>
      </c>
      <c r="AT27" s="8" t="n">
        <v>0</v>
      </c>
      <c r="AU27" s="8" t="n">
        <v>0</v>
      </c>
      <c r="AV27" s="8" t="n">
        <v>0</v>
      </c>
      <c r="AW27" s="8" t="n">
        <v>0</v>
      </c>
      <c r="AX27" s="48" t="n"/>
      <c r="AY27" s="48" t="inlineStr">
        <is>
          <t>Peternak</t>
        </is>
      </c>
      <c r="AZ27" s="8" t="n">
        <v>0</v>
      </c>
      <c r="BA27" s="8" t="n">
        <v>1</v>
      </c>
      <c r="BB27" s="8" t="n">
        <v>0</v>
      </c>
      <c r="BC27" s="8" t="n">
        <v>0</v>
      </c>
      <c r="BD27" s="8" t="n">
        <v>0</v>
      </c>
      <c r="BE27" s="8" t="n">
        <v>0</v>
      </c>
      <c r="BF27" s="8" t="n">
        <v>0</v>
      </c>
      <c r="BG27" s="8" t="n">
        <v>0</v>
      </c>
      <c r="BH27" s="48" t="n"/>
      <c r="BI27" s="48" t="inlineStr">
        <is>
          <t>Rp2.500.000 - Rp3.500.000</t>
        </is>
      </c>
      <c r="BJ27" s="8" t="n">
        <v>3</v>
      </c>
      <c r="BK27" s="8" t="n">
        <v>3</v>
      </c>
      <c r="BL27" s="8" t="n">
        <v>0</v>
      </c>
      <c r="BM27" s="8" t="n">
        <v>0</v>
      </c>
      <c r="BN27" s="48" t="inlineStr">
        <is>
          <t>Milik sendiri</t>
        </is>
      </c>
      <c r="BO27" s="48" t="inlineStr">
        <is>
          <t>Permanen (dinding bata dan semen)</t>
        </is>
      </c>
      <c r="BP27" s="8" t="n">
        <v>1</v>
      </c>
      <c r="BQ27" s="8" t="n">
        <v>0</v>
      </c>
      <c r="BR27" s="8" t="n">
        <v>0</v>
      </c>
      <c r="BS27" s="8" t="n">
        <v>0</v>
      </c>
      <c r="BT27" s="8" t="n">
        <v>0</v>
      </c>
      <c r="BU27" s="48" t="n"/>
      <c r="BV27" s="48" t="inlineStr">
        <is>
          <t>Semen</t>
        </is>
      </c>
      <c r="BW27" s="8" t="n">
        <v>0</v>
      </c>
      <c r="BX27" s="8" t="n">
        <v>1</v>
      </c>
      <c r="BY27" s="8" t="n">
        <v>0</v>
      </c>
      <c r="BZ27" s="8" t="n">
        <v>0</v>
      </c>
      <c r="CA27" s="8" t="n">
        <v>0</v>
      </c>
      <c r="CB27" s="48" t="n"/>
      <c r="CC27" s="48" t="inlineStr">
        <is>
          <t>Genting</t>
        </is>
      </c>
      <c r="CD27" s="8" t="n">
        <v>0</v>
      </c>
      <c r="CE27" s="8" t="n">
        <v>0</v>
      </c>
      <c r="CF27" s="8" t="n">
        <v>0</v>
      </c>
      <c r="CG27" s="8" t="n">
        <v>0</v>
      </c>
      <c r="CH27" s="8" t="n">
        <v>0</v>
      </c>
      <c r="CI27" s="8" t="n">
        <v>1</v>
      </c>
      <c r="CJ27" s="8" t="n">
        <v>0</v>
      </c>
      <c r="CK27" s="48" t="n"/>
      <c r="CL27" s="48" t="inlineStr">
        <is>
          <t>Ya</t>
        </is>
      </c>
      <c r="CM27" s="8" t="n">
        <v>2024</v>
      </c>
      <c r="CN27" s="48" t="inlineStr">
        <is>
          <t>Fixed-Dome (Kubah Tetap)</t>
        </is>
      </c>
      <c r="CO27" s="48" t="inlineStr">
        <is>
          <t>6 m³ (4-5 ekor sapi, ±5 jam memasak/hari, ±50 kg</t>
        </is>
      </c>
      <c r="CP27" s="48" t="inlineStr">
        <is>
          <t>Anggota keluarga - laki-laki</t>
        </is>
      </c>
      <c r="CQ27" s="8" t="n">
        <v>0</v>
      </c>
      <c r="CR27" s="8" t="n">
        <v>0</v>
      </c>
      <c r="CS27" s="8" t="n">
        <v>0</v>
      </c>
      <c r="CT27" s="8" t="n">
        <v>0</v>
      </c>
      <c r="CU27" s="10" t="n">
        <v>1</v>
      </c>
      <c r="CV27" s="10" t="n">
        <v>0</v>
      </c>
      <c r="CW27" s="10" t="n">
        <v>0</v>
      </c>
      <c r="CX27" s="8" t="n">
        <v>0</v>
      </c>
      <c r="CY27" s="48" t="inlineStr">
        <is>
          <t>Anggota keluarga - laki-laki</t>
        </is>
      </c>
      <c r="CZ27" s="8" t="n">
        <v>1</v>
      </c>
      <c r="DA27" s="8" t="n">
        <v>0</v>
      </c>
      <c r="DB27" s="8" t="n">
        <v>0</v>
      </c>
      <c r="DC27" s="48" t="n"/>
      <c r="DD27" s="48" t="inlineStr">
        <is>
          <t>Anggota keluarga - laki-laki CPO atau pendamping</t>
        </is>
      </c>
      <c r="DE27" s="8" t="n">
        <v>1</v>
      </c>
      <c r="DF27" s="8" t="n">
        <v>0</v>
      </c>
      <c r="DG27" s="8" t="n">
        <v>1</v>
      </c>
      <c r="DH27" s="8" t="n">
        <v>0</v>
      </c>
      <c r="DI27" s="48" t="n"/>
      <c r="DJ27" s="48" t="inlineStr">
        <is>
          <t>Anggota keluarga - laki-laki CPO atau pendamping</t>
        </is>
      </c>
      <c r="DK27" s="8" t="n">
        <v>1</v>
      </c>
      <c r="DL27" s="8" t="n">
        <v>0</v>
      </c>
      <c r="DM27" s="8" t="n">
        <v>1</v>
      </c>
      <c r="DN27" s="8" t="n">
        <v>0</v>
      </c>
      <c r="DO27" s="48" t="n"/>
      <c r="DP27" s="8" t="n">
        <v>1</v>
      </c>
      <c r="DQ27" s="8" t="n">
        <v>0</v>
      </c>
      <c r="DR27" s="8" t="n">
        <v>0</v>
      </c>
      <c r="DS27" s="48" t="n"/>
      <c r="DT27" s="48" t="n"/>
      <c r="DU27" s="48" t="n"/>
      <c r="DV27" s="48" t="inlineStr">
        <is>
          <t>Ya</t>
        </is>
      </c>
      <c r="DW27" s="48" t="n"/>
      <c r="DX27" s="48" t="n"/>
      <c r="DY27" s="48" t="n"/>
      <c r="DZ27" s="48" t="n"/>
      <c r="EA27" s="48" t="n"/>
      <c r="EB27" s="48" t="n"/>
      <c r="EC27" s="48" t="n"/>
      <c r="ED27" s="48" t="n"/>
      <c r="EE27" s="48" t="n"/>
      <c r="EF27" s="48" t="n"/>
      <c r="EG27" s="48" t="n"/>
      <c r="EH27" s="48" t="n"/>
      <c r="EI27" s="48" t="inlineStr">
        <is>
          <t>Tidak ada masalah</t>
        </is>
      </c>
      <c r="EJ27" s="8" t="n">
        <v>0</v>
      </c>
      <c r="EK27" s="8" t="n">
        <v>0</v>
      </c>
      <c r="EL27" s="8" t="n">
        <v>0</v>
      </c>
      <c r="EM27" s="8" t="n">
        <v>1</v>
      </c>
      <c r="EN27" s="8" t="n">
        <v>0</v>
      </c>
      <c r="EO27" s="11" t="n"/>
      <c r="EP27" s="48" t="inlineStr">
        <is>
          <t>Ya, cukup jelas dan mudah diikuti</t>
        </is>
      </c>
      <c r="EQ27" s="48" t="inlineStr">
        <is>
          <t>Pelatihan</t>
        </is>
      </c>
      <c r="ER27" s="48" t="inlineStr">
        <is>
          <t>CPO atau pendamping</t>
        </is>
      </c>
      <c r="ES27" s="8" t="n">
        <v>1</v>
      </c>
      <c r="ET27" s="8" t="n">
        <v>0</v>
      </c>
      <c r="EU27" s="8" t="n">
        <v>0</v>
      </c>
      <c r="EV27" s="8" t="n">
        <v>0</v>
      </c>
      <c r="EW27" s="48" t="n"/>
      <c r="EX27" s="48" t="inlineStr">
        <is>
          <t>Anggota keluarga - Laki-laki</t>
        </is>
      </c>
      <c r="EY27" s="8" t="n">
        <v>1</v>
      </c>
      <c r="EZ27" s="8" t="n">
        <v>0</v>
      </c>
      <c r="FA27" s="8" t="n">
        <v>0</v>
      </c>
      <c r="FB27" s="48" t="n"/>
      <c r="FC27" s="48" t="inlineStr">
        <is>
          <t>Setiap minggu</t>
        </is>
      </c>
      <c r="FD27" s="48" t="n"/>
      <c r="FE27" s="48" t="inlineStr">
        <is>
          <t>Mengetahui</t>
        </is>
      </c>
      <c r="FF27" s="48" t="inlineStr">
        <is>
          <t>Selalu (setiap hari)</t>
        </is>
      </c>
      <c r="FG27" s="48" t="inlineStr">
        <is>
          <t>Mengetahui</t>
        </is>
      </c>
      <c r="FH27" s="48" t="inlineStr">
        <is>
          <t>Selalu (setiap hari)</t>
        </is>
      </c>
      <c r="FI27" s="48" t="inlineStr">
        <is>
          <t>Mengetahui</t>
        </is>
      </c>
      <c r="FJ27" s="48" t="inlineStr">
        <is>
          <t>Selalu (setiap hari)</t>
        </is>
      </c>
      <c r="FK27" s="48" t="inlineStr">
        <is>
          <t>Mengetahui</t>
        </is>
      </c>
      <c r="FL27" s="48" t="inlineStr">
        <is>
          <t>Sering (setiap minggu)</t>
        </is>
      </c>
      <c r="FM27" s="48" t="inlineStr">
        <is>
          <t>Mengetahui</t>
        </is>
      </c>
      <c r="FN27" s="48" t="inlineStr">
        <is>
          <t>Cukup sering (2 minggu sekali)</t>
        </is>
      </c>
      <c r="FO27" s="48" t="inlineStr">
        <is>
          <t>Mengetahui</t>
        </is>
      </c>
      <c r="FP27" s="48" t="inlineStr">
        <is>
          <t>Cukup sering (2 minggu sekali)</t>
        </is>
      </c>
      <c r="FQ27" s="48" t="inlineStr">
        <is>
          <t>Mengetahui</t>
        </is>
      </c>
      <c r="FR27" s="48" t="inlineStr">
        <is>
          <t>Ya</t>
        </is>
      </c>
      <c r="FS27" s="48" t="inlineStr">
        <is>
          <t>Mengetahui</t>
        </is>
      </c>
      <c r="FT27" s="48" t="inlineStr">
        <is>
          <t>Ya, selalu</t>
        </is>
      </c>
      <c r="FU27" s="48" t="inlineStr">
        <is>
          <t>Laki-laki dewasa Perempuan dewasa</t>
        </is>
      </c>
      <c r="FV27" s="8" t="n">
        <v>1</v>
      </c>
      <c r="FW27" s="8" t="n">
        <v>1</v>
      </c>
      <c r="FX27" s="8" t="n">
        <v>0</v>
      </c>
      <c r="FY27" s="8" t="n">
        <v>0</v>
      </c>
      <c r="FZ27" s="48" t="inlineStr">
        <is>
          <t>Memahami</t>
        </is>
      </c>
      <c r="GA27" s="48" t="inlineStr">
        <is>
          <t>CPO</t>
        </is>
      </c>
      <c r="GB27" s="8" t="n">
        <v>1</v>
      </c>
      <c r="GC27" s="8" t="n">
        <v>0</v>
      </c>
      <c r="GD27" s="8" t="n">
        <v>0</v>
      </c>
      <c r="GE27" s="8" t="n">
        <v>0</v>
      </c>
      <c r="GF27" s="48" t="n"/>
      <c r="GG27" s="48" t="inlineStr">
        <is>
          <t>Sering</t>
        </is>
      </c>
      <c r="GH27" s="48" t="inlineStr">
        <is>
          <t>Ya</t>
        </is>
      </c>
      <c r="GI27" s="48" t="inlineStr">
        <is>
          <t>Tetangga</t>
        </is>
      </c>
      <c r="GJ27" s="8" t="n">
        <v>1</v>
      </c>
      <c r="GK27" s="8" t="n">
        <v>0</v>
      </c>
      <c r="GL27" s="8" t="n">
        <v>0</v>
      </c>
      <c r="GM27" s="8" t="n">
        <v>0</v>
      </c>
      <c r="GN27" s="48" t="n"/>
      <c r="GO27" s="8" t="n">
        <v>10</v>
      </c>
      <c r="GP27" s="48" t="inlineStr">
        <is>
          <t>Penuh (100%)</t>
        </is>
      </c>
      <c r="GQ27" s="48" t="inlineStr">
        <is>
          <t>Kayu bakar LPG</t>
        </is>
      </c>
      <c r="GR27" s="8" t="n">
        <v>1</v>
      </c>
      <c r="GS27" s="8" t="n">
        <v>1</v>
      </c>
      <c r="GT27" s="8" t="n">
        <v>0</v>
      </c>
      <c r="GU27" s="8" t="n">
        <v>0</v>
      </c>
      <c r="GV27" s="8" t="n">
        <v>0</v>
      </c>
      <c r="GW27" s="8" t="n">
        <v>0</v>
      </c>
      <c r="GX27" s="8" t="n">
        <v>0</v>
      </c>
      <c r="GY27" s="48" t="n"/>
      <c r="GZ27" s="48" t="inlineStr">
        <is>
          <t>Ya</t>
        </is>
      </c>
      <c r="HA27" s="8" t="n">
        <v>15</v>
      </c>
      <c r="HB27" s="8" t="n">
        <v>150</v>
      </c>
      <c r="HC27" s="8" t="n">
        <v>5</v>
      </c>
      <c r="HD27" s="8" t="n">
        <v>50000</v>
      </c>
      <c r="HE27" s="8" t="n">
        <v>9</v>
      </c>
      <c r="HF27" s="8" t="n">
        <v>75000</v>
      </c>
      <c r="HG27" s="8" t="n">
        <v>3</v>
      </c>
      <c r="HH27" s="8" t="n">
        <v>25000</v>
      </c>
      <c r="HI27" s="48" t="n"/>
      <c r="HJ27" s="48" t="n"/>
      <c r="HK27" s="48" t="n"/>
      <c r="HL27" s="48" t="n"/>
      <c r="HM27" s="48" t="n"/>
      <c r="HN27" s="48" t="n"/>
      <c r="HO27" s="48" t="n"/>
      <c r="HP27" s="48" t="n"/>
      <c r="HQ27" s="48" t="n"/>
      <c r="HR27" s="48" t="n"/>
      <c r="HS27" s="48" t="n"/>
      <c r="HT27" s="48" t="n"/>
      <c r="HU27" s="48" t="n"/>
      <c r="HV27" s="48" t="n"/>
      <c r="HW27" s="48" t="n"/>
      <c r="HX27" s="48" t="n"/>
      <c r="HY27" s="8" t="n">
        <v>10</v>
      </c>
      <c r="HZ27" s="8" t="n">
        <v>100000</v>
      </c>
      <c r="IA27" s="8" t="n">
        <v>6</v>
      </c>
      <c r="IB27" s="8" t="n">
        <v>50000</v>
      </c>
      <c r="IC27" s="48" t="n"/>
      <c r="ID27" s="48" t="n"/>
      <c r="IE27" s="48" t="n"/>
      <c r="IF27" s="48" t="n"/>
      <c r="IG27" s="48" t="n"/>
      <c r="IH27" s="48" t="n"/>
      <c r="II27" s="48" t="n"/>
      <c r="IJ27" s="48" t="n"/>
      <c r="IK27" s="48" t="inlineStr">
        <is>
          <t>50-65 kg</t>
        </is>
      </c>
      <c r="IL27" s="48" t="inlineStr">
        <is>
          <t>3-5 jam</t>
        </is>
      </c>
      <c r="IM27" s="48" t="inlineStr">
        <is>
          <t>Ya</t>
        </is>
      </c>
      <c r="IN27" s="48" t="inlineStr">
        <is>
          <t>Tidak</t>
        </is>
      </c>
      <c r="IO27" s="48" t="inlineStr">
        <is>
          <t>Jauh lebih bersih</t>
        </is>
      </c>
      <c r="IP27" s="48" t="n"/>
      <c r="IQ27" s="48" t="inlineStr">
        <is>
          <t>Tidak pernah</t>
        </is>
      </c>
      <c r="IR27" s="48" t="n"/>
      <c r="IS27" s="48" t="n"/>
      <c r="IT27" s="48" t="n"/>
      <c r="IU27" s="48" t="n"/>
      <c r="IV27" s="48" t="n"/>
      <c r="IW27" s="48" t="n"/>
      <c r="IX27" s="48" t="n"/>
      <c r="IY27" s="48" t="n"/>
      <c r="IZ27" s="48" t="inlineStr">
        <is>
          <t>Tidak pernah</t>
        </is>
      </c>
      <c r="JA27" s="48" t="n"/>
      <c r="JB27" s="48" t="n"/>
      <c r="JC27" s="48" t="n"/>
      <c r="JD27" s="48" t="n"/>
      <c r="JE27" s="48" t="n"/>
      <c r="JF27" s="48" t="n"/>
      <c r="JG27" s="48" t="n"/>
      <c r="JH27" s="48" t="n"/>
      <c r="JI27" s="48" t="inlineStr">
        <is>
          <t>Tidak pernah</t>
        </is>
      </c>
      <c r="JJ27" s="48" t="n"/>
      <c r="JK27" s="48" t="n"/>
      <c r="JL27" s="48" t="n"/>
      <c r="JM27" s="48" t="n"/>
      <c r="JN27" s="48" t="n"/>
      <c r="JO27" s="48" t="n"/>
      <c r="JP27" s="48" t="n"/>
      <c r="JQ27" s="48" t="n"/>
      <c r="JR27" s="48" t="inlineStr">
        <is>
          <t>Tidak pernah</t>
        </is>
      </c>
      <c r="JS27" s="48" t="n"/>
      <c r="JT27" s="48" t="n"/>
      <c r="JU27" s="48" t="n"/>
      <c r="JV27" s="48" t="n"/>
      <c r="JW27" s="48" t="n"/>
      <c r="JX27" s="48" t="n"/>
      <c r="JY27" s="48" t="n"/>
      <c r="JZ27" s="48" t="n"/>
      <c r="KA27" s="48" t="inlineStr">
        <is>
          <t>Tidak pernah</t>
        </is>
      </c>
      <c r="KB27" s="48" t="n"/>
      <c r="KC27" s="48" t="n"/>
      <c r="KD27" s="48" t="n"/>
      <c r="KE27" s="48" t="n"/>
      <c r="KF27" s="48" t="n"/>
      <c r="KG27" s="48" t="n"/>
      <c r="KH27" s="48" t="n"/>
      <c r="KI27" s="48" t="n"/>
      <c r="KJ27" s="48" t="inlineStr">
        <is>
          <t>Tidak pernah</t>
        </is>
      </c>
      <c r="KK27" s="48" t="n"/>
      <c r="KL27" s="48" t="n"/>
      <c r="KM27" s="48" t="n"/>
      <c r="KN27" s="48" t="n"/>
      <c r="KO27" s="48" t="n"/>
      <c r="KP27" s="48" t="n"/>
      <c r="KQ27" s="48" t="n"/>
      <c r="KR27" s="48" t="n"/>
      <c r="KS27" s="48" t="inlineStr">
        <is>
          <t>Cukup membaik</t>
        </is>
      </c>
      <c r="KT27" s="48" t="inlineStr">
        <is>
          <t>0-1 kali</t>
        </is>
      </c>
      <c r="KU27" s="48" t="inlineStr">
        <is>
          <t>0-1 kali</t>
        </is>
      </c>
      <c r="KV27" s="48" t="inlineStr">
        <is>
          <t>Laki-laki dewasa</t>
        </is>
      </c>
      <c r="KW27" s="8" t="n">
        <v>1</v>
      </c>
      <c r="KX27" s="8" t="n">
        <v>0</v>
      </c>
      <c r="KY27" s="8" t="n">
        <v>0</v>
      </c>
      <c r="KZ27" s="8" t="n">
        <v>0</v>
      </c>
      <c r="LA27" s="48" t="inlineStr">
        <is>
          <t>Cukup membaik</t>
        </is>
      </c>
      <c r="LB27" s="48" t="inlineStr">
        <is>
          <t>Cukup membaik</t>
        </is>
      </c>
      <c r="LC27" s="8" t="n">
        <v>3</v>
      </c>
      <c r="LD27" s="8" t="n">
        <v>3</v>
      </c>
      <c r="LE27" s="8" t="n">
        <v>0</v>
      </c>
      <c r="LF27" s="8" t="n">
        <v>0</v>
      </c>
      <c r="LG27" s="48" t="inlineStr">
        <is>
          <t>Ya</t>
        </is>
      </c>
      <c r="LH27" s="8" t="n">
        <v>100000</v>
      </c>
      <c r="LI27" s="48" t="n"/>
      <c r="LJ27" s="48" t="inlineStr">
        <is>
          <t>Kebutuhan rumah tangga</t>
        </is>
      </c>
      <c r="LK27" s="8" t="n">
        <v>0</v>
      </c>
      <c r="LL27" s="8" t="n">
        <v>0</v>
      </c>
      <c r="LM27" s="8" t="n">
        <v>0</v>
      </c>
      <c r="LN27" s="8" t="n">
        <v>0</v>
      </c>
      <c r="LO27" s="8" t="n">
        <v>1</v>
      </c>
      <c r="LP27" s="8" t="n">
        <v>0</v>
      </c>
      <c r="LQ27" s="8" t="n">
        <v>0</v>
      </c>
      <c r="LR27" s="48" t="n"/>
      <c r="LS27" s="8" t="n">
        <v>15</v>
      </c>
      <c r="LT27" s="8" t="n">
        <v>15</v>
      </c>
      <c r="LU27" s="8" t="n">
        <v>0</v>
      </c>
      <c r="LV27" s="8" t="n">
        <v>5</v>
      </c>
      <c r="LW27" s="8" t="n">
        <v>5</v>
      </c>
      <c r="LX27" s="8" t="n">
        <v>0</v>
      </c>
      <c r="LY27" s="8" t="n">
        <v>5</v>
      </c>
      <c r="LZ27" s="8" t="n">
        <v>5</v>
      </c>
      <c r="MA27" s="8" t="n">
        <v>0</v>
      </c>
      <c r="MB27" s="48" t="inlineStr">
        <is>
          <t>Ya</t>
        </is>
      </c>
      <c r="MC27" s="8" t="n">
        <v>30</v>
      </c>
      <c r="MD27" s="8" t="n">
        <v>15</v>
      </c>
      <c r="ME27" s="8" t="n">
        <v>30</v>
      </c>
      <c r="MF27" s="8" t="n">
        <v>15</v>
      </c>
      <c r="MG27" s="8" t="n">
        <v>0</v>
      </c>
      <c r="MH27" s="8" t="n">
        <v>0</v>
      </c>
      <c r="MI27" s="48" t="inlineStr">
        <is>
          <t>Istirahat</t>
        </is>
      </c>
      <c r="MJ27" s="8" t="n">
        <v>0</v>
      </c>
      <c r="MK27" s="8" t="n">
        <v>0</v>
      </c>
      <c r="ML27" s="8" t="n">
        <v>1</v>
      </c>
      <c r="MM27" s="8" t="n">
        <v>0</v>
      </c>
      <c r="MN27" s="8" t="n">
        <v>0</v>
      </c>
      <c r="MO27" s="8" t="n">
        <v>0</v>
      </c>
      <c r="MP27" s="48" t="n"/>
      <c r="MQ27" s="48" t="n"/>
      <c r="MR27" s="48" t="inlineStr">
        <is>
          <t>santai bersama keluarga</t>
        </is>
      </c>
      <c r="MS27" s="48" t="n"/>
      <c r="MT27" s="48" t="inlineStr">
        <is>
          <t>nonton tv</t>
        </is>
      </c>
      <c r="MU27" s="48" t="inlineStr">
        <is>
          <t>Tidak</t>
        </is>
      </c>
      <c r="MV27" s="48" t="n"/>
      <c r="MW27" s="48" t="n"/>
      <c r="MX27" s="48" t="n"/>
      <c r="MY27" s="48" t="n"/>
      <c r="MZ27" s="48" t="n"/>
      <c r="NA27" s="48" t="n"/>
      <c r="NB27" s="48" t="n"/>
      <c r="NC27" s="48" t="n"/>
      <c r="ND27" s="48" t="n"/>
      <c r="NE27" s="48" t="n"/>
      <c r="NF27" s="48" t="n"/>
      <c r="NG27" s="48" t="n"/>
      <c r="NH27" s="48" t="n"/>
      <c r="NI27" s="48" t="n"/>
      <c r="NJ27" s="48" t="n"/>
      <c r="NK27" s="48" t="n"/>
      <c r="NL27" s="48" t="inlineStr">
        <is>
          <t>Ya</t>
        </is>
      </c>
      <c r="NM27" s="48" t="inlineStr">
        <is>
          <t>Kombinasi dana mandiri dan dana hibah</t>
        </is>
      </c>
      <c r="NN27" s="48" t="inlineStr">
        <is>
          <t>&gt;11.000.001</t>
        </is>
      </c>
      <c r="NO27" s="48" t="inlineStr">
        <is>
          <t>Pemerintah</t>
        </is>
      </c>
      <c r="NP27" s="48" t="n"/>
      <c r="NQ27" s="48" t="n"/>
      <c r="NR27" s="48" t="n"/>
      <c r="NS27" s="48" t="n"/>
      <c r="NT27" s="48" t="n"/>
      <c r="NU27" s="48" t="n"/>
      <c r="NV27" s="48" t="inlineStr">
        <is>
          <t>Anggota keluarga - Laki-laki dewasa</t>
        </is>
      </c>
      <c r="NW27" s="48" t="n"/>
      <c r="NX27" s="48" t="inlineStr">
        <is>
          <t>Sedikit meningkat</t>
        </is>
      </c>
      <c r="NY27" s="8" t="n">
        <v>45</v>
      </c>
      <c r="NZ27" s="8" t="n">
        <v>10</v>
      </c>
      <c r="OA27" s="8" t="n">
        <v>0</v>
      </c>
      <c r="OB27" s="8" t="n">
        <v>5</v>
      </c>
      <c r="OC27" s="8" t="n">
        <v>5</v>
      </c>
      <c r="OD27" s="8" t="n">
        <v>0</v>
      </c>
      <c r="OE27" s="48" t="inlineStr">
        <is>
          <t>Lebih baik</t>
        </is>
      </c>
      <c r="OF27" s="48" t="inlineStr">
        <is>
          <t>Jauh lebih baik (beda waktu memasak lebih cepat setengah jam atau lebih, ATAU tidak lagi ada rasa/bau makanan yang berubah, ATAU alasan lainnya)</t>
        </is>
      </c>
      <c r="OG27" s="48" t="inlineStr">
        <is>
          <t>Ya</t>
        </is>
      </c>
      <c r="OH27" s="8" t="n">
        <v>0</v>
      </c>
      <c r="OI27" s="8" t="n">
        <v>2</v>
      </c>
      <c r="OJ27" s="8" t="n">
        <v>0</v>
      </c>
      <c r="OK27" s="8" t="n">
        <v>0</v>
      </c>
      <c r="OL27" s="8" t="n">
        <v>0</v>
      </c>
      <c r="OM27" s="8" t="n">
        <v>0</v>
      </c>
      <c r="ON27" s="8" t="n">
        <v>0</v>
      </c>
      <c r="OO27" s="8" t="n">
        <v>0</v>
      </c>
      <c r="OP27" s="48">
        <f>VLOOKUP(AG27,'BUS 2'!$G$1:$CU$424,2,0)</f>
        <v/>
      </c>
      <c r="OQ27" s="8">
        <f>VLOOKUP(AG27,'BUS 2'!$G$1:$CU$424,3,0)</f>
        <v/>
      </c>
      <c r="OR27" s="8">
        <f>VLOOKUP(AG27,'BUS 2'!$G$1:$CU$424,4,0)</f>
        <v/>
      </c>
      <c r="OS27" s="8">
        <f>VLOOKUP(AG27,'BUS 2'!$G$1:$CU$424,5,0)</f>
        <v/>
      </c>
      <c r="OT27" s="8">
        <f>VLOOKUP(AG27,'BUS 2'!$G$1:$CU$424,6,0)</f>
        <v/>
      </c>
      <c r="OU27" s="8">
        <f>VLOOKUP(AG27,'BUS 2'!$G$1:$CU$424,7,0)</f>
        <v/>
      </c>
      <c r="OV27" s="8">
        <f>VLOOKUP(AG27,'BUS 2'!$G$1:$CU$424,8,0)</f>
        <v/>
      </c>
      <c r="OW27" s="8">
        <f>VLOOKUP(AG27,'BUS 2'!$G$1:$CU$424,9,0)</f>
        <v/>
      </c>
      <c r="OX27" s="8">
        <f>VLOOKUP(AG27,'BUS 2'!$G$1:$CU$424,10,0)</f>
        <v/>
      </c>
      <c r="OY27" s="8">
        <f>VLOOKUP(AG27,'BUS 2'!$G$1:$CU$424,11,0)</f>
        <v/>
      </c>
      <c r="OZ27" s="8">
        <f>VLOOKUP(AG27,'BUS 2'!$G$1:$CU$424,12,0)</f>
        <v/>
      </c>
      <c r="PA27" s="8">
        <f>VLOOKUP(AG27,'BUS 2'!$G$1:$CU$424,13,0)</f>
        <v/>
      </c>
      <c r="PB27" s="8">
        <f>VLOOKUP(AG27,'BUS 2'!$G$1:$CU$424,14,0)</f>
        <v/>
      </c>
      <c r="PC27" s="8">
        <f>VLOOKUP(AG27,'BUS 2'!$G$1:$CU$424,15,0)</f>
        <v/>
      </c>
      <c r="PD27" s="8">
        <f>VLOOKUP(AG27,'BUS 2'!$G$1:$CU$424,16,0)</f>
        <v/>
      </c>
      <c r="PE27" s="8">
        <f>VLOOKUP(AG27,'BUS 2'!$G$1:$CU$424,17,0)</f>
        <v/>
      </c>
      <c r="PF27" s="8">
        <f>VLOOKUP(AG27,'BUS 2'!$G$1:$CU$424,18,0)</f>
        <v/>
      </c>
      <c r="PG27" s="8">
        <f>VLOOKUP(AG27,'BUS 2'!$G$1:$CU$424,19,0)</f>
        <v/>
      </c>
      <c r="PH27" s="8">
        <f>VLOOKUP(AG27,'BUS 2'!$G$1:$CU$424,20,0)</f>
        <v/>
      </c>
      <c r="PI27" s="8">
        <f>VLOOKUP(AG27,'BUS 2'!$G$1:$CU$424,21,0)</f>
        <v/>
      </c>
      <c r="PJ27" s="8">
        <f>VLOOKUP(AG27,'BUS 2'!$G$1:$CU$424,22,0)</f>
        <v/>
      </c>
      <c r="PK27" s="8">
        <f>VLOOKUP(AG27,'BUS 2'!$G$1:$CU$424,23,0)</f>
        <v/>
      </c>
      <c r="PL27" s="8">
        <f>VLOOKUP(AG27,'BUS 2'!$G$1:$CU$424,24,0)</f>
        <v/>
      </c>
      <c r="PM27" s="8">
        <f>VLOOKUP(AG27,'BUS 2'!$G$1:$CU$424,25,0)</f>
        <v/>
      </c>
      <c r="PN27" s="8">
        <f>VLOOKUP(AG27,'BUS 2'!$G$1:$CU$424,26,0)</f>
        <v/>
      </c>
      <c r="PO27" s="8">
        <f>VLOOKUP(AG27,'BUS 2'!$G$1:$CU$424,27,0)</f>
        <v/>
      </c>
      <c r="PP27" s="8">
        <f>VLOOKUP(AG27,'BUS 2'!$G$1:$CU$424,28,0)</f>
        <v/>
      </c>
      <c r="PQ27" s="8">
        <f>VLOOKUP(AG27,'BUS 2'!$G$1:$CU$424,29,0)</f>
        <v/>
      </c>
      <c r="PR27" s="8">
        <f>VLOOKUP(AG27,'BUS 2'!$G$1:$CU$424,30,0)</f>
        <v/>
      </c>
      <c r="PS27" s="8">
        <f>VLOOKUP(AG27,'BUS 2'!$G$1:$CU$424,31,0)</f>
        <v/>
      </c>
      <c r="PT27" s="48" t="n"/>
      <c r="PU27" s="48" t="n"/>
      <c r="PV27" s="48" t="n"/>
      <c r="PW27" s="48" t="n"/>
      <c r="PX27" s="48" t="n"/>
      <c r="PY27" s="48" t="n"/>
      <c r="PZ27" s="48" t="n"/>
      <c r="QA27" s="48" t="n"/>
      <c r="QB27" s="48" t="n"/>
      <c r="QC27" s="48" t="n"/>
      <c r="QD27" s="48" t="n"/>
      <c r="QE27" s="48" t="inlineStr">
        <is>
          <t>1-Disebarkan ke lahan terbuka</t>
        </is>
      </c>
      <c r="QF27" s="8" t="n">
        <v>0</v>
      </c>
      <c r="QG27" s="8" t="n">
        <v>0</v>
      </c>
      <c r="QH27" s="8" t="n">
        <v>0</v>
      </c>
      <c r="QI27" s="8" t="n">
        <v>0</v>
      </c>
      <c r="QJ27" s="8" t="n">
        <v>0</v>
      </c>
      <c r="QK27" s="8" t="n">
        <v>1</v>
      </c>
      <c r="QL27" s="8" t="n">
        <v>0</v>
      </c>
      <c r="QM27" s="8" t="n">
        <v>0</v>
      </c>
      <c r="QN27" s="8" t="n">
        <v>0</v>
      </c>
      <c r="QO27" s="48" t="n"/>
      <c r="QP27" s="48" t="n"/>
      <c r="QQ27" s="48" t="n"/>
      <c r="QR27" s="48" t="n"/>
      <c r="QS27" s="48" t="n"/>
      <c r="QT27" s="48" t="n"/>
      <c r="QU27" s="48" t="n"/>
      <c r="QV27" s="48" t="n"/>
      <c r="QW27" s="48" t="n"/>
      <c r="QX27" s="48" t="n"/>
      <c r="QY27" s="48" t="n"/>
      <c r="QZ27" s="48" t="n"/>
      <c r="RA27" s="48" t="n"/>
      <c r="RB27" s="48" t="n"/>
      <c r="RC27" s="48" t="n"/>
      <c r="RD27" s="48" t="n"/>
      <c r="RE27" s="48" t="n"/>
      <c r="RF27" s="48" t="n"/>
      <c r="RG27" s="48" t="n"/>
      <c r="RH27" s="48" t="n"/>
      <c r="RI27" s="48" t="n"/>
      <c r="RJ27" s="48" t="n"/>
      <c r="RK27" s="48" t="n"/>
      <c r="RL27" s="48" t="n"/>
      <c r="RM27" s="48" t="n"/>
      <c r="RN27" s="48" t="n"/>
      <c r="RO27" s="48" t="n"/>
      <c r="RP27" s="48" t="n"/>
      <c r="RQ27" s="48" t="n"/>
      <c r="RR27" s="48" t="n"/>
      <c r="RS27" s="48" t="n"/>
      <c r="RT27" s="48" t="n"/>
      <c r="RU27" s="48" t="n"/>
      <c r="RV27" s="48" t="n"/>
      <c r="RW27" s="48" t="n"/>
      <c r="RX27" s="48" t="n"/>
      <c r="RY27" s="48" t="n"/>
      <c r="RZ27" s="48" t="n"/>
      <c r="SA27" s="48" t="n"/>
      <c r="SB27" s="48" t="n"/>
      <c r="SC27" s="48" t="n"/>
      <c r="SD27" s="48" t="n"/>
      <c r="SE27" s="48" t="n"/>
      <c r="SF27" s="48" t="n"/>
      <c r="SG27" s="48" t="n"/>
      <c r="SH27" s="48" t="n"/>
      <c r="SI27" s="48" t="n"/>
      <c r="SJ27" s="48" t="n"/>
      <c r="SK27" s="48" t="n"/>
      <c r="SL27" s="48" t="n"/>
      <c r="SM27" s="48" t="n"/>
      <c r="SN27" s="48" t="n"/>
      <c r="SO27" s="48" t="n"/>
      <c r="SP27" s="48" t="n"/>
      <c r="SQ27" s="48" t="n"/>
      <c r="SR27" s="48" t="n"/>
      <c r="SS27" s="48" t="n"/>
      <c r="ST27" s="48" t="n"/>
      <c r="SU27" s="48" t="n"/>
      <c r="SV27" s="48" t="n"/>
      <c r="SW27" s="48" t="n"/>
      <c r="SX27" s="48" t="n"/>
      <c r="SY27" s="8">
        <f>VLOOKUP(AG27,'BUS 2'!$G$1:$CU$424,33,0)</f>
        <v/>
      </c>
      <c r="SZ27" s="48">
        <f>VLOOKUP(AG27,'BUS 2'!$G$1:$CU$424,34,0)</f>
        <v/>
      </c>
      <c r="TA27" s="48">
        <f>VLOOKUP(AG27,'BUS 2'!$G$1:$CU$424,35,0)</f>
        <v/>
      </c>
      <c r="TB27" s="48">
        <f>VLOOKUP(AG27,'BUS 2'!$G$1:$CU$424,36,0)</f>
        <v/>
      </c>
      <c r="TC27" s="48">
        <f>VLOOKUP(AG27,'BUS 2'!$G$1:$CU$424,37,0)</f>
        <v/>
      </c>
      <c r="TD27" s="48">
        <f>VLOOKUP(AG27,'BUS 2'!$G$1:$CU$424,38,0)</f>
        <v/>
      </c>
      <c r="TE27" s="48">
        <f>VLOOKUP(AG27,'BUS 2'!$G$1:$CU$424,39,0)</f>
        <v/>
      </c>
      <c r="TF27" s="48">
        <f>VLOOKUP(AG27,'BUS 2'!$G$1:$CU$424,40,0)</f>
        <v/>
      </c>
      <c r="TG27" s="8">
        <f>VLOOKUP(AG27,'BUS 2'!$G$1:$CU$424,42,0)</f>
        <v/>
      </c>
      <c r="TH27" s="8">
        <f>VLOOKUP(AG27,'BUS 2'!$G$1:$CU$424,43,0)</f>
        <v/>
      </c>
      <c r="TI27" s="8">
        <f>VLOOKUP(AG27,'BUS 2'!$G$1:$CU$424,44,0)</f>
        <v/>
      </c>
      <c r="TJ27" s="8">
        <f>VLOOKUP(AG27,'BUS 2'!$G$1:$CU$424,45,0)</f>
        <v/>
      </c>
      <c r="TK27" s="8">
        <f>VLOOKUP(AG27,'BUS 2'!$G$1:$CU$424,46,0)</f>
        <v/>
      </c>
      <c r="TL27" s="8">
        <f>VLOOKUP(AG27,'BUS 2'!$G$1:$CU$424,47,0)</f>
        <v/>
      </c>
      <c r="TM27" s="8">
        <f>VLOOKUP(AG27,'BUS 2'!$G$1:$CU$424,48,0)</f>
        <v/>
      </c>
      <c r="TN27" s="8">
        <f>VLOOKUP(AG27,'BUS 2'!$G$1:$CU$424,49,0)</f>
        <v/>
      </c>
      <c r="TO27" s="8">
        <f>VLOOKUP(AG27,'BUS 2'!$G$1:$CU$424,50,0)</f>
        <v/>
      </c>
      <c r="TP27" s="8">
        <f>VLOOKUP(AG27,'BUS 2'!$G$1:$CU$424,51,0)</f>
        <v/>
      </c>
      <c r="TQ27" s="8">
        <f>VLOOKUP(AG27,'BUS 2'!$G$1:$CU$424,52,0)</f>
        <v/>
      </c>
      <c r="TR27" s="8">
        <f>VLOOKUP(AG27,'BUS 2'!$G$1:$CU$424,53,0)</f>
        <v/>
      </c>
      <c r="TS27" s="48">
        <f>VLOOKUP(AG27,'BUS 2'!$G$1:$CU$424,54,0)</f>
        <v/>
      </c>
      <c r="TT27" s="48">
        <f>VLOOKUP(AG27,'BUS 2'!$G$1:$CU$424,55,0)</f>
        <v/>
      </c>
      <c r="TU27" s="48">
        <f>VLOOKUP(AG27,'BUS 2'!$G$1:$CU$424,56,0)</f>
        <v/>
      </c>
      <c r="TV27" s="48">
        <f>VLOOKUP(AG27,'BUS 2'!$G$1:$CU$424,57,0)</f>
        <v/>
      </c>
      <c r="TW27" s="48">
        <f>VLOOKUP(AG27,'BUS 2'!$G$1:$CU$424,58,0)</f>
        <v/>
      </c>
      <c r="TX27" s="48">
        <f>VLOOKUP(AG27,'BUS 2'!$G$1:$CU$424,59,0)</f>
        <v/>
      </c>
      <c r="TY27" s="48">
        <f>VLOOKUP(AG27,'BUS 2'!$G$1:$CU$424,60,0)</f>
        <v/>
      </c>
      <c r="TZ27" s="48">
        <f>VLOOKUP(AG27,'BUS 2'!$G$1:$CU$424,61,0)</f>
        <v/>
      </c>
      <c r="UA27" s="48">
        <f>VLOOKUP(AG27,'BUS 2'!$G$1:$CU$424,62,0)</f>
        <v/>
      </c>
      <c r="UB27" s="48">
        <f>VLOOKUP(AG27,'BUS 2'!$G$1:$CU$424,63,0)</f>
        <v/>
      </c>
      <c r="UC27" s="48">
        <f>VLOOKUP(AG27,'BUS 2'!$G$1:$CU$424,64,0)</f>
        <v/>
      </c>
      <c r="UD27" s="48">
        <f>VLOOKUP(AG27,'BUS 2'!$G$1:$CU$424,65,0)</f>
        <v/>
      </c>
      <c r="UE27" s="48">
        <f>VLOOKUP(AG27,'BUS 2'!$G$1:$CU$424,66,0)</f>
        <v/>
      </c>
      <c r="UF27" s="48">
        <f>VLOOKUP(AG27,'BUS 2'!$G$1:$CU$424,67,0)</f>
        <v/>
      </c>
      <c r="UG27" s="48">
        <f>VLOOKUP(AG27,'BUS 2'!$G$1:$CU$424,68,0)</f>
        <v/>
      </c>
      <c r="UH27" s="48">
        <f>VLOOKUP(AG27,'BUS 2'!$G$1:$CU$424,69,0)</f>
        <v/>
      </c>
      <c r="UI27" s="48">
        <f>VLOOKUP(AG27,'BUS 2'!$G$1:$CU$424,70,0)</f>
        <v/>
      </c>
      <c r="UJ27" s="48">
        <f>VLOOKUP(AG27,'BUS 2'!$G$1:$CU$424,71,0)</f>
        <v/>
      </c>
      <c r="UK27" s="48">
        <f>VLOOKUP(AG27,'BUS 2'!$G$1:$CU$424,72,0)</f>
        <v/>
      </c>
      <c r="UL27" s="48">
        <f>VLOOKUP(AG27,'BUS 2'!$G$1:$CU$424,73,0)</f>
        <v/>
      </c>
      <c r="UM27" s="48">
        <f>VLOOKUP(AG27,'BUS 2'!$G$1:$CU$424,74,0)</f>
        <v/>
      </c>
      <c r="UN27" s="48">
        <f>VLOOKUP(AG27,'BUS 2'!$G$1:$CU$424,75,0)</f>
        <v/>
      </c>
      <c r="UO27" s="48">
        <f>VLOOKUP(AG27,'BUS 2'!$G$1:$CU$424,76,0)</f>
        <v/>
      </c>
      <c r="UP27" s="48">
        <f>VLOOKUP(AG27,'BUS 2'!$G$1:$CU$424,77,0)</f>
        <v/>
      </c>
      <c r="UQ27" s="48">
        <f>VLOOKUP(AG27,'BUS 2'!$G$1:$CU$424,78,0)</f>
        <v/>
      </c>
      <c r="UR27" s="48">
        <f>VLOOKUP(AG27,'BUS 2'!$G$1:$CU$424,79,0)</f>
        <v/>
      </c>
      <c r="US27" s="48">
        <f>VLOOKUP(AG27,'BUS 2'!$G$1:$CU$424,80,0)</f>
        <v/>
      </c>
      <c r="UT27" s="48">
        <f>VLOOKUP(AG27,'BUS 2'!$G$1:$CU$424,81,0)</f>
        <v/>
      </c>
      <c r="UU27" s="48" t="n"/>
      <c r="UV27" s="48" t="inlineStr">
        <is>
          <t>Pemberian pakan di kandang</t>
        </is>
      </c>
      <c r="UW27" s="48" t="n"/>
      <c r="UX27" s="48" t="n"/>
      <c r="UY27" s="48" t="n"/>
      <c r="UZ27" s="48" t="n"/>
      <c r="VA27" s="48" t="n"/>
      <c r="VB27" s="48" t="n"/>
      <c r="VC27" s="48" t="n"/>
      <c r="VD27" s="48" t="inlineStr">
        <is>
          <t>Sangat teratur (setiap hari)</t>
        </is>
      </c>
      <c r="VE27" s="48" t="n"/>
      <c r="VF27" s="48" t="n"/>
      <c r="VG27" s="48" t="n"/>
      <c r="VH27" s="48" t="n"/>
      <c r="VI27" s="48" t="n"/>
      <c r="VJ27" s="48" t="n"/>
      <c r="VK27" s="48" t="n"/>
      <c r="VL27" s="48" t="inlineStr">
        <is>
          <t>Sangat sering (&gt;1 kali sehari)</t>
        </is>
      </c>
      <c r="VM27" s="48" t="n"/>
      <c r="VN27" s="48" t="n"/>
      <c r="VO27" s="48" t="n"/>
      <c r="VP27" s="48" t="n"/>
      <c r="VQ27" s="48" t="n"/>
      <c r="VR27" s="48" t="n"/>
      <c r="VS27" s="48" t="n"/>
      <c r="VT27" s="48" t="n"/>
      <c r="VU27" s="48" t="n"/>
      <c r="VV27" s="48" t="n"/>
      <c r="VW27" s="48" t="n"/>
      <c r="VX27" s="48" t="n"/>
      <c r="VY27" s="48" t="n"/>
      <c r="VZ27" s="48" t="n"/>
      <c r="WA27" s="48" t="n"/>
      <c r="WB27" s="48" t="n"/>
      <c r="WC27" s="48" t="n"/>
      <c r="WD27" s="48" t="n"/>
      <c r="WE27" s="48" t="n"/>
      <c r="WF27" s="48" t="inlineStr">
        <is>
          <t>3-Disimpan terbuka (dry lot) 4-Disimpan dalam kotak bersekat 6-Digester biogas</t>
        </is>
      </c>
      <c r="WG27" s="8" t="n">
        <v>0</v>
      </c>
      <c r="WH27" s="8" t="n">
        <v>0</v>
      </c>
      <c r="WI27" s="8" t="n">
        <v>1</v>
      </c>
      <c r="WJ27" s="8" t="n">
        <v>1</v>
      </c>
      <c r="WK27" s="8" t="n">
        <v>0</v>
      </c>
      <c r="WL27" s="8" t="n">
        <v>1</v>
      </c>
      <c r="WM27" s="8" t="n">
        <v>0</v>
      </c>
      <c r="WN27" s="8" t="n">
        <v>0</v>
      </c>
      <c r="WO27" s="48" t="n"/>
      <c r="WP27" s="48" t="n"/>
      <c r="WQ27" s="48" t="n"/>
      <c r="WR27" s="48" t="n"/>
      <c r="WS27" s="48" t="n"/>
      <c r="WT27" s="48" t="n"/>
      <c r="WU27" s="48" t="n"/>
      <c r="WV27" s="48" t="n"/>
      <c r="WW27" s="48" t="n"/>
      <c r="WX27" s="48" t="n"/>
      <c r="WY27" s="48" t="n"/>
      <c r="WZ27" s="48" t="n"/>
      <c r="XA27" s="48" t="n"/>
      <c r="XB27" s="48" t="n"/>
      <c r="XC27" s="48" t="n"/>
      <c r="XD27" s="48" t="n"/>
      <c r="XE27" s="48" t="n"/>
      <c r="XF27" s="48" t="n"/>
      <c r="XG27" s="48" t="n"/>
      <c r="XH27" s="48" t="n"/>
      <c r="XI27" s="48" t="n"/>
      <c r="XJ27" s="48" t="n"/>
      <c r="XK27" s="48" t="n"/>
      <c r="XL27" s="48" t="n"/>
      <c r="XM27" s="48" t="n"/>
      <c r="XN27" s="48" t="n"/>
      <c r="XO27" s="48" t="n"/>
      <c r="XP27" s="48" t="n"/>
      <c r="XQ27" s="48" t="n"/>
      <c r="XR27" s="48" t="n"/>
      <c r="XS27" s="48" t="n"/>
      <c r="XT27" s="48" t="n"/>
      <c r="XU27" s="48" t="n"/>
      <c r="XV27" s="48" t="n"/>
      <c r="XW27" s="48" t="n"/>
      <c r="XX27" s="48" t="n"/>
      <c r="XY27" s="48" t="n"/>
      <c r="XZ27" s="48" t="n"/>
      <c r="YA27" s="48" t="n"/>
      <c r="YB27" s="48" t="n"/>
      <c r="YC27" s="48" t="n"/>
      <c r="YD27" s="48" t="n"/>
      <c r="YE27" s="48" t="n"/>
      <c r="YF27" s="48" t="n"/>
      <c r="YG27" s="48" t="n"/>
      <c r="YH27" s="48" t="n"/>
      <c r="YI27" s="48" t="n"/>
      <c r="YJ27" s="48" t="n"/>
      <c r="YK27" s="48" t="n"/>
      <c r="YL27" s="48" t="n"/>
      <c r="YM27" s="48" t="n"/>
      <c r="YN27" s="48" t="n"/>
      <c r="YO27" s="48" t="n"/>
      <c r="YP27" s="48" t="n"/>
      <c r="YQ27" s="48" t="n"/>
      <c r="YR27" s="48" t="n"/>
      <c r="YS27" s="48" t="n"/>
      <c r="YT27" s="48" t="n"/>
      <c r="YU27" s="48" t="n"/>
      <c r="YV27" s="48" t="n"/>
      <c r="YW27" s="48" t="n"/>
      <c r="YX27" s="48" t="n"/>
      <c r="YY27" s="48" t="n"/>
      <c r="YZ27" s="48" t="n"/>
      <c r="ZA27" s="48" t="n"/>
      <c r="ZB27" s="48" t="n"/>
      <c r="ZC27" s="48" t="n"/>
      <c r="ZD27" s="48" t="n"/>
      <c r="ZE27" s="48" t="n"/>
      <c r="ZF27" s="48" t="n"/>
      <c r="ZG27" s="48" t="n"/>
      <c r="ZH27" s="48" t="n"/>
      <c r="ZI27" s="48" t="n"/>
      <c r="ZJ27" s="48" t="n"/>
      <c r="ZK27" s="48" t="n"/>
      <c r="ZL27" s="48" t="n"/>
      <c r="ZM27" s="48" t="n"/>
      <c r="ZN27" s="48" t="n"/>
      <c r="ZO27" s="8" t="n">
        <v>50</v>
      </c>
      <c r="ZP27" s="48" t="n"/>
      <c r="ZQ27" s="48" t="n"/>
      <c r="ZR27" s="48" t="n"/>
      <c r="ZS27" s="48" t="n"/>
      <c r="ZT27" s="48" t="n"/>
      <c r="ZU27" s="48" t="n"/>
      <c r="ZV27" s="48" t="n"/>
      <c r="ZW27" s="8" t="n">
        <v>2</v>
      </c>
      <c r="ZX27" s="48" t="n"/>
      <c r="ZY27" s="48" t="n"/>
      <c r="ZZ27" s="48" t="n"/>
      <c r="AAA27" s="48" t="n"/>
      <c r="AAB27" s="48" t="n"/>
      <c r="AAC27" s="48" t="n"/>
      <c r="AAD27" s="48" t="n"/>
      <c r="AAE27" s="48" t="inlineStr">
        <is>
          <t>Pakan segar (misal: rumput)</t>
        </is>
      </c>
      <c r="AAF27" s="48" t="n"/>
      <c r="AAG27" s="48" t="n"/>
      <c r="AAH27" s="48" t="n"/>
      <c r="AAI27" s="48" t="n"/>
      <c r="AAJ27" s="48" t="n"/>
      <c r="AAK27" s="48" t="n"/>
      <c r="AAL27" s="48" t="inlineStr">
        <is>
          <t>Ya</t>
        </is>
      </c>
      <c r="AAM27" s="48" t="inlineStr">
        <is>
          <t>Padat Cair</t>
        </is>
      </c>
      <c r="AAN27" s="8" t="n">
        <v>1</v>
      </c>
      <c r="AAO27" s="8" t="n">
        <v>1</v>
      </c>
      <c r="AAP27" s="8" t="n">
        <v>50</v>
      </c>
      <c r="AAQ27" s="8" t="n">
        <v>50</v>
      </c>
      <c r="AAR27" s="48" t="inlineStr">
        <is>
          <t>Ya</t>
        </is>
      </c>
      <c r="AAS27" s="48" t="inlineStr">
        <is>
          <t>Mengetahui</t>
        </is>
      </c>
      <c r="AAT27" s="48" t="inlineStr">
        <is>
          <t>Digunakan untuk pupuk di lahan pertanian sendiri Dibuang ke lahan sekitar kandang - yg ditanami tanaman Diberikan gratis ke orang lain</t>
        </is>
      </c>
      <c r="AAU27" s="8" t="n">
        <v>1</v>
      </c>
      <c r="AAV27" s="8" t="n">
        <v>0</v>
      </c>
      <c r="AAW27" s="8" t="n">
        <v>0</v>
      </c>
      <c r="AAX27" s="8" t="n">
        <v>1</v>
      </c>
      <c r="AAY27" s="8" t="n">
        <v>1</v>
      </c>
      <c r="AAZ27" s="8" t="n">
        <v>0</v>
      </c>
      <c r="ABA27" s="8" t="n">
        <v>0</v>
      </c>
      <c r="ABB27" s="48" t="inlineStr">
        <is>
          <t>Pupuk cair untuk tanaman</t>
        </is>
      </c>
      <c r="ABC27" s="8" t="n">
        <v>1</v>
      </c>
      <c r="ABD27" s="8" t="n">
        <v>0</v>
      </c>
      <c r="ABE27" s="8" t="n">
        <v>0</v>
      </c>
      <c r="ABF27" s="8" t="n">
        <v>0</v>
      </c>
      <c r="ABG27" s="8" t="n">
        <v>0</v>
      </c>
      <c r="ABH27" s="48" t="n"/>
      <c r="ABI27" s="48" t="n"/>
      <c r="ABJ27" s="48" t="n"/>
      <c r="ABK27" s="48" t="n"/>
      <c r="ABL27" s="48" t="n"/>
      <c r="ABM27" s="48" t="n"/>
      <c r="ABN27" s="48" t="n"/>
      <c r="ABO27" s="48" t="n"/>
      <c r="ABP27" s="48" t="n"/>
      <c r="ABQ27" s="11" t="inlineStr">
        <is>
          <t>Rumput</t>
        </is>
      </c>
      <c r="ABR27" s="48" t="inlineStr">
        <is>
          <t>Sering ( 1 minggu 2 kali)</t>
        </is>
      </c>
      <c r="ABS27" s="8" t="n">
        <v>2000</v>
      </c>
      <c r="ABT27" s="8" t="n">
        <v>300</v>
      </c>
      <c r="ABU27" s="8" t="n">
        <v>50</v>
      </c>
      <c r="ABV27" s="8" t="n">
        <v>50</v>
      </c>
      <c r="ABW27" s="48" t="inlineStr">
        <is>
          <t>Urea</t>
        </is>
      </c>
      <c r="ABX27" s="48" t="n"/>
      <c r="ABY27" s="8" t="n">
        <v>30</v>
      </c>
      <c r="ABZ27" s="8" t="n">
        <v>4000</v>
      </c>
      <c r="ACA27" s="8" t="n">
        <v>0</v>
      </c>
      <c r="ACB27" s="8" t="n">
        <v>4000</v>
      </c>
      <c r="ACC27" s="8" t="n">
        <v>500</v>
      </c>
      <c r="ACD27" s="8" t="n">
        <v>600</v>
      </c>
      <c r="ACE27" s="48" t="inlineStr">
        <is>
          <t>Ya</t>
        </is>
      </c>
      <c r="ACF27" s="48" t="inlineStr">
        <is>
          <t>Cukup meningkat</t>
        </is>
      </c>
      <c r="ACG27" s="48" t="inlineStr">
        <is>
          <t>Cukup meningkat</t>
        </is>
      </c>
      <c r="ACH27" s="48" t="inlineStr">
        <is>
          <t>Cukup meningkat</t>
        </is>
      </c>
      <c r="ACI27" s="48" t="n"/>
      <c r="ACJ27" s="48" t="n"/>
      <c r="ACK27" s="48" t="inlineStr">
        <is>
          <t>Tidak punya waktu mengumpulkannya Ladang/sawah terlalu jauh, sulit untuk mengangkut ke sana</t>
        </is>
      </c>
      <c r="ACL27" s="8" t="n">
        <v>0</v>
      </c>
      <c r="ACM27" s="8" t="n">
        <v>0</v>
      </c>
      <c r="ACN27" s="8" t="n">
        <v>1</v>
      </c>
      <c r="ACO27" s="8" t="n">
        <v>1</v>
      </c>
      <c r="ACP27" s="8" t="n">
        <v>0</v>
      </c>
      <c r="ACQ27" s="8" t="n">
        <v>0</v>
      </c>
      <c r="ACR27" s="8" t="n">
        <v>0</v>
      </c>
      <c r="ACS27" s="48" t="n"/>
      <c r="ACT27" s="48" t="inlineStr">
        <is>
          <t>tiodak</t>
        </is>
      </c>
      <c r="ACU27" s="48" t="inlineStr">
        <is>
          <t>Manfaat besar dan membantu kehidupan sehari-hari</t>
        </is>
      </c>
      <c r="ACV27" s="48" t="inlineStr">
        <is>
          <t>Berkurang</t>
        </is>
      </c>
      <c r="ACW27" s="48" t="inlineStr">
        <is>
          <t>Anggota keluarga - Perempuan dewasa</t>
        </is>
      </c>
      <c r="ACX27" s="48" t="inlineStr">
        <is>
          <t>Setuju</t>
        </is>
      </c>
      <c r="ACY27" s="48" t="inlineStr">
        <is>
          <t>Anggota keluarga - Laki-laki dewasa Anggota keluarga - Perempuan dewasa</t>
        </is>
      </c>
      <c r="ACZ27" s="8" t="n">
        <v>1</v>
      </c>
      <c r="ADA27" s="8" t="n">
        <v>1</v>
      </c>
      <c r="ADB27" s="8" t="n">
        <v>0</v>
      </c>
      <c r="ADC27" s="8" t="n">
        <v>0</v>
      </c>
      <c r="ADD27" s="48" t="inlineStr">
        <is>
          <t>Puas</t>
        </is>
      </c>
      <c r="ADE27" s="48" t="inlineStr">
        <is>
          <t>Puas</t>
        </is>
      </c>
      <c r="ADF27" s="48" t="inlineStr">
        <is>
          <t>Puas</t>
        </is>
      </c>
      <c r="ADG27" s="48" t="inlineStr">
        <is>
          <t>Puas</t>
        </is>
      </c>
      <c r="ADH27" s="48" t="inlineStr">
        <is>
          <t>Tidak</t>
        </is>
      </c>
      <c r="ADI27" s="48" t="n"/>
      <c r="ADJ27" s="48" t="inlineStr">
        <is>
          <t>Puas</t>
        </is>
      </c>
      <c r="ADK27" s="48" t="n"/>
      <c r="ADL27" s="48" t="n"/>
      <c r="ADM27" s="48" t="n"/>
      <c r="ADN27" s="48" t="n"/>
      <c r="ADO27" s="48" t="n"/>
      <c r="ADP27" s="48" t="n"/>
      <c r="ADQ27" s="48" t="n"/>
      <c r="ADR27" s="48" t="n"/>
      <c r="ADS27" s="48" t="n"/>
      <c r="ADT27" s="48" t="n"/>
      <c r="ADU27" s="48" t="inlineStr">
        <is>
          <t>Menghubungi CPO atau pendamping</t>
        </is>
      </c>
      <c r="ADV27" s="8" t="n">
        <v>0</v>
      </c>
      <c r="ADW27" s="8" t="n">
        <v>0</v>
      </c>
      <c r="ADX27" s="8" t="n">
        <v>0</v>
      </c>
      <c r="ADY27" s="8" t="n">
        <v>0</v>
      </c>
      <c r="ADZ27" s="8" t="n">
        <v>1</v>
      </c>
      <c r="AEA27" s="8" t="n">
        <v>0</v>
      </c>
      <c r="AEB27" s="8" t="n">
        <v>0</v>
      </c>
      <c r="AEC27" s="8" t="n">
        <v>0</v>
      </c>
      <c r="AED27" s="12" t="n"/>
      <c r="AEE27" s="17" t="inlineStr">
        <is>
          <t>Laki-laki dewasa</t>
        </is>
      </c>
      <c r="AEF27" s="48" t="n"/>
      <c r="AEG27" s="17" t="inlineStr">
        <is>
          <t>Menelepon atau WA langsung</t>
        </is>
      </c>
      <c r="AEH27" s="48" t="n"/>
      <c r="AEI27" s="11" t="inlineStr">
        <is>
          <t>Tidak ada</t>
        </is>
      </c>
      <c r="AEJ27" s="48" t="inlineStr">
        <is>
          <t>Ya, selalu</t>
        </is>
      </c>
      <c r="AEK27"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27" s="18" t="n">
        <v>1</v>
      </c>
      <c r="AEM27" s="18" t="n">
        <v>1</v>
      </c>
      <c r="AEN27" s="18" t="n">
        <v>1</v>
      </c>
      <c r="AEO27" s="18" t="n">
        <v>1</v>
      </c>
      <c r="AEP27" s="18" t="n">
        <v>1</v>
      </c>
      <c r="AEQ27" s="18" t="n">
        <v>1</v>
      </c>
      <c r="AER27" s="18" t="n">
        <v>1</v>
      </c>
      <c r="AES27" s="18" t="n">
        <v>1</v>
      </c>
      <c r="AET27" s="18" t="n">
        <v>1</v>
      </c>
      <c r="AEU27" s="18" t="n">
        <v>0</v>
      </c>
      <c r="AEV27" s="18" t="n">
        <v>0</v>
      </c>
      <c r="AEW27" s="18" t="n">
        <v>0</v>
      </c>
      <c r="AEX27" s="48" t="n"/>
      <c r="AEY27" s="48" t="inlineStr">
        <is>
          <t>Mengurangi pengeluaran energi</t>
        </is>
      </c>
      <c r="AEZ27" s="48" t="n"/>
      <c r="AFA27" s="48" t="inlineStr">
        <is>
          <t>Pemerintah daerah</t>
        </is>
      </c>
      <c r="AFB27" s="48" t="n"/>
      <c r="AFC27" s="48" t="inlineStr">
        <is>
          <t>WhatsApp Image 2026-02-05 at 21.56.17-22_5_35.jpeg</t>
        </is>
      </c>
      <c r="AFD27" s="16" t="inlineStr">
        <is>
          <t>https://kf.kobotoolbox.org/api/v2/assets/avstPQqLr3Ab3ZdcVTXZ6f/data/665480927/attachments/attxY7XkNZWRiKNebot2CqUR/</t>
        </is>
      </c>
      <c r="AFE27" s="48" t="inlineStr">
        <is>
          <t>WhatsApp Image 2026-02-05 at 21.56.17 (1)-22_5_46.jpeg</t>
        </is>
      </c>
      <c r="AFF27" s="16" t="inlineStr">
        <is>
          <t>https://kf.kobotoolbox.org/api/v2/assets/avstPQqLr3Ab3ZdcVTXZ6f/data/665480927/attachments/att9yndbhPyDhnfUnp5YMVe4/</t>
        </is>
      </c>
      <c r="AFG27" s="48" t="inlineStr">
        <is>
          <t>manto</t>
        </is>
      </c>
      <c r="AFH27" s="48" t="n"/>
      <c r="AFI27" s="48" t="n"/>
    </row>
    <row r="28">
      <c r="A28" s="6" t="n">
        <v>46059</v>
      </c>
      <c r="B28" s="6" t="n">
        <v>46059</v>
      </c>
      <c r="C28" s="48" t="inlineStr">
        <is>
          <t>Marmanto</t>
        </is>
      </c>
      <c r="D28" s="48" t="inlineStr">
        <is>
          <t>Suraya</t>
        </is>
      </c>
      <c r="E28" s="8" t="n">
        <v>6282313180505</v>
      </c>
      <c r="F28" s="48" t="n"/>
      <c r="G28" s="8" t="n">
        <v>-7.22403079</v>
      </c>
      <c r="H28" s="8" t="n">
        <v>110.2519176</v>
      </c>
      <c r="I28" s="48" t="n"/>
      <c r="J28" s="8" t="n">
        <v>4.8</v>
      </c>
      <c r="K28" s="48" t="n"/>
      <c r="L28" s="48" t="n"/>
      <c r="M28" s="8" t="n">
        <v>-7.2240962</v>
      </c>
      <c r="N28" s="8" t="n">
        <v>110.2519806</v>
      </c>
      <c r="O28" s="48" t="n"/>
      <c r="P28" s="8" t="n">
        <v>4.38</v>
      </c>
      <c r="Q28" s="48" t="n"/>
      <c r="R28" s="48" t="inlineStr">
        <is>
          <t>Jawa Tengah</t>
        </is>
      </c>
      <c r="S28" s="48" t="n"/>
      <c r="T28" s="48" t="n"/>
      <c r="U28" s="48" t="n"/>
      <c r="V28" s="48" t="n"/>
      <c r="W28" s="48" t="n"/>
      <c r="X28" s="48" t="n"/>
      <c r="Y28" s="48" t="n"/>
      <c r="Z28" s="48" t="n"/>
      <c r="AA28" s="48" t="n"/>
      <c r="AB28" s="48" t="n"/>
      <c r="AC28" s="48" t="inlineStr">
        <is>
          <t>Semarang</t>
        </is>
      </c>
      <c r="AD28" s="48" t="inlineStr">
        <is>
          <t>Getasan</t>
        </is>
      </c>
      <c r="AE28" s="48" t="inlineStr">
        <is>
          <t>Wates</t>
        </is>
      </c>
      <c r="AF28" s="48" t="inlineStr">
        <is>
          <t>SION</t>
        </is>
      </c>
      <c r="AG28" s="48" t="inlineStr">
        <is>
          <t>ONP0383</t>
        </is>
      </c>
      <c r="AH28" s="8" t="n">
        <v>2</v>
      </c>
      <c r="AI28" s="48" t="inlineStr">
        <is>
          <t>VPA2</t>
        </is>
      </c>
      <c r="AJ28" s="48" t="inlineStr">
        <is>
          <t>Aktif</t>
        </is>
      </c>
      <c r="AK28" s="8" t="n">
        <v>44</v>
      </c>
      <c r="AL28" s="48" t="inlineStr">
        <is>
          <t>Laki-laki</t>
        </is>
      </c>
      <c r="AM28" s="48" t="inlineStr">
        <is>
          <t>Sudah menikah</t>
        </is>
      </c>
      <c r="AN28" s="48" t="inlineStr">
        <is>
          <t>SMP/Sederajat</t>
        </is>
      </c>
      <c r="AO28" s="48" t="inlineStr">
        <is>
          <t>Petani</t>
        </is>
      </c>
      <c r="AP28" s="8" t="n">
        <v>1</v>
      </c>
      <c r="AQ28" s="8" t="n">
        <v>0</v>
      </c>
      <c r="AR28" s="8" t="n">
        <v>0</v>
      </c>
      <c r="AS28" s="8" t="n">
        <v>0</v>
      </c>
      <c r="AT28" s="8" t="n">
        <v>0</v>
      </c>
      <c r="AU28" s="8" t="n">
        <v>0</v>
      </c>
      <c r="AV28" s="8" t="n">
        <v>0</v>
      </c>
      <c r="AW28" s="8" t="n">
        <v>0</v>
      </c>
      <c r="AX28" s="48" t="n"/>
      <c r="AY28" s="48" t="inlineStr">
        <is>
          <t>Peternak</t>
        </is>
      </c>
      <c r="AZ28" s="8" t="n">
        <v>0</v>
      </c>
      <c r="BA28" s="8" t="n">
        <v>1</v>
      </c>
      <c r="BB28" s="8" t="n">
        <v>0</v>
      </c>
      <c r="BC28" s="8" t="n">
        <v>0</v>
      </c>
      <c r="BD28" s="8" t="n">
        <v>0</v>
      </c>
      <c r="BE28" s="8" t="n">
        <v>0</v>
      </c>
      <c r="BF28" s="8" t="n">
        <v>0</v>
      </c>
      <c r="BG28" s="8" t="n">
        <v>0</v>
      </c>
      <c r="BH28" s="48" t="n"/>
      <c r="BI28" s="48" t="inlineStr">
        <is>
          <t>Rp2.500.000 - Rp3.500.000</t>
        </is>
      </c>
      <c r="BJ28" s="8" t="n">
        <v>2</v>
      </c>
      <c r="BK28" s="8" t="n">
        <v>2</v>
      </c>
      <c r="BL28" s="8" t="n">
        <v>0</v>
      </c>
      <c r="BM28" s="8" t="n">
        <v>0</v>
      </c>
      <c r="BN28" s="48" t="inlineStr">
        <is>
          <t>Milik sendiri</t>
        </is>
      </c>
      <c r="BO28" s="48" t="inlineStr">
        <is>
          <t>Permanen (dinding bata dan semen)</t>
        </is>
      </c>
      <c r="BP28" s="8" t="n">
        <v>1</v>
      </c>
      <c r="BQ28" s="8" t="n">
        <v>0</v>
      </c>
      <c r="BR28" s="8" t="n">
        <v>0</v>
      </c>
      <c r="BS28" s="8" t="n">
        <v>0</v>
      </c>
      <c r="BT28" s="8" t="n">
        <v>0</v>
      </c>
      <c r="BU28" s="48" t="n"/>
      <c r="BV28" s="48" t="inlineStr">
        <is>
          <t>Semen</t>
        </is>
      </c>
      <c r="BW28" s="8" t="n">
        <v>0</v>
      </c>
      <c r="BX28" s="8" t="n">
        <v>1</v>
      </c>
      <c r="BY28" s="8" t="n">
        <v>0</v>
      </c>
      <c r="BZ28" s="8" t="n">
        <v>0</v>
      </c>
      <c r="CA28" s="8" t="n">
        <v>0</v>
      </c>
      <c r="CB28" s="48" t="n"/>
      <c r="CC28" s="48" t="inlineStr">
        <is>
          <t>Genting</t>
        </is>
      </c>
      <c r="CD28" s="8" t="n">
        <v>0</v>
      </c>
      <c r="CE28" s="8" t="n">
        <v>0</v>
      </c>
      <c r="CF28" s="8" t="n">
        <v>0</v>
      </c>
      <c r="CG28" s="8" t="n">
        <v>0</v>
      </c>
      <c r="CH28" s="8" t="n">
        <v>0</v>
      </c>
      <c r="CI28" s="8" t="n">
        <v>1</v>
      </c>
      <c r="CJ28" s="8" t="n">
        <v>0</v>
      </c>
      <c r="CK28" s="48" t="n"/>
      <c r="CL28" s="48" t="inlineStr">
        <is>
          <t>Ya</t>
        </is>
      </c>
      <c r="CM28" s="8" t="n">
        <v>2024</v>
      </c>
      <c r="CN28" s="48" t="inlineStr">
        <is>
          <t>Fixed-Dome (Kubah Tetap)</t>
        </is>
      </c>
      <c r="CO28" s="48" t="inlineStr">
        <is>
          <t>6 m³ (4-5 ekor sapi, ±5 jam memasak/hari, ±50 kg</t>
        </is>
      </c>
      <c r="CP28" s="48" t="inlineStr">
        <is>
          <t>Anggota keluarga - laki-laki</t>
        </is>
      </c>
      <c r="CQ28" s="8" t="n">
        <v>0</v>
      </c>
      <c r="CR28" s="8" t="n">
        <v>0</v>
      </c>
      <c r="CS28" s="8" t="n">
        <v>0</v>
      </c>
      <c r="CT28" s="8" t="n">
        <v>0</v>
      </c>
      <c r="CU28" s="10" t="n">
        <v>1</v>
      </c>
      <c r="CV28" s="10" t="n">
        <v>0</v>
      </c>
      <c r="CW28" s="10" t="n">
        <v>0</v>
      </c>
      <c r="CX28" s="8" t="n">
        <v>0</v>
      </c>
      <c r="CY28" s="48" t="inlineStr">
        <is>
          <t>Anggota keluarga - laki-laki</t>
        </is>
      </c>
      <c r="CZ28" s="8" t="n">
        <v>1</v>
      </c>
      <c r="DA28" s="8" t="n">
        <v>0</v>
      </c>
      <c r="DB28" s="8" t="n">
        <v>0</v>
      </c>
      <c r="DC28" s="48" t="n"/>
      <c r="DD28" s="48" t="inlineStr">
        <is>
          <t>Anggota keluarga - laki-laki CPO atau pendamping</t>
        </is>
      </c>
      <c r="DE28" s="8" t="n">
        <v>1</v>
      </c>
      <c r="DF28" s="8" t="n">
        <v>0</v>
      </c>
      <c r="DG28" s="8" t="n">
        <v>1</v>
      </c>
      <c r="DH28" s="8" t="n">
        <v>0</v>
      </c>
      <c r="DI28" s="48" t="n"/>
      <c r="DJ28" s="48" t="inlineStr">
        <is>
          <t>Anggota keluarga - laki-laki CPO atau pendamping</t>
        </is>
      </c>
      <c r="DK28" s="8" t="n">
        <v>1</v>
      </c>
      <c r="DL28" s="8" t="n">
        <v>0</v>
      </c>
      <c r="DM28" s="8" t="n">
        <v>1</v>
      </c>
      <c r="DN28" s="8" t="n">
        <v>0</v>
      </c>
      <c r="DO28" s="48" t="n"/>
      <c r="DP28" s="8" t="n">
        <v>1</v>
      </c>
      <c r="DQ28" s="8" t="n">
        <v>0</v>
      </c>
      <c r="DR28" s="8" t="n">
        <v>0</v>
      </c>
      <c r="DS28" s="48" t="n"/>
      <c r="DT28" s="48" t="n"/>
      <c r="DU28" s="48" t="n"/>
      <c r="DV28" s="48" t="inlineStr">
        <is>
          <t>Ya</t>
        </is>
      </c>
      <c r="DW28" s="48" t="n"/>
      <c r="DX28" s="48" t="n"/>
      <c r="DY28" s="48" t="n"/>
      <c r="DZ28" s="48" t="n"/>
      <c r="EA28" s="48" t="n"/>
      <c r="EB28" s="48" t="n"/>
      <c r="EC28" s="48" t="n"/>
      <c r="ED28" s="48" t="n"/>
      <c r="EE28" s="48" t="n"/>
      <c r="EF28" s="48" t="n"/>
      <c r="EG28" s="48" t="n"/>
      <c r="EH28" s="48" t="n"/>
      <c r="EI28" s="48" t="inlineStr">
        <is>
          <t>Tidak ada masalah</t>
        </is>
      </c>
      <c r="EJ28" s="8" t="n">
        <v>0</v>
      </c>
      <c r="EK28" s="8" t="n">
        <v>0</v>
      </c>
      <c r="EL28" s="8" t="n">
        <v>0</v>
      </c>
      <c r="EM28" s="8" t="n">
        <v>1</v>
      </c>
      <c r="EN28" s="8" t="n">
        <v>0</v>
      </c>
      <c r="EO28" s="11" t="n"/>
      <c r="EP28" s="48" t="inlineStr">
        <is>
          <t>Ya, cukup jelas dan mudah diikuti</t>
        </is>
      </c>
      <c r="EQ28" s="48" t="inlineStr">
        <is>
          <t>Pelatihan</t>
        </is>
      </c>
      <c r="ER28" s="48" t="inlineStr">
        <is>
          <t>CPO atau pendamping</t>
        </is>
      </c>
      <c r="ES28" s="8" t="n">
        <v>1</v>
      </c>
      <c r="ET28" s="8" t="n">
        <v>0</v>
      </c>
      <c r="EU28" s="8" t="n">
        <v>0</v>
      </c>
      <c r="EV28" s="8" t="n">
        <v>0</v>
      </c>
      <c r="EW28" s="48" t="n"/>
      <c r="EX28" s="48" t="inlineStr">
        <is>
          <t>Anggota keluarga - Laki-laki Anggota keluarga - Perempuan dewasa</t>
        </is>
      </c>
      <c r="EY28" s="8" t="n">
        <v>1</v>
      </c>
      <c r="EZ28" s="8" t="n">
        <v>1</v>
      </c>
      <c r="FA28" s="8" t="n">
        <v>0</v>
      </c>
      <c r="FB28" s="48" t="n"/>
      <c r="FC28" s="48" t="inlineStr">
        <is>
          <t>Setiap hari</t>
        </is>
      </c>
      <c r="FD28" s="48" t="n"/>
      <c r="FE28" s="48" t="inlineStr">
        <is>
          <t>Mengetahui</t>
        </is>
      </c>
      <c r="FF28" s="48" t="inlineStr">
        <is>
          <t>Selalu (setiap hari)</t>
        </is>
      </c>
      <c r="FG28" s="48" t="inlineStr">
        <is>
          <t>Mengetahui</t>
        </is>
      </c>
      <c r="FH28" s="48" t="inlineStr">
        <is>
          <t>Sering (setiap minggu)</t>
        </is>
      </c>
      <c r="FI28" s="48" t="inlineStr">
        <is>
          <t>Mengetahui</t>
        </is>
      </c>
      <c r="FJ28" s="48" t="inlineStr">
        <is>
          <t>Selalu (setiap hari)</t>
        </is>
      </c>
      <c r="FK28" s="48" t="inlineStr">
        <is>
          <t>Mengetahui</t>
        </is>
      </c>
      <c r="FL28" s="48" t="inlineStr">
        <is>
          <t>Cukup sering (2 minggu sekali)</t>
        </is>
      </c>
      <c r="FM28" s="48" t="inlineStr">
        <is>
          <t>Mengetahui</t>
        </is>
      </c>
      <c r="FN28" s="48" t="inlineStr">
        <is>
          <t>Cukup sering (2 minggu sekali)</t>
        </is>
      </c>
      <c r="FO28" s="48" t="inlineStr">
        <is>
          <t>Mengetahui</t>
        </is>
      </c>
      <c r="FP28" s="48" t="inlineStr">
        <is>
          <t>Jarang (setiap bulan atau lebih)</t>
        </is>
      </c>
      <c r="FQ28" s="48" t="inlineStr">
        <is>
          <t>Mengetahui</t>
        </is>
      </c>
      <c r="FR28" s="48" t="inlineStr">
        <is>
          <t>Ya</t>
        </is>
      </c>
      <c r="FS28" s="48" t="inlineStr">
        <is>
          <t>Mengetahui</t>
        </is>
      </c>
      <c r="FT28" s="48" t="inlineStr">
        <is>
          <t>Ya, selalu</t>
        </is>
      </c>
      <c r="FU28" s="48" t="inlineStr">
        <is>
          <t>Laki-laki dewasa Perempuan dewasa</t>
        </is>
      </c>
      <c r="FV28" s="8" t="n">
        <v>1</v>
      </c>
      <c r="FW28" s="8" t="n">
        <v>1</v>
      </c>
      <c r="FX28" s="8" t="n">
        <v>0</v>
      </c>
      <c r="FY28" s="8" t="n">
        <v>0</v>
      </c>
      <c r="FZ28" s="48" t="inlineStr">
        <is>
          <t>Sangat memahami</t>
        </is>
      </c>
      <c r="GA28" s="48" t="inlineStr">
        <is>
          <t>CPO</t>
        </is>
      </c>
      <c r="GB28" s="8" t="n">
        <v>1</v>
      </c>
      <c r="GC28" s="8" t="n">
        <v>0</v>
      </c>
      <c r="GD28" s="8" t="n">
        <v>0</v>
      </c>
      <c r="GE28" s="8" t="n">
        <v>0</v>
      </c>
      <c r="GF28" s="48" t="n"/>
      <c r="GG28" s="48" t="inlineStr">
        <is>
          <t>Sering</t>
        </is>
      </c>
      <c r="GH28" s="48" t="inlineStr">
        <is>
          <t>Ya</t>
        </is>
      </c>
      <c r="GI28" s="48" t="inlineStr">
        <is>
          <t>Teman/keluarga</t>
        </is>
      </c>
      <c r="GJ28" s="8" t="n">
        <v>0</v>
      </c>
      <c r="GK28" s="8" t="n">
        <v>1</v>
      </c>
      <c r="GL28" s="8" t="n">
        <v>0</v>
      </c>
      <c r="GM28" s="8" t="n">
        <v>0</v>
      </c>
      <c r="GN28" s="48" t="n"/>
      <c r="GO28" s="8" t="n">
        <v>10</v>
      </c>
      <c r="GP28" s="48" t="inlineStr">
        <is>
          <t>Penuh (100%)</t>
        </is>
      </c>
      <c r="GQ28" s="48" t="inlineStr">
        <is>
          <t>Kayu bakar LPG</t>
        </is>
      </c>
      <c r="GR28" s="8" t="n">
        <v>1</v>
      </c>
      <c r="GS28" s="8" t="n">
        <v>1</v>
      </c>
      <c r="GT28" s="8" t="n">
        <v>0</v>
      </c>
      <c r="GU28" s="8" t="n">
        <v>0</v>
      </c>
      <c r="GV28" s="8" t="n">
        <v>0</v>
      </c>
      <c r="GW28" s="8" t="n">
        <v>0</v>
      </c>
      <c r="GX28" s="8" t="n">
        <v>0</v>
      </c>
      <c r="GY28" s="48" t="n"/>
      <c r="GZ28" s="48" t="inlineStr">
        <is>
          <t>Ya</t>
        </is>
      </c>
      <c r="HA28" s="8" t="n">
        <v>20</v>
      </c>
      <c r="HB28" s="8" t="n">
        <v>200000</v>
      </c>
      <c r="HC28" s="8" t="n">
        <v>5</v>
      </c>
      <c r="HD28" s="8" t="n">
        <v>50000</v>
      </c>
      <c r="HE28" s="8" t="n">
        <v>9</v>
      </c>
      <c r="HF28" s="8" t="n">
        <v>75000</v>
      </c>
      <c r="HG28" s="8" t="n">
        <v>3</v>
      </c>
      <c r="HH28" s="8" t="n">
        <v>25000</v>
      </c>
      <c r="HI28" s="48" t="n"/>
      <c r="HJ28" s="48" t="n"/>
      <c r="HK28" s="48" t="n"/>
      <c r="HL28" s="48" t="n"/>
      <c r="HM28" s="48" t="n"/>
      <c r="HN28" s="48" t="n"/>
      <c r="HO28" s="48" t="n"/>
      <c r="HP28" s="48" t="n"/>
      <c r="HQ28" s="48" t="n"/>
      <c r="HR28" s="48" t="n"/>
      <c r="HS28" s="48" t="n"/>
      <c r="HT28" s="48" t="n"/>
      <c r="HU28" s="48" t="n"/>
      <c r="HV28" s="48" t="n"/>
      <c r="HW28" s="48" t="n"/>
      <c r="HX28" s="48" t="n"/>
      <c r="HY28" s="8" t="n">
        <v>15</v>
      </c>
      <c r="HZ28" s="8" t="n">
        <v>150000</v>
      </c>
      <c r="IA28" s="8" t="n">
        <v>6</v>
      </c>
      <c r="IB28" s="8" t="n">
        <v>50000</v>
      </c>
      <c r="IC28" s="48" t="n"/>
      <c r="ID28" s="48" t="n"/>
      <c r="IE28" s="48" t="n"/>
      <c r="IF28" s="48" t="n"/>
      <c r="IG28" s="48" t="n"/>
      <c r="IH28" s="48" t="n"/>
      <c r="II28" s="48" t="n"/>
      <c r="IJ28" s="48" t="n"/>
      <c r="IK28" s="48" t="inlineStr">
        <is>
          <t>50-65 kg</t>
        </is>
      </c>
      <c r="IL28" s="48" t="inlineStr">
        <is>
          <t>3-5 jam</t>
        </is>
      </c>
      <c r="IM28" s="48" t="inlineStr">
        <is>
          <t>Ya</t>
        </is>
      </c>
      <c r="IN28" s="48" t="inlineStr">
        <is>
          <t>Tidak</t>
        </is>
      </c>
      <c r="IO28" s="48" t="inlineStr">
        <is>
          <t>Lebih bersih</t>
        </is>
      </c>
      <c r="IP28" s="48" t="n"/>
      <c r="IQ28" s="48" t="inlineStr">
        <is>
          <t>Tidak pernah</t>
        </is>
      </c>
      <c r="IR28" s="48" t="n"/>
      <c r="IS28" s="48" t="n"/>
      <c r="IT28" s="48" t="n"/>
      <c r="IU28" s="48" t="n"/>
      <c r="IV28" s="48" t="n"/>
      <c r="IW28" s="48" t="n"/>
      <c r="IX28" s="48" t="n"/>
      <c r="IY28" s="48" t="n"/>
      <c r="IZ28" s="48" t="inlineStr">
        <is>
          <t>Tidak pernah</t>
        </is>
      </c>
      <c r="JA28" s="48" t="n"/>
      <c r="JB28" s="48" t="n"/>
      <c r="JC28" s="48" t="n"/>
      <c r="JD28" s="48" t="n"/>
      <c r="JE28" s="48" t="n"/>
      <c r="JF28" s="48" t="n"/>
      <c r="JG28" s="48" t="n"/>
      <c r="JH28" s="48" t="n"/>
      <c r="JI28" s="48" t="inlineStr">
        <is>
          <t>Tidak pernah</t>
        </is>
      </c>
      <c r="JJ28" s="48" t="n"/>
      <c r="JK28" s="48" t="n"/>
      <c r="JL28" s="48" t="n"/>
      <c r="JM28" s="48" t="n"/>
      <c r="JN28" s="48" t="n"/>
      <c r="JO28" s="48" t="n"/>
      <c r="JP28" s="48" t="n"/>
      <c r="JQ28" s="48" t="n"/>
      <c r="JR28" s="48" t="inlineStr">
        <is>
          <t>Tidak pernah</t>
        </is>
      </c>
      <c r="JS28" s="48" t="n"/>
      <c r="JT28" s="48" t="n"/>
      <c r="JU28" s="48" t="n"/>
      <c r="JV28" s="48" t="n"/>
      <c r="JW28" s="48" t="n"/>
      <c r="JX28" s="48" t="n"/>
      <c r="JY28" s="48" t="n"/>
      <c r="JZ28" s="48" t="n"/>
      <c r="KA28" s="48" t="inlineStr">
        <is>
          <t>Tidak pernah</t>
        </is>
      </c>
      <c r="KB28" s="48" t="n"/>
      <c r="KC28" s="48" t="n"/>
      <c r="KD28" s="48" t="n"/>
      <c r="KE28" s="48" t="n"/>
      <c r="KF28" s="48" t="n"/>
      <c r="KG28" s="48" t="n"/>
      <c r="KH28" s="48" t="n"/>
      <c r="KI28" s="48" t="n"/>
      <c r="KJ28" s="48" t="inlineStr">
        <is>
          <t>Tidak pernah</t>
        </is>
      </c>
      <c r="KK28" s="48" t="n"/>
      <c r="KL28" s="48" t="n"/>
      <c r="KM28" s="48" t="n"/>
      <c r="KN28" s="48" t="n"/>
      <c r="KO28" s="48" t="n"/>
      <c r="KP28" s="48" t="n"/>
      <c r="KQ28" s="48" t="n"/>
      <c r="KR28" s="48" t="n"/>
      <c r="KS28" s="48" t="inlineStr">
        <is>
          <t>Jauh lebih baik</t>
        </is>
      </c>
      <c r="KT28" s="48" t="inlineStr">
        <is>
          <t>0-1 kali</t>
        </is>
      </c>
      <c r="KU28" s="48" t="inlineStr">
        <is>
          <t>0-1 kali</t>
        </is>
      </c>
      <c r="KV28" s="48" t="inlineStr">
        <is>
          <t>Tidak ada</t>
        </is>
      </c>
      <c r="KW28" s="8" t="n">
        <v>0</v>
      </c>
      <c r="KX28" s="8" t="n">
        <v>0</v>
      </c>
      <c r="KY28" s="8" t="n">
        <v>0</v>
      </c>
      <c r="KZ28" s="8" t="n">
        <v>1</v>
      </c>
      <c r="LA28" s="48" t="inlineStr">
        <is>
          <t>Jauh lebih baik</t>
        </is>
      </c>
      <c r="LB28" s="48" t="inlineStr">
        <is>
          <t>Cukup membaik</t>
        </is>
      </c>
      <c r="LC28" s="8" t="n">
        <v>3</v>
      </c>
      <c r="LD28" s="8" t="n">
        <v>3</v>
      </c>
      <c r="LE28" s="8" t="n">
        <v>0</v>
      </c>
      <c r="LF28" s="8" t="n">
        <v>0</v>
      </c>
      <c r="LG28" s="48" t="inlineStr">
        <is>
          <t>Ya</t>
        </is>
      </c>
      <c r="LH28" s="8" t="n">
        <v>125000</v>
      </c>
      <c r="LI28" s="48" t="n"/>
      <c r="LJ28" s="48" t="inlineStr">
        <is>
          <t>Kebutuhan rumah tangga</t>
        </is>
      </c>
      <c r="LK28" s="8" t="n">
        <v>0</v>
      </c>
      <c r="LL28" s="8" t="n">
        <v>0</v>
      </c>
      <c r="LM28" s="8" t="n">
        <v>0</v>
      </c>
      <c r="LN28" s="8" t="n">
        <v>0</v>
      </c>
      <c r="LO28" s="8" t="n">
        <v>1</v>
      </c>
      <c r="LP28" s="8" t="n">
        <v>0</v>
      </c>
      <c r="LQ28" s="8" t="n">
        <v>0</v>
      </c>
      <c r="LR28" s="48" t="n"/>
      <c r="LS28" s="8" t="n">
        <v>15</v>
      </c>
      <c r="LT28" s="8" t="n">
        <v>15</v>
      </c>
      <c r="LU28" s="8" t="n">
        <v>0</v>
      </c>
      <c r="LV28" s="8" t="n">
        <v>5</v>
      </c>
      <c r="LW28" s="8" t="n">
        <v>5</v>
      </c>
      <c r="LX28" s="8" t="n">
        <v>0</v>
      </c>
      <c r="LY28" s="8" t="n">
        <v>5</v>
      </c>
      <c r="LZ28" s="8" t="n">
        <v>5</v>
      </c>
      <c r="MA28" s="8" t="n">
        <v>0</v>
      </c>
      <c r="MB28" s="48" t="inlineStr">
        <is>
          <t>Ya</t>
        </is>
      </c>
      <c r="MC28" s="8" t="n">
        <v>30</v>
      </c>
      <c r="MD28" s="8" t="n">
        <v>15</v>
      </c>
      <c r="ME28" s="8" t="n">
        <v>30</v>
      </c>
      <c r="MF28" s="8" t="n">
        <v>15</v>
      </c>
      <c r="MG28" s="8" t="n">
        <v>0</v>
      </c>
      <c r="MH28" s="8" t="n">
        <v>0</v>
      </c>
      <c r="MI28" s="48" t="inlineStr">
        <is>
          <t>Istirahat</t>
        </is>
      </c>
      <c r="MJ28" s="8" t="n">
        <v>0</v>
      </c>
      <c r="MK28" s="8" t="n">
        <v>0</v>
      </c>
      <c r="ML28" s="8" t="n">
        <v>1</v>
      </c>
      <c r="MM28" s="8" t="n">
        <v>0</v>
      </c>
      <c r="MN28" s="8" t="n">
        <v>0</v>
      </c>
      <c r="MO28" s="8" t="n">
        <v>0</v>
      </c>
      <c r="MP28" s="48" t="n"/>
      <c r="MQ28" s="48" t="n"/>
      <c r="MR28" s="48" t="inlineStr">
        <is>
          <t>santai dengan keluarga</t>
        </is>
      </c>
      <c r="MS28" s="48" t="n"/>
      <c r="MT28" s="48" t="inlineStr">
        <is>
          <t>kumpul keluarga</t>
        </is>
      </c>
      <c r="MU28" s="48" t="inlineStr">
        <is>
          <t>Tidak</t>
        </is>
      </c>
      <c r="MV28" s="48" t="n"/>
      <c r="MW28" s="48" t="n"/>
      <c r="MX28" s="48" t="n"/>
      <c r="MY28" s="48" t="n"/>
      <c r="MZ28" s="48" t="n"/>
      <c r="NA28" s="48" t="n"/>
      <c r="NB28" s="48" t="n"/>
      <c r="NC28" s="48" t="n"/>
      <c r="ND28" s="48" t="n"/>
      <c r="NE28" s="48" t="n"/>
      <c r="NF28" s="48" t="n"/>
      <c r="NG28" s="48" t="n"/>
      <c r="NH28" s="48" t="n"/>
      <c r="NI28" s="48" t="n"/>
      <c r="NJ28" s="48" t="n"/>
      <c r="NK28" s="48" t="n"/>
      <c r="NL28" s="48" t="inlineStr">
        <is>
          <t>Ya</t>
        </is>
      </c>
      <c r="NM28" s="48" t="inlineStr">
        <is>
          <t>Kombinasi dana mandiri dan dana hibah</t>
        </is>
      </c>
      <c r="NN28" s="48" t="inlineStr">
        <is>
          <t>&gt;11.000.001</t>
        </is>
      </c>
      <c r="NO28" s="48" t="inlineStr">
        <is>
          <t>Pemerintah</t>
        </is>
      </c>
      <c r="NP28" s="48" t="n"/>
      <c r="NQ28" s="48" t="n"/>
      <c r="NR28" s="48" t="n"/>
      <c r="NS28" s="48" t="n"/>
      <c r="NT28" s="48" t="n"/>
      <c r="NU28" s="48" t="n"/>
      <c r="NV28" s="48" t="inlineStr">
        <is>
          <t>Anggota keluarga - Laki-laki dewasa</t>
        </is>
      </c>
      <c r="NW28" s="48" t="n"/>
      <c r="NX28" s="48" t="inlineStr">
        <is>
          <t>Sedikit meningkat</t>
        </is>
      </c>
      <c r="NY28" s="8" t="n">
        <v>30</v>
      </c>
      <c r="NZ28" s="8" t="n">
        <v>15</v>
      </c>
      <c r="OA28" s="8" t="n">
        <v>0</v>
      </c>
      <c r="OB28" s="8" t="n">
        <v>5</v>
      </c>
      <c r="OC28" s="8" t="n">
        <v>5</v>
      </c>
      <c r="OD28" s="8" t="n">
        <v>0</v>
      </c>
      <c r="OE28" s="48" t="inlineStr">
        <is>
          <t>Lebih baik</t>
        </is>
      </c>
      <c r="OF28" s="48" t="inlineStr">
        <is>
          <t>Jauh lebih baik (beda waktu memasak lebih cepat setengah jam atau lebih, ATAU tidak lagi ada rasa/bau makanan yang berubah, ATAU alasan lainnya)</t>
        </is>
      </c>
      <c r="OG28" s="48" t="inlineStr">
        <is>
          <t>Ya</t>
        </is>
      </c>
      <c r="OH28" s="8" t="n">
        <v>0</v>
      </c>
      <c r="OI28" s="8" t="n">
        <v>9</v>
      </c>
      <c r="OJ28" s="8" t="n">
        <v>0</v>
      </c>
      <c r="OK28" s="8" t="n">
        <v>0</v>
      </c>
      <c r="OL28" s="8" t="n">
        <v>0</v>
      </c>
      <c r="OM28" s="8" t="n">
        <v>0</v>
      </c>
      <c r="ON28" s="8" t="n">
        <v>0</v>
      </c>
      <c r="OO28" s="8" t="n">
        <v>0</v>
      </c>
      <c r="OP28" s="48">
        <f>VLOOKUP(AG28,'BUS 2'!$G$1:$CU$424,2,0)</f>
        <v/>
      </c>
      <c r="OQ28" s="8">
        <f>VLOOKUP(AG28,'BUS 2'!$G$1:$CU$424,3,0)</f>
        <v/>
      </c>
      <c r="OR28" s="8">
        <f>VLOOKUP(AG28,'BUS 2'!$G$1:$CU$424,4,0)</f>
        <v/>
      </c>
      <c r="OS28" s="8">
        <f>VLOOKUP(AG28,'BUS 2'!$G$1:$CU$424,5,0)</f>
        <v/>
      </c>
      <c r="OT28" s="8">
        <f>VLOOKUP(AG28,'BUS 2'!$G$1:$CU$424,6,0)</f>
        <v/>
      </c>
      <c r="OU28" s="8">
        <f>VLOOKUP(AG28,'BUS 2'!$G$1:$CU$424,7,0)</f>
        <v/>
      </c>
      <c r="OV28" s="8">
        <f>VLOOKUP(AG28,'BUS 2'!$G$1:$CU$424,8,0)</f>
        <v/>
      </c>
      <c r="OW28" s="8">
        <f>VLOOKUP(AG28,'BUS 2'!$G$1:$CU$424,9,0)</f>
        <v/>
      </c>
      <c r="OX28" s="8">
        <f>VLOOKUP(AG28,'BUS 2'!$G$1:$CU$424,10,0)</f>
        <v/>
      </c>
      <c r="OY28" s="8">
        <f>VLOOKUP(AG28,'BUS 2'!$G$1:$CU$424,11,0)</f>
        <v/>
      </c>
      <c r="OZ28" s="8">
        <f>VLOOKUP(AG28,'BUS 2'!$G$1:$CU$424,12,0)</f>
        <v/>
      </c>
      <c r="PA28" s="8">
        <f>VLOOKUP(AG28,'BUS 2'!$G$1:$CU$424,13,0)</f>
        <v/>
      </c>
      <c r="PB28" s="8">
        <f>VLOOKUP(AG28,'BUS 2'!$G$1:$CU$424,14,0)</f>
        <v/>
      </c>
      <c r="PC28" s="8">
        <f>VLOOKUP(AG28,'BUS 2'!$G$1:$CU$424,15,0)</f>
        <v/>
      </c>
      <c r="PD28" s="8">
        <f>VLOOKUP(AG28,'BUS 2'!$G$1:$CU$424,16,0)</f>
        <v/>
      </c>
      <c r="PE28" s="8">
        <f>VLOOKUP(AG28,'BUS 2'!$G$1:$CU$424,17,0)</f>
        <v/>
      </c>
      <c r="PF28" s="8">
        <f>VLOOKUP(AG28,'BUS 2'!$G$1:$CU$424,18,0)</f>
        <v/>
      </c>
      <c r="PG28" s="8">
        <f>VLOOKUP(AG28,'BUS 2'!$G$1:$CU$424,19,0)</f>
        <v/>
      </c>
      <c r="PH28" s="8">
        <f>VLOOKUP(AG28,'BUS 2'!$G$1:$CU$424,20,0)</f>
        <v/>
      </c>
      <c r="PI28" s="8">
        <f>VLOOKUP(AG28,'BUS 2'!$G$1:$CU$424,21,0)</f>
        <v/>
      </c>
      <c r="PJ28" s="8">
        <f>VLOOKUP(AG28,'BUS 2'!$G$1:$CU$424,22,0)</f>
        <v/>
      </c>
      <c r="PK28" s="8">
        <f>VLOOKUP(AG28,'BUS 2'!$G$1:$CU$424,23,0)</f>
        <v/>
      </c>
      <c r="PL28" s="8">
        <f>VLOOKUP(AG28,'BUS 2'!$G$1:$CU$424,24,0)</f>
        <v/>
      </c>
      <c r="PM28" s="8">
        <f>VLOOKUP(AG28,'BUS 2'!$G$1:$CU$424,25,0)</f>
        <v/>
      </c>
      <c r="PN28" s="8">
        <f>VLOOKUP(AG28,'BUS 2'!$G$1:$CU$424,26,0)</f>
        <v/>
      </c>
      <c r="PO28" s="8">
        <f>VLOOKUP(AG28,'BUS 2'!$G$1:$CU$424,27,0)</f>
        <v/>
      </c>
      <c r="PP28" s="8">
        <f>VLOOKUP(AG28,'BUS 2'!$G$1:$CU$424,28,0)</f>
        <v/>
      </c>
      <c r="PQ28" s="8">
        <f>VLOOKUP(AG28,'BUS 2'!$G$1:$CU$424,29,0)</f>
        <v/>
      </c>
      <c r="PR28" s="8">
        <f>VLOOKUP(AG28,'BUS 2'!$G$1:$CU$424,30,0)</f>
        <v/>
      </c>
      <c r="PS28" s="8">
        <f>VLOOKUP(AG28,'BUS 2'!$G$1:$CU$424,31,0)</f>
        <v/>
      </c>
      <c r="PT28" s="48" t="n"/>
      <c r="PU28" s="48" t="n"/>
      <c r="PV28" s="48" t="n"/>
      <c r="PW28" s="48" t="n"/>
      <c r="PX28" s="48" t="n"/>
      <c r="PY28" s="48" t="n"/>
      <c r="PZ28" s="48" t="n"/>
      <c r="QA28" s="48" t="n"/>
      <c r="QB28" s="48" t="n"/>
      <c r="QC28" s="48" t="n"/>
      <c r="QD28" s="48" t="n"/>
      <c r="QE28" s="48" t="inlineStr">
        <is>
          <t>1-Disebarkan ke lahan terbuka</t>
        </is>
      </c>
      <c r="QF28" s="8" t="n">
        <v>0</v>
      </c>
      <c r="QG28" s="8" t="n">
        <v>0</v>
      </c>
      <c r="QH28" s="8" t="n">
        <v>0</v>
      </c>
      <c r="QI28" s="8" t="n">
        <v>0</v>
      </c>
      <c r="QJ28" s="8" t="n">
        <v>0</v>
      </c>
      <c r="QK28" s="8" t="n">
        <v>1</v>
      </c>
      <c r="QL28" s="8" t="n">
        <v>0</v>
      </c>
      <c r="QM28" s="8" t="n">
        <v>0</v>
      </c>
      <c r="QN28" s="8" t="n">
        <v>0</v>
      </c>
      <c r="QO28" s="48" t="n"/>
      <c r="QP28" s="48" t="n"/>
      <c r="QQ28" s="48" t="n"/>
      <c r="QR28" s="48" t="n"/>
      <c r="QS28" s="48" t="n"/>
      <c r="QT28" s="48" t="n"/>
      <c r="QU28" s="48" t="n"/>
      <c r="QV28" s="48" t="n"/>
      <c r="QW28" s="48" t="n"/>
      <c r="QX28" s="48" t="n"/>
      <c r="QY28" s="48" t="n"/>
      <c r="QZ28" s="48" t="n"/>
      <c r="RA28" s="48" t="n"/>
      <c r="RB28" s="48" t="n"/>
      <c r="RC28" s="48" t="n"/>
      <c r="RD28" s="48" t="n"/>
      <c r="RE28" s="48" t="n"/>
      <c r="RF28" s="48" t="n"/>
      <c r="RG28" s="48" t="n"/>
      <c r="RH28" s="48" t="n"/>
      <c r="RI28" s="48" t="n"/>
      <c r="RJ28" s="48" t="n"/>
      <c r="RK28" s="48" t="n"/>
      <c r="RL28" s="48" t="n"/>
      <c r="RM28" s="48" t="n"/>
      <c r="RN28" s="48" t="n"/>
      <c r="RO28" s="48" t="n"/>
      <c r="RP28" s="48" t="n"/>
      <c r="RQ28" s="48" t="n"/>
      <c r="RR28" s="48" t="n"/>
      <c r="RS28" s="48" t="n"/>
      <c r="RT28" s="48" t="n"/>
      <c r="RU28" s="48" t="n"/>
      <c r="RV28" s="48" t="n"/>
      <c r="RW28" s="48" t="n"/>
      <c r="RX28" s="48" t="n"/>
      <c r="RY28" s="48" t="n"/>
      <c r="RZ28" s="48" t="n"/>
      <c r="SA28" s="48" t="n"/>
      <c r="SB28" s="48" t="n"/>
      <c r="SC28" s="48" t="n"/>
      <c r="SD28" s="48" t="n"/>
      <c r="SE28" s="48" t="n"/>
      <c r="SF28" s="48" t="n"/>
      <c r="SG28" s="48" t="n"/>
      <c r="SH28" s="48" t="n"/>
      <c r="SI28" s="48" t="n"/>
      <c r="SJ28" s="48" t="n"/>
      <c r="SK28" s="48" t="n"/>
      <c r="SL28" s="48" t="n"/>
      <c r="SM28" s="48" t="n"/>
      <c r="SN28" s="48" t="n"/>
      <c r="SO28" s="48" t="n"/>
      <c r="SP28" s="48" t="n"/>
      <c r="SQ28" s="48" t="n"/>
      <c r="SR28" s="48" t="n"/>
      <c r="SS28" s="48" t="n"/>
      <c r="ST28" s="48" t="n"/>
      <c r="SU28" s="48" t="n"/>
      <c r="SV28" s="48" t="n"/>
      <c r="SW28" s="48" t="n"/>
      <c r="SX28" s="48" t="n"/>
      <c r="SY28" s="8">
        <f>VLOOKUP(AG28,'BUS 2'!$G$1:$CU$424,33,0)</f>
        <v/>
      </c>
      <c r="SZ28" s="48">
        <f>VLOOKUP(AG28,'BUS 2'!$G$1:$CU$424,34,0)</f>
        <v/>
      </c>
      <c r="TA28" s="48">
        <f>VLOOKUP(AG28,'BUS 2'!$G$1:$CU$424,35,0)</f>
        <v/>
      </c>
      <c r="TB28" s="48">
        <f>VLOOKUP(AG28,'BUS 2'!$G$1:$CU$424,36,0)</f>
        <v/>
      </c>
      <c r="TC28" s="48">
        <f>VLOOKUP(AG28,'BUS 2'!$G$1:$CU$424,37,0)</f>
        <v/>
      </c>
      <c r="TD28" s="48">
        <f>VLOOKUP(AG28,'BUS 2'!$G$1:$CU$424,38,0)</f>
        <v/>
      </c>
      <c r="TE28" s="48">
        <f>VLOOKUP(AG28,'BUS 2'!$G$1:$CU$424,39,0)</f>
        <v/>
      </c>
      <c r="TF28" s="48">
        <f>VLOOKUP(AG28,'BUS 2'!$G$1:$CU$424,40,0)</f>
        <v/>
      </c>
      <c r="TG28" s="8">
        <f>VLOOKUP(AG28,'BUS 2'!$G$1:$CU$424,42,0)</f>
        <v/>
      </c>
      <c r="TH28" s="8">
        <f>VLOOKUP(AG28,'BUS 2'!$G$1:$CU$424,43,0)</f>
        <v/>
      </c>
      <c r="TI28" s="8">
        <f>VLOOKUP(AG28,'BUS 2'!$G$1:$CU$424,44,0)</f>
        <v/>
      </c>
      <c r="TJ28" s="8">
        <f>VLOOKUP(AG28,'BUS 2'!$G$1:$CU$424,45,0)</f>
        <v/>
      </c>
      <c r="TK28" s="8">
        <f>VLOOKUP(AG28,'BUS 2'!$G$1:$CU$424,46,0)</f>
        <v/>
      </c>
      <c r="TL28" s="8">
        <f>VLOOKUP(AG28,'BUS 2'!$G$1:$CU$424,47,0)</f>
        <v/>
      </c>
      <c r="TM28" s="8">
        <f>VLOOKUP(AG28,'BUS 2'!$G$1:$CU$424,48,0)</f>
        <v/>
      </c>
      <c r="TN28" s="8">
        <f>VLOOKUP(AG28,'BUS 2'!$G$1:$CU$424,49,0)</f>
        <v/>
      </c>
      <c r="TO28" s="8">
        <f>VLOOKUP(AG28,'BUS 2'!$G$1:$CU$424,50,0)</f>
        <v/>
      </c>
      <c r="TP28" s="8">
        <f>VLOOKUP(AG28,'BUS 2'!$G$1:$CU$424,51,0)</f>
        <v/>
      </c>
      <c r="TQ28" s="8">
        <f>VLOOKUP(AG28,'BUS 2'!$G$1:$CU$424,52,0)</f>
        <v/>
      </c>
      <c r="TR28" s="8">
        <f>VLOOKUP(AG28,'BUS 2'!$G$1:$CU$424,53,0)</f>
        <v/>
      </c>
      <c r="TS28" s="48">
        <f>VLOOKUP(AG28,'BUS 2'!$G$1:$CU$424,54,0)</f>
        <v/>
      </c>
      <c r="TT28" s="48">
        <f>VLOOKUP(AG28,'BUS 2'!$G$1:$CU$424,55,0)</f>
        <v/>
      </c>
      <c r="TU28" s="48">
        <f>VLOOKUP(AG28,'BUS 2'!$G$1:$CU$424,56,0)</f>
        <v/>
      </c>
      <c r="TV28" s="48">
        <f>VLOOKUP(AG28,'BUS 2'!$G$1:$CU$424,57,0)</f>
        <v/>
      </c>
      <c r="TW28" s="48">
        <f>VLOOKUP(AG28,'BUS 2'!$G$1:$CU$424,58,0)</f>
        <v/>
      </c>
      <c r="TX28" s="48">
        <f>VLOOKUP(AG28,'BUS 2'!$G$1:$CU$424,59,0)</f>
        <v/>
      </c>
      <c r="TY28" s="48">
        <f>VLOOKUP(AG28,'BUS 2'!$G$1:$CU$424,60,0)</f>
        <v/>
      </c>
      <c r="TZ28" s="48">
        <f>VLOOKUP(AG28,'BUS 2'!$G$1:$CU$424,61,0)</f>
        <v/>
      </c>
      <c r="UA28" s="48">
        <f>VLOOKUP(AG28,'BUS 2'!$G$1:$CU$424,62,0)</f>
        <v/>
      </c>
      <c r="UB28" s="48">
        <f>VLOOKUP(AG28,'BUS 2'!$G$1:$CU$424,63,0)</f>
        <v/>
      </c>
      <c r="UC28" s="48">
        <f>VLOOKUP(AG28,'BUS 2'!$G$1:$CU$424,64,0)</f>
        <v/>
      </c>
      <c r="UD28" s="48">
        <f>VLOOKUP(AG28,'BUS 2'!$G$1:$CU$424,65,0)</f>
        <v/>
      </c>
      <c r="UE28" s="48">
        <f>VLOOKUP(AG28,'BUS 2'!$G$1:$CU$424,66,0)</f>
        <v/>
      </c>
      <c r="UF28" s="48">
        <f>VLOOKUP(AG28,'BUS 2'!$G$1:$CU$424,67,0)</f>
        <v/>
      </c>
      <c r="UG28" s="48">
        <f>VLOOKUP(AG28,'BUS 2'!$G$1:$CU$424,68,0)</f>
        <v/>
      </c>
      <c r="UH28" s="48">
        <f>VLOOKUP(AG28,'BUS 2'!$G$1:$CU$424,69,0)</f>
        <v/>
      </c>
      <c r="UI28" s="48">
        <f>VLOOKUP(AG28,'BUS 2'!$G$1:$CU$424,70,0)</f>
        <v/>
      </c>
      <c r="UJ28" s="48">
        <f>VLOOKUP(AG28,'BUS 2'!$G$1:$CU$424,71,0)</f>
        <v/>
      </c>
      <c r="UK28" s="48">
        <f>VLOOKUP(AG28,'BUS 2'!$G$1:$CU$424,72,0)</f>
        <v/>
      </c>
      <c r="UL28" s="48">
        <f>VLOOKUP(AG28,'BUS 2'!$G$1:$CU$424,73,0)</f>
        <v/>
      </c>
      <c r="UM28" s="48">
        <f>VLOOKUP(AG28,'BUS 2'!$G$1:$CU$424,74,0)</f>
        <v/>
      </c>
      <c r="UN28" s="48">
        <f>VLOOKUP(AG28,'BUS 2'!$G$1:$CU$424,75,0)</f>
        <v/>
      </c>
      <c r="UO28" s="48">
        <f>VLOOKUP(AG28,'BUS 2'!$G$1:$CU$424,76,0)</f>
        <v/>
      </c>
      <c r="UP28" s="48">
        <f>VLOOKUP(AG28,'BUS 2'!$G$1:$CU$424,77,0)</f>
        <v/>
      </c>
      <c r="UQ28" s="48">
        <f>VLOOKUP(AG28,'BUS 2'!$G$1:$CU$424,78,0)</f>
        <v/>
      </c>
      <c r="UR28" s="48">
        <f>VLOOKUP(AG28,'BUS 2'!$G$1:$CU$424,79,0)</f>
        <v/>
      </c>
      <c r="US28" s="48">
        <f>VLOOKUP(AG28,'BUS 2'!$G$1:$CU$424,80,0)</f>
        <v/>
      </c>
      <c r="UT28" s="48">
        <f>VLOOKUP(AG28,'BUS 2'!$G$1:$CU$424,81,0)</f>
        <v/>
      </c>
      <c r="UU28" s="48" t="n"/>
      <c r="UV28" s="48" t="inlineStr">
        <is>
          <t>Pemberian pakan di kandang</t>
        </is>
      </c>
      <c r="UW28" s="48" t="n"/>
      <c r="UX28" s="48" t="n"/>
      <c r="UY28" s="48" t="n"/>
      <c r="UZ28" s="48" t="n"/>
      <c r="VA28" s="48" t="n"/>
      <c r="VB28" s="48" t="n"/>
      <c r="VC28" s="48" t="n"/>
      <c r="VD28" s="48" t="inlineStr">
        <is>
          <t>Sangat teratur (setiap hari)</t>
        </is>
      </c>
      <c r="VE28" s="48" t="n"/>
      <c r="VF28" s="48" t="n"/>
      <c r="VG28" s="48" t="n"/>
      <c r="VH28" s="48" t="n"/>
      <c r="VI28" s="48" t="n"/>
      <c r="VJ28" s="48" t="n"/>
      <c r="VK28" s="48" t="n"/>
      <c r="VL28" s="48" t="inlineStr">
        <is>
          <t>Sangat sering (&gt;1 kali sehari)</t>
        </is>
      </c>
      <c r="VM28" s="48" t="n"/>
      <c r="VN28" s="48" t="n"/>
      <c r="VO28" s="48" t="n"/>
      <c r="VP28" s="48" t="n"/>
      <c r="VQ28" s="48" t="n"/>
      <c r="VR28" s="48" t="n"/>
      <c r="VS28" s="48" t="n"/>
      <c r="VT28" s="48" t="n"/>
      <c r="VU28" s="48" t="n"/>
      <c r="VV28" s="48" t="n"/>
      <c r="VW28" s="48" t="n"/>
      <c r="VX28" s="48" t="n"/>
      <c r="VY28" s="48" t="n"/>
      <c r="VZ28" s="48" t="n"/>
      <c r="WA28" s="48" t="n"/>
      <c r="WB28" s="48" t="n"/>
      <c r="WC28" s="48" t="n"/>
      <c r="WD28" s="48" t="n"/>
      <c r="WE28" s="48" t="n"/>
      <c r="WF28" s="48" t="inlineStr">
        <is>
          <t>3-Disimpan terbuka (dry lot) 5-Untuk disebar di tanah (dan dibajak) 6-Digester biogas</t>
        </is>
      </c>
      <c r="WG28" s="8" t="n">
        <v>0</v>
      </c>
      <c r="WH28" s="8" t="n">
        <v>0</v>
      </c>
      <c r="WI28" s="8" t="n">
        <v>1</v>
      </c>
      <c r="WJ28" s="8" t="n">
        <v>0</v>
      </c>
      <c r="WK28" s="8" t="n">
        <v>1</v>
      </c>
      <c r="WL28" s="8" t="n">
        <v>1</v>
      </c>
      <c r="WM28" s="8" t="n">
        <v>0</v>
      </c>
      <c r="WN28" s="8" t="n">
        <v>0</v>
      </c>
      <c r="WO28" s="48" t="n"/>
      <c r="WP28" s="48" t="n"/>
      <c r="WQ28" s="48" t="n"/>
      <c r="WR28" s="48" t="n"/>
      <c r="WS28" s="48" t="n"/>
      <c r="WT28" s="48" t="n"/>
      <c r="WU28" s="48" t="n"/>
      <c r="WV28" s="48" t="n"/>
      <c r="WW28" s="48" t="n"/>
      <c r="WX28" s="48" t="n"/>
      <c r="WY28" s="48" t="n"/>
      <c r="WZ28" s="48" t="n"/>
      <c r="XA28" s="48" t="n"/>
      <c r="XB28" s="48" t="n"/>
      <c r="XC28" s="48" t="n"/>
      <c r="XD28" s="48" t="n"/>
      <c r="XE28" s="48" t="n"/>
      <c r="XF28" s="48" t="n"/>
      <c r="XG28" s="48" t="n"/>
      <c r="XH28" s="48" t="n"/>
      <c r="XI28" s="48" t="n"/>
      <c r="XJ28" s="48" t="n"/>
      <c r="XK28" s="48" t="n"/>
      <c r="XL28" s="48" t="n"/>
      <c r="XM28" s="48" t="n"/>
      <c r="XN28" s="48" t="n"/>
      <c r="XO28" s="48" t="n"/>
      <c r="XP28" s="48" t="n"/>
      <c r="XQ28" s="48" t="n"/>
      <c r="XR28" s="48" t="n"/>
      <c r="XS28" s="48" t="n"/>
      <c r="XT28" s="48" t="n"/>
      <c r="XU28" s="48" t="n"/>
      <c r="XV28" s="48" t="n"/>
      <c r="XW28" s="48" t="n"/>
      <c r="XX28" s="48" t="n"/>
      <c r="XY28" s="48" t="n"/>
      <c r="XZ28" s="48" t="n"/>
      <c r="YA28" s="48" t="n"/>
      <c r="YB28" s="48" t="n"/>
      <c r="YC28" s="48" t="n"/>
      <c r="YD28" s="48" t="n"/>
      <c r="YE28" s="48" t="n"/>
      <c r="YF28" s="48" t="n"/>
      <c r="YG28" s="48" t="n"/>
      <c r="YH28" s="48" t="n"/>
      <c r="YI28" s="48" t="n"/>
      <c r="YJ28" s="48" t="n"/>
      <c r="YK28" s="48" t="n"/>
      <c r="YL28" s="48" t="n"/>
      <c r="YM28" s="48" t="n"/>
      <c r="YN28" s="48" t="n"/>
      <c r="YO28" s="48" t="n"/>
      <c r="YP28" s="48" t="n"/>
      <c r="YQ28" s="48" t="n"/>
      <c r="YR28" s="48" t="n"/>
      <c r="YS28" s="48" t="n"/>
      <c r="YT28" s="48" t="n"/>
      <c r="YU28" s="48" t="n"/>
      <c r="YV28" s="48" t="n"/>
      <c r="YW28" s="48" t="n"/>
      <c r="YX28" s="48" t="n"/>
      <c r="YY28" s="48" t="n"/>
      <c r="YZ28" s="48" t="n"/>
      <c r="ZA28" s="48" t="n"/>
      <c r="ZB28" s="48" t="n"/>
      <c r="ZC28" s="48" t="n"/>
      <c r="ZD28" s="48" t="n"/>
      <c r="ZE28" s="48" t="n"/>
      <c r="ZF28" s="48" t="n"/>
      <c r="ZG28" s="48" t="n"/>
      <c r="ZH28" s="48" t="n"/>
      <c r="ZI28" s="48" t="n"/>
      <c r="ZJ28" s="48" t="n"/>
      <c r="ZK28" s="48" t="n"/>
      <c r="ZL28" s="48" t="n"/>
      <c r="ZM28" s="48" t="n"/>
      <c r="ZN28" s="48" t="n"/>
      <c r="ZO28" s="8" t="n">
        <v>60</v>
      </c>
      <c r="ZP28" s="48" t="n"/>
      <c r="ZQ28" s="48" t="n"/>
      <c r="ZR28" s="48" t="n"/>
      <c r="ZS28" s="48" t="n"/>
      <c r="ZT28" s="48" t="n"/>
      <c r="ZU28" s="48" t="n"/>
      <c r="ZV28" s="48" t="n"/>
      <c r="ZW28" s="8" t="n">
        <v>2</v>
      </c>
      <c r="ZX28" s="48" t="n"/>
      <c r="ZY28" s="48" t="n"/>
      <c r="ZZ28" s="48" t="n"/>
      <c r="AAA28" s="48" t="n"/>
      <c r="AAB28" s="48" t="n"/>
      <c r="AAC28" s="48" t="n"/>
      <c r="AAD28" s="48" t="n"/>
      <c r="AAE28" s="48" t="inlineStr">
        <is>
          <t>Pakan kering (misal: konsentrat, silase, pelet)</t>
        </is>
      </c>
      <c r="AAF28" s="48" t="n"/>
      <c r="AAG28" s="48" t="n"/>
      <c r="AAH28" s="48" t="n"/>
      <c r="AAI28" s="48" t="n"/>
      <c r="AAJ28" s="48" t="n"/>
      <c r="AAK28" s="48" t="n"/>
      <c r="AAL28" s="48" t="inlineStr">
        <is>
          <t>Ya</t>
        </is>
      </c>
      <c r="AAM28" s="48" t="inlineStr">
        <is>
          <t>Padat Cair</t>
        </is>
      </c>
      <c r="AAN28" s="8" t="n">
        <v>1</v>
      </c>
      <c r="AAO28" s="8" t="n">
        <v>1</v>
      </c>
      <c r="AAP28" s="8" t="n">
        <v>50</v>
      </c>
      <c r="AAQ28" s="8" t="n">
        <v>50</v>
      </c>
      <c r="AAR28" s="48" t="inlineStr">
        <is>
          <t>Ya</t>
        </is>
      </c>
      <c r="AAS28" s="48" t="inlineStr">
        <is>
          <t>Mengetahui</t>
        </is>
      </c>
      <c r="AAT28" s="48" t="inlineStr">
        <is>
          <t>Digunakan untuk pupuk di lahan pertanian sendiri Dibuang ke lahan sekitar kandang - yg ditanami tanaman Diberikan gratis ke orang lain</t>
        </is>
      </c>
      <c r="AAU28" s="8" t="n">
        <v>1</v>
      </c>
      <c r="AAV28" s="8" t="n">
        <v>0</v>
      </c>
      <c r="AAW28" s="8" t="n">
        <v>0</v>
      </c>
      <c r="AAX28" s="8" t="n">
        <v>1</v>
      </c>
      <c r="AAY28" s="8" t="n">
        <v>1</v>
      </c>
      <c r="AAZ28" s="8" t="n">
        <v>0</v>
      </c>
      <c r="ABA28" s="8" t="n">
        <v>0</v>
      </c>
      <c r="ABB28" s="48" t="inlineStr">
        <is>
          <t>Pupuk cair untuk tanaman</t>
        </is>
      </c>
      <c r="ABC28" s="8" t="n">
        <v>1</v>
      </c>
      <c r="ABD28" s="8" t="n">
        <v>0</v>
      </c>
      <c r="ABE28" s="8" t="n">
        <v>0</v>
      </c>
      <c r="ABF28" s="8" t="n">
        <v>0</v>
      </c>
      <c r="ABG28" s="8" t="n">
        <v>0</v>
      </c>
      <c r="ABH28" s="48" t="n"/>
      <c r="ABI28" s="48" t="n"/>
      <c r="ABJ28" s="48" t="n"/>
      <c r="ABK28" s="48" t="n"/>
      <c r="ABL28" s="48" t="n"/>
      <c r="ABM28" s="48" t="n"/>
      <c r="ABN28" s="48" t="n"/>
      <c r="ABO28" s="48" t="n"/>
      <c r="ABP28" s="48" t="n"/>
      <c r="ABQ28" s="11" t="inlineStr">
        <is>
          <t>Rumput</t>
        </is>
      </c>
      <c r="ABR28" s="48" t="inlineStr">
        <is>
          <t>Sering ( 1 minggu 2 kali)</t>
        </is>
      </c>
      <c r="ABS28" s="8" t="n">
        <v>3000</v>
      </c>
      <c r="ABT28" s="8" t="n">
        <v>300</v>
      </c>
      <c r="ABU28" s="8" t="n">
        <v>50</v>
      </c>
      <c r="ABV28" s="8" t="n">
        <v>50</v>
      </c>
      <c r="ABW28" s="48" t="inlineStr">
        <is>
          <t>Urea</t>
        </is>
      </c>
      <c r="ABX28" s="48" t="n"/>
      <c r="ABY28" s="8" t="n">
        <v>50</v>
      </c>
      <c r="ABZ28" s="8" t="n">
        <v>4000</v>
      </c>
      <c r="ACA28" s="8" t="n">
        <v>0</v>
      </c>
      <c r="ACB28" s="8" t="n">
        <v>4000</v>
      </c>
      <c r="ACC28" s="8" t="n">
        <v>600</v>
      </c>
      <c r="ACD28" s="8" t="n">
        <v>700</v>
      </c>
      <c r="ACE28" s="48" t="inlineStr">
        <is>
          <t>Ya</t>
        </is>
      </c>
      <c r="ACF28" s="48" t="inlineStr">
        <is>
          <t>Cukup meningkat</t>
        </is>
      </c>
      <c r="ACG28" s="48" t="inlineStr">
        <is>
          <t>Menurun</t>
        </is>
      </c>
      <c r="ACH28" s="48" t="inlineStr">
        <is>
          <t>Cukup meningkat</t>
        </is>
      </c>
      <c r="ACI28" s="48" t="n"/>
      <c r="ACJ28" s="48" t="n"/>
      <c r="ACK28" s="48" t="inlineStr">
        <is>
          <t>Tidak memiliki tempat untuk menyimpan Ladang/sawah terlalu jauh, sulit untuk mengangkut ke sana</t>
        </is>
      </c>
      <c r="ACL28" s="8" t="n">
        <v>0</v>
      </c>
      <c r="ACM28" s="8" t="n">
        <v>1</v>
      </c>
      <c r="ACN28" s="8" t="n">
        <v>0</v>
      </c>
      <c r="ACO28" s="8" t="n">
        <v>1</v>
      </c>
      <c r="ACP28" s="8" t="n">
        <v>0</v>
      </c>
      <c r="ACQ28" s="8" t="n">
        <v>0</v>
      </c>
      <c r="ACR28" s="8" t="n">
        <v>0</v>
      </c>
      <c r="ACS28" s="48" t="n"/>
      <c r="ACT28" s="48" t="inlineStr">
        <is>
          <t>tidak</t>
        </is>
      </c>
      <c r="ACU28" s="48" t="inlineStr">
        <is>
          <t>Manfaat besar dan membantu kehidupan sehari-hari</t>
        </is>
      </c>
      <c r="ACV28" s="48" t="inlineStr">
        <is>
          <t>Berkurang</t>
        </is>
      </c>
      <c r="ACW28" s="48" t="inlineStr">
        <is>
          <t>Anggota keluarga - Perempuan dewasa</t>
        </is>
      </c>
      <c r="ACX28" s="48" t="inlineStr">
        <is>
          <t>Setuju</t>
        </is>
      </c>
      <c r="ACY28" s="48" t="inlineStr">
        <is>
          <t>Anggota keluarga - Laki-laki dewasa Anggota keluarga - Perempuan dewasa Anggota keluarga - Anak-anak</t>
        </is>
      </c>
      <c r="ACZ28" s="8" t="n">
        <v>1</v>
      </c>
      <c r="ADA28" s="8" t="n">
        <v>1</v>
      </c>
      <c r="ADB28" s="8" t="n">
        <v>1</v>
      </c>
      <c r="ADC28" s="8" t="n">
        <v>0</v>
      </c>
      <c r="ADD28" s="48" t="inlineStr">
        <is>
          <t>Sangat puas</t>
        </is>
      </c>
      <c r="ADE28" s="48" t="inlineStr">
        <is>
          <t>Sangat puas</t>
        </is>
      </c>
      <c r="ADF28" s="48" t="inlineStr">
        <is>
          <t>Sangat puas</t>
        </is>
      </c>
      <c r="ADG28" s="48" t="inlineStr">
        <is>
          <t>Sangat puas</t>
        </is>
      </c>
      <c r="ADH28" s="48" t="inlineStr">
        <is>
          <t>Tidak</t>
        </is>
      </c>
      <c r="ADI28" s="48" t="n"/>
      <c r="ADJ28" s="48" t="inlineStr">
        <is>
          <t>Sangat puas</t>
        </is>
      </c>
      <c r="ADK28" s="48" t="n"/>
      <c r="ADL28" s="48" t="n"/>
      <c r="ADM28" s="48" t="n"/>
      <c r="ADN28" s="48" t="n"/>
      <c r="ADO28" s="48" t="n"/>
      <c r="ADP28" s="48" t="n"/>
      <c r="ADQ28" s="48" t="n"/>
      <c r="ADR28" s="48" t="n"/>
      <c r="ADS28" s="48" t="n"/>
      <c r="ADT28" s="48" t="n"/>
      <c r="ADU28" s="48" t="inlineStr">
        <is>
          <t>Menghubungi CPO atau pendamping</t>
        </is>
      </c>
      <c r="ADV28" s="8" t="n">
        <v>0</v>
      </c>
      <c r="ADW28" s="8" t="n">
        <v>0</v>
      </c>
      <c r="ADX28" s="8" t="n">
        <v>0</v>
      </c>
      <c r="ADY28" s="8" t="n">
        <v>0</v>
      </c>
      <c r="ADZ28" s="8" t="n">
        <v>1</v>
      </c>
      <c r="AEA28" s="8" t="n">
        <v>0</v>
      </c>
      <c r="AEB28" s="8" t="n">
        <v>0</v>
      </c>
      <c r="AEC28" s="8" t="n">
        <v>0</v>
      </c>
      <c r="AED28" s="12" t="n"/>
      <c r="AEE28" s="17" t="inlineStr">
        <is>
          <t>Laki-laki dewasa</t>
        </is>
      </c>
      <c r="AEF28" s="48" t="n"/>
      <c r="AEG28" s="17" t="inlineStr">
        <is>
          <t>Menelepon atau WA langsung</t>
        </is>
      </c>
      <c r="AEH28" s="48" t="n"/>
      <c r="AEI28" s="11" t="inlineStr">
        <is>
          <t>Tidak ada</t>
        </is>
      </c>
      <c r="AEJ28" s="48" t="inlineStr">
        <is>
          <t>Ya, selalu</t>
        </is>
      </c>
      <c r="AEK28"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28" s="18" t="n">
        <v>1</v>
      </c>
      <c r="AEM28" s="18" t="n">
        <v>1</v>
      </c>
      <c r="AEN28" s="18" t="n">
        <v>1</v>
      </c>
      <c r="AEO28" s="18" t="n">
        <v>1</v>
      </c>
      <c r="AEP28" s="18" t="n">
        <v>1</v>
      </c>
      <c r="AEQ28" s="18" t="n">
        <v>1</v>
      </c>
      <c r="AER28" s="18" t="n">
        <v>1</v>
      </c>
      <c r="AES28" s="18" t="n">
        <v>1</v>
      </c>
      <c r="AET28" s="18" t="n">
        <v>1</v>
      </c>
      <c r="AEU28" s="18" t="n">
        <v>0</v>
      </c>
      <c r="AEV28" s="18" t="n">
        <v>0</v>
      </c>
      <c r="AEW28" s="18" t="n">
        <v>0</v>
      </c>
      <c r="AEX28" s="48" t="n"/>
      <c r="AEY28" s="48" t="inlineStr">
        <is>
          <t>Mengurangi pengeluaran energi</t>
        </is>
      </c>
      <c r="AEZ28" s="48" t="n"/>
      <c r="AFA28" s="48" t="inlineStr">
        <is>
          <t>Pemerintah daerah</t>
        </is>
      </c>
      <c r="AFB28" s="48" t="n"/>
      <c r="AFC28" s="48" t="inlineStr">
        <is>
          <t>WhatsApp Image 2026-02-05 at 21.57.01-22_23_27.jpeg</t>
        </is>
      </c>
      <c r="AFD28" s="16" t="inlineStr">
        <is>
          <t>https://kf.kobotoolbox.org/api/v2/assets/avstPQqLr3Ab3ZdcVTXZ6f/data/665498025/attachments/att6cBZpmGhAKNyHwJ3Htpiq/</t>
        </is>
      </c>
      <c r="AFE28" s="48" t="inlineStr">
        <is>
          <t>WhatsApp Image 2026-02-05 at 21.57.00-22_23_39.jpeg</t>
        </is>
      </c>
      <c r="AFF28" s="16" t="inlineStr">
        <is>
          <t>https://kf.kobotoolbox.org/api/v2/assets/avstPQqLr3Ab3ZdcVTXZ6f/data/665498025/attachments/attMPiatV9UdUhcWmg888Cxx/</t>
        </is>
      </c>
      <c r="AFG28" s="48" t="inlineStr">
        <is>
          <t>manto</t>
        </is>
      </c>
      <c r="AFH28" s="48" t="n"/>
      <c r="AFI28" s="48" t="n"/>
    </row>
    <row r="29">
      <c r="A29" s="6" t="n">
        <v>46059</v>
      </c>
      <c r="B29" s="6" t="n">
        <v>46059</v>
      </c>
      <c r="C29" s="48" t="inlineStr">
        <is>
          <t>Marmanto</t>
        </is>
      </c>
      <c r="D29" s="48" t="inlineStr">
        <is>
          <t>Judi</t>
        </is>
      </c>
      <c r="E29" s="8" t="n">
        <v>6282297397357</v>
      </c>
      <c r="F29" s="48" t="n"/>
      <c r="G29" s="8" t="n">
        <v>-7.22318086</v>
      </c>
      <c r="H29" s="8" t="n">
        <v>110.2521516</v>
      </c>
      <c r="I29" s="48" t="n"/>
      <c r="J29" s="8" t="n">
        <v>4.95</v>
      </c>
      <c r="K29" s="48" t="n"/>
      <c r="L29" s="48" t="n"/>
      <c r="M29" s="8" t="n">
        <v>-7.22324714</v>
      </c>
      <c r="N29" s="8" t="n">
        <v>110.2521</v>
      </c>
      <c r="O29" s="48" t="n"/>
      <c r="P29" s="8" t="n">
        <v>4.27</v>
      </c>
      <c r="Q29" s="48" t="n"/>
      <c r="R29" s="48" t="inlineStr">
        <is>
          <t>Jawa Tengah</t>
        </is>
      </c>
      <c r="S29" s="48" t="n"/>
      <c r="T29" s="48" t="n"/>
      <c r="U29" s="48" t="n"/>
      <c r="V29" s="48" t="n"/>
      <c r="W29" s="48" t="n"/>
      <c r="X29" s="48" t="n"/>
      <c r="Y29" s="48" t="n"/>
      <c r="Z29" s="48" t="n"/>
      <c r="AA29" s="48" t="n"/>
      <c r="AB29" s="48" t="n"/>
      <c r="AC29" s="48" t="inlineStr">
        <is>
          <t>Semarang</t>
        </is>
      </c>
      <c r="AD29" s="48" t="inlineStr">
        <is>
          <t>Getasan</t>
        </is>
      </c>
      <c r="AE29" s="48" t="inlineStr">
        <is>
          <t>Wates</t>
        </is>
      </c>
      <c r="AF29" s="48" t="inlineStr">
        <is>
          <t>SION</t>
        </is>
      </c>
      <c r="AG29" s="48" t="inlineStr">
        <is>
          <t>ONP0381</t>
        </is>
      </c>
      <c r="AH29" s="8" t="n">
        <v>2</v>
      </c>
      <c r="AI29" s="48" t="inlineStr">
        <is>
          <t>VPA2</t>
        </is>
      </c>
      <c r="AJ29" s="48" t="inlineStr">
        <is>
          <t>Aktif</t>
        </is>
      </c>
      <c r="AK29" s="8" t="n">
        <v>58</v>
      </c>
      <c r="AL29" s="48" t="inlineStr">
        <is>
          <t>Laki-laki</t>
        </is>
      </c>
      <c r="AM29" s="48" t="inlineStr">
        <is>
          <t>Sudah menikah</t>
        </is>
      </c>
      <c r="AN29" s="48" t="inlineStr">
        <is>
          <t>SD/Sederajat</t>
        </is>
      </c>
      <c r="AO29" s="48" t="inlineStr">
        <is>
          <t>Petani</t>
        </is>
      </c>
      <c r="AP29" s="8" t="n">
        <v>1</v>
      </c>
      <c r="AQ29" s="8" t="n">
        <v>0</v>
      </c>
      <c r="AR29" s="8" t="n">
        <v>0</v>
      </c>
      <c r="AS29" s="8" t="n">
        <v>0</v>
      </c>
      <c r="AT29" s="8" t="n">
        <v>0</v>
      </c>
      <c r="AU29" s="8" t="n">
        <v>0</v>
      </c>
      <c r="AV29" s="8" t="n">
        <v>0</v>
      </c>
      <c r="AW29" s="8" t="n">
        <v>0</v>
      </c>
      <c r="AX29" s="48" t="n"/>
      <c r="AY29" s="48" t="inlineStr">
        <is>
          <t>Peternak</t>
        </is>
      </c>
      <c r="AZ29" s="8" t="n">
        <v>0</v>
      </c>
      <c r="BA29" s="8" t="n">
        <v>1</v>
      </c>
      <c r="BB29" s="8" t="n">
        <v>0</v>
      </c>
      <c r="BC29" s="8" t="n">
        <v>0</v>
      </c>
      <c r="BD29" s="8" t="n">
        <v>0</v>
      </c>
      <c r="BE29" s="8" t="n">
        <v>0</v>
      </c>
      <c r="BF29" s="8" t="n">
        <v>0</v>
      </c>
      <c r="BG29" s="8" t="n">
        <v>0</v>
      </c>
      <c r="BH29" s="48" t="n"/>
      <c r="BI29" s="48" t="inlineStr">
        <is>
          <t>Rp2.500.000 - Rp3.500.000</t>
        </is>
      </c>
      <c r="BJ29" s="8" t="n">
        <v>2</v>
      </c>
      <c r="BK29" s="8" t="n">
        <v>2</v>
      </c>
      <c r="BL29" s="8" t="n">
        <v>2</v>
      </c>
      <c r="BM29" s="8" t="n">
        <v>0</v>
      </c>
      <c r="BN29" s="48" t="inlineStr">
        <is>
          <t>Milik sendiri</t>
        </is>
      </c>
      <c r="BO29" s="48" t="inlineStr">
        <is>
          <t>Permanen (dinding bata dan semen)</t>
        </is>
      </c>
      <c r="BP29" s="8" t="n">
        <v>1</v>
      </c>
      <c r="BQ29" s="8" t="n">
        <v>0</v>
      </c>
      <c r="BR29" s="8" t="n">
        <v>0</v>
      </c>
      <c r="BS29" s="8" t="n">
        <v>0</v>
      </c>
      <c r="BT29" s="8" t="n">
        <v>0</v>
      </c>
      <c r="BU29" s="48" t="n"/>
      <c r="BV29" s="48" t="inlineStr">
        <is>
          <t>Keramik/ubin</t>
        </is>
      </c>
      <c r="BW29" s="8" t="n">
        <v>0</v>
      </c>
      <c r="BX29" s="8" t="n">
        <v>0</v>
      </c>
      <c r="BY29" s="8" t="n">
        <v>1</v>
      </c>
      <c r="BZ29" s="8" t="n">
        <v>0</v>
      </c>
      <c r="CA29" s="8" t="n">
        <v>0</v>
      </c>
      <c r="CB29" s="48" t="n"/>
      <c r="CC29" s="48" t="inlineStr">
        <is>
          <t>Genting</t>
        </is>
      </c>
      <c r="CD29" s="8" t="n">
        <v>0</v>
      </c>
      <c r="CE29" s="8" t="n">
        <v>0</v>
      </c>
      <c r="CF29" s="8" t="n">
        <v>0</v>
      </c>
      <c r="CG29" s="8" t="n">
        <v>0</v>
      </c>
      <c r="CH29" s="8" t="n">
        <v>0</v>
      </c>
      <c r="CI29" s="8" t="n">
        <v>1</v>
      </c>
      <c r="CJ29" s="8" t="n">
        <v>0</v>
      </c>
      <c r="CK29" s="48" t="n"/>
      <c r="CL29" s="48" t="inlineStr">
        <is>
          <t>Ya</t>
        </is>
      </c>
      <c r="CM29" s="8" t="n">
        <v>2024</v>
      </c>
      <c r="CN29" s="48" t="inlineStr">
        <is>
          <t>Fixed-Dome (Kubah Tetap)</t>
        </is>
      </c>
      <c r="CO29" s="48" t="inlineStr">
        <is>
          <t>6 m³ (4-5 ekor sapi, ±5 jam memasak/hari, ±50 kg</t>
        </is>
      </c>
      <c r="CP29" s="48" t="inlineStr">
        <is>
          <t>Anggota keluarga - laki-laki</t>
        </is>
      </c>
      <c r="CQ29" s="8" t="n">
        <v>0</v>
      </c>
      <c r="CR29" s="8" t="n">
        <v>0</v>
      </c>
      <c r="CS29" s="8" t="n">
        <v>0</v>
      </c>
      <c r="CT29" s="8" t="n">
        <v>0</v>
      </c>
      <c r="CU29" s="10" t="n">
        <v>1</v>
      </c>
      <c r="CV29" s="10" t="n">
        <v>0</v>
      </c>
      <c r="CW29" s="10" t="n">
        <v>0</v>
      </c>
      <c r="CX29" s="8" t="n">
        <v>0</v>
      </c>
      <c r="CY29" s="48" t="inlineStr">
        <is>
          <t>Anggota keluarga - laki-laki</t>
        </is>
      </c>
      <c r="CZ29" s="8" t="n">
        <v>1</v>
      </c>
      <c r="DA29" s="8" t="n">
        <v>0</v>
      </c>
      <c r="DB29" s="8" t="n">
        <v>0</v>
      </c>
      <c r="DC29" s="48" t="n"/>
      <c r="DD29" s="48" t="inlineStr">
        <is>
          <t>Anggota keluarga - laki-laki CPO atau pendamping</t>
        </is>
      </c>
      <c r="DE29" s="8" t="n">
        <v>1</v>
      </c>
      <c r="DF29" s="8" t="n">
        <v>0</v>
      </c>
      <c r="DG29" s="8" t="n">
        <v>1</v>
      </c>
      <c r="DH29" s="8" t="n">
        <v>0</v>
      </c>
      <c r="DI29" s="48" t="n"/>
      <c r="DJ29" s="48" t="inlineStr">
        <is>
          <t>Anggota keluarga - laki-laki CPO atau pendamping</t>
        </is>
      </c>
      <c r="DK29" s="8" t="n">
        <v>1</v>
      </c>
      <c r="DL29" s="8" t="n">
        <v>0</v>
      </c>
      <c r="DM29" s="8" t="n">
        <v>1</v>
      </c>
      <c r="DN29" s="8" t="n">
        <v>0</v>
      </c>
      <c r="DO29" s="48" t="n"/>
      <c r="DP29" s="8" t="n">
        <v>1</v>
      </c>
      <c r="DQ29" s="8" t="n">
        <v>0</v>
      </c>
      <c r="DR29" s="8" t="n">
        <v>0</v>
      </c>
      <c r="DS29" s="48" t="n"/>
      <c r="DT29" s="48" t="n"/>
      <c r="DU29" s="48" t="n"/>
      <c r="DV29" s="48" t="inlineStr">
        <is>
          <t>Ya</t>
        </is>
      </c>
      <c r="DW29" s="48" t="n"/>
      <c r="DX29" s="48" t="n"/>
      <c r="DY29" s="48" t="n"/>
      <c r="DZ29" s="48" t="n"/>
      <c r="EA29" s="48" t="n"/>
      <c r="EB29" s="48" t="n"/>
      <c r="EC29" s="48" t="n"/>
      <c r="ED29" s="48" t="n"/>
      <c r="EE29" s="48" t="n"/>
      <c r="EF29" s="48" t="n"/>
      <c r="EG29" s="48" t="n"/>
      <c r="EH29" s="48" t="n"/>
      <c r="EI29" s="48" t="inlineStr">
        <is>
          <t>Tidak ada masalah</t>
        </is>
      </c>
      <c r="EJ29" s="8" t="n">
        <v>0</v>
      </c>
      <c r="EK29" s="8" t="n">
        <v>0</v>
      </c>
      <c r="EL29" s="8" t="n">
        <v>0</v>
      </c>
      <c r="EM29" s="8" t="n">
        <v>1</v>
      </c>
      <c r="EN29" s="8" t="n">
        <v>0</v>
      </c>
      <c r="EO29" s="11" t="n"/>
      <c r="EP29" s="48" t="inlineStr">
        <is>
          <t>Ya, cukup jelas dan mudah diikuti</t>
        </is>
      </c>
      <c r="EQ29" s="48" t="inlineStr">
        <is>
          <t>Pelatihan</t>
        </is>
      </c>
      <c r="ER29" s="48" t="inlineStr">
        <is>
          <t>CPO atau pendamping</t>
        </is>
      </c>
      <c r="ES29" s="8" t="n">
        <v>1</v>
      </c>
      <c r="ET29" s="8" t="n">
        <v>0</v>
      </c>
      <c r="EU29" s="8" t="n">
        <v>0</v>
      </c>
      <c r="EV29" s="8" t="n">
        <v>0</v>
      </c>
      <c r="EW29" s="48" t="n"/>
      <c r="EX29" s="48" t="inlineStr">
        <is>
          <t>Anggota keluarga - Laki-laki</t>
        </is>
      </c>
      <c r="EY29" s="8" t="n">
        <v>1</v>
      </c>
      <c r="EZ29" s="8" t="n">
        <v>0</v>
      </c>
      <c r="FA29" s="8" t="n">
        <v>0</v>
      </c>
      <c r="FB29" s="48" t="n"/>
      <c r="FC29" s="48" t="inlineStr">
        <is>
          <t>Setiap minggu</t>
        </is>
      </c>
      <c r="FD29" s="48" t="n"/>
      <c r="FE29" s="48" t="inlineStr">
        <is>
          <t>Mengetahui</t>
        </is>
      </c>
      <c r="FF29" s="48" t="inlineStr">
        <is>
          <t>Selalu (setiap hari)</t>
        </is>
      </c>
      <c r="FG29" s="48" t="inlineStr">
        <is>
          <t>Mengetahui</t>
        </is>
      </c>
      <c r="FH29" s="48" t="inlineStr">
        <is>
          <t>Selalu (setiap hari)</t>
        </is>
      </c>
      <c r="FI29" s="48" t="inlineStr">
        <is>
          <t>Mengetahui</t>
        </is>
      </c>
      <c r="FJ29" s="48" t="inlineStr">
        <is>
          <t>Selalu (setiap hari)</t>
        </is>
      </c>
      <c r="FK29" s="48" t="inlineStr">
        <is>
          <t>Mengetahui</t>
        </is>
      </c>
      <c r="FL29" s="48" t="inlineStr">
        <is>
          <t>Sering (setiap minggu)</t>
        </is>
      </c>
      <c r="FM29" s="48" t="inlineStr">
        <is>
          <t>Mengetahui</t>
        </is>
      </c>
      <c r="FN29" s="48" t="inlineStr">
        <is>
          <t>Selalu (setiap hari)</t>
        </is>
      </c>
      <c r="FO29" s="48" t="inlineStr">
        <is>
          <t>Mengetahui</t>
        </is>
      </c>
      <c r="FP29" s="48" t="inlineStr">
        <is>
          <t>Jarang (setiap bulan atau lebih)</t>
        </is>
      </c>
      <c r="FQ29" s="48" t="inlineStr">
        <is>
          <t>Mengetahui</t>
        </is>
      </c>
      <c r="FR29" s="48" t="inlineStr">
        <is>
          <t>Ya</t>
        </is>
      </c>
      <c r="FS29" s="48" t="inlineStr">
        <is>
          <t>Mengetahui</t>
        </is>
      </c>
      <c r="FT29" s="48" t="inlineStr">
        <is>
          <t>Ya, selalu</t>
        </is>
      </c>
      <c r="FU29" s="48" t="inlineStr">
        <is>
          <t>Laki-laki dewasa Perempuan dewasa</t>
        </is>
      </c>
      <c r="FV29" s="8" t="n">
        <v>1</v>
      </c>
      <c r="FW29" s="8" t="n">
        <v>1</v>
      </c>
      <c r="FX29" s="8" t="n">
        <v>0</v>
      </c>
      <c r="FY29" s="8" t="n">
        <v>0</v>
      </c>
      <c r="FZ29" s="48" t="inlineStr">
        <is>
          <t>Sangat memahami</t>
        </is>
      </c>
      <c r="GA29" s="48" t="inlineStr">
        <is>
          <t>CPO</t>
        </is>
      </c>
      <c r="GB29" s="8" t="n">
        <v>1</v>
      </c>
      <c r="GC29" s="8" t="n">
        <v>0</v>
      </c>
      <c r="GD29" s="8" t="n">
        <v>0</v>
      </c>
      <c r="GE29" s="8" t="n">
        <v>0</v>
      </c>
      <c r="GF29" s="48" t="n"/>
      <c r="GG29" s="48" t="inlineStr">
        <is>
          <t>Sering</t>
        </is>
      </c>
      <c r="GH29" s="48" t="inlineStr">
        <is>
          <t>Ya</t>
        </is>
      </c>
      <c r="GI29" s="48" t="inlineStr">
        <is>
          <t>Tetangga</t>
        </is>
      </c>
      <c r="GJ29" s="8" t="n">
        <v>1</v>
      </c>
      <c r="GK29" s="8" t="n">
        <v>0</v>
      </c>
      <c r="GL29" s="8" t="n">
        <v>0</v>
      </c>
      <c r="GM29" s="8" t="n">
        <v>0</v>
      </c>
      <c r="GN29" s="48" t="n"/>
      <c r="GO29" s="8" t="n">
        <v>9</v>
      </c>
      <c r="GP29" s="48" t="inlineStr">
        <is>
          <t>Penuh (100%)</t>
        </is>
      </c>
      <c r="GQ29" s="48" t="inlineStr">
        <is>
          <t>Kayu bakar LPG</t>
        </is>
      </c>
      <c r="GR29" s="8" t="n">
        <v>1</v>
      </c>
      <c r="GS29" s="8" t="n">
        <v>1</v>
      </c>
      <c r="GT29" s="8" t="n">
        <v>0</v>
      </c>
      <c r="GU29" s="8" t="n">
        <v>0</v>
      </c>
      <c r="GV29" s="8" t="n">
        <v>0</v>
      </c>
      <c r="GW29" s="8" t="n">
        <v>0</v>
      </c>
      <c r="GX29" s="8" t="n">
        <v>0</v>
      </c>
      <c r="GY29" s="48" t="n"/>
      <c r="GZ29" s="48" t="inlineStr">
        <is>
          <t>Ya</t>
        </is>
      </c>
      <c r="HA29" s="8" t="n">
        <v>40</v>
      </c>
      <c r="HB29" s="8" t="n">
        <v>400000</v>
      </c>
      <c r="HC29" s="8" t="n">
        <v>5</v>
      </c>
      <c r="HD29" s="8" t="n">
        <v>50000</v>
      </c>
      <c r="HE29" s="8" t="n">
        <v>12</v>
      </c>
      <c r="HF29" s="8" t="n">
        <v>100000</v>
      </c>
      <c r="HG29" s="8" t="n">
        <v>3</v>
      </c>
      <c r="HH29" s="8" t="n">
        <v>25000</v>
      </c>
      <c r="HI29" s="48" t="n"/>
      <c r="HJ29" s="48" t="n"/>
      <c r="HK29" s="48" t="n"/>
      <c r="HL29" s="48" t="n"/>
      <c r="HM29" s="48" t="n"/>
      <c r="HN29" s="48" t="n"/>
      <c r="HO29" s="48" t="n"/>
      <c r="HP29" s="48" t="n"/>
      <c r="HQ29" s="48" t="n"/>
      <c r="HR29" s="48" t="n"/>
      <c r="HS29" s="48" t="n"/>
      <c r="HT29" s="48" t="n"/>
      <c r="HU29" s="48" t="n"/>
      <c r="HV29" s="48" t="n"/>
      <c r="HW29" s="48" t="n"/>
      <c r="HX29" s="48" t="n"/>
      <c r="HY29" s="8" t="n">
        <v>35</v>
      </c>
      <c r="HZ29" s="8" t="n">
        <v>350000</v>
      </c>
      <c r="IA29" s="8" t="n">
        <v>9</v>
      </c>
      <c r="IB29" s="8" t="n">
        <v>75000</v>
      </c>
      <c r="IC29" s="48" t="n"/>
      <c r="ID29" s="48" t="n"/>
      <c r="IE29" s="48" t="n"/>
      <c r="IF29" s="48" t="n"/>
      <c r="IG29" s="48" t="n"/>
      <c r="IH29" s="48" t="n"/>
      <c r="II29" s="48" t="n"/>
      <c r="IJ29" s="48" t="n"/>
      <c r="IK29" s="48" t="inlineStr">
        <is>
          <t>50-65 kg</t>
        </is>
      </c>
      <c r="IL29" s="48" t="inlineStr">
        <is>
          <t>3-5 jam</t>
        </is>
      </c>
      <c r="IM29" s="48" t="inlineStr">
        <is>
          <t>Ya</t>
        </is>
      </c>
      <c r="IN29" s="48" t="inlineStr">
        <is>
          <t>Tidak</t>
        </is>
      </c>
      <c r="IO29" s="48" t="inlineStr">
        <is>
          <t>Jauh lebih bersih</t>
        </is>
      </c>
      <c r="IP29" s="48" t="n"/>
      <c r="IQ29" s="48" t="inlineStr">
        <is>
          <t>Tidak pernah</t>
        </is>
      </c>
      <c r="IR29" s="48" t="n"/>
      <c r="IS29" s="48" t="n"/>
      <c r="IT29" s="48" t="n"/>
      <c r="IU29" s="48" t="n"/>
      <c r="IV29" s="48" t="n"/>
      <c r="IW29" s="48" t="n"/>
      <c r="IX29" s="48" t="n"/>
      <c r="IY29" s="48" t="n"/>
      <c r="IZ29" s="48" t="inlineStr">
        <is>
          <t>Tidak pernah</t>
        </is>
      </c>
      <c r="JA29" s="48" t="n"/>
      <c r="JB29" s="48" t="n"/>
      <c r="JC29" s="48" t="n"/>
      <c r="JD29" s="48" t="n"/>
      <c r="JE29" s="48" t="n"/>
      <c r="JF29" s="48" t="n"/>
      <c r="JG29" s="48" t="n"/>
      <c r="JH29" s="48" t="n"/>
      <c r="JI29" s="48" t="inlineStr">
        <is>
          <t>Tidak pernah</t>
        </is>
      </c>
      <c r="JJ29" s="48" t="n"/>
      <c r="JK29" s="48" t="n"/>
      <c r="JL29" s="48" t="n"/>
      <c r="JM29" s="48" t="n"/>
      <c r="JN29" s="48" t="n"/>
      <c r="JO29" s="48" t="n"/>
      <c r="JP29" s="48" t="n"/>
      <c r="JQ29" s="48" t="n"/>
      <c r="JR29" s="48" t="inlineStr">
        <is>
          <t>Tidak pernah</t>
        </is>
      </c>
      <c r="JS29" s="48" t="n"/>
      <c r="JT29" s="48" t="n"/>
      <c r="JU29" s="48" t="n"/>
      <c r="JV29" s="48" t="n"/>
      <c r="JW29" s="48" t="n"/>
      <c r="JX29" s="48" t="n"/>
      <c r="JY29" s="48" t="n"/>
      <c r="JZ29" s="48" t="n"/>
      <c r="KA29" s="48" t="inlineStr">
        <is>
          <t>Tidak pernah</t>
        </is>
      </c>
      <c r="KB29" s="48" t="n"/>
      <c r="KC29" s="48" t="n"/>
      <c r="KD29" s="48" t="n"/>
      <c r="KE29" s="48" t="n"/>
      <c r="KF29" s="48" t="n"/>
      <c r="KG29" s="48" t="n"/>
      <c r="KH29" s="48" t="n"/>
      <c r="KI29" s="48" t="n"/>
      <c r="KJ29" s="48" t="inlineStr">
        <is>
          <t>Tidak pernah</t>
        </is>
      </c>
      <c r="KK29" s="48" t="n"/>
      <c r="KL29" s="48" t="n"/>
      <c r="KM29" s="48" t="n"/>
      <c r="KN29" s="48" t="n"/>
      <c r="KO29" s="48" t="n"/>
      <c r="KP29" s="48" t="n"/>
      <c r="KQ29" s="48" t="n"/>
      <c r="KR29" s="48" t="n"/>
      <c r="KS29" s="48" t="inlineStr">
        <is>
          <t>Jauh lebih baik</t>
        </is>
      </c>
      <c r="KT29" s="48" t="inlineStr">
        <is>
          <t>0-1 kali</t>
        </is>
      </c>
      <c r="KU29" s="48" t="inlineStr">
        <is>
          <t>0-1 kali</t>
        </is>
      </c>
      <c r="KV29" s="48" t="inlineStr">
        <is>
          <t>Tidak ada</t>
        </is>
      </c>
      <c r="KW29" s="8" t="n">
        <v>0</v>
      </c>
      <c r="KX29" s="8" t="n">
        <v>0</v>
      </c>
      <c r="KY29" s="8" t="n">
        <v>0</v>
      </c>
      <c r="KZ29" s="8" t="n">
        <v>1</v>
      </c>
      <c r="LA29" s="48" t="inlineStr">
        <is>
          <t>Cukup membaik</t>
        </is>
      </c>
      <c r="LB29" s="48" t="inlineStr">
        <is>
          <t>Cukup membaik</t>
        </is>
      </c>
      <c r="LC29" s="8" t="n">
        <v>3</v>
      </c>
      <c r="LD29" s="8" t="n">
        <v>3</v>
      </c>
      <c r="LE29" s="8" t="n">
        <v>0</v>
      </c>
      <c r="LF29" s="8" t="n">
        <v>0</v>
      </c>
      <c r="LG29" s="48" t="inlineStr">
        <is>
          <t>Ya</t>
        </is>
      </c>
      <c r="LH29" s="8" t="n">
        <v>250000</v>
      </c>
      <c r="LI29" s="48" t="n"/>
      <c r="LJ29" s="48" t="inlineStr">
        <is>
          <t>Kebutuhan rumah tangga</t>
        </is>
      </c>
      <c r="LK29" s="8" t="n">
        <v>0</v>
      </c>
      <c r="LL29" s="8" t="n">
        <v>0</v>
      </c>
      <c r="LM29" s="8" t="n">
        <v>0</v>
      </c>
      <c r="LN29" s="8" t="n">
        <v>0</v>
      </c>
      <c r="LO29" s="8" t="n">
        <v>1</v>
      </c>
      <c r="LP29" s="8" t="n">
        <v>0</v>
      </c>
      <c r="LQ29" s="8" t="n">
        <v>0</v>
      </c>
      <c r="LR29" s="48" t="n"/>
      <c r="LS29" s="8" t="n">
        <v>15</v>
      </c>
      <c r="LT29" s="8" t="n">
        <v>15</v>
      </c>
      <c r="LU29" s="8" t="n">
        <v>0</v>
      </c>
      <c r="LV29" s="8" t="n">
        <v>5</v>
      </c>
      <c r="LW29" s="8" t="n">
        <v>5</v>
      </c>
      <c r="LX29" s="8" t="n">
        <v>0</v>
      </c>
      <c r="LY29" s="8" t="n">
        <v>5</v>
      </c>
      <c r="LZ29" s="8" t="n">
        <v>5</v>
      </c>
      <c r="MA29" s="8" t="n">
        <v>0</v>
      </c>
      <c r="MB29" s="48" t="inlineStr">
        <is>
          <t>Ya</t>
        </is>
      </c>
      <c r="MC29" s="8" t="n">
        <v>30</v>
      </c>
      <c r="MD29" s="8" t="n">
        <v>10</v>
      </c>
      <c r="ME29" s="8" t="n">
        <v>30</v>
      </c>
      <c r="MF29" s="8" t="n">
        <v>10</v>
      </c>
      <c r="MG29" s="8" t="n">
        <v>0</v>
      </c>
      <c r="MH29" s="8" t="n">
        <v>0</v>
      </c>
      <c r="MI29" s="48" t="inlineStr">
        <is>
          <t>Istirahat</t>
        </is>
      </c>
      <c r="MJ29" s="8" t="n">
        <v>0</v>
      </c>
      <c r="MK29" s="8" t="n">
        <v>0</v>
      </c>
      <c r="ML29" s="8" t="n">
        <v>1</v>
      </c>
      <c r="MM29" s="8" t="n">
        <v>0</v>
      </c>
      <c r="MN29" s="8" t="n">
        <v>0</v>
      </c>
      <c r="MO29" s="8" t="n">
        <v>0</v>
      </c>
      <c r="MP29" s="48" t="n"/>
      <c r="MQ29" s="48" t="n"/>
      <c r="MR29" s="48" t="inlineStr">
        <is>
          <t>istirahat</t>
        </is>
      </c>
      <c r="MS29" s="48" t="n"/>
      <c r="MT29" s="48" t="inlineStr">
        <is>
          <t>santai bersama keluarga</t>
        </is>
      </c>
      <c r="MU29" s="48" t="inlineStr">
        <is>
          <t>Tidak</t>
        </is>
      </c>
      <c r="MV29" s="48" t="n"/>
      <c r="MW29" s="48" t="n"/>
      <c r="MX29" s="48" t="n"/>
      <c r="MY29" s="48" t="n"/>
      <c r="MZ29" s="48" t="n"/>
      <c r="NA29" s="48" t="n"/>
      <c r="NB29" s="48" t="n"/>
      <c r="NC29" s="48" t="n"/>
      <c r="ND29" s="48" t="n"/>
      <c r="NE29" s="48" t="n"/>
      <c r="NF29" s="48" t="n"/>
      <c r="NG29" s="48" t="n"/>
      <c r="NH29" s="48" t="n"/>
      <c r="NI29" s="48" t="n"/>
      <c r="NJ29" s="48" t="n"/>
      <c r="NK29" s="48" t="n"/>
      <c r="NL29" s="48" t="inlineStr">
        <is>
          <t>Ya</t>
        </is>
      </c>
      <c r="NM29" s="48" t="inlineStr">
        <is>
          <t>Kombinasi dana mandiri dan dana hibah</t>
        </is>
      </c>
      <c r="NN29" s="48" t="inlineStr">
        <is>
          <t>&gt;11.000.001</t>
        </is>
      </c>
      <c r="NO29" s="48" t="inlineStr">
        <is>
          <t>Pemerintah</t>
        </is>
      </c>
      <c r="NP29" s="48" t="n"/>
      <c r="NQ29" s="48" t="n"/>
      <c r="NR29" s="48" t="n"/>
      <c r="NS29" s="48" t="n"/>
      <c r="NT29" s="48" t="n"/>
      <c r="NU29" s="48" t="n"/>
      <c r="NV29" s="48" t="inlineStr">
        <is>
          <t>Anggota keluarga - Laki-laki dewasa</t>
        </is>
      </c>
      <c r="NW29" s="48" t="n"/>
      <c r="NX29" s="48" t="inlineStr">
        <is>
          <t>Sedikit meningkat</t>
        </is>
      </c>
      <c r="NY29" s="8" t="n">
        <v>60</v>
      </c>
      <c r="NZ29" s="8" t="n">
        <v>20</v>
      </c>
      <c r="OA29" s="8" t="n">
        <v>0</v>
      </c>
      <c r="OB29" s="8" t="n">
        <v>5</v>
      </c>
      <c r="OC29" s="8" t="n">
        <v>5</v>
      </c>
      <c r="OD29" s="8" t="n">
        <v>0</v>
      </c>
      <c r="OE29" s="48" t="inlineStr">
        <is>
          <t>Jauh lebih baik</t>
        </is>
      </c>
      <c r="OF29" s="48" t="inlineStr">
        <is>
          <t>Jauh lebih baik (beda waktu memasak lebih cepat setengah jam atau lebih, ATAU tidak lagi ada rasa/bau makanan yang berubah, ATAU alasan lainnya)</t>
        </is>
      </c>
      <c r="OG29" s="48" t="inlineStr">
        <is>
          <t>Ya</t>
        </is>
      </c>
      <c r="OH29" s="8" t="n">
        <v>0</v>
      </c>
      <c r="OI29" s="8" t="n">
        <v>8</v>
      </c>
      <c r="OJ29" s="8" t="n">
        <v>0</v>
      </c>
      <c r="OK29" s="8" t="n">
        <v>0</v>
      </c>
      <c r="OL29" s="8" t="n">
        <v>0</v>
      </c>
      <c r="OM29" s="8" t="n">
        <v>0</v>
      </c>
      <c r="ON29" s="8" t="n">
        <v>0</v>
      </c>
      <c r="OO29" s="8" t="n">
        <v>0</v>
      </c>
      <c r="OP29" s="48">
        <f>VLOOKUP(AG29,'BUS 2'!$G$1:$CU$424,2,0)</f>
        <v/>
      </c>
      <c r="OQ29" s="8">
        <f>VLOOKUP(AG29,'BUS 2'!$G$1:$CU$424,3,0)</f>
        <v/>
      </c>
      <c r="OR29" s="8">
        <f>VLOOKUP(AG29,'BUS 2'!$G$1:$CU$424,4,0)</f>
        <v/>
      </c>
      <c r="OS29" s="8">
        <f>VLOOKUP(AG29,'BUS 2'!$G$1:$CU$424,5,0)</f>
        <v/>
      </c>
      <c r="OT29" s="8">
        <f>VLOOKUP(AG29,'BUS 2'!$G$1:$CU$424,6,0)</f>
        <v/>
      </c>
      <c r="OU29" s="8">
        <f>VLOOKUP(AG29,'BUS 2'!$G$1:$CU$424,7,0)</f>
        <v/>
      </c>
      <c r="OV29" s="8">
        <f>VLOOKUP(AG29,'BUS 2'!$G$1:$CU$424,8,0)</f>
        <v/>
      </c>
      <c r="OW29" s="8">
        <f>VLOOKUP(AG29,'BUS 2'!$G$1:$CU$424,9,0)</f>
        <v/>
      </c>
      <c r="OX29" s="8">
        <f>VLOOKUP(AG29,'BUS 2'!$G$1:$CU$424,10,0)</f>
        <v/>
      </c>
      <c r="OY29" s="8">
        <f>VLOOKUP(AG29,'BUS 2'!$G$1:$CU$424,11,0)</f>
        <v/>
      </c>
      <c r="OZ29" s="8">
        <f>VLOOKUP(AG29,'BUS 2'!$G$1:$CU$424,12,0)</f>
        <v/>
      </c>
      <c r="PA29" s="8">
        <f>VLOOKUP(AG29,'BUS 2'!$G$1:$CU$424,13,0)</f>
        <v/>
      </c>
      <c r="PB29" s="8">
        <f>VLOOKUP(AG29,'BUS 2'!$G$1:$CU$424,14,0)</f>
        <v/>
      </c>
      <c r="PC29" s="8">
        <f>VLOOKUP(AG29,'BUS 2'!$G$1:$CU$424,15,0)</f>
        <v/>
      </c>
      <c r="PD29" s="8">
        <f>VLOOKUP(AG29,'BUS 2'!$G$1:$CU$424,16,0)</f>
        <v/>
      </c>
      <c r="PE29" s="8">
        <f>VLOOKUP(AG29,'BUS 2'!$G$1:$CU$424,17,0)</f>
        <v/>
      </c>
      <c r="PF29" s="8">
        <f>VLOOKUP(AG29,'BUS 2'!$G$1:$CU$424,18,0)</f>
        <v/>
      </c>
      <c r="PG29" s="8">
        <f>VLOOKUP(AG29,'BUS 2'!$G$1:$CU$424,19,0)</f>
        <v/>
      </c>
      <c r="PH29" s="8">
        <f>VLOOKUP(AG29,'BUS 2'!$G$1:$CU$424,20,0)</f>
        <v/>
      </c>
      <c r="PI29" s="8">
        <f>VLOOKUP(AG29,'BUS 2'!$G$1:$CU$424,21,0)</f>
        <v/>
      </c>
      <c r="PJ29" s="8">
        <f>VLOOKUP(AG29,'BUS 2'!$G$1:$CU$424,22,0)</f>
        <v/>
      </c>
      <c r="PK29" s="8">
        <f>VLOOKUP(AG29,'BUS 2'!$G$1:$CU$424,23,0)</f>
        <v/>
      </c>
      <c r="PL29" s="8">
        <f>VLOOKUP(AG29,'BUS 2'!$G$1:$CU$424,24,0)</f>
        <v/>
      </c>
      <c r="PM29" s="8">
        <f>VLOOKUP(AG29,'BUS 2'!$G$1:$CU$424,25,0)</f>
        <v/>
      </c>
      <c r="PN29" s="8">
        <f>VLOOKUP(AG29,'BUS 2'!$G$1:$CU$424,26,0)</f>
        <v/>
      </c>
      <c r="PO29" s="8">
        <f>VLOOKUP(AG29,'BUS 2'!$G$1:$CU$424,27,0)</f>
        <v/>
      </c>
      <c r="PP29" s="8">
        <f>VLOOKUP(AG29,'BUS 2'!$G$1:$CU$424,28,0)</f>
        <v/>
      </c>
      <c r="PQ29" s="8">
        <f>VLOOKUP(AG29,'BUS 2'!$G$1:$CU$424,29,0)</f>
        <v/>
      </c>
      <c r="PR29" s="8">
        <f>VLOOKUP(AG29,'BUS 2'!$G$1:$CU$424,30,0)</f>
        <v/>
      </c>
      <c r="PS29" s="8">
        <f>VLOOKUP(AG29,'BUS 2'!$G$1:$CU$424,31,0)</f>
        <v/>
      </c>
      <c r="PT29" s="48" t="n"/>
      <c r="PU29" s="48" t="n"/>
      <c r="PV29" s="48" t="n"/>
      <c r="PW29" s="48" t="n"/>
      <c r="PX29" s="48" t="n"/>
      <c r="PY29" s="48" t="n"/>
      <c r="PZ29" s="48" t="n"/>
      <c r="QA29" s="48" t="n"/>
      <c r="QB29" s="48" t="n"/>
      <c r="QC29" s="48" t="n"/>
      <c r="QD29" s="48" t="n"/>
      <c r="QE29" s="48" t="inlineStr">
        <is>
          <t>1-Disebarkan ke lahan terbuka</t>
        </is>
      </c>
      <c r="QF29" s="8" t="n">
        <v>0</v>
      </c>
      <c r="QG29" s="8" t="n">
        <v>0</v>
      </c>
      <c r="QH29" s="8" t="n">
        <v>0</v>
      </c>
      <c r="QI29" s="8" t="n">
        <v>0</v>
      </c>
      <c r="QJ29" s="8" t="n">
        <v>0</v>
      </c>
      <c r="QK29" s="8" t="n">
        <v>1</v>
      </c>
      <c r="QL29" s="8" t="n">
        <v>0</v>
      </c>
      <c r="QM29" s="8" t="n">
        <v>0</v>
      </c>
      <c r="QN29" s="8" t="n">
        <v>0</v>
      </c>
      <c r="QO29" s="48" t="n"/>
      <c r="QP29" s="48" t="n"/>
      <c r="QQ29" s="48" t="n"/>
      <c r="QR29" s="48" t="n"/>
      <c r="QS29" s="48" t="n"/>
      <c r="QT29" s="48" t="n"/>
      <c r="QU29" s="48" t="n"/>
      <c r="QV29" s="48" t="n"/>
      <c r="QW29" s="48" t="n"/>
      <c r="QX29" s="48" t="n"/>
      <c r="QY29" s="48" t="n"/>
      <c r="QZ29" s="48" t="n"/>
      <c r="RA29" s="48" t="n"/>
      <c r="RB29" s="48" t="n"/>
      <c r="RC29" s="48" t="n"/>
      <c r="RD29" s="48" t="n"/>
      <c r="RE29" s="48" t="n"/>
      <c r="RF29" s="48" t="n"/>
      <c r="RG29" s="48" t="n"/>
      <c r="RH29" s="48" t="n"/>
      <c r="RI29" s="48" t="n"/>
      <c r="RJ29" s="48" t="n"/>
      <c r="RK29" s="48" t="n"/>
      <c r="RL29" s="48" t="n"/>
      <c r="RM29" s="48" t="n"/>
      <c r="RN29" s="48" t="n"/>
      <c r="RO29" s="48" t="n"/>
      <c r="RP29" s="48" t="n"/>
      <c r="RQ29" s="48" t="n"/>
      <c r="RR29" s="48" t="n"/>
      <c r="RS29" s="48" t="n"/>
      <c r="RT29" s="48" t="n"/>
      <c r="RU29" s="48" t="n"/>
      <c r="RV29" s="48" t="n"/>
      <c r="RW29" s="48" t="n"/>
      <c r="RX29" s="48" t="n"/>
      <c r="RY29" s="48" t="n"/>
      <c r="RZ29" s="48" t="n"/>
      <c r="SA29" s="48" t="n"/>
      <c r="SB29" s="48" t="n"/>
      <c r="SC29" s="48" t="n"/>
      <c r="SD29" s="48" t="n"/>
      <c r="SE29" s="48" t="n"/>
      <c r="SF29" s="48" t="n"/>
      <c r="SG29" s="48" t="n"/>
      <c r="SH29" s="48" t="n"/>
      <c r="SI29" s="48" t="n"/>
      <c r="SJ29" s="48" t="n"/>
      <c r="SK29" s="48" t="n"/>
      <c r="SL29" s="48" t="n"/>
      <c r="SM29" s="48" t="n"/>
      <c r="SN29" s="48" t="n"/>
      <c r="SO29" s="48" t="n"/>
      <c r="SP29" s="48" t="n"/>
      <c r="SQ29" s="48" t="n"/>
      <c r="SR29" s="48" t="n"/>
      <c r="SS29" s="48" t="n"/>
      <c r="ST29" s="48" t="n"/>
      <c r="SU29" s="48" t="n"/>
      <c r="SV29" s="48" t="n"/>
      <c r="SW29" s="48" t="n"/>
      <c r="SX29" s="48" t="n"/>
      <c r="SY29" s="8">
        <f>VLOOKUP(AG29,'BUS 2'!$G$1:$CU$424,33,0)</f>
        <v/>
      </c>
      <c r="SZ29" s="48">
        <f>VLOOKUP(AG29,'BUS 2'!$G$1:$CU$424,34,0)</f>
        <v/>
      </c>
      <c r="TA29" s="48">
        <f>VLOOKUP(AG29,'BUS 2'!$G$1:$CU$424,35,0)</f>
        <v/>
      </c>
      <c r="TB29" s="48">
        <f>VLOOKUP(AG29,'BUS 2'!$G$1:$CU$424,36,0)</f>
        <v/>
      </c>
      <c r="TC29" s="48">
        <f>VLOOKUP(AG29,'BUS 2'!$G$1:$CU$424,37,0)</f>
        <v/>
      </c>
      <c r="TD29" s="48">
        <f>VLOOKUP(AG29,'BUS 2'!$G$1:$CU$424,38,0)</f>
        <v/>
      </c>
      <c r="TE29" s="48">
        <f>VLOOKUP(AG29,'BUS 2'!$G$1:$CU$424,39,0)</f>
        <v/>
      </c>
      <c r="TF29" s="48">
        <f>VLOOKUP(AG29,'BUS 2'!$G$1:$CU$424,40,0)</f>
        <v/>
      </c>
      <c r="TG29" s="8">
        <f>VLOOKUP(AG29,'BUS 2'!$G$1:$CU$424,42,0)</f>
        <v/>
      </c>
      <c r="TH29" s="8">
        <f>VLOOKUP(AG29,'BUS 2'!$G$1:$CU$424,43,0)</f>
        <v/>
      </c>
      <c r="TI29" s="8">
        <f>VLOOKUP(AG29,'BUS 2'!$G$1:$CU$424,44,0)</f>
        <v/>
      </c>
      <c r="TJ29" s="8">
        <f>VLOOKUP(AG29,'BUS 2'!$G$1:$CU$424,45,0)</f>
        <v/>
      </c>
      <c r="TK29" s="8">
        <f>VLOOKUP(AG29,'BUS 2'!$G$1:$CU$424,46,0)</f>
        <v/>
      </c>
      <c r="TL29" s="8">
        <f>VLOOKUP(AG29,'BUS 2'!$G$1:$CU$424,47,0)</f>
        <v/>
      </c>
      <c r="TM29" s="8">
        <f>VLOOKUP(AG29,'BUS 2'!$G$1:$CU$424,48,0)</f>
        <v/>
      </c>
      <c r="TN29" s="8">
        <f>VLOOKUP(AG29,'BUS 2'!$G$1:$CU$424,49,0)</f>
        <v/>
      </c>
      <c r="TO29" s="8">
        <f>VLOOKUP(AG29,'BUS 2'!$G$1:$CU$424,50,0)</f>
        <v/>
      </c>
      <c r="TP29" s="8">
        <f>VLOOKUP(AG29,'BUS 2'!$G$1:$CU$424,51,0)</f>
        <v/>
      </c>
      <c r="TQ29" s="8">
        <f>VLOOKUP(AG29,'BUS 2'!$G$1:$CU$424,52,0)</f>
        <v/>
      </c>
      <c r="TR29" s="8">
        <f>VLOOKUP(AG29,'BUS 2'!$G$1:$CU$424,53,0)</f>
        <v/>
      </c>
      <c r="TS29" s="48">
        <f>VLOOKUP(AG29,'BUS 2'!$G$1:$CU$424,54,0)</f>
        <v/>
      </c>
      <c r="TT29" s="48">
        <f>VLOOKUP(AG29,'BUS 2'!$G$1:$CU$424,55,0)</f>
        <v/>
      </c>
      <c r="TU29" s="48">
        <f>VLOOKUP(AG29,'BUS 2'!$G$1:$CU$424,56,0)</f>
        <v/>
      </c>
      <c r="TV29" s="48">
        <f>VLOOKUP(AG29,'BUS 2'!$G$1:$CU$424,57,0)</f>
        <v/>
      </c>
      <c r="TW29" s="48">
        <f>VLOOKUP(AG29,'BUS 2'!$G$1:$CU$424,58,0)</f>
        <v/>
      </c>
      <c r="TX29" s="48">
        <f>VLOOKUP(AG29,'BUS 2'!$G$1:$CU$424,59,0)</f>
        <v/>
      </c>
      <c r="TY29" s="48">
        <f>VLOOKUP(AG29,'BUS 2'!$G$1:$CU$424,60,0)</f>
        <v/>
      </c>
      <c r="TZ29" s="48">
        <f>VLOOKUP(AG29,'BUS 2'!$G$1:$CU$424,61,0)</f>
        <v/>
      </c>
      <c r="UA29" s="48">
        <f>VLOOKUP(AG29,'BUS 2'!$G$1:$CU$424,62,0)</f>
        <v/>
      </c>
      <c r="UB29" s="48">
        <f>VLOOKUP(AG29,'BUS 2'!$G$1:$CU$424,63,0)</f>
        <v/>
      </c>
      <c r="UC29" s="48">
        <f>VLOOKUP(AG29,'BUS 2'!$G$1:$CU$424,64,0)</f>
        <v/>
      </c>
      <c r="UD29" s="48">
        <f>VLOOKUP(AG29,'BUS 2'!$G$1:$CU$424,65,0)</f>
        <v/>
      </c>
      <c r="UE29" s="48">
        <f>VLOOKUP(AG29,'BUS 2'!$G$1:$CU$424,66,0)</f>
        <v/>
      </c>
      <c r="UF29" s="48">
        <f>VLOOKUP(AG29,'BUS 2'!$G$1:$CU$424,67,0)</f>
        <v/>
      </c>
      <c r="UG29" s="48">
        <f>VLOOKUP(AG29,'BUS 2'!$G$1:$CU$424,68,0)</f>
        <v/>
      </c>
      <c r="UH29" s="48">
        <f>VLOOKUP(AG29,'BUS 2'!$G$1:$CU$424,69,0)</f>
        <v/>
      </c>
      <c r="UI29" s="48">
        <f>VLOOKUP(AG29,'BUS 2'!$G$1:$CU$424,70,0)</f>
        <v/>
      </c>
      <c r="UJ29" s="48">
        <f>VLOOKUP(AG29,'BUS 2'!$G$1:$CU$424,71,0)</f>
        <v/>
      </c>
      <c r="UK29" s="48">
        <f>VLOOKUP(AG29,'BUS 2'!$G$1:$CU$424,72,0)</f>
        <v/>
      </c>
      <c r="UL29" s="48">
        <f>VLOOKUP(AG29,'BUS 2'!$G$1:$CU$424,73,0)</f>
        <v/>
      </c>
      <c r="UM29" s="48">
        <f>VLOOKUP(AG29,'BUS 2'!$G$1:$CU$424,74,0)</f>
        <v/>
      </c>
      <c r="UN29" s="48">
        <f>VLOOKUP(AG29,'BUS 2'!$G$1:$CU$424,75,0)</f>
        <v/>
      </c>
      <c r="UO29" s="48">
        <f>VLOOKUP(AG29,'BUS 2'!$G$1:$CU$424,76,0)</f>
        <v/>
      </c>
      <c r="UP29" s="48">
        <f>VLOOKUP(AG29,'BUS 2'!$G$1:$CU$424,77,0)</f>
        <v/>
      </c>
      <c r="UQ29" s="48">
        <f>VLOOKUP(AG29,'BUS 2'!$G$1:$CU$424,78,0)</f>
        <v/>
      </c>
      <c r="UR29" s="48">
        <f>VLOOKUP(AG29,'BUS 2'!$G$1:$CU$424,79,0)</f>
        <v/>
      </c>
      <c r="US29" s="48">
        <f>VLOOKUP(AG29,'BUS 2'!$G$1:$CU$424,80,0)</f>
        <v/>
      </c>
      <c r="UT29" s="48">
        <f>VLOOKUP(AG29,'BUS 2'!$G$1:$CU$424,81,0)</f>
        <v/>
      </c>
      <c r="UU29" s="48" t="n"/>
      <c r="UV29" s="48" t="inlineStr">
        <is>
          <t>Pemberian pakan di kandang</t>
        </is>
      </c>
      <c r="UW29" s="48" t="n"/>
      <c r="UX29" s="48" t="n"/>
      <c r="UY29" s="48" t="n"/>
      <c r="UZ29" s="48" t="n"/>
      <c r="VA29" s="48" t="n"/>
      <c r="VB29" s="48" t="n"/>
      <c r="VC29" s="48" t="n"/>
      <c r="VD29" s="48" t="inlineStr">
        <is>
          <t>Sangat teratur (setiap hari)</t>
        </is>
      </c>
      <c r="VE29" s="48" t="n"/>
      <c r="VF29" s="48" t="n"/>
      <c r="VG29" s="48" t="n"/>
      <c r="VH29" s="48" t="n"/>
      <c r="VI29" s="48" t="n"/>
      <c r="VJ29" s="48" t="n"/>
      <c r="VK29" s="48" t="n"/>
      <c r="VL29" s="48" t="inlineStr">
        <is>
          <t>Sangat sering (&gt;1 kali sehari)</t>
        </is>
      </c>
      <c r="VM29" s="48" t="n"/>
      <c r="VN29" s="48" t="n"/>
      <c r="VO29" s="48" t="n"/>
      <c r="VP29" s="48" t="n"/>
      <c r="VQ29" s="48" t="n"/>
      <c r="VR29" s="48" t="n"/>
      <c r="VS29" s="48" t="n"/>
      <c r="VT29" s="48" t="n"/>
      <c r="VU29" s="48" t="n"/>
      <c r="VV29" s="48" t="n"/>
      <c r="VW29" s="48" t="n"/>
      <c r="VX29" s="48" t="n"/>
      <c r="VY29" s="48" t="n"/>
      <c r="VZ29" s="48" t="n"/>
      <c r="WA29" s="48" t="n"/>
      <c r="WB29" s="48" t="n"/>
      <c r="WC29" s="48" t="n"/>
      <c r="WD29" s="48" t="n"/>
      <c r="WE29" s="48" t="n"/>
      <c r="WF29" s="48" t="inlineStr">
        <is>
          <t>3-Disimpan terbuka (dry lot) 4-Disimpan dalam kotak bersekat 5-Untuk disebar di tanah (dan dibajak) 6-Digester biogas</t>
        </is>
      </c>
      <c r="WG29" s="8" t="n">
        <v>0</v>
      </c>
      <c r="WH29" s="8" t="n">
        <v>0</v>
      </c>
      <c r="WI29" s="8" t="n">
        <v>1</v>
      </c>
      <c r="WJ29" s="8" t="n">
        <v>1</v>
      </c>
      <c r="WK29" s="8" t="n">
        <v>1</v>
      </c>
      <c r="WL29" s="8" t="n">
        <v>1</v>
      </c>
      <c r="WM29" s="8" t="n">
        <v>0</v>
      </c>
      <c r="WN29" s="8" t="n">
        <v>0</v>
      </c>
      <c r="WO29" s="48" t="n"/>
      <c r="WP29" s="48" t="n"/>
      <c r="WQ29" s="48" t="n"/>
      <c r="WR29" s="48" t="n"/>
      <c r="WS29" s="48" t="n"/>
      <c r="WT29" s="48" t="n"/>
      <c r="WU29" s="48" t="n"/>
      <c r="WV29" s="48" t="n"/>
      <c r="WW29" s="48" t="n"/>
      <c r="WX29" s="48" t="n"/>
      <c r="WY29" s="48" t="n"/>
      <c r="WZ29" s="48" t="n"/>
      <c r="XA29" s="48" t="n"/>
      <c r="XB29" s="48" t="n"/>
      <c r="XC29" s="48" t="n"/>
      <c r="XD29" s="48" t="n"/>
      <c r="XE29" s="48" t="n"/>
      <c r="XF29" s="48" t="n"/>
      <c r="XG29" s="48" t="n"/>
      <c r="XH29" s="48" t="n"/>
      <c r="XI29" s="48" t="n"/>
      <c r="XJ29" s="48" t="n"/>
      <c r="XK29" s="48" t="n"/>
      <c r="XL29" s="48" t="n"/>
      <c r="XM29" s="48" t="n"/>
      <c r="XN29" s="48" t="n"/>
      <c r="XO29" s="48" t="n"/>
      <c r="XP29" s="48" t="n"/>
      <c r="XQ29" s="48" t="n"/>
      <c r="XR29" s="48" t="n"/>
      <c r="XS29" s="48" t="n"/>
      <c r="XT29" s="48" t="n"/>
      <c r="XU29" s="48" t="n"/>
      <c r="XV29" s="48" t="n"/>
      <c r="XW29" s="48" t="n"/>
      <c r="XX29" s="48" t="n"/>
      <c r="XY29" s="48" t="n"/>
      <c r="XZ29" s="48" t="n"/>
      <c r="YA29" s="48" t="n"/>
      <c r="YB29" s="48" t="n"/>
      <c r="YC29" s="48" t="n"/>
      <c r="YD29" s="48" t="n"/>
      <c r="YE29" s="48" t="n"/>
      <c r="YF29" s="48" t="n"/>
      <c r="YG29" s="48" t="n"/>
      <c r="YH29" s="48" t="n"/>
      <c r="YI29" s="48" t="n"/>
      <c r="YJ29" s="48" t="n"/>
      <c r="YK29" s="48" t="n"/>
      <c r="YL29" s="48" t="n"/>
      <c r="YM29" s="48" t="n"/>
      <c r="YN29" s="48" t="n"/>
      <c r="YO29" s="48" t="n"/>
      <c r="YP29" s="48" t="n"/>
      <c r="YQ29" s="48" t="n"/>
      <c r="YR29" s="48" t="n"/>
      <c r="YS29" s="48" t="n"/>
      <c r="YT29" s="48" t="n"/>
      <c r="YU29" s="48" t="n"/>
      <c r="YV29" s="48" t="n"/>
      <c r="YW29" s="48" t="n"/>
      <c r="YX29" s="48" t="n"/>
      <c r="YY29" s="48" t="n"/>
      <c r="YZ29" s="48" t="n"/>
      <c r="ZA29" s="48" t="n"/>
      <c r="ZB29" s="48" t="n"/>
      <c r="ZC29" s="48" t="n"/>
      <c r="ZD29" s="48" t="n"/>
      <c r="ZE29" s="48" t="n"/>
      <c r="ZF29" s="48" t="n"/>
      <c r="ZG29" s="48" t="n"/>
      <c r="ZH29" s="48" t="n"/>
      <c r="ZI29" s="48" t="n"/>
      <c r="ZJ29" s="48" t="n"/>
      <c r="ZK29" s="48" t="n"/>
      <c r="ZL29" s="48" t="n"/>
      <c r="ZM29" s="48" t="n"/>
      <c r="ZN29" s="48" t="n"/>
      <c r="ZO29" s="8" t="n">
        <v>60</v>
      </c>
      <c r="ZP29" s="48" t="n"/>
      <c r="ZQ29" s="48" t="n"/>
      <c r="ZR29" s="48" t="n"/>
      <c r="ZS29" s="48" t="n"/>
      <c r="ZT29" s="48" t="n"/>
      <c r="ZU29" s="48" t="n"/>
      <c r="ZV29" s="48" t="n"/>
      <c r="ZW29" s="8" t="n">
        <v>2</v>
      </c>
      <c r="ZX29" s="48" t="n"/>
      <c r="ZY29" s="48" t="n"/>
      <c r="ZZ29" s="48" t="n"/>
      <c r="AAA29" s="48" t="n"/>
      <c r="AAB29" s="48" t="n"/>
      <c r="AAC29" s="48" t="n"/>
      <c r="AAD29" s="48" t="n"/>
      <c r="AAE29" s="48" t="inlineStr">
        <is>
          <t>Pakan segar (misal: rumput)</t>
        </is>
      </c>
      <c r="AAF29" s="48" t="n"/>
      <c r="AAG29" s="48" t="n"/>
      <c r="AAH29" s="48" t="n"/>
      <c r="AAI29" s="48" t="n"/>
      <c r="AAJ29" s="48" t="n"/>
      <c r="AAK29" s="48" t="n"/>
      <c r="AAL29" s="48" t="inlineStr">
        <is>
          <t>Ya</t>
        </is>
      </c>
      <c r="AAM29" s="48" t="inlineStr">
        <is>
          <t>Padat Cair</t>
        </is>
      </c>
      <c r="AAN29" s="8" t="n">
        <v>1</v>
      </c>
      <c r="AAO29" s="8" t="n">
        <v>1</v>
      </c>
      <c r="AAP29" s="8" t="n">
        <v>50</v>
      </c>
      <c r="AAQ29" s="8" t="n">
        <v>50</v>
      </c>
      <c r="AAR29" s="48" t="inlineStr">
        <is>
          <t>Ya</t>
        </is>
      </c>
      <c r="AAS29" s="48" t="inlineStr">
        <is>
          <t>Mengetahui</t>
        </is>
      </c>
      <c r="AAT29" s="48" t="inlineStr">
        <is>
          <t>Digunakan untuk pupuk di lahan pertanian sendiri Dibuang ke lahan sekitar kandang - yg ditanami tanaman Diberikan gratis ke orang lain</t>
        </is>
      </c>
      <c r="AAU29" s="8" t="n">
        <v>1</v>
      </c>
      <c r="AAV29" s="8" t="n">
        <v>0</v>
      </c>
      <c r="AAW29" s="8" t="n">
        <v>0</v>
      </c>
      <c r="AAX29" s="8" t="n">
        <v>1</v>
      </c>
      <c r="AAY29" s="8" t="n">
        <v>1</v>
      </c>
      <c r="AAZ29" s="8" t="n">
        <v>0</v>
      </c>
      <c r="ABA29" s="8" t="n">
        <v>0</v>
      </c>
      <c r="ABB29" s="48" t="inlineStr">
        <is>
          <t>Pupuk cair untuk tanaman</t>
        </is>
      </c>
      <c r="ABC29" s="8" t="n">
        <v>1</v>
      </c>
      <c r="ABD29" s="8" t="n">
        <v>0</v>
      </c>
      <c r="ABE29" s="8" t="n">
        <v>0</v>
      </c>
      <c r="ABF29" s="8" t="n">
        <v>0</v>
      </c>
      <c r="ABG29" s="8" t="n">
        <v>0</v>
      </c>
      <c r="ABH29" s="48" t="n"/>
      <c r="ABI29" s="48" t="n"/>
      <c r="ABJ29" s="48" t="n"/>
      <c r="ABK29" s="48" t="n"/>
      <c r="ABL29" s="48" t="n"/>
      <c r="ABM29" s="48" t="n"/>
      <c r="ABN29" s="48" t="n"/>
      <c r="ABO29" s="48" t="n"/>
      <c r="ABP29" s="48" t="n"/>
      <c r="ABQ29" s="11" t="inlineStr">
        <is>
          <t>Rumput</t>
        </is>
      </c>
      <c r="ABR29" s="48" t="inlineStr">
        <is>
          <t>Sering ( 1 minggu 2 kali)</t>
        </is>
      </c>
      <c r="ABS29" s="8" t="n">
        <v>3000</v>
      </c>
      <c r="ABT29" s="8" t="n">
        <v>300</v>
      </c>
      <c r="ABU29" s="8" t="n">
        <v>50</v>
      </c>
      <c r="ABV29" s="8" t="n">
        <v>50</v>
      </c>
      <c r="ABW29" s="48" t="inlineStr">
        <is>
          <t>Urea</t>
        </is>
      </c>
      <c r="ABX29" s="48" t="n"/>
      <c r="ABY29" s="8" t="n">
        <v>30</v>
      </c>
      <c r="ABZ29" s="8" t="n">
        <v>4000</v>
      </c>
      <c r="ACA29" s="8" t="n">
        <v>0</v>
      </c>
      <c r="ACB29" s="8" t="n">
        <v>4000</v>
      </c>
      <c r="ACC29" s="8" t="n">
        <v>600</v>
      </c>
      <c r="ACD29" s="8" t="n">
        <v>750</v>
      </c>
      <c r="ACE29" s="48" t="inlineStr">
        <is>
          <t>Ya</t>
        </is>
      </c>
      <c r="ACF29" s="48" t="inlineStr">
        <is>
          <t>Cukup meningkat</t>
        </is>
      </c>
      <c r="ACG29" s="48" t="inlineStr">
        <is>
          <t>Cukup meningkat</t>
        </is>
      </c>
      <c r="ACH29" s="48" t="inlineStr">
        <is>
          <t>Cukup meningkat</t>
        </is>
      </c>
      <c r="ACI29" s="48" t="n"/>
      <c r="ACJ29" s="48" t="n"/>
      <c r="ACK29" s="48" t="inlineStr">
        <is>
          <t>Tidak punya waktu mengumpulkannya Ladang/sawah terlalu jauh, sulit untuk mengangkut ke sana</t>
        </is>
      </c>
      <c r="ACL29" s="8" t="n">
        <v>0</v>
      </c>
      <c r="ACM29" s="8" t="n">
        <v>0</v>
      </c>
      <c r="ACN29" s="8" t="n">
        <v>1</v>
      </c>
      <c r="ACO29" s="8" t="n">
        <v>1</v>
      </c>
      <c r="ACP29" s="8" t="n">
        <v>0</v>
      </c>
      <c r="ACQ29" s="8" t="n">
        <v>0</v>
      </c>
      <c r="ACR29" s="8" t="n">
        <v>0</v>
      </c>
      <c r="ACS29" s="48" t="n"/>
      <c r="ACT29" s="48" t="inlineStr">
        <is>
          <t>tidak</t>
        </is>
      </c>
      <c r="ACU29" s="48" t="inlineStr">
        <is>
          <t>Manfaat besar dan membantu kehidupan sehari-hari</t>
        </is>
      </c>
      <c r="ACV29" s="48" t="inlineStr">
        <is>
          <t>Berkurang</t>
        </is>
      </c>
      <c r="ACW29" s="48" t="inlineStr">
        <is>
          <t>Anggota keluarga - Perempuan dewasa</t>
        </is>
      </c>
      <c r="ACX29" s="48" t="inlineStr">
        <is>
          <t>Setuju</t>
        </is>
      </c>
      <c r="ACY29" s="48" t="inlineStr">
        <is>
          <t>Anggota keluarga - Laki-laki dewasa Anggota keluarga - Perempuan dewasa Anggota keluarga - Anak-anak</t>
        </is>
      </c>
      <c r="ACZ29" s="8" t="n">
        <v>1</v>
      </c>
      <c r="ADA29" s="8" t="n">
        <v>1</v>
      </c>
      <c r="ADB29" s="8" t="n">
        <v>1</v>
      </c>
      <c r="ADC29" s="8" t="n">
        <v>0</v>
      </c>
      <c r="ADD29" s="48" t="inlineStr">
        <is>
          <t>Sangat puas</t>
        </is>
      </c>
      <c r="ADE29" s="48" t="inlineStr">
        <is>
          <t>Sangat puas</t>
        </is>
      </c>
      <c r="ADF29" s="48" t="inlineStr">
        <is>
          <t>Sangat puas</t>
        </is>
      </c>
      <c r="ADG29" s="48" t="inlineStr">
        <is>
          <t>Sangat puas</t>
        </is>
      </c>
      <c r="ADH29" s="48" t="inlineStr">
        <is>
          <t>Tidak</t>
        </is>
      </c>
      <c r="ADI29" s="48" t="n"/>
      <c r="ADJ29" s="48" t="inlineStr">
        <is>
          <t>Sangat puas</t>
        </is>
      </c>
      <c r="ADK29" s="48" t="n"/>
      <c r="ADL29" s="48" t="n"/>
      <c r="ADM29" s="48" t="n"/>
      <c r="ADN29" s="48" t="n"/>
      <c r="ADO29" s="48" t="n"/>
      <c r="ADP29" s="48" t="n"/>
      <c r="ADQ29" s="48" t="n"/>
      <c r="ADR29" s="48" t="n"/>
      <c r="ADS29" s="48" t="n"/>
      <c r="ADT29" s="48" t="n"/>
      <c r="ADU29" s="48" t="inlineStr">
        <is>
          <t>Menghubungi CPO atau pendamping</t>
        </is>
      </c>
      <c r="ADV29" s="8" t="n">
        <v>0</v>
      </c>
      <c r="ADW29" s="8" t="n">
        <v>0</v>
      </c>
      <c r="ADX29" s="8" t="n">
        <v>0</v>
      </c>
      <c r="ADY29" s="8" t="n">
        <v>0</v>
      </c>
      <c r="ADZ29" s="8" t="n">
        <v>1</v>
      </c>
      <c r="AEA29" s="8" t="n">
        <v>0</v>
      </c>
      <c r="AEB29" s="8" t="n">
        <v>0</v>
      </c>
      <c r="AEC29" s="8" t="n">
        <v>0</v>
      </c>
      <c r="AED29" s="12" t="n"/>
      <c r="AEE29" s="17" t="inlineStr">
        <is>
          <t>Laki-laki dewasa</t>
        </is>
      </c>
      <c r="AEF29" s="48" t="n"/>
      <c r="AEG29" s="17" t="inlineStr">
        <is>
          <t>Menelepon atau WA langsung</t>
        </is>
      </c>
      <c r="AEH29" s="48" t="n"/>
      <c r="AEI29" s="11" t="inlineStr">
        <is>
          <t>Puas</t>
        </is>
      </c>
      <c r="AEJ29" s="48" t="inlineStr">
        <is>
          <t>Ya, selalu</t>
        </is>
      </c>
      <c r="AEK29"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29" s="18" t="n">
        <v>1</v>
      </c>
      <c r="AEM29" s="18" t="n">
        <v>1</v>
      </c>
      <c r="AEN29" s="18" t="n">
        <v>1</v>
      </c>
      <c r="AEO29" s="18" t="n">
        <v>1</v>
      </c>
      <c r="AEP29" s="18" t="n">
        <v>1</v>
      </c>
      <c r="AEQ29" s="18" t="n">
        <v>1</v>
      </c>
      <c r="AER29" s="18" t="n">
        <v>1</v>
      </c>
      <c r="AES29" s="18" t="n">
        <v>1</v>
      </c>
      <c r="AET29" s="18" t="n">
        <v>1</v>
      </c>
      <c r="AEU29" s="18" t="n">
        <v>0</v>
      </c>
      <c r="AEV29" s="18" t="n">
        <v>0</v>
      </c>
      <c r="AEW29" s="18" t="n">
        <v>0</v>
      </c>
      <c r="AEX29" s="48" t="n"/>
      <c r="AEY29" s="48" t="inlineStr">
        <is>
          <t>Mendukung lingkungan</t>
        </is>
      </c>
      <c r="AEZ29" s="48" t="n"/>
      <c r="AFA29" s="48" t="inlineStr">
        <is>
          <t>Pemerintah daerah</t>
        </is>
      </c>
      <c r="AFB29" s="48" t="n"/>
      <c r="AFC29" s="48" t="inlineStr">
        <is>
          <t>WhatsApp Image 2026-02-05 at 21.58.26 (1)-22_41_57.jpeg</t>
        </is>
      </c>
      <c r="AFD29" s="16" t="inlineStr">
        <is>
          <t>https://kf.kobotoolbox.org/api/v2/assets/avstPQqLr3Ab3ZdcVTXZ6f/data/665515052/attachments/attbLAhA2vo7HCeA56ZwG6yr/</t>
        </is>
      </c>
      <c r="AFE29" s="48" t="inlineStr">
        <is>
          <t>WhatsApp Image 2026-02-05 at 21.58.26-22_42_11.jpeg</t>
        </is>
      </c>
      <c r="AFF29" s="16" t="inlineStr">
        <is>
          <t>https://kf.kobotoolbox.org/api/v2/assets/avstPQqLr3Ab3ZdcVTXZ6f/data/665515052/attachments/attszmJNs4e3VZBiQFjLf29F/</t>
        </is>
      </c>
      <c r="AFG29" s="48" t="inlineStr">
        <is>
          <t>manto</t>
        </is>
      </c>
      <c r="AFH29" s="48" t="n"/>
      <c r="AFI29" s="48" t="n"/>
    </row>
    <row r="30">
      <c r="A30" s="6" t="n">
        <v>46059</v>
      </c>
      <c r="B30" s="6" t="n">
        <v>46059</v>
      </c>
      <c r="C30" s="48" t="inlineStr">
        <is>
          <t>Marmanto</t>
        </is>
      </c>
      <c r="D30" s="48" t="inlineStr">
        <is>
          <t>Joko Kuat</t>
        </is>
      </c>
      <c r="E30" s="8" t="n">
        <v>6285641171282</v>
      </c>
      <c r="F30" s="48" t="n"/>
      <c r="G30" s="8" t="n">
        <v>-7.213795</v>
      </c>
      <c r="H30" s="8" t="n">
        <v>110.245088</v>
      </c>
      <c r="I30" s="48" t="n"/>
      <c r="J30" s="8" t="n">
        <v>1.85</v>
      </c>
      <c r="K30" s="48" t="n"/>
      <c r="L30" s="48" t="n"/>
      <c r="M30" s="8" t="n">
        <v>-7.213798</v>
      </c>
      <c r="N30" s="8" t="n">
        <v>110.2452248</v>
      </c>
      <c r="O30" s="48" t="n"/>
      <c r="P30" s="8" t="n">
        <v>4.31</v>
      </c>
      <c r="Q30" s="48" t="n"/>
      <c r="R30" s="48" t="inlineStr">
        <is>
          <t>Jawa Tengah</t>
        </is>
      </c>
      <c r="S30" s="48" t="n"/>
      <c r="T30" s="48" t="n"/>
      <c r="U30" s="48" t="n"/>
      <c r="V30" s="48" t="n"/>
      <c r="W30" s="48" t="n"/>
      <c r="X30" s="48" t="n"/>
      <c r="Y30" s="48" t="n"/>
      <c r="Z30" s="48" t="n"/>
      <c r="AA30" s="48" t="n"/>
      <c r="AB30" s="48" t="n"/>
      <c r="AC30" s="48" t="inlineStr">
        <is>
          <t>Semarang</t>
        </is>
      </c>
      <c r="AD30" s="48" t="inlineStr">
        <is>
          <t>Getasan</t>
        </is>
      </c>
      <c r="AE30" s="48" t="inlineStr">
        <is>
          <t>Nogosaren</t>
        </is>
      </c>
      <c r="AF30" s="48" t="inlineStr">
        <is>
          <t>SION</t>
        </is>
      </c>
      <c r="AG30" s="48" t="inlineStr">
        <is>
          <t>ONP0402</t>
        </is>
      </c>
      <c r="AH30" s="8" t="n">
        <v>1</v>
      </c>
      <c r="AI30" s="48" t="inlineStr">
        <is>
          <t>VPA2</t>
        </is>
      </c>
      <c r="AJ30" s="48" t="inlineStr">
        <is>
          <t>Aktif</t>
        </is>
      </c>
      <c r="AK30" s="8" t="n">
        <v>38</v>
      </c>
      <c r="AL30" s="48" t="inlineStr">
        <is>
          <t>Laki-laki</t>
        </is>
      </c>
      <c r="AM30" s="48" t="inlineStr">
        <is>
          <t>Sudah menikah</t>
        </is>
      </c>
      <c r="AN30" s="48" t="inlineStr">
        <is>
          <t>SMA/Sederajat</t>
        </is>
      </c>
      <c r="AO30" s="48" t="inlineStr">
        <is>
          <t>Peternak</t>
        </is>
      </c>
      <c r="AP30" s="8" t="n">
        <v>0</v>
      </c>
      <c r="AQ30" s="8" t="n">
        <v>1</v>
      </c>
      <c r="AR30" s="8" t="n">
        <v>0</v>
      </c>
      <c r="AS30" s="8" t="n">
        <v>0</v>
      </c>
      <c r="AT30" s="8" t="n">
        <v>0</v>
      </c>
      <c r="AU30" s="8" t="n">
        <v>0</v>
      </c>
      <c r="AV30" s="8" t="n">
        <v>0</v>
      </c>
      <c r="AW30" s="8" t="n">
        <v>0</v>
      </c>
      <c r="AX30" s="48" t="n"/>
      <c r="AY30" s="48" t="inlineStr">
        <is>
          <t>Petani</t>
        </is>
      </c>
      <c r="AZ30" s="8" t="n">
        <v>1</v>
      </c>
      <c r="BA30" s="8" t="n">
        <v>0</v>
      </c>
      <c r="BB30" s="8" t="n">
        <v>0</v>
      </c>
      <c r="BC30" s="8" t="n">
        <v>0</v>
      </c>
      <c r="BD30" s="8" t="n">
        <v>0</v>
      </c>
      <c r="BE30" s="8" t="n">
        <v>0</v>
      </c>
      <c r="BF30" s="8" t="n">
        <v>0</v>
      </c>
      <c r="BG30" s="8" t="n">
        <v>0</v>
      </c>
      <c r="BH30" s="48" t="n"/>
      <c r="BI30" s="48" t="inlineStr">
        <is>
          <t>&gt;Rp3.500.000</t>
        </is>
      </c>
      <c r="BJ30" s="8" t="n">
        <v>1</v>
      </c>
      <c r="BK30" s="8" t="n">
        <v>1</v>
      </c>
      <c r="BL30" s="8" t="n">
        <v>1</v>
      </c>
      <c r="BM30" s="8" t="n">
        <v>0</v>
      </c>
      <c r="BN30" s="48" t="inlineStr">
        <is>
          <t>Milik sendiri</t>
        </is>
      </c>
      <c r="BO30" s="48" t="inlineStr">
        <is>
          <t>Permanen (dinding bata dan semen)</t>
        </is>
      </c>
      <c r="BP30" s="8" t="n">
        <v>1</v>
      </c>
      <c r="BQ30" s="8" t="n">
        <v>0</v>
      </c>
      <c r="BR30" s="8" t="n">
        <v>0</v>
      </c>
      <c r="BS30" s="8" t="n">
        <v>0</v>
      </c>
      <c r="BT30" s="8" t="n">
        <v>0</v>
      </c>
      <c r="BU30" s="48" t="n"/>
      <c r="BV30" s="48" t="inlineStr">
        <is>
          <t>Keramik/ubin</t>
        </is>
      </c>
      <c r="BW30" s="8" t="n">
        <v>0</v>
      </c>
      <c r="BX30" s="8" t="n">
        <v>0</v>
      </c>
      <c r="BY30" s="8" t="n">
        <v>1</v>
      </c>
      <c r="BZ30" s="8" t="n">
        <v>0</v>
      </c>
      <c r="CA30" s="8" t="n">
        <v>0</v>
      </c>
      <c r="CB30" s="48" t="n"/>
      <c r="CC30" s="48" t="inlineStr">
        <is>
          <t>Genting</t>
        </is>
      </c>
      <c r="CD30" s="8" t="n">
        <v>0</v>
      </c>
      <c r="CE30" s="8" t="n">
        <v>0</v>
      </c>
      <c r="CF30" s="8" t="n">
        <v>0</v>
      </c>
      <c r="CG30" s="8" t="n">
        <v>0</v>
      </c>
      <c r="CH30" s="8" t="n">
        <v>0</v>
      </c>
      <c r="CI30" s="8" t="n">
        <v>1</v>
      </c>
      <c r="CJ30" s="8" t="n">
        <v>0</v>
      </c>
      <c r="CK30" s="48" t="n"/>
      <c r="CL30" s="48" t="inlineStr">
        <is>
          <t>Ya</t>
        </is>
      </c>
      <c r="CM30" s="8" t="n">
        <v>2025</v>
      </c>
      <c r="CN30" s="48" t="inlineStr">
        <is>
          <t>Fixed-Dome (Kubah Tetap)</t>
        </is>
      </c>
      <c r="CO30" s="48" t="inlineStr">
        <is>
          <t>6 m³ (4-5 ekor sapi, ±5 jam memasak/hari, ±50 kg</t>
        </is>
      </c>
      <c r="CP30" s="48" t="inlineStr">
        <is>
          <t>Anggota keluarga - laki-laki</t>
        </is>
      </c>
      <c r="CQ30" s="8" t="n">
        <v>0</v>
      </c>
      <c r="CR30" s="8" t="n">
        <v>0</v>
      </c>
      <c r="CS30" s="8" t="n">
        <v>0</v>
      </c>
      <c r="CT30" s="8" t="n">
        <v>0</v>
      </c>
      <c r="CU30" s="10" t="n">
        <v>1</v>
      </c>
      <c r="CV30" s="10" t="n">
        <v>0</v>
      </c>
      <c r="CW30" s="10" t="n">
        <v>0</v>
      </c>
      <c r="CX30" s="8" t="n">
        <v>0</v>
      </c>
      <c r="CY30" s="48" t="inlineStr">
        <is>
          <t>Anggota keluarga - laki-laki Anggota keluarga - perempuan dewasa</t>
        </is>
      </c>
      <c r="CZ30" s="8" t="n">
        <v>1</v>
      </c>
      <c r="DA30" s="8" t="n">
        <v>1</v>
      </c>
      <c r="DB30" s="8" t="n">
        <v>0</v>
      </c>
      <c r="DC30" s="48" t="n"/>
      <c r="DD30" s="48" t="inlineStr">
        <is>
          <t>Anggota keluarga - laki-laki CPO atau pendamping</t>
        </is>
      </c>
      <c r="DE30" s="8" t="n">
        <v>1</v>
      </c>
      <c r="DF30" s="8" t="n">
        <v>0</v>
      </c>
      <c r="DG30" s="8" t="n">
        <v>1</v>
      </c>
      <c r="DH30" s="8" t="n">
        <v>0</v>
      </c>
      <c r="DI30" s="48" t="n"/>
      <c r="DJ30" s="48" t="inlineStr">
        <is>
          <t>Anggota keluarga - laki-laki CPO atau pendamping</t>
        </is>
      </c>
      <c r="DK30" s="8" t="n">
        <v>1</v>
      </c>
      <c r="DL30" s="8" t="n">
        <v>0</v>
      </c>
      <c r="DM30" s="8" t="n">
        <v>1</v>
      </c>
      <c r="DN30" s="8" t="n">
        <v>0</v>
      </c>
      <c r="DO30" s="48" t="n"/>
      <c r="DP30" s="8" t="n">
        <v>1</v>
      </c>
      <c r="DQ30" s="8" t="n">
        <v>1</v>
      </c>
      <c r="DR30" s="8" t="n">
        <v>0</v>
      </c>
      <c r="DS30" s="48" t="n"/>
      <c r="DT30" s="48" t="n"/>
      <c r="DU30" s="48" t="n"/>
      <c r="DV30" s="48" t="inlineStr">
        <is>
          <t>Ya</t>
        </is>
      </c>
      <c r="DW30" s="48" t="n"/>
      <c r="DX30" s="48" t="n"/>
      <c r="DY30" s="48" t="n"/>
      <c r="DZ30" s="48" t="n"/>
      <c r="EA30" s="48" t="n"/>
      <c r="EB30" s="48" t="n"/>
      <c r="EC30" s="48" t="n"/>
      <c r="ED30" s="48" t="n"/>
      <c r="EE30" s="48" t="n"/>
      <c r="EF30" s="48" t="n"/>
      <c r="EG30" s="48" t="n"/>
      <c r="EH30" s="48" t="n"/>
      <c r="EI30" s="48" t="inlineStr">
        <is>
          <t>Tidak ada masalah</t>
        </is>
      </c>
      <c r="EJ30" s="8" t="n">
        <v>0</v>
      </c>
      <c r="EK30" s="8" t="n">
        <v>0</v>
      </c>
      <c r="EL30" s="8" t="n">
        <v>0</v>
      </c>
      <c r="EM30" s="8" t="n">
        <v>1</v>
      </c>
      <c r="EN30" s="8" t="n">
        <v>0</v>
      </c>
      <c r="EO30" s="11" t="n"/>
      <c r="EP30" s="48" t="inlineStr">
        <is>
          <t>Ya, cukup jelas dan mudah diikuti</t>
        </is>
      </c>
      <c r="EQ30" s="48" t="inlineStr">
        <is>
          <t>Pelatihan</t>
        </is>
      </c>
      <c r="ER30" s="48" t="inlineStr">
        <is>
          <t>CPO atau pendamping</t>
        </is>
      </c>
      <c r="ES30" s="8" t="n">
        <v>1</v>
      </c>
      <c r="ET30" s="8" t="n">
        <v>0</v>
      </c>
      <c r="EU30" s="8" t="n">
        <v>0</v>
      </c>
      <c r="EV30" s="8" t="n">
        <v>0</v>
      </c>
      <c r="EW30" s="48" t="n"/>
      <c r="EX30" s="48" t="inlineStr">
        <is>
          <t>Anggota keluarga - Laki-laki Anggota keluarga - Perempuan dewasa</t>
        </is>
      </c>
      <c r="EY30" s="8" t="n">
        <v>1</v>
      </c>
      <c r="EZ30" s="8" t="n">
        <v>1</v>
      </c>
      <c r="FA30" s="8" t="n">
        <v>0</v>
      </c>
      <c r="FB30" s="48" t="n"/>
      <c r="FC30" s="48" t="inlineStr">
        <is>
          <t>Setiap hari</t>
        </is>
      </c>
      <c r="FD30" s="48" t="n"/>
      <c r="FE30" s="48" t="inlineStr">
        <is>
          <t>Mengetahui</t>
        </is>
      </c>
      <c r="FF30" s="48" t="inlineStr">
        <is>
          <t>Selalu (setiap hari)</t>
        </is>
      </c>
      <c r="FG30" s="48" t="inlineStr">
        <is>
          <t>Mengetahui</t>
        </is>
      </c>
      <c r="FH30" s="48" t="inlineStr">
        <is>
          <t>Sering (setiap minggu)</t>
        </is>
      </c>
      <c r="FI30" s="48" t="inlineStr">
        <is>
          <t>Mengetahui</t>
        </is>
      </c>
      <c r="FJ30" s="48" t="inlineStr">
        <is>
          <t>Sering (setiap minggu)</t>
        </is>
      </c>
      <c r="FK30" s="48" t="inlineStr">
        <is>
          <t>Mengetahui</t>
        </is>
      </c>
      <c r="FL30" s="48" t="inlineStr">
        <is>
          <t>Cukup sering (2 minggu sekali)</t>
        </is>
      </c>
      <c r="FM30" s="48" t="inlineStr">
        <is>
          <t>Mengetahui</t>
        </is>
      </c>
      <c r="FN30" s="48" t="inlineStr">
        <is>
          <t>Cukup sering (2 minggu sekali)</t>
        </is>
      </c>
      <c r="FO30" s="48" t="inlineStr">
        <is>
          <t>Mengetahui</t>
        </is>
      </c>
      <c r="FP30" s="48" t="inlineStr">
        <is>
          <t>Cukup sering (2 minggu sekali)</t>
        </is>
      </c>
      <c r="FQ30" s="48" t="inlineStr">
        <is>
          <t>Mengetahui</t>
        </is>
      </c>
      <c r="FR30" s="48" t="inlineStr">
        <is>
          <t>Ya</t>
        </is>
      </c>
      <c r="FS30" s="48" t="inlineStr">
        <is>
          <t>Mengetahui</t>
        </is>
      </c>
      <c r="FT30" s="48" t="inlineStr">
        <is>
          <t>Ya, selalu</t>
        </is>
      </c>
      <c r="FU30" s="48" t="inlineStr">
        <is>
          <t>Laki-laki dewasa</t>
        </is>
      </c>
      <c r="FV30" s="8" t="n">
        <v>1</v>
      </c>
      <c r="FW30" s="8" t="n">
        <v>0</v>
      </c>
      <c r="FX30" s="8" t="n">
        <v>0</v>
      </c>
      <c r="FY30" s="8" t="n">
        <v>0</v>
      </c>
      <c r="FZ30" s="48" t="inlineStr">
        <is>
          <t>Sangat memahami</t>
        </is>
      </c>
      <c r="GA30" s="48" t="inlineStr">
        <is>
          <t>CPO</t>
        </is>
      </c>
      <c r="GB30" s="8" t="n">
        <v>1</v>
      </c>
      <c r="GC30" s="8" t="n">
        <v>0</v>
      </c>
      <c r="GD30" s="8" t="n">
        <v>0</v>
      </c>
      <c r="GE30" s="8" t="n">
        <v>0</v>
      </c>
      <c r="GF30" s="48" t="n"/>
      <c r="GG30" s="48" t="inlineStr">
        <is>
          <t>Sering</t>
        </is>
      </c>
      <c r="GH30" s="48" t="inlineStr">
        <is>
          <t>Ya</t>
        </is>
      </c>
      <c r="GI30" s="48" t="inlineStr">
        <is>
          <t>Tetangga</t>
        </is>
      </c>
      <c r="GJ30" s="8" t="n">
        <v>1</v>
      </c>
      <c r="GK30" s="8" t="n">
        <v>0</v>
      </c>
      <c r="GL30" s="8" t="n">
        <v>0</v>
      </c>
      <c r="GM30" s="8" t="n">
        <v>0</v>
      </c>
      <c r="GN30" s="48" t="n"/>
      <c r="GO30" s="8" t="n">
        <v>9</v>
      </c>
      <c r="GP30" s="48" t="inlineStr">
        <is>
          <t>Penuh (100%)</t>
        </is>
      </c>
      <c r="GQ30" s="48" t="inlineStr">
        <is>
          <t>Kayu bakar LPG</t>
        </is>
      </c>
      <c r="GR30" s="8" t="n">
        <v>1</v>
      </c>
      <c r="GS30" s="8" t="n">
        <v>1</v>
      </c>
      <c r="GT30" s="8" t="n">
        <v>0</v>
      </c>
      <c r="GU30" s="8" t="n">
        <v>0</v>
      </c>
      <c r="GV30" s="8" t="n">
        <v>0</v>
      </c>
      <c r="GW30" s="8" t="n">
        <v>0</v>
      </c>
      <c r="GX30" s="8" t="n">
        <v>0</v>
      </c>
      <c r="GY30" s="48" t="n"/>
      <c r="GZ30" s="48" t="inlineStr">
        <is>
          <t>Ya</t>
        </is>
      </c>
      <c r="HA30" s="8" t="n">
        <v>20</v>
      </c>
      <c r="HB30" s="8" t="n">
        <v>200000</v>
      </c>
      <c r="HC30" s="8" t="n">
        <v>5</v>
      </c>
      <c r="HD30" s="8" t="n">
        <v>50000</v>
      </c>
      <c r="HE30" s="8" t="n">
        <v>9</v>
      </c>
      <c r="HF30" s="8" t="n">
        <v>75000</v>
      </c>
      <c r="HG30" s="8" t="n">
        <v>3</v>
      </c>
      <c r="HH30" s="8" t="n">
        <v>25000</v>
      </c>
      <c r="HI30" s="48" t="n"/>
      <c r="HJ30" s="48" t="n"/>
      <c r="HK30" s="48" t="n"/>
      <c r="HL30" s="48" t="n"/>
      <c r="HM30" s="48" t="n"/>
      <c r="HN30" s="48" t="n"/>
      <c r="HO30" s="48" t="n"/>
      <c r="HP30" s="48" t="n"/>
      <c r="HQ30" s="48" t="n"/>
      <c r="HR30" s="48" t="n"/>
      <c r="HS30" s="48" t="n"/>
      <c r="HT30" s="48" t="n"/>
      <c r="HU30" s="48" t="n"/>
      <c r="HV30" s="48" t="n"/>
      <c r="HW30" s="48" t="n"/>
      <c r="HX30" s="48" t="n"/>
      <c r="HY30" s="8" t="n">
        <v>15</v>
      </c>
      <c r="HZ30" s="8" t="n">
        <v>150000</v>
      </c>
      <c r="IA30" s="8" t="n">
        <v>6</v>
      </c>
      <c r="IB30" s="8" t="n">
        <v>50000</v>
      </c>
      <c r="IC30" s="48" t="n"/>
      <c r="ID30" s="48" t="n"/>
      <c r="IE30" s="48" t="n"/>
      <c r="IF30" s="48" t="n"/>
      <c r="IG30" s="48" t="n"/>
      <c r="IH30" s="48" t="n"/>
      <c r="II30" s="48" t="n"/>
      <c r="IJ30" s="48" t="n"/>
      <c r="IK30" s="48" t="inlineStr">
        <is>
          <t>50-65 kg</t>
        </is>
      </c>
      <c r="IL30" s="48" t="inlineStr">
        <is>
          <t>3-5 jam</t>
        </is>
      </c>
      <c r="IM30" s="48" t="inlineStr">
        <is>
          <t>Ya</t>
        </is>
      </c>
      <c r="IN30" s="48" t="inlineStr">
        <is>
          <t>Tidak</t>
        </is>
      </c>
      <c r="IO30" s="48" t="inlineStr">
        <is>
          <t>Lebih bersih</t>
        </is>
      </c>
      <c r="IP30" s="48" t="n"/>
      <c r="IQ30" s="48" t="inlineStr">
        <is>
          <t>Tidak pernah</t>
        </is>
      </c>
      <c r="IR30" s="48" t="n"/>
      <c r="IS30" s="48" t="n"/>
      <c r="IT30" s="48" t="n"/>
      <c r="IU30" s="48" t="n"/>
      <c r="IV30" s="48" t="n"/>
      <c r="IW30" s="48" t="n"/>
      <c r="IX30" s="48" t="n"/>
      <c r="IY30" s="48" t="n"/>
      <c r="IZ30" s="48" t="inlineStr">
        <is>
          <t>Tidak pernah</t>
        </is>
      </c>
      <c r="JA30" s="48" t="n"/>
      <c r="JB30" s="48" t="n"/>
      <c r="JC30" s="48" t="n"/>
      <c r="JD30" s="48" t="n"/>
      <c r="JE30" s="48" t="n"/>
      <c r="JF30" s="48" t="n"/>
      <c r="JG30" s="48" t="n"/>
      <c r="JH30" s="48" t="n"/>
      <c r="JI30" s="48" t="inlineStr">
        <is>
          <t>Tidak pernah</t>
        </is>
      </c>
      <c r="JJ30" s="48" t="n"/>
      <c r="JK30" s="48" t="n"/>
      <c r="JL30" s="48" t="n"/>
      <c r="JM30" s="48" t="n"/>
      <c r="JN30" s="48" t="n"/>
      <c r="JO30" s="48" t="n"/>
      <c r="JP30" s="48" t="n"/>
      <c r="JQ30" s="48" t="n"/>
      <c r="JR30" s="48" t="inlineStr">
        <is>
          <t>Tidak pernah</t>
        </is>
      </c>
      <c r="JS30" s="48" t="n"/>
      <c r="JT30" s="48" t="n"/>
      <c r="JU30" s="48" t="n"/>
      <c r="JV30" s="48" t="n"/>
      <c r="JW30" s="48" t="n"/>
      <c r="JX30" s="48" t="n"/>
      <c r="JY30" s="48" t="n"/>
      <c r="JZ30" s="48" t="n"/>
      <c r="KA30" s="48" t="inlineStr">
        <is>
          <t>Tidak pernah</t>
        </is>
      </c>
      <c r="KB30" s="48" t="n"/>
      <c r="KC30" s="48" t="n"/>
      <c r="KD30" s="48" t="n"/>
      <c r="KE30" s="48" t="n"/>
      <c r="KF30" s="48" t="n"/>
      <c r="KG30" s="48" t="n"/>
      <c r="KH30" s="48" t="n"/>
      <c r="KI30" s="48" t="n"/>
      <c r="KJ30" s="48" t="inlineStr">
        <is>
          <t>Tidak pernah</t>
        </is>
      </c>
      <c r="KK30" s="48" t="n"/>
      <c r="KL30" s="48" t="n"/>
      <c r="KM30" s="48" t="n"/>
      <c r="KN30" s="48" t="n"/>
      <c r="KO30" s="48" t="n"/>
      <c r="KP30" s="48" t="n"/>
      <c r="KQ30" s="48" t="n"/>
      <c r="KR30" s="48" t="n"/>
      <c r="KS30" s="48" t="inlineStr">
        <is>
          <t>Cukup membaik</t>
        </is>
      </c>
      <c r="KT30" s="48" t="inlineStr">
        <is>
          <t>0-1 kali</t>
        </is>
      </c>
      <c r="KU30" s="48" t="inlineStr">
        <is>
          <t>0-1 kali</t>
        </is>
      </c>
      <c r="KV30" s="48" t="inlineStr">
        <is>
          <t>Tidak ada</t>
        </is>
      </c>
      <c r="KW30" s="8" t="n">
        <v>0</v>
      </c>
      <c r="KX30" s="8" t="n">
        <v>0</v>
      </c>
      <c r="KY30" s="8" t="n">
        <v>0</v>
      </c>
      <c r="KZ30" s="8" t="n">
        <v>1</v>
      </c>
      <c r="LA30" s="48" t="inlineStr">
        <is>
          <t>Cukup membaik</t>
        </is>
      </c>
      <c r="LB30" s="48" t="inlineStr">
        <is>
          <t>Jauh lebih baik</t>
        </is>
      </c>
      <c r="LC30" s="8" t="n">
        <v>0</v>
      </c>
      <c r="LD30" s="8" t="n">
        <v>3</v>
      </c>
      <c r="LE30" s="8" t="n">
        <v>0</v>
      </c>
      <c r="LF30" s="8" t="n">
        <v>0</v>
      </c>
      <c r="LG30" s="48" t="inlineStr">
        <is>
          <t>Ya</t>
        </is>
      </c>
      <c r="LH30" s="8" t="n">
        <v>100000</v>
      </c>
      <c r="LI30" s="48" t="n"/>
      <c r="LJ30" s="48" t="inlineStr">
        <is>
          <t>Kebutuhan rumah tangga</t>
        </is>
      </c>
      <c r="LK30" s="8" t="n">
        <v>0</v>
      </c>
      <c r="LL30" s="8" t="n">
        <v>0</v>
      </c>
      <c r="LM30" s="8" t="n">
        <v>0</v>
      </c>
      <c r="LN30" s="8" t="n">
        <v>0</v>
      </c>
      <c r="LO30" s="8" t="n">
        <v>1</v>
      </c>
      <c r="LP30" s="8" t="n">
        <v>0</v>
      </c>
      <c r="LQ30" s="8" t="n">
        <v>0</v>
      </c>
      <c r="LR30" s="48" t="n"/>
      <c r="LS30" s="8" t="n">
        <v>15</v>
      </c>
      <c r="LT30" s="8" t="n">
        <v>0</v>
      </c>
      <c r="LU30" s="8" t="n">
        <v>0</v>
      </c>
      <c r="LV30" s="8" t="n">
        <v>5</v>
      </c>
      <c r="LW30" s="8" t="n">
        <v>0</v>
      </c>
      <c r="LX30" s="8" t="n">
        <v>0</v>
      </c>
      <c r="LY30" s="8" t="n">
        <v>5</v>
      </c>
      <c r="LZ30" s="8" t="n">
        <v>0</v>
      </c>
      <c r="MA30" s="8" t="n">
        <v>0</v>
      </c>
      <c r="MB30" s="48" t="inlineStr">
        <is>
          <t>Ya</t>
        </is>
      </c>
      <c r="MC30" s="8" t="n">
        <v>30</v>
      </c>
      <c r="MD30" s="8" t="n">
        <v>15</v>
      </c>
      <c r="ME30" s="8" t="n">
        <v>30</v>
      </c>
      <c r="MF30" s="8" t="n">
        <v>15</v>
      </c>
      <c r="MG30" s="8" t="n">
        <v>0</v>
      </c>
      <c r="MH30" s="8" t="n">
        <v>0</v>
      </c>
      <c r="MI30" s="48" t="inlineStr">
        <is>
          <t>Istirahat</t>
        </is>
      </c>
      <c r="MJ30" s="8" t="n">
        <v>0</v>
      </c>
      <c r="MK30" s="8" t="n">
        <v>0</v>
      </c>
      <c r="ML30" s="8" t="n">
        <v>1</v>
      </c>
      <c r="MM30" s="8" t="n">
        <v>0</v>
      </c>
      <c r="MN30" s="8" t="n">
        <v>0</v>
      </c>
      <c r="MO30" s="8" t="n">
        <v>0</v>
      </c>
      <c r="MP30" s="48" t="n"/>
      <c r="MQ30" s="48" t="n"/>
      <c r="MR30" s="48" t="inlineStr">
        <is>
          <t>istirahat</t>
        </is>
      </c>
      <c r="MS30" s="48" t="n"/>
      <c r="MT30" s="48" t="inlineStr">
        <is>
          <t>santai</t>
        </is>
      </c>
      <c r="MU30" s="48" t="inlineStr">
        <is>
          <t>Tidak</t>
        </is>
      </c>
      <c r="MV30" s="48" t="n"/>
      <c r="MW30" s="48" t="n"/>
      <c r="MX30" s="48" t="n"/>
      <c r="MY30" s="48" t="n"/>
      <c r="MZ30" s="48" t="n"/>
      <c r="NA30" s="48" t="n"/>
      <c r="NB30" s="48" t="n"/>
      <c r="NC30" s="48" t="n"/>
      <c r="ND30" s="48" t="n"/>
      <c r="NE30" s="48" t="n"/>
      <c r="NF30" s="48" t="n"/>
      <c r="NG30" s="48" t="n"/>
      <c r="NH30" s="48" t="n"/>
      <c r="NI30" s="48" t="n"/>
      <c r="NJ30" s="48" t="n"/>
      <c r="NK30" s="48" t="n"/>
      <c r="NL30" s="48" t="inlineStr">
        <is>
          <t>Ya</t>
        </is>
      </c>
      <c r="NM30" s="48" t="inlineStr">
        <is>
          <t>Kombinasi dana mandiri dan dana hibah</t>
        </is>
      </c>
      <c r="NN30" s="48" t="inlineStr">
        <is>
          <t>&gt;11.000.001</t>
        </is>
      </c>
      <c r="NO30" s="48" t="inlineStr">
        <is>
          <t>Pemerintah</t>
        </is>
      </c>
      <c r="NP30" s="48" t="n"/>
      <c r="NQ30" s="48" t="n"/>
      <c r="NR30" s="48" t="n"/>
      <c r="NS30" s="48" t="n"/>
      <c r="NT30" s="48" t="n"/>
      <c r="NU30" s="48" t="n"/>
      <c r="NV30" s="48" t="inlineStr">
        <is>
          <t>Anggota keluarga - Laki-laki dewasa</t>
        </is>
      </c>
      <c r="NW30" s="48" t="n"/>
      <c r="NX30" s="48" t="inlineStr">
        <is>
          <t>Sangat meningkat</t>
        </is>
      </c>
      <c r="NY30" s="8" t="n">
        <v>30</v>
      </c>
      <c r="NZ30" s="8" t="n">
        <v>10</v>
      </c>
      <c r="OA30" s="8" t="n">
        <v>0</v>
      </c>
      <c r="OB30" s="8" t="n">
        <v>5</v>
      </c>
      <c r="OC30" s="8" t="n">
        <v>5</v>
      </c>
      <c r="OD30" s="8" t="n">
        <v>0</v>
      </c>
      <c r="OE30" s="48" t="inlineStr">
        <is>
          <t>Lebih baik</t>
        </is>
      </c>
      <c r="OF30" s="48" t="inlineStr">
        <is>
          <t>Jauh lebih baik (beda waktu memasak lebih cepat setengah jam atau lebih, ATAU tidak lagi ada rasa/bau makanan yang berubah, ATAU alasan lainnya)</t>
        </is>
      </c>
      <c r="OG30" s="48" t="inlineStr">
        <is>
          <t>Ya</t>
        </is>
      </c>
      <c r="OH30" s="8" t="n">
        <v>0</v>
      </c>
      <c r="OI30" s="8" t="n">
        <v>6</v>
      </c>
      <c r="OJ30" s="8" t="n">
        <v>0</v>
      </c>
      <c r="OK30" s="8" t="n">
        <v>0</v>
      </c>
      <c r="OL30" s="8" t="n">
        <v>0</v>
      </c>
      <c r="OM30" s="8" t="n">
        <v>0</v>
      </c>
      <c r="ON30" s="8" t="n">
        <v>0</v>
      </c>
      <c r="OO30" s="8" t="n">
        <v>0</v>
      </c>
      <c r="OP30" s="48">
        <f>VLOOKUP(AG30,'BUS 2'!$G$1:$CU$424,2,0)</f>
        <v/>
      </c>
      <c r="OQ30" s="8">
        <f>VLOOKUP(AG30,'BUS 2'!$G$1:$CU$424,3,0)</f>
        <v/>
      </c>
      <c r="OR30" s="8">
        <f>VLOOKUP(AG30,'BUS 2'!$G$1:$CU$424,4,0)</f>
        <v/>
      </c>
      <c r="OS30" s="8">
        <f>VLOOKUP(AG30,'BUS 2'!$G$1:$CU$424,5,0)</f>
        <v/>
      </c>
      <c r="OT30" s="8">
        <f>VLOOKUP(AG30,'BUS 2'!$G$1:$CU$424,6,0)</f>
        <v/>
      </c>
      <c r="OU30" s="8">
        <f>VLOOKUP(AG30,'BUS 2'!$G$1:$CU$424,7,0)</f>
        <v/>
      </c>
      <c r="OV30" s="8">
        <f>VLOOKUP(AG30,'BUS 2'!$G$1:$CU$424,8,0)</f>
        <v/>
      </c>
      <c r="OW30" s="8">
        <f>VLOOKUP(AG30,'BUS 2'!$G$1:$CU$424,9,0)</f>
        <v/>
      </c>
      <c r="OX30" s="8">
        <f>VLOOKUP(AG30,'BUS 2'!$G$1:$CU$424,10,0)</f>
        <v/>
      </c>
      <c r="OY30" s="8">
        <f>VLOOKUP(AG30,'BUS 2'!$G$1:$CU$424,11,0)</f>
        <v/>
      </c>
      <c r="OZ30" s="8">
        <f>VLOOKUP(AG30,'BUS 2'!$G$1:$CU$424,12,0)</f>
        <v/>
      </c>
      <c r="PA30" s="8">
        <f>VLOOKUP(AG30,'BUS 2'!$G$1:$CU$424,13,0)</f>
        <v/>
      </c>
      <c r="PB30" s="8">
        <f>VLOOKUP(AG30,'BUS 2'!$G$1:$CU$424,14,0)</f>
        <v/>
      </c>
      <c r="PC30" s="8">
        <f>VLOOKUP(AG30,'BUS 2'!$G$1:$CU$424,15,0)</f>
        <v/>
      </c>
      <c r="PD30" s="8">
        <f>VLOOKUP(AG30,'BUS 2'!$G$1:$CU$424,16,0)</f>
        <v/>
      </c>
      <c r="PE30" s="8">
        <f>VLOOKUP(AG30,'BUS 2'!$G$1:$CU$424,17,0)</f>
        <v/>
      </c>
      <c r="PF30" s="8">
        <f>VLOOKUP(AG30,'BUS 2'!$G$1:$CU$424,18,0)</f>
        <v/>
      </c>
      <c r="PG30" s="8">
        <f>VLOOKUP(AG30,'BUS 2'!$G$1:$CU$424,19,0)</f>
        <v/>
      </c>
      <c r="PH30" s="8">
        <f>VLOOKUP(AG30,'BUS 2'!$G$1:$CU$424,20,0)</f>
        <v/>
      </c>
      <c r="PI30" s="8">
        <f>VLOOKUP(AG30,'BUS 2'!$G$1:$CU$424,21,0)</f>
        <v/>
      </c>
      <c r="PJ30" s="8">
        <f>VLOOKUP(AG30,'BUS 2'!$G$1:$CU$424,22,0)</f>
        <v/>
      </c>
      <c r="PK30" s="8">
        <f>VLOOKUP(AG30,'BUS 2'!$G$1:$CU$424,23,0)</f>
        <v/>
      </c>
      <c r="PL30" s="8">
        <f>VLOOKUP(AG30,'BUS 2'!$G$1:$CU$424,24,0)</f>
        <v/>
      </c>
      <c r="PM30" s="8">
        <f>VLOOKUP(AG30,'BUS 2'!$G$1:$CU$424,25,0)</f>
        <v/>
      </c>
      <c r="PN30" s="8">
        <f>VLOOKUP(AG30,'BUS 2'!$G$1:$CU$424,26,0)</f>
        <v/>
      </c>
      <c r="PO30" s="8">
        <f>VLOOKUP(AG30,'BUS 2'!$G$1:$CU$424,27,0)</f>
        <v/>
      </c>
      <c r="PP30" s="8">
        <f>VLOOKUP(AG30,'BUS 2'!$G$1:$CU$424,28,0)</f>
        <v/>
      </c>
      <c r="PQ30" s="8">
        <f>VLOOKUP(AG30,'BUS 2'!$G$1:$CU$424,29,0)</f>
        <v/>
      </c>
      <c r="PR30" s="8">
        <f>VLOOKUP(AG30,'BUS 2'!$G$1:$CU$424,30,0)</f>
        <v/>
      </c>
      <c r="PS30" s="8">
        <f>VLOOKUP(AG30,'BUS 2'!$G$1:$CU$424,31,0)</f>
        <v/>
      </c>
      <c r="PT30" s="48" t="n"/>
      <c r="PU30" s="48" t="n"/>
      <c r="PV30" s="48" t="n"/>
      <c r="PW30" s="48" t="n"/>
      <c r="PX30" s="48" t="n"/>
      <c r="PY30" s="48" t="n"/>
      <c r="PZ30" s="48" t="n"/>
      <c r="QA30" s="48" t="n"/>
      <c r="QB30" s="48" t="n"/>
      <c r="QC30" s="48" t="n"/>
      <c r="QD30" s="48" t="n"/>
      <c r="QE30" s="48" t="inlineStr">
        <is>
          <t>1-Disebarkan ke lahan terbuka</t>
        </is>
      </c>
      <c r="QF30" s="8" t="n">
        <v>0</v>
      </c>
      <c r="QG30" s="8" t="n">
        <v>0</v>
      </c>
      <c r="QH30" s="8" t="n">
        <v>0</v>
      </c>
      <c r="QI30" s="8" t="n">
        <v>0</v>
      </c>
      <c r="QJ30" s="8" t="n">
        <v>0</v>
      </c>
      <c r="QK30" s="8" t="n">
        <v>1</v>
      </c>
      <c r="QL30" s="8" t="n">
        <v>0</v>
      </c>
      <c r="QM30" s="8" t="n">
        <v>0</v>
      </c>
      <c r="QN30" s="8" t="n">
        <v>0</v>
      </c>
      <c r="QO30" s="48" t="n"/>
      <c r="QP30" s="48" t="n"/>
      <c r="QQ30" s="48" t="n"/>
      <c r="QR30" s="48" t="n"/>
      <c r="QS30" s="48" t="n"/>
      <c r="QT30" s="48" t="n"/>
      <c r="QU30" s="48" t="n"/>
      <c r="QV30" s="48" t="n"/>
      <c r="QW30" s="48" t="n"/>
      <c r="QX30" s="48" t="n"/>
      <c r="QY30" s="48" t="n"/>
      <c r="QZ30" s="48" t="n"/>
      <c r="RA30" s="48" t="n"/>
      <c r="RB30" s="48" t="n"/>
      <c r="RC30" s="48" t="n"/>
      <c r="RD30" s="48" t="n"/>
      <c r="RE30" s="48" t="n"/>
      <c r="RF30" s="48" t="n"/>
      <c r="RG30" s="48" t="n"/>
      <c r="RH30" s="48" t="n"/>
      <c r="RI30" s="48" t="n"/>
      <c r="RJ30" s="48" t="n"/>
      <c r="RK30" s="48" t="n"/>
      <c r="RL30" s="48" t="n"/>
      <c r="RM30" s="48" t="n"/>
      <c r="RN30" s="48" t="n"/>
      <c r="RO30" s="48" t="n"/>
      <c r="RP30" s="48" t="n"/>
      <c r="RQ30" s="48" t="n"/>
      <c r="RR30" s="48" t="n"/>
      <c r="RS30" s="48" t="n"/>
      <c r="RT30" s="48" t="n"/>
      <c r="RU30" s="48" t="n"/>
      <c r="RV30" s="48" t="n"/>
      <c r="RW30" s="48" t="n"/>
      <c r="RX30" s="48" t="n"/>
      <c r="RY30" s="48" t="n"/>
      <c r="RZ30" s="48" t="n"/>
      <c r="SA30" s="48" t="n"/>
      <c r="SB30" s="48" t="n"/>
      <c r="SC30" s="48" t="n"/>
      <c r="SD30" s="48" t="n"/>
      <c r="SE30" s="48" t="n"/>
      <c r="SF30" s="48" t="n"/>
      <c r="SG30" s="48" t="n"/>
      <c r="SH30" s="48" t="n"/>
      <c r="SI30" s="48" t="n"/>
      <c r="SJ30" s="48" t="n"/>
      <c r="SK30" s="48" t="n"/>
      <c r="SL30" s="48" t="n"/>
      <c r="SM30" s="48" t="n"/>
      <c r="SN30" s="48" t="n"/>
      <c r="SO30" s="48" t="n"/>
      <c r="SP30" s="48" t="n"/>
      <c r="SQ30" s="48" t="n"/>
      <c r="SR30" s="48" t="n"/>
      <c r="SS30" s="48" t="n"/>
      <c r="ST30" s="48" t="n"/>
      <c r="SU30" s="48" t="n"/>
      <c r="SV30" s="48" t="n"/>
      <c r="SW30" s="48" t="n"/>
      <c r="SX30" s="48" t="n"/>
      <c r="SY30" s="8">
        <f>VLOOKUP(AG30,'BUS 2'!$G$1:$CU$424,33,0)</f>
        <v/>
      </c>
      <c r="SZ30" s="48">
        <f>VLOOKUP(AG30,'BUS 2'!$G$1:$CU$424,34,0)</f>
        <v/>
      </c>
      <c r="TA30" s="48">
        <f>VLOOKUP(AG30,'BUS 2'!$G$1:$CU$424,35,0)</f>
        <v/>
      </c>
      <c r="TB30" s="48">
        <f>VLOOKUP(AG30,'BUS 2'!$G$1:$CU$424,36,0)</f>
        <v/>
      </c>
      <c r="TC30" s="48">
        <f>VLOOKUP(AG30,'BUS 2'!$G$1:$CU$424,37,0)</f>
        <v/>
      </c>
      <c r="TD30" s="48">
        <f>VLOOKUP(AG30,'BUS 2'!$G$1:$CU$424,38,0)</f>
        <v/>
      </c>
      <c r="TE30" s="48">
        <f>VLOOKUP(AG30,'BUS 2'!$G$1:$CU$424,39,0)</f>
        <v/>
      </c>
      <c r="TF30" s="48">
        <f>VLOOKUP(AG30,'BUS 2'!$G$1:$CU$424,40,0)</f>
        <v/>
      </c>
      <c r="TG30" s="8">
        <f>VLOOKUP(AG30,'BUS 2'!$G$1:$CU$424,42,0)</f>
        <v/>
      </c>
      <c r="TH30" s="8">
        <f>VLOOKUP(AG30,'BUS 2'!$G$1:$CU$424,43,0)</f>
        <v/>
      </c>
      <c r="TI30" s="8">
        <f>VLOOKUP(AG30,'BUS 2'!$G$1:$CU$424,44,0)</f>
        <v/>
      </c>
      <c r="TJ30" s="8">
        <f>VLOOKUP(AG30,'BUS 2'!$G$1:$CU$424,45,0)</f>
        <v/>
      </c>
      <c r="TK30" s="8">
        <f>VLOOKUP(AG30,'BUS 2'!$G$1:$CU$424,46,0)</f>
        <v/>
      </c>
      <c r="TL30" s="8">
        <f>VLOOKUP(AG30,'BUS 2'!$G$1:$CU$424,47,0)</f>
        <v/>
      </c>
      <c r="TM30" s="8">
        <f>VLOOKUP(AG30,'BUS 2'!$G$1:$CU$424,48,0)</f>
        <v/>
      </c>
      <c r="TN30" s="8">
        <f>VLOOKUP(AG30,'BUS 2'!$G$1:$CU$424,49,0)</f>
        <v/>
      </c>
      <c r="TO30" s="8">
        <f>VLOOKUP(AG30,'BUS 2'!$G$1:$CU$424,50,0)</f>
        <v/>
      </c>
      <c r="TP30" s="8">
        <f>VLOOKUP(AG30,'BUS 2'!$G$1:$CU$424,51,0)</f>
        <v/>
      </c>
      <c r="TQ30" s="8">
        <f>VLOOKUP(AG30,'BUS 2'!$G$1:$CU$424,52,0)</f>
        <v/>
      </c>
      <c r="TR30" s="8">
        <f>VLOOKUP(AG30,'BUS 2'!$G$1:$CU$424,53,0)</f>
        <v/>
      </c>
      <c r="TS30" s="48">
        <f>VLOOKUP(AG30,'BUS 2'!$G$1:$CU$424,54,0)</f>
        <v/>
      </c>
      <c r="TT30" s="48">
        <f>VLOOKUP(AG30,'BUS 2'!$G$1:$CU$424,55,0)</f>
        <v/>
      </c>
      <c r="TU30" s="48">
        <f>VLOOKUP(AG30,'BUS 2'!$G$1:$CU$424,56,0)</f>
        <v/>
      </c>
      <c r="TV30" s="48">
        <f>VLOOKUP(AG30,'BUS 2'!$G$1:$CU$424,57,0)</f>
        <v/>
      </c>
      <c r="TW30" s="48">
        <f>VLOOKUP(AG30,'BUS 2'!$G$1:$CU$424,58,0)</f>
        <v/>
      </c>
      <c r="TX30" s="48">
        <f>VLOOKUP(AG30,'BUS 2'!$G$1:$CU$424,59,0)</f>
        <v/>
      </c>
      <c r="TY30" s="48">
        <f>VLOOKUP(AG30,'BUS 2'!$G$1:$CU$424,60,0)</f>
        <v/>
      </c>
      <c r="TZ30" s="48">
        <f>VLOOKUP(AG30,'BUS 2'!$G$1:$CU$424,61,0)</f>
        <v/>
      </c>
      <c r="UA30" s="48">
        <f>VLOOKUP(AG30,'BUS 2'!$G$1:$CU$424,62,0)</f>
        <v/>
      </c>
      <c r="UB30" s="48">
        <f>VLOOKUP(AG30,'BUS 2'!$G$1:$CU$424,63,0)</f>
        <v/>
      </c>
      <c r="UC30" s="48">
        <f>VLOOKUP(AG30,'BUS 2'!$G$1:$CU$424,64,0)</f>
        <v/>
      </c>
      <c r="UD30" s="48">
        <f>VLOOKUP(AG30,'BUS 2'!$G$1:$CU$424,65,0)</f>
        <v/>
      </c>
      <c r="UE30" s="48">
        <f>VLOOKUP(AG30,'BUS 2'!$G$1:$CU$424,66,0)</f>
        <v/>
      </c>
      <c r="UF30" s="48">
        <f>VLOOKUP(AG30,'BUS 2'!$G$1:$CU$424,67,0)</f>
        <v/>
      </c>
      <c r="UG30" s="48">
        <f>VLOOKUP(AG30,'BUS 2'!$G$1:$CU$424,68,0)</f>
        <v/>
      </c>
      <c r="UH30" s="48">
        <f>VLOOKUP(AG30,'BUS 2'!$G$1:$CU$424,69,0)</f>
        <v/>
      </c>
      <c r="UI30" s="48">
        <f>VLOOKUP(AG30,'BUS 2'!$G$1:$CU$424,70,0)</f>
        <v/>
      </c>
      <c r="UJ30" s="48">
        <f>VLOOKUP(AG30,'BUS 2'!$G$1:$CU$424,71,0)</f>
        <v/>
      </c>
      <c r="UK30" s="48">
        <f>VLOOKUP(AG30,'BUS 2'!$G$1:$CU$424,72,0)</f>
        <v/>
      </c>
      <c r="UL30" s="48">
        <f>VLOOKUP(AG30,'BUS 2'!$G$1:$CU$424,73,0)</f>
        <v/>
      </c>
      <c r="UM30" s="48">
        <f>VLOOKUP(AG30,'BUS 2'!$G$1:$CU$424,74,0)</f>
        <v/>
      </c>
      <c r="UN30" s="48">
        <f>VLOOKUP(AG30,'BUS 2'!$G$1:$CU$424,75,0)</f>
        <v/>
      </c>
      <c r="UO30" s="48">
        <f>VLOOKUP(AG30,'BUS 2'!$G$1:$CU$424,76,0)</f>
        <v/>
      </c>
      <c r="UP30" s="48">
        <f>VLOOKUP(AG30,'BUS 2'!$G$1:$CU$424,77,0)</f>
        <v/>
      </c>
      <c r="UQ30" s="48">
        <f>VLOOKUP(AG30,'BUS 2'!$G$1:$CU$424,78,0)</f>
        <v/>
      </c>
      <c r="UR30" s="48">
        <f>VLOOKUP(AG30,'BUS 2'!$G$1:$CU$424,79,0)</f>
        <v/>
      </c>
      <c r="US30" s="48">
        <f>VLOOKUP(AG30,'BUS 2'!$G$1:$CU$424,80,0)</f>
        <v/>
      </c>
      <c r="UT30" s="48">
        <f>VLOOKUP(AG30,'BUS 2'!$G$1:$CU$424,81,0)</f>
        <v/>
      </c>
      <c r="UU30" s="48" t="n"/>
      <c r="UV30" s="48" t="inlineStr">
        <is>
          <t>Pemberian pakan di kandang</t>
        </is>
      </c>
      <c r="UW30" s="48" t="n"/>
      <c r="UX30" s="48" t="n"/>
      <c r="UY30" s="48" t="n"/>
      <c r="UZ30" s="48" t="n"/>
      <c r="VA30" s="48" t="n"/>
      <c r="VB30" s="48" t="n"/>
      <c r="VC30" s="48" t="n"/>
      <c r="VD30" s="48" t="inlineStr">
        <is>
          <t>Sangat teratur (setiap hari)</t>
        </is>
      </c>
      <c r="VE30" s="48" t="n"/>
      <c r="VF30" s="48" t="n"/>
      <c r="VG30" s="48" t="n"/>
      <c r="VH30" s="48" t="n"/>
      <c r="VI30" s="48" t="n"/>
      <c r="VJ30" s="48" t="n"/>
      <c r="VK30" s="48" t="n"/>
      <c r="VL30" s="48" t="inlineStr">
        <is>
          <t>Sangat sering (&gt;1 kali sehari)</t>
        </is>
      </c>
      <c r="VM30" s="48" t="n"/>
      <c r="VN30" s="48" t="n"/>
      <c r="VO30" s="48" t="n"/>
      <c r="VP30" s="48" t="n"/>
      <c r="VQ30" s="48" t="n"/>
      <c r="VR30" s="48" t="n"/>
      <c r="VS30" s="48" t="n"/>
      <c r="VT30" s="48" t="n"/>
      <c r="VU30" s="48" t="n"/>
      <c r="VV30" s="48" t="n"/>
      <c r="VW30" s="48" t="n"/>
      <c r="VX30" s="48" t="n"/>
      <c r="VY30" s="48" t="n"/>
      <c r="VZ30" s="48" t="n"/>
      <c r="WA30" s="48" t="n"/>
      <c r="WB30" s="48" t="n"/>
      <c r="WC30" s="48" t="n"/>
      <c r="WD30" s="48" t="n"/>
      <c r="WE30" s="48" t="n"/>
      <c r="WF30" s="48" t="inlineStr">
        <is>
          <t>3-Disimpan terbuka (dry lot) 4-Disimpan dalam kotak bersekat 5-Untuk disebar di tanah (dan dibajak)</t>
        </is>
      </c>
      <c r="WG30" s="8" t="n">
        <v>0</v>
      </c>
      <c r="WH30" s="8" t="n">
        <v>0</v>
      </c>
      <c r="WI30" s="8" t="n">
        <v>1</v>
      </c>
      <c r="WJ30" s="8" t="n">
        <v>1</v>
      </c>
      <c r="WK30" s="8" t="n">
        <v>1</v>
      </c>
      <c r="WL30" s="8" t="n">
        <v>0</v>
      </c>
      <c r="WM30" s="8" t="n">
        <v>0</v>
      </c>
      <c r="WN30" s="8" t="n">
        <v>0</v>
      </c>
      <c r="WO30" s="48" t="n"/>
      <c r="WP30" s="48" t="n"/>
      <c r="WQ30" s="48" t="n"/>
      <c r="WR30" s="48" t="n"/>
      <c r="WS30" s="48" t="n"/>
      <c r="WT30" s="48" t="n"/>
      <c r="WU30" s="48" t="n"/>
      <c r="WV30" s="48" t="n"/>
      <c r="WW30" s="48" t="n"/>
      <c r="WX30" s="48" t="n"/>
      <c r="WY30" s="48" t="n"/>
      <c r="WZ30" s="48" t="n"/>
      <c r="XA30" s="48" t="n"/>
      <c r="XB30" s="48" t="n"/>
      <c r="XC30" s="48" t="n"/>
      <c r="XD30" s="48" t="n"/>
      <c r="XE30" s="48" t="n"/>
      <c r="XF30" s="48" t="n"/>
      <c r="XG30" s="48" t="n"/>
      <c r="XH30" s="48" t="n"/>
      <c r="XI30" s="48" t="n"/>
      <c r="XJ30" s="48" t="n"/>
      <c r="XK30" s="48" t="n"/>
      <c r="XL30" s="48" t="n"/>
      <c r="XM30" s="48" t="n"/>
      <c r="XN30" s="48" t="n"/>
      <c r="XO30" s="48" t="n"/>
      <c r="XP30" s="48" t="n"/>
      <c r="XQ30" s="48" t="n"/>
      <c r="XR30" s="48" t="n"/>
      <c r="XS30" s="48" t="n"/>
      <c r="XT30" s="48" t="n"/>
      <c r="XU30" s="48" t="n"/>
      <c r="XV30" s="48" t="n"/>
      <c r="XW30" s="48" t="n"/>
      <c r="XX30" s="48" t="n"/>
      <c r="XY30" s="48" t="n"/>
      <c r="XZ30" s="48" t="n"/>
      <c r="YA30" s="48" t="n"/>
      <c r="YB30" s="48" t="n"/>
      <c r="YC30" s="48" t="n"/>
      <c r="YD30" s="48" t="n"/>
      <c r="YE30" s="48" t="n"/>
      <c r="YF30" s="48" t="n"/>
      <c r="YG30" s="48" t="n"/>
      <c r="YH30" s="48" t="n"/>
      <c r="YI30" s="48" t="n"/>
      <c r="YJ30" s="48" t="n"/>
      <c r="YK30" s="48" t="n"/>
      <c r="YL30" s="48" t="n"/>
      <c r="YM30" s="48" t="n"/>
      <c r="YN30" s="48" t="n"/>
      <c r="YO30" s="48" t="n"/>
      <c r="YP30" s="48" t="n"/>
      <c r="YQ30" s="48" t="n"/>
      <c r="YR30" s="48" t="n"/>
      <c r="YS30" s="48" t="n"/>
      <c r="YT30" s="48" t="n"/>
      <c r="YU30" s="48" t="n"/>
      <c r="YV30" s="48" t="n"/>
      <c r="YW30" s="48" t="n"/>
      <c r="YX30" s="48" t="n"/>
      <c r="YY30" s="48" t="n"/>
      <c r="YZ30" s="48" t="n"/>
      <c r="ZA30" s="48" t="n"/>
      <c r="ZB30" s="48" t="n"/>
      <c r="ZC30" s="48" t="n"/>
      <c r="ZD30" s="48" t="n"/>
      <c r="ZE30" s="48" t="n"/>
      <c r="ZF30" s="48" t="n"/>
      <c r="ZG30" s="48" t="n"/>
      <c r="ZH30" s="48" t="n"/>
      <c r="ZI30" s="48" t="n"/>
      <c r="ZJ30" s="48" t="n"/>
      <c r="ZK30" s="48" t="n"/>
      <c r="ZL30" s="48" t="n"/>
      <c r="ZM30" s="48" t="n"/>
      <c r="ZN30" s="48" t="n"/>
      <c r="ZO30" s="48" t="n"/>
      <c r="ZP30" s="48" t="n"/>
      <c r="ZQ30" s="48" t="n"/>
      <c r="ZR30" s="48" t="n"/>
      <c r="ZS30" s="48" t="n"/>
      <c r="ZT30" s="48" t="n"/>
      <c r="ZU30" s="48" t="n"/>
      <c r="ZV30" s="48" t="n"/>
      <c r="ZW30" s="8" t="n">
        <v>2</v>
      </c>
      <c r="ZX30" s="48" t="n"/>
      <c r="ZY30" s="48" t="n"/>
      <c r="ZZ30" s="48" t="n"/>
      <c r="AAA30" s="48" t="n"/>
      <c r="AAB30" s="48" t="n"/>
      <c r="AAC30" s="48" t="n"/>
      <c r="AAD30" s="48" t="n"/>
      <c r="AAE30" s="48" t="inlineStr">
        <is>
          <t>Pakan segar (misal: rumput)</t>
        </is>
      </c>
      <c r="AAF30" s="48" t="n"/>
      <c r="AAG30" s="48" t="n"/>
      <c r="AAH30" s="48" t="n"/>
      <c r="AAI30" s="48" t="n"/>
      <c r="AAJ30" s="48" t="n"/>
      <c r="AAK30" s="48" t="n"/>
      <c r="AAL30" s="48" t="inlineStr">
        <is>
          <t>Ya</t>
        </is>
      </c>
      <c r="AAM30" s="48" t="inlineStr">
        <is>
          <t>Padat Cair</t>
        </is>
      </c>
      <c r="AAN30" s="8" t="n">
        <v>1</v>
      </c>
      <c r="AAO30" s="8" t="n">
        <v>1</v>
      </c>
      <c r="AAP30" s="8" t="n">
        <v>60</v>
      </c>
      <c r="AAQ30" s="8" t="n">
        <v>60</v>
      </c>
      <c r="AAR30" s="48" t="inlineStr">
        <is>
          <t>Ya</t>
        </is>
      </c>
      <c r="AAS30" s="48" t="inlineStr">
        <is>
          <t>Mengetahui</t>
        </is>
      </c>
      <c r="AAT30" s="48" t="inlineStr">
        <is>
          <t>Digunakan untuk pupuk di lahan pertanian sendiri Dibuang ke lahan sekitar kandang - yg ditanami tanaman Diberikan gratis ke orang lain</t>
        </is>
      </c>
      <c r="AAU30" s="8" t="n">
        <v>1</v>
      </c>
      <c r="AAV30" s="8" t="n">
        <v>0</v>
      </c>
      <c r="AAW30" s="8" t="n">
        <v>0</v>
      </c>
      <c r="AAX30" s="8" t="n">
        <v>1</v>
      </c>
      <c r="AAY30" s="8" t="n">
        <v>1</v>
      </c>
      <c r="AAZ30" s="8" t="n">
        <v>0</v>
      </c>
      <c r="ABA30" s="8" t="n">
        <v>0</v>
      </c>
      <c r="ABB30" s="48" t="inlineStr">
        <is>
          <t>Pupuk cair untuk tanaman</t>
        </is>
      </c>
      <c r="ABC30" s="8" t="n">
        <v>1</v>
      </c>
      <c r="ABD30" s="8" t="n">
        <v>0</v>
      </c>
      <c r="ABE30" s="8" t="n">
        <v>0</v>
      </c>
      <c r="ABF30" s="8" t="n">
        <v>0</v>
      </c>
      <c r="ABG30" s="8" t="n">
        <v>0</v>
      </c>
      <c r="ABH30" s="48" t="n"/>
      <c r="ABI30" s="48" t="n"/>
      <c r="ABJ30" s="48" t="n"/>
      <c r="ABK30" s="48" t="n"/>
      <c r="ABL30" s="48" t="n"/>
      <c r="ABM30" s="48" t="n"/>
      <c r="ABN30" s="48" t="n"/>
      <c r="ABO30" s="48" t="n"/>
      <c r="ABP30" s="48" t="n"/>
      <c r="ABQ30" s="11" t="inlineStr">
        <is>
          <t>Rumput</t>
        </is>
      </c>
      <c r="ABR30" s="48" t="inlineStr">
        <is>
          <t>Sering ( 1 minggu 2 kali)</t>
        </is>
      </c>
      <c r="ABS30" s="8" t="n">
        <v>2500</v>
      </c>
      <c r="ABT30" s="8" t="n">
        <v>200</v>
      </c>
      <c r="ABU30" s="8" t="n">
        <v>50</v>
      </c>
      <c r="ABV30" s="8" t="n">
        <v>50</v>
      </c>
      <c r="ABW30" s="48" t="inlineStr">
        <is>
          <t>Urea</t>
        </is>
      </c>
      <c r="ABX30" s="48" t="n"/>
      <c r="ABY30" s="8" t="n">
        <v>20</v>
      </c>
      <c r="ABZ30" s="8" t="n">
        <v>4000</v>
      </c>
      <c r="ACA30" s="8" t="n">
        <v>0</v>
      </c>
      <c r="ACB30" s="8" t="n">
        <v>4000</v>
      </c>
      <c r="ACC30" s="8" t="n">
        <v>500</v>
      </c>
      <c r="ACD30" s="8" t="n">
        <v>600</v>
      </c>
      <c r="ACE30" s="48" t="inlineStr">
        <is>
          <t>Ya</t>
        </is>
      </c>
      <c r="ACF30" s="48" t="inlineStr">
        <is>
          <t>Cukup meningkat</t>
        </is>
      </c>
      <c r="ACG30" s="48" t="inlineStr">
        <is>
          <t>Cukup meningkat</t>
        </is>
      </c>
      <c r="ACH30" s="48" t="inlineStr">
        <is>
          <t>Cukup meningkat</t>
        </is>
      </c>
      <c r="ACI30" s="48" t="n"/>
      <c r="ACJ30" s="48" t="n"/>
      <c r="ACK30" s="48" t="inlineStr">
        <is>
          <t>Ladang/sawah terlalu jauh, sulit untuk mengangkut ke sana</t>
        </is>
      </c>
      <c r="ACL30" s="8" t="n">
        <v>0</v>
      </c>
      <c r="ACM30" s="8" t="n">
        <v>0</v>
      </c>
      <c r="ACN30" s="8" t="n">
        <v>0</v>
      </c>
      <c r="ACO30" s="8" t="n">
        <v>1</v>
      </c>
      <c r="ACP30" s="8" t="n">
        <v>0</v>
      </c>
      <c r="ACQ30" s="8" t="n">
        <v>0</v>
      </c>
      <c r="ACR30" s="8" t="n">
        <v>0</v>
      </c>
      <c r="ACS30" s="48" t="n"/>
      <c r="ACT30" s="48" t="inlineStr">
        <is>
          <t>tidak</t>
        </is>
      </c>
      <c r="ACU30" s="48" t="inlineStr">
        <is>
          <t>Manfaat besar dan membantu kehidupan sehari-hari</t>
        </is>
      </c>
      <c r="ACV30" s="48" t="inlineStr">
        <is>
          <t>Berkurang</t>
        </is>
      </c>
      <c r="ACW30" s="48" t="inlineStr">
        <is>
          <t>Anggota keluarga - Perempuan dewasa</t>
        </is>
      </c>
      <c r="ACX30" s="48" t="inlineStr">
        <is>
          <t>Setuju</t>
        </is>
      </c>
      <c r="ACY30" s="48" t="inlineStr">
        <is>
          <t>Anggota keluarga - Laki-laki dewasa Anggota keluarga - Perempuan dewasa</t>
        </is>
      </c>
      <c r="ACZ30" s="8" t="n">
        <v>1</v>
      </c>
      <c r="ADA30" s="8" t="n">
        <v>1</v>
      </c>
      <c r="ADB30" s="8" t="n">
        <v>0</v>
      </c>
      <c r="ADC30" s="8" t="n">
        <v>0</v>
      </c>
      <c r="ADD30" s="48" t="inlineStr">
        <is>
          <t>Sangat puas</t>
        </is>
      </c>
      <c r="ADE30" s="48" t="inlineStr">
        <is>
          <t>Sangat puas</t>
        </is>
      </c>
      <c r="ADF30" s="48" t="inlineStr">
        <is>
          <t>Sangat puas</t>
        </is>
      </c>
      <c r="ADG30" s="48" t="inlineStr">
        <is>
          <t>Sangat puas</t>
        </is>
      </c>
      <c r="ADH30" s="48" t="inlineStr">
        <is>
          <t>Tidak</t>
        </is>
      </c>
      <c r="ADI30" s="48" t="n"/>
      <c r="ADJ30" s="48" t="inlineStr">
        <is>
          <t>Sangat puas</t>
        </is>
      </c>
      <c r="ADK30" s="48" t="n"/>
      <c r="ADL30" s="48" t="n"/>
      <c r="ADM30" s="48" t="n"/>
      <c r="ADN30" s="48" t="n"/>
      <c r="ADO30" s="48" t="n"/>
      <c r="ADP30" s="48" t="n"/>
      <c r="ADQ30" s="48" t="n"/>
      <c r="ADR30" s="48" t="n"/>
      <c r="ADS30" s="48" t="n"/>
      <c r="ADT30" s="48" t="n"/>
      <c r="ADU30" s="48" t="inlineStr">
        <is>
          <t>Menghubungi CPO atau pendamping</t>
        </is>
      </c>
      <c r="ADV30" s="8" t="n">
        <v>0</v>
      </c>
      <c r="ADW30" s="8" t="n">
        <v>0</v>
      </c>
      <c r="ADX30" s="8" t="n">
        <v>0</v>
      </c>
      <c r="ADY30" s="8" t="n">
        <v>0</v>
      </c>
      <c r="ADZ30" s="8" t="n">
        <v>1</v>
      </c>
      <c r="AEA30" s="8" t="n">
        <v>0</v>
      </c>
      <c r="AEB30" s="8" t="n">
        <v>0</v>
      </c>
      <c r="AEC30" s="8" t="n">
        <v>0</v>
      </c>
      <c r="AED30" s="12" t="n"/>
      <c r="AEE30" s="17" t="inlineStr">
        <is>
          <t>Laki-laki dewasa</t>
        </is>
      </c>
      <c r="AEF30" s="48" t="n"/>
      <c r="AEG30" s="17" t="inlineStr">
        <is>
          <t>Menelepon atau WA langsung</t>
        </is>
      </c>
      <c r="AEH30" s="48" t="n"/>
      <c r="AEI30" s="11" t="inlineStr">
        <is>
          <t>Puas</t>
        </is>
      </c>
      <c r="AEJ30" s="48" t="inlineStr">
        <is>
          <t>Ya, selalu</t>
        </is>
      </c>
      <c r="AEK30"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30" s="18" t="n">
        <v>1</v>
      </c>
      <c r="AEM30" s="18" t="n">
        <v>1</v>
      </c>
      <c r="AEN30" s="18" t="n">
        <v>1</v>
      </c>
      <c r="AEO30" s="18" t="n">
        <v>1</v>
      </c>
      <c r="AEP30" s="18" t="n">
        <v>1</v>
      </c>
      <c r="AEQ30" s="18" t="n">
        <v>1</v>
      </c>
      <c r="AER30" s="18" t="n">
        <v>1</v>
      </c>
      <c r="AES30" s="18" t="n">
        <v>1</v>
      </c>
      <c r="AET30" s="18" t="n">
        <v>1</v>
      </c>
      <c r="AEU30" s="18" t="n">
        <v>0</v>
      </c>
      <c r="AEV30" s="18" t="n">
        <v>0</v>
      </c>
      <c r="AEW30" s="18" t="n">
        <v>0</v>
      </c>
      <c r="AEX30" s="48" t="n"/>
      <c r="AEY30" s="48" t="inlineStr">
        <is>
          <t>Mendukung lingkungan</t>
        </is>
      </c>
      <c r="AEZ30" s="48" t="n"/>
      <c r="AFA30" s="48" t="inlineStr">
        <is>
          <t>Pemerintah daerah</t>
        </is>
      </c>
      <c r="AFB30" s="48" t="n"/>
      <c r="AFC30" s="48" t="inlineStr">
        <is>
          <t>WhatsApp Image 2026-02-05 at 21.58.54 (1)-23_0_50.jpeg</t>
        </is>
      </c>
      <c r="AFD30" s="16" t="inlineStr">
        <is>
          <t>https://kf.kobotoolbox.org/api/v2/assets/avstPQqLr3Ab3ZdcVTXZ6f/data/665529918/attachments/attneyv7m9zHBbX2u5Jdgs3r/</t>
        </is>
      </c>
      <c r="AFE30" s="48" t="inlineStr">
        <is>
          <t>WhatsApp Image 2026-02-05 at 21.58.54-23_1_1.jpeg</t>
        </is>
      </c>
      <c r="AFF30" s="16" t="inlineStr">
        <is>
          <t>https://kf.kobotoolbox.org/api/v2/assets/avstPQqLr3Ab3ZdcVTXZ6f/data/665529918/attachments/atteDtCPoXVYfePZhxir3X2H/</t>
        </is>
      </c>
      <c r="AFG30" s="48" t="inlineStr">
        <is>
          <t>manto</t>
        </is>
      </c>
      <c r="AFH30" s="48" t="n"/>
      <c r="AFI30" s="48" t="n"/>
    </row>
    <row r="31">
      <c r="A31" s="6" t="n">
        <v>46059</v>
      </c>
      <c r="B31" s="6" t="n">
        <v>46059</v>
      </c>
      <c r="C31" s="48" t="inlineStr">
        <is>
          <t>Marmanto</t>
        </is>
      </c>
      <c r="D31" s="48" t="inlineStr">
        <is>
          <t>Bolot Winaryo</t>
        </is>
      </c>
      <c r="E31" s="8" t="n">
        <v>6285795855837</v>
      </c>
      <c r="F31" s="48" t="n"/>
      <c r="G31" s="8" t="n">
        <v>-7.21489121</v>
      </c>
      <c r="H31" s="8" t="n">
        <v>110.2515966</v>
      </c>
      <c r="I31" s="48" t="n"/>
      <c r="J31" s="8" t="n">
        <v>4.45</v>
      </c>
      <c r="K31" s="48" t="n"/>
      <c r="L31" s="48" t="n"/>
      <c r="M31" s="8" t="n">
        <v>-7.21480301</v>
      </c>
      <c r="N31" s="8" t="n">
        <v>110.2516</v>
      </c>
      <c r="O31" s="48" t="n"/>
      <c r="P31" s="8" t="n">
        <v>4.32</v>
      </c>
      <c r="Q31" s="48" t="n"/>
      <c r="R31" s="48" t="inlineStr">
        <is>
          <t>Jawa Tengah</t>
        </is>
      </c>
      <c r="S31" s="48" t="n"/>
      <c r="T31" s="48" t="n"/>
      <c r="U31" s="48" t="n"/>
      <c r="V31" s="48" t="n"/>
      <c r="W31" s="48" t="n"/>
      <c r="X31" s="48" t="n"/>
      <c r="Y31" s="48" t="n"/>
      <c r="Z31" s="48" t="n"/>
      <c r="AA31" s="48" t="n"/>
      <c r="AB31" s="48" t="n"/>
      <c r="AC31" s="48" t="inlineStr">
        <is>
          <t>Semarang</t>
        </is>
      </c>
      <c r="AD31" s="48" t="inlineStr">
        <is>
          <t>Getasan</t>
        </is>
      </c>
      <c r="AE31" s="48" t="inlineStr">
        <is>
          <t>Nogosaren</t>
        </is>
      </c>
      <c r="AF31" s="48" t="inlineStr">
        <is>
          <t>SION</t>
        </is>
      </c>
      <c r="AG31" s="48" t="inlineStr">
        <is>
          <t>ONP0404</t>
        </is>
      </c>
      <c r="AH31" s="8" t="n">
        <v>1</v>
      </c>
      <c r="AI31" s="48" t="inlineStr">
        <is>
          <t>VPA2</t>
        </is>
      </c>
      <c r="AJ31" s="48" t="inlineStr">
        <is>
          <t>Aktif</t>
        </is>
      </c>
      <c r="AK31" s="8" t="n">
        <v>57</v>
      </c>
      <c r="AL31" s="48" t="inlineStr">
        <is>
          <t>Laki-laki</t>
        </is>
      </c>
      <c r="AM31" s="48" t="inlineStr">
        <is>
          <t>Sudah menikah</t>
        </is>
      </c>
      <c r="AN31" s="48" t="inlineStr">
        <is>
          <t>SD/Sederajat</t>
        </is>
      </c>
      <c r="AO31" s="48" t="inlineStr">
        <is>
          <t>Petani</t>
        </is>
      </c>
      <c r="AP31" s="8" t="n">
        <v>1</v>
      </c>
      <c r="AQ31" s="8" t="n">
        <v>0</v>
      </c>
      <c r="AR31" s="8" t="n">
        <v>0</v>
      </c>
      <c r="AS31" s="8" t="n">
        <v>0</v>
      </c>
      <c r="AT31" s="8" t="n">
        <v>0</v>
      </c>
      <c r="AU31" s="8" t="n">
        <v>0</v>
      </c>
      <c r="AV31" s="8" t="n">
        <v>0</v>
      </c>
      <c r="AW31" s="8" t="n">
        <v>0</v>
      </c>
      <c r="AX31" s="48" t="n"/>
      <c r="AY31" s="48" t="inlineStr">
        <is>
          <t>Peternak</t>
        </is>
      </c>
      <c r="AZ31" s="8" t="n">
        <v>0</v>
      </c>
      <c r="BA31" s="8" t="n">
        <v>1</v>
      </c>
      <c r="BB31" s="8" t="n">
        <v>0</v>
      </c>
      <c r="BC31" s="8" t="n">
        <v>0</v>
      </c>
      <c r="BD31" s="8" t="n">
        <v>0</v>
      </c>
      <c r="BE31" s="8" t="n">
        <v>0</v>
      </c>
      <c r="BF31" s="8" t="n">
        <v>0</v>
      </c>
      <c r="BG31" s="8" t="n">
        <v>0</v>
      </c>
      <c r="BH31" s="48" t="n"/>
      <c r="BI31" s="48" t="inlineStr">
        <is>
          <t>Rp1.500.000 - Rp2.500.000</t>
        </is>
      </c>
      <c r="BJ31" s="8" t="n">
        <v>4</v>
      </c>
      <c r="BK31" s="8" t="n">
        <v>2</v>
      </c>
      <c r="BL31" s="8" t="n">
        <v>2</v>
      </c>
      <c r="BM31" s="8" t="n">
        <v>0</v>
      </c>
      <c r="BN31" s="48" t="inlineStr">
        <is>
          <t>Milik sendiri</t>
        </is>
      </c>
      <c r="BO31" s="48" t="inlineStr">
        <is>
          <t>Permanen (dinding bata dan semen)</t>
        </is>
      </c>
      <c r="BP31" s="8" t="n">
        <v>1</v>
      </c>
      <c r="BQ31" s="8" t="n">
        <v>0</v>
      </c>
      <c r="BR31" s="8" t="n">
        <v>0</v>
      </c>
      <c r="BS31" s="8" t="n">
        <v>0</v>
      </c>
      <c r="BT31" s="8" t="n">
        <v>0</v>
      </c>
      <c r="BU31" s="48" t="n"/>
      <c r="BV31" s="48" t="inlineStr">
        <is>
          <t>Keramik/ubin</t>
        </is>
      </c>
      <c r="BW31" s="8" t="n">
        <v>0</v>
      </c>
      <c r="BX31" s="8" t="n">
        <v>0</v>
      </c>
      <c r="BY31" s="8" t="n">
        <v>1</v>
      </c>
      <c r="BZ31" s="8" t="n">
        <v>0</v>
      </c>
      <c r="CA31" s="8" t="n">
        <v>0</v>
      </c>
      <c r="CB31" s="48" t="n"/>
      <c r="CC31" s="48" t="inlineStr">
        <is>
          <t>Genting</t>
        </is>
      </c>
      <c r="CD31" s="8" t="n">
        <v>0</v>
      </c>
      <c r="CE31" s="8" t="n">
        <v>0</v>
      </c>
      <c r="CF31" s="8" t="n">
        <v>0</v>
      </c>
      <c r="CG31" s="8" t="n">
        <v>0</v>
      </c>
      <c r="CH31" s="8" t="n">
        <v>0</v>
      </c>
      <c r="CI31" s="8" t="n">
        <v>1</v>
      </c>
      <c r="CJ31" s="8" t="n">
        <v>0</v>
      </c>
      <c r="CK31" s="48" t="n"/>
      <c r="CL31" s="48" t="inlineStr">
        <is>
          <t>Ya</t>
        </is>
      </c>
      <c r="CM31" s="8" t="n">
        <v>2025</v>
      </c>
      <c r="CN31" s="48" t="inlineStr">
        <is>
          <t>Fixed-Dome (Kubah Tetap)</t>
        </is>
      </c>
      <c r="CO31" s="48" t="inlineStr">
        <is>
          <t>6 m³ (4-5 ekor sapi, ±5 jam memasak/hari, ±50 kg</t>
        </is>
      </c>
      <c r="CP31" s="48" t="inlineStr">
        <is>
          <t>Anggota keluarga - laki-laki</t>
        </is>
      </c>
      <c r="CQ31" s="8" t="n">
        <v>0</v>
      </c>
      <c r="CR31" s="8" t="n">
        <v>0</v>
      </c>
      <c r="CS31" s="8" t="n">
        <v>0</v>
      </c>
      <c r="CT31" s="8" t="n">
        <v>0</v>
      </c>
      <c r="CU31" s="10" t="n">
        <v>1</v>
      </c>
      <c r="CV31" s="10" t="n">
        <v>0</v>
      </c>
      <c r="CW31" s="10" t="n">
        <v>0</v>
      </c>
      <c r="CX31" s="8" t="n">
        <v>0</v>
      </c>
      <c r="CY31" s="48" t="inlineStr">
        <is>
          <t>Anggota keluarga - laki-laki</t>
        </is>
      </c>
      <c r="CZ31" s="8" t="n">
        <v>1</v>
      </c>
      <c r="DA31" s="8" t="n">
        <v>0</v>
      </c>
      <c r="DB31" s="8" t="n">
        <v>0</v>
      </c>
      <c r="DC31" s="48" t="n"/>
      <c r="DD31" s="48" t="inlineStr">
        <is>
          <t>Anggota keluarga - laki-laki CPO atau pendamping</t>
        </is>
      </c>
      <c r="DE31" s="8" t="n">
        <v>1</v>
      </c>
      <c r="DF31" s="8" t="n">
        <v>0</v>
      </c>
      <c r="DG31" s="8" t="n">
        <v>1</v>
      </c>
      <c r="DH31" s="8" t="n">
        <v>0</v>
      </c>
      <c r="DI31" s="48" t="n"/>
      <c r="DJ31" s="48" t="inlineStr">
        <is>
          <t>Anggota keluarga - laki-laki CPO atau pendamping</t>
        </is>
      </c>
      <c r="DK31" s="8" t="n">
        <v>1</v>
      </c>
      <c r="DL31" s="8" t="n">
        <v>0</v>
      </c>
      <c r="DM31" s="8" t="n">
        <v>1</v>
      </c>
      <c r="DN31" s="8" t="n">
        <v>0</v>
      </c>
      <c r="DO31" s="48" t="n"/>
      <c r="DP31" s="8" t="n">
        <v>1</v>
      </c>
      <c r="DQ31" s="8" t="n">
        <v>0</v>
      </c>
      <c r="DR31" s="8" t="n">
        <v>0</v>
      </c>
      <c r="DS31" s="48" t="n"/>
      <c r="DT31" s="48" t="n"/>
      <c r="DU31" s="48" t="n"/>
      <c r="DV31" s="48" t="inlineStr">
        <is>
          <t>Ya</t>
        </is>
      </c>
      <c r="DW31" s="48" t="n"/>
      <c r="DX31" s="48" t="n"/>
      <c r="DY31" s="48" t="n"/>
      <c r="DZ31" s="48" t="n"/>
      <c r="EA31" s="48" t="n"/>
      <c r="EB31" s="48" t="n"/>
      <c r="EC31" s="48" t="n"/>
      <c r="ED31" s="48" t="n"/>
      <c r="EE31" s="48" t="n"/>
      <c r="EF31" s="48" t="n"/>
      <c r="EG31" s="48" t="n"/>
      <c r="EH31" s="48" t="n"/>
      <c r="EI31" s="48" t="inlineStr">
        <is>
          <t>Tidak ada masalah</t>
        </is>
      </c>
      <c r="EJ31" s="8" t="n">
        <v>0</v>
      </c>
      <c r="EK31" s="8" t="n">
        <v>0</v>
      </c>
      <c r="EL31" s="8" t="n">
        <v>0</v>
      </c>
      <c r="EM31" s="8" t="n">
        <v>1</v>
      </c>
      <c r="EN31" s="8" t="n">
        <v>0</v>
      </c>
      <c r="EO31" s="11" t="n"/>
      <c r="EP31" s="48" t="inlineStr">
        <is>
          <t>Ya, cukup jelas dan mudah diikuti</t>
        </is>
      </c>
      <c r="EQ31" s="48" t="inlineStr">
        <is>
          <t>Pelatihan</t>
        </is>
      </c>
      <c r="ER31" s="48" t="inlineStr">
        <is>
          <t>CPO atau pendamping</t>
        </is>
      </c>
      <c r="ES31" s="8" t="n">
        <v>1</v>
      </c>
      <c r="ET31" s="8" t="n">
        <v>0</v>
      </c>
      <c r="EU31" s="8" t="n">
        <v>0</v>
      </c>
      <c r="EV31" s="8" t="n">
        <v>0</v>
      </c>
      <c r="EW31" s="48" t="n"/>
      <c r="EX31" s="48" t="inlineStr">
        <is>
          <t>Anggota keluarga - Laki-laki</t>
        </is>
      </c>
      <c r="EY31" s="8" t="n">
        <v>1</v>
      </c>
      <c r="EZ31" s="8" t="n">
        <v>0</v>
      </c>
      <c r="FA31" s="8" t="n">
        <v>0</v>
      </c>
      <c r="FB31" s="48" t="n"/>
      <c r="FC31" s="48" t="inlineStr">
        <is>
          <t>Setiap minggu</t>
        </is>
      </c>
      <c r="FD31" s="48" t="n"/>
      <c r="FE31" s="48" t="inlineStr">
        <is>
          <t>Mengetahui</t>
        </is>
      </c>
      <c r="FF31" s="48" t="inlineStr">
        <is>
          <t>Selalu (setiap hari)</t>
        </is>
      </c>
      <c r="FG31" s="48" t="inlineStr">
        <is>
          <t>Mengetahui</t>
        </is>
      </c>
      <c r="FH31" s="48" t="inlineStr">
        <is>
          <t>Sering (setiap minggu)</t>
        </is>
      </c>
      <c r="FI31" s="48" t="inlineStr">
        <is>
          <t>Mengetahui</t>
        </is>
      </c>
      <c r="FJ31" s="48" t="inlineStr">
        <is>
          <t>Selalu (setiap hari)</t>
        </is>
      </c>
      <c r="FK31" s="48" t="inlineStr">
        <is>
          <t>Mengetahui</t>
        </is>
      </c>
      <c r="FL31" s="48" t="inlineStr">
        <is>
          <t>Cukup sering (2 minggu sekali)</t>
        </is>
      </c>
      <c r="FM31" s="48" t="inlineStr">
        <is>
          <t>Mengetahui</t>
        </is>
      </c>
      <c r="FN31" s="48" t="inlineStr">
        <is>
          <t>Cukup sering (2 minggu sekali)</t>
        </is>
      </c>
      <c r="FO31" s="48" t="inlineStr">
        <is>
          <t>Mengetahui</t>
        </is>
      </c>
      <c r="FP31" s="48" t="inlineStr">
        <is>
          <t>Cukup sering (2 minggu sekali)</t>
        </is>
      </c>
      <c r="FQ31" s="48" t="inlineStr">
        <is>
          <t>Mengetahui</t>
        </is>
      </c>
      <c r="FR31" s="48" t="inlineStr">
        <is>
          <t>Ya</t>
        </is>
      </c>
      <c r="FS31" s="48" t="inlineStr">
        <is>
          <t>Mengetahui</t>
        </is>
      </c>
      <c r="FT31" s="48" t="inlineStr">
        <is>
          <t>Ya, selalu</t>
        </is>
      </c>
      <c r="FU31" s="48" t="inlineStr">
        <is>
          <t>Laki-laki dewasa</t>
        </is>
      </c>
      <c r="FV31" s="8" t="n">
        <v>1</v>
      </c>
      <c r="FW31" s="8" t="n">
        <v>0</v>
      </c>
      <c r="FX31" s="8" t="n">
        <v>0</v>
      </c>
      <c r="FY31" s="8" t="n">
        <v>0</v>
      </c>
      <c r="FZ31" s="48" t="inlineStr">
        <is>
          <t>Sangat memahami</t>
        </is>
      </c>
      <c r="GA31" s="48" t="inlineStr">
        <is>
          <t>CPO</t>
        </is>
      </c>
      <c r="GB31" s="8" t="n">
        <v>1</v>
      </c>
      <c r="GC31" s="8" t="n">
        <v>0</v>
      </c>
      <c r="GD31" s="8" t="n">
        <v>0</v>
      </c>
      <c r="GE31" s="8" t="n">
        <v>0</v>
      </c>
      <c r="GF31" s="48" t="n"/>
      <c r="GG31" s="48" t="inlineStr">
        <is>
          <t>Sering</t>
        </is>
      </c>
      <c r="GH31" s="48" t="inlineStr">
        <is>
          <t>Ya</t>
        </is>
      </c>
      <c r="GI31" s="48" t="inlineStr">
        <is>
          <t>Teman/keluarga</t>
        </is>
      </c>
      <c r="GJ31" s="8" t="n">
        <v>0</v>
      </c>
      <c r="GK31" s="8" t="n">
        <v>1</v>
      </c>
      <c r="GL31" s="8" t="n">
        <v>0</v>
      </c>
      <c r="GM31" s="8" t="n">
        <v>0</v>
      </c>
      <c r="GN31" s="48" t="n"/>
      <c r="GO31" s="8" t="n">
        <v>9</v>
      </c>
      <c r="GP31" s="48" t="inlineStr">
        <is>
          <t>Penuh (100%)</t>
        </is>
      </c>
      <c r="GQ31" s="48" t="inlineStr">
        <is>
          <t>Kayu bakar LPG</t>
        </is>
      </c>
      <c r="GR31" s="8" t="n">
        <v>1</v>
      </c>
      <c r="GS31" s="8" t="n">
        <v>1</v>
      </c>
      <c r="GT31" s="8" t="n">
        <v>0</v>
      </c>
      <c r="GU31" s="8" t="n">
        <v>0</v>
      </c>
      <c r="GV31" s="8" t="n">
        <v>0</v>
      </c>
      <c r="GW31" s="8" t="n">
        <v>0</v>
      </c>
      <c r="GX31" s="8" t="n">
        <v>0</v>
      </c>
      <c r="GY31" s="48" t="n"/>
      <c r="GZ31" s="48" t="inlineStr">
        <is>
          <t>Ya</t>
        </is>
      </c>
      <c r="HA31" s="8" t="n">
        <v>20</v>
      </c>
      <c r="HB31" s="8" t="n">
        <v>200000</v>
      </c>
      <c r="HC31" s="8" t="n">
        <v>5</v>
      </c>
      <c r="HD31" s="8" t="n">
        <v>50000</v>
      </c>
      <c r="HE31" s="8" t="n">
        <v>9</v>
      </c>
      <c r="HF31" s="8" t="n">
        <v>75000</v>
      </c>
      <c r="HG31" s="8" t="n">
        <v>3</v>
      </c>
      <c r="HH31" s="8" t="n">
        <v>25000</v>
      </c>
      <c r="HI31" s="48" t="n"/>
      <c r="HJ31" s="48" t="n"/>
      <c r="HK31" s="48" t="n"/>
      <c r="HL31" s="48" t="n"/>
      <c r="HM31" s="48" t="n"/>
      <c r="HN31" s="48" t="n"/>
      <c r="HO31" s="48" t="n"/>
      <c r="HP31" s="48" t="n"/>
      <c r="HQ31" s="48" t="n"/>
      <c r="HR31" s="48" t="n"/>
      <c r="HS31" s="48" t="n"/>
      <c r="HT31" s="48" t="n"/>
      <c r="HU31" s="48" t="n"/>
      <c r="HV31" s="48" t="n"/>
      <c r="HW31" s="48" t="n"/>
      <c r="HX31" s="48" t="n"/>
      <c r="HY31" s="8" t="n">
        <v>15</v>
      </c>
      <c r="HZ31" s="8" t="n">
        <v>150000</v>
      </c>
      <c r="IA31" s="8" t="n">
        <v>6</v>
      </c>
      <c r="IB31" s="8" t="n">
        <v>50000</v>
      </c>
      <c r="IC31" s="48" t="n"/>
      <c r="ID31" s="48" t="n"/>
      <c r="IE31" s="48" t="n"/>
      <c r="IF31" s="48" t="n"/>
      <c r="IG31" s="48" t="n"/>
      <c r="IH31" s="48" t="n"/>
      <c r="II31" s="48" t="n"/>
      <c r="IJ31" s="48" t="n"/>
      <c r="IK31" s="48" t="inlineStr">
        <is>
          <t>50-65 kg</t>
        </is>
      </c>
      <c r="IL31" s="48" t="inlineStr">
        <is>
          <t>3-5 jam</t>
        </is>
      </c>
      <c r="IM31" s="48" t="inlineStr">
        <is>
          <t>Ya</t>
        </is>
      </c>
      <c r="IN31" s="48" t="inlineStr">
        <is>
          <t>Tidak</t>
        </is>
      </c>
      <c r="IO31" s="48" t="inlineStr">
        <is>
          <t>Lebih bersih</t>
        </is>
      </c>
      <c r="IP31" s="48" t="n"/>
      <c r="IQ31" s="48" t="inlineStr">
        <is>
          <t>Tidak pernah</t>
        </is>
      </c>
      <c r="IR31" s="48" t="n"/>
      <c r="IS31" s="48" t="n"/>
      <c r="IT31" s="48" t="n"/>
      <c r="IU31" s="48" t="n"/>
      <c r="IV31" s="48" t="n"/>
      <c r="IW31" s="48" t="n"/>
      <c r="IX31" s="48" t="n"/>
      <c r="IY31" s="48" t="n"/>
      <c r="IZ31" s="48" t="inlineStr">
        <is>
          <t>Tidak pernah</t>
        </is>
      </c>
      <c r="JA31" s="48" t="n"/>
      <c r="JB31" s="48" t="n"/>
      <c r="JC31" s="48" t="n"/>
      <c r="JD31" s="48" t="n"/>
      <c r="JE31" s="48" t="n"/>
      <c r="JF31" s="48" t="n"/>
      <c r="JG31" s="48" t="n"/>
      <c r="JH31" s="48" t="n"/>
      <c r="JI31" s="48" t="inlineStr">
        <is>
          <t>Tidak pernah</t>
        </is>
      </c>
      <c r="JJ31" s="48" t="n"/>
      <c r="JK31" s="48" t="n"/>
      <c r="JL31" s="48" t="n"/>
      <c r="JM31" s="48" t="n"/>
      <c r="JN31" s="48" t="n"/>
      <c r="JO31" s="48" t="n"/>
      <c r="JP31" s="48" t="n"/>
      <c r="JQ31" s="48" t="n"/>
      <c r="JR31" s="48" t="inlineStr">
        <is>
          <t>Tidak pernah</t>
        </is>
      </c>
      <c r="JS31" s="48" t="n"/>
      <c r="JT31" s="48" t="n"/>
      <c r="JU31" s="48" t="n"/>
      <c r="JV31" s="48" t="n"/>
      <c r="JW31" s="48" t="n"/>
      <c r="JX31" s="48" t="n"/>
      <c r="JY31" s="48" t="n"/>
      <c r="JZ31" s="48" t="n"/>
      <c r="KA31" s="48" t="inlineStr">
        <is>
          <t>Tidak pernah</t>
        </is>
      </c>
      <c r="KB31" s="48" t="n"/>
      <c r="KC31" s="48" t="n"/>
      <c r="KD31" s="48" t="n"/>
      <c r="KE31" s="48" t="n"/>
      <c r="KF31" s="48" t="n"/>
      <c r="KG31" s="48" t="n"/>
      <c r="KH31" s="48" t="n"/>
      <c r="KI31" s="48" t="n"/>
      <c r="KJ31" s="48" t="inlineStr">
        <is>
          <t>Tidak pernah</t>
        </is>
      </c>
      <c r="KK31" s="48" t="n"/>
      <c r="KL31" s="48" t="n"/>
      <c r="KM31" s="48" t="n"/>
      <c r="KN31" s="48" t="n"/>
      <c r="KO31" s="48" t="n"/>
      <c r="KP31" s="48" t="n"/>
      <c r="KQ31" s="48" t="n"/>
      <c r="KR31" s="48" t="n"/>
      <c r="KS31" s="48" t="inlineStr">
        <is>
          <t>Cukup membaik</t>
        </is>
      </c>
      <c r="KT31" s="48" t="inlineStr">
        <is>
          <t>0-1 kali</t>
        </is>
      </c>
      <c r="KU31" s="48" t="inlineStr">
        <is>
          <t>0-1 kali</t>
        </is>
      </c>
      <c r="KV31" s="48" t="inlineStr">
        <is>
          <t>Laki-laki dewasa</t>
        </is>
      </c>
      <c r="KW31" s="8" t="n">
        <v>1</v>
      </c>
      <c r="KX31" s="8" t="n">
        <v>0</v>
      </c>
      <c r="KY31" s="8" t="n">
        <v>0</v>
      </c>
      <c r="KZ31" s="8" t="n">
        <v>0</v>
      </c>
      <c r="LA31" s="48" t="inlineStr">
        <is>
          <t>Cukup membaik</t>
        </is>
      </c>
      <c r="LB31" s="48" t="inlineStr">
        <is>
          <t>Cukup membaik</t>
        </is>
      </c>
      <c r="LC31" s="8" t="n">
        <v>3</v>
      </c>
      <c r="LD31" s="8" t="n">
        <v>3</v>
      </c>
      <c r="LE31" s="8" t="n">
        <v>0</v>
      </c>
      <c r="LF31" s="8" t="n">
        <v>0</v>
      </c>
      <c r="LG31" s="48" t="inlineStr">
        <is>
          <t>Ya</t>
        </is>
      </c>
      <c r="LH31" s="8" t="n">
        <v>100000</v>
      </c>
      <c r="LI31" s="48" t="n"/>
      <c r="LJ31" s="48" t="inlineStr">
        <is>
          <t>Kebutuhan rumah tangga</t>
        </is>
      </c>
      <c r="LK31" s="8" t="n">
        <v>0</v>
      </c>
      <c r="LL31" s="8" t="n">
        <v>0</v>
      </c>
      <c r="LM31" s="8" t="n">
        <v>0</v>
      </c>
      <c r="LN31" s="8" t="n">
        <v>0</v>
      </c>
      <c r="LO31" s="8" t="n">
        <v>1</v>
      </c>
      <c r="LP31" s="8" t="n">
        <v>0</v>
      </c>
      <c r="LQ31" s="8" t="n">
        <v>0</v>
      </c>
      <c r="LR31" s="48" t="n"/>
      <c r="LS31" s="8" t="n">
        <v>15</v>
      </c>
      <c r="LT31" s="8" t="n">
        <v>15</v>
      </c>
      <c r="LU31" s="8" t="n">
        <v>0</v>
      </c>
      <c r="LV31" s="8" t="n">
        <v>5</v>
      </c>
      <c r="LW31" s="8" t="n">
        <v>5</v>
      </c>
      <c r="LX31" s="8" t="n">
        <v>0</v>
      </c>
      <c r="LY31" s="8" t="n">
        <v>5</v>
      </c>
      <c r="LZ31" s="8" t="n">
        <v>5</v>
      </c>
      <c r="MA31" s="8" t="n">
        <v>0</v>
      </c>
      <c r="MB31" s="48" t="inlineStr">
        <is>
          <t>Ya</t>
        </is>
      </c>
      <c r="MC31" s="8" t="n">
        <v>30</v>
      </c>
      <c r="MD31" s="8" t="n">
        <v>15</v>
      </c>
      <c r="ME31" s="8" t="n">
        <v>30</v>
      </c>
      <c r="MF31" s="8" t="n">
        <v>15</v>
      </c>
      <c r="MG31" s="8" t="n">
        <v>0</v>
      </c>
      <c r="MH31" s="8" t="n">
        <v>0</v>
      </c>
      <c r="MI31" s="48" t="inlineStr">
        <is>
          <t>Istirahat</t>
        </is>
      </c>
      <c r="MJ31" s="8" t="n">
        <v>0</v>
      </c>
      <c r="MK31" s="8" t="n">
        <v>0</v>
      </c>
      <c r="ML31" s="8" t="n">
        <v>1</v>
      </c>
      <c r="MM31" s="8" t="n">
        <v>0</v>
      </c>
      <c r="MN31" s="8" t="n">
        <v>0</v>
      </c>
      <c r="MO31" s="8" t="n">
        <v>0</v>
      </c>
      <c r="MP31" s="48" t="n"/>
      <c r="MQ31" s="48" t="n"/>
      <c r="MR31" s="48" t="inlineStr">
        <is>
          <t>istirahat</t>
        </is>
      </c>
      <c r="MS31" s="48" t="n"/>
      <c r="MT31" s="48" t="inlineStr">
        <is>
          <t>santai</t>
        </is>
      </c>
      <c r="MU31" s="48" t="inlineStr">
        <is>
          <t>Tidak</t>
        </is>
      </c>
      <c r="MV31" s="48" t="n"/>
      <c r="MW31" s="48" t="n"/>
      <c r="MX31" s="48" t="n"/>
      <c r="MY31" s="48" t="n"/>
      <c r="MZ31" s="48" t="n"/>
      <c r="NA31" s="48" t="n"/>
      <c r="NB31" s="48" t="n"/>
      <c r="NC31" s="48" t="n"/>
      <c r="ND31" s="48" t="n"/>
      <c r="NE31" s="48" t="n"/>
      <c r="NF31" s="48" t="n"/>
      <c r="NG31" s="48" t="n"/>
      <c r="NH31" s="48" t="n"/>
      <c r="NI31" s="48" t="n"/>
      <c r="NJ31" s="48" t="n"/>
      <c r="NK31" s="48" t="n"/>
      <c r="NL31" s="48" t="inlineStr">
        <is>
          <t>Ya</t>
        </is>
      </c>
      <c r="NM31" s="48" t="inlineStr">
        <is>
          <t>Kombinasi dana mandiri dan dana hibah</t>
        </is>
      </c>
      <c r="NN31" s="48" t="inlineStr">
        <is>
          <t>&gt;11.000.001</t>
        </is>
      </c>
      <c r="NO31" s="48" t="inlineStr">
        <is>
          <t>Pemerintah</t>
        </is>
      </c>
      <c r="NP31" s="48" t="n"/>
      <c r="NQ31" s="48" t="n"/>
      <c r="NR31" s="48" t="n"/>
      <c r="NS31" s="48" t="n"/>
      <c r="NT31" s="48" t="n"/>
      <c r="NU31" s="48" t="n"/>
      <c r="NV31" s="48" t="inlineStr">
        <is>
          <t>Anggota keluarga - Laki-laki dewasa</t>
        </is>
      </c>
      <c r="NW31" s="48" t="n"/>
      <c r="NX31" s="48" t="inlineStr">
        <is>
          <t>Sedikit meningkat</t>
        </is>
      </c>
      <c r="NY31" s="8" t="n">
        <v>30</v>
      </c>
      <c r="NZ31" s="8" t="n">
        <v>20</v>
      </c>
      <c r="OA31" s="8" t="n">
        <v>0</v>
      </c>
      <c r="OB31" s="8" t="n">
        <v>5</v>
      </c>
      <c r="OC31" s="8" t="n">
        <v>5</v>
      </c>
      <c r="OD31" s="8" t="n">
        <v>0</v>
      </c>
      <c r="OE31" s="48" t="inlineStr">
        <is>
          <t>Lebih baik</t>
        </is>
      </c>
      <c r="OF31" s="48" t="inlineStr">
        <is>
          <t>Jauh lebih baik (beda waktu memasak lebih cepat setengah jam atau lebih, ATAU tidak lagi ada rasa/bau makanan yang berubah, ATAU alasan lainnya)</t>
        </is>
      </c>
      <c r="OG31" s="48" t="inlineStr">
        <is>
          <t>Ya</t>
        </is>
      </c>
      <c r="OH31" s="8" t="n">
        <v>0</v>
      </c>
      <c r="OI31" s="8" t="n">
        <v>2</v>
      </c>
      <c r="OJ31" s="8" t="n">
        <v>0</v>
      </c>
      <c r="OK31" s="8" t="n">
        <v>0</v>
      </c>
      <c r="OL31" s="8" t="n">
        <v>0</v>
      </c>
      <c r="OM31" s="8" t="n">
        <v>0</v>
      </c>
      <c r="ON31" s="8" t="n">
        <v>0</v>
      </c>
      <c r="OO31" s="8" t="n">
        <v>0</v>
      </c>
      <c r="OP31" s="48">
        <f>VLOOKUP(AG31,'BUS 2'!$G$1:$CU$424,2,0)</f>
        <v/>
      </c>
      <c r="OQ31" s="8">
        <f>VLOOKUP(AG31,'BUS 2'!$G$1:$CU$424,3,0)</f>
        <v/>
      </c>
      <c r="OR31" s="8">
        <f>VLOOKUP(AG31,'BUS 2'!$G$1:$CU$424,4,0)</f>
        <v/>
      </c>
      <c r="OS31" s="8">
        <f>VLOOKUP(AG31,'BUS 2'!$G$1:$CU$424,5,0)</f>
        <v/>
      </c>
      <c r="OT31" s="8">
        <f>VLOOKUP(AG31,'BUS 2'!$G$1:$CU$424,6,0)</f>
        <v/>
      </c>
      <c r="OU31" s="8">
        <f>VLOOKUP(AG31,'BUS 2'!$G$1:$CU$424,7,0)</f>
        <v/>
      </c>
      <c r="OV31" s="8">
        <f>VLOOKUP(AG31,'BUS 2'!$G$1:$CU$424,8,0)</f>
        <v/>
      </c>
      <c r="OW31" s="8">
        <f>VLOOKUP(AG31,'BUS 2'!$G$1:$CU$424,9,0)</f>
        <v/>
      </c>
      <c r="OX31" s="8">
        <f>VLOOKUP(AG31,'BUS 2'!$G$1:$CU$424,10,0)</f>
        <v/>
      </c>
      <c r="OY31" s="8">
        <f>VLOOKUP(AG31,'BUS 2'!$G$1:$CU$424,11,0)</f>
        <v/>
      </c>
      <c r="OZ31" s="8">
        <f>VLOOKUP(AG31,'BUS 2'!$G$1:$CU$424,12,0)</f>
        <v/>
      </c>
      <c r="PA31" s="8">
        <f>VLOOKUP(AG31,'BUS 2'!$G$1:$CU$424,13,0)</f>
        <v/>
      </c>
      <c r="PB31" s="8">
        <f>VLOOKUP(AG31,'BUS 2'!$G$1:$CU$424,14,0)</f>
        <v/>
      </c>
      <c r="PC31" s="8">
        <f>VLOOKUP(AG31,'BUS 2'!$G$1:$CU$424,15,0)</f>
        <v/>
      </c>
      <c r="PD31" s="8">
        <f>VLOOKUP(AG31,'BUS 2'!$G$1:$CU$424,16,0)</f>
        <v/>
      </c>
      <c r="PE31" s="8">
        <f>VLOOKUP(AG31,'BUS 2'!$G$1:$CU$424,17,0)</f>
        <v/>
      </c>
      <c r="PF31" s="8">
        <f>VLOOKUP(AG31,'BUS 2'!$G$1:$CU$424,18,0)</f>
        <v/>
      </c>
      <c r="PG31" s="8">
        <f>VLOOKUP(AG31,'BUS 2'!$G$1:$CU$424,19,0)</f>
        <v/>
      </c>
      <c r="PH31" s="8">
        <f>VLOOKUP(AG31,'BUS 2'!$G$1:$CU$424,20,0)</f>
        <v/>
      </c>
      <c r="PI31" s="8">
        <f>VLOOKUP(AG31,'BUS 2'!$G$1:$CU$424,21,0)</f>
        <v/>
      </c>
      <c r="PJ31" s="8">
        <f>VLOOKUP(AG31,'BUS 2'!$G$1:$CU$424,22,0)</f>
        <v/>
      </c>
      <c r="PK31" s="8">
        <f>VLOOKUP(AG31,'BUS 2'!$G$1:$CU$424,23,0)</f>
        <v/>
      </c>
      <c r="PL31" s="8">
        <f>VLOOKUP(AG31,'BUS 2'!$G$1:$CU$424,24,0)</f>
        <v/>
      </c>
      <c r="PM31" s="8">
        <f>VLOOKUP(AG31,'BUS 2'!$G$1:$CU$424,25,0)</f>
        <v/>
      </c>
      <c r="PN31" s="8">
        <f>VLOOKUP(AG31,'BUS 2'!$G$1:$CU$424,26,0)</f>
        <v/>
      </c>
      <c r="PO31" s="8">
        <f>VLOOKUP(AG31,'BUS 2'!$G$1:$CU$424,27,0)</f>
        <v/>
      </c>
      <c r="PP31" s="8">
        <f>VLOOKUP(AG31,'BUS 2'!$G$1:$CU$424,28,0)</f>
        <v/>
      </c>
      <c r="PQ31" s="8">
        <f>VLOOKUP(AG31,'BUS 2'!$G$1:$CU$424,29,0)</f>
        <v/>
      </c>
      <c r="PR31" s="8">
        <f>VLOOKUP(AG31,'BUS 2'!$G$1:$CU$424,30,0)</f>
        <v/>
      </c>
      <c r="PS31" s="8">
        <f>VLOOKUP(AG31,'BUS 2'!$G$1:$CU$424,31,0)</f>
        <v/>
      </c>
      <c r="PT31" s="48" t="n"/>
      <c r="PU31" s="48" t="n"/>
      <c r="PV31" s="48" t="n"/>
      <c r="PW31" s="48" t="n"/>
      <c r="PX31" s="48" t="n"/>
      <c r="PY31" s="48" t="n"/>
      <c r="PZ31" s="48" t="n"/>
      <c r="QA31" s="48" t="n"/>
      <c r="QB31" s="48" t="n"/>
      <c r="QC31" s="48" t="n"/>
      <c r="QD31" s="48" t="n"/>
      <c r="QE31" s="48" t="inlineStr">
        <is>
          <t>1-Disebarkan ke lahan terbuka</t>
        </is>
      </c>
      <c r="QF31" s="8" t="n">
        <v>0</v>
      </c>
      <c r="QG31" s="8" t="n">
        <v>0</v>
      </c>
      <c r="QH31" s="8" t="n">
        <v>0</v>
      </c>
      <c r="QI31" s="8" t="n">
        <v>0</v>
      </c>
      <c r="QJ31" s="8" t="n">
        <v>0</v>
      </c>
      <c r="QK31" s="8" t="n">
        <v>1</v>
      </c>
      <c r="QL31" s="8" t="n">
        <v>0</v>
      </c>
      <c r="QM31" s="8" t="n">
        <v>0</v>
      </c>
      <c r="QN31" s="8" t="n">
        <v>0</v>
      </c>
      <c r="QO31" s="48" t="n"/>
      <c r="QP31" s="48" t="n"/>
      <c r="QQ31" s="48" t="n"/>
      <c r="QR31" s="48" t="n"/>
      <c r="QS31" s="48" t="n"/>
      <c r="QT31" s="48" t="n"/>
      <c r="QU31" s="48" t="n"/>
      <c r="QV31" s="48" t="n"/>
      <c r="QW31" s="48" t="n"/>
      <c r="QX31" s="48" t="n"/>
      <c r="QY31" s="48" t="n"/>
      <c r="QZ31" s="48" t="n"/>
      <c r="RA31" s="48" t="n"/>
      <c r="RB31" s="48" t="n"/>
      <c r="RC31" s="48" t="n"/>
      <c r="RD31" s="48" t="n"/>
      <c r="RE31" s="48" t="n"/>
      <c r="RF31" s="48" t="n"/>
      <c r="RG31" s="48" t="n"/>
      <c r="RH31" s="48" t="n"/>
      <c r="RI31" s="48" t="n"/>
      <c r="RJ31" s="48" t="n"/>
      <c r="RK31" s="48" t="n"/>
      <c r="RL31" s="48" t="n"/>
      <c r="RM31" s="48" t="n"/>
      <c r="RN31" s="48" t="n"/>
      <c r="RO31" s="48" t="n"/>
      <c r="RP31" s="48" t="n"/>
      <c r="RQ31" s="48" t="n"/>
      <c r="RR31" s="48" t="n"/>
      <c r="RS31" s="48" t="n"/>
      <c r="RT31" s="48" t="n"/>
      <c r="RU31" s="48" t="n"/>
      <c r="RV31" s="48" t="n"/>
      <c r="RW31" s="48" t="n"/>
      <c r="RX31" s="48" t="n"/>
      <c r="RY31" s="48" t="n"/>
      <c r="RZ31" s="48" t="n"/>
      <c r="SA31" s="48" t="n"/>
      <c r="SB31" s="48" t="n"/>
      <c r="SC31" s="48" t="n"/>
      <c r="SD31" s="48" t="n"/>
      <c r="SE31" s="48" t="n"/>
      <c r="SF31" s="48" t="n"/>
      <c r="SG31" s="48" t="n"/>
      <c r="SH31" s="48" t="n"/>
      <c r="SI31" s="48" t="n"/>
      <c r="SJ31" s="48" t="n"/>
      <c r="SK31" s="48" t="n"/>
      <c r="SL31" s="48" t="n"/>
      <c r="SM31" s="48" t="n"/>
      <c r="SN31" s="48" t="n"/>
      <c r="SO31" s="48" t="n"/>
      <c r="SP31" s="48" t="n"/>
      <c r="SQ31" s="48" t="n"/>
      <c r="SR31" s="48" t="n"/>
      <c r="SS31" s="48" t="n"/>
      <c r="ST31" s="48" t="n"/>
      <c r="SU31" s="48" t="n"/>
      <c r="SV31" s="48" t="n"/>
      <c r="SW31" s="48" t="n"/>
      <c r="SX31" s="48" t="n"/>
      <c r="SY31" s="8">
        <f>VLOOKUP(AG31,'BUS 2'!$G$1:$CU$424,33,0)</f>
        <v/>
      </c>
      <c r="SZ31" s="48">
        <f>VLOOKUP(AG31,'BUS 2'!$G$1:$CU$424,34,0)</f>
        <v/>
      </c>
      <c r="TA31" s="48">
        <f>VLOOKUP(AG31,'BUS 2'!$G$1:$CU$424,35,0)</f>
        <v/>
      </c>
      <c r="TB31" s="48">
        <f>VLOOKUP(AG31,'BUS 2'!$G$1:$CU$424,36,0)</f>
        <v/>
      </c>
      <c r="TC31" s="48">
        <f>VLOOKUP(AG31,'BUS 2'!$G$1:$CU$424,37,0)</f>
        <v/>
      </c>
      <c r="TD31" s="48">
        <f>VLOOKUP(AG31,'BUS 2'!$G$1:$CU$424,38,0)</f>
        <v/>
      </c>
      <c r="TE31" s="48">
        <f>VLOOKUP(AG31,'BUS 2'!$G$1:$CU$424,39,0)</f>
        <v/>
      </c>
      <c r="TF31" s="48">
        <f>VLOOKUP(AG31,'BUS 2'!$G$1:$CU$424,40,0)</f>
        <v/>
      </c>
      <c r="TG31" s="8">
        <f>VLOOKUP(AG31,'BUS 2'!$G$1:$CU$424,42,0)</f>
        <v/>
      </c>
      <c r="TH31" s="8">
        <f>VLOOKUP(AG31,'BUS 2'!$G$1:$CU$424,43,0)</f>
        <v/>
      </c>
      <c r="TI31" s="8">
        <f>VLOOKUP(AG31,'BUS 2'!$G$1:$CU$424,44,0)</f>
        <v/>
      </c>
      <c r="TJ31" s="8">
        <f>VLOOKUP(AG31,'BUS 2'!$G$1:$CU$424,45,0)</f>
        <v/>
      </c>
      <c r="TK31" s="8">
        <f>VLOOKUP(AG31,'BUS 2'!$G$1:$CU$424,46,0)</f>
        <v/>
      </c>
      <c r="TL31" s="8">
        <f>VLOOKUP(AG31,'BUS 2'!$G$1:$CU$424,47,0)</f>
        <v/>
      </c>
      <c r="TM31" s="8">
        <f>VLOOKUP(AG31,'BUS 2'!$G$1:$CU$424,48,0)</f>
        <v/>
      </c>
      <c r="TN31" s="8">
        <f>VLOOKUP(AG31,'BUS 2'!$G$1:$CU$424,49,0)</f>
        <v/>
      </c>
      <c r="TO31" s="8">
        <f>VLOOKUP(AG31,'BUS 2'!$G$1:$CU$424,50,0)</f>
        <v/>
      </c>
      <c r="TP31" s="8">
        <f>VLOOKUP(AG31,'BUS 2'!$G$1:$CU$424,51,0)</f>
        <v/>
      </c>
      <c r="TQ31" s="8">
        <f>VLOOKUP(AG31,'BUS 2'!$G$1:$CU$424,52,0)</f>
        <v/>
      </c>
      <c r="TR31" s="8">
        <f>VLOOKUP(AG31,'BUS 2'!$G$1:$CU$424,53,0)</f>
        <v/>
      </c>
      <c r="TS31" s="48">
        <f>VLOOKUP(AG31,'BUS 2'!$G$1:$CU$424,54,0)</f>
        <v/>
      </c>
      <c r="TT31" s="48">
        <f>VLOOKUP(AG31,'BUS 2'!$G$1:$CU$424,55,0)</f>
        <v/>
      </c>
      <c r="TU31" s="48">
        <f>VLOOKUP(AG31,'BUS 2'!$G$1:$CU$424,56,0)</f>
        <v/>
      </c>
      <c r="TV31" s="48">
        <f>VLOOKUP(AG31,'BUS 2'!$G$1:$CU$424,57,0)</f>
        <v/>
      </c>
      <c r="TW31" s="48">
        <f>VLOOKUP(AG31,'BUS 2'!$G$1:$CU$424,58,0)</f>
        <v/>
      </c>
      <c r="TX31" s="48">
        <f>VLOOKUP(AG31,'BUS 2'!$G$1:$CU$424,59,0)</f>
        <v/>
      </c>
      <c r="TY31" s="48">
        <f>VLOOKUP(AG31,'BUS 2'!$G$1:$CU$424,60,0)</f>
        <v/>
      </c>
      <c r="TZ31" s="48">
        <f>VLOOKUP(AG31,'BUS 2'!$G$1:$CU$424,61,0)</f>
        <v/>
      </c>
      <c r="UA31" s="48">
        <f>VLOOKUP(AG31,'BUS 2'!$G$1:$CU$424,62,0)</f>
        <v/>
      </c>
      <c r="UB31" s="48">
        <f>VLOOKUP(AG31,'BUS 2'!$G$1:$CU$424,63,0)</f>
        <v/>
      </c>
      <c r="UC31" s="48">
        <f>VLOOKUP(AG31,'BUS 2'!$G$1:$CU$424,64,0)</f>
        <v/>
      </c>
      <c r="UD31" s="48">
        <f>VLOOKUP(AG31,'BUS 2'!$G$1:$CU$424,65,0)</f>
        <v/>
      </c>
      <c r="UE31" s="48">
        <f>VLOOKUP(AG31,'BUS 2'!$G$1:$CU$424,66,0)</f>
        <v/>
      </c>
      <c r="UF31" s="48">
        <f>VLOOKUP(AG31,'BUS 2'!$G$1:$CU$424,67,0)</f>
        <v/>
      </c>
      <c r="UG31" s="48">
        <f>VLOOKUP(AG31,'BUS 2'!$G$1:$CU$424,68,0)</f>
        <v/>
      </c>
      <c r="UH31" s="48">
        <f>VLOOKUP(AG31,'BUS 2'!$G$1:$CU$424,69,0)</f>
        <v/>
      </c>
      <c r="UI31" s="48">
        <f>VLOOKUP(AG31,'BUS 2'!$G$1:$CU$424,70,0)</f>
        <v/>
      </c>
      <c r="UJ31" s="48">
        <f>VLOOKUP(AG31,'BUS 2'!$G$1:$CU$424,71,0)</f>
        <v/>
      </c>
      <c r="UK31" s="48">
        <f>VLOOKUP(AG31,'BUS 2'!$G$1:$CU$424,72,0)</f>
        <v/>
      </c>
      <c r="UL31" s="48">
        <f>VLOOKUP(AG31,'BUS 2'!$G$1:$CU$424,73,0)</f>
        <v/>
      </c>
      <c r="UM31" s="48">
        <f>VLOOKUP(AG31,'BUS 2'!$G$1:$CU$424,74,0)</f>
        <v/>
      </c>
      <c r="UN31" s="48">
        <f>VLOOKUP(AG31,'BUS 2'!$G$1:$CU$424,75,0)</f>
        <v/>
      </c>
      <c r="UO31" s="48">
        <f>VLOOKUP(AG31,'BUS 2'!$G$1:$CU$424,76,0)</f>
        <v/>
      </c>
      <c r="UP31" s="48">
        <f>VLOOKUP(AG31,'BUS 2'!$G$1:$CU$424,77,0)</f>
        <v/>
      </c>
      <c r="UQ31" s="48">
        <f>VLOOKUP(AG31,'BUS 2'!$G$1:$CU$424,78,0)</f>
        <v/>
      </c>
      <c r="UR31" s="48">
        <f>VLOOKUP(AG31,'BUS 2'!$G$1:$CU$424,79,0)</f>
        <v/>
      </c>
      <c r="US31" s="48">
        <f>VLOOKUP(AG31,'BUS 2'!$G$1:$CU$424,80,0)</f>
        <v/>
      </c>
      <c r="UT31" s="48">
        <f>VLOOKUP(AG31,'BUS 2'!$G$1:$CU$424,81,0)</f>
        <v/>
      </c>
      <c r="UU31" s="48" t="n"/>
      <c r="UV31" s="48" t="inlineStr">
        <is>
          <t>Pemberian pakan di kandang</t>
        </is>
      </c>
      <c r="UW31" s="48" t="n"/>
      <c r="UX31" s="48" t="n"/>
      <c r="UY31" s="48" t="n"/>
      <c r="UZ31" s="48" t="n"/>
      <c r="VA31" s="48" t="n"/>
      <c r="VB31" s="48" t="n"/>
      <c r="VC31" s="48" t="n"/>
      <c r="VD31" s="48" t="inlineStr">
        <is>
          <t>Sangat teratur (setiap hari)</t>
        </is>
      </c>
      <c r="VE31" s="48" t="n"/>
      <c r="VF31" s="48" t="n"/>
      <c r="VG31" s="48" t="n"/>
      <c r="VH31" s="48" t="n"/>
      <c r="VI31" s="48" t="n"/>
      <c r="VJ31" s="48" t="n"/>
      <c r="VK31" s="48" t="n"/>
      <c r="VL31" s="48" t="inlineStr">
        <is>
          <t>Sering (1 kali sehari)</t>
        </is>
      </c>
      <c r="VM31" s="48" t="n"/>
      <c r="VN31" s="48" t="n"/>
      <c r="VO31" s="48" t="n"/>
      <c r="VP31" s="48" t="n"/>
      <c r="VQ31" s="48" t="n"/>
      <c r="VR31" s="48" t="n"/>
      <c r="VS31" s="48" t="n"/>
      <c r="VT31" s="48" t="n"/>
      <c r="VU31" s="48" t="n"/>
      <c r="VV31" s="48" t="n"/>
      <c r="VW31" s="48" t="n"/>
      <c r="VX31" s="48" t="n"/>
      <c r="VY31" s="48" t="n"/>
      <c r="VZ31" s="48" t="n"/>
      <c r="WA31" s="48" t="n"/>
      <c r="WB31" s="48" t="n"/>
      <c r="WC31" s="48" t="n"/>
      <c r="WD31" s="48" t="n"/>
      <c r="WE31" s="48" t="n"/>
      <c r="WF31" s="48" t="inlineStr">
        <is>
          <t>4-Disimpan dalam kotak bersekat</t>
        </is>
      </c>
      <c r="WG31" s="8" t="n">
        <v>0</v>
      </c>
      <c r="WH31" s="8" t="n">
        <v>0</v>
      </c>
      <c r="WI31" s="8" t="n">
        <v>0</v>
      </c>
      <c r="WJ31" s="8" t="n">
        <v>1</v>
      </c>
      <c r="WK31" s="8" t="n">
        <v>0</v>
      </c>
      <c r="WL31" s="8" t="n">
        <v>0</v>
      </c>
      <c r="WM31" s="8" t="n">
        <v>0</v>
      </c>
      <c r="WN31" s="8" t="n">
        <v>0</v>
      </c>
      <c r="WO31" s="48" t="n"/>
      <c r="WP31" s="48" t="n"/>
      <c r="WQ31" s="48" t="n"/>
      <c r="WR31" s="48" t="n"/>
      <c r="WS31" s="48" t="n"/>
      <c r="WT31" s="48" t="n"/>
      <c r="WU31" s="48" t="n"/>
      <c r="WV31" s="48" t="n"/>
      <c r="WW31" s="48" t="n"/>
      <c r="WX31" s="48" t="n"/>
      <c r="WY31" s="48" t="n"/>
      <c r="WZ31" s="48" t="n"/>
      <c r="XA31" s="48" t="n"/>
      <c r="XB31" s="48" t="n"/>
      <c r="XC31" s="48" t="n"/>
      <c r="XD31" s="48" t="n"/>
      <c r="XE31" s="48" t="n"/>
      <c r="XF31" s="48" t="n"/>
      <c r="XG31" s="48" t="n"/>
      <c r="XH31" s="48" t="n"/>
      <c r="XI31" s="48" t="n"/>
      <c r="XJ31" s="48" t="n"/>
      <c r="XK31" s="48" t="n"/>
      <c r="XL31" s="48" t="n"/>
      <c r="XM31" s="48" t="n"/>
      <c r="XN31" s="48" t="n"/>
      <c r="XO31" s="48" t="n"/>
      <c r="XP31" s="48" t="n"/>
      <c r="XQ31" s="48" t="n"/>
      <c r="XR31" s="48" t="n"/>
      <c r="XS31" s="48" t="n"/>
      <c r="XT31" s="48" t="n"/>
      <c r="XU31" s="48" t="n"/>
      <c r="XV31" s="48" t="n"/>
      <c r="XW31" s="48" t="n"/>
      <c r="XX31" s="48" t="n"/>
      <c r="XY31" s="48" t="n"/>
      <c r="XZ31" s="48" t="n"/>
      <c r="YA31" s="48" t="n"/>
      <c r="YB31" s="48" t="n"/>
      <c r="YC31" s="48" t="n"/>
      <c r="YD31" s="48" t="n"/>
      <c r="YE31" s="48" t="n"/>
      <c r="YF31" s="48" t="n"/>
      <c r="YG31" s="48" t="n"/>
      <c r="YH31" s="48" t="n"/>
      <c r="YI31" s="48" t="n"/>
      <c r="YJ31" s="48" t="n"/>
      <c r="YK31" s="48" t="n"/>
      <c r="YL31" s="48" t="n"/>
      <c r="YM31" s="48" t="n"/>
      <c r="YN31" s="48" t="n"/>
      <c r="YO31" s="48" t="n"/>
      <c r="YP31" s="48" t="n"/>
      <c r="YQ31" s="48" t="n"/>
      <c r="YR31" s="48" t="n"/>
      <c r="YS31" s="48" t="n"/>
      <c r="YT31" s="48" t="n"/>
      <c r="YU31" s="48" t="n"/>
      <c r="YV31" s="48" t="n"/>
      <c r="YW31" s="48" t="n"/>
      <c r="YX31" s="48" t="n"/>
      <c r="YY31" s="48" t="n"/>
      <c r="YZ31" s="48" t="n"/>
      <c r="ZA31" s="48" t="n"/>
      <c r="ZB31" s="48" t="n"/>
      <c r="ZC31" s="48" t="n"/>
      <c r="ZD31" s="48" t="n"/>
      <c r="ZE31" s="48" t="n"/>
      <c r="ZF31" s="48" t="n"/>
      <c r="ZG31" s="48" t="n"/>
      <c r="ZH31" s="48" t="n"/>
      <c r="ZI31" s="48" t="n"/>
      <c r="ZJ31" s="48" t="n"/>
      <c r="ZK31" s="48" t="n"/>
      <c r="ZL31" s="48" t="n"/>
      <c r="ZM31" s="48" t="n"/>
      <c r="ZN31" s="48" t="n"/>
      <c r="ZO31" s="48" t="n"/>
      <c r="ZP31" s="48" t="n"/>
      <c r="ZQ31" s="48" t="n"/>
      <c r="ZR31" s="48" t="n"/>
      <c r="ZS31" s="48" t="n"/>
      <c r="ZT31" s="48" t="n"/>
      <c r="ZU31" s="48" t="n"/>
      <c r="ZV31" s="48" t="n"/>
      <c r="ZW31" s="8" t="n">
        <v>2</v>
      </c>
      <c r="ZX31" s="48" t="n"/>
      <c r="ZY31" s="48" t="n"/>
      <c r="ZZ31" s="48" t="n"/>
      <c r="AAA31" s="48" t="n"/>
      <c r="AAB31" s="48" t="n"/>
      <c r="AAC31" s="48" t="n"/>
      <c r="AAD31" s="48" t="n"/>
      <c r="AAE31" s="48" t="inlineStr">
        <is>
          <t>Pakan segar (misal: rumput)</t>
        </is>
      </c>
      <c r="AAF31" s="48" t="n"/>
      <c r="AAG31" s="48" t="n"/>
      <c r="AAH31" s="48" t="n"/>
      <c r="AAI31" s="48" t="n"/>
      <c r="AAJ31" s="48" t="n"/>
      <c r="AAK31" s="48" t="n"/>
      <c r="AAL31" s="48" t="inlineStr">
        <is>
          <t>Ya</t>
        </is>
      </c>
      <c r="AAM31" s="48" t="inlineStr">
        <is>
          <t>Padat Cair</t>
        </is>
      </c>
      <c r="AAN31" s="8" t="n">
        <v>1</v>
      </c>
      <c r="AAO31" s="8" t="n">
        <v>1</v>
      </c>
      <c r="AAP31" s="8" t="n">
        <v>30</v>
      </c>
      <c r="AAQ31" s="8" t="n">
        <v>30</v>
      </c>
      <c r="AAR31" s="48" t="inlineStr">
        <is>
          <t>Ya</t>
        </is>
      </c>
      <c r="AAS31" s="48" t="inlineStr">
        <is>
          <t>Mengetahui</t>
        </is>
      </c>
      <c r="AAT31" s="48" t="inlineStr">
        <is>
          <t>Digunakan untuk pupuk di lahan pertanian sendiri Dibuang ke lahan sekitar kandang - yg ditanami tanaman</t>
        </is>
      </c>
      <c r="AAU31" s="8" t="n">
        <v>1</v>
      </c>
      <c r="AAV31" s="8" t="n">
        <v>0</v>
      </c>
      <c r="AAW31" s="8" t="n">
        <v>0</v>
      </c>
      <c r="AAX31" s="8" t="n">
        <v>1</v>
      </c>
      <c r="AAY31" s="8" t="n">
        <v>0</v>
      </c>
      <c r="AAZ31" s="8" t="n">
        <v>0</v>
      </c>
      <c r="ABA31" s="8" t="n">
        <v>0</v>
      </c>
      <c r="ABB31" s="48" t="inlineStr">
        <is>
          <t>Pupuk cair untuk tanaman</t>
        </is>
      </c>
      <c r="ABC31" s="8" t="n">
        <v>1</v>
      </c>
      <c r="ABD31" s="8" t="n">
        <v>0</v>
      </c>
      <c r="ABE31" s="8" t="n">
        <v>0</v>
      </c>
      <c r="ABF31" s="8" t="n">
        <v>0</v>
      </c>
      <c r="ABG31" s="8" t="n">
        <v>0</v>
      </c>
      <c r="ABH31" s="48" t="n"/>
      <c r="ABI31" s="48" t="n"/>
      <c r="ABJ31" s="48" t="n"/>
      <c r="ABK31" s="48" t="n"/>
      <c r="ABL31" s="48" t="n"/>
      <c r="ABM31" s="48" t="n"/>
      <c r="ABN31" s="48" t="n"/>
      <c r="ABO31" s="48" t="n"/>
      <c r="ABP31" s="48" t="n"/>
      <c r="ABQ31" s="11" t="inlineStr">
        <is>
          <t>Rumput</t>
        </is>
      </c>
      <c r="ABR31" s="48" t="inlineStr">
        <is>
          <t>Sering ( 1 minggu 2 kali)</t>
        </is>
      </c>
      <c r="ABS31" s="8" t="n">
        <v>2500</v>
      </c>
      <c r="ABT31" s="8" t="n">
        <v>100</v>
      </c>
      <c r="ABU31" s="8" t="n">
        <v>30</v>
      </c>
      <c r="ABV31" s="8" t="n">
        <v>30</v>
      </c>
      <c r="ABW31" s="48" t="inlineStr">
        <is>
          <t>Urea</t>
        </is>
      </c>
      <c r="ABX31" s="48" t="n"/>
      <c r="ABY31" s="8" t="n">
        <v>10</v>
      </c>
      <c r="ABZ31" s="8" t="n">
        <v>4000</v>
      </c>
      <c r="ACA31" s="8" t="n">
        <v>0</v>
      </c>
      <c r="ACB31" s="8" t="n">
        <v>4000</v>
      </c>
      <c r="ACC31" s="8" t="n">
        <v>300</v>
      </c>
      <c r="ACD31" s="8" t="n">
        <v>350</v>
      </c>
      <c r="ACE31" s="48" t="inlineStr">
        <is>
          <t>Ya</t>
        </is>
      </c>
      <c r="ACF31" s="48" t="inlineStr">
        <is>
          <t>Cukup meningkat</t>
        </is>
      </c>
      <c r="ACG31" s="48" t="inlineStr">
        <is>
          <t>Cukup meningkat</t>
        </is>
      </c>
      <c r="ACH31" s="48" t="inlineStr">
        <is>
          <t>Cukup meningkat</t>
        </is>
      </c>
      <c r="ACI31" s="48" t="n"/>
      <c r="ACJ31" s="48" t="n"/>
      <c r="ACK31" s="48" t="inlineStr">
        <is>
          <t>Ladang/sawah terlalu jauh, sulit untuk mengangkut ke sana</t>
        </is>
      </c>
      <c r="ACL31" s="8" t="n">
        <v>0</v>
      </c>
      <c r="ACM31" s="8" t="n">
        <v>0</v>
      </c>
      <c r="ACN31" s="8" t="n">
        <v>0</v>
      </c>
      <c r="ACO31" s="8" t="n">
        <v>1</v>
      </c>
      <c r="ACP31" s="8" t="n">
        <v>0</v>
      </c>
      <c r="ACQ31" s="8" t="n">
        <v>0</v>
      </c>
      <c r="ACR31" s="8" t="n">
        <v>0</v>
      </c>
      <c r="ACS31" s="48" t="n"/>
      <c r="ACT31" s="48" t="inlineStr">
        <is>
          <t>tidak</t>
        </is>
      </c>
      <c r="ACU31" s="48" t="inlineStr">
        <is>
          <t>Manfaat besar dan membantu kehidupan sehari-hari</t>
        </is>
      </c>
      <c r="ACV31" s="48" t="inlineStr">
        <is>
          <t>Berkurang</t>
        </is>
      </c>
      <c r="ACW31" s="48" t="inlineStr">
        <is>
          <t>Anggota keluarga - Perempuan dewasa</t>
        </is>
      </c>
      <c r="ACX31" s="48" t="inlineStr">
        <is>
          <t>Setuju</t>
        </is>
      </c>
      <c r="ACY31" s="48" t="inlineStr">
        <is>
          <t>Anggota keluarga - Laki-laki dewasa Anggota keluarga - Perempuan dewasa</t>
        </is>
      </c>
      <c r="ACZ31" s="8" t="n">
        <v>1</v>
      </c>
      <c r="ADA31" s="8" t="n">
        <v>1</v>
      </c>
      <c r="ADB31" s="8" t="n">
        <v>0</v>
      </c>
      <c r="ADC31" s="8" t="n">
        <v>0</v>
      </c>
      <c r="ADD31" s="48" t="inlineStr">
        <is>
          <t>Sangat puas</t>
        </is>
      </c>
      <c r="ADE31" s="48" t="inlineStr">
        <is>
          <t>Sangat puas</t>
        </is>
      </c>
      <c r="ADF31" s="48" t="inlineStr">
        <is>
          <t>Sangat puas</t>
        </is>
      </c>
      <c r="ADG31" s="48" t="inlineStr">
        <is>
          <t>Sangat puas</t>
        </is>
      </c>
      <c r="ADH31" s="48" t="inlineStr">
        <is>
          <t>Tidak</t>
        </is>
      </c>
      <c r="ADI31" s="48" t="n"/>
      <c r="ADJ31" s="48" t="inlineStr">
        <is>
          <t>Sangat puas</t>
        </is>
      </c>
      <c r="ADK31" s="48" t="n"/>
      <c r="ADL31" s="48" t="n"/>
      <c r="ADM31" s="48" t="n"/>
      <c r="ADN31" s="48" t="n"/>
      <c r="ADO31" s="48" t="n"/>
      <c r="ADP31" s="48" t="n"/>
      <c r="ADQ31" s="48" t="n"/>
      <c r="ADR31" s="48" t="n"/>
      <c r="ADS31" s="48" t="n"/>
      <c r="ADT31" s="48" t="n"/>
      <c r="ADU31" s="48" t="inlineStr">
        <is>
          <t>Menghubungi CPO atau pendamping</t>
        </is>
      </c>
      <c r="ADV31" s="8" t="n">
        <v>0</v>
      </c>
      <c r="ADW31" s="8" t="n">
        <v>0</v>
      </c>
      <c r="ADX31" s="8" t="n">
        <v>0</v>
      </c>
      <c r="ADY31" s="8" t="n">
        <v>0</v>
      </c>
      <c r="ADZ31" s="8" t="n">
        <v>1</v>
      </c>
      <c r="AEA31" s="8" t="n">
        <v>0</v>
      </c>
      <c r="AEB31" s="8" t="n">
        <v>0</v>
      </c>
      <c r="AEC31" s="8" t="n">
        <v>0</v>
      </c>
      <c r="AED31" s="12" t="n"/>
      <c r="AEE31" s="17" t="inlineStr">
        <is>
          <t>Laki-laki dewasa</t>
        </is>
      </c>
      <c r="AEF31" s="48" t="n"/>
      <c r="AEG31" s="17" t="inlineStr">
        <is>
          <t>Menelepon atau WA langsung</t>
        </is>
      </c>
      <c r="AEH31" s="48" t="n"/>
      <c r="AEI31" s="11" t="inlineStr">
        <is>
          <t>Puas</t>
        </is>
      </c>
      <c r="AEJ31" s="48" t="inlineStr">
        <is>
          <t>Ya, selalu</t>
        </is>
      </c>
      <c r="AEK31" s="17" t="inlineStr">
        <is>
          <t>Pengurangan pengeluaran  rumah tangga (bahan bakar  minyak, pupuk, dll.)   Lebih mudah mendapatkan  energi  Pasokan energi yang andal   Memasak lebih cepat   Lebih aman   Pengurangan waktu dan tenaga  Peningkatan kebersihan  kandang ternak</t>
        </is>
      </c>
      <c r="AEL31" s="18" t="n">
        <v>1</v>
      </c>
      <c r="AEM31" s="18" t="n">
        <v>1</v>
      </c>
      <c r="AEN31" s="18" t="n">
        <v>1</v>
      </c>
      <c r="AEO31" s="18" t="n">
        <v>1</v>
      </c>
      <c r="AEP31" s="18" t="n">
        <v>1</v>
      </c>
      <c r="AEQ31" s="18" t="n">
        <v>1</v>
      </c>
      <c r="AER31" s="18" t="n">
        <v>1</v>
      </c>
      <c r="AES31" s="18" t="n">
        <v>0</v>
      </c>
      <c r="AET31" s="18" t="n">
        <v>0</v>
      </c>
      <c r="AEU31" s="18" t="n">
        <v>0</v>
      </c>
      <c r="AEV31" s="18" t="n">
        <v>0</v>
      </c>
      <c r="AEW31" s="18" t="n">
        <v>0</v>
      </c>
      <c r="AEX31" s="48" t="n"/>
      <c r="AEY31" s="48" t="inlineStr">
        <is>
          <t>Mengurangi pengeluaran energi</t>
        </is>
      </c>
      <c r="AEZ31" s="48" t="n"/>
      <c r="AFA31" s="48" t="inlineStr">
        <is>
          <t>Pemerintah daerah</t>
        </is>
      </c>
      <c r="AFB31" s="48" t="n"/>
      <c r="AFC31" s="48" t="inlineStr">
        <is>
          <t>WhatsApp Image 2026-02-05 at 21.59.39-23_23_3.jpeg</t>
        </is>
      </c>
      <c r="AFD31" s="16" t="inlineStr">
        <is>
          <t>https://kf.kobotoolbox.org/api/v2/assets/avstPQqLr3Ab3ZdcVTXZ6f/data/665547526/attachments/attU9W6AJ3HTbFwSW3PBjDkV/</t>
        </is>
      </c>
      <c r="AFE31" s="48" t="inlineStr">
        <is>
          <t>WhatsApp Image 2026-02-05 at 21.59.38-23_23_14.jpeg</t>
        </is>
      </c>
      <c r="AFF31" s="16" t="inlineStr">
        <is>
          <t>https://kf.kobotoolbox.org/api/v2/assets/avstPQqLr3Ab3ZdcVTXZ6f/data/665547526/attachments/attbojA8pLrc56DJvMFCAExD/</t>
        </is>
      </c>
      <c r="AFG31" s="48" t="inlineStr">
        <is>
          <t>manto</t>
        </is>
      </c>
      <c r="AFH31" s="48" t="n"/>
      <c r="AFI31" s="48" t="n"/>
    </row>
    <row r="32">
      <c r="A32" s="6" t="n">
        <v>46059</v>
      </c>
      <c r="B32" s="6" t="n">
        <v>46060</v>
      </c>
      <c r="C32" s="48" t="inlineStr">
        <is>
          <t>Marmanto</t>
        </is>
      </c>
      <c r="D32" s="48" t="inlineStr">
        <is>
          <t>Sunarwan</t>
        </is>
      </c>
      <c r="E32" s="8" t="n">
        <v>6281326587150</v>
      </c>
      <c r="F32" s="48" t="n"/>
      <c r="G32" s="8" t="n">
        <v>-7.2145447</v>
      </c>
      <c r="H32" s="8" t="n">
        <v>110.2526463</v>
      </c>
      <c r="I32" s="48" t="n"/>
      <c r="J32" s="8" t="n">
        <v>2.38</v>
      </c>
      <c r="K32" s="48" t="n"/>
      <c r="L32" s="48" t="n"/>
      <c r="M32" s="8" t="n">
        <v>-7.21452448</v>
      </c>
      <c r="N32" s="8" t="n">
        <v>110.2527</v>
      </c>
      <c r="O32" s="48" t="n"/>
      <c r="P32" s="8" t="n">
        <v>1.94</v>
      </c>
      <c r="Q32" s="48" t="n"/>
      <c r="R32" s="48" t="inlineStr">
        <is>
          <t>Jawa Tengah</t>
        </is>
      </c>
      <c r="S32" s="48" t="n"/>
      <c r="T32" s="48" t="n"/>
      <c r="U32" s="48" t="n"/>
      <c r="V32" s="48" t="n"/>
      <c r="W32" s="48" t="n"/>
      <c r="X32" s="48" t="n"/>
      <c r="Y32" s="48" t="n"/>
      <c r="Z32" s="48" t="n"/>
      <c r="AA32" s="48" t="n"/>
      <c r="AB32" s="48" t="n"/>
      <c r="AC32" s="48" t="inlineStr">
        <is>
          <t>Semarang</t>
        </is>
      </c>
      <c r="AD32" s="48" t="inlineStr">
        <is>
          <t>Getasan</t>
        </is>
      </c>
      <c r="AE32" s="48" t="inlineStr">
        <is>
          <t>Manggihan</t>
        </is>
      </c>
      <c r="AF32" s="48" t="inlineStr">
        <is>
          <t>SION</t>
        </is>
      </c>
      <c r="AG32" s="48" t="inlineStr">
        <is>
          <t>ONP0403</t>
        </is>
      </c>
      <c r="AH32" s="8" t="n">
        <v>1</v>
      </c>
      <c r="AI32" s="48" t="inlineStr">
        <is>
          <t>VPA2</t>
        </is>
      </c>
      <c r="AJ32" s="48" t="inlineStr">
        <is>
          <t>Aktif</t>
        </is>
      </c>
      <c r="AK32" s="8" t="n">
        <v>57</v>
      </c>
      <c r="AL32" s="48" t="inlineStr">
        <is>
          <t>Laki-laki</t>
        </is>
      </c>
      <c r="AM32" s="48" t="inlineStr">
        <is>
          <t>Sudah menikah</t>
        </is>
      </c>
      <c r="AN32" s="48" t="inlineStr">
        <is>
          <t>Diploma/S1/Sederajat</t>
        </is>
      </c>
      <c r="AO32" s="48" t="inlineStr">
        <is>
          <t>Pegawai pemerintah</t>
        </is>
      </c>
      <c r="AP32" s="8" t="n">
        <v>0</v>
      </c>
      <c r="AQ32" s="8" t="n">
        <v>0</v>
      </c>
      <c r="AR32" s="8" t="n">
        <v>0</v>
      </c>
      <c r="AS32" s="8" t="n">
        <v>0</v>
      </c>
      <c r="AT32" s="8" t="n">
        <v>1</v>
      </c>
      <c r="AU32" s="8" t="n">
        <v>0</v>
      </c>
      <c r="AV32" s="8" t="n">
        <v>0</v>
      </c>
      <c r="AW32" s="8" t="n">
        <v>0</v>
      </c>
      <c r="AX32" s="48" t="n"/>
      <c r="AY32" s="48" t="inlineStr">
        <is>
          <t>Peternak</t>
        </is>
      </c>
      <c r="AZ32" s="8" t="n">
        <v>0</v>
      </c>
      <c r="BA32" s="8" t="n">
        <v>1</v>
      </c>
      <c r="BB32" s="8" t="n">
        <v>0</v>
      </c>
      <c r="BC32" s="8" t="n">
        <v>0</v>
      </c>
      <c r="BD32" s="8" t="n">
        <v>0</v>
      </c>
      <c r="BE32" s="8" t="n">
        <v>0</v>
      </c>
      <c r="BF32" s="8" t="n">
        <v>0</v>
      </c>
      <c r="BG32" s="8" t="n">
        <v>0</v>
      </c>
      <c r="BH32" s="48" t="n"/>
      <c r="BI32" s="48" t="inlineStr">
        <is>
          <t>&gt;Rp3.500.000</t>
        </is>
      </c>
      <c r="BJ32" s="8" t="n">
        <v>3</v>
      </c>
      <c r="BK32" s="8" t="n">
        <v>2</v>
      </c>
      <c r="BL32" s="8" t="n">
        <v>0</v>
      </c>
      <c r="BM32" s="8" t="n">
        <v>0</v>
      </c>
      <c r="BN32" s="48" t="inlineStr">
        <is>
          <t>Milik sendiri</t>
        </is>
      </c>
      <c r="BO32" s="48" t="inlineStr">
        <is>
          <t>Permanen (dinding bata dan semen)</t>
        </is>
      </c>
      <c r="BP32" s="8" t="n">
        <v>1</v>
      </c>
      <c r="BQ32" s="8" t="n">
        <v>0</v>
      </c>
      <c r="BR32" s="8" t="n">
        <v>0</v>
      </c>
      <c r="BS32" s="8" t="n">
        <v>0</v>
      </c>
      <c r="BT32" s="8" t="n">
        <v>0</v>
      </c>
      <c r="BU32" s="48" t="n"/>
      <c r="BV32" s="48" t="inlineStr">
        <is>
          <t>Keramik/ubin</t>
        </is>
      </c>
      <c r="BW32" s="8" t="n">
        <v>0</v>
      </c>
      <c r="BX32" s="8" t="n">
        <v>0</v>
      </c>
      <c r="BY32" s="8" t="n">
        <v>1</v>
      </c>
      <c r="BZ32" s="8" t="n">
        <v>0</v>
      </c>
      <c r="CA32" s="8" t="n">
        <v>0</v>
      </c>
      <c r="CB32" s="48" t="n"/>
      <c r="CC32" s="48" t="inlineStr">
        <is>
          <t>Genting</t>
        </is>
      </c>
      <c r="CD32" s="8" t="n">
        <v>0</v>
      </c>
      <c r="CE32" s="8" t="n">
        <v>0</v>
      </c>
      <c r="CF32" s="8" t="n">
        <v>0</v>
      </c>
      <c r="CG32" s="8" t="n">
        <v>0</v>
      </c>
      <c r="CH32" s="8" t="n">
        <v>0</v>
      </c>
      <c r="CI32" s="8" t="n">
        <v>1</v>
      </c>
      <c r="CJ32" s="8" t="n">
        <v>0</v>
      </c>
      <c r="CK32" s="48" t="n"/>
      <c r="CL32" s="48" t="inlineStr">
        <is>
          <t>Ya</t>
        </is>
      </c>
      <c r="CM32" s="8" t="n">
        <v>2025</v>
      </c>
      <c r="CN32" s="48" t="inlineStr">
        <is>
          <t>Fixed-Dome (Kubah Tetap)</t>
        </is>
      </c>
      <c r="CO32" s="48" t="inlineStr">
        <is>
          <t>6 m³ (4-5 ekor sapi, ±5 jam memasak/hari, ±50 kg</t>
        </is>
      </c>
      <c r="CP32" s="48" t="inlineStr">
        <is>
          <t>Anggota keluarga - laki-laki Anggota keluarga - perempuan dewasa</t>
        </is>
      </c>
      <c r="CQ32" s="8" t="n">
        <v>0</v>
      </c>
      <c r="CR32" s="8" t="n">
        <v>0</v>
      </c>
      <c r="CS32" s="8" t="n">
        <v>0</v>
      </c>
      <c r="CT32" s="8" t="n">
        <v>0</v>
      </c>
      <c r="CU32" s="10" t="n">
        <v>1</v>
      </c>
      <c r="CV32" s="10" t="n">
        <v>1</v>
      </c>
      <c r="CW32" s="10" t="n">
        <v>0</v>
      </c>
      <c r="CX32" s="8" t="n">
        <v>0</v>
      </c>
      <c r="CY32" s="48" t="inlineStr">
        <is>
          <t>Anggota keluarga - laki-laki Anggota keluarga - perempuan dewasa</t>
        </is>
      </c>
      <c r="CZ32" s="8" t="n">
        <v>1</v>
      </c>
      <c r="DA32" s="8" t="n">
        <v>1</v>
      </c>
      <c r="DB32" s="8" t="n">
        <v>0</v>
      </c>
      <c r="DC32" s="48" t="n"/>
      <c r="DD32" s="48" t="inlineStr">
        <is>
          <t>Anggota keluarga - laki-laki CPO atau pendamping</t>
        </is>
      </c>
      <c r="DE32" s="8" t="n">
        <v>1</v>
      </c>
      <c r="DF32" s="8" t="n">
        <v>0</v>
      </c>
      <c r="DG32" s="8" t="n">
        <v>1</v>
      </c>
      <c r="DH32" s="8" t="n">
        <v>0</v>
      </c>
      <c r="DI32" s="48" t="n"/>
      <c r="DJ32" s="48" t="inlineStr">
        <is>
          <t>Anggota keluarga - laki-laki Anggota keluarga - perempuan dewasa CPO atau pendamping</t>
        </is>
      </c>
      <c r="DK32" s="8" t="n">
        <v>1</v>
      </c>
      <c r="DL32" s="8" t="n">
        <v>1</v>
      </c>
      <c r="DM32" s="8" t="n">
        <v>1</v>
      </c>
      <c r="DN32" s="8" t="n">
        <v>0</v>
      </c>
      <c r="DO32" s="48" t="n"/>
      <c r="DP32" s="8" t="n">
        <v>1</v>
      </c>
      <c r="DQ32" s="8" t="n">
        <v>1</v>
      </c>
      <c r="DR32" s="8" t="n">
        <v>0</v>
      </c>
      <c r="DS32" s="48" t="n"/>
      <c r="DT32" s="48" t="n"/>
      <c r="DU32" s="48" t="n"/>
      <c r="DV32" s="48" t="inlineStr">
        <is>
          <t>Ya</t>
        </is>
      </c>
      <c r="DW32" s="48" t="n"/>
      <c r="DX32" s="48" t="n"/>
      <c r="DY32" s="48" t="n"/>
      <c r="DZ32" s="48" t="n"/>
      <c r="EA32" s="48" t="n"/>
      <c r="EB32" s="48" t="n"/>
      <c r="EC32" s="48" t="n"/>
      <c r="ED32" s="48" t="n"/>
      <c r="EE32" s="48" t="n"/>
      <c r="EF32" s="48" t="n"/>
      <c r="EG32" s="48" t="n"/>
      <c r="EH32" s="48" t="n"/>
      <c r="EI32" s="48" t="inlineStr">
        <is>
          <t>Tidak ada masalah</t>
        </is>
      </c>
      <c r="EJ32" s="8" t="n">
        <v>0</v>
      </c>
      <c r="EK32" s="8" t="n">
        <v>0</v>
      </c>
      <c r="EL32" s="8" t="n">
        <v>0</v>
      </c>
      <c r="EM32" s="8" t="n">
        <v>1</v>
      </c>
      <c r="EN32" s="8" t="n">
        <v>0</v>
      </c>
      <c r="EO32" s="11" t="n"/>
      <c r="EP32" s="48" t="inlineStr">
        <is>
          <t>Ya, cukup jelas dan mudah diikuti</t>
        </is>
      </c>
      <c r="EQ32" s="48" t="inlineStr">
        <is>
          <t>Pelatihan</t>
        </is>
      </c>
      <c r="ER32" s="48" t="inlineStr">
        <is>
          <t>CPO atau pendamping</t>
        </is>
      </c>
      <c r="ES32" s="8" t="n">
        <v>1</v>
      </c>
      <c r="ET32" s="8" t="n">
        <v>0</v>
      </c>
      <c r="EU32" s="8" t="n">
        <v>0</v>
      </c>
      <c r="EV32" s="8" t="n">
        <v>0</v>
      </c>
      <c r="EW32" s="48" t="n"/>
      <c r="EX32" s="48" t="inlineStr">
        <is>
          <t>Anggota keluarga - Laki-laki</t>
        </is>
      </c>
      <c r="EY32" s="8" t="n">
        <v>1</v>
      </c>
      <c r="EZ32" s="8" t="n">
        <v>0</v>
      </c>
      <c r="FA32" s="8" t="n">
        <v>0</v>
      </c>
      <c r="FB32" s="48" t="n"/>
      <c r="FC32" s="48" t="inlineStr">
        <is>
          <t>Setiap hari</t>
        </is>
      </c>
      <c r="FD32" s="48" t="n"/>
      <c r="FE32" s="48" t="inlineStr">
        <is>
          <t>Mengetahui</t>
        </is>
      </c>
      <c r="FF32" s="48" t="inlineStr">
        <is>
          <t>Selalu (setiap hari)</t>
        </is>
      </c>
      <c r="FG32" s="48" t="inlineStr">
        <is>
          <t>Mengetahui</t>
        </is>
      </c>
      <c r="FH32" s="48" t="inlineStr">
        <is>
          <t>Sering (setiap minggu)</t>
        </is>
      </c>
      <c r="FI32" s="48" t="inlineStr">
        <is>
          <t>Mengetahui</t>
        </is>
      </c>
      <c r="FJ32" s="48" t="inlineStr">
        <is>
          <t>Selalu (setiap hari)</t>
        </is>
      </c>
      <c r="FK32" s="48" t="inlineStr">
        <is>
          <t>Mengetahui</t>
        </is>
      </c>
      <c r="FL32" s="48" t="inlineStr">
        <is>
          <t>Cukup sering (2 minggu sekali)</t>
        </is>
      </c>
      <c r="FM32" s="48" t="inlineStr">
        <is>
          <t>Mengetahui</t>
        </is>
      </c>
      <c r="FN32" s="48" t="inlineStr">
        <is>
          <t>Cukup sering (2 minggu sekali)</t>
        </is>
      </c>
      <c r="FO32" s="48" t="inlineStr">
        <is>
          <t>Mengetahui</t>
        </is>
      </c>
      <c r="FP32" s="48" t="inlineStr">
        <is>
          <t>Cukup sering (2 minggu sekali)</t>
        </is>
      </c>
      <c r="FQ32" s="48" t="inlineStr">
        <is>
          <t>Mengetahui</t>
        </is>
      </c>
      <c r="FR32" s="48" t="inlineStr">
        <is>
          <t>Ya</t>
        </is>
      </c>
      <c r="FS32" s="48" t="inlineStr">
        <is>
          <t>Mengetahui</t>
        </is>
      </c>
      <c r="FT32" s="48" t="inlineStr">
        <is>
          <t>Ya, selalu</t>
        </is>
      </c>
      <c r="FU32" s="48" t="inlineStr">
        <is>
          <t>Laki-laki dewasa Perempuan dewasa</t>
        </is>
      </c>
      <c r="FV32" s="8" t="n">
        <v>1</v>
      </c>
      <c r="FW32" s="8" t="n">
        <v>1</v>
      </c>
      <c r="FX32" s="8" t="n">
        <v>0</v>
      </c>
      <c r="FY32" s="8" t="n">
        <v>0</v>
      </c>
      <c r="FZ32" s="48" t="inlineStr">
        <is>
          <t>Memahami</t>
        </is>
      </c>
      <c r="GA32" s="48" t="inlineStr">
        <is>
          <t>CPO</t>
        </is>
      </c>
      <c r="GB32" s="8" t="n">
        <v>1</v>
      </c>
      <c r="GC32" s="8" t="n">
        <v>0</v>
      </c>
      <c r="GD32" s="8" t="n">
        <v>0</v>
      </c>
      <c r="GE32" s="8" t="n">
        <v>0</v>
      </c>
      <c r="GF32" s="48" t="n"/>
      <c r="GG32" s="48" t="inlineStr">
        <is>
          <t>Sering</t>
        </is>
      </c>
      <c r="GH32" s="48" t="inlineStr">
        <is>
          <t>Ya</t>
        </is>
      </c>
      <c r="GI32" s="48" t="inlineStr">
        <is>
          <t>Teman/keluarga</t>
        </is>
      </c>
      <c r="GJ32" s="8" t="n">
        <v>0</v>
      </c>
      <c r="GK32" s="8" t="n">
        <v>1</v>
      </c>
      <c r="GL32" s="8" t="n">
        <v>0</v>
      </c>
      <c r="GM32" s="8" t="n">
        <v>0</v>
      </c>
      <c r="GN32" s="48" t="n"/>
      <c r="GO32" s="8" t="n">
        <v>9</v>
      </c>
      <c r="GP32" s="48" t="inlineStr">
        <is>
          <t>Penuh (100%)</t>
        </is>
      </c>
      <c r="GQ32" s="48" t="inlineStr">
        <is>
          <t>Kayu bakar LPG</t>
        </is>
      </c>
      <c r="GR32" s="8" t="n">
        <v>1</v>
      </c>
      <c r="GS32" s="8" t="n">
        <v>1</v>
      </c>
      <c r="GT32" s="8" t="n">
        <v>0</v>
      </c>
      <c r="GU32" s="8" t="n">
        <v>0</v>
      </c>
      <c r="GV32" s="8" t="n">
        <v>0</v>
      </c>
      <c r="GW32" s="8" t="n">
        <v>0</v>
      </c>
      <c r="GX32" s="8" t="n">
        <v>0</v>
      </c>
      <c r="GY32" s="48" t="n"/>
      <c r="GZ32" s="48" t="inlineStr">
        <is>
          <t>Ya</t>
        </is>
      </c>
      <c r="HA32" s="8" t="n">
        <v>15</v>
      </c>
      <c r="HB32" s="8" t="n">
        <v>150000</v>
      </c>
      <c r="HC32" s="8" t="n">
        <v>5</v>
      </c>
      <c r="HD32" s="8" t="n">
        <v>50000</v>
      </c>
      <c r="HE32" s="8" t="n">
        <v>12</v>
      </c>
      <c r="HF32" s="8" t="n">
        <v>100000</v>
      </c>
      <c r="HG32" s="8" t="n">
        <v>3</v>
      </c>
      <c r="HH32" s="8" t="n">
        <v>25000</v>
      </c>
      <c r="HI32" s="48" t="n"/>
      <c r="HJ32" s="48" t="n"/>
      <c r="HK32" s="48" t="n"/>
      <c r="HL32" s="48" t="n"/>
      <c r="HM32" s="48" t="n"/>
      <c r="HN32" s="48" t="n"/>
      <c r="HO32" s="48" t="n"/>
      <c r="HP32" s="48" t="n"/>
      <c r="HQ32" s="48" t="n"/>
      <c r="HR32" s="48" t="n"/>
      <c r="HS32" s="48" t="n"/>
      <c r="HT32" s="48" t="n"/>
      <c r="HU32" s="48" t="n"/>
      <c r="HV32" s="48" t="n"/>
      <c r="HW32" s="48" t="n"/>
      <c r="HX32" s="48" t="n"/>
      <c r="HY32" s="8" t="n">
        <v>10</v>
      </c>
      <c r="HZ32" s="8" t="n">
        <v>100000</v>
      </c>
      <c r="IA32" s="8" t="n">
        <v>9</v>
      </c>
      <c r="IB32" s="8" t="n">
        <v>75000</v>
      </c>
      <c r="IC32" s="48" t="n"/>
      <c r="ID32" s="48" t="n"/>
      <c r="IE32" s="48" t="n"/>
      <c r="IF32" s="48" t="n"/>
      <c r="IG32" s="48" t="n"/>
      <c r="IH32" s="48" t="n"/>
      <c r="II32" s="48" t="n"/>
      <c r="IJ32" s="48" t="n"/>
      <c r="IK32" s="48" t="inlineStr">
        <is>
          <t>50-65 kg</t>
        </is>
      </c>
      <c r="IL32" s="48" t="inlineStr">
        <is>
          <t>3-5 jam</t>
        </is>
      </c>
      <c r="IM32" s="48" t="inlineStr">
        <is>
          <t>Ya</t>
        </is>
      </c>
      <c r="IN32" s="48" t="inlineStr">
        <is>
          <t>Tidak</t>
        </is>
      </c>
      <c r="IO32" s="48" t="inlineStr">
        <is>
          <t>Lebih bersih</t>
        </is>
      </c>
      <c r="IP32" s="48" t="n"/>
      <c r="IQ32" s="48" t="inlineStr">
        <is>
          <t>Tidak pernah</t>
        </is>
      </c>
      <c r="IR32" s="48" t="n"/>
      <c r="IS32" s="48" t="n"/>
      <c r="IT32" s="48" t="n"/>
      <c r="IU32" s="48" t="n"/>
      <c r="IV32" s="48" t="n"/>
      <c r="IW32" s="48" t="n"/>
      <c r="IX32" s="48" t="n"/>
      <c r="IY32" s="48" t="n"/>
      <c r="IZ32" s="48" t="inlineStr">
        <is>
          <t>Tidak pernah</t>
        </is>
      </c>
      <c r="JA32" s="48" t="n"/>
      <c r="JB32" s="48" t="n"/>
      <c r="JC32" s="48" t="n"/>
      <c r="JD32" s="48" t="n"/>
      <c r="JE32" s="48" t="n"/>
      <c r="JF32" s="48" t="n"/>
      <c r="JG32" s="48" t="n"/>
      <c r="JH32" s="48" t="n"/>
      <c r="JI32" s="48" t="inlineStr">
        <is>
          <t>Tidak pernah</t>
        </is>
      </c>
      <c r="JJ32" s="48" t="n"/>
      <c r="JK32" s="48" t="n"/>
      <c r="JL32" s="48" t="n"/>
      <c r="JM32" s="48" t="n"/>
      <c r="JN32" s="48" t="n"/>
      <c r="JO32" s="48" t="n"/>
      <c r="JP32" s="48" t="n"/>
      <c r="JQ32" s="48" t="n"/>
      <c r="JR32" s="48" t="inlineStr">
        <is>
          <t>Tidak pernah</t>
        </is>
      </c>
      <c r="JS32" s="48" t="n"/>
      <c r="JT32" s="48" t="n"/>
      <c r="JU32" s="48" t="n"/>
      <c r="JV32" s="48" t="n"/>
      <c r="JW32" s="48" t="n"/>
      <c r="JX32" s="48" t="n"/>
      <c r="JY32" s="48" t="n"/>
      <c r="JZ32" s="48" t="n"/>
      <c r="KA32" s="48" t="inlineStr">
        <is>
          <t>Tidak pernah</t>
        </is>
      </c>
      <c r="KB32" s="48" t="n"/>
      <c r="KC32" s="48" t="n"/>
      <c r="KD32" s="48" t="n"/>
      <c r="KE32" s="48" t="n"/>
      <c r="KF32" s="48" t="n"/>
      <c r="KG32" s="48" t="n"/>
      <c r="KH32" s="48" t="n"/>
      <c r="KI32" s="48" t="n"/>
      <c r="KJ32" s="48" t="inlineStr">
        <is>
          <t>Tidak pernah</t>
        </is>
      </c>
      <c r="KK32" s="48" t="n"/>
      <c r="KL32" s="48" t="n"/>
      <c r="KM32" s="48" t="n"/>
      <c r="KN32" s="48" t="n"/>
      <c r="KO32" s="48" t="n"/>
      <c r="KP32" s="48" t="n"/>
      <c r="KQ32" s="48" t="n"/>
      <c r="KR32" s="48" t="n"/>
      <c r="KS32" s="48" t="inlineStr">
        <is>
          <t>Cukup membaik</t>
        </is>
      </c>
      <c r="KT32" s="48" t="inlineStr">
        <is>
          <t>0-1 kali</t>
        </is>
      </c>
      <c r="KU32" s="48" t="inlineStr">
        <is>
          <t>0-1 kali</t>
        </is>
      </c>
      <c r="KV32" s="48" t="inlineStr">
        <is>
          <t>Tidak ada</t>
        </is>
      </c>
      <c r="KW32" s="8" t="n">
        <v>0</v>
      </c>
      <c r="KX32" s="8" t="n">
        <v>0</v>
      </c>
      <c r="KY32" s="8" t="n">
        <v>0</v>
      </c>
      <c r="KZ32" s="8" t="n">
        <v>1</v>
      </c>
      <c r="LA32" s="48" t="inlineStr">
        <is>
          <t>Cukup membaik</t>
        </is>
      </c>
      <c r="LB32" s="48" t="inlineStr">
        <is>
          <t>Cukup membaik</t>
        </is>
      </c>
      <c r="LC32" s="8" t="n">
        <v>0</v>
      </c>
      <c r="LD32" s="8" t="n">
        <v>3</v>
      </c>
      <c r="LE32" s="8" t="n">
        <v>0</v>
      </c>
      <c r="LF32" s="8" t="n">
        <v>0</v>
      </c>
      <c r="LG32" s="48" t="inlineStr">
        <is>
          <t>Ya</t>
        </is>
      </c>
      <c r="LH32" s="8" t="n">
        <v>150000</v>
      </c>
      <c r="LI32" s="48" t="n"/>
      <c r="LJ32" s="48" t="inlineStr">
        <is>
          <t>Kebutuhan rumah tangga</t>
        </is>
      </c>
      <c r="LK32" s="8" t="n">
        <v>0</v>
      </c>
      <c r="LL32" s="8" t="n">
        <v>0</v>
      </c>
      <c r="LM32" s="8" t="n">
        <v>0</v>
      </c>
      <c r="LN32" s="8" t="n">
        <v>0</v>
      </c>
      <c r="LO32" s="8" t="n">
        <v>1</v>
      </c>
      <c r="LP32" s="8" t="n">
        <v>0</v>
      </c>
      <c r="LQ32" s="8" t="n">
        <v>0</v>
      </c>
      <c r="LR32" s="48" t="n"/>
      <c r="LS32" s="8" t="n">
        <v>15</v>
      </c>
      <c r="LT32" s="8" t="n">
        <v>15</v>
      </c>
      <c r="LU32" s="8" t="n">
        <v>0</v>
      </c>
      <c r="LV32" s="8" t="n">
        <v>5</v>
      </c>
      <c r="LW32" s="8" t="n">
        <v>5</v>
      </c>
      <c r="LX32" s="8" t="n">
        <v>0</v>
      </c>
      <c r="LY32" s="8" t="n">
        <v>5</v>
      </c>
      <c r="LZ32" s="8" t="n">
        <v>5</v>
      </c>
      <c r="MA32" s="8" t="n">
        <v>0</v>
      </c>
      <c r="MB32" s="48" t="inlineStr">
        <is>
          <t>Ya</t>
        </is>
      </c>
      <c r="MC32" s="8" t="n">
        <v>30</v>
      </c>
      <c r="MD32" s="8" t="n">
        <v>15</v>
      </c>
      <c r="ME32" s="8" t="n">
        <v>30</v>
      </c>
      <c r="MF32" s="8" t="n">
        <v>15</v>
      </c>
      <c r="MG32" s="8" t="n">
        <v>0</v>
      </c>
      <c r="MH32" s="8" t="n">
        <v>0</v>
      </c>
      <c r="MI32" s="48" t="inlineStr">
        <is>
          <t>Istirahat</t>
        </is>
      </c>
      <c r="MJ32" s="8" t="n">
        <v>0</v>
      </c>
      <c r="MK32" s="8" t="n">
        <v>0</v>
      </c>
      <c r="ML32" s="8" t="n">
        <v>1</v>
      </c>
      <c r="MM32" s="8" t="n">
        <v>0</v>
      </c>
      <c r="MN32" s="8" t="n">
        <v>0</v>
      </c>
      <c r="MO32" s="8" t="n">
        <v>0</v>
      </c>
      <c r="MP32" s="48" t="n"/>
      <c r="MQ32" s="48" t="n"/>
      <c r="MR32" s="48" t="inlineStr">
        <is>
          <t>istirahat</t>
        </is>
      </c>
      <c r="MS32" s="48" t="n"/>
      <c r="MT32" s="48" t="inlineStr">
        <is>
          <t>santai bersama keluarga</t>
        </is>
      </c>
      <c r="MU32" s="48" t="inlineStr">
        <is>
          <t>Tidak</t>
        </is>
      </c>
      <c r="MV32" s="48" t="n"/>
      <c r="MW32" s="48" t="n"/>
      <c r="MX32" s="48" t="n"/>
      <c r="MY32" s="48" t="n"/>
      <c r="MZ32" s="48" t="n"/>
      <c r="NA32" s="48" t="n"/>
      <c r="NB32" s="48" t="n"/>
      <c r="NC32" s="48" t="n"/>
      <c r="ND32" s="48" t="n"/>
      <c r="NE32" s="48" t="n"/>
      <c r="NF32" s="48" t="n"/>
      <c r="NG32" s="48" t="n"/>
      <c r="NH32" s="48" t="n"/>
      <c r="NI32" s="48" t="n"/>
      <c r="NJ32" s="48" t="n"/>
      <c r="NK32" s="48" t="n"/>
      <c r="NL32" s="48" t="inlineStr">
        <is>
          <t>Ya</t>
        </is>
      </c>
      <c r="NM32" s="48" t="inlineStr">
        <is>
          <t>Kombinasi dana mandiri dan dana hibah</t>
        </is>
      </c>
      <c r="NN32" s="48" t="inlineStr">
        <is>
          <t>&gt;11.000.001</t>
        </is>
      </c>
      <c r="NO32" s="48" t="inlineStr">
        <is>
          <t>Pemerintah</t>
        </is>
      </c>
      <c r="NP32" s="48" t="n"/>
      <c r="NQ32" s="48" t="n"/>
      <c r="NR32" s="48" t="n"/>
      <c r="NS32" s="48" t="n"/>
      <c r="NT32" s="48" t="n"/>
      <c r="NU32" s="48" t="n"/>
      <c r="NV32" s="48" t="inlineStr">
        <is>
          <t>Anggota keluarga - Laki-laki dewasa</t>
        </is>
      </c>
      <c r="NW32" s="48" t="n"/>
      <c r="NX32" s="48" t="inlineStr">
        <is>
          <t>Sedikit meningkat</t>
        </is>
      </c>
      <c r="NY32" s="8" t="n">
        <v>45</v>
      </c>
      <c r="NZ32" s="8" t="n">
        <v>30</v>
      </c>
      <c r="OA32" s="8" t="n">
        <v>0</v>
      </c>
      <c r="OB32" s="8" t="n">
        <v>5</v>
      </c>
      <c r="OC32" s="8" t="n">
        <v>5</v>
      </c>
      <c r="OD32" s="8" t="n">
        <v>0</v>
      </c>
      <c r="OE32" s="48" t="inlineStr">
        <is>
          <t>Lebih baik</t>
        </is>
      </c>
      <c r="OF32" s="48" t="inlineStr">
        <is>
          <t>Jauh lebih baik (beda waktu memasak lebih cepat setengah jam atau lebih, ATAU tidak lagi ada rasa/bau makanan yang berubah, ATAU alasan lainnya)</t>
        </is>
      </c>
      <c r="OG32" s="48" t="inlineStr">
        <is>
          <t>Ya</t>
        </is>
      </c>
      <c r="OH32" s="8" t="n">
        <v>0</v>
      </c>
      <c r="OI32" s="8" t="n">
        <v>3</v>
      </c>
      <c r="OJ32" s="8" t="n">
        <v>0</v>
      </c>
      <c r="OK32" s="8" t="n">
        <v>0</v>
      </c>
      <c r="OL32" s="8" t="n">
        <v>0</v>
      </c>
      <c r="OM32" s="8" t="n">
        <v>0</v>
      </c>
      <c r="ON32" s="8" t="n">
        <v>0</v>
      </c>
      <c r="OO32" s="8" t="n">
        <v>0</v>
      </c>
      <c r="OP32" s="48">
        <f>VLOOKUP(AG32,'BUS 2'!$G$1:$CU$424,2,0)</f>
        <v/>
      </c>
      <c r="OQ32" s="8">
        <f>VLOOKUP(AG32,'BUS 2'!$G$1:$CU$424,3,0)</f>
        <v/>
      </c>
      <c r="OR32" s="8">
        <f>VLOOKUP(AG32,'BUS 2'!$G$1:$CU$424,4,0)</f>
        <v/>
      </c>
      <c r="OS32" s="8">
        <f>VLOOKUP(AG32,'BUS 2'!$G$1:$CU$424,5,0)</f>
        <v/>
      </c>
      <c r="OT32" s="8">
        <f>VLOOKUP(AG32,'BUS 2'!$G$1:$CU$424,6,0)</f>
        <v/>
      </c>
      <c r="OU32" s="8">
        <f>VLOOKUP(AG32,'BUS 2'!$G$1:$CU$424,7,0)</f>
        <v/>
      </c>
      <c r="OV32" s="8">
        <f>VLOOKUP(AG32,'BUS 2'!$G$1:$CU$424,8,0)</f>
        <v/>
      </c>
      <c r="OW32" s="8">
        <f>VLOOKUP(AG32,'BUS 2'!$G$1:$CU$424,9,0)</f>
        <v/>
      </c>
      <c r="OX32" s="8">
        <f>VLOOKUP(AG32,'BUS 2'!$G$1:$CU$424,10,0)</f>
        <v/>
      </c>
      <c r="OY32" s="8">
        <f>VLOOKUP(AG32,'BUS 2'!$G$1:$CU$424,11,0)</f>
        <v/>
      </c>
      <c r="OZ32" s="8">
        <f>VLOOKUP(AG32,'BUS 2'!$G$1:$CU$424,12,0)</f>
        <v/>
      </c>
      <c r="PA32" s="8">
        <f>VLOOKUP(AG32,'BUS 2'!$G$1:$CU$424,13,0)</f>
        <v/>
      </c>
      <c r="PB32" s="8">
        <f>VLOOKUP(AG32,'BUS 2'!$G$1:$CU$424,14,0)</f>
        <v/>
      </c>
      <c r="PC32" s="8">
        <f>VLOOKUP(AG32,'BUS 2'!$G$1:$CU$424,15,0)</f>
        <v/>
      </c>
      <c r="PD32" s="8">
        <f>VLOOKUP(AG32,'BUS 2'!$G$1:$CU$424,16,0)</f>
        <v/>
      </c>
      <c r="PE32" s="8">
        <f>VLOOKUP(AG32,'BUS 2'!$G$1:$CU$424,17,0)</f>
        <v/>
      </c>
      <c r="PF32" s="8">
        <f>VLOOKUP(AG32,'BUS 2'!$G$1:$CU$424,18,0)</f>
        <v/>
      </c>
      <c r="PG32" s="8">
        <f>VLOOKUP(AG32,'BUS 2'!$G$1:$CU$424,19,0)</f>
        <v/>
      </c>
      <c r="PH32" s="8">
        <f>VLOOKUP(AG32,'BUS 2'!$G$1:$CU$424,20,0)</f>
        <v/>
      </c>
      <c r="PI32" s="8">
        <f>VLOOKUP(AG32,'BUS 2'!$G$1:$CU$424,21,0)</f>
        <v/>
      </c>
      <c r="PJ32" s="8">
        <f>VLOOKUP(AG32,'BUS 2'!$G$1:$CU$424,22,0)</f>
        <v/>
      </c>
      <c r="PK32" s="8">
        <f>VLOOKUP(AG32,'BUS 2'!$G$1:$CU$424,23,0)</f>
        <v/>
      </c>
      <c r="PL32" s="8">
        <f>VLOOKUP(AG32,'BUS 2'!$G$1:$CU$424,24,0)</f>
        <v/>
      </c>
      <c r="PM32" s="8">
        <f>VLOOKUP(AG32,'BUS 2'!$G$1:$CU$424,25,0)</f>
        <v/>
      </c>
      <c r="PN32" s="8">
        <f>VLOOKUP(AG32,'BUS 2'!$G$1:$CU$424,26,0)</f>
        <v/>
      </c>
      <c r="PO32" s="8">
        <f>VLOOKUP(AG32,'BUS 2'!$G$1:$CU$424,27,0)</f>
        <v/>
      </c>
      <c r="PP32" s="8">
        <f>VLOOKUP(AG32,'BUS 2'!$G$1:$CU$424,28,0)</f>
        <v/>
      </c>
      <c r="PQ32" s="8">
        <f>VLOOKUP(AG32,'BUS 2'!$G$1:$CU$424,29,0)</f>
        <v/>
      </c>
      <c r="PR32" s="8">
        <f>VLOOKUP(AG32,'BUS 2'!$G$1:$CU$424,30,0)</f>
        <v/>
      </c>
      <c r="PS32" s="8">
        <f>VLOOKUP(AG32,'BUS 2'!$G$1:$CU$424,31,0)</f>
        <v/>
      </c>
      <c r="PT32" s="48" t="n"/>
      <c r="PU32" s="48" t="n"/>
      <c r="PV32" s="48" t="n"/>
      <c r="PW32" s="48" t="n"/>
      <c r="PX32" s="48" t="n"/>
      <c r="PY32" s="48" t="n"/>
      <c r="PZ32" s="48" t="n"/>
      <c r="QA32" s="48" t="n"/>
      <c r="QB32" s="48" t="n"/>
      <c r="QC32" s="48" t="n"/>
      <c r="QD32" s="48" t="n"/>
      <c r="QE32" s="48" t="inlineStr">
        <is>
          <t>1-Disebarkan ke lahan terbuka</t>
        </is>
      </c>
      <c r="QF32" s="8" t="n">
        <v>0</v>
      </c>
      <c r="QG32" s="8" t="n">
        <v>0</v>
      </c>
      <c r="QH32" s="8" t="n">
        <v>0</v>
      </c>
      <c r="QI32" s="8" t="n">
        <v>0</v>
      </c>
      <c r="QJ32" s="8" t="n">
        <v>0</v>
      </c>
      <c r="QK32" s="8" t="n">
        <v>1</v>
      </c>
      <c r="QL32" s="8" t="n">
        <v>0</v>
      </c>
      <c r="QM32" s="8" t="n">
        <v>0</v>
      </c>
      <c r="QN32" s="8" t="n">
        <v>0</v>
      </c>
      <c r="QO32" s="48" t="n"/>
      <c r="QP32" s="48" t="n"/>
      <c r="QQ32" s="48" t="n"/>
      <c r="QR32" s="48" t="n"/>
      <c r="QS32" s="48" t="n"/>
      <c r="QT32" s="48" t="n"/>
      <c r="QU32" s="48" t="n"/>
      <c r="QV32" s="48" t="n"/>
      <c r="QW32" s="48" t="n"/>
      <c r="QX32" s="48" t="n"/>
      <c r="QY32" s="48" t="n"/>
      <c r="QZ32" s="48" t="n"/>
      <c r="RA32" s="48" t="n"/>
      <c r="RB32" s="48" t="n"/>
      <c r="RC32" s="48" t="n"/>
      <c r="RD32" s="48" t="n"/>
      <c r="RE32" s="48" t="n"/>
      <c r="RF32" s="48" t="n"/>
      <c r="RG32" s="48" t="n"/>
      <c r="RH32" s="48" t="n"/>
      <c r="RI32" s="48" t="n"/>
      <c r="RJ32" s="48" t="n"/>
      <c r="RK32" s="48" t="n"/>
      <c r="RL32" s="48" t="n"/>
      <c r="RM32" s="48" t="n"/>
      <c r="RN32" s="48" t="n"/>
      <c r="RO32" s="48" t="n"/>
      <c r="RP32" s="48" t="n"/>
      <c r="RQ32" s="48" t="n"/>
      <c r="RR32" s="48" t="n"/>
      <c r="RS32" s="48" t="n"/>
      <c r="RT32" s="48" t="n"/>
      <c r="RU32" s="48" t="n"/>
      <c r="RV32" s="48" t="n"/>
      <c r="RW32" s="48" t="n"/>
      <c r="RX32" s="48" t="n"/>
      <c r="RY32" s="48" t="n"/>
      <c r="RZ32" s="48" t="n"/>
      <c r="SA32" s="48" t="n"/>
      <c r="SB32" s="48" t="n"/>
      <c r="SC32" s="48" t="n"/>
      <c r="SD32" s="48" t="n"/>
      <c r="SE32" s="48" t="n"/>
      <c r="SF32" s="48" t="n"/>
      <c r="SG32" s="48" t="n"/>
      <c r="SH32" s="48" t="n"/>
      <c r="SI32" s="48" t="n"/>
      <c r="SJ32" s="48" t="n"/>
      <c r="SK32" s="48" t="n"/>
      <c r="SL32" s="48" t="n"/>
      <c r="SM32" s="48" t="n"/>
      <c r="SN32" s="48" t="n"/>
      <c r="SO32" s="48" t="n"/>
      <c r="SP32" s="48" t="n"/>
      <c r="SQ32" s="48" t="n"/>
      <c r="SR32" s="48" t="n"/>
      <c r="SS32" s="48" t="n"/>
      <c r="ST32" s="48" t="n"/>
      <c r="SU32" s="48" t="n"/>
      <c r="SV32" s="48" t="n"/>
      <c r="SW32" s="48" t="n"/>
      <c r="SX32" s="48" t="n"/>
      <c r="SY32" s="8">
        <f>VLOOKUP(AG32,'BUS 2'!$G$1:$CU$424,33,0)</f>
        <v/>
      </c>
      <c r="SZ32" s="48">
        <f>VLOOKUP(AG32,'BUS 2'!$G$1:$CU$424,34,0)</f>
        <v/>
      </c>
      <c r="TA32" s="48">
        <f>VLOOKUP(AG32,'BUS 2'!$G$1:$CU$424,35,0)</f>
        <v/>
      </c>
      <c r="TB32" s="48">
        <f>VLOOKUP(AG32,'BUS 2'!$G$1:$CU$424,36,0)</f>
        <v/>
      </c>
      <c r="TC32" s="48">
        <f>VLOOKUP(AG32,'BUS 2'!$G$1:$CU$424,37,0)</f>
        <v/>
      </c>
      <c r="TD32" s="48">
        <f>VLOOKUP(AG32,'BUS 2'!$G$1:$CU$424,38,0)</f>
        <v/>
      </c>
      <c r="TE32" s="48">
        <f>VLOOKUP(AG32,'BUS 2'!$G$1:$CU$424,39,0)</f>
        <v/>
      </c>
      <c r="TF32" s="48">
        <f>VLOOKUP(AG32,'BUS 2'!$G$1:$CU$424,40,0)</f>
        <v/>
      </c>
      <c r="TG32" s="8">
        <f>VLOOKUP(AG32,'BUS 2'!$G$1:$CU$424,42,0)</f>
        <v/>
      </c>
      <c r="TH32" s="8">
        <f>VLOOKUP(AG32,'BUS 2'!$G$1:$CU$424,43,0)</f>
        <v/>
      </c>
      <c r="TI32" s="8">
        <f>VLOOKUP(AG32,'BUS 2'!$G$1:$CU$424,44,0)</f>
        <v/>
      </c>
      <c r="TJ32" s="8">
        <f>VLOOKUP(AG32,'BUS 2'!$G$1:$CU$424,45,0)</f>
        <v/>
      </c>
      <c r="TK32" s="8">
        <f>VLOOKUP(AG32,'BUS 2'!$G$1:$CU$424,46,0)</f>
        <v/>
      </c>
      <c r="TL32" s="8">
        <f>VLOOKUP(AG32,'BUS 2'!$G$1:$CU$424,47,0)</f>
        <v/>
      </c>
      <c r="TM32" s="8">
        <f>VLOOKUP(AG32,'BUS 2'!$G$1:$CU$424,48,0)</f>
        <v/>
      </c>
      <c r="TN32" s="8">
        <f>VLOOKUP(AG32,'BUS 2'!$G$1:$CU$424,49,0)</f>
        <v/>
      </c>
      <c r="TO32" s="8">
        <f>VLOOKUP(AG32,'BUS 2'!$G$1:$CU$424,50,0)</f>
        <v/>
      </c>
      <c r="TP32" s="8">
        <f>VLOOKUP(AG32,'BUS 2'!$G$1:$CU$424,51,0)</f>
        <v/>
      </c>
      <c r="TQ32" s="8">
        <f>VLOOKUP(AG32,'BUS 2'!$G$1:$CU$424,52,0)</f>
        <v/>
      </c>
      <c r="TR32" s="8">
        <f>VLOOKUP(AG32,'BUS 2'!$G$1:$CU$424,53,0)</f>
        <v/>
      </c>
      <c r="TS32" s="48">
        <f>VLOOKUP(AG32,'BUS 2'!$G$1:$CU$424,54,0)</f>
        <v/>
      </c>
      <c r="TT32" s="48">
        <f>VLOOKUP(AG32,'BUS 2'!$G$1:$CU$424,55,0)</f>
        <v/>
      </c>
      <c r="TU32" s="48">
        <f>VLOOKUP(AG32,'BUS 2'!$G$1:$CU$424,56,0)</f>
        <v/>
      </c>
      <c r="TV32" s="48">
        <f>VLOOKUP(AG32,'BUS 2'!$G$1:$CU$424,57,0)</f>
        <v/>
      </c>
      <c r="TW32" s="48">
        <f>VLOOKUP(AG32,'BUS 2'!$G$1:$CU$424,58,0)</f>
        <v/>
      </c>
      <c r="TX32" s="48">
        <f>VLOOKUP(AG32,'BUS 2'!$G$1:$CU$424,59,0)</f>
        <v/>
      </c>
      <c r="TY32" s="48">
        <f>VLOOKUP(AG32,'BUS 2'!$G$1:$CU$424,60,0)</f>
        <v/>
      </c>
      <c r="TZ32" s="48">
        <f>VLOOKUP(AG32,'BUS 2'!$G$1:$CU$424,61,0)</f>
        <v/>
      </c>
      <c r="UA32" s="48">
        <f>VLOOKUP(AG32,'BUS 2'!$G$1:$CU$424,62,0)</f>
        <v/>
      </c>
      <c r="UB32" s="48">
        <f>VLOOKUP(AG32,'BUS 2'!$G$1:$CU$424,63,0)</f>
        <v/>
      </c>
      <c r="UC32" s="48">
        <f>VLOOKUP(AG32,'BUS 2'!$G$1:$CU$424,64,0)</f>
        <v/>
      </c>
      <c r="UD32" s="48">
        <f>VLOOKUP(AG32,'BUS 2'!$G$1:$CU$424,65,0)</f>
        <v/>
      </c>
      <c r="UE32" s="48">
        <f>VLOOKUP(AG32,'BUS 2'!$G$1:$CU$424,66,0)</f>
        <v/>
      </c>
      <c r="UF32" s="48">
        <f>VLOOKUP(AG32,'BUS 2'!$G$1:$CU$424,67,0)</f>
        <v/>
      </c>
      <c r="UG32" s="48">
        <f>VLOOKUP(AG32,'BUS 2'!$G$1:$CU$424,68,0)</f>
        <v/>
      </c>
      <c r="UH32" s="48">
        <f>VLOOKUP(AG32,'BUS 2'!$G$1:$CU$424,69,0)</f>
        <v/>
      </c>
      <c r="UI32" s="48">
        <f>VLOOKUP(AG32,'BUS 2'!$G$1:$CU$424,70,0)</f>
        <v/>
      </c>
      <c r="UJ32" s="48">
        <f>VLOOKUP(AG32,'BUS 2'!$G$1:$CU$424,71,0)</f>
        <v/>
      </c>
      <c r="UK32" s="48">
        <f>VLOOKUP(AG32,'BUS 2'!$G$1:$CU$424,72,0)</f>
        <v/>
      </c>
      <c r="UL32" s="48">
        <f>VLOOKUP(AG32,'BUS 2'!$G$1:$CU$424,73,0)</f>
        <v/>
      </c>
      <c r="UM32" s="48">
        <f>VLOOKUP(AG32,'BUS 2'!$G$1:$CU$424,74,0)</f>
        <v/>
      </c>
      <c r="UN32" s="48">
        <f>VLOOKUP(AG32,'BUS 2'!$G$1:$CU$424,75,0)</f>
        <v/>
      </c>
      <c r="UO32" s="48">
        <f>VLOOKUP(AG32,'BUS 2'!$G$1:$CU$424,76,0)</f>
        <v/>
      </c>
      <c r="UP32" s="48">
        <f>VLOOKUP(AG32,'BUS 2'!$G$1:$CU$424,77,0)</f>
        <v/>
      </c>
      <c r="UQ32" s="48">
        <f>VLOOKUP(AG32,'BUS 2'!$G$1:$CU$424,78,0)</f>
        <v/>
      </c>
      <c r="UR32" s="48">
        <f>VLOOKUP(AG32,'BUS 2'!$G$1:$CU$424,79,0)</f>
        <v/>
      </c>
      <c r="US32" s="48">
        <f>VLOOKUP(AG32,'BUS 2'!$G$1:$CU$424,80,0)</f>
        <v/>
      </c>
      <c r="UT32" s="48">
        <f>VLOOKUP(AG32,'BUS 2'!$G$1:$CU$424,81,0)</f>
        <v/>
      </c>
      <c r="UU32" s="48" t="n"/>
      <c r="UV32" s="48" t="inlineStr">
        <is>
          <t>Pemberian pakan di kandang</t>
        </is>
      </c>
      <c r="UW32" s="48" t="n"/>
      <c r="UX32" s="48" t="n"/>
      <c r="UY32" s="48" t="n"/>
      <c r="UZ32" s="48" t="n"/>
      <c r="VA32" s="48" t="n"/>
      <c r="VB32" s="48" t="n"/>
      <c r="VC32" s="48" t="n"/>
      <c r="VD32" s="48" t="inlineStr">
        <is>
          <t>Sangat teratur (setiap hari)</t>
        </is>
      </c>
      <c r="VE32" s="48" t="n"/>
      <c r="VF32" s="48" t="n"/>
      <c r="VG32" s="48" t="n"/>
      <c r="VH32" s="48" t="n"/>
      <c r="VI32" s="48" t="n"/>
      <c r="VJ32" s="48" t="n"/>
      <c r="VK32" s="48" t="n"/>
      <c r="VL32" s="48" t="inlineStr">
        <is>
          <t>Sangat sering (&gt;1 kali sehari)</t>
        </is>
      </c>
      <c r="VM32" s="48" t="n"/>
      <c r="VN32" s="48" t="n"/>
      <c r="VO32" s="48" t="n"/>
      <c r="VP32" s="48" t="n"/>
      <c r="VQ32" s="48" t="n"/>
      <c r="VR32" s="48" t="n"/>
      <c r="VS32" s="48" t="n"/>
      <c r="VT32" s="48" t="n"/>
      <c r="VU32" s="48" t="n"/>
      <c r="VV32" s="48" t="n"/>
      <c r="VW32" s="48" t="n"/>
      <c r="VX32" s="48" t="n"/>
      <c r="VY32" s="48" t="n"/>
      <c r="VZ32" s="48" t="n"/>
      <c r="WA32" s="48" t="n"/>
      <c r="WB32" s="48" t="n"/>
      <c r="WC32" s="48" t="n"/>
      <c r="WD32" s="48" t="n"/>
      <c r="WE32" s="48" t="n"/>
      <c r="WF32" s="48" t="inlineStr">
        <is>
          <t>3-Disimpan terbuka (dry lot) 4-Disimpan dalam kotak bersekat 6-Digester biogas</t>
        </is>
      </c>
      <c r="WG32" s="8" t="n">
        <v>0</v>
      </c>
      <c r="WH32" s="8" t="n">
        <v>0</v>
      </c>
      <c r="WI32" s="8" t="n">
        <v>1</v>
      </c>
      <c r="WJ32" s="8" t="n">
        <v>1</v>
      </c>
      <c r="WK32" s="8" t="n">
        <v>0</v>
      </c>
      <c r="WL32" s="8" t="n">
        <v>1</v>
      </c>
      <c r="WM32" s="8" t="n">
        <v>0</v>
      </c>
      <c r="WN32" s="8" t="n">
        <v>0</v>
      </c>
      <c r="WO32" s="48" t="n"/>
      <c r="WP32" s="48" t="n"/>
      <c r="WQ32" s="48" t="n"/>
      <c r="WR32" s="48" t="n"/>
      <c r="WS32" s="48" t="n"/>
      <c r="WT32" s="48" t="n"/>
      <c r="WU32" s="48" t="n"/>
      <c r="WV32" s="48" t="n"/>
      <c r="WW32" s="48" t="n"/>
      <c r="WX32" s="48" t="n"/>
      <c r="WY32" s="48" t="n"/>
      <c r="WZ32" s="48" t="n"/>
      <c r="XA32" s="48" t="n"/>
      <c r="XB32" s="48" t="n"/>
      <c r="XC32" s="48" t="n"/>
      <c r="XD32" s="48" t="n"/>
      <c r="XE32" s="48" t="n"/>
      <c r="XF32" s="48" t="n"/>
      <c r="XG32" s="48" t="n"/>
      <c r="XH32" s="48" t="n"/>
      <c r="XI32" s="48" t="n"/>
      <c r="XJ32" s="48" t="n"/>
      <c r="XK32" s="48" t="n"/>
      <c r="XL32" s="48" t="n"/>
      <c r="XM32" s="48" t="n"/>
      <c r="XN32" s="48" t="n"/>
      <c r="XO32" s="48" t="n"/>
      <c r="XP32" s="48" t="n"/>
      <c r="XQ32" s="48" t="n"/>
      <c r="XR32" s="48" t="n"/>
      <c r="XS32" s="48" t="n"/>
      <c r="XT32" s="48" t="n"/>
      <c r="XU32" s="48" t="n"/>
      <c r="XV32" s="48" t="n"/>
      <c r="XW32" s="48" t="n"/>
      <c r="XX32" s="48" t="n"/>
      <c r="XY32" s="48" t="n"/>
      <c r="XZ32" s="48" t="n"/>
      <c r="YA32" s="48" t="n"/>
      <c r="YB32" s="48" t="n"/>
      <c r="YC32" s="48" t="n"/>
      <c r="YD32" s="48" t="n"/>
      <c r="YE32" s="48" t="n"/>
      <c r="YF32" s="48" t="n"/>
      <c r="YG32" s="48" t="n"/>
      <c r="YH32" s="48" t="n"/>
      <c r="YI32" s="48" t="n"/>
      <c r="YJ32" s="48" t="n"/>
      <c r="YK32" s="48" t="n"/>
      <c r="YL32" s="48" t="n"/>
      <c r="YM32" s="48" t="n"/>
      <c r="YN32" s="48" t="n"/>
      <c r="YO32" s="48" t="n"/>
      <c r="YP32" s="48" t="n"/>
      <c r="YQ32" s="48" t="n"/>
      <c r="YR32" s="48" t="n"/>
      <c r="YS32" s="48" t="n"/>
      <c r="YT32" s="48" t="n"/>
      <c r="YU32" s="48" t="n"/>
      <c r="YV32" s="48" t="n"/>
      <c r="YW32" s="48" t="n"/>
      <c r="YX32" s="48" t="n"/>
      <c r="YY32" s="48" t="n"/>
      <c r="YZ32" s="48" t="n"/>
      <c r="ZA32" s="48" t="n"/>
      <c r="ZB32" s="48" t="n"/>
      <c r="ZC32" s="48" t="n"/>
      <c r="ZD32" s="48" t="n"/>
      <c r="ZE32" s="48" t="n"/>
      <c r="ZF32" s="48" t="n"/>
      <c r="ZG32" s="48" t="n"/>
      <c r="ZH32" s="48" t="n"/>
      <c r="ZI32" s="48" t="n"/>
      <c r="ZJ32" s="48" t="n"/>
      <c r="ZK32" s="48" t="n"/>
      <c r="ZL32" s="48" t="n"/>
      <c r="ZM32" s="48" t="n"/>
      <c r="ZN32" s="48" t="n"/>
      <c r="ZO32" s="8" t="n">
        <v>50</v>
      </c>
      <c r="ZP32" s="48" t="n"/>
      <c r="ZQ32" s="48" t="n"/>
      <c r="ZR32" s="48" t="n"/>
      <c r="ZS32" s="48" t="n"/>
      <c r="ZT32" s="48" t="n"/>
      <c r="ZU32" s="48" t="n"/>
      <c r="ZV32" s="48" t="n"/>
      <c r="ZW32" s="8" t="n">
        <v>2</v>
      </c>
      <c r="ZX32" s="48" t="n"/>
      <c r="ZY32" s="48" t="n"/>
      <c r="ZZ32" s="48" t="n"/>
      <c r="AAA32" s="48" t="n"/>
      <c r="AAB32" s="48" t="n"/>
      <c r="AAC32" s="48" t="n"/>
      <c r="AAD32" s="48" t="n"/>
      <c r="AAE32" s="48" t="inlineStr">
        <is>
          <t>Pakan segar (misal: rumput)</t>
        </is>
      </c>
      <c r="AAF32" s="48" t="n"/>
      <c r="AAG32" s="48" t="n"/>
      <c r="AAH32" s="48" t="n"/>
      <c r="AAI32" s="48" t="n"/>
      <c r="AAJ32" s="48" t="n"/>
      <c r="AAK32" s="48" t="n"/>
      <c r="AAL32" s="48" t="inlineStr">
        <is>
          <t>Ya</t>
        </is>
      </c>
      <c r="AAM32" s="48" t="inlineStr">
        <is>
          <t>Padat Cair</t>
        </is>
      </c>
      <c r="AAN32" s="8" t="n">
        <v>1</v>
      </c>
      <c r="AAO32" s="8" t="n">
        <v>1</v>
      </c>
      <c r="AAP32" s="8" t="n">
        <v>50</v>
      </c>
      <c r="AAQ32" s="8" t="n">
        <v>50</v>
      </c>
      <c r="AAR32" s="48" t="inlineStr">
        <is>
          <t>Ya</t>
        </is>
      </c>
      <c r="AAS32" s="48" t="inlineStr">
        <is>
          <t>Mengetahui</t>
        </is>
      </c>
      <c r="AAT32" s="48" t="inlineStr">
        <is>
          <t>Digunakan untuk pupuk di lahan pertanian sendiri Dibuang ke lahan sekitar kandang - yg ditanami tanaman Diberikan gratis ke orang lain</t>
        </is>
      </c>
      <c r="AAU32" s="8" t="n">
        <v>1</v>
      </c>
      <c r="AAV32" s="8" t="n">
        <v>0</v>
      </c>
      <c r="AAW32" s="8" t="n">
        <v>0</v>
      </c>
      <c r="AAX32" s="8" t="n">
        <v>1</v>
      </c>
      <c r="AAY32" s="8" t="n">
        <v>1</v>
      </c>
      <c r="AAZ32" s="8" t="n">
        <v>0</v>
      </c>
      <c r="ABA32" s="8" t="n">
        <v>0</v>
      </c>
      <c r="ABB32" s="48" t="inlineStr">
        <is>
          <t>Pupuk cair untuk tanaman</t>
        </is>
      </c>
      <c r="ABC32" s="8" t="n">
        <v>1</v>
      </c>
      <c r="ABD32" s="8" t="n">
        <v>0</v>
      </c>
      <c r="ABE32" s="8" t="n">
        <v>0</v>
      </c>
      <c r="ABF32" s="8" t="n">
        <v>0</v>
      </c>
      <c r="ABG32" s="8" t="n">
        <v>0</v>
      </c>
      <c r="ABH32" s="48" t="n"/>
      <c r="ABI32" s="48" t="n"/>
      <c r="ABJ32" s="48" t="n"/>
      <c r="ABK32" s="48" t="n"/>
      <c r="ABL32" s="48" t="n"/>
      <c r="ABM32" s="48" t="n"/>
      <c r="ABN32" s="48" t="n"/>
      <c r="ABO32" s="48" t="n"/>
      <c r="ABP32" s="48" t="n"/>
      <c r="ABQ32" s="11" t="inlineStr">
        <is>
          <t>Rumput</t>
        </is>
      </c>
      <c r="ABR32" s="48" t="inlineStr">
        <is>
          <t>Sering ( 1 minggu 2 kali)</t>
        </is>
      </c>
      <c r="ABS32" s="8" t="n">
        <v>2500</v>
      </c>
      <c r="ABT32" s="8" t="n">
        <v>50</v>
      </c>
      <c r="ABU32" s="8" t="n">
        <v>50</v>
      </c>
      <c r="ABV32" s="8" t="n">
        <v>50</v>
      </c>
      <c r="ABW32" s="48" t="inlineStr">
        <is>
          <t>Urea</t>
        </is>
      </c>
      <c r="ABX32" s="48" t="n"/>
      <c r="ABY32" s="8" t="n">
        <v>40</v>
      </c>
      <c r="ABZ32" s="8" t="n">
        <v>4000</v>
      </c>
      <c r="ACA32" s="8" t="n">
        <v>0</v>
      </c>
      <c r="ACB32" s="8" t="n">
        <v>4000</v>
      </c>
      <c r="ACC32" s="8" t="n">
        <v>500</v>
      </c>
      <c r="ACD32" s="8" t="n">
        <v>650</v>
      </c>
      <c r="ACE32" s="48" t="inlineStr">
        <is>
          <t>Ya</t>
        </is>
      </c>
      <c r="ACF32" s="48" t="inlineStr">
        <is>
          <t>Cukup meningkat</t>
        </is>
      </c>
      <c r="ACG32" s="48" t="inlineStr">
        <is>
          <t>Cukup meningkat</t>
        </is>
      </c>
      <c r="ACH32" s="48" t="inlineStr">
        <is>
          <t>Cukup meningkat</t>
        </is>
      </c>
      <c r="ACI32" s="48" t="n"/>
      <c r="ACJ32" s="48" t="n"/>
      <c r="ACK32" s="48" t="inlineStr">
        <is>
          <t>Tidak punya waktu mengumpulkannya Ladang/sawah terlalu jauh, sulit untuk mengangkut ke sana</t>
        </is>
      </c>
      <c r="ACL32" s="8" t="n">
        <v>0</v>
      </c>
      <c r="ACM32" s="8" t="n">
        <v>0</v>
      </c>
      <c r="ACN32" s="8" t="n">
        <v>1</v>
      </c>
      <c r="ACO32" s="8" t="n">
        <v>1</v>
      </c>
      <c r="ACP32" s="8" t="n">
        <v>0</v>
      </c>
      <c r="ACQ32" s="8" t="n">
        <v>0</v>
      </c>
      <c r="ACR32" s="8" t="n">
        <v>0</v>
      </c>
      <c r="ACS32" s="48" t="n"/>
      <c r="ACT32" s="48" t="inlineStr">
        <is>
          <t>tidak</t>
        </is>
      </c>
      <c r="ACU32" s="48" t="inlineStr">
        <is>
          <t>Manfaat besar dan membantu kehidupan sehari-hari</t>
        </is>
      </c>
      <c r="ACV32" s="48" t="inlineStr">
        <is>
          <t>Bertambah</t>
        </is>
      </c>
      <c r="ACW32" s="48" t="inlineStr">
        <is>
          <t>Anggota keluarga - Perempuan dewasa</t>
        </is>
      </c>
      <c r="ACX32" s="48" t="inlineStr">
        <is>
          <t>Setuju</t>
        </is>
      </c>
      <c r="ACY32" s="48" t="inlineStr">
        <is>
          <t>Anggota keluarga - Laki-laki dewasa Anggota keluarga - Perempuan dewasa</t>
        </is>
      </c>
      <c r="ACZ32" s="8" t="n">
        <v>1</v>
      </c>
      <c r="ADA32" s="8" t="n">
        <v>1</v>
      </c>
      <c r="ADB32" s="8" t="n">
        <v>0</v>
      </c>
      <c r="ADC32" s="8" t="n">
        <v>0</v>
      </c>
      <c r="ADD32" s="48" t="inlineStr">
        <is>
          <t>Puas</t>
        </is>
      </c>
      <c r="ADE32" s="48" t="inlineStr">
        <is>
          <t>Sangat puas</t>
        </is>
      </c>
      <c r="ADF32" s="48" t="inlineStr">
        <is>
          <t>Sangat puas</t>
        </is>
      </c>
      <c r="ADG32" s="48" t="inlineStr">
        <is>
          <t>Sangat puas</t>
        </is>
      </c>
      <c r="ADH32" s="48" t="inlineStr">
        <is>
          <t>Tidak</t>
        </is>
      </c>
      <c r="ADI32" s="48" t="n"/>
      <c r="ADJ32" s="48" t="inlineStr">
        <is>
          <t>Sangat puas</t>
        </is>
      </c>
      <c r="ADK32" s="48" t="n"/>
      <c r="ADL32" s="48" t="n"/>
      <c r="ADM32" s="48" t="n"/>
      <c r="ADN32" s="48" t="n"/>
      <c r="ADO32" s="48" t="n"/>
      <c r="ADP32" s="48" t="n"/>
      <c r="ADQ32" s="48" t="n"/>
      <c r="ADR32" s="48" t="n"/>
      <c r="ADS32" s="48" t="n"/>
      <c r="ADT32" s="48" t="n"/>
      <c r="ADU32" s="48" t="inlineStr">
        <is>
          <t>Menghubungi CPO atau pendamping</t>
        </is>
      </c>
      <c r="ADV32" s="8" t="n">
        <v>0</v>
      </c>
      <c r="ADW32" s="8" t="n">
        <v>0</v>
      </c>
      <c r="ADX32" s="8" t="n">
        <v>0</v>
      </c>
      <c r="ADY32" s="8" t="n">
        <v>0</v>
      </c>
      <c r="ADZ32" s="8" t="n">
        <v>1</v>
      </c>
      <c r="AEA32" s="8" t="n">
        <v>0</v>
      </c>
      <c r="AEB32" s="8" t="n">
        <v>0</v>
      </c>
      <c r="AEC32" s="8" t="n">
        <v>0</v>
      </c>
      <c r="AED32" s="12" t="n"/>
      <c r="AEE32" s="17" t="inlineStr">
        <is>
          <t>Laki-laki dewasa</t>
        </is>
      </c>
      <c r="AEF32" s="48" t="n"/>
      <c r="AEG32" s="17" t="inlineStr">
        <is>
          <t>Menelepon atau WA langsung</t>
        </is>
      </c>
      <c r="AEH32" s="48" t="n"/>
      <c r="AEI32" s="11" t="inlineStr">
        <is>
          <t>Tidak ada, sudah baik</t>
        </is>
      </c>
      <c r="AEJ32" s="48" t="inlineStr">
        <is>
          <t>Ya, selalu</t>
        </is>
      </c>
      <c r="AEK32"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32" s="18" t="n">
        <v>1</v>
      </c>
      <c r="AEM32" s="18" t="n">
        <v>1</v>
      </c>
      <c r="AEN32" s="18" t="n">
        <v>1</v>
      </c>
      <c r="AEO32" s="18" t="n">
        <v>1</v>
      </c>
      <c r="AEP32" s="18" t="n">
        <v>1</v>
      </c>
      <c r="AEQ32" s="18" t="n">
        <v>1</v>
      </c>
      <c r="AER32" s="18" t="n">
        <v>1</v>
      </c>
      <c r="AES32" s="18" t="n">
        <v>1</v>
      </c>
      <c r="AET32" s="18" t="n">
        <v>1</v>
      </c>
      <c r="AEU32" s="18" t="n">
        <v>0</v>
      </c>
      <c r="AEV32" s="18" t="n">
        <v>0</v>
      </c>
      <c r="AEW32" s="18" t="n">
        <v>0</v>
      </c>
      <c r="AEX32" s="48" t="n"/>
      <c r="AEY32" s="48" t="inlineStr">
        <is>
          <t>Mengurangi pengeluaran energi</t>
        </is>
      </c>
      <c r="AEZ32" s="48" t="n"/>
      <c r="AFA32" s="48" t="inlineStr">
        <is>
          <t>Pemerintah daerah</t>
        </is>
      </c>
      <c r="AFB32" s="48" t="n"/>
      <c r="AFC32" s="48" t="inlineStr">
        <is>
          <t>WhatsApp Image 2026-02-05 at 22.00.27-16_2_14.jpeg</t>
        </is>
      </c>
      <c r="AFD32" s="16" t="inlineStr">
        <is>
          <t>https://kf.kobotoolbox.org/api/v2/assets/avstPQqLr3Ab3ZdcVTXZ6f/data/665917452/attachments/attqwjP3Dad7Ut8anhpoS4Ps/</t>
        </is>
      </c>
      <c r="AFE32" s="48" t="inlineStr">
        <is>
          <t>WhatsApp Image 2026-02-05 at 22.00.26-16_2_35.jpeg</t>
        </is>
      </c>
      <c r="AFF32" s="16" t="inlineStr">
        <is>
          <t>https://kf.kobotoolbox.org/api/v2/assets/avstPQqLr3Ab3ZdcVTXZ6f/data/665917452/attachments/attMZonA29XnmhPMbDFohDYS/</t>
        </is>
      </c>
      <c r="AFG32" s="48" t="inlineStr">
        <is>
          <t>manto - witono</t>
        </is>
      </c>
      <c r="AFH32" s="48" t="n"/>
      <c r="AFI32" s="48" t="n"/>
    </row>
    <row r="33">
      <c r="A33" s="6" t="n">
        <v>46060</v>
      </c>
      <c r="B33" s="6" t="n">
        <v>46060</v>
      </c>
      <c r="C33" s="48" t="inlineStr">
        <is>
          <t>Marmanto</t>
        </is>
      </c>
      <c r="D33" s="48" t="inlineStr">
        <is>
          <t>Sumali</t>
        </is>
      </c>
      <c r="E33" s="8" t="n">
        <v>6283844389430</v>
      </c>
      <c r="F33" s="48" t="n"/>
      <c r="G33" s="8" t="n">
        <v>-7.21459104</v>
      </c>
      <c r="H33" s="8" t="n">
        <v>110.2531517</v>
      </c>
      <c r="I33" s="48" t="n"/>
      <c r="J33" s="8" t="n">
        <v>4.95</v>
      </c>
      <c r="K33" s="48" t="n"/>
      <c r="L33" s="48" t="n"/>
      <c r="M33" s="8" t="n">
        <v>-7.21460969</v>
      </c>
      <c r="N33" s="8" t="n">
        <v>110.2531753</v>
      </c>
      <c r="O33" s="48" t="n"/>
      <c r="P33" s="8" t="n">
        <v>4.98</v>
      </c>
      <c r="Q33" s="48" t="n"/>
      <c r="R33" s="48" t="inlineStr">
        <is>
          <t>Jawa Tengah</t>
        </is>
      </c>
      <c r="S33" s="48" t="n"/>
      <c r="T33" s="48" t="n"/>
      <c r="U33" s="48" t="n"/>
      <c r="V33" s="48" t="n"/>
      <c r="W33" s="48" t="n"/>
      <c r="X33" s="48" t="n"/>
      <c r="Y33" s="48" t="n"/>
      <c r="Z33" s="48" t="n"/>
      <c r="AA33" s="48" t="n"/>
      <c r="AB33" s="48" t="n"/>
      <c r="AC33" s="48" t="inlineStr">
        <is>
          <t>Semarang</t>
        </is>
      </c>
      <c r="AD33" s="48" t="inlineStr">
        <is>
          <t>Getasan</t>
        </is>
      </c>
      <c r="AE33" s="48" t="inlineStr">
        <is>
          <t>Nogosaren</t>
        </is>
      </c>
      <c r="AF33" s="48" t="inlineStr">
        <is>
          <t>SION</t>
        </is>
      </c>
      <c r="AG33" s="48" t="inlineStr">
        <is>
          <t>ONP0397</t>
        </is>
      </c>
      <c r="AH33" s="8" t="n">
        <v>2</v>
      </c>
      <c r="AI33" s="48" t="inlineStr">
        <is>
          <t>VPA2</t>
        </is>
      </c>
      <c r="AJ33" s="48" t="inlineStr">
        <is>
          <t>Aktif</t>
        </is>
      </c>
      <c r="AK33" s="8" t="n">
        <v>52</v>
      </c>
      <c r="AL33" s="48" t="inlineStr">
        <is>
          <t>Laki-laki</t>
        </is>
      </c>
      <c r="AM33" s="48" t="inlineStr">
        <is>
          <t>Sudah menikah</t>
        </is>
      </c>
      <c r="AN33" s="48" t="inlineStr">
        <is>
          <t>SMP/Sederajat</t>
        </is>
      </c>
      <c r="AO33" s="48" t="inlineStr">
        <is>
          <t>Pegawai pemerintah</t>
        </is>
      </c>
      <c r="AP33" s="8" t="n">
        <v>0</v>
      </c>
      <c r="AQ33" s="8" t="n">
        <v>0</v>
      </c>
      <c r="AR33" s="8" t="n">
        <v>0</v>
      </c>
      <c r="AS33" s="8" t="n">
        <v>0</v>
      </c>
      <c r="AT33" s="8" t="n">
        <v>1</v>
      </c>
      <c r="AU33" s="8" t="n">
        <v>0</v>
      </c>
      <c r="AV33" s="8" t="n">
        <v>0</v>
      </c>
      <c r="AW33" s="8" t="n">
        <v>0</v>
      </c>
      <c r="AX33" s="48" t="n"/>
      <c r="AY33" s="48" t="inlineStr">
        <is>
          <t>Peternak</t>
        </is>
      </c>
      <c r="AZ33" s="8" t="n">
        <v>0</v>
      </c>
      <c r="BA33" s="8" t="n">
        <v>1</v>
      </c>
      <c r="BB33" s="8" t="n">
        <v>0</v>
      </c>
      <c r="BC33" s="8" t="n">
        <v>0</v>
      </c>
      <c r="BD33" s="8" t="n">
        <v>0</v>
      </c>
      <c r="BE33" s="8" t="n">
        <v>0</v>
      </c>
      <c r="BF33" s="8" t="n">
        <v>0</v>
      </c>
      <c r="BG33" s="8" t="n">
        <v>0</v>
      </c>
      <c r="BH33" s="48" t="n"/>
      <c r="BI33" s="48" t="inlineStr">
        <is>
          <t>&gt;Rp3.500.000</t>
        </is>
      </c>
      <c r="BJ33" s="8" t="n">
        <v>4</v>
      </c>
      <c r="BK33" s="8" t="n">
        <v>2</v>
      </c>
      <c r="BL33" s="8" t="n">
        <v>0</v>
      </c>
      <c r="BM33" s="8" t="n">
        <v>0</v>
      </c>
      <c r="BN33" s="48" t="inlineStr">
        <is>
          <t>Milik sendiri</t>
        </is>
      </c>
      <c r="BO33" s="48" t="inlineStr">
        <is>
          <t>Permanen (dinding bata dan semen)</t>
        </is>
      </c>
      <c r="BP33" s="8" t="n">
        <v>1</v>
      </c>
      <c r="BQ33" s="8" t="n">
        <v>0</v>
      </c>
      <c r="BR33" s="8" t="n">
        <v>0</v>
      </c>
      <c r="BS33" s="8" t="n">
        <v>0</v>
      </c>
      <c r="BT33" s="8" t="n">
        <v>0</v>
      </c>
      <c r="BU33" s="48" t="n"/>
      <c r="BV33" s="48" t="inlineStr">
        <is>
          <t>Keramik/ubin</t>
        </is>
      </c>
      <c r="BW33" s="8" t="n">
        <v>0</v>
      </c>
      <c r="BX33" s="8" t="n">
        <v>0</v>
      </c>
      <c r="BY33" s="8" t="n">
        <v>1</v>
      </c>
      <c r="BZ33" s="8" t="n">
        <v>0</v>
      </c>
      <c r="CA33" s="8" t="n">
        <v>0</v>
      </c>
      <c r="CB33" s="48" t="n"/>
      <c r="CC33" s="48" t="inlineStr">
        <is>
          <t>Genting</t>
        </is>
      </c>
      <c r="CD33" s="8" t="n">
        <v>0</v>
      </c>
      <c r="CE33" s="8" t="n">
        <v>0</v>
      </c>
      <c r="CF33" s="8" t="n">
        <v>0</v>
      </c>
      <c r="CG33" s="8" t="n">
        <v>0</v>
      </c>
      <c r="CH33" s="8" t="n">
        <v>0</v>
      </c>
      <c r="CI33" s="8" t="n">
        <v>1</v>
      </c>
      <c r="CJ33" s="8" t="n">
        <v>0</v>
      </c>
      <c r="CK33" s="48" t="n"/>
      <c r="CL33" s="48" t="inlineStr">
        <is>
          <t>Ya</t>
        </is>
      </c>
      <c r="CM33" s="8" t="n">
        <v>2024</v>
      </c>
      <c r="CN33" s="48" t="inlineStr">
        <is>
          <t>Fixed-Dome (Kubah Tetap)</t>
        </is>
      </c>
      <c r="CO33" s="48" t="inlineStr">
        <is>
          <t>6 m³ (4-5 ekor sapi, ±5 jam memasak/hari, ±50 kg</t>
        </is>
      </c>
      <c r="CP33" s="48" t="inlineStr">
        <is>
          <t>Anggota keluarga - laki-laki</t>
        </is>
      </c>
      <c r="CQ33" s="8" t="n">
        <v>0</v>
      </c>
      <c r="CR33" s="8" t="n">
        <v>0</v>
      </c>
      <c r="CS33" s="8" t="n">
        <v>0</v>
      </c>
      <c r="CT33" s="8" t="n">
        <v>0</v>
      </c>
      <c r="CU33" s="10" t="n">
        <v>1</v>
      </c>
      <c r="CV33" s="10" t="n">
        <v>0</v>
      </c>
      <c r="CW33" s="10" t="n">
        <v>0</v>
      </c>
      <c r="CX33" s="8" t="n">
        <v>0</v>
      </c>
      <c r="CY33" s="48" t="inlineStr">
        <is>
          <t>Anggota keluarga - laki-laki</t>
        </is>
      </c>
      <c r="CZ33" s="8" t="n">
        <v>1</v>
      </c>
      <c r="DA33" s="8" t="n">
        <v>0</v>
      </c>
      <c r="DB33" s="8" t="n">
        <v>0</v>
      </c>
      <c r="DC33" s="48" t="n"/>
      <c r="DD33" s="48" t="inlineStr">
        <is>
          <t>Anggota keluarga - laki-laki CPO atau pendamping</t>
        </is>
      </c>
      <c r="DE33" s="8" t="n">
        <v>1</v>
      </c>
      <c r="DF33" s="8" t="n">
        <v>0</v>
      </c>
      <c r="DG33" s="8" t="n">
        <v>1</v>
      </c>
      <c r="DH33" s="8" t="n">
        <v>0</v>
      </c>
      <c r="DI33" s="48" t="n"/>
      <c r="DJ33" s="48" t="inlineStr">
        <is>
          <t>Anggota keluarga - laki-laki CPO atau pendamping</t>
        </is>
      </c>
      <c r="DK33" s="8" t="n">
        <v>1</v>
      </c>
      <c r="DL33" s="8" t="n">
        <v>0</v>
      </c>
      <c r="DM33" s="8" t="n">
        <v>1</v>
      </c>
      <c r="DN33" s="8" t="n">
        <v>0</v>
      </c>
      <c r="DO33" s="48" t="n"/>
      <c r="DP33" s="8" t="n">
        <v>1</v>
      </c>
      <c r="DQ33" s="8" t="n">
        <v>0</v>
      </c>
      <c r="DR33" s="8" t="n">
        <v>0</v>
      </c>
      <c r="DS33" s="48" t="n"/>
      <c r="DT33" s="48" t="n"/>
      <c r="DU33" s="48" t="n"/>
      <c r="DV33" s="48" t="inlineStr">
        <is>
          <t>Ya</t>
        </is>
      </c>
      <c r="DW33" s="48" t="n"/>
      <c r="DX33" s="48" t="n"/>
      <c r="DY33" s="48" t="n"/>
      <c r="DZ33" s="48" t="n"/>
      <c r="EA33" s="48" t="n"/>
      <c r="EB33" s="48" t="n"/>
      <c r="EC33" s="48" t="n"/>
      <c r="ED33" s="48" t="n"/>
      <c r="EE33" s="48" t="n"/>
      <c r="EF33" s="48" t="n"/>
      <c r="EG33" s="48" t="n"/>
      <c r="EH33" s="48" t="n"/>
      <c r="EI33" s="48" t="inlineStr">
        <is>
          <t>Tidak ada masalah</t>
        </is>
      </c>
      <c r="EJ33" s="8" t="n">
        <v>0</v>
      </c>
      <c r="EK33" s="8" t="n">
        <v>0</v>
      </c>
      <c r="EL33" s="8" t="n">
        <v>0</v>
      </c>
      <c r="EM33" s="8" t="n">
        <v>1</v>
      </c>
      <c r="EN33" s="8" t="n">
        <v>0</v>
      </c>
      <c r="EO33" s="11" t="n"/>
      <c r="EP33" s="48" t="inlineStr">
        <is>
          <t>Ya, cukup jelas dan mudah diikuti</t>
        </is>
      </c>
      <c r="EQ33" s="48" t="inlineStr">
        <is>
          <t>Pelatihan</t>
        </is>
      </c>
      <c r="ER33" s="48" t="inlineStr">
        <is>
          <t>CPO atau pendamping</t>
        </is>
      </c>
      <c r="ES33" s="8" t="n">
        <v>1</v>
      </c>
      <c r="ET33" s="8" t="n">
        <v>0</v>
      </c>
      <c r="EU33" s="8" t="n">
        <v>0</v>
      </c>
      <c r="EV33" s="8" t="n">
        <v>0</v>
      </c>
      <c r="EW33" s="48" t="n"/>
      <c r="EX33" s="48" t="inlineStr">
        <is>
          <t>Anggota keluarga - Laki-laki</t>
        </is>
      </c>
      <c r="EY33" s="8" t="n">
        <v>1</v>
      </c>
      <c r="EZ33" s="8" t="n">
        <v>0</v>
      </c>
      <c r="FA33" s="8" t="n">
        <v>0</v>
      </c>
      <c r="FB33" s="48" t="n"/>
      <c r="FC33" s="48" t="inlineStr">
        <is>
          <t>Setiap hari</t>
        </is>
      </c>
      <c r="FD33" s="48" t="n"/>
      <c r="FE33" s="48" t="inlineStr">
        <is>
          <t>Mengetahui</t>
        </is>
      </c>
      <c r="FF33" s="48" t="inlineStr">
        <is>
          <t>Selalu (setiap hari)</t>
        </is>
      </c>
      <c r="FG33" s="48" t="inlineStr">
        <is>
          <t>Mengetahui</t>
        </is>
      </c>
      <c r="FH33" s="48" t="inlineStr">
        <is>
          <t>Sering (setiap minggu)</t>
        </is>
      </c>
      <c r="FI33" s="48" t="inlineStr">
        <is>
          <t>Mengetahui</t>
        </is>
      </c>
      <c r="FJ33" s="48" t="inlineStr">
        <is>
          <t>Selalu (setiap hari)</t>
        </is>
      </c>
      <c r="FK33" s="48" t="inlineStr">
        <is>
          <t>Mengetahui</t>
        </is>
      </c>
      <c r="FL33" s="48" t="inlineStr">
        <is>
          <t>Sering (setiap minggu)</t>
        </is>
      </c>
      <c r="FM33" s="48" t="inlineStr">
        <is>
          <t>Mengetahui</t>
        </is>
      </c>
      <c r="FN33" s="48" t="inlineStr">
        <is>
          <t>Cukup sering (2 minggu sekali)</t>
        </is>
      </c>
      <c r="FO33" s="48" t="inlineStr">
        <is>
          <t>Mengetahui</t>
        </is>
      </c>
      <c r="FP33" s="48" t="inlineStr">
        <is>
          <t>Cukup sering (2 minggu sekali)</t>
        </is>
      </c>
      <c r="FQ33" s="48" t="inlineStr">
        <is>
          <t>Mengetahui</t>
        </is>
      </c>
      <c r="FR33" s="48" t="inlineStr">
        <is>
          <t>Ya</t>
        </is>
      </c>
      <c r="FS33" s="48" t="inlineStr">
        <is>
          <t>Mengetahui</t>
        </is>
      </c>
      <c r="FT33" s="48" t="inlineStr">
        <is>
          <t>Ya, selalu</t>
        </is>
      </c>
      <c r="FU33" s="48" t="inlineStr">
        <is>
          <t>Laki-laki dewasa Perempuan dewasa</t>
        </is>
      </c>
      <c r="FV33" s="8" t="n">
        <v>1</v>
      </c>
      <c r="FW33" s="8" t="n">
        <v>1</v>
      </c>
      <c r="FX33" s="8" t="n">
        <v>0</v>
      </c>
      <c r="FY33" s="8" t="n">
        <v>0</v>
      </c>
      <c r="FZ33" s="48" t="inlineStr">
        <is>
          <t>Memahami</t>
        </is>
      </c>
      <c r="GA33" s="48" t="inlineStr">
        <is>
          <t>CPO</t>
        </is>
      </c>
      <c r="GB33" s="8" t="n">
        <v>1</v>
      </c>
      <c r="GC33" s="8" t="n">
        <v>0</v>
      </c>
      <c r="GD33" s="8" t="n">
        <v>0</v>
      </c>
      <c r="GE33" s="8" t="n">
        <v>0</v>
      </c>
      <c r="GF33" s="48" t="n"/>
      <c r="GG33" s="48" t="inlineStr">
        <is>
          <t>Sering</t>
        </is>
      </c>
      <c r="GH33" s="48" t="inlineStr">
        <is>
          <t>Ya</t>
        </is>
      </c>
      <c r="GI33" s="48" t="inlineStr">
        <is>
          <t>Teman/keluarga</t>
        </is>
      </c>
      <c r="GJ33" s="8" t="n">
        <v>0</v>
      </c>
      <c r="GK33" s="8" t="n">
        <v>1</v>
      </c>
      <c r="GL33" s="8" t="n">
        <v>0</v>
      </c>
      <c r="GM33" s="8" t="n">
        <v>0</v>
      </c>
      <c r="GN33" s="48" t="n"/>
      <c r="GO33" s="8" t="n">
        <v>9</v>
      </c>
      <c r="GP33" s="48" t="inlineStr">
        <is>
          <t>Penuh (100%)</t>
        </is>
      </c>
      <c r="GQ33" s="48" t="inlineStr">
        <is>
          <t>Kayu bakar LPG</t>
        </is>
      </c>
      <c r="GR33" s="8" t="n">
        <v>1</v>
      </c>
      <c r="GS33" s="8" t="n">
        <v>1</v>
      </c>
      <c r="GT33" s="8" t="n">
        <v>0</v>
      </c>
      <c r="GU33" s="8" t="n">
        <v>0</v>
      </c>
      <c r="GV33" s="8" t="n">
        <v>0</v>
      </c>
      <c r="GW33" s="8" t="n">
        <v>0</v>
      </c>
      <c r="GX33" s="8" t="n">
        <v>0</v>
      </c>
      <c r="GY33" s="48" t="n"/>
      <c r="GZ33" s="48" t="inlineStr">
        <is>
          <t>Ya</t>
        </is>
      </c>
      <c r="HA33" s="8" t="n">
        <v>20</v>
      </c>
      <c r="HB33" s="8" t="n">
        <v>200000</v>
      </c>
      <c r="HC33" s="8" t="n">
        <v>5</v>
      </c>
      <c r="HD33" s="8" t="n">
        <v>50000</v>
      </c>
      <c r="HE33" s="8" t="n">
        <v>12</v>
      </c>
      <c r="HF33" s="8" t="n">
        <v>100000</v>
      </c>
      <c r="HG33" s="8" t="n">
        <v>3</v>
      </c>
      <c r="HH33" s="8" t="n">
        <v>25000</v>
      </c>
      <c r="HI33" s="48" t="n"/>
      <c r="HJ33" s="48" t="n"/>
      <c r="HK33" s="48" t="n"/>
      <c r="HL33" s="48" t="n"/>
      <c r="HM33" s="48" t="n"/>
      <c r="HN33" s="48" t="n"/>
      <c r="HO33" s="48" t="n"/>
      <c r="HP33" s="48" t="n"/>
      <c r="HQ33" s="48" t="n"/>
      <c r="HR33" s="48" t="n"/>
      <c r="HS33" s="48" t="n"/>
      <c r="HT33" s="48" t="n"/>
      <c r="HU33" s="48" t="n"/>
      <c r="HV33" s="48" t="n"/>
      <c r="HW33" s="48" t="n"/>
      <c r="HX33" s="48" t="n"/>
      <c r="HY33" s="8" t="n">
        <v>15</v>
      </c>
      <c r="HZ33" s="8" t="n">
        <v>150000</v>
      </c>
      <c r="IA33" s="8" t="n">
        <v>9</v>
      </c>
      <c r="IB33" s="8" t="n">
        <v>75000</v>
      </c>
      <c r="IC33" s="48" t="n"/>
      <c r="ID33" s="48" t="n"/>
      <c r="IE33" s="48" t="n"/>
      <c r="IF33" s="48" t="n"/>
      <c r="IG33" s="48" t="n"/>
      <c r="IH33" s="48" t="n"/>
      <c r="II33" s="48" t="n"/>
      <c r="IJ33" s="48" t="n"/>
      <c r="IK33" s="48" t="inlineStr">
        <is>
          <t>50-65 kg</t>
        </is>
      </c>
      <c r="IL33" s="48" t="inlineStr">
        <is>
          <t>3-5 jam</t>
        </is>
      </c>
      <c r="IM33" s="48" t="inlineStr">
        <is>
          <t>Ya</t>
        </is>
      </c>
      <c r="IN33" s="48" t="inlineStr">
        <is>
          <t>Tidak</t>
        </is>
      </c>
      <c r="IO33" s="48" t="inlineStr">
        <is>
          <t>Jauh lebih bersih</t>
        </is>
      </c>
      <c r="IP33" s="48" t="n"/>
      <c r="IQ33" s="48" t="inlineStr">
        <is>
          <t>Tidak pernah</t>
        </is>
      </c>
      <c r="IR33" s="48" t="n"/>
      <c r="IS33" s="48" t="n"/>
      <c r="IT33" s="48" t="n"/>
      <c r="IU33" s="48" t="n"/>
      <c r="IV33" s="48" t="n"/>
      <c r="IW33" s="48" t="n"/>
      <c r="IX33" s="48" t="n"/>
      <c r="IY33" s="48" t="n"/>
      <c r="IZ33" s="48" t="inlineStr">
        <is>
          <t>Tidak pernah</t>
        </is>
      </c>
      <c r="JA33" s="48" t="n"/>
      <c r="JB33" s="48" t="n"/>
      <c r="JC33" s="48" t="n"/>
      <c r="JD33" s="48" t="n"/>
      <c r="JE33" s="48" t="n"/>
      <c r="JF33" s="48" t="n"/>
      <c r="JG33" s="48" t="n"/>
      <c r="JH33" s="48" t="n"/>
      <c r="JI33" s="48" t="inlineStr">
        <is>
          <t>Tidak pernah</t>
        </is>
      </c>
      <c r="JJ33" s="48" t="n"/>
      <c r="JK33" s="48" t="n"/>
      <c r="JL33" s="48" t="n"/>
      <c r="JM33" s="48" t="n"/>
      <c r="JN33" s="48" t="n"/>
      <c r="JO33" s="48" t="n"/>
      <c r="JP33" s="48" t="n"/>
      <c r="JQ33" s="48" t="n"/>
      <c r="JR33" s="48" t="inlineStr">
        <is>
          <t>Tidak pernah</t>
        </is>
      </c>
      <c r="JS33" s="48" t="n"/>
      <c r="JT33" s="48" t="n"/>
      <c r="JU33" s="48" t="n"/>
      <c r="JV33" s="48" t="n"/>
      <c r="JW33" s="48" t="n"/>
      <c r="JX33" s="48" t="n"/>
      <c r="JY33" s="48" t="n"/>
      <c r="JZ33" s="48" t="n"/>
      <c r="KA33" s="48" t="inlineStr">
        <is>
          <t>Tidak pernah</t>
        </is>
      </c>
      <c r="KB33" s="48" t="n"/>
      <c r="KC33" s="48" t="n"/>
      <c r="KD33" s="48" t="n"/>
      <c r="KE33" s="48" t="n"/>
      <c r="KF33" s="48" t="n"/>
      <c r="KG33" s="48" t="n"/>
      <c r="KH33" s="48" t="n"/>
      <c r="KI33" s="48" t="n"/>
      <c r="KJ33" s="48" t="inlineStr">
        <is>
          <t>Tidak pernah</t>
        </is>
      </c>
      <c r="KK33" s="48" t="n"/>
      <c r="KL33" s="48" t="n"/>
      <c r="KM33" s="48" t="n"/>
      <c r="KN33" s="48" t="n"/>
      <c r="KO33" s="48" t="n"/>
      <c r="KP33" s="48" t="n"/>
      <c r="KQ33" s="48" t="n"/>
      <c r="KR33" s="48" t="n"/>
      <c r="KS33" s="48" t="inlineStr">
        <is>
          <t>Jauh lebih baik</t>
        </is>
      </c>
      <c r="KT33" s="48" t="inlineStr">
        <is>
          <t>0-1 kali</t>
        </is>
      </c>
      <c r="KU33" s="48" t="inlineStr">
        <is>
          <t>0-1 kali</t>
        </is>
      </c>
      <c r="KV33" s="48" t="inlineStr">
        <is>
          <t>Tidak ada</t>
        </is>
      </c>
      <c r="KW33" s="8" t="n">
        <v>0</v>
      </c>
      <c r="KX33" s="8" t="n">
        <v>0</v>
      </c>
      <c r="KY33" s="8" t="n">
        <v>0</v>
      </c>
      <c r="KZ33" s="8" t="n">
        <v>1</v>
      </c>
      <c r="LA33" s="48" t="inlineStr">
        <is>
          <t>Cukup membaik</t>
        </is>
      </c>
      <c r="LB33" s="48" t="inlineStr">
        <is>
          <t>Cukup membaik</t>
        </is>
      </c>
      <c r="LC33" s="8" t="n">
        <v>0</v>
      </c>
      <c r="LD33" s="8" t="n">
        <v>3</v>
      </c>
      <c r="LE33" s="8" t="n">
        <v>0</v>
      </c>
      <c r="LF33" s="8" t="n">
        <v>3</v>
      </c>
      <c r="LG33" s="48" t="inlineStr">
        <is>
          <t>Ya</t>
        </is>
      </c>
      <c r="LH33" s="8" t="n">
        <v>150000</v>
      </c>
      <c r="LI33" s="48" t="n"/>
      <c r="LJ33" s="48" t="inlineStr">
        <is>
          <t>Kebutuhan rumah tangga</t>
        </is>
      </c>
      <c r="LK33" s="8" t="n">
        <v>0</v>
      </c>
      <c r="LL33" s="8" t="n">
        <v>0</v>
      </c>
      <c r="LM33" s="8" t="n">
        <v>0</v>
      </c>
      <c r="LN33" s="8" t="n">
        <v>0</v>
      </c>
      <c r="LO33" s="8" t="n">
        <v>1</v>
      </c>
      <c r="LP33" s="8" t="n">
        <v>0</v>
      </c>
      <c r="LQ33" s="8" t="n">
        <v>0</v>
      </c>
      <c r="LR33" s="48" t="n"/>
      <c r="LS33" s="8" t="n">
        <v>15</v>
      </c>
      <c r="LT33" s="8" t="n">
        <v>20</v>
      </c>
      <c r="LU33" s="8" t="n">
        <v>0</v>
      </c>
      <c r="LV33" s="8" t="n">
        <v>5</v>
      </c>
      <c r="LW33" s="8" t="n">
        <v>5</v>
      </c>
      <c r="LX33" s="8" t="n">
        <v>0</v>
      </c>
      <c r="LY33" s="8" t="n">
        <v>5</v>
      </c>
      <c r="LZ33" s="8" t="n">
        <v>5</v>
      </c>
      <c r="MA33" s="8" t="n">
        <v>0</v>
      </c>
      <c r="MB33" s="48" t="inlineStr">
        <is>
          <t>Ya</t>
        </is>
      </c>
      <c r="MC33" s="8" t="n">
        <v>30</v>
      </c>
      <c r="MD33" s="8" t="n">
        <v>15</v>
      </c>
      <c r="ME33" s="8" t="n">
        <v>40</v>
      </c>
      <c r="MF33" s="8" t="n">
        <v>15</v>
      </c>
      <c r="MG33" s="8" t="n">
        <v>0</v>
      </c>
      <c r="MH33" s="8" t="n">
        <v>0</v>
      </c>
      <c r="MI33" s="48" t="inlineStr">
        <is>
          <t>Istirahat</t>
        </is>
      </c>
      <c r="MJ33" s="8" t="n">
        <v>0</v>
      </c>
      <c r="MK33" s="8" t="n">
        <v>0</v>
      </c>
      <c r="ML33" s="8" t="n">
        <v>1</v>
      </c>
      <c r="MM33" s="8" t="n">
        <v>0</v>
      </c>
      <c r="MN33" s="8" t="n">
        <v>0</v>
      </c>
      <c r="MO33" s="8" t="n">
        <v>0</v>
      </c>
      <c r="MP33" s="48" t="n"/>
      <c r="MQ33" s="48" t="n"/>
      <c r="MR33" s="48" t="inlineStr">
        <is>
          <t>istirahat nonton tv</t>
        </is>
      </c>
      <c r="MS33" s="48" t="n"/>
      <c r="MT33" s="48" t="inlineStr">
        <is>
          <t>kumpul keluarga dan melayani warga karena say seorang kadus</t>
        </is>
      </c>
      <c r="MU33" s="48" t="inlineStr">
        <is>
          <t>Tidak</t>
        </is>
      </c>
      <c r="MV33" s="48" t="n"/>
      <c r="MW33" s="48" t="n"/>
      <c r="MX33" s="48" t="n"/>
      <c r="MY33" s="48" t="n"/>
      <c r="MZ33" s="48" t="n"/>
      <c r="NA33" s="48" t="n"/>
      <c r="NB33" s="48" t="n"/>
      <c r="NC33" s="48" t="n"/>
      <c r="ND33" s="48" t="n"/>
      <c r="NE33" s="48" t="n"/>
      <c r="NF33" s="48" t="n"/>
      <c r="NG33" s="48" t="n"/>
      <c r="NH33" s="48" t="n"/>
      <c r="NI33" s="48" t="n"/>
      <c r="NJ33" s="48" t="n"/>
      <c r="NK33" s="48" t="n"/>
      <c r="NL33" s="48" t="inlineStr">
        <is>
          <t>Ya</t>
        </is>
      </c>
      <c r="NM33" s="48" t="inlineStr">
        <is>
          <t>Kombinasi dana mandiri dan dana hibah</t>
        </is>
      </c>
      <c r="NN33" s="48" t="inlineStr">
        <is>
          <t>&gt;11.000.001</t>
        </is>
      </c>
      <c r="NO33" s="48" t="inlineStr">
        <is>
          <t>Pemerintah</t>
        </is>
      </c>
      <c r="NP33" s="48" t="n"/>
      <c r="NQ33" s="48" t="n"/>
      <c r="NR33" s="48" t="n"/>
      <c r="NS33" s="48" t="n"/>
      <c r="NT33" s="48" t="n"/>
      <c r="NU33" s="48" t="n"/>
      <c r="NV33" s="48" t="inlineStr">
        <is>
          <t>Anggota keluarga - Laki-laki dewasa</t>
        </is>
      </c>
      <c r="NW33" s="48" t="n"/>
      <c r="NX33" s="48" t="inlineStr">
        <is>
          <t>Sangat meningkat</t>
        </is>
      </c>
      <c r="NY33" s="8" t="n">
        <v>60</v>
      </c>
      <c r="NZ33" s="8" t="n">
        <v>0</v>
      </c>
      <c r="OA33" s="8" t="n">
        <v>0</v>
      </c>
      <c r="OB33" s="8" t="n">
        <v>5</v>
      </c>
      <c r="OC33" s="8" t="n">
        <v>0</v>
      </c>
      <c r="OD33" s="8" t="n">
        <v>0</v>
      </c>
      <c r="OE33" s="48" t="inlineStr">
        <is>
          <t>Jauh lebih baik</t>
        </is>
      </c>
      <c r="OF33" s="48" t="inlineStr">
        <is>
          <t>Jauh lebih baik (beda waktu memasak lebih cepat setengah jam atau lebih, ATAU tidak lagi ada rasa/bau makanan yang berubah, ATAU alasan lainnya)</t>
        </is>
      </c>
      <c r="OG33" s="48" t="inlineStr">
        <is>
          <t>Ya</t>
        </is>
      </c>
      <c r="OH33" s="8" t="n">
        <v>0</v>
      </c>
      <c r="OI33" s="8" t="n">
        <v>7</v>
      </c>
      <c r="OJ33" s="8" t="n">
        <v>0</v>
      </c>
      <c r="OK33" s="8" t="n">
        <v>0</v>
      </c>
      <c r="OL33" s="8" t="n">
        <v>0</v>
      </c>
      <c r="OM33" s="8" t="n">
        <v>0</v>
      </c>
      <c r="ON33" s="8" t="n">
        <v>0</v>
      </c>
      <c r="OO33" s="8" t="n">
        <v>0</v>
      </c>
      <c r="OP33" s="48">
        <f>VLOOKUP(AG33,'BUS 2'!$G$1:$CU$424,2,0)</f>
        <v/>
      </c>
      <c r="OQ33" s="8">
        <f>VLOOKUP(AG33,'BUS 2'!$G$1:$CU$424,3,0)</f>
        <v/>
      </c>
      <c r="OR33" s="8">
        <f>VLOOKUP(AG33,'BUS 2'!$G$1:$CU$424,4,0)</f>
        <v/>
      </c>
      <c r="OS33" s="8">
        <f>VLOOKUP(AG33,'BUS 2'!$G$1:$CU$424,5,0)</f>
        <v/>
      </c>
      <c r="OT33" s="8">
        <f>VLOOKUP(AG33,'BUS 2'!$G$1:$CU$424,6,0)</f>
        <v/>
      </c>
      <c r="OU33" s="8">
        <f>VLOOKUP(AG33,'BUS 2'!$G$1:$CU$424,7,0)</f>
        <v/>
      </c>
      <c r="OV33" s="8">
        <f>VLOOKUP(AG33,'BUS 2'!$G$1:$CU$424,8,0)</f>
        <v/>
      </c>
      <c r="OW33" s="8">
        <f>VLOOKUP(AG33,'BUS 2'!$G$1:$CU$424,9,0)</f>
        <v/>
      </c>
      <c r="OX33" s="8">
        <f>VLOOKUP(AG33,'BUS 2'!$G$1:$CU$424,10,0)</f>
        <v/>
      </c>
      <c r="OY33" s="8">
        <f>VLOOKUP(AG33,'BUS 2'!$G$1:$CU$424,11,0)</f>
        <v/>
      </c>
      <c r="OZ33" s="8">
        <f>VLOOKUP(AG33,'BUS 2'!$G$1:$CU$424,12,0)</f>
        <v/>
      </c>
      <c r="PA33" s="8">
        <f>VLOOKUP(AG33,'BUS 2'!$G$1:$CU$424,13,0)</f>
        <v/>
      </c>
      <c r="PB33" s="8">
        <f>VLOOKUP(AG33,'BUS 2'!$G$1:$CU$424,14,0)</f>
        <v/>
      </c>
      <c r="PC33" s="8">
        <f>VLOOKUP(AG33,'BUS 2'!$G$1:$CU$424,15,0)</f>
        <v/>
      </c>
      <c r="PD33" s="8">
        <f>VLOOKUP(AG33,'BUS 2'!$G$1:$CU$424,16,0)</f>
        <v/>
      </c>
      <c r="PE33" s="8">
        <f>VLOOKUP(AG33,'BUS 2'!$G$1:$CU$424,17,0)</f>
        <v/>
      </c>
      <c r="PF33" s="8">
        <f>VLOOKUP(AG33,'BUS 2'!$G$1:$CU$424,18,0)</f>
        <v/>
      </c>
      <c r="PG33" s="8">
        <f>VLOOKUP(AG33,'BUS 2'!$G$1:$CU$424,19,0)</f>
        <v/>
      </c>
      <c r="PH33" s="8">
        <f>VLOOKUP(AG33,'BUS 2'!$G$1:$CU$424,20,0)</f>
        <v/>
      </c>
      <c r="PI33" s="8">
        <f>VLOOKUP(AG33,'BUS 2'!$G$1:$CU$424,21,0)</f>
        <v/>
      </c>
      <c r="PJ33" s="8">
        <f>VLOOKUP(AG33,'BUS 2'!$G$1:$CU$424,22,0)</f>
        <v/>
      </c>
      <c r="PK33" s="8">
        <f>VLOOKUP(AG33,'BUS 2'!$G$1:$CU$424,23,0)</f>
        <v/>
      </c>
      <c r="PL33" s="8">
        <f>VLOOKUP(AG33,'BUS 2'!$G$1:$CU$424,24,0)</f>
        <v/>
      </c>
      <c r="PM33" s="8">
        <f>VLOOKUP(AG33,'BUS 2'!$G$1:$CU$424,25,0)</f>
        <v/>
      </c>
      <c r="PN33" s="8">
        <f>VLOOKUP(AG33,'BUS 2'!$G$1:$CU$424,26,0)</f>
        <v/>
      </c>
      <c r="PO33" s="8">
        <f>VLOOKUP(AG33,'BUS 2'!$G$1:$CU$424,27,0)</f>
        <v/>
      </c>
      <c r="PP33" s="8">
        <f>VLOOKUP(AG33,'BUS 2'!$G$1:$CU$424,28,0)</f>
        <v/>
      </c>
      <c r="PQ33" s="8">
        <f>VLOOKUP(AG33,'BUS 2'!$G$1:$CU$424,29,0)</f>
        <v/>
      </c>
      <c r="PR33" s="8">
        <f>VLOOKUP(AG33,'BUS 2'!$G$1:$CU$424,30,0)</f>
        <v/>
      </c>
      <c r="PS33" s="8">
        <f>VLOOKUP(AG33,'BUS 2'!$G$1:$CU$424,31,0)</f>
        <v/>
      </c>
      <c r="PT33" s="48" t="n"/>
      <c r="PU33" s="48" t="n"/>
      <c r="PV33" s="48" t="n"/>
      <c r="PW33" s="48" t="n"/>
      <c r="PX33" s="48" t="n"/>
      <c r="PY33" s="48" t="n"/>
      <c r="PZ33" s="48" t="n"/>
      <c r="QA33" s="48" t="n"/>
      <c r="QB33" s="48" t="n"/>
      <c r="QC33" s="48" t="n"/>
      <c r="QD33" s="48" t="n"/>
      <c r="QE33" s="48" t="inlineStr">
        <is>
          <t>1-Disebarkan ke lahan terbuka</t>
        </is>
      </c>
      <c r="QF33" s="8" t="n">
        <v>0</v>
      </c>
      <c r="QG33" s="8" t="n">
        <v>0</v>
      </c>
      <c r="QH33" s="8" t="n">
        <v>0</v>
      </c>
      <c r="QI33" s="8" t="n">
        <v>0</v>
      </c>
      <c r="QJ33" s="8" t="n">
        <v>0</v>
      </c>
      <c r="QK33" s="8" t="n">
        <v>1</v>
      </c>
      <c r="QL33" s="8" t="n">
        <v>0</v>
      </c>
      <c r="QM33" s="8" t="n">
        <v>0</v>
      </c>
      <c r="QN33" s="8" t="n">
        <v>0</v>
      </c>
      <c r="QO33" s="48" t="n"/>
      <c r="QP33" s="48" t="n"/>
      <c r="QQ33" s="48" t="n"/>
      <c r="QR33" s="48" t="n"/>
      <c r="QS33" s="48" t="n"/>
      <c r="QT33" s="48" t="n"/>
      <c r="QU33" s="48" t="n"/>
      <c r="QV33" s="48" t="n"/>
      <c r="QW33" s="48" t="n"/>
      <c r="QX33" s="48" t="n"/>
      <c r="QY33" s="48" t="n"/>
      <c r="QZ33" s="48" t="n"/>
      <c r="RA33" s="48" t="n"/>
      <c r="RB33" s="48" t="n"/>
      <c r="RC33" s="48" t="n"/>
      <c r="RD33" s="48" t="n"/>
      <c r="RE33" s="48" t="n"/>
      <c r="RF33" s="48" t="n"/>
      <c r="RG33" s="48" t="n"/>
      <c r="RH33" s="48" t="n"/>
      <c r="RI33" s="48" t="n"/>
      <c r="RJ33" s="48" t="n"/>
      <c r="RK33" s="48" t="n"/>
      <c r="RL33" s="48" t="n"/>
      <c r="RM33" s="48" t="n"/>
      <c r="RN33" s="48" t="n"/>
      <c r="RO33" s="48" t="n"/>
      <c r="RP33" s="48" t="n"/>
      <c r="RQ33" s="48" t="n"/>
      <c r="RR33" s="48" t="n"/>
      <c r="RS33" s="48" t="n"/>
      <c r="RT33" s="48" t="n"/>
      <c r="RU33" s="48" t="n"/>
      <c r="RV33" s="48" t="n"/>
      <c r="RW33" s="48" t="n"/>
      <c r="RX33" s="48" t="n"/>
      <c r="RY33" s="48" t="n"/>
      <c r="RZ33" s="48" t="n"/>
      <c r="SA33" s="48" t="n"/>
      <c r="SB33" s="48" t="n"/>
      <c r="SC33" s="48" t="n"/>
      <c r="SD33" s="48" t="n"/>
      <c r="SE33" s="48" t="n"/>
      <c r="SF33" s="48" t="n"/>
      <c r="SG33" s="48" t="n"/>
      <c r="SH33" s="48" t="n"/>
      <c r="SI33" s="48" t="n"/>
      <c r="SJ33" s="48" t="n"/>
      <c r="SK33" s="48" t="n"/>
      <c r="SL33" s="48" t="n"/>
      <c r="SM33" s="48" t="n"/>
      <c r="SN33" s="48" t="n"/>
      <c r="SO33" s="48" t="n"/>
      <c r="SP33" s="48" t="n"/>
      <c r="SQ33" s="48" t="n"/>
      <c r="SR33" s="48" t="n"/>
      <c r="SS33" s="48" t="n"/>
      <c r="ST33" s="48" t="n"/>
      <c r="SU33" s="48" t="n"/>
      <c r="SV33" s="48" t="n"/>
      <c r="SW33" s="48" t="n"/>
      <c r="SX33" s="48" t="n"/>
      <c r="SY33" s="8">
        <f>VLOOKUP(AG33,'BUS 2'!$G$1:$CU$424,33,0)</f>
        <v/>
      </c>
      <c r="SZ33" s="48">
        <f>VLOOKUP(AG33,'BUS 2'!$G$1:$CU$424,34,0)</f>
        <v/>
      </c>
      <c r="TA33" s="48">
        <f>VLOOKUP(AG33,'BUS 2'!$G$1:$CU$424,35,0)</f>
        <v/>
      </c>
      <c r="TB33" s="48">
        <f>VLOOKUP(AG33,'BUS 2'!$G$1:$CU$424,36,0)</f>
        <v/>
      </c>
      <c r="TC33" s="48">
        <f>VLOOKUP(AG33,'BUS 2'!$G$1:$CU$424,37,0)</f>
        <v/>
      </c>
      <c r="TD33" s="48">
        <f>VLOOKUP(AG33,'BUS 2'!$G$1:$CU$424,38,0)</f>
        <v/>
      </c>
      <c r="TE33" s="48">
        <f>VLOOKUP(AG33,'BUS 2'!$G$1:$CU$424,39,0)</f>
        <v/>
      </c>
      <c r="TF33" s="48">
        <f>VLOOKUP(AG33,'BUS 2'!$G$1:$CU$424,40,0)</f>
        <v/>
      </c>
      <c r="TG33" s="8">
        <f>VLOOKUP(AG33,'BUS 2'!$G$1:$CU$424,42,0)</f>
        <v/>
      </c>
      <c r="TH33" s="8">
        <f>VLOOKUP(AG33,'BUS 2'!$G$1:$CU$424,43,0)</f>
        <v/>
      </c>
      <c r="TI33" s="8">
        <f>VLOOKUP(AG33,'BUS 2'!$G$1:$CU$424,44,0)</f>
        <v/>
      </c>
      <c r="TJ33" s="8">
        <f>VLOOKUP(AG33,'BUS 2'!$G$1:$CU$424,45,0)</f>
        <v/>
      </c>
      <c r="TK33" s="8">
        <f>VLOOKUP(AG33,'BUS 2'!$G$1:$CU$424,46,0)</f>
        <v/>
      </c>
      <c r="TL33" s="8">
        <f>VLOOKUP(AG33,'BUS 2'!$G$1:$CU$424,47,0)</f>
        <v/>
      </c>
      <c r="TM33" s="8">
        <f>VLOOKUP(AG33,'BUS 2'!$G$1:$CU$424,48,0)</f>
        <v/>
      </c>
      <c r="TN33" s="8">
        <f>VLOOKUP(AG33,'BUS 2'!$G$1:$CU$424,49,0)</f>
        <v/>
      </c>
      <c r="TO33" s="8">
        <f>VLOOKUP(AG33,'BUS 2'!$G$1:$CU$424,50,0)</f>
        <v/>
      </c>
      <c r="TP33" s="8">
        <f>VLOOKUP(AG33,'BUS 2'!$G$1:$CU$424,51,0)</f>
        <v/>
      </c>
      <c r="TQ33" s="8">
        <f>VLOOKUP(AG33,'BUS 2'!$G$1:$CU$424,52,0)</f>
        <v/>
      </c>
      <c r="TR33" s="8">
        <f>VLOOKUP(AG33,'BUS 2'!$G$1:$CU$424,53,0)</f>
        <v/>
      </c>
      <c r="TS33" s="48">
        <f>VLOOKUP(AG33,'BUS 2'!$G$1:$CU$424,54,0)</f>
        <v/>
      </c>
      <c r="TT33" s="48">
        <f>VLOOKUP(AG33,'BUS 2'!$G$1:$CU$424,55,0)</f>
        <v/>
      </c>
      <c r="TU33" s="48">
        <f>VLOOKUP(AG33,'BUS 2'!$G$1:$CU$424,56,0)</f>
        <v/>
      </c>
      <c r="TV33" s="48">
        <f>VLOOKUP(AG33,'BUS 2'!$G$1:$CU$424,57,0)</f>
        <v/>
      </c>
      <c r="TW33" s="48">
        <f>VLOOKUP(AG33,'BUS 2'!$G$1:$CU$424,58,0)</f>
        <v/>
      </c>
      <c r="TX33" s="48">
        <f>VLOOKUP(AG33,'BUS 2'!$G$1:$CU$424,59,0)</f>
        <v/>
      </c>
      <c r="TY33" s="48">
        <f>VLOOKUP(AG33,'BUS 2'!$G$1:$CU$424,60,0)</f>
        <v/>
      </c>
      <c r="TZ33" s="48">
        <f>VLOOKUP(AG33,'BUS 2'!$G$1:$CU$424,61,0)</f>
        <v/>
      </c>
      <c r="UA33" s="48">
        <f>VLOOKUP(AG33,'BUS 2'!$G$1:$CU$424,62,0)</f>
        <v/>
      </c>
      <c r="UB33" s="48">
        <f>VLOOKUP(AG33,'BUS 2'!$G$1:$CU$424,63,0)</f>
        <v/>
      </c>
      <c r="UC33" s="48">
        <f>VLOOKUP(AG33,'BUS 2'!$G$1:$CU$424,64,0)</f>
        <v/>
      </c>
      <c r="UD33" s="48">
        <f>VLOOKUP(AG33,'BUS 2'!$G$1:$CU$424,65,0)</f>
        <v/>
      </c>
      <c r="UE33" s="48">
        <f>VLOOKUP(AG33,'BUS 2'!$G$1:$CU$424,66,0)</f>
        <v/>
      </c>
      <c r="UF33" s="48">
        <f>VLOOKUP(AG33,'BUS 2'!$G$1:$CU$424,67,0)</f>
        <v/>
      </c>
      <c r="UG33" s="48">
        <f>VLOOKUP(AG33,'BUS 2'!$G$1:$CU$424,68,0)</f>
        <v/>
      </c>
      <c r="UH33" s="48">
        <f>VLOOKUP(AG33,'BUS 2'!$G$1:$CU$424,69,0)</f>
        <v/>
      </c>
      <c r="UI33" s="48">
        <f>VLOOKUP(AG33,'BUS 2'!$G$1:$CU$424,70,0)</f>
        <v/>
      </c>
      <c r="UJ33" s="48">
        <f>VLOOKUP(AG33,'BUS 2'!$G$1:$CU$424,71,0)</f>
        <v/>
      </c>
      <c r="UK33" s="48">
        <f>VLOOKUP(AG33,'BUS 2'!$G$1:$CU$424,72,0)</f>
        <v/>
      </c>
      <c r="UL33" s="48">
        <f>VLOOKUP(AG33,'BUS 2'!$G$1:$CU$424,73,0)</f>
        <v/>
      </c>
      <c r="UM33" s="48">
        <f>VLOOKUP(AG33,'BUS 2'!$G$1:$CU$424,74,0)</f>
        <v/>
      </c>
      <c r="UN33" s="48">
        <f>VLOOKUP(AG33,'BUS 2'!$G$1:$CU$424,75,0)</f>
        <v/>
      </c>
      <c r="UO33" s="48">
        <f>VLOOKUP(AG33,'BUS 2'!$G$1:$CU$424,76,0)</f>
        <v/>
      </c>
      <c r="UP33" s="48">
        <f>VLOOKUP(AG33,'BUS 2'!$G$1:$CU$424,77,0)</f>
        <v/>
      </c>
      <c r="UQ33" s="48">
        <f>VLOOKUP(AG33,'BUS 2'!$G$1:$CU$424,78,0)</f>
        <v/>
      </c>
      <c r="UR33" s="48">
        <f>VLOOKUP(AG33,'BUS 2'!$G$1:$CU$424,79,0)</f>
        <v/>
      </c>
      <c r="US33" s="48">
        <f>VLOOKUP(AG33,'BUS 2'!$G$1:$CU$424,80,0)</f>
        <v/>
      </c>
      <c r="UT33" s="48">
        <f>VLOOKUP(AG33,'BUS 2'!$G$1:$CU$424,81,0)</f>
        <v/>
      </c>
      <c r="UU33" s="48" t="n"/>
      <c r="UV33" s="48" t="inlineStr">
        <is>
          <t>Pemberian pakan di kandang</t>
        </is>
      </c>
      <c r="UW33" s="48" t="n"/>
      <c r="UX33" s="48" t="n"/>
      <c r="UY33" s="48" t="n"/>
      <c r="UZ33" s="48" t="n"/>
      <c r="VA33" s="48" t="n"/>
      <c r="VB33" s="48" t="n"/>
      <c r="VC33" s="48" t="n"/>
      <c r="VD33" s="48" t="inlineStr">
        <is>
          <t>Sangat teratur (setiap hari)</t>
        </is>
      </c>
      <c r="VE33" s="48" t="n"/>
      <c r="VF33" s="48" t="n"/>
      <c r="VG33" s="48" t="n"/>
      <c r="VH33" s="48" t="n"/>
      <c r="VI33" s="48" t="n"/>
      <c r="VJ33" s="48" t="n"/>
      <c r="VK33" s="48" t="n"/>
      <c r="VL33" s="48" t="inlineStr">
        <is>
          <t>Sangat sering (&gt;1 kali sehari)</t>
        </is>
      </c>
      <c r="VM33" s="48" t="n"/>
      <c r="VN33" s="48" t="n"/>
      <c r="VO33" s="48" t="n"/>
      <c r="VP33" s="48" t="n"/>
      <c r="VQ33" s="48" t="n"/>
      <c r="VR33" s="48" t="n"/>
      <c r="VS33" s="48" t="n"/>
      <c r="VT33" s="48" t="n"/>
      <c r="VU33" s="48" t="n"/>
      <c r="VV33" s="48" t="n"/>
      <c r="VW33" s="48" t="n"/>
      <c r="VX33" s="48" t="n"/>
      <c r="VY33" s="48" t="n"/>
      <c r="VZ33" s="48" t="n"/>
      <c r="WA33" s="48" t="n"/>
      <c r="WB33" s="48" t="n"/>
      <c r="WC33" s="48" t="n"/>
      <c r="WD33" s="48" t="n"/>
      <c r="WE33" s="48" t="n"/>
      <c r="WF33" s="48" t="inlineStr">
        <is>
          <t>4-Disimpan dalam kotak bersekat 5-Untuk disebar di tanah (dan dibajak)</t>
        </is>
      </c>
      <c r="WG33" s="8" t="n">
        <v>0</v>
      </c>
      <c r="WH33" s="8" t="n">
        <v>0</v>
      </c>
      <c r="WI33" s="8" t="n">
        <v>0</v>
      </c>
      <c r="WJ33" s="8" t="n">
        <v>1</v>
      </c>
      <c r="WK33" s="8" t="n">
        <v>1</v>
      </c>
      <c r="WL33" s="8" t="n">
        <v>0</v>
      </c>
      <c r="WM33" s="8" t="n">
        <v>0</v>
      </c>
      <c r="WN33" s="8" t="n">
        <v>0</v>
      </c>
      <c r="WO33" s="48" t="n"/>
      <c r="WP33" s="48" t="n"/>
      <c r="WQ33" s="48" t="n"/>
      <c r="WR33" s="48" t="n"/>
      <c r="WS33" s="48" t="n"/>
      <c r="WT33" s="48" t="n"/>
      <c r="WU33" s="48" t="n"/>
      <c r="WV33" s="48" t="n"/>
      <c r="WW33" s="48" t="n"/>
      <c r="WX33" s="48" t="n"/>
      <c r="WY33" s="48" t="n"/>
      <c r="WZ33" s="48" t="n"/>
      <c r="XA33" s="48" t="n"/>
      <c r="XB33" s="48" t="n"/>
      <c r="XC33" s="48" t="n"/>
      <c r="XD33" s="48" t="n"/>
      <c r="XE33" s="48" t="n"/>
      <c r="XF33" s="48" t="n"/>
      <c r="XG33" s="48" t="n"/>
      <c r="XH33" s="48" t="n"/>
      <c r="XI33" s="48" t="n"/>
      <c r="XJ33" s="48" t="n"/>
      <c r="XK33" s="48" t="n"/>
      <c r="XL33" s="48" t="n"/>
      <c r="XM33" s="48" t="n"/>
      <c r="XN33" s="48" t="n"/>
      <c r="XO33" s="48" t="n"/>
      <c r="XP33" s="48" t="n"/>
      <c r="XQ33" s="48" t="n"/>
      <c r="XR33" s="48" t="n"/>
      <c r="XS33" s="48" t="n"/>
      <c r="XT33" s="48" t="n"/>
      <c r="XU33" s="48" t="n"/>
      <c r="XV33" s="48" t="n"/>
      <c r="XW33" s="48" t="n"/>
      <c r="XX33" s="48" t="n"/>
      <c r="XY33" s="48" t="n"/>
      <c r="XZ33" s="48" t="n"/>
      <c r="YA33" s="48" t="n"/>
      <c r="YB33" s="48" t="n"/>
      <c r="YC33" s="48" t="n"/>
      <c r="YD33" s="48" t="n"/>
      <c r="YE33" s="48" t="n"/>
      <c r="YF33" s="48" t="n"/>
      <c r="YG33" s="48" t="n"/>
      <c r="YH33" s="48" t="n"/>
      <c r="YI33" s="48" t="n"/>
      <c r="YJ33" s="48" t="n"/>
      <c r="YK33" s="48" t="n"/>
      <c r="YL33" s="48" t="n"/>
      <c r="YM33" s="48" t="n"/>
      <c r="YN33" s="48" t="n"/>
      <c r="YO33" s="48" t="n"/>
      <c r="YP33" s="48" t="n"/>
      <c r="YQ33" s="48" t="n"/>
      <c r="YR33" s="48" t="n"/>
      <c r="YS33" s="48" t="n"/>
      <c r="YT33" s="48" t="n"/>
      <c r="YU33" s="48" t="n"/>
      <c r="YV33" s="48" t="n"/>
      <c r="YW33" s="48" t="n"/>
      <c r="YX33" s="48" t="n"/>
      <c r="YY33" s="48" t="n"/>
      <c r="YZ33" s="48" t="n"/>
      <c r="ZA33" s="48" t="n"/>
      <c r="ZB33" s="48" t="n"/>
      <c r="ZC33" s="48" t="n"/>
      <c r="ZD33" s="48" t="n"/>
      <c r="ZE33" s="48" t="n"/>
      <c r="ZF33" s="48" t="n"/>
      <c r="ZG33" s="48" t="n"/>
      <c r="ZH33" s="48" t="n"/>
      <c r="ZI33" s="48" t="n"/>
      <c r="ZJ33" s="48" t="n"/>
      <c r="ZK33" s="48" t="n"/>
      <c r="ZL33" s="48" t="n"/>
      <c r="ZM33" s="48" t="n"/>
      <c r="ZN33" s="48" t="n"/>
      <c r="ZO33" s="48" t="n"/>
      <c r="ZP33" s="48" t="n"/>
      <c r="ZQ33" s="48" t="n"/>
      <c r="ZR33" s="48" t="n"/>
      <c r="ZS33" s="48" t="n"/>
      <c r="ZT33" s="48" t="n"/>
      <c r="ZU33" s="48" t="n"/>
      <c r="ZV33" s="48" t="n"/>
      <c r="ZW33" s="8" t="n">
        <v>2</v>
      </c>
      <c r="ZX33" s="48" t="n"/>
      <c r="ZY33" s="48" t="n"/>
      <c r="ZZ33" s="48" t="n"/>
      <c r="AAA33" s="48" t="n"/>
      <c r="AAB33" s="48" t="n"/>
      <c r="AAC33" s="48" t="n"/>
      <c r="AAD33" s="48" t="n"/>
      <c r="AAE33" s="48" t="inlineStr">
        <is>
          <t>Pakan kering (misal: konsentrat, silase, pelet)</t>
        </is>
      </c>
      <c r="AAF33" s="48" t="n"/>
      <c r="AAG33" s="48" t="n"/>
      <c r="AAH33" s="48" t="n"/>
      <c r="AAI33" s="48" t="n"/>
      <c r="AAJ33" s="48" t="n"/>
      <c r="AAK33" s="48" t="n"/>
      <c r="AAL33" s="48" t="inlineStr">
        <is>
          <t>Ya</t>
        </is>
      </c>
      <c r="AAM33" s="48" t="inlineStr">
        <is>
          <t>Padat Cair</t>
        </is>
      </c>
      <c r="AAN33" s="8" t="n">
        <v>1</v>
      </c>
      <c r="AAO33" s="8" t="n">
        <v>1</v>
      </c>
      <c r="AAP33" s="8" t="n">
        <v>60</v>
      </c>
      <c r="AAQ33" s="8" t="n">
        <v>60</v>
      </c>
      <c r="AAR33" s="48" t="inlineStr">
        <is>
          <t>Ya</t>
        </is>
      </c>
      <c r="AAS33" s="48" t="inlineStr">
        <is>
          <t>Mengetahui</t>
        </is>
      </c>
      <c r="AAT33" s="48" t="inlineStr">
        <is>
          <t>Digunakan untuk pupuk di lahan pertanian sendiri Dibuang ke lahan sekitar kandang - yg ditanami tanaman Diberikan gratis ke orang lain</t>
        </is>
      </c>
      <c r="AAU33" s="8" t="n">
        <v>1</v>
      </c>
      <c r="AAV33" s="8" t="n">
        <v>0</v>
      </c>
      <c r="AAW33" s="8" t="n">
        <v>0</v>
      </c>
      <c r="AAX33" s="8" t="n">
        <v>1</v>
      </c>
      <c r="AAY33" s="8" t="n">
        <v>1</v>
      </c>
      <c r="AAZ33" s="8" t="n">
        <v>0</v>
      </c>
      <c r="ABA33" s="8" t="n">
        <v>0</v>
      </c>
      <c r="ABB33" s="48" t="inlineStr">
        <is>
          <t>Pupuk cair untuk tanaman</t>
        </is>
      </c>
      <c r="ABC33" s="8" t="n">
        <v>1</v>
      </c>
      <c r="ABD33" s="8" t="n">
        <v>0</v>
      </c>
      <c r="ABE33" s="8" t="n">
        <v>0</v>
      </c>
      <c r="ABF33" s="8" t="n">
        <v>0</v>
      </c>
      <c r="ABG33" s="8" t="n">
        <v>0</v>
      </c>
      <c r="ABH33" s="48" t="n"/>
      <c r="ABI33" s="48" t="n"/>
      <c r="ABJ33" s="48" t="n"/>
      <c r="ABK33" s="48" t="n"/>
      <c r="ABL33" s="48" t="n"/>
      <c r="ABM33" s="48" t="n"/>
      <c r="ABN33" s="48" t="n"/>
      <c r="ABO33" s="48" t="n"/>
      <c r="ABP33" s="48" t="n"/>
      <c r="ABQ33" s="11" t="inlineStr">
        <is>
          <t>Rumput pakan ternak</t>
        </is>
      </c>
      <c r="ABR33" s="48" t="inlineStr">
        <is>
          <t>Sering ( 1 minggu 2 kali)</t>
        </is>
      </c>
      <c r="ABS33" s="8" t="n">
        <v>4000</v>
      </c>
      <c r="ABT33" s="8" t="n">
        <v>200</v>
      </c>
      <c r="ABU33" s="8" t="n">
        <v>60</v>
      </c>
      <c r="ABV33" s="8" t="n">
        <v>60</v>
      </c>
      <c r="ABW33" s="48" t="inlineStr">
        <is>
          <t>Urea</t>
        </is>
      </c>
      <c r="ABX33" s="48" t="n"/>
      <c r="ABY33" s="8" t="n">
        <v>40</v>
      </c>
      <c r="ABZ33" s="8" t="n">
        <v>4000</v>
      </c>
      <c r="ACA33" s="8" t="n">
        <v>0</v>
      </c>
      <c r="ACB33" s="8" t="n">
        <v>4000</v>
      </c>
      <c r="ACC33" s="8" t="n">
        <v>600</v>
      </c>
      <c r="ACD33" s="8" t="n">
        <v>750</v>
      </c>
      <c r="ACE33" s="48" t="inlineStr">
        <is>
          <t>Ya</t>
        </is>
      </c>
      <c r="ACF33" s="48" t="inlineStr">
        <is>
          <t>Sangat meningkat</t>
        </is>
      </c>
      <c r="ACG33" s="48" t="inlineStr">
        <is>
          <t>Cukup meningkat</t>
        </is>
      </c>
      <c r="ACH33" s="48" t="inlineStr">
        <is>
          <t>Cukup meningkat</t>
        </is>
      </c>
      <c r="ACI33" s="48" t="n"/>
      <c r="ACJ33" s="48" t="n"/>
      <c r="ACK33" s="48" t="inlineStr">
        <is>
          <t>Tidak memiliki tempat untuk menyimpan Tidak punya waktu mengumpulkannya</t>
        </is>
      </c>
      <c r="ACL33" s="8" t="n">
        <v>0</v>
      </c>
      <c r="ACM33" s="8" t="n">
        <v>1</v>
      </c>
      <c r="ACN33" s="8" t="n">
        <v>1</v>
      </c>
      <c r="ACO33" s="8" t="n">
        <v>0</v>
      </c>
      <c r="ACP33" s="8" t="n">
        <v>0</v>
      </c>
      <c r="ACQ33" s="8" t="n">
        <v>0</v>
      </c>
      <c r="ACR33" s="8" t="n">
        <v>0</v>
      </c>
      <c r="ACS33" s="48" t="n"/>
      <c r="ACT33" s="48" t="inlineStr">
        <is>
          <t>tidak</t>
        </is>
      </c>
      <c r="ACU33" s="48" t="inlineStr">
        <is>
          <t>Manfaat besar dan membantu kehidupan sehari-hari</t>
        </is>
      </c>
      <c r="ACV33" s="48" t="inlineStr">
        <is>
          <t>Berkurang</t>
        </is>
      </c>
      <c r="ACW33" s="48" t="inlineStr">
        <is>
          <t>Anggota keluarga - Perempuan dewasa</t>
        </is>
      </c>
      <c r="ACX33" s="48" t="inlineStr">
        <is>
          <t>Setuju</t>
        </is>
      </c>
      <c r="ACY33" s="48" t="inlineStr">
        <is>
          <t>Anggota keluarga - Laki-laki dewasa Anggota keluarga - Perempuan dewasa</t>
        </is>
      </c>
      <c r="ACZ33" s="8" t="n">
        <v>1</v>
      </c>
      <c r="ADA33" s="8" t="n">
        <v>1</v>
      </c>
      <c r="ADB33" s="8" t="n">
        <v>0</v>
      </c>
      <c r="ADC33" s="8" t="n">
        <v>0</v>
      </c>
      <c r="ADD33" s="48" t="inlineStr">
        <is>
          <t>Sangat puas</t>
        </is>
      </c>
      <c r="ADE33" s="48" t="inlineStr">
        <is>
          <t>Sangat puas</t>
        </is>
      </c>
      <c r="ADF33" s="48" t="inlineStr">
        <is>
          <t>Sangat puas</t>
        </is>
      </c>
      <c r="ADG33" s="48" t="inlineStr">
        <is>
          <t>Sangat puas</t>
        </is>
      </c>
      <c r="ADH33" s="48" t="inlineStr">
        <is>
          <t>Tidak</t>
        </is>
      </c>
      <c r="ADI33" s="48" t="n"/>
      <c r="ADJ33" s="48" t="inlineStr">
        <is>
          <t>Sangat puas</t>
        </is>
      </c>
      <c r="ADK33" s="48" t="n"/>
      <c r="ADL33" s="48" t="n"/>
      <c r="ADM33" s="48" t="n"/>
      <c r="ADN33" s="48" t="n"/>
      <c r="ADO33" s="48" t="n"/>
      <c r="ADP33" s="48" t="n"/>
      <c r="ADQ33" s="48" t="n"/>
      <c r="ADR33" s="48" t="n"/>
      <c r="ADS33" s="48" t="n"/>
      <c r="ADT33" s="48" t="n"/>
      <c r="ADU33" s="48" t="inlineStr">
        <is>
          <t>Menghubungi CPO atau pendamping</t>
        </is>
      </c>
      <c r="ADV33" s="8" t="n">
        <v>0</v>
      </c>
      <c r="ADW33" s="8" t="n">
        <v>0</v>
      </c>
      <c r="ADX33" s="8" t="n">
        <v>0</v>
      </c>
      <c r="ADY33" s="8" t="n">
        <v>0</v>
      </c>
      <c r="ADZ33" s="8" t="n">
        <v>1</v>
      </c>
      <c r="AEA33" s="8" t="n">
        <v>0</v>
      </c>
      <c r="AEB33" s="8" t="n">
        <v>0</v>
      </c>
      <c r="AEC33" s="8" t="n">
        <v>0</v>
      </c>
      <c r="AED33" s="12" t="n"/>
      <c r="AEE33" s="17" t="inlineStr">
        <is>
          <t>Laki-laki dewasa</t>
        </is>
      </c>
      <c r="AEF33" s="48" t="n"/>
      <c r="AEG33" s="17" t="inlineStr">
        <is>
          <t>Menelepon atau WA langsung</t>
        </is>
      </c>
      <c r="AEH33" s="48" t="n"/>
      <c r="AEI33" s="11" t="inlineStr">
        <is>
          <t>Puas</t>
        </is>
      </c>
      <c r="AEJ33" s="48" t="inlineStr">
        <is>
          <t>Ya, selalu</t>
        </is>
      </c>
      <c r="AEK33"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33" s="18" t="n">
        <v>1</v>
      </c>
      <c r="AEM33" s="18" t="n">
        <v>1</v>
      </c>
      <c r="AEN33" s="18" t="n">
        <v>1</v>
      </c>
      <c r="AEO33" s="18" t="n">
        <v>1</v>
      </c>
      <c r="AEP33" s="18" t="n">
        <v>1</v>
      </c>
      <c r="AEQ33" s="18" t="n">
        <v>1</v>
      </c>
      <c r="AER33" s="18" t="n">
        <v>1</v>
      </c>
      <c r="AES33" s="18" t="n">
        <v>1</v>
      </c>
      <c r="AET33" s="18" t="n">
        <v>1</v>
      </c>
      <c r="AEU33" s="18" t="n">
        <v>0</v>
      </c>
      <c r="AEV33" s="18" t="n">
        <v>0</v>
      </c>
      <c r="AEW33" s="18" t="n">
        <v>0</v>
      </c>
      <c r="AEX33" s="48" t="n"/>
      <c r="AEY33" s="48" t="inlineStr">
        <is>
          <t>Memasak lebih aman</t>
        </is>
      </c>
      <c r="AEZ33" s="48" t="n"/>
      <c r="AFA33" s="48" t="inlineStr">
        <is>
          <t>Pemerintah daerah</t>
        </is>
      </c>
      <c r="AFB33" s="48" t="n"/>
      <c r="AFC33" s="48" t="inlineStr">
        <is>
          <t>WhatsApp Image 2026-02-05 at 22.01.04-16_20_44.jpeg</t>
        </is>
      </c>
      <c r="AFD33" s="16" t="inlineStr">
        <is>
          <t>https://kf.kobotoolbox.org/api/v2/assets/avstPQqLr3Ab3ZdcVTXZ6f/data/665929244/attachments/attuFGkg6tVzP5boDDMRyPDa/</t>
        </is>
      </c>
      <c r="AFE33" s="48" t="inlineStr">
        <is>
          <t>WhatsApp Image 2026-02-05 at 22.01.05-16_20_52.jpeg</t>
        </is>
      </c>
      <c r="AFF33" s="16" t="inlineStr">
        <is>
          <t>https://kf.kobotoolbox.org/api/v2/assets/avstPQqLr3Ab3ZdcVTXZ6f/data/665929244/attachments/att6EUWqjerbhTFxukVHKmY3/</t>
        </is>
      </c>
      <c r="AFG33" s="48" t="inlineStr">
        <is>
          <t>manto</t>
        </is>
      </c>
      <c r="AFH33" s="48" t="n"/>
      <c r="AFI33" s="48" t="n"/>
    </row>
    <row r="34">
      <c r="A34" s="6" t="n">
        <v>46060</v>
      </c>
      <c r="B34" s="6" t="n">
        <v>46060</v>
      </c>
      <c r="C34" s="48" t="inlineStr">
        <is>
          <t>Marmanto</t>
        </is>
      </c>
      <c r="D34" s="48" t="inlineStr">
        <is>
          <t>Juneidi</t>
        </is>
      </c>
      <c r="E34" s="8" t="n">
        <v>6288985089009</v>
      </c>
      <c r="F34" s="48" t="n"/>
      <c r="G34" s="8" t="n">
        <v>-7.21392252</v>
      </c>
      <c r="H34" s="8" t="n">
        <v>110.2536774</v>
      </c>
      <c r="I34" s="48" t="n"/>
      <c r="J34" s="8" t="n">
        <v>4.73</v>
      </c>
      <c r="K34" s="48" t="n"/>
      <c r="L34" s="48" t="n"/>
      <c r="M34" s="8" t="n">
        <v>-7.21375052</v>
      </c>
      <c r="N34" s="8" t="n">
        <v>110.2533538</v>
      </c>
      <c r="O34" s="48" t="n"/>
      <c r="P34" s="8" t="n">
        <v>2.58</v>
      </c>
      <c r="Q34" s="48" t="n"/>
      <c r="R34" s="48" t="inlineStr">
        <is>
          <t>Jawa Tengah</t>
        </is>
      </c>
      <c r="S34" s="48" t="n"/>
      <c r="T34" s="48" t="n"/>
      <c r="U34" s="48" t="n"/>
      <c r="V34" s="48" t="n"/>
      <c r="W34" s="48" t="n"/>
      <c r="X34" s="48" t="n"/>
      <c r="Y34" s="48" t="n"/>
      <c r="Z34" s="48" t="n"/>
      <c r="AA34" s="48" t="n"/>
      <c r="AB34" s="48" t="n"/>
      <c r="AC34" s="48" t="inlineStr">
        <is>
          <t>Semarang</t>
        </is>
      </c>
      <c r="AD34" s="48" t="inlineStr">
        <is>
          <t>Getasan</t>
        </is>
      </c>
      <c r="AE34" s="48" t="inlineStr">
        <is>
          <t>Nogosaren</t>
        </is>
      </c>
      <c r="AF34" s="48" t="inlineStr">
        <is>
          <t>SION</t>
        </is>
      </c>
      <c r="AG34" s="48" t="inlineStr">
        <is>
          <t>ONP0405</t>
        </is>
      </c>
      <c r="AH34" s="8" t="n">
        <v>1</v>
      </c>
      <c r="AI34" s="48" t="inlineStr">
        <is>
          <t>VPA2</t>
        </is>
      </c>
      <c r="AJ34" s="48" t="inlineStr">
        <is>
          <t>Aktif</t>
        </is>
      </c>
      <c r="AK34" s="8" t="n">
        <v>51</v>
      </c>
      <c r="AL34" s="48" t="inlineStr">
        <is>
          <t>Laki-laki</t>
        </is>
      </c>
      <c r="AM34" s="48" t="inlineStr">
        <is>
          <t>Sudah menikah</t>
        </is>
      </c>
      <c r="AN34" s="48" t="inlineStr">
        <is>
          <t>SMP/Sederajat</t>
        </is>
      </c>
      <c r="AO34" s="48" t="inlineStr">
        <is>
          <t>Pegawai pemerintah</t>
        </is>
      </c>
      <c r="AP34" s="8" t="n">
        <v>0</v>
      </c>
      <c r="AQ34" s="8" t="n">
        <v>0</v>
      </c>
      <c r="AR34" s="8" t="n">
        <v>0</v>
      </c>
      <c r="AS34" s="8" t="n">
        <v>0</v>
      </c>
      <c r="AT34" s="8" t="n">
        <v>1</v>
      </c>
      <c r="AU34" s="8" t="n">
        <v>0</v>
      </c>
      <c r="AV34" s="8" t="n">
        <v>0</v>
      </c>
      <c r="AW34" s="8" t="n">
        <v>0</v>
      </c>
      <c r="AX34" s="48" t="n"/>
      <c r="AY34" s="48" t="inlineStr">
        <is>
          <t>Peternak</t>
        </is>
      </c>
      <c r="AZ34" s="8" t="n">
        <v>0</v>
      </c>
      <c r="BA34" s="8" t="n">
        <v>1</v>
      </c>
      <c r="BB34" s="8" t="n">
        <v>0</v>
      </c>
      <c r="BC34" s="8" t="n">
        <v>0</v>
      </c>
      <c r="BD34" s="8" t="n">
        <v>0</v>
      </c>
      <c r="BE34" s="8" t="n">
        <v>0</v>
      </c>
      <c r="BF34" s="8" t="n">
        <v>0</v>
      </c>
      <c r="BG34" s="8" t="n">
        <v>0</v>
      </c>
      <c r="BH34" s="48" t="n"/>
      <c r="BI34" s="48" t="inlineStr">
        <is>
          <t>&gt;Rp3.500.000</t>
        </is>
      </c>
      <c r="BJ34" s="8" t="n">
        <v>2</v>
      </c>
      <c r="BK34" s="8" t="n">
        <v>2</v>
      </c>
      <c r="BL34" s="8" t="n">
        <v>0</v>
      </c>
      <c r="BM34" s="8" t="n">
        <v>0</v>
      </c>
      <c r="BN34" s="48" t="inlineStr">
        <is>
          <t>Milik sendiri</t>
        </is>
      </c>
      <c r="BO34" s="48" t="inlineStr">
        <is>
          <t>Permanen (dinding bata dan semen)</t>
        </is>
      </c>
      <c r="BP34" s="8" t="n">
        <v>1</v>
      </c>
      <c r="BQ34" s="8" t="n">
        <v>0</v>
      </c>
      <c r="BR34" s="8" t="n">
        <v>0</v>
      </c>
      <c r="BS34" s="8" t="n">
        <v>0</v>
      </c>
      <c r="BT34" s="8" t="n">
        <v>0</v>
      </c>
      <c r="BU34" s="48" t="n"/>
      <c r="BV34" s="48" t="inlineStr">
        <is>
          <t>Keramik/ubin</t>
        </is>
      </c>
      <c r="BW34" s="8" t="n">
        <v>0</v>
      </c>
      <c r="BX34" s="8" t="n">
        <v>0</v>
      </c>
      <c r="BY34" s="8" t="n">
        <v>1</v>
      </c>
      <c r="BZ34" s="8" t="n">
        <v>0</v>
      </c>
      <c r="CA34" s="8" t="n">
        <v>0</v>
      </c>
      <c r="CB34" s="48" t="n"/>
      <c r="CC34" s="48" t="inlineStr">
        <is>
          <t>Genting</t>
        </is>
      </c>
      <c r="CD34" s="8" t="n">
        <v>0</v>
      </c>
      <c r="CE34" s="8" t="n">
        <v>0</v>
      </c>
      <c r="CF34" s="8" t="n">
        <v>0</v>
      </c>
      <c r="CG34" s="8" t="n">
        <v>0</v>
      </c>
      <c r="CH34" s="8" t="n">
        <v>0</v>
      </c>
      <c r="CI34" s="8" t="n">
        <v>1</v>
      </c>
      <c r="CJ34" s="8" t="n">
        <v>0</v>
      </c>
      <c r="CK34" s="48" t="n"/>
      <c r="CL34" s="48" t="inlineStr">
        <is>
          <t>Ya</t>
        </is>
      </c>
      <c r="CM34" s="8" t="n">
        <v>2025</v>
      </c>
      <c r="CN34" s="48" t="inlineStr">
        <is>
          <t>Fixed-Dome (Kubah Tetap)</t>
        </is>
      </c>
      <c r="CO34" s="48" t="inlineStr">
        <is>
          <t>6 m³ (4-5 ekor sapi, ±5 jam memasak/hari, ±50 kg</t>
        </is>
      </c>
      <c r="CP34" s="48" t="inlineStr">
        <is>
          <t>Anggota keluarga - laki-laki</t>
        </is>
      </c>
      <c r="CQ34" s="8" t="n">
        <v>0</v>
      </c>
      <c r="CR34" s="8" t="n">
        <v>0</v>
      </c>
      <c r="CS34" s="8" t="n">
        <v>0</v>
      </c>
      <c r="CT34" s="8" t="n">
        <v>0</v>
      </c>
      <c r="CU34" s="10" t="n">
        <v>1</v>
      </c>
      <c r="CV34" s="10" t="n">
        <v>0</v>
      </c>
      <c r="CW34" s="10" t="n">
        <v>0</v>
      </c>
      <c r="CX34" s="8" t="n">
        <v>0</v>
      </c>
      <c r="CY34" s="48" t="inlineStr">
        <is>
          <t>Anggota keluarga - laki-laki</t>
        </is>
      </c>
      <c r="CZ34" s="8" t="n">
        <v>1</v>
      </c>
      <c r="DA34" s="8" t="n">
        <v>0</v>
      </c>
      <c r="DB34" s="8" t="n">
        <v>0</v>
      </c>
      <c r="DC34" s="48" t="n"/>
      <c r="DD34" s="48" t="inlineStr">
        <is>
          <t>Anggota keluarga - laki-laki CPO atau pendamping</t>
        </is>
      </c>
      <c r="DE34" s="8" t="n">
        <v>1</v>
      </c>
      <c r="DF34" s="8" t="n">
        <v>0</v>
      </c>
      <c r="DG34" s="8" t="n">
        <v>1</v>
      </c>
      <c r="DH34" s="8" t="n">
        <v>0</v>
      </c>
      <c r="DI34" s="48" t="n"/>
      <c r="DJ34" s="48" t="inlineStr">
        <is>
          <t>Anggota keluarga - laki-laki CPO atau pendamping</t>
        </is>
      </c>
      <c r="DK34" s="8" t="n">
        <v>1</v>
      </c>
      <c r="DL34" s="8" t="n">
        <v>0</v>
      </c>
      <c r="DM34" s="8" t="n">
        <v>1</v>
      </c>
      <c r="DN34" s="8" t="n">
        <v>0</v>
      </c>
      <c r="DO34" s="48" t="n"/>
      <c r="DP34" s="8" t="n">
        <v>1</v>
      </c>
      <c r="DQ34" s="8" t="n">
        <v>0</v>
      </c>
      <c r="DR34" s="8" t="n">
        <v>0</v>
      </c>
      <c r="DS34" s="48" t="n"/>
      <c r="DT34" s="48" t="n"/>
      <c r="DU34" s="48" t="n"/>
      <c r="DV34" s="48" t="inlineStr">
        <is>
          <t>Ya</t>
        </is>
      </c>
      <c r="DW34" s="48" t="n"/>
      <c r="DX34" s="48" t="n"/>
      <c r="DY34" s="48" t="n"/>
      <c r="DZ34" s="48" t="n"/>
      <c r="EA34" s="48" t="n"/>
      <c r="EB34" s="48" t="n"/>
      <c r="EC34" s="48" t="n"/>
      <c r="ED34" s="48" t="n"/>
      <c r="EE34" s="48" t="n"/>
      <c r="EF34" s="48" t="n"/>
      <c r="EG34" s="48" t="n"/>
      <c r="EH34" s="48" t="n"/>
      <c r="EI34" s="48" t="inlineStr">
        <is>
          <t>Tidak ada masalah</t>
        </is>
      </c>
      <c r="EJ34" s="8" t="n">
        <v>0</v>
      </c>
      <c r="EK34" s="8" t="n">
        <v>0</v>
      </c>
      <c r="EL34" s="8" t="n">
        <v>0</v>
      </c>
      <c r="EM34" s="8" t="n">
        <v>1</v>
      </c>
      <c r="EN34" s="8" t="n">
        <v>0</v>
      </c>
      <c r="EO34" s="11" t="n"/>
      <c r="EP34" s="48" t="inlineStr">
        <is>
          <t>Ya, cukup jelas dan mudah diikuti</t>
        </is>
      </c>
      <c r="EQ34" s="48" t="inlineStr">
        <is>
          <t>Pelatihan</t>
        </is>
      </c>
      <c r="ER34" s="48" t="inlineStr">
        <is>
          <t>CPO atau pendamping</t>
        </is>
      </c>
      <c r="ES34" s="8" t="n">
        <v>1</v>
      </c>
      <c r="ET34" s="8" t="n">
        <v>0</v>
      </c>
      <c r="EU34" s="8" t="n">
        <v>0</v>
      </c>
      <c r="EV34" s="8" t="n">
        <v>0</v>
      </c>
      <c r="EW34" s="48" t="n"/>
      <c r="EX34" s="48" t="inlineStr">
        <is>
          <t>Anggota keluarga - Laki-laki Anggota keluarga - Perempuan dewasa</t>
        </is>
      </c>
      <c r="EY34" s="8" t="n">
        <v>1</v>
      </c>
      <c r="EZ34" s="8" t="n">
        <v>1</v>
      </c>
      <c r="FA34" s="8" t="n">
        <v>0</v>
      </c>
      <c r="FB34" s="48" t="n"/>
      <c r="FC34" s="48" t="inlineStr">
        <is>
          <t>Setiap hari</t>
        </is>
      </c>
      <c r="FD34" s="48" t="n"/>
      <c r="FE34" s="48" t="inlineStr">
        <is>
          <t>Mengetahui</t>
        </is>
      </c>
      <c r="FF34" s="48" t="inlineStr">
        <is>
          <t>Selalu (setiap hari)</t>
        </is>
      </c>
      <c r="FG34" s="48" t="inlineStr">
        <is>
          <t>Mengetahui</t>
        </is>
      </c>
      <c r="FH34" s="48" t="inlineStr">
        <is>
          <t>Sering (setiap minggu)</t>
        </is>
      </c>
      <c r="FI34" s="48" t="inlineStr">
        <is>
          <t>Mengetahui</t>
        </is>
      </c>
      <c r="FJ34" s="48" t="inlineStr">
        <is>
          <t>Selalu (setiap hari)</t>
        </is>
      </c>
      <c r="FK34" s="48" t="inlineStr">
        <is>
          <t>Mengetahui</t>
        </is>
      </c>
      <c r="FL34" s="48" t="inlineStr">
        <is>
          <t>Sering (setiap minggu)</t>
        </is>
      </c>
      <c r="FM34" s="48" t="inlineStr">
        <is>
          <t>Mengetahui</t>
        </is>
      </c>
      <c r="FN34" s="48" t="inlineStr">
        <is>
          <t>Cukup sering (2 minggu sekali)</t>
        </is>
      </c>
      <c r="FO34" s="48" t="inlineStr">
        <is>
          <t>Mengetahui</t>
        </is>
      </c>
      <c r="FP34" s="48" t="inlineStr">
        <is>
          <t>Cukup sering (2 minggu sekali)</t>
        </is>
      </c>
      <c r="FQ34" s="48" t="inlineStr">
        <is>
          <t>Mengetahui</t>
        </is>
      </c>
      <c r="FR34" s="48" t="inlineStr">
        <is>
          <t>Ya</t>
        </is>
      </c>
      <c r="FS34" s="48" t="inlineStr">
        <is>
          <t>Mengetahui</t>
        </is>
      </c>
      <c r="FT34" s="48" t="inlineStr">
        <is>
          <t>Ya, selalu</t>
        </is>
      </c>
      <c r="FU34" s="48" t="inlineStr">
        <is>
          <t>Laki-laki dewasa Perempuan dewasa</t>
        </is>
      </c>
      <c r="FV34" s="8" t="n">
        <v>1</v>
      </c>
      <c r="FW34" s="8" t="n">
        <v>1</v>
      </c>
      <c r="FX34" s="8" t="n">
        <v>0</v>
      </c>
      <c r="FY34" s="8" t="n">
        <v>0</v>
      </c>
      <c r="FZ34" s="48" t="inlineStr">
        <is>
          <t>Memahami</t>
        </is>
      </c>
      <c r="GA34" s="48" t="inlineStr">
        <is>
          <t>CPO</t>
        </is>
      </c>
      <c r="GB34" s="8" t="n">
        <v>1</v>
      </c>
      <c r="GC34" s="8" t="n">
        <v>0</v>
      </c>
      <c r="GD34" s="8" t="n">
        <v>0</v>
      </c>
      <c r="GE34" s="8" t="n">
        <v>0</v>
      </c>
      <c r="GF34" s="48" t="n"/>
      <c r="GG34" s="48" t="inlineStr">
        <is>
          <t>Sering</t>
        </is>
      </c>
      <c r="GH34" s="48" t="inlineStr">
        <is>
          <t>Ya</t>
        </is>
      </c>
      <c r="GI34" s="48" t="inlineStr">
        <is>
          <t>Komunitas lokal</t>
        </is>
      </c>
      <c r="GJ34" s="8" t="n">
        <v>0</v>
      </c>
      <c r="GK34" s="8" t="n">
        <v>0</v>
      </c>
      <c r="GL34" s="8" t="n">
        <v>1</v>
      </c>
      <c r="GM34" s="8" t="n">
        <v>0</v>
      </c>
      <c r="GN34" s="48" t="n"/>
      <c r="GO34" s="8" t="n">
        <v>9</v>
      </c>
      <c r="GP34" s="48" t="inlineStr">
        <is>
          <t>Penuh (100%)</t>
        </is>
      </c>
      <c r="GQ34" s="48" t="inlineStr">
        <is>
          <t>Kayu bakar LPG</t>
        </is>
      </c>
      <c r="GR34" s="8" t="n">
        <v>1</v>
      </c>
      <c r="GS34" s="8" t="n">
        <v>1</v>
      </c>
      <c r="GT34" s="8" t="n">
        <v>0</v>
      </c>
      <c r="GU34" s="8" t="n">
        <v>0</v>
      </c>
      <c r="GV34" s="8" t="n">
        <v>0</v>
      </c>
      <c r="GW34" s="8" t="n">
        <v>0</v>
      </c>
      <c r="GX34" s="8" t="n">
        <v>0</v>
      </c>
      <c r="GY34" s="48" t="n"/>
      <c r="GZ34" s="48" t="inlineStr">
        <is>
          <t>Ya</t>
        </is>
      </c>
      <c r="HA34" s="8" t="n">
        <v>15</v>
      </c>
      <c r="HB34" s="8" t="n">
        <v>150000</v>
      </c>
      <c r="HC34" s="8" t="n">
        <v>5</v>
      </c>
      <c r="HD34" s="8" t="n">
        <v>50000</v>
      </c>
      <c r="HE34" s="8" t="n">
        <v>9</v>
      </c>
      <c r="HF34" s="8" t="n">
        <v>75000</v>
      </c>
      <c r="HG34" s="8" t="n">
        <v>3</v>
      </c>
      <c r="HH34" s="8" t="n">
        <v>25000</v>
      </c>
      <c r="HI34" s="48" t="n"/>
      <c r="HJ34" s="48" t="n"/>
      <c r="HK34" s="48" t="n"/>
      <c r="HL34" s="48" t="n"/>
      <c r="HM34" s="48" t="n"/>
      <c r="HN34" s="48" t="n"/>
      <c r="HO34" s="48" t="n"/>
      <c r="HP34" s="48" t="n"/>
      <c r="HQ34" s="48" t="n"/>
      <c r="HR34" s="48" t="n"/>
      <c r="HS34" s="48" t="n"/>
      <c r="HT34" s="48" t="n"/>
      <c r="HU34" s="48" t="n"/>
      <c r="HV34" s="48" t="n"/>
      <c r="HW34" s="48" t="n"/>
      <c r="HX34" s="48" t="n"/>
      <c r="HY34" s="8" t="n">
        <v>10</v>
      </c>
      <c r="HZ34" s="8" t="n">
        <v>100000</v>
      </c>
      <c r="IA34" s="8" t="n">
        <v>6</v>
      </c>
      <c r="IB34" s="8" t="n">
        <v>50000</v>
      </c>
      <c r="IC34" s="48" t="n"/>
      <c r="ID34" s="48" t="n"/>
      <c r="IE34" s="48" t="n"/>
      <c r="IF34" s="48" t="n"/>
      <c r="IG34" s="48" t="n"/>
      <c r="IH34" s="48" t="n"/>
      <c r="II34" s="48" t="n"/>
      <c r="IJ34" s="48" t="n"/>
      <c r="IK34" s="48" t="inlineStr">
        <is>
          <t>50-65 kg</t>
        </is>
      </c>
      <c r="IL34" s="48" t="inlineStr">
        <is>
          <t>3-5 jam</t>
        </is>
      </c>
      <c r="IM34" s="48" t="inlineStr">
        <is>
          <t>Ya</t>
        </is>
      </c>
      <c r="IN34" s="48" t="inlineStr">
        <is>
          <t>Tidak</t>
        </is>
      </c>
      <c r="IO34" s="48" t="inlineStr">
        <is>
          <t>Lebih bersih</t>
        </is>
      </c>
      <c r="IP34" s="48" t="n"/>
      <c r="IQ34" s="48" t="inlineStr">
        <is>
          <t>Tidak pernah</t>
        </is>
      </c>
      <c r="IR34" s="48" t="n"/>
      <c r="IS34" s="48" t="n"/>
      <c r="IT34" s="48" t="n"/>
      <c r="IU34" s="48" t="n"/>
      <c r="IV34" s="48" t="n"/>
      <c r="IW34" s="48" t="n"/>
      <c r="IX34" s="48" t="n"/>
      <c r="IY34" s="48" t="n"/>
      <c r="IZ34" s="48" t="inlineStr">
        <is>
          <t>Tidak pernah</t>
        </is>
      </c>
      <c r="JA34" s="48" t="n"/>
      <c r="JB34" s="48" t="n"/>
      <c r="JC34" s="48" t="n"/>
      <c r="JD34" s="48" t="n"/>
      <c r="JE34" s="48" t="n"/>
      <c r="JF34" s="48" t="n"/>
      <c r="JG34" s="48" t="n"/>
      <c r="JH34" s="48" t="n"/>
      <c r="JI34" s="48" t="inlineStr">
        <is>
          <t>Tidak pernah</t>
        </is>
      </c>
      <c r="JJ34" s="48" t="n"/>
      <c r="JK34" s="48" t="n"/>
      <c r="JL34" s="48" t="n"/>
      <c r="JM34" s="48" t="n"/>
      <c r="JN34" s="48" t="n"/>
      <c r="JO34" s="48" t="n"/>
      <c r="JP34" s="48" t="n"/>
      <c r="JQ34" s="48" t="n"/>
      <c r="JR34" s="48" t="inlineStr">
        <is>
          <t>Tidak pernah</t>
        </is>
      </c>
      <c r="JS34" s="48" t="n"/>
      <c r="JT34" s="48" t="n"/>
      <c r="JU34" s="48" t="n"/>
      <c r="JV34" s="48" t="n"/>
      <c r="JW34" s="48" t="n"/>
      <c r="JX34" s="48" t="n"/>
      <c r="JY34" s="48" t="n"/>
      <c r="JZ34" s="48" t="n"/>
      <c r="KA34" s="48" t="inlineStr">
        <is>
          <t>Tidak pernah</t>
        </is>
      </c>
      <c r="KB34" s="48" t="n"/>
      <c r="KC34" s="48" t="n"/>
      <c r="KD34" s="48" t="n"/>
      <c r="KE34" s="48" t="n"/>
      <c r="KF34" s="48" t="n"/>
      <c r="KG34" s="48" t="n"/>
      <c r="KH34" s="48" t="n"/>
      <c r="KI34" s="48" t="n"/>
      <c r="KJ34" s="48" t="inlineStr">
        <is>
          <t>Tidak pernah</t>
        </is>
      </c>
      <c r="KK34" s="48" t="n"/>
      <c r="KL34" s="48" t="n"/>
      <c r="KM34" s="48" t="n"/>
      <c r="KN34" s="48" t="n"/>
      <c r="KO34" s="48" t="n"/>
      <c r="KP34" s="48" t="n"/>
      <c r="KQ34" s="48" t="n"/>
      <c r="KR34" s="48" t="n"/>
      <c r="KS34" s="48" t="inlineStr">
        <is>
          <t>Jauh lebih baik</t>
        </is>
      </c>
      <c r="KT34" s="48" t="inlineStr">
        <is>
          <t>0-1 kali</t>
        </is>
      </c>
      <c r="KU34" s="48" t="inlineStr">
        <is>
          <t>0-1 kali</t>
        </is>
      </c>
      <c r="KV34" s="48" t="inlineStr">
        <is>
          <t>Tidak ada</t>
        </is>
      </c>
      <c r="KW34" s="8" t="n">
        <v>0</v>
      </c>
      <c r="KX34" s="8" t="n">
        <v>0</v>
      </c>
      <c r="KY34" s="8" t="n">
        <v>0</v>
      </c>
      <c r="KZ34" s="8" t="n">
        <v>1</v>
      </c>
      <c r="LA34" s="48" t="inlineStr">
        <is>
          <t>Jauh lebih baik</t>
        </is>
      </c>
      <c r="LB34" s="48" t="inlineStr">
        <is>
          <t>Cukup membaik</t>
        </is>
      </c>
      <c r="LC34" s="8" t="n">
        <v>0</v>
      </c>
      <c r="LD34" s="8" t="n">
        <v>3</v>
      </c>
      <c r="LE34" s="8" t="n">
        <v>0</v>
      </c>
      <c r="LF34" s="8" t="n">
        <v>3</v>
      </c>
      <c r="LG34" s="48" t="inlineStr">
        <is>
          <t>Ya</t>
        </is>
      </c>
      <c r="LH34" s="8" t="n">
        <v>100000</v>
      </c>
      <c r="LI34" s="48" t="n"/>
      <c r="LJ34" s="48" t="inlineStr">
        <is>
          <t>Kebutuhan rumah tangga</t>
        </is>
      </c>
      <c r="LK34" s="8" t="n">
        <v>0</v>
      </c>
      <c r="LL34" s="8" t="n">
        <v>0</v>
      </c>
      <c r="LM34" s="8" t="n">
        <v>0</v>
      </c>
      <c r="LN34" s="8" t="n">
        <v>0</v>
      </c>
      <c r="LO34" s="8" t="n">
        <v>1</v>
      </c>
      <c r="LP34" s="8" t="n">
        <v>0</v>
      </c>
      <c r="LQ34" s="8" t="n">
        <v>0</v>
      </c>
      <c r="LR34" s="48" t="n"/>
      <c r="LS34" s="8" t="n">
        <v>15</v>
      </c>
      <c r="LT34" s="8" t="n">
        <v>15</v>
      </c>
      <c r="LU34" s="8" t="n">
        <v>0</v>
      </c>
      <c r="LV34" s="8" t="n">
        <v>5</v>
      </c>
      <c r="LW34" s="8" t="n">
        <v>5</v>
      </c>
      <c r="LX34" s="8" t="n">
        <v>0</v>
      </c>
      <c r="LY34" s="8" t="n">
        <v>7</v>
      </c>
      <c r="LZ34" s="8" t="n">
        <v>7</v>
      </c>
      <c r="MA34" s="8" t="n">
        <v>0</v>
      </c>
      <c r="MB34" s="48" t="inlineStr">
        <is>
          <t>Ya</t>
        </is>
      </c>
      <c r="MC34" s="8" t="n">
        <v>30</v>
      </c>
      <c r="MD34" s="8" t="n">
        <v>15</v>
      </c>
      <c r="ME34" s="8" t="n">
        <v>30</v>
      </c>
      <c r="MF34" s="8" t="n">
        <v>15</v>
      </c>
      <c r="MG34" s="8" t="n">
        <v>0</v>
      </c>
      <c r="MH34" s="8" t="n">
        <v>0</v>
      </c>
      <c r="MI34" s="48" t="inlineStr">
        <is>
          <t>Istirahat</t>
        </is>
      </c>
      <c r="MJ34" s="8" t="n">
        <v>0</v>
      </c>
      <c r="MK34" s="8" t="n">
        <v>0</v>
      </c>
      <c r="ML34" s="8" t="n">
        <v>1</v>
      </c>
      <c r="MM34" s="8" t="n">
        <v>0</v>
      </c>
      <c r="MN34" s="8" t="n">
        <v>0</v>
      </c>
      <c r="MO34" s="8" t="n">
        <v>0</v>
      </c>
      <c r="MP34" s="48" t="n"/>
      <c r="MQ34" s="48" t="n"/>
      <c r="MR34" s="48" t="inlineStr">
        <is>
          <t>istirahat melayani warga di rumah karena seorang kadus</t>
        </is>
      </c>
      <c r="MS34" s="48" t="n"/>
      <c r="MT34" s="48" t="inlineStr">
        <is>
          <t>santai</t>
        </is>
      </c>
      <c r="MU34" s="48" t="inlineStr">
        <is>
          <t>Tidak</t>
        </is>
      </c>
      <c r="MV34" s="48" t="n"/>
      <c r="MW34" s="48" t="n"/>
      <c r="MX34" s="48" t="n"/>
      <c r="MY34" s="48" t="n"/>
      <c r="MZ34" s="48" t="n"/>
      <c r="NA34" s="48" t="n"/>
      <c r="NB34" s="48" t="n"/>
      <c r="NC34" s="48" t="n"/>
      <c r="ND34" s="48" t="n"/>
      <c r="NE34" s="48" t="n"/>
      <c r="NF34" s="48" t="n"/>
      <c r="NG34" s="48" t="n"/>
      <c r="NH34" s="48" t="n"/>
      <c r="NI34" s="48" t="n"/>
      <c r="NJ34" s="48" t="n"/>
      <c r="NK34" s="48" t="n"/>
      <c r="NL34" s="48" t="inlineStr">
        <is>
          <t>Ya</t>
        </is>
      </c>
      <c r="NM34" s="48" t="inlineStr">
        <is>
          <t>Kombinasi dana mandiri dan dana hibah</t>
        </is>
      </c>
      <c r="NN34" s="48" t="inlineStr">
        <is>
          <t>&gt;11.000.001</t>
        </is>
      </c>
      <c r="NO34" s="48" t="inlineStr">
        <is>
          <t>Pemerintah</t>
        </is>
      </c>
      <c r="NP34" s="48" t="n"/>
      <c r="NQ34" s="48" t="n"/>
      <c r="NR34" s="48" t="n"/>
      <c r="NS34" s="48" t="n"/>
      <c r="NT34" s="48" t="n"/>
      <c r="NU34" s="48" t="n"/>
      <c r="NV34" s="48" t="inlineStr">
        <is>
          <t>Anggota keluarga - Laki-laki dewasa</t>
        </is>
      </c>
      <c r="NW34" s="48" t="n"/>
      <c r="NX34" s="48" t="inlineStr">
        <is>
          <t>Sedikit meningkat</t>
        </is>
      </c>
      <c r="NY34" s="8" t="n">
        <v>40</v>
      </c>
      <c r="NZ34" s="8" t="n">
        <v>10</v>
      </c>
      <c r="OA34" s="8" t="n">
        <v>0</v>
      </c>
      <c r="OB34" s="8" t="n">
        <v>5</v>
      </c>
      <c r="OC34" s="8" t="n">
        <v>5</v>
      </c>
      <c r="OD34" s="8" t="n">
        <v>0</v>
      </c>
      <c r="OE34" s="48" t="inlineStr">
        <is>
          <t>Jauh lebih baik</t>
        </is>
      </c>
      <c r="OF34" s="48" t="inlineStr">
        <is>
          <t>Jauh lebih baik (beda waktu memasak lebih cepat setengah jam atau lebih, ATAU tidak lagi ada rasa/bau makanan yang berubah, ATAU alasan lainnya)</t>
        </is>
      </c>
      <c r="OG34" s="48" t="inlineStr">
        <is>
          <t>Ya</t>
        </is>
      </c>
      <c r="OH34" s="8" t="n">
        <v>0</v>
      </c>
      <c r="OI34" s="8" t="n">
        <v>3</v>
      </c>
      <c r="OJ34" s="8" t="n">
        <v>0</v>
      </c>
      <c r="OK34" s="8" t="n">
        <v>0</v>
      </c>
      <c r="OL34" s="8" t="n">
        <v>0</v>
      </c>
      <c r="OM34" s="8" t="n">
        <v>0</v>
      </c>
      <c r="ON34" s="8" t="n">
        <v>0</v>
      </c>
      <c r="OO34" s="8" t="n">
        <v>0</v>
      </c>
      <c r="OP34" s="48">
        <f>VLOOKUP(AG34,'BUS 2'!$G$1:$CU$424,2,0)</f>
        <v/>
      </c>
      <c r="OQ34" s="8">
        <f>VLOOKUP(AG34,'BUS 2'!$G$1:$CU$424,3,0)</f>
        <v/>
      </c>
      <c r="OR34" s="8">
        <f>VLOOKUP(AG34,'BUS 2'!$G$1:$CU$424,4,0)</f>
        <v/>
      </c>
      <c r="OS34" s="8">
        <f>VLOOKUP(AG34,'BUS 2'!$G$1:$CU$424,5,0)</f>
        <v/>
      </c>
      <c r="OT34" s="8">
        <f>VLOOKUP(AG34,'BUS 2'!$G$1:$CU$424,6,0)</f>
        <v/>
      </c>
      <c r="OU34" s="8">
        <f>VLOOKUP(AG34,'BUS 2'!$G$1:$CU$424,7,0)</f>
        <v/>
      </c>
      <c r="OV34" s="8">
        <f>VLOOKUP(AG34,'BUS 2'!$G$1:$CU$424,8,0)</f>
        <v/>
      </c>
      <c r="OW34" s="8">
        <f>VLOOKUP(AG34,'BUS 2'!$G$1:$CU$424,9,0)</f>
        <v/>
      </c>
      <c r="OX34" s="8">
        <f>VLOOKUP(AG34,'BUS 2'!$G$1:$CU$424,10,0)</f>
        <v/>
      </c>
      <c r="OY34" s="8">
        <f>VLOOKUP(AG34,'BUS 2'!$G$1:$CU$424,11,0)</f>
        <v/>
      </c>
      <c r="OZ34" s="8">
        <f>VLOOKUP(AG34,'BUS 2'!$G$1:$CU$424,12,0)</f>
        <v/>
      </c>
      <c r="PA34" s="8">
        <f>VLOOKUP(AG34,'BUS 2'!$G$1:$CU$424,13,0)</f>
        <v/>
      </c>
      <c r="PB34" s="8">
        <f>VLOOKUP(AG34,'BUS 2'!$G$1:$CU$424,14,0)</f>
        <v/>
      </c>
      <c r="PC34" s="8">
        <f>VLOOKUP(AG34,'BUS 2'!$G$1:$CU$424,15,0)</f>
        <v/>
      </c>
      <c r="PD34" s="8">
        <f>VLOOKUP(AG34,'BUS 2'!$G$1:$CU$424,16,0)</f>
        <v/>
      </c>
      <c r="PE34" s="8">
        <f>VLOOKUP(AG34,'BUS 2'!$G$1:$CU$424,17,0)</f>
        <v/>
      </c>
      <c r="PF34" s="8">
        <f>VLOOKUP(AG34,'BUS 2'!$G$1:$CU$424,18,0)</f>
        <v/>
      </c>
      <c r="PG34" s="8">
        <f>VLOOKUP(AG34,'BUS 2'!$G$1:$CU$424,19,0)</f>
        <v/>
      </c>
      <c r="PH34" s="8">
        <f>VLOOKUP(AG34,'BUS 2'!$G$1:$CU$424,20,0)</f>
        <v/>
      </c>
      <c r="PI34" s="8">
        <f>VLOOKUP(AG34,'BUS 2'!$G$1:$CU$424,21,0)</f>
        <v/>
      </c>
      <c r="PJ34" s="8">
        <f>VLOOKUP(AG34,'BUS 2'!$G$1:$CU$424,22,0)</f>
        <v/>
      </c>
      <c r="PK34" s="8">
        <f>VLOOKUP(AG34,'BUS 2'!$G$1:$CU$424,23,0)</f>
        <v/>
      </c>
      <c r="PL34" s="8">
        <f>VLOOKUP(AG34,'BUS 2'!$G$1:$CU$424,24,0)</f>
        <v/>
      </c>
      <c r="PM34" s="8">
        <f>VLOOKUP(AG34,'BUS 2'!$G$1:$CU$424,25,0)</f>
        <v/>
      </c>
      <c r="PN34" s="8">
        <f>VLOOKUP(AG34,'BUS 2'!$G$1:$CU$424,26,0)</f>
        <v/>
      </c>
      <c r="PO34" s="8">
        <f>VLOOKUP(AG34,'BUS 2'!$G$1:$CU$424,27,0)</f>
        <v/>
      </c>
      <c r="PP34" s="8">
        <f>VLOOKUP(AG34,'BUS 2'!$G$1:$CU$424,28,0)</f>
        <v/>
      </c>
      <c r="PQ34" s="8">
        <f>VLOOKUP(AG34,'BUS 2'!$G$1:$CU$424,29,0)</f>
        <v/>
      </c>
      <c r="PR34" s="8">
        <f>VLOOKUP(AG34,'BUS 2'!$G$1:$CU$424,30,0)</f>
        <v/>
      </c>
      <c r="PS34" s="8">
        <f>VLOOKUP(AG34,'BUS 2'!$G$1:$CU$424,31,0)</f>
        <v/>
      </c>
      <c r="PT34" s="48" t="n"/>
      <c r="PU34" s="48" t="n"/>
      <c r="PV34" s="48" t="n"/>
      <c r="PW34" s="48" t="n"/>
      <c r="PX34" s="48" t="n"/>
      <c r="PY34" s="48" t="n"/>
      <c r="PZ34" s="48" t="n"/>
      <c r="QA34" s="48" t="n"/>
      <c r="QB34" s="48" t="n"/>
      <c r="QC34" s="48" t="n"/>
      <c r="QD34" s="48" t="n"/>
      <c r="QE34" s="48" t="inlineStr">
        <is>
          <t>1-Disebarkan ke lahan terbuka</t>
        </is>
      </c>
      <c r="QF34" s="8" t="n">
        <v>0</v>
      </c>
      <c r="QG34" s="8" t="n">
        <v>0</v>
      </c>
      <c r="QH34" s="8" t="n">
        <v>0</v>
      </c>
      <c r="QI34" s="8" t="n">
        <v>0</v>
      </c>
      <c r="QJ34" s="8" t="n">
        <v>0</v>
      </c>
      <c r="QK34" s="8" t="n">
        <v>1</v>
      </c>
      <c r="QL34" s="8" t="n">
        <v>0</v>
      </c>
      <c r="QM34" s="8" t="n">
        <v>0</v>
      </c>
      <c r="QN34" s="8" t="n">
        <v>0</v>
      </c>
      <c r="QO34" s="48" t="n"/>
      <c r="QP34" s="48" t="n"/>
      <c r="QQ34" s="48" t="n"/>
      <c r="QR34" s="48" t="n"/>
      <c r="QS34" s="48" t="n"/>
      <c r="QT34" s="48" t="n"/>
      <c r="QU34" s="48" t="n"/>
      <c r="QV34" s="48" t="n"/>
      <c r="QW34" s="48" t="n"/>
      <c r="QX34" s="48" t="n"/>
      <c r="QY34" s="48" t="n"/>
      <c r="QZ34" s="48" t="n"/>
      <c r="RA34" s="48" t="n"/>
      <c r="RB34" s="48" t="n"/>
      <c r="RC34" s="48" t="n"/>
      <c r="RD34" s="48" t="n"/>
      <c r="RE34" s="48" t="n"/>
      <c r="RF34" s="48" t="n"/>
      <c r="RG34" s="48" t="n"/>
      <c r="RH34" s="48" t="n"/>
      <c r="RI34" s="48" t="n"/>
      <c r="RJ34" s="48" t="n"/>
      <c r="RK34" s="48" t="n"/>
      <c r="RL34" s="48" t="n"/>
      <c r="RM34" s="48" t="n"/>
      <c r="RN34" s="48" t="n"/>
      <c r="RO34" s="48" t="n"/>
      <c r="RP34" s="48" t="n"/>
      <c r="RQ34" s="48" t="n"/>
      <c r="RR34" s="48" t="n"/>
      <c r="RS34" s="48" t="n"/>
      <c r="RT34" s="48" t="n"/>
      <c r="RU34" s="48" t="n"/>
      <c r="RV34" s="48" t="n"/>
      <c r="RW34" s="48" t="n"/>
      <c r="RX34" s="48" t="n"/>
      <c r="RY34" s="48" t="n"/>
      <c r="RZ34" s="48" t="n"/>
      <c r="SA34" s="48" t="n"/>
      <c r="SB34" s="48" t="n"/>
      <c r="SC34" s="48" t="n"/>
      <c r="SD34" s="48" t="n"/>
      <c r="SE34" s="48" t="n"/>
      <c r="SF34" s="48" t="n"/>
      <c r="SG34" s="48" t="n"/>
      <c r="SH34" s="48" t="n"/>
      <c r="SI34" s="48" t="n"/>
      <c r="SJ34" s="48" t="n"/>
      <c r="SK34" s="48" t="n"/>
      <c r="SL34" s="48" t="n"/>
      <c r="SM34" s="48" t="n"/>
      <c r="SN34" s="48" t="n"/>
      <c r="SO34" s="48" t="n"/>
      <c r="SP34" s="48" t="n"/>
      <c r="SQ34" s="48" t="n"/>
      <c r="SR34" s="48" t="n"/>
      <c r="SS34" s="48" t="n"/>
      <c r="ST34" s="48" t="n"/>
      <c r="SU34" s="48" t="n"/>
      <c r="SV34" s="48" t="n"/>
      <c r="SW34" s="48" t="n"/>
      <c r="SX34" s="48" t="n"/>
      <c r="SY34" s="8">
        <f>VLOOKUP(AG34,'BUS 2'!$G$1:$CU$424,33,0)</f>
        <v/>
      </c>
      <c r="SZ34" s="48">
        <f>VLOOKUP(AG34,'BUS 2'!$G$1:$CU$424,34,0)</f>
        <v/>
      </c>
      <c r="TA34" s="48">
        <f>VLOOKUP(AG34,'BUS 2'!$G$1:$CU$424,35,0)</f>
        <v/>
      </c>
      <c r="TB34" s="48">
        <f>VLOOKUP(AG34,'BUS 2'!$G$1:$CU$424,36,0)</f>
        <v/>
      </c>
      <c r="TC34" s="48">
        <f>VLOOKUP(AG34,'BUS 2'!$G$1:$CU$424,37,0)</f>
        <v/>
      </c>
      <c r="TD34" s="48">
        <f>VLOOKUP(AG34,'BUS 2'!$G$1:$CU$424,38,0)</f>
        <v/>
      </c>
      <c r="TE34" s="48">
        <f>VLOOKUP(AG34,'BUS 2'!$G$1:$CU$424,39,0)</f>
        <v/>
      </c>
      <c r="TF34" s="48">
        <f>VLOOKUP(AG34,'BUS 2'!$G$1:$CU$424,40,0)</f>
        <v/>
      </c>
      <c r="TG34" s="8">
        <f>VLOOKUP(AG34,'BUS 2'!$G$1:$CU$424,42,0)</f>
        <v/>
      </c>
      <c r="TH34" s="8">
        <f>VLOOKUP(AG34,'BUS 2'!$G$1:$CU$424,43,0)</f>
        <v/>
      </c>
      <c r="TI34" s="8">
        <f>VLOOKUP(AG34,'BUS 2'!$G$1:$CU$424,44,0)</f>
        <v/>
      </c>
      <c r="TJ34" s="8">
        <f>VLOOKUP(AG34,'BUS 2'!$G$1:$CU$424,45,0)</f>
        <v/>
      </c>
      <c r="TK34" s="8">
        <f>VLOOKUP(AG34,'BUS 2'!$G$1:$CU$424,46,0)</f>
        <v/>
      </c>
      <c r="TL34" s="8">
        <f>VLOOKUP(AG34,'BUS 2'!$G$1:$CU$424,47,0)</f>
        <v/>
      </c>
      <c r="TM34" s="8">
        <f>VLOOKUP(AG34,'BUS 2'!$G$1:$CU$424,48,0)</f>
        <v/>
      </c>
      <c r="TN34" s="8">
        <f>VLOOKUP(AG34,'BUS 2'!$G$1:$CU$424,49,0)</f>
        <v/>
      </c>
      <c r="TO34" s="8">
        <f>VLOOKUP(AG34,'BUS 2'!$G$1:$CU$424,50,0)</f>
        <v/>
      </c>
      <c r="TP34" s="8">
        <f>VLOOKUP(AG34,'BUS 2'!$G$1:$CU$424,51,0)</f>
        <v/>
      </c>
      <c r="TQ34" s="8">
        <f>VLOOKUP(AG34,'BUS 2'!$G$1:$CU$424,52,0)</f>
        <v/>
      </c>
      <c r="TR34" s="8">
        <f>VLOOKUP(AG34,'BUS 2'!$G$1:$CU$424,53,0)</f>
        <v/>
      </c>
      <c r="TS34" s="48">
        <f>VLOOKUP(AG34,'BUS 2'!$G$1:$CU$424,54,0)</f>
        <v/>
      </c>
      <c r="TT34" s="48">
        <f>VLOOKUP(AG34,'BUS 2'!$G$1:$CU$424,55,0)</f>
        <v/>
      </c>
      <c r="TU34" s="48">
        <f>VLOOKUP(AG34,'BUS 2'!$G$1:$CU$424,56,0)</f>
        <v/>
      </c>
      <c r="TV34" s="48">
        <f>VLOOKUP(AG34,'BUS 2'!$G$1:$CU$424,57,0)</f>
        <v/>
      </c>
      <c r="TW34" s="48">
        <f>VLOOKUP(AG34,'BUS 2'!$G$1:$CU$424,58,0)</f>
        <v/>
      </c>
      <c r="TX34" s="48">
        <f>VLOOKUP(AG34,'BUS 2'!$G$1:$CU$424,59,0)</f>
        <v/>
      </c>
      <c r="TY34" s="48">
        <f>VLOOKUP(AG34,'BUS 2'!$G$1:$CU$424,60,0)</f>
        <v/>
      </c>
      <c r="TZ34" s="48">
        <f>VLOOKUP(AG34,'BUS 2'!$G$1:$CU$424,61,0)</f>
        <v/>
      </c>
      <c r="UA34" s="48">
        <f>VLOOKUP(AG34,'BUS 2'!$G$1:$CU$424,62,0)</f>
        <v/>
      </c>
      <c r="UB34" s="48">
        <f>VLOOKUP(AG34,'BUS 2'!$G$1:$CU$424,63,0)</f>
        <v/>
      </c>
      <c r="UC34" s="48">
        <f>VLOOKUP(AG34,'BUS 2'!$G$1:$CU$424,64,0)</f>
        <v/>
      </c>
      <c r="UD34" s="48">
        <f>VLOOKUP(AG34,'BUS 2'!$G$1:$CU$424,65,0)</f>
        <v/>
      </c>
      <c r="UE34" s="48">
        <f>VLOOKUP(AG34,'BUS 2'!$G$1:$CU$424,66,0)</f>
        <v/>
      </c>
      <c r="UF34" s="48">
        <f>VLOOKUP(AG34,'BUS 2'!$G$1:$CU$424,67,0)</f>
        <v/>
      </c>
      <c r="UG34" s="48">
        <f>VLOOKUP(AG34,'BUS 2'!$G$1:$CU$424,68,0)</f>
        <v/>
      </c>
      <c r="UH34" s="48">
        <f>VLOOKUP(AG34,'BUS 2'!$G$1:$CU$424,69,0)</f>
        <v/>
      </c>
      <c r="UI34" s="48">
        <f>VLOOKUP(AG34,'BUS 2'!$G$1:$CU$424,70,0)</f>
        <v/>
      </c>
      <c r="UJ34" s="48">
        <f>VLOOKUP(AG34,'BUS 2'!$G$1:$CU$424,71,0)</f>
        <v/>
      </c>
      <c r="UK34" s="48">
        <f>VLOOKUP(AG34,'BUS 2'!$G$1:$CU$424,72,0)</f>
        <v/>
      </c>
      <c r="UL34" s="48">
        <f>VLOOKUP(AG34,'BUS 2'!$G$1:$CU$424,73,0)</f>
        <v/>
      </c>
      <c r="UM34" s="48">
        <f>VLOOKUP(AG34,'BUS 2'!$G$1:$CU$424,74,0)</f>
        <v/>
      </c>
      <c r="UN34" s="48">
        <f>VLOOKUP(AG34,'BUS 2'!$G$1:$CU$424,75,0)</f>
        <v/>
      </c>
      <c r="UO34" s="48">
        <f>VLOOKUP(AG34,'BUS 2'!$G$1:$CU$424,76,0)</f>
        <v/>
      </c>
      <c r="UP34" s="48">
        <f>VLOOKUP(AG34,'BUS 2'!$G$1:$CU$424,77,0)</f>
        <v/>
      </c>
      <c r="UQ34" s="48">
        <f>VLOOKUP(AG34,'BUS 2'!$G$1:$CU$424,78,0)</f>
        <v/>
      </c>
      <c r="UR34" s="48">
        <f>VLOOKUP(AG34,'BUS 2'!$G$1:$CU$424,79,0)</f>
        <v/>
      </c>
      <c r="US34" s="48">
        <f>VLOOKUP(AG34,'BUS 2'!$G$1:$CU$424,80,0)</f>
        <v/>
      </c>
      <c r="UT34" s="48">
        <f>VLOOKUP(AG34,'BUS 2'!$G$1:$CU$424,81,0)</f>
        <v/>
      </c>
      <c r="UU34" s="48" t="n"/>
      <c r="UV34" s="48" t="inlineStr">
        <is>
          <t>Pemberian pakan di kandang</t>
        </is>
      </c>
      <c r="UW34" s="48" t="n"/>
      <c r="UX34" s="48" t="n"/>
      <c r="UY34" s="48" t="n"/>
      <c r="UZ34" s="48" t="n"/>
      <c r="VA34" s="48" t="n"/>
      <c r="VB34" s="48" t="n"/>
      <c r="VC34" s="48" t="n"/>
      <c r="VD34" s="48" t="inlineStr">
        <is>
          <t>Sangat teratur (setiap hari)</t>
        </is>
      </c>
      <c r="VE34" s="48" t="n"/>
      <c r="VF34" s="48" t="n"/>
      <c r="VG34" s="48" t="n"/>
      <c r="VH34" s="48" t="n"/>
      <c r="VI34" s="48" t="n"/>
      <c r="VJ34" s="48" t="n"/>
      <c r="VK34" s="48" t="n"/>
      <c r="VL34" s="48" t="inlineStr">
        <is>
          <t>Sering (1 kali sehari)</t>
        </is>
      </c>
      <c r="VM34" s="48" t="n"/>
      <c r="VN34" s="48" t="n"/>
      <c r="VO34" s="48" t="n"/>
      <c r="VP34" s="48" t="n"/>
      <c r="VQ34" s="48" t="n"/>
      <c r="VR34" s="48" t="n"/>
      <c r="VS34" s="48" t="n"/>
      <c r="VT34" s="48" t="n"/>
      <c r="VU34" s="48" t="n"/>
      <c r="VV34" s="48" t="n"/>
      <c r="VW34" s="48" t="n"/>
      <c r="VX34" s="48" t="n"/>
      <c r="VY34" s="48" t="n"/>
      <c r="VZ34" s="48" t="n"/>
      <c r="WA34" s="48" t="n"/>
      <c r="WB34" s="48" t="n"/>
      <c r="WC34" s="48" t="n"/>
      <c r="WD34" s="48" t="n"/>
      <c r="WE34" s="48" t="n"/>
      <c r="WF34" s="48" t="inlineStr">
        <is>
          <t>4-Disimpan dalam kotak bersekat 5-Untuk disebar di tanah (dan dibajak)</t>
        </is>
      </c>
      <c r="WG34" s="8" t="n">
        <v>0</v>
      </c>
      <c r="WH34" s="8" t="n">
        <v>0</v>
      </c>
      <c r="WI34" s="8" t="n">
        <v>0</v>
      </c>
      <c r="WJ34" s="8" t="n">
        <v>1</v>
      </c>
      <c r="WK34" s="8" t="n">
        <v>1</v>
      </c>
      <c r="WL34" s="8" t="n">
        <v>0</v>
      </c>
      <c r="WM34" s="8" t="n">
        <v>0</v>
      </c>
      <c r="WN34" s="8" t="n">
        <v>0</v>
      </c>
      <c r="WO34" s="48" t="n"/>
      <c r="WP34" s="48" t="n"/>
      <c r="WQ34" s="48" t="n"/>
      <c r="WR34" s="48" t="n"/>
      <c r="WS34" s="48" t="n"/>
      <c r="WT34" s="48" t="n"/>
      <c r="WU34" s="48" t="n"/>
      <c r="WV34" s="48" t="n"/>
      <c r="WW34" s="48" t="n"/>
      <c r="WX34" s="48" t="n"/>
      <c r="WY34" s="48" t="n"/>
      <c r="WZ34" s="48" t="n"/>
      <c r="XA34" s="48" t="n"/>
      <c r="XB34" s="48" t="n"/>
      <c r="XC34" s="48" t="n"/>
      <c r="XD34" s="48" t="n"/>
      <c r="XE34" s="48" t="n"/>
      <c r="XF34" s="48" t="n"/>
      <c r="XG34" s="48" t="n"/>
      <c r="XH34" s="48" t="n"/>
      <c r="XI34" s="48" t="n"/>
      <c r="XJ34" s="48" t="n"/>
      <c r="XK34" s="48" t="n"/>
      <c r="XL34" s="48" t="n"/>
      <c r="XM34" s="48" t="n"/>
      <c r="XN34" s="48" t="n"/>
      <c r="XO34" s="48" t="n"/>
      <c r="XP34" s="48" t="n"/>
      <c r="XQ34" s="48" t="n"/>
      <c r="XR34" s="48" t="n"/>
      <c r="XS34" s="48" t="n"/>
      <c r="XT34" s="48" t="n"/>
      <c r="XU34" s="48" t="n"/>
      <c r="XV34" s="48" t="n"/>
      <c r="XW34" s="48" t="n"/>
      <c r="XX34" s="48" t="n"/>
      <c r="XY34" s="48" t="n"/>
      <c r="XZ34" s="48" t="n"/>
      <c r="YA34" s="48" t="n"/>
      <c r="YB34" s="48" t="n"/>
      <c r="YC34" s="48" t="n"/>
      <c r="YD34" s="48" t="n"/>
      <c r="YE34" s="48" t="n"/>
      <c r="YF34" s="48" t="n"/>
      <c r="YG34" s="48" t="n"/>
      <c r="YH34" s="48" t="n"/>
      <c r="YI34" s="48" t="n"/>
      <c r="YJ34" s="48" t="n"/>
      <c r="YK34" s="48" t="n"/>
      <c r="YL34" s="48" t="n"/>
      <c r="YM34" s="48" t="n"/>
      <c r="YN34" s="48" t="n"/>
      <c r="YO34" s="48" t="n"/>
      <c r="YP34" s="48" t="n"/>
      <c r="YQ34" s="48" t="n"/>
      <c r="YR34" s="48" t="n"/>
      <c r="YS34" s="48" t="n"/>
      <c r="YT34" s="48" t="n"/>
      <c r="YU34" s="48" t="n"/>
      <c r="YV34" s="48" t="n"/>
      <c r="YW34" s="48" t="n"/>
      <c r="YX34" s="48" t="n"/>
      <c r="YY34" s="48" t="n"/>
      <c r="YZ34" s="48" t="n"/>
      <c r="ZA34" s="48" t="n"/>
      <c r="ZB34" s="48" t="n"/>
      <c r="ZC34" s="48" t="n"/>
      <c r="ZD34" s="48" t="n"/>
      <c r="ZE34" s="48" t="n"/>
      <c r="ZF34" s="48" t="n"/>
      <c r="ZG34" s="48" t="n"/>
      <c r="ZH34" s="48" t="n"/>
      <c r="ZI34" s="48" t="n"/>
      <c r="ZJ34" s="48" t="n"/>
      <c r="ZK34" s="48" t="n"/>
      <c r="ZL34" s="48" t="n"/>
      <c r="ZM34" s="48" t="n"/>
      <c r="ZN34" s="48" t="n"/>
      <c r="ZO34" s="48" t="n"/>
      <c r="ZP34" s="48" t="n"/>
      <c r="ZQ34" s="48" t="n"/>
      <c r="ZR34" s="48" t="n"/>
      <c r="ZS34" s="48" t="n"/>
      <c r="ZT34" s="48" t="n"/>
      <c r="ZU34" s="48" t="n"/>
      <c r="ZV34" s="48" t="n"/>
      <c r="ZW34" s="8" t="n">
        <v>2</v>
      </c>
      <c r="ZX34" s="48" t="n"/>
      <c r="ZY34" s="48" t="n"/>
      <c r="ZZ34" s="48" t="n"/>
      <c r="AAA34" s="48" t="n"/>
      <c r="AAB34" s="48" t="n"/>
      <c r="AAC34" s="48" t="n"/>
      <c r="AAD34" s="48" t="n"/>
      <c r="AAE34" s="48" t="inlineStr">
        <is>
          <t>Pakan segar (misal: rumput)</t>
        </is>
      </c>
      <c r="AAF34" s="48" t="n"/>
      <c r="AAG34" s="48" t="n"/>
      <c r="AAH34" s="48" t="n"/>
      <c r="AAI34" s="48" t="n"/>
      <c r="AAJ34" s="48" t="n"/>
      <c r="AAK34" s="48" t="n"/>
      <c r="AAL34" s="48" t="inlineStr">
        <is>
          <t>Ya</t>
        </is>
      </c>
      <c r="AAM34" s="48" t="inlineStr">
        <is>
          <t>Padat Cair</t>
        </is>
      </c>
      <c r="AAN34" s="8" t="n">
        <v>1</v>
      </c>
      <c r="AAO34" s="8" t="n">
        <v>1</v>
      </c>
      <c r="AAP34" s="8" t="n">
        <v>60</v>
      </c>
      <c r="AAQ34" s="8" t="n">
        <v>60</v>
      </c>
      <c r="AAR34" s="48" t="inlineStr">
        <is>
          <t>Ya</t>
        </is>
      </c>
      <c r="AAS34" s="48" t="inlineStr">
        <is>
          <t>Mengetahui</t>
        </is>
      </c>
      <c r="AAT34" s="48" t="inlineStr">
        <is>
          <t>Digunakan untuk pupuk di lahan pertanian sendiri Dibuang ke lahan sekitar kandang - yg ditanami tanaman Diberikan gratis ke orang lain</t>
        </is>
      </c>
      <c r="AAU34" s="8" t="n">
        <v>1</v>
      </c>
      <c r="AAV34" s="8" t="n">
        <v>0</v>
      </c>
      <c r="AAW34" s="8" t="n">
        <v>0</v>
      </c>
      <c r="AAX34" s="8" t="n">
        <v>1</v>
      </c>
      <c r="AAY34" s="8" t="n">
        <v>1</v>
      </c>
      <c r="AAZ34" s="8" t="n">
        <v>0</v>
      </c>
      <c r="ABA34" s="8" t="n">
        <v>0</v>
      </c>
      <c r="ABB34" s="48" t="inlineStr">
        <is>
          <t>Pupuk cair untuk tanaman</t>
        </is>
      </c>
      <c r="ABC34" s="8" t="n">
        <v>1</v>
      </c>
      <c r="ABD34" s="8" t="n">
        <v>0</v>
      </c>
      <c r="ABE34" s="8" t="n">
        <v>0</v>
      </c>
      <c r="ABF34" s="8" t="n">
        <v>0</v>
      </c>
      <c r="ABG34" s="8" t="n">
        <v>0</v>
      </c>
      <c r="ABH34" s="48" t="n"/>
      <c r="ABI34" s="48" t="n"/>
      <c r="ABJ34" s="48" t="n"/>
      <c r="ABK34" s="48" t="n"/>
      <c r="ABL34" s="48" t="n"/>
      <c r="ABM34" s="48" t="n"/>
      <c r="ABN34" s="48" t="n"/>
      <c r="ABO34" s="48" t="n"/>
      <c r="ABP34" s="48" t="n"/>
      <c r="ABQ34" s="11" t="inlineStr">
        <is>
          <t>Rumput pakan ternak</t>
        </is>
      </c>
      <c r="ABR34" s="48" t="inlineStr">
        <is>
          <t>Sering ( 1 minggu 2 kali)</t>
        </is>
      </c>
      <c r="ABS34" s="8" t="n">
        <v>5000</v>
      </c>
      <c r="ABT34" s="8" t="n">
        <v>300</v>
      </c>
      <c r="ABU34" s="8" t="n">
        <v>60</v>
      </c>
      <c r="ABV34" s="8" t="n">
        <v>60</v>
      </c>
      <c r="ABW34" s="48" t="inlineStr">
        <is>
          <t>Urea</t>
        </is>
      </c>
      <c r="ABX34" s="48" t="n"/>
      <c r="ABY34" s="8" t="n">
        <v>30</v>
      </c>
      <c r="ABZ34" s="8" t="n">
        <v>4000</v>
      </c>
      <c r="ACA34" s="8" t="n">
        <v>0</v>
      </c>
      <c r="ACB34" s="8" t="n">
        <v>4000</v>
      </c>
      <c r="ACC34" s="8" t="n">
        <v>500</v>
      </c>
      <c r="ACD34" s="8" t="n">
        <v>750</v>
      </c>
      <c r="ACE34" s="48" t="inlineStr">
        <is>
          <t>Ya</t>
        </is>
      </c>
      <c r="ACF34" s="48" t="inlineStr">
        <is>
          <t>Cukup meningkat</t>
        </is>
      </c>
      <c r="ACG34" s="48" t="inlineStr">
        <is>
          <t>Cukup meningkat</t>
        </is>
      </c>
      <c r="ACH34" s="48" t="inlineStr">
        <is>
          <t>Cukup meningkat</t>
        </is>
      </c>
      <c r="ACI34" s="48" t="n"/>
      <c r="ACJ34" s="48" t="n"/>
      <c r="ACK34" s="48" t="inlineStr">
        <is>
          <t>Tidak memiliki tempat untuk menyimpan Tidak punya waktu mengumpulkannya</t>
        </is>
      </c>
      <c r="ACL34" s="8" t="n">
        <v>0</v>
      </c>
      <c r="ACM34" s="8" t="n">
        <v>1</v>
      </c>
      <c r="ACN34" s="8" t="n">
        <v>1</v>
      </c>
      <c r="ACO34" s="8" t="n">
        <v>0</v>
      </c>
      <c r="ACP34" s="8" t="n">
        <v>0</v>
      </c>
      <c r="ACQ34" s="8" t="n">
        <v>0</v>
      </c>
      <c r="ACR34" s="8" t="n">
        <v>0</v>
      </c>
      <c r="ACS34" s="48" t="n"/>
      <c r="ACT34" s="48" t="inlineStr">
        <is>
          <t>tidak</t>
        </is>
      </c>
      <c r="ACU34" s="48" t="inlineStr">
        <is>
          <t>Manfaat besar dan membantu kehidupan sehari-hari</t>
        </is>
      </c>
      <c r="ACV34" s="48" t="inlineStr">
        <is>
          <t>Berkurang</t>
        </is>
      </c>
      <c r="ACW34" s="48" t="inlineStr">
        <is>
          <t>Anggota keluarga - Perempuan dewasa</t>
        </is>
      </c>
      <c r="ACX34" s="48" t="inlineStr">
        <is>
          <t>Setuju</t>
        </is>
      </c>
      <c r="ACY34" s="48" t="inlineStr">
        <is>
          <t>Anggota keluarga - Laki-laki dewasa Anggota keluarga - Perempuan dewasa</t>
        </is>
      </c>
      <c r="ACZ34" s="8" t="n">
        <v>1</v>
      </c>
      <c r="ADA34" s="8" t="n">
        <v>1</v>
      </c>
      <c r="ADB34" s="8" t="n">
        <v>0</v>
      </c>
      <c r="ADC34" s="8" t="n">
        <v>0</v>
      </c>
      <c r="ADD34" s="48" t="inlineStr">
        <is>
          <t>Sangat puas</t>
        </is>
      </c>
      <c r="ADE34" s="48" t="inlineStr">
        <is>
          <t>Sangat puas</t>
        </is>
      </c>
      <c r="ADF34" s="48" t="inlineStr">
        <is>
          <t>Sangat puas</t>
        </is>
      </c>
      <c r="ADG34" s="48" t="inlineStr">
        <is>
          <t>Sangat puas</t>
        </is>
      </c>
      <c r="ADH34" s="48" t="inlineStr">
        <is>
          <t>Tidak</t>
        </is>
      </c>
      <c r="ADI34" s="48" t="n"/>
      <c r="ADJ34" s="48" t="inlineStr">
        <is>
          <t>Sangat puas</t>
        </is>
      </c>
      <c r="ADK34" s="48" t="n"/>
      <c r="ADL34" s="48" t="n"/>
      <c r="ADM34" s="48" t="n"/>
      <c r="ADN34" s="48" t="n"/>
      <c r="ADO34" s="48" t="n"/>
      <c r="ADP34" s="48" t="n"/>
      <c r="ADQ34" s="48" t="n"/>
      <c r="ADR34" s="48" t="n"/>
      <c r="ADS34" s="48" t="n"/>
      <c r="ADT34" s="48" t="n"/>
      <c r="ADU34" s="48" t="inlineStr">
        <is>
          <t>Menghubungi CPO atau pendamping</t>
        </is>
      </c>
      <c r="ADV34" s="8" t="n">
        <v>0</v>
      </c>
      <c r="ADW34" s="8" t="n">
        <v>0</v>
      </c>
      <c r="ADX34" s="8" t="n">
        <v>0</v>
      </c>
      <c r="ADY34" s="8" t="n">
        <v>0</v>
      </c>
      <c r="ADZ34" s="8" t="n">
        <v>1</v>
      </c>
      <c r="AEA34" s="8" t="n">
        <v>0</v>
      </c>
      <c r="AEB34" s="8" t="n">
        <v>0</v>
      </c>
      <c r="AEC34" s="8" t="n">
        <v>0</v>
      </c>
      <c r="AED34" s="12" t="n"/>
      <c r="AEE34" s="17" t="inlineStr">
        <is>
          <t>Laki-laki dewasa</t>
        </is>
      </c>
      <c r="AEF34" s="48" t="n"/>
      <c r="AEG34" s="17" t="inlineStr">
        <is>
          <t>Menelepon atau WA langsung</t>
        </is>
      </c>
      <c r="AEH34" s="48" t="n"/>
      <c r="AEI34" s="11" t="inlineStr">
        <is>
          <t>Puas</t>
        </is>
      </c>
      <c r="AEJ34" s="48" t="inlineStr">
        <is>
          <t>Ya, selalu</t>
        </is>
      </c>
      <c r="AEK34"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34" s="18" t="n">
        <v>1</v>
      </c>
      <c r="AEM34" s="18" t="n">
        <v>1</v>
      </c>
      <c r="AEN34" s="18" t="n">
        <v>1</v>
      </c>
      <c r="AEO34" s="18" t="n">
        <v>1</v>
      </c>
      <c r="AEP34" s="18" t="n">
        <v>1</v>
      </c>
      <c r="AEQ34" s="18" t="n">
        <v>1</v>
      </c>
      <c r="AER34" s="18" t="n">
        <v>1</v>
      </c>
      <c r="AES34" s="18" t="n">
        <v>1</v>
      </c>
      <c r="AET34" s="18" t="n">
        <v>1</v>
      </c>
      <c r="AEU34" s="18" t="n">
        <v>0</v>
      </c>
      <c r="AEV34" s="18" t="n">
        <v>0</v>
      </c>
      <c r="AEW34" s="18" t="n">
        <v>0</v>
      </c>
      <c r="AEX34" s="48" t="n"/>
      <c r="AEY34" s="48" t="inlineStr">
        <is>
          <t>Mengurangi pengeluaran energi</t>
        </is>
      </c>
      <c r="AEZ34" s="48" t="n"/>
      <c r="AFA34" s="48" t="inlineStr">
        <is>
          <t>Pemerintah daerah</t>
        </is>
      </c>
      <c r="AFB34" s="48" t="n"/>
      <c r="AFC34" s="48" t="inlineStr">
        <is>
          <t>WhatsApp Image 2026-02-05 at 22.01.47 (1)-16_37_27.jpeg</t>
        </is>
      </c>
      <c r="AFD34" s="16" t="inlineStr">
        <is>
          <t>https://kf.kobotoolbox.org/api/v2/assets/avstPQqLr3Ab3ZdcVTXZ6f/data/665938658/attachments/attiPrrTjiW7gxa5hztUCMvW/</t>
        </is>
      </c>
      <c r="AFE34" s="48" t="inlineStr">
        <is>
          <t>WhatsApp Image 2026-02-05 at 22.01.47-16_37_35.jpeg</t>
        </is>
      </c>
      <c r="AFF34" s="16" t="inlineStr">
        <is>
          <t>https://kf.kobotoolbox.org/api/v2/assets/avstPQqLr3Ab3ZdcVTXZ6f/data/665938658/attachments/attwv9Yf9Raq48hjzQUdA6nN/</t>
        </is>
      </c>
      <c r="AFG34" s="48" t="inlineStr">
        <is>
          <t>manto</t>
        </is>
      </c>
      <c r="AFH34" s="48" t="n"/>
      <c r="AFI34" s="48" t="n"/>
    </row>
    <row r="35">
      <c r="A35" s="6" t="n">
        <v>46060</v>
      </c>
      <c r="B35" s="6" t="n">
        <v>46060</v>
      </c>
      <c r="C35" s="48" t="inlineStr">
        <is>
          <t>Marmanto</t>
        </is>
      </c>
      <c r="D35" s="48" t="inlineStr">
        <is>
          <t>Jugowahono</t>
        </is>
      </c>
      <c r="E35" s="8" t="n">
        <v>62889880430380</v>
      </c>
      <c r="F35" s="48" t="n"/>
      <c r="G35" s="8" t="n">
        <v>-7.21432151</v>
      </c>
      <c r="H35" s="8" t="n">
        <v>110.261292</v>
      </c>
      <c r="I35" s="48" t="n"/>
      <c r="J35" s="8" t="n">
        <v>4.97</v>
      </c>
      <c r="K35" s="48" t="n"/>
      <c r="L35" s="48" t="n"/>
      <c r="M35" s="8" t="n">
        <v>-7.2143766</v>
      </c>
      <c r="N35" s="8" t="n">
        <v>110.2612594</v>
      </c>
      <c r="O35" s="48" t="n"/>
      <c r="P35" s="8" t="n">
        <v>3.56</v>
      </c>
      <c r="Q35" s="48" t="n"/>
      <c r="R35" s="48" t="inlineStr">
        <is>
          <t>Jawa Tengah</t>
        </is>
      </c>
      <c r="S35" s="48" t="n"/>
      <c r="T35" s="48" t="n"/>
      <c r="U35" s="48" t="n"/>
      <c r="V35" s="48" t="n"/>
      <c r="W35" s="48" t="n"/>
      <c r="X35" s="48" t="n"/>
      <c r="Y35" s="48" t="n"/>
      <c r="Z35" s="48" t="n"/>
      <c r="AA35" s="48" t="n"/>
      <c r="AB35" s="48" t="n"/>
      <c r="AC35" s="48" t="inlineStr">
        <is>
          <t>Semarang</t>
        </is>
      </c>
      <c r="AD35" s="48" t="inlineStr">
        <is>
          <t>Getasan</t>
        </is>
      </c>
      <c r="AE35" s="48" t="inlineStr">
        <is>
          <t>Manggihan</t>
        </is>
      </c>
      <c r="AF35" s="48" t="inlineStr">
        <is>
          <t>SION</t>
        </is>
      </c>
      <c r="AG35" s="48" t="inlineStr">
        <is>
          <t>ONP0317</t>
        </is>
      </c>
      <c r="AH35" s="8" t="n">
        <v>2</v>
      </c>
      <c r="AI35" s="48" t="inlineStr">
        <is>
          <t>VPA2</t>
        </is>
      </c>
      <c r="AJ35" s="48" t="inlineStr">
        <is>
          <t>Aktif</t>
        </is>
      </c>
      <c r="AK35" s="8" t="n">
        <v>39</v>
      </c>
      <c r="AL35" s="48" t="inlineStr">
        <is>
          <t>Laki-laki</t>
        </is>
      </c>
      <c r="AM35" s="48" t="inlineStr">
        <is>
          <t>Sudah menikah</t>
        </is>
      </c>
      <c r="AN35" s="48" t="inlineStr">
        <is>
          <t>SMP/Sederajat</t>
        </is>
      </c>
      <c r="AO35" s="48" t="inlineStr">
        <is>
          <t>Petani</t>
        </is>
      </c>
      <c r="AP35" s="8" t="n">
        <v>1</v>
      </c>
      <c r="AQ35" s="8" t="n">
        <v>0</v>
      </c>
      <c r="AR35" s="8" t="n">
        <v>0</v>
      </c>
      <c r="AS35" s="8" t="n">
        <v>0</v>
      </c>
      <c r="AT35" s="8" t="n">
        <v>0</v>
      </c>
      <c r="AU35" s="8" t="n">
        <v>0</v>
      </c>
      <c r="AV35" s="8" t="n">
        <v>0</v>
      </c>
      <c r="AW35" s="8" t="n">
        <v>0</v>
      </c>
      <c r="AX35" s="48" t="n"/>
      <c r="AY35" s="48" t="inlineStr">
        <is>
          <t>Peternak</t>
        </is>
      </c>
      <c r="AZ35" s="8" t="n">
        <v>0</v>
      </c>
      <c r="BA35" s="8" t="n">
        <v>1</v>
      </c>
      <c r="BB35" s="8" t="n">
        <v>0</v>
      </c>
      <c r="BC35" s="8" t="n">
        <v>0</v>
      </c>
      <c r="BD35" s="8" t="n">
        <v>0</v>
      </c>
      <c r="BE35" s="8" t="n">
        <v>0</v>
      </c>
      <c r="BF35" s="8" t="n">
        <v>0</v>
      </c>
      <c r="BG35" s="8" t="n">
        <v>0</v>
      </c>
      <c r="BH35" s="48" t="n"/>
      <c r="BI35" s="48" t="inlineStr">
        <is>
          <t>Rp1.500.000 - Rp2.500.000</t>
        </is>
      </c>
      <c r="BJ35" s="8" t="n">
        <v>2</v>
      </c>
      <c r="BK35" s="8" t="n">
        <v>1</v>
      </c>
      <c r="BL35" s="8" t="n">
        <v>2</v>
      </c>
      <c r="BM35" s="8" t="n">
        <v>0</v>
      </c>
      <c r="BN35" s="48" t="inlineStr">
        <is>
          <t>Milik sendiri</t>
        </is>
      </c>
      <c r="BO35" s="48" t="inlineStr">
        <is>
          <t>Permanen (dinding bata dan semen)</t>
        </is>
      </c>
      <c r="BP35" s="8" t="n">
        <v>1</v>
      </c>
      <c r="BQ35" s="8" t="n">
        <v>0</v>
      </c>
      <c r="BR35" s="8" t="n">
        <v>0</v>
      </c>
      <c r="BS35" s="8" t="n">
        <v>0</v>
      </c>
      <c r="BT35" s="8" t="n">
        <v>0</v>
      </c>
      <c r="BU35" s="48" t="n"/>
      <c r="BV35" s="48" t="inlineStr">
        <is>
          <t>Keramik/ubin</t>
        </is>
      </c>
      <c r="BW35" s="8" t="n">
        <v>0</v>
      </c>
      <c r="BX35" s="8" t="n">
        <v>0</v>
      </c>
      <c r="BY35" s="8" t="n">
        <v>1</v>
      </c>
      <c r="BZ35" s="8" t="n">
        <v>0</v>
      </c>
      <c r="CA35" s="8" t="n">
        <v>0</v>
      </c>
      <c r="CB35" s="48" t="n"/>
      <c r="CC35" s="48" t="inlineStr">
        <is>
          <t>Genting</t>
        </is>
      </c>
      <c r="CD35" s="8" t="n">
        <v>0</v>
      </c>
      <c r="CE35" s="8" t="n">
        <v>0</v>
      </c>
      <c r="CF35" s="8" t="n">
        <v>0</v>
      </c>
      <c r="CG35" s="8" t="n">
        <v>0</v>
      </c>
      <c r="CH35" s="8" t="n">
        <v>0</v>
      </c>
      <c r="CI35" s="8" t="n">
        <v>1</v>
      </c>
      <c r="CJ35" s="8" t="n">
        <v>0</v>
      </c>
      <c r="CK35" s="48" t="n"/>
      <c r="CL35" s="48" t="inlineStr">
        <is>
          <t>Ya</t>
        </is>
      </c>
      <c r="CM35" s="8" t="n">
        <v>2024</v>
      </c>
      <c r="CN35" s="48" t="inlineStr">
        <is>
          <t>Fixed-Dome (Kubah Tetap)</t>
        </is>
      </c>
      <c r="CO35" s="48" t="inlineStr">
        <is>
          <t>6 m³ (4-5 ekor sapi, ±5 jam memasak/hari, ±50 kg</t>
        </is>
      </c>
      <c r="CP35" s="48" t="inlineStr">
        <is>
          <t>Anggota keluarga - laki-laki</t>
        </is>
      </c>
      <c r="CQ35" s="8" t="n">
        <v>0</v>
      </c>
      <c r="CR35" s="8" t="n">
        <v>0</v>
      </c>
      <c r="CS35" s="8" t="n">
        <v>0</v>
      </c>
      <c r="CT35" s="8" t="n">
        <v>0</v>
      </c>
      <c r="CU35" s="10" t="n">
        <v>1</v>
      </c>
      <c r="CV35" s="10" t="n">
        <v>0</v>
      </c>
      <c r="CW35" s="10" t="n">
        <v>0</v>
      </c>
      <c r="CX35" s="8" t="n">
        <v>0</v>
      </c>
      <c r="CY35" s="48" t="inlineStr">
        <is>
          <t>Anggota keluarga - laki-laki</t>
        </is>
      </c>
      <c r="CZ35" s="8" t="n">
        <v>1</v>
      </c>
      <c r="DA35" s="8" t="n">
        <v>0</v>
      </c>
      <c r="DB35" s="8" t="n">
        <v>0</v>
      </c>
      <c r="DC35" s="48" t="n"/>
      <c r="DD35" s="48" t="inlineStr">
        <is>
          <t>Anggota keluarga - laki-laki CPO atau pendamping</t>
        </is>
      </c>
      <c r="DE35" s="8" t="n">
        <v>1</v>
      </c>
      <c r="DF35" s="8" t="n">
        <v>0</v>
      </c>
      <c r="DG35" s="8" t="n">
        <v>1</v>
      </c>
      <c r="DH35" s="8" t="n">
        <v>0</v>
      </c>
      <c r="DI35" s="48" t="n"/>
      <c r="DJ35" s="48" t="inlineStr">
        <is>
          <t>Anggota keluarga - laki-laki CPO atau pendamping</t>
        </is>
      </c>
      <c r="DK35" s="8" t="n">
        <v>1</v>
      </c>
      <c r="DL35" s="8" t="n">
        <v>0</v>
      </c>
      <c r="DM35" s="8" t="n">
        <v>1</v>
      </c>
      <c r="DN35" s="8" t="n">
        <v>0</v>
      </c>
      <c r="DO35" s="48" t="n"/>
      <c r="DP35" s="8" t="n">
        <v>1</v>
      </c>
      <c r="DQ35" s="8" t="n">
        <v>0</v>
      </c>
      <c r="DR35" s="8" t="n">
        <v>0</v>
      </c>
      <c r="DS35" s="48" t="n"/>
      <c r="DT35" s="48" t="n"/>
      <c r="DU35" s="48" t="n"/>
      <c r="DV35" s="48" t="inlineStr">
        <is>
          <t>Ya</t>
        </is>
      </c>
      <c r="DW35" s="48" t="n"/>
      <c r="DX35" s="48" t="n"/>
      <c r="DY35" s="48" t="n"/>
      <c r="DZ35" s="48" t="n"/>
      <c r="EA35" s="48" t="n"/>
      <c r="EB35" s="48" t="n"/>
      <c r="EC35" s="48" t="n"/>
      <c r="ED35" s="48" t="n"/>
      <c r="EE35" s="48" t="n"/>
      <c r="EF35" s="48" t="n"/>
      <c r="EG35" s="48" t="n"/>
      <c r="EH35" s="48" t="n"/>
      <c r="EI35" s="48" t="inlineStr">
        <is>
          <t>Tidak ada masalah</t>
        </is>
      </c>
      <c r="EJ35" s="8" t="n">
        <v>0</v>
      </c>
      <c r="EK35" s="8" t="n">
        <v>0</v>
      </c>
      <c r="EL35" s="8" t="n">
        <v>0</v>
      </c>
      <c r="EM35" s="8" t="n">
        <v>1</v>
      </c>
      <c r="EN35" s="8" t="n">
        <v>0</v>
      </c>
      <c r="EO35" s="11" t="n"/>
      <c r="EP35" s="48" t="inlineStr">
        <is>
          <t>Ya, cukup jelas dan mudah diikuti</t>
        </is>
      </c>
      <c r="EQ35" s="48" t="inlineStr">
        <is>
          <t>Pelatihan</t>
        </is>
      </c>
      <c r="ER35" s="48" t="inlineStr">
        <is>
          <t>CPO atau pendamping</t>
        </is>
      </c>
      <c r="ES35" s="8" t="n">
        <v>1</v>
      </c>
      <c r="ET35" s="8" t="n">
        <v>0</v>
      </c>
      <c r="EU35" s="8" t="n">
        <v>0</v>
      </c>
      <c r="EV35" s="8" t="n">
        <v>0</v>
      </c>
      <c r="EW35" s="48" t="n"/>
      <c r="EX35" s="48" t="inlineStr">
        <is>
          <t>Anggota keluarga - Laki-laki</t>
        </is>
      </c>
      <c r="EY35" s="8" t="n">
        <v>1</v>
      </c>
      <c r="EZ35" s="8" t="n">
        <v>0</v>
      </c>
      <c r="FA35" s="8" t="n">
        <v>0</v>
      </c>
      <c r="FB35" s="48" t="n"/>
      <c r="FC35" s="48" t="inlineStr">
        <is>
          <t>Setiap hari</t>
        </is>
      </c>
      <c r="FD35" s="48" t="n"/>
      <c r="FE35" s="48" t="inlineStr">
        <is>
          <t>Mengetahui</t>
        </is>
      </c>
      <c r="FF35" s="48" t="inlineStr">
        <is>
          <t>Selalu (setiap hari)</t>
        </is>
      </c>
      <c r="FG35" s="48" t="inlineStr">
        <is>
          <t>Mengetahui</t>
        </is>
      </c>
      <c r="FH35" s="48" t="inlineStr">
        <is>
          <t>Selalu (setiap hari)</t>
        </is>
      </c>
      <c r="FI35" s="48" t="inlineStr">
        <is>
          <t>Mengetahui</t>
        </is>
      </c>
      <c r="FJ35" s="48" t="inlineStr">
        <is>
          <t>Selalu (setiap hari)</t>
        </is>
      </c>
      <c r="FK35" s="48" t="inlineStr">
        <is>
          <t>Mengetahui</t>
        </is>
      </c>
      <c r="FL35" s="48" t="inlineStr">
        <is>
          <t>Sering (setiap minggu)</t>
        </is>
      </c>
      <c r="FM35" s="48" t="inlineStr">
        <is>
          <t>Mengetahui</t>
        </is>
      </c>
      <c r="FN35" s="48" t="inlineStr">
        <is>
          <t>Cukup sering (2 minggu sekali)</t>
        </is>
      </c>
      <c r="FO35" s="48" t="inlineStr">
        <is>
          <t>Mengetahui</t>
        </is>
      </c>
      <c r="FP35" s="48" t="inlineStr">
        <is>
          <t>Cukup sering (2 minggu sekali)</t>
        </is>
      </c>
      <c r="FQ35" s="48" t="inlineStr">
        <is>
          <t>Mengetahui</t>
        </is>
      </c>
      <c r="FR35" s="48" t="inlineStr">
        <is>
          <t>Ya</t>
        </is>
      </c>
      <c r="FS35" s="48" t="inlineStr">
        <is>
          <t>Mengetahui</t>
        </is>
      </c>
      <c r="FT35" s="48" t="inlineStr">
        <is>
          <t>Ya, selalu</t>
        </is>
      </c>
      <c r="FU35" s="48" t="inlineStr">
        <is>
          <t>Laki-laki dewasa Perempuan dewasa</t>
        </is>
      </c>
      <c r="FV35" s="8" t="n">
        <v>1</v>
      </c>
      <c r="FW35" s="8" t="n">
        <v>1</v>
      </c>
      <c r="FX35" s="8" t="n">
        <v>0</v>
      </c>
      <c r="FY35" s="8" t="n">
        <v>0</v>
      </c>
      <c r="FZ35" s="48" t="inlineStr">
        <is>
          <t>Sangat memahami</t>
        </is>
      </c>
      <c r="GA35" s="48" t="inlineStr">
        <is>
          <t>CPO</t>
        </is>
      </c>
      <c r="GB35" s="8" t="n">
        <v>1</v>
      </c>
      <c r="GC35" s="8" t="n">
        <v>0</v>
      </c>
      <c r="GD35" s="8" t="n">
        <v>0</v>
      </c>
      <c r="GE35" s="8" t="n">
        <v>0</v>
      </c>
      <c r="GF35" s="48" t="n"/>
      <c r="GG35" s="48" t="inlineStr">
        <is>
          <t>Sering</t>
        </is>
      </c>
      <c r="GH35" s="48" t="inlineStr">
        <is>
          <t>Ya</t>
        </is>
      </c>
      <c r="GI35" s="48" t="inlineStr">
        <is>
          <t>Teman/keluarga</t>
        </is>
      </c>
      <c r="GJ35" s="8" t="n">
        <v>0</v>
      </c>
      <c r="GK35" s="8" t="n">
        <v>1</v>
      </c>
      <c r="GL35" s="8" t="n">
        <v>0</v>
      </c>
      <c r="GM35" s="8" t="n">
        <v>0</v>
      </c>
      <c r="GN35" s="48" t="n"/>
      <c r="GO35" s="8" t="n">
        <v>9</v>
      </c>
      <c r="GP35" s="48" t="inlineStr">
        <is>
          <t>Penuh (100%)</t>
        </is>
      </c>
      <c r="GQ35" s="48" t="inlineStr">
        <is>
          <t>Kayu bakar LPG</t>
        </is>
      </c>
      <c r="GR35" s="8" t="n">
        <v>1</v>
      </c>
      <c r="GS35" s="8" t="n">
        <v>1</v>
      </c>
      <c r="GT35" s="8" t="n">
        <v>0</v>
      </c>
      <c r="GU35" s="8" t="n">
        <v>0</v>
      </c>
      <c r="GV35" s="8" t="n">
        <v>0</v>
      </c>
      <c r="GW35" s="8" t="n">
        <v>0</v>
      </c>
      <c r="GX35" s="8" t="n">
        <v>0</v>
      </c>
      <c r="GY35" s="48" t="n"/>
      <c r="GZ35" s="48" t="inlineStr">
        <is>
          <t>Ya</t>
        </is>
      </c>
      <c r="HA35" s="8" t="n">
        <v>15</v>
      </c>
      <c r="HB35" s="8" t="n">
        <v>150000</v>
      </c>
      <c r="HC35" s="8" t="n">
        <v>5</v>
      </c>
      <c r="HD35" s="8" t="n">
        <v>50000</v>
      </c>
      <c r="HE35" s="8" t="n">
        <v>12</v>
      </c>
      <c r="HF35" s="8" t="n">
        <v>100000</v>
      </c>
      <c r="HG35" s="8" t="n">
        <v>3</v>
      </c>
      <c r="HH35" s="8" t="n">
        <v>25000</v>
      </c>
      <c r="HI35" s="48" t="n"/>
      <c r="HJ35" s="48" t="n"/>
      <c r="HK35" s="48" t="n"/>
      <c r="HL35" s="48" t="n"/>
      <c r="HM35" s="48" t="n"/>
      <c r="HN35" s="48" t="n"/>
      <c r="HO35" s="48" t="n"/>
      <c r="HP35" s="48" t="n"/>
      <c r="HQ35" s="48" t="n"/>
      <c r="HR35" s="48" t="n"/>
      <c r="HS35" s="48" t="n"/>
      <c r="HT35" s="48" t="n"/>
      <c r="HU35" s="48" t="n"/>
      <c r="HV35" s="48" t="n"/>
      <c r="HW35" s="48" t="n"/>
      <c r="HX35" s="48" t="n"/>
      <c r="HY35" s="8" t="n">
        <v>10</v>
      </c>
      <c r="HZ35" s="8" t="n">
        <v>100000</v>
      </c>
      <c r="IA35" s="8" t="n">
        <v>9</v>
      </c>
      <c r="IB35" s="8" t="n">
        <v>75000</v>
      </c>
      <c r="IC35" s="48" t="n"/>
      <c r="ID35" s="48" t="n"/>
      <c r="IE35" s="48" t="n"/>
      <c r="IF35" s="48" t="n"/>
      <c r="IG35" s="48" t="n"/>
      <c r="IH35" s="48" t="n"/>
      <c r="II35" s="48" t="n"/>
      <c r="IJ35" s="48" t="n"/>
      <c r="IK35" s="48" t="inlineStr">
        <is>
          <t>50-65 kg</t>
        </is>
      </c>
      <c r="IL35" s="48" t="inlineStr">
        <is>
          <t>3-5 jam</t>
        </is>
      </c>
      <c r="IM35" s="48" t="inlineStr">
        <is>
          <t>Ya</t>
        </is>
      </c>
      <c r="IN35" s="48" t="inlineStr">
        <is>
          <t>Tidak</t>
        </is>
      </c>
      <c r="IO35" s="48" t="inlineStr">
        <is>
          <t>Lebih bersih</t>
        </is>
      </c>
      <c r="IP35" s="48" t="n"/>
      <c r="IQ35" s="48" t="inlineStr">
        <is>
          <t>Tidak pernah</t>
        </is>
      </c>
      <c r="IR35" s="48" t="n"/>
      <c r="IS35" s="48" t="n"/>
      <c r="IT35" s="48" t="n"/>
      <c r="IU35" s="48" t="n"/>
      <c r="IV35" s="48" t="n"/>
      <c r="IW35" s="48" t="n"/>
      <c r="IX35" s="48" t="n"/>
      <c r="IY35" s="48" t="n"/>
      <c r="IZ35" s="48" t="inlineStr">
        <is>
          <t>Tidak pernah</t>
        </is>
      </c>
      <c r="JA35" s="48" t="n"/>
      <c r="JB35" s="48" t="n"/>
      <c r="JC35" s="48" t="n"/>
      <c r="JD35" s="48" t="n"/>
      <c r="JE35" s="48" t="n"/>
      <c r="JF35" s="48" t="n"/>
      <c r="JG35" s="48" t="n"/>
      <c r="JH35" s="48" t="n"/>
      <c r="JI35" s="48" t="inlineStr">
        <is>
          <t>Tidak pernah</t>
        </is>
      </c>
      <c r="JJ35" s="48" t="n"/>
      <c r="JK35" s="48" t="n"/>
      <c r="JL35" s="48" t="n"/>
      <c r="JM35" s="48" t="n"/>
      <c r="JN35" s="48" t="n"/>
      <c r="JO35" s="48" t="n"/>
      <c r="JP35" s="48" t="n"/>
      <c r="JQ35" s="48" t="n"/>
      <c r="JR35" s="48" t="inlineStr">
        <is>
          <t>Tidak pernah</t>
        </is>
      </c>
      <c r="JS35" s="48" t="n"/>
      <c r="JT35" s="48" t="n"/>
      <c r="JU35" s="48" t="n"/>
      <c r="JV35" s="48" t="n"/>
      <c r="JW35" s="48" t="n"/>
      <c r="JX35" s="48" t="n"/>
      <c r="JY35" s="48" t="n"/>
      <c r="JZ35" s="48" t="n"/>
      <c r="KA35" s="48" t="inlineStr">
        <is>
          <t>Tidak pernah</t>
        </is>
      </c>
      <c r="KB35" s="48" t="n"/>
      <c r="KC35" s="48" t="n"/>
      <c r="KD35" s="48" t="n"/>
      <c r="KE35" s="48" t="n"/>
      <c r="KF35" s="48" t="n"/>
      <c r="KG35" s="48" t="n"/>
      <c r="KH35" s="48" t="n"/>
      <c r="KI35" s="48" t="n"/>
      <c r="KJ35" s="48" t="inlineStr">
        <is>
          <t>Tidak pernah</t>
        </is>
      </c>
      <c r="KK35" s="48" t="n"/>
      <c r="KL35" s="48" t="n"/>
      <c r="KM35" s="48" t="n"/>
      <c r="KN35" s="48" t="n"/>
      <c r="KO35" s="48" t="n"/>
      <c r="KP35" s="48" t="n"/>
      <c r="KQ35" s="48" t="n"/>
      <c r="KR35" s="48" t="n"/>
      <c r="KS35" s="48" t="inlineStr">
        <is>
          <t>Cukup membaik</t>
        </is>
      </c>
      <c r="KT35" s="48" t="inlineStr">
        <is>
          <t>0-1 kali</t>
        </is>
      </c>
      <c r="KU35" s="48" t="inlineStr">
        <is>
          <t>0-1 kali</t>
        </is>
      </c>
      <c r="KV35" s="48" t="inlineStr">
        <is>
          <t>Tidak ada</t>
        </is>
      </c>
      <c r="KW35" s="8" t="n">
        <v>0</v>
      </c>
      <c r="KX35" s="8" t="n">
        <v>0</v>
      </c>
      <c r="KY35" s="8" t="n">
        <v>0</v>
      </c>
      <c r="KZ35" s="8" t="n">
        <v>1</v>
      </c>
      <c r="LA35" s="48" t="inlineStr">
        <is>
          <t>Cukup membaik</t>
        </is>
      </c>
      <c r="LB35" s="48" t="inlineStr">
        <is>
          <t>Jauh lebih baik</t>
        </is>
      </c>
      <c r="LC35" s="8" t="n">
        <v>0</v>
      </c>
      <c r="LD35" s="8" t="n">
        <v>3</v>
      </c>
      <c r="LE35" s="8" t="n">
        <v>0</v>
      </c>
      <c r="LF35" s="8" t="n">
        <v>3</v>
      </c>
      <c r="LG35" s="48" t="inlineStr">
        <is>
          <t>Ya</t>
        </is>
      </c>
      <c r="LH35" s="8" t="n">
        <v>125000</v>
      </c>
      <c r="LI35" s="48" t="n"/>
      <c r="LJ35" s="48" t="inlineStr">
        <is>
          <t>Kebutuhan rumah tangga</t>
        </is>
      </c>
      <c r="LK35" s="8" t="n">
        <v>0</v>
      </c>
      <c r="LL35" s="8" t="n">
        <v>0</v>
      </c>
      <c r="LM35" s="8" t="n">
        <v>0</v>
      </c>
      <c r="LN35" s="8" t="n">
        <v>0</v>
      </c>
      <c r="LO35" s="8" t="n">
        <v>1</v>
      </c>
      <c r="LP35" s="8" t="n">
        <v>0</v>
      </c>
      <c r="LQ35" s="8" t="n">
        <v>0</v>
      </c>
      <c r="LR35" s="48" t="n"/>
      <c r="LS35" s="8" t="n">
        <v>15</v>
      </c>
      <c r="LT35" s="8" t="n">
        <v>15</v>
      </c>
      <c r="LU35" s="8" t="n">
        <v>0</v>
      </c>
      <c r="LV35" s="8" t="n">
        <v>5</v>
      </c>
      <c r="LW35" s="8" t="n">
        <v>5</v>
      </c>
      <c r="LX35" s="8" t="n">
        <v>0</v>
      </c>
      <c r="LY35" s="8" t="n">
        <v>5</v>
      </c>
      <c r="LZ35" s="8" t="n">
        <v>5</v>
      </c>
      <c r="MA35" s="8" t="n">
        <v>0</v>
      </c>
      <c r="MB35" s="48" t="inlineStr">
        <is>
          <t>Ya</t>
        </is>
      </c>
      <c r="MC35" s="8" t="n">
        <v>30</v>
      </c>
      <c r="MD35" s="8" t="n">
        <v>15</v>
      </c>
      <c r="ME35" s="8" t="n">
        <v>30</v>
      </c>
      <c r="MF35" s="8" t="n">
        <v>15</v>
      </c>
      <c r="MG35" s="8" t="n">
        <v>0</v>
      </c>
      <c r="MH35" s="8" t="n">
        <v>0</v>
      </c>
      <c r="MI35" s="48" t="inlineStr">
        <is>
          <t>Istirahat</t>
        </is>
      </c>
      <c r="MJ35" s="8" t="n">
        <v>0</v>
      </c>
      <c r="MK35" s="8" t="n">
        <v>0</v>
      </c>
      <c r="ML35" s="8" t="n">
        <v>1</v>
      </c>
      <c r="MM35" s="8" t="n">
        <v>0</v>
      </c>
      <c r="MN35" s="8" t="n">
        <v>0</v>
      </c>
      <c r="MO35" s="8" t="n">
        <v>0</v>
      </c>
      <c r="MP35" s="48" t="n"/>
      <c r="MQ35" s="48" t="n"/>
      <c r="MR35" s="48" t="inlineStr">
        <is>
          <t>istirahat</t>
        </is>
      </c>
      <c r="MS35" s="48" t="n"/>
      <c r="MT35" s="48" t="inlineStr">
        <is>
          <t>santai</t>
        </is>
      </c>
      <c r="MU35" s="48" t="inlineStr">
        <is>
          <t>Tidak</t>
        </is>
      </c>
      <c r="MV35" s="48" t="n"/>
      <c r="MW35" s="48" t="n"/>
      <c r="MX35" s="48" t="n"/>
      <c r="MY35" s="48" t="n"/>
      <c r="MZ35" s="48" t="n"/>
      <c r="NA35" s="48" t="n"/>
      <c r="NB35" s="48" t="n"/>
      <c r="NC35" s="48" t="n"/>
      <c r="ND35" s="48" t="n"/>
      <c r="NE35" s="48" t="n"/>
      <c r="NF35" s="48" t="n"/>
      <c r="NG35" s="48" t="n"/>
      <c r="NH35" s="48" t="n"/>
      <c r="NI35" s="48" t="n"/>
      <c r="NJ35" s="48" t="n"/>
      <c r="NK35" s="48" t="n"/>
      <c r="NL35" s="48" t="inlineStr">
        <is>
          <t>Ya</t>
        </is>
      </c>
      <c r="NM35" s="48" t="inlineStr">
        <is>
          <t>Kombinasi dana mandiri dan dana hibah</t>
        </is>
      </c>
      <c r="NN35" s="48" t="inlineStr">
        <is>
          <t>&gt;11.000.001</t>
        </is>
      </c>
      <c r="NO35" s="48" t="inlineStr">
        <is>
          <t>Pemerintah</t>
        </is>
      </c>
      <c r="NP35" s="48" t="n"/>
      <c r="NQ35" s="48" t="n"/>
      <c r="NR35" s="48" t="n"/>
      <c r="NS35" s="48" t="n"/>
      <c r="NT35" s="48" t="n"/>
      <c r="NU35" s="48" t="n"/>
      <c r="NV35" s="48" t="inlineStr">
        <is>
          <t>Anggota keluarga - Laki-laki dewasa</t>
        </is>
      </c>
      <c r="NW35" s="48" t="n"/>
      <c r="NX35" s="48" t="inlineStr">
        <is>
          <t>Sedikit meningkat</t>
        </is>
      </c>
      <c r="NY35" s="8" t="n">
        <v>40</v>
      </c>
      <c r="NZ35" s="8" t="n">
        <v>10</v>
      </c>
      <c r="OA35" s="8" t="n">
        <v>0</v>
      </c>
      <c r="OB35" s="8" t="n">
        <v>5</v>
      </c>
      <c r="OC35" s="8" t="n">
        <v>5</v>
      </c>
      <c r="OD35" s="8" t="n">
        <v>0</v>
      </c>
      <c r="OE35" s="48" t="inlineStr">
        <is>
          <t>Lebih baik</t>
        </is>
      </c>
      <c r="OF35" s="48" t="inlineStr">
        <is>
          <t>Jauh lebih baik (beda waktu memasak lebih cepat setengah jam atau lebih, ATAU tidak lagi ada rasa/bau makanan yang berubah, ATAU alasan lainnya)</t>
        </is>
      </c>
      <c r="OG35" s="48" t="inlineStr">
        <is>
          <t>Ya</t>
        </is>
      </c>
      <c r="OH35" s="8" t="n">
        <v>0</v>
      </c>
      <c r="OI35" s="8" t="n">
        <v>5</v>
      </c>
      <c r="OJ35" s="8" t="n">
        <v>0</v>
      </c>
      <c r="OK35" s="8" t="n">
        <v>0</v>
      </c>
      <c r="OL35" s="8" t="n">
        <v>0</v>
      </c>
      <c r="OM35" s="8" t="n">
        <v>0</v>
      </c>
      <c r="ON35" s="8" t="n">
        <v>0</v>
      </c>
      <c r="OO35" s="8" t="n">
        <v>0</v>
      </c>
      <c r="OP35" s="48">
        <f>VLOOKUP(AG35,'BUS 2'!$G$1:$CU$424,2,0)</f>
        <v/>
      </c>
      <c r="OQ35" s="8">
        <f>VLOOKUP(AG35,'BUS 2'!$G$1:$CU$424,3,0)</f>
        <v/>
      </c>
      <c r="OR35" s="8">
        <f>VLOOKUP(AG35,'BUS 2'!$G$1:$CU$424,4,0)</f>
        <v/>
      </c>
      <c r="OS35" s="8">
        <f>VLOOKUP(AG35,'BUS 2'!$G$1:$CU$424,5,0)</f>
        <v/>
      </c>
      <c r="OT35" s="8">
        <f>VLOOKUP(AG35,'BUS 2'!$G$1:$CU$424,6,0)</f>
        <v/>
      </c>
      <c r="OU35" s="8">
        <f>VLOOKUP(AG35,'BUS 2'!$G$1:$CU$424,7,0)</f>
        <v/>
      </c>
      <c r="OV35" s="8">
        <f>VLOOKUP(AG35,'BUS 2'!$G$1:$CU$424,8,0)</f>
        <v/>
      </c>
      <c r="OW35" s="8">
        <f>VLOOKUP(AG35,'BUS 2'!$G$1:$CU$424,9,0)</f>
        <v/>
      </c>
      <c r="OX35" s="8">
        <f>VLOOKUP(AG35,'BUS 2'!$G$1:$CU$424,10,0)</f>
        <v/>
      </c>
      <c r="OY35" s="8">
        <f>VLOOKUP(AG35,'BUS 2'!$G$1:$CU$424,11,0)</f>
        <v/>
      </c>
      <c r="OZ35" s="8">
        <f>VLOOKUP(AG35,'BUS 2'!$G$1:$CU$424,12,0)</f>
        <v/>
      </c>
      <c r="PA35" s="8">
        <f>VLOOKUP(AG35,'BUS 2'!$G$1:$CU$424,13,0)</f>
        <v/>
      </c>
      <c r="PB35" s="8">
        <f>VLOOKUP(AG35,'BUS 2'!$G$1:$CU$424,14,0)</f>
        <v/>
      </c>
      <c r="PC35" s="8">
        <f>VLOOKUP(AG35,'BUS 2'!$G$1:$CU$424,15,0)</f>
        <v/>
      </c>
      <c r="PD35" s="8">
        <f>VLOOKUP(AG35,'BUS 2'!$G$1:$CU$424,16,0)</f>
        <v/>
      </c>
      <c r="PE35" s="8">
        <f>VLOOKUP(AG35,'BUS 2'!$G$1:$CU$424,17,0)</f>
        <v/>
      </c>
      <c r="PF35" s="8">
        <f>VLOOKUP(AG35,'BUS 2'!$G$1:$CU$424,18,0)</f>
        <v/>
      </c>
      <c r="PG35" s="8">
        <f>VLOOKUP(AG35,'BUS 2'!$G$1:$CU$424,19,0)</f>
        <v/>
      </c>
      <c r="PH35" s="8">
        <f>VLOOKUP(AG35,'BUS 2'!$G$1:$CU$424,20,0)</f>
        <v/>
      </c>
      <c r="PI35" s="8">
        <f>VLOOKUP(AG35,'BUS 2'!$G$1:$CU$424,21,0)</f>
        <v/>
      </c>
      <c r="PJ35" s="8">
        <f>VLOOKUP(AG35,'BUS 2'!$G$1:$CU$424,22,0)</f>
        <v/>
      </c>
      <c r="PK35" s="8">
        <f>VLOOKUP(AG35,'BUS 2'!$G$1:$CU$424,23,0)</f>
        <v/>
      </c>
      <c r="PL35" s="8">
        <f>VLOOKUP(AG35,'BUS 2'!$G$1:$CU$424,24,0)</f>
        <v/>
      </c>
      <c r="PM35" s="8">
        <f>VLOOKUP(AG35,'BUS 2'!$G$1:$CU$424,25,0)</f>
        <v/>
      </c>
      <c r="PN35" s="8">
        <f>VLOOKUP(AG35,'BUS 2'!$G$1:$CU$424,26,0)</f>
        <v/>
      </c>
      <c r="PO35" s="8">
        <f>VLOOKUP(AG35,'BUS 2'!$G$1:$CU$424,27,0)</f>
        <v/>
      </c>
      <c r="PP35" s="8">
        <f>VLOOKUP(AG35,'BUS 2'!$G$1:$CU$424,28,0)</f>
        <v/>
      </c>
      <c r="PQ35" s="8">
        <f>VLOOKUP(AG35,'BUS 2'!$G$1:$CU$424,29,0)</f>
        <v/>
      </c>
      <c r="PR35" s="8">
        <f>VLOOKUP(AG35,'BUS 2'!$G$1:$CU$424,30,0)</f>
        <v/>
      </c>
      <c r="PS35" s="8">
        <f>VLOOKUP(AG35,'BUS 2'!$G$1:$CU$424,31,0)</f>
        <v/>
      </c>
      <c r="PT35" s="48" t="n"/>
      <c r="PU35" s="48" t="n"/>
      <c r="PV35" s="48" t="n"/>
      <c r="PW35" s="48" t="n"/>
      <c r="PX35" s="48" t="n"/>
      <c r="PY35" s="48" t="n"/>
      <c r="PZ35" s="48" t="n"/>
      <c r="QA35" s="48" t="n"/>
      <c r="QB35" s="48" t="n"/>
      <c r="QC35" s="48" t="n"/>
      <c r="QD35" s="48" t="n"/>
      <c r="QE35" s="48" t="inlineStr">
        <is>
          <t>1-Disebarkan ke lahan terbuka</t>
        </is>
      </c>
      <c r="QF35" s="8" t="n">
        <v>0</v>
      </c>
      <c r="QG35" s="8" t="n">
        <v>0</v>
      </c>
      <c r="QH35" s="8" t="n">
        <v>0</v>
      </c>
      <c r="QI35" s="8" t="n">
        <v>0</v>
      </c>
      <c r="QJ35" s="8" t="n">
        <v>0</v>
      </c>
      <c r="QK35" s="8" t="n">
        <v>1</v>
      </c>
      <c r="QL35" s="8" t="n">
        <v>0</v>
      </c>
      <c r="QM35" s="8" t="n">
        <v>0</v>
      </c>
      <c r="QN35" s="8" t="n">
        <v>0</v>
      </c>
      <c r="QO35" s="48" t="n"/>
      <c r="QP35" s="48" t="n"/>
      <c r="QQ35" s="48" t="n"/>
      <c r="QR35" s="48" t="n"/>
      <c r="QS35" s="48" t="n"/>
      <c r="QT35" s="48" t="n"/>
      <c r="QU35" s="48" t="n"/>
      <c r="QV35" s="48" t="n"/>
      <c r="QW35" s="48" t="n"/>
      <c r="QX35" s="48" t="n"/>
      <c r="QY35" s="48" t="n"/>
      <c r="QZ35" s="48" t="n"/>
      <c r="RA35" s="48" t="n"/>
      <c r="RB35" s="48" t="n"/>
      <c r="RC35" s="48" t="n"/>
      <c r="RD35" s="48" t="n"/>
      <c r="RE35" s="48" t="n"/>
      <c r="RF35" s="48" t="n"/>
      <c r="RG35" s="48" t="n"/>
      <c r="RH35" s="48" t="n"/>
      <c r="RI35" s="48" t="n"/>
      <c r="RJ35" s="48" t="n"/>
      <c r="RK35" s="48" t="n"/>
      <c r="RL35" s="48" t="n"/>
      <c r="RM35" s="48" t="n"/>
      <c r="RN35" s="48" t="n"/>
      <c r="RO35" s="48" t="n"/>
      <c r="RP35" s="48" t="n"/>
      <c r="RQ35" s="48" t="n"/>
      <c r="RR35" s="48" t="n"/>
      <c r="RS35" s="48" t="n"/>
      <c r="RT35" s="48" t="n"/>
      <c r="RU35" s="48" t="n"/>
      <c r="RV35" s="48" t="n"/>
      <c r="RW35" s="48" t="n"/>
      <c r="RX35" s="48" t="n"/>
      <c r="RY35" s="48" t="n"/>
      <c r="RZ35" s="48" t="n"/>
      <c r="SA35" s="48" t="n"/>
      <c r="SB35" s="48" t="n"/>
      <c r="SC35" s="48" t="n"/>
      <c r="SD35" s="48" t="n"/>
      <c r="SE35" s="48" t="n"/>
      <c r="SF35" s="48" t="n"/>
      <c r="SG35" s="48" t="n"/>
      <c r="SH35" s="48" t="n"/>
      <c r="SI35" s="48" t="n"/>
      <c r="SJ35" s="48" t="n"/>
      <c r="SK35" s="48" t="n"/>
      <c r="SL35" s="48" t="n"/>
      <c r="SM35" s="48" t="n"/>
      <c r="SN35" s="48" t="n"/>
      <c r="SO35" s="48" t="n"/>
      <c r="SP35" s="48" t="n"/>
      <c r="SQ35" s="48" t="n"/>
      <c r="SR35" s="48" t="n"/>
      <c r="SS35" s="48" t="n"/>
      <c r="ST35" s="48" t="n"/>
      <c r="SU35" s="48" t="n"/>
      <c r="SV35" s="48" t="n"/>
      <c r="SW35" s="48" t="n"/>
      <c r="SX35" s="48" t="n"/>
      <c r="SY35" s="8">
        <f>VLOOKUP(AG35,'BUS 2'!$G$1:$CU$424,33,0)</f>
        <v/>
      </c>
      <c r="SZ35" s="48">
        <f>VLOOKUP(AG35,'BUS 2'!$G$1:$CU$424,34,0)</f>
        <v/>
      </c>
      <c r="TA35" s="48">
        <f>VLOOKUP(AG35,'BUS 2'!$G$1:$CU$424,35,0)</f>
        <v/>
      </c>
      <c r="TB35" s="48">
        <f>VLOOKUP(AG35,'BUS 2'!$G$1:$CU$424,36,0)</f>
        <v/>
      </c>
      <c r="TC35" s="48">
        <f>VLOOKUP(AG35,'BUS 2'!$G$1:$CU$424,37,0)</f>
        <v/>
      </c>
      <c r="TD35" s="48">
        <f>VLOOKUP(AG35,'BUS 2'!$G$1:$CU$424,38,0)</f>
        <v/>
      </c>
      <c r="TE35" s="48">
        <f>VLOOKUP(AG35,'BUS 2'!$G$1:$CU$424,39,0)</f>
        <v/>
      </c>
      <c r="TF35" s="48">
        <f>VLOOKUP(AG35,'BUS 2'!$G$1:$CU$424,40,0)</f>
        <v/>
      </c>
      <c r="TG35" s="8">
        <f>VLOOKUP(AG35,'BUS 2'!$G$1:$CU$424,42,0)</f>
        <v/>
      </c>
      <c r="TH35" s="8">
        <f>VLOOKUP(AG35,'BUS 2'!$G$1:$CU$424,43,0)</f>
        <v/>
      </c>
      <c r="TI35" s="8">
        <f>VLOOKUP(AG35,'BUS 2'!$G$1:$CU$424,44,0)</f>
        <v/>
      </c>
      <c r="TJ35" s="8">
        <f>VLOOKUP(AG35,'BUS 2'!$G$1:$CU$424,45,0)</f>
        <v/>
      </c>
      <c r="TK35" s="8">
        <f>VLOOKUP(AG35,'BUS 2'!$G$1:$CU$424,46,0)</f>
        <v/>
      </c>
      <c r="TL35" s="8">
        <f>VLOOKUP(AG35,'BUS 2'!$G$1:$CU$424,47,0)</f>
        <v/>
      </c>
      <c r="TM35" s="8">
        <f>VLOOKUP(AG35,'BUS 2'!$G$1:$CU$424,48,0)</f>
        <v/>
      </c>
      <c r="TN35" s="8">
        <f>VLOOKUP(AG35,'BUS 2'!$G$1:$CU$424,49,0)</f>
        <v/>
      </c>
      <c r="TO35" s="8">
        <f>VLOOKUP(AG35,'BUS 2'!$G$1:$CU$424,50,0)</f>
        <v/>
      </c>
      <c r="TP35" s="8">
        <f>VLOOKUP(AG35,'BUS 2'!$G$1:$CU$424,51,0)</f>
        <v/>
      </c>
      <c r="TQ35" s="8">
        <f>VLOOKUP(AG35,'BUS 2'!$G$1:$CU$424,52,0)</f>
        <v/>
      </c>
      <c r="TR35" s="8">
        <f>VLOOKUP(AG35,'BUS 2'!$G$1:$CU$424,53,0)</f>
        <v/>
      </c>
      <c r="TS35" s="48">
        <f>VLOOKUP(AG35,'BUS 2'!$G$1:$CU$424,54,0)</f>
        <v/>
      </c>
      <c r="TT35" s="48">
        <f>VLOOKUP(AG35,'BUS 2'!$G$1:$CU$424,55,0)</f>
        <v/>
      </c>
      <c r="TU35" s="48">
        <f>VLOOKUP(AG35,'BUS 2'!$G$1:$CU$424,56,0)</f>
        <v/>
      </c>
      <c r="TV35" s="48">
        <f>VLOOKUP(AG35,'BUS 2'!$G$1:$CU$424,57,0)</f>
        <v/>
      </c>
      <c r="TW35" s="48">
        <f>VLOOKUP(AG35,'BUS 2'!$G$1:$CU$424,58,0)</f>
        <v/>
      </c>
      <c r="TX35" s="48">
        <f>VLOOKUP(AG35,'BUS 2'!$G$1:$CU$424,59,0)</f>
        <v/>
      </c>
      <c r="TY35" s="48">
        <f>VLOOKUP(AG35,'BUS 2'!$G$1:$CU$424,60,0)</f>
        <v/>
      </c>
      <c r="TZ35" s="48">
        <f>VLOOKUP(AG35,'BUS 2'!$G$1:$CU$424,61,0)</f>
        <v/>
      </c>
      <c r="UA35" s="48">
        <f>VLOOKUP(AG35,'BUS 2'!$G$1:$CU$424,62,0)</f>
        <v/>
      </c>
      <c r="UB35" s="48">
        <f>VLOOKUP(AG35,'BUS 2'!$G$1:$CU$424,63,0)</f>
        <v/>
      </c>
      <c r="UC35" s="48">
        <f>VLOOKUP(AG35,'BUS 2'!$G$1:$CU$424,64,0)</f>
        <v/>
      </c>
      <c r="UD35" s="48">
        <f>VLOOKUP(AG35,'BUS 2'!$G$1:$CU$424,65,0)</f>
        <v/>
      </c>
      <c r="UE35" s="48">
        <f>VLOOKUP(AG35,'BUS 2'!$G$1:$CU$424,66,0)</f>
        <v/>
      </c>
      <c r="UF35" s="48">
        <f>VLOOKUP(AG35,'BUS 2'!$G$1:$CU$424,67,0)</f>
        <v/>
      </c>
      <c r="UG35" s="48">
        <f>VLOOKUP(AG35,'BUS 2'!$G$1:$CU$424,68,0)</f>
        <v/>
      </c>
      <c r="UH35" s="48">
        <f>VLOOKUP(AG35,'BUS 2'!$G$1:$CU$424,69,0)</f>
        <v/>
      </c>
      <c r="UI35" s="48">
        <f>VLOOKUP(AG35,'BUS 2'!$G$1:$CU$424,70,0)</f>
        <v/>
      </c>
      <c r="UJ35" s="48">
        <f>VLOOKUP(AG35,'BUS 2'!$G$1:$CU$424,71,0)</f>
        <v/>
      </c>
      <c r="UK35" s="48">
        <f>VLOOKUP(AG35,'BUS 2'!$G$1:$CU$424,72,0)</f>
        <v/>
      </c>
      <c r="UL35" s="48">
        <f>VLOOKUP(AG35,'BUS 2'!$G$1:$CU$424,73,0)</f>
        <v/>
      </c>
      <c r="UM35" s="48">
        <f>VLOOKUP(AG35,'BUS 2'!$G$1:$CU$424,74,0)</f>
        <v/>
      </c>
      <c r="UN35" s="48">
        <f>VLOOKUP(AG35,'BUS 2'!$G$1:$CU$424,75,0)</f>
        <v/>
      </c>
      <c r="UO35" s="48">
        <f>VLOOKUP(AG35,'BUS 2'!$G$1:$CU$424,76,0)</f>
        <v/>
      </c>
      <c r="UP35" s="48">
        <f>VLOOKUP(AG35,'BUS 2'!$G$1:$CU$424,77,0)</f>
        <v/>
      </c>
      <c r="UQ35" s="48">
        <f>VLOOKUP(AG35,'BUS 2'!$G$1:$CU$424,78,0)</f>
        <v/>
      </c>
      <c r="UR35" s="48">
        <f>VLOOKUP(AG35,'BUS 2'!$G$1:$CU$424,79,0)</f>
        <v/>
      </c>
      <c r="US35" s="48">
        <f>VLOOKUP(AG35,'BUS 2'!$G$1:$CU$424,80,0)</f>
        <v/>
      </c>
      <c r="UT35" s="48">
        <f>VLOOKUP(AG35,'BUS 2'!$G$1:$CU$424,81,0)</f>
        <v/>
      </c>
      <c r="UU35" s="48" t="n"/>
      <c r="UV35" s="48" t="inlineStr">
        <is>
          <t>Pemberian pakan di kandang</t>
        </is>
      </c>
      <c r="UW35" s="48" t="n"/>
      <c r="UX35" s="48" t="n"/>
      <c r="UY35" s="48" t="n"/>
      <c r="UZ35" s="48" t="n"/>
      <c r="VA35" s="48" t="n"/>
      <c r="VB35" s="48" t="n"/>
      <c r="VC35" s="48" t="n"/>
      <c r="VD35" s="48" t="inlineStr">
        <is>
          <t>Sangat teratur (setiap hari)</t>
        </is>
      </c>
      <c r="VE35" s="48" t="n"/>
      <c r="VF35" s="48" t="n"/>
      <c r="VG35" s="48" t="n"/>
      <c r="VH35" s="48" t="n"/>
      <c r="VI35" s="48" t="n"/>
      <c r="VJ35" s="48" t="n"/>
      <c r="VK35" s="48" t="n"/>
      <c r="VL35" s="48" t="inlineStr">
        <is>
          <t>Sangat sering (&gt;1 kali sehari)</t>
        </is>
      </c>
      <c r="VM35" s="48" t="n"/>
      <c r="VN35" s="48" t="n"/>
      <c r="VO35" s="48" t="n"/>
      <c r="VP35" s="48" t="n"/>
      <c r="VQ35" s="48" t="n"/>
      <c r="VR35" s="48" t="n"/>
      <c r="VS35" s="48" t="n"/>
      <c r="VT35" s="48" t="n"/>
      <c r="VU35" s="48" t="n"/>
      <c r="VV35" s="48" t="n"/>
      <c r="VW35" s="48" t="n"/>
      <c r="VX35" s="48" t="n"/>
      <c r="VY35" s="48" t="n"/>
      <c r="VZ35" s="48" t="n"/>
      <c r="WA35" s="48" t="n"/>
      <c r="WB35" s="48" t="n"/>
      <c r="WC35" s="48" t="n"/>
      <c r="WD35" s="48" t="n"/>
      <c r="WE35" s="48" t="n"/>
      <c r="WF35" s="48" t="inlineStr">
        <is>
          <t>3-Disimpan terbuka (dry lot) 4-Disimpan dalam kotak bersekat 6-Digester biogas</t>
        </is>
      </c>
      <c r="WG35" s="8" t="n">
        <v>0</v>
      </c>
      <c r="WH35" s="8" t="n">
        <v>0</v>
      </c>
      <c r="WI35" s="8" t="n">
        <v>1</v>
      </c>
      <c r="WJ35" s="8" t="n">
        <v>1</v>
      </c>
      <c r="WK35" s="8" t="n">
        <v>0</v>
      </c>
      <c r="WL35" s="8" t="n">
        <v>1</v>
      </c>
      <c r="WM35" s="8" t="n">
        <v>0</v>
      </c>
      <c r="WN35" s="8" t="n">
        <v>0</v>
      </c>
      <c r="WO35" s="48" t="n"/>
      <c r="WP35" s="48" t="n"/>
      <c r="WQ35" s="48" t="n"/>
      <c r="WR35" s="48" t="n"/>
      <c r="WS35" s="48" t="n"/>
      <c r="WT35" s="48" t="n"/>
      <c r="WU35" s="48" t="n"/>
      <c r="WV35" s="48" t="n"/>
      <c r="WW35" s="48" t="n"/>
      <c r="WX35" s="48" t="n"/>
      <c r="WY35" s="48" t="n"/>
      <c r="WZ35" s="48" t="n"/>
      <c r="XA35" s="48" t="n"/>
      <c r="XB35" s="48" t="n"/>
      <c r="XC35" s="48" t="n"/>
      <c r="XD35" s="48" t="n"/>
      <c r="XE35" s="48" t="n"/>
      <c r="XF35" s="48" t="n"/>
      <c r="XG35" s="48" t="n"/>
      <c r="XH35" s="48" t="n"/>
      <c r="XI35" s="48" t="n"/>
      <c r="XJ35" s="48" t="n"/>
      <c r="XK35" s="48" t="n"/>
      <c r="XL35" s="48" t="n"/>
      <c r="XM35" s="48" t="n"/>
      <c r="XN35" s="48" t="n"/>
      <c r="XO35" s="48" t="n"/>
      <c r="XP35" s="48" t="n"/>
      <c r="XQ35" s="48" t="n"/>
      <c r="XR35" s="48" t="n"/>
      <c r="XS35" s="48" t="n"/>
      <c r="XT35" s="48" t="n"/>
      <c r="XU35" s="48" t="n"/>
      <c r="XV35" s="48" t="n"/>
      <c r="XW35" s="48" t="n"/>
      <c r="XX35" s="48" t="n"/>
      <c r="XY35" s="48" t="n"/>
      <c r="XZ35" s="48" t="n"/>
      <c r="YA35" s="48" t="n"/>
      <c r="YB35" s="48" t="n"/>
      <c r="YC35" s="48" t="n"/>
      <c r="YD35" s="48" t="n"/>
      <c r="YE35" s="48" t="n"/>
      <c r="YF35" s="48" t="n"/>
      <c r="YG35" s="48" t="n"/>
      <c r="YH35" s="48" t="n"/>
      <c r="YI35" s="48" t="n"/>
      <c r="YJ35" s="48" t="n"/>
      <c r="YK35" s="48" t="n"/>
      <c r="YL35" s="48" t="n"/>
      <c r="YM35" s="48" t="n"/>
      <c r="YN35" s="48" t="n"/>
      <c r="YO35" s="48" t="n"/>
      <c r="YP35" s="48" t="n"/>
      <c r="YQ35" s="48" t="n"/>
      <c r="YR35" s="48" t="n"/>
      <c r="YS35" s="48" t="n"/>
      <c r="YT35" s="48" t="n"/>
      <c r="YU35" s="48" t="n"/>
      <c r="YV35" s="48" t="n"/>
      <c r="YW35" s="48" t="n"/>
      <c r="YX35" s="48" t="n"/>
      <c r="YY35" s="48" t="n"/>
      <c r="YZ35" s="48" t="n"/>
      <c r="ZA35" s="48" t="n"/>
      <c r="ZB35" s="48" t="n"/>
      <c r="ZC35" s="48" t="n"/>
      <c r="ZD35" s="48" t="n"/>
      <c r="ZE35" s="48" t="n"/>
      <c r="ZF35" s="48" t="n"/>
      <c r="ZG35" s="48" t="n"/>
      <c r="ZH35" s="48" t="n"/>
      <c r="ZI35" s="48" t="n"/>
      <c r="ZJ35" s="48" t="n"/>
      <c r="ZK35" s="48" t="n"/>
      <c r="ZL35" s="48" t="n"/>
      <c r="ZM35" s="48" t="n"/>
      <c r="ZN35" s="48" t="n"/>
      <c r="ZO35" s="8" t="n">
        <v>60</v>
      </c>
      <c r="ZP35" s="48" t="n"/>
      <c r="ZQ35" s="48" t="n"/>
      <c r="ZR35" s="48" t="n"/>
      <c r="ZS35" s="48" t="n"/>
      <c r="ZT35" s="48" t="n"/>
      <c r="ZU35" s="48" t="n"/>
      <c r="ZV35" s="48" t="n"/>
      <c r="ZW35" s="8" t="n">
        <v>2</v>
      </c>
      <c r="ZX35" s="48" t="n"/>
      <c r="ZY35" s="48" t="n"/>
      <c r="ZZ35" s="48" t="n"/>
      <c r="AAA35" s="48" t="n"/>
      <c r="AAB35" s="48" t="n"/>
      <c r="AAC35" s="48" t="n"/>
      <c r="AAD35" s="48" t="n"/>
      <c r="AAE35" s="48" t="inlineStr">
        <is>
          <t>Pakan kering (misal: konsentrat, silase, pelet)</t>
        </is>
      </c>
      <c r="AAF35" s="48" t="n"/>
      <c r="AAG35" s="48" t="n"/>
      <c r="AAH35" s="48" t="n"/>
      <c r="AAI35" s="48" t="n"/>
      <c r="AAJ35" s="48" t="n"/>
      <c r="AAK35" s="48" t="n"/>
      <c r="AAL35" s="48" t="inlineStr">
        <is>
          <t>Ya</t>
        </is>
      </c>
      <c r="AAM35" s="48" t="inlineStr">
        <is>
          <t>Padat Cair</t>
        </is>
      </c>
      <c r="AAN35" s="8" t="n">
        <v>1</v>
      </c>
      <c r="AAO35" s="8" t="n">
        <v>1</v>
      </c>
      <c r="AAP35" s="8" t="n">
        <v>60</v>
      </c>
      <c r="AAQ35" s="8" t="n">
        <v>60</v>
      </c>
      <c r="AAR35" s="48" t="inlineStr">
        <is>
          <t>Ya</t>
        </is>
      </c>
      <c r="AAS35" s="48" t="inlineStr">
        <is>
          <t>Mengetahui</t>
        </is>
      </c>
      <c r="AAT35" s="48" t="inlineStr">
        <is>
          <t>Digunakan untuk pupuk di lahan pertanian sendiri Dibuang ke lahan sekitar kandang - yg ditanami tanaman Diberikan gratis ke orang lain</t>
        </is>
      </c>
      <c r="AAU35" s="8" t="n">
        <v>1</v>
      </c>
      <c r="AAV35" s="8" t="n">
        <v>0</v>
      </c>
      <c r="AAW35" s="8" t="n">
        <v>0</v>
      </c>
      <c r="AAX35" s="8" t="n">
        <v>1</v>
      </c>
      <c r="AAY35" s="8" t="n">
        <v>1</v>
      </c>
      <c r="AAZ35" s="8" t="n">
        <v>0</v>
      </c>
      <c r="ABA35" s="8" t="n">
        <v>0</v>
      </c>
      <c r="ABB35" s="48" t="inlineStr">
        <is>
          <t>Pupuk cair untuk tanaman</t>
        </is>
      </c>
      <c r="ABC35" s="8" t="n">
        <v>1</v>
      </c>
      <c r="ABD35" s="8" t="n">
        <v>0</v>
      </c>
      <c r="ABE35" s="8" t="n">
        <v>0</v>
      </c>
      <c r="ABF35" s="8" t="n">
        <v>0</v>
      </c>
      <c r="ABG35" s="8" t="n">
        <v>0</v>
      </c>
      <c r="ABH35" s="48" t="n"/>
      <c r="ABI35" s="48" t="n"/>
      <c r="ABJ35" s="48" t="n"/>
      <c r="ABK35" s="48" t="n"/>
      <c r="ABL35" s="48" t="n"/>
      <c r="ABM35" s="48" t="n"/>
      <c r="ABN35" s="48" t="n"/>
      <c r="ABO35" s="48" t="n"/>
      <c r="ABP35" s="48" t="n"/>
      <c r="ABQ35" s="11" t="inlineStr">
        <is>
          <t>Rumput pakan ternak</t>
        </is>
      </c>
      <c r="ABR35" s="48" t="inlineStr">
        <is>
          <t>Sering ( 1 minggu 2 kali)</t>
        </is>
      </c>
      <c r="ABS35" s="8" t="n">
        <v>3500</v>
      </c>
      <c r="ABT35" s="8" t="n">
        <v>300</v>
      </c>
      <c r="ABU35" s="8" t="n">
        <v>60</v>
      </c>
      <c r="ABV35" s="8" t="n">
        <v>60</v>
      </c>
      <c r="ABW35" s="48" t="inlineStr">
        <is>
          <t>Urea</t>
        </is>
      </c>
      <c r="ABX35" s="48" t="n"/>
      <c r="ABY35" s="8" t="n">
        <v>40</v>
      </c>
      <c r="ABZ35" s="8" t="n">
        <v>4000</v>
      </c>
      <c r="ACA35" s="8" t="n">
        <v>0</v>
      </c>
      <c r="ACB35" s="8" t="n">
        <v>4000</v>
      </c>
      <c r="ACC35" s="8" t="n">
        <v>500</v>
      </c>
      <c r="ACD35" s="8" t="n">
        <v>650</v>
      </c>
      <c r="ACE35" s="48" t="inlineStr">
        <is>
          <t>Ya</t>
        </is>
      </c>
      <c r="ACF35" s="48" t="inlineStr">
        <is>
          <t>Cukup meningkat</t>
        </is>
      </c>
      <c r="ACG35" s="48" t="inlineStr">
        <is>
          <t>Cukup meningkat</t>
        </is>
      </c>
      <c r="ACH35" s="48" t="inlineStr">
        <is>
          <t>Cukup meningkat</t>
        </is>
      </c>
      <c r="ACI35" s="48" t="n"/>
      <c r="ACJ35" s="48" t="n"/>
      <c r="ACK35" s="48" t="inlineStr">
        <is>
          <t>Tidak punya waktu mengumpulkannya Ladang/sawah terlalu jauh, sulit untuk mengangkut ke sana</t>
        </is>
      </c>
      <c r="ACL35" s="8" t="n">
        <v>0</v>
      </c>
      <c r="ACM35" s="8" t="n">
        <v>0</v>
      </c>
      <c r="ACN35" s="8" t="n">
        <v>1</v>
      </c>
      <c r="ACO35" s="8" t="n">
        <v>1</v>
      </c>
      <c r="ACP35" s="8" t="n">
        <v>0</v>
      </c>
      <c r="ACQ35" s="8" t="n">
        <v>0</v>
      </c>
      <c r="ACR35" s="8" t="n">
        <v>0</v>
      </c>
      <c r="ACS35" s="48" t="n"/>
      <c r="ACT35" s="48" t="inlineStr">
        <is>
          <t>tidak</t>
        </is>
      </c>
      <c r="ACU35" s="48" t="inlineStr">
        <is>
          <t>Manfaat besar dan membantu kehidupan sehari-hari</t>
        </is>
      </c>
      <c r="ACV35" s="48" t="inlineStr">
        <is>
          <t>Berkurang</t>
        </is>
      </c>
      <c r="ACW35" s="48" t="inlineStr">
        <is>
          <t>Anggota keluarga - Perempuan dewasa</t>
        </is>
      </c>
      <c r="ACX35" s="48" t="inlineStr">
        <is>
          <t>Setuju</t>
        </is>
      </c>
      <c r="ACY35" s="48" t="inlineStr">
        <is>
          <t>Anggota keluarga - Laki-laki dewasa Anggota keluarga - Perempuan dewasa Anggota keluarga - Anak-anak</t>
        </is>
      </c>
      <c r="ACZ35" s="8" t="n">
        <v>1</v>
      </c>
      <c r="ADA35" s="8" t="n">
        <v>1</v>
      </c>
      <c r="ADB35" s="8" t="n">
        <v>1</v>
      </c>
      <c r="ADC35" s="8" t="n">
        <v>0</v>
      </c>
      <c r="ADD35" s="48" t="inlineStr">
        <is>
          <t>Sangat puas</t>
        </is>
      </c>
      <c r="ADE35" s="48" t="inlineStr">
        <is>
          <t>Sangat puas</t>
        </is>
      </c>
      <c r="ADF35" s="48" t="inlineStr">
        <is>
          <t>Sangat puas</t>
        </is>
      </c>
      <c r="ADG35" s="48" t="inlineStr">
        <is>
          <t>Sangat puas</t>
        </is>
      </c>
      <c r="ADH35" s="48" t="inlineStr">
        <is>
          <t>Tidak</t>
        </is>
      </c>
      <c r="ADI35" s="48" t="n"/>
      <c r="ADJ35" s="48" t="inlineStr">
        <is>
          <t>Sangat puas</t>
        </is>
      </c>
      <c r="ADK35" s="48" t="n"/>
      <c r="ADL35" s="48" t="n"/>
      <c r="ADM35" s="48" t="n"/>
      <c r="ADN35" s="48" t="n"/>
      <c r="ADO35" s="48" t="n"/>
      <c r="ADP35" s="48" t="n"/>
      <c r="ADQ35" s="48" t="n"/>
      <c r="ADR35" s="48" t="n"/>
      <c r="ADS35" s="48" t="n"/>
      <c r="ADT35" s="48" t="n"/>
      <c r="ADU35" s="48" t="inlineStr">
        <is>
          <t>Menghubungi CPO atau pendamping</t>
        </is>
      </c>
      <c r="ADV35" s="8" t="n">
        <v>0</v>
      </c>
      <c r="ADW35" s="8" t="n">
        <v>0</v>
      </c>
      <c r="ADX35" s="8" t="n">
        <v>0</v>
      </c>
      <c r="ADY35" s="8" t="n">
        <v>0</v>
      </c>
      <c r="ADZ35" s="8" t="n">
        <v>1</v>
      </c>
      <c r="AEA35" s="8" t="n">
        <v>0</v>
      </c>
      <c r="AEB35" s="8" t="n">
        <v>0</v>
      </c>
      <c r="AEC35" s="8" t="n">
        <v>0</v>
      </c>
      <c r="AED35" s="12" t="n"/>
      <c r="AEE35" s="17" t="inlineStr">
        <is>
          <t>Laki-laki dewasa</t>
        </is>
      </c>
      <c r="AEF35" s="48" t="n"/>
      <c r="AEG35" s="17" t="inlineStr">
        <is>
          <t>Menelepon atau WA langsung</t>
        </is>
      </c>
      <c r="AEH35" s="48" t="n"/>
      <c r="AEI35" s="11" t="inlineStr">
        <is>
          <t>Puas</t>
        </is>
      </c>
      <c r="AEJ35" s="48" t="inlineStr">
        <is>
          <t>Ya, selalu</t>
        </is>
      </c>
      <c r="AEK35"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35" s="18" t="n">
        <v>1</v>
      </c>
      <c r="AEM35" s="18" t="n">
        <v>1</v>
      </c>
      <c r="AEN35" s="18" t="n">
        <v>1</v>
      </c>
      <c r="AEO35" s="18" t="n">
        <v>1</v>
      </c>
      <c r="AEP35" s="18" t="n">
        <v>1</v>
      </c>
      <c r="AEQ35" s="18" t="n">
        <v>1</v>
      </c>
      <c r="AER35" s="18" t="n">
        <v>1</v>
      </c>
      <c r="AES35" s="18" t="n">
        <v>1</v>
      </c>
      <c r="AET35" s="18" t="n">
        <v>1</v>
      </c>
      <c r="AEU35" s="18" t="n">
        <v>0</v>
      </c>
      <c r="AEV35" s="18" t="n">
        <v>0</v>
      </c>
      <c r="AEW35" s="18" t="n">
        <v>0</v>
      </c>
      <c r="AEX35" s="48" t="n"/>
      <c r="AEY35" s="48" t="inlineStr">
        <is>
          <t>Mengurangi pengeluaran energi</t>
        </is>
      </c>
      <c r="AEZ35" s="48" t="n"/>
      <c r="AFA35" s="48" t="inlineStr">
        <is>
          <t>Pemerintah daerah</t>
        </is>
      </c>
      <c r="AFB35" s="48" t="n"/>
      <c r="AFC35" s="48" t="inlineStr">
        <is>
          <t>WhatsApp Image 2026-02-05 at 22.02.24-16_58_4.jpeg</t>
        </is>
      </c>
      <c r="AFD35" s="16" t="inlineStr">
        <is>
          <t>https://kf.kobotoolbox.org/api/v2/assets/avstPQqLr3Ab3ZdcVTXZ6f/data/665950621/attachments/attWqE5Rx6fxgqLnrLpyUmwe/</t>
        </is>
      </c>
      <c r="AFE35" s="48" t="inlineStr">
        <is>
          <t>WhatsApp Image 2026-02-05 at 22.02.23-16_58_21.jpeg</t>
        </is>
      </c>
      <c r="AFF35" s="16" t="inlineStr">
        <is>
          <t>https://kf.kobotoolbox.org/api/v2/assets/avstPQqLr3Ab3ZdcVTXZ6f/data/665950621/attachments/att6ktxoJrEBj5uF2rbst6yp/</t>
        </is>
      </c>
      <c r="AFG35" s="48" t="inlineStr">
        <is>
          <t>manto</t>
        </is>
      </c>
      <c r="AFH35" s="48" t="n"/>
      <c r="AFI35" s="48" t="n"/>
    </row>
    <row r="36">
      <c r="A36" s="6" t="n">
        <v>46060</v>
      </c>
      <c r="B36" s="6" t="n">
        <v>46060</v>
      </c>
      <c r="C36" s="48" t="inlineStr">
        <is>
          <t>Marmanto</t>
        </is>
      </c>
      <c r="D36" s="48" t="inlineStr">
        <is>
          <t>Salimin</t>
        </is>
      </c>
      <c r="E36" s="8" t="n">
        <v>6285226208336</v>
      </c>
      <c r="F36" s="48" t="n"/>
      <c r="G36" s="8" t="n">
        <v>-7.209669</v>
      </c>
      <c r="H36" s="8" t="n">
        <v>110.26571</v>
      </c>
      <c r="I36" s="48" t="n"/>
      <c r="J36" s="8" t="n">
        <v>4.81</v>
      </c>
      <c r="K36" s="48" t="n"/>
      <c r="L36" s="48" t="n"/>
      <c r="M36" s="8" t="n">
        <v>-7.21412545</v>
      </c>
      <c r="N36" s="8" t="n">
        <v>110.2615111</v>
      </c>
      <c r="O36" s="48" t="n"/>
      <c r="P36" s="8" t="n">
        <v>4.95</v>
      </c>
      <c r="Q36" s="48" t="n"/>
      <c r="R36" s="48" t="inlineStr">
        <is>
          <t>Jawa Tengah</t>
        </is>
      </c>
      <c r="S36" s="48" t="n"/>
      <c r="T36" s="48" t="n"/>
      <c r="U36" s="48" t="n"/>
      <c r="V36" s="48" t="n"/>
      <c r="W36" s="48" t="n"/>
      <c r="X36" s="48" t="n"/>
      <c r="Y36" s="48" t="n"/>
      <c r="Z36" s="48" t="n"/>
      <c r="AA36" s="48" t="n"/>
      <c r="AB36" s="48" t="n"/>
      <c r="AC36" s="48" t="inlineStr">
        <is>
          <t>Semarang</t>
        </is>
      </c>
      <c r="AD36" s="48" t="inlineStr">
        <is>
          <t>Getasan</t>
        </is>
      </c>
      <c r="AE36" s="48" t="inlineStr">
        <is>
          <t>Manggihan</t>
        </is>
      </c>
      <c r="AF36" s="48" t="inlineStr">
        <is>
          <t>SION</t>
        </is>
      </c>
      <c r="AG36" s="48" t="inlineStr">
        <is>
          <t>ONP0341</t>
        </is>
      </c>
      <c r="AH36" s="8" t="n">
        <v>2</v>
      </c>
      <c r="AI36" s="48" t="inlineStr">
        <is>
          <t>VPA2</t>
        </is>
      </c>
      <c r="AJ36" s="48" t="inlineStr">
        <is>
          <t>Aktif</t>
        </is>
      </c>
      <c r="AK36" s="8" t="n">
        <v>50</v>
      </c>
      <c r="AL36" s="48" t="inlineStr">
        <is>
          <t>Laki-laki</t>
        </is>
      </c>
      <c r="AM36" s="48" t="inlineStr">
        <is>
          <t>Sudah menikah</t>
        </is>
      </c>
      <c r="AN36" s="48" t="inlineStr">
        <is>
          <t>SD/Sederajat</t>
        </is>
      </c>
      <c r="AO36" s="48" t="inlineStr">
        <is>
          <t>Peternak</t>
        </is>
      </c>
      <c r="AP36" s="8" t="n">
        <v>0</v>
      </c>
      <c r="AQ36" s="8" t="n">
        <v>1</v>
      </c>
      <c r="AR36" s="8" t="n">
        <v>0</v>
      </c>
      <c r="AS36" s="8" t="n">
        <v>0</v>
      </c>
      <c r="AT36" s="8" t="n">
        <v>0</v>
      </c>
      <c r="AU36" s="8" t="n">
        <v>0</v>
      </c>
      <c r="AV36" s="8" t="n">
        <v>0</v>
      </c>
      <c r="AW36" s="8" t="n">
        <v>0</v>
      </c>
      <c r="AX36" s="48" t="n"/>
      <c r="AY36" s="48" t="inlineStr">
        <is>
          <t>Peternak</t>
        </is>
      </c>
      <c r="AZ36" s="8" t="n">
        <v>0</v>
      </c>
      <c r="BA36" s="8" t="n">
        <v>1</v>
      </c>
      <c r="BB36" s="8" t="n">
        <v>0</v>
      </c>
      <c r="BC36" s="8" t="n">
        <v>0</v>
      </c>
      <c r="BD36" s="8" t="n">
        <v>0</v>
      </c>
      <c r="BE36" s="8" t="n">
        <v>0</v>
      </c>
      <c r="BF36" s="8" t="n">
        <v>0</v>
      </c>
      <c r="BG36" s="8" t="n">
        <v>0</v>
      </c>
      <c r="BH36" s="48" t="n"/>
      <c r="BI36" s="48" t="inlineStr">
        <is>
          <t>&gt;Rp3.500.000</t>
        </is>
      </c>
      <c r="BJ36" s="8" t="n">
        <v>2</v>
      </c>
      <c r="BK36" s="8" t="n">
        <v>2</v>
      </c>
      <c r="BL36" s="8" t="n">
        <v>0</v>
      </c>
      <c r="BM36" s="8" t="n">
        <v>0</v>
      </c>
      <c r="BN36" s="48" t="inlineStr">
        <is>
          <t>Milik sendiri</t>
        </is>
      </c>
      <c r="BO36" s="48" t="inlineStr">
        <is>
          <t>Permanen (dinding bata dan semen)</t>
        </is>
      </c>
      <c r="BP36" s="8" t="n">
        <v>1</v>
      </c>
      <c r="BQ36" s="8" t="n">
        <v>0</v>
      </c>
      <c r="BR36" s="8" t="n">
        <v>0</v>
      </c>
      <c r="BS36" s="8" t="n">
        <v>0</v>
      </c>
      <c r="BT36" s="8" t="n">
        <v>0</v>
      </c>
      <c r="BU36" s="48" t="n"/>
      <c r="BV36" s="48" t="inlineStr">
        <is>
          <t>Keramik/ubin</t>
        </is>
      </c>
      <c r="BW36" s="8" t="n">
        <v>0</v>
      </c>
      <c r="BX36" s="8" t="n">
        <v>0</v>
      </c>
      <c r="BY36" s="8" t="n">
        <v>1</v>
      </c>
      <c r="BZ36" s="8" t="n">
        <v>0</v>
      </c>
      <c r="CA36" s="8" t="n">
        <v>0</v>
      </c>
      <c r="CB36" s="48" t="n"/>
      <c r="CC36" s="48" t="inlineStr">
        <is>
          <t>Genting</t>
        </is>
      </c>
      <c r="CD36" s="8" t="n">
        <v>0</v>
      </c>
      <c r="CE36" s="8" t="n">
        <v>0</v>
      </c>
      <c r="CF36" s="8" t="n">
        <v>0</v>
      </c>
      <c r="CG36" s="8" t="n">
        <v>0</v>
      </c>
      <c r="CH36" s="8" t="n">
        <v>0</v>
      </c>
      <c r="CI36" s="8" t="n">
        <v>1</v>
      </c>
      <c r="CJ36" s="8" t="n">
        <v>0</v>
      </c>
      <c r="CK36" s="48" t="n"/>
      <c r="CL36" s="48" t="inlineStr">
        <is>
          <t>Ya</t>
        </is>
      </c>
      <c r="CM36" s="8" t="n">
        <v>2024</v>
      </c>
      <c r="CN36" s="48" t="inlineStr">
        <is>
          <t>Fixed-Dome (Kubah Tetap)</t>
        </is>
      </c>
      <c r="CO36" s="48" t="inlineStr">
        <is>
          <t>6 m³ (4-5 ekor sapi, ±5 jam memasak/hari, ±50 kg</t>
        </is>
      </c>
      <c r="CP36" s="48" t="inlineStr">
        <is>
          <t>Anggota keluarga - laki-laki</t>
        </is>
      </c>
      <c r="CQ36" s="8" t="n">
        <v>0</v>
      </c>
      <c r="CR36" s="8" t="n">
        <v>0</v>
      </c>
      <c r="CS36" s="8" t="n">
        <v>0</v>
      </c>
      <c r="CT36" s="8" t="n">
        <v>0</v>
      </c>
      <c r="CU36" s="10" t="n">
        <v>1</v>
      </c>
      <c r="CV36" s="10" t="n">
        <v>0</v>
      </c>
      <c r="CW36" s="10" t="n">
        <v>0</v>
      </c>
      <c r="CX36" s="8" t="n">
        <v>0</v>
      </c>
      <c r="CY36" s="48" t="inlineStr">
        <is>
          <t>Anggota keluarga - laki-laki</t>
        </is>
      </c>
      <c r="CZ36" s="8" t="n">
        <v>1</v>
      </c>
      <c r="DA36" s="8" t="n">
        <v>0</v>
      </c>
      <c r="DB36" s="8" t="n">
        <v>0</v>
      </c>
      <c r="DC36" s="48" t="n"/>
      <c r="DD36" s="48" t="inlineStr">
        <is>
          <t>Anggota keluarga - laki-laki CPO atau pendamping</t>
        </is>
      </c>
      <c r="DE36" s="8" t="n">
        <v>1</v>
      </c>
      <c r="DF36" s="8" t="n">
        <v>0</v>
      </c>
      <c r="DG36" s="8" t="n">
        <v>1</v>
      </c>
      <c r="DH36" s="8" t="n">
        <v>0</v>
      </c>
      <c r="DI36" s="48" t="n"/>
      <c r="DJ36" s="48" t="inlineStr">
        <is>
          <t>Anggota keluarga - laki-laki CPO atau pendamping</t>
        </is>
      </c>
      <c r="DK36" s="8" t="n">
        <v>1</v>
      </c>
      <c r="DL36" s="8" t="n">
        <v>0</v>
      </c>
      <c r="DM36" s="8" t="n">
        <v>1</v>
      </c>
      <c r="DN36" s="8" t="n">
        <v>0</v>
      </c>
      <c r="DO36" s="48" t="n"/>
      <c r="DP36" s="8" t="n">
        <v>1</v>
      </c>
      <c r="DQ36" s="8" t="n">
        <v>0</v>
      </c>
      <c r="DR36" s="8" t="n">
        <v>0</v>
      </c>
      <c r="DS36" s="48" t="n"/>
      <c r="DT36" s="48" t="n"/>
      <c r="DU36" s="48" t="n"/>
      <c r="DV36" s="48" t="inlineStr">
        <is>
          <t>Ya</t>
        </is>
      </c>
      <c r="DW36" s="48" t="n"/>
      <c r="DX36" s="48" t="n"/>
      <c r="DY36" s="48" t="n"/>
      <c r="DZ36" s="48" t="n"/>
      <c r="EA36" s="48" t="n"/>
      <c r="EB36" s="48" t="n"/>
      <c r="EC36" s="48" t="n"/>
      <c r="ED36" s="48" t="n"/>
      <c r="EE36" s="48" t="n"/>
      <c r="EF36" s="48" t="n"/>
      <c r="EG36" s="48" t="n"/>
      <c r="EH36" s="48" t="n"/>
      <c r="EI36" s="48" t="inlineStr">
        <is>
          <t>Tidak ada masalah</t>
        </is>
      </c>
      <c r="EJ36" s="8" t="n">
        <v>0</v>
      </c>
      <c r="EK36" s="8" t="n">
        <v>0</v>
      </c>
      <c r="EL36" s="8" t="n">
        <v>0</v>
      </c>
      <c r="EM36" s="8" t="n">
        <v>1</v>
      </c>
      <c r="EN36" s="8" t="n">
        <v>0</v>
      </c>
      <c r="EO36" s="11" t="n"/>
      <c r="EP36" s="48" t="inlineStr">
        <is>
          <t>Ya, cukup jelas dan mudah diikuti</t>
        </is>
      </c>
      <c r="EQ36" s="48" t="inlineStr">
        <is>
          <t>Pelatihan</t>
        </is>
      </c>
      <c r="ER36" s="48" t="inlineStr">
        <is>
          <t>CPO atau pendamping</t>
        </is>
      </c>
      <c r="ES36" s="8" t="n">
        <v>1</v>
      </c>
      <c r="ET36" s="8" t="n">
        <v>0</v>
      </c>
      <c r="EU36" s="8" t="n">
        <v>0</v>
      </c>
      <c r="EV36" s="8" t="n">
        <v>0</v>
      </c>
      <c r="EW36" s="48" t="n"/>
      <c r="EX36" s="48" t="inlineStr">
        <is>
          <t>Anggota keluarga - Laki-laki</t>
        </is>
      </c>
      <c r="EY36" s="8" t="n">
        <v>1</v>
      </c>
      <c r="EZ36" s="8" t="n">
        <v>0</v>
      </c>
      <c r="FA36" s="8" t="n">
        <v>0</v>
      </c>
      <c r="FB36" s="48" t="n"/>
      <c r="FC36" s="48" t="inlineStr">
        <is>
          <t>Setiap hari</t>
        </is>
      </c>
      <c r="FD36" s="48" t="n"/>
      <c r="FE36" s="48" t="inlineStr">
        <is>
          <t>Mengetahui</t>
        </is>
      </c>
      <c r="FF36" s="48" t="inlineStr">
        <is>
          <t>Selalu (setiap hari)</t>
        </is>
      </c>
      <c r="FG36" s="48" t="inlineStr">
        <is>
          <t>Mengetahui</t>
        </is>
      </c>
      <c r="FH36" s="48" t="inlineStr">
        <is>
          <t>Selalu (setiap hari)</t>
        </is>
      </c>
      <c r="FI36" s="48" t="inlineStr">
        <is>
          <t>Mengetahui</t>
        </is>
      </c>
      <c r="FJ36" s="48" t="inlineStr">
        <is>
          <t>Selalu (setiap hari)</t>
        </is>
      </c>
      <c r="FK36" s="48" t="inlineStr">
        <is>
          <t>Mengetahui</t>
        </is>
      </c>
      <c r="FL36" s="48" t="inlineStr">
        <is>
          <t>Sering (setiap minggu)</t>
        </is>
      </c>
      <c r="FM36" s="48" t="inlineStr">
        <is>
          <t>Mengetahui</t>
        </is>
      </c>
      <c r="FN36" s="48" t="inlineStr">
        <is>
          <t>Sering (setiap minggu)</t>
        </is>
      </c>
      <c r="FO36" s="48" t="inlineStr">
        <is>
          <t>Mengetahui</t>
        </is>
      </c>
      <c r="FP36" s="48" t="inlineStr">
        <is>
          <t>Cukup sering (2 minggu sekali)</t>
        </is>
      </c>
      <c r="FQ36" s="48" t="inlineStr">
        <is>
          <t>Mengetahui</t>
        </is>
      </c>
      <c r="FR36" s="48" t="inlineStr">
        <is>
          <t>Ya</t>
        </is>
      </c>
      <c r="FS36" s="48" t="inlineStr">
        <is>
          <t>Mengetahui</t>
        </is>
      </c>
      <c r="FT36" s="48" t="inlineStr">
        <is>
          <t>Ya, selalu</t>
        </is>
      </c>
      <c r="FU36" s="48" t="inlineStr">
        <is>
          <t>Laki-laki dewasa Perempuan dewasa</t>
        </is>
      </c>
      <c r="FV36" s="8" t="n">
        <v>1</v>
      </c>
      <c r="FW36" s="8" t="n">
        <v>1</v>
      </c>
      <c r="FX36" s="8" t="n">
        <v>0</v>
      </c>
      <c r="FY36" s="8" t="n">
        <v>0</v>
      </c>
      <c r="FZ36" s="48" t="inlineStr">
        <is>
          <t>Memahami</t>
        </is>
      </c>
      <c r="GA36" s="48" t="inlineStr">
        <is>
          <t>CPO Pelatihan</t>
        </is>
      </c>
      <c r="GB36" s="8" t="n">
        <v>1</v>
      </c>
      <c r="GC36" s="8" t="n">
        <v>1</v>
      </c>
      <c r="GD36" s="8" t="n">
        <v>0</v>
      </c>
      <c r="GE36" s="8" t="n">
        <v>0</v>
      </c>
      <c r="GF36" s="48" t="n"/>
      <c r="GG36" s="48" t="inlineStr">
        <is>
          <t>Sering</t>
        </is>
      </c>
      <c r="GH36" s="48" t="inlineStr">
        <is>
          <t>Ya</t>
        </is>
      </c>
      <c r="GI36" s="48" t="inlineStr">
        <is>
          <t>Teman/keluarga</t>
        </is>
      </c>
      <c r="GJ36" s="8" t="n">
        <v>0</v>
      </c>
      <c r="GK36" s="8" t="n">
        <v>1</v>
      </c>
      <c r="GL36" s="8" t="n">
        <v>0</v>
      </c>
      <c r="GM36" s="8" t="n">
        <v>0</v>
      </c>
      <c r="GN36" s="48" t="n"/>
      <c r="GO36" s="8" t="n">
        <v>9</v>
      </c>
      <c r="GP36" s="48" t="inlineStr">
        <is>
          <t>Penuh (100%)</t>
        </is>
      </c>
      <c r="GQ36" s="48" t="inlineStr">
        <is>
          <t>LPG</t>
        </is>
      </c>
      <c r="GR36" s="8" t="n">
        <v>1</v>
      </c>
      <c r="GS36" s="8" t="n">
        <v>0</v>
      </c>
      <c r="GT36" s="8" t="n">
        <v>0</v>
      </c>
      <c r="GU36" s="8" t="n">
        <v>0</v>
      </c>
      <c r="GV36" s="8" t="n">
        <v>0</v>
      </c>
      <c r="GW36" s="8" t="n">
        <v>0</v>
      </c>
      <c r="GX36" s="8" t="n">
        <v>0</v>
      </c>
      <c r="GY36" s="48" t="n"/>
      <c r="GZ36" s="48" t="inlineStr">
        <is>
          <t>Ya</t>
        </is>
      </c>
      <c r="HA36" s="48" t="n"/>
      <c r="HB36" s="48" t="n"/>
      <c r="HC36" s="48" t="n"/>
      <c r="HD36" s="48" t="n"/>
      <c r="HE36" s="8" t="n">
        <v>15</v>
      </c>
      <c r="HF36" s="8" t="n">
        <v>125000</v>
      </c>
      <c r="HG36" s="8" t="n">
        <v>3</v>
      </c>
      <c r="HH36" s="8" t="n">
        <v>25000</v>
      </c>
      <c r="HI36" s="48" t="n"/>
      <c r="HJ36" s="48" t="n"/>
      <c r="HK36" s="48" t="n"/>
      <c r="HL36" s="48" t="n"/>
      <c r="HM36" s="48" t="n"/>
      <c r="HN36" s="48" t="n"/>
      <c r="HO36" s="48" t="n"/>
      <c r="HP36" s="48" t="n"/>
      <c r="HQ36" s="48" t="n"/>
      <c r="HR36" s="48" t="n"/>
      <c r="HS36" s="48" t="n"/>
      <c r="HT36" s="48" t="n"/>
      <c r="HU36" s="48" t="n"/>
      <c r="HV36" s="48" t="n"/>
      <c r="HW36" s="48" t="n"/>
      <c r="HX36" s="48" t="n"/>
      <c r="HY36" s="48" t="n"/>
      <c r="HZ36" s="48" t="n"/>
      <c r="IA36" s="8" t="n">
        <v>12</v>
      </c>
      <c r="IB36" s="8" t="n">
        <v>100000</v>
      </c>
      <c r="IC36" s="48" t="n"/>
      <c r="ID36" s="48" t="n"/>
      <c r="IE36" s="48" t="n"/>
      <c r="IF36" s="48" t="n"/>
      <c r="IG36" s="48" t="n"/>
      <c r="IH36" s="48" t="n"/>
      <c r="II36" s="48" t="n"/>
      <c r="IJ36" s="48" t="n"/>
      <c r="IK36" s="48" t="inlineStr">
        <is>
          <t>50-65 kg</t>
        </is>
      </c>
      <c r="IL36" s="48" t="inlineStr">
        <is>
          <t>3-5 jam</t>
        </is>
      </c>
      <c r="IM36" s="48" t="inlineStr">
        <is>
          <t>Ya</t>
        </is>
      </c>
      <c r="IN36" s="48" t="inlineStr">
        <is>
          <t>Tidak</t>
        </is>
      </c>
      <c r="IO36" s="48" t="inlineStr">
        <is>
          <t>Jauh lebih bersih</t>
        </is>
      </c>
      <c r="IP36" s="48" t="n"/>
      <c r="IQ36" s="48" t="inlineStr">
        <is>
          <t>Tidak pernah</t>
        </is>
      </c>
      <c r="IR36" s="48" t="n"/>
      <c r="IS36" s="48" t="n"/>
      <c r="IT36" s="48" t="n"/>
      <c r="IU36" s="48" t="n"/>
      <c r="IV36" s="48" t="n"/>
      <c r="IW36" s="48" t="n"/>
      <c r="IX36" s="48" t="n"/>
      <c r="IY36" s="48" t="n"/>
      <c r="IZ36" s="48" t="inlineStr">
        <is>
          <t>Tidak pernah</t>
        </is>
      </c>
      <c r="JA36" s="48" t="n"/>
      <c r="JB36" s="48" t="n"/>
      <c r="JC36" s="48" t="n"/>
      <c r="JD36" s="48" t="n"/>
      <c r="JE36" s="48" t="n"/>
      <c r="JF36" s="48" t="n"/>
      <c r="JG36" s="48" t="n"/>
      <c r="JH36" s="48" t="n"/>
      <c r="JI36" s="48" t="inlineStr">
        <is>
          <t>Tidak pernah</t>
        </is>
      </c>
      <c r="JJ36" s="48" t="n"/>
      <c r="JK36" s="48" t="n"/>
      <c r="JL36" s="48" t="n"/>
      <c r="JM36" s="48" t="n"/>
      <c r="JN36" s="48" t="n"/>
      <c r="JO36" s="48" t="n"/>
      <c r="JP36" s="48" t="n"/>
      <c r="JQ36" s="48" t="n"/>
      <c r="JR36" s="48" t="inlineStr">
        <is>
          <t>Tidak pernah</t>
        </is>
      </c>
      <c r="JS36" s="48" t="n"/>
      <c r="JT36" s="48" t="n"/>
      <c r="JU36" s="48" t="n"/>
      <c r="JV36" s="48" t="n"/>
      <c r="JW36" s="48" t="n"/>
      <c r="JX36" s="48" t="n"/>
      <c r="JY36" s="48" t="n"/>
      <c r="JZ36" s="48" t="n"/>
      <c r="KA36" s="48" t="inlineStr">
        <is>
          <t>Tidak pernah</t>
        </is>
      </c>
      <c r="KB36" s="48" t="n"/>
      <c r="KC36" s="48" t="n"/>
      <c r="KD36" s="48" t="n"/>
      <c r="KE36" s="48" t="n"/>
      <c r="KF36" s="48" t="n"/>
      <c r="KG36" s="48" t="n"/>
      <c r="KH36" s="48" t="n"/>
      <c r="KI36" s="48" t="n"/>
      <c r="KJ36" s="48" t="inlineStr">
        <is>
          <t>Tidak pernah</t>
        </is>
      </c>
      <c r="KK36" s="48" t="n"/>
      <c r="KL36" s="48" t="n"/>
      <c r="KM36" s="48" t="n"/>
      <c r="KN36" s="48" t="n"/>
      <c r="KO36" s="48" t="n"/>
      <c r="KP36" s="48" t="n"/>
      <c r="KQ36" s="48" t="n"/>
      <c r="KR36" s="48" t="n"/>
      <c r="KS36" s="48" t="inlineStr">
        <is>
          <t>Jauh lebih baik</t>
        </is>
      </c>
      <c r="KT36" s="48" t="inlineStr">
        <is>
          <t>0-1 kali</t>
        </is>
      </c>
      <c r="KU36" s="48" t="inlineStr">
        <is>
          <t>0-1 kali</t>
        </is>
      </c>
      <c r="KV36" s="48" t="inlineStr">
        <is>
          <t>Tidak ada</t>
        </is>
      </c>
      <c r="KW36" s="8" t="n">
        <v>0</v>
      </c>
      <c r="KX36" s="8" t="n">
        <v>0</v>
      </c>
      <c r="KY36" s="8" t="n">
        <v>0</v>
      </c>
      <c r="KZ36" s="8" t="n">
        <v>1</v>
      </c>
      <c r="LA36" s="48" t="inlineStr">
        <is>
          <t>Jauh lebih baik</t>
        </is>
      </c>
      <c r="LB36" s="48" t="inlineStr">
        <is>
          <t>Jauh lebih baik</t>
        </is>
      </c>
      <c r="LC36" s="8" t="n">
        <v>0</v>
      </c>
      <c r="LD36" s="8" t="n">
        <v>3</v>
      </c>
      <c r="LE36" s="8" t="n">
        <v>0</v>
      </c>
      <c r="LF36" s="8" t="n">
        <v>3</v>
      </c>
      <c r="LG36" s="48" t="inlineStr">
        <is>
          <t>Ya</t>
        </is>
      </c>
      <c r="LH36" s="8" t="n">
        <v>100000</v>
      </c>
      <c r="LI36" s="48" t="n"/>
      <c r="LJ36" s="48" t="inlineStr">
        <is>
          <t>Kebutuhan rumah tangga</t>
        </is>
      </c>
      <c r="LK36" s="8" t="n">
        <v>0</v>
      </c>
      <c r="LL36" s="8" t="n">
        <v>0</v>
      </c>
      <c r="LM36" s="8" t="n">
        <v>0</v>
      </c>
      <c r="LN36" s="8" t="n">
        <v>0</v>
      </c>
      <c r="LO36" s="8" t="n">
        <v>1</v>
      </c>
      <c r="LP36" s="8" t="n">
        <v>0</v>
      </c>
      <c r="LQ36" s="8" t="n">
        <v>0</v>
      </c>
      <c r="LR36" s="48" t="n"/>
      <c r="LS36" s="8" t="n">
        <v>15</v>
      </c>
      <c r="LT36" s="8" t="n">
        <v>15</v>
      </c>
      <c r="LU36" s="8" t="n">
        <v>0</v>
      </c>
      <c r="LV36" s="8" t="n">
        <v>5</v>
      </c>
      <c r="LW36" s="8" t="n">
        <v>5</v>
      </c>
      <c r="LX36" s="8" t="n">
        <v>0</v>
      </c>
      <c r="LY36" s="8" t="n">
        <v>5</v>
      </c>
      <c r="LZ36" s="8" t="n">
        <v>5</v>
      </c>
      <c r="MA36" s="8" t="n">
        <v>0</v>
      </c>
      <c r="MB36" s="48" t="inlineStr">
        <is>
          <t>Ya</t>
        </is>
      </c>
      <c r="MC36" s="8" t="n">
        <v>30</v>
      </c>
      <c r="MD36" s="8" t="n">
        <v>0</v>
      </c>
      <c r="ME36" s="8" t="n">
        <v>0</v>
      </c>
      <c r="MF36" s="8" t="n">
        <v>0</v>
      </c>
      <c r="MG36" s="8" t="n">
        <v>0</v>
      </c>
      <c r="MH36" s="8" t="n">
        <v>0</v>
      </c>
      <c r="MI36" s="48" t="inlineStr">
        <is>
          <t>Istirahat</t>
        </is>
      </c>
      <c r="MJ36" s="8" t="n">
        <v>0</v>
      </c>
      <c r="MK36" s="8" t="n">
        <v>0</v>
      </c>
      <c r="ML36" s="8" t="n">
        <v>1</v>
      </c>
      <c r="MM36" s="8" t="n">
        <v>0</v>
      </c>
      <c r="MN36" s="8" t="n">
        <v>0</v>
      </c>
      <c r="MO36" s="8" t="n">
        <v>0</v>
      </c>
      <c r="MP36" s="48" t="n"/>
      <c r="MQ36" s="48" t="n"/>
      <c r="MR36" s="48" t="inlineStr">
        <is>
          <t>istirahat</t>
        </is>
      </c>
      <c r="MS36" s="48" t="n"/>
      <c r="MT36" s="48" t="inlineStr">
        <is>
          <t>istirahat santai bersama keluarga</t>
        </is>
      </c>
      <c r="MU36" s="48" t="inlineStr">
        <is>
          <t>Tidak</t>
        </is>
      </c>
      <c r="MV36" s="48" t="n"/>
      <c r="MW36" s="48" t="n"/>
      <c r="MX36" s="48" t="n"/>
      <c r="MY36" s="48" t="n"/>
      <c r="MZ36" s="48" t="n"/>
      <c r="NA36" s="48" t="n"/>
      <c r="NB36" s="48" t="n"/>
      <c r="NC36" s="48" t="n"/>
      <c r="ND36" s="48" t="n"/>
      <c r="NE36" s="48" t="n"/>
      <c r="NF36" s="48" t="n"/>
      <c r="NG36" s="48" t="n"/>
      <c r="NH36" s="48" t="n"/>
      <c r="NI36" s="48" t="n"/>
      <c r="NJ36" s="48" t="n"/>
      <c r="NK36" s="48" t="n"/>
      <c r="NL36" s="48" t="inlineStr">
        <is>
          <t>Ya</t>
        </is>
      </c>
      <c r="NM36" s="48" t="inlineStr">
        <is>
          <t>Kombinasi dana mandiri dan dana hibah</t>
        </is>
      </c>
      <c r="NN36" s="48" t="inlineStr">
        <is>
          <t>&gt;11.000.001</t>
        </is>
      </c>
      <c r="NO36" s="48" t="inlineStr">
        <is>
          <t>Pemerintah</t>
        </is>
      </c>
      <c r="NP36" s="48" t="n"/>
      <c r="NQ36" s="48" t="n"/>
      <c r="NR36" s="48" t="n"/>
      <c r="NS36" s="48" t="n"/>
      <c r="NT36" s="48" t="n"/>
      <c r="NU36" s="48" t="n"/>
      <c r="NV36" s="48" t="inlineStr">
        <is>
          <t>Anggota keluarga - Laki-laki dewasa</t>
        </is>
      </c>
      <c r="NW36" s="48" t="n"/>
      <c r="NX36" s="48" t="inlineStr">
        <is>
          <t>Sedikit meningkat</t>
        </is>
      </c>
      <c r="NY36" s="8" t="n">
        <v>40</v>
      </c>
      <c r="NZ36" s="8" t="n">
        <v>20</v>
      </c>
      <c r="OA36" s="8" t="n">
        <v>0</v>
      </c>
      <c r="OB36" s="8" t="n">
        <v>5</v>
      </c>
      <c r="OC36" s="8" t="n">
        <v>5</v>
      </c>
      <c r="OD36" s="8" t="n">
        <v>0</v>
      </c>
      <c r="OE36" s="48" t="inlineStr">
        <is>
          <t>Jauh lebih baik</t>
        </is>
      </c>
      <c r="OF36" s="48" t="inlineStr">
        <is>
          <t>Jauh lebih baik (beda waktu memasak lebih cepat setengah jam atau lebih, ATAU tidak lagi ada rasa/bau makanan yang berubah, ATAU alasan lainnya)</t>
        </is>
      </c>
      <c r="OG36" s="48" t="inlineStr">
        <is>
          <t>Ya</t>
        </is>
      </c>
      <c r="OH36" s="8" t="n">
        <v>0</v>
      </c>
      <c r="OI36" s="8" t="n">
        <v>6</v>
      </c>
      <c r="OJ36" s="8" t="n">
        <v>0</v>
      </c>
      <c r="OK36" s="8" t="n">
        <v>0</v>
      </c>
      <c r="OL36" s="8" t="n">
        <v>0</v>
      </c>
      <c r="OM36" s="8" t="n">
        <v>0</v>
      </c>
      <c r="ON36" s="8" t="n">
        <v>0</v>
      </c>
      <c r="OO36" s="8" t="n">
        <v>0</v>
      </c>
      <c r="OP36" s="48">
        <f>VLOOKUP(AG36,'BUS 2'!$G$1:$CU$424,2,0)</f>
        <v/>
      </c>
      <c r="OQ36" s="8">
        <f>VLOOKUP(AG36,'BUS 2'!$G$1:$CU$424,3,0)</f>
        <v/>
      </c>
      <c r="OR36" s="8">
        <f>VLOOKUP(AG36,'BUS 2'!$G$1:$CU$424,4,0)</f>
        <v/>
      </c>
      <c r="OS36" s="8">
        <f>VLOOKUP(AG36,'BUS 2'!$G$1:$CU$424,5,0)</f>
        <v/>
      </c>
      <c r="OT36" s="8">
        <f>VLOOKUP(AG36,'BUS 2'!$G$1:$CU$424,6,0)</f>
        <v/>
      </c>
      <c r="OU36" s="8">
        <f>VLOOKUP(AG36,'BUS 2'!$G$1:$CU$424,7,0)</f>
        <v/>
      </c>
      <c r="OV36" s="8">
        <f>VLOOKUP(AG36,'BUS 2'!$G$1:$CU$424,8,0)</f>
        <v/>
      </c>
      <c r="OW36" s="8">
        <f>VLOOKUP(AG36,'BUS 2'!$G$1:$CU$424,9,0)</f>
        <v/>
      </c>
      <c r="OX36" s="8">
        <f>VLOOKUP(AG36,'BUS 2'!$G$1:$CU$424,10,0)</f>
        <v/>
      </c>
      <c r="OY36" s="8">
        <f>VLOOKUP(AG36,'BUS 2'!$G$1:$CU$424,11,0)</f>
        <v/>
      </c>
      <c r="OZ36" s="8">
        <f>VLOOKUP(AG36,'BUS 2'!$G$1:$CU$424,12,0)</f>
        <v/>
      </c>
      <c r="PA36" s="8">
        <f>VLOOKUP(AG36,'BUS 2'!$G$1:$CU$424,13,0)</f>
        <v/>
      </c>
      <c r="PB36" s="8">
        <f>VLOOKUP(AG36,'BUS 2'!$G$1:$CU$424,14,0)</f>
        <v/>
      </c>
      <c r="PC36" s="8">
        <f>VLOOKUP(AG36,'BUS 2'!$G$1:$CU$424,15,0)</f>
        <v/>
      </c>
      <c r="PD36" s="8">
        <f>VLOOKUP(AG36,'BUS 2'!$G$1:$CU$424,16,0)</f>
        <v/>
      </c>
      <c r="PE36" s="8">
        <f>VLOOKUP(AG36,'BUS 2'!$G$1:$CU$424,17,0)</f>
        <v/>
      </c>
      <c r="PF36" s="8">
        <f>VLOOKUP(AG36,'BUS 2'!$G$1:$CU$424,18,0)</f>
        <v/>
      </c>
      <c r="PG36" s="8">
        <f>VLOOKUP(AG36,'BUS 2'!$G$1:$CU$424,19,0)</f>
        <v/>
      </c>
      <c r="PH36" s="8">
        <f>VLOOKUP(AG36,'BUS 2'!$G$1:$CU$424,20,0)</f>
        <v/>
      </c>
      <c r="PI36" s="8">
        <f>VLOOKUP(AG36,'BUS 2'!$G$1:$CU$424,21,0)</f>
        <v/>
      </c>
      <c r="PJ36" s="8">
        <f>VLOOKUP(AG36,'BUS 2'!$G$1:$CU$424,22,0)</f>
        <v/>
      </c>
      <c r="PK36" s="8">
        <f>VLOOKUP(AG36,'BUS 2'!$G$1:$CU$424,23,0)</f>
        <v/>
      </c>
      <c r="PL36" s="8">
        <f>VLOOKUP(AG36,'BUS 2'!$G$1:$CU$424,24,0)</f>
        <v/>
      </c>
      <c r="PM36" s="8">
        <f>VLOOKUP(AG36,'BUS 2'!$G$1:$CU$424,25,0)</f>
        <v/>
      </c>
      <c r="PN36" s="8">
        <f>VLOOKUP(AG36,'BUS 2'!$G$1:$CU$424,26,0)</f>
        <v/>
      </c>
      <c r="PO36" s="8">
        <f>VLOOKUP(AG36,'BUS 2'!$G$1:$CU$424,27,0)</f>
        <v/>
      </c>
      <c r="PP36" s="8">
        <f>VLOOKUP(AG36,'BUS 2'!$G$1:$CU$424,28,0)</f>
        <v/>
      </c>
      <c r="PQ36" s="8">
        <f>VLOOKUP(AG36,'BUS 2'!$G$1:$CU$424,29,0)</f>
        <v/>
      </c>
      <c r="PR36" s="8">
        <f>VLOOKUP(AG36,'BUS 2'!$G$1:$CU$424,30,0)</f>
        <v/>
      </c>
      <c r="PS36" s="8">
        <f>VLOOKUP(AG36,'BUS 2'!$G$1:$CU$424,31,0)</f>
        <v/>
      </c>
      <c r="PT36" s="48" t="n"/>
      <c r="PU36" s="48" t="n"/>
      <c r="PV36" s="48" t="n"/>
      <c r="PW36" s="48" t="n"/>
      <c r="PX36" s="48" t="n"/>
      <c r="PY36" s="48" t="n"/>
      <c r="PZ36" s="48" t="n"/>
      <c r="QA36" s="48" t="n"/>
      <c r="QB36" s="48" t="n"/>
      <c r="QC36" s="48" t="n"/>
      <c r="QD36" s="48" t="n"/>
      <c r="QE36" s="48" t="inlineStr">
        <is>
          <t>1-Disebarkan ke lahan terbuka</t>
        </is>
      </c>
      <c r="QF36" s="8" t="n">
        <v>0</v>
      </c>
      <c r="QG36" s="8" t="n">
        <v>0</v>
      </c>
      <c r="QH36" s="8" t="n">
        <v>0</v>
      </c>
      <c r="QI36" s="8" t="n">
        <v>0</v>
      </c>
      <c r="QJ36" s="8" t="n">
        <v>0</v>
      </c>
      <c r="QK36" s="8" t="n">
        <v>1</v>
      </c>
      <c r="QL36" s="8" t="n">
        <v>0</v>
      </c>
      <c r="QM36" s="8" t="n">
        <v>0</v>
      </c>
      <c r="QN36" s="8" t="n">
        <v>0</v>
      </c>
      <c r="QO36" s="48" t="n"/>
      <c r="QP36" s="48" t="n"/>
      <c r="QQ36" s="48" t="n"/>
      <c r="QR36" s="48" t="n"/>
      <c r="QS36" s="48" t="n"/>
      <c r="QT36" s="48" t="n"/>
      <c r="QU36" s="48" t="n"/>
      <c r="QV36" s="48" t="n"/>
      <c r="QW36" s="48" t="n"/>
      <c r="QX36" s="48" t="n"/>
      <c r="QY36" s="48" t="n"/>
      <c r="QZ36" s="48" t="n"/>
      <c r="RA36" s="48" t="n"/>
      <c r="RB36" s="48" t="n"/>
      <c r="RC36" s="48" t="n"/>
      <c r="RD36" s="48" t="n"/>
      <c r="RE36" s="48" t="n"/>
      <c r="RF36" s="48" t="n"/>
      <c r="RG36" s="48" t="n"/>
      <c r="RH36" s="48" t="n"/>
      <c r="RI36" s="48" t="n"/>
      <c r="RJ36" s="48" t="n"/>
      <c r="RK36" s="48" t="n"/>
      <c r="RL36" s="48" t="n"/>
      <c r="RM36" s="48" t="n"/>
      <c r="RN36" s="48" t="n"/>
      <c r="RO36" s="48" t="n"/>
      <c r="RP36" s="48" t="n"/>
      <c r="RQ36" s="48" t="n"/>
      <c r="RR36" s="48" t="n"/>
      <c r="RS36" s="48" t="n"/>
      <c r="RT36" s="48" t="n"/>
      <c r="RU36" s="48" t="n"/>
      <c r="RV36" s="48" t="n"/>
      <c r="RW36" s="48" t="n"/>
      <c r="RX36" s="48" t="n"/>
      <c r="RY36" s="48" t="n"/>
      <c r="RZ36" s="48" t="n"/>
      <c r="SA36" s="48" t="n"/>
      <c r="SB36" s="48" t="n"/>
      <c r="SC36" s="48" t="n"/>
      <c r="SD36" s="48" t="n"/>
      <c r="SE36" s="48" t="n"/>
      <c r="SF36" s="48" t="n"/>
      <c r="SG36" s="48" t="n"/>
      <c r="SH36" s="48" t="n"/>
      <c r="SI36" s="48" t="n"/>
      <c r="SJ36" s="48" t="n"/>
      <c r="SK36" s="48" t="n"/>
      <c r="SL36" s="48" t="n"/>
      <c r="SM36" s="48" t="n"/>
      <c r="SN36" s="48" t="n"/>
      <c r="SO36" s="48" t="n"/>
      <c r="SP36" s="48" t="n"/>
      <c r="SQ36" s="48" t="n"/>
      <c r="SR36" s="48" t="n"/>
      <c r="SS36" s="48" t="n"/>
      <c r="ST36" s="48" t="n"/>
      <c r="SU36" s="48" t="n"/>
      <c r="SV36" s="48" t="n"/>
      <c r="SW36" s="48" t="n"/>
      <c r="SX36" s="48" t="n"/>
      <c r="SY36" s="8">
        <f>VLOOKUP(AG36,'BUS 2'!$G$1:$CU$424,33,0)</f>
        <v/>
      </c>
      <c r="SZ36" s="48">
        <f>VLOOKUP(AG36,'BUS 2'!$G$1:$CU$424,34,0)</f>
        <v/>
      </c>
      <c r="TA36" s="48">
        <f>VLOOKUP(AG36,'BUS 2'!$G$1:$CU$424,35,0)</f>
        <v/>
      </c>
      <c r="TB36" s="48">
        <f>VLOOKUP(AG36,'BUS 2'!$G$1:$CU$424,36,0)</f>
        <v/>
      </c>
      <c r="TC36" s="48">
        <f>VLOOKUP(AG36,'BUS 2'!$G$1:$CU$424,37,0)</f>
        <v/>
      </c>
      <c r="TD36" s="48">
        <f>VLOOKUP(AG36,'BUS 2'!$G$1:$CU$424,38,0)</f>
        <v/>
      </c>
      <c r="TE36" s="48">
        <f>VLOOKUP(AG36,'BUS 2'!$G$1:$CU$424,39,0)</f>
        <v/>
      </c>
      <c r="TF36" s="48">
        <f>VLOOKUP(AG36,'BUS 2'!$G$1:$CU$424,40,0)</f>
        <v/>
      </c>
      <c r="TG36" s="8">
        <f>VLOOKUP(AG36,'BUS 2'!$G$1:$CU$424,42,0)</f>
        <v/>
      </c>
      <c r="TH36" s="8">
        <f>VLOOKUP(AG36,'BUS 2'!$G$1:$CU$424,43,0)</f>
        <v/>
      </c>
      <c r="TI36" s="8">
        <f>VLOOKUP(AG36,'BUS 2'!$G$1:$CU$424,44,0)</f>
        <v/>
      </c>
      <c r="TJ36" s="8">
        <f>VLOOKUP(AG36,'BUS 2'!$G$1:$CU$424,45,0)</f>
        <v/>
      </c>
      <c r="TK36" s="8">
        <f>VLOOKUP(AG36,'BUS 2'!$G$1:$CU$424,46,0)</f>
        <v/>
      </c>
      <c r="TL36" s="8">
        <f>VLOOKUP(AG36,'BUS 2'!$G$1:$CU$424,47,0)</f>
        <v/>
      </c>
      <c r="TM36" s="8">
        <f>VLOOKUP(AG36,'BUS 2'!$G$1:$CU$424,48,0)</f>
        <v/>
      </c>
      <c r="TN36" s="8">
        <f>VLOOKUP(AG36,'BUS 2'!$G$1:$CU$424,49,0)</f>
        <v/>
      </c>
      <c r="TO36" s="8">
        <f>VLOOKUP(AG36,'BUS 2'!$G$1:$CU$424,50,0)</f>
        <v/>
      </c>
      <c r="TP36" s="8">
        <f>VLOOKUP(AG36,'BUS 2'!$G$1:$CU$424,51,0)</f>
        <v/>
      </c>
      <c r="TQ36" s="8">
        <f>VLOOKUP(AG36,'BUS 2'!$G$1:$CU$424,52,0)</f>
        <v/>
      </c>
      <c r="TR36" s="8">
        <f>VLOOKUP(AG36,'BUS 2'!$G$1:$CU$424,53,0)</f>
        <v/>
      </c>
      <c r="TS36" s="48">
        <f>VLOOKUP(AG36,'BUS 2'!$G$1:$CU$424,54,0)</f>
        <v/>
      </c>
      <c r="TT36" s="48">
        <f>VLOOKUP(AG36,'BUS 2'!$G$1:$CU$424,55,0)</f>
        <v/>
      </c>
      <c r="TU36" s="48">
        <f>VLOOKUP(AG36,'BUS 2'!$G$1:$CU$424,56,0)</f>
        <v/>
      </c>
      <c r="TV36" s="48">
        <f>VLOOKUP(AG36,'BUS 2'!$G$1:$CU$424,57,0)</f>
        <v/>
      </c>
      <c r="TW36" s="48">
        <f>VLOOKUP(AG36,'BUS 2'!$G$1:$CU$424,58,0)</f>
        <v/>
      </c>
      <c r="TX36" s="48">
        <f>VLOOKUP(AG36,'BUS 2'!$G$1:$CU$424,59,0)</f>
        <v/>
      </c>
      <c r="TY36" s="48">
        <f>VLOOKUP(AG36,'BUS 2'!$G$1:$CU$424,60,0)</f>
        <v/>
      </c>
      <c r="TZ36" s="48">
        <f>VLOOKUP(AG36,'BUS 2'!$G$1:$CU$424,61,0)</f>
        <v/>
      </c>
      <c r="UA36" s="48">
        <f>VLOOKUP(AG36,'BUS 2'!$G$1:$CU$424,62,0)</f>
        <v/>
      </c>
      <c r="UB36" s="48">
        <f>VLOOKUP(AG36,'BUS 2'!$G$1:$CU$424,63,0)</f>
        <v/>
      </c>
      <c r="UC36" s="48">
        <f>VLOOKUP(AG36,'BUS 2'!$G$1:$CU$424,64,0)</f>
        <v/>
      </c>
      <c r="UD36" s="48">
        <f>VLOOKUP(AG36,'BUS 2'!$G$1:$CU$424,65,0)</f>
        <v/>
      </c>
      <c r="UE36" s="48">
        <f>VLOOKUP(AG36,'BUS 2'!$G$1:$CU$424,66,0)</f>
        <v/>
      </c>
      <c r="UF36" s="48">
        <f>VLOOKUP(AG36,'BUS 2'!$G$1:$CU$424,67,0)</f>
        <v/>
      </c>
      <c r="UG36" s="48">
        <f>VLOOKUP(AG36,'BUS 2'!$G$1:$CU$424,68,0)</f>
        <v/>
      </c>
      <c r="UH36" s="48">
        <f>VLOOKUP(AG36,'BUS 2'!$G$1:$CU$424,69,0)</f>
        <v/>
      </c>
      <c r="UI36" s="48">
        <f>VLOOKUP(AG36,'BUS 2'!$G$1:$CU$424,70,0)</f>
        <v/>
      </c>
      <c r="UJ36" s="48">
        <f>VLOOKUP(AG36,'BUS 2'!$G$1:$CU$424,71,0)</f>
        <v/>
      </c>
      <c r="UK36" s="48">
        <f>VLOOKUP(AG36,'BUS 2'!$G$1:$CU$424,72,0)</f>
        <v/>
      </c>
      <c r="UL36" s="48">
        <f>VLOOKUP(AG36,'BUS 2'!$G$1:$CU$424,73,0)</f>
        <v/>
      </c>
      <c r="UM36" s="48">
        <f>VLOOKUP(AG36,'BUS 2'!$G$1:$CU$424,74,0)</f>
        <v/>
      </c>
      <c r="UN36" s="48">
        <f>VLOOKUP(AG36,'BUS 2'!$G$1:$CU$424,75,0)</f>
        <v/>
      </c>
      <c r="UO36" s="48">
        <f>VLOOKUP(AG36,'BUS 2'!$G$1:$CU$424,76,0)</f>
        <v/>
      </c>
      <c r="UP36" s="48">
        <f>VLOOKUP(AG36,'BUS 2'!$G$1:$CU$424,77,0)</f>
        <v/>
      </c>
      <c r="UQ36" s="48">
        <f>VLOOKUP(AG36,'BUS 2'!$G$1:$CU$424,78,0)</f>
        <v/>
      </c>
      <c r="UR36" s="48">
        <f>VLOOKUP(AG36,'BUS 2'!$G$1:$CU$424,79,0)</f>
        <v/>
      </c>
      <c r="US36" s="48">
        <f>VLOOKUP(AG36,'BUS 2'!$G$1:$CU$424,80,0)</f>
        <v/>
      </c>
      <c r="UT36" s="48">
        <f>VLOOKUP(AG36,'BUS 2'!$G$1:$CU$424,81,0)</f>
        <v/>
      </c>
      <c r="UU36" s="48" t="n"/>
      <c r="UV36" s="48" t="inlineStr">
        <is>
          <t>Pemberian pakan di kandang</t>
        </is>
      </c>
      <c r="UW36" s="48" t="n"/>
      <c r="UX36" s="48" t="n"/>
      <c r="UY36" s="48" t="n"/>
      <c r="UZ36" s="48" t="n"/>
      <c r="VA36" s="48" t="n"/>
      <c r="VB36" s="48" t="n"/>
      <c r="VC36" s="48" t="n"/>
      <c r="VD36" s="48" t="inlineStr">
        <is>
          <t>Sangat teratur (setiap hari)</t>
        </is>
      </c>
      <c r="VE36" s="48" t="n"/>
      <c r="VF36" s="48" t="n"/>
      <c r="VG36" s="48" t="n"/>
      <c r="VH36" s="48" t="n"/>
      <c r="VI36" s="48" t="n"/>
      <c r="VJ36" s="48" t="n"/>
      <c r="VK36" s="48" t="n"/>
      <c r="VL36" s="48" t="inlineStr">
        <is>
          <t>Sangat sering (&gt;1 kali sehari)</t>
        </is>
      </c>
      <c r="VM36" s="48" t="n"/>
      <c r="VN36" s="48" t="n"/>
      <c r="VO36" s="48" t="n"/>
      <c r="VP36" s="48" t="n"/>
      <c r="VQ36" s="48" t="n"/>
      <c r="VR36" s="48" t="n"/>
      <c r="VS36" s="48" t="n"/>
      <c r="VT36" s="48" t="n"/>
      <c r="VU36" s="48" t="n"/>
      <c r="VV36" s="48" t="n"/>
      <c r="VW36" s="48" t="n"/>
      <c r="VX36" s="48" t="n"/>
      <c r="VY36" s="48" t="n"/>
      <c r="VZ36" s="48" t="n"/>
      <c r="WA36" s="48" t="n"/>
      <c r="WB36" s="48" t="n"/>
      <c r="WC36" s="48" t="n"/>
      <c r="WD36" s="48" t="n"/>
      <c r="WE36" s="48" t="n"/>
      <c r="WF36" s="48" t="inlineStr">
        <is>
          <t>4-Disimpan dalam kotak bersekat 5-Untuk disebar di tanah (dan dibajak)</t>
        </is>
      </c>
      <c r="WG36" s="8" t="n">
        <v>0</v>
      </c>
      <c r="WH36" s="8" t="n">
        <v>0</v>
      </c>
      <c r="WI36" s="8" t="n">
        <v>0</v>
      </c>
      <c r="WJ36" s="8" t="n">
        <v>1</v>
      </c>
      <c r="WK36" s="8" t="n">
        <v>1</v>
      </c>
      <c r="WL36" s="8" t="n">
        <v>0</v>
      </c>
      <c r="WM36" s="8" t="n">
        <v>0</v>
      </c>
      <c r="WN36" s="8" t="n">
        <v>0</v>
      </c>
      <c r="WO36" s="48" t="n"/>
      <c r="WP36" s="48" t="n"/>
      <c r="WQ36" s="48" t="n"/>
      <c r="WR36" s="48" t="n"/>
      <c r="WS36" s="48" t="n"/>
      <c r="WT36" s="48" t="n"/>
      <c r="WU36" s="48" t="n"/>
      <c r="WV36" s="48" t="n"/>
      <c r="WW36" s="48" t="n"/>
      <c r="WX36" s="48" t="n"/>
      <c r="WY36" s="48" t="n"/>
      <c r="WZ36" s="48" t="n"/>
      <c r="XA36" s="48" t="n"/>
      <c r="XB36" s="48" t="n"/>
      <c r="XC36" s="48" t="n"/>
      <c r="XD36" s="48" t="n"/>
      <c r="XE36" s="48" t="n"/>
      <c r="XF36" s="48" t="n"/>
      <c r="XG36" s="48" t="n"/>
      <c r="XH36" s="48" t="n"/>
      <c r="XI36" s="48" t="n"/>
      <c r="XJ36" s="48" t="n"/>
      <c r="XK36" s="48" t="n"/>
      <c r="XL36" s="48" t="n"/>
      <c r="XM36" s="48" t="n"/>
      <c r="XN36" s="48" t="n"/>
      <c r="XO36" s="48" t="n"/>
      <c r="XP36" s="48" t="n"/>
      <c r="XQ36" s="48" t="n"/>
      <c r="XR36" s="48" t="n"/>
      <c r="XS36" s="48" t="n"/>
      <c r="XT36" s="48" t="n"/>
      <c r="XU36" s="48" t="n"/>
      <c r="XV36" s="48" t="n"/>
      <c r="XW36" s="48" t="n"/>
      <c r="XX36" s="48" t="n"/>
      <c r="XY36" s="48" t="n"/>
      <c r="XZ36" s="48" t="n"/>
      <c r="YA36" s="48" t="n"/>
      <c r="YB36" s="48" t="n"/>
      <c r="YC36" s="48" t="n"/>
      <c r="YD36" s="48" t="n"/>
      <c r="YE36" s="48" t="n"/>
      <c r="YF36" s="48" t="n"/>
      <c r="YG36" s="48" t="n"/>
      <c r="YH36" s="48" t="n"/>
      <c r="YI36" s="48" t="n"/>
      <c r="YJ36" s="48" t="n"/>
      <c r="YK36" s="48" t="n"/>
      <c r="YL36" s="48" t="n"/>
      <c r="YM36" s="48" t="n"/>
      <c r="YN36" s="48" t="n"/>
      <c r="YO36" s="48" t="n"/>
      <c r="YP36" s="48" t="n"/>
      <c r="YQ36" s="48" t="n"/>
      <c r="YR36" s="48" t="n"/>
      <c r="YS36" s="48" t="n"/>
      <c r="YT36" s="48" t="n"/>
      <c r="YU36" s="48" t="n"/>
      <c r="YV36" s="48" t="n"/>
      <c r="YW36" s="48" t="n"/>
      <c r="YX36" s="48" t="n"/>
      <c r="YY36" s="48" t="n"/>
      <c r="YZ36" s="48" t="n"/>
      <c r="ZA36" s="48" t="n"/>
      <c r="ZB36" s="48" t="n"/>
      <c r="ZC36" s="48" t="n"/>
      <c r="ZD36" s="48" t="n"/>
      <c r="ZE36" s="48" t="n"/>
      <c r="ZF36" s="48" t="n"/>
      <c r="ZG36" s="48" t="n"/>
      <c r="ZH36" s="48" t="n"/>
      <c r="ZI36" s="48" t="n"/>
      <c r="ZJ36" s="48" t="n"/>
      <c r="ZK36" s="48" t="n"/>
      <c r="ZL36" s="48" t="n"/>
      <c r="ZM36" s="48" t="n"/>
      <c r="ZN36" s="48" t="n"/>
      <c r="ZO36" s="48" t="n"/>
      <c r="ZP36" s="48" t="n"/>
      <c r="ZQ36" s="48" t="n"/>
      <c r="ZR36" s="48" t="n"/>
      <c r="ZS36" s="48" t="n"/>
      <c r="ZT36" s="48" t="n"/>
      <c r="ZU36" s="48" t="n"/>
      <c r="ZV36" s="48" t="n"/>
      <c r="ZW36" s="8" t="n">
        <v>2</v>
      </c>
      <c r="ZX36" s="48" t="n"/>
      <c r="ZY36" s="48" t="n"/>
      <c r="ZZ36" s="48" t="n"/>
      <c r="AAA36" s="48" t="n"/>
      <c r="AAB36" s="48" t="n"/>
      <c r="AAC36" s="48" t="n"/>
      <c r="AAD36" s="48" t="n"/>
      <c r="AAE36" s="48" t="inlineStr">
        <is>
          <t>Pakan kering (misal: konsentrat, silase, pelet)</t>
        </is>
      </c>
      <c r="AAF36" s="48" t="n"/>
      <c r="AAG36" s="48" t="n"/>
      <c r="AAH36" s="48" t="n"/>
      <c r="AAI36" s="48" t="n"/>
      <c r="AAJ36" s="48" t="n"/>
      <c r="AAK36" s="48" t="n"/>
      <c r="AAL36" s="48" t="inlineStr">
        <is>
          <t>Ya</t>
        </is>
      </c>
      <c r="AAM36" s="48" t="inlineStr">
        <is>
          <t>Padat Cair</t>
        </is>
      </c>
      <c r="AAN36" s="8" t="n">
        <v>1</v>
      </c>
      <c r="AAO36" s="8" t="n">
        <v>1</v>
      </c>
      <c r="AAP36" s="8" t="n">
        <v>60</v>
      </c>
      <c r="AAQ36" s="8" t="n">
        <v>60</v>
      </c>
      <c r="AAR36" s="48" t="inlineStr">
        <is>
          <t>Ya</t>
        </is>
      </c>
      <c r="AAS36" s="48" t="inlineStr">
        <is>
          <t>Mengetahui</t>
        </is>
      </c>
      <c r="AAT36" s="48" t="inlineStr">
        <is>
          <t>Digunakan untuk pupuk di lahan pertanian sendiri Dibuang ke lahan sekitar kandang - yg ditanami tanaman Diberikan gratis ke orang lain</t>
        </is>
      </c>
      <c r="AAU36" s="8" t="n">
        <v>1</v>
      </c>
      <c r="AAV36" s="8" t="n">
        <v>0</v>
      </c>
      <c r="AAW36" s="8" t="n">
        <v>0</v>
      </c>
      <c r="AAX36" s="8" t="n">
        <v>1</v>
      </c>
      <c r="AAY36" s="8" t="n">
        <v>1</v>
      </c>
      <c r="AAZ36" s="8" t="n">
        <v>0</v>
      </c>
      <c r="ABA36" s="8" t="n">
        <v>0</v>
      </c>
      <c r="ABB36" s="48" t="inlineStr">
        <is>
          <t>Pupuk cair untuk tanaman</t>
        </is>
      </c>
      <c r="ABC36" s="8" t="n">
        <v>1</v>
      </c>
      <c r="ABD36" s="8" t="n">
        <v>0</v>
      </c>
      <c r="ABE36" s="8" t="n">
        <v>0</v>
      </c>
      <c r="ABF36" s="8" t="n">
        <v>0</v>
      </c>
      <c r="ABG36" s="8" t="n">
        <v>0</v>
      </c>
      <c r="ABH36" s="48" t="n"/>
      <c r="ABI36" s="48" t="n"/>
      <c r="ABJ36" s="48" t="n"/>
      <c r="ABK36" s="48" t="n"/>
      <c r="ABL36" s="48" t="n"/>
      <c r="ABM36" s="48" t="n"/>
      <c r="ABN36" s="48" t="n"/>
      <c r="ABO36" s="48" t="n"/>
      <c r="ABP36" s="48" t="n"/>
      <c r="ABQ36" s="11" t="inlineStr">
        <is>
          <t>Rumput pakan ternak</t>
        </is>
      </c>
      <c r="ABR36" s="48" t="inlineStr">
        <is>
          <t>Sering ( 1 minggu 2 kali)</t>
        </is>
      </c>
      <c r="ABS36" s="8" t="n">
        <v>4000</v>
      </c>
      <c r="ABT36" s="8" t="n">
        <v>300</v>
      </c>
      <c r="ABU36" s="8" t="n">
        <v>60</v>
      </c>
      <c r="ABV36" s="8" t="n">
        <v>60</v>
      </c>
      <c r="ABW36" s="48" t="inlineStr">
        <is>
          <t>Urea</t>
        </is>
      </c>
      <c r="ABX36" s="48" t="n"/>
      <c r="ABY36" s="8" t="n">
        <v>30</v>
      </c>
      <c r="ABZ36" s="8" t="n">
        <v>4000</v>
      </c>
      <c r="ACA36" s="8" t="n">
        <v>0</v>
      </c>
      <c r="ACB36" s="8" t="n">
        <v>4000</v>
      </c>
      <c r="ACC36" s="8" t="n">
        <v>500</v>
      </c>
      <c r="ACD36" s="8" t="n">
        <v>750</v>
      </c>
      <c r="ACE36" s="48" t="inlineStr">
        <is>
          <t>Ya</t>
        </is>
      </c>
      <c r="ACF36" s="48" t="inlineStr">
        <is>
          <t>Cukup meningkat</t>
        </is>
      </c>
      <c r="ACG36" s="48" t="inlineStr">
        <is>
          <t>Cukup meningkat</t>
        </is>
      </c>
      <c r="ACH36" s="48" t="inlineStr">
        <is>
          <t>Cukup meningkat</t>
        </is>
      </c>
      <c r="ACI36" s="48" t="n"/>
      <c r="ACJ36" s="48" t="n"/>
      <c r="ACK36" s="48" t="inlineStr">
        <is>
          <t>Tidak memiliki tempat untuk menyimpan Ladang/sawah terlalu jauh, sulit untuk mengangkut ke sana</t>
        </is>
      </c>
      <c r="ACL36" s="8" t="n">
        <v>0</v>
      </c>
      <c r="ACM36" s="8" t="n">
        <v>1</v>
      </c>
      <c r="ACN36" s="8" t="n">
        <v>0</v>
      </c>
      <c r="ACO36" s="8" t="n">
        <v>1</v>
      </c>
      <c r="ACP36" s="8" t="n">
        <v>0</v>
      </c>
      <c r="ACQ36" s="8" t="n">
        <v>0</v>
      </c>
      <c r="ACR36" s="8" t="n">
        <v>0</v>
      </c>
      <c r="ACS36" s="48" t="n"/>
      <c r="ACT36" s="48" t="inlineStr">
        <is>
          <t>tidak</t>
        </is>
      </c>
      <c r="ACU36" s="48" t="inlineStr">
        <is>
          <t>Manfaat besar dan membantu kehidupan sehari-hari</t>
        </is>
      </c>
      <c r="ACV36" s="48" t="inlineStr">
        <is>
          <t>Berkurang</t>
        </is>
      </c>
      <c r="ACW36" s="48" t="inlineStr">
        <is>
          <t>Anggota keluarga - Perempuan dewasa</t>
        </is>
      </c>
      <c r="ACX36" s="48" t="inlineStr">
        <is>
          <t>Setuju</t>
        </is>
      </c>
      <c r="ACY36" s="48" t="inlineStr">
        <is>
          <t>Anggota keluarga - Laki-laki dewasa Anggota keluarga - Perempuan dewasa Anggota keluarga - Anak-anak</t>
        </is>
      </c>
      <c r="ACZ36" s="8" t="n">
        <v>1</v>
      </c>
      <c r="ADA36" s="8" t="n">
        <v>1</v>
      </c>
      <c r="ADB36" s="8" t="n">
        <v>1</v>
      </c>
      <c r="ADC36" s="8" t="n">
        <v>0</v>
      </c>
      <c r="ADD36" s="48" t="inlineStr">
        <is>
          <t>Sangat puas</t>
        </is>
      </c>
      <c r="ADE36" s="48" t="inlineStr">
        <is>
          <t>Sangat puas</t>
        </is>
      </c>
      <c r="ADF36" s="48" t="inlineStr">
        <is>
          <t>Sangat puas</t>
        </is>
      </c>
      <c r="ADG36" s="48" t="inlineStr">
        <is>
          <t>Sangat puas</t>
        </is>
      </c>
      <c r="ADH36" s="48" t="inlineStr">
        <is>
          <t>Tidak</t>
        </is>
      </c>
      <c r="ADI36" s="48" t="n"/>
      <c r="ADJ36" s="48" t="inlineStr">
        <is>
          <t>Sangat puas</t>
        </is>
      </c>
      <c r="ADK36" s="48" t="n"/>
      <c r="ADL36" s="48" t="n"/>
      <c r="ADM36" s="48" t="n"/>
      <c r="ADN36" s="48" t="n"/>
      <c r="ADO36" s="48" t="n"/>
      <c r="ADP36" s="48" t="n"/>
      <c r="ADQ36" s="48" t="n"/>
      <c r="ADR36" s="48" t="n"/>
      <c r="ADS36" s="48" t="n"/>
      <c r="ADT36" s="48" t="n"/>
      <c r="ADU36" s="48" t="inlineStr">
        <is>
          <t>Menghubungi CPO atau pendamping</t>
        </is>
      </c>
      <c r="ADV36" s="8" t="n">
        <v>0</v>
      </c>
      <c r="ADW36" s="8" t="n">
        <v>0</v>
      </c>
      <c r="ADX36" s="8" t="n">
        <v>0</v>
      </c>
      <c r="ADY36" s="8" t="n">
        <v>0</v>
      </c>
      <c r="ADZ36" s="8" t="n">
        <v>1</v>
      </c>
      <c r="AEA36" s="8" t="n">
        <v>0</v>
      </c>
      <c r="AEB36" s="8" t="n">
        <v>0</v>
      </c>
      <c r="AEC36" s="8" t="n">
        <v>0</v>
      </c>
      <c r="AED36" s="12" t="n"/>
      <c r="AEE36" s="17" t="inlineStr">
        <is>
          <t>Laki-laki dewasa</t>
        </is>
      </c>
      <c r="AEF36" s="48" t="n"/>
      <c r="AEG36" s="17" t="inlineStr">
        <is>
          <t>Menelepon atau WA langsung</t>
        </is>
      </c>
      <c r="AEH36" s="48" t="n"/>
      <c r="AEI36" s="11" t="inlineStr">
        <is>
          <t>Tidak ada</t>
        </is>
      </c>
      <c r="AEJ36" s="48" t="inlineStr">
        <is>
          <t>Ya, selalu</t>
        </is>
      </c>
      <c r="AEK36"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36" s="18" t="n">
        <v>1</v>
      </c>
      <c r="AEM36" s="18" t="n">
        <v>1</v>
      </c>
      <c r="AEN36" s="18" t="n">
        <v>1</v>
      </c>
      <c r="AEO36" s="18" t="n">
        <v>1</v>
      </c>
      <c r="AEP36" s="18" t="n">
        <v>1</v>
      </c>
      <c r="AEQ36" s="18" t="n">
        <v>1</v>
      </c>
      <c r="AER36" s="18" t="n">
        <v>1</v>
      </c>
      <c r="AES36" s="18" t="n">
        <v>1</v>
      </c>
      <c r="AET36" s="18" t="n">
        <v>1</v>
      </c>
      <c r="AEU36" s="18" t="n">
        <v>0</v>
      </c>
      <c r="AEV36" s="18" t="n">
        <v>0</v>
      </c>
      <c r="AEW36" s="18" t="n">
        <v>0</v>
      </c>
      <c r="AEX36" s="48" t="n"/>
      <c r="AEY36" s="48" t="inlineStr">
        <is>
          <t>Mengurangi pengeluaran energi</t>
        </is>
      </c>
      <c r="AEZ36" s="48" t="n"/>
      <c r="AFA36" s="48" t="inlineStr">
        <is>
          <t>Pemerintah daerah</t>
        </is>
      </c>
      <c r="AFB36" s="48" t="n"/>
      <c r="AFC36" s="48" t="inlineStr">
        <is>
          <t>WhatsApp Image 2026-02-05 at 22.03.37-17_18_45.jpeg</t>
        </is>
      </c>
      <c r="AFD36" s="16" t="inlineStr">
        <is>
          <t>https://kf.kobotoolbox.org/api/v2/assets/avstPQqLr3Ab3ZdcVTXZ6f/data/665962254/attachments/attmHUfLEb2fVqvdZ2csMZej/</t>
        </is>
      </c>
      <c r="AFE36" s="48" t="inlineStr">
        <is>
          <t>WhatsApp Image 2026-02-05 at 22.03.37 (1)-17_18_57.jpeg</t>
        </is>
      </c>
      <c r="AFF36" s="16" t="inlineStr">
        <is>
          <t>https://kf.kobotoolbox.org/api/v2/assets/avstPQqLr3Ab3ZdcVTXZ6f/data/665962254/attachments/attaucif6YNQRYH87RRxQ9sQ/</t>
        </is>
      </c>
      <c r="AFG36" s="48" t="inlineStr">
        <is>
          <t>marmanto</t>
        </is>
      </c>
      <c r="AFH36" s="48" t="n"/>
      <c r="AFI36" s="48" t="n"/>
    </row>
    <row r="37">
      <c r="A37" s="6" t="n">
        <v>46060</v>
      </c>
      <c r="B37" s="6" t="n">
        <v>46060</v>
      </c>
      <c r="C37" s="48" t="inlineStr">
        <is>
          <t>Marmanto</t>
        </is>
      </c>
      <c r="D37" s="48" t="inlineStr">
        <is>
          <t>Parman</t>
        </is>
      </c>
      <c r="E37" s="8" t="n">
        <v>628822006624132</v>
      </c>
      <c r="F37" s="48" t="n"/>
      <c r="G37" s="8" t="n">
        <v>-7.2247352</v>
      </c>
      <c r="H37" s="8" t="n">
        <v>110.2820664</v>
      </c>
      <c r="I37" s="48" t="n"/>
      <c r="J37" s="8" t="n">
        <v>3.14</v>
      </c>
      <c r="K37" s="48" t="n"/>
      <c r="L37" s="48" t="n"/>
      <c r="M37" s="8" t="n">
        <v>-7.2246794</v>
      </c>
      <c r="N37" s="8" t="n">
        <v>110.2820454</v>
      </c>
      <c r="O37" s="48" t="n"/>
      <c r="P37" s="8" t="n">
        <v>2.71</v>
      </c>
      <c r="Q37" s="48" t="n"/>
      <c r="R37" s="48" t="inlineStr">
        <is>
          <t>Jawa Tengah</t>
        </is>
      </c>
      <c r="S37" s="48" t="n"/>
      <c r="T37" s="48" t="n"/>
      <c r="U37" s="48" t="n"/>
      <c r="V37" s="48" t="n"/>
      <c r="W37" s="48" t="n"/>
      <c r="X37" s="48" t="n"/>
      <c r="Y37" s="48" t="n"/>
      <c r="Z37" s="48" t="n"/>
      <c r="AA37" s="48" t="n"/>
      <c r="AB37" s="48" t="n"/>
      <c r="AC37" s="48" t="inlineStr">
        <is>
          <t>Semarang</t>
        </is>
      </c>
      <c r="AD37" s="48" t="inlineStr">
        <is>
          <t>Getasan</t>
        </is>
      </c>
      <c r="AE37" s="48" t="inlineStr">
        <is>
          <t>Samirono</t>
        </is>
      </c>
      <c r="AF37" s="48" t="inlineStr">
        <is>
          <t>SION</t>
        </is>
      </c>
      <c r="AG37" s="48" t="inlineStr">
        <is>
          <t>ONP0303</t>
        </is>
      </c>
      <c r="AH37" s="8" t="n">
        <v>2</v>
      </c>
      <c r="AI37" s="48" t="inlineStr">
        <is>
          <t>VPA2</t>
        </is>
      </c>
      <c r="AJ37" s="48" t="inlineStr">
        <is>
          <t>Aktif</t>
        </is>
      </c>
      <c r="AK37" s="8" t="n">
        <v>60</v>
      </c>
      <c r="AL37" s="48" t="inlineStr">
        <is>
          <t>Laki-laki</t>
        </is>
      </c>
      <c r="AM37" s="48" t="inlineStr">
        <is>
          <t>Sudah menikah</t>
        </is>
      </c>
      <c r="AN37" s="48" t="inlineStr">
        <is>
          <t>SD/Sederajat</t>
        </is>
      </c>
      <c r="AO37" s="48" t="inlineStr">
        <is>
          <t>Petani</t>
        </is>
      </c>
      <c r="AP37" s="8" t="n">
        <v>1</v>
      </c>
      <c r="AQ37" s="8" t="n">
        <v>0</v>
      </c>
      <c r="AR37" s="8" t="n">
        <v>0</v>
      </c>
      <c r="AS37" s="8" t="n">
        <v>0</v>
      </c>
      <c r="AT37" s="8" t="n">
        <v>0</v>
      </c>
      <c r="AU37" s="8" t="n">
        <v>0</v>
      </c>
      <c r="AV37" s="8" t="n">
        <v>0</v>
      </c>
      <c r="AW37" s="8" t="n">
        <v>0</v>
      </c>
      <c r="AX37" s="48" t="n"/>
      <c r="AY37" s="48" t="inlineStr">
        <is>
          <t>Peternak</t>
        </is>
      </c>
      <c r="AZ37" s="8" t="n">
        <v>0</v>
      </c>
      <c r="BA37" s="8" t="n">
        <v>1</v>
      </c>
      <c r="BB37" s="8" t="n">
        <v>0</v>
      </c>
      <c r="BC37" s="8" t="n">
        <v>0</v>
      </c>
      <c r="BD37" s="8" t="n">
        <v>0</v>
      </c>
      <c r="BE37" s="8" t="n">
        <v>0</v>
      </c>
      <c r="BF37" s="8" t="n">
        <v>0</v>
      </c>
      <c r="BG37" s="8" t="n">
        <v>0</v>
      </c>
      <c r="BH37" s="48" t="n"/>
      <c r="BI37" s="48" t="inlineStr">
        <is>
          <t>Rp2.500.000 - Rp3.500.000</t>
        </is>
      </c>
      <c r="BJ37" s="8" t="n">
        <v>2</v>
      </c>
      <c r="BK37" s="8" t="n">
        <v>2</v>
      </c>
      <c r="BL37" s="8" t="n">
        <v>1</v>
      </c>
      <c r="BM37" s="8" t="n">
        <v>0</v>
      </c>
      <c r="BN37" s="48" t="inlineStr">
        <is>
          <t>Milik sendiri</t>
        </is>
      </c>
      <c r="BO37" s="48" t="inlineStr">
        <is>
          <t>Permanen (dinding bata dan semen)</t>
        </is>
      </c>
      <c r="BP37" s="8" t="n">
        <v>1</v>
      </c>
      <c r="BQ37" s="8" t="n">
        <v>0</v>
      </c>
      <c r="BR37" s="8" t="n">
        <v>0</v>
      </c>
      <c r="BS37" s="8" t="n">
        <v>0</v>
      </c>
      <c r="BT37" s="8" t="n">
        <v>0</v>
      </c>
      <c r="BU37" s="48" t="n"/>
      <c r="BV37" s="48" t="inlineStr">
        <is>
          <t>Keramik/ubin</t>
        </is>
      </c>
      <c r="BW37" s="8" t="n">
        <v>0</v>
      </c>
      <c r="BX37" s="8" t="n">
        <v>0</v>
      </c>
      <c r="BY37" s="8" t="n">
        <v>1</v>
      </c>
      <c r="BZ37" s="8" t="n">
        <v>0</v>
      </c>
      <c r="CA37" s="8" t="n">
        <v>0</v>
      </c>
      <c r="CB37" s="48" t="n"/>
      <c r="CC37" s="48" t="inlineStr">
        <is>
          <t>Genting</t>
        </is>
      </c>
      <c r="CD37" s="8" t="n">
        <v>0</v>
      </c>
      <c r="CE37" s="8" t="n">
        <v>0</v>
      </c>
      <c r="CF37" s="8" t="n">
        <v>0</v>
      </c>
      <c r="CG37" s="8" t="n">
        <v>0</v>
      </c>
      <c r="CH37" s="8" t="n">
        <v>0</v>
      </c>
      <c r="CI37" s="8" t="n">
        <v>1</v>
      </c>
      <c r="CJ37" s="8" t="n">
        <v>0</v>
      </c>
      <c r="CK37" s="48" t="n"/>
      <c r="CL37" s="48" t="inlineStr">
        <is>
          <t>Ya</t>
        </is>
      </c>
      <c r="CM37" s="8" t="n">
        <v>2024</v>
      </c>
      <c r="CN37" s="48" t="inlineStr">
        <is>
          <t>Fixed-Dome (Kubah Tetap)</t>
        </is>
      </c>
      <c r="CO37" s="48" t="inlineStr">
        <is>
          <t>6 m³ (4-5 ekor sapi, ±5 jam memasak/hari, ±50 kg</t>
        </is>
      </c>
      <c r="CP37" s="48" t="inlineStr">
        <is>
          <t>Anggota keluarga - laki-laki</t>
        </is>
      </c>
      <c r="CQ37" s="8" t="n">
        <v>0</v>
      </c>
      <c r="CR37" s="8" t="n">
        <v>0</v>
      </c>
      <c r="CS37" s="8" t="n">
        <v>0</v>
      </c>
      <c r="CT37" s="8" t="n">
        <v>0</v>
      </c>
      <c r="CU37" s="10" t="n">
        <v>1</v>
      </c>
      <c r="CV37" s="10" t="n">
        <v>0</v>
      </c>
      <c r="CW37" s="10" t="n">
        <v>0</v>
      </c>
      <c r="CX37" s="8" t="n">
        <v>0</v>
      </c>
      <c r="CY37" s="48" t="inlineStr">
        <is>
          <t>Anggota keluarga - laki-laki</t>
        </is>
      </c>
      <c r="CZ37" s="8" t="n">
        <v>1</v>
      </c>
      <c r="DA37" s="8" t="n">
        <v>0</v>
      </c>
      <c r="DB37" s="8" t="n">
        <v>0</v>
      </c>
      <c r="DC37" s="48" t="n"/>
      <c r="DD37" s="48" t="inlineStr">
        <is>
          <t>Anggota keluarga - laki-laki CPO atau pendamping</t>
        </is>
      </c>
      <c r="DE37" s="8" t="n">
        <v>1</v>
      </c>
      <c r="DF37" s="8" t="n">
        <v>0</v>
      </c>
      <c r="DG37" s="8" t="n">
        <v>1</v>
      </c>
      <c r="DH37" s="8" t="n">
        <v>0</v>
      </c>
      <c r="DI37" s="48" t="n"/>
      <c r="DJ37" s="48" t="inlineStr">
        <is>
          <t>Anggota keluarga - laki-laki CPO atau pendamping</t>
        </is>
      </c>
      <c r="DK37" s="8" t="n">
        <v>1</v>
      </c>
      <c r="DL37" s="8" t="n">
        <v>0</v>
      </c>
      <c r="DM37" s="8" t="n">
        <v>1</v>
      </c>
      <c r="DN37" s="8" t="n">
        <v>0</v>
      </c>
      <c r="DO37" s="48" t="n"/>
      <c r="DP37" s="8" t="n">
        <v>1</v>
      </c>
      <c r="DQ37" s="8" t="n">
        <v>0</v>
      </c>
      <c r="DR37" s="8" t="n">
        <v>0</v>
      </c>
      <c r="DS37" s="48" t="n"/>
      <c r="DT37" s="48" t="n"/>
      <c r="DU37" s="48" t="n"/>
      <c r="DV37" s="48" t="inlineStr">
        <is>
          <t>Ya</t>
        </is>
      </c>
      <c r="DW37" s="48" t="n"/>
      <c r="DX37" s="48" t="n"/>
      <c r="DY37" s="48" t="n"/>
      <c r="DZ37" s="48" t="n"/>
      <c r="EA37" s="48" t="n"/>
      <c r="EB37" s="48" t="n"/>
      <c r="EC37" s="48" t="n"/>
      <c r="ED37" s="48" t="n"/>
      <c r="EE37" s="48" t="n"/>
      <c r="EF37" s="48" t="n"/>
      <c r="EG37" s="48" t="n"/>
      <c r="EH37" s="48" t="n"/>
      <c r="EI37" s="48" t="inlineStr">
        <is>
          <t>Tidak ada masalah</t>
        </is>
      </c>
      <c r="EJ37" s="8" t="n">
        <v>0</v>
      </c>
      <c r="EK37" s="8" t="n">
        <v>0</v>
      </c>
      <c r="EL37" s="8" t="n">
        <v>0</v>
      </c>
      <c r="EM37" s="8" t="n">
        <v>1</v>
      </c>
      <c r="EN37" s="8" t="n">
        <v>0</v>
      </c>
      <c r="EO37" s="11" t="n"/>
      <c r="EP37" s="48" t="inlineStr">
        <is>
          <t>Ya, cukup jelas dan mudah diikuti</t>
        </is>
      </c>
      <c r="EQ37" s="48" t="inlineStr">
        <is>
          <t>Pelatihan</t>
        </is>
      </c>
      <c r="ER37" s="48" t="inlineStr">
        <is>
          <t>CPO atau pendamping</t>
        </is>
      </c>
      <c r="ES37" s="8" t="n">
        <v>1</v>
      </c>
      <c r="ET37" s="8" t="n">
        <v>0</v>
      </c>
      <c r="EU37" s="8" t="n">
        <v>0</v>
      </c>
      <c r="EV37" s="8" t="n">
        <v>0</v>
      </c>
      <c r="EW37" s="48" t="n"/>
      <c r="EX37" s="48" t="inlineStr">
        <is>
          <t>Anggota keluarga - Laki-laki</t>
        </is>
      </c>
      <c r="EY37" s="8" t="n">
        <v>1</v>
      </c>
      <c r="EZ37" s="8" t="n">
        <v>0</v>
      </c>
      <c r="FA37" s="8" t="n">
        <v>0</v>
      </c>
      <c r="FB37" s="48" t="n"/>
      <c r="FC37" s="48" t="inlineStr">
        <is>
          <t>Setiap hari</t>
        </is>
      </c>
      <c r="FD37" s="48" t="n"/>
      <c r="FE37" s="48" t="inlineStr">
        <is>
          <t>Mengetahui</t>
        </is>
      </c>
      <c r="FF37" s="48" t="inlineStr">
        <is>
          <t>Selalu (setiap hari)</t>
        </is>
      </c>
      <c r="FG37" s="48" t="inlineStr">
        <is>
          <t>Mengetahui</t>
        </is>
      </c>
      <c r="FH37" s="48" t="inlineStr">
        <is>
          <t>Selalu (setiap hari)</t>
        </is>
      </c>
      <c r="FI37" s="48" t="inlineStr">
        <is>
          <t>Mengetahui</t>
        </is>
      </c>
      <c r="FJ37" s="48" t="inlineStr">
        <is>
          <t>Selalu (setiap hari)</t>
        </is>
      </c>
      <c r="FK37" s="48" t="inlineStr">
        <is>
          <t>Mengetahui</t>
        </is>
      </c>
      <c r="FL37" s="48" t="inlineStr">
        <is>
          <t>Cukup sering (2 minggu sekali)</t>
        </is>
      </c>
      <c r="FM37" s="48" t="inlineStr">
        <is>
          <t>Mengetahui</t>
        </is>
      </c>
      <c r="FN37" s="48" t="inlineStr">
        <is>
          <t>Cukup sering (2 minggu sekali)</t>
        </is>
      </c>
      <c r="FO37" s="48" t="inlineStr">
        <is>
          <t>Mengetahui</t>
        </is>
      </c>
      <c r="FP37" s="48" t="inlineStr">
        <is>
          <t>Cukup sering (2 minggu sekali)</t>
        </is>
      </c>
      <c r="FQ37" s="48" t="inlineStr">
        <is>
          <t>Mengetahui</t>
        </is>
      </c>
      <c r="FR37" s="48" t="inlineStr">
        <is>
          <t>Ya</t>
        </is>
      </c>
      <c r="FS37" s="48" t="inlineStr">
        <is>
          <t>Mengetahui</t>
        </is>
      </c>
      <c r="FT37" s="48" t="inlineStr">
        <is>
          <t>Ya, selalu</t>
        </is>
      </c>
      <c r="FU37" s="48" t="inlineStr">
        <is>
          <t>Laki-laki dewasa Perempuan dewasa</t>
        </is>
      </c>
      <c r="FV37" s="8" t="n">
        <v>1</v>
      </c>
      <c r="FW37" s="8" t="n">
        <v>1</v>
      </c>
      <c r="FX37" s="8" t="n">
        <v>0</v>
      </c>
      <c r="FY37" s="8" t="n">
        <v>0</v>
      </c>
      <c r="FZ37" s="48" t="inlineStr">
        <is>
          <t>Memahami</t>
        </is>
      </c>
      <c r="GA37" s="48" t="inlineStr">
        <is>
          <t>CPO Pelatihan</t>
        </is>
      </c>
      <c r="GB37" s="8" t="n">
        <v>1</v>
      </c>
      <c r="GC37" s="8" t="n">
        <v>1</v>
      </c>
      <c r="GD37" s="8" t="n">
        <v>0</v>
      </c>
      <c r="GE37" s="8" t="n">
        <v>0</v>
      </c>
      <c r="GF37" s="48" t="n"/>
      <c r="GG37" s="48" t="inlineStr">
        <is>
          <t>Sering</t>
        </is>
      </c>
      <c r="GH37" s="48" t="inlineStr">
        <is>
          <t>Ya</t>
        </is>
      </c>
      <c r="GI37" s="48" t="inlineStr">
        <is>
          <t>Teman/keluarga</t>
        </is>
      </c>
      <c r="GJ37" s="8" t="n">
        <v>0</v>
      </c>
      <c r="GK37" s="8" t="n">
        <v>1</v>
      </c>
      <c r="GL37" s="8" t="n">
        <v>0</v>
      </c>
      <c r="GM37" s="8" t="n">
        <v>0</v>
      </c>
      <c r="GN37" s="48" t="n"/>
      <c r="GO37" s="8" t="n">
        <v>9</v>
      </c>
      <c r="GP37" s="48" t="inlineStr">
        <is>
          <t>Penuh (100%)</t>
        </is>
      </c>
      <c r="GQ37" s="48" t="inlineStr">
        <is>
          <t>Kayu bakar LPG</t>
        </is>
      </c>
      <c r="GR37" s="8" t="n">
        <v>1</v>
      </c>
      <c r="GS37" s="8" t="n">
        <v>1</v>
      </c>
      <c r="GT37" s="8" t="n">
        <v>0</v>
      </c>
      <c r="GU37" s="8" t="n">
        <v>0</v>
      </c>
      <c r="GV37" s="8" t="n">
        <v>0</v>
      </c>
      <c r="GW37" s="8" t="n">
        <v>0</v>
      </c>
      <c r="GX37" s="8" t="n">
        <v>0</v>
      </c>
      <c r="GY37" s="48" t="n"/>
      <c r="GZ37" s="48" t="inlineStr">
        <is>
          <t>Ya</t>
        </is>
      </c>
      <c r="HA37" s="8" t="n">
        <v>15</v>
      </c>
      <c r="HB37" s="8" t="n">
        <v>150000</v>
      </c>
      <c r="HC37" s="8" t="n">
        <v>5</v>
      </c>
      <c r="HD37" s="8" t="n">
        <v>50000</v>
      </c>
      <c r="HE37" s="8" t="n">
        <v>9</v>
      </c>
      <c r="HF37" s="8" t="n">
        <v>75000</v>
      </c>
      <c r="HG37" s="8" t="n">
        <v>3</v>
      </c>
      <c r="HH37" s="8" t="n">
        <v>25000</v>
      </c>
      <c r="HI37" s="48" t="n"/>
      <c r="HJ37" s="48" t="n"/>
      <c r="HK37" s="48" t="n"/>
      <c r="HL37" s="48" t="n"/>
      <c r="HM37" s="48" t="n"/>
      <c r="HN37" s="48" t="n"/>
      <c r="HO37" s="48" t="n"/>
      <c r="HP37" s="48" t="n"/>
      <c r="HQ37" s="48" t="n"/>
      <c r="HR37" s="48" t="n"/>
      <c r="HS37" s="48" t="n"/>
      <c r="HT37" s="48" t="n"/>
      <c r="HU37" s="48" t="n"/>
      <c r="HV37" s="48" t="n"/>
      <c r="HW37" s="48" t="n"/>
      <c r="HX37" s="48" t="n"/>
      <c r="HY37" s="8" t="n">
        <v>10</v>
      </c>
      <c r="HZ37" s="8" t="n">
        <v>100000</v>
      </c>
      <c r="IA37" s="8" t="n">
        <v>6</v>
      </c>
      <c r="IB37" s="8" t="n">
        <v>50000</v>
      </c>
      <c r="IC37" s="48" t="n"/>
      <c r="ID37" s="48" t="n"/>
      <c r="IE37" s="48" t="n"/>
      <c r="IF37" s="48" t="n"/>
      <c r="IG37" s="48" t="n"/>
      <c r="IH37" s="48" t="n"/>
      <c r="II37" s="48" t="n"/>
      <c r="IJ37" s="48" t="n"/>
      <c r="IK37" s="48" t="inlineStr">
        <is>
          <t>50-65 kg</t>
        </is>
      </c>
      <c r="IL37" s="48" t="inlineStr">
        <is>
          <t>3-5 jam</t>
        </is>
      </c>
      <c r="IM37" s="48" t="inlineStr">
        <is>
          <t>Ya</t>
        </is>
      </c>
      <c r="IN37" s="48" t="inlineStr">
        <is>
          <t>Tidak</t>
        </is>
      </c>
      <c r="IO37" s="48" t="inlineStr">
        <is>
          <t>Jauh lebih bersih</t>
        </is>
      </c>
      <c r="IP37" s="48" t="n"/>
      <c r="IQ37" s="48" t="inlineStr">
        <is>
          <t>Tidak pernah</t>
        </is>
      </c>
      <c r="IR37" s="48" t="n"/>
      <c r="IS37" s="48" t="n"/>
      <c r="IT37" s="48" t="n"/>
      <c r="IU37" s="48" t="n"/>
      <c r="IV37" s="48" t="n"/>
      <c r="IW37" s="48" t="n"/>
      <c r="IX37" s="48" t="n"/>
      <c r="IY37" s="48" t="n"/>
      <c r="IZ37" s="48" t="inlineStr">
        <is>
          <t>Tidak pernah</t>
        </is>
      </c>
      <c r="JA37" s="48" t="n"/>
      <c r="JB37" s="48" t="n"/>
      <c r="JC37" s="48" t="n"/>
      <c r="JD37" s="48" t="n"/>
      <c r="JE37" s="48" t="n"/>
      <c r="JF37" s="48" t="n"/>
      <c r="JG37" s="48" t="n"/>
      <c r="JH37" s="48" t="n"/>
      <c r="JI37" s="48" t="inlineStr">
        <is>
          <t>Tidak pernah</t>
        </is>
      </c>
      <c r="JJ37" s="48" t="n"/>
      <c r="JK37" s="48" t="n"/>
      <c r="JL37" s="48" t="n"/>
      <c r="JM37" s="48" t="n"/>
      <c r="JN37" s="48" t="n"/>
      <c r="JO37" s="48" t="n"/>
      <c r="JP37" s="48" t="n"/>
      <c r="JQ37" s="48" t="n"/>
      <c r="JR37" s="48" t="inlineStr">
        <is>
          <t>Tidak pernah</t>
        </is>
      </c>
      <c r="JS37" s="48" t="n"/>
      <c r="JT37" s="48" t="n"/>
      <c r="JU37" s="48" t="n"/>
      <c r="JV37" s="48" t="n"/>
      <c r="JW37" s="48" t="n"/>
      <c r="JX37" s="48" t="n"/>
      <c r="JY37" s="48" t="n"/>
      <c r="JZ37" s="48" t="n"/>
      <c r="KA37" s="48" t="inlineStr">
        <is>
          <t>Tidak pernah</t>
        </is>
      </c>
      <c r="KB37" s="48" t="n"/>
      <c r="KC37" s="48" t="n"/>
      <c r="KD37" s="48" t="n"/>
      <c r="KE37" s="48" t="n"/>
      <c r="KF37" s="48" t="n"/>
      <c r="KG37" s="48" t="n"/>
      <c r="KH37" s="48" t="n"/>
      <c r="KI37" s="48" t="n"/>
      <c r="KJ37" s="48" t="inlineStr">
        <is>
          <t>Tidak pernah</t>
        </is>
      </c>
      <c r="KK37" s="48" t="n"/>
      <c r="KL37" s="48" t="n"/>
      <c r="KM37" s="48" t="n"/>
      <c r="KN37" s="48" t="n"/>
      <c r="KO37" s="48" t="n"/>
      <c r="KP37" s="48" t="n"/>
      <c r="KQ37" s="48" t="n"/>
      <c r="KR37" s="48" t="n"/>
      <c r="KS37" s="48" t="inlineStr">
        <is>
          <t>Jauh lebih baik</t>
        </is>
      </c>
      <c r="KT37" s="48" t="inlineStr">
        <is>
          <t>0-1 kali</t>
        </is>
      </c>
      <c r="KU37" s="48" t="inlineStr">
        <is>
          <t>0-1 kali</t>
        </is>
      </c>
      <c r="KV37" s="48" t="inlineStr">
        <is>
          <t>Tidak ada</t>
        </is>
      </c>
      <c r="KW37" s="8" t="n">
        <v>0</v>
      </c>
      <c r="KX37" s="8" t="n">
        <v>0</v>
      </c>
      <c r="KY37" s="8" t="n">
        <v>0</v>
      </c>
      <c r="KZ37" s="8" t="n">
        <v>1</v>
      </c>
      <c r="LA37" s="48" t="inlineStr">
        <is>
          <t>Jauh lebih baik</t>
        </is>
      </c>
      <c r="LB37" s="48" t="inlineStr">
        <is>
          <t>Jauh lebih baik</t>
        </is>
      </c>
      <c r="LC37" s="8" t="n">
        <v>0</v>
      </c>
      <c r="LD37" s="8" t="n">
        <v>3</v>
      </c>
      <c r="LE37" s="8" t="n">
        <v>0</v>
      </c>
      <c r="LF37" s="8" t="n">
        <v>3</v>
      </c>
      <c r="LG37" s="48" t="inlineStr">
        <is>
          <t>Ya</t>
        </is>
      </c>
      <c r="LH37" s="8" t="n">
        <v>100000</v>
      </c>
      <c r="LI37" s="48" t="n"/>
      <c r="LJ37" s="48" t="inlineStr">
        <is>
          <t>Kebutuhan rumah tangga</t>
        </is>
      </c>
      <c r="LK37" s="8" t="n">
        <v>0</v>
      </c>
      <c r="LL37" s="8" t="n">
        <v>0</v>
      </c>
      <c r="LM37" s="8" t="n">
        <v>0</v>
      </c>
      <c r="LN37" s="8" t="n">
        <v>0</v>
      </c>
      <c r="LO37" s="8" t="n">
        <v>1</v>
      </c>
      <c r="LP37" s="8" t="n">
        <v>0</v>
      </c>
      <c r="LQ37" s="8" t="n">
        <v>0</v>
      </c>
      <c r="LR37" s="48" t="n"/>
      <c r="LS37" s="8" t="n">
        <v>15</v>
      </c>
      <c r="LT37" s="8" t="n">
        <v>15</v>
      </c>
      <c r="LU37" s="8" t="n">
        <v>0</v>
      </c>
      <c r="LV37" s="8" t="n">
        <v>7</v>
      </c>
      <c r="LW37" s="8" t="n">
        <v>8</v>
      </c>
      <c r="LX37" s="8" t="n">
        <v>0</v>
      </c>
      <c r="LY37" s="8" t="n">
        <v>5</v>
      </c>
      <c r="LZ37" s="8" t="n">
        <v>5</v>
      </c>
      <c r="MA37" s="8" t="n">
        <v>0</v>
      </c>
      <c r="MB37" s="48" t="inlineStr">
        <is>
          <t>Ya</t>
        </is>
      </c>
      <c r="MC37" s="8" t="n">
        <v>30</v>
      </c>
      <c r="MD37" s="8" t="n">
        <v>15</v>
      </c>
      <c r="ME37" s="8" t="n">
        <v>30</v>
      </c>
      <c r="MF37" s="8" t="n">
        <v>15</v>
      </c>
      <c r="MG37" s="8" t="n">
        <v>0</v>
      </c>
      <c r="MH37" s="8" t="n">
        <v>0</v>
      </c>
      <c r="MI37" s="48" t="inlineStr">
        <is>
          <t>Istirahat</t>
        </is>
      </c>
      <c r="MJ37" s="8" t="n">
        <v>0</v>
      </c>
      <c r="MK37" s="8" t="n">
        <v>0</v>
      </c>
      <c r="ML37" s="8" t="n">
        <v>1</v>
      </c>
      <c r="MM37" s="8" t="n">
        <v>0</v>
      </c>
      <c r="MN37" s="8" t="n">
        <v>0</v>
      </c>
      <c r="MO37" s="8" t="n">
        <v>0</v>
      </c>
      <c r="MP37" s="48" t="n"/>
      <c r="MQ37" s="48" t="n"/>
      <c r="MR37" s="48" t="inlineStr">
        <is>
          <t>istirahat</t>
        </is>
      </c>
      <c r="MS37" s="48" t="n"/>
      <c r="MT37" s="48" t="inlineStr">
        <is>
          <t>kumpul keluarga</t>
        </is>
      </c>
      <c r="MU37" s="48" t="inlineStr">
        <is>
          <t>Tidak</t>
        </is>
      </c>
      <c r="MV37" s="48" t="n"/>
      <c r="MW37" s="48" t="n"/>
      <c r="MX37" s="48" t="n"/>
      <c r="MY37" s="48" t="n"/>
      <c r="MZ37" s="48" t="n"/>
      <c r="NA37" s="48" t="n"/>
      <c r="NB37" s="48" t="n"/>
      <c r="NC37" s="48" t="n"/>
      <c r="ND37" s="48" t="n"/>
      <c r="NE37" s="48" t="n"/>
      <c r="NF37" s="48" t="n"/>
      <c r="NG37" s="48" t="n"/>
      <c r="NH37" s="48" t="n"/>
      <c r="NI37" s="48" t="n"/>
      <c r="NJ37" s="48" t="n"/>
      <c r="NK37" s="48" t="n"/>
      <c r="NL37" s="48" t="inlineStr">
        <is>
          <t>Ya</t>
        </is>
      </c>
      <c r="NM37" s="48" t="inlineStr">
        <is>
          <t>Kombinasi dana mandiri dan dana hibah</t>
        </is>
      </c>
      <c r="NN37" s="48" t="inlineStr">
        <is>
          <t>&gt;11.000.001</t>
        </is>
      </c>
      <c r="NO37" s="48" t="inlineStr">
        <is>
          <t>Pemerintah</t>
        </is>
      </c>
      <c r="NP37" s="48" t="n"/>
      <c r="NQ37" s="48" t="n"/>
      <c r="NR37" s="48" t="n"/>
      <c r="NS37" s="48" t="n"/>
      <c r="NT37" s="48" t="n"/>
      <c r="NU37" s="48" t="n"/>
      <c r="NV37" s="48" t="inlineStr">
        <is>
          <t>Anggota keluarga - Laki-laki dewasa</t>
        </is>
      </c>
      <c r="NW37" s="48" t="n"/>
      <c r="NX37" s="48" t="inlineStr">
        <is>
          <t>Sedikit meningkat</t>
        </is>
      </c>
      <c r="NY37" s="8" t="n">
        <v>40</v>
      </c>
      <c r="NZ37" s="8" t="n">
        <v>10</v>
      </c>
      <c r="OA37" s="8" t="n">
        <v>0</v>
      </c>
      <c r="OB37" s="8" t="n">
        <v>5</v>
      </c>
      <c r="OC37" s="8" t="n">
        <v>5</v>
      </c>
      <c r="OD37" s="8" t="n">
        <v>0</v>
      </c>
      <c r="OE37" s="48" t="inlineStr">
        <is>
          <t>Lebih baik</t>
        </is>
      </c>
      <c r="OF37" s="48" t="inlineStr">
        <is>
          <t>Jauh lebih baik (beda waktu memasak lebih cepat setengah jam atau lebih, ATAU tidak lagi ada rasa/bau makanan yang berubah, ATAU alasan lainnya)</t>
        </is>
      </c>
      <c r="OG37" s="48" t="inlineStr">
        <is>
          <t>Ya</t>
        </is>
      </c>
      <c r="OH37" s="8" t="n">
        <v>0</v>
      </c>
      <c r="OI37" s="8" t="n">
        <v>3</v>
      </c>
      <c r="OJ37" s="8" t="n">
        <v>0</v>
      </c>
      <c r="OK37" s="8" t="n">
        <v>0</v>
      </c>
      <c r="OL37" s="8" t="n">
        <v>0</v>
      </c>
      <c r="OM37" s="8" t="n">
        <v>0</v>
      </c>
      <c r="ON37" s="8" t="n">
        <v>0</v>
      </c>
      <c r="OO37" s="8" t="n">
        <v>0</v>
      </c>
      <c r="OP37" s="48">
        <f>VLOOKUP(AG37,'BUS 2'!$G$1:$CU$424,2,0)</f>
        <v/>
      </c>
      <c r="OQ37" s="8">
        <f>VLOOKUP(AG37,'BUS 2'!$G$1:$CU$424,3,0)</f>
        <v/>
      </c>
      <c r="OR37" s="8">
        <f>VLOOKUP(AG37,'BUS 2'!$G$1:$CU$424,4,0)</f>
        <v/>
      </c>
      <c r="OS37" s="8">
        <f>VLOOKUP(AG37,'BUS 2'!$G$1:$CU$424,5,0)</f>
        <v/>
      </c>
      <c r="OT37" s="8">
        <f>VLOOKUP(AG37,'BUS 2'!$G$1:$CU$424,6,0)</f>
        <v/>
      </c>
      <c r="OU37" s="8">
        <f>VLOOKUP(AG37,'BUS 2'!$G$1:$CU$424,7,0)</f>
        <v/>
      </c>
      <c r="OV37" s="8">
        <f>VLOOKUP(AG37,'BUS 2'!$G$1:$CU$424,8,0)</f>
        <v/>
      </c>
      <c r="OW37" s="8">
        <f>VLOOKUP(AG37,'BUS 2'!$G$1:$CU$424,9,0)</f>
        <v/>
      </c>
      <c r="OX37" s="8">
        <f>VLOOKUP(AG37,'BUS 2'!$G$1:$CU$424,10,0)</f>
        <v/>
      </c>
      <c r="OY37" s="8">
        <f>VLOOKUP(AG37,'BUS 2'!$G$1:$CU$424,11,0)</f>
        <v/>
      </c>
      <c r="OZ37" s="8">
        <f>VLOOKUP(AG37,'BUS 2'!$G$1:$CU$424,12,0)</f>
        <v/>
      </c>
      <c r="PA37" s="8">
        <f>VLOOKUP(AG37,'BUS 2'!$G$1:$CU$424,13,0)</f>
        <v/>
      </c>
      <c r="PB37" s="8">
        <f>VLOOKUP(AG37,'BUS 2'!$G$1:$CU$424,14,0)</f>
        <v/>
      </c>
      <c r="PC37" s="8">
        <f>VLOOKUP(AG37,'BUS 2'!$G$1:$CU$424,15,0)</f>
        <v/>
      </c>
      <c r="PD37" s="8">
        <f>VLOOKUP(AG37,'BUS 2'!$G$1:$CU$424,16,0)</f>
        <v/>
      </c>
      <c r="PE37" s="8">
        <f>VLOOKUP(AG37,'BUS 2'!$G$1:$CU$424,17,0)</f>
        <v/>
      </c>
      <c r="PF37" s="8">
        <f>VLOOKUP(AG37,'BUS 2'!$G$1:$CU$424,18,0)</f>
        <v/>
      </c>
      <c r="PG37" s="8">
        <f>VLOOKUP(AG37,'BUS 2'!$G$1:$CU$424,19,0)</f>
        <v/>
      </c>
      <c r="PH37" s="8">
        <f>VLOOKUP(AG37,'BUS 2'!$G$1:$CU$424,20,0)</f>
        <v/>
      </c>
      <c r="PI37" s="8">
        <f>VLOOKUP(AG37,'BUS 2'!$G$1:$CU$424,21,0)</f>
        <v/>
      </c>
      <c r="PJ37" s="8">
        <f>VLOOKUP(AG37,'BUS 2'!$G$1:$CU$424,22,0)</f>
        <v/>
      </c>
      <c r="PK37" s="8">
        <f>VLOOKUP(AG37,'BUS 2'!$G$1:$CU$424,23,0)</f>
        <v/>
      </c>
      <c r="PL37" s="8">
        <f>VLOOKUP(AG37,'BUS 2'!$G$1:$CU$424,24,0)</f>
        <v/>
      </c>
      <c r="PM37" s="8">
        <f>VLOOKUP(AG37,'BUS 2'!$G$1:$CU$424,25,0)</f>
        <v/>
      </c>
      <c r="PN37" s="8">
        <f>VLOOKUP(AG37,'BUS 2'!$G$1:$CU$424,26,0)</f>
        <v/>
      </c>
      <c r="PO37" s="8">
        <f>VLOOKUP(AG37,'BUS 2'!$G$1:$CU$424,27,0)</f>
        <v/>
      </c>
      <c r="PP37" s="8">
        <f>VLOOKUP(AG37,'BUS 2'!$G$1:$CU$424,28,0)</f>
        <v/>
      </c>
      <c r="PQ37" s="8">
        <f>VLOOKUP(AG37,'BUS 2'!$G$1:$CU$424,29,0)</f>
        <v/>
      </c>
      <c r="PR37" s="8">
        <f>VLOOKUP(AG37,'BUS 2'!$G$1:$CU$424,30,0)</f>
        <v/>
      </c>
      <c r="PS37" s="8">
        <f>VLOOKUP(AG37,'BUS 2'!$G$1:$CU$424,31,0)</f>
        <v/>
      </c>
      <c r="PT37" s="48" t="n"/>
      <c r="PU37" s="48" t="n"/>
      <c r="PV37" s="48" t="n"/>
      <c r="PW37" s="48" t="n"/>
      <c r="PX37" s="48" t="n"/>
      <c r="PY37" s="48" t="n"/>
      <c r="PZ37" s="48" t="n"/>
      <c r="QA37" s="48" t="n"/>
      <c r="QB37" s="48" t="n"/>
      <c r="QC37" s="48" t="n"/>
      <c r="QD37" s="48" t="n"/>
      <c r="QE37" s="48" t="inlineStr">
        <is>
          <t>1-Disebarkan ke lahan terbuka</t>
        </is>
      </c>
      <c r="QF37" s="8" t="n">
        <v>0</v>
      </c>
      <c r="QG37" s="8" t="n">
        <v>0</v>
      </c>
      <c r="QH37" s="8" t="n">
        <v>0</v>
      </c>
      <c r="QI37" s="8" t="n">
        <v>0</v>
      </c>
      <c r="QJ37" s="8" t="n">
        <v>0</v>
      </c>
      <c r="QK37" s="8" t="n">
        <v>1</v>
      </c>
      <c r="QL37" s="8" t="n">
        <v>0</v>
      </c>
      <c r="QM37" s="8" t="n">
        <v>0</v>
      </c>
      <c r="QN37" s="8" t="n">
        <v>0</v>
      </c>
      <c r="QO37" s="48" t="n"/>
      <c r="QP37" s="48" t="n"/>
      <c r="QQ37" s="48" t="n"/>
      <c r="QR37" s="48" t="n"/>
      <c r="QS37" s="48" t="n"/>
      <c r="QT37" s="48" t="n"/>
      <c r="QU37" s="48" t="n"/>
      <c r="QV37" s="48" t="n"/>
      <c r="QW37" s="48" t="n"/>
      <c r="QX37" s="48" t="n"/>
      <c r="QY37" s="48" t="n"/>
      <c r="QZ37" s="48" t="n"/>
      <c r="RA37" s="48" t="n"/>
      <c r="RB37" s="48" t="n"/>
      <c r="RC37" s="48" t="n"/>
      <c r="RD37" s="48" t="n"/>
      <c r="RE37" s="48" t="n"/>
      <c r="RF37" s="48" t="n"/>
      <c r="RG37" s="48" t="n"/>
      <c r="RH37" s="48" t="n"/>
      <c r="RI37" s="48" t="n"/>
      <c r="RJ37" s="48" t="n"/>
      <c r="RK37" s="48" t="n"/>
      <c r="RL37" s="48" t="n"/>
      <c r="RM37" s="48" t="n"/>
      <c r="RN37" s="48" t="n"/>
      <c r="RO37" s="48" t="n"/>
      <c r="RP37" s="48" t="n"/>
      <c r="RQ37" s="48" t="n"/>
      <c r="RR37" s="48" t="n"/>
      <c r="RS37" s="48" t="n"/>
      <c r="RT37" s="48" t="n"/>
      <c r="RU37" s="48" t="n"/>
      <c r="RV37" s="48" t="n"/>
      <c r="RW37" s="48" t="n"/>
      <c r="RX37" s="48" t="n"/>
      <c r="RY37" s="48" t="n"/>
      <c r="RZ37" s="48" t="n"/>
      <c r="SA37" s="48" t="n"/>
      <c r="SB37" s="48" t="n"/>
      <c r="SC37" s="48" t="n"/>
      <c r="SD37" s="48" t="n"/>
      <c r="SE37" s="48" t="n"/>
      <c r="SF37" s="48" t="n"/>
      <c r="SG37" s="48" t="n"/>
      <c r="SH37" s="48" t="n"/>
      <c r="SI37" s="48" t="n"/>
      <c r="SJ37" s="48" t="n"/>
      <c r="SK37" s="48" t="n"/>
      <c r="SL37" s="48" t="n"/>
      <c r="SM37" s="48" t="n"/>
      <c r="SN37" s="48" t="n"/>
      <c r="SO37" s="48" t="n"/>
      <c r="SP37" s="48" t="n"/>
      <c r="SQ37" s="48" t="n"/>
      <c r="SR37" s="48" t="n"/>
      <c r="SS37" s="48" t="n"/>
      <c r="ST37" s="48" t="n"/>
      <c r="SU37" s="48" t="n"/>
      <c r="SV37" s="48" t="n"/>
      <c r="SW37" s="48" t="n"/>
      <c r="SX37" s="48" t="n"/>
      <c r="SY37" s="8">
        <f>VLOOKUP(AG37,'BUS 2'!$G$1:$CU$424,33,0)</f>
        <v/>
      </c>
      <c r="SZ37" s="48">
        <f>VLOOKUP(AG37,'BUS 2'!$G$1:$CU$424,34,0)</f>
        <v/>
      </c>
      <c r="TA37" s="48">
        <f>VLOOKUP(AG37,'BUS 2'!$G$1:$CU$424,35,0)</f>
        <v/>
      </c>
      <c r="TB37" s="48">
        <f>VLOOKUP(AG37,'BUS 2'!$G$1:$CU$424,36,0)</f>
        <v/>
      </c>
      <c r="TC37" s="48">
        <f>VLOOKUP(AG37,'BUS 2'!$G$1:$CU$424,37,0)</f>
        <v/>
      </c>
      <c r="TD37" s="48">
        <f>VLOOKUP(AG37,'BUS 2'!$G$1:$CU$424,38,0)</f>
        <v/>
      </c>
      <c r="TE37" s="48">
        <f>VLOOKUP(AG37,'BUS 2'!$G$1:$CU$424,39,0)</f>
        <v/>
      </c>
      <c r="TF37" s="48">
        <f>VLOOKUP(AG37,'BUS 2'!$G$1:$CU$424,40,0)</f>
        <v/>
      </c>
      <c r="TG37" s="8">
        <f>VLOOKUP(AG37,'BUS 2'!$G$1:$CU$424,42,0)</f>
        <v/>
      </c>
      <c r="TH37" s="8">
        <f>VLOOKUP(AG37,'BUS 2'!$G$1:$CU$424,43,0)</f>
        <v/>
      </c>
      <c r="TI37" s="8">
        <f>VLOOKUP(AG37,'BUS 2'!$G$1:$CU$424,44,0)</f>
        <v/>
      </c>
      <c r="TJ37" s="8">
        <f>VLOOKUP(AG37,'BUS 2'!$G$1:$CU$424,45,0)</f>
        <v/>
      </c>
      <c r="TK37" s="8">
        <f>VLOOKUP(AG37,'BUS 2'!$G$1:$CU$424,46,0)</f>
        <v/>
      </c>
      <c r="TL37" s="8">
        <f>VLOOKUP(AG37,'BUS 2'!$G$1:$CU$424,47,0)</f>
        <v/>
      </c>
      <c r="TM37" s="8">
        <f>VLOOKUP(AG37,'BUS 2'!$G$1:$CU$424,48,0)</f>
        <v/>
      </c>
      <c r="TN37" s="8">
        <f>VLOOKUP(AG37,'BUS 2'!$G$1:$CU$424,49,0)</f>
        <v/>
      </c>
      <c r="TO37" s="8">
        <f>VLOOKUP(AG37,'BUS 2'!$G$1:$CU$424,50,0)</f>
        <v/>
      </c>
      <c r="TP37" s="8">
        <f>VLOOKUP(AG37,'BUS 2'!$G$1:$CU$424,51,0)</f>
        <v/>
      </c>
      <c r="TQ37" s="8">
        <f>VLOOKUP(AG37,'BUS 2'!$G$1:$CU$424,52,0)</f>
        <v/>
      </c>
      <c r="TR37" s="8">
        <f>VLOOKUP(AG37,'BUS 2'!$G$1:$CU$424,53,0)</f>
        <v/>
      </c>
      <c r="TS37" s="48">
        <f>VLOOKUP(AG37,'BUS 2'!$G$1:$CU$424,54,0)</f>
        <v/>
      </c>
      <c r="TT37" s="48">
        <f>VLOOKUP(AG37,'BUS 2'!$G$1:$CU$424,55,0)</f>
        <v/>
      </c>
      <c r="TU37" s="48">
        <f>VLOOKUP(AG37,'BUS 2'!$G$1:$CU$424,56,0)</f>
        <v/>
      </c>
      <c r="TV37" s="48">
        <f>VLOOKUP(AG37,'BUS 2'!$G$1:$CU$424,57,0)</f>
        <v/>
      </c>
      <c r="TW37" s="48">
        <f>VLOOKUP(AG37,'BUS 2'!$G$1:$CU$424,58,0)</f>
        <v/>
      </c>
      <c r="TX37" s="48">
        <f>VLOOKUP(AG37,'BUS 2'!$G$1:$CU$424,59,0)</f>
        <v/>
      </c>
      <c r="TY37" s="48">
        <f>VLOOKUP(AG37,'BUS 2'!$G$1:$CU$424,60,0)</f>
        <v/>
      </c>
      <c r="TZ37" s="48">
        <f>VLOOKUP(AG37,'BUS 2'!$G$1:$CU$424,61,0)</f>
        <v/>
      </c>
      <c r="UA37" s="48">
        <f>VLOOKUP(AG37,'BUS 2'!$G$1:$CU$424,62,0)</f>
        <v/>
      </c>
      <c r="UB37" s="48">
        <f>VLOOKUP(AG37,'BUS 2'!$G$1:$CU$424,63,0)</f>
        <v/>
      </c>
      <c r="UC37" s="48">
        <f>VLOOKUP(AG37,'BUS 2'!$G$1:$CU$424,64,0)</f>
        <v/>
      </c>
      <c r="UD37" s="48">
        <f>VLOOKUP(AG37,'BUS 2'!$G$1:$CU$424,65,0)</f>
        <v/>
      </c>
      <c r="UE37" s="48">
        <f>VLOOKUP(AG37,'BUS 2'!$G$1:$CU$424,66,0)</f>
        <v/>
      </c>
      <c r="UF37" s="48">
        <f>VLOOKUP(AG37,'BUS 2'!$G$1:$CU$424,67,0)</f>
        <v/>
      </c>
      <c r="UG37" s="48">
        <f>VLOOKUP(AG37,'BUS 2'!$G$1:$CU$424,68,0)</f>
        <v/>
      </c>
      <c r="UH37" s="48">
        <f>VLOOKUP(AG37,'BUS 2'!$G$1:$CU$424,69,0)</f>
        <v/>
      </c>
      <c r="UI37" s="48">
        <f>VLOOKUP(AG37,'BUS 2'!$G$1:$CU$424,70,0)</f>
        <v/>
      </c>
      <c r="UJ37" s="48">
        <f>VLOOKUP(AG37,'BUS 2'!$G$1:$CU$424,71,0)</f>
        <v/>
      </c>
      <c r="UK37" s="48">
        <f>VLOOKUP(AG37,'BUS 2'!$G$1:$CU$424,72,0)</f>
        <v/>
      </c>
      <c r="UL37" s="48">
        <f>VLOOKUP(AG37,'BUS 2'!$G$1:$CU$424,73,0)</f>
        <v/>
      </c>
      <c r="UM37" s="48">
        <f>VLOOKUP(AG37,'BUS 2'!$G$1:$CU$424,74,0)</f>
        <v/>
      </c>
      <c r="UN37" s="48">
        <f>VLOOKUP(AG37,'BUS 2'!$G$1:$CU$424,75,0)</f>
        <v/>
      </c>
      <c r="UO37" s="48">
        <f>VLOOKUP(AG37,'BUS 2'!$G$1:$CU$424,76,0)</f>
        <v/>
      </c>
      <c r="UP37" s="48">
        <f>VLOOKUP(AG37,'BUS 2'!$G$1:$CU$424,77,0)</f>
        <v/>
      </c>
      <c r="UQ37" s="48">
        <f>VLOOKUP(AG37,'BUS 2'!$G$1:$CU$424,78,0)</f>
        <v/>
      </c>
      <c r="UR37" s="48">
        <f>VLOOKUP(AG37,'BUS 2'!$G$1:$CU$424,79,0)</f>
        <v/>
      </c>
      <c r="US37" s="48">
        <f>VLOOKUP(AG37,'BUS 2'!$G$1:$CU$424,80,0)</f>
        <v/>
      </c>
      <c r="UT37" s="48">
        <f>VLOOKUP(AG37,'BUS 2'!$G$1:$CU$424,81,0)</f>
        <v/>
      </c>
      <c r="UU37" s="48" t="n"/>
      <c r="UV37" s="48" t="inlineStr">
        <is>
          <t>Pemberian pakan di kandang</t>
        </is>
      </c>
      <c r="UW37" s="48" t="n"/>
      <c r="UX37" s="48" t="n"/>
      <c r="UY37" s="48" t="n"/>
      <c r="UZ37" s="48" t="n"/>
      <c r="VA37" s="48" t="n"/>
      <c r="VB37" s="48" t="n"/>
      <c r="VC37" s="48" t="n"/>
      <c r="VD37" s="48" t="inlineStr">
        <is>
          <t>Sangat teratur (setiap hari)</t>
        </is>
      </c>
      <c r="VE37" s="48" t="n"/>
      <c r="VF37" s="48" t="n"/>
      <c r="VG37" s="48" t="n"/>
      <c r="VH37" s="48" t="n"/>
      <c r="VI37" s="48" t="n"/>
      <c r="VJ37" s="48" t="n"/>
      <c r="VK37" s="48" t="n"/>
      <c r="VL37" s="48" t="inlineStr">
        <is>
          <t>Sangat sering (&gt;1 kali sehari)</t>
        </is>
      </c>
      <c r="VM37" s="48" t="n"/>
      <c r="VN37" s="48" t="n"/>
      <c r="VO37" s="48" t="n"/>
      <c r="VP37" s="48" t="n"/>
      <c r="VQ37" s="48" t="n"/>
      <c r="VR37" s="48" t="n"/>
      <c r="VS37" s="48" t="n"/>
      <c r="VT37" s="48" t="n"/>
      <c r="VU37" s="48" t="n"/>
      <c r="VV37" s="48" t="n"/>
      <c r="VW37" s="48" t="n"/>
      <c r="VX37" s="48" t="n"/>
      <c r="VY37" s="48" t="n"/>
      <c r="VZ37" s="48" t="n"/>
      <c r="WA37" s="48" t="n"/>
      <c r="WB37" s="48" t="n"/>
      <c r="WC37" s="48" t="n"/>
      <c r="WD37" s="48" t="n"/>
      <c r="WE37" s="48" t="n"/>
      <c r="WF37" s="48" t="inlineStr">
        <is>
          <t>4-Disimpan dalam kotak bersekat 5-Untuk disebar di tanah (dan dibajak)</t>
        </is>
      </c>
      <c r="WG37" s="8" t="n">
        <v>0</v>
      </c>
      <c r="WH37" s="8" t="n">
        <v>0</v>
      </c>
      <c r="WI37" s="8" t="n">
        <v>0</v>
      </c>
      <c r="WJ37" s="8" t="n">
        <v>1</v>
      </c>
      <c r="WK37" s="8" t="n">
        <v>1</v>
      </c>
      <c r="WL37" s="8" t="n">
        <v>0</v>
      </c>
      <c r="WM37" s="8" t="n">
        <v>0</v>
      </c>
      <c r="WN37" s="8" t="n">
        <v>0</v>
      </c>
      <c r="WO37" s="48" t="n"/>
      <c r="WP37" s="48" t="n"/>
      <c r="WQ37" s="48" t="n"/>
      <c r="WR37" s="48" t="n"/>
      <c r="WS37" s="48" t="n"/>
      <c r="WT37" s="48" t="n"/>
      <c r="WU37" s="48" t="n"/>
      <c r="WV37" s="48" t="n"/>
      <c r="WW37" s="48" t="n"/>
      <c r="WX37" s="48" t="n"/>
      <c r="WY37" s="48" t="n"/>
      <c r="WZ37" s="48" t="n"/>
      <c r="XA37" s="48" t="n"/>
      <c r="XB37" s="48" t="n"/>
      <c r="XC37" s="48" t="n"/>
      <c r="XD37" s="48" t="n"/>
      <c r="XE37" s="48" t="n"/>
      <c r="XF37" s="48" t="n"/>
      <c r="XG37" s="48" t="n"/>
      <c r="XH37" s="48" t="n"/>
      <c r="XI37" s="48" t="n"/>
      <c r="XJ37" s="48" t="n"/>
      <c r="XK37" s="48" t="n"/>
      <c r="XL37" s="48" t="n"/>
      <c r="XM37" s="48" t="n"/>
      <c r="XN37" s="48" t="n"/>
      <c r="XO37" s="48" t="n"/>
      <c r="XP37" s="48" t="n"/>
      <c r="XQ37" s="48" t="n"/>
      <c r="XR37" s="48" t="n"/>
      <c r="XS37" s="48" t="n"/>
      <c r="XT37" s="48" t="n"/>
      <c r="XU37" s="48" t="n"/>
      <c r="XV37" s="48" t="n"/>
      <c r="XW37" s="48" t="n"/>
      <c r="XX37" s="48" t="n"/>
      <c r="XY37" s="48" t="n"/>
      <c r="XZ37" s="48" t="n"/>
      <c r="YA37" s="48" t="n"/>
      <c r="YB37" s="48" t="n"/>
      <c r="YC37" s="48" t="n"/>
      <c r="YD37" s="48" t="n"/>
      <c r="YE37" s="48" t="n"/>
      <c r="YF37" s="48" t="n"/>
      <c r="YG37" s="48" t="n"/>
      <c r="YH37" s="48" t="n"/>
      <c r="YI37" s="48" t="n"/>
      <c r="YJ37" s="48" t="n"/>
      <c r="YK37" s="48" t="n"/>
      <c r="YL37" s="48" t="n"/>
      <c r="YM37" s="48" t="n"/>
      <c r="YN37" s="48" t="n"/>
      <c r="YO37" s="48" t="n"/>
      <c r="YP37" s="48" t="n"/>
      <c r="YQ37" s="48" t="n"/>
      <c r="YR37" s="48" t="n"/>
      <c r="YS37" s="48" t="n"/>
      <c r="YT37" s="48" t="n"/>
      <c r="YU37" s="48" t="n"/>
      <c r="YV37" s="48" t="n"/>
      <c r="YW37" s="48" t="n"/>
      <c r="YX37" s="48" t="n"/>
      <c r="YY37" s="48" t="n"/>
      <c r="YZ37" s="48" t="n"/>
      <c r="ZA37" s="48" t="n"/>
      <c r="ZB37" s="48" t="n"/>
      <c r="ZC37" s="48" t="n"/>
      <c r="ZD37" s="48" t="n"/>
      <c r="ZE37" s="48" t="n"/>
      <c r="ZF37" s="48" t="n"/>
      <c r="ZG37" s="48" t="n"/>
      <c r="ZH37" s="48" t="n"/>
      <c r="ZI37" s="48" t="n"/>
      <c r="ZJ37" s="48" t="n"/>
      <c r="ZK37" s="48" t="n"/>
      <c r="ZL37" s="48" t="n"/>
      <c r="ZM37" s="48" t="n"/>
      <c r="ZN37" s="48" t="n"/>
      <c r="ZO37" s="48" t="n"/>
      <c r="ZP37" s="48" t="n"/>
      <c r="ZQ37" s="48" t="n"/>
      <c r="ZR37" s="48" t="n"/>
      <c r="ZS37" s="48" t="n"/>
      <c r="ZT37" s="48" t="n"/>
      <c r="ZU37" s="48" t="n"/>
      <c r="ZV37" s="48" t="n"/>
      <c r="ZW37" s="8" t="n">
        <v>2</v>
      </c>
      <c r="ZX37" s="48" t="n"/>
      <c r="ZY37" s="48" t="n"/>
      <c r="ZZ37" s="48" t="n"/>
      <c r="AAA37" s="48" t="n"/>
      <c r="AAB37" s="48" t="n"/>
      <c r="AAC37" s="48" t="n"/>
      <c r="AAD37" s="48" t="n"/>
      <c r="AAE37" s="48" t="inlineStr">
        <is>
          <t>Pakan segar (misal: rumput)</t>
        </is>
      </c>
      <c r="AAF37" s="48" t="n"/>
      <c r="AAG37" s="48" t="n"/>
      <c r="AAH37" s="48" t="n"/>
      <c r="AAI37" s="48" t="n"/>
      <c r="AAJ37" s="48" t="n"/>
      <c r="AAK37" s="48" t="n"/>
      <c r="AAL37" s="48" t="inlineStr">
        <is>
          <t>Ya</t>
        </is>
      </c>
      <c r="AAM37" s="48" t="inlineStr">
        <is>
          <t>Padat Cair</t>
        </is>
      </c>
      <c r="AAN37" s="8" t="n">
        <v>1</v>
      </c>
      <c r="AAO37" s="8" t="n">
        <v>1</v>
      </c>
      <c r="AAP37" s="8" t="n">
        <v>50</v>
      </c>
      <c r="AAQ37" s="8" t="n">
        <v>50</v>
      </c>
      <c r="AAR37" s="48" t="inlineStr">
        <is>
          <t>Ya</t>
        </is>
      </c>
      <c r="AAS37" s="48" t="inlineStr">
        <is>
          <t>Mengetahui</t>
        </is>
      </c>
      <c r="AAT37" s="48" t="inlineStr">
        <is>
          <t>Dibuang ke lahan sekitar kandang - yg ditanami tanaman Diberikan gratis ke orang lain</t>
        </is>
      </c>
      <c r="AAU37" s="8" t="n">
        <v>0</v>
      </c>
      <c r="AAV37" s="8" t="n">
        <v>0</v>
      </c>
      <c r="AAW37" s="8" t="n">
        <v>0</v>
      </c>
      <c r="AAX37" s="8" t="n">
        <v>1</v>
      </c>
      <c r="AAY37" s="8" t="n">
        <v>1</v>
      </c>
      <c r="AAZ37" s="8" t="n">
        <v>0</v>
      </c>
      <c r="ABA37" s="8" t="n">
        <v>0</v>
      </c>
      <c r="ABB37" s="48" t="n"/>
      <c r="ABC37" s="48" t="n"/>
      <c r="ABD37" s="48" t="n"/>
      <c r="ABE37" s="48" t="n"/>
      <c r="ABF37" s="48" t="n"/>
      <c r="ABG37" s="48" t="n"/>
      <c r="ABH37" s="48" t="n"/>
      <c r="ABI37" s="48" t="n"/>
      <c r="ABJ37" s="48" t="n"/>
      <c r="ABK37" s="48" t="n"/>
      <c r="ABL37" s="48" t="n"/>
      <c r="ABM37" s="48" t="n"/>
      <c r="ABN37" s="48" t="n"/>
      <c r="ABO37" s="48" t="n"/>
      <c r="ABP37" s="48" t="n"/>
      <c r="ABQ37" s="11" t="inlineStr">
        <is>
          <t>Rumput</t>
        </is>
      </c>
      <c r="ABR37" s="48" t="inlineStr">
        <is>
          <t>Sering ( 1 minggu 2 kali)</t>
        </is>
      </c>
      <c r="ABS37" s="48" t="n"/>
      <c r="ABT37" s="8" t="n">
        <v>2000</v>
      </c>
      <c r="ABU37" s="48" t="n"/>
      <c r="ABV37" s="48" t="n"/>
      <c r="ABW37" s="48" t="n"/>
      <c r="ABX37" s="48" t="n"/>
      <c r="ABY37" s="48" t="n"/>
      <c r="ABZ37" s="48" t="n"/>
      <c r="ACA37" s="48" t="n"/>
      <c r="ACB37" s="48" t="n"/>
      <c r="ACC37" s="48" t="n"/>
      <c r="ACD37" s="48" t="n"/>
      <c r="ACE37" s="48" t="n"/>
      <c r="ACF37" s="48" t="n"/>
      <c r="ACG37" s="48" t="n"/>
      <c r="ACH37" s="48" t="n"/>
      <c r="ACI37" s="48" t="n"/>
      <c r="ACJ37" s="48" t="n"/>
      <c r="ACK37" s="48" t="inlineStr">
        <is>
          <t>Tidak memiliki tempat untuk menyimpan Ladang/sawah terlalu jauh, sulit untuk mengangkut ke sana</t>
        </is>
      </c>
      <c r="ACL37" s="8" t="n">
        <v>0</v>
      </c>
      <c r="ACM37" s="8" t="n">
        <v>1</v>
      </c>
      <c r="ACN37" s="8" t="n">
        <v>0</v>
      </c>
      <c r="ACO37" s="8" t="n">
        <v>1</v>
      </c>
      <c r="ACP37" s="8" t="n">
        <v>0</v>
      </c>
      <c r="ACQ37" s="8" t="n">
        <v>0</v>
      </c>
      <c r="ACR37" s="8" t="n">
        <v>0</v>
      </c>
      <c r="ACS37" s="48" t="n"/>
      <c r="ACT37" s="48" t="inlineStr">
        <is>
          <t>tidak</t>
        </is>
      </c>
      <c r="ACU37" s="48" t="inlineStr">
        <is>
          <t>Manfaat besar dan membantu kehidupan sehari-hari</t>
        </is>
      </c>
      <c r="ACV37" s="48" t="inlineStr">
        <is>
          <t>Berkurang</t>
        </is>
      </c>
      <c r="ACW37" s="48" t="inlineStr">
        <is>
          <t>Anggota keluarga - Perempuan dewasa</t>
        </is>
      </c>
      <c r="ACX37" s="48" t="inlineStr">
        <is>
          <t>Setuju</t>
        </is>
      </c>
      <c r="ACY37" s="48" t="inlineStr">
        <is>
          <t>Anggota keluarga - Laki-laki dewasa Anggota keluarga - Perempuan dewasa Anggota keluarga - Anak-anak</t>
        </is>
      </c>
      <c r="ACZ37" s="8" t="n">
        <v>1</v>
      </c>
      <c r="ADA37" s="8" t="n">
        <v>1</v>
      </c>
      <c r="ADB37" s="8" t="n">
        <v>1</v>
      </c>
      <c r="ADC37" s="8" t="n">
        <v>0</v>
      </c>
      <c r="ADD37" s="48" t="inlineStr">
        <is>
          <t>Sangat puas</t>
        </is>
      </c>
      <c r="ADE37" s="48" t="inlineStr">
        <is>
          <t>Sangat puas</t>
        </is>
      </c>
      <c r="ADF37" s="48" t="inlineStr">
        <is>
          <t>Sangat puas</t>
        </is>
      </c>
      <c r="ADG37" s="48" t="inlineStr">
        <is>
          <t>Sangat puas</t>
        </is>
      </c>
      <c r="ADH37" s="48" t="inlineStr">
        <is>
          <t>Tidak</t>
        </is>
      </c>
      <c r="ADI37" s="48" t="n"/>
      <c r="ADJ37" s="48" t="inlineStr">
        <is>
          <t>Sangat puas</t>
        </is>
      </c>
      <c r="ADK37" s="48" t="n"/>
      <c r="ADL37" s="48" t="n"/>
      <c r="ADM37" s="48" t="n"/>
      <c r="ADN37" s="48" t="n"/>
      <c r="ADO37" s="48" t="n"/>
      <c r="ADP37" s="48" t="n"/>
      <c r="ADQ37" s="48" t="n"/>
      <c r="ADR37" s="48" t="n"/>
      <c r="ADS37" s="48" t="n"/>
      <c r="ADT37" s="48" t="n"/>
      <c r="ADU37" s="48" t="inlineStr">
        <is>
          <t>Menghubungi CPO atau pendamping</t>
        </is>
      </c>
      <c r="ADV37" s="8" t="n">
        <v>0</v>
      </c>
      <c r="ADW37" s="8" t="n">
        <v>0</v>
      </c>
      <c r="ADX37" s="8" t="n">
        <v>0</v>
      </c>
      <c r="ADY37" s="8" t="n">
        <v>0</v>
      </c>
      <c r="ADZ37" s="8" t="n">
        <v>1</v>
      </c>
      <c r="AEA37" s="8" t="n">
        <v>0</v>
      </c>
      <c r="AEB37" s="8" t="n">
        <v>0</v>
      </c>
      <c r="AEC37" s="8" t="n">
        <v>0</v>
      </c>
      <c r="AED37" s="12" t="n"/>
      <c r="AEE37" s="17" t="inlineStr">
        <is>
          <t>Laki-laki dewasa</t>
        </is>
      </c>
      <c r="AEF37" s="48" t="n"/>
      <c r="AEG37" s="17" t="inlineStr">
        <is>
          <t>Menelepon atau WA langsung</t>
        </is>
      </c>
      <c r="AEH37" s="48" t="n"/>
      <c r="AEI37" s="11" t="inlineStr">
        <is>
          <t>Tidak ada</t>
        </is>
      </c>
      <c r="AEJ37" s="48" t="inlineStr">
        <is>
          <t>Ya, selalu</t>
        </is>
      </c>
      <c r="AEK37"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37" s="18" t="n">
        <v>1</v>
      </c>
      <c r="AEM37" s="18" t="n">
        <v>1</v>
      </c>
      <c r="AEN37" s="18" t="n">
        <v>1</v>
      </c>
      <c r="AEO37" s="18" t="n">
        <v>1</v>
      </c>
      <c r="AEP37" s="18" t="n">
        <v>1</v>
      </c>
      <c r="AEQ37" s="18" t="n">
        <v>1</v>
      </c>
      <c r="AER37" s="18" t="n">
        <v>1</v>
      </c>
      <c r="AES37" s="18" t="n">
        <v>1</v>
      </c>
      <c r="AET37" s="18" t="n">
        <v>1</v>
      </c>
      <c r="AEU37" s="18" t="n">
        <v>0</v>
      </c>
      <c r="AEV37" s="18" t="n">
        <v>0</v>
      </c>
      <c r="AEW37" s="18" t="n">
        <v>0</v>
      </c>
      <c r="AEX37" s="48" t="n"/>
      <c r="AEY37" s="48" t="inlineStr">
        <is>
          <t>Mengurangi pengeluaran energi</t>
        </is>
      </c>
      <c r="AEZ37" s="48" t="n"/>
      <c r="AFA37" s="48" t="inlineStr">
        <is>
          <t>Pemerintah daerah</t>
        </is>
      </c>
      <c r="AFB37" s="48" t="n"/>
      <c r="AFC37" s="48" t="inlineStr">
        <is>
          <t>WhatsApp Image 2026-02-05 at 22.04.39-18_6_10.jpeg</t>
        </is>
      </c>
      <c r="AFD37" s="16" t="inlineStr">
        <is>
          <t>https://kf.kobotoolbox.org/api/v2/assets/avstPQqLr3Ab3ZdcVTXZ6f/data/665992473/attachments/attbFyceS73VZKbjtD8oswkP/</t>
        </is>
      </c>
      <c r="AFE37" s="48" t="inlineStr">
        <is>
          <t>WhatsApp Image 2026-02-05 at 22.04.38-18_6_28.jpeg</t>
        </is>
      </c>
      <c r="AFF37" s="16" t="inlineStr">
        <is>
          <t>https://kf.kobotoolbox.org/api/v2/assets/avstPQqLr3Ab3ZdcVTXZ6f/data/665992473/attachments/att4RSjtBsQjxgssPMkdyAiU/</t>
        </is>
      </c>
      <c r="AFG37" s="48" t="inlineStr">
        <is>
          <t>manto</t>
        </is>
      </c>
      <c r="AFH37" s="48" t="n"/>
      <c r="AFI37" s="48" t="n"/>
    </row>
    <row r="38">
      <c r="A38" s="6" t="n">
        <v>46060</v>
      </c>
      <c r="B38" s="6" t="n">
        <v>46060</v>
      </c>
      <c r="C38" s="48" t="inlineStr">
        <is>
          <t>Marmanto</t>
        </is>
      </c>
      <c r="D38" s="48" t="inlineStr">
        <is>
          <t>Saman</t>
        </is>
      </c>
      <c r="E38" s="8" t="n">
        <v>6282136818933</v>
      </c>
      <c r="F38" s="48" t="n"/>
      <c r="G38" s="8" t="n">
        <v>-7.23188412</v>
      </c>
      <c r="H38" s="8" t="n">
        <v>110.2828956</v>
      </c>
      <c r="I38" s="48" t="n"/>
      <c r="J38" s="8" t="n">
        <v>4.6</v>
      </c>
      <c r="K38" s="48" t="n"/>
      <c r="L38" s="48" t="n"/>
      <c r="M38" s="8" t="n">
        <v>-7.23239388</v>
      </c>
      <c r="N38" s="8" t="n">
        <v>110.2828716</v>
      </c>
      <c r="O38" s="48" t="n"/>
      <c r="P38" s="8" t="n">
        <v>3.4</v>
      </c>
      <c r="Q38" s="48" t="n"/>
      <c r="R38" s="48" t="inlineStr">
        <is>
          <t>Jawa Tengah</t>
        </is>
      </c>
      <c r="S38" s="48" t="n"/>
      <c r="T38" s="48" t="n"/>
      <c r="U38" s="48" t="n"/>
      <c r="V38" s="48" t="n"/>
      <c r="W38" s="48" t="n"/>
      <c r="X38" s="48" t="n"/>
      <c r="Y38" s="48" t="n"/>
      <c r="Z38" s="48" t="n"/>
      <c r="AA38" s="48" t="n"/>
      <c r="AB38" s="48" t="n"/>
      <c r="AC38" s="48" t="inlineStr">
        <is>
          <t>Semarang</t>
        </is>
      </c>
      <c r="AD38" s="48" t="inlineStr">
        <is>
          <t>Getasan</t>
        </is>
      </c>
      <c r="AE38" s="48" t="inlineStr">
        <is>
          <t>Samirono</t>
        </is>
      </c>
      <c r="AF38" s="48" t="inlineStr">
        <is>
          <t>SION</t>
        </is>
      </c>
      <c r="AG38" s="48" t="inlineStr">
        <is>
          <t>ONP0311</t>
        </is>
      </c>
      <c r="AH38" s="8" t="n">
        <v>2</v>
      </c>
      <c r="AI38" s="48" t="inlineStr">
        <is>
          <t>VPA2</t>
        </is>
      </c>
      <c r="AJ38" s="48" t="inlineStr">
        <is>
          <t>Aktif</t>
        </is>
      </c>
      <c r="AK38" s="8" t="n">
        <v>55</v>
      </c>
      <c r="AL38" s="48" t="inlineStr">
        <is>
          <t>Laki-laki</t>
        </is>
      </c>
      <c r="AM38" s="48" t="inlineStr">
        <is>
          <t>Belum menikah</t>
        </is>
      </c>
      <c r="AN38" s="48" t="inlineStr">
        <is>
          <t>SD/Sederajat</t>
        </is>
      </c>
      <c r="AO38" s="48" t="inlineStr">
        <is>
          <t>Petani</t>
        </is>
      </c>
      <c r="AP38" s="8" t="n">
        <v>1</v>
      </c>
      <c r="AQ38" s="8" t="n">
        <v>0</v>
      </c>
      <c r="AR38" s="8" t="n">
        <v>0</v>
      </c>
      <c r="AS38" s="8" t="n">
        <v>0</v>
      </c>
      <c r="AT38" s="8" t="n">
        <v>0</v>
      </c>
      <c r="AU38" s="8" t="n">
        <v>0</v>
      </c>
      <c r="AV38" s="8" t="n">
        <v>0</v>
      </c>
      <c r="AW38" s="8" t="n">
        <v>0</v>
      </c>
      <c r="AX38" s="48" t="n"/>
      <c r="AY38" s="48" t="inlineStr">
        <is>
          <t>Peternak</t>
        </is>
      </c>
      <c r="AZ38" s="8" t="n">
        <v>0</v>
      </c>
      <c r="BA38" s="8" t="n">
        <v>1</v>
      </c>
      <c r="BB38" s="8" t="n">
        <v>0</v>
      </c>
      <c r="BC38" s="8" t="n">
        <v>0</v>
      </c>
      <c r="BD38" s="8" t="n">
        <v>0</v>
      </c>
      <c r="BE38" s="8" t="n">
        <v>0</v>
      </c>
      <c r="BF38" s="8" t="n">
        <v>0</v>
      </c>
      <c r="BG38" s="8" t="n">
        <v>0</v>
      </c>
      <c r="BH38" s="48" t="n"/>
      <c r="BI38" s="48" t="inlineStr">
        <is>
          <t>Rp2.500.000 - Rp3.500.000</t>
        </is>
      </c>
      <c r="BJ38" s="8" t="n">
        <v>2</v>
      </c>
      <c r="BK38" s="8" t="n">
        <v>2</v>
      </c>
      <c r="BL38" s="8" t="n">
        <v>1</v>
      </c>
      <c r="BM38" s="8" t="n">
        <v>0</v>
      </c>
      <c r="BN38" s="48" t="inlineStr">
        <is>
          <t>Milik sendiri</t>
        </is>
      </c>
      <c r="BO38" s="48" t="inlineStr">
        <is>
          <t>Permanen (dinding bata dan semen)</t>
        </is>
      </c>
      <c r="BP38" s="8" t="n">
        <v>1</v>
      </c>
      <c r="BQ38" s="8" t="n">
        <v>0</v>
      </c>
      <c r="BR38" s="8" t="n">
        <v>0</v>
      </c>
      <c r="BS38" s="8" t="n">
        <v>0</v>
      </c>
      <c r="BT38" s="8" t="n">
        <v>0</v>
      </c>
      <c r="BU38" s="48" t="n"/>
      <c r="BV38" s="48" t="inlineStr">
        <is>
          <t>Semen</t>
        </is>
      </c>
      <c r="BW38" s="8" t="n">
        <v>0</v>
      </c>
      <c r="BX38" s="8" t="n">
        <v>1</v>
      </c>
      <c r="BY38" s="8" t="n">
        <v>0</v>
      </c>
      <c r="BZ38" s="8" t="n">
        <v>0</v>
      </c>
      <c r="CA38" s="8" t="n">
        <v>0</v>
      </c>
      <c r="CB38" s="48" t="n"/>
      <c r="CC38" s="48" t="inlineStr">
        <is>
          <t>Genting</t>
        </is>
      </c>
      <c r="CD38" s="8" t="n">
        <v>0</v>
      </c>
      <c r="CE38" s="8" t="n">
        <v>0</v>
      </c>
      <c r="CF38" s="8" t="n">
        <v>0</v>
      </c>
      <c r="CG38" s="8" t="n">
        <v>0</v>
      </c>
      <c r="CH38" s="8" t="n">
        <v>0</v>
      </c>
      <c r="CI38" s="8" t="n">
        <v>1</v>
      </c>
      <c r="CJ38" s="8" t="n">
        <v>0</v>
      </c>
      <c r="CK38" s="48" t="n"/>
      <c r="CL38" s="48" t="inlineStr">
        <is>
          <t>Ya</t>
        </is>
      </c>
      <c r="CM38" s="8" t="n">
        <v>2024</v>
      </c>
      <c r="CN38" s="48" t="inlineStr">
        <is>
          <t>Fixed-Dome (Kubah Tetap)</t>
        </is>
      </c>
      <c r="CO38" s="48" t="inlineStr">
        <is>
          <t>6 m³ (4-5 ekor sapi, ±5 jam memasak/hari, ±50 kg</t>
        </is>
      </c>
      <c r="CP38" s="48" t="inlineStr">
        <is>
          <t>Anggota keluarga - laki-laki</t>
        </is>
      </c>
      <c r="CQ38" s="8" t="n">
        <v>0</v>
      </c>
      <c r="CR38" s="8" t="n">
        <v>0</v>
      </c>
      <c r="CS38" s="8" t="n">
        <v>0</v>
      </c>
      <c r="CT38" s="8" t="n">
        <v>0</v>
      </c>
      <c r="CU38" s="10" t="n">
        <v>1</v>
      </c>
      <c r="CV38" s="10" t="n">
        <v>0</v>
      </c>
      <c r="CW38" s="10" t="n">
        <v>0</v>
      </c>
      <c r="CX38" s="8" t="n">
        <v>0</v>
      </c>
      <c r="CY38" s="48" t="inlineStr">
        <is>
          <t>Anggota keluarga - laki-laki</t>
        </is>
      </c>
      <c r="CZ38" s="8" t="n">
        <v>1</v>
      </c>
      <c r="DA38" s="8" t="n">
        <v>0</v>
      </c>
      <c r="DB38" s="8" t="n">
        <v>0</v>
      </c>
      <c r="DC38" s="48" t="n"/>
      <c r="DD38" s="48" t="inlineStr">
        <is>
          <t>Anggota keluarga - laki-laki CPO atau pendamping</t>
        </is>
      </c>
      <c r="DE38" s="8" t="n">
        <v>1</v>
      </c>
      <c r="DF38" s="8" t="n">
        <v>0</v>
      </c>
      <c r="DG38" s="8" t="n">
        <v>1</v>
      </c>
      <c r="DH38" s="8" t="n">
        <v>0</v>
      </c>
      <c r="DI38" s="48" t="n"/>
      <c r="DJ38" s="48" t="inlineStr">
        <is>
          <t>Anggota keluarga - laki-laki CPO atau pendamping</t>
        </is>
      </c>
      <c r="DK38" s="8" t="n">
        <v>1</v>
      </c>
      <c r="DL38" s="8" t="n">
        <v>0</v>
      </c>
      <c r="DM38" s="8" t="n">
        <v>1</v>
      </c>
      <c r="DN38" s="8" t="n">
        <v>0</v>
      </c>
      <c r="DO38" s="48" t="n"/>
      <c r="DP38" s="8" t="n">
        <v>1</v>
      </c>
      <c r="DQ38" s="8" t="n">
        <v>0</v>
      </c>
      <c r="DR38" s="8" t="n">
        <v>0</v>
      </c>
      <c r="DS38" s="48" t="n"/>
      <c r="DT38" s="48" t="n"/>
      <c r="DU38" s="48" t="n"/>
      <c r="DV38" s="48" t="inlineStr">
        <is>
          <t>Ya</t>
        </is>
      </c>
      <c r="DW38" s="48" t="n"/>
      <c r="DX38" s="48" t="n"/>
      <c r="DY38" s="48" t="n"/>
      <c r="DZ38" s="48" t="n"/>
      <c r="EA38" s="48" t="n"/>
      <c r="EB38" s="48" t="n"/>
      <c r="EC38" s="48" t="n"/>
      <c r="ED38" s="48" t="n"/>
      <c r="EE38" s="48" t="n"/>
      <c r="EF38" s="48" t="n"/>
      <c r="EG38" s="48" t="n"/>
      <c r="EH38" s="48" t="n"/>
      <c r="EI38" s="48" t="inlineStr">
        <is>
          <t>Tidak ada masalah</t>
        </is>
      </c>
      <c r="EJ38" s="8" t="n">
        <v>0</v>
      </c>
      <c r="EK38" s="8" t="n">
        <v>0</v>
      </c>
      <c r="EL38" s="8" t="n">
        <v>0</v>
      </c>
      <c r="EM38" s="8" t="n">
        <v>1</v>
      </c>
      <c r="EN38" s="8" t="n">
        <v>0</v>
      </c>
      <c r="EO38" s="11" t="n"/>
      <c r="EP38" s="48" t="inlineStr">
        <is>
          <t>Ya, cukup jelas dan mudah diikuti</t>
        </is>
      </c>
      <c r="EQ38" s="48" t="inlineStr">
        <is>
          <t>Pelatihan</t>
        </is>
      </c>
      <c r="ER38" s="48" t="inlineStr">
        <is>
          <t>CPO atau pendamping</t>
        </is>
      </c>
      <c r="ES38" s="8" t="n">
        <v>1</v>
      </c>
      <c r="ET38" s="8" t="n">
        <v>0</v>
      </c>
      <c r="EU38" s="8" t="n">
        <v>0</v>
      </c>
      <c r="EV38" s="8" t="n">
        <v>0</v>
      </c>
      <c r="EW38" s="48" t="n"/>
      <c r="EX38" s="48" t="inlineStr">
        <is>
          <t>Anggota keluarga - Laki-laki</t>
        </is>
      </c>
      <c r="EY38" s="8" t="n">
        <v>1</v>
      </c>
      <c r="EZ38" s="8" t="n">
        <v>0</v>
      </c>
      <c r="FA38" s="8" t="n">
        <v>0</v>
      </c>
      <c r="FB38" s="48" t="n"/>
      <c r="FC38" s="48" t="inlineStr">
        <is>
          <t>Setiap hari</t>
        </is>
      </c>
      <c r="FD38" s="48" t="n"/>
      <c r="FE38" s="48" t="inlineStr">
        <is>
          <t>Mengetahui</t>
        </is>
      </c>
      <c r="FF38" s="48" t="inlineStr">
        <is>
          <t>Selalu (setiap hari)</t>
        </is>
      </c>
      <c r="FG38" s="48" t="inlineStr">
        <is>
          <t>Mengetahui</t>
        </is>
      </c>
      <c r="FH38" s="48" t="inlineStr">
        <is>
          <t>Selalu (setiap hari)</t>
        </is>
      </c>
      <c r="FI38" s="48" t="inlineStr">
        <is>
          <t>Mengetahui</t>
        </is>
      </c>
      <c r="FJ38" s="48" t="inlineStr">
        <is>
          <t>Selalu (setiap hari)</t>
        </is>
      </c>
      <c r="FK38" s="48" t="inlineStr">
        <is>
          <t>Mengetahui</t>
        </is>
      </c>
      <c r="FL38" s="48" t="inlineStr">
        <is>
          <t>Selalu (setiap hari)</t>
        </is>
      </c>
      <c r="FM38" s="48" t="inlineStr">
        <is>
          <t>Mengetahui</t>
        </is>
      </c>
      <c r="FN38" s="48" t="inlineStr">
        <is>
          <t>Cukup sering (2 minggu sekali)</t>
        </is>
      </c>
      <c r="FO38" s="48" t="inlineStr">
        <is>
          <t>Mengetahui</t>
        </is>
      </c>
      <c r="FP38" s="48" t="inlineStr">
        <is>
          <t>Cukup sering (2 minggu sekali)</t>
        </is>
      </c>
      <c r="FQ38" s="48" t="inlineStr">
        <is>
          <t>Mengetahui</t>
        </is>
      </c>
      <c r="FR38" s="48" t="inlineStr">
        <is>
          <t>Ya</t>
        </is>
      </c>
      <c r="FS38" s="48" t="inlineStr">
        <is>
          <t>Mengetahui</t>
        </is>
      </c>
      <c r="FT38" s="48" t="inlineStr">
        <is>
          <t>Ya, selalu</t>
        </is>
      </c>
      <c r="FU38" s="48" t="inlineStr">
        <is>
          <t>Laki-laki dewasa Perempuan dewasa</t>
        </is>
      </c>
      <c r="FV38" s="8" t="n">
        <v>1</v>
      </c>
      <c r="FW38" s="8" t="n">
        <v>1</v>
      </c>
      <c r="FX38" s="8" t="n">
        <v>0</v>
      </c>
      <c r="FY38" s="8" t="n">
        <v>0</v>
      </c>
      <c r="FZ38" s="48" t="inlineStr">
        <is>
          <t>Memahami</t>
        </is>
      </c>
      <c r="GA38" s="48" t="inlineStr">
        <is>
          <t>CPO</t>
        </is>
      </c>
      <c r="GB38" s="8" t="n">
        <v>1</v>
      </c>
      <c r="GC38" s="8" t="n">
        <v>0</v>
      </c>
      <c r="GD38" s="8" t="n">
        <v>0</v>
      </c>
      <c r="GE38" s="8" t="n">
        <v>0</v>
      </c>
      <c r="GF38" s="48" t="n"/>
      <c r="GG38" s="48" t="inlineStr">
        <is>
          <t>Sering</t>
        </is>
      </c>
      <c r="GH38" s="48" t="inlineStr">
        <is>
          <t>Ya</t>
        </is>
      </c>
      <c r="GI38" s="48" t="inlineStr">
        <is>
          <t>Teman/keluarga</t>
        </is>
      </c>
      <c r="GJ38" s="8" t="n">
        <v>0</v>
      </c>
      <c r="GK38" s="8" t="n">
        <v>1</v>
      </c>
      <c r="GL38" s="8" t="n">
        <v>0</v>
      </c>
      <c r="GM38" s="8" t="n">
        <v>0</v>
      </c>
      <c r="GN38" s="48" t="n"/>
      <c r="GO38" s="8" t="n">
        <v>10</v>
      </c>
      <c r="GP38" s="48" t="inlineStr">
        <is>
          <t>Penuh (100%)</t>
        </is>
      </c>
      <c r="GQ38" s="48" t="inlineStr">
        <is>
          <t>Kayu bakar LPG</t>
        </is>
      </c>
      <c r="GR38" s="8" t="n">
        <v>1</v>
      </c>
      <c r="GS38" s="8" t="n">
        <v>1</v>
      </c>
      <c r="GT38" s="8" t="n">
        <v>0</v>
      </c>
      <c r="GU38" s="8" t="n">
        <v>0</v>
      </c>
      <c r="GV38" s="8" t="n">
        <v>0</v>
      </c>
      <c r="GW38" s="8" t="n">
        <v>0</v>
      </c>
      <c r="GX38" s="8" t="n">
        <v>0</v>
      </c>
      <c r="GY38" s="48" t="n"/>
      <c r="GZ38" s="48" t="inlineStr">
        <is>
          <t>Ya</t>
        </is>
      </c>
      <c r="HA38" s="8" t="n">
        <v>20</v>
      </c>
      <c r="HB38" s="8" t="n">
        <v>200000</v>
      </c>
      <c r="HC38" s="8" t="n">
        <v>5</v>
      </c>
      <c r="HD38" s="8" t="n">
        <v>50000</v>
      </c>
      <c r="HE38" s="8" t="n">
        <v>9</v>
      </c>
      <c r="HF38" s="8" t="n">
        <v>75000</v>
      </c>
      <c r="HG38" s="8" t="n">
        <v>3</v>
      </c>
      <c r="HH38" s="8" t="n">
        <v>25000</v>
      </c>
      <c r="HI38" s="48" t="n"/>
      <c r="HJ38" s="48" t="n"/>
      <c r="HK38" s="48" t="n"/>
      <c r="HL38" s="48" t="n"/>
      <c r="HM38" s="48" t="n"/>
      <c r="HN38" s="48" t="n"/>
      <c r="HO38" s="48" t="n"/>
      <c r="HP38" s="48" t="n"/>
      <c r="HQ38" s="48" t="n"/>
      <c r="HR38" s="48" t="n"/>
      <c r="HS38" s="48" t="n"/>
      <c r="HT38" s="48" t="n"/>
      <c r="HU38" s="48" t="n"/>
      <c r="HV38" s="48" t="n"/>
      <c r="HW38" s="48" t="n"/>
      <c r="HX38" s="48" t="n"/>
      <c r="HY38" s="8" t="n">
        <v>15</v>
      </c>
      <c r="HZ38" s="8" t="n">
        <v>150000</v>
      </c>
      <c r="IA38" s="8" t="n">
        <v>6</v>
      </c>
      <c r="IB38" s="8" t="n">
        <v>50000</v>
      </c>
      <c r="IC38" s="48" t="n"/>
      <c r="ID38" s="48" t="n"/>
      <c r="IE38" s="48" t="n"/>
      <c r="IF38" s="48" t="n"/>
      <c r="IG38" s="48" t="n"/>
      <c r="IH38" s="48" t="n"/>
      <c r="II38" s="48" t="n"/>
      <c r="IJ38" s="48" t="n"/>
      <c r="IK38" s="48" t="inlineStr">
        <is>
          <t>50-65 kg</t>
        </is>
      </c>
      <c r="IL38" s="48" t="inlineStr">
        <is>
          <t>3-5 jam</t>
        </is>
      </c>
      <c r="IM38" s="48" t="inlineStr">
        <is>
          <t>Ya</t>
        </is>
      </c>
      <c r="IN38" s="48" t="inlineStr">
        <is>
          <t>Tidak</t>
        </is>
      </c>
      <c r="IO38" s="48" t="inlineStr">
        <is>
          <t>Jauh lebih bersih</t>
        </is>
      </c>
      <c r="IP38" s="48" t="n"/>
      <c r="IQ38" s="48" t="inlineStr">
        <is>
          <t>Tidak pernah</t>
        </is>
      </c>
      <c r="IR38" s="48" t="n"/>
      <c r="IS38" s="48" t="n"/>
      <c r="IT38" s="48" t="n"/>
      <c r="IU38" s="48" t="n"/>
      <c r="IV38" s="48" t="n"/>
      <c r="IW38" s="48" t="n"/>
      <c r="IX38" s="48" t="n"/>
      <c r="IY38" s="48" t="n"/>
      <c r="IZ38" s="48" t="inlineStr">
        <is>
          <t>Tidak pernah</t>
        </is>
      </c>
      <c r="JA38" s="48" t="n"/>
      <c r="JB38" s="48" t="n"/>
      <c r="JC38" s="48" t="n"/>
      <c r="JD38" s="48" t="n"/>
      <c r="JE38" s="48" t="n"/>
      <c r="JF38" s="48" t="n"/>
      <c r="JG38" s="48" t="n"/>
      <c r="JH38" s="48" t="n"/>
      <c r="JI38" s="48" t="inlineStr">
        <is>
          <t>Tidak pernah</t>
        </is>
      </c>
      <c r="JJ38" s="48" t="n"/>
      <c r="JK38" s="48" t="n"/>
      <c r="JL38" s="48" t="n"/>
      <c r="JM38" s="48" t="n"/>
      <c r="JN38" s="48" t="n"/>
      <c r="JO38" s="48" t="n"/>
      <c r="JP38" s="48" t="n"/>
      <c r="JQ38" s="48" t="n"/>
      <c r="JR38" s="48" t="inlineStr">
        <is>
          <t>Tidak pernah</t>
        </is>
      </c>
      <c r="JS38" s="48" t="n"/>
      <c r="JT38" s="48" t="n"/>
      <c r="JU38" s="48" t="n"/>
      <c r="JV38" s="48" t="n"/>
      <c r="JW38" s="48" t="n"/>
      <c r="JX38" s="48" t="n"/>
      <c r="JY38" s="48" t="n"/>
      <c r="JZ38" s="48" t="n"/>
      <c r="KA38" s="48" t="inlineStr">
        <is>
          <t>Tidak pernah</t>
        </is>
      </c>
      <c r="KB38" s="48" t="n"/>
      <c r="KC38" s="48" t="n"/>
      <c r="KD38" s="48" t="n"/>
      <c r="KE38" s="48" t="n"/>
      <c r="KF38" s="48" t="n"/>
      <c r="KG38" s="48" t="n"/>
      <c r="KH38" s="48" t="n"/>
      <c r="KI38" s="48" t="n"/>
      <c r="KJ38" s="48" t="inlineStr">
        <is>
          <t>Tidak pernah</t>
        </is>
      </c>
      <c r="KK38" s="48" t="n"/>
      <c r="KL38" s="48" t="n"/>
      <c r="KM38" s="48" t="n"/>
      <c r="KN38" s="48" t="n"/>
      <c r="KO38" s="48" t="n"/>
      <c r="KP38" s="48" t="n"/>
      <c r="KQ38" s="48" t="n"/>
      <c r="KR38" s="48" t="n"/>
      <c r="KS38" s="48" t="inlineStr">
        <is>
          <t>Cukup membaik</t>
        </is>
      </c>
      <c r="KT38" s="48" t="inlineStr">
        <is>
          <t>0-1 kali</t>
        </is>
      </c>
      <c r="KU38" s="48" t="inlineStr">
        <is>
          <t>0-1 kali</t>
        </is>
      </c>
      <c r="KV38" s="48" t="inlineStr">
        <is>
          <t>Laki-laki dewasa</t>
        </is>
      </c>
      <c r="KW38" s="8" t="n">
        <v>1</v>
      </c>
      <c r="KX38" s="8" t="n">
        <v>0</v>
      </c>
      <c r="KY38" s="8" t="n">
        <v>0</v>
      </c>
      <c r="KZ38" s="8" t="n">
        <v>0</v>
      </c>
      <c r="LA38" s="48" t="inlineStr">
        <is>
          <t>Cukup membaik</t>
        </is>
      </c>
      <c r="LB38" s="48" t="inlineStr">
        <is>
          <t>Cukup membaik</t>
        </is>
      </c>
      <c r="LC38" s="8" t="n">
        <v>0</v>
      </c>
      <c r="LD38" s="8" t="n">
        <v>3</v>
      </c>
      <c r="LE38" s="8" t="n">
        <v>0</v>
      </c>
      <c r="LF38" s="8" t="n">
        <v>3</v>
      </c>
      <c r="LG38" s="48" t="inlineStr">
        <is>
          <t>Ya</t>
        </is>
      </c>
      <c r="LH38" s="8" t="n">
        <v>100000</v>
      </c>
      <c r="LI38" s="48" t="n"/>
      <c r="LJ38" s="48" t="inlineStr">
        <is>
          <t>Kebutuhan rumah tangga</t>
        </is>
      </c>
      <c r="LK38" s="8" t="n">
        <v>0</v>
      </c>
      <c r="LL38" s="8" t="n">
        <v>0</v>
      </c>
      <c r="LM38" s="8" t="n">
        <v>0</v>
      </c>
      <c r="LN38" s="8" t="n">
        <v>0</v>
      </c>
      <c r="LO38" s="8" t="n">
        <v>1</v>
      </c>
      <c r="LP38" s="8" t="n">
        <v>0</v>
      </c>
      <c r="LQ38" s="8" t="n">
        <v>0</v>
      </c>
      <c r="LR38" s="48" t="n"/>
      <c r="LS38" s="8" t="n">
        <v>15</v>
      </c>
      <c r="LT38" s="8" t="n">
        <v>15</v>
      </c>
      <c r="LU38" s="8" t="n">
        <v>0</v>
      </c>
      <c r="LV38" s="8" t="n">
        <v>7</v>
      </c>
      <c r="LW38" s="8" t="n">
        <v>8</v>
      </c>
      <c r="LX38" s="8" t="n">
        <v>0</v>
      </c>
      <c r="LY38" s="8" t="n">
        <v>6</v>
      </c>
      <c r="LZ38" s="8" t="n">
        <v>6</v>
      </c>
      <c r="MA38" s="8" t="n">
        <v>0</v>
      </c>
      <c r="MB38" s="48" t="inlineStr">
        <is>
          <t>Ya</t>
        </is>
      </c>
      <c r="MC38" s="8" t="n">
        <v>30</v>
      </c>
      <c r="MD38" s="8" t="n">
        <v>15</v>
      </c>
      <c r="ME38" s="8" t="n">
        <v>30</v>
      </c>
      <c r="MF38" s="8" t="n">
        <v>15</v>
      </c>
      <c r="MG38" s="8" t="n">
        <v>0</v>
      </c>
      <c r="MH38" s="8" t="n">
        <v>0</v>
      </c>
      <c r="MI38" s="48" t="inlineStr">
        <is>
          <t>Istirahat</t>
        </is>
      </c>
      <c r="MJ38" s="8" t="n">
        <v>0</v>
      </c>
      <c r="MK38" s="8" t="n">
        <v>0</v>
      </c>
      <c r="ML38" s="8" t="n">
        <v>1</v>
      </c>
      <c r="MM38" s="8" t="n">
        <v>0</v>
      </c>
      <c r="MN38" s="8" t="n">
        <v>0</v>
      </c>
      <c r="MO38" s="8" t="n">
        <v>0</v>
      </c>
      <c r="MP38" s="48" t="n"/>
      <c r="MQ38" s="48" t="n"/>
      <c r="MR38" s="48" t="inlineStr">
        <is>
          <t>kumpul bersama keluarga</t>
        </is>
      </c>
      <c r="MS38" s="48" t="n"/>
      <c r="MT38" s="48" t="inlineStr">
        <is>
          <t>santai</t>
        </is>
      </c>
      <c r="MU38" s="48" t="inlineStr">
        <is>
          <t>Tidak</t>
        </is>
      </c>
      <c r="MV38" s="48" t="n"/>
      <c r="MW38" s="48" t="n"/>
      <c r="MX38" s="48" t="n"/>
      <c r="MY38" s="48" t="n"/>
      <c r="MZ38" s="48" t="n"/>
      <c r="NA38" s="48" t="n"/>
      <c r="NB38" s="48" t="n"/>
      <c r="NC38" s="48" t="n"/>
      <c r="ND38" s="48" t="n"/>
      <c r="NE38" s="48" t="n"/>
      <c r="NF38" s="48" t="n"/>
      <c r="NG38" s="48" t="n"/>
      <c r="NH38" s="48" t="n"/>
      <c r="NI38" s="48" t="n"/>
      <c r="NJ38" s="48" t="n"/>
      <c r="NK38" s="48" t="n"/>
      <c r="NL38" s="48" t="inlineStr">
        <is>
          <t>Ya</t>
        </is>
      </c>
      <c r="NM38" s="48" t="inlineStr">
        <is>
          <t>Kombinasi dana mandiri dan dana hibah</t>
        </is>
      </c>
      <c r="NN38" s="48" t="inlineStr">
        <is>
          <t>&gt;11.000.001</t>
        </is>
      </c>
      <c r="NO38" s="48" t="inlineStr">
        <is>
          <t>Pemerintah</t>
        </is>
      </c>
      <c r="NP38" s="48" t="n"/>
      <c r="NQ38" s="48" t="n"/>
      <c r="NR38" s="48" t="n"/>
      <c r="NS38" s="48" t="n"/>
      <c r="NT38" s="48" t="n"/>
      <c r="NU38" s="48" t="n"/>
      <c r="NV38" s="48" t="inlineStr">
        <is>
          <t>Anggota keluarga - Laki-laki dewasa</t>
        </is>
      </c>
      <c r="NW38" s="48" t="n"/>
      <c r="NX38" s="48" t="inlineStr">
        <is>
          <t>Sedikit meningkat</t>
        </is>
      </c>
      <c r="NY38" s="8" t="n">
        <v>40</v>
      </c>
      <c r="NZ38" s="8" t="n">
        <v>10</v>
      </c>
      <c r="OA38" s="8" t="n">
        <v>10</v>
      </c>
      <c r="OB38" s="8" t="n">
        <v>5</v>
      </c>
      <c r="OC38" s="8" t="n">
        <v>5</v>
      </c>
      <c r="OD38" s="8" t="n">
        <v>5</v>
      </c>
      <c r="OE38" s="48" t="inlineStr">
        <is>
          <t>Jauh lebih baik</t>
        </is>
      </c>
      <c r="OF38" s="48" t="inlineStr">
        <is>
          <t>Jauh lebih baik (beda waktu memasak lebih cepat setengah jam atau lebih, ATAU tidak lagi ada rasa/bau makanan yang berubah, ATAU alasan lainnya)</t>
        </is>
      </c>
      <c r="OG38" s="48" t="inlineStr">
        <is>
          <t>Ya</t>
        </is>
      </c>
      <c r="OH38" s="8" t="n">
        <v>0</v>
      </c>
      <c r="OI38" s="8" t="n">
        <v>2</v>
      </c>
      <c r="OJ38" s="8" t="n">
        <v>0</v>
      </c>
      <c r="OK38" s="8" t="n">
        <v>0</v>
      </c>
      <c r="OL38" s="8" t="n">
        <v>0</v>
      </c>
      <c r="OM38" s="8" t="n">
        <v>0</v>
      </c>
      <c r="ON38" s="8" t="n">
        <v>0</v>
      </c>
      <c r="OO38" s="8" t="n">
        <v>0</v>
      </c>
      <c r="OP38" s="48">
        <f>VLOOKUP(AG38,'BUS 2'!$G$1:$CU$424,2,0)</f>
        <v/>
      </c>
      <c r="OQ38" s="8">
        <f>VLOOKUP(AG38,'BUS 2'!$G$1:$CU$424,3,0)</f>
        <v/>
      </c>
      <c r="OR38" s="8">
        <f>VLOOKUP(AG38,'BUS 2'!$G$1:$CU$424,4,0)</f>
        <v/>
      </c>
      <c r="OS38" s="8">
        <f>VLOOKUP(AG38,'BUS 2'!$G$1:$CU$424,5,0)</f>
        <v/>
      </c>
      <c r="OT38" s="8">
        <f>VLOOKUP(AG38,'BUS 2'!$G$1:$CU$424,6,0)</f>
        <v/>
      </c>
      <c r="OU38" s="8">
        <f>VLOOKUP(AG38,'BUS 2'!$G$1:$CU$424,7,0)</f>
        <v/>
      </c>
      <c r="OV38" s="8">
        <f>VLOOKUP(AG38,'BUS 2'!$G$1:$CU$424,8,0)</f>
        <v/>
      </c>
      <c r="OW38" s="8">
        <f>VLOOKUP(AG38,'BUS 2'!$G$1:$CU$424,9,0)</f>
        <v/>
      </c>
      <c r="OX38" s="8">
        <f>VLOOKUP(AG38,'BUS 2'!$G$1:$CU$424,10,0)</f>
        <v/>
      </c>
      <c r="OY38" s="8">
        <f>VLOOKUP(AG38,'BUS 2'!$G$1:$CU$424,11,0)</f>
        <v/>
      </c>
      <c r="OZ38" s="8">
        <f>VLOOKUP(AG38,'BUS 2'!$G$1:$CU$424,12,0)</f>
        <v/>
      </c>
      <c r="PA38" s="8">
        <f>VLOOKUP(AG38,'BUS 2'!$G$1:$CU$424,13,0)</f>
        <v/>
      </c>
      <c r="PB38" s="8">
        <f>VLOOKUP(AG38,'BUS 2'!$G$1:$CU$424,14,0)</f>
        <v/>
      </c>
      <c r="PC38" s="8">
        <f>VLOOKUP(AG38,'BUS 2'!$G$1:$CU$424,15,0)</f>
        <v/>
      </c>
      <c r="PD38" s="8">
        <f>VLOOKUP(AG38,'BUS 2'!$G$1:$CU$424,16,0)</f>
        <v/>
      </c>
      <c r="PE38" s="8">
        <f>VLOOKUP(AG38,'BUS 2'!$G$1:$CU$424,17,0)</f>
        <v/>
      </c>
      <c r="PF38" s="8">
        <f>VLOOKUP(AG38,'BUS 2'!$G$1:$CU$424,18,0)</f>
        <v/>
      </c>
      <c r="PG38" s="8">
        <f>VLOOKUP(AG38,'BUS 2'!$G$1:$CU$424,19,0)</f>
        <v/>
      </c>
      <c r="PH38" s="8">
        <f>VLOOKUP(AG38,'BUS 2'!$G$1:$CU$424,20,0)</f>
        <v/>
      </c>
      <c r="PI38" s="8">
        <f>VLOOKUP(AG38,'BUS 2'!$G$1:$CU$424,21,0)</f>
        <v/>
      </c>
      <c r="PJ38" s="8">
        <f>VLOOKUP(AG38,'BUS 2'!$G$1:$CU$424,22,0)</f>
        <v/>
      </c>
      <c r="PK38" s="8">
        <f>VLOOKUP(AG38,'BUS 2'!$G$1:$CU$424,23,0)</f>
        <v/>
      </c>
      <c r="PL38" s="8">
        <f>VLOOKUP(AG38,'BUS 2'!$G$1:$CU$424,24,0)</f>
        <v/>
      </c>
      <c r="PM38" s="8">
        <f>VLOOKUP(AG38,'BUS 2'!$G$1:$CU$424,25,0)</f>
        <v/>
      </c>
      <c r="PN38" s="8">
        <f>VLOOKUP(AG38,'BUS 2'!$G$1:$CU$424,26,0)</f>
        <v/>
      </c>
      <c r="PO38" s="8">
        <f>VLOOKUP(AG38,'BUS 2'!$G$1:$CU$424,27,0)</f>
        <v/>
      </c>
      <c r="PP38" s="8">
        <f>VLOOKUP(AG38,'BUS 2'!$G$1:$CU$424,28,0)</f>
        <v/>
      </c>
      <c r="PQ38" s="8">
        <f>VLOOKUP(AG38,'BUS 2'!$G$1:$CU$424,29,0)</f>
        <v/>
      </c>
      <c r="PR38" s="8">
        <f>VLOOKUP(AG38,'BUS 2'!$G$1:$CU$424,30,0)</f>
        <v/>
      </c>
      <c r="PS38" s="8">
        <f>VLOOKUP(AG38,'BUS 2'!$G$1:$CU$424,31,0)</f>
        <v/>
      </c>
      <c r="PT38" s="48" t="n"/>
      <c r="PU38" s="48" t="n"/>
      <c r="PV38" s="48" t="n"/>
      <c r="PW38" s="48" t="n"/>
      <c r="PX38" s="48" t="n"/>
      <c r="PY38" s="48" t="n"/>
      <c r="PZ38" s="48" t="n"/>
      <c r="QA38" s="48" t="n"/>
      <c r="QB38" s="48" t="n"/>
      <c r="QC38" s="48" t="n"/>
      <c r="QD38" s="48" t="n"/>
      <c r="QE38" s="48" t="inlineStr">
        <is>
          <t>1-Disebarkan ke lahan terbuka</t>
        </is>
      </c>
      <c r="QF38" s="8" t="n">
        <v>0</v>
      </c>
      <c r="QG38" s="8" t="n">
        <v>0</v>
      </c>
      <c r="QH38" s="8" t="n">
        <v>0</v>
      </c>
      <c r="QI38" s="8" t="n">
        <v>0</v>
      </c>
      <c r="QJ38" s="8" t="n">
        <v>0</v>
      </c>
      <c r="QK38" s="8" t="n">
        <v>1</v>
      </c>
      <c r="QL38" s="8" t="n">
        <v>0</v>
      </c>
      <c r="QM38" s="8" t="n">
        <v>0</v>
      </c>
      <c r="QN38" s="8" t="n">
        <v>0</v>
      </c>
      <c r="QO38" s="48" t="n"/>
      <c r="QP38" s="48" t="n"/>
      <c r="QQ38" s="48" t="n"/>
      <c r="QR38" s="48" t="n"/>
      <c r="QS38" s="48" t="n"/>
      <c r="QT38" s="48" t="n"/>
      <c r="QU38" s="48" t="n"/>
      <c r="QV38" s="48" t="n"/>
      <c r="QW38" s="48" t="n"/>
      <c r="QX38" s="48" t="n"/>
      <c r="QY38" s="48" t="n"/>
      <c r="QZ38" s="48" t="n"/>
      <c r="RA38" s="48" t="n"/>
      <c r="RB38" s="48" t="n"/>
      <c r="RC38" s="48" t="n"/>
      <c r="RD38" s="48" t="n"/>
      <c r="RE38" s="48" t="n"/>
      <c r="RF38" s="48" t="n"/>
      <c r="RG38" s="48" t="n"/>
      <c r="RH38" s="48" t="n"/>
      <c r="RI38" s="48" t="n"/>
      <c r="RJ38" s="48" t="n"/>
      <c r="RK38" s="48" t="n"/>
      <c r="RL38" s="48" t="n"/>
      <c r="RM38" s="48" t="n"/>
      <c r="RN38" s="48" t="n"/>
      <c r="RO38" s="48" t="n"/>
      <c r="RP38" s="48" t="n"/>
      <c r="RQ38" s="48" t="n"/>
      <c r="RR38" s="48" t="n"/>
      <c r="RS38" s="48" t="n"/>
      <c r="RT38" s="48" t="n"/>
      <c r="RU38" s="48" t="n"/>
      <c r="RV38" s="48" t="n"/>
      <c r="RW38" s="48" t="n"/>
      <c r="RX38" s="48" t="n"/>
      <c r="RY38" s="48" t="n"/>
      <c r="RZ38" s="48" t="n"/>
      <c r="SA38" s="48" t="n"/>
      <c r="SB38" s="48" t="n"/>
      <c r="SC38" s="48" t="n"/>
      <c r="SD38" s="48" t="n"/>
      <c r="SE38" s="48" t="n"/>
      <c r="SF38" s="48" t="n"/>
      <c r="SG38" s="48" t="n"/>
      <c r="SH38" s="48" t="n"/>
      <c r="SI38" s="48" t="n"/>
      <c r="SJ38" s="48" t="n"/>
      <c r="SK38" s="48" t="n"/>
      <c r="SL38" s="48" t="n"/>
      <c r="SM38" s="48" t="n"/>
      <c r="SN38" s="48" t="n"/>
      <c r="SO38" s="48" t="n"/>
      <c r="SP38" s="48" t="n"/>
      <c r="SQ38" s="48" t="n"/>
      <c r="SR38" s="48" t="n"/>
      <c r="SS38" s="48" t="n"/>
      <c r="ST38" s="48" t="n"/>
      <c r="SU38" s="48" t="n"/>
      <c r="SV38" s="48" t="n"/>
      <c r="SW38" s="48" t="n"/>
      <c r="SX38" s="48" t="n"/>
      <c r="SY38" s="8">
        <f>VLOOKUP(AG38,'BUS 2'!$G$1:$CU$424,33,0)</f>
        <v/>
      </c>
      <c r="SZ38" s="48">
        <f>VLOOKUP(AG38,'BUS 2'!$G$1:$CU$424,34,0)</f>
        <v/>
      </c>
      <c r="TA38" s="48">
        <f>VLOOKUP(AG38,'BUS 2'!$G$1:$CU$424,35,0)</f>
        <v/>
      </c>
      <c r="TB38" s="48">
        <f>VLOOKUP(AG38,'BUS 2'!$G$1:$CU$424,36,0)</f>
        <v/>
      </c>
      <c r="TC38" s="48">
        <f>VLOOKUP(AG38,'BUS 2'!$G$1:$CU$424,37,0)</f>
        <v/>
      </c>
      <c r="TD38" s="48">
        <f>VLOOKUP(AG38,'BUS 2'!$G$1:$CU$424,38,0)</f>
        <v/>
      </c>
      <c r="TE38" s="48">
        <f>VLOOKUP(AG38,'BUS 2'!$G$1:$CU$424,39,0)</f>
        <v/>
      </c>
      <c r="TF38" s="48">
        <f>VLOOKUP(AG38,'BUS 2'!$G$1:$CU$424,40,0)</f>
        <v/>
      </c>
      <c r="TG38" s="8">
        <f>VLOOKUP(AG38,'BUS 2'!$G$1:$CU$424,42,0)</f>
        <v/>
      </c>
      <c r="TH38" s="8">
        <f>VLOOKUP(AG38,'BUS 2'!$G$1:$CU$424,43,0)</f>
        <v/>
      </c>
      <c r="TI38" s="8">
        <f>VLOOKUP(AG38,'BUS 2'!$G$1:$CU$424,44,0)</f>
        <v/>
      </c>
      <c r="TJ38" s="8">
        <f>VLOOKUP(AG38,'BUS 2'!$G$1:$CU$424,45,0)</f>
        <v/>
      </c>
      <c r="TK38" s="8">
        <f>VLOOKUP(AG38,'BUS 2'!$G$1:$CU$424,46,0)</f>
        <v/>
      </c>
      <c r="TL38" s="8">
        <f>VLOOKUP(AG38,'BUS 2'!$G$1:$CU$424,47,0)</f>
        <v/>
      </c>
      <c r="TM38" s="8">
        <f>VLOOKUP(AG38,'BUS 2'!$G$1:$CU$424,48,0)</f>
        <v/>
      </c>
      <c r="TN38" s="8">
        <f>VLOOKUP(AG38,'BUS 2'!$G$1:$CU$424,49,0)</f>
        <v/>
      </c>
      <c r="TO38" s="8">
        <f>VLOOKUP(AG38,'BUS 2'!$G$1:$CU$424,50,0)</f>
        <v/>
      </c>
      <c r="TP38" s="8">
        <f>VLOOKUP(AG38,'BUS 2'!$G$1:$CU$424,51,0)</f>
        <v/>
      </c>
      <c r="TQ38" s="8">
        <f>VLOOKUP(AG38,'BUS 2'!$G$1:$CU$424,52,0)</f>
        <v/>
      </c>
      <c r="TR38" s="8">
        <f>VLOOKUP(AG38,'BUS 2'!$G$1:$CU$424,53,0)</f>
        <v/>
      </c>
      <c r="TS38" s="48">
        <f>VLOOKUP(AG38,'BUS 2'!$G$1:$CU$424,54,0)</f>
        <v/>
      </c>
      <c r="TT38" s="48">
        <f>VLOOKUP(AG38,'BUS 2'!$G$1:$CU$424,55,0)</f>
        <v/>
      </c>
      <c r="TU38" s="48">
        <f>VLOOKUP(AG38,'BUS 2'!$G$1:$CU$424,56,0)</f>
        <v/>
      </c>
      <c r="TV38" s="48">
        <f>VLOOKUP(AG38,'BUS 2'!$G$1:$CU$424,57,0)</f>
        <v/>
      </c>
      <c r="TW38" s="48">
        <f>VLOOKUP(AG38,'BUS 2'!$G$1:$CU$424,58,0)</f>
        <v/>
      </c>
      <c r="TX38" s="48">
        <f>VLOOKUP(AG38,'BUS 2'!$G$1:$CU$424,59,0)</f>
        <v/>
      </c>
      <c r="TY38" s="48">
        <f>VLOOKUP(AG38,'BUS 2'!$G$1:$CU$424,60,0)</f>
        <v/>
      </c>
      <c r="TZ38" s="48">
        <f>VLOOKUP(AG38,'BUS 2'!$G$1:$CU$424,61,0)</f>
        <v/>
      </c>
      <c r="UA38" s="48">
        <f>VLOOKUP(AG38,'BUS 2'!$G$1:$CU$424,62,0)</f>
        <v/>
      </c>
      <c r="UB38" s="48">
        <f>VLOOKUP(AG38,'BUS 2'!$G$1:$CU$424,63,0)</f>
        <v/>
      </c>
      <c r="UC38" s="48">
        <f>VLOOKUP(AG38,'BUS 2'!$G$1:$CU$424,64,0)</f>
        <v/>
      </c>
      <c r="UD38" s="48">
        <f>VLOOKUP(AG38,'BUS 2'!$G$1:$CU$424,65,0)</f>
        <v/>
      </c>
      <c r="UE38" s="48">
        <f>VLOOKUP(AG38,'BUS 2'!$G$1:$CU$424,66,0)</f>
        <v/>
      </c>
      <c r="UF38" s="48">
        <f>VLOOKUP(AG38,'BUS 2'!$G$1:$CU$424,67,0)</f>
        <v/>
      </c>
      <c r="UG38" s="48">
        <f>VLOOKUP(AG38,'BUS 2'!$G$1:$CU$424,68,0)</f>
        <v/>
      </c>
      <c r="UH38" s="48">
        <f>VLOOKUP(AG38,'BUS 2'!$G$1:$CU$424,69,0)</f>
        <v/>
      </c>
      <c r="UI38" s="48">
        <f>VLOOKUP(AG38,'BUS 2'!$G$1:$CU$424,70,0)</f>
        <v/>
      </c>
      <c r="UJ38" s="48">
        <f>VLOOKUP(AG38,'BUS 2'!$G$1:$CU$424,71,0)</f>
        <v/>
      </c>
      <c r="UK38" s="48">
        <f>VLOOKUP(AG38,'BUS 2'!$G$1:$CU$424,72,0)</f>
        <v/>
      </c>
      <c r="UL38" s="48">
        <f>VLOOKUP(AG38,'BUS 2'!$G$1:$CU$424,73,0)</f>
        <v/>
      </c>
      <c r="UM38" s="48">
        <f>VLOOKUP(AG38,'BUS 2'!$G$1:$CU$424,74,0)</f>
        <v/>
      </c>
      <c r="UN38" s="48">
        <f>VLOOKUP(AG38,'BUS 2'!$G$1:$CU$424,75,0)</f>
        <v/>
      </c>
      <c r="UO38" s="48">
        <f>VLOOKUP(AG38,'BUS 2'!$G$1:$CU$424,76,0)</f>
        <v/>
      </c>
      <c r="UP38" s="48">
        <f>VLOOKUP(AG38,'BUS 2'!$G$1:$CU$424,77,0)</f>
        <v/>
      </c>
      <c r="UQ38" s="48">
        <f>VLOOKUP(AG38,'BUS 2'!$G$1:$CU$424,78,0)</f>
        <v/>
      </c>
      <c r="UR38" s="48">
        <f>VLOOKUP(AG38,'BUS 2'!$G$1:$CU$424,79,0)</f>
        <v/>
      </c>
      <c r="US38" s="48">
        <f>VLOOKUP(AG38,'BUS 2'!$G$1:$CU$424,80,0)</f>
        <v/>
      </c>
      <c r="UT38" s="48">
        <f>VLOOKUP(AG38,'BUS 2'!$G$1:$CU$424,81,0)</f>
        <v/>
      </c>
      <c r="UU38" s="48" t="n"/>
      <c r="UV38" s="48" t="inlineStr">
        <is>
          <t>Pemberian pakan di kandang</t>
        </is>
      </c>
      <c r="UW38" s="48" t="n"/>
      <c r="UX38" s="48" t="n"/>
      <c r="UY38" s="48" t="n"/>
      <c r="UZ38" s="48" t="n"/>
      <c r="VA38" s="48" t="n"/>
      <c r="VB38" s="48" t="n"/>
      <c r="VC38" s="48" t="n"/>
      <c r="VD38" s="48" t="inlineStr">
        <is>
          <t>Sangat teratur (setiap hari)</t>
        </is>
      </c>
      <c r="VE38" s="48" t="n"/>
      <c r="VF38" s="48" t="n"/>
      <c r="VG38" s="48" t="n"/>
      <c r="VH38" s="48" t="n"/>
      <c r="VI38" s="48" t="n"/>
      <c r="VJ38" s="48" t="n"/>
      <c r="VK38" s="48" t="n"/>
      <c r="VL38" s="48" t="inlineStr">
        <is>
          <t>Sangat sering (&gt;1 kali sehari)</t>
        </is>
      </c>
      <c r="VM38" s="48" t="n"/>
      <c r="VN38" s="48" t="n"/>
      <c r="VO38" s="48" t="n"/>
      <c r="VP38" s="48" t="n"/>
      <c r="VQ38" s="48" t="n"/>
      <c r="VR38" s="48" t="n"/>
      <c r="VS38" s="48" t="n"/>
      <c r="VT38" s="48" t="n"/>
      <c r="VU38" s="48" t="n"/>
      <c r="VV38" s="48" t="n"/>
      <c r="VW38" s="48" t="n"/>
      <c r="VX38" s="48" t="n"/>
      <c r="VY38" s="48" t="n"/>
      <c r="VZ38" s="48" t="n"/>
      <c r="WA38" s="48" t="n"/>
      <c r="WB38" s="48" t="n"/>
      <c r="WC38" s="48" t="n"/>
      <c r="WD38" s="48" t="n"/>
      <c r="WE38" s="48" t="n"/>
      <c r="WF38" s="48" t="inlineStr">
        <is>
          <t>3-Disimpan terbuka (dry lot) 5-Untuk disebar di tanah (dan dibajak)</t>
        </is>
      </c>
      <c r="WG38" s="8" t="n">
        <v>0</v>
      </c>
      <c r="WH38" s="8" t="n">
        <v>0</v>
      </c>
      <c r="WI38" s="8" t="n">
        <v>1</v>
      </c>
      <c r="WJ38" s="8" t="n">
        <v>0</v>
      </c>
      <c r="WK38" s="8" t="n">
        <v>1</v>
      </c>
      <c r="WL38" s="8" t="n">
        <v>0</v>
      </c>
      <c r="WM38" s="8" t="n">
        <v>0</v>
      </c>
      <c r="WN38" s="8" t="n">
        <v>0</v>
      </c>
      <c r="WO38" s="48" t="n"/>
      <c r="WP38" s="48" t="n"/>
      <c r="WQ38" s="48" t="n"/>
      <c r="WR38" s="48" t="n"/>
      <c r="WS38" s="48" t="n"/>
      <c r="WT38" s="48" t="n"/>
      <c r="WU38" s="48" t="n"/>
      <c r="WV38" s="48" t="n"/>
      <c r="WW38" s="48" t="n"/>
      <c r="WX38" s="48" t="n"/>
      <c r="WY38" s="48" t="n"/>
      <c r="WZ38" s="48" t="n"/>
      <c r="XA38" s="48" t="n"/>
      <c r="XB38" s="48" t="n"/>
      <c r="XC38" s="48" t="n"/>
      <c r="XD38" s="48" t="n"/>
      <c r="XE38" s="48" t="n"/>
      <c r="XF38" s="48" t="n"/>
      <c r="XG38" s="48" t="n"/>
      <c r="XH38" s="48" t="n"/>
      <c r="XI38" s="48" t="n"/>
      <c r="XJ38" s="48" t="n"/>
      <c r="XK38" s="48" t="n"/>
      <c r="XL38" s="48" t="n"/>
      <c r="XM38" s="48" t="n"/>
      <c r="XN38" s="48" t="n"/>
      <c r="XO38" s="48" t="n"/>
      <c r="XP38" s="48" t="n"/>
      <c r="XQ38" s="48" t="n"/>
      <c r="XR38" s="48" t="n"/>
      <c r="XS38" s="48" t="n"/>
      <c r="XT38" s="48" t="n"/>
      <c r="XU38" s="48" t="n"/>
      <c r="XV38" s="48" t="n"/>
      <c r="XW38" s="48" t="n"/>
      <c r="XX38" s="48" t="n"/>
      <c r="XY38" s="48" t="n"/>
      <c r="XZ38" s="48" t="n"/>
      <c r="YA38" s="48" t="n"/>
      <c r="YB38" s="48" t="n"/>
      <c r="YC38" s="48" t="n"/>
      <c r="YD38" s="48" t="n"/>
      <c r="YE38" s="48" t="n"/>
      <c r="YF38" s="48" t="n"/>
      <c r="YG38" s="48" t="n"/>
      <c r="YH38" s="48" t="n"/>
      <c r="YI38" s="48" t="n"/>
      <c r="YJ38" s="48" t="n"/>
      <c r="YK38" s="48" t="n"/>
      <c r="YL38" s="48" t="n"/>
      <c r="YM38" s="48" t="n"/>
      <c r="YN38" s="48" t="n"/>
      <c r="YO38" s="48" t="n"/>
      <c r="YP38" s="48" t="n"/>
      <c r="YQ38" s="48" t="n"/>
      <c r="YR38" s="48" t="n"/>
      <c r="YS38" s="48" t="n"/>
      <c r="YT38" s="48" t="n"/>
      <c r="YU38" s="48" t="n"/>
      <c r="YV38" s="48" t="n"/>
      <c r="YW38" s="48" t="n"/>
      <c r="YX38" s="48" t="n"/>
      <c r="YY38" s="48" t="n"/>
      <c r="YZ38" s="48" t="n"/>
      <c r="ZA38" s="48" t="n"/>
      <c r="ZB38" s="48" t="n"/>
      <c r="ZC38" s="48" t="n"/>
      <c r="ZD38" s="48" t="n"/>
      <c r="ZE38" s="48" t="n"/>
      <c r="ZF38" s="48" t="n"/>
      <c r="ZG38" s="48" t="n"/>
      <c r="ZH38" s="48" t="n"/>
      <c r="ZI38" s="48" t="n"/>
      <c r="ZJ38" s="48" t="n"/>
      <c r="ZK38" s="48" t="n"/>
      <c r="ZL38" s="48" t="n"/>
      <c r="ZM38" s="48" t="n"/>
      <c r="ZN38" s="48" t="n"/>
      <c r="ZO38" s="48" t="n"/>
      <c r="ZP38" s="48" t="n"/>
      <c r="ZQ38" s="48" t="n"/>
      <c r="ZR38" s="48" t="n"/>
      <c r="ZS38" s="48" t="n"/>
      <c r="ZT38" s="48" t="n"/>
      <c r="ZU38" s="48" t="n"/>
      <c r="ZV38" s="48" t="n"/>
      <c r="ZW38" s="8" t="n">
        <v>2</v>
      </c>
      <c r="ZX38" s="48" t="n"/>
      <c r="ZY38" s="48" t="n"/>
      <c r="ZZ38" s="48" t="n"/>
      <c r="AAA38" s="48" t="n"/>
      <c r="AAB38" s="48" t="n"/>
      <c r="AAC38" s="48" t="n"/>
      <c r="AAD38" s="48" t="n"/>
      <c r="AAE38" s="48" t="inlineStr">
        <is>
          <t>Pakan segar (misal: rumput)</t>
        </is>
      </c>
      <c r="AAF38" s="48" t="n"/>
      <c r="AAG38" s="48" t="n"/>
      <c r="AAH38" s="48" t="n"/>
      <c r="AAI38" s="48" t="n"/>
      <c r="AAJ38" s="48" t="n"/>
      <c r="AAK38" s="48" t="n"/>
      <c r="AAL38" s="48" t="inlineStr">
        <is>
          <t>Ya</t>
        </is>
      </c>
      <c r="AAM38" s="48" t="inlineStr">
        <is>
          <t>Padat Cair</t>
        </is>
      </c>
      <c r="AAN38" s="8" t="n">
        <v>1</v>
      </c>
      <c r="AAO38" s="8" t="n">
        <v>1</v>
      </c>
      <c r="AAP38" s="8" t="n">
        <v>40</v>
      </c>
      <c r="AAQ38" s="8" t="n">
        <v>40</v>
      </c>
      <c r="AAR38" s="48" t="inlineStr">
        <is>
          <t>Ya</t>
        </is>
      </c>
      <c r="AAS38" s="48" t="inlineStr">
        <is>
          <t>Mengetahui</t>
        </is>
      </c>
      <c r="AAT38" s="48" t="inlineStr">
        <is>
          <t>Digunakan untuk pupuk di lahan pertanian sendiri Dibuang ke lahan sekitar kandang - yg ditanami tanaman</t>
        </is>
      </c>
      <c r="AAU38" s="8" t="n">
        <v>1</v>
      </c>
      <c r="AAV38" s="8" t="n">
        <v>0</v>
      </c>
      <c r="AAW38" s="8" t="n">
        <v>0</v>
      </c>
      <c r="AAX38" s="8" t="n">
        <v>1</v>
      </c>
      <c r="AAY38" s="8" t="n">
        <v>0</v>
      </c>
      <c r="AAZ38" s="8" t="n">
        <v>0</v>
      </c>
      <c r="ABA38" s="8" t="n">
        <v>0</v>
      </c>
      <c r="ABB38" s="48" t="inlineStr">
        <is>
          <t>Pupuk cair untuk tanaman</t>
        </is>
      </c>
      <c r="ABC38" s="8" t="n">
        <v>1</v>
      </c>
      <c r="ABD38" s="8" t="n">
        <v>0</v>
      </c>
      <c r="ABE38" s="8" t="n">
        <v>0</v>
      </c>
      <c r="ABF38" s="8" t="n">
        <v>0</v>
      </c>
      <c r="ABG38" s="8" t="n">
        <v>0</v>
      </c>
      <c r="ABH38" s="48" t="n"/>
      <c r="ABI38" s="48" t="n"/>
      <c r="ABJ38" s="48" t="n"/>
      <c r="ABK38" s="48" t="n"/>
      <c r="ABL38" s="48" t="n"/>
      <c r="ABM38" s="48" t="n"/>
      <c r="ABN38" s="48" t="n"/>
      <c r="ABO38" s="48" t="n"/>
      <c r="ABP38" s="48" t="n"/>
      <c r="ABQ38" s="11" t="inlineStr">
        <is>
          <t>Rumput</t>
        </is>
      </c>
      <c r="ABR38" s="48" t="inlineStr">
        <is>
          <t>Sering ( 1 minggu 2 kali)</t>
        </is>
      </c>
      <c r="ABS38" s="8" t="n">
        <v>2500</v>
      </c>
      <c r="ABT38" s="8" t="n">
        <v>300</v>
      </c>
      <c r="ABU38" s="8" t="n">
        <v>40</v>
      </c>
      <c r="ABV38" s="8" t="n">
        <v>40</v>
      </c>
      <c r="ABW38" s="48" t="inlineStr">
        <is>
          <t>Urea</t>
        </is>
      </c>
      <c r="ABX38" s="48" t="n"/>
      <c r="ABY38" s="8" t="n">
        <v>4000</v>
      </c>
      <c r="ABZ38" s="8" t="n">
        <v>4000</v>
      </c>
      <c r="ACA38" s="8" t="n">
        <v>0</v>
      </c>
      <c r="ACB38" s="8" t="n">
        <v>4000</v>
      </c>
      <c r="ACC38" s="8" t="n">
        <v>400</v>
      </c>
      <c r="ACD38" s="8" t="n">
        <v>500</v>
      </c>
      <c r="ACE38" s="48" t="inlineStr">
        <is>
          <t>Ya</t>
        </is>
      </c>
      <c r="ACF38" s="48" t="inlineStr">
        <is>
          <t>Cukup meningkat</t>
        </is>
      </c>
      <c r="ACG38" s="48" t="inlineStr">
        <is>
          <t>Cukup meningkat</t>
        </is>
      </c>
      <c r="ACH38" s="48" t="inlineStr">
        <is>
          <t>Cukup meningkat</t>
        </is>
      </c>
      <c r="ACI38" s="48" t="n"/>
      <c r="ACJ38" s="48" t="n"/>
      <c r="ACK38" s="48" t="inlineStr">
        <is>
          <t>Tidak memiliki tempat untuk menyimpan Ladang/sawah terlalu jauh, sulit untuk mengangkut ke sana</t>
        </is>
      </c>
      <c r="ACL38" s="8" t="n">
        <v>0</v>
      </c>
      <c r="ACM38" s="8" t="n">
        <v>1</v>
      </c>
      <c r="ACN38" s="8" t="n">
        <v>0</v>
      </c>
      <c r="ACO38" s="8" t="n">
        <v>1</v>
      </c>
      <c r="ACP38" s="8" t="n">
        <v>0</v>
      </c>
      <c r="ACQ38" s="8" t="n">
        <v>0</v>
      </c>
      <c r="ACR38" s="8" t="n">
        <v>0</v>
      </c>
      <c r="ACS38" s="48" t="n"/>
      <c r="ACT38" s="48" t="inlineStr">
        <is>
          <t>tidak</t>
        </is>
      </c>
      <c r="ACU38" s="48" t="inlineStr">
        <is>
          <t>Manfaat besar dan membantu kehidupan sehari-hari</t>
        </is>
      </c>
      <c r="ACV38" s="48" t="inlineStr">
        <is>
          <t>Berkurang</t>
        </is>
      </c>
      <c r="ACW38" s="48" t="inlineStr">
        <is>
          <t>Anggota keluarga - Perempuan dewasa</t>
        </is>
      </c>
      <c r="ACX38" s="48" t="inlineStr">
        <is>
          <t>Setuju</t>
        </is>
      </c>
      <c r="ACY38" s="48" t="inlineStr">
        <is>
          <t>Anggota keluarga - Laki-laki dewasa Anggota keluarga - Perempuan dewasa Anggota keluarga - Anak-anak</t>
        </is>
      </c>
      <c r="ACZ38" s="8" t="n">
        <v>1</v>
      </c>
      <c r="ADA38" s="8" t="n">
        <v>1</v>
      </c>
      <c r="ADB38" s="8" t="n">
        <v>1</v>
      </c>
      <c r="ADC38" s="8" t="n">
        <v>0</v>
      </c>
      <c r="ADD38" s="48" t="inlineStr">
        <is>
          <t>Sangat puas</t>
        </is>
      </c>
      <c r="ADE38" s="48" t="inlineStr">
        <is>
          <t>Sangat puas</t>
        </is>
      </c>
      <c r="ADF38" s="48" t="inlineStr">
        <is>
          <t>Sangat puas</t>
        </is>
      </c>
      <c r="ADG38" s="48" t="inlineStr">
        <is>
          <t>Sangat puas</t>
        </is>
      </c>
      <c r="ADH38" s="48" t="inlineStr">
        <is>
          <t>Tidak</t>
        </is>
      </c>
      <c r="ADI38" s="48" t="n"/>
      <c r="ADJ38" s="48" t="inlineStr">
        <is>
          <t>Sangat puas</t>
        </is>
      </c>
      <c r="ADK38" s="48" t="n"/>
      <c r="ADL38" s="48" t="n"/>
      <c r="ADM38" s="48" t="n"/>
      <c r="ADN38" s="48" t="n"/>
      <c r="ADO38" s="48" t="n"/>
      <c r="ADP38" s="48" t="n"/>
      <c r="ADQ38" s="48" t="n"/>
      <c r="ADR38" s="48" t="n"/>
      <c r="ADS38" s="48" t="n"/>
      <c r="ADT38" s="48" t="n"/>
      <c r="ADU38" s="48" t="inlineStr">
        <is>
          <t>Menghubungi CPO atau pendamping</t>
        </is>
      </c>
      <c r="ADV38" s="8" t="n">
        <v>0</v>
      </c>
      <c r="ADW38" s="8" t="n">
        <v>0</v>
      </c>
      <c r="ADX38" s="8" t="n">
        <v>0</v>
      </c>
      <c r="ADY38" s="8" t="n">
        <v>0</v>
      </c>
      <c r="ADZ38" s="8" t="n">
        <v>1</v>
      </c>
      <c r="AEA38" s="8" t="n">
        <v>0</v>
      </c>
      <c r="AEB38" s="8" t="n">
        <v>0</v>
      </c>
      <c r="AEC38" s="8" t="n">
        <v>0</v>
      </c>
      <c r="AED38" s="12" t="n"/>
      <c r="AEE38" s="17" t="inlineStr">
        <is>
          <t>Laki-laki dewasa</t>
        </is>
      </c>
      <c r="AEF38" s="48" t="n"/>
      <c r="AEG38" s="17" t="inlineStr">
        <is>
          <t>Menelepon atau WA langsung</t>
        </is>
      </c>
      <c r="AEH38" s="48" t="n"/>
      <c r="AEI38" s="11" t="inlineStr">
        <is>
          <t>Tidak ada</t>
        </is>
      </c>
      <c r="AEJ38" s="48" t="inlineStr">
        <is>
          <t>Ya, selalu</t>
        </is>
      </c>
      <c r="AEK38"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38" s="18" t="n">
        <v>1</v>
      </c>
      <c r="AEM38" s="18" t="n">
        <v>1</v>
      </c>
      <c r="AEN38" s="18" t="n">
        <v>1</v>
      </c>
      <c r="AEO38" s="18" t="n">
        <v>1</v>
      </c>
      <c r="AEP38" s="18" t="n">
        <v>1</v>
      </c>
      <c r="AEQ38" s="18" t="n">
        <v>1</v>
      </c>
      <c r="AER38" s="18" t="n">
        <v>1</v>
      </c>
      <c r="AES38" s="18" t="n">
        <v>1</v>
      </c>
      <c r="AET38" s="18" t="n">
        <v>1</v>
      </c>
      <c r="AEU38" s="18" t="n">
        <v>0</v>
      </c>
      <c r="AEV38" s="18" t="n">
        <v>0</v>
      </c>
      <c r="AEW38" s="18" t="n">
        <v>0</v>
      </c>
      <c r="AEX38" s="48" t="n"/>
      <c r="AEY38" s="48" t="inlineStr">
        <is>
          <t>Mengurangi pengeluaran energi</t>
        </is>
      </c>
      <c r="AEZ38" s="48" t="n"/>
      <c r="AFA38" s="48" t="inlineStr">
        <is>
          <t>Pemerintah daerah</t>
        </is>
      </c>
      <c r="AFB38" s="48" t="n"/>
      <c r="AFC38" s="48" t="inlineStr">
        <is>
          <t>WhatsApp Image 2026-02-05 at 22.05.14-18_25_8.jpeg</t>
        </is>
      </c>
      <c r="AFD38" s="16" t="inlineStr">
        <is>
          <t>https://kf.kobotoolbox.org/api/v2/assets/avstPQqLr3Ab3ZdcVTXZ6f/data/666003650/attachments/attCyCTev895ueqQ9Yxn2czk/</t>
        </is>
      </c>
      <c r="AFE38" s="48" t="inlineStr">
        <is>
          <t>WhatsApp Image 2026-02-05 at 22.05.13-18_25_19.jpeg</t>
        </is>
      </c>
      <c r="AFF38" s="16" t="inlineStr">
        <is>
          <t>https://kf.kobotoolbox.org/api/v2/assets/avstPQqLr3Ab3ZdcVTXZ6f/data/666003650/attachments/attANQ4W9y28a28qMKTbr7A4/</t>
        </is>
      </c>
      <c r="AFG38" s="48" t="inlineStr">
        <is>
          <t>manto</t>
        </is>
      </c>
      <c r="AFH38" s="48" t="n"/>
      <c r="AFI38" s="48" t="n"/>
    </row>
    <row r="39">
      <c r="A39" s="6" t="n">
        <v>46060</v>
      </c>
      <c r="B39" s="6" t="n">
        <v>46061</v>
      </c>
      <c r="C39" s="48" t="inlineStr">
        <is>
          <t>Marmanto</t>
        </is>
      </c>
      <c r="D39" s="48" t="inlineStr">
        <is>
          <t>Nur Ariyanto</t>
        </is>
      </c>
      <c r="E39" s="8" t="n">
        <v>6283842087340</v>
      </c>
      <c r="F39" s="48" t="n"/>
      <c r="G39" s="8" t="n">
        <v>-7.21221699</v>
      </c>
      <c r="H39" s="8" t="n">
        <v>110.2510938</v>
      </c>
      <c r="I39" s="48" t="n"/>
      <c r="J39" s="8" t="n">
        <v>4.08</v>
      </c>
      <c r="K39" s="48" t="n"/>
      <c r="L39" s="48" t="n"/>
      <c r="M39" s="8" t="n">
        <v>-7.21225601</v>
      </c>
      <c r="N39" s="8" t="n">
        <v>110.2511094</v>
      </c>
      <c r="O39" s="48" t="n"/>
      <c r="P39" s="8" t="n">
        <v>4.89</v>
      </c>
      <c r="Q39" s="48" t="n"/>
      <c r="R39" s="48" t="inlineStr">
        <is>
          <t>Jawa Tengah</t>
        </is>
      </c>
      <c r="S39" s="48" t="n"/>
      <c r="T39" s="48" t="n"/>
      <c r="U39" s="48" t="n"/>
      <c r="V39" s="48" t="n"/>
      <c r="W39" s="48" t="n"/>
      <c r="X39" s="48" t="n"/>
      <c r="Y39" s="48" t="n"/>
      <c r="Z39" s="48" t="n"/>
      <c r="AA39" s="48" t="n"/>
      <c r="AB39" s="48" t="n"/>
      <c r="AC39" s="48" t="inlineStr">
        <is>
          <t>Semarang</t>
        </is>
      </c>
      <c r="AD39" s="48" t="inlineStr">
        <is>
          <t>Getasan</t>
        </is>
      </c>
      <c r="AE39" s="48" t="inlineStr">
        <is>
          <t>Nogosaren</t>
        </is>
      </c>
      <c r="AF39" s="48" t="inlineStr">
        <is>
          <t>SION</t>
        </is>
      </c>
      <c r="AG39" s="48" t="inlineStr">
        <is>
          <t>ONP0401</t>
        </is>
      </c>
      <c r="AH39" s="8" t="n">
        <v>1</v>
      </c>
      <c r="AI39" s="48" t="inlineStr">
        <is>
          <t>VPA2</t>
        </is>
      </c>
      <c r="AJ39" s="48" t="inlineStr">
        <is>
          <t>Aktif</t>
        </is>
      </c>
      <c r="AK39" s="8" t="n">
        <v>35</v>
      </c>
      <c r="AL39" s="48" t="inlineStr">
        <is>
          <t>Laki-laki</t>
        </is>
      </c>
      <c r="AM39" s="48" t="inlineStr">
        <is>
          <t>Sudah menikah</t>
        </is>
      </c>
      <c r="AN39" s="48" t="inlineStr">
        <is>
          <t>SMA/Sederajat</t>
        </is>
      </c>
      <c r="AO39" s="48" t="inlineStr">
        <is>
          <t>Peternak</t>
        </is>
      </c>
      <c r="AP39" s="8" t="n">
        <v>0</v>
      </c>
      <c r="AQ39" s="8" t="n">
        <v>1</v>
      </c>
      <c r="AR39" s="8" t="n">
        <v>0</v>
      </c>
      <c r="AS39" s="8" t="n">
        <v>0</v>
      </c>
      <c r="AT39" s="8" t="n">
        <v>0</v>
      </c>
      <c r="AU39" s="8" t="n">
        <v>0</v>
      </c>
      <c r="AV39" s="8" t="n">
        <v>0</v>
      </c>
      <c r="AW39" s="8" t="n">
        <v>0</v>
      </c>
      <c r="AX39" s="48" t="n"/>
      <c r="AY39" s="48" t="inlineStr">
        <is>
          <t>Petani</t>
        </is>
      </c>
      <c r="AZ39" s="8" t="n">
        <v>1</v>
      </c>
      <c r="BA39" s="8" t="n">
        <v>0</v>
      </c>
      <c r="BB39" s="8" t="n">
        <v>0</v>
      </c>
      <c r="BC39" s="8" t="n">
        <v>0</v>
      </c>
      <c r="BD39" s="8" t="n">
        <v>0</v>
      </c>
      <c r="BE39" s="8" t="n">
        <v>0</v>
      </c>
      <c r="BF39" s="8" t="n">
        <v>0</v>
      </c>
      <c r="BG39" s="8" t="n">
        <v>0</v>
      </c>
      <c r="BH39" s="48" t="n"/>
      <c r="BI39" s="48" t="inlineStr">
        <is>
          <t>&gt;Rp3.500.000</t>
        </is>
      </c>
      <c r="BJ39" s="8" t="n">
        <v>2</v>
      </c>
      <c r="BK39" s="8" t="n">
        <v>1</v>
      </c>
      <c r="BL39" s="8" t="n">
        <v>1</v>
      </c>
      <c r="BM39" s="8" t="n">
        <v>0</v>
      </c>
      <c r="BN39" s="48" t="inlineStr">
        <is>
          <t>Milik sendiri</t>
        </is>
      </c>
      <c r="BO39" s="48" t="inlineStr">
        <is>
          <t>Permanen (dinding bata dan semen)</t>
        </is>
      </c>
      <c r="BP39" s="8" t="n">
        <v>1</v>
      </c>
      <c r="BQ39" s="8" t="n">
        <v>0</v>
      </c>
      <c r="BR39" s="8" t="n">
        <v>0</v>
      </c>
      <c r="BS39" s="8" t="n">
        <v>0</v>
      </c>
      <c r="BT39" s="8" t="n">
        <v>0</v>
      </c>
      <c r="BU39" s="48" t="n"/>
      <c r="BV39" s="48" t="inlineStr">
        <is>
          <t>Keramik/ubin</t>
        </is>
      </c>
      <c r="BW39" s="8" t="n">
        <v>0</v>
      </c>
      <c r="BX39" s="8" t="n">
        <v>0</v>
      </c>
      <c r="BY39" s="8" t="n">
        <v>1</v>
      </c>
      <c r="BZ39" s="8" t="n">
        <v>0</v>
      </c>
      <c r="CA39" s="8" t="n">
        <v>0</v>
      </c>
      <c r="CB39" s="48" t="n"/>
      <c r="CC39" s="48" t="inlineStr">
        <is>
          <t>Genting</t>
        </is>
      </c>
      <c r="CD39" s="8" t="n">
        <v>0</v>
      </c>
      <c r="CE39" s="8" t="n">
        <v>0</v>
      </c>
      <c r="CF39" s="8" t="n">
        <v>0</v>
      </c>
      <c r="CG39" s="8" t="n">
        <v>0</v>
      </c>
      <c r="CH39" s="8" t="n">
        <v>0</v>
      </c>
      <c r="CI39" s="8" t="n">
        <v>1</v>
      </c>
      <c r="CJ39" s="8" t="n">
        <v>0</v>
      </c>
      <c r="CK39" s="48" t="n"/>
      <c r="CL39" s="48" t="inlineStr">
        <is>
          <t>Ya</t>
        </is>
      </c>
      <c r="CM39" s="8" t="n">
        <v>2025</v>
      </c>
      <c r="CN39" s="48" t="inlineStr">
        <is>
          <t>Fixed-Dome (Kubah Tetap)</t>
        </is>
      </c>
      <c r="CO39" s="48" t="inlineStr">
        <is>
          <t>6 m³ (4-5 ekor sapi, ±5 jam memasak/hari, ±50 kg</t>
        </is>
      </c>
      <c r="CP39" s="48" t="inlineStr">
        <is>
          <t>Anggota keluarga - laki-laki</t>
        </is>
      </c>
      <c r="CQ39" s="8" t="n">
        <v>0</v>
      </c>
      <c r="CR39" s="8" t="n">
        <v>0</v>
      </c>
      <c r="CS39" s="8" t="n">
        <v>0</v>
      </c>
      <c r="CT39" s="8" t="n">
        <v>0</v>
      </c>
      <c r="CU39" s="10" t="n">
        <v>1</v>
      </c>
      <c r="CV39" s="10" t="n">
        <v>0</v>
      </c>
      <c r="CW39" s="10" t="n">
        <v>0</v>
      </c>
      <c r="CX39" s="8" t="n">
        <v>0</v>
      </c>
      <c r="CY39" s="48" t="inlineStr">
        <is>
          <t>Anggota keluarga - laki-laki</t>
        </is>
      </c>
      <c r="CZ39" s="8" t="n">
        <v>1</v>
      </c>
      <c r="DA39" s="8" t="n">
        <v>0</v>
      </c>
      <c r="DB39" s="8" t="n">
        <v>0</v>
      </c>
      <c r="DC39" s="48" t="n"/>
      <c r="DD39" s="48" t="inlineStr">
        <is>
          <t>Anggota keluarga - laki-laki CPO atau pendamping</t>
        </is>
      </c>
      <c r="DE39" s="8" t="n">
        <v>1</v>
      </c>
      <c r="DF39" s="8" t="n">
        <v>0</v>
      </c>
      <c r="DG39" s="8" t="n">
        <v>1</v>
      </c>
      <c r="DH39" s="8" t="n">
        <v>0</v>
      </c>
      <c r="DI39" s="48" t="n"/>
      <c r="DJ39" s="48" t="inlineStr">
        <is>
          <t>Anggota keluarga - laki-laki CPO atau pendamping</t>
        </is>
      </c>
      <c r="DK39" s="8" t="n">
        <v>1</v>
      </c>
      <c r="DL39" s="8" t="n">
        <v>0</v>
      </c>
      <c r="DM39" s="8" t="n">
        <v>1</v>
      </c>
      <c r="DN39" s="8" t="n">
        <v>0</v>
      </c>
      <c r="DO39" s="48" t="n"/>
      <c r="DP39" s="8" t="n">
        <v>1</v>
      </c>
      <c r="DQ39" s="8" t="n">
        <v>0</v>
      </c>
      <c r="DR39" s="8" t="n">
        <v>0</v>
      </c>
      <c r="DS39" s="48" t="n"/>
      <c r="DT39" s="48" t="n"/>
      <c r="DU39" s="48" t="n"/>
      <c r="DV39" s="48" t="inlineStr">
        <is>
          <t>Ya</t>
        </is>
      </c>
      <c r="DW39" s="48" t="n"/>
      <c r="DX39" s="48" t="n"/>
      <c r="DY39" s="48" t="n"/>
      <c r="DZ39" s="48" t="n"/>
      <c r="EA39" s="48" t="n"/>
      <c r="EB39" s="48" t="n"/>
      <c r="EC39" s="48" t="n"/>
      <c r="ED39" s="48" t="n"/>
      <c r="EE39" s="48" t="n"/>
      <c r="EF39" s="48" t="n"/>
      <c r="EG39" s="48" t="n"/>
      <c r="EH39" s="48" t="n"/>
      <c r="EI39" s="48" t="inlineStr">
        <is>
          <t>Tidak ada masalah</t>
        </is>
      </c>
      <c r="EJ39" s="8" t="n">
        <v>0</v>
      </c>
      <c r="EK39" s="8" t="n">
        <v>0</v>
      </c>
      <c r="EL39" s="8" t="n">
        <v>0</v>
      </c>
      <c r="EM39" s="8" t="n">
        <v>1</v>
      </c>
      <c r="EN39" s="8" t="n">
        <v>0</v>
      </c>
      <c r="EO39" s="11" t="n"/>
      <c r="EP39" s="48" t="inlineStr">
        <is>
          <t>Ya, cukup jelas dan mudah diikuti</t>
        </is>
      </c>
      <c r="EQ39" s="48" t="inlineStr">
        <is>
          <t>Pelatihan</t>
        </is>
      </c>
      <c r="ER39" s="48" t="inlineStr">
        <is>
          <t>CPO atau pendamping</t>
        </is>
      </c>
      <c r="ES39" s="8" t="n">
        <v>1</v>
      </c>
      <c r="ET39" s="8" t="n">
        <v>0</v>
      </c>
      <c r="EU39" s="8" t="n">
        <v>0</v>
      </c>
      <c r="EV39" s="8" t="n">
        <v>0</v>
      </c>
      <c r="EW39" s="48" t="n"/>
      <c r="EX39" s="48" t="inlineStr">
        <is>
          <t>Anggota keluarga - Laki-laki</t>
        </is>
      </c>
      <c r="EY39" s="8" t="n">
        <v>1</v>
      </c>
      <c r="EZ39" s="8" t="n">
        <v>0</v>
      </c>
      <c r="FA39" s="8" t="n">
        <v>0</v>
      </c>
      <c r="FB39" s="48" t="n"/>
      <c r="FC39" s="48" t="inlineStr">
        <is>
          <t>Setiap hari</t>
        </is>
      </c>
      <c r="FD39" s="48" t="n"/>
      <c r="FE39" s="48" t="inlineStr">
        <is>
          <t>Mengetahui</t>
        </is>
      </c>
      <c r="FF39" s="48" t="inlineStr">
        <is>
          <t>Selalu (setiap hari)</t>
        </is>
      </c>
      <c r="FG39" s="48" t="inlineStr">
        <is>
          <t>Mengetahui</t>
        </is>
      </c>
      <c r="FH39" s="48" t="inlineStr">
        <is>
          <t>Selalu (setiap hari)</t>
        </is>
      </c>
      <c r="FI39" s="48" t="inlineStr">
        <is>
          <t>Mengetahui</t>
        </is>
      </c>
      <c r="FJ39" s="48" t="inlineStr">
        <is>
          <t>Selalu (setiap hari)</t>
        </is>
      </c>
      <c r="FK39" s="48" t="inlineStr">
        <is>
          <t>Mengetahui</t>
        </is>
      </c>
      <c r="FL39" s="48" t="inlineStr">
        <is>
          <t>Sering (setiap minggu)</t>
        </is>
      </c>
      <c r="FM39" s="48" t="inlineStr">
        <is>
          <t>Mengetahui</t>
        </is>
      </c>
      <c r="FN39" s="48" t="inlineStr">
        <is>
          <t>Cukup sering (2 minggu sekali)</t>
        </is>
      </c>
      <c r="FO39" s="48" t="inlineStr">
        <is>
          <t>Mengetahui</t>
        </is>
      </c>
      <c r="FP39" s="48" t="inlineStr">
        <is>
          <t>Sering (setiap minggu)</t>
        </is>
      </c>
      <c r="FQ39" s="48" t="inlineStr">
        <is>
          <t>Mengetahui</t>
        </is>
      </c>
      <c r="FR39" s="48" t="inlineStr">
        <is>
          <t>Ya</t>
        </is>
      </c>
      <c r="FS39" s="48" t="inlineStr">
        <is>
          <t>Mengetahui</t>
        </is>
      </c>
      <c r="FT39" s="48" t="inlineStr">
        <is>
          <t>Ya, selalu</t>
        </is>
      </c>
      <c r="FU39" s="48" t="inlineStr">
        <is>
          <t>Laki-laki dewasa</t>
        </is>
      </c>
      <c r="FV39" s="8" t="n">
        <v>1</v>
      </c>
      <c r="FW39" s="8" t="n">
        <v>0</v>
      </c>
      <c r="FX39" s="8" t="n">
        <v>0</v>
      </c>
      <c r="FY39" s="8" t="n">
        <v>0</v>
      </c>
      <c r="FZ39" s="48" t="inlineStr">
        <is>
          <t>Memahami</t>
        </is>
      </c>
      <c r="GA39" s="48" t="inlineStr">
        <is>
          <t>CPO</t>
        </is>
      </c>
      <c r="GB39" s="8" t="n">
        <v>1</v>
      </c>
      <c r="GC39" s="8" t="n">
        <v>0</v>
      </c>
      <c r="GD39" s="8" t="n">
        <v>0</v>
      </c>
      <c r="GE39" s="8" t="n">
        <v>0</v>
      </c>
      <c r="GF39" s="48" t="n"/>
      <c r="GG39" s="48" t="inlineStr">
        <is>
          <t>Sering</t>
        </is>
      </c>
      <c r="GH39" s="48" t="inlineStr">
        <is>
          <t>Ya</t>
        </is>
      </c>
      <c r="GI39" s="48" t="inlineStr">
        <is>
          <t>Tetangga Teman/keluarga</t>
        </is>
      </c>
      <c r="GJ39" s="8" t="n">
        <v>1</v>
      </c>
      <c r="GK39" s="8" t="n">
        <v>1</v>
      </c>
      <c r="GL39" s="8" t="n">
        <v>0</v>
      </c>
      <c r="GM39" s="8" t="n">
        <v>0</v>
      </c>
      <c r="GN39" s="48" t="n"/>
      <c r="GO39" s="8" t="n">
        <v>10</v>
      </c>
      <c r="GP39" s="48" t="inlineStr">
        <is>
          <t>Penuh (100%)</t>
        </is>
      </c>
      <c r="GQ39" s="48" t="inlineStr">
        <is>
          <t>Kayu bakar LPG</t>
        </is>
      </c>
      <c r="GR39" s="8" t="n">
        <v>1</v>
      </c>
      <c r="GS39" s="8" t="n">
        <v>1</v>
      </c>
      <c r="GT39" s="8" t="n">
        <v>0</v>
      </c>
      <c r="GU39" s="8" t="n">
        <v>0</v>
      </c>
      <c r="GV39" s="8" t="n">
        <v>0</v>
      </c>
      <c r="GW39" s="8" t="n">
        <v>0</v>
      </c>
      <c r="GX39" s="8" t="n">
        <v>0</v>
      </c>
      <c r="GY39" s="48" t="n"/>
      <c r="GZ39" s="48" t="inlineStr">
        <is>
          <t>Ya</t>
        </is>
      </c>
      <c r="HA39" s="8" t="n">
        <v>40</v>
      </c>
      <c r="HB39" s="8" t="n">
        <v>400000</v>
      </c>
      <c r="HC39" s="8" t="n">
        <v>5</v>
      </c>
      <c r="HD39" s="8" t="n">
        <v>50000</v>
      </c>
      <c r="HE39" s="8" t="n">
        <v>12</v>
      </c>
      <c r="HF39" s="8" t="n">
        <v>100000</v>
      </c>
      <c r="HG39" s="8" t="n">
        <v>3</v>
      </c>
      <c r="HH39" s="8" t="n">
        <v>25000</v>
      </c>
      <c r="HI39" s="48" t="n"/>
      <c r="HJ39" s="48" t="n"/>
      <c r="HK39" s="48" t="n"/>
      <c r="HL39" s="48" t="n"/>
      <c r="HM39" s="48" t="n"/>
      <c r="HN39" s="48" t="n"/>
      <c r="HO39" s="48" t="n"/>
      <c r="HP39" s="48" t="n"/>
      <c r="HQ39" s="48" t="n"/>
      <c r="HR39" s="48" t="n"/>
      <c r="HS39" s="48" t="n"/>
      <c r="HT39" s="48" t="n"/>
      <c r="HU39" s="48" t="n"/>
      <c r="HV39" s="48" t="n"/>
      <c r="HW39" s="48" t="n"/>
      <c r="HX39" s="48" t="n"/>
      <c r="HY39" s="8" t="n">
        <v>35</v>
      </c>
      <c r="HZ39" s="8" t="n">
        <v>350000</v>
      </c>
      <c r="IA39" s="8" t="n">
        <v>9</v>
      </c>
      <c r="IB39" s="8" t="n">
        <v>75000</v>
      </c>
      <c r="IC39" s="48" t="n"/>
      <c r="ID39" s="48" t="n"/>
      <c r="IE39" s="48" t="n"/>
      <c r="IF39" s="48" t="n"/>
      <c r="IG39" s="48" t="n"/>
      <c r="IH39" s="48" t="n"/>
      <c r="II39" s="48" t="n"/>
      <c r="IJ39" s="48" t="n"/>
      <c r="IK39" s="48" t="inlineStr">
        <is>
          <t>50-65 kg</t>
        </is>
      </c>
      <c r="IL39" s="48" t="inlineStr">
        <is>
          <t>3-5 jam</t>
        </is>
      </c>
      <c r="IM39" s="48" t="inlineStr">
        <is>
          <t>Ya</t>
        </is>
      </c>
      <c r="IN39" s="48" t="inlineStr">
        <is>
          <t>Tidak</t>
        </is>
      </c>
      <c r="IO39" s="48" t="inlineStr">
        <is>
          <t>Jauh lebih bersih</t>
        </is>
      </c>
      <c r="IP39" s="48" t="n"/>
      <c r="IQ39" s="48" t="inlineStr">
        <is>
          <t>Tidak pernah</t>
        </is>
      </c>
      <c r="IR39" s="48" t="n"/>
      <c r="IS39" s="48" t="n"/>
      <c r="IT39" s="48" t="n"/>
      <c r="IU39" s="48" t="n"/>
      <c r="IV39" s="48" t="n"/>
      <c r="IW39" s="48" t="n"/>
      <c r="IX39" s="48" t="n"/>
      <c r="IY39" s="48" t="n"/>
      <c r="IZ39" s="48" t="inlineStr">
        <is>
          <t>Tidak pernah</t>
        </is>
      </c>
      <c r="JA39" s="48" t="n"/>
      <c r="JB39" s="48" t="n"/>
      <c r="JC39" s="48" t="n"/>
      <c r="JD39" s="48" t="n"/>
      <c r="JE39" s="48" t="n"/>
      <c r="JF39" s="48" t="n"/>
      <c r="JG39" s="48" t="n"/>
      <c r="JH39" s="48" t="n"/>
      <c r="JI39" s="48" t="inlineStr">
        <is>
          <t>Tidak pernah</t>
        </is>
      </c>
      <c r="JJ39" s="48" t="n"/>
      <c r="JK39" s="48" t="n"/>
      <c r="JL39" s="48" t="n"/>
      <c r="JM39" s="48" t="n"/>
      <c r="JN39" s="48" t="n"/>
      <c r="JO39" s="48" t="n"/>
      <c r="JP39" s="48" t="n"/>
      <c r="JQ39" s="48" t="n"/>
      <c r="JR39" s="48" t="inlineStr">
        <is>
          <t>Tidak pernah</t>
        </is>
      </c>
      <c r="JS39" s="48" t="n"/>
      <c r="JT39" s="48" t="n"/>
      <c r="JU39" s="48" t="n"/>
      <c r="JV39" s="48" t="n"/>
      <c r="JW39" s="48" t="n"/>
      <c r="JX39" s="48" t="n"/>
      <c r="JY39" s="48" t="n"/>
      <c r="JZ39" s="48" t="n"/>
      <c r="KA39" s="48" t="inlineStr">
        <is>
          <t>Tidak pernah</t>
        </is>
      </c>
      <c r="KB39" s="48" t="n"/>
      <c r="KC39" s="48" t="n"/>
      <c r="KD39" s="48" t="n"/>
      <c r="KE39" s="48" t="n"/>
      <c r="KF39" s="48" t="n"/>
      <c r="KG39" s="48" t="n"/>
      <c r="KH39" s="48" t="n"/>
      <c r="KI39" s="48" t="n"/>
      <c r="KJ39" s="48" t="inlineStr">
        <is>
          <t>Tidak pernah</t>
        </is>
      </c>
      <c r="KK39" s="48" t="n"/>
      <c r="KL39" s="48" t="n"/>
      <c r="KM39" s="48" t="n"/>
      <c r="KN39" s="48" t="n"/>
      <c r="KO39" s="48" t="n"/>
      <c r="KP39" s="48" t="n"/>
      <c r="KQ39" s="48" t="n"/>
      <c r="KR39" s="48" t="n"/>
      <c r="KS39" s="48" t="inlineStr">
        <is>
          <t>Jauh lebih baik</t>
        </is>
      </c>
      <c r="KT39" s="48" t="inlineStr">
        <is>
          <t>0-1 kali</t>
        </is>
      </c>
      <c r="KU39" s="48" t="inlineStr">
        <is>
          <t>0-1 kali</t>
        </is>
      </c>
      <c r="KV39" s="48" t="inlineStr">
        <is>
          <t>Tidak ada</t>
        </is>
      </c>
      <c r="KW39" s="8" t="n">
        <v>0</v>
      </c>
      <c r="KX39" s="8" t="n">
        <v>0</v>
      </c>
      <c r="KY39" s="8" t="n">
        <v>0</v>
      </c>
      <c r="KZ39" s="8" t="n">
        <v>1</v>
      </c>
      <c r="LA39" s="48" t="inlineStr">
        <is>
          <t>Cukup membaik</t>
        </is>
      </c>
      <c r="LB39" s="48" t="inlineStr">
        <is>
          <t>Jauh lebih baik</t>
        </is>
      </c>
      <c r="LC39" s="8" t="n">
        <v>3</v>
      </c>
      <c r="LD39" s="8" t="n">
        <v>3</v>
      </c>
      <c r="LE39" s="8" t="n">
        <v>0</v>
      </c>
      <c r="LF39" s="8" t="n">
        <v>1</v>
      </c>
      <c r="LG39" s="48" t="inlineStr">
        <is>
          <t>Ya</t>
        </is>
      </c>
      <c r="LH39" s="8" t="n">
        <v>300000</v>
      </c>
      <c r="LI39" s="48" t="n"/>
      <c r="LJ39" s="48" t="inlineStr">
        <is>
          <t>Kebutuhan rumah tangga</t>
        </is>
      </c>
      <c r="LK39" s="8" t="n">
        <v>0</v>
      </c>
      <c r="LL39" s="8" t="n">
        <v>0</v>
      </c>
      <c r="LM39" s="8" t="n">
        <v>0</v>
      </c>
      <c r="LN39" s="8" t="n">
        <v>0</v>
      </c>
      <c r="LO39" s="8" t="n">
        <v>1</v>
      </c>
      <c r="LP39" s="8" t="n">
        <v>0</v>
      </c>
      <c r="LQ39" s="8" t="n">
        <v>0</v>
      </c>
      <c r="LR39" s="48" t="n"/>
      <c r="LS39" s="8" t="n">
        <v>15</v>
      </c>
      <c r="LT39" s="8" t="n">
        <v>0</v>
      </c>
      <c r="LU39" s="8" t="n">
        <v>0</v>
      </c>
      <c r="LV39" s="8" t="n">
        <v>5</v>
      </c>
      <c r="LW39" s="8" t="n">
        <v>0</v>
      </c>
      <c r="LX39" s="8" t="n">
        <v>0</v>
      </c>
      <c r="LY39" s="8" t="n">
        <v>5</v>
      </c>
      <c r="LZ39" s="8" t="n">
        <v>0</v>
      </c>
      <c r="MA39" s="8" t="n">
        <v>0</v>
      </c>
      <c r="MB39" s="48" t="inlineStr">
        <is>
          <t>Ya</t>
        </is>
      </c>
      <c r="MC39" s="8" t="n">
        <v>30</v>
      </c>
      <c r="MD39" s="8" t="n">
        <v>15</v>
      </c>
      <c r="ME39" s="8" t="n">
        <v>30</v>
      </c>
      <c r="MF39" s="8" t="n">
        <v>15</v>
      </c>
      <c r="MG39" s="8" t="n">
        <v>0</v>
      </c>
      <c r="MH39" s="8" t="n">
        <v>0</v>
      </c>
      <c r="MI39" s="48" t="inlineStr">
        <is>
          <t>Istirahat</t>
        </is>
      </c>
      <c r="MJ39" s="8" t="n">
        <v>0</v>
      </c>
      <c r="MK39" s="8" t="n">
        <v>0</v>
      </c>
      <c r="ML39" s="8" t="n">
        <v>1</v>
      </c>
      <c r="MM39" s="8" t="n">
        <v>0</v>
      </c>
      <c r="MN39" s="8" t="n">
        <v>0</v>
      </c>
      <c r="MO39" s="8" t="n">
        <v>0</v>
      </c>
      <c r="MP39" s="48" t="n"/>
      <c r="MQ39" s="48" t="n"/>
      <c r="MR39" s="48" t="inlineStr">
        <is>
          <t>untuk kumpul keluarga</t>
        </is>
      </c>
      <c r="MS39" s="48" t="n"/>
      <c r="MT39" s="48" t="inlineStr">
        <is>
          <t>santai</t>
        </is>
      </c>
      <c r="MU39" s="48" t="inlineStr">
        <is>
          <t>Tidak</t>
        </is>
      </c>
      <c r="MV39" s="48" t="n"/>
      <c r="MW39" s="48" t="n"/>
      <c r="MX39" s="48" t="n"/>
      <c r="MY39" s="48" t="n"/>
      <c r="MZ39" s="48" t="n"/>
      <c r="NA39" s="48" t="n"/>
      <c r="NB39" s="48" t="n"/>
      <c r="NC39" s="48" t="n"/>
      <c r="ND39" s="48" t="n"/>
      <c r="NE39" s="48" t="n"/>
      <c r="NF39" s="48" t="n"/>
      <c r="NG39" s="48" t="n"/>
      <c r="NH39" s="48" t="n"/>
      <c r="NI39" s="48" t="n"/>
      <c r="NJ39" s="48" t="n"/>
      <c r="NK39" s="48" t="n"/>
      <c r="NL39" s="48" t="inlineStr">
        <is>
          <t>Ya</t>
        </is>
      </c>
      <c r="NM39" s="48" t="inlineStr">
        <is>
          <t>Kombinasi dana mandiri dan dana hibah</t>
        </is>
      </c>
      <c r="NN39" s="48" t="inlineStr">
        <is>
          <t>&gt;11.000.001</t>
        </is>
      </c>
      <c r="NO39" s="48" t="inlineStr">
        <is>
          <t>Pemerintah</t>
        </is>
      </c>
      <c r="NP39" s="48" t="n"/>
      <c r="NQ39" s="48" t="n"/>
      <c r="NR39" s="48" t="n"/>
      <c r="NS39" s="48" t="n"/>
      <c r="NT39" s="48" t="n"/>
      <c r="NU39" s="48" t="n"/>
      <c r="NV39" s="48" t="inlineStr">
        <is>
          <t>Anggota keluarga - Laki-laki dewasa</t>
        </is>
      </c>
      <c r="NW39" s="48" t="n"/>
      <c r="NX39" s="48" t="inlineStr">
        <is>
          <t>Sangat meningkat</t>
        </is>
      </c>
      <c r="NY39" s="8" t="n">
        <v>40</v>
      </c>
      <c r="NZ39" s="8" t="n">
        <v>20</v>
      </c>
      <c r="OA39" s="8" t="n">
        <v>0</v>
      </c>
      <c r="OB39" s="8" t="n">
        <v>5</v>
      </c>
      <c r="OC39" s="8" t="n">
        <v>5</v>
      </c>
      <c r="OD39" s="8" t="n">
        <v>0</v>
      </c>
      <c r="OE39" s="48" t="inlineStr">
        <is>
          <t>Jauh lebih baik</t>
        </is>
      </c>
      <c r="OF39" s="48" t="inlineStr">
        <is>
          <t>Jauh lebih baik (beda waktu memasak lebih cepat setengah jam atau lebih, ATAU tidak lagi ada rasa/bau makanan yang berubah, ATAU alasan lainnya)</t>
        </is>
      </c>
      <c r="OG39" s="48" t="inlineStr">
        <is>
          <t>Ya</t>
        </is>
      </c>
      <c r="OH39" s="8" t="n">
        <v>0</v>
      </c>
      <c r="OI39" s="8" t="n">
        <v>5</v>
      </c>
      <c r="OJ39" s="8" t="n">
        <v>0</v>
      </c>
      <c r="OK39" s="8" t="n">
        <v>0</v>
      </c>
      <c r="OL39" s="8" t="n">
        <v>0</v>
      </c>
      <c r="OM39" s="8" t="n">
        <v>0</v>
      </c>
      <c r="ON39" s="8" t="n">
        <v>0</v>
      </c>
      <c r="OO39" s="8" t="n">
        <v>0</v>
      </c>
      <c r="OP39" s="48">
        <f>VLOOKUP(AG39,'BUS 2'!$G$1:$CU$424,2,0)</f>
        <v/>
      </c>
      <c r="OQ39" s="8">
        <f>VLOOKUP(AG39,'BUS 2'!$G$1:$CU$424,3,0)</f>
        <v/>
      </c>
      <c r="OR39" s="8">
        <f>VLOOKUP(AG39,'BUS 2'!$G$1:$CU$424,4,0)</f>
        <v/>
      </c>
      <c r="OS39" s="8">
        <f>VLOOKUP(AG39,'BUS 2'!$G$1:$CU$424,5,0)</f>
        <v/>
      </c>
      <c r="OT39" s="8">
        <f>VLOOKUP(AG39,'BUS 2'!$G$1:$CU$424,6,0)</f>
        <v/>
      </c>
      <c r="OU39" s="8">
        <f>VLOOKUP(AG39,'BUS 2'!$G$1:$CU$424,7,0)</f>
        <v/>
      </c>
      <c r="OV39" s="8">
        <f>VLOOKUP(AG39,'BUS 2'!$G$1:$CU$424,8,0)</f>
        <v/>
      </c>
      <c r="OW39" s="8">
        <f>VLOOKUP(AG39,'BUS 2'!$G$1:$CU$424,9,0)</f>
        <v/>
      </c>
      <c r="OX39" s="8">
        <f>VLOOKUP(AG39,'BUS 2'!$G$1:$CU$424,10,0)</f>
        <v/>
      </c>
      <c r="OY39" s="8">
        <f>VLOOKUP(AG39,'BUS 2'!$G$1:$CU$424,11,0)</f>
        <v/>
      </c>
      <c r="OZ39" s="8">
        <f>VLOOKUP(AG39,'BUS 2'!$G$1:$CU$424,12,0)</f>
        <v/>
      </c>
      <c r="PA39" s="8">
        <f>VLOOKUP(AG39,'BUS 2'!$G$1:$CU$424,13,0)</f>
        <v/>
      </c>
      <c r="PB39" s="8">
        <f>VLOOKUP(AG39,'BUS 2'!$G$1:$CU$424,14,0)</f>
        <v/>
      </c>
      <c r="PC39" s="8">
        <f>VLOOKUP(AG39,'BUS 2'!$G$1:$CU$424,15,0)</f>
        <v/>
      </c>
      <c r="PD39" s="8">
        <f>VLOOKUP(AG39,'BUS 2'!$G$1:$CU$424,16,0)</f>
        <v/>
      </c>
      <c r="PE39" s="8">
        <f>VLOOKUP(AG39,'BUS 2'!$G$1:$CU$424,17,0)</f>
        <v/>
      </c>
      <c r="PF39" s="8">
        <f>VLOOKUP(AG39,'BUS 2'!$G$1:$CU$424,18,0)</f>
        <v/>
      </c>
      <c r="PG39" s="8">
        <f>VLOOKUP(AG39,'BUS 2'!$G$1:$CU$424,19,0)</f>
        <v/>
      </c>
      <c r="PH39" s="8">
        <f>VLOOKUP(AG39,'BUS 2'!$G$1:$CU$424,20,0)</f>
        <v/>
      </c>
      <c r="PI39" s="8">
        <f>VLOOKUP(AG39,'BUS 2'!$G$1:$CU$424,21,0)</f>
        <v/>
      </c>
      <c r="PJ39" s="8">
        <f>VLOOKUP(AG39,'BUS 2'!$G$1:$CU$424,22,0)</f>
        <v/>
      </c>
      <c r="PK39" s="8">
        <f>VLOOKUP(AG39,'BUS 2'!$G$1:$CU$424,23,0)</f>
        <v/>
      </c>
      <c r="PL39" s="8">
        <f>VLOOKUP(AG39,'BUS 2'!$G$1:$CU$424,24,0)</f>
        <v/>
      </c>
      <c r="PM39" s="8">
        <f>VLOOKUP(AG39,'BUS 2'!$G$1:$CU$424,25,0)</f>
        <v/>
      </c>
      <c r="PN39" s="8">
        <f>VLOOKUP(AG39,'BUS 2'!$G$1:$CU$424,26,0)</f>
        <v/>
      </c>
      <c r="PO39" s="8">
        <f>VLOOKUP(AG39,'BUS 2'!$G$1:$CU$424,27,0)</f>
        <v/>
      </c>
      <c r="PP39" s="8">
        <f>VLOOKUP(AG39,'BUS 2'!$G$1:$CU$424,28,0)</f>
        <v/>
      </c>
      <c r="PQ39" s="8">
        <f>VLOOKUP(AG39,'BUS 2'!$G$1:$CU$424,29,0)</f>
        <v/>
      </c>
      <c r="PR39" s="8">
        <f>VLOOKUP(AG39,'BUS 2'!$G$1:$CU$424,30,0)</f>
        <v/>
      </c>
      <c r="PS39" s="8">
        <f>VLOOKUP(AG39,'BUS 2'!$G$1:$CU$424,31,0)</f>
        <v/>
      </c>
      <c r="PT39" s="48" t="n"/>
      <c r="PU39" s="48" t="n"/>
      <c r="PV39" s="48" t="n"/>
      <c r="PW39" s="48" t="n"/>
      <c r="PX39" s="48" t="n"/>
      <c r="PY39" s="48" t="n"/>
      <c r="PZ39" s="48" t="n"/>
      <c r="QA39" s="48" t="n"/>
      <c r="QB39" s="48" t="n"/>
      <c r="QC39" s="48" t="n"/>
      <c r="QD39" s="48" t="n"/>
      <c r="QE39" s="48" t="inlineStr">
        <is>
          <t>1-Disebarkan ke lahan terbuka</t>
        </is>
      </c>
      <c r="QF39" s="8" t="n">
        <v>0</v>
      </c>
      <c r="QG39" s="8" t="n">
        <v>0</v>
      </c>
      <c r="QH39" s="8" t="n">
        <v>0</v>
      </c>
      <c r="QI39" s="8" t="n">
        <v>0</v>
      </c>
      <c r="QJ39" s="8" t="n">
        <v>0</v>
      </c>
      <c r="QK39" s="8" t="n">
        <v>1</v>
      </c>
      <c r="QL39" s="8" t="n">
        <v>0</v>
      </c>
      <c r="QM39" s="8" t="n">
        <v>0</v>
      </c>
      <c r="QN39" s="8" t="n">
        <v>0</v>
      </c>
      <c r="QO39" s="48" t="n"/>
      <c r="QP39" s="48" t="n"/>
      <c r="QQ39" s="48" t="n"/>
      <c r="QR39" s="48" t="n"/>
      <c r="QS39" s="48" t="n"/>
      <c r="QT39" s="48" t="n"/>
      <c r="QU39" s="48" t="n"/>
      <c r="QV39" s="48" t="n"/>
      <c r="QW39" s="48" t="n"/>
      <c r="QX39" s="48" t="n"/>
      <c r="QY39" s="48" t="n"/>
      <c r="QZ39" s="48" t="n"/>
      <c r="RA39" s="48" t="n"/>
      <c r="RB39" s="48" t="n"/>
      <c r="RC39" s="48" t="n"/>
      <c r="RD39" s="48" t="n"/>
      <c r="RE39" s="48" t="n"/>
      <c r="RF39" s="48" t="n"/>
      <c r="RG39" s="48" t="n"/>
      <c r="RH39" s="48" t="n"/>
      <c r="RI39" s="48" t="n"/>
      <c r="RJ39" s="48" t="n"/>
      <c r="RK39" s="48" t="n"/>
      <c r="RL39" s="48" t="n"/>
      <c r="RM39" s="48" t="n"/>
      <c r="RN39" s="48" t="n"/>
      <c r="RO39" s="48" t="n"/>
      <c r="RP39" s="48" t="n"/>
      <c r="RQ39" s="48" t="n"/>
      <c r="RR39" s="48" t="n"/>
      <c r="RS39" s="48" t="n"/>
      <c r="RT39" s="48" t="n"/>
      <c r="RU39" s="48" t="n"/>
      <c r="RV39" s="48" t="n"/>
      <c r="RW39" s="48" t="n"/>
      <c r="RX39" s="48" t="n"/>
      <c r="RY39" s="48" t="n"/>
      <c r="RZ39" s="48" t="n"/>
      <c r="SA39" s="48" t="n"/>
      <c r="SB39" s="48" t="n"/>
      <c r="SC39" s="48" t="n"/>
      <c r="SD39" s="48" t="n"/>
      <c r="SE39" s="48" t="n"/>
      <c r="SF39" s="48" t="n"/>
      <c r="SG39" s="48" t="n"/>
      <c r="SH39" s="48" t="n"/>
      <c r="SI39" s="48" t="n"/>
      <c r="SJ39" s="48" t="n"/>
      <c r="SK39" s="48" t="n"/>
      <c r="SL39" s="48" t="n"/>
      <c r="SM39" s="48" t="n"/>
      <c r="SN39" s="48" t="n"/>
      <c r="SO39" s="48" t="n"/>
      <c r="SP39" s="48" t="n"/>
      <c r="SQ39" s="48" t="n"/>
      <c r="SR39" s="48" t="n"/>
      <c r="SS39" s="48" t="n"/>
      <c r="ST39" s="48" t="n"/>
      <c r="SU39" s="48" t="n"/>
      <c r="SV39" s="48" t="n"/>
      <c r="SW39" s="48" t="n"/>
      <c r="SX39" s="48" t="n"/>
      <c r="SY39" s="8">
        <f>VLOOKUP(AG39,'BUS 2'!$G$1:$CU$424,33,0)</f>
        <v/>
      </c>
      <c r="SZ39" s="48">
        <f>VLOOKUP(AG39,'BUS 2'!$G$1:$CU$424,34,0)</f>
        <v/>
      </c>
      <c r="TA39" s="48">
        <f>VLOOKUP(AG39,'BUS 2'!$G$1:$CU$424,35,0)</f>
        <v/>
      </c>
      <c r="TB39" s="48">
        <f>VLOOKUP(AG39,'BUS 2'!$G$1:$CU$424,36,0)</f>
        <v/>
      </c>
      <c r="TC39" s="48">
        <f>VLOOKUP(AG39,'BUS 2'!$G$1:$CU$424,37,0)</f>
        <v/>
      </c>
      <c r="TD39" s="48">
        <f>VLOOKUP(AG39,'BUS 2'!$G$1:$CU$424,38,0)</f>
        <v/>
      </c>
      <c r="TE39" s="48">
        <f>VLOOKUP(AG39,'BUS 2'!$G$1:$CU$424,39,0)</f>
        <v/>
      </c>
      <c r="TF39" s="48">
        <f>VLOOKUP(AG39,'BUS 2'!$G$1:$CU$424,40,0)</f>
        <v/>
      </c>
      <c r="TG39" s="8">
        <f>VLOOKUP(AG39,'BUS 2'!$G$1:$CU$424,42,0)</f>
        <v/>
      </c>
      <c r="TH39" s="8">
        <f>VLOOKUP(AG39,'BUS 2'!$G$1:$CU$424,43,0)</f>
        <v/>
      </c>
      <c r="TI39" s="8">
        <f>VLOOKUP(AG39,'BUS 2'!$G$1:$CU$424,44,0)</f>
        <v/>
      </c>
      <c r="TJ39" s="8">
        <f>VLOOKUP(AG39,'BUS 2'!$G$1:$CU$424,45,0)</f>
        <v/>
      </c>
      <c r="TK39" s="8">
        <f>VLOOKUP(AG39,'BUS 2'!$G$1:$CU$424,46,0)</f>
        <v/>
      </c>
      <c r="TL39" s="8">
        <f>VLOOKUP(AG39,'BUS 2'!$G$1:$CU$424,47,0)</f>
        <v/>
      </c>
      <c r="TM39" s="8">
        <f>VLOOKUP(AG39,'BUS 2'!$G$1:$CU$424,48,0)</f>
        <v/>
      </c>
      <c r="TN39" s="8">
        <f>VLOOKUP(AG39,'BUS 2'!$G$1:$CU$424,49,0)</f>
        <v/>
      </c>
      <c r="TO39" s="8">
        <f>VLOOKUP(AG39,'BUS 2'!$G$1:$CU$424,50,0)</f>
        <v/>
      </c>
      <c r="TP39" s="8">
        <f>VLOOKUP(AG39,'BUS 2'!$G$1:$CU$424,51,0)</f>
        <v/>
      </c>
      <c r="TQ39" s="8">
        <f>VLOOKUP(AG39,'BUS 2'!$G$1:$CU$424,52,0)</f>
        <v/>
      </c>
      <c r="TR39" s="8">
        <f>VLOOKUP(AG39,'BUS 2'!$G$1:$CU$424,53,0)</f>
        <v/>
      </c>
      <c r="TS39" s="48">
        <f>VLOOKUP(AG39,'BUS 2'!$G$1:$CU$424,54,0)</f>
        <v/>
      </c>
      <c r="TT39" s="48">
        <f>VLOOKUP(AG39,'BUS 2'!$G$1:$CU$424,55,0)</f>
        <v/>
      </c>
      <c r="TU39" s="48">
        <f>VLOOKUP(AG39,'BUS 2'!$G$1:$CU$424,56,0)</f>
        <v/>
      </c>
      <c r="TV39" s="48">
        <f>VLOOKUP(AG39,'BUS 2'!$G$1:$CU$424,57,0)</f>
        <v/>
      </c>
      <c r="TW39" s="48">
        <f>VLOOKUP(AG39,'BUS 2'!$G$1:$CU$424,58,0)</f>
        <v/>
      </c>
      <c r="TX39" s="48">
        <f>VLOOKUP(AG39,'BUS 2'!$G$1:$CU$424,59,0)</f>
        <v/>
      </c>
      <c r="TY39" s="48">
        <f>VLOOKUP(AG39,'BUS 2'!$G$1:$CU$424,60,0)</f>
        <v/>
      </c>
      <c r="TZ39" s="48">
        <f>VLOOKUP(AG39,'BUS 2'!$G$1:$CU$424,61,0)</f>
        <v/>
      </c>
      <c r="UA39" s="48">
        <f>VLOOKUP(AG39,'BUS 2'!$G$1:$CU$424,62,0)</f>
        <v/>
      </c>
      <c r="UB39" s="48">
        <f>VLOOKUP(AG39,'BUS 2'!$G$1:$CU$424,63,0)</f>
        <v/>
      </c>
      <c r="UC39" s="48">
        <f>VLOOKUP(AG39,'BUS 2'!$G$1:$CU$424,64,0)</f>
        <v/>
      </c>
      <c r="UD39" s="48">
        <f>VLOOKUP(AG39,'BUS 2'!$G$1:$CU$424,65,0)</f>
        <v/>
      </c>
      <c r="UE39" s="48">
        <f>VLOOKUP(AG39,'BUS 2'!$G$1:$CU$424,66,0)</f>
        <v/>
      </c>
      <c r="UF39" s="48">
        <f>VLOOKUP(AG39,'BUS 2'!$G$1:$CU$424,67,0)</f>
        <v/>
      </c>
      <c r="UG39" s="48">
        <f>VLOOKUP(AG39,'BUS 2'!$G$1:$CU$424,68,0)</f>
        <v/>
      </c>
      <c r="UH39" s="48">
        <f>VLOOKUP(AG39,'BUS 2'!$G$1:$CU$424,69,0)</f>
        <v/>
      </c>
      <c r="UI39" s="48">
        <f>VLOOKUP(AG39,'BUS 2'!$G$1:$CU$424,70,0)</f>
        <v/>
      </c>
      <c r="UJ39" s="48">
        <f>VLOOKUP(AG39,'BUS 2'!$G$1:$CU$424,71,0)</f>
        <v/>
      </c>
      <c r="UK39" s="48">
        <f>VLOOKUP(AG39,'BUS 2'!$G$1:$CU$424,72,0)</f>
        <v/>
      </c>
      <c r="UL39" s="48">
        <f>VLOOKUP(AG39,'BUS 2'!$G$1:$CU$424,73,0)</f>
        <v/>
      </c>
      <c r="UM39" s="48">
        <f>VLOOKUP(AG39,'BUS 2'!$G$1:$CU$424,74,0)</f>
        <v/>
      </c>
      <c r="UN39" s="48">
        <f>VLOOKUP(AG39,'BUS 2'!$G$1:$CU$424,75,0)</f>
        <v/>
      </c>
      <c r="UO39" s="48">
        <f>VLOOKUP(AG39,'BUS 2'!$G$1:$CU$424,76,0)</f>
        <v/>
      </c>
      <c r="UP39" s="48">
        <f>VLOOKUP(AG39,'BUS 2'!$G$1:$CU$424,77,0)</f>
        <v/>
      </c>
      <c r="UQ39" s="48">
        <f>VLOOKUP(AG39,'BUS 2'!$G$1:$CU$424,78,0)</f>
        <v/>
      </c>
      <c r="UR39" s="48">
        <f>VLOOKUP(AG39,'BUS 2'!$G$1:$CU$424,79,0)</f>
        <v/>
      </c>
      <c r="US39" s="48">
        <f>VLOOKUP(AG39,'BUS 2'!$G$1:$CU$424,80,0)</f>
        <v/>
      </c>
      <c r="UT39" s="48">
        <f>VLOOKUP(AG39,'BUS 2'!$G$1:$CU$424,81,0)</f>
        <v/>
      </c>
      <c r="UU39" s="48" t="n"/>
      <c r="UV39" s="48" t="inlineStr">
        <is>
          <t>Pemberian pakan di kandang</t>
        </is>
      </c>
      <c r="UW39" s="48" t="n"/>
      <c r="UX39" s="48" t="n"/>
      <c r="UY39" s="48" t="n"/>
      <c r="UZ39" s="48" t="n"/>
      <c r="VA39" s="48" t="n"/>
      <c r="VB39" s="48" t="n"/>
      <c r="VC39" s="48" t="n"/>
      <c r="VD39" s="48" t="inlineStr">
        <is>
          <t>Sangat teratur (setiap hari)</t>
        </is>
      </c>
      <c r="VE39" s="48" t="n"/>
      <c r="VF39" s="48" t="n"/>
      <c r="VG39" s="48" t="n"/>
      <c r="VH39" s="48" t="n"/>
      <c r="VI39" s="48" t="n"/>
      <c r="VJ39" s="48" t="n"/>
      <c r="VK39" s="48" t="n"/>
      <c r="VL39" s="48" t="inlineStr">
        <is>
          <t>Sangat sering (&gt;1 kali sehari)</t>
        </is>
      </c>
      <c r="VM39" s="48" t="n"/>
      <c r="VN39" s="48" t="n"/>
      <c r="VO39" s="48" t="n"/>
      <c r="VP39" s="48" t="n"/>
      <c r="VQ39" s="48" t="n"/>
      <c r="VR39" s="48" t="n"/>
      <c r="VS39" s="48" t="n"/>
      <c r="VT39" s="48" t="n"/>
      <c r="VU39" s="48" t="n"/>
      <c r="VV39" s="48" t="n"/>
      <c r="VW39" s="48" t="n"/>
      <c r="VX39" s="48" t="n"/>
      <c r="VY39" s="48" t="n"/>
      <c r="VZ39" s="48" t="n"/>
      <c r="WA39" s="48" t="n"/>
      <c r="WB39" s="48" t="n"/>
      <c r="WC39" s="48" t="n"/>
      <c r="WD39" s="48" t="n"/>
      <c r="WE39" s="48" t="n"/>
      <c r="WF39" s="48" t="inlineStr">
        <is>
          <t>2-Disimpan basah (slurry) 5-Untuk disebar di tanah (dan dibajak) 6-Digester biogas</t>
        </is>
      </c>
      <c r="WG39" s="8" t="n">
        <v>0</v>
      </c>
      <c r="WH39" s="8" t="n">
        <v>1</v>
      </c>
      <c r="WI39" s="8" t="n">
        <v>0</v>
      </c>
      <c r="WJ39" s="8" t="n">
        <v>0</v>
      </c>
      <c r="WK39" s="8" t="n">
        <v>1</v>
      </c>
      <c r="WL39" s="8" t="n">
        <v>1</v>
      </c>
      <c r="WM39" s="8" t="n">
        <v>0</v>
      </c>
      <c r="WN39" s="8" t="n">
        <v>0</v>
      </c>
      <c r="WO39" s="48" t="n"/>
      <c r="WP39" s="48" t="n"/>
      <c r="WQ39" s="48" t="n"/>
      <c r="WR39" s="48" t="n"/>
      <c r="WS39" s="48" t="n"/>
      <c r="WT39" s="48" t="n"/>
      <c r="WU39" s="48" t="n"/>
      <c r="WV39" s="48" t="n"/>
      <c r="WW39" s="48" t="n"/>
      <c r="WX39" s="48" t="n"/>
      <c r="WY39" s="48" t="n"/>
      <c r="WZ39" s="48" t="n"/>
      <c r="XA39" s="48" t="n"/>
      <c r="XB39" s="48" t="n"/>
      <c r="XC39" s="48" t="n"/>
      <c r="XD39" s="48" t="n"/>
      <c r="XE39" s="48" t="n"/>
      <c r="XF39" s="48" t="n"/>
      <c r="XG39" s="48" t="n"/>
      <c r="XH39" s="48" t="n"/>
      <c r="XI39" s="48" t="n"/>
      <c r="XJ39" s="48" t="n"/>
      <c r="XK39" s="48" t="n"/>
      <c r="XL39" s="48" t="n"/>
      <c r="XM39" s="48" t="n"/>
      <c r="XN39" s="48" t="n"/>
      <c r="XO39" s="48" t="n"/>
      <c r="XP39" s="48" t="n"/>
      <c r="XQ39" s="48" t="n"/>
      <c r="XR39" s="48" t="n"/>
      <c r="XS39" s="48" t="n"/>
      <c r="XT39" s="48" t="n"/>
      <c r="XU39" s="48" t="n"/>
      <c r="XV39" s="48" t="n"/>
      <c r="XW39" s="48" t="n"/>
      <c r="XX39" s="48" t="n"/>
      <c r="XY39" s="48" t="n"/>
      <c r="XZ39" s="48" t="n"/>
      <c r="YA39" s="48" t="n"/>
      <c r="YB39" s="48" t="n"/>
      <c r="YC39" s="48" t="n"/>
      <c r="YD39" s="48" t="n"/>
      <c r="YE39" s="48" t="n"/>
      <c r="YF39" s="48" t="n"/>
      <c r="YG39" s="48" t="n"/>
      <c r="YH39" s="48" t="n"/>
      <c r="YI39" s="48" t="n"/>
      <c r="YJ39" s="48" t="n"/>
      <c r="YK39" s="48" t="n"/>
      <c r="YL39" s="48" t="n"/>
      <c r="YM39" s="48" t="n"/>
      <c r="YN39" s="48" t="n"/>
      <c r="YO39" s="48" t="n"/>
      <c r="YP39" s="48" t="n"/>
      <c r="YQ39" s="48" t="n"/>
      <c r="YR39" s="48" t="n"/>
      <c r="YS39" s="48" t="n"/>
      <c r="YT39" s="48" t="n"/>
      <c r="YU39" s="48" t="n"/>
      <c r="YV39" s="48" t="n"/>
      <c r="YW39" s="48" t="n"/>
      <c r="YX39" s="48" t="n"/>
      <c r="YY39" s="48" t="n"/>
      <c r="YZ39" s="48" t="n"/>
      <c r="ZA39" s="48" t="n"/>
      <c r="ZB39" s="48" t="n"/>
      <c r="ZC39" s="48" t="n"/>
      <c r="ZD39" s="48" t="n"/>
      <c r="ZE39" s="48" t="n"/>
      <c r="ZF39" s="48" t="n"/>
      <c r="ZG39" s="48" t="n"/>
      <c r="ZH39" s="48" t="n"/>
      <c r="ZI39" s="48" t="n"/>
      <c r="ZJ39" s="48" t="n"/>
      <c r="ZK39" s="48" t="n"/>
      <c r="ZL39" s="48" t="n"/>
      <c r="ZM39" s="48" t="n"/>
      <c r="ZN39" s="48" t="n"/>
      <c r="ZO39" s="8" t="n">
        <v>60</v>
      </c>
      <c r="ZP39" s="48" t="n"/>
      <c r="ZQ39" s="48" t="n"/>
      <c r="ZR39" s="48" t="n"/>
      <c r="ZS39" s="48" t="n"/>
      <c r="ZT39" s="48" t="n"/>
      <c r="ZU39" s="48" t="n"/>
      <c r="ZV39" s="48" t="n"/>
      <c r="ZW39" s="8" t="n">
        <v>2</v>
      </c>
      <c r="ZX39" s="48" t="n"/>
      <c r="ZY39" s="48" t="n"/>
      <c r="ZZ39" s="48" t="n"/>
      <c r="AAA39" s="48" t="n"/>
      <c r="AAB39" s="48" t="n"/>
      <c r="AAC39" s="48" t="n"/>
      <c r="AAD39" s="48" t="n"/>
      <c r="AAE39" s="48" t="inlineStr">
        <is>
          <t>Pakan kering (misal: konsentrat, silase, pelet)</t>
        </is>
      </c>
      <c r="AAF39" s="48" t="n"/>
      <c r="AAG39" s="48" t="n"/>
      <c r="AAH39" s="48" t="n"/>
      <c r="AAI39" s="48" t="n"/>
      <c r="AAJ39" s="48" t="n"/>
      <c r="AAK39" s="48" t="n"/>
      <c r="AAL39" s="48" t="inlineStr">
        <is>
          <t>Ya</t>
        </is>
      </c>
      <c r="AAM39" s="48" t="inlineStr">
        <is>
          <t>Padat Cair</t>
        </is>
      </c>
      <c r="AAN39" s="8" t="n">
        <v>1</v>
      </c>
      <c r="AAO39" s="8" t="n">
        <v>1</v>
      </c>
      <c r="AAP39" s="8" t="n">
        <v>60</v>
      </c>
      <c r="AAQ39" s="8" t="n">
        <v>60</v>
      </c>
      <c r="AAR39" s="48" t="inlineStr">
        <is>
          <t>Ya</t>
        </is>
      </c>
      <c r="AAS39" s="48" t="inlineStr">
        <is>
          <t>Mengetahui</t>
        </is>
      </c>
      <c r="AAT39" s="48" t="inlineStr">
        <is>
          <t>Digunakan untuk pupuk di lahan pertanian sendiri Dibuang ke lahan sekitar kandang - yg ditanami tanaman Diberikan gratis ke orang lain</t>
        </is>
      </c>
      <c r="AAU39" s="8" t="n">
        <v>1</v>
      </c>
      <c r="AAV39" s="8" t="n">
        <v>0</v>
      </c>
      <c r="AAW39" s="8" t="n">
        <v>0</v>
      </c>
      <c r="AAX39" s="8" t="n">
        <v>1</v>
      </c>
      <c r="AAY39" s="8" t="n">
        <v>1</v>
      </c>
      <c r="AAZ39" s="8" t="n">
        <v>0</v>
      </c>
      <c r="ABA39" s="8" t="n">
        <v>0</v>
      </c>
      <c r="ABB39" s="48" t="inlineStr">
        <is>
          <t>Pupuk cair untuk tanaman</t>
        </is>
      </c>
      <c r="ABC39" s="8" t="n">
        <v>1</v>
      </c>
      <c r="ABD39" s="8" t="n">
        <v>0</v>
      </c>
      <c r="ABE39" s="8" t="n">
        <v>0</v>
      </c>
      <c r="ABF39" s="8" t="n">
        <v>0</v>
      </c>
      <c r="ABG39" s="8" t="n">
        <v>0</v>
      </c>
      <c r="ABH39" s="48" t="n"/>
      <c r="ABI39" s="48" t="n"/>
      <c r="ABJ39" s="48" t="n"/>
      <c r="ABK39" s="48" t="n"/>
      <c r="ABL39" s="48" t="n"/>
      <c r="ABM39" s="48" t="n"/>
      <c r="ABN39" s="48" t="n"/>
      <c r="ABO39" s="48" t="n"/>
      <c r="ABP39" s="48" t="n"/>
      <c r="ABQ39" s="11" t="inlineStr">
        <is>
          <t>Rumput</t>
        </is>
      </c>
      <c r="ABR39" s="48" t="inlineStr">
        <is>
          <t>Sering ( 1 minggu 2 kali)</t>
        </is>
      </c>
      <c r="ABS39" s="8" t="n">
        <v>3500</v>
      </c>
      <c r="ABT39" s="8" t="n">
        <v>50</v>
      </c>
      <c r="ABU39" s="8" t="n">
        <v>60</v>
      </c>
      <c r="ABV39" s="8" t="n">
        <v>60</v>
      </c>
      <c r="ABW39" s="48" t="inlineStr">
        <is>
          <t>Urea</t>
        </is>
      </c>
      <c r="ABX39" s="48" t="n"/>
      <c r="ABY39" s="8" t="n">
        <v>50</v>
      </c>
      <c r="ABZ39" s="8" t="n">
        <v>4000</v>
      </c>
      <c r="ACA39" s="8" t="n">
        <v>0</v>
      </c>
      <c r="ACB39" s="8" t="n">
        <v>4000</v>
      </c>
      <c r="ACC39" s="8" t="n">
        <v>500</v>
      </c>
      <c r="ACD39" s="8" t="n">
        <v>700</v>
      </c>
      <c r="ACE39" s="48" t="inlineStr">
        <is>
          <t>Ya</t>
        </is>
      </c>
      <c r="ACF39" s="48" t="inlineStr">
        <is>
          <t>Sangat meningkat</t>
        </is>
      </c>
      <c r="ACG39" s="48" t="inlineStr">
        <is>
          <t>Sangat meningkat</t>
        </is>
      </c>
      <c r="ACH39" s="48" t="inlineStr">
        <is>
          <t>Sangat meningkat</t>
        </is>
      </c>
      <c r="ACI39" s="48" t="n"/>
      <c r="ACJ39" s="48" t="n"/>
      <c r="ACK39" s="48" t="inlineStr">
        <is>
          <t>Tidak punya waktu mengumpulkannya Ladang/sawah terlalu jauh, sulit untuk mengangkut ke sana</t>
        </is>
      </c>
      <c r="ACL39" s="8" t="n">
        <v>0</v>
      </c>
      <c r="ACM39" s="8" t="n">
        <v>0</v>
      </c>
      <c r="ACN39" s="8" t="n">
        <v>1</v>
      </c>
      <c r="ACO39" s="8" t="n">
        <v>1</v>
      </c>
      <c r="ACP39" s="8" t="n">
        <v>0</v>
      </c>
      <c r="ACQ39" s="8" t="n">
        <v>0</v>
      </c>
      <c r="ACR39" s="8" t="n">
        <v>0</v>
      </c>
      <c r="ACS39" s="48" t="n"/>
      <c r="ACT39" s="48" t="inlineStr">
        <is>
          <t>tidak</t>
        </is>
      </c>
      <c r="ACU39" s="48" t="inlineStr">
        <is>
          <t>Manfaat besar dan membantu kehidupan sehari-hari</t>
        </is>
      </c>
      <c r="ACV39" s="48" t="inlineStr">
        <is>
          <t>Bertambah</t>
        </is>
      </c>
      <c r="ACW39" s="48" t="inlineStr">
        <is>
          <t>Anggota keluarga - Perempuan dewasa</t>
        </is>
      </c>
      <c r="ACX39" s="48" t="inlineStr">
        <is>
          <t>Sangat setuju</t>
        </is>
      </c>
      <c r="ACY39" s="48" t="inlineStr">
        <is>
          <t>Anggota keluarga - Laki-laki dewasa Anggota keluarga - Perempuan dewasa</t>
        </is>
      </c>
      <c r="ACZ39" s="8" t="n">
        <v>1</v>
      </c>
      <c r="ADA39" s="8" t="n">
        <v>1</v>
      </c>
      <c r="ADB39" s="8" t="n">
        <v>0</v>
      </c>
      <c r="ADC39" s="8" t="n">
        <v>0</v>
      </c>
      <c r="ADD39" s="48" t="inlineStr">
        <is>
          <t>Sangat puas</t>
        </is>
      </c>
      <c r="ADE39" s="48" t="inlineStr">
        <is>
          <t>Sangat puas</t>
        </is>
      </c>
      <c r="ADF39" s="48" t="inlineStr">
        <is>
          <t>Sangat puas</t>
        </is>
      </c>
      <c r="ADG39" s="48" t="inlineStr">
        <is>
          <t>Sangat puas</t>
        </is>
      </c>
      <c r="ADH39" s="48" t="inlineStr">
        <is>
          <t>Tidak</t>
        </is>
      </c>
      <c r="ADI39" s="48" t="n"/>
      <c r="ADJ39" s="48" t="inlineStr">
        <is>
          <t>Puas</t>
        </is>
      </c>
      <c r="ADK39" s="48" t="n"/>
      <c r="ADL39" s="48" t="n"/>
      <c r="ADM39" s="48" t="n"/>
      <c r="ADN39" s="48" t="n"/>
      <c r="ADO39" s="48" t="n"/>
      <c r="ADP39" s="48" t="n"/>
      <c r="ADQ39" s="48" t="n"/>
      <c r="ADR39" s="48" t="n"/>
      <c r="ADS39" s="48" t="n"/>
      <c r="ADT39" s="48" t="n"/>
      <c r="ADU39" s="48" t="inlineStr">
        <is>
          <t>Menghubungi CPO atau pendamping</t>
        </is>
      </c>
      <c r="ADV39" s="8" t="n">
        <v>0</v>
      </c>
      <c r="ADW39" s="8" t="n">
        <v>0</v>
      </c>
      <c r="ADX39" s="8" t="n">
        <v>0</v>
      </c>
      <c r="ADY39" s="8" t="n">
        <v>0</v>
      </c>
      <c r="ADZ39" s="8" t="n">
        <v>1</v>
      </c>
      <c r="AEA39" s="8" t="n">
        <v>0</v>
      </c>
      <c r="AEB39" s="8" t="n">
        <v>0</v>
      </c>
      <c r="AEC39" s="8" t="n">
        <v>0</v>
      </c>
      <c r="AED39" s="12" t="n"/>
      <c r="AEE39" s="17" t="inlineStr">
        <is>
          <t>Laki-laki dewasa</t>
        </is>
      </c>
      <c r="AEF39" s="48" t="n"/>
      <c r="AEG39" s="17" t="inlineStr">
        <is>
          <t>Menelepon atau WA langsung</t>
        </is>
      </c>
      <c r="AEH39" s="48" t="n"/>
      <c r="AEI39" s="11" t="inlineStr">
        <is>
          <t>Puas</t>
        </is>
      </c>
      <c r="AEJ39" s="48" t="inlineStr">
        <is>
          <t>Ya, selalu</t>
        </is>
      </c>
      <c r="AEK39"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39" s="18" t="n">
        <v>1</v>
      </c>
      <c r="AEM39" s="18" t="n">
        <v>1</v>
      </c>
      <c r="AEN39" s="18" t="n">
        <v>1</v>
      </c>
      <c r="AEO39" s="18" t="n">
        <v>1</v>
      </c>
      <c r="AEP39" s="18" t="n">
        <v>1</v>
      </c>
      <c r="AEQ39" s="18" t="n">
        <v>1</v>
      </c>
      <c r="AER39" s="18" t="n">
        <v>1</v>
      </c>
      <c r="AES39" s="18" t="n">
        <v>1</v>
      </c>
      <c r="AET39" s="18" t="n">
        <v>1</v>
      </c>
      <c r="AEU39" s="18" t="n">
        <v>0</v>
      </c>
      <c r="AEV39" s="18" t="n">
        <v>0</v>
      </c>
      <c r="AEW39" s="18" t="n">
        <v>0</v>
      </c>
      <c r="AEX39" s="48" t="n"/>
      <c r="AEY39" s="48" t="inlineStr">
        <is>
          <t>Mengurangi pengeluaran energi</t>
        </is>
      </c>
      <c r="AEZ39" s="48" t="n"/>
      <c r="AFA39" s="48" t="inlineStr">
        <is>
          <t>Pemerintah daerah</t>
        </is>
      </c>
      <c r="AFB39" s="48" t="n"/>
      <c r="AFC39" s="48" t="inlineStr">
        <is>
          <t>WhatsApp Image 2025-03-25 at 14.58.51-21_42_47.jpeg</t>
        </is>
      </c>
      <c r="AFD39" s="16" t="inlineStr">
        <is>
          <t>https://kf.kobotoolbox.org/api/v2/assets/avstPQqLr3Ab3ZdcVTXZ6f/data/666541864/attachments/attS62mFcBGTbMbxkyATgTz4/</t>
        </is>
      </c>
      <c r="AFE39" s="48" t="inlineStr">
        <is>
          <t>a6143bee-4ab1-45e6-af65-e27efb177e0e-21_43_4.jpg</t>
        </is>
      </c>
      <c r="AFF39" s="16" t="inlineStr">
        <is>
          <t>https://kf.kobotoolbox.org/api/v2/assets/avstPQqLr3Ab3ZdcVTXZ6f/data/666541864/attachments/attQK2NzuFZwxWr5P7T37NYe/</t>
        </is>
      </c>
      <c r="AFG39" s="48" t="inlineStr">
        <is>
          <t>manto</t>
        </is>
      </c>
      <c r="AFH39" s="48" t="n"/>
      <c r="AFI39" s="48" t="n"/>
    </row>
    <row r="40">
      <c r="A40" s="6" t="n">
        <v>46061</v>
      </c>
      <c r="B40" s="6" t="n">
        <v>46061</v>
      </c>
      <c r="C40" s="48" t="inlineStr">
        <is>
          <t>Marmanto</t>
        </is>
      </c>
      <c r="D40" s="48" t="inlineStr">
        <is>
          <t>Sukardi</t>
        </is>
      </c>
      <c r="E40" s="8" t="n">
        <v>6285800232746</v>
      </c>
      <c r="F40" s="48" t="n"/>
      <c r="G40" s="8" t="n">
        <v>-7.249</v>
      </c>
      <c r="H40" s="8" t="n">
        <v>110.25009</v>
      </c>
      <c r="I40" s="48" t="n"/>
      <c r="J40" s="8" t="n">
        <v>4.1</v>
      </c>
      <c r="K40" s="48" t="n"/>
      <c r="L40" s="48" t="n"/>
      <c r="M40" s="8" t="n">
        <v>-7.2183808</v>
      </c>
      <c r="N40" s="8" t="n">
        <v>110.25106</v>
      </c>
      <c r="O40" s="48" t="n"/>
      <c r="P40" s="8" t="n">
        <v>4.66</v>
      </c>
      <c r="Q40" s="48" t="n"/>
      <c r="R40" s="48" t="inlineStr">
        <is>
          <t>Jawa Tengah</t>
        </is>
      </c>
      <c r="S40" s="48" t="n"/>
      <c r="T40" s="48" t="n"/>
      <c r="U40" s="48" t="n"/>
      <c r="V40" s="48" t="n"/>
      <c r="W40" s="48" t="n"/>
      <c r="X40" s="48" t="n"/>
      <c r="Y40" s="48" t="n"/>
      <c r="Z40" s="48" t="n"/>
      <c r="AA40" s="48" t="n"/>
      <c r="AB40" s="48" t="n"/>
      <c r="AC40" s="48" t="inlineStr">
        <is>
          <t>Semarang</t>
        </is>
      </c>
      <c r="AD40" s="48" t="inlineStr">
        <is>
          <t>Getasan</t>
        </is>
      </c>
      <c r="AE40" s="48" t="inlineStr">
        <is>
          <t>Batur</t>
        </is>
      </c>
      <c r="AF40" s="48" t="inlineStr">
        <is>
          <t>QARIYAH THAYYIBAH</t>
        </is>
      </c>
      <c r="AG40" s="48" t="inlineStr">
        <is>
          <t>QTP0016</t>
        </is>
      </c>
      <c r="AH40" s="8" t="n">
        <v>16</v>
      </c>
      <c r="AI40" s="48" t="inlineStr">
        <is>
          <t>VPA1</t>
        </is>
      </c>
      <c r="AJ40" s="48" t="inlineStr">
        <is>
          <t>Aktif</t>
        </is>
      </c>
      <c r="AK40" s="8" t="n">
        <v>45</v>
      </c>
      <c r="AL40" s="48" t="inlineStr">
        <is>
          <t>Laki-laki</t>
        </is>
      </c>
      <c r="AM40" s="48" t="inlineStr">
        <is>
          <t>Sudah menikah</t>
        </is>
      </c>
      <c r="AN40" s="48" t="inlineStr">
        <is>
          <t>SMP/Sederajat</t>
        </is>
      </c>
      <c r="AO40" s="48" t="inlineStr">
        <is>
          <t>Petani</t>
        </is>
      </c>
      <c r="AP40" s="8" t="n">
        <v>1</v>
      </c>
      <c r="AQ40" s="8" t="n">
        <v>0</v>
      </c>
      <c r="AR40" s="8" t="n">
        <v>0</v>
      </c>
      <c r="AS40" s="8" t="n">
        <v>0</v>
      </c>
      <c r="AT40" s="8" t="n">
        <v>0</v>
      </c>
      <c r="AU40" s="8" t="n">
        <v>0</v>
      </c>
      <c r="AV40" s="8" t="n">
        <v>0</v>
      </c>
      <c r="AW40" s="8" t="n">
        <v>0</v>
      </c>
      <c r="AX40" s="48" t="n"/>
      <c r="AY40" s="48" t="inlineStr">
        <is>
          <t>Peternak</t>
        </is>
      </c>
      <c r="AZ40" s="8" t="n">
        <v>0</v>
      </c>
      <c r="BA40" s="8" t="n">
        <v>1</v>
      </c>
      <c r="BB40" s="8" t="n">
        <v>0</v>
      </c>
      <c r="BC40" s="8" t="n">
        <v>0</v>
      </c>
      <c r="BD40" s="8" t="n">
        <v>0</v>
      </c>
      <c r="BE40" s="8" t="n">
        <v>0</v>
      </c>
      <c r="BF40" s="8" t="n">
        <v>0</v>
      </c>
      <c r="BG40" s="8" t="n">
        <v>0</v>
      </c>
      <c r="BH40" s="48" t="n"/>
      <c r="BI40" s="48" t="inlineStr">
        <is>
          <t>&gt;Rp3.500.000</t>
        </is>
      </c>
      <c r="BJ40" s="8" t="n">
        <v>2</v>
      </c>
      <c r="BK40" s="8" t="n">
        <v>1</v>
      </c>
      <c r="BL40" s="8" t="n">
        <v>1</v>
      </c>
      <c r="BM40" s="8" t="n">
        <v>0</v>
      </c>
      <c r="BN40" s="48" t="inlineStr">
        <is>
          <t>Milik sendiri</t>
        </is>
      </c>
      <c r="BO40" s="48" t="inlineStr">
        <is>
          <t>Permanen (dinding bata dan semen)</t>
        </is>
      </c>
      <c r="BP40" s="8" t="n">
        <v>1</v>
      </c>
      <c r="BQ40" s="8" t="n">
        <v>0</v>
      </c>
      <c r="BR40" s="8" t="n">
        <v>0</v>
      </c>
      <c r="BS40" s="8" t="n">
        <v>0</v>
      </c>
      <c r="BT40" s="8" t="n">
        <v>0</v>
      </c>
      <c r="BU40" s="48" t="n"/>
      <c r="BV40" s="48" t="inlineStr">
        <is>
          <t>Keramik/ubin</t>
        </is>
      </c>
      <c r="BW40" s="8" t="n">
        <v>0</v>
      </c>
      <c r="BX40" s="8" t="n">
        <v>0</v>
      </c>
      <c r="BY40" s="8" t="n">
        <v>1</v>
      </c>
      <c r="BZ40" s="8" t="n">
        <v>0</v>
      </c>
      <c r="CA40" s="8" t="n">
        <v>0</v>
      </c>
      <c r="CB40" s="48" t="n"/>
      <c r="CC40" s="48" t="inlineStr">
        <is>
          <t>Genting</t>
        </is>
      </c>
      <c r="CD40" s="8" t="n">
        <v>0</v>
      </c>
      <c r="CE40" s="8" t="n">
        <v>0</v>
      </c>
      <c r="CF40" s="8" t="n">
        <v>0</v>
      </c>
      <c r="CG40" s="8" t="n">
        <v>0</v>
      </c>
      <c r="CH40" s="8" t="n">
        <v>0</v>
      </c>
      <c r="CI40" s="8" t="n">
        <v>1</v>
      </c>
      <c r="CJ40" s="8" t="n">
        <v>0</v>
      </c>
      <c r="CK40" s="48" t="n"/>
      <c r="CL40" s="48" t="inlineStr">
        <is>
          <t>Ya</t>
        </is>
      </c>
      <c r="CM40" s="8" t="n">
        <v>2010</v>
      </c>
      <c r="CN40" s="48" t="inlineStr">
        <is>
          <t>Fixed-Dome (Kubah Tetap)</t>
        </is>
      </c>
      <c r="CO40" s="48" t="inlineStr">
        <is>
          <t>6 m³ (4-5 ekor sapi, ±5 jam memasak/hari, ±50 kg</t>
        </is>
      </c>
      <c r="CP40" s="48" t="inlineStr">
        <is>
          <t>Anggota keluarga - laki-laki</t>
        </is>
      </c>
      <c r="CQ40" s="8" t="n">
        <v>0</v>
      </c>
      <c r="CR40" s="8" t="n">
        <v>0</v>
      </c>
      <c r="CS40" s="8" t="n">
        <v>0</v>
      </c>
      <c r="CT40" s="8" t="n">
        <v>0</v>
      </c>
      <c r="CU40" s="10" t="n">
        <v>1</v>
      </c>
      <c r="CV40" s="10" t="n">
        <v>0</v>
      </c>
      <c r="CW40" s="10" t="n">
        <v>0</v>
      </c>
      <c r="CX40" s="8" t="n">
        <v>0</v>
      </c>
      <c r="CY40" s="48" t="inlineStr">
        <is>
          <t>Anggota keluarga - laki-laki</t>
        </is>
      </c>
      <c r="CZ40" s="8" t="n">
        <v>1</v>
      </c>
      <c r="DA40" s="8" t="n">
        <v>0</v>
      </c>
      <c r="DB40" s="8" t="n">
        <v>0</v>
      </c>
      <c r="DC40" s="48" t="n"/>
      <c r="DD40" s="48" t="inlineStr">
        <is>
          <t>Anggota keluarga - laki-laki CPO atau pendamping</t>
        </is>
      </c>
      <c r="DE40" s="8" t="n">
        <v>1</v>
      </c>
      <c r="DF40" s="8" t="n">
        <v>0</v>
      </c>
      <c r="DG40" s="8" t="n">
        <v>1</v>
      </c>
      <c r="DH40" s="8" t="n">
        <v>0</v>
      </c>
      <c r="DI40" s="48" t="n"/>
      <c r="DJ40" s="48" t="inlineStr">
        <is>
          <t>Anggota keluarga - laki-laki CPO atau pendamping</t>
        </is>
      </c>
      <c r="DK40" s="8" t="n">
        <v>1</v>
      </c>
      <c r="DL40" s="8" t="n">
        <v>0</v>
      </c>
      <c r="DM40" s="8" t="n">
        <v>1</v>
      </c>
      <c r="DN40" s="8" t="n">
        <v>0</v>
      </c>
      <c r="DO40" s="48" t="n"/>
      <c r="DP40" s="8" t="n">
        <v>1</v>
      </c>
      <c r="DQ40" s="8" t="n">
        <v>0</v>
      </c>
      <c r="DR40" s="8" t="n">
        <v>0</v>
      </c>
      <c r="DS40" s="48" t="n"/>
      <c r="DT40" s="48" t="n"/>
      <c r="DU40" s="48" t="n"/>
      <c r="DV40" s="48" t="inlineStr">
        <is>
          <t>Ya</t>
        </is>
      </c>
      <c r="DW40" s="48" t="n"/>
      <c r="DX40" s="48" t="n"/>
      <c r="DY40" s="48" t="n"/>
      <c r="DZ40" s="48" t="n"/>
      <c r="EA40" s="48" t="n"/>
      <c r="EB40" s="48" t="n"/>
      <c r="EC40" s="48" t="n"/>
      <c r="ED40" s="48" t="n"/>
      <c r="EE40" s="48" t="n"/>
      <c r="EF40" s="48" t="n"/>
      <c r="EG40" s="48" t="n"/>
      <c r="EH40" s="48" t="n"/>
      <c r="EI40" s="48" t="inlineStr">
        <is>
          <t>Tidak ada masalah</t>
        </is>
      </c>
      <c r="EJ40" s="8" t="n">
        <v>0</v>
      </c>
      <c r="EK40" s="8" t="n">
        <v>0</v>
      </c>
      <c r="EL40" s="8" t="n">
        <v>0</v>
      </c>
      <c r="EM40" s="8" t="n">
        <v>1</v>
      </c>
      <c r="EN40" s="8" t="n">
        <v>0</v>
      </c>
      <c r="EO40" s="11" t="n"/>
      <c r="EP40" s="48" t="inlineStr">
        <is>
          <t>Ya, cukup jelas dan mudah diikuti</t>
        </is>
      </c>
      <c r="EQ40" s="48" t="inlineStr">
        <is>
          <t>Pelatihan</t>
        </is>
      </c>
      <c r="ER40" s="48" t="inlineStr">
        <is>
          <t>CPO atau pendamping</t>
        </is>
      </c>
      <c r="ES40" s="8" t="n">
        <v>1</v>
      </c>
      <c r="ET40" s="8" t="n">
        <v>0</v>
      </c>
      <c r="EU40" s="8" t="n">
        <v>0</v>
      </c>
      <c r="EV40" s="8" t="n">
        <v>0</v>
      </c>
      <c r="EW40" s="48" t="n"/>
      <c r="EX40" s="48" t="inlineStr">
        <is>
          <t>Anggota keluarga - Laki-laki</t>
        </is>
      </c>
      <c r="EY40" s="8" t="n">
        <v>1</v>
      </c>
      <c r="EZ40" s="8" t="n">
        <v>0</v>
      </c>
      <c r="FA40" s="8" t="n">
        <v>0</v>
      </c>
      <c r="FB40" s="48" t="n"/>
      <c r="FC40" s="48" t="inlineStr">
        <is>
          <t>Setiap hari</t>
        </is>
      </c>
      <c r="FD40" s="48" t="n"/>
      <c r="FE40" s="48" t="inlineStr">
        <is>
          <t>Mengetahui</t>
        </is>
      </c>
      <c r="FF40" s="48" t="inlineStr">
        <is>
          <t>Selalu (setiap hari)</t>
        </is>
      </c>
      <c r="FG40" s="48" t="inlineStr">
        <is>
          <t>Mengetahui</t>
        </is>
      </c>
      <c r="FH40" s="48" t="inlineStr">
        <is>
          <t>Selalu (setiap hari)</t>
        </is>
      </c>
      <c r="FI40" s="48" t="inlineStr">
        <is>
          <t>Mengetahui</t>
        </is>
      </c>
      <c r="FJ40" s="48" t="inlineStr">
        <is>
          <t>Selalu (setiap hari)</t>
        </is>
      </c>
      <c r="FK40" s="48" t="inlineStr">
        <is>
          <t>Mengetahui</t>
        </is>
      </c>
      <c r="FL40" s="48" t="inlineStr">
        <is>
          <t>Cukup sering (2 minggu sekali)</t>
        </is>
      </c>
      <c r="FM40" s="48" t="inlineStr">
        <is>
          <t>Mengetahui</t>
        </is>
      </c>
      <c r="FN40" s="48" t="inlineStr">
        <is>
          <t>Selalu (setiap hari)</t>
        </is>
      </c>
      <c r="FO40" s="48" t="inlineStr">
        <is>
          <t>Mengetahui</t>
        </is>
      </c>
      <c r="FP40" s="48" t="inlineStr">
        <is>
          <t>Cukup sering (2 minggu sekali)</t>
        </is>
      </c>
      <c r="FQ40" s="48" t="inlineStr">
        <is>
          <t>Mengetahui</t>
        </is>
      </c>
      <c r="FR40" s="48" t="inlineStr">
        <is>
          <t>Ya</t>
        </is>
      </c>
      <c r="FS40" s="48" t="inlineStr">
        <is>
          <t>Mengetahui</t>
        </is>
      </c>
      <c r="FT40" s="48" t="inlineStr">
        <is>
          <t>Ya, selalu</t>
        </is>
      </c>
      <c r="FU40" s="48" t="inlineStr">
        <is>
          <t>Laki-laki dewasa</t>
        </is>
      </c>
      <c r="FV40" s="8" t="n">
        <v>1</v>
      </c>
      <c r="FW40" s="8" t="n">
        <v>0</v>
      </c>
      <c r="FX40" s="8" t="n">
        <v>0</v>
      </c>
      <c r="FY40" s="8" t="n">
        <v>0</v>
      </c>
      <c r="FZ40" s="48" t="inlineStr">
        <is>
          <t>Memahami</t>
        </is>
      </c>
      <c r="GA40" s="48" t="inlineStr">
        <is>
          <t>CPO</t>
        </is>
      </c>
      <c r="GB40" s="8" t="n">
        <v>1</v>
      </c>
      <c r="GC40" s="8" t="n">
        <v>0</v>
      </c>
      <c r="GD40" s="8" t="n">
        <v>0</v>
      </c>
      <c r="GE40" s="8" t="n">
        <v>0</v>
      </c>
      <c r="GF40" s="48" t="n"/>
      <c r="GG40" s="48" t="inlineStr">
        <is>
          <t>Sering</t>
        </is>
      </c>
      <c r="GH40" s="48" t="inlineStr">
        <is>
          <t>Tidak</t>
        </is>
      </c>
      <c r="GI40" s="48" t="n"/>
      <c r="GJ40" s="48" t="n"/>
      <c r="GK40" s="48" t="n"/>
      <c r="GL40" s="48" t="n"/>
      <c r="GM40" s="48" t="n"/>
      <c r="GN40" s="48" t="n"/>
      <c r="GO40" s="48" t="n"/>
      <c r="GP40" s="48" t="inlineStr">
        <is>
          <t>Penuh (100%)</t>
        </is>
      </c>
      <c r="GQ40" s="48" t="inlineStr">
        <is>
          <t>Kayu bakar LPG</t>
        </is>
      </c>
      <c r="GR40" s="8" t="n">
        <v>1</v>
      </c>
      <c r="GS40" s="8" t="n">
        <v>1</v>
      </c>
      <c r="GT40" s="8" t="n">
        <v>0</v>
      </c>
      <c r="GU40" s="8" t="n">
        <v>0</v>
      </c>
      <c r="GV40" s="8" t="n">
        <v>0</v>
      </c>
      <c r="GW40" s="8" t="n">
        <v>0</v>
      </c>
      <c r="GX40" s="8" t="n">
        <v>0</v>
      </c>
      <c r="GY40" s="48" t="n"/>
      <c r="GZ40" s="48" t="inlineStr">
        <is>
          <t>Ya</t>
        </is>
      </c>
      <c r="HA40" s="8" t="n">
        <v>15</v>
      </c>
      <c r="HB40" s="8" t="n">
        <v>150000</v>
      </c>
      <c r="HC40" s="8" t="n">
        <v>5</v>
      </c>
      <c r="HD40" s="8" t="n">
        <v>50000</v>
      </c>
      <c r="HE40" s="8" t="n">
        <v>12</v>
      </c>
      <c r="HF40" s="8" t="n">
        <v>100000</v>
      </c>
      <c r="HG40" s="8" t="n">
        <v>3</v>
      </c>
      <c r="HH40" s="8" t="n">
        <v>25000</v>
      </c>
      <c r="HI40" s="48" t="n"/>
      <c r="HJ40" s="48" t="n"/>
      <c r="HK40" s="48" t="n"/>
      <c r="HL40" s="48" t="n"/>
      <c r="HM40" s="48" t="n"/>
      <c r="HN40" s="48" t="n"/>
      <c r="HO40" s="48" t="n"/>
      <c r="HP40" s="48" t="n"/>
      <c r="HQ40" s="48" t="n"/>
      <c r="HR40" s="48" t="n"/>
      <c r="HS40" s="48" t="n"/>
      <c r="HT40" s="48" t="n"/>
      <c r="HU40" s="48" t="n"/>
      <c r="HV40" s="48" t="n"/>
      <c r="HW40" s="48" t="n"/>
      <c r="HX40" s="48" t="n"/>
      <c r="HY40" s="8" t="n">
        <v>10</v>
      </c>
      <c r="HZ40" s="8" t="n">
        <v>100000</v>
      </c>
      <c r="IA40" s="8" t="n">
        <v>9</v>
      </c>
      <c r="IB40" s="8" t="n">
        <v>75000</v>
      </c>
      <c r="IC40" s="48" t="n"/>
      <c r="ID40" s="48" t="n"/>
      <c r="IE40" s="48" t="n"/>
      <c r="IF40" s="48" t="n"/>
      <c r="IG40" s="48" t="n"/>
      <c r="IH40" s="48" t="n"/>
      <c r="II40" s="48" t="n"/>
      <c r="IJ40" s="48" t="n"/>
      <c r="IK40" s="48" t="inlineStr">
        <is>
          <t>50-65 kg</t>
        </is>
      </c>
      <c r="IL40" s="48" t="inlineStr">
        <is>
          <t>3-5 jam</t>
        </is>
      </c>
      <c r="IM40" s="48" t="inlineStr">
        <is>
          <t>Ya</t>
        </is>
      </c>
      <c r="IN40" s="48" t="inlineStr">
        <is>
          <t>Tidak</t>
        </is>
      </c>
      <c r="IO40" s="48" t="inlineStr">
        <is>
          <t>Lebih bersih</t>
        </is>
      </c>
      <c r="IP40" s="48" t="n"/>
      <c r="IQ40" s="48" t="inlineStr">
        <is>
          <t>Tidak pernah</t>
        </is>
      </c>
      <c r="IR40" s="48" t="n"/>
      <c r="IS40" s="48" t="n"/>
      <c r="IT40" s="48" t="n"/>
      <c r="IU40" s="48" t="n"/>
      <c r="IV40" s="48" t="n"/>
      <c r="IW40" s="48" t="n"/>
      <c r="IX40" s="48" t="n"/>
      <c r="IY40" s="48" t="n"/>
      <c r="IZ40" s="48" t="inlineStr">
        <is>
          <t>Tidak pernah</t>
        </is>
      </c>
      <c r="JA40" s="48" t="n"/>
      <c r="JB40" s="48" t="n"/>
      <c r="JC40" s="48" t="n"/>
      <c r="JD40" s="48" t="n"/>
      <c r="JE40" s="48" t="n"/>
      <c r="JF40" s="48" t="n"/>
      <c r="JG40" s="48" t="n"/>
      <c r="JH40" s="48" t="n"/>
      <c r="JI40" s="48" t="inlineStr">
        <is>
          <t>Lebih jarang (lebih sering tidak terkena)</t>
        </is>
      </c>
      <c r="JJ40" s="48" t="inlineStr">
        <is>
          <t>Perempuan dewasa</t>
        </is>
      </c>
      <c r="JK40" s="8" t="n">
        <v>0</v>
      </c>
      <c r="JL40" s="8" t="n">
        <v>1</v>
      </c>
      <c r="JM40" s="8" t="n">
        <v>0</v>
      </c>
      <c r="JN40" s="48" t="inlineStr">
        <is>
          <t>Perempuan dewasa</t>
        </is>
      </c>
      <c r="JO40" s="8" t="n">
        <v>0</v>
      </c>
      <c r="JP40" s="8" t="n">
        <v>1</v>
      </c>
      <c r="JQ40" s="8" t="n">
        <v>0</v>
      </c>
      <c r="JR40" s="48" t="inlineStr">
        <is>
          <t>Tidak pernah</t>
        </is>
      </c>
      <c r="JS40" s="48" t="n"/>
      <c r="JT40" s="48" t="n"/>
      <c r="JU40" s="48" t="n"/>
      <c r="JV40" s="48" t="n"/>
      <c r="JW40" s="48" t="n"/>
      <c r="JX40" s="48" t="n"/>
      <c r="JY40" s="48" t="n"/>
      <c r="JZ40" s="48" t="n"/>
      <c r="KA40" s="48" t="inlineStr">
        <is>
          <t>Tidak pernah</t>
        </is>
      </c>
      <c r="KB40" s="48" t="n"/>
      <c r="KC40" s="48" t="n"/>
      <c r="KD40" s="48" t="n"/>
      <c r="KE40" s="48" t="n"/>
      <c r="KF40" s="48" t="n"/>
      <c r="KG40" s="48" t="n"/>
      <c r="KH40" s="48" t="n"/>
      <c r="KI40" s="48" t="n"/>
      <c r="KJ40" s="48" t="inlineStr">
        <is>
          <t>Tidak pernah</t>
        </is>
      </c>
      <c r="KK40" s="48" t="n"/>
      <c r="KL40" s="48" t="n"/>
      <c r="KM40" s="48" t="n"/>
      <c r="KN40" s="48" t="n"/>
      <c r="KO40" s="48" t="n"/>
      <c r="KP40" s="48" t="n"/>
      <c r="KQ40" s="48" t="n"/>
      <c r="KR40" s="48" t="n"/>
      <c r="KS40" s="48" t="inlineStr">
        <is>
          <t>Cukup membaik</t>
        </is>
      </c>
      <c r="KT40" s="48" t="inlineStr">
        <is>
          <t>0-1 kali</t>
        </is>
      </c>
      <c r="KU40" s="48" t="inlineStr">
        <is>
          <t>0-1 kali</t>
        </is>
      </c>
      <c r="KV40" s="48" t="inlineStr">
        <is>
          <t>Tidak ada</t>
        </is>
      </c>
      <c r="KW40" s="8" t="n">
        <v>0</v>
      </c>
      <c r="KX40" s="8" t="n">
        <v>0</v>
      </c>
      <c r="KY40" s="8" t="n">
        <v>0</v>
      </c>
      <c r="KZ40" s="8" t="n">
        <v>1</v>
      </c>
      <c r="LA40" s="48" t="inlineStr">
        <is>
          <t>Cukup membaik</t>
        </is>
      </c>
      <c r="LB40" s="48" t="inlineStr">
        <is>
          <t>Cukup membaik</t>
        </is>
      </c>
      <c r="LC40" s="8" t="n">
        <v>3</v>
      </c>
      <c r="LD40" s="8" t="n">
        <v>3</v>
      </c>
      <c r="LE40" s="8" t="n">
        <v>0</v>
      </c>
      <c r="LF40" s="8" t="n">
        <v>0</v>
      </c>
      <c r="LG40" s="48" t="inlineStr">
        <is>
          <t>Ya</t>
        </is>
      </c>
      <c r="LH40" s="8" t="n">
        <v>100000</v>
      </c>
      <c r="LI40" s="48" t="n"/>
      <c r="LJ40" s="48" t="inlineStr">
        <is>
          <t>Kebutuhan rumah tangga</t>
        </is>
      </c>
      <c r="LK40" s="8" t="n">
        <v>0</v>
      </c>
      <c r="LL40" s="8" t="n">
        <v>0</v>
      </c>
      <c r="LM40" s="8" t="n">
        <v>0</v>
      </c>
      <c r="LN40" s="8" t="n">
        <v>0</v>
      </c>
      <c r="LO40" s="8" t="n">
        <v>1</v>
      </c>
      <c r="LP40" s="8" t="n">
        <v>0</v>
      </c>
      <c r="LQ40" s="8" t="n">
        <v>0</v>
      </c>
      <c r="LR40" s="48" t="n"/>
      <c r="LS40" s="8" t="n">
        <v>15</v>
      </c>
      <c r="LT40" s="8" t="n">
        <v>20</v>
      </c>
      <c r="LU40" s="8" t="n">
        <v>0</v>
      </c>
      <c r="LV40" s="8" t="n">
        <v>5</v>
      </c>
      <c r="LW40" s="8" t="n">
        <v>7</v>
      </c>
      <c r="LX40" s="8" t="n">
        <v>0</v>
      </c>
      <c r="LY40" s="8" t="n">
        <v>5</v>
      </c>
      <c r="LZ40" s="8" t="n">
        <v>6</v>
      </c>
      <c r="MA40" s="8" t="n">
        <v>0</v>
      </c>
      <c r="MB40" s="48" t="inlineStr">
        <is>
          <t>Ya</t>
        </is>
      </c>
      <c r="MC40" s="8" t="n">
        <v>30</v>
      </c>
      <c r="MD40" s="8" t="n">
        <v>30</v>
      </c>
      <c r="ME40" s="8" t="n">
        <v>15</v>
      </c>
      <c r="MF40" s="8" t="n">
        <v>40</v>
      </c>
      <c r="MG40" s="8" t="n">
        <v>20</v>
      </c>
      <c r="MH40" s="8" t="n">
        <v>0</v>
      </c>
      <c r="MI40" s="48" t="inlineStr">
        <is>
          <t>Istirahat</t>
        </is>
      </c>
      <c r="MJ40" s="8" t="n">
        <v>0</v>
      </c>
      <c r="MK40" s="8" t="n">
        <v>0</v>
      </c>
      <c r="ML40" s="8" t="n">
        <v>1</v>
      </c>
      <c r="MM40" s="8" t="n">
        <v>0</v>
      </c>
      <c r="MN40" s="8" t="n">
        <v>0</v>
      </c>
      <c r="MO40" s="8" t="n">
        <v>0</v>
      </c>
      <c r="MP40" s="48" t="n"/>
      <c r="MQ40" s="48" t="n"/>
      <c r="MR40" s="48" t="inlineStr">
        <is>
          <t>santai kumpul keluarga</t>
        </is>
      </c>
      <c r="MS40" s="48" t="n"/>
      <c r="MT40" s="48" t="inlineStr">
        <is>
          <t>santai</t>
        </is>
      </c>
      <c r="MU40" s="48" t="inlineStr">
        <is>
          <t>Tidak</t>
        </is>
      </c>
      <c r="MV40" s="48" t="n"/>
      <c r="MW40" s="48" t="n"/>
      <c r="MX40" s="48" t="n"/>
      <c r="MY40" s="48" t="n"/>
      <c r="MZ40" s="48" t="n"/>
      <c r="NA40" s="48" t="n"/>
      <c r="NB40" s="48" t="n"/>
      <c r="NC40" s="48" t="n"/>
      <c r="ND40" s="48" t="n"/>
      <c r="NE40" s="48" t="n"/>
      <c r="NF40" s="48" t="n"/>
      <c r="NG40" s="48" t="n"/>
      <c r="NH40" s="48" t="n"/>
      <c r="NI40" s="48" t="n"/>
      <c r="NJ40" s="48" t="n"/>
      <c r="NK40" s="48" t="n"/>
      <c r="NL40" s="48" t="inlineStr">
        <is>
          <t>Ya</t>
        </is>
      </c>
      <c r="NM40" s="48" t="inlineStr">
        <is>
          <t>Kombinasi dana mandiri dan dana hibah</t>
        </is>
      </c>
      <c r="NN40" s="48" t="inlineStr">
        <is>
          <t>9.000.001-11.000.000</t>
        </is>
      </c>
      <c r="NO40" s="48" t="inlineStr">
        <is>
          <t>Program yayasan/NGO</t>
        </is>
      </c>
      <c r="NP40" s="48" t="n"/>
      <c r="NQ40" s="48" t="n"/>
      <c r="NR40" s="48" t="n"/>
      <c r="NS40" s="48" t="n"/>
      <c r="NT40" s="48" t="n"/>
      <c r="NU40" s="48" t="n"/>
      <c r="NV40" s="48" t="inlineStr">
        <is>
          <t>Anggota keluarga - Laki-laki dewasa</t>
        </is>
      </c>
      <c r="NW40" s="48" t="n"/>
      <c r="NX40" s="48" t="inlineStr">
        <is>
          <t>Sedikit meningkat</t>
        </is>
      </c>
      <c r="NY40" s="8" t="n">
        <v>40</v>
      </c>
      <c r="NZ40" s="8" t="n">
        <v>20</v>
      </c>
      <c r="OA40" s="8" t="n">
        <v>0</v>
      </c>
      <c r="OB40" s="8" t="n">
        <v>5</v>
      </c>
      <c r="OC40" s="8" t="n">
        <v>5</v>
      </c>
      <c r="OD40" s="8" t="n">
        <v>0</v>
      </c>
      <c r="OE40" s="48" t="inlineStr">
        <is>
          <t>Jauh lebih baik</t>
        </is>
      </c>
      <c r="OF40" s="48" t="inlineStr">
        <is>
          <t>Lebih baik (beda waktu memasak 5-30 menit, ATAU tidak lagi ada rasa/bau makanan yang berubah, ATAU alasan lainnya)</t>
        </is>
      </c>
      <c r="OG40" s="48" t="inlineStr">
        <is>
          <t>Ya</t>
        </is>
      </c>
      <c r="OH40" s="8" t="n">
        <v>5</v>
      </c>
      <c r="OI40" s="8" t="n">
        <v>0</v>
      </c>
      <c r="OJ40" s="8" t="n">
        <v>0</v>
      </c>
      <c r="OK40" s="8" t="n">
        <v>0</v>
      </c>
      <c r="OL40" s="8" t="n">
        <v>0</v>
      </c>
      <c r="OM40" s="8" t="n">
        <v>0</v>
      </c>
      <c r="ON40" s="8" t="n">
        <v>0</v>
      </c>
      <c r="OO40" s="8" t="n">
        <v>0</v>
      </c>
      <c r="OP40" s="48">
        <f>VLOOKUP(AG40,'BUS 2'!$G$1:$CU$424,2,0)</f>
        <v/>
      </c>
      <c r="OQ40" s="8">
        <f>VLOOKUP(AG40,'BUS 2'!$G$1:$CU$424,3,0)</f>
        <v/>
      </c>
      <c r="OR40" s="8">
        <f>VLOOKUP(AG40,'BUS 2'!$G$1:$CU$424,4,0)</f>
        <v/>
      </c>
      <c r="OS40" s="8">
        <f>VLOOKUP(AG40,'BUS 2'!$G$1:$CU$424,5,0)</f>
        <v/>
      </c>
      <c r="OT40" s="8">
        <f>VLOOKUP(AG40,'BUS 2'!$G$1:$CU$424,6,0)</f>
        <v/>
      </c>
      <c r="OU40" s="8">
        <f>VLOOKUP(AG40,'BUS 2'!$G$1:$CU$424,7,0)</f>
        <v/>
      </c>
      <c r="OV40" s="8">
        <f>VLOOKUP(AG40,'BUS 2'!$G$1:$CU$424,8,0)</f>
        <v/>
      </c>
      <c r="OW40" s="8">
        <f>VLOOKUP(AG40,'BUS 2'!$G$1:$CU$424,9,0)</f>
        <v/>
      </c>
      <c r="OX40" s="8">
        <f>VLOOKUP(AG40,'BUS 2'!$G$1:$CU$424,10,0)</f>
        <v/>
      </c>
      <c r="OY40" s="8">
        <f>VLOOKUP(AG40,'BUS 2'!$G$1:$CU$424,11,0)</f>
        <v/>
      </c>
      <c r="OZ40" s="8">
        <f>VLOOKUP(AG40,'BUS 2'!$G$1:$CU$424,12,0)</f>
        <v/>
      </c>
      <c r="PA40" s="8">
        <f>VLOOKUP(AG40,'BUS 2'!$G$1:$CU$424,13,0)</f>
        <v/>
      </c>
      <c r="PB40" s="8">
        <f>VLOOKUP(AG40,'BUS 2'!$G$1:$CU$424,14,0)</f>
        <v/>
      </c>
      <c r="PC40" s="8">
        <f>VLOOKUP(AG40,'BUS 2'!$G$1:$CU$424,15,0)</f>
        <v/>
      </c>
      <c r="PD40" s="8">
        <f>VLOOKUP(AG40,'BUS 2'!$G$1:$CU$424,16,0)</f>
        <v/>
      </c>
      <c r="PE40" s="8">
        <f>VLOOKUP(AG40,'BUS 2'!$G$1:$CU$424,17,0)</f>
        <v/>
      </c>
      <c r="PF40" s="8">
        <f>VLOOKUP(AG40,'BUS 2'!$G$1:$CU$424,18,0)</f>
        <v/>
      </c>
      <c r="PG40" s="8">
        <f>VLOOKUP(AG40,'BUS 2'!$G$1:$CU$424,19,0)</f>
        <v/>
      </c>
      <c r="PH40" s="8">
        <f>VLOOKUP(AG40,'BUS 2'!$G$1:$CU$424,20,0)</f>
        <v/>
      </c>
      <c r="PI40" s="8">
        <f>VLOOKUP(AG40,'BUS 2'!$G$1:$CU$424,21,0)</f>
        <v/>
      </c>
      <c r="PJ40" s="8">
        <f>VLOOKUP(AG40,'BUS 2'!$G$1:$CU$424,22,0)</f>
        <v/>
      </c>
      <c r="PK40" s="8">
        <f>VLOOKUP(AG40,'BUS 2'!$G$1:$CU$424,23,0)</f>
        <v/>
      </c>
      <c r="PL40" s="8">
        <f>VLOOKUP(AG40,'BUS 2'!$G$1:$CU$424,24,0)</f>
        <v/>
      </c>
      <c r="PM40" s="8">
        <f>VLOOKUP(AG40,'BUS 2'!$G$1:$CU$424,25,0)</f>
        <v/>
      </c>
      <c r="PN40" s="8">
        <f>VLOOKUP(AG40,'BUS 2'!$G$1:$CU$424,26,0)</f>
        <v/>
      </c>
      <c r="PO40" s="8">
        <f>VLOOKUP(AG40,'BUS 2'!$G$1:$CU$424,27,0)</f>
        <v/>
      </c>
      <c r="PP40" s="8">
        <f>VLOOKUP(AG40,'BUS 2'!$G$1:$CU$424,28,0)</f>
        <v/>
      </c>
      <c r="PQ40" s="8">
        <f>VLOOKUP(AG40,'BUS 2'!$G$1:$CU$424,29,0)</f>
        <v/>
      </c>
      <c r="PR40" s="8">
        <f>VLOOKUP(AG40,'BUS 2'!$G$1:$CU$424,30,0)</f>
        <v/>
      </c>
      <c r="PS40" s="8">
        <f>VLOOKUP(AG40,'BUS 2'!$G$1:$CU$424,31,0)</f>
        <v/>
      </c>
      <c r="PT40" s="48" t="inlineStr">
        <is>
          <t>1-Disebarkan ke lahan terbuka</t>
        </is>
      </c>
      <c r="PU40" s="8" t="n">
        <v>1</v>
      </c>
      <c r="PV40" s="8" t="n">
        <v>0</v>
      </c>
      <c r="PW40" s="8" t="n">
        <v>0</v>
      </c>
      <c r="PX40" s="8" t="n">
        <v>0</v>
      </c>
      <c r="PY40" s="8" t="n">
        <v>0</v>
      </c>
      <c r="PZ40" s="8" t="n">
        <v>0</v>
      </c>
      <c r="QA40" s="8" t="n">
        <v>1</v>
      </c>
      <c r="QB40" s="8" t="n">
        <v>0</v>
      </c>
      <c r="QC40" s="8" t="n">
        <v>0</v>
      </c>
      <c r="QD40" s="8" t="n">
        <v>0</v>
      </c>
      <c r="QE40" s="48" t="n"/>
      <c r="QF40" s="48" t="n"/>
      <c r="QG40" s="48" t="n"/>
      <c r="QH40" s="48" t="n"/>
      <c r="QI40" s="48" t="n"/>
      <c r="QJ40" s="48" t="n"/>
      <c r="QK40" s="48" t="n"/>
      <c r="QL40" s="48" t="n"/>
      <c r="QM40" s="48" t="n"/>
      <c r="QN40" s="48" t="n"/>
      <c r="QO40" s="48" t="n"/>
      <c r="QP40" s="48" t="n"/>
      <c r="QQ40" s="48" t="n"/>
      <c r="QR40" s="48" t="n"/>
      <c r="QS40" s="48" t="n"/>
      <c r="QT40" s="48" t="n"/>
      <c r="QU40" s="48" t="n"/>
      <c r="QV40" s="48" t="n"/>
      <c r="QW40" s="48" t="n"/>
      <c r="QX40" s="48" t="n"/>
      <c r="QY40" s="48" t="n"/>
      <c r="QZ40" s="48" t="n"/>
      <c r="RA40" s="48" t="n"/>
      <c r="RB40" s="48" t="n"/>
      <c r="RC40" s="48" t="n"/>
      <c r="RD40" s="48" t="n"/>
      <c r="RE40" s="48" t="n"/>
      <c r="RF40" s="48" t="n"/>
      <c r="RG40" s="48" t="n"/>
      <c r="RH40" s="48" t="n"/>
      <c r="RI40" s="48" t="n"/>
      <c r="RJ40" s="48" t="n"/>
      <c r="RK40" s="48" t="n"/>
      <c r="RL40" s="48" t="n"/>
      <c r="RM40" s="48" t="n"/>
      <c r="RN40" s="48" t="n"/>
      <c r="RO40" s="48" t="n"/>
      <c r="RP40" s="48" t="n"/>
      <c r="RQ40" s="48" t="n"/>
      <c r="RR40" s="48" t="n"/>
      <c r="RS40" s="48" t="n"/>
      <c r="RT40" s="48" t="n"/>
      <c r="RU40" s="48" t="n"/>
      <c r="RV40" s="48" t="n"/>
      <c r="RW40" s="48" t="n"/>
      <c r="RX40" s="48" t="n"/>
      <c r="RY40" s="48" t="n"/>
      <c r="RZ40" s="48" t="n"/>
      <c r="SA40" s="48" t="n"/>
      <c r="SB40" s="48" t="n"/>
      <c r="SC40" s="48" t="n"/>
      <c r="SD40" s="48" t="n"/>
      <c r="SE40" s="48" t="n"/>
      <c r="SF40" s="48" t="n"/>
      <c r="SG40" s="48" t="n"/>
      <c r="SH40" s="48" t="n"/>
      <c r="SI40" s="48" t="n"/>
      <c r="SJ40" s="48" t="n"/>
      <c r="SK40" s="48" t="n"/>
      <c r="SL40" s="48" t="n"/>
      <c r="SM40" s="48" t="n"/>
      <c r="SN40" s="48" t="n"/>
      <c r="SO40" s="48" t="n"/>
      <c r="SP40" s="48" t="n"/>
      <c r="SQ40" s="48" t="n"/>
      <c r="SR40" s="48" t="n"/>
      <c r="SS40" s="48" t="n"/>
      <c r="ST40" s="48" t="n"/>
      <c r="SU40" s="48" t="n"/>
      <c r="SV40" s="48" t="n"/>
      <c r="SW40" s="48" t="n"/>
      <c r="SX40" s="48" t="n"/>
      <c r="SY40" s="8">
        <f>VLOOKUP(AG40,'BUS 2'!$G$1:$CU$424,33,0)</f>
        <v/>
      </c>
      <c r="SZ40" s="48">
        <f>VLOOKUP(AG40,'BUS 2'!$G$1:$CU$424,34,0)</f>
        <v/>
      </c>
      <c r="TA40" s="48">
        <f>VLOOKUP(AG40,'BUS 2'!$G$1:$CU$424,35,0)</f>
        <v/>
      </c>
      <c r="TB40" s="48">
        <f>VLOOKUP(AG40,'BUS 2'!$G$1:$CU$424,36,0)</f>
        <v/>
      </c>
      <c r="TC40" s="48">
        <f>VLOOKUP(AG40,'BUS 2'!$G$1:$CU$424,37,0)</f>
        <v/>
      </c>
      <c r="TD40" s="48">
        <f>VLOOKUP(AG40,'BUS 2'!$G$1:$CU$424,38,0)</f>
        <v/>
      </c>
      <c r="TE40" s="48">
        <f>VLOOKUP(AG40,'BUS 2'!$G$1:$CU$424,39,0)</f>
        <v/>
      </c>
      <c r="TF40" s="48">
        <f>VLOOKUP(AG40,'BUS 2'!$G$1:$CU$424,40,0)</f>
        <v/>
      </c>
      <c r="TG40" s="8">
        <f>VLOOKUP(AG40,'BUS 2'!$G$1:$CU$424,42,0)</f>
        <v/>
      </c>
      <c r="TH40" s="8">
        <f>VLOOKUP(AG40,'BUS 2'!$G$1:$CU$424,43,0)</f>
        <v/>
      </c>
      <c r="TI40" s="8">
        <f>VLOOKUP(AG40,'BUS 2'!$G$1:$CU$424,44,0)</f>
        <v/>
      </c>
      <c r="TJ40" s="8">
        <f>VLOOKUP(AG40,'BUS 2'!$G$1:$CU$424,45,0)</f>
        <v/>
      </c>
      <c r="TK40" s="8">
        <f>VLOOKUP(AG40,'BUS 2'!$G$1:$CU$424,46,0)</f>
        <v/>
      </c>
      <c r="TL40" s="8">
        <f>VLOOKUP(AG40,'BUS 2'!$G$1:$CU$424,47,0)</f>
        <v/>
      </c>
      <c r="TM40" s="8">
        <f>VLOOKUP(AG40,'BUS 2'!$G$1:$CU$424,48,0)</f>
        <v/>
      </c>
      <c r="TN40" s="8">
        <f>VLOOKUP(AG40,'BUS 2'!$G$1:$CU$424,49,0)</f>
        <v/>
      </c>
      <c r="TO40" s="8">
        <f>VLOOKUP(AG40,'BUS 2'!$G$1:$CU$424,50,0)</f>
        <v/>
      </c>
      <c r="TP40" s="8">
        <f>VLOOKUP(AG40,'BUS 2'!$G$1:$CU$424,51,0)</f>
        <v/>
      </c>
      <c r="TQ40" s="8">
        <f>VLOOKUP(AG40,'BUS 2'!$G$1:$CU$424,52,0)</f>
        <v/>
      </c>
      <c r="TR40" s="8">
        <f>VLOOKUP(AG40,'BUS 2'!$G$1:$CU$424,53,0)</f>
        <v/>
      </c>
      <c r="TS40" s="48">
        <f>VLOOKUP(AG40,'BUS 2'!$G$1:$CU$424,54,0)</f>
        <v/>
      </c>
      <c r="TT40" s="48">
        <f>VLOOKUP(AG40,'BUS 2'!$G$1:$CU$424,55,0)</f>
        <v/>
      </c>
      <c r="TU40" s="48">
        <f>VLOOKUP(AG40,'BUS 2'!$G$1:$CU$424,56,0)</f>
        <v/>
      </c>
      <c r="TV40" s="48">
        <f>VLOOKUP(AG40,'BUS 2'!$G$1:$CU$424,57,0)</f>
        <v/>
      </c>
      <c r="TW40" s="48">
        <f>VLOOKUP(AG40,'BUS 2'!$G$1:$CU$424,58,0)</f>
        <v/>
      </c>
      <c r="TX40" s="48">
        <f>VLOOKUP(AG40,'BUS 2'!$G$1:$CU$424,59,0)</f>
        <v/>
      </c>
      <c r="TY40" s="48">
        <f>VLOOKUP(AG40,'BUS 2'!$G$1:$CU$424,60,0)</f>
        <v/>
      </c>
      <c r="TZ40" s="48">
        <f>VLOOKUP(AG40,'BUS 2'!$G$1:$CU$424,61,0)</f>
        <v/>
      </c>
      <c r="UA40" s="48">
        <f>VLOOKUP(AG40,'BUS 2'!$G$1:$CU$424,62,0)</f>
        <v/>
      </c>
      <c r="UB40" s="48">
        <f>VLOOKUP(AG40,'BUS 2'!$G$1:$CU$424,63,0)</f>
        <v/>
      </c>
      <c r="UC40" s="48">
        <f>VLOOKUP(AG40,'BUS 2'!$G$1:$CU$424,64,0)</f>
        <v/>
      </c>
      <c r="UD40" s="48">
        <f>VLOOKUP(AG40,'BUS 2'!$G$1:$CU$424,65,0)</f>
        <v/>
      </c>
      <c r="UE40" s="48">
        <f>VLOOKUP(AG40,'BUS 2'!$G$1:$CU$424,66,0)</f>
        <v/>
      </c>
      <c r="UF40" s="48">
        <f>VLOOKUP(AG40,'BUS 2'!$G$1:$CU$424,67,0)</f>
        <v/>
      </c>
      <c r="UG40" s="48">
        <f>VLOOKUP(AG40,'BUS 2'!$G$1:$CU$424,68,0)</f>
        <v/>
      </c>
      <c r="UH40" s="48">
        <f>VLOOKUP(AG40,'BUS 2'!$G$1:$CU$424,69,0)</f>
        <v/>
      </c>
      <c r="UI40" s="48">
        <f>VLOOKUP(AG40,'BUS 2'!$G$1:$CU$424,70,0)</f>
        <v/>
      </c>
      <c r="UJ40" s="48">
        <f>VLOOKUP(AG40,'BUS 2'!$G$1:$CU$424,71,0)</f>
        <v/>
      </c>
      <c r="UK40" s="48">
        <f>VLOOKUP(AG40,'BUS 2'!$G$1:$CU$424,72,0)</f>
        <v/>
      </c>
      <c r="UL40" s="48">
        <f>VLOOKUP(AG40,'BUS 2'!$G$1:$CU$424,73,0)</f>
        <v/>
      </c>
      <c r="UM40" s="48">
        <f>VLOOKUP(AG40,'BUS 2'!$G$1:$CU$424,74,0)</f>
        <v/>
      </c>
      <c r="UN40" s="48">
        <f>VLOOKUP(AG40,'BUS 2'!$G$1:$CU$424,75,0)</f>
        <v/>
      </c>
      <c r="UO40" s="48">
        <f>VLOOKUP(AG40,'BUS 2'!$G$1:$CU$424,76,0)</f>
        <v/>
      </c>
      <c r="UP40" s="48">
        <f>VLOOKUP(AG40,'BUS 2'!$G$1:$CU$424,77,0)</f>
        <v/>
      </c>
      <c r="UQ40" s="48">
        <f>VLOOKUP(AG40,'BUS 2'!$G$1:$CU$424,78,0)</f>
        <v/>
      </c>
      <c r="UR40" s="48">
        <f>VLOOKUP(AG40,'BUS 2'!$G$1:$CU$424,79,0)</f>
        <v/>
      </c>
      <c r="US40" s="48">
        <f>VLOOKUP(AG40,'BUS 2'!$G$1:$CU$424,80,0)</f>
        <v/>
      </c>
      <c r="UT40" s="48">
        <f>VLOOKUP(AG40,'BUS 2'!$G$1:$CU$424,81,0)</f>
        <v/>
      </c>
      <c r="UU40" s="48" t="inlineStr">
        <is>
          <t>Pemberian pakan di kandang</t>
        </is>
      </c>
      <c r="UV40" s="48" t="n"/>
      <c r="UW40" s="48" t="n"/>
      <c r="UX40" s="48" t="n"/>
      <c r="UY40" s="48" t="n"/>
      <c r="UZ40" s="48" t="n"/>
      <c r="VA40" s="48" t="n"/>
      <c r="VB40" s="48" t="n"/>
      <c r="VC40" s="48" t="inlineStr">
        <is>
          <t>Sangat teratur (setiap hari)</t>
        </is>
      </c>
      <c r="VD40" s="48" t="n"/>
      <c r="VE40" s="48" t="n"/>
      <c r="VF40" s="48" t="n"/>
      <c r="VG40" s="48" t="n"/>
      <c r="VH40" s="48" t="n"/>
      <c r="VI40" s="48" t="n"/>
      <c r="VJ40" s="48" t="n"/>
      <c r="VK40" s="48" t="inlineStr">
        <is>
          <t>Sangat sering (&gt;1 kali sehari)</t>
        </is>
      </c>
      <c r="VL40" s="48" t="n"/>
      <c r="VM40" s="48" t="n"/>
      <c r="VN40" s="48" t="n"/>
      <c r="VO40" s="48" t="n"/>
      <c r="VP40" s="48" t="n"/>
      <c r="VQ40" s="48" t="n"/>
      <c r="VR40" s="48" t="n"/>
      <c r="VS40" s="48" t="inlineStr">
        <is>
          <t>3-Disimpan terbuka (dry lot) 5-Untuk disebar di tanah (dan dibajak) 6-Digester biogas</t>
        </is>
      </c>
      <c r="VT40" s="8" t="n">
        <v>0</v>
      </c>
      <c r="VU40" s="8" t="n">
        <v>0</v>
      </c>
      <c r="VV40" s="8" t="n">
        <v>0</v>
      </c>
      <c r="VW40" s="8" t="n">
        <v>0</v>
      </c>
      <c r="VX40" s="8" t="n">
        <v>0</v>
      </c>
      <c r="VY40" s="8" t="n">
        <v>0</v>
      </c>
      <c r="VZ40" s="8" t="n">
        <v>1</v>
      </c>
      <c r="WA40" s="8" t="n">
        <v>0</v>
      </c>
      <c r="WB40" s="8" t="n">
        <v>1</v>
      </c>
      <c r="WC40" s="8" t="n">
        <v>1</v>
      </c>
      <c r="WD40" s="8" t="n">
        <v>0</v>
      </c>
      <c r="WE40" s="8" t="n">
        <v>0</v>
      </c>
      <c r="WF40" s="48" t="n"/>
      <c r="WG40" s="48" t="n"/>
      <c r="WH40" s="48" t="n"/>
      <c r="WI40" s="48" t="n"/>
      <c r="WJ40" s="48" t="n"/>
      <c r="WK40" s="48" t="n"/>
      <c r="WL40" s="48" t="n"/>
      <c r="WM40" s="48" t="n"/>
      <c r="WN40" s="48" t="n"/>
      <c r="WO40" s="48" t="n"/>
      <c r="WP40" s="48" t="n"/>
      <c r="WQ40" s="48" t="n"/>
      <c r="WR40" s="48" t="n"/>
      <c r="WS40" s="48" t="n"/>
      <c r="WT40" s="48" t="n"/>
      <c r="WU40" s="48" t="n"/>
      <c r="WV40" s="48" t="n"/>
      <c r="WW40" s="48" t="n"/>
      <c r="WX40" s="48" t="n"/>
      <c r="WY40" s="48" t="n"/>
      <c r="WZ40" s="48" t="n"/>
      <c r="XA40" s="48" t="n"/>
      <c r="XB40" s="48" t="n"/>
      <c r="XC40" s="48" t="n"/>
      <c r="XD40" s="48" t="n"/>
      <c r="XE40" s="48" t="n"/>
      <c r="XF40" s="48" t="n"/>
      <c r="XG40" s="48" t="n"/>
      <c r="XH40" s="48" t="n"/>
      <c r="XI40" s="48" t="n"/>
      <c r="XJ40" s="48" t="n"/>
      <c r="XK40" s="48" t="n"/>
      <c r="XL40" s="48" t="n"/>
      <c r="XM40" s="48" t="n"/>
      <c r="XN40" s="48" t="n"/>
      <c r="XO40" s="48" t="n"/>
      <c r="XP40" s="48" t="n"/>
      <c r="XQ40" s="48" t="n"/>
      <c r="XR40" s="48" t="n"/>
      <c r="XS40" s="48" t="n"/>
      <c r="XT40" s="48" t="n"/>
      <c r="XU40" s="48" t="n"/>
      <c r="XV40" s="48" t="n"/>
      <c r="XW40" s="48" t="n"/>
      <c r="XX40" s="48" t="n"/>
      <c r="XY40" s="48" t="n"/>
      <c r="XZ40" s="48" t="n"/>
      <c r="YA40" s="48" t="n"/>
      <c r="YB40" s="48" t="n"/>
      <c r="YC40" s="48" t="n"/>
      <c r="YD40" s="48" t="n"/>
      <c r="YE40" s="48" t="n"/>
      <c r="YF40" s="48" t="n"/>
      <c r="YG40" s="48" t="n"/>
      <c r="YH40" s="48" t="n"/>
      <c r="YI40" s="48" t="n"/>
      <c r="YJ40" s="48" t="n"/>
      <c r="YK40" s="48" t="n"/>
      <c r="YL40" s="48" t="n"/>
      <c r="YM40" s="48" t="n"/>
      <c r="YN40" s="48" t="n"/>
      <c r="YO40" s="48" t="n"/>
      <c r="YP40" s="48" t="n"/>
      <c r="YQ40" s="48" t="n"/>
      <c r="YR40" s="48" t="n"/>
      <c r="YS40" s="48" t="n"/>
      <c r="YT40" s="48" t="n"/>
      <c r="YU40" s="48" t="n"/>
      <c r="YV40" s="48" t="n"/>
      <c r="YW40" s="48" t="n"/>
      <c r="YX40" s="48" t="n"/>
      <c r="YY40" s="48" t="n"/>
      <c r="YZ40" s="48" t="n"/>
      <c r="ZA40" s="48" t="n"/>
      <c r="ZB40" s="48" t="n"/>
      <c r="ZC40" s="8" t="n">
        <v>60</v>
      </c>
      <c r="ZD40" s="48" t="n"/>
      <c r="ZE40" s="48" t="n"/>
      <c r="ZF40" s="48" t="n"/>
      <c r="ZG40" s="48" t="n"/>
      <c r="ZH40" s="48" t="n"/>
      <c r="ZI40" s="48" t="n"/>
      <c r="ZJ40" s="48" t="n"/>
      <c r="ZK40" s="48" t="n"/>
      <c r="ZL40" s="48" t="n"/>
      <c r="ZM40" s="48" t="n"/>
      <c r="ZN40" s="48" t="n"/>
      <c r="ZO40" s="48" t="n"/>
      <c r="ZP40" s="48" t="n"/>
      <c r="ZQ40" s="48" t="n"/>
      <c r="ZR40" s="48" t="n"/>
      <c r="ZS40" s="48" t="n"/>
      <c r="ZT40" s="48" t="n"/>
      <c r="ZU40" s="48" t="n"/>
      <c r="ZV40" s="8" t="n">
        <v>2</v>
      </c>
      <c r="ZW40" s="48" t="n"/>
      <c r="ZX40" s="48" t="n"/>
      <c r="ZY40" s="48" t="n"/>
      <c r="ZZ40" s="48" t="n"/>
      <c r="AAA40" s="48" t="n"/>
      <c r="AAB40" s="48" t="n"/>
      <c r="AAC40" s="48" t="n"/>
      <c r="AAD40" s="48" t="inlineStr">
        <is>
          <t>Pakan segar (misal: rumput)</t>
        </is>
      </c>
      <c r="AAE40" s="48" t="n"/>
      <c r="AAF40" s="48" t="n"/>
      <c r="AAG40" s="48" t="n"/>
      <c r="AAH40" s="48" t="n"/>
      <c r="AAI40" s="48" t="n"/>
      <c r="AAJ40" s="48" t="n"/>
      <c r="AAK40" s="48" t="n"/>
      <c r="AAL40" s="48" t="inlineStr">
        <is>
          <t>Ya</t>
        </is>
      </c>
      <c r="AAM40" s="48" t="inlineStr">
        <is>
          <t>Padat Cair</t>
        </is>
      </c>
      <c r="AAN40" s="8" t="n">
        <v>1</v>
      </c>
      <c r="AAO40" s="8" t="n">
        <v>1</v>
      </c>
      <c r="AAP40" s="8" t="n">
        <v>60</v>
      </c>
      <c r="AAQ40" s="8" t="n">
        <v>60</v>
      </c>
      <c r="AAR40" s="48" t="inlineStr">
        <is>
          <t>Ya</t>
        </is>
      </c>
      <c r="AAS40" s="48" t="inlineStr">
        <is>
          <t>Mengetahui</t>
        </is>
      </c>
      <c r="AAT40" s="48" t="inlineStr">
        <is>
          <t>Digunakan untuk pupuk di lahan pertanian sendiri Dibuang ke lahan sekitar kandang - yg ditanami tanaman Diberikan gratis ke orang lain</t>
        </is>
      </c>
      <c r="AAU40" s="8" t="n">
        <v>1</v>
      </c>
      <c r="AAV40" s="8" t="n">
        <v>0</v>
      </c>
      <c r="AAW40" s="8" t="n">
        <v>0</v>
      </c>
      <c r="AAX40" s="8" t="n">
        <v>1</v>
      </c>
      <c r="AAY40" s="8" t="n">
        <v>1</v>
      </c>
      <c r="AAZ40" s="8" t="n">
        <v>0</v>
      </c>
      <c r="ABA40" s="8" t="n">
        <v>0</v>
      </c>
      <c r="ABB40" s="48" t="inlineStr">
        <is>
          <t>Pupuk cair untuk tanaman Pembenah tanah (soil conditioner)</t>
        </is>
      </c>
      <c r="ABC40" s="8" t="n">
        <v>1</v>
      </c>
      <c r="ABD40" s="8" t="n">
        <v>1</v>
      </c>
      <c r="ABE40" s="8" t="n">
        <v>0</v>
      </c>
      <c r="ABF40" s="8" t="n">
        <v>0</v>
      </c>
      <c r="ABG40" s="8" t="n">
        <v>0</v>
      </c>
      <c r="ABH40" s="48" t="n"/>
      <c r="ABI40" s="48" t="n"/>
      <c r="ABJ40" s="48" t="n"/>
      <c r="ABK40" s="48" t="n"/>
      <c r="ABL40" s="48" t="n"/>
      <c r="ABM40" s="48" t="n"/>
      <c r="ABN40" s="48" t="n"/>
      <c r="ABO40" s="48" t="n"/>
      <c r="ABP40" s="48" t="n"/>
      <c r="ABQ40" s="11" t="inlineStr">
        <is>
          <t>Rumput pakan ternak</t>
        </is>
      </c>
      <c r="ABR40" s="48" t="inlineStr">
        <is>
          <t>Sering ( 1 minggu 2 kali)</t>
        </is>
      </c>
      <c r="ABS40" s="8" t="n">
        <v>3000</v>
      </c>
      <c r="ABT40" s="8" t="n">
        <v>200</v>
      </c>
      <c r="ABU40" s="8" t="n">
        <v>60</v>
      </c>
      <c r="ABV40" s="8" t="n">
        <v>60</v>
      </c>
      <c r="ABW40" s="48" t="inlineStr">
        <is>
          <t>Urea</t>
        </is>
      </c>
      <c r="ABX40" s="48" t="n"/>
      <c r="ABY40" s="8" t="n">
        <v>70</v>
      </c>
      <c r="ABZ40" s="8" t="n">
        <v>4000</v>
      </c>
      <c r="ACA40" s="8" t="n">
        <v>10</v>
      </c>
      <c r="ACB40" s="8" t="n">
        <v>4000</v>
      </c>
      <c r="ACC40" s="8" t="n">
        <v>500</v>
      </c>
      <c r="ACD40" s="8" t="n">
        <v>700</v>
      </c>
      <c r="ACE40" s="48" t="inlineStr">
        <is>
          <t>Ya</t>
        </is>
      </c>
      <c r="ACF40" s="48" t="inlineStr">
        <is>
          <t>Cukup meningkat</t>
        </is>
      </c>
      <c r="ACG40" s="48" t="inlineStr">
        <is>
          <t>Cukup meningkat</t>
        </is>
      </c>
      <c r="ACH40" s="48" t="inlineStr">
        <is>
          <t>Cukup meningkat</t>
        </is>
      </c>
      <c r="ACI40" s="48" t="n"/>
      <c r="ACJ40" s="48" t="n"/>
      <c r="ACK40" s="48" t="inlineStr">
        <is>
          <t>Tidak memiliki tempat untuk menyimpan Ladang/sawah terlalu jauh, sulit untuk mengangkut ke sana</t>
        </is>
      </c>
      <c r="ACL40" s="8" t="n">
        <v>0</v>
      </c>
      <c r="ACM40" s="8" t="n">
        <v>1</v>
      </c>
      <c r="ACN40" s="8" t="n">
        <v>0</v>
      </c>
      <c r="ACO40" s="8" t="n">
        <v>1</v>
      </c>
      <c r="ACP40" s="8" t="n">
        <v>0</v>
      </c>
      <c r="ACQ40" s="8" t="n">
        <v>0</v>
      </c>
      <c r="ACR40" s="8" t="n">
        <v>0</v>
      </c>
      <c r="ACS40" s="48" t="n"/>
      <c r="ACT40" s="48" t="inlineStr">
        <is>
          <t>tidak</t>
        </is>
      </c>
      <c r="ACU40" s="48" t="inlineStr">
        <is>
          <t>Manfaat besar dan membantu kehidupan sehari-hari</t>
        </is>
      </c>
      <c r="ACV40" s="48" t="inlineStr">
        <is>
          <t>Berkurang</t>
        </is>
      </c>
      <c r="ACW40" s="48" t="inlineStr">
        <is>
          <t>Anggota keluarga - Perempuan dewasa</t>
        </is>
      </c>
      <c r="ACX40" s="48" t="inlineStr">
        <is>
          <t>Setuju</t>
        </is>
      </c>
      <c r="ACY40" s="48" t="inlineStr">
        <is>
          <t>Anggota keluarga - Laki-laki dewasa Anggota keluarga - Perempuan dewasa</t>
        </is>
      </c>
      <c r="ACZ40" s="8" t="n">
        <v>1</v>
      </c>
      <c r="ADA40" s="8" t="n">
        <v>1</v>
      </c>
      <c r="ADB40" s="8" t="n">
        <v>0</v>
      </c>
      <c r="ADC40" s="8" t="n">
        <v>0</v>
      </c>
      <c r="ADD40" s="48" t="inlineStr">
        <is>
          <t>Puas</t>
        </is>
      </c>
      <c r="ADE40" s="48" t="inlineStr">
        <is>
          <t>Puas</t>
        </is>
      </c>
      <c r="ADF40" s="48" t="inlineStr">
        <is>
          <t>Puas</t>
        </is>
      </c>
      <c r="ADG40" s="48" t="inlineStr">
        <is>
          <t>Puas</t>
        </is>
      </c>
      <c r="ADH40" s="48" t="inlineStr">
        <is>
          <t>Tidak</t>
        </is>
      </c>
      <c r="ADI40" s="48" t="n"/>
      <c r="ADJ40" s="48" t="inlineStr">
        <is>
          <t>Puas</t>
        </is>
      </c>
      <c r="ADK40" s="48" t="n"/>
      <c r="ADL40" s="48" t="n"/>
      <c r="ADM40" s="48" t="n"/>
      <c r="ADN40" s="48" t="n"/>
      <c r="ADO40" s="48" t="n"/>
      <c r="ADP40" s="48" t="n"/>
      <c r="ADQ40" s="48" t="n"/>
      <c r="ADR40" s="48" t="n"/>
      <c r="ADS40" s="48" t="n"/>
      <c r="ADT40" s="48" t="n"/>
      <c r="ADU40" s="48" t="inlineStr">
        <is>
          <t>Menghubungi CPO atau pendamping Memperbaiki sendiri</t>
        </is>
      </c>
      <c r="ADV40" s="8" t="n">
        <v>0</v>
      </c>
      <c r="ADW40" s="8" t="n">
        <v>0</v>
      </c>
      <c r="ADX40" s="8" t="n">
        <v>0</v>
      </c>
      <c r="ADY40" s="8" t="n">
        <v>0</v>
      </c>
      <c r="ADZ40" s="8" t="n">
        <v>1</v>
      </c>
      <c r="AEA40" s="8" t="n">
        <v>1</v>
      </c>
      <c r="AEB40" s="8" t="n">
        <v>0</v>
      </c>
      <c r="AEC40" s="8" t="n">
        <v>0</v>
      </c>
      <c r="AED40" s="12" t="n"/>
      <c r="AEE40" s="17" t="inlineStr">
        <is>
          <t>Laki-laki dewasa</t>
        </is>
      </c>
      <c r="AEF40" s="48" t="n"/>
      <c r="AEG40" s="17" t="inlineStr">
        <is>
          <t>Menelepon atau WA langsung</t>
        </is>
      </c>
      <c r="AEH40" s="48" t="n"/>
      <c r="AEI40" s="11" t="inlineStr">
        <is>
          <t>Puas</t>
        </is>
      </c>
      <c r="AEJ40" s="48" t="inlineStr">
        <is>
          <t>Kadang-kadang</t>
        </is>
      </c>
      <c r="AEK40"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40" s="18" t="n">
        <v>1</v>
      </c>
      <c r="AEM40" s="18" t="n">
        <v>1</v>
      </c>
      <c r="AEN40" s="18" t="n">
        <v>1</v>
      </c>
      <c r="AEO40" s="18" t="n">
        <v>1</v>
      </c>
      <c r="AEP40" s="18" t="n">
        <v>1</v>
      </c>
      <c r="AEQ40" s="18" t="n">
        <v>1</v>
      </c>
      <c r="AER40" s="18" t="n">
        <v>1</v>
      </c>
      <c r="AES40" s="18" t="n">
        <v>1</v>
      </c>
      <c r="AET40" s="18" t="n">
        <v>1</v>
      </c>
      <c r="AEU40" s="18" t="n">
        <v>0</v>
      </c>
      <c r="AEV40" s="18" t="n">
        <v>1</v>
      </c>
      <c r="AEW40" s="18" t="n">
        <v>0</v>
      </c>
      <c r="AEX40" s="48" t="n"/>
      <c r="AEY40" s="48" t="inlineStr">
        <is>
          <t>Mengurangi pengeluaran energi</t>
        </is>
      </c>
      <c r="AEZ40" s="48" t="n"/>
      <c r="AFA40" s="48" t="inlineStr">
        <is>
          <t>Yayasan Rumah Energi (YRE)</t>
        </is>
      </c>
      <c r="AFB40" s="48" t="n"/>
      <c r="AFC40" s="48" t="inlineStr">
        <is>
          <t>WhatsApp Image 2026-02-06 at 20.14.39 (1)-22_17_59.jpeg</t>
        </is>
      </c>
      <c r="AFD40" s="16" t="inlineStr">
        <is>
          <t>https://kf.kobotoolbox.org/api/v2/assets/avstPQqLr3Ab3ZdcVTXZ6f/data/666555256/attachments/attniYRuRgGHUdQiSwbNHnS6/</t>
        </is>
      </c>
      <c r="AFE40" s="48" t="inlineStr">
        <is>
          <t>WhatsApp Image 2026-02-06 at 20.14.39-22_18_9.jpeg</t>
        </is>
      </c>
      <c r="AFF40" s="16" t="inlineStr">
        <is>
          <t>https://kf.kobotoolbox.org/api/v2/assets/avstPQqLr3Ab3ZdcVTXZ6f/data/666555256/attachments/att5DoBZ3YpwJWbRC7Ho7q6R/</t>
        </is>
      </c>
      <c r="AFG40" s="48" t="inlineStr">
        <is>
          <t>manto</t>
        </is>
      </c>
      <c r="AFH40" s="48" t="n"/>
      <c r="AFI40" s="48" t="n"/>
    </row>
    <row r="41">
      <c r="A41" s="6" t="n">
        <v>46061</v>
      </c>
      <c r="B41" s="6" t="n">
        <v>46061</v>
      </c>
      <c r="C41" s="48" t="inlineStr">
        <is>
          <t>Marmanto</t>
        </is>
      </c>
      <c r="D41" s="48" t="inlineStr">
        <is>
          <t>Saefudin</t>
        </is>
      </c>
      <c r="E41" s="8" t="n">
        <v>6285640341611</v>
      </c>
      <c r="F41" s="48" t="n"/>
      <c r="G41" s="8" t="n">
        <v>-7.23284219</v>
      </c>
      <c r="H41" s="8" t="n">
        <v>110.2552</v>
      </c>
      <c r="I41" s="48" t="n"/>
      <c r="J41" s="8" t="n">
        <v>2.46</v>
      </c>
      <c r="K41" s="48" t="n"/>
      <c r="L41" s="48" t="n"/>
      <c r="M41" s="8" t="n">
        <v>-7.23284039</v>
      </c>
      <c r="N41" s="8" t="n">
        <v>110.2552506</v>
      </c>
      <c r="O41" s="48" t="n"/>
      <c r="P41" s="8" t="n">
        <v>4.49</v>
      </c>
      <c r="Q41" s="48" t="n"/>
      <c r="R41" s="48" t="inlineStr">
        <is>
          <t>Jawa Tengah</t>
        </is>
      </c>
      <c r="S41" s="48" t="n"/>
      <c r="T41" s="48" t="n"/>
      <c r="U41" s="48" t="n"/>
      <c r="V41" s="48" t="n"/>
      <c r="W41" s="48" t="n"/>
      <c r="X41" s="48" t="n"/>
      <c r="Y41" s="48" t="n"/>
      <c r="Z41" s="48" t="n"/>
      <c r="AA41" s="48" t="n"/>
      <c r="AB41" s="48" t="n"/>
      <c r="AC41" s="48" t="inlineStr">
        <is>
          <t>Semarang</t>
        </is>
      </c>
      <c r="AD41" s="48" t="inlineStr">
        <is>
          <t>Getasan</t>
        </is>
      </c>
      <c r="AE41" s="48" t="inlineStr">
        <is>
          <t>Batur</t>
        </is>
      </c>
      <c r="AF41" s="48" t="inlineStr">
        <is>
          <t>QARIYAH THAYYIBAH</t>
        </is>
      </c>
      <c r="AG41" s="48" t="inlineStr">
        <is>
          <t>QTP0001</t>
        </is>
      </c>
      <c r="AH41" s="8" t="n">
        <v>16</v>
      </c>
      <c r="AI41" s="48" t="inlineStr">
        <is>
          <t>VPA1</t>
        </is>
      </c>
      <c r="AJ41" s="48" t="inlineStr">
        <is>
          <t>Tidak aktif</t>
        </is>
      </c>
      <c r="AK41" s="8" t="n">
        <v>45</v>
      </c>
      <c r="AL41" s="48" t="inlineStr">
        <is>
          <t>Laki-laki</t>
        </is>
      </c>
      <c r="AM41" s="48" t="inlineStr">
        <is>
          <t>Sudah menikah</t>
        </is>
      </c>
      <c r="AN41" s="48" t="inlineStr">
        <is>
          <t>SMP/Sederajat</t>
        </is>
      </c>
      <c r="AO41" s="48" t="inlineStr">
        <is>
          <t>Petani</t>
        </is>
      </c>
      <c r="AP41" s="8" t="n">
        <v>1</v>
      </c>
      <c r="AQ41" s="8" t="n">
        <v>0</v>
      </c>
      <c r="AR41" s="8" t="n">
        <v>0</v>
      </c>
      <c r="AS41" s="8" t="n">
        <v>0</v>
      </c>
      <c r="AT41" s="8" t="n">
        <v>0</v>
      </c>
      <c r="AU41" s="8" t="n">
        <v>0</v>
      </c>
      <c r="AV41" s="8" t="n">
        <v>0</v>
      </c>
      <c r="AW41" s="8" t="n">
        <v>0</v>
      </c>
      <c r="AX41" s="48" t="n"/>
      <c r="AY41" s="48" t="inlineStr">
        <is>
          <t>Wiraswasta</t>
        </is>
      </c>
      <c r="AZ41" s="8" t="n">
        <v>0</v>
      </c>
      <c r="BA41" s="8" t="n">
        <v>0</v>
      </c>
      <c r="BB41" s="8" t="n">
        <v>0</v>
      </c>
      <c r="BC41" s="8" t="n">
        <v>1</v>
      </c>
      <c r="BD41" s="8" t="n">
        <v>0</v>
      </c>
      <c r="BE41" s="8" t="n">
        <v>0</v>
      </c>
      <c r="BF41" s="8" t="n">
        <v>0</v>
      </c>
      <c r="BG41" s="8" t="n">
        <v>0</v>
      </c>
      <c r="BH41" s="48" t="n"/>
      <c r="BI41" s="48" t="inlineStr">
        <is>
          <t>Rp2.500.000 - Rp3.500.000</t>
        </is>
      </c>
      <c r="BJ41" s="8" t="n">
        <v>1</v>
      </c>
      <c r="BK41" s="8" t="n">
        <v>1</v>
      </c>
      <c r="BL41" s="8" t="n">
        <v>1</v>
      </c>
      <c r="BM41" s="8" t="n">
        <v>0</v>
      </c>
      <c r="BN41" s="48" t="inlineStr">
        <is>
          <t>Milik sendiri</t>
        </is>
      </c>
      <c r="BO41" s="48" t="inlineStr">
        <is>
          <t>Permanen (dinding bata dan semen)</t>
        </is>
      </c>
      <c r="BP41" s="8" t="n">
        <v>1</v>
      </c>
      <c r="BQ41" s="8" t="n">
        <v>0</v>
      </c>
      <c r="BR41" s="8" t="n">
        <v>0</v>
      </c>
      <c r="BS41" s="8" t="n">
        <v>0</v>
      </c>
      <c r="BT41" s="8" t="n">
        <v>0</v>
      </c>
      <c r="BU41" s="48" t="n"/>
      <c r="BV41" s="48" t="inlineStr">
        <is>
          <t>Keramik/ubin</t>
        </is>
      </c>
      <c r="BW41" s="8" t="n">
        <v>0</v>
      </c>
      <c r="BX41" s="8" t="n">
        <v>0</v>
      </c>
      <c r="BY41" s="8" t="n">
        <v>1</v>
      </c>
      <c r="BZ41" s="8" t="n">
        <v>0</v>
      </c>
      <c r="CA41" s="8" t="n">
        <v>0</v>
      </c>
      <c r="CB41" s="48" t="n"/>
      <c r="CC41" s="48" t="inlineStr">
        <is>
          <t>Genting</t>
        </is>
      </c>
      <c r="CD41" s="8" t="n">
        <v>0</v>
      </c>
      <c r="CE41" s="8" t="n">
        <v>0</v>
      </c>
      <c r="CF41" s="8" t="n">
        <v>0</v>
      </c>
      <c r="CG41" s="8" t="n">
        <v>0</v>
      </c>
      <c r="CH41" s="8" t="n">
        <v>0</v>
      </c>
      <c r="CI41" s="8" t="n">
        <v>1</v>
      </c>
      <c r="CJ41" s="8" t="n">
        <v>0</v>
      </c>
      <c r="CK41" s="48" t="n"/>
      <c r="CL41" s="48" t="inlineStr">
        <is>
          <t>Tidak</t>
        </is>
      </c>
      <c r="CM41" s="8" t="n">
        <v>2010</v>
      </c>
      <c r="CN41" s="48" t="inlineStr">
        <is>
          <t>Fixed-Dome (Kubah Tetap)</t>
        </is>
      </c>
      <c r="CO41" s="48" t="inlineStr">
        <is>
          <t>6 m³ (4-5 ekor sapi, ±5 jam memasak/hari, ±50 kg</t>
        </is>
      </c>
      <c r="CP41" s="48" t="inlineStr">
        <is>
          <t>Anggota keluarga - laki-laki</t>
        </is>
      </c>
      <c r="CQ41" s="8" t="n">
        <v>0</v>
      </c>
      <c r="CR41" s="8" t="n">
        <v>0</v>
      </c>
      <c r="CS41" s="8" t="n">
        <v>0</v>
      </c>
      <c r="CT41" s="8" t="n">
        <v>0</v>
      </c>
      <c r="CU41" s="10" t="n">
        <v>1</v>
      </c>
      <c r="CV41" s="10" t="n">
        <v>0</v>
      </c>
      <c r="CW41" s="10" t="n">
        <v>0</v>
      </c>
      <c r="CX41" s="8" t="n">
        <v>0</v>
      </c>
      <c r="CY41" s="48" t="inlineStr">
        <is>
          <t>Anggota keluarga - laki-laki</t>
        </is>
      </c>
      <c r="CZ41" s="8" t="n">
        <v>1</v>
      </c>
      <c r="DA41" s="8" t="n">
        <v>0</v>
      </c>
      <c r="DB41" s="8" t="n">
        <v>0</v>
      </c>
      <c r="DC41" s="48" t="n"/>
      <c r="DD41" s="48" t="inlineStr">
        <is>
          <t>Anggota keluarga - laki-laki CPO atau pendamping</t>
        </is>
      </c>
      <c r="DE41" s="8" t="n">
        <v>1</v>
      </c>
      <c r="DF41" s="8" t="n">
        <v>0</v>
      </c>
      <c r="DG41" s="8" t="n">
        <v>1</v>
      </c>
      <c r="DH41" s="8" t="n">
        <v>0</v>
      </c>
      <c r="DI41" s="48" t="n"/>
      <c r="DJ41" s="48" t="inlineStr">
        <is>
          <t>Anggota keluarga - laki-laki CPO atau pendamping</t>
        </is>
      </c>
      <c r="DK41" s="8" t="n">
        <v>1</v>
      </c>
      <c r="DL41" s="8" t="n">
        <v>0</v>
      </c>
      <c r="DM41" s="8" t="n">
        <v>1</v>
      </c>
      <c r="DN41" s="8" t="n">
        <v>0</v>
      </c>
      <c r="DO41" s="48" t="n"/>
      <c r="DP41" s="8" t="n">
        <v>1</v>
      </c>
      <c r="DQ41" s="8" t="n">
        <v>0</v>
      </c>
      <c r="DR41" s="8" t="n">
        <v>0</v>
      </c>
      <c r="DS41" s="48" t="n"/>
      <c r="DT41" s="48" t="n"/>
      <c r="DU41" s="48" t="n"/>
      <c r="DV41" s="48" t="inlineStr">
        <is>
          <t>Tidak berfungsi sama sekali</t>
        </is>
      </c>
      <c r="DW41" s="48" t="inlineStr">
        <is>
          <t>&gt;1 tahun yang lalu</t>
        </is>
      </c>
      <c r="DX41" s="48" t="inlineStr">
        <is>
          <t>Tidak ada ternak</t>
        </is>
      </c>
      <c r="DY41" s="48" t="n"/>
      <c r="DZ41" s="48" t="n"/>
      <c r="EA41" s="48" t="n"/>
      <c r="EB41" s="48" t="n"/>
      <c r="EC41" s="48" t="n"/>
      <c r="ED41" s="48" t="n"/>
      <c r="EE41" s="48" t="n"/>
      <c r="EF41" s="48" t="n"/>
      <c r="EG41" s="48" t="n"/>
      <c r="EH41" s="48" t="n"/>
      <c r="EI41" s="48" t="inlineStr">
        <is>
          <t>Keterbatasan akses terhadap informasi atau pelatihan terkait biogas Lainnya</t>
        </is>
      </c>
      <c r="EJ41" s="8" t="n">
        <v>0</v>
      </c>
      <c r="EK41" s="8" t="n">
        <v>0</v>
      </c>
      <c r="EL41" s="8" t="n">
        <v>1</v>
      </c>
      <c r="EM41" s="8" t="n">
        <v>0</v>
      </c>
      <c r="EN41" s="8" t="n">
        <v>1</v>
      </c>
      <c r="EO41" s="11" t="inlineStr">
        <is>
          <t>RENOVASI RUMAH DAN KANDANG PINDAH</t>
        </is>
      </c>
      <c r="EP41" s="48" t="inlineStr">
        <is>
          <t>Ya, cukup jelas dan mudah diikuti</t>
        </is>
      </c>
      <c r="EQ41" s="48" t="inlineStr">
        <is>
          <t>Pelatihan</t>
        </is>
      </c>
      <c r="ER41" s="48" t="inlineStr">
        <is>
          <t>CPO atau pendamping</t>
        </is>
      </c>
      <c r="ES41" s="8" t="n">
        <v>1</v>
      </c>
      <c r="ET41" s="8" t="n">
        <v>0</v>
      </c>
      <c r="EU41" s="8" t="n">
        <v>0</v>
      </c>
      <c r="EV41" s="8" t="n">
        <v>0</v>
      </c>
      <c r="EW41" s="48" t="n"/>
      <c r="EX41" s="48" t="inlineStr">
        <is>
          <t>Anggota keluarga - Laki-laki</t>
        </is>
      </c>
      <c r="EY41" s="8" t="n">
        <v>1</v>
      </c>
      <c r="EZ41" s="8" t="n">
        <v>0</v>
      </c>
      <c r="FA41" s="8" t="n">
        <v>0</v>
      </c>
      <c r="FB41" s="48" t="n"/>
      <c r="FC41" s="48" t="inlineStr">
        <is>
          <t>Setiap minggu</t>
        </is>
      </c>
      <c r="FD41" s="48" t="n"/>
      <c r="FE41" s="48" t="inlineStr">
        <is>
          <t>Mengetahui</t>
        </is>
      </c>
      <c r="FF41" s="48" t="inlineStr">
        <is>
          <t>Sering (setiap minggu)</t>
        </is>
      </c>
      <c r="FG41" s="48" t="inlineStr">
        <is>
          <t>Mengetahui</t>
        </is>
      </c>
      <c r="FH41" s="48" t="inlineStr">
        <is>
          <t>Sering (setiap minggu)</t>
        </is>
      </c>
      <c r="FI41" s="48" t="inlineStr">
        <is>
          <t>Mengetahui</t>
        </is>
      </c>
      <c r="FJ41" s="48" t="inlineStr">
        <is>
          <t>Sering (setiap minggu)</t>
        </is>
      </c>
      <c r="FK41" s="48" t="inlineStr">
        <is>
          <t>Mengetahui</t>
        </is>
      </c>
      <c r="FL41" s="48" t="inlineStr">
        <is>
          <t>Jarang (setiap bulan atau lebih)</t>
        </is>
      </c>
      <c r="FM41" s="48" t="inlineStr">
        <is>
          <t>Mengetahui</t>
        </is>
      </c>
      <c r="FN41" s="48" t="inlineStr">
        <is>
          <t>Sering (setiap minggu)</t>
        </is>
      </c>
      <c r="FO41" s="48" t="inlineStr">
        <is>
          <t>Mengetahui</t>
        </is>
      </c>
      <c r="FP41" s="48" t="inlineStr">
        <is>
          <t>Jarang (setiap bulan atau lebih)</t>
        </is>
      </c>
      <c r="FQ41" s="48" t="inlineStr">
        <is>
          <t>Mengetahui</t>
        </is>
      </c>
      <c r="FR41" s="48" t="inlineStr">
        <is>
          <t>Ya</t>
        </is>
      </c>
      <c r="FS41" s="48" t="inlineStr">
        <is>
          <t>Mengetahui</t>
        </is>
      </c>
      <c r="FT41" s="48" t="inlineStr">
        <is>
          <t>Ya, selalu</t>
        </is>
      </c>
      <c r="FU41" s="48" t="inlineStr">
        <is>
          <t>Laki-laki dewasa</t>
        </is>
      </c>
      <c r="FV41" s="8" t="n">
        <v>1</v>
      </c>
      <c r="FW41" s="8" t="n">
        <v>0</v>
      </c>
      <c r="FX41" s="8" t="n">
        <v>0</v>
      </c>
      <c r="FY41" s="8" t="n">
        <v>0</v>
      </c>
      <c r="FZ41" s="48" t="inlineStr">
        <is>
          <t>Memahami</t>
        </is>
      </c>
      <c r="GA41" s="48" t="inlineStr">
        <is>
          <t>CPO</t>
        </is>
      </c>
      <c r="GB41" s="8" t="n">
        <v>1</v>
      </c>
      <c r="GC41" s="8" t="n">
        <v>0</v>
      </c>
      <c r="GD41" s="8" t="n">
        <v>0</v>
      </c>
      <c r="GE41" s="8" t="n">
        <v>0</v>
      </c>
      <c r="GF41" s="48" t="n"/>
      <c r="GG41" s="48" t="inlineStr">
        <is>
          <t>Kadang-kadang</t>
        </is>
      </c>
      <c r="GH41" s="48" t="inlineStr">
        <is>
          <t>Tidak</t>
        </is>
      </c>
      <c r="GI41" s="48" t="n"/>
      <c r="GJ41" s="48" t="n"/>
      <c r="GK41" s="48" t="n"/>
      <c r="GL41" s="48" t="n"/>
      <c r="GM41" s="48" t="n"/>
      <c r="GN41" s="48" t="n"/>
      <c r="GO41" s="48" t="n"/>
      <c r="GP41" s="48" t="inlineStr">
        <is>
          <t>Penuh (100%)</t>
        </is>
      </c>
      <c r="GQ41" s="48" t="inlineStr">
        <is>
          <t>Kayu bakar LPG</t>
        </is>
      </c>
      <c r="GR41" s="8" t="n">
        <v>1</v>
      </c>
      <c r="GS41" s="8" t="n">
        <v>1</v>
      </c>
      <c r="GT41" s="8" t="n">
        <v>0</v>
      </c>
      <c r="GU41" s="8" t="n">
        <v>0</v>
      </c>
      <c r="GV41" s="8" t="n">
        <v>0</v>
      </c>
      <c r="GW41" s="8" t="n">
        <v>0</v>
      </c>
      <c r="GX41" s="8" t="n">
        <v>0</v>
      </c>
      <c r="GY41" s="48" t="n"/>
      <c r="GZ41" s="48" t="inlineStr">
        <is>
          <t>Tidak</t>
        </is>
      </c>
      <c r="HA41" s="8" t="n">
        <v>150</v>
      </c>
      <c r="HB41" s="8" t="n">
        <v>1500000</v>
      </c>
      <c r="HC41" s="8" t="n">
        <v>0</v>
      </c>
      <c r="HD41" s="8" t="n">
        <v>0</v>
      </c>
      <c r="HE41" s="8" t="n">
        <v>12</v>
      </c>
      <c r="HF41" s="8" t="n">
        <v>100000</v>
      </c>
      <c r="HG41" s="8" t="n">
        <v>0</v>
      </c>
      <c r="HH41" s="8" t="n">
        <v>0</v>
      </c>
      <c r="HI41" s="48" t="n"/>
      <c r="HJ41" s="48" t="n"/>
      <c r="HK41" s="48" t="n"/>
      <c r="HL41" s="48" t="n"/>
      <c r="HM41" s="48" t="n"/>
      <c r="HN41" s="48" t="n"/>
      <c r="HO41" s="48" t="n"/>
      <c r="HP41" s="48" t="n"/>
      <c r="HQ41" s="48" t="n"/>
      <c r="HR41" s="48" t="n"/>
      <c r="HS41" s="48" t="n"/>
      <c r="HT41" s="48" t="n"/>
      <c r="HU41" s="48" t="n"/>
      <c r="HV41" s="48" t="n"/>
      <c r="HW41" s="48" t="n"/>
      <c r="HX41" s="48" t="n"/>
      <c r="HY41" s="8" t="n">
        <v>0</v>
      </c>
      <c r="HZ41" s="8" t="n">
        <v>0</v>
      </c>
      <c r="IA41" s="8" t="n">
        <v>0</v>
      </c>
      <c r="IB41" s="8" t="n">
        <v>0</v>
      </c>
      <c r="IC41" s="48" t="n"/>
      <c r="ID41" s="48" t="n"/>
      <c r="IE41" s="48" t="n"/>
      <c r="IF41" s="48" t="n"/>
      <c r="IG41" s="48" t="n"/>
      <c r="IH41" s="48" t="n"/>
      <c r="II41" s="48" t="n"/>
      <c r="IJ41" s="48" t="n"/>
      <c r="IK41" s="48" t="inlineStr">
        <is>
          <t>50-65 kg</t>
        </is>
      </c>
      <c r="IL41" s="48" t="inlineStr">
        <is>
          <t>1-3 jam</t>
        </is>
      </c>
      <c r="IM41" s="48" t="inlineStr">
        <is>
          <t>Tidak</t>
        </is>
      </c>
      <c r="IN41" s="48" t="inlineStr">
        <is>
          <t>Tidak</t>
        </is>
      </c>
      <c r="IO41" s="48" t="inlineStr">
        <is>
          <t>Lebih bersih</t>
        </is>
      </c>
      <c r="IP41" s="48" t="n"/>
      <c r="IQ41" s="48" t="inlineStr">
        <is>
          <t>Lebih jarang (lebih sering tidak terkena)</t>
        </is>
      </c>
      <c r="IR41" s="48" t="inlineStr">
        <is>
          <t>Laki-laki dewasa</t>
        </is>
      </c>
      <c r="IS41" s="8" t="n">
        <v>1</v>
      </c>
      <c r="IT41" s="8" t="n">
        <v>0</v>
      </c>
      <c r="IU41" s="8" t="n">
        <v>0</v>
      </c>
      <c r="IV41" s="48" t="inlineStr">
        <is>
          <t>Laki-laki dewasa</t>
        </is>
      </c>
      <c r="IW41" s="8" t="n">
        <v>1</v>
      </c>
      <c r="IX41" s="8" t="n">
        <v>0</v>
      </c>
      <c r="IY41" s="8" t="n">
        <v>0</v>
      </c>
      <c r="IZ41" s="48" t="inlineStr">
        <is>
          <t>Tidak pernah</t>
        </is>
      </c>
      <c r="JA41" s="48" t="n"/>
      <c r="JB41" s="48" t="n"/>
      <c r="JC41" s="48" t="n"/>
      <c r="JD41" s="48" t="n"/>
      <c r="JE41" s="48" t="n"/>
      <c r="JF41" s="48" t="n"/>
      <c r="JG41" s="48" t="n"/>
      <c r="JH41" s="48" t="n"/>
      <c r="JI41" s="48" t="inlineStr">
        <is>
          <t>Tidak pernah</t>
        </is>
      </c>
      <c r="JJ41" s="48" t="n"/>
      <c r="JK41" s="48" t="n"/>
      <c r="JL41" s="48" t="n"/>
      <c r="JM41" s="48" t="n"/>
      <c r="JN41" s="48" t="n"/>
      <c r="JO41" s="48" t="n"/>
      <c r="JP41" s="48" t="n"/>
      <c r="JQ41" s="48" t="n"/>
      <c r="JR41" s="48" t="inlineStr">
        <is>
          <t>Tidak pernah</t>
        </is>
      </c>
      <c r="JS41" s="48" t="n"/>
      <c r="JT41" s="48" t="n"/>
      <c r="JU41" s="48" t="n"/>
      <c r="JV41" s="48" t="n"/>
      <c r="JW41" s="48" t="n"/>
      <c r="JX41" s="48" t="n"/>
      <c r="JY41" s="48" t="n"/>
      <c r="JZ41" s="48" t="n"/>
      <c r="KA41" s="48" t="inlineStr">
        <is>
          <t>Tidak pernah</t>
        </is>
      </c>
      <c r="KB41" s="48" t="n"/>
      <c r="KC41" s="48" t="n"/>
      <c r="KD41" s="48" t="n"/>
      <c r="KE41" s="48" t="n"/>
      <c r="KF41" s="48" t="n"/>
      <c r="KG41" s="48" t="n"/>
      <c r="KH41" s="48" t="n"/>
      <c r="KI41" s="48" t="n"/>
      <c r="KJ41" s="48" t="inlineStr">
        <is>
          <t>Tidak pernah</t>
        </is>
      </c>
      <c r="KK41" s="48" t="n"/>
      <c r="KL41" s="48" t="n"/>
      <c r="KM41" s="48" t="n"/>
      <c r="KN41" s="48" t="n"/>
      <c r="KO41" s="48" t="n"/>
      <c r="KP41" s="48" t="n"/>
      <c r="KQ41" s="48" t="n"/>
      <c r="KR41" s="48" t="n"/>
      <c r="KS41" s="48" t="inlineStr">
        <is>
          <t>Cukup membaik</t>
        </is>
      </c>
      <c r="KT41" s="48" t="inlineStr">
        <is>
          <t>0-1 kali</t>
        </is>
      </c>
      <c r="KU41" s="48" t="inlineStr">
        <is>
          <t>0-1 kali</t>
        </is>
      </c>
      <c r="KV41" s="48" t="inlineStr">
        <is>
          <t>Tidak ada</t>
        </is>
      </c>
      <c r="KW41" s="8" t="n">
        <v>0</v>
      </c>
      <c r="KX41" s="8" t="n">
        <v>0</v>
      </c>
      <c r="KY41" s="8" t="n">
        <v>0</v>
      </c>
      <c r="KZ41" s="8" t="n">
        <v>1</v>
      </c>
      <c r="LA41" s="48" t="inlineStr">
        <is>
          <t>Cukup membaik</t>
        </is>
      </c>
      <c r="LB41" s="48" t="inlineStr">
        <is>
          <t>Cukup membaik</t>
        </is>
      </c>
      <c r="LC41" s="8" t="n">
        <v>0</v>
      </c>
      <c r="LD41" s="8" t="n">
        <v>0</v>
      </c>
      <c r="LE41" s="8" t="n">
        <v>0</v>
      </c>
      <c r="LF41" s="8" t="n">
        <v>0</v>
      </c>
      <c r="LG41" s="48" t="inlineStr">
        <is>
          <t>Tidak</t>
        </is>
      </c>
      <c r="LH41" s="48" t="n"/>
      <c r="LI41" s="8" t="n">
        <v>100000</v>
      </c>
      <c r="LJ41" s="48" t="inlineStr">
        <is>
          <t>Kebutuhan rumah tangga</t>
        </is>
      </c>
      <c r="LK41" s="8" t="n">
        <v>0</v>
      </c>
      <c r="LL41" s="8" t="n">
        <v>0</v>
      </c>
      <c r="LM41" s="8" t="n">
        <v>0</v>
      </c>
      <c r="LN41" s="8" t="n">
        <v>0</v>
      </c>
      <c r="LO41" s="8" t="n">
        <v>1</v>
      </c>
      <c r="LP41" s="8" t="n">
        <v>0</v>
      </c>
      <c r="LQ41" s="8" t="n">
        <v>0</v>
      </c>
      <c r="LR41" s="48" t="n"/>
      <c r="LS41" s="8" t="n">
        <v>0</v>
      </c>
      <c r="LT41" s="8" t="n">
        <v>0</v>
      </c>
      <c r="LU41" s="8" t="n">
        <v>0</v>
      </c>
      <c r="LV41" s="8" t="n">
        <v>0</v>
      </c>
      <c r="LW41" s="8" t="n">
        <v>0</v>
      </c>
      <c r="LX41" s="8" t="n">
        <v>0</v>
      </c>
      <c r="LY41" s="8" t="n">
        <v>0</v>
      </c>
      <c r="LZ41" s="8" t="n">
        <v>0</v>
      </c>
      <c r="MA41" s="8" t="n">
        <v>0</v>
      </c>
      <c r="MB41" s="48" t="inlineStr">
        <is>
          <t>Tidak</t>
        </is>
      </c>
      <c r="MC41" s="8" t="n">
        <v>0</v>
      </c>
      <c r="MD41" s="8" t="n">
        <v>0</v>
      </c>
      <c r="ME41" s="8" t="n">
        <v>0</v>
      </c>
      <c r="MF41" s="8" t="n">
        <v>0</v>
      </c>
      <c r="MG41" s="8" t="n">
        <v>0</v>
      </c>
      <c r="MH41" s="8" t="n">
        <v>0</v>
      </c>
      <c r="MI41" s="48" t="n"/>
      <c r="MJ41" s="48" t="n"/>
      <c r="MK41" s="48" t="n"/>
      <c r="ML41" s="48" t="n"/>
      <c r="MM41" s="48" t="n"/>
      <c r="MN41" s="48" t="n"/>
      <c r="MO41" s="48" t="n"/>
      <c r="MP41" s="48" t="n"/>
      <c r="MQ41" s="48" t="n"/>
      <c r="MR41" s="8" t="n">
        <v>0</v>
      </c>
      <c r="MS41" s="48" t="n"/>
      <c r="MT41" s="8" t="n">
        <v>0</v>
      </c>
      <c r="MU41" s="48" t="inlineStr">
        <is>
          <t>Tidak</t>
        </is>
      </c>
      <c r="MV41" s="48" t="n"/>
      <c r="MW41" s="48" t="n"/>
      <c r="MX41" s="48" t="n"/>
      <c r="MY41" s="48" t="n"/>
      <c r="MZ41" s="48" t="n"/>
      <c r="NA41" s="48" t="n"/>
      <c r="NB41" s="48" t="n"/>
      <c r="NC41" s="48" t="n"/>
      <c r="ND41" s="48" t="n"/>
      <c r="NE41" s="48" t="n"/>
      <c r="NF41" s="48" t="n"/>
      <c r="NG41" s="48" t="n"/>
      <c r="NH41" s="48" t="n"/>
      <c r="NI41" s="48" t="n"/>
      <c r="NJ41" s="48" t="n"/>
      <c r="NK41" s="48" t="n"/>
      <c r="NL41" s="48" t="inlineStr">
        <is>
          <t>Ya</t>
        </is>
      </c>
      <c r="NM41" s="48" t="inlineStr">
        <is>
          <t>Kombinasi dana mandiri dan dana hibah</t>
        </is>
      </c>
      <c r="NN41" s="48" t="inlineStr">
        <is>
          <t>7.000.001-9.000.000</t>
        </is>
      </c>
      <c r="NO41" s="48" t="inlineStr">
        <is>
          <t>Program yayasan/NGO</t>
        </is>
      </c>
      <c r="NP41" s="48" t="n"/>
      <c r="NQ41" s="48" t="n"/>
      <c r="NR41" s="48" t="n"/>
      <c r="NS41" s="48" t="n"/>
      <c r="NT41" s="48" t="n"/>
      <c r="NU41" s="48" t="n"/>
      <c r="NV41" s="48" t="inlineStr">
        <is>
          <t>Anggota keluarga - Laki-laki dewasa</t>
        </is>
      </c>
      <c r="NW41" s="48" t="n"/>
      <c r="NX41" s="48" t="inlineStr">
        <is>
          <t>Sedikit meningkat</t>
        </is>
      </c>
      <c r="NY41" s="8" t="n">
        <v>0</v>
      </c>
      <c r="NZ41" s="8" t="n">
        <v>0</v>
      </c>
      <c r="OA41" s="8" t="n">
        <v>0</v>
      </c>
      <c r="OB41" s="8" t="n">
        <v>0</v>
      </c>
      <c r="OC41" s="8" t="n">
        <v>0</v>
      </c>
      <c r="OD41" s="8" t="n">
        <v>0</v>
      </c>
      <c r="OE41" s="48" t="inlineStr">
        <is>
          <t>Lebih baik</t>
        </is>
      </c>
      <c r="OF41" s="48" t="inlineStr">
        <is>
          <t>Lebih baik (beda waktu memasak 5-30 menit, ATAU tidak lagi ada rasa/bau makanan yang berubah, ATAU alasan lainnya)</t>
        </is>
      </c>
      <c r="OG41" s="48" t="inlineStr">
        <is>
          <t>Tidak</t>
        </is>
      </c>
      <c r="OH41" s="8" t="n">
        <v>0</v>
      </c>
      <c r="OI41" s="8" t="n">
        <v>0</v>
      </c>
      <c r="OJ41" s="8" t="n">
        <v>0</v>
      </c>
      <c r="OK41" s="8" t="n">
        <v>0</v>
      </c>
      <c r="OL41" s="8" t="n">
        <v>0</v>
      </c>
      <c r="OM41" s="8" t="n">
        <v>0</v>
      </c>
      <c r="ON41" s="8" t="n">
        <v>0</v>
      </c>
      <c r="OO41" s="8" t="n">
        <v>0</v>
      </c>
      <c r="OP41" s="48">
        <f>VLOOKUP(AG41,'BUS 2'!$G$1:$CU$424,2,0)</f>
        <v/>
      </c>
      <c r="OQ41" s="8">
        <f>VLOOKUP(AG41,'BUS 2'!$G$1:$CU$424,3,0)</f>
        <v/>
      </c>
      <c r="OR41" s="8">
        <f>VLOOKUP(AG41,'BUS 2'!$G$1:$CU$424,4,0)</f>
        <v/>
      </c>
      <c r="OS41" s="8">
        <f>VLOOKUP(AG41,'BUS 2'!$G$1:$CU$424,5,0)</f>
        <v/>
      </c>
      <c r="OT41" s="8">
        <f>VLOOKUP(AG41,'BUS 2'!$G$1:$CU$424,6,0)</f>
        <v/>
      </c>
      <c r="OU41" s="8">
        <f>VLOOKUP(AG41,'BUS 2'!$G$1:$CU$424,7,0)</f>
        <v/>
      </c>
      <c r="OV41" s="8">
        <f>VLOOKUP(AG41,'BUS 2'!$G$1:$CU$424,8,0)</f>
        <v/>
      </c>
      <c r="OW41" s="8">
        <f>VLOOKUP(AG41,'BUS 2'!$G$1:$CU$424,9,0)</f>
        <v/>
      </c>
      <c r="OX41" s="8">
        <f>VLOOKUP(AG41,'BUS 2'!$G$1:$CU$424,10,0)</f>
        <v/>
      </c>
      <c r="OY41" s="8">
        <f>VLOOKUP(AG41,'BUS 2'!$G$1:$CU$424,11,0)</f>
        <v/>
      </c>
      <c r="OZ41" s="8">
        <f>VLOOKUP(AG41,'BUS 2'!$G$1:$CU$424,12,0)</f>
        <v/>
      </c>
      <c r="PA41" s="8">
        <f>VLOOKUP(AG41,'BUS 2'!$G$1:$CU$424,13,0)</f>
        <v/>
      </c>
      <c r="PB41" s="8">
        <f>VLOOKUP(AG41,'BUS 2'!$G$1:$CU$424,14,0)</f>
        <v/>
      </c>
      <c r="PC41" s="8">
        <f>VLOOKUP(AG41,'BUS 2'!$G$1:$CU$424,15,0)</f>
        <v/>
      </c>
      <c r="PD41" s="8">
        <f>VLOOKUP(AG41,'BUS 2'!$G$1:$CU$424,16,0)</f>
        <v/>
      </c>
      <c r="PE41" s="8">
        <f>VLOOKUP(AG41,'BUS 2'!$G$1:$CU$424,17,0)</f>
        <v/>
      </c>
      <c r="PF41" s="8">
        <f>VLOOKUP(AG41,'BUS 2'!$G$1:$CU$424,18,0)</f>
        <v/>
      </c>
      <c r="PG41" s="8">
        <f>VLOOKUP(AG41,'BUS 2'!$G$1:$CU$424,19,0)</f>
        <v/>
      </c>
      <c r="PH41" s="8">
        <f>VLOOKUP(AG41,'BUS 2'!$G$1:$CU$424,20,0)</f>
        <v/>
      </c>
      <c r="PI41" s="8">
        <f>VLOOKUP(AG41,'BUS 2'!$G$1:$CU$424,21,0)</f>
        <v/>
      </c>
      <c r="PJ41" s="8">
        <f>VLOOKUP(AG41,'BUS 2'!$G$1:$CU$424,22,0)</f>
        <v/>
      </c>
      <c r="PK41" s="8">
        <f>VLOOKUP(AG41,'BUS 2'!$G$1:$CU$424,23,0)</f>
        <v/>
      </c>
      <c r="PL41" s="8">
        <f>VLOOKUP(AG41,'BUS 2'!$G$1:$CU$424,24,0)</f>
        <v/>
      </c>
      <c r="PM41" s="8">
        <f>VLOOKUP(AG41,'BUS 2'!$G$1:$CU$424,25,0)</f>
        <v/>
      </c>
      <c r="PN41" s="8">
        <f>VLOOKUP(AG41,'BUS 2'!$G$1:$CU$424,26,0)</f>
        <v/>
      </c>
      <c r="PO41" s="8">
        <f>VLOOKUP(AG41,'BUS 2'!$G$1:$CU$424,27,0)</f>
        <v/>
      </c>
      <c r="PP41" s="8">
        <f>VLOOKUP(AG41,'BUS 2'!$G$1:$CU$424,28,0)</f>
        <v/>
      </c>
      <c r="PQ41" s="8">
        <f>VLOOKUP(AG41,'BUS 2'!$G$1:$CU$424,29,0)</f>
        <v/>
      </c>
      <c r="PR41" s="8">
        <f>VLOOKUP(AG41,'BUS 2'!$G$1:$CU$424,30,0)</f>
        <v/>
      </c>
      <c r="PS41" s="8">
        <f>VLOOKUP(AG41,'BUS 2'!$G$1:$CU$424,31,0)</f>
        <v/>
      </c>
      <c r="PT41" s="48" t="inlineStr">
        <is>
          <t>1-Disebarkan ke lahan terbuka</t>
        </is>
      </c>
      <c r="PU41" s="8" t="n">
        <v>1</v>
      </c>
      <c r="PV41" s="8" t="n">
        <v>0</v>
      </c>
      <c r="PW41" s="8" t="n">
        <v>0</v>
      </c>
      <c r="PX41" s="8" t="n">
        <v>0</v>
      </c>
      <c r="PY41" s="8" t="n">
        <v>0</v>
      </c>
      <c r="PZ41" s="8" t="n">
        <v>0</v>
      </c>
      <c r="QA41" s="8" t="n">
        <v>1</v>
      </c>
      <c r="QB41" s="8" t="n">
        <v>0</v>
      </c>
      <c r="QC41" s="8" t="n">
        <v>0</v>
      </c>
      <c r="QD41" s="8" t="n">
        <v>0</v>
      </c>
      <c r="QE41" s="48" t="n"/>
      <c r="QF41" s="48" t="n"/>
      <c r="QG41" s="48" t="n"/>
      <c r="QH41" s="48" t="n"/>
      <c r="QI41" s="48" t="n"/>
      <c r="QJ41" s="48" t="n"/>
      <c r="QK41" s="48" t="n"/>
      <c r="QL41" s="48" t="n"/>
      <c r="QM41" s="48" t="n"/>
      <c r="QN41" s="48" t="n"/>
      <c r="QO41" s="48" t="n"/>
      <c r="QP41" s="48" t="n"/>
      <c r="QQ41" s="48" t="n"/>
      <c r="QR41" s="48" t="n"/>
      <c r="QS41" s="48" t="n"/>
      <c r="QT41" s="48" t="n"/>
      <c r="QU41" s="48" t="n"/>
      <c r="QV41" s="48" t="n"/>
      <c r="QW41" s="48" t="n"/>
      <c r="QX41" s="48" t="n"/>
      <c r="QY41" s="48" t="n"/>
      <c r="QZ41" s="48" t="n"/>
      <c r="RA41" s="48" t="n"/>
      <c r="RB41" s="48" t="n"/>
      <c r="RC41" s="48" t="n"/>
      <c r="RD41" s="48" t="n"/>
      <c r="RE41" s="48" t="n"/>
      <c r="RF41" s="48" t="n"/>
      <c r="RG41" s="48" t="n"/>
      <c r="RH41" s="48" t="n"/>
      <c r="RI41" s="48" t="n"/>
      <c r="RJ41" s="48" t="n"/>
      <c r="RK41" s="48" t="n"/>
      <c r="RL41" s="48" t="n"/>
      <c r="RM41" s="48" t="n"/>
      <c r="RN41" s="48" t="n"/>
      <c r="RO41" s="48" t="n"/>
      <c r="RP41" s="48" t="n"/>
      <c r="RQ41" s="48" t="n"/>
      <c r="RR41" s="48" t="n"/>
      <c r="RS41" s="48" t="n"/>
      <c r="RT41" s="48" t="n"/>
      <c r="RU41" s="48" t="n"/>
      <c r="RV41" s="48" t="n"/>
      <c r="RW41" s="48" t="n"/>
      <c r="RX41" s="48" t="n"/>
      <c r="RY41" s="48" t="n"/>
      <c r="RZ41" s="48" t="n"/>
      <c r="SA41" s="48" t="n"/>
      <c r="SB41" s="48" t="n"/>
      <c r="SC41" s="48" t="n"/>
      <c r="SD41" s="48" t="n"/>
      <c r="SE41" s="48" t="n"/>
      <c r="SF41" s="48" t="n"/>
      <c r="SG41" s="48" t="n"/>
      <c r="SH41" s="48" t="n"/>
      <c r="SI41" s="48" t="n"/>
      <c r="SJ41" s="48" t="n"/>
      <c r="SK41" s="48" t="n"/>
      <c r="SL41" s="48" t="n"/>
      <c r="SM41" s="48" t="n"/>
      <c r="SN41" s="48" t="n"/>
      <c r="SO41" s="48" t="n"/>
      <c r="SP41" s="48" t="n"/>
      <c r="SQ41" s="48" t="n"/>
      <c r="SR41" s="48" t="n"/>
      <c r="SS41" s="48" t="n"/>
      <c r="ST41" s="48" t="n"/>
      <c r="SU41" s="48" t="n"/>
      <c r="SV41" s="48" t="n"/>
      <c r="SW41" s="48" t="n"/>
      <c r="SX41" s="48" t="n"/>
      <c r="SY41" s="8">
        <f>VLOOKUP(AG41,'BUS 2'!$G$1:$CU$424,33,0)</f>
        <v/>
      </c>
      <c r="SZ41" s="48">
        <f>VLOOKUP(AG41,'BUS 2'!$G$1:$CU$424,34,0)</f>
        <v/>
      </c>
      <c r="TA41" s="48">
        <f>VLOOKUP(AG41,'BUS 2'!$G$1:$CU$424,35,0)</f>
        <v/>
      </c>
      <c r="TB41" s="48">
        <f>VLOOKUP(AG41,'BUS 2'!$G$1:$CU$424,36,0)</f>
        <v/>
      </c>
      <c r="TC41" s="48">
        <f>VLOOKUP(AG41,'BUS 2'!$G$1:$CU$424,37,0)</f>
        <v/>
      </c>
      <c r="TD41" s="48">
        <f>VLOOKUP(AG41,'BUS 2'!$G$1:$CU$424,38,0)</f>
        <v/>
      </c>
      <c r="TE41" s="48">
        <f>VLOOKUP(AG41,'BUS 2'!$G$1:$CU$424,39,0)</f>
        <v/>
      </c>
      <c r="TF41" s="48">
        <f>VLOOKUP(AG41,'BUS 2'!$G$1:$CU$424,40,0)</f>
        <v/>
      </c>
      <c r="TG41" s="8">
        <f>VLOOKUP(AG41,'BUS 2'!$G$1:$CU$424,42,0)</f>
        <v/>
      </c>
      <c r="TH41" s="8">
        <f>VLOOKUP(AG41,'BUS 2'!$G$1:$CU$424,43,0)</f>
        <v/>
      </c>
      <c r="TI41" s="8">
        <f>VLOOKUP(AG41,'BUS 2'!$G$1:$CU$424,44,0)</f>
        <v/>
      </c>
      <c r="TJ41" s="8">
        <f>VLOOKUP(AG41,'BUS 2'!$G$1:$CU$424,45,0)</f>
        <v/>
      </c>
      <c r="TK41" s="8">
        <f>VLOOKUP(AG41,'BUS 2'!$G$1:$CU$424,46,0)</f>
        <v/>
      </c>
      <c r="TL41" s="8">
        <f>VLOOKUP(AG41,'BUS 2'!$G$1:$CU$424,47,0)</f>
        <v/>
      </c>
      <c r="TM41" s="8">
        <f>VLOOKUP(AG41,'BUS 2'!$G$1:$CU$424,48,0)</f>
        <v/>
      </c>
      <c r="TN41" s="8">
        <f>VLOOKUP(AG41,'BUS 2'!$G$1:$CU$424,49,0)</f>
        <v/>
      </c>
      <c r="TO41" s="8">
        <f>VLOOKUP(AG41,'BUS 2'!$G$1:$CU$424,50,0)</f>
        <v/>
      </c>
      <c r="TP41" s="8">
        <f>VLOOKUP(AG41,'BUS 2'!$G$1:$CU$424,51,0)</f>
        <v/>
      </c>
      <c r="TQ41" s="8">
        <f>VLOOKUP(AG41,'BUS 2'!$G$1:$CU$424,52,0)</f>
        <v/>
      </c>
      <c r="TR41" s="8">
        <f>VLOOKUP(AG41,'BUS 2'!$G$1:$CU$424,53,0)</f>
        <v/>
      </c>
      <c r="TS41" s="48">
        <f>VLOOKUP(AG41,'BUS 2'!$G$1:$CU$424,54,0)</f>
        <v/>
      </c>
      <c r="TT41" s="48">
        <f>VLOOKUP(AG41,'BUS 2'!$G$1:$CU$424,55,0)</f>
        <v/>
      </c>
      <c r="TU41" s="48">
        <f>VLOOKUP(AG41,'BUS 2'!$G$1:$CU$424,56,0)</f>
        <v/>
      </c>
      <c r="TV41" s="48">
        <f>VLOOKUP(AG41,'BUS 2'!$G$1:$CU$424,57,0)</f>
        <v/>
      </c>
      <c r="TW41" s="48">
        <f>VLOOKUP(AG41,'BUS 2'!$G$1:$CU$424,58,0)</f>
        <v/>
      </c>
      <c r="TX41" s="48">
        <f>VLOOKUP(AG41,'BUS 2'!$G$1:$CU$424,59,0)</f>
        <v/>
      </c>
      <c r="TY41" s="48">
        <f>VLOOKUP(AG41,'BUS 2'!$G$1:$CU$424,60,0)</f>
        <v/>
      </c>
      <c r="TZ41" s="48">
        <f>VLOOKUP(AG41,'BUS 2'!$G$1:$CU$424,61,0)</f>
        <v/>
      </c>
      <c r="UA41" s="48">
        <f>VLOOKUP(AG41,'BUS 2'!$G$1:$CU$424,62,0)</f>
        <v/>
      </c>
      <c r="UB41" s="48">
        <f>VLOOKUP(AG41,'BUS 2'!$G$1:$CU$424,63,0)</f>
        <v/>
      </c>
      <c r="UC41" s="48">
        <f>VLOOKUP(AG41,'BUS 2'!$G$1:$CU$424,64,0)</f>
        <v/>
      </c>
      <c r="UD41" s="48">
        <f>VLOOKUP(AG41,'BUS 2'!$G$1:$CU$424,65,0)</f>
        <v/>
      </c>
      <c r="UE41" s="48">
        <f>VLOOKUP(AG41,'BUS 2'!$G$1:$CU$424,66,0)</f>
        <v/>
      </c>
      <c r="UF41" s="48">
        <f>VLOOKUP(AG41,'BUS 2'!$G$1:$CU$424,67,0)</f>
        <v/>
      </c>
      <c r="UG41" s="48">
        <f>VLOOKUP(AG41,'BUS 2'!$G$1:$CU$424,68,0)</f>
        <v/>
      </c>
      <c r="UH41" s="48">
        <f>VLOOKUP(AG41,'BUS 2'!$G$1:$CU$424,69,0)</f>
        <v/>
      </c>
      <c r="UI41" s="48">
        <f>VLOOKUP(AG41,'BUS 2'!$G$1:$CU$424,70,0)</f>
        <v/>
      </c>
      <c r="UJ41" s="48">
        <f>VLOOKUP(AG41,'BUS 2'!$G$1:$CU$424,71,0)</f>
        <v/>
      </c>
      <c r="UK41" s="48">
        <f>VLOOKUP(AG41,'BUS 2'!$G$1:$CU$424,72,0)</f>
        <v/>
      </c>
      <c r="UL41" s="48">
        <f>VLOOKUP(AG41,'BUS 2'!$G$1:$CU$424,73,0)</f>
        <v/>
      </c>
      <c r="UM41" s="48">
        <f>VLOOKUP(AG41,'BUS 2'!$G$1:$CU$424,74,0)</f>
        <v/>
      </c>
      <c r="UN41" s="48">
        <f>VLOOKUP(AG41,'BUS 2'!$G$1:$CU$424,75,0)</f>
        <v/>
      </c>
      <c r="UO41" s="48">
        <f>VLOOKUP(AG41,'BUS 2'!$G$1:$CU$424,76,0)</f>
        <v/>
      </c>
      <c r="UP41" s="48">
        <f>VLOOKUP(AG41,'BUS 2'!$G$1:$CU$424,77,0)</f>
        <v/>
      </c>
      <c r="UQ41" s="48">
        <f>VLOOKUP(AG41,'BUS 2'!$G$1:$CU$424,78,0)</f>
        <v/>
      </c>
      <c r="UR41" s="48">
        <f>VLOOKUP(AG41,'BUS 2'!$G$1:$CU$424,79,0)</f>
        <v/>
      </c>
      <c r="US41" s="48">
        <f>VLOOKUP(AG41,'BUS 2'!$G$1:$CU$424,80,0)</f>
        <v/>
      </c>
      <c r="UT41" s="48">
        <f>VLOOKUP(AG41,'BUS 2'!$G$1:$CU$424,81,0)</f>
        <v/>
      </c>
      <c r="UU41" s="48" t="n"/>
      <c r="UV41" s="48" t="n"/>
      <c r="UW41" s="48" t="n"/>
      <c r="UX41" s="48" t="n"/>
      <c r="UY41" s="48" t="n"/>
      <c r="UZ41" s="48" t="n"/>
      <c r="VA41" s="48" t="n"/>
      <c r="VB41" s="48" t="n"/>
      <c r="VC41" s="48" t="n"/>
      <c r="VD41" s="48" t="n"/>
      <c r="VE41" s="48" t="n"/>
      <c r="VF41" s="48" t="n"/>
      <c r="VG41" s="48" t="n"/>
      <c r="VH41" s="48" t="n"/>
      <c r="VI41" s="48" t="n"/>
      <c r="VJ41" s="48" t="n"/>
      <c r="VK41" s="48" t="n"/>
      <c r="VL41" s="48" t="n"/>
      <c r="VM41" s="48" t="n"/>
      <c r="VN41" s="48" t="n"/>
      <c r="VO41" s="48" t="n"/>
      <c r="VP41" s="48" t="n"/>
      <c r="VQ41" s="48" t="n"/>
      <c r="VR41" s="48" t="n"/>
      <c r="VS41" s="48" t="n"/>
      <c r="VT41" s="48" t="n"/>
      <c r="VU41" s="48" t="n"/>
      <c r="VV41" s="48" t="n"/>
      <c r="VW41" s="48" t="n"/>
      <c r="VX41" s="48" t="n"/>
      <c r="VY41" s="48" t="n"/>
      <c r="VZ41" s="48" t="n"/>
      <c r="WA41" s="48" t="n"/>
      <c r="WB41" s="48" t="n"/>
      <c r="WC41" s="48" t="n"/>
      <c r="WD41" s="48" t="n"/>
      <c r="WE41" s="48" t="n"/>
      <c r="WF41" s="48" t="n"/>
      <c r="WG41" s="48" t="n"/>
      <c r="WH41" s="48" t="n"/>
      <c r="WI41" s="48" t="n"/>
      <c r="WJ41" s="48" t="n"/>
      <c r="WK41" s="48" t="n"/>
      <c r="WL41" s="48" t="n"/>
      <c r="WM41" s="48" t="n"/>
      <c r="WN41" s="48" t="n"/>
      <c r="WO41" s="48" t="n"/>
      <c r="WP41" s="48" t="n"/>
      <c r="WQ41" s="48" t="n"/>
      <c r="WR41" s="48" t="n"/>
      <c r="WS41" s="48" t="n"/>
      <c r="WT41" s="48" t="n"/>
      <c r="WU41" s="48" t="n"/>
      <c r="WV41" s="48" t="n"/>
      <c r="WW41" s="48" t="n"/>
      <c r="WX41" s="48" t="n"/>
      <c r="WY41" s="48" t="n"/>
      <c r="WZ41" s="48" t="n"/>
      <c r="XA41" s="48" t="n"/>
      <c r="XB41" s="48" t="n"/>
      <c r="XC41" s="48" t="n"/>
      <c r="XD41" s="48" t="n"/>
      <c r="XE41" s="48" t="n"/>
      <c r="XF41" s="48" t="n"/>
      <c r="XG41" s="48" t="n"/>
      <c r="XH41" s="48" t="n"/>
      <c r="XI41" s="48" t="n"/>
      <c r="XJ41" s="48" t="n"/>
      <c r="XK41" s="48" t="n"/>
      <c r="XL41" s="48" t="n"/>
      <c r="XM41" s="48" t="n"/>
      <c r="XN41" s="48" t="n"/>
      <c r="XO41" s="48" t="n"/>
      <c r="XP41" s="48" t="n"/>
      <c r="XQ41" s="48" t="n"/>
      <c r="XR41" s="48" t="n"/>
      <c r="XS41" s="48" t="n"/>
      <c r="XT41" s="48" t="n"/>
      <c r="XU41" s="48" t="n"/>
      <c r="XV41" s="48" t="n"/>
      <c r="XW41" s="48" t="n"/>
      <c r="XX41" s="48" t="n"/>
      <c r="XY41" s="48" t="n"/>
      <c r="XZ41" s="48" t="n"/>
      <c r="YA41" s="48" t="n"/>
      <c r="YB41" s="48" t="n"/>
      <c r="YC41" s="48" t="n"/>
      <c r="YD41" s="48" t="n"/>
      <c r="YE41" s="48" t="n"/>
      <c r="YF41" s="48" t="n"/>
      <c r="YG41" s="48" t="n"/>
      <c r="YH41" s="48" t="n"/>
      <c r="YI41" s="48" t="n"/>
      <c r="YJ41" s="48" t="n"/>
      <c r="YK41" s="48" t="n"/>
      <c r="YL41" s="48" t="n"/>
      <c r="YM41" s="48" t="n"/>
      <c r="YN41" s="48" t="n"/>
      <c r="YO41" s="48" t="n"/>
      <c r="YP41" s="48" t="n"/>
      <c r="YQ41" s="48" t="n"/>
      <c r="YR41" s="48" t="n"/>
      <c r="YS41" s="48" t="n"/>
      <c r="YT41" s="48" t="n"/>
      <c r="YU41" s="48" t="n"/>
      <c r="YV41" s="48" t="n"/>
      <c r="YW41" s="48" t="n"/>
      <c r="YX41" s="48" t="n"/>
      <c r="YY41" s="48" t="n"/>
      <c r="YZ41" s="48" t="n"/>
      <c r="ZA41" s="48" t="n"/>
      <c r="ZB41" s="48" t="n"/>
      <c r="ZC41" s="48" t="n"/>
      <c r="ZD41" s="48" t="n"/>
      <c r="ZE41" s="48" t="n"/>
      <c r="ZF41" s="48" t="n"/>
      <c r="ZG41" s="48" t="n"/>
      <c r="ZH41" s="48" t="n"/>
      <c r="ZI41" s="48" t="n"/>
      <c r="ZJ41" s="48" t="n"/>
      <c r="ZK41" s="48" t="n"/>
      <c r="ZL41" s="48" t="n"/>
      <c r="ZM41" s="48" t="n"/>
      <c r="ZN41" s="48" t="n"/>
      <c r="ZO41" s="48" t="n"/>
      <c r="ZP41" s="48" t="n"/>
      <c r="ZQ41" s="48" t="n"/>
      <c r="ZR41" s="48" t="n"/>
      <c r="ZS41" s="48" t="n"/>
      <c r="ZT41" s="48" t="n"/>
      <c r="ZU41" s="48" t="n"/>
      <c r="ZV41" s="48" t="n"/>
      <c r="ZW41" s="48" t="n"/>
      <c r="ZX41" s="48" t="n"/>
      <c r="ZY41" s="48" t="n"/>
      <c r="ZZ41" s="48" t="n"/>
      <c r="AAA41" s="48" t="n"/>
      <c r="AAB41" s="48" t="n"/>
      <c r="AAC41" s="48" t="n"/>
      <c r="AAD41" s="48" t="n"/>
      <c r="AAE41" s="48" t="n"/>
      <c r="AAF41" s="48" t="n"/>
      <c r="AAG41" s="48" t="n"/>
      <c r="AAH41" s="48" t="n"/>
      <c r="AAI41" s="48" t="n"/>
      <c r="AAJ41" s="48" t="n"/>
      <c r="AAK41" s="48" t="n"/>
      <c r="AAL41" s="48" t="inlineStr">
        <is>
          <t>Tidak</t>
        </is>
      </c>
      <c r="AAM41" s="48" t="n"/>
      <c r="AAN41" s="48" t="n"/>
      <c r="AAO41" s="48" t="n"/>
      <c r="AAP41" s="48" t="n"/>
      <c r="AAQ41" s="48" t="n"/>
      <c r="AAR41" s="48" t="inlineStr">
        <is>
          <t>Ya</t>
        </is>
      </c>
      <c r="AAS41" s="48" t="inlineStr">
        <is>
          <t>Mengetahui</t>
        </is>
      </c>
      <c r="AAT41" s="48" t="inlineStr">
        <is>
          <t>Digunakan untuk pupuk di lahan pertanian sendiri Diberikan gratis ke orang lain</t>
        </is>
      </c>
      <c r="AAU41" s="8" t="n">
        <v>1</v>
      </c>
      <c r="AAV41" s="8" t="n">
        <v>0</v>
      </c>
      <c r="AAW41" s="8" t="n">
        <v>0</v>
      </c>
      <c r="AAX41" s="8" t="n">
        <v>0</v>
      </c>
      <c r="AAY41" s="8" t="n">
        <v>1</v>
      </c>
      <c r="AAZ41" s="8" t="n">
        <v>0</v>
      </c>
      <c r="ABA41" s="8" t="n">
        <v>0</v>
      </c>
      <c r="ABB41" s="48" t="inlineStr">
        <is>
          <t>Pupuk cair untuk tanaman</t>
        </is>
      </c>
      <c r="ABC41" s="8" t="n">
        <v>1</v>
      </c>
      <c r="ABD41" s="8" t="n">
        <v>0</v>
      </c>
      <c r="ABE41" s="8" t="n">
        <v>0</v>
      </c>
      <c r="ABF41" s="8" t="n">
        <v>0</v>
      </c>
      <c r="ABG41" s="8" t="n">
        <v>0</v>
      </c>
      <c r="ABH41" s="48" t="n"/>
      <c r="ABI41" s="48" t="n"/>
      <c r="ABJ41" s="48" t="n"/>
      <c r="ABK41" s="48" t="n"/>
      <c r="ABL41" s="48" t="n"/>
      <c r="ABM41" s="48" t="n"/>
      <c r="ABN41" s="48" t="n"/>
      <c r="ABO41" s="48" t="n"/>
      <c r="ABP41" s="48" t="n"/>
      <c r="ABQ41" s="11" t="inlineStr">
        <is>
          <t>Rumput</t>
        </is>
      </c>
      <c r="ABR41" s="48" t="inlineStr">
        <is>
          <t>Sering ( 1 minggu 2 kali)</t>
        </is>
      </c>
      <c r="ABS41" s="8" t="n">
        <v>3000</v>
      </c>
      <c r="ABT41" s="48" t="n"/>
      <c r="ABU41" s="8" t="n">
        <v>0</v>
      </c>
      <c r="ABV41" s="8" t="n">
        <v>0</v>
      </c>
      <c r="ABW41" s="48" t="inlineStr">
        <is>
          <t>Urea</t>
        </is>
      </c>
      <c r="ABX41" s="48" t="n"/>
      <c r="ABY41" s="8" t="n">
        <v>50</v>
      </c>
      <c r="ABZ41" s="8" t="n">
        <v>4000</v>
      </c>
      <c r="ACA41" s="8" t="n">
        <v>0</v>
      </c>
      <c r="ACB41" s="8" t="n">
        <v>0</v>
      </c>
      <c r="ACC41" s="8" t="n">
        <v>0</v>
      </c>
      <c r="ACD41" s="8" t="n">
        <v>0</v>
      </c>
      <c r="ACE41" s="48" t="inlineStr">
        <is>
          <t>Ya</t>
        </is>
      </c>
      <c r="ACF41" s="48" t="inlineStr">
        <is>
          <t>Cukup meningkat</t>
        </is>
      </c>
      <c r="ACG41" s="48" t="inlineStr">
        <is>
          <t>Cukup meningkat</t>
        </is>
      </c>
      <c r="ACH41" s="48" t="inlineStr">
        <is>
          <t>Cukup meningkat</t>
        </is>
      </c>
      <c r="ACI41" s="48" t="n"/>
      <c r="ACJ41" s="48" t="n"/>
      <c r="ACK41" s="48" t="inlineStr">
        <is>
          <t>Ladang/sawah terlalu jauh, sulit untuk mengangkut ke sana</t>
        </is>
      </c>
      <c r="ACL41" s="8" t="n">
        <v>0</v>
      </c>
      <c r="ACM41" s="8" t="n">
        <v>0</v>
      </c>
      <c r="ACN41" s="8" t="n">
        <v>0</v>
      </c>
      <c r="ACO41" s="8" t="n">
        <v>1</v>
      </c>
      <c r="ACP41" s="8" t="n">
        <v>0</v>
      </c>
      <c r="ACQ41" s="8" t="n">
        <v>0</v>
      </c>
      <c r="ACR41" s="8" t="n">
        <v>0</v>
      </c>
      <c r="ACS41" s="48" t="n"/>
      <c r="ACT41" s="48" t="inlineStr">
        <is>
          <t>TIDAK</t>
        </is>
      </c>
      <c r="ACU41" s="48" t="inlineStr">
        <is>
          <t>Manfaat cukup signifikan, terasa di kehidupan sehari-hari</t>
        </is>
      </c>
      <c r="ACV41" s="48" t="inlineStr">
        <is>
          <t>Berkurang</t>
        </is>
      </c>
      <c r="ACW41" s="48" t="inlineStr">
        <is>
          <t>Anggota keluarga - Perempuan dewasa</t>
        </is>
      </c>
      <c r="ACX41" s="48" t="inlineStr">
        <is>
          <t>Setuju</t>
        </is>
      </c>
      <c r="ACY41" s="48" t="inlineStr">
        <is>
          <t>Anggota keluarga - Laki-laki dewasa Anggota keluarga - Perempuan dewasa</t>
        </is>
      </c>
      <c r="ACZ41" s="8" t="n">
        <v>1</v>
      </c>
      <c r="ADA41" s="8" t="n">
        <v>1</v>
      </c>
      <c r="ADB41" s="8" t="n">
        <v>0</v>
      </c>
      <c r="ADC41" s="8" t="n">
        <v>0</v>
      </c>
      <c r="ADD41" s="48" t="inlineStr">
        <is>
          <t>Puas</t>
        </is>
      </c>
      <c r="ADE41" s="48" t="inlineStr">
        <is>
          <t>Puas</t>
        </is>
      </c>
      <c r="ADF41" s="48" t="inlineStr">
        <is>
          <t>Puas</t>
        </is>
      </c>
      <c r="ADG41" s="48" t="inlineStr">
        <is>
          <t>Puas</t>
        </is>
      </c>
      <c r="ADH41" s="48" t="inlineStr">
        <is>
          <t>Tidak</t>
        </is>
      </c>
      <c r="ADI41" s="48" t="n"/>
      <c r="ADJ41" s="48" t="inlineStr">
        <is>
          <t>Puas</t>
        </is>
      </c>
      <c r="ADK41" s="48" t="n"/>
      <c r="ADL41" s="48" t="n"/>
      <c r="ADM41" s="48" t="n"/>
      <c r="ADN41" s="48" t="n"/>
      <c r="ADO41" s="48" t="n"/>
      <c r="ADP41" s="48" t="n"/>
      <c r="ADQ41" s="48" t="n"/>
      <c r="ADR41" s="48" t="n"/>
      <c r="ADS41" s="48" t="n"/>
      <c r="ADT41" s="48" t="n"/>
      <c r="ADU41" s="48" t="inlineStr">
        <is>
          <t>Menghubungi CPO atau pendamping Memperbaiki sendiri</t>
        </is>
      </c>
      <c r="ADV41" s="8" t="n">
        <v>0</v>
      </c>
      <c r="ADW41" s="8" t="n">
        <v>0</v>
      </c>
      <c r="ADX41" s="8" t="n">
        <v>0</v>
      </c>
      <c r="ADY41" s="8" t="n">
        <v>0</v>
      </c>
      <c r="ADZ41" s="8" t="n">
        <v>1</v>
      </c>
      <c r="AEA41" s="8" t="n">
        <v>1</v>
      </c>
      <c r="AEB41" s="8" t="n">
        <v>0</v>
      </c>
      <c r="AEC41" s="8" t="n">
        <v>0</v>
      </c>
      <c r="AED41" s="12" t="n"/>
      <c r="AEE41" s="13" t="inlineStr">
        <is>
          <t>Laki-laki dewasa</t>
        </is>
      </c>
      <c r="AEF41" s="23" t="n"/>
      <c r="AEG41" s="13" t="inlineStr">
        <is>
          <t>Menghubungi melalui rekan</t>
        </is>
      </c>
      <c r="AEH41" s="48" t="n"/>
      <c r="AEI41" s="11" t="inlineStr">
        <is>
          <t>Tidak ada</t>
        </is>
      </c>
      <c r="AEJ41" s="48" t="inlineStr">
        <is>
          <t>Kadang-kadang</t>
        </is>
      </c>
      <c r="AEK41" s="13" t="inlineStr">
        <is>
          <t>Mendapatkan subsidi</t>
        </is>
      </c>
      <c r="AEL41" s="15" t="n">
        <v>0</v>
      </c>
      <c r="AEM41" s="15" t="n">
        <v>0</v>
      </c>
      <c r="AEN41" s="15" t="n">
        <v>0</v>
      </c>
      <c r="AEO41" s="15" t="n">
        <v>0</v>
      </c>
      <c r="AEP41" s="15" t="n">
        <v>0</v>
      </c>
      <c r="AEQ41" s="15" t="n">
        <v>0</v>
      </c>
      <c r="AER41" s="15" t="n">
        <v>0</v>
      </c>
      <c r="AES41" s="15" t="n">
        <v>0</v>
      </c>
      <c r="AET41" s="15" t="n">
        <v>0</v>
      </c>
      <c r="AEU41" s="15" t="n">
        <v>0</v>
      </c>
      <c r="AEV41" s="15" t="n">
        <v>1</v>
      </c>
      <c r="AEW41" s="15" t="n">
        <v>0</v>
      </c>
      <c r="AEX41" s="48" t="n"/>
      <c r="AEY41" s="48" t="inlineStr">
        <is>
          <t>Mengurangi pengeluaran energi</t>
        </is>
      </c>
      <c r="AEZ41" s="48" t="n"/>
      <c r="AFA41" s="48" t="inlineStr">
        <is>
          <t>Yayasan Rumah Energi (YRE)</t>
        </is>
      </c>
      <c r="AFB41" s="48" t="n"/>
      <c r="AFC41" s="48" t="inlineStr">
        <is>
          <t>WhatsApp Image 2026-02-06 at 20.16.29-22_35_36.jpeg</t>
        </is>
      </c>
      <c r="AFD41" s="16" t="inlineStr">
        <is>
          <t>https://kf.kobotoolbox.org/api/v2/assets/avstPQqLr3Ab3ZdcVTXZ6f/data/666561318/attachments/attkoyQMbBvofBoa6rUFAfoZ/</t>
        </is>
      </c>
      <c r="AFE41" s="48" t="inlineStr">
        <is>
          <t>WhatsApp Image 2026-02-06 at 20.16.29 (1)-22_35_46.jpeg</t>
        </is>
      </c>
      <c r="AFF41" s="16" t="inlineStr">
        <is>
          <t>https://kf.kobotoolbox.org/api/v2/assets/avstPQqLr3Ab3ZdcVTXZ6f/data/666561318/attachments/attiZeE8Jw9aMHLxxzaQiQNy/</t>
        </is>
      </c>
      <c r="AFG41" s="48" t="inlineStr">
        <is>
          <t>manto</t>
        </is>
      </c>
      <c r="AFH41" s="48" t="n"/>
      <c r="AFI41" s="48" t="n"/>
    </row>
    <row r="42">
      <c r="A42" s="26" t="n">
        <v>46061</v>
      </c>
      <c r="B42" s="26" t="n">
        <v>46062</v>
      </c>
      <c r="C42" s="27" t="inlineStr">
        <is>
          <t>Marmanto</t>
        </is>
      </c>
      <c r="D42" s="27" t="inlineStr">
        <is>
          <t>Yahman</t>
        </is>
      </c>
      <c r="E42" s="28" t="n">
        <v>6287805758884</v>
      </c>
      <c r="F42" s="27" t="n"/>
      <c r="G42" s="28" t="n">
        <v>-7.23397612</v>
      </c>
      <c r="H42" s="28" t="n">
        <v>110.2724336</v>
      </c>
      <c r="I42" s="27" t="n"/>
      <c r="J42" s="28" t="n">
        <v>4.89</v>
      </c>
      <c r="K42" s="27" t="n"/>
      <c r="L42" s="27" t="n"/>
      <c r="M42" s="28" t="n">
        <v>-7.23397612</v>
      </c>
      <c r="N42" s="28" t="n">
        <v>110.2724</v>
      </c>
      <c r="O42" s="27" t="n"/>
      <c r="P42" s="28" t="n">
        <v>4.89</v>
      </c>
      <c r="Q42" s="27" t="n"/>
      <c r="R42" s="27" t="inlineStr">
        <is>
          <t>Jawa Tengah</t>
        </is>
      </c>
      <c r="S42" s="27" t="n"/>
      <c r="T42" s="27" t="n"/>
      <c r="U42" s="27" t="n"/>
      <c r="V42" s="27" t="n"/>
      <c r="W42" s="27" t="n"/>
      <c r="X42" s="27" t="n"/>
      <c r="Y42" s="27" t="n"/>
      <c r="Z42" s="27" t="n"/>
      <c r="AA42" s="27" t="n"/>
      <c r="AB42" s="27" t="n"/>
      <c r="AC42" s="27" t="inlineStr">
        <is>
          <t>Semarang</t>
        </is>
      </c>
      <c r="AD42" s="27" t="inlineStr">
        <is>
          <t>Getasan</t>
        </is>
      </c>
      <c r="AE42" s="27" t="inlineStr">
        <is>
          <t>Tajuk</t>
        </is>
      </c>
      <c r="AF42" s="27" t="inlineStr">
        <is>
          <t>SION</t>
        </is>
      </c>
      <c r="AG42" s="27" t="inlineStr">
        <is>
          <t>ONP0169</t>
        </is>
      </c>
      <c r="AH42" s="28" t="n">
        <v>6</v>
      </c>
      <c r="AI42" s="27" t="inlineStr">
        <is>
          <t>VPA2</t>
        </is>
      </c>
      <c r="AJ42" s="27" t="inlineStr">
        <is>
          <t>Tidak aktif</t>
        </is>
      </c>
      <c r="AK42" s="28" t="n">
        <v>52</v>
      </c>
      <c r="AL42" s="27" t="inlineStr">
        <is>
          <t>Laki-laki</t>
        </is>
      </c>
      <c r="AM42" s="27" t="inlineStr">
        <is>
          <t>Sudah menikah</t>
        </is>
      </c>
      <c r="AN42" s="27" t="inlineStr">
        <is>
          <t>SMA/Sederajat</t>
        </is>
      </c>
      <c r="AO42" s="27" t="inlineStr">
        <is>
          <t>Peternak</t>
        </is>
      </c>
      <c r="AP42" s="28" t="n">
        <v>0</v>
      </c>
      <c r="AQ42" s="28" t="n">
        <v>1</v>
      </c>
      <c r="AR42" s="28" t="n">
        <v>0</v>
      </c>
      <c r="AS42" s="28" t="n">
        <v>0</v>
      </c>
      <c r="AT42" s="28" t="n">
        <v>0</v>
      </c>
      <c r="AU42" s="28" t="n">
        <v>0</v>
      </c>
      <c r="AV42" s="28" t="n">
        <v>0</v>
      </c>
      <c r="AW42" s="28" t="n">
        <v>0</v>
      </c>
      <c r="AX42" s="27" t="n"/>
      <c r="AY42" s="27" t="inlineStr">
        <is>
          <t>Petani</t>
        </is>
      </c>
      <c r="AZ42" s="28" t="n">
        <v>1</v>
      </c>
      <c r="BA42" s="28" t="n">
        <v>0</v>
      </c>
      <c r="BB42" s="28" t="n">
        <v>0</v>
      </c>
      <c r="BC42" s="28" t="n">
        <v>0</v>
      </c>
      <c r="BD42" s="28" t="n">
        <v>0</v>
      </c>
      <c r="BE42" s="28" t="n">
        <v>0</v>
      </c>
      <c r="BF42" s="28" t="n">
        <v>0</v>
      </c>
      <c r="BG42" s="28" t="n">
        <v>0</v>
      </c>
      <c r="BH42" s="27" t="n"/>
      <c r="BI42" s="27" t="inlineStr">
        <is>
          <t>Rp2.500.000 - Rp3.500.000</t>
        </is>
      </c>
      <c r="BJ42" s="28" t="n">
        <v>2</v>
      </c>
      <c r="BK42" s="28" t="n">
        <v>4</v>
      </c>
      <c r="BL42" s="28" t="n">
        <v>1</v>
      </c>
      <c r="BM42" s="28" t="n">
        <v>0</v>
      </c>
      <c r="BN42" s="27" t="inlineStr">
        <is>
          <t>Milik sendiri</t>
        </is>
      </c>
      <c r="BO42" s="27" t="inlineStr">
        <is>
          <t>Permanen (dinding bata dan semen)</t>
        </is>
      </c>
      <c r="BP42" s="28" t="n">
        <v>1</v>
      </c>
      <c r="BQ42" s="28" t="n">
        <v>0</v>
      </c>
      <c r="BR42" s="28" t="n">
        <v>0</v>
      </c>
      <c r="BS42" s="28" t="n">
        <v>0</v>
      </c>
      <c r="BT42" s="28" t="n">
        <v>0</v>
      </c>
      <c r="BU42" s="27" t="n"/>
      <c r="BV42" s="27" t="inlineStr">
        <is>
          <t>Keramik/ubin</t>
        </is>
      </c>
      <c r="BW42" s="28" t="n">
        <v>0</v>
      </c>
      <c r="BX42" s="28" t="n">
        <v>0</v>
      </c>
      <c r="BY42" s="28" t="n">
        <v>1</v>
      </c>
      <c r="BZ42" s="28" t="n">
        <v>0</v>
      </c>
      <c r="CA42" s="28" t="n">
        <v>0</v>
      </c>
      <c r="CB42" s="27" t="n"/>
      <c r="CC42" s="27" t="inlineStr">
        <is>
          <t>Genting</t>
        </is>
      </c>
      <c r="CD42" s="28" t="n">
        <v>0</v>
      </c>
      <c r="CE42" s="28" t="n">
        <v>0</v>
      </c>
      <c r="CF42" s="28" t="n">
        <v>0</v>
      </c>
      <c r="CG42" s="28" t="n">
        <v>0</v>
      </c>
      <c r="CH42" s="28" t="n">
        <v>0</v>
      </c>
      <c r="CI42" s="28" t="n">
        <v>1</v>
      </c>
      <c r="CJ42" s="28" t="n">
        <v>0</v>
      </c>
      <c r="CK42" s="27" t="n"/>
      <c r="CL42" s="27" t="inlineStr">
        <is>
          <t>Ya</t>
        </is>
      </c>
      <c r="CM42" s="28" t="n">
        <v>2020</v>
      </c>
      <c r="CN42" s="27" t="inlineStr">
        <is>
          <t>BIOMIRU (PE/Polyethylene)</t>
        </is>
      </c>
      <c r="CO42" s="27" t="inlineStr">
        <is>
          <t>2 m³ (1 ekor sapi, ±1,5 jam memasak/hari, ±15 kg slurry/hari)</t>
        </is>
      </c>
      <c r="CP42" s="27" t="inlineStr">
        <is>
          <t>Anggota keluarga - laki-laki</t>
        </is>
      </c>
      <c r="CQ42" s="28" t="n">
        <v>0</v>
      </c>
      <c r="CR42" s="28" t="n">
        <v>0</v>
      </c>
      <c r="CS42" s="28" t="n">
        <v>0</v>
      </c>
      <c r="CT42" s="28" t="n">
        <v>0</v>
      </c>
      <c r="CU42" s="28" t="n">
        <v>1</v>
      </c>
      <c r="CV42" s="28" t="n">
        <v>0</v>
      </c>
      <c r="CW42" s="28" t="n">
        <v>0</v>
      </c>
      <c r="CX42" s="28" t="n">
        <v>0</v>
      </c>
      <c r="CY42" s="27" t="inlineStr">
        <is>
          <t>Anggota keluarga - laki-laki</t>
        </is>
      </c>
      <c r="CZ42" s="28" t="n">
        <v>1</v>
      </c>
      <c r="DA42" s="28" t="n">
        <v>0</v>
      </c>
      <c r="DB42" s="28" t="n">
        <v>0</v>
      </c>
      <c r="DC42" s="27" t="n"/>
      <c r="DD42" s="27" t="inlineStr">
        <is>
          <t>Anggota keluarga - laki-laki CPO atau pendamping</t>
        </is>
      </c>
      <c r="DE42" s="28" t="n">
        <v>1</v>
      </c>
      <c r="DF42" s="28" t="n">
        <v>0</v>
      </c>
      <c r="DG42" s="28" t="n">
        <v>1</v>
      </c>
      <c r="DH42" s="28" t="n">
        <v>0</v>
      </c>
      <c r="DI42" s="27" t="n"/>
      <c r="DJ42" s="27" t="inlineStr">
        <is>
          <t>Anggota keluarga - laki-laki CPO atau pendamping</t>
        </is>
      </c>
      <c r="DK42" s="28" t="n">
        <v>1</v>
      </c>
      <c r="DL42" s="28" t="n">
        <v>0</v>
      </c>
      <c r="DM42" s="28" t="n">
        <v>1</v>
      </c>
      <c r="DN42" s="28" t="n">
        <v>0</v>
      </c>
      <c r="DO42" s="27" t="n"/>
      <c r="DP42" s="28" t="n">
        <v>1</v>
      </c>
      <c r="DQ42" s="28" t="n">
        <v>0</v>
      </c>
      <c r="DR42" s="28" t="n">
        <v>0</v>
      </c>
      <c r="DS42" s="27" t="n"/>
      <c r="DT42" s="27" t="n"/>
      <c r="DU42" s="27" t="n"/>
      <c r="DV42" s="27" t="inlineStr">
        <is>
          <t>Tidak berfungsi sama sekali</t>
        </is>
      </c>
      <c r="DW42" s="27" t="inlineStr">
        <is>
          <t>&gt;1 tahun yang lalu</t>
        </is>
      </c>
      <c r="DX42" s="27" t="inlineStr">
        <is>
          <t>Lainnya</t>
        </is>
      </c>
      <c r="DY42" s="27" t="inlineStr">
        <is>
          <t>untuk model PE belum sesuai standart biogas sni , sehingga nyala cuman kecil dan sebentar sehingga tidak mencukupi user , program pilot projek YRE</t>
        </is>
      </c>
      <c r="DZ42" s="27" t="n"/>
      <c r="EA42" s="27" t="n"/>
      <c r="EB42" s="27" t="n"/>
      <c r="EC42" s="27" t="n"/>
      <c r="ED42" s="27" t="n"/>
      <c r="EE42" s="27" t="n"/>
      <c r="EF42" s="27" t="n"/>
      <c r="EG42" s="27" t="n"/>
      <c r="EH42" s="27" t="n"/>
      <c r="EI42" s="27" t="inlineStr">
        <is>
          <t>Lainnya</t>
        </is>
      </c>
      <c r="EJ42" s="28" t="n">
        <v>0</v>
      </c>
      <c r="EK42" s="28" t="n">
        <v>0</v>
      </c>
      <c r="EL42" s="28" t="n">
        <v>0</v>
      </c>
      <c r="EM42" s="28" t="n">
        <v>0</v>
      </c>
      <c r="EN42" s="28" t="n">
        <v>1</v>
      </c>
      <c r="EO42" s="27" t="inlineStr">
        <is>
          <t>projeck PE belum memnuhi standart</t>
        </is>
      </c>
      <c r="EP42" s="27" t="inlineStr">
        <is>
          <t>Ya, cukup jelas dan mudah diikuti</t>
        </is>
      </c>
      <c r="EQ42" s="27" t="inlineStr">
        <is>
          <t>Bukan pelatihan</t>
        </is>
      </c>
      <c r="ER42" s="27" t="inlineStr">
        <is>
          <t>Staff BIRU</t>
        </is>
      </c>
      <c r="ES42" s="28" t="n">
        <v>0</v>
      </c>
      <c r="ET42" s="28" t="n">
        <v>1</v>
      </c>
      <c r="EU42" s="28" t="n">
        <v>0</v>
      </c>
      <c r="EV42" s="28" t="n">
        <v>0</v>
      </c>
      <c r="EW42" s="27" t="n"/>
      <c r="EX42" s="27" t="inlineStr">
        <is>
          <t>Anggota keluarga - Laki-laki</t>
        </is>
      </c>
      <c r="EY42" s="28" t="n">
        <v>1</v>
      </c>
      <c r="EZ42" s="28" t="n">
        <v>0</v>
      </c>
      <c r="FA42" s="28" t="n">
        <v>0</v>
      </c>
      <c r="FB42" s="27" t="n"/>
      <c r="FC42" s="27" t="inlineStr">
        <is>
          <t>Jarang sekali</t>
        </is>
      </c>
      <c r="FD42" s="27" t="n"/>
      <c r="FE42" s="27" t="inlineStr">
        <is>
          <t>Mengetahui</t>
        </is>
      </c>
      <c r="FF42" s="27" t="inlineStr">
        <is>
          <t>Selalu (setiap hari)</t>
        </is>
      </c>
      <c r="FG42" s="27" t="inlineStr">
        <is>
          <t>Mengetahui</t>
        </is>
      </c>
      <c r="FH42" s="27" t="inlineStr">
        <is>
          <t>Cukup sering (2 minggu sekali)</t>
        </is>
      </c>
      <c r="FI42" s="27" t="inlineStr">
        <is>
          <t>Mengetahui</t>
        </is>
      </c>
      <c r="FJ42" s="27" t="inlineStr">
        <is>
          <t>Cukup sering (2 minggu sekali)</t>
        </is>
      </c>
      <c r="FK42" s="27" t="inlineStr">
        <is>
          <t>Mengetahui</t>
        </is>
      </c>
      <c r="FL42" s="27" t="inlineStr">
        <is>
          <t>Cukup sering (2 minggu sekali)</t>
        </is>
      </c>
      <c r="FM42" s="27" t="inlineStr">
        <is>
          <t>Mengetahui</t>
        </is>
      </c>
      <c r="FN42" s="27" t="inlineStr">
        <is>
          <t>Sering (setiap minggu)</t>
        </is>
      </c>
      <c r="FO42" s="27" t="inlineStr">
        <is>
          <t>Mengetahui</t>
        </is>
      </c>
      <c r="FP42" s="27" t="inlineStr">
        <is>
          <t>Cukup sering (2 minggu sekali)</t>
        </is>
      </c>
      <c r="FQ42" s="27" t="inlineStr">
        <is>
          <t>Mengetahui</t>
        </is>
      </c>
      <c r="FR42" s="27" t="inlineStr">
        <is>
          <t>Ya</t>
        </is>
      </c>
      <c r="FS42" s="27" t="inlineStr">
        <is>
          <t>Mengetahui</t>
        </is>
      </c>
      <c r="FT42" s="27" t="inlineStr">
        <is>
          <t>Ya, terkadang</t>
        </is>
      </c>
      <c r="FU42" s="27" t="inlineStr">
        <is>
          <t>Laki-laki dewasa</t>
        </is>
      </c>
      <c r="FV42" s="28" t="n">
        <v>1</v>
      </c>
      <c r="FW42" s="28" t="n">
        <v>0</v>
      </c>
      <c r="FX42" s="28" t="n">
        <v>0</v>
      </c>
      <c r="FY42" s="28" t="n">
        <v>0</v>
      </c>
      <c r="FZ42" s="27" t="inlineStr">
        <is>
          <t>Memahami</t>
        </is>
      </c>
      <c r="GA42" s="27" t="inlineStr">
        <is>
          <t>CPO Pelatihan</t>
        </is>
      </c>
      <c r="GB42" s="28" t="n">
        <v>1</v>
      </c>
      <c r="GC42" s="28" t="n">
        <v>1</v>
      </c>
      <c r="GD42" s="28" t="n">
        <v>0</v>
      </c>
      <c r="GE42" s="28" t="n">
        <v>0</v>
      </c>
      <c r="GF42" s="27" t="n"/>
      <c r="GG42" s="27" t="inlineStr">
        <is>
          <t>Sering</t>
        </is>
      </c>
      <c r="GH42" s="27" t="inlineStr">
        <is>
          <t>Tidak</t>
        </is>
      </c>
      <c r="GI42" s="27" t="n"/>
      <c r="GJ42" s="27" t="n"/>
      <c r="GK42" s="27" t="n"/>
      <c r="GL42" s="27" t="n"/>
      <c r="GM42" s="27" t="n"/>
      <c r="GN42" s="27" t="n"/>
      <c r="GO42" s="27" t="n"/>
      <c r="GP42" s="27" t="inlineStr">
        <is>
          <t>Penuh (100%)</t>
        </is>
      </c>
      <c r="GQ42" s="27" t="inlineStr">
        <is>
          <t>Kayu bakar LPG</t>
        </is>
      </c>
      <c r="GR42" s="28" t="n">
        <v>1</v>
      </c>
      <c r="GS42" s="28" t="n">
        <v>1</v>
      </c>
      <c r="GT42" s="28" t="n">
        <v>0</v>
      </c>
      <c r="GU42" s="28" t="n">
        <v>0</v>
      </c>
      <c r="GV42" s="28" t="n">
        <v>0</v>
      </c>
      <c r="GW42" s="28" t="n">
        <v>0</v>
      </c>
      <c r="GX42" s="28" t="n">
        <v>0</v>
      </c>
      <c r="GY42" s="27" t="n"/>
      <c r="GZ42" s="27" t="inlineStr">
        <is>
          <t>Tidak</t>
        </is>
      </c>
      <c r="HA42" s="28" t="n">
        <v>150</v>
      </c>
      <c r="HB42" s="28" t="n">
        <v>1500000</v>
      </c>
      <c r="HC42" s="28" t="n">
        <v>0</v>
      </c>
      <c r="HD42" s="28" t="n">
        <v>0</v>
      </c>
      <c r="HE42" s="28" t="n">
        <v>12</v>
      </c>
      <c r="HF42" s="28" t="n">
        <v>100000</v>
      </c>
      <c r="HG42" s="28" t="n">
        <v>0</v>
      </c>
      <c r="HH42" s="28" t="n">
        <v>0</v>
      </c>
      <c r="HI42" s="27" t="n"/>
      <c r="HJ42" s="27" t="n"/>
      <c r="HK42" s="27" t="n"/>
      <c r="HL42" s="27" t="n"/>
      <c r="HM42" s="27" t="n"/>
      <c r="HN42" s="27" t="n"/>
      <c r="HO42" s="27" t="n"/>
      <c r="HP42" s="27" t="n"/>
      <c r="HQ42" s="27" t="n"/>
      <c r="HR42" s="27" t="n"/>
      <c r="HS42" s="27" t="n"/>
      <c r="HT42" s="27" t="n"/>
      <c r="HU42" s="27" t="n"/>
      <c r="HV42" s="27" t="n"/>
      <c r="HW42" s="27" t="n"/>
      <c r="HX42" s="27" t="n"/>
      <c r="HY42" s="28" t="n">
        <v>0</v>
      </c>
      <c r="HZ42" s="28" t="n">
        <v>0</v>
      </c>
      <c r="IA42" s="28" t="n">
        <v>0</v>
      </c>
      <c r="IB42" s="28" t="n">
        <v>0</v>
      </c>
      <c r="IC42" s="27" t="n"/>
      <c r="ID42" s="27" t="n"/>
      <c r="IE42" s="27" t="n"/>
      <c r="IF42" s="27" t="n"/>
      <c r="IG42" s="27" t="n"/>
      <c r="IH42" s="27" t="n"/>
      <c r="II42" s="27" t="n"/>
      <c r="IJ42" s="27" t="n"/>
      <c r="IK42" s="27" t="inlineStr">
        <is>
          <t>&lt;15 kg</t>
        </is>
      </c>
      <c r="IL42" s="27" t="inlineStr">
        <is>
          <t>&lt;1 jam</t>
        </is>
      </c>
      <c r="IM42" s="27" t="inlineStr">
        <is>
          <t>Tidak</t>
        </is>
      </c>
      <c r="IN42" s="27" t="inlineStr">
        <is>
          <t>Tidak</t>
        </is>
      </c>
      <c r="IO42" s="27" t="inlineStr">
        <is>
          <t>Tidak ada perubahan</t>
        </is>
      </c>
      <c r="IP42" s="27" t="n"/>
      <c r="IQ42" s="27" t="inlineStr">
        <is>
          <t>Tidak ada perubahan</t>
        </is>
      </c>
      <c r="IR42" s="27" t="inlineStr">
        <is>
          <t>Anak-anak (0-18 tahun)</t>
        </is>
      </c>
      <c r="IS42" s="28" t="n">
        <v>0</v>
      </c>
      <c r="IT42" s="28" t="n">
        <v>0</v>
      </c>
      <c r="IU42" s="28" t="n">
        <v>1</v>
      </c>
      <c r="IV42" s="27" t="inlineStr">
        <is>
          <t>Laki-laki dewasa</t>
        </is>
      </c>
      <c r="IW42" s="28" t="n">
        <v>1</v>
      </c>
      <c r="IX42" s="28" t="n">
        <v>0</v>
      </c>
      <c r="IY42" s="28" t="n">
        <v>0</v>
      </c>
      <c r="IZ42" s="27" t="inlineStr">
        <is>
          <t>Tidak pernah</t>
        </is>
      </c>
      <c r="JA42" s="27" t="n"/>
      <c r="JB42" s="27" t="n"/>
      <c r="JC42" s="27" t="n"/>
      <c r="JD42" s="27" t="n"/>
      <c r="JE42" s="27" t="n"/>
      <c r="JF42" s="27" t="n"/>
      <c r="JG42" s="27" t="n"/>
      <c r="JH42" s="27" t="n"/>
      <c r="JI42" s="27" t="inlineStr">
        <is>
          <t>Tidak pernah</t>
        </is>
      </c>
      <c r="JJ42" s="27" t="n"/>
      <c r="JK42" s="27" t="n"/>
      <c r="JL42" s="27" t="n"/>
      <c r="JM42" s="27" t="n"/>
      <c r="JN42" s="27" t="n"/>
      <c r="JO42" s="27" t="n"/>
      <c r="JP42" s="27" t="n"/>
      <c r="JQ42" s="27" t="n"/>
      <c r="JR42" s="27" t="inlineStr">
        <is>
          <t>Tidak pernah</t>
        </is>
      </c>
      <c r="JS42" s="27" t="n"/>
      <c r="JT42" s="27" t="n"/>
      <c r="JU42" s="27" t="n"/>
      <c r="JV42" s="27" t="n"/>
      <c r="JW42" s="27" t="n"/>
      <c r="JX42" s="27" t="n"/>
      <c r="JY42" s="27" t="n"/>
      <c r="JZ42" s="27" t="n"/>
      <c r="KA42" s="27" t="inlineStr">
        <is>
          <t>Tidak pernah</t>
        </is>
      </c>
      <c r="KB42" s="27" t="n"/>
      <c r="KC42" s="27" t="n"/>
      <c r="KD42" s="27" t="n"/>
      <c r="KE42" s="27" t="n"/>
      <c r="KF42" s="27" t="n"/>
      <c r="KG42" s="27" t="n"/>
      <c r="KH42" s="27" t="n"/>
      <c r="KI42" s="27" t="n"/>
      <c r="KJ42" s="27" t="inlineStr">
        <is>
          <t>Tidak pernah</t>
        </is>
      </c>
      <c r="KK42" s="27" t="n"/>
      <c r="KL42" s="27" t="n"/>
      <c r="KM42" s="27" t="n"/>
      <c r="KN42" s="27" t="n"/>
      <c r="KO42" s="27" t="n"/>
      <c r="KP42" s="27" t="n"/>
      <c r="KQ42" s="27" t="n"/>
      <c r="KR42" s="27" t="n"/>
      <c r="KS42" s="27" t="inlineStr">
        <is>
          <t>Cukup membaik</t>
        </is>
      </c>
      <c r="KT42" s="27" t="inlineStr">
        <is>
          <t>0-1 kali</t>
        </is>
      </c>
      <c r="KU42" s="27" t="inlineStr">
        <is>
          <t>0-1 kali</t>
        </is>
      </c>
      <c r="KV42" s="27" t="inlineStr">
        <is>
          <t>Laki-laki dewasa</t>
        </is>
      </c>
      <c r="KW42" s="28" t="n">
        <v>1</v>
      </c>
      <c r="KX42" s="28" t="n">
        <v>0</v>
      </c>
      <c r="KY42" s="28" t="n">
        <v>0</v>
      </c>
      <c r="KZ42" s="28" t="n">
        <v>0</v>
      </c>
      <c r="LA42" s="27" t="inlineStr">
        <is>
          <t>Cukup membaik</t>
        </is>
      </c>
      <c r="LB42" s="27" t="inlineStr">
        <is>
          <t>Tidak ada perubahan</t>
        </is>
      </c>
      <c r="LC42" s="28" t="n">
        <v>0</v>
      </c>
      <c r="LD42" s="28" t="n">
        <v>0</v>
      </c>
      <c r="LE42" s="28" t="n">
        <v>0</v>
      </c>
      <c r="LF42" s="28" t="n">
        <v>0</v>
      </c>
      <c r="LG42" s="27" t="inlineStr">
        <is>
          <t>Tidak</t>
        </is>
      </c>
      <c r="LH42" s="27" t="n"/>
      <c r="LI42" s="28" t="n">
        <v>0</v>
      </c>
      <c r="LJ42" s="27" t="inlineStr">
        <is>
          <t>Lainnya</t>
        </is>
      </c>
      <c r="LK42" s="28" t="n">
        <v>0</v>
      </c>
      <c r="LL42" s="28" t="n">
        <v>0</v>
      </c>
      <c r="LM42" s="28" t="n">
        <v>0</v>
      </c>
      <c r="LN42" s="28" t="n">
        <v>0</v>
      </c>
      <c r="LO42" s="28" t="n">
        <v>0</v>
      </c>
      <c r="LP42" s="28" t="n">
        <v>0</v>
      </c>
      <c r="LQ42" s="28" t="n">
        <v>1</v>
      </c>
      <c r="LR42" s="27" t="inlineStr">
        <is>
          <t>karena program biogas PE belum berhasil</t>
        </is>
      </c>
      <c r="LS42" s="28" t="n">
        <v>0</v>
      </c>
      <c r="LT42" s="28" t="n">
        <v>0</v>
      </c>
      <c r="LU42" s="28" t="n">
        <v>0</v>
      </c>
      <c r="LV42" s="28" t="n">
        <v>0</v>
      </c>
      <c r="LW42" s="28" t="n">
        <v>0</v>
      </c>
      <c r="LX42" s="28" t="n">
        <v>0</v>
      </c>
      <c r="LY42" s="28" t="n">
        <v>0</v>
      </c>
      <c r="LZ42" s="28" t="n">
        <v>0</v>
      </c>
      <c r="MA42" s="28" t="n">
        <v>0</v>
      </c>
      <c r="MB42" s="27" t="inlineStr">
        <is>
          <t>Tidak</t>
        </is>
      </c>
      <c r="MC42" s="28" t="n">
        <v>0</v>
      </c>
      <c r="MD42" s="28" t="n">
        <v>0</v>
      </c>
      <c r="ME42" s="28" t="n">
        <v>0</v>
      </c>
      <c r="MF42" s="28" t="n">
        <v>0</v>
      </c>
      <c r="MG42" s="28" t="n">
        <v>0</v>
      </c>
      <c r="MH42" s="28" t="n">
        <v>0</v>
      </c>
      <c r="MI42" s="27" t="n"/>
      <c r="MJ42" s="27" t="n"/>
      <c r="MK42" s="27" t="n"/>
      <c r="ML42" s="27" t="n"/>
      <c r="MM42" s="27" t="n"/>
      <c r="MN42" s="27" t="n"/>
      <c r="MO42" s="27" t="n"/>
      <c r="MP42" s="27" t="n"/>
      <c r="MQ42" s="27" t="n"/>
      <c r="MR42" s="28" t="n">
        <v>0</v>
      </c>
      <c r="MS42" s="27" t="n"/>
      <c r="MT42" s="28" t="n">
        <v>0</v>
      </c>
      <c r="MU42" s="27" t="inlineStr">
        <is>
          <t>Tidak</t>
        </is>
      </c>
      <c r="MV42" s="27" t="n"/>
      <c r="MW42" s="27" t="n"/>
      <c r="MX42" s="27" t="n"/>
      <c r="MY42" s="27" t="n"/>
      <c r="MZ42" s="27" t="n"/>
      <c r="NA42" s="27" t="n"/>
      <c r="NB42" s="27" t="n"/>
      <c r="NC42" s="27" t="n"/>
      <c r="ND42" s="27" t="n"/>
      <c r="NE42" s="27" t="n"/>
      <c r="NF42" s="27" t="n"/>
      <c r="NG42" s="27" t="n"/>
      <c r="NH42" s="27" t="n"/>
      <c r="NI42" s="27" t="n"/>
      <c r="NJ42" s="27" t="n"/>
      <c r="NK42" s="27" t="n"/>
      <c r="NL42" s="27" t="inlineStr">
        <is>
          <t>Tidak</t>
        </is>
      </c>
      <c r="NM42" s="27" t="inlineStr">
        <is>
          <t>100% dana hibah</t>
        </is>
      </c>
      <c r="NN42" s="27" t="inlineStr">
        <is>
          <t>1.000.001-3.000.000</t>
        </is>
      </c>
      <c r="NO42" s="27" t="inlineStr">
        <is>
          <t>Yayasan Rumah Energi atau BIRU</t>
        </is>
      </c>
      <c r="NP42" s="27" t="n"/>
      <c r="NQ42" s="27" t="n"/>
      <c r="NR42" s="27" t="n"/>
      <c r="NS42" s="27" t="n"/>
      <c r="NT42" s="27" t="n"/>
      <c r="NU42" s="27" t="n"/>
      <c r="NV42" s="27" t="n"/>
      <c r="NW42" s="27" t="n"/>
      <c r="NX42" s="27" t="inlineStr">
        <is>
          <t>Sama saja</t>
        </is>
      </c>
      <c r="NY42" s="28" t="n">
        <v>0</v>
      </c>
      <c r="NZ42" s="28" t="n">
        <v>0</v>
      </c>
      <c r="OA42" s="28" t="n">
        <v>0</v>
      </c>
      <c r="OB42" s="28" t="n">
        <v>0</v>
      </c>
      <c r="OC42" s="28" t="n">
        <v>0</v>
      </c>
      <c r="OD42" s="28" t="n">
        <v>0</v>
      </c>
      <c r="OE42" s="27" t="inlineStr">
        <is>
          <t>Tidak ada perubahan</t>
        </is>
      </c>
      <c r="OF42" s="27" t="inlineStr">
        <is>
          <t>Sama saja (tidak ada perbedaan waktu memasak MAUPUN rasa/bau makanan bila dibandingkan penggunaan sebelumnya)</t>
        </is>
      </c>
      <c r="OG42" s="27" t="inlineStr">
        <is>
          <t>Ya</t>
        </is>
      </c>
      <c r="OH42" s="28" t="n">
        <v>0</v>
      </c>
      <c r="OI42" s="28" t="n">
        <v>0</v>
      </c>
      <c r="OJ42" s="28" t="n">
        <v>0</v>
      </c>
      <c r="OK42" s="28" t="n">
        <v>0</v>
      </c>
      <c r="OL42" s="28" t="n">
        <v>0</v>
      </c>
      <c r="OM42" s="28" t="n">
        <v>0</v>
      </c>
      <c r="ON42" s="28" t="n">
        <v>0</v>
      </c>
      <c r="OO42" s="28" t="n">
        <v>0</v>
      </c>
      <c r="OP42" s="27">
        <f>VLOOKUP(AG42,'BUS 2'!$G$1:$CU$424,2,0)</f>
        <v/>
      </c>
      <c r="OQ42" s="28">
        <f>VLOOKUP(AG42,'BUS 2'!$G$1:$CU$424,3,0)</f>
        <v/>
      </c>
      <c r="OR42" s="28">
        <f>VLOOKUP(AG42,'BUS 2'!$G$1:$CU$424,4,0)</f>
        <v/>
      </c>
      <c r="OS42" s="28">
        <f>VLOOKUP(AG42,'BUS 2'!$G$1:$CU$424,5,0)</f>
        <v/>
      </c>
      <c r="OT42" s="28">
        <f>VLOOKUP(AG42,'BUS 2'!$G$1:$CU$424,6,0)</f>
        <v/>
      </c>
      <c r="OU42" s="28">
        <f>VLOOKUP(AG42,'BUS 2'!$G$1:$CU$424,7,0)</f>
        <v/>
      </c>
      <c r="OV42" s="28">
        <f>VLOOKUP(AG42,'BUS 2'!$G$1:$CU$424,8,0)</f>
        <v/>
      </c>
      <c r="OW42" s="28">
        <f>VLOOKUP(AG42,'BUS 2'!$G$1:$CU$424,9,0)</f>
        <v/>
      </c>
      <c r="OX42" s="28">
        <f>VLOOKUP(AG42,'BUS 2'!$G$1:$CU$424,10,0)</f>
        <v/>
      </c>
      <c r="OY42" s="28">
        <f>VLOOKUP(AG42,'BUS 2'!$G$1:$CU$424,11,0)</f>
        <v/>
      </c>
      <c r="OZ42" s="28">
        <f>VLOOKUP(AG42,'BUS 2'!$G$1:$CU$424,12,0)</f>
        <v/>
      </c>
      <c r="PA42" s="28">
        <f>VLOOKUP(AG42,'BUS 2'!$G$1:$CU$424,13,0)</f>
        <v/>
      </c>
      <c r="PB42" s="28">
        <f>VLOOKUP(AG42,'BUS 2'!$G$1:$CU$424,14,0)</f>
        <v/>
      </c>
      <c r="PC42" s="28">
        <f>VLOOKUP(AG42,'BUS 2'!$G$1:$CU$424,15,0)</f>
        <v/>
      </c>
      <c r="PD42" s="28">
        <f>VLOOKUP(AG42,'BUS 2'!$G$1:$CU$424,16,0)</f>
        <v/>
      </c>
      <c r="PE42" s="28">
        <f>VLOOKUP(AG42,'BUS 2'!$G$1:$CU$424,17,0)</f>
        <v/>
      </c>
      <c r="PF42" s="28">
        <f>VLOOKUP(AG42,'BUS 2'!$G$1:$CU$424,18,0)</f>
        <v/>
      </c>
      <c r="PG42" s="28">
        <f>VLOOKUP(AG42,'BUS 2'!$G$1:$CU$424,19,0)</f>
        <v/>
      </c>
      <c r="PH42" s="28">
        <f>VLOOKUP(AG42,'BUS 2'!$G$1:$CU$424,20,0)</f>
        <v/>
      </c>
      <c r="PI42" s="28">
        <f>VLOOKUP(AG42,'BUS 2'!$G$1:$CU$424,21,0)</f>
        <v/>
      </c>
      <c r="PJ42" s="28">
        <f>VLOOKUP(AG42,'BUS 2'!$G$1:$CU$424,22,0)</f>
        <v/>
      </c>
      <c r="PK42" s="28">
        <f>VLOOKUP(AG42,'BUS 2'!$G$1:$CU$424,23,0)</f>
        <v/>
      </c>
      <c r="PL42" s="28">
        <f>VLOOKUP(AG42,'BUS 2'!$G$1:$CU$424,24,0)</f>
        <v/>
      </c>
      <c r="PM42" s="28">
        <f>VLOOKUP(AG42,'BUS 2'!$G$1:$CU$424,25,0)</f>
        <v/>
      </c>
      <c r="PN42" s="28">
        <f>VLOOKUP(AG42,'BUS 2'!$G$1:$CU$424,26,0)</f>
        <v/>
      </c>
      <c r="PO42" s="28">
        <f>VLOOKUP(AG42,'BUS 2'!$G$1:$CU$424,27,0)</f>
        <v/>
      </c>
      <c r="PP42" s="28">
        <f>VLOOKUP(AG42,'BUS 2'!$G$1:$CU$424,28,0)</f>
        <v/>
      </c>
      <c r="PQ42" s="28">
        <f>VLOOKUP(AG42,'BUS 2'!$G$1:$CU$424,29,0)</f>
        <v/>
      </c>
      <c r="PR42" s="28">
        <f>VLOOKUP(AG42,'BUS 2'!$G$1:$CU$424,30,0)</f>
        <v/>
      </c>
      <c r="PS42" s="28">
        <f>VLOOKUP(AG42,'BUS 2'!$G$1:$CU$424,31,0)</f>
        <v/>
      </c>
      <c r="PT42" s="27" t="inlineStr">
        <is>
          <t>1-Disebarkan ke lahan terbuka</t>
        </is>
      </c>
      <c r="PU42" s="28" t="n">
        <v>1</v>
      </c>
      <c r="PV42" s="28" t="n">
        <v>0</v>
      </c>
      <c r="PW42" s="28" t="n">
        <v>0</v>
      </c>
      <c r="PX42" s="28" t="n">
        <v>0</v>
      </c>
      <c r="PY42" s="28" t="n">
        <v>0</v>
      </c>
      <c r="PZ42" s="28" t="n">
        <v>0</v>
      </c>
      <c r="QA42" s="28" t="n">
        <v>1</v>
      </c>
      <c r="QB42" s="28" t="n">
        <v>0</v>
      </c>
      <c r="QC42" s="28" t="n">
        <v>0</v>
      </c>
      <c r="QD42" s="28" t="n">
        <v>0</v>
      </c>
      <c r="QE42" s="27" t="n"/>
      <c r="QF42" s="27" t="n"/>
      <c r="QG42" s="27" t="n"/>
      <c r="QH42" s="27" t="n"/>
      <c r="QI42" s="27" t="n"/>
      <c r="QJ42" s="27" t="n"/>
      <c r="QK42" s="27" t="n"/>
      <c r="QL42" s="27" t="n"/>
      <c r="QM42" s="27" t="n"/>
      <c r="QN42" s="27" t="n"/>
      <c r="QO42" s="27" t="n"/>
      <c r="QP42" s="27" t="n"/>
      <c r="QQ42" s="27" t="n"/>
      <c r="QR42" s="27" t="n"/>
      <c r="QS42" s="27" t="n"/>
      <c r="QT42" s="27" t="n"/>
      <c r="QU42" s="27" t="n"/>
      <c r="QV42" s="27" t="n"/>
      <c r="QW42" s="27" t="n"/>
      <c r="QX42" s="27" t="n"/>
      <c r="QY42" s="27" t="n"/>
      <c r="QZ42" s="27" t="n"/>
      <c r="RA42" s="27" t="n"/>
      <c r="RB42" s="27" t="n"/>
      <c r="RC42" s="27" t="n"/>
      <c r="RD42" s="27" t="n"/>
      <c r="RE42" s="27" t="n"/>
      <c r="RF42" s="27" t="n"/>
      <c r="RG42" s="27" t="n"/>
      <c r="RH42" s="27" t="n"/>
      <c r="RI42" s="27" t="n"/>
      <c r="RJ42" s="27" t="n"/>
      <c r="RK42" s="27" t="n"/>
      <c r="RL42" s="27" t="n"/>
      <c r="RM42" s="27" t="n"/>
      <c r="RN42" s="27" t="n"/>
      <c r="RO42" s="27" t="n"/>
      <c r="RP42" s="27" t="n"/>
      <c r="RQ42" s="27" t="n"/>
      <c r="RR42" s="27" t="n"/>
      <c r="RS42" s="27" t="n"/>
      <c r="RT42" s="27" t="n"/>
      <c r="RU42" s="27" t="n"/>
      <c r="RV42" s="27" t="n"/>
      <c r="RW42" s="27" t="n"/>
      <c r="RX42" s="27" t="n"/>
      <c r="RY42" s="27" t="n"/>
      <c r="RZ42" s="27" t="n"/>
      <c r="SA42" s="27" t="n"/>
      <c r="SB42" s="27" t="n"/>
      <c r="SC42" s="27" t="n"/>
      <c r="SD42" s="27" t="n"/>
      <c r="SE42" s="27" t="n"/>
      <c r="SF42" s="27" t="n"/>
      <c r="SG42" s="27" t="n"/>
      <c r="SH42" s="27" t="n"/>
      <c r="SI42" s="27" t="n"/>
      <c r="SJ42" s="27" t="n"/>
      <c r="SK42" s="27" t="n"/>
      <c r="SL42" s="27" t="n"/>
      <c r="SM42" s="27" t="n"/>
      <c r="SN42" s="27" t="n"/>
      <c r="SO42" s="27" t="n"/>
      <c r="SP42" s="27" t="n"/>
      <c r="SQ42" s="27" t="n"/>
      <c r="SR42" s="27" t="n"/>
      <c r="SS42" s="27" t="n"/>
      <c r="ST42" s="27" t="n"/>
      <c r="SU42" s="27" t="n"/>
      <c r="SV42" s="27" t="n"/>
      <c r="SW42" s="27" t="n"/>
      <c r="SX42" s="27" t="n"/>
      <c r="SY42" s="28">
        <f>VLOOKUP(AG42,'BUS 2'!$G$1:$CU$424,33,0)</f>
        <v/>
      </c>
      <c r="SZ42" s="27">
        <f>VLOOKUP(AG42,'BUS 2'!$G$1:$CU$424,34,0)</f>
        <v/>
      </c>
      <c r="TA42" s="27">
        <f>VLOOKUP(AG42,'BUS 2'!$G$1:$CU$424,35,0)</f>
        <v/>
      </c>
      <c r="TB42" s="27">
        <f>VLOOKUP(AG42,'BUS 2'!$G$1:$CU$424,36,0)</f>
        <v/>
      </c>
      <c r="TC42" s="27">
        <f>VLOOKUP(AG42,'BUS 2'!$G$1:$CU$424,37,0)</f>
        <v/>
      </c>
      <c r="TD42" s="27">
        <f>VLOOKUP(AG42,'BUS 2'!$G$1:$CU$424,38,0)</f>
        <v/>
      </c>
      <c r="TE42" s="27">
        <f>VLOOKUP(AG42,'BUS 2'!$G$1:$CU$424,39,0)</f>
        <v/>
      </c>
      <c r="TF42" s="27">
        <f>VLOOKUP(AG42,'BUS 2'!$G$1:$CU$424,40,0)</f>
        <v/>
      </c>
      <c r="TG42" s="28">
        <f>VLOOKUP(AG42,'BUS 2'!$G$1:$CU$424,42,0)</f>
        <v/>
      </c>
      <c r="TH42" s="28">
        <f>VLOOKUP(AG42,'BUS 2'!$G$1:$CU$424,43,0)</f>
        <v/>
      </c>
      <c r="TI42" s="28">
        <f>VLOOKUP(AG42,'BUS 2'!$G$1:$CU$424,44,0)</f>
        <v/>
      </c>
      <c r="TJ42" s="28">
        <f>VLOOKUP(AG42,'BUS 2'!$G$1:$CU$424,45,0)</f>
        <v/>
      </c>
      <c r="TK42" s="28">
        <f>VLOOKUP(AG42,'BUS 2'!$G$1:$CU$424,46,0)</f>
        <v/>
      </c>
      <c r="TL42" s="28">
        <f>VLOOKUP(AG42,'BUS 2'!$G$1:$CU$424,47,0)</f>
        <v/>
      </c>
      <c r="TM42" s="28">
        <f>VLOOKUP(AG42,'BUS 2'!$G$1:$CU$424,48,0)</f>
        <v/>
      </c>
      <c r="TN42" s="28">
        <f>VLOOKUP(AG42,'BUS 2'!$G$1:$CU$424,49,0)</f>
        <v/>
      </c>
      <c r="TO42" s="28">
        <f>VLOOKUP(AG42,'BUS 2'!$G$1:$CU$424,50,0)</f>
        <v/>
      </c>
      <c r="TP42" s="28">
        <f>VLOOKUP(AG42,'BUS 2'!$G$1:$CU$424,51,0)</f>
        <v/>
      </c>
      <c r="TQ42" s="28">
        <f>VLOOKUP(AG42,'BUS 2'!$G$1:$CU$424,52,0)</f>
        <v/>
      </c>
      <c r="TR42" s="28">
        <f>VLOOKUP(AG42,'BUS 2'!$G$1:$CU$424,53,0)</f>
        <v/>
      </c>
      <c r="TS42" s="27">
        <f>VLOOKUP(AG42,'BUS 2'!$G$1:$CU$424,54,0)</f>
        <v/>
      </c>
      <c r="TT42" s="27">
        <f>VLOOKUP(AG42,'BUS 2'!$G$1:$CU$424,55,0)</f>
        <v/>
      </c>
      <c r="TU42" s="27">
        <f>VLOOKUP(AG42,'BUS 2'!$G$1:$CU$424,56,0)</f>
        <v/>
      </c>
      <c r="TV42" s="27">
        <f>VLOOKUP(AG42,'BUS 2'!$G$1:$CU$424,57,0)</f>
        <v/>
      </c>
      <c r="TW42" s="27">
        <f>VLOOKUP(AG42,'BUS 2'!$G$1:$CU$424,58,0)</f>
        <v/>
      </c>
      <c r="TX42" s="27">
        <f>VLOOKUP(AG42,'BUS 2'!$G$1:$CU$424,59,0)</f>
        <v/>
      </c>
      <c r="TY42" s="27">
        <f>VLOOKUP(AG42,'BUS 2'!$G$1:$CU$424,60,0)</f>
        <v/>
      </c>
      <c r="TZ42" s="27">
        <f>VLOOKUP(AG42,'BUS 2'!$G$1:$CU$424,61,0)</f>
        <v/>
      </c>
      <c r="UA42" s="27">
        <f>VLOOKUP(AG42,'BUS 2'!$G$1:$CU$424,62,0)</f>
        <v/>
      </c>
      <c r="UB42" s="27">
        <f>VLOOKUP(AG42,'BUS 2'!$G$1:$CU$424,63,0)</f>
        <v/>
      </c>
      <c r="UC42" s="27">
        <f>VLOOKUP(AG42,'BUS 2'!$G$1:$CU$424,64,0)</f>
        <v/>
      </c>
      <c r="UD42" s="27">
        <f>VLOOKUP(AG42,'BUS 2'!$G$1:$CU$424,65,0)</f>
        <v/>
      </c>
      <c r="UE42" s="27">
        <f>VLOOKUP(AG42,'BUS 2'!$G$1:$CU$424,66,0)</f>
        <v/>
      </c>
      <c r="UF42" s="27">
        <f>VLOOKUP(AG42,'BUS 2'!$G$1:$CU$424,67,0)</f>
        <v/>
      </c>
      <c r="UG42" s="27">
        <f>VLOOKUP(AG42,'BUS 2'!$G$1:$CU$424,68,0)</f>
        <v/>
      </c>
      <c r="UH42" s="27">
        <f>VLOOKUP(AG42,'BUS 2'!$G$1:$CU$424,69,0)</f>
        <v/>
      </c>
      <c r="UI42" s="27">
        <f>VLOOKUP(AG42,'BUS 2'!$G$1:$CU$424,70,0)</f>
        <v/>
      </c>
      <c r="UJ42" s="27">
        <f>VLOOKUP(AG42,'BUS 2'!$G$1:$CU$424,71,0)</f>
        <v/>
      </c>
      <c r="UK42" s="27">
        <f>VLOOKUP(AG42,'BUS 2'!$G$1:$CU$424,72,0)</f>
        <v/>
      </c>
      <c r="UL42" s="27">
        <f>VLOOKUP(AG42,'BUS 2'!$G$1:$CU$424,73,0)</f>
        <v/>
      </c>
      <c r="UM42" s="27">
        <f>VLOOKUP(AG42,'BUS 2'!$G$1:$CU$424,74,0)</f>
        <v/>
      </c>
      <c r="UN42" s="27">
        <f>VLOOKUP(AG42,'BUS 2'!$G$1:$CU$424,75,0)</f>
        <v/>
      </c>
      <c r="UO42" s="27">
        <f>VLOOKUP(AG42,'BUS 2'!$G$1:$CU$424,76,0)</f>
        <v/>
      </c>
      <c r="UP42" s="27">
        <f>VLOOKUP(AG42,'BUS 2'!$G$1:$CU$424,77,0)</f>
        <v/>
      </c>
      <c r="UQ42" s="27">
        <f>VLOOKUP(AG42,'BUS 2'!$G$1:$CU$424,78,0)</f>
        <v/>
      </c>
      <c r="UR42" s="27">
        <f>VLOOKUP(AG42,'BUS 2'!$G$1:$CU$424,79,0)</f>
        <v/>
      </c>
      <c r="US42" s="27">
        <f>VLOOKUP(AG42,'BUS 2'!$G$1:$CU$424,80,0)</f>
        <v/>
      </c>
      <c r="UT42" s="27">
        <f>VLOOKUP(AG42,'BUS 2'!$G$1:$CU$424,81,0)</f>
        <v/>
      </c>
      <c r="UU42" s="27" t="n"/>
      <c r="UV42" s="27" t="n"/>
      <c r="UW42" s="27" t="n"/>
      <c r="UX42" s="27" t="n"/>
      <c r="UY42" s="27" t="n"/>
      <c r="UZ42" s="27" t="n"/>
      <c r="VA42" s="27" t="n"/>
      <c r="VB42" s="27" t="n"/>
      <c r="VC42" s="27" t="n"/>
      <c r="VD42" s="27" t="n"/>
      <c r="VE42" s="27" t="n"/>
      <c r="VF42" s="27" t="n"/>
      <c r="VG42" s="27" t="n"/>
      <c r="VH42" s="27" t="n"/>
      <c r="VI42" s="27" t="n"/>
      <c r="VJ42" s="27" t="n"/>
      <c r="VK42" s="27" t="n"/>
      <c r="VL42" s="27" t="n"/>
      <c r="VM42" s="27" t="n"/>
      <c r="VN42" s="27" t="n"/>
      <c r="VO42" s="27" t="n"/>
      <c r="VP42" s="27" t="n"/>
      <c r="VQ42" s="27" t="n"/>
      <c r="VR42" s="27" t="n"/>
      <c r="VS42" s="27" t="n"/>
      <c r="VT42" s="27" t="n"/>
      <c r="VU42" s="27" t="n"/>
      <c r="VV42" s="27" t="n"/>
      <c r="VW42" s="27" t="n"/>
      <c r="VX42" s="27" t="n"/>
      <c r="VY42" s="27" t="n"/>
      <c r="VZ42" s="27" t="n"/>
      <c r="WA42" s="27" t="n"/>
      <c r="WB42" s="27" t="n"/>
      <c r="WC42" s="27" t="n"/>
      <c r="WD42" s="27" t="n"/>
      <c r="WE42" s="27" t="n"/>
      <c r="WF42" s="27" t="n"/>
      <c r="WG42" s="27" t="n"/>
      <c r="WH42" s="27" t="n"/>
      <c r="WI42" s="27" t="n"/>
      <c r="WJ42" s="27" t="n"/>
      <c r="WK42" s="27" t="n"/>
      <c r="WL42" s="27" t="n"/>
      <c r="WM42" s="27" t="n"/>
      <c r="WN42" s="27" t="n"/>
      <c r="WO42" s="27" t="n"/>
      <c r="WP42" s="27" t="n"/>
      <c r="WQ42" s="27" t="n"/>
      <c r="WR42" s="27" t="n"/>
      <c r="WS42" s="27" t="n"/>
      <c r="WT42" s="27" t="n"/>
      <c r="WU42" s="27" t="n"/>
      <c r="WV42" s="27" t="n"/>
      <c r="WW42" s="27" t="n"/>
      <c r="WX42" s="27" t="n"/>
      <c r="WY42" s="27" t="n"/>
      <c r="WZ42" s="27" t="n"/>
      <c r="XA42" s="27" t="n"/>
      <c r="XB42" s="27" t="n"/>
      <c r="XC42" s="27" t="n"/>
      <c r="XD42" s="27" t="n"/>
      <c r="XE42" s="27" t="n"/>
      <c r="XF42" s="27" t="n"/>
      <c r="XG42" s="27" t="n"/>
      <c r="XH42" s="27" t="n"/>
      <c r="XI42" s="27" t="n"/>
      <c r="XJ42" s="27" t="n"/>
      <c r="XK42" s="27" t="n"/>
      <c r="XL42" s="27" t="n"/>
      <c r="XM42" s="27" t="n"/>
      <c r="XN42" s="27" t="n"/>
      <c r="XO42" s="27" t="n"/>
      <c r="XP42" s="27" t="n"/>
      <c r="XQ42" s="27" t="n"/>
      <c r="XR42" s="27" t="n"/>
      <c r="XS42" s="27" t="n"/>
      <c r="XT42" s="27" t="n"/>
      <c r="XU42" s="27" t="n"/>
      <c r="XV42" s="27" t="n"/>
      <c r="XW42" s="27" t="n"/>
      <c r="XX42" s="27" t="n"/>
      <c r="XY42" s="27" t="n"/>
      <c r="XZ42" s="27" t="n"/>
      <c r="YA42" s="27" t="n"/>
      <c r="YB42" s="27" t="n"/>
      <c r="YC42" s="27" t="n"/>
      <c r="YD42" s="27" t="n"/>
      <c r="YE42" s="27" t="n"/>
      <c r="YF42" s="27" t="n"/>
      <c r="YG42" s="27" t="n"/>
      <c r="YH42" s="27" t="n"/>
      <c r="YI42" s="27" t="n"/>
      <c r="YJ42" s="27" t="n"/>
      <c r="YK42" s="27" t="n"/>
      <c r="YL42" s="27" t="n"/>
      <c r="YM42" s="27" t="n"/>
      <c r="YN42" s="27" t="n"/>
      <c r="YO42" s="27" t="n"/>
      <c r="YP42" s="27" t="n"/>
      <c r="YQ42" s="27" t="n"/>
      <c r="YR42" s="27" t="n"/>
      <c r="YS42" s="27" t="n"/>
      <c r="YT42" s="27" t="n"/>
      <c r="YU42" s="27" t="n"/>
      <c r="YV42" s="27" t="n"/>
      <c r="YW42" s="27" t="n"/>
      <c r="YX42" s="27" t="n"/>
      <c r="YY42" s="27" t="n"/>
      <c r="YZ42" s="27" t="n"/>
      <c r="ZA42" s="27" t="n"/>
      <c r="ZB42" s="27" t="n"/>
      <c r="ZC42" s="27" t="n"/>
      <c r="ZD42" s="27" t="n"/>
      <c r="ZE42" s="27" t="n"/>
      <c r="ZF42" s="27" t="n"/>
      <c r="ZG42" s="27" t="n"/>
      <c r="ZH42" s="27" t="n"/>
      <c r="ZI42" s="27" t="n"/>
      <c r="ZJ42" s="27" t="n"/>
      <c r="ZK42" s="27" t="n"/>
      <c r="ZL42" s="27" t="n"/>
      <c r="ZM42" s="27" t="n"/>
      <c r="ZN42" s="27" t="n"/>
      <c r="ZO42" s="27" t="n"/>
      <c r="ZP42" s="27" t="n"/>
      <c r="ZQ42" s="27" t="n"/>
      <c r="ZR42" s="27" t="n"/>
      <c r="ZS42" s="27" t="n"/>
      <c r="ZT42" s="27" t="n"/>
      <c r="ZU42" s="27" t="n"/>
      <c r="ZV42" s="27" t="n"/>
      <c r="ZW42" s="27" t="n"/>
      <c r="ZX42" s="27" t="n"/>
      <c r="ZY42" s="27" t="n"/>
      <c r="ZZ42" s="27" t="n"/>
      <c r="AAA42" s="27" t="n"/>
      <c r="AAB42" s="27" t="n"/>
      <c r="AAC42" s="27" t="n"/>
      <c r="AAD42" s="27" t="n"/>
      <c r="AAE42" s="27" t="n"/>
      <c r="AAF42" s="27" t="n"/>
      <c r="AAG42" s="27" t="n"/>
      <c r="AAH42" s="27" t="n"/>
      <c r="AAI42" s="27" t="n"/>
      <c r="AAJ42" s="27" t="n"/>
      <c r="AAK42" s="27" t="n"/>
      <c r="AAL42" s="27" t="inlineStr">
        <is>
          <t>Tidak</t>
        </is>
      </c>
      <c r="AAM42" s="27" t="n"/>
      <c r="AAN42" s="27" t="n"/>
      <c r="AAO42" s="27" t="n"/>
      <c r="AAP42" s="27" t="n"/>
      <c r="AAQ42" s="27" t="n"/>
      <c r="AAR42" s="27" t="inlineStr">
        <is>
          <t>Tidak</t>
        </is>
      </c>
      <c r="AAS42" s="27" t="inlineStr">
        <is>
          <t>Tidak pasti/ragu-ragu</t>
        </is>
      </c>
      <c r="AAT42" s="27" t="inlineStr">
        <is>
          <t>Diberikan gratis ke orang lain</t>
        </is>
      </c>
      <c r="AAU42" s="28" t="n">
        <v>0</v>
      </c>
      <c r="AAV42" s="28" t="n">
        <v>0</v>
      </c>
      <c r="AAW42" s="28" t="n">
        <v>0</v>
      </c>
      <c r="AAX42" s="28" t="n">
        <v>0</v>
      </c>
      <c r="AAY42" s="28" t="n">
        <v>1</v>
      </c>
      <c r="AAZ42" s="28" t="n">
        <v>0</v>
      </c>
      <c r="ABA42" s="28" t="n">
        <v>0</v>
      </c>
      <c r="ABB42" s="27" t="n"/>
      <c r="ABC42" s="27" t="n"/>
      <c r="ABD42" s="27" t="n"/>
      <c r="ABE42" s="27" t="n"/>
      <c r="ABF42" s="27" t="n"/>
      <c r="ABG42" s="27" t="n"/>
      <c r="ABH42" s="27" t="n"/>
      <c r="ABI42" s="27" t="n"/>
      <c r="ABJ42" s="27" t="n"/>
      <c r="ABK42" s="27" t="n"/>
      <c r="ABL42" s="27" t="n"/>
      <c r="ABM42" s="27" t="n"/>
      <c r="ABN42" s="27" t="n"/>
      <c r="ABO42" s="27" t="n"/>
      <c r="ABP42" s="27" t="n"/>
      <c r="ABQ42" s="27" t="n"/>
      <c r="ABR42" s="27" t="n"/>
      <c r="ABS42" s="27" t="n"/>
      <c r="ABT42" s="27" t="n"/>
      <c r="ABU42" s="27" t="n"/>
      <c r="ABV42" s="27" t="n"/>
      <c r="ABW42" s="27" t="n"/>
      <c r="ABX42" s="27" t="n"/>
      <c r="ABY42" s="27" t="n"/>
      <c r="ABZ42" s="27" t="n"/>
      <c r="ACA42" s="27" t="n"/>
      <c r="ACB42" s="27" t="n"/>
      <c r="ACC42" s="27" t="n"/>
      <c r="ACD42" s="27" t="n"/>
      <c r="ACE42" s="27" t="n"/>
      <c r="ACF42" s="27" t="n"/>
      <c r="ACG42" s="27" t="n"/>
      <c r="ACH42" s="27" t="n"/>
      <c r="ACI42" s="27" t="n"/>
      <c r="ACJ42" s="27" t="n"/>
      <c r="ACK42" s="27" t="inlineStr">
        <is>
          <t>Ladang/sawah terlalu jauh, sulit untuk mengangkut ke sana</t>
        </is>
      </c>
      <c r="ACL42" s="28" t="n">
        <v>0</v>
      </c>
      <c r="ACM42" s="28" t="n">
        <v>0</v>
      </c>
      <c r="ACN42" s="28" t="n">
        <v>0</v>
      </c>
      <c r="ACO42" s="28" t="n">
        <v>1</v>
      </c>
      <c r="ACP42" s="28" t="n">
        <v>0</v>
      </c>
      <c r="ACQ42" s="28" t="n">
        <v>0</v>
      </c>
      <c r="ACR42" s="28" t="n">
        <v>0</v>
      </c>
      <c r="ACS42" s="27" t="n"/>
      <c r="ACT42" s="28" t="n">
        <v>0</v>
      </c>
      <c r="ACU42" s="27" t="inlineStr">
        <is>
          <t>Manfaat sangat kecil/terbatas</t>
        </is>
      </c>
      <c r="ACV42" s="27" t="inlineStr">
        <is>
          <t>Sama saja</t>
        </is>
      </c>
      <c r="ACW42" s="27" t="inlineStr">
        <is>
          <t>Tidak dapat menghemat uang dan/atau menambah pendapatan</t>
        </is>
      </c>
      <c r="ACX42" s="27" t="inlineStr">
        <is>
          <t>Netral/tidak tahu</t>
        </is>
      </c>
      <c r="ACY42" s="27" t="inlineStr">
        <is>
          <t>Anggota keluarga - Perempuan dewasa</t>
        </is>
      </c>
      <c r="ACZ42" s="28" t="n">
        <v>0</v>
      </c>
      <c r="ADA42" s="28" t="n">
        <v>1</v>
      </c>
      <c r="ADB42" s="28" t="n">
        <v>0</v>
      </c>
      <c r="ADC42" s="28" t="n">
        <v>0</v>
      </c>
      <c r="ADD42" s="27" t="inlineStr">
        <is>
          <t>Tidak puas</t>
        </is>
      </c>
      <c r="ADE42" s="27" t="inlineStr">
        <is>
          <t>Tidak puas</t>
        </is>
      </c>
      <c r="ADF42" s="27" t="inlineStr">
        <is>
          <t>Tidak puas</t>
        </is>
      </c>
      <c r="ADG42" s="27" t="inlineStr">
        <is>
          <t>Tidak puas</t>
        </is>
      </c>
      <c r="ADH42" s="27" t="inlineStr">
        <is>
          <t>Tidak</t>
        </is>
      </c>
      <c r="ADI42" s="27" t="n"/>
      <c r="ADJ42" s="27" t="inlineStr">
        <is>
          <t>Sangat puas</t>
        </is>
      </c>
      <c r="ADK42" s="27" t="n"/>
      <c r="ADL42" s="27" t="n"/>
      <c r="ADM42" s="27" t="n"/>
      <c r="ADN42" s="27" t="n"/>
      <c r="ADO42" s="27" t="n"/>
      <c r="ADP42" s="27" t="n"/>
      <c r="ADQ42" s="27" t="n"/>
      <c r="ADR42" s="27" t="n"/>
      <c r="ADS42" s="27" t="n"/>
      <c r="ADT42" s="27" t="n"/>
      <c r="ADU42" s="27" t="inlineStr">
        <is>
          <t>Menghubungi CPO atau pendamping</t>
        </is>
      </c>
      <c r="ADV42" s="28" t="n">
        <v>0</v>
      </c>
      <c r="ADW42" s="28" t="n">
        <v>0</v>
      </c>
      <c r="ADX42" s="28" t="n">
        <v>0</v>
      </c>
      <c r="ADY42" s="28" t="n">
        <v>0</v>
      </c>
      <c r="ADZ42" s="28" t="n">
        <v>1</v>
      </c>
      <c r="AEA42" s="28" t="n">
        <v>0</v>
      </c>
      <c r="AEB42" s="28" t="n">
        <v>0</v>
      </c>
      <c r="AEC42" s="28" t="n">
        <v>0</v>
      </c>
      <c r="AED42" s="27" t="n"/>
      <c r="AEE42" s="19" t="inlineStr">
        <is>
          <t>Laki-laki dewasa</t>
        </is>
      </c>
      <c r="AEF42" s="27" t="n"/>
      <c r="AEG42" s="19" t="inlineStr">
        <is>
          <t>Menelepon atau WA langsung</t>
        </is>
      </c>
      <c r="AEH42" s="27" t="n"/>
      <c r="AEI42" s="27" t="inlineStr">
        <is>
          <t>Harapan ke depan dapat membangun yang fix dome</t>
        </is>
      </c>
      <c r="AEJ42" s="27" t="inlineStr">
        <is>
          <t>Kadang-kadang</t>
        </is>
      </c>
      <c r="AEK42" s="19" t="inlineStr">
        <is>
          <t>Lainnya</t>
        </is>
      </c>
      <c r="AEL42" s="20" t="n">
        <v>0</v>
      </c>
      <c r="AEM42" s="20" t="n">
        <v>0</v>
      </c>
      <c r="AEN42" s="20" t="n">
        <v>0</v>
      </c>
      <c r="AEO42" s="20" t="n">
        <v>0</v>
      </c>
      <c r="AEP42" s="20" t="n">
        <v>0</v>
      </c>
      <c r="AEQ42" s="20" t="n">
        <v>0</v>
      </c>
      <c r="AER42" s="20" t="n">
        <v>0</v>
      </c>
      <c r="AES42" s="20" t="n">
        <v>0</v>
      </c>
      <c r="AET42" s="20" t="n">
        <v>0</v>
      </c>
      <c r="AEU42" s="20" t="n">
        <v>0</v>
      </c>
      <c r="AEV42" s="20" t="n">
        <v>0</v>
      </c>
      <c r="AEW42" s="20" t="n">
        <v>1</v>
      </c>
      <c r="AEX42" s="27" t="inlineStr">
        <is>
          <t>untuk yang PE belum</t>
        </is>
      </c>
      <c r="AEY42" s="27" t="inlineStr">
        <is>
          <t>Lainnya</t>
        </is>
      </c>
      <c r="AEZ42" s="27" t="inlineStr">
        <is>
          <t>ungtuk yang model PE belum</t>
        </is>
      </c>
      <c r="AFA42" s="27" t="inlineStr">
        <is>
          <t>Yayasan Rumah Energi (YRE)</t>
        </is>
      </c>
      <c r="AFB42" s="27" t="n"/>
      <c r="AFC42" s="27" t="inlineStr">
        <is>
          <t>WhatsApp Image 2026-02-06 at 20.16.55 (1)-18_50_8.jpeg</t>
        </is>
      </c>
      <c r="AFD42" s="29" t="inlineStr">
        <is>
          <t>https://kf.kobotoolbox.org/api/v2/assets/avstPQqLr3Ab3ZdcVTXZ6f/data/667160464/attachments/attoFMjjPayGMCCa7GjyJ5cP/</t>
        </is>
      </c>
      <c r="AFE42" s="27" t="inlineStr">
        <is>
          <t>WhatsApp Image 2026-02-06 at 20.16.55-18_50_23.jpeg</t>
        </is>
      </c>
      <c r="AFF42" s="29" t="inlineStr">
        <is>
          <t>https://kf.kobotoolbox.org/api/v2/assets/avstPQqLr3Ab3ZdcVTXZ6f/data/667160464/attachments/attC6XtwipHZakW8ZPwo333J/</t>
        </is>
      </c>
      <c r="AFG42" s="27" t="inlineStr">
        <is>
          <t>manto - witono</t>
        </is>
      </c>
      <c r="AFH42" s="27" t="n"/>
      <c r="AFI42" s="27" t="n"/>
    </row>
    <row r="43">
      <c r="A43" s="6" t="n">
        <v>46062</v>
      </c>
      <c r="B43" s="6" t="n">
        <v>46062</v>
      </c>
      <c r="C43" s="48" t="inlineStr">
        <is>
          <t>Marmanto</t>
        </is>
      </c>
      <c r="D43" s="48" t="inlineStr">
        <is>
          <t>Purwanto</t>
        </is>
      </c>
      <c r="E43" s="8" t="n">
        <v>6282220569645</v>
      </c>
      <c r="F43" s="48" t="n"/>
      <c r="G43" s="8" t="n">
        <v>-7.2315486</v>
      </c>
      <c r="H43" s="8" t="n">
        <v>110.283637</v>
      </c>
      <c r="I43" s="48" t="n"/>
      <c r="J43" s="8" t="n">
        <v>3.15</v>
      </c>
      <c r="K43" s="48" t="n"/>
      <c r="L43" s="48" t="n"/>
      <c r="M43" s="8" t="n">
        <v>-7.231677588</v>
      </c>
      <c r="N43" s="8" t="n">
        <v>110.2836414</v>
      </c>
      <c r="O43" s="48" t="n"/>
      <c r="P43" s="8" t="n">
        <v>4.25</v>
      </c>
      <c r="Q43" s="48" t="n"/>
      <c r="R43" s="48" t="inlineStr">
        <is>
          <t>Jawa Tengah</t>
        </is>
      </c>
      <c r="S43" s="48" t="n"/>
      <c r="T43" s="48" t="n"/>
      <c r="U43" s="48" t="n"/>
      <c r="V43" s="48" t="n"/>
      <c r="W43" s="48" t="n"/>
      <c r="X43" s="48" t="n"/>
      <c r="Y43" s="48" t="n"/>
      <c r="Z43" s="48" t="n"/>
      <c r="AA43" s="48" t="n"/>
      <c r="AB43" s="48" t="n"/>
      <c r="AC43" s="48" t="inlineStr">
        <is>
          <t>Semarang</t>
        </is>
      </c>
      <c r="AD43" s="48" t="inlineStr">
        <is>
          <t>Getasan</t>
        </is>
      </c>
      <c r="AE43" s="48" t="inlineStr">
        <is>
          <t>Jetak</t>
        </is>
      </c>
      <c r="AF43" s="48" t="inlineStr">
        <is>
          <t>SION</t>
        </is>
      </c>
      <c r="AG43" s="48" t="inlineStr">
        <is>
          <t>ONP0280</t>
        </is>
      </c>
      <c r="AH43" s="8" t="n">
        <v>3</v>
      </c>
      <c r="AI43" s="48" t="inlineStr">
        <is>
          <t>VPA2</t>
        </is>
      </c>
      <c r="AJ43" s="48" t="inlineStr">
        <is>
          <t>Aktif</t>
        </is>
      </c>
      <c r="AK43" s="8" t="n">
        <v>39</v>
      </c>
      <c r="AL43" s="48" t="inlineStr">
        <is>
          <t>Laki-laki</t>
        </is>
      </c>
      <c r="AM43" s="48" t="inlineStr">
        <is>
          <t>Sudah menikah</t>
        </is>
      </c>
      <c r="AN43" s="48" t="inlineStr">
        <is>
          <t>SMA/Sederajat</t>
        </is>
      </c>
      <c r="AO43" s="48" t="inlineStr">
        <is>
          <t>Peternak</t>
        </is>
      </c>
      <c r="AP43" s="8" t="n">
        <v>0</v>
      </c>
      <c r="AQ43" s="8" t="n">
        <v>1</v>
      </c>
      <c r="AR43" s="8" t="n">
        <v>0</v>
      </c>
      <c r="AS43" s="8" t="n">
        <v>0</v>
      </c>
      <c r="AT43" s="8" t="n">
        <v>0</v>
      </c>
      <c r="AU43" s="8" t="n">
        <v>0</v>
      </c>
      <c r="AV43" s="8" t="n">
        <v>0</v>
      </c>
      <c r="AW43" s="8" t="n">
        <v>0</v>
      </c>
      <c r="AX43" s="48" t="n"/>
      <c r="AY43" s="48" t="inlineStr">
        <is>
          <t>Petani</t>
        </is>
      </c>
      <c r="AZ43" s="8" t="n">
        <v>1</v>
      </c>
      <c r="BA43" s="8" t="n">
        <v>0</v>
      </c>
      <c r="BB43" s="8" t="n">
        <v>0</v>
      </c>
      <c r="BC43" s="8" t="n">
        <v>0</v>
      </c>
      <c r="BD43" s="8" t="n">
        <v>0</v>
      </c>
      <c r="BE43" s="8" t="n">
        <v>0</v>
      </c>
      <c r="BF43" s="8" t="n">
        <v>0</v>
      </c>
      <c r="BG43" s="8" t="n">
        <v>0</v>
      </c>
      <c r="BH43" s="48" t="n"/>
      <c r="BI43" s="48" t="inlineStr">
        <is>
          <t>&gt;Rp3.500.000</t>
        </is>
      </c>
      <c r="BJ43" s="8" t="n">
        <v>1</v>
      </c>
      <c r="BK43" s="8" t="n">
        <v>4</v>
      </c>
      <c r="BL43" s="8" t="n">
        <v>0</v>
      </c>
      <c r="BM43" s="8" t="n">
        <v>0</v>
      </c>
      <c r="BN43" s="48" t="inlineStr">
        <is>
          <t>Milik sendiri</t>
        </is>
      </c>
      <c r="BO43" s="48" t="inlineStr">
        <is>
          <t>Permanen (dinding bata dan semen)</t>
        </is>
      </c>
      <c r="BP43" s="8" t="n">
        <v>1</v>
      </c>
      <c r="BQ43" s="8" t="n">
        <v>0</v>
      </c>
      <c r="BR43" s="8" t="n">
        <v>0</v>
      </c>
      <c r="BS43" s="8" t="n">
        <v>0</v>
      </c>
      <c r="BT43" s="8" t="n">
        <v>0</v>
      </c>
      <c r="BU43" s="48" t="n"/>
      <c r="BV43" s="48" t="inlineStr">
        <is>
          <t>Keramik/ubin</t>
        </is>
      </c>
      <c r="BW43" s="8" t="n">
        <v>0</v>
      </c>
      <c r="BX43" s="8" t="n">
        <v>0</v>
      </c>
      <c r="BY43" s="8" t="n">
        <v>1</v>
      </c>
      <c r="BZ43" s="8" t="n">
        <v>0</v>
      </c>
      <c r="CA43" s="8" t="n">
        <v>0</v>
      </c>
      <c r="CB43" s="48" t="n"/>
      <c r="CC43" s="48" t="inlineStr">
        <is>
          <t>Genting</t>
        </is>
      </c>
      <c r="CD43" s="8" t="n">
        <v>0</v>
      </c>
      <c r="CE43" s="8" t="n">
        <v>0</v>
      </c>
      <c r="CF43" s="8" t="n">
        <v>0</v>
      </c>
      <c r="CG43" s="8" t="n">
        <v>0</v>
      </c>
      <c r="CH43" s="8" t="n">
        <v>0</v>
      </c>
      <c r="CI43" s="8" t="n">
        <v>1</v>
      </c>
      <c r="CJ43" s="8" t="n">
        <v>0</v>
      </c>
      <c r="CK43" s="48" t="n"/>
      <c r="CL43" s="48" t="inlineStr">
        <is>
          <t>Ya</t>
        </is>
      </c>
      <c r="CM43" s="8" t="n">
        <v>2023</v>
      </c>
      <c r="CN43" s="48" t="inlineStr">
        <is>
          <t>Fixed-Dome (Kubah Tetap)</t>
        </is>
      </c>
      <c r="CO43" s="48" t="inlineStr">
        <is>
          <t>6 m³ (4-5 ekor sapi, ±5 jam memasak/hari, ±50 kg</t>
        </is>
      </c>
      <c r="CP43" s="48" t="inlineStr">
        <is>
          <t>Anggota keluarga - laki-laki</t>
        </is>
      </c>
      <c r="CQ43" s="8" t="n">
        <v>0</v>
      </c>
      <c r="CR43" s="8" t="n">
        <v>0</v>
      </c>
      <c r="CS43" s="8" t="n">
        <v>0</v>
      </c>
      <c r="CT43" s="8" t="n">
        <v>0</v>
      </c>
      <c r="CU43" s="10" t="n">
        <v>1</v>
      </c>
      <c r="CV43" s="10" t="n">
        <v>0</v>
      </c>
      <c r="CW43" s="10" t="n">
        <v>0</v>
      </c>
      <c r="CX43" s="8" t="n">
        <v>0</v>
      </c>
      <c r="CY43" s="48" t="inlineStr">
        <is>
          <t>Anggota keluarga - laki-laki</t>
        </is>
      </c>
      <c r="CZ43" s="8" t="n">
        <v>1</v>
      </c>
      <c r="DA43" s="8" t="n">
        <v>0</v>
      </c>
      <c r="DB43" s="8" t="n">
        <v>0</v>
      </c>
      <c r="DC43" s="48" t="n"/>
      <c r="DD43" s="48" t="inlineStr">
        <is>
          <t>Anggota keluarga - laki-laki CPO atau pendamping</t>
        </is>
      </c>
      <c r="DE43" s="8" t="n">
        <v>1</v>
      </c>
      <c r="DF43" s="8" t="n">
        <v>0</v>
      </c>
      <c r="DG43" s="8" t="n">
        <v>1</v>
      </c>
      <c r="DH43" s="8" t="n">
        <v>0</v>
      </c>
      <c r="DI43" s="48" t="n"/>
      <c r="DJ43" s="48" t="inlineStr">
        <is>
          <t>Anggota keluarga - laki-laki CPO atau pendamping</t>
        </is>
      </c>
      <c r="DK43" s="8" t="n">
        <v>1</v>
      </c>
      <c r="DL43" s="8" t="n">
        <v>0</v>
      </c>
      <c r="DM43" s="8" t="n">
        <v>1</v>
      </c>
      <c r="DN43" s="8" t="n">
        <v>0</v>
      </c>
      <c r="DO43" s="48" t="n"/>
      <c r="DP43" s="8" t="n">
        <v>1</v>
      </c>
      <c r="DQ43" s="8" t="n">
        <v>0</v>
      </c>
      <c r="DR43" s="8" t="n">
        <v>0</v>
      </c>
      <c r="DS43" s="48" t="n"/>
      <c r="DT43" s="48" t="n"/>
      <c r="DU43" s="48" t="n"/>
      <c r="DV43" s="48" t="inlineStr">
        <is>
          <t>Ya</t>
        </is>
      </c>
      <c r="DW43" s="48" t="n"/>
      <c r="DX43" s="48" t="n"/>
      <c r="DY43" s="48" t="n"/>
      <c r="DZ43" s="48" t="n"/>
      <c r="EA43" s="48" t="n"/>
      <c r="EB43" s="48" t="n"/>
      <c r="EC43" s="48" t="n"/>
      <c r="ED43" s="48" t="n"/>
      <c r="EE43" s="48" t="n"/>
      <c r="EF43" s="48" t="n"/>
      <c r="EG43" s="48" t="n"/>
      <c r="EH43" s="48" t="n"/>
      <c r="EI43" s="48" t="inlineStr">
        <is>
          <t>Tidak ada masalah</t>
        </is>
      </c>
      <c r="EJ43" s="8" t="n">
        <v>0</v>
      </c>
      <c r="EK43" s="8" t="n">
        <v>0</v>
      </c>
      <c r="EL43" s="8" t="n">
        <v>0</v>
      </c>
      <c r="EM43" s="8" t="n">
        <v>1</v>
      </c>
      <c r="EN43" s="8" t="n">
        <v>0</v>
      </c>
      <c r="EO43" s="11" t="n"/>
      <c r="EP43" s="48" t="inlineStr">
        <is>
          <t>Ya, sangat jelas dan mudah diikuti</t>
        </is>
      </c>
      <c r="EQ43" s="48" t="inlineStr">
        <is>
          <t>Pelatihan</t>
        </is>
      </c>
      <c r="ER43" s="48" t="inlineStr">
        <is>
          <t>CPO atau pendamping</t>
        </is>
      </c>
      <c r="ES43" s="8" t="n">
        <v>1</v>
      </c>
      <c r="ET43" s="8" t="n">
        <v>0</v>
      </c>
      <c r="EU43" s="8" t="n">
        <v>0</v>
      </c>
      <c r="EV43" s="8" t="n">
        <v>0</v>
      </c>
      <c r="EW43" s="48" t="n"/>
      <c r="EX43" s="48" t="inlineStr">
        <is>
          <t>Anggota keluarga - Laki-laki</t>
        </is>
      </c>
      <c r="EY43" s="8" t="n">
        <v>1</v>
      </c>
      <c r="EZ43" s="8" t="n">
        <v>0</v>
      </c>
      <c r="FA43" s="8" t="n">
        <v>0</v>
      </c>
      <c r="FB43" s="48" t="n"/>
      <c r="FC43" s="48" t="inlineStr">
        <is>
          <t>Setiap hari</t>
        </is>
      </c>
      <c r="FD43" s="48" t="n"/>
      <c r="FE43" s="48" t="inlineStr">
        <is>
          <t>Mengetahui</t>
        </is>
      </c>
      <c r="FF43" s="48" t="inlineStr">
        <is>
          <t>Selalu (setiap hari)</t>
        </is>
      </c>
      <c r="FG43" s="48" t="inlineStr">
        <is>
          <t>Mengetahui</t>
        </is>
      </c>
      <c r="FH43" s="48" t="inlineStr">
        <is>
          <t>Sering (setiap minggu)</t>
        </is>
      </c>
      <c r="FI43" s="48" t="inlineStr">
        <is>
          <t>Mengetahui</t>
        </is>
      </c>
      <c r="FJ43" s="48" t="inlineStr">
        <is>
          <t>Selalu (setiap hari)</t>
        </is>
      </c>
      <c r="FK43" s="48" t="inlineStr">
        <is>
          <t>Mengetahui</t>
        </is>
      </c>
      <c r="FL43" s="48" t="inlineStr">
        <is>
          <t>Selalu (setiap hari)</t>
        </is>
      </c>
      <c r="FM43" s="48" t="inlineStr">
        <is>
          <t>Mengetahui</t>
        </is>
      </c>
      <c r="FN43" s="48" t="inlineStr">
        <is>
          <t>Cukup sering (2 minggu sekali)</t>
        </is>
      </c>
      <c r="FO43" s="48" t="inlineStr">
        <is>
          <t>Mengetahui</t>
        </is>
      </c>
      <c r="FP43" s="48" t="inlineStr">
        <is>
          <t>Jarang (setiap bulan atau lebih)</t>
        </is>
      </c>
      <c r="FQ43" s="48" t="inlineStr">
        <is>
          <t>Mengetahui</t>
        </is>
      </c>
      <c r="FR43" s="48" t="inlineStr">
        <is>
          <t>Ya</t>
        </is>
      </c>
      <c r="FS43" s="48" t="inlineStr">
        <is>
          <t>Mengetahui</t>
        </is>
      </c>
      <c r="FT43" s="48" t="inlineStr">
        <is>
          <t>Ya, selalu</t>
        </is>
      </c>
      <c r="FU43" s="48" t="inlineStr">
        <is>
          <t>Laki-laki dewasa Perempuan dewasa</t>
        </is>
      </c>
      <c r="FV43" s="8" t="n">
        <v>1</v>
      </c>
      <c r="FW43" s="8" t="n">
        <v>1</v>
      </c>
      <c r="FX43" s="8" t="n">
        <v>0</v>
      </c>
      <c r="FY43" s="8" t="n">
        <v>0</v>
      </c>
      <c r="FZ43" s="48" t="inlineStr">
        <is>
          <t>Memahami</t>
        </is>
      </c>
      <c r="GA43" s="48" t="inlineStr">
        <is>
          <t>CPO</t>
        </is>
      </c>
      <c r="GB43" s="8" t="n">
        <v>1</v>
      </c>
      <c r="GC43" s="8" t="n">
        <v>0</v>
      </c>
      <c r="GD43" s="8" t="n">
        <v>0</v>
      </c>
      <c r="GE43" s="8" t="n">
        <v>0</v>
      </c>
      <c r="GF43" s="48" t="n"/>
      <c r="GG43" s="48" t="inlineStr">
        <is>
          <t>Sering</t>
        </is>
      </c>
      <c r="GH43" s="48" t="inlineStr">
        <is>
          <t>Ya</t>
        </is>
      </c>
      <c r="GI43" s="48" t="inlineStr">
        <is>
          <t>Teman/keluarga</t>
        </is>
      </c>
      <c r="GJ43" s="8" t="n">
        <v>0</v>
      </c>
      <c r="GK43" s="8" t="n">
        <v>1</v>
      </c>
      <c r="GL43" s="8" t="n">
        <v>0</v>
      </c>
      <c r="GM43" s="8" t="n">
        <v>0</v>
      </c>
      <c r="GN43" s="48" t="n"/>
      <c r="GO43" s="8" t="n">
        <v>10</v>
      </c>
      <c r="GP43" s="48" t="inlineStr">
        <is>
          <t>Penuh (100%)</t>
        </is>
      </c>
      <c r="GQ43" s="48" t="inlineStr">
        <is>
          <t>Kayu bakar LPG</t>
        </is>
      </c>
      <c r="GR43" s="8" t="n">
        <v>1</v>
      </c>
      <c r="GS43" s="8" t="n">
        <v>1</v>
      </c>
      <c r="GT43" s="8" t="n">
        <v>0</v>
      </c>
      <c r="GU43" s="8" t="n">
        <v>0</v>
      </c>
      <c r="GV43" s="8" t="n">
        <v>0</v>
      </c>
      <c r="GW43" s="8" t="n">
        <v>0</v>
      </c>
      <c r="GX43" s="8" t="n">
        <v>0</v>
      </c>
      <c r="GY43" s="48" t="n"/>
      <c r="GZ43" s="48" t="inlineStr">
        <is>
          <t>Ya</t>
        </is>
      </c>
      <c r="HA43" s="8" t="n">
        <v>15</v>
      </c>
      <c r="HB43" s="8" t="n">
        <v>150000</v>
      </c>
      <c r="HC43" s="8" t="n">
        <v>5</v>
      </c>
      <c r="HD43" s="8" t="n">
        <v>50000</v>
      </c>
      <c r="HE43" s="8" t="n">
        <v>12</v>
      </c>
      <c r="HF43" s="8" t="n">
        <v>100000</v>
      </c>
      <c r="HG43" s="8" t="n">
        <v>3</v>
      </c>
      <c r="HH43" s="8" t="n">
        <v>25000</v>
      </c>
      <c r="HI43" s="48" t="n"/>
      <c r="HJ43" s="48" t="n"/>
      <c r="HK43" s="48" t="n"/>
      <c r="HL43" s="48" t="n"/>
      <c r="HM43" s="48" t="n"/>
      <c r="HN43" s="48" t="n"/>
      <c r="HO43" s="48" t="n"/>
      <c r="HP43" s="48" t="n"/>
      <c r="HQ43" s="48" t="n"/>
      <c r="HR43" s="48" t="n"/>
      <c r="HS43" s="48" t="n"/>
      <c r="HT43" s="48" t="n"/>
      <c r="HU43" s="48" t="n"/>
      <c r="HV43" s="48" t="n"/>
      <c r="HW43" s="48" t="n"/>
      <c r="HX43" s="48" t="n"/>
      <c r="HY43" s="8" t="n">
        <v>10</v>
      </c>
      <c r="HZ43" s="8" t="n">
        <v>100000</v>
      </c>
      <c r="IA43" s="8" t="n">
        <v>9</v>
      </c>
      <c r="IB43" s="8" t="n">
        <v>75000</v>
      </c>
      <c r="IC43" s="48" t="n"/>
      <c r="ID43" s="48" t="n"/>
      <c r="IE43" s="48" t="n"/>
      <c r="IF43" s="48" t="n"/>
      <c r="IG43" s="48" t="n"/>
      <c r="IH43" s="48" t="n"/>
      <c r="II43" s="48" t="n"/>
      <c r="IJ43" s="48" t="n"/>
      <c r="IK43" s="48" t="inlineStr">
        <is>
          <t>50-65 kg</t>
        </is>
      </c>
      <c r="IL43" s="48" t="inlineStr">
        <is>
          <t>3-5 jam</t>
        </is>
      </c>
      <c r="IM43" s="48" t="inlineStr">
        <is>
          <t>Ya</t>
        </is>
      </c>
      <c r="IN43" s="48" t="inlineStr">
        <is>
          <t>Tidak</t>
        </is>
      </c>
      <c r="IO43" s="48" t="inlineStr">
        <is>
          <t>Jauh lebih bersih</t>
        </is>
      </c>
      <c r="IP43" s="48" t="n"/>
      <c r="IQ43" s="48" t="inlineStr">
        <is>
          <t>Tidak pernah</t>
        </is>
      </c>
      <c r="IR43" s="48" t="n"/>
      <c r="IS43" s="48" t="n"/>
      <c r="IT43" s="48" t="n"/>
      <c r="IU43" s="48" t="n"/>
      <c r="IV43" s="48" t="n"/>
      <c r="IW43" s="48" t="n"/>
      <c r="IX43" s="48" t="n"/>
      <c r="IY43" s="48" t="n"/>
      <c r="IZ43" s="48" t="inlineStr">
        <is>
          <t>Tidak pernah</t>
        </is>
      </c>
      <c r="JA43" s="48" t="n"/>
      <c r="JB43" s="48" t="n"/>
      <c r="JC43" s="48" t="n"/>
      <c r="JD43" s="48" t="n"/>
      <c r="JE43" s="48" t="n"/>
      <c r="JF43" s="48" t="n"/>
      <c r="JG43" s="48" t="n"/>
      <c r="JH43" s="48" t="n"/>
      <c r="JI43" s="48" t="inlineStr">
        <is>
          <t>Tidak pernah</t>
        </is>
      </c>
      <c r="JJ43" s="48" t="n"/>
      <c r="JK43" s="48" t="n"/>
      <c r="JL43" s="48" t="n"/>
      <c r="JM43" s="48" t="n"/>
      <c r="JN43" s="48" t="n"/>
      <c r="JO43" s="48" t="n"/>
      <c r="JP43" s="48" t="n"/>
      <c r="JQ43" s="48" t="n"/>
      <c r="JR43" s="48" t="inlineStr">
        <is>
          <t>Tidak pernah</t>
        </is>
      </c>
      <c r="JS43" s="48" t="n"/>
      <c r="JT43" s="48" t="n"/>
      <c r="JU43" s="48" t="n"/>
      <c r="JV43" s="48" t="n"/>
      <c r="JW43" s="48" t="n"/>
      <c r="JX43" s="48" t="n"/>
      <c r="JY43" s="48" t="n"/>
      <c r="JZ43" s="48" t="n"/>
      <c r="KA43" s="48" t="inlineStr">
        <is>
          <t>Tidak pernah</t>
        </is>
      </c>
      <c r="KB43" s="48" t="n"/>
      <c r="KC43" s="48" t="n"/>
      <c r="KD43" s="48" t="n"/>
      <c r="KE43" s="48" t="n"/>
      <c r="KF43" s="48" t="n"/>
      <c r="KG43" s="48" t="n"/>
      <c r="KH43" s="48" t="n"/>
      <c r="KI43" s="48" t="n"/>
      <c r="KJ43" s="48" t="inlineStr">
        <is>
          <t>Tidak pernah</t>
        </is>
      </c>
      <c r="KK43" s="48" t="n"/>
      <c r="KL43" s="48" t="n"/>
      <c r="KM43" s="48" t="n"/>
      <c r="KN43" s="48" t="n"/>
      <c r="KO43" s="48" t="n"/>
      <c r="KP43" s="48" t="n"/>
      <c r="KQ43" s="48" t="n"/>
      <c r="KR43" s="48" t="n"/>
      <c r="KS43" s="48" t="inlineStr">
        <is>
          <t>Cukup membaik</t>
        </is>
      </c>
      <c r="KT43" s="48" t="inlineStr">
        <is>
          <t>0-1 kali</t>
        </is>
      </c>
      <c r="KU43" s="48" t="inlineStr">
        <is>
          <t>0-1 kali</t>
        </is>
      </c>
      <c r="KV43" s="48" t="inlineStr">
        <is>
          <t>Tidak ada</t>
        </is>
      </c>
      <c r="KW43" s="8" t="n">
        <v>0</v>
      </c>
      <c r="KX43" s="8" t="n">
        <v>0</v>
      </c>
      <c r="KY43" s="8" t="n">
        <v>0</v>
      </c>
      <c r="KZ43" s="8" t="n">
        <v>1</v>
      </c>
      <c r="LA43" s="48" t="inlineStr">
        <is>
          <t>Cukup membaik</t>
        </is>
      </c>
      <c r="LB43" s="48" t="inlineStr">
        <is>
          <t>Cukup membaik</t>
        </is>
      </c>
      <c r="LC43" s="8" t="n">
        <v>3</v>
      </c>
      <c r="LD43" s="8" t="n">
        <v>3</v>
      </c>
      <c r="LE43" s="8" t="n">
        <v>0</v>
      </c>
      <c r="LF43" s="8" t="n">
        <v>0</v>
      </c>
      <c r="LG43" s="48" t="inlineStr">
        <is>
          <t>Ya</t>
        </is>
      </c>
      <c r="LH43" s="8" t="n">
        <v>100000</v>
      </c>
      <c r="LI43" s="48" t="n"/>
      <c r="LJ43" s="48" t="inlineStr">
        <is>
          <t>Kebutuhan rumah tangga</t>
        </is>
      </c>
      <c r="LK43" s="8" t="n">
        <v>0</v>
      </c>
      <c r="LL43" s="8" t="n">
        <v>0</v>
      </c>
      <c r="LM43" s="8" t="n">
        <v>0</v>
      </c>
      <c r="LN43" s="8" t="n">
        <v>0</v>
      </c>
      <c r="LO43" s="8" t="n">
        <v>1</v>
      </c>
      <c r="LP43" s="8" t="n">
        <v>0</v>
      </c>
      <c r="LQ43" s="8" t="n">
        <v>0</v>
      </c>
      <c r="LR43" s="48" t="n"/>
      <c r="LS43" s="8" t="n">
        <v>15</v>
      </c>
      <c r="LT43" s="8" t="n">
        <v>20</v>
      </c>
      <c r="LU43" s="8" t="n">
        <v>0</v>
      </c>
      <c r="LV43" s="8" t="n">
        <v>10</v>
      </c>
      <c r="LW43" s="8" t="n">
        <v>10</v>
      </c>
      <c r="LX43" s="8" t="n">
        <v>0</v>
      </c>
      <c r="LY43" s="8" t="n">
        <v>5</v>
      </c>
      <c r="LZ43" s="8" t="n">
        <v>5</v>
      </c>
      <c r="MA43" s="8" t="n">
        <v>0</v>
      </c>
      <c r="MB43" s="48" t="inlineStr">
        <is>
          <t>Ya</t>
        </is>
      </c>
      <c r="MC43" s="8" t="n">
        <v>30</v>
      </c>
      <c r="MD43" s="8" t="n">
        <v>15</v>
      </c>
      <c r="ME43" s="8" t="n">
        <v>15</v>
      </c>
      <c r="MF43" s="8" t="n">
        <v>15</v>
      </c>
      <c r="MG43" s="8" t="n">
        <v>0</v>
      </c>
      <c r="MH43" s="8" t="n">
        <v>0</v>
      </c>
      <c r="MI43" s="48" t="inlineStr">
        <is>
          <t>Istirahat</t>
        </is>
      </c>
      <c r="MJ43" s="8" t="n">
        <v>0</v>
      </c>
      <c r="MK43" s="8" t="n">
        <v>0</v>
      </c>
      <c r="ML43" s="8" t="n">
        <v>1</v>
      </c>
      <c r="MM43" s="8" t="n">
        <v>0</v>
      </c>
      <c r="MN43" s="8" t="n">
        <v>0</v>
      </c>
      <c r="MO43" s="8" t="n">
        <v>0</v>
      </c>
      <c r="MP43" s="48" t="n"/>
      <c r="MQ43" s="48" t="n"/>
      <c r="MR43" s="48" t="inlineStr">
        <is>
          <t>untuk kumpul bersama keluarga</t>
        </is>
      </c>
      <c r="MS43" s="48" t="n"/>
      <c r="MT43" s="48" t="inlineStr">
        <is>
          <t>santai bersama keluarga</t>
        </is>
      </c>
      <c r="MU43" s="48" t="inlineStr">
        <is>
          <t>Tidak</t>
        </is>
      </c>
      <c r="MV43" s="48" t="n"/>
      <c r="MW43" s="48" t="n"/>
      <c r="MX43" s="48" t="n"/>
      <c r="MY43" s="48" t="n"/>
      <c r="MZ43" s="48" t="n"/>
      <c r="NA43" s="48" t="n"/>
      <c r="NB43" s="48" t="n"/>
      <c r="NC43" s="48" t="n"/>
      <c r="ND43" s="48" t="n"/>
      <c r="NE43" s="48" t="n"/>
      <c r="NF43" s="48" t="n"/>
      <c r="NG43" s="48" t="n"/>
      <c r="NH43" s="48" t="n"/>
      <c r="NI43" s="48" t="n"/>
      <c r="NJ43" s="48" t="n"/>
      <c r="NK43" s="48" t="n"/>
      <c r="NL43" s="48" t="inlineStr">
        <is>
          <t>Ya</t>
        </is>
      </c>
      <c r="NM43" s="48" t="inlineStr">
        <is>
          <t>Kombinasi dana mandiri dan dana hibah</t>
        </is>
      </c>
      <c r="NN43" s="48" t="inlineStr">
        <is>
          <t>&gt;11.000.001</t>
        </is>
      </c>
      <c r="NO43" s="48" t="inlineStr">
        <is>
          <t>Pemerintah</t>
        </is>
      </c>
      <c r="NP43" s="48" t="n"/>
      <c r="NQ43" s="48" t="n"/>
      <c r="NR43" s="48" t="n"/>
      <c r="NS43" s="48" t="n"/>
      <c r="NT43" s="48" t="n"/>
      <c r="NU43" s="48" t="n"/>
      <c r="NV43" s="48" t="inlineStr">
        <is>
          <t>Anggota keluarga - Laki-laki dewasa</t>
        </is>
      </c>
      <c r="NW43" s="48" t="n"/>
      <c r="NX43" s="48" t="inlineStr">
        <is>
          <t>Sedikit meningkat</t>
        </is>
      </c>
      <c r="NY43" s="8" t="n">
        <v>5</v>
      </c>
      <c r="NZ43" s="8" t="n">
        <v>5</v>
      </c>
      <c r="OA43" s="8" t="n">
        <v>0</v>
      </c>
      <c r="OB43" s="8" t="n">
        <v>5</v>
      </c>
      <c r="OC43" s="8" t="n">
        <v>5</v>
      </c>
      <c r="OD43" s="8" t="n">
        <v>0</v>
      </c>
      <c r="OE43" s="48" t="inlineStr">
        <is>
          <t>Lebih baik</t>
        </is>
      </c>
      <c r="OF43" s="48" t="inlineStr">
        <is>
          <t>Jauh lebih baik (beda waktu memasak lebih cepat setengah jam atau lebih, ATAU tidak lagi ada rasa/bau makanan yang berubah, ATAU alasan lainnya)</t>
        </is>
      </c>
      <c r="OG43" s="48" t="inlineStr">
        <is>
          <t>Ya</t>
        </is>
      </c>
      <c r="OH43" s="8" t="n">
        <v>0</v>
      </c>
      <c r="OI43" s="8" t="n">
        <v>7</v>
      </c>
      <c r="OJ43" s="8" t="n">
        <v>0</v>
      </c>
      <c r="OK43" s="8" t="n">
        <v>0</v>
      </c>
      <c r="OL43" s="8" t="n">
        <v>0</v>
      </c>
      <c r="OM43" s="8" t="n">
        <v>0</v>
      </c>
      <c r="ON43" s="8" t="n">
        <v>0</v>
      </c>
      <c r="OO43" s="8" t="n">
        <v>0</v>
      </c>
      <c r="OP43" s="48">
        <f>VLOOKUP(AG43,'BUS 2'!$G$1:$CU$424,2,0)</f>
        <v/>
      </c>
      <c r="OQ43" s="8">
        <f>VLOOKUP(AG43,'BUS 2'!$G$1:$CU$424,3,0)</f>
        <v/>
      </c>
      <c r="OR43" s="8">
        <f>VLOOKUP(AG43,'BUS 2'!$G$1:$CU$424,4,0)</f>
        <v/>
      </c>
      <c r="OS43" s="8">
        <f>VLOOKUP(AG43,'BUS 2'!$G$1:$CU$424,5,0)</f>
        <v/>
      </c>
      <c r="OT43" s="8">
        <f>VLOOKUP(AG43,'BUS 2'!$G$1:$CU$424,6,0)</f>
        <v/>
      </c>
      <c r="OU43" s="8">
        <f>VLOOKUP(AG43,'BUS 2'!$G$1:$CU$424,7,0)</f>
        <v/>
      </c>
      <c r="OV43" s="8">
        <f>VLOOKUP(AG43,'BUS 2'!$G$1:$CU$424,8,0)</f>
        <v/>
      </c>
      <c r="OW43" s="8">
        <f>VLOOKUP(AG43,'BUS 2'!$G$1:$CU$424,9,0)</f>
        <v/>
      </c>
      <c r="OX43" s="8">
        <f>VLOOKUP(AG43,'BUS 2'!$G$1:$CU$424,10,0)</f>
        <v/>
      </c>
      <c r="OY43" s="8">
        <f>VLOOKUP(AG43,'BUS 2'!$G$1:$CU$424,11,0)</f>
        <v/>
      </c>
      <c r="OZ43" s="8">
        <f>VLOOKUP(AG43,'BUS 2'!$G$1:$CU$424,12,0)</f>
        <v/>
      </c>
      <c r="PA43" s="8">
        <f>VLOOKUP(AG43,'BUS 2'!$G$1:$CU$424,13,0)</f>
        <v/>
      </c>
      <c r="PB43" s="8">
        <f>VLOOKUP(AG43,'BUS 2'!$G$1:$CU$424,14,0)</f>
        <v/>
      </c>
      <c r="PC43" s="8">
        <f>VLOOKUP(AG43,'BUS 2'!$G$1:$CU$424,15,0)</f>
        <v/>
      </c>
      <c r="PD43" s="8">
        <f>VLOOKUP(AG43,'BUS 2'!$G$1:$CU$424,16,0)</f>
        <v/>
      </c>
      <c r="PE43" s="8">
        <f>VLOOKUP(AG43,'BUS 2'!$G$1:$CU$424,17,0)</f>
        <v/>
      </c>
      <c r="PF43" s="8">
        <f>VLOOKUP(AG43,'BUS 2'!$G$1:$CU$424,18,0)</f>
        <v/>
      </c>
      <c r="PG43" s="8">
        <f>VLOOKUP(AG43,'BUS 2'!$G$1:$CU$424,19,0)</f>
        <v/>
      </c>
      <c r="PH43" s="8">
        <f>VLOOKUP(AG43,'BUS 2'!$G$1:$CU$424,20,0)</f>
        <v/>
      </c>
      <c r="PI43" s="8">
        <f>VLOOKUP(AG43,'BUS 2'!$G$1:$CU$424,21,0)</f>
        <v/>
      </c>
      <c r="PJ43" s="8">
        <f>VLOOKUP(AG43,'BUS 2'!$G$1:$CU$424,22,0)</f>
        <v/>
      </c>
      <c r="PK43" s="8">
        <f>VLOOKUP(AG43,'BUS 2'!$G$1:$CU$424,23,0)</f>
        <v/>
      </c>
      <c r="PL43" s="8">
        <f>VLOOKUP(AG43,'BUS 2'!$G$1:$CU$424,24,0)</f>
        <v/>
      </c>
      <c r="PM43" s="8">
        <f>VLOOKUP(AG43,'BUS 2'!$G$1:$CU$424,25,0)</f>
        <v/>
      </c>
      <c r="PN43" s="8">
        <f>VLOOKUP(AG43,'BUS 2'!$G$1:$CU$424,26,0)</f>
        <v/>
      </c>
      <c r="PO43" s="8">
        <f>VLOOKUP(AG43,'BUS 2'!$G$1:$CU$424,27,0)</f>
        <v/>
      </c>
      <c r="PP43" s="8">
        <f>VLOOKUP(AG43,'BUS 2'!$G$1:$CU$424,28,0)</f>
        <v/>
      </c>
      <c r="PQ43" s="8">
        <f>VLOOKUP(AG43,'BUS 2'!$G$1:$CU$424,29,0)</f>
        <v/>
      </c>
      <c r="PR43" s="8">
        <f>VLOOKUP(AG43,'BUS 2'!$G$1:$CU$424,30,0)</f>
        <v/>
      </c>
      <c r="PS43" s="8">
        <f>VLOOKUP(AG43,'BUS 2'!$G$1:$CU$424,31,0)</f>
        <v/>
      </c>
      <c r="PT43" s="48" t="n"/>
      <c r="PU43" s="48" t="n"/>
      <c r="PV43" s="48" t="n"/>
      <c r="PW43" s="48" t="n"/>
      <c r="PX43" s="48" t="n"/>
      <c r="PY43" s="48" t="n"/>
      <c r="PZ43" s="48" t="n"/>
      <c r="QA43" s="48" t="n"/>
      <c r="QB43" s="48" t="n"/>
      <c r="QC43" s="48" t="n"/>
      <c r="QD43" s="48" t="n"/>
      <c r="QE43" s="48" t="inlineStr">
        <is>
          <t>1-Disebarkan ke lahan terbuka</t>
        </is>
      </c>
      <c r="QF43" s="8" t="n">
        <v>0</v>
      </c>
      <c r="QG43" s="8" t="n">
        <v>0</v>
      </c>
      <c r="QH43" s="8" t="n">
        <v>0</v>
      </c>
      <c r="QI43" s="8" t="n">
        <v>0</v>
      </c>
      <c r="QJ43" s="8" t="n">
        <v>0</v>
      </c>
      <c r="QK43" s="8" t="n">
        <v>1</v>
      </c>
      <c r="QL43" s="8" t="n">
        <v>0</v>
      </c>
      <c r="QM43" s="8" t="n">
        <v>0</v>
      </c>
      <c r="QN43" s="8" t="n">
        <v>0</v>
      </c>
      <c r="QO43" s="48" t="n"/>
      <c r="QP43" s="48" t="n"/>
      <c r="QQ43" s="48" t="n"/>
      <c r="QR43" s="48" t="n"/>
      <c r="QS43" s="48" t="n"/>
      <c r="QT43" s="48" t="n"/>
      <c r="QU43" s="48" t="n"/>
      <c r="QV43" s="48" t="n"/>
      <c r="QW43" s="48" t="n"/>
      <c r="QX43" s="48" t="n"/>
      <c r="QY43" s="48" t="n"/>
      <c r="QZ43" s="48" t="n"/>
      <c r="RA43" s="48" t="n"/>
      <c r="RB43" s="48" t="n"/>
      <c r="RC43" s="48" t="n"/>
      <c r="RD43" s="48" t="n"/>
      <c r="RE43" s="48" t="n"/>
      <c r="RF43" s="48" t="n"/>
      <c r="RG43" s="48" t="n"/>
      <c r="RH43" s="48" t="n"/>
      <c r="RI43" s="48" t="n"/>
      <c r="RJ43" s="48" t="n"/>
      <c r="RK43" s="48" t="n"/>
      <c r="RL43" s="48" t="n"/>
      <c r="RM43" s="48" t="n"/>
      <c r="RN43" s="48" t="n"/>
      <c r="RO43" s="48" t="n"/>
      <c r="RP43" s="48" t="n"/>
      <c r="RQ43" s="48" t="n"/>
      <c r="RR43" s="48" t="n"/>
      <c r="RS43" s="48" t="n"/>
      <c r="RT43" s="48" t="n"/>
      <c r="RU43" s="48" t="n"/>
      <c r="RV43" s="48" t="n"/>
      <c r="RW43" s="48" t="n"/>
      <c r="RX43" s="48" t="n"/>
      <c r="RY43" s="48" t="n"/>
      <c r="RZ43" s="48" t="n"/>
      <c r="SA43" s="48" t="n"/>
      <c r="SB43" s="48" t="n"/>
      <c r="SC43" s="48" t="n"/>
      <c r="SD43" s="48" t="n"/>
      <c r="SE43" s="48" t="n"/>
      <c r="SF43" s="48" t="n"/>
      <c r="SG43" s="48" t="n"/>
      <c r="SH43" s="48" t="n"/>
      <c r="SI43" s="48" t="n"/>
      <c r="SJ43" s="48" t="n"/>
      <c r="SK43" s="48" t="n"/>
      <c r="SL43" s="48" t="n"/>
      <c r="SM43" s="48" t="n"/>
      <c r="SN43" s="48" t="n"/>
      <c r="SO43" s="48" t="n"/>
      <c r="SP43" s="48" t="n"/>
      <c r="SQ43" s="48" t="n"/>
      <c r="SR43" s="48" t="n"/>
      <c r="SS43" s="48" t="n"/>
      <c r="ST43" s="48" t="n"/>
      <c r="SU43" s="48" t="n"/>
      <c r="SV43" s="48" t="n"/>
      <c r="SW43" s="48" t="n"/>
      <c r="SX43" s="48" t="n"/>
      <c r="SY43" s="8">
        <f>VLOOKUP(AG43,'BUS 2'!$G$1:$CU$424,33,0)</f>
        <v/>
      </c>
      <c r="SZ43" s="48">
        <f>VLOOKUP(AG43,'BUS 2'!$G$1:$CU$424,34,0)</f>
        <v/>
      </c>
      <c r="TA43" s="48">
        <f>VLOOKUP(AG43,'BUS 2'!$G$1:$CU$424,35,0)</f>
        <v/>
      </c>
      <c r="TB43" s="48">
        <f>VLOOKUP(AG43,'BUS 2'!$G$1:$CU$424,36,0)</f>
        <v/>
      </c>
      <c r="TC43" s="48">
        <f>VLOOKUP(AG43,'BUS 2'!$G$1:$CU$424,37,0)</f>
        <v/>
      </c>
      <c r="TD43" s="48">
        <f>VLOOKUP(AG43,'BUS 2'!$G$1:$CU$424,38,0)</f>
        <v/>
      </c>
      <c r="TE43" s="48">
        <f>VLOOKUP(AG43,'BUS 2'!$G$1:$CU$424,39,0)</f>
        <v/>
      </c>
      <c r="TF43" s="48">
        <f>VLOOKUP(AG43,'BUS 2'!$G$1:$CU$424,40,0)</f>
        <v/>
      </c>
      <c r="TG43" s="8">
        <f>VLOOKUP(AG43,'BUS 2'!$G$1:$CU$424,42,0)</f>
        <v/>
      </c>
      <c r="TH43" s="8">
        <f>VLOOKUP(AG43,'BUS 2'!$G$1:$CU$424,43,0)</f>
        <v/>
      </c>
      <c r="TI43" s="8">
        <f>VLOOKUP(AG43,'BUS 2'!$G$1:$CU$424,44,0)</f>
        <v/>
      </c>
      <c r="TJ43" s="8">
        <f>VLOOKUP(AG43,'BUS 2'!$G$1:$CU$424,45,0)</f>
        <v/>
      </c>
      <c r="TK43" s="8">
        <f>VLOOKUP(AG43,'BUS 2'!$G$1:$CU$424,46,0)</f>
        <v/>
      </c>
      <c r="TL43" s="8">
        <f>VLOOKUP(AG43,'BUS 2'!$G$1:$CU$424,47,0)</f>
        <v/>
      </c>
      <c r="TM43" s="8">
        <f>VLOOKUP(AG43,'BUS 2'!$G$1:$CU$424,48,0)</f>
        <v/>
      </c>
      <c r="TN43" s="8">
        <f>VLOOKUP(AG43,'BUS 2'!$G$1:$CU$424,49,0)</f>
        <v/>
      </c>
      <c r="TO43" s="8">
        <f>VLOOKUP(AG43,'BUS 2'!$G$1:$CU$424,50,0)</f>
        <v/>
      </c>
      <c r="TP43" s="8">
        <f>VLOOKUP(AG43,'BUS 2'!$G$1:$CU$424,51,0)</f>
        <v/>
      </c>
      <c r="TQ43" s="8">
        <f>VLOOKUP(AG43,'BUS 2'!$G$1:$CU$424,52,0)</f>
        <v/>
      </c>
      <c r="TR43" s="8">
        <f>VLOOKUP(AG43,'BUS 2'!$G$1:$CU$424,53,0)</f>
        <v/>
      </c>
      <c r="TS43" s="48">
        <f>VLOOKUP(AG43,'BUS 2'!$G$1:$CU$424,54,0)</f>
        <v/>
      </c>
      <c r="TT43" s="48">
        <f>VLOOKUP(AG43,'BUS 2'!$G$1:$CU$424,55,0)</f>
        <v/>
      </c>
      <c r="TU43" s="48">
        <f>VLOOKUP(AG43,'BUS 2'!$G$1:$CU$424,56,0)</f>
        <v/>
      </c>
      <c r="TV43" s="48">
        <f>VLOOKUP(AG43,'BUS 2'!$G$1:$CU$424,57,0)</f>
        <v/>
      </c>
      <c r="TW43" s="48">
        <f>VLOOKUP(AG43,'BUS 2'!$G$1:$CU$424,58,0)</f>
        <v/>
      </c>
      <c r="TX43" s="48">
        <f>VLOOKUP(AG43,'BUS 2'!$G$1:$CU$424,59,0)</f>
        <v/>
      </c>
      <c r="TY43" s="48">
        <f>VLOOKUP(AG43,'BUS 2'!$G$1:$CU$424,60,0)</f>
        <v/>
      </c>
      <c r="TZ43" s="48">
        <f>VLOOKUP(AG43,'BUS 2'!$G$1:$CU$424,61,0)</f>
        <v/>
      </c>
      <c r="UA43" s="48">
        <f>VLOOKUP(AG43,'BUS 2'!$G$1:$CU$424,62,0)</f>
        <v/>
      </c>
      <c r="UB43" s="48">
        <f>VLOOKUP(AG43,'BUS 2'!$G$1:$CU$424,63,0)</f>
        <v/>
      </c>
      <c r="UC43" s="48">
        <f>VLOOKUP(AG43,'BUS 2'!$G$1:$CU$424,64,0)</f>
        <v/>
      </c>
      <c r="UD43" s="48">
        <f>VLOOKUP(AG43,'BUS 2'!$G$1:$CU$424,65,0)</f>
        <v/>
      </c>
      <c r="UE43" s="48">
        <f>VLOOKUP(AG43,'BUS 2'!$G$1:$CU$424,66,0)</f>
        <v/>
      </c>
      <c r="UF43" s="48">
        <f>VLOOKUP(AG43,'BUS 2'!$G$1:$CU$424,67,0)</f>
        <v/>
      </c>
      <c r="UG43" s="48">
        <f>VLOOKUP(AG43,'BUS 2'!$G$1:$CU$424,68,0)</f>
        <v/>
      </c>
      <c r="UH43" s="48">
        <f>VLOOKUP(AG43,'BUS 2'!$G$1:$CU$424,69,0)</f>
        <v/>
      </c>
      <c r="UI43" s="48">
        <f>VLOOKUP(AG43,'BUS 2'!$G$1:$CU$424,70,0)</f>
        <v/>
      </c>
      <c r="UJ43" s="48">
        <f>VLOOKUP(AG43,'BUS 2'!$G$1:$CU$424,71,0)</f>
        <v/>
      </c>
      <c r="UK43" s="48">
        <f>VLOOKUP(AG43,'BUS 2'!$G$1:$CU$424,72,0)</f>
        <v/>
      </c>
      <c r="UL43" s="48">
        <f>VLOOKUP(AG43,'BUS 2'!$G$1:$CU$424,73,0)</f>
        <v/>
      </c>
      <c r="UM43" s="48">
        <f>VLOOKUP(AG43,'BUS 2'!$G$1:$CU$424,74,0)</f>
        <v/>
      </c>
      <c r="UN43" s="48">
        <f>VLOOKUP(AG43,'BUS 2'!$G$1:$CU$424,75,0)</f>
        <v/>
      </c>
      <c r="UO43" s="48">
        <f>VLOOKUP(AG43,'BUS 2'!$G$1:$CU$424,76,0)</f>
        <v/>
      </c>
      <c r="UP43" s="48">
        <f>VLOOKUP(AG43,'BUS 2'!$G$1:$CU$424,77,0)</f>
        <v/>
      </c>
      <c r="UQ43" s="48">
        <f>VLOOKUP(AG43,'BUS 2'!$G$1:$CU$424,78,0)</f>
        <v/>
      </c>
      <c r="UR43" s="48">
        <f>VLOOKUP(AG43,'BUS 2'!$G$1:$CU$424,79,0)</f>
        <v/>
      </c>
      <c r="US43" s="48">
        <f>VLOOKUP(AG43,'BUS 2'!$G$1:$CU$424,80,0)</f>
        <v/>
      </c>
      <c r="UT43" s="48">
        <f>VLOOKUP(AG43,'BUS 2'!$G$1:$CU$424,81,0)</f>
        <v/>
      </c>
      <c r="UU43" s="48" t="n"/>
      <c r="UV43" s="48" t="inlineStr">
        <is>
          <t>Pemberian pakan di kandang</t>
        </is>
      </c>
      <c r="UW43" s="48" t="n"/>
      <c r="UX43" s="48" t="n"/>
      <c r="UY43" s="48" t="n"/>
      <c r="UZ43" s="48" t="n"/>
      <c r="VA43" s="48" t="n"/>
      <c r="VB43" s="48" t="n"/>
      <c r="VC43" s="48" t="n"/>
      <c r="VD43" s="48" t="inlineStr">
        <is>
          <t>Sangat teratur (setiap hari)</t>
        </is>
      </c>
      <c r="VE43" s="48" t="n"/>
      <c r="VF43" s="48" t="n"/>
      <c r="VG43" s="48" t="n"/>
      <c r="VH43" s="48" t="n"/>
      <c r="VI43" s="48" t="n"/>
      <c r="VJ43" s="48" t="n"/>
      <c r="VK43" s="48" t="n"/>
      <c r="VL43" s="48" t="inlineStr">
        <is>
          <t>Sangat sering (&gt;1 kali sehari)</t>
        </is>
      </c>
      <c r="VM43" s="48" t="n"/>
      <c r="VN43" s="48" t="n"/>
      <c r="VO43" s="48" t="n"/>
      <c r="VP43" s="48" t="n"/>
      <c r="VQ43" s="48" t="n"/>
      <c r="VR43" s="48" t="n"/>
      <c r="VS43" s="48" t="n"/>
      <c r="VT43" s="48" t="n"/>
      <c r="VU43" s="48" t="n"/>
      <c r="VV43" s="48" t="n"/>
      <c r="VW43" s="48" t="n"/>
      <c r="VX43" s="48" t="n"/>
      <c r="VY43" s="48" t="n"/>
      <c r="VZ43" s="48" t="n"/>
      <c r="WA43" s="48" t="n"/>
      <c r="WB43" s="48" t="n"/>
      <c r="WC43" s="48" t="n"/>
      <c r="WD43" s="48" t="n"/>
      <c r="WE43" s="48" t="n"/>
      <c r="WF43" s="48" t="inlineStr">
        <is>
          <t>4-Disimpan dalam kotak bersekat 5-Untuk disebar di tanah (dan dibajak) 6-Digester biogas</t>
        </is>
      </c>
      <c r="WG43" s="8" t="n">
        <v>0</v>
      </c>
      <c r="WH43" s="8" t="n">
        <v>0</v>
      </c>
      <c r="WI43" s="8" t="n">
        <v>0</v>
      </c>
      <c r="WJ43" s="8" t="n">
        <v>1</v>
      </c>
      <c r="WK43" s="8" t="n">
        <v>1</v>
      </c>
      <c r="WL43" s="8" t="n">
        <v>1</v>
      </c>
      <c r="WM43" s="8" t="n">
        <v>0</v>
      </c>
      <c r="WN43" s="8" t="n">
        <v>0</v>
      </c>
      <c r="WO43" s="48" t="n"/>
      <c r="WP43" s="48" t="n"/>
      <c r="WQ43" s="48" t="n"/>
      <c r="WR43" s="48" t="n"/>
      <c r="WS43" s="48" t="n"/>
      <c r="WT43" s="48" t="n"/>
      <c r="WU43" s="48" t="n"/>
      <c r="WV43" s="48" t="n"/>
      <c r="WW43" s="48" t="n"/>
      <c r="WX43" s="48" t="n"/>
      <c r="WY43" s="48" t="n"/>
      <c r="WZ43" s="48" t="n"/>
      <c r="XA43" s="48" t="n"/>
      <c r="XB43" s="48" t="n"/>
      <c r="XC43" s="48" t="n"/>
      <c r="XD43" s="48" t="n"/>
      <c r="XE43" s="48" t="n"/>
      <c r="XF43" s="48" t="n"/>
      <c r="XG43" s="48" t="n"/>
      <c r="XH43" s="48" t="n"/>
      <c r="XI43" s="48" t="n"/>
      <c r="XJ43" s="48" t="n"/>
      <c r="XK43" s="48" t="n"/>
      <c r="XL43" s="48" t="n"/>
      <c r="XM43" s="48" t="n"/>
      <c r="XN43" s="48" t="n"/>
      <c r="XO43" s="48" t="n"/>
      <c r="XP43" s="48" t="n"/>
      <c r="XQ43" s="48" t="n"/>
      <c r="XR43" s="48" t="n"/>
      <c r="XS43" s="48" t="n"/>
      <c r="XT43" s="48" t="n"/>
      <c r="XU43" s="48" t="n"/>
      <c r="XV43" s="48" t="n"/>
      <c r="XW43" s="48" t="n"/>
      <c r="XX43" s="48" t="n"/>
      <c r="XY43" s="48" t="n"/>
      <c r="XZ43" s="48" t="n"/>
      <c r="YA43" s="48" t="n"/>
      <c r="YB43" s="48" t="n"/>
      <c r="YC43" s="48" t="n"/>
      <c r="YD43" s="48" t="n"/>
      <c r="YE43" s="48" t="n"/>
      <c r="YF43" s="48" t="n"/>
      <c r="YG43" s="48" t="n"/>
      <c r="YH43" s="48" t="n"/>
      <c r="YI43" s="48" t="n"/>
      <c r="YJ43" s="48" t="n"/>
      <c r="YK43" s="48" t="n"/>
      <c r="YL43" s="48" t="n"/>
      <c r="YM43" s="48" t="n"/>
      <c r="YN43" s="48" t="n"/>
      <c r="YO43" s="48" t="n"/>
      <c r="YP43" s="48" t="n"/>
      <c r="YQ43" s="48" t="n"/>
      <c r="YR43" s="48" t="n"/>
      <c r="YS43" s="48" t="n"/>
      <c r="YT43" s="48" t="n"/>
      <c r="YU43" s="48" t="n"/>
      <c r="YV43" s="48" t="n"/>
      <c r="YW43" s="48" t="n"/>
      <c r="YX43" s="48" t="n"/>
      <c r="YY43" s="48" t="n"/>
      <c r="YZ43" s="48" t="n"/>
      <c r="ZA43" s="48" t="n"/>
      <c r="ZB43" s="48" t="n"/>
      <c r="ZC43" s="48" t="n"/>
      <c r="ZD43" s="48" t="n"/>
      <c r="ZE43" s="48" t="n"/>
      <c r="ZF43" s="48" t="n"/>
      <c r="ZG43" s="48" t="n"/>
      <c r="ZH43" s="48" t="n"/>
      <c r="ZI43" s="48" t="n"/>
      <c r="ZJ43" s="48" t="n"/>
      <c r="ZK43" s="48" t="n"/>
      <c r="ZL43" s="48" t="n"/>
      <c r="ZM43" s="48" t="n"/>
      <c r="ZN43" s="48" t="n"/>
      <c r="ZO43" s="8" t="n">
        <v>60</v>
      </c>
      <c r="ZP43" s="48" t="n"/>
      <c r="ZQ43" s="48" t="n"/>
      <c r="ZR43" s="48" t="n"/>
      <c r="ZS43" s="48" t="n"/>
      <c r="ZT43" s="48" t="n"/>
      <c r="ZU43" s="48" t="n"/>
      <c r="ZV43" s="48" t="n"/>
      <c r="ZW43" s="8" t="n">
        <v>2</v>
      </c>
      <c r="ZX43" s="48" t="n"/>
      <c r="ZY43" s="48" t="n"/>
      <c r="ZZ43" s="48" t="n"/>
      <c r="AAA43" s="48" t="n"/>
      <c r="AAB43" s="48" t="n"/>
      <c r="AAC43" s="48" t="n"/>
      <c r="AAD43" s="48" t="n"/>
      <c r="AAE43" s="48" t="inlineStr">
        <is>
          <t>Pakan segar (misal: rumput)</t>
        </is>
      </c>
      <c r="AAF43" s="48" t="n"/>
      <c r="AAG43" s="48" t="n"/>
      <c r="AAH43" s="48" t="n"/>
      <c r="AAI43" s="48" t="n"/>
      <c r="AAJ43" s="48" t="n"/>
      <c r="AAK43" s="48" t="n"/>
      <c r="AAL43" s="48" t="inlineStr">
        <is>
          <t>Ya</t>
        </is>
      </c>
      <c r="AAM43" s="48" t="inlineStr">
        <is>
          <t>Padat Cair</t>
        </is>
      </c>
      <c r="AAN43" s="8" t="n">
        <v>1</v>
      </c>
      <c r="AAO43" s="8" t="n">
        <v>1</v>
      </c>
      <c r="AAP43" s="8" t="n">
        <v>60</v>
      </c>
      <c r="AAQ43" s="8" t="n">
        <v>60</v>
      </c>
      <c r="AAR43" s="48" t="inlineStr">
        <is>
          <t>Ya</t>
        </is>
      </c>
      <c r="AAS43" s="48" t="inlineStr">
        <is>
          <t>Mengetahui</t>
        </is>
      </c>
      <c r="AAT43" s="48" t="inlineStr">
        <is>
          <t>Digunakan untuk pupuk di lahan pertanian sendiri Dibuang ke lahan sekitar kandang - yg ditanami tanaman</t>
        </is>
      </c>
      <c r="AAU43" s="8" t="n">
        <v>1</v>
      </c>
      <c r="AAV43" s="8" t="n">
        <v>0</v>
      </c>
      <c r="AAW43" s="8" t="n">
        <v>0</v>
      </c>
      <c r="AAX43" s="8" t="n">
        <v>1</v>
      </c>
      <c r="AAY43" s="8" t="n">
        <v>0</v>
      </c>
      <c r="AAZ43" s="8" t="n">
        <v>0</v>
      </c>
      <c r="ABA43" s="8" t="n">
        <v>0</v>
      </c>
      <c r="ABB43" s="48" t="inlineStr">
        <is>
          <t>Pupuk cair untuk tanaman</t>
        </is>
      </c>
      <c r="ABC43" s="8" t="n">
        <v>1</v>
      </c>
      <c r="ABD43" s="8" t="n">
        <v>0</v>
      </c>
      <c r="ABE43" s="8" t="n">
        <v>0</v>
      </c>
      <c r="ABF43" s="8" t="n">
        <v>0</v>
      </c>
      <c r="ABG43" s="8" t="n">
        <v>0</v>
      </c>
      <c r="ABH43" s="48" t="n"/>
      <c r="ABI43" s="48" t="n"/>
      <c r="ABJ43" s="48" t="n"/>
      <c r="ABK43" s="48" t="n"/>
      <c r="ABL43" s="48" t="n"/>
      <c r="ABM43" s="48" t="n"/>
      <c r="ABN43" s="48" t="n"/>
      <c r="ABO43" s="48" t="n"/>
      <c r="ABP43" s="48" t="n"/>
      <c r="ABQ43" s="11" t="inlineStr">
        <is>
          <t>Rumput pakan ternak</t>
        </is>
      </c>
      <c r="ABR43" s="48" t="inlineStr">
        <is>
          <t>Sering ( 1 minggu 2 kali)</t>
        </is>
      </c>
      <c r="ABS43" s="8" t="n">
        <v>4000</v>
      </c>
      <c r="ABT43" s="8" t="n">
        <v>300</v>
      </c>
      <c r="ABU43" s="8" t="n">
        <v>60</v>
      </c>
      <c r="ABV43" s="8" t="n">
        <v>60</v>
      </c>
      <c r="ABW43" s="48" t="inlineStr">
        <is>
          <t>Urea</t>
        </is>
      </c>
      <c r="ABX43" s="48" t="n"/>
      <c r="ABY43" s="8" t="n">
        <v>40</v>
      </c>
      <c r="ABZ43" s="8" t="n">
        <v>4000</v>
      </c>
      <c r="ACA43" s="8" t="n">
        <v>5</v>
      </c>
      <c r="ACB43" s="8" t="n">
        <v>4000</v>
      </c>
      <c r="ACC43" s="8" t="n">
        <v>500</v>
      </c>
      <c r="ACD43" s="8" t="n">
        <v>700</v>
      </c>
      <c r="ACE43" s="48" t="inlineStr">
        <is>
          <t>Ya</t>
        </is>
      </c>
      <c r="ACF43" s="48" t="inlineStr">
        <is>
          <t>Cukup meningkat</t>
        </is>
      </c>
      <c r="ACG43" s="48" t="inlineStr">
        <is>
          <t>Cukup meningkat</t>
        </is>
      </c>
      <c r="ACH43" s="48" t="inlineStr">
        <is>
          <t>Cukup meningkat</t>
        </is>
      </c>
      <c r="ACI43" s="48" t="n"/>
      <c r="ACJ43" s="48" t="n"/>
      <c r="ACK43" s="48" t="inlineStr">
        <is>
          <t>Tidak punya waktu mengumpulkannya Ladang/sawah terlalu jauh, sulit untuk mengangkut ke sana</t>
        </is>
      </c>
      <c r="ACL43" s="8" t="n">
        <v>0</v>
      </c>
      <c r="ACM43" s="8" t="n">
        <v>0</v>
      </c>
      <c r="ACN43" s="8" t="n">
        <v>1</v>
      </c>
      <c r="ACO43" s="8" t="n">
        <v>1</v>
      </c>
      <c r="ACP43" s="8" t="n">
        <v>0</v>
      </c>
      <c r="ACQ43" s="8" t="n">
        <v>0</v>
      </c>
      <c r="ACR43" s="8" t="n">
        <v>0</v>
      </c>
      <c r="ACS43" s="48" t="n"/>
      <c r="ACT43" s="48" t="inlineStr">
        <is>
          <t>tidak</t>
        </is>
      </c>
      <c r="ACU43" s="48" t="inlineStr">
        <is>
          <t>Manfaat besar dan membantu kehidupan sehari-hari</t>
        </is>
      </c>
      <c r="ACV43" s="48" t="inlineStr">
        <is>
          <t>Berkurang</t>
        </is>
      </c>
      <c r="ACW43" s="48" t="inlineStr">
        <is>
          <t>Anggota keluarga - Perempuan dewasa</t>
        </is>
      </c>
      <c r="ACX43" s="48" t="inlineStr">
        <is>
          <t>Setuju</t>
        </is>
      </c>
      <c r="ACY43" s="48" t="inlineStr">
        <is>
          <t>Anggota keluarga - Laki-laki dewasa Anggota keluarga - Perempuan dewasa Anggota keluarga - Anak-anak</t>
        </is>
      </c>
      <c r="ACZ43" s="8" t="n">
        <v>1</v>
      </c>
      <c r="ADA43" s="8" t="n">
        <v>1</v>
      </c>
      <c r="ADB43" s="8" t="n">
        <v>1</v>
      </c>
      <c r="ADC43" s="8" t="n">
        <v>0</v>
      </c>
      <c r="ADD43" s="48" t="inlineStr">
        <is>
          <t>Sangat puas</t>
        </is>
      </c>
      <c r="ADE43" s="48" t="inlineStr">
        <is>
          <t>Sangat puas</t>
        </is>
      </c>
      <c r="ADF43" s="48" t="inlineStr">
        <is>
          <t>Sangat puas</t>
        </is>
      </c>
      <c r="ADG43" s="48" t="inlineStr">
        <is>
          <t>Sangat puas</t>
        </is>
      </c>
      <c r="ADH43" s="48" t="inlineStr">
        <is>
          <t>Tidak</t>
        </is>
      </c>
      <c r="ADI43" s="48" t="n"/>
      <c r="ADJ43" s="48" t="inlineStr">
        <is>
          <t>Sangat puas</t>
        </is>
      </c>
      <c r="ADK43" s="48" t="n"/>
      <c r="ADL43" s="48" t="n"/>
      <c r="ADM43" s="48" t="n"/>
      <c r="ADN43" s="48" t="n"/>
      <c r="ADO43" s="48" t="n"/>
      <c r="ADP43" s="48" t="n"/>
      <c r="ADQ43" s="48" t="n"/>
      <c r="ADR43" s="48" t="n"/>
      <c r="ADS43" s="48" t="n"/>
      <c r="ADT43" s="48" t="n"/>
      <c r="ADU43" s="48" t="inlineStr">
        <is>
          <t>Menghubungi CPO atau pendamping</t>
        </is>
      </c>
      <c r="ADV43" s="8" t="n">
        <v>0</v>
      </c>
      <c r="ADW43" s="8" t="n">
        <v>0</v>
      </c>
      <c r="ADX43" s="8" t="n">
        <v>0</v>
      </c>
      <c r="ADY43" s="8" t="n">
        <v>0</v>
      </c>
      <c r="ADZ43" s="8" t="n">
        <v>1</v>
      </c>
      <c r="AEA43" s="8" t="n">
        <v>0</v>
      </c>
      <c r="AEB43" s="8" t="n">
        <v>0</v>
      </c>
      <c r="AEC43" s="8" t="n">
        <v>0</v>
      </c>
      <c r="AED43" s="12" t="n"/>
      <c r="AEE43" s="17" t="inlineStr">
        <is>
          <t>Laki-laki dewasa</t>
        </is>
      </c>
      <c r="AEF43" s="48" t="n"/>
      <c r="AEG43" s="17" t="inlineStr">
        <is>
          <t>Menelepon atau WA langsung</t>
        </is>
      </c>
      <c r="AEH43" s="48" t="n"/>
      <c r="AEI43" s="11" t="inlineStr">
        <is>
          <t>Tidak ada, sudah baik</t>
        </is>
      </c>
      <c r="AEJ43" s="48" t="inlineStr">
        <is>
          <t>Ya, selalu</t>
        </is>
      </c>
      <c r="AEK43"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43" s="18" t="n">
        <v>1</v>
      </c>
      <c r="AEM43" s="18" t="n">
        <v>1</v>
      </c>
      <c r="AEN43" s="18" t="n">
        <v>1</v>
      </c>
      <c r="AEO43" s="18" t="n">
        <v>1</v>
      </c>
      <c r="AEP43" s="18" t="n">
        <v>1</v>
      </c>
      <c r="AEQ43" s="18" t="n">
        <v>1</v>
      </c>
      <c r="AER43" s="18" t="n">
        <v>1</v>
      </c>
      <c r="AES43" s="18" t="n">
        <v>1</v>
      </c>
      <c r="AET43" s="18" t="n">
        <v>1</v>
      </c>
      <c r="AEU43" s="18" t="n">
        <v>0</v>
      </c>
      <c r="AEV43" s="18" t="n">
        <v>0</v>
      </c>
      <c r="AEW43" s="18" t="n">
        <v>0</v>
      </c>
      <c r="AEX43" s="48" t="n"/>
      <c r="AEY43" s="48" t="inlineStr">
        <is>
          <t>Mengurangi pengeluaran energi</t>
        </is>
      </c>
      <c r="AEZ43" s="48" t="n"/>
      <c r="AFA43" s="48" t="inlineStr">
        <is>
          <t>Pemerintah daerah</t>
        </is>
      </c>
      <c r="AFB43" s="48" t="n"/>
      <c r="AFC43" s="48" t="inlineStr">
        <is>
          <t>WhatsApp Image 2026-02-06 at 20.17.33 (1)-19_12_25.jpeg</t>
        </is>
      </c>
      <c r="AFD43" s="16" t="inlineStr">
        <is>
          <t>https://kf.kobotoolbox.org/api/v2/assets/avstPQqLr3Ab3ZdcVTXZ6f/data/667182647/attachments/attY6RiyKNu9aebsPEVY2vxm/</t>
        </is>
      </c>
      <c r="AFE43" s="48" t="inlineStr">
        <is>
          <t>WhatsApp Image 2026-02-06 at 20.17.33-19_12_34.jpeg</t>
        </is>
      </c>
      <c r="AFF43" s="16" t="inlineStr">
        <is>
          <t>https://kf.kobotoolbox.org/api/v2/assets/avstPQqLr3Ab3ZdcVTXZ6f/data/667182647/attachments/att2UkTCgxZBbyEnaz9Eb6gA/</t>
        </is>
      </c>
      <c r="AFG43" s="48" t="inlineStr">
        <is>
          <t>manto - witono</t>
        </is>
      </c>
      <c r="AFH43" s="48" t="n"/>
      <c r="AFI43" s="48" t="inlineStr">
        <is>
          <t>0</t>
        </is>
      </c>
    </row>
    <row r="44">
      <c r="A44" s="6" t="n">
        <v>46062</v>
      </c>
      <c r="B44" s="6" t="n">
        <v>46062</v>
      </c>
      <c r="C44" s="48" t="inlineStr">
        <is>
          <t>Marmanto</t>
        </is>
      </c>
      <c r="D44" s="48" t="inlineStr">
        <is>
          <t>Jumeni</t>
        </is>
      </c>
      <c r="E44" s="8" t="n">
        <v>628132821607</v>
      </c>
      <c r="F44" s="48" t="n"/>
      <c r="G44" s="8" t="n">
        <v>-7.233894612</v>
      </c>
      <c r="H44" s="8" t="n">
        <v>110.2837566</v>
      </c>
      <c r="I44" s="48" t="n"/>
      <c r="J44" s="8" t="n">
        <v>1.88</v>
      </c>
      <c r="K44" s="48" t="n"/>
      <c r="L44" s="48" t="n"/>
      <c r="M44" s="8" t="n">
        <v>-7.233894612</v>
      </c>
      <c r="N44" s="8" t="n">
        <v>110.2837566</v>
      </c>
      <c r="O44" s="48" t="n"/>
      <c r="P44" s="8" t="n">
        <v>1.88</v>
      </c>
      <c r="Q44" s="48" t="n"/>
      <c r="R44" s="48" t="inlineStr">
        <is>
          <t>Jawa Tengah</t>
        </is>
      </c>
      <c r="S44" s="48" t="n"/>
      <c r="T44" s="48" t="n"/>
      <c r="U44" s="48" t="n"/>
      <c r="V44" s="48" t="n"/>
      <c r="W44" s="48" t="n"/>
      <c r="X44" s="48" t="n"/>
      <c r="Y44" s="48" t="n"/>
      <c r="Z44" s="48" t="n"/>
      <c r="AA44" s="48" t="n"/>
      <c r="AB44" s="48" t="n"/>
      <c r="AC44" s="48" t="inlineStr">
        <is>
          <t>Semarang</t>
        </is>
      </c>
      <c r="AD44" s="48" t="inlineStr">
        <is>
          <t>Getasan</t>
        </is>
      </c>
      <c r="AE44" s="48" t="inlineStr">
        <is>
          <t>Jetak</t>
        </is>
      </c>
      <c r="AF44" s="48" t="inlineStr">
        <is>
          <t>SION</t>
        </is>
      </c>
      <c r="AG44" s="48" t="inlineStr">
        <is>
          <t>ONP0284</t>
        </is>
      </c>
      <c r="AH44" s="8" t="n">
        <v>3</v>
      </c>
      <c r="AI44" s="48" t="inlineStr">
        <is>
          <t>VPA2</t>
        </is>
      </c>
      <c r="AJ44" s="48" t="inlineStr">
        <is>
          <t>Aktif</t>
        </is>
      </c>
      <c r="AK44" s="8" t="n">
        <v>59</v>
      </c>
      <c r="AL44" s="48" t="inlineStr">
        <is>
          <t>Laki-laki</t>
        </is>
      </c>
      <c r="AM44" s="48" t="inlineStr">
        <is>
          <t>Sudah menikah</t>
        </is>
      </c>
      <c r="AN44" s="48" t="inlineStr">
        <is>
          <t>SD/Sederajat</t>
        </is>
      </c>
      <c r="AO44" s="48" t="inlineStr">
        <is>
          <t>Peternak</t>
        </is>
      </c>
      <c r="AP44" s="8" t="n">
        <v>0</v>
      </c>
      <c r="AQ44" s="8" t="n">
        <v>1</v>
      </c>
      <c r="AR44" s="8" t="n">
        <v>0</v>
      </c>
      <c r="AS44" s="8" t="n">
        <v>0</v>
      </c>
      <c r="AT44" s="8" t="n">
        <v>0</v>
      </c>
      <c r="AU44" s="8" t="n">
        <v>0</v>
      </c>
      <c r="AV44" s="8" t="n">
        <v>0</v>
      </c>
      <c r="AW44" s="8" t="n">
        <v>0</v>
      </c>
      <c r="AX44" s="48" t="n"/>
      <c r="AY44" s="48" t="inlineStr">
        <is>
          <t>Peternak</t>
        </is>
      </c>
      <c r="AZ44" s="8" t="n">
        <v>0</v>
      </c>
      <c r="BA44" s="8" t="n">
        <v>1</v>
      </c>
      <c r="BB44" s="8" t="n">
        <v>0</v>
      </c>
      <c r="BC44" s="8" t="n">
        <v>0</v>
      </c>
      <c r="BD44" s="8" t="n">
        <v>0</v>
      </c>
      <c r="BE44" s="8" t="n">
        <v>0</v>
      </c>
      <c r="BF44" s="8" t="n">
        <v>0</v>
      </c>
      <c r="BG44" s="8" t="n">
        <v>0</v>
      </c>
      <c r="BH44" s="48" t="n"/>
      <c r="BI44" s="48" t="inlineStr">
        <is>
          <t>Rp2.500.000 - Rp3.500.000</t>
        </is>
      </c>
      <c r="BJ44" s="8" t="n">
        <v>1</v>
      </c>
      <c r="BK44" s="8" t="n">
        <v>2</v>
      </c>
      <c r="BL44" s="8" t="n">
        <v>0</v>
      </c>
      <c r="BM44" s="8" t="n">
        <v>0</v>
      </c>
      <c r="BN44" s="48" t="inlineStr">
        <is>
          <t>Milik sendiri</t>
        </is>
      </c>
      <c r="BO44" s="48" t="inlineStr">
        <is>
          <t>Permanen (dinding bata dan semen)</t>
        </is>
      </c>
      <c r="BP44" s="8" t="n">
        <v>1</v>
      </c>
      <c r="BQ44" s="8" t="n">
        <v>0</v>
      </c>
      <c r="BR44" s="8" t="n">
        <v>0</v>
      </c>
      <c r="BS44" s="8" t="n">
        <v>0</v>
      </c>
      <c r="BT44" s="8" t="n">
        <v>0</v>
      </c>
      <c r="BU44" s="48" t="n"/>
      <c r="BV44" s="48" t="inlineStr">
        <is>
          <t>Keramik/ubin</t>
        </is>
      </c>
      <c r="BW44" s="8" t="n">
        <v>0</v>
      </c>
      <c r="BX44" s="8" t="n">
        <v>0</v>
      </c>
      <c r="BY44" s="8" t="n">
        <v>1</v>
      </c>
      <c r="BZ44" s="8" t="n">
        <v>0</v>
      </c>
      <c r="CA44" s="8" t="n">
        <v>0</v>
      </c>
      <c r="CB44" s="48" t="n"/>
      <c r="CC44" s="48" t="inlineStr">
        <is>
          <t>Genting</t>
        </is>
      </c>
      <c r="CD44" s="8" t="n">
        <v>0</v>
      </c>
      <c r="CE44" s="8" t="n">
        <v>0</v>
      </c>
      <c r="CF44" s="8" t="n">
        <v>0</v>
      </c>
      <c r="CG44" s="8" t="n">
        <v>0</v>
      </c>
      <c r="CH44" s="8" t="n">
        <v>0</v>
      </c>
      <c r="CI44" s="8" t="n">
        <v>1</v>
      </c>
      <c r="CJ44" s="8" t="n">
        <v>0</v>
      </c>
      <c r="CK44" s="48" t="n"/>
      <c r="CL44" s="48" t="inlineStr">
        <is>
          <t>Ya</t>
        </is>
      </c>
      <c r="CM44" s="8" t="n">
        <v>2023</v>
      </c>
      <c r="CN44" s="48" t="inlineStr">
        <is>
          <t>Fixed-Dome (Kubah Tetap)</t>
        </is>
      </c>
      <c r="CO44" s="48" t="inlineStr">
        <is>
          <t>6 m³ (4-5 ekor sapi, ±5 jam memasak/hari, ±50 kg</t>
        </is>
      </c>
      <c r="CP44" s="48" t="inlineStr">
        <is>
          <t>Anggota keluarga - laki-laki</t>
        </is>
      </c>
      <c r="CQ44" s="8" t="n">
        <v>0</v>
      </c>
      <c r="CR44" s="8" t="n">
        <v>0</v>
      </c>
      <c r="CS44" s="8" t="n">
        <v>0</v>
      </c>
      <c r="CT44" s="8" t="n">
        <v>0</v>
      </c>
      <c r="CU44" s="10" t="n">
        <v>1</v>
      </c>
      <c r="CV44" s="10" t="n">
        <v>0</v>
      </c>
      <c r="CW44" s="10" t="n">
        <v>0</v>
      </c>
      <c r="CX44" s="8" t="n">
        <v>0</v>
      </c>
      <c r="CY44" s="48" t="inlineStr">
        <is>
          <t>Anggota keluarga - laki-laki</t>
        </is>
      </c>
      <c r="CZ44" s="8" t="n">
        <v>1</v>
      </c>
      <c r="DA44" s="8" t="n">
        <v>0</v>
      </c>
      <c r="DB44" s="8" t="n">
        <v>0</v>
      </c>
      <c r="DC44" s="48" t="n"/>
      <c r="DD44" s="48" t="inlineStr">
        <is>
          <t>Anggota keluarga - laki-laki CPO atau pendamping</t>
        </is>
      </c>
      <c r="DE44" s="8" t="n">
        <v>1</v>
      </c>
      <c r="DF44" s="8" t="n">
        <v>0</v>
      </c>
      <c r="DG44" s="8" t="n">
        <v>1</v>
      </c>
      <c r="DH44" s="8" t="n">
        <v>0</v>
      </c>
      <c r="DI44" s="48" t="n"/>
      <c r="DJ44" s="48" t="inlineStr">
        <is>
          <t>Anggota keluarga - laki-laki CPO atau pendamping</t>
        </is>
      </c>
      <c r="DK44" s="8" t="n">
        <v>1</v>
      </c>
      <c r="DL44" s="8" t="n">
        <v>0</v>
      </c>
      <c r="DM44" s="8" t="n">
        <v>1</v>
      </c>
      <c r="DN44" s="8" t="n">
        <v>0</v>
      </c>
      <c r="DO44" s="48" t="n"/>
      <c r="DP44" s="8" t="n">
        <v>1</v>
      </c>
      <c r="DQ44" s="8" t="n">
        <v>0</v>
      </c>
      <c r="DR44" s="8" t="n">
        <v>0</v>
      </c>
      <c r="DS44" s="48" t="n"/>
      <c r="DT44" s="48" t="n"/>
      <c r="DU44" s="48" t="n"/>
      <c r="DV44" s="48" t="inlineStr">
        <is>
          <t>Ya</t>
        </is>
      </c>
      <c r="DW44" s="48" t="n"/>
      <c r="DX44" s="48" t="n"/>
      <c r="DY44" s="48" t="n"/>
      <c r="DZ44" s="48" t="n"/>
      <c r="EA44" s="48" t="n"/>
      <c r="EB44" s="48" t="n"/>
      <c r="EC44" s="48" t="n"/>
      <c r="ED44" s="48" t="n"/>
      <c r="EE44" s="48" t="n"/>
      <c r="EF44" s="48" t="n"/>
      <c r="EG44" s="48" t="n"/>
      <c r="EH44" s="48" t="n"/>
      <c r="EI44" s="48" t="inlineStr">
        <is>
          <t>Tidak ada masalah</t>
        </is>
      </c>
      <c r="EJ44" s="8" t="n">
        <v>0</v>
      </c>
      <c r="EK44" s="8" t="n">
        <v>0</v>
      </c>
      <c r="EL44" s="8" t="n">
        <v>0</v>
      </c>
      <c r="EM44" s="8" t="n">
        <v>1</v>
      </c>
      <c r="EN44" s="8" t="n">
        <v>0</v>
      </c>
      <c r="EO44" s="11" t="n"/>
      <c r="EP44" s="48" t="inlineStr">
        <is>
          <t>Ya, cukup jelas dan mudah diikuti</t>
        </is>
      </c>
      <c r="EQ44" s="48" t="inlineStr">
        <is>
          <t>Pelatihan</t>
        </is>
      </c>
      <c r="ER44" s="48" t="inlineStr">
        <is>
          <t>CPO atau pendamping</t>
        </is>
      </c>
      <c r="ES44" s="8" t="n">
        <v>1</v>
      </c>
      <c r="ET44" s="8" t="n">
        <v>0</v>
      </c>
      <c r="EU44" s="8" t="n">
        <v>0</v>
      </c>
      <c r="EV44" s="8" t="n">
        <v>0</v>
      </c>
      <c r="EW44" s="48" t="n"/>
      <c r="EX44" s="48" t="inlineStr">
        <is>
          <t>Anggota keluarga - Laki-laki</t>
        </is>
      </c>
      <c r="EY44" s="8" t="n">
        <v>1</v>
      </c>
      <c r="EZ44" s="8" t="n">
        <v>0</v>
      </c>
      <c r="FA44" s="8" t="n">
        <v>0</v>
      </c>
      <c r="FB44" s="48" t="n"/>
      <c r="FC44" s="48" t="inlineStr">
        <is>
          <t>Setiap hari</t>
        </is>
      </c>
      <c r="FD44" s="48" t="n"/>
      <c r="FE44" s="48" t="inlineStr">
        <is>
          <t>Mengetahui</t>
        </is>
      </c>
      <c r="FF44" s="48" t="inlineStr">
        <is>
          <t>Selalu (setiap hari)</t>
        </is>
      </c>
      <c r="FG44" s="48" t="inlineStr">
        <is>
          <t>Mengetahui</t>
        </is>
      </c>
      <c r="FH44" s="48" t="inlineStr">
        <is>
          <t>Selalu (setiap hari)</t>
        </is>
      </c>
      <c r="FI44" s="48" t="inlineStr">
        <is>
          <t>Mengetahui</t>
        </is>
      </c>
      <c r="FJ44" s="48" t="inlineStr">
        <is>
          <t>Sering (setiap minggu)</t>
        </is>
      </c>
      <c r="FK44" s="48" t="inlineStr">
        <is>
          <t>Mengetahui</t>
        </is>
      </c>
      <c r="FL44" s="48" t="inlineStr">
        <is>
          <t>Cukup sering (2 minggu sekali)</t>
        </is>
      </c>
      <c r="FM44" s="48" t="inlineStr">
        <is>
          <t>Mengetahui</t>
        </is>
      </c>
      <c r="FN44" s="48" t="inlineStr">
        <is>
          <t>Cukup sering (2 minggu sekali)</t>
        </is>
      </c>
      <c r="FO44" s="48" t="inlineStr">
        <is>
          <t>Mengetahui</t>
        </is>
      </c>
      <c r="FP44" s="48" t="inlineStr">
        <is>
          <t>Cukup sering (2 minggu sekali)</t>
        </is>
      </c>
      <c r="FQ44" s="48" t="inlineStr">
        <is>
          <t>Mengetahui</t>
        </is>
      </c>
      <c r="FR44" s="48" t="inlineStr">
        <is>
          <t>Ya</t>
        </is>
      </c>
      <c r="FS44" s="48" t="inlineStr">
        <is>
          <t>Mengetahui</t>
        </is>
      </c>
      <c r="FT44" s="48" t="inlineStr">
        <is>
          <t>Ya, selalu</t>
        </is>
      </c>
      <c r="FU44" s="48" t="inlineStr">
        <is>
          <t>Laki-laki dewasa Perempuan dewasa</t>
        </is>
      </c>
      <c r="FV44" s="8" t="n">
        <v>1</v>
      </c>
      <c r="FW44" s="8" t="n">
        <v>1</v>
      </c>
      <c r="FX44" s="8" t="n">
        <v>0</v>
      </c>
      <c r="FY44" s="8" t="n">
        <v>0</v>
      </c>
      <c r="FZ44" s="48" t="inlineStr">
        <is>
          <t>Memahami</t>
        </is>
      </c>
      <c r="GA44" s="48" t="inlineStr">
        <is>
          <t>CPO</t>
        </is>
      </c>
      <c r="GB44" s="8" t="n">
        <v>1</v>
      </c>
      <c r="GC44" s="8" t="n">
        <v>0</v>
      </c>
      <c r="GD44" s="8" t="n">
        <v>0</v>
      </c>
      <c r="GE44" s="8" t="n">
        <v>0</v>
      </c>
      <c r="GF44" s="48" t="n"/>
      <c r="GG44" s="48" t="inlineStr">
        <is>
          <t>Sering</t>
        </is>
      </c>
      <c r="GH44" s="48" t="inlineStr">
        <is>
          <t>Ya</t>
        </is>
      </c>
      <c r="GI44" s="48" t="inlineStr">
        <is>
          <t>Teman/keluarga</t>
        </is>
      </c>
      <c r="GJ44" s="8" t="n">
        <v>0</v>
      </c>
      <c r="GK44" s="8" t="n">
        <v>1</v>
      </c>
      <c r="GL44" s="8" t="n">
        <v>0</v>
      </c>
      <c r="GM44" s="8" t="n">
        <v>0</v>
      </c>
      <c r="GN44" s="48" t="n"/>
      <c r="GO44" s="8" t="n">
        <v>9</v>
      </c>
      <c r="GP44" s="48" t="inlineStr">
        <is>
          <t>Penuh (100%)</t>
        </is>
      </c>
      <c r="GQ44" s="48" t="inlineStr">
        <is>
          <t>Kayu bakar LPG</t>
        </is>
      </c>
      <c r="GR44" s="8" t="n">
        <v>1</v>
      </c>
      <c r="GS44" s="8" t="n">
        <v>1</v>
      </c>
      <c r="GT44" s="8" t="n">
        <v>0</v>
      </c>
      <c r="GU44" s="8" t="n">
        <v>0</v>
      </c>
      <c r="GV44" s="8" t="n">
        <v>0</v>
      </c>
      <c r="GW44" s="8" t="n">
        <v>0</v>
      </c>
      <c r="GX44" s="8" t="n">
        <v>0</v>
      </c>
      <c r="GY44" s="48" t="n"/>
      <c r="GZ44" s="48" t="inlineStr">
        <is>
          <t>Ya</t>
        </is>
      </c>
      <c r="HA44" s="8" t="n">
        <v>20</v>
      </c>
      <c r="HB44" s="8" t="n">
        <v>200000</v>
      </c>
      <c r="HC44" s="8" t="n">
        <v>5</v>
      </c>
      <c r="HD44" s="8" t="n">
        <v>50000</v>
      </c>
      <c r="HE44" s="8" t="n">
        <v>12</v>
      </c>
      <c r="HF44" s="8" t="n">
        <v>100000</v>
      </c>
      <c r="HG44" s="8" t="n">
        <v>3</v>
      </c>
      <c r="HH44" s="8" t="n">
        <v>25000</v>
      </c>
      <c r="HI44" s="48" t="n"/>
      <c r="HJ44" s="48" t="n"/>
      <c r="HK44" s="48" t="n"/>
      <c r="HL44" s="48" t="n"/>
      <c r="HM44" s="48" t="n"/>
      <c r="HN44" s="48" t="n"/>
      <c r="HO44" s="48" t="n"/>
      <c r="HP44" s="48" t="n"/>
      <c r="HQ44" s="48" t="n"/>
      <c r="HR44" s="48" t="n"/>
      <c r="HS44" s="48" t="n"/>
      <c r="HT44" s="48" t="n"/>
      <c r="HU44" s="48" t="n"/>
      <c r="HV44" s="48" t="n"/>
      <c r="HW44" s="48" t="n"/>
      <c r="HX44" s="48" t="n"/>
      <c r="HY44" s="8" t="n">
        <v>15</v>
      </c>
      <c r="HZ44" s="8" t="n">
        <v>150000</v>
      </c>
      <c r="IA44" s="8" t="n">
        <v>9</v>
      </c>
      <c r="IB44" s="8" t="n">
        <v>75000</v>
      </c>
      <c r="IC44" s="48" t="n"/>
      <c r="ID44" s="48" t="n"/>
      <c r="IE44" s="48" t="n"/>
      <c r="IF44" s="48" t="n"/>
      <c r="IG44" s="48" t="n"/>
      <c r="IH44" s="48" t="n"/>
      <c r="II44" s="48" t="n"/>
      <c r="IJ44" s="48" t="n"/>
      <c r="IK44" s="48" t="inlineStr">
        <is>
          <t>50-65 kg</t>
        </is>
      </c>
      <c r="IL44" s="48" t="inlineStr">
        <is>
          <t>3-5 jam</t>
        </is>
      </c>
      <c r="IM44" s="48" t="inlineStr">
        <is>
          <t>Ya</t>
        </is>
      </c>
      <c r="IN44" s="48" t="inlineStr">
        <is>
          <t>Tidak</t>
        </is>
      </c>
      <c r="IO44" s="48" t="inlineStr">
        <is>
          <t>Lebih bersih</t>
        </is>
      </c>
      <c r="IP44" s="48" t="n"/>
      <c r="IQ44" s="48" t="inlineStr">
        <is>
          <t>Tidak pernah</t>
        </is>
      </c>
      <c r="IR44" s="48" t="n"/>
      <c r="IS44" s="48" t="n"/>
      <c r="IT44" s="48" t="n"/>
      <c r="IU44" s="48" t="n"/>
      <c r="IV44" s="48" t="n"/>
      <c r="IW44" s="48" t="n"/>
      <c r="IX44" s="48" t="n"/>
      <c r="IY44" s="48" t="n"/>
      <c r="IZ44" s="48" t="inlineStr">
        <is>
          <t>Tidak pernah</t>
        </is>
      </c>
      <c r="JA44" s="48" t="n"/>
      <c r="JB44" s="48" t="n"/>
      <c r="JC44" s="48" t="n"/>
      <c r="JD44" s="48" t="n"/>
      <c r="JE44" s="48" t="n"/>
      <c r="JF44" s="48" t="n"/>
      <c r="JG44" s="48" t="n"/>
      <c r="JH44" s="48" t="n"/>
      <c r="JI44" s="48" t="inlineStr">
        <is>
          <t>Tidak pernah</t>
        </is>
      </c>
      <c r="JJ44" s="48" t="n"/>
      <c r="JK44" s="48" t="n"/>
      <c r="JL44" s="48" t="n"/>
      <c r="JM44" s="48" t="n"/>
      <c r="JN44" s="48" t="n"/>
      <c r="JO44" s="48" t="n"/>
      <c r="JP44" s="48" t="n"/>
      <c r="JQ44" s="48" t="n"/>
      <c r="JR44" s="48" t="inlineStr">
        <is>
          <t>Tidak pernah</t>
        </is>
      </c>
      <c r="JS44" s="48" t="n"/>
      <c r="JT44" s="48" t="n"/>
      <c r="JU44" s="48" t="n"/>
      <c r="JV44" s="48" t="n"/>
      <c r="JW44" s="48" t="n"/>
      <c r="JX44" s="48" t="n"/>
      <c r="JY44" s="48" t="n"/>
      <c r="JZ44" s="48" t="n"/>
      <c r="KA44" s="48" t="inlineStr">
        <is>
          <t>Tidak pernah</t>
        </is>
      </c>
      <c r="KB44" s="48" t="n"/>
      <c r="KC44" s="48" t="n"/>
      <c r="KD44" s="48" t="n"/>
      <c r="KE44" s="48" t="n"/>
      <c r="KF44" s="48" t="n"/>
      <c r="KG44" s="48" t="n"/>
      <c r="KH44" s="48" t="n"/>
      <c r="KI44" s="48" t="n"/>
      <c r="KJ44" s="48" t="inlineStr">
        <is>
          <t>Tidak pernah</t>
        </is>
      </c>
      <c r="KK44" s="48" t="n"/>
      <c r="KL44" s="48" t="n"/>
      <c r="KM44" s="48" t="n"/>
      <c r="KN44" s="48" t="n"/>
      <c r="KO44" s="48" t="n"/>
      <c r="KP44" s="48" t="n"/>
      <c r="KQ44" s="48" t="n"/>
      <c r="KR44" s="48" t="n"/>
      <c r="KS44" s="48" t="inlineStr">
        <is>
          <t>Cukup membaik</t>
        </is>
      </c>
      <c r="KT44" s="48" t="inlineStr">
        <is>
          <t>0-1 kali</t>
        </is>
      </c>
      <c r="KU44" s="48" t="inlineStr">
        <is>
          <t>0-1 kali</t>
        </is>
      </c>
      <c r="KV44" s="48" t="inlineStr">
        <is>
          <t>Laki-laki dewasa</t>
        </is>
      </c>
      <c r="KW44" s="8" t="n">
        <v>1</v>
      </c>
      <c r="KX44" s="8" t="n">
        <v>0</v>
      </c>
      <c r="KY44" s="8" t="n">
        <v>0</v>
      </c>
      <c r="KZ44" s="8" t="n">
        <v>0</v>
      </c>
      <c r="LA44" s="48" t="inlineStr">
        <is>
          <t>Cukup membaik</t>
        </is>
      </c>
      <c r="LB44" s="48" t="inlineStr">
        <is>
          <t>Cukup membaik</t>
        </is>
      </c>
      <c r="LC44" s="8" t="n">
        <v>3</v>
      </c>
      <c r="LD44" s="8" t="n">
        <v>3</v>
      </c>
      <c r="LE44" s="8" t="n">
        <v>0</v>
      </c>
      <c r="LF44" s="8" t="n">
        <v>0</v>
      </c>
      <c r="LG44" s="48" t="inlineStr">
        <is>
          <t>Ya</t>
        </is>
      </c>
      <c r="LH44" s="8" t="n">
        <v>150000</v>
      </c>
      <c r="LI44" s="48" t="n"/>
      <c r="LJ44" s="48" t="inlineStr">
        <is>
          <t>Kebutuhan rumah tangga</t>
        </is>
      </c>
      <c r="LK44" s="8" t="n">
        <v>0</v>
      </c>
      <c r="LL44" s="8" t="n">
        <v>0</v>
      </c>
      <c r="LM44" s="8" t="n">
        <v>0</v>
      </c>
      <c r="LN44" s="8" t="n">
        <v>0</v>
      </c>
      <c r="LO44" s="8" t="n">
        <v>1</v>
      </c>
      <c r="LP44" s="8" t="n">
        <v>0</v>
      </c>
      <c r="LQ44" s="8" t="n">
        <v>0</v>
      </c>
      <c r="LR44" s="48" t="n"/>
      <c r="LS44" s="8" t="n">
        <v>15</v>
      </c>
      <c r="LT44" s="8" t="n">
        <v>15</v>
      </c>
      <c r="LU44" s="8" t="n">
        <v>0</v>
      </c>
      <c r="LV44" s="8" t="n">
        <v>10</v>
      </c>
      <c r="LW44" s="8" t="n">
        <v>10</v>
      </c>
      <c r="LX44" s="8" t="n">
        <v>0</v>
      </c>
      <c r="LY44" s="8" t="n">
        <v>5</v>
      </c>
      <c r="LZ44" s="8" t="n">
        <v>5</v>
      </c>
      <c r="MA44" s="8" t="n">
        <v>0</v>
      </c>
      <c r="MB44" s="48" t="inlineStr">
        <is>
          <t>Ya</t>
        </is>
      </c>
      <c r="MC44" s="8" t="n">
        <v>30</v>
      </c>
      <c r="MD44" s="8" t="n">
        <v>15</v>
      </c>
      <c r="ME44" s="8" t="n">
        <v>30</v>
      </c>
      <c r="MF44" s="8" t="n">
        <v>15</v>
      </c>
      <c r="MG44" s="8" t="n">
        <v>0</v>
      </c>
      <c r="MH44" s="8" t="n">
        <v>0</v>
      </c>
      <c r="MI44" s="48" t="inlineStr">
        <is>
          <t>Istirahat</t>
        </is>
      </c>
      <c r="MJ44" s="8" t="n">
        <v>0</v>
      </c>
      <c r="MK44" s="8" t="n">
        <v>0</v>
      </c>
      <c r="ML44" s="8" t="n">
        <v>1</v>
      </c>
      <c r="MM44" s="8" t="n">
        <v>0</v>
      </c>
      <c r="MN44" s="8" t="n">
        <v>0</v>
      </c>
      <c r="MO44" s="8" t="n">
        <v>0</v>
      </c>
      <c r="MP44" s="48" t="n"/>
      <c r="MQ44" s="48" t="n"/>
      <c r="MR44" s="48" t="inlineStr">
        <is>
          <t>istirahat</t>
        </is>
      </c>
      <c r="MS44" s="48" t="n"/>
      <c r="MT44" s="48" t="inlineStr">
        <is>
          <t>kumpul keluarga</t>
        </is>
      </c>
      <c r="MU44" s="48" t="inlineStr">
        <is>
          <t>Tidak</t>
        </is>
      </c>
      <c r="MV44" s="48" t="n"/>
      <c r="MW44" s="48" t="n"/>
      <c r="MX44" s="48" t="n"/>
      <c r="MY44" s="48" t="n"/>
      <c r="MZ44" s="48" t="n"/>
      <c r="NA44" s="48" t="n"/>
      <c r="NB44" s="48" t="n"/>
      <c r="NC44" s="48" t="n"/>
      <c r="ND44" s="48" t="n"/>
      <c r="NE44" s="48" t="n"/>
      <c r="NF44" s="48" t="n"/>
      <c r="NG44" s="48" t="n"/>
      <c r="NH44" s="48" t="n"/>
      <c r="NI44" s="48" t="n"/>
      <c r="NJ44" s="48" t="n"/>
      <c r="NK44" s="48" t="n"/>
      <c r="NL44" s="48" t="inlineStr">
        <is>
          <t>Ya</t>
        </is>
      </c>
      <c r="NM44" s="48" t="inlineStr">
        <is>
          <t>Kombinasi dana mandiri dan dana hibah</t>
        </is>
      </c>
      <c r="NN44" s="48" t="inlineStr">
        <is>
          <t>&gt;11.000.001</t>
        </is>
      </c>
      <c r="NO44" s="48" t="inlineStr">
        <is>
          <t>Pemerintah</t>
        </is>
      </c>
      <c r="NP44" s="48" t="n"/>
      <c r="NQ44" s="48" t="n"/>
      <c r="NR44" s="48" t="n"/>
      <c r="NS44" s="48" t="n"/>
      <c r="NT44" s="48" t="n"/>
      <c r="NU44" s="48" t="n"/>
      <c r="NV44" s="48" t="inlineStr">
        <is>
          <t>Anggota keluarga - Laki-laki dewasa</t>
        </is>
      </c>
      <c r="NW44" s="48" t="n"/>
      <c r="NX44" s="48" t="inlineStr">
        <is>
          <t>Sedikit meningkat</t>
        </is>
      </c>
      <c r="NY44" s="8" t="n">
        <v>40</v>
      </c>
      <c r="NZ44" s="8" t="n">
        <v>10</v>
      </c>
      <c r="OA44" s="8" t="n">
        <v>0</v>
      </c>
      <c r="OB44" s="8" t="n">
        <v>5</v>
      </c>
      <c r="OC44" s="8" t="n">
        <v>5</v>
      </c>
      <c r="OD44" s="8" t="n">
        <v>0</v>
      </c>
      <c r="OE44" s="48" t="inlineStr">
        <is>
          <t>Lebih baik</t>
        </is>
      </c>
      <c r="OF44" s="48" t="inlineStr">
        <is>
          <t>Jauh lebih baik (beda waktu memasak lebih cepat setengah jam atau lebih, ATAU tidak lagi ada rasa/bau makanan yang berubah, ATAU alasan lainnya)</t>
        </is>
      </c>
      <c r="OG44" s="48" t="inlineStr">
        <is>
          <t>Ya</t>
        </is>
      </c>
      <c r="OH44" s="8" t="n">
        <v>0</v>
      </c>
      <c r="OI44" s="8" t="n">
        <v>4</v>
      </c>
      <c r="OJ44" s="8" t="n">
        <v>0</v>
      </c>
      <c r="OK44" s="8" t="n">
        <v>0</v>
      </c>
      <c r="OL44" s="8" t="n">
        <v>0</v>
      </c>
      <c r="OM44" s="8" t="n">
        <v>0</v>
      </c>
      <c r="ON44" s="8" t="n">
        <v>0</v>
      </c>
      <c r="OO44" s="8" t="n">
        <v>0</v>
      </c>
      <c r="OP44" s="48">
        <f>VLOOKUP(AG44,'BUS 2'!$G$1:$CU$424,2,0)</f>
        <v/>
      </c>
      <c r="OQ44" s="8">
        <f>VLOOKUP(AG44,'BUS 2'!$G$1:$CU$424,3,0)</f>
        <v/>
      </c>
      <c r="OR44" s="8">
        <f>VLOOKUP(AG44,'BUS 2'!$G$1:$CU$424,4,0)</f>
        <v/>
      </c>
      <c r="OS44" s="8">
        <f>VLOOKUP(AG44,'BUS 2'!$G$1:$CU$424,5,0)</f>
        <v/>
      </c>
      <c r="OT44" s="8">
        <f>VLOOKUP(AG44,'BUS 2'!$G$1:$CU$424,6,0)</f>
        <v/>
      </c>
      <c r="OU44" s="8">
        <f>VLOOKUP(AG44,'BUS 2'!$G$1:$CU$424,7,0)</f>
        <v/>
      </c>
      <c r="OV44" s="8">
        <f>VLOOKUP(AG44,'BUS 2'!$G$1:$CU$424,8,0)</f>
        <v/>
      </c>
      <c r="OW44" s="8">
        <f>VLOOKUP(AG44,'BUS 2'!$G$1:$CU$424,9,0)</f>
        <v/>
      </c>
      <c r="OX44" s="8">
        <f>VLOOKUP(AG44,'BUS 2'!$G$1:$CU$424,10,0)</f>
        <v/>
      </c>
      <c r="OY44" s="8">
        <f>VLOOKUP(AG44,'BUS 2'!$G$1:$CU$424,11,0)</f>
        <v/>
      </c>
      <c r="OZ44" s="8">
        <f>VLOOKUP(AG44,'BUS 2'!$G$1:$CU$424,12,0)</f>
        <v/>
      </c>
      <c r="PA44" s="8">
        <f>VLOOKUP(AG44,'BUS 2'!$G$1:$CU$424,13,0)</f>
        <v/>
      </c>
      <c r="PB44" s="8">
        <f>VLOOKUP(AG44,'BUS 2'!$G$1:$CU$424,14,0)</f>
        <v/>
      </c>
      <c r="PC44" s="8">
        <f>VLOOKUP(AG44,'BUS 2'!$G$1:$CU$424,15,0)</f>
        <v/>
      </c>
      <c r="PD44" s="8">
        <f>VLOOKUP(AG44,'BUS 2'!$G$1:$CU$424,16,0)</f>
        <v/>
      </c>
      <c r="PE44" s="8">
        <f>VLOOKUP(AG44,'BUS 2'!$G$1:$CU$424,17,0)</f>
        <v/>
      </c>
      <c r="PF44" s="8">
        <f>VLOOKUP(AG44,'BUS 2'!$G$1:$CU$424,18,0)</f>
        <v/>
      </c>
      <c r="PG44" s="8">
        <f>VLOOKUP(AG44,'BUS 2'!$G$1:$CU$424,19,0)</f>
        <v/>
      </c>
      <c r="PH44" s="8">
        <f>VLOOKUP(AG44,'BUS 2'!$G$1:$CU$424,20,0)</f>
        <v/>
      </c>
      <c r="PI44" s="8">
        <f>VLOOKUP(AG44,'BUS 2'!$G$1:$CU$424,21,0)</f>
        <v/>
      </c>
      <c r="PJ44" s="8">
        <f>VLOOKUP(AG44,'BUS 2'!$G$1:$CU$424,22,0)</f>
        <v/>
      </c>
      <c r="PK44" s="8">
        <f>VLOOKUP(AG44,'BUS 2'!$G$1:$CU$424,23,0)</f>
        <v/>
      </c>
      <c r="PL44" s="8">
        <f>VLOOKUP(AG44,'BUS 2'!$G$1:$CU$424,24,0)</f>
        <v/>
      </c>
      <c r="PM44" s="8">
        <f>VLOOKUP(AG44,'BUS 2'!$G$1:$CU$424,25,0)</f>
        <v/>
      </c>
      <c r="PN44" s="8">
        <f>VLOOKUP(AG44,'BUS 2'!$G$1:$CU$424,26,0)</f>
        <v/>
      </c>
      <c r="PO44" s="8">
        <f>VLOOKUP(AG44,'BUS 2'!$G$1:$CU$424,27,0)</f>
        <v/>
      </c>
      <c r="PP44" s="8">
        <f>VLOOKUP(AG44,'BUS 2'!$G$1:$CU$424,28,0)</f>
        <v/>
      </c>
      <c r="PQ44" s="8">
        <f>VLOOKUP(AG44,'BUS 2'!$G$1:$CU$424,29,0)</f>
        <v/>
      </c>
      <c r="PR44" s="8">
        <f>VLOOKUP(AG44,'BUS 2'!$G$1:$CU$424,30,0)</f>
        <v/>
      </c>
      <c r="PS44" s="8">
        <f>VLOOKUP(AG44,'BUS 2'!$G$1:$CU$424,31,0)</f>
        <v/>
      </c>
      <c r="PT44" s="48" t="n"/>
      <c r="PU44" s="48" t="n"/>
      <c r="PV44" s="48" t="n"/>
      <c r="PW44" s="48" t="n"/>
      <c r="PX44" s="48" t="n"/>
      <c r="PY44" s="48" t="n"/>
      <c r="PZ44" s="48" t="n"/>
      <c r="QA44" s="48" t="n"/>
      <c r="QB44" s="48" t="n"/>
      <c r="QC44" s="48" t="n"/>
      <c r="QD44" s="48" t="n"/>
      <c r="QE44" s="48" t="inlineStr">
        <is>
          <t>1-Disebarkan ke lahan terbuka</t>
        </is>
      </c>
      <c r="QF44" s="8" t="n">
        <v>0</v>
      </c>
      <c r="QG44" s="8" t="n">
        <v>0</v>
      </c>
      <c r="QH44" s="8" t="n">
        <v>0</v>
      </c>
      <c r="QI44" s="8" t="n">
        <v>0</v>
      </c>
      <c r="QJ44" s="8" t="n">
        <v>0</v>
      </c>
      <c r="QK44" s="8" t="n">
        <v>1</v>
      </c>
      <c r="QL44" s="8" t="n">
        <v>0</v>
      </c>
      <c r="QM44" s="8" t="n">
        <v>0</v>
      </c>
      <c r="QN44" s="8" t="n">
        <v>0</v>
      </c>
      <c r="QO44" s="48" t="n"/>
      <c r="QP44" s="48" t="n"/>
      <c r="QQ44" s="48" t="n"/>
      <c r="QR44" s="48" t="n"/>
      <c r="QS44" s="48" t="n"/>
      <c r="QT44" s="48" t="n"/>
      <c r="QU44" s="48" t="n"/>
      <c r="QV44" s="48" t="n"/>
      <c r="QW44" s="48" t="n"/>
      <c r="QX44" s="48" t="n"/>
      <c r="QY44" s="48" t="n"/>
      <c r="QZ44" s="48" t="n"/>
      <c r="RA44" s="48" t="n"/>
      <c r="RB44" s="48" t="n"/>
      <c r="RC44" s="48" t="n"/>
      <c r="RD44" s="48" t="n"/>
      <c r="RE44" s="48" t="n"/>
      <c r="RF44" s="48" t="n"/>
      <c r="RG44" s="48" t="n"/>
      <c r="RH44" s="48" t="n"/>
      <c r="RI44" s="48" t="n"/>
      <c r="RJ44" s="48" t="n"/>
      <c r="RK44" s="48" t="n"/>
      <c r="RL44" s="48" t="n"/>
      <c r="RM44" s="48" t="n"/>
      <c r="RN44" s="48" t="n"/>
      <c r="RO44" s="48" t="n"/>
      <c r="RP44" s="48" t="n"/>
      <c r="RQ44" s="48" t="n"/>
      <c r="RR44" s="48" t="n"/>
      <c r="RS44" s="48" t="n"/>
      <c r="RT44" s="48" t="n"/>
      <c r="RU44" s="48" t="n"/>
      <c r="RV44" s="48" t="n"/>
      <c r="RW44" s="48" t="n"/>
      <c r="RX44" s="48" t="n"/>
      <c r="RY44" s="48" t="n"/>
      <c r="RZ44" s="48" t="n"/>
      <c r="SA44" s="48" t="n"/>
      <c r="SB44" s="48" t="n"/>
      <c r="SC44" s="48" t="n"/>
      <c r="SD44" s="48" t="n"/>
      <c r="SE44" s="48" t="n"/>
      <c r="SF44" s="48" t="n"/>
      <c r="SG44" s="48" t="n"/>
      <c r="SH44" s="48" t="n"/>
      <c r="SI44" s="48" t="n"/>
      <c r="SJ44" s="48" t="n"/>
      <c r="SK44" s="48" t="n"/>
      <c r="SL44" s="48" t="n"/>
      <c r="SM44" s="48" t="n"/>
      <c r="SN44" s="48" t="n"/>
      <c r="SO44" s="48" t="n"/>
      <c r="SP44" s="48" t="n"/>
      <c r="SQ44" s="48" t="n"/>
      <c r="SR44" s="48" t="n"/>
      <c r="SS44" s="48" t="n"/>
      <c r="ST44" s="48" t="n"/>
      <c r="SU44" s="48" t="n"/>
      <c r="SV44" s="48" t="n"/>
      <c r="SW44" s="48" t="n"/>
      <c r="SX44" s="48" t="n"/>
      <c r="SY44" s="8">
        <f>VLOOKUP(AG44,'BUS 2'!$G$1:$CU$424,33,0)</f>
        <v/>
      </c>
      <c r="SZ44" s="48">
        <f>VLOOKUP(AG44,'BUS 2'!$G$1:$CU$424,34,0)</f>
        <v/>
      </c>
      <c r="TA44" s="48">
        <f>VLOOKUP(AG44,'BUS 2'!$G$1:$CU$424,35,0)</f>
        <v/>
      </c>
      <c r="TB44" s="48">
        <f>VLOOKUP(AG44,'BUS 2'!$G$1:$CU$424,36,0)</f>
        <v/>
      </c>
      <c r="TC44" s="48">
        <f>VLOOKUP(AG44,'BUS 2'!$G$1:$CU$424,37,0)</f>
        <v/>
      </c>
      <c r="TD44" s="48">
        <f>VLOOKUP(AG44,'BUS 2'!$G$1:$CU$424,38,0)</f>
        <v/>
      </c>
      <c r="TE44" s="48">
        <f>VLOOKUP(AG44,'BUS 2'!$G$1:$CU$424,39,0)</f>
        <v/>
      </c>
      <c r="TF44" s="48">
        <f>VLOOKUP(AG44,'BUS 2'!$G$1:$CU$424,40,0)</f>
        <v/>
      </c>
      <c r="TG44" s="8">
        <f>VLOOKUP(AG44,'BUS 2'!$G$1:$CU$424,42,0)</f>
        <v/>
      </c>
      <c r="TH44" s="8">
        <f>VLOOKUP(AG44,'BUS 2'!$G$1:$CU$424,43,0)</f>
        <v/>
      </c>
      <c r="TI44" s="8">
        <f>VLOOKUP(AG44,'BUS 2'!$G$1:$CU$424,44,0)</f>
        <v/>
      </c>
      <c r="TJ44" s="8">
        <f>VLOOKUP(AG44,'BUS 2'!$G$1:$CU$424,45,0)</f>
        <v/>
      </c>
      <c r="TK44" s="8">
        <f>VLOOKUP(AG44,'BUS 2'!$G$1:$CU$424,46,0)</f>
        <v/>
      </c>
      <c r="TL44" s="8">
        <f>VLOOKUP(AG44,'BUS 2'!$G$1:$CU$424,47,0)</f>
        <v/>
      </c>
      <c r="TM44" s="8">
        <f>VLOOKUP(AG44,'BUS 2'!$G$1:$CU$424,48,0)</f>
        <v/>
      </c>
      <c r="TN44" s="8">
        <f>VLOOKUP(AG44,'BUS 2'!$G$1:$CU$424,49,0)</f>
        <v/>
      </c>
      <c r="TO44" s="8">
        <f>VLOOKUP(AG44,'BUS 2'!$G$1:$CU$424,50,0)</f>
        <v/>
      </c>
      <c r="TP44" s="8">
        <f>VLOOKUP(AG44,'BUS 2'!$G$1:$CU$424,51,0)</f>
        <v/>
      </c>
      <c r="TQ44" s="8">
        <f>VLOOKUP(AG44,'BUS 2'!$G$1:$CU$424,52,0)</f>
        <v/>
      </c>
      <c r="TR44" s="8">
        <f>VLOOKUP(AG44,'BUS 2'!$G$1:$CU$424,53,0)</f>
        <v/>
      </c>
      <c r="TS44" s="48">
        <f>VLOOKUP(AG44,'BUS 2'!$G$1:$CU$424,54,0)</f>
        <v/>
      </c>
      <c r="TT44" s="48">
        <f>VLOOKUP(AG44,'BUS 2'!$G$1:$CU$424,55,0)</f>
        <v/>
      </c>
      <c r="TU44" s="48">
        <f>VLOOKUP(AG44,'BUS 2'!$G$1:$CU$424,56,0)</f>
        <v/>
      </c>
      <c r="TV44" s="48">
        <f>VLOOKUP(AG44,'BUS 2'!$G$1:$CU$424,57,0)</f>
        <v/>
      </c>
      <c r="TW44" s="48">
        <f>VLOOKUP(AG44,'BUS 2'!$G$1:$CU$424,58,0)</f>
        <v/>
      </c>
      <c r="TX44" s="48">
        <f>VLOOKUP(AG44,'BUS 2'!$G$1:$CU$424,59,0)</f>
        <v/>
      </c>
      <c r="TY44" s="48">
        <f>VLOOKUP(AG44,'BUS 2'!$G$1:$CU$424,60,0)</f>
        <v/>
      </c>
      <c r="TZ44" s="48">
        <f>VLOOKUP(AG44,'BUS 2'!$G$1:$CU$424,61,0)</f>
        <v/>
      </c>
      <c r="UA44" s="48">
        <f>VLOOKUP(AG44,'BUS 2'!$G$1:$CU$424,62,0)</f>
        <v/>
      </c>
      <c r="UB44" s="48">
        <f>VLOOKUP(AG44,'BUS 2'!$G$1:$CU$424,63,0)</f>
        <v/>
      </c>
      <c r="UC44" s="48">
        <f>VLOOKUP(AG44,'BUS 2'!$G$1:$CU$424,64,0)</f>
        <v/>
      </c>
      <c r="UD44" s="48">
        <f>VLOOKUP(AG44,'BUS 2'!$G$1:$CU$424,65,0)</f>
        <v/>
      </c>
      <c r="UE44" s="48">
        <f>VLOOKUP(AG44,'BUS 2'!$G$1:$CU$424,66,0)</f>
        <v/>
      </c>
      <c r="UF44" s="48">
        <f>VLOOKUP(AG44,'BUS 2'!$G$1:$CU$424,67,0)</f>
        <v/>
      </c>
      <c r="UG44" s="48">
        <f>VLOOKUP(AG44,'BUS 2'!$G$1:$CU$424,68,0)</f>
        <v/>
      </c>
      <c r="UH44" s="48">
        <f>VLOOKUP(AG44,'BUS 2'!$G$1:$CU$424,69,0)</f>
        <v/>
      </c>
      <c r="UI44" s="48">
        <f>VLOOKUP(AG44,'BUS 2'!$G$1:$CU$424,70,0)</f>
        <v/>
      </c>
      <c r="UJ44" s="48">
        <f>VLOOKUP(AG44,'BUS 2'!$G$1:$CU$424,71,0)</f>
        <v/>
      </c>
      <c r="UK44" s="48">
        <f>VLOOKUP(AG44,'BUS 2'!$G$1:$CU$424,72,0)</f>
        <v/>
      </c>
      <c r="UL44" s="48">
        <f>VLOOKUP(AG44,'BUS 2'!$G$1:$CU$424,73,0)</f>
        <v/>
      </c>
      <c r="UM44" s="48">
        <f>VLOOKUP(AG44,'BUS 2'!$G$1:$CU$424,74,0)</f>
        <v/>
      </c>
      <c r="UN44" s="48">
        <f>VLOOKUP(AG44,'BUS 2'!$G$1:$CU$424,75,0)</f>
        <v/>
      </c>
      <c r="UO44" s="48">
        <f>VLOOKUP(AG44,'BUS 2'!$G$1:$CU$424,76,0)</f>
        <v/>
      </c>
      <c r="UP44" s="48">
        <f>VLOOKUP(AG44,'BUS 2'!$G$1:$CU$424,77,0)</f>
        <v/>
      </c>
      <c r="UQ44" s="48">
        <f>VLOOKUP(AG44,'BUS 2'!$G$1:$CU$424,78,0)</f>
        <v/>
      </c>
      <c r="UR44" s="48">
        <f>VLOOKUP(AG44,'BUS 2'!$G$1:$CU$424,79,0)</f>
        <v/>
      </c>
      <c r="US44" s="48">
        <f>VLOOKUP(AG44,'BUS 2'!$G$1:$CU$424,80,0)</f>
        <v/>
      </c>
      <c r="UT44" s="48">
        <f>VLOOKUP(AG44,'BUS 2'!$G$1:$CU$424,81,0)</f>
        <v/>
      </c>
      <c r="UU44" s="48" t="n"/>
      <c r="UV44" s="48" t="inlineStr">
        <is>
          <t>Pemberian pakan di kandang</t>
        </is>
      </c>
      <c r="UW44" s="48" t="n"/>
      <c r="UX44" s="48" t="n"/>
      <c r="UY44" s="48" t="n"/>
      <c r="UZ44" s="48" t="n"/>
      <c r="VA44" s="48" t="n"/>
      <c r="VB44" s="48" t="n"/>
      <c r="VC44" s="48" t="n"/>
      <c r="VD44" s="48" t="inlineStr">
        <is>
          <t>Sangat teratur (setiap hari)</t>
        </is>
      </c>
      <c r="VE44" s="48" t="n"/>
      <c r="VF44" s="48" t="n"/>
      <c r="VG44" s="48" t="n"/>
      <c r="VH44" s="48" t="n"/>
      <c r="VI44" s="48" t="n"/>
      <c r="VJ44" s="48" t="n"/>
      <c r="VK44" s="48" t="n"/>
      <c r="VL44" s="48" t="inlineStr">
        <is>
          <t>Sangat sering (&gt;1 kali sehari)</t>
        </is>
      </c>
      <c r="VM44" s="48" t="n"/>
      <c r="VN44" s="48" t="n"/>
      <c r="VO44" s="48" t="n"/>
      <c r="VP44" s="48" t="n"/>
      <c r="VQ44" s="48" t="n"/>
      <c r="VR44" s="48" t="n"/>
      <c r="VS44" s="48" t="n"/>
      <c r="VT44" s="48" t="n"/>
      <c r="VU44" s="48" t="n"/>
      <c r="VV44" s="48" t="n"/>
      <c r="VW44" s="48" t="n"/>
      <c r="VX44" s="48" t="n"/>
      <c r="VY44" s="48" t="n"/>
      <c r="VZ44" s="48" t="n"/>
      <c r="WA44" s="48" t="n"/>
      <c r="WB44" s="48" t="n"/>
      <c r="WC44" s="48" t="n"/>
      <c r="WD44" s="48" t="n"/>
      <c r="WE44" s="48" t="n"/>
      <c r="WF44" s="48" t="inlineStr">
        <is>
          <t>4-Disimpan dalam kotak bersekat 5-Untuk disebar di tanah (dan dibajak) 6-Digester biogas</t>
        </is>
      </c>
      <c r="WG44" s="8" t="n">
        <v>0</v>
      </c>
      <c r="WH44" s="8" t="n">
        <v>0</v>
      </c>
      <c r="WI44" s="8" t="n">
        <v>0</v>
      </c>
      <c r="WJ44" s="8" t="n">
        <v>1</v>
      </c>
      <c r="WK44" s="8" t="n">
        <v>1</v>
      </c>
      <c r="WL44" s="8" t="n">
        <v>1</v>
      </c>
      <c r="WM44" s="8" t="n">
        <v>0</v>
      </c>
      <c r="WN44" s="8" t="n">
        <v>0</v>
      </c>
      <c r="WO44" s="48" t="n"/>
      <c r="WP44" s="48" t="n"/>
      <c r="WQ44" s="48" t="n"/>
      <c r="WR44" s="48" t="n"/>
      <c r="WS44" s="48" t="n"/>
      <c r="WT44" s="48" t="n"/>
      <c r="WU44" s="48" t="n"/>
      <c r="WV44" s="48" t="n"/>
      <c r="WW44" s="48" t="n"/>
      <c r="WX44" s="48" t="n"/>
      <c r="WY44" s="48" t="n"/>
      <c r="WZ44" s="48" t="n"/>
      <c r="XA44" s="48" t="n"/>
      <c r="XB44" s="48" t="n"/>
      <c r="XC44" s="48" t="n"/>
      <c r="XD44" s="48" t="n"/>
      <c r="XE44" s="48" t="n"/>
      <c r="XF44" s="48" t="n"/>
      <c r="XG44" s="48" t="n"/>
      <c r="XH44" s="48" t="n"/>
      <c r="XI44" s="48" t="n"/>
      <c r="XJ44" s="48" t="n"/>
      <c r="XK44" s="48" t="n"/>
      <c r="XL44" s="48" t="n"/>
      <c r="XM44" s="48" t="n"/>
      <c r="XN44" s="48" t="n"/>
      <c r="XO44" s="48" t="n"/>
      <c r="XP44" s="48" t="n"/>
      <c r="XQ44" s="48" t="n"/>
      <c r="XR44" s="48" t="n"/>
      <c r="XS44" s="48" t="n"/>
      <c r="XT44" s="48" t="n"/>
      <c r="XU44" s="48" t="n"/>
      <c r="XV44" s="48" t="n"/>
      <c r="XW44" s="48" t="n"/>
      <c r="XX44" s="48" t="n"/>
      <c r="XY44" s="48" t="n"/>
      <c r="XZ44" s="48" t="n"/>
      <c r="YA44" s="48" t="n"/>
      <c r="YB44" s="48" t="n"/>
      <c r="YC44" s="48" t="n"/>
      <c r="YD44" s="48" t="n"/>
      <c r="YE44" s="48" t="n"/>
      <c r="YF44" s="48" t="n"/>
      <c r="YG44" s="48" t="n"/>
      <c r="YH44" s="48" t="n"/>
      <c r="YI44" s="48" t="n"/>
      <c r="YJ44" s="48" t="n"/>
      <c r="YK44" s="48" t="n"/>
      <c r="YL44" s="48" t="n"/>
      <c r="YM44" s="48" t="n"/>
      <c r="YN44" s="48" t="n"/>
      <c r="YO44" s="48" t="n"/>
      <c r="YP44" s="48" t="n"/>
      <c r="YQ44" s="48" t="n"/>
      <c r="YR44" s="48" t="n"/>
      <c r="YS44" s="48" t="n"/>
      <c r="YT44" s="48" t="n"/>
      <c r="YU44" s="48" t="n"/>
      <c r="YV44" s="48" t="n"/>
      <c r="YW44" s="48" t="n"/>
      <c r="YX44" s="48" t="n"/>
      <c r="YY44" s="48" t="n"/>
      <c r="YZ44" s="48" t="n"/>
      <c r="ZA44" s="48" t="n"/>
      <c r="ZB44" s="48" t="n"/>
      <c r="ZC44" s="48" t="n"/>
      <c r="ZD44" s="48" t="n"/>
      <c r="ZE44" s="48" t="n"/>
      <c r="ZF44" s="48" t="n"/>
      <c r="ZG44" s="48" t="n"/>
      <c r="ZH44" s="48" t="n"/>
      <c r="ZI44" s="48" t="n"/>
      <c r="ZJ44" s="48" t="n"/>
      <c r="ZK44" s="48" t="n"/>
      <c r="ZL44" s="48" t="n"/>
      <c r="ZM44" s="48" t="n"/>
      <c r="ZN44" s="48" t="n"/>
      <c r="ZO44" s="8" t="n">
        <v>50</v>
      </c>
      <c r="ZP44" s="48" t="n"/>
      <c r="ZQ44" s="48" t="n"/>
      <c r="ZR44" s="48" t="n"/>
      <c r="ZS44" s="48" t="n"/>
      <c r="ZT44" s="48" t="n"/>
      <c r="ZU44" s="48" t="n"/>
      <c r="ZV44" s="48" t="n"/>
      <c r="ZW44" s="8" t="n">
        <v>2</v>
      </c>
      <c r="ZX44" s="48" t="n"/>
      <c r="ZY44" s="48" t="n"/>
      <c r="ZZ44" s="48" t="n"/>
      <c r="AAA44" s="48" t="n"/>
      <c r="AAB44" s="48" t="n"/>
      <c r="AAC44" s="48" t="n"/>
      <c r="AAD44" s="48" t="n"/>
      <c r="AAE44" s="48" t="inlineStr">
        <is>
          <t>Pakan kering (misal: konsentrat, silase, pelet)</t>
        </is>
      </c>
      <c r="AAF44" s="48" t="n"/>
      <c r="AAG44" s="48" t="n"/>
      <c r="AAH44" s="48" t="n"/>
      <c r="AAI44" s="48" t="n"/>
      <c r="AAJ44" s="48" t="n"/>
      <c r="AAK44" s="48" t="n"/>
      <c r="AAL44" s="48" t="inlineStr">
        <is>
          <t>Ya</t>
        </is>
      </c>
      <c r="AAM44" s="48" t="inlineStr">
        <is>
          <t>Padat Cair</t>
        </is>
      </c>
      <c r="AAN44" s="8" t="n">
        <v>1</v>
      </c>
      <c r="AAO44" s="8" t="n">
        <v>1</v>
      </c>
      <c r="AAP44" s="8" t="n">
        <v>50</v>
      </c>
      <c r="AAQ44" s="8" t="n">
        <v>50</v>
      </c>
      <c r="AAR44" s="48" t="inlineStr">
        <is>
          <t>Ya</t>
        </is>
      </c>
      <c r="AAS44" s="48" t="inlineStr">
        <is>
          <t>Mengetahui</t>
        </is>
      </c>
      <c r="AAT44" s="48" t="inlineStr">
        <is>
          <t>Digunakan untuk pupuk di lahan pertanian sendiri Dibuang ke lahan sekitar kandang - yg ditanami tanaman Diberikan gratis ke orang lain</t>
        </is>
      </c>
      <c r="AAU44" s="8" t="n">
        <v>1</v>
      </c>
      <c r="AAV44" s="8" t="n">
        <v>0</v>
      </c>
      <c r="AAW44" s="8" t="n">
        <v>0</v>
      </c>
      <c r="AAX44" s="8" t="n">
        <v>1</v>
      </c>
      <c r="AAY44" s="8" t="n">
        <v>1</v>
      </c>
      <c r="AAZ44" s="8" t="n">
        <v>0</v>
      </c>
      <c r="ABA44" s="8" t="n">
        <v>0</v>
      </c>
      <c r="ABB44" s="48" t="inlineStr">
        <is>
          <t>Pupuk cair untuk tanaman</t>
        </is>
      </c>
      <c r="ABC44" s="8" t="n">
        <v>1</v>
      </c>
      <c r="ABD44" s="8" t="n">
        <v>0</v>
      </c>
      <c r="ABE44" s="8" t="n">
        <v>0</v>
      </c>
      <c r="ABF44" s="8" t="n">
        <v>0</v>
      </c>
      <c r="ABG44" s="8" t="n">
        <v>0</v>
      </c>
      <c r="ABH44" s="48" t="n"/>
      <c r="ABI44" s="48" t="n"/>
      <c r="ABJ44" s="48" t="n"/>
      <c r="ABK44" s="48" t="n"/>
      <c r="ABL44" s="48" t="n"/>
      <c r="ABM44" s="48" t="n"/>
      <c r="ABN44" s="48" t="n"/>
      <c r="ABO44" s="48" t="n"/>
      <c r="ABP44" s="48" t="n"/>
      <c r="ABQ44" s="11" t="inlineStr">
        <is>
          <t>Rumput</t>
        </is>
      </c>
      <c r="ABR44" s="48" t="inlineStr">
        <is>
          <t>Sering ( 1 minggu 2 kali)</t>
        </is>
      </c>
      <c r="ABS44" s="8" t="n">
        <v>2000</v>
      </c>
      <c r="ABT44" s="8" t="n">
        <v>200</v>
      </c>
      <c r="ABU44" s="8" t="n">
        <v>50</v>
      </c>
      <c r="ABV44" s="8" t="n">
        <v>50</v>
      </c>
      <c r="ABW44" s="48" t="inlineStr">
        <is>
          <t>Urea</t>
        </is>
      </c>
      <c r="ABX44" s="48" t="n"/>
      <c r="ABY44" s="8" t="n">
        <v>30</v>
      </c>
      <c r="ABZ44" s="8" t="n">
        <v>4000</v>
      </c>
      <c r="ACA44" s="8" t="n">
        <v>5</v>
      </c>
      <c r="ACB44" s="8" t="n">
        <v>4000</v>
      </c>
      <c r="ACC44" s="8" t="n">
        <v>400</v>
      </c>
      <c r="ACD44" s="8" t="n">
        <v>500</v>
      </c>
      <c r="ACE44" s="48" t="inlineStr">
        <is>
          <t>Ya</t>
        </is>
      </c>
      <c r="ACF44" s="48" t="inlineStr">
        <is>
          <t>Cukup meningkat</t>
        </is>
      </c>
      <c r="ACG44" s="48" t="inlineStr">
        <is>
          <t>Cukup meningkat</t>
        </is>
      </c>
      <c r="ACH44" s="48" t="inlineStr">
        <is>
          <t>Cukup meningkat</t>
        </is>
      </c>
      <c r="ACI44" s="48" t="n"/>
      <c r="ACJ44" s="48" t="n"/>
      <c r="ACK44" s="48" t="inlineStr">
        <is>
          <t>Tidak memiliki tempat untuk menyimpan Ladang/sawah terlalu jauh, sulit untuk mengangkut ke sana</t>
        </is>
      </c>
      <c r="ACL44" s="8" t="n">
        <v>0</v>
      </c>
      <c r="ACM44" s="8" t="n">
        <v>1</v>
      </c>
      <c r="ACN44" s="8" t="n">
        <v>0</v>
      </c>
      <c r="ACO44" s="8" t="n">
        <v>1</v>
      </c>
      <c r="ACP44" s="8" t="n">
        <v>0</v>
      </c>
      <c r="ACQ44" s="8" t="n">
        <v>0</v>
      </c>
      <c r="ACR44" s="8" t="n">
        <v>0</v>
      </c>
      <c r="ACS44" s="48" t="n"/>
      <c r="ACT44" s="48" t="inlineStr">
        <is>
          <t>tidak</t>
        </is>
      </c>
      <c r="ACU44" s="48" t="inlineStr">
        <is>
          <t>Manfaat besar dan membantu kehidupan sehari-hari</t>
        </is>
      </c>
      <c r="ACV44" s="48" t="inlineStr">
        <is>
          <t>Berkurang</t>
        </is>
      </c>
      <c r="ACW44" s="48" t="inlineStr">
        <is>
          <t>Anggota keluarga - Perempuan dewasa</t>
        </is>
      </c>
      <c r="ACX44" s="48" t="inlineStr">
        <is>
          <t>Setuju</t>
        </is>
      </c>
      <c r="ACY44" s="48" t="inlineStr">
        <is>
          <t>Anggota keluarga - Laki-laki dewasa Anggota keluarga - Perempuan dewasa</t>
        </is>
      </c>
      <c r="ACZ44" s="8" t="n">
        <v>1</v>
      </c>
      <c r="ADA44" s="8" t="n">
        <v>1</v>
      </c>
      <c r="ADB44" s="8" t="n">
        <v>0</v>
      </c>
      <c r="ADC44" s="8" t="n">
        <v>0</v>
      </c>
      <c r="ADD44" s="48" t="inlineStr">
        <is>
          <t>Sangat puas</t>
        </is>
      </c>
      <c r="ADE44" s="48" t="inlineStr">
        <is>
          <t>Sangat puas</t>
        </is>
      </c>
      <c r="ADF44" s="48" t="inlineStr">
        <is>
          <t>Sangat puas</t>
        </is>
      </c>
      <c r="ADG44" s="48" t="inlineStr">
        <is>
          <t>Sangat puas</t>
        </is>
      </c>
      <c r="ADH44" s="48" t="inlineStr">
        <is>
          <t>Tidak</t>
        </is>
      </c>
      <c r="ADI44" s="48" t="n"/>
      <c r="ADJ44" s="48" t="inlineStr">
        <is>
          <t>Puas</t>
        </is>
      </c>
      <c r="ADK44" s="48" t="n"/>
      <c r="ADL44" s="48" t="n"/>
      <c r="ADM44" s="48" t="n"/>
      <c r="ADN44" s="48" t="n"/>
      <c r="ADO44" s="48" t="n"/>
      <c r="ADP44" s="48" t="n"/>
      <c r="ADQ44" s="48" t="n"/>
      <c r="ADR44" s="48" t="n"/>
      <c r="ADS44" s="48" t="n"/>
      <c r="ADT44" s="48" t="n"/>
      <c r="ADU44" s="48" t="inlineStr">
        <is>
          <t>Menghubungi CPO atau pendamping</t>
        </is>
      </c>
      <c r="ADV44" s="8" t="n">
        <v>0</v>
      </c>
      <c r="ADW44" s="8" t="n">
        <v>0</v>
      </c>
      <c r="ADX44" s="8" t="n">
        <v>0</v>
      </c>
      <c r="ADY44" s="8" t="n">
        <v>0</v>
      </c>
      <c r="ADZ44" s="8" t="n">
        <v>1</v>
      </c>
      <c r="AEA44" s="8" t="n">
        <v>0</v>
      </c>
      <c r="AEB44" s="8" t="n">
        <v>0</v>
      </c>
      <c r="AEC44" s="8" t="n">
        <v>0</v>
      </c>
      <c r="AED44" s="12" t="n"/>
      <c r="AEE44" s="17" t="inlineStr">
        <is>
          <t>Laki-laki dewasa</t>
        </is>
      </c>
      <c r="AEF44" s="48" t="n"/>
      <c r="AEG44" s="17" t="inlineStr">
        <is>
          <t>Menelepon atau WA langsung</t>
        </is>
      </c>
      <c r="AEH44" s="48" t="n"/>
      <c r="AEI44" s="11" t="inlineStr">
        <is>
          <t>Tidak ada</t>
        </is>
      </c>
      <c r="AEJ44" s="48" t="inlineStr">
        <is>
          <t>Ya, selalu</t>
        </is>
      </c>
      <c r="AEK44"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44" s="18" t="n">
        <v>1</v>
      </c>
      <c r="AEM44" s="18" t="n">
        <v>1</v>
      </c>
      <c r="AEN44" s="18" t="n">
        <v>1</v>
      </c>
      <c r="AEO44" s="18" t="n">
        <v>1</v>
      </c>
      <c r="AEP44" s="18" t="n">
        <v>1</v>
      </c>
      <c r="AEQ44" s="18" t="n">
        <v>1</v>
      </c>
      <c r="AER44" s="18" t="n">
        <v>1</v>
      </c>
      <c r="AES44" s="18" t="n">
        <v>1</v>
      </c>
      <c r="AET44" s="18" t="n">
        <v>1</v>
      </c>
      <c r="AEU44" s="18" t="n">
        <v>0</v>
      </c>
      <c r="AEV44" s="18" t="n">
        <v>0</v>
      </c>
      <c r="AEW44" s="18" t="n">
        <v>0</v>
      </c>
      <c r="AEX44" s="48" t="n"/>
      <c r="AEY44" s="48" t="inlineStr">
        <is>
          <t>Mengurangi pengeluaran energi</t>
        </is>
      </c>
      <c r="AEZ44" s="48" t="n"/>
      <c r="AFA44" s="48" t="inlineStr">
        <is>
          <t>Pemerintah daerah</t>
        </is>
      </c>
      <c r="AFB44" s="48" t="n"/>
      <c r="AFC44" s="48" t="inlineStr">
        <is>
          <t>WhatsApp Image 2026-02-06 at 20.18.37 (1)-19_31_50.jpeg</t>
        </is>
      </c>
      <c r="AFD44" s="16" t="inlineStr">
        <is>
          <t>https://kf.kobotoolbox.org/api/v2/assets/avstPQqLr3Ab3ZdcVTXZ6f/data/667200392/attachments/attjULQJGdp8dYNBmXG72kUf/</t>
        </is>
      </c>
      <c r="AFE44" s="48" t="inlineStr">
        <is>
          <t>WhatsApp Image 2026-02-06 at 20.18.37-19_31_59.jpeg</t>
        </is>
      </c>
      <c r="AFF44" s="16" t="inlineStr">
        <is>
          <t>https://kf.kobotoolbox.org/api/v2/assets/avstPQqLr3Ab3ZdcVTXZ6f/data/667200392/attachments/attvnvcnMsLqpmj3eQFtmmsC/</t>
        </is>
      </c>
      <c r="AFG44" s="48" t="inlineStr">
        <is>
          <t>manto - witono</t>
        </is>
      </c>
      <c r="AFH44" s="48" t="n"/>
      <c r="AFI44" s="48" t="inlineStr">
        <is>
          <t>0</t>
        </is>
      </c>
    </row>
    <row r="45">
      <c r="A45" s="6" t="n">
        <v>46062</v>
      </c>
      <c r="B45" s="6" t="n">
        <v>46062</v>
      </c>
      <c r="C45" s="48" t="inlineStr">
        <is>
          <t>Marmanto</t>
        </is>
      </c>
      <c r="D45" s="48" t="inlineStr">
        <is>
          <t>Martono Saimin</t>
        </is>
      </c>
      <c r="E45" s="8" t="n">
        <v>628895911406</v>
      </c>
      <c r="F45" s="48" t="n"/>
      <c r="G45" s="8" t="n">
        <v>-7.232339412</v>
      </c>
      <c r="H45" s="8" t="n">
        <v>110.284028</v>
      </c>
      <c r="I45" s="48" t="n"/>
      <c r="J45" s="8" t="n">
        <v>4.84</v>
      </c>
      <c r="K45" s="48" t="n"/>
      <c r="L45" s="48" t="n"/>
      <c r="M45" s="8" t="n">
        <v>-7.2324144</v>
      </c>
      <c r="N45" s="8" t="n">
        <v>110.2840848</v>
      </c>
      <c r="O45" s="48" t="n"/>
      <c r="P45" s="8" t="n">
        <v>4.9</v>
      </c>
      <c r="Q45" s="48" t="n"/>
      <c r="R45" s="48" t="inlineStr">
        <is>
          <t>Jawa Tengah</t>
        </is>
      </c>
      <c r="S45" s="48" t="n"/>
      <c r="T45" s="48" t="n"/>
      <c r="U45" s="48" t="n"/>
      <c r="V45" s="48" t="n"/>
      <c r="W45" s="48" t="n"/>
      <c r="X45" s="48" t="n"/>
      <c r="Y45" s="48" t="n"/>
      <c r="Z45" s="48" t="n"/>
      <c r="AA45" s="48" t="n"/>
      <c r="AB45" s="48" t="n"/>
      <c r="AC45" s="48" t="inlineStr">
        <is>
          <t>Semarang</t>
        </is>
      </c>
      <c r="AD45" s="48" t="inlineStr">
        <is>
          <t>Getasan</t>
        </is>
      </c>
      <c r="AE45" s="48" t="inlineStr">
        <is>
          <t>Jetak</t>
        </is>
      </c>
      <c r="AF45" s="48" t="inlineStr">
        <is>
          <t>QARIYAH THAYYIBAH</t>
        </is>
      </c>
      <c r="AG45" s="48" t="inlineStr">
        <is>
          <t>QTP0102</t>
        </is>
      </c>
      <c r="AH45" s="8" t="n">
        <v>15</v>
      </c>
      <c r="AI45" s="48" t="inlineStr">
        <is>
          <t>VPA1</t>
        </is>
      </c>
      <c r="AJ45" s="48" t="inlineStr">
        <is>
          <t>Aktif</t>
        </is>
      </c>
      <c r="AK45" s="8" t="n">
        <v>55</v>
      </c>
      <c r="AL45" s="48" t="inlineStr">
        <is>
          <t>Laki-laki</t>
        </is>
      </c>
      <c r="AM45" s="48" t="inlineStr">
        <is>
          <t>Sudah menikah</t>
        </is>
      </c>
      <c r="AN45" s="48" t="inlineStr">
        <is>
          <t>SD/Sederajat</t>
        </is>
      </c>
      <c r="AO45" s="48" t="inlineStr">
        <is>
          <t>Peternak</t>
        </is>
      </c>
      <c r="AP45" s="8" t="n">
        <v>0</v>
      </c>
      <c r="AQ45" s="8" t="n">
        <v>1</v>
      </c>
      <c r="AR45" s="8" t="n">
        <v>0</v>
      </c>
      <c r="AS45" s="8" t="n">
        <v>0</v>
      </c>
      <c r="AT45" s="8" t="n">
        <v>0</v>
      </c>
      <c r="AU45" s="8" t="n">
        <v>0</v>
      </c>
      <c r="AV45" s="8" t="n">
        <v>0</v>
      </c>
      <c r="AW45" s="8" t="n">
        <v>0</v>
      </c>
      <c r="AX45" s="48" t="n"/>
      <c r="AY45" s="48" t="inlineStr">
        <is>
          <t>Petani</t>
        </is>
      </c>
      <c r="AZ45" s="8" t="n">
        <v>1</v>
      </c>
      <c r="BA45" s="8" t="n">
        <v>0</v>
      </c>
      <c r="BB45" s="8" t="n">
        <v>0</v>
      </c>
      <c r="BC45" s="8" t="n">
        <v>0</v>
      </c>
      <c r="BD45" s="8" t="n">
        <v>0</v>
      </c>
      <c r="BE45" s="8" t="n">
        <v>0</v>
      </c>
      <c r="BF45" s="8" t="n">
        <v>0</v>
      </c>
      <c r="BG45" s="8" t="n">
        <v>0</v>
      </c>
      <c r="BH45" s="48" t="n"/>
      <c r="BI45" s="48" t="inlineStr">
        <is>
          <t>Rp2.500.000 - Rp3.500.000</t>
        </is>
      </c>
      <c r="BJ45" s="8" t="n">
        <v>2</v>
      </c>
      <c r="BK45" s="8" t="n">
        <v>2</v>
      </c>
      <c r="BL45" s="8" t="n">
        <v>2</v>
      </c>
      <c r="BM45" s="8" t="n">
        <v>0</v>
      </c>
      <c r="BN45" s="48" t="inlineStr">
        <is>
          <t>Milik sendiri</t>
        </is>
      </c>
      <c r="BO45" s="48" t="inlineStr">
        <is>
          <t>Permanen (dinding bata dan semen)</t>
        </is>
      </c>
      <c r="BP45" s="8" t="n">
        <v>1</v>
      </c>
      <c r="BQ45" s="8" t="n">
        <v>0</v>
      </c>
      <c r="BR45" s="8" t="n">
        <v>0</v>
      </c>
      <c r="BS45" s="8" t="n">
        <v>0</v>
      </c>
      <c r="BT45" s="8" t="n">
        <v>0</v>
      </c>
      <c r="BU45" s="48" t="n"/>
      <c r="BV45" s="48" t="inlineStr">
        <is>
          <t>Keramik/ubin</t>
        </is>
      </c>
      <c r="BW45" s="8" t="n">
        <v>0</v>
      </c>
      <c r="BX45" s="8" t="n">
        <v>0</v>
      </c>
      <c r="BY45" s="8" t="n">
        <v>1</v>
      </c>
      <c r="BZ45" s="8" t="n">
        <v>0</v>
      </c>
      <c r="CA45" s="8" t="n">
        <v>0</v>
      </c>
      <c r="CB45" s="48" t="n"/>
      <c r="CC45" s="48" t="inlineStr">
        <is>
          <t>Genting</t>
        </is>
      </c>
      <c r="CD45" s="8" t="n">
        <v>0</v>
      </c>
      <c r="CE45" s="8" t="n">
        <v>0</v>
      </c>
      <c r="CF45" s="8" t="n">
        <v>0</v>
      </c>
      <c r="CG45" s="8" t="n">
        <v>0</v>
      </c>
      <c r="CH45" s="8" t="n">
        <v>0</v>
      </c>
      <c r="CI45" s="8" t="n">
        <v>1</v>
      </c>
      <c r="CJ45" s="8" t="n">
        <v>0</v>
      </c>
      <c r="CK45" s="48" t="n"/>
      <c r="CL45" s="48" t="inlineStr">
        <is>
          <t>Ya</t>
        </is>
      </c>
      <c r="CM45" s="8" t="n">
        <v>2010</v>
      </c>
      <c r="CN45" s="48" t="inlineStr">
        <is>
          <t>Fixed-Dome (Kubah Tetap)</t>
        </is>
      </c>
      <c r="CO45" s="48" t="inlineStr">
        <is>
          <t>6 m³ (4-5 ekor sapi, ±5 jam memasak/hari, ±50 kg</t>
        </is>
      </c>
      <c r="CP45" s="48" t="inlineStr">
        <is>
          <t>Anggota keluarga - laki-laki</t>
        </is>
      </c>
      <c r="CQ45" s="8" t="n">
        <v>0</v>
      </c>
      <c r="CR45" s="8" t="n">
        <v>0</v>
      </c>
      <c r="CS45" s="8" t="n">
        <v>0</v>
      </c>
      <c r="CT45" s="8" t="n">
        <v>0</v>
      </c>
      <c r="CU45" s="10" t="n">
        <v>1</v>
      </c>
      <c r="CV45" s="10" t="n">
        <v>0</v>
      </c>
      <c r="CW45" s="10" t="n">
        <v>0</v>
      </c>
      <c r="CX45" s="8" t="n">
        <v>0</v>
      </c>
      <c r="CY45" s="48" t="inlineStr">
        <is>
          <t>Anggota keluarga - laki-laki</t>
        </is>
      </c>
      <c r="CZ45" s="8" t="n">
        <v>1</v>
      </c>
      <c r="DA45" s="8" t="n">
        <v>0</v>
      </c>
      <c r="DB45" s="8" t="n">
        <v>0</v>
      </c>
      <c r="DC45" s="48" t="n"/>
      <c r="DD45" s="48" t="inlineStr">
        <is>
          <t>Anggota keluarga - laki-laki CPO atau pendamping</t>
        </is>
      </c>
      <c r="DE45" s="8" t="n">
        <v>1</v>
      </c>
      <c r="DF45" s="8" t="n">
        <v>0</v>
      </c>
      <c r="DG45" s="8" t="n">
        <v>1</v>
      </c>
      <c r="DH45" s="8" t="n">
        <v>0</v>
      </c>
      <c r="DI45" s="48" t="n"/>
      <c r="DJ45" s="48" t="inlineStr">
        <is>
          <t>Anggota keluarga - laki-laki CPO atau pendamping</t>
        </is>
      </c>
      <c r="DK45" s="8" t="n">
        <v>1</v>
      </c>
      <c r="DL45" s="8" t="n">
        <v>0</v>
      </c>
      <c r="DM45" s="8" t="n">
        <v>1</v>
      </c>
      <c r="DN45" s="8" t="n">
        <v>0</v>
      </c>
      <c r="DO45" s="48" t="n"/>
      <c r="DP45" s="8" t="n">
        <v>1</v>
      </c>
      <c r="DQ45" s="8" t="n">
        <v>0</v>
      </c>
      <c r="DR45" s="8" t="n">
        <v>0</v>
      </c>
      <c r="DS45" s="48" t="n"/>
      <c r="DT45" s="48" t="n"/>
      <c r="DU45" s="48" t="n"/>
      <c r="DV45" s="48" t="inlineStr">
        <is>
          <t>Ya</t>
        </is>
      </c>
      <c r="DW45" s="48" t="n"/>
      <c r="DX45" s="48" t="n"/>
      <c r="DY45" s="48" t="n"/>
      <c r="DZ45" s="48" t="n"/>
      <c r="EA45" s="48" t="n"/>
      <c r="EB45" s="48" t="n"/>
      <c r="EC45" s="48" t="n"/>
      <c r="ED45" s="48" t="n"/>
      <c r="EE45" s="48" t="n"/>
      <c r="EF45" s="48" t="n"/>
      <c r="EG45" s="48" t="n"/>
      <c r="EH45" s="48" t="n"/>
      <c r="EI45" s="48" t="inlineStr">
        <is>
          <t>Tidak ada masalah</t>
        </is>
      </c>
      <c r="EJ45" s="8" t="n">
        <v>0</v>
      </c>
      <c r="EK45" s="8" t="n">
        <v>0</v>
      </c>
      <c r="EL45" s="8" t="n">
        <v>0</v>
      </c>
      <c r="EM45" s="8" t="n">
        <v>1</v>
      </c>
      <c r="EN45" s="8" t="n">
        <v>0</v>
      </c>
      <c r="EO45" s="11" t="n"/>
      <c r="EP45" s="48" t="inlineStr">
        <is>
          <t>Ya, cukup jelas dan mudah diikuti</t>
        </is>
      </c>
      <c r="EQ45" s="48" t="inlineStr">
        <is>
          <t>Pelatihan</t>
        </is>
      </c>
      <c r="ER45" s="48" t="inlineStr">
        <is>
          <t>CPO atau pendamping</t>
        </is>
      </c>
      <c r="ES45" s="8" t="n">
        <v>1</v>
      </c>
      <c r="ET45" s="8" t="n">
        <v>0</v>
      </c>
      <c r="EU45" s="8" t="n">
        <v>0</v>
      </c>
      <c r="EV45" s="8" t="n">
        <v>0</v>
      </c>
      <c r="EW45" s="48" t="n"/>
      <c r="EX45" s="48" t="inlineStr">
        <is>
          <t>Anggota keluarga - Laki-laki</t>
        </is>
      </c>
      <c r="EY45" s="8" t="n">
        <v>1</v>
      </c>
      <c r="EZ45" s="8" t="n">
        <v>0</v>
      </c>
      <c r="FA45" s="8" t="n">
        <v>0</v>
      </c>
      <c r="FB45" s="48" t="n"/>
      <c r="FC45" s="48" t="inlineStr">
        <is>
          <t>Setiap hari</t>
        </is>
      </c>
      <c r="FD45" s="48" t="n"/>
      <c r="FE45" s="48" t="inlineStr">
        <is>
          <t>Mengetahui</t>
        </is>
      </c>
      <c r="FF45" s="48" t="inlineStr">
        <is>
          <t>Selalu (setiap hari)</t>
        </is>
      </c>
      <c r="FG45" s="48" t="inlineStr">
        <is>
          <t>Mengetahui</t>
        </is>
      </c>
      <c r="FH45" s="48" t="inlineStr">
        <is>
          <t>Selalu (setiap hari)</t>
        </is>
      </c>
      <c r="FI45" s="48" t="inlineStr">
        <is>
          <t>Mengetahui</t>
        </is>
      </c>
      <c r="FJ45" s="48" t="inlineStr">
        <is>
          <t>Cukup sering (2 minggu sekali)</t>
        </is>
      </c>
      <c r="FK45" s="48" t="inlineStr">
        <is>
          <t>Mengetahui</t>
        </is>
      </c>
      <c r="FL45" s="48" t="inlineStr">
        <is>
          <t>Cukup sering (2 minggu sekali)</t>
        </is>
      </c>
      <c r="FM45" s="48" t="inlineStr">
        <is>
          <t>Mengetahui</t>
        </is>
      </c>
      <c r="FN45" s="48" t="inlineStr">
        <is>
          <t>Cukup sering (2 minggu sekali)</t>
        </is>
      </c>
      <c r="FO45" s="48" t="inlineStr">
        <is>
          <t>Mengetahui</t>
        </is>
      </c>
      <c r="FP45" s="48" t="inlineStr">
        <is>
          <t>Jarang (setiap bulan atau lebih)</t>
        </is>
      </c>
      <c r="FQ45" s="48" t="inlineStr">
        <is>
          <t>Mengetahui</t>
        </is>
      </c>
      <c r="FR45" s="48" t="inlineStr">
        <is>
          <t>Ya</t>
        </is>
      </c>
      <c r="FS45" s="48" t="inlineStr">
        <is>
          <t>Mengetahui</t>
        </is>
      </c>
      <c r="FT45" s="48" t="inlineStr">
        <is>
          <t>Ya, selalu</t>
        </is>
      </c>
      <c r="FU45" s="48" t="inlineStr">
        <is>
          <t>Laki-laki dewasa Perempuan dewasa</t>
        </is>
      </c>
      <c r="FV45" s="8" t="n">
        <v>1</v>
      </c>
      <c r="FW45" s="8" t="n">
        <v>1</v>
      </c>
      <c r="FX45" s="8" t="n">
        <v>0</v>
      </c>
      <c r="FY45" s="8" t="n">
        <v>0</v>
      </c>
      <c r="FZ45" s="48" t="inlineStr">
        <is>
          <t>Memahami</t>
        </is>
      </c>
      <c r="GA45" s="48" t="inlineStr">
        <is>
          <t>CPO Pelatihan</t>
        </is>
      </c>
      <c r="GB45" s="8" t="n">
        <v>1</v>
      </c>
      <c r="GC45" s="8" t="n">
        <v>1</v>
      </c>
      <c r="GD45" s="8" t="n">
        <v>0</v>
      </c>
      <c r="GE45" s="8" t="n">
        <v>0</v>
      </c>
      <c r="GF45" s="48" t="n"/>
      <c r="GG45" s="48" t="inlineStr">
        <is>
          <t>Sering</t>
        </is>
      </c>
      <c r="GH45" s="48" t="inlineStr">
        <is>
          <t>Ya</t>
        </is>
      </c>
      <c r="GI45" s="48" t="inlineStr">
        <is>
          <t>Tetangga</t>
        </is>
      </c>
      <c r="GJ45" s="8" t="n">
        <v>1</v>
      </c>
      <c r="GK45" s="8" t="n">
        <v>0</v>
      </c>
      <c r="GL45" s="8" t="n">
        <v>0</v>
      </c>
      <c r="GM45" s="8" t="n">
        <v>0</v>
      </c>
      <c r="GN45" s="48" t="n"/>
      <c r="GO45" s="8" t="n">
        <v>9</v>
      </c>
      <c r="GP45" s="48" t="inlineStr">
        <is>
          <t>Penuh (100%)</t>
        </is>
      </c>
      <c r="GQ45" s="48" t="inlineStr">
        <is>
          <t>Kayu bakar</t>
        </is>
      </c>
      <c r="GR45" s="8" t="n">
        <v>0</v>
      </c>
      <c r="GS45" s="8" t="n">
        <v>1</v>
      </c>
      <c r="GT45" s="8" t="n">
        <v>0</v>
      </c>
      <c r="GU45" s="8" t="n">
        <v>0</v>
      </c>
      <c r="GV45" s="8" t="n">
        <v>0</v>
      </c>
      <c r="GW45" s="8" t="n">
        <v>0</v>
      </c>
      <c r="GX45" s="8" t="n">
        <v>0</v>
      </c>
      <c r="GY45" s="48" t="n"/>
      <c r="GZ45" s="48" t="inlineStr">
        <is>
          <t>Ya</t>
        </is>
      </c>
      <c r="HA45" s="8" t="n">
        <v>20</v>
      </c>
      <c r="HB45" s="8" t="n">
        <v>20000</v>
      </c>
      <c r="HC45" s="8" t="n">
        <v>5</v>
      </c>
      <c r="HD45" s="8" t="n">
        <v>50000</v>
      </c>
      <c r="HE45" s="48" t="n"/>
      <c r="HF45" s="48" t="n"/>
      <c r="HG45" s="48" t="n"/>
      <c r="HH45" s="48" t="n"/>
      <c r="HI45" s="48" t="n"/>
      <c r="HJ45" s="48" t="n"/>
      <c r="HK45" s="48" t="n"/>
      <c r="HL45" s="48" t="n"/>
      <c r="HM45" s="48" t="n"/>
      <c r="HN45" s="48" t="n"/>
      <c r="HO45" s="48" t="n"/>
      <c r="HP45" s="48" t="n"/>
      <c r="HQ45" s="48" t="n"/>
      <c r="HR45" s="48" t="n"/>
      <c r="HS45" s="48" t="n"/>
      <c r="HT45" s="48" t="n"/>
      <c r="HU45" s="48" t="n"/>
      <c r="HV45" s="48" t="n"/>
      <c r="HW45" s="48" t="n"/>
      <c r="HX45" s="48" t="n"/>
      <c r="HY45" s="8" t="n">
        <v>15</v>
      </c>
      <c r="HZ45" s="8" t="n">
        <v>150000</v>
      </c>
      <c r="IA45" s="48" t="n"/>
      <c r="IB45" s="48" t="n"/>
      <c r="IC45" s="48" t="n"/>
      <c r="ID45" s="48" t="n"/>
      <c r="IE45" s="48" t="n"/>
      <c r="IF45" s="48" t="n"/>
      <c r="IG45" s="48" t="n"/>
      <c r="IH45" s="48" t="n"/>
      <c r="II45" s="48" t="n"/>
      <c r="IJ45" s="48" t="n"/>
      <c r="IK45" s="48" t="inlineStr">
        <is>
          <t>50-65 kg</t>
        </is>
      </c>
      <c r="IL45" s="48" t="inlineStr">
        <is>
          <t>3-5 jam</t>
        </is>
      </c>
      <c r="IM45" s="48" t="inlineStr">
        <is>
          <t>Ya</t>
        </is>
      </c>
      <c r="IN45" s="48" t="inlineStr">
        <is>
          <t>Tidak</t>
        </is>
      </c>
      <c r="IO45" s="48" t="inlineStr">
        <is>
          <t>Lebih bersih</t>
        </is>
      </c>
      <c r="IP45" s="48" t="inlineStr">
        <is>
          <t>Lebih jarang (lebih sering tidak terpapar asap)</t>
        </is>
      </c>
      <c r="IQ45" s="48" t="inlineStr">
        <is>
          <t>Lebih jarang (lebih sering tidak terkena)</t>
        </is>
      </c>
      <c r="IR45" s="48" t="inlineStr">
        <is>
          <t>Laki-laki dewasa</t>
        </is>
      </c>
      <c r="IS45" s="8" t="n">
        <v>1</v>
      </c>
      <c r="IT45" s="8" t="n">
        <v>0</v>
      </c>
      <c r="IU45" s="8" t="n">
        <v>0</v>
      </c>
      <c r="IV45" s="48" t="inlineStr">
        <is>
          <t>Perempuan dewasa</t>
        </is>
      </c>
      <c r="IW45" s="8" t="n">
        <v>0</v>
      </c>
      <c r="IX45" s="8" t="n">
        <v>1</v>
      </c>
      <c r="IY45" s="8" t="n">
        <v>0</v>
      </c>
      <c r="IZ45" s="48" t="inlineStr">
        <is>
          <t>Tidak pernah</t>
        </is>
      </c>
      <c r="JA45" s="48" t="n"/>
      <c r="JB45" s="48" t="n"/>
      <c r="JC45" s="48" t="n"/>
      <c r="JD45" s="48" t="n"/>
      <c r="JE45" s="48" t="n"/>
      <c r="JF45" s="48" t="n"/>
      <c r="JG45" s="48" t="n"/>
      <c r="JH45" s="48" t="n"/>
      <c r="JI45" s="48" t="inlineStr">
        <is>
          <t>Tidak pernah</t>
        </is>
      </c>
      <c r="JJ45" s="48" t="n"/>
      <c r="JK45" s="48" t="n"/>
      <c r="JL45" s="48" t="n"/>
      <c r="JM45" s="48" t="n"/>
      <c r="JN45" s="48" t="n"/>
      <c r="JO45" s="48" t="n"/>
      <c r="JP45" s="48" t="n"/>
      <c r="JQ45" s="48" t="n"/>
      <c r="JR45" s="48" t="inlineStr">
        <is>
          <t>Tidak pernah</t>
        </is>
      </c>
      <c r="JS45" s="48" t="n"/>
      <c r="JT45" s="48" t="n"/>
      <c r="JU45" s="48" t="n"/>
      <c r="JV45" s="48" t="n"/>
      <c r="JW45" s="48" t="n"/>
      <c r="JX45" s="48" t="n"/>
      <c r="JY45" s="48" t="n"/>
      <c r="JZ45" s="48" t="n"/>
      <c r="KA45" s="48" t="inlineStr">
        <is>
          <t>Tidak pernah</t>
        </is>
      </c>
      <c r="KB45" s="48" t="n"/>
      <c r="KC45" s="48" t="n"/>
      <c r="KD45" s="48" t="n"/>
      <c r="KE45" s="48" t="n"/>
      <c r="KF45" s="48" t="n"/>
      <c r="KG45" s="48" t="n"/>
      <c r="KH45" s="48" t="n"/>
      <c r="KI45" s="48" t="n"/>
      <c r="KJ45" s="48" t="inlineStr">
        <is>
          <t>Tidak pernah</t>
        </is>
      </c>
      <c r="KK45" s="48" t="n"/>
      <c r="KL45" s="48" t="n"/>
      <c r="KM45" s="48" t="n"/>
      <c r="KN45" s="48" t="n"/>
      <c r="KO45" s="48" t="n"/>
      <c r="KP45" s="48" t="n"/>
      <c r="KQ45" s="48" t="n"/>
      <c r="KR45" s="48" t="n"/>
      <c r="KS45" s="48" t="inlineStr">
        <is>
          <t>Cukup membaik</t>
        </is>
      </c>
      <c r="KT45" s="48" t="inlineStr">
        <is>
          <t>0-1 kali</t>
        </is>
      </c>
      <c r="KU45" s="48" t="inlineStr">
        <is>
          <t>0-1 kali</t>
        </is>
      </c>
      <c r="KV45" s="48" t="inlineStr">
        <is>
          <t>Laki-laki dewasa</t>
        </is>
      </c>
      <c r="KW45" s="8" t="n">
        <v>1</v>
      </c>
      <c r="KX45" s="8" t="n">
        <v>0</v>
      </c>
      <c r="KY45" s="8" t="n">
        <v>0</v>
      </c>
      <c r="KZ45" s="8" t="n">
        <v>0</v>
      </c>
      <c r="LA45" s="48" t="inlineStr">
        <is>
          <t>Cukup membaik</t>
        </is>
      </c>
      <c r="LB45" s="48" t="inlineStr">
        <is>
          <t>Cukup membaik</t>
        </is>
      </c>
      <c r="LC45" s="8" t="n">
        <v>3</v>
      </c>
      <c r="LD45" s="8" t="n">
        <v>3</v>
      </c>
      <c r="LE45" s="8" t="n">
        <v>0</v>
      </c>
      <c r="LF45" s="8" t="n">
        <v>0</v>
      </c>
      <c r="LG45" s="48" t="inlineStr">
        <is>
          <t>Ya</t>
        </is>
      </c>
      <c r="LH45" s="8" t="n">
        <v>100000</v>
      </c>
      <c r="LI45" s="48" t="n"/>
      <c r="LJ45" s="48" t="inlineStr">
        <is>
          <t>Kebutuhan rumah tangga</t>
        </is>
      </c>
      <c r="LK45" s="8" t="n">
        <v>0</v>
      </c>
      <c r="LL45" s="8" t="n">
        <v>0</v>
      </c>
      <c r="LM45" s="8" t="n">
        <v>0</v>
      </c>
      <c r="LN45" s="8" t="n">
        <v>0</v>
      </c>
      <c r="LO45" s="8" t="n">
        <v>1</v>
      </c>
      <c r="LP45" s="8" t="n">
        <v>0</v>
      </c>
      <c r="LQ45" s="8" t="n">
        <v>0</v>
      </c>
      <c r="LR45" s="48" t="n"/>
      <c r="LS45" s="8" t="n">
        <v>15</v>
      </c>
      <c r="LT45" s="8" t="n">
        <v>15</v>
      </c>
      <c r="LU45" s="8" t="n">
        <v>0</v>
      </c>
      <c r="LV45" s="8" t="n">
        <v>5</v>
      </c>
      <c r="LW45" s="8" t="n">
        <v>5</v>
      </c>
      <c r="LX45" s="8" t="n">
        <v>0</v>
      </c>
      <c r="LY45" s="8" t="n">
        <v>5</v>
      </c>
      <c r="LZ45" s="8" t="n">
        <v>5</v>
      </c>
      <c r="MA45" s="8" t="n">
        <v>0</v>
      </c>
      <c r="MB45" s="48" t="inlineStr">
        <is>
          <t>Ya</t>
        </is>
      </c>
      <c r="MC45" s="8" t="n">
        <v>30</v>
      </c>
      <c r="MD45" s="8" t="n">
        <v>15</v>
      </c>
      <c r="ME45" s="8" t="n">
        <v>30</v>
      </c>
      <c r="MF45" s="8" t="n">
        <v>15</v>
      </c>
      <c r="MG45" s="8" t="n">
        <v>0</v>
      </c>
      <c r="MH45" s="8" t="n">
        <v>0</v>
      </c>
      <c r="MI45" s="48" t="inlineStr">
        <is>
          <t>Istirahat</t>
        </is>
      </c>
      <c r="MJ45" s="8" t="n">
        <v>0</v>
      </c>
      <c r="MK45" s="8" t="n">
        <v>0</v>
      </c>
      <c r="ML45" s="8" t="n">
        <v>1</v>
      </c>
      <c r="MM45" s="8" t="n">
        <v>0</v>
      </c>
      <c r="MN45" s="8" t="n">
        <v>0</v>
      </c>
      <c r="MO45" s="8" t="n">
        <v>0</v>
      </c>
      <c r="MP45" s="48" t="n"/>
      <c r="MQ45" s="48" t="n"/>
      <c r="MR45" s="48" t="inlineStr">
        <is>
          <t>istirahat kumpul keluarga</t>
        </is>
      </c>
      <c r="MS45" s="48" t="n"/>
      <c r="MT45" s="48" t="inlineStr">
        <is>
          <t>kumpul keluarga santai</t>
        </is>
      </c>
      <c r="MU45" s="48" t="inlineStr">
        <is>
          <t>Tidak</t>
        </is>
      </c>
      <c r="MV45" s="48" t="n"/>
      <c r="MW45" s="48" t="n"/>
      <c r="MX45" s="48" t="n"/>
      <c r="MY45" s="48" t="n"/>
      <c r="MZ45" s="48" t="n"/>
      <c r="NA45" s="48" t="n"/>
      <c r="NB45" s="48" t="n"/>
      <c r="NC45" s="48" t="n"/>
      <c r="ND45" s="48" t="n"/>
      <c r="NE45" s="48" t="n"/>
      <c r="NF45" s="48" t="n"/>
      <c r="NG45" s="48" t="n"/>
      <c r="NH45" s="48" t="n"/>
      <c r="NI45" s="48" t="n"/>
      <c r="NJ45" s="48" t="n"/>
      <c r="NK45" s="48" t="n"/>
      <c r="NL45" s="48" t="inlineStr">
        <is>
          <t>Ya</t>
        </is>
      </c>
      <c r="NM45" s="48" t="inlineStr">
        <is>
          <t>Kombinasi dana mandiri dan dana hibah</t>
        </is>
      </c>
      <c r="NN45" s="48" t="inlineStr">
        <is>
          <t>7.000.001-9.000.000</t>
        </is>
      </c>
      <c r="NO45" s="48" t="inlineStr">
        <is>
          <t>Program yayasan/NGO</t>
        </is>
      </c>
      <c r="NP45" s="48" t="n"/>
      <c r="NQ45" s="48" t="n"/>
      <c r="NR45" s="48" t="n"/>
      <c r="NS45" s="48" t="n"/>
      <c r="NT45" s="48" t="n"/>
      <c r="NU45" s="48" t="n"/>
      <c r="NV45" s="48" t="inlineStr">
        <is>
          <t>Anggota keluarga - Laki-laki dewasa</t>
        </is>
      </c>
      <c r="NW45" s="48" t="n"/>
      <c r="NX45" s="48" t="inlineStr">
        <is>
          <t>Sedikit meningkat</t>
        </is>
      </c>
      <c r="NY45" s="8" t="n">
        <v>40</v>
      </c>
      <c r="NZ45" s="8" t="n">
        <v>20</v>
      </c>
      <c r="OA45" s="8" t="n">
        <v>0</v>
      </c>
      <c r="OB45" s="8" t="n">
        <v>5</v>
      </c>
      <c r="OC45" s="8" t="n">
        <v>5</v>
      </c>
      <c r="OD45" s="8" t="n">
        <v>0</v>
      </c>
      <c r="OE45" s="48" t="inlineStr">
        <is>
          <t>Lebih baik</t>
        </is>
      </c>
      <c r="OF45" s="48" t="inlineStr">
        <is>
          <t>Lebih baik (beda waktu memasak 5-30 menit, ATAU tidak lagi ada rasa/bau makanan yang berubah, ATAU alasan lainnya)</t>
        </is>
      </c>
      <c r="OG45" s="48" t="inlineStr">
        <is>
          <t>Ya</t>
        </is>
      </c>
      <c r="OH45" s="8" t="n">
        <v>0</v>
      </c>
      <c r="OI45" s="8" t="n">
        <v>4</v>
      </c>
      <c r="OJ45" s="8" t="n">
        <v>0</v>
      </c>
      <c r="OK45" s="8" t="n">
        <v>0</v>
      </c>
      <c r="OL45" s="8" t="n">
        <v>0</v>
      </c>
      <c r="OM45" s="8" t="n">
        <v>0</v>
      </c>
      <c r="ON45" s="8" t="n">
        <v>0</v>
      </c>
      <c r="OO45" s="8" t="n">
        <v>0</v>
      </c>
      <c r="OP45" s="48">
        <f>VLOOKUP(AG45,'BUS 2'!$G$1:$CU$424,2,0)</f>
        <v/>
      </c>
      <c r="OQ45" s="8">
        <f>VLOOKUP(AG45,'BUS 2'!$G$1:$CU$424,3,0)</f>
        <v/>
      </c>
      <c r="OR45" s="8">
        <f>VLOOKUP(AG45,'BUS 2'!$G$1:$CU$424,4,0)</f>
        <v/>
      </c>
      <c r="OS45" s="8">
        <f>VLOOKUP(AG45,'BUS 2'!$G$1:$CU$424,5,0)</f>
        <v/>
      </c>
      <c r="OT45" s="8">
        <f>VLOOKUP(AG45,'BUS 2'!$G$1:$CU$424,6,0)</f>
        <v/>
      </c>
      <c r="OU45" s="8">
        <f>VLOOKUP(AG45,'BUS 2'!$G$1:$CU$424,7,0)</f>
        <v/>
      </c>
      <c r="OV45" s="8">
        <f>VLOOKUP(AG45,'BUS 2'!$G$1:$CU$424,8,0)</f>
        <v/>
      </c>
      <c r="OW45" s="8">
        <f>VLOOKUP(AG45,'BUS 2'!$G$1:$CU$424,9,0)</f>
        <v/>
      </c>
      <c r="OX45" s="8">
        <f>VLOOKUP(AG45,'BUS 2'!$G$1:$CU$424,10,0)</f>
        <v/>
      </c>
      <c r="OY45" s="8">
        <f>VLOOKUP(AG45,'BUS 2'!$G$1:$CU$424,11,0)</f>
        <v/>
      </c>
      <c r="OZ45" s="8">
        <f>VLOOKUP(AG45,'BUS 2'!$G$1:$CU$424,12,0)</f>
        <v/>
      </c>
      <c r="PA45" s="8">
        <f>VLOOKUP(AG45,'BUS 2'!$G$1:$CU$424,13,0)</f>
        <v/>
      </c>
      <c r="PB45" s="8">
        <f>VLOOKUP(AG45,'BUS 2'!$G$1:$CU$424,14,0)</f>
        <v/>
      </c>
      <c r="PC45" s="8">
        <f>VLOOKUP(AG45,'BUS 2'!$G$1:$CU$424,15,0)</f>
        <v/>
      </c>
      <c r="PD45" s="8">
        <f>VLOOKUP(AG45,'BUS 2'!$G$1:$CU$424,16,0)</f>
        <v/>
      </c>
      <c r="PE45" s="8">
        <f>VLOOKUP(AG45,'BUS 2'!$G$1:$CU$424,17,0)</f>
        <v/>
      </c>
      <c r="PF45" s="8">
        <f>VLOOKUP(AG45,'BUS 2'!$G$1:$CU$424,18,0)</f>
        <v/>
      </c>
      <c r="PG45" s="8">
        <f>VLOOKUP(AG45,'BUS 2'!$G$1:$CU$424,19,0)</f>
        <v/>
      </c>
      <c r="PH45" s="8">
        <f>VLOOKUP(AG45,'BUS 2'!$G$1:$CU$424,20,0)</f>
        <v/>
      </c>
      <c r="PI45" s="8">
        <f>VLOOKUP(AG45,'BUS 2'!$G$1:$CU$424,21,0)</f>
        <v/>
      </c>
      <c r="PJ45" s="8">
        <f>VLOOKUP(AG45,'BUS 2'!$G$1:$CU$424,22,0)</f>
        <v/>
      </c>
      <c r="PK45" s="8">
        <f>VLOOKUP(AG45,'BUS 2'!$G$1:$CU$424,23,0)</f>
        <v/>
      </c>
      <c r="PL45" s="8">
        <f>VLOOKUP(AG45,'BUS 2'!$G$1:$CU$424,24,0)</f>
        <v/>
      </c>
      <c r="PM45" s="8">
        <f>VLOOKUP(AG45,'BUS 2'!$G$1:$CU$424,25,0)</f>
        <v/>
      </c>
      <c r="PN45" s="8">
        <f>VLOOKUP(AG45,'BUS 2'!$G$1:$CU$424,26,0)</f>
        <v/>
      </c>
      <c r="PO45" s="8">
        <f>VLOOKUP(AG45,'BUS 2'!$G$1:$CU$424,27,0)</f>
        <v/>
      </c>
      <c r="PP45" s="8">
        <f>VLOOKUP(AG45,'BUS 2'!$G$1:$CU$424,28,0)</f>
        <v/>
      </c>
      <c r="PQ45" s="8">
        <f>VLOOKUP(AG45,'BUS 2'!$G$1:$CU$424,29,0)</f>
        <v/>
      </c>
      <c r="PR45" s="8">
        <f>VLOOKUP(AG45,'BUS 2'!$G$1:$CU$424,30,0)</f>
        <v/>
      </c>
      <c r="PS45" s="8">
        <f>VLOOKUP(AG45,'BUS 2'!$G$1:$CU$424,31,0)</f>
        <v/>
      </c>
      <c r="PT45" s="48" t="n"/>
      <c r="PU45" s="48" t="n"/>
      <c r="PV45" s="48" t="n"/>
      <c r="PW45" s="48" t="n"/>
      <c r="PX45" s="48" t="n"/>
      <c r="PY45" s="48" t="n"/>
      <c r="PZ45" s="48" t="n"/>
      <c r="QA45" s="48" t="n"/>
      <c r="QB45" s="48" t="n"/>
      <c r="QC45" s="48" t="n"/>
      <c r="QD45" s="48" t="n"/>
      <c r="QE45" s="48" t="inlineStr">
        <is>
          <t>1-Disebarkan ke lahan terbuka</t>
        </is>
      </c>
      <c r="QF45" s="8" t="n">
        <v>0</v>
      </c>
      <c r="QG45" s="8" t="n">
        <v>0</v>
      </c>
      <c r="QH45" s="8" t="n">
        <v>0</v>
      </c>
      <c r="QI45" s="8" t="n">
        <v>0</v>
      </c>
      <c r="QJ45" s="8" t="n">
        <v>0</v>
      </c>
      <c r="QK45" s="8" t="n">
        <v>1</v>
      </c>
      <c r="QL45" s="8" t="n">
        <v>0</v>
      </c>
      <c r="QM45" s="8" t="n">
        <v>0</v>
      </c>
      <c r="QN45" s="8" t="n">
        <v>0</v>
      </c>
      <c r="QO45" s="48" t="n"/>
      <c r="QP45" s="48" t="n"/>
      <c r="QQ45" s="48" t="n"/>
      <c r="QR45" s="48" t="n"/>
      <c r="QS45" s="48" t="n"/>
      <c r="QT45" s="48" t="n"/>
      <c r="QU45" s="48" t="n"/>
      <c r="QV45" s="48" t="n"/>
      <c r="QW45" s="48" t="n"/>
      <c r="QX45" s="48" t="n"/>
      <c r="QY45" s="48" t="n"/>
      <c r="QZ45" s="48" t="n"/>
      <c r="RA45" s="48" t="n"/>
      <c r="RB45" s="48" t="n"/>
      <c r="RC45" s="48" t="n"/>
      <c r="RD45" s="48" t="n"/>
      <c r="RE45" s="48" t="n"/>
      <c r="RF45" s="48" t="n"/>
      <c r="RG45" s="48" t="n"/>
      <c r="RH45" s="48" t="n"/>
      <c r="RI45" s="48" t="n"/>
      <c r="RJ45" s="48" t="n"/>
      <c r="RK45" s="48" t="n"/>
      <c r="RL45" s="48" t="n"/>
      <c r="RM45" s="48" t="n"/>
      <c r="RN45" s="48" t="n"/>
      <c r="RO45" s="48" t="n"/>
      <c r="RP45" s="48" t="n"/>
      <c r="RQ45" s="48" t="n"/>
      <c r="RR45" s="48" t="n"/>
      <c r="RS45" s="48" t="n"/>
      <c r="RT45" s="48" t="n"/>
      <c r="RU45" s="48" t="n"/>
      <c r="RV45" s="48" t="n"/>
      <c r="RW45" s="48" t="n"/>
      <c r="RX45" s="48" t="n"/>
      <c r="RY45" s="48" t="n"/>
      <c r="RZ45" s="48" t="n"/>
      <c r="SA45" s="48" t="n"/>
      <c r="SB45" s="48" t="n"/>
      <c r="SC45" s="48" t="n"/>
      <c r="SD45" s="48" t="n"/>
      <c r="SE45" s="48" t="n"/>
      <c r="SF45" s="48" t="n"/>
      <c r="SG45" s="48" t="n"/>
      <c r="SH45" s="48" t="n"/>
      <c r="SI45" s="48" t="n"/>
      <c r="SJ45" s="48" t="n"/>
      <c r="SK45" s="48" t="n"/>
      <c r="SL45" s="48" t="n"/>
      <c r="SM45" s="48" t="n"/>
      <c r="SN45" s="48" t="n"/>
      <c r="SO45" s="48" t="n"/>
      <c r="SP45" s="48" t="n"/>
      <c r="SQ45" s="48" t="n"/>
      <c r="SR45" s="48" t="n"/>
      <c r="SS45" s="48" t="n"/>
      <c r="ST45" s="48" t="n"/>
      <c r="SU45" s="48" t="n"/>
      <c r="SV45" s="48" t="n"/>
      <c r="SW45" s="48" t="n"/>
      <c r="SX45" s="48" t="n"/>
      <c r="SY45" s="8">
        <f>VLOOKUP(AG45,'BUS 2'!$G$1:$CU$424,33,0)</f>
        <v/>
      </c>
      <c r="SZ45" s="48">
        <f>VLOOKUP(AG45,'BUS 2'!$G$1:$CU$424,34,0)</f>
        <v/>
      </c>
      <c r="TA45" s="48">
        <f>VLOOKUP(AG45,'BUS 2'!$G$1:$CU$424,35,0)</f>
        <v/>
      </c>
      <c r="TB45" s="48">
        <f>VLOOKUP(AG45,'BUS 2'!$G$1:$CU$424,36,0)</f>
        <v/>
      </c>
      <c r="TC45" s="48">
        <f>VLOOKUP(AG45,'BUS 2'!$G$1:$CU$424,37,0)</f>
        <v/>
      </c>
      <c r="TD45" s="48">
        <f>VLOOKUP(AG45,'BUS 2'!$G$1:$CU$424,38,0)</f>
        <v/>
      </c>
      <c r="TE45" s="48">
        <f>VLOOKUP(AG45,'BUS 2'!$G$1:$CU$424,39,0)</f>
        <v/>
      </c>
      <c r="TF45" s="48">
        <f>VLOOKUP(AG45,'BUS 2'!$G$1:$CU$424,40,0)</f>
        <v/>
      </c>
      <c r="TG45" s="8">
        <f>VLOOKUP(AG45,'BUS 2'!$G$1:$CU$424,42,0)</f>
        <v/>
      </c>
      <c r="TH45" s="8">
        <f>VLOOKUP(AG45,'BUS 2'!$G$1:$CU$424,43,0)</f>
        <v/>
      </c>
      <c r="TI45" s="8">
        <f>VLOOKUP(AG45,'BUS 2'!$G$1:$CU$424,44,0)</f>
        <v/>
      </c>
      <c r="TJ45" s="8">
        <f>VLOOKUP(AG45,'BUS 2'!$G$1:$CU$424,45,0)</f>
        <v/>
      </c>
      <c r="TK45" s="8">
        <f>VLOOKUP(AG45,'BUS 2'!$G$1:$CU$424,46,0)</f>
        <v/>
      </c>
      <c r="TL45" s="8">
        <f>VLOOKUP(AG45,'BUS 2'!$G$1:$CU$424,47,0)</f>
        <v/>
      </c>
      <c r="TM45" s="8">
        <f>VLOOKUP(AG45,'BUS 2'!$G$1:$CU$424,48,0)</f>
        <v/>
      </c>
      <c r="TN45" s="8">
        <f>VLOOKUP(AG45,'BUS 2'!$G$1:$CU$424,49,0)</f>
        <v/>
      </c>
      <c r="TO45" s="8">
        <f>VLOOKUP(AG45,'BUS 2'!$G$1:$CU$424,50,0)</f>
        <v/>
      </c>
      <c r="TP45" s="8">
        <f>VLOOKUP(AG45,'BUS 2'!$G$1:$CU$424,51,0)</f>
        <v/>
      </c>
      <c r="TQ45" s="8">
        <f>VLOOKUP(AG45,'BUS 2'!$G$1:$CU$424,52,0)</f>
        <v/>
      </c>
      <c r="TR45" s="8">
        <f>VLOOKUP(AG45,'BUS 2'!$G$1:$CU$424,53,0)</f>
        <v/>
      </c>
      <c r="TS45" s="48">
        <f>VLOOKUP(AG45,'BUS 2'!$G$1:$CU$424,54,0)</f>
        <v/>
      </c>
      <c r="TT45" s="48">
        <f>VLOOKUP(AG45,'BUS 2'!$G$1:$CU$424,55,0)</f>
        <v/>
      </c>
      <c r="TU45" s="48">
        <f>VLOOKUP(AG45,'BUS 2'!$G$1:$CU$424,56,0)</f>
        <v/>
      </c>
      <c r="TV45" s="48">
        <f>VLOOKUP(AG45,'BUS 2'!$G$1:$CU$424,57,0)</f>
        <v/>
      </c>
      <c r="TW45" s="48">
        <f>VLOOKUP(AG45,'BUS 2'!$G$1:$CU$424,58,0)</f>
        <v/>
      </c>
      <c r="TX45" s="48">
        <f>VLOOKUP(AG45,'BUS 2'!$G$1:$CU$424,59,0)</f>
        <v/>
      </c>
      <c r="TY45" s="48">
        <f>VLOOKUP(AG45,'BUS 2'!$G$1:$CU$424,60,0)</f>
        <v/>
      </c>
      <c r="TZ45" s="48">
        <f>VLOOKUP(AG45,'BUS 2'!$G$1:$CU$424,61,0)</f>
        <v/>
      </c>
      <c r="UA45" s="48">
        <f>VLOOKUP(AG45,'BUS 2'!$G$1:$CU$424,62,0)</f>
        <v/>
      </c>
      <c r="UB45" s="48">
        <f>VLOOKUP(AG45,'BUS 2'!$G$1:$CU$424,63,0)</f>
        <v/>
      </c>
      <c r="UC45" s="48">
        <f>VLOOKUP(AG45,'BUS 2'!$G$1:$CU$424,64,0)</f>
        <v/>
      </c>
      <c r="UD45" s="48">
        <f>VLOOKUP(AG45,'BUS 2'!$G$1:$CU$424,65,0)</f>
        <v/>
      </c>
      <c r="UE45" s="48">
        <f>VLOOKUP(AG45,'BUS 2'!$G$1:$CU$424,66,0)</f>
        <v/>
      </c>
      <c r="UF45" s="48">
        <f>VLOOKUP(AG45,'BUS 2'!$G$1:$CU$424,67,0)</f>
        <v/>
      </c>
      <c r="UG45" s="48">
        <f>VLOOKUP(AG45,'BUS 2'!$G$1:$CU$424,68,0)</f>
        <v/>
      </c>
      <c r="UH45" s="48">
        <f>VLOOKUP(AG45,'BUS 2'!$G$1:$CU$424,69,0)</f>
        <v/>
      </c>
      <c r="UI45" s="48">
        <f>VLOOKUP(AG45,'BUS 2'!$G$1:$CU$424,70,0)</f>
        <v/>
      </c>
      <c r="UJ45" s="48">
        <f>VLOOKUP(AG45,'BUS 2'!$G$1:$CU$424,71,0)</f>
        <v/>
      </c>
      <c r="UK45" s="48">
        <f>VLOOKUP(AG45,'BUS 2'!$G$1:$CU$424,72,0)</f>
        <v/>
      </c>
      <c r="UL45" s="48">
        <f>VLOOKUP(AG45,'BUS 2'!$G$1:$CU$424,73,0)</f>
        <v/>
      </c>
      <c r="UM45" s="48">
        <f>VLOOKUP(AG45,'BUS 2'!$G$1:$CU$424,74,0)</f>
        <v/>
      </c>
      <c r="UN45" s="48">
        <f>VLOOKUP(AG45,'BUS 2'!$G$1:$CU$424,75,0)</f>
        <v/>
      </c>
      <c r="UO45" s="48">
        <f>VLOOKUP(AG45,'BUS 2'!$G$1:$CU$424,76,0)</f>
        <v/>
      </c>
      <c r="UP45" s="48">
        <f>VLOOKUP(AG45,'BUS 2'!$G$1:$CU$424,77,0)</f>
        <v/>
      </c>
      <c r="UQ45" s="48">
        <f>VLOOKUP(AG45,'BUS 2'!$G$1:$CU$424,78,0)</f>
        <v/>
      </c>
      <c r="UR45" s="48">
        <f>VLOOKUP(AG45,'BUS 2'!$G$1:$CU$424,79,0)</f>
        <v/>
      </c>
      <c r="US45" s="48">
        <f>VLOOKUP(AG45,'BUS 2'!$G$1:$CU$424,80,0)</f>
        <v/>
      </c>
      <c r="UT45" s="48">
        <f>VLOOKUP(AG45,'BUS 2'!$G$1:$CU$424,81,0)</f>
        <v/>
      </c>
      <c r="UU45" s="48" t="n"/>
      <c r="UV45" s="48" t="inlineStr">
        <is>
          <t>Pemberian pakan di kandang</t>
        </is>
      </c>
      <c r="UW45" s="48" t="n"/>
      <c r="UX45" s="48" t="n"/>
      <c r="UY45" s="48" t="n"/>
      <c r="UZ45" s="48" t="n"/>
      <c r="VA45" s="48" t="n"/>
      <c r="VB45" s="48" t="n"/>
      <c r="VC45" s="48" t="n"/>
      <c r="VD45" s="48" t="inlineStr">
        <is>
          <t>Sangat teratur (setiap hari)</t>
        </is>
      </c>
      <c r="VE45" s="48" t="n"/>
      <c r="VF45" s="48" t="n"/>
      <c r="VG45" s="48" t="n"/>
      <c r="VH45" s="48" t="n"/>
      <c r="VI45" s="48" t="n"/>
      <c r="VJ45" s="48" t="n"/>
      <c r="VK45" s="48" t="n"/>
      <c r="VL45" s="48" t="inlineStr">
        <is>
          <t>Sangat sering (&gt;1 kali sehari)</t>
        </is>
      </c>
      <c r="VM45" s="48" t="n"/>
      <c r="VN45" s="48" t="n"/>
      <c r="VO45" s="48" t="n"/>
      <c r="VP45" s="48" t="n"/>
      <c r="VQ45" s="48" t="n"/>
      <c r="VR45" s="48" t="n"/>
      <c r="VS45" s="48" t="n"/>
      <c r="VT45" s="48" t="n"/>
      <c r="VU45" s="48" t="n"/>
      <c r="VV45" s="48" t="n"/>
      <c r="VW45" s="48" t="n"/>
      <c r="VX45" s="48" t="n"/>
      <c r="VY45" s="48" t="n"/>
      <c r="VZ45" s="48" t="n"/>
      <c r="WA45" s="48" t="n"/>
      <c r="WB45" s="48" t="n"/>
      <c r="WC45" s="48" t="n"/>
      <c r="WD45" s="48" t="n"/>
      <c r="WE45" s="48" t="n"/>
      <c r="WF45" s="48" t="inlineStr">
        <is>
          <t>3-Disimpan terbuka (dry lot) 4-Disimpan dalam kotak bersekat 6-Digester biogas</t>
        </is>
      </c>
      <c r="WG45" s="8" t="n">
        <v>0</v>
      </c>
      <c r="WH45" s="8" t="n">
        <v>0</v>
      </c>
      <c r="WI45" s="8" t="n">
        <v>1</v>
      </c>
      <c r="WJ45" s="8" t="n">
        <v>1</v>
      </c>
      <c r="WK45" s="8" t="n">
        <v>0</v>
      </c>
      <c r="WL45" s="8" t="n">
        <v>1</v>
      </c>
      <c r="WM45" s="8" t="n">
        <v>0</v>
      </c>
      <c r="WN45" s="8" t="n">
        <v>0</v>
      </c>
      <c r="WO45" s="48" t="n"/>
      <c r="WP45" s="48" t="n"/>
      <c r="WQ45" s="48" t="n"/>
      <c r="WR45" s="48" t="n"/>
      <c r="WS45" s="48" t="n"/>
      <c r="WT45" s="48" t="n"/>
      <c r="WU45" s="48" t="n"/>
      <c r="WV45" s="48" t="n"/>
      <c r="WW45" s="48" t="n"/>
      <c r="WX45" s="48" t="n"/>
      <c r="WY45" s="48" t="n"/>
      <c r="WZ45" s="48" t="n"/>
      <c r="XA45" s="48" t="n"/>
      <c r="XB45" s="48" t="n"/>
      <c r="XC45" s="48" t="n"/>
      <c r="XD45" s="48" t="n"/>
      <c r="XE45" s="48" t="n"/>
      <c r="XF45" s="48" t="n"/>
      <c r="XG45" s="48" t="n"/>
      <c r="XH45" s="48" t="n"/>
      <c r="XI45" s="48" t="n"/>
      <c r="XJ45" s="48" t="n"/>
      <c r="XK45" s="48" t="n"/>
      <c r="XL45" s="48" t="n"/>
      <c r="XM45" s="48" t="n"/>
      <c r="XN45" s="48" t="n"/>
      <c r="XO45" s="48" t="n"/>
      <c r="XP45" s="48" t="n"/>
      <c r="XQ45" s="48" t="n"/>
      <c r="XR45" s="48" t="n"/>
      <c r="XS45" s="48" t="n"/>
      <c r="XT45" s="48" t="n"/>
      <c r="XU45" s="48" t="n"/>
      <c r="XV45" s="48" t="n"/>
      <c r="XW45" s="48" t="n"/>
      <c r="XX45" s="48" t="n"/>
      <c r="XY45" s="48" t="n"/>
      <c r="XZ45" s="48" t="n"/>
      <c r="YA45" s="48" t="n"/>
      <c r="YB45" s="48" t="n"/>
      <c r="YC45" s="48" t="n"/>
      <c r="YD45" s="48" t="n"/>
      <c r="YE45" s="48" t="n"/>
      <c r="YF45" s="48" t="n"/>
      <c r="YG45" s="48" t="n"/>
      <c r="YH45" s="48" t="n"/>
      <c r="YI45" s="48" t="n"/>
      <c r="YJ45" s="48" t="n"/>
      <c r="YK45" s="48" t="n"/>
      <c r="YL45" s="48" t="n"/>
      <c r="YM45" s="48" t="n"/>
      <c r="YN45" s="48" t="n"/>
      <c r="YO45" s="48" t="n"/>
      <c r="YP45" s="48" t="n"/>
      <c r="YQ45" s="48" t="n"/>
      <c r="YR45" s="48" t="n"/>
      <c r="YS45" s="48" t="n"/>
      <c r="YT45" s="48" t="n"/>
      <c r="YU45" s="48" t="n"/>
      <c r="YV45" s="48" t="n"/>
      <c r="YW45" s="48" t="n"/>
      <c r="YX45" s="48" t="n"/>
      <c r="YY45" s="48" t="n"/>
      <c r="YZ45" s="48" t="n"/>
      <c r="ZA45" s="48" t="n"/>
      <c r="ZB45" s="48" t="n"/>
      <c r="ZC45" s="48" t="n"/>
      <c r="ZD45" s="48" t="n"/>
      <c r="ZE45" s="48" t="n"/>
      <c r="ZF45" s="48" t="n"/>
      <c r="ZG45" s="48" t="n"/>
      <c r="ZH45" s="48" t="n"/>
      <c r="ZI45" s="48" t="n"/>
      <c r="ZJ45" s="48" t="n"/>
      <c r="ZK45" s="48" t="n"/>
      <c r="ZL45" s="48" t="n"/>
      <c r="ZM45" s="48" t="n"/>
      <c r="ZN45" s="48" t="n"/>
      <c r="ZO45" s="8" t="n">
        <v>50</v>
      </c>
      <c r="ZP45" s="48" t="n"/>
      <c r="ZQ45" s="48" t="n"/>
      <c r="ZR45" s="48" t="n"/>
      <c r="ZS45" s="48" t="n"/>
      <c r="ZT45" s="48" t="n"/>
      <c r="ZU45" s="48" t="n"/>
      <c r="ZV45" s="48" t="n"/>
      <c r="ZW45" s="8" t="n">
        <v>2</v>
      </c>
      <c r="ZX45" s="48" t="n"/>
      <c r="ZY45" s="48" t="n"/>
      <c r="ZZ45" s="48" t="n"/>
      <c r="AAA45" s="48" t="n"/>
      <c r="AAB45" s="48" t="n"/>
      <c r="AAC45" s="48" t="n"/>
      <c r="AAD45" s="48" t="n"/>
      <c r="AAE45" s="48" t="inlineStr">
        <is>
          <t>Pakan segar (misal: rumput)</t>
        </is>
      </c>
      <c r="AAF45" s="48" t="n"/>
      <c r="AAG45" s="48" t="n"/>
      <c r="AAH45" s="48" t="n"/>
      <c r="AAI45" s="48" t="n"/>
      <c r="AAJ45" s="48" t="n"/>
      <c r="AAK45" s="48" t="n"/>
      <c r="AAL45" s="48" t="inlineStr">
        <is>
          <t>Ya</t>
        </is>
      </c>
      <c r="AAM45" s="48" t="inlineStr">
        <is>
          <t>Padat Cair</t>
        </is>
      </c>
      <c r="AAN45" s="8" t="n">
        <v>1</v>
      </c>
      <c r="AAO45" s="8" t="n">
        <v>1</v>
      </c>
      <c r="AAP45" s="8" t="n">
        <v>50</v>
      </c>
      <c r="AAQ45" s="8" t="n">
        <v>50</v>
      </c>
      <c r="AAR45" s="48" t="inlineStr">
        <is>
          <t>Ya</t>
        </is>
      </c>
      <c r="AAS45" s="48" t="inlineStr">
        <is>
          <t>Mengetahui</t>
        </is>
      </c>
      <c r="AAT45" s="48" t="inlineStr">
        <is>
          <t>Digunakan untuk pupuk di lahan pertanian sendiri Dibuang ke lahan sekitar kandang - yg ditanami tanaman Diberikan gratis ke orang lain</t>
        </is>
      </c>
      <c r="AAU45" s="8" t="n">
        <v>1</v>
      </c>
      <c r="AAV45" s="8" t="n">
        <v>0</v>
      </c>
      <c r="AAW45" s="8" t="n">
        <v>0</v>
      </c>
      <c r="AAX45" s="8" t="n">
        <v>1</v>
      </c>
      <c r="AAY45" s="8" t="n">
        <v>1</v>
      </c>
      <c r="AAZ45" s="8" t="n">
        <v>0</v>
      </c>
      <c r="ABA45" s="8" t="n">
        <v>0</v>
      </c>
      <c r="ABB45" s="48" t="inlineStr">
        <is>
          <t>Pupuk cair untuk tanaman</t>
        </is>
      </c>
      <c r="ABC45" s="8" t="n">
        <v>1</v>
      </c>
      <c r="ABD45" s="8" t="n">
        <v>0</v>
      </c>
      <c r="ABE45" s="8" t="n">
        <v>0</v>
      </c>
      <c r="ABF45" s="8" t="n">
        <v>0</v>
      </c>
      <c r="ABG45" s="8" t="n">
        <v>0</v>
      </c>
      <c r="ABH45" s="48" t="n"/>
      <c r="ABI45" s="48" t="n"/>
      <c r="ABJ45" s="48" t="n"/>
      <c r="ABK45" s="48" t="n"/>
      <c r="ABL45" s="48" t="n"/>
      <c r="ABM45" s="48" t="n"/>
      <c r="ABN45" s="48" t="n"/>
      <c r="ABO45" s="48" t="n"/>
      <c r="ABP45" s="48" t="n"/>
      <c r="ABQ45" s="11" t="inlineStr">
        <is>
          <t>Rumput</t>
        </is>
      </c>
      <c r="ABR45" s="48" t="inlineStr">
        <is>
          <t>Sering ( 1 minggu 2 kali)</t>
        </is>
      </c>
      <c r="ABS45" s="8" t="n">
        <v>2500</v>
      </c>
      <c r="ABT45" s="8" t="n">
        <v>300</v>
      </c>
      <c r="ABU45" s="8" t="n">
        <v>50</v>
      </c>
      <c r="ABV45" s="8" t="n">
        <v>50</v>
      </c>
      <c r="ABW45" s="48" t="inlineStr">
        <is>
          <t>Urea</t>
        </is>
      </c>
      <c r="ABX45" s="48" t="n"/>
      <c r="ABY45" s="8" t="n">
        <v>30</v>
      </c>
      <c r="ABZ45" s="8" t="n">
        <v>4000</v>
      </c>
      <c r="ACA45" s="8" t="n">
        <v>5</v>
      </c>
      <c r="ACB45" s="8" t="n">
        <v>4000</v>
      </c>
      <c r="ACC45" s="8" t="n">
        <v>400</v>
      </c>
      <c r="ACD45" s="8" t="n">
        <v>450</v>
      </c>
      <c r="ACE45" s="48" t="inlineStr">
        <is>
          <t>Ya</t>
        </is>
      </c>
      <c r="ACF45" s="48" t="inlineStr">
        <is>
          <t>Cukup meningkat</t>
        </is>
      </c>
      <c r="ACG45" s="48" t="inlineStr">
        <is>
          <t>Cukup meningkat</t>
        </is>
      </c>
      <c r="ACH45" s="48" t="inlineStr">
        <is>
          <t>Cukup meningkat</t>
        </is>
      </c>
      <c r="ACI45" s="48" t="n"/>
      <c r="ACJ45" s="48" t="n"/>
      <c r="ACK45" s="48" t="inlineStr">
        <is>
          <t>Tidak memiliki tempat untuk menyimpan Ladang/sawah terlalu jauh, sulit untuk mengangkut ke sana</t>
        </is>
      </c>
      <c r="ACL45" s="8" t="n">
        <v>0</v>
      </c>
      <c r="ACM45" s="8" t="n">
        <v>1</v>
      </c>
      <c r="ACN45" s="8" t="n">
        <v>0</v>
      </c>
      <c r="ACO45" s="8" t="n">
        <v>1</v>
      </c>
      <c r="ACP45" s="8" t="n">
        <v>0</v>
      </c>
      <c r="ACQ45" s="8" t="n">
        <v>0</v>
      </c>
      <c r="ACR45" s="8" t="n">
        <v>0</v>
      </c>
      <c r="ACS45" s="48" t="n"/>
      <c r="ACT45" s="48" t="inlineStr">
        <is>
          <t>tidak</t>
        </is>
      </c>
      <c r="ACU45" s="48" t="inlineStr">
        <is>
          <t>Manfaat besar dan membantu kehidupan sehari-hari</t>
        </is>
      </c>
      <c r="ACV45" s="48" t="inlineStr">
        <is>
          <t>Berkurang</t>
        </is>
      </c>
      <c r="ACW45" s="48" t="inlineStr">
        <is>
          <t>Anggota keluarga - Perempuan dewasa</t>
        </is>
      </c>
      <c r="ACX45" s="48" t="inlineStr">
        <is>
          <t>Setuju</t>
        </is>
      </c>
      <c r="ACY45" s="48" t="inlineStr">
        <is>
          <t>Anggota keluarga - Laki-laki dewasa Anggota keluarga - Perempuan dewasa Anggota keluarga - Anak-anak</t>
        </is>
      </c>
      <c r="ACZ45" s="8" t="n">
        <v>1</v>
      </c>
      <c r="ADA45" s="8" t="n">
        <v>1</v>
      </c>
      <c r="ADB45" s="8" t="n">
        <v>1</v>
      </c>
      <c r="ADC45" s="8" t="n">
        <v>0</v>
      </c>
      <c r="ADD45" s="48" t="inlineStr">
        <is>
          <t>Puas</t>
        </is>
      </c>
      <c r="ADE45" s="48" t="inlineStr">
        <is>
          <t>Puas</t>
        </is>
      </c>
      <c r="ADF45" s="48" t="inlineStr">
        <is>
          <t>Puas</t>
        </is>
      </c>
      <c r="ADG45" s="48" t="inlineStr">
        <is>
          <t>Puas</t>
        </is>
      </c>
      <c r="ADH45" s="48" t="inlineStr">
        <is>
          <t>Tidak</t>
        </is>
      </c>
      <c r="ADI45" s="48" t="n"/>
      <c r="ADJ45" s="48" t="inlineStr">
        <is>
          <t>Puas</t>
        </is>
      </c>
      <c r="ADK45" s="48" t="n"/>
      <c r="ADL45" s="48" t="n"/>
      <c r="ADM45" s="48" t="n"/>
      <c r="ADN45" s="48" t="n"/>
      <c r="ADO45" s="48" t="n"/>
      <c r="ADP45" s="48" t="n"/>
      <c r="ADQ45" s="48" t="n"/>
      <c r="ADR45" s="48" t="n"/>
      <c r="ADS45" s="48" t="n"/>
      <c r="ADT45" s="48" t="n"/>
      <c r="ADU45" s="48" t="inlineStr">
        <is>
          <t>Menghubungi CPO atau pendamping</t>
        </is>
      </c>
      <c r="ADV45" s="8" t="n">
        <v>0</v>
      </c>
      <c r="ADW45" s="8" t="n">
        <v>0</v>
      </c>
      <c r="ADX45" s="8" t="n">
        <v>0</v>
      </c>
      <c r="ADY45" s="8" t="n">
        <v>0</v>
      </c>
      <c r="ADZ45" s="8" t="n">
        <v>1</v>
      </c>
      <c r="AEA45" s="8" t="n">
        <v>0</v>
      </c>
      <c r="AEB45" s="8" t="n">
        <v>0</v>
      </c>
      <c r="AEC45" s="8" t="n">
        <v>0</v>
      </c>
      <c r="AED45" s="12" t="n"/>
      <c r="AEE45" s="17" t="inlineStr">
        <is>
          <t>Laki-laki dewasa</t>
        </is>
      </c>
      <c r="AEF45" s="48" t="n"/>
      <c r="AEG45" s="17" t="inlineStr">
        <is>
          <t>Menelepon atau WA langsung</t>
        </is>
      </c>
      <c r="AEH45" s="48" t="n"/>
      <c r="AEI45" s="11" t="inlineStr">
        <is>
          <t>Puas</t>
        </is>
      </c>
      <c r="AEJ45" s="48" t="inlineStr">
        <is>
          <t>Kadang-kadang</t>
        </is>
      </c>
      <c r="AEK45" s="17" t="inlineStr">
        <is>
          <t>Pengurangan pengeluaran  rumah tangga (bahan bakar  minyak, pupuk, dll.)   Lebih mudah mendapatkan  energi  Pasokan energi yang andal   Memasak lebih cepat   Lebih aman   Pengurangan waktu dan tenaga</t>
        </is>
      </c>
      <c r="AEL45" s="18" t="n">
        <v>1</v>
      </c>
      <c r="AEM45" s="18" t="n">
        <v>1</v>
      </c>
      <c r="AEN45" s="18" t="n">
        <v>1</v>
      </c>
      <c r="AEO45" s="18" t="n">
        <v>1</v>
      </c>
      <c r="AEP45" s="18" t="n">
        <v>1</v>
      </c>
      <c r="AEQ45" s="18" t="n">
        <v>1</v>
      </c>
      <c r="AER45" s="18" t="n">
        <v>0</v>
      </c>
      <c r="AES45" s="18" t="n">
        <v>0</v>
      </c>
      <c r="AET45" s="18" t="n">
        <v>0</v>
      </c>
      <c r="AEU45" s="18" t="n">
        <v>0</v>
      </c>
      <c r="AEV45" s="18" t="n">
        <v>0</v>
      </c>
      <c r="AEW45" s="18" t="n">
        <v>0</v>
      </c>
      <c r="AEX45" s="48" t="n"/>
      <c r="AEY45" s="48" t="inlineStr">
        <is>
          <t>Mengurangi pengeluaran energi</t>
        </is>
      </c>
      <c r="AEZ45" s="48" t="n"/>
      <c r="AFA45" s="48" t="inlineStr">
        <is>
          <t>Yayasan Rumah Energi (YRE)</t>
        </is>
      </c>
      <c r="AFB45" s="48" t="n"/>
      <c r="AFC45" s="48" t="inlineStr">
        <is>
          <t>WhatsApp Image 2026-02-06 at 20.19.08-19_51_17.jpeg</t>
        </is>
      </c>
      <c r="AFD45" s="16" t="inlineStr">
        <is>
          <t>https://kf.kobotoolbox.org/api/v2/assets/avstPQqLr3Ab3ZdcVTXZ6f/data/667218601/attachments/atttkGVW59yjVieoKVxQarzX/</t>
        </is>
      </c>
      <c r="AFE45" s="48" t="inlineStr">
        <is>
          <t>WhatsApp Image 2026-02-06 at 20.19.07-19_51_35.jpeg</t>
        </is>
      </c>
      <c r="AFF45" s="16" t="inlineStr">
        <is>
          <t>https://kf.kobotoolbox.org/api/v2/assets/avstPQqLr3Ab3ZdcVTXZ6f/data/667218601/attachments/attSQ2SZ4QaDtatzYuiPRzsJ/</t>
        </is>
      </c>
      <c r="AFG45" s="48" t="inlineStr">
        <is>
          <t>manto - witono</t>
        </is>
      </c>
      <c r="AFH45" s="48" t="n"/>
      <c r="AFI45" s="48" t="n"/>
    </row>
    <row r="46">
      <c r="A46" s="6" t="n">
        <v>46062</v>
      </c>
      <c r="B46" s="6" t="n">
        <v>46062</v>
      </c>
      <c r="C46" s="48" t="inlineStr">
        <is>
          <t>Marmanto</t>
        </is>
      </c>
      <c r="D46" s="48" t="inlineStr">
        <is>
          <t>Marnoto</t>
        </is>
      </c>
      <c r="E46" s="8" t="n">
        <v>62812285509669</v>
      </c>
      <c r="F46" s="48" t="n"/>
      <c r="G46" s="8" t="n">
        <v>-7.232487012</v>
      </c>
      <c r="H46" s="8" t="n">
        <v>110.2855482</v>
      </c>
      <c r="I46" s="48" t="n"/>
      <c r="J46" s="8" t="n">
        <v>4.6</v>
      </c>
      <c r="K46" s="48" t="n"/>
      <c r="L46" s="48" t="n"/>
      <c r="M46" s="8" t="n">
        <v>-7.232431788</v>
      </c>
      <c r="N46" s="8" t="n">
        <v>110.2855566</v>
      </c>
      <c r="O46" s="48" t="n"/>
      <c r="P46" s="8" t="n">
        <v>4.46</v>
      </c>
      <c r="Q46" s="48" t="n"/>
      <c r="R46" s="48" t="inlineStr">
        <is>
          <t>Jawa Tengah</t>
        </is>
      </c>
      <c r="S46" s="48" t="n"/>
      <c r="T46" s="48" t="n"/>
      <c r="U46" s="48" t="n"/>
      <c r="V46" s="48" t="n"/>
      <c r="W46" s="48" t="n"/>
      <c r="X46" s="48" t="n"/>
      <c r="Y46" s="48" t="n"/>
      <c r="Z46" s="48" t="n"/>
      <c r="AA46" s="48" t="n"/>
      <c r="AB46" s="48" t="n"/>
      <c r="AC46" s="48" t="inlineStr">
        <is>
          <t>Semarang</t>
        </is>
      </c>
      <c r="AD46" s="48" t="inlineStr">
        <is>
          <t>Getasan</t>
        </is>
      </c>
      <c r="AE46" s="48" t="inlineStr">
        <is>
          <t>Jetak</t>
        </is>
      </c>
      <c r="AF46" s="48" t="inlineStr">
        <is>
          <t>SION</t>
        </is>
      </c>
      <c r="AG46" s="48" t="inlineStr">
        <is>
          <t>ONP0255</t>
        </is>
      </c>
      <c r="AH46" s="8" t="n">
        <v>3</v>
      </c>
      <c r="AI46" s="48" t="inlineStr">
        <is>
          <t>VPA2</t>
        </is>
      </c>
      <c r="AJ46" s="48" t="inlineStr">
        <is>
          <t>Aktif</t>
        </is>
      </c>
      <c r="AK46" s="8" t="n">
        <v>49</v>
      </c>
      <c r="AL46" s="48" t="inlineStr">
        <is>
          <t>Laki-laki</t>
        </is>
      </c>
      <c r="AM46" s="48" t="inlineStr">
        <is>
          <t>Sudah menikah</t>
        </is>
      </c>
      <c r="AN46" s="48" t="inlineStr">
        <is>
          <t>SMA/Sederajat</t>
        </is>
      </c>
      <c r="AO46" s="48" t="inlineStr">
        <is>
          <t>Peternak</t>
        </is>
      </c>
      <c r="AP46" s="8" t="n">
        <v>0</v>
      </c>
      <c r="AQ46" s="8" t="n">
        <v>1</v>
      </c>
      <c r="AR46" s="8" t="n">
        <v>0</v>
      </c>
      <c r="AS46" s="8" t="n">
        <v>0</v>
      </c>
      <c r="AT46" s="8" t="n">
        <v>0</v>
      </c>
      <c r="AU46" s="8" t="n">
        <v>0</v>
      </c>
      <c r="AV46" s="8" t="n">
        <v>0</v>
      </c>
      <c r="AW46" s="8" t="n">
        <v>0</v>
      </c>
      <c r="AX46" s="48" t="n"/>
      <c r="AY46" s="48" t="inlineStr">
        <is>
          <t>Peternak Wiraswasta</t>
        </is>
      </c>
      <c r="AZ46" s="8" t="n">
        <v>0</v>
      </c>
      <c r="BA46" s="8" t="n">
        <v>1</v>
      </c>
      <c r="BB46" s="8" t="n">
        <v>0</v>
      </c>
      <c r="BC46" s="8" t="n">
        <v>1</v>
      </c>
      <c r="BD46" s="8" t="n">
        <v>0</v>
      </c>
      <c r="BE46" s="8" t="n">
        <v>0</v>
      </c>
      <c r="BF46" s="8" t="n">
        <v>0</v>
      </c>
      <c r="BG46" s="8" t="n">
        <v>0</v>
      </c>
      <c r="BH46" s="48" t="n"/>
      <c r="BI46" s="48" t="inlineStr">
        <is>
          <t>&gt;Rp3.500.000</t>
        </is>
      </c>
      <c r="BJ46" s="8" t="n">
        <v>1</v>
      </c>
      <c r="BK46" s="8" t="n">
        <v>1</v>
      </c>
      <c r="BL46" s="8" t="n">
        <v>1</v>
      </c>
      <c r="BM46" s="8" t="n">
        <v>0</v>
      </c>
      <c r="BN46" s="48" t="inlineStr">
        <is>
          <t>Milik sendiri</t>
        </is>
      </c>
      <c r="BO46" s="48" t="inlineStr">
        <is>
          <t>Permanen (dinding bata dan semen)</t>
        </is>
      </c>
      <c r="BP46" s="8" t="n">
        <v>1</v>
      </c>
      <c r="BQ46" s="8" t="n">
        <v>0</v>
      </c>
      <c r="BR46" s="8" t="n">
        <v>0</v>
      </c>
      <c r="BS46" s="8" t="n">
        <v>0</v>
      </c>
      <c r="BT46" s="8" t="n">
        <v>0</v>
      </c>
      <c r="BU46" s="48" t="n"/>
      <c r="BV46" s="48" t="inlineStr">
        <is>
          <t>Keramik/ubin</t>
        </is>
      </c>
      <c r="BW46" s="8" t="n">
        <v>0</v>
      </c>
      <c r="BX46" s="8" t="n">
        <v>0</v>
      </c>
      <c r="BY46" s="8" t="n">
        <v>1</v>
      </c>
      <c r="BZ46" s="8" t="n">
        <v>0</v>
      </c>
      <c r="CA46" s="8" t="n">
        <v>0</v>
      </c>
      <c r="CB46" s="48" t="n"/>
      <c r="CC46" s="48" t="inlineStr">
        <is>
          <t>Genting</t>
        </is>
      </c>
      <c r="CD46" s="8" t="n">
        <v>0</v>
      </c>
      <c r="CE46" s="8" t="n">
        <v>0</v>
      </c>
      <c r="CF46" s="8" t="n">
        <v>0</v>
      </c>
      <c r="CG46" s="8" t="n">
        <v>0</v>
      </c>
      <c r="CH46" s="8" t="n">
        <v>0</v>
      </c>
      <c r="CI46" s="8" t="n">
        <v>1</v>
      </c>
      <c r="CJ46" s="8" t="n">
        <v>0</v>
      </c>
      <c r="CK46" s="48" t="n"/>
      <c r="CL46" s="48" t="inlineStr">
        <is>
          <t>Ya</t>
        </is>
      </c>
      <c r="CM46" s="8" t="n">
        <v>2023</v>
      </c>
      <c r="CN46" s="48" t="inlineStr">
        <is>
          <t>Fixed-Dome (Kubah Tetap)</t>
        </is>
      </c>
      <c r="CO46" s="48" t="inlineStr">
        <is>
          <t>6 m³ (4-5 ekor sapi, ±5 jam memasak/hari, ±50 kg</t>
        </is>
      </c>
      <c r="CP46" s="48" t="inlineStr">
        <is>
          <t>Anggota keluarga - laki-laki</t>
        </is>
      </c>
      <c r="CQ46" s="8" t="n">
        <v>0</v>
      </c>
      <c r="CR46" s="8" t="n">
        <v>0</v>
      </c>
      <c r="CS46" s="8" t="n">
        <v>0</v>
      </c>
      <c r="CT46" s="8" t="n">
        <v>0</v>
      </c>
      <c r="CU46" s="10" t="n">
        <v>1</v>
      </c>
      <c r="CV46" s="10" t="n">
        <v>0</v>
      </c>
      <c r="CW46" s="10" t="n">
        <v>0</v>
      </c>
      <c r="CX46" s="8" t="n">
        <v>0</v>
      </c>
      <c r="CY46" s="48" t="inlineStr">
        <is>
          <t>Anggota keluarga - laki-laki</t>
        </is>
      </c>
      <c r="CZ46" s="8" t="n">
        <v>1</v>
      </c>
      <c r="DA46" s="8" t="n">
        <v>0</v>
      </c>
      <c r="DB46" s="8" t="n">
        <v>0</v>
      </c>
      <c r="DC46" s="48" t="n"/>
      <c r="DD46" s="48" t="inlineStr">
        <is>
          <t>Anggota keluarga - laki-laki CPO atau pendamping</t>
        </is>
      </c>
      <c r="DE46" s="8" t="n">
        <v>1</v>
      </c>
      <c r="DF46" s="8" t="n">
        <v>0</v>
      </c>
      <c r="DG46" s="8" t="n">
        <v>1</v>
      </c>
      <c r="DH46" s="8" t="n">
        <v>0</v>
      </c>
      <c r="DI46" s="48" t="n"/>
      <c r="DJ46" s="48" t="inlineStr">
        <is>
          <t>Anggota keluarga - laki-laki CPO atau pendamping</t>
        </is>
      </c>
      <c r="DK46" s="8" t="n">
        <v>1</v>
      </c>
      <c r="DL46" s="8" t="n">
        <v>0</v>
      </c>
      <c r="DM46" s="8" t="n">
        <v>1</v>
      </c>
      <c r="DN46" s="8" t="n">
        <v>0</v>
      </c>
      <c r="DO46" s="48" t="n"/>
      <c r="DP46" s="8" t="n">
        <v>1</v>
      </c>
      <c r="DQ46" s="8" t="n">
        <v>0</v>
      </c>
      <c r="DR46" s="8" t="n">
        <v>0</v>
      </c>
      <c r="DS46" s="48" t="n"/>
      <c r="DT46" s="48" t="n"/>
      <c r="DU46" s="48" t="n"/>
      <c r="DV46" s="48" t="inlineStr">
        <is>
          <t>Ya</t>
        </is>
      </c>
      <c r="DW46" s="48" t="n"/>
      <c r="DX46" s="48" t="n"/>
      <c r="DY46" s="48" t="n"/>
      <c r="DZ46" s="48" t="n"/>
      <c r="EA46" s="48" t="n"/>
      <c r="EB46" s="48" t="n"/>
      <c r="EC46" s="48" t="n"/>
      <c r="ED46" s="48" t="n"/>
      <c r="EE46" s="48" t="n"/>
      <c r="EF46" s="48" t="n"/>
      <c r="EG46" s="48" t="n"/>
      <c r="EH46" s="48" t="n"/>
      <c r="EI46" s="48" t="inlineStr">
        <is>
          <t>Tidak ada masalah</t>
        </is>
      </c>
      <c r="EJ46" s="8" t="n">
        <v>0</v>
      </c>
      <c r="EK46" s="8" t="n">
        <v>0</v>
      </c>
      <c r="EL46" s="8" t="n">
        <v>0</v>
      </c>
      <c r="EM46" s="8" t="n">
        <v>1</v>
      </c>
      <c r="EN46" s="8" t="n">
        <v>0</v>
      </c>
      <c r="EO46" s="11" t="n"/>
      <c r="EP46" s="48" t="inlineStr">
        <is>
          <t>Ya, cukup jelas dan mudah diikuti</t>
        </is>
      </c>
      <c r="EQ46" s="48" t="inlineStr">
        <is>
          <t>Pelatihan</t>
        </is>
      </c>
      <c r="ER46" s="48" t="inlineStr">
        <is>
          <t>CPO atau pendamping</t>
        </is>
      </c>
      <c r="ES46" s="8" t="n">
        <v>1</v>
      </c>
      <c r="ET46" s="8" t="n">
        <v>0</v>
      </c>
      <c r="EU46" s="8" t="n">
        <v>0</v>
      </c>
      <c r="EV46" s="8" t="n">
        <v>0</v>
      </c>
      <c r="EW46" s="48" t="n"/>
      <c r="EX46" s="48" t="inlineStr">
        <is>
          <t>Anggota keluarga - Laki-laki</t>
        </is>
      </c>
      <c r="EY46" s="8" t="n">
        <v>1</v>
      </c>
      <c r="EZ46" s="8" t="n">
        <v>0</v>
      </c>
      <c r="FA46" s="8" t="n">
        <v>0</v>
      </c>
      <c r="FB46" s="48" t="n"/>
      <c r="FC46" s="48" t="inlineStr">
        <is>
          <t>Setiap hari</t>
        </is>
      </c>
      <c r="FD46" s="48" t="n"/>
      <c r="FE46" s="48" t="inlineStr">
        <is>
          <t>Mengetahui</t>
        </is>
      </c>
      <c r="FF46" s="48" t="inlineStr">
        <is>
          <t>Selalu (setiap hari)</t>
        </is>
      </c>
      <c r="FG46" s="48" t="inlineStr">
        <is>
          <t>Mengetahui</t>
        </is>
      </c>
      <c r="FH46" s="48" t="inlineStr">
        <is>
          <t>Selalu (setiap hari)</t>
        </is>
      </c>
      <c r="FI46" s="48" t="inlineStr">
        <is>
          <t>Mengetahui</t>
        </is>
      </c>
      <c r="FJ46" s="48" t="inlineStr">
        <is>
          <t>Selalu (setiap hari)</t>
        </is>
      </c>
      <c r="FK46" s="48" t="inlineStr">
        <is>
          <t>Mengetahui</t>
        </is>
      </c>
      <c r="FL46" s="48" t="inlineStr">
        <is>
          <t>Sering (setiap minggu)</t>
        </is>
      </c>
      <c r="FM46" s="48" t="inlineStr">
        <is>
          <t>Mengetahui</t>
        </is>
      </c>
      <c r="FN46" s="48" t="inlineStr">
        <is>
          <t>Cukup sering (2 minggu sekali)</t>
        </is>
      </c>
      <c r="FO46" s="48" t="inlineStr">
        <is>
          <t>Mengetahui</t>
        </is>
      </c>
      <c r="FP46" s="48" t="inlineStr">
        <is>
          <t>Cukup sering (2 minggu sekali)</t>
        </is>
      </c>
      <c r="FQ46" s="48" t="inlineStr">
        <is>
          <t>Mengetahui</t>
        </is>
      </c>
      <c r="FR46" s="48" t="inlineStr">
        <is>
          <t>Ya</t>
        </is>
      </c>
      <c r="FS46" s="48" t="inlineStr">
        <is>
          <t>Mengetahui</t>
        </is>
      </c>
      <c r="FT46" s="48" t="inlineStr">
        <is>
          <t>Ya, selalu</t>
        </is>
      </c>
      <c r="FU46" s="48" t="inlineStr">
        <is>
          <t>Laki-laki dewasa Perempuan dewasa</t>
        </is>
      </c>
      <c r="FV46" s="8" t="n">
        <v>1</v>
      </c>
      <c r="FW46" s="8" t="n">
        <v>1</v>
      </c>
      <c r="FX46" s="8" t="n">
        <v>0</v>
      </c>
      <c r="FY46" s="8" t="n">
        <v>0</v>
      </c>
      <c r="FZ46" s="48" t="inlineStr">
        <is>
          <t>Sangat memahami</t>
        </is>
      </c>
      <c r="GA46" s="48" t="inlineStr">
        <is>
          <t>CPO</t>
        </is>
      </c>
      <c r="GB46" s="8" t="n">
        <v>1</v>
      </c>
      <c r="GC46" s="8" t="n">
        <v>0</v>
      </c>
      <c r="GD46" s="8" t="n">
        <v>0</v>
      </c>
      <c r="GE46" s="8" t="n">
        <v>0</v>
      </c>
      <c r="GF46" s="48" t="n"/>
      <c r="GG46" s="48" t="inlineStr">
        <is>
          <t>Sering</t>
        </is>
      </c>
      <c r="GH46" s="48" t="inlineStr">
        <is>
          <t>Ya</t>
        </is>
      </c>
      <c r="GI46" s="48" t="inlineStr">
        <is>
          <t>Teman/keluarga</t>
        </is>
      </c>
      <c r="GJ46" s="8" t="n">
        <v>0</v>
      </c>
      <c r="GK46" s="8" t="n">
        <v>1</v>
      </c>
      <c r="GL46" s="8" t="n">
        <v>0</v>
      </c>
      <c r="GM46" s="8" t="n">
        <v>0</v>
      </c>
      <c r="GN46" s="48" t="n"/>
      <c r="GO46" s="8" t="n">
        <v>9</v>
      </c>
      <c r="GP46" s="48" t="inlineStr">
        <is>
          <t>Penuh (100%)</t>
        </is>
      </c>
      <c r="GQ46" s="48" t="inlineStr">
        <is>
          <t>Kayu bakar LPG</t>
        </is>
      </c>
      <c r="GR46" s="8" t="n">
        <v>1</v>
      </c>
      <c r="GS46" s="8" t="n">
        <v>1</v>
      </c>
      <c r="GT46" s="8" t="n">
        <v>0</v>
      </c>
      <c r="GU46" s="8" t="n">
        <v>0</v>
      </c>
      <c r="GV46" s="8" t="n">
        <v>0</v>
      </c>
      <c r="GW46" s="8" t="n">
        <v>0</v>
      </c>
      <c r="GX46" s="8" t="n">
        <v>0</v>
      </c>
      <c r="GY46" s="48" t="n"/>
      <c r="GZ46" s="48" t="inlineStr">
        <is>
          <t>Ya</t>
        </is>
      </c>
      <c r="HA46" s="8" t="n">
        <v>15</v>
      </c>
      <c r="HB46" s="8" t="n">
        <v>150000</v>
      </c>
      <c r="HC46" s="8" t="n">
        <v>5</v>
      </c>
      <c r="HD46" s="8" t="n">
        <v>50000</v>
      </c>
      <c r="HE46" s="8" t="n">
        <v>12</v>
      </c>
      <c r="HF46" s="8" t="n">
        <v>100000</v>
      </c>
      <c r="HG46" s="8" t="n">
        <v>3</v>
      </c>
      <c r="HH46" s="8" t="n">
        <v>25000</v>
      </c>
      <c r="HI46" s="48" t="n"/>
      <c r="HJ46" s="48" t="n"/>
      <c r="HK46" s="48" t="n"/>
      <c r="HL46" s="48" t="n"/>
      <c r="HM46" s="48" t="n"/>
      <c r="HN46" s="48" t="n"/>
      <c r="HO46" s="48" t="n"/>
      <c r="HP46" s="48" t="n"/>
      <c r="HQ46" s="48" t="n"/>
      <c r="HR46" s="48" t="n"/>
      <c r="HS46" s="48" t="n"/>
      <c r="HT46" s="48" t="n"/>
      <c r="HU46" s="48" t="n"/>
      <c r="HV46" s="48" t="n"/>
      <c r="HW46" s="48" t="n"/>
      <c r="HX46" s="48" t="n"/>
      <c r="HY46" s="8" t="n">
        <v>10</v>
      </c>
      <c r="HZ46" s="8" t="n">
        <v>100000</v>
      </c>
      <c r="IA46" s="8" t="n">
        <v>9</v>
      </c>
      <c r="IB46" s="8" t="n">
        <v>75000</v>
      </c>
      <c r="IC46" s="48" t="n"/>
      <c r="ID46" s="48" t="n"/>
      <c r="IE46" s="48" t="n"/>
      <c r="IF46" s="48" t="n"/>
      <c r="IG46" s="48" t="n"/>
      <c r="IH46" s="48" t="n"/>
      <c r="II46" s="48" t="n"/>
      <c r="IJ46" s="48" t="n"/>
      <c r="IK46" s="48" t="inlineStr">
        <is>
          <t>50-65 kg</t>
        </is>
      </c>
      <c r="IL46" s="48" t="inlineStr">
        <is>
          <t>3-5 jam</t>
        </is>
      </c>
      <c r="IM46" s="48" t="inlineStr">
        <is>
          <t>Ya</t>
        </is>
      </c>
      <c r="IN46" s="48" t="inlineStr">
        <is>
          <t>Tidak</t>
        </is>
      </c>
      <c r="IO46" s="48" t="inlineStr">
        <is>
          <t>Lebih bersih</t>
        </is>
      </c>
      <c r="IP46" s="48" t="n"/>
      <c r="IQ46" s="48" t="inlineStr">
        <is>
          <t>Tidak pernah</t>
        </is>
      </c>
      <c r="IR46" s="48" t="n"/>
      <c r="IS46" s="48" t="n"/>
      <c r="IT46" s="48" t="n"/>
      <c r="IU46" s="48" t="n"/>
      <c r="IV46" s="48" t="n"/>
      <c r="IW46" s="48" t="n"/>
      <c r="IX46" s="48" t="n"/>
      <c r="IY46" s="48" t="n"/>
      <c r="IZ46" s="48" t="inlineStr">
        <is>
          <t>Tidak pernah</t>
        </is>
      </c>
      <c r="JA46" s="48" t="n"/>
      <c r="JB46" s="48" t="n"/>
      <c r="JC46" s="48" t="n"/>
      <c r="JD46" s="48" t="n"/>
      <c r="JE46" s="48" t="n"/>
      <c r="JF46" s="48" t="n"/>
      <c r="JG46" s="48" t="n"/>
      <c r="JH46" s="48" t="n"/>
      <c r="JI46" s="48" t="inlineStr">
        <is>
          <t>Tidak pernah</t>
        </is>
      </c>
      <c r="JJ46" s="48" t="n"/>
      <c r="JK46" s="48" t="n"/>
      <c r="JL46" s="48" t="n"/>
      <c r="JM46" s="48" t="n"/>
      <c r="JN46" s="48" t="n"/>
      <c r="JO46" s="48" t="n"/>
      <c r="JP46" s="48" t="n"/>
      <c r="JQ46" s="48" t="n"/>
      <c r="JR46" s="48" t="inlineStr">
        <is>
          <t>Tidak pernah</t>
        </is>
      </c>
      <c r="JS46" s="48" t="n"/>
      <c r="JT46" s="48" t="n"/>
      <c r="JU46" s="48" t="n"/>
      <c r="JV46" s="48" t="n"/>
      <c r="JW46" s="48" t="n"/>
      <c r="JX46" s="48" t="n"/>
      <c r="JY46" s="48" t="n"/>
      <c r="JZ46" s="48" t="n"/>
      <c r="KA46" s="48" t="inlineStr">
        <is>
          <t>Tidak pernah</t>
        </is>
      </c>
      <c r="KB46" s="48" t="n"/>
      <c r="KC46" s="48" t="n"/>
      <c r="KD46" s="48" t="n"/>
      <c r="KE46" s="48" t="n"/>
      <c r="KF46" s="48" t="n"/>
      <c r="KG46" s="48" t="n"/>
      <c r="KH46" s="48" t="n"/>
      <c r="KI46" s="48" t="n"/>
      <c r="KJ46" s="48" t="inlineStr">
        <is>
          <t>Tidak pernah</t>
        </is>
      </c>
      <c r="KK46" s="48" t="n"/>
      <c r="KL46" s="48" t="n"/>
      <c r="KM46" s="48" t="n"/>
      <c r="KN46" s="48" t="n"/>
      <c r="KO46" s="48" t="n"/>
      <c r="KP46" s="48" t="n"/>
      <c r="KQ46" s="48" t="n"/>
      <c r="KR46" s="48" t="n"/>
      <c r="KS46" s="48" t="inlineStr">
        <is>
          <t>Jauh lebih baik</t>
        </is>
      </c>
      <c r="KT46" s="48" t="inlineStr">
        <is>
          <t>0-1 kali</t>
        </is>
      </c>
      <c r="KU46" s="48" t="inlineStr">
        <is>
          <t>0-1 kali</t>
        </is>
      </c>
      <c r="KV46" s="48" t="inlineStr">
        <is>
          <t>Tidak ada</t>
        </is>
      </c>
      <c r="KW46" s="8" t="n">
        <v>0</v>
      </c>
      <c r="KX46" s="8" t="n">
        <v>0</v>
      </c>
      <c r="KY46" s="8" t="n">
        <v>0</v>
      </c>
      <c r="KZ46" s="8" t="n">
        <v>1</v>
      </c>
      <c r="LA46" s="48" t="inlineStr">
        <is>
          <t>Cukup membaik</t>
        </is>
      </c>
      <c r="LB46" s="48" t="inlineStr">
        <is>
          <t>Cukup membaik</t>
        </is>
      </c>
      <c r="LC46" s="8" t="n">
        <v>3</v>
      </c>
      <c r="LD46" s="8" t="n">
        <v>3</v>
      </c>
      <c r="LE46" s="8" t="n">
        <v>0</v>
      </c>
      <c r="LF46" s="8" t="n">
        <v>0</v>
      </c>
      <c r="LG46" s="48" t="inlineStr">
        <is>
          <t>Ya</t>
        </is>
      </c>
      <c r="LH46" s="8" t="n">
        <v>100000</v>
      </c>
      <c r="LI46" s="48" t="n"/>
      <c r="LJ46" s="48" t="inlineStr">
        <is>
          <t>Kebutuhan rumah tangga</t>
        </is>
      </c>
      <c r="LK46" s="8" t="n">
        <v>0</v>
      </c>
      <c r="LL46" s="8" t="n">
        <v>0</v>
      </c>
      <c r="LM46" s="8" t="n">
        <v>0</v>
      </c>
      <c r="LN46" s="8" t="n">
        <v>0</v>
      </c>
      <c r="LO46" s="8" t="n">
        <v>1</v>
      </c>
      <c r="LP46" s="8" t="n">
        <v>0</v>
      </c>
      <c r="LQ46" s="8" t="n">
        <v>0</v>
      </c>
      <c r="LR46" s="48" t="n"/>
      <c r="LS46" s="8" t="n">
        <v>15</v>
      </c>
      <c r="LT46" s="8" t="n">
        <v>20</v>
      </c>
      <c r="LU46" s="8" t="n">
        <v>0</v>
      </c>
      <c r="LV46" s="8" t="n">
        <v>7</v>
      </c>
      <c r="LW46" s="8" t="n">
        <v>7</v>
      </c>
      <c r="LX46" s="8" t="n">
        <v>0</v>
      </c>
      <c r="LY46" s="8" t="n">
        <v>6</v>
      </c>
      <c r="LZ46" s="8" t="n">
        <v>6</v>
      </c>
      <c r="MA46" s="8" t="n">
        <v>0</v>
      </c>
      <c r="MB46" s="48" t="inlineStr">
        <is>
          <t>Ya</t>
        </is>
      </c>
      <c r="MC46" s="8" t="n">
        <v>30</v>
      </c>
      <c r="MD46" s="8" t="n">
        <v>15</v>
      </c>
      <c r="ME46" s="8" t="n">
        <v>30</v>
      </c>
      <c r="MF46" s="8" t="n">
        <v>15</v>
      </c>
      <c r="MG46" s="8" t="n">
        <v>0</v>
      </c>
      <c r="MH46" s="8" t="n">
        <v>0</v>
      </c>
      <c r="MI46" s="48" t="inlineStr">
        <is>
          <t>Istirahat</t>
        </is>
      </c>
      <c r="MJ46" s="8" t="n">
        <v>0</v>
      </c>
      <c r="MK46" s="8" t="n">
        <v>0</v>
      </c>
      <c r="ML46" s="8" t="n">
        <v>1</v>
      </c>
      <c r="MM46" s="8" t="n">
        <v>0</v>
      </c>
      <c r="MN46" s="8" t="n">
        <v>0</v>
      </c>
      <c r="MO46" s="8" t="n">
        <v>0</v>
      </c>
      <c r="MP46" s="48" t="n"/>
      <c r="MQ46" s="48" t="n"/>
      <c r="MR46" s="48" t="inlineStr">
        <is>
          <t>kumpul keluarga</t>
        </is>
      </c>
      <c r="MS46" s="48" t="n"/>
      <c r="MT46" s="48" t="inlineStr">
        <is>
          <t>santai</t>
        </is>
      </c>
      <c r="MU46" s="48" t="inlineStr">
        <is>
          <t>Tidak</t>
        </is>
      </c>
      <c r="MV46" s="48" t="n"/>
      <c r="MW46" s="48" t="n"/>
      <c r="MX46" s="48" t="n"/>
      <c r="MY46" s="48" t="n"/>
      <c r="MZ46" s="48" t="n"/>
      <c r="NA46" s="48" t="n"/>
      <c r="NB46" s="48" t="n"/>
      <c r="NC46" s="48" t="n"/>
      <c r="ND46" s="48" t="n"/>
      <c r="NE46" s="48" t="n"/>
      <c r="NF46" s="48" t="n"/>
      <c r="NG46" s="48" t="n"/>
      <c r="NH46" s="48" t="n"/>
      <c r="NI46" s="48" t="n"/>
      <c r="NJ46" s="48" t="n"/>
      <c r="NK46" s="48" t="n"/>
      <c r="NL46" s="48" t="inlineStr">
        <is>
          <t>Ya</t>
        </is>
      </c>
      <c r="NM46" s="48" t="inlineStr">
        <is>
          <t>Kombinasi dana mandiri dan dana hibah</t>
        </is>
      </c>
      <c r="NN46" s="48" t="inlineStr">
        <is>
          <t>&gt;11.000.001</t>
        </is>
      </c>
      <c r="NO46" s="48" t="inlineStr">
        <is>
          <t>Pemerintah</t>
        </is>
      </c>
      <c r="NP46" s="48" t="n"/>
      <c r="NQ46" s="48" t="n"/>
      <c r="NR46" s="48" t="n"/>
      <c r="NS46" s="48" t="n"/>
      <c r="NT46" s="48" t="n"/>
      <c r="NU46" s="48" t="n"/>
      <c r="NV46" s="48" t="inlineStr">
        <is>
          <t>Anggota keluarga - Laki-laki dewasa</t>
        </is>
      </c>
      <c r="NW46" s="48" t="n"/>
      <c r="NX46" s="48" t="inlineStr">
        <is>
          <t>Sedikit meningkat</t>
        </is>
      </c>
      <c r="NY46" s="8" t="n">
        <v>40</v>
      </c>
      <c r="NZ46" s="8" t="n">
        <v>20</v>
      </c>
      <c r="OA46" s="8" t="n">
        <v>0</v>
      </c>
      <c r="OB46" s="8" t="n">
        <v>5</v>
      </c>
      <c r="OC46" s="8" t="n">
        <v>5</v>
      </c>
      <c r="OD46" s="8" t="n">
        <v>0</v>
      </c>
      <c r="OE46" s="48" t="inlineStr">
        <is>
          <t>Lebih baik</t>
        </is>
      </c>
      <c r="OF46" s="48" t="inlineStr">
        <is>
          <t>Jauh lebih baik (beda waktu memasak lebih cepat setengah jam atau lebih, ATAU tidak lagi ada rasa/bau makanan yang berubah, ATAU alasan lainnya)</t>
        </is>
      </c>
      <c r="OG46" s="48" t="inlineStr">
        <is>
          <t>Ya</t>
        </is>
      </c>
      <c r="OH46" s="8" t="n">
        <v>0</v>
      </c>
      <c r="OI46" s="8" t="n">
        <v>3</v>
      </c>
      <c r="OJ46" s="8" t="n">
        <v>0</v>
      </c>
      <c r="OK46" s="8" t="n">
        <v>0</v>
      </c>
      <c r="OL46" s="8" t="n">
        <v>0</v>
      </c>
      <c r="OM46" s="8" t="n">
        <v>0</v>
      </c>
      <c r="ON46" s="8" t="n">
        <v>0</v>
      </c>
      <c r="OO46" s="8" t="n">
        <v>0</v>
      </c>
      <c r="OP46" s="48">
        <f>VLOOKUP(AG46,'BUS 2'!$G$1:$CU$424,2,0)</f>
        <v/>
      </c>
      <c r="OQ46" s="8">
        <f>VLOOKUP(AG46,'BUS 2'!$G$1:$CU$424,3,0)</f>
        <v/>
      </c>
      <c r="OR46" s="8">
        <f>VLOOKUP(AG46,'BUS 2'!$G$1:$CU$424,4,0)</f>
        <v/>
      </c>
      <c r="OS46" s="8">
        <f>VLOOKUP(AG46,'BUS 2'!$G$1:$CU$424,5,0)</f>
        <v/>
      </c>
      <c r="OT46" s="8">
        <f>VLOOKUP(AG46,'BUS 2'!$G$1:$CU$424,6,0)</f>
        <v/>
      </c>
      <c r="OU46" s="8">
        <f>VLOOKUP(AG46,'BUS 2'!$G$1:$CU$424,7,0)</f>
        <v/>
      </c>
      <c r="OV46" s="8">
        <f>VLOOKUP(AG46,'BUS 2'!$G$1:$CU$424,8,0)</f>
        <v/>
      </c>
      <c r="OW46" s="8">
        <f>VLOOKUP(AG46,'BUS 2'!$G$1:$CU$424,9,0)</f>
        <v/>
      </c>
      <c r="OX46" s="8">
        <f>VLOOKUP(AG46,'BUS 2'!$G$1:$CU$424,10,0)</f>
        <v/>
      </c>
      <c r="OY46" s="8">
        <f>VLOOKUP(AG46,'BUS 2'!$G$1:$CU$424,11,0)</f>
        <v/>
      </c>
      <c r="OZ46" s="8">
        <f>VLOOKUP(AG46,'BUS 2'!$G$1:$CU$424,12,0)</f>
        <v/>
      </c>
      <c r="PA46" s="8">
        <f>VLOOKUP(AG46,'BUS 2'!$G$1:$CU$424,13,0)</f>
        <v/>
      </c>
      <c r="PB46" s="8">
        <f>VLOOKUP(AG46,'BUS 2'!$G$1:$CU$424,14,0)</f>
        <v/>
      </c>
      <c r="PC46" s="8">
        <f>VLOOKUP(AG46,'BUS 2'!$G$1:$CU$424,15,0)</f>
        <v/>
      </c>
      <c r="PD46" s="8">
        <f>VLOOKUP(AG46,'BUS 2'!$G$1:$CU$424,16,0)</f>
        <v/>
      </c>
      <c r="PE46" s="8">
        <f>VLOOKUP(AG46,'BUS 2'!$G$1:$CU$424,17,0)</f>
        <v/>
      </c>
      <c r="PF46" s="8">
        <f>VLOOKUP(AG46,'BUS 2'!$G$1:$CU$424,18,0)</f>
        <v/>
      </c>
      <c r="PG46" s="8">
        <f>VLOOKUP(AG46,'BUS 2'!$G$1:$CU$424,19,0)</f>
        <v/>
      </c>
      <c r="PH46" s="8">
        <f>VLOOKUP(AG46,'BUS 2'!$G$1:$CU$424,20,0)</f>
        <v/>
      </c>
      <c r="PI46" s="8">
        <f>VLOOKUP(AG46,'BUS 2'!$G$1:$CU$424,21,0)</f>
        <v/>
      </c>
      <c r="PJ46" s="8">
        <f>VLOOKUP(AG46,'BUS 2'!$G$1:$CU$424,22,0)</f>
        <v/>
      </c>
      <c r="PK46" s="8">
        <f>VLOOKUP(AG46,'BUS 2'!$G$1:$CU$424,23,0)</f>
        <v/>
      </c>
      <c r="PL46" s="8">
        <f>VLOOKUP(AG46,'BUS 2'!$G$1:$CU$424,24,0)</f>
        <v/>
      </c>
      <c r="PM46" s="8">
        <f>VLOOKUP(AG46,'BUS 2'!$G$1:$CU$424,25,0)</f>
        <v/>
      </c>
      <c r="PN46" s="8">
        <f>VLOOKUP(AG46,'BUS 2'!$G$1:$CU$424,26,0)</f>
        <v/>
      </c>
      <c r="PO46" s="8">
        <f>VLOOKUP(AG46,'BUS 2'!$G$1:$CU$424,27,0)</f>
        <v/>
      </c>
      <c r="PP46" s="8">
        <f>VLOOKUP(AG46,'BUS 2'!$G$1:$CU$424,28,0)</f>
        <v/>
      </c>
      <c r="PQ46" s="8">
        <f>VLOOKUP(AG46,'BUS 2'!$G$1:$CU$424,29,0)</f>
        <v/>
      </c>
      <c r="PR46" s="8">
        <f>VLOOKUP(AG46,'BUS 2'!$G$1:$CU$424,30,0)</f>
        <v/>
      </c>
      <c r="PS46" s="8">
        <f>VLOOKUP(AG46,'BUS 2'!$G$1:$CU$424,31,0)</f>
        <v/>
      </c>
      <c r="PT46" s="48" t="n"/>
      <c r="PU46" s="48" t="n"/>
      <c r="PV46" s="48" t="n"/>
      <c r="PW46" s="48" t="n"/>
      <c r="PX46" s="48" t="n"/>
      <c r="PY46" s="48" t="n"/>
      <c r="PZ46" s="48" t="n"/>
      <c r="QA46" s="48" t="n"/>
      <c r="QB46" s="48" t="n"/>
      <c r="QC46" s="48" t="n"/>
      <c r="QD46" s="48" t="n"/>
      <c r="QE46" s="48" t="inlineStr">
        <is>
          <t>1-Disebarkan ke lahan terbuka</t>
        </is>
      </c>
      <c r="QF46" s="8" t="n">
        <v>0</v>
      </c>
      <c r="QG46" s="8" t="n">
        <v>0</v>
      </c>
      <c r="QH46" s="8" t="n">
        <v>0</v>
      </c>
      <c r="QI46" s="8" t="n">
        <v>0</v>
      </c>
      <c r="QJ46" s="8" t="n">
        <v>0</v>
      </c>
      <c r="QK46" s="8" t="n">
        <v>1</v>
      </c>
      <c r="QL46" s="8" t="n">
        <v>0</v>
      </c>
      <c r="QM46" s="8" t="n">
        <v>0</v>
      </c>
      <c r="QN46" s="8" t="n">
        <v>0</v>
      </c>
      <c r="QO46" s="48" t="n"/>
      <c r="QP46" s="48" t="n"/>
      <c r="QQ46" s="48" t="n"/>
      <c r="QR46" s="48" t="n"/>
      <c r="QS46" s="48" t="n"/>
      <c r="QT46" s="48" t="n"/>
      <c r="QU46" s="48" t="n"/>
      <c r="QV46" s="48" t="n"/>
      <c r="QW46" s="48" t="n"/>
      <c r="QX46" s="48" t="n"/>
      <c r="QY46" s="48" t="n"/>
      <c r="QZ46" s="48" t="n"/>
      <c r="RA46" s="48" t="n"/>
      <c r="RB46" s="48" t="n"/>
      <c r="RC46" s="48" t="n"/>
      <c r="RD46" s="48" t="n"/>
      <c r="RE46" s="48" t="n"/>
      <c r="RF46" s="48" t="n"/>
      <c r="RG46" s="48" t="n"/>
      <c r="RH46" s="48" t="n"/>
      <c r="RI46" s="48" t="n"/>
      <c r="RJ46" s="48" t="n"/>
      <c r="RK46" s="48" t="n"/>
      <c r="RL46" s="48" t="n"/>
      <c r="RM46" s="48" t="n"/>
      <c r="RN46" s="48" t="n"/>
      <c r="RO46" s="48" t="n"/>
      <c r="RP46" s="48" t="n"/>
      <c r="RQ46" s="48" t="n"/>
      <c r="RR46" s="48" t="n"/>
      <c r="RS46" s="48" t="n"/>
      <c r="RT46" s="48" t="n"/>
      <c r="RU46" s="48" t="n"/>
      <c r="RV46" s="48" t="n"/>
      <c r="RW46" s="48" t="n"/>
      <c r="RX46" s="48" t="n"/>
      <c r="RY46" s="48" t="n"/>
      <c r="RZ46" s="48" t="n"/>
      <c r="SA46" s="48" t="n"/>
      <c r="SB46" s="48" t="n"/>
      <c r="SC46" s="48" t="n"/>
      <c r="SD46" s="48" t="n"/>
      <c r="SE46" s="48" t="n"/>
      <c r="SF46" s="48" t="n"/>
      <c r="SG46" s="48" t="n"/>
      <c r="SH46" s="48" t="n"/>
      <c r="SI46" s="48" t="n"/>
      <c r="SJ46" s="48" t="n"/>
      <c r="SK46" s="48" t="n"/>
      <c r="SL46" s="48" t="n"/>
      <c r="SM46" s="48" t="n"/>
      <c r="SN46" s="48" t="n"/>
      <c r="SO46" s="48" t="n"/>
      <c r="SP46" s="48" t="n"/>
      <c r="SQ46" s="48" t="n"/>
      <c r="SR46" s="48" t="n"/>
      <c r="SS46" s="48" t="n"/>
      <c r="ST46" s="48" t="n"/>
      <c r="SU46" s="48" t="n"/>
      <c r="SV46" s="48" t="n"/>
      <c r="SW46" s="48" t="n"/>
      <c r="SX46" s="48" t="n"/>
      <c r="SY46" s="8">
        <f>VLOOKUP(AG46,'BUS 2'!$G$1:$CU$424,33,0)</f>
        <v/>
      </c>
      <c r="SZ46" s="48">
        <f>VLOOKUP(AG46,'BUS 2'!$G$1:$CU$424,34,0)</f>
        <v/>
      </c>
      <c r="TA46" s="48">
        <f>VLOOKUP(AG46,'BUS 2'!$G$1:$CU$424,35,0)</f>
        <v/>
      </c>
      <c r="TB46" s="48">
        <f>VLOOKUP(AG46,'BUS 2'!$G$1:$CU$424,36,0)</f>
        <v/>
      </c>
      <c r="TC46" s="48">
        <f>VLOOKUP(AG46,'BUS 2'!$G$1:$CU$424,37,0)</f>
        <v/>
      </c>
      <c r="TD46" s="48">
        <f>VLOOKUP(AG46,'BUS 2'!$G$1:$CU$424,38,0)</f>
        <v/>
      </c>
      <c r="TE46" s="48">
        <f>VLOOKUP(AG46,'BUS 2'!$G$1:$CU$424,39,0)</f>
        <v/>
      </c>
      <c r="TF46" s="48">
        <f>VLOOKUP(AG46,'BUS 2'!$G$1:$CU$424,40,0)</f>
        <v/>
      </c>
      <c r="TG46" s="8">
        <f>VLOOKUP(AG46,'BUS 2'!$G$1:$CU$424,42,0)</f>
        <v/>
      </c>
      <c r="TH46" s="8">
        <f>VLOOKUP(AG46,'BUS 2'!$G$1:$CU$424,43,0)</f>
        <v/>
      </c>
      <c r="TI46" s="8">
        <f>VLOOKUP(AG46,'BUS 2'!$G$1:$CU$424,44,0)</f>
        <v/>
      </c>
      <c r="TJ46" s="8">
        <f>VLOOKUP(AG46,'BUS 2'!$G$1:$CU$424,45,0)</f>
        <v/>
      </c>
      <c r="TK46" s="8">
        <f>VLOOKUP(AG46,'BUS 2'!$G$1:$CU$424,46,0)</f>
        <v/>
      </c>
      <c r="TL46" s="8">
        <f>VLOOKUP(AG46,'BUS 2'!$G$1:$CU$424,47,0)</f>
        <v/>
      </c>
      <c r="TM46" s="8">
        <f>VLOOKUP(AG46,'BUS 2'!$G$1:$CU$424,48,0)</f>
        <v/>
      </c>
      <c r="TN46" s="8">
        <f>VLOOKUP(AG46,'BUS 2'!$G$1:$CU$424,49,0)</f>
        <v/>
      </c>
      <c r="TO46" s="8">
        <f>VLOOKUP(AG46,'BUS 2'!$G$1:$CU$424,50,0)</f>
        <v/>
      </c>
      <c r="TP46" s="8">
        <f>VLOOKUP(AG46,'BUS 2'!$G$1:$CU$424,51,0)</f>
        <v/>
      </c>
      <c r="TQ46" s="8">
        <f>VLOOKUP(AG46,'BUS 2'!$G$1:$CU$424,52,0)</f>
        <v/>
      </c>
      <c r="TR46" s="8">
        <f>VLOOKUP(AG46,'BUS 2'!$G$1:$CU$424,53,0)</f>
        <v/>
      </c>
      <c r="TS46" s="48">
        <f>VLOOKUP(AG46,'BUS 2'!$G$1:$CU$424,54,0)</f>
        <v/>
      </c>
      <c r="TT46" s="48">
        <f>VLOOKUP(AG46,'BUS 2'!$G$1:$CU$424,55,0)</f>
        <v/>
      </c>
      <c r="TU46" s="48">
        <f>VLOOKUP(AG46,'BUS 2'!$G$1:$CU$424,56,0)</f>
        <v/>
      </c>
      <c r="TV46" s="48">
        <f>VLOOKUP(AG46,'BUS 2'!$G$1:$CU$424,57,0)</f>
        <v/>
      </c>
      <c r="TW46" s="48">
        <f>VLOOKUP(AG46,'BUS 2'!$G$1:$CU$424,58,0)</f>
        <v/>
      </c>
      <c r="TX46" s="48">
        <f>VLOOKUP(AG46,'BUS 2'!$G$1:$CU$424,59,0)</f>
        <v/>
      </c>
      <c r="TY46" s="48">
        <f>VLOOKUP(AG46,'BUS 2'!$G$1:$CU$424,60,0)</f>
        <v/>
      </c>
      <c r="TZ46" s="48">
        <f>VLOOKUP(AG46,'BUS 2'!$G$1:$CU$424,61,0)</f>
        <v/>
      </c>
      <c r="UA46" s="48">
        <f>VLOOKUP(AG46,'BUS 2'!$G$1:$CU$424,62,0)</f>
        <v/>
      </c>
      <c r="UB46" s="48">
        <f>VLOOKUP(AG46,'BUS 2'!$G$1:$CU$424,63,0)</f>
        <v/>
      </c>
      <c r="UC46" s="48">
        <f>VLOOKUP(AG46,'BUS 2'!$G$1:$CU$424,64,0)</f>
        <v/>
      </c>
      <c r="UD46" s="48">
        <f>VLOOKUP(AG46,'BUS 2'!$G$1:$CU$424,65,0)</f>
        <v/>
      </c>
      <c r="UE46" s="48">
        <f>VLOOKUP(AG46,'BUS 2'!$G$1:$CU$424,66,0)</f>
        <v/>
      </c>
      <c r="UF46" s="48">
        <f>VLOOKUP(AG46,'BUS 2'!$G$1:$CU$424,67,0)</f>
        <v/>
      </c>
      <c r="UG46" s="48">
        <f>VLOOKUP(AG46,'BUS 2'!$G$1:$CU$424,68,0)</f>
        <v/>
      </c>
      <c r="UH46" s="48">
        <f>VLOOKUP(AG46,'BUS 2'!$G$1:$CU$424,69,0)</f>
        <v/>
      </c>
      <c r="UI46" s="48">
        <f>VLOOKUP(AG46,'BUS 2'!$G$1:$CU$424,70,0)</f>
        <v/>
      </c>
      <c r="UJ46" s="48">
        <f>VLOOKUP(AG46,'BUS 2'!$G$1:$CU$424,71,0)</f>
        <v/>
      </c>
      <c r="UK46" s="48">
        <f>VLOOKUP(AG46,'BUS 2'!$G$1:$CU$424,72,0)</f>
        <v/>
      </c>
      <c r="UL46" s="48">
        <f>VLOOKUP(AG46,'BUS 2'!$G$1:$CU$424,73,0)</f>
        <v/>
      </c>
      <c r="UM46" s="48">
        <f>VLOOKUP(AG46,'BUS 2'!$G$1:$CU$424,74,0)</f>
        <v/>
      </c>
      <c r="UN46" s="48">
        <f>VLOOKUP(AG46,'BUS 2'!$G$1:$CU$424,75,0)</f>
        <v/>
      </c>
      <c r="UO46" s="48">
        <f>VLOOKUP(AG46,'BUS 2'!$G$1:$CU$424,76,0)</f>
        <v/>
      </c>
      <c r="UP46" s="48">
        <f>VLOOKUP(AG46,'BUS 2'!$G$1:$CU$424,77,0)</f>
        <v/>
      </c>
      <c r="UQ46" s="48">
        <f>VLOOKUP(AG46,'BUS 2'!$G$1:$CU$424,78,0)</f>
        <v/>
      </c>
      <c r="UR46" s="48">
        <f>VLOOKUP(AG46,'BUS 2'!$G$1:$CU$424,79,0)</f>
        <v/>
      </c>
      <c r="US46" s="48">
        <f>VLOOKUP(AG46,'BUS 2'!$G$1:$CU$424,80,0)</f>
        <v/>
      </c>
      <c r="UT46" s="48">
        <f>VLOOKUP(AG46,'BUS 2'!$G$1:$CU$424,81,0)</f>
        <v/>
      </c>
      <c r="UU46" s="48" t="n"/>
      <c r="UV46" s="48" t="inlineStr">
        <is>
          <t>Pemberian pakan di kandang</t>
        </is>
      </c>
      <c r="UW46" s="48" t="n"/>
      <c r="UX46" s="48" t="n"/>
      <c r="UY46" s="48" t="n"/>
      <c r="UZ46" s="48" t="n"/>
      <c r="VA46" s="48" t="n"/>
      <c r="VB46" s="48" t="n"/>
      <c r="VC46" s="48" t="n"/>
      <c r="VD46" s="48" t="inlineStr">
        <is>
          <t>Sangat teratur (setiap hari)</t>
        </is>
      </c>
      <c r="VE46" s="48" t="n"/>
      <c r="VF46" s="48" t="n"/>
      <c r="VG46" s="48" t="n"/>
      <c r="VH46" s="48" t="n"/>
      <c r="VI46" s="48" t="n"/>
      <c r="VJ46" s="48" t="n"/>
      <c r="VK46" s="48" t="n"/>
      <c r="VL46" s="48" t="inlineStr">
        <is>
          <t>Sangat sering (&gt;1 kali sehari)</t>
        </is>
      </c>
      <c r="VM46" s="48" t="n"/>
      <c r="VN46" s="48" t="n"/>
      <c r="VO46" s="48" t="n"/>
      <c r="VP46" s="48" t="n"/>
      <c r="VQ46" s="48" t="n"/>
      <c r="VR46" s="48" t="n"/>
      <c r="VS46" s="48" t="n"/>
      <c r="VT46" s="48" t="n"/>
      <c r="VU46" s="48" t="n"/>
      <c r="VV46" s="48" t="n"/>
      <c r="VW46" s="48" t="n"/>
      <c r="VX46" s="48" t="n"/>
      <c r="VY46" s="48" t="n"/>
      <c r="VZ46" s="48" t="n"/>
      <c r="WA46" s="48" t="n"/>
      <c r="WB46" s="48" t="n"/>
      <c r="WC46" s="48" t="n"/>
      <c r="WD46" s="48" t="n"/>
      <c r="WE46" s="48" t="n"/>
      <c r="WF46" s="48" t="inlineStr">
        <is>
          <t>3-Disimpan terbuka (dry lot) 5-Untuk disebar di tanah (dan dibajak)</t>
        </is>
      </c>
      <c r="WG46" s="8" t="n">
        <v>0</v>
      </c>
      <c r="WH46" s="8" t="n">
        <v>0</v>
      </c>
      <c r="WI46" s="8" t="n">
        <v>1</v>
      </c>
      <c r="WJ46" s="8" t="n">
        <v>0</v>
      </c>
      <c r="WK46" s="8" t="n">
        <v>1</v>
      </c>
      <c r="WL46" s="8" t="n">
        <v>0</v>
      </c>
      <c r="WM46" s="8" t="n">
        <v>0</v>
      </c>
      <c r="WN46" s="8" t="n">
        <v>0</v>
      </c>
      <c r="WO46" s="48" t="n"/>
      <c r="WP46" s="48" t="n"/>
      <c r="WQ46" s="48" t="n"/>
      <c r="WR46" s="48" t="n"/>
      <c r="WS46" s="48" t="n"/>
      <c r="WT46" s="48" t="n"/>
      <c r="WU46" s="48" t="n"/>
      <c r="WV46" s="48" t="n"/>
      <c r="WW46" s="48" t="n"/>
      <c r="WX46" s="48" t="n"/>
      <c r="WY46" s="48" t="n"/>
      <c r="WZ46" s="48" t="n"/>
      <c r="XA46" s="48" t="n"/>
      <c r="XB46" s="48" t="n"/>
      <c r="XC46" s="48" t="n"/>
      <c r="XD46" s="48" t="n"/>
      <c r="XE46" s="48" t="n"/>
      <c r="XF46" s="48" t="n"/>
      <c r="XG46" s="48" t="n"/>
      <c r="XH46" s="48" t="n"/>
      <c r="XI46" s="48" t="n"/>
      <c r="XJ46" s="48" t="n"/>
      <c r="XK46" s="48" t="n"/>
      <c r="XL46" s="48" t="n"/>
      <c r="XM46" s="48" t="n"/>
      <c r="XN46" s="48" t="n"/>
      <c r="XO46" s="48" t="n"/>
      <c r="XP46" s="48" t="n"/>
      <c r="XQ46" s="48" t="n"/>
      <c r="XR46" s="48" t="n"/>
      <c r="XS46" s="48" t="n"/>
      <c r="XT46" s="48" t="n"/>
      <c r="XU46" s="48" t="n"/>
      <c r="XV46" s="48" t="n"/>
      <c r="XW46" s="48" t="n"/>
      <c r="XX46" s="48" t="n"/>
      <c r="XY46" s="48" t="n"/>
      <c r="XZ46" s="48" t="n"/>
      <c r="YA46" s="48" t="n"/>
      <c r="YB46" s="48" t="n"/>
      <c r="YC46" s="48" t="n"/>
      <c r="YD46" s="48" t="n"/>
      <c r="YE46" s="48" t="n"/>
      <c r="YF46" s="48" t="n"/>
      <c r="YG46" s="48" t="n"/>
      <c r="YH46" s="48" t="n"/>
      <c r="YI46" s="48" t="n"/>
      <c r="YJ46" s="48" t="n"/>
      <c r="YK46" s="48" t="n"/>
      <c r="YL46" s="48" t="n"/>
      <c r="YM46" s="48" t="n"/>
      <c r="YN46" s="48" t="n"/>
      <c r="YO46" s="48" t="n"/>
      <c r="YP46" s="48" t="n"/>
      <c r="YQ46" s="48" t="n"/>
      <c r="YR46" s="48" t="n"/>
      <c r="YS46" s="48" t="n"/>
      <c r="YT46" s="48" t="n"/>
      <c r="YU46" s="48" t="n"/>
      <c r="YV46" s="48" t="n"/>
      <c r="YW46" s="48" t="n"/>
      <c r="YX46" s="48" t="n"/>
      <c r="YY46" s="48" t="n"/>
      <c r="YZ46" s="48" t="n"/>
      <c r="ZA46" s="48" t="n"/>
      <c r="ZB46" s="48" t="n"/>
      <c r="ZC46" s="48" t="n"/>
      <c r="ZD46" s="48" t="n"/>
      <c r="ZE46" s="48" t="n"/>
      <c r="ZF46" s="48" t="n"/>
      <c r="ZG46" s="48" t="n"/>
      <c r="ZH46" s="48" t="n"/>
      <c r="ZI46" s="48" t="n"/>
      <c r="ZJ46" s="48" t="n"/>
      <c r="ZK46" s="48" t="n"/>
      <c r="ZL46" s="48" t="n"/>
      <c r="ZM46" s="48" t="n"/>
      <c r="ZN46" s="48" t="n"/>
      <c r="ZO46" s="48" t="n"/>
      <c r="ZP46" s="48" t="n"/>
      <c r="ZQ46" s="48" t="n"/>
      <c r="ZR46" s="48" t="n"/>
      <c r="ZS46" s="48" t="n"/>
      <c r="ZT46" s="48" t="n"/>
      <c r="ZU46" s="48" t="n"/>
      <c r="ZV46" s="48" t="n"/>
      <c r="ZW46" s="8" t="n">
        <v>2</v>
      </c>
      <c r="ZX46" s="48" t="n"/>
      <c r="ZY46" s="48" t="n"/>
      <c r="ZZ46" s="48" t="n"/>
      <c r="AAA46" s="48" t="n"/>
      <c r="AAB46" s="48" t="n"/>
      <c r="AAC46" s="48" t="n"/>
      <c r="AAD46" s="48" t="n"/>
      <c r="AAE46" s="48" t="inlineStr">
        <is>
          <t>Pakan kering (misal: konsentrat, silase, pelet)</t>
        </is>
      </c>
      <c r="AAF46" s="48" t="n"/>
      <c r="AAG46" s="48" t="n"/>
      <c r="AAH46" s="48" t="n"/>
      <c r="AAI46" s="48" t="n"/>
      <c r="AAJ46" s="48" t="n"/>
      <c r="AAK46" s="48" t="n"/>
      <c r="AAL46" s="48" t="inlineStr">
        <is>
          <t>Ya</t>
        </is>
      </c>
      <c r="AAM46" s="48" t="inlineStr">
        <is>
          <t>Padat Cair</t>
        </is>
      </c>
      <c r="AAN46" s="8" t="n">
        <v>1</v>
      </c>
      <c r="AAO46" s="8" t="n">
        <v>1</v>
      </c>
      <c r="AAP46" s="8" t="n">
        <v>50</v>
      </c>
      <c r="AAQ46" s="8" t="n">
        <v>50</v>
      </c>
      <c r="AAR46" s="48" t="inlineStr">
        <is>
          <t>Ya</t>
        </is>
      </c>
      <c r="AAS46" s="48" t="inlineStr">
        <is>
          <t>Mengetahui</t>
        </is>
      </c>
      <c r="AAT46" s="48" t="inlineStr">
        <is>
          <t>Digunakan untuk pupuk di lahan pertanian sendiri Dibuang ke lahan sekitar kandang - yg ditanami tanaman</t>
        </is>
      </c>
      <c r="AAU46" s="8" t="n">
        <v>1</v>
      </c>
      <c r="AAV46" s="8" t="n">
        <v>0</v>
      </c>
      <c r="AAW46" s="8" t="n">
        <v>0</v>
      </c>
      <c r="AAX46" s="8" t="n">
        <v>1</v>
      </c>
      <c r="AAY46" s="8" t="n">
        <v>0</v>
      </c>
      <c r="AAZ46" s="8" t="n">
        <v>0</v>
      </c>
      <c r="ABA46" s="8" t="n">
        <v>0</v>
      </c>
      <c r="ABB46" s="48" t="inlineStr">
        <is>
          <t>Pupuk cair untuk tanaman</t>
        </is>
      </c>
      <c r="ABC46" s="8" t="n">
        <v>1</v>
      </c>
      <c r="ABD46" s="8" t="n">
        <v>0</v>
      </c>
      <c r="ABE46" s="8" t="n">
        <v>0</v>
      </c>
      <c r="ABF46" s="8" t="n">
        <v>0</v>
      </c>
      <c r="ABG46" s="8" t="n">
        <v>0</v>
      </c>
      <c r="ABH46" s="48" t="n"/>
      <c r="ABI46" s="48" t="n"/>
      <c r="ABJ46" s="48" t="n"/>
      <c r="ABK46" s="48" t="n"/>
      <c r="ABL46" s="48" t="n"/>
      <c r="ABM46" s="48" t="n"/>
      <c r="ABN46" s="48" t="n"/>
      <c r="ABO46" s="48" t="n"/>
      <c r="ABP46" s="48" t="n"/>
      <c r="ABQ46" s="11" t="inlineStr">
        <is>
          <t>Rumput</t>
        </is>
      </c>
      <c r="ABR46" s="48" t="inlineStr">
        <is>
          <t>Sering ( 1 minggu 2 kali)</t>
        </is>
      </c>
      <c r="ABS46" s="8" t="n">
        <v>3000</v>
      </c>
      <c r="ABT46" s="8" t="n">
        <v>300</v>
      </c>
      <c r="ABU46" s="8" t="n">
        <v>50</v>
      </c>
      <c r="ABV46" s="8" t="n">
        <v>50</v>
      </c>
      <c r="ABW46" s="48" t="inlineStr">
        <is>
          <t>Urea</t>
        </is>
      </c>
      <c r="ABX46" s="48" t="n"/>
      <c r="ABY46" s="8" t="n">
        <v>40</v>
      </c>
      <c r="ABZ46" s="8" t="n">
        <v>4000</v>
      </c>
      <c r="ACA46" s="8" t="n">
        <v>10</v>
      </c>
      <c r="ACB46" s="8" t="n">
        <v>4000</v>
      </c>
      <c r="ACC46" s="8" t="n">
        <v>500</v>
      </c>
      <c r="ACD46" s="8" t="n">
        <v>550</v>
      </c>
      <c r="ACE46" s="48" t="inlineStr">
        <is>
          <t>Ya</t>
        </is>
      </c>
      <c r="ACF46" s="48" t="inlineStr">
        <is>
          <t>Cukup meningkat</t>
        </is>
      </c>
      <c r="ACG46" s="48" t="inlineStr">
        <is>
          <t>Cukup meningkat</t>
        </is>
      </c>
      <c r="ACH46" s="48" t="inlineStr">
        <is>
          <t>Menurun</t>
        </is>
      </c>
      <c r="ACI46" s="48" t="n"/>
      <c r="ACJ46" s="48" t="n"/>
      <c r="ACK46" s="48" t="inlineStr">
        <is>
          <t>Tidak memiliki tempat untuk menyimpan Tidak punya waktu mengumpulkannya</t>
        </is>
      </c>
      <c r="ACL46" s="8" t="n">
        <v>0</v>
      </c>
      <c r="ACM46" s="8" t="n">
        <v>1</v>
      </c>
      <c r="ACN46" s="8" t="n">
        <v>1</v>
      </c>
      <c r="ACO46" s="8" t="n">
        <v>0</v>
      </c>
      <c r="ACP46" s="8" t="n">
        <v>0</v>
      </c>
      <c r="ACQ46" s="8" t="n">
        <v>0</v>
      </c>
      <c r="ACR46" s="8" t="n">
        <v>0</v>
      </c>
      <c r="ACS46" s="48" t="n"/>
      <c r="ACT46" s="48" t="inlineStr">
        <is>
          <t>tidak</t>
        </is>
      </c>
      <c r="ACU46" s="48" t="inlineStr">
        <is>
          <t>Manfaat cukup signifikan, terasa di kehidupan sehari-hari</t>
        </is>
      </c>
      <c r="ACV46" s="48" t="inlineStr">
        <is>
          <t>Bertambah</t>
        </is>
      </c>
      <c r="ACW46" s="48" t="inlineStr">
        <is>
          <t>Anggota keluarga - Perempuan dewasa</t>
        </is>
      </c>
      <c r="ACX46" s="48" t="inlineStr">
        <is>
          <t>Setuju</t>
        </is>
      </c>
      <c r="ACY46" s="48" t="inlineStr">
        <is>
          <t>Anggota keluarga - Laki-laki dewasa Anggota keluarga - Perempuan dewasa</t>
        </is>
      </c>
      <c r="ACZ46" s="8" t="n">
        <v>1</v>
      </c>
      <c r="ADA46" s="8" t="n">
        <v>1</v>
      </c>
      <c r="ADB46" s="8" t="n">
        <v>0</v>
      </c>
      <c r="ADC46" s="8" t="n">
        <v>0</v>
      </c>
      <c r="ADD46" s="48" t="inlineStr">
        <is>
          <t>Sangat puas</t>
        </is>
      </c>
      <c r="ADE46" s="48" t="inlineStr">
        <is>
          <t>Sangat puas</t>
        </is>
      </c>
      <c r="ADF46" s="48" t="inlineStr">
        <is>
          <t>Sangat puas</t>
        </is>
      </c>
      <c r="ADG46" s="48" t="inlineStr">
        <is>
          <t>Sangat puas</t>
        </is>
      </c>
      <c r="ADH46" s="48" t="inlineStr">
        <is>
          <t>Tidak</t>
        </is>
      </c>
      <c r="ADI46" s="48" t="n"/>
      <c r="ADJ46" s="48" t="inlineStr">
        <is>
          <t>Sangat puas</t>
        </is>
      </c>
      <c r="ADK46" s="48" t="n"/>
      <c r="ADL46" s="48" t="n"/>
      <c r="ADM46" s="48" t="n"/>
      <c r="ADN46" s="48" t="n"/>
      <c r="ADO46" s="48" t="n"/>
      <c r="ADP46" s="48" t="n"/>
      <c r="ADQ46" s="48" t="n"/>
      <c r="ADR46" s="48" t="n"/>
      <c r="ADS46" s="48" t="n"/>
      <c r="ADT46" s="48" t="n"/>
      <c r="ADU46" s="48" t="inlineStr">
        <is>
          <t>Menghubungi CPO atau pendamping</t>
        </is>
      </c>
      <c r="ADV46" s="8" t="n">
        <v>0</v>
      </c>
      <c r="ADW46" s="8" t="n">
        <v>0</v>
      </c>
      <c r="ADX46" s="8" t="n">
        <v>0</v>
      </c>
      <c r="ADY46" s="8" t="n">
        <v>0</v>
      </c>
      <c r="ADZ46" s="8" t="n">
        <v>1</v>
      </c>
      <c r="AEA46" s="8" t="n">
        <v>0</v>
      </c>
      <c r="AEB46" s="8" t="n">
        <v>0</v>
      </c>
      <c r="AEC46" s="8" t="n">
        <v>0</v>
      </c>
      <c r="AED46" s="12" t="n"/>
      <c r="AEE46" s="17" t="inlineStr">
        <is>
          <t>Laki-laki dewasa</t>
        </is>
      </c>
      <c r="AEF46" s="48" t="n"/>
      <c r="AEG46" s="17" t="inlineStr">
        <is>
          <t>Menelepon atau WA langsung</t>
        </is>
      </c>
      <c r="AEH46" s="48" t="n"/>
      <c r="AEI46" s="11" t="inlineStr">
        <is>
          <t>Puas</t>
        </is>
      </c>
      <c r="AEJ46" s="48" t="inlineStr">
        <is>
          <t>Ya, selalu</t>
        </is>
      </c>
      <c r="AEK46"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EL46" s="18" t="n">
        <v>1</v>
      </c>
      <c r="AEM46" s="18" t="n">
        <v>1</v>
      </c>
      <c r="AEN46" s="18" t="n">
        <v>1</v>
      </c>
      <c r="AEO46" s="18" t="n">
        <v>1</v>
      </c>
      <c r="AEP46" s="18" t="n">
        <v>1</v>
      </c>
      <c r="AEQ46" s="18" t="n">
        <v>1</v>
      </c>
      <c r="AER46" s="18" t="n">
        <v>1</v>
      </c>
      <c r="AES46" s="18" t="n">
        <v>1</v>
      </c>
      <c r="AET46" s="18" t="n">
        <v>0</v>
      </c>
      <c r="AEU46" s="18" t="n">
        <v>0</v>
      </c>
      <c r="AEV46" s="18" t="n">
        <v>0</v>
      </c>
      <c r="AEW46" s="18" t="n">
        <v>0</v>
      </c>
      <c r="AEX46" s="48" t="n"/>
      <c r="AEY46" s="48" t="inlineStr">
        <is>
          <t>Memasak lebih aman</t>
        </is>
      </c>
      <c r="AEZ46" s="48" t="n"/>
      <c r="AFA46" s="48" t="inlineStr">
        <is>
          <t>Pemerintah daerah</t>
        </is>
      </c>
      <c r="AFB46" s="48" t="n"/>
      <c r="AFC46" s="48" t="inlineStr">
        <is>
          <t>WhatsApp Image 2026-02-06 at 20.21.44-20_9_47.jpeg</t>
        </is>
      </c>
      <c r="AFD46" s="16" t="inlineStr">
        <is>
          <t>https://kf.kobotoolbox.org/api/v2/assets/avstPQqLr3Ab3ZdcVTXZ6f/data/667233389/attachments/att9uZivzemxs5gCaQQBsxed/</t>
        </is>
      </c>
      <c r="AFE46" s="48" t="inlineStr">
        <is>
          <t>WhatsApp Image 2026-02-06 at 20.21.45-20_9_57.jpeg</t>
        </is>
      </c>
      <c r="AFF46" s="16" t="inlineStr">
        <is>
          <t>https://kf.kobotoolbox.org/api/v2/assets/avstPQqLr3Ab3ZdcVTXZ6f/data/667233389/attachments/attyg7HC4aDTdQxvJM9Znsyf/</t>
        </is>
      </c>
      <c r="AFG46" s="48" t="inlineStr">
        <is>
          <t>manto</t>
        </is>
      </c>
      <c r="AFH46" s="48" t="n"/>
      <c r="AFI46" s="48" t="n"/>
    </row>
    <row r="47">
      <c r="A47" s="6" t="n">
        <v>46062</v>
      </c>
      <c r="B47" s="6" t="n">
        <v>46062</v>
      </c>
      <c r="C47" s="48" t="inlineStr">
        <is>
          <t>Marmanto</t>
        </is>
      </c>
      <c r="D47" s="48" t="inlineStr">
        <is>
          <t>Suryadi</t>
        </is>
      </c>
      <c r="E47" s="8" t="n">
        <v>6285701460813</v>
      </c>
      <c r="F47" s="48" t="n"/>
      <c r="G47" s="8" t="n">
        <v>-7.232807988</v>
      </c>
      <c r="H47" s="8" t="n">
        <v>110.291011</v>
      </c>
      <c r="I47" s="48" t="n"/>
      <c r="J47" s="8" t="n">
        <v>4.9</v>
      </c>
      <c r="K47" s="48" t="n"/>
      <c r="L47" s="48" t="n"/>
      <c r="M47" s="8" t="n">
        <v>-7.2327546</v>
      </c>
      <c r="N47" s="8" t="n">
        <v>110.291009</v>
      </c>
      <c r="O47" s="48" t="n"/>
      <c r="P47" s="8" t="n">
        <v>4.47</v>
      </c>
      <c r="Q47" s="48" t="n"/>
      <c r="R47" s="48" t="inlineStr">
        <is>
          <t>Jawa Tengah</t>
        </is>
      </c>
      <c r="S47" s="48" t="n"/>
      <c r="T47" s="48" t="n"/>
      <c r="U47" s="48" t="n"/>
      <c r="V47" s="48" t="n"/>
      <c r="W47" s="48" t="n"/>
      <c r="X47" s="48" t="n"/>
      <c r="Y47" s="48" t="n"/>
      <c r="Z47" s="48" t="n"/>
      <c r="AA47" s="48" t="n"/>
      <c r="AB47" s="48" t="n"/>
      <c r="AC47" s="48" t="inlineStr">
        <is>
          <t>Semarang</t>
        </is>
      </c>
      <c r="AD47" s="48" t="inlineStr">
        <is>
          <t>Getasan</t>
        </is>
      </c>
      <c r="AE47" s="48" t="inlineStr">
        <is>
          <t>Jetak</t>
        </is>
      </c>
      <c r="AF47" s="48" t="inlineStr">
        <is>
          <t>SION</t>
        </is>
      </c>
      <c r="AG47" s="48" t="inlineStr">
        <is>
          <t>ONP0251</t>
        </is>
      </c>
      <c r="AH47" s="8" t="n">
        <v>3</v>
      </c>
      <c r="AI47" s="48" t="inlineStr">
        <is>
          <t>VPA2</t>
        </is>
      </c>
      <c r="AJ47" s="48" t="inlineStr">
        <is>
          <t>Aktif</t>
        </is>
      </c>
      <c r="AK47" s="8" t="n">
        <v>30</v>
      </c>
      <c r="AL47" s="48" t="inlineStr">
        <is>
          <t>Laki-laki</t>
        </is>
      </c>
      <c r="AM47" s="48" t="inlineStr">
        <is>
          <t>Sudah menikah</t>
        </is>
      </c>
      <c r="AN47" s="48" t="inlineStr">
        <is>
          <t>SMP/Sederajat</t>
        </is>
      </c>
      <c r="AO47" s="48" t="inlineStr">
        <is>
          <t>Peternak</t>
        </is>
      </c>
      <c r="AP47" s="8" t="n">
        <v>0</v>
      </c>
      <c r="AQ47" s="8" t="n">
        <v>1</v>
      </c>
      <c r="AR47" s="8" t="n">
        <v>0</v>
      </c>
      <c r="AS47" s="8" t="n">
        <v>0</v>
      </c>
      <c r="AT47" s="8" t="n">
        <v>0</v>
      </c>
      <c r="AU47" s="8" t="n">
        <v>0</v>
      </c>
      <c r="AV47" s="8" t="n">
        <v>0</v>
      </c>
      <c r="AW47" s="8" t="n">
        <v>0</v>
      </c>
      <c r="AX47" s="48" t="n"/>
      <c r="AY47" s="48" t="inlineStr">
        <is>
          <t>Petani Wiraswasta</t>
        </is>
      </c>
      <c r="AZ47" s="8" t="n">
        <v>1</v>
      </c>
      <c r="BA47" s="8" t="n">
        <v>0</v>
      </c>
      <c r="BB47" s="8" t="n">
        <v>0</v>
      </c>
      <c r="BC47" s="8" t="n">
        <v>1</v>
      </c>
      <c r="BD47" s="8" t="n">
        <v>0</v>
      </c>
      <c r="BE47" s="8" t="n">
        <v>0</v>
      </c>
      <c r="BF47" s="8" t="n">
        <v>0</v>
      </c>
      <c r="BG47" s="8" t="n">
        <v>0</v>
      </c>
      <c r="BH47" s="48" t="n"/>
      <c r="BI47" s="48" t="inlineStr">
        <is>
          <t>Rp2.500.000 - Rp3.500.000</t>
        </is>
      </c>
      <c r="BJ47" s="8" t="n">
        <v>1</v>
      </c>
      <c r="BK47" s="8" t="n">
        <v>2</v>
      </c>
      <c r="BL47" s="8" t="n">
        <v>1</v>
      </c>
      <c r="BM47" s="8" t="n">
        <v>0</v>
      </c>
      <c r="BN47" s="48" t="inlineStr">
        <is>
          <t>Milik sendiri</t>
        </is>
      </c>
      <c r="BO47" s="48" t="inlineStr">
        <is>
          <t>Permanen (dinding bata dan semen)</t>
        </is>
      </c>
      <c r="BP47" s="8" t="n">
        <v>1</v>
      </c>
      <c r="BQ47" s="8" t="n">
        <v>0</v>
      </c>
      <c r="BR47" s="8" t="n">
        <v>0</v>
      </c>
      <c r="BS47" s="8" t="n">
        <v>0</v>
      </c>
      <c r="BT47" s="8" t="n">
        <v>0</v>
      </c>
      <c r="BU47" s="48" t="n"/>
      <c r="BV47" s="48" t="inlineStr">
        <is>
          <t>Keramik/ubin</t>
        </is>
      </c>
      <c r="BW47" s="8" t="n">
        <v>0</v>
      </c>
      <c r="BX47" s="8" t="n">
        <v>0</v>
      </c>
      <c r="BY47" s="8" t="n">
        <v>1</v>
      </c>
      <c r="BZ47" s="8" t="n">
        <v>0</v>
      </c>
      <c r="CA47" s="8" t="n">
        <v>0</v>
      </c>
      <c r="CB47" s="48" t="n"/>
      <c r="CC47" s="48" t="inlineStr">
        <is>
          <t>Genting</t>
        </is>
      </c>
      <c r="CD47" s="8" t="n">
        <v>0</v>
      </c>
      <c r="CE47" s="8" t="n">
        <v>0</v>
      </c>
      <c r="CF47" s="8" t="n">
        <v>0</v>
      </c>
      <c r="CG47" s="8" t="n">
        <v>0</v>
      </c>
      <c r="CH47" s="8" t="n">
        <v>0</v>
      </c>
      <c r="CI47" s="8" t="n">
        <v>1</v>
      </c>
      <c r="CJ47" s="8" t="n">
        <v>0</v>
      </c>
      <c r="CK47" s="48" t="n"/>
      <c r="CL47" s="48" t="inlineStr">
        <is>
          <t>Ya</t>
        </is>
      </c>
      <c r="CM47" s="8" t="n">
        <v>2023</v>
      </c>
      <c r="CN47" s="48" t="inlineStr">
        <is>
          <t>Fixed-Dome (Kubah Tetap)</t>
        </is>
      </c>
      <c r="CO47" s="48" t="inlineStr">
        <is>
          <t>6 m³ (4-5 ekor sapi, ±5 jam memasak/hari, ±50 kg</t>
        </is>
      </c>
      <c r="CP47" s="48" t="inlineStr">
        <is>
          <t>Anggota keluarga - laki-laki</t>
        </is>
      </c>
      <c r="CQ47" s="8" t="n">
        <v>0</v>
      </c>
      <c r="CR47" s="8" t="n">
        <v>0</v>
      </c>
      <c r="CS47" s="8" t="n">
        <v>0</v>
      </c>
      <c r="CT47" s="8" t="n">
        <v>0</v>
      </c>
      <c r="CU47" s="10" t="n">
        <v>1</v>
      </c>
      <c r="CV47" s="10" t="n">
        <v>0</v>
      </c>
      <c r="CW47" s="10" t="n">
        <v>0</v>
      </c>
      <c r="CX47" s="8" t="n">
        <v>0</v>
      </c>
      <c r="CY47" s="48" t="inlineStr">
        <is>
          <t>Anggota keluarga - laki-laki</t>
        </is>
      </c>
      <c r="CZ47" s="8" t="n">
        <v>1</v>
      </c>
      <c r="DA47" s="8" t="n">
        <v>0</v>
      </c>
      <c r="DB47" s="8" t="n">
        <v>0</v>
      </c>
      <c r="DC47" s="48" t="n"/>
      <c r="DD47" s="48" t="inlineStr">
        <is>
          <t>Anggota keluarga - laki-laki CPO atau pendamping</t>
        </is>
      </c>
      <c r="DE47" s="8" t="n">
        <v>1</v>
      </c>
      <c r="DF47" s="8" t="n">
        <v>0</v>
      </c>
      <c r="DG47" s="8" t="n">
        <v>1</v>
      </c>
      <c r="DH47" s="8" t="n">
        <v>0</v>
      </c>
      <c r="DI47" s="48" t="n"/>
      <c r="DJ47" s="48" t="inlineStr">
        <is>
          <t>Anggota keluarga - laki-laki CPO atau pendamping</t>
        </is>
      </c>
      <c r="DK47" s="8" t="n">
        <v>1</v>
      </c>
      <c r="DL47" s="8" t="n">
        <v>0</v>
      </c>
      <c r="DM47" s="8" t="n">
        <v>1</v>
      </c>
      <c r="DN47" s="8" t="n">
        <v>0</v>
      </c>
      <c r="DO47" s="48" t="n"/>
      <c r="DP47" s="8" t="n">
        <v>1</v>
      </c>
      <c r="DQ47" s="8" t="n">
        <v>0</v>
      </c>
      <c r="DR47" s="8" t="n">
        <v>0</v>
      </c>
      <c r="DS47" s="48" t="n"/>
      <c r="DT47" s="48" t="n"/>
      <c r="DU47" s="48" t="n"/>
      <c r="DV47" s="48" t="inlineStr">
        <is>
          <t>Ya</t>
        </is>
      </c>
      <c r="DW47" s="48" t="n"/>
      <c r="DX47" s="48" t="n"/>
      <c r="DY47" s="48" t="n"/>
      <c r="DZ47" s="48" t="n"/>
      <c r="EA47" s="48" t="n"/>
      <c r="EB47" s="48" t="n"/>
      <c r="EC47" s="48" t="n"/>
      <c r="ED47" s="48" t="n"/>
      <c r="EE47" s="48" t="n"/>
      <c r="EF47" s="48" t="n"/>
      <c r="EG47" s="48" t="n"/>
      <c r="EH47" s="48" t="n"/>
      <c r="EI47" s="48" t="inlineStr">
        <is>
          <t>Tidak ada masalah</t>
        </is>
      </c>
      <c r="EJ47" s="8" t="n">
        <v>0</v>
      </c>
      <c r="EK47" s="8" t="n">
        <v>0</v>
      </c>
      <c r="EL47" s="8" t="n">
        <v>0</v>
      </c>
      <c r="EM47" s="8" t="n">
        <v>1</v>
      </c>
      <c r="EN47" s="8" t="n">
        <v>0</v>
      </c>
      <c r="EO47" s="11" t="n"/>
      <c r="EP47" s="48" t="inlineStr">
        <is>
          <t>Ya, cukup jelas dan mudah diikuti</t>
        </is>
      </c>
      <c r="EQ47" s="48" t="inlineStr">
        <is>
          <t>Pelatihan</t>
        </is>
      </c>
      <c r="ER47" s="48" t="inlineStr">
        <is>
          <t>CPO atau pendamping</t>
        </is>
      </c>
      <c r="ES47" s="8" t="n">
        <v>1</v>
      </c>
      <c r="ET47" s="8" t="n">
        <v>0</v>
      </c>
      <c r="EU47" s="8" t="n">
        <v>0</v>
      </c>
      <c r="EV47" s="8" t="n">
        <v>0</v>
      </c>
      <c r="EW47" s="48" t="n"/>
      <c r="EX47" s="48" t="inlineStr">
        <is>
          <t>Anggota keluarga - Laki-laki</t>
        </is>
      </c>
      <c r="EY47" s="8" t="n">
        <v>1</v>
      </c>
      <c r="EZ47" s="8" t="n">
        <v>0</v>
      </c>
      <c r="FA47" s="8" t="n">
        <v>0</v>
      </c>
      <c r="FB47" s="48" t="n"/>
      <c r="FC47" s="48" t="inlineStr">
        <is>
          <t>Setiap hari</t>
        </is>
      </c>
      <c r="FD47" s="48" t="n"/>
      <c r="FE47" s="48" t="inlineStr">
        <is>
          <t>Mengetahui</t>
        </is>
      </c>
      <c r="FF47" s="48" t="inlineStr">
        <is>
          <t>Selalu (setiap hari)</t>
        </is>
      </c>
      <c r="FG47" s="48" t="inlineStr">
        <is>
          <t>Mengetahui</t>
        </is>
      </c>
      <c r="FH47" s="48" t="inlineStr">
        <is>
          <t>Selalu (setiap hari)</t>
        </is>
      </c>
      <c r="FI47" s="48" t="inlineStr">
        <is>
          <t>Mengetahui</t>
        </is>
      </c>
      <c r="FJ47" s="48" t="inlineStr">
        <is>
          <t>Selalu (setiap hari)</t>
        </is>
      </c>
      <c r="FK47" s="48" t="inlineStr">
        <is>
          <t>Mengetahui</t>
        </is>
      </c>
      <c r="FL47" s="48" t="inlineStr">
        <is>
          <t>Cukup sering (2 minggu sekali)</t>
        </is>
      </c>
      <c r="FM47" s="48" t="inlineStr">
        <is>
          <t>Mengetahui</t>
        </is>
      </c>
      <c r="FN47" s="48" t="inlineStr">
        <is>
          <t>Jarang (setiap bulan atau lebih)</t>
        </is>
      </c>
      <c r="FO47" s="48" t="inlineStr">
        <is>
          <t>Mengetahui</t>
        </is>
      </c>
      <c r="FP47" s="48" t="inlineStr">
        <is>
          <t>Cukup sering (2 minggu sekali)</t>
        </is>
      </c>
      <c r="FQ47" s="48" t="inlineStr">
        <is>
          <t>Mengetahui</t>
        </is>
      </c>
      <c r="FR47" s="48" t="inlineStr">
        <is>
          <t>Ya</t>
        </is>
      </c>
      <c r="FS47" s="48" t="inlineStr">
        <is>
          <t>Mengetahui</t>
        </is>
      </c>
      <c r="FT47" s="48" t="inlineStr">
        <is>
          <t>Ya, selalu</t>
        </is>
      </c>
      <c r="FU47" s="48" t="inlineStr">
        <is>
          <t>Laki-laki dewasa Perempuan dewasa</t>
        </is>
      </c>
      <c r="FV47" s="8" t="n">
        <v>1</v>
      </c>
      <c r="FW47" s="8" t="n">
        <v>1</v>
      </c>
      <c r="FX47" s="8" t="n">
        <v>0</v>
      </c>
      <c r="FY47" s="8" t="n">
        <v>0</v>
      </c>
      <c r="FZ47" s="48" t="inlineStr">
        <is>
          <t>Sangat memahami</t>
        </is>
      </c>
      <c r="GA47" s="48" t="inlineStr">
        <is>
          <t>CPO</t>
        </is>
      </c>
      <c r="GB47" s="8" t="n">
        <v>1</v>
      </c>
      <c r="GC47" s="8" t="n">
        <v>0</v>
      </c>
      <c r="GD47" s="8" t="n">
        <v>0</v>
      </c>
      <c r="GE47" s="8" t="n">
        <v>0</v>
      </c>
      <c r="GF47" s="48" t="n"/>
      <c r="GG47" s="48" t="inlineStr">
        <is>
          <t>Sering</t>
        </is>
      </c>
      <c r="GH47" s="48" t="inlineStr">
        <is>
          <t>Ya</t>
        </is>
      </c>
      <c r="GI47" s="48" t="inlineStr">
        <is>
          <t>Tetangga</t>
        </is>
      </c>
      <c r="GJ47" s="8" t="n">
        <v>1</v>
      </c>
      <c r="GK47" s="8" t="n">
        <v>0</v>
      </c>
      <c r="GL47" s="8" t="n">
        <v>0</v>
      </c>
      <c r="GM47" s="8" t="n">
        <v>0</v>
      </c>
      <c r="GN47" s="48" t="n"/>
      <c r="GO47" s="8" t="n">
        <v>9</v>
      </c>
      <c r="GP47" s="48" t="inlineStr">
        <is>
          <t>Penuh (100%)</t>
        </is>
      </c>
      <c r="GQ47" s="48" t="inlineStr">
        <is>
          <t>Kayu bakar LPG</t>
        </is>
      </c>
      <c r="GR47" s="8" t="n">
        <v>1</v>
      </c>
      <c r="GS47" s="8" t="n">
        <v>1</v>
      </c>
      <c r="GT47" s="8" t="n">
        <v>0</v>
      </c>
      <c r="GU47" s="8" t="n">
        <v>0</v>
      </c>
      <c r="GV47" s="8" t="n">
        <v>0</v>
      </c>
      <c r="GW47" s="8" t="n">
        <v>0</v>
      </c>
      <c r="GX47" s="8" t="n">
        <v>0</v>
      </c>
      <c r="GY47" s="48" t="n"/>
      <c r="GZ47" s="48" t="inlineStr">
        <is>
          <t>Ya</t>
        </is>
      </c>
      <c r="HA47" s="8" t="n">
        <v>10</v>
      </c>
      <c r="HB47" s="8" t="n">
        <v>100000</v>
      </c>
      <c r="HC47" s="8" t="n">
        <v>5</v>
      </c>
      <c r="HD47" s="8" t="n">
        <v>50000</v>
      </c>
      <c r="HE47" s="8" t="n">
        <v>12</v>
      </c>
      <c r="HF47" s="8" t="n">
        <v>100000</v>
      </c>
      <c r="HG47" s="8" t="n">
        <v>3</v>
      </c>
      <c r="HH47" s="8" t="n">
        <v>25000</v>
      </c>
      <c r="HI47" s="48" t="n"/>
      <c r="HJ47" s="48" t="n"/>
      <c r="HK47" s="48" t="n"/>
      <c r="HL47" s="48" t="n"/>
      <c r="HM47" s="48" t="n"/>
      <c r="HN47" s="48" t="n"/>
      <c r="HO47" s="48" t="n"/>
      <c r="HP47" s="48" t="n"/>
      <c r="HQ47" s="48" t="n"/>
      <c r="HR47" s="48" t="n"/>
      <c r="HS47" s="48" t="n"/>
      <c r="HT47" s="48" t="n"/>
      <c r="HU47" s="48" t="n"/>
      <c r="HV47" s="48" t="n"/>
      <c r="HW47" s="48" t="n"/>
      <c r="HX47" s="48" t="n"/>
      <c r="HY47" s="8" t="n">
        <v>5</v>
      </c>
      <c r="HZ47" s="8" t="n">
        <v>50000</v>
      </c>
      <c r="IA47" s="8" t="n">
        <v>9</v>
      </c>
      <c r="IB47" s="8" t="n">
        <v>75000</v>
      </c>
      <c r="IC47" s="48" t="n"/>
      <c r="ID47" s="48" t="n"/>
      <c r="IE47" s="48" t="n"/>
      <c r="IF47" s="48" t="n"/>
      <c r="IG47" s="48" t="n"/>
      <c r="IH47" s="48" t="n"/>
      <c r="II47" s="48" t="n"/>
      <c r="IJ47" s="48" t="n"/>
      <c r="IK47" s="48" t="inlineStr">
        <is>
          <t>50-65 kg</t>
        </is>
      </c>
      <c r="IL47" s="48" t="inlineStr">
        <is>
          <t>3-5 jam</t>
        </is>
      </c>
      <c r="IM47" s="48" t="inlineStr">
        <is>
          <t>Ya</t>
        </is>
      </c>
      <c r="IN47" s="48" t="inlineStr">
        <is>
          <t>Tidak</t>
        </is>
      </c>
      <c r="IO47" s="48" t="inlineStr">
        <is>
          <t>Lebih bersih</t>
        </is>
      </c>
      <c r="IP47" s="48" t="n"/>
      <c r="IQ47" s="48" t="inlineStr">
        <is>
          <t>Tidak pernah</t>
        </is>
      </c>
      <c r="IR47" s="48" t="n"/>
      <c r="IS47" s="48" t="n"/>
      <c r="IT47" s="48" t="n"/>
      <c r="IU47" s="48" t="n"/>
      <c r="IV47" s="48" t="n"/>
      <c r="IW47" s="48" t="n"/>
      <c r="IX47" s="48" t="n"/>
      <c r="IY47" s="48" t="n"/>
      <c r="IZ47" s="48" t="inlineStr">
        <is>
          <t>Tidak pernah</t>
        </is>
      </c>
      <c r="JA47" s="48" t="n"/>
      <c r="JB47" s="48" t="n"/>
      <c r="JC47" s="48" t="n"/>
      <c r="JD47" s="48" t="n"/>
      <c r="JE47" s="48" t="n"/>
      <c r="JF47" s="48" t="n"/>
      <c r="JG47" s="48" t="n"/>
      <c r="JH47" s="48" t="n"/>
      <c r="JI47" s="48" t="inlineStr">
        <is>
          <t>Tidak pernah</t>
        </is>
      </c>
      <c r="JJ47" s="48" t="n"/>
      <c r="JK47" s="48" t="n"/>
      <c r="JL47" s="48" t="n"/>
      <c r="JM47" s="48" t="n"/>
      <c r="JN47" s="48" t="n"/>
      <c r="JO47" s="48" t="n"/>
      <c r="JP47" s="48" t="n"/>
      <c r="JQ47" s="48" t="n"/>
      <c r="JR47" s="48" t="inlineStr">
        <is>
          <t>Tidak pernah</t>
        </is>
      </c>
      <c r="JS47" s="48" t="n"/>
      <c r="JT47" s="48" t="n"/>
      <c r="JU47" s="48" t="n"/>
      <c r="JV47" s="48" t="n"/>
      <c r="JW47" s="48" t="n"/>
      <c r="JX47" s="48" t="n"/>
      <c r="JY47" s="48" t="n"/>
      <c r="JZ47" s="48" t="n"/>
      <c r="KA47" s="48" t="inlineStr">
        <is>
          <t>Tidak pernah</t>
        </is>
      </c>
      <c r="KB47" s="48" t="n"/>
      <c r="KC47" s="48" t="n"/>
      <c r="KD47" s="48" t="n"/>
      <c r="KE47" s="48" t="n"/>
      <c r="KF47" s="48" t="n"/>
      <c r="KG47" s="48" t="n"/>
      <c r="KH47" s="48" t="n"/>
      <c r="KI47" s="48" t="n"/>
      <c r="KJ47" s="48" t="inlineStr">
        <is>
          <t>Tidak pernah</t>
        </is>
      </c>
      <c r="KK47" s="48" t="n"/>
      <c r="KL47" s="48" t="n"/>
      <c r="KM47" s="48" t="n"/>
      <c r="KN47" s="48" t="n"/>
      <c r="KO47" s="48" t="n"/>
      <c r="KP47" s="48" t="n"/>
      <c r="KQ47" s="48" t="n"/>
      <c r="KR47" s="48" t="n"/>
      <c r="KS47" s="48" t="inlineStr">
        <is>
          <t>Cukup membaik</t>
        </is>
      </c>
      <c r="KT47" s="48" t="inlineStr">
        <is>
          <t>0-1 kali</t>
        </is>
      </c>
      <c r="KU47" s="48" t="inlineStr">
        <is>
          <t>0-1 kali</t>
        </is>
      </c>
      <c r="KV47" s="48" t="inlineStr">
        <is>
          <t>Tidak ada</t>
        </is>
      </c>
      <c r="KW47" s="8" t="n">
        <v>0</v>
      </c>
      <c r="KX47" s="8" t="n">
        <v>0</v>
      </c>
      <c r="KY47" s="8" t="n">
        <v>0</v>
      </c>
      <c r="KZ47" s="8" t="n">
        <v>1</v>
      </c>
      <c r="LA47" s="48" t="inlineStr">
        <is>
          <t>Cukup membaik</t>
        </is>
      </c>
      <c r="LB47" s="48" t="inlineStr">
        <is>
          <t>Cukup membaik</t>
        </is>
      </c>
      <c r="LC47" s="8" t="n">
        <v>3</v>
      </c>
      <c r="LD47" s="8" t="n">
        <v>3</v>
      </c>
      <c r="LE47" s="8" t="n">
        <v>0</v>
      </c>
      <c r="LF47" s="8" t="n">
        <v>0</v>
      </c>
      <c r="LG47" s="48" t="inlineStr">
        <is>
          <t>Ya</t>
        </is>
      </c>
      <c r="LH47" s="8" t="n">
        <v>100000</v>
      </c>
      <c r="LI47" s="48" t="n"/>
      <c r="LJ47" s="48" t="inlineStr">
        <is>
          <t>Kebutuhan rumah tangga</t>
        </is>
      </c>
      <c r="LK47" s="8" t="n">
        <v>0</v>
      </c>
      <c r="LL47" s="8" t="n">
        <v>0</v>
      </c>
      <c r="LM47" s="8" t="n">
        <v>0</v>
      </c>
      <c r="LN47" s="8" t="n">
        <v>0</v>
      </c>
      <c r="LO47" s="8" t="n">
        <v>1</v>
      </c>
      <c r="LP47" s="8" t="n">
        <v>0</v>
      </c>
      <c r="LQ47" s="8" t="n">
        <v>0</v>
      </c>
      <c r="LR47" s="48" t="n"/>
      <c r="LS47" s="8" t="n">
        <v>15</v>
      </c>
      <c r="LT47" s="8" t="n">
        <v>15</v>
      </c>
      <c r="LU47" s="8" t="n">
        <v>0</v>
      </c>
      <c r="LV47" s="8" t="n">
        <v>6</v>
      </c>
      <c r="LW47" s="8" t="n">
        <v>6</v>
      </c>
      <c r="LX47" s="8" t="n">
        <v>0</v>
      </c>
      <c r="LY47" s="8" t="n">
        <v>7</v>
      </c>
      <c r="LZ47" s="8" t="n">
        <v>7</v>
      </c>
      <c r="MA47" s="8" t="n">
        <v>0</v>
      </c>
      <c r="MB47" s="48" t="inlineStr">
        <is>
          <t>Ya</t>
        </is>
      </c>
      <c r="MC47" s="8" t="n">
        <v>30</v>
      </c>
      <c r="MD47" s="8" t="n">
        <v>15</v>
      </c>
      <c r="ME47" s="8" t="n">
        <v>30</v>
      </c>
      <c r="MF47" s="8" t="n">
        <v>15</v>
      </c>
      <c r="MG47" s="8" t="n">
        <v>0</v>
      </c>
      <c r="MH47" s="8" t="n">
        <v>0</v>
      </c>
      <c r="MI47" s="48" t="inlineStr">
        <is>
          <t>Istirahat</t>
        </is>
      </c>
      <c r="MJ47" s="8" t="n">
        <v>0</v>
      </c>
      <c r="MK47" s="8" t="n">
        <v>0</v>
      </c>
      <c r="ML47" s="8" t="n">
        <v>1</v>
      </c>
      <c r="MM47" s="8" t="n">
        <v>0</v>
      </c>
      <c r="MN47" s="8" t="n">
        <v>0</v>
      </c>
      <c r="MO47" s="8" t="n">
        <v>0</v>
      </c>
      <c r="MP47" s="48" t="n"/>
      <c r="MQ47" s="48" t="n"/>
      <c r="MR47" s="48" t="inlineStr">
        <is>
          <t>kumpul keluarga</t>
        </is>
      </c>
      <c r="MS47" s="48" t="n"/>
      <c r="MT47" s="48" t="inlineStr">
        <is>
          <t>santai bersama</t>
        </is>
      </c>
      <c r="MU47" s="48" t="inlineStr">
        <is>
          <t>Tidak</t>
        </is>
      </c>
      <c r="MV47" s="48" t="n"/>
      <c r="MW47" s="48" t="n"/>
      <c r="MX47" s="48" t="n"/>
      <c r="MY47" s="48" t="n"/>
      <c r="MZ47" s="48" t="n"/>
      <c r="NA47" s="48" t="n"/>
      <c r="NB47" s="48" t="n"/>
      <c r="NC47" s="48" t="n"/>
      <c r="ND47" s="48" t="n"/>
      <c r="NE47" s="48" t="n"/>
      <c r="NF47" s="48" t="n"/>
      <c r="NG47" s="48" t="n"/>
      <c r="NH47" s="48" t="n"/>
      <c r="NI47" s="48" t="n"/>
      <c r="NJ47" s="48" t="n"/>
      <c r="NK47" s="48" t="n"/>
      <c r="NL47" s="48" t="inlineStr">
        <is>
          <t>Ya</t>
        </is>
      </c>
      <c r="NM47" s="48" t="inlineStr">
        <is>
          <t>Kombinasi dana mandiri dan dana hibah</t>
        </is>
      </c>
      <c r="NN47" s="48" t="inlineStr">
        <is>
          <t>&gt;11.000.001</t>
        </is>
      </c>
      <c r="NO47" s="48" t="inlineStr">
        <is>
          <t>Pemerintah</t>
        </is>
      </c>
      <c r="NP47" s="48" t="n"/>
      <c r="NQ47" s="48" t="n"/>
      <c r="NR47" s="48" t="n"/>
      <c r="NS47" s="48" t="n"/>
      <c r="NT47" s="48" t="n"/>
      <c r="NU47" s="48" t="n"/>
      <c r="NV47" s="48" t="inlineStr">
        <is>
          <t>Anggota keluarga - Laki-laki dewasa</t>
        </is>
      </c>
      <c r="NW47" s="48" t="n"/>
      <c r="NX47" s="48" t="inlineStr">
        <is>
          <t>Sedikit meningkat</t>
        </is>
      </c>
      <c r="NY47" s="8" t="n">
        <v>40</v>
      </c>
      <c r="NZ47" s="8" t="n">
        <v>20</v>
      </c>
      <c r="OA47" s="8" t="n">
        <v>0</v>
      </c>
      <c r="OB47" s="8" t="n">
        <v>5</v>
      </c>
      <c r="OC47" s="8" t="n">
        <v>5</v>
      </c>
      <c r="OD47" s="8" t="n">
        <v>0</v>
      </c>
      <c r="OE47" s="48" t="inlineStr">
        <is>
          <t>Lebih baik</t>
        </is>
      </c>
      <c r="OF47" s="48" t="inlineStr">
        <is>
          <t>Jauh lebih baik (beda waktu memasak lebih cepat setengah jam atau lebih, ATAU tidak lagi ada rasa/bau makanan yang berubah, ATAU alasan lainnya)</t>
        </is>
      </c>
      <c r="OG47" s="48" t="inlineStr">
        <is>
          <t>Ya</t>
        </is>
      </c>
      <c r="OH47" s="8" t="n">
        <v>0</v>
      </c>
      <c r="OI47" s="8" t="n">
        <v>2</v>
      </c>
      <c r="OJ47" s="8" t="n">
        <v>0</v>
      </c>
      <c r="OK47" s="8" t="n">
        <v>0</v>
      </c>
      <c r="OL47" s="8" t="n">
        <v>0</v>
      </c>
      <c r="OM47" s="8" t="n">
        <v>0</v>
      </c>
      <c r="ON47" s="8" t="n">
        <v>0</v>
      </c>
      <c r="OO47" s="8" t="n">
        <v>0</v>
      </c>
      <c r="OP47" s="48">
        <f>VLOOKUP(AG47,'BUS 2'!$G$1:$CU$424,2,0)</f>
        <v/>
      </c>
      <c r="OQ47" s="8">
        <f>VLOOKUP(AG47,'BUS 2'!$G$1:$CU$424,3,0)</f>
        <v/>
      </c>
      <c r="OR47" s="8">
        <f>VLOOKUP(AG47,'BUS 2'!$G$1:$CU$424,4,0)</f>
        <v/>
      </c>
      <c r="OS47" s="8">
        <f>VLOOKUP(AG47,'BUS 2'!$G$1:$CU$424,5,0)</f>
        <v/>
      </c>
      <c r="OT47" s="8">
        <f>VLOOKUP(AG47,'BUS 2'!$G$1:$CU$424,6,0)</f>
        <v/>
      </c>
      <c r="OU47" s="8">
        <f>VLOOKUP(AG47,'BUS 2'!$G$1:$CU$424,7,0)</f>
        <v/>
      </c>
      <c r="OV47" s="8">
        <f>VLOOKUP(AG47,'BUS 2'!$G$1:$CU$424,8,0)</f>
        <v/>
      </c>
      <c r="OW47" s="8">
        <f>VLOOKUP(AG47,'BUS 2'!$G$1:$CU$424,9,0)</f>
        <v/>
      </c>
      <c r="OX47" s="8">
        <f>VLOOKUP(AG47,'BUS 2'!$G$1:$CU$424,10,0)</f>
        <v/>
      </c>
      <c r="OY47" s="8">
        <f>VLOOKUP(AG47,'BUS 2'!$G$1:$CU$424,11,0)</f>
        <v/>
      </c>
      <c r="OZ47" s="8">
        <f>VLOOKUP(AG47,'BUS 2'!$G$1:$CU$424,12,0)</f>
        <v/>
      </c>
      <c r="PA47" s="8">
        <f>VLOOKUP(AG47,'BUS 2'!$G$1:$CU$424,13,0)</f>
        <v/>
      </c>
      <c r="PB47" s="8">
        <f>VLOOKUP(AG47,'BUS 2'!$G$1:$CU$424,14,0)</f>
        <v/>
      </c>
      <c r="PC47" s="8">
        <f>VLOOKUP(AG47,'BUS 2'!$G$1:$CU$424,15,0)</f>
        <v/>
      </c>
      <c r="PD47" s="8">
        <f>VLOOKUP(AG47,'BUS 2'!$G$1:$CU$424,16,0)</f>
        <v/>
      </c>
      <c r="PE47" s="8">
        <f>VLOOKUP(AG47,'BUS 2'!$G$1:$CU$424,17,0)</f>
        <v/>
      </c>
      <c r="PF47" s="8">
        <f>VLOOKUP(AG47,'BUS 2'!$G$1:$CU$424,18,0)</f>
        <v/>
      </c>
      <c r="PG47" s="8">
        <f>VLOOKUP(AG47,'BUS 2'!$G$1:$CU$424,19,0)</f>
        <v/>
      </c>
      <c r="PH47" s="8">
        <f>VLOOKUP(AG47,'BUS 2'!$G$1:$CU$424,20,0)</f>
        <v/>
      </c>
      <c r="PI47" s="8">
        <f>VLOOKUP(AG47,'BUS 2'!$G$1:$CU$424,21,0)</f>
        <v/>
      </c>
      <c r="PJ47" s="8">
        <f>VLOOKUP(AG47,'BUS 2'!$G$1:$CU$424,22,0)</f>
        <v/>
      </c>
      <c r="PK47" s="8">
        <f>VLOOKUP(AG47,'BUS 2'!$G$1:$CU$424,23,0)</f>
        <v/>
      </c>
      <c r="PL47" s="8">
        <f>VLOOKUP(AG47,'BUS 2'!$G$1:$CU$424,24,0)</f>
        <v/>
      </c>
      <c r="PM47" s="8">
        <f>VLOOKUP(AG47,'BUS 2'!$G$1:$CU$424,25,0)</f>
        <v/>
      </c>
      <c r="PN47" s="8">
        <f>VLOOKUP(AG47,'BUS 2'!$G$1:$CU$424,26,0)</f>
        <v/>
      </c>
      <c r="PO47" s="8">
        <f>VLOOKUP(AG47,'BUS 2'!$G$1:$CU$424,27,0)</f>
        <v/>
      </c>
      <c r="PP47" s="8">
        <f>VLOOKUP(AG47,'BUS 2'!$G$1:$CU$424,28,0)</f>
        <v/>
      </c>
      <c r="PQ47" s="8">
        <f>VLOOKUP(AG47,'BUS 2'!$G$1:$CU$424,29,0)</f>
        <v/>
      </c>
      <c r="PR47" s="8">
        <f>VLOOKUP(AG47,'BUS 2'!$G$1:$CU$424,30,0)</f>
        <v/>
      </c>
      <c r="PS47" s="8">
        <f>VLOOKUP(AG47,'BUS 2'!$G$1:$CU$424,31,0)</f>
        <v/>
      </c>
      <c r="PT47" s="48" t="n"/>
      <c r="PU47" s="48" t="n"/>
      <c r="PV47" s="48" t="n"/>
      <c r="PW47" s="48" t="n"/>
      <c r="PX47" s="48" t="n"/>
      <c r="PY47" s="48" t="n"/>
      <c r="PZ47" s="48" t="n"/>
      <c r="QA47" s="48" t="n"/>
      <c r="QB47" s="48" t="n"/>
      <c r="QC47" s="48" t="n"/>
      <c r="QD47" s="48" t="n"/>
      <c r="QE47" s="48" t="inlineStr">
        <is>
          <t>1-Disebarkan ke lahan terbuka</t>
        </is>
      </c>
      <c r="QF47" s="8" t="n">
        <v>0</v>
      </c>
      <c r="QG47" s="8" t="n">
        <v>0</v>
      </c>
      <c r="QH47" s="8" t="n">
        <v>0</v>
      </c>
      <c r="QI47" s="8" t="n">
        <v>0</v>
      </c>
      <c r="QJ47" s="8" t="n">
        <v>0</v>
      </c>
      <c r="QK47" s="8" t="n">
        <v>1</v>
      </c>
      <c r="QL47" s="8" t="n">
        <v>0</v>
      </c>
      <c r="QM47" s="8" t="n">
        <v>0</v>
      </c>
      <c r="QN47" s="8" t="n">
        <v>0</v>
      </c>
      <c r="QO47" s="48" t="n"/>
      <c r="QP47" s="48" t="n"/>
      <c r="QQ47" s="48" t="n"/>
      <c r="QR47" s="48" t="n"/>
      <c r="QS47" s="48" t="n"/>
      <c r="QT47" s="48" t="n"/>
      <c r="QU47" s="48" t="n"/>
      <c r="QV47" s="48" t="n"/>
      <c r="QW47" s="48" t="n"/>
      <c r="QX47" s="48" t="n"/>
      <c r="QY47" s="48" t="n"/>
      <c r="QZ47" s="48" t="n"/>
      <c r="RA47" s="48" t="n"/>
      <c r="RB47" s="48" t="n"/>
      <c r="RC47" s="48" t="n"/>
      <c r="RD47" s="48" t="n"/>
      <c r="RE47" s="48" t="n"/>
      <c r="RF47" s="48" t="n"/>
      <c r="RG47" s="48" t="n"/>
      <c r="RH47" s="48" t="n"/>
      <c r="RI47" s="48" t="n"/>
      <c r="RJ47" s="48" t="n"/>
      <c r="RK47" s="48" t="n"/>
      <c r="RL47" s="48" t="n"/>
      <c r="RM47" s="48" t="n"/>
      <c r="RN47" s="48" t="n"/>
      <c r="RO47" s="48" t="n"/>
      <c r="RP47" s="48" t="n"/>
      <c r="RQ47" s="48" t="n"/>
      <c r="RR47" s="48" t="n"/>
      <c r="RS47" s="48" t="n"/>
      <c r="RT47" s="48" t="n"/>
      <c r="RU47" s="48" t="n"/>
      <c r="RV47" s="48" t="n"/>
      <c r="RW47" s="48" t="n"/>
      <c r="RX47" s="48" t="n"/>
      <c r="RY47" s="48" t="n"/>
      <c r="RZ47" s="48" t="n"/>
      <c r="SA47" s="48" t="n"/>
      <c r="SB47" s="48" t="n"/>
      <c r="SC47" s="48" t="n"/>
      <c r="SD47" s="48" t="n"/>
      <c r="SE47" s="48" t="n"/>
      <c r="SF47" s="48" t="n"/>
      <c r="SG47" s="48" t="n"/>
      <c r="SH47" s="48" t="n"/>
      <c r="SI47" s="48" t="n"/>
      <c r="SJ47" s="48" t="n"/>
      <c r="SK47" s="48" t="n"/>
      <c r="SL47" s="48" t="n"/>
      <c r="SM47" s="48" t="n"/>
      <c r="SN47" s="48" t="n"/>
      <c r="SO47" s="48" t="n"/>
      <c r="SP47" s="48" t="n"/>
      <c r="SQ47" s="48" t="n"/>
      <c r="SR47" s="48" t="n"/>
      <c r="SS47" s="48" t="n"/>
      <c r="ST47" s="48" t="n"/>
      <c r="SU47" s="48" t="n"/>
      <c r="SV47" s="48" t="n"/>
      <c r="SW47" s="48" t="n"/>
      <c r="SX47" s="48" t="n"/>
      <c r="SY47" s="8">
        <f>VLOOKUP(AG47,'BUS 2'!$G$1:$CU$424,33,0)</f>
        <v/>
      </c>
      <c r="SZ47" s="48">
        <f>VLOOKUP(AG47,'BUS 2'!$G$1:$CU$424,34,0)</f>
        <v/>
      </c>
      <c r="TA47" s="48">
        <f>VLOOKUP(AG47,'BUS 2'!$G$1:$CU$424,35,0)</f>
        <v/>
      </c>
      <c r="TB47" s="48">
        <f>VLOOKUP(AG47,'BUS 2'!$G$1:$CU$424,36,0)</f>
        <v/>
      </c>
      <c r="TC47" s="48">
        <f>VLOOKUP(AG47,'BUS 2'!$G$1:$CU$424,37,0)</f>
        <v/>
      </c>
      <c r="TD47" s="48">
        <f>VLOOKUP(AG47,'BUS 2'!$G$1:$CU$424,38,0)</f>
        <v/>
      </c>
      <c r="TE47" s="48">
        <f>VLOOKUP(AG47,'BUS 2'!$G$1:$CU$424,39,0)</f>
        <v/>
      </c>
      <c r="TF47" s="48">
        <f>VLOOKUP(AG47,'BUS 2'!$G$1:$CU$424,40,0)</f>
        <v/>
      </c>
      <c r="TG47" s="8">
        <f>VLOOKUP(AG47,'BUS 2'!$G$1:$CU$424,42,0)</f>
        <v/>
      </c>
      <c r="TH47" s="8">
        <f>VLOOKUP(AG47,'BUS 2'!$G$1:$CU$424,43,0)</f>
        <v/>
      </c>
      <c r="TI47" s="8">
        <f>VLOOKUP(AG47,'BUS 2'!$G$1:$CU$424,44,0)</f>
        <v/>
      </c>
      <c r="TJ47" s="8">
        <f>VLOOKUP(AG47,'BUS 2'!$G$1:$CU$424,45,0)</f>
        <v/>
      </c>
      <c r="TK47" s="8">
        <f>VLOOKUP(AG47,'BUS 2'!$G$1:$CU$424,46,0)</f>
        <v/>
      </c>
      <c r="TL47" s="8">
        <f>VLOOKUP(AG47,'BUS 2'!$G$1:$CU$424,47,0)</f>
        <v/>
      </c>
      <c r="TM47" s="8">
        <f>VLOOKUP(AG47,'BUS 2'!$G$1:$CU$424,48,0)</f>
        <v/>
      </c>
      <c r="TN47" s="8">
        <f>VLOOKUP(AG47,'BUS 2'!$G$1:$CU$424,49,0)</f>
        <v/>
      </c>
      <c r="TO47" s="8">
        <f>VLOOKUP(AG47,'BUS 2'!$G$1:$CU$424,50,0)</f>
        <v/>
      </c>
      <c r="TP47" s="8">
        <f>VLOOKUP(AG47,'BUS 2'!$G$1:$CU$424,51,0)</f>
        <v/>
      </c>
      <c r="TQ47" s="8">
        <f>VLOOKUP(AG47,'BUS 2'!$G$1:$CU$424,52,0)</f>
        <v/>
      </c>
      <c r="TR47" s="8">
        <f>VLOOKUP(AG47,'BUS 2'!$G$1:$CU$424,53,0)</f>
        <v/>
      </c>
      <c r="TS47" s="48">
        <f>VLOOKUP(AG47,'BUS 2'!$G$1:$CU$424,54,0)</f>
        <v/>
      </c>
      <c r="TT47" s="48">
        <f>VLOOKUP(AG47,'BUS 2'!$G$1:$CU$424,55,0)</f>
        <v/>
      </c>
      <c r="TU47" s="48">
        <f>VLOOKUP(AG47,'BUS 2'!$G$1:$CU$424,56,0)</f>
        <v/>
      </c>
      <c r="TV47" s="48">
        <f>VLOOKUP(AG47,'BUS 2'!$G$1:$CU$424,57,0)</f>
        <v/>
      </c>
      <c r="TW47" s="48">
        <f>VLOOKUP(AG47,'BUS 2'!$G$1:$CU$424,58,0)</f>
        <v/>
      </c>
      <c r="TX47" s="48">
        <f>VLOOKUP(AG47,'BUS 2'!$G$1:$CU$424,59,0)</f>
        <v/>
      </c>
      <c r="TY47" s="48">
        <f>VLOOKUP(AG47,'BUS 2'!$G$1:$CU$424,60,0)</f>
        <v/>
      </c>
      <c r="TZ47" s="48">
        <f>VLOOKUP(AG47,'BUS 2'!$G$1:$CU$424,61,0)</f>
        <v/>
      </c>
      <c r="UA47" s="48">
        <f>VLOOKUP(AG47,'BUS 2'!$G$1:$CU$424,62,0)</f>
        <v/>
      </c>
      <c r="UB47" s="48">
        <f>VLOOKUP(AG47,'BUS 2'!$G$1:$CU$424,63,0)</f>
        <v/>
      </c>
      <c r="UC47" s="48">
        <f>VLOOKUP(AG47,'BUS 2'!$G$1:$CU$424,64,0)</f>
        <v/>
      </c>
      <c r="UD47" s="48">
        <f>VLOOKUP(AG47,'BUS 2'!$G$1:$CU$424,65,0)</f>
        <v/>
      </c>
      <c r="UE47" s="48">
        <f>VLOOKUP(AG47,'BUS 2'!$G$1:$CU$424,66,0)</f>
        <v/>
      </c>
      <c r="UF47" s="48">
        <f>VLOOKUP(AG47,'BUS 2'!$G$1:$CU$424,67,0)</f>
        <v/>
      </c>
      <c r="UG47" s="48">
        <f>VLOOKUP(AG47,'BUS 2'!$G$1:$CU$424,68,0)</f>
        <v/>
      </c>
      <c r="UH47" s="48">
        <f>VLOOKUP(AG47,'BUS 2'!$G$1:$CU$424,69,0)</f>
        <v/>
      </c>
      <c r="UI47" s="48">
        <f>VLOOKUP(AG47,'BUS 2'!$G$1:$CU$424,70,0)</f>
        <v/>
      </c>
      <c r="UJ47" s="48">
        <f>VLOOKUP(AG47,'BUS 2'!$G$1:$CU$424,71,0)</f>
        <v/>
      </c>
      <c r="UK47" s="48">
        <f>VLOOKUP(AG47,'BUS 2'!$G$1:$CU$424,72,0)</f>
        <v/>
      </c>
      <c r="UL47" s="48">
        <f>VLOOKUP(AG47,'BUS 2'!$G$1:$CU$424,73,0)</f>
        <v/>
      </c>
      <c r="UM47" s="48">
        <f>VLOOKUP(AG47,'BUS 2'!$G$1:$CU$424,74,0)</f>
        <v/>
      </c>
      <c r="UN47" s="48">
        <f>VLOOKUP(AG47,'BUS 2'!$G$1:$CU$424,75,0)</f>
        <v/>
      </c>
      <c r="UO47" s="48">
        <f>VLOOKUP(AG47,'BUS 2'!$G$1:$CU$424,76,0)</f>
        <v/>
      </c>
      <c r="UP47" s="48">
        <f>VLOOKUP(AG47,'BUS 2'!$G$1:$CU$424,77,0)</f>
        <v/>
      </c>
      <c r="UQ47" s="48">
        <f>VLOOKUP(AG47,'BUS 2'!$G$1:$CU$424,78,0)</f>
        <v/>
      </c>
      <c r="UR47" s="48">
        <f>VLOOKUP(AG47,'BUS 2'!$G$1:$CU$424,79,0)</f>
        <v/>
      </c>
      <c r="US47" s="48">
        <f>VLOOKUP(AG47,'BUS 2'!$G$1:$CU$424,80,0)</f>
        <v/>
      </c>
      <c r="UT47" s="48">
        <f>VLOOKUP(AG47,'BUS 2'!$G$1:$CU$424,81,0)</f>
        <v/>
      </c>
      <c r="UU47" s="48" t="n"/>
      <c r="UV47" s="48" t="inlineStr">
        <is>
          <t>Pemberian pakan di kandang</t>
        </is>
      </c>
      <c r="UW47" s="48" t="n"/>
      <c r="UX47" s="48" t="n"/>
      <c r="UY47" s="48" t="n"/>
      <c r="UZ47" s="48" t="n"/>
      <c r="VA47" s="48" t="n"/>
      <c r="VB47" s="48" t="n"/>
      <c r="VC47" s="48" t="n"/>
      <c r="VD47" s="48" t="inlineStr">
        <is>
          <t>Sangat teratur (setiap hari)</t>
        </is>
      </c>
      <c r="VE47" s="48" t="n"/>
      <c r="VF47" s="48" t="n"/>
      <c r="VG47" s="48" t="n"/>
      <c r="VH47" s="48" t="n"/>
      <c r="VI47" s="48" t="n"/>
      <c r="VJ47" s="48" t="n"/>
      <c r="VK47" s="48" t="n"/>
      <c r="VL47" s="48" t="inlineStr">
        <is>
          <t>Sangat sering (&gt;1 kali sehari)</t>
        </is>
      </c>
      <c r="VM47" s="48" t="n"/>
      <c r="VN47" s="48" t="n"/>
      <c r="VO47" s="48" t="n"/>
      <c r="VP47" s="48" t="n"/>
      <c r="VQ47" s="48" t="n"/>
      <c r="VR47" s="48" t="n"/>
      <c r="VS47" s="48" t="n"/>
      <c r="VT47" s="48" t="n"/>
      <c r="VU47" s="48" t="n"/>
      <c r="VV47" s="48" t="n"/>
      <c r="VW47" s="48" t="n"/>
      <c r="VX47" s="48" t="n"/>
      <c r="VY47" s="48" t="n"/>
      <c r="VZ47" s="48" t="n"/>
      <c r="WA47" s="48" t="n"/>
      <c r="WB47" s="48" t="n"/>
      <c r="WC47" s="48" t="n"/>
      <c r="WD47" s="48" t="n"/>
      <c r="WE47" s="48" t="n"/>
      <c r="WF47" s="48" t="inlineStr">
        <is>
          <t>4-Disimpan dalam kotak bersekat 5-Untuk disebar di tanah (dan dibajak) 6-Digester biogas</t>
        </is>
      </c>
      <c r="WG47" s="8" t="n">
        <v>0</v>
      </c>
      <c r="WH47" s="8" t="n">
        <v>0</v>
      </c>
      <c r="WI47" s="8" t="n">
        <v>0</v>
      </c>
      <c r="WJ47" s="8" t="n">
        <v>1</v>
      </c>
      <c r="WK47" s="8" t="n">
        <v>1</v>
      </c>
      <c r="WL47" s="8" t="n">
        <v>1</v>
      </c>
      <c r="WM47" s="8" t="n">
        <v>0</v>
      </c>
      <c r="WN47" s="8" t="n">
        <v>0</v>
      </c>
      <c r="WO47" s="48" t="n"/>
      <c r="WP47" s="48" t="n"/>
      <c r="WQ47" s="48" t="n"/>
      <c r="WR47" s="48" t="n"/>
      <c r="WS47" s="48" t="n"/>
      <c r="WT47" s="48" t="n"/>
      <c r="WU47" s="48" t="n"/>
      <c r="WV47" s="48" t="n"/>
      <c r="WW47" s="48" t="n"/>
      <c r="WX47" s="48" t="n"/>
      <c r="WY47" s="48" t="n"/>
      <c r="WZ47" s="48" t="n"/>
      <c r="XA47" s="48" t="n"/>
      <c r="XB47" s="48" t="n"/>
      <c r="XC47" s="48" t="n"/>
      <c r="XD47" s="48" t="n"/>
      <c r="XE47" s="48" t="n"/>
      <c r="XF47" s="48" t="n"/>
      <c r="XG47" s="48" t="n"/>
      <c r="XH47" s="48" t="n"/>
      <c r="XI47" s="48" t="n"/>
      <c r="XJ47" s="48" t="n"/>
      <c r="XK47" s="48" t="n"/>
      <c r="XL47" s="48" t="n"/>
      <c r="XM47" s="48" t="n"/>
      <c r="XN47" s="48" t="n"/>
      <c r="XO47" s="48" t="n"/>
      <c r="XP47" s="48" t="n"/>
      <c r="XQ47" s="48" t="n"/>
      <c r="XR47" s="48" t="n"/>
      <c r="XS47" s="48" t="n"/>
      <c r="XT47" s="48" t="n"/>
      <c r="XU47" s="48" t="n"/>
      <c r="XV47" s="48" t="n"/>
      <c r="XW47" s="48" t="n"/>
      <c r="XX47" s="48" t="n"/>
      <c r="XY47" s="48" t="n"/>
      <c r="XZ47" s="48" t="n"/>
      <c r="YA47" s="48" t="n"/>
      <c r="YB47" s="48" t="n"/>
      <c r="YC47" s="48" t="n"/>
      <c r="YD47" s="48" t="n"/>
      <c r="YE47" s="48" t="n"/>
      <c r="YF47" s="48" t="n"/>
      <c r="YG47" s="48" t="n"/>
      <c r="YH47" s="48" t="n"/>
      <c r="YI47" s="48" t="n"/>
      <c r="YJ47" s="48" t="n"/>
      <c r="YK47" s="48" t="n"/>
      <c r="YL47" s="48" t="n"/>
      <c r="YM47" s="48" t="n"/>
      <c r="YN47" s="48" t="n"/>
      <c r="YO47" s="48" t="n"/>
      <c r="YP47" s="48" t="n"/>
      <c r="YQ47" s="48" t="n"/>
      <c r="YR47" s="48" t="n"/>
      <c r="YS47" s="48" t="n"/>
      <c r="YT47" s="48" t="n"/>
      <c r="YU47" s="48" t="n"/>
      <c r="YV47" s="48" t="n"/>
      <c r="YW47" s="48" t="n"/>
      <c r="YX47" s="48" t="n"/>
      <c r="YY47" s="48" t="n"/>
      <c r="YZ47" s="48" t="n"/>
      <c r="ZA47" s="48" t="n"/>
      <c r="ZB47" s="48" t="n"/>
      <c r="ZC47" s="48" t="n"/>
      <c r="ZD47" s="48" t="n"/>
      <c r="ZE47" s="48" t="n"/>
      <c r="ZF47" s="48" t="n"/>
      <c r="ZG47" s="48" t="n"/>
      <c r="ZH47" s="48" t="n"/>
      <c r="ZI47" s="48" t="n"/>
      <c r="ZJ47" s="48" t="n"/>
      <c r="ZK47" s="48" t="n"/>
      <c r="ZL47" s="48" t="n"/>
      <c r="ZM47" s="48" t="n"/>
      <c r="ZN47" s="48" t="n"/>
      <c r="ZO47" s="8" t="n">
        <v>50</v>
      </c>
      <c r="ZP47" s="48" t="n"/>
      <c r="ZQ47" s="48" t="n"/>
      <c r="ZR47" s="48" t="n"/>
      <c r="ZS47" s="48" t="n"/>
      <c r="ZT47" s="48" t="n"/>
      <c r="ZU47" s="48" t="n"/>
      <c r="ZV47" s="48" t="n"/>
      <c r="ZW47" s="8" t="n">
        <v>2</v>
      </c>
      <c r="ZX47" s="48" t="n"/>
      <c r="ZY47" s="48" t="n"/>
      <c r="ZZ47" s="48" t="n"/>
      <c r="AAA47" s="48" t="n"/>
      <c r="AAB47" s="48" t="n"/>
      <c r="AAC47" s="48" t="n"/>
      <c r="AAD47" s="48" t="n"/>
      <c r="AAE47" s="48" t="inlineStr">
        <is>
          <t>Pakan segar (misal: rumput)</t>
        </is>
      </c>
      <c r="AAF47" s="48" t="n"/>
      <c r="AAG47" s="48" t="n"/>
      <c r="AAH47" s="48" t="n"/>
      <c r="AAI47" s="48" t="n"/>
      <c r="AAJ47" s="48" t="n"/>
      <c r="AAK47" s="48" t="n"/>
      <c r="AAL47" s="48" t="inlineStr">
        <is>
          <t>Ya</t>
        </is>
      </c>
      <c r="AAM47" s="48" t="inlineStr">
        <is>
          <t>Padat Cair</t>
        </is>
      </c>
      <c r="AAN47" s="8" t="n">
        <v>1</v>
      </c>
      <c r="AAO47" s="8" t="n">
        <v>1</v>
      </c>
      <c r="AAP47" s="8" t="n">
        <v>40</v>
      </c>
      <c r="AAQ47" s="8" t="n">
        <v>40</v>
      </c>
      <c r="AAR47" s="48" t="inlineStr">
        <is>
          <t>Ya</t>
        </is>
      </c>
      <c r="AAS47" s="48" t="inlineStr">
        <is>
          <t>Mengetahui</t>
        </is>
      </c>
      <c r="AAT47" s="48" t="inlineStr">
        <is>
          <t>Digunakan untuk pupuk di lahan pertanian sendiri Dibuang ke lahan sekitar kandang - yg ditanami tanaman</t>
        </is>
      </c>
      <c r="AAU47" s="8" t="n">
        <v>1</v>
      </c>
      <c r="AAV47" s="8" t="n">
        <v>0</v>
      </c>
      <c r="AAW47" s="8" t="n">
        <v>0</v>
      </c>
      <c r="AAX47" s="8" t="n">
        <v>1</v>
      </c>
      <c r="AAY47" s="8" t="n">
        <v>0</v>
      </c>
      <c r="AAZ47" s="8" t="n">
        <v>0</v>
      </c>
      <c r="ABA47" s="8" t="n">
        <v>0</v>
      </c>
      <c r="ABB47" s="48" t="inlineStr">
        <is>
          <t>Pupuk cair untuk tanaman</t>
        </is>
      </c>
      <c r="ABC47" s="8" t="n">
        <v>1</v>
      </c>
      <c r="ABD47" s="8" t="n">
        <v>0</v>
      </c>
      <c r="ABE47" s="8" t="n">
        <v>0</v>
      </c>
      <c r="ABF47" s="8" t="n">
        <v>0</v>
      </c>
      <c r="ABG47" s="8" t="n">
        <v>0</v>
      </c>
      <c r="ABH47" s="48" t="n"/>
      <c r="ABI47" s="48" t="n"/>
      <c r="ABJ47" s="48" t="n"/>
      <c r="ABK47" s="48" t="n"/>
      <c r="ABL47" s="48" t="n"/>
      <c r="ABM47" s="48" t="n"/>
      <c r="ABN47" s="48" t="n"/>
      <c r="ABO47" s="48" t="n"/>
      <c r="ABP47" s="48" t="n"/>
      <c r="ABQ47" s="11" t="inlineStr">
        <is>
          <t>Rumput</t>
        </is>
      </c>
      <c r="ABR47" s="48" t="inlineStr">
        <is>
          <t>Sering ( 1 minggu 2 kali)</t>
        </is>
      </c>
      <c r="ABS47" s="8" t="n">
        <v>2000</v>
      </c>
      <c r="ABT47" s="8" t="n">
        <v>100</v>
      </c>
      <c r="ABU47" s="8" t="n">
        <v>40</v>
      </c>
      <c r="ABV47" s="8" t="n">
        <v>40</v>
      </c>
      <c r="ABW47" s="48" t="inlineStr">
        <is>
          <t>Urea</t>
        </is>
      </c>
      <c r="ABX47" s="48" t="n"/>
      <c r="ABY47" s="8" t="n">
        <v>30</v>
      </c>
      <c r="ABZ47" s="8" t="n">
        <v>4000</v>
      </c>
      <c r="ACA47" s="8" t="n">
        <v>10</v>
      </c>
      <c r="ACB47" s="8" t="n">
        <v>4000</v>
      </c>
      <c r="ACC47" s="8" t="n">
        <v>300</v>
      </c>
      <c r="ACD47" s="8" t="n">
        <v>350</v>
      </c>
      <c r="ACE47" s="48" t="inlineStr">
        <is>
          <t>Ya</t>
        </is>
      </c>
      <c r="ACF47" s="48" t="inlineStr">
        <is>
          <t>Cukup meningkat</t>
        </is>
      </c>
      <c r="ACG47" s="48" t="inlineStr">
        <is>
          <t>Cukup meningkat</t>
        </is>
      </c>
      <c r="ACH47" s="48" t="inlineStr">
        <is>
          <t>Cukup meningkat</t>
        </is>
      </c>
      <c r="ACI47" s="48" t="n"/>
      <c r="ACJ47" s="48" t="n"/>
      <c r="ACK47" s="48" t="inlineStr">
        <is>
          <t>Tidak memiliki tempat untuk menyimpan Ladang/sawah terlalu jauh, sulit untuk mengangkut ke sana</t>
        </is>
      </c>
      <c r="ACL47" s="8" t="n">
        <v>0</v>
      </c>
      <c r="ACM47" s="8" t="n">
        <v>1</v>
      </c>
      <c r="ACN47" s="8" t="n">
        <v>0</v>
      </c>
      <c r="ACO47" s="8" t="n">
        <v>1</v>
      </c>
      <c r="ACP47" s="8" t="n">
        <v>0</v>
      </c>
      <c r="ACQ47" s="8" t="n">
        <v>0</v>
      </c>
      <c r="ACR47" s="8" t="n">
        <v>0</v>
      </c>
      <c r="ACS47" s="48" t="n"/>
      <c r="ACT47" s="48" t="inlineStr">
        <is>
          <t>tidak</t>
        </is>
      </c>
      <c r="ACU47" s="48" t="inlineStr">
        <is>
          <t>Manfaat besar dan membantu kehidupan sehari-hari</t>
        </is>
      </c>
      <c r="ACV47" s="48" t="inlineStr">
        <is>
          <t>Berkurang</t>
        </is>
      </c>
      <c r="ACW47" s="48" t="inlineStr">
        <is>
          <t>Anggota keluarga - Perempuan dewasa</t>
        </is>
      </c>
      <c r="ACX47" s="48" t="inlineStr">
        <is>
          <t>Setuju</t>
        </is>
      </c>
      <c r="ACY47" s="48" t="inlineStr">
        <is>
          <t>Anggota keluarga - Laki-laki dewasa</t>
        </is>
      </c>
      <c r="ACZ47" s="8" t="n">
        <v>1</v>
      </c>
      <c r="ADA47" s="8" t="n">
        <v>0</v>
      </c>
      <c r="ADB47" s="8" t="n">
        <v>0</v>
      </c>
      <c r="ADC47" s="8" t="n">
        <v>0</v>
      </c>
      <c r="ADD47" s="48" t="inlineStr">
        <is>
          <t>Sangat puas</t>
        </is>
      </c>
      <c r="ADE47" s="48" t="inlineStr">
        <is>
          <t>Sangat puas</t>
        </is>
      </c>
      <c r="ADF47" s="48" t="inlineStr">
        <is>
          <t>Sangat puas</t>
        </is>
      </c>
      <c r="ADG47" s="48" t="inlineStr">
        <is>
          <t>Sangat puas</t>
        </is>
      </c>
      <c r="ADH47" s="48" t="inlineStr">
        <is>
          <t>Tidak</t>
        </is>
      </c>
      <c r="ADI47" s="48" t="n"/>
      <c r="ADJ47" s="48" t="inlineStr">
        <is>
          <t>Sangat puas</t>
        </is>
      </c>
      <c r="ADK47" s="48" t="n"/>
      <c r="ADL47" s="48" t="n"/>
      <c r="ADM47" s="48" t="n"/>
      <c r="ADN47" s="48" t="n"/>
      <c r="ADO47" s="48" t="n"/>
      <c r="ADP47" s="48" t="n"/>
      <c r="ADQ47" s="48" t="n"/>
      <c r="ADR47" s="48" t="n"/>
      <c r="ADS47" s="48" t="n"/>
      <c r="ADT47" s="48" t="n"/>
      <c r="ADU47" s="48" t="inlineStr">
        <is>
          <t>Menghubungi CPO atau pendamping</t>
        </is>
      </c>
      <c r="ADV47" s="8" t="n">
        <v>0</v>
      </c>
      <c r="ADW47" s="8" t="n">
        <v>0</v>
      </c>
      <c r="ADX47" s="8" t="n">
        <v>0</v>
      </c>
      <c r="ADY47" s="8" t="n">
        <v>0</v>
      </c>
      <c r="ADZ47" s="8" t="n">
        <v>1</v>
      </c>
      <c r="AEA47" s="8" t="n">
        <v>0</v>
      </c>
      <c r="AEB47" s="8" t="n">
        <v>0</v>
      </c>
      <c r="AEC47" s="8" t="n">
        <v>0</v>
      </c>
      <c r="AED47" s="12" t="n"/>
      <c r="AEE47" s="17" t="inlineStr">
        <is>
          <t>Laki-laki dewasa</t>
        </is>
      </c>
      <c r="AEF47" s="48" t="n"/>
      <c r="AEG47" s="17" t="inlineStr">
        <is>
          <t>Menelepon atau WA langsung</t>
        </is>
      </c>
      <c r="AEH47" s="48" t="n"/>
      <c r="AEI47" s="11" t="inlineStr">
        <is>
          <t>Tidak ada</t>
        </is>
      </c>
      <c r="AEJ47" s="48" t="inlineStr">
        <is>
          <t>Ya, selalu</t>
        </is>
      </c>
      <c r="AEK47"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47" s="18" t="n">
        <v>1</v>
      </c>
      <c r="AEM47" s="18" t="n">
        <v>1</v>
      </c>
      <c r="AEN47" s="18" t="n">
        <v>1</v>
      </c>
      <c r="AEO47" s="18" t="n">
        <v>1</v>
      </c>
      <c r="AEP47" s="18" t="n">
        <v>1</v>
      </c>
      <c r="AEQ47" s="18" t="n">
        <v>1</v>
      </c>
      <c r="AER47" s="18" t="n">
        <v>1</v>
      </c>
      <c r="AES47" s="18" t="n">
        <v>1</v>
      </c>
      <c r="AET47" s="18" t="n">
        <v>1</v>
      </c>
      <c r="AEU47" s="18" t="n">
        <v>0</v>
      </c>
      <c r="AEV47" s="18" t="n">
        <v>0</v>
      </c>
      <c r="AEW47" s="18" t="n">
        <v>0</v>
      </c>
      <c r="AEX47" s="48" t="n"/>
      <c r="AEY47" s="48" t="inlineStr">
        <is>
          <t>Mengurangi pengeluaran energi</t>
        </is>
      </c>
      <c r="AEZ47" s="48" t="n"/>
      <c r="AFA47" s="48" t="inlineStr">
        <is>
          <t>Pemerintah daerah</t>
        </is>
      </c>
      <c r="AFB47" s="48" t="n"/>
      <c r="AFC47" s="48" t="inlineStr">
        <is>
          <t>WhatsApp Image 2026-02-06 at 20.22.17 (1)-20_28_22.jpeg</t>
        </is>
      </c>
      <c r="AFD47" s="16" t="inlineStr">
        <is>
          <t>https://kf.kobotoolbox.org/api/v2/assets/avstPQqLr3Ab3ZdcVTXZ6f/data/667247006/attachments/att5fwKxdHqtaDkxjVjyd7rT/</t>
        </is>
      </c>
      <c r="AFE47" s="48" t="inlineStr">
        <is>
          <t>WhatsApp Image 2026-02-06 at 20.22.17-20_28_33.jpeg</t>
        </is>
      </c>
      <c r="AFF47" s="16" t="inlineStr">
        <is>
          <t>https://kf.kobotoolbox.org/api/v2/assets/avstPQqLr3Ab3ZdcVTXZ6f/data/667247006/attachments/attaNkxPRMwF7pzH5MMpauVg/</t>
        </is>
      </c>
      <c r="AFG47" s="48" t="inlineStr">
        <is>
          <t>manto</t>
        </is>
      </c>
      <c r="AFH47" s="48" t="n"/>
      <c r="AFI47" s="48" t="n"/>
    </row>
    <row r="48">
      <c r="A48" s="6" t="n">
        <v>46062</v>
      </c>
      <c r="B48" s="6" t="n">
        <v>46063</v>
      </c>
      <c r="C48" s="48" t="inlineStr">
        <is>
          <t>Marmanto</t>
        </is>
      </c>
      <c r="D48" s="48" t="inlineStr">
        <is>
          <t>Handayani</t>
        </is>
      </c>
      <c r="E48" s="8" t="n">
        <v>62882077254553</v>
      </c>
      <c r="F48" s="48" t="n"/>
      <c r="G48" s="8" t="n">
        <v>-7.21472</v>
      </c>
      <c r="H48" s="8" t="n">
        <v>110.2514082</v>
      </c>
      <c r="I48" s="48" t="n"/>
      <c r="J48" s="8" t="n">
        <v>2.23</v>
      </c>
      <c r="K48" s="48" t="n"/>
      <c r="L48" s="48" t="n"/>
      <c r="M48" s="8" t="n">
        <v>-7.2145684</v>
      </c>
      <c r="N48" s="8" t="n">
        <v>110.2513932</v>
      </c>
      <c r="O48" s="48" t="n"/>
      <c r="P48" s="8" t="n">
        <v>5</v>
      </c>
      <c r="Q48" s="48" t="n"/>
      <c r="R48" s="48" t="inlineStr">
        <is>
          <t>Jawa Tengah</t>
        </is>
      </c>
      <c r="S48" s="48" t="n"/>
      <c r="T48" s="48" t="n"/>
      <c r="U48" s="48" t="n"/>
      <c r="V48" s="48" t="n"/>
      <c r="W48" s="48" t="n"/>
      <c r="X48" s="48" t="n"/>
      <c r="Y48" s="48" t="n"/>
      <c r="Z48" s="48" t="n"/>
      <c r="AA48" s="48" t="n"/>
      <c r="AB48" s="48" t="n"/>
      <c r="AC48" s="48" t="inlineStr">
        <is>
          <t>Semarang</t>
        </is>
      </c>
      <c r="AD48" s="48" t="inlineStr">
        <is>
          <t>Getasan</t>
        </is>
      </c>
      <c r="AE48" s="48" t="inlineStr">
        <is>
          <t>Nogosaren</t>
        </is>
      </c>
      <c r="AF48" s="48" t="inlineStr">
        <is>
          <t>SION</t>
        </is>
      </c>
      <c r="AG48" s="48" t="inlineStr">
        <is>
          <t>ONP0393</t>
        </is>
      </c>
      <c r="AH48" s="8" t="n">
        <v>2</v>
      </c>
      <c r="AI48" s="48" t="inlineStr">
        <is>
          <t>VPA2</t>
        </is>
      </c>
      <c r="AJ48" s="48" t="inlineStr">
        <is>
          <t>Aktif</t>
        </is>
      </c>
      <c r="AK48" s="8" t="n">
        <v>45</v>
      </c>
      <c r="AL48" s="48" t="inlineStr">
        <is>
          <t>Perempuan</t>
        </is>
      </c>
      <c r="AM48" s="48" t="inlineStr">
        <is>
          <t>Sudah menikah</t>
        </is>
      </c>
      <c r="AN48" s="48" t="inlineStr">
        <is>
          <t>SMA/Sederajat</t>
        </is>
      </c>
      <c r="AO48" s="48" t="inlineStr">
        <is>
          <t>Peternak</t>
        </is>
      </c>
      <c r="AP48" s="8" t="n">
        <v>0</v>
      </c>
      <c r="AQ48" s="8" t="n">
        <v>1</v>
      </c>
      <c r="AR48" s="8" t="n">
        <v>0</v>
      </c>
      <c r="AS48" s="8" t="n">
        <v>0</v>
      </c>
      <c r="AT48" s="8" t="n">
        <v>0</v>
      </c>
      <c r="AU48" s="8" t="n">
        <v>0</v>
      </c>
      <c r="AV48" s="8" t="n">
        <v>0</v>
      </c>
      <c r="AW48" s="8" t="n">
        <v>0</v>
      </c>
      <c r="AX48" s="48" t="n"/>
      <c r="AY48" s="48" t="inlineStr">
        <is>
          <t>Wiraswasta</t>
        </is>
      </c>
      <c r="AZ48" s="8" t="n">
        <v>0</v>
      </c>
      <c r="BA48" s="8" t="n">
        <v>0</v>
      </c>
      <c r="BB48" s="8" t="n">
        <v>0</v>
      </c>
      <c r="BC48" s="8" t="n">
        <v>1</v>
      </c>
      <c r="BD48" s="8" t="n">
        <v>0</v>
      </c>
      <c r="BE48" s="8" t="n">
        <v>0</v>
      </c>
      <c r="BF48" s="8" t="n">
        <v>0</v>
      </c>
      <c r="BG48" s="8" t="n">
        <v>0</v>
      </c>
      <c r="BH48" s="48" t="n"/>
      <c r="BI48" s="48" t="inlineStr">
        <is>
          <t>Rp2.500.000 - Rp3.500.000</t>
        </is>
      </c>
      <c r="BJ48" s="8" t="n">
        <v>2</v>
      </c>
      <c r="BK48" s="8" t="n">
        <v>2</v>
      </c>
      <c r="BL48" s="8" t="n">
        <v>1</v>
      </c>
      <c r="BM48" s="8" t="n">
        <v>0</v>
      </c>
      <c r="BN48" s="48" t="inlineStr">
        <is>
          <t>Milik sendiri</t>
        </is>
      </c>
      <c r="BO48" s="48" t="inlineStr">
        <is>
          <t>Permanen (dinding bata dan semen)</t>
        </is>
      </c>
      <c r="BP48" s="8" t="n">
        <v>1</v>
      </c>
      <c r="BQ48" s="8" t="n">
        <v>0</v>
      </c>
      <c r="BR48" s="8" t="n">
        <v>0</v>
      </c>
      <c r="BS48" s="8" t="n">
        <v>0</v>
      </c>
      <c r="BT48" s="8" t="n">
        <v>0</v>
      </c>
      <c r="BU48" s="48" t="n"/>
      <c r="BV48" s="48" t="inlineStr">
        <is>
          <t>Keramik/ubin</t>
        </is>
      </c>
      <c r="BW48" s="8" t="n">
        <v>0</v>
      </c>
      <c r="BX48" s="8" t="n">
        <v>0</v>
      </c>
      <c r="BY48" s="8" t="n">
        <v>1</v>
      </c>
      <c r="BZ48" s="8" t="n">
        <v>0</v>
      </c>
      <c r="CA48" s="8" t="n">
        <v>0</v>
      </c>
      <c r="CB48" s="48" t="n"/>
      <c r="CC48" s="48" t="inlineStr">
        <is>
          <t>Genting</t>
        </is>
      </c>
      <c r="CD48" s="8" t="n">
        <v>0</v>
      </c>
      <c r="CE48" s="8" t="n">
        <v>0</v>
      </c>
      <c r="CF48" s="8" t="n">
        <v>0</v>
      </c>
      <c r="CG48" s="8" t="n">
        <v>0</v>
      </c>
      <c r="CH48" s="8" t="n">
        <v>0</v>
      </c>
      <c r="CI48" s="8" t="n">
        <v>1</v>
      </c>
      <c r="CJ48" s="8" t="n">
        <v>0</v>
      </c>
      <c r="CK48" s="48" t="n"/>
      <c r="CL48" s="48" t="inlineStr">
        <is>
          <t>Ya</t>
        </is>
      </c>
      <c r="CM48" s="8" t="n">
        <v>2024</v>
      </c>
      <c r="CN48" s="48" t="inlineStr">
        <is>
          <t>Fixed-Dome (Kubah Tetap)</t>
        </is>
      </c>
      <c r="CO48" s="48" t="inlineStr">
        <is>
          <t>6 m³ (4-5 ekor sapi, ±5 jam memasak/hari, ±50 kg</t>
        </is>
      </c>
      <c r="CP48" s="48" t="inlineStr">
        <is>
          <t>Anggota keluarga - laki-laki</t>
        </is>
      </c>
      <c r="CQ48" s="8" t="n">
        <v>0</v>
      </c>
      <c r="CR48" s="8" t="n">
        <v>0</v>
      </c>
      <c r="CS48" s="8" t="n">
        <v>0</v>
      </c>
      <c r="CT48" s="8" t="n">
        <v>0</v>
      </c>
      <c r="CU48" s="10" t="n">
        <v>1</v>
      </c>
      <c r="CV48" s="10" t="n">
        <v>0</v>
      </c>
      <c r="CW48" s="10" t="n">
        <v>0</v>
      </c>
      <c r="CX48" s="8" t="n">
        <v>0</v>
      </c>
      <c r="CY48" s="48" t="inlineStr">
        <is>
          <t>Anggota keluarga - laki-laki</t>
        </is>
      </c>
      <c r="CZ48" s="8" t="n">
        <v>1</v>
      </c>
      <c r="DA48" s="8" t="n">
        <v>0</v>
      </c>
      <c r="DB48" s="8" t="n">
        <v>0</v>
      </c>
      <c r="DC48" s="48" t="n"/>
      <c r="DD48" s="48" t="inlineStr">
        <is>
          <t>Anggota keluarga - laki-laki CPO atau pendamping</t>
        </is>
      </c>
      <c r="DE48" s="8" t="n">
        <v>1</v>
      </c>
      <c r="DF48" s="8" t="n">
        <v>0</v>
      </c>
      <c r="DG48" s="8" t="n">
        <v>1</v>
      </c>
      <c r="DH48" s="8" t="n">
        <v>0</v>
      </c>
      <c r="DI48" s="48" t="n"/>
      <c r="DJ48" s="48" t="inlineStr">
        <is>
          <t>Anggota keluarga - laki-laki CPO atau pendamping</t>
        </is>
      </c>
      <c r="DK48" s="8" t="n">
        <v>1</v>
      </c>
      <c r="DL48" s="8" t="n">
        <v>0</v>
      </c>
      <c r="DM48" s="8" t="n">
        <v>1</v>
      </c>
      <c r="DN48" s="8" t="n">
        <v>0</v>
      </c>
      <c r="DO48" s="48" t="n"/>
      <c r="DP48" s="8" t="n">
        <v>1</v>
      </c>
      <c r="DQ48" s="8" t="n">
        <v>0</v>
      </c>
      <c r="DR48" s="8" t="n">
        <v>0</v>
      </c>
      <c r="DS48" s="48" t="n"/>
      <c r="DT48" s="48" t="n"/>
      <c r="DU48" s="48" t="n"/>
      <c r="DV48" s="48" t="inlineStr">
        <is>
          <t>Ya</t>
        </is>
      </c>
      <c r="DW48" s="48" t="n"/>
      <c r="DX48" s="48" t="n"/>
      <c r="DY48" s="48" t="n"/>
      <c r="DZ48" s="48" t="n"/>
      <c r="EA48" s="48" t="n"/>
      <c r="EB48" s="48" t="n"/>
      <c r="EC48" s="48" t="n"/>
      <c r="ED48" s="48" t="n"/>
      <c r="EE48" s="48" t="n"/>
      <c r="EF48" s="48" t="n"/>
      <c r="EG48" s="48" t="n"/>
      <c r="EH48" s="48" t="n"/>
      <c r="EI48" s="48" t="inlineStr">
        <is>
          <t>Tidak ada masalah</t>
        </is>
      </c>
      <c r="EJ48" s="8" t="n">
        <v>0</v>
      </c>
      <c r="EK48" s="8" t="n">
        <v>0</v>
      </c>
      <c r="EL48" s="8" t="n">
        <v>0</v>
      </c>
      <c r="EM48" s="8" t="n">
        <v>1</v>
      </c>
      <c r="EN48" s="8" t="n">
        <v>0</v>
      </c>
      <c r="EO48" s="11" t="n"/>
      <c r="EP48" s="48" t="inlineStr">
        <is>
          <t>Ya, sangat jelas dan mudah diikuti</t>
        </is>
      </c>
      <c r="EQ48" s="48" t="inlineStr">
        <is>
          <t>Pelatihan</t>
        </is>
      </c>
      <c r="ER48" s="48" t="inlineStr">
        <is>
          <t>CPO atau pendamping</t>
        </is>
      </c>
      <c r="ES48" s="8" t="n">
        <v>1</v>
      </c>
      <c r="ET48" s="8" t="n">
        <v>0</v>
      </c>
      <c r="EU48" s="8" t="n">
        <v>0</v>
      </c>
      <c r="EV48" s="8" t="n">
        <v>0</v>
      </c>
      <c r="EW48" s="48" t="n"/>
      <c r="EX48" s="48" t="inlineStr">
        <is>
          <t>Anggota keluarga - Laki-laki Anggota keluarga - Perempuan dewasa</t>
        </is>
      </c>
      <c r="EY48" s="8" t="n">
        <v>1</v>
      </c>
      <c r="EZ48" s="8" t="n">
        <v>1</v>
      </c>
      <c r="FA48" s="8" t="n">
        <v>0</v>
      </c>
      <c r="FB48" s="48" t="n"/>
      <c r="FC48" s="48" t="inlineStr">
        <is>
          <t>Setiap hari</t>
        </is>
      </c>
      <c r="FD48" s="48" t="n"/>
      <c r="FE48" s="48" t="inlineStr">
        <is>
          <t>Mengetahui</t>
        </is>
      </c>
      <c r="FF48" s="48" t="inlineStr">
        <is>
          <t>Selalu (setiap hari)</t>
        </is>
      </c>
      <c r="FG48" s="48" t="inlineStr">
        <is>
          <t>Mengetahui</t>
        </is>
      </c>
      <c r="FH48" s="48" t="inlineStr">
        <is>
          <t>Selalu (setiap hari)</t>
        </is>
      </c>
      <c r="FI48" s="48" t="inlineStr">
        <is>
          <t>Mengetahui</t>
        </is>
      </c>
      <c r="FJ48" s="48" t="inlineStr">
        <is>
          <t>Selalu (setiap hari)</t>
        </is>
      </c>
      <c r="FK48" s="48" t="inlineStr">
        <is>
          <t>Mengetahui</t>
        </is>
      </c>
      <c r="FL48" s="48" t="inlineStr">
        <is>
          <t>Sering (setiap minggu)</t>
        </is>
      </c>
      <c r="FM48" s="48" t="inlineStr">
        <is>
          <t>Mengetahui</t>
        </is>
      </c>
      <c r="FN48" s="48" t="inlineStr">
        <is>
          <t>Cukup sering (2 minggu sekali)</t>
        </is>
      </c>
      <c r="FO48" s="48" t="inlineStr">
        <is>
          <t>Mengetahui</t>
        </is>
      </c>
      <c r="FP48" s="48" t="inlineStr">
        <is>
          <t>Cukup sering (2 minggu sekali)</t>
        </is>
      </c>
      <c r="FQ48" s="48" t="inlineStr">
        <is>
          <t>Mengetahui</t>
        </is>
      </c>
      <c r="FR48" s="48" t="inlineStr">
        <is>
          <t>Ya</t>
        </is>
      </c>
      <c r="FS48" s="48" t="inlineStr">
        <is>
          <t>Mengetahui</t>
        </is>
      </c>
      <c r="FT48" s="48" t="inlineStr">
        <is>
          <t>Ya, selalu</t>
        </is>
      </c>
      <c r="FU48" s="48" t="inlineStr">
        <is>
          <t>Laki-laki dewasa Perempuan dewasa</t>
        </is>
      </c>
      <c r="FV48" s="8" t="n">
        <v>1</v>
      </c>
      <c r="FW48" s="8" t="n">
        <v>1</v>
      </c>
      <c r="FX48" s="8" t="n">
        <v>0</v>
      </c>
      <c r="FY48" s="8" t="n">
        <v>0</v>
      </c>
      <c r="FZ48" s="48" t="inlineStr">
        <is>
          <t>Memahami</t>
        </is>
      </c>
      <c r="GA48" s="48" t="inlineStr">
        <is>
          <t>CPO</t>
        </is>
      </c>
      <c r="GB48" s="8" t="n">
        <v>1</v>
      </c>
      <c r="GC48" s="8" t="n">
        <v>0</v>
      </c>
      <c r="GD48" s="8" t="n">
        <v>0</v>
      </c>
      <c r="GE48" s="8" t="n">
        <v>0</v>
      </c>
      <c r="GF48" s="48" t="n"/>
      <c r="GG48" s="48" t="inlineStr">
        <is>
          <t>Sering</t>
        </is>
      </c>
      <c r="GH48" s="48" t="inlineStr">
        <is>
          <t>Ya</t>
        </is>
      </c>
      <c r="GI48" s="48" t="inlineStr">
        <is>
          <t>Teman/keluarga</t>
        </is>
      </c>
      <c r="GJ48" s="8" t="n">
        <v>0</v>
      </c>
      <c r="GK48" s="8" t="n">
        <v>1</v>
      </c>
      <c r="GL48" s="8" t="n">
        <v>0</v>
      </c>
      <c r="GM48" s="8" t="n">
        <v>0</v>
      </c>
      <c r="GN48" s="48" t="n"/>
      <c r="GO48" s="8" t="n">
        <v>10</v>
      </c>
      <c r="GP48" s="48" t="inlineStr">
        <is>
          <t>Penuh (100%)</t>
        </is>
      </c>
      <c r="GQ48" s="48" t="inlineStr">
        <is>
          <t>LPG</t>
        </is>
      </c>
      <c r="GR48" s="8" t="n">
        <v>1</v>
      </c>
      <c r="GS48" s="8" t="n">
        <v>0</v>
      </c>
      <c r="GT48" s="8" t="n">
        <v>0</v>
      </c>
      <c r="GU48" s="8" t="n">
        <v>0</v>
      </c>
      <c r="GV48" s="8" t="n">
        <v>0</v>
      </c>
      <c r="GW48" s="8" t="n">
        <v>0</v>
      </c>
      <c r="GX48" s="8" t="n">
        <v>0</v>
      </c>
      <c r="GY48" s="48" t="n"/>
      <c r="GZ48" s="48" t="inlineStr">
        <is>
          <t>Ya</t>
        </is>
      </c>
      <c r="HA48" s="48" t="n"/>
      <c r="HB48" s="48" t="n"/>
      <c r="HC48" s="48" t="n"/>
      <c r="HD48" s="48" t="n"/>
      <c r="HE48" s="8" t="n">
        <v>12</v>
      </c>
      <c r="HF48" s="8" t="n">
        <v>100000</v>
      </c>
      <c r="HG48" s="8" t="n">
        <v>0</v>
      </c>
      <c r="HH48" s="8" t="n">
        <v>0</v>
      </c>
      <c r="HI48" s="48" t="n"/>
      <c r="HJ48" s="48" t="n"/>
      <c r="HK48" s="48" t="n"/>
      <c r="HL48" s="48" t="n"/>
      <c r="HM48" s="48" t="n"/>
      <c r="HN48" s="48" t="n"/>
      <c r="HO48" s="48" t="n"/>
      <c r="HP48" s="48" t="n"/>
      <c r="HQ48" s="48" t="n"/>
      <c r="HR48" s="48" t="n"/>
      <c r="HS48" s="48" t="n"/>
      <c r="HT48" s="48" t="n"/>
      <c r="HU48" s="48" t="n"/>
      <c r="HV48" s="48" t="n"/>
      <c r="HW48" s="48" t="n"/>
      <c r="HX48" s="48" t="n"/>
      <c r="HY48" s="48" t="n"/>
      <c r="HZ48" s="48" t="n"/>
      <c r="IA48" s="8" t="n">
        <v>12</v>
      </c>
      <c r="IB48" s="8" t="n">
        <v>100000</v>
      </c>
      <c r="IC48" s="48" t="n"/>
      <c r="ID48" s="48" t="n"/>
      <c r="IE48" s="48" t="n"/>
      <c r="IF48" s="48" t="n"/>
      <c r="IG48" s="48" t="n"/>
      <c r="IH48" s="48" t="n"/>
      <c r="II48" s="48" t="n"/>
      <c r="IJ48" s="48" t="n"/>
      <c r="IK48" s="48" t="inlineStr">
        <is>
          <t>50-65 kg</t>
        </is>
      </c>
      <c r="IL48" s="48" t="inlineStr">
        <is>
          <t>3-5 jam</t>
        </is>
      </c>
      <c r="IM48" s="48" t="inlineStr">
        <is>
          <t>Ya</t>
        </is>
      </c>
      <c r="IN48" s="48" t="inlineStr">
        <is>
          <t>Tidak</t>
        </is>
      </c>
      <c r="IO48" s="48" t="inlineStr">
        <is>
          <t>Jauh lebih bersih</t>
        </is>
      </c>
      <c r="IP48" s="48" t="n"/>
      <c r="IQ48" s="48" t="inlineStr">
        <is>
          <t>Tidak pernah</t>
        </is>
      </c>
      <c r="IR48" s="48" t="n"/>
      <c r="IS48" s="48" t="n"/>
      <c r="IT48" s="48" t="n"/>
      <c r="IU48" s="48" t="n"/>
      <c r="IV48" s="48" t="n"/>
      <c r="IW48" s="48" t="n"/>
      <c r="IX48" s="48" t="n"/>
      <c r="IY48" s="48" t="n"/>
      <c r="IZ48" s="48" t="inlineStr">
        <is>
          <t>Tidak pernah</t>
        </is>
      </c>
      <c r="JA48" s="48" t="n"/>
      <c r="JB48" s="48" t="n"/>
      <c r="JC48" s="48" t="n"/>
      <c r="JD48" s="48" t="n"/>
      <c r="JE48" s="48" t="n"/>
      <c r="JF48" s="48" t="n"/>
      <c r="JG48" s="48" t="n"/>
      <c r="JH48" s="48" t="n"/>
      <c r="JI48" s="48" t="inlineStr">
        <is>
          <t>Tidak pernah</t>
        </is>
      </c>
      <c r="JJ48" s="48" t="n"/>
      <c r="JK48" s="48" t="n"/>
      <c r="JL48" s="48" t="n"/>
      <c r="JM48" s="48" t="n"/>
      <c r="JN48" s="48" t="n"/>
      <c r="JO48" s="48" t="n"/>
      <c r="JP48" s="48" t="n"/>
      <c r="JQ48" s="48" t="n"/>
      <c r="JR48" s="48" t="inlineStr">
        <is>
          <t>Tidak pernah</t>
        </is>
      </c>
      <c r="JS48" s="48" t="n"/>
      <c r="JT48" s="48" t="n"/>
      <c r="JU48" s="48" t="n"/>
      <c r="JV48" s="48" t="n"/>
      <c r="JW48" s="48" t="n"/>
      <c r="JX48" s="48" t="n"/>
      <c r="JY48" s="48" t="n"/>
      <c r="JZ48" s="48" t="n"/>
      <c r="KA48" s="48" t="inlineStr">
        <is>
          <t>Tidak pernah</t>
        </is>
      </c>
      <c r="KB48" s="48" t="n"/>
      <c r="KC48" s="48" t="n"/>
      <c r="KD48" s="48" t="n"/>
      <c r="KE48" s="48" t="n"/>
      <c r="KF48" s="48" t="n"/>
      <c r="KG48" s="48" t="n"/>
      <c r="KH48" s="48" t="n"/>
      <c r="KI48" s="48" t="n"/>
      <c r="KJ48" s="48" t="inlineStr">
        <is>
          <t>Tidak pernah</t>
        </is>
      </c>
      <c r="KK48" s="48" t="n"/>
      <c r="KL48" s="48" t="n"/>
      <c r="KM48" s="48" t="n"/>
      <c r="KN48" s="48" t="n"/>
      <c r="KO48" s="48" t="n"/>
      <c r="KP48" s="48" t="n"/>
      <c r="KQ48" s="48" t="n"/>
      <c r="KR48" s="48" t="n"/>
      <c r="KS48" s="48" t="inlineStr">
        <is>
          <t>Jauh lebih baik</t>
        </is>
      </c>
      <c r="KT48" s="48" t="inlineStr">
        <is>
          <t>0-1 kali</t>
        </is>
      </c>
      <c r="KU48" s="48" t="inlineStr">
        <is>
          <t>0-1 kali</t>
        </is>
      </c>
      <c r="KV48" s="48" t="inlineStr">
        <is>
          <t>Tidak ada</t>
        </is>
      </c>
      <c r="KW48" s="8" t="n">
        <v>0</v>
      </c>
      <c r="KX48" s="8" t="n">
        <v>0</v>
      </c>
      <c r="KY48" s="8" t="n">
        <v>0</v>
      </c>
      <c r="KZ48" s="8" t="n">
        <v>1</v>
      </c>
      <c r="LA48" s="48" t="inlineStr">
        <is>
          <t>Jauh lebih baik</t>
        </is>
      </c>
      <c r="LB48" s="48" t="inlineStr">
        <is>
          <t>Jauh lebih baik</t>
        </is>
      </c>
      <c r="LC48" s="8" t="n">
        <v>3</v>
      </c>
      <c r="LD48" s="8" t="n">
        <v>3</v>
      </c>
      <c r="LE48" s="8" t="n">
        <v>0</v>
      </c>
      <c r="LF48" s="8" t="n">
        <v>0</v>
      </c>
      <c r="LG48" s="48" t="inlineStr">
        <is>
          <t>Ya</t>
        </is>
      </c>
      <c r="LH48" s="8" t="n">
        <v>100000</v>
      </c>
      <c r="LI48" s="48" t="n"/>
      <c r="LJ48" s="48" t="inlineStr">
        <is>
          <t>Kebutuhan rumah tangga</t>
        </is>
      </c>
      <c r="LK48" s="8" t="n">
        <v>0</v>
      </c>
      <c r="LL48" s="8" t="n">
        <v>0</v>
      </c>
      <c r="LM48" s="8" t="n">
        <v>0</v>
      </c>
      <c r="LN48" s="8" t="n">
        <v>0</v>
      </c>
      <c r="LO48" s="8" t="n">
        <v>1</v>
      </c>
      <c r="LP48" s="8" t="n">
        <v>0</v>
      </c>
      <c r="LQ48" s="8" t="n">
        <v>0</v>
      </c>
      <c r="LR48" s="48" t="n"/>
      <c r="LS48" s="8" t="n">
        <v>15</v>
      </c>
      <c r="LT48" s="8" t="n">
        <v>15</v>
      </c>
      <c r="LU48" s="8" t="n">
        <v>0</v>
      </c>
      <c r="LV48" s="8" t="n">
        <v>6</v>
      </c>
      <c r="LW48" s="8" t="n">
        <v>6</v>
      </c>
      <c r="LX48" s="8" t="n">
        <v>0</v>
      </c>
      <c r="LY48" s="8" t="n">
        <v>5</v>
      </c>
      <c r="LZ48" s="8" t="n">
        <v>5</v>
      </c>
      <c r="MA48" s="8" t="n">
        <v>0</v>
      </c>
      <c r="MB48" s="48" t="inlineStr">
        <is>
          <t>Ya</t>
        </is>
      </c>
      <c r="MC48" s="8" t="n">
        <v>30</v>
      </c>
      <c r="MD48" s="8" t="n">
        <v>15</v>
      </c>
      <c r="ME48" s="8" t="n">
        <v>30</v>
      </c>
      <c r="MF48" s="8" t="n">
        <v>15</v>
      </c>
      <c r="MG48" s="8" t="n">
        <v>0</v>
      </c>
      <c r="MH48" s="8" t="n">
        <v>0</v>
      </c>
      <c r="MI48" s="48" t="inlineStr">
        <is>
          <t>Istirahat</t>
        </is>
      </c>
      <c r="MJ48" s="8" t="n">
        <v>0</v>
      </c>
      <c r="MK48" s="8" t="n">
        <v>0</v>
      </c>
      <c r="ML48" s="8" t="n">
        <v>1</v>
      </c>
      <c r="MM48" s="8" t="n">
        <v>0</v>
      </c>
      <c r="MN48" s="8" t="n">
        <v>0</v>
      </c>
      <c r="MO48" s="8" t="n">
        <v>0</v>
      </c>
      <c r="MP48" s="48" t="n"/>
      <c r="MQ48" s="48" t="n"/>
      <c r="MR48" s="48" t="inlineStr">
        <is>
          <t>santai bersama keluarga</t>
        </is>
      </c>
      <c r="MS48" s="48" t="n"/>
      <c r="MT48" s="48" t="inlineStr">
        <is>
          <t>santai</t>
        </is>
      </c>
      <c r="MU48" s="48" t="inlineStr">
        <is>
          <t>Tidak</t>
        </is>
      </c>
      <c r="MV48" s="48" t="n"/>
      <c r="MW48" s="48" t="n"/>
      <c r="MX48" s="48" t="n"/>
      <c r="MY48" s="48" t="n"/>
      <c r="MZ48" s="48" t="n"/>
      <c r="NA48" s="48" t="n"/>
      <c r="NB48" s="48" t="n"/>
      <c r="NC48" s="48" t="n"/>
      <c r="ND48" s="48" t="n"/>
      <c r="NE48" s="48" t="n"/>
      <c r="NF48" s="48" t="n"/>
      <c r="NG48" s="48" t="n"/>
      <c r="NH48" s="48" t="n"/>
      <c r="NI48" s="48" t="n"/>
      <c r="NJ48" s="48" t="n"/>
      <c r="NK48" s="48" t="n"/>
      <c r="NL48" s="48" t="inlineStr">
        <is>
          <t>Ya</t>
        </is>
      </c>
      <c r="NM48" s="48" t="inlineStr">
        <is>
          <t>Kombinasi dana mandiri dan dana hibah</t>
        </is>
      </c>
      <c r="NN48" s="48" t="inlineStr">
        <is>
          <t>&gt;11.000.001</t>
        </is>
      </c>
      <c r="NO48" s="48" t="inlineStr">
        <is>
          <t>Pemerintah</t>
        </is>
      </c>
      <c r="NP48" s="48" t="n"/>
      <c r="NQ48" s="48" t="n"/>
      <c r="NR48" s="48" t="n"/>
      <c r="NS48" s="48" t="n"/>
      <c r="NT48" s="48" t="n"/>
      <c r="NU48" s="48" t="n"/>
      <c r="NV48" s="48" t="inlineStr">
        <is>
          <t>Anggota keluarga - Laki-laki dewasa</t>
        </is>
      </c>
      <c r="NW48" s="48" t="n"/>
      <c r="NX48" s="48" t="inlineStr">
        <is>
          <t>Sangat meningkat</t>
        </is>
      </c>
      <c r="NY48" s="8" t="n">
        <v>40</v>
      </c>
      <c r="NZ48" s="8" t="n">
        <v>15</v>
      </c>
      <c r="OA48" s="8" t="n">
        <v>0</v>
      </c>
      <c r="OB48" s="8" t="n">
        <v>5</v>
      </c>
      <c r="OC48" s="8" t="n">
        <v>5</v>
      </c>
      <c r="OD48" s="8" t="n">
        <v>0</v>
      </c>
      <c r="OE48" s="48" t="inlineStr">
        <is>
          <t>Jauh lebih baik</t>
        </is>
      </c>
      <c r="OF48" s="48" t="inlineStr">
        <is>
          <t>Jauh lebih baik (beda waktu memasak lebih cepat setengah jam atau lebih, ATAU tidak lagi ada rasa/bau makanan yang berubah, ATAU alasan lainnya)</t>
        </is>
      </c>
      <c r="OG48" s="48" t="inlineStr">
        <is>
          <t>Ya</t>
        </is>
      </c>
      <c r="OH48" s="8" t="n">
        <v>0</v>
      </c>
      <c r="OI48" s="8" t="n">
        <v>5</v>
      </c>
      <c r="OJ48" s="8" t="n">
        <v>0</v>
      </c>
      <c r="OK48" s="8" t="n">
        <v>0</v>
      </c>
      <c r="OL48" s="8" t="n">
        <v>0</v>
      </c>
      <c r="OM48" s="8" t="n">
        <v>0</v>
      </c>
      <c r="ON48" s="8" t="n">
        <v>0</v>
      </c>
      <c r="OO48" s="8" t="n">
        <v>0</v>
      </c>
      <c r="OP48" s="48">
        <f>VLOOKUP(AG48,'BUS 2'!$G$1:$CU$424,2,0)</f>
        <v/>
      </c>
      <c r="OQ48" s="8">
        <f>VLOOKUP(AG48,'BUS 2'!$G$1:$CU$424,3,0)</f>
        <v/>
      </c>
      <c r="OR48" s="8">
        <f>VLOOKUP(AG48,'BUS 2'!$G$1:$CU$424,4,0)</f>
        <v/>
      </c>
      <c r="OS48" s="8">
        <f>VLOOKUP(AG48,'BUS 2'!$G$1:$CU$424,5,0)</f>
        <v/>
      </c>
      <c r="OT48" s="8">
        <f>VLOOKUP(AG48,'BUS 2'!$G$1:$CU$424,6,0)</f>
        <v/>
      </c>
      <c r="OU48" s="8">
        <f>VLOOKUP(AG48,'BUS 2'!$G$1:$CU$424,7,0)</f>
        <v/>
      </c>
      <c r="OV48" s="8">
        <f>VLOOKUP(AG48,'BUS 2'!$G$1:$CU$424,8,0)</f>
        <v/>
      </c>
      <c r="OW48" s="8">
        <f>VLOOKUP(AG48,'BUS 2'!$G$1:$CU$424,9,0)</f>
        <v/>
      </c>
      <c r="OX48" s="8">
        <f>VLOOKUP(AG48,'BUS 2'!$G$1:$CU$424,10,0)</f>
        <v/>
      </c>
      <c r="OY48" s="8">
        <f>VLOOKUP(AG48,'BUS 2'!$G$1:$CU$424,11,0)</f>
        <v/>
      </c>
      <c r="OZ48" s="8">
        <f>VLOOKUP(AG48,'BUS 2'!$G$1:$CU$424,12,0)</f>
        <v/>
      </c>
      <c r="PA48" s="8">
        <f>VLOOKUP(AG48,'BUS 2'!$G$1:$CU$424,13,0)</f>
        <v/>
      </c>
      <c r="PB48" s="8">
        <f>VLOOKUP(AG48,'BUS 2'!$G$1:$CU$424,14,0)</f>
        <v/>
      </c>
      <c r="PC48" s="8">
        <f>VLOOKUP(AG48,'BUS 2'!$G$1:$CU$424,15,0)</f>
        <v/>
      </c>
      <c r="PD48" s="8">
        <f>VLOOKUP(AG48,'BUS 2'!$G$1:$CU$424,16,0)</f>
        <v/>
      </c>
      <c r="PE48" s="8">
        <f>VLOOKUP(AG48,'BUS 2'!$G$1:$CU$424,17,0)</f>
        <v/>
      </c>
      <c r="PF48" s="8">
        <f>VLOOKUP(AG48,'BUS 2'!$G$1:$CU$424,18,0)</f>
        <v/>
      </c>
      <c r="PG48" s="8">
        <f>VLOOKUP(AG48,'BUS 2'!$G$1:$CU$424,19,0)</f>
        <v/>
      </c>
      <c r="PH48" s="8">
        <f>VLOOKUP(AG48,'BUS 2'!$G$1:$CU$424,20,0)</f>
        <v/>
      </c>
      <c r="PI48" s="8">
        <f>VLOOKUP(AG48,'BUS 2'!$G$1:$CU$424,21,0)</f>
        <v/>
      </c>
      <c r="PJ48" s="8">
        <f>VLOOKUP(AG48,'BUS 2'!$G$1:$CU$424,22,0)</f>
        <v/>
      </c>
      <c r="PK48" s="8">
        <f>VLOOKUP(AG48,'BUS 2'!$G$1:$CU$424,23,0)</f>
        <v/>
      </c>
      <c r="PL48" s="8">
        <f>VLOOKUP(AG48,'BUS 2'!$G$1:$CU$424,24,0)</f>
        <v/>
      </c>
      <c r="PM48" s="8">
        <f>VLOOKUP(AG48,'BUS 2'!$G$1:$CU$424,25,0)</f>
        <v/>
      </c>
      <c r="PN48" s="8">
        <f>VLOOKUP(AG48,'BUS 2'!$G$1:$CU$424,26,0)</f>
        <v/>
      </c>
      <c r="PO48" s="8">
        <f>VLOOKUP(AG48,'BUS 2'!$G$1:$CU$424,27,0)</f>
        <v/>
      </c>
      <c r="PP48" s="8">
        <f>VLOOKUP(AG48,'BUS 2'!$G$1:$CU$424,28,0)</f>
        <v/>
      </c>
      <c r="PQ48" s="8">
        <f>VLOOKUP(AG48,'BUS 2'!$G$1:$CU$424,29,0)</f>
        <v/>
      </c>
      <c r="PR48" s="8">
        <f>VLOOKUP(AG48,'BUS 2'!$G$1:$CU$424,30,0)</f>
        <v/>
      </c>
      <c r="PS48" s="8">
        <f>VLOOKUP(AG48,'BUS 2'!$G$1:$CU$424,31,0)</f>
        <v/>
      </c>
      <c r="PT48" s="48" t="n"/>
      <c r="PU48" s="48" t="n"/>
      <c r="PV48" s="48" t="n"/>
      <c r="PW48" s="48" t="n"/>
      <c r="PX48" s="48" t="n"/>
      <c r="PY48" s="48" t="n"/>
      <c r="PZ48" s="48" t="n"/>
      <c r="QA48" s="48" t="n"/>
      <c r="QB48" s="48" t="n"/>
      <c r="QC48" s="48" t="n"/>
      <c r="QD48" s="48" t="n"/>
      <c r="QE48" s="48" t="inlineStr">
        <is>
          <t>1-Disebarkan ke lahan terbuka</t>
        </is>
      </c>
      <c r="QF48" s="8" t="n">
        <v>0</v>
      </c>
      <c r="QG48" s="8" t="n">
        <v>0</v>
      </c>
      <c r="QH48" s="8" t="n">
        <v>0</v>
      </c>
      <c r="QI48" s="8" t="n">
        <v>0</v>
      </c>
      <c r="QJ48" s="8" t="n">
        <v>0</v>
      </c>
      <c r="QK48" s="8" t="n">
        <v>1</v>
      </c>
      <c r="QL48" s="8" t="n">
        <v>0</v>
      </c>
      <c r="QM48" s="8" t="n">
        <v>0</v>
      </c>
      <c r="QN48" s="8" t="n">
        <v>0</v>
      </c>
      <c r="QO48" s="48" t="n"/>
      <c r="QP48" s="48" t="n"/>
      <c r="QQ48" s="48" t="n"/>
      <c r="QR48" s="48" t="n"/>
      <c r="QS48" s="48" t="n"/>
      <c r="QT48" s="48" t="n"/>
      <c r="QU48" s="48" t="n"/>
      <c r="QV48" s="48" t="n"/>
      <c r="QW48" s="48" t="n"/>
      <c r="QX48" s="48" t="n"/>
      <c r="QY48" s="48" t="n"/>
      <c r="QZ48" s="48" t="n"/>
      <c r="RA48" s="48" t="n"/>
      <c r="RB48" s="48" t="n"/>
      <c r="RC48" s="48" t="n"/>
      <c r="RD48" s="48" t="n"/>
      <c r="RE48" s="48" t="n"/>
      <c r="RF48" s="48" t="n"/>
      <c r="RG48" s="48" t="n"/>
      <c r="RH48" s="48" t="n"/>
      <c r="RI48" s="48" t="n"/>
      <c r="RJ48" s="48" t="n"/>
      <c r="RK48" s="48" t="n"/>
      <c r="RL48" s="48" t="n"/>
      <c r="RM48" s="48" t="n"/>
      <c r="RN48" s="48" t="n"/>
      <c r="RO48" s="48" t="n"/>
      <c r="RP48" s="48" t="n"/>
      <c r="RQ48" s="48" t="n"/>
      <c r="RR48" s="48" t="n"/>
      <c r="RS48" s="48" t="n"/>
      <c r="RT48" s="48" t="n"/>
      <c r="RU48" s="48" t="n"/>
      <c r="RV48" s="48" t="n"/>
      <c r="RW48" s="48" t="n"/>
      <c r="RX48" s="48" t="n"/>
      <c r="RY48" s="48" t="n"/>
      <c r="RZ48" s="48" t="n"/>
      <c r="SA48" s="48" t="n"/>
      <c r="SB48" s="48" t="n"/>
      <c r="SC48" s="48" t="n"/>
      <c r="SD48" s="48" t="n"/>
      <c r="SE48" s="48" t="n"/>
      <c r="SF48" s="48" t="n"/>
      <c r="SG48" s="48" t="n"/>
      <c r="SH48" s="48" t="n"/>
      <c r="SI48" s="48" t="n"/>
      <c r="SJ48" s="48" t="n"/>
      <c r="SK48" s="48" t="n"/>
      <c r="SL48" s="48" t="n"/>
      <c r="SM48" s="48" t="n"/>
      <c r="SN48" s="48" t="n"/>
      <c r="SO48" s="48" t="n"/>
      <c r="SP48" s="48" t="n"/>
      <c r="SQ48" s="48" t="n"/>
      <c r="SR48" s="48" t="n"/>
      <c r="SS48" s="48" t="n"/>
      <c r="ST48" s="48" t="n"/>
      <c r="SU48" s="48" t="n"/>
      <c r="SV48" s="48" t="n"/>
      <c r="SW48" s="48" t="n"/>
      <c r="SX48" s="48" t="n"/>
      <c r="SY48" s="8">
        <f>VLOOKUP(AG48,'BUS 2'!$G$1:$CU$424,33,0)</f>
        <v/>
      </c>
      <c r="SZ48" s="48">
        <f>VLOOKUP(AG48,'BUS 2'!$G$1:$CU$424,34,0)</f>
        <v/>
      </c>
      <c r="TA48" s="48">
        <f>VLOOKUP(AG48,'BUS 2'!$G$1:$CU$424,35,0)</f>
        <v/>
      </c>
      <c r="TB48" s="48">
        <f>VLOOKUP(AG48,'BUS 2'!$G$1:$CU$424,36,0)</f>
        <v/>
      </c>
      <c r="TC48" s="48">
        <f>VLOOKUP(AG48,'BUS 2'!$G$1:$CU$424,37,0)</f>
        <v/>
      </c>
      <c r="TD48" s="48">
        <f>VLOOKUP(AG48,'BUS 2'!$G$1:$CU$424,38,0)</f>
        <v/>
      </c>
      <c r="TE48" s="48">
        <f>VLOOKUP(AG48,'BUS 2'!$G$1:$CU$424,39,0)</f>
        <v/>
      </c>
      <c r="TF48" s="48">
        <f>VLOOKUP(AG48,'BUS 2'!$G$1:$CU$424,40,0)</f>
        <v/>
      </c>
      <c r="TG48" s="8">
        <f>VLOOKUP(AG48,'BUS 2'!$G$1:$CU$424,42,0)</f>
        <v/>
      </c>
      <c r="TH48" s="8">
        <f>VLOOKUP(AG48,'BUS 2'!$G$1:$CU$424,43,0)</f>
        <v/>
      </c>
      <c r="TI48" s="8">
        <f>VLOOKUP(AG48,'BUS 2'!$G$1:$CU$424,44,0)</f>
        <v/>
      </c>
      <c r="TJ48" s="8">
        <f>VLOOKUP(AG48,'BUS 2'!$G$1:$CU$424,45,0)</f>
        <v/>
      </c>
      <c r="TK48" s="8">
        <f>VLOOKUP(AG48,'BUS 2'!$G$1:$CU$424,46,0)</f>
        <v/>
      </c>
      <c r="TL48" s="8">
        <f>VLOOKUP(AG48,'BUS 2'!$G$1:$CU$424,47,0)</f>
        <v/>
      </c>
      <c r="TM48" s="8">
        <f>VLOOKUP(AG48,'BUS 2'!$G$1:$CU$424,48,0)</f>
        <v/>
      </c>
      <c r="TN48" s="8">
        <f>VLOOKUP(AG48,'BUS 2'!$G$1:$CU$424,49,0)</f>
        <v/>
      </c>
      <c r="TO48" s="8">
        <f>VLOOKUP(AG48,'BUS 2'!$G$1:$CU$424,50,0)</f>
        <v/>
      </c>
      <c r="TP48" s="8">
        <f>VLOOKUP(AG48,'BUS 2'!$G$1:$CU$424,51,0)</f>
        <v/>
      </c>
      <c r="TQ48" s="8">
        <f>VLOOKUP(AG48,'BUS 2'!$G$1:$CU$424,52,0)</f>
        <v/>
      </c>
      <c r="TR48" s="8">
        <f>VLOOKUP(AG48,'BUS 2'!$G$1:$CU$424,53,0)</f>
        <v/>
      </c>
      <c r="TS48" s="48">
        <f>VLOOKUP(AG48,'BUS 2'!$G$1:$CU$424,54,0)</f>
        <v/>
      </c>
      <c r="TT48" s="48">
        <f>VLOOKUP(AG48,'BUS 2'!$G$1:$CU$424,55,0)</f>
        <v/>
      </c>
      <c r="TU48" s="48">
        <f>VLOOKUP(AG48,'BUS 2'!$G$1:$CU$424,56,0)</f>
        <v/>
      </c>
      <c r="TV48" s="48">
        <f>VLOOKUP(AG48,'BUS 2'!$G$1:$CU$424,57,0)</f>
        <v/>
      </c>
      <c r="TW48" s="48">
        <f>VLOOKUP(AG48,'BUS 2'!$G$1:$CU$424,58,0)</f>
        <v/>
      </c>
      <c r="TX48" s="48">
        <f>VLOOKUP(AG48,'BUS 2'!$G$1:$CU$424,59,0)</f>
        <v/>
      </c>
      <c r="TY48" s="48">
        <f>VLOOKUP(AG48,'BUS 2'!$G$1:$CU$424,60,0)</f>
        <v/>
      </c>
      <c r="TZ48" s="48">
        <f>VLOOKUP(AG48,'BUS 2'!$G$1:$CU$424,61,0)</f>
        <v/>
      </c>
      <c r="UA48" s="48">
        <f>VLOOKUP(AG48,'BUS 2'!$G$1:$CU$424,62,0)</f>
        <v/>
      </c>
      <c r="UB48" s="48">
        <f>VLOOKUP(AG48,'BUS 2'!$G$1:$CU$424,63,0)</f>
        <v/>
      </c>
      <c r="UC48" s="48">
        <f>VLOOKUP(AG48,'BUS 2'!$G$1:$CU$424,64,0)</f>
        <v/>
      </c>
      <c r="UD48" s="48">
        <f>VLOOKUP(AG48,'BUS 2'!$G$1:$CU$424,65,0)</f>
        <v/>
      </c>
      <c r="UE48" s="48">
        <f>VLOOKUP(AG48,'BUS 2'!$G$1:$CU$424,66,0)</f>
        <v/>
      </c>
      <c r="UF48" s="48">
        <f>VLOOKUP(AG48,'BUS 2'!$G$1:$CU$424,67,0)</f>
        <v/>
      </c>
      <c r="UG48" s="48">
        <f>VLOOKUP(AG48,'BUS 2'!$G$1:$CU$424,68,0)</f>
        <v/>
      </c>
      <c r="UH48" s="48">
        <f>VLOOKUP(AG48,'BUS 2'!$G$1:$CU$424,69,0)</f>
        <v/>
      </c>
      <c r="UI48" s="48">
        <f>VLOOKUP(AG48,'BUS 2'!$G$1:$CU$424,70,0)</f>
        <v/>
      </c>
      <c r="UJ48" s="48">
        <f>VLOOKUP(AG48,'BUS 2'!$G$1:$CU$424,71,0)</f>
        <v/>
      </c>
      <c r="UK48" s="48">
        <f>VLOOKUP(AG48,'BUS 2'!$G$1:$CU$424,72,0)</f>
        <v/>
      </c>
      <c r="UL48" s="48">
        <f>VLOOKUP(AG48,'BUS 2'!$G$1:$CU$424,73,0)</f>
        <v/>
      </c>
      <c r="UM48" s="48">
        <f>VLOOKUP(AG48,'BUS 2'!$G$1:$CU$424,74,0)</f>
        <v/>
      </c>
      <c r="UN48" s="48">
        <f>VLOOKUP(AG48,'BUS 2'!$G$1:$CU$424,75,0)</f>
        <v/>
      </c>
      <c r="UO48" s="48">
        <f>VLOOKUP(AG48,'BUS 2'!$G$1:$CU$424,76,0)</f>
        <v/>
      </c>
      <c r="UP48" s="48">
        <f>VLOOKUP(AG48,'BUS 2'!$G$1:$CU$424,77,0)</f>
        <v/>
      </c>
      <c r="UQ48" s="48">
        <f>VLOOKUP(AG48,'BUS 2'!$G$1:$CU$424,78,0)</f>
        <v/>
      </c>
      <c r="UR48" s="48">
        <f>VLOOKUP(AG48,'BUS 2'!$G$1:$CU$424,79,0)</f>
        <v/>
      </c>
      <c r="US48" s="48">
        <f>VLOOKUP(AG48,'BUS 2'!$G$1:$CU$424,80,0)</f>
        <v/>
      </c>
      <c r="UT48" s="48">
        <f>VLOOKUP(AG48,'BUS 2'!$G$1:$CU$424,81,0)</f>
        <v/>
      </c>
      <c r="UU48" s="48" t="n"/>
      <c r="UV48" s="48" t="inlineStr">
        <is>
          <t>Pemberian pakan di kandang</t>
        </is>
      </c>
      <c r="UW48" s="48" t="n"/>
      <c r="UX48" s="48" t="n"/>
      <c r="UY48" s="48" t="n"/>
      <c r="UZ48" s="48" t="n"/>
      <c r="VA48" s="48" t="n"/>
      <c r="VB48" s="48" t="n"/>
      <c r="VC48" s="48" t="n"/>
      <c r="VD48" s="48" t="inlineStr">
        <is>
          <t>Sangat teratur (setiap hari)</t>
        </is>
      </c>
      <c r="VE48" s="48" t="n"/>
      <c r="VF48" s="48" t="n"/>
      <c r="VG48" s="48" t="n"/>
      <c r="VH48" s="48" t="n"/>
      <c r="VI48" s="48" t="n"/>
      <c r="VJ48" s="48" t="n"/>
      <c r="VK48" s="48" t="n"/>
      <c r="VL48" s="48" t="inlineStr">
        <is>
          <t>Sangat sering (&gt;1 kali sehari)</t>
        </is>
      </c>
      <c r="VM48" s="48" t="n"/>
      <c r="VN48" s="48" t="n"/>
      <c r="VO48" s="48" t="n"/>
      <c r="VP48" s="48" t="n"/>
      <c r="VQ48" s="48" t="n"/>
      <c r="VR48" s="48" t="n"/>
      <c r="VS48" s="48" t="n"/>
      <c r="VT48" s="48" t="n"/>
      <c r="VU48" s="48" t="n"/>
      <c r="VV48" s="48" t="n"/>
      <c r="VW48" s="48" t="n"/>
      <c r="VX48" s="48" t="n"/>
      <c r="VY48" s="48" t="n"/>
      <c r="VZ48" s="48" t="n"/>
      <c r="WA48" s="48" t="n"/>
      <c r="WB48" s="48" t="n"/>
      <c r="WC48" s="48" t="n"/>
      <c r="WD48" s="48" t="n"/>
      <c r="WE48" s="48" t="n"/>
      <c r="WF48" s="48" t="inlineStr">
        <is>
          <t>4-Disimpan dalam kotak bersekat 5-Untuk disebar di tanah (dan dibajak) 6-Digester biogas</t>
        </is>
      </c>
      <c r="WG48" s="8" t="n">
        <v>0</v>
      </c>
      <c r="WH48" s="8" t="n">
        <v>0</v>
      </c>
      <c r="WI48" s="8" t="n">
        <v>0</v>
      </c>
      <c r="WJ48" s="8" t="n">
        <v>1</v>
      </c>
      <c r="WK48" s="8" t="n">
        <v>1</v>
      </c>
      <c r="WL48" s="8" t="n">
        <v>1</v>
      </c>
      <c r="WM48" s="8" t="n">
        <v>0</v>
      </c>
      <c r="WN48" s="8" t="n">
        <v>0</v>
      </c>
      <c r="WO48" s="48" t="n"/>
      <c r="WP48" s="48" t="n"/>
      <c r="WQ48" s="48" t="n"/>
      <c r="WR48" s="48" t="n"/>
      <c r="WS48" s="48" t="n"/>
      <c r="WT48" s="48" t="n"/>
      <c r="WU48" s="48" t="n"/>
      <c r="WV48" s="48" t="n"/>
      <c r="WW48" s="48" t="n"/>
      <c r="WX48" s="48" t="n"/>
      <c r="WY48" s="48" t="n"/>
      <c r="WZ48" s="48" t="n"/>
      <c r="XA48" s="48" t="n"/>
      <c r="XB48" s="48" t="n"/>
      <c r="XC48" s="48" t="n"/>
      <c r="XD48" s="48" t="n"/>
      <c r="XE48" s="48" t="n"/>
      <c r="XF48" s="48" t="n"/>
      <c r="XG48" s="48" t="n"/>
      <c r="XH48" s="48" t="n"/>
      <c r="XI48" s="48" t="n"/>
      <c r="XJ48" s="48" t="n"/>
      <c r="XK48" s="48" t="n"/>
      <c r="XL48" s="48" t="n"/>
      <c r="XM48" s="48" t="n"/>
      <c r="XN48" s="48" t="n"/>
      <c r="XO48" s="48" t="n"/>
      <c r="XP48" s="48" t="n"/>
      <c r="XQ48" s="48" t="n"/>
      <c r="XR48" s="48" t="n"/>
      <c r="XS48" s="48" t="n"/>
      <c r="XT48" s="48" t="n"/>
      <c r="XU48" s="48" t="n"/>
      <c r="XV48" s="48" t="n"/>
      <c r="XW48" s="48" t="n"/>
      <c r="XX48" s="48" t="n"/>
      <c r="XY48" s="48" t="n"/>
      <c r="XZ48" s="48" t="n"/>
      <c r="YA48" s="48" t="n"/>
      <c r="YB48" s="48" t="n"/>
      <c r="YC48" s="48" t="n"/>
      <c r="YD48" s="48" t="n"/>
      <c r="YE48" s="48" t="n"/>
      <c r="YF48" s="48" t="n"/>
      <c r="YG48" s="48" t="n"/>
      <c r="YH48" s="48" t="n"/>
      <c r="YI48" s="48" t="n"/>
      <c r="YJ48" s="48" t="n"/>
      <c r="YK48" s="48" t="n"/>
      <c r="YL48" s="48" t="n"/>
      <c r="YM48" s="48" t="n"/>
      <c r="YN48" s="48" t="n"/>
      <c r="YO48" s="48" t="n"/>
      <c r="YP48" s="48" t="n"/>
      <c r="YQ48" s="48" t="n"/>
      <c r="YR48" s="48" t="n"/>
      <c r="YS48" s="48" t="n"/>
      <c r="YT48" s="48" t="n"/>
      <c r="YU48" s="48" t="n"/>
      <c r="YV48" s="48" t="n"/>
      <c r="YW48" s="48" t="n"/>
      <c r="YX48" s="48" t="n"/>
      <c r="YY48" s="48" t="n"/>
      <c r="YZ48" s="48" t="n"/>
      <c r="ZA48" s="48" t="n"/>
      <c r="ZB48" s="48" t="n"/>
      <c r="ZC48" s="48" t="n"/>
      <c r="ZD48" s="48" t="n"/>
      <c r="ZE48" s="48" t="n"/>
      <c r="ZF48" s="48" t="n"/>
      <c r="ZG48" s="48" t="n"/>
      <c r="ZH48" s="48" t="n"/>
      <c r="ZI48" s="48" t="n"/>
      <c r="ZJ48" s="48" t="n"/>
      <c r="ZK48" s="48" t="n"/>
      <c r="ZL48" s="48" t="n"/>
      <c r="ZM48" s="48" t="n"/>
      <c r="ZN48" s="48" t="n"/>
      <c r="ZO48" s="8" t="n">
        <v>60</v>
      </c>
      <c r="ZP48" s="48" t="n"/>
      <c r="ZQ48" s="48" t="n"/>
      <c r="ZR48" s="48" t="n"/>
      <c r="ZS48" s="48" t="n"/>
      <c r="ZT48" s="48" t="n"/>
      <c r="ZU48" s="48" t="n"/>
      <c r="ZV48" s="48" t="n"/>
      <c r="ZW48" s="8" t="n">
        <v>2</v>
      </c>
      <c r="ZX48" s="48" t="n"/>
      <c r="ZY48" s="48" t="n"/>
      <c r="ZZ48" s="48" t="n"/>
      <c r="AAA48" s="48" t="n"/>
      <c r="AAB48" s="48" t="n"/>
      <c r="AAC48" s="48" t="n"/>
      <c r="AAD48" s="48" t="n"/>
      <c r="AAE48" s="48" t="inlineStr">
        <is>
          <t>Pakan segar (misal: rumput)</t>
        </is>
      </c>
      <c r="AAF48" s="48" t="n"/>
      <c r="AAG48" s="48" t="n"/>
      <c r="AAH48" s="48" t="n"/>
      <c r="AAI48" s="48" t="n"/>
      <c r="AAJ48" s="48" t="n"/>
      <c r="AAK48" s="48" t="n"/>
      <c r="AAL48" s="48" t="inlineStr">
        <is>
          <t>Ya</t>
        </is>
      </c>
      <c r="AAM48" s="48" t="inlineStr">
        <is>
          <t>Padat Cair</t>
        </is>
      </c>
      <c r="AAN48" s="8" t="n">
        <v>1</v>
      </c>
      <c r="AAO48" s="8" t="n">
        <v>1</v>
      </c>
      <c r="AAP48" s="8" t="n">
        <v>60</v>
      </c>
      <c r="AAQ48" s="8" t="n">
        <v>60</v>
      </c>
      <c r="AAR48" s="48" t="inlineStr">
        <is>
          <t>Ya</t>
        </is>
      </c>
      <c r="AAS48" s="48" t="inlineStr">
        <is>
          <t>Mengetahui</t>
        </is>
      </c>
      <c r="AAT48" s="48" t="inlineStr">
        <is>
          <t>Digunakan untuk pupuk di lahan pertanian sendiri Dibuang ke lahan sekitar kandang - yg ditanami tanaman Diberikan gratis ke orang lain</t>
        </is>
      </c>
      <c r="AAU48" s="8" t="n">
        <v>1</v>
      </c>
      <c r="AAV48" s="8" t="n">
        <v>0</v>
      </c>
      <c r="AAW48" s="8" t="n">
        <v>0</v>
      </c>
      <c r="AAX48" s="8" t="n">
        <v>1</v>
      </c>
      <c r="AAY48" s="8" t="n">
        <v>1</v>
      </c>
      <c r="AAZ48" s="8" t="n">
        <v>0</v>
      </c>
      <c r="ABA48" s="8" t="n">
        <v>0</v>
      </c>
      <c r="ABB48" s="48" t="inlineStr">
        <is>
          <t>Pupuk cair untuk tanaman</t>
        </is>
      </c>
      <c r="ABC48" s="8" t="n">
        <v>1</v>
      </c>
      <c r="ABD48" s="8" t="n">
        <v>0</v>
      </c>
      <c r="ABE48" s="8" t="n">
        <v>0</v>
      </c>
      <c r="ABF48" s="8" t="n">
        <v>0</v>
      </c>
      <c r="ABG48" s="8" t="n">
        <v>0</v>
      </c>
      <c r="ABH48" s="48" t="n"/>
      <c r="ABI48" s="48" t="n"/>
      <c r="ABJ48" s="48" t="n"/>
      <c r="ABK48" s="48" t="n"/>
      <c r="ABL48" s="48" t="n"/>
      <c r="ABM48" s="48" t="n"/>
      <c r="ABN48" s="48" t="n"/>
      <c r="ABO48" s="48" t="n"/>
      <c r="ABP48" s="48" t="n"/>
      <c r="ABQ48" s="11" t="inlineStr">
        <is>
          <t>Rumput</t>
        </is>
      </c>
      <c r="ABR48" s="48" t="inlineStr">
        <is>
          <t>Sering ( 1 minggu 2 kali)</t>
        </is>
      </c>
      <c r="ABS48" s="8" t="n">
        <v>3000</v>
      </c>
      <c r="ABT48" s="8" t="n">
        <v>500</v>
      </c>
      <c r="ABU48" s="8" t="n">
        <v>60</v>
      </c>
      <c r="ABV48" s="8" t="n">
        <v>60</v>
      </c>
      <c r="ABW48" s="48" t="inlineStr">
        <is>
          <t>Urea</t>
        </is>
      </c>
      <c r="ABX48" s="48" t="n"/>
      <c r="ABY48" s="8" t="n">
        <v>30</v>
      </c>
      <c r="ABZ48" s="8" t="n">
        <v>4000</v>
      </c>
      <c r="ACA48" s="8" t="n">
        <v>10</v>
      </c>
      <c r="ACB48" s="8" t="n">
        <v>4000</v>
      </c>
      <c r="ACC48" s="8" t="n">
        <v>500</v>
      </c>
      <c r="ACD48" s="8" t="n">
        <v>700</v>
      </c>
      <c r="ACE48" s="48" t="inlineStr">
        <is>
          <t>Ya</t>
        </is>
      </c>
      <c r="ACF48" s="48" t="inlineStr">
        <is>
          <t>Sangat meningkat</t>
        </is>
      </c>
      <c r="ACG48" s="48" t="inlineStr">
        <is>
          <t>Sangat meningkat</t>
        </is>
      </c>
      <c r="ACH48" s="48" t="inlineStr">
        <is>
          <t>Cukup meningkat</t>
        </is>
      </c>
      <c r="ACI48" s="48" t="n"/>
      <c r="ACJ48" s="48" t="n"/>
      <c r="ACK48" s="48" t="inlineStr">
        <is>
          <t>Tidak memiliki tempat untuk menyimpan Tidak punya waktu mengumpulkannya Ladang/sawah terlalu jauh, sulit untuk mengangkut ke sana</t>
        </is>
      </c>
      <c r="ACL48" s="8" t="n">
        <v>0</v>
      </c>
      <c r="ACM48" s="8" t="n">
        <v>1</v>
      </c>
      <c r="ACN48" s="8" t="n">
        <v>1</v>
      </c>
      <c r="ACO48" s="8" t="n">
        <v>1</v>
      </c>
      <c r="ACP48" s="8" t="n">
        <v>0</v>
      </c>
      <c r="ACQ48" s="8" t="n">
        <v>0</v>
      </c>
      <c r="ACR48" s="8" t="n">
        <v>0</v>
      </c>
      <c r="ACS48" s="48" t="n"/>
      <c r="ACT48" s="48" t="inlineStr">
        <is>
          <t>tidak</t>
        </is>
      </c>
      <c r="ACU48" s="48" t="inlineStr">
        <is>
          <t>Manfaat besar dan membantu kehidupan sehari-hari</t>
        </is>
      </c>
      <c r="ACV48" s="48" t="inlineStr">
        <is>
          <t>Berkurang</t>
        </is>
      </c>
      <c r="ACW48" s="48" t="inlineStr">
        <is>
          <t>Anggota keluarga - Perempuan dewasa</t>
        </is>
      </c>
      <c r="ACX48" s="48" t="inlineStr">
        <is>
          <t>Setuju</t>
        </is>
      </c>
      <c r="ACY48" s="48" t="inlineStr">
        <is>
          <t>Anggota keluarga - Laki-laki dewasa Anggota keluarga - Perempuan dewasa</t>
        </is>
      </c>
      <c r="ACZ48" s="8" t="n">
        <v>1</v>
      </c>
      <c r="ADA48" s="8" t="n">
        <v>1</v>
      </c>
      <c r="ADB48" s="8" t="n">
        <v>0</v>
      </c>
      <c r="ADC48" s="8" t="n">
        <v>0</v>
      </c>
      <c r="ADD48" s="48" t="inlineStr">
        <is>
          <t>Sangat puas</t>
        </is>
      </c>
      <c r="ADE48" s="48" t="inlineStr">
        <is>
          <t>Sangat puas</t>
        </is>
      </c>
      <c r="ADF48" s="48" t="inlineStr">
        <is>
          <t>Sangat puas</t>
        </is>
      </c>
      <c r="ADG48" s="48" t="inlineStr">
        <is>
          <t>Sangat puas</t>
        </is>
      </c>
      <c r="ADH48" s="48" t="inlineStr">
        <is>
          <t>Tidak</t>
        </is>
      </c>
      <c r="ADI48" s="48" t="n"/>
      <c r="ADJ48" s="48" t="inlineStr">
        <is>
          <t>Sangat puas</t>
        </is>
      </c>
      <c r="ADK48" s="48" t="n"/>
      <c r="ADL48" s="48" t="n"/>
      <c r="ADM48" s="48" t="n"/>
      <c r="ADN48" s="48" t="n"/>
      <c r="ADO48" s="48" t="n"/>
      <c r="ADP48" s="48" t="n"/>
      <c r="ADQ48" s="48" t="n"/>
      <c r="ADR48" s="48" t="n"/>
      <c r="ADS48" s="48" t="n"/>
      <c r="ADT48" s="48" t="n"/>
      <c r="ADU48" s="48" t="inlineStr">
        <is>
          <t>Menghubungi CPO atau pendamping</t>
        </is>
      </c>
      <c r="ADV48" s="8" t="n">
        <v>0</v>
      </c>
      <c r="ADW48" s="8" t="n">
        <v>0</v>
      </c>
      <c r="ADX48" s="8" t="n">
        <v>0</v>
      </c>
      <c r="ADY48" s="8" t="n">
        <v>0</v>
      </c>
      <c r="ADZ48" s="8" t="n">
        <v>1</v>
      </c>
      <c r="AEA48" s="8" t="n">
        <v>0</v>
      </c>
      <c r="AEB48" s="8" t="n">
        <v>0</v>
      </c>
      <c r="AEC48" s="8" t="n">
        <v>0</v>
      </c>
      <c r="AED48" s="12" t="n"/>
      <c r="AEE48" s="17" t="inlineStr">
        <is>
          <t>Laki-laki dewasa</t>
        </is>
      </c>
      <c r="AEF48" s="48" t="n"/>
      <c r="AEG48" s="17" t="inlineStr">
        <is>
          <t>Menelepon atau WA langsung</t>
        </is>
      </c>
      <c r="AEH48" s="48" t="n"/>
      <c r="AEI48" s="11" t="inlineStr">
        <is>
          <t>Tidak ada, sudah baik</t>
        </is>
      </c>
      <c r="AEJ48" s="48" t="inlineStr">
        <is>
          <t>Ya, selalu</t>
        </is>
      </c>
      <c r="AEK48"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48" s="18" t="n">
        <v>1</v>
      </c>
      <c r="AEM48" s="18" t="n">
        <v>1</v>
      </c>
      <c r="AEN48" s="18" t="n">
        <v>1</v>
      </c>
      <c r="AEO48" s="18" t="n">
        <v>1</v>
      </c>
      <c r="AEP48" s="18" t="n">
        <v>1</v>
      </c>
      <c r="AEQ48" s="18" t="n">
        <v>1</v>
      </c>
      <c r="AER48" s="18" t="n">
        <v>1</v>
      </c>
      <c r="AES48" s="18" t="n">
        <v>1</v>
      </c>
      <c r="AET48" s="18" t="n">
        <v>1</v>
      </c>
      <c r="AEU48" s="18" t="n">
        <v>0</v>
      </c>
      <c r="AEV48" s="18" t="n">
        <v>0</v>
      </c>
      <c r="AEW48" s="18" t="n">
        <v>0</v>
      </c>
      <c r="AEX48" s="48" t="n"/>
      <c r="AEY48" s="48" t="inlineStr">
        <is>
          <t>Mengurangi pengeluaran energi</t>
        </is>
      </c>
      <c r="AEZ48" s="48" t="n"/>
      <c r="AFA48" s="48" t="inlineStr">
        <is>
          <t>Pemerintah daerah</t>
        </is>
      </c>
      <c r="AFB48" s="48" t="n"/>
      <c r="AFC48" s="48" t="inlineStr">
        <is>
          <t>WhatsApp Image 2026-02-10 at 16.04.21-18_11_53.jpeg</t>
        </is>
      </c>
      <c r="AFD48" s="16" t="inlineStr">
        <is>
          <t>https://kf.kobotoolbox.org/api/v2/assets/avstPQqLr3Ab3ZdcVTXZ6f/data/668159886/attachments/attUuBDSurJKaR8ocTrz8uRG/</t>
        </is>
      </c>
      <c r="AFE48" s="48" t="inlineStr">
        <is>
          <t>WhatsApp Image 2026-02-10 at 16.04.23-18_12_2.jpeg</t>
        </is>
      </c>
      <c r="AFF48" s="16" t="inlineStr">
        <is>
          <t>https://kf.kobotoolbox.org/api/v2/assets/avstPQqLr3Ab3ZdcVTXZ6f/data/668159886/attachments/attpwuTnJQDAwM5cDfi663bN/</t>
        </is>
      </c>
      <c r="AFG48" s="48" t="inlineStr">
        <is>
          <t>manto - witono</t>
        </is>
      </c>
      <c r="AFH48" s="48" t="n"/>
      <c r="AFI48" s="48" t="n"/>
    </row>
    <row r="49">
      <c r="A49" s="22" t="n">
        <v>46063</v>
      </c>
      <c r="B49" s="22" t="n">
        <v>46063</v>
      </c>
      <c r="C49" s="23" t="inlineStr">
        <is>
          <t>Marmanto</t>
        </is>
      </c>
      <c r="D49" s="23" t="inlineStr">
        <is>
          <t>Cahyaningrum</t>
        </is>
      </c>
      <c r="E49" s="24" t="n">
        <v>6282226379779</v>
      </c>
      <c r="F49" s="23" t="n"/>
      <c r="G49" s="24" t="n">
        <v>-7.2148853</v>
      </c>
      <c r="H49" s="24" t="n">
        <v>110.2642462</v>
      </c>
      <c r="I49" s="23" t="n"/>
      <c r="J49" s="24" t="n">
        <v>4.86</v>
      </c>
      <c r="K49" s="23" t="n"/>
      <c r="L49" s="23" t="n"/>
      <c r="M49" s="24" t="n">
        <v>-7.214891212</v>
      </c>
      <c r="N49" s="24" t="n">
        <v>110.2542816</v>
      </c>
      <c r="O49" s="23" t="n"/>
      <c r="P49" s="24" t="n">
        <v>4.58</v>
      </c>
      <c r="Q49" s="23" t="n"/>
      <c r="R49" s="23" t="inlineStr">
        <is>
          <t>Jawa Tengah</t>
        </is>
      </c>
      <c r="S49" s="23" t="n"/>
      <c r="T49" s="23" t="n"/>
      <c r="U49" s="23" t="n"/>
      <c r="V49" s="23" t="n"/>
      <c r="W49" s="23" t="n"/>
      <c r="X49" s="23" t="n"/>
      <c r="Y49" s="23" t="n"/>
      <c r="Z49" s="23" t="n"/>
      <c r="AA49" s="23" t="n"/>
      <c r="AB49" s="23" t="n"/>
      <c r="AC49" s="23" t="inlineStr">
        <is>
          <t>Semarang</t>
        </is>
      </c>
      <c r="AD49" s="23" t="inlineStr">
        <is>
          <t>Getasan</t>
        </is>
      </c>
      <c r="AE49" s="23" t="inlineStr">
        <is>
          <t>Manggihan</t>
        </is>
      </c>
      <c r="AF49" s="23" t="inlineStr">
        <is>
          <t>SION</t>
        </is>
      </c>
      <c r="AG49" s="23" t="inlineStr">
        <is>
          <t>ONP0338</t>
        </is>
      </c>
      <c r="AH49" s="24" t="n">
        <v>2</v>
      </c>
      <c r="AI49" s="23" t="inlineStr">
        <is>
          <t>VPA2</t>
        </is>
      </c>
      <c r="AJ49" s="23" t="inlineStr">
        <is>
          <t>Aktif</t>
        </is>
      </c>
      <c r="AK49" s="24" t="n">
        <v>36</v>
      </c>
      <c r="AL49" s="23" t="inlineStr">
        <is>
          <t>Perempuan</t>
        </is>
      </c>
      <c r="AM49" s="23" t="inlineStr">
        <is>
          <t>Sudah menikah</t>
        </is>
      </c>
      <c r="AN49" s="23" t="inlineStr">
        <is>
          <t>SMA/Sederajat</t>
        </is>
      </c>
      <c r="AO49" s="48" t="inlineStr">
        <is>
          <t>Wiraswasta</t>
        </is>
      </c>
      <c r="AP49" s="24" t="n">
        <v>0</v>
      </c>
      <c r="AQ49" s="24" t="n">
        <v>0</v>
      </c>
      <c r="AR49" s="24" t="n">
        <v>0</v>
      </c>
      <c r="AS49" s="24" t="n">
        <v>1</v>
      </c>
      <c r="AT49" s="24" t="n">
        <v>0</v>
      </c>
      <c r="AU49" s="24" t="n">
        <v>0</v>
      </c>
      <c r="AV49" s="24" t="n">
        <v>0</v>
      </c>
      <c r="AW49" s="24" t="n">
        <v>0</v>
      </c>
      <c r="AX49" s="23" t="n"/>
      <c r="AY49" s="23" t="inlineStr">
        <is>
          <t>Peternak</t>
        </is>
      </c>
      <c r="AZ49" s="24" t="n">
        <v>0</v>
      </c>
      <c r="BA49" s="24" t="n">
        <v>1</v>
      </c>
      <c r="BB49" s="24" t="n">
        <v>0</v>
      </c>
      <c r="BC49" s="24" t="n">
        <v>0</v>
      </c>
      <c r="BD49" s="24" t="n">
        <v>0</v>
      </c>
      <c r="BE49" s="24" t="n">
        <v>0</v>
      </c>
      <c r="BF49" s="24" t="n">
        <v>0</v>
      </c>
      <c r="BG49" s="24" t="n">
        <v>0</v>
      </c>
      <c r="BH49" s="23" t="n"/>
      <c r="BI49" s="23" t="inlineStr">
        <is>
          <t>Rp2.500.000 - Rp3.500.000</t>
        </is>
      </c>
      <c r="BJ49" s="24" t="n">
        <v>1</v>
      </c>
      <c r="BK49" s="24" t="n">
        <v>1</v>
      </c>
      <c r="BL49" s="24" t="n">
        <v>2</v>
      </c>
      <c r="BM49" s="24" t="n">
        <v>1</v>
      </c>
      <c r="BN49" s="23" t="inlineStr">
        <is>
          <t>Milik sendiri</t>
        </is>
      </c>
      <c r="BO49" s="23" t="inlineStr">
        <is>
          <t>Permanen (dinding bata dan semen)</t>
        </is>
      </c>
      <c r="BP49" s="24" t="n">
        <v>1</v>
      </c>
      <c r="BQ49" s="24" t="n">
        <v>0</v>
      </c>
      <c r="BR49" s="24" t="n">
        <v>0</v>
      </c>
      <c r="BS49" s="24" t="n">
        <v>0</v>
      </c>
      <c r="BT49" s="24" t="n">
        <v>0</v>
      </c>
      <c r="BU49" s="23" t="n"/>
      <c r="BV49" s="23" t="inlineStr">
        <is>
          <t>Keramik/ubin</t>
        </is>
      </c>
      <c r="BW49" s="24" t="n">
        <v>0</v>
      </c>
      <c r="BX49" s="24" t="n">
        <v>0</v>
      </c>
      <c r="BY49" s="24" t="n">
        <v>1</v>
      </c>
      <c r="BZ49" s="24" t="n">
        <v>0</v>
      </c>
      <c r="CA49" s="24" t="n">
        <v>0</v>
      </c>
      <c r="CB49" s="23" t="n"/>
      <c r="CC49" s="23" t="inlineStr">
        <is>
          <t>Genting</t>
        </is>
      </c>
      <c r="CD49" s="24" t="n">
        <v>0</v>
      </c>
      <c r="CE49" s="24" t="n">
        <v>0</v>
      </c>
      <c r="CF49" s="24" t="n">
        <v>0</v>
      </c>
      <c r="CG49" s="24" t="n">
        <v>0</v>
      </c>
      <c r="CH49" s="24" t="n">
        <v>0</v>
      </c>
      <c r="CI49" s="24" t="n">
        <v>1</v>
      </c>
      <c r="CJ49" s="24" t="n">
        <v>0</v>
      </c>
      <c r="CK49" s="23" t="n"/>
      <c r="CL49" s="23" t="inlineStr">
        <is>
          <t>Ya</t>
        </is>
      </c>
      <c r="CM49" s="24" t="n">
        <v>2024</v>
      </c>
      <c r="CN49" s="23" t="inlineStr">
        <is>
          <t>Fixed-Dome (Kubah Tetap)</t>
        </is>
      </c>
      <c r="CO49" s="23" t="inlineStr">
        <is>
          <t>6 m³ (4-5 ekor sapi, ±5 jam memasak/hari, ±50 kg</t>
        </is>
      </c>
      <c r="CP49" s="23" t="inlineStr">
        <is>
          <t>Anggota keluarga - laki-laki</t>
        </is>
      </c>
      <c r="CQ49" s="24" t="n">
        <v>0</v>
      </c>
      <c r="CR49" s="24" t="n">
        <v>0</v>
      </c>
      <c r="CS49" s="24" t="n">
        <v>0</v>
      </c>
      <c r="CT49" s="24" t="n">
        <v>0</v>
      </c>
      <c r="CU49" s="10" t="n">
        <v>1</v>
      </c>
      <c r="CV49" s="10" t="n">
        <v>0</v>
      </c>
      <c r="CW49" s="10" t="n">
        <v>0</v>
      </c>
      <c r="CX49" s="8" t="n">
        <v>0</v>
      </c>
      <c r="CY49" s="48" t="inlineStr">
        <is>
          <t>Anggota keluarga - laki-laki</t>
        </is>
      </c>
      <c r="CZ49" s="8" t="n">
        <v>1</v>
      </c>
      <c r="DA49" s="8" t="n">
        <v>0</v>
      </c>
      <c r="DB49" s="8" t="n">
        <v>0</v>
      </c>
      <c r="DC49" s="48" t="n"/>
      <c r="DD49" s="48" t="inlineStr">
        <is>
          <t>Anggota keluarga - laki-laki CPO atau pendamping</t>
        </is>
      </c>
      <c r="DE49" s="8" t="n">
        <v>1</v>
      </c>
      <c r="DF49" s="8" t="n">
        <v>0</v>
      </c>
      <c r="DG49" s="8" t="n">
        <v>1</v>
      </c>
      <c r="DH49" s="8" t="n">
        <v>0</v>
      </c>
      <c r="DI49" s="48" t="n"/>
      <c r="DJ49" s="48" t="inlineStr">
        <is>
          <t>Anggota keluarga - laki-laki CPO atau pendamping</t>
        </is>
      </c>
      <c r="DK49" s="8" t="n">
        <v>1</v>
      </c>
      <c r="DL49" s="8" t="n">
        <v>0</v>
      </c>
      <c r="DM49" s="8" t="n">
        <v>1</v>
      </c>
      <c r="DN49" s="8" t="n">
        <v>0</v>
      </c>
      <c r="DO49" s="48" t="n"/>
      <c r="DP49" s="8" t="n">
        <v>1</v>
      </c>
      <c r="DQ49" s="8" t="n">
        <v>0</v>
      </c>
      <c r="DR49" s="8" t="n">
        <v>0</v>
      </c>
      <c r="DS49" s="23" t="n"/>
      <c r="DT49" s="23" t="n"/>
      <c r="DU49" s="23" t="n"/>
      <c r="DV49" s="23" t="inlineStr">
        <is>
          <t>Ya</t>
        </is>
      </c>
      <c r="DW49" s="23" t="n"/>
      <c r="DX49" s="23" t="n"/>
      <c r="DY49" s="23" t="n"/>
      <c r="DZ49" s="23" t="n"/>
      <c r="EA49" s="23" t="n"/>
      <c r="EB49" s="23" t="n"/>
      <c r="EC49" s="23" t="n"/>
      <c r="ED49" s="23" t="n"/>
      <c r="EE49" s="23" t="n"/>
      <c r="EF49" s="23" t="n"/>
      <c r="EG49" s="23" t="n"/>
      <c r="EH49" s="23" t="n"/>
      <c r="EI49" s="23" t="inlineStr">
        <is>
          <t>Tidak ada masalah</t>
        </is>
      </c>
      <c r="EJ49" s="24" t="n">
        <v>0</v>
      </c>
      <c r="EK49" s="24" t="n">
        <v>0</v>
      </c>
      <c r="EL49" s="24" t="n">
        <v>0</v>
      </c>
      <c r="EM49" s="24" t="n">
        <v>1</v>
      </c>
      <c r="EN49" s="24" t="n">
        <v>0</v>
      </c>
      <c r="EO49" s="11" t="n"/>
      <c r="EP49" s="23" t="inlineStr">
        <is>
          <t>Ya, sangat jelas dan mudah diikuti</t>
        </is>
      </c>
      <c r="EQ49" s="23" t="inlineStr">
        <is>
          <t>Pelatihan</t>
        </is>
      </c>
      <c r="ER49" s="23" t="inlineStr">
        <is>
          <t>CPO atau pendamping</t>
        </is>
      </c>
      <c r="ES49" s="24" t="n">
        <v>1</v>
      </c>
      <c r="ET49" s="24" t="n">
        <v>0</v>
      </c>
      <c r="EU49" s="24" t="n">
        <v>0</v>
      </c>
      <c r="EV49" s="24" t="n">
        <v>0</v>
      </c>
      <c r="EW49" s="23" t="n"/>
      <c r="EX49" s="48" t="inlineStr">
        <is>
          <t>Anggota keluarga - Laki-laki</t>
        </is>
      </c>
      <c r="EY49" s="8" t="n">
        <v>1</v>
      </c>
      <c r="EZ49" s="8" t="n">
        <v>0</v>
      </c>
      <c r="FA49" s="8" t="n">
        <v>0</v>
      </c>
      <c r="FB49" s="23" t="n"/>
      <c r="FC49" s="23" t="inlineStr">
        <is>
          <t>Setiap hari</t>
        </is>
      </c>
      <c r="FD49" s="23" t="n"/>
      <c r="FE49" s="23" t="inlineStr">
        <is>
          <t>Mengetahui</t>
        </is>
      </c>
      <c r="FF49" s="23" t="inlineStr">
        <is>
          <t>Selalu (setiap hari)</t>
        </is>
      </c>
      <c r="FG49" s="23" t="inlineStr">
        <is>
          <t>Mengetahui</t>
        </is>
      </c>
      <c r="FH49" s="23" t="inlineStr">
        <is>
          <t>Selalu (setiap hari)</t>
        </is>
      </c>
      <c r="FI49" s="23" t="inlineStr">
        <is>
          <t>Mengetahui</t>
        </is>
      </c>
      <c r="FJ49" s="23" t="inlineStr">
        <is>
          <t>Selalu (setiap hari)</t>
        </is>
      </c>
      <c r="FK49" s="23" t="inlineStr">
        <is>
          <t>Mengetahui</t>
        </is>
      </c>
      <c r="FL49" s="23" t="inlineStr">
        <is>
          <t>Cukup sering (2 minggu sekali)</t>
        </is>
      </c>
      <c r="FM49" s="23" t="inlineStr">
        <is>
          <t>Mengetahui</t>
        </is>
      </c>
      <c r="FN49" s="23" t="inlineStr">
        <is>
          <t>Cukup sering (2 minggu sekali)</t>
        </is>
      </c>
      <c r="FO49" s="23" t="inlineStr">
        <is>
          <t>Mengetahui</t>
        </is>
      </c>
      <c r="FP49" s="23" t="inlineStr">
        <is>
          <t>Cukup sering (2 minggu sekali)</t>
        </is>
      </c>
      <c r="FQ49" s="23" t="inlineStr">
        <is>
          <t>Mengetahui</t>
        </is>
      </c>
      <c r="FR49" s="23" t="inlineStr">
        <is>
          <t>Ya</t>
        </is>
      </c>
      <c r="FS49" s="23" t="inlineStr">
        <is>
          <t>Mengetahui</t>
        </is>
      </c>
      <c r="FT49" s="23" t="inlineStr">
        <is>
          <t>Ya, selalu</t>
        </is>
      </c>
      <c r="FU49" s="23" t="inlineStr">
        <is>
          <t>Laki-laki dewasa Perempuan dewasa</t>
        </is>
      </c>
      <c r="FV49" s="24" t="n">
        <v>1</v>
      </c>
      <c r="FW49" s="24" t="n">
        <v>1</v>
      </c>
      <c r="FX49" s="24" t="n">
        <v>0</v>
      </c>
      <c r="FY49" s="24" t="n">
        <v>0</v>
      </c>
      <c r="FZ49" s="23" t="inlineStr">
        <is>
          <t>Sangat memahami</t>
        </is>
      </c>
      <c r="GA49" s="23" t="inlineStr">
        <is>
          <t>CPO</t>
        </is>
      </c>
      <c r="GB49" s="24" t="n">
        <v>1</v>
      </c>
      <c r="GC49" s="24" t="n">
        <v>0</v>
      </c>
      <c r="GD49" s="24" t="n">
        <v>0</v>
      </c>
      <c r="GE49" s="24" t="n">
        <v>0</v>
      </c>
      <c r="GF49" s="23" t="n"/>
      <c r="GG49" s="23" t="inlineStr">
        <is>
          <t>Sering</t>
        </is>
      </c>
      <c r="GH49" s="23" t="inlineStr">
        <is>
          <t>Ya</t>
        </is>
      </c>
      <c r="GI49" s="23" t="inlineStr">
        <is>
          <t>Teman/keluarga</t>
        </is>
      </c>
      <c r="GJ49" s="24" t="n">
        <v>0</v>
      </c>
      <c r="GK49" s="24" t="n">
        <v>1</v>
      </c>
      <c r="GL49" s="24" t="n">
        <v>0</v>
      </c>
      <c r="GM49" s="24" t="n">
        <v>0</v>
      </c>
      <c r="GN49" s="23" t="n"/>
      <c r="GO49" s="24" t="n">
        <v>9</v>
      </c>
      <c r="GP49" s="23" t="inlineStr">
        <is>
          <t>Penuh (100%)</t>
        </is>
      </c>
      <c r="GQ49" s="23" t="inlineStr">
        <is>
          <t>Kayu bakar LPG</t>
        </is>
      </c>
      <c r="GR49" s="24" t="n">
        <v>1</v>
      </c>
      <c r="GS49" s="24" t="n">
        <v>1</v>
      </c>
      <c r="GT49" s="24" t="n">
        <v>0</v>
      </c>
      <c r="GU49" s="24" t="n">
        <v>0</v>
      </c>
      <c r="GV49" s="24" t="n">
        <v>0</v>
      </c>
      <c r="GW49" s="24" t="n">
        <v>0</v>
      </c>
      <c r="GX49" s="24" t="n">
        <v>0</v>
      </c>
      <c r="GY49" s="23" t="n"/>
      <c r="GZ49" s="23" t="inlineStr">
        <is>
          <t>Ya</t>
        </is>
      </c>
      <c r="HA49" s="24" t="n">
        <v>20</v>
      </c>
      <c r="HB49" s="24" t="n">
        <v>200000</v>
      </c>
      <c r="HC49" s="24" t="n">
        <v>5</v>
      </c>
      <c r="HD49" s="24" t="n">
        <v>50000</v>
      </c>
      <c r="HE49" s="24" t="n">
        <v>1</v>
      </c>
      <c r="HF49" s="24" t="n">
        <v>100000</v>
      </c>
      <c r="HG49" s="24" t="n">
        <v>3</v>
      </c>
      <c r="HH49" s="24" t="n">
        <v>25000</v>
      </c>
      <c r="HI49" s="23" t="n"/>
      <c r="HJ49" s="23" t="n"/>
      <c r="HK49" s="23" t="n"/>
      <c r="HL49" s="23" t="n"/>
      <c r="HM49" s="23" t="n"/>
      <c r="HN49" s="23" t="n"/>
      <c r="HO49" s="23" t="n"/>
      <c r="HP49" s="23" t="n"/>
      <c r="HQ49" s="23" t="n"/>
      <c r="HR49" s="23" t="n"/>
      <c r="HS49" s="23" t="n"/>
      <c r="HT49" s="23" t="n"/>
      <c r="HU49" s="23" t="n"/>
      <c r="HV49" s="23" t="n"/>
      <c r="HW49" s="23" t="n"/>
      <c r="HX49" s="23" t="n"/>
      <c r="HY49" s="24" t="n">
        <v>15</v>
      </c>
      <c r="HZ49" s="24" t="n">
        <v>150000</v>
      </c>
      <c r="IA49" s="24" t="n">
        <v>9</v>
      </c>
      <c r="IB49" s="24" t="n">
        <v>75000</v>
      </c>
      <c r="IC49" s="23" t="n"/>
      <c r="ID49" s="23" t="n"/>
      <c r="IE49" s="23" t="n"/>
      <c r="IF49" s="23" t="n"/>
      <c r="IG49" s="23" t="n"/>
      <c r="IH49" s="23" t="n"/>
      <c r="II49" s="23" t="n"/>
      <c r="IJ49" s="23" t="n"/>
      <c r="IK49" s="23" t="inlineStr">
        <is>
          <t>50-65 kg</t>
        </is>
      </c>
      <c r="IL49" s="23" t="inlineStr">
        <is>
          <t>3-5 jam</t>
        </is>
      </c>
      <c r="IM49" s="23" t="inlineStr">
        <is>
          <t>Ya</t>
        </is>
      </c>
      <c r="IN49" s="23" t="inlineStr">
        <is>
          <t>Tidak</t>
        </is>
      </c>
      <c r="IO49" s="23" t="inlineStr">
        <is>
          <t>Lebih bersih</t>
        </is>
      </c>
      <c r="IP49" s="23" t="n"/>
      <c r="IQ49" s="23" t="inlineStr">
        <is>
          <t>Tidak pernah</t>
        </is>
      </c>
      <c r="IR49" s="23" t="n"/>
      <c r="IS49" s="23" t="n"/>
      <c r="IT49" s="23" t="n"/>
      <c r="IU49" s="23" t="n"/>
      <c r="IV49" s="23" t="n"/>
      <c r="IW49" s="23" t="n"/>
      <c r="IX49" s="23" t="n"/>
      <c r="IY49" s="23" t="n"/>
      <c r="IZ49" s="23" t="inlineStr">
        <is>
          <t>Tidak pernah</t>
        </is>
      </c>
      <c r="JA49" s="23" t="n"/>
      <c r="JB49" s="23" t="n"/>
      <c r="JC49" s="23" t="n"/>
      <c r="JD49" s="23" t="n"/>
      <c r="JE49" s="23" t="n"/>
      <c r="JF49" s="23" t="n"/>
      <c r="JG49" s="23" t="n"/>
      <c r="JH49" s="23" t="n"/>
      <c r="JI49" s="23" t="inlineStr">
        <is>
          <t>Tidak pernah</t>
        </is>
      </c>
      <c r="JJ49" s="23" t="n"/>
      <c r="JK49" s="23" t="n"/>
      <c r="JL49" s="23" t="n"/>
      <c r="JM49" s="23" t="n"/>
      <c r="JN49" s="23" t="n"/>
      <c r="JO49" s="23" t="n"/>
      <c r="JP49" s="23" t="n"/>
      <c r="JQ49" s="23" t="n"/>
      <c r="JR49" s="23" t="inlineStr">
        <is>
          <t>Tidak pernah</t>
        </is>
      </c>
      <c r="JS49" s="23" t="n"/>
      <c r="JT49" s="23" t="n"/>
      <c r="JU49" s="23" t="n"/>
      <c r="JV49" s="23" t="n"/>
      <c r="JW49" s="23" t="n"/>
      <c r="JX49" s="23" t="n"/>
      <c r="JY49" s="23" t="n"/>
      <c r="JZ49" s="23" t="n"/>
      <c r="KA49" s="23" t="inlineStr">
        <is>
          <t>Tidak pernah</t>
        </is>
      </c>
      <c r="KB49" s="23" t="n"/>
      <c r="KC49" s="23" t="n"/>
      <c r="KD49" s="23" t="n"/>
      <c r="KE49" s="23" t="n"/>
      <c r="KF49" s="23" t="n"/>
      <c r="KG49" s="23" t="n"/>
      <c r="KH49" s="23" t="n"/>
      <c r="KI49" s="23" t="n"/>
      <c r="KJ49" s="23" t="inlineStr">
        <is>
          <t>Tidak pernah</t>
        </is>
      </c>
      <c r="KK49" s="23" t="n"/>
      <c r="KL49" s="23" t="n"/>
      <c r="KM49" s="23" t="n"/>
      <c r="KN49" s="23" t="n"/>
      <c r="KO49" s="23" t="n"/>
      <c r="KP49" s="23" t="n"/>
      <c r="KQ49" s="23" t="n"/>
      <c r="KR49" s="23" t="n"/>
      <c r="KS49" s="23" t="inlineStr">
        <is>
          <t>Cukup membaik</t>
        </is>
      </c>
      <c r="KT49" s="23" t="inlineStr">
        <is>
          <t>0-1 kali</t>
        </is>
      </c>
      <c r="KU49" s="23" t="inlineStr">
        <is>
          <t>0-1 kali</t>
        </is>
      </c>
      <c r="KV49" s="23" t="inlineStr">
        <is>
          <t>Tidak ada</t>
        </is>
      </c>
      <c r="KW49" s="24" t="n">
        <v>0</v>
      </c>
      <c r="KX49" s="24" t="n">
        <v>0</v>
      </c>
      <c r="KY49" s="24" t="n">
        <v>0</v>
      </c>
      <c r="KZ49" s="24" t="n">
        <v>1</v>
      </c>
      <c r="LA49" s="23" t="inlineStr">
        <is>
          <t>Cukup membaik</t>
        </is>
      </c>
      <c r="LB49" s="23" t="inlineStr">
        <is>
          <t>Cukup membaik</t>
        </is>
      </c>
      <c r="LC49" s="24" t="n">
        <v>3</v>
      </c>
      <c r="LD49" s="24" t="n">
        <v>3</v>
      </c>
      <c r="LE49" s="24" t="n">
        <v>0</v>
      </c>
      <c r="LF49" s="24" t="n">
        <v>0</v>
      </c>
      <c r="LG49" s="23" t="inlineStr">
        <is>
          <t>Ya</t>
        </is>
      </c>
      <c r="LH49" s="24" t="n">
        <v>100000</v>
      </c>
      <c r="LI49" s="23" t="n"/>
      <c r="LJ49" s="23" t="inlineStr">
        <is>
          <t>Kebutuhan rumah tangga</t>
        </is>
      </c>
      <c r="LK49" s="24" t="n">
        <v>0</v>
      </c>
      <c r="LL49" s="24" t="n">
        <v>0</v>
      </c>
      <c r="LM49" s="24" t="n">
        <v>0</v>
      </c>
      <c r="LN49" s="24" t="n">
        <v>0</v>
      </c>
      <c r="LO49" s="24" t="n">
        <v>1</v>
      </c>
      <c r="LP49" s="24" t="n">
        <v>0</v>
      </c>
      <c r="LQ49" s="24" t="n">
        <v>0</v>
      </c>
      <c r="LR49" s="23" t="n"/>
      <c r="LS49" s="24" t="n">
        <v>15</v>
      </c>
      <c r="LT49" s="24" t="n">
        <v>15</v>
      </c>
      <c r="LU49" s="24" t="n">
        <v>0</v>
      </c>
      <c r="LV49" s="24" t="n">
        <v>7</v>
      </c>
      <c r="LW49" s="24" t="n">
        <v>7</v>
      </c>
      <c r="LX49" s="24" t="n">
        <v>0</v>
      </c>
      <c r="LY49" s="24" t="n">
        <v>5</v>
      </c>
      <c r="LZ49" s="24" t="n">
        <v>5</v>
      </c>
      <c r="MA49" s="24" t="n">
        <v>0</v>
      </c>
      <c r="MB49" s="23" t="inlineStr">
        <is>
          <t>Ya</t>
        </is>
      </c>
      <c r="MC49" s="24" t="n">
        <v>30</v>
      </c>
      <c r="MD49" s="24" t="n">
        <v>15</v>
      </c>
      <c r="ME49" s="24" t="n">
        <v>30</v>
      </c>
      <c r="MF49" s="24" t="n">
        <v>15</v>
      </c>
      <c r="MG49" s="24" t="n">
        <v>0</v>
      </c>
      <c r="MH49" s="24" t="n">
        <v>0</v>
      </c>
      <c r="MI49" s="23" t="inlineStr">
        <is>
          <t>Istirahat</t>
        </is>
      </c>
      <c r="MJ49" s="24" t="n">
        <v>0</v>
      </c>
      <c r="MK49" s="24" t="n">
        <v>0</v>
      </c>
      <c r="ML49" s="24" t="n">
        <v>1</v>
      </c>
      <c r="MM49" s="24" t="n">
        <v>0</v>
      </c>
      <c r="MN49" s="24" t="n">
        <v>0</v>
      </c>
      <c r="MO49" s="24" t="n">
        <v>0</v>
      </c>
      <c r="MP49" s="23" t="n"/>
      <c r="MQ49" s="23" t="n"/>
      <c r="MR49" s="23" t="inlineStr">
        <is>
          <t>untuk kumpul keluarga</t>
        </is>
      </c>
      <c r="MS49" s="23" t="n"/>
      <c r="MT49" s="23" t="inlineStr">
        <is>
          <t>santai bersama keluarga</t>
        </is>
      </c>
      <c r="MU49" s="23" t="inlineStr">
        <is>
          <t>Tidak</t>
        </is>
      </c>
      <c r="MV49" s="23" t="n"/>
      <c r="MW49" s="23" t="n"/>
      <c r="MX49" s="23" t="n"/>
      <c r="MY49" s="23" t="n"/>
      <c r="MZ49" s="23" t="n"/>
      <c r="NA49" s="23" t="n"/>
      <c r="NB49" s="23" t="n"/>
      <c r="NC49" s="23" t="n"/>
      <c r="ND49" s="23" t="n"/>
      <c r="NE49" s="23" t="n"/>
      <c r="NF49" s="23" t="n"/>
      <c r="NG49" s="23" t="n"/>
      <c r="NH49" s="23" t="n"/>
      <c r="NI49" s="23" t="n"/>
      <c r="NJ49" s="23" t="n"/>
      <c r="NK49" s="23" t="n"/>
      <c r="NL49" s="23" t="inlineStr">
        <is>
          <t>Tidak</t>
        </is>
      </c>
      <c r="NM49" s="23" t="inlineStr">
        <is>
          <t>Kombinasi dana mandiri dan dana hibah</t>
        </is>
      </c>
      <c r="NN49" s="23" t="inlineStr">
        <is>
          <t>&gt;11.000.001</t>
        </is>
      </c>
      <c r="NO49" s="23" t="inlineStr">
        <is>
          <t>Pemerintah</t>
        </is>
      </c>
      <c r="NP49" s="23" t="n"/>
      <c r="NQ49" s="23" t="n"/>
      <c r="NR49" s="23" t="n"/>
      <c r="NS49" s="23" t="n"/>
      <c r="NT49" s="23" t="n"/>
      <c r="NU49" s="23" t="n"/>
      <c r="NV49" s="23" t="inlineStr">
        <is>
          <t>Anggota keluarga - Laki-laki dewasa</t>
        </is>
      </c>
      <c r="NW49" s="23" t="n"/>
      <c r="NX49" s="23" t="inlineStr">
        <is>
          <t>Sedikit meningkat</t>
        </is>
      </c>
      <c r="NY49" s="24" t="n">
        <v>35</v>
      </c>
      <c r="NZ49" s="24" t="n">
        <v>15</v>
      </c>
      <c r="OA49" s="24" t="n">
        <v>0</v>
      </c>
      <c r="OB49" s="24" t="n">
        <v>5</v>
      </c>
      <c r="OC49" s="24" t="n">
        <v>5</v>
      </c>
      <c r="OD49" s="24" t="n">
        <v>0</v>
      </c>
      <c r="OE49" s="23" t="inlineStr">
        <is>
          <t>Lebih baik</t>
        </is>
      </c>
      <c r="OF49" s="23" t="inlineStr">
        <is>
          <t>Jauh lebih baik (beda waktu memasak lebih cepat setengah jam atau lebih, ATAU tidak lagi ada rasa/bau makanan yang berubah, ATAU alasan lainnya)</t>
        </is>
      </c>
      <c r="OG49" s="23" t="inlineStr">
        <is>
          <t>Ya</t>
        </is>
      </c>
      <c r="OH49" s="24" t="n">
        <v>0</v>
      </c>
      <c r="OI49" s="24" t="n">
        <v>4</v>
      </c>
      <c r="OJ49" s="24" t="n">
        <v>0</v>
      </c>
      <c r="OK49" s="24" t="n">
        <v>0</v>
      </c>
      <c r="OL49" s="24" t="n">
        <v>0</v>
      </c>
      <c r="OM49" s="24" t="n">
        <v>0</v>
      </c>
      <c r="ON49" s="24" t="n">
        <v>0</v>
      </c>
      <c r="OO49" s="24" t="n">
        <v>0</v>
      </c>
      <c r="OP49" s="48">
        <f>VLOOKUP(AG49,'BUS 2'!$G$1:$CU$424,2,0)</f>
        <v/>
      </c>
      <c r="OQ49" s="8">
        <f>VLOOKUP(AG49,'BUS 2'!$G$1:$CU$424,3,0)</f>
        <v/>
      </c>
      <c r="OR49" s="8">
        <f>VLOOKUP(AG49,'BUS 2'!$G$1:$CU$424,4,0)</f>
        <v/>
      </c>
      <c r="OS49" s="8">
        <f>VLOOKUP(AG49,'BUS 2'!$G$1:$CU$424,5,0)</f>
        <v/>
      </c>
      <c r="OT49" s="8">
        <f>VLOOKUP(AG49,'BUS 2'!$G$1:$CU$424,6,0)</f>
        <v/>
      </c>
      <c r="OU49" s="8">
        <f>VLOOKUP(AG49,'BUS 2'!$G$1:$CU$424,7,0)</f>
        <v/>
      </c>
      <c r="OV49" s="8">
        <f>VLOOKUP(AG49,'BUS 2'!$G$1:$CU$424,8,0)</f>
        <v/>
      </c>
      <c r="OW49" s="8">
        <f>VLOOKUP(AG49,'BUS 2'!$G$1:$CU$424,9,0)</f>
        <v/>
      </c>
      <c r="OX49" s="8">
        <f>VLOOKUP(AG49,'BUS 2'!$G$1:$CU$424,10,0)</f>
        <v/>
      </c>
      <c r="OY49" s="8">
        <f>VLOOKUP(AG49,'BUS 2'!$G$1:$CU$424,11,0)</f>
        <v/>
      </c>
      <c r="OZ49" s="8">
        <f>VLOOKUP(AG49,'BUS 2'!$G$1:$CU$424,12,0)</f>
        <v/>
      </c>
      <c r="PA49" s="8">
        <f>VLOOKUP(AG49,'BUS 2'!$G$1:$CU$424,13,0)</f>
        <v/>
      </c>
      <c r="PB49" s="8">
        <f>VLOOKUP(AG49,'BUS 2'!$G$1:$CU$424,14,0)</f>
        <v/>
      </c>
      <c r="PC49" s="8">
        <f>VLOOKUP(AG49,'BUS 2'!$G$1:$CU$424,15,0)</f>
        <v/>
      </c>
      <c r="PD49" s="8">
        <f>VLOOKUP(AG49,'BUS 2'!$G$1:$CU$424,16,0)</f>
        <v/>
      </c>
      <c r="PE49" s="8">
        <f>VLOOKUP(AG49,'BUS 2'!$G$1:$CU$424,17,0)</f>
        <v/>
      </c>
      <c r="PF49" s="8">
        <f>VLOOKUP(AG49,'BUS 2'!$G$1:$CU$424,18,0)</f>
        <v/>
      </c>
      <c r="PG49" s="8">
        <f>VLOOKUP(AG49,'BUS 2'!$G$1:$CU$424,19,0)</f>
        <v/>
      </c>
      <c r="PH49" s="8">
        <f>VLOOKUP(AG49,'BUS 2'!$G$1:$CU$424,20,0)</f>
        <v/>
      </c>
      <c r="PI49" s="8">
        <f>VLOOKUP(AG49,'BUS 2'!$G$1:$CU$424,21,0)</f>
        <v/>
      </c>
      <c r="PJ49" s="8">
        <f>VLOOKUP(AG49,'BUS 2'!$G$1:$CU$424,22,0)</f>
        <v/>
      </c>
      <c r="PK49" s="8">
        <f>VLOOKUP(AG49,'BUS 2'!$G$1:$CU$424,23,0)</f>
        <v/>
      </c>
      <c r="PL49" s="8">
        <f>VLOOKUP(AG49,'BUS 2'!$G$1:$CU$424,24,0)</f>
        <v/>
      </c>
      <c r="PM49" s="8">
        <f>VLOOKUP(AG49,'BUS 2'!$G$1:$CU$424,25,0)</f>
        <v/>
      </c>
      <c r="PN49" s="8">
        <f>VLOOKUP(AG49,'BUS 2'!$G$1:$CU$424,26,0)</f>
        <v/>
      </c>
      <c r="PO49" s="8">
        <f>VLOOKUP(AG49,'BUS 2'!$G$1:$CU$424,27,0)</f>
        <v/>
      </c>
      <c r="PP49" s="8">
        <f>VLOOKUP(AG49,'BUS 2'!$G$1:$CU$424,28,0)</f>
        <v/>
      </c>
      <c r="PQ49" s="8">
        <f>VLOOKUP(AG49,'BUS 2'!$G$1:$CU$424,29,0)</f>
        <v/>
      </c>
      <c r="PR49" s="8">
        <f>VLOOKUP(AG49,'BUS 2'!$G$1:$CU$424,30,0)</f>
        <v/>
      </c>
      <c r="PS49" s="8">
        <f>VLOOKUP(AG49,'BUS 2'!$G$1:$CU$424,31,0)</f>
        <v/>
      </c>
      <c r="PT49" s="23" t="n"/>
      <c r="PU49" s="23" t="n"/>
      <c r="PV49" s="23" t="n"/>
      <c r="PW49" s="23" t="n"/>
      <c r="PX49" s="23" t="n"/>
      <c r="PY49" s="23" t="n"/>
      <c r="PZ49" s="23" t="n"/>
      <c r="QA49" s="23" t="n"/>
      <c r="QB49" s="23" t="n"/>
      <c r="QC49" s="23" t="n"/>
      <c r="QD49" s="23" t="n"/>
      <c r="QE49" s="23" t="inlineStr">
        <is>
          <t>1-Disebarkan ke lahan terbuka</t>
        </is>
      </c>
      <c r="QF49" s="24" t="n">
        <v>0</v>
      </c>
      <c r="QG49" s="24" t="n">
        <v>0</v>
      </c>
      <c r="QH49" s="24" t="n">
        <v>0</v>
      </c>
      <c r="QI49" s="24" t="n">
        <v>0</v>
      </c>
      <c r="QJ49" s="24" t="n">
        <v>0</v>
      </c>
      <c r="QK49" s="24" t="n">
        <v>1</v>
      </c>
      <c r="QL49" s="24" t="n">
        <v>0</v>
      </c>
      <c r="QM49" s="24" t="n">
        <v>0</v>
      </c>
      <c r="QN49" s="24" t="n">
        <v>0</v>
      </c>
      <c r="QO49" s="23" t="n"/>
      <c r="QP49" s="23" t="n"/>
      <c r="QQ49" s="23" t="n"/>
      <c r="QR49" s="23" t="n"/>
      <c r="QS49" s="23" t="n"/>
      <c r="QT49" s="23" t="n"/>
      <c r="QU49" s="23" t="n"/>
      <c r="QV49" s="23" t="n"/>
      <c r="QW49" s="23" t="n"/>
      <c r="QX49" s="23" t="n"/>
      <c r="QY49" s="23" t="n"/>
      <c r="QZ49" s="23" t="n"/>
      <c r="RA49" s="23" t="n"/>
      <c r="RB49" s="23" t="n"/>
      <c r="RC49" s="23" t="n"/>
      <c r="RD49" s="23" t="n"/>
      <c r="RE49" s="23" t="n"/>
      <c r="RF49" s="23" t="n"/>
      <c r="RG49" s="23" t="n"/>
      <c r="RH49" s="23" t="n"/>
      <c r="RI49" s="23" t="n"/>
      <c r="RJ49" s="23" t="n"/>
      <c r="RK49" s="23" t="n"/>
      <c r="RL49" s="23" t="n"/>
      <c r="RM49" s="23" t="n"/>
      <c r="RN49" s="23" t="n"/>
      <c r="RO49" s="23" t="n"/>
      <c r="RP49" s="23" t="n"/>
      <c r="RQ49" s="23" t="n"/>
      <c r="RR49" s="23" t="n"/>
      <c r="RS49" s="23" t="n"/>
      <c r="RT49" s="23" t="n"/>
      <c r="RU49" s="23" t="n"/>
      <c r="RV49" s="23" t="n"/>
      <c r="RW49" s="23" t="n"/>
      <c r="RX49" s="23" t="n"/>
      <c r="RY49" s="23" t="n"/>
      <c r="RZ49" s="23" t="n"/>
      <c r="SA49" s="23" t="n"/>
      <c r="SB49" s="23" t="n"/>
      <c r="SC49" s="23" t="n"/>
      <c r="SD49" s="23" t="n"/>
      <c r="SE49" s="23" t="n"/>
      <c r="SF49" s="23" t="n"/>
      <c r="SG49" s="23" t="n"/>
      <c r="SH49" s="23" t="n"/>
      <c r="SI49" s="23" t="n"/>
      <c r="SJ49" s="23" t="n"/>
      <c r="SK49" s="23" t="n"/>
      <c r="SL49" s="23" t="n"/>
      <c r="SM49" s="23" t="n"/>
      <c r="SN49" s="23" t="n"/>
      <c r="SO49" s="23" t="n"/>
      <c r="SP49" s="23" t="n"/>
      <c r="SQ49" s="23" t="n"/>
      <c r="SR49" s="23" t="n"/>
      <c r="SS49" s="23" t="n"/>
      <c r="ST49" s="23" t="n"/>
      <c r="SU49" s="23" t="n"/>
      <c r="SV49" s="23" t="n"/>
      <c r="SW49" s="23" t="n"/>
      <c r="SX49" s="23" t="n"/>
      <c r="SY49" s="8">
        <f>VLOOKUP(AG49,'BUS 2'!$G$1:$CU$424,33,0)</f>
        <v/>
      </c>
      <c r="SZ49" s="48">
        <f>VLOOKUP(AG49,'BUS 2'!$G$1:$CU$424,34,0)</f>
        <v/>
      </c>
      <c r="TA49" s="48">
        <f>VLOOKUP(AG49,'BUS 2'!$G$1:$CU$424,35,0)</f>
        <v/>
      </c>
      <c r="TB49" s="48">
        <f>VLOOKUP(AG49,'BUS 2'!$G$1:$CU$424,36,0)</f>
        <v/>
      </c>
      <c r="TC49" s="48">
        <f>VLOOKUP(AG49,'BUS 2'!$G$1:$CU$424,37,0)</f>
        <v/>
      </c>
      <c r="TD49" s="48">
        <f>VLOOKUP(AG49,'BUS 2'!$G$1:$CU$424,38,0)</f>
        <v/>
      </c>
      <c r="TE49" s="48">
        <f>VLOOKUP(AG49,'BUS 2'!$G$1:$CU$424,39,0)</f>
        <v/>
      </c>
      <c r="TF49" s="48">
        <f>VLOOKUP(AG49,'BUS 2'!$G$1:$CU$424,40,0)</f>
        <v/>
      </c>
      <c r="TG49" s="8">
        <f>VLOOKUP(AG49,'BUS 2'!$G$1:$CU$424,42,0)</f>
        <v/>
      </c>
      <c r="TH49" s="8">
        <f>VLOOKUP(AG49,'BUS 2'!$G$1:$CU$424,43,0)</f>
        <v/>
      </c>
      <c r="TI49" s="8">
        <f>VLOOKUP(AG49,'BUS 2'!$G$1:$CU$424,44,0)</f>
        <v/>
      </c>
      <c r="TJ49" s="8">
        <f>VLOOKUP(AG49,'BUS 2'!$G$1:$CU$424,45,0)</f>
        <v/>
      </c>
      <c r="TK49" s="8">
        <f>VLOOKUP(AG49,'BUS 2'!$G$1:$CU$424,46,0)</f>
        <v/>
      </c>
      <c r="TL49" s="8">
        <f>VLOOKUP(AG49,'BUS 2'!$G$1:$CU$424,47,0)</f>
        <v/>
      </c>
      <c r="TM49" s="8">
        <f>VLOOKUP(AG49,'BUS 2'!$G$1:$CU$424,48,0)</f>
        <v/>
      </c>
      <c r="TN49" s="8">
        <f>VLOOKUP(AG49,'BUS 2'!$G$1:$CU$424,49,0)</f>
        <v/>
      </c>
      <c r="TO49" s="8">
        <f>VLOOKUP(AG49,'BUS 2'!$G$1:$CU$424,50,0)</f>
        <v/>
      </c>
      <c r="TP49" s="8">
        <f>VLOOKUP(AG49,'BUS 2'!$G$1:$CU$424,51,0)</f>
        <v/>
      </c>
      <c r="TQ49" s="8">
        <f>VLOOKUP(AG49,'BUS 2'!$G$1:$CU$424,52,0)</f>
        <v/>
      </c>
      <c r="TR49" s="8">
        <f>VLOOKUP(AG49,'BUS 2'!$G$1:$CU$424,53,0)</f>
        <v/>
      </c>
      <c r="TS49" s="48">
        <f>VLOOKUP(AG49,'BUS 2'!$G$1:$CU$424,54,0)</f>
        <v/>
      </c>
      <c r="TT49" s="48">
        <f>VLOOKUP(AG49,'BUS 2'!$G$1:$CU$424,55,0)</f>
        <v/>
      </c>
      <c r="TU49" s="48">
        <f>VLOOKUP(AG49,'BUS 2'!$G$1:$CU$424,56,0)</f>
        <v/>
      </c>
      <c r="TV49" s="48">
        <f>VLOOKUP(AG49,'BUS 2'!$G$1:$CU$424,57,0)</f>
        <v/>
      </c>
      <c r="TW49" s="48">
        <f>VLOOKUP(AG49,'BUS 2'!$G$1:$CU$424,58,0)</f>
        <v/>
      </c>
      <c r="TX49" s="48">
        <f>VLOOKUP(AG49,'BUS 2'!$G$1:$CU$424,59,0)</f>
        <v/>
      </c>
      <c r="TY49" s="48">
        <f>VLOOKUP(AG49,'BUS 2'!$G$1:$CU$424,60,0)</f>
        <v/>
      </c>
      <c r="TZ49" s="48">
        <f>VLOOKUP(AG49,'BUS 2'!$G$1:$CU$424,61,0)</f>
        <v/>
      </c>
      <c r="UA49" s="48">
        <f>VLOOKUP(AG49,'BUS 2'!$G$1:$CU$424,62,0)</f>
        <v/>
      </c>
      <c r="UB49" s="48">
        <f>VLOOKUP(AG49,'BUS 2'!$G$1:$CU$424,63,0)</f>
        <v/>
      </c>
      <c r="UC49" s="48">
        <f>VLOOKUP(AG49,'BUS 2'!$G$1:$CU$424,64,0)</f>
        <v/>
      </c>
      <c r="UD49" s="48">
        <f>VLOOKUP(AG49,'BUS 2'!$G$1:$CU$424,65,0)</f>
        <v/>
      </c>
      <c r="UE49" s="48">
        <f>VLOOKUP(AG49,'BUS 2'!$G$1:$CU$424,66,0)</f>
        <v/>
      </c>
      <c r="UF49" s="48">
        <f>VLOOKUP(AG49,'BUS 2'!$G$1:$CU$424,67,0)</f>
        <v/>
      </c>
      <c r="UG49" s="48">
        <f>VLOOKUP(AG49,'BUS 2'!$G$1:$CU$424,68,0)</f>
        <v/>
      </c>
      <c r="UH49" s="48">
        <f>VLOOKUP(AG49,'BUS 2'!$G$1:$CU$424,69,0)</f>
        <v/>
      </c>
      <c r="UI49" s="48">
        <f>VLOOKUP(AG49,'BUS 2'!$G$1:$CU$424,70,0)</f>
        <v/>
      </c>
      <c r="UJ49" s="48">
        <f>VLOOKUP(AG49,'BUS 2'!$G$1:$CU$424,71,0)</f>
        <v/>
      </c>
      <c r="UK49" s="48">
        <f>VLOOKUP(AG49,'BUS 2'!$G$1:$CU$424,72,0)</f>
        <v/>
      </c>
      <c r="UL49" s="48">
        <f>VLOOKUP(AG49,'BUS 2'!$G$1:$CU$424,73,0)</f>
        <v/>
      </c>
      <c r="UM49" s="48">
        <f>VLOOKUP(AG49,'BUS 2'!$G$1:$CU$424,74,0)</f>
        <v/>
      </c>
      <c r="UN49" s="48">
        <f>VLOOKUP(AG49,'BUS 2'!$G$1:$CU$424,75,0)</f>
        <v/>
      </c>
      <c r="UO49" s="48">
        <f>VLOOKUP(AG49,'BUS 2'!$G$1:$CU$424,76,0)</f>
        <v/>
      </c>
      <c r="UP49" s="48">
        <f>VLOOKUP(AG49,'BUS 2'!$G$1:$CU$424,77,0)</f>
        <v/>
      </c>
      <c r="UQ49" s="48">
        <f>VLOOKUP(AG49,'BUS 2'!$G$1:$CU$424,78,0)</f>
        <v/>
      </c>
      <c r="UR49" s="48">
        <f>VLOOKUP(AG49,'BUS 2'!$G$1:$CU$424,79,0)</f>
        <v/>
      </c>
      <c r="US49" s="48">
        <f>VLOOKUP(AG49,'BUS 2'!$G$1:$CU$424,80,0)</f>
        <v/>
      </c>
      <c r="UT49" s="48">
        <f>VLOOKUP(AG49,'BUS 2'!$G$1:$CU$424,81,0)</f>
        <v/>
      </c>
      <c r="UU49" s="23" t="n"/>
      <c r="UV49" s="23" t="inlineStr">
        <is>
          <t>Pemberian pakan di kandang</t>
        </is>
      </c>
      <c r="UW49" s="23" t="n"/>
      <c r="UX49" s="23" t="n"/>
      <c r="UY49" s="23" t="n"/>
      <c r="UZ49" s="23" t="n"/>
      <c r="VA49" s="23" t="n"/>
      <c r="VB49" s="23" t="n"/>
      <c r="VC49" s="23" t="n"/>
      <c r="VD49" s="23" t="inlineStr">
        <is>
          <t>Sangat teratur (setiap hari)</t>
        </is>
      </c>
      <c r="VE49" s="23" t="n"/>
      <c r="VF49" s="23" t="n"/>
      <c r="VG49" s="23" t="n"/>
      <c r="VH49" s="23" t="n"/>
      <c r="VI49" s="23" t="n"/>
      <c r="VJ49" s="23" t="n"/>
      <c r="VK49" s="23" t="n"/>
      <c r="VL49" s="23" t="inlineStr">
        <is>
          <t>Sering (1 kali sehari)</t>
        </is>
      </c>
      <c r="VM49" s="23" t="n"/>
      <c r="VN49" s="23" t="n"/>
      <c r="VO49" s="23" t="n"/>
      <c r="VP49" s="23" t="n"/>
      <c r="VQ49" s="23" t="n"/>
      <c r="VR49" s="23" t="n"/>
      <c r="VS49" s="23" t="n"/>
      <c r="VT49" s="23" t="n"/>
      <c r="VU49" s="23" t="n"/>
      <c r="VV49" s="23" t="n"/>
      <c r="VW49" s="23" t="n"/>
      <c r="VX49" s="23" t="n"/>
      <c r="VY49" s="23" t="n"/>
      <c r="VZ49" s="23" t="n"/>
      <c r="WA49" s="23" t="n"/>
      <c r="WB49" s="23" t="n"/>
      <c r="WC49" s="23" t="n"/>
      <c r="WD49" s="23" t="n"/>
      <c r="WE49" s="23" t="n"/>
      <c r="WF49" s="23" t="inlineStr">
        <is>
          <t>4-Disimpan dalam kotak bersekat 5-Untuk disebar di tanah (dan dibajak)</t>
        </is>
      </c>
      <c r="WG49" s="24" t="n">
        <v>0</v>
      </c>
      <c r="WH49" s="24" t="n">
        <v>0</v>
      </c>
      <c r="WI49" s="24" t="n">
        <v>0</v>
      </c>
      <c r="WJ49" s="24" t="n">
        <v>1</v>
      </c>
      <c r="WK49" s="24" t="n">
        <v>1</v>
      </c>
      <c r="WL49" s="24" t="n">
        <v>0</v>
      </c>
      <c r="WM49" s="24" t="n">
        <v>0</v>
      </c>
      <c r="WN49" s="24" t="n">
        <v>0</v>
      </c>
      <c r="WO49" s="23" t="n"/>
      <c r="WP49" s="23" t="n"/>
      <c r="WQ49" s="23" t="n"/>
      <c r="WR49" s="23" t="n"/>
      <c r="WS49" s="23" t="n"/>
      <c r="WT49" s="23" t="n"/>
      <c r="WU49" s="23" t="n"/>
      <c r="WV49" s="23" t="n"/>
      <c r="WW49" s="23" t="n"/>
      <c r="WX49" s="23" t="n"/>
      <c r="WY49" s="23" t="n"/>
      <c r="WZ49" s="23" t="n"/>
      <c r="XA49" s="23" t="n"/>
      <c r="XB49" s="23" t="n"/>
      <c r="XC49" s="23" t="n"/>
      <c r="XD49" s="23" t="n"/>
      <c r="XE49" s="23" t="n"/>
      <c r="XF49" s="23" t="n"/>
      <c r="XG49" s="23" t="n"/>
      <c r="XH49" s="23" t="n"/>
      <c r="XI49" s="23" t="n"/>
      <c r="XJ49" s="23" t="n"/>
      <c r="XK49" s="23" t="n"/>
      <c r="XL49" s="23" t="n"/>
      <c r="XM49" s="23" t="n"/>
      <c r="XN49" s="23" t="n"/>
      <c r="XO49" s="23" t="n"/>
      <c r="XP49" s="23" t="n"/>
      <c r="XQ49" s="23" t="n"/>
      <c r="XR49" s="23" t="n"/>
      <c r="XS49" s="23" t="n"/>
      <c r="XT49" s="23" t="n"/>
      <c r="XU49" s="23" t="n"/>
      <c r="XV49" s="23" t="n"/>
      <c r="XW49" s="23" t="n"/>
      <c r="XX49" s="23" t="n"/>
      <c r="XY49" s="23" t="n"/>
      <c r="XZ49" s="23" t="n"/>
      <c r="YA49" s="23" t="n"/>
      <c r="YB49" s="23" t="n"/>
      <c r="YC49" s="23" t="n"/>
      <c r="YD49" s="23" t="n"/>
      <c r="YE49" s="23" t="n"/>
      <c r="YF49" s="23" t="n"/>
      <c r="YG49" s="23" t="n"/>
      <c r="YH49" s="23" t="n"/>
      <c r="YI49" s="23" t="n"/>
      <c r="YJ49" s="23" t="n"/>
      <c r="YK49" s="23" t="n"/>
      <c r="YL49" s="23" t="n"/>
      <c r="YM49" s="23" t="n"/>
      <c r="YN49" s="23" t="n"/>
      <c r="YO49" s="23" t="n"/>
      <c r="YP49" s="23" t="n"/>
      <c r="YQ49" s="23" t="n"/>
      <c r="YR49" s="23" t="n"/>
      <c r="YS49" s="23" t="n"/>
      <c r="YT49" s="23" t="n"/>
      <c r="YU49" s="23" t="n"/>
      <c r="YV49" s="23" t="n"/>
      <c r="YW49" s="23" t="n"/>
      <c r="YX49" s="23" t="n"/>
      <c r="YY49" s="23" t="n"/>
      <c r="YZ49" s="23" t="n"/>
      <c r="ZA49" s="23" t="n"/>
      <c r="ZB49" s="23" t="n"/>
      <c r="ZC49" s="23" t="n"/>
      <c r="ZD49" s="23" t="n"/>
      <c r="ZE49" s="23" t="n"/>
      <c r="ZF49" s="23" t="n"/>
      <c r="ZG49" s="23" t="n"/>
      <c r="ZH49" s="23" t="n"/>
      <c r="ZI49" s="23" t="n"/>
      <c r="ZJ49" s="23" t="n"/>
      <c r="ZK49" s="23" t="n"/>
      <c r="ZL49" s="23" t="n"/>
      <c r="ZM49" s="23" t="n"/>
      <c r="ZN49" s="23" t="n"/>
      <c r="ZO49" s="23" t="n"/>
      <c r="ZP49" s="23" t="n"/>
      <c r="ZQ49" s="23" t="n"/>
      <c r="ZR49" s="23" t="n"/>
      <c r="ZS49" s="23" t="n"/>
      <c r="ZT49" s="23" t="n"/>
      <c r="ZU49" s="23" t="n"/>
      <c r="ZV49" s="23" t="n"/>
      <c r="ZW49" s="24" t="n">
        <v>2</v>
      </c>
      <c r="ZX49" s="23" t="n"/>
      <c r="ZY49" s="23" t="n"/>
      <c r="ZZ49" s="23" t="n"/>
      <c r="AAA49" s="23" t="n"/>
      <c r="AAB49" s="23" t="n"/>
      <c r="AAC49" s="23" t="n"/>
      <c r="AAD49" s="23" t="n"/>
      <c r="AAE49" s="23" t="inlineStr">
        <is>
          <t>Pakan segar (misal: rumput)</t>
        </is>
      </c>
      <c r="AAF49" s="23" t="n"/>
      <c r="AAG49" s="23" t="n"/>
      <c r="AAH49" s="23" t="n"/>
      <c r="AAI49" s="23" t="n"/>
      <c r="AAJ49" s="23" t="n"/>
      <c r="AAK49" s="23" t="n"/>
      <c r="AAL49" s="23" t="inlineStr">
        <is>
          <t>Ya</t>
        </is>
      </c>
      <c r="AAM49" s="23" t="inlineStr">
        <is>
          <t>Padat Cair</t>
        </is>
      </c>
      <c r="AAN49" s="24" t="n">
        <v>1</v>
      </c>
      <c r="AAO49" s="24" t="n">
        <v>1</v>
      </c>
      <c r="AAP49" s="24" t="n">
        <v>50</v>
      </c>
      <c r="AAQ49" s="24" t="n">
        <v>50</v>
      </c>
      <c r="AAR49" s="23" t="inlineStr">
        <is>
          <t>Ya</t>
        </is>
      </c>
      <c r="AAS49" s="23" t="inlineStr">
        <is>
          <t>Mengetahui</t>
        </is>
      </c>
      <c r="AAT49" s="23" t="inlineStr">
        <is>
          <t>Digunakan untuk pupuk di lahan pertanian sendiri Dibuang ke lahan sekitar kandang - yg ditanami tanaman</t>
        </is>
      </c>
      <c r="AAU49" s="24" t="n">
        <v>1</v>
      </c>
      <c r="AAV49" s="24" t="n">
        <v>0</v>
      </c>
      <c r="AAW49" s="24" t="n">
        <v>0</v>
      </c>
      <c r="AAX49" s="24" t="n">
        <v>1</v>
      </c>
      <c r="AAY49" s="24" t="n">
        <v>0</v>
      </c>
      <c r="AAZ49" s="24" t="n">
        <v>0</v>
      </c>
      <c r="ABA49" s="24" t="n">
        <v>0</v>
      </c>
      <c r="ABB49" s="23" t="inlineStr">
        <is>
          <t>Pupuk cair untuk tanaman</t>
        </is>
      </c>
      <c r="ABC49" s="24" t="n">
        <v>1</v>
      </c>
      <c r="ABD49" s="24" t="n">
        <v>0</v>
      </c>
      <c r="ABE49" s="24" t="n">
        <v>0</v>
      </c>
      <c r="ABF49" s="24" t="n">
        <v>0</v>
      </c>
      <c r="ABG49" s="24" t="n">
        <v>0</v>
      </c>
      <c r="ABH49" s="23" t="n"/>
      <c r="ABI49" s="23" t="n"/>
      <c r="ABJ49" s="23" t="n"/>
      <c r="ABK49" s="23" t="n"/>
      <c r="ABL49" s="23" t="n"/>
      <c r="ABM49" s="23" t="n"/>
      <c r="ABN49" s="23" t="n"/>
      <c r="ABO49" s="23" t="n"/>
      <c r="ABP49" s="23" t="n"/>
      <c r="ABQ49" s="11" t="inlineStr">
        <is>
          <t>Rumput</t>
        </is>
      </c>
      <c r="ABR49" s="23" t="inlineStr">
        <is>
          <t>Sering ( 1 minggu 2 kali)</t>
        </is>
      </c>
      <c r="ABS49" s="24" t="n">
        <v>3000</v>
      </c>
      <c r="ABT49" s="24" t="n">
        <v>200</v>
      </c>
      <c r="ABU49" s="24" t="n">
        <v>50</v>
      </c>
      <c r="ABV49" s="24" t="n">
        <v>50</v>
      </c>
      <c r="ABW49" s="23" t="inlineStr">
        <is>
          <t>Urea</t>
        </is>
      </c>
      <c r="ABX49" s="23" t="n"/>
      <c r="ABY49" s="24" t="n">
        <v>20</v>
      </c>
      <c r="ABZ49" s="24" t="n">
        <v>5</v>
      </c>
      <c r="ACA49" s="24" t="n">
        <v>5</v>
      </c>
      <c r="ACB49" s="24" t="n">
        <v>4000</v>
      </c>
      <c r="ACC49" s="24" t="n">
        <v>500</v>
      </c>
      <c r="ACD49" s="24" t="n">
        <v>600</v>
      </c>
      <c r="ACE49" s="23" t="inlineStr">
        <is>
          <t>Ya</t>
        </is>
      </c>
      <c r="ACF49" s="23" t="inlineStr">
        <is>
          <t>Sangat meningkat</t>
        </is>
      </c>
      <c r="ACG49" s="23" t="inlineStr">
        <is>
          <t>Cukup meningkat</t>
        </is>
      </c>
      <c r="ACH49" s="23" t="inlineStr">
        <is>
          <t>Cukup meningkat</t>
        </is>
      </c>
      <c r="ACI49" s="23" t="n"/>
      <c r="ACJ49" s="23" t="n"/>
      <c r="ACK49" s="23" t="inlineStr">
        <is>
          <t>Tidak punya waktu mengumpulkannya Ladang/sawah terlalu jauh, sulit untuk mengangkut ke sana</t>
        </is>
      </c>
      <c r="ACL49" s="24" t="n">
        <v>0</v>
      </c>
      <c r="ACM49" s="24" t="n">
        <v>0</v>
      </c>
      <c r="ACN49" s="24" t="n">
        <v>1</v>
      </c>
      <c r="ACO49" s="24" t="n">
        <v>1</v>
      </c>
      <c r="ACP49" s="24" t="n">
        <v>0</v>
      </c>
      <c r="ACQ49" s="24" t="n">
        <v>0</v>
      </c>
      <c r="ACR49" s="24" t="n">
        <v>0</v>
      </c>
      <c r="ACS49" s="23" t="n"/>
      <c r="ACT49" s="23" t="inlineStr">
        <is>
          <t>tidak</t>
        </is>
      </c>
      <c r="ACU49" s="23" t="inlineStr">
        <is>
          <t>Manfaat besar dan membantu kehidupan sehari-hari</t>
        </is>
      </c>
      <c r="ACV49" s="23" t="inlineStr">
        <is>
          <t>Berkurang</t>
        </is>
      </c>
      <c r="ACW49" s="23" t="inlineStr">
        <is>
          <t>Anggota keluarga - Perempuan dewasa</t>
        </is>
      </c>
      <c r="ACX49" s="23" t="inlineStr">
        <is>
          <t>Setuju</t>
        </is>
      </c>
      <c r="ACY49" s="23" t="inlineStr">
        <is>
          <t>Anggota keluarga - Laki-laki dewasa Anggota keluarga - Perempuan dewasa</t>
        </is>
      </c>
      <c r="ACZ49" s="24" t="n">
        <v>1</v>
      </c>
      <c r="ADA49" s="24" t="n">
        <v>1</v>
      </c>
      <c r="ADB49" s="24" t="n">
        <v>0</v>
      </c>
      <c r="ADC49" s="24" t="n">
        <v>0</v>
      </c>
      <c r="ADD49" s="23" t="inlineStr">
        <is>
          <t>Sangat puas</t>
        </is>
      </c>
      <c r="ADE49" s="23" t="inlineStr">
        <is>
          <t>Sangat puas</t>
        </is>
      </c>
      <c r="ADF49" s="23" t="inlineStr">
        <is>
          <t>Sangat puas</t>
        </is>
      </c>
      <c r="ADG49" s="23" t="inlineStr">
        <is>
          <t>Sangat puas</t>
        </is>
      </c>
      <c r="ADH49" s="23" t="inlineStr">
        <is>
          <t>Tidak</t>
        </is>
      </c>
      <c r="ADI49" s="23" t="n"/>
      <c r="ADJ49" s="23" t="inlineStr">
        <is>
          <t>Sangat puas</t>
        </is>
      </c>
      <c r="ADK49" s="23" t="n"/>
      <c r="ADL49" s="23" t="n"/>
      <c r="ADM49" s="23" t="n"/>
      <c r="ADN49" s="23" t="n"/>
      <c r="ADO49" s="23" t="n"/>
      <c r="ADP49" s="23" t="n"/>
      <c r="ADQ49" s="23" t="n"/>
      <c r="ADR49" s="23" t="n"/>
      <c r="ADS49" s="23" t="n"/>
      <c r="ADT49" s="23" t="n"/>
      <c r="ADU49" s="23" t="inlineStr">
        <is>
          <t>Menghubungi CPO atau pendamping</t>
        </is>
      </c>
      <c r="ADV49" s="24" t="n">
        <v>0</v>
      </c>
      <c r="ADW49" s="24" t="n">
        <v>0</v>
      </c>
      <c r="ADX49" s="24" t="n">
        <v>0</v>
      </c>
      <c r="ADY49" s="24" t="n">
        <v>0</v>
      </c>
      <c r="ADZ49" s="24" t="n">
        <v>1</v>
      </c>
      <c r="AEA49" s="24" t="n">
        <v>0</v>
      </c>
      <c r="AEB49" s="24" t="n">
        <v>0</v>
      </c>
      <c r="AEC49" s="24" t="n">
        <v>0</v>
      </c>
      <c r="AED49" s="12" t="n"/>
      <c r="AEE49" s="17" t="inlineStr">
        <is>
          <t>Laki-laki dewasa</t>
        </is>
      </c>
      <c r="AEF49" s="48" t="n"/>
      <c r="AEG49" s="17" t="inlineStr">
        <is>
          <t>Menelepon atau WA langsung</t>
        </is>
      </c>
      <c r="AEH49" s="23" t="n"/>
      <c r="AEI49" s="11" t="inlineStr">
        <is>
          <t>Tidak ada</t>
        </is>
      </c>
      <c r="AEJ49" s="23" t="inlineStr">
        <is>
          <t>Ya, selalu</t>
        </is>
      </c>
      <c r="AEK49"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49" s="18" t="n">
        <v>1</v>
      </c>
      <c r="AEM49" s="18" t="n">
        <v>1</v>
      </c>
      <c r="AEN49" s="18" t="n">
        <v>1</v>
      </c>
      <c r="AEO49" s="18" t="n">
        <v>1</v>
      </c>
      <c r="AEP49" s="18" t="n">
        <v>1</v>
      </c>
      <c r="AEQ49" s="18" t="n">
        <v>1</v>
      </c>
      <c r="AER49" s="18" t="n">
        <v>1</v>
      </c>
      <c r="AES49" s="18" t="n">
        <v>1</v>
      </c>
      <c r="AET49" s="18" t="n">
        <v>1</v>
      </c>
      <c r="AEU49" s="18" t="n">
        <v>0</v>
      </c>
      <c r="AEV49" s="18" t="n">
        <v>0</v>
      </c>
      <c r="AEW49" s="18" t="n">
        <v>0</v>
      </c>
      <c r="AEX49" s="23" t="n"/>
      <c r="AEY49" s="23" t="inlineStr">
        <is>
          <t>Mengurangi pengeluaran energi</t>
        </is>
      </c>
      <c r="AEZ49" s="23" t="n"/>
      <c r="AFA49" s="23" t="inlineStr">
        <is>
          <t>Pemerintah daerah</t>
        </is>
      </c>
      <c r="AFB49" s="23" t="n"/>
      <c r="AFC49" s="23" t="inlineStr">
        <is>
          <t>WhatsApp Image 2026-02-10 at 16.05.01-18_43_36.jpeg</t>
        </is>
      </c>
      <c r="AFD49" s="25" t="inlineStr">
        <is>
          <t>https://kf.kobotoolbox.org/api/v2/assets/avstPQqLr3Ab3ZdcVTXZ6f/data/668196459/attachments/attFdtawFpgVv2Y2xvFJkeSG/</t>
        </is>
      </c>
      <c r="AFE49" s="23" t="inlineStr">
        <is>
          <t>WhatsApp Image 2026-02-10 at 16.04.57-18_43_46.jpeg</t>
        </is>
      </c>
      <c r="AFF49" s="25" t="inlineStr">
        <is>
          <t>https://kf.kobotoolbox.org/api/v2/assets/avstPQqLr3Ab3ZdcVTXZ6f/data/668196459/attachments/attWZWZHHsbPYKeqrcBRyBxv/</t>
        </is>
      </c>
      <c r="AFG49" s="23" t="inlineStr">
        <is>
          <t>manto witono</t>
        </is>
      </c>
      <c r="AFH49" s="23" t="n"/>
      <c r="AFI49" s="23" t="inlineStr">
        <is>
          <t>istri sumarno</t>
        </is>
      </c>
    </row>
  </sheetData>
  <autoFilter ref="$A$1:$AFI$49"/>
  <hyperlinks>
    <hyperlink xmlns:r="http://schemas.openxmlformats.org/officeDocument/2006/relationships" ref="AFD2" r:id="rId1"/>
    <hyperlink xmlns:r="http://schemas.openxmlformats.org/officeDocument/2006/relationships" ref="AFF2" r:id="rId2"/>
    <hyperlink xmlns:r="http://schemas.openxmlformats.org/officeDocument/2006/relationships" ref="AFD3" r:id="rId3"/>
    <hyperlink xmlns:r="http://schemas.openxmlformats.org/officeDocument/2006/relationships" ref="AFF3" r:id="rId4"/>
    <hyperlink xmlns:r="http://schemas.openxmlformats.org/officeDocument/2006/relationships" ref="AFD4" r:id="rId5"/>
    <hyperlink xmlns:r="http://schemas.openxmlformats.org/officeDocument/2006/relationships" ref="AFF4" r:id="rId6"/>
    <hyperlink xmlns:r="http://schemas.openxmlformats.org/officeDocument/2006/relationships" ref="AFD5" r:id="rId7"/>
    <hyperlink xmlns:r="http://schemas.openxmlformats.org/officeDocument/2006/relationships" ref="AFF5" r:id="rId8"/>
    <hyperlink xmlns:r="http://schemas.openxmlformats.org/officeDocument/2006/relationships" ref="AFD6" r:id="rId9"/>
    <hyperlink xmlns:r="http://schemas.openxmlformats.org/officeDocument/2006/relationships" ref="AFF6" r:id="rId10"/>
    <hyperlink xmlns:r="http://schemas.openxmlformats.org/officeDocument/2006/relationships" ref="AFD7" r:id="rId11"/>
    <hyperlink xmlns:r="http://schemas.openxmlformats.org/officeDocument/2006/relationships" ref="AFF7" r:id="rId12"/>
    <hyperlink xmlns:r="http://schemas.openxmlformats.org/officeDocument/2006/relationships" ref="AFD8" r:id="rId13"/>
    <hyperlink xmlns:r="http://schemas.openxmlformats.org/officeDocument/2006/relationships" ref="AFF8" r:id="rId14"/>
    <hyperlink xmlns:r="http://schemas.openxmlformats.org/officeDocument/2006/relationships" ref="AFD9" r:id="rId15"/>
    <hyperlink xmlns:r="http://schemas.openxmlformats.org/officeDocument/2006/relationships" ref="AFF9" r:id="rId16"/>
    <hyperlink xmlns:r="http://schemas.openxmlformats.org/officeDocument/2006/relationships" ref="AFD10" r:id="rId17"/>
    <hyperlink xmlns:r="http://schemas.openxmlformats.org/officeDocument/2006/relationships" ref="AFF10" r:id="rId18"/>
    <hyperlink xmlns:r="http://schemas.openxmlformats.org/officeDocument/2006/relationships" ref="AFD11" r:id="rId19"/>
    <hyperlink xmlns:r="http://schemas.openxmlformats.org/officeDocument/2006/relationships" ref="AFF11" r:id="rId20"/>
    <hyperlink xmlns:r="http://schemas.openxmlformats.org/officeDocument/2006/relationships" ref="AFD12" r:id="rId21"/>
    <hyperlink xmlns:r="http://schemas.openxmlformats.org/officeDocument/2006/relationships" ref="AFF12" r:id="rId22"/>
    <hyperlink xmlns:r="http://schemas.openxmlformats.org/officeDocument/2006/relationships" ref="AFD13" r:id="rId23"/>
    <hyperlink xmlns:r="http://schemas.openxmlformats.org/officeDocument/2006/relationships" ref="AFF13" r:id="rId24"/>
    <hyperlink xmlns:r="http://schemas.openxmlformats.org/officeDocument/2006/relationships" ref="AFD14" r:id="rId25"/>
    <hyperlink xmlns:r="http://schemas.openxmlformats.org/officeDocument/2006/relationships" ref="AFF14" r:id="rId26"/>
    <hyperlink xmlns:r="http://schemas.openxmlformats.org/officeDocument/2006/relationships" ref="AFD15" r:id="rId27"/>
    <hyperlink xmlns:r="http://schemas.openxmlformats.org/officeDocument/2006/relationships" ref="AFF15" r:id="rId28"/>
    <hyperlink xmlns:r="http://schemas.openxmlformats.org/officeDocument/2006/relationships" ref="AFD16" r:id="rId29"/>
    <hyperlink xmlns:r="http://schemas.openxmlformats.org/officeDocument/2006/relationships" ref="AFF16" r:id="rId30"/>
    <hyperlink xmlns:r="http://schemas.openxmlformats.org/officeDocument/2006/relationships" ref="AFD17" r:id="rId31"/>
    <hyperlink xmlns:r="http://schemas.openxmlformats.org/officeDocument/2006/relationships" ref="AFF17" r:id="rId32"/>
    <hyperlink xmlns:r="http://schemas.openxmlformats.org/officeDocument/2006/relationships" ref="AFD18" r:id="rId33"/>
    <hyperlink xmlns:r="http://schemas.openxmlformats.org/officeDocument/2006/relationships" ref="AFF18" r:id="rId34"/>
    <hyperlink xmlns:r="http://schemas.openxmlformats.org/officeDocument/2006/relationships" ref="AFD19" r:id="rId35"/>
    <hyperlink xmlns:r="http://schemas.openxmlformats.org/officeDocument/2006/relationships" ref="AFF19" r:id="rId36"/>
    <hyperlink xmlns:r="http://schemas.openxmlformats.org/officeDocument/2006/relationships" ref="AFD20" r:id="rId37"/>
    <hyperlink xmlns:r="http://schemas.openxmlformats.org/officeDocument/2006/relationships" ref="AFF20" r:id="rId38"/>
    <hyperlink xmlns:r="http://schemas.openxmlformats.org/officeDocument/2006/relationships" ref="AFD21" r:id="rId39"/>
    <hyperlink xmlns:r="http://schemas.openxmlformats.org/officeDocument/2006/relationships" ref="AFF21" r:id="rId40"/>
    <hyperlink xmlns:r="http://schemas.openxmlformats.org/officeDocument/2006/relationships" ref="AFD22" r:id="rId41"/>
    <hyperlink xmlns:r="http://schemas.openxmlformats.org/officeDocument/2006/relationships" ref="AFF22" r:id="rId42"/>
    <hyperlink xmlns:r="http://schemas.openxmlformats.org/officeDocument/2006/relationships" ref="AFD23" r:id="rId43"/>
    <hyperlink xmlns:r="http://schemas.openxmlformats.org/officeDocument/2006/relationships" ref="AFF23" r:id="rId44"/>
    <hyperlink xmlns:r="http://schemas.openxmlformats.org/officeDocument/2006/relationships" ref="AFD24" r:id="rId45"/>
    <hyperlink xmlns:r="http://schemas.openxmlformats.org/officeDocument/2006/relationships" ref="AFF24" r:id="rId46"/>
    <hyperlink xmlns:r="http://schemas.openxmlformats.org/officeDocument/2006/relationships" ref="AFD25" r:id="rId47"/>
    <hyperlink xmlns:r="http://schemas.openxmlformats.org/officeDocument/2006/relationships" ref="AFF25" r:id="rId48"/>
    <hyperlink xmlns:r="http://schemas.openxmlformats.org/officeDocument/2006/relationships" ref="AFD26" r:id="rId49"/>
    <hyperlink xmlns:r="http://schemas.openxmlformats.org/officeDocument/2006/relationships" ref="AFF26" r:id="rId50"/>
    <hyperlink xmlns:r="http://schemas.openxmlformats.org/officeDocument/2006/relationships" ref="AFD27" r:id="rId51"/>
    <hyperlink xmlns:r="http://schemas.openxmlformats.org/officeDocument/2006/relationships" ref="AFF27" r:id="rId52"/>
    <hyperlink xmlns:r="http://schemas.openxmlformats.org/officeDocument/2006/relationships" ref="AFD28" r:id="rId53"/>
    <hyperlink xmlns:r="http://schemas.openxmlformats.org/officeDocument/2006/relationships" ref="AFF28" r:id="rId54"/>
    <hyperlink xmlns:r="http://schemas.openxmlformats.org/officeDocument/2006/relationships" ref="AFD29" r:id="rId55"/>
    <hyperlink xmlns:r="http://schemas.openxmlformats.org/officeDocument/2006/relationships" ref="AFF29" r:id="rId56"/>
    <hyperlink xmlns:r="http://schemas.openxmlformats.org/officeDocument/2006/relationships" ref="AFD30" r:id="rId57"/>
    <hyperlink xmlns:r="http://schemas.openxmlformats.org/officeDocument/2006/relationships" ref="AFF30" r:id="rId58"/>
    <hyperlink xmlns:r="http://schemas.openxmlformats.org/officeDocument/2006/relationships" ref="AFD31" r:id="rId59"/>
    <hyperlink xmlns:r="http://schemas.openxmlformats.org/officeDocument/2006/relationships" ref="AFF31" r:id="rId60"/>
    <hyperlink xmlns:r="http://schemas.openxmlformats.org/officeDocument/2006/relationships" ref="AFD32" r:id="rId61"/>
    <hyperlink xmlns:r="http://schemas.openxmlformats.org/officeDocument/2006/relationships" ref="AFF32" r:id="rId62"/>
    <hyperlink xmlns:r="http://schemas.openxmlformats.org/officeDocument/2006/relationships" ref="AFD33" r:id="rId63"/>
    <hyperlink xmlns:r="http://schemas.openxmlformats.org/officeDocument/2006/relationships" ref="AFF33" r:id="rId64"/>
    <hyperlink xmlns:r="http://schemas.openxmlformats.org/officeDocument/2006/relationships" ref="AFD34" r:id="rId65"/>
    <hyperlink xmlns:r="http://schemas.openxmlformats.org/officeDocument/2006/relationships" ref="AFF34" r:id="rId66"/>
    <hyperlink xmlns:r="http://schemas.openxmlformats.org/officeDocument/2006/relationships" ref="AFD35" r:id="rId67"/>
    <hyperlink xmlns:r="http://schemas.openxmlformats.org/officeDocument/2006/relationships" ref="AFF35" r:id="rId68"/>
    <hyperlink xmlns:r="http://schemas.openxmlformats.org/officeDocument/2006/relationships" ref="AFD36" r:id="rId69"/>
    <hyperlink xmlns:r="http://schemas.openxmlformats.org/officeDocument/2006/relationships" ref="AFF36" r:id="rId70"/>
    <hyperlink xmlns:r="http://schemas.openxmlformats.org/officeDocument/2006/relationships" ref="AFD37" r:id="rId71"/>
    <hyperlink xmlns:r="http://schemas.openxmlformats.org/officeDocument/2006/relationships" ref="AFF37" r:id="rId72"/>
    <hyperlink xmlns:r="http://schemas.openxmlformats.org/officeDocument/2006/relationships" ref="AFD38" r:id="rId73"/>
    <hyperlink xmlns:r="http://schemas.openxmlformats.org/officeDocument/2006/relationships" ref="AFF38" r:id="rId74"/>
    <hyperlink xmlns:r="http://schemas.openxmlformats.org/officeDocument/2006/relationships" ref="AFD39" r:id="rId75"/>
    <hyperlink xmlns:r="http://schemas.openxmlformats.org/officeDocument/2006/relationships" ref="AFF39" r:id="rId76"/>
    <hyperlink xmlns:r="http://schemas.openxmlformats.org/officeDocument/2006/relationships" ref="AFD40" r:id="rId77"/>
    <hyperlink xmlns:r="http://schemas.openxmlformats.org/officeDocument/2006/relationships" ref="AFF40" r:id="rId78"/>
    <hyperlink xmlns:r="http://schemas.openxmlformats.org/officeDocument/2006/relationships" ref="AFD41" r:id="rId79"/>
    <hyperlink xmlns:r="http://schemas.openxmlformats.org/officeDocument/2006/relationships" ref="AFF41" r:id="rId80"/>
    <hyperlink xmlns:r="http://schemas.openxmlformats.org/officeDocument/2006/relationships" ref="AFD42" r:id="rId81"/>
    <hyperlink xmlns:r="http://schemas.openxmlformats.org/officeDocument/2006/relationships" ref="AFF42" r:id="rId82"/>
    <hyperlink xmlns:r="http://schemas.openxmlformats.org/officeDocument/2006/relationships" ref="AFD43" r:id="rId83"/>
    <hyperlink xmlns:r="http://schemas.openxmlformats.org/officeDocument/2006/relationships" ref="AFF43" r:id="rId84"/>
    <hyperlink xmlns:r="http://schemas.openxmlformats.org/officeDocument/2006/relationships" ref="AFD44" r:id="rId85"/>
    <hyperlink xmlns:r="http://schemas.openxmlformats.org/officeDocument/2006/relationships" ref="AFF44" r:id="rId86"/>
    <hyperlink xmlns:r="http://schemas.openxmlformats.org/officeDocument/2006/relationships" ref="AFD45" r:id="rId87"/>
    <hyperlink xmlns:r="http://schemas.openxmlformats.org/officeDocument/2006/relationships" ref="AFF45" r:id="rId88"/>
    <hyperlink xmlns:r="http://schemas.openxmlformats.org/officeDocument/2006/relationships" ref="AFD46" r:id="rId89"/>
    <hyperlink xmlns:r="http://schemas.openxmlformats.org/officeDocument/2006/relationships" ref="AFF46" r:id="rId90"/>
    <hyperlink xmlns:r="http://schemas.openxmlformats.org/officeDocument/2006/relationships" ref="AFD47" r:id="rId91"/>
    <hyperlink xmlns:r="http://schemas.openxmlformats.org/officeDocument/2006/relationships" ref="AFF47" r:id="rId92"/>
    <hyperlink xmlns:r="http://schemas.openxmlformats.org/officeDocument/2006/relationships" ref="AFD48" r:id="rId93"/>
    <hyperlink xmlns:r="http://schemas.openxmlformats.org/officeDocument/2006/relationships" ref="AFF48" r:id="rId94"/>
    <hyperlink xmlns:r="http://schemas.openxmlformats.org/officeDocument/2006/relationships" ref="AFD49" r:id="rId95"/>
    <hyperlink xmlns:r="http://schemas.openxmlformats.org/officeDocument/2006/relationships" ref="AFF49" r:id="rId9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WZ55"/>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 defaultRowHeight="15.75" customHeight="1"/>
  <cols>
    <col width="15.63" customWidth="1" style="91" min="18" max="18"/>
  </cols>
  <sheetData>
    <row r="1">
      <c r="A1" s="1" t="inlineStr">
        <is>
          <t>start</t>
        </is>
      </c>
      <c r="B1" s="1" t="inlineStr">
        <is>
          <t>end</t>
        </is>
      </c>
      <c r="C1" s="1" t="inlineStr">
        <is>
          <t>name_enum</t>
        </is>
      </c>
      <c r="D1" s="1" t="inlineStr">
        <is>
          <t>name</t>
        </is>
      </c>
      <c r="E1" s="1" t="inlineStr">
        <is>
          <t>telp</t>
        </is>
      </c>
      <c r="F1" s="1" t="inlineStr">
        <is>
          <t>house_coordinate</t>
        </is>
      </c>
      <c r="G1" s="1" t="inlineStr">
        <is>
          <t>house_lat</t>
        </is>
      </c>
      <c r="H1" s="1" t="inlineStr">
        <is>
          <t>house_long</t>
        </is>
      </c>
      <c r="I1" s="1" t="inlineStr">
        <is>
          <t>house_altitude</t>
        </is>
      </c>
      <c r="J1" s="1" t="inlineStr">
        <is>
          <t>house_precision</t>
        </is>
      </c>
      <c r="K1" s="1" t="inlineStr">
        <is>
          <t>house_coordinate_am</t>
        </is>
      </c>
      <c r="L1" s="1" t="inlineStr">
        <is>
          <t>biogas_coordinate</t>
        </is>
      </c>
      <c r="M1" s="1" t="inlineStr">
        <is>
          <t>biogas_lat</t>
        </is>
      </c>
      <c r="N1" s="1" t="inlineStr">
        <is>
          <t>biogas_long</t>
        </is>
      </c>
      <c r="O1" s="1" t="inlineStr">
        <is>
          <t>biogas_altitude</t>
        </is>
      </c>
      <c r="P1" s="1" t="inlineStr">
        <is>
          <t>precision_biogas</t>
        </is>
      </c>
      <c r="Q1" s="1" t="inlineStr">
        <is>
          <t>biogas_coordinate_am</t>
        </is>
      </c>
      <c r="R1" s="1" t="inlineStr">
        <is>
          <t>province</t>
        </is>
      </c>
      <c r="S1" s="1" t="inlineStr">
        <is>
          <t>Informasi Demografis/4a. Provinsi/Lampung</t>
        </is>
      </c>
      <c r="T1" s="1" t="inlineStr">
        <is>
          <t>Informasi Demografis/4a. Provinsi/Banten</t>
        </is>
      </c>
      <c r="U1" s="1" t="inlineStr">
        <is>
          <t>Informasi Demografis/4a. Provinsi/Jawa Barat</t>
        </is>
      </c>
      <c r="V1" s="1" t="inlineStr">
        <is>
          <t>Informasi Demografis/4a. Provinsi/Jawa Tengah</t>
        </is>
      </c>
      <c r="W1" s="1" t="inlineStr">
        <is>
          <t>Informasi Demografis/4a. Provinsi/DIY</t>
        </is>
      </c>
      <c r="X1" s="1" t="inlineStr">
        <is>
          <t>Informasi Demografis/4a. Provinsi/Jawa Timur</t>
        </is>
      </c>
      <c r="Y1" s="1" t="inlineStr">
        <is>
          <t>Informasi Demografis/4a. Provinsi/Bali</t>
        </is>
      </c>
      <c r="Z1" s="1" t="inlineStr">
        <is>
          <t>Informasi Demografis/4a. Provinsi/NTB</t>
        </is>
      </c>
      <c r="AA1" s="1" t="inlineStr">
        <is>
          <t>Informasi Demografis/4a. Provinsi/NTT</t>
        </is>
      </c>
      <c r="AB1" s="1" t="inlineStr">
        <is>
          <t>Informasi Demografis/4a. Provinsi/Sulawesi Selatan</t>
        </is>
      </c>
      <c r="AC1" s="1" t="inlineStr">
        <is>
          <t>district</t>
        </is>
      </c>
      <c r="AD1" s="1" t="inlineStr">
        <is>
          <t>subdistrict</t>
        </is>
      </c>
      <c r="AE1" s="1" t="inlineStr">
        <is>
          <t>village</t>
        </is>
      </c>
      <c r="AF1" s="1" t="inlineStr">
        <is>
          <t>name_cpo</t>
        </is>
      </c>
      <c r="AG1" s="1" t="inlineStr">
        <is>
          <t>plant_code</t>
        </is>
      </c>
      <c r="AH1" s="1" t="inlineStr">
        <is>
          <t>year_of_use</t>
        </is>
      </c>
      <c r="AI1" s="1" t="inlineStr">
        <is>
          <t>vpa</t>
        </is>
      </c>
      <c r="AJ1" s="1" t="inlineStr">
        <is>
          <t>status_biogas</t>
        </is>
      </c>
      <c r="AK1" s="1" t="inlineStr">
        <is>
          <t>age</t>
        </is>
      </c>
      <c r="AL1" s="1" t="inlineStr">
        <is>
          <t>gender</t>
        </is>
      </c>
      <c r="AM1" s="1" t="inlineStr">
        <is>
          <t>marriage_status</t>
        </is>
      </c>
      <c r="AN1" s="1" t="inlineStr">
        <is>
          <t>education</t>
        </is>
      </c>
      <c r="AO1" s="1" t="inlineStr">
        <is>
          <t>Informasi Demografis/10. Pekerjaan utama</t>
        </is>
      </c>
      <c r="AP1" s="1" t="inlineStr">
        <is>
          <t>Informasi Demografis/10. Pekerjaan utama/Petani</t>
        </is>
      </c>
      <c r="AQ1" s="1" t="inlineStr">
        <is>
          <t>Informasi Demografis/10. Pekerjaan utama/Peternak</t>
        </is>
      </c>
      <c r="AR1" s="1" t="inlineStr">
        <is>
          <t>Informasi Demografis/10. Pekerjaan utama/Pekerja lepas</t>
        </is>
      </c>
      <c r="AS1" s="1" t="inlineStr">
        <is>
          <t>Informasi Demografis/10. Pekerjaan utama/Wiraswasta</t>
        </is>
      </c>
      <c r="AT1" s="1" t="inlineStr">
        <is>
          <t>Informasi Demografis/10. Pekerjaan utama/Pegawai pemerintah</t>
        </is>
      </c>
      <c r="AU1" s="1" t="inlineStr">
        <is>
          <t>Informasi Demografis/10. Pekerjaan utama/Pegawai swasta</t>
        </is>
      </c>
      <c r="AV1" s="1" t="inlineStr">
        <is>
          <t>Informasi Demografis/10. Pekerjaan utama/Lainnya</t>
        </is>
      </c>
      <c r="AW1" s="1" t="inlineStr">
        <is>
          <t>Informasi Demografis/10. Pekerjaan utama/Tidak ada</t>
        </is>
      </c>
      <c r="AX1" s="1" t="inlineStr">
        <is>
          <t>Informasi Demografis/10a. Lainnya:</t>
        </is>
      </c>
      <c r="AY1" s="1" t="inlineStr">
        <is>
          <t>Informasi Demografis/11. Pekerjaan sampingan</t>
        </is>
      </c>
      <c r="AZ1" s="1" t="inlineStr">
        <is>
          <t>Informasi Demografis/11. Pekerjaan sampingan/Petani</t>
        </is>
      </c>
      <c r="BA1" s="1" t="inlineStr">
        <is>
          <t>Informasi Demografis/11. Pekerjaan sampingan/Peternak</t>
        </is>
      </c>
      <c r="BB1" s="1" t="inlineStr">
        <is>
          <t>Informasi Demografis/11. Pekerjaan sampingan/Pekerja lepas</t>
        </is>
      </c>
      <c r="BC1" s="1" t="inlineStr">
        <is>
          <t>Informasi Demografis/11. Pekerjaan sampingan/Wiraswasta</t>
        </is>
      </c>
      <c r="BD1" s="1" t="inlineStr">
        <is>
          <t>Informasi Demografis/11. Pekerjaan sampingan/Pegawai pemerintah</t>
        </is>
      </c>
      <c r="BE1" s="1" t="inlineStr">
        <is>
          <t>Informasi Demografis/11. Pekerjaan sampingan/Pegawai swasta</t>
        </is>
      </c>
      <c r="BF1" s="1" t="inlineStr">
        <is>
          <t>Informasi Demografis/11. Pekerjaan sampingan/Lainnya</t>
        </is>
      </c>
      <c r="BG1" s="1" t="inlineStr">
        <is>
          <t>Informasi Demografis/11. Pekerjaan sampingan/Tidak ada</t>
        </is>
      </c>
      <c r="BH1" s="3" t="inlineStr">
        <is>
          <t>Informasi Demografis/11a. Lainnya:</t>
        </is>
      </c>
      <c r="BI1" s="1" t="inlineStr">
        <is>
          <t>monthly_income</t>
        </is>
      </c>
      <c r="BJ1" s="1" t="inlineStr">
        <is>
          <t>hh_men</t>
        </is>
      </c>
      <c r="BK1" s="1" t="inlineStr">
        <is>
          <t>hh_women</t>
        </is>
      </c>
      <c r="BL1" s="1" t="inlineStr">
        <is>
          <t>hh_children</t>
        </is>
      </c>
      <c r="BM1" s="1" t="inlineStr">
        <is>
          <t>hh_elders</t>
        </is>
      </c>
      <c r="BN1" s="1" t="inlineStr">
        <is>
          <t>house_ownership</t>
        </is>
      </c>
      <c r="BO1" s="1" t="inlineStr">
        <is>
          <t>Informasi Demografis/15. Jenis dinding rumah</t>
        </is>
      </c>
      <c r="BP1" s="1" t="inlineStr">
        <is>
          <t>Informasi Demografis/15. Jenis dinding rumah/Permanen (dinding bata dan semen)</t>
        </is>
      </c>
      <c r="BQ1" s="1" t="inlineStr">
        <is>
          <t>Informasi Demografis/15. Jenis dinding rumah/Semi-permanen (semen dan kayu)</t>
        </is>
      </c>
      <c r="BR1" s="1" t="inlineStr">
        <is>
          <t>Informasi Demografis/15. Jenis dinding rumah/Sederhana (tripleks, pelepah kayu, anyaman bambu)</t>
        </is>
      </c>
      <c r="BS1" s="1" t="inlineStr">
        <is>
          <t>Informasi Demografis/15. Jenis dinding rumah/Seng</t>
        </is>
      </c>
      <c r="BT1" s="1" t="inlineStr">
        <is>
          <t>Informasi Demografis/15. Jenis dinding rumah/Lainnya</t>
        </is>
      </c>
      <c r="BU1" s="1" t="inlineStr">
        <is>
          <t>Informasi Demografis/15a. Lainnya:</t>
        </is>
      </c>
      <c r="BV1" s="1" t="inlineStr">
        <is>
          <t>Informasi Demografis/16. Jenis lantai rumah</t>
        </is>
      </c>
      <c r="BW1" s="1" t="inlineStr">
        <is>
          <t>Informasi Demografis/16. Jenis lantai rumah/Bambu/kayu</t>
        </is>
      </c>
      <c r="BX1" s="1" t="inlineStr">
        <is>
          <t>Informasi Demografis/16. Jenis lantai rumah/Semen</t>
        </is>
      </c>
      <c r="BY1" s="1" t="inlineStr">
        <is>
          <t>Informasi Demografis/16. Jenis lantai rumah/Keramik/ubin</t>
        </is>
      </c>
      <c r="BZ1" s="1" t="inlineStr">
        <is>
          <t>Informasi Demografis/16. Jenis lantai rumah/Tanah</t>
        </is>
      </c>
      <c r="CA1" s="1" t="inlineStr">
        <is>
          <t>Informasi Demografis/16. Jenis lantai rumah/Lainnya</t>
        </is>
      </c>
      <c r="CB1" s="1" t="inlineStr">
        <is>
          <t>Informasi Demografis/16a. Lainnya:</t>
        </is>
      </c>
      <c r="CC1" s="1" t="inlineStr">
        <is>
          <t>Informasi Demografis/17. Jenis atap rumah</t>
        </is>
      </c>
      <c r="CD1" s="1" t="inlineStr">
        <is>
          <t>Informasi Demografis/17. Jenis atap rumah/Asbes</t>
        </is>
      </c>
      <c r="CE1" s="1" t="inlineStr">
        <is>
          <t>Informasi Demografis/17. Jenis atap rumah/Atap beton</t>
        </is>
      </c>
      <c r="CF1" s="1" t="inlineStr">
        <is>
          <t>Informasi Demografis/17. Jenis atap rumah/Daun nipah/palem</t>
        </is>
      </c>
      <c r="CG1" s="1" t="inlineStr">
        <is>
          <t>Informasi Demografis/17. Jenis atap rumah/Keramik</t>
        </is>
      </c>
      <c r="CH1" s="1" t="inlineStr">
        <is>
          <t>Informasi Demografis/17. Jenis atap rumah/Seng</t>
        </is>
      </c>
      <c r="CI1" s="1" t="inlineStr">
        <is>
          <t>Informasi Demografis/17. Jenis atap rumah/Genting</t>
        </is>
      </c>
      <c r="CJ1" s="1" t="inlineStr">
        <is>
          <t>Informasi Demografis/17. Jenis atap rumah/Lainnya</t>
        </is>
      </c>
      <c r="CK1" s="1" t="inlineStr">
        <is>
          <t>Informasi Demografis/17a. Lainnya:</t>
        </is>
      </c>
      <c r="CL1" s="1" t="inlineStr">
        <is>
          <t>A. Performa Teknis Sistem Biogas /A1. Apakah terdapat instalasi biogas di rumah Anda?</t>
        </is>
      </c>
      <c r="CM1" s="1" t="inlineStr">
        <is>
          <t>year_completion</t>
        </is>
      </c>
      <c r="CN1" s="1" t="inlineStr">
        <is>
          <t>type_digester</t>
        </is>
      </c>
      <c r="CO1" s="1" t="inlineStr">
        <is>
          <t>size_digester</t>
        </is>
      </c>
      <c r="CP1" s="1" t="inlineStr">
        <is>
          <t>A. Performa Teknis Sistem Biogas /A5. Siapa yang mengajukan pemasangan biogas di rumah?</t>
        </is>
      </c>
      <c r="CQ1" s="1" t="inlineStr">
        <is>
          <t>A. Performa Teknis Sistem Biogas /A5. Siapa yang mengajukan pemasangan biogas di rumah?/a. Anggota keluarga - laki-laki</t>
        </is>
      </c>
      <c r="CR1" s="1" t="inlineStr">
        <is>
          <t>A. Performa Teknis Sistem Biogas /A5. Siapa yang mengajukan pemasangan biogas di rumah?/b. Anggota keluarga - perempuan dewasa</t>
        </is>
      </c>
      <c r="CS1" s="1" t="inlineStr">
        <is>
          <t>A. Performa Teknis Sistem Biogas /A5. Siapa yang mengajukan pemasangan biogas di rumah?/c. Koperasi</t>
        </is>
      </c>
      <c r="CT1" s="1" t="inlineStr">
        <is>
          <t>A. Performa Teknis Sistem Biogas /A5. Siapa yang mengajukan pemasangan biogas di rumah?/d. Lainnya</t>
        </is>
      </c>
      <c r="CU1" s="1" t="inlineStr">
        <is>
          <t>A. Performa Teknis Sistem Biogas /A5. Siapa yang mengajukan pemasangan biogas di rumah?/Anggota keluarga - laki-laki</t>
        </is>
      </c>
      <c r="CV1" s="1" t="inlineStr">
        <is>
          <t>A. Performa Teknis Sistem Biogas /A5. Siapa yang mengajukan pemasangan biogas di rumah?/Anggota keluarga - perempuan dewasa</t>
        </is>
      </c>
      <c r="CW1" s="1" t="inlineStr">
        <is>
          <t>A. Performa Teknis Sistem Biogas /A5. Siapa yang mengajukan pemasangan biogas di rumah?/Koperasi</t>
        </is>
      </c>
      <c r="CX1" s="1" t="inlineStr">
        <is>
          <t>A. Performa Teknis Sistem Biogas /A5. Siapa yang mengajukan pemasangan biogas di rumah?/Lainnya</t>
        </is>
      </c>
      <c r="CY1" s="1" t="inlineStr">
        <is>
          <t>A. Performa Teknis Sistem Biogas /A6. Siapa yang menyetujui pemasangan biogas?</t>
        </is>
      </c>
      <c r="CZ1" s="1" t="inlineStr">
        <is>
          <t>A. Performa Teknis Sistem Biogas /A6. Siapa yang menyetujui pemasangan biogas?/Anggota keluarga - laki-laki</t>
        </is>
      </c>
      <c r="DA1" s="1" t="inlineStr">
        <is>
          <t>A. Performa Teknis Sistem Biogas /A6. Siapa yang menyetujui pemasangan biogas?/Anggota keluarga - perempuan dewasa</t>
        </is>
      </c>
      <c r="DB1" s="1" t="inlineStr">
        <is>
          <t>A. Performa Teknis Sistem Biogas /A6. Siapa yang menyetujui pemasangan biogas?/Lainnya</t>
        </is>
      </c>
      <c r="DC1" s="1" t="inlineStr">
        <is>
          <t>A. Performa Teknis Sistem Biogas /A6-a. Lainnya:</t>
        </is>
      </c>
      <c r="DD1" s="1" t="inlineStr">
        <is>
          <t>A. Performa Teknis Sistem Biogas /A7. Siapa yang menentukan titik atau lokasi pemasangan sistem biogas?</t>
        </is>
      </c>
      <c r="DE1" s="1" t="inlineStr">
        <is>
          <t>A. Performa Teknis Sistem Biogas /A7. Siapa yang menentukan titik atau lokasi pemasangan sistem biogas?/Anggota keluarga - laki-laki</t>
        </is>
      </c>
      <c r="DF1" s="1" t="inlineStr">
        <is>
          <t>A. Performa Teknis Sistem Biogas /A7. Siapa yang menentukan titik atau lokasi pemasangan sistem biogas?/Anggota keluarga - perempuan dewasa</t>
        </is>
      </c>
      <c r="DG1" s="1" t="inlineStr">
        <is>
          <t>A. Performa Teknis Sistem Biogas /A7. Siapa yang menentukan titik atau lokasi pemasangan sistem biogas?/CPO atau pendamping</t>
        </is>
      </c>
      <c r="DH1" s="1" t="inlineStr">
        <is>
          <t>A. Performa Teknis Sistem Biogas /A7. Siapa yang menentukan titik atau lokasi pemasangan sistem biogas?/Lainnya</t>
        </is>
      </c>
      <c r="DI1" s="1" t="inlineStr">
        <is>
          <t>A. Performa Teknis Sistem Biogas /A7-a. Lainnya:</t>
        </is>
      </c>
      <c r="DJ1" s="1" t="inlineStr">
        <is>
          <t>A. Performa Teknis Sistem Biogas /A8. Siapa yang mendampingi atau mengawasi pemasangan biogas?</t>
        </is>
      </c>
      <c r="DK1" s="1" t="inlineStr">
        <is>
          <t>A. Performa Teknis Sistem Biogas /A8. Siapa yang mendampingi atau mengawasi pemasangan biogas?/Anggota keluarga - laki-laki</t>
        </is>
      </c>
      <c r="DL1" s="1" t="inlineStr">
        <is>
          <t>A. Performa Teknis Sistem Biogas /A8. Siapa yang mendampingi atau mengawasi pemasangan biogas?/Anggota keluarga - perempuan dewasa</t>
        </is>
      </c>
      <c r="DM1" s="1" t="inlineStr">
        <is>
          <t>A. Performa Teknis Sistem Biogas /A8. Siapa yang mendampingi atau mengawasi pemasangan biogas?/CPO atau pendamping</t>
        </is>
      </c>
      <c r="DN1" s="1" t="inlineStr">
        <is>
          <t>A. Performa Teknis Sistem Biogas /A8. Siapa yang mendampingi atau mengawasi pemasangan biogas?/Lainnya</t>
        </is>
      </c>
      <c r="DO1" s="1" t="inlineStr">
        <is>
          <t>A. Performa Teknis Sistem Biogas /A8-a. Lainnya:</t>
        </is>
      </c>
      <c r="DP1" s="1" t="inlineStr">
        <is>
          <t>A. Performa Teknis Sistem Biogas /A9. Apakah sistem biogas Anda masih berfungsi dengan baik?</t>
        </is>
      </c>
      <c r="DQ1" s="1" t="inlineStr">
        <is>
          <t>A. Performa Teknis Sistem Biogas /A10. Sejak kapan digester biogas Anda tidak berfungsi?</t>
        </is>
      </c>
      <c r="DR1" s="30" t="inlineStr">
        <is>
          <t>A. Performa Teknis Sistem Biogas /A11. Apa saja penyebab sistem biogas Anda tidak berfungsi atau difungsikan lagi?</t>
        </is>
      </c>
      <c r="DS1" s="1" t="inlineStr">
        <is>
          <t>A. Performa Teknis Sistem Biogas /A11-a. Lainnya:</t>
        </is>
      </c>
      <c r="DT1" s="1" t="inlineStr">
        <is>
          <t>A. Performa Teknis Sistem Biogas /A12. Apabila menjawab masalah teknis, bagian apa yang mengalami kerusakan?</t>
        </is>
      </c>
      <c r="DU1" s="1" t="inlineStr">
        <is>
          <t>A. Performa Teknis Sistem Biogas /A12. Apabila menjawab masalah teknis, bagian apa yang mengalami kerusakan?/Kompor</t>
        </is>
      </c>
      <c r="DV1" s="1" t="inlineStr">
        <is>
          <t>A. Performa Teknis Sistem Biogas /A12. Apabila menjawab masalah teknis, bagian apa yang mengalami kerusakan?/Lampu</t>
        </is>
      </c>
      <c r="DW1" s="1" t="inlineStr">
        <is>
          <t>A. Performa Teknis Sistem Biogas /A12. Apabila menjawab masalah teknis, bagian apa yang mengalami kerusakan?/Keran gas (Tap)</t>
        </is>
      </c>
      <c r="DX1" s="1" t="inlineStr">
        <is>
          <t>A. Performa Teknis Sistem Biogas /A12. Apabila menjawab masalah teknis, bagian apa yang mengalami kerusakan?/Manometer</t>
        </is>
      </c>
      <c r="DY1" s="1" t="inlineStr">
        <is>
          <t>A. Performa Teknis Sistem Biogas /A12. Apabila menjawab masalah teknis, bagian apa yang mengalami kerusakan?/Pipa gas utama</t>
        </is>
      </c>
      <c r="DZ1" s="1" t="inlineStr">
        <is>
          <t>A. Performa Teknis Sistem Biogas /A12. Apabila menjawab masalah teknis, bagian apa yang mengalami kerusakan?/Katup gas utama</t>
        </is>
      </c>
      <c r="EA1" s="1" t="inlineStr">
        <is>
          <t>A. Performa Teknis Sistem Biogas /A12. Apabila menjawab masalah teknis, bagian apa yang mengalami kerusakan?/Turet</t>
        </is>
      </c>
      <c r="EB1" s="1" t="inlineStr">
        <is>
          <t>A. Performa Teknis Sistem Biogas /A12. Apabila menjawab masalah teknis, bagian apa yang mengalami kerusakan?/Mixer</t>
        </is>
      </c>
      <c r="EC1" s="1" t="inlineStr">
        <is>
          <t>A. Performa Teknis Sistem Biogas /A12. Apabila menjawab masalah teknis, bagian apa yang mengalami kerusakan?/Inlet</t>
        </is>
      </c>
      <c r="ED1" s="1" t="inlineStr">
        <is>
          <t>A. Performa Teknis Sistem Biogas /A12. Apabila menjawab masalah teknis, bagian apa yang mengalami kerusakan?/Reaktor biogas (penampung gas, digester, manhole, outlet, dan overflow)</t>
        </is>
      </c>
      <c r="EE1" s="1" t="inlineStr">
        <is>
          <t>A. Performa Teknis Sistem Biogas /A12. Apabila menjawab masalah teknis, bagian apa yang mengalami kerusakan?/Saluran Pipa Gas</t>
        </is>
      </c>
      <c r="EF1" s="1" t="inlineStr">
        <is>
          <t>A. Performa Teknis Sistem Biogas /A12. Apabila menjawab masalah teknis, bagian apa yang mengalami kerusakan?/Water drain (penguras air/pemisah air)</t>
        </is>
      </c>
      <c r="EG1" s="1" t="inlineStr">
        <is>
          <t>A. Performa Teknis Sistem Biogas /A12. Apabila menjawab masalah teknis, bagian apa yang mengalami kerusakan?/Saluran air (Water drain)</t>
        </is>
      </c>
      <c r="EH1" s="1" t="inlineStr">
        <is>
          <t>A. Performa Teknis Sistem Biogas /A12. Apabila menjawab masalah teknis, bagian apa yang mengalami kerusakan?/Bio-Slurry Outlet (Lubang Bio-slurry)</t>
        </is>
      </c>
      <c r="EI1" s="1" t="inlineStr">
        <is>
          <t>A. Performa Teknis Sistem Biogas /A13. Masalah non-teknis apa yang pernah Anda hadapi sebagai pengguna biogas?</t>
        </is>
      </c>
      <c r="EJ1" s="1" t="inlineStr">
        <is>
          <t>A. Performa Teknis Sistem Biogas /A13. Masalah non-teknis apa yang pernah Anda hadapi sebagai pengguna biogas?/Konflik dengan anggota keluarga atau masyarakat terkait penggunaan biogas</t>
        </is>
      </c>
      <c r="EK1" s="1" t="inlineStr">
        <is>
          <t>A. Performa Teknis Sistem Biogas /A13. Masalah non-teknis apa yang pernah Anda hadapi sebagai pengguna biogas?/Kurangnya dukungan atau pemantauan dari pemerintah atau CPO</t>
        </is>
      </c>
      <c r="EL1" s="1" t="inlineStr">
        <is>
          <t>A. Performa Teknis Sistem Biogas /A13. Masalah non-teknis apa yang pernah Anda hadapi sebagai pengguna biogas?/Keterbatasan akses terhadap informasi atau pelatihan terkait biogas</t>
        </is>
      </c>
      <c r="EM1" s="1" t="inlineStr">
        <is>
          <t>A. Performa Teknis Sistem Biogas /A13. Masalah non-teknis apa yang pernah Anda hadapi sebagai pengguna biogas?/Tidak ada masalah</t>
        </is>
      </c>
      <c r="EN1" s="1" t="inlineStr">
        <is>
          <t>A. Performa Teknis Sistem Biogas /A13. Masalah non-teknis apa yang pernah Anda hadapi sebagai pengguna biogas?/Lainnya</t>
        </is>
      </c>
      <c r="EO1" s="1" t="inlineStr">
        <is>
          <t>A. Performa Teknis Sistem Biogas /A13-a. Lainnya:</t>
        </is>
      </c>
      <c r="EP1" s="1" t="inlineStr">
        <is>
          <t>A. Performa Teknis Sistem Biogas /A14. Apakah Anda sebagai pengguna biogas menerima instruksi yang jelas terkait pengoperasian dan perawatan sistem biogas?</t>
        </is>
      </c>
      <c r="EQ1" s="1" t="inlineStr">
        <is>
          <t>A. Performa Teknis Sistem Biogas /A15. Dalam bentuk apa Anda menerima instruksi tersebut?</t>
        </is>
      </c>
      <c r="ER1" s="1" t="inlineStr">
        <is>
          <t>A. Performa Teknis Sistem Biogas /A16. Siapa yang menyelenggarakan pelatihan atau memberikan instruksi tersebut?</t>
        </is>
      </c>
      <c r="ES1" s="1" t="inlineStr">
        <is>
          <t>A. Performa Teknis Sistem Biogas /A16. Siapa yang menyelenggarakan pelatihan atau memberikan instruksi tersebut?/CPO atau pendamping</t>
        </is>
      </c>
      <c r="ET1" s="1" t="inlineStr">
        <is>
          <t>A. Performa Teknis Sistem Biogas /A16. Siapa yang menyelenggarakan pelatihan atau memberikan instruksi tersebut?/Staff BIRU</t>
        </is>
      </c>
      <c r="EU1" s="1" t="inlineStr">
        <is>
          <t>A. Performa Teknis Sistem Biogas /A16. Siapa yang menyelenggarakan pelatihan atau memberikan instruksi tersebut?/Pegawai koperasi</t>
        </is>
      </c>
      <c r="EV1" s="1" t="inlineStr">
        <is>
          <t>A. Performa Teknis Sistem Biogas /A16. Siapa yang menyelenggarakan pelatihan atau memberikan instruksi tersebut?/Lainnya</t>
        </is>
      </c>
      <c r="EW1" s="1" t="inlineStr">
        <is>
          <t>A. Performa Teknis Sistem Biogas /A16-a. Lainnya:</t>
        </is>
      </c>
      <c r="EX1" s="1" t="inlineStr">
        <is>
          <t>A. Performa Teknis Sistem Biogas /A17. Siapa yang menerima pelatihan atau instruksi tersebut?</t>
        </is>
      </c>
      <c r="EY1" s="1" t="inlineStr">
        <is>
          <t>A. Performa Teknis Sistem Biogas /A17. Siapa yang menerima pelatihan atau instruksi tersebut?/Anggota keluarga - Laki-laki</t>
        </is>
      </c>
      <c r="EZ1" s="1" t="inlineStr">
        <is>
          <t>A. Performa Teknis Sistem Biogas /A17. Siapa yang menerima pelatihan atau instruksi tersebut?/Anggota keluarga - Perempuan dewasa</t>
        </is>
      </c>
      <c r="FA1" s="1" t="inlineStr">
        <is>
          <t>A. Performa Teknis Sistem Biogas /A17. Siapa yang menerima pelatihan atau instruksi tersebut?/Lainnya</t>
        </is>
      </c>
      <c r="FB1" s="1" t="inlineStr">
        <is>
          <t>A. Performa Teknis Sistem Biogas /A17-a. Lainnya:</t>
        </is>
      </c>
      <c r="FC1" s="1" t="inlineStr">
        <is>
          <t>A. Performa Teknis Sistem Biogas /A18. Seberapa sering Anda melakukan perawatan atau perbaikan pada sistem biogas?</t>
        </is>
      </c>
      <c r="FD1" s="1" t="inlineStr">
        <is>
          <t>A. Performa Teknis Sistem Biogas /A19. Berapa biaya pemeliharaan tahunan instalasi biogas Anda?</t>
        </is>
      </c>
      <c r="FE1" s="1" t="inlineStr">
        <is>
          <t>A. Performa Teknis Sistem Biogas /A20. Apakah Anda mengetahui cara membaca manometer? Yang jika air  berada di angka 0-15, maka Anda tidak dapat menggunakan kompornya?</t>
        </is>
      </c>
      <c r="FF1" s="1" t="inlineStr">
        <is>
          <t>A. Performa Teknis Sistem Biogas /A21. Seberapa sering Anda membaca manometer?</t>
        </is>
      </c>
      <c r="FG1" s="1" t="inlineStr">
        <is>
          <t>A. Performa Teknis Sistem Biogas /A22. Apakah Anda mengetahui cara membersihkan setiap komponen dari  kompor biogas?</t>
        </is>
      </c>
      <c r="FH1" s="1" t="inlineStr">
        <is>
          <t>A. Performa Teknis Sistem Biogas /A23. Seberapa sering Anda membersihkan tiap komponen kompor biogas?</t>
        </is>
      </c>
      <c r="FI1" s="1" t="inlineStr">
        <is>
          <t>A. Performa Teknis Sistem Biogas /A24. Apakah Anda mengetahui cara menyalakan kompor yang benar, yaitu dengan menyalakan korek terlebih dahulu lalu gas di atas kompor?</t>
        </is>
      </c>
      <c r="FJ1" s="1" t="inlineStr">
        <is>
          <t>A. Performa Teknis Sistem Biogas /A25. Seberapa sering Anda menyalakan kompor dengan cara yang benar?</t>
        </is>
      </c>
      <c r="FK1" s="1" t="inlineStr">
        <is>
          <t>A. Performa Teknis Sistem Biogas /A26. Apakah Anda mengetahui cara mengecek kebocoran gas dengan benar, yaitu menggunakan sabun dan tanpa api?</t>
        </is>
      </c>
      <c r="FL1" s="1" t="inlineStr">
        <is>
          <t>A. Performa Teknis Sistem Biogas /A27. Seberapa sering Anda mengecek kebocoran gas dengan benar?</t>
        </is>
      </c>
      <c r="FM1" s="1" t="inlineStr">
        <is>
          <t>A. Performa Teknis Sistem Biogas /A28. Apakah Anda mengetahui cara membersihkan luapan (lubang saluran slurry) dan saluran keluar dari kotoran yang mengeras?</t>
        </is>
      </c>
      <c r="FN1" s="1" t="inlineStr">
        <is>
          <t>A. Performa Teknis Sistem Biogas /A29. Seberapa sering Anda membersihkan saluran slurry dan saluran keluar tersebut?</t>
        </is>
      </c>
      <c r="FO1" s="1" t="inlineStr">
        <is>
          <t>A. Performa Teknis Sistem Biogas /A30. Apakah Anda mengetahui cara mengeringkan pengering air?</t>
        </is>
      </c>
      <c r="FP1" s="1" t="inlineStr">
        <is>
          <t>A. Performa Teknis Sistem Biogas /A31. Seberapa sering Anda mengeringkan pengering air?</t>
        </is>
      </c>
      <c r="FQ1" s="1" t="inlineStr">
        <is>
          <t>A. Performa Teknis Sistem Biogas /A32. Apakah Anda mengetahui bahwa outlet beton harus selalu ditutup?</t>
        </is>
      </c>
      <c r="FR1" s="1" t="inlineStr">
        <is>
          <t>A. Performa Teknis Sistem Biogas /A32-a. Apakah Anda yakin bahwa outlet tersebut dipastikan akan ditutup kembali setelah pengecekan atau pembersihan?</t>
        </is>
      </c>
      <c r="FS1" s="1" t="inlineStr">
        <is>
          <t>A. Performa Teknis Sistem Biogas /A33. Apakah Anda mengetahui bahwa gas tap harus ditutup jika tidak digunakan?</t>
        </is>
      </c>
      <c r="FT1" s="1" t="inlineStr">
        <is>
          <t>A. Performa Teknis Sistem Biogas /A34. Apakah Anda menutup kembali gas tap tersebut jika tidak digunakan?</t>
        </is>
      </c>
      <c r="FU1" s="1" t="inlineStr">
        <is>
          <t>A. Performa Teknis Sistem Biogas /A35. Siapa yang bertanggung jawab untuk pengoperasian dan perawatan biogas, termasuk pengumpulan kotoran ternak?</t>
        </is>
      </c>
      <c r="FV1" s="1" t="inlineStr">
        <is>
          <t>A. Performa Teknis Sistem Biogas /A35. Siapa yang bertanggung jawab untuk pengoperasian dan perawatan biogas, termasuk pengumpulan kotoran ternak? /Laki-laki dewasa</t>
        </is>
      </c>
      <c r="FW1" s="1" t="inlineStr">
        <is>
          <t>A. Performa Teknis Sistem Biogas /A35. Siapa yang bertanggung jawab untuk pengoperasian dan perawatan biogas, termasuk pengumpulan kotoran ternak? /Perempuan dewasa</t>
        </is>
      </c>
      <c r="FX1" s="1" t="inlineStr">
        <is>
          <t>A. Performa Teknis Sistem Biogas /A35. Siapa yang bertanggung jawab untuk pengoperasian dan perawatan biogas, termasuk pengumpulan kotoran ternak? /Anak-anak</t>
        </is>
      </c>
      <c r="FY1" s="1" t="inlineStr">
        <is>
          <t>A. Performa Teknis Sistem Biogas /A35. Siapa yang bertanggung jawab untuk pengoperasian dan perawatan biogas, termasuk pengumpulan kotoran ternak? /Pekerja tambahan</t>
        </is>
      </c>
      <c r="FZ1" s="1" t="inlineStr">
        <is>
          <t>A. Performa Teknis Sistem Biogas /A36. Seberapa paham Anda mengenai langkah-langkah keselamatan dalam operasi dan pemeliharaan biogas?</t>
        </is>
      </c>
      <c r="GA1" s="1" t="inlineStr">
        <is>
          <t>A. Performa Teknis Sistem Biogas /A37. Jika Anda memahami, dari mana Anda mengetahui langkah-langkah tersebut?</t>
        </is>
      </c>
      <c r="GB1" s="1" t="inlineStr">
        <is>
          <t>A. Performa Teknis Sistem Biogas /A37. Jika Anda memahami, dari mana Anda mengetahui langkah-langkah tersebut?/CPO</t>
        </is>
      </c>
      <c r="GC1" s="1" t="inlineStr">
        <is>
          <t>A. Performa Teknis Sistem Biogas /A37. Jika Anda memahami, dari mana Anda mengetahui langkah-langkah tersebut?/Pelatihan</t>
        </is>
      </c>
      <c r="GD1" s="1" t="inlineStr">
        <is>
          <t>A. Performa Teknis Sistem Biogas /A37. Jika Anda memahami, dari mana Anda mengetahui langkah-langkah tersebut?/Teman/keluarga</t>
        </is>
      </c>
      <c r="GE1" s="1" t="inlineStr">
        <is>
          <t>A. Performa Teknis Sistem Biogas /A37. Jika Anda memahami, dari mana Anda mengetahui langkah-langkah tersebut?/Lainnya</t>
        </is>
      </c>
      <c r="GF1" s="1" t="inlineStr">
        <is>
          <t>A. Performa Teknis Sistem Biogas /A37-a. Lainnya:</t>
        </is>
      </c>
      <c r="GG1" s="1" t="inlineStr">
        <is>
          <t>A. Performa Teknis Sistem Biogas /A38. Seberapa sering Anda menerapkan langkah-langkah keselamatan ini?</t>
        </is>
      </c>
      <c r="GH1" s="1" t="inlineStr">
        <is>
          <t>A. Performa Teknis Sistem Biogas /A39. Apakah Anda pernah mempromosikan manfaat biogas kepada orang  lain?</t>
        </is>
      </c>
      <c r="GI1" s="1" t="inlineStr">
        <is>
          <t>A. Performa Teknis Sistem Biogas /A40. Jika pernah melakukan promosi, kepada siapa saja Anda mempromosikan biogas?</t>
        </is>
      </c>
      <c r="GJ1" s="1" t="inlineStr">
        <is>
          <t>A. Performa Teknis Sistem Biogas /A40. Jika pernah melakukan promosi, kepada siapa saja Anda mempromosikan biogas? /Tetangga</t>
        </is>
      </c>
      <c r="GK1" s="1" t="inlineStr">
        <is>
          <t>A. Performa Teknis Sistem Biogas /A40. Jika pernah melakukan promosi, kepada siapa saja Anda mempromosikan biogas? /Teman/keluarga</t>
        </is>
      </c>
      <c r="GL1" s="1" t="inlineStr">
        <is>
          <t>A. Performa Teknis Sistem Biogas /A40. Jika pernah melakukan promosi, kepada siapa saja Anda mempromosikan biogas? /Komunitas lokal</t>
        </is>
      </c>
      <c r="GM1" s="1" t="inlineStr">
        <is>
          <t>A. Performa Teknis Sistem Biogas /A40. Jika pernah melakukan promosi, kepada siapa saja Anda mempromosikan biogas? /Lainnya</t>
        </is>
      </c>
      <c r="GN1" s="1" t="inlineStr">
        <is>
          <t>A. Performa Teknis Sistem Biogas /A40-a. Lainnya:</t>
        </is>
      </c>
      <c r="GO1" s="1" t="inlineStr">
        <is>
          <t>A. Performa Teknis Sistem Biogas /A41. Apakah Anda akan merekomendasikan penggunaan Biogas?</t>
        </is>
      </c>
      <c r="GP1" s="31" t="inlineStr">
        <is>
          <t>B1_biogas_use</t>
        </is>
      </c>
      <c r="GQ1" s="1" t="inlineStr">
        <is>
          <t>B2_fuel</t>
        </is>
      </c>
      <c r="GR1" s="1" t="inlineStr">
        <is>
          <t>B2-a_LPG</t>
        </is>
      </c>
      <c r="GS1" s="1" t="inlineStr">
        <is>
          <t>B2-b_firewood</t>
        </is>
      </c>
      <c r="GT1" s="1" t="inlineStr">
        <is>
          <t>B2-c_kerosene</t>
        </is>
      </c>
      <c r="GU1" s="1" t="inlineStr">
        <is>
          <t>B2-d_agriculture-waste</t>
        </is>
      </c>
      <c r="GV1" s="1" t="inlineStr">
        <is>
          <t>B2-e_animal-manure</t>
        </is>
      </c>
      <c r="GW1" s="1" t="inlineStr">
        <is>
          <t>B2-f_charcoal</t>
        </is>
      </c>
      <c r="GX1" s="1" t="inlineStr">
        <is>
          <t>B2-g_other</t>
        </is>
      </c>
      <c r="GY1" s="1" t="inlineStr">
        <is>
          <t>B. Energi, Pengurangan Emisi, dan Dampak Terhadap Lingkungan /B2-a. Lainnya:</t>
        </is>
      </c>
      <c r="GZ1" s="1" t="inlineStr">
        <is>
          <t>B. Energi, Pengurangan Emisi, dan Dampak Terhadap Lingkungan /B3. Apakah masih ingat dengan harga bahan bakar sebelum menggunakan biogas?</t>
        </is>
      </c>
      <c r="HA1" s="1" t="inlineStr">
        <is>
          <t>B4-a1_firewood_qty</t>
        </is>
      </c>
      <c r="HB1" s="1" t="inlineStr">
        <is>
          <t>B4-a2_firewood_price</t>
        </is>
      </c>
      <c r="HC1" s="1" t="inlineStr">
        <is>
          <t>B5-a1_firewood_qty</t>
        </is>
      </c>
      <c r="HD1" s="1" t="inlineStr">
        <is>
          <t>B5-a2_firewood_price</t>
        </is>
      </c>
      <c r="HE1" s="1" t="inlineStr">
        <is>
          <t>B4-b1_LPG_qty</t>
        </is>
      </c>
      <c r="HF1" s="1" t="inlineStr">
        <is>
          <t>B4-b2_LPG_price</t>
        </is>
      </c>
      <c r="HG1" s="1" t="inlineStr">
        <is>
          <t>B5-b1_LPG_qty</t>
        </is>
      </c>
      <c r="HH1" s="1" t="inlineStr">
        <is>
          <t>B5-b2_LPG_price</t>
        </is>
      </c>
      <c r="HI1" s="1" t="inlineStr">
        <is>
          <t>B4-c1_agricultural-waste_qty</t>
        </is>
      </c>
      <c r="HJ1" s="1" t="inlineStr">
        <is>
          <t>B4-c2_agricultural-waste_price</t>
        </is>
      </c>
      <c r="HK1" s="1" t="inlineStr">
        <is>
          <t>B5-c1_agricultural-waste_qty</t>
        </is>
      </c>
      <c r="HL1" s="1" t="inlineStr">
        <is>
          <t>B5-c2_agricultural-waste_price</t>
        </is>
      </c>
      <c r="HM1" s="1" t="inlineStr">
        <is>
          <t>B4-d1_animal-manure_qty</t>
        </is>
      </c>
      <c r="HN1" s="1" t="inlineStr">
        <is>
          <t>B4-d2_animal-manure_price</t>
        </is>
      </c>
      <c r="HO1" s="1" t="inlineStr">
        <is>
          <t>B5-d1_animal-manure_qty</t>
        </is>
      </c>
      <c r="HP1" s="1" t="inlineStr">
        <is>
          <t>B5-d2_animal-manure_price</t>
        </is>
      </c>
      <c r="HQ1" s="1" t="inlineStr">
        <is>
          <t>B4-e1_charcoal_qty</t>
        </is>
      </c>
      <c r="HR1" s="1" t="inlineStr">
        <is>
          <t>B4-e2_charcoal_price</t>
        </is>
      </c>
      <c r="HS1" s="1" t="inlineStr">
        <is>
          <t>B5-e1_charcoal_qty</t>
        </is>
      </c>
      <c r="HT1" s="1" t="inlineStr">
        <is>
          <t>B5-e2_charcoal_price</t>
        </is>
      </c>
      <c r="HU1" s="1" t="inlineStr">
        <is>
          <t>B4-f1_kerosene_qty</t>
        </is>
      </c>
      <c r="HV1" s="1" t="inlineStr">
        <is>
          <t>B4-f2_kerosene_price</t>
        </is>
      </c>
      <c r="HW1" s="1" t="inlineStr">
        <is>
          <t>B5-f1_kerosene_qty</t>
        </is>
      </c>
      <c r="HX1" s="1" t="inlineStr">
        <is>
          <t>B5-f2_kerosene_price</t>
        </is>
      </c>
      <c r="HY1" s="1" t="inlineStr">
        <is>
          <t>B6-a1_firewood_reduction_mass</t>
        </is>
      </c>
      <c r="HZ1" s="1" t="inlineStr">
        <is>
          <t>B6-a2_firewood_reduction_price</t>
        </is>
      </c>
      <c r="IA1" s="1" t="inlineStr">
        <is>
          <t>B6-b1_LPG_reduction_mass</t>
        </is>
      </c>
      <c r="IB1" s="1" t="inlineStr">
        <is>
          <t>B6-b2_LPG_reduction_price</t>
        </is>
      </c>
      <c r="IC1" s="1" t="inlineStr">
        <is>
          <t>B6-c1_agriculture-waste_reduction_mass</t>
        </is>
      </c>
      <c r="ID1" s="1" t="inlineStr">
        <is>
          <t>B6-c2_agriculture-waste_reduction_price</t>
        </is>
      </c>
      <c r="IE1" s="1" t="inlineStr">
        <is>
          <t>B6-d1_animal-manure_reduction_mass</t>
        </is>
      </c>
      <c r="IF1" s="1" t="inlineStr">
        <is>
          <t>B6-d2_animal-manure_reduction_price</t>
        </is>
      </c>
      <c r="IG1" s="1" t="inlineStr">
        <is>
          <t>B6-e1_charcoal_reduction_mass</t>
        </is>
      </c>
      <c r="IH1" s="1" t="inlineStr">
        <is>
          <t>B6-e2_charcoal_reduction_price</t>
        </is>
      </c>
      <c r="II1" s="1" t="inlineStr">
        <is>
          <t>B6-f1_kerosene_reduction_mass</t>
        </is>
      </c>
      <c r="IJ1" s="1" t="inlineStr">
        <is>
          <t>B6-f2_kerosene_reduction_price</t>
        </is>
      </c>
      <c r="IK1" s="1" t="inlineStr">
        <is>
          <t>B. Energi, Pengurangan Emisi, dan Dampak Terhadap Lingkungan /B7. Berapa kilogram bahan bakar (kotoran ternak) yang Anda gunakan untuk biogas per hari?</t>
        </is>
      </c>
      <c r="IL1" s="1" t="inlineStr">
        <is>
          <t>B. Energi, Pengurangan Emisi, dan Dampak Terhadap Lingkungan /B8. Berapa lama rata-rata kompor biogas Anda menyala setiap hari?</t>
        </is>
      </c>
      <c r="IM1" s="1" t="inlineStr">
        <is>
          <t>B. Energi, Pengurangan Emisi, dan Dampak Terhadap Lingkungan /B9. Apakah penggunaan biogas membantu mengurangi penebangan kayu untuk kebutuhan bahan bakar?</t>
        </is>
      </c>
      <c r="IN1" s="1" t="inlineStr">
        <is>
          <t>C. Dampak Kesehatan dan Sanitasi /C1. Apakah Anda merenovasi atau membuat dapur baru untuk memasak menggunakan biogas?</t>
        </is>
      </c>
      <c r="IO1" s="1" t="inlineStr">
        <is>
          <t>C. Dampak Kesehatan dan Sanitasi /C2. Bagaimana perbandingan kebersihan dapur setelah menggunakan biogas?</t>
        </is>
      </c>
      <c r="IP1" s="1" t="inlineStr">
        <is>
          <t>C. Dampak Kesehatan dan Sanitasi /C3. Seberapa sering Anda terpapar asap di dapur setelah menggunakan biogas?</t>
        </is>
      </c>
      <c r="IQ1" s="1" t="inlineStr">
        <is>
          <t>C. Dampak Kesehatan dan Sanitasi /C4. Setelah menggunakan biogas, bagaimana perbandingan Anda atau anggota keluarga mengalami masalah pernafasan?</t>
        </is>
      </c>
      <c r="IR1" s="1" t="inlineStr">
        <is>
          <t>C. Dampak Kesehatan dan Sanitasi /C5. Siapa yang pernah mengalami infeksi pernapasan SEBELUM menggunakan biogas?</t>
        </is>
      </c>
      <c r="IS1" s="1" t="inlineStr">
        <is>
          <t>C. Dampak Kesehatan dan Sanitasi /C5. Siapa yang pernah mengalami infeksi pernapasan SEBELUM menggunakan biogas? /Laki-laki dewasa</t>
        </is>
      </c>
      <c r="IT1" s="1" t="inlineStr">
        <is>
          <t>C. Dampak Kesehatan dan Sanitasi /C5. Siapa yang pernah mengalami infeksi pernapasan SEBELUM menggunakan biogas? /Perempuan dewasa</t>
        </is>
      </c>
      <c r="IU1" s="1" t="inlineStr">
        <is>
          <t>C. Dampak Kesehatan dan Sanitasi /C5. Siapa yang pernah mengalami infeksi pernapasan SEBELUM menggunakan biogas? /Anak-anak (0-18 tahun)</t>
        </is>
      </c>
      <c r="IV1" s="1" t="inlineStr">
        <is>
          <t>C. Dampak Kesehatan dan Sanitasi /C6. Siapa yang pernah mengalami infeksi pernapasan SETELAH menggunakan biogas?</t>
        </is>
      </c>
      <c r="IW1" s="1" t="inlineStr">
        <is>
          <t>C. Dampak Kesehatan dan Sanitasi /C6. Siapa yang pernah mengalami infeksi pernapasan SETELAH menggunakan biogas? /Laki-laki dewasa</t>
        </is>
      </c>
      <c r="IX1" s="1" t="inlineStr">
        <is>
          <t>C. Dampak Kesehatan dan Sanitasi /C6. Siapa yang pernah mengalami infeksi pernapasan SETELAH menggunakan biogas? /Perempuan dewasa</t>
        </is>
      </c>
      <c r="IY1" s="1" t="inlineStr">
        <is>
          <t>C. Dampak Kesehatan dan Sanitasi /C6. Siapa yang pernah mengalami infeksi pernapasan SETELAH menggunakan biogas? /Anak-anak (0-18 tahun)</t>
        </is>
      </c>
      <c r="IZ1" s="1" t="inlineStr">
        <is>
          <t>C. Dampak Kesehatan dan Sanitasi /C7. SETELAH menggunakan biogas, bagaimana perbandingan Anda atau anggota keluarga mengalami masalah iritasi mata?</t>
        </is>
      </c>
      <c r="JA1" s="1" t="inlineStr">
        <is>
          <t>C. Dampak Kesehatan dan Sanitasi /C8. Siapa yang pernah mengalami masalah iritasi mata SEBELUM menggunakan biogas?</t>
        </is>
      </c>
      <c r="JB1" s="1" t="inlineStr">
        <is>
          <t>C. Dampak Kesehatan dan Sanitasi /C8. Siapa yang pernah mengalami masalah iritasi mata SEBELUM menggunakan biogas? /Laki-laki dewasa</t>
        </is>
      </c>
      <c r="JC1" s="1" t="inlineStr">
        <is>
          <t>C. Dampak Kesehatan dan Sanitasi /C8. Siapa yang pernah mengalami masalah iritasi mata SEBELUM menggunakan biogas? /Perempuan dewasa</t>
        </is>
      </c>
      <c r="JD1" s="1" t="inlineStr">
        <is>
          <t>C. Dampak Kesehatan dan Sanitasi /C8. Siapa yang pernah mengalami masalah iritasi mata SEBELUM menggunakan biogas? /Anak-anak (0-18 tahun)</t>
        </is>
      </c>
      <c r="JE1" s="1" t="inlineStr">
        <is>
          <t>C. Dampak Kesehatan dan Sanitasi /C9. Siapa yang pernah mengalami masalah iritasi mata SETELAH menggunakan biogas?</t>
        </is>
      </c>
      <c r="JF1" s="1" t="inlineStr">
        <is>
          <t>C. Dampak Kesehatan dan Sanitasi /C9. Siapa yang pernah mengalami masalah iritasi mata SETELAH menggunakan biogas? /Laki-laki dewasa</t>
        </is>
      </c>
      <c r="JG1" s="1" t="inlineStr">
        <is>
          <t>C. Dampak Kesehatan dan Sanitasi /C9. Siapa yang pernah mengalami masalah iritasi mata SETELAH menggunakan biogas? /Perempuan dewasa</t>
        </is>
      </c>
      <c r="JH1" s="1" t="inlineStr">
        <is>
          <t>C. Dampak Kesehatan dan Sanitasi /C9. Siapa yang pernah mengalami masalah iritasi mata SETELAH menggunakan biogas? /Anak-anak (0-18 tahun)</t>
        </is>
      </c>
      <c r="JI1" s="1" t="inlineStr">
        <is>
          <t>C. Dampak Kesehatan dan Sanitasi /C10. SETELAH menggunakan biogas, bagaimana perbandingan Anda atau anggota keluarga mengalami penyakit saluran pencernaan?</t>
        </is>
      </c>
      <c r="JJ1" s="1" t="inlineStr">
        <is>
          <t>C. Dampak Kesehatan dan Sanitasi /C11. Siapa yang pernah mengalami penyakit saluran pencernaan SEBELUM menggunakan biogas?</t>
        </is>
      </c>
      <c r="JK1" s="1" t="inlineStr">
        <is>
          <t>C. Dampak Kesehatan dan Sanitasi /C11. Siapa yang pernah mengalami penyakit saluran pencernaan SEBELUM menggunakan biogas? /Laki-laki dewasa</t>
        </is>
      </c>
      <c r="JL1" s="1" t="inlineStr">
        <is>
          <t>C. Dampak Kesehatan dan Sanitasi /C11. Siapa yang pernah mengalami penyakit saluran pencernaan SEBELUM menggunakan biogas? /Perempuan dewasa</t>
        </is>
      </c>
      <c r="JM1" s="1" t="inlineStr">
        <is>
          <t>C. Dampak Kesehatan dan Sanitasi /C11. Siapa yang pernah mengalami penyakit saluran pencernaan SEBELUM menggunakan biogas? /Anak-anak (0-18 tahun)</t>
        </is>
      </c>
      <c r="JN1" s="1" t="inlineStr">
        <is>
          <t>C. Dampak Kesehatan dan Sanitasi /C12. Siapa yang pernah mengalami penyakit saluran pencernaan SETELAH menggunakan biogas?</t>
        </is>
      </c>
      <c r="JO1" s="1" t="inlineStr">
        <is>
          <t>C. Dampak Kesehatan dan Sanitasi /C12. Siapa yang pernah mengalami penyakit saluran pencernaan SETELAH menggunakan biogas? /Laki-laki dewasa</t>
        </is>
      </c>
      <c r="JP1" s="1" t="inlineStr">
        <is>
          <t>C. Dampak Kesehatan dan Sanitasi /C12. Siapa yang pernah mengalami penyakit saluran pencernaan SETELAH menggunakan biogas? /Perempuan dewasa</t>
        </is>
      </c>
      <c r="JQ1" s="1" t="inlineStr">
        <is>
          <t>C. Dampak Kesehatan dan Sanitasi /C12. Siapa yang pernah mengalami penyakit saluran pencernaan SETELAH menggunakan biogas? /Anak-anak (0-18 tahun)</t>
        </is>
      </c>
      <c r="JR1" s="1" t="inlineStr">
        <is>
          <t>C. Dampak Kesehatan dan Sanitasi /C13. SETELAH menggunakan biogas, bagaimana perbandingan Anda atau anggota keluarga pernah mengalami penyakit yang disebabkan gigitan nyamuk? contoh: malaria, demam berdarah, cikungunya, dan lain sebagainya.</t>
        </is>
      </c>
      <c r="JS1" s="1" t="inlineStr">
        <is>
          <t>C. Dampak Kesehatan dan Sanitasi /C14. Siapa yang pernah mengalami penyakit akibat gigitan nyamuk SEBELUM menggunakan biogas?</t>
        </is>
      </c>
      <c r="JT1" s="1" t="inlineStr">
        <is>
          <t>C. Dampak Kesehatan dan Sanitasi /C14. Siapa yang pernah mengalami penyakit akibat gigitan nyamuk SEBELUM menggunakan biogas? /Laki-laki dewasa</t>
        </is>
      </c>
      <c r="JU1" s="1" t="inlineStr">
        <is>
          <t>C. Dampak Kesehatan dan Sanitasi /C14. Siapa yang pernah mengalami penyakit akibat gigitan nyamuk SEBELUM menggunakan biogas? /Perempuan dewasa</t>
        </is>
      </c>
      <c r="JV1" s="1" t="inlineStr">
        <is>
          <t>C. Dampak Kesehatan dan Sanitasi /C14. Siapa yang pernah mengalami penyakit akibat gigitan nyamuk SEBELUM menggunakan biogas? /Anak-anak (0-18 tahun)</t>
        </is>
      </c>
      <c r="JW1" s="1" t="inlineStr">
        <is>
          <t>C. Dampak Kesehatan dan Sanitasi /C15. Siapa yang pernah mengalami penyakit akibat gigitan nyamuk SETELAH menggunakan biogas?</t>
        </is>
      </c>
      <c r="JX1" s="1" t="inlineStr">
        <is>
          <t>C. Dampak Kesehatan dan Sanitasi /C15. Siapa yang pernah mengalami penyakit akibat gigitan nyamuk SETELAH menggunakan biogas? /Laki-laki dewasa</t>
        </is>
      </c>
      <c r="JY1" s="1" t="inlineStr">
        <is>
          <t>C. Dampak Kesehatan dan Sanitasi /C15. Siapa yang pernah mengalami penyakit akibat gigitan nyamuk SETELAH menggunakan biogas? /Perempuan dewasa</t>
        </is>
      </c>
      <c r="JZ1" s="1" t="inlineStr">
        <is>
          <t>C. Dampak Kesehatan dan Sanitasi /C15. Siapa yang pernah mengalami penyakit akibat gigitan nyamuk SETELAH menggunakan biogas? /Anak-anak (0-18 tahun)</t>
        </is>
      </c>
      <c r="KA1" s="1" t="inlineStr">
        <is>
          <t>C. Dampak Kesehatan dan Sanitasi /C16. SETELAH menggunakan biogas, bagaimana perbandingan terjadinya kecelakaan akibat api (kebakaran) dirumah Anda?</t>
        </is>
      </c>
      <c r="KB1" s="1" t="inlineStr">
        <is>
          <t>C. Dampak Kesehatan dan Sanitasi /C17. Siapa yang pernah mengalami kecelakaan akibat api SEBELUM menggunakan biogas?</t>
        </is>
      </c>
      <c r="KC1" s="1" t="inlineStr">
        <is>
          <t>C. Dampak Kesehatan dan Sanitasi /C17. Siapa yang pernah mengalami kecelakaan akibat api SEBELUM menggunakan biogas?/Laki-laki dewasa</t>
        </is>
      </c>
      <c r="KD1" s="1" t="inlineStr">
        <is>
          <t>C. Dampak Kesehatan dan Sanitasi /C17. Siapa yang pernah mengalami kecelakaan akibat api SEBELUM menggunakan biogas?/Perempuan dewasa</t>
        </is>
      </c>
      <c r="KE1" s="1" t="inlineStr">
        <is>
          <t>C. Dampak Kesehatan dan Sanitasi /C17. Siapa yang pernah mengalami kecelakaan akibat api SEBELUM menggunakan biogas?/Anak-anak (0-18 tahun)</t>
        </is>
      </c>
      <c r="KF1" s="1" t="inlineStr">
        <is>
          <t>C. Dampak Kesehatan dan Sanitasi /C18. Siapa yang pernah mengalami kecelakaan akibat api SETELAH menggunakan  biogas?</t>
        </is>
      </c>
      <c r="KG1" s="1" t="inlineStr">
        <is>
          <t>C. Dampak Kesehatan dan Sanitasi /C18. Siapa yang pernah mengalami kecelakaan akibat api SETELAH menggunakan  biogas?/Laki-laki dewasa</t>
        </is>
      </c>
      <c r="KH1" s="1" t="inlineStr">
        <is>
          <t>C. Dampak Kesehatan dan Sanitasi /C18. Siapa yang pernah mengalami kecelakaan akibat api SETELAH menggunakan  biogas?/Perempuan dewasa</t>
        </is>
      </c>
      <c r="KI1" s="1" t="inlineStr">
        <is>
          <t>C. Dampak Kesehatan dan Sanitasi /C18. Siapa yang pernah mengalami kecelakaan akibat api SETELAH menggunakan  biogas?/Anak-anak (0-18 tahun)</t>
        </is>
      </c>
      <c r="KJ1" s="1" t="inlineStr">
        <is>
          <t>C. Dampak Kesehatan dan Sanitasi /C19. SETELAH menggunakan biogas, bagaimana perbandingan dialaminya penyakit psikis lainnya? (misalkan stress, sedikit waktu senggang, dll)</t>
        </is>
      </c>
      <c r="KK1" s="1" t="inlineStr">
        <is>
          <t>C. Dampak Kesehatan dan Sanitasi /C20. Siapa yang pernah mengalami penyakit psikisi SEBELUM menggunakan  biogas?</t>
        </is>
      </c>
      <c r="KL1" s="1" t="inlineStr">
        <is>
          <t>C. Dampak Kesehatan dan Sanitasi /C20. Siapa yang pernah mengalami penyakit psikisi SEBELUM menggunakan  biogas?/Laki-laki dewasa</t>
        </is>
      </c>
      <c r="KM1" s="1" t="inlineStr">
        <is>
          <t>C. Dampak Kesehatan dan Sanitasi /C20. Siapa yang pernah mengalami penyakit psikisi SEBELUM menggunakan  biogas?/Perempuan dewasa</t>
        </is>
      </c>
      <c r="KN1" s="1" t="inlineStr">
        <is>
          <t>C. Dampak Kesehatan dan Sanitasi /C20. Siapa yang pernah mengalami penyakit psikisi SEBELUM menggunakan  biogas?/Anak-anak (0-18 tahun)</t>
        </is>
      </c>
      <c r="KO1" s="1" t="inlineStr">
        <is>
          <t>C. Dampak Kesehatan dan Sanitasi /C21. Siapa yang pernah mengalami penyakit psikisi SETELAH menggunakan  biogas?</t>
        </is>
      </c>
      <c r="KP1" s="1" t="inlineStr">
        <is>
          <t>C. Dampak Kesehatan dan Sanitasi /C21. Siapa yang pernah mengalami penyakit psikisi SETELAH menggunakan  biogas?/Laki-laki dewasa</t>
        </is>
      </c>
      <c r="KQ1" s="1" t="inlineStr">
        <is>
          <t>C. Dampak Kesehatan dan Sanitasi /C21. Siapa yang pernah mengalami penyakit psikisi SETELAH menggunakan  biogas?/Perempuan dewasa</t>
        </is>
      </c>
      <c r="KR1" s="1" t="inlineStr">
        <is>
          <t>C. Dampak Kesehatan dan Sanitasi /C21. Siapa yang pernah mengalami penyakit psikisi SETELAH menggunakan  biogas?/Anak-anak (0-18 tahun)</t>
        </is>
      </c>
      <c r="KS1" s="1" t="inlineStr">
        <is>
          <t>C. Dampak Kesehatan dan Sanitasi /C22. Bagaimana Anda menilai kondisi kesehatan umum anggota keluarga Anda SETELAH menggunakan biogas?</t>
        </is>
      </c>
      <c r="KT1" s="1" t="inlineStr">
        <is>
          <t>C. Dampak Kesehatan dan Sanitasi /C23. SEBELUM menggunakan biogas, dalam satu tahun berapa kali anggota keluarga Anda memeriksakan diri ke dokter/rumah sakit?</t>
        </is>
      </c>
      <c r="KU1" s="1" t="inlineStr">
        <is>
          <t>C. Dampak Kesehatan dan Sanitasi /C24. SETELAH menggunakan biogas, dalam satu tahun berapa kali anggota keluarga Anda memeriksakan diri ke doket/rumah sakit?</t>
        </is>
      </c>
      <c r="KV1" s="1" t="inlineStr">
        <is>
          <t>C. Dampak Kesehatan dan Sanitasi /C25. Siapa saja yang memeriksakan diri ke dokter/rumah sakit dalam satu tahun terakhir?</t>
        </is>
      </c>
      <c r="KW1" s="1" t="inlineStr">
        <is>
          <t>C. Dampak Kesehatan dan Sanitasi /C25. Siapa saja yang memeriksakan diri ke dokter/rumah sakit dalam satu tahun terakhir? /Laki-laki dewasa</t>
        </is>
      </c>
      <c r="KX1" s="1" t="inlineStr">
        <is>
          <t>C. Dampak Kesehatan dan Sanitasi /C25. Siapa saja yang memeriksakan diri ke dokter/rumah sakit dalam satu tahun terakhir? /Perempuan dewasa</t>
        </is>
      </c>
      <c r="KY1" s="1" t="inlineStr">
        <is>
          <t>C. Dampak Kesehatan dan Sanitasi /C25. Siapa saja yang memeriksakan diri ke dokter/rumah sakit dalam satu tahun terakhir? /Anak-anak (0-18 tahun)</t>
        </is>
      </c>
      <c r="KZ1" s="1" t="inlineStr">
        <is>
          <t>C. Dampak Kesehatan dan Sanitasi /C25. Siapa saja yang memeriksakan diri ke dokter/rumah sakit dalam satu tahun terakhir? /Tidak ada</t>
        </is>
      </c>
      <c r="LA1" s="1" t="inlineStr">
        <is>
          <t>C. Dampak Kesehatan dan Sanitasi /C26. Apakah pemasangan sistem biogas meningkatkan kondisi kebersihan rumah Anda?</t>
        </is>
      </c>
      <c r="LB1" s="1" t="inlineStr">
        <is>
          <t>C. Dampak Kesehatan dan Sanitasi /C27. Apakah pemasangan sistem biogas meningkatkan kondisi kebersihan di kandang ternak Anda?</t>
        </is>
      </c>
      <c r="LC1" s="1" t="inlineStr">
        <is>
          <t>D. Dampak Sosial-Ekonomi /D1. Setelah menggunakan biogas, berapa lama waktu yang Anda  habiskan untuk kegiatan menghasilkan pendapatan?/a. Bertani</t>
        </is>
      </c>
      <c r="LD1" s="1" t="inlineStr">
        <is>
          <t>D. Dampak Sosial-Ekonomi /D1. Setelah menggunakan biogas, berapa lama waktu yang Anda  habiskan untuk kegiatan menghasilkan pendapatan?/b. Beternak</t>
        </is>
      </c>
      <c r="LE1" s="1" t="inlineStr">
        <is>
          <t>D. Dampak Sosial-Ekonomi /D1. Setelah menggunakan biogas, berapa lama waktu yang Anda  habiskan untuk kegiatan menghasilkan pendapatan?/c. Berjualan</t>
        </is>
      </c>
      <c r="LF1" s="1" t="inlineStr">
        <is>
          <t>D. Dampak Sosial-Ekonomi /D1. Setelah menggunakan biogas, berapa lama waktu yang Anda  habiskan untuk kegiatan menghasilkan pendapatan?/d. Lainnya</t>
        </is>
      </c>
      <c r="LG1" s="1" t="inlineStr">
        <is>
          <t>D. Dampak Sosial-Ekonomi /D1-a. Apakah secara umum pendapatan Anda meningkat setelah  penggunaan biogas?</t>
        </is>
      </c>
      <c r="LH1" s="1" t="inlineStr">
        <is>
          <t>D. Dampak Sosial-Ekonomi /D2. Apabila pendapatan bertambah, berapa peningkatannya?</t>
        </is>
      </c>
      <c r="LI1" s="1" t="inlineStr">
        <is>
          <t>D. Dampak Sosial-Ekonomi /D3. Apabila pendapatan menurun, berapa penurunannya?</t>
        </is>
      </c>
      <c r="LJ1" s="1" t="inlineStr">
        <is>
          <t>D. Dampak Sosial-Ekonomi /D4. Untuk apa tambahan uang hasil penghematan atau tambahan  pendapatan dari penggunaan biogas tersebut Anda gunakan?</t>
        </is>
      </c>
      <c r="LK1" s="1" t="inlineStr">
        <is>
          <t>D. Dampak Sosial-Ekonomi /D4. Untuk apa tambahan uang hasil penghematan atau tambahan  pendapatan dari penggunaan biogas tersebut Anda gunakan?/Tabungan</t>
        </is>
      </c>
      <c r="LL1" s="1" t="inlineStr">
        <is>
          <t>D. Dampak Sosial-Ekonomi /D4. Untuk apa tambahan uang hasil penghematan atau tambahan  pendapatan dari penggunaan biogas tersebut Anda gunakan?/Kesehatan</t>
        </is>
      </c>
      <c r="LM1" s="1" t="inlineStr">
        <is>
          <t>D. Dampak Sosial-Ekonomi /D4. Untuk apa tambahan uang hasil penghematan atau tambahan  pendapatan dari penggunaan biogas tersebut Anda gunakan?/Modal Usaha</t>
        </is>
      </c>
      <c r="LN1" s="1" t="inlineStr">
        <is>
          <t>D. Dampak Sosial-Ekonomi /D4. Untuk apa tambahan uang hasil penghematan atau tambahan  pendapatan dari penggunaan biogas tersebut Anda gunakan?/Investasi lainnya</t>
        </is>
      </c>
      <c r="LO1" s="1" t="inlineStr">
        <is>
          <t>D. Dampak Sosial-Ekonomi /D4. Untuk apa tambahan uang hasil penghematan atau tambahan  pendapatan dari penggunaan biogas tersebut Anda gunakan?/Kebutuhan rumah tangga</t>
        </is>
      </c>
      <c r="LP1" s="1" t="inlineStr">
        <is>
          <t>D. Dampak Sosial-Ekonomi /D4. Untuk apa tambahan uang hasil penghematan atau tambahan  pendapatan dari penggunaan biogas tersebut Anda gunakan?/Pendidikan anggota keluarga</t>
        </is>
      </c>
      <c r="LQ1" s="1" t="inlineStr">
        <is>
          <t>D. Dampak Sosial-Ekonomi /D4. Untuk apa tambahan uang hasil penghematan atau tambahan  pendapatan dari penggunaan biogas tersebut Anda gunakan?/Lainnya</t>
        </is>
      </c>
      <c r="LR1" s="3" t="inlineStr">
        <is>
          <t>D. Dampak Sosial-Ekonomi /D4-a. Lainnya:</t>
        </is>
      </c>
      <c r="LS1" s="1" t="inlineStr">
        <is>
          <t>D. Dampak Sosial-Ekonomi /D5. Berapa menit yang dihabiskan untuk mengumpulkan kotoran ternak? (per hari)/Laki-laki dewasa</t>
        </is>
      </c>
      <c r="LT1" s="1" t="inlineStr">
        <is>
          <t>D. Dampak Sosial-Ekonomi /D5. Berapa menit yang dihabiskan untuk mengumpulkan kotoran ternak? (per hari)/Perempuan dewasa</t>
        </is>
      </c>
      <c r="LU1" s="1" t="inlineStr">
        <is>
          <t>D. Dampak Sosial-Ekonomi /D5. Berapa menit yang dihabiskan untuk mengumpulkan kotoran ternak? (per hari)/Lainnya (anak-anak, pekerja, dsb)</t>
        </is>
      </c>
      <c r="LV1" s="1" t="inlineStr">
        <is>
          <t>D. Dampak Sosial-Ekonomi /D6. Berapa menit yang dihabiskan untuk mencampurkan kotoran ternak  dan air di dalam inlet? (per hari) /Laki-laki dewasa</t>
        </is>
      </c>
      <c r="LW1" s="1" t="inlineStr">
        <is>
          <t>D. Dampak Sosial-Ekonomi /D6. Berapa menit yang dihabiskan untuk mencampurkan kotoran ternak  dan air di dalam inlet? (per hari) /Perempuan dewasa</t>
        </is>
      </c>
      <c r="LX1" s="1" t="inlineStr">
        <is>
          <t>D. Dampak Sosial-Ekonomi /D6. Berapa menit yang dihabiskan untuk mencampurkan kotoran ternak  dan air di dalam inlet? (per hari) /Lainnya (anak-anak, pekerja, dsb)</t>
        </is>
      </c>
      <c r="LY1" s="1" t="inlineStr">
        <is>
          <t>D. Dampak Sosial-Ekonomi /D7. Berapa menit yang dihabiskan untuk mengaduk kotoran ternak dan  air? (per hari) /Laki-laki dewasa</t>
        </is>
      </c>
      <c r="LZ1" s="1" t="inlineStr">
        <is>
          <t>D. Dampak Sosial-Ekonomi /D7. Berapa menit yang dihabiskan untuk mengaduk kotoran ternak dan  air? (per hari) /Perempuan dewasa</t>
        </is>
      </c>
      <c r="MA1" s="1" t="inlineStr">
        <is>
          <t>D. Dampak Sosial-Ekonomi /D7. Berapa menit yang dihabiskan untuk mengaduk kotoran ternak dan  air? (per hari) /Lainnya (anak-anak, pekerja, dsb)</t>
        </is>
      </c>
      <c r="MB1" s="1" t="inlineStr">
        <is>
          <t>D. Dampak Sosial-Ekonomi /D8. Secara umum, apakah setelah penggunaan biogas, Anda memiliki  waktu luang lebih banyak?</t>
        </is>
      </c>
      <c r="MC1" s="1" t="inlineStr">
        <is>
          <t>D. Dampak Sosial-Ekonomi /a. Laki-laki dewasa/D9-a1. Berapa lama waktu yang dibutuhkan Laki-laki dewasa untuk mengumpulkan bahan bakar sebelum menggunakan biogas?</t>
        </is>
      </c>
      <c r="MD1" s="1" t="inlineStr">
        <is>
          <t>D. Dampak Sosial-Ekonomi /a. Laki-laki dewasa/D9-a2. Berapa lama waktu yang dibutuhkan Laki-laki dewasa untuk mengumpulkan bahan bakar setelah menggunakan biogas?</t>
        </is>
      </c>
      <c r="ME1" s="1" t="inlineStr">
        <is>
          <t>D. Dampak Sosial-Ekonomi /b. Perembuan dewasa/D9-b1. Berapa lama waktu yang dibutuhkan Perempuan dewasa untuk mengumpulkan bahan bakar sebelum menggunakan biogas?</t>
        </is>
      </c>
      <c r="MF1" s="1" t="inlineStr">
        <is>
          <t>D. Dampak Sosial-Ekonomi /b. Perembuan dewasa/D9-b2. Berapa lama waktu yang dibutuhkan Perempuan dewasa untuk mengumpulkan bahan bakar setelah menggunakan biogas?</t>
        </is>
      </c>
      <c r="MG1" s="1" t="inlineStr">
        <is>
          <t>D. Dampak Sosial-Ekonomi /c. Lainnya (anak-anak, pekerja, dll)/D9-c1. Berapa lama waktu yang dibutuhkan anggota lainnya untuk mengumpulkan bahan bakar sebelum menggunakan biogas?</t>
        </is>
      </c>
      <c r="MH1" s="1" t="inlineStr">
        <is>
          <t>D. Dampak Sosial-Ekonomi /c. Lainnya (anak-anak, pekerja, dll)/D9-c2. Berapa lama waktu yang dibutuhkan anggota lainnya untuk mengumpulkan bahan bakar setelah menggunakan biogas?</t>
        </is>
      </c>
      <c r="MI1" s="1" t="inlineStr">
        <is>
          <t>D. Dampak Sosial-Ekonomi /D10. Bagaimana keluarga Anda menggunakan waktu yang dihemat dari penggunaan biogas?</t>
        </is>
      </c>
      <c r="MJ1" s="1" t="inlineStr">
        <is>
          <t>D. Dampak Sosial-Ekonomi /D10. Bagaimana keluarga Anda menggunakan waktu yang dihemat dari penggunaan biogas?/ Pendidikan anak (mengantar sekolah,  menemani anak belajar, menyiapkan  bekal dsb)</t>
        </is>
      </c>
      <c r="MK1" s="1" t="inlineStr">
        <is>
          <t>D. Dampak Sosial-Ekonomi /D10. Bagaimana keluarga Anda menggunakan waktu yang dihemat dari penggunaan biogas?/Aktivitas sosial diluar rumah  (misalnya, berkumpul dengan tetangga,  mengikuti kegiatan PKK, dsb)</t>
        </is>
      </c>
      <c r="ML1" s="1" t="inlineStr">
        <is>
          <t>D. Dampak Sosial-Ekonomi /D10. Bagaimana keluarga Anda menggunakan waktu yang dihemat dari penggunaan biogas?/Istirahat</t>
        </is>
      </c>
      <c r="MM1" s="1" t="inlineStr">
        <is>
          <t>D. Dampak Sosial-Ekonomi /D10. Bagaimana keluarga Anda menggunakan waktu yang dihemat dari penggunaan biogas?/Pendidikan diri sendiri</t>
        </is>
      </c>
      <c r="MN1" s="1" t="inlineStr">
        <is>
          <t>D. Dampak Sosial-Ekonomi /D10. Bagaimana keluarga Anda menggunakan waktu yang dihemat dari penggunaan biogas?/Bekerja</t>
        </is>
      </c>
      <c r="MO1" s="1" t="inlineStr">
        <is>
          <t>D. Dampak Sosial-Ekonomi /D10. Bagaimana keluarga Anda menggunakan waktu yang dihemat dari penggunaan biogas?/Lainnya</t>
        </is>
      </c>
      <c r="MP1" s="1" t="inlineStr">
        <is>
          <t>D. Dampak Sosial-Ekonomi /D10-a. Lainnya:</t>
        </is>
      </c>
      <c r="MQ1" s="30" t="inlineStr">
        <is>
          <t>D. Dampak Sosial-Ekonomi /D11-a. Jika keluarga Anda menggunakan waktu yang dihemat untuk bekerja, apa jenis pekerjaan yang dilakukan?</t>
        </is>
      </c>
      <c r="MR1" s="30" t="inlineStr">
        <is>
          <t>D. Dampak Sosial-Ekonomi /D11-b. Jika keluarga Anda tidak menggunakan waktu yang dihemat untuk bekerja, mengapa?</t>
        </is>
      </c>
      <c r="MS1" s="30" t="inlineStr">
        <is>
          <t>D. Dampak Sosial-Ekonomi /D12-a. Jika keluarga Anda menggunakan waktu yang dihemat untuk aktivitas sosial, apa jenis kegiatan sosial yang keluarga Anda ikuti?</t>
        </is>
      </c>
      <c r="MT1" s="1" t="inlineStr">
        <is>
          <t>D. Dampak Sosial-Ekonomi /D12-b. Jika keluarga Anda tidak menggunakan waktu yang dihemat untuk aktivitas sosial melakukan aktivitas sosial, mengapa?</t>
        </is>
      </c>
      <c r="MU1" s="1" t="inlineStr">
        <is>
          <t>D. Dampak Sosial-Ekonomi /D13. Apakah pemasangan sistem biogas menciptakan peluang kerja bagi Anda atau anggota keluarga?</t>
        </is>
      </c>
      <c r="MV1" s="1" t="inlineStr">
        <is>
          <t>D. Dampak Sosial-Ekonomi /D13-a. Jika pemasangan sistem biogas menciptakan peluang kerja untuk anggota keluarga atau orang lain, dalam bentuk apa?</t>
        </is>
      </c>
      <c r="MW1" s="1" t="inlineStr">
        <is>
          <t>D. Dampak Sosial-Ekonomi /D13-a. Jika pemasangan sistem biogas menciptakan peluang kerja untuk anggota keluarga atau orang lain, dalam bentuk apa? /Perawatan sistem biogas</t>
        </is>
      </c>
      <c r="MX1" s="1" t="inlineStr">
        <is>
          <t>D. Dampak Sosial-Ekonomi /D13-a. Jika pemasangan sistem biogas menciptakan peluang kerja untuk anggota keluarga atau orang lain, dalam bentuk apa? /Pemasangan sistem biogas</t>
        </is>
      </c>
      <c r="MY1" s="1" t="inlineStr">
        <is>
          <t>D. Dampak Sosial-Ekonomi /D13-a. Jika pemasangan sistem biogas menciptakan peluang kerja untuk anggota keluarga atau orang lain, dalam bentuk apa? /Produksi dan penjualan bioslurry</t>
        </is>
      </c>
      <c r="MZ1" s="1" t="inlineStr">
        <is>
          <t>D. Dampak Sosial-Ekonomi /D13-a. Jika pemasangan sistem biogas menciptakan peluang kerja untuk anggota keluarga atau orang lain, dalam bentuk apa? /Lainnya</t>
        </is>
      </c>
      <c r="NA1" s="1" t="inlineStr">
        <is>
          <t>D. Dampak Sosial-Ekonomi /D13-a-a. Lainnya:</t>
        </is>
      </c>
      <c r="NB1" s="1" t="inlineStr">
        <is>
          <t>D. Dampak Sosial-Ekonomi /D13-b. Berapa banyak tenaga kerja yang Anda pekerjakan untuk  pengelolaan sistem biogas?</t>
        </is>
      </c>
      <c r="NC1" s="1" t="inlineStr">
        <is>
          <t>D. Dampak Sosial-Ekonomi /D14. Apa bentuk bioslurry yang Anda jual?</t>
        </is>
      </c>
      <c r="ND1" s="1" t="inlineStr">
        <is>
          <t>D. Dampak Sosial-Ekonomi /D14. Apa bentuk bioslurry yang Anda jual?/Cair</t>
        </is>
      </c>
      <c r="NE1" s="1" t="inlineStr">
        <is>
          <t>D. Dampak Sosial-Ekonomi /D14. Apa bentuk bioslurry yang Anda jual?/Padat</t>
        </is>
      </c>
      <c r="NF1" s="1" t="inlineStr">
        <is>
          <t>D. Dampak Sosial-Ekonomi /D15. Berapa bioslurry  yang terjual per  bulan?/Liter (cair)</t>
        </is>
      </c>
      <c r="NG1" s="1" t="inlineStr">
        <is>
          <t>D. Dampak Sosial-Ekonomi /D15. Berapa bioslurry  yang terjual per  bulan?/Kilogram (padat)</t>
        </is>
      </c>
      <c r="NH1" s="1" t="inlineStr">
        <is>
          <t>D. Dampak Sosial-Ekonomi /D15. Berapa bioslurry  yang terjual per  bulan?/Tuliskan jumlah dalam satuan lain</t>
        </is>
      </c>
      <c r="NI1" s="1" t="inlineStr">
        <is>
          <t>D. Dampak Sosial-Ekonomi /D16. Berapa harga jual bioslurry?/Rp/liter (cair)</t>
        </is>
      </c>
      <c r="NJ1" s="1" t="inlineStr">
        <is>
          <t>D. Dampak Sosial-Ekonomi /D16. Berapa harga jual bioslurry?/Rp/kg (padat)</t>
        </is>
      </c>
      <c r="NK1" s="1" t="inlineStr">
        <is>
          <t>D. Dampak Sosial-Ekonomi /D16. Berapa harga jual bioslurry?/Tuliskan jumlah dalam satuan lain</t>
        </is>
      </c>
      <c r="NL1" s="1" t="inlineStr">
        <is>
          <t>D. Dampak Sosial-Ekonomi /D17. Apakah ada IDBP hotline sticker?</t>
        </is>
      </c>
      <c r="NM1" s="1" t="inlineStr">
        <is>
          <t>D. Dampak Sosial-Ekonomi /D18. Darimana sumber pembiayaan untuk memasang sistem biogas?</t>
        </is>
      </c>
      <c r="NN1" s="30" t="inlineStr">
        <is>
          <t>D. Dampak Sosial-Ekonomi /D19. Berapa total biaya yang Anda keluarkan untuk memasang sistem biogas (termasuk instalasi, peralatan, dan biaya operasional awal)?</t>
        </is>
      </c>
      <c r="NO1" s="30" t="inlineStr">
        <is>
          <t>D. Dampak Sosial-Ekonomi /D20. Jika terdapat dana hibah untuk sumber pembiayaan, siapa pemberi dana tersebut?</t>
        </is>
      </c>
      <c r="NP1" s="1" t="inlineStr">
        <is>
          <t>D. Dampak Sosial-Ekonomi /D20-a. Lainnya:</t>
        </is>
      </c>
      <c r="NQ1" s="1" t="inlineStr">
        <is>
          <t>D. Dampak Sosial-Ekonomi /D21. Jika terdapat kredit atau pinjaman untuk sumber pembiayaan, siapa pemberi pinjaman tersebut?</t>
        </is>
      </c>
      <c r="NR1" s="1" t="inlineStr">
        <is>
          <t>D. Dampak Sosial-Ekonomi /D21-a. Lainnya</t>
        </is>
      </c>
      <c r="NS1" s="1" t="inlineStr">
        <is>
          <t>D. Dampak Sosial-Ekonomi /D22. Jika pinjaman atau kredit, berapa jangka waktu pinjaman?</t>
        </is>
      </c>
      <c r="NT1" s="1" t="inlineStr">
        <is>
          <t>D. Dampak Sosial-Ekonomi /D23. Jika pinjaman atau kredit, siapa yang menghubungi pemberi pinjaman?</t>
        </is>
      </c>
      <c r="NU1" s="1" t="inlineStr">
        <is>
          <t>D. Dampak Sosial-Ekonomi /D23-a. Lainnya:</t>
        </is>
      </c>
      <c r="NV1" s="30" t="inlineStr">
        <is>
          <t>D. Dampak Sosial-Ekonomi /D24. Jika ada kontribusi pembiayaan sendiri, siapa yang memutuskan  untuk membiayai secara cash pemasangan biogas tersebut?</t>
        </is>
      </c>
      <c r="NW1" s="1" t="inlineStr">
        <is>
          <t>D. Dampak Sosial-Ekonomi /D24-a. Lainnya:</t>
        </is>
      </c>
      <c r="NX1" s="1" t="inlineStr">
        <is>
          <t>D. Dampak Sosial-Ekonomi /D25. Apakah Anda merasa bahwa investasi pada sistem biogas telah meningkatkan kesejahteraan ekonomi keluarga anda?</t>
        </is>
      </c>
      <c r="NY1" s="1" t="inlineStr">
        <is>
          <t>D. Dampak Sosial-Ekonomi /D26. Setelah penggunaan biogas, berapa lama waktu yang dialokasikan  untuk memasak? (menit/hari)/Perempuan dewasa</t>
        </is>
      </c>
      <c r="NZ1" s="1" t="inlineStr">
        <is>
          <t>D. Dampak Sosial-Ekonomi /D26. Setelah penggunaan biogas, berapa lama waktu yang dialokasikan  untuk memasak? (menit/hari)/Laki-laki dewasa</t>
        </is>
      </c>
      <c r="OA1" s="1" t="inlineStr">
        <is>
          <t>D. Dampak Sosial-Ekonomi /D26. Setelah penggunaan biogas, berapa lama waktu yang dialokasikan  untuk memasak? (menit/hari)/Anak-anak</t>
        </is>
      </c>
      <c r="OB1" s="1" t="inlineStr">
        <is>
          <t>D. Dampak Sosial-Ekonomi /D27. Setelah penggunaan biogas, berapa lama waktu yang dialokasikan untuk mengoperasikan dan merawat biogas? (menit/hari)/Perempuan dewasa</t>
        </is>
      </c>
      <c r="OC1" s="1" t="inlineStr">
        <is>
          <t>D. Dampak Sosial-Ekonomi /D27. Setelah penggunaan biogas, berapa lama waktu yang dialokasikan untuk mengoperasikan dan merawat biogas? (menit/hari)/Laki-laki dewasa</t>
        </is>
      </c>
      <c r="OD1" s="1" t="inlineStr">
        <is>
          <t>D. Dampak Sosial-Ekonomi /D27. Setelah penggunaan biogas, berapa lama waktu yang dialokasikan untuk mengoperasikan dan merawat biogas? (menit/hari)/Anak-anak</t>
        </is>
      </c>
      <c r="OE1" s="1" t="inlineStr">
        <is>
          <t>D. Dampak Sosial-Ekonomi /D28. Bagaimana Anda melihat kondisi sosial dan ekonomi keluarga Anda  setelah menggunakan biogas?</t>
        </is>
      </c>
      <c r="OF1" s="1" t="inlineStr">
        <is>
          <t>D. Dampak Sosial-Ekonomi /D29. Bagaimana perubahan proses dan beban kerja untuk memasak jika  menggunakan biogas dibandingkan bahan bakar konvensional  (sebelum menggunakan biogas)?</t>
        </is>
      </c>
      <c r="OG1" s="1" t="inlineStr">
        <is>
          <t>E. Dampak Terhadap Agrikultur /E1. Apakah ternak yang Anda rawat merupakan milik Anda pribadi?</t>
        </is>
      </c>
      <c r="OH1" s="1" t="inlineStr">
        <is>
          <t>E. Dampak Terhadap Agrikultur /E2. Berapa banyak hewan ternak yang dimiliki sekarang?/a. Sapi pedaging</t>
        </is>
      </c>
      <c r="OI1" s="1" t="inlineStr">
        <is>
          <t>E. Dampak Terhadap Agrikultur /E2. Berapa banyak hewan ternak yang dimiliki sekarang?/b. Sapi perah</t>
        </is>
      </c>
      <c r="OJ1" s="1" t="inlineStr">
        <is>
          <t>E. Dampak Terhadap Agrikultur /E2. Berapa banyak hewan ternak yang dimiliki sekarang?/c. Sapi untuk kegunaan lainnya (misal kerbau)</t>
        </is>
      </c>
      <c r="OK1" s="1" t="inlineStr">
        <is>
          <t>E. Dampak Terhadap Agrikultur /E2. Berapa banyak hewan ternak yang dimiliki sekarang?/d. Babi ternak</t>
        </is>
      </c>
      <c r="OL1" s="1" t="inlineStr">
        <is>
          <t>E. Dampak Terhadap Agrikultur /E2. Berapa banyak hewan ternak yang dimiliki sekarang?/e. Kuda</t>
        </is>
      </c>
      <c r="OM1" s="1" t="inlineStr">
        <is>
          <t>E. Dampak Terhadap Agrikultur /E2. Berapa banyak hewan ternak yang dimiliki sekarang?/f. Kambing</t>
        </is>
      </c>
      <c r="ON1" s="1" t="inlineStr">
        <is>
          <t>E. Dampak Terhadap Agrikultur /E2. Berapa banyak hewan ternak yang dimiliki sekarang?/g. Ayam</t>
        </is>
      </c>
      <c r="OO1" s="1" t="inlineStr">
        <is>
          <t>E. Dampak Terhadap Agrikultur /E2. Berapa banyak hewan ternak yang dimiliki sekarang?/h. Unggas Lainnya</t>
        </is>
      </c>
      <c r="OP1" s="4" t="inlineStr">
        <is>
          <t>E3-a. Hewan ternak apa saja yang Anda miliki sebelum menggunakan  biogas?</t>
        </is>
      </c>
      <c r="OQ1" s="4" t="inlineStr">
        <is>
          <t>E3-a. Hewan ternak apa saja yang Anda miliki sebelum menggunakan  biogas?/Sapi pedaging</t>
        </is>
      </c>
      <c r="OR1" s="4" t="inlineStr">
        <is>
          <t>E3-a. Hewan ternak apa saja yang Anda miliki sebelum menggunakan  biogas?/Sapi perah</t>
        </is>
      </c>
      <c r="OS1" s="4" t="inlineStr">
        <is>
          <t>E3-a. Hewan ternak apa saja yang Anda miliki sebelum menggunakan  biogas?/Sapi untuk penggunaan lain</t>
        </is>
      </c>
      <c r="OT1" s="4" t="inlineStr">
        <is>
          <t>E3-a. Hewan ternak apa saja yang Anda miliki sebelum menggunakan  biogas?/Babi ternak</t>
        </is>
      </c>
      <c r="OU1" s="4" t="inlineStr">
        <is>
          <t>E3-a. Hewan ternak apa saja yang Anda miliki sebelum menggunakan  biogas?/Kuda</t>
        </is>
      </c>
      <c r="OV1" s="4" t="inlineStr">
        <is>
          <t>E3-a. Hewan ternak apa saja yang Anda miliki sebelum menggunakan  biogas?/Kambing</t>
        </is>
      </c>
      <c r="OW1" s="4" t="inlineStr">
        <is>
          <t>E3-a. Hewan ternak apa saja yang Anda miliki sebelum menggunakan  biogas?/Ayam</t>
        </is>
      </c>
      <c r="OX1" s="4" t="inlineStr">
        <is>
          <t>E3-a. Hewan ternak apa saja yang Anda miliki sebelum menggunakan  biogas?/Unggas lainnya</t>
        </is>
      </c>
      <c r="OY1" s="4" t="inlineStr">
        <is>
          <t>E3-a. Hewan ternak apa saja yang Anda miliki sebelum menggunakan  biogas?/Tidak ada</t>
        </is>
      </c>
      <c r="OZ1" s="4" t="inlineStr">
        <is>
          <t>E3-b. Hewan ternak apa saja yang Anda miliki saat ini (setelah menggunakan biogas)?</t>
        </is>
      </c>
      <c r="PA1" s="4" t="inlineStr">
        <is>
          <t>E3-b. Hewan ternak apa saja yang Anda miliki saat ini (setelah menggunakan biogas)?/Sapi pedaging</t>
        </is>
      </c>
      <c r="PB1" s="4" t="inlineStr">
        <is>
          <t>E3-b. Hewan ternak apa saja yang Anda miliki saat ini (setelah menggunakan biogas)?/Sapi perah</t>
        </is>
      </c>
      <c r="PC1" s="4" t="inlineStr">
        <is>
          <t>E3-b. Hewan ternak apa saja yang Anda miliki saat ini (setelah menggunakan biogas)?/Sapi untuk penggunaan lain</t>
        </is>
      </c>
      <c r="PD1" s="4" t="inlineStr">
        <is>
          <t>E3-b. Hewan ternak apa saja yang Anda miliki saat ini (setelah menggunakan biogas)?/Babi ternak</t>
        </is>
      </c>
      <c r="PE1" s="4" t="inlineStr">
        <is>
          <t>E3-b. Hewan ternak apa saja yang Anda miliki saat ini (setelah menggunakan biogas)?/Kuda</t>
        </is>
      </c>
      <c r="PF1" s="4" t="inlineStr">
        <is>
          <t>E3-b. Hewan ternak apa saja yang Anda miliki saat ini (setelah menggunakan biogas)?/Kambing</t>
        </is>
      </c>
      <c r="PG1" s="4" t="inlineStr">
        <is>
          <t>E3-b. Hewan ternak apa saja yang Anda miliki saat ini (setelah menggunakan biogas)?/Ayam</t>
        </is>
      </c>
      <c r="PH1" s="4" t="inlineStr">
        <is>
          <t>E3-b. Hewan ternak apa saja yang Anda miliki saat ini (setelah menggunakan biogas)?/Unggas lainnya</t>
        </is>
      </c>
      <c r="PI1" s="4" t="inlineStr">
        <is>
          <t>E3-b. Hewan ternak apa saja yang Anda miliki saat ini (setelah menggunakan biogas)?/Tidak ada</t>
        </is>
      </c>
      <c r="PJ1" s="4" t="inlineStr">
        <is>
          <t>E3-c. Selama 12 bulan terakhir, hewan apa saja yang dijual, mati, lahir, dan dibeli?</t>
        </is>
      </c>
      <c r="PK1" s="4" t="inlineStr">
        <is>
          <t>E3-c. Selama 12 bulan terakhir, hewan apa saja yang dijual, mati, lahir, dan dibeli?/Sapi pedaging</t>
        </is>
      </c>
      <c r="PL1" s="4" t="inlineStr">
        <is>
          <t>E3-c. Selama 12 bulan terakhir, hewan apa saja yang dijual, mati, lahir, dan dibeli?/Sapi perah</t>
        </is>
      </c>
      <c r="PM1" s="4" t="inlineStr">
        <is>
          <t>E3-c. Selama 12 bulan terakhir, hewan apa saja yang dijual, mati, lahir, dan dibeli?/Sapi untuk penggunaan lain</t>
        </is>
      </c>
      <c r="PN1" s="4" t="inlineStr">
        <is>
          <t>E3-c. Selama 12 bulan terakhir, hewan apa saja yang dijual, mati, lahir, dan dibeli?/Babi ternak</t>
        </is>
      </c>
      <c r="PO1" s="4" t="inlineStr">
        <is>
          <t>E3-c. Selama 12 bulan terakhir, hewan apa saja yang dijual, mati, lahir, dan dibeli?/Kuda</t>
        </is>
      </c>
      <c r="PP1" s="4" t="inlineStr">
        <is>
          <t>E3-c. Selama 12 bulan terakhir, hewan apa saja yang dijual, mati, lahir, dan dibeli?/Kambing</t>
        </is>
      </c>
      <c r="PQ1" s="4" t="inlineStr">
        <is>
          <t>E3-c. Selama 12 bulan terakhir, hewan apa saja yang dijual, mati, lahir, dan dibeli?/Ayam</t>
        </is>
      </c>
      <c r="PR1" s="4" t="inlineStr">
        <is>
          <t>E3-c. Selama 12 bulan terakhir, hewan apa saja yang dijual, mati, lahir, dan dibeli?/Unggas lainnya</t>
        </is>
      </c>
      <c r="PS1" s="4" t="inlineStr">
        <is>
          <t>E3-c. Selama 12 bulan terakhir, hewan apa saja yang dijual, mati, lahir, dan dibeli?/Tidak ada</t>
        </is>
      </c>
      <c r="PT1" s="1" t="inlineStr">
        <is>
          <t>E. Dampak Terhadap Agrikultur /E4. Sebelum menggunakan biogas, apa yang Anda lakukan untuk kotoran ternak? (Pertanyaan disesuaikan dengan jawaban E3)/a. Sapi pedaging</t>
        </is>
      </c>
      <c r="PU1" s="1" t="inlineStr">
        <is>
          <t>E. Dampak Terhadap Agrikultur /E4. Sebelum menggunakan biogas, apa yang Anda lakukan untuk kotoran ternak? (Pertanyaan disesuaikan dengan jawaban E3)/a. Sapi pedaging/a. Sangat teratur (setiap hari)</t>
        </is>
      </c>
      <c r="PV1" s="1" t="inlineStr">
        <is>
          <t>E. Dampak Terhadap Agrikultur /E4. Sebelum menggunakan biogas, apa yang Anda lakukan untuk kotoran ternak? (Pertanyaan disesuaikan dengan jawaban E3)/a. Sapi pedaging/b. Teratur (2-6 hari sekali)</t>
        </is>
      </c>
      <c r="PW1" s="1" t="inlineStr">
        <is>
          <t>E. Dampak Terhadap Agrikultur /E4. Sebelum menggunakan biogas, apa yang Anda lakukan untuk kotoran ternak? (Pertanyaan disesuaikan dengan jawaban E3)/a. Sapi pedaging/c. Cukup teratur (setiap minggu)</t>
        </is>
      </c>
      <c r="PX1" s="1" t="inlineStr">
        <is>
          <t>E. Dampak Terhadap Agrikultur /E4. Sebelum menggunakan biogas, apa yang Anda lakukan untuk kotoran ternak? (Pertanyaan disesuaikan dengan jawaban E3)/a. Sapi pedaging/d. Jarang (2-3 minggu sekali)</t>
        </is>
      </c>
      <c r="PY1" s="1" t="inlineStr">
        <is>
          <t>E. Dampak Terhadap Agrikultur /E4. Sebelum menggunakan biogas, apa yang Anda lakukan untuk kotoran ternak? (Pertanyaan disesuaikan dengan jawaban E3)/a. Sapi pedaging/e. Sangat jarang (&gt;1 bulan sekali)</t>
        </is>
      </c>
      <c r="PZ1" s="1" t="inlineStr">
        <is>
          <t>E. Dampak Terhadap Agrikultur /E4. Sebelum menggunakan biogas, apa yang Anda lakukan untuk kotoran ternak? (Pertanyaan disesuaikan dengan jawaban E3)/a. Sapi pedaging/1-Disebarkan ke lahan terbuka</t>
        </is>
      </c>
      <c r="QA1" s="1" t="inlineStr">
        <is>
          <t>E. Dampak Terhadap Agrikultur /E4. Sebelum menggunakan biogas, apa yang Anda lakukan untuk kotoran ternak? (Pertanyaan disesuaikan dengan jawaban E3)/a. Sapi pedaging/2-Dibuang ke sungai</t>
        </is>
      </c>
      <c r="QB1" s="1" t="inlineStr">
        <is>
          <t>E. Dampak Terhadap Agrikultur /E4. Sebelum menggunakan biogas, apa yang Anda lakukan untuk kotoran ternak? (Pertanyaan disesuaikan dengan jawaban E3)/a. Sapi pedaging/3-Dijual</t>
        </is>
      </c>
      <c r="QC1" s="1" t="inlineStr">
        <is>
          <t>E. Dampak Terhadap Agrikultur /E4. Sebelum menggunakan biogas, apa yang Anda lakukan untuk kotoran ternak? (Pertanyaan disesuaikan dengan jawaban E3)/a. Sapi pedaging/4-Lainnya</t>
        </is>
      </c>
      <c r="QD1" s="1" t="inlineStr">
        <is>
          <t>E. Dampak Terhadap Agrikultur /E4. Sebelum menggunakan biogas, apa yang Anda lakukan untuk kotoran ternak? (Pertanyaan disesuaikan dengan jawaban E3)/E4a-a. Lainnya:</t>
        </is>
      </c>
      <c r="QE1" s="32" t="inlineStr">
        <is>
          <t>E. Dampak Terhadap Agrikultur /E4. Sebelum menggunakan biogas, apa yang Anda lakukan untuk kotoran ternak? (Pertanyaan disesuaikan dengan jawaban E3)/b. Sapi perah</t>
        </is>
      </c>
      <c r="QF1" s="33" t="inlineStr">
        <is>
          <t>E. Dampak Terhadap Agrikultur /E4. Sebelum menggunakan biogas, apa yang Anda lakukan untuk kotoran ternak? (Pertanyaan disesuaikan dengan jawaban E3)/b. Sapi perah/a. Sangat teratur (setiap hari)</t>
        </is>
      </c>
      <c r="QG1" s="33" t="inlineStr">
        <is>
          <t>E. Dampak Terhadap Agrikultur /E4. Sebelum menggunakan biogas, apa yang Anda lakukan untuk kotoran ternak? (Pertanyaan disesuaikan dengan jawaban E3)/b. Sapi perah/b. Teratur (2-6 hari sekali)</t>
        </is>
      </c>
      <c r="QH1" s="33" t="inlineStr">
        <is>
          <t>E. Dampak Terhadap Agrikultur /E4. Sebelum menggunakan biogas, apa yang Anda lakukan untuk kotoran ternak? (Pertanyaan disesuaikan dengan jawaban E3)/b. Sapi perah/c. Cukup teratur (setiap minggu)</t>
        </is>
      </c>
      <c r="QI1" s="33" t="inlineStr">
        <is>
          <t>E. Dampak Terhadap Agrikultur /E4. Sebelum menggunakan biogas, apa yang Anda lakukan untuk kotoran ternak? (Pertanyaan disesuaikan dengan jawaban E3)/b. Sapi perah/d. Jarang (2-3 minggu sekali)</t>
        </is>
      </c>
      <c r="QJ1" s="33" t="inlineStr">
        <is>
          <t>E. Dampak Terhadap Agrikultur /E4. Sebelum menggunakan biogas, apa yang Anda lakukan untuk kotoran ternak? (Pertanyaan disesuaikan dengan jawaban E3)/b. Sapi perah/e. Sangat jarang (&gt;1 bulan sekali)</t>
        </is>
      </c>
      <c r="QK1" s="32" t="inlineStr">
        <is>
          <t>E. Dampak Terhadap Agrikultur /E4. Sebelum menggunakan biogas, apa yang Anda lakukan untuk kotoran ternak? (Pertanyaan disesuaikan dengan jawaban E3)/b. Sapi perah/1-Disebarkan ke lahan terbuka</t>
        </is>
      </c>
      <c r="QL1" s="32" t="inlineStr">
        <is>
          <t>E. Dampak Terhadap Agrikultur /E4. Sebelum menggunakan biogas, apa yang Anda lakukan untuk kotoran ternak? (Pertanyaan disesuaikan dengan jawaban E3)/b. Sapi perah/2-Dibuang ke sungai</t>
        </is>
      </c>
      <c r="QM1" s="32" t="inlineStr">
        <is>
          <t>E. Dampak Terhadap Agrikultur /E4. Sebelum menggunakan biogas, apa yang Anda lakukan untuk kotoran ternak? (Pertanyaan disesuaikan dengan jawaban E3)/b. Sapi perah/3-Dijual</t>
        </is>
      </c>
      <c r="QN1" s="32" t="inlineStr">
        <is>
          <t>E. Dampak Terhadap Agrikultur /E4. Sebelum menggunakan biogas, apa yang Anda lakukan untuk kotoran ternak? (Pertanyaan disesuaikan dengan jawaban E3)/b. Sapi perah/4-Lainnya</t>
        </is>
      </c>
      <c r="QO1" s="32" t="inlineStr">
        <is>
          <t>E. Dampak Terhadap Agrikultur /E4. Sebelum menggunakan biogas, apa yang Anda lakukan untuk kotoran ternak? (Pertanyaan disesuaikan dengan jawaban E3)/E4b-a. Lainnya:</t>
        </is>
      </c>
      <c r="QP1" s="32" t="inlineStr">
        <is>
          <t>E. Dampak Terhadap Agrikultur /E4. Sebelum menggunakan biogas, apa yang Anda lakukan untuk kotoran ternak? (Pertanyaan disesuaikan dengan jawaban E3)/c. Sapi untuk penggunaan lain</t>
        </is>
      </c>
      <c r="QQ1" s="32" t="inlineStr">
        <is>
          <t>E. Dampak Terhadap Agrikultur /E4. Sebelum menggunakan biogas, apa yang Anda lakukan untuk kotoran ternak? (Pertanyaan disesuaikan dengan jawaban E3)/c. Sapi untuk penggunaan lain/1-Disebarkan ke lahan terbuka</t>
        </is>
      </c>
      <c r="QR1" s="32" t="inlineStr">
        <is>
          <t>E. Dampak Terhadap Agrikultur /E4. Sebelum menggunakan biogas, apa yang Anda lakukan untuk kotoran ternak? (Pertanyaan disesuaikan dengan jawaban E3)/c. Sapi untuk penggunaan lain/2-Dibuang ke sungai</t>
        </is>
      </c>
      <c r="QS1" s="32" t="inlineStr">
        <is>
          <t>E. Dampak Terhadap Agrikultur /E4. Sebelum menggunakan biogas, apa yang Anda lakukan untuk kotoran ternak? (Pertanyaan disesuaikan dengan jawaban E3)/c. Sapi untuk penggunaan lain/3-Dijual</t>
        </is>
      </c>
      <c r="QT1" s="32" t="inlineStr">
        <is>
          <t>E. Dampak Terhadap Agrikultur /E4. Sebelum menggunakan biogas, apa yang Anda lakukan untuk kotoran ternak? (Pertanyaan disesuaikan dengan jawaban E3)/c. Sapi untuk penggunaan lain/4-Lainnya</t>
        </is>
      </c>
      <c r="QU1" s="32" t="inlineStr">
        <is>
          <t>E. Dampak Terhadap Agrikultur /E4. Sebelum menggunakan biogas, apa yang Anda lakukan untuk kotoran ternak? (Pertanyaan disesuaikan dengan jawaban E3)/E4c-a. Lainnya:</t>
        </is>
      </c>
      <c r="QV1" s="32" t="inlineStr">
        <is>
          <t>E. Dampak Terhadap Agrikultur /E4. Sebelum menggunakan biogas, apa yang Anda lakukan untuk kotoran ternak? (Pertanyaan disesuaikan dengan jawaban E3)/d. Babi ternak</t>
        </is>
      </c>
      <c r="QW1" s="33" t="inlineStr">
        <is>
          <t>E. Dampak Terhadap Agrikultur /E4. Sebelum menggunakan biogas, apa yang Anda lakukan untuk kotoran ternak? (Pertanyaan disesuaikan dengan jawaban E3)/d. Babi ternak/a. Sangat teratur (setiap hari)</t>
        </is>
      </c>
      <c r="QX1" s="33" t="inlineStr">
        <is>
          <t>E. Dampak Terhadap Agrikultur /E4. Sebelum menggunakan biogas, apa yang Anda lakukan untuk kotoran ternak? (Pertanyaan disesuaikan dengan jawaban E3)/d. Babi ternak/b. Teratur (2-6 hari sekali)</t>
        </is>
      </c>
      <c r="QY1" s="33" t="inlineStr">
        <is>
          <t>E. Dampak Terhadap Agrikultur /E4. Sebelum menggunakan biogas, apa yang Anda lakukan untuk kotoran ternak? (Pertanyaan disesuaikan dengan jawaban E3)/d. Babi ternak/c. Cukup teratur (setiap minggu)</t>
        </is>
      </c>
      <c r="QZ1" s="33" t="inlineStr">
        <is>
          <t>E. Dampak Terhadap Agrikultur /E4. Sebelum menggunakan biogas, apa yang Anda lakukan untuk kotoran ternak? (Pertanyaan disesuaikan dengan jawaban E3)/d. Babi ternak/d. Jarang (2-3 minggu sekali)</t>
        </is>
      </c>
      <c r="RA1" s="33" t="inlineStr">
        <is>
          <t>E. Dampak Terhadap Agrikultur /E4. Sebelum menggunakan biogas, apa yang Anda lakukan untuk kotoran ternak? (Pertanyaan disesuaikan dengan jawaban E3)/d. Babi ternak/e. Sangat jarang (&gt;1 bulan sekali)</t>
        </is>
      </c>
      <c r="RB1" s="32" t="inlineStr">
        <is>
          <t>E. Dampak Terhadap Agrikultur /E4. Sebelum menggunakan biogas, apa yang Anda lakukan untuk kotoran ternak? (Pertanyaan disesuaikan dengan jawaban E3)/d. Babi ternak/1-Disebarkan ke lahan terbuka</t>
        </is>
      </c>
      <c r="RC1" s="32" t="inlineStr">
        <is>
          <t>E. Dampak Terhadap Agrikultur /E4. Sebelum menggunakan biogas, apa yang Anda lakukan untuk kotoran ternak? (Pertanyaan disesuaikan dengan jawaban E3)/d. Babi ternak/2-Dibuang ke sungai</t>
        </is>
      </c>
      <c r="RD1" s="32" t="inlineStr">
        <is>
          <t>E. Dampak Terhadap Agrikultur /E4. Sebelum menggunakan biogas, apa yang Anda lakukan untuk kotoran ternak? (Pertanyaan disesuaikan dengan jawaban E3)/d. Babi ternak/3-Dijual</t>
        </is>
      </c>
      <c r="RE1" s="32" t="inlineStr">
        <is>
          <t>E. Dampak Terhadap Agrikultur /E4. Sebelum menggunakan biogas, apa yang Anda lakukan untuk kotoran ternak? (Pertanyaan disesuaikan dengan jawaban E3)/d. Babi ternak/4-Lainnya</t>
        </is>
      </c>
      <c r="RF1" s="32" t="inlineStr">
        <is>
          <t>E. Dampak Terhadap Agrikultur /E4. Sebelum menggunakan biogas, apa yang Anda lakukan untuk kotoran ternak? (Pertanyaan disesuaikan dengan jawaban E3)/E4d-a. Lainnya:</t>
        </is>
      </c>
      <c r="RG1" s="1" t="inlineStr">
        <is>
          <t>E. Dampak Terhadap Agrikultur /E4. Sebelum menggunakan biogas, apa yang Anda lakukan untuk kotoran ternak? (Pertanyaan disesuaikan dengan jawaban E3)/e. Kuda</t>
        </is>
      </c>
      <c r="RH1" s="33" t="inlineStr">
        <is>
          <t>E. Dampak Terhadap Agrikultur /E4. Sebelum menggunakan biogas, apa yang Anda lakukan untuk kotoran ternak? (Pertanyaan disesuaikan dengan jawaban E3)/e. Kuda/a. Sangat teratur (setiap hari)</t>
        </is>
      </c>
      <c r="RI1" s="33" t="inlineStr">
        <is>
          <t>E. Dampak Terhadap Agrikultur /E4. Sebelum menggunakan biogas, apa yang Anda lakukan untuk kotoran ternak? (Pertanyaan disesuaikan dengan jawaban E3)/e. Kuda/b. Teratur (2-6 hari sekali)</t>
        </is>
      </c>
      <c r="RJ1" s="33" t="inlineStr">
        <is>
          <t>E. Dampak Terhadap Agrikultur /E4. Sebelum menggunakan biogas, apa yang Anda lakukan untuk kotoran ternak? (Pertanyaan disesuaikan dengan jawaban E3)/e. Kuda/c. Cukup teratur (setiap minggu)</t>
        </is>
      </c>
      <c r="RK1" s="33" t="inlineStr">
        <is>
          <t>E. Dampak Terhadap Agrikultur /E4. Sebelum menggunakan biogas, apa yang Anda lakukan untuk kotoran ternak? (Pertanyaan disesuaikan dengan jawaban E3)/e. Kuda/d. Jarang (2-3 minggu sekali)</t>
        </is>
      </c>
      <c r="RL1" s="33" t="inlineStr">
        <is>
          <t>E. Dampak Terhadap Agrikultur /E4. Sebelum menggunakan biogas, apa yang Anda lakukan untuk kotoran ternak? (Pertanyaan disesuaikan dengan jawaban E3)/e. Kuda/e. Sangat jarang (&gt;1 bulan sekali)</t>
        </is>
      </c>
      <c r="RM1" s="1" t="inlineStr">
        <is>
          <t>E. Dampak Terhadap Agrikultur /E4. Sebelum menggunakan biogas, apa yang Anda lakukan untuk kotoran ternak? (Pertanyaan disesuaikan dengan jawaban E3)/e. Kuda/1-Disebarkan ke lahan terbuka</t>
        </is>
      </c>
      <c r="RN1" s="1" t="inlineStr">
        <is>
          <t>E. Dampak Terhadap Agrikultur /E4. Sebelum menggunakan biogas, apa yang Anda lakukan untuk kotoran ternak? (Pertanyaan disesuaikan dengan jawaban E3)/e. Kuda/2-Dibuang ke sungai</t>
        </is>
      </c>
      <c r="RO1" s="1" t="inlineStr">
        <is>
          <t>E. Dampak Terhadap Agrikultur /E4. Sebelum menggunakan biogas, apa yang Anda lakukan untuk kotoran ternak? (Pertanyaan disesuaikan dengan jawaban E3)/e. Kuda/3-Dijual</t>
        </is>
      </c>
      <c r="RP1" s="1" t="inlineStr">
        <is>
          <t>E. Dampak Terhadap Agrikultur /E4. Sebelum menggunakan biogas, apa yang Anda lakukan untuk kotoran ternak? (Pertanyaan disesuaikan dengan jawaban E3)/e. Kuda/4-Lainnya</t>
        </is>
      </c>
      <c r="RQ1" s="1" t="inlineStr">
        <is>
          <t>E. Dampak Terhadap Agrikultur /E4. Sebelum menggunakan biogas, apa yang Anda lakukan untuk kotoran ternak? (Pertanyaan disesuaikan dengan jawaban E3)/E4e-a. Lainnya:</t>
        </is>
      </c>
      <c r="RR1" s="1" t="inlineStr">
        <is>
          <t>E. Dampak Terhadap Agrikultur /E4. Sebelum menggunakan biogas, apa yang Anda lakukan untuk kotoran ternak? (Pertanyaan disesuaikan dengan jawaban E3)/f. Kambing</t>
        </is>
      </c>
      <c r="RS1" s="33" t="inlineStr">
        <is>
          <t>E. Dampak Terhadap Agrikultur /E4. Sebelum menggunakan biogas, apa yang Anda lakukan untuk kotoran ternak? (Pertanyaan disesuaikan dengan jawaban E3)/f. Kambing/a. Sangat teratur (setiap hari)</t>
        </is>
      </c>
      <c r="RT1" s="33" t="inlineStr">
        <is>
          <t>E. Dampak Terhadap Agrikultur /E4. Sebelum menggunakan biogas, apa yang Anda lakukan untuk kotoran ternak? (Pertanyaan disesuaikan dengan jawaban E3)/f. Kambing/b. Teratur (2-6 hari sekali)</t>
        </is>
      </c>
      <c r="RU1" s="33" t="inlineStr">
        <is>
          <t>E. Dampak Terhadap Agrikultur /E4. Sebelum menggunakan biogas, apa yang Anda lakukan untuk kotoran ternak? (Pertanyaan disesuaikan dengan jawaban E3)/f. Kambing/c. Cukup teratur (setiap minggu)</t>
        </is>
      </c>
      <c r="RV1" s="33" t="inlineStr">
        <is>
          <t>E. Dampak Terhadap Agrikultur /E4. Sebelum menggunakan biogas, apa yang Anda lakukan untuk kotoran ternak? (Pertanyaan disesuaikan dengan jawaban E3)/f. Kambing/d. Jarang (2-3 minggu sekali)</t>
        </is>
      </c>
      <c r="RW1" s="33" t="inlineStr">
        <is>
          <t>E. Dampak Terhadap Agrikultur /E4. Sebelum menggunakan biogas, apa yang Anda lakukan untuk kotoran ternak? (Pertanyaan disesuaikan dengan jawaban E3)/f. Kambing/e. Sangat jarang (&gt;1 bulan sekali)</t>
        </is>
      </c>
      <c r="RX1" s="1" t="inlineStr">
        <is>
          <t>E. Dampak Terhadap Agrikultur /E4. Sebelum menggunakan biogas, apa yang Anda lakukan untuk kotoran ternak? (Pertanyaan disesuaikan dengan jawaban E3)/f. Kambing/1-Disebarkan ke lahan terbuka</t>
        </is>
      </c>
      <c r="RY1" s="1" t="inlineStr">
        <is>
          <t>E. Dampak Terhadap Agrikultur /E4. Sebelum menggunakan biogas, apa yang Anda lakukan untuk kotoran ternak? (Pertanyaan disesuaikan dengan jawaban E3)/f. Kambing/2-Dibuang ke sungai</t>
        </is>
      </c>
      <c r="RZ1" s="1" t="inlineStr">
        <is>
          <t>E. Dampak Terhadap Agrikultur /E4. Sebelum menggunakan biogas, apa yang Anda lakukan untuk kotoran ternak? (Pertanyaan disesuaikan dengan jawaban E3)/f. Kambing/3-Dijual</t>
        </is>
      </c>
      <c r="SA1" s="1" t="inlineStr">
        <is>
          <t>E. Dampak Terhadap Agrikultur /E4. Sebelum menggunakan biogas, apa yang Anda lakukan untuk kotoran ternak? (Pertanyaan disesuaikan dengan jawaban E3)/f. Kambing/4-Lainnya</t>
        </is>
      </c>
      <c r="SB1" s="1" t="inlineStr">
        <is>
          <t>E. Dampak Terhadap Agrikultur /E4. Sebelum menggunakan biogas, apa yang Anda lakukan untuk kotoran ternak? (Pertanyaan disesuaikan dengan jawaban E3)/E4f-a. Lainnya:</t>
        </is>
      </c>
      <c r="SC1" s="1" t="inlineStr">
        <is>
          <t>E. Dampak Terhadap Agrikultur /E4. Sebelum menggunakan biogas, apa yang Anda lakukan untuk kotoran ternak? (Pertanyaan disesuaikan dengan jawaban E3)/g. Ayam</t>
        </is>
      </c>
      <c r="SD1" s="33" t="inlineStr">
        <is>
          <t>E. Dampak Terhadap Agrikultur /E4. Sebelum menggunakan biogas, apa yang Anda lakukan untuk kotoran ternak? (Pertanyaan disesuaikan dengan jawaban E3)/g. Ayam/a. Sangat teratur (setiap hari)</t>
        </is>
      </c>
      <c r="SE1" s="33" t="inlineStr">
        <is>
          <t>E. Dampak Terhadap Agrikultur /E4. Sebelum menggunakan biogas, apa yang Anda lakukan untuk kotoran ternak? (Pertanyaan disesuaikan dengan jawaban E3)/g. Ayam/b. Teratur (2-6 hari sekali)</t>
        </is>
      </c>
      <c r="SF1" s="33" t="inlineStr">
        <is>
          <t>E. Dampak Terhadap Agrikultur /E4. Sebelum menggunakan biogas, apa yang Anda lakukan untuk kotoran ternak? (Pertanyaan disesuaikan dengan jawaban E3)/g. Ayam/c. Cukup teratur (setiap minggu)</t>
        </is>
      </c>
      <c r="SG1" s="33" t="inlineStr">
        <is>
          <t>E. Dampak Terhadap Agrikultur /E4. Sebelum menggunakan biogas, apa yang Anda lakukan untuk kotoran ternak? (Pertanyaan disesuaikan dengan jawaban E3)/g. Ayam/d. Jarang (2-3 minggu sekali)</t>
        </is>
      </c>
      <c r="SH1" s="33" t="inlineStr">
        <is>
          <t>E. Dampak Terhadap Agrikultur /E4. Sebelum menggunakan biogas, apa yang Anda lakukan untuk kotoran ternak? (Pertanyaan disesuaikan dengan jawaban E3)/g. Ayam/e. Sangat jarang (&gt;1 bulan sekali)</t>
        </is>
      </c>
      <c r="SI1" s="1" t="inlineStr">
        <is>
          <t>E. Dampak Terhadap Agrikultur /E4. Sebelum menggunakan biogas, apa yang Anda lakukan untuk kotoran ternak? (Pertanyaan disesuaikan dengan jawaban E3)/g. Ayam/1-Disebarkan ke lahan terbuka</t>
        </is>
      </c>
      <c r="SJ1" s="1" t="inlineStr">
        <is>
          <t>E. Dampak Terhadap Agrikultur /E4. Sebelum menggunakan biogas, apa yang Anda lakukan untuk kotoran ternak? (Pertanyaan disesuaikan dengan jawaban E3)/g. Ayam/2-Dibuang ke sungai</t>
        </is>
      </c>
      <c r="SK1" s="1" t="inlineStr">
        <is>
          <t>E. Dampak Terhadap Agrikultur /E4. Sebelum menggunakan biogas, apa yang Anda lakukan untuk kotoran ternak? (Pertanyaan disesuaikan dengan jawaban E3)/g. Ayam/3-Dijual</t>
        </is>
      </c>
      <c r="SL1" s="1" t="inlineStr">
        <is>
          <t>E. Dampak Terhadap Agrikultur /E4. Sebelum menggunakan biogas, apa yang Anda lakukan untuk kotoran ternak? (Pertanyaan disesuaikan dengan jawaban E3)/g. Ayam/4-Lainnya</t>
        </is>
      </c>
      <c r="SM1" s="1" t="inlineStr">
        <is>
          <t>E. Dampak Terhadap Agrikultur /E4. Sebelum menggunakan biogas, apa yang Anda lakukan untuk kotoran ternak? (Pertanyaan disesuaikan dengan jawaban E3)/E4g-a. Lainnya:</t>
        </is>
      </c>
      <c r="SN1" s="1" t="inlineStr">
        <is>
          <t>E. Dampak Terhadap Agrikultur /E4. Sebelum menggunakan biogas, apa yang Anda lakukan untuk kotoran ternak? (Pertanyaan disesuaikan dengan jawaban E3)/h. Unggas lainnya</t>
        </is>
      </c>
      <c r="SO1" s="33" t="inlineStr">
        <is>
          <t>E. Dampak Terhadap Agrikultur /E4. Sebelum menggunakan biogas, apa yang Anda lakukan untuk kotoran ternak? (Pertanyaan disesuaikan dengan jawaban E3)/h. Unggas lainnya/a. Sangat teratur (setiap hari)</t>
        </is>
      </c>
      <c r="SP1" s="33" t="inlineStr">
        <is>
          <t>E. Dampak Terhadap Agrikultur /E4. Sebelum menggunakan biogas, apa yang Anda lakukan untuk kotoran ternak? (Pertanyaan disesuaikan dengan jawaban E3)/h. Unggas lainnya/b. Teratur (2-6 hari sekali)</t>
        </is>
      </c>
      <c r="SQ1" s="33" t="inlineStr">
        <is>
          <t>E. Dampak Terhadap Agrikultur /E4. Sebelum menggunakan biogas, apa yang Anda lakukan untuk kotoran ternak? (Pertanyaan disesuaikan dengan jawaban E3)/h. Unggas lainnya/c. Cukup teratur (setiap minggu)</t>
        </is>
      </c>
      <c r="SR1" s="33" t="inlineStr">
        <is>
          <t>E. Dampak Terhadap Agrikultur /E4. Sebelum menggunakan biogas, apa yang Anda lakukan untuk kotoran ternak? (Pertanyaan disesuaikan dengan jawaban E3)/h. Unggas lainnya/d. Jarang (2-3 minggu sekali)</t>
        </is>
      </c>
      <c r="SS1" s="33" t="inlineStr">
        <is>
          <t>E. Dampak Terhadap Agrikultur /E4. Sebelum menggunakan biogas, apa yang Anda lakukan untuk kotoran ternak? (Pertanyaan disesuaikan dengan jawaban E3)/h. Unggas lainnya/e. Sangat jarang (&gt;1 bulan sekali)</t>
        </is>
      </c>
      <c r="ST1" s="1" t="inlineStr">
        <is>
          <t>E. Dampak Terhadap Agrikultur /E4. Sebelum menggunakan biogas, apa yang Anda lakukan untuk kotoran ternak? (Pertanyaan disesuaikan dengan jawaban E3)/h. Unggas lainnya/1-Disebarkan ke lahan terbuka</t>
        </is>
      </c>
      <c r="SU1" s="1" t="inlineStr">
        <is>
          <t>E. Dampak Terhadap Agrikultur /E4. Sebelum menggunakan biogas, apa yang Anda lakukan untuk kotoran ternak? (Pertanyaan disesuaikan dengan jawaban E3)/h. Unggas lainnya/2-Dibuang ke sungai</t>
        </is>
      </c>
      <c r="SV1" s="1" t="inlineStr">
        <is>
          <t>E. Dampak Terhadap Agrikultur /E4. Sebelum menggunakan biogas, apa yang Anda lakukan untuk kotoran ternak? (Pertanyaan disesuaikan dengan jawaban E3)/h. Unggas lainnya/3-Dijual</t>
        </is>
      </c>
      <c r="SW1" s="1" t="inlineStr">
        <is>
          <t>E. Dampak Terhadap Agrikultur /E4. Sebelum menggunakan biogas, apa yang Anda lakukan untuk kotoran ternak? (Pertanyaan disesuaikan dengan jawaban E3)/h. Unggas lainnya/4-Lainnya</t>
        </is>
      </c>
      <c r="SX1" s="1" t="inlineStr">
        <is>
          <t>E. Dampak Terhadap Agrikultur /E4. Sebelum menggunakan biogas, apa yang Anda lakukan untuk kotoran ternak? (Pertanyaan disesuaikan dengan jawaban E3)/E4h-a. Jika menjawab lainnya, apa yang Anda lakukan untuk kotoran ternak?</t>
        </is>
      </c>
      <c r="SY1" s="1" t="inlineStr">
        <is>
          <t>E. Dampak Terhadap Agrikultur /E5-a. Berapa jumlah hewan ternak yang Anda miliki sebelum menggunakan biogas?/a. Sapi pedaging (ekor)/Memiliki</t>
        </is>
      </c>
      <c r="SZ1" s="1" t="inlineStr">
        <is>
          <t>E. Dampak Terhadap Agrikultur /E5-a. Berapa jumlah hewan ternak yang Anda miliki sebelum menggunakan biogas?/b. Sapi perah (ekor)/Memiliki</t>
        </is>
      </c>
      <c r="TA1" s="1" t="inlineStr">
        <is>
          <t>E. Dampak Terhadap Agrikultur /E5-a. Berapa jumlah hewan ternak yang Anda miliki sebelum menggunakan biogas?/c. Sapi untuk kegunaan lainnya (ekor)/Memiliki</t>
        </is>
      </c>
      <c r="TB1" s="1" t="inlineStr">
        <is>
          <t>E. Dampak Terhadap Agrikultur /E5-a. Berapa jumlah hewan ternak yang Anda miliki sebelum menggunakan biogas?/d. Babi ternak/Memiliki</t>
        </is>
      </c>
      <c r="TC1" s="1" t="inlineStr">
        <is>
          <t>E. Dampak Terhadap Agrikultur /E5-a. Berapa jumlah hewan ternak yang Anda miliki sebelum menggunakan biogas?/e. Kuda (ekor)/Memiliki</t>
        </is>
      </c>
      <c r="TD1" s="1" t="inlineStr">
        <is>
          <t>E. Dampak Terhadap Agrikultur /E5-a. Berapa jumlah hewan ternak yang Anda miliki sebelum menggunakan biogas?/f. Kambing (ekor)/Memiliki</t>
        </is>
      </c>
      <c r="TE1" s="1" t="inlineStr">
        <is>
          <t>E. Dampak Terhadap Agrikultur /E5-a. Berapa jumlah hewan ternak yang Anda miliki sebelum menggunakan biogas?/g. Ayam (ekor)/Memiliki</t>
        </is>
      </c>
      <c r="TF1" s="1" t="inlineStr">
        <is>
          <t>E. Dampak Terhadap Agrikultur /E5-a. Berapa jumlah hewan ternak yang Anda miliki sebelum menggunakan biogas?/h. Unggas lainnya (ekor)/Memiliki</t>
        </is>
      </c>
      <c r="TG1" s="1" t="inlineStr">
        <is>
          <t>E. Dampak Terhadap Agrikultur /E5-b. Berapa jumlah hewan ternak yang Anda miliki saat ini (setelah menggunakan biogas)?/a. Sapi pedaging (ekor)/Memiliki</t>
        </is>
      </c>
      <c r="TH1" s="1" t="inlineStr">
        <is>
          <t>E. Dampak Terhadap Agrikultur /E5-b. Berapa jumlah hewan ternak yang Anda miliki saat ini (setelah menggunakan biogas)?/b. Sapi perah (ekor)/Memiliki</t>
        </is>
      </c>
      <c r="TI1" s="1" t="inlineStr">
        <is>
          <t>E. Dampak Terhadap Agrikultur /E5-b. Berapa jumlah hewan ternak yang Anda miliki saat ini (setelah menggunakan biogas)?/c. Sapi untuk penggunaan lain (ekor)/Memiliki</t>
        </is>
      </c>
      <c r="TJ1" s="1" t="inlineStr">
        <is>
          <t>E. Dampak Terhadap Agrikultur /E5-b. Berapa jumlah hewan ternak yang Anda miliki saat ini (setelah menggunakan biogas)?/d. Babi ternak (ekor)/Memiliki</t>
        </is>
      </c>
      <c r="TK1" s="1" t="inlineStr">
        <is>
          <t>E. Dampak Terhadap Agrikultur /E5-b. Berapa jumlah hewan ternak yang Anda miliki saat ini (setelah menggunakan biogas)?/e. Kuda (ekor)/Memiliki</t>
        </is>
      </c>
      <c r="TL1" s="1" t="inlineStr">
        <is>
          <t>E. Dampak Terhadap Agrikultur /E5-b. Berapa jumlah hewan ternak yang Anda miliki saat ini (setelah menggunakan biogas)?/f. Kambing (ekor)/Memiliki</t>
        </is>
      </c>
      <c r="TM1" s="1" t="inlineStr">
        <is>
          <t>E. Dampak Terhadap Agrikultur /E5-b. Berapa jumlah hewan ternak yang Anda miliki saat ini (setelah menggunakan biogas)?/g. Ayam (ekor)/Memiliki</t>
        </is>
      </c>
      <c r="TN1" s="1" t="inlineStr">
        <is>
          <t>E. Dampak Terhadap Agrikultur /E5-b. Berapa jumlah hewan ternak yang Anda miliki saat ini (setelah menggunakan biogas)?/h. Unggas lainnya (ekor)/Memiliki</t>
        </is>
      </c>
      <c r="TO1" s="1" t="inlineStr">
        <is>
          <t>E. Dampak Terhadap Agrikultur /E5-c. Dalam 12 bulan terakhir, berapa jumlah hewan ternak Anda yang mengalami perubahan berikut?/a. Sapi pedaging (ekor)/Menjual</t>
        </is>
      </c>
      <c r="TP1" s="1" t="inlineStr">
        <is>
          <t>E. Dampak Terhadap Agrikultur /E5-c. Dalam 12 bulan terakhir, berapa jumlah hewan ternak Anda yang mengalami perubahan berikut?/a. Sapi pedaging (ekor)/Membeli</t>
        </is>
      </c>
      <c r="TQ1" s="1" t="inlineStr">
        <is>
          <t>E. Dampak Terhadap Agrikultur /E5-c. Dalam 12 bulan terakhir, berapa jumlah hewan ternak Anda yang mengalami perubahan berikut?/a. Sapi pedaging (ekor)/Lahir</t>
        </is>
      </c>
      <c r="TR1" s="1" t="inlineStr">
        <is>
          <t>E. Dampak Terhadap Agrikultur /E5-c. Dalam 12 bulan terakhir, berapa jumlah hewan ternak Anda yang mengalami perubahan berikut?/a. Sapi pedaging (ekor)/Mati</t>
        </is>
      </c>
      <c r="TS1" s="1" t="inlineStr">
        <is>
          <t>E. Dampak Terhadap Agrikultur /E5-c. Dalam 12 bulan terakhir, berapa jumlah hewan ternak Anda yang mengalami perubahan berikut?/b. Sapi perah (ekor)/Menjual</t>
        </is>
      </c>
      <c r="TT1" s="1" t="inlineStr">
        <is>
          <t>E. Dampak Terhadap Agrikultur /E5-c. Dalam 12 bulan terakhir, berapa jumlah hewan ternak Anda yang mengalami perubahan berikut?/b. Sapi perah (ekor)/Membeli</t>
        </is>
      </c>
      <c r="TU1" s="1" t="inlineStr">
        <is>
          <t>E. Dampak Terhadap Agrikultur /E5-c. Dalam 12 bulan terakhir, berapa jumlah hewan ternak Anda yang mengalami perubahan berikut?/b. Sapi perah (ekor)/Lahir</t>
        </is>
      </c>
      <c r="TV1" s="1" t="inlineStr">
        <is>
          <t>E. Dampak Terhadap Agrikultur /E5-c. Dalam 12 bulan terakhir, berapa jumlah hewan ternak Anda yang mengalami perubahan berikut?/b. Sapi perah (ekor)/Mati</t>
        </is>
      </c>
      <c r="TW1" s="1" t="inlineStr">
        <is>
          <t>E. Dampak Terhadap Agrikultur /E5-c. Dalam 12 bulan terakhir, berapa jumlah hewan ternak Anda yang mengalami perubahan berikut?/c. Sapi untuk penggunaan lain (ekor)/Menjual</t>
        </is>
      </c>
      <c r="TX1" s="1" t="inlineStr">
        <is>
          <t>E. Dampak Terhadap Agrikultur /E5-c. Dalam 12 bulan terakhir, berapa jumlah hewan ternak Anda yang mengalami perubahan berikut?/c. Sapi untuk penggunaan lain (ekor)/Membeli</t>
        </is>
      </c>
      <c r="TY1" s="1" t="inlineStr">
        <is>
          <t>E. Dampak Terhadap Agrikultur /E5-c. Dalam 12 bulan terakhir, berapa jumlah hewan ternak Anda yang mengalami perubahan berikut?/c. Sapi untuk penggunaan lain (ekor)/Lahir</t>
        </is>
      </c>
      <c r="TZ1" s="1" t="inlineStr">
        <is>
          <t>E. Dampak Terhadap Agrikultur /E5-c. Dalam 12 bulan terakhir, berapa jumlah hewan ternak Anda yang mengalami perubahan berikut?/c. Sapi untuk penggunaan lain (ekor)/Mati</t>
        </is>
      </c>
      <c r="UA1" s="1" t="inlineStr">
        <is>
          <t>E. Dampak Terhadap Agrikultur /E5-c. Dalam 12 bulan terakhir, berapa jumlah hewan ternak Anda yang mengalami perubahan berikut?/d. Babi ternak (ekor)/Menjual</t>
        </is>
      </c>
      <c r="UB1" s="1" t="inlineStr">
        <is>
          <t>E. Dampak Terhadap Agrikultur /E5-c. Dalam 12 bulan terakhir, berapa jumlah hewan ternak Anda yang mengalami perubahan berikut?/d. Babi ternak (ekor)/Membeli</t>
        </is>
      </c>
      <c r="UC1" s="1" t="inlineStr">
        <is>
          <t>E. Dampak Terhadap Agrikultur /E5-c. Dalam 12 bulan terakhir, berapa jumlah hewan ternak Anda yang mengalami perubahan berikut?/d. Babi ternak (ekor)/Lahir</t>
        </is>
      </c>
      <c r="UD1" s="1" t="inlineStr">
        <is>
          <t>E. Dampak Terhadap Agrikultur /E5-c. Dalam 12 bulan terakhir, berapa jumlah hewan ternak Anda yang mengalami perubahan berikut?/d. Babi ternak (ekor)/Mati</t>
        </is>
      </c>
      <c r="UE1" s="1" t="inlineStr">
        <is>
          <t>E. Dampak Terhadap Agrikultur /E5-c. Dalam 12 bulan terakhir, berapa jumlah hewan ternak Anda yang mengalami perubahan berikut?/e. Kuda (ekor)/Menjual</t>
        </is>
      </c>
      <c r="UF1" s="1" t="inlineStr">
        <is>
          <t>E. Dampak Terhadap Agrikultur /E5-c. Dalam 12 bulan terakhir, berapa jumlah hewan ternak Anda yang mengalami perubahan berikut?/e. Kuda (ekor)/Membeli</t>
        </is>
      </c>
      <c r="UG1" s="1" t="inlineStr">
        <is>
          <t>E. Dampak Terhadap Agrikultur /E5-c. Dalam 12 bulan terakhir, berapa jumlah hewan ternak Anda yang mengalami perubahan berikut?/e. Kuda (ekor)/Lahir</t>
        </is>
      </c>
      <c r="UH1" s="1" t="inlineStr">
        <is>
          <t>E. Dampak Terhadap Agrikultur /E5-c. Dalam 12 bulan terakhir, berapa jumlah hewan ternak Anda yang mengalami perubahan berikut?/e. Kuda (ekor)/Mati</t>
        </is>
      </c>
      <c r="UI1" s="1" t="inlineStr">
        <is>
          <t>E. Dampak Terhadap Agrikultur /E5-c. Dalam 12 bulan terakhir, berapa jumlah hewan ternak Anda yang mengalami perubahan berikut?/f. Kambing (ekor)/Menjual</t>
        </is>
      </c>
      <c r="UJ1" s="1" t="inlineStr">
        <is>
          <t>E. Dampak Terhadap Agrikultur /E5-c. Dalam 12 bulan terakhir, berapa jumlah hewan ternak Anda yang mengalami perubahan berikut?/f. Kambing (ekor)/Membeli</t>
        </is>
      </c>
      <c r="UK1" s="1" t="inlineStr">
        <is>
          <t>E. Dampak Terhadap Agrikultur /E5-c. Dalam 12 bulan terakhir, berapa jumlah hewan ternak Anda yang mengalami perubahan berikut?/f. Kambing (ekor)/Lahir</t>
        </is>
      </c>
      <c r="UL1" s="1" t="inlineStr">
        <is>
          <t>E. Dampak Terhadap Agrikultur /E5-c. Dalam 12 bulan terakhir, berapa jumlah hewan ternak Anda yang mengalami perubahan berikut?/f. Kambing (ekor)/Mati</t>
        </is>
      </c>
      <c r="UM1" s="1" t="inlineStr">
        <is>
          <t>E. Dampak Terhadap Agrikultur /E5-c. Dalam 12 bulan terakhir, berapa jumlah hewan ternak Anda yang mengalami perubahan berikut?/g. Ayam (ekor)/Menjual</t>
        </is>
      </c>
      <c r="UN1" s="1" t="inlineStr">
        <is>
          <t>E. Dampak Terhadap Agrikultur /E5-c. Dalam 12 bulan terakhir, berapa jumlah hewan ternak Anda yang mengalami perubahan berikut?/g. Ayam (ekor)/Membeli</t>
        </is>
      </c>
      <c r="UO1" s="1" t="inlineStr">
        <is>
          <t>E. Dampak Terhadap Agrikultur /E5-c. Dalam 12 bulan terakhir, berapa jumlah hewan ternak Anda yang mengalami perubahan berikut?/g. Ayam (ekor)/Lahir</t>
        </is>
      </c>
      <c r="UP1" s="1" t="inlineStr">
        <is>
          <t>E. Dampak Terhadap Agrikultur /E5-c. Dalam 12 bulan terakhir, berapa jumlah hewan ternak Anda yang mengalami perubahan berikut?/g. Ayam (ekor)/Mati</t>
        </is>
      </c>
      <c r="UQ1" s="1" t="inlineStr">
        <is>
          <t>E. Dampak Terhadap Agrikultur /E5-c. Dalam 12 bulan terakhir, berapa jumlah hewan ternak Anda yang mengalami perubahan berikut?/h. Unggas lainnya (ekor)/Menjual</t>
        </is>
      </c>
      <c r="UR1" s="1" t="inlineStr">
        <is>
          <t>E. Dampak Terhadap Agrikultur /E5-c. Dalam 12 bulan terakhir, berapa jumlah hewan ternak Anda yang mengalami perubahan berikut?/h. Unggas lainnya (ekor)/Membeli</t>
        </is>
      </c>
      <c r="US1" s="1" t="inlineStr">
        <is>
          <t>E. Dampak Terhadap Agrikultur /E5-c. Dalam 12 bulan terakhir, berapa jumlah hewan ternak Anda yang mengalami perubahan berikut?/h. Unggas lainnya (ekor)/Lahir</t>
        </is>
      </c>
      <c r="UT1" s="1" t="inlineStr">
        <is>
          <t>E. Dampak Terhadap Agrikultur /E5-c. Dalam 12 bulan terakhir, berapa jumlah hewan ternak Anda yang mengalami perubahan berikut?/h. Unggas lainnya (ekor)/Mati</t>
        </is>
      </c>
      <c r="UU1" s="1" t="inlineStr">
        <is>
          <t>E. Dampak Terhadap Agrikultur /E6. Bagaimana cara Anda menggembalakan hewan ternak? (Pertanyaan  disesuaikan dengan jawaban E2)/a. Sapi pedaging</t>
        </is>
      </c>
      <c r="UV1" s="1" t="inlineStr">
        <is>
          <t>E. Dampak Terhadap Agrikultur /E6. Bagaimana cara Anda menggembalakan hewan ternak? (Pertanyaan  disesuaikan dengan jawaban E2)/b. Sapi perah</t>
        </is>
      </c>
      <c r="UW1" s="1" t="inlineStr">
        <is>
          <t>E. Dampak Terhadap Agrikultur /E6. Bagaimana cara Anda menggembalakan hewan ternak? (Pertanyaan  disesuaikan dengan jawaban E2)/c. Sapi untuk kegunaan lain</t>
        </is>
      </c>
      <c r="UX1" s="1" t="inlineStr">
        <is>
          <t>E. Dampak Terhadap Agrikultur /E6. Bagaimana cara Anda menggembalakan hewan ternak? (Pertanyaan  disesuaikan dengan jawaban E2)/d. Babi ternak</t>
        </is>
      </c>
      <c r="UY1" s="1" t="inlineStr">
        <is>
          <t>E. Dampak Terhadap Agrikultur /E6. Bagaimana cara Anda menggembalakan hewan ternak? (Pertanyaan  disesuaikan dengan jawaban E2)/e. Kuda</t>
        </is>
      </c>
      <c r="UZ1" s="1" t="inlineStr">
        <is>
          <t>E. Dampak Terhadap Agrikultur /E6. Bagaimana cara Anda menggembalakan hewan ternak? (Pertanyaan  disesuaikan dengan jawaban E2)/f. Kambing</t>
        </is>
      </c>
      <c r="VA1" s="1" t="inlineStr">
        <is>
          <t>E. Dampak Terhadap Agrikultur /E6. Bagaimana cara Anda menggembalakan hewan ternak? (Pertanyaan  disesuaikan dengan jawaban E2)/g. Ayam</t>
        </is>
      </c>
      <c r="VB1" s="1" t="inlineStr">
        <is>
          <t>E. Dampak Terhadap Agrikultur /E6. Bagaimana cara Anda menggembalakan hewan ternak? (Pertanyaan  disesuaikan dengan jawaban E2)/h. Unggas lainnya</t>
        </is>
      </c>
      <c r="VC1" s="1" t="inlineStr">
        <is>
          <t>E. Dampak Terhadap Agrikultur /E7. Bagaimana Anda mengelola kesehatan ternak Anda?  (misal: pemberian vaksin)/a. Sapi pedaging</t>
        </is>
      </c>
      <c r="VD1" s="1" t="inlineStr">
        <is>
          <t>E. Dampak Terhadap Agrikultur /E7. Bagaimana Anda mengelola kesehatan ternak Anda?  (misal: pemberian vaksin)/b. Sapi perah</t>
        </is>
      </c>
      <c r="VE1" s="1" t="inlineStr">
        <is>
          <t>E. Dampak Terhadap Agrikultur /E7. Bagaimana Anda mengelola kesehatan ternak Anda?  (misal: pemberian vaksin)/c. Sapi untuk kegunaan lain</t>
        </is>
      </c>
      <c r="VF1" s="1" t="inlineStr">
        <is>
          <t>E. Dampak Terhadap Agrikultur /E7. Bagaimana Anda mengelola kesehatan ternak Anda?  (misal: pemberian vaksin)/d. Babi ternak</t>
        </is>
      </c>
      <c r="VG1" s="1" t="inlineStr">
        <is>
          <t>E. Dampak Terhadap Agrikultur /E7. Bagaimana Anda mengelola kesehatan ternak Anda?  (misal: pemberian vaksin)/e. Kuda</t>
        </is>
      </c>
      <c r="VH1" s="1" t="inlineStr">
        <is>
          <t>E. Dampak Terhadap Agrikultur /E7. Bagaimana Anda mengelola kesehatan ternak Anda?  (misal: pemberian vaksin)/f. Kambing</t>
        </is>
      </c>
      <c r="VI1" s="1" t="inlineStr">
        <is>
          <t>E. Dampak Terhadap Agrikultur /E7. Bagaimana Anda mengelola kesehatan ternak Anda?  (misal: pemberian vaksin)/g. Ayam</t>
        </is>
      </c>
      <c r="VJ1" s="1" t="inlineStr">
        <is>
          <t>E. Dampak Terhadap Agrikultur /E7. Bagaimana Anda mengelola kesehatan ternak Anda?  (misal: pemberian vaksin)/h. Unggas lainnya</t>
        </is>
      </c>
      <c r="VK1" s="1" t="inlineStr">
        <is>
          <t>E. Dampak Terhadap Agrikultur /E8. Seberapa sering Anda merawat atau membersihkan kandang ternak?/a. Sapi pedaging</t>
        </is>
      </c>
      <c r="VL1" s="1" t="inlineStr">
        <is>
          <t>E. Dampak Terhadap Agrikultur /E8. Seberapa sering Anda merawat atau membersihkan kandang ternak?/b. Sapi perah</t>
        </is>
      </c>
      <c r="VM1" s="1" t="inlineStr">
        <is>
          <t>E. Dampak Terhadap Agrikultur /E8. Seberapa sering Anda merawat atau membersihkan kandang ternak?/c. Sapi untuk kegunaan lain</t>
        </is>
      </c>
      <c r="VN1" s="1" t="inlineStr">
        <is>
          <t>E. Dampak Terhadap Agrikultur /E8. Seberapa sering Anda merawat atau membersihkan kandang ternak?/d. Babi ternak</t>
        </is>
      </c>
      <c r="VO1" s="1" t="inlineStr">
        <is>
          <t>E. Dampak Terhadap Agrikultur /E8. Seberapa sering Anda merawat atau membersihkan kandang ternak?/e. Kuda</t>
        </is>
      </c>
      <c r="VP1" s="1" t="inlineStr">
        <is>
          <t>E. Dampak Terhadap Agrikultur /E8. Seberapa sering Anda merawat atau membersihkan kandang ternak?/f. Kambing</t>
        </is>
      </c>
      <c r="VQ1" s="1" t="inlineStr">
        <is>
          <t>E. Dampak Terhadap Agrikultur /E8. Seberapa sering Anda merawat atau membersihkan kandang ternak?/g. Ayam</t>
        </is>
      </c>
      <c r="VR1" s="1" t="inlineStr">
        <is>
          <t>E. Dampak Terhadap Agrikultur /E8. Seberapa sering Anda merawat atau membersihkan kandang ternak?/h. Unggas lainnya</t>
        </is>
      </c>
      <c r="VS1" s="1" t="inlineStr">
        <is>
          <t>E. Dampak Terhadap Agrikultur /E9. Bagaimana kotoran ternak biasa disimpan?/a. Sapi pedaging</t>
        </is>
      </c>
      <c r="VT1" s="1" t="inlineStr">
        <is>
          <t>E. Dampak Terhadap Agrikultur /E9. Bagaimana kotoran ternak biasa disimpan?/a. Sapi pedaging/1-Disebarkan ke lahan terbuka</t>
        </is>
      </c>
      <c r="VU1" s="1" t="inlineStr">
        <is>
          <t>E. Dampak Terhadap Agrikultur /E9. Bagaimana kotoran ternak biasa disimpan?/a. Sapi pedaging/2-Dibuang ke sungai</t>
        </is>
      </c>
      <c r="VV1" s="1" t="inlineStr">
        <is>
          <t>E. Dampak Terhadap Agrikultur /E9. Bagaimana kotoran ternak biasa disimpan?/a. Sapi pedaging/3-Dijual</t>
        </is>
      </c>
      <c r="VW1" s="1" t="inlineStr">
        <is>
          <t>E. Dampak Terhadap Agrikultur /E9. Bagaimana kotoran ternak biasa disimpan?/a. Sapi pedaging/4-Lainnya</t>
        </is>
      </c>
      <c r="VX1" s="1" t="inlineStr">
        <is>
          <t>E. Dampak Terhadap Agrikultur /E9. Bagaimana kotoran ternak biasa disimpan?/a. Sapi pedaging/1-Kolam tertutup (laguna anaerobik)</t>
        </is>
      </c>
      <c r="VY1" s="1" t="inlineStr">
        <is>
          <t>E. Dampak Terhadap Agrikultur /E9. Bagaimana kotoran ternak biasa disimpan?/a. Sapi pedaging/2-Disimpan basah (slurry)</t>
        </is>
      </c>
      <c r="VZ1" s="1" t="inlineStr">
        <is>
          <t>E. Dampak Terhadap Agrikultur /E9. Bagaimana kotoran ternak biasa disimpan?/a. Sapi pedaging/3-Disimpan terbuka (dry lot)</t>
        </is>
      </c>
      <c r="WA1" s="1" t="inlineStr">
        <is>
          <t>E. Dampak Terhadap Agrikultur /E9. Bagaimana kotoran ternak biasa disimpan?/a. Sapi pedaging/4-Disimpan dalam kotak bersekat</t>
        </is>
      </c>
      <c r="WB1" s="1" t="inlineStr">
        <is>
          <t>E. Dampak Terhadap Agrikultur /E9. Bagaimana kotoran ternak biasa disimpan?/a. Sapi pedaging/5-Untuk disebar di tanah (dan dibajak)</t>
        </is>
      </c>
      <c r="WC1" s="1" t="inlineStr">
        <is>
          <t>E. Dampak Terhadap Agrikultur /E9. Bagaimana kotoran ternak biasa disimpan?/a. Sapi pedaging/6-Digester biogas</t>
        </is>
      </c>
      <c r="WD1" s="1" t="inlineStr">
        <is>
          <t>E. Dampak Terhadap Agrikultur /E9. Bagaimana kotoran ternak biasa disimpan?/a. Sapi pedaging/7-Dibakar untuk bahan bakar</t>
        </is>
      </c>
      <c r="WE1" s="1" t="inlineStr">
        <is>
          <t>E. Dampak Terhadap Agrikultur /E9. Bagaimana kotoran ternak biasa disimpan?/a. Sapi pedaging/8-Dibiarkan tersebar di ladang penggembalaan</t>
        </is>
      </c>
      <c r="WF1" s="1" t="inlineStr">
        <is>
          <t>E. Dampak Terhadap Agrikultur /E9. Bagaimana kotoran ternak biasa disimpan?/b. Sapi perah</t>
        </is>
      </c>
      <c r="WG1" s="1" t="inlineStr">
        <is>
          <t>E. Dampak Terhadap Agrikultur /E9. Bagaimana kotoran ternak biasa disimpan?/b. Sapi perah/1-Disebarkan ke lahan terbuka</t>
        </is>
      </c>
      <c r="WH1" s="1" t="inlineStr">
        <is>
          <t>E. Dampak Terhadap Agrikultur /E9. Bagaimana kotoran ternak biasa disimpan?/b. Sapi perah/2-Dibuang ke sungai</t>
        </is>
      </c>
      <c r="WI1" s="1" t="inlineStr">
        <is>
          <t>E. Dampak Terhadap Agrikultur /E9. Bagaimana kotoran ternak biasa disimpan?/b. Sapi perah/3-Dijual</t>
        </is>
      </c>
      <c r="WJ1" s="1" t="inlineStr">
        <is>
          <t>E. Dampak Terhadap Agrikultur /E9. Bagaimana kotoran ternak biasa disimpan?/b. Sapi perah/4-Lainnya</t>
        </is>
      </c>
      <c r="WK1" s="1" t="inlineStr">
        <is>
          <t>E. Dampak Terhadap Agrikultur /E9. Bagaimana kotoran ternak biasa disimpan?/b. Sapi perah/1-Kolam tertutup (laguna anaerobik)</t>
        </is>
      </c>
      <c r="WL1" s="1" t="inlineStr">
        <is>
          <t>E. Dampak Terhadap Agrikultur /E9. Bagaimana kotoran ternak biasa disimpan?/b. Sapi perah/2-Disimpan basah (slurry)</t>
        </is>
      </c>
      <c r="WM1" s="1" t="inlineStr">
        <is>
          <t>E. Dampak Terhadap Agrikultur /E9. Bagaimana kotoran ternak biasa disimpan?/b. Sapi perah/3-Disimpan terbuka (dry lot)</t>
        </is>
      </c>
      <c r="WN1" s="1" t="inlineStr">
        <is>
          <t>E. Dampak Terhadap Agrikultur /E9. Bagaimana kotoran ternak biasa disimpan?/b. Sapi perah/4-Disimpan dalam kotak bersekat</t>
        </is>
      </c>
      <c r="WO1" s="1" t="inlineStr">
        <is>
          <t>E. Dampak Terhadap Agrikultur /E9. Bagaimana kotoran ternak biasa disimpan?/b. Sapi perah/5-Untuk disebar di tanah (dan dibajak)</t>
        </is>
      </c>
      <c r="WP1" s="1" t="inlineStr">
        <is>
          <t>E. Dampak Terhadap Agrikultur /E9. Bagaimana kotoran ternak biasa disimpan?/b. Sapi perah/6-Digester biogas</t>
        </is>
      </c>
      <c r="WQ1" s="1" t="inlineStr">
        <is>
          <t>E. Dampak Terhadap Agrikultur /E9. Bagaimana kotoran ternak biasa disimpan?/b. Sapi perah/7-Dibakar untuk bahan bakar</t>
        </is>
      </c>
      <c r="WR1" s="1" t="inlineStr">
        <is>
          <t>E. Dampak Terhadap Agrikultur /E9. Bagaimana kotoran ternak biasa disimpan?/b. Sapi perah/8-Dibiarkan tersebar di ladang penggembalaan</t>
        </is>
      </c>
      <c r="WS1" s="1" t="inlineStr">
        <is>
          <t>E. Dampak Terhadap Agrikultur /E9. Bagaimana kotoran ternak biasa disimpan?/c. Sapi untuk kegunan lain</t>
        </is>
      </c>
      <c r="WT1" s="1" t="inlineStr">
        <is>
          <t>E. Dampak Terhadap Agrikultur /E9. Bagaimana kotoran ternak biasa disimpan?/c. Sapi untuk kegunan lain/1-Kolam tertutup (laguna anaerobik)</t>
        </is>
      </c>
      <c r="WU1" s="1" t="inlineStr">
        <is>
          <t>E. Dampak Terhadap Agrikultur /E9. Bagaimana kotoran ternak biasa disimpan?/c. Sapi untuk kegunan lain/2-Disimpan basah (slurry)</t>
        </is>
      </c>
      <c r="WV1" s="1" t="inlineStr">
        <is>
          <t>E. Dampak Terhadap Agrikultur /E9. Bagaimana kotoran ternak biasa disimpan?/c. Sapi untuk kegunan lain/3-Disimpan terbuka (dry lot)</t>
        </is>
      </c>
      <c r="WW1" s="1" t="inlineStr">
        <is>
          <t>E. Dampak Terhadap Agrikultur /E9. Bagaimana kotoran ternak biasa disimpan?/c. Sapi untuk kegunan lain/4-Disimpan dalam kotak bersekat</t>
        </is>
      </c>
      <c r="WX1" s="1" t="inlineStr">
        <is>
          <t>E. Dampak Terhadap Agrikultur /E9. Bagaimana kotoran ternak biasa disimpan?/c. Sapi untuk kegunan lain/5-Untuk disebar di tanah (dan dibajak)</t>
        </is>
      </c>
      <c r="WY1" s="1" t="inlineStr">
        <is>
          <t>E. Dampak Terhadap Agrikultur /E9. Bagaimana kotoran ternak biasa disimpan?/c. Sapi untuk kegunan lain/6-Digester biogas</t>
        </is>
      </c>
      <c r="WZ1" s="1" t="inlineStr">
        <is>
          <t>E. Dampak Terhadap Agrikultur /E9. Bagaimana kotoran ternak biasa disimpan?/c. Sapi untuk kegunan lain/7-Dibakar untuk bahan bakar</t>
        </is>
      </c>
      <c r="XA1" s="1" t="inlineStr">
        <is>
          <t>E. Dampak Terhadap Agrikultur /E9. Bagaimana kotoran ternak biasa disimpan?/c. Sapi untuk kegunan lain/8-Dibiarkan tersebar di ladang penggembalaan</t>
        </is>
      </c>
      <c r="XB1" s="1" t="inlineStr">
        <is>
          <t>E. Dampak Terhadap Agrikultur /E9. Bagaimana kotoran ternak biasa disimpan?/d. Babi ternak</t>
        </is>
      </c>
      <c r="XC1" s="1" t="inlineStr">
        <is>
          <t>E. Dampak Terhadap Agrikultur /E9. Bagaimana kotoran ternak biasa disimpan?/d. Babi ternak/a. Penggembalaan terbuka</t>
        </is>
      </c>
      <c r="XD1" s="1" t="inlineStr">
        <is>
          <t>E. Dampak Terhadap Agrikultur /E9. Bagaimana kotoran ternak biasa disimpan?/d. Babi ternak/b. Penggembalaan semi-terbuka</t>
        </is>
      </c>
      <c r="XE1" s="1" t="inlineStr">
        <is>
          <t>E. Dampak Terhadap Agrikultur /E9. Bagaimana kotoran ternak biasa disimpan?/d. Babi ternak/c. Pemberian pakan di kandang</t>
        </is>
      </c>
      <c r="XF1" s="1" t="inlineStr">
        <is>
          <t>E. Dampak Terhadap Agrikultur /E9. Bagaimana kotoran ternak biasa disimpan?/d. Babi ternak/1-Kolam tertutup (laguna anaerobik)</t>
        </is>
      </c>
      <c r="XG1" s="1" t="inlineStr">
        <is>
          <t>E. Dampak Terhadap Agrikultur /E9. Bagaimana kotoran ternak biasa disimpan?/d. Babi ternak/2-Disimpan basah (slurry)</t>
        </is>
      </c>
      <c r="XH1" s="1" t="inlineStr">
        <is>
          <t>E. Dampak Terhadap Agrikultur /E9. Bagaimana kotoran ternak biasa disimpan?/d. Babi ternak/3-Disimpan terbuka (dry lot)</t>
        </is>
      </c>
      <c r="XI1" s="1" t="inlineStr">
        <is>
          <t>E. Dampak Terhadap Agrikultur /E9. Bagaimana kotoran ternak biasa disimpan?/d. Babi ternak/4-Disimpan dalam kotak bersekat</t>
        </is>
      </c>
      <c r="XJ1" s="1" t="inlineStr">
        <is>
          <t>E. Dampak Terhadap Agrikultur /E9. Bagaimana kotoran ternak biasa disimpan?/d. Babi ternak/5-Untuk disebar di tanah (dan dibajak)</t>
        </is>
      </c>
      <c r="XK1" s="1" t="inlineStr">
        <is>
          <t>E. Dampak Terhadap Agrikultur /E9. Bagaimana kotoran ternak biasa disimpan?/d. Babi ternak/6-Digester biogas</t>
        </is>
      </c>
      <c r="XL1" s="1" t="inlineStr">
        <is>
          <t>E. Dampak Terhadap Agrikultur /E9. Bagaimana kotoran ternak biasa disimpan?/d. Babi ternak/7-Dibakar untuk bahan bakar</t>
        </is>
      </c>
      <c r="XM1" s="1" t="inlineStr">
        <is>
          <t>E. Dampak Terhadap Agrikultur /E9. Bagaimana kotoran ternak biasa disimpan?/d. Babi ternak/8-Dibiarkan tersebar di ladang penggembalaan</t>
        </is>
      </c>
      <c r="XN1" s="1" t="inlineStr">
        <is>
          <t>E. Dampak Terhadap Agrikultur /E9. Bagaimana kotoran ternak biasa disimpan?/e. Kuda</t>
        </is>
      </c>
      <c r="XO1" s="1" t="inlineStr">
        <is>
          <t>E. Dampak Terhadap Agrikultur /E9. Bagaimana kotoran ternak biasa disimpan?/e. Kuda/1-Disebarkan ke lahan terbuka</t>
        </is>
      </c>
      <c r="XP1" s="1" t="inlineStr">
        <is>
          <t>E. Dampak Terhadap Agrikultur /E9. Bagaimana kotoran ternak biasa disimpan?/e. Kuda/2-Dibuang ke sungai</t>
        </is>
      </c>
      <c r="XQ1" s="1" t="inlineStr">
        <is>
          <t>E. Dampak Terhadap Agrikultur /E9. Bagaimana kotoran ternak biasa disimpan?/e. Kuda/3-Dijual</t>
        </is>
      </c>
      <c r="XR1" s="1" t="inlineStr">
        <is>
          <t>E. Dampak Terhadap Agrikultur /E9. Bagaimana kotoran ternak biasa disimpan?/e. Kuda/4-Lainnya</t>
        </is>
      </c>
      <c r="XS1" s="1" t="inlineStr">
        <is>
          <t>E. Dampak Terhadap Agrikultur /E9. Bagaimana kotoran ternak biasa disimpan?/e. Kuda/1-Kolam tertutup (laguna anaerobik)</t>
        </is>
      </c>
      <c r="XT1" s="1" t="inlineStr">
        <is>
          <t>E. Dampak Terhadap Agrikultur /E9. Bagaimana kotoran ternak biasa disimpan?/e. Kuda/2-Disimpan basah (slurry)</t>
        </is>
      </c>
      <c r="XU1" s="1" t="inlineStr">
        <is>
          <t>E. Dampak Terhadap Agrikultur /E9. Bagaimana kotoran ternak biasa disimpan?/e. Kuda/3-Disimpan terbuka (dry lot)</t>
        </is>
      </c>
      <c r="XV1" s="1" t="inlineStr">
        <is>
          <t>E. Dampak Terhadap Agrikultur /E9. Bagaimana kotoran ternak biasa disimpan?/e. Kuda/4-Disimpan dalam kotak bersekat</t>
        </is>
      </c>
      <c r="XW1" s="1" t="inlineStr">
        <is>
          <t>E. Dampak Terhadap Agrikultur /E9. Bagaimana kotoran ternak biasa disimpan?/e. Kuda/5-Untuk disebar di tanah (dan dibajak)</t>
        </is>
      </c>
      <c r="XX1" s="1" t="inlineStr">
        <is>
          <t>E. Dampak Terhadap Agrikultur /E9. Bagaimana kotoran ternak biasa disimpan?/e. Kuda/6-Digester biogas</t>
        </is>
      </c>
      <c r="XY1" s="1" t="inlineStr">
        <is>
          <t>E. Dampak Terhadap Agrikultur /E9. Bagaimana kotoran ternak biasa disimpan?/e. Kuda/7-Dibakar untuk bahan bakar</t>
        </is>
      </c>
      <c r="XZ1" s="1" t="inlineStr">
        <is>
          <t>E. Dampak Terhadap Agrikultur /E9. Bagaimana kotoran ternak biasa disimpan?/e. Kuda/8-Dibiarkan tersebar di ladang penggembalaan</t>
        </is>
      </c>
      <c r="YA1" s="1" t="inlineStr">
        <is>
          <t>E. Dampak Terhadap Agrikultur /E9. Bagaimana kotoran ternak biasa disimpan?/f. Kambing</t>
        </is>
      </c>
      <c r="YB1" s="1" t="inlineStr">
        <is>
          <t>E. Dampak Terhadap Agrikultur /E9. Bagaimana kotoran ternak biasa disimpan?/f. Kambing/1-Disebarkan ke lahan terbuka</t>
        </is>
      </c>
      <c r="YC1" s="1" t="inlineStr">
        <is>
          <t>E. Dampak Terhadap Agrikultur /E9. Bagaimana kotoran ternak biasa disimpan?/f. Kambing/2-Dibuang ke sungai</t>
        </is>
      </c>
      <c r="YD1" s="1" t="inlineStr">
        <is>
          <t>E. Dampak Terhadap Agrikultur /E9. Bagaimana kotoran ternak biasa disimpan?/f. Kambing/3-Dijual</t>
        </is>
      </c>
      <c r="YE1" s="1" t="inlineStr">
        <is>
          <t>E. Dampak Terhadap Agrikultur /E9. Bagaimana kotoran ternak biasa disimpan?/f. Kambing/4-Lainnya</t>
        </is>
      </c>
      <c r="YF1" s="1" t="inlineStr">
        <is>
          <t>E. Dampak Terhadap Agrikultur /E9. Bagaimana kotoran ternak biasa disimpan?/f. Kambing/1-Kolam tertutup (laguna anaerobik)</t>
        </is>
      </c>
      <c r="YG1" s="1" t="inlineStr">
        <is>
          <t>E. Dampak Terhadap Agrikultur /E9. Bagaimana kotoran ternak biasa disimpan?/f. Kambing/2-Disimpan basah (slurry)</t>
        </is>
      </c>
      <c r="YH1" s="1" t="inlineStr">
        <is>
          <t>E. Dampak Terhadap Agrikultur /E9. Bagaimana kotoran ternak biasa disimpan?/f. Kambing/3-Disimpan terbuka (dry lot)</t>
        </is>
      </c>
      <c r="YI1" s="1" t="inlineStr">
        <is>
          <t>E. Dampak Terhadap Agrikultur /E9. Bagaimana kotoran ternak biasa disimpan?/f. Kambing/4-Disimpan dalam kotak bersekat</t>
        </is>
      </c>
      <c r="YJ1" s="1" t="inlineStr">
        <is>
          <t>E. Dampak Terhadap Agrikultur /E9. Bagaimana kotoran ternak biasa disimpan?/f. Kambing/5-Untuk disebar di tanah (dan dibajak)</t>
        </is>
      </c>
      <c r="YK1" s="1" t="inlineStr">
        <is>
          <t>E. Dampak Terhadap Agrikultur /E9. Bagaimana kotoran ternak biasa disimpan?/f. Kambing/6-Digester biogas</t>
        </is>
      </c>
      <c r="YL1" s="1" t="inlineStr">
        <is>
          <t>E. Dampak Terhadap Agrikultur /E9. Bagaimana kotoran ternak biasa disimpan?/f. Kambing/7-Dibakar untuk bahan bakar</t>
        </is>
      </c>
      <c r="YM1" s="1" t="inlineStr">
        <is>
          <t>E. Dampak Terhadap Agrikultur /E9. Bagaimana kotoran ternak biasa disimpan?/f. Kambing/8-Dibiarkan tersebar di ladang penggembalaan</t>
        </is>
      </c>
      <c r="YN1" s="1" t="inlineStr">
        <is>
          <t>E. Dampak Terhadap Agrikultur /E9. Bagaimana kotoran ternak biasa disimpan?/g. Ayam</t>
        </is>
      </c>
      <c r="YO1" s="1" t="inlineStr">
        <is>
          <t>E. Dampak Terhadap Agrikultur /E9. Bagaimana kotoran ternak biasa disimpan?/g. Ayam/1-Disebarkan ke lahan terbuka</t>
        </is>
      </c>
      <c r="YP1" s="1" t="inlineStr">
        <is>
          <t>E. Dampak Terhadap Agrikultur /E9. Bagaimana kotoran ternak biasa disimpan?/g. Ayam/2-Dibuang ke sungai</t>
        </is>
      </c>
      <c r="YQ1" s="1" t="inlineStr">
        <is>
          <t>E. Dampak Terhadap Agrikultur /E9. Bagaimana kotoran ternak biasa disimpan?/g. Ayam/3-Dijual</t>
        </is>
      </c>
      <c r="YR1" s="1" t="inlineStr">
        <is>
          <t>E. Dampak Terhadap Agrikultur /E9. Bagaimana kotoran ternak biasa disimpan?/g. Ayam/4-Lainnya</t>
        </is>
      </c>
      <c r="YS1" s="1" t="inlineStr">
        <is>
          <t>E. Dampak Terhadap Agrikultur /E9. Bagaimana kotoran ternak biasa disimpan?/g. Ayam/1-Kolam tertutup (laguna anaerobik)</t>
        </is>
      </c>
      <c r="YT1" s="1" t="inlineStr">
        <is>
          <t>E. Dampak Terhadap Agrikultur /E9. Bagaimana kotoran ternak biasa disimpan?/g. Ayam/2-Disimpan basah (slurry)</t>
        </is>
      </c>
      <c r="YU1" s="1" t="inlineStr">
        <is>
          <t>E. Dampak Terhadap Agrikultur /E9. Bagaimana kotoran ternak biasa disimpan?/g. Ayam/3-Disimpan terbuka (dry lot)</t>
        </is>
      </c>
      <c r="YV1" s="1" t="inlineStr">
        <is>
          <t>E. Dampak Terhadap Agrikultur /E9. Bagaimana kotoran ternak biasa disimpan?/g. Ayam/4-Disimpan dalam kotak bersekat</t>
        </is>
      </c>
      <c r="YW1" s="1" t="inlineStr">
        <is>
          <t>E. Dampak Terhadap Agrikultur /E9. Bagaimana kotoran ternak biasa disimpan?/g. Ayam/5-Untuk disebar di tanah (dan dibajak)</t>
        </is>
      </c>
      <c r="YX1" s="1" t="inlineStr">
        <is>
          <t>E. Dampak Terhadap Agrikultur /E9. Bagaimana kotoran ternak biasa disimpan?/g. Ayam/6-Digester biogas</t>
        </is>
      </c>
      <c r="YY1" s="1" t="inlineStr">
        <is>
          <t>E. Dampak Terhadap Agrikultur /E9. Bagaimana kotoran ternak biasa disimpan?/g. Ayam/7-Dibakar untuk bahan bakar</t>
        </is>
      </c>
      <c r="YZ1" s="1" t="inlineStr">
        <is>
          <t>E. Dampak Terhadap Agrikultur /E9. Bagaimana kotoran ternak biasa disimpan?/g. Ayam/8-Dibiarkan tersebar di ladang penggembalaan</t>
        </is>
      </c>
      <c r="ZA1" s="1" t="inlineStr">
        <is>
          <t>E. Dampak Terhadap Agrikultur /E9. Bagaimana kotoran ternak biasa disimpan?/h. Unggas lainnya</t>
        </is>
      </c>
      <c r="ZB1" s="1" t="inlineStr">
        <is>
          <t>E. Dampak Terhadap Agrikultur /E9. Bagaimana kotoran ternak biasa disimpan?/h. Unggas lainnya/1-Disebarkan ke lahan terbuka</t>
        </is>
      </c>
      <c r="ZC1" s="1" t="inlineStr">
        <is>
          <t>E. Dampak Terhadap Agrikultur /E9. Bagaimana kotoran ternak biasa disimpan?/h. Unggas lainnya/2-Dibuang ke sungai</t>
        </is>
      </c>
      <c r="ZD1" s="1" t="inlineStr">
        <is>
          <t>E. Dampak Terhadap Agrikultur /E9. Bagaimana kotoran ternak biasa disimpan?/h. Unggas lainnya/3-Dijual</t>
        </is>
      </c>
      <c r="ZE1" s="1" t="inlineStr">
        <is>
          <t>E. Dampak Terhadap Agrikultur /E9. Bagaimana kotoran ternak biasa disimpan?/h. Unggas lainnya/4-Lainnya</t>
        </is>
      </c>
      <c r="ZF1" s="1" t="inlineStr">
        <is>
          <t>E. Dampak Terhadap Agrikultur /E9. Bagaimana kotoran ternak biasa disimpan?/h. Unggas lainnya/1-Kolam tertutup (laguna anaerobik)</t>
        </is>
      </c>
      <c r="ZG1" s="1" t="inlineStr">
        <is>
          <t>E. Dampak Terhadap Agrikultur /E9. Bagaimana kotoran ternak biasa disimpan?/h. Unggas lainnya/2-Disimpan basah (slurry)</t>
        </is>
      </c>
      <c r="ZH1" s="1" t="inlineStr">
        <is>
          <t>E. Dampak Terhadap Agrikultur /E9. Bagaimana kotoran ternak biasa disimpan?/h. Unggas lainnya/3-Disimpan terbuka (dry lot)</t>
        </is>
      </c>
      <c r="ZI1" s="1" t="inlineStr">
        <is>
          <t>E. Dampak Terhadap Agrikultur /E9. Bagaimana kotoran ternak biasa disimpan?/h. Unggas lainnya/4-Disimpan dalam kotak bersekat</t>
        </is>
      </c>
      <c r="ZJ1" s="1" t="inlineStr">
        <is>
          <t>E. Dampak Terhadap Agrikultur /E9. Bagaimana kotoran ternak biasa disimpan?/h. Unggas lainnya/5-Untuk disebar di tanah (dan dibajak)</t>
        </is>
      </c>
      <c r="ZK1" s="1" t="inlineStr">
        <is>
          <t>E. Dampak Terhadap Agrikultur /E9. Bagaimana kotoran ternak biasa disimpan?/h. Unggas lainnya/6-Digester biogas</t>
        </is>
      </c>
      <c r="ZL1" s="1" t="inlineStr">
        <is>
          <t>E. Dampak Terhadap Agrikultur /E9. Bagaimana kotoran ternak biasa disimpan?/h. Unggas lainnya/7-Dibakar untuk bahan bakar</t>
        </is>
      </c>
      <c r="ZM1" s="1" t="inlineStr">
        <is>
          <t>E. Dampak Terhadap Agrikultur /E9. Bagaimana kotoran ternak biasa disimpan?/h. Unggas lainnya/8-Dibiarkan tersebar di ladang penggembalaan</t>
        </is>
      </c>
      <c r="ZN1" s="1" t="inlineStr">
        <is>
          <t>E. Dampak Terhadap Agrikultur /E10. Berapa banyak kotoran ternak yang dimasukkan ke dalam biodigester?/a. Sapi pedaging</t>
        </is>
      </c>
      <c r="ZO1" s="1" t="inlineStr">
        <is>
          <t>E. Dampak Terhadap Agrikultur /E10. Berapa banyak kotoran ternak yang dimasukkan ke dalam biodigester?/b. Sapi perah</t>
        </is>
      </c>
      <c r="ZP1" s="1" t="inlineStr">
        <is>
          <t>E. Dampak Terhadap Agrikultur /E10. Berapa banyak kotoran ternak yang dimasukkan ke dalam biodigester?/c. Sapi untuk kegunaan lain</t>
        </is>
      </c>
      <c r="ZQ1" s="1" t="inlineStr">
        <is>
          <t>E. Dampak Terhadap Agrikultur /E10. Berapa banyak kotoran ternak yang dimasukkan ke dalam biodigester?/d. Babi ternak</t>
        </is>
      </c>
      <c r="ZR1" s="1" t="inlineStr">
        <is>
          <t>E. Dampak Terhadap Agrikultur /E10. Berapa banyak kotoran ternak yang dimasukkan ke dalam biodigester?/e. Kuda</t>
        </is>
      </c>
      <c r="ZS1" s="1" t="inlineStr">
        <is>
          <t>E. Dampak Terhadap Agrikultur /E10. Berapa banyak kotoran ternak yang dimasukkan ke dalam biodigester?/f. Kambing</t>
        </is>
      </c>
      <c r="ZT1" s="1" t="inlineStr">
        <is>
          <t>E. Dampak Terhadap Agrikultur /E10. Berapa banyak kotoran ternak yang dimasukkan ke dalam biodigester?/g. Ayam</t>
        </is>
      </c>
      <c r="ZU1" s="1" t="inlineStr">
        <is>
          <t>E. Dampak Terhadap Agrikultur /E10. Berapa banyak kotoran ternak yang dimasukkan ke dalam biodigester?/h. Unggas lainnya</t>
        </is>
      </c>
      <c r="ZV1" s="1" t="inlineStr">
        <is>
          <t>E. Dampak Terhadap Agrikultur /E11. Seberapa sering Anda memberi pakan ternak Anda?/a. Sapi pedaging</t>
        </is>
      </c>
      <c r="ZW1" s="1" t="inlineStr">
        <is>
          <t>E. Dampak Terhadap Agrikultur /E11. Seberapa sering Anda memberi pakan ternak Anda?/b. Sapi perah</t>
        </is>
      </c>
      <c r="ZX1" s="1" t="inlineStr">
        <is>
          <t>E. Dampak Terhadap Agrikultur /E11. Seberapa sering Anda memberi pakan ternak Anda?/c. Sapi untuk kegunaan lain (misal kerbau)</t>
        </is>
      </c>
      <c r="ZY1" s="1" t="inlineStr">
        <is>
          <t>E. Dampak Terhadap Agrikultur /E11. Seberapa sering Anda memberi pakan ternak Anda?/d. Babi ternak</t>
        </is>
      </c>
      <c r="ZZ1" s="1" t="inlineStr">
        <is>
          <t>E. Dampak Terhadap Agrikultur /E11. Seberapa sering Anda memberi pakan ternak Anda?/e. Kuda</t>
        </is>
      </c>
      <c r="AAA1" s="1" t="inlineStr">
        <is>
          <t>E. Dampak Terhadap Agrikultur /E11. Seberapa sering Anda memberi pakan ternak Anda?/f. Kambing</t>
        </is>
      </c>
      <c r="AAB1" s="1" t="inlineStr">
        <is>
          <t>E. Dampak Terhadap Agrikultur /E11. Seberapa sering Anda memberi pakan ternak Anda?/g. Ayam</t>
        </is>
      </c>
      <c r="AAC1" s="1" t="inlineStr">
        <is>
          <t>E. Dampak Terhadap Agrikultur /E11. Seberapa sering Anda memberi pakan ternak Anda?/h. Unggas lainnya</t>
        </is>
      </c>
      <c r="AAD1" s="1" t="inlineStr">
        <is>
          <t>E. Dampak Terhadap Agrikultur /E12. Apa tipe pakan utama untuk ternak?/a. Sapi pedaging</t>
        </is>
      </c>
      <c r="AAE1" s="1" t="inlineStr">
        <is>
          <t>E. Dampak Terhadap Agrikultur /E12. Apa tipe pakan utama untuk ternak?/b. Sapi perah</t>
        </is>
      </c>
      <c r="AAF1" s="1" t="inlineStr">
        <is>
          <t>E. Dampak Terhadap Agrikultur /E12. Apa tipe pakan utama untuk ternak?/c. Sapi untuk kegunaan lain</t>
        </is>
      </c>
      <c r="AAG1" s="1" t="inlineStr">
        <is>
          <t>E. Dampak Terhadap Agrikultur /E12. Apa tipe pakan utama untuk ternak?/d. Babi ternak</t>
        </is>
      </c>
      <c r="AAH1" s="1" t="inlineStr">
        <is>
          <t>E. Dampak Terhadap Agrikultur /E12. Apa tipe pakan utama untuk ternak?/e. Kuda</t>
        </is>
      </c>
      <c r="AAI1" s="1" t="inlineStr">
        <is>
          <t>E. Dampak Terhadap Agrikultur /E12. Apa tipe pakan utama untuk ternak?/f. Kambing</t>
        </is>
      </c>
      <c r="AAJ1" s="1" t="inlineStr">
        <is>
          <t>E. Dampak Terhadap Agrikultur /E12. Apa tipe pakan utama untuk ternak?/g. Ayam</t>
        </is>
      </c>
      <c r="AAK1" s="1" t="inlineStr">
        <is>
          <t>E. Dampak Terhadap Agrikultur /E12. Apa tipe pakan utama untuk ternak?/h. Unggas lainnya</t>
        </is>
      </c>
      <c r="AAL1" s="1" t="inlineStr">
        <is>
          <t>E. Dampak Terhadap Agrikultur /E13. Apakah Anda menggunakan bio-slurry?</t>
        </is>
      </c>
      <c r="AAM1" s="1" t="inlineStr">
        <is>
          <t>E. Dampak Terhadap Agrikultur /E13-a. Dalam bentuk apa bioslurry yang Anda gunakan?</t>
        </is>
      </c>
      <c r="AAN1" s="1" t="inlineStr">
        <is>
          <t>E. Dampak Terhadap Agrikultur /E13-a. Dalam bentuk apa bioslurry yang Anda gunakan?/Padat</t>
        </is>
      </c>
      <c r="AAO1" s="1" t="inlineStr">
        <is>
          <t>E. Dampak Terhadap Agrikultur /E13-a. Dalam bentuk apa bioslurry yang Anda gunakan?/Cair</t>
        </is>
      </c>
      <c r="AAP1" s="1" t="inlineStr">
        <is>
          <t>E. Dampak Terhadap Agrikultur /E14. Berapa banyak bioslurry yang Anda gunakan setiap hari yang berasal  dari sistem biogas Anda?/liter/hari (cair)</t>
        </is>
      </c>
      <c r="AAQ1" s="1" t="inlineStr">
        <is>
          <t>E. Dampak Terhadap Agrikultur /E14. Berapa banyak bioslurry yang Anda gunakan setiap hari yang berasal  dari sistem biogas Anda?/kg/hari (padat)</t>
        </is>
      </c>
      <c r="AAR1" s="1" t="inlineStr">
        <is>
          <t>E. Dampak Terhadap Agrikultur /E15. Apakah Anda pernah mendapatkan pelatihan mengenai pemanfaatan  bio-slurry oleh CPO?</t>
        </is>
      </c>
      <c r="AAS1" s="1" t="inlineStr">
        <is>
          <t>E. Dampak Terhadap Agrikultur /E16. Apakah Anda mengetahui manfaat bio-slurry?</t>
        </is>
      </c>
      <c r="AAT1" s="1" t="inlineStr">
        <is>
          <t>E. Dampak Terhadap Agrikultur /E17. Bagaimana Anda memanfaatkan bio-slurry?</t>
        </is>
      </c>
      <c r="AAU1" s="1" t="inlineStr">
        <is>
          <t>E. Dampak Terhadap Agrikultur /E17. Bagaimana Anda memanfaatkan bio-slurry?/Digunakan untuk pupuk di lahan  pertanian sendiri</t>
        </is>
      </c>
      <c r="AAV1" s="1" t="inlineStr">
        <is>
          <t>E. Dampak Terhadap Agrikultur /E17. Bagaimana Anda memanfaatkan bio-slurry?/Digunakan untuk kegiatan  peternakan sendiri</t>
        </is>
      </c>
      <c r="AAW1" s="1" t="inlineStr">
        <is>
          <t>E. Dampak Terhadap Agrikultur /E17. Bagaimana Anda memanfaatkan bio-slurry?/Dijual - baik tanpa  diolah/diolah/dibuat kascing</t>
        </is>
      </c>
      <c r="AAX1" s="1" t="inlineStr">
        <is>
          <t>E. Dampak Terhadap Agrikultur /E17. Bagaimana Anda memanfaatkan bio-slurry?/Dibuang ke lahan sekitar kandang -  yg ditanami tanaman</t>
        </is>
      </c>
      <c r="AAY1" s="1" t="inlineStr">
        <is>
          <t>E. Dampak Terhadap Agrikultur /E17. Bagaimana Anda memanfaatkan bio-slurry?/Diberikan gratis ke orang  lain</t>
        </is>
      </c>
      <c r="AAZ1" s="1" t="inlineStr">
        <is>
          <t>E. Dampak Terhadap Agrikultur /E17. Bagaimana Anda memanfaatkan bio-slurry?/Didiamkan saja/dibiarkan di  tempatnya (di bak/kolam  penampung slurry)</t>
        </is>
      </c>
      <c r="ABA1" s="1" t="inlineStr">
        <is>
          <t>E. Dampak Terhadap Agrikultur /E17. Bagaimana Anda memanfaatkan bio-slurry?/Dibuang ke selokan</t>
        </is>
      </c>
      <c r="ABB1" s="1" t="inlineStr">
        <is>
          <t>E. Dampak Terhadap Agrikultur /E18. Jika digunakan sendiri, digunakan sebagai apa bioslurry Anda?/Pertanian:</t>
        </is>
      </c>
      <c r="ABC1" s="1" t="inlineStr">
        <is>
          <t>E. Dampak Terhadap Agrikultur /E18. Jika digunakan sendiri, digunakan sebagai apa bioslurry Anda?/Pertanian:/ Pupuk cair untuk tanaman</t>
        </is>
      </c>
      <c r="ABD1" s="1" t="inlineStr">
        <is>
          <t>E. Dampak Terhadap Agrikultur /E18. Jika digunakan sendiri, digunakan sebagai apa bioslurry Anda?/Pertanian:/Pembenah tanah (soil conditioner)</t>
        </is>
      </c>
      <c r="ABE1" s="1" t="inlineStr">
        <is>
          <t>E. Dampak Terhadap Agrikultur /E18. Jika digunakan sendiri, digunakan sebagai apa bioslurry Anda?/Pertanian:/Pestisida organik</t>
        </is>
      </c>
      <c r="ABF1" s="1" t="inlineStr">
        <is>
          <t>E. Dampak Terhadap Agrikultur /E18. Jika digunakan sendiri, digunakan sebagai apa bioslurry Anda?/Pertanian:/Media untuk pembibitan tanaman</t>
        </is>
      </c>
      <c r="ABG1" s="1" t="inlineStr">
        <is>
          <t>E. Dampak Terhadap Agrikultur /E18. Jika digunakan sendiri, digunakan sebagai apa bioslurry Anda?/Pertanian:/Lainnya</t>
        </is>
      </c>
      <c r="ABH1" s="1" t="inlineStr">
        <is>
          <t>E. Dampak Terhadap Agrikultur /E18. Jika digunakan sendiri, digunakan sebagai apa bioslurry Anda?/E18a-a. Lainnya:</t>
        </is>
      </c>
      <c r="ABI1" s="1" t="inlineStr">
        <is>
          <t>E. Dampak Terhadap Agrikultur /E18. Jika digunakan sendiri, digunakan sebagai apa bioslurry Anda?/Peternakan:</t>
        </is>
      </c>
      <c r="ABJ1" s="1" t="inlineStr">
        <is>
          <t>E. Dampak Terhadap Agrikultur /E18. Jika digunakan sendiri, digunakan sebagai apa bioslurry Anda?/Peternakan:/Campuran pakan ikan</t>
        </is>
      </c>
      <c r="ABK1" s="1" t="inlineStr">
        <is>
          <t>E. Dampak Terhadap Agrikultur /E18. Jika digunakan sendiri, digunakan sebagai apa bioslurry Anda?/Peternakan:/Campuran pakan  unggas</t>
        </is>
      </c>
      <c r="ABL1" s="1" t="inlineStr">
        <is>
          <t>E. Dampak Terhadap Agrikultur /E18. Jika digunakan sendiri, digunakan sebagai apa bioslurry Anda?/Peternakan:/Media ternak cacing</t>
        </is>
      </c>
      <c r="ABM1" s="1" t="inlineStr">
        <is>
          <t>E. Dampak Terhadap Agrikultur /E18. Jika digunakan sendiri, digunakan sebagai apa bioslurry Anda?/Peternakan:/Pupuk kolam ikan</t>
        </is>
      </c>
      <c r="ABN1" s="1" t="inlineStr">
        <is>
          <t>E. Dampak Terhadap Agrikultur /E18. Jika digunakan sendiri, digunakan sebagai apa bioslurry Anda?/Peternakan:/Lainnya</t>
        </is>
      </c>
      <c r="ABO1" s="1" t="inlineStr">
        <is>
          <t>E. Dampak Terhadap Agrikultur /E18. Jika digunakan sendiri, digunakan sebagai apa bioslurry Anda?/E18b-a. Lainnya:</t>
        </is>
      </c>
      <c r="ABP1" s="1" t="inlineStr">
        <is>
          <t>E. Dampak Terhadap Agrikultur /E19. Jika Anda menjual bioslurry, dalam bentuk apa Anda menjual bio-slurry?</t>
        </is>
      </c>
      <c r="ABQ1" s="1" t="inlineStr">
        <is>
          <t>E. Dampak Terhadap Agrikultur /E20. Untuk jenis tanaman pertanian apa yang Anda gunakan bioslurry?</t>
        </is>
      </c>
      <c r="ABR1" s="1" t="inlineStr">
        <is>
          <t>E. Dampak Terhadap Agrikultur /E21. Seberapa sering Anda memberi bioslurry ke lahan pertanian Anda?</t>
        </is>
      </c>
      <c r="ABS1" s="1" t="inlineStr">
        <is>
          <t>E. Dampak Terhadap Agrikultur /E22. Berapa luas lahan Anda (m2) yang menggunakan bioslurry sebagai pupuk?</t>
        </is>
      </c>
      <c r="ABT1" s="1" t="inlineStr">
        <is>
          <t>E. Dampak Terhadap Agrikultur /E23. Berapa luas lahan Anda (m2) di sekitar kandang yang menjadi tempat pembuangan bioslurry?</t>
        </is>
      </c>
      <c r="ABU1" s="1" t="inlineStr">
        <is>
          <t>E. Dampak Terhadap Agrikultur /E24. Berapa jumlah bioslurry yang Anda gunakan untuk digunakan di lahan pertanian Anda dalam sekali pemakaian?/Liter (cair)</t>
        </is>
      </c>
      <c r="ABV1" s="1" t="inlineStr">
        <is>
          <t>E. Dampak Terhadap Agrikultur /E24. Berapa jumlah bioslurry yang Anda gunakan untuk digunakan di lahan pertanian Anda dalam sekali pemakaian?/Kilogram (padat)</t>
        </is>
      </c>
      <c r="ABW1" s="1" t="inlineStr">
        <is>
          <t>E. Dampak Terhadap Agrikultur /E25. Jenis pupuk apa yang Anda gunakan sebelum menggunakan bioslurry untuk pertanian?</t>
        </is>
      </c>
      <c r="ABX1" s="1" t="inlineStr">
        <is>
          <t>E. Dampak Terhadap Agrikultur /E25-a. Lainnya:</t>
        </is>
      </c>
      <c r="ABY1" s="1" t="inlineStr">
        <is>
          <t>E. Dampak Terhadap Agrikultur /E26. Berapa banyak pupuk kimia yang Anda gunakan sebelum menggunakan bioslurry?</t>
        </is>
      </c>
      <c r="ABZ1" s="1" t="inlineStr">
        <is>
          <t>E. Dampak Terhadap Agrikultur /E26-a. Berapa harga pupuk tersebut (saat sebelum menggunakan bioslurry) ?</t>
        </is>
      </c>
      <c r="ACA1" s="1" t="inlineStr">
        <is>
          <t>E. Dampak Terhadap Agrikultur /E27. Berapa banyak pupuk kimia yang Anda gunakan setelah menggantinya dengan bioslurry?</t>
        </is>
      </c>
      <c r="ACB1" s="1" t="inlineStr">
        <is>
          <t>E. Dampak Terhadap Agrikultur /E27-a. Berapa harga pupuk tersebut sekarang?</t>
        </is>
      </c>
      <c r="ACC1" s="1" t="inlineStr">
        <is>
          <t>E. Dampak Terhadap Agrikultur /E28. Berapa banyak hasil pertanian yang dapat Anda panen sebelum menggunakan bioslurry?</t>
        </is>
      </c>
      <c r="ACD1" s="1" t="inlineStr">
        <is>
          <t>E. Dampak Terhadap Agrikultur /E29. Berapa banyak hasil pertanian yang dapat Anda panen setelah menggunakan bioslurry?</t>
        </is>
      </c>
      <c r="ACE1" s="1" t="inlineStr">
        <is>
          <t>E. Dampak Terhadap Agrikultur /E30. Apakah bio-slurry memungkinkan Anda untuk menanam jenis tanaman baru?</t>
        </is>
      </c>
      <c r="ACF1" s="1" t="inlineStr">
        <is>
          <t>E. Dampak Terhadap Agrikultur /E31. Bagaimana kualitas tanah Anda setelah penggunaan bioslurry?</t>
        </is>
      </c>
      <c r="ACG1" s="1" t="inlineStr">
        <is>
          <t>E. Dampak Terhadap Agrikultur /E32. Bagaimana ketahanan tanaman terhadap hama atau penyakit setelah  penggunaan bioslurry?</t>
        </is>
      </c>
      <c r="ACH1" s="1" t="inlineStr">
        <is>
          <t>E. Dampak Terhadap Agrikultur /E33. Apakah penggunaan bioslurry sebagai pupuk organik meningkatkan  ketahanan tanaman terhadap kekeringan?</t>
        </is>
      </c>
      <c r="ACI1" s="1" t="inlineStr">
        <is>
          <t>E. Dampak Terhadap Agrikultur /E34. Apakah penggunaan bioslurry meningkatkan kualitas atau kuantitas  pakan ternak yang dihasilkan dari kegiatan peternakan? (misal:  peningkatan jumlah rumput)</t>
        </is>
      </c>
      <c r="ACJ1" s="1" t="inlineStr">
        <is>
          <t>E. Dampak Terhadap Agrikultur /E35. Apakah penggunaan bioslurry untuk peternakan (seperti campuran  pakan ikan atau unggas) meningkatkan produktivitas hewan ternak  (misalnya, lebih cepat tumbuh, lebih banyak produksi susu atau telur)?</t>
        </is>
      </c>
      <c r="ACK1" s="1" t="inlineStr">
        <is>
          <t>E. Dampak Terhadap Agrikultur /E36. Jika tidak memanfaatkan bioslurry, mengapa?</t>
        </is>
      </c>
      <c r="ACL1" s="1" t="inlineStr">
        <is>
          <t>E. Dampak Terhadap Agrikultur /E36. Jika tidak memanfaatkan bioslurry, mengapa? /Tidak/kurang baik untuk tanaman</t>
        </is>
      </c>
      <c r="ACM1" s="1" t="inlineStr">
        <is>
          <t>E. Dampak Terhadap Agrikultur /E36. Jika tidak memanfaatkan bioslurry, mengapa? /Tidak memiliki tempat untuk menyimpan</t>
        </is>
      </c>
      <c r="ACN1" s="1" t="inlineStr">
        <is>
          <t>E. Dampak Terhadap Agrikultur /E36. Jika tidak memanfaatkan bioslurry, mengapa? /Tidak punya waktu mengumpulkannya</t>
        </is>
      </c>
      <c r="ACO1" s="1" t="inlineStr">
        <is>
          <t>E. Dampak Terhadap Agrikultur /E36. Jika tidak memanfaatkan bioslurry, mengapa? /Ladang/sawah terlalu jauh, sulit untuk mengangkut ke sana</t>
        </is>
      </c>
      <c r="ACP1" s="1" t="inlineStr">
        <is>
          <t>E. Dampak Terhadap Agrikultur /E36. Jika tidak memanfaatkan bioslurry, mengapa? /Belum tau bahwa bioslurry bagus untuk pupuk</t>
        </is>
      </c>
      <c r="ACQ1" s="1" t="inlineStr">
        <is>
          <t>E. Dampak Terhadap Agrikultur /E36. Jika tidak memanfaatkan bioslurry, mengapa? /Lebih praktis menggunakan pupuk kimia</t>
        </is>
      </c>
      <c r="ACR1" s="1" t="inlineStr">
        <is>
          <t>E. Dampak Terhadap Agrikultur /E36. Jika tidak memanfaatkan bioslurry, mengapa? /Lainnya</t>
        </is>
      </c>
      <c r="ACS1" s="1" t="inlineStr">
        <is>
          <t>E. Dampak Terhadap Agrikultur /E36-a. Lainnya:</t>
        </is>
      </c>
      <c r="ACT1" s="1" t="inlineStr">
        <is>
          <t>E. Dampak Terhadap Agrikultur /E37. Apakah ada informasi tambahan lain terkait dengan sumber bahan baku  pembuatan biogas?</t>
        </is>
      </c>
      <c r="ACU1" s="1" t="inlineStr">
        <is>
          <t>F. Dampak Terhadap Gender /F1. Apakah penggunaan biogas memberikan manfaat khusus bagi perempuan atau anak-anak dalam keluarga?</t>
        </is>
      </c>
      <c r="ACV1" s="1" t="inlineStr">
        <is>
          <t>F. Dampak Terhadap Gender /F2. Apakah secara umum beban kerja perempuan di rumah berkurang sejak  penggunaan biogas?</t>
        </is>
      </c>
      <c r="ACW1" s="1" t="inlineStr">
        <is>
          <t>F. Dampak Terhadap Gender /F3. Jika dengan pemasangan biogas Anda dapat menghemat uang atau  menambah pendapatan, siapa yang akan mengelola keuangan di rumah  tangga?</t>
        </is>
      </c>
      <c r="ACX1" s="1" t="inlineStr">
        <is>
          <t>F. Dampak Terhadap Gender /F4. Menurut Anda, apakah secara umum sistem biogas dapat meningkatkan pemberdayaan perempuan di komunitas Anda?</t>
        </is>
      </c>
      <c r="ACY1" s="1" t="inlineStr">
        <is>
          <t>G. Kepuasan dan Persepsi Pengguna /G1. Siapa yang terdampak manfaat dari penggunaan biogas?</t>
        </is>
      </c>
      <c r="ACZ1" s="1" t="inlineStr">
        <is>
          <t>G. Kepuasan dan Persepsi Pengguna /G1. Siapa yang terdampak manfaat dari penggunaan biogas? /Anggota keluarga - Laki-laki dewasa</t>
        </is>
      </c>
      <c r="ADA1" s="1" t="inlineStr">
        <is>
          <t>G. Kepuasan dan Persepsi Pengguna /G1. Siapa yang terdampak manfaat dari penggunaan biogas? /Anggota keluarga - Perempuan dewasa</t>
        </is>
      </c>
      <c r="ADB1" s="1" t="inlineStr">
        <is>
          <t>G. Kepuasan dan Persepsi Pengguna /G1. Siapa yang terdampak manfaat dari penggunaan biogas? /Anggota keluarga - Anak-anak</t>
        </is>
      </c>
      <c r="ADC1" s="1" t="inlineStr">
        <is>
          <t>G. Kepuasan dan Persepsi Pengguna /G1. Siapa yang terdampak manfaat dari penggunaan biogas? /Tidak ada manfaat</t>
        </is>
      </c>
      <c r="ADD1" s="1" t="inlineStr">
        <is>
          <t>G. Kepuasan dan Persepsi Pengguna /G2. Seberapa puas Anda secara keseluruhan dengan biogas yang Anda gunakan?</t>
        </is>
      </c>
      <c r="ADE1" s="1" t="inlineStr">
        <is>
          <t>G. Kepuasan dan Persepsi Pengguna /G3. Bagaimana Anda menilai kualitas konstruksi dan peralatan biogas Anda (kompor, lampu, gas tap, dll.)?</t>
        </is>
      </c>
      <c r="ADF1" s="1" t="inlineStr">
        <is>
          <t>G. Kepuasan dan Persepsi Pengguna /G4. Seberapa puas Anda dengan pemasangan sistem biogas?</t>
        </is>
      </c>
      <c r="ADG1" s="1" t="inlineStr">
        <is>
          <t>G. Kepuasan dan Persepsi Pengguna /G5. Seberapa puas Anda dengan pengurangan biaya energi rumah tangga yang dihasilkan oleh sistem biogas?</t>
        </is>
      </c>
      <c r="ADH1" s="1" t="inlineStr">
        <is>
          <t>G. Kepuasan dan Persepsi Pengguna /G6. Apakah ada peralatan yang perlu diganti dalam 12 bulan terakhir?</t>
        </is>
      </c>
      <c r="ADI1" s="1" t="inlineStr">
        <is>
          <t>G. Kepuasan dan Persepsi Pengguna /G6-a. Apa saja peralatan yang diganti?</t>
        </is>
      </c>
      <c r="ADJ1" s="1" t="inlineStr">
        <is>
          <t>G. Kepuasan dan Persepsi Pengguna /G7. Seberapa puas Anda dengan layanan yang diberikan oleh Construction Partner Organization (CPO)?</t>
        </is>
      </c>
      <c r="ADK1" s="1" t="inlineStr">
        <is>
          <t>G. Kepuasan dan Persepsi Pengguna /G8. Jika Anda merasa kurang puas, mengapa?</t>
        </is>
      </c>
      <c r="ADL1" s="1" t="inlineStr">
        <is>
          <t>G. Kepuasan dan Persepsi Pengguna /G8. Jika Anda merasa kurang puas, mengapa?/ Pelayanan kurang ramah</t>
        </is>
      </c>
      <c r="ADM1" s="1" t="inlineStr">
        <is>
          <t>G. Kepuasan dan Persepsi Pengguna /G8. Jika Anda merasa kurang puas, mengapa?/ Pelatihan yang diberikan kurang menyeluruh/tidak lengkap atau tidak  ada pelatihan</t>
        </is>
      </c>
      <c r="ADN1" s="1" t="inlineStr">
        <is>
          <t>G. Kepuasan dan Persepsi Pengguna /G8. Jika Anda merasa kurang puas, mengapa?/Sulit dihubungi ketika biogas bermasalah</t>
        </is>
      </c>
      <c r="ADO1" s="1" t="inlineStr">
        <is>
          <t>G. Kepuasan dan Persepsi Pengguna /G8. Jika Anda merasa kurang puas, mengapa?/Biogas yang dibangun sulit/tidak bisa langsung dioperasikan setelah  dibangun</t>
        </is>
      </c>
      <c r="ADP1" s="1" t="inlineStr">
        <is>
          <t>G. Kepuasan dan Persepsi Pengguna /G8. Jika Anda merasa kurang puas, mengapa?/ Monitoring/pengawasan tidak rutin</t>
        </is>
      </c>
      <c r="ADQ1" s="1" t="inlineStr">
        <is>
          <t>G. Kepuasan dan Persepsi Pengguna /G8. Jika Anda merasa kurang puas, mengapa?/Penanganan kerusakannya lambat</t>
        </is>
      </c>
      <c r="ADR1" s="1" t="inlineStr">
        <is>
          <t>G. Kepuasan dan Persepsi Pengguna /G8. Jika Anda merasa kurang puas, mengapa?/Kualitas yang diberikan tidak sesuai biaya yang dikeluarkan</t>
        </is>
      </c>
      <c r="ADS1" s="1" t="inlineStr">
        <is>
          <t>G. Kepuasan dan Persepsi Pengguna /G8. Jika Anda merasa kurang puas, mengapa?/ Lainnya</t>
        </is>
      </c>
      <c r="ADT1" s="1" t="inlineStr">
        <is>
          <t>G. Kepuasan dan Persepsi Pengguna /G8-. Lainnya:</t>
        </is>
      </c>
      <c r="ADU1" s="1" t="inlineStr">
        <is>
          <t>G. Kepuasan dan Persepsi Pengguna /G9. Jika ada kerusakan, apa yang Anda lakukan?</t>
        </is>
      </c>
      <c r="ADV1" s="1" t="inlineStr">
        <is>
          <t>G. Kepuasan dan Persepsi Pengguna /G9. Jika ada kerusakan, apa yang Anda lakukan?/a. Menghubungi CPO atau pendamping</t>
        </is>
      </c>
      <c r="ADW1" s="1" t="inlineStr">
        <is>
          <t>G. Kepuasan dan Persepsi Pengguna /G9. Jika ada kerusakan, apa yang Anda lakukan?/b. Memperbaiki sendiri</t>
        </is>
      </c>
      <c r="ADX1" s="1" t="inlineStr">
        <is>
          <t>G. Kepuasan dan Persepsi Pengguna /G9. Jika ada kerusakan, apa yang Anda lakukan?/c. Dibiarkan saja</t>
        </is>
      </c>
      <c r="ADY1" s="1" t="inlineStr">
        <is>
          <t>G. Kepuasan dan Persepsi Pengguna /G9. Jika ada kerusakan, apa yang Anda lakukan?/d. Lainnya</t>
        </is>
      </c>
      <c r="ADZ1" s="1" t="inlineStr">
        <is>
          <t>G. Kepuasan dan Persepsi Pengguna /G9. Jika ada kerusakan, apa yang Anda lakukan?/Menghubungi CPO atau pendamping</t>
        </is>
      </c>
      <c r="AEA1" s="1" t="inlineStr">
        <is>
          <t>G. Kepuasan dan Persepsi Pengguna /G9. Jika ada kerusakan, apa yang Anda lakukan?/Memperbaiki sendiri</t>
        </is>
      </c>
      <c r="AEB1" s="1" t="inlineStr">
        <is>
          <t>G. Kepuasan dan Persepsi Pengguna /G9. Jika ada kerusakan, apa yang Anda lakukan?/Dibiarkan saja</t>
        </is>
      </c>
      <c r="AEC1" s="1" t="inlineStr">
        <is>
          <t>G. Kepuasan dan Persepsi Pengguna /G9. Jika ada kerusakan, apa yang Anda lakukan?/Lainnya</t>
        </is>
      </c>
      <c r="AED1" s="1" t="inlineStr">
        <is>
          <t>G. Kepuasan dan Persepsi Pengguna /G9-a. Lainnya:</t>
        </is>
      </c>
      <c r="AEE1" s="1" t="inlineStr">
        <is>
          <t>G. Kepuasan dan Persepsi Pengguna /G10. Jika menghubungi CPO, siapa yang menghubungi?</t>
        </is>
      </c>
      <c r="AEF1" s="1" t="inlineStr">
        <is>
          <t>G. Kepuasan dan Persepsi Pengguna /G10-a. Lainnya:</t>
        </is>
      </c>
      <c r="AEG1" s="1" t="inlineStr">
        <is>
          <t>G. Kepuasan dan Persepsi Pengguna /G11. Bagaimana Anda menghubungi CPO?</t>
        </is>
      </c>
      <c r="AEH1" s="1" t="inlineStr">
        <is>
          <t>G. Kepuasan dan Persepsi Pengguna /G11-a. Lainnya:</t>
        </is>
      </c>
      <c r="AEI1" s="1" t="inlineStr">
        <is>
          <t>G. Kepuasan dan Persepsi Pengguna /G12. Apakah Anda memiliki saran untuk meningkatkan layanan dan kualitas  sistem biogas?</t>
        </is>
      </c>
      <c r="AEJ1" s="1" t="inlineStr">
        <is>
          <t>G. Kepuasan dan Persepsi Pengguna /G13. Apakah Anda merasa didengar  oleh pihak penyedia layanan saat  memberikan masukan?</t>
        </is>
      </c>
      <c r="AEK1" s="1" t="inlineStr">
        <is>
          <t>G. Kepuasan dan Persepsi Pengguna /G14. Apa saja manfaat yang Anda rasakan dari memiliki instalasi biogas?</t>
        </is>
      </c>
      <c r="AEL1" s="1" t="inlineStr">
        <is>
          <t>G. Kepuasan dan Persepsi Pengguna /G14. Apa saja manfaat yang Anda rasakan dari memiliki instalasi biogas?/Pengurangan pengeluaran  rumah tangga (bahan bakar  minyak, pupuk, dll.)</t>
        </is>
      </c>
      <c r="AEM1" s="1" t="inlineStr">
        <is>
          <t>G. Kepuasan dan Persepsi Pengguna /G14. Apa saja manfaat yang Anda rasakan dari memiliki instalasi biogas?/ Lebih mudah mendapatkan  energi</t>
        </is>
      </c>
      <c r="AEN1" s="1" t="inlineStr">
        <is>
          <t>G. Kepuasan dan Persepsi Pengguna /G14. Apa saja manfaat yang Anda rasakan dari memiliki instalasi biogas?/Pasokan energi yang andal</t>
        </is>
      </c>
      <c r="AEO1" s="1" t="inlineStr">
        <is>
          <t>G. Kepuasan dan Persepsi Pengguna /G14. Apa saja manfaat yang Anda rasakan dari memiliki instalasi biogas?/ Memasak lebih cepat</t>
        </is>
      </c>
      <c r="AEP1" s="1" t="inlineStr">
        <is>
          <t>G. Kepuasan dan Persepsi Pengguna /G14. Apa saja manfaat yang Anda rasakan dari memiliki instalasi biogas?/ Lebih aman</t>
        </is>
      </c>
      <c r="AEQ1" s="1" t="inlineStr">
        <is>
          <t>G. Kepuasan dan Persepsi Pengguna /G14. Apa saja manfaat yang Anda rasakan dari memiliki instalasi biogas?/ Pengurangan waktu dan tenaga</t>
        </is>
      </c>
      <c r="AER1" s="1" t="inlineStr">
        <is>
          <t>G. Kepuasan dan Persepsi Pengguna /G14. Apa saja manfaat yang Anda rasakan dari memiliki instalasi biogas?/Peningkatan kebersihan  kandang ternak</t>
        </is>
      </c>
      <c r="AES1" s="1" t="inlineStr">
        <is>
          <t>G. Kepuasan dan Persepsi Pengguna /G14. Apa saja manfaat yang Anda rasakan dari memiliki instalasi biogas?/Pemanfaatan bio-slurry sebagai  pupuk</t>
        </is>
      </c>
      <c r="AET1" s="1" t="inlineStr">
        <is>
          <t>G. Kepuasan dan Persepsi Pengguna /G14. Apa saja manfaat yang Anda rasakan dari memiliki instalasi biogas?/Dapur lebih bersih dan bebas  asap</t>
        </is>
      </c>
      <c r="AEU1" s="1" t="inlineStr">
        <is>
          <t>G. Kepuasan dan Persepsi Pengguna /G14. Apa saja manfaat yang Anda rasakan dari memiliki instalasi biogas?/Dapat dibayar melalui skema  kredit</t>
        </is>
      </c>
      <c r="AEV1" s="1" t="inlineStr">
        <is>
          <t>G. Kepuasan dan Persepsi Pengguna /G14. Apa saja manfaat yang Anda rasakan dari memiliki instalasi biogas?/ Mendapatkan subsidi</t>
        </is>
      </c>
      <c r="AEW1" s="1" t="inlineStr">
        <is>
          <t>G. Kepuasan dan Persepsi Pengguna /G14. Apa saja manfaat yang Anda rasakan dari memiliki instalasi biogas?/Lainnya</t>
        </is>
      </c>
      <c r="AEX1" s="1" t="inlineStr">
        <is>
          <t>G. Kepuasan dan Persepsi Pengguna /G14-a. Lainnya:</t>
        </is>
      </c>
      <c r="AEY1" s="1" t="inlineStr">
        <is>
          <t>G. Kepuasan dan Persepsi Pengguna /G15. Apa alasan utama Anda memutuskan untuk memasang biogas? (Pilih satu)</t>
        </is>
      </c>
      <c r="AEZ1" s="1" t="inlineStr">
        <is>
          <t>G. Kepuasan dan Persepsi Pengguna /G15-a. Lainnya:</t>
        </is>
      </c>
      <c r="AFA1" s="1" t="inlineStr">
        <is>
          <t>G. Kepuasan dan Persepsi Pengguna /G16. Dari mana Anda mendapatkan informasi tentang biogas sebelum menjadi pengguna?</t>
        </is>
      </c>
      <c r="AFB1" s="1" t="inlineStr">
        <is>
          <t>G. Kepuasan dan Persepsi Pengguna /G16-a. Lainnya:</t>
        </is>
      </c>
      <c r="AFC1" s="1" t="inlineStr">
        <is>
          <t>Dokumentasi Survei/Unggah Foto Biodigester</t>
        </is>
      </c>
      <c r="AFD1" s="1" t="inlineStr">
        <is>
          <t>Dokumentasi Survei/Unggah Foto Biodigester_URL</t>
        </is>
      </c>
      <c r="AFE1" s="1" t="inlineStr">
        <is>
          <t>Dokumentasi Survei/Unggah Foto Proses Wawancara</t>
        </is>
      </c>
      <c r="AFF1" s="1" t="inlineStr">
        <is>
          <t>Dokumentasi Survei/Unggah Foto Proses Wawancara_URL</t>
        </is>
      </c>
      <c r="AFG1" s="1" t="inlineStr">
        <is>
          <t>Catatan Validasi Enum/Nama Enum/Username</t>
        </is>
      </c>
      <c r="AFH1" s="1" t="inlineStr">
        <is>
          <t>Catatan Validasi Enum/Catatan Validsi Enumerator (Field Notes)</t>
        </is>
      </c>
      <c r="AFI1" s="4" t="inlineStr">
        <is>
          <t>Catatan Validasi Enum/Jelaskan jika ada jawaban tidak lengkap, meragukan, atau butuh keterangan tambahan</t>
        </is>
      </c>
      <c r="AFJ1" s="1" t="inlineStr">
        <is>
          <t>Informasi Demografis/1. Nama lengkap responden:</t>
        </is>
      </c>
      <c r="AFK1" s="1" t="inlineStr">
        <is>
          <t>Informasi Demografis/1b. Nama lengkap surveyor:</t>
        </is>
      </c>
      <c r="AFL1" s="1" t="inlineStr">
        <is>
          <t>Informasi Demografis/1b.</t>
        </is>
      </c>
      <c r="AFM1" s="1" t="inlineStr">
        <is>
          <t>Informasi Demografis/4. Provinsi</t>
        </is>
      </c>
      <c r="AFN1" s="1" t="inlineStr">
        <is>
          <t>Informasi Demografis/4. Provinsi/a. Lampung</t>
        </is>
      </c>
      <c r="AFO1" s="1" t="inlineStr">
        <is>
          <t>Informasi Demografis/4. Provinsi/b. Banten</t>
        </is>
      </c>
      <c r="AFP1" s="1" t="inlineStr">
        <is>
          <t>Informasi Demografis/4. Provinsi/c. Jawa Barat</t>
        </is>
      </c>
      <c r="AFQ1" s="1" t="inlineStr">
        <is>
          <t>Informasi Demografis/4. Provinsi/d. Jawa Tengah</t>
        </is>
      </c>
      <c r="AFR1" s="1" t="inlineStr">
        <is>
          <t>Informasi Demografis/4. Provinsi/e. DIY</t>
        </is>
      </c>
      <c r="AFS1" s="1" t="inlineStr">
        <is>
          <t>Informasi Demografis/4. Provinsi/f. Jawa Timur</t>
        </is>
      </c>
      <c r="AFT1" s="1" t="inlineStr">
        <is>
          <t>Informasi Demografis/4. Provinsi/g. Bali</t>
        </is>
      </c>
      <c r="AFU1" s="1" t="inlineStr">
        <is>
          <t>Informasi Demografis/4. Provinsi/h. NTB</t>
        </is>
      </c>
      <c r="AFV1" s="1" t="inlineStr">
        <is>
          <t>Informasi Demografis/4. Provinsi/i. NTT</t>
        </is>
      </c>
      <c r="AFW1" s="1" t="inlineStr">
        <is>
          <t>Informasi Demografis/4. Provinsi/j. Sulawesi Selatan</t>
        </is>
      </c>
      <c r="AFX1" s="1" t="inlineStr">
        <is>
          <t>Informasi Demografis/4a. Kabupaten/Kota</t>
        </is>
      </c>
      <c r="AFY1" s="1" t="inlineStr">
        <is>
          <t>Informasi Demografis/4b. Kecamatan</t>
        </is>
      </c>
      <c r="AFZ1" s="1" t="inlineStr">
        <is>
          <t>Informasi Demografis/4c. Desa</t>
        </is>
      </c>
      <c r="AGA1" s="1" t="inlineStr">
        <is>
          <t>Informasi Demografis/5a. Nama CPO</t>
        </is>
      </c>
      <c r="AGB1" s="1" t="inlineStr">
        <is>
          <t>Informasi Demografis/5b. IDBP Biogas</t>
        </is>
      </c>
      <c r="AGC1" s="1" t="inlineStr">
        <is>
          <t>Informasi Demografis/10. Pekerjaan utama.1</t>
        </is>
      </c>
      <c r="AGD1" s="1" t="inlineStr">
        <is>
          <t>Informasi Demografis/13. Berapa jumlah anggota rumah tangga yang tinggal bersama Anda?</t>
        </is>
      </c>
      <c r="AGE1" s="1" t="inlineStr">
        <is>
          <t>Informasi Demografis/Berapa jumlah anggota rumah tangga yang merupakan laki-laki dewasa (&gt;18 tahun)?</t>
        </is>
      </c>
      <c r="AGF1" s="1" t="inlineStr">
        <is>
          <t>Informasi Demografis/Berapa jumlah anggota keluarga yang merupakan perempuan dewasa (&gt;18 tahun)?</t>
        </is>
      </c>
      <c r="AGG1" s="1" t="inlineStr">
        <is>
          <t>Informasi Demografis/Berapa jumlah anggota keluarga yang merupakan anak-anak (&lt;18 tahun)?</t>
        </is>
      </c>
      <c r="AGH1" s="1" t="inlineStr">
        <is>
          <t>Informasi Demografis/Berapa jumlah anggota keluarga yang merupakan lansia (&gt;60 tahun)?</t>
        </is>
      </c>
      <c r="AGI1" s="1" t="inlineStr">
        <is>
          <t>Informasi Demografis/13. Berapa jumlah anggota keluarga yang tinggal bersama Anda? /13b. Berapa jumlah anggota keluarga yang merupakan perempuan dewasa (&gt;18 tahun)?</t>
        </is>
      </c>
      <c r="AGJ1" s="1" t="inlineStr">
        <is>
          <t>Informasi Demografis/13. Berapa jumlah anggota keluarga yang tinggal bersama Anda? /13d. Berapa jumlah anggota keluarga yang merupakan lansia (&gt;60 tahun)?</t>
        </is>
      </c>
      <c r="AGK1" s="1" t="inlineStr">
        <is>
          <t>A. Performa Teknis Sistem Biogas /A6. Siapa yang menyetujui pemasangan biogas?.1</t>
        </is>
      </c>
      <c r="AGL1" s="1" t="inlineStr">
        <is>
          <t>A. Performa Teknis Sistem Biogas /A6. Siapa yang menyetujui pemasangan biogas?/Anggota keluarga - laki-laki.1</t>
        </is>
      </c>
      <c r="AGM1" s="1" t="inlineStr">
        <is>
          <t>A. Performa Teknis Sistem Biogas /A6. Siapa yang menyetujui pemasangan biogas?/Anggota keluarga - perempuan dewasa.1</t>
        </is>
      </c>
      <c r="AGN1" s="1" t="inlineStr">
        <is>
          <t>A. Performa Teknis Sistem Biogas /A6. Siapa yang menyetujui pemasangan biogas?/Lainnya.1</t>
        </is>
      </c>
      <c r="AGO1" s="1" t="inlineStr">
        <is>
          <t>A. Performa Teknis Sistem Biogas /A7. Siapa yang menentukan titik atau lokasi pemasangan sistem biogas?.1</t>
        </is>
      </c>
      <c r="AGP1" s="1" t="inlineStr">
        <is>
          <t>A. Performa Teknis Sistem Biogas /A7. Siapa yang menentukan titik atau lokasi pemasangan sistem biogas?/Anggota keluarga - laki-laki.1</t>
        </is>
      </c>
      <c r="AGQ1" s="1" t="inlineStr">
        <is>
          <t>A. Performa Teknis Sistem Biogas /A7. Siapa yang menentukan titik atau lokasi pemasangan sistem biogas?/Anggota keluarga - perempuan dewasa.1</t>
        </is>
      </c>
      <c r="AGR1" s="1" t="inlineStr">
        <is>
          <t>A. Performa Teknis Sistem Biogas /A7. Siapa yang menentukan titik atau lokasi pemasangan sistem biogas?/CPO atau pendamping.1</t>
        </is>
      </c>
      <c r="AGS1" s="1" t="inlineStr">
        <is>
          <t>A. Performa Teknis Sistem Biogas /A7. Siapa yang menentukan titik atau lokasi pemasangan sistem biogas?/Lainnya.1</t>
        </is>
      </c>
      <c r="AGT1" s="1" t="inlineStr">
        <is>
          <t>A. Performa Teknis Sistem Biogas /A8. Siapa yang mendampingi atau mengawasi pemasangan biogas?.1</t>
        </is>
      </c>
      <c r="AGU1" s="1" t="inlineStr">
        <is>
          <t>A. Performa Teknis Sistem Biogas /A8. Siapa yang mendampingi atau mengawasi pemasangan biogas?/Anggota keluarga - laki-laki.1</t>
        </is>
      </c>
      <c r="AGV1" s="1" t="inlineStr">
        <is>
          <t>A. Performa Teknis Sistem Biogas /A8. Siapa yang mendampingi atau mengawasi pemasangan biogas?/Anggota keluarga - perempuan dewasa.1</t>
        </is>
      </c>
      <c r="AGW1" s="1" t="inlineStr">
        <is>
          <t>A. Performa Teknis Sistem Biogas /A8. Siapa yang mendampingi atau mengawasi pemasangan biogas?/CPO atau pendamping.1</t>
        </is>
      </c>
      <c r="AGX1" s="1" t="inlineStr">
        <is>
          <t>A. Performa Teknis Sistem Biogas /A8. Siapa yang mendampingi atau mengawasi pemasangan biogas?/Lainnya.1</t>
        </is>
      </c>
      <c r="AGY1" s="1" t="inlineStr">
        <is>
          <t>A. Performa Teknis Sistem Biogas /A13. Masalah non-teknis apa yang pernah Anda hadapi sebagai pengguna biogas?.1</t>
        </is>
      </c>
      <c r="AGZ1" s="1" t="inlineStr">
        <is>
          <t>A. Performa Teknis Sistem Biogas /A13. Masalah non-teknis apa yang pernah Anda hadapi sebagai pengguna biogas?/Konflik dengan anggota keluarga atau masyarakat terkait penggunaan biogas.1</t>
        </is>
      </c>
      <c r="AHA1" s="1" t="inlineStr">
        <is>
          <t>A. Performa Teknis Sistem Biogas /A13. Masalah non-teknis apa yang pernah Anda hadapi sebagai pengguna biogas?/Kurangnya dukungan atau pemantauan dari pemerintah atau CPO.1</t>
        </is>
      </c>
      <c r="AHB1" s="1" t="inlineStr">
        <is>
          <t>A. Performa Teknis Sistem Biogas /A13. Masalah non-teknis apa yang pernah Anda hadapi sebagai pengguna biogas?/Keterbatasan akses terhadap informasi atau pelatihan terkait biogas.1</t>
        </is>
      </c>
      <c r="AHC1" s="1" t="inlineStr">
        <is>
          <t>A. Performa Teknis Sistem Biogas /A13. Masalah non-teknis apa yang pernah Anda hadapi sebagai pengguna biogas?/Tidak ada masalah.1</t>
        </is>
      </c>
      <c r="AHD1" s="1" t="inlineStr">
        <is>
          <t>A. Performa Teknis Sistem Biogas /A13. Masalah non-teknis apa yang pernah Anda hadapi sebagai pengguna biogas?/Lainnya.1</t>
        </is>
      </c>
      <c r="AHE1" s="1" t="inlineStr">
        <is>
          <t>A. Performa Teknis Sistem Biogas /A16. Siapa yang menyelenggarakan pelatihan atau memberikan instruksi tersebut?.1</t>
        </is>
      </c>
      <c r="AHF1" s="1" t="inlineStr">
        <is>
          <t>A. Performa Teknis Sistem Biogas /A17. Siapa yang menerima pelatihan atau instruksi tersebut?.1</t>
        </is>
      </c>
      <c r="AHG1" s="1" t="inlineStr">
        <is>
          <t>A. Performa Teknis Sistem Biogas /A17. Siapa yang menerima pelatihan atau instruksi tersebut?/Anggota keluarga - Laki-laki.1</t>
        </is>
      </c>
      <c r="AHH1" s="1" t="inlineStr">
        <is>
          <t>A. Performa Teknis Sistem Biogas /A17. Siapa yang menerima pelatihan atau instruksi tersebut?/Anggota keluarga - Perempuan dewasa.1</t>
        </is>
      </c>
      <c r="AHI1" s="1" t="inlineStr">
        <is>
          <t>A. Performa Teknis Sistem Biogas /A17. Siapa yang menerima pelatihan atau instruksi tersebut?/Lainnya.1</t>
        </is>
      </c>
      <c r="AHJ1" s="1" t="inlineStr">
        <is>
          <t>A. Performa Teknis Sistem Biogas /A32. Apakah Anda yakin bahwa outlet tersebut dipastikan akan ditutup  kembali setelah pengecekan atau pembersihan?</t>
        </is>
      </c>
      <c r="AHK1" s="1" t="inlineStr">
        <is>
          <t>A. Performa Teknis Sistem Biogas /A37. Jika Ya, dari mana Anda mengetahui langkah-langkah tersebut?</t>
        </is>
      </c>
      <c r="AHL1" s="1" t="inlineStr">
        <is>
          <t>A. Performa Teknis Sistem Biogas /A40. Jika ya, kepada siapa saja Anda mempromosikan biogas?</t>
        </is>
      </c>
      <c r="AHM1" s="1" t="inlineStr">
        <is>
          <t>A. Performa Teknis Sistem Biogas /A40. Jika ya, kepada siapa saja Anda mempromosikan biogas? /Tetangga</t>
        </is>
      </c>
      <c r="AHN1" s="1" t="inlineStr">
        <is>
          <t>A. Performa Teknis Sistem Biogas /A40. Jika ya, kepada siapa saja Anda mempromosikan biogas? /Teman/keluarga</t>
        </is>
      </c>
      <c r="AHO1" s="1" t="inlineStr">
        <is>
          <t>A. Performa Teknis Sistem Biogas /A40. Jika ya, kepada siapa saja Anda mempromosikan biogas? /Komunitas lokal</t>
        </is>
      </c>
      <c r="AHP1" s="1" t="inlineStr">
        <is>
          <t>A. Performa Teknis Sistem Biogas /A40. Jika ya, kepada siapa saja Anda mempromosikan biogas? /Lainnya</t>
        </is>
      </c>
      <c r="AHQ1" s="1" t="inlineStr">
        <is>
          <t>A. Performa Teknis Sistem Biogas /A29. Seberapa sering Anda membersihkan saluran slurry dan saluran keluar  tersebut?</t>
        </is>
      </c>
      <c r="AHR1" s="1" t="inlineStr">
        <is>
          <t>A. Performa Teknis Sistem Biogas /A32-a. Apakah Anda mengetahui bahwa outlet beton harus selalu ditutup?</t>
        </is>
      </c>
      <c r="AHS1" s="1" t="inlineStr">
        <is>
          <t>B. Energi, Pengurangan Emisi, dan Dampak Terhadap Lingkungan /B3. Berapa banyak bahan bakar memasak yang Anda gunakan sehari-hari sebelum menggunakan biogas? (kg dan Rp /bulan)/a1. Kayu bakar (kg/bulan)</t>
        </is>
      </c>
      <c r="AHT1" s="1" t="inlineStr">
        <is>
          <t>B. Energi, Pengurangan Emisi, dan Dampak Terhadap Lingkungan /group_ap3oh81_header/**B3. Berapa banyak bahan bakar memasak yang Anda gunakan sehari-hari sebelum menggunakan biogas?**</t>
        </is>
      </c>
      <c r="AHU1" s="1" t="inlineStr">
        <is>
          <t>B. Energi, Pengurangan Emisi, dan Dampak Terhadap Lingkungan /B3. Berapa banyak bahan bakar memasak yang Anda gunakan sehari-hari sebelum menggunakan biogas? (kg dan Rp /bulan)/a2. Kayu bakar (Rp/bulan)</t>
        </is>
      </c>
      <c r="AHV1" s="1" t="inlineStr">
        <is>
          <t>B. Energi, Pengurangan Emisi, dan Dampak Terhadap Lingkungan /group_ap3oh81_header/**kg/bulan**</t>
        </is>
      </c>
      <c r="AHW1" s="1" t="inlineStr">
        <is>
          <t>A. Performa Teknis Sistem Biogas /A33. Apakah Anda mengetahui bahwa gas tap harus ditutup jika tidak  digunakan?</t>
        </is>
      </c>
      <c r="AHX1" s="1" t="inlineStr">
        <is>
          <t>B. Energi, Pengurangan Emisi, dan Dampak Terhadap Lingkungan /B3. Berapa banyak bahan bakar memasak yang Anda gunakan sehari-hari sebelum menggunakan biogas? (kg dan Rp /bulan)/b1. LPG (kg/bulan)</t>
        </is>
      </c>
      <c r="AHY1" s="1" t="inlineStr">
        <is>
          <t>B. Energi, Pengurangan Emisi, dan Dampak Terhadap Lingkungan /group_ap3oh81_header/**Rp/bulan**</t>
        </is>
      </c>
      <c r="AHZ1" s="1" t="inlineStr">
        <is>
          <t>B. Energi, Pengurangan Emisi, dan Dampak Terhadap Lingkungan /B3. Berapa banyak bahan bakar memasak yang Anda gunakan sehari-hari sebelum menggunakan biogas? (kg dan Rp /bulan)/b2. LPG (Rp/bulan)</t>
        </is>
      </c>
      <c r="AIA1" s="1" t="inlineStr">
        <is>
          <t>B. Energi, Pengurangan Emisi, dan Dampak Terhadap Lingkungan /group_ap3oh81_a_kayu_bakar/##### a. Kayu bakar</t>
        </is>
      </c>
      <c r="AIB1" s="1" t="inlineStr">
        <is>
          <t>B. Energi, Pengurangan Emisi, dan Dampak Terhadap Lingkungan /B3. Berapa banyak bahan bakar memasak yang Anda gunakan sehari-hari sebelum menggunakan biogas? (kg dan Rp /bulan)/c1. Limbah pertanian (kg/bulan)</t>
        </is>
      </c>
      <c r="AIC1" s="1" t="inlineStr">
        <is>
          <t>B. Energi, Pengurangan Emisi, dan Dampak Terhadap Lingkungan /group_ap3oh81_a_kayu_bakar/&lt;span style="display:none"&gt;a_kayu_bakar-kg/bulan&lt;/span&gt;</t>
        </is>
      </c>
      <c r="AID1" s="1" t="inlineStr">
        <is>
          <t>B. Energi, Pengurangan Emisi, dan Dampak Terhadap Lingkungan /B3. Berapa banyak bahan bakar memasak yang Anda gunakan sehari-hari sebelum menggunakan biogas? (kg dan Rp /bulan)/c2. Limbah pertanian (Rp/bulan)</t>
        </is>
      </c>
      <c r="AIE1" s="1" t="inlineStr">
        <is>
          <t>B. Energi, Pengurangan Emisi, dan Dampak Terhadap Lingkungan /group_ap3oh81_a_kayu_bakar/&lt;span style="display:none"&gt;a_kayu_bakar-Rp/bulan&lt;/span&gt;</t>
        </is>
      </c>
      <c r="AIF1" s="1" t="inlineStr">
        <is>
          <t>B. Energi, Pengurangan Emisi, dan Dampak Terhadap Lingkungan /B3. Berapa banyak bahan bakar memasak yang Anda gunakan sehari-hari sebelum menggunakan biogas? (kg dan Rp /bulan)/d1. Kotoran ternak (kg/bulan)</t>
        </is>
      </c>
      <c r="AIG1" s="1" t="inlineStr">
        <is>
          <t>B. Energi, Pengurangan Emisi, dan Dampak Terhadap Lingkungan /group_ap3oh81_b_lpg/##### b. LPG</t>
        </is>
      </c>
      <c r="AIH1" s="1" t="inlineStr">
        <is>
          <t>B. Energi, Pengurangan Emisi, dan Dampak Terhadap Lingkungan /B3. Berapa banyak bahan bakar memasak yang Anda gunakan sehari-hari sebelum menggunakan biogas? (kg dan Rp /bulan)/d2. Kotoran ternak (Rp/bulan)</t>
        </is>
      </c>
      <c r="AII1" s="1" t="inlineStr">
        <is>
          <t>B. Energi, Pengurangan Emisi, dan Dampak Terhadap Lingkungan /group_ap3oh81_b_lpg/&lt;span style="display:none"&gt;b_lpg-kg/bulan&lt;/span&gt;</t>
        </is>
      </c>
      <c r="AIJ1" s="1" t="inlineStr">
        <is>
          <t>B. Energi, Pengurangan Emisi, dan Dampak Terhadap Lingkungan /B3. Berapa banyak bahan bakar memasak yang Anda gunakan sehari-hari sebelum menggunakan biogas? (kg dan Rp /bulan)/e1. Arang (kg/bulan)</t>
        </is>
      </c>
      <c r="AIK1" s="1" t="inlineStr">
        <is>
          <t>B. Energi, Pengurangan Emisi, dan Dampak Terhadap Lingkungan /group_ap3oh81_b_lpg/&lt;span style="display:none"&gt;b_lpg-Rp/bulan&lt;/span&gt;</t>
        </is>
      </c>
      <c r="AIL1" s="1" t="inlineStr">
        <is>
          <t>B. Energi, Pengurangan Emisi, dan Dampak Terhadap Lingkungan /B3. Berapa banyak bahan bakar memasak yang Anda gunakan sehari-hari sebelum menggunakan biogas? (kg dan Rp /bulan)/e2. Arang (Rp/bulan)</t>
        </is>
      </c>
      <c r="AIM1" s="1" t="inlineStr">
        <is>
          <t>B. Energi, Pengurangan Emisi, dan Dampak Terhadap Lingkungan /group_ap3oh81_c_limbah_pertanian/##### c. Limbah pertanian</t>
        </is>
      </c>
      <c r="AIN1" s="1" t="inlineStr">
        <is>
          <t>B. Energi, Pengurangan Emisi, dan Dampak Terhadap Lingkungan /B3. Berapa banyak bahan bakar memasak yang Anda gunakan sehari-hari sebelum menggunakan biogas? (kg dan Rp /bulan)/f1. Minyak tanah (kg/bulan)</t>
        </is>
      </c>
      <c r="AIO1" s="1" t="inlineStr">
        <is>
          <t>B. Energi, Pengurangan Emisi, dan Dampak Terhadap Lingkungan /group_ap3oh81_c_limbah_pertanian/&lt;span style="display:none"&gt;c_limbah_pertanian-kg/bulan&lt;/span&gt;</t>
        </is>
      </c>
      <c r="AIP1" s="1" t="inlineStr">
        <is>
          <t>A. Performa Teknis Sistem Biogas /A37. Jika Anda memahami, dari mana Anda mengetahui langkah-langkah tersebut?.1</t>
        </is>
      </c>
      <c r="AIQ1" s="1" t="inlineStr">
        <is>
          <t>B. Energi, Pengurangan Emisi, dan Dampak Terhadap Lingkungan /B3. Berapa banyak bahan bakar memasak yang Anda gunakan sehari-hari sebelum menggunakan biogas? (kg dan Rp /bulan)/f2. Minyak tanah (Rp/bulan)</t>
        </is>
      </c>
      <c r="AIR1" s="1" t="inlineStr">
        <is>
          <t>B. Energi, Pengurangan Emisi, dan Dampak Terhadap Lingkungan /group_ap3oh81_c_limbah_pertanian/&lt;span style="display:none"&gt;c_limbah_pertanian-Rp/bulan&lt;/span&gt;</t>
        </is>
      </c>
      <c r="AIS1" s="1" t="inlineStr">
        <is>
          <t>B. Energi, Pengurangan Emisi, dan Dampak Terhadap Lingkungan /B4. Berapa banyak bahan bakar memasak yang Anda gunakan sehari-hari setelah menggunakan biogas?/a1. Kayu bakar (kg/bulan)</t>
        </is>
      </c>
      <c r="AIT1" s="1" t="inlineStr">
        <is>
          <t>B. Energi, Pengurangan Emisi, dan Dampak Terhadap Lingkungan /group_ap3oh81_d_kotoran_ternak/##### d. Kotoran ternak</t>
        </is>
      </c>
      <c r="AIU1" s="1" t="inlineStr">
        <is>
          <t>B. Energi, Pengurangan Emisi, dan Dampak Terhadap Lingkungan /B4. Berapa banyak bahan bakar memasak yang Anda gunakan sehari-hari setelah menggunakan biogas?/a2. Kayu bakar (Rp/bulan)</t>
        </is>
      </c>
      <c r="AIV1" s="1" t="inlineStr">
        <is>
          <t>B. Energi, Pengurangan Emisi, dan Dampak Terhadap Lingkungan /group_ap3oh81_d_kotoran_ternak/&lt;span style="display:none"&gt;d_kotoran_ternak-kg/bulan&lt;/span&gt;</t>
        </is>
      </c>
      <c r="AIW1" s="1" t="inlineStr">
        <is>
          <t>B. Energi, Pengurangan Emisi, dan Dampak Terhadap Lingkungan /B4. Berapa banyak bahan bakar memasak yang Anda gunakan sehari-hari setelah menggunakan biogas?/b1. LPG (kg/bulan)</t>
        </is>
      </c>
      <c r="AIX1" s="1" t="inlineStr">
        <is>
          <t>B. Energi, Pengurangan Emisi, dan Dampak Terhadap Lingkungan /group_ap3oh81_d_kotoran_ternak/&lt;span style="display:none"&gt;d_kotoran_ternak-Rp/bulan&lt;/span&gt;</t>
        </is>
      </c>
      <c r="AIY1" s="1" t="inlineStr">
        <is>
          <t>B. Energi, Pengurangan Emisi, dan Dampak Terhadap Lingkungan /B4. Berapa banyak bahan bakar memasak yang Anda gunakan sehari-hari setelah menggunakan biogas?/b2. LPG (Rp/bulan)</t>
        </is>
      </c>
      <c r="AIZ1" s="1" t="inlineStr">
        <is>
          <t>B. Energi, Pengurangan Emisi, dan Dampak Terhadap Lingkungan /group_ap3oh81_e_arang/##### e. Arang</t>
        </is>
      </c>
      <c r="AJA1" s="1" t="inlineStr">
        <is>
          <t>B. Energi, Pengurangan Emisi, dan Dampak Terhadap Lingkungan /B4. Berapa banyak bahan bakar memasak yang Anda gunakan sehari-hari setelah menggunakan biogas?/c1. Limbah pertanian (kg/bulan)</t>
        </is>
      </c>
      <c r="AJB1" s="1" t="inlineStr">
        <is>
          <t>B. Energi, Pengurangan Emisi, dan Dampak Terhadap Lingkungan /group_ap3oh81_e_arang/&lt;span style="display:none"&gt;e_arang-kg/bulan&lt;/span&gt;</t>
        </is>
      </c>
      <c r="AJC1" s="1" t="inlineStr">
        <is>
          <t>B. Energi, Pengurangan Emisi, dan Dampak Terhadap Lingkungan /B4. Berapa banyak bahan bakar memasak yang Anda gunakan sehari-hari setelah menggunakan biogas?/c2. Limbah pertanian (Rp/bulan)</t>
        </is>
      </c>
      <c r="AJD1" s="1" t="inlineStr">
        <is>
          <t>B. Energi, Pengurangan Emisi, dan Dampak Terhadap Lingkungan /group_ap3oh81_e_arang/&lt;span style="display:none"&gt;e_arang-Rp/bulan&lt;/span&gt;</t>
        </is>
      </c>
      <c r="AJE1" s="1" t="inlineStr">
        <is>
          <t>B. Energi, Pengurangan Emisi, dan Dampak Terhadap Lingkungan /B4. Berapa banyak bahan bakar memasak yang Anda gunakan sehari-hari setelah menggunakan biogas?/d1. Kotoran ternak (kg/bulan)</t>
        </is>
      </c>
      <c r="AJF1" s="1" t="inlineStr">
        <is>
          <t>B. Energi, Pengurangan Emisi, dan Dampak Terhadap Lingkungan /group_ap3oh81_f_minyak_tanah/##### f. Minyak tanah</t>
        </is>
      </c>
      <c r="AJG1" s="1" t="inlineStr">
        <is>
          <t>B. Energi, Pengurangan Emisi, dan Dampak Terhadap Lingkungan /B4. Berapa banyak bahan bakar memasak yang Anda gunakan sehari-hari setelah menggunakan biogas?/d2. Kotoran ternak (Rp/bulan)</t>
        </is>
      </c>
      <c r="AJH1" s="1" t="inlineStr">
        <is>
          <t>B. Energi, Pengurangan Emisi, dan Dampak Terhadap Lingkungan /group_ap3oh81_f_minyak_tanah/&lt;span style="display:none"&gt;f_minyak_tanah-kg/bulan&lt;/span&gt;</t>
        </is>
      </c>
      <c r="AJI1" s="1" t="inlineStr">
        <is>
          <t>B. Energi, Pengurangan Emisi, dan Dampak Terhadap Lingkungan /B4. Berapa banyak bahan bakar memasak yang Anda gunakan sehari-hari setelah menggunakan biogas?/e1. Arang (kg/bulan)</t>
        </is>
      </c>
      <c r="AJJ1" s="1" t="inlineStr">
        <is>
          <t>B. Energi, Pengurangan Emisi, dan Dampak Terhadap Lingkungan /group_ap3oh81_f_minyak_tanah/&lt;span style="display:none"&gt;f_minyak_tanah-Rp/bulan&lt;/span&gt;</t>
        </is>
      </c>
      <c r="AJK1" s="1" t="inlineStr">
        <is>
          <t>B. Energi, Pengurangan Emisi, dan Dampak Terhadap Lingkungan /B4. Berapa banyak bahan bakar memasak yang Anda gunakan sehari-hari setelah menggunakan biogas?/e2. Arang (Rp/bulan)</t>
        </is>
      </c>
      <c r="AJL1" s="1" t="inlineStr">
        <is>
          <t>B. Energi, Pengurangan Emisi, dan Dampak Terhadap Lingkungan /group_on9ke21_header/**B4. Berapa banyak bahan bakar memasak yang Anda gunakan sehari-hari setelah menggunakan biogas?**</t>
        </is>
      </c>
      <c r="AJM1" s="1" t="inlineStr">
        <is>
          <t>B. Energi, Pengurangan Emisi, dan Dampak Terhadap Lingkungan /B4. Berapa banyak bahan bakar memasak yang Anda gunakan sehari-hari setelah menggunakan biogas?/f1. Minyak tanah (kg/bulan)</t>
        </is>
      </c>
      <c r="AJN1" s="1" t="inlineStr">
        <is>
          <t>B. Energi, Pengurangan Emisi, dan Dampak Terhadap Lingkungan /group_on9ke21_header/**kg/bulan**</t>
        </is>
      </c>
      <c r="AJO1" s="1" t="inlineStr">
        <is>
          <t>B. Energi, Pengurangan Emisi, dan Dampak Terhadap Lingkungan /a. Kayu Bakar/B3-a1. Berapa banyak kayu bakar untuk memasak yang Anda gunakan sehari-hari sebelum menggunakan biogas?</t>
        </is>
      </c>
      <c r="AJP1" s="1" t="inlineStr">
        <is>
          <t>B. Energi, Pengurangan Emisi, dan Dampak Terhadap Lingkungan /B4. Berapa banyak bahan bakar memasak yang Anda gunakan sehari-hari setelah menggunakan biogas?/f2. Minyak tanah (Rp/bulan)</t>
        </is>
      </c>
      <c r="AJQ1" s="1" t="inlineStr">
        <is>
          <t>B. Energi, Pengurangan Emisi, dan Dampak Terhadap Lingkungan /group_on9ke21_header/**Rp/bulan**</t>
        </is>
      </c>
      <c r="AJR1" s="1" t="inlineStr">
        <is>
          <t>B. Energi, Pengurangan Emisi, dan Dampak Terhadap Lingkungan /a. Kayu Bakar/B3-a2. Berapa banyak kayu bakar untuk memasak yang Anda gunakan sehari-hari sebelum menggunakan biogas?</t>
        </is>
      </c>
      <c r="AJS1" s="1" t="inlineStr">
        <is>
          <t>B. Energi, Pengurangan Emisi, dan Dampak Terhadap Lingkungan /B4-1. Berapa total pengurangan bahan bakar dari penggunaan biogas?/a1. Kayu bakar (kg/bulan)</t>
        </is>
      </c>
      <c r="AJT1" s="1" t="inlineStr">
        <is>
          <t>B. Energi, Pengurangan Emisi, dan Dampak Terhadap Lingkungan /group_on9ke21_a_kayu_bakar/##### a. Kayu bakar</t>
        </is>
      </c>
      <c r="AJU1" s="1" t="inlineStr">
        <is>
          <t>B. Energi, Pengurangan Emisi, dan Dampak Terhadap Lingkungan /a. Kayu Bakar/B4-a1. Berapa banyak kayu bakar untuk memasak yang Anda gunakan sehari-hari setelah menggunakan biogas?</t>
        </is>
      </c>
      <c r="AJV1" s="1" t="inlineStr">
        <is>
          <t>B. Energi, Pengurangan Emisi, dan Dampak Terhadap Lingkungan /B4-1. Berapa total pengurangan bahan bakar dari penggunaan biogas?/a2. Kayu bakar (Rp/bulan)</t>
        </is>
      </c>
      <c r="AJW1" s="1" t="inlineStr">
        <is>
          <t>B. Energi, Pengurangan Emisi, dan Dampak Terhadap Lingkungan /group_on9ke21_a_kayu_bakar/&lt;span style="display:none"&gt;a_kayu_bakar-kg/bulan&lt;/span&gt;</t>
        </is>
      </c>
      <c r="AJX1" s="1" t="inlineStr">
        <is>
          <t>B. Energi, Pengurangan Emisi, dan Dampak Terhadap Lingkungan /a. Kayu Bakar/B4-a2. Berapa banyak kayu bakar untuk memasak yang Anda gunakan sehari-hari setelah menggunakan biogas?</t>
        </is>
      </c>
      <c r="AJY1" s="1" t="inlineStr">
        <is>
          <t>B. Energi, Pengurangan Emisi, dan Dampak Terhadap Lingkungan /B4-1. Berapa total pengurangan bahan bakar dari penggunaan biogas?/b1. LPG (kg/bulan)</t>
        </is>
      </c>
      <c r="AJZ1" s="1" t="inlineStr">
        <is>
          <t>B. Energi, Pengurangan Emisi, dan Dampak Terhadap Lingkungan /group_on9ke21_a_kayu_bakar/&lt;span style="display:none"&gt;a_kayu_bakar-Rp/bulan&lt;/span&gt;</t>
        </is>
      </c>
      <c r="AKA1" s="1" t="inlineStr">
        <is>
          <t>B. Energi, Pengurangan Emisi, dan Dampak Terhadap Lingkungan /a. Kayu Bakar/B5-a1. Berapa total pengurangan kayu bakar dari penggunaan biogas?</t>
        </is>
      </c>
      <c r="AKB1" s="1" t="inlineStr">
        <is>
          <t>B. Energi, Pengurangan Emisi, dan Dampak Terhadap Lingkungan /B4-1. Berapa total pengurangan bahan bakar dari penggunaan biogas?/b2. LPG (Rp/bulan)</t>
        </is>
      </c>
      <c r="AKC1" s="1" t="inlineStr">
        <is>
          <t>B. Energi, Pengurangan Emisi, dan Dampak Terhadap Lingkungan /group_on9ke21_b_lpg/##### b. LPG</t>
        </is>
      </c>
      <c r="AKD1" s="1" t="inlineStr">
        <is>
          <t>B. Energi, Pengurangan Emisi, dan Dampak Terhadap Lingkungan /a. Kayu Bakar/B5-a2. Berapa total pengurangan kayu bakar dari penggunaan biogas?</t>
        </is>
      </c>
      <c r="AKE1" s="1" t="inlineStr">
        <is>
          <t>B. Energi, Pengurangan Emisi, dan Dampak Terhadap Lingkungan /B4-1. Berapa total pengurangan bahan bakar dari penggunaan biogas?/c1. Limbah pertanian (kg/bulan)</t>
        </is>
      </c>
      <c r="AKF1" s="1" t="inlineStr">
        <is>
          <t>B. Energi, Pengurangan Emisi, dan Dampak Terhadap Lingkungan /group_on9ke21_b_lpg/&lt;span style="display:none"&gt;b_lpg-kg/bulan&lt;/span&gt;</t>
        </is>
      </c>
      <c r="AKG1" s="1" t="inlineStr">
        <is>
          <t>B. Energi, Pengurangan Emisi, dan Dampak Terhadap Lingkungan /b. LPG/B3-b1. Berapa banyak LPG untuk memasak yang Anda gunakan sehari-hari sebelum menggunakan biogas?</t>
        </is>
      </c>
      <c r="AKH1" s="1" t="inlineStr">
        <is>
          <t>B. Energi, Pengurangan Emisi, dan Dampak Terhadap Lingkungan /B4-1. Berapa total pengurangan bahan bakar dari penggunaan biogas?/c2. Limbah pertanian (Rp/bulan)</t>
        </is>
      </c>
      <c r="AKI1" s="1" t="inlineStr">
        <is>
          <t>B. Energi, Pengurangan Emisi, dan Dampak Terhadap Lingkungan /group_on9ke21_b_lpg/&lt;span style="display:none"&gt;b_lpg-Rp/bulan&lt;/span&gt;</t>
        </is>
      </c>
      <c r="AKJ1" s="1" t="inlineStr">
        <is>
          <t>B. Energi, Pengurangan Emisi, dan Dampak Terhadap Lingkungan /b. LPG/B3-b2. Berapa banyak LPG untuk memasak yang Anda gunakan sehari-hari sebelum menggunakan biogas?</t>
        </is>
      </c>
      <c r="AKK1" s="1" t="inlineStr">
        <is>
          <t>B. Energi, Pengurangan Emisi, dan Dampak Terhadap Lingkungan /B4-1. Berapa total pengurangan bahan bakar dari penggunaan biogas?/d1. Kotoran ternak (kg/bulan)</t>
        </is>
      </c>
      <c r="AKL1" s="1" t="inlineStr">
        <is>
          <t>B. Energi, Pengurangan Emisi, dan Dampak Terhadap Lingkungan /group_on9ke21_c_limbah_pertanian/##### c. Limbah pertanian</t>
        </is>
      </c>
      <c r="AKM1" s="1" t="inlineStr">
        <is>
          <t>B. Energi, Pengurangan Emisi, dan Dampak Terhadap Lingkungan /b. LPG/B4-b1. Berapa banyak LPG untuk memasak yang Anda gunakan sehari-hari setelah menggunakan biogas?</t>
        </is>
      </c>
      <c r="AKN1" s="1" t="inlineStr">
        <is>
          <t>B. Energi, Pengurangan Emisi, dan Dampak Terhadap Lingkungan /B4-1. Berapa total pengurangan bahan bakar dari penggunaan biogas?/d2. Kotoran ternak (Rp/bulan)</t>
        </is>
      </c>
      <c r="AKO1" s="1" t="inlineStr">
        <is>
          <t>B. Energi, Pengurangan Emisi, dan Dampak Terhadap Lingkungan /group_on9ke21_c_limbah_pertanian/&lt;span style="display:none"&gt;c_limbah_pertanian-kg/bulan&lt;/span&gt;</t>
        </is>
      </c>
      <c r="AKP1" s="1" t="inlineStr">
        <is>
          <t>B. Energi, Pengurangan Emisi, dan Dampak Terhadap Lingkungan /b. LPG/B4-b2. Berapa banyak LPG untuk memasak yang Anda gunakan sehari-hari setelah menggunakan biogas?</t>
        </is>
      </c>
      <c r="AKQ1" s="1" t="inlineStr">
        <is>
          <t>B. Energi, Pengurangan Emisi, dan Dampak Terhadap Lingkungan /B4-1. Berapa total pengurangan bahan bakar dari penggunaan biogas?/e1. Arang (kg/bulan)</t>
        </is>
      </c>
      <c r="AKR1" s="1" t="inlineStr">
        <is>
          <t>B. Energi, Pengurangan Emisi, dan Dampak Terhadap Lingkungan /group_on9ke21_c_limbah_pertanian/&lt;span style="display:none"&gt;c_limbah_pertanian-Rp/bulan&lt;/span&gt;</t>
        </is>
      </c>
      <c r="AKS1" s="1" t="inlineStr">
        <is>
          <t>B. Energi, Pengurangan Emisi, dan Dampak Terhadap Lingkungan /b. LPG/B5-b1. Berapa total pengurangan LPG dari penggunaan biogas?</t>
        </is>
      </c>
      <c r="AKT1" s="1" t="inlineStr">
        <is>
          <t>B. Energi, Pengurangan Emisi, dan Dampak Terhadap Lingkungan /B4-1. Berapa total pengurangan bahan bakar dari penggunaan biogas?/e2. Arang (Rp/bulan)</t>
        </is>
      </c>
      <c r="AKU1" s="1" t="inlineStr">
        <is>
          <t>B. Energi, Pengurangan Emisi, dan Dampak Terhadap Lingkungan /group_on9ke21_d_kotoran_ternak/##### d. Kotoran ternak</t>
        </is>
      </c>
      <c r="AKV1" s="1" t="inlineStr">
        <is>
          <t>B. Energi, Pengurangan Emisi, dan Dampak Terhadap Lingkungan /b. LPG/B5-b2.  Berapa total pengurangan LPG dari penggunaan biogas?</t>
        </is>
      </c>
      <c r="AKW1" s="1" t="inlineStr">
        <is>
          <t>B. Energi, Pengurangan Emisi, dan Dampak Terhadap Lingkungan /B4-1. Berapa total pengurangan bahan bakar dari penggunaan biogas?/f1. Minyak tanah (kg/bulan)</t>
        </is>
      </c>
      <c r="AKX1" s="1" t="inlineStr">
        <is>
          <t>B. Energi, Pengurangan Emisi, dan Dampak Terhadap Lingkungan /group_on9ke21_d_kotoran_ternak/&lt;span style="display:none"&gt;d_kotoran_ternak-kg/bulan&lt;/span&gt;</t>
        </is>
      </c>
      <c r="AKY1" s="1" t="inlineStr">
        <is>
          <t>B. Energi, Pengurangan Emisi, dan Dampak Terhadap Lingkungan /c. Limbah Pertanian/B3-c1. Berapa banyak limbah pertanian untuk memasak yang Anda gunakan sehari-hari sebelum menggunakan biogas?</t>
        </is>
      </c>
      <c r="AKZ1" s="1" t="inlineStr">
        <is>
          <t>B. Energi, Pengurangan Emisi, dan Dampak Terhadap Lingkungan /B4-1. Berapa total pengurangan bahan bakar dari penggunaan biogas?/f2. Minyak tanah (Rp/bulan)</t>
        </is>
      </c>
      <c r="ALA1" s="1" t="inlineStr">
        <is>
          <t>B. Energi, Pengurangan Emisi, dan Dampak Terhadap Lingkungan /group_on9ke21_d_kotoran_ternak/&lt;span style="display:none"&gt;d_kotoran_ternak-Rp/bulan&lt;/span&gt;</t>
        </is>
      </c>
      <c r="ALB1" s="1" t="inlineStr">
        <is>
          <t>B. Energi, Pengurangan Emisi, dan Dampak Terhadap Lingkungan /c. Limbah Pertanian/B3-c2. Berapa banyak limbah pertanian untuk memasak yang Anda gunakan sehari-hari sebelum menggunakan biogas?</t>
        </is>
      </c>
      <c r="ALC1" s="1" t="inlineStr">
        <is>
          <t>B. Energi, Pengurangan Emisi, dan Dampak Terhadap Lingkungan /B5. Berapa kilogram bahan bakar (kotoran ternak) yang Anda gunakan  untuk biogas per hari?</t>
        </is>
      </c>
      <c r="ALD1" s="1" t="inlineStr">
        <is>
          <t>B. Energi, Pengurangan Emisi, dan Dampak Terhadap Lingkungan /group_on9ke21_e_arang/##### e. Arang</t>
        </is>
      </c>
      <c r="ALE1" s="1" t="inlineStr">
        <is>
          <t>B. Energi, Pengurangan Emisi, dan Dampak Terhadap Lingkungan /c. Limbah Pertanian/B4-c1. Berapa banyak limbah pertanian untuk memasak yang Anda gunakan sehari-hari setelah menggunakan biogas?</t>
        </is>
      </c>
      <c r="ALF1" s="1" t="inlineStr">
        <is>
          <t>B. Energi, Pengurangan Emisi, dan Dampak Terhadap Lingkungan /B6. Berapa lama rata-rata kompor biogas Anda  menyala setiap hari?</t>
        </is>
      </c>
      <c r="ALG1" s="1" t="inlineStr">
        <is>
          <t>B. Energi, Pengurangan Emisi, dan Dampak Terhadap Lingkungan /group_on9ke21_e_arang/&lt;span style="display:none"&gt;e_arang-kg/bulan&lt;/span&gt;</t>
        </is>
      </c>
      <c r="ALH1" s="1" t="inlineStr">
        <is>
          <t>B. Energi, Pengurangan Emisi, dan Dampak Terhadap Lingkungan /c. Limbah Pertanian/B4-c2. Berapa banyak limbah pertanian untuk memasak yang Anda gunakan sehari-hari setelah menggunakan biogas?</t>
        </is>
      </c>
      <c r="ALI1" s="1" t="inlineStr">
        <is>
          <t>B. Energi, Pengurangan Emisi, dan Dampak Terhadap Lingkungan /B7. Apakah penggunaan biogas membantu mengurangi penebangan kayu  untuk kebutuhan bahan bakar?</t>
        </is>
      </c>
      <c r="ALJ1" s="1" t="inlineStr">
        <is>
          <t>B. Energi, Pengurangan Emisi, dan Dampak Terhadap Lingkungan /group_on9ke21_e_arang/&lt;span style="display:none"&gt;e_arang-Rp/bulan&lt;/span&gt;</t>
        </is>
      </c>
      <c r="ALK1" s="1" t="inlineStr">
        <is>
          <t>B. Energi, Pengurangan Emisi, dan Dampak Terhadap Lingkungan /c. Limbah Pertanian/B5-c1. Berapa total pengurangan limbah pertanian dari penggunaan biogas?</t>
        </is>
      </c>
      <c r="ALL1" s="1" t="inlineStr">
        <is>
          <t>B. Energi, Pengurangan Emisi, dan Dampak Terhadap Lingkungan /group_on9ke21_f_minyak_tanah/##### f. Minyak tanah</t>
        </is>
      </c>
      <c r="ALM1" s="1" t="inlineStr">
        <is>
          <t>B. Energi, Pengurangan Emisi, dan Dampak Terhadap Lingkungan /c. Limbah Pertanian/B5-c2. Berapa total pengurangan limbah pertanian dari penggunaan biogas?</t>
        </is>
      </c>
      <c r="ALN1" s="1" t="inlineStr">
        <is>
          <t>B. Energi, Pengurangan Emisi, dan Dampak Terhadap Lingkungan /group_on9ke21_f_minyak_tanah/&lt;span style="display:none"&gt;f_minyak_tanah-kg/bulan&lt;/span&gt;</t>
        </is>
      </c>
      <c r="ALO1" s="1" t="inlineStr">
        <is>
          <t>B. Energi, Pengurangan Emisi, dan Dampak Terhadap Lingkungan /d. Kotoran Ternak/B3-d1. Berapa banyak kotoran ternak untuk memasak yang Anda gunakan sehari-hari sebelum menggunakan biogas?</t>
        </is>
      </c>
      <c r="ALP1" s="1" t="inlineStr">
        <is>
          <t>B. Energi, Pengurangan Emisi, dan Dampak Terhadap Lingkungan /group_on9ke21_f_minyak_tanah/&lt;span style="display:none"&gt;f_minyak_tanah-Rp/bulan&lt;/span&gt;</t>
        </is>
      </c>
      <c r="ALQ1" s="1" t="inlineStr">
        <is>
          <t>B. Energi, Pengurangan Emisi, dan Dampak Terhadap Lingkungan /d. Kotoran Ternak/B3-d2. Berapa banyak kotoran ternak untuk memasak yang Anda gunakan sehari-hari sebelum menggunakan biogas?</t>
        </is>
      </c>
      <c r="ALR1" s="1" t="inlineStr">
        <is>
          <t>B. Energi, Pengurangan Emisi, dan Dampak Terhadap Lingkungan /group_pd5js60_header/**B4-1. Berapa total pengurangan bahan bakar dari penggunaan biogas?**</t>
        </is>
      </c>
      <c r="ALS1" s="1" t="inlineStr">
        <is>
          <t>B. Energi, Pengurangan Emisi, dan Dampak Terhadap Lingkungan /d. Kotoran Ternak/B4-d1. Berapa banyak kotoran ternak untuk memasak yang Anda gunakan sehari-hari setelah menggunakan biogas?</t>
        </is>
      </c>
      <c r="ALT1" s="1" t="inlineStr">
        <is>
          <t>B. Energi, Pengurangan Emisi, dan Dampak Terhadap Lingkungan /group_pd5js60_header/**kg/bulan**</t>
        </is>
      </c>
      <c r="ALU1" s="1" t="inlineStr">
        <is>
          <t>B. Energi, Pengurangan Emisi, dan Dampak Terhadap Lingkungan /d. Kotoran Ternak/B4-d2. Berapa banyak kotoran ternak untuk memasak yang Anda gunakan sehari-hari setelah menggunakan biogas?</t>
        </is>
      </c>
      <c r="ALV1" s="1" t="inlineStr">
        <is>
          <t>B. Energi, Pengurangan Emisi, dan Dampak Terhadap Lingkungan /group_pd5js60_header/**Rp/bulan**</t>
        </is>
      </c>
      <c r="ALW1" s="1" t="inlineStr">
        <is>
          <t>B. Energi, Pengurangan Emisi, dan Dampak Terhadap Lingkungan /d. Kotoran Ternak/B5-d1. Berapa total pengurangan kotoran ternak dari penggunaan biogas?</t>
        </is>
      </c>
      <c r="ALX1" s="1" t="inlineStr">
        <is>
          <t>B. Energi, Pengurangan Emisi, dan Dampak Terhadap Lingkungan /group_pd5js60_a_kayu_bakar/##### a. Kayu bakar</t>
        </is>
      </c>
      <c r="ALY1" s="1" t="inlineStr">
        <is>
          <t>B. Energi, Pengurangan Emisi, dan Dampak Terhadap Lingkungan /d. Kotoran Ternak/B5-d2. Berapa total pengurangan kotoran ternak dari penggunaan biogas?</t>
        </is>
      </c>
      <c r="ALZ1" s="1" t="inlineStr">
        <is>
          <t>B. Energi, Pengurangan Emisi, dan Dampak Terhadap Lingkungan /group_pd5js60_a_kayu_bakar/&lt;span style="display:none"&gt;a_kayu_bakar-kg/bulan&lt;/span&gt;</t>
        </is>
      </c>
      <c r="AMA1" s="1" t="inlineStr">
        <is>
          <t>B. Energi, Pengurangan Emisi, dan Dampak Terhadap Lingkungan /e. Arang/B3-e1. Berapa banyak arang untuk memasak yang Anda gunakan sehari-hari sebelum menggunakan biogas?</t>
        </is>
      </c>
      <c r="AMB1" s="1" t="inlineStr">
        <is>
          <t>B. Energi, Pengurangan Emisi, dan Dampak Terhadap Lingkungan /group_pd5js60_a_kayu_bakar/&lt;span style="display:none"&gt;a_kayu_bakar-Rp/bulan&lt;/span&gt;</t>
        </is>
      </c>
      <c r="AMC1" s="1" t="inlineStr">
        <is>
          <t>B. Energi, Pengurangan Emisi, dan Dampak Terhadap Lingkungan /e. Arang/B3-e2. Berapa banyak arang untuk memasak yang Anda gunakan sehari-hari sebelum menggunakan biogas?</t>
        </is>
      </c>
      <c r="AMD1" s="1" t="inlineStr">
        <is>
          <t>B. Energi, Pengurangan Emisi, dan Dampak Terhadap Lingkungan /group_pd5js60_b_lpg/##### b. LPG</t>
        </is>
      </c>
      <c r="AME1" s="1" t="inlineStr">
        <is>
          <t>B. Energi, Pengurangan Emisi, dan Dampak Terhadap Lingkungan /e. Arang/B4-e1. Berapa banyak arang untuk memasak yang Anda gunakan sehari-hari setelah menggunakan biogas?</t>
        </is>
      </c>
      <c r="AMF1" s="1" t="inlineStr">
        <is>
          <t>B. Energi, Pengurangan Emisi, dan Dampak Terhadap Lingkungan /group_pd5js60_b_lpg/&lt;span style="display:none"&gt;b_lpg-kg/bulan&lt;/span&gt;</t>
        </is>
      </c>
      <c r="AMG1" s="1" t="inlineStr">
        <is>
          <t>B. Energi, Pengurangan Emisi, dan Dampak Terhadap Lingkungan /e. Arang/B4-e2. Berapa banyak arang untuk memasak yang Anda gunakan sehari-hari setelah menggunakan biogas?</t>
        </is>
      </c>
      <c r="AMH1" s="1" t="inlineStr">
        <is>
          <t>B. Energi, Pengurangan Emisi, dan Dampak Terhadap Lingkungan /group_pd5js60_b_lpg/&lt;span style="display:none"&gt;b_lpg-Rp/bulan&lt;/span&gt;</t>
        </is>
      </c>
      <c r="AMI1" s="1" t="inlineStr">
        <is>
          <t>B. Energi, Pengurangan Emisi, dan Dampak Terhadap Lingkungan /e. Arang/B5-e1. Berapa total pengurangan arang dari penggunaan biogas?</t>
        </is>
      </c>
      <c r="AMJ1" s="1" t="inlineStr">
        <is>
          <t>B. Energi, Pengurangan Emisi, dan Dampak Terhadap Lingkungan /group_pd5js60_c_limbah_pertanian/##### c. Limbah pertanian</t>
        </is>
      </c>
      <c r="AMK1" s="1" t="inlineStr">
        <is>
          <t>B. Energi, Pengurangan Emisi, dan Dampak Terhadap Lingkungan /e. Arang/B5-e2. Berapa total pengurangan arang dari penggunaan biogas?</t>
        </is>
      </c>
      <c r="AML1" s="1" t="inlineStr">
        <is>
          <t>B. Energi, Pengurangan Emisi, dan Dampak Terhadap Lingkungan /g. Lainnya/B3-g1. Berapa banyak bahan bakar untuk memasak yang Anda gunakan sehari-hari sebelum menggunakan biogas?</t>
        </is>
      </c>
      <c r="AMM1" s="1" t="inlineStr">
        <is>
          <t>B. Energi, Pengurangan Emisi, dan Dampak Terhadap Lingkungan /group_pd5js60_c_limbah_pertanian/&lt;span style="display:none"&gt;c_limbah_pertanian-kg/bulan&lt;/span&gt;</t>
        </is>
      </c>
      <c r="AMN1" s="1" t="inlineStr">
        <is>
          <t>B. Energi, Pengurangan Emisi, dan Dampak Terhadap Lingkungan /f. Minyak Tanah/B3-f1. Berapa banyak minyak tanah untuk memasak yang Anda gunakan sehari-hari sebelum menggunakan biogas?</t>
        </is>
      </c>
      <c r="AMO1" s="1" t="inlineStr">
        <is>
          <t>B. Energi, Pengurangan Emisi, dan Dampak Terhadap Lingkungan /g. Lainnya/B3-g2. Berapa banyak bahan bakar untuk memasak yang Anda gunakan sehari-hari sebelum menggunakan biogas?</t>
        </is>
      </c>
      <c r="AMP1" s="1" t="inlineStr">
        <is>
          <t>B. Energi, Pengurangan Emisi, dan Dampak Terhadap Lingkungan /group_pd5js60_c_limbah_pertanian/&lt;span style="display:none"&gt;c_limbah_pertanian-Rp/bulan&lt;/span&gt;</t>
        </is>
      </c>
      <c r="AMQ1" s="1" t="inlineStr">
        <is>
          <t>B. Energi, Pengurangan Emisi, dan Dampak Terhadap Lingkungan /f. Minyak Tanah/B3-f2. Berapa banyak minyak tanah untuk memasak yang Anda gunakan sehari-hari sebelum menggunakan biogas?</t>
        </is>
      </c>
      <c r="AMR1" s="1" t="inlineStr">
        <is>
          <t>B. Energi, Pengurangan Emisi, dan Dampak Terhadap Lingkungan /g. Lainnya/B4-g1. Berapa banyak bahan bakar untuk memasak yang Anda gunakan sehari-hari setelah menggunakan biogas?</t>
        </is>
      </c>
      <c r="AMS1" s="1" t="inlineStr">
        <is>
          <t>B. Energi, Pengurangan Emisi, dan Dampak Terhadap Lingkungan /group_pd5js60_d_kotoran_ternak/##### d. Kotoran ternak</t>
        </is>
      </c>
      <c r="AMT1" s="1" t="inlineStr">
        <is>
          <t>B. Energi, Pengurangan Emisi, dan Dampak Terhadap Lingkungan /f. Minyak Tanah/B4-f1. Berapa banyak minyak tanah untuk memasak yang Anda gunakan sehari-hari setelah menggunakan biogas?</t>
        </is>
      </c>
      <c r="AMU1" s="1" t="inlineStr">
        <is>
          <t>B. Energi, Pengurangan Emisi, dan Dampak Terhadap Lingkungan /g. Lainnya/B4-g2. Berapa banyak bahan bakar untuk memasak yang Anda gunakan sehari-hari setelah menggunakan biogas?</t>
        </is>
      </c>
      <c r="AMV1" s="1" t="inlineStr">
        <is>
          <t>B. Energi, Pengurangan Emisi, dan Dampak Terhadap Lingkungan /group_pd5js60_d_kotoran_ternak/&lt;span style="display:none"&gt;d_kotoran_ternak-kg/bulan&lt;/span&gt;</t>
        </is>
      </c>
      <c r="AMW1" s="1" t="inlineStr">
        <is>
          <t>B. Energi, Pengurangan Emisi, dan Dampak Terhadap Lingkungan /f. Minyak Tanah/B4-f2. Berapa banyak minyak tanah untuk memasak yang Anda gunakan sehari-hari setelah menggunakan biogas?</t>
        </is>
      </c>
      <c r="AMX1" s="1" t="inlineStr">
        <is>
          <t>B. Energi, Pengurangan Emisi, dan Dampak Terhadap Lingkungan /group_pd5js60_d_kotoran_ternak/&lt;span style="display:none"&gt;d_kotoran_ternak-Rp/bulan&lt;/span&gt;</t>
        </is>
      </c>
      <c r="AMY1" s="1" t="inlineStr">
        <is>
          <t>B. Energi, Pengurangan Emisi, dan Dampak Terhadap Lingkungan /f. Minyak Tanah/B5-f1. Berapa total pengurangan minyak tanak dari penggunaan biogas?</t>
        </is>
      </c>
      <c r="AMZ1" s="1" t="inlineStr">
        <is>
          <t>B. Energi, Pengurangan Emisi, dan Dampak Terhadap Lingkungan /group_pd5js60_e_arang/##### e. Arang</t>
        </is>
      </c>
      <c r="ANA1" s="1" t="inlineStr">
        <is>
          <t>B. Energi, Pengurangan Emisi, dan Dampak Terhadap Lingkungan /f. Minyak Tanah/B5-f2. Berapa total pengurangan minyak tanak dari penggunaan biogas?</t>
        </is>
      </c>
      <c r="ANB1" s="1" t="inlineStr">
        <is>
          <t>B. Energi, Pengurangan Emisi, dan Dampak Terhadap Lingkungan /B6. Berapa kilogram bahan bakar (kotoran ternak) yang Anda gunakan  untuk biogas per hari?</t>
        </is>
      </c>
      <c r="ANC1" s="1" t="inlineStr">
        <is>
          <t>B. Energi, Pengurangan Emisi, dan Dampak Terhadap Lingkungan /group_pd5js60_e_arang/&lt;span style="display:none"&gt;e_arang-kg/bulan&lt;/span&gt;</t>
        </is>
      </c>
      <c r="AND1" s="1" t="inlineStr">
        <is>
          <t>B. Energi, Pengurangan Emisi, dan Dampak Terhadap Lingkungan /g. Lainnya/B3-g1. Berapa banyak bahan bakar untuk memasak yang Anda gunakan sehari-hari SEBELUM menggunakan biogas?</t>
        </is>
      </c>
      <c r="ANE1" s="1" t="inlineStr">
        <is>
          <t>B. Energi, Pengurangan Emisi, dan Dampak Terhadap Lingkungan /B7. Berapa lama rata-rata kompor biogas Anda  menyala setiap hari?</t>
        </is>
      </c>
      <c r="ANF1" s="1" t="inlineStr">
        <is>
          <t>B. Energi, Pengurangan Emisi, dan Dampak Terhadap Lingkungan /group_pd5js60_e_arang/&lt;span style="display:none"&gt;e_arang-Rp/bulan&lt;/span&gt;</t>
        </is>
      </c>
      <c r="ANG1" s="1" t="inlineStr">
        <is>
          <t>B. Energi, Pengurangan Emisi, dan Dampak Terhadap Lingkungan /g. Lainnya/B3-g2. Berapa banyak bahan bakar untuk memasak yang Anda gunakan sehari-hari SEBELUM menggunakan biogas?</t>
        </is>
      </c>
      <c r="ANH1" s="1" t="inlineStr">
        <is>
          <t>B. Energi, Pengurangan Emisi, dan Dampak Terhadap Lingkungan /B8. Apakah penggunaan biogas membantu mengurangi penebangan kayu  untuk kebutuhan bahan bakar?</t>
        </is>
      </c>
      <c r="ANI1" s="1" t="inlineStr">
        <is>
          <t>B. Energi, Pengurangan Emisi, dan Dampak Terhadap Lingkungan /group_pd5js60_f_minyak_tanah/##### f. Minyak tanah</t>
        </is>
      </c>
      <c r="ANJ1" s="1" t="inlineStr">
        <is>
          <t>B. Energi, Pengurangan Emisi, dan Dampak Terhadap Lingkungan /g. Lainnya/B4-g1. Berapa banyak bahan bakar untuk memasak yang Anda gunakan sehari-hari SETELAH menggunakan biogas?</t>
        </is>
      </c>
      <c r="ANK1" s="1" t="inlineStr">
        <is>
          <t>B. Energi, Pengurangan Emisi, dan Dampak Terhadap Lingkungan /group_pd5js60_f_minyak_tanah/&lt;span style="display:none"&gt;f_minyak_tanah-kg/bulan&lt;/span&gt;</t>
        </is>
      </c>
      <c r="ANL1" s="1" t="inlineStr">
        <is>
          <t>B. Energi, Pengurangan Emisi, dan Dampak Terhadap Lingkungan /g. Lainnya/B4-g2. Berapa banyak bahan bakar untuk memasak yang Anda gunakan sehari-hari SETELAH menggunakan biogas?</t>
        </is>
      </c>
      <c r="ANM1" s="1" t="inlineStr">
        <is>
          <t>B. Energi, Pengurangan Emisi, dan Dampak Terhadap Lingkungan /group_pd5js60_f_minyak_tanah/&lt;span style="display:none"&gt;f_minyak_tanah-Rp/bulan&lt;/span&gt;</t>
        </is>
      </c>
      <c r="ANN1" s="1" t="inlineStr">
        <is>
          <t>B. Energi, Pengurangan Emisi, dan Dampak Terhadap Lingkungan /g. Lainnya/B5-g1. Berapa total pengurangan bahan bakar dari penggunaan biogas?</t>
        </is>
      </c>
      <c r="ANO1" s="1" t="inlineStr">
        <is>
          <t>B. Energi, Pengurangan Emisi, dan Dampak Terhadap Lingkungan /g. Lainnya/B5-g2. Berapa total pengurangan bahan bakar dari penggunaan biogas?</t>
        </is>
      </c>
      <c r="ANP1" s="1" t="inlineStr">
        <is>
          <t>C. Dampak Kesehatan dan Sanitasi /C5. Siapa yang pernah mengalami infeksi pernapasan sebelum menggunakan biogas?</t>
        </is>
      </c>
      <c r="ANQ1" s="1" t="inlineStr">
        <is>
          <t>C. Dampak Kesehatan dan Sanitasi /C5. Siapa yang pernah mengalami infeksi pernapasan sebelum menggunakan biogas? /Laki-laki dewasa</t>
        </is>
      </c>
      <c r="ANR1" s="1" t="inlineStr">
        <is>
          <t>C. Dampak Kesehatan dan Sanitasi /C5. Siapa yang pernah mengalami infeksi pernapasan sebelum menggunakan biogas? /Perempuan dewasa</t>
        </is>
      </c>
      <c r="ANS1" s="1" t="inlineStr">
        <is>
          <t>C. Dampak Kesehatan dan Sanitasi /C5. Siapa yang pernah mengalami infeksi pernapasan sebelum menggunakan biogas? /Anak-anak (0-18 tahun)</t>
        </is>
      </c>
      <c r="ANT1" s="1" t="inlineStr">
        <is>
          <t>C. Dampak Kesehatan dan Sanitasi /C6. Siapa yang pernah mengalami infeksi pernapasan setelah menggunakan biogas?</t>
        </is>
      </c>
      <c r="ANU1" s="1" t="inlineStr">
        <is>
          <t>C. Dampak Kesehatan dan Sanitasi /C6. Siapa yang pernah mengalami infeksi pernapasan setelah menggunakan biogas? /Laki-laki dewasa</t>
        </is>
      </c>
      <c r="ANV1" s="1" t="inlineStr">
        <is>
          <t>C. Dampak Kesehatan dan Sanitasi /C6. Siapa yang pernah mengalami infeksi pernapasan setelah menggunakan biogas? /Perempuan dewasa</t>
        </is>
      </c>
      <c r="ANW1" s="1" t="inlineStr">
        <is>
          <t>C. Dampak Kesehatan dan Sanitasi /C6. Siapa yang pernah mengalami infeksi pernapasan setelah menggunakan biogas? /Anak-anak (0-18 tahun)</t>
        </is>
      </c>
      <c r="ANX1" s="1" t="inlineStr">
        <is>
          <t>C. Dampak Kesehatan dan Sanitasi /C8. Siapa yang pernah mengalami masalah iritasi mata sebelum menggunakan biogas?</t>
        </is>
      </c>
      <c r="ANY1" s="1" t="inlineStr">
        <is>
          <t>C. Dampak Kesehatan dan Sanitasi /C8. Siapa yang pernah mengalami masalah iritasi mata sebelum menggunakan biogas? /Laki-laki dewasa</t>
        </is>
      </c>
      <c r="ANZ1" s="1" t="inlineStr">
        <is>
          <t>C. Dampak Kesehatan dan Sanitasi /C8. Siapa yang pernah mengalami masalah iritasi mata sebelum menggunakan biogas? /Perempuan dewasa</t>
        </is>
      </c>
      <c r="AOA1" s="1" t="inlineStr">
        <is>
          <t>C. Dampak Kesehatan dan Sanitasi /C8. Siapa yang pernah mengalami masalah iritasi mata sebelum menggunakan biogas? /Anak-anak (0-18 tahun)</t>
        </is>
      </c>
      <c r="AOB1" s="1" t="inlineStr">
        <is>
          <t>C. Dampak Kesehatan dan Sanitasi /C9. Siapa yang pernah mengalami masalah iritasi mata setelah menggunakan biogas?</t>
        </is>
      </c>
      <c r="AOC1" s="1" t="inlineStr">
        <is>
          <t>C. Dampak Kesehatan dan Sanitasi /C9. Siapa yang pernah mengalami masalah iritasi mata setelah menggunakan biogas? /Laki-laki dewasa</t>
        </is>
      </c>
      <c r="AOD1" s="1" t="inlineStr">
        <is>
          <t>C. Dampak Kesehatan dan Sanitasi /C9. Siapa yang pernah mengalami masalah iritasi mata setelah menggunakan biogas? /Perempuan dewasa</t>
        </is>
      </c>
      <c r="AOE1" s="1" t="inlineStr">
        <is>
          <t>C. Dampak Kesehatan dan Sanitasi /C9. Siapa yang pernah mengalami masalah iritasi mata setelah menggunakan biogas? /Anak-anak (0-18 tahun)</t>
        </is>
      </c>
      <c r="AOF1" s="1" t="inlineStr">
        <is>
          <t>C. Dampak Kesehatan dan Sanitasi /C11. Siapa yang pernah mengalami penyakit saluran pencernaan sebelum menggunakan biogas?</t>
        </is>
      </c>
      <c r="AOG1" s="1" t="inlineStr">
        <is>
          <t>C. Dampak Kesehatan dan Sanitasi /C11. Siapa yang pernah mengalami penyakit saluran pencernaan sebelum menggunakan biogas? /Laki-laki dewasa</t>
        </is>
      </c>
      <c r="AOH1" s="1" t="inlineStr">
        <is>
          <t>C. Dampak Kesehatan dan Sanitasi /C11. Siapa yang pernah mengalami penyakit saluran pencernaan sebelum menggunakan biogas? /Perempuan dewasa</t>
        </is>
      </c>
      <c r="AOI1" s="1" t="inlineStr">
        <is>
          <t>C. Dampak Kesehatan dan Sanitasi /C11. Siapa yang pernah mengalami penyakit saluran pencernaan sebelum menggunakan biogas? /Anak-anak (0-18 tahun)</t>
        </is>
      </c>
      <c r="AOJ1" s="1" t="inlineStr">
        <is>
          <t>C. Dampak Kesehatan dan Sanitasi /C12. Siapa yang pernah mengalami penyakit saluran pencernaan setelah menggunakan biogas?</t>
        </is>
      </c>
      <c r="AOK1" s="1" t="inlineStr">
        <is>
          <t>C. Dampak Kesehatan dan Sanitasi /C12. Siapa yang pernah mengalami penyakit saluran pencernaan setelah menggunakan biogas? /Laki-laki dewasa</t>
        </is>
      </c>
      <c r="AOL1" s="1" t="inlineStr">
        <is>
          <t>C. Dampak Kesehatan dan Sanitasi /C12. Siapa yang pernah mengalami penyakit saluran pencernaan setelah menggunakan biogas? /Perempuan dewasa</t>
        </is>
      </c>
      <c r="AOM1" s="1" t="inlineStr">
        <is>
          <t>C. Dampak Kesehatan dan Sanitasi /C12. Siapa yang pernah mengalami penyakit saluran pencernaan setelah menggunakan biogas? /Anak-anak (0-18 tahun)</t>
        </is>
      </c>
      <c r="AON1" s="1" t="inlineStr">
        <is>
          <t>D. Dampak Sosial-Ekonomi /D4. Untuk apa tambahan uang hasil penghematan atau tambahan  pendapatan dari penggunaan biogas tersebut Anda gunakan?.1</t>
        </is>
      </c>
      <c r="AOO1" s="1" t="inlineStr">
        <is>
          <t>D. Dampak Sosial-Ekonomi /D4. Untuk apa tambahan uang hasil penghematan atau tambahan  pendapatan dari penggunaan biogas tersebut Anda gunakan?/Tabungan.1</t>
        </is>
      </c>
      <c r="AOP1" s="1" t="inlineStr">
        <is>
          <t>D. Dampak Sosial-Ekonomi /D4. Untuk apa tambahan uang hasil penghematan atau tambahan  pendapatan dari penggunaan biogas tersebut Anda gunakan?/Kesehatan.1</t>
        </is>
      </c>
      <c r="AOQ1" s="1" t="inlineStr">
        <is>
          <t>D. Dampak Sosial-Ekonomi /D4. Untuk apa tambahan uang hasil penghematan atau tambahan  pendapatan dari penggunaan biogas tersebut Anda gunakan?/Modal Usaha.1</t>
        </is>
      </c>
      <c r="AOR1" s="1" t="inlineStr">
        <is>
          <t>D. Dampak Sosial-Ekonomi /D4. Untuk apa tambahan uang hasil penghematan atau tambahan  pendapatan dari penggunaan biogas tersebut Anda gunakan?/Investasi lainnya.1</t>
        </is>
      </c>
      <c r="AOS1" s="1" t="inlineStr">
        <is>
          <t>D. Dampak Sosial-Ekonomi /D4. Untuk apa tambahan uang hasil penghematan atau tambahan  pendapatan dari penggunaan biogas tersebut Anda gunakan?/Kebutuhan rumah tangga.1</t>
        </is>
      </c>
      <c r="AOT1" s="1" t="inlineStr">
        <is>
          <t>D. Dampak Sosial-Ekonomi /D4. Untuk apa tambahan uang hasil penghematan atau tambahan  pendapatan dari penggunaan biogas tersebut Anda gunakan?/Pendidikan anggota keluarga.1</t>
        </is>
      </c>
      <c r="AOU1" s="1" t="inlineStr">
        <is>
          <t>D. Dampak Sosial-Ekonomi /D4. Untuk apa tambahan uang hasil penghematan atau tambahan  pendapatan dari penggunaan biogas tersebut Anda gunakan?/Lainnya.1</t>
        </is>
      </c>
      <c r="AOV1" s="1" t="inlineStr">
        <is>
          <t>C. Dampak Kesehatan dan Sanitasi /C14. Siapa yang pernah mengalami penyakit akibat gigitan nyamuk sebelum menggunakan biogas?</t>
        </is>
      </c>
      <c r="AOW1" s="1" t="inlineStr">
        <is>
          <t>C. Dampak Kesehatan dan Sanitasi /C14. Siapa yang pernah mengalami penyakit akibat gigitan nyamuk sebelum menggunakan biogas? /Laki-laki dewasa</t>
        </is>
      </c>
      <c r="AOX1" s="1" t="inlineStr">
        <is>
          <t>C. Dampak Kesehatan dan Sanitasi /C14. Siapa yang pernah mengalami penyakit akibat gigitan nyamuk sebelum menggunakan biogas? /Perempuan dewasa</t>
        </is>
      </c>
      <c r="AOY1" s="1" t="inlineStr">
        <is>
          <t>C. Dampak Kesehatan dan Sanitasi /C14. Siapa yang pernah mengalami penyakit akibat gigitan nyamuk sebelum menggunakan biogas? /Anak-anak (0-18 tahun)</t>
        </is>
      </c>
      <c r="AOZ1" s="1" t="inlineStr">
        <is>
          <t>C. Dampak Kesehatan dan Sanitasi /C15. Siapa yang pernah mengalami penyakit akibat gigitan nyamuk setelah menggunakan biogas?</t>
        </is>
      </c>
      <c r="APA1" s="1" t="inlineStr">
        <is>
          <t>C. Dampak Kesehatan dan Sanitasi /C15. Siapa yang pernah mengalami penyakit akibat gigitan nyamuk setelah menggunakan biogas? /Laki-laki dewasa</t>
        </is>
      </c>
      <c r="APB1" s="1" t="inlineStr">
        <is>
          <t>C. Dampak Kesehatan dan Sanitasi /C15. Siapa yang pernah mengalami penyakit akibat gigitan nyamuk setelah menggunakan biogas? /Perempuan dewasa</t>
        </is>
      </c>
      <c r="APC1" s="1" t="inlineStr">
        <is>
          <t>C. Dampak Kesehatan dan Sanitasi /C15. Siapa yang pernah mengalami penyakit akibat gigitan nyamuk setelah menggunakan biogas? /Anak-anak (0-18 tahun)</t>
        </is>
      </c>
      <c r="APD1" s="1" t="inlineStr">
        <is>
          <t>C. Dampak Kesehatan dan Sanitasi /C17. Siapa yang pernah mengalami kecelakaan akibat api sebelum menggunakan  biogas?</t>
        </is>
      </c>
      <c r="APE1" s="1" t="inlineStr">
        <is>
          <t>C. Dampak Kesehatan dan Sanitasi /C17. Siapa yang pernah mengalami kecelakaan akibat api sebelum menggunakan  biogas?/Laki-laki dewasa</t>
        </is>
      </c>
      <c r="APF1" s="1" t="inlineStr">
        <is>
          <t>C. Dampak Kesehatan dan Sanitasi /C17. Siapa yang pernah mengalami kecelakaan akibat api sebelum menggunakan  biogas?/Perempuan dewasa</t>
        </is>
      </c>
      <c r="APG1" s="1" t="inlineStr">
        <is>
          <t>C. Dampak Kesehatan dan Sanitasi /C17. Siapa yang pernah mengalami kecelakaan akibat api sebelum menggunakan  biogas?/Anak-anak (0-18 tahun)</t>
        </is>
      </c>
      <c r="APH1" s="1" t="inlineStr">
        <is>
          <t>C. Dampak Kesehatan dan Sanitasi /C22. Bagaimana Anda menilai kondisi kesehatan umum anggota keluarga Anda setelah menggunakan biogas?</t>
        </is>
      </c>
      <c r="API1" s="1" t="inlineStr">
        <is>
          <t>C. Dampak Kesehatan dan Sanitasi /C23. Sebelum menggunakan biogas, dalam satu tahun berapa kali anggota keluarga Anda memeriksakan diri ke doket/rumah sakit?</t>
        </is>
      </c>
      <c r="APJ1" s="1" t="inlineStr">
        <is>
          <t>C. Dampak Kesehatan dan Sanitasi /C24. Setelah menggunakan biogas, dalam satu tahun berapa kali anggota keluarga Anda memeriksakan diri ke doket/rumah sakit?</t>
        </is>
      </c>
      <c r="APK1" s="1" t="inlineStr">
        <is>
          <t>D. Dampak Sosial-Ekonomi /D9-a. Sebelum menggunakan biogas /Lainnya (anak-anak, pekerja, dsb)</t>
        </is>
      </c>
      <c r="APL1" s="1" t="inlineStr">
        <is>
          <t>D. Dampak Sosial-Ekonomi /D9-b. Setelah menggunakan biogas/Lainnya (anak-anak, pekerja, dsb)</t>
        </is>
      </c>
      <c r="APM1" s="1" t="inlineStr">
        <is>
          <t>D. Dampak Sosial-Ekonomi /D11-a. Jika ya, apa jenis pekerjaan yang dilakukan?</t>
        </is>
      </c>
      <c r="APN1" s="1" t="inlineStr">
        <is>
          <t>D. Dampak Sosial-Ekonomi /D11-b. Jika tidak bekerja, mengapa?</t>
        </is>
      </c>
      <c r="APO1" s="1" t="inlineStr">
        <is>
          <t>D. Dampak Sosial-Ekonomi /D12-a. Jika ya, apa jenis kegiatan sosial yang Anda ikuti?</t>
        </is>
      </c>
      <c r="APP1" s="1" t="inlineStr">
        <is>
          <t>C. Dampak Kesehatan dan Sanitasi /C23. SEBELUM menggunakan biogas, dalam satu tahun berapa kali anggota keluarga Anda memeriksakan diri ke doket/rumah sakit?</t>
        </is>
      </c>
      <c r="APQ1" s="1" t="inlineStr">
        <is>
          <t>D. Dampak Sosial-Ekonomi /D20. Jika terdapat dana hibah untuk sumber pembiayaan, siapa pemberi  dana tersebut?</t>
        </is>
      </c>
      <c r="APR1" s="1" t="inlineStr">
        <is>
          <t>D. Dampak Sosial-Ekonomi /D21. Jika terdapat kredit atau pinjaman untuk sumber pembiayaan, siapa  pemberi pinjaman tersebut?</t>
        </is>
      </c>
      <c r="APS1" s="1" t="inlineStr">
        <is>
          <t>D. Dampak Sosial-Ekonomi /D23. Jika pinjaman atau kredit, siapa yang menghubungi pemberi  pinjaman?</t>
        </is>
      </c>
      <c r="APT1" s="1" t="inlineStr">
        <is>
          <t>D. Dampak Sosial-Ekonomi /group_dx4op41_header/**Berapa lama waktu untuk  mengumpulkan kayu  bakar?**</t>
        </is>
      </c>
      <c r="APU1" s="1" t="inlineStr">
        <is>
          <t>D. Dampak Sosial-Ekonomi /D24. Jika ada kontribusi pembiayaan sendiri, siapa yang memutuskan  untuk membiayai secara cash pemasangan biogas tersebut?.1</t>
        </is>
      </c>
      <c r="APV1" s="1" t="inlineStr">
        <is>
          <t>D. Dampak Sosial-Ekonomi /group_dx4op41_header/**D9-a. Sebelum  menggunakan  biogas (menit)**</t>
        </is>
      </c>
      <c r="APW1" s="1" t="inlineStr">
        <is>
          <t>D. Dampak Sosial-Ekonomi /group_dx4op41_header/**D9-b. Setelah  menggunakan biogas (menit)**</t>
        </is>
      </c>
      <c r="APX1" s="1" t="inlineStr">
        <is>
          <t>D. Dampak Sosial-Ekonomi /D26. Setelah penggunaan biogas, berapa lama waktu yang dialokasikan  untuk memasak? (menit/hari)/Perempuan dewasa.1</t>
        </is>
      </c>
      <c r="APY1" s="1" t="inlineStr">
        <is>
          <t>D. Dampak Sosial-Ekonomi /group_dx4op41_laki_laki_dewasa/##### Laki-laki dewasa</t>
        </is>
      </c>
      <c r="APZ1" s="1" t="inlineStr">
        <is>
          <t>D. Dampak Sosial-Ekonomi /D11-a. Jika menggunakan waktu yang dihemat untuk bekerja, apa jenis pekerjaan yang dilakukan?</t>
        </is>
      </c>
      <c r="AQA1" s="1" t="inlineStr">
        <is>
          <t>D. Dampak Sosial-Ekonomi /D26. Setelah penggunaan biogas, berapa lama waktu yang dialokasikan  untuk memasak? (menit/hari)/Laki-laki dewasa.1</t>
        </is>
      </c>
      <c r="AQB1" s="1" t="inlineStr">
        <is>
          <t>D. Dampak Sosial-Ekonomi /group_dx4op41_laki_laki_dewasa/&lt;span style="display:none"&gt;laki_laki_dewasa-D9-a. Sebelum  menggunakan  biogas (menit)&lt;/span&gt;</t>
        </is>
      </c>
      <c r="AQC1" s="1" t="inlineStr">
        <is>
          <t>D. Dampak Sosial-Ekonomi /D11-b. Jika tidak menggunakan waktu yang dihemat untuk bekerja, mengapa?</t>
        </is>
      </c>
      <c r="AQD1" s="1" t="inlineStr">
        <is>
          <t>D. Dampak Sosial-Ekonomi /group_dx4op41_laki_laki_dewasa/&lt;span style="display:none"&gt;laki_laki_dewasa-D9-b. Setelah  menggunakan biogas (menit)&lt;/span&gt;</t>
        </is>
      </c>
      <c r="AQE1" s="1" t="inlineStr">
        <is>
          <t>D. Dampak Sosial-Ekonomi /D12-a. Jika menggunakan waktu yang dihemat untuk aktivitas sosial, apa jenis kegiatan sosial yang Anda ikuti?</t>
        </is>
      </c>
      <c r="AQF1" s="1" t="inlineStr">
        <is>
          <t>D. Dampak Sosial-Ekonomi /D27. Setelah penggunaan biogas, berapa lama waktu yang dialokasikan  untuk mengoperasikan dan merawat biogas? (menit/hari)/Perempuan dewasa</t>
        </is>
      </c>
      <c r="AQG1" s="1" t="inlineStr">
        <is>
          <t>D. Dampak Sosial-Ekonomi /group_dx4op41_perempuan_dewasa/##### Perempuan dewasa</t>
        </is>
      </c>
      <c r="AQH1" s="1" t="inlineStr">
        <is>
          <t>D. Dampak Sosial-Ekonomi /D12-b. Jika tidak menggunakan waktu yang dihemat untuk aktivitas sosial melakukan aktivitas sosial, mengapa?</t>
        </is>
      </c>
      <c r="AQI1" s="1" t="inlineStr">
        <is>
          <t>D. Dampak Sosial-Ekonomi /D27. Setelah penggunaan biogas, berapa lama waktu yang dialokasikan  untuk mengoperasikan dan merawat biogas? (menit/hari)/Laki-laki dewasa</t>
        </is>
      </c>
      <c r="AQJ1" s="1" t="inlineStr">
        <is>
          <t>D. Dampak Sosial-Ekonomi /group_dx4op41_perempuan_dewasa/&lt;span style="display:none"&gt;perempuan_dewasa-D9-a. Sebelum  menggunakan  biogas (menit)&lt;/span&gt;</t>
        </is>
      </c>
      <c r="AQK1" s="1" t="inlineStr">
        <is>
          <t>D. Dampak Sosial-Ekonomi /group_dx4op41_perempuan_dewasa/&lt;span style="display:none"&gt;perempuan_dewasa-D9-b. Setelah  menggunakan biogas (menit)&lt;/span&gt;</t>
        </is>
      </c>
      <c r="AQL1" s="1" t="inlineStr">
        <is>
          <t>D. Dampak Sosial-Ekonomi /group_dx4op41_lainnya_anak_anak_pekerja_dsb/##### Lainnya (anak-anak,  pekerja, dsb)</t>
        </is>
      </c>
      <c r="AQM1" s="1" t="inlineStr">
        <is>
          <t>D. Dampak Sosial-Ekonomi /group_dx4op41_lainnya_anak_anak_pekerja_dsb/&lt;span style="display:none"&gt;lainnya_anak_anak_pekerja_dsb-D9-a. Sebelum  menggunakan  biogas (menit)&lt;/span&gt;</t>
        </is>
      </c>
      <c r="AQN1" s="1" t="inlineStr">
        <is>
          <t>D. Dampak Sosial-Ekonomi /group_dx4op41_lainnya_anak_anak_pekerja_dsb/&lt;span style="display:none"&gt;lainnya_anak_anak_pekerja_dsb-D9-b. Setelah  menggunakan biogas (menit)&lt;/span&gt;</t>
        </is>
      </c>
      <c r="AQO1" s="1" t="inlineStr">
        <is>
          <t>D. Dampak Sosial-Ekonomi /D14. Apa bentuk bioslurry yang Anda jual?.1</t>
        </is>
      </c>
      <c r="AQP1" s="1" t="inlineStr">
        <is>
          <t>D. Dampak Sosial-Ekonomi /D14. Apa bentuk bioslurry yang Anda jual?/Cair.1</t>
        </is>
      </c>
      <c r="AQQ1" s="1" t="inlineStr">
        <is>
          <t>D. Dampak Sosial-Ekonomi /D14. Apa bentuk bioslurry yang Anda jual?/Padat.1</t>
        </is>
      </c>
      <c r="AQR1" s="1" t="inlineStr">
        <is>
          <t>D. Dampak Sosial-Ekonomi /D11-b. Jika tidak, mengapa?</t>
        </is>
      </c>
      <c r="AQS1" s="1" t="inlineStr">
        <is>
          <t>D. Dampak Sosial-Ekonomi /D12-b. Jika tidak, mengapa?</t>
        </is>
      </c>
      <c r="AQT1" s="1" t="inlineStr">
        <is>
          <t>D. Dampak Sosial-Ekonomi /D15. Berapa bioslurry  yang terjual per  bulan?/tuliskan jumlah dalam satuan lain</t>
        </is>
      </c>
      <c r="AQU1" s="1" t="inlineStr">
        <is>
          <t>D. Dampak Sosial-Ekonomi /D15. Berapa bioslurry  yang terjual per  bulan?/kilogram (padat)</t>
        </is>
      </c>
      <c r="AQV1" s="1" t="inlineStr">
        <is>
          <t>E. Dampak Terhadap Agrikultur /E2. Berapa banyak hewan ternak yang dimiliki sekarang?/c. Sapi untuk kegunaan lainnya (misal kerbau).1</t>
        </is>
      </c>
      <c r="AQW1" s="1" t="inlineStr">
        <is>
          <t>E. Dampak Terhadap Agrikultur /E2. Berapa banyak hewan ternak yang dimiliki sekarang?/E2h-a. Hewan ternak apa yang Anda miliki sekarang?</t>
        </is>
      </c>
      <c r="AQX1" s="1" t="inlineStr">
        <is>
          <t>E. Dampak Terhadap Agrikultur /E3-a. Jika menjawab Lainnya, hewan ternak apa yang Anda miliki sebelum menggunakan biogas?</t>
        </is>
      </c>
      <c r="AQY1" s="1" t="inlineStr">
        <is>
          <t>E. Dampak Terhadap Agrikultur /E3. Hewan ternak apa saja yang Anda miliki sebelum menggunakan  biogas?.1</t>
        </is>
      </c>
      <c r="AQZ1" s="1" t="inlineStr">
        <is>
          <t>E. Dampak Terhadap Agrikultur /E3. Hewan ternak apa saja yang Anda miliki sebelum menggunakan  biogas?/Sapi pedaging.1</t>
        </is>
      </c>
      <c r="ARA1" s="1" t="inlineStr">
        <is>
          <t>E. Dampak Terhadap Agrikultur /E3. Hewan ternak apa saja yang Anda miliki sebelum menggunakan  biogas?/Sapi perah.1</t>
        </is>
      </c>
      <c r="ARB1" s="1" t="inlineStr">
        <is>
          <t>E. Dampak Terhadap Agrikultur /E3. Hewan ternak apa saja yang Anda miliki sebelum menggunakan  biogas?/Sapi untuk penggunaan lain.1</t>
        </is>
      </c>
      <c r="ARC1" s="1" t="inlineStr">
        <is>
          <t>E. Dampak Terhadap Agrikultur /E3. Hewan ternak apa saja yang Anda miliki sebelum menggunakan  biogas?/Babi ternak.1</t>
        </is>
      </c>
      <c r="ARD1" s="1" t="inlineStr">
        <is>
          <t>E. Dampak Terhadap Agrikultur /E3. Hewan ternak apa saja yang Anda miliki sebelum menggunakan  biogas?/Kuda.1</t>
        </is>
      </c>
      <c r="ARE1" s="1" t="inlineStr">
        <is>
          <t>E. Dampak Terhadap Agrikultur /E3. Hewan ternak apa saja yang Anda miliki sebelum menggunakan  biogas?/Kambing.1</t>
        </is>
      </c>
      <c r="ARF1" s="1" t="inlineStr">
        <is>
          <t>E. Dampak Terhadap Agrikultur /E3. Hewan ternak apa saja yang Anda miliki sebelum menggunakan  biogas?/Ayam.1</t>
        </is>
      </c>
      <c r="ARG1" s="1" t="inlineStr">
        <is>
          <t>E. Dampak Terhadap Agrikultur /E3. Hewan ternak apa saja yang Anda miliki sebelum menggunakan  biogas?/Unggas lainnya.1</t>
        </is>
      </c>
      <c r="ARH1" s="1" t="inlineStr">
        <is>
          <t>D. Dampak Sosial-Ekonomi /D27. Setelah penggunaan biogas, berapa lama waktu yang dialokasikan  untuk mengoperasikan dan merawat biogas? (menit/hari)/Anak-anak dewasa</t>
        </is>
      </c>
      <c r="ARI1" s="1" t="inlineStr">
        <is>
          <t>E. Dampak Terhadap Agrikultur /group_ak5mu20_header/**E5. Bagaimana perubahan jumlah ternak sebelum menggunakan biogas? (Pertanyaan disesuaikan dengan jawaban E3)**</t>
        </is>
      </c>
      <c r="ARJ1" s="1" t="inlineStr">
        <is>
          <t>E. Dampak Terhadap Agrikultur /group_ak5mu20_header/**Memiliki**</t>
        </is>
      </c>
      <c r="ARK1" s="1" t="inlineStr">
        <is>
          <t>E. Dampak Terhadap Agrikultur /group_ak5mu20_header/**Menjual**</t>
        </is>
      </c>
      <c r="ARL1" s="1" t="inlineStr">
        <is>
          <t>E. Dampak Terhadap Agrikultur /group_ak5mu20_header/**Membeli**</t>
        </is>
      </c>
      <c r="ARM1" s="1" t="inlineStr">
        <is>
          <t>E. Dampak Terhadap Agrikultur /group_ak5mu20_header/**Mati**</t>
        </is>
      </c>
      <c r="ARN1" s="1" t="inlineStr">
        <is>
          <t>E. Dampak Terhadap Agrikultur /group_ak5mu20_header/**Column**</t>
        </is>
      </c>
      <c r="ARO1" s="1" t="inlineStr">
        <is>
          <t>E. Dampak Terhadap Agrikultur /group_ak5mu20_a_sapi_pedaging/##### a. Sapi pedaging (ekor)</t>
        </is>
      </c>
      <c r="ARP1" s="1" t="inlineStr">
        <is>
          <t>E. Dampak Terhadap Agrikultur /group_ak5mu20_a_sapi_pedaging/&lt;span style="display:none"&gt;a_sapi_pedaging-Memiliki&lt;/span&gt;</t>
        </is>
      </c>
      <c r="ARQ1" s="1" t="inlineStr">
        <is>
          <t>E. Dampak Terhadap Agrikultur /group_ak5mu20_a_sapi_pedaging/&lt;span style="display:none"&gt;a_sapi_pedaging-Menjual&lt;/span&gt;</t>
        </is>
      </c>
      <c r="ARR1" s="1" t="inlineStr">
        <is>
          <t>E. Dampak Terhadap Agrikultur /group_ak5mu20_a_sapi_pedaging/&lt;span style="display:none"&gt;a_sapi_pedaging-Membeli&lt;/span&gt;</t>
        </is>
      </c>
      <c r="ARS1" s="1" t="inlineStr">
        <is>
          <t>E. Dampak Terhadap Agrikultur /group_ak5mu20_a_sapi_pedaging/&lt;span style="display:none"&gt;a_sapi_pedaging-Mati&lt;/span&gt;</t>
        </is>
      </c>
      <c r="ART1" s="1" t="inlineStr">
        <is>
          <t>E. Dampak Terhadap Agrikultur /group_ak5mu20_a_sapi_pedaging/&lt;span style="display:none"&gt;a_sapi_pedaging-Column&lt;/span&gt;</t>
        </is>
      </c>
      <c r="ARU1" s="1" t="inlineStr">
        <is>
          <t>E. Dampak Terhadap Agrikultur /group_ak5mu20_b. Sapi perah/##### b. Sapi perah (ekor)</t>
        </is>
      </c>
      <c r="ARV1" s="1" t="inlineStr">
        <is>
          <t>E. Dampak Terhadap Agrikultur /group_ak5mu20_b. Sapi perah/&lt;span style="display:none"&gt;b. Sapi perah-Memiliki&lt;/span&gt;</t>
        </is>
      </c>
      <c r="ARW1" s="1" t="inlineStr">
        <is>
          <t>E. Dampak Terhadap Agrikultur /group_ak5mu20_b. Sapi perah/&lt;span style="display:none"&gt;b. Sapi perah-Menjual&lt;/span&gt;</t>
        </is>
      </c>
      <c r="ARX1" s="1" t="inlineStr">
        <is>
          <t>E. Dampak Terhadap Agrikultur /group_ak5mu20_b. Sapi perah/&lt;span style="display:none"&gt;b. Sapi perah-Membeli&lt;/span&gt;</t>
        </is>
      </c>
      <c r="ARY1" s="1" t="inlineStr">
        <is>
          <t>E. Dampak Terhadap Agrikultur /group_ak5mu20_b. Sapi perah/&lt;span style="display:none"&gt;b. Sapi perah-Mati&lt;/span&gt;</t>
        </is>
      </c>
      <c r="ARZ1" s="1" t="inlineStr">
        <is>
          <t>E. Dampak Terhadap Agrikultur /group_ak5mu20_b. Sapi perah/&lt;span style="display:none"&gt;b. Sapi perah-Column&lt;/span&gt;</t>
        </is>
      </c>
      <c r="ASA1" s="1" t="inlineStr">
        <is>
          <t>E. Dampak Terhadap Agrikultur /group_ak5mu20_c_sapi_untuk_kegunaan_lainnya/##### c. Sapi untuk kegunaan lainnya (ekor)</t>
        </is>
      </c>
      <c r="ASB1" s="1" t="inlineStr">
        <is>
          <t>E. Dampak Terhadap Agrikultur /group_ak5mu20_c_sapi_untuk_kegunaan_lainnya/&lt;span style="display:none"&gt;c_sapi_untuk_kegunaan_lainnya-Memiliki&lt;/span&gt;</t>
        </is>
      </c>
      <c r="ASC1" s="1" t="inlineStr">
        <is>
          <t>E. Dampak Terhadap Agrikultur /group_ak5mu20_c_sapi_untuk_kegunaan_lainnya/&lt;span style="display:none"&gt;c_sapi_untuk_kegunaan_lainnya-Menjual&lt;/span&gt;</t>
        </is>
      </c>
      <c r="ASD1" s="1" t="inlineStr">
        <is>
          <t>E. Dampak Terhadap Agrikultur /group_ak5mu20_c_sapi_untuk_kegunaan_lainnya/&lt;span style="display:none"&gt;c_sapi_untuk_kegunaan_lainnya-Membeli&lt;/span&gt;</t>
        </is>
      </c>
      <c r="ASE1" s="1" t="inlineStr">
        <is>
          <t>E. Dampak Terhadap Agrikultur /group_ak5mu20_c_sapi_untuk_kegunaan_lainnya/&lt;span style="display:none"&gt;c_sapi_untuk_kegunaan_lainnya-Mati&lt;/span&gt;</t>
        </is>
      </c>
      <c r="ASF1" s="1" t="inlineStr">
        <is>
          <t>E. Dampak Terhadap Agrikultur /group_ak5mu20_c_sapi_untuk_kegunaan_lainnya/&lt;span style="display:none"&gt;c_sapi_untuk_kegunaan_lainnya-Column&lt;/span&gt;</t>
        </is>
      </c>
      <c r="ASG1" s="1" t="inlineStr">
        <is>
          <t>E. Dampak Terhadap Agrikultur /group_ak5mu20_d_babi_ternak/##### d. Babi ternak (ekor)</t>
        </is>
      </c>
      <c r="ASH1" s="1" t="inlineStr">
        <is>
          <t>E. Dampak Terhadap Agrikultur /group_ak5mu20_d_babi_ternak/&lt;span style="display:none"&gt;d_babi_ternak-Memiliki&lt;/span&gt;</t>
        </is>
      </c>
      <c r="ASI1" s="1" t="inlineStr">
        <is>
          <t>E. Dampak Terhadap Agrikultur /group_ak5mu20_d_babi_ternak/&lt;span style="display:none"&gt;d_babi_ternak-Menjual&lt;/span&gt;</t>
        </is>
      </c>
      <c r="ASJ1" s="1" t="inlineStr">
        <is>
          <t>E. Dampak Terhadap Agrikultur /group_ak5mu20_d_babi_ternak/&lt;span style="display:none"&gt;d_babi_ternak-Membeli&lt;/span&gt;</t>
        </is>
      </c>
      <c r="ASK1" s="1" t="inlineStr">
        <is>
          <t>E. Dampak Terhadap Agrikultur /group_ak5mu20_d_babi_ternak/&lt;span style="display:none"&gt;d_babi_ternak-Mati&lt;/span&gt;</t>
        </is>
      </c>
      <c r="ASL1" s="1" t="inlineStr">
        <is>
          <t>E. Dampak Terhadap Agrikultur /group_ak5mu20_d_babi_ternak/&lt;span style="display:none"&gt;d_babi_ternak-Column&lt;/span&gt;</t>
        </is>
      </c>
      <c r="ASM1" s="1" t="inlineStr">
        <is>
          <t>E. Dampak Terhadap Agrikultur /group_ak5mu20_e_kuda/##### e. Kuda (ekor)</t>
        </is>
      </c>
      <c r="ASN1" s="1" t="inlineStr">
        <is>
          <t>E. Dampak Terhadap Agrikultur /group_ak5mu20_e_kuda/&lt;span style="display:none"&gt;e_kuda-Memiliki&lt;/span&gt;</t>
        </is>
      </c>
      <c r="ASO1" s="1" t="inlineStr">
        <is>
          <t>E. Dampak Terhadap Agrikultur /group_ak5mu20_e_kuda/&lt;span style="display:none"&gt;e_kuda-Menjual&lt;/span&gt;</t>
        </is>
      </c>
      <c r="ASP1" s="1" t="inlineStr">
        <is>
          <t>E. Dampak Terhadap Agrikultur /group_ak5mu20_e_kuda/&lt;span style="display:none"&gt;e_kuda-Membeli&lt;/span&gt;</t>
        </is>
      </c>
      <c r="ASQ1" s="1" t="inlineStr">
        <is>
          <t>E. Dampak Terhadap Agrikultur /group_ak5mu20_e_kuda/&lt;span style="display:none"&gt;e_kuda-Mati&lt;/span&gt;</t>
        </is>
      </c>
      <c r="ASR1" s="1" t="inlineStr">
        <is>
          <t>E. Dampak Terhadap Agrikultur /group_ak5mu20_e_kuda/&lt;span style="display:none"&gt;e_kuda-Column&lt;/span&gt;</t>
        </is>
      </c>
      <c r="ASS1" s="1" t="inlineStr">
        <is>
          <t>E. Dampak Terhadap Agrikultur /group_ak5mu20_f. Kambing/##### f. Kambing (ekor)</t>
        </is>
      </c>
      <c r="AST1" s="1" t="inlineStr">
        <is>
          <t>E. Dampak Terhadap Agrikultur /group_ak5mu20_f. Kambing/&lt;span style="display:none"&gt;f. Kambing-Memiliki&lt;/span&gt;</t>
        </is>
      </c>
      <c r="ASU1" s="1" t="inlineStr">
        <is>
          <t>E. Dampak Terhadap Agrikultur /group_ak5mu20_f. Kambing/&lt;span style="display:none"&gt;f. Kambing-Menjual&lt;/span&gt;</t>
        </is>
      </c>
      <c r="ASV1" s="1" t="inlineStr">
        <is>
          <t>E. Dampak Terhadap Agrikultur /group_ak5mu20_f. Kambing/&lt;span style="display:none"&gt;f. Kambing-Membeli&lt;/span&gt;</t>
        </is>
      </c>
      <c r="ASW1" s="1" t="inlineStr">
        <is>
          <t>E. Dampak Terhadap Agrikultur /group_ak5mu20_f. Kambing/&lt;span style="display:none"&gt;f. Kambing-Mati&lt;/span&gt;</t>
        </is>
      </c>
      <c r="ASX1" s="1" t="inlineStr">
        <is>
          <t>E. Dampak Terhadap Agrikultur /group_ak5mu20_f. Kambing/&lt;span style="display:none"&gt;f. Kambing-Column&lt;/span&gt;</t>
        </is>
      </c>
      <c r="ASY1" s="1" t="inlineStr">
        <is>
          <t>E. Dampak Terhadap Agrikultur /group_ak5mu20_g_ayam/##### g. Ayam (ekor)</t>
        </is>
      </c>
      <c r="ASZ1" s="1" t="inlineStr">
        <is>
          <t>E. Dampak Terhadap Agrikultur /group_ak5mu20_g_ayam/&lt;span style="display:none"&gt;g_ayam-Memiliki&lt;/span&gt;</t>
        </is>
      </c>
      <c r="ATA1" s="1" t="inlineStr">
        <is>
          <t>E. Dampak Terhadap Agrikultur /group_ak5mu20_g_ayam/&lt;span style="display:none"&gt;g_ayam-Menjual&lt;/span&gt;</t>
        </is>
      </c>
      <c r="ATB1" s="1" t="inlineStr">
        <is>
          <t>E. Dampak Terhadap Agrikultur /group_ak5mu20_g_ayam/&lt;span style="display:none"&gt;g_ayam-Membeli&lt;/span&gt;</t>
        </is>
      </c>
      <c r="ATC1" s="1" t="inlineStr">
        <is>
          <t>E. Dampak Terhadap Agrikultur /group_ak5mu20_g_ayam/&lt;span style="display:none"&gt;g_ayam-Mati&lt;/span&gt;</t>
        </is>
      </c>
      <c r="ATD1" s="1" t="inlineStr">
        <is>
          <t>E. Dampak Terhadap Agrikultur /group_ak5mu20_g_ayam/&lt;span style="display:none"&gt;g_ayam-Column&lt;/span&gt;</t>
        </is>
      </c>
      <c r="ATE1" s="1" t="inlineStr">
        <is>
          <t>E. Dampak Terhadap Agrikultur /group_ak5mu20_h_unggas_lainnya/##### h. Unggas lainnya (ekor)</t>
        </is>
      </c>
      <c r="ATF1" s="1" t="inlineStr">
        <is>
          <t>E. Dampak Terhadap Agrikultur /group_ak5mu20_h_unggas_lainnya/&lt;span style="display:none"&gt;h_unggas_lainnya-Memiliki&lt;/span&gt;</t>
        </is>
      </c>
      <c r="ATG1" s="1" t="inlineStr">
        <is>
          <t>E. Dampak Terhadap Agrikultur /group_ak5mu20_h_unggas_lainnya/&lt;span style="display:none"&gt;h_unggas_lainnya-Menjual&lt;/span&gt;</t>
        </is>
      </c>
      <c r="ATH1" s="1" t="inlineStr">
        <is>
          <t>E. Dampak Terhadap Agrikultur /group_ak5mu20_h_unggas_lainnya/&lt;span style="display:none"&gt;h_unggas_lainnya-Membeli&lt;/span&gt;</t>
        </is>
      </c>
      <c r="ATI1" s="1" t="inlineStr">
        <is>
          <t>E. Dampak Terhadap Agrikultur /group_ak5mu20_h_unggas_lainnya/&lt;span style="display:none"&gt;h_unggas_lainnya-Mati&lt;/span&gt;</t>
        </is>
      </c>
      <c r="ATJ1" s="1" t="inlineStr">
        <is>
          <t>E. Dampak Terhadap Agrikultur /group_ak5mu20_h_unggas_lainnya/&lt;span style="display:none"&gt;h_unggas_lainnya-Column&lt;/span&gt;</t>
        </is>
      </c>
      <c r="ATK1" s="1" t="inlineStr">
        <is>
          <t>E. Dampak Terhadap Agrikultur /E7. Bagaimana Anda mengelola kesehatan ternak Anda?  (misal: pemberian vaksin)/h. Lainnya</t>
        </is>
      </c>
      <c r="ATL1" s="1" t="inlineStr">
        <is>
          <t>E. Dampak Terhadap Agrikultur /E8. Seberapa sering Anda merawat atau membersihkan kandang ternak?/h. Lainnya</t>
        </is>
      </c>
      <c r="ATM1" s="1" t="inlineStr">
        <is>
          <t>E. Dampak Terhadap Agrikultur /E25. Jenis pupuk apa yang Anda gunakan sebelum menggunakan bioslurry  untuk pertanian?</t>
        </is>
      </c>
      <c r="ATN1" s="1" t="inlineStr">
        <is>
          <t>E. Dampak Terhadap Agrikultur /E10. Berapa banyak kotoran ternak yang dimasukkan ke dalam biodigester?/h. Lainnya</t>
        </is>
      </c>
      <c r="ATO1" s="1" t="inlineStr">
        <is>
          <t>E. Dampak Terhadap Agrikultur /E36. Jika tidak memanfaatkan bioslurry, mengapa?.1</t>
        </is>
      </c>
      <c r="ATP1" s="1" t="inlineStr">
        <is>
          <t>E. Dampak Terhadap Agrikultur /E36. Jika tidak memanfaatkan bioslurry, mengapa? /tidak/kurang baik untuk tanaman</t>
        </is>
      </c>
      <c r="ATQ1" s="1" t="inlineStr">
        <is>
          <t>E. Dampak Terhadap Agrikultur /E36. Jika tidak memanfaatkan bioslurry, mengapa? /tidak memiliki tempat untuk menyimpan</t>
        </is>
      </c>
      <c r="ATR1" s="1" t="inlineStr">
        <is>
          <t>E. Dampak Terhadap Agrikultur /E36. Jika tidak memanfaatkan bioslurry, mengapa? /tidak punya waktu mengumpulkannya</t>
        </is>
      </c>
      <c r="ATS1" s="1" t="inlineStr">
        <is>
          <t>E. Dampak Terhadap Agrikultur /E36. Jika tidak memanfaatkan bioslurry, mengapa? /ladang/sawah terlalu jauh, sulit untuk mengangkut ke sana</t>
        </is>
      </c>
      <c r="ATT1" s="1" t="inlineStr">
        <is>
          <t>E. Dampak Terhadap Agrikultur /E36. Jika tidak memanfaatkan bioslurry, mengapa? /belum tau bahwa bioslurry bagus untuk pupuk</t>
        </is>
      </c>
      <c r="ATU1" s="1" t="inlineStr">
        <is>
          <t>E. Dampak Terhadap Agrikultur /E36. Jika tidak memanfaatkan bioslurry, mengapa? /lebih praktis menggunakan pupuk kimia</t>
        </is>
      </c>
      <c r="ATV1" s="1" t="inlineStr">
        <is>
          <t>E. Dampak Terhadap Agrikultur /E36. Jika tidak memanfaatkan bioslurry, mengapa? /lainnya</t>
        </is>
      </c>
      <c r="ATW1" s="1" t="inlineStr">
        <is>
          <t>E. Dampak Terhadap Agrikultur /E11. Seberapa sering Anda memberi pakan ternak Anda?/h. Lainnya</t>
        </is>
      </c>
      <c r="ATX1" s="1" t="inlineStr">
        <is>
          <t>E. Dampak Terhadap Agrikultur /E12. Apa tipe pakan utama untuk ternak?/h. Lainnya</t>
        </is>
      </c>
      <c r="ATY1" s="1" t="inlineStr">
        <is>
          <t>G. Kepuasan dan Persepsi Pengguna /G8. Jika Anda merasa kurang puas, mengapa?.1</t>
        </is>
      </c>
      <c r="ATZ1" s="1" t="inlineStr">
        <is>
          <t>G. Kepuasan dan Persepsi Pengguna /G8. Jika Anda merasa kurang puas, mengapa?/ Pelayanan kurang ramah.1</t>
        </is>
      </c>
      <c r="AUA1" s="1" t="inlineStr">
        <is>
          <t>G. Kepuasan dan Persepsi Pengguna /G8. Jika Anda merasa kurang puas, mengapa?/ Pelatihan yang diberikan kurang menyeluruh/tidak lengkap atau tidak  ada pelatihan.1</t>
        </is>
      </c>
      <c r="AUB1" s="1" t="inlineStr">
        <is>
          <t>G. Kepuasan dan Persepsi Pengguna /G8. Jika Anda merasa kurang puas, mengapa?/Sulit dihubungi ketika biogas bermasalah.1</t>
        </is>
      </c>
      <c r="AUC1" s="1" t="inlineStr">
        <is>
          <t>G. Kepuasan dan Persepsi Pengguna /G8. Jika Anda merasa kurang puas, mengapa?/Biogas yang dibangun sulit/tidak bisa langsung dioperasikan setelah  dibangun.1</t>
        </is>
      </c>
      <c r="AUD1" s="1" t="inlineStr">
        <is>
          <t>G. Kepuasan dan Persepsi Pengguna /G8. Jika Anda merasa kurang puas, mengapa?/ Monitoring/pengawasan tidak rutin.1</t>
        </is>
      </c>
      <c r="AUE1" s="1" t="inlineStr">
        <is>
          <t>G. Kepuasan dan Persepsi Pengguna /G8. Jika Anda merasa kurang puas, mengapa?/Penanganan kerusakannya lambat.1</t>
        </is>
      </c>
      <c r="AUF1" s="1" t="inlineStr">
        <is>
          <t>G. Kepuasan dan Persepsi Pengguna /G8. Jika Anda merasa kurang puas, mengapa?/Kualitas yang diberikan tidak sesuai biaya yang dikeluarkan.1</t>
        </is>
      </c>
      <c r="AUG1" s="1" t="inlineStr">
        <is>
          <t>G. Kepuasan dan Persepsi Pengguna /G8. Jika Anda merasa kurang puas, mengapa?/ Lainnya.1</t>
        </is>
      </c>
      <c r="AUH1" s="1" t="inlineStr">
        <is>
          <t>G. Kepuasan dan Persepsi Pengguna /G10. Jika menghubungi CPO, siapa yang menghubungi?.1</t>
        </is>
      </c>
      <c r="AUI1" s="1" t="inlineStr">
        <is>
          <t>G. Kepuasan dan Persepsi Pengguna /G11. Bagaimana Anda menghubungi CPO?.1</t>
        </is>
      </c>
      <c r="AUJ1" s="1" t="inlineStr">
        <is>
          <t>G. Kepuasan dan Persepsi Pengguna /G14. Apa saja manfaat yang Anda rasakan dari memiliki instalasi biogas?.1</t>
        </is>
      </c>
      <c r="AUK1" s="1" t="inlineStr">
        <is>
          <t>G. Kepuasan dan Persepsi Pengguna /G14. Apa saja manfaat yang Anda rasakan dari memiliki instalasi biogas?/Pengurangan pengeluaran  rumah tangga (bahan bakar  minyak, pupuk, dll.).1</t>
        </is>
      </c>
      <c r="AUL1" s="1" t="inlineStr">
        <is>
          <t>G. Kepuasan dan Persepsi Pengguna /G14. Apa saja manfaat yang Anda rasakan dari memiliki instalasi biogas?/ Lebih mudah mendapatkan  energi.1</t>
        </is>
      </c>
      <c r="AUM1" s="1" t="inlineStr">
        <is>
          <t>G. Kepuasan dan Persepsi Pengguna /G14. Apa saja manfaat yang Anda rasakan dari memiliki instalasi biogas?/Pasokan energi yang andal.1</t>
        </is>
      </c>
      <c r="AUN1" s="1" t="inlineStr">
        <is>
          <t>G. Kepuasan dan Persepsi Pengguna /G14. Apa saja manfaat yang Anda rasakan dari memiliki instalasi biogas?/ Memasak lebih cepat.1</t>
        </is>
      </c>
      <c r="AUO1" s="1" t="inlineStr">
        <is>
          <t>G. Kepuasan dan Persepsi Pengguna /G14. Apa saja manfaat yang Anda rasakan dari memiliki instalasi biogas?/ Lebih aman.1</t>
        </is>
      </c>
      <c r="AUP1" s="1" t="inlineStr">
        <is>
          <t>G. Kepuasan dan Persepsi Pengguna /G14. Apa saja manfaat yang Anda rasakan dari memiliki instalasi biogas?/ Pengurangan waktu dan tenaga.1</t>
        </is>
      </c>
      <c r="AUQ1" s="1" t="inlineStr">
        <is>
          <t>G. Kepuasan dan Persepsi Pengguna /G14. Apa saja manfaat yang Anda rasakan dari memiliki instalasi biogas?/Peningkatan kebersihan  kandang ternak.1</t>
        </is>
      </c>
      <c r="AUR1" s="1" t="inlineStr">
        <is>
          <t>G. Kepuasan dan Persepsi Pengguna /G14. Apa saja manfaat yang Anda rasakan dari memiliki instalasi biogas?/Pemanfaatan bio-slurry sebagai  pupuk.1</t>
        </is>
      </c>
      <c r="AUS1" s="1" t="inlineStr">
        <is>
          <t>G. Kepuasan dan Persepsi Pengguna /G14. Apa saja manfaat yang Anda rasakan dari memiliki instalasi biogas?/Dapur lebih bersih dan bebas  asap.1</t>
        </is>
      </c>
      <c r="AUT1" s="1" t="inlineStr">
        <is>
          <t>G. Kepuasan dan Persepsi Pengguna /G14. Apa saja manfaat yang Anda rasakan dari memiliki instalasi biogas?/Dapat dibayar melalui skema  kredit.1</t>
        </is>
      </c>
      <c r="AUU1" s="1" t="inlineStr">
        <is>
          <t>G. Kepuasan dan Persepsi Pengguna /G14. Apa saja manfaat yang Anda rasakan dari memiliki instalasi biogas?/ Mendapatkan subsidi.1</t>
        </is>
      </c>
      <c r="AUV1" s="1" t="inlineStr">
        <is>
          <t>G. Kepuasan dan Persepsi Pengguna /G14. Apa saja manfaat yang Anda rasakan dari memiliki instalasi biogas?/Lainnya.1</t>
        </is>
      </c>
      <c r="AUW1" s="1" t="inlineStr">
        <is>
          <t>E. Dampak Terhadap Agrikultur /E22. Berapa luas lahan Anda (m2) yang menggunakan bioslurry sebagai  pupuk?</t>
        </is>
      </c>
      <c r="AUX1" s="1" t="inlineStr">
        <is>
          <t>E. Dampak Terhadap Agrikultur /E13-a. Dalam bentuk apa bioslurry yang Anda gunakan?.1</t>
        </is>
      </c>
      <c r="AUY1" s="1" t="inlineStr">
        <is>
          <t>E. Dampak Terhadap Agrikultur /E13-a. Dalam bentuk apa bioslurry yang Anda gunakan?/Padat.1</t>
        </is>
      </c>
      <c r="AUZ1" s="1" t="inlineStr">
        <is>
          <t>E. Dampak Terhadap Agrikultur /E13-a. Dalam bentuk apa bioslurry yang Anda gunakan?/Cair.1</t>
        </is>
      </c>
      <c r="AVA1" s="1" t="inlineStr">
        <is>
          <t>E. Dampak Terhadap Agrikultur /E26-a. Berapa harga pupuk tersebut (saat sebelum menggunakan bioslurry  ) ?</t>
        </is>
      </c>
      <c r="AVB1" s="1" t="inlineStr">
        <is>
          <t>E. Dampak Terhadap Agrikultur /E14. Berapa banyak bioslurry yang Anda gunakan setiap hari yang berasal  dari sistem biogas Anda?/lkg/hari (padat)</t>
        </is>
      </c>
      <c r="AVC1" s="1" t="inlineStr">
        <is>
          <t>E. Dampak Terhadap Agrikultur /E27. Berapa banyak pupuk kimia yang Anda gunakan setelah menggantinya  dengan bioslurry?</t>
        </is>
      </c>
      <c r="AVD1" s="1" t="inlineStr">
        <is>
          <t>E. Dampak Terhadap Agrikultur /E30. Apakah bio-slurry memungkinkan Anda untuk menanam jenis tanaman  baru?</t>
        </is>
      </c>
      <c r="AVE1" s="1" t="inlineStr">
        <is>
          <t>E. Dampak Terhadap Agrikultur /E24. Berapa jumlah bioslurry yang Anda gunakan untuk digunakan di lahan pertanian Anda dalam sekali pemakaian?/kilogram (padat)</t>
        </is>
      </c>
      <c r="AVF1" s="1" t="inlineStr">
        <is>
          <t>G. Kepuasan dan Persepsi Pengguna /G9. Jika ada kerusakan, apa yang Anda lakukan?.1</t>
        </is>
      </c>
      <c r="AVG1" s="1" t="inlineStr">
        <is>
          <t>G. Kepuasan dan Persepsi Pengguna /D9. Apakah Anda merasa mendapat bantuan yang cukup dari CPO saat menghadapi masalah dengan sistem biogas?</t>
        </is>
      </c>
      <c r="AVH1" s="1" t="inlineStr">
        <is>
          <t>G. Kepuasan dan Persepsi Pengguna /D10. Apakah Anda menerima pelatihan tentang pengoperasian dan pemeliharaan biogas?</t>
        </is>
      </c>
      <c r="AVI1" s="1" t="inlineStr">
        <is>
          <t>G. Kepuasan dan Persepsi Pengguna /D11. Jika ya, seberapa bermanfaat pelatihan tersebut?</t>
        </is>
      </c>
      <c r="AVJ1" s="1" t="inlineStr">
        <is>
          <t>G. Kepuasan dan Persepsi Pengguna /D12. Apakah Anda tahu mekanisme konsultasi atau pengaduan jika terjadi masalah dengan biogas?</t>
        </is>
      </c>
      <c r="AVK1" s="1" t="inlineStr">
        <is>
          <t>G. Kepuasan dan Persepsi Pengguna /D13. Apakah Anda memiliki saran untuk meningkatkan layanan biogas?</t>
        </is>
      </c>
      <c r="AVL1" s="1" t="inlineStr">
        <is>
          <t>G. Kepuasan dan Persepsi Pengguna /D14. Apakah Anda merasa didengar oleh pihak penyedia layanan saat memberikan masukan?</t>
        </is>
      </c>
      <c r="AVM1" s="1" t="inlineStr">
        <is>
          <t>G. Kepuasan dan Persepsi Pengguna /D15. Apa manfaat terbesar yang Anda rasakan dari memiliki instalasi biogas? (Pilih satu)</t>
        </is>
      </c>
      <c r="AVN1" s="1" t="inlineStr">
        <is>
          <t>G. Kepuasan dan Persepsi Pengguna /D16. Apa manfaat lainnya yang Anda rasakan dari memiliki instalasi biogas? (Boleh pilih lebih dari satu)</t>
        </is>
      </c>
      <c r="AVO1" s="1" t="inlineStr">
        <is>
          <t>G. Kepuasan dan Persepsi Pengguna /D16. Apa manfaat lainnya yang Anda rasakan dari memiliki instalasi biogas? (Boleh pilih lebih dari satu)/(a) Pengurangan pengeluaran rumah tangga (bahan bakar minyak, pupuk, dll.)</t>
        </is>
      </c>
      <c r="AVP1" s="1" t="inlineStr">
        <is>
          <t>G. Kepuasan dan Persepsi Pengguna /D16. Apa manfaat lainnya yang Anda rasakan dari memiliki instalasi biogas? (Boleh pilih lebih dari satu)/(b) Lebih mudah mendapatkan energi</t>
        </is>
      </c>
      <c r="AVQ1" s="1" t="inlineStr">
        <is>
          <t>G. Kepuasan dan Persepsi Pengguna /D16. Apa manfaat lainnya yang Anda rasakan dari memiliki instalasi biogas? (Boleh pilih lebih dari satu)/(c) Pasokan energi yang andal</t>
        </is>
      </c>
      <c r="AVR1" s="1" t="inlineStr">
        <is>
          <t>G. Kepuasan dan Persepsi Pengguna /D16. Apa manfaat lainnya yang Anda rasakan dari memiliki instalasi biogas? (Boleh pilih lebih dari satu)/(d) Memasak lebih cepat</t>
        </is>
      </c>
      <c r="AVS1" s="1" t="inlineStr">
        <is>
          <t>G. Kepuasan dan Persepsi Pengguna /D16. Apa manfaat lainnya yang Anda rasakan dari memiliki instalasi biogas? (Boleh pilih lebih dari satu)/(e) Lebih aman</t>
        </is>
      </c>
      <c r="AVT1" s="1" t="inlineStr">
        <is>
          <t>G. Kepuasan dan Persepsi Pengguna /D16. Apa manfaat lainnya yang Anda rasakan dari memiliki instalasi biogas? (Boleh pilih lebih dari satu)/(f) Pengurangan waktu dan tenaga untuk mengumpulkan kayu bakar</t>
        </is>
      </c>
      <c r="AVU1" s="1" t="inlineStr">
        <is>
          <t>G. Kepuasan dan Persepsi Pengguna /D16. Apa manfaat lainnya yang Anda rasakan dari memiliki instalasi biogas? (Boleh pilih lebih dari satu)/(g) Peningkatan kebersihan kandang ternak</t>
        </is>
      </c>
      <c r="AVV1" s="1" t="inlineStr">
        <is>
          <t>G. Kepuasan dan Persepsi Pengguna /D16. Apa manfaat lainnya yang Anda rasakan dari memiliki instalasi biogas? (Boleh pilih lebih dari satu)/(h) Pemanfaatan bio-slurry sebagai pupuk</t>
        </is>
      </c>
      <c r="AVW1" s="1" t="inlineStr">
        <is>
          <t>G. Kepuasan dan Persepsi Pengguna /D16. Apa manfaat lainnya yang Anda rasakan dari memiliki instalasi biogas? (Boleh pilih lebih dari satu)/(i) Dapur bebas asap</t>
        </is>
      </c>
      <c r="AVX1" s="1" t="inlineStr">
        <is>
          <t>G. Kepuasan dan Persepsi Pengguna /D16. Apa manfaat lainnya yang Anda rasakan dari memiliki instalasi biogas? (Boleh pilih lebih dari satu)/(j) Dapat dibayar melalui skema kredit</t>
        </is>
      </c>
      <c r="AVY1" s="1" t="inlineStr">
        <is>
          <t>G. Kepuasan dan Persepsi Pengguna /D16. Apa manfaat lainnya yang Anda rasakan dari memiliki instalasi biogas? (Boleh pilih lebih dari satu)/(k) Mendapatkan subsidi</t>
        </is>
      </c>
      <c r="AVZ1" s="1" t="inlineStr">
        <is>
          <t>G. Kepuasan dan Persepsi Pengguna /D16. Apa manfaat lainnya yang Anda rasakan dari memiliki instalasi biogas? (Boleh pilih lebih dari satu)/(l) Lainnya</t>
        </is>
      </c>
      <c r="AWA1" s="1" t="inlineStr">
        <is>
          <t>_id</t>
        </is>
      </c>
      <c r="AWB1" s="1" t="inlineStr">
        <is>
          <t>_uuid</t>
        </is>
      </c>
      <c r="AWC1" s="1" t="inlineStr">
        <is>
          <t>_submission_time</t>
        </is>
      </c>
      <c r="AWD1" s="1" t="inlineStr">
        <is>
          <t>_validation_status</t>
        </is>
      </c>
      <c r="AWE1" s="1" t="inlineStr">
        <is>
          <t>_notes</t>
        </is>
      </c>
      <c r="AWF1" s="1" t="inlineStr">
        <is>
          <t>_status</t>
        </is>
      </c>
      <c r="AWG1" s="1" t="inlineStr">
        <is>
          <t>_submitted_by</t>
        </is>
      </c>
      <c r="AWH1" s="1" t="inlineStr">
        <is>
          <t>__version__</t>
        </is>
      </c>
      <c r="AWI1" s="1" t="inlineStr">
        <is>
          <t>_tags</t>
        </is>
      </c>
      <c r="AWJ1" s="1" t="inlineStr">
        <is>
          <t>meta/rootUuid</t>
        </is>
      </c>
      <c r="AWK1" s="1" t="inlineStr">
        <is>
          <t>_index</t>
        </is>
      </c>
      <c r="AWL1" s="1" t="inlineStr">
        <is>
          <t>plant_code_validated</t>
        </is>
      </c>
      <c r="AWM1" s="1" t="inlineStr">
        <is>
          <t>validation_match_score</t>
        </is>
      </c>
      <c r="AWN1" s="1" t="inlineStr">
        <is>
          <t>validation_match_details</t>
        </is>
      </c>
      <c r="AWO1" s="1" t="inlineStr">
        <is>
          <t>B5-a1_valid</t>
        </is>
      </c>
      <c r="AWP1" s="1" t="inlineStr">
        <is>
          <t>B5-b1_valid</t>
        </is>
      </c>
      <c r="AWQ1" s="1" t="inlineStr">
        <is>
          <t>B5-c1_valid</t>
        </is>
      </c>
      <c r="AWR1" s="1" t="inlineStr">
        <is>
          <t>B5-d1_valid</t>
        </is>
      </c>
      <c r="AWS1" s="1" t="inlineStr">
        <is>
          <t>B5-e1_valid</t>
        </is>
      </c>
      <c r="AWT1" s="1" t="inlineStr">
        <is>
          <t>B5-f1_valid</t>
        </is>
      </c>
      <c r="AWU1" s="1" t="inlineStr">
        <is>
          <t>B6-a1_corrected</t>
        </is>
      </c>
      <c r="AWV1" s="1" t="inlineStr">
        <is>
          <t>B6-b1_corrected</t>
        </is>
      </c>
      <c r="AWW1" s="1" t="inlineStr">
        <is>
          <t>B6-c1_corrected</t>
        </is>
      </c>
      <c r="AWX1" s="1" t="inlineStr">
        <is>
          <t>B6-d1_corrected</t>
        </is>
      </c>
      <c r="AWY1" s="1" t="inlineStr">
        <is>
          <t>B6-e1_corrected</t>
        </is>
      </c>
      <c r="AWZ1" s="1" t="inlineStr">
        <is>
          <t>B6-f1_corrected</t>
        </is>
      </c>
    </row>
    <row r="2">
      <c r="A2" s="6" t="n">
        <v>46048</v>
      </c>
      <c r="B2" s="6" t="n">
        <v>46051</v>
      </c>
      <c r="C2" s="34" t="inlineStr">
        <is>
          <t>Siti Nurhalisa S</t>
        </is>
      </c>
      <c r="D2" s="34" t="inlineStr">
        <is>
          <t>Dg. Habo</t>
        </is>
      </c>
      <c r="E2" s="8">
        <f>+6285298338094</f>
        <v/>
      </c>
      <c r="F2" s="48" t="inlineStr">
        <is>
          <t>-5.056441 119.686273 260.79 1.4279999732971191</t>
        </is>
      </c>
      <c r="G2" s="8" t="n">
        <v>-5.056441</v>
      </c>
      <c r="H2" s="8" t="n">
        <v>119.686273</v>
      </c>
      <c r="I2" s="8" t="n">
        <v>260.79</v>
      </c>
      <c r="J2" s="8" t="n">
        <v>1.427999973</v>
      </c>
      <c r="K2" s="48" t="n"/>
      <c r="L2" s="48" t="inlineStr">
        <is>
          <t>-5.055387 119.685641 62.835 0.7210000157356262</t>
        </is>
      </c>
      <c r="M2" s="8" t="n">
        <v>-5.055387</v>
      </c>
      <c r="N2" s="8" t="n">
        <v>119.685641</v>
      </c>
      <c r="O2" s="8" t="n">
        <v>62.835</v>
      </c>
      <c r="P2" s="8" t="n">
        <v>0.7210000157000001</v>
      </c>
      <c r="Q2" s="48" t="n"/>
      <c r="R2" s="48" t="inlineStr">
        <is>
          <t>Sulawesi Selatan</t>
        </is>
      </c>
      <c r="S2" s="8" t="n">
        <v>0</v>
      </c>
      <c r="T2" s="8" t="n">
        <v>0</v>
      </c>
      <c r="U2" s="8" t="n">
        <v>0</v>
      </c>
      <c r="V2" s="8" t="n">
        <v>0</v>
      </c>
      <c r="W2" s="8" t="n">
        <v>0</v>
      </c>
      <c r="X2" s="8" t="n">
        <v>0</v>
      </c>
      <c r="Y2" s="8" t="n">
        <v>0</v>
      </c>
      <c r="Z2" s="8" t="n">
        <v>0</v>
      </c>
      <c r="AA2" s="8" t="n">
        <v>0</v>
      </c>
      <c r="AB2" s="8" t="n">
        <v>1</v>
      </c>
      <c r="AC2" s="48" t="inlineStr">
        <is>
          <t>Maros</t>
        </is>
      </c>
      <c r="AD2" s="48" t="inlineStr">
        <is>
          <t>Simbang</t>
        </is>
      </c>
      <c r="AE2" s="48" t="inlineStr">
        <is>
          <t>Sambueja</t>
        </is>
      </c>
      <c r="AF2" s="48" t="inlineStr">
        <is>
          <t>CV. RIZKI ABADI</t>
        </is>
      </c>
      <c r="AG2" s="48" t="inlineStr">
        <is>
          <t>RAP0081</t>
        </is>
      </c>
      <c r="AH2" s="8" t="n">
        <v>4</v>
      </c>
      <c r="AI2" s="48" t="inlineStr">
        <is>
          <t>VPA2</t>
        </is>
      </c>
      <c r="AJ2" s="48" t="inlineStr">
        <is>
          <t>Aktif</t>
        </is>
      </c>
      <c r="AK2" s="8" t="n">
        <v>48</v>
      </c>
      <c r="AL2" s="48" t="inlineStr">
        <is>
          <t>Laki-laki</t>
        </is>
      </c>
      <c r="AM2" s="48" t="inlineStr">
        <is>
          <t>Sudah menikah</t>
        </is>
      </c>
      <c r="AN2" s="48" t="inlineStr">
        <is>
          <t>SMA/Sederajat</t>
        </is>
      </c>
      <c r="AO2" s="48" t="inlineStr">
        <is>
          <t>Petani</t>
        </is>
      </c>
      <c r="AP2" s="8" t="n">
        <v>1</v>
      </c>
      <c r="AQ2" s="8" t="n">
        <v>0</v>
      </c>
      <c r="AR2" s="8" t="n">
        <v>0</v>
      </c>
      <c r="AS2" s="8" t="n">
        <v>0</v>
      </c>
      <c r="AT2" s="8" t="n">
        <v>0</v>
      </c>
      <c r="AU2" s="8" t="n">
        <v>0</v>
      </c>
      <c r="AV2" s="8" t="n">
        <v>0</v>
      </c>
      <c r="AW2" s="8" t="n">
        <v>0</v>
      </c>
      <c r="AX2" s="48" t="n"/>
      <c r="AY2" s="48" t="inlineStr">
        <is>
          <t>Peternak</t>
        </is>
      </c>
      <c r="AZ2" s="8" t="n">
        <v>0</v>
      </c>
      <c r="BA2" s="8" t="n">
        <v>1</v>
      </c>
      <c r="BB2" s="8" t="n">
        <v>0</v>
      </c>
      <c r="BC2" s="8" t="n">
        <v>0</v>
      </c>
      <c r="BD2" s="8" t="n">
        <v>0</v>
      </c>
      <c r="BE2" s="8" t="n">
        <v>0</v>
      </c>
      <c r="BF2" s="8" t="n">
        <v>0</v>
      </c>
      <c r="BG2" s="8" t="n">
        <v>0</v>
      </c>
      <c r="BH2" s="11" t="n"/>
      <c r="BI2" s="48" t="inlineStr">
        <is>
          <t>&gt;Rp3.500.000</t>
        </is>
      </c>
      <c r="BJ2" s="8" t="n">
        <v>1</v>
      </c>
      <c r="BK2" s="8" t="n">
        <v>1</v>
      </c>
      <c r="BL2" s="8" t="n">
        <v>2</v>
      </c>
      <c r="BM2" s="8" t="n">
        <v>0</v>
      </c>
      <c r="BN2" s="48" t="inlineStr">
        <is>
          <t>Milik sendiri</t>
        </is>
      </c>
      <c r="BO2" s="48" t="inlineStr">
        <is>
          <t>Permanen (dinding bata dan semen)</t>
        </is>
      </c>
      <c r="BP2" s="8" t="n">
        <v>1</v>
      </c>
      <c r="BQ2" s="8" t="n">
        <v>0</v>
      </c>
      <c r="BR2" s="8" t="n">
        <v>0</v>
      </c>
      <c r="BS2" s="8" t="n">
        <v>0</v>
      </c>
      <c r="BT2" s="8" t="n">
        <v>0</v>
      </c>
      <c r="BU2" s="48" t="n"/>
      <c r="BV2" s="48" t="inlineStr">
        <is>
          <t>Keramik/ubin</t>
        </is>
      </c>
      <c r="BW2" s="8" t="n">
        <v>0</v>
      </c>
      <c r="BX2" s="8" t="n">
        <v>0</v>
      </c>
      <c r="BY2" s="8" t="n">
        <v>1</v>
      </c>
      <c r="BZ2" s="8" t="n">
        <v>0</v>
      </c>
      <c r="CA2" s="8" t="n">
        <v>0</v>
      </c>
      <c r="CB2" s="48" t="n"/>
      <c r="CC2" s="48" t="inlineStr">
        <is>
          <t>Seng</t>
        </is>
      </c>
      <c r="CD2" s="8" t="n">
        <v>0</v>
      </c>
      <c r="CE2" s="8" t="n">
        <v>0</v>
      </c>
      <c r="CF2" s="8" t="n">
        <v>0</v>
      </c>
      <c r="CG2" s="8" t="n">
        <v>0</v>
      </c>
      <c r="CH2" s="8" t="n">
        <v>1</v>
      </c>
      <c r="CI2" s="8" t="n">
        <v>0</v>
      </c>
      <c r="CJ2" s="8" t="n">
        <v>0</v>
      </c>
      <c r="CK2" s="48" t="n"/>
      <c r="CL2" s="48" t="inlineStr">
        <is>
          <t>Ya</t>
        </is>
      </c>
      <c r="CM2" s="8" t="n">
        <v>2022</v>
      </c>
      <c r="CN2" s="48" t="inlineStr">
        <is>
          <t>Fixed-Dome (Kubah Tetap)</t>
        </is>
      </c>
      <c r="CO2" s="48" t="inlineStr">
        <is>
          <t>6 m³ (4-5 ekor sapi, ±5 jam memasak/hari, ±50 kg</t>
        </is>
      </c>
      <c r="CP2" s="48" t="inlineStr">
        <is>
          <t>Anggota keluarga - laki-laki</t>
        </is>
      </c>
      <c r="CQ2" s="48" t="n"/>
      <c r="CR2" s="48" t="n"/>
      <c r="CS2" s="48" t="n"/>
      <c r="CT2" s="48" t="n"/>
      <c r="CU2" s="8" t="n">
        <v>1</v>
      </c>
      <c r="CV2" s="8" t="n">
        <v>0</v>
      </c>
      <c r="CW2" s="8" t="n">
        <v>0</v>
      </c>
      <c r="CX2" s="8" t="n">
        <v>0</v>
      </c>
      <c r="CY2" s="48" t="inlineStr">
        <is>
          <t>Anggota keluarga - laki-laki Anggota keluarga - perempuan dewasa</t>
        </is>
      </c>
      <c r="CZ2" s="8" t="n">
        <v>1</v>
      </c>
      <c r="DA2" s="8" t="n">
        <v>1</v>
      </c>
      <c r="DB2" s="8" t="n">
        <v>0</v>
      </c>
      <c r="DC2" s="48" t="n"/>
      <c r="DD2" s="48" t="inlineStr">
        <is>
          <t>Anggota keluarga - laki-laki</t>
        </is>
      </c>
      <c r="DE2" s="8" t="n">
        <v>1</v>
      </c>
      <c r="DF2" s="8" t="n">
        <v>0</v>
      </c>
      <c r="DG2" s="8" t="n">
        <v>0</v>
      </c>
      <c r="DH2" s="8" t="n">
        <v>0</v>
      </c>
      <c r="DI2" s="48" t="n"/>
      <c r="DJ2" s="48" t="inlineStr">
        <is>
          <t>CPO atau pendamping</t>
        </is>
      </c>
      <c r="DK2" s="8" t="n">
        <v>0</v>
      </c>
      <c r="DL2" s="8" t="n">
        <v>0</v>
      </c>
      <c r="DM2" s="8" t="n">
        <v>1</v>
      </c>
      <c r="DN2" s="8" t="n">
        <v>0</v>
      </c>
      <c r="DO2" s="48" t="n"/>
      <c r="DP2" s="48" t="inlineStr">
        <is>
          <t>Ya</t>
        </is>
      </c>
      <c r="DQ2" s="48" t="n"/>
      <c r="DR2" s="48" t="n"/>
      <c r="DS2" s="48" t="n"/>
      <c r="DT2" s="48" t="n"/>
      <c r="DU2" s="48" t="n"/>
      <c r="DV2" s="48" t="n"/>
      <c r="DW2" s="48" t="n"/>
      <c r="DX2" s="48" t="n"/>
      <c r="DY2" s="48" t="n"/>
      <c r="DZ2" s="48" t="n"/>
      <c r="EA2" s="48" t="n"/>
      <c r="EB2" s="48" t="n"/>
      <c r="EC2" s="48" t="n"/>
      <c r="ED2" s="48" t="n"/>
      <c r="EE2" s="48" t="n"/>
      <c r="EF2" s="48" t="n"/>
      <c r="EG2" s="48" t="n"/>
      <c r="EH2" s="48" t="n"/>
      <c r="EI2" s="48" t="inlineStr">
        <is>
          <t>Tidak ada masalah</t>
        </is>
      </c>
      <c r="EJ2" s="8" t="n">
        <v>0</v>
      </c>
      <c r="EK2" s="8" t="n">
        <v>0</v>
      </c>
      <c r="EL2" s="8" t="n">
        <v>0</v>
      </c>
      <c r="EM2" s="8" t="n">
        <v>1</v>
      </c>
      <c r="EN2" s="8" t="n">
        <v>0</v>
      </c>
      <c r="EO2" s="48" t="n"/>
      <c r="EP2" s="48" t="inlineStr">
        <is>
          <t>Ya, sangat jelas dan mudah diikuti</t>
        </is>
      </c>
      <c r="EQ2" s="48" t="inlineStr">
        <is>
          <t>Pelatihan</t>
        </is>
      </c>
      <c r="ER2" s="48" t="inlineStr">
        <is>
          <t>CPO atau pendamping</t>
        </is>
      </c>
      <c r="ES2" s="8" t="n">
        <v>1</v>
      </c>
      <c r="ET2" s="8" t="n">
        <v>0</v>
      </c>
      <c r="EU2" s="8" t="n">
        <v>0</v>
      </c>
      <c r="EV2" s="8" t="n">
        <v>0</v>
      </c>
      <c r="EW2" s="48" t="n"/>
      <c r="EX2" s="48" t="inlineStr">
        <is>
          <t>Anggota keluarga - Laki-laki</t>
        </is>
      </c>
      <c r="EY2" s="8" t="n">
        <v>1</v>
      </c>
      <c r="EZ2" s="8" t="n">
        <v>0</v>
      </c>
      <c r="FA2" s="8" t="n">
        <v>0</v>
      </c>
      <c r="FB2" s="48" t="n"/>
      <c r="FC2" s="48" t="inlineStr">
        <is>
          <t>Setiap minggu</t>
        </is>
      </c>
      <c r="FD2" s="48" t="n"/>
      <c r="FE2" s="48" t="inlineStr">
        <is>
          <t>Mengetahui</t>
        </is>
      </c>
      <c r="FF2" s="48" t="inlineStr">
        <is>
          <t>Sering (setiap minggu)</t>
        </is>
      </c>
      <c r="FG2" s="48" t="inlineStr">
        <is>
          <t>Mengetahui</t>
        </is>
      </c>
      <c r="FH2" s="48" t="inlineStr">
        <is>
          <t>Sering (setiap minggu)</t>
        </is>
      </c>
      <c r="FI2" s="48" t="inlineStr">
        <is>
          <t>Mengetahui</t>
        </is>
      </c>
      <c r="FJ2" s="48" t="inlineStr">
        <is>
          <t>Selalu (setiap hari)</t>
        </is>
      </c>
      <c r="FK2" s="48" t="inlineStr">
        <is>
          <t>Mengetahui</t>
        </is>
      </c>
      <c r="FL2" s="48" t="inlineStr">
        <is>
          <t>Sering (setiap minggu)</t>
        </is>
      </c>
      <c r="FM2" s="48" t="inlineStr">
        <is>
          <t>Mengetahui</t>
        </is>
      </c>
      <c r="FN2" s="48" t="inlineStr">
        <is>
          <t>Sering (setiap minggu)</t>
        </is>
      </c>
      <c r="FO2" s="48" t="inlineStr">
        <is>
          <t>Mengetahui</t>
        </is>
      </c>
      <c r="FP2" s="48" t="inlineStr">
        <is>
          <t>Jarang (setiap bulan atau lebih)</t>
        </is>
      </c>
      <c r="FQ2" s="48" t="inlineStr">
        <is>
          <t>Mengetahui</t>
        </is>
      </c>
      <c r="FR2" s="48" t="inlineStr">
        <is>
          <t>Ya</t>
        </is>
      </c>
      <c r="FS2" s="48" t="inlineStr">
        <is>
          <t>Mengetahui</t>
        </is>
      </c>
      <c r="FT2" s="48" t="inlineStr">
        <is>
          <t>Ya</t>
        </is>
      </c>
      <c r="FU2" s="48" t="inlineStr">
        <is>
          <t>Laki-laki dewasa</t>
        </is>
      </c>
      <c r="FV2" s="8" t="n">
        <v>1</v>
      </c>
      <c r="FW2" s="8" t="n">
        <v>0</v>
      </c>
      <c r="FX2" s="8" t="n">
        <v>0</v>
      </c>
      <c r="FY2" s="8" t="n">
        <v>0</v>
      </c>
      <c r="FZ2" s="48" t="inlineStr">
        <is>
          <t>Sangat memahami</t>
        </is>
      </c>
      <c r="GA2" s="48" t="n"/>
      <c r="GB2" s="48" t="n"/>
      <c r="GC2" s="48" t="n"/>
      <c r="GD2" s="48" t="n"/>
      <c r="GE2" s="48" t="n"/>
      <c r="GF2" s="48" t="n"/>
      <c r="GG2" s="48" t="inlineStr">
        <is>
          <t>Sering</t>
        </is>
      </c>
      <c r="GH2" s="48" t="inlineStr">
        <is>
          <t>Ya</t>
        </is>
      </c>
      <c r="GI2" s="48" t="inlineStr">
        <is>
          <t>Tetangga Teman/keluarga Komunitas lokal</t>
        </is>
      </c>
      <c r="GJ2" s="8" t="n">
        <v>1</v>
      </c>
      <c r="GK2" s="8" t="n">
        <v>1</v>
      </c>
      <c r="GL2" s="8" t="n">
        <v>1</v>
      </c>
      <c r="GM2" s="8" t="n">
        <v>0</v>
      </c>
      <c r="GN2" s="48" t="n"/>
      <c r="GO2" s="8" t="n">
        <v>10</v>
      </c>
      <c r="GP2" s="48" t="inlineStr">
        <is>
          <t>Sebagian</t>
        </is>
      </c>
      <c r="GQ2" s="48" t="inlineStr">
        <is>
          <t>LPG</t>
        </is>
      </c>
      <c r="GR2" s="8" t="n">
        <v>1</v>
      </c>
      <c r="GS2" s="8" t="n">
        <v>0</v>
      </c>
      <c r="GT2" s="8" t="n">
        <v>0</v>
      </c>
      <c r="GU2" s="8" t="n">
        <v>0</v>
      </c>
      <c r="GV2" s="8" t="n">
        <v>0</v>
      </c>
      <c r="GW2" s="8" t="n">
        <v>0</v>
      </c>
      <c r="GX2" s="8" t="n">
        <v>0</v>
      </c>
      <c r="GY2" s="48" t="n"/>
      <c r="GZ2" s="48" t="inlineStr">
        <is>
          <t>Ya</t>
        </is>
      </c>
      <c r="HA2" s="48" t="n"/>
      <c r="HB2" s="48" t="n"/>
      <c r="HC2" s="48" t="n"/>
      <c r="HD2" s="48" t="n"/>
      <c r="HE2" s="8" t="n">
        <v>9</v>
      </c>
      <c r="HF2" s="8" t="n">
        <v>57000</v>
      </c>
      <c r="HG2" s="8" t="n">
        <v>1</v>
      </c>
      <c r="HH2" s="8" t="n">
        <v>23000</v>
      </c>
      <c r="HI2" s="48" t="n"/>
      <c r="HJ2" s="48" t="n"/>
      <c r="HK2" s="48" t="n"/>
      <c r="HL2" s="48" t="n"/>
      <c r="HM2" s="48" t="n"/>
      <c r="HN2" s="48" t="n"/>
      <c r="HO2" s="48" t="n"/>
      <c r="HP2" s="48" t="n"/>
      <c r="HQ2" s="48" t="n"/>
      <c r="HR2" s="48" t="n"/>
      <c r="HS2" s="48" t="n"/>
      <c r="HT2" s="48" t="n"/>
      <c r="HU2" s="48" t="n"/>
      <c r="HV2" s="48" t="n"/>
      <c r="HW2" s="48" t="n"/>
      <c r="HX2" s="48" t="n"/>
      <c r="HY2" s="48" t="n"/>
      <c r="HZ2" s="48" t="n"/>
      <c r="IA2" s="8" t="n">
        <v>6</v>
      </c>
      <c r="IB2" s="8" t="n">
        <v>34000</v>
      </c>
      <c r="IC2" s="48" t="n"/>
      <c r="ID2" s="48" t="n"/>
      <c r="IE2" s="48" t="n"/>
      <c r="IF2" s="48" t="n"/>
      <c r="IG2" s="48" t="n"/>
      <c r="IH2" s="48" t="n"/>
      <c r="II2" s="48" t="n"/>
      <c r="IJ2" s="48" t="n"/>
      <c r="IK2" s="48" t="inlineStr">
        <is>
          <t>15-30 kg</t>
        </is>
      </c>
      <c r="IL2" s="48" t="inlineStr">
        <is>
          <t>1-3 jam</t>
        </is>
      </c>
      <c r="IM2" s="48" t="inlineStr">
        <is>
          <t>Ya</t>
        </is>
      </c>
      <c r="IN2" s="48" t="inlineStr">
        <is>
          <t>Ya</t>
        </is>
      </c>
      <c r="IO2" s="48" t="inlineStr">
        <is>
          <t>Jauh lebih bersih</t>
        </is>
      </c>
      <c r="IP2" s="48" t="n"/>
      <c r="IQ2" s="48" t="inlineStr">
        <is>
          <t>Tidak pernah</t>
        </is>
      </c>
      <c r="IR2" s="48" t="n"/>
      <c r="IS2" s="48" t="n"/>
      <c r="IT2" s="48" t="n"/>
      <c r="IU2" s="48" t="n"/>
      <c r="IV2" s="48" t="n"/>
      <c r="IW2" s="48" t="n"/>
      <c r="IX2" s="48" t="n"/>
      <c r="IY2" s="48" t="n"/>
      <c r="IZ2" s="48" t="inlineStr">
        <is>
          <t>Tidak pernah</t>
        </is>
      </c>
      <c r="JA2" s="48" t="n"/>
      <c r="JB2" s="48" t="n"/>
      <c r="JC2" s="48" t="n"/>
      <c r="JD2" s="48" t="n"/>
      <c r="JE2" s="48" t="n"/>
      <c r="JF2" s="48" t="n"/>
      <c r="JG2" s="48" t="n"/>
      <c r="JH2" s="48" t="n"/>
      <c r="JI2" s="48" t="inlineStr">
        <is>
          <t>Tidak pernah</t>
        </is>
      </c>
      <c r="JJ2" s="48" t="n"/>
      <c r="JK2" s="48" t="n"/>
      <c r="JL2" s="48" t="n"/>
      <c r="JM2" s="48" t="n"/>
      <c r="JN2" s="48" t="n"/>
      <c r="JO2" s="48" t="n"/>
      <c r="JP2" s="48" t="n"/>
      <c r="JQ2" s="48" t="n"/>
      <c r="JR2" s="48" t="inlineStr">
        <is>
          <t>Tidak pernah</t>
        </is>
      </c>
      <c r="JS2" s="48" t="n"/>
      <c r="JT2" s="48" t="n"/>
      <c r="JU2" s="48" t="n"/>
      <c r="JV2" s="48" t="n"/>
      <c r="JW2" s="48" t="n"/>
      <c r="JX2" s="48" t="n"/>
      <c r="JY2" s="48" t="n"/>
      <c r="JZ2" s="48" t="n"/>
      <c r="KA2" s="48" t="inlineStr">
        <is>
          <t>Tidak pernah</t>
        </is>
      </c>
      <c r="KB2" s="48" t="n"/>
      <c r="KC2" s="48" t="n"/>
      <c r="KD2" s="48" t="n"/>
      <c r="KE2" s="48" t="n"/>
      <c r="KF2" s="48" t="n"/>
      <c r="KG2" s="48" t="n"/>
      <c r="KH2" s="48" t="n"/>
      <c r="KI2" s="48" t="n"/>
      <c r="KJ2" s="48" t="inlineStr">
        <is>
          <t>Tidak pernah</t>
        </is>
      </c>
      <c r="KK2" s="48" t="n"/>
      <c r="KL2" s="48" t="n"/>
      <c r="KM2" s="48" t="n"/>
      <c r="KN2" s="48" t="n"/>
      <c r="KO2" s="48" t="n"/>
      <c r="KP2" s="48" t="n"/>
      <c r="KQ2" s="48" t="n"/>
      <c r="KR2" s="48" t="n"/>
      <c r="KS2" s="48" t="inlineStr">
        <is>
          <t>Jauh lebih baik</t>
        </is>
      </c>
      <c r="KT2" s="48" t="inlineStr">
        <is>
          <t>0-1 kali</t>
        </is>
      </c>
      <c r="KU2" s="48" t="inlineStr">
        <is>
          <t>0-1 kali</t>
        </is>
      </c>
      <c r="KV2" s="48" t="inlineStr">
        <is>
          <t>Anak-anak (0-18 tahun)</t>
        </is>
      </c>
      <c r="KW2" s="8" t="n">
        <v>0</v>
      </c>
      <c r="KX2" s="8" t="n">
        <v>0</v>
      </c>
      <c r="KY2" s="8" t="n">
        <v>1</v>
      </c>
      <c r="KZ2" s="8" t="n">
        <v>0</v>
      </c>
      <c r="LA2" s="48" t="inlineStr">
        <is>
          <t>Jauh lebih baik</t>
        </is>
      </c>
      <c r="LB2" s="48" t="inlineStr">
        <is>
          <t>Jauh lebih baik</t>
        </is>
      </c>
      <c r="LC2" s="8" t="n">
        <v>4</v>
      </c>
      <c r="LD2" s="8" t="n">
        <v>4</v>
      </c>
      <c r="LE2" s="8" t="n">
        <v>0</v>
      </c>
      <c r="LF2" s="48" t="n"/>
      <c r="LG2" s="48" t="inlineStr">
        <is>
          <t>Ya</t>
        </is>
      </c>
      <c r="LH2" s="8" t="n">
        <v>350000</v>
      </c>
      <c r="LI2" s="48" t="n"/>
      <c r="LJ2" s="48" t="inlineStr">
        <is>
          <t>Kebutuhan rumah tangga Pendidikan anggota keluarga</t>
        </is>
      </c>
      <c r="LK2" s="8" t="n">
        <v>0</v>
      </c>
      <c r="LL2" s="8" t="n">
        <v>0</v>
      </c>
      <c r="LM2" s="8" t="n">
        <v>0</v>
      </c>
      <c r="LN2" s="8" t="n">
        <v>0</v>
      </c>
      <c r="LO2" s="8" t="n">
        <v>1</v>
      </c>
      <c r="LP2" s="8" t="n">
        <v>1</v>
      </c>
      <c r="LQ2" s="8" t="n">
        <v>0</v>
      </c>
      <c r="LR2" s="11" t="n"/>
      <c r="LS2" s="8" t="n">
        <v>15</v>
      </c>
      <c r="LT2" s="8" t="n">
        <v>0</v>
      </c>
      <c r="LU2" s="8" t="n">
        <v>0</v>
      </c>
      <c r="LV2" s="8" t="n">
        <v>15</v>
      </c>
      <c r="LW2" s="8" t="n">
        <v>0</v>
      </c>
      <c r="LX2" s="8" t="n">
        <v>0</v>
      </c>
      <c r="LY2" s="8" t="n">
        <v>15</v>
      </c>
      <c r="LZ2" s="8" t="n">
        <v>0</v>
      </c>
      <c r="MA2" s="8" t="n">
        <v>0</v>
      </c>
      <c r="MB2" s="48" t="inlineStr">
        <is>
          <t>Ya</t>
        </is>
      </c>
      <c r="MC2" s="8" t="n">
        <v>0</v>
      </c>
      <c r="MD2" s="8" t="n">
        <v>0</v>
      </c>
      <c r="ME2" s="8" t="n">
        <v>0</v>
      </c>
      <c r="MF2" s="8" t="n">
        <v>0</v>
      </c>
      <c r="MG2" s="8" t="n">
        <v>0</v>
      </c>
      <c r="MH2" s="8" t="n">
        <v>0</v>
      </c>
      <c r="MI2" s="48" t="inlineStr">
        <is>
          <t>Bekerja</t>
        </is>
      </c>
      <c r="MJ2" s="8" t="n">
        <v>0</v>
      </c>
      <c r="MK2" s="8" t="n">
        <v>0</v>
      </c>
      <c r="ML2" s="8" t="n">
        <v>0</v>
      </c>
      <c r="MM2" s="8" t="n">
        <v>0</v>
      </c>
      <c r="MN2" s="8" t="n">
        <v>1</v>
      </c>
      <c r="MO2" s="8" t="n">
        <v>0</v>
      </c>
      <c r="MP2" s="48" t="n"/>
      <c r="MQ2" s="17" t="inlineStr">
        <is>
          <t>Bertani</t>
        </is>
      </c>
      <c r="MR2" s="35" t="n"/>
      <c r="MS2" s="48" t="n"/>
      <c r="MT2" s="48" t="inlineStr">
        <is>
          <t>Karena ingin lebih fokus untuk bertani</t>
        </is>
      </c>
      <c r="MU2" s="48" t="inlineStr">
        <is>
          <t>Ya, untuk anggota keluarga</t>
        </is>
      </c>
      <c r="MV2" s="48" t="inlineStr">
        <is>
          <t>Pemasangan sistem biogas</t>
        </is>
      </c>
      <c r="MW2" s="8" t="n">
        <v>0</v>
      </c>
      <c r="MX2" s="8" t="n">
        <v>1</v>
      </c>
      <c r="MY2" s="8" t="n">
        <v>0</v>
      </c>
      <c r="MZ2" s="8" t="n">
        <v>0</v>
      </c>
      <c r="NA2" s="48" t="n"/>
      <c r="NB2" s="48" t="n"/>
      <c r="NC2" s="48" t="n"/>
      <c r="ND2" s="48" t="n"/>
      <c r="NE2" s="48" t="n"/>
      <c r="NF2" s="48" t="n"/>
      <c r="NG2" s="48" t="n"/>
      <c r="NH2" s="48" t="n"/>
      <c r="NI2" s="48" t="n"/>
      <c r="NJ2" s="48" t="n"/>
      <c r="NK2" s="48" t="n"/>
      <c r="NL2" s="48" t="inlineStr">
        <is>
          <t>Ya</t>
        </is>
      </c>
      <c r="NM2" s="48" t="inlineStr">
        <is>
          <t>Kombinasi dana mandiri dan dana hibah</t>
        </is>
      </c>
      <c r="NN2" s="17" t="inlineStr">
        <is>
          <t>1.000.001-3.000.000</t>
        </is>
      </c>
      <c r="NO2" s="17" t="inlineStr">
        <is>
          <t>Pemerintah</t>
        </is>
      </c>
      <c r="NP2" s="48" t="n"/>
      <c r="NQ2" s="48" t="n"/>
      <c r="NR2" s="48" t="n"/>
      <c r="NS2" s="48" t="n"/>
      <c r="NT2" s="48" t="n"/>
      <c r="NU2" s="48" t="n"/>
      <c r="NV2" s="17" t="inlineStr">
        <is>
          <t>Anggota keluarga - Laki-laki dewasa</t>
        </is>
      </c>
      <c r="NW2" s="48" t="n"/>
      <c r="NX2" s="48" t="inlineStr">
        <is>
          <t>Sedikit meningkat</t>
        </is>
      </c>
      <c r="NY2" s="8" t="n">
        <v>180</v>
      </c>
      <c r="NZ2" s="8" t="n">
        <v>0</v>
      </c>
      <c r="OA2" s="8" t="n">
        <v>0</v>
      </c>
      <c r="OB2" s="8" t="n">
        <v>0</v>
      </c>
      <c r="OC2" s="8" t="n">
        <v>10</v>
      </c>
      <c r="OD2" s="8" t="n">
        <v>0</v>
      </c>
      <c r="OE2" s="48" t="inlineStr">
        <is>
          <t>Lebih baik</t>
        </is>
      </c>
      <c r="OF2" s="48" t="inlineStr">
        <is>
          <t>Jauh lebih baik (beda waktu memasak lebih cepat setengah jam atau lebih, ATAU tidak lagi ada rasa/bau makanan yang berubah, ATAU alasan lainnya)</t>
        </is>
      </c>
      <c r="OG2" s="48" t="inlineStr">
        <is>
          <t>Ya</t>
        </is>
      </c>
      <c r="OH2" s="8" t="n">
        <v>2</v>
      </c>
      <c r="OI2" s="8" t="n">
        <v>0</v>
      </c>
      <c r="OJ2" s="8" t="n">
        <v>0</v>
      </c>
      <c r="OK2" s="8" t="n">
        <v>0</v>
      </c>
      <c r="OL2" s="8" t="n">
        <v>0</v>
      </c>
      <c r="OM2" s="8" t="n">
        <v>0</v>
      </c>
      <c r="ON2" s="48" t="n"/>
      <c r="OO2" s="8" t="n">
        <v>10</v>
      </c>
      <c r="OP2" s="48">
        <f>VLOOKUP(AG2,'BUS 2'!$G$1:$CU$424,2,0)</f>
        <v/>
      </c>
      <c r="OQ2" s="8">
        <f>VLOOKUP(AG2,'BUS 2'!$G$1:$CU$424,3,0)</f>
        <v/>
      </c>
      <c r="OR2" s="8">
        <f>VLOOKUP(AG2,'BUS 2'!$G$1:$CU$424,4,0)</f>
        <v/>
      </c>
      <c r="OS2" s="8">
        <f>VLOOKUP(AG2,'BUS 2'!$G$1:$CU$424,5,0)</f>
        <v/>
      </c>
      <c r="OT2" s="8">
        <f>VLOOKUP(AG2,'BUS 2'!$G$1:$CU$424,6,0)</f>
        <v/>
      </c>
      <c r="OU2" s="8">
        <f>VLOOKUP(AG2,'BUS 2'!$G$1:$CU$424,7,0)</f>
        <v/>
      </c>
      <c r="OV2" s="8">
        <f>VLOOKUP(AG2,'BUS 2'!$G$1:$CU$424,8,0)</f>
        <v/>
      </c>
      <c r="OW2" s="8">
        <f>VLOOKUP(AG2,'BUS 2'!$G$1:$CU$424,9,0)</f>
        <v/>
      </c>
      <c r="OX2" s="8">
        <f>VLOOKUP(AG2,'BUS 2'!$G$1:$CU$424,10,0)</f>
        <v/>
      </c>
      <c r="OY2" s="8">
        <f>VLOOKUP(AG2,'BUS 2'!$G$1:$CU$424,11,0)</f>
        <v/>
      </c>
      <c r="OZ2" s="8">
        <f>VLOOKUP(AG2,'BUS 2'!$G$1:$CU$424,12,0)</f>
        <v/>
      </c>
      <c r="PA2" s="8">
        <f>VLOOKUP(AG2,'BUS 2'!$G$1:$CU$424,13,0)</f>
        <v/>
      </c>
      <c r="PB2" s="8">
        <f>VLOOKUP(AG2,'BUS 2'!$G$1:$CU$424,14,0)</f>
        <v/>
      </c>
      <c r="PC2" s="8">
        <f>VLOOKUP(AG2,'BUS 2'!$G$1:$CU$424,15,0)</f>
        <v/>
      </c>
      <c r="PD2" s="8">
        <f>VLOOKUP(AG2,'BUS 2'!$G$1:$CU$424,16,0)</f>
        <v/>
      </c>
      <c r="PE2" s="8">
        <f>VLOOKUP(AG2,'BUS 2'!$G$1:$CU$424,17,0)</f>
        <v/>
      </c>
      <c r="PF2" s="8">
        <f>VLOOKUP(AG2,'BUS 2'!$G$1:$CU$424,18,0)</f>
        <v/>
      </c>
      <c r="PG2" s="8">
        <f>VLOOKUP(AG2,'BUS 2'!$G$1:$CU$424,19,0)</f>
        <v/>
      </c>
      <c r="PH2" s="8">
        <f>VLOOKUP(AG2,'BUS 2'!$G$1:$CU$424,20,0)</f>
        <v/>
      </c>
      <c r="PI2" s="8">
        <f>VLOOKUP(AG2,'BUS 2'!$G$1:$CU$424,21,0)</f>
        <v/>
      </c>
      <c r="PJ2" s="8">
        <f>VLOOKUP(AG2,'BUS 2'!$G$1:$CU$424,22,0)</f>
        <v/>
      </c>
      <c r="PK2" s="8">
        <f>VLOOKUP(AG2,'BUS 2'!$G$1:$CU$424,23,0)</f>
        <v/>
      </c>
      <c r="PL2" s="8">
        <f>VLOOKUP(AG2,'BUS 2'!$G$1:$CU$424,24,0)</f>
        <v/>
      </c>
      <c r="PM2" s="8">
        <f>VLOOKUP(AG2,'BUS 2'!$G$1:$CU$424,25,0)</f>
        <v/>
      </c>
      <c r="PN2" s="8">
        <f>VLOOKUP(AG2,'BUS 2'!$G$1:$CU$424,26,0)</f>
        <v/>
      </c>
      <c r="PO2" s="8">
        <f>VLOOKUP(AG2,'BUS 2'!$G$1:$CU$424,27,0)</f>
        <v/>
      </c>
      <c r="PP2" s="8">
        <f>VLOOKUP(AG2,'BUS 2'!$G$1:$CU$424,28,0)</f>
        <v/>
      </c>
      <c r="PQ2" s="8">
        <f>VLOOKUP(AG2,'BUS 2'!$G$1:$CU$424,29,0)</f>
        <v/>
      </c>
      <c r="PR2" s="8">
        <f>VLOOKUP(AG2,'BUS 2'!$G$1:$CU$424,30,0)</f>
        <v/>
      </c>
      <c r="PS2" s="8">
        <f>VLOOKUP(AG2,'BUS 2'!$G$1:$CU$424,31,0)</f>
        <v/>
      </c>
      <c r="PT2" s="48" t="n"/>
      <c r="PU2" s="48" t="n"/>
      <c r="PV2" s="48" t="n"/>
      <c r="PW2" s="48" t="n"/>
      <c r="PX2" s="48" t="n"/>
      <c r="PY2" s="48" t="n"/>
      <c r="PZ2" s="48" t="n"/>
      <c r="QA2" s="48" t="n"/>
      <c r="QB2" s="48" t="n"/>
      <c r="QC2" s="48" t="n"/>
      <c r="QD2" s="48" t="n"/>
      <c r="QE2" s="36" t="n"/>
      <c r="QF2" s="35" t="n"/>
      <c r="QG2" s="35" t="n"/>
      <c r="QH2" s="35" t="n"/>
      <c r="QI2" s="35" t="n"/>
      <c r="QJ2" s="35" t="n"/>
      <c r="QK2" s="36" t="n"/>
      <c r="QL2" s="36" t="n"/>
      <c r="QM2" s="36" t="n"/>
      <c r="QN2" s="36" t="n"/>
      <c r="QO2" s="36" t="n"/>
      <c r="QP2" s="36" t="n"/>
      <c r="QQ2" s="36" t="n"/>
      <c r="QR2" s="36" t="n"/>
      <c r="QS2" s="36" t="n"/>
      <c r="QT2" s="36" t="n"/>
      <c r="QU2" s="36" t="n"/>
      <c r="QV2" s="36" t="n"/>
      <c r="QW2" s="35" t="n"/>
      <c r="QX2" s="35" t="n"/>
      <c r="QY2" s="35" t="n"/>
      <c r="QZ2" s="35" t="n"/>
      <c r="RA2" s="35" t="n"/>
      <c r="RB2" s="36" t="n"/>
      <c r="RC2" s="36" t="n"/>
      <c r="RD2" s="36" t="n"/>
      <c r="RE2" s="36" t="n"/>
      <c r="RF2" s="36" t="n"/>
      <c r="RG2" s="48" t="n"/>
      <c r="RH2" s="35" t="n"/>
      <c r="RI2" s="35" t="n"/>
      <c r="RJ2" s="35" t="n"/>
      <c r="RK2" s="35" t="n"/>
      <c r="RL2" s="35" t="n"/>
      <c r="RM2" s="48" t="n"/>
      <c r="RN2" s="48" t="n"/>
      <c r="RO2" s="48" t="n"/>
      <c r="RP2" s="48" t="n"/>
      <c r="RQ2" s="48" t="n"/>
      <c r="RR2" s="48" t="n"/>
      <c r="RS2" s="35" t="n"/>
      <c r="RT2" s="35" t="n"/>
      <c r="RU2" s="35" t="n"/>
      <c r="RV2" s="35" t="n"/>
      <c r="RW2" s="35" t="n"/>
      <c r="RX2" s="48" t="n"/>
      <c r="RY2" s="48" t="n"/>
      <c r="RZ2" s="48" t="n"/>
      <c r="SA2" s="48" t="n"/>
      <c r="SB2" s="48" t="n"/>
      <c r="SC2" s="48" t="inlineStr">
        <is>
          <t>1-Disebarkan ke lahan terbuka</t>
        </is>
      </c>
      <c r="SD2" s="35" t="n"/>
      <c r="SE2" s="35" t="n"/>
      <c r="SF2" s="35" t="n"/>
      <c r="SG2" s="35" t="n"/>
      <c r="SH2" s="35" t="n"/>
      <c r="SI2" s="8" t="n">
        <v>1</v>
      </c>
      <c r="SJ2" s="8" t="n">
        <v>0</v>
      </c>
      <c r="SK2" s="8" t="n">
        <v>0</v>
      </c>
      <c r="SL2" s="8" t="n">
        <v>0</v>
      </c>
      <c r="SM2" s="48" t="n"/>
      <c r="SN2" s="48" t="inlineStr">
        <is>
          <t>1-Disebarkan ke lahan terbuka</t>
        </is>
      </c>
      <c r="SO2" s="35" t="n"/>
      <c r="SP2" s="35" t="n"/>
      <c r="SQ2" s="35" t="n"/>
      <c r="SR2" s="35" t="n"/>
      <c r="SS2" s="35" t="n"/>
      <c r="ST2" s="8" t="n">
        <v>1</v>
      </c>
      <c r="SU2" s="8" t="n">
        <v>0</v>
      </c>
      <c r="SV2" s="8" t="n">
        <v>0</v>
      </c>
      <c r="SW2" s="8" t="n">
        <v>0</v>
      </c>
      <c r="SX2" s="48" t="n"/>
      <c r="SY2" s="8">
        <f>VLOOKUP(AG2,'BUS 2'!$G$1:$CU$424,33,0)</f>
        <v/>
      </c>
      <c r="SZ2" s="48">
        <f>VLOOKUP(AG2,'BUS 2'!$G$1:$CU$424,34,0)</f>
        <v/>
      </c>
      <c r="TA2" s="48">
        <f>VLOOKUP(AG2,'BUS 2'!$G$1:$CU$424,35,0)</f>
        <v/>
      </c>
      <c r="TB2" s="48">
        <f>VLOOKUP(AG2,'BUS 2'!$G$1:$CU$424,36,0)</f>
        <v/>
      </c>
      <c r="TC2" s="48">
        <f>VLOOKUP(AG2,'BUS 2'!$G$1:$CU$424,37,0)</f>
        <v/>
      </c>
      <c r="TD2" s="48">
        <f>VLOOKUP(AG2,'BUS 2'!$G$1:$CU$424,38,0)</f>
        <v/>
      </c>
      <c r="TE2" s="48">
        <f>VLOOKUP(AG2,'BUS 2'!$G$1:$CU$424,39,0)</f>
        <v/>
      </c>
      <c r="TF2" s="48">
        <f>VLOOKUP(AG2,'BUS 2'!$G$1:$CU$424,40,0)</f>
        <v/>
      </c>
      <c r="TG2" s="8">
        <f>VLOOKUP(AG2,'BUS 2'!$G$1:$CU$424,42,0)</f>
        <v/>
      </c>
      <c r="TH2" s="8">
        <f>VLOOKUP(AG2,'BUS 2'!$G$1:$CU$424,43,0)</f>
        <v/>
      </c>
      <c r="TI2" s="8">
        <f>VLOOKUP(AG2,'BUS 2'!$G$1:$CU$424,44,0)</f>
        <v/>
      </c>
      <c r="TJ2" s="8">
        <f>VLOOKUP(AG2,'BUS 2'!$G$1:$CU$424,45,0)</f>
        <v/>
      </c>
      <c r="TK2" s="8">
        <f>VLOOKUP(AG2,'BUS 2'!$G$1:$CU$424,46,0)</f>
        <v/>
      </c>
      <c r="TL2" s="8">
        <f>VLOOKUP(AG2,'BUS 2'!$G$1:$CU$424,47,0)</f>
        <v/>
      </c>
      <c r="TM2" s="8">
        <f>VLOOKUP(AG2,'BUS 2'!$G$1:$CU$424,48,0)</f>
        <v/>
      </c>
      <c r="TN2" s="8">
        <f>VLOOKUP(AG2,'BUS 2'!$G$1:$CU$424,49,0)</f>
        <v/>
      </c>
      <c r="TO2" s="8">
        <f>VLOOKUP(AG2,'BUS 2'!$G$1:$CU$424,50,0)</f>
        <v/>
      </c>
      <c r="TP2" s="8">
        <f>VLOOKUP(AG2,'BUS 2'!$G$1:$CU$424,51,0)</f>
        <v/>
      </c>
      <c r="TQ2" s="8">
        <f>VLOOKUP(AG2,'BUS 2'!$G$1:$CU$424,52,0)</f>
        <v/>
      </c>
      <c r="TR2" s="8">
        <f>VLOOKUP(AG2,'BUS 2'!$G$1:$CU$424,53,0)</f>
        <v/>
      </c>
      <c r="TS2" s="48">
        <f>VLOOKUP(AG2,'BUS 2'!$G$1:$CU$424,54,0)</f>
        <v/>
      </c>
      <c r="TT2" s="48">
        <f>VLOOKUP(AG2,'BUS 2'!$G$1:$CU$424,55,0)</f>
        <v/>
      </c>
      <c r="TU2" s="48">
        <f>VLOOKUP(AG2,'BUS 2'!$G$1:$CU$424,56,0)</f>
        <v/>
      </c>
      <c r="TV2" s="48">
        <f>VLOOKUP(AG2,'BUS 2'!$G$1:$CU$424,57,0)</f>
        <v/>
      </c>
      <c r="TW2" s="48">
        <f>VLOOKUP(AG2,'BUS 2'!$G$1:$CU$424,58,0)</f>
        <v/>
      </c>
      <c r="TX2" s="48">
        <f>VLOOKUP(AG2,'BUS 2'!$G$1:$CU$424,59,0)</f>
        <v/>
      </c>
      <c r="TY2" s="48">
        <f>VLOOKUP(AG2,'BUS 2'!$G$1:$CU$424,60,0)</f>
        <v/>
      </c>
      <c r="TZ2" s="48">
        <f>VLOOKUP(AG2,'BUS 2'!$G$1:$CU$424,61,0)</f>
        <v/>
      </c>
      <c r="UA2" s="48">
        <f>VLOOKUP(AG2,'BUS 2'!$G$1:$CU$424,62,0)</f>
        <v/>
      </c>
      <c r="UB2" s="48">
        <f>VLOOKUP(AG2,'BUS 2'!$G$1:$CU$424,63,0)</f>
        <v/>
      </c>
      <c r="UC2" s="48">
        <f>VLOOKUP(AG2,'BUS 2'!$G$1:$CU$424,64,0)</f>
        <v/>
      </c>
      <c r="UD2" s="48">
        <f>VLOOKUP(AG2,'BUS 2'!$G$1:$CU$424,65,0)</f>
        <v/>
      </c>
      <c r="UE2" s="48">
        <f>VLOOKUP(AG2,'BUS 2'!$G$1:$CU$424,66,0)</f>
        <v/>
      </c>
      <c r="UF2" s="48">
        <f>VLOOKUP(AG2,'BUS 2'!$G$1:$CU$424,67,0)</f>
        <v/>
      </c>
      <c r="UG2" s="48">
        <f>VLOOKUP(AG2,'BUS 2'!$G$1:$CU$424,68,0)</f>
        <v/>
      </c>
      <c r="UH2" s="48">
        <f>VLOOKUP(AG2,'BUS 2'!$G$1:$CU$424,69,0)</f>
        <v/>
      </c>
      <c r="UI2" s="48">
        <f>VLOOKUP(AG2,'BUS 2'!$G$1:$CU$424,70,0)</f>
        <v/>
      </c>
      <c r="UJ2" s="48">
        <f>VLOOKUP(AG2,'BUS 2'!$G$1:$CU$424,71,0)</f>
        <v/>
      </c>
      <c r="UK2" s="48">
        <f>VLOOKUP(AG2,'BUS 2'!$G$1:$CU$424,72,0)</f>
        <v/>
      </c>
      <c r="UL2" s="48">
        <f>VLOOKUP(AG2,'BUS 2'!$G$1:$CU$424,73,0)</f>
        <v/>
      </c>
      <c r="UM2" s="48">
        <f>VLOOKUP(AG2,'BUS 2'!$G$1:$CU$424,74,0)</f>
        <v/>
      </c>
      <c r="UN2" s="48">
        <f>VLOOKUP(AG2,'BUS 2'!$G$1:$CU$424,75,0)</f>
        <v/>
      </c>
      <c r="UO2" s="48">
        <f>VLOOKUP(AG2,'BUS 2'!$G$1:$CU$424,76,0)</f>
        <v/>
      </c>
      <c r="UP2" s="48">
        <f>VLOOKUP(AG2,'BUS 2'!$G$1:$CU$424,77,0)</f>
        <v/>
      </c>
      <c r="UQ2" s="48">
        <f>VLOOKUP(AG2,'BUS 2'!$G$1:$CU$424,78,0)</f>
        <v/>
      </c>
      <c r="UR2" s="48">
        <f>VLOOKUP(AG2,'BUS 2'!$G$1:$CU$424,79,0)</f>
        <v/>
      </c>
      <c r="US2" s="48">
        <f>VLOOKUP(AG2,'BUS 2'!$G$1:$CU$424,80,0)</f>
        <v/>
      </c>
      <c r="UT2" s="48">
        <f>VLOOKUP(AG2,'BUS 2'!$G$1:$CU$424,81,0)</f>
        <v/>
      </c>
      <c r="UU2" s="48" t="inlineStr">
        <is>
          <t>Pemberian pakan di kandang</t>
        </is>
      </c>
      <c r="UV2" s="48" t="n"/>
      <c r="UW2" s="48" t="n"/>
      <c r="UX2" s="48" t="n"/>
      <c r="UY2" s="48" t="n"/>
      <c r="UZ2" s="48" t="n"/>
      <c r="VA2" s="48" t="inlineStr">
        <is>
          <t>Penggembalaan semi-terbuka</t>
        </is>
      </c>
      <c r="VB2" s="48" t="inlineStr">
        <is>
          <t>Penggembalaan semi-terbuka</t>
        </is>
      </c>
      <c r="VC2" s="48" t="inlineStr">
        <is>
          <t>Sangat jarang (&gt;1 bulan sekali)</t>
        </is>
      </c>
      <c r="VD2" s="48" t="n"/>
      <c r="VE2" s="48" t="n"/>
      <c r="VF2" s="48" t="n"/>
      <c r="VG2" s="48" t="n"/>
      <c r="VH2" s="48" t="n"/>
      <c r="VI2" s="48" t="inlineStr">
        <is>
          <t>Sangat jarang (&gt;1 bulan sekali)</t>
        </is>
      </c>
      <c r="VJ2" s="48" t="inlineStr">
        <is>
          <t>Sangat jarang (&gt;1 bulan sekali)</t>
        </is>
      </c>
      <c r="VK2" s="48" t="inlineStr">
        <is>
          <t>Cukup (2-6 hari sekali)</t>
        </is>
      </c>
      <c r="VL2" s="48" t="n"/>
      <c r="VM2" s="48" t="n"/>
      <c r="VN2" s="48" t="n"/>
      <c r="VO2" s="48" t="n"/>
      <c r="VP2" s="48" t="n"/>
      <c r="VQ2" s="48" t="inlineStr">
        <is>
          <t>Cukup (2-6 hari sekali)</t>
        </is>
      </c>
      <c r="VR2" s="48" t="inlineStr">
        <is>
          <t>Cukup (2-6 hari sekali)</t>
        </is>
      </c>
      <c r="VS2" s="48" t="inlineStr">
        <is>
          <t>2-Disimpan basah (slurry)</t>
        </is>
      </c>
      <c r="VT2" s="48" t="n"/>
      <c r="VU2" s="48" t="n"/>
      <c r="VV2" s="48" t="n"/>
      <c r="VW2" s="48" t="n"/>
      <c r="VX2" s="8" t="n">
        <v>0</v>
      </c>
      <c r="VY2" s="8" t="n">
        <v>1</v>
      </c>
      <c r="VZ2" s="8" t="n">
        <v>0</v>
      </c>
      <c r="WA2" s="8" t="n">
        <v>0</v>
      </c>
      <c r="WB2" s="8" t="n">
        <v>0</v>
      </c>
      <c r="WC2" s="8" t="n">
        <v>0</v>
      </c>
      <c r="WD2" s="8" t="n">
        <v>0</v>
      </c>
      <c r="WE2" s="8" t="n">
        <v>0</v>
      </c>
      <c r="WF2" s="48" t="n"/>
      <c r="WG2" s="48" t="n"/>
      <c r="WH2" s="48" t="n"/>
      <c r="WI2" s="48" t="n"/>
      <c r="WJ2" s="48" t="n"/>
      <c r="WK2" s="48" t="n"/>
      <c r="WL2" s="48" t="n"/>
      <c r="WM2" s="48" t="n"/>
      <c r="WN2" s="48" t="n"/>
      <c r="WO2" s="48" t="n"/>
      <c r="WP2" s="48" t="n"/>
      <c r="WQ2" s="48" t="n"/>
      <c r="WR2" s="48" t="n"/>
      <c r="WS2" s="48" t="n"/>
      <c r="WT2" s="48" t="n"/>
      <c r="WU2" s="48" t="n"/>
      <c r="WV2" s="48" t="n"/>
      <c r="WW2" s="48" t="n"/>
      <c r="WX2" s="48" t="n"/>
      <c r="WY2" s="48" t="n"/>
      <c r="WZ2" s="48" t="n"/>
      <c r="XA2" s="48" t="n"/>
      <c r="XB2" s="48" t="n"/>
      <c r="XC2" s="48" t="n"/>
      <c r="XD2" s="48" t="n"/>
      <c r="XE2" s="48" t="n"/>
      <c r="XF2" s="48" t="n"/>
      <c r="XG2" s="48" t="n"/>
      <c r="XH2" s="48" t="n"/>
      <c r="XI2" s="48" t="n"/>
      <c r="XJ2" s="48" t="n"/>
      <c r="XK2" s="48" t="n"/>
      <c r="XL2" s="48" t="n"/>
      <c r="XM2" s="48" t="n"/>
      <c r="XN2" s="48" t="n"/>
      <c r="XO2" s="48" t="n"/>
      <c r="XP2" s="48" t="n"/>
      <c r="XQ2" s="48" t="n"/>
      <c r="XR2" s="48" t="n"/>
      <c r="XS2" s="48" t="n"/>
      <c r="XT2" s="48" t="n"/>
      <c r="XU2" s="48" t="n"/>
      <c r="XV2" s="48" t="n"/>
      <c r="XW2" s="48" t="n"/>
      <c r="XX2" s="48" t="n"/>
      <c r="XY2" s="48" t="n"/>
      <c r="XZ2" s="48" t="n"/>
      <c r="YA2" s="48" t="n"/>
      <c r="YB2" s="48" t="n"/>
      <c r="YC2" s="48" t="n"/>
      <c r="YD2" s="48" t="n"/>
      <c r="YE2" s="48" t="n"/>
      <c r="YF2" s="48" t="n"/>
      <c r="YG2" s="48" t="n"/>
      <c r="YH2" s="48" t="n"/>
      <c r="YI2" s="48" t="n"/>
      <c r="YJ2" s="48" t="n"/>
      <c r="YK2" s="48" t="n"/>
      <c r="YL2" s="48" t="n"/>
      <c r="YM2" s="48" t="n"/>
      <c r="YN2" s="48" t="inlineStr">
        <is>
          <t>8-Dibiarkan tersebar di ladang penggembalaan</t>
        </is>
      </c>
      <c r="YO2" s="48" t="n"/>
      <c r="YP2" s="48" t="n"/>
      <c r="YQ2" s="48" t="n"/>
      <c r="YR2" s="48" t="n"/>
      <c r="YS2" s="8" t="n">
        <v>0</v>
      </c>
      <c r="YT2" s="8" t="n">
        <v>0</v>
      </c>
      <c r="YU2" s="8" t="n">
        <v>0</v>
      </c>
      <c r="YV2" s="8" t="n">
        <v>0</v>
      </c>
      <c r="YW2" s="8" t="n">
        <v>0</v>
      </c>
      <c r="YX2" s="8" t="n">
        <v>0</v>
      </c>
      <c r="YY2" s="8" t="n">
        <v>0</v>
      </c>
      <c r="YZ2" s="8" t="n">
        <v>1</v>
      </c>
      <c r="ZA2" s="48" t="inlineStr">
        <is>
          <t>8-Dibiarkan tersebar di ladang penggembalaan</t>
        </is>
      </c>
      <c r="ZB2" s="48" t="n"/>
      <c r="ZC2" s="48" t="n"/>
      <c r="ZD2" s="48" t="n"/>
      <c r="ZE2" s="48" t="n"/>
      <c r="ZF2" s="8" t="n">
        <v>0</v>
      </c>
      <c r="ZG2" s="8" t="n">
        <v>0</v>
      </c>
      <c r="ZH2" s="8" t="n">
        <v>0</v>
      </c>
      <c r="ZI2" s="8" t="n">
        <v>0</v>
      </c>
      <c r="ZJ2" s="8" t="n">
        <v>0</v>
      </c>
      <c r="ZK2" s="8" t="n">
        <v>0</v>
      </c>
      <c r="ZL2" s="8" t="n">
        <v>0</v>
      </c>
      <c r="ZM2" s="8" t="n">
        <v>1</v>
      </c>
      <c r="ZN2" s="48" t="n"/>
      <c r="ZO2" s="48" t="n"/>
      <c r="ZP2" s="48" t="n"/>
      <c r="ZQ2" s="48" t="n"/>
      <c r="ZR2" s="48" t="n"/>
      <c r="ZS2" s="48" t="n"/>
      <c r="ZT2" s="48" t="n"/>
      <c r="ZU2" s="48" t="n"/>
      <c r="ZV2" s="8" t="n">
        <v>2</v>
      </c>
      <c r="ZW2" s="48" t="n"/>
      <c r="ZX2" s="48" t="n"/>
      <c r="ZY2" s="48" t="n"/>
      <c r="ZZ2" s="48" t="n"/>
      <c r="AAA2" s="48" t="n"/>
      <c r="AAB2" s="8" t="n">
        <v>2</v>
      </c>
      <c r="AAC2" s="8" t="n">
        <v>2</v>
      </c>
      <c r="AAD2" s="48" t="inlineStr">
        <is>
          <t>Pakan segar (misal: rumput)</t>
        </is>
      </c>
      <c r="AAE2" s="48" t="n"/>
      <c r="AAF2" s="48" t="n"/>
      <c r="AAG2" s="48" t="n"/>
      <c r="AAH2" s="48" t="n"/>
      <c r="AAI2" s="48" t="n"/>
      <c r="AAJ2" s="48" t="inlineStr">
        <is>
          <t>Pakan kering (misal: konsentrat, silase, pelet)</t>
        </is>
      </c>
      <c r="AAK2" s="48" t="inlineStr">
        <is>
          <t>Pakan kering (misal: konsentrat, silase, pelet)</t>
        </is>
      </c>
      <c r="AAL2" s="48" t="inlineStr">
        <is>
          <t>Ya</t>
        </is>
      </c>
      <c r="AAM2" s="48" t="inlineStr">
        <is>
          <t>Cair</t>
        </is>
      </c>
      <c r="AAN2" s="8" t="n">
        <v>0</v>
      </c>
      <c r="AAO2" s="8" t="n">
        <v>1</v>
      </c>
      <c r="AAP2" s="8" t="n">
        <v>25</v>
      </c>
      <c r="AAQ2" s="48" t="n"/>
      <c r="AAR2" s="48" t="inlineStr">
        <is>
          <t>Ya</t>
        </is>
      </c>
      <c r="AAS2" s="48" t="inlineStr">
        <is>
          <t>Mengetahui</t>
        </is>
      </c>
      <c r="AAT2" s="48" t="inlineStr">
        <is>
          <t>Digunakan untuk pupuk di lahan pertanian sendiri</t>
        </is>
      </c>
      <c r="AAU2" s="8" t="n">
        <v>1</v>
      </c>
      <c r="AAV2" s="8" t="n">
        <v>0</v>
      </c>
      <c r="AAW2" s="8" t="n">
        <v>0</v>
      </c>
      <c r="AAX2" s="8" t="n">
        <v>0</v>
      </c>
      <c r="AAY2" s="8" t="n">
        <v>0</v>
      </c>
      <c r="AAZ2" s="8" t="n">
        <v>0</v>
      </c>
      <c r="ABA2" s="8" t="n">
        <v>0</v>
      </c>
      <c r="ABB2" s="48" t="inlineStr">
        <is>
          <t>Pupuk cair untuk tanaman</t>
        </is>
      </c>
      <c r="ABC2" s="8" t="n">
        <v>1</v>
      </c>
      <c r="ABD2" s="8" t="n">
        <v>0</v>
      </c>
      <c r="ABE2" s="8" t="n">
        <v>0</v>
      </c>
      <c r="ABF2" s="8" t="n">
        <v>0</v>
      </c>
      <c r="ABG2" s="8" t="n">
        <v>0</v>
      </c>
      <c r="ABH2" s="48" t="n"/>
      <c r="ABI2" s="48" t="n"/>
      <c r="ABJ2" s="48" t="n"/>
      <c r="ABK2" s="48" t="n"/>
      <c r="ABL2" s="48" t="n"/>
      <c r="ABM2" s="48" t="n"/>
      <c r="ABN2" s="48" t="n"/>
      <c r="ABO2" s="48" t="n"/>
      <c r="ABP2" s="48" t="n"/>
      <c r="ABQ2" s="48" t="inlineStr">
        <is>
          <t>Padi dan jagung</t>
        </is>
      </c>
      <c r="ABR2" s="48" t="inlineStr">
        <is>
          <t>Sering ( 1 minggu 2 kali)</t>
        </is>
      </c>
      <c r="ABS2" s="8" t="n">
        <v>2000</v>
      </c>
      <c r="ABT2" s="48" t="n"/>
      <c r="ABU2" s="8" t="n">
        <v>10</v>
      </c>
      <c r="ABV2" s="8" t="n">
        <v>0</v>
      </c>
      <c r="ABW2" s="48" t="inlineStr">
        <is>
          <t>Urea</t>
        </is>
      </c>
      <c r="ABX2" s="48" t="n"/>
      <c r="ABY2" s="8" t="n">
        <v>150</v>
      </c>
      <c r="ABZ2" s="8" t="n">
        <v>2250</v>
      </c>
      <c r="ACA2" s="8" t="n">
        <v>75</v>
      </c>
      <c r="ACB2" s="8" t="n">
        <v>10000</v>
      </c>
      <c r="ACC2" s="8" t="n">
        <v>936</v>
      </c>
      <c r="ACD2" s="8" t="n">
        <v>988</v>
      </c>
      <c r="ACE2" s="48" t="inlineStr">
        <is>
          <t>Ya</t>
        </is>
      </c>
      <c r="ACF2" s="48" t="inlineStr">
        <is>
          <t>Sangat meningkat</t>
        </is>
      </c>
      <c r="ACG2" s="48" t="inlineStr">
        <is>
          <t>Sangat meningkat</t>
        </is>
      </c>
      <c r="ACH2" s="48" t="inlineStr">
        <is>
          <t>Sangat meningkat</t>
        </is>
      </c>
      <c r="ACI2" s="48" t="n"/>
      <c r="ACJ2" s="48" t="n"/>
      <c r="ACK2" s="48" t="n"/>
      <c r="ACL2" s="48" t="n"/>
      <c r="ACM2" s="48" t="n"/>
      <c r="ACN2" s="48" t="n"/>
      <c r="ACO2" s="48" t="n"/>
      <c r="ACP2" s="48" t="n"/>
      <c r="ACQ2" s="48" t="n"/>
      <c r="ACR2" s="48" t="n"/>
      <c r="ACS2" s="48" t="n"/>
      <c r="ACT2" s="48" t="inlineStr">
        <is>
          <t>Tidak</t>
        </is>
      </c>
      <c r="ACU2" s="48" t="inlineStr">
        <is>
          <t>Manfaat besar/jelas/mengubah kehidupan sehari-hari</t>
        </is>
      </c>
      <c r="ACV2" s="48" t="inlineStr">
        <is>
          <t>Sama saja</t>
        </is>
      </c>
      <c r="ACW2" s="48" t="inlineStr">
        <is>
          <t>Anggota keluarga - Perempuan dewasa</t>
        </is>
      </c>
      <c r="ACX2" s="48" t="inlineStr">
        <is>
          <t>Setuju</t>
        </is>
      </c>
      <c r="ACY2" s="48" t="inlineStr">
        <is>
          <t>Anggota keluarga - Laki-laki dewasa Anggota keluarga - Perempuan dewasa Anggota keluarga - Anak-anak</t>
        </is>
      </c>
      <c r="ACZ2" s="8" t="n">
        <v>1</v>
      </c>
      <c r="ADA2" s="8" t="n">
        <v>1</v>
      </c>
      <c r="ADB2" s="8" t="n">
        <v>1</v>
      </c>
      <c r="ADC2" s="8" t="n">
        <v>0</v>
      </c>
      <c r="ADD2" s="48" t="inlineStr">
        <is>
          <t>Sangat puas</t>
        </is>
      </c>
      <c r="ADE2" s="48" t="inlineStr">
        <is>
          <t>Puas</t>
        </is>
      </c>
      <c r="ADF2" s="48" t="inlineStr">
        <is>
          <t>Puas</t>
        </is>
      </c>
      <c r="ADG2" s="48" t="inlineStr">
        <is>
          <t>Puas</t>
        </is>
      </c>
      <c r="ADH2" s="48" t="inlineStr">
        <is>
          <t>Tidak</t>
        </is>
      </c>
      <c r="ADI2" s="48" t="n"/>
      <c r="ADJ2" s="48" t="inlineStr">
        <is>
          <t>Puas</t>
        </is>
      </c>
      <c r="ADK2" s="48" t="n"/>
      <c r="ADL2" s="48" t="n"/>
      <c r="ADM2" s="48" t="n"/>
      <c r="ADN2" s="48" t="n"/>
      <c r="ADO2" s="48" t="n"/>
      <c r="ADP2" s="48" t="n"/>
      <c r="ADQ2" s="48" t="n"/>
      <c r="ADR2" s="48" t="n"/>
      <c r="ADS2" s="48" t="n"/>
      <c r="ADT2" s="48" t="n"/>
      <c r="ADU2" s="48" t="inlineStr">
        <is>
          <t>Menghubungi CPO atau pendamping</t>
        </is>
      </c>
      <c r="ADV2" s="8" t="n">
        <v>0</v>
      </c>
      <c r="ADW2" s="8" t="n">
        <v>0</v>
      </c>
      <c r="ADX2" s="8" t="n">
        <v>0</v>
      </c>
      <c r="ADY2" s="8" t="n">
        <v>0</v>
      </c>
      <c r="ADZ2" s="8" t="n">
        <v>1</v>
      </c>
      <c r="AEA2" s="8" t="n">
        <v>0</v>
      </c>
      <c r="AEB2" s="8" t="n">
        <v>0</v>
      </c>
      <c r="AEC2" s="8" t="n">
        <v>0</v>
      </c>
      <c r="AED2" s="48" t="inlineStr">
        <is>
          <t>-</t>
        </is>
      </c>
      <c r="AEE2" s="48" t="inlineStr">
        <is>
          <t>Laki-laki dewasa</t>
        </is>
      </c>
      <c r="AEF2" s="48" t="n"/>
      <c r="AEG2" s="48" t="inlineStr">
        <is>
          <t>Menelepon atau WA langsung</t>
        </is>
      </c>
      <c r="AEH2" s="48" t="n"/>
      <c r="AEI2" s="48" t="inlineStr">
        <is>
          <t>Penambahan bantuan hewan ternak</t>
        </is>
      </c>
      <c r="AEJ2" s="48" t="inlineStr">
        <is>
          <t>Kadang-kadang</t>
        </is>
      </c>
      <c r="AEK2" s="48" t="inlineStr">
        <is>
          <t>Pengurangan pengeluaran rumah tangga (bahan bakar minyak, pupuk, dll.) Peningkatan kebersihan kandang ternak Pemanfaatan bio-slurry sebagai pupuk</t>
        </is>
      </c>
      <c r="AEL2" s="8" t="n">
        <v>1</v>
      </c>
      <c r="AEM2" s="8" t="n">
        <v>0</v>
      </c>
      <c r="AEN2" s="8" t="n">
        <v>0</v>
      </c>
      <c r="AEO2" s="8" t="n">
        <v>0</v>
      </c>
      <c r="AEP2" s="8" t="n">
        <v>0</v>
      </c>
      <c r="AEQ2" s="8" t="n">
        <v>0</v>
      </c>
      <c r="AER2" s="8" t="n">
        <v>1</v>
      </c>
      <c r="AES2" s="8" t="n">
        <v>1</v>
      </c>
      <c r="AET2" s="8" t="n">
        <v>0</v>
      </c>
      <c r="AEU2" s="8" t="n">
        <v>0</v>
      </c>
      <c r="AEV2" s="8" t="n">
        <v>0</v>
      </c>
      <c r="AEW2" s="8" t="n">
        <v>0</v>
      </c>
      <c r="AEX2" s="48" t="n"/>
      <c r="AEY2" s="48" t="inlineStr">
        <is>
          <t>Memasak lebih aman</t>
        </is>
      </c>
      <c r="AEZ2" s="48" t="n"/>
      <c r="AFA2" s="48" t="inlineStr">
        <is>
          <t>Pemerintah daerah</t>
        </is>
      </c>
      <c r="AFB2" s="48" t="n"/>
      <c r="AFC2" s="48" t="inlineStr">
        <is>
          <t>IMG-20260129-WA0000-10_44_22.jpg</t>
        </is>
      </c>
      <c r="AFD2" s="16" t="inlineStr">
        <is>
          <t>https://drive.google.com/drive/folders/1MBSuJmomFFgYSRIkbDt3pNqfBAMkNO5z</t>
        </is>
      </c>
      <c r="AFE2" s="48" t="inlineStr">
        <is>
          <t>IMG-20260129-WA0035-10_46_20.jpg</t>
        </is>
      </c>
      <c r="AFF2" s="16" t="inlineStr">
        <is>
          <t>https://drive.google.com/drive/folders/1MBSuJmomFFgYSRIkbDt3pNqfBAMkNO5z</t>
        </is>
      </c>
      <c r="AFG2" s="48" t="n"/>
      <c r="AFH2" s="48" t="n"/>
      <c r="AFI2" s="27" t="inlineStr">
        <is>
          <t>Responden menyebutkan hasil pertanian dalam bentuk karung, 1 karung sebanyak 52kg</t>
        </is>
      </c>
      <c r="AFJ2" s="48" t="n"/>
      <c r="AFK2" s="48" t="n"/>
      <c r="AFL2" s="48" t="n"/>
      <c r="AFM2" s="48" t="n"/>
      <c r="AFN2" s="48" t="n"/>
      <c r="AFO2" s="48" t="n"/>
      <c r="AFP2" s="48" t="n"/>
      <c r="AFQ2" s="48" t="n"/>
      <c r="AFR2" s="48" t="n"/>
      <c r="AFS2" s="48" t="n"/>
      <c r="AFT2" s="48" t="n"/>
      <c r="AFU2" s="48" t="n"/>
      <c r="AFV2" s="48" t="n"/>
      <c r="AFW2" s="48" t="n"/>
      <c r="AFX2" s="48" t="n"/>
      <c r="AFY2" s="48" t="n"/>
      <c r="AFZ2" s="48" t="n"/>
      <c r="AGA2" s="48" t="n"/>
      <c r="AGB2" s="48" t="n"/>
      <c r="AGC2" s="48" t="n"/>
      <c r="AGD2" s="48" t="n"/>
      <c r="AGE2" s="48" t="n"/>
      <c r="AGF2" s="48" t="n"/>
      <c r="AGG2" s="48" t="n"/>
      <c r="AGH2" s="48" t="n"/>
      <c r="AGI2" s="48" t="n"/>
      <c r="AGJ2" s="48" t="n"/>
      <c r="AGK2" s="48" t="n"/>
      <c r="AGL2" s="48" t="n"/>
      <c r="AGM2" s="48" t="n"/>
      <c r="AGN2" s="48" t="n"/>
      <c r="AGO2" s="48" t="n"/>
      <c r="AGP2" s="48" t="n"/>
      <c r="AGQ2" s="48" t="n"/>
      <c r="AGR2" s="48" t="n"/>
      <c r="AGS2" s="48" t="n"/>
      <c r="AGT2" s="48" t="n"/>
      <c r="AGU2" s="48" t="n"/>
      <c r="AGV2" s="48" t="n"/>
      <c r="AGW2" s="48" t="n"/>
      <c r="AGX2" s="48" t="n"/>
      <c r="AGY2" s="48" t="n"/>
      <c r="AGZ2" s="48" t="n"/>
      <c r="AHA2" s="48" t="n"/>
      <c r="AHB2" s="48" t="n"/>
      <c r="AHC2" s="48" t="n"/>
      <c r="AHD2" s="48" t="n"/>
      <c r="AHE2" s="48" t="n"/>
      <c r="AHF2" s="48" t="n"/>
      <c r="AHG2" s="48" t="n"/>
      <c r="AHH2" s="48" t="n"/>
      <c r="AHI2" s="48" t="n"/>
      <c r="AHJ2" s="48" t="n"/>
      <c r="AHK2" s="48" t="n"/>
      <c r="AHL2" s="48" t="n"/>
      <c r="AHM2" s="48" t="n"/>
      <c r="AHN2" s="48" t="n"/>
      <c r="AHO2" s="48" t="n"/>
      <c r="AHP2" s="48" t="n"/>
      <c r="AHQ2" s="48" t="n"/>
      <c r="AHR2" s="48" t="n"/>
      <c r="AHS2" s="48" t="n"/>
      <c r="AHT2" s="48" t="n"/>
      <c r="AHU2" s="48" t="n"/>
      <c r="AHV2" s="48" t="n"/>
      <c r="AHW2" s="48" t="n"/>
      <c r="AHX2" s="48" t="n"/>
      <c r="AHY2" s="48" t="n"/>
      <c r="AHZ2" s="48" t="n"/>
      <c r="AIA2" s="48" t="n"/>
      <c r="AIB2" s="48" t="n"/>
      <c r="AIC2" s="48" t="n"/>
      <c r="AID2" s="48" t="n"/>
      <c r="AIE2" s="48" t="n"/>
      <c r="AIF2" s="48" t="n"/>
      <c r="AIG2" s="48" t="n"/>
      <c r="AIH2" s="48" t="n"/>
      <c r="AII2" s="48" t="n"/>
      <c r="AIJ2" s="48" t="n"/>
      <c r="AIK2" s="48" t="n"/>
      <c r="AIL2" s="48" t="n"/>
      <c r="AIM2" s="48" t="n"/>
      <c r="AIN2" s="48" t="n"/>
      <c r="AIO2" s="48" t="n"/>
      <c r="AIP2" s="48" t="inlineStr">
        <is>
          <t>b. Pelatihan</t>
        </is>
      </c>
      <c r="AIQ2" s="48" t="n"/>
      <c r="AIR2" s="48" t="n"/>
      <c r="AIS2" s="48" t="n"/>
      <c r="AIT2" s="48" t="n"/>
      <c r="AIU2" s="48" t="n"/>
      <c r="AIV2" s="48" t="n"/>
      <c r="AIW2" s="48" t="n"/>
      <c r="AIX2" s="48" t="n"/>
      <c r="AIY2" s="48" t="n"/>
      <c r="AIZ2" s="48" t="n"/>
      <c r="AJA2" s="48" t="n"/>
      <c r="AJB2" s="48" t="n"/>
      <c r="AJC2" s="48" t="n"/>
      <c r="AJD2" s="48" t="n"/>
      <c r="AJE2" s="48" t="n"/>
      <c r="AJF2" s="48" t="n"/>
      <c r="AJG2" s="48" t="n"/>
      <c r="AJH2" s="48" t="n"/>
      <c r="AJI2" s="48" t="n"/>
      <c r="AJJ2" s="48" t="n"/>
      <c r="AJK2" s="48" t="n"/>
      <c r="AJL2" s="48" t="n"/>
      <c r="AJM2" s="48" t="n"/>
      <c r="AJN2" s="48" t="n"/>
      <c r="AJO2" s="48" t="n"/>
      <c r="AJP2" s="48" t="n"/>
      <c r="AJQ2" s="48" t="n"/>
      <c r="AJR2" s="48" t="n"/>
      <c r="AJS2" s="48" t="n"/>
      <c r="AJT2" s="48" t="n"/>
      <c r="AJU2" s="48" t="n"/>
      <c r="AJV2" s="48" t="n"/>
      <c r="AJW2" s="48" t="n"/>
      <c r="AJX2" s="48" t="n"/>
      <c r="AJY2" s="48" t="n"/>
      <c r="AJZ2" s="48" t="n"/>
      <c r="AKA2" s="48" t="n"/>
      <c r="AKB2" s="48" t="n"/>
      <c r="AKC2" s="48" t="n"/>
      <c r="AKD2" s="48" t="n"/>
      <c r="AKE2" s="48" t="n"/>
      <c r="AKF2" s="48" t="n"/>
      <c r="AKG2" s="48" t="n"/>
      <c r="AKH2" s="48" t="n"/>
      <c r="AKI2" s="48" t="n"/>
      <c r="AKJ2" s="48" t="n"/>
      <c r="AKK2" s="48" t="n"/>
      <c r="AKL2" s="48" t="n"/>
      <c r="AKM2" s="48" t="n"/>
      <c r="AKN2" s="48" t="n"/>
      <c r="AKO2" s="48" t="n"/>
      <c r="AKP2" s="48" t="n"/>
      <c r="AKQ2" s="48" t="n"/>
      <c r="AKR2" s="48" t="n"/>
      <c r="AKS2" s="48" t="n"/>
      <c r="AKT2" s="48" t="n"/>
      <c r="AKU2" s="48" t="n"/>
      <c r="AKV2" s="48" t="n"/>
      <c r="AKW2" s="48" t="n"/>
      <c r="AKX2" s="48" t="n"/>
      <c r="AKY2" s="48" t="n"/>
      <c r="AKZ2" s="48" t="n"/>
      <c r="ALA2" s="48" t="n"/>
      <c r="ALB2" s="48" t="n"/>
      <c r="ALC2" s="48" t="n"/>
      <c r="ALD2" s="48" t="n"/>
      <c r="ALE2" s="48" t="n"/>
      <c r="ALF2" s="48" t="n"/>
      <c r="ALG2" s="48" t="n"/>
      <c r="ALH2" s="48" t="n"/>
      <c r="ALI2" s="48" t="n"/>
      <c r="ALJ2" s="48" t="n"/>
      <c r="ALK2" s="48" t="n"/>
      <c r="ALL2" s="48" t="n"/>
      <c r="ALM2" s="48" t="n"/>
      <c r="ALN2" s="48" t="n"/>
      <c r="ALO2" s="48" t="n"/>
      <c r="ALP2" s="48" t="n"/>
      <c r="ALQ2" s="48" t="n"/>
      <c r="ALR2" s="48" t="n"/>
      <c r="ALS2" s="48" t="n"/>
      <c r="ALT2" s="48" t="n"/>
      <c r="ALU2" s="48" t="n"/>
      <c r="ALV2" s="48" t="n"/>
      <c r="ALW2" s="48" t="n"/>
      <c r="ALX2" s="48" t="n"/>
      <c r="ALY2" s="48" t="n"/>
      <c r="ALZ2" s="48" t="n"/>
      <c r="AMA2" s="48" t="n"/>
      <c r="AMB2" s="48" t="n"/>
      <c r="AMC2" s="48" t="n"/>
      <c r="AMD2" s="48" t="n"/>
      <c r="AME2" s="48" t="n"/>
      <c r="AMF2" s="48" t="n"/>
      <c r="AMG2" s="48" t="n"/>
      <c r="AMH2" s="48" t="n"/>
      <c r="AMI2" s="48" t="n"/>
      <c r="AMJ2" s="48" t="n"/>
      <c r="AMK2" s="48" t="n"/>
      <c r="AML2" s="48" t="n"/>
      <c r="AMM2" s="48" t="n"/>
      <c r="AMN2" s="48" t="n"/>
      <c r="AMO2" s="48" t="n"/>
      <c r="AMP2" s="48" t="n"/>
      <c r="AMQ2" s="48" t="n"/>
      <c r="AMR2" s="48" t="n"/>
      <c r="AMS2" s="48" t="n"/>
      <c r="AMT2" s="48" t="n"/>
      <c r="AMU2" s="48" t="n"/>
      <c r="AMV2" s="48" t="n"/>
      <c r="AMW2" s="48" t="n"/>
      <c r="AMX2" s="48" t="n"/>
      <c r="AMY2" s="48" t="n"/>
      <c r="AMZ2" s="48" t="n"/>
      <c r="ANA2" s="48" t="n"/>
      <c r="ANB2" s="48" t="n"/>
      <c r="ANC2" s="48" t="n"/>
      <c r="AND2" s="48" t="n"/>
      <c r="ANE2" s="48" t="n"/>
      <c r="ANF2" s="48" t="n"/>
      <c r="ANG2" s="48" t="n"/>
      <c r="ANH2" s="48" t="n"/>
      <c r="ANI2" s="48" t="n"/>
      <c r="ANJ2" s="48" t="n"/>
      <c r="ANK2" s="48" t="n"/>
      <c r="ANL2" s="48" t="n"/>
      <c r="ANM2" s="48" t="n"/>
      <c r="ANN2" s="48" t="n"/>
      <c r="ANO2" s="48" t="n"/>
      <c r="ANP2" s="48" t="n"/>
      <c r="ANQ2" s="48" t="n"/>
      <c r="ANR2" s="48" t="n"/>
      <c r="ANS2" s="48" t="n"/>
      <c r="ANT2" s="48" t="n"/>
      <c r="ANU2" s="48" t="n"/>
      <c r="ANV2" s="48" t="n"/>
      <c r="ANW2" s="48" t="n"/>
      <c r="ANX2" s="48" t="n"/>
      <c r="ANY2" s="48" t="n"/>
      <c r="ANZ2" s="48" t="n"/>
      <c r="AOA2" s="48" t="n"/>
      <c r="AOB2" s="48" t="n"/>
      <c r="AOC2" s="48" t="n"/>
      <c r="AOD2" s="48" t="n"/>
      <c r="AOE2" s="48" t="n"/>
      <c r="AOF2" s="48" t="n"/>
      <c r="AOG2" s="48" t="n"/>
      <c r="AOH2" s="48" t="n"/>
      <c r="AOI2" s="48" t="n"/>
      <c r="AOJ2" s="48" t="n"/>
      <c r="AOK2" s="48" t="n"/>
      <c r="AOL2" s="48" t="n"/>
      <c r="AOM2" s="48" t="n"/>
      <c r="AON2" s="48" t="n"/>
      <c r="AOO2" s="48" t="n"/>
      <c r="AOP2" s="48" t="n"/>
      <c r="AOQ2" s="48" t="n"/>
      <c r="AOR2" s="48" t="n"/>
      <c r="AOS2" s="48" t="n"/>
      <c r="AOT2" s="48" t="n"/>
      <c r="AOU2" s="48" t="n"/>
      <c r="AOV2" s="48" t="n"/>
      <c r="AOW2" s="48" t="n"/>
      <c r="AOX2" s="48" t="n"/>
      <c r="AOY2" s="48" t="n"/>
      <c r="AOZ2" s="48" t="n"/>
      <c r="APA2" s="48" t="n"/>
      <c r="APB2" s="48" t="n"/>
      <c r="APC2" s="48" t="n"/>
      <c r="APD2" s="48" t="n"/>
      <c r="APE2" s="48" t="n"/>
      <c r="APF2" s="48" t="n"/>
      <c r="APG2" s="48" t="n"/>
      <c r="APH2" s="48" t="n"/>
      <c r="API2" s="48" t="n"/>
      <c r="APJ2" s="48" t="n"/>
      <c r="APK2" s="48" t="n"/>
      <c r="APL2" s="48" t="n"/>
      <c r="APM2" s="48" t="n"/>
      <c r="APN2" s="48" t="n"/>
      <c r="APO2" s="48" t="n"/>
      <c r="APP2" s="48" t="n"/>
      <c r="APQ2" s="48" t="n"/>
      <c r="APR2" s="48" t="n"/>
      <c r="APS2" s="48" t="n"/>
      <c r="APT2" s="48" t="n"/>
      <c r="APU2" s="48" t="n"/>
      <c r="APV2" s="48" t="n"/>
      <c r="APW2" s="48" t="n"/>
      <c r="APX2" s="48" t="n"/>
      <c r="APY2" s="48" t="n"/>
      <c r="APZ2" s="48" t="n"/>
      <c r="AQA2" s="48" t="n"/>
      <c r="AQB2" s="48" t="n"/>
      <c r="AQC2" s="48" t="n"/>
      <c r="AQD2" s="48" t="n"/>
      <c r="AQE2" s="48" t="n"/>
      <c r="AQF2" s="48" t="n"/>
      <c r="AQG2" s="48" t="n"/>
      <c r="AQH2" s="48" t="n"/>
      <c r="AQI2" s="48" t="n"/>
      <c r="AQJ2" s="48" t="n"/>
      <c r="AQK2" s="48" t="n"/>
      <c r="AQL2" s="48" t="n"/>
      <c r="AQM2" s="48" t="n"/>
      <c r="AQN2" s="48" t="n"/>
      <c r="AQO2" s="48" t="n"/>
      <c r="AQP2" s="48" t="n"/>
      <c r="AQQ2" s="48" t="n"/>
      <c r="AQR2" s="48" t="n"/>
      <c r="AQS2" s="48" t="n"/>
      <c r="AQT2" s="48" t="n"/>
      <c r="AQU2" s="48" t="n"/>
      <c r="AQV2" s="48" t="n"/>
      <c r="AQW2" s="48" t="n"/>
      <c r="AQX2" s="48" t="n"/>
      <c r="AQY2" s="48" t="n"/>
      <c r="AQZ2" s="48" t="n"/>
      <c r="ARA2" s="48" t="n"/>
      <c r="ARB2" s="48" t="n"/>
      <c r="ARC2" s="48" t="n"/>
      <c r="ARD2" s="48" t="n"/>
      <c r="ARE2" s="48" t="n"/>
      <c r="ARF2" s="48" t="n"/>
      <c r="ARG2" s="48" t="n"/>
      <c r="ARH2" s="48" t="n"/>
      <c r="ARI2" s="48" t="n"/>
      <c r="ARJ2" s="48" t="n"/>
      <c r="ARK2" s="48" t="n"/>
      <c r="ARL2" s="48" t="n"/>
      <c r="ARM2" s="48" t="n"/>
      <c r="ARN2" s="48" t="n"/>
      <c r="ARO2" s="48" t="n"/>
      <c r="ARP2" s="48" t="n"/>
      <c r="ARQ2" s="48" t="n"/>
      <c r="ARR2" s="48" t="n"/>
      <c r="ARS2" s="48" t="n"/>
      <c r="ART2" s="48" t="n"/>
      <c r="ARU2" s="48" t="n"/>
      <c r="ARV2" s="48" t="n"/>
      <c r="ARW2" s="48" t="n"/>
      <c r="ARX2" s="48" t="n"/>
      <c r="ARY2" s="48" t="n"/>
      <c r="ARZ2" s="48" t="n"/>
      <c r="ASA2" s="48" t="n"/>
      <c r="ASB2" s="48" t="n"/>
      <c r="ASC2" s="48" t="n"/>
      <c r="ASD2" s="48" t="n"/>
      <c r="ASE2" s="48" t="n"/>
      <c r="ASF2" s="48" t="n"/>
      <c r="ASG2" s="48" t="n"/>
      <c r="ASH2" s="48" t="n"/>
      <c r="ASI2" s="48" t="n"/>
      <c r="ASJ2" s="48" t="n"/>
      <c r="ASK2" s="48" t="n"/>
      <c r="ASL2" s="48" t="n"/>
      <c r="ASM2" s="48" t="n"/>
      <c r="ASN2" s="48" t="n"/>
      <c r="ASO2" s="48" t="n"/>
      <c r="ASP2" s="48" t="n"/>
      <c r="ASQ2" s="48" t="n"/>
      <c r="ASR2" s="48" t="n"/>
      <c r="ASS2" s="48" t="n"/>
      <c r="AST2" s="48" t="n"/>
      <c r="ASU2" s="48" t="n"/>
      <c r="ASV2" s="48" t="n"/>
      <c r="ASW2" s="48" t="n"/>
      <c r="ASX2" s="48" t="n"/>
      <c r="ASY2" s="48" t="n"/>
      <c r="ASZ2" s="48" t="n"/>
      <c r="ATA2" s="48" t="n"/>
      <c r="ATB2" s="48" t="n"/>
      <c r="ATC2" s="48" t="n"/>
      <c r="ATD2" s="48" t="n"/>
      <c r="ATE2" s="48" t="n"/>
      <c r="ATF2" s="48" t="n"/>
      <c r="ATG2" s="48" t="n"/>
      <c r="ATH2" s="48" t="n"/>
      <c r="ATI2" s="48" t="n"/>
      <c r="ATJ2" s="48" t="n"/>
      <c r="ATK2" s="48" t="n"/>
      <c r="ATL2" s="48" t="n"/>
      <c r="ATM2" s="48" t="n"/>
      <c r="ATN2" s="48" t="n"/>
      <c r="ATO2" s="48" t="n"/>
      <c r="ATP2" s="48" t="n"/>
      <c r="ATQ2" s="48" t="n"/>
      <c r="ATR2" s="48" t="n"/>
      <c r="ATS2" s="48" t="n"/>
      <c r="ATT2" s="48" t="n"/>
      <c r="ATU2" s="48" t="n"/>
      <c r="ATV2" s="48" t="n"/>
      <c r="ATW2" s="48" t="n"/>
      <c r="ATX2" s="48" t="n"/>
      <c r="ATY2" s="48" t="n"/>
      <c r="ATZ2" s="48" t="n"/>
      <c r="AUA2" s="48" t="n"/>
      <c r="AUB2" s="48" t="n"/>
      <c r="AUC2" s="48" t="n"/>
      <c r="AUD2" s="48" t="n"/>
      <c r="AUE2" s="48" t="n"/>
      <c r="AUF2" s="48" t="n"/>
      <c r="AUG2" s="48" t="n"/>
      <c r="AUH2" s="48" t="n"/>
      <c r="AUI2" s="48" t="n"/>
      <c r="AUJ2" s="48" t="n"/>
      <c r="AUK2" s="48" t="n"/>
      <c r="AUL2" s="48" t="n"/>
      <c r="AUM2" s="48" t="n"/>
      <c r="AUN2" s="48" t="n"/>
      <c r="AUO2" s="48" t="n"/>
      <c r="AUP2" s="48" t="n"/>
      <c r="AUQ2" s="48" t="n"/>
      <c r="AUR2" s="48" t="n"/>
      <c r="AUS2" s="48" t="n"/>
      <c r="AUT2" s="48" t="n"/>
      <c r="AUU2" s="48" t="n"/>
      <c r="AUV2" s="48" t="n"/>
      <c r="AUW2" s="48" t="n"/>
      <c r="AUX2" s="48" t="n"/>
      <c r="AUY2" s="48" t="n"/>
      <c r="AUZ2" s="48" t="n"/>
      <c r="AVA2" s="48" t="n"/>
      <c r="AVB2" s="48" t="n"/>
      <c r="AVC2" s="48" t="n"/>
      <c r="AVD2" s="48" t="n"/>
      <c r="AVE2" s="48" t="n"/>
      <c r="AVF2" s="48" t="inlineStr">
        <is>
          <t>Menghubungi CPO atau pendamping</t>
        </is>
      </c>
      <c r="AVG2" s="48" t="n"/>
      <c r="AVH2" s="48" t="n"/>
      <c r="AVI2" s="48" t="n"/>
      <c r="AVJ2" s="48" t="n"/>
      <c r="AVK2" s="48" t="n"/>
      <c r="AVL2" s="48" t="n"/>
      <c r="AVM2" s="48" t="n"/>
      <c r="AVN2" s="48" t="n"/>
      <c r="AVO2" s="48" t="n"/>
      <c r="AVP2" s="48" t="n"/>
      <c r="AVQ2" s="48" t="n"/>
      <c r="AVR2" s="48" t="n"/>
      <c r="AVS2" s="48" t="n"/>
      <c r="AVT2" s="48" t="n"/>
      <c r="AVU2" s="48" t="n"/>
      <c r="AVV2" s="48" t="n"/>
      <c r="AVW2" s="48" t="n"/>
      <c r="AVX2" s="48" t="n"/>
      <c r="AVY2" s="48" t="n"/>
      <c r="AVZ2" s="48" t="n"/>
      <c r="AWA2" s="8" t="n">
        <v>658515687</v>
      </c>
      <c r="AWB2" s="48" t="inlineStr">
        <is>
          <t>398a132b-8175-4f76-b113-348c3c5bc2f2</t>
        </is>
      </c>
      <c r="AWC2" s="6" t="n">
        <v>46051</v>
      </c>
      <c r="AWD2" s="48" t="n"/>
      <c r="AWE2" s="48" t="n"/>
      <c r="AWF2" s="48" t="inlineStr">
        <is>
          <t>submitted_via_web</t>
        </is>
      </c>
      <c r="AWG2" s="48" t="n"/>
      <c r="AWH2" s="48" t="inlineStr">
        <is>
          <t>v77EHCKwkE9g35fmSqxBJL</t>
        </is>
      </c>
      <c r="AWI2" s="48" t="n"/>
      <c r="AWJ2" s="48" t="inlineStr">
        <is>
          <t>uuid:398a132b-8175-4f76-b113-348c3c5bc2f2</t>
        </is>
      </c>
      <c r="AWK2" s="8" t="n">
        <v>15</v>
      </c>
      <c r="AWL2" s="48" t="inlineStr">
        <is>
          <t>RAP0081</t>
        </is>
      </c>
      <c r="AWM2" s="8" t="n">
        <v>0</v>
      </c>
      <c r="AWN2" s="48" t="inlineStr">
        <is>
          <t>Year of Use valid, no validation needed</t>
        </is>
      </c>
      <c r="AWO2" s="37" t="b">
        <v>1</v>
      </c>
      <c r="AWP2" s="37" t="b">
        <v>1</v>
      </c>
      <c r="AWQ2" s="37" t="b">
        <v>1</v>
      </c>
      <c r="AWR2" s="37" t="b">
        <v>1</v>
      </c>
      <c r="AWS2" s="37" t="b">
        <v>1</v>
      </c>
      <c r="AWT2" s="37" t="b">
        <v>1</v>
      </c>
      <c r="AWU2" s="48" t="n"/>
      <c r="AWV2" s="8" t="n">
        <v>8</v>
      </c>
      <c r="AWW2" s="48" t="n"/>
      <c r="AWX2" s="48" t="n"/>
      <c r="AWY2" s="48" t="n"/>
      <c r="AWZ2" s="48" t="n"/>
    </row>
    <row r="3">
      <c r="A3" s="6" t="n">
        <v>46049</v>
      </c>
      <c r="B3" s="6" t="n">
        <v>46069</v>
      </c>
      <c r="C3" s="34" t="inlineStr">
        <is>
          <t>Febri Hasanah</t>
        </is>
      </c>
      <c r="D3" s="34" t="inlineStr">
        <is>
          <t>Mado</t>
        </is>
      </c>
      <c r="E3" s="8">
        <f>+620</f>
        <v/>
      </c>
      <c r="F3" s="48" t="inlineStr">
        <is>
          <t>-5.497072 119.535618 119.2848575514998 14.61400032043457</t>
        </is>
      </c>
      <c r="G3" s="8" t="n">
        <v>-5.497072</v>
      </c>
      <c r="H3" s="8" t="n">
        <v>119.535618</v>
      </c>
      <c r="I3" s="8" t="n">
        <v>119.2848576</v>
      </c>
      <c r="J3" s="8" t="n">
        <v>14.61400032</v>
      </c>
      <c r="K3" s="8" t="n">
        <v>0</v>
      </c>
      <c r="L3" s="48" t="inlineStr">
        <is>
          <t>-5.497178 119.535455 119.01333095911872 4.182000160217285</t>
        </is>
      </c>
      <c r="M3" s="8" t="n">
        <v>-5.497178</v>
      </c>
      <c r="N3" s="8" t="n">
        <v>119.535455</v>
      </c>
      <c r="O3" s="8" t="n">
        <v>119.013331</v>
      </c>
      <c r="P3" s="8" t="n">
        <v>4.18200016</v>
      </c>
      <c r="Q3" s="8" t="n">
        <v>0</v>
      </c>
      <c r="R3" s="48" t="inlineStr">
        <is>
          <t>Sulawesi Selatan</t>
        </is>
      </c>
      <c r="S3" s="8" t="n">
        <v>0</v>
      </c>
      <c r="T3" s="8" t="n">
        <v>0</v>
      </c>
      <c r="U3" s="8" t="n">
        <v>0</v>
      </c>
      <c r="V3" s="8" t="n">
        <v>0</v>
      </c>
      <c r="W3" s="8" t="n">
        <v>0</v>
      </c>
      <c r="X3" s="8" t="n">
        <v>0</v>
      </c>
      <c r="Y3" s="8" t="n">
        <v>0</v>
      </c>
      <c r="Z3" s="8" t="n">
        <v>0</v>
      </c>
      <c r="AA3" s="8" t="n">
        <v>0</v>
      </c>
      <c r="AB3" s="8" t="n">
        <v>1</v>
      </c>
      <c r="AC3" s="48" t="inlineStr">
        <is>
          <t>Jeneponto</t>
        </is>
      </c>
      <c r="AD3" s="48" t="inlineStr">
        <is>
          <t>Bangkala Barat</t>
        </is>
      </c>
      <c r="AE3" s="48" t="inlineStr">
        <is>
          <t>Bulujaya</t>
        </is>
      </c>
      <c r="AF3" s="48" t="inlineStr">
        <is>
          <t>CV.RIZKI ABADI</t>
        </is>
      </c>
      <c r="AG3" s="48" t="inlineStr">
        <is>
          <t>RAP0024</t>
        </is>
      </c>
      <c r="AH3" s="8" t="n">
        <v>9</v>
      </c>
      <c r="AI3" s="48" t="inlineStr">
        <is>
          <t>VPA2</t>
        </is>
      </c>
      <c r="AJ3" s="48" t="inlineStr">
        <is>
          <t>Tidak aktif</t>
        </is>
      </c>
      <c r="AK3" s="8" t="n">
        <v>50</v>
      </c>
      <c r="AL3" s="48" t="inlineStr">
        <is>
          <t>Laki-laki</t>
        </is>
      </c>
      <c r="AM3" s="48" t="inlineStr">
        <is>
          <t>Sudah menikah</t>
        </is>
      </c>
      <c r="AN3" s="48" t="inlineStr">
        <is>
          <t>Tidak sekolah</t>
        </is>
      </c>
      <c r="AO3" s="48" t="inlineStr">
        <is>
          <t>Petani</t>
        </is>
      </c>
      <c r="AP3" s="8" t="n">
        <v>1</v>
      </c>
      <c r="AQ3" s="8" t="n">
        <v>0</v>
      </c>
      <c r="AR3" s="8" t="n">
        <v>0</v>
      </c>
      <c r="AS3" s="8" t="n">
        <v>0</v>
      </c>
      <c r="AT3" s="8" t="n">
        <v>0</v>
      </c>
      <c r="AU3" s="8" t="n">
        <v>0</v>
      </c>
      <c r="AV3" s="8" t="n">
        <v>0</v>
      </c>
      <c r="AW3" s="8" t="n">
        <v>0</v>
      </c>
      <c r="AX3" s="48" t="n"/>
      <c r="AY3" s="48" t="inlineStr">
        <is>
          <t>Tidak ada</t>
        </is>
      </c>
      <c r="AZ3" s="8" t="n">
        <v>0</v>
      </c>
      <c r="BA3" s="8" t="n">
        <v>0</v>
      </c>
      <c r="BB3" s="8" t="n">
        <v>0</v>
      </c>
      <c r="BC3" s="8" t="n">
        <v>0</v>
      </c>
      <c r="BD3" s="8" t="n">
        <v>0</v>
      </c>
      <c r="BE3" s="8" t="n">
        <v>0</v>
      </c>
      <c r="BF3" s="8" t="n">
        <v>0</v>
      </c>
      <c r="BG3" s="8" t="n">
        <v>1</v>
      </c>
      <c r="BH3" s="11" t="n"/>
      <c r="BI3" s="48" t="inlineStr">
        <is>
          <t>&gt;Rp3.500.000</t>
        </is>
      </c>
      <c r="BJ3" s="8" t="n">
        <v>2</v>
      </c>
      <c r="BK3" s="8" t="n">
        <v>1</v>
      </c>
      <c r="BL3" s="8" t="n">
        <v>0</v>
      </c>
      <c r="BM3" s="8" t="n">
        <v>0</v>
      </c>
      <c r="BN3" s="48" t="inlineStr">
        <is>
          <t>Milik sendiri</t>
        </is>
      </c>
      <c r="BO3" s="48" t="inlineStr">
        <is>
          <t>Permanen (dinding bata dan semen)</t>
        </is>
      </c>
      <c r="BP3" s="8" t="n">
        <v>1</v>
      </c>
      <c r="BQ3" s="8" t="n">
        <v>0</v>
      </c>
      <c r="BR3" s="8" t="n">
        <v>0</v>
      </c>
      <c r="BS3" s="8" t="n">
        <v>0</v>
      </c>
      <c r="BT3" s="8" t="n">
        <v>0</v>
      </c>
      <c r="BU3" s="48" t="n"/>
      <c r="BV3" s="48" t="inlineStr">
        <is>
          <t>Keramik/ubin</t>
        </is>
      </c>
      <c r="BW3" s="8" t="n">
        <v>0</v>
      </c>
      <c r="BX3" s="8" t="n">
        <v>0</v>
      </c>
      <c r="BY3" s="8" t="n">
        <v>1</v>
      </c>
      <c r="BZ3" s="8" t="n">
        <v>0</v>
      </c>
      <c r="CA3" s="8" t="n">
        <v>0</v>
      </c>
      <c r="CB3" s="48" t="n"/>
      <c r="CC3" s="48" t="inlineStr">
        <is>
          <t>Seng</t>
        </is>
      </c>
      <c r="CD3" s="8" t="n">
        <v>0</v>
      </c>
      <c r="CE3" s="8" t="n">
        <v>0</v>
      </c>
      <c r="CF3" s="8" t="n">
        <v>0</v>
      </c>
      <c r="CG3" s="8" t="n">
        <v>0</v>
      </c>
      <c r="CH3" s="8" t="n">
        <v>1</v>
      </c>
      <c r="CI3" s="8" t="n">
        <v>0</v>
      </c>
      <c r="CJ3" s="8" t="n">
        <v>0</v>
      </c>
      <c r="CK3" s="48" t="n"/>
      <c r="CL3" s="48" t="inlineStr">
        <is>
          <t>Ya</t>
        </is>
      </c>
      <c r="CM3" s="8" t="n">
        <v>2017</v>
      </c>
      <c r="CN3" s="48" t="inlineStr">
        <is>
          <t>Fixed-Dome (Kubah Tetap)</t>
        </is>
      </c>
      <c r="CO3" s="48" t="inlineStr">
        <is>
          <t>4 m³ (2-3 ekor sapi, ±3 jam memasak/hari, ±30 kg slurry/hari)</t>
        </is>
      </c>
      <c r="CP3" s="48" t="inlineStr">
        <is>
          <t>Anggota keluarga - laki-laki</t>
        </is>
      </c>
      <c r="CQ3" s="8" t="n">
        <v>0</v>
      </c>
      <c r="CR3" s="8" t="n">
        <v>0</v>
      </c>
      <c r="CS3" s="8" t="n">
        <v>0</v>
      </c>
      <c r="CT3" s="8" t="n">
        <v>0</v>
      </c>
      <c r="CU3" s="8" t="n">
        <v>1</v>
      </c>
      <c r="CV3" s="8" t="n">
        <v>0</v>
      </c>
      <c r="CW3" s="8" t="n">
        <v>0</v>
      </c>
      <c r="CX3" s="8" t="n">
        <v>0</v>
      </c>
      <c r="CY3" s="48" t="inlineStr">
        <is>
          <t>Anggota keluarga - laki-laki</t>
        </is>
      </c>
      <c r="CZ3" s="8" t="n">
        <v>1</v>
      </c>
      <c r="DA3" s="8" t="n">
        <v>0</v>
      </c>
      <c r="DB3" s="8" t="n">
        <v>0</v>
      </c>
      <c r="DC3" s="48" t="n"/>
      <c r="DD3" s="48" t="inlineStr">
        <is>
          <t>Anggota keluarga - laki-laki</t>
        </is>
      </c>
      <c r="DE3" s="8" t="n">
        <v>1</v>
      </c>
      <c r="DF3" s="8" t="n">
        <v>0</v>
      </c>
      <c r="DG3" s="8" t="n">
        <v>0</v>
      </c>
      <c r="DH3" s="8" t="n">
        <v>0</v>
      </c>
      <c r="DI3" s="48" t="n"/>
      <c r="DJ3" s="48" t="inlineStr">
        <is>
          <t>Anggota keluarga - laki-laki CPO atau pendamping</t>
        </is>
      </c>
      <c r="DK3" s="8" t="n">
        <v>1</v>
      </c>
      <c r="DL3" s="8" t="n">
        <v>0</v>
      </c>
      <c r="DM3" s="8" t="n">
        <v>1</v>
      </c>
      <c r="DN3" s="8" t="n">
        <v>0</v>
      </c>
      <c r="DO3" s="48" t="n"/>
      <c r="DP3" s="48" t="inlineStr">
        <is>
          <t>Tidak berfungsi sama sekali</t>
        </is>
      </c>
      <c r="DQ3" s="48" t="inlineStr">
        <is>
          <t>&gt;1 tahun yang lalu</t>
        </is>
      </c>
      <c r="DR3" s="17" t="inlineStr">
        <is>
          <t>Perpindahan tempat tinggal</t>
        </is>
      </c>
      <c r="DS3" s="48" t="n"/>
      <c r="DT3" s="48" t="n"/>
      <c r="DU3" s="48" t="n"/>
      <c r="DV3" s="48" t="n"/>
      <c r="DW3" s="48" t="n"/>
      <c r="DX3" s="48" t="n"/>
      <c r="DY3" s="48" t="n"/>
      <c r="DZ3" s="48" t="n"/>
      <c r="EA3" s="48" t="n"/>
      <c r="EB3" s="48" t="n"/>
      <c r="EC3" s="48" t="n"/>
      <c r="ED3" s="48" t="n"/>
      <c r="EE3" s="48" t="n"/>
      <c r="EF3" s="48" t="n"/>
      <c r="EG3" s="48" t="n"/>
      <c r="EH3" s="48" t="n"/>
      <c r="EI3" s="35" t="inlineStr">
        <is>
          <t>Tidak ada masalah</t>
        </is>
      </c>
      <c r="EJ3" s="8" t="n">
        <v>0</v>
      </c>
      <c r="EK3" s="8" t="n">
        <v>0</v>
      </c>
      <c r="EL3" s="8" t="n">
        <v>0</v>
      </c>
      <c r="EM3" s="8" t="n">
        <v>1</v>
      </c>
      <c r="EN3" s="8" t="n">
        <v>0</v>
      </c>
      <c r="EO3" s="48" t="n"/>
      <c r="EP3" s="48" t="inlineStr">
        <is>
          <t>Ya, cukup jelas dan mudah diikuti</t>
        </is>
      </c>
      <c r="EQ3" s="48" t="inlineStr">
        <is>
          <t>Bukan pelatihan</t>
        </is>
      </c>
      <c r="ER3" s="48" t="inlineStr">
        <is>
          <t>Lainnya</t>
        </is>
      </c>
      <c r="ES3" s="8" t="n">
        <v>0</v>
      </c>
      <c r="ET3" s="8" t="n">
        <v>0</v>
      </c>
      <c r="EU3" s="8" t="n">
        <v>0</v>
      </c>
      <c r="EV3" s="8" t="n">
        <v>1</v>
      </c>
      <c r="EW3" s="48" t="inlineStr">
        <is>
          <t>Buku manual</t>
        </is>
      </c>
      <c r="EX3" s="48" t="inlineStr">
        <is>
          <t>Anggota keluarga - Laki-laki</t>
        </is>
      </c>
      <c r="EY3" s="8" t="n">
        <v>1</v>
      </c>
      <c r="EZ3" s="8" t="n">
        <v>0</v>
      </c>
      <c r="FA3" s="8" t="n">
        <v>0</v>
      </c>
      <c r="FB3" s="48" t="n"/>
      <c r="FC3" s="48" t="inlineStr">
        <is>
          <t>Setiap hari</t>
        </is>
      </c>
      <c r="FD3" s="48" t="n"/>
      <c r="FE3" s="48" t="inlineStr">
        <is>
          <t>Mengetahui</t>
        </is>
      </c>
      <c r="FF3" s="48" t="inlineStr">
        <is>
          <t>Sering (setiap minggu)</t>
        </is>
      </c>
      <c r="FG3" s="48" t="inlineStr">
        <is>
          <t>Mengetahui</t>
        </is>
      </c>
      <c r="FH3" s="48" t="inlineStr">
        <is>
          <t>Jarang (setiap bulan atau lebih)</t>
        </is>
      </c>
      <c r="FI3" s="48" t="inlineStr">
        <is>
          <t>Mengetahui</t>
        </is>
      </c>
      <c r="FJ3" s="48" t="inlineStr">
        <is>
          <t>Selalu (setiap hari)</t>
        </is>
      </c>
      <c r="FK3" s="48" t="inlineStr">
        <is>
          <t>Tidak mengetahui</t>
        </is>
      </c>
      <c r="FL3" s="48" t="inlineStr">
        <is>
          <t>Tidak pernah</t>
        </is>
      </c>
      <c r="FM3" s="48" t="inlineStr">
        <is>
          <t>Mengetahui</t>
        </is>
      </c>
      <c r="FN3" s="48" t="inlineStr">
        <is>
          <t>Selalu (setiap hari)</t>
        </is>
      </c>
      <c r="FO3" s="48" t="inlineStr">
        <is>
          <t>Tidak mengetahui</t>
        </is>
      </c>
      <c r="FP3" s="48" t="inlineStr">
        <is>
          <t>Tidak pernah</t>
        </is>
      </c>
      <c r="FQ3" s="48" t="inlineStr">
        <is>
          <t>Mengetahui</t>
        </is>
      </c>
      <c r="FR3" s="48" t="inlineStr">
        <is>
          <t>Ya</t>
        </is>
      </c>
      <c r="FS3" s="48" t="inlineStr">
        <is>
          <t>Mengetahui</t>
        </is>
      </c>
      <c r="FT3" s="48" t="inlineStr">
        <is>
          <t>Ya, selalu</t>
        </is>
      </c>
      <c r="FU3" s="48" t="inlineStr">
        <is>
          <t>Laki-laki dewasa Perempuan dewasa</t>
        </is>
      </c>
      <c r="FV3" s="8" t="n">
        <v>1</v>
      </c>
      <c r="FW3" s="8" t="n">
        <v>1</v>
      </c>
      <c r="FX3" s="8" t="n">
        <v>0</v>
      </c>
      <c r="FY3" s="8" t="n">
        <v>0</v>
      </c>
      <c r="FZ3" s="48" t="inlineStr">
        <is>
          <t>Kurang memahami</t>
        </is>
      </c>
      <c r="GA3" s="48" t="inlineStr">
        <is>
          <t>Lainnya</t>
        </is>
      </c>
      <c r="GB3" s="8" t="n">
        <v>0</v>
      </c>
      <c r="GC3" s="8" t="n">
        <v>0</v>
      </c>
      <c r="GD3" s="8" t="n">
        <v>0</v>
      </c>
      <c r="GE3" s="8" t="n">
        <v>1</v>
      </c>
      <c r="GF3" s="48" t="inlineStr">
        <is>
          <t>Kurang memahami</t>
        </is>
      </c>
      <c r="GG3" s="48" t="inlineStr">
        <is>
          <t>Tidak pernah</t>
        </is>
      </c>
      <c r="GH3" s="48" t="inlineStr">
        <is>
          <t>Tidak</t>
        </is>
      </c>
      <c r="GI3" s="48" t="n"/>
      <c r="GJ3" s="48" t="n"/>
      <c r="GK3" s="48" t="n"/>
      <c r="GL3" s="48" t="n"/>
      <c r="GM3" s="48" t="n"/>
      <c r="GN3" s="48" t="n"/>
      <c r="GO3" s="48" t="n"/>
      <c r="GP3" s="38" t="inlineStr">
        <is>
          <t>Sebagian</t>
        </is>
      </c>
      <c r="GQ3" s="48" t="inlineStr">
        <is>
          <t>LPG</t>
        </is>
      </c>
      <c r="GR3" s="8" t="n">
        <v>1</v>
      </c>
      <c r="GS3" s="8" t="n">
        <v>0</v>
      </c>
      <c r="GT3" s="8" t="n">
        <v>0</v>
      </c>
      <c r="GU3" s="8" t="n">
        <v>0</v>
      </c>
      <c r="GV3" s="8" t="n">
        <v>0</v>
      </c>
      <c r="GW3" s="8" t="n">
        <v>0</v>
      </c>
      <c r="GX3" s="8" t="n">
        <v>0</v>
      </c>
      <c r="GY3" s="48" t="n"/>
      <c r="GZ3" s="48" t="inlineStr">
        <is>
          <t>Ya</t>
        </is>
      </c>
      <c r="HA3" s="48" t="n"/>
      <c r="HB3" s="48" t="n"/>
      <c r="HC3" s="48" t="n"/>
      <c r="HD3" s="48" t="n"/>
      <c r="HE3" s="8" t="n">
        <v>24</v>
      </c>
      <c r="HF3" s="8" t="n">
        <v>120000</v>
      </c>
      <c r="HG3" s="8" t="n">
        <v>6</v>
      </c>
      <c r="HH3" s="8" t="n">
        <v>40000</v>
      </c>
      <c r="HI3" s="48" t="n"/>
      <c r="HJ3" s="48" t="n"/>
      <c r="HK3" s="48" t="n"/>
      <c r="HL3" s="48" t="n"/>
      <c r="HM3" s="48" t="n"/>
      <c r="HN3" s="48" t="n"/>
      <c r="HO3" s="48" t="n"/>
      <c r="HP3" s="48" t="n"/>
      <c r="HQ3" s="48" t="n"/>
      <c r="HR3" s="48" t="n"/>
      <c r="HS3" s="48" t="n"/>
      <c r="HT3" s="48" t="n"/>
      <c r="HU3" s="48" t="n"/>
      <c r="HV3" s="48" t="n"/>
      <c r="HW3" s="48" t="n"/>
      <c r="HX3" s="48" t="n"/>
      <c r="HY3" s="48" t="n"/>
      <c r="HZ3" s="48" t="n"/>
      <c r="IA3" s="8" t="n">
        <v>18</v>
      </c>
      <c r="IB3" s="8" t="n">
        <v>120</v>
      </c>
      <c r="IC3" s="48" t="n"/>
      <c r="ID3" s="48" t="n"/>
      <c r="IE3" s="48" t="n"/>
      <c r="IF3" s="48" t="n"/>
      <c r="IG3" s="48" t="n"/>
      <c r="IH3" s="48" t="n"/>
      <c r="II3" s="48" t="n"/>
      <c r="IJ3" s="48" t="n"/>
      <c r="IK3" s="48" t="inlineStr">
        <is>
          <t>&lt;15 kg</t>
        </is>
      </c>
      <c r="IL3" s="48" t="inlineStr">
        <is>
          <t>1-3 jam</t>
        </is>
      </c>
      <c r="IM3" s="48" t="inlineStr">
        <is>
          <t>Ya</t>
        </is>
      </c>
      <c r="IN3" s="48" t="inlineStr">
        <is>
          <t>Tidak</t>
        </is>
      </c>
      <c r="IO3" s="48" t="inlineStr">
        <is>
          <t>Tidak ada perubahan</t>
        </is>
      </c>
      <c r="IP3" s="48" t="n"/>
      <c r="IQ3" s="48" t="inlineStr">
        <is>
          <t>Tidak pernah</t>
        </is>
      </c>
      <c r="IR3" s="48" t="n"/>
      <c r="IS3" s="48" t="n"/>
      <c r="IT3" s="48" t="n"/>
      <c r="IU3" s="48" t="n"/>
      <c r="IV3" s="48" t="n"/>
      <c r="IW3" s="48" t="n"/>
      <c r="IX3" s="48" t="n"/>
      <c r="IY3" s="48" t="n"/>
      <c r="IZ3" s="48" t="inlineStr">
        <is>
          <t>Tidak pernah</t>
        </is>
      </c>
      <c r="JA3" s="48" t="n"/>
      <c r="JB3" s="48" t="n"/>
      <c r="JC3" s="48" t="n"/>
      <c r="JD3" s="48" t="n"/>
      <c r="JE3" s="48" t="n"/>
      <c r="JF3" s="48" t="n"/>
      <c r="JG3" s="48" t="n"/>
      <c r="JH3" s="48" t="n"/>
      <c r="JI3" s="48" t="inlineStr">
        <is>
          <t>Tidak pernah</t>
        </is>
      </c>
      <c r="JJ3" s="48" t="n"/>
      <c r="JK3" s="48" t="n"/>
      <c r="JL3" s="48" t="n"/>
      <c r="JM3" s="48" t="n"/>
      <c r="JN3" s="48" t="n"/>
      <c r="JO3" s="48" t="n"/>
      <c r="JP3" s="48" t="n"/>
      <c r="JQ3" s="48" t="n"/>
      <c r="JR3" s="48" t="inlineStr">
        <is>
          <t>Tidak pernah</t>
        </is>
      </c>
      <c r="JS3" s="48" t="n"/>
      <c r="JT3" s="48" t="n"/>
      <c r="JU3" s="48" t="n"/>
      <c r="JV3" s="48" t="n"/>
      <c r="JW3" s="48" t="n"/>
      <c r="JX3" s="48" t="n"/>
      <c r="JY3" s="48" t="n"/>
      <c r="JZ3" s="48" t="n"/>
      <c r="KA3" s="48" t="inlineStr">
        <is>
          <t>Tidak pernah</t>
        </is>
      </c>
      <c r="KB3" s="48" t="n"/>
      <c r="KC3" s="48" t="n"/>
      <c r="KD3" s="48" t="n"/>
      <c r="KE3" s="48" t="n"/>
      <c r="KF3" s="48" t="n"/>
      <c r="KG3" s="48" t="n"/>
      <c r="KH3" s="48" t="n"/>
      <c r="KI3" s="48" t="n"/>
      <c r="KJ3" s="48" t="inlineStr">
        <is>
          <t>Tidak pernah</t>
        </is>
      </c>
      <c r="KK3" s="48" t="n"/>
      <c r="KL3" s="48" t="n"/>
      <c r="KM3" s="48" t="n"/>
      <c r="KN3" s="48" t="n"/>
      <c r="KO3" s="48" t="n"/>
      <c r="KP3" s="48" t="n"/>
      <c r="KQ3" s="48" t="n"/>
      <c r="KR3" s="48" t="n"/>
      <c r="KS3" s="48" t="inlineStr">
        <is>
          <t>Tidak ada perubahan</t>
        </is>
      </c>
      <c r="KT3" s="48" t="inlineStr">
        <is>
          <t>0-1 kali</t>
        </is>
      </c>
      <c r="KU3" s="48" t="inlineStr">
        <is>
          <t>0-1 kali</t>
        </is>
      </c>
      <c r="KV3" s="48" t="inlineStr">
        <is>
          <t>Tidak ada</t>
        </is>
      </c>
      <c r="KW3" s="8" t="n">
        <v>0</v>
      </c>
      <c r="KX3" s="8" t="n">
        <v>0</v>
      </c>
      <c r="KY3" s="8" t="n">
        <v>0</v>
      </c>
      <c r="KZ3" s="8" t="n">
        <v>1</v>
      </c>
      <c r="LA3" s="48" t="inlineStr">
        <is>
          <t>Tidak ada perubahan</t>
        </is>
      </c>
      <c r="LB3" s="48" t="inlineStr">
        <is>
          <t>Tidak ada perubahan</t>
        </is>
      </c>
      <c r="LC3" s="8" t="n">
        <v>8</v>
      </c>
      <c r="LD3" s="8" t="n">
        <v>0</v>
      </c>
      <c r="LE3" s="8" t="n">
        <v>0</v>
      </c>
      <c r="LF3" s="8" t="n">
        <v>0</v>
      </c>
      <c r="LG3" s="48" t="inlineStr">
        <is>
          <t>Tidak</t>
        </is>
      </c>
      <c r="LH3" s="48" t="n"/>
      <c r="LI3" s="8" t="n">
        <v>0</v>
      </c>
      <c r="LJ3" s="48" t="inlineStr">
        <is>
          <t>Lainnya</t>
        </is>
      </c>
      <c r="LK3" s="8" t="n">
        <v>0</v>
      </c>
      <c r="LL3" s="8" t="n">
        <v>0</v>
      </c>
      <c r="LM3" s="8" t="n">
        <v>0</v>
      </c>
      <c r="LN3" s="8" t="n">
        <v>0</v>
      </c>
      <c r="LO3" s="8" t="n">
        <v>0</v>
      </c>
      <c r="LP3" s="8" t="n">
        <v>0</v>
      </c>
      <c r="LQ3" s="8" t="n">
        <v>1</v>
      </c>
      <c r="LR3" s="11" t="inlineStr">
        <is>
          <t>Tidak ada peningkatan pendapatan</t>
        </is>
      </c>
      <c r="LS3" s="8" t="n">
        <v>10</v>
      </c>
      <c r="LT3" s="8" t="n">
        <v>0</v>
      </c>
      <c r="LU3" s="8" t="n">
        <v>0</v>
      </c>
      <c r="LV3" s="8" t="n">
        <v>10</v>
      </c>
      <c r="LW3" s="8" t="n">
        <v>10</v>
      </c>
      <c r="LX3" s="8" t="n">
        <v>0</v>
      </c>
      <c r="LY3" s="8" t="n">
        <v>10</v>
      </c>
      <c r="LZ3" s="8" t="n">
        <v>10</v>
      </c>
      <c r="MA3" s="8" t="n">
        <v>0</v>
      </c>
      <c r="MB3" s="48" t="inlineStr">
        <is>
          <t>Tidak</t>
        </is>
      </c>
      <c r="MC3" s="8" t="n">
        <v>0</v>
      </c>
      <c r="MD3" s="8" t="n">
        <v>0</v>
      </c>
      <c r="ME3" s="8" t="n">
        <v>0</v>
      </c>
      <c r="MF3" s="8" t="n">
        <v>0</v>
      </c>
      <c r="MG3" s="8" t="n">
        <v>0</v>
      </c>
      <c r="MH3" s="8" t="n">
        <v>0</v>
      </c>
      <c r="MI3" s="48" t="n"/>
      <c r="MJ3" s="48" t="n"/>
      <c r="MK3" s="48" t="n"/>
      <c r="ML3" s="48" t="n"/>
      <c r="MM3" s="48" t="n"/>
      <c r="MN3" s="48" t="n"/>
      <c r="MO3" s="48" t="n"/>
      <c r="MP3" s="48" t="n"/>
      <c r="MQ3" s="48" t="n"/>
      <c r="MR3" s="17" t="inlineStr">
        <is>
          <t>Tidak memiliki waktu luang lebih banyak. Sama saja</t>
        </is>
      </c>
      <c r="MS3" s="48" t="n"/>
      <c r="MT3" s="48" t="inlineStr">
        <is>
          <t>Tidak memiliki waktu luang lebih banyak. Sama saja</t>
        </is>
      </c>
      <c r="MU3" s="48" t="inlineStr">
        <is>
          <t>Tidak</t>
        </is>
      </c>
      <c r="MV3" s="48" t="n"/>
      <c r="MW3" s="48" t="n"/>
      <c r="MX3" s="48" t="n"/>
      <c r="MY3" s="48" t="n"/>
      <c r="MZ3" s="48" t="n"/>
      <c r="NA3" s="48" t="n"/>
      <c r="NB3" s="48" t="n"/>
      <c r="NC3" s="48" t="n"/>
      <c r="ND3" s="48" t="n"/>
      <c r="NE3" s="48" t="n"/>
      <c r="NF3" s="48" t="n"/>
      <c r="NG3" s="48" t="n"/>
      <c r="NH3" s="48" t="n"/>
      <c r="NI3" s="48" t="n"/>
      <c r="NJ3" s="48" t="n"/>
      <c r="NK3" s="48" t="n"/>
      <c r="NL3" s="48" t="inlineStr">
        <is>
          <t>Ya</t>
        </is>
      </c>
      <c r="NM3" s="48" t="inlineStr">
        <is>
          <t>100% dana hibah</t>
        </is>
      </c>
      <c r="NN3" s="17" t="inlineStr">
        <is>
          <t>0 (100% sumber pembiayaan dari hibah)</t>
        </is>
      </c>
      <c r="NO3" s="17" t="inlineStr">
        <is>
          <t>Yayasan Rumah Energi atau BIRU</t>
        </is>
      </c>
      <c r="NP3" s="48" t="n"/>
      <c r="NQ3" s="48" t="n"/>
      <c r="NR3" s="48" t="n"/>
      <c r="NS3" s="48" t="n"/>
      <c r="NT3" s="48" t="n"/>
      <c r="NU3" s="48" t="n"/>
      <c r="NV3" s="48" t="n"/>
      <c r="NW3" s="48" t="n"/>
      <c r="NX3" s="48" t="inlineStr">
        <is>
          <t>Sama saja</t>
        </is>
      </c>
      <c r="NY3" s="8" t="n">
        <v>30</v>
      </c>
      <c r="NZ3" s="8" t="n">
        <v>0</v>
      </c>
      <c r="OA3" s="8" t="n">
        <v>0</v>
      </c>
      <c r="OB3" s="8" t="n">
        <v>20</v>
      </c>
      <c r="OC3" s="8" t="n">
        <v>30</v>
      </c>
      <c r="OD3" s="8" t="n">
        <v>0</v>
      </c>
      <c r="OE3" s="48" t="inlineStr">
        <is>
          <t>Tidak ada perubahan</t>
        </is>
      </c>
      <c r="OF3" s="48" t="inlineStr">
        <is>
          <t>Sama saja (tidak ada perbedaan waktu memasak MAUPUN rasa/bau makanan bila dibandingkan penggunaan sebelumnya)</t>
        </is>
      </c>
      <c r="OG3" s="48" t="inlineStr">
        <is>
          <t>Ya</t>
        </is>
      </c>
      <c r="OH3" s="8" t="n">
        <v>4</v>
      </c>
      <c r="OI3" s="8" t="n">
        <v>0</v>
      </c>
      <c r="OJ3" s="8" t="n">
        <v>0</v>
      </c>
      <c r="OK3" s="8" t="n">
        <v>0</v>
      </c>
      <c r="OL3" s="8" t="n">
        <v>0</v>
      </c>
      <c r="OM3" s="8" t="n">
        <v>0</v>
      </c>
      <c r="ON3" s="8" t="n">
        <v>4</v>
      </c>
      <c r="OO3" s="8" t="n">
        <v>2</v>
      </c>
      <c r="OP3" s="48">
        <f>VLOOKUP(AG3,'BUS 2'!$G$1:$CU$424,2,0)</f>
        <v/>
      </c>
      <c r="OQ3" s="8">
        <f>VLOOKUP(AG3,'BUS 2'!$G$1:$CU$424,3,0)</f>
        <v/>
      </c>
      <c r="OR3" s="8">
        <f>VLOOKUP(AG3,'BUS 2'!$G$1:$CU$424,4,0)</f>
        <v/>
      </c>
      <c r="OS3" s="8">
        <f>VLOOKUP(AG3,'BUS 2'!$G$1:$CU$424,5,0)</f>
        <v/>
      </c>
      <c r="OT3" s="8">
        <f>VLOOKUP(AG3,'BUS 2'!$G$1:$CU$424,6,0)</f>
        <v/>
      </c>
      <c r="OU3" s="8">
        <f>VLOOKUP(AG3,'BUS 2'!$G$1:$CU$424,7,0)</f>
        <v/>
      </c>
      <c r="OV3" s="8">
        <f>VLOOKUP(AG3,'BUS 2'!$G$1:$CU$424,8,0)</f>
        <v/>
      </c>
      <c r="OW3" s="8">
        <f>VLOOKUP(AG3,'BUS 2'!$G$1:$CU$424,9,0)</f>
        <v/>
      </c>
      <c r="OX3" s="8">
        <f>VLOOKUP(AG3,'BUS 2'!$G$1:$CU$424,10,0)</f>
        <v/>
      </c>
      <c r="OY3" s="8">
        <f>VLOOKUP(AG3,'BUS 2'!$G$1:$CU$424,11,0)</f>
        <v/>
      </c>
      <c r="OZ3" s="8">
        <f>VLOOKUP(AG3,'BUS 2'!$G$1:$CU$424,12,0)</f>
        <v/>
      </c>
      <c r="PA3" s="8">
        <f>VLOOKUP(AG3,'BUS 2'!$G$1:$CU$424,13,0)</f>
        <v/>
      </c>
      <c r="PB3" s="8">
        <f>VLOOKUP(AG3,'BUS 2'!$G$1:$CU$424,14,0)</f>
        <v/>
      </c>
      <c r="PC3" s="8">
        <f>VLOOKUP(AG3,'BUS 2'!$G$1:$CU$424,15,0)</f>
        <v/>
      </c>
      <c r="PD3" s="8">
        <f>VLOOKUP(AG3,'BUS 2'!$G$1:$CU$424,16,0)</f>
        <v/>
      </c>
      <c r="PE3" s="8">
        <f>VLOOKUP(AG3,'BUS 2'!$G$1:$CU$424,17,0)</f>
        <v/>
      </c>
      <c r="PF3" s="8">
        <f>VLOOKUP(AG3,'BUS 2'!$G$1:$CU$424,18,0)</f>
        <v/>
      </c>
      <c r="PG3" s="8">
        <f>VLOOKUP(AG3,'BUS 2'!$G$1:$CU$424,19,0)</f>
        <v/>
      </c>
      <c r="PH3" s="8">
        <f>VLOOKUP(AG3,'BUS 2'!$G$1:$CU$424,20,0)</f>
        <v/>
      </c>
      <c r="PI3" s="8">
        <f>VLOOKUP(AG3,'BUS 2'!$G$1:$CU$424,21,0)</f>
        <v/>
      </c>
      <c r="PJ3" s="8">
        <f>VLOOKUP(AG3,'BUS 2'!$G$1:$CU$424,22,0)</f>
        <v/>
      </c>
      <c r="PK3" s="8">
        <f>VLOOKUP(AG3,'BUS 2'!$G$1:$CU$424,23,0)</f>
        <v/>
      </c>
      <c r="PL3" s="8">
        <f>VLOOKUP(AG3,'BUS 2'!$G$1:$CU$424,24,0)</f>
        <v/>
      </c>
      <c r="PM3" s="8">
        <f>VLOOKUP(AG3,'BUS 2'!$G$1:$CU$424,25,0)</f>
        <v/>
      </c>
      <c r="PN3" s="8">
        <f>VLOOKUP(AG3,'BUS 2'!$G$1:$CU$424,26,0)</f>
        <v/>
      </c>
      <c r="PO3" s="8">
        <f>VLOOKUP(AG3,'BUS 2'!$G$1:$CU$424,27,0)</f>
        <v/>
      </c>
      <c r="PP3" s="8">
        <f>VLOOKUP(AG3,'BUS 2'!$G$1:$CU$424,28,0)</f>
        <v/>
      </c>
      <c r="PQ3" s="8">
        <f>VLOOKUP(AG3,'BUS 2'!$G$1:$CU$424,29,0)</f>
        <v/>
      </c>
      <c r="PR3" s="8">
        <f>VLOOKUP(AG3,'BUS 2'!$G$1:$CU$424,30,0)</f>
        <v/>
      </c>
      <c r="PS3" s="8">
        <f>VLOOKUP(AG3,'BUS 2'!$G$1:$CU$424,31,0)</f>
        <v/>
      </c>
      <c r="PT3" s="48" t="inlineStr">
        <is>
          <t>1-Disebarkan ke lahan terbuka</t>
        </is>
      </c>
      <c r="PU3" s="8" t="n">
        <v>0</v>
      </c>
      <c r="PV3" s="8" t="n">
        <v>0</v>
      </c>
      <c r="PW3" s="8" t="n">
        <v>0</v>
      </c>
      <c r="PX3" s="8" t="n">
        <v>0</v>
      </c>
      <c r="PY3" s="8" t="n">
        <v>0</v>
      </c>
      <c r="PZ3" s="8" t="n">
        <v>1</v>
      </c>
      <c r="QA3" s="8" t="n">
        <v>0</v>
      </c>
      <c r="QB3" s="8" t="n">
        <v>0</v>
      </c>
      <c r="QC3" s="8" t="n">
        <v>0</v>
      </c>
      <c r="QD3" s="48" t="n"/>
      <c r="QE3" s="36" t="n"/>
      <c r="QF3" s="35" t="n"/>
      <c r="QG3" s="35" t="n"/>
      <c r="QH3" s="35" t="n"/>
      <c r="QI3" s="35" t="n"/>
      <c r="QJ3" s="35" t="n"/>
      <c r="QK3" s="36" t="n"/>
      <c r="QL3" s="36" t="n"/>
      <c r="QM3" s="36" t="n"/>
      <c r="QN3" s="36" t="n"/>
      <c r="QO3" s="36" t="n"/>
      <c r="QP3" s="36" t="n"/>
      <c r="QQ3" s="36" t="n"/>
      <c r="QR3" s="36" t="n"/>
      <c r="QS3" s="36" t="n"/>
      <c r="QT3" s="36" t="n"/>
      <c r="QU3" s="36" t="n"/>
      <c r="QV3" s="36" t="n"/>
      <c r="QW3" s="35" t="n"/>
      <c r="QX3" s="35" t="n"/>
      <c r="QY3" s="35" t="n"/>
      <c r="QZ3" s="35" t="n"/>
      <c r="RA3" s="35" t="n"/>
      <c r="RB3" s="36" t="n"/>
      <c r="RC3" s="36" t="n"/>
      <c r="RD3" s="36" t="n"/>
      <c r="RE3" s="36" t="n"/>
      <c r="RF3" s="36" t="n"/>
      <c r="RG3" s="48" t="n"/>
      <c r="RH3" s="35" t="n"/>
      <c r="RI3" s="35" t="n"/>
      <c r="RJ3" s="35" t="n"/>
      <c r="RK3" s="35" t="n"/>
      <c r="RL3" s="35" t="n"/>
      <c r="RM3" s="48" t="n"/>
      <c r="RN3" s="48" t="n"/>
      <c r="RO3" s="48" t="n"/>
      <c r="RP3" s="48" t="n"/>
      <c r="RQ3" s="48" t="n"/>
      <c r="RR3" s="48" t="n"/>
      <c r="RS3" s="35" t="n"/>
      <c r="RT3" s="35" t="n"/>
      <c r="RU3" s="35" t="n"/>
      <c r="RV3" s="35" t="n"/>
      <c r="RW3" s="35" t="n"/>
      <c r="RX3" s="48" t="n"/>
      <c r="RY3" s="48" t="n"/>
      <c r="RZ3" s="48" t="n"/>
      <c r="SA3" s="48" t="n"/>
      <c r="SB3" s="48" t="n"/>
      <c r="SC3" s="48" t="inlineStr">
        <is>
          <t>1-Disebarkan ke lahan terbuka</t>
        </is>
      </c>
      <c r="SD3" s="39" t="n">
        <v>0</v>
      </c>
      <c r="SE3" s="39" t="n">
        <v>0</v>
      </c>
      <c r="SF3" s="39" t="n">
        <v>0</v>
      </c>
      <c r="SG3" s="39" t="n">
        <v>0</v>
      </c>
      <c r="SH3" s="39" t="n">
        <v>0</v>
      </c>
      <c r="SI3" s="8" t="n">
        <v>1</v>
      </c>
      <c r="SJ3" s="8" t="n">
        <v>0</v>
      </c>
      <c r="SK3" s="8" t="n">
        <v>0</v>
      </c>
      <c r="SL3" s="8" t="n">
        <v>0</v>
      </c>
      <c r="SM3" s="48" t="n"/>
      <c r="SN3" s="48" t="inlineStr">
        <is>
          <t>1-Disebarkan ke lahan terbuka</t>
        </is>
      </c>
      <c r="SO3" s="39" t="n">
        <v>0</v>
      </c>
      <c r="SP3" s="39" t="n">
        <v>0</v>
      </c>
      <c r="SQ3" s="39" t="n">
        <v>0</v>
      </c>
      <c r="SR3" s="39" t="n">
        <v>0</v>
      </c>
      <c r="SS3" s="39" t="n">
        <v>0</v>
      </c>
      <c r="ST3" s="8" t="n">
        <v>1</v>
      </c>
      <c r="SU3" s="8" t="n">
        <v>0</v>
      </c>
      <c r="SV3" s="8" t="n">
        <v>0</v>
      </c>
      <c r="SW3" s="8" t="n">
        <v>0</v>
      </c>
      <c r="SX3" s="48" t="n"/>
      <c r="SY3" s="8">
        <f>VLOOKUP(AG3,'BUS 2'!$G$1:$CU$424,33,0)</f>
        <v/>
      </c>
      <c r="SZ3" s="48">
        <f>VLOOKUP(AG3,'BUS 2'!$G$1:$CU$424,34,0)</f>
        <v/>
      </c>
      <c r="TA3" s="48">
        <f>VLOOKUP(AG3,'BUS 2'!$G$1:$CU$424,35,0)</f>
        <v/>
      </c>
      <c r="TB3" s="48">
        <f>VLOOKUP(AG3,'BUS 2'!$G$1:$CU$424,36,0)</f>
        <v/>
      </c>
      <c r="TC3" s="48">
        <f>VLOOKUP(AG3,'BUS 2'!$G$1:$CU$424,37,0)</f>
        <v/>
      </c>
      <c r="TD3" s="48">
        <f>VLOOKUP(AG3,'BUS 2'!$G$1:$CU$424,38,0)</f>
        <v/>
      </c>
      <c r="TE3" s="48">
        <f>VLOOKUP(AG3,'BUS 2'!$G$1:$CU$424,39,0)</f>
        <v/>
      </c>
      <c r="TF3" s="48">
        <f>VLOOKUP(AG3,'BUS 2'!$G$1:$CU$424,40,0)</f>
        <v/>
      </c>
      <c r="TG3" s="8">
        <f>VLOOKUP(AG3,'BUS 2'!$G$1:$CU$424,42,0)</f>
        <v/>
      </c>
      <c r="TH3" s="8">
        <f>VLOOKUP(AG3,'BUS 2'!$G$1:$CU$424,43,0)</f>
        <v/>
      </c>
      <c r="TI3" s="8">
        <f>VLOOKUP(AG3,'BUS 2'!$G$1:$CU$424,44,0)</f>
        <v/>
      </c>
      <c r="TJ3" s="8">
        <f>VLOOKUP(AG3,'BUS 2'!$G$1:$CU$424,45,0)</f>
        <v/>
      </c>
      <c r="TK3" s="8">
        <f>VLOOKUP(AG3,'BUS 2'!$G$1:$CU$424,46,0)</f>
        <v/>
      </c>
      <c r="TL3" s="8">
        <f>VLOOKUP(AG3,'BUS 2'!$G$1:$CU$424,47,0)</f>
        <v/>
      </c>
      <c r="TM3" s="8">
        <f>VLOOKUP(AG3,'BUS 2'!$G$1:$CU$424,48,0)</f>
        <v/>
      </c>
      <c r="TN3" s="8">
        <f>VLOOKUP(AG3,'BUS 2'!$G$1:$CU$424,49,0)</f>
        <v/>
      </c>
      <c r="TO3" s="8">
        <f>VLOOKUP(AG3,'BUS 2'!$G$1:$CU$424,50,0)</f>
        <v/>
      </c>
      <c r="TP3" s="8">
        <f>VLOOKUP(AG3,'BUS 2'!$G$1:$CU$424,51,0)</f>
        <v/>
      </c>
      <c r="TQ3" s="8">
        <f>VLOOKUP(AG3,'BUS 2'!$G$1:$CU$424,52,0)</f>
        <v/>
      </c>
      <c r="TR3" s="8">
        <f>VLOOKUP(AG3,'BUS 2'!$G$1:$CU$424,53,0)</f>
        <v/>
      </c>
      <c r="TS3" s="48">
        <f>VLOOKUP(AG3,'BUS 2'!$G$1:$CU$424,54,0)</f>
        <v/>
      </c>
      <c r="TT3" s="48">
        <f>VLOOKUP(AG3,'BUS 2'!$G$1:$CU$424,55,0)</f>
        <v/>
      </c>
      <c r="TU3" s="48">
        <f>VLOOKUP(AG3,'BUS 2'!$G$1:$CU$424,56,0)</f>
        <v/>
      </c>
      <c r="TV3" s="48">
        <f>VLOOKUP(AG3,'BUS 2'!$G$1:$CU$424,57,0)</f>
        <v/>
      </c>
      <c r="TW3" s="48">
        <f>VLOOKUP(AG3,'BUS 2'!$G$1:$CU$424,58,0)</f>
        <v/>
      </c>
      <c r="TX3" s="48">
        <f>VLOOKUP(AG3,'BUS 2'!$G$1:$CU$424,59,0)</f>
        <v/>
      </c>
      <c r="TY3" s="48">
        <f>VLOOKUP(AG3,'BUS 2'!$G$1:$CU$424,60,0)</f>
        <v/>
      </c>
      <c r="TZ3" s="48">
        <f>VLOOKUP(AG3,'BUS 2'!$G$1:$CU$424,61,0)</f>
        <v/>
      </c>
      <c r="UA3" s="48">
        <f>VLOOKUP(AG3,'BUS 2'!$G$1:$CU$424,62,0)</f>
        <v/>
      </c>
      <c r="UB3" s="48">
        <f>VLOOKUP(AG3,'BUS 2'!$G$1:$CU$424,63,0)</f>
        <v/>
      </c>
      <c r="UC3" s="48">
        <f>VLOOKUP(AG3,'BUS 2'!$G$1:$CU$424,64,0)</f>
        <v/>
      </c>
      <c r="UD3" s="48">
        <f>VLOOKUP(AG3,'BUS 2'!$G$1:$CU$424,65,0)</f>
        <v/>
      </c>
      <c r="UE3" s="48">
        <f>VLOOKUP(AG3,'BUS 2'!$G$1:$CU$424,66,0)</f>
        <v/>
      </c>
      <c r="UF3" s="48">
        <f>VLOOKUP(AG3,'BUS 2'!$G$1:$CU$424,67,0)</f>
        <v/>
      </c>
      <c r="UG3" s="48">
        <f>VLOOKUP(AG3,'BUS 2'!$G$1:$CU$424,68,0)</f>
        <v/>
      </c>
      <c r="UH3" s="48">
        <f>VLOOKUP(AG3,'BUS 2'!$G$1:$CU$424,69,0)</f>
        <v/>
      </c>
      <c r="UI3" s="48">
        <f>VLOOKUP(AG3,'BUS 2'!$G$1:$CU$424,70,0)</f>
        <v/>
      </c>
      <c r="UJ3" s="48">
        <f>VLOOKUP(AG3,'BUS 2'!$G$1:$CU$424,71,0)</f>
        <v/>
      </c>
      <c r="UK3" s="48">
        <f>VLOOKUP(AG3,'BUS 2'!$G$1:$CU$424,72,0)</f>
        <v/>
      </c>
      <c r="UL3" s="48">
        <f>VLOOKUP(AG3,'BUS 2'!$G$1:$CU$424,73,0)</f>
        <v/>
      </c>
      <c r="UM3" s="48">
        <f>VLOOKUP(AG3,'BUS 2'!$G$1:$CU$424,74,0)</f>
        <v/>
      </c>
      <c r="UN3" s="48">
        <f>VLOOKUP(AG3,'BUS 2'!$G$1:$CU$424,75,0)</f>
        <v/>
      </c>
      <c r="UO3" s="48">
        <f>VLOOKUP(AG3,'BUS 2'!$G$1:$CU$424,76,0)</f>
        <v/>
      </c>
      <c r="UP3" s="48">
        <f>VLOOKUP(AG3,'BUS 2'!$G$1:$CU$424,77,0)</f>
        <v/>
      </c>
      <c r="UQ3" s="48">
        <f>VLOOKUP(AG3,'BUS 2'!$G$1:$CU$424,78,0)</f>
        <v/>
      </c>
      <c r="UR3" s="48">
        <f>VLOOKUP(AG3,'BUS 2'!$G$1:$CU$424,79,0)</f>
        <v/>
      </c>
      <c r="US3" s="48">
        <f>VLOOKUP(AG3,'BUS 2'!$G$1:$CU$424,80,0)</f>
        <v/>
      </c>
      <c r="UT3" s="48">
        <f>VLOOKUP(AG3,'BUS 2'!$G$1:$CU$424,81,0)</f>
        <v/>
      </c>
      <c r="UU3" s="48" t="inlineStr">
        <is>
          <t>Penggembalaan semi-terbuka</t>
        </is>
      </c>
      <c r="UV3" s="48" t="n"/>
      <c r="UW3" s="48" t="n"/>
      <c r="UX3" s="48" t="n"/>
      <c r="UY3" s="48" t="n"/>
      <c r="UZ3" s="48" t="n"/>
      <c r="VA3" s="48" t="inlineStr">
        <is>
          <t>Penggembalaan terbuka</t>
        </is>
      </c>
      <c r="VB3" s="48" t="inlineStr">
        <is>
          <t>Penggembalaan terbuka</t>
        </is>
      </c>
      <c r="VC3" s="48" t="inlineStr">
        <is>
          <t>Sangat jarang (&gt;1 bulan sekali)</t>
        </is>
      </c>
      <c r="VD3" s="48" t="n"/>
      <c r="VE3" s="48" t="n"/>
      <c r="VF3" s="48" t="n"/>
      <c r="VG3" s="48" t="n"/>
      <c r="VH3" s="48" t="n"/>
      <c r="VI3" s="48" t="inlineStr">
        <is>
          <t>Sangat jarang (&gt;1 bulan sekali)</t>
        </is>
      </c>
      <c r="VJ3" s="48" t="inlineStr">
        <is>
          <t>Sangat jarang (&gt;1 bulan sekali)</t>
        </is>
      </c>
      <c r="VK3" s="48" t="inlineStr">
        <is>
          <t>Sangat sering (&gt;1 kali sehari)</t>
        </is>
      </c>
      <c r="VL3" s="48" t="n"/>
      <c r="VM3" s="48" t="n"/>
      <c r="VN3" s="48" t="n"/>
      <c r="VO3" s="48" t="n"/>
      <c r="VP3" s="48" t="n"/>
      <c r="VQ3" s="48" t="n"/>
      <c r="VR3" s="48" t="n"/>
      <c r="VS3" s="48" t="inlineStr">
        <is>
          <t>8-Dibiarkan tersebar di ladang penggembalaan</t>
        </is>
      </c>
      <c r="VT3" s="8" t="n">
        <v>0</v>
      </c>
      <c r="VU3" s="8" t="n">
        <v>0</v>
      </c>
      <c r="VV3" s="8" t="n">
        <v>0</v>
      </c>
      <c r="VW3" s="8" t="n">
        <v>0</v>
      </c>
      <c r="VX3" s="8" t="n">
        <v>0</v>
      </c>
      <c r="VY3" s="8" t="n">
        <v>0</v>
      </c>
      <c r="VZ3" s="8" t="n">
        <v>0</v>
      </c>
      <c r="WA3" s="8" t="n">
        <v>0</v>
      </c>
      <c r="WB3" s="8" t="n">
        <v>0</v>
      </c>
      <c r="WC3" s="8" t="n">
        <v>0</v>
      </c>
      <c r="WD3" s="8" t="n">
        <v>0</v>
      </c>
      <c r="WE3" s="8" t="n">
        <v>1</v>
      </c>
      <c r="WF3" s="48" t="n"/>
      <c r="WG3" s="48" t="n"/>
      <c r="WH3" s="48" t="n"/>
      <c r="WI3" s="48" t="n"/>
      <c r="WJ3" s="48" t="n"/>
      <c r="WK3" s="48" t="n"/>
      <c r="WL3" s="48" t="n"/>
      <c r="WM3" s="48" t="n"/>
      <c r="WN3" s="48" t="n"/>
      <c r="WO3" s="48" t="n"/>
      <c r="WP3" s="48" t="n"/>
      <c r="WQ3" s="48" t="n"/>
      <c r="WR3" s="48" t="n"/>
      <c r="WS3" s="48" t="n"/>
      <c r="WT3" s="48" t="n"/>
      <c r="WU3" s="48" t="n"/>
      <c r="WV3" s="48" t="n"/>
      <c r="WW3" s="48" t="n"/>
      <c r="WX3" s="48" t="n"/>
      <c r="WY3" s="48" t="n"/>
      <c r="WZ3" s="48" t="n"/>
      <c r="XA3" s="48" t="n"/>
      <c r="XB3" s="48" t="n"/>
      <c r="XC3" s="48" t="n"/>
      <c r="XD3" s="48" t="n"/>
      <c r="XE3" s="48" t="n"/>
      <c r="XF3" s="48" t="n"/>
      <c r="XG3" s="48" t="n"/>
      <c r="XH3" s="48" t="n"/>
      <c r="XI3" s="48" t="n"/>
      <c r="XJ3" s="48" t="n"/>
      <c r="XK3" s="48" t="n"/>
      <c r="XL3" s="48" t="n"/>
      <c r="XM3" s="48" t="n"/>
      <c r="XN3" s="48" t="n"/>
      <c r="XO3" s="48" t="n"/>
      <c r="XP3" s="48" t="n"/>
      <c r="XQ3" s="48" t="n"/>
      <c r="XR3" s="48" t="n"/>
      <c r="XS3" s="48" t="n"/>
      <c r="XT3" s="48" t="n"/>
      <c r="XU3" s="48" t="n"/>
      <c r="XV3" s="48" t="n"/>
      <c r="XW3" s="48" t="n"/>
      <c r="XX3" s="48" t="n"/>
      <c r="XY3" s="48" t="n"/>
      <c r="XZ3" s="48" t="n"/>
      <c r="YA3" s="48" t="n"/>
      <c r="YB3" s="48" t="n"/>
      <c r="YC3" s="48" t="n"/>
      <c r="YD3" s="48" t="n"/>
      <c r="YE3" s="48" t="n"/>
      <c r="YF3" s="48" t="n"/>
      <c r="YG3" s="48" t="n"/>
      <c r="YH3" s="48" t="n"/>
      <c r="YI3" s="48" t="n"/>
      <c r="YJ3" s="48" t="n"/>
      <c r="YK3" s="48" t="n"/>
      <c r="YL3" s="48" t="n"/>
      <c r="YM3" s="48" t="n"/>
      <c r="YN3" s="48" t="inlineStr">
        <is>
          <t>8-Dibiarkan tersebar di ladang penggembalaan</t>
        </is>
      </c>
      <c r="YO3" s="8" t="n">
        <v>0</v>
      </c>
      <c r="YP3" s="8" t="n">
        <v>0</v>
      </c>
      <c r="YQ3" s="8" t="n">
        <v>0</v>
      </c>
      <c r="YR3" s="8" t="n">
        <v>0</v>
      </c>
      <c r="YS3" s="8" t="n">
        <v>0</v>
      </c>
      <c r="YT3" s="8" t="n">
        <v>0</v>
      </c>
      <c r="YU3" s="8" t="n">
        <v>0</v>
      </c>
      <c r="YV3" s="8" t="n">
        <v>0</v>
      </c>
      <c r="YW3" s="8" t="n">
        <v>0</v>
      </c>
      <c r="YX3" s="8" t="n">
        <v>0</v>
      </c>
      <c r="YY3" s="8" t="n">
        <v>0</v>
      </c>
      <c r="YZ3" s="8" t="n">
        <v>1</v>
      </c>
      <c r="ZA3" s="48" t="inlineStr">
        <is>
          <t>8-Dibiarkan tersebar di ladang penggembalaan</t>
        </is>
      </c>
      <c r="ZB3" s="8" t="n">
        <v>0</v>
      </c>
      <c r="ZC3" s="8" t="n">
        <v>0</v>
      </c>
      <c r="ZD3" s="8" t="n">
        <v>0</v>
      </c>
      <c r="ZE3" s="8" t="n">
        <v>0</v>
      </c>
      <c r="ZF3" s="8" t="n">
        <v>0</v>
      </c>
      <c r="ZG3" s="8" t="n">
        <v>0</v>
      </c>
      <c r="ZH3" s="8" t="n">
        <v>0</v>
      </c>
      <c r="ZI3" s="8" t="n">
        <v>0</v>
      </c>
      <c r="ZJ3" s="8" t="n">
        <v>0</v>
      </c>
      <c r="ZK3" s="8" t="n">
        <v>0</v>
      </c>
      <c r="ZL3" s="8" t="n">
        <v>0</v>
      </c>
      <c r="ZM3" s="8" t="n">
        <v>1</v>
      </c>
      <c r="ZN3" s="48" t="n"/>
      <c r="ZO3" s="48" t="n"/>
      <c r="ZP3" s="48" t="n"/>
      <c r="ZQ3" s="48" t="n"/>
      <c r="ZR3" s="48" t="n"/>
      <c r="ZS3" s="48" t="n"/>
      <c r="ZT3" s="48" t="n"/>
      <c r="ZU3" s="48" t="n"/>
      <c r="ZV3" s="8" t="n">
        <v>3</v>
      </c>
      <c r="ZW3" s="48" t="n"/>
      <c r="ZX3" s="48" t="n"/>
      <c r="ZY3" s="48" t="n"/>
      <c r="ZZ3" s="48" t="n"/>
      <c r="AAA3" s="48" t="n"/>
      <c r="AAB3" s="8" t="n">
        <v>2</v>
      </c>
      <c r="AAC3" s="8" t="n">
        <v>2</v>
      </c>
      <c r="AAD3" s="48" t="inlineStr">
        <is>
          <t>Pakan segar (misal: rumput)</t>
        </is>
      </c>
      <c r="AAE3" s="48" t="n"/>
      <c r="AAF3" s="48" t="n"/>
      <c r="AAG3" s="48" t="n"/>
      <c r="AAH3" s="48" t="n"/>
      <c r="AAI3" s="48" t="n"/>
      <c r="AAJ3" s="48" t="inlineStr">
        <is>
          <t>Pakan segar (misal: rumput)</t>
        </is>
      </c>
      <c r="AAK3" s="48" t="inlineStr">
        <is>
          <t>Pakan segar (misal: rumput)</t>
        </is>
      </c>
      <c r="AAL3" s="48" t="inlineStr">
        <is>
          <t>Ya</t>
        </is>
      </c>
      <c r="AAM3" s="48" t="inlineStr">
        <is>
          <t>Padat</t>
        </is>
      </c>
      <c r="AAN3" s="8" t="n">
        <v>1</v>
      </c>
      <c r="AAO3" s="8" t="n">
        <v>0</v>
      </c>
      <c r="AAP3" s="48" t="n"/>
      <c r="AAQ3" s="8" t="n">
        <v>3</v>
      </c>
      <c r="AAR3" s="48" t="inlineStr">
        <is>
          <t>Tidak</t>
        </is>
      </c>
      <c r="AAS3" s="48" t="inlineStr">
        <is>
          <t>Mengetahui</t>
        </is>
      </c>
      <c r="AAT3" s="48" t="inlineStr">
        <is>
          <t>Digunakan untuk pupuk di lahan pertanian sendiri</t>
        </is>
      </c>
      <c r="AAU3" s="8" t="n">
        <v>1</v>
      </c>
      <c r="AAV3" s="8" t="n">
        <v>0</v>
      </c>
      <c r="AAW3" s="8" t="n">
        <v>0</v>
      </c>
      <c r="AAX3" s="8" t="n">
        <v>0</v>
      </c>
      <c r="AAY3" s="8" t="n">
        <v>0</v>
      </c>
      <c r="AAZ3" s="8" t="n">
        <v>0</v>
      </c>
      <c r="ABA3" s="8" t="n">
        <v>0</v>
      </c>
      <c r="ABB3" s="48" t="inlineStr">
        <is>
          <t>Pembenah tanah (soil conditioner) Media untuk pembibitan tanaman</t>
        </is>
      </c>
      <c r="ABC3" s="8" t="n">
        <v>0</v>
      </c>
      <c r="ABD3" s="8" t="n">
        <v>1</v>
      </c>
      <c r="ABE3" s="8" t="n">
        <v>0</v>
      </c>
      <c r="ABF3" s="8" t="n">
        <v>1</v>
      </c>
      <c r="ABG3" s="8" t="n">
        <v>0</v>
      </c>
      <c r="ABH3" s="48" t="n"/>
      <c r="ABI3" s="48" t="n"/>
      <c r="ABJ3" s="48" t="n"/>
      <c r="ABK3" s="48" t="n"/>
      <c r="ABL3" s="48" t="n"/>
      <c r="ABM3" s="48" t="n"/>
      <c r="ABN3" s="48" t="n"/>
      <c r="ABO3" s="48" t="n"/>
      <c r="ABP3" s="48" t="n"/>
      <c r="ABQ3" s="48" t="inlineStr">
        <is>
          <t>Cabe</t>
        </is>
      </c>
      <c r="ABR3" s="48" t="inlineStr">
        <is>
          <t>Sering ( 1 minggu 2 kali)</t>
        </is>
      </c>
      <c r="ABS3" s="8" t="n">
        <v>3000</v>
      </c>
      <c r="ABT3" s="48" t="n"/>
      <c r="ABU3" s="8" t="n">
        <v>0</v>
      </c>
      <c r="ABV3" s="8" t="n">
        <v>10</v>
      </c>
      <c r="ABW3" s="48" t="inlineStr">
        <is>
          <t>Urea</t>
        </is>
      </c>
      <c r="ABX3" s="48" t="n"/>
      <c r="ABY3" s="8" t="n">
        <v>25</v>
      </c>
      <c r="ABZ3" s="8" t="n">
        <v>50000</v>
      </c>
      <c r="ACA3" s="8" t="n">
        <v>25</v>
      </c>
      <c r="ACB3" s="8" t="n">
        <v>50000</v>
      </c>
      <c r="ACC3" s="8" t="n">
        <v>20</v>
      </c>
      <c r="ACD3" s="8" t="n">
        <v>20</v>
      </c>
      <c r="ACE3" s="48" t="inlineStr">
        <is>
          <t>Ya</t>
        </is>
      </c>
      <c r="ACF3" s="48" t="inlineStr">
        <is>
          <t>Cukup meningkat</t>
        </is>
      </c>
      <c r="ACG3" s="48" t="inlineStr">
        <is>
          <t>Sangat meningkat</t>
        </is>
      </c>
      <c r="ACH3" s="48" t="inlineStr">
        <is>
          <t>Sangat meningkat</t>
        </is>
      </c>
      <c r="ACI3" s="48" t="n"/>
      <c r="ACJ3" s="48" t="n"/>
      <c r="ACK3" s="48" t="n"/>
      <c r="ACL3" s="48" t="n"/>
      <c r="ACM3" s="48" t="n"/>
      <c r="ACN3" s="48" t="n"/>
      <c r="ACO3" s="48" t="n"/>
      <c r="ACP3" s="48" t="n"/>
      <c r="ACQ3" s="48" t="n"/>
      <c r="ACR3" s="48" t="n"/>
      <c r="ACS3" s="48" t="n"/>
      <c r="ACT3" s="48" t="inlineStr">
        <is>
          <t>Tidak ada</t>
        </is>
      </c>
      <c r="ACU3" s="48" t="inlineStr">
        <is>
          <t>Manfaat cukup signifikan, terasa di kehidupan sehari-hari</t>
        </is>
      </c>
      <c r="ACV3" s="48" t="inlineStr">
        <is>
          <t>Sama saja</t>
        </is>
      </c>
      <c r="ACW3" s="48" t="inlineStr">
        <is>
          <t>Tidak dapat menghemat uang dan/atau menambah pendapatan</t>
        </is>
      </c>
      <c r="ACX3" s="48" t="inlineStr">
        <is>
          <t>Netral/tidak tahu</t>
        </is>
      </c>
      <c r="ACY3" s="48" t="inlineStr">
        <is>
          <t>Anggota keluarga - Laki-laki dewasa Anggota keluarga - Perempuan dewasa</t>
        </is>
      </c>
      <c r="ACZ3" s="8" t="n">
        <v>1</v>
      </c>
      <c r="ADA3" s="8" t="n">
        <v>1</v>
      </c>
      <c r="ADB3" s="8" t="n">
        <v>0</v>
      </c>
      <c r="ADC3" s="8" t="n">
        <v>0</v>
      </c>
      <c r="ADD3" s="48" t="inlineStr">
        <is>
          <t>Tidak puas</t>
        </is>
      </c>
      <c r="ADE3" s="48" t="inlineStr">
        <is>
          <t>Puas</t>
        </is>
      </c>
      <c r="ADF3" s="48" t="inlineStr">
        <is>
          <t>Puas</t>
        </is>
      </c>
      <c r="ADG3" s="48" t="inlineStr">
        <is>
          <t>Puas</t>
        </is>
      </c>
      <c r="ADH3" s="48" t="inlineStr">
        <is>
          <t>Tidak</t>
        </is>
      </c>
      <c r="ADI3" s="48" t="n"/>
      <c r="ADJ3" s="48" t="inlineStr">
        <is>
          <t>Puas</t>
        </is>
      </c>
      <c r="ADK3" s="48" t="n"/>
      <c r="ADL3" s="48" t="n"/>
      <c r="ADM3" s="48" t="n"/>
      <c r="ADN3" s="48" t="n"/>
      <c r="ADO3" s="48" t="n"/>
      <c r="ADP3" s="48" t="n"/>
      <c r="ADQ3" s="48" t="n"/>
      <c r="ADR3" s="48" t="n"/>
      <c r="ADS3" s="48" t="n"/>
      <c r="ADT3" s="48" t="n"/>
      <c r="ADU3" s="48" t="inlineStr">
        <is>
          <t>Lainnya</t>
        </is>
      </c>
      <c r="ADV3" s="8" t="n">
        <v>0</v>
      </c>
      <c r="ADW3" s="8" t="n">
        <v>0</v>
      </c>
      <c r="ADX3" s="8" t="n">
        <v>0</v>
      </c>
      <c r="ADY3" s="8" t="n">
        <v>0</v>
      </c>
      <c r="ADZ3" s="8" t="n">
        <v>0</v>
      </c>
      <c r="AEA3" s="8" t="n">
        <v>0</v>
      </c>
      <c r="AEB3" s="8" t="n">
        <v>0</v>
      </c>
      <c r="AEC3" s="8" t="n">
        <v>1</v>
      </c>
      <c r="AED3" s="48" t="inlineStr">
        <is>
          <t>Tidak ada kerusakan</t>
        </is>
      </c>
      <c r="AEE3" s="48" t="inlineStr">
        <is>
          <t>Laki-laki dewasa</t>
        </is>
      </c>
      <c r="AEF3" s="48" t="n"/>
      <c r="AEG3" s="48" t="inlineStr">
        <is>
          <t>Menelepon atau WA langsung</t>
        </is>
      </c>
      <c r="AEH3" s="48" t="n"/>
      <c r="AEI3" s="48" t="inlineStr">
        <is>
          <t>Tidak ada</t>
        </is>
      </c>
      <c r="AEJ3" s="48" t="inlineStr">
        <is>
          <t>Kadang-kadang</t>
        </is>
      </c>
      <c r="AEK3" s="48" t="inlineStr">
        <is>
          <t>Pengurangan pengeluaran rumah tangga (bahan bakar minyak, pupuk, dll.) Pasokan energi yang andal Lebih aman Pemanfaatan bio-slurry sebagai pupuk</t>
        </is>
      </c>
      <c r="AEL3" s="8" t="n">
        <v>1</v>
      </c>
      <c r="AEM3" s="8" t="n">
        <v>0</v>
      </c>
      <c r="AEN3" s="8" t="n">
        <v>1</v>
      </c>
      <c r="AEO3" s="8" t="n">
        <v>0</v>
      </c>
      <c r="AEP3" s="8" t="n">
        <v>1</v>
      </c>
      <c r="AEQ3" s="8" t="n">
        <v>0</v>
      </c>
      <c r="AER3" s="8" t="n">
        <v>0</v>
      </c>
      <c r="AES3" s="8" t="n">
        <v>1</v>
      </c>
      <c r="AET3" s="8" t="n">
        <v>0</v>
      </c>
      <c r="AEU3" s="8" t="n">
        <v>0</v>
      </c>
      <c r="AEV3" s="8" t="n">
        <v>0</v>
      </c>
      <c r="AEW3" s="8" t="n">
        <v>0</v>
      </c>
      <c r="AEX3" s="48" t="n"/>
      <c r="AEY3" s="48" t="inlineStr">
        <is>
          <t>Didukung oleh pihak lain atau ada subsidi</t>
        </is>
      </c>
      <c r="AEZ3" s="48" t="n"/>
      <c r="AFA3" s="48" t="inlineStr">
        <is>
          <t>Yayasan Rumah Energi (YRE)</t>
        </is>
      </c>
      <c r="AFB3" s="48" t="n"/>
      <c r="AFC3" s="48" t="inlineStr">
        <is>
          <t>WhatsApp Image 2026-02-03 at 14.51.51-23_5_23.jpeg</t>
        </is>
      </c>
      <c r="AFD3" s="16" t="inlineStr">
        <is>
          <t>https://kf.kobotoolbox.org/api/v2/assets/avstPQqLr3Ab3ZdcVTXZ6f/data/665482326/attachments/attDNyGNxPHANeg3sMdXEP6h/</t>
        </is>
      </c>
      <c r="AFE3" s="48" t="inlineStr">
        <is>
          <t>WhatsApp Image 2026-02-03 at 14.51.51-23_5_31.jpeg</t>
        </is>
      </c>
      <c r="AFF3" s="16" t="inlineStr">
        <is>
          <t>https://kf.kobotoolbox.org/api/v2/assets/avstPQqLr3Ab3ZdcVTXZ6f/data/665482326/attachments/att5XMXrbCuasDQ2abHvgyyN/</t>
        </is>
      </c>
      <c r="AFG3" s="48" t="inlineStr">
        <is>
          <t>febriihasanah</t>
        </is>
      </c>
      <c r="AFH3" s="48" t="n"/>
      <c r="AFI3" s="27" t="inlineStr">
        <is>
          <t>Karena ybs pindah rumah, jadi biodigester tidak ada lagi di rumah beliau. Titik koordinat biodigester diambil di belakang rumah tempat kandang sapi. Rumah yang sekarang berlokasi cukup jauh dari rumah lama yang dialihfungsikan menjadi kandang ayam.</t>
        </is>
      </c>
      <c r="AFJ3" s="48" t="n"/>
      <c r="AFK3" s="48" t="n"/>
      <c r="AFL3" s="48" t="n"/>
      <c r="AFM3" s="48" t="n"/>
      <c r="AFN3" s="48" t="n"/>
      <c r="AFO3" s="48" t="n"/>
      <c r="AFP3" s="48" t="n"/>
      <c r="AFQ3" s="48" t="n"/>
      <c r="AFR3" s="48" t="n"/>
      <c r="AFS3" s="48" t="n"/>
      <c r="AFT3" s="48" t="n"/>
      <c r="AFU3" s="48" t="n"/>
      <c r="AFV3" s="48" t="n"/>
      <c r="AFW3" s="48" t="n"/>
      <c r="AFX3" s="48" t="n"/>
      <c r="AFY3" s="48" t="n"/>
      <c r="AFZ3" s="48" t="n"/>
      <c r="AGA3" s="48" t="n"/>
      <c r="AGB3" s="48" t="n"/>
      <c r="AGC3" s="48" t="n"/>
      <c r="AGD3" s="48" t="n"/>
      <c r="AGE3" s="48" t="n"/>
      <c r="AGF3" s="48" t="n"/>
      <c r="AGG3" s="48" t="n"/>
      <c r="AGH3" s="48" t="n"/>
      <c r="AGI3" s="48" t="n"/>
      <c r="AGJ3" s="48" t="n"/>
      <c r="AGK3" s="48" t="n"/>
      <c r="AGL3" s="48" t="n"/>
      <c r="AGM3" s="48" t="n"/>
      <c r="AGN3" s="48" t="n"/>
      <c r="AGO3" s="48" t="n"/>
      <c r="AGP3" s="48" t="n"/>
      <c r="AGQ3" s="48" t="n"/>
      <c r="AGR3" s="48" t="n"/>
      <c r="AGS3" s="48" t="n"/>
      <c r="AGT3" s="48" t="n"/>
      <c r="AGU3" s="48" t="n"/>
      <c r="AGV3" s="48" t="n"/>
      <c r="AGW3" s="48" t="n"/>
      <c r="AGX3" s="48" t="n"/>
      <c r="AGY3" s="48" t="n"/>
      <c r="AGZ3" s="48" t="n"/>
      <c r="AHA3" s="48" t="n"/>
      <c r="AHB3" s="48" t="n"/>
      <c r="AHC3" s="48" t="n"/>
      <c r="AHD3" s="48" t="n"/>
      <c r="AHE3" s="48" t="n"/>
      <c r="AHF3" s="48" t="n"/>
      <c r="AHG3" s="48" t="n"/>
      <c r="AHH3" s="48" t="n"/>
      <c r="AHI3" s="48" t="n"/>
      <c r="AHJ3" s="48" t="n"/>
      <c r="AHK3" s="48" t="n"/>
      <c r="AHL3" s="48" t="n"/>
      <c r="AHM3" s="48" t="n"/>
      <c r="AHN3" s="48" t="n"/>
      <c r="AHO3" s="48" t="n"/>
      <c r="AHP3" s="48" t="n"/>
      <c r="AHQ3" s="48" t="n"/>
      <c r="AHR3" s="48" t="n"/>
      <c r="AHS3" s="48" t="n"/>
      <c r="AHT3" s="48" t="n"/>
      <c r="AHU3" s="48" t="n"/>
      <c r="AHV3" s="48" t="n"/>
      <c r="AHW3" s="48" t="n"/>
      <c r="AHX3" s="48" t="n"/>
      <c r="AHY3" s="48" t="n"/>
      <c r="AHZ3" s="48" t="n"/>
      <c r="AIA3" s="48" t="n"/>
      <c r="AIB3" s="48" t="n"/>
      <c r="AIC3" s="48" t="n"/>
      <c r="AID3" s="48" t="n"/>
      <c r="AIE3" s="48" t="n"/>
      <c r="AIF3" s="48" t="n"/>
      <c r="AIG3" s="48" t="n"/>
      <c r="AIH3" s="48" t="n"/>
      <c r="AII3" s="48" t="n"/>
      <c r="AIJ3" s="48" t="n"/>
      <c r="AIK3" s="48" t="n"/>
      <c r="AIL3" s="48" t="n"/>
      <c r="AIM3" s="48" t="n"/>
      <c r="AIN3" s="48" t="n"/>
      <c r="AIO3" s="48" t="n"/>
      <c r="AIP3" s="48" t="n"/>
      <c r="AIQ3" s="48" t="n"/>
      <c r="AIR3" s="48" t="n"/>
      <c r="AIS3" s="48" t="n"/>
      <c r="AIT3" s="48" t="n"/>
      <c r="AIU3" s="48" t="n"/>
      <c r="AIV3" s="48" t="n"/>
      <c r="AIW3" s="48" t="n"/>
      <c r="AIX3" s="48" t="n"/>
      <c r="AIY3" s="48" t="n"/>
      <c r="AIZ3" s="48" t="n"/>
      <c r="AJA3" s="48" t="n"/>
      <c r="AJB3" s="48" t="n"/>
      <c r="AJC3" s="48" t="n"/>
      <c r="AJD3" s="48" t="n"/>
      <c r="AJE3" s="48" t="n"/>
      <c r="AJF3" s="48" t="n"/>
      <c r="AJG3" s="48" t="n"/>
      <c r="AJH3" s="48" t="n"/>
      <c r="AJI3" s="48" t="n"/>
      <c r="AJJ3" s="48" t="n"/>
      <c r="AJK3" s="48" t="n"/>
      <c r="AJL3" s="48" t="n"/>
      <c r="AJM3" s="48" t="n"/>
      <c r="AJN3" s="48" t="n"/>
      <c r="AJO3" s="48" t="n"/>
      <c r="AJP3" s="48" t="n"/>
      <c r="AJQ3" s="48" t="n"/>
      <c r="AJR3" s="48" t="n"/>
      <c r="AJS3" s="48" t="n"/>
      <c r="AJT3" s="48" t="n"/>
      <c r="AJU3" s="48" t="n"/>
      <c r="AJV3" s="48" t="n"/>
      <c r="AJW3" s="48" t="n"/>
      <c r="AJX3" s="48" t="n"/>
      <c r="AJY3" s="48" t="n"/>
      <c r="AJZ3" s="48" t="n"/>
      <c r="AKA3" s="48" t="n"/>
      <c r="AKB3" s="48" t="n"/>
      <c r="AKC3" s="48" t="n"/>
      <c r="AKD3" s="48" t="n"/>
      <c r="AKE3" s="48" t="n"/>
      <c r="AKF3" s="48" t="n"/>
      <c r="AKG3" s="48" t="n"/>
      <c r="AKH3" s="48" t="n"/>
      <c r="AKI3" s="48" t="n"/>
      <c r="AKJ3" s="48" t="n"/>
      <c r="AKK3" s="48" t="n"/>
      <c r="AKL3" s="48" t="n"/>
      <c r="AKM3" s="48" t="n"/>
      <c r="AKN3" s="48" t="n"/>
      <c r="AKO3" s="48" t="n"/>
      <c r="AKP3" s="48" t="n"/>
      <c r="AKQ3" s="48" t="n"/>
      <c r="AKR3" s="48" t="n"/>
      <c r="AKS3" s="48" t="n"/>
      <c r="AKT3" s="48" t="n"/>
      <c r="AKU3" s="48" t="n"/>
      <c r="AKV3" s="48" t="n"/>
      <c r="AKW3" s="48" t="n"/>
      <c r="AKX3" s="48" t="n"/>
      <c r="AKY3" s="48" t="n"/>
      <c r="AKZ3" s="48" t="n"/>
      <c r="ALA3" s="48" t="n"/>
      <c r="ALB3" s="48" t="n"/>
      <c r="ALC3" s="48" t="n"/>
      <c r="ALD3" s="48" t="n"/>
      <c r="ALE3" s="48" t="n"/>
      <c r="ALF3" s="48" t="n"/>
      <c r="ALG3" s="48" t="n"/>
      <c r="ALH3" s="48" t="n"/>
      <c r="ALI3" s="48" t="n"/>
      <c r="ALJ3" s="48" t="n"/>
      <c r="ALK3" s="48" t="n"/>
      <c r="ALL3" s="48" t="n"/>
      <c r="ALM3" s="48" t="n"/>
      <c r="ALN3" s="48" t="n"/>
      <c r="ALO3" s="48" t="n"/>
      <c r="ALP3" s="48" t="n"/>
      <c r="ALQ3" s="48" t="n"/>
      <c r="ALR3" s="48" t="n"/>
      <c r="ALS3" s="48" t="n"/>
      <c r="ALT3" s="48" t="n"/>
      <c r="ALU3" s="48" t="n"/>
      <c r="ALV3" s="48" t="n"/>
      <c r="ALW3" s="48" t="n"/>
      <c r="ALX3" s="48" t="n"/>
      <c r="ALY3" s="48" t="n"/>
      <c r="ALZ3" s="48" t="n"/>
      <c r="AMA3" s="48" t="n"/>
      <c r="AMB3" s="48" t="n"/>
      <c r="AMC3" s="48" t="n"/>
      <c r="AMD3" s="48" t="n"/>
      <c r="AME3" s="48" t="n"/>
      <c r="AMF3" s="48" t="n"/>
      <c r="AMG3" s="48" t="n"/>
      <c r="AMH3" s="48" t="n"/>
      <c r="AMI3" s="48" t="n"/>
      <c r="AMJ3" s="48" t="n"/>
      <c r="AMK3" s="48" t="n"/>
      <c r="AML3" s="48" t="n"/>
      <c r="AMM3" s="48" t="n"/>
      <c r="AMN3" s="48" t="n"/>
      <c r="AMO3" s="48" t="n"/>
      <c r="AMP3" s="48" t="n"/>
      <c r="AMQ3" s="48" t="n"/>
      <c r="AMR3" s="48" t="n"/>
      <c r="AMS3" s="48" t="n"/>
      <c r="AMT3" s="48" t="n"/>
      <c r="AMU3" s="48" t="n"/>
      <c r="AMV3" s="48" t="n"/>
      <c r="AMW3" s="48" t="n"/>
      <c r="AMX3" s="48" t="n"/>
      <c r="AMY3" s="48" t="n"/>
      <c r="AMZ3" s="48" t="n"/>
      <c r="ANA3" s="48" t="n"/>
      <c r="ANB3" s="48" t="n"/>
      <c r="ANC3" s="48" t="n"/>
      <c r="AND3" s="48" t="n"/>
      <c r="ANE3" s="48" t="n"/>
      <c r="ANF3" s="48" t="n"/>
      <c r="ANG3" s="48" t="n"/>
      <c r="ANH3" s="48" t="n"/>
      <c r="ANI3" s="48" t="n"/>
      <c r="ANJ3" s="48" t="n"/>
      <c r="ANK3" s="48" t="n"/>
      <c r="ANL3" s="48" t="n"/>
      <c r="ANM3" s="48" t="n"/>
      <c r="ANN3" s="48" t="n"/>
      <c r="ANO3" s="48" t="n"/>
      <c r="ANP3" s="48" t="n"/>
      <c r="ANQ3" s="48" t="n"/>
      <c r="ANR3" s="48" t="n"/>
      <c r="ANS3" s="48" t="n"/>
      <c r="ANT3" s="48" t="n"/>
      <c r="ANU3" s="48" t="n"/>
      <c r="ANV3" s="48" t="n"/>
      <c r="ANW3" s="48" t="n"/>
      <c r="ANX3" s="48" t="n"/>
      <c r="ANY3" s="48" t="n"/>
      <c r="ANZ3" s="48" t="n"/>
      <c r="AOA3" s="48" t="n"/>
      <c r="AOB3" s="48" t="n"/>
      <c r="AOC3" s="48" t="n"/>
      <c r="AOD3" s="48" t="n"/>
      <c r="AOE3" s="48" t="n"/>
      <c r="AOF3" s="48" t="n"/>
      <c r="AOG3" s="48" t="n"/>
      <c r="AOH3" s="48" t="n"/>
      <c r="AOI3" s="48" t="n"/>
      <c r="AOJ3" s="48" t="n"/>
      <c r="AOK3" s="48" t="n"/>
      <c r="AOL3" s="48" t="n"/>
      <c r="AOM3" s="48" t="n"/>
      <c r="AON3" s="48" t="n"/>
      <c r="AOO3" s="48" t="n"/>
      <c r="AOP3" s="48" t="n"/>
      <c r="AOQ3" s="48" t="n"/>
      <c r="AOR3" s="48" t="n"/>
      <c r="AOS3" s="48" t="n"/>
      <c r="AOT3" s="48" t="n"/>
      <c r="AOU3" s="48" t="n"/>
      <c r="AOV3" s="48" t="n"/>
      <c r="AOW3" s="48" t="n"/>
      <c r="AOX3" s="48" t="n"/>
      <c r="AOY3" s="48" t="n"/>
      <c r="AOZ3" s="48" t="n"/>
      <c r="APA3" s="48" t="n"/>
      <c r="APB3" s="48" t="n"/>
      <c r="APC3" s="48" t="n"/>
      <c r="APD3" s="48" t="n"/>
      <c r="APE3" s="48" t="n"/>
      <c r="APF3" s="48" t="n"/>
      <c r="APG3" s="48" t="n"/>
      <c r="APH3" s="48" t="n"/>
      <c r="API3" s="48" t="n"/>
      <c r="APJ3" s="48" t="n"/>
      <c r="APK3" s="48" t="n"/>
      <c r="APL3" s="48" t="n"/>
      <c r="APM3" s="48" t="n"/>
      <c r="APN3" s="48" t="n"/>
      <c r="APO3" s="48" t="n"/>
      <c r="APP3" s="48" t="n"/>
      <c r="APQ3" s="48" t="n"/>
      <c r="APR3" s="48" t="n"/>
      <c r="APS3" s="48" t="n"/>
      <c r="APT3" s="48" t="n"/>
      <c r="APU3" s="48" t="n"/>
      <c r="APV3" s="48" t="n"/>
      <c r="APW3" s="48" t="n"/>
      <c r="APX3" s="48" t="n"/>
      <c r="APY3" s="48" t="n"/>
      <c r="APZ3" s="48" t="n"/>
      <c r="AQA3" s="48" t="n"/>
      <c r="AQB3" s="48" t="n"/>
      <c r="AQC3" s="48" t="n"/>
      <c r="AQD3" s="48" t="n"/>
      <c r="AQE3" s="48" t="n"/>
      <c r="AQF3" s="48" t="n"/>
      <c r="AQG3" s="48" t="n"/>
      <c r="AQH3" s="48" t="n"/>
      <c r="AQI3" s="48" t="n"/>
      <c r="AQJ3" s="48" t="n"/>
      <c r="AQK3" s="48" t="n"/>
      <c r="AQL3" s="48" t="n"/>
      <c r="AQM3" s="48" t="n"/>
      <c r="AQN3" s="48" t="n"/>
      <c r="AQO3" s="48" t="n"/>
      <c r="AQP3" s="48" t="n"/>
      <c r="AQQ3" s="48" t="n"/>
      <c r="AQR3" s="48" t="n"/>
      <c r="AQS3" s="48" t="n"/>
      <c r="AQT3" s="48" t="n"/>
      <c r="AQU3" s="48" t="n"/>
      <c r="AQV3" s="48" t="n"/>
      <c r="AQW3" s="48" t="n"/>
      <c r="AQX3" s="48" t="n"/>
      <c r="AQY3" s="48" t="n"/>
      <c r="AQZ3" s="48" t="n"/>
      <c r="ARA3" s="48" t="n"/>
      <c r="ARB3" s="48" t="n"/>
      <c r="ARC3" s="48" t="n"/>
      <c r="ARD3" s="48" t="n"/>
      <c r="ARE3" s="48" t="n"/>
      <c r="ARF3" s="48" t="n"/>
      <c r="ARG3" s="48" t="n"/>
      <c r="ARH3" s="48" t="n"/>
      <c r="ARI3" s="48" t="n"/>
      <c r="ARJ3" s="48" t="n"/>
      <c r="ARK3" s="48" t="n"/>
      <c r="ARL3" s="48" t="n"/>
      <c r="ARM3" s="48" t="n"/>
      <c r="ARN3" s="48" t="n"/>
      <c r="ARO3" s="48" t="n"/>
      <c r="ARP3" s="48" t="n"/>
      <c r="ARQ3" s="48" t="n"/>
      <c r="ARR3" s="48" t="n"/>
      <c r="ARS3" s="48" t="n"/>
      <c r="ART3" s="48" t="n"/>
      <c r="ARU3" s="48" t="n"/>
      <c r="ARV3" s="48" t="n"/>
      <c r="ARW3" s="48" t="n"/>
      <c r="ARX3" s="48" t="n"/>
      <c r="ARY3" s="48" t="n"/>
      <c r="ARZ3" s="48" t="n"/>
      <c r="ASA3" s="48" t="n"/>
      <c r="ASB3" s="48" t="n"/>
      <c r="ASC3" s="48" t="n"/>
      <c r="ASD3" s="48" t="n"/>
      <c r="ASE3" s="48" t="n"/>
      <c r="ASF3" s="48" t="n"/>
      <c r="ASG3" s="48" t="n"/>
      <c r="ASH3" s="48" t="n"/>
      <c r="ASI3" s="48" t="n"/>
      <c r="ASJ3" s="48" t="n"/>
      <c r="ASK3" s="48" t="n"/>
      <c r="ASL3" s="48" t="n"/>
      <c r="ASM3" s="48" t="n"/>
      <c r="ASN3" s="48" t="n"/>
      <c r="ASO3" s="48" t="n"/>
      <c r="ASP3" s="48" t="n"/>
      <c r="ASQ3" s="48" t="n"/>
      <c r="ASR3" s="48" t="n"/>
      <c r="ASS3" s="48" t="n"/>
      <c r="AST3" s="48" t="n"/>
      <c r="ASU3" s="48" t="n"/>
      <c r="ASV3" s="48" t="n"/>
      <c r="ASW3" s="48" t="n"/>
      <c r="ASX3" s="48" t="n"/>
      <c r="ASY3" s="48" t="n"/>
      <c r="ASZ3" s="48" t="n"/>
      <c r="ATA3" s="48" t="n"/>
      <c r="ATB3" s="48" t="n"/>
      <c r="ATC3" s="48" t="n"/>
      <c r="ATD3" s="48" t="n"/>
      <c r="ATE3" s="48" t="n"/>
      <c r="ATF3" s="48" t="n"/>
      <c r="ATG3" s="48" t="n"/>
      <c r="ATH3" s="48" t="n"/>
      <c r="ATI3" s="48" t="n"/>
      <c r="ATJ3" s="48" t="n"/>
      <c r="ATK3" s="48" t="n"/>
      <c r="ATL3" s="48" t="n"/>
      <c r="ATM3" s="48" t="n"/>
      <c r="ATN3" s="48" t="n"/>
      <c r="ATO3" s="48" t="n"/>
      <c r="ATP3" s="48" t="n"/>
      <c r="ATQ3" s="48" t="n"/>
      <c r="ATR3" s="48" t="n"/>
      <c r="ATS3" s="48" t="n"/>
      <c r="ATT3" s="48" t="n"/>
      <c r="ATU3" s="48" t="n"/>
      <c r="ATV3" s="48" t="n"/>
      <c r="ATW3" s="48" t="n"/>
      <c r="ATX3" s="48" t="n"/>
      <c r="ATY3" s="48" t="n"/>
      <c r="ATZ3" s="48" t="n"/>
      <c r="AUA3" s="48" t="n"/>
      <c r="AUB3" s="48" t="n"/>
      <c r="AUC3" s="48" t="n"/>
      <c r="AUD3" s="48" t="n"/>
      <c r="AUE3" s="48" t="n"/>
      <c r="AUF3" s="48" t="n"/>
      <c r="AUG3" s="48" t="n"/>
      <c r="AUH3" s="48" t="n"/>
      <c r="AUI3" s="48" t="n"/>
      <c r="AUJ3" s="48" t="n"/>
      <c r="AUK3" s="48" t="n"/>
      <c r="AUL3" s="48" t="n"/>
      <c r="AUM3" s="48" t="n"/>
      <c r="AUN3" s="48" t="n"/>
      <c r="AUO3" s="48" t="n"/>
      <c r="AUP3" s="48" t="n"/>
      <c r="AUQ3" s="48" t="n"/>
      <c r="AUR3" s="48" t="n"/>
      <c r="AUS3" s="48" t="n"/>
      <c r="AUT3" s="48" t="n"/>
      <c r="AUU3" s="48" t="n"/>
      <c r="AUV3" s="48" t="n"/>
      <c r="AUW3" s="48" t="n"/>
      <c r="AUX3" s="48" t="n"/>
      <c r="AUY3" s="48" t="n"/>
      <c r="AUZ3" s="48" t="n"/>
      <c r="AVA3" s="48" t="n"/>
      <c r="AVB3" s="48" t="n"/>
      <c r="AVC3" s="48" t="n"/>
      <c r="AVD3" s="48" t="n"/>
      <c r="AVE3" s="48" t="n"/>
      <c r="AVF3" s="48" t="n"/>
      <c r="AVG3" s="48" t="n"/>
      <c r="AVH3" s="48" t="n"/>
      <c r="AVI3" s="48" t="n"/>
      <c r="AVJ3" s="48" t="n"/>
      <c r="AVK3" s="48" t="n"/>
      <c r="AVL3" s="48" t="n"/>
      <c r="AVM3" s="48" t="n"/>
      <c r="AVN3" s="48" t="n"/>
      <c r="AVO3" s="48" t="n"/>
      <c r="AVP3" s="48" t="n"/>
      <c r="AVQ3" s="48" t="n"/>
      <c r="AVR3" s="48" t="n"/>
      <c r="AVS3" s="48" t="n"/>
      <c r="AVT3" s="48" t="n"/>
      <c r="AVU3" s="48" t="n"/>
      <c r="AVV3" s="48" t="n"/>
      <c r="AVW3" s="48" t="n"/>
      <c r="AVX3" s="48" t="n"/>
      <c r="AVY3" s="48" t="n"/>
      <c r="AVZ3" s="48" t="n"/>
      <c r="AWA3" s="8" t="n">
        <v>665482326</v>
      </c>
      <c r="AWB3" s="48" t="inlineStr">
        <is>
          <t>0219d684-dfd1-441a-8e11-f77729d13f5e</t>
        </is>
      </c>
      <c r="AWC3" s="6" t="n">
        <v>46059</v>
      </c>
      <c r="AWD3" s="48" t="n"/>
      <c r="AWE3" s="48" t="n"/>
      <c r="AWF3" s="48" t="inlineStr">
        <is>
          <t>submitted_via_web</t>
        </is>
      </c>
      <c r="AWG3" s="48" t="n"/>
      <c r="AWH3" s="48" t="inlineStr">
        <is>
          <t>vyNMZfRj9dojjrwxZxh2FZ</t>
        </is>
      </c>
      <c r="AWI3" s="48" t="n"/>
      <c r="AWJ3" s="48" t="inlineStr">
        <is>
          <t>uuid:6620993d-e2c1-4956-ae25-55e22b65a6d2</t>
        </is>
      </c>
      <c r="AWK3" s="8" t="n">
        <v>65</v>
      </c>
      <c r="AWL3" s="48" t="inlineStr">
        <is>
          <t>RAP0024</t>
        </is>
      </c>
      <c r="AWM3" s="8" t="n">
        <v>0</v>
      </c>
      <c r="AWN3" s="48" t="inlineStr">
        <is>
          <t>Year of Use valid, no validation needed</t>
        </is>
      </c>
      <c r="AWO3" s="37" t="b">
        <v>1</v>
      </c>
      <c r="AWP3" s="37" t="b">
        <v>1</v>
      </c>
      <c r="AWQ3" s="37" t="b">
        <v>1</v>
      </c>
      <c r="AWR3" s="37" t="b">
        <v>1</v>
      </c>
      <c r="AWS3" s="37" t="b">
        <v>1</v>
      </c>
      <c r="AWT3" s="37" t="b">
        <v>1</v>
      </c>
      <c r="AWU3" s="48" t="n"/>
      <c r="AWV3" s="8" t="n">
        <v>18</v>
      </c>
      <c r="AWW3" s="48" t="n"/>
      <c r="AWX3" s="48" t="n"/>
      <c r="AWY3" s="48" t="n"/>
      <c r="AWZ3" s="48" t="n"/>
    </row>
    <row r="4">
      <c r="A4" s="6" t="n">
        <v>46046</v>
      </c>
      <c r="B4" s="6" t="n">
        <v>46062</v>
      </c>
      <c r="C4" s="34" t="inlineStr">
        <is>
          <t>Laylah</t>
        </is>
      </c>
      <c r="D4" s="34" t="inlineStr">
        <is>
          <t>Abdul Salam Dg Ngirate</t>
        </is>
      </c>
      <c r="E4" s="8">
        <f>+62882020497091</f>
        <v/>
      </c>
      <c r="F4" s="48" t="inlineStr">
        <is>
          <t>-4.794827 119.538513 10.200000000000003 3.75</t>
        </is>
      </c>
      <c r="G4" s="8" t="n">
        <v>-4.794827</v>
      </c>
      <c r="H4" s="8" t="n">
        <v>119.538513</v>
      </c>
      <c r="I4" s="8" t="n">
        <v>10.2</v>
      </c>
      <c r="J4" s="8" t="n">
        <v>3.75</v>
      </c>
      <c r="K4" s="8" t="n">
        <v>0</v>
      </c>
      <c r="L4" s="48" t="inlineStr">
        <is>
          <t>-4.795089 119.538476 23.7 3.5239999294281006</t>
        </is>
      </c>
      <c r="M4" s="8" t="n">
        <v>-4.795089</v>
      </c>
      <c r="N4" s="8" t="n">
        <v>119.538476</v>
      </c>
      <c r="O4" s="8" t="n">
        <v>23.7</v>
      </c>
      <c r="P4" s="8" t="n">
        <v>3.523999929</v>
      </c>
      <c r="Q4" s="8" t="n">
        <v>0</v>
      </c>
      <c r="R4" s="48" t="inlineStr">
        <is>
          <t>Sulawesi Selatan</t>
        </is>
      </c>
      <c r="S4" s="8" t="n">
        <v>0</v>
      </c>
      <c r="T4" s="8" t="n">
        <v>0</v>
      </c>
      <c r="U4" s="8" t="n">
        <v>0</v>
      </c>
      <c r="V4" s="8" t="n">
        <v>0</v>
      </c>
      <c r="W4" s="8" t="n">
        <v>0</v>
      </c>
      <c r="X4" s="8" t="n">
        <v>0</v>
      </c>
      <c r="Y4" s="8" t="n">
        <v>0</v>
      </c>
      <c r="Z4" s="8" t="n">
        <v>0</v>
      </c>
      <c r="AA4" s="8" t="n">
        <v>0</v>
      </c>
      <c r="AB4" s="8" t="n">
        <v>1</v>
      </c>
      <c r="AC4" s="48" t="inlineStr">
        <is>
          <t>Pangkajene</t>
        </is>
      </c>
      <c r="AD4" s="48" t="inlineStr">
        <is>
          <t>Lakbakkang</t>
        </is>
      </c>
      <c r="AE4" s="48" t="inlineStr">
        <is>
          <t>Batebulo Dalam</t>
        </is>
      </c>
      <c r="AF4" s="48" t="inlineStr">
        <is>
          <t>IBU ROS</t>
        </is>
      </c>
      <c r="AG4" s="48" t="inlineStr">
        <is>
          <t>RAP0114</t>
        </is>
      </c>
      <c r="AH4" s="8" t="n">
        <v>3</v>
      </c>
      <c r="AI4" s="48" t="inlineStr">
        <is>
          <t>VPA2</t>
        </is>
      </c>
      <c r="AJ4" s="48" t="inlineStr">
        <is>
          <t>Aktif</t>
        </is>
      </c>
      <c r="AK4" s="8" t="n">
        <v>58</v>
      </c>
      <c r="AL4" s="48" t="inlineStr">
        <is>
          <t>Laki-laki</t>
        </is>
      </c>
      <c r="AM4" s="48" t="inlineStr">
        <is>
          <t>Sudah menikah</t>
        </is>
      </c>
      <c r="AN4" s="48" t="inlineStr">
        <is>
          <t>SMA/Sederajat</t>
        </is>
      </c>
      <c r="AO4" s="48" t="inlineStr">
        <is>
          <t>Petani</t>
        </is>
      </c>
      <c r="AP4" s="8" t="n">
        <v>1</v>
      </c>
      <c r="AQ4" s="8" t="n">
        <v>0</v>
      </c>
      <c r="AR4" s="8" t="n">
        <v>0</v>
      </c>
      <c r="AS4" s="8" t="n">
        <v>0</v>
      </c>
      <c r="AT4" s="8" t="n">
        <v>0</v>
      </c>
      <c r="AU4" s="8" t="n">
        <v>0</v>
      </c>
      <c r="AV4" s="8" t="n">
        <v>0</v>
      </c>
      <c r="AW4" s="8" t="n">
        <v>0</v>
      </c>
      <c r="AX4" s="48" t="n"/>
      <c r="AY4" s="48" t="inlineStr">
        <is>
          <t>Peternak</t>
        </is>
      </c>
      <c r="AZ4" s="8" t="n">
        <v>0</v>
      </c>
      <c r="BA4" s="8" t="n">
        <v>1</v>
      </c>
      <c r="BB4" s="8" t="n">
        <v>0</v>
      </c>
      <c r="BC4" s="8" t="n">
        <v>0</v>
      </c>
      <c r="BD4" s="8" t="n">
        <v>0</v>
      </c>
      <c r="BE4" s="8" t="n">
        <v>0</v>
      </c>
      <c r="BF4" s="8" t="n">
        <v>0</v>
      </c>
      <c r="BG4" s="8" t="n">
        <v>0</v>
      </c>
      <c r="BH4" s="11" t="n"/>
      <c r="BI4" s="48" t="inlineStr">
        <is>
          <t>Rp1.500.000 - Rp2.500.000</t>
        </is>
      </c>
      <c r="BJ4" s="8" t="n">
        <v>0</v>
      </c>
      <c r="BK4" s="8" t="n">
        <v>1</v>
      </c>
      <c r="BL4" s="8" t="n">
        <v>2</v>
      </c>
      <c r="BM4" s="8" t="n">
        <v>0</v>
      </c>
      <c r="BN4" s="48" t="inlineStr">
        <is>
          <t>Milik sendiri</t>
        </is>
      </c>
      <c r="BO4" s="48" t="inlineStr">
        <is>
          <t>Semi-permanen (semen dan kayu)</t>
        </is>
      </c>
      <c r="BP4" s="8" t="n">
        <v>0</v>
      </c>
      <c r="BQ4" s="8" t="n">
        <v>1</v>
      </c>
      <c r="BR4" s="8" t="n">
        <v>0</v>
      </c>
      <c r="BS4" s="8" t="n">
        <v>0</v>
      </c>
      <c r="BT4" s="8" t="n">
        <v>0</v>
      </c>
      <c r="BU4" s="48" t="n"/>
      <c r="BV4" s="48" t="inlineStr">
        <is>
          <t>Semen</t>
        </is>
      </c>
      <c r="BW4" s="8" t="n">
        <v>0</v>
      </c>
      <c r="BX4" s="8" t="n">
        <v>1</v>
      </c>
      <c r="BY4" s="8" t="n">
        <v>0</v>
      </c>
      <c r="BZ4" s="8" t="n">
        <v>0</v>
      </c>
      <c r="CA4" s="8" t="n">
        <v>0</v>
      </c>
      <c r="CB4" s="48" t="n"/>
      <c r="CC4" s="48" t="inlineStr">
        <is>
          <t>Seng</t>
        </is>
      </c>
      <c r="CD4" s="8" t="n">
        <v>0</v>
      </c>
      <c r="CE4" s="8" t="n">
        <v>0</v>
      </c>
      <c r="CF4" s="8" t="n">
        <v>0</v>
      </c>
      <c r="CG4" s="8" t="n">
        <v>0</v>
      </c>
      <c r="CH4" s="8" t="n">
        <v>1</v>
      </c>
      <c r="CI4" s="8" t="n">
        <v>0</v>
      </c>
      <c r="CJ4" s="8" t="n">
        <v>0</v>
      </c>
      <c r="CK4" s="48" t="n"/>
      <c r="CL4" s="48" t="inlineStr">
        <is>
          <t>Ya</t>
        </is>
      </c>
      <c r="CM4" s="8" t="n">
        <v>2023</v>
      </c>
      <c r="CN4" s="48" t="inlineStr">
        <is>
          <t>Fixed-Dome (Kubah Tetap)</t>
        </is>
      </c>
      <c r="CO4" s="48" t="inlineStr">
        <is>
          <t>2 m³ (1 ekor sapi, ±1,5 jam memasak/hari, ±15 kg slurry/hari)</t>
        </is>
      </c>
      <c r="CP4" s="48" t="inlineStr">
        <is>
          <t>Anggota keluarga - laki-laki</t>
        </is>
      </c>
      <c r="CQ4" s="8" t="n">
        <v>0</v>
      </c>
      <c r="CR4" s="8" t="n">
        <v>0</v>
      </c>
      <c r="CS4" s="8" t="n">
        <v>0</v>
      </c>
      <c r="CT4" s="8" t="n">
        <v>0</v>
      </c>
      <c r="CU4" s="8" t="n">
        <v>1</v>
      </c>
      <c r="CV4" s="8" t="n">
        <v>0</v>
      </c>
      <c r="CW4" s="8" t="n">
        <v>0</v>
      </c>
      <c r="CX4" s="8" t="n">
        <v>0</v>
      </c>
      <c r="CY4" s="48" t="inlineStr">
        <is>
          <t>Anggota keluarga - laki-laki Anggota keluarga - perempuan dewasa</t>
        </is>
      </c>
      <c r="CZ4" s="8" t="n">
        <v>1</v>
      </c>
      <c r="DA4" s="8" t="n">
        <v>1</v>
      </c>
      <c r="DB4" s="8" t="n">
        <v>0</v>
      </c>
      <c r="DC4" s="48" t="n"/>
      <c r="DD4" s="48" t="inlineStr">
        <is>
          <t>Anggota keluarga - laki-laki Anggota keluarga - perempuan dewasa</t>
        </is>
      </c>
      <c r="DE4" s="8" t="n">
        <v>1</v>
      </c>
      <c r="DF4" s="8" t="n">
        <v>1</v>
      </c>
      <c r="DG4" s="8" t="n">
        <v>0</v>
      </c>
      <c r="DH4" s="8" t="n">
        <v>0</v>
      </c>
      <c r="DI4" s="48" t="n"/>
      <c r="DJ4" s="48" t="inlineStr">
        <is>
          <t>Anggota keluarga - laki-laki CPO atau pendamping</t>
        </is>
      </c>
      <c r="DK4" s="8" t="n">
        <v>1</v>
      </c>
      <c r="DL4" s="8" t="n">
        <v>0</v>
      </c>
      <c r="DM4" s="8" t="n">
        <v>1</v>
      </c>
      <c r="DN4" s="8" t="n">
        <v>0</v>
      </c>
      <c r="DO4" s="48" t="n"/>
      <c r="DP4" s="48" t="inlineStr">
        <is>
          <t>Ya</t>
        </is>
      </c>
      <c r="DQ4" s="48" t="n"/>
      <c r="DR4" s="48" t="n"/>
      <c r="DS4" s="48" t="n"/>
      <c r="DT4" s="48" t="n"/>
      <c r="DU4" s="48" t="n"/>
      <c r="DV4" s="48" t="n"/>
      <c r="DW4" s="48" t="n"/>
      <c r="DX4" s="48" t="n"/>
      <c r="DY4" s="48" t="n"/>
      <c r="DZ4" s="48" t="n"/>
      <c r="EA4" s="48" t="n"/>
      <c r="EB4" s="48" t="n"/>
      <c r="EC4" s="48" t="n"/>
      <c r="ED4" s="48" t="n"/>
      <c r="EE4" s="48" t="n"/>
      <c r="EF4" s="48" t="n"/>
      <c r="EG4" s="48" t="n"/>
      <c r="EH4" s="48" t="n"/>
      <c r="EI4" s="48" t="inlineStr">
        <is>
          <t>Kurangnya dukungan atau pemantauan dari pemerintah atau CPO Tidak ada masalah</t>
        </is>
      </c>
      <c r="EJ4" s="8" t="n">
        <v>0</v>
      </c>
      <c r="EK4" s="8" t="n">
        <v>1</v>
      </c>
      <c r="EL4" s="8" t="n">
        <v>0</v>
      </c>
      <c r="EM4" s="8" t="n">
        <v>1</v>
      </c>
      <c r="EN4" s="8" t="n">
        <v>0</v>
      </c>
      <c r="EO4" s="48" t="n"/>
      <c r="EP4" s="48" t="inlineStr">
        <is>
          <t>Ya, sangat jelas dan mudah diikuti</t>
        </is>
      </c>
      <c r="EQ4" s="48" t="inlineStr">
        <is>
          <t>Pelatihan</t>
        </is>
      </c>
      <c r="ER4" s="48" t="inlineStr">
        <is>
          <t>CPO atau pendamping</t>
        </is>
      </c>
      <c r="ES4" s="8" t="n">
        <v>1</v>
      </c>
      <c r="ET4" s="8" t="n">
        <v>0</v>
      </c>
      <c r="EU4" s="8" t="n">
        <v>0</v>
      </c>
      <c r="EV4" s="8" t="n">
        <v>0</v>
      </c>
      <c r="EW4" s="48" t="n"/>
      <c r="EX4" s="48" t="inlineStr">
        <is>
          <t>Anggota keluarga - Laki-laki</t>
        </is>
      </c>
      <c r="EY4" s="8" t="n">
        <v>1</v>
      </c>
      <c r="EZ4" s="8" t="n">
        <v>0</v>
      </c>
      <c r="FA4" s="8" t="n">
        <v>0</v>
      </c>
      <c r="FB4" s="48" t="n"/>
      <c r="FC4" s="48" t="inlineStr">
        <is>
          <t>Jarang sekali</t>
        </is>
      </c>
      <c r="FD4" s="48" t="n"/>
      <c r="FE4" s="48" t="inlineStr">
        <is>
          <t>Mengetahui</t>
        </is>
      </c>
      <c r="FF4" s="48" t="inlineStr">
        <is>
          <t>Selalu (setiap hari)</t>
        </is>
      </c>
      <c r="FG4" s="48" t="inlineStr">
        <is>
          <t>Mengetahui</t>
        </is>
      </c>
      <c r="FH4" s="48" t="inlineStr">
        <is>
          <t>Jarang (setiap bulan atau lebih)</t>
        </is>
      </c>
      <c r="FI4" s="48" t="inlineStr">
        <is>
          <t>Mengetahui</t>
        </is>
      </c>
      <c r="FJ4" s="48" t="inlineStr">
        <is>
          <t>Selalu (setiap hari)</t>
        </is>
      </c>
      <c r="FK4" s="48" t="inlineStr">
        <is>
          <t>Mengetahui</t>
        </is>
      </c>
      <c r="FL4" s="48" t="inlineStr">
        <is>
          <t>Tidak pernah</t>
        </is>
      </c>
      <c r="FM4" s="48" t="inlineStr">
        <is>
          <t>Mengetahui</t>
        </is>
      </c>
      <c r="FN4" s="48" t="inlineStr">
        <is>
          <t>Jarang (setiap bulan atau lebih)</t>
        </is>
      </c>
      <c r="FO4" s="48" t="inlineStr">
        <is>
          <t>Tidak mengetahui</t>
        </is>
      </c>
      <c r="FP4" s="48" t="inlineStr">
        <is>
          <t>Tidak pernah</t>
        </is>
      </c>
      <c r="FQ4" s="48" t="inlineStr">
        <is>
          <t>Mengetahui</t>
        </is>
      </c>
      <c r="FR4" s="48" t="inlineStr">
        <is>
          <t>Ya</t>
        </is>
      </c>
      <c r="FS4" s="48" t="inlineStr">
        <is>
          <t>Mengetahui</t>
        </is>
      </c>
      <c r="FT4" s="48" t="inlineStr">
        <is>
          <t>Ya, selalu</t>
        </is>
      </c>
      <c r="FU4" s="48" t="inlineStr">
        <is>
          <t>Laki-laki dewasa Perempuan dewasa</t>
        </is>
      </c>
      <c r="FV4" s="8" t="n">
        <v>1</v>
      </c>
      <c r="FW4" s="8" t="n">
        <v>1</v>
      </c>
      <c r="FX4" s="8" t="n">
        <v>0</v>
      </c>
      <c r="FY4" s="8" t="n">
        <v>0</v>
      </c>
      <c r="FZ4" s="48" t="inlineStr">
        <is>
          <t>Memahami</t>
        </is>
      </c>
      <c r="GA4" s="48" t="inlineStr">
        <is>
          <t>CPO Pelatihan</t>
        </is>
      </c>
      <c r="GB4" s="8" t="n">
        <v>1</v>
      </c>
      <c r="GC4" s="8" t="n">
        <v>1</v>
      </c>
      <c r="GD4" s="8" t="n">
        <v>0</v>
      </c>
      <c r="GE4" s="8" t="n">
        <v>0</v>
      </c>
      <c r="GF4" s="48" t="n"/>
      <c r="GG4" s="48" t="inlineStr">
        <is>
          <t>Sering</t>
        </is>
      </c>
      <c r="GH4" s="48" t="inlineStr">
        <is>
          <t>Ya</t>
        </is>
      </c>
      <c r="GI4" s="48" t="inlineStr">
        <is>
          <t>Tetangga Komunitas lokal</t>
        </is>
      </c>
      <c r="GJ4" s="8" t="n">
        <v>1</v>
      </c>
      <c r="GK4" s="8" t="n">
        <v>0</v>
      </c>
      <c r="GL4" s="8" t="n">
        <v>1</v>
      </c>
      <c r="GM4" s="8" t="n">
        <v>0</v>
      </c>
      <c r="GN4" s="48" t="n"/>
      <c r="GO4" s="8" t="n">
        <v>8</v>
      </c>
      <c r="GP4" s="48" t="inlineStr">
        <is>
          <t>Sebagian</t>
        </is>
      </c>
      <c r="GQ4" s="48" t="inlineStr">
        <is>
          <t>LPG</t>
        </is>
      </c>
      <c r="GR4" s="8" t="n">
        <v>1</v>
      </c>
      <c r="GS4" s="8" t="n">
        <v>0</v>
      </c>
      <c r="GT4" s="8" t="n">
        <v>0</v>
      </c>
      <c r="GU4" s="8" t="n">
        <v>0</v>
      </c>
      <c r="GV4" s="8" t="n">
        <v>0</v>
      </c>
      <c r="GW4" s="8" t="n">
        <v>0</v>
      </c>
      <c r="GX4" s="8" t="n">
        <v>0</v>
      </c>
      <c r="GY4" s="48" t="n"/>
      <c r="GZ4" s="48" t="inlineStr">
        <is>
          <t>Ya</t>
        </is>
      </c>
      <c r="HA4" s="48" t="n"/>
      <c r="HB4" s="48" t="n"/>
      <c r="HC4" s="48" t="n"/>
      <c r="HD4" s="48" t="n"/>
      <c r="HE4" s="8" t="n">
        <v>9</v>
      </c>
      <c r="HF4" s="8" t="n">
        <v>36000</v>
      </c>
      <c r="HG4" s="8" t="n">
        <v>6</v>
      </c>
      <c r="HH4" s="8" t="n">
        <v>40000</v>
      </c>
      <c r="HI4" s="48" t="n"/>
      <c r="HJ4" s="48" t="n"/>
      <c r="HK4" s="48" t="n"/>
      <c r="HL4" s="48" t="n"/>
      <c r="HM4" s="48" t="n"/>
      <c r="HN4" s="48" t="n"/>
      <c r="HO4" s="48" t="n"/>
      <c r="HP4" s="48" t="n"/>
      <c r="HQ4" s="48" t="n"/>
      <c r="HR4" s="48" t="n"/>
      <c r="HS4" s="48" t="n"/>
      <c r="HT4" s="48" t="n"/>
      <c r="HU4" s="48" t="n"/>
      <c r="HV4" s="48" t="n"/>
      <c r="HW4" s="48" t="n"/>
      <c r="HX4" s="48" t="n"/>
      <c r="HY4" s="48" t="n"/>
      <c r="HZ4" s="48" t="n"/>
      <c r="IA4" s="8" t="n">
        <v>3</v>
      </c>
      <c r="IB4" s="8" t="n">
        <v>20000</v>
      </c>
      <c r="IC4" s="48" t="n"/>
      <c r="ID4" s="48" t="n"/>
      <c r="IE4" s="48" t="n"/>
      <c r="IF4" s="48" t="n"/>
      <c r="IG4" s="48" t="n"/>
      <c r="IH4" s="48" t="n"/>
      <c r="II4" s="48" t="n"/>
      <c r="IJ4" s="48" t="n"/>
      <c r="IK4" s="48" t="inlineStr">
        <is>
          <t>&lt;15 kg</t>
        </is>
      </c>
      <c r="IL4" s="48" t="inlineStr">
        <is>
          <t>1-3 jam</t>
        </is>
      </c>
      <c r="IM4" s="48" t="inlineStr">
        <is>
          <t>Ya</t>
        </is>
      </c>
      <c r="IN4" s="48" t="inlineStr">
        <is>
          <t>Tidak</t>
        </is>
      </c>
      <c r="IO4" s="48" t="inlineStr">
        <is>
          <t>Tidak ada perubahan</t>
        </is>
      </c>
      <c r="IP4" s="48" t="n"/>
      <c r="IQ4" s="48" t="inlineStr">
        <is>
          <t>Tidak pernah</t>
        </is>
      </c>
      <c r="IR4" s="48" t="n"/>
      <c r="IS4" s="48" t="n"/>
      <c r="IT4" s="48" t="n"/>
      <c r="IU4" s="48" t="n"/>
      <c r="IV4" s="48" t="n"/>
      <c r="IW4" s="48" t="n"/>
      <c r="IX4" s="48" t="n"/>
      <c r="IY4" s="48" t="n"/>
      <c r="IZ4" s="48" t="inlineStr">
        <is>
          <t>Lebih jarang (lebih sering tidak terkena)</t>
        </is>
      </c>
      <c r="JA4" s="48" t="inlineStr">
        <is>
          <t>Perempuan dewasa</t>
        </is>
      </c>
      <c r="JB4" s="8" t="n">
        <v>0</v>
      </c>
      <c r="JC4" s="8" t="n">
        <v>1</v>
      </c>
      <c r="JD4" s="8" t="n">
        <v>0</v>
      </c>
      <c r="JE4" s="48" t="inlineStr">
        <is>
          <t>Perempuan dewasa</t>
        </is>
      </c>
      <c r="JF4" s="8" t="n">
        <v>0</v>
      </c>
      <c r="JG4" s="8" t="n">
        <v>1</v>
      </c>
      <c r="JH4" s="8" t="n">
        <v>0</v>
      </c>
      <c r="JI4" s="48" t="inlineStr">
        <is>
          <t>Tidak pernah</t>
        </is>
      </c>
      <c r="JJ4" s="48" t="n"/>
      <c r="JK4" s="48" t="n"/>
      <c r="JL4" s="48" t="n"/>
      <c r="JM4" s="48" t="n"/>
      <c r="JN4" s="48" t="n"/>
      <c r="JO4" s="48" t="n"/>
      <c r="JP4" s="48" t="n"/>
      <c r="JQ4" s="48" t="n"/>
      <c r="JR4" s="48" t="inlineStr">
        <is>
          <t>Tidak pernah</t>
        </is>
      </c>
      <c r="JS4" s="48" t="n"/>
      <c r="JT4" s="48" t="n"/>
      <c r="JU4" s="48" t="n"/>
      <c r="JV4" s="48" t="n"/>
      <c r="JW4" s="48" t="n"/>
      <c r="JX4" s="48" t="n"/>
      <c r="JY4" s="48" t="n"/>
      <c r="JZ4" s="48" t="n"/>
      <c r="KA4" s="48" t="inlineStr">
        <is>
          <t>Lebih jarang (lebih sering tidak terkena)</t>
        </is>
      </c>
      <c r="KB4" s="48" t="inlineStr">
        <is>
          <t>Perempuan dewasa</t>
        </is>
      </c>
      <c r="KC4" s="8" t="n">
        <v>0</v>
      </c>
      <c r="KD4" s="8" t="n">
        <v>1</v>
      </c>
      <c r="KE4" s="8" t="n">
        <v>0</v>
      </c>
      <c r="KF4" s="48" t="inlineStr">
        <is>
          <t>Perempuan dewasa</t>
        </is>
      </c>
      <c r="KG4" s="8" t="n">
        <v>0</v>
      </c>
      <c r="KH4" s="8" t="n">
        <v>1</v>
      </c>
      <c r="KI4" s="8" t="n">
        <v>0</v>
      </c>
      <c r="KJ4" s="48" t="inlineStr">
        <is>
          <t>Tidak pernah</t>
        </is>
      </c>
      <c r="KK4" s="48" t="n"/>
      <c r="KL4" s="48" t="n"/>
      <c r="KM4" s="48" t="n"/>
      <c r="KN4" s="48" t="n"/>
      <c r="KO4" s="48" t="n"/>
      <c r="KP4" s="48" t="n"/>
      <c r="KQ4" s="48" t="n"/>
      <c r="KR4" s="48" t="n"/>
      <c r="KS4" s="48" t="inlineStr">
        <is>
          <t>Jauh lebih baik</t>
        </is>
      </c>
      <c r="KT4" s="48" t="inlineStr">
        <is>
          <t>Lebih dari 4 kali</t>
        </is>
      </c>
      <c r="KU4" s="48" t="inlineStr">
        <is>
          <t>Lebih dari 4 kali</t>
        </is>
      </c>
      <c r="KV4" s="48" t="inlineStr">
        <is>
          <t>Laki-laki dewasa</t>
        </is>
      </c>
      <c r="KW4" s="8" t="n">
        <v>1</v>
      </c>
      <c r="KX4" s="8" t="n">
        <v>0</v>
      </c>
      <c r="KY4" s="8" t="n">
        <v>0</v>
      </c>
      <c r="KZ4" s="8" t="n">
        <v>0</v>
      </c>
      <c r="LA4" s="48" t="inlineStr">
        <is>
          <t>Jauh lebih baik</t>
        </is>
      </c>
      <c r="LB4" s="48" t="inlineStr">
        <is>
          <t>Jauh lebih baik</t>
        </is>
      </c>
      <c r="LC4" s="8" t="n">
        <v>8</v>
      </c>
      <c r="LD4" s="8" t="n">
        <v>2</v>
      </c>
      <c r="LE4" s="8" t="n">
        <v>0</v>
      </c>
      <c r="LF4" s="8" t="n">
        <v>0</v>
      </c>
      <c r="LG4" s="48" t="inlineStr">
        <is>
          <t>Ya</t>
        </is>
      </c>
      <c r="LH4" s="8" t="n">
        <v>400000</v>
      </c>
      <c r="LI4" s="48" t="n"/>
      <c r="LJ4" s="48" t="inlineStr">
        <is>
          <t>Tabungan Kebutuhan rumah tangga Pendidikan anggota keluarga</t>
        </is>
      </c>
      <c r="LK4" s="8" t="n">
        <v>1</v>
      </c>
      <c r="LL4" s="8" t="n">
        <v>0</v>
      </c>
      <c r="LM4" s="8" t="n">
        <v>0</v>
      </c>
      <c r="LN4" s="8" t="n">
        <v>0</v>
      </c>
      <c r="LO4" s="8" t="n">
        <v>1</v>
      </c>
      <c r="LP4" s="8" t="n">
        <v>1</v>
      </c>
      <c r="LQ4" s="8" t="n">
        <v>0</v>
      </c>
      <c r="LR4" s="11" t="n"/>
      <c r="LS4" s="8" t="n">
        <v>60</v>
      </c>
      <c r="LT4" s="8" t="n">
        <v>120</v>
      </c>
      <c r="LU4" s="8" t="n">
        <v>0</v>
      </c>
      <c r="LV4" s="8" t="n">
        <v>25</v>
      </c>
      <c r="LW4" s="8" t="n">
        <v>0</v>
      </c>
      <c r="LX4" s="8" t="n">
        <v>0</v>
      </c>
      <c r="LY4" s="8" t="n">
        <v>30</v>
      </c>
      <c r="LZ4" s="8" t="n">
        <v>0</v>
      </c>
      <c r="MA4" s="8" t="n">
        <v>0</v>
      </c>
      <c r="MB4" s="48" t="inlineStr">
        <is>
          <t>Ya</t>
        </is>
      </c>
      <c r="MC4" s="8" t="n">
        <v>0</v>
      </c>
      <c r="MD4" s="8" t="n">
        <v>0</v>
      </c>
      <c r="ME4" s="8" t="n">
        <v>0</v>
      </c>
      <c r="MF4" s="8" t="n">
        <v>0</v>
      </c>
      <c r="MG4" s="8" t="n">
        <v>0</v>
      </c>
      <c r="MH4" s="8" t="n">
        <v>0</v>
      </c>
      <c r="MI4" s="27" t="inlineStr">
        <is>
          <t>Istirahat Bekerja</t>
        </is>
      </c>
      <c r="MJ4" s="8" t="n">
        <v>0</v>
      </c>
      <c r="MK4" s="8" t="n">
        <v>0</v>
      </c>
      <c r="ML4" s="8" t="n">
        <v>1</v>
      </c>
      <c r="MM4" s="8" t="n">
        <v>0</v>
      </c>
      <c r="MN4" s="8" t="n">
        <v>1</v>
      </c>
      <c r="MO4" s="8" t="n">
        <v>0</v>
      </c>
      <c r="MP4" s="48" t="n"/>
      <c r="MQ4" s="48" t="n"/>
      <c r="MR4" s="40" t="inlineStr">
        <is>
          <t>Usia sudah lanjut sehingga dimanfaatkan untuk istirahat</t>
        </is>
      </c>
      <c r="MS4" s="48" t="n"/>
      <c r="MT4" s="48" t="inlineStr">
        <is>
          <t>Lebih banyak istirahat</t>
        </is>
      </c>
      <c r="MU4" s="48" t="inlineStr">
        <is>
          <t>Tidak</t>
        </is>
      </c>
      <c r="MV4" s="48" t="n"/>
      <c r="MW4" s="48" t="n"/>
      <c r="MX4" s="48" t="n"/>
      <c r="MY4" s="48" t="n"/>
      <c r="MZ4" s="48" t="n"/>
      <c r="NA4" s="48" t="n"/>
      <c r="NB4" s="48" t="n"/>
      <c r="NC4" s="48" t="n"/>
      <c r="ND4" s="48" t="n"/>
      <c r="NE4" s="48" t="n"/>
      <c r="NF4" s="48" t="n"/>
      <c r="NG4" s="48" t="n"/>
      <c r="NH4" s="48" t="n"/>
      <c r="NI4" s="48" t="n"/>
      <c r="NJ4" s="48" t="n"/>
      <c r="NK4" s="48" t="n"/>
      <c r="NL4" s="48" t="inlineStr">
        <is>
          <t>Tidak</t>
        </is>
      </c>
      <c r="NM4" s="48" t="inlineStr">
        <is>
          <t>100% dana hibah</t>
        </is>
      </c>
      <c r="NN4" s="17" t="inlineStr">
        <is>
          <t>0 (100% sumber pembiayaan dari hibah)</t>
        </is>
      </c>
      <c r="NO4" s="17" t="inlineStr">
        <is>
          <t>Yayasan Rumah Energi atau BIRU</t>
        </is>
      </c>
      <c r="NP4" s="48" t="n"/>
      <c r="NQ4" s="48" t="n"/>
      <c r="NR4" s="48" t="n"/>
      <c r="NS4" s="48" t="n"/>
      <c r="NT4" s="48" t="n"/>
      <c r="NU4" s="48" t="n"/>
      <c r="NV4" s="48" t="n"/>
      <c r="NW4" s="48" t="n"/>
      <c r="NX4" s="48" t="inlineStr">
        <is>
          <t>Sedikit meningkat</t>
        </is>
      </c>
      <c r="NY4" s="8" t="n">
        <v>35</v>
      </c>
      <c r="NZ4" s="8" t="n">
        <v>0</v>
      </c>
      <c r="OA4" s="8" t="n">
        <v>0</v>
      </c>
      <c r="OB4" s="8" t="n">
        <v>5</v>
      </c>
      <c r="OC4" s="8" t="n">
        <v>10</v>
      </c>
      <c r="OD4" s="8" t="n">
        <v>0</v>
      </c>
      <c r="OE4" s="48" t="inlineStr">
        <is>
          <t>Lebih baik</t>
        </is>
      </c>
      <c r="OF4" s="48" t="inlineStr">
        <is>
          <t>Lebih baik (beda waktu memasak 5-30 menit, ATAU tidak lagi ada rasa/bau makanan yang berubah, ATAU alasan lainnya)</t>
        </is>
      </c>
      <c r="OG4" s="48" t="inlineStr">
        <is>
          <t>Ya</t>
        </is>
      </c>
      <c r="OH4" s="8" t="n">
        <v>2</v>
      </c>
      <c r="OI4" s="8" t="n">
        <v>0</v>
      </c>
      <c r="OJ4" s="8" t="n">
        <v>0</v>
      </c>
      <c r="OK4" s="8" t="n">
        <v>0</v>
      </c>
      <c r="OL4" s="8" t="n">
        <v>0</v>
      </c>
      <c r="OM4" s="8" t="n">
        <v>0</v>
      </c>
      <c r="ON4" s="8" t="n">
        <v>7</v>
      </c>
      <c r="OO4" s="8" t="n">
        <v>20</v>
      </c>
      <c r="OP4" s="48">
        <f>VLOOKUP(AG4,'BUS 2'!$G$1:$CU$424,2,0)</f>
        <v/>
      </c>
      <c r="OQ4" s="8">
        <f>VLOOKUP(AG4,'BUS 2'!$G$1:$CU$424,3,0)</f>
        <v/>
      </c>
      <c r="OR4" s="8">
        <f>VLOOKUP(AG4,'BUS 2'!$G$1:$CU$424,4,0)</f>
        <v/>
      </c>
      <c r="OS4" s="8">
        <f>VLOOKUP(AG4,'BUS 2'!$G$1:$CU$424,5,0)</f>
        <v/>
      </c>
      <c r="OT4" s="8">
        <f>VLOOKUP(AG4,'BUS 2'!$G$1:$CU$424,6,0)</f>
        <v/>
      </c>
      <c r="OU4" s="8">
        <f>VLOOKUP(AG4,'BUS 2'!$G$1:$CU$424,7,0)</f>
        <v/>
      </c>
      <c r="OV4" s="8">
        <f>VLOOKUP(AG4,'BUS 2'!$G$1:$CU$424,8,0)</f>
        <v/>
      </c>
      <c r="OW4" s="8">
        <f>VLOOKUP(AG4,'BUS 2'!$G$1:$CU$424,9,0)</f>
        <v/>
      </c>
      <c r="OX4" s="8">
        <f>VLOOKUP(AG4,'BUS 2'!$G$1:$CU$424,10,0)</f>
        <v/>
      </c>
      <c r="OY4" s="8">
        <f>VLOOKUP(AG4,'BUS 2'!$G$1:$CU$424,11,0)</f>
        <v/>
      </c>
      <c r="OZ4" s="8">
        <f>VLOOKUP(AG4,'BUS 2'!$G$1:$CU$424,12,0)</f>
        <v/>
      </c>
      <c r="PA4" s="8">
        <f>VLOOKUP(AG4,'BUS 2'!$G$1:$CU$424,13,0)</f>
        <v/>
      </c>
      <c r="PB4" s="8">
        <f>VLOOKUP(AG4,'BUS 2'!$G$1:$CU$424,14,0)</f>
        <v/>
      </c>
      <c r="PC4" s="8">
        <f>VLOOKUP(AG4,'BUS 2'!$G$1:$CU$424,15,0)</f>
        <v/>
      </c>
      <c r="PD4" s="8">
        <f>VLOOKUP(AG4,'BUS 2'!$G$1:$CU$424,16,0)</f>
        <v/>
      </c>
      <c r="PE4" s="8">
        <f>VLOOKUP(AG4,'BUS 2'!$G$1:$CU$424,17,0)</f>
        <v/>
      </c>
      <c r="PF4" s="8">
        <f>VLOOKUP(AG4,'BUS 2'!$G$1:$CU$424,18,0)</f>
        <v/>
      </c>
      <c r="PG4" s="8">
        <f>VLOOKUP(AG4,'BUS 2'!$G$1:$CU$424,19,0)</f>
        <v/>
      </c>
      <c r="PH4" s="8">
        <f>VLOOKUP(AG4,'BUS 2'!$G$1:$CU$424,20,0)</f>
        <v/>
      </c>
      <c r="PI4" s="8">
        <f>VLOOKUP(AG4,'BUS 2'!$G$1:$CU$424,21,0)</f>
        <v/>
      </c>
      <c r="PJ4" s="8">
        <f>VLOOKUP(AG4,'BUS 2'!$G$1:$CU$424,22,0)</f>
        <v/>
      </c>
      <c r="PK4" s="8">
        <f>VLOOKUP(AG4,'BUS 2'!$G$1:$CU$424,23,0)</f>
        <v/>
      </c>
      <c r="PL4" s="8">
        <f>VLOOKUP(AG4,'BUS 2'!$G$1:$CU$424,24,0)</f>
        <v/>
      </c>
      <c r="PM4" s="8">
        <f>VLOOKUP(AG4,'BUS 2'!$G$1:$CU$424,25,0)</f>
        <v/>
      </c>
      <c r="PN4" s="8">
        <f>VLOOKUP(AG4,'BUS 2'!$G$1:$CU$424,26,0)</f>
        <v/>
      </c>
      <c r="PO4" s="8">
        <f>VLOOKUP(AG4,'BUS 2'!$G$1:$CU$424,27,0)</f>
        <v/>
      </c>
      <c r="PP4" s="8">
        <f>VLOOKUP(AG4,'BUS 2'!$G$1:$CU$424,28,0)</f>
        <v/>
      </c>
      <c r="PQ4" s="8">
        <f>VLOOKUP(AG4,'BUS 2'!$G$1:$CU$424,29,0)</f>
        <v/>
      </c>
      <c r="PR4" s="8">
        <f>VLOOKUP(AG4,'BUS 2'!$G$1:$CU$424,30,0)</f>
        <v/>
      </c>
      <c r="PS4" s="8">
        <f>VLOOKUP(AG4,'BUS 2'!$G$1:$CU$424,31,0)</f>
        <v/>
      </c>
      <c r="PT4" s="48" t="n"/>
      <c r="PU4" s="48" t="n"/>
      <c r="PV4" s="48" t="n"/>
      <c r="PW4" s="48" t="n"/>
      <c r="PX4" s="48" t="n"/>
      <c r="PY4" s="48" t="n"/>
      <c r="PZ4" s="48" t="n"/>
      <c r="QA4" s="48" t="n"/>
      <c r="QB4" s="48" t="n"/>
      <c r="QC4" s="48" t="n"/>
      <c r="QD4" s="48" t="n"/>
      <c r="QE4" s="36" t="n"/>
      <c r="QF4" s="35" t="n"/>
      <c r="QG4" s="35" t="n"/>
      <c r="QH4" s="35" t="n"/>
      <c r="QI4" s="35" t="n"/>
      <c r="QJ4" s="35" t="n"/>
      <c r="QK4" s="36" t="n"/>
      <c r="QL4" s="36" t="n"/>
      <c r="QM4" s="36" t="n"/>
      <c r="QN4" s="36" t="n"/>
      <c r="QO4" s="36" t="n"/>
      <c r="QP4" s="36" t="n"/>
      <c r="QQ4" s="36" t="n"/>
      <c r="QR4" s="36" t="n"/>
      <c r="QS4" s="36" t="n"/>
      <c r="QT4" s="36" t="n"/>
      <c r="QU4" s="36" t="n"/>
      <c r="QV4" s="36" t="n"/>
      <c r="QW4" s="35" t="n"/>
      <c r="QX4" s="35" t="n"/>
      <c r="QY4" s="35" t="n"/>
      <c r="QZ4" s="35" t="n"/>
      <c r="RA4" s="35" t="n"/>
      <c r="RB4" s="36" t="n"/>
      <c r="RC4" s="36" t="n"/>
      <c r="RD4" s="36" t="n"/>
      <c r="RE4" s="36" t="n"/>
      <c r="RF4" s="36" t="n"/>
      <c r="RG4" s="48" t="n"/>
      <c r="RH4" s="35" t="n"/>
      <c r="RI4" s="35" t="n"/>
      <c r="RJ4" s="35" t="n"/>
      <c r="RK4" s="35" t="n"/>
      <c r="RL4" s="35" t="n"/>
      <c r="RM4" s="48" t="n"/>
      <c r="RN4" s="48" t="n"/>
      <c r="RO4" s="48" t="n"/>
      <c r="RP4" s="48" t="n"/>
      <c r="RQ4" s="48" t="n"/>
      <c r="RR4" s="48" t="n"/>
      <c r="RS4" s="35" t="n"/>
      <c r="RT4" s="35" t="n"/>
      <c r="RU4" s="35" t="n"/>
      <c r="RV4" s="35" t="n"/>
      <c r="RW4" s="35" t="n"/>
      <c r="RX4" s="48" t="n"/>
      <c r="RY4" s="48" t="n"/>
      <c r="RZ4" s="48" t="n"/>
      <c r="SA4" s="48" t="n"/>
      <c r="SB4" s="48" t="n"/>
      <c r="SC4" s="48" t="inlineStr">
        <is>
          <t>1-Disebarkan ke lahan terbuka</t>
        </is>
      </c>
      <c r="SD4" s="39" t="n">
        <v>0</v>
      </c>
      <c r="SE4" s="39" t="n">
        <v>0</v>
      </c>
      <c r="SF4" s="39" t="n">
        <v>0</v>
      </c>
      <c r="SG4" s="39" t="n">
        <v>0</v>
      </c>
      <c r="SH4" s="39" t="n">
        <v>0</v>
      </c>
      <c r="SI4" s="8" t="n">
        <v>1</v>
      </c>
      <c r="SJ4" s="8" t="n">
        <v>0</v>
      </c>
      <c r="SK4" s="8" t="n">
        <v>0</v>
      </c>
      <c r="SL4" s="8" t="n">
        <v>0</v>
      </c>
      <c r="SM4" s="48" t="n"/>
      <c r="SN4" s="48" t="inlineStr">
        <is>
          <t>1-Disebarkan ke lahan terbuka</t>
        </is>
      </c>
      <c r="SO4" s="39" t="n">
        <v>0</v>
      </c>
      <c r="SP4" s="39" t="n">
        <v>0</v>
      </c>
      <c r="SQ4" s="39" t="n">
        <v>0</v>
      </c>
      <c r="SR4" s="39" t="n">
        <v>0</v>
      </c>
      <c r="SS4" s="39" t="n">
        <v>0</v>
      </c>
      <c r="ST4" s="8" t="n">
        <v>1</v>
      </c>
      <c r="SU4" s="8" t="n">
        <v>0</v>
      </c>
      <c r="SV4" s="8" t="n">
        <v>0</v>
      </c>
      <c r="SW4" s="8" t="n">
        <v>0</v>
      </c>
      <c r="SX4" s="48" t="n"/>
      <c r="SY4" s="8">
        <f>VLOOKUP(AG4,'BUS 2'!$G$1:$CU$424,33,0)</f>
        <v/>
      </c>
      <c r="SZ4" s="48">
        <f>VLOOKUP(AG4,'BUS 2'!$G$1:$CU$424,34,0)</f>
        <v/>
      </c>
      <c r="TA4" s="48">
        <f>VLOOKUP(AG4,'BUS 2'!$G$1:$CU$424,35,0)</f>
        <v/>
      </c>
      <c r="TB4" s="48">
        <f>VLOOKUP(AG4,'BUS 2'!$G$1:$CU$424,36,0)</f>
        <v/>
      </c>
      <c r="TC4" s="48">
        <f>VLOOKUP(AG4,'BUS 2'!$G$1:$CU$424,37,0)</f>
        <v/>
      </c>
      <c r="TD4" s="48">
        <f>VLOOKUP(AG4,'BUS 2'!$G$1:$CU$424,38,0)</f>
        <v/>
      </c>
      <c r="TE4" s="48">
        <f>VLOOKUP(AG4,'BUS 2'!$G$1:$CU$424,39,0)</f>
        <v/>
      </c>
      <c r="TF4" s="48">
        <f>VLOOKUP(AG4,'BUS 2'!$G$1:$CU$424,40,0)</f>
        <v/>
      </c>
      <c r="TG4" s="8">
        <f>VLOOKUP(AG4,'BUS 2'!$G$1:$CU$424,42,0)</f>
        <v/>
      </c>
      <c r="TH4" s="8">
        <f>VLOOKUP(AG4,'BUS 2'!$G$1:$CU$424,43,0)</f>
        <v/>
      </c>
      <c r="TI4" s="8">
        <f>VLOOKUP(AG4,'BUS 2'!$G$1:$CU$424,44,0)</f>
        <v/>
      </c>
      <c r="TJ4" s="8">
        <f>VLOOKUP(AG4,'BUS 2'!$G$1:$CU$424,45,0)</f>
        <v/>
      </c>
      <c r="TK4" s="8">
        <f>VLOOKUP(AG4,'BUS 2'!$G$1:$CU$424,46,0)</f>
        <v/>
      </c>
      <c r="TL4" s="8">
        <f>VLOOKUP(AG4,'BUS 2'!$G$1:$CU$424,47,0)</f>
        <v/>
      </c>
      <c r="TM4" s="8">
        <f>VLOOKUP(AG4,'BUS 2'!$G$1:$CU$424,48,0)</f>
        <v/>
      </c>
      <c r="TN4" s="8">
        <f>VLOOKUP(AG4,'BUS 2'!$G$1:$CU$424,49,0)</f>
        <v/>
      </c>
      <c r="TO4" s="8">
        <f>VLOOKUP(AG4,'BUS 2'!$G$1:$CU$424,50,0)</f>
        <v/>
      </c>
      <c r="TP4" s="8">
        <f>VLOOKUP(AG4,'BUS 2'!$G$1:$CU$424,51,0)</f>
        <v/>
      </c>
      <c r="TQ4" s="8">
        <f>VLOOKUP(AG4,'BUS 2'!$G$1:$CU$424,52,0)</f>
        <v/>
      </c>
      <c r="TR4" s="8">
        <f>VLOOKUP(AG4,'BUS 2'!$G$1:$CU$424,53,0)</f>
        <v/>
      </c>
      <c r="TS4" s="48">
        <f>VLOOKUP(AG4,'BUS 2'!$G$1:$CU$424,54,0)</f>
        <v/>
      </c>
      <c r="TT4" s="48">
        <f>VLOOKUP(AG4,'BUS 2'!$G$1:$CU$424,55,0)</f>
        <v/>
      </c>
      <c r="TU4" s="48">
        <f>VLOOKUP(AG4,'BUS 2'!$G$1:$CU$424,56,0)</f>
        <v/>
      </c>
      <c r="TV4" s="48">
        <f>VLOOKUP(AG4,'BUS 2'!$G$1:$CU$424,57,0)</f>
        <v/>
      </c>
      <c r="TW4" s="48">
        <f>VLOOKUP(AG4,'BUS 2'!$G$1:$CU$424,58,0)</f>
        <v/>
      </c>
      <c r="TX4" s="48">
        <f>VLOOKUP(AG4,'BUS 2'!$G$1:$CU$424,59,0)</f>
        <v/>
      </c>
      <c r="TY4" s="48">
        <f>VLOOKUP(AG4,'BUS 2'!$G$1:$CU$424,60,0)</f>
        <v/>
      </c>
      <c r="TZ4" s="48">
        <f>VLOOKUP(AG4,'BUS 2'!$G$1:$CU$424,61,0)</f>
        <v/>
      </c>
      <c r="UA4" s="48">
        <f>VLOOKUP(AG4,'BUS 2'!$G$1:$CU$424,62,0)</f>
        <v/>
      </c>
      <c r="UB4" s="48">
        <f>VLOOKUP(AG4,'BUS 2'!$G$1:$CU$424,63,0)</f>
        <v/>
      </c>
      <c r="UC4" s="48">
        <f>VLOOKUP(AG4,'BUS 2'!$G$1:$CU$424,64,0)</f>
        <v/>
      </c>
      <c r="UD4" s="48">
        <f>VLOOKUP(AG4,'BUS 2'!$G$1:$CU$424,65,0)</f>
        <v/>
      </c>
      <c r="UE4" s="48">
        <f>VLOOKUP(AG4,'BUS 2'!$G$1:$CU$424,66,0)</f>
        <v/>
      </c>
      <c r="UF4" s="48">
        <f>VLOOKUP(AG4,'BUS 2'!$G$1:$CU$424,67,0)</f>
        <v/>
      </c>
      <c r="UG4" s="48">
        <f>VLOOKUP(AG4,'BUS 2'!$G$1:$CU$424,68,0)</f>
        <v/>
      </c>
      <c r="UH4" s="48">
        <f>VLOOKUP(AG4,'BUS 2'!$G$1:$CU$424,69,0)</f>
        <v/>
      </c>
      <c r="UI4" s="48">
        <f>VLOOKUP(AG4,'BUS 2'!$G$1:$CU$424,70,0)</f>
        <v/>
      </c>
      <c r="UJ4" s="48">
        <f>VLOOKUP(AG4,'BUS 2'!$G$1:$CU$424,71,0)</f>
        <v/>
      </c>
      <c r="UK4" s="48">
        <f>VLOOKUP(AG4,'BUS 2'!$G$1:$CU$424,72,0)</f>
        <v/>
      </c>
      <c r="UL4" s="48">
        <f>VLOOKUP(AG4,'BUS 2'!$G$1:$CU$424,73,0)</f>
        <v/>
      </c>
      <c r="UM4" s="48">
        <f>VLOOKUP(AG4,'BUS 2'!$G$1:$CU$424,74,0)</f>
        <v/>
      </c>
      <c r="UN4" s="48">
        <f>VLOOKUP(AG4,'BUS 2'!$G$1:$CU$424,75,0)</f>
        <v/>
      </c>
      <c r="UO4" s="48">
        <f>VLOOKUP(AG4,'BUS 2'!$G$1:$CU$424,76,0)</f>
        <v/>
      </c>
      <c r="UP4" s="48">
        <f>VLOOKUP(AG4,'BUS 2'!$G$1:$CU$424,77,0)</f>
        <v/>
      </c>
      <c r="UQ4" s="48">
        <f>VLOOKUP(AG4,'BUS 2'!$G$1:$CU$424,78,0)</f>
        <v/>
      </c>
      <c r="UR4" s="48">
        <f>VLOOKUP(AG4,'BUS 2'!$G$1:$CU$424,79,0)</f>
        <v/>
      </c>
      <c r="US4" s="48">
        <f>VLOOKUP(AG4,'BUS 2'!$G$1:$CU$424,80,0)</f>
        <v/>
      </c>
      <c r="UT4" s="48">
        <f>VLOOKUP(AG4,'BUS 2'!$G$1:$CU$424,81,0)</f>
        <v/>
      </c>
      <c r="UU4" s="48" t="inlineStr">
        <is>
          <t>Penggembalaan semi-terbuka</t>
        </is>
      </c>
      <c r="UV4" s="48" t="n"/>
      <c r="UW4" s="48" t="n"/>
      <c r="UX4" s="48" t="n"/>
      <c r="UY4" s="48" t="n"/>
      <c r="UZ4" s="48" t="n"/>
      <c r="VA4" s="48" t="inlineStr">
        <is>
          <t>Penggembalaan semi-terbuka</t>
        </is>
      </c>
      <c r="VB4" s="48" t="inlineStr">
        <is>
          <t>Penggembalaan semi-terbuka</t>
        </is>
      </c>
      <c r="VC4" s="48" t="inlineStr">
        <is>
          <t>Sangat jarang (&gt;1 bulan sekali)</t>
        </is>
      </c>
      <c r="VD4" s="48" t="n"/>
      <c r="VE4" s="48" t="n"/>
      <c r="VF4" s="48" t="n"/>
      <c r="VG4" s="48" t="n"/>
      <c r="VH4" s="48" t="n"/>
      <c r="VI4" s="48" t="inlineStr">
        <is>
          <t>Sangat jarang (&gt;1 bulan sekali)</t>
        </is>
      </c>
      <c r="VJ4" s="48" t="inlineStr">
        <is>
          <t>Sangat jarang (&gt;1 bulan sekali)</t>
        </is>
      </c>
      <c r="VK4" s="48" t="inlineStr">
        <is>
          <t>Sering (1 kali sehari)</t>
        </is>
      </c>
      <c r="VL4" s="48" t="n"/>
      <c r="VM4" s="48" t="n"/>
      <c r="VN4" s="48" t="n"/>
      <c r="VO4" s="48" t="n"/>
      <c r="VP4" s="48" t="n"/>
      <c r="VQ4" s="48" t="inlineStr">
        <is>
          <t>Cukup (2-6 hari sekali)</t>
        </is>
      </c>
      <c r="VR4" s="48" t="inlineStr">
        <is>
          <t>Cukup (2-6 hari sekali)</t>
        </is>
      </c>
      <c r="VS4" s="48" t="inlineStr">
        <is>
          <t>3-Disimpan terbuka (dry lot) 6-Digester biogas</t>
        </is>
      </c>
      <c r="VT4" s="8" t="n">
        <v>0</v>
      </c>
      <c r="VU4" s="8" t="n">
        <v>0</v>
      </c>
      <c r="VV4" s="8" t="n">
        <v>0</v>
      </c>
      <c r="VW4" s="8" t="n">
        <v>0</v>
      </c>
      <c r="VX4" s="8" t="n">
        <v>0</v>
      </c>
      <c r="VY4" s="8" t="n">
        <v>0</v>
      </c>
      <c r="VZ4" s="8" t="n">
        <v>1</v>
      </c>
      <c r="WA4" s="8" t="n">
        <v>0</v>
      </c>
      <c r="WB4" s="8" t="n">
        <v>0</v>
      </c>
      <c r="WC4" s="8" t="n">
        <v>1</v>
      </c>
      <c r="WD4" s="8" t="n">
        <v>0</v>
      </c>
      <c r="WE4" s="8" t="n">
        <v>0</v>
      </c>
      <c r="WF4" s="48" t="n"/>
      <c r="WG4" s="48" t="n"/>
      <c r="WH4" s="48" t="n"/>
      <c r="WI4" s="48" t="n"/>
      <c r="WJ4" s="48" t="n"/>
      <c r="WK4" s="48" t="n"/>
      <c r="WL4" s="48" t="n"/>
      <c r="WM4" s="48" t="n"/>
      <c r="WN4" s="48" t="n"/>
      <c r="WO4" s="48" t="n"/>
      <c r="WP4" s="48" t="n"/>
      <c r="WQ4" s="48" t="n"/>
      <c r="WR4" s="48" t="n"/>
      <c r="WS4" s="48" t="n"/>
      <c r="WT4" s="48" t="n"/>
      <c r="WU4" s="48" t="n"/>
      <c r="WV4" s="48" t="n"/>
      <c r="WW4" s="48" t="n"/>
      <c r="WX4" s="48" t="n"/>
      <c r="WY4" s="48" t="n"/>
      <c r="WZ4" s="48" t="n"/>
      <c r="XA4" s="48" t="n"/>
      <c r="XB4" s="48" t="n"/>
      <c r="XC4" s="48" t="n"/>
      <c r="XD4" s="48" t="n"/>
      <c r="XE4" s="48" t="n"/>
      <c r="XF4" s="48" t="n"/>
      <c r="XG4" s="48" t="n"/>
      <c r="XH4" s="48" t="n"/>
      <c r="XI4" s="48" t="n"/>
      <c r="XJ4" s="48" t="n"/>
      <c r="XK4" s="48" t="n"/>
      <c r="XL4" s="48" t="n"/>
      <c r="XM4" s="48" t="n"/>
      <c r="XN4" s="48" t="n"/>
      <c r="XO4" s="48" t="n"/>
      <c r="XP4" s="48" t="n"/>
      <c r="XQ4" s="48" t="n"/>
      <c r="XR4" s="48" t="n"/>
      <c r="XS4" s="48" t="n"/>
      <c r="XT4" s="48" t="n"/>
      <c r="XU4" s="48" t="n"/>
      <c r="XV4" s="48" t="n"/>
      <c r="XW4" s="48" t="n"/>
      <c r="XX4" s="48" t="n"/>
      <c r="XY4" s="48" t="n"/>
      <c r="XZ4" s="48" t="n"/>
      <c r="YA4" s="48" t="n"/>
      <c r="YB4" s="48" t="n"/>
      <c r="YC4" s="48" t="n"/>
      <c r="YD4" s="48" t="n"/>
      <c r="YE4" s="48" t="n"/>
      <c r="YF4" s="48" t="n"/>
      <c r="YG4" s="48" t="n"/>
      <c r="YH4" s="48" t="n"/>
      <c r="YI4" s="48" t="n"/>
      <c r="YJ4" s="48" t="n"/>
      <c r="YK4" s="48" t="n"/>
      <c r="YL4" s="48" t="n"/>
      <c r="YM4" s="48" t="n"/>
      <c r="YN4" s="48" t="inlineStr">
        <is>
          <t>3-Disimpan terbuka (dry lot)</t>
        </is>
      </c>
      <c r="YO4" s="8" t="n">
        <v>0</v>
      </c>
      <c r="YP4" s="8" t="n">
        <v>0</v>
      </c>
      <c r="YQ4" s="8" t="n">
        <v>0</v>
      </c>
      <c r="YR4" s="8" t="n">
        <v>0</v>
      </c>
      <c r="YS4" s="8" t="n">
        <v>0</v>
      </c>
      <c r="YT4" s="8" t="n">
        <v>0</v>
      </c>
      <c r="YU4" s="8" t="n">
        <v>1</v>
      </c>
      <c r="YV4" s="8" t="n">
        <v>0</v>
      </c>
      <c r="YW4" s="8" t="n">
        <v>0</v>
      </c>
      <c r="YX4" s="8" t="n">
        <v>0</v>
      </c>
      <c r="YY4" s="8" t="n">
        <v>0</v>
      </c>
      <c r="YZ4" s="8" t="n">
        <v>0</v>
      </c>
      <c r="ZA4" s="48" t="inlineStr">
        <is>
          <t>3-Disimpan terbuka (dry lot)</t>
        </is>
      </c>
      <c r="ZB4" s="8" t="n">
        <v>0</v>
      </c>
      <c r="ZC4" s="8" t="n">
        <v>0</v>
      </c>
      <c r="ZD4" s="8" t="n">
        <v>0</v>
      </c>
      <c r="ZE4" s="8" t="n">
        <v>0</v>
      </c>
      <c r="ZF4" s="8" t="n">
        <v>0</v>
      </c>
      <c r="ZG4" s="8" t="n">
        <v>0</v>
      </c>
      <c r="ZH4" s="8" t="n">
        <v>1</v>
      </c>
      <c r="ZI4" s="8" t="n">
        <v>0</v>
      </c>
      <c r="ZJ4" s="8" t="n">
        <v>0</v>
      </c>
      <c r="ZK4" s="8" t="n">
        <v>0</v>
      </c>
      <c r="ZL4" s="8" t="n">
        <v>0</v>
      </c>
      <c r="ZM4" s="8" t="n">
        <v>0</v>
      </c>
      <c r="ZN4" s="8" t="n">
        <v>100</v>
      </c>
      <c r="ZO4" s="48" t="n"/>
      <c r="ZP4" s="48" t="n"/>
      <c r="ZQ4" s="48" t="n"/>
      <c r="ZR4" s="48" t="n"/>
      <c r="ZS4" s="48" t="n"/>
      <c r="ZT4" s="48" t="n"/>
      <c r="ZU4" s="48" t="n"/>
      <c r="ZV4" s="8" t="n">
        <v>2</v>
      </c>
      <c r="ZW4" s="48" t="n"/>
      <c r="ZX4" s="48" t="n"/>
      <c r="ZY4" s="48" t="n"/>
      <c r="ZZ4" s="48" t="n"/>
      <c r="AAA4" s="48" t="n"/>
      <c r="AAB4" s="8" t="n">
        <v>2</v>
      </c>
      <c r="AAC4" s="8" t="n">
        <v>2</v>
      </c>
      <c r="AAD4" s="48" t="inlineStr">
        <is>
          <t>Pakan segar (misal: rumput)</t>
        </is>
      </c>
      <c r="AAE4" s="48" t="n"/>
      <c r="AAF4" s="48" t="n"/>
      <c r="AAG4" s="48" t="n"/>
      <c r="AAH4" s="48" t="n"/>
      <c r="AAI4" s="48" t="n"/>
      <c r="AAJ4" s="48" t="inlineStr">
        <is>
          <t>Pakan kering (misal: konsentrat, silase, pelet)</t>
        </is>
      </c>
      <c r="AAK4" s="48" t="inlineStr">
        <is>
          <t>Pakan kering (misal: konsentrat, silase, pelet)</t>
        </is>
      </c>
      <c r="AAL4" s="48" t="inlineStr">
        <is>
          <t>Ya</t>
        </is>
      </c>
      <c r="AAM4" s="48" t="inlineStr">
        <is>
          <t>Padat Cair</t>
        </is>
      </c>
      <c r="AAN4" s="8" t="n">
        <v>1</v>
      </c>
      <c r="AAO4" s="8" t="n">
        <v>1</v>
      </c>
      <c r="AAP4" s="8" t="n">
        <v>20</v>
      </c>
      <c r="AAQ4" s="8" t="n">
        <v>5</v>
      </c>
      <c r="AAR4" s="48" t="inlineStr">
        <is>
          <t>Ya</t>
        </is>
      </c>
      <c r="AAS4" s="48" t="inlineStr">
        <is>
          <t>Mengetahui</t>
        </is>
      </c>
      <c r="AAT4" s="48" t="inlineStr">
        <is>
          <t>Digunakan untuk pupuk di lahan pertanian sendiri Dibuang ke lahan sekitar kandang - yg ditanami tanaman</t>
        </is>
      </c>
      <c r="AAU4" s="8" t="n">
        <v>1</v>
      </c>
      <c r="AAV4" s="8" t="n">
        <v>0</v>
      </c>
      <c r="AAW4" s="8" t="n">
        <v>0</v>
      </c>
      <c r="AAX4" s="8" t="n">
        <v>1</v>
      </c>
      <c r="AAY4" s="8" t="n">
        <v>0</v>
      </c>
      <c r="AAZ4" s="8" t="n">
        <v>0</v>
      </c>
      <c r="ABA4" s="8" t="n">
        <v>0</v>
      </c>
      <c r="ABB4" s="48" t="inlineStr">
        <is>
          <t>Pupuk cair untuk tanaman Pembenah tanah (soil conditioner) Pestisida organik</t>
        </is>
      </c>
      <c r="ABC4" s="8" t="n">
        <v>1</v>
      </c>
      <c r="ABD4" s="8" t="n">
        <v>1</v>
      </c>
      <c r="ABE4" s="8" t="n">
        <v>1</v>
      </c>
      <c r="ABF4" s="8" t="n">
        <v>0</v>
      </c>
      <c r="ABG4" s="8" t="n">
        <v>0</v>
      </c>
      <c r="ABH4" s="48" t="n"/>
      <c r="ABI4" s="48" t="n"/>
      <c r="ABJ4" s="48" t="n"/>
      <c r="ABK4" s="48" t="n"/>
      <c r="ABL4" s="48" t="n"/>
      <c r="ABM4" s="48" t="n"/>
      <c r="ABN4" s="48" t="n"/>
      <c r="ABO4" s="48" t="n"/>
      <c r="ABP4" s="48" t="n"/>
      <c r="ABQ4" s="48" t="inlineStr">
        <is>
          <t>Padi, perkebunan</t>
        </is>
      </c>
      <c r="ABR4" s="48" t="inlineStr">
        <is>
          <t>Sering ( 1 minggu 2 kali)</t>
        </is>
      </c>
      <c r="ABS4" s="8" t="n">
        <v>700</v>
      </c>
      <c r="ABT4" s="8" t="n">
        <v>200</v>
      </c>
      <c r="ABU4" s="8" t="n">
        <v>25</v>
      </c>
      <c r="ABV4" s="8" t="n">
        <v>5</v>
      </c>
      <c r="ABW4" s="48" t="inlineStr">
        <is>
          <t>Urea</t>
        </is>
      </c>
      <c r="ABX4" s="48" t="n"/>
      <c r="ABY4" s="8" t="n">
        <v>600</v>
      </c>
      <c r="ABZ4" s="8" t="n">
        <v>2600</v>
      </c>
      <c r="ACA4" s="8" t="n">
        <v>450</v>
      </c>
      <c r="ACB4" s="8" t="n">
        <v>1840</v>
      </c>
      <c r="ACC4" s="8" t="n">
        <v>3500</v>
      </c>
      <c r="ACD4" s="8" t="n">
        <v>5000</v>
      </c>
      <c r="ACE4" s="48" t="inlineStr">
        <is>
          <t>Ya</t>
        </is>
      </c>
      <c r="ACF4" s="48" t="inlineStr">
        <is>
          <t>Cukup meningkat</t>
        </is>
      </c>
      <c r="ACG4" s="48" t="inlineStr">
        <is>
          <t>Cukup meningkat</t>
        </is>
      </c>
      <c r="ACH4" s="48" t="inlineStr">
        <is>
          <t>Cukup meningkat</t>
        </is>
      </c>
      <c r="ACI4" s="48" t="n"/>
      <c r="ACJ4" s="48" t="n"/>
      <c r="ACK4" s="48" t="inlineStr">
        <is>
          <t>Lainnya</t>
        </is>
      </c>
      <c r="ACL4" s="8" t="n">
        <v>0</v>
      </c>
      <c r="ACM4" s="8" t="n">
        <v>0</v>
      </c>
      <c r="ACN4" s="8" t="n">
        <v>0</v>
      </c>
      <c r="ACO4" s="8" t="n">
        <v>0</v>
      </c>
      <c r="ACP4" s="8" t="n">
        <v>0</v>
      </c>
      <c r="ACQ4" s="8" t="n">
        <v>0</v>
      </c>
      <c r="ACR4" s="8" t="n">
        <v>1</v>
      </c>
      <c r="ACS4" s="48" t="inlineStr">
        <is>
          <t>Beberapa diberikan ke tetangga secara gratis</t>
        </is>
      </c>
      <c r="ACT4" s="48" t="inlineStr">
        <is>
          <t>Tidak</t>
        </is>
      </c>
      <c r="ACU4" s="48" t="inlineStr">
        <is>
          <t>Manfaat cukup signifikan, terasa di kehidupan sehari-hari</t>
        </is>
      </c>
      <c r="ACV4" s="48" t="inlineStr">
        <is>
          <t>Sama saja</t>
        </is>
      </c>
      <c r="ACW4" s="48" t="inlineStr">
        <is>
          <t>Anggota keluarga - Perempuan dewasa</t>
        </is>
      </c>
      <c r="ACX4" s="48" t="inlineStr">
        <is>
          <t>Netral/tidak tahu</t>
        </is>
      </c>
      <c r="ACY4" s="48" t="inlineStr">
        <is>
          <t>Anggota keluarga - Laki-laki dewasa Anggota keluarga - Perempuan dewasa</t>
        </is>
      </c>
      <c r="ACZ4" s="8" t="n">
        <v>1</v>
      </c>
      <c r="ADA4" s="8" t="n">
        <v>1</v>
      </c>
      <c r="ADB4" s="8" t="n">
        <v>0</v>
      </c>
      <c r="ADC4" s="8" t="n">
        <v>0</v>
      </c>
      <c r="ADD4" s="48" t="inlineStr">
        <is>
          <t>Puas</t>
        </is>
      </c>
      <c r="ADE4" s="48" t="inlineStr">
        <is>
          <t>Puas</t>
        </is>
      </c>
      <c r="ADF4" s="48" t="inlineStr">
        <is>
          <t>Cukup puas</t>
        </is>
      </c>
      <c r="ADG4" s="48" t="inlineStr">
        <is>
          <t>Cukup puas</t>
        </is>
      </c>
      <c r="ADH4" s="48" t="inlineStr">
        <is>
          <t>Tidak</t>
        </is>
      </c>
      <c r="ADI4" s="48" t="n"/>
      <c r="ADJ4" s="48" t="inlineStr">
        <is>
          <t>Cukup puas</t>
        </is>
      </c>
      <c r="ADK4" s="48" t="n"/>
      <c r="ADL4" s="48" t="n"/>
      <c r="ADM4" s="48" t="n"/>
      <c r="ADN4" s="48" t="n"/>
      <c r="ADO4" s="48" t="n"/>
      <c r="ADP4" s="48" t="n"/>
      <c r="ADQ4" s="48" t="n"/>
      <c r="ADR4" s="48" t="n"/>
      <c r="ADS4" s="48" t="n"/>
      <c r="ADT4" s="48" t="n"/>
      <c r="ADU4" s="48" t="inlineStr">
        <is>
          <t>Menghubungi CPO atau pendamping Memperbaiki sendiri</t>
        </is>
      </c>
      <c r="ADV4" s="8" t="n">
        <v>0</v>
      </c>
      <c r="ADW4" s="8" t="n">
        <v>0</v>
      </c>
      <c r="ADX4" s="8" t="n">
        <v>0</v>
      </c>
      <c r="ADY4" s="8" t="n">
        <v>0</v>
      </c>
      <c r="ADZ4" s="8" t="n">
        <v>1</v>
      </c>
      <c r="AEA4" s="8" t="n">
        <v>1</v>
      </c>
      <c r="AEB4" s="8" t="n">
        <v>0</v>
      </c>
      <c r="AEC4" s="8" t="n">
        <v>0</v>
      </c>
      <c r="AED4" s="48" t="inlineStr">
        <is>
          <t>-</t>
        </is>
      </c>
      <c r="AEE4" s="48" t="inlineStr">
        <is>
          <t>Laki-laki dewasa</t>
        </is>
      </c>
      <c r="AEF4" s="48" t="n"/>
      <c r="AEG4" s="48" t="inlineStr">
        <is>
          <t>Menelepon atau WA langsung</t>
        </is>
      </c>
      <c r="AEH4" s="48" t="n"/>
      <c r="AEI4" s="48" t="inlineStr">
        <is>
          <t>Dilakukan perawatan setiap tahun dengan anggaran program</t>
        </is>
      </c>
      <c r="AEJ4" s="48" t="inlineStr">
        <is>
          <t>Kadang-kadang</t>
        </is>
      </c>
      <c r="AEK4" s="48" t="inlineStr">
        <is>
          <t>Pengurangan pengeluaran rumah tangga (bahan bakar minyak, pupuk, dll.) Pemanfaatan bio-slurry sebagai pupuk Dapur lebih bersih dan bebas asap</t>
        </is>
      </c>
      <c r="AEL4" s="8" t="n">
        <v>1</v>
      </c>
      <c r="AEM4" s="8" t="n">
        <v>0</v>
      </c>
      <c r="AEN4" s="8" t="n">
        <v>0</v>
      </c>
      <c r="AEO4" s="8" t="n">
        <v>0</v>
      </c>
      <c r="AEP4" s="8" t="n">
        <v>0</v>
      </c>
      <c r="AEQ4" s="8" t="n">
        <v>0</v>
      </c>
      <c r="AER4" s="8" t="n">
        <v>0</v>
      </c>
      <c r="AES4" s="8" t="n">
        <v>1</v>
      </c>
      <c r="AET4" s="8" t="n">
        <v>1</v>
      </c>
      <c r="AEU4" s="8" t="n">
        <v>0</v>
      </c>
      <c r="AEV4" s="8" t="n">
        <v>0</v>
      </c>
      <c r="AEW4" s="8" t="n">
        <v>0</v>
      </c>
      <c r="AEX4" s="48" t="n"/>
      <c r="AEY4" s="48" t="inlineStr">
        <is>
          <t>Didukung oleh pihak lain atau ada subsidi</t>
        </is>
      </c>
      <c r="AEZ4" s="48" t="n"/>
      <c r="AFA4" s="48" t="inlineStr">
        <is>
          <t>Yayasan Rumah Energi (YRE)</t>
        </is>
      </c>
      <c r="AFB4" s="48" t="n"/>
      <c r="AFC4" s="48" t="inlineStr">
        <is>
          <t>1000366911-21_26_25.jpg</t>
        </is>
      </c>
      <c r="AFD4" s="16" t="inlineStr">
        <is>
          <t>https://kf.kobotoolbox.org/api/v2/assets/avstPQqLr3Ab3ZdcVTXZ6f/data/666067792/attachments/attmqV7NnfnQea3cNMhEna4J/</t>
        </is>
      </c>
      <c r="AFE4" s="48" t="inlineStr">
        <is>
          <t>1000366879-21_26_56.jpg</t>
        </is>
      </c>
      <c r="AFF4" s="16" t="inlineStr">
        <is>
          <t>https://kf.kobotoolbox.org/api/v2/assets/avstPQqLr3Ab3ZdcVTXZ6f/data/666067792/attachments/attE5HwDReNZ4qxY9VpEyaKx/</t>
        </is>
      </c>
      <c r="AFG4" s="48" t="inlineStr">
        <is>
          <t>Laylah</t>
        </is>
      </c>
      <c r="AFH4" s="48" t="n"/>
      <c r="AFI4" s="27" t="inlineStr">
        <is>
          <t>A35. Dulu ada anggota yang bantu kerjakan, namun saat diwawancara sudah tidak ada karena tidak ada. dana untuk membayar pekerja. A40 komunitas lokal: kelompok tani. E28-E29 hasil yang didapat hanya disebutkan karung dengan rentang isi 30-50kg. Konversi dilakukan dengan 50kg.</t>
        </is>
      </c>
      <c r="AFJ4" s="48" t="n"/>
      <c r="AFK4" s="48" t="n"/>
      <c r="AFL4" s="48" t="n"/>
      <c r="AFM4" s="48" t="n"/>
      <c r="AFN4" s="48" t="n"/>
      <c r="AFO4" s="48" t="n"/>
      <c r="AFP4" s="48" t="n"/>
      <c r="AFQ4" s="48" t="n"/>
      <c r="AFR4" s="48" t="n"/>
      <c r="AFS4" s="48" t="n"/>
      <c r="AFT4" s="48" t="n"/>
      <c r="AFU4" s="48" t="n"/>
      <c r="AFV4" s="48" t="n"/>
      <c r="AFW4" s="48" t="n"/>
      <c r="AFX4" s="48" t="n"/>
      <c r="AFY4" s="48" t="n"/>
      <c r="AFZ4" s="48" t="n"/>
      <c r="AGA4" s="48" t="n"/>
      <c r="AGB4" s="48" t="n"/>
      <c r="AGC4" s="48" t="n"/>
      <c r="AGD4" s="48" t="n"/>
      <c r="AGE4" s="48" t="n"/>
      <c r="AGF4" s="48" t="n"/>
      <c r="AGG4" s="48" t="n"/>
      <c r="AGH4" s="48" t="n"/>
      <c r="AGI4" s="48" t="n"/>
      <c r="AGJ4" s="48" t="n"/>
      <c r="AGK4" s="48" t="n"/>
      <c r="AGL4" s="48" t="n"/>
      <c r="AGM4" s="48" t="n"/>
      <c r="AGN4" s="48" t="n"/>
      <c r="AGO4" s="48" t="n"/>
      <c r="AGP4" s="48" t="n"/>
      <c r="AGQ4" s="48" t="n"/>
      <c r="AGR4" s="48" t="n"/>
      <c r="AGS4" s="48" t="n"/>
      <c r="AGT4" s="48" t="n"/>
      <c r="AGU4" s="48" t="n"/>
      <c r="AGV4" s="48" t="n"/>
      <c r="AGW4" s="48" t="n"/>
      <c r="AGX4" s="48" t="n"/>
      <c r="AGY4" s="48" t="n"/>
      <c r="AGZ4" s="48" t="n"/>
      <c r="AHA4" s="48" t="n"/>
      <c r="AHB4" s="48" t="n"/>
      <c r="AHC4" s="48" t="n"/>
      <c r="AHD4" s="48" t="n"/>
      <c r="AHE4" s="48" t="n"/>
      <c r="AHF4" s="48" t="n"/>
      <c r="AHG4" s="48" t="n"/>
      <c r="AHH4" s="48" t="n"/>
      <c r="AHI4" s="48" t="n"/>
      <c r="AHJ4" s="48" t="n"/>
      <c r="AHK4" s="48" t="n"/>
      <c r="AHL4" s="48" t="n"/>
      <c r="AHM4" s="48" t="n"/>
      <c r="AHN4" s="48" t="n"/>
      <c r="AHO4" s="48" t="n"/>
      <c r="AHP4" s="48" t="n"/>
      <c r="AHQ4" s="48" t="n"/>
      <c r="AHR4" s="48" t="n"/>
      <c r="AHS4" s="48" t="n"/>
      <c r="AHT4" s="48" t="n"/>
      <c r="AHU4" s="48" t="n"/>
      <c r="AHV4" s="48" t="n"/>
      <c r="AHW4" s="48" t="n"/>
      <c r="AHX4" s="48" t="n"/>
      <c r="AHY4" s="48" t="n"/>
      <c r="AHZ4" s="48" t="n"/>
      <c r="AIA4" s="48" t="n"/>
      <c r="AIB4" s="48" t="n"/>
      <c r="AIC4" s="48" t="n"/>
      <c r="AID4" s="48" t="n"/>
      <c r="AIE4" s="48" t="n"/>
      <c r="AIF4" s="48" t="n"/>
      <c r="AIG4" s="48" t="n"/>
      <c r="AIH4" s="48" t="n"/>
      <c r="AII4" s="48" t="n"/>
      <c r="AIJ4" s="48" t="n"/>
      <c r="AIK4" s="48" t="n"/>
      <c r="AIL4" s="48" t="n"/>
      <c r="AIM4" s="48" t="n"/>
      <c r="AIN4" s="48" t="n"/>
      <c r="AIO4" s="48" t="n"/>
      <c r="AIP4" s="48" t="n"/>
      <c r="AIQ4" s="48" t="n"/>
      <c r="AIR4" s="48" t="n"/>
      <c r="AIS4" s="48" t="n"/>
      <c r="AIT4" s="48" t="n"/>
      <c r="AIU4" s="48" t="n"/>
      <c r="AIV4" s="48" t="n"/>
      <c r="AIW4" s="48" t="n"/>
      <c r="AIX4" s="48" t="n"/>
      <c r="AIY4" s="48" t="n"/>
      <c r="AIZ4" s="48" t="n"/>
      <c r="AJA4" s="48" t="n"/>
      <c r="AJB4" s="48" t="n"/>
      <c r="AJC4" s="48" t="n"/>
      <c r="AJD4" s="48" t="n"/>
      <c r="AJE4" s="48" t="n"/>
      <c r="AJF4" s="48" t="n"/>
      <c r="AJG4" s="48" t="n"/>
      <c r="AJH4" s="48" t="n"/>
      <c r="AJI4" s="48" t="n"/>
      <c r="AJJ4" s="48" t="n"/>
      <c r="AJK4" s="48" t="n"/>
      <c r="AJL4" s="48" t="n"/>
      <c r="AJM4" s="48" t="n"/>
      <c r="AJN4" s="48" t="n"/>
      <c r="AJO4" s="48" t="n"/>
      <c r="AJP4" s="48" t="n"/>
      <c r="AJQ4" s="48" t="n"/>
      <c r="AJR4" s="48" t="n"/>
      <c r="AJS4" s="48" t="n"/>
      <c r="AJT4" s="48" t="n"/>
      <c r="AJU4" s="48" t="n"/>
      <c r="AJV4" s="48" t="n"/>
      <c r="AJW4" s="48" t="n"/>
      <c r="AJX4" s="48" t="n"/>
      <c r="AJY4" s="48" t="n"/>
      <c r="AJZ4" s="48" t="n"/>
      <c r="AKA4" s="48" t="n"/>
      <c r="AKB4" s="48" t="n"/>
      <c r="AKC4" s="48" t="n"/>
      <c r="AKD4" s="48" t="n"/>
      <c r="AKE4" s="48" t="n"/>
      <c r="AKF4" s="48" t="n"/>
      <c r="AKG4" s="48" t="n"/>
      <c r="AKH4" s="48" t="n"/>
      <c r="AKI4" s="48" t="n"/>
      <c r="AKJ4" s="48" t="n"/>
      <c r="AKK4" s="48" t="n"/>
      <c r="AKL4" s="48" t="n"/>
      <c r="AKM4" s="48" t="n"/>
      <c r="AKN4" s="48" t="n"/>
      <c r="AKO4" s="48" t="n"/>
      <c r="AKP4" s="48" t="n"/>
      <c r="AKQ4" s="48" t="n"/>
      <c r="AKR4" s="48" t="n"/>
      <c r="AKS4" s="48" t="n"/>
      <c r="AKT4" s="48" t="n"/>
      <c r="AKU4" s="48" t="n"/>
      <c r="AKV4" s="48" t="n"/>
      <c r="AKW4" s="48" t="n"/>
      <c r="AKX4" s="48" t="n"/>
      <c r="AKY4" s="48" t="n"/>
      <c r="AKZ4" s="48" t="n"/>
      <c r="ALA4" s="48" t="n"/>
      <c r="ALB4" s="48" t="n"/>
      <c r="ALC4" s="48" t="n"/>
      <c r="ALD4" s="48" t="n"/>
      <c r="ALE4" s="48" t="n"/>
      <c r="ALF4" s="48" t="n"/>
      <c r="ALG4" s="48" t="n"/>
      <c r="ALH4" s="48" t="n"/>
      <c r="ALI4" s="48" t="n"/>
      <c r="ALJ4" s="48" t="n"/>
      <c r="ALK4" s="48" t="n"/>
      <c r="ALL4" s="48" t="n"/>
      <c r="ALM4" s="48" t="n"/>
      <c r="ALN4" s="48" t="n"/>
      <c r="ALO4" s="48" t="n"/>
      <c r="ALP4" s="48" t="n"/>
      <c r="ALQ4" s="48" t="n"/>
      <c r="ALR4" s="48" t="n"/>
      <c r="ALS4" s="48" t="n"/>
      <c r="ALT4" s="48" t="n"/>
      <c r="ALU4" s="48" t="n"/>
      <c r="ALV4" s="48" t="n"/>
      <c r="ALW4" s="48" t="n"/>
      <c r="ALX4" s="48" t="n"/>
      <c r="ALY4" s="48" t="n"/>
      <c r="ALZ4" s="48" t="n"/>
      <c r="AMA4" s="48" t="n"/>
      <c r="AMB4" s="48" t="n"/>
      <c r="AMC4" s="48" t="n"/>
      <c r="AMD4" s="48" t="n"/>
      <c r="AME4" s="48" t="n"/>
      <c r="AMF4" s="48" t="n"/>
      <c r="AMG4" s="48" t="n"/>
      <c r="AMH4" s="48" t="n"/>
      <c r="AMI4" s="48" t="n"/>
      <c r="AMJ4" s="48" t="n"/>
      <c r="AMK4" s="48" t="n"/>
      <c r="AML4" s="48" t="n"/>
      <c r="AMM4" s="48" t="n"/>
      <c r="AMN4" s="48" t="n"/>
      <c r="AMO4" s="48" t="n"/>
      <c r="AMP4" s="48" t="n"/>
      <c r="AMQ4" s="48" t="n"/>
      <c r="AMR4" s="48" t="n"/>
      <c r="AMS4" s="48" t="n"/>
      <c r="AMT4" s="48" t="n"/>
      <c r="AMU4" s="48" t="n"/>
      <c r="AMV4" s="48" t="n"/>
      <c r="AMW4" s="48" t="n"/>
      <c r="AMX4" s="48" t="n"/>
      <c r="AMY4" s="48" t="n"/>
      <c r="AMZ4" s="48" t="n"/>
      <c r="ANA4" s="48" t="n"/>
      <c r="ANB4" s="48" t="n"/>
      <c r="ANC4" s="48" t="n"/>
      <c r="AND4" s="48" t="n"/>
      <c r="ANE4" s="48" t="n"/>
      <c r="ANF4" s="48" t="n"/>
      <c r="ANG4" s="48" t="n"/>
      <c r="ANH4" s="48" t="n"/>
      <c r="ANI4" s="48" t="n"/>
      <c r="ANJ4" s="48" t="n"/>
      <c r="ANK4" s="48" t="n"/>
      <c r="ANL4" s="48" t="n"/>
      <c r="ANM4" s="48" t="n"/>
      <c r="ANN4" s="48" t="n"/>
      <c r="ANO4" s="48" t="n"/>
      <c r="ANP4" s="48" t="n"/>
      <c r="ANQ4" s="48" t="n"/>
      <c r="ANR4" s="48" t="n"/>
      <c r="ANS4" s="48" t="n"/>
      <c r="ANT4" s="48" t="n"/>
      <c r="ANU4" s="48" t="n"/>
      <c r="ANV4" s="48" t="n"/>
      <c r="ANW4" s="48" t="n"/>
      <c r="ANX4" s="48" t="n"/>
      <c r="ANY4" s="48" t="n"/>
      <c r="ANZ4" s="48" t="n"/>
      <c r="AOA4" s="48" t="n"/>
      <c r="AOB4" s="48" t="n"/>
      <c r="AOC4" s="48" t="n"/>
      <c r="AOD4" s="48" t="n"/>
      <c r="AOE4" s="48" t="n"/>
      <c r="AOF4" s="48" t="n"/>
      <c r="AOG4" s="48" t="n"/>
      <c r="AOH4" s="48" t="n"/>
      <c r="AOI4" s="48" t="n"/>
      <c r="AOJ4" s="48" t="n"/>
      <c r="AOK4" s="48" t="n"/>
      <c r="AOL4" s="48" t="n"/>
      <c r="AOM4" s="48" t="n"/>
      <c r="AON4" s="48" t="n"/>
      <c r="AOO4" s="48" t="n"/>
      <c r="AOP4" s="48" t="n"/>
      <c r="AOQ4" s="48" t="n"/>
      <c r="AOR4" s="48" t="n"/>
      <c r="AOS4" s="48" t="n"/>
      <c r="AOT4" s="48" t="n"/>
      <c r="AOU4" s="48" t="n"/>
      <c r="AOV4" s="48" t="n"/>
      <c r="AOW4" s="48" t="n"/>
      <c r="AOX4" s="48" t="n"/>
      <c r="AOY4" s="48" t="n"/>
      <c r="AOZ4" s="48" t="n"/>
      <c r="APA4" s="48" t="n"/>
      <c r="APB4" s="48" t="n"/>
      <c r="APC4" s="48" t="n"/>
      <c r="APD4" s="48" t="n"/>
      <c r="APE4" s="48" t="n"/>
      <c r="APF4" s="48" t="n"/>
      <c r="APG4" s="48" t="n"/>
      <c r="APH4" s="48" t="n"/>
      <c r="API4" s="48" t="n"/>
      <c r="APJ4" s="48" t="n"/>
      <c r="APK4" s="48" t="n"/>
      <c r="APL4" s="48" t="n"/>
      <c r="APM4" s="48" t="n"/>
      <c r="APN4" s="48" t="n"/>
      <c r="APO4" s="48" t="n"/>
      <c r="APP4" s="48" t="n"/>
      <c r="APQ4" s="48" t="n"/>
      <c r="APR4" s="48" t="n"/>
      <c r="APS4" s="48" t="n"/>
      <c r="APT4" s="48" t="n"/>
      <c r="APU4" s="48" t="n"/>
      <c r="APV4" s="48" t="n"/>
      <c r="APW4" s="48" t="n"/>
      <c r="APX4" s="48" t="n"/>
      <c r="APY4" s="48" t="n"/>
      <c r="APZ4" s="48" t="n"/>
      <c r="AQA4" s="48" t="n"/>
      <c r="AQB4" s="48" t="n"/>
      <c r="AQC4" s="48" t="n"/>
      <c r="AQD4" s="48" t="n"/>
      <c r="AQE4" s="48" t="n"/>
      <c r="AQF4" s="48" t="n"/>
      <c r="AQG4" s="48" t="n"/>
      <c r="AQH4" s="48" t="n"/>
      <c r="AQI4" s="48" t="n"/>
      <c r="AQJ4" s="48" t="n"/>
      <c r="AQK4" s="48" t="n"/>
      <c r="AQL4" s="48" t="n"/>
      <c r="AQM4" s="48" t="n"/>
      <c r="AQN4" s="48" t="n"/>
      <c r="AQO4" s="48" t="n"/>
      <c r="AQP4" s="48" t="n"/>
      <c r="AQQ4" s="48" t="n"/>
      <c r="AQR4" s="48" t="n"/>
      <c r="AQS4" s="48" t="n"/>
      <c r="AQT4" s="48" t="n"/>
      <c r="AQU4" s="48" t="n"/>
      <c r="AQV4" s="48" t="n"/>
      <c r="AQW4" s="48" t="n"/>
      <c r="AQX4" s="48" t="n"/>
      <c r="AQY4" s="48" t="n"/>
      <c r="AQZ4" s="48" t="n"/>
      <c r="ARA4" s="48" t="n"/>
      <c r="ARB4" s="48" t="n"/>
      <c r="ARC4" s="48" t="n"/>
      <c r="ARD4" s="48" t="n"/>
      <c r="ARE4" s="48" t="n"/>
      <c r="ARF4" s="48" t="n"/>
      <c r="ARG4" s="48" t="n"/>
      <c r="ARH4" s="48" t="n"/>
      <c r="ARI4" s="48" t="n"/>
      <c r="ARJ4" s="48" t="n"/>
      <c r="ARK4" s="48" t="n"/>
      <c r="ARL4" s="48" t="n"/>
      <c r="ARM4" s="48" t="n"/>
      <c r="ARN4" s="48" t="n"/>
      <c r="ARO4" s="48" t="n"/>
      <c r="ARP4" s="48" t="n"/>
      <c r="ARQ4" s="48" t="n"/>
      <c r="ARR4" s="48" t="n"/>
      <c r="ARS4" s="48" t="n"/>
      <c r="ART4" s="48" t="n"/>
      <c r="ARU4" s="48" t="n"/>
      <c r="ARV4" s="48" t="n"/>
      <c r="ARW4" s="48" t="n"/>
      <c r="ARX4" s="48" t="n"/>
      <c r="ARY4" s="48" t="n"/>
      <c r="ARZ4" s="48" t="n"/>
      <c r="ASA4" s="48" t="n"/>
      <c r="ASB4" s="48" t="n"/>
      <c r="ASC4" s="48" t="n"/>
      <c r="ASD4" s="48" t="n"/>
      <c r="ASE4" s="48" t="n"/>
      <c r="ASF4" s="48" t="n"/>
      <c r="ASG4" s="48" t="n"/>
      <c r="ASH4" s="48" t="n"/>
      <c r="ASI4" s="48" t="n"/>
      <c r="ASJ4" s="48" t="n"/>
      <c r="ASK4" s="48" t="n"/>
      <c r="ASL4" s="48" t="n"/>
      <c r="ASM4" s="48" t="n"/>
      <c r="ASN4" s="48" t="n"/>
      <c r="ASO4" s="48" t="n"/>
      <c r="ASP4" s="48" t="n"/>
      <c r="ASQ4" s="48" t="n"/>
      <c r="ASR4" s="48" t="n"/>
      <c r="ASS4" s="48" t="n"/>
      <c r="AST4" s="48" t="n"/>
      <c r="ASU4" s="48" t="n"/>
      <c r="ASV4" s="48" t="n"/>
      <c r="ASW4" s="48" t="n"/>
      <c r="ASX4" s="48" t="n"/>
      <c r="ASY4" s="48" t="n"/>
      <c r="ASZ4" s="48" t="n"/>
      <c r="ATA4" s="48" t="n"/>
      <c r="ATB4" s="48" t="n"/>
      <c r="ATC4" s="48" t="n"/>
      <c r="ATD4" s="48" t="n"/>
      <c r="ATE4" s="48" t="n"/>
      <c r="ATF4" s="48" t="n"/>
      <c r="ATG4" s="48" t="n"/>
      <c r="ATH4" s="48" t="n"/>
      <c r="ATI4" s="48" t="n"/>
      <c r="ATJ4" s="48" t="n"/>
      <c r="ATK4" s="48" t="n"/>
      <c r="ATL4" s="48" t="n"/>
      <c r="ATM4" s="48" t="n"/>
      <c r="ATN4" s="48" t="n"/>
      <c r="ATO4" s="48" t="n"/>
      <c r="ATP4" s="48" t="n"/>
      <c r="ATQ4" s="48" t="n"/>
      <c r="ATR4" s="48" t="n"/>
      <c r="ATS4" s="48" t="n"/>
      <c r="ATT4" s="48" t="n"/>
      <c r="ATU4" s="48" t="n"/>
      <c r="ATV4" s="48" t="n"/>
      <c r="ATW4" s="48" t="n"/>
      <c r="ATX4" s="48" t="n"/>
      <c r="ATY4" s="48" t="n"/>
      <c r="ATZ4" s="48" t="n"/>
      <c r="AUA4" s="48" t="n"/>
      <c r="AUB4" s="48" t="n"/>
      <c r="AUC4" s="48" t="n"/>
      <c r="AUD4" s="48" t="n"/>
      <c r="AUE4" s="48" t="n"/>
      <c r="AUF4" s="48" t="n"/>
      <c r="AUG4" s="48" t="n"/>
      <c r="AUH4" s="48" t="n"/>
      <c r="AUI4" s="48" t="n"/>
      <c r="AUJ4" s="48" t="n"/>
      <c r="AUK4" s="48" t="n"/>
      <c r="AUL4" s="48" t="n"/>
      <c r="AUM4" s="48" t="n"/>
      <c r="AUN4" s="48" t="n"/>
      <c r="AUO4" s="48" t="n"/>
      <c r="AUP4" s="48" t="n"/>
      <c r="AUQ4" s="48" t="n"/>
      <c r="AUR4" s="48" t="n"/>
      <c r="AUS4" s="48" t="n"/>
      <c r="AUT4" s="48" t="n"/>
      <c r="AUU4" s="48" t="n"/>
      <c r="AUV4" s="48" t="n"/>
      <c r="AUW4" s="48" t="n"/>
      <c r="AUX4" s="48" t="n"/>
      <c r="AUY4" s="48" t="n"/>
      <c r="AUZ4" s="48" t="n"/>
      <c r="AVA4" s="48" t="n"/>
      <c r="AVB4" s="48" t="n"/>
      <c r="AVC4" s="48" t="n"/>
      <c r="AVD4" s="48" t="n"/>
      <c r="AVE4" s="48" t="n"/>
      <c r="AVF4" s="48" t="n"/>
      <c r="AVG4" s="48" t="n"/>
      <c r="AVH4" s="48" t="n"/>
      <c r="AVI4" s="48" t="n"/>
      <c r="AVJ4" s="48" t="n"/>
      <c r="AVK4" s="48" t="n"/>
      <c r="AVL4" s="48" t="n"/>
      <c r="AVM4" s="48" t="n"/>
      <c r="AVN4" s="48" t="n"/>
      <c r="AVO4" s="48" t="n"/>
      <c r="AVP4" s="48" t="n"/>
      <c r="AVQ4" s="48" t="n"/>
      <c r="AVR4" s="48" t="n"/>
      <c r="AVS4" s="48" t="n"/>
      <c r="AVT4" s="48" t="n"/>
      <c r="AVU4" s="48" t="n"/>
      <c r="AVV4" s="48" t="n"/>
      <c r="AVW4" s="48" t="n"/>
      <c r="AVX4" s="48" t="n"/>
      <c r="AVY4" s="48" t="n"/>
      <c r="AVZ4" s="48" t="n"/>
      <c r="AWA4" s="8" t="n">
        <v>666067792</v>
      </c>
      <c r="AWB4" s="48" t="inlineStr">
        <is>
          <t>475d94b9-91d6-4196-8c69-7ae77d829176</t>
        </is>
      </c>
      <c r="AWC4" s="6" t="n">
        <v>46060</v>
      </c>
      <c r="AWD4" s="48" t="n"/>
      <c r="AWE4" s="48" t="n"/>
      <c r="AWF4" s="48" t="inlineStr">
        <is>
          <t>submitted_via_web</t>
        </is>
      </c>
      <c r="AWG4" s="48" t="n"/>
      <c r="AWH4" s="48" t="inlineStr">
        <is>
          <t>vyNMZfRj9dojjrwxZxh2FZ</t>
        </is>
      </c>
      <c r="AWI4" s="48" t="n"/>
      <c r="AWJ4" s="48" t="inlineStr">
        <is>
          <t>uuid:89d37258-246f-4a0a-b09b-3ae01ab36e71</t>
        </is>
      </c>
      <c r="AWK4" s="8" t="n">
        <v>86</v>
      </c>
      <c r="AWL4" s="48" t="inlineStr">
        <is>
          <t>RAP0114</t>
        </is>
      </c>
      <c r="AWM4" s="8" t="n">
        <v>0</v>
      </c>
      <c r="AWN4" s="48" t="inlineStr">
        <is>
          <t>Year of Use valid, no validation needed</t>
        </is>
      </c>
      <c r="AWO4" s="37" t="b">
        <v>1</v>
      </c>
      <c r="AWP4" s="37" t="b">
        <v>1</v>
      </c>
      <c r="AWQ4" s="37" t="b">
        <v>1</v>
      </c>
      <c r="AWR4" s="37" t="b">
        <v>1</v>
      </c>
      <c r="AWS4" s="37" t="b">
        <v>1</v>
      </c>
      <c r="AWT4" s="37" t="b">
        <v>1</v>
      </c>
      <c r="AWU4" s="48" t="n"/>
      <c r="AWV4" s="8" t="n">
        <v>3</v>
      </c>
      <c r="AWW4" s="48" t="n"/>
      <c r="AWX4" s="48" t="n"/>
      <c r="AWY4" s="48" t="n"/>
      <c r="AWZ4" s="48" t="n"/>
    </row>
    <row r="5">
      <c r="A5" s="6" t="n">
        <v>46046</v>
      </c>
      <c r="B5" s="6" t="n">
        <v>46062</v>
      </c>
      <c r="C5" s="34" t="inlineStr">
        <is>
          <t>Laylah</t>
        </is>
      </c>
      <c r="D5" s="34" t="inlineStr">
        <is>
          <t>Asri</t>
        </is>
      </c>
      <c r="E5" s="8">
        <f>+6282337116838</f>
        <v/>
      </c>
      <c r="F5" s="48" t="inlineStr">
        <is>
          <t>-4.838687 119.599798 57.599999999999994 2.700000047683716</t>
        </is>
      </c>
      <c r="G5" s="8" t="n">
        <v>-4.838687</v>
      </c>
      <c r="H5" s="8" t="n">
        <v>119.599798</v>
      </c>
      <c r="I5" s="8" t="n">
        <v>57.6</v>
      </c>
      <c r="J5" s="8" t="n">
        <v>2.700000048</v>
      </c>
      <c r="K5" s="8" t="n">
        <v>0</v>
      </c>
      <c r="L5" s="48" t="inlineStr">
        <is>
          <t>-4.838532 119.599868 59.3 5.38700008392334</t>
        </is>
      </c>
      <c r="M5" s="8" t="n">
        <v>-4.838532</v>
      </c>
      <c r="N5" s="8" t="n">
        <v>119.599868</v>
      </c>
      <c r="O5" s="8" t="n">
        <v>59.3</v>
      </c>
      <c r="P5" s="8" t="n">
        <v>5.387000084</v>
      </c>
      <c r="Q5" s="8" t="n">
        <v>0</v>
      </c>
      <c r="R5" s="48" t="inlineStr">
        <is>
          <t>Sulawesi Selatan</t>
        </is>
      </c>
      <c r="S5" s="8" t="n">
        <v>0</v>
      </c>
      <c r="T5" s="8" t="n">
        <v>0</v>
      </c>
      <c r="U5" s="8" t="n">
        <v>0</v>
      </c>
      <c r="V5" s="8" t="n">
        <v>0</v>
      </c>
      <c r="W5" s="8" t="n">
        <v>0</v>
      </c>
      <c r="X5" s="8" t="n">
        <v>0</v>
      </c>
      <c r="Y5" s="8" t="n">
        <v>0</v>
      </c>
      <c r="Z5" s="8" t="n">
        <v>0</v>
      </c>
      <c r="AA5" s="8" t="n">
        <v>0</v>
      </c>
      <c r="AB5" s="8" t="n">
        <v>1</v>
      </c>
      <c r="AC5" s="48" t="inlineStr">
        <is>
          <t>Pangakajene</t>
        </is>
      </c>
      <c r="AD5" s="48" t="inlineStr">
        <is>
          <t>Minasate'Ne</t>
        </is>
      </c>
      <c r="AE5" s="48" t="inlineStr">
        <is>
          <t>Belae, Kel. Biraeng</t>
        </is>
      </c>
      <c r="AF5" s="48" t="inlineStr">
        <is>
          <t>BU ROS</t>
        </is>
      </c>
      <c r="AG5" s="48" t="inlineStr">
        <is>
          <t>RAP0085</t>
        </is>
      </c>
      <c r="AH5" s="8" t="n">
        <v>4</v>
      </c>
      <c r="AI5" s="48" t="inlineStr">
        <is>
          <t>VPA2</t>
        </is>
      </c>
      <c r="AJ5" s="48" t="inlineStr">
        <is>
          <t>Tidak aktif</t>
        </is>
      </c>
      <c r="AK5" s="8" t="n">
        <v>47</v>
      </c>
      <c r="AL5" s="48" t="inlineStr">
        <is>
          <t>Laki-laki</t>
        </is>
      </c>
      <c r="AM5" s="48" t="inlineStr">
        <is>
          <t>Sudah menikah</t>
        </is>
      </c>
      <c r="AN5" s="48" t="inlineStr">
        <is>
          <t>SMA/Sederajat</t>
        </is>
      </c>
      <c r="AO5" s="48" t="inlineStr">
        <is>
          <t>Petani</t>
        </is>
      </c>
      <c r="AP5" s="8" t="n">
        <v>1</v>
      </c>
      <c r="AQ5" s="8" t="n">
        <v>0</v>
      </c>
      <c r="AR5" s="8" t="n">
        <v>0</v>
      </c>
      <c r="AS5" s="8" t="n">
        <v>0</v>
      </c>
      <c r="AT5" s="8" t="n">
        <v>0</v>
      </c>
      <c r="AU5" s="8" t="n">
        <v>0</v>
      </c>
      <c r="AV5" s="8" t="n">
        <v>0</v>
      </c>
      <c r="AW5" s="8" t="n">
        <v>0</v>
      </c>
      <c r="AX5" s="48" t="n"/>
      <c r="AY5" s="48" t="inlineStr">
        <is>
          <t>Peternak</t>
        </is>
      </c>
      <c r="AZ5" s="8" t="n">
        <v>0</v>
      </c>
      <c r="BA5" s="8" t="n">
        <v>1</v>
      </c>
      <c r="BB5" s="8" t="n">
        <v>0</v>
      </c>
      <c r="BC5" s="8" t="n">
        <v>0</v>
      </c>
      <c r="BD5" s="8" t="n">
        <v>0</v>
      </c>
      <c r="BE5" s="8" t="n">
        <v>0</v>
      </c>
      <c r="BF5" s="8" t="n">
        <v>0</v>
      </c>
      <c r="BG5" s="8" t="n">
        <v>0</v>
      </c>
      <c r="BH5" s="11" t="n"/>
      <c r="BI5" s="48" t="inlineStr">
        <is>
          <t>Rp1.500.000 - Rp2.500.000</t>
        </is>
      </c>
      <c r="BJ5" s="8" t="n">
        <v>0</v>
      </c>
      <c r="BK5" s="8" t="n">
        <v>2</v>
      </c>
      <c r="BL5" s="8" t="n">
        <v>2</v>
      </c>
      <c r="BM5" s="8" t="n">
        <v>1</v>
      </c>
      <c r="BN5" s="48" t="inlineStr">
        <is>
          <t>Milik sendiri</t>
        </is>
      </c>
      <c r="BO5" s="48" t="inlineStr">
        <is>
          <t>Semi-permanen (semen dan kayu)</t>
        </is>
      </c>
      <c r="BP5" s="8" t="n">
        <v>0</v>
      </c>
      <c r="BQ5" s="8" t="n">
        <v>1</v>
      </c>
      <c r="BR5" s="8" t="n">
        <v>0</v>
      </c>
      <c r="BS5" s="8" t="n">
        <v>0</v>
      </c>
      <c r="BT5" s="8" t="n">
        <v>0</v>
      </c>
      <c r="BU5" s="48" t="n"/>
      <c r="BV5" s="48" t="inlineStr">
        <is>
          <t>Semen Keramik/ubin</t>
        </is>
      </c>
      <c r="BW5" s="8" t="n">
        <v>0</v>
      </c>
      <c r="BX5" s="8" t="n">
        <v>1</v>
      </c>
      <c r="BY5" s="8" t="n">
        <v>1</v>
      </c>
      <c r="BZ5" s="8" t="n">
        <v>0</v>
      </c>
      <c r="CA5" s="8" t="n">
        <v>0</v>
      </c>
      <c r="CB5" s="48" t="n"/>
      <c r="CC5" s="48" t="inlineStr">
        <is>
          <t>Seng</t>
        </is>
      </c>
      <c r="CD5" s="8" t="n">
        <v>0</v>
      </c>
      <c r="CE5" s="8" t="n">
        <v>0</v>
      </c>
      <c r="CF5" s="8" t="n">
        <v>0</v>
      </c>
      <c r="CG5" s="8" t="n">
        <v>0</v>
      </c>
      <c r="CH5" s="8" t="n">
        <v>1</v>
      </c>
      <c r="CI5" s="8" t="n">
        <v>0</v>
      </c>
      <c r="CJ5" s="8" t="n">
        <v>0</v>
      </c>
      <c r="CK5" s="48" t="n"/>
      <c r="CL5" s="48" t="inlineStr">
        <is>
          <t>Ya</t>
        </is>
      </c>
      <c r="CM5" s="8" t="n">
        <v>2022</v>
      </c>
      <c r="CN5" s="48" t="inlineStr">
        <is>
          <t>Fixed-Dome (Kubah Tetap)</t>
        </is>
      </c>
      <c r="CO5" s="48" t="inlineStr">
        <is>
          <t>4 m³ (2-3 ekor sapi, ±3 jam memasak/hari, ±30 kg slurry/hari)</t>
        </is>
      </c>
      <c r="CP5" s="48" t="inlineStr">
        <is>
          <t>Anggota keluarga - laki-laki</t>
        </is>
      </c>
      <c r="CQ5" s="8" t="n">
        <v>0</v>
      </c>
      <c r="CR5" s="8" t="n">
        <v>0</v>
      </c>
      <c r="CS5" s="8" t="n">
        <v>0</v>
      </c>
      <c r="CT5" s="8" t="n">
        <v>0</v>
      </c>
      <c r="CU5" s="8" t="n">
        <v>1</v>
      </c>
      <c r="CV5" s="8" t="n">
        <v>0</v>
      </c>
      <c r="CW5" s="8" t="n">
        <v>0</v>
      </c>
      <c r="CX5" s="8" t="n">
        <v>0</v>
      </c>
      <c r="CY5" s="48" t="inlineStr">
        <is>
          <t>Anggota keluarga - laki-laki Anggota keluarga - perempuan dewasa</t>
        </is>
      </c>
      <c r="CZ5" s="8" t="n">
        <v>1</v>
      </c>
      <c r="DA5" s="8" t="n">
        <v>1</v>
      </c>
      <c r="DB5" s="8" t="n">
        <v>0</v>
      </c>
      <c r="DC5" s="48" t="n"/>
      <c r="DD5" s="48" t="inlineStr">
        <is>
          <t>CPO atau pendamping</t>
        </is>
      </c>
      <c r="DE5" s="8" t="n">
        <v>0</v>
      </c>
      <c r="DF5" s="8" t="n">
        <v>0</v>
      </c>
      <c r="DG5" s="8" t="n">
        <v>1</v>
      </c>
      <c r="DH5" s="8" t="n">
        <v>0</v>
      </c>
      <c r="DI5" s="48" t="n"/>
      <c r="DJ5" s="48" t="inlineStr">
        <is>
          <t>Anggota keluarga - laki-laki CPO atau pendamping</t>
        </is>
      </c>
      <c r="DK5" s="8" t="n">
        <v>1</v>
      </c>
      <c r="DL5" s="8" t="n">
        <v>0</v>
      </c>
      <c r="DM5" s="8" t="n">
        <v>1</v>
      </c>
      <c r="DN5" s="8" t="n">
        <v>0</v>
      </c>
      <c r="DO5" s="48" t="n"/>
      <c r="DP5" s="48" t="inlineStr">
        <is>
          <t>Tidak berfungsi sama sekali</t>
        </is>
      </c>
      <c r="DQ5" s="48" t="inlineStr">
        <is>
          <t>1-6 bulan yang lalu</t>
        </is>
      </c>
      <c r="DR5" s="17" t="inlineStr">
        <is>
          <t>Masalah teknis (misalnya kerusakan pada komponen)</t>
        </is>
      </c>
      <c r="DS5" s="48" t="n"/>
      <c r="DT5" s="48" t="inlineStr">
        <is>
          <t>Kompor</t>
        </is>
      </c>
      <c r="DU5" s="8" t="n">
        <v>1</v>
      </c>
      <c r="DV5" s="8" t="n">
        <v>0</v>
      </c>
      <c r="DW5" s="8" t="n">
        <v>0</v>
      </c>
      <c r="DX5" s="8" t="n">
        <v>0</v>
      </c>
      <c r="DY5" s="8" t="n">
        <v>0</v>
      </c>
      <c r="DZ5" s="8" t="n">
        <v>0</v>
      </c>
      <c r="EA5" s="8" t="n">
        <v>0</v>
      </c>
      <c r="EB5" s="8" t="n">
        <v>0</v>
      </c>
      <c r="EC5" s="8" t="n">
        <v>0</v>
      </c>
      <c r="ED5" s="8" t="n">
        <v>0</v>
      </c>
      <c r="EE5" s="8" t="n">
        <v>0</v>
      </c>
      <c r="EF5" s="8" t="n">
        <v>0</v>
      </c>
      <c r="EG5" s="8" t="n">
        <v>0</v>
      </c>
      <c r="EH5" s="8" t="n">
        <v>0</v>
      </c>
      <c r="EI5" s="48" t="inlineStr">
        <is>
          <t>Tidak ada masalah</t>
        </is>
      </c>
      <c r="EJ5" s="8" t="n">
        <v>0</v>
      </c>
      <c r="EK5" s="8" t="n">
        <v>0</v>
      </c>
      <c r="EL5" s="8" t="n">
        <v>0</v>
      </c>
      <c r="EM5" s="8" t="n">
        <v>1</v>
      </c>
      <c r="EN5" s="8" t="n">
        <v>0</v>
      </c>
      <c r="EO5" s="48" t="n"/>
      <c r="EP5" s="48" t="inlineStr">
        <is>
          <t>Ya, cukup jelas dan mudah diikuti</t>
        </is>
      </c>
      <c r="EQ5" s="48" t="inlineStr">
        <is>
          <t>Bukan pelatihan</t>
        </is>
      </c>
      <c r="ER5" s="48" t="inlineStr">
        <is>
          <t>CPO atau pendamping</t>
        </is>
      </c>
      <c r="ES5" s="8" t="n">
        <v>1</v>
      </c>
      <c r="ET5" s="8" t="n">
        <v>0</v>
      </c>
      <c r="EU5" s="8" t="n">
        <v>0</v>
      </c>
      <c r="EV5" s="8" t="n">
        <v>0</v>
      </c>
      <c r="EW5" s="48" t="n"/>
      <c r="EX5" s="48" t="inlineStr">
        <is>
          <t>Anggota keluarga - Laki-laki</t>
        </is>
      </c>
      <c r="EY5" s="8" t="n">
        <v>1</v>
      </c>
      <c r="EZ5" s="8" t="n">
        <v>0</v>
      </c>
      <c r="FA5" s="8" t="n">
        <v>0</v>
      </c>
      <c r="FB5" s="48" t="n"/>
      <c r="FC5" s="48" t="inlineStr">
        <is>
          <t>Jarang sekali</t>
        </is>
      </c>
      <c r="FD5" s="48" t="inlineStr">
        <is>
          <t>Rp 0,000</t>
        </is>
      </c>
      <c r="FE5" s="48" t="inlineStr">
        <is>
          <t>Mengetahui</t>
        </is>
      </c>
      <c r="FF5" s="48" t="inlineStr">
        <is>
          <t>Selalu (setiap hari)</t>
        </is>
      </c>
      <c r="FG5" s="48" t="inlineStr">
        <is>
          <t>Mengetahui</t>
        </is>
      </c>
      <c r="FH5" s="48" t="inlineStr">
        <is>
          <t>Selalu (setiap hari)</t>
        </is>
      </c>
      <c r="FI5" s="48" t="inlineStr">
        <is>
          <t>Mengetahui</t>
        </is>
      </c>
      <c r="FJ5" s="48" t="inlineStr">
        <is>
          <t>Selalu (setiap hari)</t>
        </is>
      </c>
      <c r="FK5" s="48" t="inlineStr">
        <is>
          <t>Mengetahui</t>
        </is>
      </c>
      <c r="FL5" s="48" t="inlineStr">
        <is>
          <t>Jarang (setiap bulan atau lebih)</t>
        </is>
      </c>
      <c r="FM5" s="48" t="inlineStr">
        <is>
          <t>Mengetahui</t>
        </is>
      </c>
      <c r="FN5" s="48" t="inlineStr">
        <is>
          <t>Jarang (setiap bulan atau lebih)</t>
        </is>
      </c>
      <c r="FO5" s="48" t="inlineStr">
        <is>
          <t>Tidak mengetahui</t>
        </is>
      </c>
      <c r="FP5" s="48" t="inlineStr">
        <is>
          <t>Tidak pernah</t>
        </is>
      </c>
      <c r="FQ5" s="48" t="inlineStr">
        <is>
          <t>Mengetahui</t>
        </is>
      </c>
      <c r="FR5" s="48" t="inlineStr">
        <is>
          <t>Ya</t>
        </is>
      </c>
      <c r="FS5" s="48" t="inlineStr">
        <is>
          <t>Mengetahui</t>
        </is>
      </c>
      <c r="FT5" s="48" t="inlineStr">
        <is>
          <t>Ya, selalu</t>
        </is>
      </c>
      <c r="FU5" s="48" t="inlineStr">
        <is>
          <t>Laki-laki dewasa</t>
        </is>
      </c>
      <c r="FV5" s="8" t="n">
        <v>1</v>
      </c>
      <c r="FW5" s="8" t="n">
        <v>0</v>
      </c>
      <c r="FX5" s="8" t="n">
        <v>0</v>
      </c>
      <c r="FY5" s="8" t="n">
        <v>0</v>
      </c>
      <c r="FZ5" s="48" t="inlineStr">
        <is>
          <t>Memahami</t>
        </is>
      </c>
      <c r="GA5" s="48" t="inlineStr">
        <is>
          <t>CPO</t>
        </is>
      </c>
      <c r="GB5" s="8" t="n">
        <v>1</v>
      </c>
      <c r="GC5" s="8" t="n">
        <v>0</v>
      </c>
      <c r="GD5" s="8" t="n">
        <v>0</v>
      </c>
      <c r="GE5" s="8" t="n">
        <v>0</v>
      </c>
      <c r="GF5" s="48" t="n"/>
      <c r="GG5" s="48" t="inlineStr">
        <is>
          <t>Jarang</t>
        </is>
      </c>
      <c r="GH5" s="48" t="inlineStr">
        <is>
          <t>Ya</t>
        </is>
      </c>
      <c r="GI5" s="48" t="inlineStr">
        <is>
          <t>Tetangga</t>
        </is>
      </c>
      <c r="GJ5" s="8" t="n">
        <v>1</v>
      </c>
      <c r="GK5" s="8" t="n">
        <v>0</v>
      </c>
      <c r="GL5" s="8" t="n">
        <v>0</v>
      </c>
      <c r="GM5" s="8" t="n">
        <v>0</v>
      </c>
      <c r="GN5" s="48" t="n"/>
      <c r="GO5" s="8" t="n">
        <v>7</v>
      </c>
      <c r="GP5" s="48" t="inlineStr">
        <is>
          <t>Sebagian</t>
        </is>
      </c>
      <c r="GQ5" s="48" t="inlineStr">
        <is>
          <t>LPG</t>
        </is>
      </c>
      <c r="GR5" s="8" t="n">
        <v>1</v>
      </c>
      <c r="GS5" s="8" t="n">
        <v>0</v>
      </c>
      <c r="GT5" s="8" t="n">
        <v>0</v>
      </c>
      <c r="GU5" s="8" t="n">
        <v>0</v>
      </c>
      <c r="GV5" s="8" t="n">
        <v>0</v>
      </c>
      <c r="GW5" s="8" t="n">
        <v>0</v>
      </c>
      <c r="GX5" s="8" t="n">
        <v>0</v>
      </c>
      <c r="GY5" s="48" t="n"/>
      <c r="GZ5" s="48" t="inlineStr">
        <is>
          <t>Ya</t>
        </is>
      </c>
      <c r="HA5" s="48" t="n"/>
      <c r="HB5" s="48" t="n"/>
      <c r="HC5" s="48" t="n"/>
      <c r="HD5" s="48" t="n"/>
      <c r="HE5" s="8" t="n">
        <v>9</v>
      </c>
      <c r="HF5" s="8" t="n">
        <v>60000</v>
      </c>
      <c r="HG5" s="8" t="n">
        <v>3</v>
      </c>
      <c r="HH5" s="8" t="n">
        <v>24000</v>
      </c>
      <c r="HI5" s="48" t="n"/>
      <c r="HJ5" s="48" t="n"/>
      <c r="HK5" s="48" t="n"/>
      <c r="HL5" s="48" t="n"/>
      <c r="HM5" s="48" t="n"/>
      <c r="HN5" s="48" t="n"/>
      <c r="HO5" s="48" t="n"/>
      <c r="HP5" s="48" t="n"/>
      <c r="HQ5" s="48" t="n"/>
      <c r="HR5" s="48" t="n"/>
      <c r="HS5" s="48" t="n"/>
      <c r="HT5" s="48" t="n"/>
      <c r="HU5" s="48" t="n"/>
      <c r="HV5" s="48" t="n"/>
      <c r="HW5" s="48" t="n"/>
      <c r="HX5" s="48" t="n"/>
      <c r="HY5" s="48" t="n"/>
      <c r="HZ5" s="48" t="n"/>
      <c r="IA5" s="8" t="n">
        <v>6</v>
      </c>
      <c r="IB5" s="8" t="n">
        <v>48000</v>
      </c>
      <c r="IC5" s="48" t="n"/>
      <c r="ID5" s="48" t="n"/>
      <c r="IE5" s="48" t="n"/>
      <c r="IF5" s="48" t="n"/>
      <c r="IG5" s="48" t="n"/>
      <c r="IH5" s="48" t="n"/>
      <c r="II5" s="48" t="n"/>
      <c r="IJ5" s="48" t="n"/>
      <c r="IK5" s="48" t="inlineStr">
        <is>
          <t>&lt;15 kg</t>
        </is>
      </c>
      <c r="IL5" s="48" t="inlineStr">
        <is>
          <t>1-3 jam</t>
        </is>
      </c>
      <c r="IM5" s="48" t="inlineStr">
        <is>
          <t>Ya</t>
        </is>
      </c>
      <c r="IN5" s="48" t="inlineStr">
        <is>
          <t>Tidak</t>
        </is>
      </c>
      <c r="IO5" s="48" t="inlineStr">
        <is>
          <t>Tidak ada perubahan</t>
        </is>
      </c>
      <c r="IP5" s="48" t="n"/>
      <c r="IQ5" s="48" t="inlineStr">
        <is>
          <t>Tidak pernah</t>
        </is>
      </c>
      <c r="IR5" s="48" t="n"/>
      <c r="IS5" s="48" t="n"/>
      <c r="IT5" s="48" t="n"/>
      <c r="IU5" s="48" t="n"/>
      <c r="IV5" s="48" t="n"/>
      <c r="IW5" s="48" t="n"/>
      <c r="IX5" s="48" t="n"/>
      <c r="IY5" s="48" t="n"/>
      <c r="IZ5" s="48" t="inlineStr">
        <is>
          <t>Tidak pernah</t>
        </is>
      </c>
      <c r="JA5" s="48" t="n"/>
      <c r="JB5" s="48" t="n"/>
      <c r="JC5" s="48" t="n"/>
      <c r="JD5" s="48" t="n"/>
      <c r="JE5" s="48" t="n"/>
      <c r="JF5" s="48" t="n"/>
      <c r="JG5" s="48" t="n"/>
      <c r="JH5" s="48" t="n"/>
      <c r="JI5" s="48" t="inlineStr">
        <is>
          <t>Tidak pernah</t>
        </is>
      </c>
      <c r="JJ5" s="48" t="n"/>
      <c r="JK5" s="48" t="n"/>
      <c r="JL5" s="48" t="n"/>
      <c r="JM5" s="48" t="n"/>
      <c r="JN5" s="48" t="n"/>
      <c r="JO5" s="48" t="n"/>
      <c r="JP5" s="48" t="n"/>
      <c r="JQ5" s="48" t="n"/>
      <c r="JR5" s="48" t="inlineStr">
        <is>
          <t>Tidak pernah</t>
        </is>
      </c>
      <c r="JS5" s="48" t="n"/>
      <c r="JT5" s="48" t="n"/>
      <c r="JU5" s="48" t="n"/>
      <c r="JV5" s="48" t="n"/>
      <c r="JW5" s="48" t="n"/>
      <c r="JX5" s="48" t="n"/>
      <c r="JY5" s="48" t="n"/>
      <c r="JZ5" s="48" t="n"/>
      <c r="KA5" s="48" t="inlineStr">
        <is>
          <t>Tidak pernah</t>
        </is>
      </c>
      <c r="KB5" s="48" t="n"/>
      <c r="KC5" s="48" t="n"/>
      <c r="KD5" s="48" t="n"/>
      <c r="KE5" s="48" t="n"/>
      <c r="KF5" s="48" t="n"/>
      <c r="KG5" s="48" t="n"/>
      <c r="KH5" s="48" t="n"/>
      <c r="KI5" s="48" t="n"/>
      <c r="KJ5" s="48" t="inlineStr">
        <is>
          <t>Tidak pernah</t>
        </is>
      </c>
      <c r="KK5" s="48" t="n"/>
      <c r="KL5" s="48" t="n"/>
      <c r="KM5" s="48" t="n"/>
      <c r="KN5" s="48" t="n"/>
      <c r="KO5" s="48" t="n"/>
      <c r="KP5" s="48" t="n"/>
      <c r="KQ5" s="48" t="n"/>
      <c r="KR5" s="48" t="n"/>
      <c r="KS5" s="48" t="inlineStr">
        <is>
          <t>Tidak ada perubahan</t>
        </is>
      </c>
      <c r="KT5" s="48" t="inlineStr">
        <is>
          <t>0-1 kali</t>
        </is>
      </c>
      <c r="KU5" s="48" t="inlineStr">
        <is>
          <t>0-1 kali</t>
        </is>
      </c>
      <c r="KV5" s="48" t="inlineStr">
        <is>
          <t>Perempuan dewasa</t>
        </is>
      </c>
      <c r="KW5" s="8" t="n">
        <v>0</v>
      </c>
      <c r="KX5" s="8" t="n">
        <v>1</v>
      </c>
      <c r="KY5" s="8" t="n">
        <v>0</v>
      </c>
      <c r="KZ5" s="8" t="n">
        <v>0</v>
      </c>
      <c r="LA5" s="48" t="inlineStr">
        <is>
          <t>Tidak ada perubahan</t>
        </is>
      </c>
      <c r="LB5" s="48" t="inlineStr">
        <is>
          <t>Cukup membaik</t>
        </is>
      </c>
      <c r="LC5" s="8" t="n">
        <v>7</v>
      </c>
      <c r="LD5" s="8" t="n">
        <v>1</v>
      </c>
      <c r="LE5" s="8" t="n">
        <v>0</v>
      </c>
      <c r="LF5" s="8" t="n">
        <v>0</v>
      </c>
      <c r="LG5" s="48" t="inlineStr">
        <is>
          <t>Tidak</t>
        </is>
      </c>
      <c r="LH5" s="48" t="n"/>
      <c r="LI5" s="8" t="n">
        <v>0</v>
      </c>
      <c r="LJ5" s="48" t="inlineStr">
        <is>
          <t>Lainnya</t>
        </is>
      </c>
      <c r="LK5" s="8" t="n">
        <v>0</v>
      </c>
      <c r="LL5" s="8" t="n">
        <v>0</v>
      </c>
      <c r="LM5" s="8" t="n">
        <v>0</v>
      </c>
      <c r="LN5" s="8" t="n">
        <v>0</v>
      </c>
      <c r="LO5" s="8" t="n">
        <v>0</v>
      </c>
      <c r="LP5" s="8" t="n">
        <v>0</v>
      </c>
      <c r="LQ5" s="8" t="n">
        <v>1</v>
      </c>
      <c r="LR5" s="11" t="inlineStr">
        <is>
          <t>Tidak ada peningkatan atau penurunan</t>
        </is>
      </c>
      <c r="LS5" s="8" t="n">
        <v>60</v>
      </c>
      <c r="LT5" s="8" t="n">
        <v>0</v>
      </c>
      <c r="LU5" s="8" t="n">
        <v>0</v>
      </c>
      <c r="LV5" s="8" t="n">
        <v>10</v>
      </c>
      <c r="LW5" s="8" t="n">
        <v>0</v>
      </c>
      <c r="LX5" s="8" t="n">
        <v>0</v>
      </c>
      <c r="LY5" s="8" t="n">
        <v>30</v>
      </c>
      <c r="LZ5" s="8" t="n">
        <v>0</v>
      </c>
      <c r="MA5" s="8" t="n">
        <v>0</v>
      </c>
      <c r="MB5" s="48" t="inlineStr">
        <is>
          <t>Tidak</t>
        </is>
      </c>
      <c r="MC5" s="8" t="n">
        <v>0</v>
      </c>
      <c r="MD5" s="8" t="n">
        <v>0</v>
      </c>
      <c r="ME5" s="8" t="n">
        <v>0</v>
      </c>
      <c r="MF5" s="8" t="n">
        <v>0</v>
      </c>
      <c r="MG5" s="8" t="n">
        <v>0</v>
      </c>
      <c r="MH5" s="8" t="n">
        <v>0</v>
      </c>
      <c r="MI5" s="48" t="n"/>
      <c r="MJ5" s="48" t="n"/>
      <c r="MK5" s="48" t="n"/>
      <c r="ML5" s="48" t="n"/>
      <c r="MM5" s="48" t="n"/>
      <c r="MN5" s="48" t="n"/>
      <c r="MO5" s="48" t="n"/>
      <c r="MP5" s="48" t="n"/>
      <c r="MQ5" s="48" t="n"/>
      <c r="MR5" s="17" t="inlineStr">
        <is>
          <t>Tidak ada waktu yang dihemat</t>
        </is>
      </c>
      <c r="MS5" s="48" t="n"/>
      <c r="MT5" s="48" t="inlineStr">
        <is>
          <t>Tidak ada waktu yang dihemat</t>
        </is>
      </c>
      <c r="MU5" s="48" t="inlineStr">
        <is>
          <t>Ya, mempekerjakan orang lain</t>
        </is>
      </c>
      <c r="MV5" s="48" t="inlineStr">
        <is>
          <t>Pemasangan sistem biogas</t>
        </is>
      </c>
      <c r="MW5" s="8" t="n">
        <v>0</v>
      </c>
      <c r="MX5" s="8" t="n">
        <v>1</v>
      </c>
      <c r="MY5" s="8" t="n">
        <v>0</v>
      </c>
      <c r="MZ5" s="8" t="n">
        <v>0</v>
      </c>
      <c r="NA5" s="48" t="n"/>
      <c r="NB5" s="8" t="n">
        <v>2</v>
      </c>
      <c r="NC5" s="48" t="n"/>
      <c r="ND5" s="48" t="n"/>
      <c r="NE5" s="48" t="n"/>
      <c r="NF5" s="48" t="n"/>
      <c r="NG5" s="48" t="n"/>
      <c r="NH5" s="48" t="n"/>
      <c r="NI5" s="48" t="n"/>
      <c r="NJ5" s="48" t="n"/>
      <c r="NK5" s="48" t="n"/>
      <c r="NL5" s="48" t="inlineStr">
        <is>
          <t>Tidak</t>
        </is>
      </c>
      <c r="NM5" s="48" t="inlineStr">
        <is>
          <t>100% dana hibah</t>
        </is>
      </c>
      <c r="NN5" s="17" t="inlineStr">
        <is>
          <t>0 (100% sumber pembiayaan dari hibah)</t>
        </is>
      </c>
      <c r="NO5" s="17" t="inlineStr">
        <is>
          <t>Yayasan Rumah Energi atau BIRU</t>
        </is>
      </c>
      <c r="NP5" s="48" t="n"/>
      <c r="NQ5" s="48" t="n"/>
      <c r="NR5" s="48" t="n"/>
      <c r="NS5" s="48" t="n"/>
      <c r="NT5" s="48" t="n"/>
      <c r="NU5" s="48" t="n"/>
      <c r="NV5" s="48" t="n"/>
      <c r="NW5" s="48" t="n"/>
      <c r="NX5" s="48" t="inlineStr">
        <is>
          <t>Sedikit meningkat</t>
        </is>
      </c>
      <c r="NY5" s="8" t="n">
        <v>30</v>
      </c>
      <c r="NZ5" s="8" t="n">
        <v>0</v>
      </c>
      <c r="OA5" s="8" t="n">
        <v>0</v>
      </c>
      <c r="OB5" s="8" t="n">
        <v>37</v>
      </c>
      <c r="OC5" s="8" t="n">
        <v>0</v>
      </c>
      <c r="OD5" s="8" t="n">
        <v>0</v>
      </c>
      <c r="OE5" s="48" t="inlineStr">
        <is>
          <t>Lebih baik</t>
        </is>
      </c>
      <c r="OF5" s="48" t="inlineStr">
        <is>
          <t>Lebih baik (beda waktu memasak 5-30 menit, ATAU tidak lagi ada rasa/bau makanan yang berubah, ATAU alasan lainnya)</t>
        </is>
      </c>
      <c r="OG5" s="48" t="inlineStr">
        <is>
          <t>Ya</t>
        </is>
      </c>
      <c r="OH5" s="8" t="n">
        <v>2</v>
      </c>
      <c r="OI5" s="8" t="n">
        <v>0</v>
      </c>
      <c r="OJ5" s="8" t="n">
        <v>0</v>
      </c>
      <c r="OK5" s="8" t="n">
        <v>0</v>
      </c>
      <c r="OL5" s="8" t="n">
        <v>0</v>
      </c>
      <c r="OM5" s="8" t="n">
        <v>0</v>
      </c>
      <c r="ON5" s="8" t="n">
        <v>5</v>
      </c>
      <c r="OO5" s="8" t="n">
        <v>5</v>
      </c>
      <c r="OP5" s="48">
        <f>VLOOKUP(AG5,'BUS 2'!$G$1:$CU$424,2,0)</f>
        <v/>
      </c>
      <c r="OQ5" s="8">
        <f>VLOOKUP(AG5,'BUS 2'!$G$1:$CU$424,3,0)</f>
        <v/>
      </c>
      <c r="OR5" s="8">
        <f>VLOOKUP(AG5,'BUS 2'!$G$1:$CU$424,4,0)</f>
        <v/>
      </c>
      <c r="OS5" s="8">
        <f>VLOOKUP(AG5,'BUS 2'!$G$1:$CU$424,5,0)</f>
        <v/>
      </c>
      <c r="OT5" s="8">
        <f>VLOOKUP(AG5,'BUS 2'!$G$1:$CU$424,6,0)</f>
        <v/>
      </c>
      <c r="OU5" s="8">
        <f>VLOOKUP(AG5,'BUS 2'!$G$1:$CU$424,7,0)</f>
        <v/>
      </c>
      <c r="OV5" s="8">
        <f>VLOOKUP(AG5,'BUS 2'!$G$1:$CU$424,8,0)</f>
        <v/>
      </c>
      <c r="OW5" s="8">
        <f>VLOOKUP(AG5,'BUS 2'!$G$1:$CU$424,9,0)</f>
        <v/>
      </c>
      <c r="OX5" s="8">
        <f>VLOOKUP(AG5,'BUS 2'!$G$1:$CU$424,10,0)</f>
        <v/>
      </c>
      <c r="OY5" s="8">
        <f>VLOOKUP(AG5,'BUS 2'!$G$1:$CU$424,11,0)</f>
        <v/>
      </c>
      <c r="OZ5" s="8">
        <f>VLOOKUP(AG5,'BUS 2'!$G$1:$CU$424,12,0)</f>
        <v/>
      </c>
      <c r="PA5" s="8">
        <f>VLOOKUP(AG5,'BUS 2'!$G$1:$CU$424,13,0)</f>
        <v/>
      </c>
      <c r="PB5" s="8">
        <f>VLOOKUP(AG5,'BUS 2'!$G$1:$CU$424,14,0)</f>
        <v/>
      </c>
      <c r="PC5" s="8">
        <f>VLOOKUP(AG5,'BUS 2'!$G$1:$CU$424,15,0)</f>
        <v/>
      </c>
      <c r="PD5" s="8">
        <f>VLOOKUP(AG5,'BUS 2'!$G$1:$CU$424,16,0)</f>
        <v/>
      </c>
      <c r="PE5" s="8">
        <f>VLOOKUP(AG5,'BUS 2'!$G$1:$CU$424,17,0)</f>
        <v/>
      </c>
      <c r="PF5" s="8">
        <f>VLOOKUP(AG5,'BUS 2'!$G$1:$CU$424,18,0)</f>
        <v/>
      </c>
      <c r="PG5" s="8">
        <f>VLOOKUP(AG5,'BUS 2'!$G$1:$CU$424,19,0)</f>
        <v/>
      </c>
      <c r="PH5" s="8">
        <f>VLOOKUP(AG5,'BUS 2'!$G$1:$CU$424,20,0)</f>
        <v/>
      </c>
      <c r="PI5" s="8">
        <f>VLOOKUP(AG5,'BUS 2'!$G$1:$CU$424,21,0)</f>
        <v/>
      </c>
      <c r="PJ5" s="8">
        <f>VLOOKUP(AG5,'BUS 2'!$G$1:$CU$424,22,0)</f>
        <v/>
      </c>
      <c r="PK5" s="8">
        <f>VLOOKUP(AG5,'BUS 2'!$G$1:$CU$424,23,0)</f>
        <v/>
      </c>
      <c r="PL5" s="8">
        <f>VLOOKUP(AG5,'BUS 2'!$G$1:$CU$424,24,0)</f>
        <v/>
      </c>
      <c r="PM5" s="8">
        <f>VLOOKUP(AG5,'BUS 2'!$G$1:$CU$424,25,0)</f>
        <v/>
      </c>
      <c r="PN5" s="8">
        <f>VLOOKUP(AG5,'BUS 2'!$G$1:$CU$424,26,0)</f>
        <v/>
      </c>
      <c r="PO5" s="8">
        <f>VLOOKUP(AG5,'BUS 2'!$G$1:$CU$424,27,0)</f>
        <v/>
      </c>
      <c r="PP5" s="8">
        <f>VLOOKUP(AG5,'BUS 2'!$G$1:$CU$424,28,0)</f>
        <v/>
      </c>
      <c r="PQ5" s="8">
        <f>VLOOKUP(AG5,'BUS 2'!$G$1:$CU$424,29,0)</f>
        <v/>
      </c>
      <c r="PR5" s="8">
        <f>VLOOKUP(AG5,'BUS 2'!$G$1:$CU$424,30,0)</f>
        <v/>
      </c>
      <c r="PS5" s="8">
        <f>VLOOKUP(AG5,'BUS 2'!$G$1:$CU$424,31,0)</f>
        <v/>
      </c>
      <c r="PT5" s="48" t="inlineStr">
        <is>
          <t>1-Disebarkan ke lahan terbuka 4-Lainnya</t>
        </is>
      </c>
      <c r="PU5" s="8" t="n">
        <v>0</v>
      </c>
      <c r="PV5" s="8" t="n">
        <v>0</v>
      </c>
      <c r="PW5" s="8" t="n">
        <v>0</v>
      </c>
      <c r="PX5" s="8" t="n">
        <v>0</v>
      </c>
      <c r="PY5" s="8" t="n">
        <v>0</v>
      </c>
      <c r="PZ5" s="8" t="n">
        <v>1</v>
      </c>
      <c r="QA5" s="8" t="n">
        <v>0</v>
      </c>
      <c r="QB5" s="8" t="n">
        <v>0</v>
      </c>
      <c r="QC5" s="8" t="n">
        <v>1</v>
      </c>
      <c r="QD5" s="48" t="inlineStr">
        <is>
          <t>Dibuang</t>
        </is>
      </c>
      <c r="QE5" s="36" t="n"/>
      <c r="QF5" s="35" t="n"/>
      <c r="QG5" s="35" t="n"/>
      <c r="QH5" s="35" t="n"/>
      <c r="QI5" s="35" t="n"/>
      <c r="QJ5" s="35" t="n"/>
      <c r="QK5" s="36" t="n"/>
      <c r="QL5" s="36" t="n"/>
      <c r="QM5" s="36" t="n"/>
      <c r="QN5" s="36" t="n"/>
      <c r="QO5" s="36" t="n"/>
      <c r="QP5" s="36" t="n"/>
      <c r="QQ5" s="36" t="n"/>
      <c r="QR5" s="36" t="n"/>
      <c r="QS5" s="36" t="n"/>
      <c r="QT5" s="36" t="n"/>
      <c r="QU5" s="36" t="n"/>
      <c r="QV5" s="36" t="n"/>
      <c r="QW5" s="35" t="n"/>
      <c r="QX5" s="35" t="n"/>
      <c r="QY5" s="35" t="n"/>
      <c r="QZ5" s="35" t="n"/>
      <c r="RA5" s="35" t="n"/>
      <c r="RB5" s="36" t="n"/>
      <c r="RC5" s="36" t="n"/>
      <c r="RD5" s="36" t="n"/>
      <c r="RE5" s="36" t="n"/>
      <c r="RF5" s="36" t="n"/>
      <c r="RG5" s="48" t="n"/>
      <c r="RH5" s="35" t="n"/>
      <c r="RI5" s="35" t="n"/>
      <c r="RJ5" s="35" t="n"/>
      <c r="RK5" s="35" t="n"/>
      <c r="RL5" s="35" t="n"/>
      <c r="RM5" s="48" t="n"/>
      <c r="RN5" s="48" t="n"/>
      <c r="RO5" s="48" t="n"/>
      <c r="RP5" s="48" t="n"/>
      <c r="RQ5" s="48" t="n"/>
      <c r="RR5" s="48" t="n"/>
      <c r="RS5" s="35" t="n"/>
      <c r="RT5" s="35" t="n"/>
      <c r="RU5" s="35" t="n"/>
      <c r="RV5" s="35" t="n"/>
      <c r="RW5" s="35" t="n"/>
      <c r="RX5" s="48" t="n"/>
      <c r="RY5" s="48" t="n"/>
      <c r="RZ5" s="48" t="n"/>
      <c r="SA5" s="48" t="n"/>
      <c r="SB5" s="48" t="n"/>
      <c r="SC5" s="48" t="inlineStr">
        <is>
          <t>1-Disebarkan ke lahan terbuka 4-Lainnya</t>
        </is>
      </c>
      <c r="SD5" s="39" t="n">
        <v>0</v>
      </c>
      <c r="SE5" s="39" t="n">
        <v>0</v>
      </c>
      <c r="SF5" s="39" t="n">
        <v>0</v>
      </c>
      <c r="SG5" s="39" t="n">
        <v>0</v>
      </c>
      <c r="SH5" s="39" t="n">
        <v>0</v>
      </c>
      <c r="SI5" s="8" t="n">
        <v>1</v>
      </c>
      <c r="SJ5" s="8" t="n">
        <v>0</v>
      </c>
      <c r="SK5" s="8" t="n">
        <v>0</v>
      </c>
      <c r="SL5" s="8" t="n">
        <v>1</v>
      </c>
      <c r="SM5" s="48" t="inlineStr">
        <is>
          <t>Dibiarkan saja berserakan atau dibuang</t>
        </is>
      </c>
      <c r="SN5" s="48" t="inlineStr">
        <is>
          <t>1-Disebarkan ke lahan terbuka 4-Lainnya</t>
        </is>
      </c>
      <c r="SO5" s="39" t="n">
        <v>0</v>
      </c>
      <c r="SP5" s="39" t="n">
        <v>0</v>
      </c>
      <c r="SQ5" s="39" t="n">
        <v>0</v>
      </c>
      <c r="SR5" s="39" t="n">
        <v>0</v>
      </c>
      <c r="SS5" s="39" t="n">
        <v>0</v>
      </c>
      <c r="ST5" s="8" t="n">
        <v>1</v>
      </c>
      <c r="SU5" s="8" t="n">
        <v>0</v>
      </c>
      <c r="SV5" s="8" t="n">
        <v>0</v>
      </c>
      <c r="SW5" s="8" t="n">
        <v>1</v>
      </c>
      <c r="SX5" s="48" t="inlineStr">
        <is>
          <t>Dibiarkan saja atau dibuang</t>
        </is>
      </c>
      <c r="SY5" s="8">
        <f>VLOOKUP(AG5,'BUS 2'!$G$1:$CU$424,33,0)</f>
        <v/>
      </c>
      <c r="SZ5" s="48">
        <f>VLOOKUP(AG5,'BUS 2'!$G$1:$CU$424,34,0)</f>
        <v/>
      </c>
      <c r="TA5" s="48">
        <f>VLOOKUP(AG5,'BUS 2'!$G$1:$CU$424,35,0)</f>
        <v/>
      </c>
      <c r="TB5" s="48">
        <f>VLOOKUP(AG5,'BUS 2'!$G$1:$CU$424,36,0)</f>
        <v/>
      </c>
      <c r="TC5" s="48">
        <f>VLOOKUP(AG5,'BUS 2'!$G$1:$CU$424,37,0)</f>
        <v/>
      </c>
      <c r="TD5" s="48">
        <f>VLOOKUP(AG5,'BUS 2'!$G$1:$CU$424,38,0)</f>
        <v/>
      </c>
      <c r="TE5" s="48">
        <f>VLOOKUP(AG5,'BUS 2'!$G$1:$CU$424,39,0)</f>
        <v/>
      </c>
      <c r="TF5" s="48">
        <f>VLOOKUP(AG5,'BUS 2'!$G$1:$CU$424,40,0)</f>
        <v/>
      </c>
      <c r="TG5" s="8">
        <f>VLOOKUP(AG5,'BUS 2'!$G$1:$CU$424,42,0)</f>
        <v/>
      </c>
      <c r="TH5" s="8">
        <f>VLOOKUP(AG5,'BUS 2'!$G$1:$CU$424,43,0)</f>
        <v/>
      </c>
      <c r="TI5" s="8">
        <f>VLOOKUP(AG5,'BUS 2'!$G$1:$CU$424,44,0)</f>
        <v/>
      </c>
      <c r="TJ5" s="8">
        <f>VLOOKUP(AG5,'BUS 2'!$G$1:$CU$424,45,0)</f>
        <v/>
      </c>
      <c r="TK5" s="8">
        <f>VLOOKUP(AG5,'BUS 2'!$G$1:$CU$424,46,0)</f>
        <v/>
      </c>
      <c r="TL5" s="8">
        <f>VLOOKUP(AG5,'BUS 2'!$G$1:$CU$424,47,0)</f>
        <v/>
      </c>
      <c r="TM5" s="8">
        <f>VLOOKUP(AG5,'BUS 2'!$G$1:$CU$424,48,0)</f>
        <v/>
      </c>
      <c r="TN5" s="8">
        <f>VLOOKUP(AG5,'BUS 2'!$G$1:$CU$424,49,0)</f>
        <v/>
      </c>
      <c r="TO5" s="8">
        <f>VLOOKUP(AG5,'BUS 2'!$G$1:$CU$424,50,0)</f>
        <v/>
      </c>
      <c r="TP5" s="8">
        <f>VLOOKUP(AG5,'BUS 2'!$G$1:$CU$424,51,0)</f>
        <v/>
      </c>
      <c r="TQ5" s="8">
        <f>VLOOKUP(AG5,'BUS 2'!$G$1:$CU$424,52,0)</f>
        <v/>
      </c>
      <c r="TR5" s="8">
        <f>VLOOKUP(AG5,'BUS 2'!$G$1:$CU$424,53,0)</f>
        <v/>
      </c>
      <c r="TS5" s="48">
        <f>VLOOKUP(AG5,'BUS 2'!$G$1:$CU$424,54,0)</f>
        <v/>
      </c>
      <c r="TT5" s="48">
        <f>VLOOKUP(AG5,'BUS 2'!$G$1:$CU$424,55,0)</f>
        <v/>
      </c>
      <c r="TU5" s="48">
        <f>VLOOKUP(AG5,'BUS 2'!$G$1:$CU$424,56,0)</f>
        <v/>
      </c>
      <c r="TV5" s="48">
        <f>VLOOKUP(AG5,'BUS 2'!$G$1:$CU$424,57,0)</f>
        <v/>
      </c>
      <c r="TW5" s="48">
        <f>VLOOKUP(AG5,'BUS 2'!$G$1:$CU$424,58,0)</f>
        <v/>
      </c>
      <c r="TX5" s="48">
        <f>VLOOKUP(AG5,'BUS 2'!$G$1:$CU$424,59,0)</f>
        <v/>
      </c>
      <c r="TY5" s="48">
        <f>VLOOKUP(AG5,'BUS 2'!$G$1:$CU$424,60,0)</f>
        <v/>
      </c>
      <c r="TZ5" s="48">
        <f>VLOOKUP(AG5,'BUS 2'!$G$1:$CU$424,61,0)</f>
        <v/>
      </c>
      <c r="UA5" s="48">
        <f>VLOOKUP(AG5,'BUS 2'!$G$1:$CU$424,62,0)</f>
        <v/>
      </c>
      <c r="UB5" s="48">
        <f>VLOOKUP(AG5,'BUS 2'!$G$1:$CU$424,63,0)</f>
        <v/>
      </c>
      <c r="UC5" s="48">
        <f>VLOOKUP(AG5,'BUS 2'!$G$1:$CU$424,64,0)</f>
        <v/>
      </c>
      <c r="UD5" s="48">
        <f>VLOOKUP(AG5,'BUS 2'!$G$1:$CU$424,65,0)</f>
        <v/>
      </c>
      <c r="UE5" s="48">
        <f>VLOOKUP(AG5,'BUS 2'!$G$1:$CU$424,66,0)</f>
        <v/>
      </c>
      <c r="UF5" s="48">
        <f>VLOOKUP(AG5,'BUS 2'!$G$1:$CU$424,67,0)</f>
        <v/>
      </c>
      <c r="UG5" s="48">
        <f>VLOOKUP(AG5,'BUS 2'!$G$1:$CU$424,68,0)</f>
        <v/>
      </c>
      <c r="UH5" s="48">
        <f>VLOOKUP(AG5,'BUS 2'!$G$1:$CU$424,69,0)</f>
        <v/>
      </c>
      <c r="UI5" s="48">
        <f>VLOOKUP(AG5,'BUS 2'!$G$1:$CU$424,70,0)</f>
        <v/>
      </c>
      <c r="UJ5" s="48">
        <f>VLOOKUP(AG5,'BUS 2'!$G$1:$CU$424,71,0)</f>
        <v/>
      </c>
      <c r="UK5" s="48">
        <f>VLOOKUP(AG5,'BUS 2'!$G$1:$CU$424,72,0)</f>
        <v/>
      </c>
      <c r="UL5" s="48">
        <f>VLOOKUP(AG5,'BUS 2'!$G$1:$CU$424,73,0)</f>
        <v/>
      </c>
      <c r="UM5" s="48">
        <f>VLOOKUP(AG5,'BUS 2'!$G$1:$CU$424,74,0)</f>
        <v/>
      </c>
      <c r="UN5" s="48">
        <f>VLOOKUP(AG5,'BUS 2'!$G$1:$CU$424,75,0)</f>
        <v/>
      </c>
      <c r="UO5" s="48">
        <f>VLOOKUP(AG5,'BUS 2'!$G$1:$CU$424,76,0)</f>
        <v/>
      </c>
      <c r="UP5" s="48">
        <f>VLOOKUP(AG5,'BUS 2'!$G$1:$CU$424,77,0)</f>
        <v/>
      </c>
      <c r="UQ5" s="48">
        <f>VLOOKUP(AG5,'BUS 2'!$G$1:$CU$424,78,0)</f>
        <v/>
      </c>
      <c r="UR5" s="48">
        <f>VLOOKUP(AG5,'BUS 2'!$G$1:$CU$424,79,0)</f>
        <v/>
      </c>
      <c r="US5" s="48">
        <f>VLOOKUP(AG5,'BUS 2'!$G$1:$CU$424,80,0)</f>
        <v/>
      </c>
      <c r="UT5" s="48">
        <f>VLOOKUP(AG5,'BUS 2'!$G$1:$CU$424,81,0)</f>
        <v/>
      </c>
      <c r="UU5" s="48" t="inlineStr">
        <is>
          <t>Penggembalaan semi-terbuka</t>
        </is>
      </c>
      <c r="UV5" s="48" t="n"/>
      <c r="UW5" s="48" t="n"/>
      <c r="UX5" s="48" t="n"/>
      <c r="UY5" s="48" t="n"/>
      <c r="UZ5" s="48" t="n"/>
      <c r="VA5" s="48" t="inlineStr">
        <is>
          <t>Penggembalaan semi-terbuka</t>
        </is>
      </c>
      <c r="VB5" s="48" t="inlineStr">
        <is>
          <t>Penggembalaan semi-terbuka</t>
        </is>
      </c>
      <c r="VC5" s="48" t="inlineStr">
        <is>
          <t>Sangat jarang (&gt;1 bulan sekali)</t>
        </is>
      </c>
      <c r="VD5" s="48" t="n"/>
      <c r="VE5" s="48" t="n"/>
      <c r="VF5" s="48" t="n"/>
      <c r="VG5" s="48" t="n"/>
      <c r="VH5" s="48" t="n"/>
      <c r="VI5" s="48" t="inlineStr">
        <is>
          <t>Sangat jarang (&gt;1 bulan sekali)</t>
        </is>
      </c>
      <c r="VJ5" s="48" t="inlineStr">
        <is>
          <t>Sangat jarang (&gt;1 bulan sekali)</t>
        </is>
      </c>
      <c r="VK5" s="48" t="inlineStr">
        <is>
          <t>Sangat sering (&gt;1 kali sehari)</t>
        </is>
      </c>
      <c r="VL5" s="48" t="n"/>
      <c r="VM5" s="48" t="n"/>
      <c r="VN5" s="48" t="n"/>
      <c r="VO5" s="48" t="n"/>
      <c r="VP5" s="48" t="n"/>
      <c r="VQ5" s="48" t="inlineStr">
        <is>
          <t>Jarang (1-3 minggu sekali)</t>
        </is>
      </c>
      <c r="VR5" s="48" t="inlineStr">
        <is>
          <t>Jarang (1-3 minggu sekali)</t>
        </is>
      </c>
      <c r="VS5" s="48" t="inlineStr">
        <is>
          <t>2-Disimpan basah (slurry) 3-Disimpan terbuka (dry lot) 5-Untuk disebar di tanah (dan dibajak) 6-Digester biogas</t>
        </is>
      </c>
      <c r="VT5" s="8" t="n">
        <v>0</v>
      </c>
      <c r="VU5" s="8" t="n">
        <v>0</v>
      </c>
      <c r="VV5" s="8" t="n">
        <v>0</v>
      </c>
      <c r="VW5" s="8" t="n">
        <v>0</v>
      </c>
      <c r="VX5" s="8" t="n">
        <v>0</v>
      </c>
      <c r="VY5" s="8" t="n">
        <v>1</v>
      </c>
      <c r="VZ5" s="8" t="n">
        <v>1</v>
      </c>
      <c r="WA5" s="8" t="n">
        <v>0</v>
      </c>
      <c r="WB5" s="8" t="n">
        <v>1</v>
      </c>
      <c r="WC5" s="8" t="n">
        <v>1</v>
      </c>
      <c r="WD5" s="8" t="n">
        <v>0</v>
      </c>
      <c r="WE5" s="8" t="n">
        <v>0</v>
      </c>
      <c r="WF5" s="48" t="n"/>
      <c r="WG5" s="48" t="n"/>
      <c r="WH5" s="48" t="n"/>
      <c r="WI5" s="48" t="n"/>
      <c r="WJ5" s="48" t="n"/>
      <c r="WK5" s="48" t="n"/>
      <c r="WL5" s="48" t="n"/>
      <c r="WM5" s="48" t="n"/>
      <c r="WN5" s="48" t="n"/>
      <c r="WO5" s="48" t="n"/>
      <c r="WP5" s="48" t="n"/>
      <c r="WQ5" s="48" t="n"/>
      <c r="WR5" s="48" t="n"/>
      <c r="WS5" s="48" t="n"/>
      <c r="WT5" s="48" t="n"/>
      <c r="WU5" s="48" t="n"/>
      <c r="WV5" s="48" t="n"/>
      <c r="WW5" s="48" t="n"/>
      <c r="WX5" s="48" t="n"/>
      <c r="WY5" s="48" t="n"/>
      <c r="WZ5" s="48" t="n"/>
      <c r="XA5" s="48" t="n"/>
      <c r="XB5" s="48" t="n"/>
      <c r="XC5" s="48" t="n"/>
      <c r="XD5" s="48" t="n"/>
      <c r="XE5" s="48" t="n"/>
      <c r="XF5" s="48" t="n"/>
      <c r="XG5" s="48" t="n"/>
      <c r="XH5" s="48" t="n"/>
      <c r="XI5" s="48" t="n"/>
      <c r="XJ5" s="48" t="n"/>
      <c r="XK5" s="48" t="n"/>
      <c r="XL5" s="48" t="n"/>
      <c r="XM5" s="48" t="n"/>
      <c r="XN5" s="48" t="n"/>
      <c r="XO5" s="48" t="n"/>
      <c r="XP5" s="48" t="n"/>
      <c r="XQ5" s="48" t="n"/>
      <c r="XR5" s="48" t="n"/>
      <c r="XS5" s="48" t="n"/>
      <c r="XT5" s="48" t="n"/>
      <c r="XU5" s="48" t="n"/>
      <c r="XV5" s="48" t="n"/>
      <c r="XW5" s="48" t="n"/>
      <c r="XX5" s="48" t="n"/>
      <c r="XY5" s="48" t="n"/>
      <c r="XZ5" s="48" t="n"/>
      <c r="YA5" s="48" t="n"/>
      <c r="YB5" s="48" t="n"/>
      <c r="YC5" s="48" t="n"/>
      <c r="YD5" s="48" t="n"/>
      <c r="YE5" s="48" t="n"/>
      <c r="YF5" s="48" t="n"/>
      <c r="YG5" s="48" t="n"/>
      <c r="YH5" s="48" t="n"/>
      <c r="YI5" s="48" t="n"/>
      <c r="YJ5" s="48" t="n"/>
      <c r="YK5" s="48" t="n"/>
      <c r="YL5" s="48" t="n"/>
      <c r="YM5" s="48" t="n"/>
      <c r="YN5" s="48" t="inlineStr">
        <is>
          <t>3-Disimpan terbuka (dry lot)</t>
        </is>
      </c>
      <c r="YO5" s="8" t="n">
        <v>0</v>
      </c>
      <c r="YP5" s="8" t="n">
        <v>0</v>
      </c>
      <c r="YQ5" s="8" t="n">
        <v>0</v>
      </c>
      <c r="YR5" s="8" t="n">
        <v>0</v>
      </c>
      <c r="YS5" s="8" t="n">
        <v>0</v>
      </c>
      <c r="YT5" s="8" t="n">
        <v>0</v>
      </c>
      <c r="YU5" s="8" t="n">
        <v>1</v>
      </c>
      <c r="YV5" s="8" t="n">
        <v>0</v>
      </c>
      <c r="YW5" s="8" t="n">
        <v>0</v>
      </c>
      <c r="YX5" s="8" t="n">
        <v>0</v>
      </c>
      <c r="YY5" s="8" t="n">
        <v>0</v>
      </c>
      <c r="YZ5" s="8" t="n">
        <v>0</v>
      </c>
      <c r="ZA5" s="48" t="inlineStr">
        <is>
          <t>3-Disimpan terbuka (dry lot)</t>
        </is>
      </c>
      <c r="ZB5" s="8" t="n">
        <v>0</v>
      </c>
      <c r="ZC5" s="8" t="n">
        <v>0</v>
      </c>
      <c r="ZD5" s="8" t="n">
        <v>0</v>
      </c>
      <c r="ZE5" s="8" t="n">
        <v>0</v>
      </c>
      <c r="ZF5" s="8" t="n">
        <v>0</v>
      </c>
      <c r="ZG5" s="8" t="n">
        <v>0</v>
      </c>
      <c r="ZH5" s="8" t="n">
        <v>1</v>
      </c>
      <c r="ZI5" s="8" t="n">
        <v>0</v>
      </c>
      <c r="ZJ5" s="8" t="n">
        <v>0</v>
      </c>
      <c r="ZK5" s="8" t="n">
        <v>0</v>
      </c>
      <c r="ZL5" s="8" t="n">
        <v>0</v>
      </c>
      <c r="ZM5" s="8" t="n">
        <v>0</v>
      </c>
      <c r="ZN5" s="8" t="n">
        <v>100</v>
      </c>
      <c r="ZO5" s="48" t="n"/>
      <c r="ZP5" s="48" t="n"/>
      <c r="ZQ5" s="48" t="n"/>
      <c r="ZR5" s="48" t="n"/>
      <c r="ZS5" s="48" t="n"/>
      <c r="ZT5" s="48" t="n"/>
      <c r="ZU5" s="48" t="n"/>
      <c r="ZV5" s="8" t="n">
        <v>1</v>
      </c>
      <c r="ZW5" s="48" t="n"/>
      <c r="ZX5" s="48" t="n"/>
      <c r="ZY5" s="48" t="n"/>
      <c r="ZZ5" s="48" t="n"/>
      <c r="AAA5" s="48" t="n"/>
      <c r="AAB5" s="8" t="n">
        <v>2</v>
      </c>
      <c r="AAC5" s="8" t="n">
        <v>2</v>
      </c>
      <c r="AAD5" s="48" t="inlineStr">
        <is>
          <t>Pakan segar (misal: rumput)</t>
        </is>
      </c>
      <c r="AAE5" s="48" t="n"/>
      <c r="AAF5" s="48" t="n"/>
      <c r="AAG5" s="48" t="n"/>
      <c r="AAH5" s="48" t="n"/>
      <c r="AAI5" s="48" t="n"/>
      <c r="AAJ5" s="48" t="inlineStr">
        <is>
          <t>Pakan kering (misal: konsentrat, silase, pelet)</t>
        </is>
      </c>
      <c r="AAK5" s="48" t="inlineStr">
        <is>
          <t>Pakan kering (misal: konsentrat, silase, pelet)</t>
        </is>
      </c>
      <c r="AAL5" s="48" t="inlineStr">
        <is>
          <t>Ya</t>
        </is>
      </c>
      <c r="AAM5" s="48" t="inlineStr">
        <is>
          <t>Cair</t>
        </is>
      </c>
      <c r="AAN5" s="8" t="n">
        <v>0</v>
      </c>
      <c r="AAO5" s="8" t="n">
        <v>1</v>
      </c>
      <c r="AAP5" s="8" t="n">
        <v>5</v>
      </c>
      <c r="AAQ5" s="48" t="n"/>
      <c r="AAR5" s="48" t="inlineStr">
        <is>
          <t>Tidak</t>
        </is>
      </c>
      <c r="AAS5" s="48" t="inlineStr">
        <is>
          <t>Mengetahui</t>
        </is>
      </c>
      <c r="AAT5" s="48" t="inlineStr">
        <is>
          <t>Digunakan untuk pupuk di lahan pertanian sendiri Digunakan untuk kegiatan peternakan sendiri Diberikan gratis ke orang lain</t>
        </is>
      </c>
      <c r="AAU5" s="8" t="n">
        <v>1</v>
      </c>
      <c r="AAV5" s="8" t="n">
        <v>1</v>
      </c>
      <c r="AAW5" s="8" t="n">
        <v>0</v>
      </c>
      <c r="AAX5" s="8" t="n">
        <v>0</v>
      </c>
      <c r="AAY5" s="8" t="n">
        <v>1</v>
      </c>
      <c r="AAZ5" s="8" t="n">
        <v>0</v>
      </c>
      <c r="ABA5" s="8" t="n">
        <v>0</v>
      </c>
      <c r="ABB5" s="48" t="inlineStr">
        <is>
          <t>Pupuk cair untuk tanaman</t>
        </is>
      </c>
      <c r="ABC5" s="8" t="n">
        <v>1</v>
      </c>
      <c r="ABD5" s="8" t="n">
        <v>0</v>
      </c>
      <c r="ABE5" s="8" t="n">
        <v>0</v>
      </c>
      <c r="ABF5" s="8" t="n">
        <v>0</v>
      </c>
      <c r="ABG5" s="8" t="n">
        <v>0</v>
      </c>
      <c r="ABH5" s="48" t="n"/>
      <c r="ABI5" s="48" t="inlineStr">
        <is>
          <t>Pupuk kolam ikan</t>
        </is>
      </c>
      <c r="ABJ5" s="8" t="n">
        <v>0</v>
      </c>
      <c r="ABK5" s="8" t="n">
        <v>0</v>
      </c>
      <c r="ABL5" s="8" t="n">
        <v>0</v>
      </c>
      <c r="ABM5" s="8" t="n">
        <v>1</v>
      </c>
      <c r="ABN5" s="8" t="n">
        <v>0</v>
      </c>
      <c r="ABO5" s="48" t="n"/>
      <c r="ABP5" s="48" t="n"/>
      <c r="ABQ5" s="48" t="inlineStr">
        <is>
          <t>Padi</t>
        </is>
      </c>
      <c r="ABR5" s="48" t="inlineStr">
        <is>
          <t>Sangat sering (setiap hari)</t>
        </is>
      </c>
      <c r="ABS5" s="8" t="n">
        <v>12000</v>
      </c>
      <c r="ABT5" s="48" t="n"/>
      <c r="ABU5" s="8" t="n">
        <v>5</v>
      </c>
      <c r="ABV5" s="8" t="n">
        <v>0</v>
      </c>
      <c r="ABW5" s="48" t="inlineStr">
        <is>
          <t>Urea</t>
        </is>
      </c>
      <c r="ABX5" s="48" t="n"/>
      <c r="ABY5" s="8" t="n">
        <v>150</v>
      </c>
      <c r="ABZ5" s="8" t="n">
        <v>2600</v>
      </c>
      <c r="ACA5" s="8" t="n">
        <v>100</v>
      </c>
      <c r="ACB5" s="8" t="n">
        <v>1800</v>
      </c>
      <c r="ACC5" s="8" t="n">
        <v>4000</v>
      </c>
      <c r="ACD5" s="8" t="n">
        <v>4000</v>
      </c>
      <c r="ACE5" s="48" t="inlineStr">
        <is>
          <t>Tidak</t>
        </is>
      </c>
      <c r="ACF5" s="48" t="inlineStr">
        <is>
          <t>Cukup meningkat</t>
        </is>
      </c>
      <c r="ACG5" s="48" t="inlineStr">
        <is>
          <t>Cukup meningkat</t>
        </is>
      </c>
      <c r="ACH5" s="48" t="inlineStr">
        <is>
          <t>Cukup meningkat</t>
        </is>
      </c>
      <c r="ACI5" s="48" t="inlineStr">
        <is>
          <t>Cukup meningkat</t>
        </is>
      </c>
      <c r="ACJ5" s="48" t="inlineStr">
        <is>
          <t>Cukup meningkat</t>
        </is>
      </c>
      <c r="ACK5" s="48" t="inlineStr">
        <is>
          <t>Lainnya</t>
        </is>
      </c>
      <c r="ACL5" s="8" t="n">
        <v>0</v>
      </c>
      <c r="ACM5" s="8" t="n">
        <v>0</v>
      </c>
      <c r="ACN5" s="8" t="n">
        <v>0</v>
      </c>
      <c r="ACO5" s="8" t="n">
        <v>0</v>
      </c>
      <c r="ACP5" s="8" t="n">
        <v>0</v>
      </c>
      <c r="ACQ5" s="8" t="n">
        <v>0</v>
      </c>
      <c r="ACR5" s="8" t="n">
        <v>1</v>
      </c>
      <c r="ACS5" s="48" t="inlineStr">
        <is>
          <t>Diberikan gratis ke tetangga</t>
        </is>
      </c>
      <c r="ACT5" s="48" t="inlineStr">
        <is>
          <t>Penggunaan sampah organik lainnya</t>
        </is>
      </c>
      <c r="ACU5" s="48" t="inlineStr">
        <is>
          <t>Tidak ada manfaat sama sekali</t>
        </is>
      </c>
      <c r="ACV5" s="48" t="inlineStr">
        <is>
          <t>Sama saja</t>
        </is>
      </c>
      <c r="ACW5" s="48" t="inlineStr">
        <is>
          <t>Tidak dapat menghemat uang dan/atau menambah pendapatan</t>
        </is>
      </c>
      <c r="ACX5" s="48" t="inlineStr">
        <is>
          <t>Netral/tidak tahu</t>
        </is>
      </c>
      <c r="ACY5" s="48" t="inlineStr">
        <is>
          <t>Anggota keluarga - Laki-laki dewasa Anggota keluarga - Perempuan dewasa</t>
        </is>
      </c>
      <c r="ACZ5" s="8" t="n">
        <v>1</v>
      </c>
      <c r="ADA5" s="8" t="n">
        <v>1</v>
      </c>
      <c r="ADB5" s="8" t="n">
        <v>0</v>
      </c>
      <c r="ADC5" s="8" t="n">
        <v>0</v>
      </c>
      <c r="ADD5" s="48" t="inlineStr">
        <is>
          <t>Puas</t>
        </is>
      </c>
      <c r="ADE5" s="48" t="inlineStr">
        <is>
          <t>Cukup puas</t>
        </is>
      </c>
      <c r="ADF5" s="48" t="inlineStr">
        <is>
          <t>Cukup puas</t>
        </is>
      </c>
      <c r="ADG5" s="48" t="inlineStr">
        <is>
          <t>Puas</t>
        </is>
      </c>
      <c r="ADH5" s="48" t="inlineStr">
        <is>
          <t>Tidak</t>
        </is>
      </c>
      <c r="ADI5" s="48" t="n"/>
      <c r="ADJ5" s="48" t="inlineStr">
        <is>
          <t>Sangat puas</t>
        </is>
      </c>
      <c r="ADK5" s="48" t="n"/>
      <c r="ADL5" s="48" t="n"/>
      <c r="ADM5" s="48" t="n"/>
      <c r="ADN5" s="48" t="n"/>
      <c r="ADO5" s="48" t="n"/>
      <c r="ADP5" s="48" t="n"/>
      <c r="ADQ5" s="48" t="n"/>
      <c r="ADR5" s="48" t="n"/>
      <c r="ADS5" s="48" t="n"/>
      <c r="ADT5" s="48" t="n"/>
      <c r="ADU5" s="48" t="inlineStr">
        <is>
          <t>Memperbaiki sendiri</t>
        </is>
      </c>
      <c r="ADV5" s="8" t="n">
        <v>0</v>
      </c>
      <c r="ADW5" s="8" t="n">
        <v>0</v>
      </c>
      <c r="ADX5" s="8" t="n">
        <v>0</v>
      </c>
      <c r="ADY5" s="8" t="n">
        <v>0</v>
      </c>
      <c r="ADZ5" s="8" t="n">
        <v>0</v>
      </c>
      <c r="AEA5" s="8" t="n">
        <v>1</v>
      </c>
      <c r="AEB5" s="8" t="n">
        <v>0</v>
      </c>
      <c r="AEC5" s="8" t="n">
        <v>0</v>
      </c>
      <c r="AED5" s="48" t="inlineStr">
        <is>
          <t>Memperbaiki sendiri</t>
        </is>
      </c>
      <c r="AEE5" s="48" t="inlineStr">
        <is>
          <t>Laki-laki dewasa</t>
        </is>
      </c>
      <c r="AEF5" s="48" t="n"/>
      <c r="AEG5" s="48" t="inlineStr">
        <is>
          <t>Menelepon atau WA langsung</t>
        </is>
      </c>
      <c r="AEH5" s="48" t="n"/>
      <c r="AEI5" s="48" t="inlineStr">
        <is>
          <t>Diberikan solusi jika ada kerusakan. Telah menginfokan ke CPO tidak ada komentar tentang kerusakan kompor. Menanyakan ke LDC (salah satu NGO di Pangkep) mengatakan bahwa kompor cukup mahal jika diganti.</t>
        </is>
      </c>
      <c r="AEJ5" s="48" t="inlineStr">
        <is>
          <t>Ya, selalu</t>
        </is>
      </c>
      <c r="AEK5" s="48" t="inlineStr">
        <is>
          <t>Pengurangan pengeluaran rumah tangga (bahan bakar minyak, pupuk, dll.) Pemanfaatan bio-slurry sebagai pupuk</t>
        </is>
      </c>
      <c r="AEL5" s="8" t="n">
        <v>1</v>
      </c>
      <c r="AEM5" s="8" t="n">
        <v>0</v>
      </c>
      <c r="AEN5" s="8" t="n">
        <v>0</v>
      </c>
      <c r="AEO5" s="8" t="n">
        <v>0</v>
      </c>
      <c r="AEP5" s="8" t="n">
        <v>0</v>
      </c>
      <c r="AEQ5" s="8" t="n">
        <v>0</v>
      </c>
      <c r="AER5" s="8" t="n">
        <v>0</v>
      </c>
      <c r="AES5" s="8" t="n">
        <v>1</v>
      </c>
      <c r="AET5" s="8" t="n">
        <v>0</v>
      </c>
      <c r="AEU5" s="8" t="n">
        <v>0</v>
      </c>
      <c r="AEV5" s="8" t="n">
        <v>0</v>
      </c>
      <c r="AEW5" s="8" t="n">
        <v>0</v>
      </c>
      <c r="AEX5" s="48" t="n"/>
      <c r="AEY5" s="48" t="inlineStr">
        <is>
          <t>Didukung oleh pihak lain atau ada subsidi</t>
        </is>
      </c>
      <c r="AEZ5" s="48" t="n"/>
      <c r="AFA5" s="48" t="inlineStr">
        <is>
          <t>Lainnya</t>
        </is>
      </c>
      <c r="AFB5" s="48" t="inlineStr">
        <is>
          <t>Lembaga Demokrasi celebes (LDC)</t>
        </is>
      </c>
      <c r="AFC5" s="48" t="inlineStr">
        <is>
          <t>1000366959-5_16_43.jpg</t>
        </is>
      </c>
      <c r="AFD5" s="16" t="inlineStr">
        <is>
          <t>https://kf.kobotoolbox.org/api/v2/assets/avstPQqLr3Ab3ZdcVTXZ6f/data/666665905/attachments/att9oJgHEoQskbCYGaDSakpp/</t>
        </is>
      </c>
      <c r="AFE5" s="48" t="inlineStr">
        <is>
          <t>1000366954-5_16_58.jpg</t>
        </is>
      </c>
      <c r="AFF5" s="16" t="inlineStr">
        <is>
          <t>https://kf.kobotoolbox.org/api/v2/assets/avstPQqLr3Ab3ZdcVTXZ6f/data/666665905/attachments/attxrBMzeUPvpkKaKmpJpkrz/</t>
        </is>
      </c>
      <c r="AFG5" s="48" t="inlineStr">
        <is>
          <t>Laylah</t>
        </is>
      </c>
      <c r="AFH5" s="48" t="n"/>
      <c r="AFI5" s="27" t="inlineStr">
        <is>
          <t>E28. Musim hujan : 1 ton, musim kemarau: 4-5 ton</t>
        </is>
      </c>
      <c r="AFJ5" s="48" t="n"/>
      <c r="AFK5" s="48" t="n"/>
      <c r="AFL5" s="48" t="n"/>
      <c r="AFM5" s="48" t="n"/>
      <c r="AFN5" s="48" t="n"/>
      <c r="AFO5" s="48" t="n"/>
      <c r="AFP5" s="48" t="n"/>
      <c r="AFQ5" s="48" t="n"/>
      <c r="AFR5" s="48" t="n"/>
      <c r="AFS5" s="48" t="n"/>
      <c r="AFT5" s="48" t="n"/>
      <c r="AFU5" s="48" t="n"/>
      <c r="AFV5" s="48" t="n"/>
      <c r="AFW5" s="48" t="n"/>
      <c r="AFX5" s="48" t="n"/>
      <c r="AFY5" s="48" t="n"/>
      <c r="AFZ5" s="48" t="n"/>
      <c r="AGA5" s="48" t="n"/>
      <c r="AGB5" s="48" t="n"/>
      <c r="AGC5" s="48" t="n"/>
      <c r="AGD5" s="48" t="n"/>
      <c r="AGE5" s="48" t="n"/>
      <c r="AGF5" s="48" t="n"/>
      <c r="AGG5" s="48" t="n"/>
      <c r="AGH5" s="48" t="n"/>
      <c r="AGI5" s="48" t="n"/>
      <c r="AGJ5" s="48" t="n"/>
      <c r="AGK5" s="48" t="n"/>
      <c r="AGL5" s="48" t="n"/>
      <c r="AGM5" s="48" t="n"/>
      <c r="AGN5" s="48" t="n"/>
      <c r="AGO5" s="48" t="n"/>
      <c r="AGP5" s="48" t="n"/>
      <c r="AGQ5" s="48" t="n"/>
      <c r="AGR5" s="48" t="n"/>
      <c r="AGS5" s="48" t="n"/>
      <c r="AGT5" s="48" t="n"/>
      <c r="AGU5" s="48" t="n"/>
      <c r="AGV5" s="48" t="n"/>
      <c r="AGW5" s="48" t="n"/>
      <c r="AGX5" s="48" t="n"/>
      <c r="AGY5" s="48" t="n"/>
      <c r="AGZ5" s="48" t="n"/>
      <c r="AHA5" s="48" t="n"/>
      <c r="AHB5" s="48" t="n"/>
      <c r="AHC5" s="48" t="n"/>
      <c r="AHD5" s="48" t="n"/>
      <c r="AHE5" s="48" t="n"/>
      <c r="AHF5" s="48" t="n"/>
      <c r="AHG5" s="48" t="n"/>
      <c r="AHH5" s="48" t="n"/>
      <c r="AHI5" s="48" t="n"/>
      <c r="AHJ5" s="48" t="n"/>
      <c r="AHK5" s="48" t="n"/>
      <c r="AHL5" s="48" t="n"/>
      <c r="AHM5" s="48" t="n"/>
      <c r="AHN5" s="48" t="n"/>
      <c r="AHO5" s="48" t="n"/>
      <c r="AHP5" s="48" t="n"/>
      <c r="AHQ5" s="48" t="n"/>
      <c r="AHR5" s="48" t="n"/>
      <c r="AHS5" s="48" t="n"/>
      <c r="AHT5" s="48" t="n"/>
      <c r="AHU5" s="48" t="n"/>
      <c r="AHV5" s="48" t="n"/>
      <c r="AHW5" s="48" t="n"/>
      <c r="AHX5" s="48" t="n"/>
      <c r="AHY5" s="48" t="n"/>
      <c r="AHZ5" s="48" t="n"/>
      <c r="AIA5" s="48" t="n"/>
      <c r="AIB5" s="48" t="n"/>
      <c r="AIC5" s="48" t="n"/>
      <c r="AID5" s="48" t="n"/>
      <c r="AIE5" s="48" t="n"/>
      <c r="AIF5" s="48" t="n"/>
      <c r="AIG5" s="48" t="n"/>
      <c r="AIH5" s="48" t="n"/>
      <c r="AII5" s="48" t="n"/>
      <c r="AIJ5" s="48" t="n"/>
      <c r="AIK5" s="48" t="n"/>
      <c r="AIL5" s="48" t="n"/>
      <c r="AIM5" s="48" t="n"/>
      <c r="AIN5" s="48" t="n"/>
      <c r="AIO5" s="48" t="n"/>
      <c r="AIP5" s="48" t="n"/>
      <c r="AIQ5" s="48" t="n"/>
      <c r="AIR5" s="48" t="n"/>
      <c r="AIS5" s="48" t="n"/>
      <c r="AIT5" s="48" t="n"/>
      <c r="AIU5" s="48" t="n"/>
      <c r="AIV5" s="48" t="n"/>
      <c r="AIW5" s="48" t="n"/>
      <c r="AIX5" s="48" t="n"/>
      <c r="AIY5" s="48" t="n"/>
      <c r="AIZ5" s="48" t="n"/>
      <c r="AJA5" s="48" t="n"/>
      <c r="AJB5" s="48" t="n"/>
      <c r="AJC5" s="48" t="n"/>
      <c r="AJD5" s="48" t="n"/>
      <c r="AJE5" s="48" t="n"/>
      <c r="AJF5" s="48" t="n"/>
      <c r="AJG5" s="48" t="n"/>
      <c r="AJH5" s="48" t="n"/>
      <c r="AJI5" s="48" t="n"/>
      <c r="AJJ5" s="48" t="n"/>
      <c r="AJK5" s="48" t="n"/>
      <c r="AJL5" s="48" t="n"/>
      <c r="AJM5" s="48" t="n"/>
      <c r="AJN5" s="48" t="n"/>
      <c r="AJO5" s="48" t="n"/>
      <c r="AJP5" s="48" t="n"/>
      <c r="AJQ5" s="48" t="n"/>
      <c r="AJR5" s="48" t="n"/>
      <c r="AJS5" s="48" t="n"/>
      <c r="AJT5" s="48" t="n"/>
      <c r="AJU5" s="48" t="n"/>
      <c r="AJV5" s="48" t="n"/>
      <c r="AJW5" s="48" t="n"/>
      <c r="AJX5" s="48" t="n"/>
      <c r="AJY5" s="48" t="n"/>
      <c r="AJZ5" s="48" t="n"/>
      <c r="AKA5" s="48" t="n"/>
      <c r="AKB5" s="48" t="n"/>
      <c r="AKC5" s="48" t="n"/>
      <c r="AKD5" s="48" t="n"/>
      <c r="AKE5" s="48" t="n"/>
      <c r="AKF5" s="48" t="n"/>
      <c r="AKG5" s="48" t="n"/>
      <c r="AKH5" s="48" t="n"/>
      <c r="AKI5" s="48" t="n"/>
      <c r="AKJ5" s="48" t="n"/>
      <c r="AKK5" s="48" t="n"/>
      <c r="AKL5" s="48" t="n"/>
      <c r="AKM5" s="48" t="n"/>
      <c r="AKN5" s="48" t="n"/>
      <c r="AKO5" s="48" t="n"/>
      <c r="AKP5" s="48" t="n"/>
      <c r="AKQ5" s="48" t="n"/>
      <c r="AKR5" s="48" t="n"/>
      <c r="AKS5" s="48" t="n"/>
      <c r="AKT5" s="48" t="n"/>
      <c r="AKU5" s="48" t="n"/>
      <c r="AKV5" s="48" t="n"/>
      <c r="AKW5" s="48" t="n"/>
      <c r="AKX5" s="48" t="n"/>
      <c r="AKY5" s="48" t="n"/>
      <c r="AKZ5" s="48" t="n"/>
      <c r="ALA5" s="48" t="n"/>
      <c r="ALB5" s="48" t="n"/>
      <c r="ALC5" s="48" t="n"/>
      <c r="ALD5" s="48" t="n"/>
      <c r="ALE5" s="48" t="n"/>
      <c r="ALF5" s="48" t="n"/>
      <c r="ALG5" s="48" t="n"/>
      <c r="ALH5" s="48" t="n"/>
      <c r="ALI5" s="48" t="n"/>
      <c r="ALJ5" s="48" t="n"/>
      <c r="ALK5" s="48" t="n"/>
      <c r="ALL5" s="48" t="n"/>
      <c r="ALM5" s="48" t="n"/>
      <c r="ALN5" s="48" t="n"/>
      <c r="ALO5" s="48" t="n"/>
      <c r="ALP5" s="48" t="n"/>
      <c r="ALQ5" s="48" t="n"/>
      <c r="ALR5" s="48" t="n"/>
      <c r="ALS5" s="48" t="n"/>
      <c r="ALT5" s="48" t="n"/>
      <c r="ALU5" s="48" t="n"/>
      <c r="ALV5" s="48" t="n"/>
      <c r="ALW5" s="48" t="n"/>
      <c r="ALX5" s="48" t="n"/>
      <c r="ALY5" s="48" t="n"/>
      <c r="ALZ5" s="48" t="n"/>
      <c r="AMA5" s="48" t="n"/>
      <c r="AMB5" s="48" t="n"/>
      <c r="AMC5" s="48" t="n"/>
      <c r="AMD5" s="48" t="n"/>
      <c r="AME5" s="48" t="n"/>
      <c r="AMF5" s="48" t="n"/>
      <c r="AMG5" s="48" t="n"/>
      <c r="AMH5" s="48" t="n"/>
      <c r="AMI5" s="48" t="n"/>
      <c r="AMJ5" s="48" t="n"/>
      <c r="AMK5" s="48" t="n"/>
      <c r="AML5" s="48" t="n"/>
      <c r="AMM5" s="48" t="n"/>
      <c r="AMN5" s="48" t="n"/>
      <c r="AMO5" s="48" t="n"/>
      <c r="AMP5" s="48" t="n"/>
      <c r="AMQ5" s="48" t="n"/>
      <c r="AMR5" s="48" t="n"/>
      <c r="AMS5" s="48" t="n"/>
      <c r="AMT5" s="48" t="n"/>
      <c r="AMU5" s="48" t="n"/>
      <c r="AMV5" s="48" t="n"/>
      <c r="AMW5" s="48" t="n"/>
      <c r="AMX5" s="48" t="n"/>
      <c r="AMY5" s="48" t="n"/>
      <c r="AMZ5" s="48" t="n"/>
      <c r="ANA5" s="48" t="n"/>
      <c r="ANB5" s="48" t="n"/>
      <c r="ANC5" s="48" t="n"/>
      <c r="AND5" s="48" t="n"/>
      <c r="ANE5" s="48" t="n"/>
      <c r="ANF5" s="48" t="n"/>
      <c r="ANG5" s="48" t="n"/>
      <c r="ANH5" s="48" t="n"/>
      <c r="ANI5" s="48" t="n"/>
      <c r="ANJ5" s="48" t="n"/>
      <c r="ANK5" s="48" t="n"/>
      <c r="ANL5" s="48" t="n"/>
      <c r="ANM5" s="48" t="n"/>
      <c r="ANN5" s="48" t="n"/>
      <c r="ANO5" s="48" t="n"/>
      <c r="ANP5" s="48" t="n"/>
      <c r="ANQ5" s="48" t="n"/>
      <c r="ANR5" s="48" t="n"/>
      <c r="ANS5" s="48" t="n"/>
      <c r="ANT5" s="48" t="n"/>
      <c r="ANU5" s="48" t="n"/>
      <c r="ANV5" s="48" t="n"/>
      <c r="ANW5" s="48" t="n"/>
      <c r="ANX5" s="48" t="n"/>
      <c r="ANY5" s="48" t="n"/>
      <c r="ANZ5" s="48" t="n"/>
      <c r="AOA5" s="48" t="n"/>
      <c r="AOB5" s="48" t="n"/>
      <c r="AOC5" s="48" t="n"/>
      <c r="AOD5" s="48" t="n"/>
      <c r="AOE5" s="48" t="n"/>
      <c r="AOF5" s="48" t="n"/>
      <c r="AOG5" s="48" t="n"/>
      <c r="AOH5" s="48" t="n"/>
      <c r="AOI5" s="48" t="n"/>
      <c r="AOJ5" s="48" t="n"/>
      <c r="AOK5" s="48" t="n"/>
      <c r="AOL5" s="48" t="n"/>
      <c r="AOM5" s="48" t="n"/>
      <c r="AON5" s="48" t="n"/>
      <c r="AOO5" s="48" t="n"/>
      <c r="AOP5" s="48" t="n"/>
      <c r="AOQ5" s="48" t="n"/>
      <c r="AOR5" s="48" t="n"/>
      <c r="AOS5" s="48" t="n"/>
      <c r="AOT5" s="48" t="n"/>
      <c r="AOU5" s="48" t="n"/>
      <c r="AOV5" s="48" t="n"/>
      <c r="AOW5" s="48" t="n"/>
      <c r="AOX5" s="48" t="n"/>
      <c r="AOY5" s="48" t="n"/>
      <c r="AOZ5" s="48" t="n"/>
      <c r="APA5" s="48" t="n"/>
      <c r="APB5" s="48" t="n"/>
      <c r="APC5" s="48" t="n"/>
      <c r="APD5" s="48" t="n"/>
      <c r="APE5" s="48" t="n"/>
      <c r="APF5" s="48" t="n"/>
      <c r="APG5" s="48" t="n"/>
      <c r="APH5" s="48" t="n"/>
      <c r="API5" s="48" t="n"/>
      <c r="APJ5" s="48" t="n"/>
      <c r="APK5" s="48" t="n"/>
      <c r="APL5" s="48" t="n"/>
      <c r="APM5" s="48" t="n"/>
      <c r="APN5" s="48" t="n"/>
      <c r="APO5" s="48" t="n"/>
      <c r="APP5" s="48" t="n"/>
      <c r="APQ5" s="48" t="n"/>
      <c r="APR5" s="48" t="n"/>
      <c r="APS5" s="48" t="n"/>
      <c r="APT5" s="48" t="n"/>
      <c r="APU5" s="48" t="n"/>
      <c r="APV5" s="48" t="n"/>
      <c r="APW5" s="48" t="n"/>
      <c r="APX5" s="48" t="n"/>
      <c r="APY5" s="48" t="n"/>
      <c r="APZ5" s="48" t="n"/>
      <c r="AQA5" s="48" t="n"/>
      <c r="AQB5" s="48" t="n"/>
      <c r="AQC5" s="48" t="n"/>
      <c r="AQD5" s="48" t="n"/>
      <c r="AQE5" s="48" t="n"/>
      <c r="AQF5" s="48" t="n"/>
      <c r="AQG5" s="48" t="n"/>
      <c r="AQH5" s="48" t="n"/>
      <c r="AQI5" s="48" t="n"/>
      <c r="AQJ5" s="48" t="n"/>
      <c r="AQK5" s="48" t="n"/>
      <c r="AQL5" s="48" t="n"/>
      <c r="AQM5" s="48" t="n"/>
      <c r="AQN5" s="48" t="n"/>
      <c r="AQO5" s="48" t="n"/>
      <c r="AQP5" s="48" t="n"/>
      <c r="AQQ5" s="48" t="n"/>
      <c r="AQR5" s="48" t="n"/>
      <c r="AQS5" s="48" t="n"/>
      <c r="AQT5" s="48" t="n"/>
      <c r="AQU5" s="48" t="n"/>
      <c r="AQV5" s="48" t="n"/>
      <c r="AQW5" s="48" t="n"/>
      <c r="AQX5" s="48" t="n"/>
      <c r="AQY5" s="48" t="n"/>
      <c r="AQZ5" s="48" t="n"/>
      <c r="ARA5" s="48" t="n"/>
      <c r="ARB5" s="48" t="n"/>
      <c r="ARC5" s="48" t="n"/>
      <c r="ARD5" s="48" t="n"/>
      <c r="ARE5" s="48" t="n"/>
      <c r="ARF5" s="48" t="n"/>
      <c r="ARG5" s="48" t="n"/>
      <c r="ARH5" s="48" t="n"/>
      <c r="ARI5" s="48" t="n"/>
      <c r="ARJ5" s="48" t="n"/>
      <c r="ARK5" s="48" t="n"/>
      <c r="ARL5" s="48" t="n"/>
      <c r="ARM5" s="48" t="n"/>
      <c r="ARN5" s="48" t="n"/>
      <c r="ARO5" s="48" t="n"/>
      <c r="ARP5" s="48" t="n"/>
      <c r="ARQ5" s="48" t="n"/>
      <c r="ARR5" s="48" t="n"/>
      <c r="ARS5" s="48" t="n"/>
      <c r="ART5" s="48" t="n"/>
      <c r="ARU5" s="48" t="n"/>
      <c r="ARV5" s="48" t="n"/>
      <c r="ARW5" s="48" t="n"/>
      <c r="ARX5" s="48" t="n"/>
      <c r="ARY5" s="48" t="n"/>
      <c r="ARZ5" s="48" t="n"/>
      <c r="ASA5" s="48" t="n"/>
      <c r="ASB5" s="48" t="n"/>
      <c r="ASC5" s="48" t="n"/>
      <c r="ASD5" s="48" t="n"/>
      <c r="ASE5" s="48" t="n"/>
      <c r="ASF5" s="48" t="n"/>
      <c r="ASG5" s="48" t="n"/>
      <c r="ASH5" s="48" t="n"/>
      <c r="ASI5" s="48" t="n"/>
      <c r="ASJ5" s="48" t="n"/>
      <c r="ASK5" s="48" t="n"/>
      <c r="ASL5" s="48" t="n"/>
      <c r="ASM5" s="48" t="n"/>
      <c r="ASN5" s="48" t="n"/>
      <c r="ASO5" s="48" t="n"/>
      <c r="ASP5" s="48" t="n"/>
      <c r="ASQ5" s="48" t="n"/>
      <c r="ASR5" s="48" t="n"/>
      <c r="ASS5" s="48" t="n"/>
      <c r="AST5" s="48" t="n"/>
      <c r="ASU5" s="48" t="n"/>
      <c r="ASV5" s="48" t="n"/>
      <c r="ASW5" s="48" t="n"/>
      <c r="ASX5" s="48" t="n"/>
      <c r="ASY5" s="48" t="n"/>
      <c r="ASZ5" s="48" t="n"/>
      <c r="ATA5" s="48" t="n"/>
      <c r="ATB5" s="48" t="n"/>
      <c r="ATC5" s="48" t="n"/>
      <c r="ATD5" s="48" t="n"/>
      <c r="ATE5" s="48" t="n"/>
      <c r="ATF5" s="48" t="n"/>
      <c r="ATG5" s="48" t="n"/>
      <c r="ATH5" s="48" t="n"/>
      <c r="ATI5" s="48" t="n"/>
      <c r="ATJ5" s="48" t="n"/>
      <c r="ATK5" s="48" t="n"/>
      <c r="ATL5" s="48" t="n"/>
      <c r="ATM5" s="48" t="n"/>
      <c r="ATN5" s="48" t="n"/>
      <c r="ATO5" s="48" t="n"/>
      <c r="ATP5" s="48" t="n"/>
      <c r="ATQ5" s="48" t="n"/>
      <c r="ATR5" s="48" t="n"/>
      <c r="ATS5" s="48" t="n"/>
      <c r="ATT5" s="48" t="n"/>
      <c r="ATU5" s="48" t="n"/>
      <c r="ATV5" s="48" t="n"/>
      <c r="ATW5" s="48" t="n"/>
      <c r="ATX5" s="48" t="n"/>
      <c r="ATY5" s="48" t="n"/>
      <c r="ATZ5" s="48" t="n"/>
      <c r="AUA5" s="48" t="n"/>
      <c r="AUB5" s="48" t="n"/>
      <c r="AUC5" s="48" t="n"/>
      <c r="AUD5" s="48" t="n"/>
      <c r="AUE5" s="48" t="n"/>
      <c r="AUF5" s="48" t="n"/>
      <c r="AUG5" s="48" t="n"/>
      <c r="AUH5" s="48" t="n"/>
      <c r="AUI5" s="48" t="n"/>
      <c r="AUJ5" s="48" t="n"/>
      <c r="AUK5" s="48" t="n"/>
      <c r="AUL5" s="48" t="n"/>
      <c r="AUM5" s="48" t="n"/>
      <c r="AUN5" s="48" t="n"/>
      <c r="AUO5" s="48" t="n"/>
      <c r="AUP5" s="48" t="n"/>
      <c r="AUQ5" s="48" t="n"/>
      <c r="AUR5" s="48" t="n"/>
      <c r="AUS5" s="48" t="n"/>
      <c r="AUT5" s="48" t="n"/>
      <c r="AUU5" s="48" t="n"/>
      <c r="AUV5" s="48" t="n"/>
      <c r="AUW5" s="48" t="n"/>
      <c r="AUX5" s="48" t="n"/>
      <c r="AUY5" s="48" t="n"/>
      <c r="AUZ5" s="48" t="n"/>
      <c r="AVA5" s="48" t="n"/>
      <c r="AVB5" s="48" t="n"/>
      <c r="AVC5" s="48" t="n"/>
      <c r="AVD5" s="48" t="n"/>
      <c r="AVE5" s="48" t="n"/>
      <c r="AVF5" s="48" t="n"/>
      <c r="AVG5" s="48" t="n"/>
      <c r="AVH5" s="48" t="n"/>
      <c r="AVI5" s="48" t="n"/>
      <c r="AVJ5" s="48" t="n"/>
      <c r="AVK5" s="48" t="n"/>
      <c r="AVL5" s="48" t="n"/>
      <c r="AVM5" s="48" t="n"/>
      <c r="AVN5" s="48" t="n"/>
      <c r="AVO5" s="48" t="n"/>
      <c r="AVP5" s="48" t="n"/>
      <c r="AVQ5" s="48" t="n"/>
      <c r="AVR5" s="48" t="n"/>
      <c r="AVS5" s="48" t="n"/>
      <c r="AVT5" s="48" t="n"/>
      <c r="AVU5" s="48" t="n"/>
      <c r="AVV5" s="48" t="n"/>
      <c r="AVW5" s="48" t="n"/>
      <c r="AVX5" s="48" t="n"/>
      <c r="AVY5" s="48" t="n"/>
      <c r="AVZ5" s="48" t="n"/>
      <c r="AWA5" s="8" t="n">
        <v>666665905</v>
      </c>
      <c r="AWB5" s="48" t="inlineStr">
        <is>
          <t>5c31099e-0a2e-49cc-848b-f02a179137e5</t>
        </is>
      </c>
      <c r="AWC5" s="6" t="n">
        <v>46061</v>
      </c>
      <c r="AWD5" s="48" t="n"/>
      <c r="AWE5" s="48" t="n"/>
      <c r="AWF5" s="48" t="inlineStr">
        <is>
          <t>submitted_via_web</t>
        </is>
      </c>
      <c r="AWG5" s="48" t="n"/>
      <c r="AWH5" s="48" t="inlineStr">
        <is>
          <t>vyNMZfRj9dojjrwxZxh2FZ</t>
        </is>
      </c>
      <c r="AWI5" s="48" t="n"/>
      <c r="AWJ5" s="48" t="inlineStr">
        <is>
          <t>uuid:c1e2f0b8-a550-4f34-a359-100ccbdb5829</t>
        </is>
      </c>
      <c r="AWK5" s="8" t="n">
        <v>104</v>
      </c>
      <c r="AWL5" s="48" t="inlineStr">
        <is>
          <t>RAP0085</t>
        </is>
      </c>
      <c r="AWM5" s="8" t="n">
        <v>0</v>
      </c>
      <c r="AWN5" s="48" t="inlineStr">
        <is>
          <t>Year of Use valid, no validation needed</t>
        </is>
      </c>
      <c r="AWO5" s="37" t="b">
        <v>1</v>
      </c>
      <c r="AWP5" s="37" t="b">
        <v>1</v>
      </c>
      <c r="AWQ5" s="37" t="b">
        <v>1</v>
      </c>
      <c r="AWR5" s="37" t="b">
        <v>1</v>
      </c>
      <c r="AWS5" s="37" t="b">
        <v>1</v>
      </c>
      <c r="AWT5" s="37" t="b">
        <v>1</v>
      </c>
      <c r="AWU5" s="48" t="n"/>
      <c r="AWV5" s="8" t="n">
        <v>6</v>
      </c>
      <c r="AWW5" s="48" t="n"/>
      <c r="AWX5" s="48" t="n"/>
      <c r="AWY5" s="48" t="n"/>
      <c r="AWZ5" s="48" t="n"/>
    </row>
    <row r="6">
      <c r="A6" s="6" t="n">
        <v>46061</v>
      </c>
      <c r="B6" s="6" t="n">
        <v>46069</v>
      </c>
      <c r="C6" s="34" t="inlineStr">
        <is>
          <t>Febri Hasanah</t>
        </is>
      </c>
      <c r="D6" s="34" t="inlineStr">
        <is>
          <t>Baso Dg Ngemba</t>
        </is>
      </c>
      <c r="E6" s="8">
        <f>+620</f>
        <v/>
      </c>
      <c r="F6" s="48" t="inlineStr">
        <is>
          <t>-5.575261 119.580046 70.19999694824219 21.299999237060547</t>
        </is>
      </c>
      <c r="G6" s="8" t="n">
        <v>-5.575261</v>
      </c>
      <c r="H6" s="8" t="n">
        <v>119.580046</v>
      </c>
      <c r="I6" s="8" t="n">
        <v>70.19999695</v>
      </c>
      <c r="J6" s="8" t="n">
        <v>21.29999924</v>
      </c>
      <c r="K6" s="8" t="n">
        <v>0</v>
      </c>
      <c r="L6" s="48" t="inlineStr">
        <is>
          <t>-5.57515 119.580265 70.19999694824219 6</t>
        </is>
      </c>
      <c r="M6" s="8" t="n">
        <v>-5.57515</v>
      </c>
      <c r="N6" s="8" t="n">
        <v>119.580265</v>
      </c>
      <c r="O6" s="8" t="n">
        <v>70.19999695</v>
      </c>
      <c r="P6" s="8" t="n">
        <v>6</v>
      </c>
      <c r="Q6" s="8" t="n">
        <v>0</v>
      </c>
      <c r="R6" s="48" t="inlineStr">
        <is>
          <t>Sulawesi Selatan</t>
        </is>
      </c>
      <c r="S6" s="8" t="n">
        <v>0</v>
      </c>
      <c r="T6" s="8" t="n">
        <v>0</v>
      </c>
      <c r="U6" s="8" t="n">
        <v>0</v>
      </c>
      <c r="V6" s="8" t="n">
        <v>0</v>
      </c>
      <c r="W6" s="8" t="n">
        <v>0</v>
      </c>
      <c r="X6" s="8" t="n">
        <v>0</v>
      </c>
      <c r="Y6" s="8" t="n">
        <v>0</v>
      </c>
      <c r="Z6" s="8" t="n">
        <v>0</v>
      </c>
      <c r="AA6" s="8" t="n">
        <v>0</v>
      </c>
      <c r="AB6" s="8" t="n">
        <v>1</v>
      </c>
      <c r="AC6" s="48" t="inlineStr">
        <is>
          <t>Jeneponto</t>
        </is>
      </c>
      <c r="AD6" s="48" t="inlineStr">
        <is>
          <t>Bangkala</t>
        </is>
      </c>
      <c r="AE6" s="48" t="inlineStr">
        <is>
          <t>Kalimporo</t>
        </is>
      </c>
      <c r="AF6" s="48" t="inlineStr">
        <is>
          <t>UD. BONTOMARANMU</t>
        </is>
      </c>
      <c r="AG6" s="48" t="inlineStr">
        <is>
          <t>BTP0060</t>
        </is>
      </c>
      <c r="AH6" s="8" t="n">
        <v>12</v>
      </c>
      <c r="AI6" s="48" t="inlineStr">
        <is>
          <t>VPA1</t>
        </is>
      </c>
      <c r="AJ6" s="48" t="inlineStr">
        <is>
          <t>Tidak aktif</t>
        </is>
      </c>
      <c r="AK6" s="8" t="n">
        <v>50</v>
      </c>
      <c r="AL6" s="48" t="inlineStr">
        <is>
          <t>Laki-laki</t>
        </is>
      </c>
      <c r="AM6" s="48" t="inlineStr">
        <is>
          <t>Sudah menikah</t>
        </is>
      </c>
      <c r="AN6" s="48" t="inlineStr">
        <is>
          <t>Tidak sekolah</t>
        </is>
      </c>
      <c r="AO6" s="48" t="inlineStr">
        <is>
          <t>Petani</t>
        </is>
      </c>
      <c r="AP6" s="8" t="n">
        <v>1</v>
      </c>
      <c r="AQ6" s="8" t="n">
        <v>0</v>
      </c>
      <c r="AR6" s="8" t="n">
        <v>0</v>
      </c>
      <c r="AS6" s="8" t="n">
        <v>0</v>
      </c>
      <c r="AT6" s="8" t="n">
        <v>0</v>
      </c>
      <c r="AU6" s="8" t="n">
        <v>0</v>
      </c>
      <c r="AV6" s="8" t="n">
        <v>0</v>
      </c>
      <c r="AW6" s="8" t="n">
        <v>0</v>
      </c>
      <c r="AX6" s="48" t="n"/>
      <c r="AY6" s="48" t="inlineStr">
        <is>
          <t>Peternak</t>
        </is>
      </c>
      <c r="AZ6" s="8" t="n">
        <v>0</v>
      </c>
      <c r="BA6" s="8" t="n">
        <v>1</v>
      </c>
      <c r="BB6" s="8" t="n">
        <v>0</v>
      </c>
      <c r="BC6" s="8" t="n">
        <v>0</v>
      </c>
      <c r="BD6" s="8" t="n">
        <v>0</v>
      </c>
      <c r="BE6" s="8" t="n">
        <v>0</v>
      </c>
      <c r="BF6" s="8" t="n">
        <v>0</v>
      </c>
      <c r="BG6" s="8" t="n">
        <v>0</v>
      </c>
      <c r="BH6" s="11" t="n"/>
      <c r="BI6" s="48" t="inlineStr">
        <is>
          <t>Rp1.500.000 - Rp2.500.000</t>
        </is>
      </c>
      <c r="BJ6" s="8" t="n">
        <v>1</v>
      </c>
      <c r="BK6" s="8" t="n">
        <v>1</v>
      </c>
      <c r="BL6" s="8" t="n">
        <v>0</v>
      </c>
      <c r="BM6" s="8" t="n">
        <v>0</v>
      </c>
      <c r="BN6" s="48" t="inlineStr">
        <is>
          <t>Milik sendiri</t>
        </is>
      </c>
      <c r="BO6" s="48" t="inlineStr">
        <is>
          <t>Sederhana (tripleks, pelepah kayu, anyaman bambu)</t>
        </is>
      </c>
      <c r="BP6" s="8" t="n">
        <v>0</v>
      </c>
      <c r="BQ6" s="8" t="n">
        <v>0</v>
      </c>
      <c r="BR6" s="8" t="n">
        <v>1</v>
      </c>
      <c r="BS6" s="8" t="n">
        <v>0</v>
      </c>
      <c r="BT6" s="8" t="n">
        <v>0</v>
      </c>
      <c r="BU6" s="48" t="n"/>
      <c r="BV6" s="48" t="inlineStr">
        <is>
          <t>Bambu/kayu</t>
        </is>
      </c>
      <c r="BW6" s="8" t="n">
        <v>1</v>
      </c>
      <c r="BX6" s="8" t="n">
        <v>0</v>
      </c>
      <c r="BY6" s="8" t="n">
        <v>0</v>
      </c>
      <c r="BZ6" s="8" t="n">
        <v>0</v>
      </c>
      <c r="CA6" s="8" t="n">
        <v>0</v>
      </c>
      <c r="CB6" s="48" t="n"/>
      <c r="CC6" s="48" t="inlineStr">
        <is>
          <t>Seng</t>
        </is>
      </c>
      <c r="CD6" s="8" t="n">
        <v>0</v>
      </c>
      <c r="CE6" s="8" t="n">
        <v>0</v>
      </c>
      <c r="CF6" s="8" t="n">
        <v>0</v>
      </c>
      <c r="CG6" s="8" t="n">
        <v>0</v>
      </c>
      <c r="CH6" s="8" t="n">
        <v>1</v>
      </c>
      <c r="CI6" s="8" t="n">
        <v>0</v>
      </c>
      <c r="CJ6" s="8" t="n">
        <v>0</v>
      </c>
      <c r="CK6" s="48" t="n"/>
      <c r="CL6" s="48" t="inlineStr">
        <is>
          <t>Ya</t>
        </is>
      </c>
      <c r="CM6" s="8" t="n">
        <v>2013</v>
      </c>
      <c r="CN6" s="48" t="inlineStr">
        <is>
          <t>Fixed-Dome (Kubah Tetap)</t>
        </is>
      </c>
      <c r="CO6" s="48" t="inlineStr">
        <is>
          <t>4 m³ (2-3 ekor sapi, ±3 jam memasak/hari, ±30 kg slurry/hari)</t>
        </is>
      </c>
      <c r="CP6" s="48" t="inlineStr">
        <is>
          <t>Lainnya</t>
        </is>
      </c>
      <c r="CQ6" s="8" t="n">
        <v>0</v>
      </c>
      <c r="CR6" s="8" t="n">
        <v>0</v>
      </c>
      <c r="CS6" s="8" t="n">
        <v>0</v>
      </c>
      <c r="CT6" s="8" t="n">
        <v>0</v>
      </c>
      <c r="CU6" s="8" t="n">
        <v>0</v>
      </c>
      <c r="CV6" s="8" t="n">
        <v>0</v>
      </c>
      <c r="CW6" s="8" t="n">
        <v>0</v>
      </c>
      <c r="CX6" s="8" t="n">
        <v>1</v>
      </c>
      <c r="CY6" s="48" t="inlineStr">
        <is>
          <t>Anggota keluarga - laki-laki</t>
        </is>
      </c>
      <c r="CZ6" s="8" t="n">
        <v>1</v>
      </c>
      <c r="DA6" s="8" t="n">
        <v>0</v>
      </c>
      <c r="DB6" s="8" t="n">
        <v>0</v>
      </c>
      <c r="DC6" s="48" t="n"/>
      <c r="DD6" s="48" t="inlineStr">
        <is>
          <t>Anggota keluarga - laki-laki CPO atau pendamping</t>
        </is>
      </c>
      <c r="DE6" s="8" t="n">
        <v>1</v>
      </c>
      <c r="DF6" s="8" t="n">
        <v>0</v>
      </c>
      <c r="DG6" s="8" t="n">
        <v>1</v>
      </c>
      <c r="DH6" s="8" t="n">
        <v>0</v>
      </c>
      <c r="DI6" s="48" t="n"/>
      <c r="DJ6" s="48" t="inlineStr">
        <is>
          <t>Anggota keluarga - laki-laki CPO atau pendamping</t>
        </is>
      </c>
      <c r="DK6" s="8" t="n">
        <v>1</v>
      </c>
      <c r="DL6" s="8" t="n">
        <v>0</v>
      </c>
      <c r="DM6" s="8" t="n">
        <v>1</v>
      </c>
      <c r="DN6" s="8" t="n">
        <v>0</v>
      </c>
      <c r="DO6" s="48" t="n"/>
      <c r="DP6" s="48" t="inlineStr">
        <is>
          <t>Tidak berfungsi sama sekali</t>
        </is>
      </c>
      <c r="DQ6" s="48" t="inlineStr">
        <is>
          <t>&gt;1 tahun yang lalu</t>
        </is>
      </c>
      <c r="DR6" s="17" t="inlineStr">
        <is>
          <t>Masalah teknis (misalnya kerusakan pada komponen)</t>
        </is>
      </c>
      <c r="DS6" s="48" t="n"/>
      <c r="DT6" s="48" t="inlineStr">
        <is>
          <t>Kompor</t>
        </is>
      </c>
      <c r="DU6" s="8" t="n">
        <v>1</v>
      </c>
      <c r="DV6" s="8" t="n">
        <v>0</v>
      </c>
      <c r="DW6" s="8" t="n">
        <v>0</v>
      </c>
      <c r="DX6" s="8" t="n">
        <v>0</v>
      </c>
      <c r="DY6" s="8" t="n">
        <v>0</v>
      </c>
      <c r="DZ6" s="8" t="n">
        <v>0</v>
      </c>
      <c r="EA6" s="8" t="n">
        <v>0</v>
      </c>
      <c r="EB6" s="8" t="n">
        <v>0</v>
      </c>
      <c r="EC6" s="8" t="n">
        <v>0</v>
      </c>
      <c r="ED6" s="8" t="n">
        <v>0</v>
      </c>
      <c r="EE6" s="8" t="n">
        <v>0</v>
      </c>
      <c r="EF6" s="8" t="n">
        <v>0</v>
      </c>
      <c r="EG6" s="8" t="n">
        <v>0</v>
      </c>
      <c r="EH6" s="8" t="n">
        <v>0</v>
      </c>
      <c r="EI6" s="48" t="inlineStr">
        <is>
          <t>Tidak ada masalah</t>
        </is>
      </c>
      <c r="EJ6" s="8" t="n">
        <v>0</v>
      </c>
      <c r="EK6" s="8" t="n">
        <v>0</v>
      </c>
      <c r="EL6" s="8" t="n">
        <v>0</v>
      </c>
      <c r="EM6" s="8" t="n">
        <v>1</v>
      </c>
      <c r="EN6" s="8" t="n">
        <v>0</v>
      </c>
      <c r="EO6" s="48" t="n"/>
      <c r="EP6" s="48" t="inlineStr">
        <is>
          <t>Ya, cukup jelas dan mudah diikuti</t>
        </is>
      </c>
      <c r="EQ6" s="48" t="inlineStr">
        <is>
          <t>Bukan pelatihan</t>
        </is>
      </c>
      <c r="ER6" s="48" t="inlineStr">
        <is>
          <t>CPO atau pendamping Lainnya</t>
        </is>
      </c>
      <c r="ES6" s="8" t="n">
        <v>1</v>
      </c>
      <c r="ET6" s="8" t="n">
        <v>0</v>
      </c>
      <c r="EU6" s="8" t="n">
        <v>0</v>
      </c>
      <c r="EV6" s="8" t="n">
        <v>1</v>
      </c>
      <c r="EW6" s="48" t="inlineStr">
        <is>
          <t>Karaeng Bambang</t>
        </is>
      </c>
      <c r="EX6" s="48" t="inlineStr">
        <is>
          <t>Anggota keluarga - Laki-laki</t>
        </is>
      </c>
      <c r="EY6" s="8" t="n">
        <v>1</v>
      </c>
      <c r="EZ6" s="8" t="n">
        <v>0</v>
      </c>
      <c r="FA6" s="8" t="n">
        <v>0</v>
      </c>
      <c r="FB6" s="48" t="n"/>
      <c r="FC6" s="48" t="inlineStr">
        <is>
          <t>Setiap hari</t>
        </is>
      </c>
      <c r="FD6" s="48" t="inlineStr">
        <is>
          <t>Rp 0,000</t>
        </is>
      </c>
      <c r="FE6" s="48" t="inlineStr">
        <is>
          <t>Mengetahui</t>
        </is>
      </c>
      <c r="FF6" s="48" t="inlineStr">
        <is>
          <t>Selalu (setiap hari)</t>
        </is>
      </c>
      <c r="FG6" s="48" t="inlineStr">
        <is>
          <t>Mengetahui</t>
        </is>
      </c>
      <c r="FH6" s="48" t="inlineStr">
        <is>
          <t>Selalu (setiap hari)</t>
        </is>
      </c>
      <c r="FI6" s="48" t="inlineStr">
        <is>
          <t>Mengetahui</t>
        </is>
      </c>
      <c r="FJ6" s="48" t="inlineStr">
        <is>
          <t>Selalu (setiap hari)</t>
        </is>
      </c>
      <c r="FK6" s="48" t="inlineStr">
        <is>
          <t>Mengetahui</t>
        </is>
      </c>
      <c r="FL6" s="48" t="inlineStr">
        <is>
          <t>Selalu (setiap hari)</t>
        </is>
      </c>
      <c r="FM6" s="48" t="inlineStr">
        <is>
          <t>Mengetahui</t>
        </is>
      </c>
      <c r="FN6" s="48" t="inlineStr">
        <is>
          <t>Sering (setiap minggu)</t>
        </is>
      </c>
      <c r="FO6" s="48" t="inlineStr">
        <is>
          <t>Mengetahui</t>
        </is>
      </c>
      <c r="FP6" s="48" t="inlineStr">
        <is>
          <t>Selalu (setiap hari)</t>
        </is>
      </c>
      <c r="FQ6" s="48" t="inlineStr">
        <is>
          <t>Mengetahui</t>
        </is>
      </c>
      <c r="FR6" s="48" t="inlineStr">
        <is>
          <t>Ya</t>
        </is>
      </c>
      <c r="FS6" s="48" t="inlineStr">
        <is>
          <t>Mengetahui</t>
        </is>
      </c>
      <c r="FT6" s="48" t="inlineStr">
        <is>
          <t>Ya, selalu</t>
        </is>
      </c>
      <c r="FU6" s="48" t="inlineStr">
        <is>
          <t>Laki-laki dewasa</t>
        </is>
      </c>
      <c r="FV6" s="8" t="n">
        <v>1</v>
      </c>
      <c r="FW6" s="8" t="n">
        <v>0</v>
      </c>
      <c r="FX6" s="8" t="n">
        <v>0</v>
      </c>
      <c r="FY6" s="8" t="n">
        <v>0</v>
      </c>
      <c r="FZ6" s="48" t="inlineStr">
        <is>
          <t>Memahami</t>
        </is>
      </c>
      <c r="GA6" s="48" t="inlineStr">
        <is>
          <t>CPO Lainnya</t>
        </is>
      </c>
      <c r="GB6" s="8" t="n">
        <v>1</v>
      </c>
      <c r="GC6" s="8" t="n">
        <v>0</v>
      </c>
      <c r="GD6" s="8" t="n">
        <v>0</v>
      </c>
      <c r="GE6" s="8" t="n">
        <v>1</v>
      </c>
      <c r="GF6" s="48" t="inlineStr">
        <is>
          <t>Karaeng Bambang</t>
        </is>
      </c>
      <c r="GG6" s="48" t="inlineStr">
        <is>
          <t>Selalu</t>
        </is>
      </c>
      <c r="GH6" s="48" t="inlineStr">
        <is>
          <t>Ya</t>
        </is>
      </c>
      <c r="GI6" s="48" t="inlineStr">
        <is>
          <t>Tetangga</t>
        </is>
      </c>
      <c r="GJ6" s="8" t="n">
        <v>1</v>
      </c>
      <c r="GK6" s="8" t="n">
        <v>0</v>
      </c>
      <c r="GL6" s="8" t="n">
        <v>0</v>
      </c>
      <c r="GM6" s="8" t="n">
        <v>0</v>
      </c>
      <c r="GN6" s="48" t="n"/>
      <c r="GO6" s="8" t="n">
        <v>9</v>
      </c>
      <c r="GP6" s="48" t="inlineStr">
        <is>
          <t>Penuh (100%)</t>
        </is>
      </c>
      <c r="GQ6" s="48" t="inlineStr">
        <is>
          <t>LPG</t>
        </is>
      </c>
      <c r="GR6" s="8" t="n">
        <v>1</v>
      </c>
      <c r="GS6" s="8" t="n">
        <v>0</v>
      </c>
      <c r="GT6" s="8" t="n">
        <v>0</v>
      </c>
      <c r="GU6" s="8" t="n">
        <v>0</v>
      </c>
      <c r="GV6" s="8" t="n">
        <v>0</v>
      </c>
      <c r="GW6" s="8" t="n">
        <v>0</v>
      </c>
      <c r="GX6" s="8" t="n">
        <v>0</v>
      </c>
      <c r="GY6" s="48" t="n"/>
      <c r="GZ6" s="48" t="inlineStr">
        <is>
          <t>Tidak</t>
        </is>
      </c>
      <c r="HA6" s="48" t="n"/>
      <c r="HB6" s="48" t="n"/>
      <c r="HC6" s="48" t="n"/>
      <c r="HD6" s="48" t="n"/>
      <c r="HE6" s="8" t="n">
        <v>12</v>
      </c>
      <c r="HF6" s="8" t="n">
        <v>88000</v>
      </c>
      <c r="HG6" s="8" t="n">
        <v>0</v>
      </c>
      <c r="HH6" s="39" t="n">
        <v>0</v>
      </c>
      <c r="HI6" s="48" t="n"/>
      <c r="HJ6" s="48" t="n"/>
      <c r="HK6" s="48" t="n"/>
      <c r="HL6" s="48" t="n"/>
      <c r="HM6" s="48" t="n"/>
      <c r="HN6" s="48" t="n"/>
      <c r="HO6" s="48" t="n"/>
      <c r="HP6" s="48" t="n"/>
      <c r="HQ6" s="48" t="n"/>
      <c r="HR6" s="48" t="n"/>
      <c r="HS6" s="48" t="n"/>
      <c r="HT6" s="48" t="n"/>
      <c r="HU6" s="48" t="n"/>
      <c r="HV6" s="48" t="n"/>
      <c r="HW6" s="48" t="n"/>
      <c r="HX6" s="48" t="n"/>
      <c r="HY6" s="48" t="n"/>
      <c r="HZ6" s="48" t="n"/>
      <c r="IA6" s="8" t="n">
        <v>12</v>
      </c>
      <c r="IB6" s="48" t="n"/>
      <c r="IC6" s="48" t="n"/>
      <c r="ID6" s="48" t="n"/>
      <c r="IE6" s="48" t="n"/>
      <c r="IF6" s="48" t="n"/>
      <c r="IG6" s="48" t="n"/>
      <c r="IH6" s="48" t="n"/>
      <c r="II6" s="48" t="n"/>
      <c r="IJ6" s="48" t="n"/>
      <c r="IK6" s="48" t="inlineStr">
        <is>
          <t>15-30 kg</t>
        </is>
      </c>
      <c r="IL6" s="48" t="inlineStr">
        <is>
          <t>1-3 jam</t>
        </is>
      </c>
      <c r="IM6" s="48" t="inlineStr">
        <is>
          <t>Ya</t>
        </is>
      </c>
      <c r="IN6" s="48" t="inlineStr">
        <is>
          <t>Tidak</t>
        </is>
      </c>
      <c r="IO6" s="48" t="inlineStr">
        <is>
          <t>Lebih bersih</t>
        </is>
      </c>
      <c r="IP6" s="48" t="n"/>
      <c r="IQ6" s="48" t="inlineStr">
        <is>
          <t>Tidak pernah</t>
        </is>
      </c>
      <c r="IR6" s="48" t="n"/>
      <c r="IS6" s="48" t="n"/>
      <c r="IT6" s="48" t="n"/>
      <c r="IU6" s="48" t="n"/>
      <c r="IV6" s="48" t="n"/>
      <c r="IW6" s="48" t="n"/>
      <c r="IX6" s="48" t="n"/>
      <c r="IY6" s="48" t="n"/>
      <c r="IZ6" s="48" t="inlineStr">
        <is>
          <t>Tidak pernah</t>
        </is>
      </c>
      <c r="JA6" s="48" t="n"/>
      <c r="JB6" s="48" t="n"/>
      <c r="JC6" s="48" t="n"/>
      <c r="JD6" s="48" t="n"/>
      <c r="JE6" s="48" t="n"/>
      <c r="JF6" s="48" t="n"/>
      <c r="JG6" s="48" t="n"/>
      <c r="JH6" s="48" t="n"/>
      <c r="JI6" s="48" t="inlineStr">
        <is>
          <t>Tidak pernah</t>
        </is>
      </c>
      <c r="JJ6" s="48" t="n"/>
      <c r="JK6" s="48" t="n"/>
      <c r="JL6" s="48" t="n"/>
      <c r="JM6" s="48" t="n"/>
      <c r="JN6" s="48" t="n"/>
      <c r="JO6" s="48" t="n"/>
      <c r="JP6" s="48" t="n"/>
      <c r="JQ6" s="48" t="n"/>
      <c r="JR6" s="48" t="inlineStr">
        <is>
          <t>Tidak pernah</t>
        </is>
      </c>
      <c r="JS6" s="48" t="n"/>
      <c r="JT6" s="48" t="n"/>
      <c r="JU6" s="48" t="n"/>
      <c r="JV6" s="48" t="n"/>
      <c r="JW6" s="48" t="n"/>
      <c r="JX6" s="48" t="n"/>
      <c r="JY6" s="48" t="n"/>
      <c r="JZ6" s="48" t="n"/>
      <c r="KA6" s="48" t="inlineStr">
        <is>
          <t>Tidak pernah</t>
        </is>
      </c>
      <c r="KB6" s="48" t="n"/>
      <c r="KC6" s="48" t="n"/>
      <c r="KD6" s="48" t="n"/>
      <c r="KE6" s="48" t="n"/>
      <c r="KF6" s="48" t="n"/>
      <c r="KG6" s="48" t="n"/>
      <c r="KH6" s="48" t="n"/>
      <c r="KI6" s="48" t="n"/>
      <c r="KJ6" s="48" t="inlineStr">
        <is>
          <t>Tidak pernah</t>
        </is>
      </c>
      <c r="KK6" s="48" t="n"/>
      <c r="KL6" s="48" t="n"/>
      <c r="KM6" s="48" t="n"/>
      <c r="KN6" s="48" t="n"/>
      <c r="KO6" s="48" t="n"/>
      <c r="KP6" s="48" t="n"/>
      <c r="KQ6" s="48" t="n"/>
      <c r="KR6" s="48" t="n"/>
      <c r="KS6" s="48" t="inlineStr">
        <is>
          <t>Tidak ada perubahan</t>
        </is>
      </c>
      <c r="KT6" s="48" t="inlineStr">
        <is>
          <t>0-1 kali</t>
        </is>
      </c>
      <c r="KU6" s="48" t="inlineStr">
        <is>
          <t>0-1 kali</t>
        </is>
      </c>
      <c r="KV6" s="48" t="inlineStr">
        <is>
          <t>Tidak ada</t>
        </is>
      </c>
      <c r="KW6" s="8" t="n">
        <v>0</v>
      </c>
      <c r="KX6" s="8" t="n">
        <v>0</v>
      </c>
      <c r="KY6" s="8" t="n">
        <v>0</v>
      </c>
      <c r="KZ6" s="8" t="n">
        <v>1</v>
      </c>
      <c r="LA6" s="48" t="inlineStr">
        <is>
          <t>Tidak ada perubahan</t>
        </is>
      </c>
      <c r="LB6" s="48" t="inlineStr">
        <is>
          <t>Jauh lebih baik</t>
        </is>
      </c>
      <c r="LC6" s="8" t="n">
        <v>9</v>
      </c>
      <c r="LD6" s="8" t="n">
        <v>1</v>
      </c>
      <c r="LE6" s="8" t="n">
        <v>0</v>
      </c>
      <c r="LF6" s="8" t="n">
        <v>0</v>
      </c>
      <c r="LG6" s="48" t="inlineStr">
        <is>
          <t>Tidak</t>
        </is>
      </c>
      <c r="LH6" s="48" t="n"/>
      <c r="LI6" s="8" t="n">
        <v>0</v>
      </c>
      <c r="LJ6" s="48" t="inlineStr">
        <is>
          <t>Kebutuhan rumah tangga</t>
        </is>
      </c>
      <c r="LK6" s="8" t="n">
        <v>0</v>
      </c>
      <c r="LL6" s="8" t="n">
        <v>0</v>
      </c>
      <c r="LM6" s="8" t="n">
        <v>0</v>
      </c>
      <c r="LN6" s="8" t="n">
        <v>0</v>
      </c>
      <c r="LO6" s="8" t="n">
        <v>1</v>
      </c>
      <c r="LP6" s="8" t="n">
        <v>0</v>
      </c>
      <c r="LQ6" s="8" t="n">
        <v>0</v>
      </c>
      <c r="LR6" s="11" t="n"/>
      <c r="LS6" s="8" t="n">
        <v>30</v>
      </c>
      <c r="LT6" s="8" t="n">
        <v>0</v>
      </c>
      <c r="LU6" s="8" t="n">
        <v>0</v>
      </c>
      <c r="LV6" s="8" t="n">
        <v>5</v>
      </c>
      <c r="LW6" s="8" t="n">
        <v>0</v>
      </c>
      <c r="LX6" s="8" t="n">
        <v>0</v>
      </c>
      <c r="LY6" s="8" t="n">
        <v>5</v>
      </c>
      <c r="LZ6" s="8" t="n">
        <v>0</v>
      </c>
      <c r="MA6" s="8" t="n">
        <v>0</v>
      </c>
      <c r="MB6" s="48" t="inlineStr">
        <is>
          <t>Tidak</t>
        </is>
      </c>
      <c r="MC6" s="8" t="n">
        <v>0</v>
      </c>
      <c r="MD6" s="8" t="n">
        <v>0</v>
      </c>
      <c r="ME6" s="8" t="n">
        <v>0</v>
      </c>
      <c r="MF6" s="8" t="n">
        <v>0</v>
      </c>
      <c r="MG6" s="8" t="n">
        <v>0</v>
      </c>
      <c r="MH6" s="8" t="n">
        <v>0</v>
      </c>
      <c r="MI6" s="48" t="n"/>
      <c r="MJ6" s="48" t="n"/>
      <c r="MK6" s="48" t="n"/>
      <c r="ML6" s="48" t="n"/>
      <c r="MM6" s="48" t="n"/>
      <c r="MN6" s="48" t="n"/>
      <c r="MO6" s="48" t="n"/>
      <c r="MP6" s="48" t="n"/>
      <c r="MQ6" s="48" t="n"/>
      <c r="MR6" s="17" t="inlineStr">
        <is>
          <t>Tidak ada waktu yang dihemat</t>
        </is>
      </c>
      <c r="MS6" s="48" t="n"/>
      <c r="MT6" s="48" t="inlineStr">
        <is>
          <t>Tidak ada waktu yang dihemat</t>
        </is>
      </c>
      <c r="MU6" s="48" t="inlineStr">
        <is>
          <t>Tidak</t>
        </is>
      </c>
      <c r="MV6" s="48" t="n"/>
      <c r="MW6" s="48" t="n"/>
      <c r="MX6" s="48" t="n"/>
      <c r="MY6" s="48" t="n"/>
      <c r="MZ6" s="48" t="n"/>
      <c r="NA6" s="48" t="n"/>
      <c r="NB6" s="48" t="n"/>
      <c r="NC6" s="48" t="n"/>
      <c r="ND6" s="48" t="n"/>
      <c r="NE6" s="48" t="n"/>
      <c r="NF6" s="48" t="n"/>
      <c r="NG6" s="48" t="n"/>
      <c r="NH6" s="48" t="n"/>
      <c r="NI6" s="48" t="n"/>
      <c r="NJ6" s="48" t="n"/>
      <c r="NK6" s="48" t="n"/>
      <c r="NL6" s="48" t="inlineStr">
        <is>
          <t>Tidak</t>
        </is>
      </c>
      <c r="NM6" s="48" t="inlineStr">
        <is>
          <t>Kombinasi dana mandiri dan dana hibah</t>
        </is>
      </c>
      <c r="NN6" s="17" t="inlineStr">
        <is>
          <t>1-1.000.000</t>
        </is>
      </c>
      <c r="NO6" s="17" t="inlineStr">
        <is>
          <t>Yayasan Rumah Energi atau BIRU</t>
        </is>
      </c>
      <c r="NP6" s="48" t="n"/>
      <c r="NQ6" s="48" t="n"/>
      <c r="NR6" s="48" t="n"/>
      <c r="NS6" s="48" t="n"/>
      <c r="NT6" s="48" t="n"/>
      <c r="NU6" s="48" t="n"/>
      <c r="NV6" s="17" t="inlineStr">
        <is>
          <t>Anggota keluarga - Laki-laki dewasa</t>
        </is>
      </c>
      <c r="NW6" s="48" t="n"/>
      <c r="NX6" s="48" t="inlineStr">
        <is>
          <t>Sama saja</t>
        </is>
      </c>
      <c r="NY6" s="8" t="n">
        <v>60</v>
      </c>
      <c r="NZ6" s="8" t="n">
        <v>0</v>
      </c>
      <c r="OA6" s="8" t="n">
        <v>0</v>
      </c>
      <c r="OB6" s="8" t="n">
        <v>0</v>
      </c>
      <c r="OC6" s="8" t="n">
        <v>60</v>
      </c>
      <c r="OD6" s="8" t="n">
        <v>0</v>
      </c>
      <c r="OE6" s="48" t="inlineStr">
        <is>
          <t>Tidak ada perubahan</t>
        </is>
      </c>
      <c r="OF6" s="48" t="inlineStr">
        <is>
          <t>Lebih baik (beda waktu memasak 5-30 menit, ATAU tidak lagi ada rasa/bau makanan yang berubah, ATAU alasan lainnya)</t>
        </is>
      </c>
      <c r="OG6" s="48" t="inlineStr">
        <is>
          <t>Ya</t>
        </is>
      </c>
      <c r="OH6" s="8" t="n">
        <v>0</v>
      </c>
      <c r="OI6" s="8" t="n">
        <v>0</v>
      </c>
      <c r="OJ6" s="8" t="n">
        <v>0</v>
      </c>
      <c r="OK6" s="8" t="n">
        <v>0</v>
      </c>
      <c r="OL6" s="8" t="n">
        <v>4</v>
      </c>
      <c r="OM6" s="8" t="n">
        <v>0</v>
      </c>
      <c r="ON6" s="8" t="n">
        <v>0</v>
      </c>
      <c r="OO6" s="8" t="n">
        <v>4</v>
      </c>
      <c r="OP6" s="48">
        <f>VLOOKUP(AG6,'BUS 2'!$G$1:$CU$424,2,0)</f>
        <v/>
      </c>
      <c r="OQ6" s="8">
        <f>VLOOKUP(AG6,'BUS 2'!$G$1:$CU$424,3,0)</f>
        <v/>
      </c>
      <c r="OR6" s="8">
        <f>VLOOKUP(AG6,'BUS 2'!$G$1:$CU$424,4,0)</f>
        <v/>
      </c>
      <c r="OS6" s="8">
        <f>VLOOKUP(AG6,'BUS 2'!$G$1:$CU$424,5,0)</f>
        <v/>
      </c>
      <c r="OT6" s="8">
        <f>VLOOKUP(AG6,'BUS 2'!$G$1:$CU$424,6,0)</f>
        <v/>
      </c>
      <c r="OU6" s="8">
        <f>VLOOKUP(AG6,'BUS 2'!$G$1:$CU$424,7,0)</f>
        <v/>
      </c>
      <c r="OV6" s="8">
        <f>VLOOKUP(AG6,'BUS 2'!$G$1:$CU$424,8,0)</f>
        <v/>
      </c>
      <c r="OW6" s="8">
        <f>VLOOKUP(AG6,'BUS 2'!$G$1:$CU$424,9,0)</f>
        <v/>
      </c>
      <c r="OX6" s="8">
        <f>VLOOKUP(AG6,'BUS 2'!$G$1:$CU$424,10,0)</f>
        <v/>
      </c>
      <c r="OY6" s="8">
        <f>VLOOKUP(AG6,'BUS 2'!$G$1:$CU$424,11,0)</f>
        <v/>
      </c>
      <c r="OZ6" s="8">
        <f>VLOOKUP(AG6,'BUS 2'!$G$1:$CU$424,12,0)</f>
        <v/>
      </c>
      <c r="PA6" s="8">
        <f>VLOOKUP(AG6,'BUS 2'!$G$1:$CU$424,13,0)</f>
        <v/>
      </c>
      <c r="PB6" s="8">
        <f>VLOOKUP(AG6,'BUS 2'!$G$1:$CU$424,14,0)</f>
        <v/>
      </c>
      <c r="PC6" s="8">
        <f>VLOOKUP(AG6,'BUS 2'!$G$1:$CU$424,15,0)</f>
        <v/>
      </c>
      <c r="PD6" s="8">
        <f>VLOOKUP(AG6,'BUS 2'!$G$1:$CU$424,16,0)</f>
        <v/>
      </c>
      <c r="PE6" s="8">
        <f>VLOOKUP(AG6,'BUS 2'!$G$1:$CU$424,17,0)</f>
        <v/>
      </c>
      <c r="PF6" s="8">
        <f>VLOOKUP(AG6,'BUS 2'!$G$1:$CU$424,18,0)</f>
        <v/>
      </c>
      <c r="PG6" s="8">
        <f>VLOOKUP(AG6,'BUS 2'!$G$1:$CU$424,19,0)</f>
        <v/>
      </c>
      <c r="PH6" s="8">
        <f>VLOOKUP(AG6,'BUS 2'!$G$1:$CU$424,20,0)</f>
        <v/>
      </c>
      <c r="PI6" s="8">
        <f>VLOOKUP(AG6,'BUS 2'!$G$1:$CU$424,21,0)</f>
        <v/>
      </c>
      <c r="PJ6" s="8">
        <f>VLOOKUP(AG6,'BUS 2'!$G$1:$CU$424,22,0)</f>
        <v/>
      </c>
      <c r="PK6" s="8">
        <f>VLOOKUP(AG6,'BUS 2'!$G$1:$CU$424,23,0)</f>
        <v/>
      </c>
      <c r="PL6" s="8">
        <f>VLOOKUP(AG6,'BUS 2'!$G$1:$CU$424,24,0)</f>
        <v/>
      </c>
      <c r="PM6" s="8">
        <f>VLOOKUP(AG6,'BUS 2'!$G$1:$CU$424,25,0)</f>
        <v/>
      </c>
      <c r="PN6" s="8">
        <f>VLOOKUP(AG6,'BUS 2'!$G$1:$CU$424,26,0)</f>
        <v/>
      </c>
      <c r="PO6" s="8">
        <f>VLOOKUP(AG6,'BUS 2'!$G$1:$CU$424,27,0)</f>
        <v/>
      </c>
      <c r="PP6" s="8">
        <f>VLOOKUP(AG6,'BUS 2'!$G$1:$CU$424,28,0)</f>
        <v/>
      </c>
      <c r="PQ6" s="8">
        <f>VLOOKUP(AG6,'BUS 2'!$G$1:$CU$424,29,0)</f>
        <v/>
      </c>
      <c r="PR6" s="8">
        <f>VLOOKUP(AG6,'BUS 2'!$G$1:$CU$424,30,0)</f>
        <v/>
      </c>
      <c r="PS6" s="8">
        <f>VLOOKUP(AG6,'BUS 2'!$G$1:$CU$424,31,0)</f>
        <v/>
      </c>
      <c r="PT6" s="48" t="inlineStr">
        <is>
          <t>4-Lainnya</t>
        </is>
      </c>
      <c r="PU6" s="8" t="n">
        <v>0</v>
      </c>
      <c r="PV6" s="8" t="n">
        <v>0</v>
      </c>
      <c r="PW6" s="8" t="n">
        <v>0</v>
      </c>
      <c r="PX6" s="8" t="n">
        <v>0</v>
      </c>
      <c r="PY6" s="8" t="n">
        <v>0</v>
      </c>
      <c r="PZ6" s="8" t="n">
        <v>0</v>
      </c>
      <c r="QA6" s="8" t="n">
        <v>0</v>
      </c>
      <c r="QB6" s="8" t="n">
        <v>0</v>
      </c>
      <c r="QC6" s="8" t="n">
        <v>1</v>
      </c>
      <c r="QD6" s="27" t="inlineStr">
        <is>
          <t>Dibiarkan di kandang</t>
        </is>
      </c>
      <c r="QE6" s="36" t="n"/>
      <c r="QF6" s="35" t="n"/>
      <c r="QG6" s="35" t="n"/>
      <c r="QH6" s="35" t="n"/>
      <c r="QI6" s="35" t="n"/>
      <c r="QJ6" s="35" t="n"/>
      <c r="QK6" s="36" t="n"/>
      <c r="QL6" s="36" t="n"/>
      <c r="QM6" s="36" t="n"/>
      <c r="QN6" s="36" t="n"/>
      <c r="QO6" s="36" t="n"/>
      <c r="QP6" s="36" t="n"/>
      <c r="QQ6" s="36" t="n"/>
      <c r="QR6" s="36" t="n"/>
      <c r="QS6" s="36" t="n"/>
      <c r="QT6" s="36" t="n"/>
      <c r="QU6" s="36" t="n"/>
      <c r="QV6" s="36" t="n"/>
      <c r="QW6" s="35" t="n"/>
      <c r="QX6" s="35" t="n"/>
      <c r="QY6" s="35" t="n"/>
      <c r="QZ6" s="35" t="n"/>
      <c r="RA6" s="35" t="n"/>
      <c r="RB6" s="36" t="n"/>
      <c r="RC6" s="36" t="n"/>
      <c r="RD6" s="36" t="n"/>
      <c r="RE6" s="36" t="n"/>
      <c r="RF6" s="36" t="n"/>
      <c r="RG6" s="48" t="n"/>
      <c r="RH6" s="35" t="n"/>
      <c r="RI6" s="35" t="n"/>
      <c r="RJ6" s="35" t="n"/>
      <c r="RK6" s="35" t="n"/>
      <c r="RL6" s="35" t="n"/>
      <c r="RM6" s="48" t="n"/>
      <c r="RN6" s="48" t="n"/>
      <c r="RO6" s="48" t="n"/>
      <c r="RP6" s="48" t="n"/>
      <c r="RQ6" s="48" t="n"/>
      <c r="RR6" s="48" t="n"/>
      <c r="RS6" s="35" t="n"/>
      <c r="RT6" s="35" t="n"/>
      <c r="RU6" s="35" t="n"/>
      <c r="RV6" s="35" t="n"/>
      <c r="RW6" s="35" t="n"/>
      <c r="RX6" s="48" t="n"/>
      <c r="RY6" s="48" t="n"/>
      <c r="RZ6" s="48" t="n"/>
      <c r="SA6" s="48" t="n"/>
      <c r="SB6" s="48" t="n"/>
      <c r="SC6" s="48" t="inlineStr">
        <is>
          <t>1-Disebarkan ke lahan terbuka</t>
        </is>
      </c>
      <c r="SD6" s="39" t="n">
        <v>0</v>
      </c>
      <c r="SE6" s="39" t="n">
        <v>0</v>
      </c>
      <c r="SF6" s="39" t="n">
        <v>0</v>
      </c>
      <c r="SG6" s="39" t="n">
        <v>0</v>
      </c>
      <c r="SH6" s="39" t="n">
        <v>0</v>
      </c>
      <c r="SI6" s="8" t="n">
        <v>1</v>
      </c>
      <c r="SJ6" s="8" t="n">
        <v>0</v>
      </c>
      <c r="SK6" s="8" t="n">
        <v>0</v>
      </c>
      <c r="SL6" s="8" t="n">
        <v>0</v>
      </c>
      <c r="SM6" s="48" t="n"/>
      <c r="SN6" s="48" t="n"/>
      <c r="SO6" s="35" t="n"/>
      <c r="SP6" s="35" t="n"/>
      <c r="SQ6" s="35" t="n"/>
      <c r="SR6" s="35" t="n"/>
      <c r="SS6" s="35" t="n"/>
      <c r="ST6" s="48" t="n"/>
      <c r="SU6" s="48" t="n"/>
      <c r="SV6" s="48" t="n"/>
      <c r="SW6" s="48" t="n"/>
      <c r="SX6" s="48" t="n"/>
      <c r="SY6" s="8">
        <f>VLOOKUP(AG6,'BUS 2'!$G$1:$CU$424,33,0)</f>
        <v/>
      </c>
      <c r="SZ6" s="48">
        <f>VLOOKUP(AG6,'BUS 2'!$G$1:$CU$424,34,0)</f>
        <v/>
      </c>
      <c r="TA6" s="48">
        <f>VLOOKUP(AG6,'BUS 2'!$G$1:$CU$424,35,0)</f>
        <v/>
      </c>
      <c r="TB6" s="48">
        <f>VLOOKUP(AG6,'BUS 2'!$G$1:$CU$424,36,0)</f>
        <v/>
      </c>
      <c r="TC6" s="48">
        <f>VLOOKUP(AG6,'BUS 2'!$G$1:$CU$424,37,0)</f>
        <v/>
      </c>
      <c r="TD6" s="48">
        <f>VLOOKUP(AG6,'BUS 2'!$G$1:$CU$424,38,0)</f>
        <v/>
      </c>
      <c r="TE6" s="48">
        <f>VLOOKUP(AG6,'BUS 2'!$G$1:$CU$424,39,0)</f>
        <v/>
      </c>
      <c r="TF6" s="48">
        <f>VLOOKUP(AG6,'BUS 2'!$G$1:$CU$424,40,0)</f>
        <v/>
      </c>
      <c r="TG6" s="8">
        <f>VLOOKUP(AG6,'BUS 2'!$G$1:$CU$424,42,0)</f>
        <v/>
      </c>
      <c r="TH6" s="8">
        <f>VLOOKUP(AG6,'BUS 2'!$G$1:$CU$424,43,0)</f>
        <v/>
      </c>
      <c r="TI6" s="8">
        <f>VLOOKUP(AG6,'BUS 2'!$G$1:$CU$424,44,0)</f>
        <v/>
      </c>
      <c r="TJ6" s="8">
        <f>VLOOKUP(AG6,'BUS 2'!$G$1:$CU$424,45,0)</f>
        <v/>
      </c>
      <c r="TK6" s="8">
        <f>VLOOKUP(AG6,'BUS 2'!$G$1:$CU$424,46,0)</f>
        <v/>
      </c>
      <c r="TL6" s="8">
        <f>VLOOKUP(AG6,'BUS 2'!$G$1:$CU$424,47,0)</f>
        <v/>
      </c>
      <c r="TM6" s="8">
        <f>VLOOKUP(AG6,'BUS 2'!$G$1:$CU$424,48,0)</f>
        <v/>
      </c>
      <c r="TN6" s="8">
        <f>VLOOKUP(AG6,'BUS 2'!$G$1:$CU$424,49,0)</f>
        <v/>
      </c>
      <c r="TO6" s="8">
        <f>VLOOKUP(AG6,'BUS 2'!$G$1:$CU$424,50,0)</f>
        <v/>
      </c>
      <c r="TP6" s="8">
        <f>VLOOKUP(AG6,'BUS 2'!$G$1:$CU$424,51,0)</f>
        <v/>
      </c>
      <c r="TQ6" s="8">
        <f>VLOOKUP(AG6,'BUS 2'!$G$1:$CU$424,52,0)</f>
        <v/>
      </c>
      <c r="TR6" s="8">
        <f>VLOOKUP(AG6,'BUS 2'!$G$1:$CU$424,53,0)</f>
        <v/>
      </c>
      <c r="TS6" s="48">
        <f>VLOOKUP(AG6,'BUS 2'!$G$1:$CU$424,54,0)</f>
        <v/>
      </c>
      <c r="TT6" s="48">
        <f>VLOOKUP(AG6,'BUS 2'!$G$1:$CU$424,55,0)</f>
        <v/>
      </c>
      <c r="TU6" s="48">
        <f>VLOOKUP(AG6,'BUS 2'!$G$1:$CU$424,56,0)</f>
        <v/>
      </c>
      <c r="TV6" s="48">
        <f>VLOOKUP(AG6,'BUS 2'!$G$1:$CU$424,57,0)</f>
        <v/>
      </c>
      <c r="TW6" s="48">
        <f>VLOOKUP(AG6,'BUS 2'!$G$1:$CU$424,58,0)</f>
        <v/>
      </c>
      <c r="TX6" s="48">
        <f>VLOOKUP(AG6,'BUS 2'!$G$1:$CU$424,59,0)</f>
        <v/>
      </c>
      <c r="TY6" s="48">
        <f>VLOOKUP(AG6,'BUS 2'!$G$1:$CU$424,60,0)</f>
        <v/>
      </c>
      <c r="TZ6" s="48">
        <f>VLOOKUP(AG6,'BUS 2'!$G$1:$CU$424,61,0)</f>
        <v/>
      </c>
      <c r="UA6" s="48">
        <f>VLOOKUP(AG6,'BUS 2'!$G$1:$CU$424,62,0)</f>
        <v/>
      </c>
      <c r="UB6" s="48">
        <f>VLOOKUP(AG6,'BUS 2'!$G$1:$CU$424,63,0)</f>
        <v/>
      </c>
      <c r="UC6" s="48">
        <f>VLOOKUP(AG6,'BUS 2'!$G$1:$CU$424,64,0)</f>
        <v/>
      </c>
      <c r="UD6" s="48">
        <f>VLOOKUP(AG6,'BUS 2'!$G$1:$CU$424,65,0)</f>
        <v/>
      </c>
      <c r="UE6" s="48">
        <f>VLOOKUP(AG6,'BUS 2'!$G$1:$CU$424,66,0)</f>
        <v/>
      </c>
      <c r="UF6" s="48">
        <f>VLOOKUP(AG6,'BUS 2'!$G$1:$CU$424,67,0)</f>
        <v/>
      </c>
      <c r="UG6" s="48">
        <f>VLOOKUP(AG6,'BUS 2'!$G$1:$CU$424,68,0)</f>
        <v/>
      </c>
      <c r="UH6" s="48">
        <f>VLOOKUP(AG6,'BUS 2'!$G$1:$CU$424,69,0)</f>
        <v/>
      </c>
      <c r="UI6" s="48">
        <f>VLOOKUP(AG6,'BUS 2'!$G$1:$CU$424,70,0)</f>
        <v/>
      </c>
      <c r="UJ6" s="48">
        <f>VLOOKUP(AG6,'BUS 2'!$G$1:$CU$424,71,0)</f>
        <v/>
      </c>
      <c r="UK6" s="48">
        <f>VLOOKUP(AG6,'BUS 2'!$G$1:$CU$424,72,0)</f>
        <v/>
      </c>
      <c r="UL6" s="48">
        <f>VLOOKUP(AG6,'BUS 2'!$G$1:$CU$424,73,0)</f>
        <v/>
      </c>
      <c r="UM6" s="48">
        <f>VLOOKUP(AG6,'BUS 2'!$G$1:$CU$424,74,0)</f>
        <v/>
      </c>
      <c r="UN6" s="48">
        <f>VLOOKUP(AG6,'BUS 2'!$G$1:$CU$424,75,0)</f>
        <v/>
      </c>
      <c r="UO6" s="48">
        <f>VLOOKUP(AG6,'BUS 2'!$G$1:$CU$424,76,0)</f>
        <v/>
      </c>
      <c r="UP6" s="48">
        <f>VLOOKUP(AG6,'BUS 2'!$G$1:$CU$424,77,0)</f>
        <v/>
      </c>
      <c r="UQ6" s="48">
        <f>VLOOKUP(AG6,'BUS 2'!$G$1:$CU$424,78,0)</f>
        <v/>
      </c>
      <c r="UR6" s="48">
        <f>VLOOKUP(AG6,'BUS 2'!$G$1:$CU$424,79,0)</f>
        <v/>
      </c>
      <c r="US6" s="48">
        <f>VLOOKUP(AG6,'BUS 2'!$G$1:$CU$424,80,0)</f>
        <v/>
      </c>
      <c r="UT6" s="48">
        <f>VLOOKUP(AG6,'BUS 2'!$G$1:$CU$424,81,0)</f>
        <v/>
      </c>
      <c r="UU6" s="48" t="n"/>
      <c r="UV6" s="48" t="n"/>
      <c r="UW6" s="48" t="n"/>
      <c r="UX6" s="48" t="n"/>
      <c r="UY6" s="48" t="inlineStr">
        <is>
          <t>Pemberian pakan di kandang</t>
        </is>
      </c>
      <c r="UZ6" s="48" t="n"/>
      <c r="VA6" s="48" t="n"/>
      <c r="VB6" s="48" t="inlineStr">
        <is>
          <t>Pemberian pakan di kandang</t>
        </is>
      </c>
      <c r="VC6" s="48" t="n"/>
      <c r="VD6" s="48" t="n"/>
      <c r="VE6" s="48" t="n"/>
      <c r="VF6" s="48" t="n"/>
      <c r="VG6" s="48" t="inlineStr">
        <is>
          <t>Sangat jarang (&gt;1 bulan sekali)</t>
        </is>
      </c>
      <c r="VH6" s="48" t="n"/>
      <c r="VI6" s="48" t="n"/>
      <c r="VJ6" s="48" t="inlineStr">
        <is>
          <t>Sangat jarang (&gt;1 bulan sekali)</t>
        </is>
      </c>
      <c r="VK6" s="48" t="n"/>
      <c r="VL6" s="48" t="n"/>
      <c r="VM6" s="48" t="n"/>
      <c r="VN6" s="48" t="n"/>
      <c r="VO6" s="48" t="inlineStr">
        <is>
          <t>Sangat jarang (&gt;1 bulan sekali)</t>
        </is>
      </c>
      <c r="VP6" s="48" t="n"/>
      <c r="VQ6" s="48" t="n"/>
      <c r="VR6" s="48" t="inlineStr">
        <is>
          <t>Sangat jarang (&gt;1 bulan sekali)</t>
        </is>
      </c>
      <c r="VS6" s="48" t="n"/>
      <c r="VT6" s="48" t="n"/>
      <c r="VU6" s="48" t="n"/>
      <c r="VV6" s="48" t="n"/>
      <c r="VW6" s="48" t="n"/>
      <c r="VX6" s="48" t="n"/>
      <c r="VY6" s="48" t="n"/>
      <c r="VZ6" s="48" t="n"/>
      <c r="WA6" s="48" t="n"/>
      <c r="WB6" s="48" t="n"/>
      <c r="WC6" s="48" t="n"/>
      <c r="WD6" s="48" t="n"/>
      <c r="WE6" s="48" t="n"/>
      <c r="WF6" s="48" t="n"/>
      <c r="WG6" s="48" t="n"/>
      <c r="WH6" s="48" t="n"/>
      <c r="WI6" s="48" t="n"/>
      <c r="WJ6" s="48" t="n"/>
      <c r="WK6" s="48" t="n"/>
      <c r="WL6" s="48" t="n"/>
      <c r="WM6" s="48" t="n"/>
      <c r="WN6" s="48" t="n"/>
      <c r="WO6" s="48" t="n"/>
      <c r="WP6" s="48" t="n"/>
      <c r="WQ6" s="48" t="n"/>
      <c r="WR6" s="48" t="n"/>
      <c r="WS6" s="48" t="n"/>
      <c r="WT6" s="48" t="n"/>
      <c r="WU6" s="48" t="n"/>
      <c r="WV6" s="48" t="n"/>
      <c r="WW6" s="48" t="n"/>
      <c r="WX6" s="48" t="n"/>
      <c r="WY6" s="48" t="n"/>
      <c r="WZ6" s="48" t="n"/>
      <c r="XA6" s="48" t="n"/>
      <c r="XB6" s="48" t="n"/>
      <c r="XC6" s="48" t="n"/>
      <c r="XD6" s="48" t="n"/>
      <c r="XE6" s="48" t="n"/>
      <c r="XF6" s="48" t="n"/>
      <c r="XG6" s="48" t="n"/>
      <c r="XH6" s="48" t="n"/>
      <c r="XI6" s="48" t="n"/>
      <c r="XJ6" s="48" t="n"/>
      <c r="XK6" s="48" t="n"/>
      <c r="XL6" s="48" t="n"/>
      <c r="XM6" s="48" t="n"/>
      <c r="XN6" s="48" t="inlineStr">
        <is>
          <t>3-Disimpan terbuka (dry lot)</t>
        </is>
      </c>
      <c r="XO6" s="8" t="n">
        <v>0</v>
      </c>
      <c r="XP6" s="8" t="n">
        <v>0</v>
      </c>
      <c r="XQ6" s="8" t="n">
        <v>0</v>
      </c>
      <c r="XR6" s="8" t="n">
        <v>0</v>
      </c>
      <c r="XS6" s="8" t="n">
        <v>0</v>
      </c>
      <c r="XT6" s="8" t="n">
        <v>0</v>
      </c>
      <c r="XU6" s="8" t="n">
        <v>1</v>
      </c>
      <c r="XV6" s="8" t="n">
        <v>0</v>
      </c>
      <c r="XW6" s="8" t="n">
        <v>0</v>
      </c>
      <c r="XX6" s="8" t="n">
        <v>0</v>
      </c>
      <c r="XY6" s="8" t="n">
        <v>0</v>
      </c>
      <c r="XZ6" s="8" t="n">
        <v>0</v>
      </c>
      <c r="YA6" s="48" t="n"/>
      <c r="YB6" s="48" t="n"/>
      <c r="YC6" s="48" t="n"/>
      <c r="YD6" s="48" t="n"/>
      <c r="YE6" s="48" t="n"/>
      <c r="YF6" s="48" t="n"/>
      <c r="YG6" s="48" t="n"/>
      <c r="YH6" s="48" t="n"/>
      <c r="YI6" s="48" t="n"/>
      <c r="YJ6" s="48" t="n"/>
      <c r="YK6" s="48" t="n"/>
      <c r="YL6" s="48" t="n"/>
      <c r="YM6" s="48" t="n"/>
      <c r="YN6" s="48" t="n"/>
      <c r="YO6" s="48" t="n"/>
      <c r="YP6" s="48" t="n"/>
      <c r="YQ6" s="48" t="n"/>
      <c r="YR6" s="48" t="n"/>
      <c r="YS6" s="48" t="n"/>
      <c r="YT6" s="48" t="n"/>
      <c r="YU6" s="48" t="n"/>
      <c r="YV6" s="48" t="n"/>
      <c r="YW6" s="48" t="n"/>
      <c r="YX6" s="48" t="n"/>
      <c r="YY6" s="48" t="n"/>
      <c r="YZ6" s="48" t="n"/>
      <c r="ZA6" s="48" t="inlineStr">
        <is>
          <t>2-Disimpan basah (slurry)</t>
        </is>
      </c>
      <c r="ZB6" s="8" t="n">
        <v>0</v>
      </c>
      <c r="ZC6" s="8" t="n">
        <v>0</v>
      </c>
      <c r="ZD6" s="8" t="n">
        <v>0</v>
      </c>
      <c r="ZE6" s="8" t="n">
        <v>0</v>
      </c>
      <c r="ZF6" s="8" t="n">
        <v>0</v>
      </c>
      <c r="ZG6" s="8" t="n">
        <v>1</v>
      </c>
      <c r="ZH6" s="8" t="n">
        <v>0</v>
      </c>
      <c r="ZI6" s="8" t="n">
        <v>0</v>
      </c>
      <c r="ZJ6" s="8" t="n">
        <v>0</v>
      </c>
      <c r="ZK6" s="8" t="n">
        <v>0</v>
      </c>
      <c r="ZL6" s="8" t="n">
        <v>0</v>
      </c>
      <c r="ZM6" s="8" t="n">
        <v>0</v>
      </c>
      <c r="ZN6" s="48" t="n"/>
      <c r="ZO6" s="48" t="n"/>
      <c r="ZP6" s="48" t="n"/>
      <c r="ZQ6" s="48" t="n"/>
      <c r="ZR6" s="48" t="n"/>
      <c r="ZS6" s="48" t="n"/>
      <c r="ZT6" s="48" t="n"/>
      <c r="ZU6" s="48" t="n"/>
      <c r="ZV6" s="48" t="n"/>
      <c r="ZW6" s="48" t="n"/>
      <c r="ZX6" s="48" t="n"/>
      <c r="ZY6" s="48" t="n"/>
      <c r="ZZ6" s="8" t="n">
        <v>2</v>
      </c>
      <c r="AAA6" s="48" t="n"/>
      <c r="AAB6" s="48" t="n"/>
      <c r="AAC6" s="8" t="n">
        <v>1</v>
      </c>
      <c r="AAD6" s="48" t="n"/>
      <c r="AAE6" s="48" t="n"/>
      <c r="AAF6" s="48" t="n"/>
      <c r="AAG6" s="48" t="n"/>
      <c r="AAH6" s="48" t="inlineStr">
        <is>
          <t>Pakan segar (misal: rumput)</t>
        </is>
      </c>
      <c r="AAI6" s="48" t="n"/>
      <c r="AAJ6" s="48" t="n"/>
      <c r="AAK6" s="48" t="inlineStr">
        <is>
          <t>Pakan kering (misal: konsentrat, silase, pelet)</t>
        </is>
      </c>
      <c r="AAL6" s="48" t="inlineStr">
        <is>
          <t>Ya</t>
        </is>
      </c>
      <c r="AAM6" s="48" t="inlineStr">
        <is>
          <t>Padat Cair</t>
        </is>
      </c>
      <c r="AAN6" s="8" t="n">
        <v>1</v>
      </c>
      <c r="AAO6" s="8" t="n">
        <v>1</v>
      </c>
      <c r="AAP6" s="8" t="n">
        <v>5</v>
      </c>
      <c r="AAQ6" s="8" t="n">
        <v>10</v>
      </c>
      <c r="AAR6" s="48" t="inlineStr">
        <is>
          <t>Ya</t>
        </is>
      </c>
      <c r="AAS6" s="48" t="inlineStr">
        <is>
          <t>Mengetahui</t>
        </is>
      </c>
      <c r="AAT6" s="48" t="inlineStr">
        <is>
          <t>Digunakan untuk pupuk di lahan pertanian sendiri Diberikan gratis ke orang lain</t>
        </is>
      </c>
      <c r="AAU6" s="8" t="n">
        <v>1</v>
      </c>
      <c r="AAV6" s="8" t="n">
        <v>0</v>
      </c>
      <c r="AAW6" s="8" t="n">
        <v>0</v>
      </c>
      <c r="AAX6" s="8" t="n">
        <v>0</v>
      </c>
      <c r="AAY6" s="8" t="n">
        <v>1</v>
      </c>
      <c r="AAZ6" s="8" t="n">
        <v>0</v>
      </c>
      <c r="ABA6" s="8" t="n">
        <v>0</v>
      </c>
      <c r="ABB6" s="48" t="inlineStr">
        <is>
          <t>Pupuk cair untuk tanaman Pembenah tanah (soil conditioner) Pestisida organik Media untuk pembibitan tanaman</t>
        </is>
      </c>
      <c r="ABC6" s="8" t="n">
        <v>1</v>
      </c>
      <c r="ABD6" s="8" t="n">
        <v>1</v>
      </c>
      <c r="ABE6" s="8" t="n">
        <v>1</v>
      </c>
      <c r="ABF6" s="8" t="n">
        <v>1</v>
      </c>
      <c r="ABG6" s="8" t="n">
        <v>0</v>
      </c>
      <c r="ABH6" s="48" t="n"/>
      <c r="ABI6" s="48" t="n"/>
      <c r="ABJ6" s="48" t="n"/>
      <c r="ABK6" s="48" t="n"/>
      <c r="ABL6" s="48" t="n"/>
      <c r="ABM6" s="48" t="n"/>
      <c r="ABN6" s="48" t="n"/>
      <c r="ABO6" s="48" t="n"/>
      <c r="ABP6" s="48" t="n"/>
      <c r="ABQ6" s="48" t="inlineStr">
        <is>
          <t>Padi dan jagung</t>
        </is>
      </c>
      <c r="ABR6" s="48" t="inlineStr">
        <is>
          <t>Sering ( 1 minggu 2 kali)</t>
        </is>
      </c>
      <c r="ABS6" s="8" t="n">
        <v>2000</v>
      </c>
      <c r="ABT6" s="48" t="n"/>
      <c r="ABU6" s="8" t="n">
        <v>10</v>
      </c>
      <c r="ABV6" s="8" t="n">
        <v>150</v>
      </c>
      <c r="ABW6" s="48" t="inlineStr">
        <is>
          <t>Urea</t>
        </is>
      </c>
      <c r="ABX6" s="48" t="n"/>
      <c r="ABY6" s="8" t="n">
        <v>100</v>
      </c>
      <c r="ABZ6" s="8" t="n">
        <v>170000</v>
      </c>
      <c r="ACA6" s="8" t="n">
        <v>50</v>
      </c>
      <c r="ACB6" s="8" t="n">
        <v>122000</v>
      </c>
      <c r="ACC6" s="8" t="n">
        <v>1000</v>
      </c>
      <c r="ACD6" s="8" t="n">
        <v>1000</v>
      </c>
      <c r="ACE6" s="48" t="inlineStr">
        <is>
          <t>Ya</t>
        </is>
      </c>
      <c r="ACF6" s="48" t="inlineStr">
        <is>
          <t>Sangat meningkat</t>
        </is>
      </c>
      <c r="ACG6" s="48" t="inlineStr">
        <is>
          <t>Sangat meningkat</t>
        </is>
      </c>
      <c r="ACH6" s="48" t="inlineStr">
        <is>
          <t>Sangat meningkat</t>
        </is>
      </c>
      <c r="ACI6" s="48" t="n"/>
      <c r="ACJ6" s="48" t="n"/>
      <c r="ACK6" s="48" t="inlineStr">
        <is>
          <t>Lainnya</t>
        </is>
      </c>
      <c r="ACL6" s="8" t="n">
        <v>0</v>
      </c>
      <c r="ACM6" s="8" t="n">
        <v>0</v>
      </c>
      <c r="ACN6" s="8" t="n">
        <v>0</v>
      </c>
      <c r="ACO6" s="8" t="n">
        <v>0</v>
      </c>
      <c r="ACP6" s="8" t="n">
        <v>0</v>
      </c>
      <c r="ACQ6" s="8" t="n">
        <v>0</v>
      </c>
      <c r="ACR6" s="8" t="n">
        <v>1</v>
      </c>
      <c r="ACS6" s="48" t="inlineStr">
        <is>
          <t>Pakai bioslurry</t>
        </is>
      </c>
      <c r="ACT6" s="48" t="inlineStr">
        <is>
          <t>Kadang pakai kotoran sapi yang diminta dari tetangga</t>
        </is>
      </c>
      <c r="ACU6" s="48" t="inlineStr">
        <is>
          <t>Manfaat besar dan membantu kehidupan sehari-hari</t>
        </is>
      </c>
      <c r="ACV6" s="48" t="inlineStr">
        <is>
          <t>Berkurang</t>
        </is>
      </c>
      <c r="ACW6" s="48" t="inlineStr">
        <is>
          <t>Tidak dapat menghemat uang dan/atau menambah pendapatan</t>
        </is>
      </c>
      <c r="ACX6" s="48" t="inlineStr">
        <is>
          <t>Setuju</t>
        </is>
      </c>
      <c r="ACY6" s="48" t="inlineStr">
        <is>
          <t>Anggota keluarga - Laki-laki dewasa Anggota keluarga - Perempuan dewasa</t>
        </is>
      </c>
      <c r="ACZ6" s="8" t="n">
        <v>1</v>
      </c>
      <c r="ADA6" s="8" t="n">
        <v>1</v>
      </c>
      <c r="ADB6" s="8" t="n">
        <v>0</v>
      </c>
      <c r="ADC6" s="8" t="n">
        <v>0</v>
      </c>
      <c r="ADD6" s="48" t="inlineStr">
        <is>
          <t>Puas</t>
        </is>
      </c>
      <c r="ADE6" s="48" t="inlineStr">
        <is>
          <t>Puas</t>
        </is>
      </c>
      <c r="ADF6" s="48" t="inlineStr">
        <is>
          <t>Puas</t>
        </is>
      </c>
      <c r="ADG6" s="48" t="inlineStr">
        <is>
          <t>Puas</t>
        </is>
      </c>
      <c r="ADH6" s="48" t="inlineStr">
        <is>
          <t>Tidak</t>
        </is>
      </c>
      <c r="ADI6" s="48" t="n"/>
      <c r="ADJ6" s="48" t="inlineStr">
        <is>
          <t>Puas</t>
        </is>
      </c>
      <c r="ADK6" s="48" t="n"/>
      <c r="ADL6" s="48" t="n"/>
      <c r="ADM6" s="48" t="n"/>
      <c r="ADN6" s="48" t="n"/>
      <c r="ADO6" s="48" t="n"/>
      <c r="ADP6" s="48" t="n"/>
      <c r="ADQ6" s="48" t="n"/>
      <c r="ADR6" s="48" t="n"/>
      <c r="ADS6" s="48" t="n"/>
      <c r="ADT6" s="48" t="n"/>
      <c r="ADU6" s="48" t="inlineStr">
        <is>
          <t>Menghubungi CPO atau pendamping</t>
        </is>
      </c>
      <c r="ADV6" s="8" t="n">
        <v>0</v>
      </c>
      <c r="ADW6" s="8" t="n">
        <v>0</v>
      </c>
      <c r="ADX6" s="8" t="n">
        <v>0</v>
      </c>
      <c r="ADY6" s="8" t="n">
        <v>0</v>
      </c>
      <c r="ADZ6" s="8" t="n">
        <v>1</v>
      </c>
      <c r="AEA6" s="8" t="n">
        <v>0</v>
      </c>
      <c r="AEB6" s="8" t="n">
        <v>0</v>
      </c>
      <c r="AEC6" s="8" t="n">
        <v>0</v>
      </c>
      <c r="AED6" s="48" t="inlineStr">
        <is>
          <t>-</t>
        </is>
      </c>
      <c r="AEE6" s="48" t="inlineStr">
        <is>
          <t>Laki-laki dewasa</t>
        </is>
      </c>
      <c r="AEF6" s="48" t="n"/>
      <c r="AEG6" s="48" t="inlineStr">
        <is>
          <t>Menelepon atau WA langsung</t>
        </is>
      </c>
      <c r="AEH6" s="48" t="n"/>
      <c r="AEI6" s="48" t="inlineStr">
        <is>
          <t>Semoga biogasnya bisa diperbaiki</t>
        </is>
      </c>
      <c r="AEJ6" s="48" t="inlineStr">
        <is>
          <t>Ya, selalu</t>
        </is>
      </c>
      <c r="AEK6" s="48" t="inlineStr">
        <is>
          <t>Pengurangan pengeluaran rumah tangga (bahan bakar minyak, pupuk, dll.) Lebih mudah mendapatkan energi Pasokan energi yang andal Memasak lebih cepat Lebih aman Peningkatan kebersihan kandang ternak Mendapatkan subsidi</t>
        </is>
      </c>
      <c r="AEL6" s="8" t="n">
        <v>1</v>
      </c>
      <c r="AEM6" s="8" t="n">
        <v>1</v>
      </c>
      <c r="AEN6" s="8" t="n">
        <v>1</v>
      </c>
      <c r="AEO6" s="8" t="n">
        <v>1</v>
      </c>
      <c r="AEP6" s="8" t="n">
        <v>1</v>
      </c>
      <c r="AEQ6" s="8" t="n">
        <v>0</v>
      </c>
      <c r="AER6" s="8" t="n">
        <v>1</v>
      </c>
      <c r="AES6" s="8" t="n">
        <v>0</v>
      </c>
      <c r="AET6" s="8" t="n">
        <v>0</v>
      </c>
      <c r="AEU6" s="8" t="n">
        <v>0</v>
      </c>
      <c r="AEV6" s="8" t="n">
        <v>1</v>
      </c>
      <c r="AEW6" s="8" t="n">
        <v>0</v>
      </c>
      <c r="AEX6" s="48" t="n"/>
      <c r="AEY6" s="48" t="inlineStr">
        <is>
          <t>Didukung oleh pihak lain atau ada subsidi</t>
        </is>
      </c>
      <c r="AEZ6" s="48" t="n"/>
      <c r="AFA6" s="48" t="inlineStr">
        <is>
          <t>Tetangga / teman / saudara</t>
        </is>
      </c>
      <c r="AFB6" s="48" t="n"/>
      <c r="AFC6" s="48" t="inlineStr">
        <is>
          <t>1000634968-11_56_23.jpg</t>
        </is>
      </c>
      <c r="AFD6" s="16" t="inlineStr">
        <is>
          <t>https://kf.kobotoolbox.org/api/v2/assets/avstPQqLr3Ab3ZdcVTXZ6f/data/666757182/attachments/attpcLVSoFL5aU2WnD7GpcnC/</t>
        </is>
      </c>
      <c r="AFE6" s="48" t="inlineStr">
        <is>
          <t>1000634966-11_56_35.jpg</t>
        </is>
      </c>
      <c r="AFF6" s="16" t="inlineStr">
        <is>
          <t>https://kf.kobotoolbox.org/api/v2/assets/avstPQqLr3Ab3ZdcVTXZ6f/data/666757182/attachments/attUmHMLMKGougYvFdDabhiy/</t>
        </is>
      </c>
      <c r="AFG6" s="48" t="inlineStr">
        <is>
          <t>febriihasanah</t>
        </is>
      </c>
      <c r="AFH6" s="48" t="n"/>
      <c r="AFI6" s="27" t="inlineStr">
        <is>
          <t>Untuk biogas dg Emba, yang banyak berkontribusi adalah Karaeng Bambang. Beliau yang mengenalkan dg Emba dengan Hj Nai. Termasuk untuk D20, beliau tidak tahu pendanaannya secara khusus darimana. Beliau cuma menyebutkan Karaeng Bambang (Karaeng itu panggilan gelar kebangsawanan). Untuk pertanyaan 5C, ybs ini merawat kuda Karaeng Bambang makanya bahan baku utama adalah kotoran kuda. Saat penggunaan biogas, sapi pedaging dijual untuk keperluan rumah</t>
        </is>
      </c>
      <c r="AFJ6" s="48" t="n"/>
      <c r="AFK6" s="48" t="n"/>
      <c r="AFL6" s="48" t="n"/>
      <c r="AFM6" s="48" t="n"/>
      <c r="AFN6" s="48" t="n"/>
      <c r="AFO6" s="48" t="n"/>
      <c r="AFP6" s="48" t="n"/>
      <c r="AFQ6" s="48" t="n"/>
      <c r="AFR6" s="48" t="n"/>
      <c r="AFS6" s="48" t="n"/>
      <c r="AFT6" s="48" t="n"/>
      <c r="AFU6" s="48" t="n"/>
      <c r="AFV6" s="48" t="n"/>
      <c r="AFW6" s="48" t="n"/>
      <c r="AFX6" s="48" t="n"/>
      <c r="AFY6" s="48" t="n"/>
      <c r="AFZ6" s="48" t="n"/>
      <c r="AGA6" s="48" t="n"/>
      <c r="AGB6" s="48" t="n"/>
      <c r="AGC6" s="48" t="n"/>
      <c r="AGD6" s="48" t="n"/>
      <c r="AGE6" s="48" t="n"/>
      <c r="AGF6" s="48" t="n"/>
      <c r="AGG6" s="48" t="n"/>
      <c r="AGH6" s="48" t="n"/>
      <c r="AGI6" s="48" t="n"/>
      <c r="AGJ6" s="48" t="n"/>
      <c r="AGK6" s="48" t="n"/>
      <c r="AGL6" s="48" t="n"/>
      <c r="AGM6" s="48" t="n"/>
      <c r="AGN6" s="48" t="n"/>
      <c r="AGO6" s="48" t="n"/>
      <c r="AGP6" s="48" t="n"/>
      <c r="AGQ6" s="48" t="n"/>
      <c r="AGR6" s="48" t="n"/>
      <c r="AGS6" s="48" t="n"/>
      <c r="AGT6" s="48" t="n"/>
      <c r="AGU6" s="48" t="n"/>
      <c r="AGV6" s="48" t="n"/>
      <c r="AGW6" s="48" t="n"/>
      <c r="AGX6" s="48" t="n"/>
      <c r="AGY6" s="48" t="n"/>
      <c r="AGZ6" s="48" t="n"/>
      <c r="AHA6" s="48" t="n"/>
      <c r="AHB6" s="48" t="n"/>
      <c r="AHC6" s="48" t="n"/>
      <c r="AHD6" s="48" t="n"/>
      <c r="AHE6" s="48" t="n"/>
      <c r="AHF6" s="48" t="n"/>
      <c r="AHG6" s="48" t="n"/>
      <c r="AHH6" s="48" t="n"/>
      <c r="AHI6" s="48" t="n"/>
      <c r="AHJ6" s="48" t="n"/>
      <c r="AHK6" s="48" t="n"/>
      <c r="AHL6" s="48" t="n"/>
      <c r="AHM6" s="48" t="n"/>
      <c r="AHN6" s="48" t="n"/>
      <c r="AHO6" s="48" t="n"/>
      <c r="AHP6" s="48" t="n"/>
      <c r="AHQ6" s="48" t="n"/>
      <c r="AHR6" s="48" t="n"/>
      <c r="AHS6" s="48" t="n"/>
      <c r="AHT6" s="48" t="n"/>
      <c r="AHU6" s="48" t="n"/>
      <c r="AHV6" s="48" t="n"/>
      <c r="AHW6" s="48" t="n"/>
      <c r="AHX6" s="48" t="n"/>
      <c r="AHY6" s="48" t="n"/>
      <c r="AHZ6" s="48" t="n"/>
      <c r="AIA6" s="48" t="n"/>
      <c r="AIB6" s="48" t="n"/>
      <c r="AIC6" s="48" t="n"/>
      <c r="AID6" s="48" t="n"/>
      <c r="AIE6" s="48" t="n"/>
      <c r="AIF6" s="48" t="n"/>
      <c r="AIG6" s="48" t="n"/>
      <c r="AIH6" s="48" t="n"/>
      <c r="AII6" s="48" t="n"/>
      <c r="AIJ6" s="48" t="n"/>
      <c r="AIK6" s="48" t="n"/>
      <c r="AIL6" s="48" t="n"/>
      <c r="AIM6" s="48" t="n"/>
      <c r="AIN6" s="48" t="n"/>
      <c r="AIO6" s="48" t="n"/>
      <c r="AIP6" s="48" t="n"/>
      <c r="AIQ6" s="48" t="n"/>
      <c r="AIR6" s="48" t="n"/>
      <c r="AIS6" s="48" t="n"/>
      <c r="AIT6" s="48" t="n"/>
      <c r="AIU6" s="48" t="n"/>
      <c r="AIV6" s="48" t="n"/>
      <c r="AIW6" s="48" t="n"/>
      <c r="AIX6" s="48" t="n"/>
      <c r="AIY6" s="48" t="n"/>
      <c r="AIZ6" s="48" t="n"/>
      <c r="AJA6" s="48" t="n"/>
      <c r="AJB6" s="48" t="n"/>
      <c r="AJC6" s="48" t="n"/>
      <c r="AJD6" s="48" t="n"/>
      <c r="AJE6" s="48" t="n"/>
      <c r="AJF6" s="48" t="n"/>
      <c r="AJG6" s="48" t="n"/>
      <c r="AJH6" s="48" t="n"/>
      <c r="AJI6" s="48" t="n"/>
      <c r="AJJ6" s="48" t="n"/>
      <c r="AJK6" s="48" t="n"/>
      <c r="AJL6" s="48" t="n"/>
      <c r="AJM6" s="48" t="n"/>
      <c r="AJN6" s="48" t="n"/>
      <c r="AJO6" s="48" t="n"/>
      <c r="AJP6" s="48" t="n"/>
      <c r="AJQ6" s="48" t="n"/>
      <c r="AJR6" s="48" t="n"/>
      <c r="AJS6" s="48" t="n"/>
      <c r="AJT6" s="48" t="n"/>
      <c r="AJU6" s="48" t="n"/>
      <c r="AJV6" s="48" t="n"/>
      <c r="AJW6" s="48" t="n"/>
      <c r="AJX6" s="48" t="n"/>
      <c r="AJY6" s="48" t="n"/>
      <c r="AJZ6" s="48" t="n"/>
      <c r="AKA6" s="48" t="n"/>
      <c r="AKB6" s="48" t="n"/>
      <c r="AKC6" s="48" t="n"/>
      <c r="AKD6" s="48" t="n"/>
      <c r="AKE6" s="48" t="n"/>
      <c r="AKF6" s="48" t="n"/>
      <c r="AKG6" s="48" t="n"/>
      <c r="AKH6" s="48" t="n"/>
      <c r="AKI6" s="48" t="n"/>
      <c r="AKJ6" s="48" t="n"/>
      <c r="AKK6" s="48" t="n"/>
      <c r="AKL6" s="48" t="n"/>
      <c r="AKM6" s="48" t="n"/>
      <c r="AKN6" s="48" t="n"/>
      <c r="AKO6" s="48" t="n"/>
      <c r="AKP6" s="48" t="n"/>
      <c r="AKQ6" s="48" t="n"/>
      <c r="AKR6" s="48" t="n"/>
      <c r="AKS6" s="48" t="n"/>
      <c r="AKT6" s="48" t="n"/>
      <c r="AKU6" s="48" t="n"/>
      <c r="AKV6" s="48" t="n"/>
      <c r="AKW6" s="48" t="n"/>
      <c r="AKX6" s="48" t="n"/>
      <c r="AKY6" s="48" t="n"/>
      <c r="AKZ6" s="48" t="n"/>
      <c r="ALA6" s="48" t="n"/>
      <c r="ALB6" s="48" t="n"/>
      <c r="ALC6" s="48" t="n"/>
      <c r="ALD6" s="48" t="n"/>
      <c r="ALE6" s="48" t="n"/>
      <c r="ALF6" s="48" t="n"/>
      <c r="ALG6" s="48" t="n"/>
      <c r="ALH6" s="48" t="n"/>
      <c r="ALI6" s="48" t="n"/>
      <c r="ALJ6" s="48" t="n"/>
      <c r="ALK6" s="48" t="n"/>
      <c r="ALL6" s="48" t="n"/>
      <c r="ALM6" s="48" t="n"/>
      <c r="ALN6" s="48" t="n"/>
      <c r="ALO6" s="48" t="n"/>
      <c r="ALP6" s="48" t="n"/>
      <c r="ALQ6" s="48" t="n"/>
      <c r="ALR6" s="48" t="n"/>
      <c r="ALS6" s="48" t="n"/>
      <c r="ALT6" s="48" t="n"/>
      <c r="ALU6" s="48" t="n"/>
      <c r="ALV6" s="48" t="n"/>
      <c r="ALW6" s="48" t="n"/>
      <c r="ALX6" s="48" t="n"/>
      <c r="ALY6" s="48" t="n"/>
      <c r="ALZ6" s="48" t="n"/>
      <c r="AMA6" s="48" t="n"/>
      <c r="AMB6" s="48" t="n"/>
      <c r="AMC6" s="48" t="n"/>
      <c r="AMD6" s="48" t="n"/>
      <c r="AME6" s="48" t="n"/>
      <c r="AMF6" s="48" t="n"/>
      <c r="AMG6" s="48" t="n"/>
      <c r="AMH6" s="48" t="n"/>
      <c r="AMI6" s="48" t="n"/>
      <c r="AMJ6" s="48" t="n"/>
      <c r="AMK6" s="48" t="n"/>
      <c r="AML6" s="48" t="n"/>
      <c r="AMM6" s="48" t="n"/>
      <c r="AMN6" s="48" t="n"/>
      <c r="AMO6" s="48" t="n"/>
      <c r="AMP6" s="48" t="n"/>
      <c r="AMQ6" s="48" t="n"/>
      <c r="AMR6" s="48" t="n"/>
      <c r="AMS6" s="48" t="n"/>
      <c r="AMT6" s="48" t="n"/>
      <c r="AMU6" s="48" t="n"/>
      <c r="AMV6" s="48" t="n"/>
      <c r="AMW6" s="48" t="n"/>
      <c r="AMX6" s="48" t="n"/>
      <c r="AMY6" s="48" t="n"/>
      <c r="AMZ6" s="48" t="n"/>
      <c r="ANA6" s="48" t="n"/>
      <c r="ANB6" s="48" t="n"/>
      <c r="ANC6" s="48" t="n"/>
      <c r="AND6" s="48" t="n"/>
      <c r="ANE6" s="48" t="n"/>
      <c r="ANF6" s="48" t="n"/>
      <c r="ANG6" s="48" t="n"/>
      <c r="ANH6" s="48" t="n"/>
      <c r="ANI6" s="48" t="n"/>
      <c r="ANJ6" s="48" t="n"/>
      <c r="ANK6" s="48" t="n"/>
      <c r="ANL6" s="48" t="n"/>
      <c r="ANM6" s="48" t="n"/>
      <c r="ANN6" s="48" t="n"/>
      <c r="ANO6" s="48" t="n"/>
      <c r="ANP6" s="48" t="n"/>
      <c r="ANQ6" s="48" t="n"/>
      <c r="ANR6" s="48" t="n"/>
      <c r="ANS6" s="48" t="n"/>
      <c r="ANT6" s="48" t="n"/>
      <c r="ANU6" s="48" t="n"/>
      <c r="ANV6" s="48" t="n"/>
      <c r="ANW6" s="48" t="n"/>
      <c r="ANX6" s="48" t="n"/>
      <c r="ANY6" s="48" t="n"/>
      <c r="ANZ6" s="48" t="n"/>
      <c r="AOA6" s="48" t="n"/>
      <c r="AOB6" s="48" t="n"/>
      <c r="AOC6" s="48" t="n"/>
      <c r="AOD6" s="48" t="n"/>
      <c r="AOE6" s="48" t="n"/>
      <c r="AOF6" s="48" t="n"/>
      <c r="AOG6" s="48" t="n"/>
      <c r="AOH6" s="48" t="n"/>
      <c r="AOI6" s="48" t="n"/>
      <c r="AOJ6" s="48" t="n"/>
      <c r="AOK6" s="48" t="n"/>
      <c r="AOL6" s="48" t="n"/>
      <c r="AOM6" s="48" t="n"/>
      <c r="AON6" s="48" t="n"/>
      <c r="AOO6" s="48" t="n"/>
      <c r="AOP6" s="48" t="n"/>
      <c r="AOQ6" s="48" t="n"/>
      <c r="AOR6" s="48" t="n"/>
      <c r="AOS6" s="48" t="n"/>
      <c r="AOT6" s="48" t="n"/>
      <c r="AOU6" s="48" t="n"/>
      <c r="AOV6" s="48" t="n"/>
      <c r="AOW6" s="48" t="n"/>
      <c r="AOX6" s="48" t="n"/>
      <c r="AOY6" s="48" t="n"/>
      <c r="AOZ6" s="48" t="n"/>
      <c r="APA6" s="48" t="n"/>
      <c r="APB6" s="48" t="n"/>
      <c r="APC6" s="48" t="n"/>
      <c r="APD6" s="48" t="n"/>
      <c r="APE6" s="48" t="n"/>
      <c r="APF6" s="48" t="n"/>
      <c r="APG6" s="48" t="n"/>
      <c r="APH6" s="48" t="n"/>
      <c r="API6" s="48" t="n"/>
      <c r="APJ6" s="48" t="n"/>
      <c r="APK6" s="48" t="n"/>
      <c r="APL6" s="48" t="n"/>
      <c r="APM6" s="48" t="n"/>
      <c r="APN6" s="48" t="n"/>
      <c r="APO6" s="48" t="n"/>
      <c r="APP6" s="48" t="n"/>
      <c r="APQ6" s="48" t="n"/>
      <c r="APR6" s="48" t="n"/>
      <c r="APS6" s="48" t="n"/>
      <c r="APT6" s="48" t="n"/>
      <c r="APU6" s="48" t="n"/>
      <c r="APV6" s="48" t="n"/>
      <c r="APW6" s="48" t="n"/>
      <c r="APX6" s="48" t="n"/>
      <c r="APY6" s="48" t="n"/>
      <c r="APZ6" s="48" t="n"/>
      <c r="AQA6" s="48" t="n"/>
      <c r="AQB6" s="48" t="n"/>
      <c r="AQC6" s="48" t="n"/>
      <c r="AQD6" s="48" t="n"/>
      <c r="AQE6" s="48" t="n"/>
      <c r="AQF6" s="48" t="n"/>
      <c r="AQG6" s="48" t="n"/>
      <c r="AQH6" s="48" t="n"/>
      <c r="AQI6" s="48" t="n"/>
      <c r="AQJ6" s="48" t="n"/>
      <c r="AQK6" s="48" t="n"/>
      <c r="AQL6" s="48" t="n"/>
      <c r="AQM6" s="48" t="n"/>
      <c r="AQN6" s="48" t="n"/>
      <c r="AQO6" s="48" t="n"/>
      <c r="AQP6" s="48" t="n"/>
      <c r="AQQ6" s="48" t="n"/>
      <c r="AQR6" s="48" t="n"/>
      <c r="AQS6" s="48" t="n"/>
      <c r="AQT6" s="48" t="n"/>
      <c r="AQU6" s="48" t="n"/>
      <c r="AQV6" s="48" t="n"/>
      <c r="AQW6" s="48" t="n"/>
      <c r="AQX6" s="48" t="n"/>
      <c r="AQY6" s="48" t="n"/>
      <c r="AQZ6" s="48" t="n"/>
      <c r="ARA6" s="48" t="n"/>
      <c r="ARB6" s="48" t="n"/>
      <c r="ARC6" s="48" t="n"/>
      <c r="ARD6" s="48" t="n"/>
      <c r="ARE6" s="48" t="n"/>
      <c r="ARF6" s="48" t="n"/>
      <c r="ARG6" s="48" t="n"/>
      <c r="ARH6" s="48" t="n"/>
      <c r="ARI6" s="48" t="n"/>
      <c r="ARJ6" s="48" t="n"/>
      <c r="ARK6" s="48" t="n"/>
      <c r="ARL6" s="48" t="n"/>
      <c r="ARM6" s="48" t="n"/>
      <c r="ARN6" s="48" t="n"/>
      <c r="ARO6" s="48" t="n"/>
      <c r="ARP6" s="48" t="n"/>
      <c r="ARQ6" s="48" t="n"/>
      <c r="ARR6" s="48" t="n"/>
      <c r="ARS6" s="48" t="n"/>
      <c r="ART6" s="48" t="n"/>
      <c r="ARU6" s="48" t="n"/>
      <c r="ARV6" s="48" t="n"/>
      <c r="ARW6" s="48" t="n"/>
      <c r="ARX6" s="48" t="n"/>
      <c r="ARY6" s="48" t="n"/>
      <c r="ARZ6" s="48" t="n"/>
      <c r="ASA6" s="48" t="n"/>
      <c r="ASB6" s="48" t="n"/>
      <c r="ASC6" s="48" t="n"/>
      <c r="ASD6" s="48" t="n"/>
      <c r="ASE6" s="48" t="n"/>
      <c r="ASF6" s="48" t="n"/>
      <c r="ASG6" s="48" t="n"/>
      <c r="ASH6" s="48" t="n"/>
      <c r="ASI6" s="48" t="n"/>
      <c r="ASJ6" s="48" t="n"/>
      <c r="ASK6" s="48" t="n"/>
      <c r="ASL6" s="48" t="n"/>
      <c r="ASM6" s="48" t="n"/>
      <c r="ASN6" s="48" t="n"/>
      <c r="ASO6" s="48" t="n"/>
      <c r="ASP6" s="48" t="n"/>
      <c r="ASQ6" s="48" t="n"/>
      <c r="ASR6" s="48" t="n"/>
      <c r="ASS6" s="48" t="n"/>
      <c r="AST6" s="48" t="n"/>
      <c r="ASU6" s="48" t="n"/>
      <c r="ASV6" s="48" t="n"/>
      <c r="ASW6" s="48" t="n"/>
      <c r="ASX6" s="48" t="n"/>
      <c r="ASY6" s="48" t="n"/>
      <c r="ASZ6" s="48" t="n"/>
      <c r="ATA6" s="48" t="n"/>
      <c r="ATB6" s="48" t="n"/>
      <c r="ATC6" s="48" t="n"/>
      <c r="ATD6" s="48" t="n"/>
      <c r="ATE6" s="48" t="n"/>
      <c r="ATF6" s="48" t="n"/>
      <c r="ATG6" s="48" t="n"/>
      <c r="ATH6" s="48" t="n"/>
      <c r="ATI6" s="48" t="n"/>
      <c r="ATJ6" s="48" t="n"/>
      <c r="ATK6" s="48" t="n"/>
      <c r="ATL6" s="48" t="n"/>
      <c r="ATM6" s="48" t="n"/>
      <c r="ATN6" s="48" t="n"/>
      <c r="ATO6" s="48" t="n"/>
      <c r="ATP6" s="48" t="n"/>
      <c r="ATQ6" s="48" t="n"/>
      <c r="ATR6" s="48" t="n"/>
      <c r="ATS6" s="48" t="n"/>
      <c r="ATT6" s="48" t="n"/>
      <c r="ATU6" s="48" t="n"/>
      <c r="ATV6" s="48" t="n"/>
      <c r="ATW6" s="48" t="n"/>
      <c r="ATX6" s="48" t="n"/>
      <c r="ATY6" s="48" t="n"/>
      <c r="ATZ6" s="48" t="n"/>
      <c r="AUA6" s="48" t="n"/>
      <c r="AUB6" s="48" t="n"/>
      <c r="AUC6" s="48" t="n"/>
      <c r="AUD6" s="48" t="n"/>
      <c r="AUE6" s="48" t="n"/>
      <c r="AUF6" s="48" t="n"/>
      <c r="AUG6" s="48" t="n"/>
      <c r="AUH6" s="48" t="n"/>
      <c r="AUI6" s="48" t="n"/>
      <c r="AUJ6" s="48" t="n"/>
      <c r="AUK6" s="48" t="n"/>
      <c r="AUL6" s="48" t="n"/>
      <c r="AUM6" s="48" t="n"/>
      <c r="AUN6" s="48" t="n"/>
      <c r="AUO6" s="48" t="n"/>
      <c r="AUP6" s="48" t="n"/>
      <c r="AUQ6" s="48" t="n"/>
      <c r="AUR6" s="48" t="n"/>
      <c r="AUS6" s="48" t="n"/>
      <c r="AUT6" s="48" t="n"/>
      <c r="AUU6" s="48" t="n"/>
      <c r="AUV6" s="48" t="n"/>
      <c r="AUW6" s="48" t="n"/>
      <c r="AUX6" s="48" t="n"/>
      <c r="AUY6" s="48" t="n"/>
      <c r="AUZ6" s="48" t="n"/>
      <c r="AVA6" s="48" t="n"/>
      <c r="AVB6" s="48" t="n"/>
      <c r="AVC6" s="48" t="n"/>
      <c r="AVD6" s="48" t="n"/>
      <c r="AVE6" s="48" t="n"/>
      <c r="AVF6" s="48" t="n"/>
      <c r="AVG6" s="48" t="n"/>
      <c r="AVH6" s="48" t="n"/>
      <c r="AVI6" s="48" t="n"/>
      <c r="AVJ6" s="48" t="n"/>
      <c r="AVK6" s="48" t="n"/>
      <c r="AVL6" s="48" t="n"/>
      <c r="AVM6" s="48" t="n"/>
      <c r="AVN6" s="48" t="n"/>
      <c r="AVO6" s="48" t="n"/>
      <c r="AVP6" s="48" t="n"/>
      <c r="AVQ6" s="48" t="n"/>
      <c r="AVR6" s="48" t="n"/>
      <c r="AVS6" s="48" t="n"/>
      <c r="AVT6" s="48" t="n"/>
      <c r="AVU6" s="48" t="n"/>
      <c r="AVV6" s="48" t="n"/>
      <c r="AVW6" s="48" t="n"/>
      <c r="AVX6" s="48" t="n"/>
      <c r="AVY6" s="48" t="n"/>
      <c r="AVZ6" s="48" t="n"/>
      <c r="AWA6" s="8" t="n">
        <v>666757182</v>
      </c>
      <c r="AWB6" s="48" t="inlineStr">
        <is>
          <t>0165697c-caf8-4570-a095-8c5239c172c0</t>
        </is>
      </c>
      <c r="AWC6" s="6" t="n">
        <v>46062</v>
      </c>
      <c r="AWD6" s="48" t="n"/>
      <c r="AWE6" s="48" t="n"/>
      <c r="AWF6" s="48" t="inlineStr">
        <is>
          <t>submitted_via_web</t>
        </is>
      </c>
      <c r="AWG6" s="48" t="n"/>
      <c r="AWH6" s="48" t="inlineStr">
        <is>
          <t>vyNMZfRj9dojjrwxZxh2FZ</t>
        </is>
      </c>
      <c r="AWI6" s="48" t="n"/>
      <c r="AWJ6" s="48" t="inlineStr">
        <is>
          <t>uuid:a34d2db5-f641-4729-8a52-4dc894db7342</t>
        </is>
      </c>
      <c r="AWK6" s="8" t="n">
        <v>119</v>
      </c>
      <c r="AWL6" s="48" t="inlineStr">
        <is>
          <t>BTP0060</t>
        </is>
      </c>
      <c r="AWM6" s="8" t="n">
        <v>0</v>
      </c>
      <c r="AWN6" s="48" t="inlineStr">
        <is>
          <t>Year of Use valid, no validation needed</t>
        </is>
      </c>
      <c r="AWO6" s="37" t="b">
        <v>1</v>
      </c>
      <c r="AWP6" s="37" t="b">
        <v>1</v>
      </c>
      <c r="AWQ6" s="37" t="b">
        <v>1</v>
      </c>
      <c r="AWR6" s="37" t="b">
        <v>1</v>
      </c>
      <c r="AWS6" s="37" t="b">
        <v>1</v>
      </c>
      <c r="AWT6" s="37" t="b">
        <v>1</v>
      </c>
      <c r="AWU6" s="48" t="n"/>
      <c r="AWV6" s="8" t="n">
        <v>12</v>
      </c>
      <c r="AWW6" s="48" t="n"/>
      <c r="AWX6" s="48" t="n"/>
      <c r="AWY6" s="48" t="n"/>
      <c r="AWZ6" s="48" t="n"/>
    </row>
    <row r="7">
      <c r="A7" s="6" t="n">
        <v>46048</v>
      </c>
      <c r="B7" s="6" t="n">
        <v>46062</v>
      </c>
      <c r="C7" s="34" t="inlineStr">
        <is>
          <t>Siti Nurhalisa S</t>
        </is>
      </c>
      <c r="D7" s="34" t="inlineStr">
        <is>
          <t>M. Ilyas</t>
        </is>
      </c>
      <c r="E7" s="8">
        <f>+6285397999210</f>
        <v/>
      </c>
      <c r="F7" s="48" t="inlineStr">
        <is>
          <t>-5.150354 119.636752 85.866 0.7749999761581421</t>
        </is>
      </c>
      <c r="G7" s="8" t="n">
        <v>-5.150354</v>
      </c>
      <c r="H7" s="8" t="n">
        <v>119.636752</v>
      </c>
      <c r="I7" s="8" t="n">
        <v>85.866</v>
      </c>
      <c r="J7" s="8" t="n">
        <v>0.7749999762000001</v>
      </c>
      <c r="K7" s="8" t="n">
        <v>0</v>
      </c>
      <c r="L7" s="48" t="inlineStr">
        <is>
          <t>-5.150254 119.636757 112.011 0.953000009059906</t>
        </is>
      </c>
      <c r="M7" s="8" t="n">
        <v>-5.150254</v>
      </c>
      <c r="N7" s="8" t="n">
        <v>119.636757</v>
      </c>
      <c r="O7" s="8" t="n">
        <v>112.011</v>
      </c>
      <c r="P7" s="8" t="n">
        <v>0.9530000091</v>
      </c>
      <c r="Q7" s="8" t="n">
        <v>0</v>
      </c>
      <c r="R7" s="48" t="inlineStr">
        <is>
          <t>Sulawesi Selatan</t>
        </is>
      </c>
      <c r="S7" s="8" t="n">
        <v>0</v>
      </c>
      <c r="T7" s="8" t="n">
        <v>0</v>
      </c>
      <c r="U7" s="8" t="n">
        <v>0</v>
      </c>
      <c r="V7" s="8" t="n">
        <v>0</v>
      </c>
      <c r="W7" s="8" t="n">
        <v>0</v>
      </c>
      <c r="X7" s="8" t="n">
        <v>0</v>
      </c>
      <c r="Y7" s="8" t="n">
        <v>0</v>
      </c>
      <c r="Z7" s="8" t="n">
        <v>0</v>
      </c>
      <c r="AA7" s="8" t="n">
        <v>0</v>
      </c>
      <c r="AB7" s="8" t="n">
        <v>1</v>
      </c>
      <c r="AC7" s="48" t="inlineStr">
        <is>
          <t>Maros</t>
        </is>
      </c>
      <c r="AD7" s="48" t="inlineStr">
        <is>
          <t>Tompobulu</t>
        </is>
      </c>
      <c r="AE7" s="48" t="inlineStr">
        <is>
          <t>Benteng Gajah</t>
        </is>
      </c>
      <c r="AF7" s="48" t="inlineStr">
        <is>
          <t>KSU BULU SAUKANG</t>
        </is>
      </c>
      <c r="AG7" s="48" t="inlineStr">
        <is>
          <t>BSP0173</t>
        </is>
      </c>
      <c r="AH7" s="8" t="n">
        <v>11</v>
      </c>
      <c r="AI7" s="48" t="inlineStr">
        <is>
          <t>VPA1</t>
        </is>
      </c>
      <c r="AJ7" s="48" t="inlineStr">
        <is>
          <t>Aktif</t>
        </is>
      </c>
      <c r="AK7" s="8" t="n">
        <v>49</v>
      </c>
      <c r="AL7" s="48" t="inlineStr">
        <is>
          <t>Laki-laki</t>
        </is>
      </c>
      <c r="AM7" s="48" t="inlineStr">
        <is>
          <t>Sudah menikah</t>
        </is>
      </c>
      <c r="AN7" s="48" t="inlineStr">
        <is>
          <t>SMA/Sederajat</t>
        </is>
      </c>
      <c r="AO7" s="48" t="inlineStr">
        <is>
          <t>Petani Peternak</t>
        </is>
      </c>
      <c r="AP7" s="8" t="n">
        <v>1</v>
      </c>
      <c r="AQ7" s="8" t="n">
        <v>1</v>
      </c>
      <c r="AR7" s="8" t="n">
        <v>0</v>
      </c>
      <c r="AS7" s="8" t="n">
        <v>0</v>
      </c>
      <c r="AT7" s="8" t="n">
        <v>0</v>
      </c>
      <c r="AU7" s="8" t="n">
        <v>0</v>
      </c>
      <c r="AV7" s="8" t="n">
        <v>0</v>
      </c>
      <c r="AW7" s="8" t="n">
        <v>0</v>
      </c>
      <c r="AX7" s="48" t="n"/>
      <c r="AY7" s="48" t="inlineStr">
        <is>
          <t>Lainnya</t>
        </is>
      </c>
      <c r="AZ7" s="8" t="n">
        <v>0</v>
      </c>
      <c r="BA7" s="8" t="n">
        <v>0</v>
      </c>
      <c r="BB7" s="8" t="n">
        <v>0</v>
      </c>
      <c r="BC7" s="8" t="n">
        <v>0</v>
      </c>
      <c r="BD7" s="8" t="n">
        <v>0</v>
      </c>
      <c r="BE7" s="8" t="n">
        <v>0</v>
      </c>
      <c r="BF7" s="8" t="n">
        <v>1</v>
      </c>
      <c r="BG7" s="8" t="n">
        <v>0</v>
      </c>
      <c r="BH7" s="35" t="inlineStr">
        <is>
          <t>Ketua RT</t>
        </is>
      </c>
      <c r="BI7" s="48" t="inlineStr">
        <is>
          <t>Rp1.500.000 - Rp2.500.000</t>
        </is>
      </c>
      <c r="BJ7" s="8" t="n">
        <v>1</v>
      </c>
      <c r="BK7" s="8" t="n">
        <v>1</v>
      </c>
      <c r="BL7" s="8" t="n">
        <v>3</v>
      </c>
      <c r="BM7" s="8" t="n">
        <v>1</v>
      </c>
      <c r="BN7" s="48" t="inlineStr">
        <is>
          <t>Milik sendiri</t>
        </is>
      </c>
      <c r="BO7" s="48" t="inlineStr">
        <is>
          <t>Permanen (dinding bata dan semen)</t>
        </is>
      </c>
      <c r="BP7" s="8" t="n">
        <v>1</v>
      </c>
      <c r="BQ7" s="8" t="n">
        <v>0</v>
      </c>
      <c r="BR7" s="8" t="n">
        <v>0</v>
      </c>
      <c r="BS7" s="8" t="n">
        <v>0</v>
      </c>
      <c r="BT7" s="8" t="n">
        <v>0</v>
      </c>
      <c r="BU7" s="48" t="n"/>
      <c r="BV7" s="48" t="inlineStr">
        <is>
          <t>Keramik/ubin</t>
        </is>
      </c>
      <c r="BW7" s="8" t="n">
        <v>0</v>
      </c>
      <c r="BX7" s="8" t="n">
        <v>0</v>
      </c>
      <c r="BY7" s="8" t="n">
        <v>1</v>
      </c>
      <c r="BZ7" s="8" t="n">
        <v>0</v>
      </c>
      <c r="CA7" s="8" t="n">
        <v>0</v>
      </c>
      <c r="CB7" s="48" t="n"/>
      <c r="CC7" s="48" t="inlineStr">
        <is>
          <t>Seng</t>
        </is>
      </c>
      <c r="CD7" s="8" t="n">
        <v>0</v>
      </c>
      <c r="CE7" s="8" t="n">
        <v>0</v>
      </c>
      <c r="CF7" s="8" t="n">
        <v>0</v>
      </c>
      <c r="CG7" s="8" t="n">
        <v>0</v>
      </c>
      <c r="CH7" s="8" t="n">
        <v>1</v>
      </c>
      <c r="CI7" s="8" t="n">
        <v>0</v>
      </c>
      <c r="CJ7" s="8" t="n">
        <v>0</v>
      </c>
      <c r="CK7" s="48" t="n"/>
      <c r="CL7" s="48" t="inlineStr">
        <is>
          <t>Ya</t>
        </is>
      </c>
      <c r="CM7" s="8" t="n">
        <v>2015</v>
      </c>
      <c r="CN7" s="48" t="inlineStr">
        <is>
          <t>Fixed-Dome (Kubah Tetap)</t>
        </is>
      </c>
      <c r="CO7" s="48" t="inlineStr">
        <is>
          <t>10 m³ (8-9 ekor sapi, ±8 jam memasak/hari, ±80 kg slurry/hari)</t>
        </is>
      </c>
      <c r="CP7" s="48" t="inlineStr">
        <is>
          <t>Anggota keluarga - laki-laki</t>
        </is>
      </c>
      <c r="CQ7" s="8" t="n">
        <v>0</v>
      </c>
      <c r="CR7" s="8" t="n">
        <v>0</v>
      </c>
      <c r="CS7" s="8" t="n">
        <v>0</v>
      </c>
      <c r="CT7" s="8" t="n">
        <v>0</v>
      </c>
      <c r="CU7" s="8" t="n">
        <v>1</v>
      </c>
      <c r="CV7" s="8" t="n">
        <v>0</v>
      </c>
      <c r="CW7" s="8" t="n">
        <v>0</v>
      </c>
      <c r="CX7" s="8" t="n">
        <v>0</v>
      </c>
      <c r="CY7" s="48" t="inlineStr">
        <is>
          <t>Anggota keluarga - perempuan dewasa</t>
        </is>
      </c>
      <c r="CZ7" s="8" t="n">
        <v>0</v>
      </c>
      <c r="DA7" s="8" t="n">
        <v>1</v>
      </c>
      <c r="DB7" s="8" t="n">
        <v>0</v>
      </c>
      <c r="DC7" s="48" t="n"/>
      <c r="DD7" s="48" t="inlineStr">
        <is>
          <t>Anggota keluarga - laki-laki</t>
        </is>
      </c>
      <c r="DE7" s="8" t="n">
        <v>1</v>
      </c>
      <c r="DF7" s="8" t="n">
        <v>0</v>
      </c>
      <c r="DG7" s="8" t="n">
        <v>0</v>
      </c>
      <c r="DH7" s="8" t="n">
        <v>0</v>
      </c>
      <c r="DI7" s="48" t="n"/>
      <c r="DJ7" s="48" t="inlineStr">
        <is>
          <t>CPO atau pendamping</t>
        </is>
      </c>
      <c r="DK7" s="8" t="n">
        <v>0</v>
      </c>
      <c r="DL7" s="8" t="n">
        <v>0</v>
      </c>
      <c r="DM7" s="8" t="n">
        <v>1</v>
      </c>
      <c r="DN7" s="8" t="n">
        <v>0</v>
      </c>
      <c r="DO7" s="48" t="n"/>
      <c r="DP7" s="48" t="inlineStr">
        <is>
          <t>Ya</t>
        </is>
      </c>
      <c r="DQ7" s="48" t="n"/>
      <c r="DR7" s="48" t="n"/>
      <c r="DS7" s="48" t="n"/>
      <c r="DT7" s="48" t="n"/>
      <c r="DU7" s="48" t="n"/>
      <c r="DV7" s="48" t="n"/>
      <c r="DW7" s="48" t="n"/>
      <c r="DX7" s="48" t="n"/>
      <c r="DY7" s="48" t="n"/>
      <c r="DZ7" s="48" t="n"/>
      <c r="EA7" s="48" t="n"/>
      <c r="EB7" s="48" t="n"/>
      <c r="EC7" s="48" t="n"/>
      <c r="ED7" s="48" t="n"/>
      <c r="EE7" s="48" t="n"/>
      <c r="EF7" s="48" t="n"/>
      <c r="EG7" s="48" t="n"/>
      <c r="EH7" s="48" t="n"/>
      <c r="EI7" s="48" t="inlineStr">
        <is>
          <t>Tidak ada masalah</t>
        </is>
      </c>
      <c r="EJ7" s="8" t="n">
        <v>0</v>
      </c>
      <c r="EK7" s="8" t="n">
        <v>0</v>
      </c>
      <c r="EL7" s="8" t="n">
        <v>0</v>
      </c>
      <c r="EM7" s="8" t="n">
        <v>1</v>
      </c>
      <c r="EN7" s="8" t="n">
        <v>0</v>
      </c>
      <c r="EO7" s="48" t="n"/>
      <c r="EP7" s="48" t="inlineStr">
        <is>
          <t>Ya, sangat jelas dan mudah diikuti</t>
        </is>
      </c>
      <c r="EQ7" s="48" t="inlineStr">
        <is>
          <t>Pelatihan</t>
        </is>
      </c>
      <c r="ER7" s="48" t="inlineStr">
        <is>
          <t>Staff BIRU</t>
        </is>
      </c>
      <c r="ES7" s="8" t="n">
        <v>0</v>
      </c>
      <c r="ET7" s="8" t="n">
        <v>1</v>
      </c>
      <c r="EU7" s="8" t="n">
        <v>0</v>
      </c>
      <c r="EV7" s="8" t="n">
        <v>0</v>
      </c>
      <c r="EW7" s="48" t="n"/>
      <c r="EX7" s="48" t="inlineStr">
        <is>
          <t>Anggota keluarga - Laki-laki</t>
        </is>
      </c>
      <c r="EY7" s="8" t="n">
        <v>1</v>
      </c>
      <c r="EZ7" s="8" t="n">
        <v>0</v>
      </c>
      <c r="FA7" s="8" t="n">
        <v>0</v>
      </c>
      <c r="FB7" s="48" t="n"/>
      <c r="FC7" s="48" t="inlineStr">
        <is>
          <t>Setiap hari</t>
        </is>
      </c>
      <c r="FD7" s="48" t="n"/>
      <c r="FE7" s="48" t="inlineStr">
        <is>
          <t>Mengetahui</t>
        </is>
      </c>
      <c r="FF7" s="48" t="inlineStr">
        <is>
          <t>Selalu (setiap hari)</t>
        </is>
      </c>
      <c r="FG7" s="48" t="inlineStr">
        <is>
          <t>Mengetahui</t>
        </is>
      </c>
      <c r="FH7" s="48" t="inlineStr">
        <is>
          <t>Jarang (setiap bulan atau lebih)</t>
        </is>
      </c>
      <c r="FI7" s="48" t="inlineStr">
        <is>
          <t>Mengetahui</t>
        </is>
      </c>
      <c r="FJ7" s="48" t="inlineStr">
        <is>
          <t>Selalu (setiap hari)</t>
        </is>
      </c>
      <c r="FK7" s="48" t="inlineStr">
        <is>
          <t>Mengetahui</t>
        </is>
      </c>
      <c r="FL7" s="48" t="inlineStr">
        <is>
          <t>Jarang (setiap bulan atau lebih)</t>
        </is>
      </c>
      <c r="FM7" s="48" t="inlineStr">
        <is>
          <t>Mengetahui</t>
        </is>
      </c>
      <c r="FN7" s="48" t="inlineStr">
        <is>
          <t>Selalu (setiap hari)</t>
        </is>
      </c>
      <c r="FO7" s="48" t="inlineStr">
        <is>
          <t>Mengetahui</t>
        </is>
      </c>
      <c r="FP7" s="48" t="inlineStr">
        <is>
          <t>Jarang (setiap bulan atau lebih)</t>
        </is>
      </c>
      <c r="FQ7" s="48" t="inlineStr">
        <is>
          <t>Mengetahui</t>
        </is>
      </c>
      <c r="FR7" s="48" t="inlineStr">
        <is>
          <t>Ya</t>
        </is>
      </c>
      <c r="FS7" s="48" t="inlineStr">
        <is>
          <t>Mengetahui</t>
        </is>
      </c>
      <c r="FT7" s="48" t="inlineStr">
        <is>
          <t>Ya, selalu</t>
        </is>
      </c>
      <c r="FU7" s="48" t="inlineStr">
        <is>
          <t>Laki-laki dewasa Perempuan dewasa</t>
        </is>
      </c>
      <c r="FV7" s="8" t="n">
        <v>1</v>
      </c>
      <c r="FW7" s="8" t="n">
        <v>1</v>
      </c>
      <c r="FX7" s="8" t="n">
        <v>0</v>
      </c>
      <c r="FY7" s="8" t="n">
        <v>0</v>
      </c>
      <c r="FZ7" s="48" t="inlineStr">
        <is>
          <t>Sangat memahami</t>
        </is>
      </c>
      <c r="GA7" s="48" t="inlineStr">
        <is>
          <t>Teman/keluarga</t>
        </is>
      </c>
      <c r="GB7" s="8" t="n">
        <v>0</v>
      </c>
      <c r="GC7" s="8" t="n">
        <v>0</v>
      </c>
      <c r="GD7" s="8" t="n">
        <v>1</v>
      </c>
      <c r="GE7" s="8" t="n">
        <v>0</v>
      </c>
      <c r="GF7" s="48" t="n"/>
      <c r="GG7" s="48" t="inlineStr">
        <is>
          <t>Selalu</t>
        </is>
      </c>
      <c r="GH7" s="48" t="inlineStr">
        <is>
          <t>Ya</t>
        </is>
      </c>
      <c r="GI7" s="48" t="inlineStr">
        <is>
          <t>Tetangga Teman/keluarga Komunitas lokal</t>
        </is>
      </c>
      <c r="GJ7" s="8" t="n">
        <v>1</v>
      </c>
      <c r="GK7" s="8" t="n">
        <v>1</v>
      </c>
      <c r="GL7" s="8" t="n">
        <v>1</v>
      </c>
      <c r="GM7" s="8" t="n">
        <v>0</v>
      </c>
      <c r="GN7" s="48" t="n"/>
      <c r="GO7" s="8" t="n">
        <v>9</v>
      </c>
      <c r="GP7" s="48" t="inlineStr">
        <is>
          <t>Sebagian</t>
        </is>
      </c>
      <c r="GQ7" s="48" t="inlineStr">
        <is>
          <t>LPG</t>
        </is>
      </c>
      <c r="GR7" s="8" t="n">
        <v>1</v>
      </c>
      <c r="GS7" s="8" t="n">
        <v>0</v>
      </c>
      <c r="GT7" s="8" t="n">
        <v>0</v>
      </c>
      <c r="GU7" s="8" t="n">
        <v>0</v>
      </c>
      <c r="GV7" s="8" t="n">
        <v>0</v>
      </c>
      <c r="GW7" s="8" t="n">
        <v>0</v>
      </c>
      <c r="GX7" s="8" t="n">
        <v>0</v>
      </c>
      <c r="GY7" s="48" t="n"/>
      <c r="GZ7" s="48" t="inlineStr">
        <is>
          <t>Ya</t>
        </is>
      </c>
      <c r="HA7" s="48" t="n"/>
      <c r="HB7" s="48" t="n"/>
      <c r="HC7" s="48" t="n"/>
      <c r="HD7" s="48" t="n"/>
      <c r="HE7" s="8" t="n">
        <v>9</v>
      </c>
      <c r="HF7" s="8" t="n">
        <v>36000</v>
      </c>
      <c r="HG7" s="8" t="n">
        <v>3</v>
      </c>
      <c r="HH7" s="8" t="n">
        <v>23000</v>
      </c>
      <c r="HI7" s="48" t="n"/>
      <c r="HJ7" s="48" t="n"/>
      <c r="HK7" s="48" t="n"/>
      <c r="HL7" s="48" t="n"/>
      <c r="HM7" s="48" t="n"/>
      <c r="HN7" s="48" t="n"/>
      <c r="HO7" s="48" t="n"/>
      <c r="HP7" s="48" t="n"/>
      <c r="HQ7" s="48" t="n"/>
      <c r="HR7" s="48" t="n"/>
      <c r="HS7" s="48" t="n"/>
      <c r="HT7" s="48" t="n"/>
      <c r="HU7" s="48" t="n"/>
      <c r="HV7" s="48" t="n"/>
      <c r="HW7" s="48" t="n"/>
      <c r="HX7" s="48" t="n"/>
      <c r="HY7" s="48" t="n"/>
      <c r="HZ7" s="48" t="n"/>
      <c r="IA7" s="8" t="n">
        <v>6</v>
      </c>
      <c r="IB7" s="8" t="n">
        <v>13000</v>
      </c>
      <c r="IC7" s="48" t="n"/>
      <c r="ID7" s="48" t="n"/>
      <c r="IE7" s="48" t="n"/>
      <c r="IF7" s="48" t="n"/>
      <c r="IG7" s="48" t="n"/>
      <c r="IH7" s="48" t="n"/>
      <c r="II7" s="48" t="n"/>
      <c r="IJ7" s="48" t="n"/>
      <c r="IK7" s="48" t="inlineStr">
        <is>
          <t>65-80 kg</t>
        </is>
      </c>
      <c r="IL7" s="48" t="inlineStr">
        <is>
          <t>3-5 jam</t>
        </is>
      </c>
      <c r="IM7" s="48" t="inlineStr">
        <is>
          <t>Ya</t>
        </is>
      </c>
      <c r="IN7" s="48" t="inlineStr">
        <is>
          <t>Tidak</t>
        </is>
      </c>
      <c r="IO7" s="48" t="inlineStr">
        <is>
          <t>Tidak ada perubahan</t>
        </is>
      </c>
      <c r="IP7" s="48" t="n"/>
      <c r="IQ7" s="48" t="inlineStr">
        <is>
          <t>Tidak pernah</t>
        </is>
      </c>
      <c r="IR7" s="48" t="n"/>
      <c r="IS7" s="48" t="n"/>
      <c r="IT7" s="48" t="n"/>
      <c r="IU7" s="48" t="n"/>
      <c r="IV7" s="48" t="n"/>
      <c r="IW7" s="48" t="n"/>
      <c r="IX7" s="48" t="n"/>
      <c r="IY7" s="48" t="n"/>
      <c r="IZ7" s="48" t="inlineStr">
        <is>
          <t>Tidak pernah</t>
        </is>
      </c>
      <c r="JA7" s="48" t="n"/>
      <c r="JB7" s="48" t="n"/>
      <c r="JC7" s="48" t="n"/>
      <c r="JD7" s="48" t="n"/>
      <c r="JE7" s="48" t="n"/>
      <c r="JF7" s="48" t="n"/>
      <c r="JG7" s="48" t="n"/>
      <c r="JH7" s="48" t="n"/>
      <c r="JI7" s="48" t="inlineStr">
        <is>
          <t>Tidak pernah</t>
        </is>
      </c>
      <c r="JJ7" s="48" t="n"/>
      <c r="JK7" s="48" t="n"/>
      <c r="JL7" s="48" t="n"/>
      <c r="JM7" s="48" t="n"/>
      <c r="JN7" s="48" t="n"/>
      <c r="JO7" s="48" t="n"/>
      <c r="JP7" s="48" t="n"/>
      <c r="JQ7" s="48" t="n"/>
      <c r="JR7" s="48" t="inlineStr">
        <is>
          <t>Tidak pernah</t>
        </is>
      </c>
      <c r="JS7" s="48" t="n"/>
      <c r="JT7" s="48" t="n"/>
      <c r="JU7" s="48" t="n"/>
      <c r="JV7" s="48" t="n"/>
      <c r="JW7" s="48" t="n"/>
      <c r="JX7" s="48" t="n"/>
      <c r="JY7" s="48" t="n"/>
      <c r="JZ7" s="48" t="n"/>
      <c r="KA7" s="48" t="inlineStr">
        <is>
          <t>Tidak pernah</t>
        </is>
      </c>
      <c r="KB7" s="48" t="n"/>
      <c r="KC7" s="48" t="n"/>
      <c r="KD7" s="48" t="n"/>
      <c r="KE7" s="48" t="n"/>
      <c r="KF7" s="48" t="n"/>
      <c r="KG7" s="48" t="n"/>
      <c r="KH7" s="48" t="n"/>
      <c r="KI7" s="48" t="n"/>
      <c r="KJ7" s="48" t="inlineStr">
        <is>
          <t>Tidak pernah</t>
        </is>
      </c>
      <c r="KK7" s="48" t="n"/>
      <c r="KL7" s="48" t="n"/>
      <c r="KM7" s="48" t="n"/>
      <c r="KN7" s="48" t="n"/>
      <c r="KO7" s="48" t="n"/>
      <c r="KP7" s="48" t="n"/>
      <c r="KQ7" s="48" t="n"/>
      <c r="KR7" s="48" t="n"/>
      <c r="KS7" s="48" t="inlineStr">
        <is>
          <t>Jauh lebih baik</t>
        </is>
      </c>
      <c r="KT7" s="48" t="inlineStr">
        <is>
          <t>0-1 kali</t>
        </is>
      </c>
      <c r="KU7" s="48" t="inlineStr">
        <is>
          <t>0-1 kali</t>
        </is>
      </c>
      <c r="KV7" s="48" t="inlineStr">
        <is>
          <t>Perempuan dewasa Anak-anak (0-18 tahun)</t>
        </is>
      </c>
      <c r="KW7" s="8" t="n">
        <v>0</v>
      </c>
      <c r="KX7" s="8" t="n">
        <v>1</v>
      </c>
      <c r="KY7" s="8" t="n">
        <v>1</v>
      </c>
      <c r="KZ7" s="8" t="n">
        <v>0</v>
      </c>
      <c r="LA7" s="48" t="inlineStr">
        <is>
          <t>Jauh lebih baik</t>
        </is>
      </c>
      <c r="LB7" s="48" t="inlineStr">
        <is>
          <t>Jauh lebih baik</t>
        </is>
      </c>
      <c r="LC7" s="8" t="n">
        <v>5</v>
      </c>
      <c r="LD7" s="8" t="n">
        <v>3</v>
      </c>
      <c r="LE7" s="8" t="n">
        <v>0</v>
      </c>
      <c r="LF7" s="48" t="n"/>
      <c r="LG7" s="48" t="inlineStr">
        <is>
          <t>Ya</t>
        </is>
      </c>
      <c r="LH7" s="8" t="n">
        <v>500000</v>
      </c>
      <c r="LI7" s="48" t="n"/>
      <c r="LJ7" s="48" t="inlineStr">
        <is>
          <t>Kebutuhan rumah tangga</t>
        </is>
      </c>
      <c r="LK7" s="8" t="n">
        <v>0</v>
      </c>
      <c r="LL7" s="8" t="n">
        <v>0</v>
      </c>
      <c r="LM7" s="8" t="n">
        <v>0</v>
      </c>
      <c r="LN7" s="8" t="n">
        <v>0</v>
      </c>
      <c r="LO7" s="8" t="n">
        <v>1</v>
      </c>
      <c r="LP7" s="8" t="n">
        <v>0</v>
      </c>
      <c r="LQ7" s="8" t="n">
        <v>0</v>
      </c>
      <c r="LR7" s="11" t="n"/>
      <c r="LS7" s="8" t="n">
        <v>10</v>
      </c>
      <c r="LT7" s="8" t="n">
        <v>10</v>
      </c>
      <c r="LU7" s="8" t="n">
        <v>10</v>
      </c>
      <c r="LV7" s="8" t="n">
        <v>10</v>
      </c>
      <c r="LW7" s="8" t="n">
        <v>10</v>
      </c>
      <c r="LX7" s="8" t="n">
        <v>0</v>
      </c>
      <c r="LY7" s="8" t="n">
        <v>10</v>
      </c>
      <c r="LZ7" s="8" t="n">
        <v>10</v>
      </c>
      <c r="MA7" s="8" t="n">
        <v>0</v>
      </c>
      <c r="MB7" s="48" t="inlineStr">
        <is>
          <t>Ya</t>
        </is>
      </c>
      <c r="MC7" s="8" t="n">
        <v>0</v>
      </c>
      <c r="MD7" s="8" t="n">
        <v>0</v>
      </c>
      <c r="ME7" s="8" t="n">
        <v>0</v>
      </c>
      <c r="MF7" s="8" t="n">
        <v>0</v>
      </c>
      <c r="MG7" s="8" t="n">
        <v>0</v>
      </c>
      <c r="MH7" s="8" t="n">
        <v>0</v>
      </c>
      <c r="MI7" s="48" t="inlineStr">
        <is>
          <t>Aktivitas sosial diluar rumah (misalnya, berkumpul dengan tetangga, mengikuti kegiatan PKK, dsb)</t>
        </is>
      </c>
      <c r="MJ7" s="8" t="n">
        <v>0</v>
      </c>
      <c r="MK7" s="8" t="n">
        <v>1</v>
      </c>
      <c r="ML7" s="8" t="n">
        <v>0</v>
      </c>
      <c r="MM7" s="8" t="n">
        <v>0</v>
      </c>
      <c r="MN7" s="8" t="n">
        <v>0</v>
      </c>
      <c r="MO7" s="8" t="n">
        <v>0</v>
      </c>
      <c r="MP7" s="48" t="n"/>
      <c r="MQ7" s="48" t="n"/>
      <c r="MR7" s="40" t="inlineStr">
        <is>
          <t>Mengikuti kegiatan program desa</t>
        </is>
      </c>
      <c r="MS7" s="17" t="inlineStr">
        <is>
          <t>Program kerja kemasyarakatan desa</t>
        </is>
      </c>
      <c r="MT7" s="48" t="n"/>
      <c r="MU7" s="48" t="inlineStr">
        <is>
          <t>Ya, untuk anggota keluarga</t>
        </is>
      </c>
      <c r="MV7" s="48" t="inlineStr">
        <is>
          <t>Perawatan sistem biogas</t>
        </is>
      </c>
      <c r="MW7" s="8" t="n">
        <v>1</v>
      </c>
      <c r="MX7" s="8" t="n">
        <v>0</v>
      </c>
      <c r="MY7" s="8" t="n">
        <v>0</v>
      </c>
      <c r="MZ7" s="8" t="n">
        <v>0</v>
      </c>
      <c r="NA7" s="48" t="n"/>
      <c r="NB7" s="48" t="n"/>
      <c r="NC7" s="48" t="n"/>
      <c r="ND7" s="48" t="n"/>
      <c r="NE7" s="48" t="n"/>
      <c r="NF7" s="48" t="n"/>
      <c r="NG7" s="48" t="n"/>
      <c r="NH7" s="48" t="n"/>
      <c r="NI7" s="48" t="n"/>
      <c r="NJ7" s="48" t="n"/>
      <c r="NK7" s="48" t="n"/>
      <c r="NL7" s="48" t="inlineStr">
        <is>
          <t>Tidak</t>
        </is>
      </c>
      <c r="NM7" s="48" t="inlineStr">
        <is>
          <t>100% dana hibah</t>
        </is>
      </c>
      <c r="NN7" s="17" t="inlineStr">
        <is>
          <t>0 (100% sumber pembiayaan dari hibah)</t>
        </is>
      </c>
      <c r="NO7" s="17" t="inlineStr">
        <is>
          <t>Pemerintah</t>
        </is>
      </c>
      <c r="NP7" s="48" t="n"/>
      <c r="NQ7" s="48" t="n"/>
      <c r="NR7" s="48" t="n"/>
      <c r="NS7" s="48" t="n"/>
      <c r="NT7" s="48" t="n"/>
      <c r="NU7" s="48" t="n"/>
      <c r="NV7" s="48" t="n"/>
      <c r="NW7" s="48" t="n"/>
      <c r="NX7" s="48" t="inlineStr">
        <is>
          <t>Sedikit meningkat</t>
        </is>
      </c>
      <c r="NY7" s="8" t="n">
        <v>240</v>
      </c>
      <c r="NZ7" s="8" t="n">
        <v>0</v>
      </c>
      <c r="OA7" s="8" t="n">
        <v>0</v>
      </c>
      <c r="OB7" s="8" t="n">
        <v>10</v>
      </c>
      <c r="OC7" s="8" t="n">
        <v>10</v>
      </c>
      <c r="OD7" s="8" t="n">
        <v>0</v>
      </c>
      <c r="OE7" s="48" t="inlineStr">
        <is>
          <t>Lebih baik</t>
        </is>
      </c>
      <c r="OF7" s="48" t="inlineStr">
        <is>
          <t>Jauh lebih baik (beda waktu memasak lebih cepat setengah jam atau lebih, ATAU tidak lagi ada rasa/bau makanan yang berubah, ATAU alasan lainnya)</t>
        </is>
      </c>
      <c r="OG7" s="48" t="inlineStr">
        <is>
          <t>Ya</t>
        </is>
      </c>
      <c r="OH7" s="8" t="n">
        <v>9</v>
      </c>
      <c r="OI7" s="8" t="n">
        <v>0</v>
      </c>
      <c r="OJ7" s="8" t="n">
        <v>0</v>
      </c>
      <c r="OK7" s="8" t="n">
        <v>0</v>
      </c>
      <c r="OL7" s="8" t="n">
        <v>0</v>
      </c>
      <c r="OM7" s="8" t="n">
        <v>0</v>
      </c>
      <c r="ON7" s="8" t="n">
        <v>20</v>
      </c>
      <c r="OO7" s="8" t="n">
        <v>1</v>
      </c>
      <c r="OP7" s="48">
        <f>VLOOKUP(AG7,'BUS 2'!$G$1:$CU$424,2,0)</f>
        <v/>
      </c>
      <c r="OQ7" s="8">
        <f>VLOOKUP(AG7,'BUS 2'!$G$1:$CU$424,3,0)</f>
        <v/>
      </c>
      <c r="OR7" s="8">
        <f>VLOOKUP(AG7,'BUS 2'!$G$1:$CU$424,4,0)</f>
        <v/>
      </c>
      <c r="OS7" s="8">
        <f>VLOOKUP(AG7,'BUS 2'!$G$1:$CU$424,5,0)</f>
        <v/>
      </c>
      <c r="OT7" s="8">
        <f>VLOOKUP(AG7,'BUS 2'!$G$1:$CU$424,6,0)</f>
        <v/>
      </c>
      <c r="OU7" s="8">
        <f>VLOOKUP(AG7,'BUS 2'!$G$1:$CU$424,7,0)</f>
        <v/>
      </c>
      <c r="OV7" s="8">
        <f>VLOOKUP(AG7,'BUS 2'!$G$1:$CU$424,8,0)</f>
        <v/>
      </c>
      <c r="OW7" s="8">
        <f>VLOOKUP(AG7,'BUS 2'!$G$1:$CU$424,9,0)</f>
        <v/>
      </c>
      <c r="OX7" s="8">
        <f>VLOOKUP(AG7,'BUS 2'!$G$1:$CU$424,10,0)</f>
        <v/>
      </c>
      <c r="OY7" s="8">
        <f>VLOOKUP(AG7,'BUS 2'!$G$1:$CU$424,11,0)</f>
        <v/>
      </c>
      <c r="OZ7" s="8">
        <f>VLOOKUP(AG7,'BUS 2'!$G$1:$CU$424,12,0)</f>
        <v/>
      </c>
      <c r="PA7" s="8">
        <f>VLOOKUP(AG7,'BUS 2'!$G$1:$CU$424,13,0)</f>
        <v/>
      </c>
      <c r="PB7" s="8">
        <f>VLOOKUP(AG7,'BUS 2'!$G$1:$CU$424,14,0)</f>
        <v/>
      </c>
      <c r="PC7" s="8">
        <f>VLOOKUP(AG7,'BUS 2'!$G$1:$CU$424,15,0)</f>
        <v/>
      </c>
      <c r="PD7" s="8">
        <f>VLOOKUP(AG7,'BUS 2'!$G$1:$CU$424,16,0)</f>
        <v/>
      </c>
      <c r="PE7" s="8">
        <f>VLOOKUP(AG7,'BUS 2'!$G$1:$CU$424,17,0)</f>
        <v/>
      </c>
      <c r="PF7" s="8">
        <f>VLOOKUP(AG7,'BUS 2'!$G$1:$CU$424,18,0)</f>
        <v/>
      </c>
      <c r="PG7" s="8">
        <f>VLOOKUP(AG7,'BUS 2'!$G$1:$CU$424,19,0)</f>
        <v/>
      </c>
      <c r="PH7" s="8">
        <f>VLOOKUP(AG7,'BUS 2'!$G$1:$CU$424,20,0)</f>
        <v/>
      </c>
      <c r="PI7" s="8">
        <f>VLOOKUP(AG7,'BUS 2'!$G$1:$CU$424,21,0)</f>
        <v/>
      </c>
      <c r="PJ7" s="8">
        <f>VLOOKUP(AG7,'BUS 2'!$G$1:$CU$424,22,0)</f>
        <v/>
      </c>
      <c r="PK7" s="8">
        <f>VLOOKUP(AG7,'BUS 2'!$G$1:$CU$424,23,0)</f>
        <v/>
      </c>
      <c r="PL7" s="8">
        <f>VLOOKUP(AG7,'BUS 2'!$G$1:$CU$424,24,0)</f>
        <v/>
      </c>
      <c r="PM7" s="8">
        <f>VLOOKUP(AG7,'BUS 2'!$G$1:$CU$424,25,0)</f>
        <v/>
      </c>
      <c r="PN7" s="8">
        <f>VLOOKUP(AG7,'BUS 2'!$G$1:$CU$424,26,0)</f>
        <v/>
      </c>
      <c r="PO7" s="8">
        <f>VLOOKUP(AG7,'BUS 2'!$G$1:$CU$424,27,0)</f>
        <v/>
      </c>
      <c r="PP7" s="8">
        <f>VLOOKUP(AG7,'BUS 2'!$G$1:$CU$424,28,0)</f>
        <v/>
      </c>
      <c r="PQ7" s="8">
        <f>VLOOKUP(AG7,'BUS 2'!$G$1:$CU$424,29,0)</f>
        <v/>
      </c>
      <c r="PR7" s="8">
        <f>VLOOKUP(AG7,'BUS 2'!$G$1:$CU$424,30,0)</f>
        <v/>
      </c>
      <c r="PS7" s="8">
        <f>VLOOKUP(AG7,'BUS 2'!$G$1:$CU$424,31,0)</f>
        <v/>
      </c>
      <c r="PT7" s="48" t="inlineStr">
        <is>
          <t>1-Disebarkan ke lahan terbuka</t>
        </is>
      </c>
      <c r="PU7" s="8" t="n">
        <v>0</v>
      </c>
      <c r="PV7" s="8" t="n">
        <v>0</v>
      </c>
      <c r="PW7" s="8" t="n">
        <v>0</v>
      </c>
      <c r="PX7" s="8" t="n">
        <v>0</v>
      </c>
      <c r="PY7" s="8" t="n">
        <v>0</v>
      </c>
      <c r="PZ7" s="8" t="n">
        <v>1</v>
      </c>
      <c r="QA7" s="8" t="n">
        <v>0</v>
      </c>
      <c r="QB7" s="8" t="n">
        <v>0</v>
      </c>
      <c r="QC7" s="8" t="n">
        <v>0</v>
      </c>
      <c r="QD7" s="48" t="n"/>
      <c r="QE7" s="36" t="n"/>
      <c r="QF7" s="35" t="n"/>
      <c r="QG7" s="35" t="n"/>
      <c r="QH7" s="35" t="n"/>
      <c r="QI7" s="35" t="n"/>
      <c r="QJ7" s="35" t="n"/>
      <c r="QK7" s="36" t="n"/>
      <c r="QL7" s="36" t="n"/>
      <c r="QM7" s="36" t="n"/>
      <c r="QN7" s="36" t="n"/>
      <c r="QO7" s="36" t="n"/>
      <c r="QP7" s="36" t="n"/>
      <c r="QQ7" s="36" t="n"/>
      <c r="QR7" s="36" t="n"/>
      <c r="QS7" s="36" t="n"/>
      <c r="QT7" s="36" t="n"/>
      <c r="QU7" s="36" t="n"/>
      <c r="QV7" s="36" t="n"/>
      <c r="QW7" s="35" t="n"/>
      <c r="QX7" s="35" t="n"/>
      <c r="QY7" s="35" t="n"/>
      <c r="QZ7" s="35" t="n"/>
      <c r="RA7" s="35" t="n"/>
      <c r="RB7" s="36" t="n"/>
      <c r="RC7" s="36" t="n"/>
      <c r="RD7" s="36" t="n"/>
      <c r="RE7" s="36" t="n"/>
      <c r="RF7" s="36" t="n"/>
      <c r="RG7" s="48" t="n"/>
      <c r="RH7" s="35" t="n"/>
      <c r="RI7" s="35" t="n"/>
      <c r="RJ7" s="35" t="n"/>
      <c r="RK7" s="35" t="n"/>
      <c r="RL7" s="35" t="n"/>
      <c r="RM7" s="48" t="n"/>
      <c r="RN7" s="48" t="n"/>
      <c r="RO7" s="48" t="n"/>
      <c r="RP7" s="48" t="n"/>
      <c r="RQ7" s="48" t="n"/>
      <c r="RR7" s="48" t="n"/>
      <c r="RS7" s="35" t="n"/>
      <c r="RT7" s="35" t="n"/>
      <c r="RU7" s="35" t="n"/>
      <c r="RV7" s="35" t="n"/>
      <c r="RW7" s="35" t="n"/>
      <c r="RX7" s="48" t="n"/>
      <c r="RY7" s="48" t="n"/>
      <c r="RZ7" s="48" t="n"/>
      <c r="SA7" s="48" t="n"/>
      <c r="SB7" s="48" t="n"/>
      <c r="SC7" s="48" t="inlineStr">
        <is>
          <t>1-Disebarkan ke lahan terbuka</t>
        </is>
      </c>
      <c r="SD7" s="39" t="n">
        <v>0</v>
      </c>
      <c r="SE7" s="39" t="n">
        <v>0</v>
      </c>
      <c r="SF7" s="39" t="n">
        <v>0</v>
      </c>
      <c r="SG7" s="39" t="n">
        <v>0</v>
      </c>
      <c r="SH7" s="39" t="n">
        <v>0</v>
      </c>
      <c r="SI7" s="8" t="n">
        <v>1</v>
      </c>
      <c r="SJ7" s="8" t="n">
        <v>0</v>
      </c>
      <c r="SK7" s="8" t="n">
        <v>0</v>
      </c>
      <c r="SL7" s="8" t="n">
        <v>0</v>
      </c>
      <c r="SM7" s="48" t="n"/>
      <c r="SN7" s="48" t="n"/>
      <c r="SO7" s="35" t="n"/>
      <c r="SP7" s="35" t="n"/>
      <c r="SQ7" s="35" t="n"/>
      <c r="SR7" s="35" t="n"/>
      <c r="SS7" s="35" t="n"/>
      <c r="ST7" s="48" t="n"/>
      <c r="SU7" s="48" t="n"/>
      <c r="SV7" s="48" t="n"/>
      <c r="SW7" s="48" t="n"/>
      <c r="SX7" s="48" t="n"/>
      <c r="SY7" s="8">
        <f>VLOOKUP(AG7,'BUS 2'!$G$1:$CU$424,33,0)</f>
        <v/>
      </c>
      <c r="SZ7" s="48">
        <f>VLOOKUP(AG7,'BUS 2'!$G$1:$CU$424,34,0)</f>
        <v/>
      </c>
      <c r="TA7" s="48">
        <f>VLOOKUP(AG7,'BUS 2'!$G$1:$CU$424,35,0)</f>
        <v/>
      </c>
      <c r="TB7" s="48">
        <f>VLOOKUP(AG7,'BUS 2'!$G$1:$CU$424,36,0)</f>
        <v/>
      </c>
      <c r="TC7" s="48">
        <f>VLOOKUP(AG7,'BUS 2'!$G$1:$CU$424,37,0)</f>
        <v/>
      </c>
      <c r="TD7" s="48">
        <f>VLOOKUP(AG7,'BUS 2'!$G$1:$CU$424,38,0)</f>
        <v/>
      </c>
      <c r="TE7" s="48">
        <f>VLOOKUP(AG7,'BUS 2'!$G$1:$CU$424,39,0)</f>
        <v/>
      </c>
      <c r="TF7" s="48">
        <f>VLOOKUP(AG7,'BUS 2'!$G$1:$CU$424,40,0)</f>
        <v/>
      </c>
      <c r="TG7" s="8">
        <f>VLOOKUP(AG7,'BUS 2'!$G$1:$CU$424,42,0)</f>
        <v/>
      </c>
      <c r="TH7" s="8">
        <f>VLOOKUP(AG7,'BUS 2'!$G$1:$CU$424,43,0)</f>
        <v/>
      </c>
      <c r="TI7" s="8">
        <f>VLOOKUP(AG7,'BUS 2'!$G$1:$CU$424,44,0)</f>
        <v/>
      </c>
      <c r="TJ7" s="8">
        <f>VLOOKUP(AG7,'BUS 2'!$G$1:$CU$424,45,0)</f>
        <v/>
      </c>
      <c r="TK7" s="8">
        <f>VLOOKUP(AG7,'BUS 2'!$G$1:$CU$424,46,0)</f>
        <v/>
      </c>
      <c r="TL7" s="8">
        <f>VLOOKUP(AG7,'BUS 2'!$G$1:$CU$424,47,0)</f>
        <v/>
      </c>
      <c r="TM7" s="8">
        <f>VLOOKUP(AG7,'BUS 2'!$G$1:$CU$424,48,0)</f>
        <v/>
      </c>
      <c r="TN7" s="8">
        <f>VLOOKUP(AG7,'BUS 2'!$G$1:$CU$424,49,0)</f>
        <v/>
      </c>
      <c r="TO7" s="8">
        <f>VLOOKUP(AG7,'BUS 2'!$G$1:$CU$424,50,0)</f>
        <v/>
      </c>
      <c r="TP7" s="8">
        <f>VLOOKUP(AG7,'BUS 2'!$G$1:$CU$424,51,0)</f>
        <v/>
      </c>
      <c r="TQ7" s="8">
        <f>VLOOKUP(AG7,'BUS 2'!$G$1:$CU$424,52,0)</f>
        <v/>
      </c>
      <c r="TR7" s="8">
        <f>VLOOKUP(AG7,'BUS 2'!$G$1:$CU$424,53,0)</f>
        <v/>
      </c>
      <c r="TS7" s="48">
        <f>VLOOKUP(AG7,'BUS 2'!$G$1:$CU$424,54,0)</f>
        <v/>
      </c>
      <c r="TT7" s="48">
        <f>VLOOKUP(AG7,'BUS 2'!$G$1:$CU$424,55,0)</f>
        <v/>
      </c>
      <c r="TU7" s="48">
        <f>VLOOKUP(AG7,'BUS 2'!$G$1:$CU$424,56,0)</f>
        <v/>
      </c>
      <c r="TV7" s="48">
        <f>VLOOKUP(AG7,'BUS 2'!$G$1:$CU$424,57,0)</f>
        <v/>
      </c>
      <c r="TW7" s="48">
        <f>VLOOKUP(AG7,'BUS 2'!$G$1:$CU$424,58,0)</f>
        <v/>
      </c>
      <c r="TX7" s="48">
        <f>VLOOKUP(AG7,'BUS 2'!$G$1:$CU$424,59,0)</f>
        <v/>
      </c>
      <c r="TY7" s="48">
        <f>VLOOKUP(AG7,'BUS 2'!$G$1:$CU$424,60,0)</f>
        <v/>
      </c>
      <c r="TZ7" s="48">
        <f>VLOOKUP(AG7,'BUS 2'!$G$1:$CU$424,61,0)</f>
        <v/>
      </c>
      <c r="UA7" s="48">
        <f>VLOOKUP(AG7,'BUS 2'!$G$1:$CU$424,62,0)</f>
        <v/>
      </c>
      <c r="UB7" s="48">
        <f>VLOOKUP(AG7,'BUS 2'!$G$1:$CU$424,63,0)</f>
        <v/>
      </c>
      <c r="UC7" s="48">
        <f>VLOOKUP(AG7,'BUS 2'!$G$1:$CU$424,64,0)</f>
        <v/>
      </c>
      <c r="UD7" s="48">
        <f>VLOOKUP(AG7,'BUS 2'!$G$1:$CU$424,65,0)</f>
        <v/>
      </c>
      <c r="UE7" s="48">
        <f>VLOOKUP(AG7,'BUS 2'!$G$1:$CU$424,66,0)</f>
        <v/>
      </c>
      <c r="UF7" s="48">
        <f>VLOOKUP(AG7,'BUS 2'!$G$1:$CU$424,67,0)</f>
        <v/>
      </c>
      <c r="UG7" s="48">
        <f>VLOOKUP(AG7,'BUS 2'!$G$1:$CU$424,68,0)</f>
        <v/>
      </c>
      <c r="UH7" s="48">
        <f>VLOOKUP(AG7,'BUS 2'!$G$1:$CU$424,69,0)</f>
        <v/>
      </c>
      <c r="UI7" s="48">
        <f>VLOOKUP(AG7,'BUS 2'!$G$1:$CU$424,70,0)</f>
        <v/>
      </c>
      <c r="UJ7" s="48">
        <f>VLOOKUP(AG7,'BUS 2'!$G$1:$CU$424,71,0)</f>
        <v/>
      </c>
      <c r="UK7" s="48">
        <f>VLOOKUP(AG7,'BUS 2'!$G$1:$CU$424,72,0)</f>
        <v/>
      </c>
      <c r="UL7" s="48">
        <f>VLOOKUP(AG7,'BUS 2'!$G$1:$CU$424,73,0)</f>
        <v/>
      </c>
      <c r="UM7" s="48">
        <f>VLOOKUP(AG7,'BUS 2'!$G$1:$CU$424,74,0)</f>
        <v/>
      </c>
      <c r="UN7" s="48">
        <f>VLOOKUP(AG7,'BUS 2'!$G$1:$CU$424,75,0)</f>
        <v/>
      </c>
      <c r="UO7" s="48">
        <f>VLOOKUP(AG7,'BUS 2'!$G$1:$CU$424,76,0)</f>
        <v/>
      </c>
      <c r="UP7" s="48">
        <f>VLOOKUP(AG7,'BUS 2'!$G$1:$CU$424,77,0)</f>
        <v/>
      </c>
      <c r="UQ7" s="48">
        <f>VLOOKUP(AG7,'BUS 2'!$G$1:$CU$424,78,0)</f>
        <v/>
      </c>
      <c r="UR7" s="48">
        <f>VLOOKUP(AG7,'BUS 2'!$G$1:$CU$424,79,0)</f>
        <v/>
      </c>
      <c r="US7" s="48">
        <f>VLOOKUP(AG7,'BUS 2'!$G$1:$CU$424,80,0)</f>
        <v/>
      </c>
      <c r="UT7" s="48">
        <f>VLOOKUP(AG7,'BUS 2'!$G$1:$CU$424,81,0)</f>
        <v/>
      </c>
      <c r="UU7" s="48" t="inlineStr">
        <is>
          <t>Pemberian pakan di kandang</t>
        </is>
      </c>
      <c r="UV7" s="48" t="n"/>
      <c r="UW7" s="48" t="n"/>
      <c r="UX7" s="48" t="n"/>
      <c r="UY7" s="48" t="n"/>
      <c r="UZ7" s="48" t="n"/>
      <c r="VA7" s="48" t="inlineStr">
        <is>
          <t>Penggembalaan semi-terbuka</t>
        </is>
      </c>
      <c r="VB7" s="48" t="inlineStr">
        <is>
          <t>Penggembalaan semi-terbuka</t>
        </is>
      </c>
      <c r="VC7" s="48" t="inlineStr">
        <is>
          <t>Jarang (2-3 minggu sekali)</t>
        </is>
      </c>
      <c r="VD7" s="48" t="n"/>
      <c r="VE7" s="48" t="n"/>
      <c r="VF7" s="48" t="n"/>
      <c r="VG7" s="48" t="n"/>
      <c r="VH7" s="48" t="n"/>
      <c r="VI7" s="48" t="inlineStr">
        <is>
          <t>Sangat jarang (&gt;1 bulan sekali)</t>
        </is>
      </c>
      <c r="VJ7" s="48" t="inlineStr">
        <is>
          <t>Sangat jarang (&gt;1 bulan sekali)</t>
        </is>
      </c>
      <c r="VK7" s="48" t="inlineStr">
        <is>
          <t>Cukup (2-6 hari sekali)</t>
        </is>
      </c>
      <c r="VL7" s="48" t="n"/>
      <c r="VM7" s="48" t="n"/>
      <c r="VN7" s="48" t="n"/>
      <c r="VO7" s="48" t="n"/>
      <c r="VP7" s="48" t="n"/>
      <c r="VQ7" s="48" t="inlineStr">
        <is>
          <t>Cukup (2-6 hari sekali)</t>
        </is>
      </c>
      <c r="VR7" s="48" t="inlineStr">
        <is>
          <t>Cukup (2-6 hari sekali)</t>
        </is>
      </c>
      <c r="VS7" s="48" t="inlineStr">
        <is>
          <t>2-Disimpan basah (slurry)</t>
        </is>
      </c>
      <c r="VT7" s="8" t="n">
        <v>0</v>
      </c>
      <c r="VU7" s="8" t="n">
        <v>0</v>
      </c>
      <c r="VV7" s="8" t="n">
        <v>0</v>
      </c>
      <c r="VW7" s="8" t="n">
        <v>0</v>
      </c>
      <c r="VX7" s="8" t="n">
        <v>0</v>
      </c>
      <c r="VY7" s="8" t="n">
        <v>1</v>
      </c>
      <c r="VZ7" s="8" t="n">
        <v>0</v>
      </c>
      <c r="WA7" s="8" t="n">
        <v>0</v>
      </c>
      <c r="WB7" s="8" t="n">
        <v>0</v>
      </c>
      <c r="WC7" s="8" t="n">
        <v>0</v>
      </c>
      <c r="WD7" s="8" t="n">
        <v>0</v>
      </c>
      <c r="WE7" s="8" t="n">
        <v>0</v>
      </c>
      <c r="WF7" s="48" t="n"/>
      <c r="WG7" s="48" t="n"/>
      <c r="WH7" s="48" t="n"/>
      <c r="WI7" s="48" t="n"/>
      <c r="WJ7" s="48" t="n"/>
      <c r="WK7" s="48" t="n"/>
      <c r="WL7" s="48" t="n"/>
      <c r="WM7" s="48" t="n"/>
      <c r="WN7" s="48" t="n"/>
      <c r="WO7" s="48" t="n"/>
      <c r="WP7" s="48" t="n"/>
      <c r="WQ7" s="48" t="n"/>
      <c r="WR7" s="48" t="n"/>
      <c r="WS7" s="48" t="n"/>
      <c r="WT7" s="48" t="n"/>
      <c r="WU7" s="48" t="n"/>
      <c r="WV7" s="48" t="n"/>
      <c r="WW7" s="48" t="n"/>
      <c r="WX7" s="48" t="n"/>
      <c r="WY7" s="48" t="n"/>
      <c r="WZ7" s="48" t="n"/>
      <c r="XA7" s="48" t="n"/>
      <c r="XB7" s="48" t="n"/>
      <c r="XC7" s="48" t="n"/>
      <c r="XD7" s="48" t="n"/>
      <c r="XE7" s="48" t="n"/>
      <c r="XF7" s="48" t="n"/>
      <c r="XG7" s="48" t="n"/>
      <c r="XH7" s="48" t="n"/>
      <c r="XI7" s="48" t="n"/>
      <c r="XJ7" s="48" t="n"/>
      <c r="XK7" s="48" t="n"/>
      <c r="XL7" s="48" t="n"/>
      <c r="XM7" s="48" t="n"/>
      <c r="XN7" s="48" t="n"/>
      <c r="XO7" s="48" t="n"/>
      <c r="XP7" s="48" t="n"/>
      <c r="XQ7" s="48" t="n"/>
      <c r="XR7" s="48" t="n"/>
      <c r="XS7" s="48" t="n"/>
      <c r="XT7" s="48" t="n"/>
      <c r="XU7" s="48" t="n"/>
      <c r="XV7" s="48" t="n"/>
      <c r="XW7" s="48" t="n"/>
      <c r="XX7" s="48" t="n"/>
      <c r="XY7" s="48" t="n"/>
      <c r="XZ7" s="48" t="n"/>
      <c r="YA7" s="48" t="n"/>
      <c r="YB7" s="48" t="n"/>
      <c r="YC7" s="48" t="n"/>
      <c r="YD7" s="48" t="n"/>
      <c r="YE7" s="48" t="n"/>
      <c r="YF7" s="48" t="n"/>
      <c r="YG7" s="48" t="n"/>
      <c r="YH7" s="48" t="n"/>
      <c r="YI7" s="48" t="n"/>
      <c r="YJ7" s="48" t="n"/>
      <c r="YK7" s="48" t="n"/>
      <c r="YL7" s="48" t="n"/>
      <c r="YM7" s="48" t="n"/>
      <c r="YN7" s="48" t="inlineStr">
        <is>
          <t>2-Disimpan basah (slurry)</t>
        </is>
      </c>
      <c r="YO7" s="8" t="n">
        <v>0</v>
      </c>
      <c r="YP7" s="8" t="n">
        <v>0</v>
      </c>
      <c r="YQ7" s="8" t="n">
        <v>0</v>
      </c>
      <c r="YR7" s="8" t="n">
        <v>0</v>
      </c>
      <c r="YS7" s="8" t="n">
        <v>0</v>
      </c>
      <c r="YT7" s="8" t="n">
        <v>1</v>
      </c>
      <c r="YU7" s="8" t="n">
        <v>0</v>
      </c>
      <c r="YV7" s="8" t="n">
        <v>0</v>
      </c>
      <c r="YW7" s="8" t="n">
        <v>0</v>
      </c>
      <c r="YX7" s="8" t="n">
        <v>0</v>
      </c>
      <c r="YY7" s="8" t="n">
        <v>0</v>
      </c>
      <c r="YZ7" s="8" t="n">
        <v>0</v>
      </c>
      <c r="ZA7" s="48" t="inlineStr">
        <is>
          <t>2-Disimpan basah (slurry)</t>
        </is>
      </c>
      <c r="ZB7" s="8" t="n">
        <v>0</v>
      </c>
      <c r="ZC7" s="8" t="n">
        <v>0</v>
      </c>
      <c r="ZD7" s="8" t="n">
        <v>0</v>
      </c>
      <c r="ZE7" s="8" t="n">
        <v>0</v>
      </c>
      <c r="ZF7" s="8" t="n">
        <v>0</v>
      </c>
      <c r="ZG7" s="8" t="n">
        <v>1</v>
      </c>
      <c r="ZH7" s="8" t="n">
        <v>0</v>
      </c>
      <c r="ZI7" s="8" t="n">
        <v>0</v>
      </c>
      <c r="ZJ7" s="8" t="n">
        <v>0</v>
      </c>
      <c r="ZK7" s="8" t="n">
        <v>0</v>
      </c>
      <c r="ZL7" s="8" t="n">
        <v>0</v>
      </c>
      <c r="ZM7" s="8" t="n">
        <v>0</v>
      </c>
      <c r="ZN7" s="48" t="n"/>
      <c r="ZO7" s="48" t="n"/>
      <c r="ZP7" s="48" t="n"/>
      <c r="ZQ7" s="48" t="n"/>
      <c r="ZR7" s="48" t="n"/>
      <c r="ZS7" s="48" t="n"/>
      <c r="ZT7" s="48" t="n"/>
      <c r="ZU7" s="48" t="n"/>
      <c r="ZV7" s="8" t="n">
        <v>2</v>
      </c>
      <c r="ZW7" s="48" t="n"/>
      <c r="ZX7" s="48" t="n"/>
      <c r="ZY7" s="48" t="n"/>
      <c r="ZZ7" s="48" t="n"/>
      <c r="AAA7" s="48" t="n"/>
      <c r="AAB7" s="8" t="n">
        <v>2</v>
      </c>
      <c r="AAC7" s="8" t="n">
        <v>2</v>
      </c>
      <c r="AAD7" s="48" t="inlineStr">
        <is>
          <t>Pakan segar (misal: rumput)</t>
        </is>
      </c>
      <c r="AAE7" s="48" t="n"/>
      <c r="AAF7" s="48" t="n"/>
      <c r="AAG7" s="48" t="n"/>
      <c r="AAH7" s="48" t="n"/>
      <c r="AAI7" s="48" t="n"/>
      <c r="AAJ7" s="48" t="inlineStr">
        <is>
          <t>Pakan kering (misal: konsentrat, silase, pelet)</t>
        </is>
      </c>
      <c r="AAK7" s="48" t="inlineStr">
        <is>
          <t>Pakan kering (misal: konsentrat, silase, pelet)</t>
        </is>
      </c>
      <c r="AAL7" s="48" t="inlineStr">
        <is>
          <t>Ya</t>
        </is>
      </c>
      <c r="AAM7" s="48" t="inlineStr">
        <is>
          <t>Padat Cair</t>
        </is>
      </c>
      <c r="AAN7" s="8" t="n">
        <v>1</v>
      </c>
      <c r="AAO7" s="8" t="n">
        <v>1</v>
      </c>
      <c r="AAP7" s="8" t="n">
        <v>3</v>
      </c>
      <c r="AAQ7" s="8" t="n">
        <v>40</v>
      </c>
      <c r="AAR7" s="48" t="inlineStr">
        <is>
          <t>Ya</t>
        </is>
      </c>
      <c r="AAS7" s="48" t="inlineStr">
        <is>
          <t>Mengetahui</t>
        </is>
      </c>
      <c r="AAT7" s="48" t="inlineStr">
        <is>
          <t>Dibuang ke lahan sekitar kandang - yg ditanami tanaman</t>
        </is>
      </c>
      <c r="AAU7" s="8" t="n">
        <v>0</v>
      </c>
      <c r="AAV7" s="8" t="n">
        <v>0</v>
      </c>
      <c r="AAW7" s="8" t="n">
        <v>0</v>
      </c>
      <c r="AAX7" s="8" t="n">
        <v>1</v>
      </c>
      <c r="AAY7" s="8" t="n">
        <v>0</v>
      </c>
      <c r="AAZ7" s="8" t="n">
        <v>0</v>
      </c>
      <c r="ABA7" s="8" t="n">
        <v>0</v>
      </c>
      <c r="ABB7" s="48" t="n"/>
      <c r="ABC7" s="48" t="n"/>
      <c r="ABD7" s="48" t="n"/>
      <c r="ABE7" s="48" t="n"/>
      <c r="ABF7" s="48" t="n"/>
      <c r="ABG7" s="48" t="n"/>
      <c r="ABH7" s="48" t="n"/>
      <c r="ABI7" s="48" t="n"/>
      <c r="ABJ7" s="48" t="n"/>
      <c r="ABK7" s="48" t="n"/>
      <c r="ABL7" s="48" t="n"/>
      <c r="ABM7" s="48" t="n"/>
      <c r="ABN7" s="48" t="n"/>
      <c r="ABO7" s="48" t="n"/>
      <c r="ABP7" s="48" t="n"/>
      <c r="ABQ7" s="48" t="inlineStr">
        <is>
          <t>Holtikultura</t>
        </is>
      </c>
      <c r="ABR7" s="48" t="inlineStr">
        <is>
          <t>Sering ( 1 minggu 2 kali)</t>
        </is>
      </c>
      <c r="ABS7" s="48" t="n"/>
      <c r="ABT7" s="8" t="n">
        <v>600</v>
      </c>
      <c r="ABU7" s="48" t="n"/>
      <c r="ABV7" s="48" t="n"/>
      <c r="ABW7" s="48" t="n"/>
      <c r="ABX7" s="48" t="n"/>
      <c r="ABY7" s="48" t="n"/>
      <c r="ABZ7" s="48" t="n"/>
      <c r="ACA7" s="48" t="n"/>
      <c r="ACB7" s="48" t="n"/>
      <c r="ACC7" s="48" t="n"/>
      <c r="ACD7" s="48" t="n"/>
      <c r="ACE7" s="48" t="n"/>
      <c r="ACF7" s="48" t="n"/>
      <c r="ACG7" s="48" t="n"/>
      <c r="ACH7" s="48" t="n"/>
      <c r="ACI7" s="48" t="n"/>
      <c r="ACJ7" s="48" t="n"/>
      <c r="ACK7" s="48" t="inlineStr">
        <is>
          <t>Ladang/sawah terlalu jauh, sulit untuk mengangkut ke sana</t>
        </is>
      </c>
      <c r="ACL7" s="8" t="n">
        <v>0</v>
      </c>
      <c r="ACM7" s="8" t="n">
        <v>0</v>
      </c>
      <c r="ACN7" s="8" t="n">
        <v>0</v>
      </c>
      <c r="ACO7" s="8" t="n">
        <v>1</v>
      </c>
      <c r="ACP7" s="8" t="n">
        <v>0</v>
      </c>
      <c r="ACQ7" s="8" t="n">
        <v>0</v>
      </c>
      <c r="ACR7" s="8" t="n">
        <v>0</v>
      </c>
      <c r="ACS7" s="48" t="n"/>
      <c r="ACT7" s="48" t="inlineStr">
        <is>
          <t>Tidak ada</t>
        </is>
      </c>
      <c r="ACU7" s="48" t="inlineStr">
        <is>
          <t>Manfaat besar dan membantu kehidupan sehari-hari</t>
        </is>
      </c>
      <c r="ACV7" s="48" t="inlineStr">
        <is>
          <t>Bertambah</t>
        </is>
      </c>
      <c r="ACW7" s="48" t="inlineStr">
        <is>
          <t>Anggota keluarga - Perempuan dewasa</t>
        </is>
      </c>
      <c r="ACX7" s="48" t="inlineStr">
        <is>
          <t>Sangat setuju</t>
        </is>
      </c>
      <c r="ACY7" s="48" t="inlineStr">
        <is>
          <t>Anggota keluarga - Laki-laki dewasa Anggota keluarga - Perempuan dewasa Anggota keluarga - Anak-anak</t>
        </is>
      </c>
      <c r="ACZ7" s="8" t="n">
        <v>1</v>
      </c>
      <c r="ADA7" s="8" t="n">
        <v>1</v>
      </c>
      <c r="ADB7" s="8" t="n">
        <v>1</v>
      </c>
      <c r="ADC7" s="8" t="n">
        <v>0</v>
      </c>
      <c r="ADD7" s="48" t="inlineStr">
        <is>
          <t>Sangat puas</t>
        </is>
      </c>
      <c r="ADE7" s="48" t="inlineStr">
        <is>
          <t>Puas</t>
        </is>
      </c>
      <c r="ADF7" s="48" t="inlineStr">
        <is>
          <t>Puas</t>
        </is>
      </c>
      <c r="ADG7" s="48" t="inlineStr">
        <is>
          <t>Puas</t>
        </is>
      </c>
      <c r="ADH7" s="48" t="inlineStr">
        <is>
          <t>Tidak</t>
        </is>
      </c>
      <c r="ADI7" s="48" t="n"/>
      <c r="ADJ7" s="48" t="inlineStr">
        <is>
          <t>Puas</t>
        </is>
      </c>
      <c r="ADK7" s="48" t="n"/>
      <c r="ADL7" s="48" t="n"/>
      <c r="ADM7" s="48" t="n"/>
      <c r="ADN7" s="48" t="n"/>
      <c r="ADO7" s="48" t="n"/>
      <c r="ADP7" s="48" t="n"/>
      <c r="ADQ7" s="48" t="n"/>
      <c r="ADR7" s="48" t="n"/>
      <c r="ADS7" s="48" t="n"/>
      <c r="ADT7" s="48" t="n"/>
      <c r="ADU7" s="48" t="inlineStr">
        <is>
          <t>Menghubungi CPO atau pendamping Memperbaiki sendiri</t>
        </is>
      </c>
      <c r="ADV7" s="8" t="n">
        <v>0</v>
      </c>
      <c r="ADW7" s="8" t="n">
        <v>0</v>
      </c>
      <c r="ADX7" s="8" t="n">
        <v>0</v>
      </c>
      <c r="ADY7" s="8" t="n">
        <v>0</v>
      </c>
      <c r="ADZ7" s="8" t="n">
        <v>1</v>
      </c>
      <c r="AEA7" s="8" t="n">
        <v>1</v>
      </c>
      <c r="AEB7" s="8" t="n">
        <v>0</v>
      </c>
      <c r="AEC7" s="8" t="n">
        <v>0</v>
      </c>
      <c r="AED7" s="48" t="inlineStr">
        <is>
          <t>-</t>
        </is>
      </c>
      <c r="AEE7" s="48" t="inlineStr">
        <is>
          <t>Laki-laki dewasa</t>
        </is>
      </c>
      <c r="AEF7" s="48" t="n"/>
      <c r="AEG7" s="48" t="inlineStr">
        <is>
          <t>Menelepon atau WA langsung</t>
        </is>
      </c>
      <c r="AEH7" s="48" t="n"/>
      <c r="AEI7" s="48" t="inlineStr">
        <is>
          <t>Tidak ada</t>
        </is>
      </c>
      <c r="AEJ7" s="48" t="inlineStr">
        <is>
          <t>Ya, selalu</t>
        </is>
      </c>
      <c r="AEK7" s="48" t="inlineStr">
        <is>
          <t>Lebih aman Peningkatan kebersihan kandang ternak Pemanfaatan bio-slurry sebagai pupuk</t>
        </is>
      </c>
      <c r="AEL7" s="8" t="n">
        <v>0</v>
      </c>
      <c r="AEM7" s="8" t="n">
        <v>0</v>
      </c>
      <c r="AEN7" s="8" t="n">
        <v>0</v>
      </c>
      <c r="AEO7" s="8" t="n">
        <v>0</v>
      </c>
      <c r="AEP7" s="8" t="n">
        <v>1</v>
      </c>
      <c r="AEQ7" s="8" t="n">
        <v>0</v>
      </c>
      <c r="AER7" s="8" t="n">
        <v>1</v>
      </c>
      <c r="AES7" s="8" t="n">
        <v>1</v>
      </c>
      <c r="AET7" s="8" t="n">
        <v>0</v>
      </c>
      <c r="AEU7" s="8" t="n">
        <v>0</v>
      </c>
      <c r="AEV7" s="8" t="n">
        <v>0</v>
      </c>
      <c r="AEW7" s="8" t="n">
        <v>0</v>
      </c>
      <c r="AEX7" s="48" t="n"/>
      <c r="AEY7" s="48" t="inlineStr">
        <is>
          <t>Memasak lebih aman</t>
        </is>
      </c>
      <c r="AEZ7" s="48" t="n"/>
      <c r="AFA7" s="48" t="inlineStr">
        <is>
          <t>Tetangga / teman / saudara</t>
        </is>
      </c>
      <c r="AFB7" s="48" t="n"/>
      <c r="AFC7" s="48" t="inlineStr">
        <is>
          <t>IMG-20260209-WA0003-13_1_37.jpg</t>
        </is>
      </c>
      <c r="AFD7" s="16" t="inlineStr">
        <is>
          <t>https://kf.kobotoolbox.org/api/v2/assets/avstPQqLr3Ab3ZdcVTXZ6f/data/666776091/attachments/attxm3dqMfmEu3X6beSEchNp/</t>
        </is>
      </c>
      <c r="AFE7" s="48" t="inlineStr">
        <is>
          <t>IMG-20260209-WA0002-13_1_48.jpg</t>
        </is>
      </c>
      <c r="AFF7" s="16" t="inlineStr">
        <is>
          <t>https://kf.kobotoolbox.org/api/v2/assets/avstPQqLr3Ab3ZdcVTXZ6f/data/666776091/attachments/attsyAVTDdXu5bvrPJtJHVmb/</t>
        </is>
      </c>
      <c r="AFG7" s="48" t="inlineStr">
        <is>
          <t>Siti Nurhalisa S</t>
        </is>
      </c>
      <c r="AFH7" s="48" t="n"/>
      <c r="AFI7" s="27" t="inlineStr">
        <is>
          <t>-</t>
        </is>
      </c>
      <c r="AFJ7" s="48" t="n"/>
      <c r="AFK7" s="48" t="n"/>
      <c r="AFL7" s="48" t="n"/>
      <c r="AFM7" s="48" t="n"/>
      <c r="AFN7" s="48" t="n"/>
      <c r="AFO7" s="48" t="n"/>
      <c r="AFP7" s="48" t="n"/>
      <c r="AFQ7" s="48" t="n"/>
      <c r="AFR7" s="48" t="n"/>
      <c r="AFS7" s="48" t="n"/>
      <c r="AFT7" s="48" t="n"/>
      <c r="AFU7" s="48" t="n"/>
      <c r="AFV7" s="48" t="n"/>
      <c r="AFW7" s="48" t="n"/>
      <c r="AFX7" s="48" t="n"/>
      <c r="AFY7" s="48" t="n"/>
      <c r="AFZ7" s="48" t="n"/>
      <c r="AGA7" s="48" t="n"/>
      <c r="AGB7" s="48" t="n"/>
      <c r="AGC7" s="48" t="n"/>
      <c r="AGD7" s="48" t="n"/>
      <c r="AGE7" s="48" t="n"/>
      <c r="AGF7" s="48" t="n"/>
      <c r="AGG7" s="48" t="n"/>
      <c r="AGH7" s="48" t="n"/>
      <c r="AGI7" s="48" t="n"/>
      <c r="AGJ7" s="48" t="n"/>
      <c r="AGK7" s="48" t="n"/>
      <c r="AGL7" s="48" t="n"/>
      <c r="AGM7" s="48" t="n"/>
      <c r="AGN7" s="48" t="n"/>
      <c r="AGO7" s="48" t="n"/>
      <c r="AGP7" s="48" t="n"/>
      <c r="AGQ7" s="48" t="n"/>
      <c r="AGR7" s="48" t="n"/>
      <c r="AGS7" s="48" t="n"/>
      <c r="AGT7" s="48" t="n"/>
      <c r="AGU7" s="48" t="n"/>
      <c r="AGV7" s="48" t="n"/>
      <c r="AGW7" s="48" t="n"/>
      <c r="AGX7" s="48" t="n"/>
      <c r="AGY7" s="48" t="n"/>
      <c r="AGZ7" s="48" t="n"/>
      <c r="AHA7" s="48" t="n"/>
      <c r="AHB7" s="48" t="n"/>
      <c r="AHC7" s="48" t="n"/>
      <c r="AHD7" s="48" t="n"/>
      <c r="AHE7" s="48" t="n"/>
      <c r="AHF7" s="48" t="n"/>
      <c r="AHG7" s="48" t="n"/>
      <c r="AHH7" s="48" t="n"/>
      <c r="AHI7" s="48" t="n"/>
      <c r="AHJ7" s="48" t="n"/>
      <c r="AHK7" s="48" t="n"/>
      <c r="AHL7" s="48" t="n"/>
      <c r="AHM7" s="48" t="n"/>
      <c r="AHN7" s="48" t="n"/>
      <c r="AHO7" s="48" t="n"/>
      <c r="AHP7" s="48" t="n"/>
      <c r="AHQ7" s="48" t="n"/>
      <c r="AHR7" s="48" t="n"/>
      <c r="AHS7" s="48" t="n"/>
      <c r="AHT7" s="48" t="n"/>
      <c r="AHU7" s="48" t="n"/>
      <c r="AHV7" s="48" t="n"/>
      <c r="AHW7" s="48" t="n"/>
      <c r="AHX7" s="48" t="n"/>
      <c r="AHY7" s="48" t="n"/>
      <c r="AHZ7" s="48" t="n"/>
      <c r="AIA7" s="48" t="n"/>
      <c r="AIB7" s="48" t="n"/>
      <c r="AIC7" s="48" t="n"/>
      <c r="AID7" s="48" t="n"/>
      <c r="AIE7" s="48" t="n"/>
      <c r="AIF7" s="48" t="n"/>
      <c r="AIG7" s="48" t="n"/>
      <c r="AIH7" s="48" t="n"/>
      <c r="AII7" s="48" t="n"/>
      <c r="AIJ7" s="48" t="n"/>
      <c r="AIK7" s="48" t="n"/>
      <c r="AIL7" s="48" t="n"/>
      <c r="AIM7" s="48" t="n"/>
      <c r="AIN7" s="48" t="n"/>
      <c r="AIO7" s="48" t="n"/>
      <c r="AIP7" s="48" t="n"/>
      <c r="AIQ7" s="48" t="n"/>
      <c r="AIR7" s="48" t="n"/>
      <c r="AIS7" s="48" t="n"/>
      <c r="AIT7" s="48" t="n"/>
      <c r="AIU7" s="48" t="n"/>
      <c r="AIV7" s="48" t="n"/>
      <c r="AIW7" s="48" t="n"/>
      <c r="AIX7" s="48" t="n"/>
      <c r="AIY7" s="48" t="n"/>
      <c r="AIZ7" s="48" t="n"/>
      <c r="AJA7" s="48" t="n"/>
      <c r="AJB7" s="48" t="n"/>
      <c r="AJC7" s="48" t="n"/>
      <c r="AJD7" s="48" t="n"/>
      <c r="AJE7" s="48" t="n"/>
      <c r="AJF7" s="48" t="n"/>
      <c r="AJG7" s="48" t="n"/>
      <c r="AJH7" s="48" t="n"/>
      <c r="AJI7" s="48" t="n"/>
      <c r="AJJ7" s="48" t="n"/>
      <c r="AJK7" s="48" t="n"/>
      <c r="AJL7" s="48" t="n"/>
      <c r="AJM7" s="48" t="n"/>
      <c r="AJN7" s="48" t="n"/>
      <c r="AJO7" s="48" t="n"/>
      <c r="AJP7" s="48" t="n"/>
      <c r="AJQ7" s="48" t="n"/>
      <c r="AJR7" s="48" t="n"/>
      <c r="AJS7" s="48" t="n"/>
      <c r="AJT7" s="48" t="n"/>
      <c r="AJU7" s="48" t="n"/>
      <c r="AJV7" s="48" t="n"/>
      <c r="AJW7" s="48" t="n"/>
      <c r="AJX7" s="48" t="n"/>
      <c r="AJY7" s="48" t="n"/>
      <c r="AJZ7" s="48" t="n"/>
      <c r="AKA7" s="48" t="n"/>
      <c r="AKB7" s="48" t="n"/>
      <c r="AKC7" s="48" t="n"/>
      <c r="AKD7" s="48" t="n"/>
      <c r="AKE7" s="48" t="n"/>
      <c r="AKF7" s="48" t="n"/>
      <c r="AKG7" s="48" t="n"/>
      <c r="AKH7" s="48" t="n"/>
      <c r="AKI7" s="48" t="n"/>
      <c r="AKJ7" s="48" t="n"/>
      <c r="AKK7" s="48" t="n"/>
      <c r="AKL7" s="48" t="n"/>
      <c r="AKM7" s="48" t="n"/>
      <c r="AKN7" s="48" t="n"/>
      <c r="AKO7" s="48" t="n"/>
      <c r="AKP7" s="48" t="n"/>
      <c r="AKQ7" s="48" t="n"/>
      <c r="AKR7" s="48" t="n"/>
      <c r="AKS7" s="48" t="n"/>
      <c r="AKT7" s="48" t="n"/>
      <c r="AKU7" s="48" t="n"/>
      <c r="AKV7" s="48" t="n"/>
      <c r="AKW7" s="48" t="n"/>
      <c r="AKX7" s="48" t="n"/>
      <c r="AKY7" s="48" t="n"/>
      <c r="AKZ7" s="48" t="n"/>
      <c r="ALA7" s="48" t="n"/>
      <c r="ALB7" s="48" t="n"/>
      <c r="ALC7" s="48" t="n"/>
      <c r="ALD7" s="48" t="n"/>
      <c r="ALE7" s="48" t="n"/>
      <c r="ALF7" s="48" t="n"/>
      <c r="ALG7" s="48" t="n"/>
      <c r="ALH7" s="48" t="n"/>
      <c r="ALI7" s="48" t="n"/>
      <c r="ALJ7" s="48" t="n"/>
      <c r="ALK7" s="48" t="n"/>
      <c r="ALL7" s="48" t="n"/>
      <c r="ALM7" s="48" t="n"/>
      <c r="ALN7" s="48" t="n"/>
      <c r="ALO7" s="48" t="n"/>
      <c r="ALP7" s="48" t="n"/>
      <c r="ALQ7" s="48" t="n"/>
      <c r="ALR7" s="48" t="n"/>
      <c r="ALS7" s="48" t="n"/>
      <c r="ALT7" s="48" t="n"/>
      <c r="ALU7" s="48" t="n"/>
      <c r="ALV7" s="48" t="n"/>
      <c r="ALW7" s="48" t="n"/>
      <c r="ALX7" s="48" t="n"/>
      <c r="ALY7" s="48" t="n"/>
      <c r="ALZ7" s="48" t="n"/>
      <c r="AMA7" s="48" t="n"/>
      <c r="AMB7" s="48" t="n"/>
      <c r="AMC7" s="48" t="n"/>
      <c r="AMD7" s="48" t="n"/>
      <c r="AME7" s="48" t="n"/>
      <c r="AMF7" s="48" t="n"/>
      <c r="AMG7" s="48" t="n"/>
      <c r="AMH7" s="48" t="n"/>
      <c r="AMI7" s="48" t="n"/>
      <c r="AMJ7" s="48" t="n"/>
      <c r="AMK7" s="48" t="n"/>
      <c r="AML7" s="48" t="n"/>
      <c r="AMM7" s="48" t="n"/>
      <c r="AMN7" s="48" t="n"/>
      <c r="AMO7" s="48" t="n"/>
      <c r="AMP7" s="48" t="n"/>
      <c r="AMQ7" s="48" t="n"/>
      <c r="AMR7" s="48" t="n"/>
      <c r="AMS7" s="48" t="n"/>
      <c r="AMT7" s="48" t="n"/>
      <c r="AMU7" s="48" t="n"/>
      <c r="AMV7" s="48" t="n"/>
      <c r="AMW7" s="48" t="n"/>
      <c r="AMX7" s="48" t="n"/>
      <c r="AMY7" s="48" t="n"/>
      <c r="AMZ7" s="48" t="n"/>
      <c r="ANA7" s="48" t="n"/>
      <c r="ANB7" s="48" t="n"/>
      <c r="ANC7" s="48" t="n"/>
      <c r="AND7" s="48" t="n"/>
      <c r="ANE7" s="48" t="n"/>
      <c r="ANF7" s="48" t="n"/>
      <c r="ANG7" s="48" t="n"/>
      <c r="ANH7" s="48" t="n"/>
      <c r="ANI7" s="48" t="n"/>
      <c r="ANJ7" s="48" t="n"/>
      <c r="ANK7" s="48" t="n"/>
      <c r="ANL7" s="48" t="n"/>
      <c r="ANM7" s="48" t="n"/>
      <c r="ANN7" s="48" t="n"/>
      <c r="ANO7" s="48" t="n"/>
      <c r="ANP7" s="48" t="n"/>
      <c r="ANQ7" s="48" t="n"/>
      <c r="ANR7" s="48" t="n"/>
      <c r="ANS7" s="48" t="n"/>
      <c r="ANT7" s="48" t="n"/>
      <c r="ANU7" s="48" t="n"/>
      <c r="ANV7" s="48" t="n"/>
      <c r="ANW7" s="48" t="n"/>
      <c r="ANX7" s="48" t="n"/>
      <c r="ANY7" s="48" t="n"/>
      <c r="ANZ7" s="48" t="n"/>
      <c r="AOA7" s="48" t="n"/>
      <c r="AOB7" s="48" t="n"/>
      <c r="AOC7" s="48" t="n"/>
      <c r="AOD7" s="48" t="n"/>
      <c r="AOE7" s="48" t="n"/>
      <c r="AOF7" s="48" t="n"/>
      <c r="AOG7" s="48" t="n"/>
      <c r="AOH7" s="48" t="n"/>
      <c r="AOI7" s="48" t="n"/>
      <c r="AOJ7" s="48" t="n"/>
      <c r="AOK7" s="48" t="n"/>
      <c r="AOL7" s="48" t="n"/>
      <c r="AOM7" s="48" t="n"/>
      <c r="AON7" s="48" t="n"/>
      <c r="AOO7" s="48" t="n"/>
      <c r="AOP7" s="48" t="n"/>
      <c r="AOQ7" s="48" t="n"/>
      <c r="AOR7" s="48" t="n"/>
      <c r="AOS7" s="48" t="n"/>
      <c r="AOT7" s="48" t="n"/>
      <c r="AOU7" s="48" t="n"/>
      <c r="AOV7" s="48" t="n"/>
      <c r="AOW7" s="48" t="n"/>
      <c r="AOX7" s="48" t="n"/>
      <c r="AOY7" s="48" t="n"/>
      <c r="AOZ7" s="48" t="n"/>
      <c r="APA7" s="48" t="n"/>
      <c r="APB7" s="48" t="n"/>
      <c r="APC7" s="48" t="n"/>
      <c r="APD7" s="48" t="n"/>
      <c r="APE7" s="48" t="n"/>
      <c r="APF7" s="48" t="n"/>
      <c r="APG7" s="48" t="n"/>
      <c r="APH7" s="48" t="n"/>
      <c r="API7" s="48" t="n"/>
      <c r="APJ7" s="48" t="n"/>
      <c r="APK7" s="48" t="n"/>
      <c r="APL7" s="48" t="n"/>
      <c r="APM7" s="48" t="n"/>
      <c r="APN7" s="48" t="n"/>
      <c r="APO7" s="48" t="n"/>
      <c r="APP7" s="48" t="n"/>
      <c r="APQ7" s="48" t="n"/>
      <c r="APR7" s="48" t="n"/>
      <c r="APS7" s="48" t="n"/>
      <c r="APT7" s="48" t="n"/>
      <c r="APU7" s="48" t="n"/>
      <c r="APV7" s="48" t="n"/>
      <c r="APW7" s="48" t="n"/>
      <c r="APX7" s="48" t="n"/>
      <c r="APY7" s="48" t="n"/>
      <c r="APZ7" s="48" t="n"/>
      <c r="AQA7" s="48" t="n"/>
      <c r="AQB7" s="48" t="n"/>
      <c r="AQC7" s="48" t="n"/>
      <c r="AQD7" s="48" t="n"/>
      <c r="AQE7" s="48" t="n"/>
      <c r="AQF7" s="48" t="n"/>
      <c r="AQG7" s="48" t="n"/>
      <c r="AQH7" s="48" t="n"/>
      <c r="AQI7" s="48" t="n"/>
      <c r="AQJ7" s="48" t="n"/>
      <c r="AQK7" s="48" t="n"/>
      <c r="AQL7" s="48" t="n"/>
      <c r="AQM7" s="48" t="n"/>
      <c r="AQN7" s="48" t="n"/>
      <c r="AQO7" s="48" t="n"/>
      <c r="AQP7" s="48" t="n"/>
      <c r="AQQ7" s="48" t="n"/>
      <c r="AQR7" s="48" t="n"/>
      <c r="AQS7" s="48" t="n"/>
      <c r="AQT7" s="48" t="n"/>
      <c r="AQU7" s="48" t="n"/>
      <c r="AQV7" s="48" t="n"/>
      <c r="AQW7" s="48" t="n"/>
      <c r="AQX7" s="48" t="n"/>
      <c r="AQY7" s="48" t="n"/>
      <c r="AQZ7" s="48" t="n"/>
      <c r="ARA7" s="48" t="n"/>
      <c r="ARB7" s="48" t="n"/>
      <c r="ARC7" s="48" t="n"/>
      <c r="ARD7" s="48" t="n"/>
      <c r="ARE7" s="48" t="n"/>
      <c r="ARF7" s="48" t="n"/>
      <c r="ARG7" s="48" t="n"/>
      <c r="ARH7" s="48" t="n"/>
      <c r="ARI7" s="48" t="n"/>
      <c r="ARJ7" s="48" t="n"/>
      <c r="ARK7" s="48" t="n"/>
      <c r="ARL7" s="48" t="n"/>
      <c r="ARM7" s="48" t="n"/>
      <c r="ARN7" s="48" t="n"/>
      <c r="ARO7" s="48" t="n"/>
      <c r="ARP7" s="48" t="n"/>
      <c r="ARQ7" s="48" t="n"/>
      <c r="ARR7" s="48" t="n"/>
      <c r="ARS7" s="48" t="n"/>
      <c r="ART7" s="48" t="n"/>
      <c r="ARU7" s="48" t="n"/>
      <c r="ARV7" s="48" t="n"/>
      <c r="ARW7" s="48" t="n"/>
      <c r="ARX7" s="48" t="n"/>
      <c r="ARY7" s="48" t="n"/>
      <c r="ARZ7" s="48" t="n"/>
      <c r="ASA7" s="48" t="n"/>
      <c r="ASB7" s="48" t="n"/>
      <c r="ASC7" s="48" t="n"/>
      <c r="ASD7" s="48" t="n"/>
      <c r="ASE7" s="48" t="n"/>
      <c r="ASF7" s="48" t="n"/>
      <c r="ASG7" s="48" t="n"/>
      <c r="ASH7" s="48" t="n"/>
      <c r="ASI7" s="48" t="n"/>
      <c r="ASJ7" s="48" t="n"/>
      <c r="ASK7" s="48" t="n"/>
      <c r="ASL7" s="48" t="n"/>
      <c r="ASM7" s="48" t="n"/>
      <c r="ASN7" s="48" t="n"/>
      <c r="ASO7" s="48" t="n"/>
      <c r="ASP7" s="48" t="n"/>
      <c r="ASQ7" s="48" t="n"/>
      <c r="ASR7" s="48" t="n"/>
      <c r="ASS7" s="48" t="n"/>
      <c r="AST7" s="48" t="n"/>
      <c r="ASU7" s="48" t="n"/>
      <c r="ASV7" s="48" t="n"/>
      <c r="ASW7" s="48" t="n"/>
      <c r="ASX7" s="48" t="n"/>
      <c r="ASY7" s="48" t="n"/>
      <c r="ASZ7" s="48" t="n"/>
      <c r="ATA7" s="48" t="n"/>
      <c r="ATB7" s="48" t="n"/>
      <c r="ATC7" s="48" t="n"/>
      <c r="ATD7" s="48" t="n"/>
      <c r="ATE7" s="48" t="n"/>
      <c r="ATF7" s="48" t="n"/>
      <c r="ATG7" s="48" t="n"/>
      <c r="ATH7" s="48" t="n"/>
      <c r="ATI7" s="48" t="n"/>
      <c r="ATJ7" s="48" t="n"/>
      <c r="ATK7" s="48" t="n"/>
      <c r="ATL7" s="48" t="n"/>
      <c r="ATM7" s="48" t="n"/>
      <c r="ATN7" s="48" t="n"/>
      <c r="ATO7" s="48" t="n"/>
      <c r="ATP7" s="48" t="n"/>
      <c r="ATQ7" s="48" t="n"/>
      <c r="ATR7" s="48" t="n"/>
      <c r="ATS7" s="48" t="n"/>
      <c r="ATT7" s="48" t="n"/>
      <c r="ATU7" s="48" t="n"/>
      <c r="ATV7" s="48" t="n"/>
      <c r="ATW7" s="48" t="n"/>
      <c r="ATX7" s="48" t="n"/>
      <c r="ATY7" s="48" t="n"/>
      <c r="ATZ7" s="48" t="n"/>
      <c r="AUA7" s="48" t="n"/>
      <c r="AUB7" s="48" t="n"/>
      <c r="AUC7" s="48" t="n"/>
      <c r="AUD7" s="48" t="n"/>
      <c r="AUE7" s="48" t="n"/>
      <c r="AUF7" s="48" t="n"/>
      <c r="AUG7" s="48" t="n"/>
      <c r="AUH7" s="48" t="n"/>
      <c r="AUI7" s="48" t="n"/>
      <c r="AUJ7" s="48" t="n"/>
      <c r="AUK7" s="48" t="n"/>
      <c r="AUL7" s="48" t="n"/>
      <c r="AUM7" s="48" t="n"/>
      <c r="AUN7" s="48" t="n"/>
      <c r="AUO7" s="48" t="n"/>
      <c r="AUP7" s="48" t="n"/>
      <c r="AUQ7" s="48" t="n"/>
      <c r="AUR7" s="48" t="n"/>
      <c r="AUS7" s="48" t="n"/>
      <c r="AUT7" s="48" t="n"/>
      <c r="AUU7" s="48" t="n"/>
      <c r="AUV7" s="48" t="n"/>
      <c r="AUW7" s="48" t="n"/>
      <c r="AUX7" s="48" t="n"/>
      <c r="AUY7" s="48" t="n"/>
      <c r="AUZ7" s="48" t="n"/>
      <c r="AVA7" s="48" t="n"/>
      <c r="AVB7" s="48" t="n"/>
      <c r="AVC7" s="48" t="n"/>
      <c r="AVD7" s="48" t="n"/>
      <c r="AVE7" s="48" t="n"/>
      <c r="AVF7" s="48" t="n"/>
      <c r="AVG7" s="48" t="n"/>
      <c r="AVH7" s="48" t="n"/>
      <c r="AVI7" s="48" t="n"/>
      <c r="AVJ7" s="48" t="n"/>
      <c r="AVK7" s="48" t="n"/>
      <c r="AVL7" s="48" t="n"/>
      <c r="AVM7" s="48" t="n"/>
      <c r="AVN7" s="48" t="n"/>
      <c r="AVO7" s="48" t="n"/>
      <c r="AVP7" s="48" t="n"/>
      <c r="AVQ7" s="48" t="n"/>
      <c r="AVR7" s="48" t="n"/>
      <c r="AVS7" s="48" t="n"/>
      <c r="AVT7" s="48" t="n"/>
      <c r="AVU7" s="48" t="n"/>
      <c r="AVV7" s="48" t="n"/>
      <c r="AVW7" s="48" t="n"/>
      <c r="AVX7" s="48" t="n"/>
      <c r="AVY7" s="48" t="n"/>
      <c r="AVZ7" s="48" t="n"/>
      <c r="AWA7" s="8" t="n">
        <v>666776091</v>
      </c>
      <c r="AWB7" s="48" t="inlineStr">
        <is>
          <t>91b3c6fe-8740-4aae-95a5-dd77d6ae1716</t>
        </is>
      </c>
      <c r="AWC7" s="6" t="n">
        <v>46062</v>
      </c>
      <c r="AWD7" s="48" t="n"/>
      <c r="AWE7" s="48" t="n"/>
      <c r="AWF7" s="48" t="inlineStr">
        <is>
          <t>submitted_via_web</t>
        </is>
      </c>
      <c r="AWG7" s="48" t="n"/>
      <c r="AWH7" s="48" t="inlineStr">
        <is>
          <t>vyNMZfRj9dojjrwxZxh2FZ</t>
        </is>
      </c>
      <c r="AWI7" s="48" t="n"/>
      <c r="AWJ7" s="48" t="inlineStr">
        <is>
          <t>uuid:91b3c6fe-8740-4aae-95a5-dd77d6ae1716</t>
        </is>
      </c>
      <c r="AWK7" s="8" t="n">
        <v>120</v>
      </c>
      <c r="AWL7" s="48" t="inlineStr">
        <is>
          <t>BSP0173</t>
        </is>
      </c>
      <c r="AWM7" s="8" t="n">
        <v>0</v>
      </c>
      <c r="AWN7" s="48" t="inlineStr">
        <is>
          <t>Year of Use valid, no validation needed</t>
        </is>
      </c>
      <c r="AWO7" s="37" t="b">
        <v>1</v>
      </c>
      <c r="AWP7" s="37" t="b">
        <v>1</v>
      </c>
      <c r="AWQ7" s="37" t="b">
        <v>1</v>
      </c>
      <c r="AWR7" s="37" t="b">
        <v>1</v>
      </c>
      <c r="AWS7" s="37" t="b">
        <v>1</v>
      </c>
      <c r="AWT7" s="37" t="b">
        <v>1</v>
      </c>
      <c r="AWU7" s="48" t="n"/>
      <c r="AWV7" s="8" t="n">
        <v>6</v>
      </c>
      <c r="AWW7" s="48" t="n"/>
      <c r="AWX7" s="48" t="n"/>
      <c r="AWY7" s="48" t="n"/>
      <c r="AWZ7" s="48" t="n"/>
    </row>
    <row r="8">
      <c r="A8" s="6" t="n">
        <v>46047</v>
      </c>
      <c r="B8" s="6" t="n">
        <v>46062</v>
      </c>
      <c r="C8" s="34" t="inlineStr">
        <is>
          <t>Laylah</t>
        </is>
      </c>
      <c r="D8" s="34" t="inlineStr">
        <is>
          <t>Lalo Dg Bella</t>
        </is>
      </c>
      <c r="E8" s="8">
        <f>+6287877013469</f>
        <v/>
      </c>
      <c r="F8" s="48" t="inlineStr">
        <is>
          <t>-5.569358 119.449944 82.19999999999999 5.5</t>
        </is>
      </c>
      <c r="G8" s="8" t="n">
        <v>-5.569358</v>
      </c>
      <c r="H8" s="8" t="n">
        <v>119.449944</v>
      </c>
      <c r="I8" s="8" t="n">
        <v>82.2</v>
      </c>
      <c r="J8" s="8" t="n">
        <v>5.5</v>
      </c>
      <c r="K8" s="8" t="n">
        <v>0</v>
      </c>
      <c r="L8" s="48" t="inlineStr">
        <is>
          <t>-5.569395 119.450272 81.1 3.200000047683716</t>
        </is>
      </c>
      <c r="M8" s="8" t="n">
        <v>-5.569395</v>
      </c>
      <c r="N8" s="8" t="n">
        <v>119.450272</v>
      </c>
      <c r="O8" s="8" t="n">
        <v>81.09999999999999</v>
      </c>
      <c r="P8" s="8" t="n">
        <v>3.200000048</v>
      </c>
      <c r="Q8" s="8" t="n">
        <v>0</v>
      </c>
      <c r="R8" s="48" t="inlineStr">
        <is>
          <t>Sulawesi Selatan</t>
        </is>
      </c>
      <c r="S8" s="8" t="n">
        <v>0</v>
      </c>
      <c r="T8" s="8" t="n">
        <v>0</v>
      </c>
      <c r="U8" s="8" t="n">
        <v>0</v>
      </c>
      <c r="V8" s="8" t="n">
        <v>0</v>
      </c>
      <c r="W8" s="8" t="n">
        <v>0</v>
      </c>
      <c r="X8" s="8" t="n">
        <v>0</v>
      </c>
      <c r="Y8" s="8" t="n">
        <v>0</v>
      </c>
      <c r="Z8" s="8" t="n">
        <v>0</v>
      </c>
      <c r="AA8" s="8" t="n">
        <v>0</v>
      </c>
      <c r="AB8" s="8" t="n">
        <v>1</v>
      </c>
      <c r="AC8" s="48" t="inlineStr">
        <is>
          <t>Takalar</t>
        </is>
      </c>
      <c r="AD8" s="48" t="inlineStr">
        <is>
          <t>Laikang</t>
        </is>
      </c>
      <c r="AE8" s="48" t="inlineStr">
        <is>
          <t>Pandala, Laikang</t>
        </is>
      </c>
      <c r="AF8" s="48" t="inlineStr">
        <is>
          <t>ROS</t>
        </is>
      </c>
      <c r="AG8" s="48" t="inlineStr">
        <is>
          <t>RAP0116</t>
        </is>
      </c>
      <c r="AH8" s="8" t="n">
        <v>3</v>
      </c>
      <c r="AI8" s="48" t="inlineStr">
        <is>
          <t>VPA2</t>
        </is>
      </c>
      <c r="AJ8" s="48" t="inlineStr">
        <is>
          <t>Aktif</t>
        </is>
      </c>
      <c r="AK8" s="8" t="n">
        <v>47</v>
      </c>
      <c r="AL8" s="48" t="inlineStr">
        <is>
          <t>Laki-laki</t>
        </is>
      </c>
      <c r="AM8" s="48" t="inlineStr">
        <is>
          <t>Sudah menikah</t>
        </is>
      </c>
      <c r="AN8" s="48" t="inlineStr">
        <is>
          <t>Tidak sekolah</t>
        </is>
      </c>
      <c r="AO8" s="48" t="inlineStr">
        <is>
          <t>Petani</t>
        </is>
      </c>
      <c r="AP8" s="8" t="n">
        <v>1</v>
      </c>
      <c r="AQ8" s="8" t="n">
        <v>0</v>
      </c>
      <c r="AR8" s="8" t="n">
        <v>0</v>
      </c>
      <c r="AS8" s="8" t="n">
        <v>0</v>
      </c>
      <c r="AT8" s="8" t="n">
        <v>0</v>
      </c>
      <c r="AU8" s="8" t="n">
        <v>0</v>
      </c>
      <c r="AV8" s="8" t="n">
        <v>0</v>
      </c>
      <c r="AW8" s="8" t="n">
        <v>0</v>
      </c>
      <c r="AX8" s="48" t="n"/>
      <c r="AY8" s="48" t="inlineStr">
        <is>
          <t>Peternak</t>
        </is>
      </c>
      <c r="AZ8" s="8" t="n">
        <v>0</v>
      </c>
      <c r="BA8" s="8" t="n">
        <v>1</v>
      </c>
      <c r="BB8" s="8" t="n">
        <v>0</v>
      </c>
      <c r="BC8" s="8" t="n">
        <v>0</v>
      </c>
      <c r="BD8" s="8" t="n">
        <v>0</v>
      </c>
      <c r="BE8" s="8" t="n">
        <v>0</v>
      </c>
      <c r="BF8" s="8" t="n">
        <v>0</v>
      </c>
      <c r="BG8" s="8" t="n">
        <v>0</v>
      </c>
      <c r="BH8" s="11" t="n"/>
      <c r="BI8" s="48" t="inlineStr">
        <is>
          <t>&lt;Rp1.500.000</t>
        </is>
      </c>
      <c r="BJ8" s="8" t="n">
        <v>1</v>
      </c>
      <c r="BK8" s="8" t="n">
        <v>2</v>
      </c>
      <c r="BL8" s="8" t="n">
        <v>0</v>
      </c>
      <c r="BM8" s="8" t="n">
        <v>0</v>
      </c>
      <c r="BN8" s="48" t="inlineStr">
        <is>
          <t>Milik sendiri</t>
        </is>
      </c>
      <c r="BO8" s="48" t="inlineStr">
        <is>
          <t>Seng</t>
        </is>
      </c>
      <c r="BP8" s="8" t="n">
        <v>0</v>
      </c>
      <c r="BQ8" s="8" t="n">
        <v>0</v>
      </c>
      <c r="BR8" s="8" t="n">
        <v>0</v>
      </c>
      <c r="BS8" s="8" t="n">
        <v>1</v>
      </c>
      <c r="BT8" s="8" t="n">
        <v>0</v>
      </c>
      <c r="BU8" s="48" t="n"/>
      <c r="BV8" s="48" t="inlineStr">
        <is>
          <t>Bambu/kayu</t>
        </is>
      </c>
      <c r="BW8" s="8" t="n">
        <v>1</v>
      </c>
      <c r="BX8" s="8" t="n">
        <v>0</v>
      </c>
      <c r="BY8" s="8" t="n">
        <v>0</v>
      </c>
      <c r="BZ8" s="8" t="n">
        <v>0</v>
      </c>
      <c r="CA8" s="8" t="n">
        <v>0</v>
      </c>
      <c r="CB8" s="48" t="n"/>
      <c r="CC8" s="48" t="inlineStr">
        <is>
          <t>Seng</t>
        </is>
      </c>
      <c r="CD8" s="8" t="n">
        <v>0</v>
      </c>
      <c r="CE8" s="8" t="n">
        <v>0</v>
      </c>
      <c r="CF8" s="8" t="n">
        <v>0</v>
      </c>
      <c r="CG8" s="8" t="n">
        <v>0</v>
      </c>
      <c r="CH8" s="8" t="n">
        <v>1</v>
      </c>
      <c r="CI8" s="8" t="n">
        <v>0</v>
      </c>
      <c r="CJ8" s="8" t="n">
        <v>0</v>
      </c>
      <c r="CK8" s="48" t="n"/>
      <c r="CL8" s="48" t="inlineStr">
        <is>
          <t>Ya</t>
        </is>
      </c>
      <c r="CM8" s="8" t="n">
        <v>2023</v>
      </c>
      <c r="CN8" s="48" t="inlineStr">
        <is>
          <t>Fixed-Dome (Kubah Tetap)</t>
        </is>
      </c>
      <c r="CO8" s="48" t="inlineStr">
        <is>
          <t>6 m³ (4-5 ekor sapi, ±5 jam memasak/hari, ±50 kg</t>
        </is>
      </c>
      <c r="CP8" s="48" t="inlineStr">
        <is>
          <t>Anggota keluarga - laki-laki</t>
        </is>
      </c>
      <c r="CQ8" s="8" t="n">
        <v>0</v>
      </c>
      <c r="CR8" s="8" t="n">
        <v>0</v>
      </c>
      <c r="CS8" s="8" t="n">
        <v>0</v>
      </c>
      <c r="CT8" s="8" t="n">
        <v>0</v>
      </c>
      <c r="CU8" s="8" t="n">
        <v>1</v>
      </c>
      <c r="CV8" s="8" t="n">
        <v>0</v>
      </c>
      <c r="CW8" s="8" t="n">
        <v>0</v>
      </c>
      <c r="CX8" s="8" t="n">
        <v>0</v>
      </c>
      <c r="CY8" s="48" t="inlineStr">
        <is>
          <t>Anggota keluarga - laki-laki Anggota keluarga - perempuan dewasa</t>
        </is>
      </c>
      <c r="CZ8" s="8" t="n">
        <v>1</v>
      </c>
      <c r="DA8" s="8" t="n">
        <v>1</v>
      </c>
      <c r="DB8" s="8" t="n">
        <v>0</v>
      </c>
      <c r="DC8" s="48" t="n"/>
      <c r="DD8" s="48" t="inlineStr">
        <is>
          <t>Anggota keluarga - laki-laki CPO atau pendamping</t>
        </is>
      </c>
      <c r="DE8" s="8" t="n">
        <v>1</v>
      </c>
      <c r="DF8" s="8" t="n">
        <v>0</v>
      </c>
      <c r="DG8" s="8" t="n">
        <v>1</v>
      </c>
      <c r="DH8" s="8" t="n">
        <v>0</v>
      </c>
      <c r="DI8" s="48" t="n"/>
      <c r="DJ8" s="48" t="inlineStr">
        <is>
          <t>Anggota keluarga - laki-laki CPO atau pendamping</t>
        </is>
      </c>
      <c r="DK8" s="8" t="n">
        <v>1</v>
      </c>
      <c r="DL8" s="8" t="n">
        <v>0</v>
      </c>
      <c r="DM8" s="8" t="n">
        <v>1</v>
      </c>
      <c r="DN8" s="8" t="n">
        <v>0</v>
      </c>
      <c r="DO8" s="48" t="n"/>
      <c r="DP8" s="48" t="inlineStr">
        <is>
          <t>Ya</t>
        </is>
      </c>
      <c r="DQ8" s="48" t="n"/>
      <c r="DR8" s="48" t="n"/>
      <c r="DS8" s="48" t="n"/>
      <c r="DT8" s="48" t="n"/>
      <c r="DU8" s="48" t="n"/>
      <c r="DV8" s="48" t="n"/>
      <c r="DW8" s="48" t="n"/>
      <c r="DX8" s="48" t="n"/>
      <c r="DY8" s="48" t="n"/>
      <c r="DZ8" s="48" t="n"/>
      <c r="EA8" s="48" t="n"/>
      <c r="EB8" s="48" t="n"/>
      <c r="EC8" s="48" t="n"/>
      <c r="ED8" s="48" t="n"/>
      <c r="EE8" s="48" t="n"/>
      <c r="EF8" s="48" t="n"/>
      <c r="EG8" s="48" t="n"/>
      <c r="EH8" s="48" t="n"/>
      <c r="EI8" s="48" t="inlineStr">
        <is>
          <t>Tidak ada masalah</t>
        </is>
      </c>
      <c r="EJ8" s="8" t="n">
        <v>0</v>
      </c>
      <c r="EK8" s="8" t="n">
        <v>0</v>
      </c>
      <c r="EL8" s="8" t="n">
        <v>0</v>
      </c>
      <c r="EM8" s="8" t="n">
        <v>1</v>
      </c>
      <c r="EN8" s="8" t="n">
        <v>0</v>
      </c>
      <c r="EO8" s="48" t="n"/>
      <c r="EP8" s="48" t="inlineStr">
        <is>
          <t>Ya, cukup jelas dan mudah diikuti</t>
        </is>
      </c>
      <c r="EQ8" s="48" t="inlineStr">
        <is>
          <t>Pelatihan</t>
        </is>
      </c>
      <c r="ER8" s="48" t="inlineStr">
        <is>
          <t>CPO atau pendamping</t>
        </is>
      </c>
      <c r="ES8" s="8" t="n">
        <v>1</v>
      </c>
      <c r="ET8" s="8" t="n">
        <v>0</v>
      </c>
      <c r="EU8" s="8" t="n">
        <v>0</v>
      </c>
      <c r="EV8" s="8" t="n">
        <v>0</v>
      </c>
      <c r="EW8" s="48" t="n"/>
      <c r="EX8" s="48" t="inlineStr">
        <is>
          <t>Anggota keluarga - Laki-laki Anggota keluarga - Perempuan dewasa</t>
        </is>
      </c>
      <c r="EY8" s="8" t="n">
        <v>1</v>
      </c>
      <c r="EZ8" s="8" t="n">
        <v>1</v>
      </c>
      <c r="FA8" s="8" t="n">
        <v>0</v>
      </c>
      <c r="FB8" s="48" t="n"/>
      <c r="FC8" s="48" t="inlineStr">
        <is>
          <t>Jarang sekali</t>
        </is>
      </c>
      <c r="FD8" s="48" t="n"/>
      <c r="FE8" s="48" t="inlineStr">
        <is>
          <t>Mengetahui</t>
        </is>
      </c>
      <c r="FF8" s="48" t="inlineStr">
        <is>
          <t>Selalu (setiap hari)</t>
        </is>
      </c>
      <c r="FG8" s="48" t="inlineStr">
        <is>
          <t>Mengetahui</t>
        </is>
      </c>
      <c r="FH8" s="48" t="inlineStr">
        <is>
          <t>Sering (setiap minggu)</t>
        </is>
      </c>
      <c r="FI8" s="48" t="inlineStr">
        <is>
          <t>Mengetahui</t>
        </is>
      </c>
      <c r="FJ8" s="48" t="inlineStr">
        <is>
          <t>Selalu (setiap hari)</t>
        </is>
      </c>
      <c r="FK8" s="48" t="inlineStr">
        <is>
          <t>Tidak mengetahui</t>
        </is>
      </c>
      <c r="FL8" s="48" t="inlineStr">
        <is>
          <t>Jarang (setiap bulan atau lebih)</t>
        </is>
      </c>
      <c r="FM8" s="48" t="inlineStr">
        <is>
          <t>Mengetahui</t>
        </is>
      </c>
      <c r="FN8" s="48" t="inlineStr">
        <is>
          <t>Sering (setiap minggu)</t>
        </is>
      </c>
      <c r="FO8" s="48" t="inlineStr">
        <is>
          <t>Tidak mengetahui</t>
        </is>
      </c>
      <c r="FP8" s="48" t="inlineStr">
        <is>
          <t>Tidak pernah</t>
        </is>
      </c>
      <c r="FQ8" s="48" t="inlineStr">
        <is>
          <t>Mengetahui</t>
        </is>
      </c>
      <c r="FR8" s="48" t="inlineStr">
        <is>
          <t>Ya</t>
        </is>
      </c>
      <c r="FS8" s="48" t="inlineStr">
        <is>
          <t>Mengetahui</t>
        </is>
      </c>
      <c r="FT8" s="48" t="inlineStr">
        <is>
          <t>Ya, selalu</t>
        </is>
      </c>
      <c r="FU8" s="48" t="inlineStr">
        <is>
          <t>Laki-laki dewasa Perempuan dewasa</t>
        </is>
      </c>
      <c r="FV8" s="8" t="n">
        <v>1</v>
      </c>
      <c r="FW8" s="8" t="n">
        <v>1</v>
      </c>
      <c r="FX8" s="8" t="n">
        <v>0</v>
      </c>
      <c r="FY8" s="8" t="n">
        <v>0</v>
      </c>
      <c r="FZ8" s="48" t="inlineStr">
        <is>
          <t>Memahami</t>
        </is>
      </c>
      <c r="GA8" s="48" t="inlineStr">
        <is>
          <t>CPO</t>
        </is>
      </c>
      <c r="GB8" s="8" t="n">
        <v>1</v>
      </c>
      <c r="GC8" s="8" t="n">
        <v>0</v>
      </c>
      <c r="GD8" s="8" t="n">
        <v>0</v>
      </c>
      <c r="GE8" s="8" t="n">
        <v>0</v>
      </c>
      <c r="GF8" s="48" t="n"/>
      <c r="GG8" s="48" t="inlineStr">
        <is>
          <t>Sering</t>
        </is>
      </c>
      <c r="GH8" s="48" t="inlineStr">
        <is>
          <t>Ya</t>
        </is>
      </c>
      <c r="GI8" s="48" t="inlineStr">
        <is>
          <t>Tetangga</t>
        </is>
      </c>
      <c r="GJ8" s="8" t="n">
        <v>1</v>
      </c>
      <c r="GK8" s="8" t="n">
        <v>0</v>
      </c>
      <c r="GL8" s="8" t="n">
        <v>0</v>
      </c>
      <c r="GM8" s="8" t="n">
        <v>0</v>
      </c>
      <c r="GN8" s="48" t="n"/>
      <c r="GO8" s="8" t="n">
        <v>8</v>
      </c>
      <c r="GP8" s="48" t="inlineStr">
        <is>
          <t>Penuh (100%)</t>
        </is>
      </c>
      <c r="GQ8" s="48" t="inlineStr">
        <is>
          <t>LPG</t>
        </is>
      </c>
      <c r="GR8" s="8" t="n">
        <v>1</v>
      </c>
      <c r="GS8" s="8" t="n">
        <v>0</v>
      </c>
      <c r="GT8" s="8" t="n">
        <v>0</v>
      </c>
      <c r="GU8" s="8" t="n">
        <v>0</v>
      </c>
      <c r="GV8" s="8" t="n">
        <v>0</v>
      </c>
      <c r="GW8" s="8" t="n">
        <v>0</v>
      </c>
      <c r="GX8" s="8" t="n">
        <v>0</v>
      </c>
      <c r="GY8" s="48" t="n"/>
      <c r="GZ8" s="48" t="inlineStr">
        <is>
          <t>Ya</t>
        </is>
      </c>
      <c r="HA8" s="48" t="n"/>
      <c r="HB8" s="48" t="n"/>
      <c r="HC8" s="48" t="n"/>
      <c r="HD8" s="48" t="n"/>
      <c r="HE8" s="8" t="n">
        <v>9</v>
      </c>
      <c r="HF8" s="8" t="n">
        <v>54000</v>
      </c>
      <c r="HG8" s="8" t="n">
        <v>0</v>
      </c>
      <c r="HH8" s="39" t="n">
        <v>0</v>
      </c>
      <c r="HI8" s="48" t="n"/>
      <c r="HJ8" s="48" t="n"/>
      <c r="HK8" s="48" t="n"/>
      <c r="HL8" s="48" t="n"/>
      <c r="HM8" s="48" t="n"/>
      <c r="HN8" s="48" t="n"/>
      <c r="HO8" s="48" t="n"/>
      <c r="HP8" s="48" t="n"/>
      <c r="HQ8" s="48" t="n"/>
      <c r="HR8" s="48" t="n"/>
      <c r="HS8" s="48" t="n"/>
      <c r="HT8" s="48" t="n"/>
      <c r="HU8" s="48" t="n"/>
      <c r="HV8" s="48" t="n"/>
      <c r="HW8" s="48" t="n"/>
      <c r="HX8" s="48" t="n"/>
      <c r="HY8" s="48" t="n"/>
      <c r="HZ8" s="48" t="n"/>
      <c r="IA8" s="8" t="n">
        <v>2</v>
      </c>
      <c r="IB8" s="8" t="n">
        <v>46000</v>
      </c>
      <c r="IC8" s="48" t="n"/>
      <c r="ID8" s="48" t="n"/>
      <c r="IE8" s="48" t="n"/>
      <c r="IF8" s="48" t="n"/>
      <c r="IG8" s="48" t="n"/>
      <c r="IH8" s="48" t="n"/>
      <c r="II8" s="48" t="n"/>
      <c r="IJ8" s="48" t="n"/>
      <c r="IK8" s="48" t="inlineStr">
        <is>
          <t>&lt;15 kg</t>
        </is>
      </c>
      <c r="IL8" s="48" t="inlineStr">
        <is>
          <t>1-3 jam</t>
        </is>
      </c>
      <c r="IM8" s="48" t="inlineStr">
        <is>
          <t>Ya</t>
        </is>
      </c>
      <c r="IN8" s="48" t="inlineStr">
        <is>
          <t>Ya</t>
        </is>
      </c>
      <c r="IO8" s="48" t="inlineStr">
        <is>
          <t>Lebih bersih</t>
        </is>
      </c>
      <c r="IP8" s="48" t="n"/>
      <c r="IQ8" s="48" t="inlineStr">
        <is>
          <t>Tidak pernah</t>
        </is>
      </c>
      <c r="IR8" s="48" t="n"/>
      <c r="IS8" s="48" t="n"/>
      <c r="IT8" s="48" t="n"/>
      <c r="IU8" s="48" t="n"/>
      <c r="IV8" s="48" t="n"/>
      <c r="IW8" s="48" t="n"/>
      <c r="IX8" s="48" t="n"/>
      <c r="IY8" s="48" t="n"/>
      <c r="IZ8" s="48" t="inlineStr">
        <is>
          <t>Tidak pernah</t>
        </is>
      </c>
      <c r="JA8" s="48" t="n"/>
      <c r="JB8" s="48" t="n"/>
      <c r="JC8" s="48" t="n"/>
      <c r="JD8" s="48" t="n"/>
      <c r="JE8" s="48" t="n"/>
      <c r="JF8" s="48" t="n"/>
      <c r="JG8" s="48" t="n"/>
      <c r="JH8" s="48" t="n"/>
      <c r="JI8" s="48" t="inlineStr">
        <is>
          <t>Tidak pernah</t>
        </is>
      </c>
      <c r="JJ8" s="48" t="n"/>
      <c r="JK8" s="48" t="n"/>
      <c r="JL8" s="48" t="n"/>
      <c r="JM8" s="48" t="n"/>
      <c r="JN8" s="48" t="n"/>
      <c r="JO8" s="48" t="n"/>
      <c r="JP8" s="48" t="n"/>
      <c r="JQ8" s="48" t="n"/>
      <c r="JR8" s="48" t="inlineStr">
        <is>
          <t>Tidak pernah</t>
        </is>
      </c>
      <c r="JS8" s="48" t="n"/>
      <c r="JT8" s="48" t="n"/>
      <c r="JU8" s="48" t="n"/>
      <c r="JV8" s="48" t="n"/>
      <c r="JW8" s="48" t="n"/>
      <c r="JX8" s="48" t="n"/>
      <c r="JY8" s="48" t="n"/>
      <c r="JZ8" s="48" t="n"/>
      <c r="KA8" s="48" t="inlineStr">
        <is>
          <t>Tidak pernah</t>
        </is>
      </c>
      <c r="KB8" s="48" t="n"/>
      <c r="KC8" s="48" t="n"/>
      <c r="KD8" s="48" t="n"/>
      <c r="KE8" s="48" t="n"/>
      <c r="KF8" s="48" t="n"/>
      <c r="KG8" s="48" t="n"/>
      <c r="KH8" s="48" t="n"/>
      <c r="KI8" s="48" t="n"/>
      <c r="KJ8" s="48" t="inlineStr">
        <is>
          <t>Tidak pernah</t>
        </is>
      </c>
      <c r="KK8" s="48" t="n"/>
      <c r="KL8" s="48" t="n"/>
      <c r="KM8" s="48" t="n"/>
      <c r="KN8" s="48" t="n"/>
      <c r="KO8" s="48" t="n"/>
      <c r="KP8" s="48" t="n"/>
      <c r="KQ8" s="48" t="n"/>
      <c r="KR8" s="48" t="n"/>
      <c r="KS8" s="48" t="inlineStr">
        <is>
          <t>Tidak ada perubahan</t>
        </is>
      </c>
      <c r="KT8" s="48" t="inlineStr">
        <is>
          <t>0-1 kali</t>
        </is>
      </c>
      <c r="KU8" s="48" t="inlineStr">
        <is>
          <t>0-1 kali</t>
        </is>
      </c>
      <c r="KV8" s="48" t="inlineStr">
        <is>
          <t>Perempuan dewasa</t>
        </is>
      </c>
      <c r="KW8" s="8" t="n">
        <v>0</v>
      </c>
      <c r="KX8" s="8" t="n">
        <v>1</v>
      </c>
      <c r="KY8" s="8" t="n">
        <v>0</v>
      </c>
      <c r="KZ8" s="8" t="n">
        <v>0</v>
      </c>
      <c r="LA8" s="48" t="inlineStr">
        <is>
          <t>Tidak ada perubahan</t>
        </is>
      </c>
      <c r="LB8" s="48" t="inlineStr">
        <is>
          <t>Jauh lebih baik</t>
        </is>
      </c>
      <c r="LC8" s="8" t="n">
        <v>4</v>
      </c>
      <c r="LD8" s="8" t="n">
        <v>1</v>
      </c>
      <c r="LE8" s="8" t="n">
        <v>0</v>
      </c>
      <c r="LF8" s="8" t="n">
        <v>0</v>
      </c>
      <c r="LG8" s="48" t="inlineStr">
        <is>
          <t>Tidak</t>
        </is>
      </c>
      <c r="LH8" s="48" t="n"/>
      <c r="LI8" s="8" t="n">
        <v>0</v>
      </c>
      <c r="LJ8" s="48" t="inlineStr">
        <is>
          <t>Lainnya</t>
        </is>
      </c>
      <c r="LK8" s="8" t="n">
        <v>0</v>
      </c>
      <c r="LL8" s="8" t="n">
        <v>0</v>
      </c>
      <c r="LM8" s="8" t="n">
        <v>0</v>
      </c>
      <c r="LN8" s="8" t="n">
        <v>0</v>
      </c>
      <c r="LO8" s="8" t="n">
        <v>0</v>
      </c>
      <c r="LP8" s="8" t="n">
        <v>0</v>
      </c>
      <c r="LQ8" s="8" t="n">
        <v>1</v>
      </c>
      <c r="LR8" s="11" t="inlineStr">
        <is>
          <t>Tidak ada peningkatan pendapatan</t>
        </is>
      </c>
      <c r="LS8" s="8" t="n">
        <v>30</v>
      </c>
      <c r="LT8" s="8" t="n">
        <v>0</v>
      </c>
      <c r="LU8" s="8" t="n">
        <v>0</v>
      </c>
      <c r="LV8" s="8" t="n">
        <v>20</v>
      </c>
      <c r="LW8" s="8" t="n">
        <v>0</v>
      </c>
      <c r="LX8" s="8" t="n">
        <v>0</v>
      </c>
      <c r="LY8" s="8" t="n">
        <v>10</v>
      </c>
      <c r="LZ8" s="8" t="n">
        <v>0</v>
      </c>
      <c r="MA8" s="8" t="n">
        <v>0</v>
      </c>
      <c r="MB8" s="48" t="inlineStr">
        <is>
          <t>Ya</t>
        </is>
      </c>
      <c r="MC8" s="8" t="n">
        <v>0</v>
      </c>
      <c r="MD8" s="8" t="n">
        <v>0</v>
      </c>
      <c r="ME8" s="8" t="n">
        <v>0</v>
      </c>
      <c r="MF8" s="8" t="n">
        <v>0</v>
      </c>
      <c r="MG8" s="8" t="n">
        <v>0</v>
      </c>
      <c r="MH8" s="8" t="n">
        <v>0</v>
      </c>
      <c r="MI8" s="48" t="inlineStr">
        <is>
          <t>Istirahat Bekerja</t>
        </is>
      </c>
      <c r="MJ8" s="8" t="n">
        <v>0</v>
      </c>
      <c r="MK8" s="8" t="n">
        <v>0</v>
      </c>
      <c r="ML8" s="8" t="n">
        <v>1</v>
      </c>
      <c r="MM8" s="8" t="n">
        <v>0</v>
      </c>
      <c r="MN8" s="8" t="n">
        <v>1</v>
      </c>
      <c r="MO8" s="8" t="n">
        <v>0</v>
      </c>
      <c r="MP8" s="48" t="n"/>
      <c r="MQ8" s="19" t="inlineStr">
        <is>
          <t>Berkebun</t>
        </is>
      </c>
      <c r="MR8" s="35" t="n"/>
      <c r="MS8" s="48" t="n"/>
      <c r="MT8" s="48" t="inlineStr">
        <is>
          <t>Digunakan untuk istirahat</t>
        </is>
      </c>
      <c r="MU8" s="48" t="inlineStr">
        <is>
          <t>Tidak</t>
        </is>
      </c>
      <c r="MV8" s="48" t="n"/>
      <c r="MW8" s="48" t="n"/>
      <c r="MX8" s="48" t="n"/>
      <c r="MY8" s="48" t="n"/>
      <c r="MZ8" s="48" t="n"/>
      <c r="NA8" s="48" t="n"/>
      <c r="NB8" s="48" t="n"/>
      <c r="NC8" s="48" t="n"/>
      <c r="ND8" s="48" t="n"/>
      <c r="NE8" s="48" t="n"/>
      <c r="NF8" s="48" t="n"/>
      <c r="NG8" s="48" t="n"/>
      <c r="NH8" s="48" t="n"/>
      <c r="NI8" s="48" t="n"/>
      <c r="NJ8" s="48" t="n"/>
      <c r="NK8" s="48" t="n"/>
      <c r="NL8" s="48" t="inlineStr">
        <is>
          <t>Tidak</t>
        </is>
      </c>
      <c r="NM8" s="48" t="inlineStr">
        <is>
          <t>100% dana hibah</t>
        </is>
      </c>
      <c r="NN8" s="17" t="inlineStr">
        <is>
          <t>0 (100% sumber pembiayaan dari hibah)</t>
        </is>
      </c>
      <c r="NO8" s="17" t="inlineStr">
        <is>
          <t>Lainnya</t>
        </is>
      </c>
      <c r="NP8" s="48" t="inlineStr">
        <is>
          <t>Perguruan Tinggi</t>
        </is>
      </c>
      <c r="NQ8" s="48" t="n"/>
      <c r="NR8" s="48" t="n"/>
      <c r="NS8" s="48" t="n"/>
      <c r="NT8" s="48" t="n"/>
      <c r="NU8" s="48" t="n"/>
      <c r="NV8" s="48" t="n"/>
      <c r="NW8" s="48" t="n"/>
      <c r="NX8" s="48" t="inlineStr">
        <is>
          <t>Sedikit meningkat</t>
        </is>
      </c>
      <c r="NY8" s="8" t="n">
        <v>70</v>
      </c>
      <c r="NZ8" s="8" t="n">
        <v>0</v>
      </c>
      <c r="OA8" s="8" t="n">
        <v>0</v>
      </c>
      <c r="OB8" s="8" t="n">
        <v>0</v>
      </c>
      <c r="OC8" s="8" t="n">
        <v>5</v>
      </c>
      <c r="OD8" s="8" t="n">
        <v>0</v>
      </c>
      <c r="OE8" s="48" t="inlineStr">
        <is>
          <t>Jauh lebih baik</t>
        </is>
      </c>
      <c r="OF8" s="48" t="inlineStr">
        <is>
          <t>Lebih baik (beda waktu memasak 5-30 menit, ATAU tidak lagi ada rasa/bau makanan yang berubah, ATAU alasan lainnya)</t>
        </is>
      </c>
      <c r="OG8" s="48" t="inlineStr">
        <is>
          <t>Ya</t>
        </is>
      </c>
      <c r="OH8" s="8" t="n">
        <v>13</v>
      </c>
      <c r="OI8" s="8" t="n">
        <v>0</v>
      </c>
      <c r="OJ8" s="8" t="n">
        <v>0</v>
      </c>
      <c r="OK8" s="8" t="n">
        <v>0</v>
      </c>
      <c r="OL8" s="8" t="n">
        <v>0</v>
      </c>
      <c r="OM8" s="8" t="n">
        <v>0</v>
      </c>
      <c r="ON8" s="8" t="n">
        <v>6</v>
      </c>
      <c r="OO8" s="8" t="n">
        <v>0</v>
      </c>
      <c r="OP8" s="48">
        <f>VLOOKUP(AG8,'BUS 2'!$G$1:$CU$424,2,0)</f>
        <v/>
      </c>
      <c r="OQ8" s="8">
        <f>VLOOKUP(AG8,'BUS 2'!$G$1:$CU$424,3,0)</f>
        <v/>
      </c>
      <c r="OR8" s="8">
        <f>VLOOKUP(AG8,'BUS 2'!$G$1:$CU$424,4,0)</f>
        <v/>
      </c>
      <c r="OS8" s="8">
        <f>VLOOKUP(AG8,'BUS 2'!$G$1:$CU$424,5,0)</f>
        <v/>
      </c>
      <c r="OT8" s="8">
        <f>VLOOKUP(AG8,'BUS 2'!$G$1:$CU$424,6,0)</f>
        <v/>
      </c>
      <c r="OU8" s="8">
        <f>VLOOKUP(AG8,'BUS 2'!$G$1:$CU$424,7,0)</f>
        <v/>
      </c>
      <c r="OV8" s="8">
        <f>VLOOKUP(AG8,'BUS 2'!$G$1:$CU$424,8,0)</f>
        <v/>
      </c>
      <c r="OW8" s="8">
        <f>VLOOKUP(AG8,'BUS 2'!$G$1:$CU$424,9,0)</f>
        <v/>
      </c>
      <c r="OX8" s="8">
        <f>VLOOKUP(AG8,'BUS 2'!$G$1:$CU$424,10,0)</f>
        <v/>
      </c>
      <c r="OY8" s="8">
        <f>VLOOKUP(AG8,'BUS 2'!$G$1:$CU$424,11,0)</f>
        <v/>
      </c>
      <c r="OZ8" s="8">
        <f>VLOOKUP(AG8,'BUS 2'!$G$1:$CU$424,12,0)</f>
        <v/>
      </c>
      <c r="PA8" s="8">
        <f>VLOOKUP(AG8,'BUS 2'!$G$1:$CU$424,13,0)</f>
        <v/>
      </c>
      <c r="PB8" s="8">
        <f>VLOOKUP(AG8,'BUS 2'!$G$1:$CU$424,14,0)</f>
        <v/>
      </c>
      <c r="PC8" s="8">
        <f>VLOOKUP(AG8,'BUS 2'!$G$1:$CU$424,15,0)</f>
        <v/>
      </c>
      <c r="PD8" s="8">
        <f>VLOOKUP(AG8,'BUS 2'!$G$1:$CU$424,16,0)</f>
        <v/>
      </c>
      <c r="PE8" s="8">
        <f>VLOOKUP(AG8,'BUS 2'!$G$1:$CU$424,17,0)</f>
        <v/>
      </c>
      <c r="PF8" s="8">
        <f>VLOOKUP(AG8,'BUS 2'!$G$1:$CU$424,18,0)</f>
        <v/>
      </c>
      <c r="PG8" s="8">
        <f>VLOOKUP(AG8,'BUS 2'!$G$1:$CU$424,19,0)</f>
        <v/>
      </c>
      <c r="PH8" s="8">
        <f>VLOOKUP(AG8,'BUS 2'!$G$1:$CU$424,20,0)</f>
        <v/>
      </c>
      <c r="PI8" s="8">
        <f>VLOOKUP(AG8,'BUS 2'!$G$1:$CU$424,21,0)</f>
        <v/>
      </c>
      <c r="PJ8" s="8">
        <f>VLOOKUP(AG8,'BUS 2'!$G$1:$CU$424,22,0)</f>
        <v/>
      </c>
      <c r="PK8" s="8">
        <f>VLOOKUP(AG8,'BUS 2'!$G$1:$CU$424,23,0)</f>
        <v/>
      </c>
      <c r="PL8" s="8">
        <f>VLOOKUP(AG8,'BUS 2'!$G$1:$CU$424,24,0)</f>
        <v/>
      </c>
      <c r="PM8" s="8">
        <f>VLOOKUP(AG8,'BUS 2'!$G$1:$CU$424,25,0)</f>
        <v/>
      </c>
      <c r="PN8" s="8">
        <f>VLOOKUP(AG8,'BUS 2'!$G$1:$CU$424,26,0)</f>
        <v/>
      </c>
      <c r="PO8" s="8">
        <f>VLOOKUP(AG8,'BUS 2'!$G$1:$CU$424,27,0)</f>
        <v/>
      </c>
      <c r="PP8" s="8">
        <f>VLOOKUP(AG8,'BUS 2'!$G$1:$CU$424,28,0)</f>
        <v/>
      </c>
      <c r="PQ8" s="8">
        <f>VLOOKUP(AG8,'BUS 2'!$G$1:$CU$424,29,0)</f>
        <v/>
      </c>
      <c r="PR8" s="8">
        <f>VLOOKUP(AG8,'BUS 2'!$G$1:$CU$424,30,0)</f>
        <v/>
      </c>
      <c r="PS8" s="8">
        <f>VLOOKUP(AG8,'BUS 2'!$G$1:$CU$424,31,0)</f>
        <v/>
      </c>
      <c r="PT8" s="48" t="inlineStr">
        <is>
          <t>1-Disebarkan ke lahan terbuka</t>
        </is>
      </c>
      <c r="PU8" s="8" t="n">
        <v>0</v>
      </c>
      <c r="PV8" s="8" t="n">
        <v>0</v>
      </c>
      <c r="PW8" s="8" t="n">
        <v>0</v>
      </c>
      <c r="PX8" s="8" t="n">
        <v>0</v>
      </c>
      <c r="PY8" s="8" t="n">
        <v>0</v>
      </c>
      <c r="PZ8" s="8" t="n">
        <v>1</v>
      </c>
      <c r="QA8" s="8" t="n">
        <v>0</v>
      </c>
      <c r="QB8" s="8" t="n">
        <v>0</v>
      </c>
      <c r="QC8" s="8" t="n">
        <v>0</v>
      </c>
      <c r="QD8" s="48" t="n"/>
      <c r="QE8" s="36" t="n"/>
      <c r="QF8" s="35" t="n"/>
      <c r="QG8" s="35" t="n"/>
      <c r="QH8" s="35" t="n"/>
      <c r="QI8" s="35" t="n"/>
      <c r="QJ8" s="35" t="n"/>
      <c r="QK8" s="36" t="n"/>
      <c r="QL8" s="36" t="n"/>
      <c r="QM8" s="36" t="n"/>
      <c r="QN8" s="36" t="n"/>
      <c r="QO8" s="36" t="n"/>
      <c r="QP8" s="36" t="n"/>
      <c r="QQ8" s="36" t="n"/>
      <c r="QR8" s="36" t="n"/>
      <c r="QS8" s="36" t="n"/>
      <c r="QT8" s="36" t="n"/>
      <c r="QU8" s="36" t="n"/>
      <c r="QV8" s="36" t="n"/>
      <c r="QW8" s="35" t="n"/>
      <c r="QX8" s="35" t="n"/>
      <c r="QY8" s="35" t="n"/>
      <c r="QZ8" s="35" t="n"/>
      <c r="RA8" s="35" t="n"/>
      <c r="RB8" s="36" t="n"/>
      <c r="RC8" s="36" t="n"/>
      <c r="RD8" s="36" t="n"/>
      <c r="RE8" s="36" t="n"/>
      <c r="RF8" s="36" t="n"/>
      <c r="RG8" s="48" t="n"/>
      <c r="RH8" s="35" t="n"/>
      <c r="RI8" s="35" t="n"/>
      <c r="RJ8" s="35" t="n"/>
      <c r="RK8" s="35" t="n"/>
      <c r="RL8" s="35" t="n"/>
      <c r="RM8" s="48" t="n"/>
      <c r="RN8" s="48" t="n"/>
      <c r="RO8" s="48" t="n"/>
      <c r="RP8" s="48" t="n"/>
      <c r="RQ8" s="48" t="n"/>
      <c r="RR8" s="48" t="n"/>
      <c r="RS8" s="35" t="n"/>
      <c r="RT8" s="35" t="n"/>
      <c r="RU8" s="35" t="n"/>
      <c r="RV8" s="35" t="n"/>
      <c r="RW8" s="35" t="n"/>
      <c r="RX8" s="48" t="n"/>
      <c r="RY8" s="48" t="n"/>
      <c r="RZ8" s="48" t="n"/>
      <c r="SA8" s="48" t="n"/>
      <c r="SB8" s="48" t="n"/>
      <c r="SC8" s="48" t="inlineStr">
        <is>
          <t>1-Disebarkan ke lahan terbuka</t>
        </is>
      </c>
      <c r="SD8" s="39" t="n">
        <v>0</v>
      </c>
      <c r="SE8" s="39" t="n">
        <v>0</v>
      </c>
      <c r="SF8" s="39" t="n">
        <v>0</v>
      </c>
      <c r="SG8" s="39" t="n">
        <v>0</v>
      </c>
      <c r="SH8" s="39" t="n">
        <v>0</v>
      </c>
      <c r="SI8" s="8" t="n">
        <v>1</v>
      </c>
      <c r="SJ8" s="8" t="n">
        <v>0</v>
      </c>
      <c r="SK8" s="8" t="n">
        <v>0</v>
      </c>
      <c r="SL8" s="8" t="n">
        <v>0</v>
      </c>
      <c r="SM8" s="48" t="n"/>
      <c r="SN8" s="48" t="n"/>
      <c r="SO8" s="35" t="n"/>
      <c r="SP8" s="35" t="n"/>
      <c r="SQ8" s="35" t="n"/>
      <c r="SR8" s="35" t="n"/>
      <c r="SS8" s="35" t="n"/>
      <c r="ST8" s="48" t="n"/>
      <c r="SU8" s="48" t="n"/>
      <c r="SV8" s="48" t="n"/>
      <c r="SW8" s="48" t="n"/>
      <c r="SX8" s="48" t="n"/>
      <c r="SY8" s="8">
        <f>VLOOKUP(AG8,'BUS 2'!$G$1:$CU$424,33,0)</f>
        <v/>
      </c>
      <c r="SZ8" s="48">
        <f>VLOOKUP(AG8,'BUS 2'!$G$1:$CU$424,34,0)</f>
        <v/>
      </c>
      <c r="TA8" s="48">
        <f>VLOOKUP(AG8,'BUS 2'!$G$1:$CU$424,35,0)</f>
        <v/>
      </c>
      <c r="TB8" s="48">
        <f>VLOOKUP(AG8,'BUS 2'!$G$1:$CU$424,36,0)</f>
        <v/>
      </c>
      <c r="TC8" s="48">
        <f>VLOOKUP(AG8,'BUS 2'!$G$1:$CU$424,37,0)</f>
        <v/>
      </c>
      <c r="TD8" s="48">
        <f>VLOOKUP(AG8,'BUS 2'!$G$1:$CU$424,38,0)</f>
        <v/>
      </c>
      <c r="TE8" s="48">
        <f>VLOOKUP(AG8,'BUS 2'!$G$1:$CU$424,39,0)</f>
        <v/>
      </c>
      <c r="TF8" s="48">
        <f>VLOOKUP(AG8,'BUS 2'!$G$1:$CU$424,40,0)</f>
        <v/>
      </c>
      <c r="TG8" s="8">
        <f>VLOOKUP(AG8,'BUS 2'!$G$1:$CU$424,42,0)</f>
        <v/>
      </c>
      <c r="TH8" s="8">
        <f>VLOOKUP(AG8,'BUS 2'!$G$1:$CU$424,43,0)</f>
        <v/>
      </c>
      <c r="TI8" s="8">
        <f>VLOOKUP(AG8,'BUS 2'!$G$1:$CU$424,44,0)</f>
        <v/>
      </c>
      <c r="TJ8" s="8">
        <f>VLOOKUP(AG8,'BUS 2'!$G$1:$CU$424,45,0)</f>
        <v/>
      </c>
      <c r="TK8" s="8">
        <f>VLOOKUP(AG8,'BUS 2'!$G$1:$CU$424,46,0)</f>
        <v/>
      </c>
      <c r="TL8" s="8">
        <f>VLOOKUP(AG8,'BUS 2'!$G$1:$CU$424,47,0)</f>
        <v/>
      </c>
      <c r="TM8" s="8">
        <f>VLOOKUP(AG8,'BUS 2'!$G$1:$CU$424,48,0)</f>
        <v/>
      </c>
      <c r="TN8" s="8">
        <f>VLOOKUP(AG8,'BUS 2'!$G$1:$CU$424,49,0)</f>
        <v/>
      </c>
      <c r="TO8" s="8">
        <f>VLOOKUP(AG8,'BUS 2'!$G$1:$CU$424,50,0)</f>
        <v/>
      </c>
      <c r="TP8" s="8">
        <f>VLOOKUP(AG8,'BUS 2'!$G$1:$CU$424,51,0)</f>
        <v/>
      </c>
      <c r="TQ8" s="8">
        <f>VLOOKUP(AG8,'BUS 2'!$G$1:$CU$424,52,0)</f>
        <v/>
      </c>
      <c r="TR8" s="8">
        <f>VLOOKUP(AG8,'BUS 2'!$G$1:$CU$424,53,0)</f>
        <v/>
      </c>
      <c r="TS8" s="48">
        <f>VLOOKUP(AG8,'BUS 2'!$G$1:$CU$424,54,0)</f>
        <v/>
      </c>
      <c r="TT8" s="48">
        <f>VLOOKUP(AG8,'BUS 2'!$G$1:$CU$424,55,0)</f>
        <v/>
      </c>
      <c r="TU8" s="48">
        <f>VLOOKUP(AG8,'BUS 2'!$G$1:$CU$424,56,0)</f>
        <v/>
      </c>
      <c r="TV8" s="48">
        <f>VLOOKUP(AG8,'BUS 2'!$G$1:$CU$424,57,0)</f>
        <v/>
      </c>
      <c r="TW8" s="48">
        <f>VLOOKUP(AG8,'BUS 2'!$G$1:$CU$424,58,0)</f>
        <v/>
      </c>
      <c r="TX8" s="48">
        <f>VLOOKUP(AG8,'BUS 2'!$G$1:$CU$424,59,0)</f>
        <v/>
      </c>
      <c r="TY8" s="48">
        <f>VLOOKUP(AG8,'BUS 2'!$G$1:$CU$424,60,0)</f>
        <v/>
      </c>
      <c r="TZ8" s="48">
        <f>VLOOKUP(AG8,'BUS 2'!$G$1:$CU$424,61,0)</f>
        <v/>
      </c>
      <c r="UA8" s="48">
        <f>VLOOKUP(AG8,'BUS 2'!$G$1:$CU$424,62,0)</f>
        <v/>
      </c>
      <c r="UB8" s="48">
        <f>VLOOKUP(AG8,'BUS 2'!$G$1:$CU$424,63,0)</f>
        <v/>
      </c>
      <c r="UC8" s="48">
        <f>VLOOKUP(AG8,'BUS 2'!$G$1:$CU$424,64,0)</f>
        <v/>
      </c>
      <c r="UD8" s="48">
        <f>VLOOKUP(AG8,'BUS 2'!$G$1:$CU$424,65,0)</f>
        <v/>
      </c>
      <c r="UE8" s="48">
        <f>VLOOKUP(AG8,'BUS 2'!$G$1:$CU$424,66,0)</f>
        <v/>
      </c>
      <c r="UF8" s="48">
        <f>VLOOKUP(AG8,'BUS 2'!$G$1:$CU$424,67,0)</f>
        <v/>
      </c>
      <c r="UG8" s="48">
        <f>VLOOKUP(AG8,'BUS 2'!$G$1:$CU$424,68,0)</f>
        <v/>
      </c>
      <c r="UH8" s="48">
        <f>VLOOKUP(AG8,'BUS 2'!$G$1:$CU$424,69,0)</f>
        <v/>
      </c>
      <c r="UI8" s="48">
        <f>VLOOKUP(AG8,'BUS 2'!$G$1:$CU$424,70,0)</f>
        <v/>
      </c>
      <c r="UJ8" s="48">
        <f>VLOOKUP(AG8,'BUS 2'!$G$1:$CU$424,71,0)</f>
        <v/>
      </c>
      <c r="UK8" s="48">
        <f>VLOOKUP(AG8,'BUS 2'!$G$1:$CU$424,72,0)</f>
        <v/>
      </c>
      <c r="UL8" s="48">
        <f>VLOOKUP(AG8,'BUS 2'!$G$1:$CU$424,73,0)</f>
        <v/>
      </c>
      <c r="UM8" s="48">
        <f>VLOOKUP(AG8,'BUS 2'!$G$1:$CU$424,74,0)</f>
        <v/>
      </c>
      <c r="UN8" s="48">
        <f>VLOOKUP(AG8,'BUS 2'!$G$1:$CU$424,75,0)</f>
        <v/>
      </c>
      <c r="UO8" s="48">
        <f>VLOOKUP(AG8,'BUS 2'!$G$1:$CU$424,76,0)</f>
        <v/>
      </c>
      <c r="UP8" s="48">
        <f>VLOOKUP(AG8,'BUS 2'!$G$1:$CU$424,77,0)</f>
        <v/>
      </c>
      <c r="UQ8" s="48">
        <f>VLOOKUP(AG8,'BUS 2'!$G$1:$CU$424,78,0)</f>
        <v/>
      </c>
      <c r="UR8" s="48">
        <f>VLOOKUP(AG8,'BUS 2'!$G$1:$CU$424,79,0)</f>
        <v/>
      </c>
      <c r="US8" s="48">
        <f>VLOOKUP(AG8,'BUS 2'!$G$1:$CU$424,80,0)</f>
        <v/>
      </c>
      <c r="UT8" s="48">
        <f>VLOOKUP(AG8,'BUS 2'!$G$1:$CU$424,81,0)</f>
        <v/>
      </c>
      <c r="UU8" s="48" t="inlineStr">
        <is>
          <t>Penggembalaan semi-terbuka</t>
        </is>
      </c>
      <c r="UV8" s="48" t="n"/>
      <c r="UW8" s="48" t="n"/>
      <c r="UX8" s="48" t="n"/>
      <c r="UY8" s="48" t="n"/>
      <c r="UZ8" s="48" t="n"/>
      <c r="VA8" s="48" t="inlineStr">
        <is>
          <t>Penggembalaan terbuka</t>
        </is>
      </c>
      <c r="VB8" s="48" t="n"/>
      <c r="VC8" s="48" t="inlineStr">
        <is>
          <t>Sangat jarang (&gt;1 bulan sekali)</t>
        </is>
      </c>
      <c r="VD8" s="48" t="n"/>
      <c r="VE8" s="48" t="n"/>
      <c r="VF8" s="48" t="n"/>
      <c r="VG8" s="48" t="n"/>
      <c r="VH8" s="48" t="n"/>
      <c r="VI8" s="48" t="inlineStr">
        <is>
          <t>Sangat jarang (&gt;1 bulan sekali)</t>
        </is>
      </c>
      <c r="VJ8" s="48" t="n"/>
      <c r="VK8" s="48" t="inlineStr">
        <is>
          <t>Sering (1 kali sehari)</t>
        </is>
      </c>
      <c r="VL8" s="48" t="n"/>
      <c r="VM8" s="48" t="n"/>
      <c r="VN8" s="48" t="n"/>
      <c r="VO8" s="48" t="n"/>
      <c r="VP8" s="48" t="n"/>
      <c r="VQ8" s="48" t="n"/>
      <c r="VR8" s="48" t="n"/>
      <c r="VS8" s="48" t="inlineStr">
        <is>
          <t>3-Disimpan terbuka (dry lot) 6-Digester biogas</t>
        </is>
      </c>
      <c r="VT8" s="8" t="n">
        <v>0</v>
      </c>
      <c r="VU8" s="8" t="n">
        <v>0</v>
      </c>
      <c r="VV8" s="8" t="n">
        <v>0</v>
      </c>
      <c r="VW8" s="8" t="n">
        <v>0</v>
      </c>
      <c r="VX8" s="8" t="n">
        <v>0</v>
      </c>
      <c r="VY8" s="8" t="n">
        <v>0</v>
      </c>
      <c r="VZ8" s="8" t="n">
        <v>1</v>
      </c>
      <c r="WA8" s="8" t="n">
        <v>0</v>
      </c>
      <c r="WB8" s="8" t="n">
        <v>0</v>
      </c>
      <c r="WC8" s="8" t="n">
        <v>1</v>
      </c>
      <c r="WD8" s="8" t="n">
        <v>0</v>
      </c>
      <c r="WE8" s="8" t="n">
        <v>0</v>
      </c>
      <c r="WF8" s="48" t="n"/>
      <c r="WG8" s="48" t="n"/>
      <c r="WH8" s="48" t="n"/>
      <c r="WI8" s="48" t="n"/>
      <c r="WJ8" s="48" t="n"/>
      <c r="WK8" s="48" t="n"/>
      <c r="WL8" s="48" t="n"/>
      <c r="WM8" s="48" t="n"/>
      <c r="WN8" s="48" t="n"/>
      <c r="WO8" s="48" t="n"/>
      <c r="WP8" s="48" t="n"/>
      <c r="WQ8" s="48" t="n"/>
      <c r="WR8" s="48" t="n"/>
      <c r="WS8" s="48" t="n"/>
      <c r="WT8" s="48" t="n"/>
      <c r="WU8" s="48" t="n"/>
      <c r="WV8" s="48" t="n"/>
      <c r="WW8" s="48" t="n"/>
      <c r="WX8" s="48" t="n"/>
      <c r="WY8" s="48" t="n"/>
      <c r="WZ8" s="48" t="n"/>
      <c r="XA8" s="48" t="n"/>
      <c r="XB8" s="48" t="n"/>
      <c r="XC8" s="48" t="n"/>
      <c r="XD8" s="48" t="n"/>
      <c r="XE8" s="48" t="n"/>
      <c r="XF8" s="48" t="n"/>
      <c r="XG8" s="48" t="n"/>
      <c r="XH8" s="48" t="n"/>
      <c r="XI8" s="48" t="n"/>
      <c r="XJ8" s="48" t="n"/>
      <c r="XK8" s="48" t="n"/>
      <c r="XL8" s="48" t="n"/>
      <c r="XM8" s="48" t="n"/>
      <c r="XN8" s="48" t="n"/>
      <c r="XO8" s="48" t="n"/>
      <c r="XP8" s="48" t="n"/>
      <c r="XQ8" s="48" t="n"/>
      <c r="XR8" s="48" t="n"/>
      <c r="XS8" s="48" t="n"/>
      <c r="XT8" s="48" t="n"/>
      <c r="XU8" s="48" t="n"/>
      <c r="XV8" s="48" t="n"/>
      <c r="XW8" s="48" t="n"/>
      <c r="XX8" s="48" t="n"/>
      <c r="XY8" s="48" t="n"/>
      <c r="XZ8" s="48" t="n"/>
      <c r="YA8" s="48" t="n"/>
      <c r="YB8" s="48" t="n"/>
      <c r="YC8" s="48" t="n"/>
      <c r="YD8" s="48" t="n"/>
      <c r="YE8" s="48" t="n"/>
      <c r="YF8" s="48" t="n"/>
      <c r="YG8" s="48" t="n"/>
      <c r="YH8" s="48" t="n"/>
      <c r="YI8" s="48" t="n"/>
      <c r="YJ8" s="48" t="n"/>
      <c r="YK8" s="48" t="n"/>
      <c r="YL8" s="48" t="n"/>
      <c r="YM8" s="48" t="n"/>
      <c r="YN8" s="48" t="inlineStr">
        <is>
          <t>3-Disimpan terbuka (dry lot)</t>
        </is>
      </c>
      <c r="YO8" s="8" t="n">
        <v>0</v>
      </c>
      <c r="YP8" s="8" t="n">
        <v>0</v>
      </c>
      <c r="YQ8" s="8" t="n">
        <v>0</v>
      </c>
      <c r="YR8" s="8" t="n">
        <v>0</v>
      </c>
      <c r="YS8" s="8" t="n">
        <v>0</v>
      </c>
      <c r="YT8" s="8" t="n">
        <v>0</v>
      </c>
      <c r="YU8" s="8" t="n">
        <v>1</v>
      </c>
      <c r="YV8" s="8" t="n">
        <v>0</v>
      </c>
      <c r="YW8" s="8" t="n">
        <v>0</v>
      </c>
      <c r="YX8" s="8" t="n">
        <v>0</v>
      </c>
      <c r="YY8" s="8" t="n">
        <v>0</v>
      </c>
      <c r="YZ8" s="8" t="n">
        <v>0</v>
      </c>
      <c r="ZA8" s="48" t="n"/>
      <c r="ZB8" s="48" t="n"/>
      <c r="ZC8" s="48" t="n"/>
      <c r="ZD8" s="48" t="n"/>
      <c r="ZE8" s="48" t="n"/>
      <c r="ZF8" s="48" t="n"/>
      <c r="ZG8" s="48" t="n"/>
      <c r="ZH8" s="48" t="n"/>
      <c r="ZI8" s="48" t="n"/>
      <c r="ZJ8" s="48" t="n"/>
      <c r="ZK8" s="48" t="n"/>
      <c r="ZL8" s="48" t="n"/>
      <c r="ZM8" s="48" t="n"/>
      <c r="ZN8" s="8" t="n">
        <v>100</v>
      </c>
      <c r="ZO8" s="48" t="n"/>
      <c r="ZP8" s="48" t="n"/>
      <c r="ZQ8" s="48" t="n"/>
      <c r="ZR8" s="48" t="n"/>
      <c r="ZS8" s="48" t="n"/>
      <c r="ZT8" s="48" t="n"/>
      <c r="ZU8" s="48" t="n"/>
      <c r="ZV8" s="8" t="n">
        <v>1</v>
      </c>
      <c r="ZW8" s="48" t="n"/>
      <c r="ZX8" s="48" t="n"/>
      <c r="ZY8" s="48" t="n"/>
      <c r="ZZ8" s="48" t="n"/>
      <c r="AAA8" s="48" t="n"/>
      <c r="AAB8" s="8" t="n">
        <v>2</v>
      </c>
      <c r="AAC8" s="48" t="n"/>
      <c r="AAD8" s="48" t="inlineStr">
        <is>
          <t>Pakan segar (misal: rumput)</t>
        </is>
      </c>
      <c r="AAE8" s="48" t="n"/>
      <c r="AAF8" s="48" t="n"/>
      <c r="AAG8" s="48" t="n"/>
      <c r="AAH8" s="48" t="n"/>
      <c r="AAI8" s="48" t="n"/>
      <c r="AAJ8" s="48" t="inlineStr">
        <is>
          <t>Pakan kering (misal: konsentrat, silase, pelet)</t>
        </is>
      </c>
      <c r="AAK8" s="48" t="n"/>
      <c r="AAL8" s="48" t="inlineStr">
        <is>
          <t>Ya</t>
        </is>
      </c>
      <c r="AAM8" s="48" t="inlineStr">
        <is>
          <t>Cair</t>
        </is>
      </c>
      <c r="AAN8" s="8" t="n">
        <v>0</v>
      </c>
      <c r="AAO8" s="8" t="n">
        <v>1</v>
      </c>
      <c r="AAP8" s="8" t="n">
        <v>28</v>
      </c>
      <c r="AAQ8" s="48" t="n"/>
      <c r="AAR8" s="48" t="inlineStr">
        <is>
          <t>Ya</t>
        </is>
      </c>
      <c r="AAS8" s="48" t="inlineStr">
        <is>
          <t>Mengetahui</t>
        </is>
      </c>
      <c r="AAT8" s="48" t="inlineStr">
        <is>
          <t>Digunakan untuk pupuk di lahan pertanian sendiri Dibuang ke lahan sekitar kandang - yg ditanami tanaman Diberikan gratis ke orang lain</t>
        </is>
      </c>
      <c r="AAU8" s="8" t="n">
        <v>1</v>
      </c>
      <c r="AAV8" s="8" t="n">
        <v>0</v>
      </c>
      <c r="AAW8" s="8" t="n">
        <v>0</v>
      </c>
      <c r="AAX8" s="8" t="n">
        <v>1</v>
      </c>
      <c r="AAY8" s="8" t="n">
        <v>1</v>
      </c>
      <c r="AAZ8" s="8" t="n">
        <v>0</v>
      </c>
      <c r="ABA8" s="8" t="n">
        <v>0</v>
      </c>
      <c r="ABB8" s="48" t="inlineStr">
        <is>
          <t>Pupuk cair untuk tanaman</t>
        </is>
      </c>
      <c r="ABC8" s="8" t="n">
        <v>1</v>
      </c>
      <c r="ABD8" s="8" t="n">
        <v>0</v>
      </c>
      <c r="ABE8" s="8" t="n">
        <v>0</v>
      </c>
      <c r="ABF8" s="8" t="n">
        <v>0</v>
      </c>
      <c r="ABG8" s="8" t="n">
        <v>0</v>
      </c>
      <c r="ABH8" s="48" t="n"/>
      <c r="ABI8" s="48" t="n"/>
      <c r="ABJ8" s="48" t="n"/>
      <c r="ABK8" s="48" t="n"/>
      <c r="ABL8" s="48" t="n"/>
      <c r="ABM8" s="48" t="n"/>
      <c r="ABN8" s="48" t="n"/>
      <c r="ABO8" s="48" t="n"/>
      <c r="ABP8" s="48" t="n"/>
      <c r="ABQ8" s="48" t="inlineStr">
        <is>
          <t>Kelapa, pisang, dan ubi</t>
        </is>
      </c>
      <c r="ABR8" s="48" t="inlineStr">
        <is>
          <t>Sering ( 1 minggu 2 kali)</t>
        </is>
      </c>
      <c r="ABS8" s="8" t="n">
        <v>1000</v>
      </c>
      <c r="ABT8" s="8" t="n">
        <v>30</v>
      </c>
      <c r="ABU8" s="8" t="n">
        <v>14</v>
      </c>
      <c r="ABV8" s="8" t="n">
        <v>0</v>
      </c>
      <c r="ABW8" s="48" t="inlineStr">
        <is>
          <t>Urea</t>
        </is>
      </c>
      <c r="ABX8" s="48" t="n"/>
      <c r="ABY8" s="8" t="n">
        <v>500</v>
      </c>
      <c r="ABZ8" s="8" t="n">
        <v>2000</v>
      </c>
      <c r="ACA8" s="8" t="n">
        <v>500</v>
      </c>
      <c r="ACB8" s="8" t="n">
        <v>1800</v>
      </c>
      <c r="ACC8" s="8" t="n">
        <v>9000</v>
      </c>
      <c r="ACD8" s="8" t="n">
        <v>9000</v>
      </c>
      <c r="ACE8" s="48" t="inlineStr">
        <is>
          <t>Ya</t>
        </is>
      </c>
      <c r="ACF8" s="48" t="inlineStr">
        <is>
          <t>Cukup meningkat</t>
        </is>
      </c>
      <c r="ACG8" s="48" t="inlineStr">
        <is>
          <t>Tidak ada perubahan</t>
        </is>
      </c>
      <c r="ACH8" s="48" t="inlineStr">
        <is>
          <t>Tidak ada perubahan</t>
        </is>
      </c>
      <c r="ACI8" s="48" t="n"/>
      <c r="ACJ8" s="48" t="n"/>
      <c r="ACK8" s="48" t="inlineStr">
        <is>
          <t>Tidak memiliki tempat untuk menyimpan</t>
        </is>
      </c>
      <c r="ACL8" s="8" t="n">
        <v>0</v>
      </c>
      <c r="ACM8" s="8" t="n">
        <v>1</v>
      </c>
      <c r="ACN8" s="8" t="n">
        <v>0</v>
      </c>
      <c r="ACO8" s="8" t="n">
        <v>0</v>
      </c>
      <c r="ACP8" s="8" t="n">
        <v>0</v>
      </c>
      <c r="ACQ8" s="8" t="n">
        <v>0</v>
      </c>
      <c r="ACR8" s="8" t="n">
        <v>0</v>
      </c>
      <c r="ACS8" s="48" t="n"/>
      <c r="ACT8" s="48" t="inlineStr">
        <is>
          <t>-</t>
        </is>
      </c>
      <c r="ACU8" s="48" t="inlineStr">
        <is>
          <t>Manfaat cukup signifikan, terasa di kehidupan sehari-hari</t>
        </is>
      </c>
      <c r="ACV8" s="48" t="inlineStr">
        <is>
          <t>Sama saja</t>
        </is>
      </c>
      <c r="ACW8" s="48" t="inlineStr">
        <is>
          <t>Anggota keluarga - Perempuan dewasa</t>
        </is>
      </c>
      <c r="ACX8" s="48" t="inlineStr">
        <is>
          <t>Netral/tidak tahu</t>
        </is>
      </c>
      <c r="ACY8" s="48" t="inlineStr">
        <is>
          <t>Anggota keluarga - Laki-laki dewasa Anggota keluarga - Perempuan dewasa</t>
        </is>
      </c>
      <c r="ACZ8" s="8" t="n">
        <v>1</v>
      </c>
      <c r="ADA8" s="8" t="n">
        <v>1</v>
      </c>
      <c r="ADB8" s="8" t="n">
        <v>0</v>
      </c>
      <c r="ADC8" s="8" t="n">
        <v>0</v>
      </c>
      <c r="ADD8" s="48" t="inlineStr">
        <is>
          <t>Puas</t>
        </is>
      </c>
      <c r="ADE8" s="48" t="inlineStr">
        <is>
          <t>Puas</t>
        </is>
      </c>
      <c r="ADF8" s="48" t="inlineStr">
        <is>
          <t>Puas</t>
        </is>
      </c>
      <c r="ADG8" s="48" t="inlineStr">
        <is>
          <t>Puas</t>
        </is>
      </c>
      <c r="ADH8" s="48" t="inlineStr">
        <is>
          <t>Tidak</t>
        </is>
      </c>
      <c r="ADI8" s="48" t="n"/>
      <c r="ADJ8" s="48" t="inlineStr">
        <is>
          <t>Sangat puas</t>
        </is>
      </c>
      <c r="ADK8" s="48" t="n"/>
      <c r="ADL8" s="48" t="n"/>
      <c r="ADM8" s="48" t="n"/>
      <c r="ADN8" s="48" t="n"/>
      <c r="ADO8" s="48" t="n"/>
      <c r="ADP8" s="48" t="n"/>
      <c r="ADQ8" s="48" t="n"/>
      <c r="ADR8" s="48" t="n"/>
      <c r="ADS8" s="48" t="n"/>
      <c r="ADT8" s="48" t="n"/>
      <c r="ADU8" s="48" t="inlineStr">
        <is>
          <t>Menghubungi CPO atau pendamping</t>
        </is>
      </c>
      <c r="ADV8" s="8" t="n">
        <v>0</v>
      </c>
      <c r="ADW8" s="8" t="n">
        <v>0</v>
      </c>
      <c r="ADX8" s="8" t="n">
        <v>0</v>
      </c>
      <c r="ADY8" s="8" t="n">
        <v>0</v>
      </c>
      <c r="ADZ8" s="8" t="n">
        <v>1</v>
      </c>
      <c r="AEA8" s="8" t="n">
        <v>0</v>
      </c>
      <c r="AEB8" s="8" t="n">
        <v>0</v>
      </c>
      <c r="AEC8" s="8" t="n">
        <v>0</v>
      </c>
      <c r="AED8" s="48" t="inlineStr">
        <is>
          <t>Menghubungi CPO</t>
        </is>
      </c>
      <c r="AEE8" s="48" t="inlineStr">
        <is>
          <t>Laki-laki dewasa</t>
        </is>
      </c>
      <c r="AEF8" s="48" t="n"/>
      <c r="AEG8" s="48" t="inlineStr">
        <is>
          <t>Menelepon atau WA langsung</t>
        </is>
      </c>
      <c r="AEH8" s="48" t="n"/>
      <c r="AEI8" s="48" t="inlineStr">
        <is>
          <t>Dapat dilakukan penambahan luas kandang atau tempat penampungan air dan pupuk</t>
        </is>
      </c>
      <c r="AEJ8" s="48" t="inlineStr">
        <is>
          <t>Ya, selalu</t>
        </is>
      </c>
      <c r="AEK8" s="48" t="inlineStr">
        <is>
          <t>Pengurangan pengeluaran rumah tangga (bahan bakar minyak, pupuk, dll.) Lebih aman</t>
        </is>
      </c>
      <c r="AEL8" s="8" t="n">
        <v>1</v>
      </c>
      <c r="AEM8" s="8" t="n">
        <v>0</v>
      </c>
      <c r="AEN8" s="8" t="n">
        <v>0</v>
      </c>
      <c r="AEO8" s="8" t="n">
        <v>0</v>
      </c>
      <c r="AEP8" s="8" t="n">
        <v>1</v>
      </c>
      <c r="AEQ8" s="8" t="n">
        <v>0</v>
      </c>
      <c r="AER8" s="8" t="n">
        <v>0</v>
      </c>
      <c r="AES8" s="8" t="n">
        <v>0</v>
      </c>
      <c r="AET8" s="8" t="n">
        <v>0</v>
      </c>
      <c r="AEU8" s="8" t="n">
        <v>0</v>
      </c>
      <c r="AEV8" s="8" t="n">
        <v>0</v>
      </c>
      <c r="AEW8" s="8" t="n">
        <v>0</v>
      </c>
      <c r="AEX8" s="48" t="n"/>
      <c r="AEY8" s="48" t="inlineStr">
        <is>
          <t>Mengurangi pengeluaran energi</t>
        </is>
      </c>
      <c r="AEZ8" s="48" t="n"/>
      <c r="AFA8" s="48" t="inlineStr">
        <is>
          <t>Tetangga / teman / saudara</t>
        </is>
      </c>
      <c r="AFB8" s="48" t="n"/>
      <c r="AFC8" s="48" t="inlineStr">
        <is>
          <t>1000367737-13_21_42.jpg</t>
        </is>
      </c>
      <c r="AFD8" s="16" t="inlineStr">
        <is>
          <t>https://kf.kobotoolbox.org/api/v2/assets/avstPQqLr3Ab3ZdcVTXZ6f/data/666790955/attachments/attRW95Krqrc3RXTPCcKcUDE/</t>
        </is>
      </c>
      <c r="AFE8" s="48" t="inlineStr">
        <is>
          <t>1000367747-13_22_3.jpg</t>
        </is>
      </c>
      <c r="AFF8" s="16" t="inlineStr">
        <is>
          <t>https://kf.kobotoolbox.org/api/v2/assets/avstPQqLr3Ab3ZdcVTXZ6f/data/666790955/attachments/attPrSwvJ5EvfgMp8domSxNB/</t>
        </is>
      </c>
      <c r="AFG8" s="48" t="inlineStr">
        <is>
          <t>Laylah</t>
        </is>
      </c>
      <c r="AFH8" s="48" t="n"/>
      <c r="AFI8" s="27" t="inlineStr">
        <is>
          <t>D14. Belum ada penampungan bioslurry. E28 bioslurry hanya digunakan di belakang rumah, hasil sawah belakang kelapa, pisang, dan ubi yang tanamannya tidak menghasilkan apapun karena dibiarkan dimakan oleh sapi.</t>
        </is>
      </c>
      <c r="AFJ8" s="48" t="n"/>
      <c r="AFK8" s="48" t="n"/>
      <c r="AFL8" s="48" t="n"/>
      <c r="AFM8" s="48" t="n"/>
      <c r="AFN8" s="48" t="n"/>
      <c r="AFO8" s="48" t="n"/>
      <c r="AFP8" s="48" t="n"/>
      <c r="AFQ8" s="48" t="n"/>
      <c r="AFR8" s="48" t="n"/>
      <c r="AFS8" s="48" t="n"/>
      <c r="AFT8" s="48" t="n"/>
      <c r="AFU8" s="48" t="n"/>
      <c r="AFV8" s="48" t="n"/>
      <c r="AFW8" s="48" t="n"/>
      <c r="AFX8" s="48" t="n"/>
      <c r="AFY8" s="48" t="n"/>
      <c r="AFZ8" s="48" t="n"/>
      <c r="AGA8" s="48" t="n"/>
      <c r="AGB8" s="48" t="n"/>
      <c r="AGC8" s="48" t="n"/>
      <c r="AGD8" s="48" t="n"/>
      <c r="AGE8" s="48" t="n"/>
      <c r="AGF8" s="48" t="n"/>
      <c r="AGG8" s="48" t="n"/>
      <c r="AGH8" s="48" t="n"/>
      <c r="AGI8" s="48" t="n"/>
      <c r="AGJ8" s="48" t="n"/>
      <c r="AGK8" s="48" t="n"/>
      <c r="AGL8" s="48" t="n"/>
      <c r="AGM8" s="48" t="n"/>
      <c r="AGN8" s="48" t="n"/>
      <c r="AGO8" s="48" t="n"/>
      <c r="AGP8" s="48" t="n"/>
      <c r="AGQ8" s="48" t="n"/>
      <c r="AGR8" s="48" t="n"/>
      <c r="AGS8" s="48" t="n"/>
      <c r="AGT8" s="48" t="n"/>
      <c r="AGU8" s="48" t="n"/>
      <c r="AGV8" s="48" t="n"/>
      <c r="AGW8" s="48" t="n"/>
      <c r="AGX8" s="48" t="n"/>
      <c r="AGY8" s="48" t="n"/>
      <c r="AGZ8" s="48" t="n"/>
      <c r="AHA8" s="48" t="n"/>
      <c r="AHB8" s="48" t="n"/>
      <c r="AHC8" s="48" t="n"/>
      <c r="AHD8" s="48" t="n"/>
      <c r="AHE8" s="48" t="n"/>
      <c r="AHF8" s="48" t="n"/>
      <c r="AHG8" s="48" t="n"/>
      <c r="AHH8" s="48" t="n"/>
      <c r="AHI8" s="48" t="n"/>
      <c r="AHJ8" s="48" t="n"/>
      <c r="AHK8" s="48" t="n"/>
      <c r="AHL8" s="48" t="n"/>
      <c r="AHM8" s="48" t="n"/>
      <c r="AHN8" s="48" t="n"/>
      <c r="AHO8" s="48" t="n"/>
      <c r="AHP8" s="48" t="n"/>
      <c r="AHQ8" s="48" t="n"/>
      <c r="AHR8" s="48" t="n"/>
      <c r="AHS8" s="48" t="n"/>
      <c r="AHT8" s="48" t="n"/>
      <c r="AHU8" s="48" t="n"/>
      <c r="AHV8" s="48" t="n"/>
      <c r="AHW8" s="48" t="n"/>
      <c r="AHX8" s="48" t="n"/>
      <c r="AHY8" s="48" t="n"/>
      <c r="AHZ8" s="48" t="n"/>
      <c r="AIA8" s="48" t="n"/>
      <c r="AIB8" s="48" t="n"/>
      <c r="AIC8" s="48" t="n"/>
      <c r="AID8" s="48" t="n"/>
      <c r="AIE8" s="48" t="n"/>
      <c r="AIF8" s="48" t="n"/>
      <c r="AIG8" s="48" t="n"/>
      <c r="AIH8" s="48" t="n"/>
      <c r="AII8" s="48" t="n"/>
      <c r="AIJ8" s="48" t="n"/>
      <c r="AIK8" s="48" t="n"/>
      <c r="AIL8" s="48" t="n"/>
      <c r="AIM8" s="48" t="n"/>
      <c r="AIN8" s="48" t="n"/>
      <c r="AIO8" s="48" t="n"/>
      <c r="AIP8" s="48" t="n"/>
      <c r="AIQ8" s="48" t="n"/>
      <c r="AIR8" s="48" t="n"/>
      <c r="AIS8" s="48" t="n"/>
      <c r="AIT8" s="48" t="n"/>
      <c r="AIU8" s="48" t="n"/>
      <c r="AIV8" s="48" t="n"/>
      <c r="AIW8" s="48" t="n"/>
      <c r="AIX8" s="48" t="n"/>
      <c r="AIY8" s="48" t="n"/>
      <c r="AIZ8" s="48" t="n"/>
      <c r="AJA8" s="48" t="n"/>
      <c r="AJB8" s="48" t="n"/>
      <c r="AJC8" s="48" t="n"/>
      <c r="AJD8" s="48" t="n"/>
      <c r="AJE8" s="48" t="n"/>
      <c r="AJF8" s="48" t="n"/>
      <c r="AJG8" s="48" t="n"/>
      <c r="AJH8" s="48" t="n"/>
      <c r="AJI8" s="48" t="n"/>
      <c r="AJJ8" s="48" t="n"/>
      <c r="AJK8" s="48" t="n"/>
      <c r="AJL8" s="48" t="n"/>
      <c r="AJM8" s="48" t="n"/>
      <c r="AJN8" s="48" t="n"/>
      <c r="AJO8" s="48" t="n"/>
      <c r="AJP8" s="48" t="n"/>
      <c r="AJQ8" s="48" t="n"/>
      <c r="AJR8" s="48" t="n"/>
      <c r="AJS8" s="48" t="n"/>
      <c r="AJT8" s="48" t="n"/>
      <c r="AJU8" s="48" t="n"/>
      <c r="AJV8" s="48" t="n"/>
      <c r="AJW8" s="48" t="n"/>
      <c r="AJX8" s="48" t="n"/>
      <c r="AJY8" s="48" t="n"/>
      <c r="AJZ8" s="48" t="n"/>
      <c r="AKA8" s="48" t="n"/>
      <c r="AKB8" s="48" t="n"/>
      <c r="AKC8" s="48" t="n"/>
      <c r="AKD8" s="48" t="n"/>
      <c r="AKE8" s="48" t="n"/>
      <c r="AKF8" s="48" t="n"/>
      <c r="AKG8" s="48" t="n"/>
      <c r="AKH8" s="48" t="n"/>
      <c r="AKI8" s="48" t="n"/>
      <c r="AKJ8" s="48" t="n"/>
      <c r="AKK8" s="48" t="n"/>
      <c r="AKL8" s="48" t="n"/>
      <c r="AKM8" s="48" t="n"/>
      <c r="AKN8" s="48" t="n"/>
      <c r="AKO8" s="48" t="n"/>
      <c r="AKP8" s="48" t="n"/>
      <c r="AKQ8" s="48" t="n"/>
      <c r="AKR8" s="48" t="n"/>
      <c r="AKS8" s="48" t="n"/>
      <c r="AKT8" s="48" t="n"/>
      <c r="AKU8" s="48" t="n"/>
      <c r="AKV8" s="48" t="n"/>
      <c r="AKW8" s="48" t="n"/>
      <c r="AKX8" s="48" t="n"/>
      <c r="AKY8" s="48" t="n"/>
      <c r="AKZ8" s="48" t="n"/>
      <c r="ALA8" s="48" t="n"/>
      <c r="ALB8" s="48" t="n"/>
      <c r="ALC8" s="48" t="n"/>
      <c r="ALD8" s="48" t="n"/>
      <c r="ALE8" s="48" t="n"/>
      <c r="ALF8" s="48" t="n"/>
      <c r="ALG8" s="48" t="n"/>
      <c r="ALH8" s="48" t="n"/>
      <c r="ALI8" s="48" t="n"/>
      <c r="ALJ8" s="48" t="n"/>
      <c r="ALK8" s="48" t="n"/>
      <c r="ALL8" s="48" t="n"/>
      <c r="ALM8" s="48" t="n"/>
      <c r="ALN8" s="48" t="n"/>
      <c r="ALO8" s="48" t="n"/>
      <c r="ALP8" s="48" t="n"/>
      <c r="ALQ8" s="48" t="n"/>
      <c r="ALR8" s="48" t="n"/>
      <c r="ALS8" s="48" t="n"/>
      <c r="ALT8" s="48" t="n"/>
      <c r="ALU8" s="48" t="n"/>
      <c r="ALV8" s="48" t="n"/>
      <c r="ALW8" s="48" t="n"/>
      <c r="ALX8" s="48" t="n"/>
      <c r="ALY8" s="48" t="n"/>
      <c r="ALZ8" s="48" t="n"/>
      <c r="AMA8" s="48" t="n"/>
      <c r="AMB8" s="48" t="n"/>
      <c r="AMC8" s="48" t="n"/>
      <c r="AMD8" s="48" t="n"/>
      <c r="AME8" s="48" t="n"/>
      <c r="AMF8" s="48" t="n"/>
      <c r="AMG8" s="48" t="n"/>
      <c r="AMH8" s="48" t="n"/>
      <c r="AMI8" s="48" t="n"/>
      <c r="AMJ8" s="48" t="n"/>
      <c r="AMK8" s="48" t="n"/>
      <c r="AML8" s="48" t="n"/>
      <c r="AMM8" s="48" t="n"/>
      <c r="AMN8" s="48" t="n"/>
      <c r="AMO8" s="48" t="n"/>
      <c r="AMP8" s="48" t="n"/>
      <c r="AMQ8" s="48" t="n"/>
      <c r="AMR8" s="48" t="n"/>
      <c r="AMS8" s="48" t="n"/>
      <c r="AMT8" s="48" t="n"/>
      <c r="AMU8" s="48" t="n"/>
      <c r="AMV8" s="48" t="n"/>
      <c r="AMW8" s="48" t="n"/>
      <c r="AMX8" s="48" t="n"/>
      <c r="AMY8" s="48" t="n"/>
      <c r="AMZ8" s="48" t="n"/>
      <c r="ANA8" s="48" t="n"/>
      <c r="ANB8" s="48" t="n"/>
      <c r="ANC8" s="48" t="n"/>
      <c r="AND8" s="48" t="n"/>
      <c r="ANE8" s="48" t="n"/>
      <c r="ANF8" s="48" t="n"/>
      <c r="ANG8" s="48" t="n"/>
      <c r="ANH8" s="48" t="n"/>
      <c r="ANI8" s="48" t="n"/>
      <c r="ANJ8" s="48" t="n"/>
      <c r="ANK8" s="48" t="n"/>
      <c r="ANL8" s="48" t="n"/>
      <c r="ANM8" s="48" t="n"/>
      <c r="ANN8" s="48" t="n"/>
      <c r="ANO8" s="48" t="n"/>
      <c r="ANP8" s="48" t="n"/>
      <c r="ANQ8" s="48" t="n"/>
      <c r="ANR8" s="48" t="n"/>
      <c r="ANS8" s="48" t="n"/>
      <c r="ANT8" s="48" t="n"/>
      <c r="ANU8" s="48" t="n"/>
      <c r="ANV8" s="48" t="n"/>
      <c r="ANW8" s="48" t="n"/>
      <c r="ANX8" s="48" t="n"/>
      <c r="ANY8" s="48" t="n"/>
      <c r="ANZ8" s="48" t="n"/>
      <c r="AOA8" s="48" t="n"/>
      <c r="AOB8" s="48" t="n"/>
      <c r="AOC8" s="48" t="n"/>
      <c r="AOD8" s="48" t="n"/>
      <c r="AOE8" s="48" t="n"/>
      <c r="AOF8" s="48" t="n"/>
      <c r="AOG8" s="48" t="n"/>
      <c r="AOH8" s="48" t="n"/>
      <c r="AOI8" s="48" t="n"/>
      <c r="AOJ8" s="48" t="n"/>
      <c r="AOK8" s="48" t="n"/>
      <c r="AOL8" s="48" t="n"/>
      <c r="AOM8" s="48" t="n"/>
      <c r="AON8" s="48" t="n"/>
      <c r="AOO8" s="48" t="n"/>
      <c r="AOP8" s="48" t="n"/>
      <c r="AOQ8" s="48" t="n"/>
      <c r="AOR8" s="48" t="n"/>
      <c r="AOS8" s="48" t="n"/>
      <c r="AOT8" s="48" t="n"/>
      <c r="AOU8" s="48" t="n"/>
      <c r="AOV8" s="48" t="n"/>
      <c r="AOW8" s="48" t="n"/>
      <c r="AOX8" s="48" t="n"/>
      <c r="AOY8" s="48" t="n"/>
      <c r="AOZ8" s="48" t="n"/>
      <c r="APA8" s="48" t="n"/>
      <c r="APB8" s="48" t="n"/>
      <c r="APC8" s="48" t="n"/>
      <c r="APD8" s="48" t="n"/>
      <c r="APE8" s="48" t="n"/>
      <c r="APF8" s="48" t="n"/>
      <c r="APG8" s="48" t="n"/>
      <c r="APH8" s="48" t="n"/>
      <c r="API8" s="48" t="n"/>
      <c r="APJ8" s="48" t="n"/>
      <c r="APK8" s="48" t="n"/>
      <c r="APL8" s="48" t="n"/>
      <c r="APM8" s="48" t="n"/>
      <c r="APN8" s="48" t="n"/>
      <c r="APO8" s="48" t="n"/>
      <c r="APP8" s="48" t="n"/>
      <c r="APQ8" s="48" t="n"/>
      <c r="APR8" s="48" t="n"/>
      <c r="APS8" s="48" t="n"/>
      <c r="APT8" s="48" t="n"/>
      <c r="APU8" s="48" t="n"/>
      <c r="APV8" s="48" t="n"/>
      <c r="APW8" s="48" t="n"/>
      <c r="APX8" s="48" t="n"/>
      <c r="APY8" s="48" t="n"/>
      <c r="APZ8" s="48" t="n"/>
      <c r="AQA8" s="48" t="n"/>
      <c r="AQB8" s="48" t="n"/>
      <c r="AQC8" s="48" t="n"/>
      <c r="AQD8" s="48" t="n"/>
      <c r="AQE8" s="48" t="n"/>
      <c r="AQF8" s="48" t="n"/>
      <c r="AQG8" s="48" t="n"/>
      <c r="AQH8" s="48" t="n"/>
      <c r="AQI8" s="48" t="n"/>
      <c r="AQJ8" s="48" t="n"/>
      <c r="AQK8" s="48" t="n"/>
      <c r="AQL8" s="48" t="n"/>
      <c r="AQM8" s="48" t="n"/>
      <c r="AQN8" s="48" t="n"/>
      <c r="AQO8" s="48" t="n"/>
      <c r="AQP8" s="48" t="n"/>
      <c r="AQQ8" s="48" t="n"/>
      <c r="AQR8" s="48" t="n"/>
      <c r="AQS8" s="48" t="n"/>
      <c r="AQT8" s="48" t="n"/>
      <c r="AQU8" s="48" t="n"/>
      <c r="AQV8" s="48" t="n"/>
      <c r="AQW8" s="48" t="n"/>
      <c r="AQX8" s="48" t="n"/>
      <c r="AQY8" s="48" t="n"/>
      <c r="AQZ8" s="48" t="n"/>
      <c r="ARA8" s="48" t="n"/>
      <c r="ARB8" s="48" t="n"/>
      <c r="ARC8" s="48" t="n"/>
      <c r="ARD8" s="48" t="n"/>
      <c r="ARE8" s="48" t="n"/>
      <c r="ARF8" s="48" t="n"/>
      <c r="ARG8" s="48" t="n"/>
      <c r="ARH8" s="48" t="n"/>
      <c r="ARI8" s="48" t="n"/>
      <c r="ARJ8" s="48" t="n"/>
      <c r="ARK8" s="48" t="n"/>
      <c r="ARL8" s="48" t="n"/>
      <c r="ARM8" s="48" t="n"/>
      <c r="ARN8" s="48" t="n"/>
      <c r="ARO8" s="48" t="n"/>
      <c r="ARP8" s="48" t="n"/>
      <c r="ARQ8" s="48" t="n"/>
      <c r="ARR8" s="48" t="n"/>
      <c r="ARS8" s="48" t="n"/>
      <c r="ART8" s="48" t="n"/>
      <c r="ARU8" s="48" t="n"/>
      <c r="ARV8" s="48" t="n"/>
      <c r="ARW8" s="48" t="n"/>
      <c r="ARX8" s="48" t="n"/>
      <c r="ARY8" s="48" t="n"/>
      <c r="ARZ8" s="48" t="n"/>
      <c r="ASA8" s="48" t="n"/>
      <c r="ASB8" s="48" t="n"/>
      <c r="ASC8" s="48" t="n"/>
      <c r="ASD8" s="48" t="n"/>
      <c r="ASE8" s="48" t="n"/>
      <c r="ASF8" s="48" t="n"/>
      <c r="ASG8" s="48" t="n"/>
      <c r="ASH8" s="48" t="n"/>
      <c r="ASI8" s="48" t="n"/>
      <c r="ASJ8" s="48" t="n"/>
      <c r="ASK8" s="48" t="n"/>
      <c r="ASL8" s="48" t="n"/>
      <c r="ASM8" s="48" t="n"/>
      <c r="ASN8" s="48" t="n"/>
      <c r="ASO8" s="48" t="n"/>
      <c r="ASP8" s="48" t="n"/>
      <c r="ASQ8" s="48" t="n"/>
      <c r="ASR8" s="48" t="n"/>
      <c r="ASS8" s="48" t="n"/>
      <c r="AST8" s="48" t="n"/>
      <c r="ASU8" s="48" t="n"/>
      <c r="ASV8" s="48" t="n"/>
      <c r="ASW8" s="48" t="n"/>
      <c r="ASX8" s="48" t="n"/>
      <c r="ASY8" s="48" t="n"/>
      <c r="ASZ8" s="48" t="n"/>
      <c r="ATA8" s="48" t="n"/>
      <c r="ATB8" s="48" t="n"/>
      <c r="ATC8" s="48" t="n"/>
      <c r="ATD8" s="48" t="n"/>
      <c r="ATE8" s="48" t="n"/>
      <c r="ATF8" s="48" t="n"/>
      <c r="ATG8" s="48" t="n"/>
      <c r="ATH8" s="48" t="n"/>
      <c r="ATI8" s="48" t="n"/>
      <c r="ATJ8" s="48" t="n"/>
      <c r="ATK8" s="48" t="n"/>
      <c r="ATL8" s="48" t="n"/>
      <c r="ATM8" s="48" t="n"/>
      <c r="ATN8" s="48" t="n"/>
      <c r="ATO8" s="48" t="n"/>
      <c r="ATP8" s="48" t="n"/>
      <c r="ATQ8" s="48" t="n"/>
      <c r="ATR8" s="48" t="n"/>
      <c r="ATS8" s="48" t="n"/>
      <c r="ATT8" s="48" t="n"/>
      <c r="ATU8" s="48" t="n"/>
      <c r="ATV8" s="48" t="n"/>
      <c r="ATW8" s="48" t="n"/>
      <c r="ATX8" s="48" t="n"/>
      <c r="ATY8" s="48" t="n"/>
      <c r="ATZ8" s="48" t="n"/>
      <c r="AUA8" s="48" t="n"/>
      <c r="AUB8" s="48" t="n"/>
      <c r="AUC8" s="48" t="n"/>
      <c r="AUD8" s="48" t="n"/>
      <c r="AUE8" s="48" t="n"/>
      <c r="AUF8" s="48" t="n"/>
      <c r="AUG8" s="48" t="n"/>
      <c r="AUH8" s="48" t="n"/>
      <c r="AUI8" s="48" t="n"/>
      <c r="AUJ8" s="48" t="n"/>
      <c r="AUK8" s="48" t="n"/>
      <c r="AUL8" s="48" t="n"/>
      <c r="AUM8" s="48" t="n"/>
      <c r="AUN8" s="48" t="n"/>
      <c r="AUO8" s="48" t="n"/>
      <c r="AUP8" s="48" t="n"/>
      <c r="AUQ8" s="48" t="n"/>
      <c r="AUR8" s="48" t="n"/>
      <c r="AUS8" s="48" t="n"/>
      <c r="AUT8" s="48" t="n"/>
      <c r="AUU8" s="48" t="n"/>
      <c r="AUV8" s="48" t="n"/>
      <c r="AUW8" s="48" t="n"/>
      <c r="AUX8" s="48" t="n"/>
      <c r="AUY8" s="48" t="n"/>
      <c r="AUZ8" s="48" t="n"/>
      <c r="AVA8" s="48" t="n"/>
      <c r="AVB8" s="48" t="n"/>
      <c r="AVC8" s="48" t="n"/>
      <c r="AVD8" s="48" t="n"/>
      <c r="AVE8" s="48" t="n"/>
      <c r="AVF8" s="48" t="n"/>
      <c r="AVG8" s="48" t="n"/>
      <c r="AVH8" s="48" t="n"/>
      <c r="AVI8" s="48" t="n"/>
      <c r="AVJ8" s="48" t="n"/>
      <c r="AVK8" s="48" t="n"/>
      <c r="AVL8" s="48" t="n"/>
      <c r="AVM8" s="48" t="n"/>
      <c r="AVN8" s="48" t="n"/>
      <c r="AVO8" s="48" t="n"/>
      <c r="AVP8" s="48" t="n"/>
      <c r="AVQ8" s="48" t="n"/>
      <c r="AVR8" s="48" t="n"/>
      <c r="AVS8" s="48" t="n"/>
      <c r="AVT8" s="48" t="n"/>
      <c r="AVU8" s="48" t="n"/>
      <c r="AVV8" s="48" t="n"/>
      <c r="AVW8" s="48" t="n"/>
      <c r="AVX8" s="48" t="n"/>
      <c r="AVY8" s="48" t="n"/>
      <c r="AVZ8" s="48" t="n"/>
      <c r="AWA8" s="8" t="n">
        <v>666790955</v>
      </c>
      <c r="AWB8" s="48" t="inlineStr">
        <is>
          <t>a68d48ae-d4ac-4d2d-b09e-3d5af552383f</t>
        </is>
      </c>
      <c r="AWC8" s="6" t="n">
        <v>46062</v>
      </c>
      <c r="AWD8" s="48" t="n"/>
      <c r="AWE8" s="48" t="n"/>
      <c r="AWF8" s="48" t="inlineStr">
        <is>
          <t>submitted_via_web</t>
        </is>
      </c>
      <c r="AWG8" s="48" t="n"/>
      <c r="AWH8" s="48" t="inlineStr">
        <is>
          <t>vyNMZfRj9dojjrwxZxh2FZ</t>
        </is>
      </c>
      <c r="AWI8" s="48" t="n"/>
      <c r="AWJ8" s="48" t="inlineStr">
        <is>
          <t>uuid:a68d48ae-d4ac-4d2d-b09e-3d5af552383f</t>
        </is>
      </c>
      <c r="AWK8" s="8" t="n">
        <v>121</v>
      </c>
      <c r="AWL8" s="48" t="inlineStr">
        <is>
          <t>RAP0116</t>
        </is>
      </c>
      <c r="AWM8" s="8" t="n">
        <v>0</v>
      </c>
      <c r="AWN8" s="48" t="inlineStr">
        <is>
          <t>Year of Use valid, no validation needed</t>
        </is>
      </c>
      <c r="AWO8" s="37" t="b">
        <v>1</v>
      </c>
      <c r="AWP8" s="41" t="b">
        <v>0</v>
      </c>
      <c r="AWQ8" s="37" t="b">
        <v>1</v>
      </c>
      <c r="AWR8" s="37" t="b">
        <v>1</v>
      </c>
      <c r="AWS8" s="37" t="b">
        <v>1</v>
      </c>
      <c r="AWT8" s="37" t="b">
        <v>1</v>
      </c>
      <c r="AWU8" s="48" t="n"/>
      <c r="AWV8" s="8" t="n">
        <v>6</v>
      </c>
      <c r="AWW8" s="48" t="n"/>
      <c r="AWX8" s="48" t="n"/>
      <c r="AWY8" s="48" t="n"/>
      <c r="AWZ8" s="48" t="n"/>
    </row>
    <row r="9">
      <c r="A9" s="6" t="n">
        <v>46048</v>
      </c>
      <c r="B9" s="6" t="n">
        <v>46062</v>
      </c>
      <c r="C9" s="34" t="inlineStr">
        <is>
          <t>Laylah</t>
        </is>
      </c>
      <c r="D9" s="34" t="inlineStr">
        <is>
          <t>Haris Dg Nai</t>
        </is>
      </c>
      <c r="E9" s="48">
        <f>+6285259236189</f>
        <v/>
      </c>
      <c r="F9" s="48" t="inlineStr">
        <is>
          <t>-5.379241 119.363493 58.70000076293945 26.707000732421875</t>
        </is>
      </c>
      <c r="G9" s="8" t="n">
        <v>-5.379241</v>
      </c>
      <c r="H9" s="8" t="n">
        <v>119.363493</v>
      </c>
      <c r="I9" s="8" t="n">
        <v>58.70000076</v>
      </c>
      <c r="J9" s="8" t="n">
        <v>26.70700073</v>
      </c>
      <c r="K9" s="8" t="n">
        <v>0</v>
      </c>
      <c r="L9" s="48" t="inlineStr">
        <is>
          <t>-5.379204 119.363617 58.70000076293945 30.107999801635742</t>
        </is>
      </c>
      <c r="M9" s="8" t="n">
        <v>-5.379204</v>
      </c>
      <c r="N9" s="8" t="n">
        <v>119.363617</v>
      </c>
      <c r="O9" s="8" t="n">
        <v>58.70000076</v>
      </c>
      <c r="P9" s="8" t="n">
        <v>30.1079998</v>
      </c>
      <c r="Q9" s="8" t="n">
        <v>0</v>
      </c>
      <c r="R9" s="48" t="inlineStr">
        <is>
          <t>Sulawesi Selatan</t>
        </is>
      </c>
      <c r="S9" s="8" t="n">
        <v>0</v>
      </c>
      <c r="T9" s="8" t="n">
        <v>0</v>
      </c>
      <c r="U9" s="8" t="n">
        <v>0</v>
      </c>
      <c r="V9" s="8" t="n">
        <v>0</v>
      </c>
      <c r="W9" s="8" t="n">
        <v>0</v>
      </c>
      <c r="X9" s="8" t="n">
        <v>0</v>
      </c>
      <c r="Y9" s="8" t="n">
        <v>0</v>
      </c>
      <c r="Z9" s="8" t="n">
        <v>0</v>
      </c>
      <c r="AA9" s="8" t="n">
        <v>0</v>
      </c>
      <c r="AB9" s="8" t="n">
        <v>1</v>
      </c>
      <c r="AC9" s="48" t="inlineStr">
        <is>
          <t>Takalar</t>
        </is>
      </c>
      <c r="AD9" s="48" t="inlineStr">
        <is>
          <t>Galesong Selatan</t>
        </is>
      </c>
      <c r="AE9" s="48" t="inlineStr">
        <is>
          <t>Popo</t>
        </is>
      </c>
      <c r="AF9" s="48" t="inlineStr">
        <is>
          <t>-</t>
        </is>
      </c>
      <c r="AG9" s="48" t="inlineStr">
        <is>
          <t>YAP0061</t>
        </is>
      </c>
      <c r="AH9" s="8" t="n">
        <v>14</v>
      </c>
      <c r="AI9" s="48" t="inlineStr">
        <is>
          <t>VPA1</t>
        </is>
      </c>
      <c r="AJ9" s="48" t="inlineStr">
        <is>
          <t>Aktif</t>
        </is>
      </c>
      <c r="AK9" s="8" t="n">
        <v>57</v>
      </c>
      <c r="AL9" s="48" t="inlineStr">
        <is>
          <t>Laki-laki</t>
        </is>
      </c>
      <c r="AM9" s="48" t="inlineStr">
        <is>
          <t>Sudah menikah</t>
        </is>
      </c>
      <c r="AN9" s="48" t="inlineStr">
        <is>
          <t>SMA/Sederajat</t>
        </is>
      </c>
      <c r="AO9" s="48" t="inlineStr">
        <is>
          <t>Petani</t>
        </is>
      </c>
      <c r="AP9" s="8" t="n">
        <v>1</v>
      </c>
      <c r="AQ9" s="8" t="n">
        <v>0</v>
      </c>
      <c r="AR9" s="8" t="n">
        <v>0</v>
      </c>
      <c r="AS9" s="8" t="n">
        <v>0</v>
      </c>
      <c r="AT9" s="8" t="n">
        <v>0</v>
      </c>
      <c r="AU9" s="8" t="n">
        <v>0</v>
      </c>
      <c r="AV9" s="8" t="n">
        <v>0</v>
      </c>
      <c r="AW9" s="8" t="n">
        <v>0</v>
      </c>
      <c r="AX9" s="48" t="n"/>
      <c r="AY9" s="48" t="inlineStr">
        <is>
          <t>Peternak</t>
        </is>
      </c>
      <c r="AZ9" s="8" t="n">
        <v>0</v>
      </c>
      <c r="BA9" s="8" t="n">
        <v>1</v>
      </c>
      <c r="BB9" s="8" t="n">
        <v>0</v>
      </c>
      <c r="BC9" s="8" t="n">
        <v>0</v>
      </c>
      <c r="BD9" s="8" t="n">
        <v>0</v>
      </c>
      <c r="BE9" s="8" t="n">
        <v>0</v>
      </c>
      <c r="BF9" s="8" t="n">
        <v>0</v>
      </c>
      <c r="BG9" s="8" t="n">
        <v>0</v>
      </c>
      <c r="BH9" s="11" t="n"/>
      <c r="BI9" s="48" t="inlineStr">
        <is>
          <t>Rp1.500.000 - Rp2.500.000</t>
        </is>
      </c>
      <c r="BJ9" s="8" t="n">
        <v>2</v>
      </c>
      <c r="BK9" s="8" t="n">
        <v>2</v>
      </c>
      <c r="BL9" s="8" t="n">
        <v>1</v>
      </c>
      <c r="BM9" s="8" t="n">
        <v>0</v>
      </c>
      <c r="BN9" s="48" t="inlineStr">
        <is>
          <t>Milik sendiri</t>
        </is>
      </c>
      <c r="BO9" s="48" t="inlineStr">
        <is>
          <t>Permanen (dinding bata dan semen)</t>
        </is>
      </c>
      <c r="BP9" s="8" t="n">
        <v>1</v>
      </c>
      <c r="BQ9" s="8" t="n">
        <v>0</v>
      </c>
      <c r="BR9" s="8" t="n">
        <v>0</v>
      </c>
      <c r="BS9" s="8" t="n">
        <v>0</v>
      </c>
      <c r="BT9" s="8" t="n">
        <v>0</v>
      </c>
      <c r="BU9" s="48" t="n"/>
      <c r="BV9" s="48" t="inlineStr">
        <is>
          <t>Keramik/ubin</t>
        </is>
      </c>
      <c r="BW9" s="8" t="n">
        <v>0</v>
      </c>
      <c r="BX9" s="8" t="n">
        <v>0</v>
      </c>
      <c r="BY9" s="8" t="n">
        <v>1</v>
      </c>
      <c r="BZ9" s="8" t="n">
        <v>0</v>
      </c>
      <c r="CA9" s="8" t="n">
        <v>0</v>
      </c>
      <c r="CB9" s="48" t="n"/>
      <c r="CC9" s="48" t="inlineStr">
        <is>
          <t>Seng</t>
        </is>
      </c>
      <c r="CD9" s="8" t="n">
        <v>0</v>
      </c>
      <c r="CE9" s="8" t="n">
        <v>0</v>
      </c>
      <c r="CF9" s="8" t="n">
        <v>0</v>
      </c>
      <c r="CG9" s="8" t="n">
        <v>0</v>
      </c>
      <c r="CH9" s="8" t="n">
        <v>1</v>
      </c>
      <c r="CI9" s="8" t="n">
        <v>0</v>
      </c>
      <c r="CJ9" s="8" t="n">
        <v>0</v>
      </c>
      <c r="CK9" s="48" t="n"/>
      <c r="CL9" s="48" t="inlineStr">
        <is>
          <t>Ya</t>
        </is>
      </c>
      <c r="CM9" s="8" t="n">
        <v>2012</v>
      </c>
      <c r="CN9" s="48" t="inlineStr">
        <is>
          <t>Fixed-Dome (Kubah Tetap)</t>
        </is>
      </c>
      <c r="CO9" s="48" t="inlineStr">
        <is>
          <t>6 m³ (4-5 ekor sapi, ±5 jam memasak/hari, ±50 kg</t>
        </is>
      </c>
      <c r="CP9" s="48" t="inlineStr">
        <is>
          <t>Anggota keluarga - laki-laki</t>
        </is>
      </c>
      <c r="CQ9" s="8" t="n">
        <v>0</v>
      </c>
      <c r="CR9" s="8" t="n">
        <v>0</v>
      </c>
      <c r="CS9" s="8" t="n">
        <v>0</v>
      </c>
      <c r="CT9" s="8" t="n">
        <v>0</v>
      </c>
      <c r="CU9" s="8" t="n">
        <v>1</v>
      </c>
      <c r="CV9" s="8" t="n">
        <v>0</v>
      </c>
      <c r="CW9" s="8" t="n">
        <v>0</v>
      </c>
      <c r="CX9" s="8" t="n">
        <v>0</v>
      </c>
      <c r="CY9" s="48" t="inlineStr">
        <is>
          <t>Anggota keluarga - laki-laki Anggota keluarga - perempuan dewasa</t>
        </is>
      </c>
      <c r="CZ9" s="8" t="n">
        <v>1</v>
      </c>
      <c r="DA9" s="8" t="n">
        <v>1</v>
      </c>
      <c r="DB9" s="8" t="n">
        <v>0</v>
      </c>
      <c r="DC9" s="48" t="n"/>
      <c r="DD9" s="48" t="inlineStr">
        <is>
          <t>CPO atau pendamping</t>
        </is>
      </c>
      <c r="DE9" s="8" t="n">
        <v>0</v>
      </c>
      <c r="DF9" s="8" t="n">
        <v>0</v>
      </c>
      <c r="DG9" s="8" t="n">
        <v>1</v>
      </c>
      <c r="DH9" s="8" t="n">
        <v>0</v>
      </c>
      <c r="DI9" s="48" t="n"/>
      <c r="DJ9" s="48" t="inlineStr">
        <is>
          <t>Anggota keluarga - laki-laki CPO atau pendamping</t>
        </is>
      </c>
      <c r="DK9" s="8" t="n">
        <v>1</v>
      </c>
      <c r="DL9" s="8" t="n">
        <v>0</v>
      </c>
      <c r="DM9" s="8" t="n">
        <v>1</v>
      </c>
      <c r="DN9" s="8" t="n">
        <v>0</v>
      </c>
      <c r="DO9" s="48" t="n"/>
      <c r="DP9" s="48" t="inlineStr">
        <is>
          <t>Ya</t>
        </is>
      </c>
      <c r="DQ9" s="48" t="n"/>
      <c r="DR9" s="48" t="n"/>
      <c r="DS9" s="48" t="n"/>
      <c r="DT9" s="48" t="n"/>
      <c r="DU9" s="48" t="n"/>
      <c r="DV9" s="48" t="n"/>
      <c r="DW9" s="48" t="n"/>
      <c r="DX9" s="48" t="n"/>
      <c r="DY9" s="48" t="n"/>
      <c r="DZ9" s="48" t="n"/>
      <c r="EA9" s="48" t="n"/>
      <c r="EB9" s="48" t="n"/>
      <c r="EC9" s="48" t="n"/>
      <c r="ED9" s="48" t="n"/>
      <c r="EE9" s="48" t="n"/>
      <c r="EF9" s="48" t="n"/>
      <c r="EG9" s="48" t="n"/>
      <c r="EH9" s="48" t="n"/>
      <c r="EI9" s="48" t="inlineStr">
        <is>
          <t>Tidak ada masalah</t>
        </is>
      </c>
      <c r="EJ9" s="8" t="n">
        <v>0</v>
      </c>
      <c r="EK9" s="8" t="n">
        <v>0</v>
      </c>
      <c r="EL9" s="8" t="n">
        <v>0</v>
      </c>
      <c r="EM9" s="8" t="n">
        <v>1</v>
      </c>
      <c r="EN9" s="8" t="n">
        <v>0</v>
      </c>
      <c r="EO9" s="48" t="n"/>
      <c r="EP9" s="48" t="inlineStr">
        <is>
          <t>Ya, sangat jelas dan mudah diikuti</t>
        </is>
      </c>
      <c r="EQ9" s="48" t="inlineStr">
        <is>
          <t>Pelatihan</t>
        </is>
      </c>
      <c r="ER9" s="48" t="inlineStr">
        <is>
          <t>CPO atau pendamping Staff BIRU</t>
        </is>
      </c>
      <c r="ES9" s="8" t="n">
        <v>1</v>
      </c>
      <c r="ET9" s="8" t="n">
        <v>1</v>
      </c>
      <c r="EU9" s="8" t="n">
        <v>0</v>
      </c>
      <c r="EV9" s="8" t="n">
        <v>0</v>
      </c>
      <c r="EW9" s="48" t="n"/>
      <c r="EX9" s="48" t="inlineStr">
        <is>
          <t>Anggota keluarga - Laki-laki Anggota keluarga - Perempuan dewasa Lainnya</t>
        </is>
      </c>
      <c r="EY9" s="8" t="n">
        <v>1</v>
      </c>
      <c r="EZ9" s="8" t="n">
        <v>1</v>
      </c>
      <c r="FA9" s="8" t="n">
        <v>1</v>
      </c>
      <c r="FB9" s="48" t="inlineStr">
        <is>
          <t>Tukang</t>
        </is>
      </c>
      <c r="FC9" s="48" t="inlineStr">
        <is>
          <t>Setiap bulan</t>
        </is>
      </c>
      <c r="FD9" s="48" t="n"/>
      <c r="FE9" s="48" t="inlineStr">
        <is>
          <t>Mengetahui</t>
        </is>
      </c>
      <c r="FF9" s="48" t="inlineStr">
        <is>
          <t>Selalu (setiap hari)</t>
        </is>
      </c>
      <c r="FG9" s="48" t="inlineStr">
        <is>
          <t>Mengetahui</t>
        </is>
      </c>
      <c r="FH9" s="48" t="inlineStr">
        <is>
          <t>Jarang (setiap bulan atau lebih)</t>
        </is>
      </c>
      <c r="FI9" s="48" t="inlineStr">
        <is>
          <t>Mengetahui</t>
        </is>
      </c>
      <c r="FJ9" s="48" t="inlineStr">
        <is>
          <t>Selalu (setiap hari)</t>
        </is>
      </c>
      <c r="FK9" s="48" t="inlineStr">
        <is>
          <t>Mengetahui</t>
        </is>
      </c>
      <c r="FL9" s="48" t="inlineStr">
        <is>
          <t>Jarang (setiap bulan atau lebih)</t>
        </is>
      </c>
      <c r="FM9" s="48" t="inlineStr">
        <is>
          <t>Mengetahui</t>
        </is>
      </c>
      <c r="FN9" s="48" t="inlineStr">
        <is>
          <t>Sering (setiap minggu)</t>
        </is>
      </c>
      <c r="FO9" s="48" t="inlineStr">
        <is>
          <t>Mengetahui</t>
        </is>
      </c>
      <c r="FP9" s="48" t="inlineStr">
        <is>
          <t>Jarang (setiap bulan atau lebih)</t>
        </is>
      </c>
      <c r="FQ9" s="48" t="inlineStr">
        <is>
          <t>Mengetahui</t>
        </is>
      </c>
      <c r="FR9" s="48" t="inlineStr">
        <is>
          <t>Ya</t>
        </is>
      </c>
      <c r="FS9" s="48" t="inlineStr">
        <is>
          <t>Mengetahui</t>
        </is>
      </c>
      <c r="FT9" s="48" t="inlineStr">
        <is>
          <t>Ya, terkadang</t>
        </is>
      </c>
      <c r="FU9" s="48" t="inlineStr">
        <is>
          <t>Laki-laki dewasa Perempuan dewasa Pekerja tambahan</t>
        </is>
      </c>
      <c r="FV9" s="8" t="n">
        <v>1</v>
      </c>
      <c r="FW9" s="8" t="n">
        <v>1</v>
      </c>
      <c r="FX9" s="8" t="n">
        <v>0</v>
      </c>
      <c r="FY9" s="8" t="n">
        <v>1</v>
      </c>
      <c r="FZ9" s="48" t="inlineStr">
        <is>
          <t>Memahami</t>
        </is>
      </c>
      <c r="GA9" s="48" t="inlineStr">
        <is>
          <t>CPO Pelatihan</t>
        </is>
      </c>
      <c r="GB9" s="8" t="n">
        <v>1</v>
      </c>
      <c r="GC9" s="8" t="n">
        <v>1</v>
      </c>
      <c r="GD9" s="8" t="n">
        <v>0</v>
      </c>
      <c r="GE9" s="8" t="n">
        <v>0</v>
      </c>
      <c r="GF9" s="48" t="n"/>
      <c r="GG9" s="48" t="inlineStr">
        <is>
          <t>Kadang-kadang</t>
        </is>
      </c>
      <c r="GH9" s="48" t="inlineStr">
        <is>
          <t>Ya</t>
        </is>
      </c>
      <c r="GI9" s="48" t="inlineStr">
        <is>
          <t>Tetangga Teman/keluarga Komunitas lokal</t>
        </is>
      </c>
      <c r="GJ9" s="8" t="n">
        <v>1</v>
      </c>
      <c r="GK9" s="8" t="n">
        <v>1</v>
      </c>
      <c r="GL9" s="8" t="n">
        <v>1</v>
      </c>
      <c r="GM9" s="8" t="n">
        <v>0</v>
      </c>
      <c r="GN9" s="48" t="n"/>
      <c r="GO9" s="8" t="n">
        <v>8</v>
      </c>
      <c r="GP9" s="48" t="inlineStr">
        <is>
          <t>Sebagian</t>
        </is>
      </c>
      <c r="GQ9" s="48" t="inlineStr">
        <is>
          <t>LPG</t>
        </is>
      </c>
      <c r="GR9" s="8" t="n">
        <v>1</v>
      </c>
      <c r="GS9" s="8" t="n">
        <v>0</v>
      </c>
      <c r="GT9" s="8" t="n">
        <v>0</v>
      </c>
      <c r="GU9" s="8" t="n">
        <v>0</v>
      </c>
      <c r="GV9" s="8" t="n">
        <v>0</v>
      </c>
      <c r="GW9" s="8" t="n">
        <v>0</v>
      </c>
      <c r="GX9" s="8" t="n">
        <v>0</v>
      </c>
      <c r="GY9" s="48" t="n"/>
      <c r="GZ9" s="48" t="inlineStr">
        <is>
          <t>Ya</t>
        </is>
      </c>
      <c r="HA9" s="48" t="n"/>
      <c r="HB9" s="48" t="n"/>
      <c r="HC9" s="48" t="n"/>
      <c r="HD9" s="48" t="n"/>
      <c r="HE9" s="8" t="n">
        <v>12</v>
      </c>
      <c r="HF9" s="8" t="n">
        <v>76000</v>
      </c>
      <c r="HG9" s="8" t="n">
        <v>6</v>
      </c>
      <c r="HH9" s="8" t="n">
        <v>44000</v>
      </c>
      <c r="HI9" s="48" t="n"/>
      <c r="HJ9" s="48" t="n"/>
      <c r="HK9" s="48" t="n"/>
      <c r="HL9" s="48" t="n"/>
      <c r="HM9" s="48" t="n"/>
      <c r="HN9" s="48" t="n"/>
      <c r="HO9" s="48" t="n"/>
      <c r="HP9" s="48" t="n"/>
      <c r="HQ9" s="48" t="n"/>
      <c r="HR9" s="48" t="n"/>
      <c r="HS9" s="48" t="n"/>
      <c r="HT9" s="48" t="n"/>
      <c r="HU9" s="48" t="n"/>
      <c r="HV9" s="48" t="n"/>
      <c r="HW9" s="48" t="n"/>
      <c r="HX9" s="48" t="n"/>
      <c r="HY9" s="48" t="n"/>
      <c r="HZ9" s="48" t="n"/>
      <c r="IA9" s="8" t="n">
        <v>6</v>
      </c>
      <c r="IB9" s="8" t="n">
        <v>44000</v>
      </c>
      <c r="IC9" s="48" t="n"/>
      <c r="ID9" s="48" t="n"/>
      <c r="IE9" s="48" t="n"/>
      <c r="IF9" s="48" t="n"/>
      <c r="IG9" s="48" t="n"/>
      <c r="IH9" s="48" t="n"/>
      <c r="II9" s="48" t="n"/>
      <c r="IJ9" s="48" t="n"/>
      <c r="IK9" s="48" t="inlineStr">
        <is>
          <t>30-50 kg</t>
        </is>
      </c>
      <c r="IL9" s="48" t="inlineStr">
        <is>
          <t>3-5 jam</t>
        </is>
      </c>
      <c r="IM9" s="48" t="inlineStr">
        <is>
          <t>Ya</t>
        </is>
      </c>
      <c r="IN9" s="48" t="inlineStr">
        <is>
          <t>Ya</t>
        </is>
      </c>
      <c r="IO9" s="48" t="inlineStr">
        <is>
          <t>Lebih bersih</t>
        </is>
      </c>
      <c r="IP9" s="48" t="n"/>
      <c r="IQ9" s="48" t="inlineStr">
        <is>
          <t>Tidak pernah</t>
        </is>
      </c>
      <c r="IR9" s="48" t="n"/>
      <c r="IS9" s="48" t="n"/>
      <c r="IT9" s="48" t="n"/>
      <c r="IU9" s="48" t="n"/>
      <c r="IV9" s="48" t="n"/>
      <c r="IW9" s="48" t="n"/>
      <c r="IX9" s="48" t="n"/>
      <c r="IY9" s="48" t="n"/>
      <c r="IZ9" s="48" t="inlineStr">
        <is>
          <t>Tidak pernah</t>
        </is>
      </c>
      <c r="JA9" s="48" t="n"/>
      <c r="JB9" s="48" t="n"/>
      <c r="JC9" s="48" t="n"/>
      <c r="JD9" s="48" t="n"/>
      <c r="JE9" s="48" t="n"/>
      <c r="JF9" s="48" t="n"/>
      <c r="JG9" s="48" t="n"/>
      <c r="JH9" s="48" t="n"/>
      <c r="JI9" s="48" t="inlineStr">
        <is>
          <t>Tidak pernah</t>
        </is>
      </c>
      <c r="JJ9" s="48" t="n"/>
      <c r="JK9" s="48" t="n"/>
      <c r="JL9" s="48" t="n"/>
      <c r="JM9" s="48" t="n"/>
      <c r="JN9" s="48" t="n"/>
      <c r="JO9" s="48" t="n"/>
      <c r="JP9" s="48" t="n"/>
      <c r="JQ9" s="48" t="n"/>
      <c r="JR9" s="48" t="inlineStr">
        <is>
          <t>Tidak pernah</t>
        </is>
      </c>
      <c r="JS9" s="48" t="n"/>
      <c r="JT9" s="48" t="n"/>
      <c r="JU9" s="48" t="n"/>
      <c r="JV9" s="48" t="n"/>
      <c r="JW9" s="48" t="n"/>
      <c r="JX9" s="48" t="n"/>
      <c r="JY9" s="48" t="n"/>
      <c r="JZ9" s="48" t="n"/>
      <c r="KA9" s="48" t="inlineStr">
        <is>
          <t>Tidak pernah</t>
        </is>
      </c>
      <c r="KB9" s="48" t="n"/>
      <c r="KC9" s="48" t="n"/>
      <c r="KD9" s="48" t="n"/>
      <c r="KE9" s="48" t="n"/>
      <c r="KF9" s="48" t="n"/>
      <c r="KG9" s="48" t="n"/>
      <c r="KH9" s="48" t="n"/>
      <c r="KI9" s="48" t="n"/>
      <c r="KJ9" s="48" t="inlineStr">
        <is>
          <t>Tidak pernah</t>
        </is>
      </c>
      <c r="KK9" s="48" t="n"/>
      <c r="KL9" s="48" t="n"/>
      <c r="KM9" s="48" t="n"/>
      <c r="KN9" s="48" t="n"/>
      <c r="KO9" s="48" t="n"/>
      <c r="KP9" s="48" t="n"/>
      <c r="KQ9" s="48" t="n"/>
      <c r="KR9" s="48" t="n"/>
      <c r="KS9" s="48" t="inlineStr">
        <is>
          <t>Tidak ada perubahan</t>
        </is>
      </c>
      <c r="KT9" s="48" t="inlineStr">
        <is>
          <t>0-1 kali</t>
        </is>
      </c>
      <c r="KU9" s="48" t="inlineStr">
        <is>
          <t>0-1 kali</t>
        </is>
      </c>
      <c r="KV9" s="48" t="inlineStr">
        <is>
          <t>Tidak ada</t>
        </is>
      </c>
      <c r="KW9" s="8" t="n">
        <v>0</v>
      </c>
      <c r="KX9" s="8" t="n">
        <v>0</v>
      </c>
      <c r="KY9" s="8" t="n">
        <v>0</v>
      </c>
      <c r="KZ9" s="8" t="n">
        <v>1</v>
      </c>
      <c r="LA9" s="48" t="inlineStr">
        <is>
          <t>Cukup membaik</t>
        </is>
      </c>
      <c r="LB9" s="48" t="inlineStr">
        <is>
          <t>Cukup membaik</t>
        </is>
      </c>
      <c r="LC9" s="8" t="n">
        <v>3</v>
      </c>
      <c r="LD9" s="8" t="n">
        <v>2</v>
      </c>
      <c r="LE9" s="8" t="n">
        <v>0</v>
      </c>
      <c r="LF9" s="8" t="n">
        <v>0</v>
      </c>
      <c r="LG9" s="48" t="inlineStr">
        <is>
          <t>Ya</t>
        </is>
      </c>
      <c r="LH9" s="8" t="n">
        <v>1000000</v>
      </c>
      <c r="LI9" s="48" t="n"/>
      <c r="LJ9" s="48" t="inlineStr">
        <is>
          <t>Tabungan Investasi lainnya Kebutuhan rumah tangga</t>
        </is>
      </c>
      <c r="LK9" s="8" t="n">
        <v>1</v>
      </c>
      <c r="LL9" s="8" t="n">
        <v>0</v>
      </c>
      <c r="LM9" s="8" t="n">
        <v>0</v>
      </c>
      <c r="LN9" s="8" t="n">
        <v>1</v>
      </c>
      <c r="LO9" s="8" t="n">
        <v>1</v>
      </c>
      <c r="LP9" s="8" t="n">
        <v>0</v>
      </c>
      <c r="LQ9" s="8" t="n">
        <v>0</v>
      </c>
      <c r="LR9" s="11" t="n"/>
      <c r="LS9" s="8" t="n">
        <v>30</v>
      </c>
      <c r="LT9" s="8" t="n">
        <v>0</v>
      </c>
      <c r="LU9" s="8" t="n">
        <v>30</v>
      </c>
      <c r="LV9" s="8" t="n">
        <v>5</v>
      </c>
      <c r="LW9" s="8" t="n">
        <v>0</v>
      </c>
      <c r="LX9" s="8" t="n">
        <v>5</v>
      </c>
      <c r="LY9" s="8" t="n">
        <v>10</v>
      </c>
      <c r="LZ9" s="8" t="n">
        <v>0</v>
      </c>
      <c r="MA9" s="8" t="n">
        <v>10</v>
      </c>
      <c r="MB9" s="48" t="inlineStr">
        <is>
          <t>Ya</t>
        </is>
      </c>
      <c r="MC9" s="8" t="n">
        <v>0</v>
      </c>
      <c r="MD9" s="8" t="n">
        <v>0</v>
      </c>
      <c r="ME9" s="8" t="n">
        <v>0</v>
      </c>
      <c r="MF9" s="8" t="n">
        <v>0</v>
      </c>
      <c r="MG9" s="8" t="n">
        <v>0</v>
      </c>
      <c r="MH9" s="8" t="n">
        <v>0</v>
      </c>
      <c r="MI9" s="48" t="inlineStr">
        <is>
          <t>Aktivitas sosial diluar rumah (misalnya, berkumpul dengan tetangga, mengikuti kegiatan PKK, dsb) Istirahat Bekerja</t>
        </is>
      </c>
      <c r="MJ9" s="8" t="n">
        <v>0</v>
      </c>
      <c r="MK9" s="8" t="n">
        <v>1</v>
      </c>
      <c r="ML9" s="8" t="n">
        <v>1</v>
      </c>
      <c r="MM9" s="8" t="n">
        <v>0</v>
      </c>
      <c r="MN9" s="8" t="n">
        <v>1</v>
      </c>
      <c r="MO9" s="8" t="n">
        <v>0</v>
      </c>
      <c r="MP9" s="48" t="n"/>
      <c r="MQ9" s="17" t="inlineStr">
        <is>
          <t>Tambak ikan</t>
        </is>
      </c>
      <c r="MR9" s="17" t="inlineStr">
        <is>
          <t>Tambak ikan</t>
        </is>
      </c>
      <c r="MS9" s="17" t="inlineStr">
        <is>
          <t>Kunjungan keluarga</t>
        </is>
      </c>
      <c r="MT9" s="48" t="n"/>
      <c r="MU9" s="48" t="inlineStr">
        <is>
          <t>Ya, untuk anggota keluarga</t>
        </is>
      </c>
      <c r="MV9" s="48" t="inlineStr">
        <is>
          <t>Perawatan sistem biogas Produksi dan penjualan bioslurry</t>
        </is>
      </c>
      <c r="MW9" s="8" t="n">
        <v>1</v>
      </c>
      <c r="MX9" s="8" t="n">
        <v>0</v>
      </c>
      <c r="MY9" s="8" t="n">
        <v>1</v>
      </c>
      <c r="MZ9" s="8" t="n">
        <v>0</v>
      </c>
      <c r="NA9" s="48" t="n"/>
      <c r="NB9" s="48" t="n"/>
      <c r="NC9" s="48" t="inlineStr">
        <is>
          <t>Cair Padat</t>
        </is>
      </c>
      <c r="ND9" s="8" t="n">
        <v>1</v>
      </c>
      <c r="NE9" s="8" t="n">
        <v>1</v>
      </c>
      <c r="NF9" s="8" t="n">
        <v>100</v>
      </c>
      <c r="NG9" s="8" t="n">
        <v>2000</v>
      </c>
      <c r="NH9" s="42" t="n"/>
      <c r="NI9" s="8" t="n">
        <v>10000</v>
      </c>
      <c r="NJ9" s="8" t="n">
        <v>1000</v>
      </c>
      <c r="NK9" s="42" t="inlineStr">
        <is>
          <t>kg</t>
        </is>
      </c>
      <c r="NL9" s="48" t="inlineStr">
        <is>
          <t>Ya</t>
        </is>
      </c>
      <c r="NM9" s="48" t="inlineStr">
        <is>
          <t>Kombinasi dana mandiri dan dana hibah</t>
        </is>
      </c>
      <c r="NN9" s="17" t="inlineStr">
        <is>
          <t>5.000.001-7.000.000</t>
        </is>
      </c>
      <c r="NO9" s="17" t="inlineStr">
        <is>
          <t>Yayasan Rumah Energi atau BIRU</t>
        </is>
      </c>
      <c r="NP9" s="48" t="n"/>
      <c r="NQ9" s="48" t="n"/>
      <c r="NR9" s="48" t="n"/>
      <c r="NS9" s="48" t="n"/>
      <c r="NT9" s="48" t="n"/>
      <c r="NU9" s="48" t="n"/>
      <c r="NV9" s="17" t="inlineStr">
        <is>
          <t>Anggota keluarga - Laki-laki dewasa</t>
        </is>
      </c>
      <c r="NW9" s="48" t="n"/>
      <c r="NX9" s="48" t="inlineStr">
        <is>
          <t>Sedikit meningkat</t>
        </is>
      </c>
      <c r="NY9" s="8" t="n">
        <v>60</v>
      </c>
      <c r="NZ9" s="8" t="n">
        <v>10</v>
      </c>
      <c r="OA9" s="8" t="n">
        <v>0</v>
      </c>
      <c r="OB9" s="8" t="n">
        <v>0</v>
      </c>
      <c r="OC9" s="8" t="n">
        <v>30</v>
      </c>
      <c r="OD9" s="8" t="n">
        <v>0</v>
      </c>
      <c r="OE9" s="48" t="inlineStr">
        <is>
          <t>Lebih baik</t>
        </is>
      </c>
      <c r="OF9" s="48" t="inlineStr">
        <is>
          <t>Lebih baik (beda waktu memasak 5-30 menit, ATAU tidak lagi ada rasa/bau makanan yang berubah, ATAU alasan lainnya)</t>
        </is>
      </c>
      <c r="OG9" s="48" t="inlineStr">
        <is>
          <t>Ya</t>
        </is>
      </c>
      <c r="OH9" s="8" t="n">
        <v>25</v>
      </c>
      <c r="OI9" s="8" t="n">
        <v>0</v>
      </c>
      <c r="OJ9" s="8" t="n">
        <v>0</v>
      </c>
      <c r="OK9" s="8" t="n">
        <v>0</v>
      </c>
      <c r="OL9" s="8" t="n">
        <v>0</v>
      </c>
      <c r="OM9" s="8" t="n">
        <v>0</v>
      </c>
      <c r="ON9" s="8" t="n">
        <v>40</v>
      </c>
      <c r="OO9" s="8" t="n">
        <v>0</v>
      </c>
      <c r="OP9" s="48">
        <f>VLOOKUP(AG9,'BUS 2'!$G$1:$CU$424,2,0)</f>
        <v/>
      </c>
      <c r="OQ9" s="8">
        <f>VLOOKUP(AG9,'BUS 2'!$G$1:$CU$424,3,0)</f>
        <v/>
      </c>
      <c r="OR9" s="8">
        <f>VLOOKUP(AG9,'BUS 2'!$G$1:$CU$424,4,0)</f>
        <v/>
      </c>
      <c r="OS9" s="8">
        <f>VLOOKUP(AG9,'BUS 2'!$G$1:$CU$424,5,0)</f>
        <v/>
      </c>
      <c r="OT9" s="8">
        <f>VLOOKUP(AG9,'BUS 2'!$G$1:$CU$424,6,0)</f>
        <v/>
      </c>
      <c r="OU9" s="8">
        <f>VLOOKUP(AG9,'BUS 2'!$G$1:$CU$424,7,0)</f>
        <v/>
      </c>
      <c r="OV9" s="8">
        <f>VLOOKUP(AG9,'BUS 2'!$G$1:$CU$424,8,0)</f>
        <v/>
      </c>
      <c r="OW9" s="8">
        <f>VLOOKUP(AG9,'BUS 2'!$G$1:$CU$424,9,0)</f>
        <v/>
      </c>
      <c r="OX9" s="8">
        <f>VLOOKUP(AG9,'BUS 2'!$G$1:$CU$424,10,0)</f>
        <v/>
      </c>
      <c r="OY9" s="8">
        <f>VLOOKUP(AG9,'BUS 2'!$G$1:$CU$424,11,0)</f>
        <v/>
      </c>
      <c r="OZ9" s="8">
        <f>VLOOKUP(AG9,'BUS 2'!$G$1:$CU$424,12,0)</f>
        <v/>
      </c>
      <c r="PA9" s="8">
        <f>VLOOKUP(AG9,'BUS 2'!$G$1:$CU$424,13,0)</f>
        <v/>
      </c>
      <c r="PB9" s="8">
        <f>VLOOKUP(AG9,'BUS 2'!$G$1:$CU$424,14,0)</f>
        <v/>
      </c>
      <c r="PC9" s="8">
        <f>VLOOKUP(AG9,'BUS 2'!$G$1:$CU$424,15,0)</f>
        <v/>
      </c>
      <c r="PD9" s="8">
        <f>VLOOKUP(AG9,'BUS 2'!$G$1:$CU$424,16,0)</f>
        <v/>
      </c>
      <c r="PE9" s="8">
        <f>VLOOKUP(AG9,'BUS 2'!$G$1:$CU$424,17,0)</f>
        <v/>
      </c>
      <c r="PF9" s="8">
        <f>VLOOKUP(AG9,'BUS 2'!$G$1:$CU$424,18,0)</f>
        <v/>
      </c>
      <c r="PG9" s="8">
        <f>VLOOKUP(AG9,'BUS 2'!$G$1:$CU$424,19,0)</f>
        <v/>
      </c>
      <c r="PH9" s="8">
        <f>VLOOKUP(AG9,'BUS 2'!$G$1:$CU$424,20,0)</f>
        <v/>
      </c>
      <c r="PI9" s="8">
        <f>VLOOKUP(AG9,'BUS 2'!$G$1:$CU$424,21,0)</f>
        <v/>
      </c>
      <c r="PJ9" s="8">
        <f>VLOOKUP(AG9,'BUS 2'!$G$1:$CU$424,22,0)</f>
        <v/>
      </c>
      <c r="PK9" s="8">
        <f>VLOOKUP(AG9,'BUS 2'!$G$1:$CU$424,23,0)</f>
        <v/>
      </c>
      <c r="PL9" s="8">
        <f>VLOOKUP(AG9,'BUS 2'!$G$1:$CU$424,24,0)</f>
        <v/>
      </c>
      <c r="PM9" s="8">
        <f>VLOOKUP(AG9,'BUS 2'!$G$1:$CU$424,25,0)</f>
        <v/>
      </c>
      <c r="PN9" s="8">
        <f>VLOOKUP(AG9,'BUS 2'!$G$1:$CU$424,26,0)</f>
        <v/>
      </c>
      <c r="PO9" s="8">
        <f>VLOOKUP(AG9,'BUS 2'!$G$1:$CU$424,27,0)</f>
        <v/>
      </c>
      <c r="PP9" s="8">
        <f>VLOOKUP(AG9,'BUS 2'!$G$1:$CU$424,28,0)</f>
        <v/>
      </c>
      <c r="PQ9" s="8">
        <f>VLOOKUP(AG9,'BUS 2'!$G$1:$CU$424,29,0)</f>
        <v/>
      </c>
      <c r="PR9" s="8">
        <f>VLOOKUP(AG9,'BUS 2'!$G$1:$CU$424,30,0)</f>
        <v/>
      </c>
      <c r="PS9" s="8">
        <f>VLOOKUP(AG9,'BUS 2'!$G$1:$CU$424,31,0)</f>
        <v/>
      </c>
      <c r="PT9" s="48" t="inlineStr">
        <is>
          <t>1-Disebarkan ke lahan terbuka</t>
        </is>
      </c>
      <c r="PU9" s="8" t="n">
        <v>0</v>
      </c>
      <c r="PV9" s="8" t="n">
        <v>0</v>
      </c>
      <c r="PW9" s="8" t="n">
        <v>0</v>
      </c>
      <c r="PX9" s="8" t="n">
        <v>0</v>
      </c>
      <c r="PY9" s="8" t="n">
        <v>0</v>
      </c>
      <c r="PZ9" s="8" t="n">
        <v>1</v>
      </c>
      <c r="QA9" s="8" t="n">
        <v>0</v>
      </c>
      <c r="QB9" s="8" t="n">
        <v>0</v>
      </c>
      <c r="QC9" s="8" t="n">
        <v>0</v>
      </c>
      <c r="QD9" s="48" t="n"/>
      <c r="QE9" s="36" t="n"/>
      <c r="QF9" s="35" t="n"/>
      <c r="QG9" s="35" t="n"/>
      <c r="QH9" s="35" t="n"/>
      <c r="QI9" s="35" t="n"/>
      <c r="QJ9" s="35" t="n"/>
      <c r="QK9" s="36" t="n"/>
      <c r="QL9" s="36" t="n"/>
      <c r="QM9" s="36" t="n"/>
      <c r="QN9" s="36" t="n"/>
      <c r="QO9" s="36" t="n"/>
      <c r="QP9" s="36" t="n"/>
      <c r="QQ9" s="36" t="n"/>
      <c r="QR9" s="36" t="n"/>
      <c r="QS9" s="36" t="n"/>
      <c r="QT9" s="36" t="n"/>
      <c r="QU9" s="36" t="n"/>
      <c r="QV9" s="36" t="n"/>
      <c r="QW9" s="35" t="n"/>
      <c r="QX9" s="35" t="n"/>
      <c r="QY9" s="35" t="n"/>
      <c r="QZ9" s="35" t="n"/>
      <c r="RA9" s="35" t="n"/>
      <c r="RB9" s="36" t="n"/>
      <c r="RC9" s="36" t="n"/>
      <c r="RD9" s="36" t="n"/>
      <c r="RE9" s="36" t="n"/>
      <c r="RF9" s="36" t="n"/>
      <c r="RG9" s="48" t="n"/>
      <c r="RH9" s="35" t="n"/>
      <c r="RI9" s="35" t="n"/>
      <c r="RJ9" s="35" t="n"/>
      <c r="RK9" s="35" t="n"/>
      <c r="RL9" s="35" t="n"/>
      <c r="RM9" s="48" t="n"/>
      <c r="RN9" s="48" t="n"/>
      <c r="RO9" s="48" t="n"/>
      <c r="RP9" s="48" t="n"/>
      <c r="RQ9" s="48" t="n"/>
      <c r="RR9" s="48" t="n"/>
      <c r="RS9" s="35" t="n"/>
      <c r="RT9" s="35" t="n"/>
      <c r="RU9" s="35" t="n"/>
      <c r="RV9" s="35" t="n"/>
      <c r="RW9" s="35" t="n"/>
      <c r="RX9" s="48" t="n"/>
      <c r="RY9" s="48" t="n"/>
      <c r="RZ9" s="48" t="n"/>
      <c r="SA9" s="48" t="n"/>
      <c r="SB9" s="48" t="n"/>
      <c r="SC9" s="48" t="inlineStr">
        <is>
          <t>1-Disebarkan ke lahan terbuka</t>
        </is>
      </c>
      <c r="SD9" s="39" t="n">
        <v>0</v>
      </c>
      <c r="SE9" s="39" t="n">
        <v>0</v>
      </c>
      <c r="SF9" s="39" t="n">
        <v>0</v>
      </c>
      <c r="SG9" s="39" t="n">
        <v>0</v>
      </c>
      <c r="SH9" s="39" t="n">
        <v>0</v>
      </c>
      <c r="SI9" s="8" t="n">
        <v>1</v>
      </c>
      <c r="SJ9" s="8" t="n">
        <v>0</v>
      </c>
      <c r="SK9" s="8" t="n">
        <v>0</v>
      </c>
      <c r="SL9" s="8" t="n">
        <v>0</v>
      </c>
      <c r="SM9" s="48" t="n"/>
      <c r="SN9" s="48" t="n"/>
      <c r="SO9" s="35" t="n"/>
      <c r="SP9" s="35" t="n"/>
      <c r="SQ9" s="35" t="n"/>
      <c r="SR9" s="35" t="n"/>
      <c r="SS9" s="35" t="n"/>
      <c r="ST9" s="48" t="n"/>
      <c r="SU9" s="48" t="n"/>
      <c r="SV9" s="48" t="n"/>
      <c r="SW9" s="48" t="n"/>
      <c r="SX9" s="48" t="n"/>
      <c r="SY9" s="8">
        <f>VLOOKUP(AG9,'BUS 2'!$G$1:$CU$424,33,0)</f>
        <v/>
      </c>
      <c r="SZ9" s="48">
        <f>VLOOKUP(AG9,'BUS 2'!$G$1:$CU$424,34,0)</f>
        <v/>
      </c>
      <c r="TA9" s="48">
        <f>VLOOKUP(AG9,'BUS 2'!$G$1:$CU$424,35,0)</f>
        <v/>
      </c>
      <c r="TB9" s="48">
        <f>VLOOKUP(AG9,'BUS 2'!$G$1:$CU$424,36,0)</f>
        <v/>
      </c>
      <c r="TC9" s="48">
        <f>VLOOKUP(AG9,'BUS 2'!$G$1:$CU$424,37,0)</f>
        <v/>
      </c>
      <c r="TD9" s="48">
        <f>VLOOKUP(AG9,'BUS 2'!$G$1:$CU$424,38,0)</f>
        <v/>
      </c>
      <c r="TE9" s="48">
        <f>VLOOKUP(AG9,'BUS 2'!$G$1:$CU$424,39,0)</f>
        <v/>
      </c>
      <c r="TF9" s="48">
        <f>VLOOKUP(AG9,'BUS 2'!$G$1:$CU$424,40,0)</f>
        <v/>
      </c>
      <c r="TG9" s="8">
        <f>VLOOKUP(AG9,'BUS 2'!$G$1:$CU$424,42,0)</f>
        <v/>
      </c>
      <c r="TH9" s="8">
        <f>VLOOKUP(AG9,'BUS 2'!$G$1:$CU$424,43,0)</f>
        <v/>
      </c>
      <c r="TI9" s="8">
        <f>VLOOKUP(AG9,'BUS 2'!$G$1:$CU$424,44,0)</f>
        <v/>
      </c>
      <c r="TJ9" s="8">
        <f>VLOOKUP(AG9,'BUS 2'!$G$1:$CU$424,45,0)</f>
        <v/>
      </c>
      <c r="TK9" s="8">
        <f>VLOOKUP(AG9,'BUS 2'!$G$1:$CU$424,46,0)</f>
        <v/>
      </c>
      <c r="TL9" s="8">
        <f>VLOOKUP(AG9,'BUS 2'!$G$1:$CU$424,47,0)</f>
        <v/>
      </c>
      <c r="TM9" s="8">
        <f>VLOOKUP(AG9,'BUS 2'!$G$1:$CU$424,48,0)</f>
        <v/>
      </c>
      <c r="TN9" s="8">
        <f>VLOOKUP(AG9,'BUS 2'!$G$1:$CU$424,49,0)</f>
        <v/>
      </c>
      <c r="TO9" s="8">
        <f>VLOOKUP(AG9,'BUS 2'!$G$1:$CU$424,50,0)</f>
        <v/>
      </c>
      <c r="TP9" s="8">
        <f>VLOOKUP(AG9,'BUS 2'!$G$1:$CU$424,51,0)</f>
        <v/>
      </c>
      <c r="TQ9" s="8">
        <f>VLOOKUP(AG9,'BUS 2'!$G$1:$CU$424,52,0)</f>
        <v/>
      </c>
      <c r="TR9" s="8">
        <f>VLOOKUP(AG9,'BUS 2'!$G$1:$CU$424,53,0)</f>
        <v/>
      </c>
      <c r="TS9" s="48">
        <f>VLOOKUP(AG9,'BUS 2'!$G$1:$CU$424,54,0)</f>
        <v/>
      </c>
      <c r="TT9" s="48">
        <f>VLOOKUP(AG9,'BUS 2'!$G$1:$CU$424,55,0)</f>
        <v/>
      </c>
      <c r="TU9" s="48">
        <f>VLOOKUP(AG9,'BUS 2'!$G$1:$CU$424,56,0)</f>
        <v/>
      </c>
      <c r="TV9" s="48">
        <f>VLOOKUP(AG9,'BUS 2'!$G$1:$CU$424,57,0)</f>
        <v/>
      </c>
      <c r="TW9" s="48">
        <f>VLOOKUP(AG9,'BUS 2'!$G$1:$CU$424,58,0)</f>
        <v/>
      </c>
      <c r="TX9" s="48">
        <f>VLOOKUP(AG9,'BUS 2'!$G$1:$CU$424,59,0)</f>
        <v/>
      </c>
      <c r="TY9" s="48">
        <f>VLOOKUP(AG9,'BUS 2'!$G$1:$CU$424,60,0)</f>
        <v/>
      </c>
      <c r="TZ9" s="48">
        <f>VLOOKUP(AG9,'BUS 2'!$G$1:$CU$424,61,0)</f>
        <v/>
      </c>
      <c r="UA9" s="48">
        <f>VLOOKUP(AG9,'BUS 2'!$G$1:$CU$424,62,0)</f>
        <v/>
      </c>
      <c r="UB9" s="48">
        <f>VLOOKUP(AG9,'BUS 2'!$G$1:$CU$424,63,0)</f>
        <v/>
      </c>
      <c r="UC9" s="48">
        <f>VLOOKUP(AG9,'BUS 2'!$G$1:$CU$424,64,0)</f>
        <v/>
      </c>
      <c r="UD9" s="48">
        <f>VLOOKUP(AG9,'BUS 2'!$G$1:$CU$424,65,0)</f>
        <v/>
      </c>
      <c r="UE9" s="48">
        <f>VLOOKUP(AG9,'BUS 2'!$G$1:$CU$424,66,0)</f>
        <v/>
      </c>
      <c r="UF9" s="48">
        <f>VLOOKUP(AG9,'BUS 2'!$G$1:$CU$424,67,0)</f>
        <v/>
      </c>
      <c r="UG9" s="48">
        <f>VLOOKUP(AG9,'BUS 2'!$G$1:$CU$424,68,0)</f>
        <v/>
      </c>
      <c r="UH9" s="48">
        <f>VLOOKUP(AG9,'BUS 2'!$G$1:$CU$424,69,0)</f>
        <v/>
      </c>
      <c r="UI9" s="48">
        <f>VLOOKUP(AG9,'BUS 2'!$G$1:$CU$424,70,0)</f>
        <v/>
      </c>
      <c r="UJ9" s="48">
        <f>VLOOKUP(AG9,'BUS 2'!$G$1:$CU$424,71,0)</f>
        <v/>
      </c>
      <c r="UK9" s="48">
        <f>VLOOKUP(AG9,'BUS 2'!$G$1:$CU$424,72,0)</f>
        <v/>
      </c>
      <c r="UL9" s="48">
        <f>VLOOKUP(AG9,'BUS 2'!$G$1:$CU$424,73,0)</f>
        <v/>
      </c>
      <c r="UM9" s="48">
        <f>VLOOKUP(AG9,'BUS 2'!$G$1:$CU$424,74,0)</f>
        <v/>
      </c>
      <c r="UN9" s="48">
        <f>VLOOKUP(AG9,'BUS 2'!$G$1:$CU$424,75,0)</f>
        <v/>
      </c>
      <c r="UO9" s="48">
        <f>VLOOKUP(AG9,'BUS 2'!$G$1:$CU$424,76,0)</f>
        <v/>
      </c>
      <c r="UP9" s="48">
        <f>VLOOKUP(AG9,'BUS 2'!$G$1:$CU$424,77,0)</f>
        <v/>
      </c>
      <c r="UQ9" s="48">
        <f>VLOOKUP(AG9,'BUS 2'!$G$1:$CU$424,78,0)</f>
        <v/>
      </c>
      <c r="UR9" s="48">
        <f>VLOOKUP(AG9,'BUS 2'!$G$1:$CU$424,79,0)</f>
        <v/>
      </c>
      <c r="US9" s="48">
        <f>VLOOKUP(AG9,'BUS 2'!$G$1:$CU$424,80,0)</f>
        <v/>
      </c>
      <c r="UT9" s="48">
        <f>VLOOKUP(AG9,'BUS 2'!$G$1:$CU$424,81,0)</f>
        <v/>
      </c>
      <c r="UU9" s="48" t="inlineStr">
        <is>
          <t>Penggembalaan semi-terbuka</t>
        </is>
      </c>
      <c r="UV9" s="48" t="n"/>
      <c r="UW9" s="48" t="n"/>
      <c r="UX9" s="48" t="n"/>
      <c r="UY9" s="48" t="n"/>
      <c r="UZ9" s="48" t="n"/>
      <c r="VA9" s="48" t="inlineStr">
        <is>
          <t>Penggembalaan semi-terbuka</t>
        </is>
      </c>
      <c r="VB9" s="48" t="n"/>
      <c r="VC9" s="48" t="inlineStr">
        <is>
          <t>Sangat jarang (&gt;1 bulan sekali)</t>
        </is>
      </c>
      <c r="VD9" s="48" t="n"/>
      <c r="VE9" s="48" t="n"/>
      <c r="VF9" s="48" t="n"/>
      <c r="VG9" s="48" t="n"/>
      <c r="VH9" s="48" t="n"/>
      <c r="VI9" s="48" t="inlineStr">
        <is>
          <t>Sangat jarang (&gt;1 bulan sekali)</t>
        </is>
      </c>
      <c r="VJ9" s="48" t="n"/>
      <c r="VK9" s="48" t="inlineStr">
        <is>
          <t>Sangat sering (&gt;1 kali sehari)</t>
        </is>
      </c>
      <c r="VL9" s="48" t="n"/>
      <c r="VM9" s="48" t="n"/>
      <c r="VN9" s="48" t="n"/>
      <c r="VO9" s="48" t="n"/>
      <c r="VP9" s="48" t="n"/>
      <c r="VQ9" s="48" t="inlineStr">
        <is>
          <t>Jarang (1-3 minggu sekali)</t>
        </is>
      </c>
      <c r="VR9" s="48" t="n"/>
      <c r="VS9" s="48" t="inlineStr">
        <is>
          <t>1-Kolam tertutup (laguna anaerobik) 2-Disimpan basah (slurry) 6-Digester biogas</t>
        </is>
      </c>
      <c r="VT9" s="8" t="n">
        <v>0</v>
      </c>
      <c r="VU9" s="8" t="n">
        <v>0</v>
      </c>
      <c r="VV9" s="8" t="n">
        <v>0</v>
      </c>
      <c r="VW9" s="8" t="n">
        <v>0</v>
      </c>
      <c r="VX9" s="8" t="n">
        <v>1</v>
      </c>
      <c r="VY9" s="8" t="n">
        <v>1</v>
      </c>
      <c r="VZ9" s="8" t="n">
        <v>0</v>
      </c>
      <c r="WA9" s="8" t="n">
        <v>0</v>
      </c>
      <c r="WB9" s="8" t="n">
        <v>0</v>
      </c>
      <c r="WC9" s="8" t="n">
        <v>1</v>
      </c>
      <c r="WD9" s="8" t="n">
        <v>0</v>
      </c>
      <c r="WE9" s="8" t="n">
        <v>0</v>
      </c>
      <c r="WF9" s="48" t="n"/>
      <c r="WG9" s="48" t="n"/>
      <c r="WH9" s="48" t="n"/>
      <c r="WI9" s="48" t="n"/>
      <c r="WJ9" s="48" t="n"/>
      <c r="WK9" s="48" t="n"/>
      <c r="WL9" s="48" t="n"/>
      <c r="WM9" s="48" t="n"/>
      <c r="WN9" s="48" t="n"/>
      <c r="WO9" s="48" t="n"/>
      <c r="WP9" s="48" t="n"/>
      <c r="WQ9" s="48" t="n"/>
      <c r="WR9" s="48" t="n"/>
      <c r="WS9" s="48" t="n"/>
      <c r="WT9" s="48" t="n"/>
      <c r="WU9" s="48" t="n"/>
      <c r="WV9" s="48" t="n"/>
      <c r="WW9" s="48" t="n"/>
      <c r="WX9" s="48" t="n"/>
      <c r="WY9" s="48" t="n"/>
      <c r="WZ9" s="48" t="n"/>
      <c r="XA9" s="48" t="n"/>
      <c r="XB9" s="48" t="n"/>
      <c r="XC9" s="48" t="n"/>
      <c r="XD9" s="48" t="n"/>
      <c r="XE9" s="48" t="n"/>
      <c r="XF9" s="48" t="n"/>
      <c r="XG9" s="48" t="n"/>
      <c r="XH9" s="48" t="n"/>
      <c r="XI9" s="48" t="n"/>
      <c r="XJ9" s="48" t="n"/>
      <c r="XK9" s="48" t="n"/>
      <c r="XL9" s="48" t="n"/>
      <c r="XM9" s="48" t="n"/>
      <c r="XN9" s="48" t="n"/>
      <c r="XO9" s="48" t="n"/>
      <c r="XP9" s="48" t="n"/>
      <c r="XQ9" s="48" t="n"/>
      <c r="XR9" s="48" t="n"/>
      <c r="XS9" s="48" t="n"/>
      <c r="XT9" s="48" t="n"/>
      <c r="XU9" s="48" t="n"/>
      <c r="XV9" s="48" t="n"/>
      <c r="XW9" s="48" t="n"/>
      <c r="XX9" s="48" t="n"/>
      <c r="XY9" s="48" t="n"/>
      <c r="XZ9" s="48" t="n"/>
      <c r="YA9" s="48" t="n"/>
      <c r="YB9" s="48" t="n"/>
      <c r="YC9" s="48" t="n"/>
      <c r="YD9" s="48" t="n"/>
      <c r="YE9" s="48" t="n"/>
      <c r="YF9" s="48" t="n"/>
      <c r="YG9" s="48" t="n"/>
      <c r="YH9" s="48" t="n"/>
      <c r="YI9" s="48" t="n"/>
      <c r="YJ9" s="48" t="n"/>
      <c r="YK9" s="48" t="n"/>
      <c r="YL9" s="48" t="n"/>
      <c r="YM9" s="48" t="n"/>
      <c r="YN9" s="48" t="inlineStr">
        <is>
          <t>3-Disimpan terbuka (dry lot)</t>
        </is>
      </c>
      <c r="YO9" s="8" t="n">
        <v>0</v>
      </c>
      <c r="YP9" s="8" t="n">
        <v>0</v>
      </c>
      <c r="YQ9" s="8" t="n">
        <v>0</v>
      </c>
      <c r="YR9" s="8" t="n">
        <v>0</v>
      </c>
      <c r="YS9" s="8" t="n">
        <v>0</v>
      </c>
      <c r="YT9" s="8" t="n">
        <v>0</v>
      </c>
      <c r="YU9" s="8" t="n">
        <v>1</v>
      </c>
      <c r="YV9" s="8" t="n">
        <v>0</v>
      </c>
      <c r="YW9" s="8" t="n">
        <v>0</v>
      </c>
      <c r="YX9" s="8" t="n">
        <v>0</v>
      </c>
      <c r="YY9" s="8" t="n">
        <v>0</v>
      </c>
      <c r="YZ9" s="8" t="n">
        <v>0</v>
      </c>
      <c r="ZA9" s="48" t="n"/>
      <c r="ZB9" s="48" t="n"/>
      <c r="ZC9" s="48" t="n"/>
      <c r="ZD9" s="48" t="n"/>
      <c r="ZE9" s="48" t="n"/>
      <c r="ZF9" s="48" t="n"/>
      <c r="ZG9" s="48" t="n"/>
      <c r="ZH9" s="48" t="n"/>
      <c r="ZI9" s="48" t="n"/>
      <c r="ZJ9" s="48" t="n"/>
      <c r="ZK9" s="48" t="n"/>
      <c r="ZL9" s="48" t="n"/>
      <c r="ZM9" s="48" t="n"/>
      <c r="ZN9" s="8" t="n">
        <v>20</v>
      </c>
      <c r="ZO9" s="48" t="n"/>
      <c r="ZP9" s="48" t="n"/>
      <c r="ZQ9" s="48" t="n"/>
      <c r="ZR9" s="48" t="n"/>
      <c r="ZS9" s="48" t="n"/>
      <c r="ZT9" s="48" t="n"/>
      <c r="ZU9" s="48" t="n"/>
      <c r="ZV9" s="8" t="n">
        <v>3</v>
      </c>
      <c r="ZW9" s="48" t="n"/>
      <c r="ZX9" s="48" t="n"/>
      <c r="ZY9" s="48" t="n"/>
      <c r="ZZ9" s="48" t="n"/>
      <c r="AAA9" s="48" t="n"/>
      <c r="AAB9" s="8" t="n">
        <v>3</v>
      </c>
      <c r="AAC9" s="48" t="n"/>
      <c r="AAD9" s="48" t="inlineStr">
        <is>
          <t>Pakan segar (misal: rumput)</t>
        </is>
      </c>
      <c r="AAE9" s="48" t="n"/>
      <c r="AAF9" s="48" t="n"/>
      <c r="AAG9" s="48" t="n"/>
      <c r="AAH9" s="48" t="n"/>
      <c r="AAI9" s="48" t="n"/>
      <c r="AAJ9" s="48" t="inlineStr">
        <is>
          <t>Pakan kering (misal: konsentrat, silase, pelet)</t>
        </is>
      </c>
      <c r="AAK9" s="48" t="n"/>
      <c r="AAL9" s="48" t="inlineStr">
        <is>
          <t>Ya</t>
        </is>
      </c>
      <c r="AAM9" s="48" t="inlineStr">
        <is>
          <t>Padat Cair</t>
        </is>
      </c>
      <c r="AAN9" s="8" t="n">
        <v>1</v>
      </c>
      <c r="AAO9" s="8" t="n">
        <v>1</v>
      </c>
      <c r="AAP9" s="8" t="n">
        <v>1</v>
      </c>
      <c r="AAQ9" s="8" t="n">
        <v>10</v>
      </c>
      <c r="AAR9" s="48" t="inlineStr">
        <is>
          <t>Ya</t>
        </is>
      </c>
      <c r="AAS9" s="48" t="inlineStr">
        <is>
          <t>Mengetahui</t>
        </is>
      </c>
      <c r="AAT9" s="48" t="inlineStr">
        <is>
          <t>Digunakan untuk pupuk di lahan pertanian sendiri Dijual - baik tanpa diolah/diolah/dibuat kascing Dibuang ke lahan sekitar kandang - yg ditanami tanaman Diberikan gratis ke orang lain Didiamkan saja/dibiarkan di tempatnya (di bak/kolam penampung slurry)</t>
        </is>
      </c>
      <c r="AAU9" s="8" t="n">
        <v>1</v>
      </c>
      <c r="AAV9" s="8" t="n">
        <v>0</v>
      </c>
      <c r="AAW9" s="8" t="n">
        <v>1</v>
      </c>
      <c r="AAX9" s="8" t="n">
        <v>1</v>
      </c>
      <c r="AAY9" s="8" t="n">
        <v>1</v>
      </c>
      <c r="AAZ9" s="8" t="n">
        <v>1</v>
      </c>
      <c r="ABA9" s="8" t="n">
        <v>0</v>
      </c>
      <c r="ABB9" s="48" t="inlineStr">
        <is>
          <t>Pupuk cair untuk tanaman Pestisida organik Media untuk pembibitan tanaman</t>
        </is>
      </c>
      <c r="ABC9" s="8" t="n">
        <v>1</v>
      </c>
      <c r="ABD9" s="8" t="n">
        <v>0</v>
      </c>
      <c r="ABE9" s="8" t="n">
        <v>1</v>
      </c>
      <c r="ABF9" s="8" t="n">
        <v>1</v>
      </c>
      <c r="ABG9" s="8" t="n">
        <v>0</v>
      </c>
      <c r="ABH9" s="48" t="n"/>
      <c r="ABI9" s="48" t="n"/>
      <c r="ABJ9" s="48" t="n"/>
      <c r="ABK9" s="48" t="n"/>
      <c r="ABL9" s="48" t="n"/>
      <c r="ABM9" s="48" t="n"/>
      <c r="ABN9" s="48" t="n"/>
      <c r="ABO9" s="48" t="n"/>
      <c r="ABP9" s="48" t="inlineStr">
        <is>
          <t>Sebagai produk olahan</t>
        </is>
      </c>
      <c r="ABQ9" s="48" t="inlineStr">
        <is>
          <t>Padi, pisang, kopi, kelapa</t>
        </is>
      </c>
      <c r="ABR9" s="48" t="inlineStr">
        <is>
          <t>Cukup (2 minggu sekali)</t>
        </is>
      </c>
      <c r="ABS9" s="8" t="n">
        <v>40000</v>
      </c>
      <c r="ABT9" s="8" t="n">
        <v>20000</v>
      </c>
      <c r="ABU9" s="8" t="n">
        <v>7</v>
      </c>
      <c r="ABV9" s="8" t="n">
        <v>0</v>
      </c>
      <c r="ABW9" s="48" t="inlineStr">
        <is>
          <t>Urea</t>
        </is>
      </c>
      <c r="ABX9" s="48" t="n"/>
      <c r="ABY9" s="8" t="n">
        <v>750</v>
      </c>
      <c r="ABZ9" s="8" t="n">
        <v>2200</v>
      </c>
      <c r="ACA9" s="8" t="n">
        <v>350</v>
      </c>
      <c r="ACB9" s="8" t="n">
        <v>1800</v>
      </c>
      <c r="ACC9" s="8" t="n">
        <v>13607</v>
      </c>
      <c r="ACD9" s="8" t="n">
        <v>18143</v>
      </c>
      <c r="ACE9" s="48" t="inlineStr">
        <is>
          <t>Tidak</t>
        </is>
      </c>
      <c r="ACF9" s="48" t="inlineStr">
        <is>
          <t>Cukup meningkat</t>
        </is>
      </c>
      <c r="ACG9" s="48" t="inlineStr">
        <is>
          <t>Cukup meningkat</t>
        </is>
      </c>
      <c r="ACH9" s="48" t="inlineStr">
        <is>
          <t>Cukup meningkat</t>
        </is>
      </c>
      <c r="ACI9" s="48" t="n"/>
      <c r="ACJ9" s="48" t="n"/>
      <c r="ACK9" s="48" t="inlineStr">
        <is>
          <t>Tidak punya waktu mengumpulkannya</t>
        </is>
      </c>
      <c r="ACL9" s="8" t="n">
        <v>0</v>
      </c>
      <c r="ACM9" s="8" t="n">
        <v>0</v>
      </c>
      <c r="ACN9" s="8" t="n">
        <v>1</v>
      </c>
      <c r="ACO9" s="8" t="n">
        <v>0</v>
      </c>
      <c r="ACP9" s="8" t="n">
        <v>0</v>
      </c>
      <c r="ACQ9" s="8" t="n">
        <v>0</v>
      </c>
      <c r="ACR9" s="8" t="n">
        <v>0</v>
      </c>
      <c r="ACS9" s="48" t="n"/>
      <c r="ACT9" s="48" t="inlineStr">
        <is>
          <t>Kotoran ayam petelur, kuda atau babi</t>
        </is>
      </c>
      <c r="ACU9" s="48" t="inlineStr">
        <is>
          <t>Manfaat sangat kecil/terbatas</t>
        </is>
      </c>
      <c r="ACV9" s="48" t="inlineStr">
        <is>
          <t>Sama saja</t>
        </is>
      </c>
      <c r="ACW9" s="48" t="inlineStr">
        <is>
          <t>Anggota keluarga - Perempuan dewasa</t>
        </is>
      </c>
      <c r="ACX9" s="48" t="inlineStr">
        <is>
          <t>Netral/tidak tahu</t>
        </is>
      </c>
      <c r="ACY9" s="48" t="inlineStr">
        <is>
          <t>Anggota keluarga - Perempuan dewasa</t>
        </is>
      </c>
      <c r="ACZ9" s="8" t="n">
        <v>0</v>
      </c>
      <c r="ADA9" s="8" t="n">
        <v>1</v>
      </c>
      <c r="ADB9" s="8" t="n">
        <v>0</v>
      </c>
      <c r="ADC9" s="8" t="n">
        <v>0</v>
      </c>
      <c r="ADD9" s="48" t="inlineStr">
        <is>
          <t>Cukup puas</t>
        </is>
      </c>
      <c r="ADE9" s="48" t="inlineStr">
        <is>
          <t>Sangat puas</t>
        </is>
      </c>
      <c r="ADF9" s="48" t="inlineStr">
        <is>
          <t>Sangat puas</t>
        </is>
      </c>
      <c r="ADG9" s="48" t="inlineStr">
        <is>
          <t>Puas</t>
        </is>
      </c>
      <c r="ADH9" s="48" t="inlineStr">
        <is>
          <t>Ya</t>
        </is>
      </c>
      <c r="ADI9" s="48" t="inlineStr">
        <is>
          <t>Kompor</t>
        </is>
      </c>
      <c r="ADJ9" s="48" t="inlineStr">
        <is>
          <t>Puas</t>
        </is>
      </c>
      <c r="ADK9" s="48" t="n"/>
      <c r="ADL9" s="48" t="n"/>
      <c r="ADM9" s="48" t="n"/>
      <c r="ADN9" s="48" t="n"/>
      <c r="ADO9" s="48" t="n"/>
      <c r="ADP9" s="48" t="n"/>
      <c r="ADQ9" s="48" t="n"/>
      <c r="ADR9" s="48" t="n"/>
      <c r="ADS9" s="48" t="n"/>
      <c r="ADT9" s="48" t="n"/>
      <c r="ADU9" s="48" t="inlineStr">
        <is>
          <t>Memperbaiki sendiri</t>
        </is>
      </c>
      <c r="ADV9" s="8" t="n">
        <v>0</v>
      </c>
      <c r="ADW9" s="8" t="n">
        <v>0</v>
      </c>
      <c r="ADX9" s="8" t="n">
        <v>0</v>
      </c>
      <c r="ADY9" s="8" t="n">
        <v>0</v>
      </c>
      <c r="ADZ9" s="8" t="n">
        <v>0</v>
      </c>
      <c r="AEA9" s="8" t="n">
        <v>1</v>
      </c>
      <c r="AEB9" s="8" t="n">
        <v>0</v>
      </c>
      <c r="AEC9" s="8" t="n">
        <v>0</v>
      </c>
      <c r="AED9" s="48" t="inlineStr">
        <is>
          <t>Perbaiki sendiri</t>
        </is>
      </c>
      <c r="AEE9" s="48" t="inlineStr">
        <is>
          <t>Lainnya</t>
        </is>
      </c>
      <c r="AEF9" s="48" t="inlineStr">
        <is>
          <t>Perbaiki sendiri</t>
        </is>
      </c>
      <c r="AEG9" s="48" t="inlineStr">
        <is>
          <t>Lainnya</t>
        </is>
      </c>
      <c r="AEH9" s="48" t="inlineStr">
        <is>
          <t>Perbaiki sendiri</t>
        </is>
      </c>
      <c r="AEI9" s="48" t="inlineStr">
        <is>
          <t>Perlu peningkatan penjualan pupuk cair dan padat</t>
        </is>
      </c>
      <c r="AEJ9" s="48" t="inlineStr">
        <is>
          <t>Ya, selalu</t>
        </is>
      </c>
      <c r="AEK9" s="48" t="inlineStr">
        <is>
          <t>Pengurangan pengeluaran rumah tangga (bahan bakar minyak, pupuk, dll.) Lebih mudah mendapatkan energi Memasak lebih cepat Lebih aman Peningkatan kebersihan kandang ternak Pemanfaatan bio-slurry sebagai pupuk Dapur lebih bersih dan bebas asap Mendapatkan subsidi</t>
        </is>
      </c>
      <c r="AEL9" s="8" t="n">
        <v>1</v>
      </c>
      <c r="AEM9" s="8" t="n">
        <v>1</v>
      </c>
      <c r="AEN9" s="8" t="n">
        <v>0</v>
      </c>
      <c r="AEO9" s="8" t="n">
        <v>1</v>
      </c>
      <c r="AEP9" s="8" t="n">
        <v>1</v>
      </c>
      <c r="AEQ9" s="8" t="n">
        <v>0</v>
      </c>
      <c r="AER9" s="8" t="n">
        <v>1</v>
      </c>
      <c r="AES9" s="8" t="n">
        <v>1</v>
      </c>
      <c r="AET9" s="8" t="n">
        <v>1</v>
      </c>
      <c r="AEU9" s="8" t="n">
        <v>0</v>
      </c>
      <c r="AEV9" s="8" t="n">
        <v>1</v>
      </c>
      <c r="AEW9" s="8" t="n">
        <v>0</v>
      </c>
      <c r="AEX9" s="48" t="n"/>
      <c r="AEY9" s="48" t="inlineStr">
        <is>
          <t>Mendukung lingkungan</t>
        </is>
      </c>
      <c r="AEZ9" s="48" t="n"/>
      <c r="AFA9" s="48" t="inlineStr">
        <is>
          <t>Yayasan Rumah Energi (YRE)</t>
        </is>
      </c>
      <c r="AFB9" s="48" t="n"/>
      <c r="AFC9" s="48" t="inlineStr">
        <is>
          <t>1000373524-16_3_15.jpg</t>
        </is>
      </c>
      <c r="AFD9" s="16" t="inlineStr">
        <is>
          <t>https://kf.kobotoolbox.org/api/v2/assets/avstPQqLr3Ab3ZdcVTXZ6f/data/666922248/attachments/attFPbg7Ge7rQvs2PWeLnw2n/</t>
        </is>
      </c>
      <c r="AFE9" s="48" t="inlineStr">
        <is>
          <t>1000373545-16_3_29.jpg</t>
        </is>
      </c>
      <c r="AFF9" s="16" t="inlineStr">
        <is>
          <t>https://kf.kobotoolbox.org/api/v2/assets/avstPQqLr3Ab3ZdcVTXZ6f/data/666922248/attachments/attNV9PGH4KTitZWvC2MgEy5/</t>
        </is>
      </c>
      <c r="AFG9" s="48" t="inlineStr">
        <is>
          <t>Laylah</t>
        </is>
      </c>
      <c r="AFH9" s="48" t="n"/>
      <c r="AFI9" s="27" t="n"/>
      <c r="AFJ9" s="48" t="n"/>
      <c r="AFK9" s="48" t="n"/>
      <c r="AFL9" s="48" t="n"/>
      <c r="AFM9" s="48" t="n"/>
      <c r="AFN9" s="48" t="n"/>
      <c r="AFO9" s="48" t="n"/>
      <c r="AFP9" s="48" t="n"/>
      <c r="AFQ9" s="48" t="n"/>
      <c r="AFR9" s="48" t="n"/>
      <c r="AFS9" s="48" t="n"/>
      <c r="AFT9" s="48" t="n"/>
      <c r="AFU9" s="48" t="n"/>
      <c r="AFV9" s="48" t="n"/>
      <c r="AFW9" s="48" t="n"/>
      <c r="AFX9" s="48" t="n"/>
      <c r="AFY9" s="48" t="n"/>
      <c r="AFZ9" s="48" t="n"/>
      <c r="AGA9" s="48" t="n"/>
      <c r="AGB9" s="48" t="n"/>
      <c r="AGC9" s="48" t="n"/>
      <c r="AGD9" s="48" t="n"/>
      <c r="AGE9" s="48" t="n"/>
      <c r="AGF9" s="48" t="n"/>
      <c r="AGG9" s="48" t="n"/>
      <c r="AGH9" s="48" t="n"/>
      <c r="AGI9" s="48" t="n"/>
      <c r="AGJ9" s="48" t="n"/>
      <c r="AGK9" s="48" t="n"/>
      <c r="AGL9" s="48" t="n"/>
      <c r="AGM9" s="48" t="n"/>
      <c r="AGN9" s="48" t="n"/>
      <c r="AGO9" s="48" t="n"/>
      <c r="AGP9" s="48" t="n"/>
      <c r="AGQ9" s="48" t="n"/>
      <c r="AGR9" s="48" t="n"/>
      <c r="AGS9" s="48" t="n"/>
      <c r="AGT9" s="48" t="n"/>
      <c r="AGU9" s="48" t="n"/>
      <c r="AGV9" s="48" t="n"/>
      <c r="AGW9" s="48" t="n"/>
      <c r="AGX9" s="48" t="n"/>
      <c r="AGY9" s="48" t="n"/>
      <c r="AGZ9" s="48" t="n"/>
      <c r="AHA9" s="48" t="n"/>
      <c r="AHB9" s="48" t="n"/>
      <c r="AHC9" s="48" t="n"/>
      <c r="AHD9" s="48" t="n"/>
      <c r="AHE9" s="48" t="n"/>
      <c r="AHF9" s="48" t="n"/>
      <c r="AHG9" s="48" t="n"/>
      <c r="AHH9" s="48" t="n"/>
      <c r="AHI9" s="48" t="n"/>
      <c r="AHJ9" s="48" t="n"/>
      <c r="AHK9" s="48" t="n"/>
      <c r="AHL9" s="48" t="n"/>
      <c r="AHM9" s="48" t="n"/>
      <c r="AHN9" s="48" t="n"/>
      <c r="AHO9" s="48" t="n"/>
      <c r="AHP9" s="48" t="n"/>
      <c r="AHQ9" s="48" t="n"/>
      <c r="AHR9" s="48" t="n"/>
      <c r="AHS9" s="48" t="n"/>
      <c r="AHT9" s="48" t="n"/>
      <c r="AHU9" s="48" t="n"/>
      <c r="AHV9" s="48" t="n"/>
      <c r="AHW9" s="48" t="n"/>
      <c r="AHX9" s="48" t="n"/>
      <c r="AHY9" s="48" t="n"/>
      <c r="AHZ9" s="48" t="n"/>
      <c r="AIA9" s="48" t="n"/>
      <c r="AIB9" s="48" t="n"/>
      <c r="AIC9" s="48" t="n"/>
      <c r="AID9" s="48" t="n"/>
      <c r="AIE9" s="48" t="n"/>
      <c r="AIF9" s="48" t="n"/>
      <c r="AIG9" s="48" t="n"/>
      <c r="AIH9" s="48" t="n"/>
      <c r="AII9" s="48" t="n"/>
      <c r="AIJ9" s="48" t="n"/>
      <c r="AIK9" s="48" t="n"/>
      <c r="AIL9" s="48" t="n"/>
      <c r="AIM9" s="48" t="n"/>
      <c r="AIN9" s="48" t="n"/>
      <c r="AIO9" s="48" t="n"/>
      <c r="AIP9" s="48" t="n"/>
      <c r="AIQ9" s="48" t="n"/>
      <c r="AIR9" s="48" t="n"/>
      <c r="AIS9" s="48" t="n"/>
      <c r="AIT9" s="48" t="n"/>
      <c r="AIU9" s="48" t="n"/>
      <c r="AIV9" s="48" t="n"/>
      <c r="AIW9" s="48" t="n"/>
      <c r="AIX9" s="48" t="n"/>
      <c r="AIY9" s="48" t="n"/>
      <c r="AIZ9" s="48" t="n"/>
      <c r="AJA9" s="48" t="n"/>
      <c r="AJB9" s="48" t="n"/>
      <c r="AJC9" s="48" t="n"/>
      <c r="AJD9" s="48" t="n"/>
      <c r="AJE9" s="48" t="n"/>
      <c r="AJF9" s="48" t="n"/>
      <c r="AJG9" s="48" t="n"/>
      <c r="AJH9" s="48" t="n"/>
      <c r="AJI9" s="48" t="n"/>
      <c r="AJJ9" s="48" t="n"/>
      <c r="AJK9" s="48" t="n"/>
      <c r="AJL9" s="48" t="n"/>
      <c r="AJM9" s="48" t="n"/>
      <c r="AJN9" s="48" t="n"/>
      <c r="AJO9" s="48" t="n"/>
      <c r="AJP9" s="48" t="n"/>
      <c r="AJQ9" s="48" t="n"/>
      <c r="AJR9" s="48" t="n"/>
      <c r="AJS9" s="48" t="n"/>
      <c r="AJT9" s="48" t="n"/>
      <c r="AJU9" s="48" t="n"/>
      <c r="AJV9" s="48" t="n"/>
      <c r="AJW9" s="48" t="n"/>
      <c r="AJX9" s="48" t="n"/>
      <c r="AJY9" s="48" t="n"/>
      <c r="AJZ9" s="48" t="n"/>
      <c r="AKA9" s="48" t="n"/>
      <c r="AKB9" s="48" t="n"/>
      <c r="AKC9" s="48" t="n"/>
      <c r="AKD9" s="48" t="n"/>
      <c r="AKE9" s="48" t="n"/>
      <c r="AKF9" s="48" t="n"/>
      <c r="AKG9" s="48" t="n"/>
      <c r="AKH9" s="48" t="n"/>
      <c r="AKI9" s="48" t="n"/>
      <c r="AKJ9" s="48" t="n"/>
      <c r="AKK9" s="48" t="n"/>
      <c r="AKL9" s="48" t="n"/>
      <c r="AKM9" s="48" t="n"/>
      <c r="AKN9" s="48" t="n"/>
      <c r="AKO9" s="48" t="n"/>
      <c r="AKP9" s="48" t="n"/>
      <c r="AKQ9" s="48" t="n"/>
      <c r="AKR9" s="48" t="n"/>
      <c r="AKS9" s="48" t="n"/>
      <c r="AKT9" s="48" t="n"/>
      <c r="AKU9" s="48" t="n"/>
      <c r="AKV9" s="48" t="n"/>
      <c r="AKW9" s="48" t="n"/>
      <c r="AKX9" s="48" t="n"/>
      <c r="AKY9" s="48" t="n"/>
      <c r="AKZ9" s="48" t="n"/>
      <c r="ALA9" s="48" t="n"/>
      <c r="ALB9" s="48" t="n"/>
      <c r="ALC9" s="48" t="n"/>
      <c r="ALD9" s="48" t="n"/>
      <c r="ALE9" s="48" t="n"/>
      <c r="ALF9" s="48" t="n"/>
      <c r="ALG9" s="48" t="n"/>
      <c r="ALH9" s="48" t="n"/>
      <c r="ALI9" s="48" t="n"/>
      <c r="ALJ9" s="48" t="n"/>
      <c r="ALK9" s="48" t="n"/>
      <c r="ALL9" s="48" t="n"/>
      <c r="ALM9" s="48" t="n"/>
      <c r="ALN9" s="48" t="n"/>
      <c r="ALO9" s="48" t="n"/>
      <c r="ALP9" s="48" t="n"/>
      <c r="ALQ9" s="48" t="n"/>
      <c r="ALR9" s="48" t="n"/>
      <c r="ALS9" s="48" t="n"/>
      <c r="ALT9" s="48" t="n"/>
      <c r="ALU9" s="48" t="n"/>
      <c r="ALV9" s="48" t="n"/>
      <c r="ALW9" s="48" t="n"/>
      <c r="ALX9" s="48" t="n"/>
      <c r="ALY9" s="48" t="n"/>
      <c r="ALZ9" s="48" t="n"/>
      <c r="AMA9" s="48" t="n"/>
      <c r="AMB9" s="48" t="n"/>
      <c r="AMC9" s="48" t="n"/>
      <c r="AMD9" s="48" t="n"/>
      <c r="AME9" s="48" t="n"/>
      <c r="AMF9" s="48" t="n"/>
      <c r="AMG9" s="48" t="n"/>
      <c r="AMH9" s="48" t="n"/>
      <c r="AMI9" s="48" t="n"/>
      <c r="AMJ9" s="48" t="n"/>
      <c r="AMK9" s="48" t="n"/>
      <c r="AML9" s="48" t="n"/>
      <c r="AMM9" s="48" t="n"/>
      <c r="AMN9" s="48" t="n"/>
      <c r="AMO9" s="48" t="n"/>
      <c r="AMP9" s="48" t="n"/>
      <c r="AMQ9" s="48" t="n"/>
      <c r="AMR9" s="48" t="n"/>
      <c r="AMS9" s="48" t="n"/>
      <c r="AMT9" s="48" t="n"/>
      <c r="AMU9" s="48" t="n"/>
      <c r="AMV9" s="48" t="n"/>
      <c r="AMW9" s="48" t="n"/>
      <c r="AMX9" s="48" t="n"/>
      <c r="AMY9" s="48" t="n"/>
      <c r="AMZ9" s="48" t="n"/>
      <c r="ANA9" s="48" t="n"/>
      <c r="ANB9" s="48" t="n"/>
      <c r="ANC9" s="48" t="n"/>
      <c r="AND9" s="48" t="n"/>
      <c r="ANE9" s="48" t="n"/>
      <c r="ANF9" s="48" t="n"/>
      <c r="ANG9" s="48" t="n"/>
      <c r="ANH9" s="48" t="n"/>
      <c r="ANI9" s="48" t="n"/>
      <c r="ANJ9" s="48" t="n"/>
      <c r="ANK9" s="48" t="n"/>
      <c r="ANL9" s="48" t="n"/>
      <c r="ANM9" s="48" t="n"/>
      <c r="ANN9" s="48" t="n"/>
      <c r="ANO9" s="48" t="n"/>
      <c r="ANP9" s="48" t="n"/>
      <c r="ANQ9" s="48" t="n"/>
      <c r="ANR9" s="48" t="n"/>
      <c r="ANS9" s="48" t="n"/>
      <c r="ANT9" s="48" t="n"/>
      <c r="ANU9" s="48" t="n"/>
      <c r="ANV9" s="48" t="n"/>
      <c r="ANW9" s="48" t="n"/>
      <c r="ANX9" s="48" t="n"/>
      <c r="ANY9" s="48" t="n"/>
      <c r="ANZ9" s="48" t="n"/>
      <c r="AOA9" s="48" t="n"/>
      <c r="AOB9" s="48" t="n"/>
      <c r="AOC9" s="48" t="n"/>
      <c r="AOD9" s="48" t="n"/>
      <c r="AOE9" s="48" t="n"/>
      <c r="AOF9" s="48" t="n"/>
      <c r="AOG9" s="48" t="n"/>
      <c r="AOH9" s="48" t="n"/>
      <c r="AOI9" s="48" t="n"/>
      <c r="AOJ9" s="48" t="n"/>
      <c r="AOK9" s="48" t="n"/>
      <c r="AOL9" s="48" t="n"/>
      <c r="AOM9" s="48" t="n"/>
      <c r="AON9" s="48" t="n"/>
      <c r="AOO9" s="48" t="n"/>
      <c r="AOP9" s="48" t="n"/>
      <c r="AOQ9" s="48" t="n"/>
      <c r="AOR9" s="48" t="n"/>
      <c r="AOS9" s="48" t="n"/>
      <c r="AOT9" s="48" t="n"/>
      <c r="AOU9" s="48" t="n"/>
      <c r="AOV9" s="48" t="n"/>
      <c r="AOW9" s="48" t="n"/>
      <c r="AOX9" s="48" t="n"/>
      <c r="AOY9" s="48" t="n"/>
      <c r="AOZ9" s="48" t="n"/>
      <c r="APA9" s="48" t="n"/>
      <c r="APB9" s="48" t="n"/>
      <c r="APC9" s="48" t="n"/>
      <c r="APD9" s="48" t="n"/>
      <c r="APE9" s="48" t="n"/>
      <c r="APF9" s="48" t="n"/>
      <c r="APG9" s="48" t="n"/>
      <c r="APH9" s="48" t="n"/>
      <c r="API9" s="48" t="n"/>
      <c r="APJ9" s="48" t="n"/>
      <c r="APK9" s="48" t="n"/>
      <c r="APL9" s="48" t="n"/>
      <c r="APM9" s="48" t="n"/>
      <c r="APN9" s="48" t="n"/>
      <c r="APO9" s="48" t="n"/>
      <c r="APP9" s="48" t="n"/>
      <c r="APQ9" s="48" t="n"/>
      <c r="APR9" s="48" t="n"/>
      <c r="APS9" s="48" t="n"/>
      <c r="APT9" s="48" t="n"/>
      <c r="APU9" s="48" t="n"/>
      <c r="APV9" s="48" t="n"/>
      <c r="APW9" s="48" t="n"/>
      <c r="APX9" s="48" t="n"/>
      <c r="APY9" s="48" t="n"/>
      <c r="APZ9" s="48" t="n"/>
      <c r="AQA9" s="48" t="n"/>
      <c r="AQB9" s="48" t="n"/>
      <c r="AQC9" s="48" t="n"/>
      <c r="AQD9" s="48" t="n"/>
      <c r="AQE9" s="48" t="n"/>
      <c r="AQF9" s="48" t="n"/>
      <c r="AQG9" s="48" t="n"/>
      <c r="AQH9" s="48" t="n"/>
      <c r="AQI9" s="48" t="n"/>
      <c r="AQJ9" s="48" t="n"/>
      <c r="AQK9" s="48" t="n"/>
      <c r="AQL9" s="48" t="n"/>
      <c r="AQM9" s="48" t="n"/>
      <c r="AQN9" s="48" t="n"/>
      <c r="AQO9" s="48" t="n"/>
      <c r="AQP9" s="48" t="n"/>
      <c r="AQQ9" s="48" t="n"/>
      <c r="AQR9" s="48" t="n"/>
      <c r="AQS9" s="48" t="n"/>
      <c r="AQT9" s="48" t="n"/>
      <c r="AQU9" s="48" t="n"/>
      <c r="AQV9" s="48" t="n"/>
      <c r="AQW9" s="48" t="n"/>
      <c r="AQX9" s="48" t="n"/>
      <c r="AQY9" s="48" t="n"/>
      <c r="AQZ9" s="48" t="n"/>
      <c r="ARA9" s="48" t="n"/>
      <c r="ARB9" s="48" t="n"/>
      <c r="ARC9" s="48" t="n"/>
      <c r="ARD9" s="48" t="n"/>
      <c r="ARE9" s="48" t="n"/>
      <c r="ARF9" s="48" t="n"/>
      <c r="ARG9" s="48" t="n"/>
      <c r="ARH9" s="48" t="n"/>
      <c r="ARI9" s="48" t="n"/>
      <c r="ARJ9" s="48" t="n"/>
      <c r="ARK9" s="48" t="n"/>
      <c r="ARL9" s="48" t="n"/>
      <c r="ARM9" s="48" t="n"/>
      <c r="ARN9" s="48" t="n"/>
      <c r="ARO9" s="48" t="n"/>
      <c r="ARP9" s="48" t="n"/>
      <c r="ARQ9" s="48" t="n"/>
      <c r="ARR9" s="48" t="n"/>
      <c r="ARS9" s="48" t="n"/>
      <c r="ART9" s="48" t="n"/>
      <c r="ARU9" s="48" t="n"/>
      <c r="ARV9" s="48" t="n"/>
      <c r="ARW9" s="48" t="n"/>
      <c r="ARX9" s="48" t="n"/>
      <c r="ARY9" s="48" t="n"/>
      <c r="ARZ9" s="48" t="n"/>
      <c r="ASA9" s="48" t="n"/>
      <c r="ASB9" s="48" t="n"/>
      <c r="ASC9" s="48" t="n"/>
      <c r="ASD9" s="48" t="n"/>
      <c r="ASE9" s="48" t="n"/>
      <c r="ASF9" s="48" t="n"/>
      <c r="ASG9" s="48" t="n"/>
      <c r="ASH9" s="48" t="n"/>
      <c r="ASI9" s="48" t="n"/>
      <c r="ASJ9" s="48" t="n"/>
      <c r="ASK9" s="48" t="n"/>
      <c r="ASL9" s="48" t="n"/>
      <c r="ASM9" s="48" t="n"/>
      <c r="ASN9" s="48" t="n"/>
      <c r="ASO9" s="48" t="n"/>
      <c r="ASP9" s="48" t="n"/>
      <c r="ASQ9" s="48" t="n"/>
      <c r="ASR9" s="48" t="n"/>
      <c r="ASS9" s="48" t="n"/>
      <c r="AST9" s="48" t="n"/>
      <c r="ASU9" s="48" t="n"/>
      <c r="ASV9" s="48" t="n"/>
      <c r="ASW9" s="48" t="n"/>
      <c r="ASX9" s="48" t="n"/>
      <c r="ASY9" s="48" t="n"/>
      <c r="ASZ9" s="48" t="n"/>
      <c r="ATA9" s="48" t="n"/>
      <c r="ATB9" s="48" t="n"/>
      <c r="ATC9" s="48" t="n"/>
      <c r="ATD9" s="48" t="n"/>
      <c r="ATE9" s="48" t="n"/>
      <c r="ATF9" s="48" t="n"/>
      <c r="ATG9" s="48" t="n"/>
      <c r="ATH9" s="48" t="n"/>
      <c r="ATI9" s="48" t="n"/>
      <c r="ATJ9" s="48" t="n"/>
      <c r="ATK9" s="48" t="n"/>
      <c r="ATL9" s="48" t="n"/>
      <c r="ATM9" s="48" t="n"/>
      <c r="ATN9" s="48" t="n"/>
      <c r="ATO9" s="48" t="n"/>
      <c r="ATP9" s="48" t="n"/>
      <c r="ATQ9" s="48" t="n"/>
      <c r="ATR9" s="48" t="n"/>
      <c r="ATS9" s="48" t="n"/>
      <c r="ATT9" s="48" t="n"/>
      <c r="ATU9" s="48" t="n"/>
      <c r="ATV9" s="48" t="n"/>
      <c r="ATW9" s="48" t="n"/>
      <c r="ATX9" s="48" t="n"/>
      <c r="ATY9" s="48" t="n"/>
      <c r="ATZ9" s="48" t="n"/>
      <c r="AUA9" s="48" t="n"/>
      <c r="AUB9" s="48" t="n"/>
      <c r="AUC9" s="48" t="n"/>
      <c r="AUD9" s="48" t="n"/>
      <c r="AUE9" s="48" t="n"/>
      <c r="AUF9" s="48" t="n"/>
      <c r="AUG9" s="48" t="n"/>
      <c r="AUH9" s="48" t="n"/>
      <c r="AUI9" s="48" t="n"/>
      <c r="AUJ9" s="48" t="n"/>
      <c r="AUK9" s="48" t="n"/>
      <c r="AUL9" s="48" t="n"/>
      <c r="AUM9" s="48" t="n"/>
      <c r="AUN9" s="48" t="n"/>
      <c r="AUO9" s="48" t="n"/>
      <c r="AUP9" s="48" t="n"/>
      <c r="AUQ9" s="48" t="n"/>
      <c r="AUR9" s="48" t="n"/>
      <c r="AUS9" s="48" t="n"/>
      <c r="AUT9" s="48" t="n"/>
      <c r="AUU9" s="48" t="n"/>
      <c r="AUV9" s="48" t="n"/>
      <c r="AUW9" s="48" t="n"/>
      <c r="AUX9" s="48" t="n"/>
      <c r="AUY9" s="48" t="n"/>
      <c r="AUZ9" s="48" t="n"/>
      <c r="AVA9" s="48" t="n"/>
      <c r="AVB9" s="48" t="n"/>
      <c r="AVC9" s="48" t="n"/>
      <c r="AVD9" s="48" t="n"/>
      <c r="AVE9" s="48" t="n"/>
      <c r="AVF9" s="48" t="n"/>
      <c r="AVG9" s="48" t="n"/>
      <c r="AVH9" s="48" t="n"/>
      <c r="AVI9" s="48" t="n"/>
      <c r="AVJ9" s="48" t="n"/>
      <c r="AVK9" s="48" t="n"/>
      <c r="AVL9" s="48" t="n"/>
      <c r="AVM9" s="48" t="n"/>
      <c r="AVN9" s="48" t="n"/>
      <c r="AVO9" s="48" t="n"/>
      <c r="AVP9" s="48" t="n"/>
      <c r="AVQ9" s="48" t="n"/>
      <c r="AVR9" s="48" t="n"/>
      <c r="AVS9" s="48" t="n"/>
      <c r="AVT9" s="48" t="n"/>
      <c r="AVU9" s="48" t="n"/>
      <c r="AVV9" s="48" t="n"/>
      <c r="AVW9" s="48" t="n"/>
      <c r="AVX9" s="48" t="n"/>
      <c r="AVY9" s="48" t="n"/>
      <c r="AVZ9" s="48" t="n"/>
      <c r="AWA9" s="8" t="n">
        <v>666922248</v>
      </c>
      <c r="AWB9" s="48" t="inlineStr">
        <is>
          <t>d503fd80-8b40-4439-86a9-59a37c2efc71</t>
        </is>
      </c>
      <c r="AWC9" s="6" t="n">
        <v>46062</v>
      </c>
      <c r="AWD9" s="48" t="n"/>
      <c r="AWE9" s="48" t="n"/>
      <c r="AWF9" s="48" t="inlineStr">
        <is>
          <t>submitted_via_web</t>
        </is>
      </c>
      <c r="AWG9" s="48" t="n"/>
      <c r="AWH9" s="48" t="inlineStr">
        <is>
          <t>vyNMZfRj9dojjrwxZxh2FZ</t>
        </is>
      </c>
      <c r="AWI9" s="48" t="n"/>
      <c r="AWJ9" s="48" t="inlineStr">
        <is>
          <t>uuid:d503fd80-8b40-4439-86a9-59a37c2efc71</t>
        </is>
      </c>
      <c r="AWK9" s="8" t="n">
        <v>122</v>
      </c>
      <c r="AWL9" s="48" t="inlineStr">
        <is>
          <t>YAP0061</t>
        </is>
      </c>
      <c r="AWM9" s="8" t="n">
        <v>0</v>
      </c>
      <c r="AWN9" s="48" t="inlineStr">
        <is>
          <t>Year of Use valid, no validation needed</t>
        </is>
      </c>
      <c r="AWO9" s="37" t="b">
        <v>1</v>
      </c>
      <c r="AWP9" s="37" t="b">
        <v>1</v>
      </c>
      <c r="AWQ9" s="37" t="b">
        <v>1</v>
      </c>
      <c r="AWR9" s="37" t="b">
        <v>1</v>
      </c>
      <c r="AWS9" s="37" t="b">
        <v>1</v>
      </c>
      <c r="AWT9" s="37" t="b">
        <v>1</v>
      </c>
      <c r="AWU9" s="48" t="n"/>
      <c r="AWV9" s="8" t="n">
        <v>6</v>
      </c>
      <c r="AWW9" s="48" t="n"/>
      <c r="AWX9" s="48" t="n"/>
      <c r="AWY9" s="48" t="n"/>
      <c r="AWZ9" s="48" t="n"/>
    </row>
    <row r="10">
      <c r="A10" s="6" t="n">
        <v>46055</v>
      </c>
      <c r="B10" s="6" t="n">
        <v>46062</v>
      </c>
      <c r="C10" s="34" t="inlineStr">
        <is>
          <t>Laylah</t>
        </is>
      </c>
      <c r="D10" s="34" t="inlineStr">
        <is>
          <t>Dg Ali</t>
        </is>
      </c>
      <c r="E10" s="8">
        <f>+620</f>
        <v/>
      </c>
      <c r="F10" s="48" t="inlineStr">
        <is>
          <t>-5.510847 119.544528 53.2 8.100000381469727</t>
        </is>
      </c>
      <c r="G10" s="8" t="n">
        <v>-5.510847</v>
      </c>
      <c r="H10" s="8" t="n">
        <v>119.544528</v>
      </c>
      <c r="I10" s="8" t="n">
        <v>53.2</v>
      </c>
      <c r="J10" s="8" t="n">
        <v>8.100000380999999</v>
      </c>
      <c r="K10" s="8" t="n">
        <v>0</v>
      </c>
      <c r="L10" s="48" t="inlineStr">
        <is>
          <t>-5.510695 119.544377 88.6 4</t>
        </is>
      </c>
      <c r="M10" s="8" t="n">
        <v>-5.510695</v>
      </c>
      <c r="N10" s="8" t="n">
        <v>119.544377</v>
      </c>
      <c r="O10" s="8" t="n">
        <v>88.59999999999999</v>
      </c>
      <c r="P10" s="8" t="n">
        <v>4</v>
      </c>
      <c r="Q10" s="8" t="n">
        <v>0</v>
      </c>
      <c r="R10" s="48" t="inlineStr">
        <is>
          <t>Sulawesi Selatan</t>
        </is>
      </c>
      <c r="S10" s="8" t="n">
        <v>0</v>
      </c>
      <c r="T10" s="8" t="n">
        <v>0</v>
      </c>
      <c r="U10" s="8" t="n">
        <v>0</v>
      </c>
      <c r="V10" s="8" t="n">
        <v>0</v>
      </c>
      <c r="W10" s="8" t="n">
        <v>0</v>
      </c>
      <c r="X10" s="8" t="n">
        <v>0</v>
      </c>
      <c r="Y10" s="8" t="n">
        <v>0</v>
      </c>
      <c r="Z10" s="8" t="n">
        <v>0</v>
      </c>
      <c r="AA10" s="8" t="n">
        <v>0</v>
      </c>
      <c r="AB10" s="8" t="n">
        <v>1</v>
      </c>
      <c r="AC10" s="48" t="inlineStr">
        <is>
          <t>Jeneponto</t>
        </is>
      </c>
      <c r="AD10" s="48" t="inlineStr">
        <is>
          <t>Bangkala Barat</t>
        </is>
      </c>
      <c r="AE10" s="48" t="inlineStr">
        <is>
          <t>Bulujaya</t>
        </is>
      </c>
      <c r="AF10" s="48" t="inlineStr">
        <is>
          <t>CV RIZKI ABADI</t>
        </is>
      </c>
      <c r="AG10" s="48" t="inlineStr">
        <is>
          <t>RAP0022</t>
        </is>
      </c>
      <c r="AH10" s="8" t="n">
        <v>9</v>
      </c>
      <c r="AI10" s="48" t="inlineStr">
        <is>
          <t>VPA2</t>
        </is>
      </c>
      <c r="AJ10" s="48" t="inlineStr">
        <is>
          <t>Tidak aktif</t>
        </is>
      </c>
      <c r="AK10" s="39" t="n">
        <v>81</v>
      </c>
      <c r="AL10" s="48" t="inlineStr">
        <is>
          <t>Laki-laki</t>
        </is>
      </c>
      <c r="AM10" s="48" t="inlineStr">
        <is>
          <t>Sudah menikah</t>
        </is>
      </c>
      <c r="AN10" s="48" t="inlineStr">
        <is>
          <t>Tidak sekolah</t>
        </is>
      </c>
      <c r="AO10" s="48" t="inlineStr">
        <is>
          <t>Petani</t>
        </is>
      </c>
      <c r="AP10" s="8" t="n">
        <v>1</v>
      </c>
      <c r="AQ10" s="8" t="n">
        <v>0</v>
      </c>
      <c r="AR10" s="8" t="n">
        <v>0</v>
      </c>
      <c r="AS10" s="8" t="n">
        <v>0</v>
      </c>
      <c r="AT10" s="8" t="n">
        <v>0</v>
      </c>
      <c r="AU10" s="8" t="n">
        <v>0</v>
      </c>
      <c r="AV10" s="8" t="n">
        <v>0</v>
      </c>
      <c r="AW10" s="8" t="n">
        <v>0</v>
      </c>
      <c r="AX10" s="48" t="n"/>
      <c r="AY10" s="48" t="inlineStr">
        <is>
          <t>Tidak ada</t>
        </is>
      </c>
      <c r="AZ10" s="8" t="n">
        <v>0</v>
      </c>
      <c r="BA10" s="8" t="n">
        <v>0</v>
      </c>
      <c r="BB10" s="8" t="n">
        <v>0</v>
      </c>
      <c r="BC10" s="8" t="n">
        <v>0</v>
      </c>
      <c r="BD10" s="8" t="n">
        <v>0</v>
      </c>
      <c r="BE10" s="8" t="n">
        <v>0</v>
      </c>
      <c r="BF10" s="8" t="n">
        <v>0</v>
      </c>
      <c r="BG10" s="8" t="n">
        <v>1</v>
      </c>
      <c r="BH10" s="11" t="n"/>
      <c r="BI10" s="48" t="inlineStr">
        <is>
          <t>&lt;Rp1.500.000</t>
        </is>
      </c>
      <c r="BJ10" s="8" t="n">
        <v>2</v>
      </c>
      <c r="BK10" s="8" t="n">
        <v>1</v>
      </c>
      <c r="BL10" s="8" t="n">
        <v>0</v>
      </c>
      <c r="BM10" s="8" t="n">
        <v>0</v>
      </c>
      <c r="BN10" s="48" t="inlineStr">
        <is>
          <t>Milik sendiri</t>
        </is>
      </c>
      <c r="BO10" s="48" t="inlineStr">
        <is>
          <t>Sederhana (tripleks, pelepah kayu, anyaman bambu)</t>
        </is>
      </c>
      <c r="BP10" s="8" t="n">
        <v>0</v>
      </c>
      <c r="BQ10" s="8" t="n">
        <v>0</v>
      </c>
      <c r="BR10" s="8" t="n">
        <v>1</v>
      </c>
      <c r="BS10" s="8" t="n">
        <v>0</v>
      </c>
      <c r="BT10" s="8" t="n">
        <v>0</v>
      </c>
      <c r="BU10" s="48" t="n"/>
      <c r="BV10" s="48" t="inlineStr">
        <is>
          <t>Bambu/kayu</t>
        </is>
      </c>
      <c r="BW10" s="8" t="n">
        <v>1</v>
      </c>
      <c r="BX10" s="8" t="n">
        <v>0</v>
      </c>
      <c r="BY10" s="8" t="n">
        <v>0</v>
      </c>
      <c r="BZ10" s="8" t="n">
        <v>0</v>
      </c>
      <c r="CA10" s="8" t="n">
        <v>0</v>
      </c>
      <c r="CB10" s="48" t="n"/>
      <c r="CC10" s="48" t="inlineStr">
        <is>
          <t>Seng</t>
        </is>
      </c>
      <c r="CD10" s="8" t="n">
        <v>0</v>
      </c>
      <c r="CE10" s="8" t="n">
        <v>0</v>
      </c>
      <c r="CF10" s="8" t="n">
        <v>0</v>
      </c>
      <c r="CG10" s="8" t="n">
        <v>0</v>
      </c>
      <c r="CH10" s="8" t="n">
        <v>1</v>
      </c>
      <c r="CI10" s="8" t="n">
        <v>0</v>
      </c>
      <c r="CJ10" s="8" t="n">
        <v>0</v>
      </c>
      <c r="CK10" s="48" t="n"/>
      <c r="CL10" s="48" t="inlineStr">
        <is>
          <t>Tidak</t>
        </is>
      </c>
      <c r="CM10" s="8" t="n">
        <v>2017</v>
      </c>
      <c r="CN10" s="48" t="inlineStr">
        <is>
          <t>Fixed-Dome (Kubah Tetap)</t>
        </is>
      </c>
      <c r="CO10" s="48" t="inlineStr">
        <is>
          <t>4 m³ (2-3 ekor sapi, ±3 jam memasak/hari, ±30 kg slurry/hari)</t>
        </is>
      </c>
      <c r="CP10" s="48" t="inlineStr">
        <is>
          <t>Anggota keluarga - laki-laki</t>
        </is>
      </c>
      <c r="CQ10" s="8" t="n">
        <v>0</v>
      </c>
      <c r="CR10" s="8" t="n">
        <v>0</v>
      </c>
      <c r="CS10" s="8" t="n">
        <v>0</v>
      </c>
      <c r="CT10" s="8" t="n">
        <v>0</v>
      </c>
      <c r="CU10" s="8" t="n">
        <v>1</v>
      </c>
      <c r="CV10" s="8" t="n">
        <v>0</v>
      </c>
      <c r="CW10" s="8" t="n">
        <v>0</v>
      </c>
      <c r="CX10" s="8" t="n">
        <v>0</v>
      </c>
      <c r="CY10" s="48" t="inlineStr">
        <is>
          <t>Anggota keluarga - laki-laki Anggota keluarga - perempuan dewasa</t>
        </is>
      </c>
      <c r="CZ10" s="8" t="n">
        <v>1</v>
      </c>
      <c r="DA10" s="8" t="n">
        <v>1</v>
      </c>
      <c r="DB10" s="8" t="n">
        <v>0</v>
      </c>
      <c r="DC10" s="48" t="n"/>
      <c r="DD10" s="48" t="inlineStr">
        <is>
          <t>CPO atau pendamping</t>
        </is>
      </c>
      <c r="DE10" s="8" t="n">
        <v>0</v>
      </c>
      <c r="DF10" s="8" t="n">
        <v>0</v>
      </c>
      <c r="DG10" s="8" t="n">
        <v>1</v>
      </c>
      <c r="DH10" s="8" t="n">
        <v>0</v>
      </c>
      <c r="DI10" s="48" t="n"/>
      <c r="DJ10" s="48" t="inlineStr">
        <is>
          <t>Anggota keluarga - laki-laki CPO atau pendamping</t>
        </is>
      </c>
      <c r="DK10" s="8" t="n">
        <v>1</v>
      </c>
      <c r="DL10" s="8" t="n">
        <v>0</v>
      </c>
      <c r="DM10" s="8" t="n">
        <v>1</v>
      </c>
      <c r="DN10" s="8" t="n">
        <v>0</v>
      </c>
      <c r="DO10" s="48" t="n"/>
      <c r="DP10" s="48" t="inlineStr">
        <is>
          <t>Tidak berfungsi sama sekali</t>
        </is>
      </c>
      <c r="DQ10" s="48" t="inlineStr">
        <is>
          <t>&gt;1 tahun yang lalu</t>
        </is>
      </c>
      <c r="DR10" s="17" t="inlineStr">
        <is>
          <t>Masalah teknis (misalnya kerusakan pada komponen)</t>
        </is>
      </c>
      <c r="DS10" s="48" t="n"/>
      <c r="DT10" s="48" t="inlineStr">
        <is>
          <t>Kompor Reaktor biogas (penampung gas, digester, manhole, outlet, dan overflow) Saluran Pipa Gas</t>
        </is>
      </c>
      <c r="DU10" s="8" t="n">
        <v>1</v>
      </c>
      <c r="DV10" s="8" t="n">
        <v>0</v>
      </c>
      <c r="DW10" s="8" t="n">
        <v>0</v>
      </c>
      <c r="DX10" s="8" t="n">
        <v>0</v>
      </c>
      <c r="DY10" s="8" t="n">
        <v>0</v>
      </c>
      <c r="DZ10" s="8" t="n">
        <v>0</v>
      </c>
      <c r="EA10" s="8" t="n">
        <v>0</v>
      </c>
      <c r="EB10" s="8" t="n">
        <v>0</v>
      </c>
      <c r="EC10" s="8" t="n">
        <v>0</v>
      </c>
      <c r="ED10" s="8" t="n">
        <v>1</v>
      </c>
      <c r="EE10" s="8" t="n">
        <v>1</v>
      </c>
      <c r="EF10" s="8" t="n">
        <v>0</v>
      </c>
      <c r="EG10" s="8" t="n">
        <v>0</v>
      </c>
      <c r="EH10" s="8" t="n">
        <v>0</v>
      </c>
      <c r="EI10" s="48" t="inlineStr">
        <is>
          <t>Tidak ada masalah</t>
        </is>
      </c>
      <c r="EJ10" s="8" t="n">
        <v>0</v>
      </c>
      <c r="EK10" s="8" t="n">
        <v>0</v>
      </c>
      <c r="EL10" s="8" t="n">
        <v>0</v>
      </c>
      <c r="EM10" s="8" t="n">
        <v>1</v>
      </c>
      <c r="EN10" s="8" t="n">
        <v>0</v>
      </c>
      <c r="EO10" s="48" t="n"/>
      <c r="EP10" s="48" t="inlineStr">
        <is>
          <t>Ya, cukup jelas dan mudah diikuti</t>
        </is>
      </c>
      <c r="EQ10" s="48" t="inlineStr">
        <is>
          <t>Bukan pelatihan</t>
        </is>
      </c>
      <c r="ER10" s="48" t="inlineStr">
        <is>
          <t>CPO atau pendamping</t>
        </is>
      </c>
      <c r="ES10" s="8" t="n">
        <v>1</v>
      </c>
      <c r="ET10" s="8" t="n">
        <v>0</v>
      </c>
      <c r="EU10" s="8" t="n">
        <v>0</v>
      </c>
      <c r="EV10" s="8" t="n">
        <v>0</v>
      </c>
      <c r="EW10" s="48" t="n"/>
      <c r="EX10" s="48" t="inlineStr">
        <is>
          <t>Anggota keluarga - Laki-laki</t>
        </is>
      </c>
      <c r="EY10" s="8" t="n">
        <v>1</v>
      </c>
      <c r="EZ10" s="8" t="n">
        <v>0</v>
      </c>
      <c r="FA10" s="8" t="n">
        <v>0</v>
      </c>
      <c r="FB10" s="48" t="n"/>
      <c r="FC10" s="48" t="inlineStr">
        <is>
          <t>Setiap minggu</t>
        </is>
      </c>
      <c r="FD10" s="48" t="inlineStr">
        <is>
          <t>Rp 0,000</t>
        </is>
      </c>
      <c r="FE10" s="48" t="inlineStr">
        <is>
          <t>Tidak mengetahui</t>
        </is>
      </c>
      <c r="FF10" s="48" t="inlineStr">
        <is>
          <t>Tidak pernah</t>
        </is>
      </c>
      <c r="FG10" s="48" t="inlineStr">
        <is>
          <t>Tidak mengetahui</t>
        </is>
      </c>
      <c r="FH10" s="48" t="inlineStr">
        <is>
          <t>Jarang (setiap bulan atau lebih)</t>
        </is>
      </c>
      <c r="FI10" s="48" t="inlineStr">
        <is>
          <t>Mengetahui</t>
        </is>
      </c>
      <c r="FJ10" s="48" t="inlineStr">
        <is>
          <t>Selalu (setiap hari)</t>
        </is>
      </c>
      <c r="FK10" s="48" t="inlineStr">
        <is>
          <t>Tidak mengetahui</t>
        </is>
      </c>
      <c r="FL10" s="48" t="inlineStr">
        <is>
          <t>Tidak pernah</t>
        </is>
      </c>
      <c r="FM10" s="48" t="inlineStr">
        <is>
          <t>Tidak mengetahui</t>
        </is>
      </c>
      <c r="FN10" s="48" t="inlineStr">
        <is>
          <t>Tidak pernah</t>
        </is>
      </c>
      <c r="FO10" s="48" t="inlineStr">
        <is>
          <t>Tidak mengetahui</t>
        </is>
      </c>
      <c r="FP10" s="48" t="inlineStr">
        <is>
          <t>Tidak pernah</t>
        </is>
      </c>
      <c r="FQ10" s="48" t="inlineStr">
        <is>
          <t>Tidak mengetahui</t>
        </is>
      </c>
      <c r="FR10" s="48" t="inlineStr">
        <is>
          <t>Tidak</t>
        </is>
      </c>
      <c r="FS10" s="48" t="inlineStr">
        <is>
          <t>Tidak mengetahui</t>
        </is>
      </c>
      <c r="FT10" s="48" t="inlineStr">
        <is>
          <t>Tidak sama sekali</t>
        </is>
      </c>
      <c r="FU10" s="48" t="inlineStr">
        <is>
          <t>Laki-laki dewasa</t>
        </is>
      </c>
      <c r="FV10" s="8" t="n">
        <v>1</v>
      </c>
      <c r="FW10" s="8" t="n">
        <v>0</v>
      </c>
      <c r="FX10" s="8" t="n">
        <v>0</v>
      </c>
      <c r="FY10" s="8" t="n">
        <v>0</v>
      </c>
      <c r="FZ10" s="48" t="inlineStr">
        <is>
          <t>Tidak memahami</t>
        </is>
      </c>
      <c r="GA10" s="35" t="n"/>
      <c r="GB10" s="12" t="n"/>
      <c r="GC10" s="12" t="n"/>
      <c r="GD10" s="12" t="n"/>
      <c r="GE10" s="12" t="n"/>
      <c r="GF10" s="48" t="inlineStr">
        <is>
          <t>Tidak memahami</t>
        </is>
      </c>
      <c r="GG10" s="48" t="inlineStr">
        <is>
          <t>Tidak pernah</t>
        </is>
      </c>
      <c r="GH10" s="48" t="inlineStr">
        <is>
          <t>Tidak</t>
        </is>
      </c>
      <c r="GI10" s="48" t="n"/>
      <c r="GJ10" s="48" t="n"/>
      <c r="GK10" s="48" t="n"/>
      <c r="GL10" s="48" t="n"/>
      <c r="GM10" s="48" t="n"/>
      <c r="GN10" s="48" t="n"/>
      <c r="GO10" s="48" t="n"/>
      <c r="GP10" s="48" t="inlineStr">
        <is>
          <t>Sebagian</t>
        </is>
      </c>
      <c r="GQ10" s="48" t="inlineStr">
        <is>
          <t>LPG</t>
        </is>
      </c>
      <c r="GR10" s="8" t="n">
        <v>1</v>
      </c>
      <c r="GS10" s="8" t="n">
        <v>0</v>
      </c>
      <c r="GT10" s="8" t="n">
        <v>0</v>
      </c>
      <c r="GU10" s="8" t="n">
        <v>0</v>
      </c>
      <c r="GV10" s="8" t="n">
        <v>0</v>
      </c>
      <c r="GW10" s="8" t="n">
        <v>0</v>
      </c>
      <c r="GX10" s="8" t="n">
        <v>0</v>
      </c>
      <c r="GY10" s="48" t="n"/>
      <c r="GZ10" s="27" t="inlineStr">
        <is>
          <t>Tidak</t>
        </is>
      </c>
      <c r="HA10" s="27" t="n"/>
      <c r="HB10" s="27" t="n"/>
      <c r="HC10" s="27" t="n"/>
      <c r="HD10" s="27" t="n"/>
      <c r="HE10" s="28" t="n">
        <v>9</v>
      </c>
      <c r="HF10" s="28" t="n">
        <v>57000</v>
      </c>
      <c r="HG10" s="28" t="n">
        <v>9</v>
      </c>
      <c r="HH10" s="28" t="n">
        <v>69000</v>
      </c>
      <c r="HI10" s="48" t="n"/>
      <c r="HJ10" s="48" t="n"/>
      <c r="HK10" s="48" t="n"/>
      <c r="HL10" s="48" t="n"/>
      <c r="HM10" s="48" t="n"/>
      <c r="HN10" s="48" t="n"/>
      <c r="HO10" s="48" t="n"/>
      <c r="HP10" s="48" t="n"/>
      <c r="HQ10" s="48" t="n"/>
      <c r="HR10" s="48" t="n"/>
      <c r="HS10" s="48" t="n"/>
      <c r="HT10" s="48" t="n"/>
      <c r="HU10" s="48" t="n"/>
      <c r="HV10" s="48" t="n"/>
      <c r="HW10" s="48" t="n"/>
      <c r="HX10" s="48" t="n"/>
      <c r="HY10" s="48" t="n"/>
      <c r="HZ10" s="48" t="n"/>
      <c r="IA10" s="8" t="n">
        <v>0</v>
      </c>
      <c r="IB10" s="48" t="n"/>
      <c r="IC10" s="48" t="n"/>
      <c r="ID10" s="48" t="n"/>
      <c r="IE10" s="48" t="n"/>
      <c r="IF10" s="48" t="n"/>
      <c r="IG10" s="48" t="n"/>
      <c r="IH10" s="48" t="n"/>
      <c r="II10" s="48" t="n"/>
      <c r="IJ10" s="48" t="n"/>
      <c r="IK10" s="48" t="inlineStr">
        <is>
          <t>&lt;15 kg</t>
        </is>
      </c>
      <c r="IL10" s="48" t="inlineStr">
        <is>
          <t>&lt;1 jam</t>
        </is>
      </c>
      <c r="IM10" s="48" t="inlineStr">
        <is>
          <t>Ya</t>
        </is>
      </c>
      <c r="IN10" s="48" t="inlineStr">
        <is>
          <t>Tidak</t>
        </is>
      </c>
      <c r="IO10" s="48" t="inlineStr">
        <is>
          <t>Tidak ada perubahan</t>
        </is>
      </c>
      <c r="IP10" s="48" t="n"/>
      <c r="IQ10" s="48" t="inlineStr">
        <is>
          <t>Tidak pernah</t>
        </is>
      </c>
      <c r="IR10" s="48" t="n"/>
      <c r="IS10" s="48" t="n"/>
      <c r="IT10" s="48" t="n"/>
      <c r="IU10" s="48" t="n"/>
      <c r="IV10" s="48" t="n"/>
      <c r="IW10" s="48" t="n"/>
      <c r="IX10" s="48" t="n"/>
      <c r="IY10" s="48" t="n"/>
      <c r="IZ10" s="48" t="inlineStr">
        <is>
          <t>Tidak pernah</t>
        </is>
      </c>
      <c r="JA10" s="48" t="n"/>
      <c r="JB10" s="48" t="n"/>
      <c r="JC10" s="48" t="n"/>
      <c r="JD10" s="48" t="n"/>
      <c r="JE10" s="48" t="n"/>
      <c r="JF10" s="48" t="n"/>
      <c r="JG10" s="48" t="n"/>
      <c r="JH10" s="48" t="n"/>
      <c r="JI10" s="48" t="inlineStr">
        <is>
          <t>Tidak pernah</t>
        </is>
      </c>
      <c r="JJ10" s="48" t="n"/>
      <c r="JK10" s="48" t="n"/>
      <c r="JL10" s="48" t="n"/>
      <c r="JM10" s="48" t="n"/>
      <c r="JN10" s="48" t="n"/>
      <c r="JO10" s="48" t="n"/>
      <c r="JP10" s="48" t="n"/>
      <c r="JQ10" s="48" t="n"/>
      <c r="JR10" s="48" t="inlineStr">
        <is>
          <t>Tidak pernah</t>
        </is>
      </c>
      <c r="JS10" s="48" t="n"/>
      <c r="JT10" s="48" t="n"/>
      <c r="JU10" s="48" t="n"/>
      <c r="JV10" s="48" t="n"/>
      <c r="JW10" s="48" t="n"/>
      <c r="JX10" s="48" t="n"/>
      <c r="JY10" s="48" t="n"/>
      <c r="JZ10" s="48" t="n"/>
      <c r="KA10" s="48" t="inlineStr">
        <is>
          <t>Tidak pernah</t>
        </is>
      </c>
      <c r="KB10" s="48" t="n"/>
      <c r="KC10" s="48" t="n"/>
      <c r="KD10" s="48" t="n"/>
      <c r="KE10" s="48" t="n"/>
      <c r="KF10" s="48" t="n"/>
      <c r="KG10" s="48" t="n"/>
      <c r="KH10" s="48" t="n"/>
      <c r="KI10" s="48" t="n"/>
      <c r="KJ10" s="48" t="inlineStr">
        <is>
          <t>Tidak pernah</t>
        </is>
      </c>
      <c r="KK10" s="48" t="n"/>
      <c r="KL10" s="48" t="n"/>
      <c r="KM10" s="48" t="n"/>
      <c r="KN10" s="48" t="n"/>
      <c r="KO10" s="48" t="n"/>
      <c r="KP10" s="48" t="n"/>
      <c r="KQ10" s="48" t="n"/>
      <c r="KR10" s="48" t="n"/>
      <c r="KS10" s="48" t="inlineStr">
        <is>
          <t>Tidak ada perubahan</t>
        </is>
      </c>
      <c r="KT10" s="48" t="inlineStr">
        <is>
          <t>0-1 kali</t>
        </is>
      </c>
      <c r="KU10" s="48" t="inlineStr">
        <is>
          <t>0-1 kali</t>
        </is>
      </c>
      <c r="KV10" s="48" t="inlineStr">
        <is>
          <t>Laki-laki dewasa</t>
        </is>
      </c>
      <c r="KW10" s="8" t="n">
        <v>1</v>
      </c>
      <c r="KX10" s="8" t="n">
        <v>0</v>
      </c>
      <c r="KY10" s="8" t="n">
        <v>0</v>
      </c>
      <c r="KZ10" s="8" t="n">
        <v>0</v>
      </c>
      <c r="LA10" s="48" t="inlineStr">
        <is>
          <t>Tidak ada perubahan</t>
        </is>
      </c>
      <c r="LB10" s="48" t="inlineStr">
        <is>
          <t>Cukup membaik</t>
        </is>
      </c>
      <c r="LC10" s="8" t="n">
        <v>4</v>
      </c>
      <c r="LD10" s="8" t="n">
        <v>1</v>
      </c>
      <c r="LE10" s="8" t="n">
        <v>0</v>
      </c>
      <c r="LF10" s="8" t="n">
        <v>0</v>
      </c>
      <c r="LG10" s="48" t="inlineStr">
        <is>
          <t>Tidak</t>
        </is>
      </c>
      <c r="LH10" s="48" t="n"/>
      <c r="LI10" s="8" t="n">
        <v>0</v>
      </c>
      <c r="LJ10" s="48" t="inlineStr">
        <is>
          <t>Lainnya</t>
        </is>
      </c>
      <c r="LK10" s="8" t="n">
        <v>0</v>
      </c>
      <c r="LL10" s="8" t="n">
        <v>0</v>
      </c>
      <c r="LM10" s="8" t="n">
        <v>0</v>
      </c>
      <c r="LN10" s="8" t="n">
        <v>0</v>
      </c>
      <c r="LO10" s="8" t="n">
        <v>0</v>
      </c>
      <c r="LP10" s="8" t="n">
        <v>0</v>
      </c>
      <c r="LQ10" s="8" t="n">
        <v>1</v>
      </c>
      <c r="LR10" s="11" t="inlineStr">
        <is>
          <t>Tidak ada peningkatan pendapatan</t>
        </is>
      </c>
      <c r="LS10" s="8" t="n">
        <v>60</v>
      </c>
      <c r="LT10" s="8" t="n">
        <v>0</v>
      </c>
      <c r="LU10" s="8" t="n">
        <v>0</v>
      </c>
      <c r="LV10" s="8" t="n">
        <v>20</v>
      </c>
      <c r="LW10" s="8" t="n">
        <v>0</v>
      </c>
      <c r="LX10" s="8" t="n">
        <v>0</v>
      </c>
      <c r="LY10" s="8" t="n">
        <v>30</v>
      </c>
      <c r="LZ10" s="8" t="n">
        <v>0</v>
      </c>
      <c r="MA10" s="8" t="n">
        <v>0</v>
      </c>
      <c r="MB10" s="48" t="inlineStr">
        <is>
          <t>Tidak</t>
        </is>
      </c>
      <c r="MC10" s="8" t="n">
        <v>0</v>
      </c>
      <c r="MD10" s="8" t="n">
        <v>0</v>
      </c>
      <c r="ME10" s="8" t="n">
        <v>0</v>
      </c>
      <c r="MF10" s="8" t="n">
        <v>0</v>
      </c>
      <c r="MG10" s="8" t="n">
        <v>0</v>
      </c>
      <c r="MH10" s="8" t="n">
        <v>0</v>
      </c>
      <c r="MI10" s="48" t="n"/>
      <c r="MJ10" s="48" t="n"/>
      <c r="MK10" s="48" t="n"/>
      <c r="ML10" s="48" t="n"/>
      <c r="MM10" s="48" t="n"/>
      <c r="MN10" s="48" t="n"/>
      <c r="MO10" s="48" t="n"/>
      <c r="MP10" s="48" t="n"/>
      <c r="MQ10" s="48" t="n"/>
      <c r="MR10" s="17" t="inlineStr">
        <is>
          <t>Tidak ada waktu yang dihemat</t>
        </is>
      </c>
      <c r="MS10" s="48" t="n"/>
      <c r="MT10" s="48" t="inlineStr">
        <is>
          <t>Tidak ada waktu yang dihemat</t>
        </is>
      </c>
      <c r="MU10" s="48" t="inlineStr">
        <is>
          <t>Tidak</t>
        </is>
      </c>
      <c r="MV10" s="48" t="n"/>
      <c r="MW10" s="48" t="n"/>
      <c r="MX10" s="48" t="n"/>
      <c r="MY10" s="48" t="n"/>
      <c r="MZ10" s="48" t="n"/>
      <c r="NA10" s="48" t="n"/>
      <c r="NB10" s="48" t="n"/>
      <c r="NC10" s="48" t="n"/>
      <c r="ND10" s="48" t="n"/>
      <c r="NE10" s="48" t="n"/>
      <c r="NF10" s="48" t="n"/>
      <c r="NG10" s="48" t="n"/>
      <c r="NH10" s="48" t="n"/>
      <c r="NI10" s="48" t="n"/>
      <c r="NJ10" s="48" t="n"/>
      <c r="NK10" s="48" t="n"/>
      <c r="NL10" s="48" t="inlineStr">
        <is>
          <t>Tidak</t>
        </is>
      </c>
      <c r="NM10" s="48" t="inlineStr">
        <is>
          <t>100% dana hibah</t>
        </is>
      </c>
      <c r="NN10" s="17" t="inlineStr">
        <is>
          <t>0 (100% sumber pembiayaan dari hibah)</t>
        </is>
      </c>
      <c r="NO10" s="17" t="inlineStr">
        <is>
          <t>Yayasan Rumah Energi atau BIRU</t>
        </is>
      </c>
      <c r="NP10" s="48" t="n"/>
      <c r="NQ10" s="48" t="n"/>
      <c r="NR10" s="48" t="n"/>
      <c r="NS10" s="48" t="n"/>
      <c r="NT10" s="48" t="n"/>
      <c r="NU10" s="48" t="n"/>
      <c r="NV10" s="48" t="n"/>
      <c r="NW10" s="48" t="n"/>
      <c r="NX10" s="48" t="inlineStr">
        <is>
          <t>Sama saja</t>
        </is>
      </c>
      <c r="NY10" s="8" t="n">
        <v>120</v>
      </c>
      <c r="NZ10" s="8" t="n">
        <v>0</v>
      </c>
      <c r="OA10" s="8" t="n">
        <v>0</v>
      </c>
      <c r="OB10" s="8" t="n">
        <v>0</v>
      </c>
      <c r="OC10" s="8" t="n">
        <v>30</v>
      </c>
      <c r="OD10" s="8" t="n">
        <v>0</v>
      </c>
      <c r="OE10" s="48" t="inlineStr">
        <is>
          <t>Tidak ada perubahan</t>
        </is>
      </c>
      <c r="OF10" s="48" t="inlineStr">
        <is>
          <t>Lebih buruk (menjadi lebih lama 5-30 menit, ATAU rasa/bau makanan berubah menjadi kurang baik ATAU alasan lainnya)</t>
        </is>
      </c>
      <c r="OG10" s="48" t="inlineStr">
        <is>
          <t>Ya</t>
        </is>
      </c>
      <c r="OH10" s="8" t="n">
        <v>3</v>
      </c>
      <c r="OI10" s="8" t="n">
        <v>15</v>
      </c>
      <c r="OJ10" s="8" t="n">
        <v>0</v>
      </c>
      <c r="OK10" s="8" t="n">
        <v>0</v>
      </c>
      <c r="OL10" s="8" t="n">
        <v>0</v>
      </c>
      <c r="OM10" s="8" t="n">
        <v>0</v>
      </c>
      <c r="ON10" s="8" t="n">
        <v>0</v>
      </c>
      <c r="OO10" s="8" t="n">
        <v>0</v>
      </c>
      <c r="OP10" s="48">
        <f>VLOOKUP(AG10,'BUS 2'!$G$1:$CU$424,2,0)</f>
        <v/>
      </c>
      <c r="OQ10" s="8">
        <f>VLOOKUP(AG10,'BUS 2'!$G$1:$CU$424,3,0)</f>
        <v/>
      </c>
      <c r="OR10" s="8">
        <f>VLOOKUP(AG10,'BUS 2'!$G$1:$CU$424,4,0)</f>
        <v/>
      </c>
      <c r="OS10" s="8">
        <f>VLOOKUP(AG10,'BUS 2'!$G$1:$CU$424,5,0)</f>
        <v/>
      </c>
      <c r="OT10" s="8">
        <f>VLOOKUP(AG10,'BUS 2'!$G$1:$CU$424,6,0)</f>
        <v/>
      </c>
      <c r="OU10" s="8">
        <f>VLOOKUP(AG10,'BUS 2'!$G$1:$CU$424,7,0)</f>
        <v/>
      </c>
      <c r="OV10" s="8">
        <f>VLOOKUP(AG10,'BUS 2'!$G$1:$CU$424,8,0)</f>
        <v/>
      </c>
      <c r="OW10" s="8">
        <f>VLOOKUP(AG10,'BUS 2'!$G$1:$CU$424,9,0)</f>
        <v/>
      </c>
      <c r="OX10" s="8">
        <f>VLOOKUP(AG10,'BUS 2'!$G$1:$CU$424,10,0)</f>
        <v/>
      </c>
      <c r="OY10" s="8">
        <f>VLOOKUP(AG10,'BUS 2'!$G$1:$CU$424,11,0)</f>
        <v/>
      </c>
      <c r="OZ10" s="8">
        <f>VLOOKUP(AG10,'BUS 2'!$G$1:$CU$424,12,0)</f>
        <v/>
      </c>
      <c r="PA10" s="8">
        <f>VLOOKUP(AG10,'BUS 2'!$G$1:$CU$424,13,0)</f>
        <v/>
      </c>
      <c r="PB10" s="8">
        <f>VLOOKUP(AG10,'BUS 2'!$G$1:$CU$424,14,0)</f>
        <v/>
      </c>
      <c r="PC10" s="8">
        <f>VLOOKUP(AG10,'BUS 2'!$G$1:$CU$424,15,0)</f>
        <v/>
      </c>
      <c r="PD10" s="8">
        <f>VLOOKUP(AG10,'BUS 2'!$G$1:$CU$424,16,0)</f>
        <v/>
      </c>
      <c r="PE10" s="8">
        <f>VLOOKUP(AG10,'BUS 2'!$G$1:$CU$424,17,0)</f>
        <v/>
      </c>
      <c r="PF10" s="8">
        <f>VLOOKUP(AG10,'BUS 2'!$G$1:$CU$424,18,0)</f>
        <v/>
      </c>
      <c r="PG10" s="8">
        <f>VLOOKUP(AG10,'BUS 2'!$G$1:$CU$424,19,0)</f>
        <v/>
      </c>
      <c r="PH10" s="8">
        <f>VLOOKUP(AG10,'BUS 2'!$G$1:$CU$424,20,0)</f>
        <v/>
      </c>
      <c r="PI10" s="8">
        <f>VLOOKUP(AG10,'BUS 2'!$G$1:$CU$424,21,0)</f>
        <v/>
      </c>
      <c r="PJ10" s="8">
        <f>VLOOKUP(AG10,'BUS 2'!$G$1:$CU$424,22,0)</f>
        <v/>
      </c>
      <c r="PK10" s="8">
        <f>VLOOKUP(AG10,'BUS 2'!$G$1:$CU$424,23,0)</f>
        <v/>
      </c>
      <c r="PL10" s="8">
        <f>VLOOKUP(AG10,'BUS 2'!$G$1:$CU$424,24,0)</f>
        <v/>
      </c>
      <c r="PM10" s="8">
        <f>VLOOKUP(AG10,'BUS 2'!$G$1:$CU$424,25,0)</f>
        <v/>
      </c>
      <c r="PN10" s="8">
        <f>VLOOKUP(AG10,'BUS 2'!$G$1:$CU$424,26,0)</f>
        <v/>
      </c>
      <c r="PO10" s="8">
        <f>VLOOKUP(AG10,'BUS 2'!$G$1:$CU$424,27,0)</f>
        <v/>
      </c>
      <c r="PP10" s="8">
        <f>VLOOKUP(AG10,'BUS 2'!$G$1:$CU$424,28,0)</f>
        <v/>
      </c>
      <c r="PQ10" s="8">
        <f>VLOOKUP(AG10,'BUS 2'!$G$1:$CU$424,29,0)</f>
        <v/>
      </c>
      <c r="PR10" s="8">
        <f>VLOOKUP(AG10,'BUS 2'!$G$1:$CU$424,30,0)</f>
        <v/>
      </c>
      <c r="PS10" s="8">
        <f>VLOOKUP(AG10,'BUS 2'!$G$1:$CU$424,31,0)</f>
        <v/>
      </c>
      <c r="PT10" s="48" t="inlineStr">
        <is>
          <t>1-Disebarkan ke lahan terbuka</t>
        </is>
      </c>
      <c r="PU10" s="8" t="n">
        <v>0</v>
      </c>
      <c r="PV10" s="8" t="n">
        <v>0</v>
      </c>
      <c r="PW10" s="8" t="n">
        <v>0</v>
      </c>
      <c r="PX10" s="8" t="n">
        <v>0</v>
      </c>
      <c r="PY10" s="8" t="n">
        <v>0</v>
      </c>
      <c r="PZ10" s="8" t="n">
        <v>1</v>
      </c>
      <c r="QA10" s="8" t="n">
        <v>0</v>
      </c>
      <c r="QB10" s="8" t="n">
        <v>0</v>
      </c>
      <c r="QC10" s="8" t="n">
        <v>0</v>
      </c>
      <c r="QD10" s="48" t="n"/>
      <c r="QE10" s="36" t="n"/>
      <c r="QF10" s="35" t="n"/>
      <c r="QG10" s="35" t="n"/>
      <c r="QH10" s="35" t="n"/>
      <c r="QI10" s="35" t="n"/>
      <c r="QJ10" s="35" t="n"/>
      <c r="QK10" s="36" t="n"/>
      <c r="QL10" s="36" t="n"/>
      <c r="QM10" s="36" t="n"/>
      <c r="QN10" s="36" t="n"/>
      <c r="QO10" s="36" t="n"/>
      <c r="QP10" s="36" t="n"/>
      <c r="QQ10" s="36" t="n"/>
      <c r="QR10" s="36" t="n"/>
      <c r="QS10" s="36" t="n"/>
      <c r="QT10" s="36" t="n"/>
      <c r="QU10" s="36" t="n"/>
      <c r="QV10" s="36" t="n"/>
      <c r="QW10" s="35" t="n"/>
      <c r="QX10" s="35" t="n"/>
      <c r="QY10" s="35" t="n"/>
      <c r="QZ10" s="35" t="n"/>
      <c r="RA10" s="35" t="n"/>
      <c r="RB10" s="36" t="n"/>
      <c r="RC10" s="36" t="n"/>
      <c r="RD10" s="36" t="n"/>
      <c r="RE10" s="36" t="n"/>
      <c r="RF10" s="36" t="n"/>
      <c r="RG10" s="48" t="n"/>
      <c r="RH10" s="35" t="n"/>
      <c r="RI10" s="35" t="n"/>
      <c r="RJ10" s="35" t="n"/>
      <c r="RK10" s="35" t="n"/>
      <c r="RL10" s="35" t="n"/>
      <c r="RM10" s="48" t="n"/>
      <c r="RN10" s="48" t="n"/>
      <c r="RO10" s="48" t="n"/>
      <c r="RP10" s="48" t="n"/>
      <c r="RQ10" s="48" t="n"/>
      <c r="RR10" s="48" t="n"/>
      <c r="RS10" s="35" t="n"/>
      <c r="RT10" s="35" t="n"/>
      <c r="RU10" s="35" t="n"/>
      <c r="RV10" s="35" t="n"/>
      <c r="RW10" s="35" t="n"/>
      <c r="RX10" s="48" t="n"/>
      <c r="RY10" s="48" t="n"/>
      <c r="RZ10" s="48" t="n"/>
      <c r="SA10" s="48" t="n"/>
      <c r="SB10" s="48" t="n"/>
      <c r="SC10" s="48" t="n"/>
      <c r="SD10" s="35" t="n"/>
      <c r="SE10" s="35" t="n"/>
      <c r="SF10" s="35" t="n"/>
      <c r="SG10" s="35" t="n"/>
      <c r="SH10" s="35" t="n"/>
      <c r="SI10" s="48" t="n"/>
      <c r="SJ10" s="48" t="n"/>
      <c r="SK10" s="48" t="n"/>
      <c r="SL10" s="48" t="n"/>
      <c r="SM10" s="48" t="n"/>
      <c r="SN10" s="48" t="n"/>
      <c r="SO10" s="35" t="n"/>
      <c r="SP10" s="35" t="n"/>
      <c r="SQ10" s="35" t="n"/>
      <c r="SR10" s="35" t="n"/>
      <c r="SS10" s="35" t="n"/>
      <c r="ST10" s="48" t="n"/>
      <c r="SU10" s="48" t="n"/>
      <c r="SV10" s="48" t="n"/>
      <c r="SW10" s="48" t="n"/>
      <c r="SX10" s="48" t="n"/>
      <c r="SY10" s="8">
        <f>VLOOKUP(AG10,'BUS 2'!$G$1:$CU$424,33,0)</f>
        <v/>
      </c>
      <c r="SZ10" s="48">
        <f>VLOOKUP(AG10,'BUS 2'!$G$1:$CU$424,34,0)</f>
        <v/>
      </c>
      <c r="TA10" s="48">
        <f>VLOOKUP(AG10,'BUS 2'!$G$1:$CU$424,35,0)</f>
        <v/>
      </c>
      <c r="TB10" s="48">
        <f>VLOOKUP(AG10,'BUS 2'!$G$1:$CU$424,36,0)</f>
        <v/>
      </c>
      <c r="TC10" s="48">
        <f>VLOOKUP(AG10,'BUS 2'!$G$1:$CU$424,37,0)</f>
        <v/>
      </c>
      <c r="TD10" s="48">
        <f>VLOOKUP(AG10,'BUS 2'!$G$1:$CU$424,38,0)</f>
        <v/>
      </c>
      <c r="TE10" s="48">
        <f>VLOOKUP(AG10,'BUS 2'!$G$1:$CU$424,39,0)</f>
        <v/>
      </c>
      <c r="TF10" s="48">
        <f>VLOOKUP(AG10,'BUS 2'!$G$1:$CU$424,40,0)</f>
        <v/>
      </c>
      <c r="TG10" s="8">
        <f>VLOOKUP(AG10,'BUS 2'!$G$1:$CU$424,42,0)</f>
        <v/>
      </c>
      <c r="TH10" s="8">
        <f>VLOOKUP(AG10,'BUS 2'!$G$1:$CU$424,43,0)</f>
        <v/>
      </c>
      <c r="TI10" s="8">
        <f>VLOOKUP(AG10,'BUS 2'!$G$1:$CU$424,44,0)</f>
        <v/>
      </c>
      <c r="TJ10" s="8">
        <f>VLOOKUP(AG10,'BUS 2'!$G$1:$CU$424,45,0)</f>
        <v/>
      </c>
      <c r="TK10" s="8">
        <f>VLOOKUP(AG10,'BUS 2'!$G$1:$CU$424,46,0)</f>
        <v/>
      </c>
      <c r="TL10" s="8">
        <f>VLOOKUP(AG10,'BUS 2'!$G$1:$CU$424,47,0)</f>
        <v/>
      </c>
      <c r="TM10" s="8">
        <f>VLOOKUP(AG10,'BUS 2'!$G$1:$CU$424,48,0)</f>
        <v/>
      </c>
      <c r="TN10" s="8">
        <f>VLOOKUP(AG10,'BUS 2'!$G$1:$CU$424,49,0)</f>
        <v/>
      </c>
      <c r="TO10" s="8">
        <f>VLOOKUP(AG10,'BUS 2'!$G$1:$CU$424,50,0)</f>
        <v/>
      </c>
      <c r="TP10" s="8">
        <f>VLOOKUP(AG10,'BUS 2'!$G$1:$CU$424,51,0)</f>
        <v/>
      </c>
      <c r="TQ10" s="8">
        <f>VLOOKUP(AG10,'BUS 2'!$G$1:$CU$424,52,0)</f>
        <v/>
      </c>
      <c r="TR10" s="8">
        <f>VLOOKUP(AG10,'BUS 2'!$G$1:$CU$424,53,0)</f>
        <v/>
      </c>
      <c r="TS10" s="48">
        <f>VLOOKUP(AG10,'BUS 2'!$G$1:$CU$424,54,0)</f>
        <v/>
      </c>
      <c r="TT10" s="48">
        <f>VLOOKUP(AG10,'BUS 2'!$G$1:$CU$424,55,0)</f>
        <v/>
      </c>
      <c r="TU10" s="48">
        <f>VLOOKUP(AG10,'BUS 2'!$G$1:$CU$424,56,0)</f>
        <v/>
      </c>
      <c r="TV10" s="48">
        <f>VLOOKUP(AG10,'BUS 2'!$G$1:$CU$424,57,0)</f>
        <v/>
      </c>
      <c r="TW10" s="48">
        <f>VLOOKUP(AG10,'BUS 2'!$G$1:$CU$424,58,0)</f>
        <v/>
      </c>
      <c r="TX10" s="48">
        <f>VLOOKUP(AG10,'BUS 2'!$G$1:$CU$424,59,0)</f>
        <v/>
      </c>
      <c r="TY10" s="48">
        <f>VLOOKUP(AG10,'BUS 2'!$G$1:$CU$424,60,0)</f>
        <v/>
      </c>
      <c r="TZ10" s="48">
        <f>VLOOKUP(AG10,'BUS 2'!$G$1:$CU$424,61,0)</f>
        <v/>
      </c>
      <c r="UA10" s="48">
        <f>VLOOKUP(AG10,'BUS 2'!$G$1:$CU$424,62,0)</f>
        <v/>
      </c>
      <c r="UB10" s="48">
        <f>VLOOKUP(AG10,'BUS 2'!$G$1:$CU$424,63,0)</f>
        <v/>
      </c>
      <c r="UC10" s="48">
        <f>VLOOKUP(AG10,'BUS 2'!$G$1:$CU$424,64,0)</f>
        <v/>
      </c>
      <c r="UD10" s="48">
        <f>VLOOKUP(AG10,'BUS 2'!$G$1:$CU$424,65,0)</f>
        <v/>
      </c>
      <c r="UE10" s="48">
        <f>VLOOKUP(AG10,'BUS 2'!$G$1:$CU$424,66,0)</f>
        <v/>
      </c>
      <c r="UF10" s="48">
        <f>VLOOKUP(AG10,'BUS 2'!$G$1:$CU$424,67,0)</f>
        <v/>
      </c>
      <c r="UG10" s="48">
        <f>VLOOKUP(AG10,'BUS 2'!$G$1:$CU$424,68,0)</f>
        <v/>
      </c>
      <c r="UH10" s="48">
        <f>VLOOKUP(AG10,'BUS 2'!$G$1:$CU$424,69,0)</f>
        <v/>
      </c>
      <c r="UI10" s="48">
        <f>VLOOKUP(AG10,'BUS 2'!$G$1:$CU$424,70,0)</f>
        <v/>
      </c>
      <c r="UJ10" s="48">
        <f>VLOOKUP(AG10,'BUS 2'!$G$1:$CU$424,71,0)</f>
        <v/>
      </c>
      <c r="UK10" s="48">
        <f>VLOOKUP(AG10,'BUS 2'!$G$1:$CU$424,72,0)</f>
        <v/>
      </c>
      <c r="UL10" s="48">
        <f>VLOOKUP(AG10,'BUS 2'!$G$1:$CU$424,73,0)</f>
        <v/>
      </c>
      <c r="UM10" s="48">
        <f>VLOOKUP(AG10,'BUS 2'!$G$1:$CU$424,74,0)</f>
        <v/>
      </c>
      <c r="UN10" s="48">
        <f>VLOOKUP(AG10,'BUS 2'!$G$1:$CU$424,75,0)</f>
        <v/>
      </c>
      <c r="UO10" s="48">
        <f>VLOOKUP(AG10,'BUS 2'!$G$1:$CU$424,76,0)</f>
        <v/>
      </c>
      <c r="UP10" s="48">
        <f>VLOOKUP(AG10,'BUS 2'!$G$1:$CU$424,77,0)</f>
        <v/>
      </c>
      <c r="UQ10" s="48">
        <f>VLOOKUP(AG10,'BUS 2'!$G$1:$CU$424,78,0)</f>
        <v/>
      </c>
      <c r="UR10" s="48">
        <f>VLOOKUP(AG10,'BUS 2'!$G$1:$CU$424,79,0)</f>
        <v/>
      </c>
      <c r="US10" s="48">
        <f>VLOOKUP(AG10,'BUS 2'!$G$1:$CU$424,80,0)</f>
        <v/>
      </c>
      <c r="UT10" s="48">
        <f>VLOOKUP(AG10,'BUS 2'!$G$1:$CU$424,81,0)</f>
        <v/>
      </c>
      <c r="UU10" s="48" t="inlineStr">
        <is>
          <t>Penggembalaan semi-terbuka</t>
        </is>
      </c>
      <c r="UV10" s="48" t="n"/>
      <c r="UW10" s="48" t="n"/>
      <c r="UX10" s="48" t="n"/>
      <c r="UY10" s="48" t="n"/>
      <c r="UZ10" s="48" t="n"/>
      <c r="VA10" s="48" t="n"/>
      <c r="VB10" s="48" t="n"/>
      <c r="VC10" s="48" t="inlineStr">
        <is>
          <t>Sangat jarang (&gt;1 bulan sekali)</t>
        </is>
      </c>
      <c r="VD10" s="48" t="n"/>
      <c r="VE10" s="48" t="n"/>
      <c r="VF10" s="48" t="n"/>
      <c r="VG10" s="48" t="n"/>
      <c r="VH10" s="48" t="n"/>
      <c r="VI10" s="48" t="n"/>
      <c r="VJ10" s="48" t="n"/>
      <c r="VK10" s="48" t="inlineStr">
        <is>
          <t>Sering (1 kali sehari)</t>
        </is>
      </c>
      <c r="VL10" s="48" t="n"/>
      <c r="VM10" s="48" t="n"/>
      <c r="VN10" s="48" t="n"/>
      <c r="VO10" s="48" t="n"/>
      <c r="VP10" s="48" t="n"/>
      <c r="VQ10" s="48" t="n"/>
      <c r="VR10" s="48" t="n"/>
      <c r="VS10" s="48" t="inlineStr">
        <is>
          <t>3-Disimpan terbuka (dry lot) 6-Digester biogas</t>
        </is>
      </c>
      <c r="VT10" s="8" t="n">
        <v>0</v>
      </c>
      <c r="VU10" s="8" t="n">
        <v>0</v>
      </c>
      <c r="VV10" s="8" t="n">
        <v>0</v>
      </c>
      <c r="VW10" s="8" t="n">
        <v>0</v>
      </c>
      <c r="VX10" s="8" t="n">
        <v>0</v>
      </c>
      <c r="VY10" s="8" t="n">
        <v>0</v>
      </c>
      <c r="VZ10" s="8" t="n">
        <v>1</v>
      </c>
      <c r="WA10" s="8" t="n">
        <v>0</v>
      </c>
      <c r="WB10" s="8" t="n">
        <v>0</v>
      </c>
      <c r="WC10" s="8" t="n">
        <v>1</v>
      </c>
      <c r="WD10" s="8" t="n">
        <v>0</v>
      </c>
      <c r="WE10" s="8" t="n">
        <v>0</v>
      </c>
      <c r="WF10" s="48" t="n"/>
      <c r="WG10" s="48" t="n"/>
      <c r="WH10" s="48" t="n"/>
      <c r="WI10" s="48" t="n"/>
      <c r="WJ10" s="48" t="n"/>
      <c r="WK10" s="48" t="n"/>
      <c r="WL10" s="48" t="n"/>
      <c r="WM10" s="48" t="n"/>
      <c r="WN10" s="48" t="n"/>
      <c r="WO10" s="48" t="n"/>
      <c r="WP10" s="48" t="n"/>
      <c r="WQ10" s="48" t="n"/>
      <c r="WR10" s="48" t="n"/>
      <c r="WS10" s="48" t="n"/>
      <c r="WT10" s="48" t="n"/>
      <c r="WU10" s="48" t="n"/>
      <c r="WV10" s="48" t="n"/>
      <c r="WW10" s="48" t="n"/>
      <c r="WX10" s="48" t="n"/>
      <c r="WY10" s="48" t="n"/>
      <c r="WZ10" s="48" t="n"/>
      <c r="XA10" s="48" t="n"/>
      <c r="XB10" s="48" t="n"/>
      <c r="XC10" s="48" t="n"/>
      <c r="XD10" s="48" t="n"/>
      <c r="XE10" s="48" t="n"/>
      <c r="XF10" s="48" t="n"/>
      <c r="XG10" s="48" t="n"/>
      <c r="XH10" s="48" t="n"/>
      <c r="XI10" s="48" t="n"/>
      <c r="XJ10" s="48" t="n"/>
      <c r="XK10" s="48" t="n"/>
      <c r="XL10" s="48" t="n"/>
      <c r="XM10" s="48" t="n"/>
      <c r="XN10" s="48" t="n"/>
      <c r="XO10" s="48" t="n"/>
      <c r="XP10" s="48" t="n"/>
      <c r="XQ10" s="48" t="n"/>
      <c r="XR10" s="48" t="n"/>
      <c r="XS10" s="48" t="n"/>
      <c r="XT10" s="48" t="n"/>
      <c r="XU10" s="48" t="n"/>
      <c r="XV10" s="48" t="n"/>
      <c r="XW10" s="48" t="n"/>
      <c r="XX10" s="48" t="n"/>
      <c r="XY10" s="48" t="n"/>
      <c r="XZ10" s="48" t="n"/>
      <c r="YA10" s="48" t="n"/>
      <c r="YB10" s="48" t="n"/>
      <c r="YC10" s="48" t="n"/>
      <c r="YD10" s="48" t="n"/>
      <c r="YE10" s="48" t="n"/>
      <c r="YF10" s="48" t="n"/>
      <c r="YG10" s="48" t="n"/>
      <c r="YH10" s="48" t="n"/>
      <c r="YI10" s="48" t="n"/>
      <c r="YJ10" s="48" t="n"/>
      <c r="YK10" s="48" t="n"/>
      <c r="YL10" s="48" t="n"/>
      <c r="YM10" s="48" t="n"/>
      <c r="YN10" s="48" t="n"/>
      <c r="YO10" s="48" t="n"/>
      <c r="YP10" s="48" t="n"/>
      <c r="YQ10" s="48" t="n"/>
      <c r="YR10" s="48" t="n"/>
      <c r="YS10" s="48" t="n"/>
      <c r="YT10" s="48" t="n"/>
      <c r="YU10" s="48" t="n"/>
      <c r="YV10" s="48" t="n"/>
      <c r="YW10" s="48" t="n"/>
      <c r="YX10" s="48" t="n"/>
      <c r="YY10" s="48" t="n"/>
      <c r="YZ10" s="48" t="n"/>
      <c r="ZA10" s="48" t="n"/>
      <c r="ZB10" s="48" t="n"/>
      <c r="ZC10" s="48" t="n"/>
      <c r="ZD10" s="48" t="n"/>
      <c r="ZE10" s="48" t="n"/>
      <c r="ZF10" s="48" t="n"/>
      <c r="ZG10" s="48" t="n"/>
      <c r="ZH10" s="48" t="n"/>
      <c r="ZI10" s="48" t="n"/>
      <c r="ZJ10" s="48" t="n"/>
      <c r="ZK10" s="48" t="n"/>
      <c r="ZL10" s="48" t="n"/>
      <c r="ZM10" s="48" t="n"/>
      <c r="ZN10" s="8" t="n">
        <v>100</v>
      </c>
      <c r="ZO10" s="48" t="n"/>
      <c r="ZP10" s="48" t="n"/>
      <c r="ZQ10" s="48" t="n"/>
      <c r="ZR10" s="48" t="n"/>
      <c r="ZS10" s="48" t="n"/>
      <c r="ZT10" s="48" t="n"/>
      <c r="ZU10" s="48" t="n"/>
      <c r="ZV10" s="8" t="n">
        <v>3</v>
      </c>
      <c r="ZW10" s="48" t="n"/>
      <c r="ZX10" s="48" t="n"/>
      <c r="ZY10" s="48" t="n"/>
      <c r="ZZ10" s="48" t="n"/>
      <c r="AAA10" s="48" t="n"/>
      <c r="AAB10" s="48" t="n"/>
      <c r="AAC10" s="48" t="n"/>
      <c r="AAD10" s="48" t="inlineStr">
        <is>
          <t>Pakan segar (misal: rumput)</t>
        </is>
      </c>
      <c r="AAE10" s="48" t="n"/>
      <c r="AAF10" s="48" t="n"/>
      <c r="AAG10" s="48" t="n"/>
      <c r="AAH10" s="48" t="n"/>
      <c r="AAI10" s="48" t="n"/>
      <c r="AAJ10" s="48" t="n"/>
      <c r="AAK10" s="48" t="n"/>
      <c r="AAL10" s="48" t="inlineStr">
        <is>
          <t>Tidak</t>
        </is>
      </c>
      <c r="AAM10" s="48" t="n"/>
      <c r="AAN10" s="48" t="n"/>
      <c r="AAO10" s="48" t="n"/>
      <c r="AAP10" s="48" t="n"/>
      <c r="AAQ10" s="48" t="n"/>
      <c r="AAR10" s="48" t="inlineStr">
        <is>
          <t>Tidak</t>
        </is>
      </c>
      <c r="AAS10" s="48" t="inlineStr">
        <is>
          <t>Tidak mengetahui</t>
        </is>
      </c>
      <c r="AAT10" s="48" t="inlineStr">
        <is>
          <t>Didiamkan saja/dibiarkan di tempatnya (di bak/kolam penampung slurry)</t>
        </is>
      </c>
      <c r="AAU10" s="8" t="n">
        <v>0</v>
      </c>
      <c r="AAV10" s="8" t="n">
        <v>0</v>
      </c>
      <c r="AAW10" s="8" t="n">
        <v>0</v>
      </c>
      <c r="AAX10" s="8" t="n">
        <v>0</v>
      </c>
      <c r="AAY10" s="8" t="n">
        <v>0</v>
      </c>
      <c r="AAZ10" s="8" t="n">
        <v>1</v>
      </c>
      <c r="ABA10" s="8" t="n">
        <v>0</v>
      </c>
      <c r="ABB10" s="48" t="n"/>
      <c r="ABC10" s="48" t="n"/>
      <c r="ABD10" s="48" t="n"/>
      <c r="ABE10" s="48" t="n"/>
      <c r="ABF10" s="48" t="n"/>
      <c r="ABG10" s="48" t="n"/>
      <c r="ABH10" s="48" t="n"/>
      <c r="ABI10" s="48" t="n"/>
      <c r="ABJ10" s="48" t="n"/>
      <c r="ABK10" s="48" t="n"/>
      <c r="ABL10" s="48" t="n"/>
      <c r="ABM10" s="48" t="n"/>
      <c r="ABN10" s="48" t="n"/>
      <c r="ABO10" s="48" t="n"/>
      <c r="ABP10" s="48" t="n"/>
      <c r="ABQ10" s="48" t="n"/>
      <c r="ABR10" s="48" t="n"/>
      <c r="ABS10" s="48" t="n"/>
      <c r="ABT10" s="48" t="n"/>
      <c r="ABU10" s="48" t="n"/>
      <c r="ABV10" s="48" t="n"/>
      <c r="ABW10" s="48" t="n"/>
      <c r="ABX10" s="48" t="n"/>
      <c r="ABY10" s="48" t="n"/>
      <c r="ABZ10" s="48" t="n"/>
      <c r="ACA10" s="48" t="n"/>
      <c r="ACB10" s="48" t="n"/>
      <c r="ACC10" s="48" t="n"/>
      <c r="ACD10" s="48" t="n"/>
      <c r="ACE10" s="48" t="n"/>
      <c r="ACF10" s="48" t="n"/>
      <c r="ACG10" s="48" t="n"/>
      <c r="ACH10" s="48" t="n"/>
      <c r="ACI10" s="48" t="n"/>
      <c r="ACJ10" s="48" t="n"/>
      <c r="ACK10" s="48" t="inlineStr">
        <is>
          <t>Tidak memiliki tempat untuk menyimpan Tidak punya waktu mengumpulkannya Belum tau bahwa bioslurry bagus untuk pupuk</t>
        </is>
      </c>
      <c r="ACL10" s="8" t="n">
        <v>0</v>
      </c>
      <c r="ACM10" s="8" t="n">
        <v>1</v>
      </c>
      <c r="ACN10" s="8" t="n">
        <v>1</v>
      </c>
      <c r="ACO10" s="8" t="n">
        <v>0</v>
      </c>
      <c r="ACP10" s="8" t="n">
        <v>1</v>
      </c>
      <c r="ACQ10" s="8" t="n">
        <v>0</v>
      </c>
      <c r="ACR10" s="8" t="n">
        <v>0</v>
      </c>
      <c r="ACS10" s="48" t="n"/>
      <c r="ACT10" s="48" t="inlineStr">
        <is>
          <t>-</t>
        </is>
      </c>
      <c r="ACU10" s="48" t="inlineStr">
        <is>
          <t>Tidak ada manfaat sama sekali</t>
        </is>
      </c>
      <c r="ACV10" s="48" t="inlineStr">
        <is>
          <t>Sama saja</t>
        </is>
      </c>
      <c r="ACW10" s="48" t="inlineStr">
        <is>
          <t>Tidak dapat menghemat uang dan/atau menambah pendapatan</t>
        </is>
      </c>
      <c r="ACX10" s="48" t="inlineStr">
        <is>
          <t>Netral/tidak tahu</t>
        </is>
      </c>
      <c r="ACY10" s="48" t="inlineStr">
        <is>
          <t>Anggota keluarga - Laki-laki dewasa</t>
        </is>
      </c>
      <c r="ACZ10" s="8" t="n">
        <v>1</v>
      </c>
      <c r="ADA10" s="8" t="n">
        <v>0</v>
      </c>
      <c r="ADB10" s="8" t="n">
        <v>0</v>
      </c>
      <c r="ADC10" s="8" t="n">
        <v>0</v>
      </c>
      <c r="ADD10" s="48" t="inlineStr">
        <is>
          <t>Tidak puas</t>
        </is>
      </c>
      <c r="ADE10" s="48" t="inlineStr">
        <is>
          <t>Tidak puas</t>
        </is>
      </c>
      <c r="ADF10" s="48" t="inlineStr">
        <is>
          <t>Tidak puas</t>
        </is>
      </c>
      <c r="ADG10" s="48" t="inlineStr">
        <is>
          <t>Tidak puas</t>
        </is>
      </c>
      <c r="ADH10" s="48" t="inlineStr">
        <is>
          <t>Tidak</t>
        </is>
      </c>
      <c r="ADI10" s="48" t="n"/>
      <c r="ADJ10" s="48" t="inlineStr">
        <is>
          <t>Tidak puas</t>
        </is>
      </c>
      <c r="ADK10" s="48" t="inlineStr">
        <is>
          <t>Monitoring/pengawasan tidak rutin Lainnya</t>
        </is>
      </c>
      <c r="ADL10" s="8" t="n">
        <v>0</v>
      </c>
      <c r="ADM10" s="8" t="n">
        <v>0</v>
      </c>
      <c r="ADN10" s="8" t="n">
        <v>0</v>
      </c>
      <c r="ADO10" s="8" t="n">
        <v>0</v>
      </c>
      <c r="ADP10" s="8" t="n">
        <v>1</v>
      </c>
      <c r="ADQ10" s="8" t="n">
        <v>0</v>
      </c>
      <c r="ADR10" s="8" t="n">
        <v>0</v>
      </c>
      <c r="ADS10" s="8" t="n">
        <v>1</v>
      </c>
      <c r="ADT10" s="48" t="inlineStr">
        <is>
          <t>Kerusakan biogas tidak ditangani</t>
        </is>
      </c>
      <c r="ADU10" s="48" t="inlineStr">
        <is>
          <t>Menghubungi CPO atau pendamping</t>
        </is>
      </c>
      <c r="ADV10" s="8" t="n">
        <v>0</v>
      </c>
      <c r="ADW10" s="8" t="n">
        <v>0</v>
      </c>
      <c r="ADX10" s="8" t="n">
        <v>0</v>
      </c>
      <c r="ADY10" s="8" t="n">
        <v>0</v>
      </c>
      <c r="ADZ10" s="8" t="n">
        <v>1</v>
      </c>
      <c r="AEA10" s="8" t="n">
        <v>0</v>
      </c>
      <c r="AEB10" s="8" t="n">
        <v>0</v>
      </c>
      <c r="AEC10" s="8" t="n">
        <v>0</v>
      </c>
      <c r="AED10" s="48" t="inlineStr">
        <is>
          <t>Hubungi CPO</t>
        </is>
      </c>
      <c r="AEE10" s="48" t="inlineStr">
        <is>
          <t>Laki-laki dewasa</t>
        </is>
      </c>
      <c r="AEF10" s="48" t="n"/>
      <c r="AEG10" s="48" t="inlineStr">
        <is>
          <t>Lainnya</t>
        </is>
      </c>
      <c r="AEH10" s="48" t="inlineStr">
        <is>
          <t>Menunggu hingga datang berkunjung</t>
        </is>
      </c>
      <c r="AEI10" s="48" t="inlineStr">
        <is>
          <t>Lebih diperhatikan lagi kondisi pemakai biogas</t>
        </is>
      </c>
      <c r="AEJ10" s="48" t="inlineStr">
        <is>
          <t>Kadang-kadang</t>
        </is>
      </c>
      <c r="AEK10" s="48" t="inlineStr">
        <is>
          <t>Lebih mudah mendapatkan energi Peningkatan kebersihan kandang ternak</t>
        </is>
      </c>
      <c r="AEL10" s="8" t="n">
        <v>0</v>
      </c>
      <c r="AEM10" s="8" t="n">
        <v>1</v>
      </c>
      <c r="AEN10" s="8" t="n">
        <v>0</v>
      </c>
      <c r="AEO10" s="8" t="n">
        <v>0</v>
      </c>
      <c r="AEP10" s="8" t="n">
        <v>0</v>
      </c>
      <c r="AEQ10" s="8" t="n">
        <v>0</v>
      </c>
      <c r="AER10" s="8" t="n">
        <v>1</v>
      </c>
      <c r="AES10" s="8" t="n">
        <v>0</v>
      </c>
      <c r="AET10" s="8" t="n">
        <v>0</v>
      </c>
      <c r="AEU10" s="8" t="n">
        <v>0</v>
      </c>
      <c r="AEV10" s="8" t="n">
        <v>0</v>
      </c>
      <c r="AEW10" s="8" t="n">
        <v>0</v>
      </c>
      <c r="AEX10" s="48" t="n"/>
      <c r="AEY10" s="48" t="inlineStr">
        <is>
          <t>Mengurangi pengeluaran energi</t>
        </is>
      </c>
      <c r="AEZ10" s="48" t="n"/>
      <c r="AFA10" s="48" t="inlineStr">
        <is>
          <t>Yayasan Rumah Energi (YRE)</t>
        </is>
      </c>
      <c r="AFB10" s="48" t="n"/>
      <c r="AFC10" s="48" t="inlineStr">
        <is>
          <t>1000378735-20_36_29.jpg</t>
        </is>
      </c>
      <c r="AFD10" s="16" t="inlineStr">
        <is>
          <t>https://kf.kobotoolbox.org/api/v2/assets/avstPQqLr3Ab3ZdcVTXZ6f/data/667204904/attachments/attWFveHz6Q4b32fgBoxEyoo/</t>
        </is>
      </c>
      <c r="AFE10" s="48" t="inlineStr">
        <is>
          <t>1000374657-20_36_47.jpg</t>
        </is>
      </c>
      <c r="AFF10" s="16" t="inlineStr">
        <is>
          <t>https://kf.kobotoolbox.org/api/v2/assets/avstPQqLr3Ab3ZdcVTXZ6f/data/667204904/attachments/atta6GG9NpjpGzwtNPLEDqeY/</t>
        </is>
      </c>
      <c r="AFG10" s="48" t="inlineStr">
        <is>
          <t>Laylah</t>
        </is>
      </c>
      <c r="AFH10" s="48" t="n"/>
      <c r="AFI10" s="27" t="n"/>
      <c r="AFJ10" s="48" t="n"/>
      <c r="AFK10" s="48" t="n"/>
      <c r="AFL10" s="48" t="n"/>
      <c r="AFM10" s="48" t="n"/>
      <c r="AFN10" s="48" t="n"/>
      <c r="AFO10" s="48" t="n"/>
      <c r="AFP10" s="48" t="n"/>
      <c r="AFQ10" s="48" t="n"/>
      <c r="AFR10" s="48" t="n"/>
      <c r="AFS10" s="48" t="n"/>
      <c r="AFT10" s="48" t="n"/>
      <c r="AFU10" s="48" t="n"/>
      <c r="AFV10" s="48" t="n"/>
      <c r="AFW10" s="48" t="n"/>
      <c r="AFX10" s="48" t="n"/>
      <c r="AFY10" s="48" t="n"/>
      <c r="AFZ10" s="48" t="n"/>
      <c r="AGA10" s="48" t="n"/>
      <c r="AGB10" s="48" t="n"/>
      <c r="AGC10" s="48" t="n"/>
      <c r="AGD10" s="48" t="n"/>
      <c r="AGE10" s="48" t="n"/>
      <c r="AGF10" s="48" t="n"/>
      <c r="AGG10" s="48" t="n"/>
      <c r="AGH10" s="48" t="n"/>
      <c r="AGI10" s="48" t="n"/>
      <c r="AGJ10" s="48" t="n"/>
      <c r="AGK10" s="48" t="n"/>
      <c r="AGL10" s="48" t="n"/>
      <c r="AGM10" s="48" t="n"/>
      <c r="AGN10" s="48" t="n"/>
      <c r="AGO10" s="48" t="n"/>
      <c r="AGP10" s="48" t="n"/>
      <c r="AGQ10" s="48" t="n"/>
      <c r="AGR10" s="48" t="n"/>
      <c r="AGS10" s="48" t="n"/>
      <c r="AGT10" s="48" t="n"/>
      <c r="AGU10" s="48" t="n"/>
      <c r="AGV10" s="48" t="n"/>
      <c r="AGW10" s="48" t="n"/>
      <c r="AGX10" s="48" t="n"/>
      <c r="AGY10" s="48" t="n"/>
      <c r="AGZ10" s="48" t="n"/>
      <c r="AHA10" s="48" t="n"/>
      <c r="AHB10" s="48" t="n"/>
      <c r="AHC10" s="48" t="n"/>
      <c r="AHD10" s="48" t="n"/>
      <c r="AHE10" s="48" t="n"/>
      <c r="AHF10" s="48" t="n"/>
      <c r="AHG10" s="48" t="n"/>
      <c r="AHH10" s="48" t="n"/>
      <c r="AHI10" s="48" t="n"/>
      <c r="AHJ10" s="48" t="n"/>
      <c r="AHK10" s="48" t="n"/>
      <c r="AHL10" s="48" t="n"/>
      <c r="AHM10" s="48" t="n"/>
      <c r="AHN10" s="48" t="n"/>
      <c r="AHO10" s="48" t="n"/>
      <c r="AHP10" s="48" t="n"/>
      <c r="AHQ10" s="48" t="n"/>
      <c r="AHR10" s="48" t="n"/>
      <c r="AHS10" s="48" t="n"/>
      <c r="AHT10" s="48" t="n"/>
      <c r="AHU10" s="48" t="n"/>
      <c r="AHV10" s="48" t="n"/>
      <c r="AHW10" s="48" t="n"/>
      <c r="AHX10" s="48" t="n"/>
      <c r="AHY10" s="48" t="n"/>
      <c r="AHZ10" s="48" t="n"/>
      <c r="AIA10" s="48" t="n"/>
      <c r="AIB10" s="48" t="n"/>
      <c r="AIC10" s="48" t="n"/>
      <c r="AID10" s="48" t="n"/>
      <c r="AIE10" s="48" t="n"/>
      <c r="AIF10" s="48" t="n"/>
      <c r="AIG10" s="48" t="n"/>
      <c r="AIH10" s="48" t="n"/>
      <c r="AII10" s="48" t="n"/>
      <c r="AIJ10" s="48" t="n"/>
      <c r="AIK10" s="48" t="n"/>
      <c r="AIL10" s="48" t="n"/>
      <c r="AIM10" s="48" t="n"/>
      <c r="AIN10" s="48" t="n"/>
      <c r="AIO10" s="48" t="n"/>
      <c r="AIP10" s="48" t="n"/>
      <c r="AIQ10" s="48" t="n"/>
      <c r="AIR10" s="48" t="n"/>
      <c r="AIS10" s="48" t="n"/>
      <c r="AIT10" s="48" t="n"/>
      <c r="AIU10" s="48" t="n"/>
      <c r="AIV10" s="48" t="n"/>
      <c r="AIW10" s="48" t="n"/>
      <c r="AIX10" s="48" t="n"/>
      <c r="AIY10" s="48" t="n"/>
      <c r="AIZ10" s="48" t="n"/>
      <c r="AJA10" s="48" t="n"/>
      <c r="AJB10" s="48" t="n"/>
      <c r="AJC10" s="48" t="n"/>
      <c r="AJD10" s="48" t="n"/>
      <c r="AJE10" s="48" t="n"/>
      <c r="AJF10" s="48" t="n"/>
      <c r="AJG10" s="48" t="n"/>
      <c r="AJH10" s="48" t="n"/>
      <c r="AJI10" s="48" t="n"/>
      <c r="AJJ10" s="48" t="n"/>
      <c r="AJK10" s="48" t="n"/>
      <c r="AJL10" s="48" t="n"/>
      <c r="AJM10" s="48" t="n"/>
      <c r="AJN10" s="48" t="n"/>
      <c r="AJO10" s="48" t="n"/>
      <c r="AJP10" s="48" t="n"/>
      <c r="AJQ10" s="48" t="n"/>
      <c r="AJR10" s="48" t="n"/>
      <c r="AJS10" s="48" t="n"/>
      <c r="AJT10" s="48" t="n"/>
      <c r="AJU10" s="48" t="n"/>
      <c r="AJV10" s="48" t="n"/>
      <c r="AJW10" s="48" t="n"/>
      <c r="AJX10" s="48" t="n"/>
      <c r="AJY10" s="48" t="n"/>
      <c r="AJZ10" s="48" t="n"/>
      <c r="AKA10" s="48" t="n"/>
      <c r="AKB10" s="48" t="n"/>
      <c r="AKC10" s="48" t="n"/>
      <c r="AKD10" s="48" t="n"/>
      <c r="AKE10" s="48" t="n"/>
      <c r="AKF10" s="48" t="n"/>
      <c r="AKG10" s="48" t="n"/>
      <c r="AKH10" s="48" t="n"/>
      <c r="AKI10" s="48" t="n"/>
      <c r="AKJ10" s="48" t="n"/>
      <c r="AKK10" s="48" t="n"/>
      <c r="AKL10" s="48" t="n"/>
      <c r="AKM10" s="48" t="n"/>
      <c r="AKN10" s="48" t="n"/>
      <c r="AKO10" s="48" t="n"/>
      <c r="AKP10" s="48" t="n"/>
      <c r="AKQ10" s="48" t="n"/>
      <c r="AKR10" s="48" t="n"/>
      <c r="AKS10" s="48" t="n"/>
      <c r="AKT10" s="48" t="n"/>
      <c r="AKU10" s="48" t="n"/>
      <c r="AKV10" s="48" t="n"/>
      <c r="AKW10" s="48" t="n"/>
      <c r="AKX10" s="48" t="n"/>
      <c r="AKY10" s="48" t="n"/>
      <c r="AKZ10" s="48" t="n"/>
      <c r="ALA10" s="48" t="n"/>
      <c r="ALB10" s="48" t="n"/>
      <c r="ALC10" s="48" t="n"/>
      <c r="ALD10" s="48" t="n"/>
      <c r="ALE10" s="48" t="n"/>
      <c r="ALF10" s="48" t="n"/>
      <c r="ALG10" s="48" t="n"/>
      <c r="ALH10" s="48" t="n"/>
      <c r="ALI10" s="48" t="n"/>
      <c r="ALJ10" s="48" t="n"/>
      <c r="ALK10" s="48" t="n"/>
      <c r="ALL10" s="48" t="n"/>
      <c r="ALM10" s="48" t="n"/>
      <c r="ALN10" s="48" t="n"/>
      <c r="ALO10" s="48" t="n"/>
      <c r="ALP10" s="48" t="n"/>
      <c r="ALQ10" s="48" t="n"/>
      <c r="ALR10" s="48" t="n"/>
      <c r="ALS10" s="48" t="n"/>
      <c r="ALT10" s="48" t="n"/>
      <c r="ALU10" s="48" t="n"/>
      <c r="ALV10" s="48" t="n"/>
      <c r="ALW10" s="48" t="n"/>
      <c r="ALX10" s="48" t="n"/>
      <c r="ALY10" s="48" t="n"/>
      <c r="ALZ10" s="48" t="n"/>
      <c r="AMA10" s="48" t="n"/>
      <c r="AMB10" s="48" t="n"/>
      <c r="AMC10" s="48" t="n"/>
      <c r="AMD10" s="48" t="n"/>
      <c r="AME10" s="48" t="n"/>
      <c r="AMF10" s="48" t="n"/>
      <c r="AMG10" s="48" t="n"/>
      <c r="AMH10" s="48" t="n"/>
      <c r="AMI10" s="48" t="n"/>
      <c r="AMJ10" s="48" t="n"/>
      <c r="AMK10" s="48" t="n"/>
      <c r="AML10" s="48" t="n"/>
      <c r="AMM10" s="48" t="n"/>
      <c r="AMN10" s="48" t="n"/>
      <c r="AMO10" s="48" t="n"/>
      <c r="AMP10" s="48" t="n"/>
      <c r="AMQ10" s="48" t="n"/>
      <c r="AMR10" s="48" t="n"/>
      <c r="AMS10" s="48" t="n"/>
      <c r="AMT10" s="48" t="n"/>
      <c r="AMU10" s="48" t="n"/>
      <c r="AMV10" s="48" t="n"/>
      <c r="AMW10" s="48" t="n"/>
      <c r="AMX10" s="48" t="n"/>
      <c r="AMY10" s="48" t="n"/>
      <c r="AMZ10" s="48" t="n"/>
      <c r="ANA10" s="48" t="n"/>
      <c r="ANB10" s="48" t="n"/>
      <c r="ANC10" s="48" t="n"/>
      <c r="AND10" s="48" t="n"/>
      <c r="ANE10" s="48" t="n"/>
      <c r="ANF10" s="48" t="n"/>
      <c r="ANG10" s="48" t="n"/>
      <c r="ANH10" s="48" t="n"/>
      <c r="ANI10" s="48" t="n"/>
      <c r="ANJ10" s="48" t="n"/>
      <c r="ANK10" s="48" t="n"/>
      <c r="ANL10" s="48" t="n"/>
      <c r="ANM10" s="48" t="n"/>
      <c r="ANN10" s="48" t="n"/>
      <c r="ANO10" s="48" t="n"/>
      <c r="ANP10" s="48" t="n"/>
      <c r="ANQ10" s="48" t="n"/>
      <c r="ANR10" s="48" t="n"/>
      <c r="ANS10" s="48" t="n"/>
      <c r="ANT10" s="48" t="n"/>
      <c r="ANU10" s="48" t="n"/>
      <c r="ANV10" s="48" t="n"/>
      <c r="ANW10" s="48" t="n"/>
      <c r="ANX10" s="48" t="n"/>
      <c r="ANY10" s="48" t="n"/>
      <c r="ANZ10" s="48" t="n"/>
      <c r="AOA10" s="48" t="n"/>
      <c r="AOB10" s="48" t="n"/>
      <c r="AOC10" s="48" t="n"/>
      <c r="AOD10" s="48" t="n"/>
      <c r="AOE10" s="48" t="n"/>
      <c r="AOF10" s="48" t="n"/>
      <c r="AOG10" s="48" t="n"/>
      <c r="AOH10" s="48" t="n"/>
      <c r="AOI10" s="48" t="n"/>
      <c r="AOJ10" s="48" t="n"/>
      <c r="AOK10" s="48" t="n"/>
      <c r="AOL10" s="48" t="n"/>
      <c r="AOM10" s="48" t="n"/>
      <c r="AON10" s="48" t="n"/>
      <c r="AOO10" s="48" t="n"/>
      <c r="AOP10" s="48" t="n"/>
      <c r="AOQ10" s="48" t="n"/>
      <c r="AOR10" s="48" t="n"/>
      <c r="AOS10" s="48" t="n"/>
      <c r="AOT10" s="48" t="n"/>
      <c r="AOU10" s="48" t="n"/>
      <c r="AOV10" s="48" t="n"/>
      <c r="AOW10" s="48" t="n"/>
      <c r="AOX10" s="48" t="n"/>
      <c r="AOY10" s="48" t="n"/>
      <c r="AOZ10" s="48" t="n"/>
      <c r="APA10" s="48" t="n"/>
      <c r="APB10" s="48" t="n"/>
      <c r="APC10" s="48" t="n"/>
      <c r="APD10" s="48" t="n"/>
      <c r="APE10" s="48" t="n"/>
      <c r="APF10" s="48" t="n"/>
      <c r="APG10" s="48" t="n"/>
      <c r="APH10" s="48" t="n"/>
      <c r="API10" s="48" t="n"/>
      <c r="APJ10" s="48" t="n"/>
      <c r="APK10" s="48" t="n"/>
      <c r="APL10" s="48" t="n"/>
      <c r="APM10" s="48" t="n"/>
      <c r="APN10" s="48" t="n"/>
      <c r="APO10" s="48" t="n"/>
      <c r="APP10" s="48" t="n"/>
      <c r="APQ10" s="48" t="n"/>
      <c r="APR10" s="48" t="n"/>
      <c r="APS10" s="48" t="n"/>
      <c r="APT10" s="48" t="n"/>
      <c r="APU10" s="48" t="n"/>
      <c r="APV10" s="48" t="n"/>
      <c r="APW10" s="48" t="n"/>
      <c r="APX10" s="48" t="n"/>
      <c r="APY10" s="48" t="n"/>
      <c r="APZ10" s="48" t="n"/>
      <c r="AQA10" s="48" t="n"/>
      <c r="AQB10" s="48" t="n"/>
      <c r="AQC10" s="48" t="n"/>
      <c r="AQD10" s="48" t="n"/>
      <c r="AQE10" s="48" t="n"/>
      <c r="AQF10" s="48" t="n"/>
      <c r="AQG10" s="48" t="n"/>
      <c r="AQH10" s="48" t="n"/>
      <c r="AQI10" s="48" t="n"/>
      <c r="AQJ10" s="48" t="n"/>
      <c r="AQK10" s="48" t="n"/>
      <c r="AQL10" s="48" t="n"/>
      <c r="AQM10" s="48" t="n"/>
      <c r="AQN10" s="48" t="n"/>
      <c r="AQO10" s="48" t="n"/>
      <c r="AQP10" s="48" t="n"/>
      <c r="AQQ10" s="48" t="n"/>
      <c r="AQR10" s="48" t="n"/>
      <c r="AQS10" s="48" t="n"/>
      <c r="AQT10" s="48" t="n"/>
      <c r="AQU10" s="48" t="n"/>
      <c r="AQV10" s="48" t="n"/>
      <c r="AQW10" s="48" t="n"/>
      <c r="AQX10" s="48" t="n"/>
      <c r="AQY10" s="48" t="n"/>
      <c r="AQZ10" s="48" t="n"/>
      <c r="ARA10" s="48" t="n"/>
      <c r="ARB10" s="48" t="n"/>
      <c r="ARC10" s="48" t="n"/>
      <c r="ARD10" s="48" t="n"/>
      <c r="ARE10" s="48" t="n"/>
      <c r="ARF10" s="48" t="n"/>
      <c r="ARG10" s="48" t="n"/>
      <c r="ARH10" s="48" t="n"/>
      <c r="ARI10" s="48" t="n"/>
      <c r="ARJ10" s="48" t="n"/>
      <c r="ARK10" s="48" t="n"/>
      <c r="ARL10" s="48" t="n"/>
      <c r="ARM10" s="48" t="n"/>
      <c r="ARN10" s="48" t="n"/>
      <c r="ARO10" s="48" t="n"/>
      <c r="ARP10" s="48" t="n"/>
      <c r="ARQ10" s="48" t="n"/>
      <c r="ARR10" s="48" t="n"/>
      <c r="ARS10" s="48" t="n"/>
      <c r="ART10" s="48" t="n"/>
      <c r="ARU10" s="48" t="n"/>
      <c r="ARV10" s="48" t="n"/>
      <c r="ARW10" s="48" t="n"/>
      <c r="ARX10" s="48" t="n"/>
      <c r="ARY10" s="48" t="n"/>
      <c r="ARZ10" s="48" t="n"/>
      <c r="ASA10" s="48" t="n"/>
      <c r="ASB10" s="48" t="n"/>
      <c r="ASC10" s="48" t="n"/>
      <c r="ASD10" s="48" t="n"/>
      <c r="ASE10" s="48" t="n"/>
      <c r="ASF10" s="48" t="n"/>
      <c r="ASG10" s="48" t="n"/>
      <c r="ASH10" s="48" t="n"/>
      <c r="ASI10" s="48" t="n"/>
      <c r="ASJ10" s="48" t="n"/>
      <c r="ASK10" s="48" t="n"/>
      <c r="ASL10" s="48" t="n"/>
      <c r="ASM10" s="48" t="n"/>
      <c r="ASN10" s="48" t="n"/>
      <c r="ASO10" s="48" t="n"/>
      <c r="ASP10" s="48" t="n"/>
      <c r="ASQ10" s="48" t="n"/>
      <c r="ASR10" s="48" t="n"/>
      <c r="ASS10" s="48" t="n"/>
      <c r="AST10" s="48" t="n"/>
      <c r="ASU10" s="48" t="n"/>
      <c r="ASV10" s="48" t="n"/>
      <c r="ASW10" s="48" t="n"/>
      <c r="ASX10" s="48" t="n"/>
      <c r="ASY10" s="48" t="n"/>
      <c r="ASZ10" s="48" t="n"/>
      <c r="ATA10" s="48" t="n"/>
      <c r="ATB10" s="48" t="n"/>
      <c r="ATC10" s="48" t="n"/>
      <c r="ATD10" s="48" t="n"/>
      <c r="ATE10" s="48" t="n"/>
      <c r="ATF10" s="48" t="n"/>
      <c r="ATG10" s="48" t="n"/>
      <c r="ATH10" s="48" t="n"/>
      <c r="ATI10" s="48" t="n"/>
      <c r="ATJ10" s="48" t="n"/>
      <c r="ATK10" s="48" t="n"/>
      <c r="ATL10" s="48" t="n"/>
      <c r="ATM10" s="48" t="n"/>
      <c r="ATN10" s="48" t="n"/>
      <c r="ATO10" s="48" t="n"/>
      <c r="ATP10" s="48" t="n"/>
      <c r="ATQ10" s="48" t="n"/>
      <c r="ATR10" s="48" t="n"/>
      <c r="ATS10" s="48" t="n"/>
      <c r="ATT10" s="48" t="n"/>
      <c r="ATU10" s="48" t="n"/>
      <c r="ATV10" s="48" t="n"/>
      <c r="ATW10" s="48" t="n"/>
      <c r="ATX10" s="48" t="n"/>
      <c r="ATY10" s="48" t="n"/>
      <c r="ATZ10" s="48" t="n"/>
      <c r="AUA10" s="48" t="n"/>
      <c r="AUB10" s="48" t="n"/>
      <c r="AUC10" s="48" t="n"/>
      <c r="AUD10" s="48" t="n"/>
      <c r="AUE10" s="48" t="n"/>
      <c r="AUF10" s="48" t="n"/>
      <c r="AUG10" s="48" t="n"/>
      <c r="AUH10" s="48" t="n"/>
      <c r="AUI10" s="48" t="n"/>
      <c r="AUJ10" s="48" t="n"/>
      <c r="AUK10" s="48" t="n"/>
      <c r="AUL10" s="48" t="n"/>
      <c r="AUM10" s="48" t="n"/>
      <c r="AUN10" s="48" t="n"/>
      <c r="AUO10" s="48" t="n"/>
      <c r="AUP10" s="48" t="n"/>
      <c r="AUQ10" s="48" t="n"/>
      <c r="AUR10" s="48" t="n"/>
      <c r="AUS10" s="48" t="n"/>
      <c r="AUT10" s="48" t="n"/>
      <c r="AUU10" s="48" t="n"/>
      <c r="AUV10" s="48" t="n"/>
      <c r="AUW10" s="48" t="n"/>
      <c r="AUX10" s="48" t="n"/>
      <c r="AUY10" s="48" t="n"/>
      <c r="AUZ10" s="48" t="n"/>
      <c r="AVA10" s="48" t="n"/>
      <c r="AVB10" s="48" t="n"/>
      <c r="AVC10" s="48" t="n"/>
      <c r="AVD10" s="48" t="n"/>
      <c r="AVE10" s="48" t="n"/>
      <c r="AVF10" s="48" t="n"/>
      <c r="AVG10" s="48" t="n"/>
      <c r="AVH10" s="48" t="n"/>
      <c r="AVI10" s="48" t="n"/>
      <c r="AVJ10" s="48" t="n"/>
      <c r="AVK10" s="48" t="n"/>
      <c r="AVL10" s="48" t="n"/>
      <c r="AVM10" s="48" t="n"/>
      <c r="AVN10" s="48" t="n"/>
      <c r="AVO10" s="48" t="n"/>
      <c r="AVP10" s="48" t="n"/>
      <c r="AVQ10" s="48" t="n"/>
      <c r="AVR10" s="48" t="n"/>
      <c r="AVS10" s="48" t="n"/>
      <c r="AVT10" s="48" t="n"/>
      <c r="AVU10" s="48" t="n"/>
      <c r="AVV10" s="48" t="n"/>
      <c r="AVW10" s="48" t="n"/>
      <c r="AVX10" s="48" t="n"/>
      <c r="AVY10" s="48" t="n"/>
      <c r="AVZ10" s="48" t="n"/>
      <c r="AWA10" s="8" t="n">
        <v>667204904</v>
      </c>
      <c r="AWB10" s="48" t="inlineStr">
        <is>
          <t>d57d2a2f-24f9-4e76-a559-ad25cf288088</t>
        </is>
      </c>
      <c r="AWC10" s="6" t="n">
        <v>46062</v>
      </c>
      <c r="AWD10" s="48" t="n"/>
      <c r="AWE10" s="48" t="n"/>
      <c r="AWF10" s="48" t="inlineStr">
        <is>
          <t>submitted_via_web</t>
        </is>
      </c>
      <c r="AWG10" s="48" t="n"/>
      <c r="AWH10" s="48" t="inlineStr">
        <is>
          <t>vyNMZfRj9dojjrwxZxh2FZ</t>
        </is>
      </c>
      <c r="AWI10" s="48" t="n"/>
      <c r="AWJ10" s="48" t="inlineStr">
        <is>
          <t>uuid:d57d2a2f-24f9-4e76-a559-ad25cf288088</t>
        </is>
      </c>
      <c r="AWK10" s="8" t="n">
        <v>134</v>
      </c>
      <c r="AWL10" s="48" t="inlineStr">
        <is>
          <t>RAP0022</t>
        </is>
      </c>
      <c r="AWM10" s="8" t="n">
        <v>0</v>
      </c>
      <c r="AWN10" s="48" t="inlineStr">
        <is>
          <t>Year of Use valid, no validation needed</t>
        </is>
      </c>
      <c r="AWO10" s="37" t="b">
        <v>1</v>
      </c>
      <c r="AWP10" s="37" t="b">
        <v>1</v>
      </c>
      <c r="AWQ10" s="37" t="b">
        <v>1</v>
      </c>
      <c r="AWR10" s="37" t="b">
        <v>1</v>
      </c>
      <c r="AWS10" s="37" t="b">
        <v>1</v>
      </c>
      <c r="AWT10" s="37" t="b">
        <v>1</v>
      </c>
      <c r="AWU10" s="48" t="n"/>
      <c r="AWV10" s="8" t="n">
        <v>0</v>
      </c>
      <c r="AWW10" s="48" t="n"/>
      <c r="AWX10" s="48" t="n"/>
      <c r="AWY10" s="48" t="n"/>
      <c r="AWZ10" s="48" t="n"/>
    </row>
    <row r="11">
      <c r="A11" s="6" t="n">
        <v>46056</v>
      </c>
      <c r="B11" s="6" t="n">
        <v>46062</v>
      </c>
      <c r="C11" s="34" t="inlineStr">
        <is>
          <t>Laylah</t>
        </is>
      </c>
      <c r="D11" s="34" t="inlineStr">
        <is>
          <t>Samsuddin Dg Ancu</t>
        </is>
      </c>
      <c r="E11" s="8">
        <f>+6285230954039</f>
        <v/>
      </c>
      <c r="F11" s="48" t="inlineStr">
        <is>
          <t>-5.510805 119.55996 113.9 8.600000381469727</t>
        </is>
      </c>
      <c r="G11" s="8" t="n">
        <v>-5.510805</v>
      </c>
      <c r="H11" s="8" t="n">
        <v>119.55996</v>
      </c>
      <c r="I11" s="8" t="n">
        <v>113.9</v>
      </c>
      <c r="J11" s="8" t="n">
        <v>8.600000380999999</v>
      </c>
      <c r="K11" s="8" t="n">
        <v>0</v>
      </c>
      <c r="L11" s="48" t="inlineStr">
        <is>
          <t>-5.510763 119.559804 105.25360107421875 4.505000114440918</t>
        </is>
      </c>
      <c r="M11" s="8" t="n">
        <v>-5.510763</v>
      </c>
      <c r="N11" s="8" t="n">
        <v>119.559804</v>
      </c>
      <c r="O11" s="8" t="n">
        <v>105.2536011</v>
      </c>
      <c r="P11" s="8" t="n">
        <v>4.505000114</v>
      </c>
      <c r="Q11" s="8" t="n">
        <v>0</v>
      </c>
      <c r="R11" s="48" t="inlineStr">
        <is>
          <t>Sulawesi Selatan</t>
        </is>
      </c>
      <c r="S11" s="8" t="n">
        <v>0</v>
      </c>
      <c r="T11" s="8" t="n">
        <v>0</v>
      </c>
      <c r="U11" s="8" t="n">
        <v>0</v>
      </c>
      <c r="V11" s="8" t="n">
        <v>0</v>
      </c>
      <c r="W11" s="8" t="n">
        <v>0</v>
      </c>
      <c r="X11" s="8" t="n">
        <v>0</v>
      </c>
      <c r="Y11" s="8" t="n">
        <v>0</v>
      </c>
      <c r="Z11" s="8" t="n">
        <v>0</v>
      </c>
      <c r="AA11" s="8" t="n">
        <v>0</v>
      </c>
      <c r="AB11" s="8" t="n">
        <v>1</v>
      </c>
      <c r="AC11" s="48" t="inlineStr">
        <is>
          <t>Jeneponto</t>
        </is>
      </c>
      <c r="AD11" s="48" t="inlineStr">
        <is>
          <t>Bangkala Barat</t>
        </is>
      </c>
      <c r="AE11" s="48" t="inlineStr">
        <is>
          <t>Bulujaya</t>
        </is>
      </c>
      <c r="AF11" s="48" t="inlineStr">
        <is>
          <t>CV. RIZKI ABADI</t>
        </is>
      </c>
      <c r="AG11" s="48" t="inlineStr">
        <is>
          <t>RAP0025</t>
        </is>
      </c>
      <c r="AH11" s="8" t="n">
        <v>9</v>
      </c>
      <c r="AI11" s="48" t="inlineStr">
        <is>
          <t>VPA2</t>
        </is>
      </c>
      <c r="AJ11" s="48" t="inlineStr">
        <is>
          <t>Tidak aktif</t>
        </is>
      </c>
      <c r="AK11" s="8" t="n">
        <v>46</v>
      </c>
      <c r="AL11" s="48" t="inlineStr">
        <is>
          <t>Laki-laki</t>
        </is>
      </c>
      <c r="AM11" s="48" t="inlineStr">
        <is>
          <t>Sudah menikah</t>
        </is>
      </c>
      <c r="AN11" s="48" t="inlineStr">
        <is>
          <t>SD/Sederajat</t>
        </is>
      </c>
      <c r="AO11" s="48" t="inlineStr">
        <is>
          <t>Petani</t>
        </is>
      </c>
      <c r="AP11" s="8" t="n">
        <v>1</v>
      </c>
      <c r="AQ11" s="8" t="n">
        <v>0</v>
      </c>
      <c r="AR11" s="8" t="n">
        <v>0</v>
      </c>
      <c r="AS11" s="8" t="n">
        <v>0</v>
      </c>
      <c r="AT11" s="8" t="n">
        <v>0</v>
      </c>
      <c r="AU11" s="8" t="n">
        <v>0</v>
      </c>
      <c r="AV11" s="8" t="n">
        <v>0</v>
      </c>
      <c r="AW11" s="8" t="n">
        <v>0</v>
      </c>
      <c r="AX11" s="48" t="n"/>
      <c r="AY11" s="48" t="inlineStr">
        <is>
          <t>Tidak ada</t>
        </is>
      </c>
      <c r="AZ11" s="8" t="n">
        <v>0</v>
      </c>
      <c r="BA11" s="8" t="n">
        <v>0</v>
      </c>
      <c r="BB11" s="8" t="n">
        <v>0</v>
      </c>
      <c r="BC11" s="8" t="n">
        <v>0</v>
      </c>
      <c r="BD11" s="8" t="n">
        <v>0</v>
      </c>
      <c r="BE11" s="8" t="n">
        <v>0</v>
      </c>
      <c r="BF11" s="8" t="n">
        <v>0</v>
      </c>
      <c r="BG11" s="8" t="n">
        <v>1</v>
      </c>
      <c r="BH11" s="11" t="n"/>
      <c r="BI11" s="48" t="inlineStr">
        <is>
          <t>&lt;Rp1.500.000</t>
        </is>
      </c>
      <c r="BJ11" s="8" t="n">
        <v>1</v>
      </c>
      <c r="BK11" s="8" t="n">
        <v>1</v>
      </c>
      <c r="BL11" s="8" t="n">
        <v>1</v>
      </c>
      <c r="BM11" s="8" t="n">
        <v>0</v>
      </c>
      <c r="BN11" s="48" t="inlineStr">
        <is>
          <t>Milik sendiri</t>
        </is>
      </c>
      <c r="BO11" s="48" t="inlineStr">
        <is>
          <t>Semi-permanen (semen dan kayu)</t>
        </is>
      </c>
      <c r="BP11" s="8" t="n">
        <v>0</v>
      </c>
      <c r="BQ11" s="8" t="n">
        <v>1</v>
      </c>
      <c r="BR11" s="8" t="n">
        <v>0</v>
      </c>
      <c r="BS11" s="8" t="n">
        <v>0</v>
      </c>
      <c r="BT11" s="8" t="n">
        <v>0</v>
      </c>
      <c r="BU11" s="48" t="n"/>
      <c r="BV11" s="48" t="inlineStr">
        <is>
          <t>Bambu/kayu</t>
        </is>
      </c>
      <c r="BW11" s="8" t="n">
        <v>1</v>
      </c>
      <c r="BX11" s="8" t="n">
        <v>0</v>
      </c>
      <c r="BY11" s="8" t="n">
        <v>0</v>
      </c>
      <c r="BZ11" s="8" t="n">
        <v>0</v>
      </c>
      <c r="CA11" s="8" t="n">
        <v>0</v>
      </c>
      <c r="CB11" s="48" t="n"/>
      <c r="CC11" s="48" t="inlineStr">
        <is>
          <t>Seng</t>
        </is>
      </c>
      <c r="CD11" s="8" t="n">
        <v>0</v>
      </c>
      <c r="CE11" s="8" t="n">
        <v>0</v>
      </c>
      <c r="CF11" s="8" t="n">
        <v>0</v>
      </c>
      <c r="CG11" s="8" t="n">
        <v>0</v>
      </c>
      <c r="CH11" s="8" t="n">
        <v>1</v>
      </c>
      <c r="CI11" s="8" t="n">
        <v>0</v>
      </c>
      <c r="CJ11" s="8" t="n">
        <v>0</v>
      </c>
      <c r="CK11" s="48" t="n"/>
      <c r="CL11" s="48" t="inlineStr">
        <is>
          <t>Ya</t>
        </is>
      </c>
      <c r="CM11" s="8" t="n">
        <v>2017</v>
      </c>
      <c r="CN11" s="48" t="inlineStr">
        <is>
          <t>Fixed-Dome (Kubah Tetap)</t>
        </is>
      </c>
      <c r="CO11" s="48" t="inlineStr">
        <is>
          <t>4 m³ (2-3 ekor sapi, ±3 jam memasak/hari, ±30 kg slurry/hari)</t>
        </is>
      </c>
      <c r="CP11" s="48" t="inlineStr">
        <is>
          <t>Anggota keluarga - laki-laki Lainnya</t>
        </is>
      </c>
      <c r="CQ11" s="8" t="n">
        <v>0</v>
      </c>
      <c r="CR11" s="8" t="n">
        <v>0</v>
      </c>
      <c r="CS11" s="8" t="n">
        <v>0</v>
      </c>
      <c r="CT11" s="8" t="n">
        <v>0</v>
      </c>
      <c r="CU11" s="8" t="n">
        <v>1</v>
      </c>
      <c r="CV11" s="8" t="n">
        <v>0</v>
      </c>
      <c r="CW11" s="8" t="n">
        <v>0</v>
      </c>
      <c r="CX11" s="8" t="n">
        <v>1</v>
      </c>
      <c r="CY11" s="48" t="inlineStr">
        <is>
          <t>Anggota keluarga - laki-laki Anggota keluarga - perempuan dewasa</t>
        </is>
      </c>
      <c r="CZ11" s="8" t="n">
        <v>1</v>
      </c>
      <c r="DA11" s="8" t="n">
        <v>1</v>
      </c>
      <c r="DB11" s="8" t="n">
        <v>0</v>
      </c>
      <c r="DC11" s="48" t="n"/>
      <c r="DD11" s="48" t="inlineStr">
        <is>
          <t>Anggota keluarga - laki-laki</t>
        </is>
      </c>
      <c r="DE11" s="8" t="n">
        <v>1</v>
      </c>
      <c r="DF11" s="8" t="n">
        <v>0</v>
      </c>
      <c r="DG11" s="8" t="n">
        <v>0</v>
      </c>
      <c r="DH11" s="8" t="n">
        <v>0</v>
      </c>
      <c r="DI11" s="48" t="n"/>
      <c r="DJ11" s="48" t="inlineStr">
        <is>
          <t>Anggota keluarga - laki-laki CPO atau pendamping</t>
        </is>
      </c>
      <c r="DK11" s="8" t="n">
        <v>1</v>
      </c>
      <c r="DL11" s="8" t="n">
        <v>0</v>
      </c>
      <c r="DM11" s="8" t="n">
        <v>1</v>
      </c>
      <c r="DN11" s="8" t="n">
        <v>0</v>
      </c>
      <c r="DO11" s="48" t="n"/>
      <c r="DP11" s="48" t="inlineStr">
        <is>
          <t>Tidak berfungsi sama sekali</t>
        </is>
      </c>
      <c r="DQ11" s="48" t="inlineStr">
        <is>
          <t>&gt;1 tahun yang lalu</t>
        </is>
      </c>
      <c r="DR11" s="17" t="inlineStr">
        <is>
          <t>Masalah teknis (misalnya kerusakan pada komponen)</t>
        </is>
      </c>
      <c r="DS11" s="48" t="n"/>
      <c r="DT11" s="48" t="inlineStr">
        <is>
          <t>Kompor Saluran Pipa Gas Water drain (penguras air/pemisah air)</t>
        </is>
      </c>
      <c r="DU11" s="8" t="n">
        <v>1</v>
      </c>
      <c r="DV11" s="8" t="n">
        <v>0</v>
      </c>
      <c r="DW11" s="8" t="n">
        <v>0</v>
      </c>
      <c r="DX11" s="8" t="n">
        <v>0</v>
      </c>
      <c r="DY11" s="8" t="n">
        <v>0</v>
      </c>
      <c r="DZ11" s="8" t="n">
        <v>0</v>
      </c>
      <c r="EA11" s="8" t="n">
        <v>0</v>
      </c>
      <c r="EB11" s="8" t="n">
        <v>0</v>
      </c>
      <c r="EC11" s="8" t="n">
        <v>0</v>
      </c>
      <c r="ED11" s="8" t="n">
        <v>0</v>
      </c>
      <c r="EE11" s="8" t="n">
        <v>1</v>
      </c>
      <c r="EF11" s="8" t="n">
        <v>1</v>
      </c>
      <c r="EG11" s="8" t="n">
        <v>0</v>
      </c>
      <c r="EH11" s="8" t="n">
        <v>0</v>
      </c>
      <c r="EI11" s="48" t="inlineStr">
        <is>
          <t>Tidak ada masalah</t>
        </is>
      </c>
      <c r="EJ11" s="8" t="n">
        <v>0</v>
      </c>
      <c r="EK11" s="8" t="n">
        <v>0</v>
      </c>
      <c r="EL11" s="8" t="n">
        <v>0</v>
      </c>
      <c r="EM11" s="8" t="n">
        <v>1</v>
      </c>
      <c r="EN11" s="8" t="n">
        <v>0</v>
      </c>
      <c r="EO11" s="48" t="n"/>
      <c r="EP11" s="48" t="inlineStr">
        <is>
          <t>Ya, cukup jelas dan mudah diikuti</t>
        </is>
      </c>
      <c r="EQ11" s="48" t="inlineStr">
        <is>
          <t>Bukan pelatihan</t>
        </is>
      </c>
      <c r="ER11" s="48" t="inlineStr">
        <is>
          <t>CPO atau pendamping</t>
        </is>
      </c>
      <c r="ES11" s="8" t="n">
        <v>1</v>
      </c>
      <c r="ET11" s="8" t="n">
        <v>0</v>
      </c>
      <c r="EU11" s="8" t="n">
        <v>0</v>
      </c>
      <c r="EV11" s="8" t="n">
        <v>0</v>
      </c>
      <c r="EW11" s="48" t="n"/>
      <c r="EX11" s="48" t="inlineStr">
        <is>
          <t>Anggota keluarga - Laki-laki Anggota keluarga - Perempuan dewasa</t>
        </is>
      </c>
      <c r="EY11" s="8" t="n">
        <v>1</v>
      </c>
      <c r="EZ11" s="8" t="n">
        <v>1</v>
      </c>
      <c r="FA11" s="8" t="n">
        <v>0</v>
      </c>
      <c r="FB11" s="48" t="n"/>
      <c r="FC11" s="48" t="inlineStr">
        <is>
          <t>Setiap hari</t>
        </is>
      </c>
      <c r="FD11" s="48" t="inlineStr">
        <is>
          <t>Rp 0,000</t>
        </is>
      </c>
      <c r="FE11" s="48" t="inlineStr">
        <is>
          <t>Mengetahui</t>
        </is>
      </c>
      <c r="FF11" s="48" t="inlineStr">
        <is>
          <t>Selalu (setiap hari)</t>
        </is>
      </c>
      <c r="FG11" s="48" t="inlineStr">
        <is>
          <t>Tidak mengetahui</t>
        </is>
      </c>
      <c r="FH11" s="48" t="inlineStr">
        <is>
          <t>Tidak pernah</t>
        </is>
      </c>
      <c r="FI11" s="48" t="inlineStr">
        <is>
          <t>Mengetahui</t>
        </is>
      </c>
      <c r="FJ11" s="48" t="inlineStr">
        <is>
          <t>Selalu (setiap hari)</t>
        </is>
      </c>
      <c r="FK11" s="48" t="inlineStr">
        <is>
          <t>Tidak mengetahui</t>
        </is>
      </c>
      <c r="FL11" s="48" t="inlineStr">
        <is>
          <t>Tidak pernah</t>
        </is>
      </c>
      <c r="FM11" s="48" t="inlineStr">
        <is>
          <t>Tidak mengetahui</t>
        </is>
      </c>
      <c r="FN11" s="48" t="inlineStr">
        <is>
          <t>Tidak pernah</t>
        </is>
      </c>
      <c r="FO11" s="48" t="inlineStr">
        <is>
          <t>Tidak mengetahui</t>
        </is>
      </c>
      <c r="FP11" s="48" t="inlineStr">
        <is>
          <t>Tidak pernah</t>
        </is>
      </c>
      <c r="FQ11" s="48" t="inlineStr">
        <is>
          <t>Mengetahui</t>
        </is>
      </c>
      <c r="FR11" s="48" t="inlineStr">
        <is>
          <t>Ya</t>
        </is>
      </c>
      <c r="FS11" s="48" t="inlineStr">
        <is>
          <t>Mengetahui</t>
        </is>
      </c>
      <c r="FT11" s="48" t="inlineStr">
        <is>
          <t>Ya, selalu</t>
        </is>
      </c>
      <c r="FU11" s="48" t="inlineStr">
        <is>
          <t>Laki-laki dewasa Perempuan dewasa</t>
        </is>
      </c>
      <c r="FV11" s="8" t="n">
        <v>1</v>
      </c>
      <c r="FW11" s="8" t="n">
        <v>1</v>
      </c>
      <c r="FX11" s="8" t="n">
        <v>0</v>
      </c>
      <c r="FY11" s="8" t="n">
        <v>0</v>
      </c>
      <c r="FZ11" s="48" t="inlineStr">
        <is>
          <t>Tidak memahami</t>
        </is>
      </c>
      <c r="GA11" s="35" t="n"/>
      <c r="GB11" s="12" t="n"/>
      <c r="GC11" s="12" t="n"/>
      <c r="GD11" s="12" t="n"/>
      <c r="GE11" s="12" t="n"/>
      <c r="GF11" s="48" t="inlineStr">
        <is>
          <t>Tidak memahami</t>
        </is>
      </c>
      <c r="GG11" s="48" t="inlineStr">
        <is>
          <t>Tidak pernah</t>
        </is>
      </c>
      <c r="GH11" s="48" t="inlineStr">
        <is>
          <t>Ya</t>
        </is>
      </c>
      <c r="GI11" s="48" t="inlineStr">
        <is>
          <t>Tetangga Komunitas lokal</t>
        </is>
      </c>
      <c r="GJ11" s="8" t="n">
        <v>1</v>
      </c>
      <c r="GK11" s="8" t="n">
        <v>0</v>
      </c>
      <c r="GL11" s="8" t="n">
        <v>1</v>
      </c>
      <c r="GM11" s="8" t="n">
        <v>0</v>
      </c>
      <c r="GN11" s="48" t="n"/>
      <c r="GO11" s="8" t="n">
        <v>10</v>
      </c>
      <c r="GP11" s="48" t="inlineStr">
        <is>
          <t>Penuh (100%)</t>
        </is>
      </c>
      <c r="GQ11" s="48" t="inlineStr">
        <is>
          <t>LPG</t>
        </is>
      </c>
      <c r="GR11" s="8" t="n">
        <v>1</v>
      </c>
      <c r="GS11" s="8" t="n">
        <v>0</v>
      </c>
      <c r="GT11" s="8" t="n">
        <v>0</v>
      </c>
      <c r="GU11" s="8" t="n">
        <v>0</v>
      </c>
      <c r="GV11" s="8" t="n">
        <v>0</v>
      </c>
      <c r="GW11" s="8" t="n">
        <v>0</v>
      </c>
      <c r="GX11" s="8" t="n">
        <v>0</v>
      </c>
      <c r="GY11" s="48" t="n"/>
      <c r="GZ11" s="48" t="inlineStr">
        <is>
          <t>Ya</t>
        </is>
      </c>
      <c r="HA11" s="48" t="n"/>
      <c r="HB11" s="48" t="n"/>
      <c r="HC11" s="48" t="n"/>
      <c r="HD11" s="48" t="n"/>
      <c r="HE11" s="8" t="n">
        <v>6</v>
      </c>
      <c r="HF11" s="8" t="n">
        <v>30000</v>
      </c>
      <c r="HG11" s="8" t="n">
        <v>0</v>
      </c>
      <c r="HH11" s="39" t="n">
        <v>0</v>
      </c>
      <c r="HI11" s="48" t="n"/>
      <c r="HJ11" s="48" t="n"/>
      <c r="HK11" s="48" t="n"/>
      <c r="HL11" s="48" t="n"/>
      <c r="HM11" s="48" t="n"/>
      <c r="HN11" s="48" t="n"/>
      <c r="HO11" s="48" t="n"/>
      <c r="HP11" s="48" t="n"/>
      <c r="HQ11" s="48" t="n"/>
      <c r="HR11" s="48" t="n"/>
      <c r="HS11" s="48" t="n"/>
      <c r="HT11" s="48" t="n"/>
      <c r="HU11" s="48" t="n"/>
      <c r="HV11" s="48" t="n"/>
      <c r="HW11" s="48" t="n"/>
      <c r="HX11" s="48" t="n"/>
      <c r="HY11" s="48" t="n"/>
      <c r="HZ11" s="48" t="n"/>
      <c r="IA11" s="8" t="n">
        <v>6</v>
      </c>
      <c r="IB11" s="8" t="n">
        <v>46000</v>
      </c>
      <c r="IC11" s="48" t="n"/>
      <c r="ID11" s="48" t="n"/>
      <c r="IE11" s="48" t="n"/>
      <c r="IF11" s="48" t="n"/>
      <c r="IG11" s="48" t="n"/>
      <c r="IH11" s="48" t="n"/>
      <c r="II11" s="48" t="n"/>
      <c r="IJ11" s="48" t="n"/>
      <c r="IK11" s="48" t="inlineStr">
        <is>
          <t>&lt;15 kg</t>
        </is>
      </c>
      <c r="IL11" s="48" t="inlineStr">
        <is>
          <t>1-3 jam</t>
        </is>
      </c>
      <c r="IM11" s="48" t="inlineStr">
        <is>
          <t>Ya</t>
        </is>
      </c>
      <c r="IN11" s="48" t="inlineStr">
        <is>
          <t>Tidak</t>
        </is>
      </c>
      <c r="IO11" s="48" t="inlineStr">
        <is>
          <t>Lebih bersih</t>
        </is>
      </c>
      <c r="IP11" s="48" t="n"/>
      <c r="IQ11" s="48" t="inlineStr">
        <is>
          <t>Tidak pernah</t>
        </is>
      </c>
      <c r="IR11" s="48" t="n"/>
      <c r="IS11" s="48" t="n"/>
      <c r="IT11" s="48" t="n"/>
      <c r="IU11" s="48" t="n"/>
      <c r="IV11" s="48" t="n"/>
      <c r="IW11" s="48" t="n"/>
      <c r="IX11" s="48" t="n"/>
      <c r="IY11" s="48" t="n"/>
      <c r="IZ11" s="48" t="inlineStr">
        <is>
          <t>Tidak pernah</t>
        </is>
      </c>
      <c r="JA11" s="48" t="n"/>
      <c r="JB11" s="48" t="n"/>
      <c r="JC11" s="48" t="n"/>
      <c r="JD11" s="48" t="n"/>
      <c r="JE11" s="48" t="n"/>
      <c r="JF11" s="48" t="n"/>
      <c r="JG11" s="48" t="n"/>
      <c r="JH11" s="48" t="n"/>
      <c r="JI11" s="48" t="inlineStr">
        <is>
          <t>Tidak pernah</t>
        </is>
      </c>
      <c r="JJ11" s="48" t="n"/>
      <c r="JK11" s="48" t="n"/>
      <c r="JL11" s="48" t="n"/>
      <c r="JM11" s="48" t="n"/>
      <c r="JN11" s="48" t="n"/>
      <c r="JO11" s="48" t="n"/>
      <c r="JP11" s="48" t="n"/>
      <c r="JQ11" s="48" t="n"/>
      <c r="JR11" s="48" t="inlineStr">
        <is>
          <t>Tidak pernah</t>
        </is>
      </c>
      <c r="JS11" s="48" t="n"/>
      <c r="JT11" s="48" t="n"/>
      <c r="JU11" s="48" t="n"/>
      <c r="JV11" s="48" t="n"/>
      <c r="JW11" s="48" t="n"/>
      <c r="JX11" s="48" t="n"/>
      <c r="JY11" s="48" t="n"/>
      <c r="JZ11" s="48" t="n"/>
      <c r="KA11" s="48" t="inlineStr">
        <is>
          <t>Tidak pernah</t>
        </is>
      </c>
      <c r="KB11" s="48" t="n"/>
      <c r="KC11" s="48" t="n"/>
      <c r="KD11" s="48" t="n"/>
      <c r="KE11" s="48" t="n"/>
      <c r="KF11" s="48" t="n"/>
      <c r="KG11" s="48" t="n"/>
      <c r="KH11" s="48" t="n"/>
      <c r="KI11" s="48" t="n"/>
      <c r="KJ11" s="48" t="inlineStr">
        <is>
          <t>Tidak pernah</t>
        </is>
      </c>
      <c r="KK11" s="48" t="n"/>
      <c r="KL11" s="48" t="n"/>
      <c r="KM11" s="48" t="n"/>
      <c r="KN11" s="48" t="n"/>
      <c r="KO11" s="48" t="n"/>
      <c r="KP11" s="48" t="n"/>
      <c r="KQ11" s="48" t="n"/>
      <c r="KR11" s="48" t="n"/>
      <c r="KS11" s="48" t="inlineStr">
        <is>
          <t>Tidak ada perubahan</t>
        </is>
      </c>
      <c r="KT11" s="48" t="inlineStr">
        <is>
          <t>0-1 kali</t>
        </is>
      </c>
      <c r="KU11" s="48" t="inlineStr">
        <is>
          <t>0-1 kali</t>
        </is>
      </c>
      <c r="KV11" s="48" t="inlineStr">
        <is>
          <t>Laki-laki dewasa Perempuan dewasa</t>
        </is>
      </c>
      <c r="KW11" s="8" t="n">
        <v>1</v>
      </c>
      <c r="KX11" s="8" t="n">
        <v>1</v>
      </c>
      <c r="KY11" s="8" t="n">
        <v>0</v>
      </c>
      <c r="KZ11" s="8" t="n">
        <v>0</v>
      </c>
      <c r="LA11" s="48" t="inlineStr">
        <is>
          <t>Cukup membaik</t>
        </is>
      </c>
      <c r="LB11" s="48" t="inlineStr">
        <is>
          <t>Jauh lebih baik</t>
        </is>
      </c>
      <c r="LC11" s="8" t="n">
        <v>8</v>
      </c>
      <c r="LD11" s="8" t="n">
        <v>1</v>
      </c>
      <c r="LE11" s="8" t="n">
        <v>0</v>
      </c>
      <c r="LF11" s="8" t="n">
        <v>0</v>
      </c>
      <c r="LG11" s="48" t="inlineStr">
        <is>
          <t>Tidak</t>
        </is>
      </c>
      <c r="LH11" s="48" t="n"/>
      <c r="LI11" s="8" t="n">
        <v>0</v>
      </c>
      <c r="LJ11" s="48" t="inlineStr">
        <is>
          <t>Lainnya</t>
        </is>
      </c>
      <c r="LK11" s="8" t="n">
        <v>0</v>
      </c>
      <c r="LL11" s="8" t="n">
        <v>0</v>
      </c>
      <c r="LM11" s="8" t="n">
        <v>0</v>
      </c>
      <c r="LN11" s="8" t="n">
        <v>0</v>
      </c>
      <c r="LO11" s="8" t="n">
        <v>0</v>
      </c>
      <c r="LP11" s="8" t="n">
        <v>0</v>
      </c>
      <c r="LQ11" s="8" t="n">
        <v>1</v>
      </c>
      <c r="LR11" s="11" t="inlineStr">
        <is>
          <t>Tidak ada peningkatan pendapatan</t>
        </is>
      </c>
      <c r="LS11" s="8" t="n">
        <v>10</v>
      </c>
      <c r="LT11" s="8" t="n">
        <v>0</v>
      </c>
      <c r="LU11" s="8" t="n">
        <v>0</v>
      </c>
      <c r="LV11" s="8" t="n">
        <v>5</v>
      </c>
      <c r="LW11" s="8" t="n">
        <v>0</v>
      </c>
      <c r="LX11" s="8" t="n">
        <v>0</v>
      </c>
      <c r="LY11" s="8" t="n">
        <v>10</v>
      </c>
      <c r="LZ11" s="8" t="n">
        <v>0</v>
      </c>
      <c r="MA11" s="8" t="n">
        <v>0</v>
      </c>
      <c r="MB11" s="48" t="inlineStr">
        <is>
          <t>Tidak</t>
        </is>
      </c>
      <c r="MC11" s="8" t="n">
        <v>0</v>
      </c>
      <c r="MD11" s="8" t="n">
        <v>0</v>
      </c>
      <c r="ME11" s="8" t="n">
        <v>0</v>
      </c>
      <c r="MF11" s="8" t="n">
        <v>0</v>
      </c>
      <c r="MG11" s="8" t="n">
        <v>0</v>
      </c>
      <c r="MH11" s="8" t="n">
        <v>0</v>
      </c>
      <c r="MI11" s="48" t="n"/>
      <c r="MJ11" s="48" t="n"/>
      <c r="MK11" s="48" t="n"/>
      <c r="ML11" s="48" t="n"/>
      <c r="MM11" s="48" t="n"/>
      <c r="MN11" s="48" t="n"/>
      <c r="MO11" s="48" t="n"/>
      <c r="MP11" s="48" t="n"/>
      <c r="MQ11" s="48" t="n"/>
      <c r="MR11" s="17" t="inlineStr">
        <is>
          <t>Tidak ada waktu yang dihemat</t>
        </is>
      </c>
      <c r="MS11" s="48" t="n"/>
      <c r="MT11" s="48" t="inlineStr">
        <is>
          <t>Tidak ada waktu yang dihemat</t>
        </is>
      </c>
      <c r="MU11" s="48" t="inlineStr">
        <is>
          <t>Tidak</t>
        </is>
      </c>
      <c r="MV11" s="48" t="n"/>
      <c r="MW11" s="48" t="n"/>
      <c r="MX11" s="48" t="n"/>
      <c r="MY11" s="48" t="n"/>
      <c r="MZ11" s="48" t="n"/>
      <c r="NA11" s="48" t="n"/>
      <c r="NB11" s="48" t="n"/>
      <c r="NC11" s="48" t="n"/>
      <c r="ND11" s="48" t="n"/>
      <c r="NE11" s="48" t="n"/>
      <c r="NF11" s="48" t="n"/>
      <c r="NG11" s="48" t="n"/>
      <c r="NH11" s="48" t="n"/>
      <c r="NI11" s="48" t="n"/>
      <c r="NJ11" s="48" t="n"/>
      <c r="NK11" s="48" t="n"/>
      <c r="NL11" s="48" t="inlineStr">
        <is>
          <t>Ya</t>
        </is>
      </c>
      <c r="NM11" s="48" t="inlineStr">
        <is>
          <t>100% dana hibah</t>
        </is>
      </c>
      <c r="NN11" s="17" t="inlineStr">
        <is>
          <t>0 (100% sumber pembiayaan dari hibah)</t>
        </is>
      </c>
      <c r="NO11" s="17" t="inlineStr">
        <is>
          <t>Yayasan Rumah Energi atau BIRU</t>
        </is>
      </c>
      <c r="NP11" s="48" t="n"/>
      <c r="NQ11" s="48" t="n"/>
      <c r="NR11" s="48" t="n"/>
      <c r="NS11" s="48" t="n"/>
      <c r="NT11" s="48" t="n"/>
      <c r="NU11" s="48" t="n"/>
      <c r="NV11" s="48" t="n"/>
      <c r="NW11" s="48" t="n"/>
      <c r="NX11" s="48" t="inlineStr">
        <is>
          <t>Sama saja</t>
        </is>
      </c>
      <c r="NY11" s="8" t="n">
        <v>60</v>
      </c>
      <c r="NZ11" s="8" t="n">
        <v>0</v>
      </c>
      <c r="OA11" s="8" t="n">
        <v>0</v>
      </c>
      <c r="OB11" s="8" t="n">
        <v>0</v>
      </c>
      <c r="OC11" s="8" t="n">
        <v>30</v>
      </c>
      <c r="OD11" s="8" t="n">
        <v>0</v>
      </c>
      <c r="OE11" s="48" t="inlineStr">
        <is>
          <t>Tidak ada perubahan</t>
        </is>
      </c>
      <c r="OF11" s="48" t="inlineStr">
        <is>
          <t>Lebih baik (beda waktu memasak 5-30 menit, ATAU tidak lagi ada rasa/bau makanan yang berubah, ATAU alasan lainnya)</t>
        </is>
      </c>
      <c r="OG11" s="48" t="inlineStr">
        <is>
          <t>Ya</t>
        </is>
      </c>
      <c r="OH11" s="8" t="n">
        <v>3</v>
      </c>
      <c r="OI11" s="8" t="n">
        <v>0</v>
      </c>
      <c r="OJ11" s="8" t="n">
        <v>0</v>
      </c>
      <c r="OK11" s="8" t="n">
        <v>0</v>
      </c>
      <c r="OL11" s="8" t="n">
        <v>0</v>
      </c>
      <c r="OM11" s="8" t="n">
        <v>0</v>
      </c>
      <c r="ON11" s="8" t="n">
        <v>1</v>
      </c>
      <c r="OO11" s="8" t="n">
        <v>0</v>
      </c>
      <c r="OP11" s="48">
        <f>VLOOKUP(AG11,'BUS 2'!$G$1:$CU$424,2,0)</f>
        <v/>
      </c>
      <c r="OQ11" s="8">
        <f>VLOOKUP(AG11,'BUS 2'!$G$1:$CU$424,3,0)</f>
        <v/>
      </c>
      <c r="OR11" s="8">
        <f>VLOOKUP(AG11,'BUS 2'!$G$1:$CU$424,4,0)</f>
        <v/>
      </c>
      <c r="OS11" s="8">
        <f>VLOOKUP(AG11,'BUS 2'!$G$1:$CU$424,5,0)</f>
        <v/>
      </c>
      <c r="OT11" s="8">
        <f>VLOOKUP(AG11,'BUS 2'!$G$1:$CU$424,6,0)</f>
        <v/>
      </c>
      <c r="OU11" s="8">
        <f>VLOOKUP(AG11,'BUS 2'!$G$1:$CU$424,7,0)</f>
        <v/>
      </c>
      <c r="OV11" s="8">
        <f>VLOOKUP(AG11,'BUS 2'!$G$1:$CU$424,8,0)</f>
        <v/>
      </c>
      <c r="OW11" s="8">
        <f>VLOOKUP(AG11,'BUS 2'!$G$1:$CU$424,9,0)</f>
        <v/>
      </c>
      <c r="OX11" s="8">
        <f>VLOOKUP(AG11,'BUS 2'!$G$1:$CU$424,10,0)</f>
        <v/>
      </c>
      <c r="OY11" s="8">
        <f>VLOOKUP(AG11,'BUS 2'!$G$1:$CU$424,11,0)</f>
        <v/>
      </c>
      <c r="OZ11" s="8">
        <f>VLOOKUP(AG11,'BUS 2'!$G$1:$CU$424,12,0)</f>
        <v/>
      </c>
      <c r="PA11" s="8">
        <f>VLOOKUP(AG11,'BUS 2'!$G$1:$CU$424,13,0)</f>
        <v/>
      </c>
      <c r="PB11" s="8">
        <f>VLOOKUP(AG11,'BUS 2'!$G$1:$CU$424,14,0)</f>
        <v/>
      </c>
      <c r="PC11" s="8">
        <f>VLOOKUP(AG11,'BUS 2'!$G$1:$CU$424,15,0)</f>
        <v/>
      </c>
      <c r="PD11" s="8">
        <f>VLOOKUP(AG11,'BUS 2'!$G$1:$CU$424,16,0)</f>
        <v/>
      </c>
      <c r="PE11" s="8">
        <f>VLOOKUP(AG11,'BUS 2'!$G$1:$CU$424,17,0)</f>
        <v/>
      </c>
      <c r="PF11" s="8">
        <f>VLOOKUP(AG11,'BUS 2'!$G$1:$CU$424,18,0)</f>
        <v/>
      </c>
      <c r="PG11" s="8">
        <f>VLOOKUP(AG11,'BUS 2'!$G$1:$CU$424,19,0)</f>
        <v/>
      </c>
      <c r="PH11" s="8">
        <f>VLOOKUP(AG11,'BUS 2'!$G$1:$CU$424,20,0)</f>
        <v/>
      </c>
      <c r="PI11" s="8">
        <f>VLOOKUP(AG11,'BUS 2'!$G$1:$CU$424,21,0)</f>
        <v/>
      </c>
      <c r="PJ11" s="8">
        <f>VLOOKUP(AG11,'BUS 2'!$G$1:$CU$424,22,0)</f>
        <v/>
      </c>
      <c r="PK11" s="8">
        <f>VLOOKUP(AG11,'BUS 2'!$G$1:$CU$424,23,0)</f>
        <v/>
      </c>
      <c r="PL11" s="8">
        <f>VLOOKUP(AG11,'BUS 2'!$G$1:$CU$424,24,0)</f>
        <v/>
      </c>
      <c r="PM11" s="8">
        <f>VLOOKUP(AG11,'BUS 2'!$G$1:$CU$424,25,0)</f>
        <v/>
      </c>
      <c r="PN11" s="8">
        <f>VLOOKUP(AG11,'BUS 2'!$G$1:$CU$424,26,0)</f>
        <v/>
      </c>
      <c r="PO11" s="8">
        <f>VLOOKUP(AG11,'BUS 2'!$G$1:$CU$424,27,0)</f>
        <v/>
      </c>
      <c r="PP11" s="8">
        <f>VLOOKUP(AG11,'BUS 2'!$G$1:$CU$424,28,0)</f>
        <v/>
      </c>
      <c r="PQ11" s="8">
        <f>VLOOKUP(AG11,'BUS 2'!$G$1:$CU$424,29,0)</f>
        <v/>
      </c>
      <c r="PR11" s="8">
        <f>VLOOKUP(AG11,'BUS 2'!$G$1:$CU$424,30,0)</f>
        <v/>
      </c>
      <c r="PS11" s="8">
        <f>VLOOKUP(AG11,'BUS 2'!$G$1:$CU$424,31,0)</f>
        <v/>
      </c>
      <c r="PT11" s="48" t="inlineStr">
        <is>
          <t>1-Disebarkan ke lahan terbuka</t>
        </is>
      </c>
      <c r="PU11" s="8" t="n">
        <v>0</v>
      </c>
      <c r="PV11" s="8" t="n">
        <v>0</v>
      </c>
      <c r="PW11" s="8" t="n">
        <v>0</v>
      </c>
      <c r="PX11" s="8" t="n">
        <v>0</v>
      </c>
      <c r="PY11" s="8" t="n">
        <v>0</v>
      </c>
      <c r="PZ11" s="8" t="n">
        <v>1</v>
      </c>
      <c r="QA11" s="8" t="n">
        <v>0</v>
      </c>
      <c r="QB11" s="8" t="n">
        <v>0</v>
      </c>
      <c r="QC11" s="8" t="n">
        <v>0</v>
      </c>
      <c r="QD11" s="48" t="n"/>
      <c r="QE11" s="36" t="n"/>
      <c r="QF11" s="35" t="n"/>
      <c r="QG11" s="35" t="n"/>
      <c r="QH11" s="35" t="n"/>
      <c r="QI11" s="35" t="n"/>
      <c r="QJ11" s="35" t="n"/>
      <c r="QK11" s="36" t="n"/>
      <c r="QL11" s="36" t="n"/>
      <c r="QM11" s="36" t="n"/>
      <c r="QN11" s="36" t="n"/>
      <c r="QO11" s="36" t="n"/>
      <c r="QP11" s="36" t="n"/>
      <c r="QQ11" s="36" t="n"/>
      <c r="QR11" s="36" t="n"/>
      <c r="QS11" s="36" t="n"/>
      <c r="QT11" s="36" t="n"/>
      <c r="QU11" s="36" t="n"/>
      <c r="QV11" s="36" t="n"/>
      <c r="QW11" s="35" t="n"/>
      <c r="QX11" s="35" t="n"/>
      <c r="QY11" s="35" t="n"/>
      <c r="QZ11" s="35" t="n"/>
      <c r="RA11" s="35" t="n"/>
      <c r="RB11" s="36" t="n"/>
      <c r="RC11" s="36" t="n"/>
      <c r="RD11" s="36" t="n"/>
      <c r="RE11" s="36" t="n"/>
      <c r="RF11" s="36" t="n"/>
      <c r="RG11" s="48" t="n"/>
      <c r="RH11" s="35" t="n"/>
      <c r="RI11" s="35" t="n"/>
      <c r="RJ11" s="35" t="n"/>
      <c r="RK11" s="35" t="n"/>
      <c r="RL11" s="35" t="n"/>
      <c r="RM11" s="48" t="n"/>
      <c r="RN11" s="48" t="n"/>
      <c r="RO11" s="48" t="n"/>
      <c r="RP11" s="48" t="n"/>
      <c r="RQ11" s="48" t="n"/>
      <c r="RR11" s="48" t="n"/>
      <c r="RS11" s="35" t="n"/>
      <c r="RT11" s="35" t="n"/>
      <c r="RU11" s="35" t="n"/>
      <c r="RV11" s="35" t="n"/>
      <c r="RW11" s="35" t="n"/>
      <c r="RX11" s="48" t="n"/>
      <c r="RY11" s="48" t="n"/>
      <c r="RZ11" s="48" t="n"/>
      <c r="SA11" s="48" t="n"/>
      <c r="SB11" s="48" t="n"/>
      <c r="SC11" s="48" t="inlineStr">
        <is>
          <t>1-Disebarkan ke lahan terbuka</t>
        </is>
      </c>
      <c r="SD11" s="39" t="n">
        <v>0</v>
      </c>
      <c r="SE11" s="39" t="n">
        <v>0</v>
      </c>
      <c r="SF11" s="39" t="n">
        <v>0</v>
      </c>
      <c r="SG11" s="39" t="n">
        <v>0</v>
      </c>
      <c r="SH11" s="39" t="n">
        <v>0</v>
      </c>
      <c r="SI11" s="8" t="n">
        <v>1</v>
      </c>
      <c r="SJ11" s="8" t="n">
        <v>0</v>
      </c>
      <c r="SK11" s="8" t="n">
        <v>0</v>
      </c>
      <c r="SL11" s="8" t="n">
        <v>0</v>
      </c>
      <c r="SM11" s="48" t="n"/>
      <c r="SN11" s="48" t="n"/>
      <c r="SO11" s="35" t="n"/>
      <c r="SP11" s="35" t="n"/>
      <c r="SQ11" s="35" t="n"/>
      <c r="SR11" s="35" t="n"/>
      <c r="SS11" s="35" t="n"/>
      <c r="ST11" s="48" t="n"/>
      <c r="SU11" s="48" t="n"/>
      <c r="SV11" s="48" t="n"/>
      <c r="SW11" s="48" t="n"/>
      <c r="SX11" s="48" t="n"/>
      <c r="SY11" s="8">
        <f>VLOOKUP(AG11,'BUS 2'!$G$1:$CU$424,33,0)</f>
        <v/>
      </c>
      <c r="SZ11" s="48">
        <f>VLOOKUP(AG11,'BUS 2'!$G$1:$CU$424,34,0)</f>
        <v/>
      </c>
      <c r="TA11" s="48">
        <f>VLOOKUP(AG11,'BUS 2'!$G$1:$CU$424,35,0)</f>
        <v/>
      </c>
      <c r="TB11" s="48">
        <f>VLOOKUP(AG11,'BUS 2'!$G$1:$CU$424,36,0)</f>
        <v/>
      </c>
      <c r="TC11" s="48">
        <f>VLOOKUP(AG11,'BUS 2'!$G$1:$CU$424,37,0)</f>
        <v/>
      </c>
      <c r="TD11" s="48">
        <f>VLOOKUP(AG11,'BUS 2'!$G$1:$CU$424,38,0)</f>
        <v/>
      </c>
      <c r="TE11" s="48">
        <f>VLOOKUP(AG11,'BUS 2'!$G$1:$CU$424,39,0)</f>
        <v/>
      </c>
      <c r="TF11" s="48">
        <f>VLOOKUP(AG11,'BUS 2'!$G$1:$CU$424,40,0)</f>
        <v/>
      </c>
      <c r="TG11" s="8">
        <f>VLOOKUP(AG11,'BUS 2'!$G$1:$CU$424,42,0)</f>
        <v/>
      </c>
      <c r="TH11" s="8">
        <f>VLOOKUP(AG11,'BUS 2'!$G$1:$CU$424,43,0)</f>
        <v/>
      </c>
      <c r="TI11" s="8">
        <f>VLOOKUP(AG11,'BUS 2'!$G$1:$CU$424,44,0)</f>
        <v/>
      </c>
      <c r="TJ11" s="8">
        <f>VLOOKUP(AG11,'BUS 2'!$G$1:$CU$424,45,0)</f>
        <v/>
      </c>
      <c r="TK11" s="8">
        <f>VLOOKUP(AG11,'BUS 2'!$G$1:$CU$424,46,0)</f>
        <v/>
      </c>
      <c r="TL11" s="8">
        <f>VLOOKUP(AG11,'BUS 2'!$G$1:$CU$424,47,0)</f>
        <v/>
      </c>
      <c r="TM11" s="8">
        <f>VLOOKUP(AG11,'BUS 2'!$G$1:$CU$424,48,0)</f>
        <v/>
      </c>
      <c r="TN11" s="8">
        <f>VLOOKUP(AG11,'BUS 2'!$G$1:$CU$424,49,0)</f>
        <v/>
      </c>
      <c r="TO11" s="8">
        <f>VLOOKUP(AG11,'BUS 2'!$G$1:$CU$424,50,0)</f>
        <v/>
      </c>
      <c r="TP11" s="8">
        <f>VLOOKUP(AG11,'BUS 2'!$G$1:$CU$424,51,0)</f>
        <v/>
      </c>
      <c r="TQ11" s="8">
        <f>VLOOKUP(AG11,'BUS 2'!$G$1:$CU$424,52,0)</f>
        <v/>
      </c>
      <c r="TR11" s="8">
        <f>VLOOKUP(AG11,'BUS 2'!$G$1:$CU$424,53,0)</f>
        <v/>
      </c>
      <c r="TS11" s="48">
        <f>VLOOKUP(AG11,'BUS 2'!$G$1:$CU$424,54,0)</f>
        <v/>
      </c>
      <c r="TT11" s="48">
        <f>VLOOKUP(AG11,'BUS 2'!$G$1:$CU$424,55,0)</f>
        <v/>
      </c>
      <c r="TU11" s="48">
        <f>VLOOKUP(AG11,'BUS 2'!$G$1:$CU$424,56,0)</f>
        <v/>
      </c>
      <c r="TV11" s="48">
        <f>VLOOKUP(AG11,'BUS 2'!$G$1:$CU$424,57,0)</f>
        <v/>
      </c>
      <c r="TW11" s="48">
        <f>VLOOKUP(AG11,'BUS 2'!$G$1:$CU$424,58,0)</f>
        <v/>
      </c>
      <c r="TX11" s="48">
        <f>VLOOKUP(AG11,'BUS 2'!$G$1:$CU$424,59,0)</f>
        <v/>
      </c>
      <c r="TY11" s="48">
        <f>VLOOKUP(AG11,'BUS 2'!$G$1:$CU$424,60,0)</f>
        <v/>
      </c>
      <c r="TZ11" s="48">
        <f>VLOOKUP(AG11,'BUS 2'!$G$1:$CU$424,61,0)</f>
        <v/>
      </c>
      <c r="UA11" s="48">
        <f>VLOOKUP(AG11,'BUS 2'!$G$1:$CU$424,62,0)</f>
        <v/>
      </c>
      <c r="UB11" s="48">
        <f>VLOOKUP(AG11,'BUS 2'!$G$1:$CU$424,63,0)</f>
        <v/>
      </c>
      <c r="UC11" s="48">
        <f>VLOOKUP(AG11,'BUS 2'!$G$1:$CU$424,64,0)</f>
        <v/>
      </c>
      <c r="UD11" s="48">
        <f>VLOOKUP(AG11,'BUS 2'!$G$1:$CU$424,65,0)</f>
        <v/>
      </c>
      <c r="UE11" s="48">
        <f>VLOOKUP(AG11,'BUS 2'!$G$1:$CU$424,66,0)</f>
        <v/>
      </c>
      <c r="UF11" s="48">
        <f>VLOOKUP(AG11,'BUS 2'!$G$1:$CU$424,67,0)</f>
        <v/>
      </c>
      <c r="UG11" s="48">
        <f>VLOOKUP(AG11,'BUS 2'!$G$1:$CU$424,68,0)</f>
        <v/>
      </c>
      <c r="UH11" s="48">
        <f>VLOOKUP(AG11,'BUS 2'!$G$1:$CU$424,69,0)</f>
        <v/>
      </c>
      <c r="UI11" s="48">
        <f>VLOOKUP(AG11,'BUS 2'!$G$1:$CU$424,70,0)</f>
        <v/>
      </c>
      <c r="UJ11" s="48">
        <f>VLOOKUP(AG11,'BUS 2'!$G$1:$CU$424,71,0)</f>
        <v/>
      </c>
      <c r="UK11" s="48">
        <f>VLOOKUP(AG11,'BUS 2'!$G$1:$CU$424,72,0)</f>
        <v/>
      </c>
      <c r="UL11" s="48">
        <f>VLOOKUP(AG11,'BUS 2'!$G$1:$CU$424,73,0)</f>
        <v/>
      </c>
      <c r="UM11" s="48">
        <f>VLOOKUP(AG11,'BUS 2'!$G$1:$CU$424,74,0)</f>
        <v/>
      </c>
      <c r="UN11" s="48">
        <f>VLOOKUP(AG11,'BUS 2'!$G$1:$CU$424,75,0)</f>
        <v/>
      </c>
      <c r="UO11" s="48">
        <f>VLOOKUP(AG11,'BUS 2'!$G$1:$CU$424,76,0)</f>
        <v/>
      </c>
      <c r="UP11" s="48">
        <f>VLOOKUP(AG11,'BUS 2'!$G$1:$CU$424,77,0)</f>
        <v/>
      </c>
      <c r="UQ11" s="48">
        <f>VLOOKUP(AG11,'BUS 2'!$G$1:$CU$424,78,0)</f>
        <v/>
      </c>
      <c r="UR11" s="48">
        <f>VLOOKUP(AG11,'BUS 2'!$G$1:$CU$424,79,0)</f>
        <v/>
      </c>
      <c r="US11" s="48">
        <f>VLOOKUP(AG11,'BUS 2'!$G$1:$CU$424,80,0)</f>
        <v/>
      </c>
      <c r="UT11" s="48">
        <f>VLOOKUP(AG11,'BUS 2'!$G$1:$CU$424,81,0)</f>
        <v/>
      </c>
      <c r="UU11" s="48" t="inlineStr">
        <is>
          <t>Penggembalaan semi-terbuka</t>
        </is>
      </c>
      <c r="UV11" s="48" t="n"/>
      <c r="UW11" s="48" t="n"/>
      <c r="UX11" s="48" t="n"/>
      <c r="UY11" s="48" t="n"/>
      <c r="UZ11" s="48" t="n"/>
      <c r="VA11" s="48" t="inlineStr">
        <is>
          <t>Penggembalaan semi-terbuka</t>
        </is>
      </c>
      <c r="VB11" s="48" t="n"/>
      <c r="VC11" s="48" t="inlineStr">
        <is>
          <t>Sangat jarang (&gt;1 bulan sekali)</t>
        </is>
      </c>
      <c r="VD11" s="48" t="n"/>
      <c r="VE11" s="48" t="n"/>
      <c r="VF11" s="48" t="n"/>
      <c r="VG11" s="48" t="n"/>
      <c r="VH11" s="48" t="n"/>
      <c r="VI11" s="48" t="inlineStr">
        <is>
          <t>Sangat jarang (&gt;1 bulan sekali)</t>
        </is>
      </c>
      <c r="VJ11" s="48" t="n"/>
      <c r="VK11" s="48" t="inlineStr">
        <is>
          <t>Sering (1 kali sehari)</t>
        </is>
      </c>
      <c r="VL11" s="48" t="n"/>
      <c r="VM11" s="48" t="n"/>
      <c r="VN11" s="48" t="n"/>
      <c r="VO11" s="48" t="n"/>
      <c r="VP11" s="48" t="n"/>
      <c r="VQ11" s="48" t="inlineStr">
        <is>
          <t>Sangat jarang (&gt;1 bulan sekali)</t>
        </is>
      </c>
      <c r="VR11" s="48" t="n"/>
      <c r="VS11" s="48" t="inlineStr">
        <is>
          <t>2-Disimpan basah (slurry) 6-Digester biogas</t>
        </is>
      </c>
      <c r="VT11" s="8" t="n">
        <v>0</v>
      </c>
      <c r="VU11" s="8" t="n">
        <v>0</v>
      </c>
      <c r="VV11" s="8" t="n">
        <v>0</v>
      </c>
      <c r="VW11" s="8" t="n">
        <v>0</v>
      </c>
      <c r="VX11" s="8" t="n">
        <v>0</v>
      </c>
      <c r="VY11" s="8" t="n">
        <v>1</v>
      </c>
      <c r="VZ11" s="8" t="n">
        <v>0</v>
      </c>
      <c r="WA11" s="8" t="n">
        <v>0</v>
      </c>
      <c r="WB11" s="8" t="n">
        <v>0</v>
      </c>
      <c r="WC11" s="8" t="n">
        <v>1</v>
      </c>
      <c r="WD11" s="8" t="n">
        <v>0</v>
      </c>
      <c r="WE11" s="8" t="n">
        <v>0</v>
      </c>
      <c r="WF11" s="48" t="n"/>
      <c r="WG11" s="48" t="n"/>
      <c r="WH11" s="48" t="n"/>
      <c r="WI11" s="48" t="n"/>
      <c r="WJ11" s="48" t="n"/>
      <c r="WK11" s="48" t="n"/>
      <c r="WL11" s="48" t="n"/>
      <c r="WM11" s="48" t="n"/>
      <c r="WN11" s="48" t="n"/>
      <c r="WO11" s="48" t="n"/>
      <c r="WP11" s="48" t="n"/>
      <c r="WQ11" s="48" t="n"/>
      <c r="WR11" s="48" t="n"/>
      <c r="WS11" s="48" t="n"/>
      <c r="WT11" s="48" t="n"/>
      <c r="WU11" s="48" t="n"/>
      <c r="WV11" s="48" t="n"/>
      <c r="WW11" s="48" t="n"/>
      <c r="WX11" s="48" t="n"/>
      <c r="WY11" s="48" t="n"/>
      <c r="WZ11" s="48" t="n"/>
      <c r="XA11" s="48" t="n"/>
      <c r="XB11" s="48" t="n"/>
      <c r="XC11" s="48" t="n"/>
      <c r="XD11" s="48" t="n"/>
      <c r="XE11" s="48" t="n"/>
      <c r="XF11" s="48" t="n"/>
      <c r="XG11" s="48" t="n"/>
      <c r="XH11" s="48" t="n"/>
      <c r="XI11" s="48" t="n"/>
      <c r="XJ11" s="48" t="n"/>
      <c r="XK11" s="48" t="n"/>
      <c r="XL11" s="48" t="n"/>
      <c r="XM11" s="48" t="n"/>
      <c r="XN11" s="48" t="n"/>
      <c r="XO11" s="48" t="n"/>
      <c r="XP11" s="48" t="n"/>
      <c r="XQ11" s="48" t="n"/>
      <c r="XR11" s="48" t="n"/>
      <c r="XS11" s="48" t="n"/>
      <c r="XT11" s="48" t="n"/>
      <c r="XU11" s="48" t="n"/>
      <c r="XV11" s="48" t="n"/>
      <c r="XW11" s="48" t="n"/>
      <c r="XX11" s="48" t="n"/>
      <c r="XY11" s="48" t="n"/>
      <c r="XZ11" s="48" t="n"/>
      <c r="YA11" s="48" t="n"/>
      <c r="YB11" s="48" t="n"/>
      <c r="YC11" s="48" t="n"/>
      <c r="YD11" s="48" t="n"/>
      <c r="YE11" s="48" t="n"/>
      <c r="YF11" s="48" t="n"/>
      <c r="YG11" s="48" t="n"/>
      <c r="YH11" s="48" t="n"/>
      <c r="YI11" s="48" t="n"/>
      <c r="YJ11" s="48" t="n"/>
      <c r="YK11" s="48" t="n"/>
      <c r="YL11" s="48" t="n"/>
      <c r="YM11" s="48" t="n"/>
      <c r="YN11" s="48" t="inlineStr">
        <is>
          <t>3-Disimpan terbuka (dry lot)</t>
        </is>
      </c>
      <c r="YO11" s="8" t="n">
        <v>0</v>
      </c>
      <c r="YP11" s="8" t="n">
        <v>0</v>
      </c>
      <c r="YQ11" s="8" t="n">
        <v>0</v>
      </c>
      <c r="YR11" s="8" t="n">
        <v>0</v>
      </c>
      <c r="YS11" s="8" t="n">
        <v>0</v>
      </c>
      <c r="YT11" s="8" t="n">
        <v>0</v>
      </c>
      <c r="YU11" s="8" t="n">
        <v>1</v>
      </c>
      <c r="YV11" s="8" t="n">
        <v>0</v>
      </c>
      <c r="YW11" s="8" t="n">
        <v>0</v>
      </c>
      <c r="YX11" s="8" t="n">
        <v>0</v>
      </c>
      <c r="YY11" s="8" t="n">
        <v>0</v>
      </c>
      <c r="YZ11" s="8" t="n">
        <v>0</v>
      </c>
      <c r="ZA11" s="48" t="n"/>
      <c r="ZB11" s="48" t="n"/>
      <c r="ZC11" s="48" t="n"/>
      <c r="ZD11" s="48" t="n"/>
      <c r="ZE11" s="48" t="n"/>
      <c r="ZF11" s="48" t="n"/>
      <c r="ZG11" s="48" t="n"/>
      <c r="ZH11" s="48" t="n"/>
      <c r="ZI11" s="48" t="n"/>
      <c r="ZJ11" s="48" t="n"/>
      <c r="ZK11" s="48" t="n"/>
      <c r="ZL11" s="48" t="n"/>
      <c r="ZM11" s="48" t="n"/>
      <c r="ZN11" s="8" t="n">
        <v>100</v>
      </c>
      <c r="ZO11" s="48" t="n"/>
      <c r="ZP11" s="48" t="n"/>
      <c r="ZQ11" s="48" t="n"/>
      <c r="ZR11" s="48" t="n"/>
      <c r="ZS11" s="48" t="n"/>
      <c r="ZT11" s="48" t="n"/>
      <c r="ZU11" s="48" t="n"/>
      <c r="ZV11" s="8" t="n">
        <v>3</v>
      </c>
      <c r="ZW11" s="48" t="n"/>
      <c r="ZX11" s="48" t="n"/>
      <c r="ZY11" s="48" t="n"/>
      <c r="ZZ11" s="48" t="n"/>
      <c r="AAA11" s="48" t="n"/>
      <c r="AAB11" s="8" t="n">
        <v>2</v>
      </c>
      <c r="AAC11" s="48" t="n"/>
      <c r="AAD11" s="48" t="inlineStr">
        <is>
          <t>Pakan segar (misal: rumput)</t>
        </is>
      </c>
      <c r="AAE11" s="48" t="n"/>
      <c r="AAF11" s="48" t="n"/>
      <c r="AAG11" s="48" t="n"/>
      <c r="AAH11" s="48" t="n"/>
      <c r="AAI11" s="48" t="n"/>
      <c r="AAJ11" s="48" t="inlineStr">
        <is>
          <t>Pakan kering (misal: konsentrat, silase, pelet)</t>
        </is>
      </c>
      <c r="AAK11" s="48" t="n"/>
      <c r="AAL11" s="48" t="inlineStr">
        <is>
          <t>Tidak</t>
        </is>
      </c>
      <c r="AAM11" s="48" t="n"/>
      <c r="AAN11" s="48" t="n"/>
      <c r="AAO11" s="48" t="n"/>
      <c r="AAP11" s="48" t="n"/>
      <c r="AAQ11" s="48" t="n"/>
      <c r="AAR11" s="48" t="inlineStr">
        <is>
          <t>Tidak</t>
        </is>
      </c>
      <c r="AAS11" s="48" t="inlineStr">
        <is>
          <t>Mengetahui</t>
        </is>
      </c>
      <c r="AAT11" s="48" t="inlineStr">
        <is>
          <t>Didiamkan saja/dibiarkan di tempatnya (di bak/kolam penampung slurry)</t>
        </is>
      </c>
      <c r="AAU11" s="8" t="n">
        <v>0</v>
      </c>
      <c r="AAV11" s="8" t="n">
        <v>0</v>
      </c>
      <c r="AAW11" s="8" t="n">
        <v>0</v>
      </c>
      <c r="AAX11" s="8" t="n">
        <v>0</v>
      </c>
      <c r="AAY11" s="8" t="n">
        <v>0</v>
      </c>
      <c r="AAZ11" s="8" t="n">
        <v>1</v>
      </c>
      <c r="ABA11" s="8" t="n">
        <v>0</v>
      </c>
      <c r="ABB11" s="48" t="n"/>
      <c r="ABC11" s="48" t="n"/>
      <c r="ABD11" s="48" t="n"/>
      <c r="ABE11" s="48" t="n"/>
      <c r="ABF11" s="48" t="n"/>
      <c r="ABG11" s="48" t="n"/>
      <c r="ABH11" s="48" t="n"/>
      <c r="ABI11" s="48" t="n"/>
      <c r="ABJ11" s="48" t="n"/>
      <c r="ABK11" s="48" t="n"/>
      <c r="ABL11" s="48" t="n"/>
      <c r="ABM11" s="48" t="n"/>
      <c r="ABN11" s="48" t="n"/>
      <c r="ABO11" s="48" t="n"/>
      <c r="ABP11" s="48" t="n"/>
      <c r="ABQ11" s="48" t="n"/>
      <c r="ABR11" s="48" t="n"/>
      <c r="ABS11" s="48" t="n"/>
      <c r="ABT11" s="48" t="n"/>
      <c r="ABU11" s="48" t="n"/>
      <c r="ABV11" s="48" t="n"/>
      <c r="ABW11" s="48" t="n"/>
      <c r="ABX11" s="48" t="n"/>
      <c r="ABY11" s="48" t="n"/>
      <c r="ABZ11" s="48" t="n"/>
      <c r="ACA11" s="48" t="n"/>
      <c r="ACB11" s="48" t="n"/>
      <c r="ACC11" s="48" t="n"/>
      <c r="ACD11" s="48" t="n"/>
      <c r="ACE11" s="48" t="n"/>
      <c r="ACF11" s="48" t="n"/>
      <c r="ACG11" s="48" t="n"/>
      <c r="ACH11" s="48" t="n"/>
      <c r="ACI11" s="48" t="n"/>
      <c r="ACJ11" s="48" t="n"/>
      <c r="ACK11" s="48" t="inlineStr">
        <is>
          <t>Tidak memiliki tempat untuk menyimpan</t>
        </is>
      </c>
      <c r="ACL11" s="8" t="n">
        <v>0</v>
      </c>
      <c r="ACM11" s="8" t="n">
        <v>1</v>
      </c>
      <c r="ACN11" s="8" t="n">
        <v>0</v>
      </c>
      <c r="ACO11" s="8" t="n">
        <v>0</v>
      </c>
      <c r="ACP11" s="8" t="n">
        <v>0</v>
      </c>
      <c r="ACQ11" s="8" t="n">
        <v>0</v>
      </c>
      <c r="ACR11" s="8" t="n">
        <v>0</v>
      </c>
      <c r="ACS11" s="48" t="n"/>
      <c r="ACT11" s="48" t="inlineStr">
        <is>
          <t>-</t>
        </is>
      </c>
      <c r="ACU11" s="48" t="inlineStr">
        <is>
          <t>Manfaat besar dan membantu kehidupan sehari-hari</t>
        </is>
      </c>
      <c r="ACV11" s="48" t="inlineStr">
        <is>
          <t>Sama saja</t>
        </is>
      </c>
      <c r="ACW11" s="48" t="inlineStr">
        <is>
          <t>Anggota keluarga - Perempuan dewasa</t>
        </is>
      </c>
      <c r="ACX11" s="48" t="inlineStr">
        <is>
          <t>Setuju</t>
        </is>
      </c>
      <c r="ACY11" s="48" t="inlineStr">
        <is>
          <t>Anggota keluarga - Laki-laki dewasa Anggota keluarga - Perempuan dewasa</t>
        </is>
      </c>
      <c r="ACZ11" s="8" t="n">
        <v>1</v>
      </c>
      <c r="ADA11" s="8" t="n">
        <v>1</v>
      </c>
      <c r="ADB11" s="8" t="n">
        <v>0</v>
      </c>
      <c r="ADC11" s="8" t="n">
        <v>0</v>
      </c>
      <c r="ADD11" s="48" t="inlineStr">
        <is>
          <t>Puas</t>
        </is>
      </c>
      <c r="ADE11" s="48" t="inlineStr">
        <is>
          <t>Puas</t>
        </is>
      </c>
      <c r="ADF11" s="48" t="inlineStr">
        <is>
          <t>Puas</t>
        </is>
      </c>
      <c r="ADG11" s="48" t="inlineStr">
        <is>
          <t>Sangat puas</t>
        </is>
      </c>
      <c r="ADH11" s="48" t="inlineStr">
        <is>
          <t>Tidak</t>
        </is>
      </c>
      <c r="ADI11" s="48" t="n"/>
      <c r="ADJ11" s="48" t="inlineStr">
        <is>
          <t>Puas</t>
        </is>
      </c>
      <c r="ADK11" s="48" t="n"/>
      <c r="ADL11" s="48" t="n"/>
      <c r="ADM11" s="48" t="n"/>
      <c r="ADN11" s="48" t="n"/>
      <c r="ADO11" s="48" t="n"/>
      <c r="ADP11" s="48" t="n"/>
      <c r="ADQ11" s="48" t="n"/>
      <c r="ADR11" s="48" t="n"/>
      <c r="ADS11" s="48" t="n"/>
      <c r="ADT11" s="48" t="n"/>
      <c r="ADU11" s="48" t="inlineStr">
        <is>
          <t>Menghubungi CPO atau pendamping</t>
        </is>
      </c>
      <c r="ADV11" s="8" t="n">
        <v>0</v>
      </c>
      <c r="ADW11" s="8" t="n">
        <v>0</v>
      </c>
      <c r="ADX11" s="8" t="n">
        <v>0</v>
      </c>
      <c r="ADY11" s="8" t="n">
        <v>0</v>
      </c>
      <c r="ADZ11" s="8" t="n">
        <v>1</v>
      </c>
      <c r="AEA11" s="8" t="n">
        <v>0</v>
      </c>
      <c r="AEB11" s="8" t="n">
        <v>0</v>
      </c>
      <c r="AEC11" s="8" t="n">
        <v>0</v>
      </c>
      <c r="AED11" s="48" t="inlineStr">
        <is>
          <t>Hubungi CPO</t>
        </is>
      </c>
      <c r="AEE11" s="48" t="inlineStr">
        <is>
          <t>Laki-laki dewasa</t>
        </is>
      </c>
      <c r="AEF11" s="48" t="n"/>
      <c r="AEG11" s="48" t="inlineStr">
        <is>
          <t>Lainnya</t>
        </is>
      </c>
      <c r="AEH11" s="48" t="inlineStr">
        <is>
          <t>Saat CPO mampir</t>
        </is>
      </c>
      <c r="AEI11" s="48" t="inlineStr">
        <is>
          <t>Kalau ada penambahan atau perbaikan bisa dilakukan lagi karena manfaatnya yang bagus</t>
        </is>
      </c>
      <c r="AEJ11" s="48" t="inlineStr">
        <is>
          <t>Ya, selalu</t>
        </is>
      </c>
      <c r="AEK11" s="48" t="inlineStr">
        <is>
          <t>Lebih mudah mendapatkan energi Peningkatan kebersihan kandang ternak Dapur lebih bersih dan bebas asap Mendapatkan subsidi</t>
        </is>
      </c>
      <c r="AEL11" s="8" t="n">
        <v>0</v>
      </c>
      <c r="AEM11" s="8" t="n">
        <v>1</v>
      </c>
      <c r="AEN11" s="8" t="n">
        <v>0</v>
      </c>
      <c r="AEO11" s="8" t="n">
        <v>0</v>
      </c>
      <c r="AEP11" s="8" t="n">
        <v>0</v>
      </c>
      <c r="AEQ11" s="8" t="n">
        <v>0</v>
      </c>
      <c r="AER11" s="8" t="n">
        <v>1</v>
      </c>
      <c r="AES11" s="8" t="n">
        <v>0</v>
      </c>
      <c r="AET11" s="8" t="n">
        <v>1</v>
      </c>
      <c r="AEU11" s="8" t="n">
        <v>0</v>
      </c>
      <c r="AEV11" s="8" t="n">
        <v>1</v>
      </c>
      <c r="AEW11" s="8" t="n">
        <v>0</v>
      </c>
      <c r="AEX11" s="48" t="n"/>
      <c r="AEY11" s="48" t="inlineStr">
        <is>
          <t>Mengurangi pengeluaran energi</t>
        </is>
      </c>
      <c r="AEZ11" s="48" t="n"/>
      <c r="AFA11" s="48" t="inlineStr">
        <is>
          <t>Yayasan Rumah Energi (YRE)</t>
        </is>
      </c>
      <c r="AFB11" s="48" t="n"/>
      <c r="AFC11" s="48" t="inlineStr">
        <is>
          <t>1000380023-21_6_57.jpg</t>
        </is>
      </c>
      <c r="AFD11" s="16" t="inlineStr">
        <is>
          <t>https://kf.kobotoolbox.org/api/v2/assets/avstPQqLr3Ab3ZdcVTXZ6f/data/667231397/attachments/attJo39VAjassJZjM8HdU3iu/</t>
        </is>
      </c>
      <c r="AFE11" s="48" t="inlineStr">
        <is>
          <t>1000380024-21_7_3.jpg</t>
        </is>
      </c>
      <c r="AFF11" s="16" t="inlineStr">
        <is>
          <t>https://kf.kobotoolbox.org/api/v2/assets/avstPQqLr3Ab3ZdcVTXZ6f/data/667231397/attachments/attTzuQskB4uA4AySRKn4evQ/</t>
        </is>
      </c>
      <c r="AFG11" s="48" t="inlineStr">
        <is>
          <t>Laylah</t>
        </is>
      </c>
      <c r="AFH11" s="48" t="n"/>
      <c r="AFI11" s="27" t="n"/>
      <c r="AFJ11" s="48" t="n"/>
      <c r="AFK11" s="48" t="n"/>
      <c r="AFL11" s="48" t="n"/>
      <c r="AFM11" s="48" t="n"/>
      <c r="AFN11" s="48" t="n"/>
      <c r="AFO11" s="48" t="n"/>
      <c r="AFP11" s="48" t="n"/>
      <c r="AFQ11" s="48" t="n"/>
      <c r="AFR11" s="48" t="n"/>
      <c r="AFS11" s="48" t="n"/>
      <c r="AFT11" s="48" t="n"/>
      <c r="AFU11" s="48" t="n"/>
      <c r="AFV11" s="48" t="n"/>
      <c r="AFW11" s="48" t="n"/>
      <c r="AFX11" s="48" t="n"/>
      <c r="AFY11" s="48" t="n"/>
      <c r="AFZ11" s="48" t="n"/>
      <c r="AGA11" s="48" t="n"/>
      <c r="AGB11" s="48" t="n"/>
      <c r="AGC11" s="48" t="n"/>
      <c r="AGD11" s="48" t="n"/>
      <c r="AGE11" s="48" t="n"/>
      <c r="AGF11" s="48" t="n"/>
      <c r="AGG11" s="48" t="n"/>
      <c r="AGH11" s="48" t="n"/>
      <c r="AGI11" s="48" t="n"/>
      <c r="AGJ11" s="48" t="n"/>
      <c r="AGK11" s="48" t="n"/>
      <c r="AGL11" s="48" t="n"/>
      <c r="AGM11" s="48" t="n"/>
      <c r="AGN11" s="48" t="n"/>
      <c r="AGO11" s="48" t="n"/>
      <c r="AGP11" s="48" t="n"/>
      <c r="AGQ11" s="48" t="n"/>
      <c r="AGR11" s="48" t="n"/>
      <c r="AGS11" s="48" t="n"/>
      <c r="AGT11" s="48" t="n"/>
      <c r="AGU11" s="48" t="n"/>
      <c r="AGV11" s="48" t="n"/>
      <c r="AGW11" s="48" t="n"/>
      <c r="AGX11" s="48" t="n"/>
      <c r="AGY11" s="48" t="n"/>
      <c r="AGZ11" s="48" t="n"/>
      <c r="AHA11" s="48" t="n"/>
      <c r="AHB11" s="48" t="n"/>
      <c r="AHC11" s="48" t="n"/>
      <c r="AHD11" s="48" t="n"/>
      <c r="AHE11" s="48" t="n"/>
      <c r="AHF11" s="48" t="n"/>
      <c r="AHG11" s="48" t="n"/>
      <c r="AHH11" s="48" t="n"/>
      <c r="AHI11" s="48" t="n"/>
      <c r="AHJ11" s="48" t="n"/>
      <c r="AHK11" s="48" t="n"/>
      <c r="AHL11" s="48" t="n"/>
      <c r="AHM11" s="48" t="n"/>
      <c r="AHN11" s="48" t="n"/>
      <c r="AHO11" s="48" t="n"/>
      <c r="AHP11" s="48" t="n"/>
      <c r="AHQ11" s="48" t="n"/>
      <c r="AHR11" s="48" t="n"/>
      <c r="AHS11" s="48" t="n"/>
      <c r="AHT11" s="48" t="n"/>
      <c r="AHU11" s="48" t="n"/>
      <c r="AHV11" s="48" t="n"/>
      <c r="AHW11" s="48" t="n"/>
      <c r="AHX11" s="48" t="n"/>
      <c r="AHY11" s="48" t="n"/>
      <c r="AHZ11" s="48" t="n"/>
      <c r="AIA11" s="48" t="n"/>
      <c r="AIB11" s="48" t="n"/>
      <c r="AIC11" s="48" t="n"/>
      <c r="AID11" s="48" t="n"/>
      <c r="AIE11" s="48" t="n"/>
      <c r="AIF11" s="48" t="n"/>
      <c r="AIG11" s="48" t="n"/>
      <c r="AIH11" s="48" t="n"/>
      <c r="AII11" s="48" t="n"/>
      <c r="AIJ11" s="48" t="n"/>
      <c r="AIK11" s="48" t="n"/>
      <c r="AIL11" s="48" t="n"/>
      <c r="AIM11" s="48" t="n"/>
      <c r="AIN11" s="48" t="n"/>
      <c r="AIO11" s="48" t="n"/>
      <c r="AIP11" s="48" t="n"/>
      <c r="AIQ11" s="48" t="n"/>
      <c r="AIR11" s="48" t="n"/>
      <c r="AIS11" s="48" t="n"/>
      <c r="AIT11" s="48" t="n"/>
      <c r="AIU11" s="48" t="n"/>
      <c r="AIV11" s="48" t="n"/>
      <c r="AIW11" s="48" t="n"/>
      <c r="AIX11" s="48" t="n"/>
      <c r="AIY11" s="48" t="n"/>
      <c r="AIZ11" s="48" t="n"/>
      <c r="AJA11" s="48" t="n"/>
      <c r="AJB11" s="48" t="n"/>
      <c r="AJC11" s="48" t="n"/>
      <c r="AJD11" s="48" t="n"/>
      <c r="AJE11" s="48" t="n"/>
      <c r="AJF11" s="48" t="n"/>
      <c r="AJG11" s="48" t="n"/>
      <c r="AJH11" s="48" t="n"/>
      <c r="AJI11" s="48" t="n"/>
      <c r="AJJ11" s="48" t="n"/>
      <c r="AJK11" s="48" t="n"/>
      <c r="AJL11" s="48" t="n"/>
      <c r="AJM11" s="48" t="n"/>
      <c r="AJN11" s="48" t="n"/>
      <c r="AJO11" s="48" t="n"/>
      <c r="AJP11" s="48" t="n"/>
      <c r="AJQ11" s="48" t="n"/>
      <c r="AJR11" s="48" t="n"/>
      <c r="AJS11" s="48" t="n"/>
      <c r="AJT11" s="48" t="n"/>
      <c r="AJU11" s="48" t="n"/>
      <c r="AJV11" s="48" t="n"/>
      <c r="AJW11" s="48" t="n"/>
      <c r="AJX11" s="48" t="n"/>
      <c r="AJY11" s="48" t="n"/>
      <c r="AJZ11" s="48" t="n"/>
      <c r="AKA11" s="48" t="n"/>
      <c r="AKB11" s="48" t="n"/>
      <c r="AKC11" s="48" t="n"/>
      <c r="AKD11" s="48" t="n"/>
      <c r="AKE11" s="48" t="n"/>
      <c r="AKF11" s="48" t="n"/>
      <c r="AKG11" s="48" t="n"/>
      <c r="AKH11" s="48" t="n"/>
      <c r="AKI11" s="48" t="n"/>
      <c r="AKJ11" s="48" t="n"/>
      <c r="AKK11" s="48" t="n"/>
      <c r="AKL11" s="48" t="n"/>
      <c r="AKM11" s="48" t="n"/>
      <c r="AKN11" s="48" t="n"/>
      <c r="AKO11" s="48" t="n"/>
      <c r="AKP11" s="48" t="n"/>
      <c r="AKQ11" s="48" t="n"/>
      <c r="AKR11" s="48" t="n"/>
      <c r="AKS11" s="48" t="n"/>
      <c r="AKT11" s="48" t="n"/>
      <c r="AKU11" s="48" t="n"/>
      <c r="AKV11" s="48" t="n"/>
      <c r="AKW11" s="48" t="n"/>
      <c r="AKX11" s="48" t="n"/>
      <c r="AKY11" s="48" t="n"/>
      <c r="AKZ11" s="48" t="n"/>
      <c r="ALA11" s="48" t="n"/>
      <c r="ALB11" s="48" t="n"/>
      <c r="ALC11" s="48" t="n"/>
      <c r="ALD11" s="48" t="n"/>
      <c r="ALE11" s="48" t="n"/>
      <c r="ALF11" s="48" t="n"/>
      <c r="ALG11" s="48" t="n"/>
      <c r="ALH11" s="48" t="n"/>
      <c r="ALI11" s="48" t="n"/>
      <c r="ALJ11" s="48" t="n"/>
      <c r="ALK11" s="48" t="n"/>
      <c r="ALL11" s="48" t="n"/>
      <c r="ALM11" s="48" t="n"/>
      <c r="ALN11" s="48" t="n"/>
      <c r="ALO11" s="48" t="n"/>
      <c r="ALP11" s="48" t="n"/>
      <c r="ALQ11" s="48" t="n"/>
      <c r="ALR11" s="48" t="n"/>
      <c r="ALS11" s="48" t="n"/>
      <c r="ALT11" s="48" t="n"/>
      <c r="ALU11" s="48" t="n"/>
      <c r="ALV11" s="48" t="n"/>
      <c r="ALW11" s="48" t="n"/>
      <c r="ALX11" s="48" t="n"/>
      <c r="ALY11" s="48" t="n"/>
      <c r="ALZ11" s="48" t="n"/>
      <c r="AMA11" s="48" t="n"/>
      <c r="AMB11" s="48" t="n"/>
      <c r="AMC11" s="48" t="n"/>
      <c r="AMD11" s="48" t="n"/>
      <c r="AME11" s="48" t="n"/>
      <c r="AMF11" s="48" t="n"/>
      <c r="AMG11" s="48" t="n"/>
      <c r="AMH11" s="48" t="n"/>
      <c r="AMI11" s="48" t="n"/>
      <c r="AMJ11" s="48" t="n"/>
      <c r="AMK11" s="48" t="n"/>
      <c r="AML11" s="48" t="n"/>
      <c r="AMM11" s="48" t="n"/>
      <c r="AMN11" s="48" t="n"/>
      <c r="AMO11" s="48" t="n"/>
      <c r="AMP11" s="48" t="n"/>
      <c r="AMQ11" s="48" t="n"/>
      <c r="AMR11" s="48" t="n"/>
      <c r="AMS11" s="48" t="n"/>
      <c r="AMT11" s="48" t="n"/>
      <c r="AMU11" s="48" t="n"/>
      <c r="AMV11" s="48" t="n"/>
      <c r="AMW11" s="48" t="n"/>
      <c r="AMX11" s="48" t="n"/>
      <c r="AMY11" s="48" t="n"/>
      <c r="AMZ11" s="48" t="n"/>
      <c r="ANA11" s="48" t="n"/>
      <c r="ANB11" s="48" t="n"/>
      <c r="ANC11" s="48" t="n"/>
      <c r="AND11" s="48" t="n"/>
      <c r="ANE11" s="48" t="n"/>
      <c r="ANF11" s="48" t="n"/>
      <c r="ANG11" s="48" t="n"/>
      <c r="ANH11" s="48" t="n"/>
      <c r="ANI11" s="48" t="n"/>
      <c r="ANJ11" s="48" t="n"/>
      <c r="ANK11" s="48" t="n"/>
      <c r="ANL11" s="48" t="n"/>
      <c r="ANM11" s="48" t="n"/>
      <c r="ANN11" s="48" t="n"/>
      <c r="ANO11" s="48" t="n"/>
      <c r="ANP11" s="48" t="n"/>
      <c r="ANQ11" s="48" t="n"/>
      <c r="ANR11" s="48" t="n"/>
      <c r="ANS11" s="48" t="n"/>
      <c r="ANT11" s="48" t="n"/>
      <c r="ANU11" s="48" t="n"/>
      <c r="ANV11" s="48" t="n"/>
      <c r="ANW11" s="48" t="n"/>
      <c r="ANX11" s="48" t="n"/>
      <c r="ANY11" s="48" t="n"/>
      <c r="ANZ11" s="48" t="n"/>
      <c r="AOA11" s="48" t="n"/>
      <c r="AOB11" s="48" t="n"/>
      <c r="AOC11" s="48" t="n"/>
      <c r="AOD11" s="48" t="n"/>
      <c r="AOE11" s="48" t="n"/>
      <c r="AOF11" s="48" t="n"/>
      <c r="AOG11" s="48" t="n"/>
      <c r="AOH11" s="48" t="n"/>
      <c r="AOI11" s="48" t="n"/>
      <c r="AOJ11" s="48" t="n"/>
      <c r="AOK11" s="48" t="n"/>
      <c r="AOL11" s="48" t="n"/>
      <c r="AOM11" s="48" t="n"/>
      <c r="AON11" s="48" t="n"/>
      <c r="AOO11" s="48" t="n"/>
      <c r="AOP11" s="48" t="n"/>
      <c r="AOQ11" s="48" t="n"/>
      <c r="AOR11" s="48" t="n"/>
      <c r="AOS11" s="48" t="n"/>
      <c r="AOT11" s="48" t="n"/>
      <c r="AOU11" s="48" t="n"/>
      <c r="AOV11" s="48" t="n"/>
      <c r="AOW11" s="48" t="n"/>
      <c r="AOX11" s="48" t="n"/>
      <c r="AOY11" s="48" t="n"/>
      <c r="AOZ11" s="48" t="n"/>
      <c r="APA11" s="48" t="n"/>
      <c r="APB11" s="48" t="n"/>
      <c r="APC11" s="48" t="n"/>
      <c r="APD11" s="48" t="n"/>
      <c r="APE11" s="48" t="n"/>
      <c r="APF11" s="48" t="n"/>
      <c r="APG11" s="48" t="n"/>
      <c r="APH11" s="48" t="n"/>
      <c r="API11" s="48" t="n"/>
      <c r="APJ11" s="48" t="n"/>
      <c r="APK11" s="48" t="n"/>
      <c r="APL11" s="48" t="n"/>
      <c r="APM11" s="48" t="n"/>
      <c r="APN11" s="48" t="n"/>
      <c r="APO11" s="48" t="n"/>
      <c r="APP11" s="48" t="n"/>
      <c r="APQ11" s="48" t="n"/>
      <c r="APR11" s="48" t="n"/>
      <c r="APS11" s="48" t="n"/>
      <c r="APT11" s="48" t="n"/>
      <c r="APU11" s="48" t="n"/>
      <c r="APV11" s="48" t="n"/>
      <c r="APW11" s="48" t="n"/>
      <c r="APX11" s="48" t="n"/>
      <c r="APY11" s="48" t="n"/>
      <c r="APZ11" s="48" t="n"/>
      <c r="AQA11" s="48" t="n"/>
      <c r="AQB11" s="48" t="n"/>
      <c r="AQC11" s="48" t="n"/>
      <c r="AQD11" s="48" t="n"/>
      <c r="AQE11" s="48" t="n"/>
      <c r="AQF11" s="48" t="n"/>
      <c r="AQG11" s="48" t="n"/>
      <c r="AQH11" s="48" t="n"/>
      <c r="AQI11" s="48" t="n"/>
      <c r="AQJ11" s="48" t="n"/>
      <c r="AQK11" s="48" t="n"/>
      <c r="AQL11" s="48" t="n"/>
      <c r="AQM11" s="48" t="n"/>
      <c r="AQN11" s="48" t="n"/>
      <c r="AQO11" s="48" t="n"/>
      <c r="AQP11" s="48" t="n"/>
      <c r="AQQ11" s="48" t="n"/>
      <c r="AQR11" s="48" t="n"/>
      <c r="AQS11" s="48" t="n"/>
      <c r="AQT11" s="48" t="n"/>
      <c r="AQU11" s="48" t="n"/>
      <c r="AQV11" s="48" t="n"/>
      <c r="AQW11" s="48" t="n"/>
      <c r="AQX11" s="48" t="n"/>
      <c r="AQY11" s="48" t="n"/>
      <c r="AQZ11" s="48" t="n"/>
      <c r="ARA11" s="48" t="n"/>
      <c r="ARB11" s="48" t="n"/>
      <c r="ARC11" s="48" t="n"/>
      <c r="ARD11" s="48" t="n"/>
      <c r="ARE11" s="48" t="n"/>
      <c r="ARF11" s="48" t="n"/>
      <c r="ARG11" s="48" t="n"/>
      <c r="ARH11" s="48" t="n"/>
      <c r="ARI11" s="48" t="n"/>
      <c r="ARJ11" s="48" t="n"/>
      <c r="ARK11" s="48" t="n"/>
      <c r="ARL11" s="48" t="n"/>
      <c r="ARM11" s="48" t="n"/>
      <c r="ARN11" s="48" t="n"/>
      <c r="ARO11" s="48" t="n"/>
      <c r="ARP11" s="48" t="n"/>
      <c r="ARQ11" s="48" t="n"/>
      <c r="ARR11" s="48" t="n"/>
      <c r="ARS11" s="48" t="n"/>
      <c r="ART11" s="48" t="n"/>
      <c r="ARU11" s="48" t="n"/>
      <c r="ARV11" s="48" t="n"/>
      <c r="ARW11" s="48" t="n"/>
      <c r="ARX11" s="48" t="n"/>
      <c r="ARY11" s="48" t="n"/>
      <c r="ARZ11" s="48" t="n"/>
      <c r="ASA11" s="48" t="n"/>
      <c r="ASB11" s="48" t="n"/>
      <c r="ASC11" s="48" t="n"/>
      <c r="ASD11" s="48" t="n"/>
      <c r="ASE11" s="48" t="n"/>
      <c r="ASF11" s="48" t="n"/>
      <c r="ASG11" s="48" t="n"/>
      <c r="ASH11" s="48" t="n"/>
      <c r="ASI11" s="48" t="n"/>
      <c r="ASJ11" s="48" t="n"/>
      <c r="ASK11" s="48" t="n"/>
      <c r="ASL11" s="48" t="n"/>
      <c r="ASM11" s="48" t="n"/>
      <c r="ASN11" s="48" t="n"/>
      <c r="ASO11" s="48" t="n"/>
      <c r="ASP11" s="48" t="n"/>
      <c r="ASQ11" s="48" t="n"/>
      <c r="ASR11" s="48" t="n"/>
      <c r="ASS11" s="48" t="n"/>
      <c r="AST11" s="48" t="n"/>
      <c r="ASU11" s="48" t="n"/>
      <c r="ASV11" s="48" t="n"/>
      <c r="ASW11" s="48" t="n"/>
      <c r="ASX11" s="48" t="n"/>
      <c r="ASY11" s="48" t="n"/>
      <c r="ASZ11" s="48" t="n"/>
      <c r="ATA11" s="48" t="n"/>
      <c r="ATB11" s="48" t="n"/>
      <c r="ATC11" s="48" t="n"/>
      <c r="ATD11" s="48" t="n"/>
      <c r="ATE11" s="48" t="n"/>
      <c r="ATF11" s="48" t="n"/>
      <c r="ATG11" s="48" t="n"/>
      <c r="ATH11" s="48" t="n"/>
      <c r="ATI11" s="48" t="n"/>
      <c r="ATJ11" s="48" t="n"/>
      <c r="ATK11" s="48" t="n"/>
      <c r="ATL11" s="48" t="n"/>
      <c r="ATM11" s="48" t="n"/>
      <c r="ATN11" s="48" t="n"/>
      <c r="ATO11" s="48" t="n"/>
      <c r="ATP11" s="48" t="n"/>
      <c r="ATQ11" s="48" t="n"/>
      <c r="ATR11" s="48" t="n"/>
      <c r="ATS11" s="48" t="n"/>
      <c r="ATT11" s="48" t="n"/>
      <c r="ATU11" s="48" t="n"/>
      <c r="ATV11" s="48" t="n"/>
      <c r="ATW11" s="48" t="n"/>
      <c r="ATX11" s="48" t="n"/>
      <c r="ATY11" s="48" t="n"/>
      <c r="ATZ11" s="48" t="n"/>
      <c r="AUA11" s="48" t="n"/>
      <c r="AUB11" s="48" t="n"/>
      <c r="AUC11" s="48" t="n"/>
      <c r="AUD11" s="48" t="n"/>
      <c r="AUE11" s="48" t="n"/>
      <c r="AUF11" s="48" t="n"/>
      <c r="AUG11" s="48" t="n"/>
      <c r="AUH11" s="48" t="n"/>
      <c r="AUI11" s="48" t="n"/>
      <c r="AUJ11" s="48" t="n"/>
      <c r="AUK11" s="48" t="n"/>
      <c r="AUL11" s="48" t="n"/>
      <c r="AUM11" s="48" t="n"/>
      <c r="AUN11" s="48" t="n"/>
      <c r="AUO11" s="48" t="n"/>
      <c r="AUP11" s="48" t="n"/>
      <c r="AUQ11" s="48" t="n"/>
      <c r="AUR11" s="48" t="n"/>
      <c r="AUS11" s="48" t="n"/>
      <c r="AUT11" s="48" t="n"/>
      <c r="AUU11" s="48" t="n"/>
      <c r="AUV11" s="48" t="n"/>
      <c r="AUW11" s="48" t="n"/>
      <c r="AUX11" s="48" t="n"/>
      <c r="AUY11" s="48" t="n"/>
      <c r="AUZ11" s="48" t="n"/>
      <c r="AVA11" s="48" t="n"/>
      <c r="AVB11" s="48" t="n"/>
      <c r="AVC11" s="48" t="n"/>
      <c r="AVD11" s="48" t="n"/>
      <c r="AVE11" s="48" t="n"/>
      <c r="AVF11" s="48" t="n"/>
      <c r="AVG11" s="48" t="n"/>
      <c r="AVH11" s="48" t="n"/>
      <c r="AVI11" s="48" t="n"/>
      <c r="AVJ11" s="48" t="n"/>
      <c r="AVK11" s="48" t="n"/>
      <c r="AVL11" s="48" t="n"/>
      <c r="AVM11" s="48" t="n"/>
      <c r="AVN11" s="48" t="n"/>
      <c r="AVO11" s="48" t="n"/>
      <c r="AVP11" s="48" t="n"/>
      <c r="AVQ11" s="48" t="n"/>
      <c r="AVR11" s="48" t="n"/>
      <c r="AVS11" s="48" t="n"/>
      <c r="AVT11" s="48" t="n"/>
      <c r="AVU11" s="48" t="n"/>
      <c r="AVV11" s="48" t="n"/>
      <c r="AVW11" s="48" t="n"/>
      <c r="AVX11" s="48" t="n"/>
      <c r="AVY11" s="48" t="n"/>
      <c r="AVZ11" s="48" t="n"/>
      <c r="AWA11" s="8" t="n">
        <v>667231397</v>
      </c>
      <c r="AWB11" s="48" t="inlineStr">
        <is>
          <t>80728868-4b60-4406-b849-5a8b9d97a837</t>
        </is>
      </c>
      <c r="AWC11" s="6" t="n">
        <v>46062</v>
      </c>
      <c r="AWD11" s="48" t="n"/>
      <c r="AWE11" s="48" t="n"/>
      <c r="AWF11" s="48" t="inlineStr">
        <is>
          <t>submitted_via_web</t>
        </is>
      </c>
      <c r="AWG11" s="48" t="n"/>
      <c r="AWH11" s="48" t="inlineStr">
        <is>
          <t>vyNMZfRj9dojjrwxZxh2FZ</t>
        </is>
      </c>
      <c r="AWI11" s="48" t="n"/>
      <c r="AWJ11" s="48" t="inlineStr">
        <is>
          <t>uuid:80728868-4b60-4406-b849-5a8b9d97a837</t>
        </is>
      </c>
      <c r="AWK11" s="8" t="n">
        <v>136</v>
      </c>
      <c r="AWL11" s="48" t="inlineStr">
        <is>
          <t>RAP0025</t>
        </is>
      </c>
      <c r="AWM11" s="8" t="n">
        <v>0</v>
      </c>
      <c r="AWN11" s="48" t="inlineStr">
        <is>
          <t>Year of Use valid, no validation needed</t>
        </is>
      </c>
      <c r="AWO11" s="37" t="b">
        <v>1</v>
      </c>
      <c r="AWP11" s="37" t="b">
        <v>1</v>
      </c>
      <c r="AWQ11" s="37" t="b">
        <v>1</v>
      </c>
      <c r="AWR11" s="37" t="b">
        <v>1</v>
      </c>
      <c r="AWS11" s="37" t="b">
        <v>1</v>
      </c>
      <c r="AWT11" s="37" t="b">
        <v>1</v>
      </c>
      <c r="AWU11" s="48" t="n"/>
      <c r="AWV11" s="8" t="n">
        <v>6</v>
      </c>
      <c r="AWW11" s="48" t="n"/>
      <c r="AWX11" s="48" t="n"/>
      <c r="AWY11" s="48" t="n"/>
      <c r="AWZ11" s="48" t="n"/>
    </row>
    <row r="12">
      <c r="A12" s="6" t="n">
        <v>46062</v>
      </c>
      <c r="B12" s="6" t="n">
        <v>46063</v>
      </c>
      <c r="C12" s="34" t="inlineStr">
        <is>
          <t>Siti Nurhalisa S</t>
        </is>
      </c>
      <c r="D12" s="34" t="inlineStr">
        <is>
          <t>Abdul Hamid</t>
        </is>
      </c>
      <c r="E12" s="8">
        <f>+6281354728607</f>
        <v/>
      </c>
      <c r="F12" s="48" t="inlineStr">
        <is>
          <t>-5.010103 119.654646 64.4000015258789 20</t>
        </is>
      </c>
      <c r="G12" s="8" t="n">
        <v>-5.010103</v>
      </c>
      <c r="H12" s="8" t="n">
        <v>119.654646</v>
      </c>
      <c r="I12" s="8" t="n">
        <v>64.40000153</v>
      </c>
      <c r="J12" s="8" t="n">
        <v>20</v>
      </c>
      <c r="K12" s="8" t="n">
        <v>0</v>
      </c>
      <c r="L12" s="48" t="inlineStr">
        <is>
          <t>-5.010096 119.654642 64.4000015258789 27.798999786376953</t>
        </is>
      </c>
      <c r="M12" s="8" t="n">
        <v>-5.010096</v>
      </c>
      <c r="N12" s="8" t="n">
        <v>119.654642</v>
      </c>
      <c r="O12" s="8" t="n">
        <v>64.40000153</v>
      </c>
      <c r="P12" s="8" t="n">
        <v>27.79899979</v>
      </c>
      <c r="Q12" s="8" t="n">
        <v>0</v>
      </c>
      <c r="R12" s="48" t="inlineStr">
        <is>
          <t>Sulawesi Selatan</t>
        </is>
      </c>
      <c r="S12" s="8" t="n">
        <v>0</v>
      </c>
      <c r="T12" s="8" t="n">
        <v>0</v>
      </c>
      <c r="U12" s="8" t="n">
        <v>0</v>
      </c>
      <c r="V12" s="8" t="n">
        <v>0</v>
      </c>
      <c r="W12" s="8" t="n">
        <v>0</v>
      </c>
      <c r="X12" s="8" t="n">
        <v>0</v>
      </c>
      <c r="Y12" s="8" t="n">
        <v>0</v>
      </c>
      <c r="Z12" s="8" t="n">
        <v>0</v>
      </c>
      <c r="AA12" s="8" t="n">
        <v>0</v>
      </c>
      <c r="AB12" s="8" t="n">
        <v>1</v>
      </c>
      <c r="AC12" s="48" t="inlineStr">
        <is>
          <t>Maros</t>
        </is>
      </c>
      <c r="AD12" s="48" t="inlineStr">
        <is>
          <t>Bantimurung</t>
        </is>
      </c>
      <c r="AE12" s="48" t="inlineStr">
        <is>
          <t>Kalabbirang</t>
        </is>
      </c>
      <c r="AF12" s="48" t="inlineStr">
        <is>
          <t>O</t>
        </is>
      </c>
      <c r="AG12" s="48" t="inlineStr">
        <is>
          <t>BSP0311</t>
        </is>
      </c>
      <c r="AH12" s="8" t="n">
        <v>10</v>
      </c>
      <c r="AI12" s="48" t="inlineStr">
        <is>
          <t>VPA1</t>
        </is>
      </c>
      <c r="AJ12" s="48" t="inlineStr">
        <is>
          <t>Tidak aktif</t>
        </is>
      </c>
      <c r="AK12" s="8" t="n">
        <v>55</v>
      </c>
      <c r="AL12" s="48" t="inlineStr">
        <is>
          <t>Laki-laki</t>
        </is>
      </c>
      <c r="AM12" s="48" t="inlineStr">
        <is>
          <t>Sudah menikah</t>
        </is>
      </c>
      <c r="AN12" s="48" t="inlineStr">
        <is>
          <t>Diploma/S1/Sederajat</t>
        </is>
      </c>
      <c r="AO12" s="48" t="inlineStr">
        <is>
          <t>Pegawai pemerintah</t>
        </is>
      </c>
      <c r="AP12" s="8" t="n">
        <v>0</v>
      </c>
      <c r="AQ12" s="8" t="n">
        <v>0</v>
      </c>
      <c r="AR12" s="8" t="n">
        <v>0</v>
      </c>
      <c r="AS12" s="8" t="n">
        <v>0</v>
      </c>
      <c r="AT12" s="8" t="n">
        <v>1</v>
      </c>
      <c r="AU12" s="8" t="n">
        <v>0</v>
      </c>
      <c r="AV12" s="8" t="n">
        <v>0</v>
      </c>
      <c r="AW12" s="8" t="n">
        <v>0</v>
      </c>
      <c r="AX12" s="48" t="n"/>
      <c r="AY12" s="48" t="inlineStr">
        <is>
          <t>Petani Peternak</t>
        </is>
      </c>
      <c r="AZ12" s="8" t="n">
        <v>1</v>
      </c>
      <c r="BA12" s="8" t="n">
        <v>1</v>
      </c>
      <c r="BB12" s="8" t="n">
        <v>0</v>
      </c>
      <c r="BC12" s="8" t="n">
        <v>0</v>
      </c>
      <c r="BD12" s="8" t="n">
        <v>0</v>
      </c>
      <c r="BE12" s="8" t="n">
        <v>0</v>
      </c>
      <c r="BF12" s="8" t="n">
        <v>0</v>
      </c>
      <c r="BG12" s="8" t="n">
        <v>0</v>
      </c>
      <c r="BH12" s="11" t="n"/>
      <c r="BI12" s="48" t="inlineStr">
        <is>
          <t>&gt;Rp3.500.000</t>
        </is>
      </c>
      <c r="BJ12" s="8" t="n">
        <v>2</v>
      </c>
      <c r="BK12" s="8" t="n">
        <v>1</v>
      </c>
      <c r="BL12" s="8" t="n">
        <v>0</v>
      </c>
      <c r="BM12" s="8" t="n">
        <v>0</v>
      </c>
      <c r="BN12" s="48" t="inlineStr">
        <is>
          <t>Milik sendiri</t>
        </is>
      </c>
      <c r="BO12" s="48" t="inlineStr">
        <is>
          <t>Semi-permanen (semen dan kayu)</t>
        </is>
      </c>
      <c r="BP12" s="8" t="n">
        <v>0</v>
      </c>
      <c r="BQ12" s="8" t="n">
        <v>1</v>
      </c>
      <c r="BR12" s="8" t="n">
        <v>0</v>
      </c>
      <c r="BS12" s="8" t="n">
        <v>0</v>
      </c>
      <c r="BT12" s="8" t="n">
        <v>0</v>
      </c>
      <c r="BU12" s="48" t="n"/>
      <c r="BV12" s="48" t="inlineStr">
        <is>
          <t>Bambu/kayu</t>
        </is>
      </c>
      <c r="BW12" s="8" t="n">
        <v>1</v>
      </c>
      <c r="BX12" s="8" t="n">
        <v>0</v>
      </c>
      <c r="BY12" s="8" t="n">
        <v>0</v>
      </c>
      <c r="BZ12" s="8" t="n">
        <v>0</v>
      </c>
      <c r="CA12" s="8" t="n">
        <v>0</v>
      </c>
      <c r="CB12" s="48" t="n"/>
      <c r="CC12" s="48" t="inlineStr">
        <is>
          <t>Seng</t>
        </is>
      </c>
      <c r="CD12" s="8" t="n">
        <v>0</v>
      </c>
      <c r="CE12" s="8" t="n">
        <v>0</v>
      </c>
      <c r="CF12" s="8" t="n">
        <v>0</v>
      </c>
      <c r="CG12" s="8" t="n">
        <v>0</v>
      </c>
      <c r="CH12" s="8" t="n">
        <v>1</v>
      </c>
      <c r="CI12" s="8" t="n">
        <v>0</v>
      </c>
      <c r="CJ12" s="8" t="n">
        <v>0</v>
      </c>
      <c r="CK12" s="48" t="n"/>
      <c r="CL12" s="48" t="inlineStr">
        <is>
          <t>Ya</t>
        </is>
      </c>
      <c r="CM12" s="8" t="n">
        <v>2016</v>
      </c>
      <c r="CN12" s="48" t="inlineStr">
        <is>
          <t>Fixed-Dome (Kubah Tetap)</t>
        </is>
      </c>
      <c r="CO12" s="48" t="inlineStr">
        <is>
          <t>4 m³ (2-3 ekor sapi, ±3 jam memasak/hari, ±30 kg slurry/hari)</t>
        </is>
      </c>
      <c r="CP12" s="48" t="inlineStr">
        <is>
          <t>Anggota keluarga - laki-laki</t>
        </is>
      </c>
      <c r="CQ12" s="8" t="n">
        <v>0</v>
      </c>
      <c r="CR12" s="8" t="n">
        <v>0</v>
      </c>
      <c r="CS12" s="8" t="n">
        <v>0</v>
      </c>
      <c r="CT12" s="8" t="n">
        <v>0</v>
      </c>
      <c r="CU12" s="8" t="n">
        <v>1</v>
      </c>
      <c r="CV12" s="8" t="n">
        <v>0</v>
      </c>
      <c r="CW12" s="8" t="n">
        <v>0</v>
      </c>
      <c r="CX12" s="8" t="n">
        <v>0</v>
      </c>
      <c r="CY12" s="48" t="inlineStr">
        <is>
          <t>Anggota keluarga - laki-laki</t>
        </is>
      </c>
      <c r="CZ12" s="8" t="n">
        <v>1</v>
      </c>
      <c r="DA12" s="8" t="n">
        <v>0</v>
      </c>
      <c r="DB12" s="8" t="n">
        <v>0</v>
      </c>
      <c r="DC12" s="48" t="n"/>
      <c r="DD12" s="48" t="inlineStr">
        <is>
          <t>Anggota keluarga - laki-laki</t>
        </is>
      </c>
      <c r="DE12" s="8" t="n">
        <v>1</v>
      </c>
      <c r="DF12" s="8" t="n">
        <v>0</v>
      </c>
      <c r="DG12" s="8" t="n">
        <v>0</v>
      </c>
      <c r="DH12" s="8" t="n">
        <v>0</v>
      </c>
      <c r="DI12" s="48" t="n"/>
      <c r="DJ12" s="48" t="inlineStr">
        <is>
          <t>CPO atau pendamping</t>
        </is>
      </c>
      <c r="DK12" s="8" t="n">
        <v>0</v>
      </c>
      <c r="DL12" s="8" t="n">
        <v>0</v>
      </c>
      <c r="DM12" s="8" t="n">
        <v>1</v>
      </c>
      <c r="DN12" s="8" t="n">
        <v>0</v>
      </c>
      <c r="DO12" s="48" t="n"/>
      <c r="DP12" s="48" t="inlineStr">
        <is>
          <t>Tidak berfungsi sama sekali</t>
        </is>
      </c>
      <c r="DQ12" s="48" t="inlineStr">
        <is>
          <t>&gt;1 tahun yang lalu</t>
        </is>
      </c>
      <c r="DR12" s="17" t="inlineStr">
        <is>
          <t>Lainnya</t>
        </is>
      </c>
      <c r="DS12" s="48" t="inlineStr">
        <is>
          <t>Sudah tidak bisa mengumpulkan kotoran sapi, dikarenakan kesibukan bekerja dan kesehatan</t>
        </is>
      </c>
      <c r="DT12" s="48" t="n"/>
      <c r="DU12" s="48" t="n"/>
      <c r="DV12" s="48" t="n"/>
      <c r="DW12" s="48" t="n"/>
      <c r="DX12" s="48" t="n"/>
      <c r="DY12" s="48" t="n"/>
      <c r="DZ12" s="48" t="n"/>
      <c r="EA12" s="48" t="n"/>
      <c r="EB12" s="48" t="n"/>
      <c r="EC12" s="48" t="n"/>
      <c r="ED12" s="48" t="n"/>
      <c r="EE12" s="48" t="n"/>
      <c r="EF12" s="48" t="n"/>
      <c r="EG12" s="48" t="n"/>
      <c r="EH12" s="48" t="n"/>
      <c r="EI12" s="35" t="inlineStr">
        <is>
          <t>Tidak ada masalah</t>
        </is>
      </c>
      <c r="EJ12" s="8" t="n">
        <v>0</v>
      </c>
      <c r="EK12" s="8" t="n">
        <v>0</v>
      </c>
      <c r="EL12" s="8" t="n">
        <v>0</v>
      </c>
      <c r="EM12" s="8" t="n">
        <v>1</v>
      </c>
      <c r="EN12" s="8" t="n">
        <v>0</v>
      </c>
      <c r="EO12" s="48" t="n"/>
      <c r="EP12" s="48" t="inlineStr">
        <is>
          <t>Ya, sangat jelas dan mudah diikuti</t>
        </is>
      </c>
      <c r="EQ12" s="48" t="inlineStr">
        <is>
          <t>Pelatihan</t>
        </is>
      </c>
      <c r="ER12" s="48" t="inlineStr">
        <is>
          <t>Staff BIRU</t>
        </is>
      </c>
      <c r="ES12" s="8" t="n">
        <v>0</v>
      </c>
      <c r="ET12" s="8" t="n">
        <v>1</v>
      </c>
      <c r="EU12" s="8" t="n">
        <v>0</v>
      </c>
      <c r="EV12" s="8" t="n">
        <v>0</v>
      </c>
      <c r="EW12" s="48" t="n"/>
      <c r="EX12" s="48" t="inlineStr">
        <is>
          <t>Anggota keluarga - Laki-laki</t>
        </is>
      </c>
      <c r="EY12" s="8" t="n">
        <v>1</v>
      </c>
      <c r="EZ12" s="8" t="n">
        <v>0</v>
      </c>
      <c r="FA12" s="8" t="n">
        <v>0</v>
      </c>
      <c r="FB12" s="48" t="n"/>
      <c r="FC12" s="48" t="inlineStr">
        <is>
          <t>Jarang sekali</t>
        </is>
      </c>
      <c r="FD12" s="48" t="n"/>
      <c r="FE12" s="48" t="inlineStr">
        <is>
          <t>Mengetahui</t>
        </is>
      </c>
      <c r="FF12" s="48" t="inlineStr">
        <is>
          <t>Selalu (setiap hari)</t>
        </is>
      </c>
      <c r="FG12" s="48" t="inlineStr">
        <is>
          <t>Mengetahui</t>
        </is>
      </c>
      <c r="FH12" s="48" t="inlineStr">
        <is>
          <t>Sering (setiap minggu)</t>
        </is>
      </c>
      <c r="FI12" s="48" t="inlineStr">
        <is>
          <t>Mengetahui</t>
        </is>
      </c>
      <c r="FJ12" s="48" t="inlineStr">
        <is>
          <t>Selalu (setiap hari)</t>
        </is>
      </c>
      <c r="FK12" s="48" t="inlineStr">
        <is>
          <t>Mengetahui</t>
        </is>
      </c>
      <c r="FL12" s="48" t="inlineStr">
        <is>
          <t>Selalu (setiap hari)</t>
        </is>
      </c>
      <c r="FM12" s="48" t="inlineStr">
        <is>
          <t>Mengetahui</t>
        </is>
      </c>
      <c r="FN12" s="48" t="inlineStr">
        <is>
          <t>Cukup sering (2 minggu sekali)</t>
        </is>
      </c>
      <c r="FO12" s="48" t="inlineStr">
        <is>
          <t>Mengetahui</t>
        </is>
      </c>
      <c r="FP12" s="48" t="inlineStr">
        <is>
          <t>Jarang (setiap bulan atau lebih)</t>
        </is>
      </c>
      <c r="FQ12" s="48" t="inlineStr">
        <is>
          <t>Mengetahui</t>
        </is>
      </c>
      <c r="FR12" s="48" t="inlineStr">
        <is>
          <t>Ya</t>
        </is>
      </c>
      <c r="FS12" s="48" t="inlineStr">
        <is>
          <t>Mengetahui</t>
        </is>
      </c>
      <c r="FT12" s="48" t="inlineStr">
        <is>
          <t>Ya, selalu</t>
        </is>
      </c>
      <c r="FU12" s="48" t="inlineStr">
        <is>
          <t>Laki-laki dewasa</t>
        </is>
      </c>
      <c r="FV12" s="8" t="n">
        <v>1</v>
      </c>
      <c r="FW12" s="8" t="n">
        <v>0</v>
      </c>
      <c r="FX12" s="8" t="n">
        <v>0</v>
      </c>
      <c r="FY12" s="8" t="n">
        <v>0</v>
      </c>
      <c r="FZ12" s="48" t="inlineStr">
        <is>
          <t>Sangat memahami</t>
        </is>
      </c>
      <c r="GA12" s="48" t="inlineStr">
        <is>
          <t>Teman/keluarga</t>
        </is>
      </c>
      <c r="GB12" s="8" t="n">
        <v>0</v>
      </c>
      <c r="GC12" s="8" t="n">
        <v>0</v>
      </c>
      <c r="GD12" s="8" t="n">
        <v>1</v>
      </c>
      <c r="GE12" s="8" t="n">
        <v>0</v>
      </c>
      <c r="GF12" s="48" t="n"/>
      <c r="GG12" s="48" t="inlineStr">
        <is>
          <t>Sering</t>
        </is>
      </c>
      <c r="GH12" s="48" t="inlineStr">
        <is>
          <t>Ya</t>
        </is>
      </c>
      <c r="GI12" s="48" t="inlineStr">
        <is>
          <t>Tetangga Teman/keluarga Komunitas lokal</t>
        </is>
      </c>
      <c r="GJ12" s="8" t="n">
        <v>1</v>
      </c>
      <c r="GK12" s="8" t="n">
        <v>1</v>
      </c>
      <c r="GL12" s="8" t="n">
        <v>1</v>
      </c>
      <c r="GM12" s="8" t="n">
        <v>0</v>
      </c>
      <c r="GN12" s="48" t="n"/>
      <c r="GO12" s="8" t="n">
        <v>9</v>
      </c>
      <c r="GP12" s="38" t="inlineStr">
        <is>
          <t>Sebagian</t>
        </is>
      </c>
      <c r="GQ12" s="48" t="inlineStr">
        <is>
          <t>LPG</t>
        </is>
      </c>
      <c r="GR12" s="8" t="n">
        <v>1</v>
      </c>
      <c r="GS12" s="8" t="n">
        <v>0</v>
      </c>
      <c r="GT12" s="8" t="n">
        <v>0</v>
      </c>
      <c r="GU12" s="8" t="n">
        <v>0</v>
      </c>
      <c r="GV12" s="8" t="n">
        <v>0</v>
      </c>
      <c r="GW12" s="8" t="n">
        <v>0</v>
      </c>
      <c r="GX12" s="8" t="n">
        <v>0</v>
      </c>
      <c r="GY12" s="48" t="n"/>
      <c r="GZ12" s="48" t="inlineStr">
        <is>
          <t>Ya</t>
        </is>
      </c>
      <c r="HA12" s="48" t="n"/>
      <c r="HB12" s="48" t="n"/>
      <c r="HC12" s="48" t="n"/>
      <c r="HD12" s="48" t="n"/>
      <c r="HE12" s="8" t="n">
        <v>12</v>
      </c>
      <c r="HF12" s="8" t="n">
        <v>62000</v>
      </c>
      <c r="HG12" s="8" t="n">
        <v>3</v>
      </c>
      <c r="HH12" s="8" t="n">
        <v>15500</v>
      </c>
      <c r="HI12" s="48" t="n"/>
      <c r="HJ12" s="48" t="n"/>
      <c r="HK12" s="48" t="n"/>
      <c r="HL12" s="48" t="n"/>
      <c r="HM12" s="48" t="n"/>
      <c r="HN12" s="48" t="n"/>
      <c r="HO12" s="48" t="n"/>
      <c r="HP12" s="48" t="n"/>
      <c r="HQ12" s="48" t="n"/>
      <c r="HR12" s="48" t="n"/>
      <c r="HS12" s="48" t="n"/>
      <c r="HT12" s="48" t="n"/>
      <c r="HU12" s="48" t="n"/>
      <c r="HV12" s="48" t="n"/>
      <c r="HW12" s="48" t="n"/>
      <c r="HX12" s="48" t="n"/>
      <c r="HY12" s="48" t="n"/>
      <c r="HZ12" s="48" t="n"/>
      <c r="IA12" s="8" t="n">
        <v>9</v>
      </c>
      <c r="IB12" s="8" t="n">
        <v>46500</v>
      </c>
      <c r="IC12" s="48" t="n"/>
      <c r="ID12" s="48" t="n"/>
      <c r="IE12" s="48" t="n"/>
      <c r="IF12" s="48" t="n"/>
      <c r="IG12" s="48" t="n"/>
      <c r="IH12" s="48" t="n"/>
      <c r="II12" s="48" t="n"/>
      <c r="IJ12" s="48" t="n"/>
      <c r="IK12" s="48" t="inlineStr">
        <is>
          <t>15-30 kg</t>
        </is>
      </c>
      <c r="IL12" s="48" t="inlineStr">
        <is>
          <t>1-3 jam</t>
        </is>
      </c>
      <c r="IM12" s="48" t="inlineStr">
        <is>
          <t>Ya</t>
        </is>
      </c>
      <c r="IN12" s="48" t="inlineStr">
        <is>
          <t>Tidak</t>
        </is>
      </c>
      <c r="IO12" s="48" t="inlineStr">
        <is>
          <t>Lebih bersih</t>
        </is>
      </c>
      <c r="IP12" s="48" t="n"/>
      <c r="IQ12" s="48" t="inlineStr">
        <is>
          <t>Tidak pernah</t>
        </is>
      </c>
      <c r="IR12" s="48" t="n"/>
      <c r="IS12" s="48" t="n"/>
      <c r="IT12" s="48" t="n"/>
      <c r="IU12" s="48" t="n"/>
      <c r="IV12" s="48" t="n"/>
      <c r="IW12" s="48" t="n"/>
      <c r="IX12" s="48" t="n"/>
      <c r="IY12" s="48" t="n"/>
      <c r="IZ12" s="48" t="inlineStr">
        <is>
          <t>Tidak pernah</t>
        </is>
      </c>
      <c r="JA12" s="48" t="n"/>
      <c r="JB12" s="48" t="n"/>
      <c r="JC12" s="48" t="n"/>
      <c r="JD12" s="48" t="n"/>
      <c r="JE12" s="48" t="n"/>
      <c r="JF12" s="48" t="n"/>
      <c r="JG12" s="48" t="n"/>
      <c r="JH12" s="48" t="n"/>
      <c r="JI12" s="48" t="inlineStr">
        <is>
          <t>Tidak pernah</t>
        </is>
      </c>
      <c r="JJ12" s="48" t="n"/>
      <c r="JK12" s="48" t="n"/>
      <c r="JL12" s="48" t="n"/>
      <c r="JM12" s="48" t="n"/>
      <c r="JN12" s="48" t="n"/>
      <c r="JO12" s="48" t="n"/>
      <c r="JP12" s="48" t="n"/>
      <c r="JQ12" s="48" t="n"/>
      <c r="JR12" s="48" t="inlineStr">
        <is>
          <t>Tidak pernah</t>
        </is>
      </c>
      <c r="JS12" s="48" t="n"/>
      <c r="JT12" s="48" t="n"/>
      <c r="JU12" s="48" t="n"/>
      <c r="JV12" s="48" t="n"/>
      <c r="JW12" s="48" t="n"/>
      <c r="JX12" s="48" t="n"/>
      <c r="JY12" s="48" t="n"/>
      <c r="JZ12" s="48" t="n"/>
      <c r="KA12" s="48" t="inlineStr">
        <is>
          <t>Tidak pernah</t>
        </is>
      </c>
      <c r="KB12" s="48" t="n"/>
      <c r="KC12" s="48" t="n"/>
      <c r="KD12" s="48" t="n"/>
      <c r="KE12" s="48" t="n"/>
      <c r="KF12" s="48" t="n"/>
      <c r="KG12" s="48" t="n"/>
      <c r="KH12" s="48" t="n"/>
      <c r="KI12" s="48" t="n"/>
      <c r="KJ12" s="48" t="inlineStr">
        <is>
          <t>Tidak pernah</t>
        </is>
      </c>
      <c r="KK12" s="48" t="n"/>
      <c r="KL12" s="48" t="n"/>
      <c r="KM12" s="48" t="n"/>
      <c r="KN12" s="48" t="n"/>
      <c r="KO12" s="48" t="n"/>
      <c r="KP12" s="48" t="n"/>
      <c r="KQ12" s="48" t="n"/>
      <c r="KR12" s="48" t="n"/>
      <c r="KS12" s="48" t="inlineStr">
        <is>
          <t>Tidak ada perubahan</t>
        </is>
      </c>
      <c r="KT12" s="48" t="inlineStr">
        <is>
          <t>0-1 kali</t>
        </is>
      </c>
      <c r="KU12" s="48" t="inlineStr">
        <is>
          <t>0-1 kali</t>
        </is>
      </c>
      <c r="KV12" s="48" t="inlineStr">
        <is>
          <t>Laki-laki dewasa</t>
        </is>
      </c>
      <c r="KW12" s="8" t="n">
        <v>1</v>
      </c>
      <c r="KX12" s="8" t="n">
        <v>0</v>
      </c>
      <c r="KY12" s="8" t="n">
        <v>0</v>
      </c>
      <c r="KZ12" s="8" t="n">
        <v>0</v>
      </c>
      <c r="LA12" s="48" t="inlineStr">
        <is>
          <t>Cukup membaik</t>
        </is>
      </c>
      <c r="LB12" s="48" t="inlineStr">
        <is>
          <t>Jauh lebih baik</t>
        </is>
      </c>
      <c r="LC12" s="8" t="n">
        <v>3</v>
      </c>
      <c r="LD12" s="8" t="n">
        <v>2</v>
      </c>
      <c r="LE12" s="8" t="n">
        <v>0</v>
      </c>
      <c r="LF12" s="8" t="n">
        <v>0</v>
      </c>
      <c r="LG12" s="48" t="inlineStr">
        <is>
          <t>Ya</t>
        </is>
      </c>
      <c r="LH12" s="8" t="n">
        <v>200000</v>
      </c>
      <c r="LI12" s="48" t="n"/>
      <c r="LJ12" s="48" t="inlineStr">
        <is>
          <t>Kebutuhan rumah tangga</t>
        </is>
      </c>
      <c r="LK12" s="8" t="n">
        <v>0</v>
      </c>
      <c r="LL12" s="8" t="n">
        <v>0</v>
      </c>
      <c r="LM12" s="8" t="n">
        <v>0</v>
      </c>
      <c r="LN12" s="8" t="n">
        <v>0</v>
      </c>
      <c r="LO12" s="8" t="n">
        <v>1</v>
      </c>
      <c r="LP12" s="8" t="n">
        <v>0</v>
      </c>
      <c r="LQ12" s="8" t="n">
        <v>0</v>
      </c>
      <c r="LR12" s="11" t="n"/>
      <c r="LS12" s="8" t="n">
        <v>15</v>
      </c>
      <c r="LT12" s="8" t="n">
        <v>0</v>
      </c>
      <c r="LU12" s="8" t="n">
        <v>0</v>
      </c>
      <c r="LV12" s="8" t="n">
        <v>10</v>
      </c>
      <c r="LW12" s="8" t="n">
        <v>0</v>
      </c>
      <c r="LX12" s="8" t="n">
        <v>0</v>
      </c>
      <c r="LY12" s="8" t="n">
        <v>10</v>
      </c>
      <c r="LZ12" s="8" t="n">
        <v>0</v>
      </c>
      <c r="MA12" s="8" t="n">
        <v>0</v>
      </c>
      <c r="MB12" s="48" t="inlineStr">
        <is>
          <t>Tidak</t>
        </is>
      </c>
      <c r="MC12" s="8" t="n">
        <v>0</v>
      </c>
      <c r="MD12" s="8" t="n">
        <v>0</v>
      </c>
      <c r="ME12" s="8" t="n">
        <v>0</v>
      </c>
      <c r="MF12" s="8" t="n">
        <v>0</v>
      </c>
      <c r="MG12" s="8" t="n">
        <v>0</v>
      </c>
      <c r="MH12" s="8" t="n">
        <v>0</v>
      </c>
      <c r="MI12" s="48" t="n"/>
      <c r="MJ12" s="48" t="n"/>
      <c r="MK12" s="48" t="n"/>
      <c r="ML12" s="48" t="n"/>
      <c r="MM12" s="48" t="n"/>
      <c r="MN12" s="48" t="n"/>
      <c r="MO12" s="48" t="n"/>
      <c r="MP12" s="48" t="n"/>
      <c r="MQ12" s="48" t="n"/>
      <c r="MR12" s="17" t="inlineStr">
        <is>
          <t>Tidak ada waktu yang dihemat</t>
        </is>
      </c>
      <c r="MS12" s="48" t="n"/>
      <c r="MT12" s="48" t="inlineStr">
        <is>
          <t>Tidak ada waktu yang dihemat</t>
        </is>
      </c>
      <c r="MU12" s="48" t="inlineStr">
        <is>
          <t>Ya, untuk anggota keluarga</t>
        </is>
      </c>
      <c r="MV12" s="48" t="inlineStr">
        <is>
          <t>Pemasangan sistem biogas</t>
        </is>
      </c>
      <c r="MW12" s="8" t="n">
        <v>0</v>
      </c>
      <c r="MX12" s="8" t="n">
        <v>1</v>
      </c>
      <c r="MY12" s="8" t="n">
        <v>0</v>
      </c>
      <c r="MZ12" s="8" t="n">
        <v>0</v>
      </c>
      <c r="NA12" s="48" t="n"/>
      <c r="NB12" s="48" t="n"/>
      <c r="NC12" s="48" t="n"/>
      <c r="ND12" s="48" t="n"/>
      <c r="NE12" s="48" t="n"/>
      <c r="NF12" s="48" t="n"/>
      <c r="NG12" s="48" t="n"/>
      <c r="NH12" s="48" t="n"/>
      <c r="NI12" s="48" t="n"/>
      <c r="NJ12" s="48" t="n"/>
      <c r="NK12" s="48" t="n"/>
      <c r="NL12" s="48" t="inlineStr">
        <is>
          <t>Ya</t>
        </is>
      </c>
      <c r="NM12" s="48" t="inlineStr">
        <is>
          <t>Kombinasi dana mandiri dan dana hibah</t>
        </is>
      </c>
      <c r="NN12" s="17" t="inlineStr">
        <is>
          <t>1-1.000.000</t>
        </is>
      </c>
      <c r="NO12" s="17" t="inlineStr">
        <is>
          <t>Pemerintah</t>
        </is>
      </c>
      <c r="NP12" s="48" t="n"/>
      <c r="NQ12" s="48" t="n"/>
      <c r="NR12" s="48" t="n"/>
      <c r="NS12" s="48" t="n"/>
      <c r="NT12" s="48" t="n"/>
      <c r="NU12" s="48" t="n"/>
      <c r="NV12" s="17" t="inlineStr">
        <is>
          <t>Anggota keluarga - Laki-laki dewasa</t>
        </is>
      </c>
      <c r="NW12" s="48" t="n"/>
      <c r="NX12" s="48" t="inlineStr">
        <is>
          <t>Sedikit meningkat</t>
        </is>
      </c>
      <c r="NY12" s="8" t="n">
        <v>180</v>
      </c>
      <c r="NZ12" s="8" t="n">
        <v>0</v>
      </c>
      <c r="OA12" s="8" t="n">
        <v>0</v>
      </c>
      <c r="OB12" s="8" t="n">
        <v>0</v>
      </c>
      <c r="OC12" s="8" t="n">
        <v>10</v>
      </c>
      <c r="OD12" s="8" t="n">
        <v>0</v>
      </c>
      <c r="OE12" s="48" t="inlineStr">
        <is>
          <t>Lebih baik</t>
        </is>
      </c>
      <c r="OF12" s="48" t="inlineStr">
        <is>
          <t>Jauh lebih baik (beda waktu memasak lebih cepat setengah jam atau lebih, ATAU tidak lagi ada rasa/bau makanan yang berubah, ATAU alasan lainnya)</t>
        </is>
      </c>
      <c r="OG12" s="48" t="inlineStr">
        <is>
          <t>Ya</t>
        </is>
      </c>
      <c r="OH12" s="8" t="n">
        <v>4</v>
      </c>
      <c r="OI12" s="8" t="n">
        <v>0</v>
      </c>
      <c r="OJ12" s="8" t="n">
        <v>0</v>
      </c>
      <c r="OK12" s="8" t="n">
        <v>0</v>
      </c>
      <c r="OL12" s="8" t="n">
        <v>0</v>
      </c>
      <c r="OM12" s="8" t="n">
        <v>0</v>
      </c>
      <c r="ON12" s="8" t="n">
        <v>30</v>
      </c>
      <c r="OO12" s="8" t="n">
        <v>0</v>
      </c>
      <c r="OP12" s="48">
        <f>VLOOKUP(AG12,'BUS 2'!$G$1:$CU$424,2,0)</f>
        <v/>
      </c>
      <c r="OQ12" s="8">
        <f>VLOOKUP(AG12,'BUS 2'!$G$1:$CU$424,3,0)</f>
        <v/>
      </c>
      <c r="OR12" s="8">
        <f>VLOOKUP(AG12,'BUS 2'!$G$1:$CU$424,4,0)</f>
        <v/>
      </c>
      <c r="OS12" s="8">
        <f>VLOOKUP(AG12,'BUS 2'!$G$1:$CU$424,5,0)</f>
        <v/>
      </c>
      <c r="OT12" s="8">
        <f>VLOOKUP(AG12,'BUS 2'!$G$1:$CU$424,6,0)</f>
        <v/>
      </c>
      <c r="OU12" s="8">
        <f>VLOOKUP(AG12,'BUS 2'!$G$1:$CU$424,7,0)</f>
        <v/>
      </c>
      <c r="OV12" s="8">
        <f>VLOOKUP(AG12,'BUS 2'!$G$1:$CU$424,8,0)</f>
        <v/>
      </c>
      <c r="OW12" s="8">
        <f>VLOOKUP(AG12,'BUS 2'!$G$1:$CU$424,9,0)</f>
        <v/>
      </c>
      <c r="OX12" s="8">
        <f>VLOOKUP(AG12,'BUS 2'!$G$1:$CU$424,10,0)</f>
        <v/>
      </c>
      <c r="OY12" s="8">
        <f>VLOOKUP(AG12,'BUS 2'!$G$1:$CU$424,11,0)</f>
        <v/>
      </c>
      <c r="OZ12" s="8">
        <f>VLOOKUP(AG12,'BUS 2'!$G$1:$CU$424,12,0)</f>
        <v/>
      </c>
      <c r="PA12" s="8">
        <f>VLOOKUP(AG12,'BUS 2'!$G$1:$CU$424,13,0)</f>
        <v/>
      </c>
      <c r="PB12" s="8">
        <f>VLOOKUP(AG12,'BUS 2'!$G$1:$CU$424,14,0)</f>
        <v/>
      </c>
      <c r="PC12" s="8">
        <f>VLOOKUP(AG12,'BUS 2'!$G$1:$CU$424,15,0)</f>
        <v/>
      </c>
      <c r="PD12" s="8">
        <f>VLOOKUP(AG12,'BUS 2'!$G$1:$CU$424,16,0)</f>
        <v/>
      </c>
      <c r="PE12" s="8">
        <f>VLOOKUP(AG12,'BUS 2'!$G$1:$CU$424,17,0)</f>
        <v/>
      </c>
      <c r="PF12" s="8">
        <f>VLOOKUP(AG12,'BUS 2'!$G$1:$CU$424,18,0)</f>
        <v/>
      </c>
      <c r="PG12" s="8">
        <f>VLOOKUP(AG12,'BUS 2'!$G$1:$CU$424,19,0)</f>
        <v/>
      </c>
      <c r="PH12" s="8">
        <f>VLOOKUP(AG12,'BUS 2'!$G$1:$CU$424,20,0)</f>
        <v/>
      </c>
      <c r="PI12" s="8">
        <f>VLOOKUP(AG12,'BUS 2'!$G$1:$CU$424,21,0)</f>
        <v/>
      </c>
      <c r="PJ12" s="8">
        <f>VLOOKUP(AG12,'BUS 2'!$G$1:$CU$424,22,0)</f>
        <v/>
      </c>
      <c r="PK12" s="8">
        <f>VLOOKUP(AG12,'BUS 2'!$G$1:$CU$424,23,0)</f>
        <v/>
      </c>
      <c r="PL12" s="8">
        <f>VLOOKUP(AG12,'BUS 2'!$G$1:$CU$424,24,0)</f>
        <v/>
      </c>
      <c r="PM12" s="8">
        <f>VLOOKUP(AG12,'BUS 2'!$G$1:$CU$424,25,0)</f>
        <v/>
      </c>
      <c r="PN12" s="8">
        <f>VLOOKUP(AG12,'BUS 2'!$G$1:$CU$424,26,0)</f>
        <v/>
      </c>
      <c r="PO12" s="8">
        <f>VLOOKUP(AG12,'BUS 2'!$G$1:$CU$424,27,0)</f>
        <v/>
      </c>
      <c r="PP12" s="8">
        <f>VLOOKUP(AG12,'BUS 2'!$G$1:$CU$424,28,0)</f>
        <v/>
      </c>
      <c r="PQ12" s="8">
        <f>VLOOKUP(AG12,'BUS 2'!$G$1:$CU$424,29,0)</f>
        <v/>
      </c>
      <c r="PR12" s="8">
        <f>VLOOKUP(AG12,'BUS 2'!$G$1:$CU$424,30,0)</f>
        <v/>
      </c>
      <c r="PS12" s="8">
        <f>VLOOKUP(AG12,'BUS 2'!$G$1:$CU$424,31,0)</f>
        <v/>
      </c>
      <c r="PT12" s="48" t="inlineStr">
        <is>
          <t>1-Disebarkan ke lahan terbuka</t>
        </is>
      </c>
      <c r="PU12" s="8" t="n">
        <v>0</v>
      </c>
      <c r="PV12" s="8" t="n">
        <v>0</v>
      </c>
      <c r="PW12" s="8" t="n">
        <v>0</v>
      </c>
      <c r="PX12" s="8" t="n">
        <v>0</v>
      </c>
      <c r="PY12" s="8" t="n">
        <v>0</v>
      </c>
      <c r="PZ12" s="8" t="n">
        <v>1</v>
      </c>
      <c r="QA12" s="8" t="n">
        <v>0</v>
      </c>
      <c r="QB12" s="8" t="n">
        <v>0</v>
      </c>
      <c r="QC12" s="8" t="n">
        <v>0</v>
      </c>
      <c r="QD12" s="48" t="n"/>
      <c r="QE12" s="36" t="n"/>
      <c r="QF12" s="35" t="n"/>
      <c r="QG12" s="35" t="n"/>
      <c r="QH12" s="35" t="n"/>
      <c r="QI12" s="35" t="n"/>
      <c r="QJ12" s="35" t="n"/>
      <c r="QK12" s="36" t="n"/>
      <c r="QL12" s="36" t="n"/>
      <c r="QM12" s="36" t="n"/>
      <c r="QN12" s="36" t="n"/>
      <c r="QO12" s="36" t="n"/>
      <c r="QP12" s="36" t="n"/>
      <c r="QQ12" s="36" t="n"/>
      <c r="QR12" s="36" t="n"/>
      <c r="QS12" s="36" t="n"/>
      <c r="QT12" s="36" t="n"/>
      <c r="QU12" s="36" t="n"/>
      <c r="QV12" s="36" t="n"/>
      <c r="QW12" s="35" t="n"/>
      <c r="QX12" s="35" t="n"/>
      <c r="QY12" s="35" t="n"/>
      <c r="QZ12" s="35" t="n"/>
      <c r="RA12" s="35" t="n"/>
      <c r="RB12" s="36" t="n"/>
      <c r="RC12" s="36" t="n"/>
      <c r="RD12" s="36" t="n"/>
      <c r="RE12" s="36" t="n"/>
      <c r="RF12" s="36" t="n"/>
      <c r="RG12" s="48" t="n"/>
      <c r="RH12" s="35" t="n"/>
      <c r="RI12" s="35" t="n"/>
      <c r="RJ12" s="35" t="n"/>
      <c r="RK12" s="35" t="n"/>
      <c r="RL12" s="35" t="n"/>
      <c r="RM12" s="48" t="n"/>
      <c r="RN12" s="48" t="n"/>
      <c r="RO12" s="48" t="n"/>
      <c r="RP12" s="48" t="n"/>
      <c r="RQ12" s="48" t="n"/>
      <c r="RR12" s="48" t="n"/>
      <c r="RS12" s="35" t="n"/>
      <c r="RT12" s="35" t="n"/>
      <c r="RU12" s="35" t="n"/>
      <c r="RV12" s="35" t="n"/>
      <c r="RW12" s="35" t="n"/>
      <c r="RX12" s="48" t="n"/>
      <c r="RY12" s="48" t="n"/>
      <c r="RZ12" s="48" t="n"/>
      <c r="SA12" s="48" t="n"/>
      <c r="SB12" s="48" t="n"/>
      <c r="SC12" s="48" t="inlineStr">
        <is>
          <t>1-Disebarkan ke lahan terbuka</t>
        </is>
      </c>
      <c r="SD12" s="39" t="n">
        <v>0</v>
      </c>
      <c r="SE12" s="39" t="n">
        <v>0</v>
      </c>
      <c r="SF12" s="39" t="n">
        <v>0</v>
      </c>
      <c r="SG12" s="39" t="n">
        <v>0</v>
      </c>
      <c r="SH12" s="39" t="n">
        <v>0</v>
      </c>
      <c r="SI12" s="8" t="n">
        <v>1</v>
      </c>
      <c r="SJ12" s="8" t="n">
        <v>0</v>
      </c>
      <c r="SK12" s="8" t="n">
        <v>0</v>
      </c>
      <c r="SL12" s="8" t="n">
        <v>0</v>
      </c>
      <c r="SM12" s="48" t="n"/>
      <c r="SN12" s="48" t="n"/>
      <c r="SO12" s="35" t="n"/>
      <c r="SP12" s="35" t="n"/>
      <c r="SQ12" s="35" t="n"/>
      <c r="SR12" s="35" t="n"/>
      <c r="SS12" s="35" t="n"/>
      <c r="ST12" s="48" t="n"/>
      <c r="SU12" s="48" t="n"/>
      <c r="SV12" s="48" t="n"/>
      <c r="SW12" s="48" t="n"/>
      <c r="SX12" s="48" t="n"/>
      <c r="SY12" s="8">
        <f>VLOOKUP(AG12,'BUS 2'!$G$1:$CU$424,33,0)</f>
        <v/>
      </c>
      <c r="SZ12" s="48">
        <f>VLOOKUP(AG12,'BUS 2'!$G$1:$CU$424,34,0)</f>
        <v/>
      </c>
      <c r="TA12" s="48">
        <f>VLOOKUP(AG12,'BUS 2'!$G$1:$CU$424,35,0)</f>
        <v/>
      </c>
      <c r="TB12" s="48">
        <f>VLOOKUP(AG12,'BUS 2'!$G$1:$CU$424,36,0)</f>
        <v/>
      </c>
      <c r="TC12" s="48">
        <f>VLOOKUP(AG12,'BUS 2'!$G$1:$CU$424,37,0)</f>
        <v/>
      </c>
      <c r="TD12" s="48">
        <f>VLOOKUP(AG12,'BUS 2'!$G$1:$CU$424,38,0)</f>
        <v/>
      </c>
      <c r="TE12" s="48">
        <f>VLOOKUP(AG12,'BUS 2'!$G$1:$CU$424,39,0)</f>
        <v/>
      </c>
      <c r="TF12" s="48">
        <f>VLOOKUP(AG12,'BUS 2'!$G$1:$CU$424,40,0)</f>
        <v/>
      </c>
      <c r="TG12" s="8">
        <f>VLOOKUP(AG12,'BUS 2'!$G$1:$CU$424,42,0)</f>
        <v/>
      </c>
      <c r="TH12" s="8">
        <f>VLOOKUP(AG12,'BUS 2'!$G$1:$CU$424,43,0)</f>
        <v/>
      </c>
      <c r="TI12" s="8">
        <f>VLOOKUP(AG12,'BUS 2'!$G$1:$CU$424,44,0)</f>
        <v/>
      </c>
      <c r="TJ12" s="8">
        <f>VLOOKUP(AG12,'BUS 2'!$G$1:$CU$424,45,0)</f>
        <v/>
      </c>
      <c r="TK12" s="8">
        <f>VLOOKUP(AG12,'BUS 2'!$G$1:$CU$424,46,0)</f>
        <v/>
      </c>
      <c r="TL12" s="8">
        <f>VLOOKUP(AG12,'BUS 2'!$G$1:$CU$424,47,0)</f>
        <v/>
      </c>
      <c r="TM12" s="8">
        <f>VLOOKUP(AG12,'BUS 2'!$G$1:$CU$424,48,0)</f>
        <v/>
      </c>
      <c r="TN12" s="8">
        <f>VLOOKUP(AG12,'BUS 2'!$G$1:$CU$424,49,0)</f>
        <v/>
      </c>
      <c r="TO12" s="8">
        <f>VLOOKUP(AG12,'BUS 2'!$G$1:$CU$424,50,0)</f>
        <v/>
      </c>
      <c r="TP12" s="8">
        <f>VLOOKUP(AG12,'BUS 2'!$G$1:$CU$424,51,0)</f>
        <v/>
      </c>
      <c r="TQ12" s="8">
        <f>VLOOKUP(AG12,'BUS 2'!$G$1:$CU$424,52,0)</f>
        <v/>
      </c>
      <c r="TR12" s="8">
        <f>VLOOKUP(AG12,'BUS 2'!$G$1:$CU$424,53,0)</f>
        <v/>
      </c>
      <c r="TS12" s="48">
        <f>VLOOKUP(AG12,'BUS 2'!$G$1:$CU$424,54,0)</f>
        <v/>
      </c>
      <c r="TT12" s="48">
        <f>VLOOKUP(AG12,'BUS 2'!$G$1:$CU$424,55,0)</f>
        <v/>
      </c>
      <c r="TU12" s="48">
        <f>VLOOKUP(AG12,'BUS 2'!$G$1:$CU$424,56,0)</f>
        <v/>
      </c>
      <c r="TV12" s="48">
        <f>VLOOKUP(AG12,'BUS 2'!$G$1:$CU$424,57,0)</f>
        <v/>
      </c>
      <c r="TW12" s="48">
        <f>VLOOKUP(AG12,'BUS 2'!$G$1:$CU$424,58,0)</f>
        <v/>
      </c>
      <c r="TX12" s="48">
        <f>VLOOKUP(AG12,'BUS 2'!$G$1:$CU$424,59,0)</f>
        <v/>
      </c>
      <c r="TY12" s="48">
        <f>VLOOKUP(AG12,'BUS 2'!$G$1:$CU$424,60,0)</f>
        <v/>
      </c>
      <c r="TZ12" s="48">
        <f>VLOOKUP(AG12,'BUS 2'!$G$1:$CU$424,61,0)</f>
        <v/>
      </c>
      <c r="UA12" s="48">
        <f>VLOOKUP(AG12,'BUS 2'!$G$1:$CU$424,62,0)</f>
        <v/>
      </c>
      <c r="UB12" s="48">
        <f>VLOOKUP(AG12,'BUS 2'!$G$1:$CU$424,63,0)</f>
        <v/>
      </c>
      <c r="UC12" s="48">
        <f>VLOOKUP(AG12,'BUS 2'!$G$1:$CU$424,64,0)</f>
        <v/>
      </c>
      <c r="UD12" s="48">
        <f>VLOOKUP(AG12,'BUS 2'!$G$1:$CU$424,65,0)</f>
        <v/>
      </c>
      <c r="UE12" s="48">
        <f>VLOOKUP(AG12,'BUS 2'!$G$1:$CU$424,66,0)</f>
        <v/>
      </c>
      <c r="UF12" s="48">
        <f>VLOOKUP(AG12,'BUS 2'!$G$1:$CU$424,67,0)</f>
        <v/>
      </c>
      <c r="UG12" s="48">
        <f>VLOOKUP(AG12,'BUS 2'!$G$1:$CU$424,68,0)</f>
        <v/>
      </c>
      <c r="UH12" s="48">
        <f>VLOOKUP(AG12,'BUS 2'!$G$1:$CU$424,69,0)</f>
        <v/>
      </c>
      <c r="UI12" s="48">
        <f>VLOOKUP(AG12,'BUS 2'!$G$1:$CU$424,70,0)</f>
        <v/>
      </c>
      <c r="UJ12" s="48">
        <f>VLOOKUP(AG12,'BUS 2'!$G$1:$CU$424,71,0)</f>
        <v/>
      </c>
      <c r="UK12" s="48">
        <f>VLOOKUP(AG12,'BUS 2'!$G$1:$CU$424,72,0)</f>
        <v/>
      </c>
      <c r="UL12" s="48">
        <f>VLOOKUP(AG12,'BUS 2'!$G$1:$CU$424,73,0)</f>
        <v/>
      </c>
      <c r="UM12" s="48">
        <f>VLOOKUP(AG12,'BUS 2'!$G$1:$CU$424,74,0)</f>
        <v/>
      </c>
      <c r="UN12" s="48">
        <f>VLOOKUP(AG12,'BUS 2'!$G$1:$CU$424,75,0)</f>
        <v/>
      </c>
      <c r="UO12" s="48">
        <f>VLOOKUP(AG12,'BUS 2'!$G$1:$CU$424,76,0)</f>
        <v/>
      </c>
      <c r="UP12" s="48">
        <f>VLOOKUP(AG12,'BUS 2'!$G$1:$CU$424,77,0)</f>
        <v/>
      </c>
      <c r="UQ12" s="48">
        <f>VLOOKUP(AG12,'BUS 2'!$G$1:$CU$424,78,0)</f>
        <v/>
      </c>
      <c r="UR12" s="48">
        <f>VLOOKUP(AG12,'BUS 2'!$G$1:$CU$424,79,0)</f>
        <v/>
      </c>
      <c r="US12" s="48">
        <f>VLOOKUP(AG12,'BUS 2'!$G$1:$CU$424,80,0)</f>
        <v/>
      </c>
      <c r="UT12" s="48">
        <f>VLOOKUP(AG12,'BUS 2'!$G$1:$CU$424,81,0)</f>
        <v/>
      </c>
      <c r="UU12" s="48" t="inlineStr">
        <is>
          <t>Penggembalaan semi-terbuka</t>
        </is>
      </c>
      <c r="UV12" s="48" t="n"/>
      <c r="UW12" s="48" t="n"/>
      <c r="UX12" s="48" t="n"/>
      <c r="UY12" s="48" t="n"/>
      <c r="UZ12" s="48" t="n"/>
      <c r="VA12" s="48" t="inlineStr">
        <is>
          <t>Penggembalaan semi-terbuka</t>
        </is>
      </c>
      <c r="VB12" s="48" t="n"/>
      <c r="VC12" s="48" t="inlineStr">
        <is>
          <t>Sangat jarang (&gt;1 bulan sekali)</t>
        </is>
      </c>
      <c r="VD12" s="48" t="n"/>
      <c r="VE12" s="48" t="n"/>
      <c r="VF12" s="48" t="n"/>
      <c r="VG12" s="48" t="n"/>
      <c r="VH12" s="48" t="n"/>
      <c r="VI12" s="48" t="inlineStr">
        <is>
          <t>Sangat jarang (&gt;1 bulan sekali)</t>
        </is>
      </c>
      <c r="VJ12" s="48" t="n"/>
      <c r="VK12" s="48" t="inlineStr">
        <is>
          <t>Cukup (2-6 hari sekali)</t>
        </is>
      </c>
      <c r="VL12" s="48" t="n"/>
      <c r="VM12" s="48" t="n"/>
      <c r="VN12" s="48" t="n"/>
      <c r="VO12" s="48" t="n"/>
      <c r="VP12" s="48" t="n"/>
      <c r="VQ12" s="48" t="inlineStr">
        <is>
          <t>Cukup (2-6 hari sekali)</t>
        </is>
      </c>
      <c r="VR12" s="48" t="n"/>
      <c r="VS12" s="48" t="inlineStr">
        <is>
          <t>8-Dibiarkan tersebar di ladang penggembalaan</t>
        </is>
      </c>
      <c r="VT12" s="8" t="n">
        <v>0</v>
      </c>
      <c r="VU12" s="8" t="n">
        <v>0</v>
      </c>
      <c r="VV12" s="8" t="n">
        <v>0</v>
      </c>
      <c r="VW12" s="8" t="n">
        <v>0</v>
      </c>
      <c r="VX12" s="8" t="n">
        <v>0</v>
      </c>
      <c r="VY12" s="8" t="n">
        <v>0</v>
      </c>
      <c r="VZ12" s="8" t="n">
        <v>0</v>
      </c>
      <c r="WA12" s="8" t="n">
        <v>0</v>
      </c>
      <c r="WB12" s="8" t="n">
        <v>0</v>
      </c>
      <c r="WC12" s="8" t="n">
        <v>0</v>
      </c>
      <c r="WD12" s="8" t="n">
        <v>0</v>
      </c>
      <c r="WE12" s="8" t="n">
        <v>1</v>
      </c>
      <c r="WF12" s="48" t="n"/>
      <c r="WG12" s="48" t="n"/>
      <c r="WH12" s="48" t="n"/>
      <c r="WI12" s="48" t="n"/>
      <c r="WJ12" s="48" t="n"/>
      <c r="WK12" s="48" t="n"/>
      <c r="WL12" s="48" t="n"/>
      <c r="WM12" s="48" t="n"/>
      <c r="WN12" s="48" t="n"/>
      <c r="WO12" s="48" t="n"/>
      <c r="WP12" s="48" t="n"/>
      <c r="WQ12" s="48" t="n"/>
      <c r="WR12" s="48" t="n"/>
      <c r="WS12" s="48" t="n"/>
      <c r="WT12" s="48" t="n"/>
      <c r="WU12" s="48" t="n"/>
      <c r="WV12" s="48" t="n"/>
      <c r="WW12" s="48" t="n"/>
      <c r="WX12" s="48" t="n"/>
      <c r="WY12" s="48" t="n"/>
      <c r="WZ12" s="48" t="n"/>
      <c r="XA12" s="48" t="n"/>
      <c r="XB12" s="48" t="n"/>
      <c r="XC12" s="48" t="n"/>
      <c r="XD12" s="48" t="n"/>
      <c r="XE12" s="48" t="n"/>
      <c r="XF12" s="48" t="n"/>
      <c r="XG12" s="48" t="n"/>
      <c r="XH12" s="48" t="n"/>
      <c r="XI12" s="48" t="n"/>
      <c r="XJ12" s="48" t="n"/>
      <c r="XK12" s="48" t="n"/>
      <c r="XL12" s="48" t="n"/>
      <c r="XM12" s="48" t="n"/>
      <c r="XN12" s="48" t="n"/>
      <c r="XO12" s="48" t="n"/>
      <c r="XP12" s="48" t="n"/>
      <c r="XQ12" s="48" t="n"/>
      <c r="XR12" s="48" t="n"/>
      <c r="XS12" s="48" t="n"/>
      <c r="XT12" s="48" t="n"/>
      <c r="XU12" s="48" t="n"/>
      <c r="XV12" s="48" t="n"/>
      <c r="XW12" s="48" t="n"/>
      <c r="XX12" s="48" t="n"/>
      <c r="XY12" s="48" t="n"/>
      <c r="XZ12" s="48" t="n"/>
      <c r="YA12" s="48" t="n"/>
      <c r="YB12" s="48" t="n"/>
      <c r="YC12" s="48" t="n"/>
      <c r="YD12" s="48" t="n"/>
      <c r="YE12" s="48" t="n"/>
      <c r="YF12" s="48" t="n"/>
      <c r="YG12" s="48" t="n"/>
      <c r="YH12" s="48" t="n"/>
      <c r="YI12" s="48" t="n"/>
      <c r="YJ12" s="48" t="n"/>
      <c r="YK12" s="48" t="n"/>
      <c r="YL12" s="48" t="n"/>
      <c r="YM12" s="48" t="n"/>
      <c r="YN12" s="48" t="inlineStr">
        <is>
          <t>8-Dibiarkan tersebar di ladang penggembalaan</t>
        </is>
      </c>
      <c r="YO12" s="8" t="n">
        <v>0</v>
      </c>
      <c r="YP12" s="8" t="n">
        <v>0</v>
      </c>
      <c r="YQ12" s="8" t="n">
        <v>0</v>
      </c>
      <c r="YR12" s="8" t="n">
        <v>0</v>
      </c>
      <c r="YS12" s="8" t="n">
        <v>0</v>
      </c>
      <c r="YT12" s="8" t="n">
        <v>0</v>
      </c>
      <c r="YU12" s="8" t="n">
        <v>0</v>
      </c>
      <c r="YV12" s="8" t="n">
        <v>0</v>
      </c>
      <c r="YW12" s="8" t="n">
        <v>0</v>
      </c>
      <c r="YX12" s="8" t="n">
        <v>0</v>
      </c>
      <c r="YY12" s="8" t="n">
        <v>0</v>
      </c>
      <c r="YZ12" s="8" t="n">
        <v>1</v>
      </c>
      <c r="ZA12" s="48" t="n"/>
      <c r="ZB12" s="48" t="n"/>
      <c r="ZC12" s="48" t="n"/>
      <c r="ZD12" s="48" t="n"/>
      <c r="ZE12" s="48" t="n"/>
      <c r="ZF12" s="48" t="n"/>
      <c r="ZG12" s="48" t="n"/>
      <c r="ZH12" s="48" t="n"/>
      <c r="ZI12" s="48" t="n"/>
      <c r="ZJ12" s="48" t="n"/>
      <c r="ZK12" s="48" t="n"/>
      <c r="ZL12" s="48" t="n"/>
      <c r="ZM12" s="48" t="n"/>
      <c r="ZN12" s="48" t="n"/>
      <c r="ZO12" s="48" t="n"/>
      <c r="ZP12" s="48" t="n"/>
      <c r="ZQ12" s="48" t="n"/>
      <c r="ZR12" s="48" t="n"/>
      <c r="ZS12" s="48" t="n"/>
      <c r="ZT12" s="48" t="n"/>
      <c r="ZU12" s="48" t="n"/>
      <c r="ZV12" s="8" t="n">
        <v>2</v>
      </c>
      <c r="ZW12" s="48" t="n"/>
      <c r="ZX12" s="48" t="n"/>
      <c r="ZY12" s="48" t="n"/>
      <c r="ZZ12" s="48" t="n"/>
      <c r="AAA12" s="48" t="n"/>
      <c r="AAB12" s="8" t="n">
        <v>2</v>
      </c>
      <c r="AAC12" s="48" t="n"/>
      <c r="AAD12" s="48" t="inlineStr">
        <is>
          <t>Pakan segar (misal: rumput)</t>
        </is>
      </c>
      <c r="AAE12" s="48" t="n"/>
      <c r="AAF12" s="48" t="n"/>
      <c r="AAG12" s="48" t="n"/>
      <c r="AAH12" s="48" t="n"/>
      <c r="AAI12" s="48" t="n"/>
      <c r="AAJ12" s="48" t="inlineStr">
        <is>
          <t>Pakan kering (misal: konsentrat, silase, pelet)</t>
        </is>
      </c>
      <c r="AAK12" s="48" t="n"/>
      <c r="AAL12" s="48" t="inlineStr">
        <is>
          <t>Ya</t>
        </is>
      </c>
      <c r="AAM12" s="48" t="inlineStr">
        <is>
          <t>Cair</t>
        </is>
      </c>
      <c r="AAN12" s="8" t="n">
        <v>0</v>
      </c>
      <c r="AAO12" s="8" t="n">
        <v>1</v>
      </c>
      <c r="AAP12" s="8" t="n">
        <v>45</v>
      </c>
      <c r="AAQ12" s="48" t="n"/>
      <c r="AAR12" s="48" t="inlineStr">
        <is>
          <t>Tidak</t>
        </is>
      </c>
      <c r="AAS12" s="48" t="inlineStr">
        <is>
          <t>Mengetahui</t>
        </is>
      </c>
      <c r="AAT12" s="48" t="inlineStr">
        <is>
          <t>Dibuang ke lahan sekitar kandang - yg ditanami tanaman</t>
        </is>
      </c>
      <c r="AAU12" s="8" t="n">
        <v>0</v>
      </c>
      <c r="AAV12" s="8" t="n">
        <v>0</v>
      </c>
      <c r="AAW12" s="8" t="n">
        <v>0</v>
      </c>
      <c r="AAX12" s="8" t="n">
        <v>1</v>
      </c>
      <c r="AAY12" s="8" t="n">
        <v>0</v>
      </c>
      <c r="AAZ12" s="8" t="n">
        <v>0</v>
      </c>
      <c r="ABA12" s="8" t="n">
        <v>0</v>
      </c>
      <c r="ABB12" s="48" t="n"/>
      <c r="ABC12" s="48" t="n"/>
      <c r="ABD12" s="48" t="n"/>
      <c r="ABE12" s="48" t="n"/>
      <c r="ABF12" s="48" t="n"/>
      <c r="ABG12" s="48" t="n"/>
      <c r="ABH12" s="48" t="n"/>
      <c r="ABI12" s="48" t="n"/>
      <c r="ABJ12" s="48" t="n"/>
      <c r="ABK12" s="48" t="n"/>
      <c r="ABL12" s="48" t="n"/>
      <c r="ABM12" s="48" t="n"/>
      <c r="ABN12" s="48" t="n"/>
      <c r="ABO12" s="48" t="n"/>
      <c r="ABP12" s="48" t="n"/>
      <c r="ABQ12" s="48" t="inlineStr">
        <is>
          <t>Pisang dan tanaman obat disekitar rumah</t>
        </is>
      </c>
      <c r="ABR12" s="48" t="inlineStr">
        <is>
          <t>Cukup (2 minggu sekali)</t>
        </is>
      </c>
      <c r="ABS12" s="48" t="n"/>
      <c r="ABT12" s="8" t="n">
        <v>800</v>
      </c>
      <c r="ABU12" s="48" t="n"/>
      <c r="ABV12" s="48" t="n"/>
      <c r="ABW12" s="48" t="n"/>
      <c r="ABX12" s="48" t="n"/>
      <c r="ABY12" s="48" t="n"/>
      <c r="ABZ12" s="48" t="n"/>
      <c r="ACA12" s="48" t="n"/>
      <c r="ACB12" s="48" t="n"/>
      <c r="ACC12" s="48" t="n"/>
      <c r="ACD12" s="48" t="n"/>
      <c r="ACE12" s="48" t="n"/>
      <c r="ACF12" s="48" t="n"/>
      <c r="ACG12" s="48" t="n"/>
      <c r="ACH12" s="48" t="n"/>
      <c r="ACI12" s="48" t="n"/>
      <c r="ACJ12" s="48" t="n"/>
      <c r="ACK12" s="48" t="inlineStr">
        <is>
          <t>Tidak punya waktu mengumpulkannya</t>
        </is>
      </c>
      <c r="ACL12" s="8" t="n">
        <v>0</v>
      </c>
      <c r="ACM12" s="8" t="n">
        <v>0</v>
      </c>
      <c r="ACN12" s="8" t="n">
        <v>1</v>
      </c>
      <c r="ACO12" s="8" t="n">
        <v>0</v>
      </c>
      <c r="ACP12" s="8" t="n">
        <v>0</v>
      </c>
      <c r="ACQ12" s="8" t="n">
        <v>0</v>
      </c>
      <c r="ACR12" s="8" t="n">
        <v>0</v>
      </c>
      <c r="ACS12" s="48" t="n"/>
      <c r="ACT12" s="48" t="inlineStr">
        <is>
          <t>-</t>
        </is>
      </c>
      <c r="ACU12" s="48" t="inlineStr">
        <is>
          <t>Manfaat besar dan membantu kehidupan sehari-hari</t>
        </is>
      </c>
      <c r="ACV12" s="48" t="inlineStr">
        <is>
          <t>Sama saja</t>
        </is>
      </c>
      <c r="ACW12" s="48" t="inlineStr">
        <is>
          <t>Anggota keluarga - Perempuan dewasa</t>
        </is>
      </c>
      <c r="ACX12" s="48" t="inlineStr">
        <is>
          <t>Setuju</t>
        </is>
      </c>
      <c r="ACY12" s="48" t="inlineStr">
        <is>
          <t>Anggota keluarga - Laki-laki dewasa Anggota keluarga - Perempuan dewasa Anggota keluarga - Anak-anak</t>
        </is>
      </c>
      <c r="ACZ12" s="8" t="n">
        <v>1</v>
      </c>
      <c r="ADA12" s="8" t="n">
        <v>1</v>
      </c>
      <c r="ADB12" s="8" t="n">
        <v>1</v>
      </c>
      <c r="ADC12" s="8" t="n">
        <v>0</v>
      </c>
      <c r="ADD12" s="48" t="inlineStr">
        <is>
          <t>Sangat puas</t>
        </is>
      </c>
      <c r="ADE12" s="48" t="inlineStr">
        <is>
          <t>Sangat puas</t>
        </is>
      </c>
      <c r="ADF12" s="48" t="inlineStr">
        <is>
          <t>Sangat puas</t>
        </is>
      </c>
      <c r="ADG12" s="48" t="inlineStr">
        <is>
          <t>Puas</t>
        </is>
      </c>
      <c r="ADH12" s="48" t="inlineStr">
        <is>
          <t>Ya</t>
        </is>
      </c>
      <c r="ADI12" s="48" t="inlineStr">
        <is>
          <t>Kompor dan pipa</t>
        </is>
      </c>
      <c r="ADJ12" s="48" t="inlineStr">
        <is>
          <t>Puas</t>
        </is>
      </c>
      <c r="ADK12" s="48" t="n"/>
      <c r="ADL12" s="48" t="n"/>
      <c r="ADM12" s="48" t="n"/>
      <c r="ADN12" s="48" t="n"/>
      <c r="ADO12" s="48" t="n"/>
      <c r="ADP12" s="48" t="n"/>
      <c r="ADQ12" s="48" t="n"/>
      <c r="ADR12" s="48" t="n"/>
      <c r="ADS12" s="48" t="n"/>
      <c r="ADT12" s="48" t="n"/>
      <c r="ADU12" s="48" t="inlineStr">
        <is>
          <t>Memperbaiki sendiri</t>
        </is>
      </c>
      <c r="ADV12" s="8" t="n">
        <v>0</v>
      </c>
      <c r="ADW12" s="8" t="n">
        <v>0</v>
      </c>
      <c r="ADX12" s="8" t="n">
        <v>0</v>
      </c>
      <c r="ADY12" s="8" t="n">
        <v>0</v>
      </c>
      <c r="ADZ12" s="8" t="n">
        <v>0</v>
      </c>
      <c r="AEA12" s="8" t="n">
        <v>1</v>
      </c>
      <c r="AEB12" s="8" t="n">
        <v>0</v>
      </c>
      <c r="AEC12" s="8" t="n">
        <v>0</v>
      </c>
      <c r="AED12" s="48" t="inlineStr">
        <is>
          <t>-</t>
        </is>
      </c>
      <c r="AEE12" s="48" t="inlineStr">
        <is>
          <t>Laki-laki dewasa</t>
        </is>
      </c>
      <c r="AEF12" s="48" t="n"/>
      <c r="AEG12" s="48" t="inlineStr">
        <is>
          <t>Menelepon atau WA langsung</t>
        </is>
      </c>
      <c r="AEH12" s="48" t="n"/>
      <c r="AEI12" s="48" t="inlineStr">
        <is>
          <t>Terkhusus untuk pendamping diharapkan pemantauan dilakukan secara rutin</t>
        </is>
      </c>
      <c r="AEJ12" s="48" t="inlineStr">
        <is>
          <t>Ya, selalu</t>
        </is>
      </c>
      <c r="AEK12" s="48" t="inlineStr">
        <is>
          <t>Lebih aman Peningkatan kebersihan kandang ternak</t>
        </is>
      </c>
      <c r="AEL12" s="8" t="n">
        <v>0</v>
      </c>
      <c r="AEM12" s="8" t="n">
        <v>0</v>
      </c>
      <c r="AEN12" s="8" t="n">
        <v>0</v>
      </c>
      <c r="AEO12" s="8" t="n">
        <v>0</v>
      </c>
      <c r="AEP12" s="8" t="n">
        <v>1</v>
      </c>
      <c r="AEQ12" s="8" t="n">
        <v>0</v>
      </c>
      <c r="AER12" s="8" t="n">
        <v>1</v>
      </c>
      <c r="AES12" s="8" t="n">
        <v>0</v>
      </c>
      <c r="AET12" s="8" t="n">
        <v>0</v>
      </c>
      <c r="AEU12" s="8" t="n">
        <v>0</v>
      </c>
      <c r="AEV12" s="8" t="n">
        <v>0</v>
      </c>
      <c r="AEW12" s="8" t="n">
        <v>0</v>
      </c>
      <c r="AEX12" s="48" t="n"/>
      <c r="AEY12" s="48" t="inlineStr">
        <is>
          <t>Mendukung lingkungan</t>
        </is>
      </c>
      <c r="AEZ12" s="48" t="n"/>
      <c r="AFA12" s="48" t="inlineStr">
        <is>
          <t>Tetangga / teman / saudara</t>
        </is>
      </c>
      <c r="AFB12" s="48" t="n"/>
      <c r="AFC12" s="48" t="inlineStr">
        <is>
          <t>IMG-20260210-WA0000-20_25_26.jpg</t>
        </is>
      </c>
      <c r="AFD12" s="16" t="inlineStr">
        <is>
          <t>https://drive.google.com/drive/folders/1OaxybV_5AZznQVPhsboho4CY8IA9ILeH</t>
        </is>
      </c>
      <c r="AFE12" s="48" t="inlineStr">
        <is>
          <t>IMG-20260210-WA0015-20_26_31.jpg</t>
        </is>
      </c>
      <c r="AFF12" s="16" t="inlineStr">
        <is>
          <t>https://drive.google.com/drive/folders/1OaxybV_5AZznQVPhsboho4CY8IA9ILeH</t>
        </is>
      </c>
      <c r="AFG12" s="48" t="inlineStr">
        <is>
          <t>Siti Nurhalisa S</t>
        </is>
      </c>
      <c r="AFH12" s="48" t="n"/>
      <c r="AFI12" s="27" t="inlineStr">
        <is>
          <t>Jumlah Bioslury Cair 3 Ember, 1 Ember Berjumlah 15 Liter, sehingga totalnya 45 Liter.</t>
        </is>
      </c>
      <c r="AFJ12" s="48" t="n"/>
      <c r="AFK12" s="48" t="n"/>
      <c r="AFL12" s="48" t="n"/>
      <c r="AFM12" s="48" t="n"/>
      <c r="AFN12" s="48" t="n"/>
      <c r="AFO12" s="48" t="n"/>
      <c r="AFP12" s="48" t="n"/>
      <c r="AFQ12" s="48" t="n"/>
      <c r="AFR12" s="48" t="n"/>
      <c r="AFS12" s="48" t="n"/>
      <c r="AFT12" s="48" t="n"/>
      <c r="AFU12" s="48" t="n"/>
      <c r="AFV12" s="48" t="n"/>
      <c r="AFW12" s="48" t="n"/>
      <c r="AFX12" s="48" t="n"/>
      <c r="AFY12" s="48" t="n"/>
      <c r="AFZ12" s="48" t="n"/>
      <c r="AGA12" s="48" t="n"/>
      <c r="AGB12" s="48" t="n"/>
      <c r="AGC12" s="48" t="n"/>
      <c r="AGD12" s="48" t="n"/>
      <c r="AGE12" s="48" t="n"/>
      <c r="AGF12" s="48" t="n"/>
      <c r="AGG12" s="48" t="n"/>
      <c r="AGH12" s="48" t="n"/>
      <c r="AGI12" s="48" t="n"/>
      <c r="AGJ12" s="48" t="n"/>
      <c r="AGK12" s="48" t="n"/>
      <c r="AGL12" s="48" t="n"/>
      <c r="AGM12" s="48" t="n"/>
      <c r="AGN12" s="48" t="n"/>
      <c r="AGO12" s="48" t="n"/>
      <c r="AGP12" s="48" t="n"/>
      <c r="AGQ12" s="48" t="n"/>
      <c r="AGR12" s="48" t="n"/>
      <c r="AGS12" s="48" t="n"/>
      <c r="AGT12" s="48" t="n"/>
      <c r="AGU12" s="48" t="n"/>
      <c r="AGV12" s="48" t="n"/>
      <c r="AGW12" s="48" t="n"/>
      <c r="AGX12" s="48" t="n"/>
      <c r="AGY12" s="48" t="n"/>
      <c r="AGZ12" s="48" t="n"/>
      <c r="AHA12" s="48" t="n"/>
      <c r="AHB12" s="48" t="n"/>
      <c r="AHC12" s="48" t="n"/>
      <c r="AHD12" s="48" t="n"/>
      <c r="AHE12" s="48" t="n"/>
      <c r="AHF12" s="48" t="n"/>
      <c r="AHG12" s="48" t="n"/>
      <c r="AHH12" s="48" t="n"/>
      <c r="AHI12" s="48" t="n"/>
      <c r="AHJ12" s="48" t="n"/>
      <c r="AHK12" s="48" t="n"/>
      <c r="AHL12" s="48" t="n"/>
      <c r="AHM12" s="48" t="n"/>
      <c r="AHN12" s="48" t="n"/>
      <c r="AHO12" s="48" t="n"/>
      <c r="AHP12" s="48" t="n"/>
      <c r="AHQ12" s="48" t="n"/>
      <c r="AHR12" s="48" t="n"/>
      <c r="AHS12" s="48" t="n"/>
      <c r="AHT12" s="48" t="n"/>
      <c r="AHU12" s="48" t="n"/>
      <c r="AHV12" s="48" t="n"/>
      <c r="AHW12" s="48" t="n"/>
      <c r="AHX12" s="48" t="n"/>
      <c r="AHY12" s="48" t="n"/>
      <c r="AHZ12" s="48" t="n"/>
      <c r="AIA12" s="48" t="n"/>
      <c r="AIB12" s="48" t="n"/>
      <c r="AIC12" s="48" t="n"/>
      <c r="AID12" s="48" t="n"/>
      <c r="AIE12" s="48" t="n"/>
      <c r="AIF12" s="48" t="n"/>
      <c r="AIG12" s="48" t="n"/>
      <c r="AIH12" s="48" t="n"/>
      <c r="AII12" s="48" t="n"/>
      <c r="AIJ12" s="48" t="n"/>
      <c r="AIK12" s="48" t="n"/>
      <c r="AIL12" s="48" t="n"/>
      <c r="AIM12" s="48" t="n"/>
      <c r="AIN12" s="48" t="n"/>
      <c r="AIO12" s="48" t="n"/>
      <c r="AIP12" s="48" t="n"/>
      <c r="AIQ12" s="48" t="n"/>
      <c r="AIR12" s="48" t="n"/>
      <c r="AIS12" s="48" t="n"/>
      <c r="AIT12" s="48" t="n"/>
      <c r="AIU12" s="48" t="n"/>
      <c r="AIV12" s="48" t="n"/>
      <c r="AIW12" s="48" t="n"/>
      <c r="AIX12" s="48" t="n"/>
      <c r="AIY12" s="48" t="n"/>
      <c r="AIZ12" s="48" t="n"/>
      <c r="AJA12" s="48" t="n"/>
      <c r="AJB12" s="48" t="n"/>
      <c r="AJC12" s="48" t="n"/>
      <c r="AJD12" s="48" t="n"/>
      <c r="AJE12" s="48" t="n"/>
      <c r="AJF12" s="48" t="n"/>
      <c r="AJG12" s="48" t="n"/>
      <c r="AJH12" s="48" t="n"/>
      <c r="AJI12" s="48" t="n"/>
      <c r="AJJ12" s="48" t="n"/>
      <c r="AJK12" s="48" t="n"/>
      <c r="AJL12" s="48" t="n"/>
      <c r="AJM12" s="48" t="n"/>
      <c r="AJN12" s="48" t="n"/>
      <c r="AJO12" s="48" t="n"/>
      <c r="AJP12" s="48" t="n"/>
      <c r="AJQ12" s="48" t="n"/>
      <c r="AJR12" s="48" t="n"/>
      <c r="AJS12" s="48" t="n"/>
      <c r="AJT12" s="48" t="n"/>
      <c r="AJU12" s="48" t="n"/>
      <c r="AJV12" s="48" t="n"/>
      <c r="AJW12" s="48" t="n"/>
      <c r="AJX12" s="48" t="n"/>
      <c r="AJY12" s="48" t="n"/>
      <c r="AJZ12" s="48" t="n"/>
      <c r="AKA12" s="48" t="n"/>
      <c r="AKB12" s="48" t="n"/>
      <c r="AKC12" s="48" t="n"/>
      <c r="AKD12" s="48" t="n"/>
      <c r="AKE12" s="48" t="n"/>
      <c r="AKF12" s="48" t="n"/>
      <c r="AKG12" s="48" t="n"/>
      <c r="AKH12" s="48" t="n"/>
      <c r="AKI12" s="48" t="n"/>
      <c r="AKJ12" s="48" t="n"/>
      <c r="AKK12" s="48" t="n"/>
      <c r="AKL12" s="48" t="n"/>
      <c r="AKM12" s="48" t="n"/>
      <c r="AKN12" s="48" t="n"/>
      <c r="AKO12" s="48" t="n"/>
      <c r="AKP12" s="48" t="n"/>
      <c r="AKQ12" s="48" t="n"/>
      <c r="AKR12" s="48" t="n"/>
      <c r="AKS12" s="48" t="n"/>
      <c r="AKT12" s="48" t="n"/>
      <c r="AKU12" s="48" t="n"/>
      <c r="AKV12" s="48" t="n"/>
      <c r="AKW12" s="48" t="n"/>
      <c r="AKX12" s="48" t="n"/>
      <c r="AKY12" s="48" t="n"/>
      <c r="AKZ12" s="48" t="n"/>
      <c r="ALA12" s="48" t="n"/>
      <c r="ALB12" s="48" t="n"/>
      <c r="ALC12" s="48" t="n"/>
      <c r="ALD12" s="48" t="n"/>
      <c r="ALE12" s="48" t="n"/>
      <c r="ALF12" s="48" t="n"/>
      <c r="ALG12" s="48" t="n"/>
      <c r="ALH12" s="48" t="n"/>
      <c r="ALI12" s="48" t="n"/>
      <c r="ALJ12" s="48" t="n"/>
      <c r="ALK12" s="48" t="n"/>
      <c r="ALL12" s="48" t="n"/>
      <c r="ALM12" s="48" t="n"/>
      <c r="ALN12" s="48" t="n"/>
      <c r="ALO12" s="48" t="n"/>
      <c r="ALP12" s="48" t="n"/>
      <c r="ALQ12" s="48" t="n"/>
      <c r="ALR12" s="48" t="n"/>
      <c r="ALS12" s="48" t="n"/>
      <c r="ALT12" s="48" t="n"/>
      <c r="ALU12" s="48" t="n"/>
      <c r="ALV12" s="48" t="n"/>
      <c r="ALW12" s="48" t="n"/>
      <c r="ALX12" s="48" t="n"/>
      <c r="ALY12" s="48" t="n"/>
      <c r="ALZ12" s="48" t="n"/>
      <c r="AMA12" s="48" t="n"/>
      <c r="AMB12" s="48" t="n"/>
      <c r="AMC12" s="48" t="n"/>
      <c r="AMD12" s="48" t="n"/>
      <c r="AME12" s="48" t="n"/>
      <c r="AMF12" s="48" t="n"/>
      <c r="AMG12" s="48" t="n"/>
      <c r="AMH12" s="48" t="n"/>
      <c r="AMI12" s="48" t="n"/>
      <c r="AMJ12" s="48" t="n"/>
      <c r="AMK12" s="48" t="n"/>
      <c r="AML12" s="48" t="n"/>
      <c r="AMM12" s="48" t="n"/>
      <c r="AMN12" s="48" t="n"/>
      <c r="AMO12" s="48" t="n"/>
      <c r="AMP12" s="48" t="n"/>
      <c r="AMQ12" s="48" t="n"/>
      <c r="AMR12" s="48" t="n"/>
      <c r="AMS12" s="48" t="n"/>
      <c r="AMT12" s="48" t="n"/>
      <c r="AMU12" s="48" t="n"/>
      <c r="AMV12" s="48" t="n"/>
      <c r="AMW12" s="48" t="n"/>
      <c r="AMX12" s="48" t="n"/>
      <c r="AMY12" s="48" t="n"/>
      <c r="AMZ12" s="48" t="n"/>
      <c r="ANA12" s="48" t="n"/>
      <c r="ANB12" s="48" t="n"/>
      <c r="ANC12" s="48" t="n"/>
      <c r="AND12" s="48" t="n"/>
      <c r="ANE12" s="48" t="n"/>
      <c r="ANF12" s="48" t="n"/>
      <c r="ANG12" s="48" t="n"/>
      <c r="ANH12" s="48" t="n"/>
      <c r="ANI12" s="48" t="n"/>
      <c r="ANJ12" s="48" t="n"/>
      <c r="ANK12" s="48" t="n"/>
      <c r="ANL12" s="48" t="n"/>
      <c r="ANM12" s="48" t="n"/>
      <c r="ANN12" s="48" t="n"/>
      <c r="ANO12" s="48" t="n"/>
      <c r="ANP12" s="48" t="n"/>
      <c r="ANQ12" s="48" t="n"/>
      <c r="ANR12" s="48" t="n"/>
      <c r="ANS12" s="48" t="n"/>
      <c r="ANT12" s="48" t="n"/>
      <c r="ANU12" s="48" t="n"/>
      <c r="ANV12" s="48" t="n"/>
      <c r="ANW12" s="48" t="n"/>
      <c r="ANX12" s="48" t="n"/>
      <c r="ANY12" s="48" t="n"/>
      <c r="ANZ12" s="48" t="n"/>
      <c r="AOA12" s="48" t="n"/>
      <c r="AOB12" s="48" t="n"/>
      <c r="AOC12" s="48" t="n"/>
      <c r="AOD12" s="48" t="n"/>
      <c r="AOE12" s="48" t="n"/>
      <c r="AOF12" s="48" t="n"/>
      <c r="AOG12" s="48" t="n"/>
      <c r="AOH12" s="48" t="n"/>
      <c r="AOI12" s="48" t="n"/>
      <c r="AOJ12" s="48" t="n"/>
      <c r="AOK12" s="48" t="n"/>
      <c r="AOL12" s="48" t="n"/>
      <c r="AOM12" s="48" t="n"/>
      <c r="AON12" s="48" t="n"/>
      <c r="AOO12" s="48" t="n"/>
      <c r="AOP12" s="48" t="n"/>
      <c r="AOQ12" s="48" t="n"/>
      <c r="AOR12" s="48" t="n"/>
      <c r="AOS12" s="48" t="n"/>
      <c r="AOT12" s="48" t="n"/>
      <c r="AOU12" s="48" t="n"/>
      <c r="AOV12" s="48" t="n"/>
      <c r="AOW12" s="48" t="n"/>
      <c r="AOX12" s="48" t="n"/>
      <c r="AOY12" s="48" t="n"/>
      <c r="AOZ12" s="48" t="n"/>
      <c r="APA12" s="48" t="n"/>
      <c r="APB12" s="48" t="n"/>
      <c r="APC12" s="48" t="n"/>
      <c r="APD12" s="48" t="n"/>
      <c r="APE12" s="48" t="n"/>
      <c r="APF12" s="48" t="n"/>
      <c r="APG12" s="48" t="n"/>
      <c r="APH12" s="48" t="n"/>
      <c r="API12" s="48" t="n"/>
      <c r="APJ12" s="48" t="n"/>
      <c r="APK12" s="48" t="n"/>
      <c r="APL12" s="48" t="n"/>
      <c r="APM12" s="48" t="n"/>
      <c r="APN12" s="48" t="n"/>
      <c r="APO12" s="48" t="n"/>
      <c r="APP12" s="48" t="n"/>
      <c r="APQ12" s="48" t="n"/>
      <c r="APR12" s="48" t="n"/>
      <c r="APS12" s="48" t="n"/>
      <c r="APT12" s="48" t="n"/>
      <c r="APU12" s="48" t="n"/>
      <c r="APV12" s="48" t="n"/>
      <c r="APW12" s="48" t="n"/>
      <c r="APX12" s="48" t="n"/>
      <c r="APY12" s="48" t="n"/>
      <c r="APZ12" s="48" t="n"/>
      <c r="AQA12" s="48" t="n"/>
      <c r="AQB12" s="48" t="n"/>
      <c r="AQC12" s="48" t="n"/>
      <c r="AQD12" s="48" t="n"/>
      <c r="AQE12" s="48" t="n"/>
      <c r="AQF12" s="48" t="n"/>
      <c r="AQG12" s="48" t="n"/>
      <c r="AQH12" s="48" t="n"/>
      <c r="AQI12" s="48" t="n"/>
      <c r="AQJ12" s="48" t="n"/>
      <c r="AQK12" s="48" t="n"/>
      <c r="AQL12" s="48" t="n"/>
      <c r="AQM12" s="48" t="n"/>
      <c r="AQN12" s="48" t="n"/>
      <c r="AQO12" s="48" t="n"/>
      <c r="AQP12" s="48" t="n"/>
      <c r="AQQ12" s="48" t="n"/>
      <c r="AQR12" s="48" t="n"/>
      <c r="AQS12" s="48" t="n"/>
      <c r="AQT12" s="48" t="n"/>
      <c r="AQU12" s="48" t="n"/>
      <c r="AQV12" s="48" t="n"/>
      <c r="AQW12" s="48" t="n"/>
      <c r="AQX12" s="48" t="n"/>
      <c r="AQY12" s="48" t="n"/>
      <c r="AQZ12" s="48" t="n"/>
      <c r="ARA12" s="48" t="n"/>
      <c r="ARB12" s="48" t="n"/>
      <c r="ARC12" s="48" t="n"/>
      <c r="ARD12" s="48" t="n"/>
      <c r="ARE12" s="48" t="n"/>
      <c r="ARF12" s="48" t="n"/>
      <c r="ARG12" s="48" t="n"/>
      <c r="ARH12" s="48" t="n"/>
      <c r="ARI12" s="48" t="n"/>
      <c r="ARJ12" s="48" t="n"/>
      <c r="ARK12" s="48" t="n"/>
      <c r="ARL12" s="48" t="n"/>
      <c r="ARM12" s="48" t="n"/>
      <c r="ARN12" s="48" t="n"/>
      <c r="ARO12" s="48" t="n"/>
      <c r="ARP12" s="48" t="n"/>
      <c r="ARQ12" s="48" t="n"/>
      <c r="ARR12" s="48" t="n"/>
      <c r="ARS12" s="48" t="n"/>
      <c r="ART12" s="48" t="n"/>
      <c r="ARU12" s="48" t="n"/>
      <c r="ARV12" s="48" t="n"/>
      <c r="ARW12" s="48" t="n"/>
      <c r="ARX12" s="48" t="n"/>
      <c r="ARY12" s="48" t="n"/>
      <c r="ARZ12" s="48" t="n"/>
      <c r="ASA12" s="48" t="n"/>
      <c r="ASB12" s="48" t="n"/>
      <c r="ASC12" s="48" t="n"/>
      <c r="ASD12" s="48" t="n"/>
      <c r="ASE12" s="48" t="n"/>
      <c r="ASF12" s="48" t="n"/>
      <c r="ASG12" s="48" t="n"/>
      <c r="ASH12" s="48" t="n"/>
      <c r="ASI12" s="48" t="n"/>
      <c r="ASJ12" s="48" t="n"/>
      <c r="ASK12" s="48" t="n"/>
      <c r="ASL12" s="48" t="n"/>
      <c r="ASM12" s="48" t="n"/>
      <c r="ASN12" s="48" t="n"/>
      <c r="ASO12" s="48" t="n"/>
      <c r="ASP12" s="48" t="n"/>
      <c r="ASQ12" s="48" t="n"/>
      <c r="ASR12" s="48" t="n"/>
      <c r="ASS12" s="48" t="n"/>
      <c r="AST12" s="48" t="n"/>
      <c r="ASU12" s="48" t="n"/>
      <c r="ASV12" s="48" t="n"/>
      <c r="ASW12" s="48" t="n"/>
      <c r="ASX12" s="48" t="n"/>
      <c r="ASY12" s="48" t="n"/>
      <c r="ASZ12" s="48" t="n"/>
      <c r="ATA12" s="48" t="n"/>
      <c r="ATB12" s="48" t="n"/>
      <c r="ATC12" s="48" t="n"/>
      <c r="ATD12" s="48" t="n"/>
      <c r="ATE12" s="48" t="n"/>
      <c r="ATF12" s="48" t="n"/>
      <c r="ATG12" s="48" t="n"/>
      <c r="ATH12" s="48" t="n"/>
      <c r="ATI12" s="48" t="n"/>
      <c r="ATJ12" s="48" t="n"/>
      <c r="ATK12" s="48" t="n"/>
      <c r="ATL12" s="48" t="n"/>
      <c r="ATM12" s="48" t="n"/>
      <c r="ATN12" s="48" t="n"/>
      <c r="ATO12" s="48" t="n"/>
      <c r="ATP12" s="48" t="n"/>
      <c r="ATQ12" s="48" t="n"/>
      <c r="ATR12" s="48" t="n"/>
      <c r="ATS12" s="48" t="n"/>
      <c r="ATT12" s="48" t="n"/>
      <c r="ATU12" s="48" t="n"/>
      <c r="ATV12" s="48" t="n"/>
      <c r="ATW12" s="48" t="n"/>
      <c r="ATX12" s="48" t="n"/>
      <c r="ATY12" s="48" t="n"/>
      <c r="ATZ12" s="48" t="n"/>
      <c r="AUA12" s="48" t="n"/>
      <c r="AUB12" s="48" t="n"/>
      <c r="AUC12" s="48" t="n"/>
      <c r="AUD12" s="48" t="n"/>
      <c r="AUE12" s="48" t="n"/>
      <c r="AUF12" s="48" t="n"/>
      <c r="AUG12" s="48" t="n"/>
      <c r="AUH12" s="48" t="n"/>
      <c r="AUI12" s="48" t="n"/>
      <c r="AUJ12" s="48" t="n"/>
      <c r="AUK12" s="48" t="n"/>
      <c r="AUL12" s="48" t="n"/>
      <c r="AUM12" s="48" t="n"/>
      <c r="AUN12" s="48" t="n"/>
      <c r="AUO12" s="48" t="n"/>
      <c r="AUP12" s="48" t="n"/>
      <c r="AUQ12" s="48" t="n"/>
      <c r="AUR12" s="48" t="n"/>
      <c r="AUS12" s="48" t="n"/>
      <c r="AUT12" s="48" t="n"/>
      <c r="AUU12" s="48" t="n"/>
      <c r="AUV12" s="48" t="n"/>
      <c r="AUW12" s="48" t="n"/>
      <c r="AUX12" s="48" t="n"/>
      <c r="AUY12" s="48" t="n"/>
      <c r="AUZ12" s="48" t="n"/>
      <c r="AVA12" s="48" t="n"/>
      <c r="AVB12" s="48" t="n"/>
      <c r="AVC12" s="48" t="n"/>
      <c r="AVD12" s="48" t="n"/>
      <c r="AVE12" s="48" t="n"/>
      <c r="AVF12" s="48" t="n"/>
      <c r="AVG12" s="48" t="n"/>
      <c r="AVH12" s="48" t="n"/>
      <c r="AVI12" s="48" t="n"/>
      <c r="AVJ12" s="48" t="n"/>
      <c r="AVK12" s="48" t="n"/>
      <c r="AVL12" s="48" t="n"/>
      <c r="AVM12" s="48" t="n"/>
      <c r="AVN12" s="48" t="n"/>
      <c r="AVO12" s="48" t="n"/>
      <c r="AVP12" s="48" t="n"/>
      <c r="AVQ12" s="48" t="n"/>
      <c r="AVR12" s="48" t="n"/>
      <c r="AVS12" s="48" t="n"/>
      <c r="AVT12" s="48" t="n"/>
      <c r="AVU12" s="48" t="n"/>
      <c r="AVV12" s="48" t="n"/>
      <c r="AVW12" s="48" t="n"/>
      <c r="AVX12" s="48" t="n"/>
      <c r="AVY12" s="48" t="n"/>
      <c r="AVZ12" s="48" t="n"/>
      <c r="AWA12" s="8" t="n">
        <v>668250322</v>
      </c>
      <c r="AWB12" s="48" t="inlineStr">
        <is>
          <t>195ef4e6-af11-40ca-8e25-e23a4048a1d1</t>
        </is>
      </c>
      <c r="AWC12" s="6" t="n">
        <v>46063</v>
      </c>
      <c r="AWD12" s="48" t="n"/>
      <c r="AWE12" s="48" t="n"/>
      <c r="AWF12" s="48" t="inlineStr">
        <is>
          <t>submitted_via_web</t>
        </is>
      </c>
      <c r="AWG12" s="48" t="n"/>
      <c r="AWH12" s="48" t="inlineStr">
        <is>
          <t>vyNMZfRj9dojjrwxZxh2FZ</t>
        </is>
      </c>
      <c r="AWI12" s="48" t="n"/>
      <c r="AWJ12" s="48" t="inlineStr">
        <is>
          <t>uuid:195ef4e6-af11-40ca-8e25-e23a4048a1d1</t>
        </is>
      </c>
      <c r="AWK12" s="8" t="n">
        <v>169</v>
      </c>
      <c r="AWL12" s="48" t="inlineStr">
        <is>
          <t>BSP0311</t>
        </is>
      </c>
      <c r="AWM12" s="8" t="n">
        <v>0</v>
      </c>
      <c r="AWN12" s="48" t="inlineStr">
        <is>
          <t>Year of Use valid, no validation needed</t>
        </is>
      </c>
      <c r="AWO12" s="37" t="b">
        <v>1</v>
      </c>
      <c r="AWP12" s="37" t="b">
        <v>1</v>
      </c>
      <c r="AWQ12" s="37" t="b">
        <v>1</v>
      </c>
      <c r="AWR12" s="37" t="b">
        <v>1</v>
      </c>
      <c r="AWS12" s="37" t="b">
        <v>1</v>
      </c>
      <c r="AWT12" s="37" t="b">
        <v>1</v>
      </c>
      <c r="AWU12" s="48" t="n"/>
      <c r="AWV12" s="8" t="n">
        <v>9</v>
      </c>
      <c r="AWW12" s="48" t="n"/>
      <c r="AWX12" s="48" t="n"/>
      <c r="AWY12" s="48" t="n"/>
      <c r="AWZ12" s="48" t="n"/>
    </row>
    <row r="13">
      <c r="A13" s="6" t="n">
        <v>46061</v>
      </c>
      <c r="B13" s="6" t="n">
        <v>46069</v>
      </c>
      <c r="C13" s="34" t="inlineStr">
        <is>
          <t>Febri Hasanah</t>
        </is>
      </c>
      <c r="D13" s="34" t="inlineStr">
        <is>
          <t>Baharuddin Dg Ngunjung</t>
        </is>
      </c>
      <c r="E13" s="8">
        <f>+620</f>
        <v/>
      </c>
      <c r="F13" s="48" t="inlineStr">
        <is>
          <t>-5.401209 119.430442 62.89999771118164 9.935999870300293</t>
        </is>
      </c>
      <c r="G13" s="8" t="n">
        <v>-5.401209</v>
      </c>
      <c r="H13" s="8" t="n">
        <v>119.430442</v>
      </c>
      <c r="I13" s="8" t="n">
        <v>62.89999771</v>
      </c>
      <c r="J13" s="8" t="n">
        <v>9.93599987</v>
      </c>
      <c r="K13" s="8" t="n">
        <v>0</v>
      </c>
      <c r="L13" s="48" t="inlineStr">
        <is>
          <t>-5.40119 119.43045 63.599998474121094 3.7899999618530273</t>
        </is>
      </c>
      <c r="M13" s="8" t="n">
        <v>-5.40119</v>
      </c>
      <c r="N13" s="8" t="n">
        <v>119.43045</v>
      </c>
      <c r="O13" s="8" t="n">
        <v>63.59999847</v>
      </c>
      <c r="P13" s="8" t="n">
        <v>3.789999962</v>
      </c>
      <c r="Q13" s="8" t="n">
        <v>0</v>
      </c>
      <c r="R13" s="48" t="inlineStr">
        <is>
          <t>Sulawesi Selatan</t>
        </is>
      </c>
      <c r="S13" s="8" t="n">
        <v>0</v>
      </c>
      <c r="T13" s="8" t="n">
        <v>0</v>
      </c>
      <c r="U13" s="8" t="n">
        <v>0</v>
      </c>
      <c r="V13" s="8" t="n">
        <v>0</v>
      </c>
      <c r="W13" s="8" t="n">
        <v>0</v>
      </c>
      <c r="X13" s="8" t="n">
        <v>0</v>
      </c>
      <c r="Y13" s="8" t="n">
        <v>0</v>
      </c>
      <c r="Z13" s="8" t="n">
        <v>0</v>
      </c>
      <c r="AA13" s="8" t="n">
        <v>0</v>
      </c>
      <c r="AB13" s="8" t="n">
        <v>1</v>
      </c>
      <c r="AC13" s="48" t="inlineStr">
        <is>
          <t>Takalar</t>
        </is>
      </c>
      <c r="AD13" s="48" t="inlineStr">
        <is>
          <t>Pattallassang</t>
        </is>
      </c>
      <c r="AE13" s="48" t="inlineStr">
        <is>
          <t>Salaka</t>
        </is>
      </c>
      <c r="AF13" s="48" t="inlineStr">
        <is>
          <t>UD. BONTOMARANMU</t>
        </is>
      </c>
      <c r="AG13" s="48" t="inlineStr">
        <is>
          <t>BTP0287</t>
        </is>
      </c>
      <c r="AH13" s="8" t="n">
        <v>11</v>
      </c>
      <c r="AI13" s="48" t="inlineStr">
        <is>
          <t>VPA1</t>
        </is>
      </c>
      <c r="AJ13" s="48" t="inlineStr">
        <is>
          <t>Tidak aktif</t>
        </is>
      </c>
      <c r="AK13" s="8" t="n">
        <v>44</v>
      </c>
      <c r="AL13" s="48" t="inlineStr">
        <is>
          <t>Laki-laki</t>
        </is>
      </c>
      <c r="AM13" s="48" t="inlineStr">
        <is>
          <t>Sudah menikah</t>
        </is>
      </c>
      <c r="AN13" s="48" t="inlineStr">
        <is>
          <t>SMA/Sederajat</t>
        </is>
      </c>
      <c r="AO13" s="48" t="inlineStr">
        <is>
          <t>Petani</t>
        </is>
      </c>
      <c r="AP13" s="8" t="n">
        <v>1</v>
      </c>
      <c r="AQ13" s="8" t="n">
        <v>0</v>
      </c>
      <c r="AR13" s="8" t="n">
        <v>0</v>
      </c>
      <c r="AS13" s="8" t="n">
        <v>0</v>
      </c>
      <c r="AT13" s="8" t="n">
        <v>0</v>
      </c>
      <c r="AU13" s="8" t="n">
        <v>0</v>
      </c>
      <c r="AV13" s="8" t="n">
        <v>0</v>
      </c>
      <c r="AW13" s="8" t="n">
        <v>0</v>
      </c>
      <c r="AX13" s="48" t="n"/>
      <c r="AY13" s="48" t="inlineStr">
        <is>
          <t>Tidak ada</t>
        </is>
      </c>
      <c r="AZ13" s="8" t="n">
        <v>0</v>
      </c>
      <c r="BA13" s="8" t="n">
        <v>0</v>
      </c>
      <c r="BB13" s="8" t="n">
        <v>0</v>
      </c>
      <c r="BC13" s="8" t="n">
        <v>0</v>
      </c>
      <c r="BD13" s="8" t="n">
        <v>0</v>
      </c>
      <c r="BE13" s="8" t="n">
        <v>0</v>
      </c>
      <c r="BF13" s="8" t="n">
        <v>0</v>
      </c>
      <c r="BG13" s="8" t="n">
        <v>1</v>
      </c>
      <c r="BH13" s="11" t="n"/>
      <c r="BI13" s="48" t="inlineStr">
        <is>
          <t>Rp2.500.000 - Rp3.500.000</t>
        </is>
      </c>
      <c r="BJ13" s="8" t="n">
        <v>2</v>
      </c>
      <c r="BK13" s="8" t="n">
        <v>1</v>
      </c>
      <c r="BL13" s="8" t="n">
        <v>1</v>
      </c>
      <c r="BM13" s="8" t="n">
        <v>0</v>
      </c>
      <c r="BN13" s="48" t="inlineStr">
        <is>
          <t>Milik sendiri</t>
        </is>
      </c>
      <c r="BO13" s="48" t="inlineStr">
        <is>
          <t>Permanen (dinding bata dan semen)</t>
        </is>
      </c>
      <c r="BP13" s="8" t="n">
        <v>1</v>
      </c>
      <c r="BQ13" s="8" t="n">
        <v>0</v>
      </c>
      <c r="BR13" s="8" t="n">
        <v>0</v>
      </c>
      <c r="BS13" s="8" t="n">
        <v>0</v>
      </c>
      <c r="BT13" s="8" t="n">
        <v>0</v>
      </c>
      <c r="BU13" s="48" t="n"/>
      <c r="BV13" s="48" t="inlineStr">
        <is>
          <t>Semen</t>
        </is>
      </c>
      <c r="BW13" s="8" t="n">
        <v>0</v>
      </c>
      <c r="BX13" s="8" t="n">
        <v>1</v>
      </c>
      <c r="BY13" s="8" t="n">
        <v>0</v>
      </c>
      <c r="BZ13" s="8" t="n">
        <v>0</v>
      </c>
      <c r="CA13" s="8" t="n">
        <v>0</v>
      </c>
      <c r="CB13" s="48" t="n"/>
      <c r="CC13" s="48" t="inlineStr">
        <is>
          <t>Seng</t>
        </is>
      </c>
      <c r="CD13" s="8" t="n">
        <v>0</v>
      </c>
      <c r="CE13" s="8" t="n">
        <v>0</v>
      </c>
      <c r="CF13" s="8" t="n">
        <v>0</v>
      </c>
      <c r="CG13" s="8" t="n">
        <v>0</v>
      </c>
      <c r="CH13" s="8" t="n">
        <v>1</v>
      </c>
      <c r="CI13" s="8" t="n">
        <v>0</v>
      </c>
      <c r="CJ13" s="8" t="n">
        <v>0</v>
      </c>
      <c r="CK13" s="48" t="n"/>
      <c r="CL13" s="48" t="inlineStr">
        <is>
          <t>Ya</t>
        </is>
      </c>
      <c r="CM13" s="8" t="n">
        <v>2014</v>
      </c>
      <c r="CN13" s="48" t="inlineStr">
        <is>
          <t>Fixed-Dome (Kubah Tetap)</t>
        </is>
      </c>
      <c r="CO13" s="48" t="inlineStr">
        <is>
          <t>4 m³ (2-3 ekor sapi, ±3 jam memasak/hari, ±30 kg slurry/hari)</t>
        </is>
      </c>
      <c r="CP13" s="48" t="inlineStr">
        <is>
          <t>Lainnya</t>
        </is>
      </c>
      <c r="CQ13" s="8" t="n">
        <v>0</v>
      </c>
      <c r="CR13" s="8" t="n">
        <v>0</v>
      </c>
      <c r="CS13" s="8" t="n">
        <v>0</v>
      </c>
      <c r="CT13" s="8" t="n">
        <v>0</v>
      </c>
      <c r="CU13" s="8" t="n">
        <v>0</v>
      </c>
      <c r="CV13" s="8" t="n">
        <v>0</v>
      </c>
      <c r="CW13" s="8" t="n">
        <v>0</v>
      </c>
      <c r="CX13" s="8" t="n">
        <v>1</v>
      </c>
      <c r="CY13" s="48" t="inlineStr">
        <is>
          <t>Anggota keluarga - laki-laki</t>
        </is>
      </c>
      <c r="CZ13" s="8" t="n">
        <v>1</v>
      </c>
      <c r="DA13" s="8" t="n">
        <v>0</v>
      </c>
      <c r="DB13" s="8" t="n">
        <v>0</v>
      </c>
      <c r="DC13" s="48" t="n"/>
      <c r="DD13" s="48" t="inlineStr">
        <is>
          <t>Anggota keluarga - laki-laki Lainnya</t>
        </is>
      </c>
      <c r="DE13" s="8" t="n">
        <v>1</v>
      </c>
      <c r="DF13" s="8" t="n">
        <v>0</v>
      </c>
      <c r="DG13" s="8" t="n">
        <v>0</v>
      </c>
      <c r="DH13" s="8" t="n">
        <v>1</v>
      </c>
      <c r="DI13" s="48" t="inlineStr">
        <is>
          <t>Dinas Pertanian</t>
        </is>
      </c>
      <c r="DJ13" s="48" t="inlineStr">
        <is>
          <t>Anggota keluarga - laki-laki CPO atau pendamping</t>
        </is>
      </c>
      <c r="DK13" s="8" t="n">
        <v>1</v>
      </c>
      <c r="DL13" s="8" t="n">
        <v>0</v>
      </c>
      <c r="DM13" s="8" t="n">
        <v>1</v>
      </c>
      <c r="DN13" s="8" t="n">
        <v>0</v>
      </c>
      <c r="DO13" s="48" t="n"/>
      <c r="DP13" s="48" t="inlineStr">
        <is>
          <t>Tidak berfungsi sama sekali</t>
        </is>
      </c>
      <c r="DQ13" s="48" t="inlineStr">
        <is>
          <t>&gt;1 tahun yang lalu</t>
        </is>
      </c>
      <c r="DR13" s="17" t="inlineStr">
        <is>
          <t>Lainnya</t>
        </is>
      </c>
      <c r="DS13" s="48" t="inlineStr">
        <is>
          <t>Kotoran sapi tidak cukup karena bercampur dengan tanah selain karena jumlah sapi yang belum mencukupi</t>
        </is>
      </c>
      <c r="DT13" s="48" t="n"/>
      <c r="DU13" s="48" t="n"/>
      <c r="DV13" s="48" t="n"/>
      <c r="DW13" s="48" t="n"/>
      <c r="DX13" s="48" t="n"/>
      <c r="DY13" s="48" t="n"/>
      <c r="DZ13" s="48" t="n"/>
      <c r="EA13" s="48" t="n"/>
      <c r="EB13" s="48" t="n"/>
      <c r="EC13" s="48" t="n"/>
      <c r="ED13" s="48" t="n"/>
      <c r="EE13" s="48" t="n"/>
      <c r="EF13" s="48" t="n"/>
      <c r="EG13" s="48" t="n"/>
      <c r="EH13" s="48" t="n"/>
      <c r="EI13" s="35" t="inlineStr">
        <is>
          <t>Tidak ada masalah</t>
        </is>
      </c>
      <c r="EJ13" s="8" t="n">
        <v>0</v>
      </c>
      <c r="EK13" s="8" t="n">
        <v>0</v>
      </c>
      <c r="EL13" s="8" t="n">
        <v>0</v>
      </c>
      <c r="EM13" s="8" t="n">
        <v>1</v>
      </c>
      <c r="EN13" s="8" t="n">
        <v>0</v>
      </c>
      <c r="EO13" s="48" t="n"/>
      <c r="EP13" s="48" t="inlineStr">
        <is>
          <t>Ya, sangat jelas dan mudah diikuti</t>
        </is>
      </c>
      <c r="EQ13" s="48" t="inlineStr">
        <is>
          <t>Pelatihan</t>
        </is>
      </c>
      <c r="ER13" s="48" t="inlineStr">
        <is>
          <t>Lainnya</t>
        </is>
      </c>
      <c r="ES13" s="8" t="n">
        <v>0</v>
      </c>
      <c r="ET13" s="8" t="n">
        <v>0</v>
      </c>
      <c r="EU13" s="8" t="n">
        <v>0</v>
      </c>
      <c r="EV13" s="8" t="n">
        <v>1</v>
      </c>
      <c r="EW13" s="35" t="inlineStr">
        <is>
          <t>Dinas Pertanian</t>
        </is>
      </c>
      <c r="EX13" s="48" t="inlineStr">
        <is>
          <t>Anggota keluarga - Laki-laki</t>
        </is>
      </c>
      <c r="EY13" s="8" t="n">
        <v>1</v>
      </c>
      <c r="EZ13" s="8" t="n">
        <v>0</v>
      </c>
      <c r="FA13" s="8" t="n">
        <v>0</v>
      </c>
      <c r="FB13" s="48" t="n"/>
      <c r="FC13" s="48" t="inlineStr">
        <is>
          <t>Setiap hari</t>
        </is>
      </c>
      <c r="FD13" s="48" t="n"/>
      <c r="FE13" s="48" t="inlineStr">
        <is>
          <t>Mengetahui</t>
        </is>
      </c>
      <c r="FF13" s="48" t="inlineStr">
        <is>
          <t>Selalu (setiap hari)</t>
        </is>
      </c>
      <c r="FG13" s="48" t="inlineStr">
        <is>
          <t>Mengetahui</t>
        </is>
      </c>
      <c r="FH13" s="48" t="inlineStr">
        <is>
          <t>Sering (setiap minggu)</t>
        </is>
      </c>
      <c r="FI13" s="48" t="inlineStr">
        <is>
          <t>Mengetahui</t>
        </is>
      </c>
      <c r="FJ13" s="48" t="inlineStr">
        <is>
          <t>Selalu (setiap hari)</t>
        </is>
      </c>
      <c r="FK13" s="48" t="inlineStr">
        <is>
          <t>Mengetahui</t>
        </is>
      </c>
      <c r="FL13" s="48" t="inlineStr">
        <is>
          <t>Tidak pernah</t>
        </is>
      </c>
      <c r="FM13" s="48" t="inlineStr">
        <is>
          <t>Mengetahui</t>
        </is>
      </c>
      <c r="FN13" s="48" t="inlineStr">
        <is>
          <t>Jarang (setiap bulan atau lebih)</t>
        </is>
      </c>
      <c r="FO13" s="48" t="inlineStr">
        <is>
          <t>Mengetahui</t>
        </is>
      </c>
      <c r="FP13" s="48" t="inlineStr">
        <is>
          <t>Selalu (setiap hari)</t>
        </is>
      </c>
      <c r="FQ13" s="48" t="inlineStr">
        <is>
          <t>Mengetahui</t>
        </is>
      </c>
      <c r="FR13" s="48" t="inlineStr">
        <is>
          <t>Ya</t>
        </is>
      </c>
      <c r="FS13" s="48" t="inlineStr">
        <is>
          <t>Mengetahui</t>
        </is>
      </c>
      <c r="FT13" s="48" t="inlineStr">
        <is>
          <t>Tidak sama sekali</t>
        </is>
      </c>
      <c r="FU13" s="48" t="inlineStr">
        <is>
          <t>Laki-laki dewasa</t>
        </is>
      </c>
      <c r="FV13" s="8" t="n">
        <v>1</v>
      </c>
      <c r="FW13" s="8" t="n">
        <v>0</v>
      </c>
      <c r="FX13" s="8" t="n">
        <v>0</v>
      </c>
      <c r="FY13" s="8" t="n">
        <v>0</v>
      </c>
      <c r="FZ13" s="48" t="inlineStr">
        <is>
          <t>Memahami</t>
        </is>
      </c>
      <c r="GA13" s="48" t="inlineStr">
        <is>
          <t>Pelatihan</t>
        </is>
      </c>
      <c r="GB13" s="8" t="n">
        <v>0</v>
      </c>
      <c r="GC13" s="8" t="n">
        <v>1</v>
      </c>
      <c r="GD13" s="8" t="n">
        <v>0</v>
      </c>
      <c r="GE13" s="8" t="n">
        <v>0</v>
      </c>
      <c r="GF13" s="48" t="n"/>
      <c r="GG13" s="48" t="inlineStr">
        <is>
          <t>Selalu</t>
        </is>
      </c>
      <c r="GH13" s="48" t="inlineStr">
        <is>
          <t>Ya</t>
        </is>
      </c>
      <c r="GI13" s="48" t="inlineStr">
        <is>
          <t>Tetangga Teman/keluarga</t>
        </is>
      </c>
      <c r="GJ13" s="8" t="n">
        <v>1</v>
      </c>
      <c r="GK13" s="8" t="n">
        <v>1</v>
      </c>
      <c r="GL13" s="8" t="n">
        <v>0</v>
      </c>
      <c r="GM13" s="8" t="n">
        <v>0</v>
      </c>
      <c r="GN13" s="48" t="n"/>
      <c r="GO13" s="8" t="n">
        <v>8</v>
      </c>
      <c r="GP13" s="38" t="inlineStr">
        <is>
          <t>Penuh (100%)</t>
        </is>
      </c>
      <c r="GQ13" s="48" t="inlineStr">
        <is>
          <t>LPG</t>
        </is>
      </c>
      <c r="GR13" s="8" t="n">
        <v>1</v>
      </c>
      <c r="GS13" s="8" t="n">
        <v>0</v>
      </c>
      <c r="GT13" s="8" t="n">
        <v>0</v>
      </c>
      <c r="GU13" s="8" t="n">
        <v>0</v>
      </c>
      <c r="GV13" s="8" t="n">
        <v>0</v>
      </c>
      <c r="GW13" s="8" t="n">
        <v>0</v>
      </c>
      <c r="GX13" s="8" t="n">
        <v>0</v>
      </c>
      <c r="GY13" s="48" t="n"/>
      <c r="GZ13" s="48" t="inlineStr">
        <is>
          <t>Tidak</t>
        </is>
      </c>
      <c r="HA13" s="48" t="n"/>
      <c r="HB13" s="48" t="n"/>
      <c r="HC13" s="48" t="n"/>
      <c r="HD13" s="48" t="n"/>
      <c r="HE13" s="8" t="n">
        <v>9</v>
      </c>
      <c r="HF13" s="8" t="n">
        <v>60000</v>
      </c>
      <c r="HG13" s="8" t="n">
        <v>0</v>
      </c>
      <c r="HH13" s="39" t="n">
        <v>0</v>
      </c>
      <c r="HI13" s="48" t="n"/>
      <c r="HJ13" s="48" t="n"/>
      <c r="HK13" s="48" t="n"/>
      <c r="HL13" s="48" t="n"/>
      <c r="HM13" s="48" t="n"/>
      <c r="HN13" s="48" t="n"/>
      <c r="HO13" s="48" t="n"/>
      <c r="HP13" s="48" t="n"/>
      <c r="HQ13" s="48" t="n"/>
      <c r="HR13" s="48" t="n"/>
      <c r="HS13" s="48" t="n"/>
      <c r="HT13" s="48" t="n"/>
      <c r="HU13" s="48" t="n"/>
      <c r="HV13" s="48" t="n"/>
      <c r="HW13" s="48" t="n"/>
      <c r="HX13" s="48" t="n"/>
      <c r="HY13" s="48" t="n"/>
      <c r="HZ13" s="48" t="n"/>
      <c r="IA13" s="8" t="n">
        <v>9</v>
      </c>
      <c r="IB13" s="48" t="n"/>
      <c r="IC13" s="48" t="n"/>
      <c r="ID13" s="48" t="n"/>
      <c r="IE13" s="48" t="n"/>
      <c r="IF13" s="48" t="n"/>
      <c r="IG13" s="48" t="n"/>
      <c r="IH13" s="48" t="n"/>
      <c r="II13" s="48" t="n"/>
      <c r="IJ13" s="48" t="n"/>
      <c r="IK13" s="48" t="inlineStr">
        <is>
          <t>15-30 kg</t>
        </is>
      </c>
      <c r="IL13" s="48" t="inlineStr">
        <is>
          <t>&gt;5 jam</t>
        </is>
      </c>
      <c r="IM13" s="48" t="inlineStr">
        <is>
          <t>Ya</t>
        </is>
      </c>
      <c r="IN13" s="48" t="inlineStr">
        <is>
          <t>Tidak</t>
        </is>
      </c>
      <c r="IO13" s="48" t="inlineStr">
        <is>
          <t>Tidak ada perubahan</t>
        </is>
      </c>
      <c r="IP13" s="48" t="n"/>
      <c r="IQ13" s="48" t="inlineStr">
        <is>
          <t>Tidak pernah</t>
        </is>
      </c>
      <c r="IR13" s="48" t="n"/>
      <c r="IS13" s="48" t="n"/>
      <c r="IT13" s="48" t="n"/>
      <c r="IU13" s="48" t="n"/>
      <c r="IV13" s="48" t="n"/>
      <c r="IW13" s="48" t="n"/>
      <c r="IX13" s="48" t="n"/>
      <c r="IY13" s="48" t="n"/>
      <c r="IZ13" s="48" t="inlineStr">
        <is>
          <t>Tidak pernah</t>
        </is>
      </c>
      <c r="JA13" s="48" t="n"/>
      <c r="JB13" s="48" t="n"/>
      <c r="JC13" s="48" t="n"/>
      <c r="JD13" s="48" t="n"/>
      <c r="JE13" s="48" t="n"/>
      <c r="JF13" s="48" t="n"/>
      <c r="JG13" s="48" t="n"/>
      <c r="JH13" s="48" t="n"/>
      <c r="JI13" s="48" t="inlineStr">
        <is>
          <t>Tidak pernah</t>
        </is>
      </c>
      <c r="JJ13" s="48" t="n"/>
      <c r="JK13" s="48" t="n"/>
      <c r="JL13" s="48" t="n"/>
      <c r="JM13" s="48" t="n"/>
      <c r="JN13" s="48" t="n"/>
      <c r="JO13" s="48" t="n"/>
      <c r="JP13" s="48" t="n"/>
      <c r="JQ13" s="48" t="n"/>
      <c r="JR13" s="48" t="inlineStr">
        <is>
          <t>Tidak pernah</t>
        </is>
      </c>
      <c r="JS13" s="48" t="n"/>
      <c r="JT13" s="48" t="n"/>
      <c r="JU13" s="48" t="n"/>
      <c r="JV13" s="48" t="n"/>
      <c r="JW13" s="48" t="n"/>
      <c r="JX13" s="48" t="n"/>
      <c r="JY13" s="48" t="n"/>
      <c r="JZ13" s="48" t="n"/>
      <c r="KA13" s="48" t="inlineStr">
        <is>
          <t>Tidak pernah</t>
        </is>
      </c>
      <c r="KB13" s="48" t="n"/>
      <c r="KC13" s="48" t="n"/>
      <c r="KD13" s="48" t="n"/>
      <c r="KE13" s="48" t="n"/>
      <c r="KF13" s="48" t="n"/>
      <c r="KG13" s="48" t="n"/>
      <c r="KH13" s="48" t="n"/>
      <c r="KI13" s="48" t="n"/>
      <c r="KJ13" s="48" t="inlineStr">
        <is>
          <t>Tidak pernah</t>
        </is>
      </c>
      <c r="KK13" s="48" t="n"/>
      <c r="KL13" s="48" t="n"/>
      <c r="KM13" s="48" t="n"/>
      <c r="KN13" s="48" t="n"/>
      <c r="KO13" s="48" t="n"/>
      <c r="KP13" s="48" t="n"/>
      <c r="KQ13" s="48" t="n"/>
      <c r="KR13" s="48" t="n"/>
      <c r="KS13" s="48" t="inlineStr">
        <is>
          <t>Tidak ada perubahan</t>
        </is>
      </c>
      <c r="KT13" s="48" t="inlineStr">
        <is>
          <t>0-1 kali</t>
        </is>
      </c>
      <c r="KU13" s="48" t="inlineStr">
        <is>
          <t>0-1 kali</t>
        </is>
      </c>
      <c r="KV13" s="48" t="inlineStr">
        <is>
          <t>Tidak ada</t>
        </is>
      </c>
      <c r="KW13" s="8" t="n">
        <v>0</v>
      </c>
      <c r="KX13" s="8" t="n">
        <v>0</v>
      </c>
      <c r="KY13" s="8" t="n">
        <v>0</v>
      </c>
      <c r="KZ13" s="8" t="n">
        <v>1</v>
      </c>
      <c r="LA13" s="48" t="inlineStr">
        <is>
          <t>Tidak ada perubahan</t>
        </is>
      </c>
      <c r="LB13" s="48" t="inlineStr">
        <is>
          <t>Jauh lebih baik</t>
        </is>
      </c>
      <c r="LC13" s="8" t="n">
        <v>5</v>
      </c>
      <c r="LD13" s="8" t="n">
        <v>0</v>
      </c>
      <c r="LE13" s="8" t="n">
        <v>0</v>
      </c>
      <c r="LF13" s="8" t="n">
        <v>0</v>
      </c>
      <c r="LG13" s="48" t="inlineStr">
        <is>
          <t>Tidak</t>
        </is>
      </c>
      <c r="LH13" s="48" t="n"/>
      <c r="LI13" s="8" t="n">
        <v>0</v>
      </c>
      <c r="LJ13" s="48" t="inlineStr">
        <is>
          <t>Lainnya</t>
        </is>
      </c>
      <c r="LK13" s="8" t="n">
        <v>0</v>
      </c>
      <c r="LL13" s="8" t="n">
        <v>0</v>
      </c>
      <c r="LM13" s="8" t="n">
        <v>0</v>
      </c>
      <c r="LN13" s="8" t="n">
        <v>0</v>
      </c>
      <c r="LO13" s="8" t="n">
        <v>0</v>
      </c>
      <c r="LP13" s="8" t="n">
        <v>0</v>
      </c>
      <c r="LQ13" s="8" t="n">
        <v>1</v>
      </c>
      <c r="LR13" s="11" t="inlineStr">
        <is>
          <t>Tidak ada peningkatan pendapatan</t>
        </is>
      </c>
      <c r="LS13" s="8" t="n">
        <v>10</v>
      </c>
      <c r="LT13" s="8" t="n">
        <v>0</v>
      </c>
      <c r="LU13" s="8" t="n">
        <v>0</v>
      </c>
      <c r="LV13" s="8" t="n">
        <v>10</v>
      </c>
      <c r="LW13" s="8" t="n">
        <v>0</v>
      </c>
      <c r="LX13" s="8" t="n">
        <v>0</v>
      </c>
      <c r="LY13" s="8" t="n">
        <v>30</v>
      </c>
      <c r="LZ13" s="8" t="n">
        <v>0</v>
      </c>
      <c r="MA13" s="8" t="n">
        <v>0</v>
      </c>
      <c r="MB13" s="48" t="inlineStr">
        <is>
          <t>Tidak</t>
        </is>
      </c>
      <c r="MC13" s="8" t="n">
        <v>0</v>
      </c>
      <c r="MD13" s="8" t="n">
        <v>0</v>
      </c>
      <c r="ME13" s="8" t="n">
        <v>0</v>
      </c>
      <c r="MF13" s="8" t="n">
        <v>0</v>
      </c>
      <c r="MG13" s="8" t="n">
        <v>0</v>
      </c>
      <c r="MH13" s="8" t="n">
        <v>0</v>
      </c>
      <c r="MI13" s="48" t="n"/>
      <c r="MJ13" s="48" t="n"/>
      <c r="MK13" s="48" t="n"/>
      <c r="ML13" s="48" t="n"/>
      <c r="MM13" s="48" t="n"/>
      <c r="MN13" s="48" t="n"/>
      <c r="MO13" s="48" t="n"/>
      <c r="MP13" s="48" t="n"/>
      <c r="MQ13" s="48" t="n"/>
      <c r="MR13" s="17" t="inlineStr">
        <is>
          <t>Tidak ada waktu yang dihemat</t>
        </is>
      </c>
      <c r="MS13" s="48" t="n"/>
      <c r="MT13" s="48" t="inlineStr">
        <is>
          <t>Tidak ada waktu yang dihemat</t>
        </is>
      </c>
      <c r="MU13" s="48" t="inlineStr">
        <is>
          <t>Tidak</t>
        </is>
      </c>
      <c r="MV13" s="48" t="n"/>
      <c r="MW13" s="48" t="n"/>
      <c r="MX13" s="48" t="n"/>
      <c r="MY13" s="48" t="n"/>
      <c r="MZ13" s="48" t="n"/>
      <c r="NA13" s="48" t="n"/>
      <c r="NB13" s="48" t="n"/>
      <c r="NC13" s="48" t="n"/>
      <c r="ND13" s="48" t="n"/>
      <c r="NE13" s="48" t="n"/>
      <c r="NF13" s="48" t="n"/>
      <c r="NG13" s="48" t="n"/>
      <c r="NH13" s="48" t="n"/>
      <c r="NI13" s="48" t="n"/>
      <c r="NJ13" s="48" t="n"/>
      <c r="NK13" s="48" t="n"/>
      <c r="NL13" s="48" t="inlineStr">
        <is>
          <t>Tidak</t>
        </is>
      </c>
      <c r="NM13" s="48" t="inlineStr">
        <is>
          <t>100% dana hibah</t>
        </is>
      </c>
      <c r="NN13" s="17" t="inlineStr">
        <is>
          <t>0 (100% sumber pembiayaan dari hibah)</t>
        </is>
      </c>
      <c r="NO13" s="17" t="inlineStr">
        <is>
          <t>Pemerintah</t>
        </is>
      </c>
      <c r="NP13" s="48" t="n"/>
      <c r="NQ13" s="48" t="n"/>
      <c r="NR13" s="48" t="n"/>
      <c r="NS13" s="48" t="n"/>
      <c r="NT13" s="48" t="n"/>
      <c r="NU13" s="48" t="n"/>
      <c r="NV13" s="48" t="n"/>
      <c r="NW13" s="48" t="n"/>
      <c r="NX13" s="48" t="inlineStr">
        <is>
          <t>Sama saja</t>
        </is>
      </c>
      <c r="NY13" s="8" t="n">
        <v>840</v>
      </c>
      <c r="NZ13" s="8" t="n">
        <v>0</v>
      </c>
      <c r="OA13" s="8" t="n">
        <v>0</v>
      </c>
      <c r="OB13" s="8" t="n">
        <v>0</v>
      </c>
      <c r="OC13" s="8" t="n">
        <v>60</v>
      </c>
      <c r="OD13" s="8" t="n">
        <v>0</v>
      </c>
      <c r="OE13" s="48" t="inlineStr">
        <is>
          <t>Tidak ada perubahan</t>
        </is>
      </c>
      <c r="OF13" s="48" t="inlineStr">
        <is>
          <t>Jauh lebih baik (beda waktu memasak lebih cepat setengah jam atau lebih, ATAU tidak lagi ada rasa/bau makanan yang berubah, ATAU alasan lainnya)</t>
        </is>
      </c>
      <c r="OG13" s="48" t="inlineStr">
        <is>
          <t>Ya</t>
        </is>
      </c>
      <c r="OH13" s="8" t="n">
        <v>5</v>
      </c>
      <c r="OI13" s="8" t="n">
        <v>0</v>
      </c>
      <c r="OJ13" s="8" t="n">
        <v>0</v>
      </c>
      <c r="OK13" s="8" t="n">
        <v>0</v>
      </c>
      <c r="OL13" s="8" t="n">
        <v>0</v>
      </c>
      <c r="OM13" s="8" t="n">
        <v>0</v>
      </c>
      <c r="ON13" s="8" t="n">
        <v>30</v>
      </c>
      <c r="OO13" s="8" t="n">
        <v>0</v>
      </c>
      <c r="OP13" s="48">
        <f>VLOOKUP(AG13,'BUS 2'!$G$1:$CU$424,2,0)</f>
        <v/>
      </c>
      <c r="OQ13" s="8">
        <f>VLOOKUP(AG13,'BUS 2'!$G$1:$CU$424,3,0)</f>
        <v/>
      </c>
      <c r="OR13" s="8">
        <f>VLOOKUP(AG13,'BUS 2'!$G$1:$CU$424,4,0)</f>
        <v/>
      </c>
      <c r="OS13" s="8">
        <f>VLOOKUP(AG13,'BUS 2'!$G$1:$CU$424,5,0)</f>
        <v/>
      </c>
      <c r="OT13" s="8">
        <f>VLOOKUP(AG13,'BUS 2'!$G$1:$CU$424,6,0)</f>
        <v/>
      </c>
      <c r="OU13" s="8">
        <f>VLOOKUP(AG13,'BUS 2'!$G$1:$CU$424,7,0)</f>
        <v/>
      </c>
      <c r="OV13" s="8">
        <f>VLOOKUP(AG13,'BUS 2'!$G$1:$CU$424,8,0)</f>
        <v/>
      </c>
      <c r="OW13" s="8">
        <f>VLOOKUP(AG13,'BUS 2'!$G$1:$CU$424,9,0)</f>
        <v/>
      </c>
      <c r="OX13" s="8">
        <f>VLOOKUP(AG13,'BUS 2'!$G$1:$CU$424,10,0)</f>
        <v/>
      </c>
      <c r="OY13" s="8">
        <f>VLOOKUP(AG13,'BUS 2'!$G$1:$CU$424,11,0)</f>
        <v/>
      </c>
      <c r="OZ13" s="8">
        <f>VLOOKUP(AG13,'BUS 2'!$G$1:$CU$424,12,0)</f>
        <v/>
      </c>
      <c r="PA13" s="8">
        <f>VLOOKUP(AG13,'BUS 2'!$G$1:$CU$424,13,0)</f>
        <v/>
      </c>
      <c r="PB13" s="8">
        <f>VLOOKUP(AG13,'BUS 2'!$G$1:$CU$424,14,0)</f>
        <v/>
      </c>
      <c r="PC13" s="8">
        <f>VLOOKUP(AG13,'BUS 2'!$G$1:$CU$424,15,0)</f>
        <v/>
      </c>
      <c r="PD13" s="8">
        <f>VLOOKUP(AG13,'BUS 2'!$G$1:$CU$424,16,0)</f>
        <v/>
      </c>
      <c r="PE13" s="8">
        <f>VLOOKUP(AG13,'BUS 2'!$G$1:$CU$424,17,0)</f>
        <v/>
      </c>
      <c r="PF13" s="8">
        <f>VLOOKUP(AG13,'BUS 2'!$G$1:$CU$424,18,0)</f>
        <v/>
      </c>
      <c r="PG13" s="8">
        <f>VLOOKUP(AG13,'BUS 2'!$G$1:$CU$424,19,0)</f>
        <v/>
      </c>
      <c r="PH13" s="8">
        <f>VLOOKUP(AG13,'BUS 2'!$G$1:$CU$424,20,0)</f>
        <v/>
      </c>
      <c r="PI13" s="8">
        <f>VLOOKUP(AG13,'BUS 2'!$G$1:$CU$424,21,0)</f>
        <v/>
      </c>
      <c r="PJ13" s="8">
        <f>VLOOKUP(AG13,'BUS 2'!$G$1:$CU$424,22,0)</f>
        <v/>
      </c>
      <c r="PK13" s="8">
        <f>VLOOKUP(AG13,'BUS 2'!$G$1:$CU$424,23,0)</f>
        <v/>
      </c>
      <c r="PL13" s="8">
        <f>VLOOKUP(AG13,'BUS 2'!$G$1:$CU$424,24,0)</f>
        <v/>
      </c>
      <c r="PM13" s="8">
        <f>VLOOKUP(AG13,'BUS 2'!$G$1:$CU$424,25,0)</f>
        <v/>
      </c>
      <c r="PN13" s="8">
        <f>VLOOKUP(AG13,'BUS 2'!$G$1:$CU$424,26,0)</f>
        <v/>
      </c>
      <c r="PO13" s="8">
        <f>VLOOKUP(AG13,'BUS 2'!$G$1:$CU$424,27,0)</f>
        <v/>
      </c>
      <c r="PP13" s="8">
        <f>VLOOKUP(AG13,'BUS 2'!$G$1:$CU$424,28,0)</f>
        <v/>
      </c>
      <c r="PQ13" s="8">
        <f>VLOOKUP(AG13,'BUS 2'!$G$1:$CU$424,29,0)</f>
        <v/>
      </c>
      <c r="PR13" s="8">
        <f>VLOOKUP(AG13,'BUS 2'!$G$1:$CU$424,30,0)</f>
        <v/>
      </c>
      <c r="PS13" s="8">
        <f>VLOOKUP(AG13,'BUS 2'!$G$1:$CU$424,31,0)</f>
        <v/>
      </c>
      <c r="PT13" s="48" t="inlineStr">
        <is>
          <t>1-Disebarkan ke lahan terbuka</t>
        </is>
      </c>
      <c r="PU13" s="8" t="n">
        <v>0</v>
      </c>
      <c r="PV13" s="8" t="n">
        <v>0</v>
      </c>
      <c r="PW13" s="8" t="n">
        <v>0</v>
      </c>
      <c r="PX13" s="8" t="n">
        <v>0</v>
      </c>
      <c r="PY13" s="8" t="n">
        <v>0</v>
      </c>
      <c r="PZ13" s="8" t="n">
        <v>1</v>
      </c>
      <c r="QA13" s="8" t="n">
        <v>0</v>
      </c>
      <c r="QB13" s="8" t="n">
        <v>0</v>
      </c>
      <c r="QC13" s="8" t="n">
        <v>0</v>
      </c>
      <c r="QD13" s="48" t="n"/>
      <c r="QE13" s="36" t="n"/>
      <c r="QF13" s="35" t="n"/>
      <c r="QG13" s="35" t="n"/>
      <c r="QH13" s="35" t="n"/>
      <c r="QI13" s="35" t="n"/>
      <c r="QJ13" s="35" t="n"/>
      <c r="QK13" s="36" t="n"/>
      <c r="QL13" s="36" t="n"/>
      <c r="QM13" s="36" t="n"/>
      <c r="QN13" s="36" t="n"/>
      <c r="QO13" s="36" t="n"/>
      <c r="QP13" s="36" t="n"/>
      <c r="QQ13" s="36" t="n"/>
      <c r="QR13" s="36" t="n"/>
      <c r="QS13" s="36" t="n"/>
      <c r="QT13" s="36" t="n"/>
      <c r="QU13" s="36" t="n"/>
      <c r="QV13" s="36" t="n"/>
      <c r="QW13" s="35" t="n"/>
      <c r="QX13" s="35" t="n"/>
      <c r="QY13" s="35" t="n"/>
      <c r="QZ13" s="35" t="n"/>
      <c r="RA13" s="35" t="n"/>
      <c r="RB13" s="36" t="n"/>
      <c r="RC13" s="36" t="n"/>
      <c r="RD13" s="36" t="n"/>
      <c r="RE13" s="36" t="n"/>
      <c r="RF13" s="36" t="n"/>
      <c r="RG13" s="48" t="n"/>
      <c r="RH13" s="35" t="n"/>
      <c r="RI13" s="35" t="n"/>
      <c r="RJ13" s="35" t="n"/>
      <c r="RK13" s="35" t="n"/>
      <c r="RL13" s="35" t="n"/>
      <c r="RM13" s="48" t="n"/>
      <c r="RN13" s="48" t="n"/>
      <c r="RO13" s="48" t="n"/>
      <c r="RP13" s="48" t="n"/>
      <c r="RQ13" s="48" t="n"/>
      <c r="RR13" s="48" t="n"/>
      <c r="RS13" s="35" t="n"/>
      <c r="RT13" s="35" t="n"/>
      <c r="RU13" s="35" t="n"/>
      <c r="RV13" s="35" t="n"/>
      <c r="RW13" s="35" t="n"/>
      <c r="RX13" s="48" t="n"/>
      <c r="RY13" s="48" t="n"/>
      <c r="RZ13" s="48" t="n"/>
      <c r="SA13" s="48" t="n"/>
      <c r="SB13" s="48" t="n"/>
      <c r="SC13" s="48" t="inlineStr">
        <is>
          <t>1-Disebarkan ke lahan terbuka</t>
        </is>
      </c>
      <c r="SD13" s="39" t="n">
        <v>0</v>
      </c>
      <c r="SE13" s="39" t="n">
        <v>0</v>
      </c>
      <c r="SF13" s="39" t="n">
        <v>0</v>
      </c>
      <c r="SG13" s="39" t="n">
        <v>0</v>
      </c>
      <c r="SH13" s="39" t="n">
        <v>0</v>
      </c>
      <c r="SI13" s="8" t="n">
        <v>1</v>
      </c>
      <c r="SJ13" s="8" t="n">
        <v>0</v>
      </c>
      <c r="SK13" s="8" t="n">
        <v>0</v>
      </c>
      <c r="SL13" s="8" t="n">
        <v>0</v>
      </c>
      <c r="SM13" s="48" t="n"/>
      <c r="SN13" s="48" t="n"/>
      <c r="SO13" s="35" t="n"/>
      <c r="SP13" s="35" t="n"/>
      <c r="SQ13" s="35" t="n"/>
      <c r="SR13" s="35" t="n"/>
      <c r="SS13" s="35" t="n"/>
      <c r="ST13" s="48" t="n"/>
      <c r="SU13" s="48" t="n"/>
      <c r="SV13" s="48" t="n"/>
      <c r="SW13" s="48" t="n"/>
      <c r="SX13" s="48" t="n"/>
      <c r="SY13" s="8">
        <f>VLOOKUP(AG13,'BUS 2'!$G$1:$CU$424,33,0)</f>
        <v/>
      </c>
      <c r="SZ13" s="48">
        <f>VLOOKUP(AG13,'BUS 2'!$G$1:$CU$424,34,0)</f>
        <v/>
      </c>
      <c r="TA13" s="48">
        <f>VLOOKUP(AG13,'BUS 2'!$G$1:$CU$424,35,0)</f>
        <v/>
      </c>
      <c r="TB13" s="48">
        <f>VLOOKUP(AG13,'BUS 2'!$G$1:$CU$424,36,0)</f>
        <v/>
      </c>
      <c r="TC13" s="48">
        <f>VLOOKUP(AG13,'BUS 2'!$G$1:$CU$424,37,0)</f>
        <v/>
      </c>
      <c r="TD13" s="48">
        <f>VLOOKUP(AG13,'BUS 2'!$G$1:$CU$424,38,0)</f>
        <v/>
      </c>
      <c r="TE13" s="48">
        <f>VLOOKUP(AG13,'BUS 2'!$G$1:$CU$424,39,0)</f>
        <v/>
      </c>
      <c r="TF13" s="48">
        <f>VLOOKUP(AG13,'BUS 2'!$G$1:$CU$424,40,0)</f>
        <v/>
      </c>
      <c r="TG13" s="8">
        <f>VLOOKUP(AG13,'BUS 2'!$G$1:$CU$424,42,0)</f>
        <v/>
      </c>
      <c r="TH13" s="8">
        <f>VLOOKUP(AG13,'BUS 2'!$G$1:$CU$424,43,0)</f>
        <v/>
      </c>
      <c r="TI13" s="8">
        <f>VLOOKUP(AG13,'BUS 2'!$G$1:$CU$424,44,0)</f>
        <v/>
      </c>
      <c r="TJ13" s="8">
        <f>VLOOKUP(AG13,'BUS 2'!$G$1:$CU$424,45,0)</f>
        <v/>
      </c>
      <c r="TK13" s="8">
        <f>VLOOKUP(AG13,'BUS 2'!$G$1:$CU$424,46,0)</f>
        <v/>
      </c>
      <c r="TL13" s="8">
        <f>VLOOKUP(AG13,'BUS 2'!$G$1:$CU$424,47,0)</f>
        <v/>
      </c>
      <c r="TM13" s="8">
        <f>VLOOKUP(AG13,'BUS 2'!$G$1:$CU$424,48,0)</f>
        <v/>
      </c>
      <c r="TN13" s="8">
        <f>VLOOKUP(AG13,'BUS 2'!$G$1:$CU$424,49,0)</f>
        <v/>
      </c>
      <c r="TO13" s="8">
        <f>VLOOKUP(AG13,'BUS 2'!$G$1:$CU$424,50,0)</f>
        <v/>
      </c>
      <c r="TP13" s="8">
        <f>VLOOKUP(AG13,'BUS 2'!$G$1:$CU$424,51,0)</f>
        <v/>
      </c>
      <c r="TQ13" s="8">
        <f>VLOOKUP(AG13,'BUS 2'!$G$1:$CU$424,52,0)</f>
        <v/>
      </c>
      <c r="TR13" s="8">
        <f>VLOOKUP(AG13,'BUS 2'!$G$1:$CU$424,53,0)</f>
        <v/>
      </c>
      <c r="TS13" s="48">
        <f>VLOOKUP(AG13,'BUS 2'!$G$1:$CU$424,54,0)</f>
        <v/>
      </c>
      <c r="TT13" s="48">
        <f>VLOOKUP(AG13,'BUS 2'!$G$1:$CU$424,55,0)</f>
        <v/>
      </c>
      <c r="TU13" s="48">
        <f>VLOOKUP(AG13,'BUS 2'!$G$1:$CU$424,56,0)</f>
        <v/>
      </c>
      <c r="TV13" s="48">
        <f>VLOOKUP(AG13,'BUS 2'!$G$1:$CU$424,57,0)</f>
        <v/>
      </c>
      <c r="TW13" s="48">
        <f>VLOOKUP(AG13,'BUS 2'!$G$1:$CU$424,58,0)</f>
        <v/>
      </c>
      <c r="TX13" s="48">
        <f>VLOOKUP(AG13,'BUS 2'!$G$1:$CU$424,59,0)</f>
        <v/>
      </c>
      <c r="TY13" s="48">
        <f>VLOOKUP(AG13,'BUS 2'!$G$1:$CU$424,60,0)</f>
        <v/>
      </c>
      <c r="TZ13" s="48">
        <f>VLOOKUP(AG13,'BUS 2'!$G$1:$CU$424,61,0)</f>
        <v/>
      </c>
      <c r="UA13" s="48">
        <f>VLOOKUP(AG13,'BUS 2'!$G$1:$CU$424,62,0)</f>
        <v/>
      </c>
      <c r="UB13" s="48">
        <f>VLOOKUP(AG13,'BUS 2'!$G$1:$CU$424,63,0)</f>
        <v/>
      </c>
      <c r="UC13" s="48">
        <f>VLOOKUP(AG13,'BUS 2'!$G$1:$CU$424,64,0)</f>
        <v/>
      </c>
      <c r="UD13" s="48">
        <f>VLOOKUP(AG13,'BUS 2'!$G$1:$CU$424,65,0)</f>
        <v/>
      </c>
      <c r="UE13" s="48">
        <f>VLOOKUP(AG13,'BUS 2'!$G$1:$CU$424,66,0)</f>
        <v/>
      </c>
      <c r="UF13" s="48">
        <f>VLOOKUP(AG13,'BUS 2'!$G$1:$CU$424,67,0)</f>
        <v/>
      </c>
      <c r="UG13" s="48">
        <f>VLOOKUP(AG13,'BUS 2'!$G$1:$CU$424,68,0)</f>
        <v/>
      </c>
      <c r="UH13" s="48">
        <f>VLOOKUP(AG13,'BUS 2'!$G$1:$CU$424,69,0)</f>
        <v/>
      </c>
      <c r="UI13" s="48">
        <f>VLOOKUP(AG13,'BUS 2'!$G$1:$CU$424,70,0)</f>
        <v/>
      </c>
      <c r="UJ13" s="48">
        <f>VLOOKUP(AG13,'BUS 2'!$G$1:$CU$424,71,0)</f>
        <v/>
      </c>
      <c r="UK13" s="48">
        <f>VLOOKUP(AG13,'BUS 2'!$G$1:$CU$424,72,0)</f>
        <v/>
      </c>
      <c r="UL13" s="48">
        <f>VLOOKUP(AG13,'BUS 2'!$G$1:$CU$424,73,0)</f>
        <v/>
      </c>
      <c r="UM13" s="48">
        <f>VLOOKUP(AG13,'BUS 2'!$G$1:$CU$424,74,0)</f>
        <v/>
      </c>
      <c r="UN13" s="48">
        <f>VLOOKUP(AG13,'BUS 2'!$G$1:$CU$424,75,0)</f>
        <v/>
      </c>
      <c r="UO13" s="48">
        <f>VLOOKUP(AG13,'BUS 2'!$G$1:$CU$424,76,0)</f>
        <v/>
      </c>
      <c r="UP13" s="48">
        <f>VLOOKUP(AG13,'BUS 2'!$G$1:$CU$424,77,0)</f>
        <v/>
      </c>
      <c r="UQ13" s="48">
        <f>VLOOKUP(AG13,'BUS 2'!$G$1:$CU$424,78,0)</f>
        <v/>
      </c>
      <c r="UR13" s="48">
        <f>VLOOKUP(AG13,'BUS 2'!$G$1:$CU$424,79,0)</f>
        <v/>
      </c>
      <c r="US13" s="48">
        <f>VLOOKUP(AG13,'BUS 2'!$G$1:$CU$424,80,0)</f>
        <v/>
      </c>
      <c r="UT13" s="48">
        <f>VLOOKUP(AG13,'BUS 2'!$G$1:$CU$424,81,0)</f>
        <v/>
      </c>
      <c r="UU13" s="48" t="inlineStr">
        <is>
          <t>Penggembalaan semi-terbuka</t>
        </is>
      </c>
      <c r="UV13" s="48" t="n"/>
      <c r="UW13" s="48" t="n"/>
      <c r="UX13" s="48" t="n"/>
      <c r="UY13" s="48" t="n"/>
      <c r="UZ13" s="48" t="n"/>
      <c r="VA13" s="48" t="inlineStr">
        <is>
          <t>Penggembalaan terbuka</t>
        </is>
      </c>
      <c r="VB13" s="48" t="n"/>
      <c r="VC13" s="48" t="inlineStr">
        <is>
          <t>Sangat jarang (&gt;1 bulan sekali)</t>
        </is>
      </c>
      <c r="VD13" s="48" t="n"/>
      <c r="VE13" s="48" t="n"/>
      <c r="VF13" s="48" t="n"/>
      <c r="VG13" s="48" t="n"/>
      <c r="VH13" s="48" t="n"/>
      <c r="VI13" s="48" t="inlineStr">
        <is>
          <t>Sangat jarang (&gt;1 bulan sekali)</t>
        </is>
      </c>
      <c r="VJ13" s="48" t="n"/>
      <c r="VK13" s="48" t="inlineStr">
        <is>
          <t>Jarang (1-3 minggu sekali)</t>
        </is>
      </c>
      <c r="VL13" s="48" t="n"/>
      <c r="VM13" s="48" t="n"/>
      <c r="VN13" s="48" t="n"/>
      <c r="VO13" s="48" t="n"/>
      <c r="VP13" s="48" t="n"/>
      <c r="VQ13" s="48" t="n"/>
      <c r="VR13" s="48" t="n"/>
      <c r="VS13" s="48" t="inlineStr">
        <is>
          <t>2-Disimpan basah (slurry)</t>
        </is>
      </c>
      <c r="VT13" s="8" t="n">
        <v>0</v>
      </c>
      <c r="VU13" s="8" t="n">
        <v>0</v>
      </c>
      <c r="VV13" s="8" t="n">
        <v>0</v>
      </c>
      <c r="VW13" s="8" t="n">
        <v>0</v>
      </c>
      <c r="VX13" s="8" t="n">
        <v>0</v>
      </c>
      <c r="VY13" s="8" t="n">
        <v>1</v>
      </c>
      <c r="VZ13" s="8" t="n">
        <v>0</v>
      </c>
      <c r="WA13" s="8" t="n">
        <v>0</v>
      </c>
      <c r="WB13" s="8" t="n">
        <v>0</v>
      </c>
      <c r="WC13" s="8" t="n">
        <v>0</v>
      </c>
      <c r="WD13" s="8" t="n">
        <v>0</v>
      </c>
      <c r="WE13" s="8" t="n">
        <v>0</v>
      </c>
      <c r="WF13" s="48" t="n"/>
      <c r="WG13" s="48" t="n"/>
      <c r="WH13" s="48" t="n"/>
      <c r="WI13" s="48" t="n"/>
      <c r="WJ13" s="48" t="n"/>
      <c r="WK13" s="48" t="n"/>
      <c r="WL13" s="48" t="n"/>
      <c r="WM13" s="48" t="n"/>
      <c r="WN13" s="48" t="n"/>
      <c r="WO13" s="48" t="n"/>
      <c r="WP13" s="48" t="n"/>
      <c r="WQ13" s="48" t="n"/>
      <c r="WR13" s="48" t="n"/>
      <c r="WS13" s="48" t="n"/>
      <c r="WT13" s="48" t="n"/>
      <c r="WU13" s="48" t="n"/>
      <c r="WV13" s="48" t="n"/>
      <c r="WW13" s="48" t="n"/>
      <c r="WX13" s="48" t="n"/>
      <c r="WY13" s="48" t="n"/>
      <c r="WZ13" s="48" t="n"/>
      <c r="XA13" s="48" t="n"/>
      <c r="XB13" s="48" t="n"/>
      <c r="XC13" s="48" t="n"/>
      <c r="XD13" s="48" t="n"/>
      <c r="XE13" s="48" t="n"/>
      <c r="XF13" s="48" t="n"/>
      <c r="XG13" s="48" t="n"/>
      <c r="XH13" s="48" t="n"/>
      <c r="XI13" s="48" t="n"/>
      <c r="XJ13" s="48" t="n"/>
      <c r="XK13" s="48" t="n"/>
      <c r="XL13" s="48" t="n"/>
      <c r="XM13" s="48" t="n"/>
      <c r="XN13" s="48" t="n"/>
      <c r="XO13" s="48" t="n"/>
      <c r="XP13" s="48" t="n"/>
      <c r="XQ13" s="48" t="n"/>
      <c r="XR13" s="48" t="n"/>
      <c r="XS13" s="48" t="n"/>
      <c r="XT13" s="48" t="n"/>
      <c r="XU13" s="48" t="n"/>
      <c r="XV13" s="48" t="n"/>
      <c r="XW13" s="48" t="n"/>
      <c r="XX13" s="48" t="n"/>
      <c r="XY13" s="48" t="n"/>
      <c r="XZ13" s="48" t="n"/>
      <c r="YA13" s="48" t="n"/>
      <c r="YB13" s="48" t="n"/>
      <c r="YC13" s="48" t="n"/>
      <c r="YD13" s="48" t="n"/>
      <c r="YE13" s="48" t="n"/>
      <c r="YF13" s="48" t="n"/>
      <c r="YG13" s="48" t="n"/>
      <c r="YH13" s="48" t="n"/>
      <c r="YI13" s="48" t="n"/>
      <c r="YJ13" s="48" t="n"/>
      <c r="YK13" s="48" t="n"/>
      <c r="YL13" s="48" t="n"/>
      <c r="YM13" s="48" t="n"/>
      <c r="YN13" s="48" t="inlineStr">
        <is>
          <t>8-Dibiarkan tersebar di ladang penggembalaan</t>
        </is>
      </c>
      <c r="YO13" s="8" t="n">
        <v>0</v>
      </c>
      <c r="YP13" s="8" t="n">
        <v>0</v>
      </c>
      <c r="YQ13" s="8" t="n">
        <v>0</v>
      </c>
      <c r="YR13" s="8" t="n">
        <v>0</v>
      </c>
      <c r="YS13" s="8" t="n">
        <v>0</v>
      </c>
      <c r="YT13" s="8" t="n">
        <v>0</v>
      </c>
      <c r="YU13" s="8" t="n">
        <v>0</v>
      </c>
      <c r="YV13" s="8" t="n">
        <v>0</v>
      </c>
      <c r="YW13" s="8" t="n">
        <v>0</v>
      </c>
      <c r="YX13" s="8" t="n">
        <v>0</v>
      </c>
      <c r="YY13" s="8" t="n">
        <v>0</v>
      </c>
      <c r="YZ13" s="8" t="n">
        <v>1</v>
      </c>
      <c r="ZA13" s="48" t="n"/>
      <c r="ZB13" s="48" t="n"/>
      <c r="ZC13" s="48" t="n"/>
      <c r="ZD13" s="48" t="n"/>
      <c r="ZE13" s="48" t="n"/>
      <c r="ZF13" s="48" t="n"/>
      <c r="ZG13" s="48" t="n"/>
      <c r="ZH13" s="48" t="n"/>
      <c r="ZI13" s="48" t="n"/>
      <c r="ZJ13" s="48" t="n"/>
      <c r="ZK13" s="48" t="n"/>
      <c r="ZL13" s="48" t="n"/>
      <c r="ZM13" s="48" t="n"/>
      <c r="ZN13" s="48" t="n"/>
      <c r="ZO13" s="48" t="n"/>
      <c r="ZP13" s="48" t="n"/>
      <c r="ZQ13" s="48" t="n"/>
      <c r="ZR13" s="48" t="n"/>
      <c r="ZS13" s="48" t="n"/>
      <c r="ZT13" s="48" t="n"/>
      <c r="ZU13" s="48" t="n"/>
      <c r="ZV13" s="8" t="n">
        <v>2</v>
      </c>
      <c r="ZW13" s="48" t="n"/>
      <c r="ZX13" s="48" t="n"/>
      <c r="ZY13" s="48" t="n"/>
      <c r="ZZ13" s="48" t="n"/>
      <c r="AAA13" s="48" t="n"/>
      <c r="AAB13" s="8" t="n">
        <v>2</v>
      </c>
      <c r="AAC13" s="48" t="n"/>
      <c r="AAD13" s="48" t="inlineStr">
        <is>
          <t>Pakan segar (misal: rumput)</t>
        </is>
      </c>
      <c r="AAE13" s="48" t="n"/>
      <c r="AAF13" s="48" t="n"/>
      <c r="AAG13" s="48" t="n"/>
      <c r="AAH13" s="48" t="n"/>
      <c r="AAI13" s="48" t="n"/>
      <c r="AAJ13" s="48" t="inlineStr">
        <is>
          <t>Pakan kering (misal: konsentrat, silase, pelet)</t>
        </is>
      </c>
      <c r="AAK13" s="48" t="n"/>
      <c r="AAL13" s="48" t="inlineStr">
        <is>
          <t>Ya</t>
        </is>
      </c>
      <c r="AAM13" s="48" t="inlineStr">
        <is>
          <t>Padat Cair</t>
        </is>
      </c>
      <c r="AAN13" s="8" t="n">
        <v>1</v>
      </c>
      <c r="AAO13" s="8" t="n">
        <v>1</v>
      </c>
      <c r="AAP13" s="8" t="n">
        <v>10</v>
      </c>
      <c r="AAQ13" s="8" t="n">
        <v>4</v>
      </c>
      <c r="AAR13" s="48" t="inlineStr">
        <is>
          <t>Ya</t>
        </is>
      </c>
      <c r="AAS13" s="48" t="inlineStr">
        <is>
          <t>Mengetahui</t>
        </is>
      </c>
      <c r="AAT13" s="48" t="inlineStr">
        <is>
          <t>Digunakan untuk pupuk di lahan pertanian sendiri Diberikan gratis ke orang lain</t>
        </is>
      </c>
      <c r="AAU13" s="8" t="n">
        <v>1</v>
      </c>
      <c r="AAV13" s="8" t="n">
        <v>0</v>
      </c>
      <c r="AAW13" s="8" t="n">
        <v>0</v>
      </c>
      <c r="AAX13" s="8" t="n">
        <v>0</v>
      </c>
      <c r="AAY13" s="8" t="n">
        <v>1</v>
      </c>
      <c r="AAZ13" s="8" t="n">
        <v>0</v>
      </c>
      <c r="ABA13" s="8" t="n">
        <v>0</v>
      </c>
      <c r="ABB13" s="48" t="inlineStr">
        <is>
          <t>Pupuk cair untuk tanaman Pembenah tanah (soil conditioner) Pestisida organik Media untuk pembibitan tanaman</t>
        </is>
      </c>
      <c r="ABC13" s="8" t="n">
        <v>1</v>
      </c>
      <c r="ABD13" s="8" t="n">
        <v>1</v>
      </c>
      <c r="ABE13" s="8" t="n">
        <v>1</v>
      </c>
      <c r="ABF13" s="8" t="n">
        <v>1</v>
      </c>
      <c r="ABG13" s="8" t="n">
        <v>0</v>
      </c>
      <c r="ABH13" s="48" t="n"/>
      <c r="ABI13" s="48" t="n"/>
      <c r="ABJ13" s="48" t="n"/>
      <c r="ABK13" s="48" t="n"/>
      <c r="ABL13" s="48" t="n"/>
      <c r="ABM13" s="48" t="n"/>
      <c r="ABN13" s="48" t="n"/>
      <c r="ABO13" s="48" t="n"/>
      <c r="ABP13" s="48" t="n"/>
      <c r="ABQ13" s="48" t="inlineStr">
        <is>
          <t>Padi, lombok</t>
        </is>
      </c>
      <c r="ABR13" s="48" t="inlineStr">
        <is>
          <t>Sering ( 1 minggu 2 kali)</t>
        </is>
      </c>
      <c r="ABS13" s="8" t="n">
        <v>20000</v>
      </c>
      <c r="ABT13" s="48" t="n"/>
      <c r="ABU13" s="8" t="n">
        <v>1</v>
      </c>
      <c r="ABV13" s="8" t="n">
        <v>100</v>
      </c>
      <c r="ABW13" s="48" t="inlineStr">
        <is>
          <t>Urea</t>
        </is>
      </c>
      <c r="ABX13" s="48" t="n"/>
      <c r="ABY13" s="8" t="n">
        <v>650</v>
      </c>
      <c r="ABZ13" s="8" t="n">
        <v>1560000</v>
      </c>
      <c r="ACA13" s="8" t="n">
        <v>500</v>
      </c>
      <c r="ACB13" s="8" t="n">
        <v>950000</v>
      </c>
      <c r="ACC13" s="8" t="n">
        <v>6000</v>
      </c>
      <c r="ACD13" s="8" t="n">
        <v>7000</v>
      </c>
      <c r="ACE13" s="48" t="inlineStr">
        <is>
          <t>Ya</t>
        </is>
      </c>
      <c r="ACF13" s="48" t="inlineStr">
        <is>
          <t>Sangat meningkat</t>
        </is>
      </c>
      <c r="ACG13" s="48" t="inlineStr">
        <is>
          <t>Sangat meningkat</t>
        </is>
      </c>
      <c r="ACH13" s="48" t="inlineStr">
        <is>
          <t>Sangat meningkat</t>
        </is>
      </c>
      <c r="ACI13" s="48" t="n"/>
      <c r="ACJ13" s="48" t="n"/>
      <c r="ACK13" s="48" t="inlineStr">
        <is>
          <t>Lainnya</t>
        </is>
      </c>
      <c r="ACL13" s="8" t="n">
        <v>0</v>
      </c>
      <c r="ACM13" s="8" t="n">
        <v>0</v>
      </c>
      <c r="ACN13" s="8" t="n">
        <v>0</v>
      </c>
      <c r="ACO13" s="8" t="n">
        <v>0</v>
      </c>
      <c r="ACP13" s="8" t="n">
        <v>0</v>
      </c>
      <c r="ACQ13" s="8" t="n">
        <v>0</v>
      </c>
      <c r="ACR13" s="8" t="n">
        <v>1</v>
      </c>
      <c r="ACS13" s="48" t="inlineStr">
        <is>
          <t>Memanfaatkan bioslurry untuk lahan pertanian dan diberikan kepada warga</t>
        </is>
      </c>
      <c r="ACT13" s="48" t="inlineStr">
        <is>
          <t>-</t>
        </is>
      </c>
      <c r="ACU13" s="48" t="inlineStr">
        <is>
          <t>Manfaat besar dan membantu kehidupan sehari-hari</t>
        </is>
      </c>
      <c r="ACV13" s="48" t="inlineStr">
        <is>
          <t>Berkurang</t>
        </is>
      </c>
      <c r="ACW13" s="48" t="inlineStr">
        <is>
          <t>Tidak dapat menghemat uang dan/atau menambah pendapatan</t>
        </is>
      </c>
      <c r="ACX13" s="48" t="inlineStr">
        <is>
          <t>Setuju</t>
        </is>
      </c>
      <c r="ACY13" s="48" t="inlineStr">
        <is>
          <t>Anggota keluarga - Laki-laki dewasa Anggota keluarga - Perempuan dewasa</t>
        </is>
      </c>
      <c r="ACZ13" s="8" t="n">
        <v>1</v>
      </c>
      <c r="ADA13" s="8" t="n">
        <v>1</v>
      </c>
      <c r="ADB13" s="8" t="n">
        <v>0</v>
      </c>
      <c r="ADC13" s="8" t="n">
        <v>0</v>
      </c>
      <c r="ADD13" s="48" t="inlineStr">
        <is>
          <t>Sangat puas</t>
        </is>
      </c>
      <c r="ADE13" s="48" t="inlineStr">
        <is>
          <t>Sangat puas</t>
        </is>
      </c>
      <c r="ADF13" s="48" t="inlineStr">
        <is>
          <t>Sangat puas</t>
        </is>
      </c>
      <c r="ADG13" s="48" t="inlineStr">
        <is>
          <t>Sangat puas</t>
        </is>
      </c>
      <c r="ADH13" s="48" t="inlineStr">
        <is>
          <t>Tidak</t>
        </is>
      </c>
      <c r="ADI13" s="48" t="n"/>
      <c r="ADJ13" s="48" t="inlineStr">
        <is>
          <t>Puas</t>
        </is>
      </c>
      <c r="ADK13" s="48" t="n"/>
      <c r="ADL13" s="48" t="n"/>
      <c r="ADM13" s="48" t="n"/>
      <c r="ADN13" s="48" t="n"/>
      <c r="ADO13" s="48" t="n"/>
      <c r="ADP13" s="48" t="n"/>
      <c r="ADQ13" s="48" t="n"/>
      <c r="ADR13" s="48" t="n"/>
      <c r="ADS13" s="48" t="n"/>
      <c r="ADT13" s="48" t="n"/>
      <c r="ADU13" s="48" t="inlineStr">
        <is>
          <t>Dibiarkan saja</t>
        </is>
      </c>
      <c r="ADV13" s="8" t="n">
        <v>0</v>
      </c>
      <c r="ADW13" s="8" t="n">
        <v>0</v>
      </c>
      <c r="ADX13" s="8" t="n">
        <v>0</v>
      </c>
      <c r="ADY13" s="8" t="n">
        <v>0</v>
      </c>
      <c r="ADZ13" s="8" t="n">
        <v>0</v>
      </c>
      <c r="AEA13" s="8" t="n">
        <v>0</v>
      </c>
      <c r="AEB13" s="8" t="n">
        <v>1</v>
      </c>
      <c r="AEC13" s="8" t="n">
        <v>0</v>
      </c>
      <c r="AED13" s="48" t="inlineStr">
        <is>
          <t>Dibiarkan saja</t>
        </is>
      </c>
      <c r="AEE13" s="48" t="inlineStr">
        <is>
          <t>Lainnya</t>
        </is>
      </c>
      <c r="AEF13" s="48" t="inlineStr">
        <is>
          <t>Tidak ada yang menghubungi CPO</t>
        </is>
      </c>
      <c r="AEG13" s="48" t="inlineStr">
        <is>
          <t>Lainnya</t>
        </is>
      </c>
      <c r="AEH13" s="48" t="inlineStr">
        <is>
          <t>Tidak ada yang menghubungi CPO</t>
        </is>
      </c>
      <c r="AEI13" s="48" t="inlineStr">
        <is>
          <t>Kalo bisa diaktifkan kembali</t>
        </is>
      </c>
      <c r="AEJ13" s="48" t="inlineStr">
        <is>
          <t>Ya, selalu</t>
        </is>
      </c>
      <c r="AEK13"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13" s="8" t="n">
        <v>1</v>
      </c>
      <c r="AEM13" s="8" t="n">
        <v>1</v>
      </c>
      <c r="AEN13" s="8" t="n">
        <v>1</v>
      </c>
      <c r="AEO13" s="8" t="n">
        <v>1</v>
      </c>
      <c r="AEP13" s="8" t="n">
        <v>1</v>
      </c>
      <c r="AEQ13" s="8" t="n">
        <v>1</v>
      </c>
      <c r="AER13" s="8" t="n">
        <v>1</v>
      </c>
      <c r="AES13" s="8" t="n">
        <v>1</v>
      </c>
      <c r="AET13" s="8" t="n">
        <v>1</v>
      </c>
      <c r="AEU13" s="8" t="n">
        <v>0</v>
      </c>
      <c r="AEV13" s="8" t="n">
        <v>1</v>
      </c>
      <c r="AEW13" s="8" t="n">
        <v>0</v>
      </c>
      <c r="AEX13" s="48" t="n"/>
      <c r="AEY13" s="48" t="inlineStr">
        <is>
          <t>Didukung oleh pihak lain atau ada subsidi</t>
        </is>
      </c>
      <c r="AEZ13" s="48" t="n"/>
      <c r="AFA13" s="48" t="inlineStr">
        <is>
          <t>Tetangga / teman / saudara</t>
        </is>
      </c>
      <c r="AFB13" s="48" t="n"/>
      <c r="AFC13" s="48" t="inlineStr">
        <is>
          <t>1000634681-8_26_59.heic</t>
        </is>
      </c>
      <c r="AFD13" s="16" t="inlineStr">
        <is>
          <t>https://kf.kobotoolbox.org/api/v2/assets/avstPQqLr3Ab3ZdcVTXZ6f/data/668776785/attachments/attZNmDfit89QrDaBxaTB6jb/</t>
        </is>
      </c>
      <c r="AFE13" s="48" t="inlineStr">
        <is>
          <t>1000634703-8_27_21.heic</t>
        </is>
      </c>
      <c r="AFF13" s="16" t="inlineStr">
        <is>
          <t>https://kf.kobotoolbox.org/api/v2/assets/avstPQqLr3Ab3ZdcVTXZ6f/data/668776785/attachments/attnCgtEEw5qYiTug8bhAwLZ/</t>
        </is>
      </c>
      <c r="AFG13" s="48" t="inlineStr">
        <is>
          <t>febriihasanah</t>
        </is>
      </c>
      <c r="AFH13" s="48" t="n"/>
      <c r="AFI13" s="27" t="inlineStr">
        <is>
          <t>Pertanyaan A5 dan khususnya yang bertuliskan Dinas Pertanian ini berkaitan dengan Dinas Pertanian yang bekerja di Dinas Pertanian yang merekomendasikan biogas kepada warga di Kelurahan Salaka. Beliau merupakan warga kelurahan tersebut. Untuk pertanyaan D20 ini agak kurang jelas secara pasti anggarannya darimana selain Dinas Pertanian yang mana merupakan pejabat pemerintah setempat.</t>
        </is>
      </c>
      <c r="AFJ13" s="48" t="n"/>
      <c r="AFK13" s="48" t="n"/>
      <c r="AFL13" s="48" t="n"/>
      <c r="AFM13" s="48" t="n"/>
      <c r="AFN13" s="48" t="n"/>
      <c r="AFO13" s="48" t="n"/>
      <c r="AFP13" s="48" t="n"/>
      <c r="AFQ13" s="48" t="n"/>
      <c r="AFR13" s="48" t="n"/>
      <c r="AFS13" s="48" t="n"/>
      <c r="AFT13" s="48" t="n"/>
      <c r="AFU13" s="48" t="n"/>
      <c r="AFV13" s="48" t="n"/>
      <c r="AFW13" s="48" t="n"/>
      <c r="AFX13" s="48" t="n"/>
      <c r="AFY13" s="48" t="n"/>
      <c r="AFZ13" s="48" t="n"/>
      <c r="AGA13" s="48" t="n"/>
      <c r="AGB13" s="48" t="n"/>
      <c r="AGC13" s="48" t="n"/>
      <c r="AGD13" s="48" t="n"/>
      <c r="AGE13" s="48" t="n"/>
      <c r="AGF13" s="48" t="n"/>
      <c r="AGG13" s="48" t="n"/>
      <c r="AGH13" s="48" t="n"/>
      <c r="AGI13" s="48" t="n"/>
      <c r="AGJ13" s="48" t="n"/>
      <c r="AGK13" s="48" t="n"/>
      <c r="AGL13" s="48" t="n"/>
      <c r="AGM13" s="48" t="n"/>
      <c r="AGN13" s="48" t="n"/>
      <c r="AGO13" s="48" t="n"/>
      <c r="AGP13" s="48" t="n"/>
      <c r="AGQ13" s="48" t="n"/>
      <c r="AGR13" s="48" t="n"/>
      <c r="AGS13" s="48" t="n"/>
      <c r="AGT13" s="48" t="n"/>
      <c r="AGU13" s="48" t="n"/>
      <c r="AGV13" s="48" t="n"/>
      <c r="AGW13" s="48" t="n"/>
      <c r="AGX13" s="48" t="n"/>
      <c r="AGY13" s="48" t="n"/>
      <c r="AGZ13" s="48" t="n"/>
      <c r="AHA13" s="48" t="n"/>
      <c r="AHB13" s="48" t="n"/>
      <c r="AHC13" s="48" t="n"/>
      <c r="AHD13" s="48" t="n"/>
      <c r="AHE13" s="48" t="n"/>
      <c r="AHF13" s="48" t="n"/>
      <c r="AHG13" s="48" t="n"/>
      <c r="AHH13" s="48" t="n"/>
      <c r="AHI13" s="48" t="n"/>
      <c r="AHJ13" s="48" t="n"/>
      <c r="AHK13" s="48" t="n"/>
      <c r="AHL13" s="48" t="n"/>
      <c r="AHM13" s="48" t="n"/>
      <c r="AHN13" s="48" t="n"/>
      <c r="AHO13" s="48" t="n"/>
      <c r="AHP13" s="48" t="n"/>
      <c r="AHQ13" s="48" t="n"/>
      <c r="AHR13" s="48" t="n"/>
      <c r="AHS13" s="48" t="n"/>
      <c r="AHT13" s="48" t="n"/>
      <c r="AHU13" s="48" t="n"/>
      <c r="AHV13" s="48" t="n"/>
      <c r="AHW13" s="48" t="n"/>
      <c r="AHX13" s="48" t="n"/>
      <c r="AHY13" s="48" t="n"/>
      <c r="AHZ13" s="48" t="n"/>
      <c r="AIA13" s="48" t="n"/>
      <c r="AIB13" s="48" t="n"/>
      <c r="AIC13" s="48" t="n"/>
      <c r="AID13" s="48" t="n"/>
      <c r="AIE13" s="48" t="n"/>
      <c r="AIF13" s="48" t="n"/>
      <c r="AIG13" s="48" t="n"/>
      <c r="AIH13" s="48" t="n"/>
      <c r="AII13" s="48" t="n"/>
      <c r="AIJ13" s="48" t="n"/>
      <c r="AIK13" s="48" t="n"/>
      <c r="AIL13" s="48" t="n"/>
      <c r="AIM13" s="48" t="n"/>
      <c r="AIN13" s="48" t="n"/>
      <c r="AIO13" s="48" t="n"/>
      <c r="AIP13" s="48" t="n"/>
      <c r="AIQ13" s="48" t="n"/>
      <c r="AIR13" s="48" t="n"/>
      <c r="AIS13" s="48" t="n"/>
      <c r="AIT13" s="48" t="n"/>
      <c r="AIU13" s="48" t="n"/>
      <c r="AIV13" s="48" t="n"/>
      <c r="AIW13" s="48" t="n"/>
      <c r="AIX13" s="48" t="n"/>
      <c r="AIY13" s="48" t="n"/>
      <c r="AIZ13" s="48" t="n"/>
      <c r="AJA13" s="48" t="n"/>
      <c r="AJB13" s="48" t="n"/>
      <c r="AJC13" s="48" t="n"/>
      <c r="AJD13" s="48" t="n"/>
      <c r="AJE13" s="48" t="n"/>
      <c r="AJF13" s="48" t="n"/>
      <c r="AJG13" s="48" t="n"/>
      <c r="AJH13" s="48" t="n"/>
      <c r="AJI13" s="48" t="n"/>
      <c r="AJJ13" s="48" t="n"/>
      <c r="AJK13" s="48" t="n"/>
      <c r="AJL13" s="48" t="n"/>
      <c r="AJM13" s="48" t="n"/>
      <c r="AJN13" s="48" t="n"/>
      <c r="AJO13" s="48" t="n"/>
      <c r="AJP13" s="48" t="n"/>
      <c r="AJQ13" s="48" t="n"/>
      <c r="AJR13" s="48" t="n"/>
      <c r="AJS13" s="48" t="n"/>
      <c r="AJT13" s="48" t="n"/>
      <c r="AJU13" s="48" t="n"/>
      <c r="AJV13" s="48" t="n"/>
      <c r="AJW13" s="48" t="n"/>
      <c r="AJX13" s="48" t="n"/>
      <c r="AJY13" s="48" t="n"/>
      <c r="AJZ13" s="48" t="n"/>
      <c r="AKA13" s="48" t="n"/>
      <c r="AKB13" s="48" t="n"/>
      <c r="AKC13" s="48" t="n"/>
      <c r="AKD13" s="48" t="n"/>
      <c r="AKE13" s="48" t="n"/>
      <c r="AKF13" s="48" t="n"/>
      <c r="AKG13" s="48" t="n"/>
      <c r="AKH13" s="48" t="n"/>
      <c r="AKI13" s="48" t="n"/>
      <c r="AKJ13" s="48" t="n"/>
      <c r="AKK13" s="48" t="n"/>
      <c r="AKL13" s="48" t="n"/>
      <c r="AKM13" s="48" t="n"/>
      <c r="AKN13" s="48" t="n"/>
      <c r="AKO13" s="48" t="n"/>
      <c r="AKP13" s="48" t="n"/>
      <c r="AKQ13" s="48" t="n"/>
      <c r="AKR13" s="48" t="n"/>
      <c r="AKS13" s="48" t="n"/>
      <c r="AKT13" s="48" t="n"/>
      <c r="AKU13" s="48" t="n"/>
      <c r="AKV13" s="48" t="n"/>
      <c r="AKW13" s="48" t="n"/>
      <c r="AKX13" s="48" t="n"/>
      <c r="AKY13" s="48" t="n"/>
      <c r="AKZ13" s="48" t="n"/>
      <c r="ALA13" s="48" t="n"/>
      <c r="ALB13" s="48" t="n"/>
      <c r="ALC13" s="48" t="n"/>
      <c r="ALD13" s="48" t="n"/>
      <c r="ALE13" s="48" t="n"/>
      <c r="ALF13" s="48" t="n"/>
      <c r="ALG13" s="48" t="n"/>
      <c r="ALH13" s="48" t="n"/>
      <c r="ALI13" s="48" t="n"/>
      <c r="ALJ13" s="48" t="n"/>
      <c r="ALK13" s="48" t="n"/>
      <c r="ALL13" s="48" t="n"/>
      <c r="ALM13" s="48" t="n"/>
      <c r="ALN13" s="48" t="n"/>
      <c r="ALO13" s="48" t="n"/>
      <c r="ALP13" s="48" t="n"/>
      <c r="ALQ13" s="48" t="n"/>
      <c r="ALR13" s="48" t="n"/>
      <c r="ALS13" s="48" t="n"/>
      <c r="ALT13" s="48" t="n"/>
      <c r="ALU13" s="48" t="n"/>
      <c r="ALV13" s="48" t="n"/>
      <c r="ALW13" s="48" t="n"/>
      <c r="ALX13" s="48" t="n"/>
      <c r="ALY13" s="48" t="n"/>
      <c r="ALZ13" s="48" t="n"/>
      <c r="AMA13" s="48" t="n"/>
      <c r="AMB13" s="48" t="n"/>
      <c r="AMC13" s="48" t="n"/>
      <c r="AMD13" s="48" t="n"/>
      <c r="AME13" s="48" t="n"/>
      <c r="AMF13" s="48" t="n"/>
      <c r="AMG13" s="48" t="n"/>
      <c r="AMH13" s="48" t="n"/>
      <c r="AMI13" s="48" t="n"/>
      <c r="AMJ13" s="48" t="n"/>
      <c r="AMK13" s="48" t="n"/>
      <c r="AML13" s="48" t="n"/>
      <c r="AMM13" s="48" t="n"/>
      <c r="AMN13" s="48" t="n"/>
      <c r="AMO13" s="48" t="n"/>
      <c r="AMP13" s="48" t="n"/>
      <c r="AMQ13" s="48" t="n"/>
      <c r="AMR13" s="48" t="n"/>
      <c r="AMS13" s="48" t="n"/>
      <c r="AMT13" s="48" t="n"/>
      <c r="AMU13" s="48" t="n"/>
      <c r="AMV13" s="48" t="n"/>
      <c r="AMW13" s="48" t="n"/>
      <c r="AMX13" s="48" t="n"/>
      <c r="AMY13" s="48" t="n"/>
      <c r="AMZ13" s="48" t="n"/>
      <c r="ANA13" s="48" t="n"/>
      <c r="ANB13" s="48" t="n"/>
      <c r="ANC13" s="48" t="n"/>
      <c r="AND13" s="48" t="n"/>
      <c r="ANE13" s="48" t="n"/>
      <c r="ANF13" s="48" t="n"/>
      <c r="ANG13" s="48" t="n"/>
      <c r="ANH13" s="48" t="n"/>
      <c r="ANI13" s="48" t="n"/>
      <c r="ANJ13" s="48" t="n"/>
      <c r="ANK13" s="48" t="n"/>
      <c r="ANL13" s="48" t="n"/>
      <c r="ANM13" s="48" t="n"/>
      <c r="ANN13" s="48" t="n"/>
      <c r="ANO13" s="48" t="n"/>
      <c r="ANP13" s="48" t="n"/>
      <c r="ANQ13" s="48" t="n"/>
      <c r="ANR13" s="48" t="n"/>
      <c r="ANS13" s="48" t="n"/>
      <c r="ANT13" s="48" t="n"/>
      <c r="ANU13" s="48" t="n"/>
      <c r="ANV13" s="48" t="n"/>
      <c r="ANW13" s="48" t="n"/>
      <c r="ANX13" s="48" t="n"/>
      <c r="ANY13" s="48" t="n"/>
      <c r="ANZ13" s="48" t="n"/>
      <c r="AOA13" s="48" t="n"/>
      <c r="AOB13" s="48" t="n"/>
      <c r="AOC13" s="48" t="n"/>
      <c r="AOD13" s="48" t="n"/>
      <c r="AOE13" s="48" t="n"/>
      <c r="AOF13" s="48" t="n"/>
      <c r="AOG13" s="48" t="n"/>
      <c r="AOH13" s="48" t="n"/>
      <c r="AOI13" s="48" t="n"/>
      <c r="AOJ13" s="48" t="n"/>
      <c r="AOK13" s="48" t="n"/>
      <c r="AOL13" s="48" t="n"/>
      <c r="AOM13" s="48" t="n"/>
      <c r="AON13" s="48" t="n"/>
      <c r="AOO13" s="48" t="n"/>
      <c r="AOP13" s="48" t="n"/>
      <c r="AOQ13" s="48" t="n"/>
      <c r="AOR13" s="48" t="n"/>
      <c r="AOS13" s="48" t="n"/>
      <c r="AOT13" s="48" t="n"/>
      <c r="AOU13" s="48" t="n"/>
      <c r="AOV13" s="48" t="n"/>
      <c r="AOW13" s="48" t="n"/>
      <c r="AOX13" s="48" t="n"/>
      <c r="AOY13" s="48" t="n"/>
      <c r="AOZ13" s="48" t="n"/>
      <c r="APA13" s="48" t="n"/>
      <c r="APB13" s="48" t="n"/>
      <c r="APC13" s="48" t="n"/>
      <c r="APD13" s="48" t="n"/>
      <c r="APE13" s="48" t="n"/>
      <c r="APF13" s="48" t="n"/>
      <c r="APG13" s="48" t="n"/>
      <c r="APH13" s="48" t="n"/>
      <c r="API13" s="48" t="n"/>
      <c r="APJ13" s="48" t="n"/>
      <c r="APK13" s="48" t="n"/>
      <c r="APL13" s="48" t="n"/>
      <c r="APM13" s="48" t="n"/>
      <c r="APN13" s="48" t="n"/>
      <c r="APO13" s="48" t="n"/>
      <c r="APP13" s="48" t="n"/>
      <c r="APQ13" s="48" t="n"/>
      <c r="APR13" s="48" t="n"/>
      <c r="APS13" s="48" t="n"/>
      <c r="APT13" s="48" t="n"/>
      <c r="APU13" s="48" t="n"/>
      <c r="APV13" s="48" t="n"/>
      <c r="APW13" s="48" t="n"/>
      <c r="APX13" s="48" t="n"/>
      <c r="APY13" s="48" t="n"/>
      <c r="APZ13" s="48" t="n"/>
      <c r="AQA13" s="48" t="n"/>
      <c r="AQB13" s="48" t="n"/>
      <c r="AQC13" s="48" t="n"/>
      <c r="AQD13" s="48" t="n"/>
      <c r="AQE13" s="48" t="n"/>
      <c r="AQF13" s="48" t="n"/>
      <c r="AQG13" s="48" t="n"/>
      <c r="AQH13" s="48" t="n"/>
      <c r="AQI13" s="48" t="n"/>
      <c r="AQJ13" s="48" t="n"/>
      <c r="AQK13" s="48" t="n"/>
      <c r="AQL13" s="48" t="n"/>
      <c r="AQM13" s="48" t="n"/>
      <c r="AQN13" s="48" t="n"/>
      <c r="AQO13" s="48" t="n"/>
      <c r="AQP13" s="48" t="n"/>
      <c r="AQQ13" s="48" t="n"/>
      <c r="AQR13" s="48" t="n"/>
      <c r="AQS13" s="48" t="n"/>
      <c r="AQT13" s="48" t="n"/>
      <c r="AQU13" s="48" t="n"/>
      <c r="AQV13" s="48" t="n"/>
      <c r="AQW13" s="48" t="n"/>
      <c r="AQX13" s="48" t="n"/>
      <c r="AQY13" s="48" t="n"/>
      <c r="AQZ13" s="48" t="n"/>
      <c r="ARA13" s="48" t="n"/>
      <c r="ARB13" s="48" t="n"/>
      <c r="ARC13" s="48" t="n"/>
      <c r="ARD13" s="48" t="n"/>
      <c r="ARE13" s="48" t="n"/>
      <c r="ARF13" s="48" t="n"/>
      <c r="ARG13" s="48" t="n"/>
      <c r="ARH13" s="48" t="n"/>
      <c r="ARI13" s="48" t="n"/>
      <c r="ARJ13" s="48" t="n"/>
      <c r="ARK13" s="48" t="n"/>
      <c r="ARL13" s="48" t="n"/>
      <c r="ARM13" s="48" t="n"/>
      <c r="ARN13" s="48" t="n"/>
      <c r="ARO13" s="48" t="n"/>
      <c r="ARP13" s="48" t="n"/>
      <c r="ARQ13" s="48" t="n"/>
      <c r="ARR13" s="48" t="n"/>
      <c r="ARS13" s="48" t="n"/>
      <c r="ART13" s="48" t="n"/>
      <c r="ARU13" s="48" t="n"/>
      <c r="ARV13" s="48" t="n"/>
      <c r="ARW13" s="48" t="n"/>
      <c r="ARX13" s="48" t="n"/>
      <c r="ARY13" s="48" t="n"/>
      <c r="ARZ13" s="48" t="n"/>
      <c r="ASA13" s="48" t="n"/>
      <c r="ASB13" s="48" t="n"/>
      <c r="ASC13" s="48" t="n"/>
      <c r="ASD13" s="48" t="n"/>
      <c r="ASE13" s="48" t="n"/>
      <c r="ASF13" s="48" t="n"/>
      <c r="ASG13" s="48" t="n"/>
      <c r="ASH13" s="48" t="n"/>
      <c r="ASI13" s="48" t="n"/>
      <c r="ASJ13" s="48" t="n"/>
      <c r="ASK13" s="48" t="n"/>
      <c r="ASL13" s="48" t="n"/>
      <c r="ASM13" s="48" t="n"/>
      <c r="ASN13" s="48" t="n"/>
      <c r="ASO13" s="48" t="n"/>
      <c r="ASP13" s="48" t="n"/>
      <c r="ASQ13" s="48" t="n"/>
      <c r="ASR13" s="48" t="n"/>
      <c r="ASS13" s="48" t="n"/>
      <c r="AST13" s="48" t="n"/>
      <c r="ASU13" s="48" t="n"/>
      <c r="ASV13" s="48" t="n"/>
      <c r="ASW13" s="48" t="n"/>
      <c r="ASX13" s="48" t="n"/>
      <c r="ASY13" s="48" t="n"/>
      <c r="ASZ13" s="48" t="n"/>
      <c r="ATA13" s="48" t="n"/>
      <c r="ATB13" s="48" t="n"/>
      <c r="ATC13" s="48" t="n"/>
      <c r="ATD13" s="48" t="n"/>
      <c r="ATE13" s="48" t="n"/>
      <c r="ATF13" s="48" t="n"/>
      <c r="ATG13" s="48" t="n"/>
      <c r="ATH13" s="48" t="n"/>
      <c r="ATI13" s="48" t="n"/>
      <c r="ATJ13" s="48" t="n"/>
      <c r="ATK13" s="48" t="n"/>
      <c r="ATL13" s="48" t="n"/>
      <c r="ATM13" s="48" t="n"/>
      <c r="ATN13" s="48" t="n"/>
      <c r="ATO13" s="48" t="n"/>
      <c r="ATP13" s="48" t="n"/>
      <c r="ATQ13" s="48" t="n"/>
      <c r="ATR13" s="48" t="n"/>
      <c r="ATS13" s="48" t="n"/>
      <c r="ATT13" s="48" t="n"/>
      <c r="ATU13" s="48" t="n"/>
      <c r="ATV13" s="48" t="n"/>
      <c r="ATW13" s="48" t="n"/>
      <c r="ATX13" s="48" t="n"/>
      <c r="ATY13" s="48" t="n"/>
      <c r="ATZ13" s="48" t="n"/>
      <c r="AUA13" s="48" t="n"/>
      <c r="AUB13" s="48" t="n"/>
      <c r="AUC13" s="48" t="n"/>
      <c r="AUD13" s="48" t="n"/>
      <c r="AUE13" s="48" t="n"/>
      <c r="AUF13" s="48" t="n"/>
      <c r="AUG13" s="48" t="n"/>
      <c r="AUH13" s="48" t="n"/>
      <c r="AUI13" s="48" t="n"/>
      <c r="AUJ13" s="48" t="n"/>
      <c r="AUK13" s="48" t="n"/>
      <c r="AUL13" s="48" t="n"/>
      <c r="AUM13" s="48" t="n"/>
      <c r="AUN13" s="48" t="n"/>
      <c r="AUO13" s="48" t="n"/>
      <c r="AUP13" s="48" t="n"/>
      <c r="AUQ13" s="48" t="n"/>
      <c r="AUR13" s="48" t="n"/>
      <c r="AUS13" s="48" t="n"/>
      <c r="AUT13" s="48" t="n"/>
      <c r="AUU13" s="48" t="n"/>
      <c r="AUV13" s="48" t="n"/>
      <c r="AUW13" s="48" t="n"/>
      <c r="AUX13" s="48" t="n"/>
      <c r="AUY13" s="48" t="n"/>
      <c r="AUZ13" s="48" t="n"/>
      <c r="AVA13" s="48" t="n"/>
      <c r="AVB13" s="48" t="n"/>
      <c r="AVC13" s="48" t="n"/>
      <c r="AVD13" s="48" t="n"/>
      <c r="AVE13" s="48" t="n"/>
      <c r="AVF13" s="48" t="n"/>
      <c r="AVG13" s="48" t="n"/>
      <c r="AVH13" s="48" t="n"/>
      <c r="AVI13" s="48" t="n"/>
      <c r="AVJ13" s="48" t="n"/>
      <c r="AVK13" s="48" t="n"/>
      <c r="AVL13" s="48" t="n"/>
      <c r="AVM13" s="48" t="n"/>
      <c r="AVN13" s="48" t="n"/>
      <c r="AVO13" s="48" t="n"/>
      <c r="AVP13" s="48" t="n"/>
      <c r="AVQ13" s="48" t="n"/>
      <c r="AVR13" s="48" t="n"/>
      <c r="AVS13" s="48" t="n"/>
      <c r="AVT13" s="48" t="n"/>
      <c r="AVU13" s="48" t="n"/>
      <c r="AVV13" s="48" t="n"/>
      <c r="AVW13" s="48" t="n"/>
      <c r="AVX13" s="48" t="n"/>
      <c r="AVY13" s="48" t="n"/>
      <c r="AVZ13" s="48" t="n"/>
      <c r="AWA13" s="8" t="n">
        <v>668776785</v>
      </c>
      <c r="AWB13" s="48" t="inlineStr">
        <is>
          <t>a8fc8356-2bbd-45fe-9ec6-27094657bea7</t>
        </is>
      </c>
      <c r="AWC13" s="6" t="n">
        <v>46064</v>
      </c>
      <c r="AWD13" s="48" t="n"/>
      <c r="AWE13" s="48" t="n"/>
      <c r="AWF13" s="48" t="inlineStr">
        <is>
          <t>submitted_via_web</t>
        </is>
      </c>
      <c r="AWG13" s="48" t="n"/>
      <c r="AWH13" s="48" t="inlineStr">
        <is>
          <t>vyNMZfRj9dojjrwxZxh2FZ</t>
        </is>
      </c>
      <c r="AWI13" s="48" t="n"/>
      <c r="AWJ13" s="48" t="inlineStr">
        <is>
          <t>uuid:c1d2f6d3-3ef5-4eed-99d9-263cdcda8542</t>
        </is>
      </c>
      <c r="AWK13" s="8" t="n">
        <v>184</v>
      </c>
      <c r="AWL13" s="48" t="inlineStr">
        <is>
          <t>BTP0287</t>
        </is>
      </c>
      <c r="AWM13" s="8" t="n">
        <v>0</v>
      </c>
      <c r="AWN13" s="48" t="inlineStr">
        <is>
          <t>Year of Use valid, no validation needed</t>
        </is>
      </c>
      <c r="AWO13" s="37" t="b">
        <v>1</v>
      </c>
      <c r="AWP13" s="37" t="b">
        <v>1</v>
      </c>
      <c r="AWQ13" s="37" t="b">
        <v>1</v>
      </c>
      <c r="AWR13" s="37" t="b">
        <v>1</v>
      </c>
      <c r="AWS13" s="37" t="b">
        <v>1</v>
      </c>
      <c r="AWT13" s="37" t="b">
        <v>1</v>
      </c>
      <c r="AWU13" s="48" t="n"/>
      <c r="AWV13" s="8" t="n">
        <v>9</v>
      </c>
      <c r="AWW13" s="48" t="n"/>
      <c r="AWX13" s="48" t="n"/>
      <c r="AWY13" s="48" t="n"/>
      <c r="AWZ13" s="48" t="n"/>
    </row>
    <row r="14">
      <c r="A14" s="6" t="n">
        <v>46048</v>
      </c>
      <c r="B14" s="6" t="n">
        <v>46069</v>
      </c>
      <c r="C14" s="34" t="inlineStr">
        <is>
          <t>Febri Hasanah</t>
        </is>
      </c>
      <c r="D14" s="34" t="inlineStr">
        <is>
          <t>Ambo Dg Tawang</t>
        </is>
      </c>
      <c r="E14" s="8">
        <f>+620</f>
        <v/>
      </c>
      <c r="F14" s="48" t="inlineStr">
        <is>
          <t>-5.569439 119.449975 78.8298929708117 4.881999969482422</t>
        </is>
      </c>
      <c r="G14" s="8" t="n">
        <v>-5.569439</v>
      </c>
      <c r="H14" s="8" t="n">
        <v>119.449975</v>
      </c>
      <c r="I14" s="8" t="n">
        <v>78.82989297</v>
      </c>
      <c r="J14" s="8" t="n">
        <v>4.881999969</v>
      </c>
      <c r="K14" s="8" t="n">
        <v>0</v>
      </c>
      <c r="L14" s="48" t="inlineStr">
        <is>
          <t>-5.569507 119.450173 79.03581394101761 6.396999835968018</t>
        </is>
      </c>
      <c r="M14" s="8" t="n">
        <v>-5.569507</v>
      </c>
      <c r="N14" s="8" t="n">
        <v>119.450173</v>
      </c>
      <c r="O14" s="8" t="n">
        <v>79.03581394</v>
      </c>
      <c r="P14" s="8" t="n">
        <v>6.396999836</v>
      </c>
      <c r="Q14" s="8" t="n">
        <v>0</v>
      </c>
      <c r="R14" s="48" t="inlineStr">
        <is>
          <t>Sulawesi Selatan</t>
        </is>
      </c>
      <c r="S14" s="8" t="n">
        <v>0</v>
      </c>
      <c r="T14" s="8" t="n">
        <v>0</v>
      </c>
      <c r="U14" s="8" t="n">
        <v>0</v>
      </c>
      <c r="V14" s="8" t="n">
        <v>0</v>
      </c>
      <c r="W14" s="8" t="n">
        <v>0</v>
      </c>
      <c r="X14" s="8" t="n">
        <v>0</v>
      </c>
      <c r="Y14" s="8" t="n">
        <v>0</v>
      </c>
      <c r="Z14" s="8" t="n">
        <v>0</v>
      </c>
      <c r="AA14" s="8" t="n">
        <v>0</v>
      </c>
      <c r="AB14" s="8" t="n">
        <v>1</v>
      </c>
      <c r="AC14" s="48" t="inlineStr">
        <is>
          <t>Takalar</t>
        </is>
      </c>
      <c r="AD14" s="48" t="inlineStr">
        <is>
          <t>Mangarabombang</t>
        </is>
      </c>
      <c r="AE14" s="48" t="inlineStr">
        <is>
          <t>Laikang</t>
        </is>
      </c>
      <c r="AF14" s="48" t="inlineStr">
        <is>
          <t>CV RIZKI ABADI</t>
        </is>
      </c>
      <c r="AG14" s="48" t="inlineStr">
        <is>
          <t>RAP0076</t>
        </is>
      </c>
      <c r="AH14" s="8" t="n">
        <v>5</v>
      </c>
      <c r="AI14" s="48" t="inlineStr">
        <is>
          <t>VPA2</t>
        </is>
      </c>
      <c r="AJ14" s="48" t="inlineStr">
        <is>
          <t>Aktif</t>
        </is>
      </c>
      <c r="AK14" s="8" t="n">
        <v>40</v>
      </c>
      <c r="AL14" s="48" t="inlineStr">
        <is>
          <t>Laki-laki</t>
        </is>
      </c>
      <c r="AM14" s="48" t="inlineStr">
        <is>
          <t>Sudah menikah</t>
        </is>
      </c>
      <c r="AN14" s="48" t="inlineStr">
        <is>
          <t>SD/Sederajat</t>
        </is>
      </c>
      <c r="AO14" s="48" t="inlineStr">
        <is>
          <t>Petani</t>
        </is>
      </c>
      <c r="AP14" s="8" t="n">
        <v>1</v>
      </c>
      <c r="AQ14" s="8" t="n">
        <v>0</v>
      </c>
      <c r="AR14" s="8" t="n">
        <v>0</v>
      </c>
      <c r="AS14" s="8" t="n">
        <v>0</v>
      </c>
      <c r="AT14" s="8" t="n">
        <v>0</v>
      </c>
      <c r="AU14" s="8" t="n">
        <v>0</v>
      </c>
      <c r="AV14" s="8" t="n">
        <v>0</v>
      </c>
      <c r="AW14" s="8" t="n">
        <v>0</v>
      </c>
      <c r="AX14" s="48" t="n"/>
      <c r="AY14" s="48" t="inlineStr">
        <is>
          <t>Lainnya</t>
        </is>
      </c>
      <c r="AZ14" s="8" t="n">
        <v>0</v>
      </c>
      <c r="BA14" s="8" t="n">
        <v>0</v>
      </c>
      <c r="BB14" s="8" t="n">
        <v>0</v>
      </c>
      <c r="BC14" s="8" t="n">
        <v>0</v>
      </c>
      <c r="BD14" s="8" t="n">
        <v>0</v>
      </c>
      <c r="BE14" s="8" t="n">
        <v>0</v>
      </c>
      <c r="BF14" s="8" t="n">
        <v>1</v>
      </c>
      <c r="BG14" s="8" t="n">
        <v>0</v>
      </c>
      <c r="BH14" s="11" t="inlineStr">
        <is>
          <t>Buruh</t>
        </is>
      </c>
      <c r="BI14" s="48" t="inlineStr">
        <is>
          <t>Rp2.500.000 - Rp3.500.000</t>
        </is>
      </c>
      <c r="BJ14" s="8" t="n">
        <v>1</v>
      </c>
      <c r="BK14" s="8" t="n">
        <v>2</v>
      </c>
      <c r="BL14" s="8" t="n">
        <v>0</v>
      </c>
      <c r="BM14" s="8" t="n">
        <v>0</v>
      </c>
      <c r="BN14" s="48" t="inlineStr">
        <is>
          <t>Milik sendiri</t>
        </is>
      </c>
      <c r="BO14" s="48" t="inlineStr">
        <is>
          <t>Sederhana (tripleks, pelepah kayu, anyaman bambu)</t>
        </is>
      </c>
      <c r="BP14" s="8" t="n">
        <v>0</v>
      </c>
      <c r="BQ14" s="8" t="n">
        <v>0</v>
      </c>
      <c r="BR14" s="8" t="n">
        <v>1</v>
      </c>
      <c r="BS14" s="8" t="n">
        <v>0</v>
      </c>
      <c r="BT14" s="8" t="n">
        <v>0</v>
      </c>
      <c r="BU14" s="48" t="n"/>
      <c r="BV14" s="48" t="inlineStr">
        <is>
          <t>Bambu/kayu</t>
        </is>
      </c>
      <c r="BW14" s="8" t="n">
        <v>1</v>
      </c>
      <c r="BX14" s="8" t="n">
        <v>0</v>
      </c>
      <c r="BY14" s="8" t="n">
        <v>0</v>
      </c>
      <c r="BZ14" s="8" t="n">
        <v>0</v>
      </c>
      <c r="CA14" s="8" t="n">
        <v>0</v>
      </c>
      <c r="CB14" s="48" t="n"/>
      <c r="CC14" s="48" t="inlineStr">
        <is>
          <t>Seng</t>
        </is>
      </c>
      <c r="CD14" s="8" t="n">
        <v>0</v>
      </c>
      <c r="CE14" s="8" t="n">
        <v>0</v>
      </c>
      <c r="CF14" s="8" t="n">
        <v>0</v>
      </c>
      <c r="CG14" s="8" t="n">
        <v>0</v>
      </c>
      <c r="CH14" s="8" t="n">
        <v>1</v>
      </c>
      <c r="CI14" s="8" t="n">
        <v>0</v>
      </c>
      <c r="CJ14" s="8" t="n">
        <v>0</v>
      </c>
      <c r="CK14" s="48" t="n"/>
      <c r="CL14" s="48" t="inlineStr">
        <is>
          <t>Ya</t>
        </is>
      </c>
      <c r="CM14" s="8" t="n">
        <v>2021</v>
      </c>
      <c r="CN14" s="48" t="inlineStr">
        <is>
          <t>Fixed-Dome (Kubah Tetap)</t>
        </is>
      </c>
      <c r="CO14" s="48" t="inlineStr">
        <is>
          <t>4 m³ (2-3 ekor sapi, ±3 jam memasak/hari, ±30 kg slurry/hari)</t>
        </is>
      </c>
      <c r="CP14" s="48" t="inlineStr">
        <is>
          <t>Anggota keluarga - laki-laki</t>
        </is>
      </c>
      <c r="CQ14" s="8" t="n">
        <v>0</v>
      </c>
      <c r="CR14" s="8" t="n">
        <v>0</v>
      </c>
      <c r="CS14" s="8" t="n">
        <v>0</v>
      </c>
      <c r="CT14" s="8" t="n">
        <v>0</v>
      </c>
      <c r="CU14" s="8" t="n">
        <v>1</v>
      </c>
      <c r="CV14" s="8" t="n">
        <v>0</v>
      </c>
      <c r="CW14" s="8" t="n">
        <v>0</v>
      </c>
      <c r="CX14" s="8" t="n">
        <v>0</v>
      </c>
      <c r="CY14" s="48" t="inlineStr">
        <is>
          <t>Anggota keluarga - laki-laki Anggota keluarga - perempuan dewasa</t>
        </is>
      </c>
      <c r="CZ14" s="8" t="n">
        <v>1</v>
      </c>
      <c r="DA14" s="8" t="n">
        <v>1</v>
      </c>
      <c r="DB14" s="8" t="n">
        <v>0</v>
      </c>
      <c r="DC14" s="48" t="n"/>
      <c r="DD14" s="48" t="inlineStr">
        <is>
          <t>Anggota keluarga - laki-laki</t>
        </is>
      </c>
      <c r="DE14" s="8" t="n">
        <v>1</v>
      </c>
      <c r="DF14" s="8" t="n">
        <v>0</v>
      </c>
      <c r="DG14" s="8" t="n">
        <v>0</v>
      </c>
      <c r="DH14" s="8" t="n">
        <v>0</v>
      </c>
      <c r="DI14" s="48" t="n"/>
      <c r="DJ14" s="48" t="inlineStr">
        <is>
          <t>Anggota keluarga - laki-laki CPO atau pendamping</t>
        </is>
      </c>
      <c r="DK14" s="8" t="n">
        <v>1</v>
      </c>
      <c r="DL14" s="8" t="n">
        <v>0</v>
      </c>
      <c r="DM14" s="8" t="n">
        <v>1</v>
      </c>
      <c r="DN14" s="8" t="n">
        <v>0</v>
      </c>
      <c r="DO14" s="48" t="n"/>
      <c r="DP14" s="48" t="inlineStr">
        <is>
          <t>Ya</t>
        </is>
      </c>
      <c r="DQ14" s="48" t="n"/>
      <c r="DR14" s="48" t="n"/>
      <c r="DS14" s="48" t="n"/>
      <c r="DT14" s="48" t="n"/>
      <c r="DU14" s="48" t="n"/>
      <c r="DV14" s="48" t="n"/>
      <c r="DW14" s="48" t="n"/>
      <c r="DX14" s="48" t="n"/>
      <c r="DY14" s="48" t="n"/>
      <c r="DZ14" s="48" t="n"/>
      <c r="EA14" s="48" t="n"/>
      <c r="EB14" s="48" t="n"/>
      <c r="EC14" s="48" t="n"/>
      <c r="ED14" s="48" t="n"/>
      <c r="EE14" s="48" t="n"/>
      <c r="EF14" s="48" t="n"/>
      <c r="EG14" s="48" t="n"/>
      <c r="EH14" s="48" t="n"/>
      <c r="EI14" s="48" t="inlineStr">
        <is>
          <t>Tidak ada masalah</t>
        </is>
      </c>
      <c r="EJ14" s="8" t="n">
        <v>0</v>
      </c>
      <c r="EK14" s="8" t="n">
        <v>0</v>
      </c>
      <c r="EL14" s="8" t="n">
        <v>0</v>
      </c>
      <c r="EM14" s="8" t="n">
        <v>1</v>
      </c>
      <c r="EN14" s="8" t="n">
        <v>0</v>
      </c>
      <c r="EO14" s="48" t="n"/>
      <c r="EP14" s="48" t="inlineStr">
        <is>
          <t>Ya, sangat jelas dan mudah diikuti</t>
        </is>
      </c>
      <c r="EQ14" s="48" t="inlineStr">
        <is>
          <t>Pelatihan</t>
        </is>
      </c>
      <c r="ER14" s="48" t="inlineStr">
        <is>
          <t>CPO atau pendamping Staff BIRU</t>
        </is>
      </c>
      <c r="ES14" s="8" t="n">
        <v>1</v>
      </c>
      <c r="ET14" s="8" t="n">
        <v>1</v>
      </c>
      <c r="EU14" s="8" t="n">
        <v>0</v>
      </c>
      <c r="EV14" s="8" t="n">
        <v>0</v>
      </c>
      <c r="EW14" s="48" t="n"/>
      <c r="EX14" s="48" t="inlineStr">
        <is>
          <t>Anggota keluarga - Laki-laki</t>
        </is>
      </c>
      <c r="EY14" s="8" t="n">
        <v>1</v>
      </c>
      <c r="EZ14" s="8" t="n">
        <v>0</v>
      </c>
      <c r="FA14" s="8" t="n">
        <v>0</v>
      </c>
      <c r="FB14" s="48" t="n"/>
      <c r="FC14" s="48" t="inlineStr">
        <is>
          <t>Setiap bulan</t>
        </is>
      </c>
      <c r="FD14" s="48" t="n"/>
      <c r="FE14" s="48" t="inlineStr">
        <is>
          <t>Mengetahui</t>
        </is>
      </c>
      <c r="FF14" s="48" t="inlineStr">
        <is>
          <t>Selalu (setiap hari)</t>
        </is>
      </c>
      <c r="FG14" s="48" t="inlineStr">
        <is>
          <t>Mengetahui</t>
        </is>
      </c>
      <c r="FH14" s="48" t="inlineStr">
        <is>
          <t>Sering (setiap minggu)</t>
        </is>
      </c>
      <c r="FI14" s="48" t="inlineStr">
        <is>
          <t>Mengetahui</t>
        </is>
      </c>
      <c r="FJ14" s="48" t="inlineStr">
        <is>
          <t>Selalu (setiap hari)</t>
        </is>
      </c>
      <c r="FK14" s="48" t="inlineStr">
        <is>
          <t>Mengetahui</t>
        </is>
      </c>
      <c r="FL14" s="48" t="inlineStr">
        <is>
          <t>Jarang (setiap bulan atau lebih)</t>
        </is>
      </c>
      <c r="FM14" s="48" t="inlineStr">
        <is>
          <t>Mengetahui</t>
        </is>
      </c>
      <c r="FN14" s="48" t="inlineStr">
        <is>
          <t>Sering (setiap minggu)</t>
        </is>
      </c>
      <c r="FO14" s="48" t="inlineStr">
        <is>
          <t>Mengetahui</t>
        </is>
      </c>
      <c r="FP14" s="48" t="inlineStr">
        <is>
          <t>Selalu (setiap hari)</t>
        </is>
      </c>
      <c r="FQ14" s="48" t="inlineStr">
        <is>
          <t>Mengetahui</t>
        </is>
      </c>
      <c r="FR14" s="48" t="inlineStr">
        <is>
          <t>Ya</t>
        </is>
      </c>
      <c r="FS14" s="48" t="inlineStr">
        <is>
          <t>Mengetahui</t>
        </is>
      </c>
      <c r="FT14" s="48" t="inlineStr">
        <is>
          <t>Tidak sama sekali</t>
        </is>
      </c>
      <c r="FU14" s="48" t="inlineStr">
        <is>
          <t>Laki-laki dewasa Perempuan dewasa</t>
        </is>
      </c>
      <c r="FV14" s="8" t="n">
        <v>1</v>
      </c>
      <c r="FW14" s="8" t="n">
        <v>1</v>
      </c>
      <c r="FX14" s="8" t="n">
        <v>0</v>
      </c>
      <c r="FY14" s="8" t="n">
        <v>0</v>
      </c>
      <c r="FZ14" s="48" t="inlineStr">
        <is>
          <t>Memahami</t>
        </is>
      </c>
      <c r="GA14" s="48" t="inlineStr">
        <is>
          <t>CPO Lainnya</t>
        </is>
      </c>
      <c r="GB14" s="8" t="n">
        <v>1</v>
      </c>
      <c r="GC14" s="8" t="n">
        <v>0</v>
      </c>
      <c r="GD14" s="8" t="n">
        <v>0</v>
      </c>
      <c r="GE14" s="8" t="n">
        <v>1</v>
      </c>
      <c r="GF14" s="48" t="inlineStr">
        <is>
          <t>Buku manual</t>
        </is>
      </c>
      <c r="GG14" s="48" t="inlineStr">
        <is>
          <t>Kadang-kadang</t>
        </is>
      </c>
      <c r="GH14" s="48" t="inlineStr">
        <is>
          <t>Ya</t>
        </is>
      </c>
      <c r="GI14" s="48" t="inlineStr">
        <is>
          <t>Tetangga Teman/keluarga</t>
        </is>
      </c>
      <c r="GJ14" s="8" t="n">
        <v>1</v>
      </c>
      <c r="GK14" s="8" t="n">
        <v>1</v>
      </c>
      <c r="GL14" s="8" t="n">
        <v>0</v>
      </c>
      <c r="GM14" s="8" t="n">
        <v>0</v>
      </c>
      <c r="GN14" s="48" t="n"/>
      <c r="GO14" s="8" t="n">
        <v>9</v>
      </c>
      <c r="GP14" s="48" t="inlineStr">
        <is>
          <t>Sebagian</t>
        </is>
      </c>
      <c r="GQ14" s="48" t="inlineStr">
        <is>
          <t>LPG</t>
        </is>
      </c>
      <c r="GR14" s="8" t="n">
        <v>1</v>
      </c>
      <c r="GS14" s="8" t="n">
        <v>0</v>
      </c>
      <c r="GT14" s="8" t="n">
        <v>0</v>
      </c>
      <c r="GU14" s="8" t="n">
        <v>0</v>
      </c>
      <c r="GV14" s="8" t="n">
        <v>0</v>
      </c>
      <c r="GW14" s="8" t="n">
        <v>0</v>
      </c>
      <c r="GX14" s="8" t="n">
        <v>0</v>
      </c>
      <c r="GY14" s="48" t="n"/>
      <c r="GZ14" s="48" t="inlineStr">
        <is>
          <t>Ya</t>
        </is>
      </c>
      <c r="HA14" s="48" t="n"/>
      <c r="HB14" s="48" t="n"/>
      <c r="HC14" s="48" t="n"/>
      <c r="HD14" s="48" t="n"/>
      <c r="HE14" s="8" t="n">
        <v>12</v>
      </c>
      <c r="HF14" s="8" t="n">
        <v>80000</v>
      </c>
      <c r="HG14" s="8" t="n">
        <v>1</v>
      </c>
      <c r="HH14" s="8" t="n">
        <v>9334</v>
      </c>
      <c r="HI14" s="48" t="n"/>
      <c r="HJ14" s="48" t="n"/>
      <c r="HK14" s="48" t="n"/>
      <c r="HL14" s="48" t="n"/>
      <c r="HM14" s="48" t="n"/>
      <c r="HN14" s="48" t="n"/>
      <c r="HO14" s="48" t="n"/>
      <c r="HP14" s="48" t="n"/>
      <c r="HQ14" s="48" t="n"/>
      <c r="HR14" s="48" t="n"/>
      <c r="HS14" s="48" t="n"/>
      <c r="HT14" s="48" t="n"/>
      <c r="HU14" s="48" t="n"/>
      <c r="HV14" s="48" t="n"/>
      <c r="HW14" s="48" t="n"/>
      <c r="HX14" s="48" t="n"/>
      <c r="HY14" s="48" t="n"/>
      <c r="HZ14" s="48" t="n"/>
      <c r="IA14" s="8" t="n">
        <v>11</v>
      </c>
      <c r="IB14" s="8" t="n">
        <v>70666</v>
      </c>
      <c r="IC14" s="48" t="n"/>
      <c r="ID14" s="48" t="n"/>
      <c r="IE14" s="48" t="n"/>
      <c r="IF14" s="48" t="n"/>
      <c r="IG14" s="48" t="n"/>
      <c r="IH14" s="48" t="n"/>
      <c r="II14" s="48" t="n"/>
      <c r="IJ14" s="48" t="n"/>
      <c r="IK14" s="48" t="inlineStr">
        <is>
          <t>15-30 kg</t>
        </is>
      </c>
      <c r="IL14" s="48" t="inlineStr">
        <is>
          <t>3-5 jam</t>
        </is>
      </c>
      <c r="IM14" s="48" t="inlineStr">
        <is>
          <t>Ya</t>
        </is>
      </c>
      <c r="IN14" s="48" t="inlineStr">
        <is>
          <t>Tidak</t>
        </is>
      </c>
      <c r="IO14" s="48" t="inlineStr">
        <is>
          <t>Jauh lebih bersih</t>
        </is>
      </c>
      <c r="IP14" s="48" t="n"/>
      <c r="IQ14" s="48" t="inlineStr">
        <is>
          <t>Tidak pernah</t>
        </is>
      </c>
      <c r="IR14" s="48" t="n"/>
      <c r="IS14" s="48" t="n"/>
      <c r="IT14" s="48" t="n"/>
      <c r="IU14" s="48" t="n"/>
      <c r="IV14" s="48" t="n"/>
      <c r="IW14" s="48" t="n"/>
      <c r="IX14" s="48" t="n"/>
      <c r="IY14" s="48" t="n"/>
      <c r="IZ14" s="48" t="inlineStr">
        <is>
          <t>Tidak pernah</t>
        </is>
      </c>
      <c r="JA14" s="48" t="n"/>
      <c r="JB14" s="48" t="n"/>
      <c r="JC14" s="48" t="n"/>
      <c r="JD14" s="48" t="n"/>
      <c r="JE14" s="48" t="n"/>
      <c r="JF14" s="48" t="n"/>
      <c r="JG14" s="48" t="n"/>
      <c r="JH14" s="48" t="n"/>
      <c r="JI14" s="48" t="inlineStr">
        <is>
          <t>Tidak pernah</t>
        </is>
      </c>
      <c r="JJ14" s="48" t="n"/>
      <c r="JK14" s="48" t="n"/>
      <c r="JL14" s="48" t="n"/>
      <c r="JM14" s="48" t="n"/>
      <c r="JN14" s="48" t="n"/>
      <c r="JO14" s="48" t="n"/>
      <c r="JP14" s="48" t="n"/>
      <c r="JQ14" s="48" t="n"/>
      <c r="JR14" s="48" t="inlineStr">
        <is>
          <t>Tidak pernah</t>
        </is>
      </c>
      <c r="JS14" s="48" t="n"/>
      <c r="JT14" s="48" t="n"/>
      <c r="JU14" s="48" t="n"/>
      <c r="JV14" s="48" t="n"/>
      <c r="JW14" s="48" t="n"/>
      <c r="JX14" s="48" t="n"/>
      <c r="JY14" s="48" t="n"/>
      <c r="JZ14" s="48" t="n"/>
      <c r="KA14" s="48" t="inlineStr">
        <is>
          <t>Tidak pernah</t>
        </is>
      </c>
      <c r="KB14" s="48" t="n"/>
      <c r="KC14" s="48" t="n"/>
      <c r="KD14" s="48" t="n"/>
      <c r="KE14" s="48" t="n"/>
      <c r="KF14" s="48" t="n"/>
      <c r="KG14" s="48" t="n"/>
      <c r="KH14" s="48" t="n"/>
      <c r="KI14" s="48" t="n"/>
      <c r="KJ14" s="48" t="inlineStr">
        <is>
          <t>Tidak pernah</t>
        </is>
      </c>
      <c r="KK14" s="48" t="n"/>
      <c r="KL14" s="48" t="n"/>
      <c r="KM14" s="48" t="n"/>
      <c r="KN14" s="48" t="n"/>
      <c r="KO14" s="48" t="n"/>
      <c r="KP14" s="48" t="n"/>
      <c r="KQ14" s="48" t="n"/>
      <c r="KR14" s="48" t="n"/>
      <c r="KS14" s="48" t="inlineStr">
        <is>
          <t>Tidak ada perubahan</t>
        </is>
      </c>
      <c r="KT14" s="48" t="inlineStr">
        <is>
          <t>0-1 kali</t>
        </is>
      </c>
      <c r="KU14" s="48" t="inlineStr">
        <is>
          <t>0-1 kali</t>
        </is>
      </c>
      <c r="KV14" s="48" t="inlineStr">
        <is>
          <t>Tidak ada</t>
        </is>
      </c>
      <c r="KW14" s="8" t="n">
        <v>0</v>
      </c>
      <c r="KX14" s="8" t="n">
        <v>0</v>
      </c>
      <c r="KY14" s="8" t="n">
        <v>0</v>
      </c>
      <c r="KZ14" s="8" t="n">
        <v>1</v>
      </c>
      <c r="LA14" s="48" t="inlineStr">
        <is>
          <t>Tidak ada perubahan</t>
        </is>
      </c>
      <c r="LB14" s="48" t="inlineStr">
        <is>
          <t>Jauh lebih baik</t>
        </is>
      </c>
      <c r="LC14" s="8" t="n">
        <v>11</v>
      </c>
      <c r="LD14" s="8" t="n">
        <v>0</v>
      </c>
      <c r="LE14" s="8" t="n">
        <v>0</v>
      </c>
      <c r="LF14" s="8" t="n">
        <v>8</v>
      </c>
      <c r="LG14" s="48" t="inlineStr">
        <is>
          <t>Ya</t>
        </is>
      </c>
      <c r="LH14" s="8" t="n">
        <v>70666</v>
      </c>
      <c r="LI14" s="48" t="n"/>
      <c r="LJ14" s="48" t="inlineStr">
        <is>
          <t>Kebutuhan rumah tangga</t>
        </is>
      </c>
      <c r="LK14" s="8" t="n">
        <v>0</v>
      </c>
      <c r="LL14" s="8" t="n">
        <v>0</v>
      </c>
      <c r="LM14" s="8" t="n">
        <v>0</v>
      </c>
      <c r="LN14" s="8" t="n">
        <v>0</v>
      </c>
      <c r="LO14" s="8" t="n">
        <v>1</v>
      </c>
      <c r="LP14" s="8" t="n">
        <v>0</v>
      </c>
      <c r="LQ14" s="8" t="n">
        <v>0</v>
      </c>
      <c r="LR14" s="11" t="n"/>
      <c r="LS14" s="8" t="n">
        <v>10</v>
      </c>
      <c r="LT14" s="8" t="n">
        <v>10</v>
      </c>
      <c r="LU14" s="8" t="n">
        <v>0</v>
      </c>
      <c r="LV14" s="8" t="n">
        <v>1</v>
      </c>
      <c r="LW14" s="8" t="n">
        <v>1</v>
      </c>
      <c r="LX14" s="8" t="n">
        <v>0</v>
      </c>
      <c r="LY14" s="8" t="n">
        <v>5</v>
      </c>
      <c r="LZ14" s="8" t="n">
        <v>10</v>
      </c>
      <c r="MA14" s="8" t="n">
        <v>0</v>
      </c>
      <c r="MB14" s="48" t="inlineStr">
        <is>
          <t>Tidak</t>
        </is>
      </c>
      <c r="MC14" s="8" t="n">
        <v>0</v>
      </c>
      <c r="MD14" s="8" t="n">
        <v>0</v>
      </c>
      <c r="ME14" s="8" t="n">
        <v>0</v>
      </c>
      <c r="MF14" s="8" t="n">
        <v>0</v>
      </c>
      <c r="MG14" s="8" t="n">
        <v>0</v>
      </c>
      <c r="MH14" s="8" t="n">
        <v>0</v>
      </c>
      <c r="MI14" s="48" t="n"/>
      <c r="MJ14" s="48" t="n"/>
      <c r="MK14" s="48" t="n"/>
      <c r="ML14" s="48" t="n"/>
      <c r="MM14" s="48" t="n"/>
      <c r="MN14" s="48" t="n"/>
      <c r="MO14" s="48" t="n"/>
      <c r="MP14" s="48" t="n"/>
      <c r="MQ14" s="48" t="n"/>
      <c r="MR14" s="17" t="inlineStr">
        <is>
          <t>Tidak ada waktu yang dihemat</t>
        </is>
      </c>
      <c r="MS14" s="48" t="n"/>
      <c r="MT14" s="48" t="inlineStr">
        <is>
          <t>Tidak ada waktu yang dihemat</t>
        </is>
      </c>
      <c r="MU14" s="48" t="inlineStr">
        <is>
          <t>Tidak</t>
        </is>
      </c>
      <c r="MV14" s="48" t="n"/>
      <c r="MW14" s="48" t="n"/>
      <c r="MX14" s="48" t="n"/>
      <c r="MY14" s="48" t="n"/>
      <c r="MZ14" s="48" t="n"/>
      <c r="NA14" s="48" t="n"/>
      <c r="NB14" s="48" t="n"/>
      <c r="NC14" s="48" t="n"/>
      <c r="ND14" s="48" t="n"/>
      <c r="NE14" s="48" t="n"/>
      <c r="NF14" s="48" t="n"/>
      <c r="NG14" s="48" t="n"/>
      <c r="NH14" s="48" t="n"/>
      <c r="NI14" s="48" t="n"/>
      <c r="NJ14" s="48" t="n"/>
      <c r="NK14" s="48" t="n"/>
      <c r="NL14" s="48" t="inlineStr">
        <is>
          <t>Tidak</t>
        </is>
      </c>
      <c r="NM14" s="48" t="inlineStr">
        <is>
          <t>100% dana hibah</t>
        </is>
      </c>
      <c r="NN14" s="17" t="inlineStr">
        <is>
          <t>0 (100% sumber pembiayaan dari hibah)</t>
        </is>
      </c>
      <c r="NO14" s="17" t="inlineStr">
        <is>
          <t>Lainnya</t>
        </is>
      </c>
      <c r="NP14" s="48" t="inlineStr">
        <is>
          <t>Perguruan Tinggi</t>
        </is>
      </c>
      <c r="NQ14" s="48" t="n"/>
      <c r="NR14" s="48" t="n"/>
      <c r="NS14" s="48" t="n"/>
      <c r="NT14" s="48" t="n"/>
      <c r="NU14" s="48" t="n"/>
      <c r="NV14" s="48" t="n"/>
      <c r="NW14" s="48" t="n"/>
      <c r="NX14" s="48" t="inlineStr">
        <is>
          <t>Sedikit meningkat</t>
        </is>
      </c>
      <c r="NY14" s="8" t="n">
        <v>180</v>
      </c>
      <c r="NZ14" s="8" t="n">
        <v>0</v>
      </c>
      <c r="OA14" s="8" t="n">
        <v>0</v>
      </c>
      <c r="OB14" s="8" t="n">
        <v>30</v>
      </c>
      <c r="OC14" s="8" t="n">
        <v>25</v>
      </c>
      <c r="OD14" s="8" t="n">
        <v>0</v>
      </c>
      <c r="OE14" s="48" t="inlineStr">
        <is>
          <t>Jauh lebih baik</t>
        </is>
      </c>
      <c r="OF14" s="48" t="inlineStr">
        <is>
          <t>Jauh lebih baik (beda waktu memasak lebih cepat setengah jam atau lebih, ATAU tidak lagi ada rasa/bau makanan yang berubah, ATAU alasan lainnya)</t>
        </is>
      </c>
      <c r="OG14" s="48" t="inlineStr">
        <is>
          <t>Ya</t>
        </is>
      </c>
      <c r="OH14" s="8" t="n">
        <v>12</v>
      </c>
      <c r="OI14" s="8" t="n">
        <v>0</v>
      </c>
      <c r="OJ14" s="8" t="n">
        <v>0</v>
      </c>
      <c r="OK14" s="8" t="n">
        <v>0</v>
      </c>
      <c r="OL14" s="8" t="n">
        <v>0</v>
      </c>
      <c r="OM14" s="8" t="n">
        <v>0</v>
      </c>
      <c r="ON14" s="8" t="n">
        <v>15</v>
      </c>
      <c r="OO14" s="8" t="n">
        <v>3</v>
      </c>
      <c r="OP14" s="48">
        <f>VLOOKUP(AG14,'BUS 2'!$G$1:$CU$424,2,0)</f>
        <v/>
      </c>
      <c r="OQ14" s="8">
        <f>VLOOKUP(AG14,'BUS 2'!$G$1:$CU$424,3,0)</f>
        <v/>
      </c>
      <c r="OR14" s="8">
        <f>VLOOKUP(AG14,'BUS 2'!$G$1:$CU$424,4,0)</f>
        <v/>
      </c>
      <c r="OS14" s="8">
        <f>VLOOKUP(AG14,'BUS 2'!$G$1:$CU$424,5,0)</f>
        <v/>
      </c>
      <c r="OT14" s="8">
        <f>VLOOKUP(AG14,'BUS 2'!$G$1:$CU$424,6,0)</f>
        <v/>
      </c>
      <c r="OU14" s="8">
        <f>VLOOKUP(AG14,'BUS 2'!$G$1:$CU$424,7,0)</f>
        <v/>
      </c>
      <c r="OV14" s="8">
        <f>VLOOKUP(AG14,'BUS 2'!$G$1:$CU$424,8,0)</f>
        <v/>
      </c>
      <c r="OW14" s="8">
        <f>VLOOKUP(AG14,'BUS 2'!$G$1:$CU$424,9,0)</f>
        <v/>
      </c>
      <c r="OX14" s="8">
        <f>VLOOKUP(AG14,'BUS 2'!$G$1:$CU$424,10,0)</f>
        <v/>
      </c>
      <c r="OY14" s="8">
        <f>VLOOKUP(AG14,'BUS 2'!$G$1:$CU$424,11,0)</f>
        <v/>
      </c>
      <c r="OZ14" s="8">
        <f>VLOOKUP(AG14,'BUS 2'!$G$1:$CU$424,12,0)</f>
        <v/>
      </c>
      <c r="PA14" s="8">
        <f>VLOOKUP(AG14,'BUS 2'!$G$1:$CU$424,13,0)</f>
        <v/>
      </c>
      <c r="PB14" s="8">
        <f>VLOOKUP(AG14,'BUS 2'!$G$1:$CU$424,14,0)</f>
        <v/>
      </c>
      <c r="PC14" s="8">
        <f>VLOOKUP(AG14,'BUS 2'!$G$1:$CU$424,15,0)</f>
        <v/>
      </c>
      <c r="PD14" s="8">
        <f>VLOOKUP(AG14,'BUS 2'!$G$1:$CU$424,16,0)</f>
        <v/>
      </c>
      <c r="PE14" s="8">
        <f>VLOOKUP(AG14,'BUS 2'!$G$1:$CU$424,17,0)</f>
        <v/>
      </c>
      <c r="PF14" s="8">
        <f>VLOOKUP(AG14,'BUS 2'!$G$1:$CU$424,18,0)</f>
        <v/>
      </c>
      <c r="PG14" s="8">
        <f>VLOOKUP(AG14,'BUS 2'!$G$1:$CU$424,19,0)</f>
        <v/>
      </c>
      <c r="PH14" s="8">
        <f>VLOOKUP(AG14,'BUS 2'!$G$1:$CU$424,20,0)</f>
        <v/>
      </c>
      <c r="PI14" s="8">
        <f>VLOOKUP(AG14,'BUS 2'!$G$1:$CU$424,21,0)</f>
        <v/>
      </c>
      <c r="PJ14" s="8">
        <f>VLOOKUP(AG14,'BUS 2'!$G$1:$CU$424,22,0)</f>
        <v/>
      </c>
      <c r="PK14" s="8">
        <f>VLOOKUP(AG14,'BUS 2'!$G$1:$CU$424,23,0)</f>
        <v/>
      </c>
      <c r="PL14" s="8">
        <f>VLOOKUP(AG14,'BUS 2'!$G$1:$CU$424,24,0)</f>
        <v/>
      </c>
      <c r="PM14" s="8">
        <f>VLOOKUP(AG14,'BUS 2'!$G$1:$CU$424,25,0)</f>
        <v/>
      </c>
      <c r="PN14" s="8">
        <f>VLOOKUP(AG14,'BUS 2'!$G$1:$CU$424,26,0)</f>
        <v/>
      </c>
      <c r="PO14" s="8">
        <f>VLOOKUP(AG14,'BUS 2'!$G$1:$CU$424,27,0)</f>
        <v/>
      </c>
      <c r="PP14" s="8">
        <f>VLOOKUP(AG14,'BUS 2'!$G$1:$CU$424,28,0)</f>
        <v/>
      </c>
      <c r="PQ14" s="8">
        <f>VLOOKUP(AG14,'BUS 2'!$G$1:$CU$424,29,0)</f>
        <v/>
      </c>
      <c r="PR14" s="8">
        <f>VLOOKUP(AG14,'BUS 2'!$G$1:$CU$424,30,0)</f>
        <v/>
      </c>
      <c r="PS14" s="8">
        <f>VLOOKUP(AG14,'BUS 2'!$G$1:$CU$424,31,0)</f>
        <v/>
      </c>
      <c r="PT14" s="48" t="inlineStr">
        <is>
          <t>4-Lainnya</t>
        </is>
      </c>
      <c r="PU14" s="8" t="n">
        <v>0</v>
      </c>
      <c r="PV14" s="8" t="n">
        <v>0</v>
      </c>
      <c r="PW14" s="8" t="n">
        <v>0</v>
      </c>
      <c r="PX14" s="8" t="n">
        <v>0</v>
      </c>
      <c r="PY14" s="8" t="n">
        <v>0</v>
      </c>
      <c r="PZ14" s="8" t="n">
        <v>0</v>
      </c>
      <c r="QA14" s="8" t="n">
        <v>0</v>
      </c>
      <c r="QB14" s="8" t="n">
        <v>0</v>
      </c>
      <c r="QC14" s="8" t="n">
        <v>1</v>
      </c>
      <c r="QD14" s="27" t="inlineStr">
        <is>
          <t>Dibiarkan di kandang</t>
        </is>
      </c>
      <c r="QE14" s="36" t="n"/>
      <c r="QF14" s="35" t="n"/>
      <c r="QG14" s="35" t="n"/>
      <c r="QH14" s="35" t="n"/>
      <c r="QI14" s="35" t="n"/>
      <c r="QJ14" s="35" t="n"/>
      <c r="QK14" s="36" t="n"/>
      <c r="QL14" s="36" t="n"/>
      <c r="QM14" s="36" t="n"/>
      <c r="QN14" s="36" t="n"/>
      <c r="QO14" s="36" t="n"/>
      <c r="QP14" s="36" t="n"/>
      <c r="QQ14" s="36" t="n"/>
      <c r="QR14" s="36" t="n"/>
      <c r="QS14" s="36" t="n"/>
      <c r="QT14" s="36" t="n"/>
      <c r="QU14" s="36" t="n"/>
      <c r="QV14" s="36" t="n"/>
      <c r="QW14" s="35" t="n"/>
      <c r="QX14" s="35" t="n"/>
      <c r="QY14" s="35" t="n"/>
      <c r="QZ14" s="35" t="n"/>
      <c r="RA14" s="35" t="n"/>
      <c r="RB14" s="36" t="n"/>
      <c r="RC14" s="36" t="n"/>
      <c r="RD14" s="36" t="n"/>
      <c r="RE14" s="36" t="n"/>
      <c r="RF14" s="36" t="n"/>
      <c r="RG14" s="48" t="n"/>
      <c r="RH14" s="35" t="n"/>
      <c r="RI14" s="35" t="n"/>
      <c r="RJ14" s="35" t="n"/>
      <c r="RK14" s="35" t="n"/>
      <c r="RL14" s="35" t="n"/>
      <c r="RM14" s="48" t="n"/>
      <c r="RN14" s="48" t="n"/>
      <c r="RO14" s="48" t="n"/>
      <c r="RP14" s="48" t="n"/>
      <c r="RQ14" s="48" t="n"/>
      <c r="RR14" s="48" t="inlineStr">
        <is>
          <t>1-Disebarkan ke lahan terbuka</t>
        </is>
      </c>
      <c r="RS14" s="39" t="n">
        <v>0</v>
      </c>
      <c r="RT14" s="39" t="n">
        <v>0</v>
      </c>
      <c r="RU14" s="39" t="n">
        <v>0</v>
      </c>
      <c r="RV14" s="39" t="n">
        <v>0</v>
      </c>
      <c r="RW14" s="39" t="n">
        <v>0</v>
      </c>
      <c r="RX14" s="8" t="n">
        <v>1</v>
      </c>
      <c r="RY14" s="8" t="n">
        <v>0</v>
      </c>
      <c r="RZ14" s="8" t="n">
        <v>0</v>
      </c>
      <c r="SA14" s="8" t="n">
        <v>0</v>
      </c>
      <c r="SB14" s="48" t="n"/>
      <c r="SC14" s="48" t="n"/>
      <c r="SD14" s="35" t="n"/>
      <c r="SE14" s="35" t="n"/>
      <c r="SF14" s="35" t="n"/>
      <c r="SG14" s="35" t="n"/>
      <c r="SH14" s="35" t="n"/>
      <c r="SI14" s="48" t="n"/>
      <c r="SJ14" s="48" t="n"/>
      <c r="SK14" s="48" t="n"/>
      <c r="SL14" s="48" t="n"/>
      <c r="SM14" s="48" t="n"/>
      <c r="SN14" s="48" t="n"/>
      <c r="SO14" s="35" t="n"/>
      <c r="SP14" s="35" t="n"/>
      <c r="SQ14" s="35" t="n"/>
      <c r="SR14" s="35" t="n"/>
      <c r="SS14" s="35" t="n"/>
      <c r="ST14" s="48" t="n"/>
      <c r="SU14" s="48" t="n"/>
      <c r="SV14" s="48" t="n"/>
      <c r="SW14" s="48" t="n"/>
      <c r="SX14" s="48" t="n"/>
      <c r="SY14" s="8">
        <f>VLOOKUP(AG14,'BUS 2'!$G$1:$CU$424,33,0)</f>
        <v/>
      </c>
      <c r="SZ14" s="48">
        <f>VLOOKUP(AG14,'BUS 2'!$G$1:$CU$424,34,0)</f>
        <v/>
      </c>
      <c r="TA14" s="48">
        <f>VLOOKUP(AG14,'BUS 2'!$G$1:$CU$424,35,0)</f>
        <v/>
      </c>
      <c r="TB14" s="48">
        <f>VLOOKUP(AG14,'BUS 2'!$G$1:$CU$424,36,0)</f>
        <v/>
      </c>
      <c r="TC14" s="48">
        <f>VLOOKUP(AG14,'BUS 2'!$G$1:$CU$424,37,0)</f>
        <v/>
      </c>
      <c r="TD14" s="48">
        <f>VLOOKUP(AG14,'BUS 2'!$G$1:$CU$424,38,0)</f>
        <v/>
      </c>
      <c r="TE14" s="48">
        <f>VLOOKUP(AG14,'BUS 2'!$G$1:$CU$424,39,0)</f>
        <v/>
      </c>
      <c r="TF14" s="48">
        <f>VLOOKUP(AG14,'BUS 2'!$G$1:$CU$424,40,0)</f>
        <v/>
      </c>
      <c r="TG14" s="8">
        <f>VLOOKUP(AG14,'BUS 2'!$G$1:$CU$424,42,0)</f>
        <v/>
      </c>
      <c r="TH14" s="8">
        <f>VLOOKUP(AG14,'BUS 2'!$G$1:$CU$424,43,0)</f>
        <v/>
      </c>
      <c r="TI14" s="8">
        <f>VLOOKUP(AG14,'BUS 2'!$G$1:$CU$424,44,0)</f>
        <v/>
      </c>
      <c r="TJ14" s="8">
        <f>VLOOKUP(AG14,'BUS 2'!$G$1:$CU$424,45,0)</f>
        <v/>
      </c>
      <c r="TK14" s="8">
        <f>VLOOKUP(AG14,'BUS 2'!$G$1:$CU$424,46,0)</f>
        <v/>
      </c>
      <c r="TL14" s="8">
        <f>VLOOKUP(AG14,'BUS 2'!$G$1:$CU$424,47,0)</f>
        <v/>
      </c>
      <c r="TM14" s="8">
        <f>VLOOKUP(AG14,'BUS 2'!$G$1:$CU$424,48,0)</f>
        <v/>
      </c>
      <c r="TN14" s="8">
        <f>VLOOKUP(AG14,'BUS 2'!$G$1:$CU$424,49,0)</f>
        <v/>
      </c>
      <c r="TO14" s="8">
        <f>VLOOKUP(AG14,'BUS 2'!$G$1:$CU$424,50,0)</f>
        <v/>
      </c>
      <c r="TP14" s="8">
        <f>VLOOKUP(AG14,'BUS 2'!$G$1:$CU$424,51,0)</f>
        <v/>
      </c>
      <c r="TQ14" s="8">
        <f>VLOOKUP(AG14,'BUS 2'!$G$1:$CU$424,52,0)</f>
        <v/>
      </c>
      <c r="TR14" s="8">
        <f>VLOOKUP(AG14,'BUS 2'!$G$1:$CU$424,53,0)</f>
        <v/>
      </c>
      <c r="TS14" s="48">
        <f>VLOOKUP(AG14,'BUS 2'!$G$1:$CU$424,54,0)</f>
        <v/>
      </c>
      <c r="TT14" s="48">
        <f>VLOOKUP(AG14,'BUS 2'!$G$1:$CU$424,55,0)</f>
        <v/>
      </c>
      <c r="TU14" s="48">
        <f>VLOOKUP(AG14,'BUS 2'!$G$1:$CU$424,56,0)</f>
        <v/>
      </c>
      <c r="TV14" s="48">
        <f>VLOOKUP(AG14,'BUS 2'!$G$1:$CU$424,57,0)</f>
        <v/>
      </c>
      <c r="TW14" s="48">
        <f>VLOOKUP(AG14,'BUS 2'!$G$1:$CU$424,58,0)</f>
        <v/>
      </c>
      <c r="TX14" s="48">
        <f>VLOOKUP(AG14,'BUS 2'!$G$1:$CU$424,59,0)</f>
        <v/>
      </c>
      <c r="TY14" s="48">
        <f>VLOOKUP(AG14,'BUS 2'!$G$1:$CU$424,60,0)</f>
        <v/>
      </c>
      <c r="TZ14" s="48">
        <f>VLOOKUP(AG14,'BUS 2'!$G$1:$CU$424,61,0)</f>
        <v/>
      </c>
      <c r="UA14" s="48">
        <f>VLOOKUP(AG14,'BUS 2'!$G$1:$CU$424,62,0)</f>
        <v/>
      </c>
      <c r="UB14" s="48">
        <f>VLOOKUP(AG14,'BUS 2'!$G$1:$CU$424,63,0)</f>
        <v/>
      </c>
      <c r="UC14" s="48">
        <f>VLOOKUP(AG14,'BUS 2'!$G$1:$CU$424,64,0)</f>
        <v/>
      </c>
      <c r="UD14" s="48">
        <f>VLOOKUP(AG14,'BUS 2'!$G$1:$CU$424,65,0)</f>
        <v/>
      </c>
      <c r="UE14" s="48">
        <f>VLOOKUP(AG14,'BUS 2'!$G$1:$CU$424,66,0)</f>
        <v/>
      </c>
      <c r="UF14" s="48">
        <f>VLOOKUP(AG14,'BUS 2'!$G$1:$CU$424,67,0)</f>
        <v/>
      </c>
      <c r="UG14" s="48">
        <f>VLOOKUP(AG14,'BUS 2'!$G$1:$CU$424,68,0)</f>
        <v/>
      </c>
      <c r="UH14" s="48">
        <f>VLOOKUP(AG14,'BUS 2'!$G$1:$CU$424,69,0)</f>
        <v/>
      </c>
      <c r="UI14" s="48">
        <f>VLOOKUP(AG14,'BUS 2'!$G$1:$CU$424,70,0)</f>
        <v/>
      </c>
      <c r="UJ14" s="48">
        <f>VLOOKUP(AG14,'BUS 2'!$G$1:$CU$424,71,0)</f>
        <v/>
      </c>
      <c r="UK14" s="48">
        <f>VLOOKUP(AG14,'BUS 2'!$G$1:$CU$424,72,0)</f>
        <v/>
      </c>
      <c r="UL14" s="48">
        <f>VLOOKUP(AG14,'BUS 2'!$G$1:$CU$424,73,0)</f>
        <v/>
      </c>
      <c r="UM14" s="48">
        <f>VLOOKUP(AG14,'BUS 2'!$G$1:$CU$424,74,0)</f>
        <v/>
      </c>
      <c r="UN14" s="48">
        <f>VLOOKUP(AG14,'BUS 2'!$G$1:$CU$424,75,0)</f>
        <v/>
      </c>
      <c r="UO14" s="48">
        <f>VLOOKUP(AG14,'BUS 2'!$G$1:$CU$424,76,0)</f>
        <v/>
      </c>
      <c r="UP14" s="48">
        <f>VLOOKUP(AG14,'BUS 2'!$G$1:$CU$424,77,0)</f>
        <v/>
      </c>
      <c r="UQ14" s="48">
        <f>VLOOKUP(AG14,'BUS 2'!$G$1:$CU$424,78,0)</f>
        <v/>
      </c>
      <c r="UR14" s="48">
        <f>VLOOKUP(AG14,'BUS 2'!$G$1:$CU$424,79,0)</f>
        <v/>
      </c>
      <c r="US14" s="48">
        <f>VLOOKUP(AG14,'BUS 2'!$G$1:$CU$424,80,0)</f>
        <v/>
      </c>
      <c r="UT14" s="48">
        <f>VLOOKUP(AG14,'BUS 2'!$G$1:$CU$424,81,0)</f>
        <v/>
      </c>
      <c r="UU14" s="48" t="inlineStr">
        <is>
          <t>Penggembalaan semi-terbuka</t>
        </is>
      </c>
      <c r="UV14" s="48" t="n"/>
      <c r="UW14" s="48" t="n"/>
      <c r="UX14" s="48" t="n"/>
      <c r="UY14" s="48" t="n"/>
      <c r="UZ14" s="48" t="n"/>
      <c r="VA14" s="48" t="inlineStr">
        <is>
          <t>Penggembalaan terbuka</t>
        </is>
      </c>
      <c r="VB14" s="48" t="inlineStr">
        <is>
          <t>Pemberian pakan di kandang</t>
        </is>
      </c>
      <c r="VC14" s="48" t="inlineStr">
        <is>
          <t>Sangat jarang (&gt;1 bulan sekali)</t>
        </is>
      </c>
      <c r="VD14" s="48" t="n"/>
      <c r="VE14" s="48" t="n"/>
      <c r="VF14" s="48" t="n"/>
      <c r="VG14" s="48" t="n"/>
      <c r="VH14" s="48" t="n"/>
      <c r="VI14" s="48" t="inlineStr">
        <is>
          <t>Sangat jarang (&gt;1 bulan sekali)</t>
        </is>
      </c>
      <c r="VJ14" s="48" t="inlineStr">
        <is>
          <t>Sangat jarang (&gt;1 bulan sekali)</t>
        </is>
      </c>
      <c r="VK14" s="48" t="inlineStr">
        <is>
          <t>Sangat sering (&gt;1 kali sehari)</t>
        </is>
      </c>
      <c r="VL14" s="48" t="n"/>
      <c r="VM14" s="48" t="n"/>
      <c r="VN14" s="48" t="n"/>
      <c r="VO14" s="48" t="n"/>
      <c r="VP14" s="48" t="n"/>
      <c r="VQ14" s="48" t="n"/>
      <c r="VR14" s="48" t="inlineStr">
        <is>
          <t>Sangat sering (&gt;1 kali sehari)</t>
        </is>
      </c>
      <c r="VS14" s="48" t="inlineStr">
        <is>
          <t>3-Disimpan terbuka (dry lot)</t>
        </is>
      </c>
      <c r="VT14" s="8" t="n">
        <v>0</v>
      </c>
      <c r="VU14" s="8" t="n">
        <v>0</v>
      </c>
      <c r="VV14" s="8" t="n">
        <v>0</v>
      </c>
      <c r="VW14" s="8" t="n">
        <v>0</v>
      </c>
      <c r="VX14" s="8" t="n">
        <v>0</v>
      </c>
      <c r="VY14" s="8" t="n">
        <v>0</v>
      </c>
      <c r="VZ14" s="8" t="n">
        <v>1</v>
      </c>
      <c r="WA14" s="8" t="n">
        <v>0</v>
      </c>
      <c r="WB14" s="8" t="n">
        <v>0</v>
      </c>
      <c r="WC14" s="8" t="n">
        <v>0</v>
      </c>
      <c r="WD14" s="8" t="n">
        <v>0</v>
      </c>
      <c r="WE14" s="8" t="n">
        <v>0</v>
      </c>
      <c r="WF14" s="48" t="n"/>
      <c r="WG14" s="48" t="n"/>
      <c r="WH14" s="48" t="n"/>
      <c r="WI14" s="48" t="n"/>
      <c r="WJ14" s="48" t="n"/>
      <c r="WK14" s="48" t="n"/>
      <c r="WL14" s="48" t="n"/>
      <c r="WM14" s="48" t="n"/>
      <c r="WN14" s="48" t="n"/>
      <c r="WO14" s="48" t="n"/>
      <c r="WP14" s="48" t="n"/>
      <c r="WQ14" s="48" t="n"/>
      <c r="WR14" s="48" t="n"/>
      <c r="WS14" s="48" t="n"/>
      <c r="WT14" s="48" t="n"/>
      <c r="WU14" s="48" t="n"/>
      <c r="WV14" s="48" t="n"/>
      <c r="WW14" s="48" t="n"/>
      <c r="WX14" s="48" t="n"/>
      <c r="WY14" s="48" t="n"/>
      <c r="WZ14" s="48" t="n"/>
      <c r="XA14" s="48" t="n"/>
      <c r="XB14" s="48" t="n"/>
      <c r="XC14" s="48" t="n"/>
      <c r="XD14" s="48" t="n"/>
      <c r="XE14" s="48" t="n"/>
      <c r="XF14" s="48" t="n"/>
      <c r="XG14" s="48" t="n"/>
      <c r="XH14" s="48" t="n"/>
      <c r="XI14" s="48" t="n"/>
      <c r="XJ14" s="48" t="n"/>
      <c r="XK14" s="48" t="n"/>
      <c r="XL14" s="48" t="n"/>
      <c r="XM14" s="48" t="n"/>
      <c r="XN14" s="48" t="n"/>
      <c r="XO14" s="48" t="n"/>
      <c r="XP14" s="48" t="n"/>
      <c r="XQ14" s="48" t="n"/>
      <c r="XR14" s="48" t="n"/>
      <c r="XS14" s="48" t="n"/>
      <c r="XT14" s="48" t="n"/>
      <c r="XU14" s="48" t="n"/>
      <c r="XV14" s="48" t="n"/>
      <c r="XW14" s="48" t="n"/>
      <c r="XX14" s="48" t="n"/>
      <c r="XY14" s="48" t="n"/>
      <c r="XZ14" s="48" t="n"/>
      <c r="YA14" s="48" t="n"/>
      <c r="YB14" s="48" t="n"/>
      <c r="YC14" s="48" t="n"/>
      <c r="YD14" s="48" t="n"/>
      <c r="YE14" s="48" t="n"/>
      <c r="YF14" s="48" t="n"/>
      <c r="YG14" s="48" t="n"/>
      <c r="YH14" s="48" t="n"/>
      <c r="YI14" s="48" t="n"/>
      <c r="YJ14" s="48" t="n"/>
      <c r="YK14" s="48" t="n"/>
      <c r="YL14" s="48" t="n"/>
      <c r="YM14" s="48" t="n"/>
      <c r="YN14" s="48" t="inlineStr">
        <is>
          <t>8-Dibiarkan tersebar di ladang penggembalaan</t>
        </is>
      </c>
      <c r="YO14" s="8" t="n">
        <v>0</v>
      </c>
      <c r="YP14" s="8" t="n">
        <v>0</v>
      </c>
      <c r="YQ14" s="8" t="n">
        <v>0</v>
      </c>
      <c r="YR14" s="8" t="n">
        <v>0</v>
      </c>
      <c r="YS14" s="8" t="n">
        <v>0</v>
      </c>
      <c r="YT14" s="8" t="n">
        <v>0</v>
      </c>
      <c r="YU14" s="8" t="n">
        <v>0</v>
      </c>
      <c r="YV14" s="8" t="n">
        <v>0</v>
      </c>
      <c r="YW14" s="8" t="n">
        <v>0</v>
      </c>
      <c r="YX14" s="8" t="n">
        <v>0</v>
      </c>
      <c r="YY14" s="8" t="n">
        <v>0</v>
      </c>
      <c r="YZ14" s="8" t="n">
        <v>1</v>
      </c>
      <c r="ZA14" s="48" t="inlineStr">
        <is>
          <t>8-Dibiarkan tersebar di ladang penggembalaan</t>
        </is>
      </c>
      <c r="ZB14" s="8" t="n">
        <v>0</v>
      </c>
      <c r="ZC14" s="8" t="n">
        <v>0</v>
      </c>
      <c r="ZD14" s="8" t="n">
        <v>0</v>
      </c>
      <c r="ZE14" s="8" t="n">
        <v>0</v>
      </c>
      <c r="ZF14" s="8" t="n">
        <v>0</v>
      </c>
      <c r="ZG14" s="8" t="n">
        <v>0</v>
      </c>
      <c r="ZH14" s="8" t="n">
        <v>0</v>
      </c>
      <c r="ZI14" s="8" t="n">
        <v>0</v>
      </c>
      <c r="ZJ14" s="8" t="n">
        <v>0</v>
      </c>
      <c r="ZK14" s="8" t="n">
        <v>0</v>
      </c>
      <c r="ZL14" s="8" t="n">
        <v>0</v>
      </c>
      <c r="ZM14" s="8" t="n">
        <v>1</v>
      </c>
      <c r="ZN14" s="48" t="n"/>
      <c r="ZO14" s="48" t="n"/>
      <c r="ZP14" s="48" t="n"/>
      <c r="ZQ14" s="48" t="n"/>
      <c r="ZR14" s="48" t="n"/>
      <c r="ZS14" s="48" t="n"/>
      <c r="ZT14" s="48" t="n"/>
      <c r="ZU14" s="48" t="n"/>
      <c r="ZV14" s="8" t="n">
        <v>2</v>
      </c>
      <c r="ZW14" s="48" t="n"/>
      <c r="ZX14" s="48" t="n"/>
      <c r="ZY14" s="48" t="n"/>
      <c r="ZZ14" s="48" t="n"/>
      <c r="AAA14" s="48" t="n"/>
      <c r="AAB14" s="8" t="n">
        <v>3</v>
      </c>
      <c r="AAC14" s="8" t="n">
        <v>3</v>
      </c>
      <c r="AAD14" s="48" t="inlineStr">
        <is>
          <t>Pakan segar (misal: rumput)</t>
        </is>
      </c>
      <c r="AAE14" s="48" t="n"/>
      <c r="AAF14" s="48" t="n"/>
      <c r="AAG14" s="48" t="n"/>
      <c r="AAH14" s="48" t="n"/>
      <c r="AAI14" s="48" t="n"/>
      <c r="AAJ14" s="48" t="inlineStr">
        <is>
          <t>Pakan kering (misal: konsentrat, silase, pelet)</t>
        </is>
      </c>
      <c r="AAK14" s="48" t="inlineStr">
        <is>
          <t>Pakan kering (misal: konsentrat, silase, pelet)</t>
        </is>
      </c>
      <c r="AAL14" s="48" t="inlineStr">
        <is>
          <t>Ya</t>
        </is>
      </c>
      <c r="AAM14" s="48" t="inlineStr">
        <is>
          <t>Cair</t>
        </is>
      </c>
      <c r="AAN14" s="8" t="n">
        <v>0</v>
      </c>
      <c r="AAO14" s="8" t="n">
        <v>1</v>
      </c>
      <c r="AAP14" s="8" t="n">
        <v>10</v>
      </c>
      <c r="AAQ14" s="48" t="n"/>
      <c r="AAR14" s="48" t="inlineStr">
        <is>
          <t>Ya</t>
        </is>
      </c>
      <c r="AAS14" s="48" t="inlineStr">
        <is>
          <t>Mengetahui</t>
        </is>
      </c>
      <c r="AAT14" s="48" t="inlineStr">
        <is>
          <t>Digunakan untuk pupuk di lahan pertanian sendiri Diberikan gratis ke orang lain</t>
        </is>
      </c>
      <c r="AAU14" s="8" t="n">
        <v>1</v>
      </c>
      <c r="AAV14" s="8" t="n">
        <v>0</v>
      </c>
      <c r="AAW14" s="8" t="n">
        <v>0</v>
      </c>
      <c r="AAX14" s="8" t="n">
        <v>0</v>
      </c>
      <c r="AAY14" s="8" t="n">
        <v>1</v>
      </c>
      <c r="AAZ14" s="8" t="n">
        <v>0</v>
      </c>
      <c r="ABA14" s="8" t="n">
        <v>0</v>
      </c>
      <c r="ABB14" s="48" t="inlineStr">
        <is>
          <t>Pupuk cair untuk tanaman Pembenah tanah (soil conditioner) Pestisida organik Media untuk pembibitan tanaman</t>
        </is>
      </c>
      <c r="ABC14" s="8" t="n">
        <v>1</v>
      </c>
      <c r="ABD14" s="8" t="n">
        <v>1</v>
      </c>
      <c r="ABE14" s="8" t="n">
        <v>1</v>
      </c>
      <c r="ABF14" s="8" t="n">
        <v>1</v>
      </c>
      <c r="ABG14" s="8" t="n">
        <v>0</v>
      </c>
      <c r="ABH14" s="48" t="n"/>
      <c r="ABI14" s="48" t="n"/>
      <c r="ABJ14" s="48" t="n"/>
      <c r="ABK14" s="48" t="n"/>
      <c r="ABL14" s="48" t="n"/>
      <c r="ABM14" s="48" t="n"/>
      <c r="ABN14" s="48" t="n"/>
      <c r="ABO14" s="48" t="n"/>
      <c r="ABP14" s="48" t="n"/>
      <c r="ABQ14" s="48" t="inlineStr">
        <is>
          <t>Cabe, padi, kacang panjang, pisang, dan kelapa</t>
        </is>
      </c>
      <c r="ABR14" s="48" t="inlineStr">
        <is>
          <t>Cukup (2 minggu sekali)</t>
        </is>
      </c>
      <c r="ABS14" s="8" t="n">
        <v>6700</v>
      </c>
      <c r="ABT14" s="48" t="n"/>
      <c r="ABU14" s="8" t="n">
        <v>90</v>
      </c>
      <c r="ABV14" s="8" t="n">
        <v>0</v>
      </c>
      <c r="ABW14" s="48" t="inlineStr">
        <is>
          <t>Urea</t>
        </is>
      </c>
      <c r="ABX14" s="48" t="n"/>
      <c r="ABY14" s="8" t="n">
        <v>200</v>
      </c>
      <c r="ABZ14" s="8" t="n">
        <v>560000</v>
      </c>
      <c r="ACA14" s="8" t="n">
        <v>150</v>
      </c>
      <c r="ACB14" s="8" t="n">
        <v>270000</v>
      </c>
      <c r="ACC14" s="8" t="n">
        <v>1000</v>
      </c>
      <c r="ACD14" s="8" t="n">
        <v>1000</v>
      </c>
      <c r="ACE14" s="48" t="inlineStr">
        <is>
          <t>Ya</t>
        </is>
      </c>
      <c r="ACF14" s="48" t="inlineStr">
        <is>
          <t>Sangat meningkat</t>
        </is>
      </c>
      <c r="ACG14" s="48" t="inlineStr">
        <is>
          <t>Sangat meningkat</t>
        </is>
      </c>
      <c r="ACH14" s="48" t="inlineStr">
        <is>
          <t>Sangat meningkat</t>
        </is>
      </c>
      <c r="ACI14" s="48" t="n"/>
      <c r="ACJ14" s="48" t="n"/>
      <c r="ACK14" s="48" t="inlineStr">
        <is>
          <t>Lainnya</t>
        </is>
      </c>
      <c r="ACL14" s="8" t="n">
        <v>0</v>
      </c>
      <c r="ACM14" s="8" t="n">
        <v>0</v>
      </c>
      <c r="ACN14" s="8" t="n">
        <v>0</v>
      </c>
      <c r="ACO14" s="8" t="n">
        <v>0</v>
      </c>
      <c r="ACP14" s="8" t="n">
        <v>0</v>
      </c>
      <c r="ACQ14" s="8" t="n">
        <v>0</v>
      </c>
      <c r="ACR14" s="8" t="n">
        <v>1</v>
      </c>
      <c r="ACS14" s="48" t="inlineStr">
        <is>
          <t>Menggunakan bioslurry</t>
        </is>
      </c>
      <c r="ACT14" s="48" t="inlineStr">
        <is>
          <t>Pada saat pengisian dome, kotoran sapi juga dikumpulkan dari kandang sapi milik tetangga untuk memenuhi 4 kubik</t>
        </is>
      </c>
      <c r="ACU14" s="48" t="inlineStr">
        <is>
          <t>Manfaat sangat besar</t>
        </is>
      </c>
      <c r="ACV14" s="48" t="inlineStr">
        <is>
          <t>Sama saja</t>
        </is>
      </c>
      <c r="ACW14" s="48" t="inlineStr">
        <is>
          <t>Anggota keluarga - Perempuan dewasa</t>
        </is>
      </c>
      <c r="ACX14" s="48" t="inlineStr">
        <is>
          <t>Sangat setuju</t>
        </is>
      </c>
      <c r="ACY14" s="48" t="inlineStr">
        <is>
          <t>Anggota keluarga - Laki-laki dewasa Anggota keluarga - Perempuan dewasa Anggota keluarga - Anak-anak</t>
        </is>
      </c>
      <c r="ACZ14" s="8" t="n">
        <v>1</v>
      </c>
      <c r="ADA14" s="8" t="n">
        <v>1</v>
      </c>
      <c r="ADB14" s="8" t="n">
        <v>1</v>
      </c>
      <c r="ADC14" s="8" t="n">
        <v>0</v>
      </c>
      <c r="ADD14" s="48" t="inlineStr">
        <is>
          <t>Sangat puas</t>
        </is>
      </c>
      <c r="ADE14" s="48" t="inlineStr">
        <is>
          <t>Puas</t>
        </is>
      </c>
      <c r="ADF14" s="48" t="inlineStr">
        <is>
          <t>Sangat puas</t>
        </is>
      </c>
      <c r="ADG14" s="48" t="inlineStr">
        <is>
          <t>Sangat puas</t>
        </is>
      </c>
      <c r="ADH14" s="48" t="inlineStr">
        <is>
          <t>Tidak</t>
        </is>
      </c>
      <c r="ADI14" s="48" t="n"/>
      <c r="ADJ14" s="48" t="inlineStr">
        <is>
          <t>Puas</t>
        </is>
      </c>
      <c r="ADK14" s="48" t="n"/>
      <c r="ADL14" s="48" t="n"/>
      <c r="ADM14" s="48" t="n"/>
      <c r="ADN14" s="48" t="n"/>
      <c r="ADO14" s="48" t="n"/>
      <c r="ADP14" s="48" t="n"/>
      <c r="ADQ14" s="48" t="n"/>
      <c r="ADR14" s="48" t="n"/>
      <c r="ADS14" s="48" t="n"/>
      <c r="ADT14" s="48" t="n"/>
      <c r="ADU14" s="48" t="inlineStr">
        <is>
          <t>Menghubungi CPO atau pendamping</t>
        </is>
      </c>
      <c r="ADV14" s="8" t="n">
        <v>0</v>
      </c>
      <c r="ADW14" s="8" t="n">
        <v>0</v>
      </c>
      <c r="ADX14" s="8" t="n">
        <v>0</v>
      </c>
      <c r="ADY14" s="8" t="n">
        <v>0</v>
      </c>
      <c r="ADZ14" s="8" t="n">
        <v>1</v>
      </c>
      <c r="AEA14" s="8" t="n">
        <v>0</v>
      </c>
      <c r="AEB14" s="8" t="n">
        <v>0</v>
      </c>
      <c r="AEC14" s="8" t="n">
        <v>0</v>
      </c>
      <c r="AED14" s="48" t="inlineStr">
        <is>
          <t>-</t>
        </is>
      </c>
      <c r="AEE14" s="48" t="inlineStr">
        <is>
          <t>Laki-laki dewasa</t>
        </is>
      </c>
      <c r="AEF14" s="48" t="n"/>
      <c r="AEG14" s="48" t="inlineStr">
        <is>
          <t>Menelepon atau WA langsung</t>
        </is>
      </c>
      <c r="AEH14" s="48" t="n"/>
      <c r="AEI14" s="48" t="inlineStr">
        <is>
          <t>Bagus</t>
        </is>
      </c>
      <c r="AEJ14" s="48" t="inlineStr">
        <is>
          <t>Ya, selalu</t>
        </is>
      </c>
      <c r="AEK14" s="48" t="inlineStr">
        <is>
          <t>Pengurangan pengeluaran rumah tangga (bahan bakar minyak, pupuk, dll.) Lebih mudah mendapatkan energi Pasokan energi yang andal Lebih aman Pengurangan waktu dan tenaga Peningkatan kebersihan kandang ternak Dapur lebih bersih dan bebas asap</t>
        </is>
      </c>
      <c r="AEL14" s="8" t="n">
        <v>1</v>
      </c>
      <c r="AEM14" s="8" t="n">
        <v>1</v>
      </c>
      <c r="AEN14" s="8" t="n">
        <v>1</v>
      </c>
      <c r="AEO14" s="8" t="n">
        <v>0</v>
      </c>
      <c r="AEP14" s="8" t="n">
        <v>1</v>
      </c>
      <c r="AEQ14" s="8" t="n">
        <v>1</v>
      </c>
      <c r="AER14" s="8" t="n">
        <v>1</v>
      </c>
      <c r="AES14" s="8" t="n">
        <v>0</v>
      </c>
      <c r="AET14" s="8" t="n">
        <v>1</v>
      </c>
      <c r="AEU14" s="8" t="n">
        <v>0</v>
      </c>
      <c r="AEV14" s="8" t="n">
        <v>0</v>
      </c>
      <c r="AEW14" s="8" t="n">
        <v>0</v>
      </c>
      <c r="AEX14" s="48" t="n"/>
      <c r="AEY14" s="48" t="inlineStr">
        <is>
          <t>Mengurangi pengeluaran energi</t>
        </is>
      </c>
      <c r="AEZ14" s="48" t="n"/>
      <c r="AFA14" s="48" t="inlineStr">
        <is>
          <t>Lainnya</t>
        </is>
      </c>
      <c r="AFB14" s="48" t="inlineStr">
        <is>
          <t>Anak</t>
        </is>
      </c>
      <c r="AFC14" s="48" t="inlineStr">
        <is>
          <t>1000623911-14_19_40.heic</t>
        </is>
      </c>
      <c r="AFD14" s="16" t="inlineStr">
        <is>
          <t>https://kf.kobotoolbox.org/api/v2/assets/avstPQqLr3Ab3ZdcVTXZ6f/data/670994701/attachments/attXwMZorUU25n4jARKCxpks/</t>
        </is>
      </c>
      <c r="AFE14" s="48" t="inlineStr">
        <is>
          <t>1000623908-14_20_4.heic</t>
        </is>
      </c>
      <c r="AFF14" s="16" t="inlineStr">
        <is>
          <t>https://kf.kobotoolbox.org/api/v2/assets/avstPQqLr3Ab3ZdcVTXZ6f/data/670994701/attachments/attUGFgeGgo29ToeiAvwxW37/</t>
        </is>
      </c>
      <c r="AFG14" s="48" t="inlineStr">
        <is>
          <t>febriihasanah</t>
        </is>
      </c>
      <c r="AFH14" s="48" t="n"/>
      <c r="AFI14" s="27" t="inlineStr">
        <is>
          <t>Untuk E5 masih menggunakan kuesioner lama, bukan yang sudah revisi</t>
        </is>
      </c>
      <c r="AFJ14" s="48" t="n"/>
      <c r="AFK14" s="48" t="n"/>
      <c r="AFL14" s="48" t="n"/>
      <c r="AFM14" s="48" t="n"/>
      <c r="AFN14" s="48" t="n"/>
      <c r="AFO14" s="48" t="n"/>
      <c r="AFP14" s="48" t="n"/>
      <c r="AFQ14" s="48" t="n"/>
      <c r="AFR14" s="48" t="n"/>
      <c r="AFS14" s="48" t="n"/>
      <c r="AFT14" s="48" t="n"/>
      <c r="AFU14" s="48" t="n"/>
      <c r="AFV14" s="48" t="n"/>
      <c r="AFW14" s="48" t="n"/>
      <c r="AFX14" s="48" t="n"/>
      <c r="AFY14" s="48" t="n"/>
      <c r="AFZ14" s="48" t="n"/>
      <c r="AGA14" s="48" t="n"/>
      <c r="AGB14" s="48" t="n"/>
      <c r="AGC14" s="48" t="n"/>
      <c r="AGD14" s="48" t="n"/>
      <c r="AGE14" s="48" t="n"/>
      <c r="AGF14" s="48" t="n"/>
      <c r="AGG14" s="48" t="n"/>
      <c r="AGH14" s="48" t="n"/>
      <c r="AGI14" s="48" t="n"/>
      <c r="AGJ14" s="48" t="n"/>
      <c r="AGK14" s="48" t="n"/>
      <c r="AGL14" s="48" t="n"/>
      <c r="AGM14" s="48" t="n"/>
      <c r="AGN14" s="48" t="n"/>
      <c r="AGO14" s="48" t="n"/>
      <c r="AGP14" s="48" t="n"/>
      <c r="AGQ14" s="48" t="n"/>
      <c r="AGR14" s="48" t="n"/>
      <c r="AGS14" s="48" t="n"/>
      <c r="AGT14" s="48" t="n"/>
      <c r="AGU14" s="48" t="n"/>
      <c r="AGV14" s="48" t="n"/>
      <c r="AGW14" s="48" t="n"/>
      <c r="AGX14" s="48" t="n"/>
      <c r="AGY14" s="48" t="n"/>
      <c r="AGZ14" s="48" t="n"/>
      <c r="AHA14" s="48" t="n"/>
      <c r="AHB14" s="48" t="n"/>
      <c r="AHC14" s="48" t="n"/>
      <c r="AHD14" s="48" t="n"/>
      <c r="AHE14" s="48" t="n"/>
      <c r="AHF14" s="48" t="n"/>
      <c r="AHG14" s="48" t="n"/>
      <c r="AHH14" s="48" t="n"/>
      <c r="AHI14" s="48" t="n"/>
      <c r="AHJ14" s="48" t="n"/>
      <c r="AHK14" s="48" t="n"/>
      <c r="AHL14" s="48" t="n"/>
      <c r="AHM14" s="48" t="n"/>
      <c r="AHN14" s="48" t="n"/>
      <c r="AHO14" s="48" t="n"/>
      <c r="AHP14" s="48" t="n"/>
      <c r="AHQ14" s="48" t="n"/>
      <c r="AHR14" s="48" t="n"/>
      <c r="AHS14" s="48" t="n"/>
      <c r="AHT14" s="48" t="n"/>
      <c r="AHU14" s="48" t="n"/>
      <c r="AHV14" s="48" t="n"/>
      <c r="AHW14" s="48" t="n"/>
      <c r="AHX14" s="48" t="n"/>
      <c r="AHY14" s="48" t="n"/>
      <c r="AHZ14" s="48" t="n"/>
      <c r="AIA14" s="48" t="n"/>
      <c r="AIB14" s="48" t="n"/>
      <c r="AIC14" s="48" t="n"/>
      <c r="AID14" s="48" t="n"/>
      <c r="AIE14" s="48" t="n"/>
      <c r="AIF14" s="48" t="n"/>
      <c r="AIG14" s="48" t="n"/>
      <c r="AIH14" s="48" t="n"/>
      <c r="AII14" s="48" t="n"/>
      <c r="AIJ14" s="48" t="n"/>
      <c r="AIK14" s="48" t="n"/>
      <c r="AIL14" s="48" t="n"/>
      <c r="AIM14" s="48" t="n"/>
      <c r="AIN14" s="48" t="n"/>
      <c r="AIO14" s="48" t="n"/>
      <c r="AIP14" s="48" t="n"/>
      <c r="AIQ14" s="48" t="n"/>
      <c r="AIR14" s="48" t="n"/>
      <c r="AIS14" s="48" t="n"/>
      <c r="AIT14" s="48" t="n"/>
      <c r="AIU14" s="48" t="n"/>
      <c r="AIV14" s="48" t="n"/>
      <c r="AIW14" s="48" t="n"/>
      <c r="AIX14" s="48" t="n"/>
      <c r="AIY14" s="48" t="n"/>
      <c r="AIZ14" s="48" t="n"/>
      <c r="AJA14" s="48" t="n"/>
      <c r="AJB14" s="48" t="n"/>
      <c r="AJC14" s="48" t="n"/>
      <c r="AJD14" s="48" t="n"/>
      <c r="AJE14" s="48" t="n"/>
      <c r="AJF14" s="48" t="n"/>
      <c r="AJG14" s="48" t="n"/>
      <c r="AJH14" s="48" t="n"/>
      <c r="AJI14" s="48" t="n"/>
      <c r="AJJ14" s="48" t="n"/>
      <c r="AJK14" s="48" t="n"/>
      <c r="AJL14" s="48" t="n"/>
      <c r="AJM14" s="48" t="n"/>
      <c r="AJN14" s="48" t="n"/>
      <c r="AJO14" s="48" t="n"/>
      <c r="AJP14" s="48" t="n"/>
      <c r="AJQ14" s="48" t="n"/>
      <c r="AJR14" s="48" t="n"/>
      <c r="AJS14" s="48" t="n"/>
      <c r="AJT14" s="48" t="n"/>
      <c r="AJU14" s="48" t="n"/>
      <c r="AJV14" s="48" t="n"/>
      <c r="AJW14" s="48" t="n"/>
      <c r="AJX14" s="48" t="n"/>
      <c r="AJY14" s="48" t="n"/>
      <c r="AJZ14" s="48" t="n"/>
      <c r="AKA14" s="48" t="n"/>
      <c r="AKB14" s="48" t="n"/>
      <c r="AKC14" s="48" t="n"/>
      <c r="AKD14" s="48" t="n"/>
      <c r="AKE14" s="48" t="n"/>
      <c r="AKF14" s="48" t="n"/>
      <c r="AKG14" s="48" t="n"/>
      <c r="AKH14" s="48" t="n"/>
      <c r="AKI14" s="48" t="n"/>
      <c r="AKJ14" s="48" t="n"/>
      <c r="AKK14" s="48" t="n"/>
      <c r="AKL14" s="48" t="n"/>
      <c r="AKM14" s="48" t="n"/>
      <c r="AKN14" s="48" t="n"/>
      <c r="AKO14" s="48" t="n"/>
      <c r="AKP14" s="48" t="n"/>
      <c r="AKQ14" s="48" t="n"/>
      <c r="AKR14" s="48" t="n"/>
      <c r="AKS14" s="48" t="n"/>
      <c r="AKT14" s="48" t="n"/>
      <c r="AKU14" s="48" t="n"/>
      <c r="AKV14" s="48" t="n"/>
      <c r="AKW14" s="48" t="n"/>
      <c r="AKX14" s="48" t="n"/>
      <c r="AKY14" s="48" t="n"/>
      <c r="AKZ14" s="48" t="n"/>
      <c r="ALA14" s="48" t="n"/>
      <c r="ALB14" s="48" t="n"/>
      <c r="ALC14" s="48" t="n"/>
      <c r="ALD14" s="48" t="n"/>
      <c r="ALE14" s="48" t="n"/>
      <c r="ALF14" s="48" t="n"/>
      <c r="ALG14" s="48" t="n"/>
      <c r="ALH14" s="48" t="n"/>
      <c r="ALI14" s="48" t="n"/>
      <c r="ALJ14" s="48" t="n"/>
      <c r="ALK14" s="48" t="n"/>
      <c r="ALL14" s="48" t="n"/>
      <c r="ALM14" s="48" t="n"/>
      <c r="ALN14" s="48" t="n"/>
      <c r="ALO14" s="48" t="n"/>
      <c r="ALP14" s="48" t="n"/>
      <c r="ALQ14" s="48" t="n"/>
      <c r="ALR14" s="48" t="n"/>
      <c r="ALS14" s="48" t="n"/>
      <c r="ALT14" s="48" t="n"/>
      <c r="ALU14" s="48" t="n"/>
      <c r="ALV14" s="48" t="n"/>
      <c r="ALW14" s="48" t="n"/>
      <c r="ALX14" s="48" t="n"/>
      <c r="ALY14" s="48" t="n"/>
      <c r="ALZ14" s="48" t="n"/>
      <c r="AMA14" s="48" t="n"/>
      <c r="AMB14" s="48" t="n"/>
      <c r="AMC14" s="48" t="n"/>
      <c r="AMD14" s="48" t="n"/>
      <c r="AME14" s="48" t="n"/>
      <c r="AMF14" s="48" t="n"/>
      <c r="AMG14" s="48" t="n"/>
      <c r="AMH14" s="48" t="n"/>
      <c r="AMI14" s="48" t="n"/>
      <c r="AMJ14" s="48" t="n"/>
      <c r="AMK14" s="48" t="n"/>
      <c r="AML14" s="48" t="n"/>
      <c r="AMM14" s="48" t="n"/>
      <c r="AMN14" s="48" t="n"/>
      <c r="AMO14" s="48" t="n"/>
      <c r="AMP14" s="48" t="n"/>
      <c r="AMQ14" s="48" t="n"/>
      <c r="AMR14" s="48" t="n"/>
      <c r="AMS14" s="48" t="n"/>
      <c r="AMT14" s="48" t="n"/>
      <c r="AMU14" s="48" t="n"/>
      <c r="AMV14" s="48" t="n"/>
      <c r="AMW14" s="48" t="n"/>
      <c r="AMX14" s="48" t="n"/>
      <c r="AMY14" s="48" t="n"/>
      <c r="AMZ14" s="48" t="n"/>
      <c r="ANA14" s="48" t="n"/>
      <c r="ANB14" s="48" t="n"/>
      <c r="ANC14" s="48" t="n"/>
      <c r="AND14" s="48" t="n"/>
      <c r="ANE14" s="48" t="n"/>
      <c r="ANF14" s="48" t="n"/>
      <c r="ANG14" s="48" t="n"/>
      <c r="ANH14" s="48" t="n"/>
      <c r="ANI14" s="48" t="n"/>
      <c r="ANJ14" s="48" t="n"/>
      <c r="ANK14" s="48" t="n"/>
      <c r="ANL14" s="48" t="n"/>
      <c r="ANM14" s="48" t="n"/>
      <c r="ANN14" s="48" t="n"/>
      <c r="ANO14" s="48" t="n"/>
      <c r="ANP14" s="48" t="n"/>
      <c r="ANQ14" s="48" t="n"/>
      <c r="ANR14" s="48" t="n"/>
      <c r="ANS14" s="48" t="n"/>
      <c r="ANT14" s="48" t="n"/>
      <c r="ANU14" s="48" t="n"/>
      <c r="ANV14" s="48" t="n"/>
      <c r="ANW14" s="48" t="n"/>
      <c r="ANX14" s="48" t="n"/>
      <c r="ANY14" s="48" t="n"/>
      <c r="ANZ14" s="48" t="n"/>
      <c r="AOA14" s="48" t="n"/>
      <c r="AOB14" s="48" t="n"/>
      <c r="AOC14" s="48" t="n"/>
      <c r="AOD14" s="48" t="n"/>
      <c r="AOE14" s="48" t="n"/>
      <c r="AOF14" s="48" t="n"/>
      <c r="AOG14" s="48" t="n"/>
      <c r="AOH14" s="48" t="n"/>
      <c r="AOI14" s="48" t="n"/>
      <c r="AOJ14" s="48" t="n"/>
      <c r="AOK14" s="48" t="n"/>
      <c r="AOL14" s="48" t="n"/>
      <c r="AOM14" s="48" t="n"/>
      <c r="AON14" s="48" t="n"/>
      <c r="AOO14" s="48" t="n"/>
      <c r="AOP14" s="48" t="n"/>
      <c r="AOQ14" s="48" t="n"/>
      <c r="AOR14" s="48" t="n"/>
      <c r="AOS14" s="48" t="n"/>
      <c r="AOT14" s="48" t="n"/>
      <c r="AOU14" s="48" t="n"/>
      <c r="AOV14" s="48" t="n"/>
      <c r="AOW14" s="48" t="n"/>
      <c r="AOX14" s="48" t="n"/>
      <c r="AOY14" s="48" t="n"/>
      <c r="AOZ14" s="48" t="n"/>
      <c r="APA14" s="48" t="n"/>
      <c r="APB14" s="48" t="n"/>
      <c r="APC14" s="48" t="n"/>
      <c r="APD14" s="48" t="n"/>
      <c r="APE14" s="48" t="n"/>
      <c r="APF14" s="48" t="n"/>
      <c r="APG14" s="48" t="n"/>
      <c r="APH14" s="48" t="n"/>
      <c r="API14" s="48" t="n"/>
      <c r="APJ14" s="48" t="n"/>
      <c r="APK14" s="48" t="n"/>
      <c r="APL14" s="48" t="n"/>
      <c r="APM14" s="48" t="n"/>
      <c r="APN14" s="48" t="n"/>
      <c r="APO14" s="48" t="n"/>
      <c r="APP14" s="48" t="n"/>
      <c r="APQ14" s="48" t="n"/>
      <c r="APR14" s="48" t="n"/>
      <c r="APS14" s="48" t="n"/>
      <c r="APT14" s="48" t="n"/>
      <c r="APU14" s="48" t="n"/>
      <c r="APV14" s="48" t="n"/>
      <c r="APW14" s="48" t="n"/>
      <c r="APX14" s="48" t="n"/>
      <c r="APY14" s="48" t="n"/>
      <c r="APZ14" s="48" t="n"/>
      <c r="AQA14" s="48" t="n"/>
      <c r="AQB14" s="48" t="n"/>
      <c r="AQC14" s="48" t="n"/>
      <c r="AQD14" s="48" t="n"/>
      <c r="AQE14" s="48" t="n"/>
      <c r="AQF14" s="48" t="n"/>
      <c r="AQG14" s="48" t="n"/>
      <c r="AQH14" s="48" t="n"/>
      <c r="AQI14" s="48" t="n"/>
      <c r="AQJ14" s="48" t="n"/>
      <c r="AQK14" s="48" t="n"/>
      <c r="AQL14" s="48" t="n"/>
      <c r="AQM14" s="48" t="n"/>
      <c r="AQN14" s="48" t="n"/>
      <c r="AQO14" s="48" t="n"/>
      <c r="AQP14" s="48" t="n"/>
      <c r="AQQ14" s="48" t="n"/>
      <c r="AQR14" s="48" t="n"/>
      <c r="AQS14" s="48" t="n"/>
      <c r="AQT14" s="48" t="n"/>
      <c r="AQU14" s="48" t="n"/>
      <c r="AQV14" s="48" t="n"/>
      <c r="AQW14" s="48" t="n"/>
      <c r="AQX14" s="48" t="n"/>
      <c r="AQY14" s="48" t="n"/>
      <c r="AQZ14" s="48" t="n"/>
      <c r="ARA14" s="48" t="n"/>
      <c r="ARB14" s="48" t="n"/>
      <c r="ARC14" s="48" t="n"/>
      <c r="ARD14" s="48" t="n"/>
      <c r="ARE14" s="48" t="n"/>
      <c r="ARF14" s="48" t="n"/>
      <c r="ARG14" s="48" t="n"/>
      <c r="ARH14" s="48" t="n"/>
      <c r="ARI14" s="48" t="n"/>
      <c r="ARJ14" s="48" t="n"/>
      <c r="ARK14" s="48" t="n"/>
      <c r="ARL14" s="48" t="n"/>
      <c r="ARM14" s="48" t="n"/>
      <c r="ARN14" s="48" t="n"/>
      <c r="ARO14" s="48" t="n"/>
      <c r="ARP14" s="48" t="n"/>
      <c r="ARQ14" s="48" t="n"/>
      <c r="ARR14" s="48" t="n"/>
      <c r="ARS14" s="48" t="n"/>
      <c r="ART14" s="48" t="n"/>
      <c r="ARU14" s="48" t="n"/>
      <c r="ARV14" s="48" t="n"/>
      <c r="ARW14" s="48" t="n"/>
      <c r="ARX14" s="48" t="n"/>
      <c r="ARY14" s="48" t="n"/>
      <c r="ARZ14" s="48" t="n"/>
      <c r="ASA14" s="48" t="n"/>
      <c r="ASB14" s="48" t="n"/>
      <c r="ASC14" s="48" t="n"/>
      <c r="ASD14" s="48" t="n"/>
      <c r="ASE14" s="48" t="n"/>
      <c r="ASF14" s="48" t="n"/>
      <c r="ASG14" s="48" t="n"/>
      <c r="ASH14" s="48" t="n"/>
      <c r="ASI14" s="48" t="n"/>
      <c r="ASJ14" s="48" t="n"/>
      <c r="ASK14" s="48" t="n"/>
      <c r="ASL14" s="48" t="n"/>
      <c r="ASM14" s="48" t="n"/>
      <c r="ASN14" s="48" t="n"/>
      <c r="ASO14" s="48" t="n"/>
      <c r="ASP14" s="48" t="n"/>
      <c r="ASQ14" s="48" t="n"/>
      <c r="ASR14" s="48" t="n"/>
      <c r="ASS14" s="48" t="n"/>
      <c r="AST14" s="48" t="n"/>
      <c r="ASU14" s="48" t="n"/>
      <c r="ASV14" s="48" t="n"/>
      <c r="ASW14" s="48" t="n"/>
      <c r="ASX14" s="48" t="n"/>
      <c r="ASY14" s="48" t="n"/>
      <c r="ASZ14" s="48" t="n"/>
      <c r="ATA14" s="48" t="n"/>
      <c r="ATB14" s="48" t="n"/>
      <c r="ATC14" s="48" t="n"/>
      <c r="ATD14" s="48" t="n"/>
      <c r="ATE14" s="48" t="n"/>
      <c r="ATF14" s="48" t="n"/>
      <c r="ATG14" s="48" t="n"/>
      <c r="ATH14" s="48" t="n"/>
      <c r="ATI14" s="48" t="n"/>
      <c r="ATJ14" s="48" t="n"/>
      <c r="ATK14" s="48" t="n"/>
      <c r="ATL14" s="48" t="n"/>
      <c r="ATM14" s="48" t="n"/>
      <c r="ATN14" s="48" t="n"/>
      <c r="ATO14" s="48" t="n"/>
      <c r="ATP14" s="48" t="n"/>
      <c r="ATQ14" s="48" t="n"/>
      <c r="ATR14" s="48" t="n"/>
      <c r="ATS14" s="48" t="n"/>
      <c r="ATT14" s="48" t="n"/>
      <c r="ATU14" s="48" t="n"/>
      <c r="ATV14" s="48" t="n"/>
      <c r="ATW14" s="48" t="n"/>
      <c r="ATX14" s="48" t="n"/>
      <c r="ATY14" s="48" t="n"/>
      <c r="ATZ14" s="48" t="n"/>
      <c r="AUA14" s="48" t="n"/>
      <c r="AUB14" s="48" t="n"/>
      <c r="AUC14" s="48" t="n"/>
      <c r="AUD14" s="48" t="n"/>
      <c r="AUE14" s="48" t="n"/>
      <c r="AUF14" s="48" t="n"/>
      <c r="AUG14" s="48" t="n"/>
      <c r="AUH14" s="48" t="n"/>
      <c r="AUI14" s="48" t="n"/>
      <c r="AUJ14" s="48" t="n"/>
      <c r="AUK14" s="48" t="n"/>
      <c r="AUL14" s="48" t="n"/>
      <c r="AUM14" s="48" t="n"/>
      <c r="AUN14" s="48" t="n"/>
      <c r="AUO14" s="48" t="n"/>
      <c r="AUP14" s="48" t="n"/>
      <c r="AUQ14" s="48" t="n"/>
      <c r="AUR14" s="48" t="n"/>
      <c r="AUS14" s="48" t="n"/>
      <c r="AUT14" s="48" t="n"/>
      <c r="AUU14" s="48" t="n"/>
      <c r="AUV14" s="48" t="n"/>
      <c r="AUW14" s="48" t="n"/>
      <c r="AUX14" s="48" t="n"/>
      <c r="AUY14" s="48" t="n"/>
      <c r="AUZ14" s="48" t="n"/>
      <c r="AVA14" s="48" t="n"/>
      <c r="AVB14" s="48" t="n"/>
      <c r="AVC14" s="48" t="n"/>
      <c r="AVD14" s="48" t="n"/>
      <c r="AVE14" s="48" t="n"/>
      <c r="AVF14" s="48" t="n"/>
      <c r="AVG14" s="48" t="n"/>
      <c r="AVH14" s="48" t="n"/>
      <c r="AVI14" s="48" t="n"/>
      <c r="AVJ14" s="48" t="n"/>
      <c r="AVK14" s="48" t="n"/>
      <c r="AVL14" s="48" t="n"/>
      <c r="AVM14" s="48" t="n"/>
      <c r="AVN14" s="48" t="n"/>
      <c r="AVO14" s="48" t="n"/>
      <c r="AVP14" s="48" t="n"/>
      <c r="AVQ14" s="48" t="n"/>
      <c r="AVR14" s="48" t="n"/>
      <c r="AVS14" s="48" t="n"/>
      <c r="AVT14" s="48" t="n"/>
      <c r="AVU14" s="48" t="n"/>
      <c r="AVV14" s="48" t="n"/>
      <c r="AVW14" s="48" t="n"/>
      <c r="AVX14" s="48" t="n"/>
      <c r="AVY14" s="48" t="n"/>
      <c r="AVZ14" s="48" t="n"/>
      <c r="AWA14" s="8" t="n">
        <v>670994701</v>
      </c>
      <c r="AWB14" s="48" t="inlineStr">
        <is>
          <t>50ded0f2-1c6c-4352-b7f8-3a849d1678bb</t>
        </is>
      </c>
      <c r="AWC14" s="6" t="n">
        <v>46066</v>
      </c>
      <c r="AWD14" s="48" t="n"/>
      <c r="AWE14" s="48" t="n"/>
      <c r="AWF14" s="48" t="inlineStr">
        <is>
          <t>submitted_via_web</t>
        </is>
      </c>
      <c r="AWG14" s="48" t="n"/>
      <c r="AWH14" s="48" t="inlineStr">
        <is>
          <t>vyNMZfRj9dojjrwxZxh2FZ</t>
        </is>
      </c>
      <c r="AWI14" s="48" t="n"/>
      <c r="AWJ14" s="48" t="inlineStr">
        <is>
          <t>uuid:ee5c18cf-b8c8-4eb5-8e17-18da3d8d1b74</t>
        </is>
      </c>
      <c r="AWK14" s="8" t="n">
        <v>209</v>
      </c>
      <c r="AWL14" s="48" t="inlineStr">
        <is>
          <t>RAP0076</t>
        </is>
      </c>
      <c r="AWM14" s="8" t="n">
        <v>0</v>
      </c>
      <c r="AWN14" s="48" t="inlineStr">
        <is>
          <t>Year of Use valid, no validation needed</t>
        </is>
      </c>
      <c r="AWO14" s="37" t="b">
        <v>1</v>
      </c>
      <c r="AWP14" s="37" t="b">
        <v>1</v>
      </c>
      <c r="AWQ14" s="37" t="b">
        <v>1</v>
      </c>
      <c r="AWR14" s="37" t="b">
        <v>1</v>
      </c>
      <c r="AWS14" s="37" t="b">
        <v>1</v>
      </c>
      <c r="AWT14" s="37" t="b">
        <v>1</v>
      </c>
      <c r="AWU14" s="48" t="n"/>
      <c r="AWV14" s="8" t="n">
        <v>11</v>
      </c>
      <c r="AWW14" s="48" t="n"/>
      <c r="AWX14" s="48" t="n"/>
      <c r="AWY14" s="48" t="n"/>
      <c r="AWZ14" s="48" t="n"/>
    </row>
    <row r="15">
      <c r="A15" s="6" t="n">
        <v>46048</v>
      </c>
      <c r="B15" s="6" t="n">
        <v>46069</v>
      </c>
      <c r="C15" s="34" t="inlineStr">
        <is>
          <t>Febri Hasanah</t>
        </is>
      </c>
      <c r="D15" s="34" t="inlineStr">
        <is>
          <t>Sarman Dg Emba</t>
        </is>
      </c>
      <c r="E15" s="8">
        <f>+620</f>
        <v/>
      </c>
      <c r="F15" s="48" t="inlineStr">
        <is>
          <t>-5.569514 119.449875 90.291015625 4.557000160217285</t>
        </is>
      </c>
      <c r="G15" s="8" t="n">
        <v>-5.569514</v>
      </c>
      <c r="H15" s="8" t="n">
        <v>119.449875</v>
      </c>
      <c r="I15" s="8" t="n">
        <v>90.29101563</v>
      </c>
      <c r="J15" s="8" t="n">
        <v>4.55700016</v>
      </c>
      <c r="K15" s="8" t="n">
        <v>0</v>
      </c>
      <c r="L15" s="48" t="inlineStr">
        <is>
          <t>-5.569506 119.449898 90.08048291478464 11.182999610900879</t>
        </is>
      </c>
      <c r="M15" s="8" t="n">
        <v>-5.569506</v>
      </c>
      <c r="N15" s="8" t="n">
        <v>119.449898</v>
      </c>
      <c r="O15" s="8" t="n">
        <v>90.08048291</v>
      </c>
      <c r="P15" s="8" t="n">
        <v>11.18299961</v>
      </c>
      <c r="Q15" s="8" t="n">
        <v>0</v>
      </c>
      <c r="R15" s="48" t="inlineStr">
        <is>
          <t>Sulawesi Selatan</t>
        </is>
      </c>
      <c r="S15" s="8" t="n">
        <v>0</v>
      </c>
      <c r="T15" s="8" t="n">
        <v>0</v>
      </c>
      <c r="U15" s="8" t="n">
        <v>0</v>
      </c>
      <c r="V15" s="8" t="n">
        <v>0</v>
      </c>
      <c r="W15" s="8" t="n">
        <v>0</v>
      </c>
      <c r="X15" s="8" t="n">
        <v>0</v>
      </c>
      <c r="Y15" s="8" t="n">
        <v>0</v>
      </c>
      <c r="Z15" s="8" t="n">
        <v>0</v>
      </c>
      <c r="AA15" s="8" t="n">
        <v>0</v>
      </c>
      <c r="AB15" s="8" t="n">
        <v>1</v>
      </c>
      <c r="AC15" s="48" t="inlineStr">
        <is>
          <t>Takalar</t>
        </is>
      </c>
      <c r="AD15" s="48" t="inlineStr">
        <is>
          <t>Mangarabombang</t>
        </is>
      </c>
      <c r="AE15" s="48" t="inlineStr">
        <is>
          <t>Laikang</t>
        </is>
      </c>
      <c r="AF15" s="48" t="inlineStr">
        <is>
          <t>CV RIZKI ABADI</t>
        </is>
      </c>
      <c r="AG15" s="48" t="inlineStr">
        <is>
          <t>RAP0120</t>
        </is>
      </c>
      <c r="AH15" s="8" t="n">
        <v>1</v>
      </c>
      <c r="AI15" s="48" t="inlineStr">
        <is>
          <t>VPA2</t>
        </is>
      </c>
      <c r="AJ15" s="48" t="inlineStr">
        <is>
          <t>Aktif</t>
        </is>
      </c>
      <c r="AK15" s="8" t="n">
        <v>46</v>
      </c>
      <c r="AL15" s="48" t="inlineStr">
        <is>
          <t>Laki-laki</t>
        </is>
      </c>
      <c r="AM15" s="48" t="inlineStr">
        <is>
          <t>Sudah menikah</t>
        </is>
      </c>
      <c r="AN15" s="48" t="inlineStr">
        <is>
          <t>SD/Sederajat</t>
        </is>
      </c>
      <c r="AO15" s="48" t="inlineStr">
        <is>
          <t>Petani</t>
        </is>
      </c>
      <c r="AP15" s="8" t="n">
        <v>1</v>
      </c>
      <c r="AQ15" s="8" t="n">
        <v>0</v>
      </c>
      <c r="AR15" s="8" t="n">
        <v>0</v>
      </c>
      <c r="AS15" s="8" t="n">
        <v>0</v>
      </c>
      <c r="AT15" s="8" t="n">
        <v>0</v>
      </c>
      <c r="AU15" s="8" t="n">
        <v>0</v>
      </c>
      <c r="AV15" s="8" t="n">
        <v>0</v>
      </c>
      <c r="AW15" s="8" t="n">
        <v>0</v>
      </c>
      <c r="AX15" s="48" t="n"/>
      <c r="AY15" s="48" t="inlineStr">
        <is>
          <t>Lainnya</t>
        </is>
      </c>
      <c r="AZ15" s="8" t="n">
        <v>0</v>
      </c>
      <c r="BA15" s="8" t="n">
        <v>0</v>
      </c>
      <c r="BB15" s="8" t="n">
        <v>0</v>
      </c>
      <c r="BC15" s="8" t="n">
        <v>0</v>
      </c>
      <c r="BD15" s="8" t="n">
        <v>0</v>
      </c>
      <c r="BE15" s="8" t="n">
        <v>0</v>
      </c>
      <c r="BF15" s="8" t="n">
        <v>1</v>
      </c>
      <c r="BG15" s="8" t="n">
        <v>0</v>
      </c>
      <c r="BH15" s="11" t="inlineStr">
        <is>
          <t>Buruh bangunan</t>
        </is>
      </c>
      <c r="BI15" s="48" t="inlineStr">
        <is>
          <t>&lt;Rp1.500.000</t>
        </is>
      </c>
      <c r="BJ15" s="8" t="n">
        <v>1</v>
      </c>
      <c r="BK15" s="8" t="n">
        <v>1</v>
      </c>
      <c r="BL15" s="8" t="n">
        <v>2</v>
      </c>
      <c r="BM15" s="8" t="n">
        <v>0</v>
      </c>
      <c r="BN15" s="48" t="inlineStr">
        <is>
          <t>Milik sendiri</t>
        </is>
      </c>
      <c r="BO15" s="48" t="inlineStr">
        <is>
          <t>Semi-permanen (semen dan kayu)</t>
        </is>
      </c>
      <c r="BP15" s="8" t="n">
        <v>0</v>
      </c>
      <c r="BQ15" s="8" t="n">
        <v>1</v>
      </c>
      <c r="BR15" s="8" t="n">
        <v>0</v>
      </c>
      <c r="BS15" s="8" t="n">
        <v>0</v>
      </c>
      <c r="BT15" s="8" t="n">
        <v>0</v>
      </c>
      <c r="BU15" s="48" t="n"/>
      <c r="BV15" s="48" t="inlineStr">
        <is>
          <t>Semen</t>
        </is>
      </c>
      <c r="BW15" s="8" t="n">
        <v>0</v>
      </c>
      <c r="BX15" s="8" t="n">
        <v>1</v>
      </c>
      <c r="BY15" s="8" t="n">
        <v>0</v>
      </c>
      <c r="BZ15" s="8" t="n">
        <v>0</v>
      </c>
      <c r="CA15" s="8" t="n">
        <v>0</v>
      </c>
      <c r="CB15" s="48" t="n"/>
      <c r="CC15" s="48" t="inlineStr">
        <is>
          <t>Seng</t>
        </is>
      </c>
      <c r="CD15" s="8" t="n">
        <v>0</v>
      </c>
      <c r="CE15" s="8" t="n">
        <v>0</v>
      </c>
      <c r="CF15" s="8" t="n">
        <v>0</v>
      </c>
      <c r="CG15" s="8" t="n">
        <v>0</v>
      </c>
      <c r="CH15" s="8" t="n">
        <v>1</v>
      </c>
      <c r="CI15" s="8" t="n">
        <v>0</v>
      </c>
      <c r="CJ15" s="8" t="n">
        <v>0</v>
      </c>
      <c r="CK15" s="48" t="n"/>
      <c r="CL15" s="48" t="inlineStr">
        <is>
          <t>Ya</t>
        </is>
      </c>
      <c r="CM15" s="8" t="n">
        <v>2025</v>
      </c>
      <c r="CN15" s="48" t="inlineStr">
        <is>
          <t>Fixed-Dome (Kubah Tetap)</t>
        </is>
      </c>
      <c r="CO15" s="48" t="inlineStr">
        <is>
          <t>6 m³ (4-5 ekor sapi, ±5 jam memasak/hari, ±50 kg</t>
        </is>
      </c>
      <c r="CP15" s="48" t="inlineStr">
        <is>
          <t>Lainnya</t>
        </is>
      </c>
      <c r="CQ15" s="8" t="n">
        <v>0</v>
      </c>
      <c r="CR15" s="8" t="n">
        <v>0</v>
      </c>
      <c r="CS15" s="8" t="n">
        <v>0</v>
      </c>
      <c r="CT15" s="8" t="n">
        <v>0</v>
      </c>
      <c r="CU15" s="8" t="n">
        <v>0</v>
      </c>
      <c r="CV15" s="8" t="n">
        <v>0</v>
      </c>
      <c r="CW15" s="8" t="n">
        <v>0</v>
      </c>
      <c r="CX15" s="8" t="n">
        <v>1</v>
      </c>
      <c r="CY15" s="48" t="inlineStr">
        <is>
          <t>Anggota keluarga - laki-laki Anggota keluarga - perempuan dewasa</t>
        </is>
      </c>
      <c r="CZ15" s="8" t="n">
        <v>1</v>
      </c>
      <c r="DA15" s="8" t="n">
        <v>1</v>
      </c>
      <c r="DB15" s="8" t="n">
        <v>0</v>
      </c>
      <c r="DC15" s="48" t="n"/>
      <c r="DD15" s="48" t="inlineStr">
        <is>
          <t>Anggota keluarga - laki-laki</t>
        </is>
      </c>
      <c r="DE15" s="8" t="n">
        <v>1</v>
      </c>
      <c r="DF15" s="8" t="n">
        <v>0</v>
      </c>
      <c r="DG15" s="8" t="n">
        <v>0</v>
      </c>
      <c r="DH15" s="8" t="n">
        <v>0</v>
      </c>
      <c r="DI15" s="48" t="n"/>
      <c r="DJ15" s="48" t="inlineStr">
        <is>
          <t>Anggota keluarga - laki-laki CPO atau pendamping</t>
        </is>
      </c>
      <c r="DK15" s="8" t="n">
        <v>1</v>
      </c>
      <c r="DL15" s="8" t="n">
        <v>0</v>
      </c>
      <c r="DM15" s="8" t="n">
        <v>1</v>
      </c>
      <c r="DN15" s="8" t="n">
        <v>0</v>
      </c>
      <c r="DO15" s="48" t="n"/>
      <c r="DP15" s="48" t="inlineStr">
        <is>
          <t>Ya</t>
        </is>
      </c>
      <c r="DQ15" s="48" t="n"/>
      <c r="DR15" s="48" t="n"/>
      <c r="DS15" s="48" t="n"/>
      <c r="DT15" s="48" t="n"/>
      <c r="DU15" s="48" t="n"/>
      <c r="DV15" s="48" t="n"/>
      <c r="DW15" s="48" t="n"/>
      <c r="DX15" s="48" t="n"/>
      <c r="DY15" s="48" t="n"/>
      <c r="DZ15" s="48" t="n"/>
      <c r="EA15" s="48" t="n"/>
      <c r="EB15" s="48" t="n"/>
      <c r="EC15" s="48" t="n"/>
      <c r="ED15" s="48" t="n"/>
      <c r="EE15" s="48" t="n"/>
      <c r="EF15" s="48" t="n"/>
      <c r="EG15" s="48" t="n"/>
      <c r="EH15" s="48" t="n"/>
      <c r="EI15" s="48" t="inlineStr">
        <is>
          <t>Tidak ada masalah</t>
        </is>
      </c>
      <c r="EJ15" s="8" t="n">
        <v>0</v>
      </c>
      <c r="EK15" s="8" t="n">
        <v>0</v>
      </c>
      <c r="EL15" s="8" t="n">
        <v>0</v>
      </c>
      <c r="EM15" s="8" t="n">
        <v>1</v>
      </c>
      <c r="EN15" s="8" t="n">
        <v>0</v>
      </c>
      <c r="EO15" s="48" t="n"/>
      <c r="EP15" s="48" t="inlineStr">
        <is>
          <t>Ya, cukup jelas dan mudah diikuti</t>
        </is>
      </c>
      <c r="EQ15" s="48" t="inlineStr">
        <is>
          <t>Pelatihan</t>
        </is>
      </c>
      <c r="ER15" s="48" t="inlineStr">
        <is>
          <t>CPO atau pendamping</t>
        </is>
      </c>
      <c r="ES15" s="8" t="n">
        <v>1</v>
      </c>
      <c r="ET15" s="8" t="n">
        <v>0</v>
      </c>
      <c r="EU15" s="8" t="n">
        <v>0</v>
      </c>
      <c r="EV15" s="8" t="n">
        <v>0</v>
      </c>
      <c r="EW15" s="48" t="n"/>
      <c r="EX15" s="48" t="inlineStr">
        <is>
          <t>Anggota keluarga - Laki-laki Anggota keluarga - Perempuan dewasa</t>
        </is>
      </c>
      <c r="EY15" s="8" t="n">
        <v>1</v>
      </c>
      <c r="EZ15" s="8" t="n">
        <v>1</v>
      </c>
      <c r="FA15" s="8" t="n">
        <v>0</v>
      </c>
      <c r="FB15" s="48" t="n"/>
      <c r="FC15" s="48" t="inlineStr">
        <is>
          <t>Setiap hari</t>
        </is>
      </c>
      <c r="FD15" s="48" t="n"/>
      <c r="FE15" s="48" t="inlineStr">
        <is>
          <t>Mengetahui</t>
        </is>
      </c>
      <c r="FF15" s="48" t="inlineStr">
        <is>
          <t>Selalu (setiap hari)</t>
        </is>
      </c>
      <c r="FG15" s="48" t="inlineStr">
        <is>
          <t>Mengetahui</t>
        </is>
      </c>
      <c r="FH15" s="48" t="inlineStr">
        <is>
          <t>Tidak pernah</t>
        </is>
      </c>
      <c r="FI15" s="48" t="inlineStr">
        <is>
          <t>Mengetahui</t>
        </is>
      </c>
      <c r="FJ15" s="48" t="inlineStr">
        <is>
          <t>Selalu (setiap hari)</t>
        </is>
      </c>
      <c r="FK15" s="48" t="inlineStr">
        <is>
          <t>Mengetahui</t>
        </is>
      </c>
      <c r="FL15" s="48" t="inlineStr">
        <is>
          <t>Tidak pernah</t>
        </is>
      </c>
      <c r="FM15" s="48" t="inlineStr">
        <is>
          <t>Mengetahui</t>
        </is>
      </c>
      <c r="FN15" s="48" t="inlineStr">
        <is>
          <t>Tidak pernah</t>
        </is>
      </c>
      <c r="FO15" s="48" t="inlineStr">
        <is>
          <t>Mengetahui</t>
        </is>
      </c>
      <c r="FP15" s="48" t="inlineStr">
        <is>
          <t>Jarang (setiap bulan atau lebih)</t>
        </is>
      </c>
      <c r="FQ15" s="48" t="inlineStr">
        <is>
          <t>Mengetahui</t>
        </is>
      </c>
      <c r="FR15" s="48" t="inlineStr">
        <is>
          <t>Ya</t>
        </is>
      </c>
      <c r="FS15" s="48" t="inlineStr">
        <is>
          <t>Mengetahui</t>
        </is>
      </c>
      <c r="FT15" s="48" t="inlineStr">
        <is>
          <t>Tidak sama sekali</t>
        </is>
      </c>
      <c r="FU15" s="48" t="inlineStr">
        <is>
          <t>Laki-laki dewasa Perempuan dewasa</t>
        </is>
      </c>
      <c r="FV15" s="8" t="n">
        <v>1</v>
      </c>
      <c r="FW15" s="8" t="n">
        <v>1</v>
      </c>
      <c r="FX15" s="8" t="n">
        <v>0</v>
      </c>
      <c r="FY15" s="8" t="n">
        <v>0</v>
      </c>
      <c r="FZ15" s="48" t="inlineStr">
        <is>
          <t>Tidak memahami</t>
        </is>
      </c>
      <c r="GA15" s="35" t="n"/>
      <c r="GB15" s="12" t="n"/>
      <c r="GC15" s="12" t="n"/>
      <c r="GD15" s="12" t="n"/>
      <c r="GE15" s="12" t="n"/>
      <c r="GF15" s="48" t="inlineStr">
        <is>
          <t>Tidak memahami</t>
        </is>
      </c>
      <c r="GG15" s="48" t="inlineStr">
        <is>
          <t>Tidak pernah</t>
        </is>
      </c>
      <c r="GH15" s="48" t="inlineStr">
        <is>
          <t>Ya</t>
        </is>
      </c>
      <c r="GI15" s="48" t="inlineStr">
        <is>
          <t>Tetangga Teman/keluarga</t>
        </is>
      </c>
      <c r="GJ15" s="8" t="n">
        <v>1</v>
      </c>
      <c r="GK15" s="8" t="n">
        <v>1</v>
      </c>
      <c r="GL15" s="8" t="n">
        <v>0</v>
      </c>
      <c r="GM15" s="8" t="n">
        <v>0</v>
      </c>
      <c r="GN15" s="48" t="n"/>
      <c r="GO15" s="8" t="n">
        <v>10</v>
      </c>
      <c r="GP15" s="48" t="inlineStr">
        <is>
          <t>Sebagian</t>
        </is>
      </c>
      <c r="GQ15" s="48" t="inlineStr">
        <is>
          <t>LPG</t>
        </is>
      </c>
      <c r="GR15" s="8" t="n">
        <v>1</v>
      </c>
      <c r="GS15" s="8" t="n">
        <v>0</v>
      </c>
      <c r="GT15" s="8" t="n">
        <v>0</v>
      </c>
      <c r="GU15" s="8" t="n">
        <v>0</v>
      </c>
      <c r="GV15" s="8" t="n">
        <v>0</v>
      </c>
      <c r="GW15" s="8" t="n">
        <v>0</v>
      </c>
      <c r="GX15" s="8" t="n">
        <v>0</v>
      </c>
      <c r="GY15" s="48" t="n"/>
      <c r="GZ15" s="27" t="inlineStr">
        <is>
          <t>Tidak</t>
        </is>
      </c>
      <c r="HA15" s="27" t="n"/>
      <c r="HB15" s="27" t="n"/>
      <c r="HC15" s="27" t="n"/>
      <c r="HD15" s="27" t="n"/>
      <c r="HE15" s="28" t="n">
        <v>30</v>
      </c>
      <c r="HF15" s="28" t="n">
        <v>280000</v>
      </c>
      <c r="HG15" s="28" t="n">
        <v>1</v>
      </c>
      <c r="HH15" s="28" t="n">
        <v>9333</v>
      </c>
      <c r="HI15" s="48" t="n"/>
      <c r="HJ15" s="48" t="n"/>
      <c r="HK15" s="48" t="n"/>
      <c r="HL15" s="48" t="n"/>
      <c r="HM15" s="48" t="n"/>
      <c r="HN15" s="48" t="n"/>
      <c r="HO15" s="48" t="n"/>
      <c r="HP15" s="48" t="n"/>
      <c r="HQ15" s="48" t="n"/>
      <c r="HR15" s="48" t="n"/>
      <c r="HS15" s="48" t="n"/>
      <c r="HT15" s="48" t="n"/>
      <c r="HU15" s="48" t="n"/>
      <c r="HV15" s="48" t="n"/>
      <c r="HW15" s="48" t="n"/>
      <c r="HX15" s="48" t="n"/>
      <c r="HY15" s="48" t="n"/>
      <c r="HZ15" s="48" t="n"/>
      <c r="IA15" s="39" t="n">
        <v>29</v>
      </c>
      <c r="IB15" s="35" t="n"/>
      <c r="IC15" s="48" t="n"/>
      <c r="ID15" s="48" t="n"/>
      <c r="IE15" s="48" t="n"/>
      <c r="IF15" s="48" t="n"/>
      <c r="IG15" s="48" t="n"/>
      <c r="IH15" s="48" t="n"/>
      <c r="II15" s="48" t="n"/>
      <c r="IJ15" s="48" t="n"/>
      <c r="IK15" s="48" t="inlineStr">
        <is>
          <t>15-30 kg</t>
        </is>
      </c>
      <c r="IL15" s="48" t="inlineStr">
        <is>
          <t>1-3 jam</t>
        </is>
      </c>
      <c r="IM15" s="48" t="inlineStr">
        <is>
          <t>Ya</t>
        </is>
      </c>
      <c r="IN15" s="48" t="inlineStr">
        <is>
          <t>Tidak</t>
        </is>
      </c>
      <c r="IO15" s="48" t="inlineStr">
        <is>
          <t>Tidak ada perubahan</t>
        </is>
      </c>
      <c r="IP15" s="48" t="n"/>
      <c r="IQ15" s="48" t="inlineStr">
        <is>
          <t>Tidak pernah</t>
        </is>
      </c>
      <c r="IR15" s="48" t="n"/>
      <c r="IS15" s="48" t="n"/>
      <c r="IT15" s="48" t="n"/>
      <c r="IU15" s="48" t="n"/>
      <c r="IV15" s="48" t="n"/>
      <c r="IW15" s="48" t="n"/>
      <c r="IX15" s="48" t="n"/>
      <c r="IY15" s="48" t="n"/>
      <c r="IZ15" s="48" t="inlineStr">
        <is>
          <t>Tidak pernah</t>
        </is>
      </c>
      <c r="JA15" s="48" t="n"/>
      <c r="JB15" s="48" t="n"/>
      <c r="JC15" s="48" t="n"/>
      <c r="JD15" s="48" t="n"/>
      <c r="JE15" s="48" t="n"/>
      <c r="JF15" s="48" t="n"/>
      <c r="JG15" s="48" t="n"/>
      <c r="JH15" s="48" t="n"/>
      <c r="JI15" s="48" t="inlineStr">
        <is>
          <t>Tidak pernah</t>
        </is>
      </c>
      <c r="JJ15" s="48" t="n"/>
      <c r="JK15" s="48" t="n"/>
      <c r="JL15" s="48" t="n"/>
      <c r="JM15" s="48" t="n"/>
      <c r="JN15" s="48" t="n"/>
      <c r="JO15" s="48" t="n"/>
      <c r="JP15" s="48" t="n"/>
      <c r="JQ15" s="48" t="n"/>
      <c r="JR15" s="48" t="inlineStr">
        <is>
          <t>Tidak pernah</t>
        </is>
      </c>
      <c r="JS15" s="48" t="n"/>
      <c r="JT15" s="48" t="n"/>
      <c r="JU15" s="48" t="n"/>
      <c r="JV15" s="48" t="n"/>
      <c r="JW15" s="48" t="n"/>
      <c r="JX15" s="48" t="n"/>
      <c r="JY15" s="48" t="n"/>
      <c r="JZ15" s="48" t="n"/>
      <c r="KA15" s="48" t="inlineStr">
        <is>
          <t>Tidak pernah</t>
        </is>
      </c>
      <c r="KB15" s="48" t="n"/>
      <c r="KC15" s="48" t="n"/>
      <c r="KD15" s="48" t="n"/>
      <c r="KE15" s="48" t="n"/>
      <c r="KF15" s="48" t="n"/>
      <c r="KG15" s="48" t="n"/>
      <c r="KH15" s="48" t="n"/>
      <c r="KI15" s="48" t="n"/>
      <c r="KJ15" s="48" t="inlineStr">
        <is>
          <t>Tidak pernah</t>
        </is>
      </c>
      <c r="KK15" s="48" t="n"/>
      <c r="KL15" s="48" t="n"/>
      <c r="KM15" s="48" t="n"/>
      <c r="KN15" s="48" t="n"/>
      <c r="KO15" s="48" t="n"/>
      <c r="KP15" s="48" t="n"/>
      <c r="KQ15" s="48" t="n"/>
      <c r="KR15" s="48" t="n"/>
      <c r="KS15" s="48" t="inlineStr">
        <is>
          <t>Tidak ada perubahan</t>
        </is>
      </c>
      <c r="KT15" s="48" t="inlineStr">
        <is>
          <t>0-1 kali</t>
        </is>
      </c>
      <c r="KU15" s="48" t="inlineStr">
        <is>
          <t>0-1 kali</t>
        </is>
      </c>
      <c r="KV15" s="48" t="inlineStr">
        <is>
          <t>Tidak ada</t>
        </is>
      </c>
      <c r="KW15" s="8" t="n">
        <v>0</v>
      </c>
      <c r="KX15" s="8" t="n">
        <v>0</v>
      </c>
      <c r="KY15" s="8" t="n">
        <v>0</v>
      </c>
      <c r="KZ15" s="8" t="n">
        <v>1</v>
      </c>
      <c r="LA15" s="48" t="inlineStr">
        <is>
          <t>Tidak ada perubahan</t>
        </is>
      </c>
      <c r="LB15" s="48" t="inlineStr">
        <is>
          <t>Jauh lebih baik</t>
        </is>
      </c>
      <c r="LC15" s="8" t="n">
        <v>11</v>
      </c>
      <c r="LD15" s="8" t="n">
        <v>0</v>
      </c>
      <c r="LE15" s="8" t="n">
        <v>0</v>
      </c>
      <c r="LF15" s="8" t="n">
        <v>0</v>
      </c>
      <c r="LG15" s="48" t="inlineStr">
        <is>
          <t>Ya</t>
        </is>
      </c>
      <c r="LH15" s="8" t="n">
        <v>50000</v>
      </c>
      <c r="LI15" s="48" t="n"/>
      <c r="LJ15" s="48" t="inlineStr">
        <is>
          <t>Kebutuhan rumah tangga</t>
        </is>
      </c>
      <c r="LK15" s="8" t="n">
        <v>0</v>
      </c>
      <c r="LL15" s="8" t="n">
        <v>0</v>
      </c>
      <c r="LM15" s="8" t="n">
        <v>0</v>
      </c>
      <c r="LN15" s="8" t="n">
        <v>0</v>
      </c>
      <c r="LO15" s="8" t="n">
        <v>1</v>
      </c>
      <c r="LP15" s="8" t="n">
        <v>0</v>
      </c>
      <c r="LQ15" s="8" t="n">
        <v>0</v>
      </c>
      <c r="LR15" s="11" t="n"/>
      <c r="LS15" s="8" t="n">
        <v>5</v>
      </c>
      <c r="LT15" s="8" t="n">
        <v>5</v>
      </c>
      <c r="LU15" s="8" t="n">
        <v>0</v>
      </c>
      <c r="LV15" s="8" t="n">
        <v>1</v>
      </c>
      <c r="LW15" s="8" t="n">
        <v>1</v>
      </c>
      <c r="LX15" s="8" t="n">
        <v>0</v>
      </c>
      <c r="LY15" s="8" t="n">
        <v>5</v>
      </c>
      <c r="LZ15" s="8" t="n">
        <v>5</v>
      </c>
      <c r="MA15" s="8" t="n">
        <v>0</v>
      </c>
      <c r="MB15" s="48" t="inlineStr">
        <is>
          <t>Tidak</t>
        </is>
      </c>
      <c r="MC15" s="8" t="n">
        <v>0</v>
      </c>
      <c r="MD15" s="8" t="n">
        <v>0</v>
      </c>
      <c r="ME15" s="8" t="n">
        <v>0</v>
      </c>
      <c r="MF15" s="8" t="n">
        <v>0</v>
      </c>
      <c r="MG15" s="8" t="n">
        <v>0</v>
      </c>
      <c r="MH15" s="8" t="n">
        <v>0</v>
      </c>
      <c r="MI15" s="48" t="n"/>
      <c r="MJ15" s="48" t="n"/>
      <c r="MK15" s="48" t="n"/>
      <c r="ML15" s="48" t="n"/>
      <c r="MM15" s="48" t="n"/>
      <c r="MN15" s="48" t="n"/>
      <c r="MO15" s="48" t="n"/>
      <c r="MP15" s="48" t="n"/>
      <c r="MQ15" s="48" t="n"/>
      <c r="MR15" s="17" t="inlineStr">
        <is>
          <t>Tidak ada waktu luang</t>
        </is>
      </c>
      <c r="MS15" s="48" t="n"/>
      <c r="MT15" s="48" t="inlineStr">
        <is>
          <t>Tidak ada waktu luang</t>
        </is>
      </c>
      <c r="MU15" s="48" t="inlineStr">
        <is>
          <t>Tidak</t>
        </is>
      </c>
      <c r="MV15" s="48" t="n"/>
      <c r="MW15" s="48" t="n"/>
      <c r="MX15" s="48" t="n"/>
      <c r="MY15" s="48" t="n"/>
      <c r="MZ15" s="48" t="n"/>
      <c r="NA15" s="48" t="n"/>
      <c r="NB15" s="48" t="n"/>
      <c r="NC15" s="48" t="n"/>
      <c r="ND15" s="48" t="n"/>
      <c r="NE15" s="48" t="n"/>
      <c r="NF15" s="48" t="n"/>
      <c r="NG15" s="48" t="n"/>
      <c r="NH15" s="48" t="n"/>
      <c r="NI15" s="48" t="n"/>
      <c r="NJ15" s="48" t="n"/>
      <c r="NK15" s="48" t="n"/>
      <c r="NL15" s="48" t="inlineStr">
        <is>
          <t>Tidak</t>
        </is>
      </c>
      <c r="NM15" s="48" t="inlineStr">
        <is>
          <t>100% dana hibah</t>
        </is>
      </c>
      <c r="NN15" s="17" t="inlineStr">
        <is>
          <t>0 (100% sumber pembiayaan dari hibah)</t>
        </is>
      </c>
      <c r="NO15" s="17" t="inlineStr">
        <is>
          <t>Lainnya</t>
        </is>
      </c>
      <c r="NP15" s="48" t="inlineStr">
        <is>
          <t>Perguruan Tinggi</t>
        </is>
      </c>
      <c r="NQ15" s="48" t="n"/>
      <c r="NR15" s="48" t="n"/>
      <c r="NS15" s="48" t="n"/>
      <c r="NT15" s="48" t="n"/>
      <c r="NU15" s="48" t="n"/>
      <c r="NV15" s="48" t="n"/>
      <c r="NW15" s="48" t="n"/>
      <c r="NX15" s="48" t="inlineStr">
        <is>
          <t>Sangat meningkat</t>
        </is>
      </c>
      <c r="NY15" s="8" t="n">
        <v>180</v>
      </c>
      <c r="NZ15" s="8" t="n">
        <v>60</v>
      </c>
      <c r="OA15" s="8" t="n">
        <v>0</v>
      </c>
      <c r="OB15" s="8" t="n">
        <v>30</v>
      </c>
      <c r="OC15" s="8" t="n">
        <v>30</v>
      </c>
      <c r="OD15" s="8" t="n">
        <v>0</v>
      </c>
      <c r="OE15" s="48" t="inlineStr">
        <is>
          <t>Jauh lebih baik</t>
        </is>
      </c>
      <c r="OF15" s="48" t="inlineStr">
        <is>
          <t>Jauh lebih baik (beda waktu memasak lebih cepat setengah jam atau lebih, ATAU tidak lagi ada rasa/bau makanan yang berubah, ATAU alasan lainnya)</t>
        </is>
      </c>
      <c r="OG15" s="48" t="inlineStr">
        <is>
          <t>Ya</t>
        </is>
      </c>
      <c r="OH15" s="8" t="n">
        <v>3</v>
      </c>
      <c r="OI15" s="8" t="n">
        <v>0</v>
      </c>
      <c r="OJ15" s="8" t="n">
        <v>0</v>
      </c>
      <c r="OK15" s="8" t="n">
        <v>0</v>
      </c>
      <c r="OL15" s="8" t="n">
        <v>0</v>
      </c>
      <c r="OM15" s="8" t="n">
        <v>0</v>
      </c>
      <c r="ON15" s="8" t="n">
        <v>0</v>
      </c>
      <c r="OO15" s="8" t="n">
        <v>0</v>
      </c>
      <c r="OP15" s="48">
        <f>VLOOKUP(AG15,'BUS 2'!$G$1:$CU$424,2,0)</f>
        <v/>
      </c>
      <c r="OQ15" s="8">
        <f>VLOOKUP(AG15,'BUS 2'!$G$1:$CU$424,3,0)</f>
        <v/>
      </c>
      <c r="OR15" s="8">
        <f>VLOOKUP(AG15,'BUS 2'!$G$1:$CU$424,4,0)</f>
        <v/>
      </c>
      <c r="OS15" s="8">
        <f>VLOOKUP(AG15,'BUS 2'!$G$1:$CU$424,5,0)</f>
        <v/>
      </c>
      <c r="OT15" s="8">
        <f>VLOOKUP(AG15,'BUS 2'!$G$1:$CU$424,6,0)</f>
        <v/>
      </c>
      <c r="OU15" s="8">
        <f>VLOOKUP(AG15,'BUS 2'!$G$1:$CU$424,7,0)</f>
        <v/>
      </c>
      <c r="OV15" s="8">
        <f>VLOOKUP(AG15,'BUS 2'!$G$1:$CU$424,8,0)</f>
        <v/>
      </c>
      <c r="OW15" s="8">
        <f>VLOOKUP(AG15,'BUS 2'!$G$1:$CU$424,9,0)</f>
        <v/>
      </c>
      <c r="OX15" s="8">
        <f>VLOOKUP(AG15,'BUS 2'!$G$1:$CU$424,10,0)</f>
        <v/>
      </c>
      <c r="OY15" s="8">
        <f>VLOOKUP(AG15,'BUS 2'!$G$1:$CU$424,11,0)</f>
        <v/>
      </c>
      <c r="OZ15" s="8">
        <f>VLOOKUP(AG15,'BUS 2'!$G$1:$CU$424,12,0)</f>
        <v/>
      </c>
      <c r="PA15" s="8">
        <f>VLOOKUP(AG15,'BUS 2'!$G$1:$CU$424,13,0)</f>
        <v/>
      </c>
      <c r="PB15" s="8">
        <f>VLOOKUP(AG15,'BUS 2'!$G$1:$CU$424,14,0)</f>
        <v/>
      </c>
      <c r="PC15" s="8">
        <f>VLOOKUP(AG15,'BUS 2'!$G$1:$CU$424,15,0)</f>
        <v/>
      </c>
      <c r="PD15" s="8">
        <f>VLOOKUP(AG15,'BUS 2'!$G$1:$CU$424,16,0)</f>
        <v/>
      </c>
      <c r="PE15" s="8">
        <f>VLOOKUP(AG15,'BUS 2'!$G$1:$CU$424,17,0)</f>
        <v/>
      </c>
      <c r="PF15" s="8">
        <f>VLOOKUP(AG15,'BUS 2'!$G$1:$CU$424,18,0)</f>
        <v/>
      </c>
      <c r="PG15" s="8">
        <f>VLOOKUP(AG15,'BUS 2'!$G$1:$CU$424,19,0)</f>
        <v/>
      </c>
      <c r="PH15" s="8">
        <f>VLOOKUP(AG15,'BUS 2'!$G$1:$CU$424,20,0)</f>
        <v/>
      </c>
      <c r="PI15" s="8">
        <f>VLOOKUP(AG15,'BUS 2'!$G$1:$CU$424,21,0)</f>
        <v/>
      </c>
      <c r="PJ15" s="8">
        <f>VLOOKUP(AG15,'BUS 2'!$G$1:$CU$424,22,0)</f>
        <v/>
      </c>
      <c r="PK15" s="8">
        <f>VLOOKUP(AG15,'BUS 2'!$G$1:$CU$424,23,0)</f>
        <v/>
      </c>
      <c r="PL15" s="8">
        <f>VLOOKUP(AG15,'BUS 2'!$G$1:$CU$424,24,0)</f>
        <v/>
      </c>
      <c r="PM15" s="8">
        <f>VLOOKUP(AG15,'BUS 2'!$G$1:$CU$424,25,0)</f>
        <v/>
      </c>
      <c r="PN15" s="8">
        <f>VLOOKUP(AG15,'BUS 2'!$G$1:$CU$424,26,0)</f>
        <v/>
      </c>
      <c r="PO15" s="8">
        <f>VLOOKUP(AG15,'BUS 2'!$G$1:$CU$424,27,0)</f>
        <v/>
      </c>
      <c r="PP15" s="8">
        <f>VLOOKUP(AG15,'BUS 2'!$G$1:$CU$424,28,0)</f>
        <v/>
      </c>
      <c r="PQ15" s="8">
        <f>VLOOKUP(AG15,'BUS 2'!$G$1:$CU$424,29,0)</f>
        <v/>
      </c>
      <c r="PR15" s="8">
        <f>VLOOKUP(AG15,'BUS 2'!$G$1:$CU$424,30,0)</f>
        <v/>
      </c>
      <c r="PS15" s="8">
        <f>VLOOKUP(AG15,'BUS 2'!$G$1:$CU$424,31,0)</f>
        <v/>
      </c>
      <c r="PT15" s="48" t="inlineStr">
        <is>
          <t>4-Lainnya</t>
        </is>
      </c>
      <c r="PU15" s="8" t="n">
        <v>0</v>
      </c>
      <c r="PV15" s="8" t="n">
        <v>0</v>
      </c>
      <c r="PW15" s="8" t="n">
        <v>0</v>
      </c>
      <c r="PX15" s="8" t="n">
        <v>0</v>
      </c>
      <c r="PY15" s="8" t="n">
        <v>0</v>
      </c>
      <c r="PZ15" s="8" t="n">
        <v>0</v>
      </c>
      <c r="QA15" s="8" t="n">
        <v>0</v>
      </c>
      <c r="QB15" s="8" t="n">
        <v>0</v>
      </c>
      <c r="QC15" s="8" t="n">
        <v>1</v>
      </c>
      <c r="QD15" s="27" t="inlineStr">
        <is>
          <t>Dibiarkan di kandang</t>
        </is>
      </c>
      <c r="QE15" s="36" t="n"/>
      <c r="QF15" s="35" t="n"/>
      <c r="QG15" s="35" t="n"/>
      <c r="QH15" s="35" t="n"/>
      <c r="QI15" s="35" t="n"/>
      <c r="QJ15" s="35" t="n"/>
      <c r="QK15" s="36" t="n"/>
      <c r="QL15" s="36" t="n"/>
      <c r="QM15" s="36" t="n"/>
      <c r="QN15" s="36" t="n"/>
      <c r="QO15" s="36" t="n"/>
      <c r="QP15" s="36" t="n"/>
      <c r="QQ15" s="36" t="n"/>
      <c r="QR15" s="36" t="n"/>
      <c r="QS15" s="36" t="n"/>
      <c r="QT15" s="36" t="n"/>
      <c r="QU15" s="36" t="n"/>
      <c r="QV15" s="36" t="n"/>
      <c r="QW15" s="35" t="n"/>
      <c r="QX15" s="35" t="n"/>
      <c r="QY15" s="35" t="n"/>
      <c r="QZ15" s="35" t="n"/>
      <c r="RA15" s="35" t="n"/>
      <c r="RB15" s="36" t="n"/>
      <c r="RC15" s="36" t="n"/>
      <c r="RD15" s="36" t="n"/>
      <c r="RE15" s="36" t="n"/>
      <c r="RF15" s="36" t="n"/>
      <c r="RG15" s="48" t="n"/>
      <c r="RH15" s="35" t="n"/>
      <c r="RI15" s="35" t="n"/>
      <c r="RJ15" s="35" t="n"/>
      <c r="RK15" s="35" t="n"/>
      <c r="RL15" s="35" t="n"/>
      <c r="RM15" s="48" t="n"/>
      <c r="RN15" s="48" t="n"/>
      <c r="RO15" s="48" t="n"/>
      <c r="RP15" s="48" t="n"/>
      <c r="RQ15" s="48" t="n"/>
      <c r="RR15" s="48" t="n"/>
      <c r="RS15" s="35" t="n"/>
      <c r="RT15" s="35" t="n"/>
      <c r="RU15" s="35" t="n"/>
      <c r="RV15" s="35" t="n"/>
      <c r="RW15" s="35" t="n"/>
      <c r="RX15" s="48" t="n"/>
      <c r="RY15" s="48" t="n"/>
      <c r="RZ15" s="48" t="n"/>
      <c r="SA15" s="48" t="n"/>
      <c r="SB15" s="48" t="n"/>
      <c r="SC15" s="48" t="n"/>
      <c r="SD15" s="35" t="n"/>
      <c r="SE15" s="35" t="n"/>
      <c r="SF15" s="35" t="n"/>
      <c r="SG15" s="35" t="n"/>
      <c r="SH15" s="35" t="n"/>
      <c r="SI15" s="48" t="n"/>
      <c r="SJ15" s="48" t="n"/>
      <c r="SK15" s="48" t="n"/>
      <c r="SL15" s="48" t="n"/>
      <c r="SM15" s="48" t="n"/>
      <c r="SN15" s="48" t="n"/>
      <c r="SO15" s="35" t="n"/>
      <c r="SP15" s="35" t="n"/>
      <c r="SQ15" s="35" t="n"/>
      <c r="SR15" s="35" t="n"/>
      <c r="SS15" s="35" t="n"/>
      <c r="ST15" s="48" t="n"/>
      <c r="SU15" s="48" t="n"/>
      <c r="SV15" s="48" t="n"/>
      <c r="SW15" s="48" t="n"/>
      <c r="SX15" s="48" t="n"/>
      <c r="SY15" s="8">
        <f>VLOOKUP(AG15,'BUS 2'!$G$1:$CU$424,33,0)</f>
        <v/>
      </c>
      <c r="SZ15" s="48">
        <f>VLOOKUP(AG15,'BUS 2'!$G$1:$CU$424,34,0)</f>
        <v/>
      </c>
      <c r="TA15" s="48">
        <f>VLOOKUP(AG15,'BUS 2'!$G$1:$CU$424,35,0)</f>
        <v/>
      </c>
      <c r="TB15" s="48">
        <f>VLOOKUP(AG15,'BUS 2'!$G$1:$CU$424,36,0)</f>
        <v/>
      </c>
      <c r="TC15" s="48">
        <f>VLOOKUP(AG15,'BUS 2'!$G$1:$CU$424,37,0)</f>
        <v/>
      </c>
      <c r="TD15" s="48">
        <f>VLOOKUP(AG15,'BUS 2'!$G$1:$CU$424,38,0)</f>
        <v/>
      </c>
      <c r="TE15" s="48">
        <f>VLOOKUP(AG15,'BUS 2'!$G$1:$CU$424,39,0)</f>
        <v/>
      </c>
      <c r="TF15" s="48">
        <f>VLOOKUP(AG15,'BUS 2'!$G$1:$CU$424,40,0)</f>
        <v/>
      </c>
      <c r="TG15" s="8">
        <f>VLOOKUP(AG15,'BUS 2'!$G$1:$CU$424,42,0)</f>
        <v/>
      </c>
      <c r="TH15" s="8">
        <f>VLOOKUP(AG15,'BUS 2'!$G$1:$CU$424,43,0)</f>
        <v/>
      </c>
      <c r="TI15" s="8">
        <f>VLOOKUP(AG15,'BUS 2'!$G$1:$CU$424,44,0)</f>
        <v/>
      </c>
      <c r="TJ15" s="8">
        <f>VLOOKUP(AG15,'BUS 2'!$G$1:$CU$424,45,0)</f>
        <v/>
      </c>
      <c r="TK15" s="8">
        <f>VLOOKUP(AG15,'BUS 2'!$G$1:$CU$424,46,0)</f>
        <v/>
      </c>
      <c r="TL15" s="8">
        <f>VLOOKUP(AG15,'BUS 2'!$G$1:$CU$424,47,0)</f>
        <v/>
      </c>
      <c r="TM15" s="8">
        <f>VLOOKUP(AG15,'BUS 2'!$G$1:$CU$424,48,0)</f>
        <v/>
      </c>
      <c r="TN15" s="8">
        <f>VLOOKUP(AG15,'BUS 2'!$G$1:$CU$424,49,0)</f>
        <v/>
      </c>
      <c r="TO15" s="8">
        <f>VLOOKUP(AG15,'BUS 2'!$G$1:$CU$424,50,0)</f>
        <v/>
      </c>
      <c r="TP15" s="8">
        <f>VLOOKUP(AG15,'BUS 2'!$G$1:$CU$424,51,0)</f>
        <v/>
      </c>
      <c r="TQ15" s="8">
        <f>VLOOKUP(AG15,'BUS 2'!$G$1:$CU$424,52,0)</f>
        <v/>
      </c>
      <c r="TR15" s="8">
        <f>VLOOKUP(AG15,'BUS 2'!$G$1:$CU$424,53,0)</f>
        <v/>
      </c>
      <c r="TS15" s="48">
        <f>VLOOKUP(AG15,'BUS 2'!$G$1:$CU$424,54,0)</f>
        <v/>
      </c>
      <c r="TT15" s="48">
        <f>VLOOKUP(AG15,'BUS 2'!$G$1:$CU$424,55,0)</f>
        <v/>
      </c>
      <c r="TU15" s="48">
        <f>VLOOKUP(AG15,'BUS 2'!$G$1:$CU$424,56,0)</f>
        <v/>
      </c>
      <c r="TV15" s="48">
        <f>VLOOKUP(AG15,'BUS 2'!$G$1:$CU$424,57,0)</f>
        <v/>
      </c>
      <c r="TW15" s="48">
        <f>VLOOKUP(AG15,'BUS 2'!$G$1:$CU$424,58,0)</f>
        <v/>
      </c>
      <c r="TX15" s="48">
        <f>VLOOKUP(AG15,'BUS 2'!$G$1:$CU$424,59,0)</f>
        <v/>
      </c>
      <c r="TY15" s="48">
        <f>VLOOKUP(AG15,'BUS 2'!$G$1:$CU$424,60,0)</f>
        <v/>
      </c>
      <c r="TZ15" s="48">
        <f>VLOOKUP(AG15,'BUS 2'!$G$1:$CU$424,61,0)</f>
        <v/>
      </c>
      <c r="UA15" s="48">
        <f>VLOOKUP(AG15,'BUS 2'!$G$1:$CU$424,62,0)</f>
        <v/>
      </c>
      <c r="UB15" s="48">
        <f>VLOOKUP(AG15,'BUS 2'!$G$1:$CU$424,63,0)</f>
        <v/>
      </c>
      <c r="UC15" s="48">
        <f>VLOOKUP(AG15,'BUS 2'!$G$1:$CU$424,64,0)</f>
        <v/>
      </c>
      <c r="UD15" s="48">
        <f>VLOOKUP(AG15,'BUS 2'!$G$1:$CU$424,65,0)</f>
        <v/>
      </c>
      <c r="UE15" s="48">
        <f>VLOOKUP(AG15,'BUS 2'!$G$1:$CU$424,66,0)</f>
        <v/>
      </c>
      <c r="UF15" s="48">
        <f>VLOOKUP(AG15,'BUS 2'!$G$1:$CU$424,67,0)</f>
        <v/>
      </c>
      <c r="UG15" s="48">
        <f>VLOOKUP(AG15,'BUS 2'!$G$1:$CU$424,68,0)</f>
        <v/>
      </c>
      <c r="UH15" s="48">
        <f>VLOOKUP(AG15,'BUS 2'!$G$1:$CU$424,69,0)</f>
        <v/>
      </c>
      <c r="UI15" s="48">
        <f>VLOOKUP(AG15,'BUS 2'!$G$1:$CU$424,70,0)</f>
        <v/>
      </c>
      <c r="UJ15" s="48">
        <f>VLOOKUP(AG15,'BUS 2'!$G$1:$CU$424,71,0)</f>
        <v/>
      </c>
      <c r="UK15" s="48">
        <f>VLOOKUP(AG15,'BUS 2'!$G$1:$CU$424,72,0)</f>
        <v/>
      </c>
      <c r="UL15" s="48">
        <f>VLOOKUP(AG15,'BUS 2'!$G$1:$CU$424,73,0)</f>
        <v/>
      </c>
      <c r="UM15" s="48">
        <f>VLOOKUP(AG15,'BUS 2'!$G$1:$CU$424,74,0)</f>
        <v/>
      </c>
      <c r="UN15" s="48">
        <f>VLOOKUP(AG15,'BUS 2'!$G$1:$CU$424,75,0)</f>
        <v/>
      </c>
      <c r="UO15" s="48">
        <f>VLOOKUP(AG15,'BUS 2'!$G$1:$CU$424,76,0)</f>
        <v/>
      </c>
      <c r="UP15" s="48">
        <f>VLOOKUP(AG15,'BUS 2'!$G$1:$CU$424,77,0)</f>
        <v/>
      </c>
      <c r="UQ15" s="48">
        <f>VLOOKUP(AG15,'BUS 2'!$G$1:$CU$424,78,0)</f>
        <v/>
      </c>
      <c r="UR15" s="48">
        <f>VLOOKUP(AG15,'BUS 2'!$G$1:$CU$424,79,0)</f>
        <v/>
      </c>
      <c r="US15" s="48">
        <f>VLOOKUP(AG15,'BUS 2'!$G$1:$CU$424,80,0)</f>
        <v/>
      </c>
      <c r="UT15" s="48">
        <f>VLOOKUP(AG15,'BUS 2'!$G$1:$CU$424,81,0)</f>
        <v/>
      </c>
      <c r="UU15" s="48" t="inlineStr">
        <is>
          <t>Penggembalaan semi-terbuka</t>
        </is>
      </c>
      <c r="UV15" s="48" t="n"/>
      <c r="UW15" s="48" t="n"/>
      <c r="UX15" s="48" t="n"/>
      <c r="UY15" s="48" t="n"/>
      <c r="UZ15" s="48" t="n"/>
      <c r="VA15" s="48" t="n"/>
      <c r="VB15" s="48" t="n"/>
      <c r="VC15" s="48" t="inlineStr">
        <is>
          <t>Sangat jarang (&gt;1 bulan sekali)</t>
        </is>
      </c>
      <c r="VD15" s="48" t="n"/>
      <c r="VE15" s="48" t="n"/>
      <c r="VF15" s="48" t="n"/>
      <c r="VG15" s="48" t="n"/>
      <c r="VH15" s="48" t="n"/>
      <c r="VI15" s="48" t="n"/>
      <c r="VJ15" s="48" t="n"/>
      <c r="VK15" s="48" t="inlineStr">
        <is>
          <t>Sering (1 kali sehari)</t>
        </is>
      </c>
      <c r="VL15" s="48" t="n"/>
      <c r="VM15" s="48" t="n"/>
      <c r="VN15" s="48" t="n"/>
      <c r="VO15" s="48" t="n"/>
      <c r="VP15" s="48" t="n"/>
      <c r="VQ15" s="48" t="n"/>
      <c r="VR15" s="48" t="n"/>
      <c r="VS15" s="48" t="inlineStr">
        <is>
          <t>3-Disimpan terbuka (dry lot)</t>
        </is>
      </c>
      <c r="VT15" s="8" t="n">
        <v>0</v>
      </c>
      <c r="VU15" s="8" t="n">
        <v>0</v>
      </c>
      <c r="VV15" s="8" t="n">
        <v>0</v>
      </c>
      <c r="VW15" s="8" t="n">
        <v>0</v>
      </c>
      <c r="VX15" s="8" t="n">
        <v>0</v>
      </c>
      <c r="VY15" s="8" t="n">
        <v>0</v>
      </c>
      <c r="VZ15" s="8" t="n">
        <v>1</v>
      </c>
      <c r="WA15" s="8" t="n">
        <v>0</v>
      </c>
      <c r="WB15" s="8" t="n">
        <v>0</v>
      </c>
      <c r="WC15" s="8" t="n">
        <v>0</v>
      </c>
      <c r="WD15" s="8" t="n">
        <v>0</v>
      </c>
      <c r="WE15" s="8" t="n">
        <v>0</v>
      </c>
      <c r="WF15" s="48" t="n"/>
      <c r="WG15" s="48" t="n"/>
      <c r="WH15" s="48" t="n"/>
      <c r="WI15" s="48" t="n"/>
      <c r="WJ15" s="48" t="n"/>
      <c r="WK15" s="48" t="n"/>
      <c r="WL15" s="48" t="n"/>
      <c r="WM15" s="48" t="n"/>
      <c r="WN15" s="48" t="n"/>
      <c r="WO15" s="48" t="n"/>
      <c r="WP15" s="48" t="n"/>
      <c r="WQ15" s="48" t="n"/>
      <c r="WR15" s="48" t="n"/>
      <c r="WS15" s="48" t="n"/>
      <c r="WT15" s="48" t="n"/>
      <c r="WU15" s="48" t="n"/>
      <c r="WV15" s="48" t="n"/>
      <c r="WW15" s="48" t="n"/>
      <c r="WX15" s="48" t="n"/>
      <c r="WY15" s="48" t="n"/>
      <c r="WZ15" s="48" t="n"/>
      <c r="XA15" s="48" t="n"/>
      <c r="XB15" s="48" t="n"/>
      <c r="XC15" s="48" t="n"/>
      <c r="XD15" s="48" t="n"/>
      <c r="XE15" s="48" t="n"/>
      <c r="XF15" s="48" t="n"/>
      <c r="XG15" s="48" t="n"/>
      <c r="XH15" s="48" t="n"/>
      <c r="XI15" s="48" t="n"/>
      <c r="XJ15" s="48" t="n"/>
      <c r="XK15" s="48" t="n"/>
      <c r="XL15" s="48" t="n"/>
      <c r="XM15" s="48" t="n"/>
      <c r="XN15" s="48" t="n"/>
      <c r="XO15" s="48" t="n"/>
      <c r="XP15" s="48" t="n"/>
      <c r="XQ15" s="48" t="n"/>
      <c r="XR15" s="48" t="n"/>
      <c r="XS15" s="48" t="n"/>
      <c r="XT15" s="48" t="n"/>
      <c r="XU15" s="48" t="n"/>
      <c r="XV15" s="48" t="n"/>
      <c r="XW15" s="48" t="n"/>
      <c r="XX15" s="48" t="n"/>
      <c r="XY15" s="48" t="n"/>
      <c r="XZ15" s="48" t="n"/>
      <c r="YA15" s="48" t="n"/>
      <c r="YB15" s="48" t="n"/>
      <c r="YC15" s="48" t="n"/>
      <c r="YD15" s="48" t="n"/>
      <c r="YE15" s="48" t="n"/>
      <c r="YF15" s="48" t="n"/>
      <c r="YG15" s="48" t="n"/>
      <c r="YH15" s="48" t="n"/>
      <c r="YI15" s="48" t="n"/>
      <c r="YJ15" s="48" t="n"/>
      <c r="YK15" s="48" t="n"/>
      <c r="YL15" s="48" t="n"/>
      <c r="YM15" s="48" t="n"/>
      <c r="YN15" s="48" t="n"/>
      <c r="YO15" s="48" t="n"/>
      <c r="YP15" s="48" t="n"/>
      <c r="YQ15" s="48" t="n"/>
      <c r="YR15" s="48" t="n"/>
      <c r="YS15" s="48" t="n"/>
      <c r="YT15" s="48" t="n"/>
      <c r="YU15" s="48" t="n"/>
      <c r="YV15" s="48" t="n"/>
      <c r="YW15" s="48" t="n"/>
      <c r="YX15" s="48" t="n"/>
      <c r="YY15" s="48" t="n"/>
      <c r="YZ15" s="48" t="n"/>
      <c r="ZA15" s="48" t="n"/>
      <c r="ZB15" s="48" t="n"/>
      <c r="ZC15" s="48" t="n"/>
      <c r="ZD15" s="48" t="n"/>
      <c r="ZE15" s="48" t="n"/>
      <c r="ZF15" s="48" t="n"/>
      <c r="ZG15" s="48" t="n"/>
      <c r="ZH15" s="48" t="n"/>
      <c r="ZI15" s="48" t="n"/>
      <c r="ZJ15" s="48" t="n"/>
      <c r="ZK15" s="48" t="n"/>
      <c r="ZL15" s="48" t="n"/>
      <c r="ZM15" s="48" t="n"/>
      <c r="ZN15" s="48" t="n"/>
      <c r="ZO15" s="48" t="n"/>
      <c r="ZP15" s="48" t="n"/>
      <c r="ZQ15" s="48" t="n"/>
      <c r="ZR15" s="48" t="n"/>
      <c r="ZS15" s="48" t="n"/>
      <c r="ZT15" s="48" t="n"/>
      <c r="ZU15" s="48" t="n"/>
      <c r="ZV15" s="8" t="n">
        <v>3</v>
      </c>
      <c r="ZW15" s="48" t="n"/>
      <c r="ZX15" s="48" t="n"/>
      <c r="ZY15" s="48" t="n"/>
      <c r="ZZ15" s="48" t="n"/>
      <c r="AAA15" s="48" t="n"/>
      <c r="AAB15" s="48" t="n"/>
      <c r="AAC15" s="48" t="n"/>
      <c r="AAD15" s="48" t="inlineStr">
        <is>
          <t>Pakan segar (misal: rumput)</t>
        </is>
      </c>
      <c r="AAE15" s="48" t="n"/>
      <c r="AAF15" s="48" t="n"/>
      <c r="AAG15" s="48" t="n"/>
      <c r="AAH15" s="48" t="n"/>
      <c r="AAI15" s="48" t="n"/>
      <c r="AAJ15" s="48" t="n"/>
      <c r="AAK15" s="48" t="n"/>
      <c r="AAL15" s="48" t="inlineStr">
        <is>
          <t>Tidak</t>
        </is>
      </c>
      <c r="AAM15" s="48" t="n"/>
      <c r="AAN15" s="48" t="n"/>
      <c r="AAO15" s="48" t="n"/>
      <c r="AAP15" s="48" t="n"/>
      <c r="AAQ15" s="48" t="n"/>
      <c r="AAR15" s="48" t="inlineStr">
        <is>
          <t>Ya</t>
        </is>
      </c>
      <c r="AAS15" s="48" t="inlineStr">
        <is>
          <t>Mengetahui</t>
        </is>
      </c>
      <c r="AAT15" s="48" t="inlineStr">
        <is>
          <t>Didiamkan saja/dibiarkan di tempatnya (di bak/kolam penampung slurry)</t>
        </is>
      </c>
      <c r="AAU15" s="8" t="n">
        <v>0</v>
      </c>
      <c r="AAV15" s="8" t="n">
        <v>0</v>
      </c>
      <c r="AAW15" s="8" t="n">
        <v>0</v>
      </c>
      <c r="AAX15" s="8" t="n">
        <v>0</v>
      </c>
      <c r="AAY15" s="8" t="n">
        <v>0</v>
      </c>
      <c r="AAZ15" s="8" t="n">
        <v>1</v>
      </c>
      <c r="ABA15" s="8" t="n">
        <v>0</v>
      </c>
      <c r="ABB15" s="48" t="n"/>
      <c r="ABC15" s="48" t="n"/>
      <c r="ABD15" s="48" t="n"/>
      <c r="ABE15" s="48" t="n"/>
      <c r="ABF15" s="48" t="n"/>
      <c r="ABG15" s="48" t="n"/>
      <c r="ABH15" s="48" t="n"/>
      <c r="ABI15" s="48" t="n"/>
      <c r="ABJ15" s="48" t="n"/>
      <c r="ABK15" s="48" t="n"/>
      <c r="ABL15" s="48" t="n"/>
      <c r="ABM15" s="48" t="n"/>
      <c r="ABN15" s="48" t="n"/>
      <c r="ABO15" s="48" t="n"/>
      <c r="ABP15" s="48" t="n"/>
      <c r="ABQ15" s="48" t="n"/>
      <c r="ABR15" s="48" t="n"/>
      <c r="ABS15" s="48" t="n"/>
      <c r="ABT15" s="48" t="n"/>
      <c r="ABU15" s="48" t="n"/>
      <c r="ABV15" s="48" t="n"/>
      <c r="ABW15" s="48" t="n"/>
      <c r="ABX15" s="48" t="n"/>
      <c r="ABY15" s="48" t="n"/>
      <c r="ABZ15" s="48" t="n"/>
      <c r="ACA15" s="48" t="n"/>
      <c r="ACB15" s="48" t="n"/>
      <c r="ACC15" s="48" t="n"/>
      <c r="ACD15" s="48" t="n"/>
      <c r="ACE15" s="48" t="n"/>
      <c r="ACF15" s="48" t="n"/>
      <c r="ACG15" s="48" t="n"/>
      <c r="ACH15" s="48" t="n"/>
      <c r="ACI15" s="48" t="n"/>
      <c r="ACJ15" s="48" t="n"/>
      <c r="ACK15" s="48" t="inlineStr">
        <is>
          <t>Lainnya</t>
        </is>
      </c>
      <c r="ACL15" s="8" t="n">
        <v>0</v>
      </c>
      <c r="ACM15" s="8" t="n">
        <v>0</v>
      </c>
      <c r="ACN15" s="8" t="n">
        <v>0</v>
      </c>
      <c r="ACO15" s="8" t="n">
        <v>0</v>
      </c>
      <c r="ACP15" s="8" t="n">
        <v>0</v>
      </c>
      <c r="ACQ15" s="8" t="n">
        <v>0</v>
      </c>
      <c r="ACR15" s="8" t="n">
        <v>1</v>
      </c>
      <c r="ACS15" s="48" t="inlineStr">
        <is>
          <t>Bioslurrynya belum banyak karena biogas baru dibangun november yang lalu</t>
        </is>
      </c>
      <c r="ACT15" s="48" t="inlineStr">
        <is>
          <t>Pengisian pertama minta kotoran dari tetangga</t>
        </is>
      </c>
      <c r="ACU15" s="48" t="inlineStr">
        <is>
          <t>Manfaat besar dan membantu kehidupan sehari-hari</t>
        </is>
      </c>
      <c r="ACV15" s="48" t="inlineStr">
        <is>
          <t>Sama saja</t>
        </is>
      </c>
      <c r="ACW15" s="48" t="inlineStr">
        <is>
          <t>Anggota keluarga - Perempuan dewasa</t>
        </is>
      </c>
      <c r="ACX15" s="48" t="inlineStr">
        <is>
          <t>Netral/tidak tahu</t>
        </is>
      </c>
      <c r="ACY15" s="48" t="inlineStr">
        <is>
          <t>Anggota keluarga - Laki-laki dewasa Anggota keluarga - Perempuan dewasa</t>
        </is>
      </c>
      <c r="ACZ15" s="8" t="n">
        <v>1</v>
      </c>
      <c r="ADA15" s="8" t="n">
        <v>1</v>
      </c>
      <c r="ADB15" s="8" t="n">
        <v>0</v>
      </c>
      <c r="ADC15" s="8" t="n">
        <v>0</v>
      </c>
      <c r="ADD15" s="48" t="inlineStr">
        <is>
          <t>Puas</t>
        </is>
      </c>
      <c r="ADE15" s="48" t="inlineStr">
        <is>
          <t>Puas</t>
        </is>
      </c>
      <c r="ADF15" s="48" t="inlineStr">
        <is>
          <t>Puas</t>
        </is>
      </c>
      <c r="ADG15" s="48" t="inlineStr">
        <is>
          <t>Puas</t>
        </is>
      </c>
      <c r="ADH15" s="48" t="inlineStr">
        <is>
          <t>Tidak</t>
        </is>
      </c>
      <c r="ADI15" s="48" t="n"/>
      <c r="ADJ15" s="48" t="inlineStr">
        <is>
          <t>Puas</t>
        </is>
      </c>
      <c r="ADK15" s="48" t="n"/>
      <c r="ADL15" s="48" t="n"/>
      <c r="ADM15" s="48" t="n"/>
      <c r="ADN15" s="48" t="n"/>
      <c r="ADO15" s="48" t="n"/>
      <c r="ADP15" s="48" t="n"/>
      <c r="ADQ15" s="48" t="n"/>
      <c r="ADR15" s="48" t="n"/>
      <c r="ADS15" s="48" t="n"/>
      <c r="ADT15" s="48" t="n"/>
      <c r="ADU15" s="48" t="inlineStr">
        <is>
          <t>Lainnya</t>
        </is>
      </c>
      <c r="ADV15" s="8" t="n">
        <v>0</v>
      </c>
      <c r="ADW15" s="8" t="n">
        <v>0</v>
      </c>
      <c r="ADX15" s="8" t="n">
        <v>0</v>
      </c>
      <c r="ADY15" s="8" t="n">
        <v>0</v>
      </c>
      <c r="ADZ15" s="8" t="n">
        <v>0</v>
      </c>
      <c r="AEA15" s="8" t="n">
        <v>0</v>
      </c>
      <c r="AEB15" s="8" t="n">
        <v>0</v>
      </c>
      <c r="AEC15" s="8" t="n">
        <v>1</v>
      </c>
      <c r="AED15" s="48" t="inlineStr">
        <is>
          <t>Belum ada kerusakan</t>
        </is>
      </c>
      <c r="AEE15" s="48" t="inlineStr">
        <is>
          <t>Lainnya</t>
        </is>
      </c>
      <c r="AEF15" s="48" t="inlineStr">
        <is>
          <t>Anak Pak Ambo</t>
        </is>
      </c>
      <c r="AEG15" s="48" t="inlineStr">
        <is>
          <t>Menghubungi melalui rekan</t>
        </is>
      </c>
      <c r="AEH15" s="48" t="n"/>
      <c r="AEI15" s="48" t="inlineStr">
        <is>
          <t>Kalo bisa tiap tahun ada pengarahan secara reguler</t>
        </is>
      </c>
      <c r="AEJ15" s="48" t="inlineStr">
        <is>
          <t>Ya, selalu</t>
        </is>
      </c>
      <c r="AEK15" s="48" t="inlineStr">
        <is>
          <t>Pengurangan pengeluaran rumah tangga (bahan bakar minyak, pupuk, dll.) Lebih mudah mendapatkan energi Pasokan energi yang andal Memasak lebih cepat Lebih aman Mendapatkan subsidi</t>
        </is>
      </c>
      <c r="AEL15" s="8" t="n">
        <v>1</v>
      </c>
      <c r="AEM15" s="8" t="n">
        <v>1</v>
      </c>
      <c r="AEN15" s="8" t="n">
        <v>1</v>
      </c>
      <c r="AEO15" s="8" t="n">
        <v>1</v>
      </c>
      <c r="AEP15" s="8" t="n">
        <v>1</v>
      </c>
      <c r="AEQ15" s="8" t="n">
        <v>0</v>
      </c>
      <c r="AER15" s="8" t="n">
        <v>0</v>
      </c>
      <c r="AES15" s="8" t="n">
        <v>0</v>
      </c>
      <c r="AET15" s="8" t="n">
        <v>0</v>
      </c>
      <c r="AEU15" s="8" t="n">
        <v>0</v>
      </c>
      <c r="AEV15" s="8" t="n">
        <v>1</v>
      </c>
      <c r="AEW15" s="8" t="n">
        <v>0</v>
      </c>
      <c r="AEX15" s="48" t="n"/>
      <c r="AEY15" s="48" t="inlineStr">
        <is>
          <t>Mengurangi pengeluaran energi</t>
        </is>
      </c>
      <c r="AEZ15" s="48" t="n"/>
      <c r="AFA15" s="48" t="inlineStr">
        <is>
          <t>Tetangga / teman / saudara</t>
        </is>
      </c>
      <c r="AFB15" s="48" t="n"/>
      <c r="AFC15" s="48" t="inlineStr">
        <is>
          <t>1000623923-16_0_15.heic</t>
        </is>
      </c>
      <c r="AFD15" s="16" t="inlineStr">
        <is>
          <t>https://kf.kobotoolbox.org/api/v2/assets/avstPQqLr3Ab3ZdcVTXZ6f/data/671100060/attachments/attUe3uCrc5QkQBvLNuhWRDu/</t>
        </is>
      </c>
      <c r="AFE15" s="48" t="inlineStr">
        <is>
          <t>1000639238-16_6_35.jpg</t>
        </is>
      </c>
      <c r="AFF15" s="16" t="inlineStr">
        <is>
          <t>https://kf.kobotoolbox.org/api/v2/assets/avstPQqLr3Ab3ZdcVTXZ6f/data/671100060/attachments/attNufME6w3qkLa7ZKqLgWFS/</t>
        </is>
      </c>
      <c r="AFG15" s="48" t="inlineStr">
        <is>
          <t>febriihasanah</t>
        </is>
      </c>
      <c r="AFH15" s="48" t="n"/>
      <c r="AFI15" s="27" t="n"/>
      <c r="AFJ15" s="48" t="n"/>
      <c r="AFK15" s="48" t="n"/>
      <c r="AFL15" s="48" t="n"/>
      <c r="AFM15" s="48" t="n"/>
      <c r="AFN15" s="48" t="n"/>
      <c r="AFO15" s="48" t="n"/>
      <c r="AFP15" s="48" t="n"/>
      <c r="AFQ15" s="48" t="n"/>
      <c r="AFR15" s="48" t="n"/>
      <c r="AFS15" s="48" t="n"/>
      <c r="AFT15" s="48" t="n"/>
      <c r="AFU15" s="48" t="n"/>
      <c r="AFV15" s="48" t="n"/>
      <c r="AFW15" s="48" t="n"/>
      <c r="AFX15" s="48" t="n"/>
      <c r="AFY15" s="48" t="n"/>
      <c r="AFZ15" s="48" t="n"/>
      <c r="AGA15" s="48" t="n"/>
      <c r="AGB15" s="48" t="n"/>
      <c r="AGC15" s="48" t="n"/>
      <c r="AGD15" s="48" t="n"/>
      <c r="AGE15" s="48" t="n"/>
      <c r="AGF15" s="48" t="n"/>
      <c r="AGG15" s="48" t="n"/>
      <c r="AGH15" s="48" t="n"/>
      <c r="AGI15" s="48" t="n"/>
      <c r="AGJ15" s="48" t="n"/>
      <c r="AGK15" s="48" t="n"/>
      <c r="AGL15" s="48" t="n"/>
      <c r="AGM15" s="48" t="n"/>
      <c r="AGN15" s="48" t="n"/>
      <c r="AGO15" s="48" t="n"/>
      <c r="AGP15" s="48" t="n"/>
      <c r="AGQ15" s="48" t="n"/>
      <c r="AGR15" s="48" t="n"/>
      <c r="AGS15" s="48" t="n"/>
      <c r="AGT15" s="48" t="n"/>
      <c r="AGU15" s="48" t="n"/>
      <c r="AGV15" s="48" t="n"/>
      <c r="AGW15" s="48" t="n"/>
      <c r="AGX15" s="48" t="n"/>
      <c r="AGY15" s="48" t="n"/>
      <c r="AGZ15" s="48" t="n"/>
      <c r="AHA15" s="48" t="n"/>
      <c r="AHB15" s="48" t="n"/>
      <c r="AHC15" s="48" t="n"/>
      <c r="AHD15" s="48" t="n"/>
      <c r="AHE15" s="48" t="n"/>
      <c r="AHF15" s="48" t="n"/>
      <c r="AHG15" s="48" t="n"/>
      <c r="AHH15" s="48" t="n"/>
      <c r="AHI15" s="48" t="n"/>
      <c r="AHJ15" s="48" t="n"/>
      <c r="AHK15" s="48" t="n"/>
      <c r="AHL15" s="48" t="n"/>
      <c r="AHM15" s="48" t="n"/>
      <c r="AHN15" s="48" t="n"/>
      <c r="AHO15" s="48" t="n"/>
      <c r="AHP15" s="48" t="n"/>
      <c r="AHQ15" s="48" t="n"/>
      <c r="AHR15" s="48" t="n"/>
      <c r="AHS15" s="48" t="n"/>
      <c r="AHT15" s="48" t="n"/>
      <c r="AHU15" s="48" t="n"/>
      <c r="AHV15" s="48" t="n"/>
      <c r="AHW15" s="48" t="n"/>
      <c r="AHX15" s="48" t="n"/>
      <c r="AHY15" s="48" t="n"/>
      <c r="AHZ15" s="48" t="n"/>
      <c r="AIA15" s="48" t="n"/>
      <c r="AIB15" s="48" t="n"/>
      <c r="AIC15" s="48" t="n"/>
      <c r="AID15" s="48" t="n"/>
      <c r="AIE15" s="48" t="n"/>
      <c r="AIF15" s="48" t="n"/>
      <c r="AIG15" s="48" t="n"/>
      <c r="AIH15" s="48" t="n"/>
      <c r="AII15" s="48" t="n"/>
      <c r="AIJ15" s="48" t="n"/>
      <c r="AIK15" s="48" t="n"/>
      <c r="AIL15" s="48" t="n"/>
      <c r="AIM15" s="48" t="n"/>
      <c r="AIN15" s="48" t="n"/>
      <c r="AIO15" s="48" t="n"/>
      <c r="AIP15" s="48" t="n"/>
      <c r="AIQ15" s="48" t="n"/>
      <c r="AIR15" s="48" t="n"/>
      <c r="AIS15" s="48" t="n"/>
      <c r="AIT15" s="48" t="n"/>
      <c r="AIU15" s="48" t="n"/>
      <c r="AIV15" s="48" t="n"/>
      <c r="AIW15" s="48" t="n"/>
      <c r="AIX15" s="48" t="n"/>
      <c r="AIY15" s="48" t="n"/>
      <c r="AIZ15" s="48" t="n"/>
      <c r="AJA15" s="48" t="n"/>
      <c r="AJB15" s="48" t="n"/>
      <c r="AJC15" s="48" t="n"/>
      <c r="AJD15" s="48" t="n"/>
      <c r="AJE15" s="48" t="n"/>
      <c r="AJF15" s="48" t="n"/>
      <c r="AJG15" s="48" t="n"/>
      <c r="AJH15" s="48" t="n"/>
      <c r="AJI15" s="48" t="n"/>
      <c r="AJJ15" s="48" t="n"/>
      <c r="AJK15" s="48" t="n"/>
      <c r="AJL15" s="48" t="n"/>
      <c r="AJM15" s="48" t="n"/>
      <c r="AJN15" s="48" t="n"/>
      <c r="AJO15" s="48" t="n"/>
      <c r="AJP15" s="48" t="n"/>
      <c r="AJQ15" s="48" t="n"/>
      <c r="AJR15" s="48" t="n"/>
      <c r="AJS15" s="48" t="n"/>
      <c r="AJT15" s="48" t="n"/>
      <c r="AJU15" s="48" t="n"/>
      <c r="AJV15" s="48" t="n"/>
      <c r="AJW15" s="48" t="n"/>
      <c r="AJX15" s="48" t="n"/>
      <c r="AJY15" s="48" t="n"/>
      <c r="AJZ15" s="48" t="n"/>
      <c r="AKA15" s="48" t="n"/>
      <c r="AKB15" s="48" t="n"/>
      <c r="AKC15" s="48" t="n"/>
      <c r="AKD15" s="48" t="n"/>
      <c r="AKE15" s="48" t="n"/>
      <c r="AKF15" s="48" t="n"/>
      <c r="AKG15" s="48" t="n"/>
      <c r="AKH15" s="48" t="n"/>
      <c r="AKI15" s="48" t="n"/>
      <c r="AKJ15" s="48" t="n"/>
      <c r="AKK15" s="48" t="n"/>
      <c r="AKL15" s="48" t="n"/>
      <c r="AKM15" s="48" t="n"/>
      <c r="AKN15" s="48" t="n"/>
      <c r="AKO15" s="48" t="n"/>
      <c r="AKP15" s="48" t="n"/>
      <c r="AKQ15" s="48" t="n"/>
      <c r="AKR15" s="48" t="n"/>
      <c r="AKS15" s="48" t="n"/>
      <c r="AKT15" s="48" t="n"/>
      <c r="AKU15" s="48" t="n"/>
      <c r="AKV15" s="48" t="n"/>
      <c r="AKW15" s="48" t="n"/>
      <c r="AKX15" s="48" t="n"/>
      <c r="AKY15" s="48" t="n"/>
      <c r="AKZ15" s="48" t="n"/>
      <c r="ALA15" s="48" t="n"/>
      <c r="ALB15" s="48" t="n"/>
      <c r="ALC15" s="48" t="n"/>
      <c r="ALD15" s="48" t="n"/>
      <c r="ALE15" s="48" t="n"/>
      <c r="ALF15" s="48" t="n"/>
      <c r="ALG15" s="48" t="n"/>
      <c r="ALH15" s="48" t="n"/>
      <c r="ALI15" s="48" t="n"/>
      <c r="ALJ15" s="48" t="n"/>
      <c r="ALK15" s="48" t="n"/>
      <c r="ALL15" s="48" t="n"/>
      <c r="ALM15" s="48" t="n"/>
      <c r="ALN15" s="48" t="n"/>
      <c r="ALO15" s="48" t="n"/>
      <c r="ALP15" s="48" t="n"/>
      <c r="ALQ15" s="48" t="n"/>
      <c r="ALR15" s="48" t="n"/>
      <c r="ALS15" s="48" t="n"/>
      <c r="ALT15" s="48" t="n"/>
      <c r="ALU15" s="48" t="n"/>
      <c r="ALV15" s="48" t="n"/>
      <c r="ALW15" s="48" t="n"/>
      <c r="ALX15" s="48" t="n"/>
      <c r="ALY15" s="48" t="n"/>
      <c r="ALZ15" s="48" t="n"/>
      <c r="AMA15" s="48" t="n"/>
      <c r="AMB15" s="48" t="n"/>
      <c r="AMC15" s="48" t="n"/>
      <c r="AMD15" s="48" t="n"/>
      <c r="AME15" s="48" t="n"/>
      <c r="AMF15" s="48" t="n"/>
      <c r="AMG15" s="48" t="n"/>
      <c r="AMH15" s="48" t="n"/>
      <c r="AMI15" s="48" t="n"/>
      <c r="AMJ15" s="48" t="n"/>
      <c r="AMK15" s="48" t="n"/>
      <c r="AML15" s="48" t="n"/>
      <c r="AMM15" s="48" t="n"/>
      <c r="AMN15" s="48" t="n"/>
      <c r="AMO15" s="48" t="n"/>
      <c r="AMP15" s="48" t="n"/>
      <c r="AMQ15" s="48" t="n"/>
      <c r="AMR15" s="48" t="n"/>
      <c r="AMS15" s="48" t="n"/>
      <c r="AMT15" s="48" t="n"/>
      <c r="AMU15" s="48" t="n"/>
      <c r="AMV15" s="48" t="n"/>
      <c r="AMW15" s="48" t="n"/>
      <c r="AMX15" s="48" t="n"/>
      <c r="AMY15" s="48" t="n"/>
      <c r="AMZ15" s="48" t="n"/>
      <c r="ANA15" s="48" t="n"/>
      <c r="ANB15" s="48" t="n"/>
      <c r="ANC15" s="48" t="n"/>
      <c r="AND15" s="48" t="n"/>
      <c r="ANE15" s="48" t="n"/>
      <c r="ANF15" s="48" t="n"/>
      <c r="ANG15" s="48" t="n"/>
      <c r="ANH15" s="48" t="n"/>
      <c r="ANI15" s="48" t="n"/>
      <c r="ANJ15" s="48" t="n"/>
      <c r="ANK15" s="48" t="n"/>
      <c r="ANL15" s="48" t="n"/>
      <c r="ANM15" s="48" t="n"/>
      <c r="ANN15" s="48" t="n"/>
      <c r="ANO15" s="48" t="n"/>
      <c r="ANP15" s="48" t="n"/>
      <c r="ANQ15" s="48" t="n"/>
      <c r="ANR15" s="48" t="n"/>
      <c r="ANS15" s="48" t="n"/>
      <c r="ANT15" s="48" t="n"/>
      <c r="ANU15" s="48" t="n"/>
      <c r="ANV15" s="48" t="n"/>
      <c r="ANW15" s="48" t="n"/>
      <c r="ANX15" s="48" t="n"/>
      <c r="ANY15" s="48" t="n"/>
      <c r="ANZ15" s="48" t="n"/>
      <c r="AOA15" s="48" t="n"/>
      <c r="AOB15" s="48" t="n"/>
      <c r="AOC15" s="48" t="n"/>
      <c r="AOD15" s="48" t="n"/>
      <c r="AOE15" s="48" t="n"/>
      <c r="AOF15" s="48" t="n"/>
      <c r="AOG15" s="48" t="n"/>
      <c r="AOH15" s="48" t="n"/>
      <c r="AOI15" s="48" t="n"/>
      <c r="AOJ15" s="48" t="n"/>
      <c r="AOK15" s="48" t="n"/>
      <c r="AOL15" s="48" t="n"/>
      <c r="AOM15" s="48" t="n"/>
      <c r="AON15" s="48" t="n"/>
      <c r="AOO15" s="48" t="n"/>
      <c r="AOP15" s="48" t="n"/>
      <c r="AOQ15" s="48" t="n"/>
      <c r="AOR15" s="48" t="n"/>
      <c r="AOS15" s="48" t="n"/>
      <c r="AOT15" s="48" t="n"/>
      <c r="AOU15" s="48" t="n"/>
      <c r="AOV15" s="48" t="n"/>
      <c r="AOW15" s="48" t="n"/>
      <c r="AOX15" s="48" t="n"/>
      <c r="AOY15" s="48" t="n"/>
      <c r="AOZ15" s="48" t="n"/>
      <c r="APA15" s="48" t="n"/>
      <c r="APB15" s="48" t="n"/>
      <c r="APC15" s="48" t="n"/>
      <c r="APD15" s="48" t="n"/>
      <c r="APE15" s="48" t="n"/>
      <c r="APF15" s="48" t="n"/>
      <c r="APG15" s="48" t="n"/>
      <c r="APH15" s="48" t="n"/>
      <c r="API15" s="48" t="n"/>
      <c r="APJ15" s="48" t="n"/>
      <c r="APK15" s="48" t="n"/>
      <c r="APL15" s="48" t="n"/>
      <c r="APM15" s="48" t="n"/>
      <c r="APN15" s="48" t="n"/>
      <c r="APO15" s="48" t="n"/>
      <c r="APP15" s="48" t="n"/>
      <c r="APQ15" s="48" t="n"/>
      <c r="APR15" s="48" t="n"/>
      <c r="APS15" s="48" t="n"/>
      <c r="APT15" s="48" t="n"/>
      <c r="APU15" s="48" t="n"/>
      <c r="APV15" s="48" t="n"/>
      <c r="APW15" s="48" t="n"/>
      <c r="APX15" s="48" t="n"/>
      <c r="APY15" s="48" t="n"/>
      <c r="APZ15" s="48" t="n"/>
      <c r="AQA15" s="48" t="n"/>
      <c r="AQB15" s="48" t="n"/>
      <c r="AQC15" s="48" t="n"/>
      <c r="AQD15" s="48" t="n"/>
      <c r="AQE15" s="48" t="n"/>
      <c r="AQF15" s="48" t="n"/>
      <c r="AQG15" s="48" t="n"/>
      <c r="AQH15" s="48" t="n"/>
      <c r="AQI15" s="48" t="n"/>
      <c r="AQJ15" s="48" t="n"/>
      <c r="AQK15" s="48" t="n"/>
      <c r="AQL15" s="48" t="n"/>
      <c r="AQM15" s="48" t="n"/>
      <c r="AQN15" s="48" t="n"/>
      <c r="AQO15" s="48" t="n"/>
      <c r="AQP15" s="48" t="n"/>
      <c r="AQQ15" s="48" t="n"/>
      <c r="AQR15" s="48" t="n"/>
      <c r="AQS15" s="48" t="n"/>
      <c r="AQT15" s="48" t="n"/>
      <c r="AQU15" s="48" t="n"/>
      <c r="AQV15" s="48" t="n"/>
      <c r="AQW15" s="48" t="n"/>
      <c r="AQX15" s="48" t="n"/>
      <c r="AQY15" s="48" t="n"/>
      <c r="AQZ15" s="48" t="n"/>
      <c r="ARA15" s="48" t="n"/>
      <c r="ARB15" s="48" t="n"/>
      <c r="ARC15" s="48" t="n"/>
      <c r="ARD15" s="48" t="n"/>
      <c r="ARE15" s="48" t="n"/>
      <c r="ARF15" s="48" t="n"/>
      <c r="ARG15" s="48" t="n"/>
      <c r="ARH15" s="48" t="n"/>
      <c r="ARI15" s="48" t="n"/>
      <c r="ARJ15" s="48" t="n"/>
      <c r="ARK15" s="48" t="n"/>
      <c r="ARL15" s="48" t="n"/>
      <c r="ARM15" s="48" t="n"/>
      <c r="ARN15" s="48" t="n"/>
      <c r="ARO15" s="48" t="n"/>
      <c r="ARP15" s="48" t="n"/>
      <c r="ARQ15" s="48" t="n"/>
      <c r="ARR15" s="48" t="n"/>
      <c r="ARS15" s="48" t="n"/>
      <c r="ART15" s="48" t="n"/>
      <c r="ARU15" s="48" t="n"/>
      <c r="ARV15" s="48" t="n"/>
      <c r="ARW15" s="48" t="n"/>
      <c r="ARX15" s="48" t="n"/>
      <c r="ARY15" s="48" t="n"/>
      <c r="ARZ15" s="48" t="n"/>
      <c r="ASA15" s="48" t="n"/>
      <c r="ASB15" s="48" t="n"/>
      <c r="ASC15" s="48" t="n"/>
      <c r="ASD15" s="48" t="n"/>
      <c r="ASE15" s="48" t="n"/>
      <c r="ASF15" s="48" t="n"/>
      <c r="ASG15" s="48" t="n"/>
      <c r="ASH15" s="48" t="n"/>
      <c r="ASI15" s="48" t="n"/>
      <c r="ASJ15" s="48" t="n"/>
      <c r="ASK15" s="48" t="n"/>
      <c r="ASL15" s="48" t="n"/>
      <c r="ASM15" s="48" t="n"/>
      <c r="ASN15" s="48" t="n"/>
      <c r="ASO15" s="48" t="n"/>
      <c r="ASP15" s="48" t="n"/>
      <c r="ASQ15" s="48" t="n"/>
      <c r="ASR15" s="48" t="n"/>
      <c r="ASS15" s="48" t="n"/>
      <c r="AST15" s="48" t="n"/>
      <c r="ASU15" s="48" t="n"/>
      <c r="ASV15" s="48" t="n"/>
      <c r="ASW15" s="48" t="n"/>
      <c r="ASX15" s="48" t="n"/>
      <c r="ASY15" s="48" t="n"/>
      <c r="ASZ15" s="48" t="n"/>
      <c r="ATA15" s="48" t="n"/>
      <c r="ATB15" s="48" t="n"/>
      <c r="ATC15" s="48" t="n"/>
      <c r="ATD15" s="48" t="n"/>
      <c r="ATE15" s="48" t="n"/>
      <c r="ATF15" s="48" t="n"/>
      <c r="ATG15" s="48" t="n"/>
      <c r="ATH15" s="48" t="n"/>
      <c r="ATI15" s="48" t="n"/>
      <c r="ATJ15" s="48" t="n"/>
      <c r="ATK15" s="48" t="n"/>
      <c r="ATL15" s="48" t="n"/>
      <c r="ATM15" s="48" t="n"/>
      <c r="ATN15" s="48" t="n"/>
      <c r="ATO15" s="48" t="n"/>
      <c r="ATP15" s="48" t="n"/>
      <c r="ATQ15" s="48" t="n"/>
      <c r="ATR15" s="48" t="n"/>
      <c r="ATS15" s="48" t="n"/>
      <c r="ATT15" s="48" t="n"/>
      <c r="ATU15" s="48" t="n"/>
      <c r="ATV15" s="48" t="n"/>
      <c r="ATW15" s="48" t="n"/>
      <c r="ATX15" s="48" t="n"/>
      <c r="ATY15" s="48" t="n"/>
      <c r="ATZ15" s="48" t="n"/>
      <c r="AUA15" s="48" t="n"/>
      <c r="AUB15" s="48" t="n"/>
      <c r="AUC15" s="48" t="n"/>
      <c r="AUD15" s="48" t="n"/>
      <c r="AUE15" s="48" t="n"/>
      <c r="AUF15" s="48" t="n"/>
      <c r="AUG15" s="48" t="n"/>
      <c r="AUH15" s="48" t="n"/>
      <c r="AUI15" s="48" t="n"/>
      <c r="AUJ15" s="48" t="n"/>
      <c r="AUK15" s="48" t="n"/>
      <c r="AUL15" s="48" t="n"/>
      <c r="AUM15" s="48" t="n"/>
      <c r="AUN15" s="48" t="n"/>
      <c r="AUO15" s="48" t="n"/>
      <c r="AUP15" s="48" t="n"/>
      <c r="AUQ15" s="48" t="n"/>
      <c r="AUR15" s="48" t="n"/>
      <c r="AUS15" s="48" t="n"/>
      <c r="AUT15" s="48" t="n"/>
      <c r="AUU15" s="48" t="n"/>
      <c r="AUV15" s="48" t="n"/>
      <c r="AUW15" s="48" t="n"/>
      <c r="AUX15" s="48" t="n"/>
      <c r="AUY15" s="48" t="n"/>
      <c r="AUZ15" s="48" t="n"/>
      <c r="AVA15" s="48" t="n"/>
      <c r="AVB15" s="48" t="n"/>
      <c r="AVC15" s="48" t="n"/>
      <c r="AVD15" s="48" t="n"/>
      <c r="AVE15" s="48" t="n"/>
      <c r="AVF15" s="48" t="n"/>
      <c r="AVG15" s="48" t="n"/>
      <c r="AVH15" s="48" t="n"/>
      <c r="AVI15" s="48" t="n"/>
      <c r="AVJ15" s="48" t="n"/>
      <c r="AVK15" s="48" t="n"/>
      <c r="AVL15" s="48" t="n"/>
      <c r="AVM15" s="48" t="n"/>
      <c r="AVN15" s="48" t="n"/>
      <c r="AVO15" s="48" t="n"/>
      <c r="AVP15" s="48" t="n"/>
      <c r="AVQ15" s="48" t="n"/>
      <c r="AVR15" s="48" t="n"/>
      <c r="AVS15" s="48" t="n"/>
      <c r="AVT15" s="48" t="n"/>
      <c r="AVU15" s="48" t="n"/>
      <c r="AVV15" s="48" t="n"/>
      <c r="AVW15" s="48" t="n"/>
      <c r="AVX15" s="48" t="n"/>
      <c r="AVY15" s="48" t="n"/>
      <c r="AVZ15" s="48" t="n"/>
      <c r="AWA15" s="8" t="n">
        <v>671100060</v>
      </c>
      <c r="AWB15" s="48" t="inlineStr">
        <is>
          <t>28ee05de-8d45-460b-aed3-24b7987d01be</t>
        </is>
      </c>
      <c r="AWC15" s="6" t="n">
        <v>46066</v>
      </c>
      <c r="AWD15" s="48" t="n"/>
      <c r="AWE15" s="48" t="n"/>
      <c r="AWF15" s="48" t="inlineStr">
        <is>
          <t>submitted_via_web</t>
        </is>
      </c>
      <c r="AWG15" s="48" t="n"/>
      <c r="AWH15" s="48" t="inlineStr">
        <is>
          <t>vyNMZfRj9dojjrwxZxh2FZ</t>
        </is>
      </c>
      <c r="AWI15" s="48" t="n"/>
      <c r="AWJ15" s="48" t="inlineStr">
        <is>
          <t>uuid:053ead0e-f52a-4cb6-80c8-ab12125c3b5a</t>
        </is>
      </c>
      <c r="AWK15" s="8" t="n">
        <v>210</v>
      </c>
      <c r="AWL15" s="48" t="inlineStr">
        <is>
          <t>RAP0120</t>
        </is>
      </c>
      <c r="AWM15" s="8" t="n">
        <v>0</v>
      </c>
      <c r="AWN15" s="48" t="inlineStr">
        <is>
          <t>Year of Use valid, no validation needed</t>
        </is>
      </c>
      <c r="AWO15" s="37" t="b">
        <v>1</v>
      </c>
      <c r="AWP15" s="37" t="b">
        <v>1</v>
      </c>
      <c r="AWQ15" s="37" t="b">
        <v>1</v>
      </c>
      <c r="AWR15" s="37" t="b">
        <v>1</v>
      </c>
      <c r="AWS15" s="37" t="b">
        <v>1</v>
      </c>
      <c r="AWT15" s="37" t="b">
        <v>1</v>
      </c>
      <c r="AWU15" s="48" t="n"/>
      <c r="AWV15" s="8" t="n">
        <v>29</v>
      </c>
      <c r="AWW15" s="48" t="n"/>
      <c r="AWX15" s="48" t="n"/>
      <c r="AWY15" s="48" t="n"/>
      <c r="AWZ15" s="48" t="n"/>
    </row>
    <row r="16">
      <c r="A16" s="6" t="n">
        <v>46059</v>
      </c>
      <c r="B16" s="6" t="n">
        <v>46069</v>
      </c>
      <c r="C16" s="34" t="inlineStr">
        <is>
          <t>Febri Hasanah</t>
        </is>
      </c>
      <c r="D16" s="34" t="inlineStr">
        <is>
          <t>Suwandi</t>
        </is>
      </c>
      <c r="E16" s="8">
        <f>+620</f>
        <v/>
      </c>
      <c r="F16" s="48" t="inlineStr">
        <is>
          <t>-5.49818 119.526625 99.5067142500155 8.711000442504883</t>
        </is>
      </c>
      <c r="G16" s="8" t="n">
        <v>-5.49818</v>
      </c>
      <c r="H16" s="8" t="n">
        <v>119.526625</v>
      </c>
      <c r="I16" s="8" t="n">
        <v>99.50671425</v>
      </c>
      <c r="J16" s="8" t="n">
        <v>8.711000443</v>
      </c>
      <c r="K16" s="8" t="n">
        <v>0</v>
      </c>
      <c r="L16" s="48" t="inlineStr">
        <is>
          <t>-5.498223 119.526532 82.1 4.400000095367432</t>
        </is>
      </c>
      <c r="M16" s="8" t="n">
        <v>-5.498223</v>
      </c>
      <c r="N16" s="8" t="n">
        <v>119.526532</v>
      </c>
      <c r="O16" s="8" t="n">
        <v>82.09999999999999</v>
      </c>
      <c r="P16" s="8" t="n">
        <v>4.400000095</v>
      </c>
      <c r="Q16" s="8" t="n">
        <v>0</v>
      </c>
      <c r="R16" s="48" t="inlineStr">
        <is>
          <t>Sulawesi Selatan</t>
        </is>
      </c>
      <c r="S16" s="8" t="n">
        <v>0</v>
      </c>
      <c r="T16" s="8" t="n">
        <v>0</v>
      </c>
      <c r="U16" s="8" t="n">
        <v>0</v>
      </c>
      <c r="V16" s="8" t="n">
        <v>0</v>
      </c>
      <c r="W16" s="8" t="n">
        <v>0</v>
      </c>
      <c r="X16" s="8" t="n">
        <v>0</v>
      </c>
      <c r="Y16" s="8" t="n">
        <v>0</v>
      </c>
      <c r="Z16" s="8" t="n">
        <v>0</v>
      </c>
      <c r="AA16" s="8" t="n">
        <v>0</v>
      </c>
      <c r="AB16" s="8" t="n">
        <v>1</v>
      </c>
      <c r="AC16" s="48" t="inlineStr">
        <is>
          <t>Jeneponto</t>
        </is>
      </c>
      <c r="AD16" s="48" t="inlineStr">
        <is>
          <t>Bangkala Barat</t>
        </is>
      </c>
      <c r="AE16" s="48" t="inlineStr">
        <is>
          <t>Bulujaya</t>
        </is>
      </c>
      <c r="AF16" s="48" t="inlineStr">
        <is>
          <t>CV RIZKI ABADI</t>
        </is>
      </c>
      <c r="AG16" s="48" t="inlineStr">
        <is>
          <t>RAP0027</t>
        </is>
      </c>
      <c r="AH16" s="8" t="n">
        <v>9</v>
      </c>
      <c r="AI16" s="48" t="inlineStr">
        <is>
          <t>VPA2</t>
        </is>
      </c>
      <c r="AJ16" s="48" t="inlineStr">
        <is>
          <t>Tidak aktif</t>
        </is>
      </c>
      <c r="AK16" s="8" t="n">
        <v>49</v>
      </c>
      <c r="AL16" s="48" t="inlineStr">
        <is>
          <t>Laki-laki</t>
        </is>
      </c>
      <c r="AM16" s="48" t="inlineStr">
        <is>
          <t>Sudah menikah</t>
        </is>
      </c>
      <c r="AN16" s="48" t="inlineStr">
        <is>
          <t>SMA/Sederajat</t>
        </is>
      </c>
      <c r="AO16" s="48" t="inlineStr">
        <is>
          <t>Petani</t>
        </is>
      </c>
      <c r="AP16" s="8" t="n">
        <v>1</v>
      </c>
      <c r="AQ16" s="8" t="n">
        <v>0</v>
      </c>
      <c r="AR16" s="8" t="n">
        <v>0</v>
      </c>
      <c r="AS16" s="8" t="n">
        <v>0</v>
      </c>
      <c r="AT16" s="8" t="n">
        <v>0</v>
      </c>
      <c r="AU16" s="8" t="n">
        <v>0</v>
      </c>
      <c r="AV16" s="8" t="n">
        <v>0</v>
      </c>
      <c r="AW16" s="8" t="n">
        <v>0</v>
      </c>
      <c r="AX16" s="48" t="n"/>
      <c r="AY16" s="48" t="inlineStr">
        <is>
          <t>Tidak ada</t>
        </is>
      </c>
      <c r="AZ16" s="8" t="n">
        <v>0</v>
      </c>
      <c r="BA16" s="8" t="n">
        <v>0</v>
      </c>
      <c r="BB16" s="8" t="n">
        <v>0</v>
      </c>
      <c r="BC16" s="8" t="n">
        <v>0</v>
      </c>
      <c r="BD16" s="8" t="n">
        <v>0</v>
      </c>
      <c r="BE16" s="8" t="n">
        <v>0</v>
      </c>
      <c r="BF16" s="8" t="n">
        <v>0</v>
      </c>
      <c r="BG16" s="8" t="n">
        <v>1</v>
      </c>
      <c r="BH16" s="11" t="n"/>
      <c r="BI16" s="48" t="inlineStr">
        <is>
          <t>Rp1.500.000 - Rp2.500.000</t>
        </is>
      </c>
      <c r="BJ16" s="8" t="n">
        <v>2</v>
      </c>
      <c r="BK16" s="8" t="n">
        <v>1</v>
      </c>
      <c r="BL16" s="8" t="n">
        <v>1</v>
      </c>
      <c r="BM16" s="8" t="n">
        <v>0</v>
      </c>
      <c r="BN16" s="48" t="inlineStr">
        <is>
          <t>Milik sendiri</t>
        </is>
      </c>
      <c r="BO16" s="48" t="inlineStr">
        <is>
          <t>Permanen (dinding bata dan semen)</t>
        </is>
      </c>
      <c r="BP16" s="8" t="n">
        <v>1</v>
      </c>
      <c r="BQ16" s="8" t="n">
        <v>0</v>
      </c>
      <c r="BR16" s="8" t="n">
        <v>0</v>
      </c>
      <c r="BS16" s="8" t="n">
        <v>0</v>
      </c>
      <c r="BT16" s="8" t="n">
        <v>0</v>
      </c>
      <c r="BU16" s="48" t="n"/>
      <c r="BV16" s="48" t="inlineStr">
        <is>
          <t>Semen</t>
        </is>
      </c>
      <c r="BW16" s="8" t="n">
        <v>0</v>
      </c>
      <c r="BX16" s="8" t="n">
        <v>1</v>
      </c>
      <c r="BY16" s="8" t="n">
        <v>0</v>
      </c>
      <c r="BZ16" s="8" t="n">
        <v>0</v>
      </c>
      <c r="CA16" s="8" t="n">
        <v>0</v>
      </c>
      <c r="CB16" s="48" t="n"/>
      <c r="CC16" s="48" t="inlineStr">
        <is>
          <t>Seng</t>
        </is>
      </c>
      <c r="CD16" s="8" t="n">
        <v>0</v>
      </c>
      <c r="CE16" s="8" t="n">
        <v>0</v>
      </c>
      <c r="CF16" s="8" t="n">
        <v>0</v>
      </c>
      <c r="CG16" s="8" t="n">
        <v>0</v>
      </c>
      <c r="CH16" s="8" t="n">
        <v>1</v>
      </c>
      <c r="CI16" s="8" t="n">
        <v>0</v>
      </c>
      <c r="CJ16" s="8" t="n">
        <v>0</v>
      </c>
      <c r="CK16" s="48" t="n"/>
      <c r="CL16" s="48" t="inlineStr">
        <is>
          <t>Ya</t>
        </is>
      </c>
      <c r="CM16" s="8" t="n">
        <v>2017</v>
      </c>
      <c r="CN16" s="48" t="inlineStr">
        <is>
          <t>Fixed-Dome (Kubah Tetap)</t>
        </is>
      </c>
      <c r="CO16" s="48" t="inlineStr">
        <is>
          <t>4 m³ (2-3 ekor sapi, ±3 jam memasak/hari, ±30 kg slurry/hari)</t>
        </is>
      </c>
      <c r="CP16" s="48" t="inlineStr">
        <is>
          <t>Anggota keluarga - laki-laki</t>
        </is>
      </c>
      <c r="CQ16" s="8" t="n">
        <v>0</v>
      </c>
      <c r="CR16" s="8" t="n">
        <v>0</v>
      </c>
      <c r="CS16" s="8" t="n">
        <v>0</v>
      </c>
      <c r="CT16" s="8" t="n">
        <v>0</v>
      </c>
      <c r="CU16" s="8" t="n">
        <v>1</v>
      </c>
      <c r="CV16" s="8" t="n">
        <v>0</v>
      </c>
      <c r="CW16" s="8" t="n">
        <v>0</v>
      </c>
      <c r="CX16" s="8" t="n">
        <v>0</v>
      </c>
      <c r="CY16" s="48" t="inlineStr">
        <is>
          <t>Anggota keluarga - laki-laki</t>
        </is>
      </c>
      <c r="CZ16" s="8" t="n">
        <v>1</v>
      </c>
      <c r="DA16" s="8" t="n">
        <v>0</v>
      </c>
      <c r="DB16" s="8" t="n">
        <v>0</v>
      </c>
      <c r="DC16" s="48" t="n"/>
      <c r="DD16" s="48" t="inlineStr">
        <is>
          <t>Anggota keluarga - laki-laki</t>
        </is>
      </c>
      <c r="DE16" s="8" t="n">
        <v>1</v>
      </c>
      <c r="DF16" s="8" t="n">
        <v>0</v>
      </c>
      <c r="DG16" s="8" t="n">
        <v>0</v>
      </c>
      <c r="DH16" s="8" t="n">
        <v>0</v>
      </c>
      <c r="DI16" s="48" t="n"/>
      <c r="DJ16" s="48" t="inlineStr">
        <is>
          <t>Anggota keluarga - laki-laki CPO atau pendamping</t>
        </is>
      </c>
      <c r="DK16" s="8" t="n">
        <v>1</v>
      </c>
      <c r="DL16" s="8" t="n">
        <v>0</v>
      </c>
      <c r="DM16" s="8" t="n">
        <v>1</v>
      </c>
      <c r="DN16" s="8" t="n">
        <v>0</v>
      </c>
      <c r="DO16" s="48" t="n"/>
      <c r="DP16" s="48" t="inlineStr">
        <is>
          <t>Tidak berfungsi sama sekali</t>
        </is>
      </c>
      <c r="DQ16" s="48" t="inlineStr">
        <is>
          <t>&gt;1 tahun yang lalu</t>
        </is>
      </c>
      <c r="DR16" s="17" t="inlineStr">
        <is>
          <t>Masalah teknis (misalnya kerusakan pada komponen)</t>
        </is>
      </c>
      <c r="DS16" s="48" t="n"/>
      <c r="DT16" s="48" t="inlineStr">
        <is>
          <t>Kompor</t>
        </is>
      </c>
      <c r="DU16" s="8" t="n">
        <v>1</v>
      </c>
      <c r="DV16" s="8" t="n">
        <v>0</v>
      </c>
      <c r="DW16" s="8" t="n">
        <v>0</v>
      </c>
      <c r="DX16" s="8" t="n">
        <v>0</v>
      </c>
      <c r="DY16" s="8" t="n">
        <v>0</v>
      </c>
      <c r="DZ16" s="8" t="n">
        <v>0</v>
      </c>
      <c r="EA16" s="8" t="n">
        <v>0</v>
      </c>
      <c r="EB16" s="8" t="n">
        <v>0</v>
      </c>
      <c r="EC16" s="8" t="n">
        <v>0</v>
      </c>
      <c r="ED16" s="8" t="n">
        <v>0</v>
      </c>
      <c r="EE16" s="8" t="n">
        <v>0</v>
      </c>
      <c r="EF16" s="8" t="n">
        <v>0</v>
      </c>
      <c r="EG16" s="8" t="n">
        <v>0</v>
      </c>
      <c r="EH16" s="8" t="n">
        <v>0</v>
      </c>
      <c r="EI16" s="48" t="inlineStr">
        <is>
          <t>Tidak ada masalah</t>
        </is>
      </c>
      <c r="EJ16" s="8" t="n">
        <v>0</v>
      </c>
      <c r="EK16" s="8" t="n">
        <v>0</v>
      </c>
      <c r="EL16" s="8" t="n">
        <v>0</v>
      </c>
      <c r="EM16" s="8" t="n">
        <v>1</v>
      </c>
      <c r="EN16" s="8" t="n">
        <v>0</v>
      </c>
      <c r="EO16" s="48" t="n"/>
      <c r="EP16" s="48" t="inlineStr">
        <is>
          <t>Ya, sangat jelas dan mudah diikuti</t>
        </is>
      </c>
      <c r="EQ16" s="48" t="inlineStr">
        <is>
          <t>Pelatihan</t>
        </is>
      </c>
      <c r="ER16" s="48" t="inlineStr">
        <is>
          <t>CPO atau pendamping</t>
        </is>
      </c>
      <c r="ES16" s="8" t="n">
        <v>1</v>
      </c>
      <c r="ET16" s="8" t="n">
        <v>0</v>
      </c>
      <c r="EU16" s="8" t="n">
        <v>0</v>
      </c>
      <c r="EV16" s="8" t="n">
        <v>0</v>
      </c>
      <c r="EW16" s="48" t="n"/>
      <c r="EX16" s="48" t="inlineStr">
        <is>
          <t>Anggota keluarga - Laki-laki</t>
        </is>
      </c>
      <c r="EY16" s="8" t="n">
        <v>1</v>
      </c>
      <c r="EZ16" s="8" t="n">
        <v>0</v>
      </c>
      <c r="FA16" s="8" t="n">
        <v>0</v>
      </c>
      <c r="FB16" s="48" t="n"/>
      <c r="FC16" s="48" t="inlineStr">
        <is>
          <t>Setiap hari</t>
        </is>
      </c>
      <c r="FD16" s="48" t="inlineStr">
        <is>
          <t>Rp 0,000</t>
        </is>
      </c>
      <c r="FE16" s="48" t="inlineStr">
        <is>
          <t>Mengetahui</t>
        </is>
      </c>
      <c r="FF16" s="48" t="inlineStr">
        <is>
          <t>Selalu (setiap hari)</t>
        </is>
      </c>
      <c r="FG16" s="48" t="inlineStr">
        <is>
          <t>Mengetahui</t>
        </is>
      </c>
      <c r="FH16" s="48" t="inlineStr">
        <is>
          <t>Selalu (setiap hari)</t>
        </is>
      </c>
      <c r="FI16" s="48" t="inlineStr">
        <is>
          <t>Mengetahui</t>
        </is>
      </c>
      <c r="FJ16" s="48" t="inlineStr">
        <is>
          <t>Selalu (setiap hari)</t>
        </is>
      </c>
      <c r="FK16" s="48" t="inlineStr">
        <is>
          <t>Mengetahui</t>
        </is>
      </c>
      <c r="FL16" s="48" t="inlineStr">
        <is>
          <t>Jarang (setiap bulan atau lebih)</t>
        </is>
      </c>
      <c r="FM16" s="48" t="inlineStr">
        <is>
          <t>Mengetahui</t>
        </is>
      </c>
      <c r="FN16" s="48" t="inlineStr">
        <is>
          <t>Cukup sering (2 minggu sekali)</t>
        </is>
      </c>
      <c r="FO16" s="48" t="inlineStr">
        <is>
          <t>Mengetahui</t>
        </is>
      </c>
      <c r="FP16" s="48" t="inlineStr">
        <is>
          <t>Jarang (setiap bulan atau lebih)</t>
        </is>
      </c>
      <c r="FQ16" s="48" t="inlineStr">
        <is>
          <t>Mengetahui</t>
        </is>
      </c>
      <c r="FR16" s="48" t="inlineStr">
        <is>
          <t>Ya</t>
        </is>
      </c>
      <c r="FS16" s="48" t="inlineStr">
        <is>
          <t>Mengetahui</t>
        </is>
      </c>
      <c r="FT16" s="48" t="inlineStr">
        <is>
          <t>Tidak sama sekali</t>
        </is>
      </c>
      <c r="FU16" s="48" t="inlineStr">
        <is>
          <t>Laki-laki dewasa</t>
        </is>
      </c>
      <c r="FV16" s="8" t="n">
        <v>1</v>
      </c>
      <c r="FW16" s="8" t="n">
        <v>0</v>
      </c>
      <c r="FX16" s="8" t="n">
        <v>0</v>
      </c>
      <c r="FY16" s="8" t="n">
        <v>0</v>
      </c>
      <c r="FZ16" s="48" t="inlineStr">
        <is>
          <t>Tidak memahami</t>
        </is>
      </c>
      <c r="GA16" s="35" t="n"/>
      <c r="GB16" s="12" t="n"/>
      <c r="GC16" s="12" t="n"/>
      <c r="GD16" s="12" t="n"/>
      <c r="GE16" s="12" t="n"/>
      <c r="GF16" s="48" t="inlineStr">
        <is>
          <t>Tidak memahami</t>
        </is>
      </c>
      <c r="GG16" s="48" t="inlineStr">
        <is>
          <t>Tidak pernah</t>
        </is>
      </c>
      <c r="GH16" s="48" t="inlineStr">
        <is>
          <t>Ya</t>
        </is>
      </c>
      <c r="GI16" s="48" t="inlineStr">
        <is>
          <t>Tetangga Teman/keluarga</t>
        </is>
      </c>
      <c r="GJ16" s="8" t="n">
        <v>1</v>
      </c>
      <c r="GK16" s="8" t="n">
        <v>1</v>
      </c>
      <c r="GL16" s="8" t="n">
        <v>0</v>
      </c>
      <c r="GM16" s="8" t="n">
        <v>0</v>
      </c>
      <c r="GN16" s="48" t="n"/>
      <c r="GO16" s="8" t="n">
        <v>10</v>
      </c>
      <c r="GP16" s="48" t="inlineStr">
        <is>
          <t>Sebagian</t>
        </is>
      </c>
      <c r="GQ16" s="48" t="inlineStr">
        <is>
          <t>LPG</t>
        </is>
      </c>
      <c r="GR16" s="8" t="n">
        <v>1</v>
      </c>
      <c r="GS16" s="8" t="n">
        <v>0</v>
      </c>
      <c r="GT16" s="8" t="n">
        <v>0</v>
      </c>
      <c r="GU16" s="8" t="n">
        <v>0</v>
      </c>
      <c r="GV16" s="8" t="n">
        <v>0</v>
      </c>
      <c r="GW16" s="8" t="n">
        <v>0</v>
      </c>
      <c r="GX16" s="8" t="n">
        <v>0</v>
      </c>
      <c r="GY16" s="48" t="n"/>
      <c r="GZ16" s="48" t="inlineStr">
        <is>
          <t>Ya</t>
        </is>
      </c>
      <c r="HA16" s="48" t="n"/>
      <c r="HB16" s="48" t="n"/>
      <c r="HC16" s="48" t="n"/>
      <c r="HD16" s="48" t="n"/>
      <c r="HE16" s="8" t="n">
        <v>12</v>
      </c>
      <c r="HF16" s="8" t="n">
        <v>72000</v>
      </c>
      <c r="HG16" s="8" t="n">
        <v>6</v>
      </c>
      <c r="HH16" s="8" t="n">
        <v>44000</v>
      </c>
      <c r="HI16" s="48" t="n"/>
      <c r="HJ16" s="48" t="n"/>
      <c r="HK16" s="48" t="n"/>
      <c r="HL16" s="48" t="n"/>
      <c r="HM16" s="48" t="n"/>
      <c r="HN16" s="48" t="n"/>
      <c r="HO16" s="48" t="n"/>
      <c r="HP16" s="48" t="n"/>
      <c r="HQ16" s="48" t="n"/>
      <c r="HR16" s="48" t="n"/>
      <c r="HS16" s="48" t="n"/>
      <c r="HT16" s="48" t="n"/>
      <c r="HU16" s="48" t="n"/>
      <c r="HV16" s="48" t="n"/>
      <c r="HW16" s="48" t="n"/>
      <c r="HX16" s="48" t="n"/>
      <c r="HY16" s="48" t="n"/>
      <c r="HZ16" s="48" t="n"/>
      <c r="IA16" s="8" t="n">
        <v>6</v>
      </c>
      <c r="IB16" s="8" t="n">
        <v>28000</v>
      </c>
      <c r="IC16" s="48" t="n"/>
      <c r="ID16" s="48" t="n"/>
      <c r="IE16" s="48" t="n"/>
      <c r="IF16" s="48" t="n"/>
      <c r="IG16" s="48" t="n"/>
      <c r="IH16" s="48" t="n"/>
      <c r="II16" s="48" t="n"/>
      <c r="IJ16" s="48" t="n"/>
      <c r="IK16" s="48" t="inlineStr">
        <is>
          <t>15-30 kg</t>
        </is>
      </c>
      <c r="IL16" s="48" t="inlineStr">
        <is>
          <t>1-3 jam</t>
        </is>
      </c>
      <c r="IM16" s="48" t="inlineStr">
        <is>
          <t>Ya</t>
        </is>
      </c>
      <c r="IN16" s="48" t="inlineStr">
        <is>
          <t>Tidak</t>
        </is>
      </c>
      <c r="IO16" s="48" t="inlineStr">
        <is>
          <t>Tidak ada perubahan</t>
        </is>
      </c>
      <c r="IP16" s="48" t="n"/>
      <c r="IQ16" s="48" t="inlineStr">
        <is>
          <t>Tidak pernah</t>
        </is>
      </c>
      <c r="IR16" s="48" t="n"/>
      <c r="IS16" s="48" t="n"/>
      <c r="IT16" s="48" t="n"/>
      <c r="IU16" s="48" t="n"/>
      <c r="IV16" s="48" t="n"/>
      <c r="IW16" s="48" t="n"/>
      <c r="IX16" s="48" t="n"/>
      <c r="IY16" s="48" t="n"/>
      <c r="IZ16" s="48" t="inlineStr">
        <is>
          <t>Tidak pernah</t>
        </is>
      </c>
      <c r="JA16" s="48" t="n"/>
      <c r="JB16" s="48" t="n"/>
      <c r="JC16" s="48" t="n"/>
      <c r="JD16" s="48" t="n"/>
      <c r="JE16" s="48" t="n"/>
      <c r="JF16" s="48" t="n"/>
      <c r="JG16" s="48" t="n"/>
      <c r="JH16" s="48" t="n"/>
      <c r="JI16" s="48" t="inlineStr">
        <is>
          <t>Tidak pernah</t>
        </is>
      </c>
      <c r="JJ16" s="48" t="n"/>
      <c r="JK16" s="48" t="n"/>
      <c r="JL16" s="48" t="n"/>
      <c r="JM16" s="48" t="n"/>
      <c r="JN16" s="48" t="n"/>
      <c r="JO16" s="48" t="n"/>
      <c r="JP16" s="48" t="n"/>
      <c r="JQ16" s="48" t="n"/>
      <c r="JR16" s="48" t="inlineStr">
        <is>
          <t>Tidak pernah</t>
        </is>
      </c>
      <c r="JS16" s="48" t="n"/>
      <c r="JT16" s="48" t="n"/>
      <c r="JU16" s="48" t="n"/>
      <c r="JV16" s="48" t="n"/>
      <c r="JW16" s="48" t="n"/>
      <c r="JX16" s="48" t="n"/>
      <c r="JY16" s="48" t="n"/>
      <c r="JZ16" s="48" t="n"/>
      <c r="KA16" s="48" t="inlineStr">
        <is>
          <t>Tidak pernah</t>
        </is>
      </c>
      <c r="KB16" s="48" t="n"/>
      <c r="KC16" s="48" t="n"/>
      <c r="KD16" s="48" t="n"/>
      <c r="KE16" s="48" t="n"/>
      <c r="KF16" s="48" t="n"/>
      <c r="KG16" s="48" t="n"/>
      <c r="KH16" s="48" t="n"/>
      <c r="KI16" s="48" t="n"/>
      <c r="KJ16" s="48" t="inlineStr">
        <is>
          <t>Tidak pernah</t>
        </is>
      </c>
      <c r="KK16" s="48" t="n"/>
      <c r="KL16" s="48" t="n"/>
      <c r="KM16" s="48" t="n"/>
      <c r="KN16" s="48" t="n"/>
      <c r="KO16" s="48" t="n"/>
      <c r="KP16" s="48" t="n"/>
      <c r="KQ16" s="48" t="n"/>
      <c r="KR16" s="48" t="n"/>
      <c r="KS16" s="48" t="inlineStr">
        <is>
          <t>Tidak ada perubahan</t>
        </is>
      </c>
      <c r="KT16" s="48" t="inlineStr">
        <is>
          <t>0-1 kali</t>
        </is>
      </c>
      <c r="KU16" s="48" t="inlineStr">
        <is>
          <t>0-1 kali</t>
        </is>
      </c>
      <c r="KV16" s="48" t="inlineStr">
        <is>
          <t>Tidak ada</t>
        </is>
      </c>
      <c r="KW16" s="8" t="n">
        <v>0</v>
      </c>
      <c r="KX16" s="8" t="n">
        <v>0</v>
      </c>
      <c r="KY16" s="8" t="n">
        <v>0</v>
      </c>
      <c r="KZ16" s="8" t="n">
        <v>1</v>
      </c>
      <c r="LA16" s="48" t="inlineStr">
        <is>
          <t>Tidak ada perubahan</t>
        </is>
      </c>
      <c r="LB16" s="48" t="inlineStr">
        <is>
          <t>Jauh lebih baik</t>
        </is>
      </c>
      <c r="LC16" s="8" t="n">
        <v>4</v>
      </c>
      <c r="LD16" s="8" t="n">
        <v>0</v>
      </c>
      <c r="LE16" s="8" t="n">
        <v>0</v>
      </c>
      <c r="LF16" s="8" t="n">
        <v>0</v>
      </c>
      <c r="LG16" s="48" t="inlineStr">
        <is>
          <t>Tidak</t>
        </is>
      </c>
      <c r="LH16" s="48" t="n"/>
      <c r="LI16" s="8" t="n">
        <v>0</v>
      </c>
      <c r="LJ16" s="48" t="inlineStr">
        <is>
          <t>Lainnya</t>
        </is>
      </c>
      <c r="LK16" s="8" t="n">
        <v>0</v>
      </c>
      <c r="LL16" s="8" t="n">
        <v>0</v>
      </c>
      <c r="LM16" s="8" t="n">
        <v>0</v>
      </c>
      <c r="LN16" s="8" t="n">
        <v>0</v>
      </c>
      <c r="LO16" s="8" t="n">
        <v>0</v>
      </c>
      <c r="LP16" s="8" t="n">
        <v>0</v>
      </c>
      <c r="LQ16" s="8" t="n">
        <v>1</v>
      </c>
      <c r="LR16" s="11" t="inlineStr">
        <is>
          <t>Tidak ada peningkatan pendapatan</t>
        </is>
      </c>
      <c r="LS16" s="8" t="n">
        <v>5</v>
      </c>
      <c r="LT16" s="8" t="n">
        <v>0</v>
      </c>
      <c r="LU16" s="8" t="n">
        <v>0</v>
      </c>
      <c r="LV16" s="8" t="n">
        <v>5</v>
      </c>
      <c r="LW16" s="8" t="n">
        <v>0</v>
      </c>
      <c r="LX16" s="8" t="n">
        <v>0</v>
      </c>
      <c r="LY16" s="8" t="n">
        <v>5</v>
      </c>
      <c r="LZ16" s="8" t="n">
        <v>0</v>
      </c>
      <c r="MA16" s="8" t="n">
        <v>0</v>
      </c>
      <c r="MB16" s="48" t="inlineStr">
        <is>
          <t>Tidak</t>
        </is>
      </c>
      <c r="MC16" s="8" t="n">
        <v>0</v>
      </c>
      <c r="MD16" s="8" t="n">
        <v>0</v>
      </c>
      <c r="ME16" s="8" t="n">
        <v>0</v>
      </c>
      <c r="MF16" s="8" t="n">
        <v>0</v>
      </c>
      <c r="MG16" s="8" t="n">
        <v>0</v>
      </c>
      <c r="MH16" s="8" t="n">
        <v>0</v>
      </c>
      <c r="MI16" s="48" t="n"/>
      <c r="MJ16" s="48" t="n"/>
      <c r="MK16" s="48" t="n"/>
      <c r="ML16" s="48" t="n"/>
      <c r="MM16" s="48" t="n"/>
      <c r="MN16" s="48" t="n"/>
      <c r="MO16" s="48" t="n"/>
      <c r="MP16" s="48" t="n"/>
      <c r="MQ16" s="48" t="n"/>
      <c r="MR16" s="17" t="inlineStr">
        <is>
          <t>Tidak ada waktu luang lebih banyak</t>
        </is>
      </c>
      <c r="MS16" s="48" t="n"/>
      <c r="MT16" s="48" t="inlineStr">
        <is>
          <t>Tidak ada waktu luang lebih banyak</t>
        </is>
      </c>
      <c r="MU16" s="48" t="inlineStr">
        <is>
          <t>Tidak</t>
        </is>
      </c>
      <c r="MV16" s="48" t="n"/>
      <c r="MW16" s="48" t="n"/>
      <c r="MX16" s="48" t="n"/>
      <c r="MY16" s="48" t="n"/>
      <c r="MZ16" s="48" t="n"/>
      <c r="NA16" s="48" t="n"/>
      <c r="NB16" s="48" t="n"/>
      <c r="NC16" s="48" t="n"/>
      <c r="ND16" s="48" t="n"/>
      <c r="NE16" s="48" t="n"/>
      <c r="NF16" s="48" t="n"/>
      <c r="NG16" s="48" t="n"/>
      <c r="NH16" s="48" t="n"/>
      <c r="NI16" s="48" t="n"/>
      <c r="NJ16" s="48" t="n"/>
      <c r="NK16" s="48" t="n"/>
      <c r="NL16" s="48" t="inlineStr">
        <is>
          <t>Ya</t>
        </is>
      </c>
      <c r="NM16" s="48" t="inlineStr">
        <is>
          <t>Kombinasi dana mandiri dan dana hibah</t>
        </is>
      </c>
      <c r="NN16" s="17" t="inlineStr">
        <is>
          <t>1-1.000.000</t>
        </is>
      </c>
      <c r="NO16" s="17" t="inlineStr">
        <is>
          <t>Yayasan Rumah Energi atau BIRU</t>
        </is>
      </c>
      <c r="NP16" s="48" t="n"/>
      <c r="NQ16" s="48" t="n"/>
      <c r="NR16" s="48" t="n"/>
      <c r="NS16" s="48" t="n"/>
      <c r="NT16" s="48" t="n"/>
      <c r="NU16" s="48" t="n"/>
      <c r="NV16" s="17" t="inlineStr">
        <is>
          <t>Anggota keluarga - Laki-laki dewasa</t>
        </is>
      </c>
      <c r="NW16" s="48" t="n"/>
      <c r="NX16" s="48" t="inlineStr">
        <is>
          <t>Sama saja</t>
        </is>
      </c>
      <c r="NY16" s="8" t="n">
        <v>180</v>
      </c>
      <c r="NZ16" s="8" t="n">
        <v>0</v>
      </c>
      <c r="OA16" s="8" t="n">
        <v>0</v>
      </c>
      <c r="OB16" s="8" t="n">
        <v>0</v>
      </c>
      <c r="OC16" s="8" t="n">
        <v>20</v>
      </c>
      <c r="OD16" s="8" t="n">
        <v>0</v>
      </c>
      <c r="OE16" s="48" t="inlineStr">
        <is>
          <t>Tidak ada perubahan</t>
        </is>
      </c>
      <c r="OF16" s="48" t="inlineStr">
        <is>
          <t>Jauh lebih baik (beda waktu memasak lebih cepat setengah jam atau lebih, ATAU tidak lagi ada rasa/bau makanan yang berubah, ATAU alasan lainnya)</t>
        </is>
      </c>
      <c r="OG16" s="48" t="inlineStr">
        <is>
          <t>Ya</t>
        </is>
      </c>
      <c r="OH16" s="8" t="n">
        <v>1</v>
      </c>
      <c r="OI16" s="8" t="n">
        <v>0</v>
      </c>
      <c r="OJ16" s="8" t="n">
        <v>0</v>
      </c>
      <c r="OK16" s="8" t="n">
        <v>0</v>
      </c>
      <c r="OL16" s="8" t="n">
        <v>0</v>
      </c>
      <c r="OM16" s="8" t="n">
        <v>0</v>
      </c>
      <c r="ON16" s="8" t="n">
        <v>10</v>
      </c>
      <c r="OO16" s="8" t="n">
        <v>8</v>
      </c>
      <c r="OP16" s="48">
        <f>VLOOKUP(AG16,'BUS 2'!$G$1:$CU$424,2,0)</f>
        <v/>
      </c>
      <c r="OQ16" s="8">
        <f>VLOOKUP(AG16,'BUS 2'!$G$1:$CU$424,3,0)</f>
        <v/>
      </c>
      <c r="OR16" s="8">
        <f>VLOOKUP(AG16,'BUS 2'!$G$1:$CU$424,4,0)</f>
        <v/>
      </c>
      <c r="OS16" s="8">
        <f>VLOOKUP(AG16,'BUS 2'!$G$1:$CU$424,5,0)</f>
        <v/>
      </c>
      <c r="OT16" s="8">
        <f>VLOOKUP(AG16,'BUS 2'!$G$1:$CU$424,6,0)</f>
        <v/>
      </c>
      <c r="OU16" s="8">
        <f>VLOOKUP(AG16,'BUS 2'!$G$1:$CU$424,7,0)</f>
        <v/>
      </c>
      <c r="OV16" s="8">
        <f>VLOOKUP(AG16,'BUS 2'!$G$1:$CU$424,8,0)</f>
        <v/>
      </c>
      <c r="OW16" s="8">
        <f>VLOOKUP(AG16,'BUS 2'!$G$1:$CU$424,9,0)</f>
        <v/>
      </c>
      <c r="OX16" s="8">
        <f>VLOOKUP(AG16,'BUS 2'!$G$1:$CU$424,10,0)</f>
        <v/>
      </c>
      <c r="OY16" s="8">
        <f>VLOOKUP(AG16,'BUS 2'!$G$1:$CU$424,11,0)</f>
        <v/>
      </c>
      <c r="OZ16" s="8">
        <f>VLOOKUP(AG16,'BUS 2'!$G$1:$CU$424,12,0)</f>
        <v/>
      </c>
      <c r="PA16" s="8">
        <f>VLOOKUP(AG16,'BUS 2'!$G$1:$CU$424,13,0)</f>
        <v/>
      </c>
      <c r="PB16" s="8">
        <f>VLOOKUP(AG16,'BUS 2'!$G$1:$CU$424,14,0)</f>
        <v/>
      </c>
      <c r="PC16" s="8">
        <f>VLOOKUP(AG16,'BUS 2'!$G$1:$CU$424,15,0)</f>
        <v/>
      </c>
      <c r="PD16" s="8">
        <f>VLOOKUP(AG16,'BUS 2'!$G$1:$CU$424,16,0)</f>
        <v/>
      </c>
      <c r="PE16" s="8">
        <f>VLOOKUP(AG16,'BUS 2'!$G$1:$CU$424,17,0)</f>
        <v/>
      </c>
      <c r="PF16" s="8">
        <f>VLOOKUP(AG16,'BUS 2'!$G$1:$CU$424,18,0)</f>
        <v/>
      </c>
      <c r="PG16" s="8">
        <f>VLOOKUP(AG16,'BUS 2'!$G$1:$CU$424,19,0)</f>
        <v/>
      </c>
      <c r="PH16" s="8">
        <f>VLOOKUP(AG16,'BUS 2'!$G$1:$CU$424,20,0)</f>
        <v/>
      </c>
      <c r="PI16" s="8">
        <f>VLOOKUP(AG16,'BUS 2'!$G$1:$CU$424,21,0)</f>
        <v/>
      </c>
      <c r="PJ16" s="8">
        <f>VLOOKUP(AG16,'BUS 2'!$G$1:$CU$424,22,0)</f>
        <v/>
      </c>
      <c r="PK16" s="8">
        <f>VLOOKUP(AG16,'BUS 2'!$G$1:$CU$424,23,0)</f>
        <v/>
      </c>
      <c r="PL16" s="8">
        <f>VLOOKUP(AG16,'BUS 2'!$G$1:$CU$424,24,0)</f>
        <v/>
      </c>
      <c r="PM16" s="8">
        <f>VLOOKUP(AG16,'BUS 2'!$G$1:$CU$424,25,0)</f>
        <v/>
      </c>
      <c r="PN16" s="8">
        <f>VLOOKUP(AG16,'BUS 2'!$G$1:$CU$424,26,0)</f>
        <v/>
      </c>
      <c r="PO16" s="8">
        <f>VLOOKUP(AG16,'BUS 2'!$G$1:$CU$424,27,0)</f>
        <v/>
      </c>
      <c r="PP16" s="8">
        <f>VLOOKUP(AG16,'BUS 2'!$G$1:$CU$424,28,0)</f>
        <v/>
      </c>
      <c r="PQ16" s="8">
        <f>VLOOKUP(AG16,'BUS 2'!$G$1:$CU$424,29,0)</f>
        <v/>
      </c>
      <c r="PR16" s="8">
        <f>VLOOKUP(AG16,'BUS 2'!$G$1:$CU$424,30,0)</f>
        <v/>
      </c>
      <c r="PS16" s="8">
        <f>VLOOKUP(AG16,'BUS 2'!$G$1:$CU$424,31,0)</f>
        <v/>
      </c>
      <c r="PT16" s="48" t="inlineStr">
        <is>
          <t>1-Disebarkan ke lahan terbuka</t>
        </is>
      </c>
      <c r="PU16" s="8" t="n">
        <v>0</v>
      </c>
      <c r="PV16" s="8" t="n">
        <v>0</v>
      </c>
      <c r="PW16" s="8" t="n">
        <v>0</v>
      </c>
      <c r="PX16" s="8" t="n">
        <v>0</v>
      </c>
      <c r="PY16" s="8" t="n">
        <v>0</v>
      </c>
      <c r="PZ16" s="8" t="n">
        <v>1</v>
      </c>
      <c r="QA16" s="8" t="n">
        <v>0</v>
      </c>
      <c r="QB16" s="8" t="n">
        <v>0</v>
      </c>
      <c r="QC16" s="8" t="n">
        <v>0</v>
      </c>
      <c r="QD16" s="48" t="n"/>
      <c r="QE16" s="36" t="n"/>
      <c r="QF16" s="35" t="n"/>
      <c r="QG16" s="35" t="n"/>
      <c r="QH16" s="35" t="n"/>
      <c r="QI16" s="35" t="n"/>
      <c r="QJ16" s="35" t="n"/>
      <c r="QK16" s="36" t="n"/>
      <c r="QL16" s="36" t="n"/>
      <c r="QM16" s="36" t="n"/>
      <c r="QN16" s="36" t="n"/>
      <c r="QO16" s="36" t="n"/>
      <c r="QP16" s="36" t="n"/>
      <c r="QQ16" s="36" t="n"/>
      <c r="QR16" s="36" t="n"/>
      <c r="QS16" s="36" t="n"/>
      <c r="QT16" s="36" t="n"/>
      <c r="QU16" s="36" t="n"/>
      <c r="QV16" s="36" t="n"/>
      <c r="QW16" s="35" t="n"/>
      <c r="QX16" s="35" t="n"/>
      <c r="QY16" s="35" t="n"/>
      <c r="QZ16" s="35" t="n"/>
      <c r="RA16" s="35" t="n"/>
      <c r="RB16" s="36" t="n"/>
      <c r="RC16" s="36" t="n"/>
      <c r="RD16" s="36" t="n"/>
      <c r="RE16" s="36" t="n"/>
      <c r="RF16" s="36" t="n"/>
      <c r="RG16" s="48" t="n"/>
      <c r="RH16" s="35" t="n"/>
      <c r="RI16" s="35" t="n"/>
      <c r="RJ16" s="35" t="n"/>
      <c r="RK16" s="35" t="n"/>
      <c r="RL16" s="35" t="n"/>
      <c r="RM16" s="48" t="n"/>
      <c r="RN16" s="48" t="n"/>
      <c r="RO16" s="48" t="n"/>
      <c r="RP16" s="48" t="n"/>
      <c r="RQ16" s="48" t="n"/>
      <c r="RR16" s="48" t="n"/>
      <c r="RS16" s="35" t="n"/>
      <c r="RT16" s="35" t="n"/>
      <c r="RU16" s="35" t="n"/>
      <c r="RV16" s="35" t="n"/>
      <c r="RW16" s="35" t="n"/>
      <c r="RX16" s="48" t="n"/>
      <c r="RY16" s="48" t="n"/>
      <c r="RZ16" s="48" t="n"/>
      <c r="SA16" s="48" t="n"/>
      <c r="SB16" s="48" t="n"/>
      <c r="SC16" s="48" t="inlineStr">
        <is>
          <t>1-Disebarkan ke lahan terbuka</t>
        </is>
      </c>
      <c r="SD16" s="39" t="n">
        <v>0</v>
      </c>
      <c r="SE16" s="39" t="n">
        <v>0</v>
      </c>
      <c r="SF16" s="39" t="n">
        <v>0</v>
      </c>
      <c r="SG16" s="39" t="n">
        <v>0</v>
      </c>
      <c r="SH16" s="39" t="n">
        <v>0</v>
      </c>
      <c r="SI16" s="8" t="n">
        <v>1</v>
      </c>
      <c r="SJ16" s="8" t="n">
        <v>0</v>
      </c>
      <c r="SK16" s="8" t="n">
        <v>0</v>
      </c>
      <c r="SL16" s="8" t="n">
        <v>0</v>
      </c>
      <c r="SM16" s="48" t="n"/>
      <c r="SN16" s="48" t="inlineStr">
        <is>
          <t>1-Disebarkan ke lahan terbuka</t>
        </is>
      </c>
      <c r="SO16" s="39" t="n">
        <v>0</v>
      </c>
      <c r="SP16" s="39" t="n">
        <v>0</v>
      </c>
      <c r="SQ16" s="39" t="n">
        <v>0</v>
      </c>
      <c r="SR16" s="39" t="n">
        <v>0</v>
      </c>
      <c r="SS16" s="39" t="n">
        <v>0</v>
      </c>
      <c r="ST16" s="8" t="n">
        <v>1</v>
      </c>
      <c r="SU16" s="8" t="n">
        <v>0</v>
      </c>
      <c r="SV16" s="8" t="n">
        <v>0</v>
      </c>
      <c r="SW16" s="8" t="n">
        <v>0</v>
      </c>
      <c r="SX16" s="48" t="n"/>
      <c r="SY16" s="8">
        <f>VLOOKUP(AG16,'BUS 2'!$G$1:$CU$424,33,0)</f>
        <v/>
      </c>
      <c r="SZ16" s="48">
        <f>VLOOKUP(AG16,'BUS 2'!$G$1:$CU$424,34,0)</f>
        <v/>
      </c>
      <c r="TA16" s="48">
        <f>VLOOKUP(AG16,'BUS 2'!$G$1:$CU$424,35,0)</f>
        <v/>
      </c>
      <c r="TB16" s="48">
        <f>VLOOKUP(AG16,'BUS 2'!$G$1:$CU$424,36,0)</f>
        <v/>
      </c>
      <c r="TC16" s="48">
        <f>VLOOKUP(AG16,'BUS 2'!$G$1:$CU$424,37,0)</f>
        <v/>
      </c>
      <c r="TD16" s="48">
        <f>VLOOKUP(AG16,'BUS 2'!$G$1:$CU$424,38,0)</f>
        <v/>
      </c>
      <c r="TE16" s="48">
        <f>VLOOKUP(AG16,'BUS 2'!$G$1:$CU$424,39,0)</f>
        <v/>
      </c>
      <c r="TF16" s="48">
        <f>VLOOKUP(AG16,'BUS 2'!$G$1:$CU$424,40,0)</f>
        <v/>
      </c>
      <c r="TG16" s="8">
        <f>VLOOKUP(AG16,'BUS 2'!$G$1:$CU$424,42,0)</f>
        <v/>
      </c>
      <c r="TH16" s="8">
        <f>VLOOKUP(AG16,'BUS 2'!$G$1:$CU$424,43,0)</f>
        <v/>
      </c>
      <c r="TI16" s="8">
        <f>VLOOKUP(AG16,'BUS 2'!$G$1:$CU$424,44,0)</f>
        <v/>
      </c>
      <c r="TJ16" s="8">
        <f>VLOOKUP(AG16,'BUS 2'!$G$1:$CU$424,45,0)</f>
        <v/>
      </c>
      <c r="TK16" s="8">
        <f>VLOOKUP(AG16,'BUS 2'!$G$1:$CU$424,46,0)</f>
        <v/>
      </c>
      <c r="TL16" s="8">
        <f>VLOOKUP(AG16,'BUS 2'!$G$1:$CU$424,47,0)</f>
        <v/>
      </c>
      <c r="TM16" s="8">
        <f>VLOOKUP(AG16,'BUS 2'!$G$1:$CU$424,48,0)</f>
        <v/>
      </c>
      <c r="TN16" s="8">
        <f>VLOOKUP(AG16,'BUS 2'!$G$1:$CU$424,49,0)</f>
        <v/>
      </c>
      <c r="TO16" s="8">
        <f>VLOOKUP(AG16,'BUS 2'!$G$1:$CU$424,50,0)</f>
        <v/>
      </c>
      <c r="TP16" s="8">
        <f>VLOOKUP(AG16,'BUS 2'!$G$1:$CU$424,51,0)</f>
        <v/>
      </c>
      <c r="TQ16" s="8">
        <f>VLOOKUP(AG16,'BUS 2'!$G$1:$CU$424,52,0)</f>
        <v/>
      </c>
      <c r="TR16" s="8">
        <f>VLOOKUP(AG16,'BUS 2'!$G$1:$CU$424,53,0)</f>
        <v/>
      </c>
      <c r="TS16" s="48">
        <f>VLOOKUP(AG16,'BUS 2'!$G$1:$CU$424,54,0)</f>
        <v/>
      </c>
      <c r="TT16" s="48">
        <f>VLOOKUP(AG16,'BUS 2'!$G$1:$CU$424,55,0)</f>
        <v/>
      </c>
      <c r="TU16" s="48">
        <f>VLOOKUP(AG16,'BUS 2'!$G$1:$CU$424,56,0)</f>
        <v/>
      </c>
      <c r="TV16" s="48">
        <f>VLOOKUP(AG16,'BUS 2'!$G$1:$CU$424,57,0)</f>
        <v/>
      </c>
      <c r="TW16" s="48">
        <f>VLOOKUP(AG16,'BUS 2'!$G$1:$CU$424,58,0)</f>
        <v/>
      </c>
      <c r="TX16" s="48">
        <f>VLOOKUP(AG16,'BUS 2'!$G$1:$CU$424,59,0)</f>
        <v/>
      </c>
      <c r="TY16" s="48">
        <f>VLOOKUP(AG16,'BUS 2'!$G$1:$CU$424,60,0)</f>
        <v/>
      </c>
      <c r="TZ16" s="48">
        <f>VLOOKUP(AG16,'BUS 2'!$G$1:$CU$424,61,0)</f>
        <v/>
      </c>
      <c r="UA16" s="48">
        <f>VLOOKUP(AG16,'BUS 2'!$G$1:$CU$424,62,0)</f>
        <v/>
      </c>
      <c r="UB16" s="48">
        <f>VLOOKUP(AG16,'BUS 2'!$G$1:$CU$424,63,0)</f>
        <v/>
      </c>
      <c r="UC16" s="48">
        <f>VLOOKUP(AG16,'BUS 2'!$G$1:$CU$424,64,0)</f>
        <v/>
      </c>
      <c r="UD16" s="48">
        <f>VLOOKUP(AG16,'BUS 2'!$G$1:$CU$424,65,0)</f>
        <v/>
      </c>
      <c r="UE16" s="48">
        <f>VLOOKUP(AG16,'BUS 2'!$G$1:$CU$424,66,0)</f>
        <v/>
      </c>
      <c r="UF16" s="48">
        <f>VLOOKUP(AG16,'BUS 2'!$G$1:$CU$424,67,0)</f>
        <v/>
      </c>
      <c r="UG16" s="48">
        <f>VLOOKUP(AG16,'BUS 2'!$G$1:$CU$424,68,0)</f>
        <v/>
      </c>
      <c r="UH16" s="48">
        <f>VLOOKUP(AG16,'BUS 2'!$G$1:$CU$424,69,0)</f>
        <v/>
      </c>
      <c r="UI16" s="48">
        <f>VLOOKUP(AG16,'BUS 2'!$G$1:$CU$424,70,0)</f>
        <v/>
      </c>
      <c r="UJ16" s="48">
        <f>VLOOKUP(AG16,'BUS 2'!$G$1:$CU$424,71,0)</f>
        <v/>
      </c>
      <c r="UK16" s="48">
        <f>VLOOKUP(AG16,'BUS 2'!$G$1:$CU$424,72,0)</f>
        <v/>
      </c>
      <c r="UL16" s="48">
        <f>VLOOKUP(AG16,'BUS 2'!$G$1:$CU$424,73,0)</f>
        <v/>
      </c>
      <c r="UM16" s="48">
        <f>VLOOKUP(AG16,'BUS 2'!$G$1:$CU$424,74,0)</f>
        <v/>
      </c>
      <c r="UN16" s="48">
        <f>VLOOKUP(AG16,'BUS 2'!$G$1:$CU$424,75,0)</f>
        <v/>
      </c>
      <c r="UO16" s="48">
        <f>VLOOKUP(AG16,'BUS 2'!$G$1:$CU$424,76,0)</f>
        <v/>
      </c>
      <c r="UP16" s="48">
        <f>VLOOKUP(AG16,'BUS 2'!$G$1:$CU$424,77,0)</f>
        <v/>
      </c>
      <c r="UQ16" s="48">
        <f>VLOOKUP(AG16,'BUS 2'!$G$1:$CU$424,78,0)</f>
        <v/>
      </c>
      <c r="UR16" s="48">
        <f>VLOOKUP(AG16,'BUS 2'!$G$1:$CU$424,79,0)</f>
        <v/>
      </c>
      <c r="US16" s="48">
        <f>VLOOKUP(AG16,'BUS 2'!$G$1:$CU$424,80,0)</f>
        <v/>
      </c>
      <c r="UT16" s="48">
        <f>VLOOKUP(AG16,'BUS 2'!$G$1:$CU$424,81,0)</f>
        <v/>
      </c>
      <c r="UU16" s="48" t="inlineStr">
        <is>
          <t>Pemberian pakan di kandang</t>
        </is>
      </c>
      <c r="UV16" s="48" t="n"/>
      <c r="UW16" s="48" t="n"/>
      <c r="UX16" s="48" t="n"/>
      <c r="UY16" s="48" t="n"/>
      <c r="UZ16" s="48" t="n"/>
      <c r="VA16" s="48" t="inlineStr">
        <is>
          <t>Penggembalaan terbuka</t>
        </is>
      </c>
      <c r="VB16" s="48" t="inlineStr">
        <is>
          <t>Penggembalaan terbuka</t>
        </is>
      </c>
      <c r="VC16" s="48" t="inlineStr">
        <is>
          <t>Sangat jarang (&gt;1 bulan sekali)</t>
        </is>
      </c>
      <c r="VD16" s="48" t="n"/>
      <c r="VE16" s="48" t="n"/>
      <c r="VF16" s="48" t="n"/>
      <c r="VG16" s="48" t="n"/>
      <c r="VH16" s="48" t="n"/>
      <c r="VI16" s="48" t="inlineStr">
        <is>
          <t>Sangat jarang (&gt;1 bulan sekali)</t>
        </is>
      </c>
      <c r="VJ16" s="48" t="inlineStr">
        <is>
          <t>Sangat jarang (&gt;1 bulan sekali)</t>
        </is>
      </c>
      <c r="VK16" s="48" t="inlineStr">
        <is>
          <t>Sangat jarang (&gt;1 bulan sekali)</t>
        </is>
      </c>
      <c r="VL16" s="48" t="n"/>
      <c r="VM16" s="48" t="n"/>
      <c r="VN16" s="48" t="n"/>
      <c r="VO16" s="48" t="n"/>
      <c r="VP16" s="48" t="n"/>
      <c r="VQ16" s="48" t="n"/>
      <c r="VR16" s="48" t="n"/>
      <c r="VS16" s="48" t="inlineStr">
        <is>
          <t>2-Disimpan basah (slurry)</t>
        </is>
      </c>
      <c r="VT16" s="8" t="n">
        <v>0</v>
      </c>
      <c r="VU16" s="8" t="n">
        <v>0</v>
      </c>
      <c r="VV16" s="8" t="n">
        <v>0</v>
      </c>
      <c r="VW16" s="8" t="n">
        <v>0</v>
      </c>
      <c r="VX16" s="8" t="n">
        <v>0</v>
      </c>
      <c r="VY16" s="8" t="n">
        <v>1</v>
      </c>
      <c r="VZ16" s="8" t="n">
        <v>0</v>
      </c>
      <c r="WA16" s="8" t="n">
        <v>0</v>
      </c>
      <c r="WB16" s="8" t="n">
        <v>0</v>
      </c>
      <c r="WC16" s="8" t="n">
        <v>0</v>
      </c>
      <c r="WD16" s="8" t="n">
        <v>0</v>
      </c>
      <c r="WE16" s="8" t="n">
        <v>0</v>
      </c>
      <c r="WF16" s="48" t="n"/>
      <c r="WG16" s="48" t="n"/>
      <c r="WH16" s="48" t="n"/>
      <c r="WI16" s="48" t="n"/>
      <c r="WJ16" s="48" t="n"/>
      <c r="WK16" s="48" t="n"/>
      <c r="WL16" s="48" t="n"/>
      <c r="WM16" s="48" t="n"/>
      <c r="WN16" s="48" t="n"/>
      <c r="WO16" s="48" t="n"/>
      <c r="WP16" s="48" t="n"/>
      <c r="WQ16" s="48" t="n"/>
      <c r="WR16" s="48" t="n"/>
      <c r="WS16" s="48" t="n"/>
      <c r="WT16" s="48" t="n"/>
      <c r="WU16" s="48" t="n"/>
      <c r="WV16" s="48" t="n"/>
      <c r="WW16" s="48" t="n"/>
      <c r="WX16" s="48" t="n"/>
      <c r="WY16" s="48" t="n"/>
      <c r="WZ16" s="48" t="n"/>
      <c r="XA16" s="48" t="n"/>
      <c r="XB16" s="48" t="n"/>
      <c r="XC16" s="48" t="n"/>
      <c r="XD16" s="48" t="n"/>
      <c r="XE16" s="48" t="n"/>
      <c r="XF16" s="48" t="n"/>
      <c r="XG16" s="48" t="n"/>
      <c r="XH16" s="48" t="n"/>
      <c r="XI16" s="48" t="n"/>
      <c r="XJ16" s="48" t="n"/>
      <c r="XK16" s="48" t="n"/>
      <c r="XL16" s="48" t="n"/>
      <c r="XM16" s="48" t="n"/>
      <c r="XN16" s="48" t="n"/>
      <c r="XO16" s="48" t="n"/>
      <c r="XP16" s="48" t="n"/>
      <c r="XQ16" s="48" t="n"/>
      <c r="XR16" s="48" t="n"/>
      <c r="XS16" s="48" t="n"/>
      <c r="XT16" s="48" t="n"/>
      <c r="XU16" s="48" t="n"/>
      <c r="XV16" s="48" t="n"/>
      <c r="XW16" s="48" t="n"/>
      <c r="XX16" s="48" t="n"/>
      <c r="XY16" s="48" t="n"/>
      <c r="XZ16" s="48" t="n"/>
      <c r="YA16" s="48" t="n"/>
      <c r="YB16" s="48" t="n"/>
      <c r="YC16" s="48" t="n"/>
      <c r="YD16" s="48" t="n"/>
      <c r="YE16" s="48" t="n"/>
      <c r="YF16" s="48" t="n"/>
      <c r="YG16" s="48" t="n"/>
      <c r="YH16" s="48" t="n"/>
      <c r="YI16" s="48" t="n"/>
      <c r="YJ16" s="48" t="n"/>
      <c r="YK16" s="48" t="n"/>
      <c r="YL16" s="48" t="n"/>
      <c r="YM16" s="48" t="n"/>
      <c r="YN16" s="48" t="inlineStr">
        <is>
          <t>8-Dibiarkan tersebar di ladang penggembalaan</t>
        </is>
      </c>
      <c r="YO16" s="8" t="n">
        <v>0</v>
      </c>
      <c r="YP16" s="8" t="n">
        <v>0</v>
      </c>
      <c r="YQ16" s="8" t="n">
        <v>0</v>
      </c>
      <c r="YR16" s="8" t="n">
        <v>0</v>
      </c>
      <c r="YS16" s="8" t="n">
        <v>0</v>
      </c>
      <c r="YT16" s="8" t="n">
        <v>0</v>
      </c>
      <c r="YU16" s="8" t="n">
        <v>0</v>
      </c>
      <c r="YV16" s="8" t="n">
        <v>0</v>
      </c>
      <c r="YW16" s="8" t="n">
        <v>0</v>
      </c>
      <c r="YX16" s="8" t="n">
        <v>0</v>
      </c>
      <c r="YY16" s="8" t="n">
        <v>0</v>
      </c>
      <c r="YZ16" s="8" t="n">
        <v>1</v>
      </c>
      <c r="ZA16" s="48" t="inlineStr">
        <is>
          <t>8-Dibiarkan tersebar di ladang penggembalaan</t>
        </is>
      </c>
      <c r="ZB16" s="8" t="n">
        <v>0</v>
      </c>
      <c r="ZC16" s="8" t="n">
        <v>0</v>
      </c>
      <c r="ZD16" s="8" t="n">
        <v>0</v>
      </c>
      <c r="ZE16" s="8" t="n">
        <v>0</v>
      </c>
      <c r="ZF16" s="8" t="n">
        <v>0</v>
      </c>
      <c r="ZG16" s="8" t="n">
        <v>0</v>
      </c>
      <c r="ZH16" s="8" t="n">
        <v>0</v>
      </c>
      <c r="ZI16" s="8" t="n">
        <v>0</v>
      </c>
      <c r="ZJ16" s="8" t="n">
        <v>0</v>
      </c>
      <c r="ZK16" s="8" t="n">
        <v>0</v>
      </c>
      <c r="ZL16" s="8" t="n">
        <v>0</v>
      </c>
      <c r="ZM16" s="8" t="n">
        <v>1</v>
      </c>
      <c r="ZN16" s="48" t="n"/>
      <c r="ZO16" s="48" t="n"/>
      <c r="ZP16" s="48" t="n"/>
      <c r="ZQ16" s="48" t="n"/>
      <c r="ZR16" s="48" t="n"/>
      <c r="ZS16" s="48" t="n"/>
      <c r="ZT16" s="48" t="n"/>
      <c r="ZU16" s="48" t="n"/>
      <c r="ZV16" s="8" t="n">
        <v>6</v>
      </c>
      <c r="ZW16" s="48" t="n"/>
      <c r="ZX16" s="48" t="n"/>
      <c r="ZY16" s="48" t="n"/>
      <c r="ZZ16" s="48" t="n"/>
      <c r="AAA16" s="48" t="n"/>
      <c r="AAB16" s="8" t="n">
        <v>1</v>
      </c>
      <c r="AAC16" s="8" t="n">
        <v>1</v>
      </c>
      <c r="AAD16" s="48" t="inlineStr">
        <is>
          <t>Pakan segar (misal: rumput)</t>
        </is>
      </c>
      <c r="AAE16" s="48" t="n"/>
      <c r="AAF16" s="48" t="n"/>
      <c r="AAG16" s="48" t="n"/>
      <c r="AAH16" s="48" t="n"/>
      <c r="AAI16" s="48" t="n"/>
      <c r="AAJ16" s="48" t="inlineStr">
        <is>
          <t>Pakan segar (misal: rumput)</t>
        </is>
      </c>
      <c r="AAK16" s="48" t="inlineStr">
        <is>
          <t>Pakan segar (misal: rumput)</t>
        </is>
      </c>
      <c r="AAL16" s="48" t="inlineStr">
        <is>
          <t>Ya</t>
        </is>
      </c>
      <c r="AAM16" s="48" t="inlineStr">
        <is>
          <t>Padat Cair</t>
        </is>
      </c>
      <c r="AAN16" s="8" t="n">
        <v>1</v>
      </c>
      <c r="AAO16" s="8" t="n">
        <v>1</v>
      </c>
      <c r="AAP16" s="8" t="n">
        <v>15</v>
      </c>
      <c r="AAQ16" s="8" t="n">
        <v>10</v>
      </c>
      <c r="AAR16" s="48" t="inlineStr">
        <is>
          <t>Ya</t>
        </is>
      </c>
      <c r="AAS16" s="48" t="inlineStr">
        <is>
          <t>Mengetahui</t>
        </is>
      </c>
      <c r="AAT16" s="48" t="inlineStr">
        <is>
          <t>Digunakan untuk pupuk di lahan pertanian sendiri</t>
        </is>
      </c>
      <c r="AAU16" s="8" t="n">
        <v>1</v>
      </c>
      <c r="AAV16" s="8" t="n">
        <v>0</v>
      </c>
      <c r="AAW16" s="8" t="n">
        <v>0</v>
      </c>
      <c r="AAX16" s="8" t="n">
        <v>0</v>
      </c>
      <c r="AAY16" s="8" t="n">
        <v>0</v>
      </c>
      <c r="AAZ16" s="8" t="n">
        <v>0</v>
      </c>
      <c r="ABA16" s="8" t="n">
        <v>0</v>
      </c>
      <c r="ABB16" s="48" t="inlineStr">
        <is>
          <t>Pupuk cair untuk tanaman Pembenah tanah (soil conditioner) Pestisida organik Media untuk pembibitan tanaman</t>
        </is>
      </c>
      <c r="ABC16" s="8" t="n">
        <v>1</v>
      </c>
      <c r="ABD16" s="8" t="n">
        <v>1</v>
      </c>
      <c r="ABE16" s="8" t="n">
        <v>1</v>
      </c>
      <c r="ABF16" s="8" t="n">
        <v>1</v>
      </c>
      <c r="ABG16" s="8" t="n">
        <v>0</v>
      </c>
      <c r="ABH16" s="48" t="n"/>
      <c r="ABI16" s="48" t="n"/>
      <c r="ABJ16" s="48" t="n"/>
      <c r="ABK16" s="48" t="n"/>
      <c r="ABL16" s="48" t="n"/>
      <c r="ABM16" s="48" t="n"/>
      <c r="ABN16" s="48" t="n"/>
      <c r="ABO16" s="48" t="n"/>
      <c r="ABP16" s="48" t="n"/>
      <c r="ABQ16" s="48" t="inlineStr">
        <is>
          <t>padi dan jagung</t>
        </is>
      </c>
      <c r="ABR16" s="48" t="inlineStr">
        <is>
          <t>Sangat jarang (2 bulan sekali)</t>
        </is>
      </c>
      <c r="ABS16" s="8" t="n">
        <v>5000</v>
      </c>
      <c r="ABT16" s="48" t="n"/>
      <c r="ABU16" s="8" t="n">
        <v>30</v>
      </c>
      <c r="ABV16" s="8" t="n">
        <v>100</v>
      </c>
      <c r="ABW16" s="48" t="inlineStr">
        <is>
          <t>Urea</t>
        </is>
      </c>
      <c r="ABX16" s="48" t="n"/>
      <c r="ABY16" s="8" t="n">
        <v>500</v>
      </c>
      <c r="ABZ16" s="8" t="n">
        <v>920000</v>
      </c>
      <c r="ACA16" s="8" t="n">
        <v>500</v>
      </c>
      <c r="ACB16" s="8" t="n">
        <v>920000</v>
      </c>
      <c r="ACC16" s="8" t="n">
        <v>1000</v>
      </c>
      <c r="ACD16" s="8" t="n">
        <v>1200</v>
      </c>
      <c r="ACE16" s="48" t="inlineStr">
        <is>
          <t>Ya</t>
        </is>
      </c>
      <c r="ACF16" s="48" t="inlineStr">
        <is>
          <t>Sangat meningkat</t>
        </is>
      </c>
      <c r="ACG16" s="48" t="inlineStr">
        <is>
          <t>Tidak ada perubahan</t>
        </is>
      </c>
      <c r="ACH16" s="48" t="inlineStr">
        <is>
          <t>Tidak ada perubahan</t>
        </is>
      </c>
      <c r="ACI16" s="48" t="n"/>
      <c r="ACJ16" s="48" t="n"/>
      <c r="ACK16" s="48" t="n"/>
      <c r="ACL16" s="48" t="n"/>
      <c r="ACM16" s="48" t="n"/>
      <c r="ACN16" s="48" t="n"/>
      <c r="ACO16" s="48" t="n"/>
      <c r="ACP16" s="48" t="n"/>
      <c r="ACQ16" s="48" t="n"/>
      <c r="ACR16" s="48" t="n"/>
      <c r="ACS16" s="48" t="n"/>
      <c r="ACT16" s="48" t="inlineStr">
        <is>
          <t>Tambahan kotoran dari tetangga</t>
        </is>
      </c>
      <c r="ACU16" s="48" t="inlineStr">
        <is>
          <t>Manfaat besar dan membantu kehidupan sehari-hari</t>
        </is>
      </c>
      <c r="ACV16" s="48" t="inlineStr">
        <is>
          <t>Sangat berkurang</t>
        </is>
      </c>
      <c r="ACW16" s="48" t="inlineStr">
        <is>
          <t>Tidak dapat menghemat uang dan/atau menambah pendapatan</t>
        </is>
      </c>
      <c r="ACX16" s="48" t="inlineStr">
        <is>
          <t>Setuju</t>
        </is>
      </c>
      <c r="ACY16" s="48" t="inlineStr">
        <is>
          <t>Anggota keluarga - Laki-laki dewasa Anggota keluarga - Perempuan dewasa Anggota keluarga - Anak-anak</t>
        </is>
      </c>
      <c r="ACZ16" s="8" t="n">
        <v>1</v>
      </c>
      <c r="ADA16" s="8" t="n">
        <v>1</v>
      </c>
      <c r="ADB16" s="8" t="n">
        <v>1</v>
      </c>
      <c r="ADC16" s="8" t="n">
        <v>0</v>
      </c>
      <c r="ADD16" s="48" t="inlineStr">
        <is>
          <t>Puas</t>
        </is>
      </c>
      <c r="ADE16" s="48" t="inlineStr">
        <is>
          <t>Puas</t>
        </is>
      </c>
      <c r="ADF16" s="48" t="inlineStr">
        <is>
          <t>Puas</t>
        </is>
      </c>
      <c r="ADG16" s="48" t="inlineStr">
        <is>
          <t>Puas</t>
        </is>
      </c>
      <c r="ADH16" s="48" t="inlineStr">
        <is>
          <t>Tidak</t>
        </is>
      </c>
      <c r="ADI16" s="48" t="n"/>
      <c r="ADJ16" s="48" t="inlineStr">
        <is>
          <t>Puas</t>
        </is>
      </c>
      <c r="ADK16" s="48" t="n"/>
      <c r="ADL16" s="48" t="n"/>
      <c r="ADM16" s="48" t="n"/>
      <c r="ADN16" s="48" t="n"/>
      <c r="ADO16" s="48" t="n"/>
      <c r="ADP16" s="48" t="n"/>
      <c r="ADQ16" s="48" t="n"/>
      <c r="ADR16" s="48" t="n"/>
      <c r="ADS16" s="48" t="n"/>
      <c r="ADT16" s="48" t="n"/>
      <c r="ADU16" s="48" t="inlineStr">
        <is>
          <t>Menghubungi CPO atau pendamping</t>
        </is>
      </c>
      <c r="ADV16" s="8" t="n">
        <v>0</v>
      </c>
      <c r="ADW16" s="8" t="n">
        <v>0</v>
      </c>
      <c r="ADX16" s="8" t="n">
        <v>0</v>
      </c>
      <c r="ADY16" s="8" t="n">
        <v>0</v>
      </c>
      <c r="ADZ16" s="8" t="n">
        <v>1</v>
      </c>
      <c r="AEA16" s="8" t="n">
        <v>0</v>
      </c>
      <c r="AEB16" s="8" t="n">
        <v>0</v>
      </c>
      <c r="AEC16" s="8" t="n">
        <v>0</v>
      </c>
      <c r="AED16" s="48" t="inlineStr">
        <is>
          <t>Menghubungi CPO</t>
        </is>
      </c>
      <c r="AEE16" s="48" t="inlineStr">
        <is>
          <t>Laki-laki dewasa</t>
        </is>
      </c>
      <c r="AEF16" s="48" t="n"/>
      <c r="AEG16" s="48" t="inlineStr">
        <is>
          <t>Menelepon atau WA langsung</t>
        </is>
      </c>
      <c r="AEH16" s="48" t="n"/>
      <c r="AEI16" s="48" t="inlineStr">
        <is>
          <t>Sparepart lebih mudah didapatkan</t>
        </is>
      </c>
      <c r="AEJ16" s="48" t="inlineStr">
        <is>
          <t>Ya, selalu</t>
        </is>
      </c>
      <c r="AEK16" s="48" t="inlineStr">
        <is>
          <t>Pengurangan pengeluaran rumah tangga (bahan bakar minyak, pupuk, dll.) Lebih mudah mendapatkan energi Pasokan energi yang andal Memasak lebih cepat Lebih aman Pengurangan waktu dan tenaga Pemanfaatan bio-slurry sebagai pupuk Mendapatkan subsidi</t>
        </is>
      </c>
      <c r="AEL16" s="8" t="n">
        <v>1</v>
      </c>
      <c r="AEM16" s="8" t="n">
        <v>1</v>
      </c>
      <c r="AEN16" s="8" t="n">
        <v>1</v>
      </c>
      <c r="AEO16" s="8" t="n">
        <v>1</v>
      </c>
      <c r="AEP16" s="8" t="n">
        <v>1</v>
      </c>
      <c r="AEQ16" s="8" t="n">
        <v>1</v>
      </c>
      <c r="AER16" s="8" t="n">
        <v>0</v>
      </c>
      <c r="AES16" s="8" t="n">
        <v>1</v>
      </c>
      <c r="AET16" s="8" t="n">
        <v>0</v>
      </c>
      <c r="AEU16" s="8" t="n">
        <v>0</v>
      </c>
      <c r="AEV16" s="8" t="n">
        <v>1</v>
      </c>
      <c r="AEW16" s="8" t="n">
        <v>0</v>
      </c>
      <c r="AEX16" s="48" t="n"/>
      <c r="AEY16" s="48" t="inlineStr">
        <is>
          <t>Mengurangi pengeluaran energi</t>
        </is>
      </c>
      <c r="AEZ16" s="48" t="n"/>
      <c r="AFA16" s="48" t="inlineStr">
        <is>
          <t>Yayasan Rumah Energi (YRE)</t>
        </is>
      </c>
      <c r="AFB16" s="48" t="n"/>
      <c r="AFC16" s="48" t="inlineStr">
        <is>
          <t>1000639528-21_25_17.jpg</t>
        </is>
      </c>
      <c r="AFD16" s="16" t="inlineStr">
        <is>
          <t>https://kf.kobotoolbox.org/api/v2/assets/avstPQqLr3Ab3ZdcVTXZ6f/data/671388954/attachments/attSEFpf2AziKJdmSjZiUTmf/</t>
        </is>
      </c>
      <c r="AFE16" s="48" t="inlineStr">
        <is>
          <t>1000639529-21_25_23.jpg</t>
        </is>
      </c>
      <c r="AFF16" s="16" t="inlineStr">
        <is>
          <t>https://kf.kobotoolbox.org/api/v2/assets/avstPQqLr3Ab3ZdcVTXZ6f/data/671388954/attachments/attBVEW7eVWCLJeawdNL52w6/</t>
        </is>
      </c>
      <c r="AFG16" s="48" t="inlineStr">
        <is>
          <t>febriihasanah</t>
        </is>
      </c>
      <c r="AFH16" s="48" t="n"/>
      <c r="AFI16" s="27" t="n"/>
      <c r="AFJ16" s="48" t="n"/>
      <c r="AFK16" s="48" t="n"/>
      <c r="AFL16" s="48" t="n"/>
      <c r="AFM16" s="48" t="n"/>
      <c r="AFN16" s="48" t="n"/>
      <c r="AFO16" s="48" t="n"/>
      <c r="AFP16" s="48" t="n"/>
      <c r="AFQ16" s="48" t="n"/>
      <c r="AFR16" s="48" t="n"/>
      <c r="AFS16" s="48" t="n"/>
      <c r="AFT16" s="48" t="n"/>
      <c r="AFU16" s="48" t="n"/>
      <c r="AFV16" s="48" t="n"/>
      <c r="AFW16" s="48" t="n"/>
      <c r="AFX16" s="48" t="n"/>
      <c r="AFY16" s="48" t="n"/>
      <c r="AFZ16" s="48" t="n"/>
      <c r="AGA16" s="48" t="n"/>
      <c r="AGB16" s="48" t="n"/>
      <c r="AGC16" s="48" t="n"/>
      <c r="AGD16" s="48" t="n"/>
      <c r="AGE16" s="48" t="n"/>
      <c r="AGF16" s="48" t="n"/>
      <c r="AGG16" s="48" t="n"/>
      <c r="AGH16" s="48" t="n"/>
      <c r="AGI16" s="48" t="n"/>
      <c r="AGJ16" s="48" t="n"/>
      <c r="AGK16" s="48" t="n"/>
      <c r="AGL16" s="48" t="n"/>
      <c r="AGM16" s="48" t="n"/>
      <c r="AGN16" s="48" t="n"/>
      <c r="AGO16" s="48" t="n"/>
      <c r="AGP16" s="48" t="n"/>
      <c r="AGQ16" s="48" t="n"/>
      <c r="AGR16" s="48" t="n"/>
      <c r="AGS16" s="48" t="n"/>
      <c r="AGT16" s="48" t="n"/>
      <c r="AGU16" s="48" t="n"/>
      <c r="AGV16" s="48" t="n"/>
      <c r="AGW16" s="48" t="n"/>
      <c r="AGX16" s="48" t="n"/>
      <c r="AGY16" s="48" t="n"/>
      <c r="AGZ16" s="48" t="n"/>
      <c r="AHA16" s="48" t="n"/>
      <c r="AHB16" s="48" t="n"/>
      <c r="AHC16" s="48" t="n"/>
      <c r="AHD16" s="48" t="n"/>
      <c r="AHE16" s="48" t="n"/>
      <c r="AHF16" s="48" t="n"/>
      <c r="AHG16" s="48" t="n"/>
      <c r="AHH16" s="48" t="n"/>
      <c r="AHI16" s="48" t="n"/>
      <c r="AHJ16" s="48" t="n"/>
      <c r="AHK16" s="48" t="n"/>
      <c r="AHL16" s="48" t="n"/>
      <c r="AHM16" s="48" t="n"/>
      <c r="AHN16" s="48" t="n"/>
      <c r="AHO16" s="48" t="n"/>
      <c r="AHP16" s="48" t="n"/>
      <c r="AHQ16" s="48" t="n"/>
      <c r="AHR16" s="48" t="n"/>
      <c r="AHS16" s="48" t="n"/>
      <c r="AHT16" s="48" t="n"/>
      <c r="AHU16" s="48" t="n"/>
      <c r="AHV16" s="48" t="n"/>
      <c r="AHW16" s="48" t="n"/>
      <c r="AHX16" s="48" t="n"/>
      <c r="AHY16" s="48" t="n"/>
      <c r="AHZ16" s="48" t="n"/>
      <c r="AIA16" s="48" t="n"/>
      <c r="AIB16" s="48" t="n"/>
      <c r="AIC16" s="48" t="n"/>
      <c r="AID16" s="48" t="n"/>
      <c r="AIE16" s="48" t="n"/>
      <c r="AIF16" s="48" t="n"/>
      <c r="AIG16" s="48" t="n"/>
      <c r="AIH16" s="48" t="n"/>
      <c r="AII16" s="48" t="n"/>
      <c r="AIJ16" s="48" t="n"/>
      <c r="AIK16" s="48" t="n"/>
      <c r="AIL16" s="48" t="n"/>
      <c r="AIM16" s="48" t="n"/>
      <c r="AIN16" s="48" t="n"/>
      <c r="AIO16" s="48" t="n"/>
      <c r="AIP16" s="48" t="n"/>
      <c r="AIQ16" s="48" t="n"/>
      <c r="AIR16" s="48" t="n"/>
      <c r="AIS16" s="48" t="n"/>
      <c r="AIT16" s="48" t="n"/>
      <c r="AIU16" s="48" t="n"/>
      <c r="AIV16" s="48" t="n"/>
      <c r="AIW16" s="48" t="n"/>
      <c r="AIX16" s="48" t="n"/>
      <c r="AIY16" s="48" t="n"/>
      <c r="AIZ16" s="48" t="n"/>
      <c r="AJA16" s="48" t="n"/>
      <c r="AJB16" s="48" t="n"/>
      <c r="AJC16" s="48" t="n"/>
      <c r="AJD16" s="48" t="n"/>
      <c r="AJE16" s="48" t="n"/>
      <c r="AJF16" s="48" t="n"/>
      <c r="AJG16" s="48" t="n"/>
      <c r="AJH16" s="48" t="n"/>
      <c r="AJI16" s="48" t="n"/>
      <c r="AJJ16" s="48" t="n"/>
      <c r="AJK16" s="48" t="n"/>
      <c r="AJL16" s="48" t="n"/>
      <c r="AJM16" s="48" t="n"/>
      <c r="AJN16" s="48" t="n"/>
      <c r="AJO16" s="48" t="n"/>
      <c r="AJP16" s="48" t="n"/>
      <c r="AJQ16" s="48" t="n"/>
      <c r="AJR16" s="48" t="n"/>
      <c r="AJS16" s="48" t="n"/>
      <c r="AJT16" s="48" t="n"/>
      <c r="AJU16" s="48" t="n"/>
      <c r="AJV16" s="48" t="n"/>
      <c r="AJW16" s="48" t="n"/>
      <c r="AJX16" s="48" t="n"/>
      <c r="AJY16" s="48" t="n"/>
      <c r="AJZ16" s="48" t="n"/>
      <c r="AKA16" s="48" t="n"/>
      <c r="AKB16" s="48" t="n"/>
      <c r="AKC16" s="48" t="n"/>
      <c r="AKD16" s="48" t="n"/>
      <c r="AKE16" s="48" t="n"/>
      <c r="AKF16" s="48" t="n"/>
      <c r="AKG16" s="48" t="n"/>
      <c r="AKH16" s="48" t="n"/>
      <c r="AKI16" s="48" t="n"/>
      <c r="AKJ16" s="48" t="n"/>
      <c r="AKK16" s="48" t="n"/>
      <c r="AKL16" s="48" t="n"/>
      <c r="AKM16" s="48" t="n"/>
      <c r="AKN16" s="48" t="n"/>
      <c r="AKO16" s="48" t="n"/>
      <c r="AKP16" s="48" t="n"/>
      <c r="AKQ16" s="48" t="n"/>
      <c r="AKR16" s="48" t="n"/>
      <c r="AKS16" s="48" t="n"/>
      <c r="AKT16" s="48" t="n"/>
      <c r="AKU16" s="48" t="n"/>
      <c r="AKV16" s="48" t="n"/>
      <c r="AKW16" s="48" t="n"/>
      <c r="AKX16" s="48" t="n"/>
      <c r="AKY16" s="48" t="n"/>
      <c r="AKZ16" s="48" t="n"/>
      <c r="ALA16" s="48" t="n"/>
      <c r="ALB16" s="48" t="n"/>
      <c r="ALC16" s="48" t="n"/>
      <c r="ALD16" s="48" t="n"/>
      <c r="ALE16" s="48" t="n"/>
      <c r="ALF16" s="48" t="n"/>
      <c r="ALG16" s="48" t="n"/>
      <c r="ALH16" s="48" t="n"/>
      <c r="ALI16" s="48" t="n"/>
      <c r="ALJ16" s="48" t="n"/>
      <c r="ALK16" s="48" t="n"/>
      <c r="ALL16" s="48" t="n"/>
      <c r="ALM16" s="48" t="n"/>
      <c r="ALN16" s="48" t="n"/>
      <c r="ALO16" s="48" t="n"/>
      <c r="ALP16" s="48" t="n"/>
      <c r="ALQ16" s="48" t="n"/>
      <c r="ALR16" s="48" t="n"/>
      <c r="ALS16" s="48" t="n"/>
      <c r="ALT16" s="48" t="n"/>
      <c r="ALU16" s="48" t="n"/>
      <c r="ALV16" s="48" t="n"/>
      <c r="ALW16" s="48" t="n"/>
      <c r="ALX16" s="48" t="n"/>
      <c r="ALY16" s="48" t="n"/>
      <c r="ALZ16" s="48" t="n"/>
      <c r="AMA16" s="48" t="n"/>
      <c r="AMB16" s="48" t="n"/>
      <c r="AMC16" s="48" t="n"/>
      <c r="AMD16" s="48" t="n"/>
      <c r="AME16" s="48" t="n"/>
      <c r="AMF16" s="48" t="n"/>
      <c r="AMG16" s="48" t="n"/>
      <c r="AMH16" s="48" t="n"/>
      <c r="AMI16" s="48" t="n"/>
      <c r="AMJ16" s="48" t="n"/>
      <c r="AMK16" s="48" t="n"/>
      <c r="AML16" s="48" t="n"/>
      <c r="AMM16" s="48" t="n"/>
      <c r="AMN16" s="48" t="n"/>
      <c r="AMO16" s="48" t="n"/>
      <c r="AMP16" s="48" t="n"/>
      <c r="AMQ16" s="48" t="n"/>
      <c r="AMR16" s="48" t="n"/>
      <c r="AMS16" s="48" t="n"/>
      <c r="AMT16" s="48" t="n"/>
      <c r="AMU16" s="48" t="n"/>
      <c r="AMV16" s="48" t="n"/>
      <c r="AMW16" s="48" t="n"/>
      <c r="AMX16" s="48" t="n"/>
      <c r="AMY16" s="48" t="n"/>
      <c r="AMZ16" s="48" t="n"/>
      <c r="ANA16" s="48" t="n"/>
      <c r="ANB16" s="48" t="n"/>
      <c r="ANC16" s="48" t="n"/>
      <c r="AND16" s="48" t="n"/>
      <c r="ANE16" s="48" t="n"/>
      <c r="ANF16" s="48" t="n"/>
      <c r="ANG16" s="48" t="n"/>
      <c r="ANH16" s="48" t="n"/>
      <c r="ANI16" s="48" t="n"/>
      <c r="ANJ16" s="48" t="n"/>
      <c r="ANK16" s="48" t="n"/>
      <c r="ANL16" s="48" t="n"/>
      <c r="ANM16" s="48" t="n"/>
      <c r="ANN16" s="48" t="n"/>
      <c r="ANO16" s="48" t="n"/>
      <c r="ANP16" s="48" t="n"/>
      <c r="ANQ16" s="48" t="n"/>
      <c r="ANR16" s="48" t="n"/>
      <c r="ANS16" s="48" t="n"/>
      <c r="ANT16" s="48" t="n"/>
      <c r="ANU16" s="48" t="n"/>
      <c r="ANV16" s="48" t="n"/>
      <c r="ANW16" s="48" t="n"/>
      <c r="ANX16" s="48" t="n"/>
      <c r="ANY16" s="48" t="n"/>
      <c r="ANZ16" s="48" t="n"/>
      <c r="AOA16" s="48" t="n"/>
      <c r="AOB16" s="48" t="n"/>
      <c r="AOC16" s="48" t="n"/>
      <c r="AOD16" s="48" t="n"/>
      <c r="AOE16" s="48" t="n"/>
      <c r="AOF16" s="48" t="n"/>
      <c r="AOG16" s="48" t="n"/>
      <c r="AOH16" s="48" t="n"/>
      <c r="AOI16" s="48" t="n"/>
      <c r="AOJ16" s="48" t="n"/>
      <c r="AOK16" s="48" t="n"/>
      <c r="AOL16" s="48" t="n"/>
      <c r="AOM16" s="48" t="n"/>
      <c r="AON16" s="48" t="n"/>
      <c r="AOO16" s="48" t="n"/>
      <c r="AOP16" s="48" t="n"/>
      <c r="AOQ16" s="48" t="n"/>
      <c r="AOR16" s="48" t="n"/>
      <c r="AOS16" s="48" t="n"/>
      <c r="AOT16" s="48" t="n"/>
      <c r="AOU16" s="48" t="n"/>
      <c r="AOV16" s="48" t="n"/>
      <c r="AOW16" s="48" t="n"/>
      <c r="AOX16" s="48" t="n"/>
      <c r="AOY16" s="48" t="n"/>
      <c r="AOZ16" s="48" t="n"/>
      <c r="APA16" s="48" t="n"/>
      <c r="APB16" s="48" t="n"/>
      <c r="APC16" s="48" t="n"/>
      <c r="APD16" s="48" t="n"/>
      <c r="APE16" s="48" t="n"/>
      <c r="APF16" s="48" t="n"/>
      <c r="APG16" s="48" t="n"/>
      <c r="APH16" s="48" t="n"/>
      <c r="API16" s="48" t="n"/>
      <c r="APJ16" s="48" t="n"/>
      <c r="APK16" s="48" t="n"/>
      <c r="APL16" s="48" t="n"/>
      <c r="APM16" s="48" t="n"/>
      <c r="APN16" s="48" t="n"/>
      <c r="APO16" s="48" t="n"/>
      <c r="APP16" s="48" t="n"/>
      <c r="APQ16" s="48" t="n"/>
      <c r="APR16" s="48" t="n"/>
      <c r="APS16" s="48" t="n"/>
      <c r="APT16" s="48" t="n"/>
      <c r="APU16" s="48" t="n"/>
      <c r="APV16" s="48" t="n"/>
      <c r="APW16" s="48" t="n"/>
      <c r="APX16" s="48" t="n"/>
      <c r="APY16" s="48" t="n"/>
      <c r="APZ16" s="48" t="n"/>
      <c r="AQA16" s="48" t="n"/>
      <c r="AQB16" s="48" t="n"/>
      <c r="AQC16" s="48" t="n"/>
      <c r="AQD16" s="48" t="n"/>
      <c r="AQE16" s="48" t="n"/>
      <c r="AQF16" s="48" t="n"/>
      <c r="AQG16" s="48" t="n"/>
      <c r="AQH16" s="48" t="n"/>
      <c r="AQI16" s="48" t="n"/>
      <c r="AQJ16" s="48" t="n"/>
      <c r="AQK16" s="48" t="n"/>
      <c r="AQL16" s="48" t="n"/>
      <c r="AQM16" s="48" t="n"/>
      <c r="AQN16" s="48" t="n"/>
      <c r="AQO16" s="48" t="n"/>
      <c r="AQP16" s="48" t="n"/>
      <c r="AQQ16" s="48" t="n"/>
      <c r="AQR16" s="48" t="n"/>
      <c r="AQS16" s="48" t="n"/>
      <c r="AQT16" s="48" t="n"/>
      <c r="AQU16" s="48" t="n"/>
      <c r="AQV16" s="48" t="n"/>
      <c r="AQW16" s="48" t="n"/>
      <c r="AQX16" s="48" t="n"/>
      <c r="AQY16" s="48" t="n"/>
      <c r="AQZ16" s="48" t="n"/>
      <c r="ARA16" s="48" t="n"/>
      <c r="ARB16" s="48" t="n"/>
      <c r="ARC16" s="48" t="n"/>
      <c r="ARD16" s="48" t="n"/>
      <c r="ARE16" s="48" t="n"/>
      <c r="ARF16" s="48" t="n"/>
      <c r="ARG16" s="48" t="n"/>
      <c r="ARH16" s="48" t="n"/>
      <c r="ARI16" s="48" t="n"/>
      <c r="ARJ16" s="48" t="n"/>
      <c r="ARK16" s="48" t="n"/>
      <c r="ARL16" s="48" t="n"/>
      <c r="ARM16" s="48" t="n"/>
      <c r="ARN16" s="48" t="n"/>
      <c r="ARO16" s="48" t="n"/>
      <c r="ARP16" s="48" t="n"/>
      <c r="ARQ16" s="48" t="n"/>
      <c r="ARR16" s="48" t="n"/>
      <c r="ARS16" s="48" t="n"/>
      <c r="ART16" s="48" t="n"/>
      <c r="ARU16" s="48" t="n"/>
      <c r="ARV16" s="48" t="n"/>
      <c r="ARW16" s="48" t="n"/>
      <c r="ARX16" s="48" t="n"/>
      <c r="ARY16" s="48" t="n"/>
      <c r="ARZ16" s="48" t="n"/>
      <c r="ASA16" s="48" t="n"/>
      <c r="ASB16" s="48" t="n"/>
      <c r="ASC16" s="48" t="n"/>
      <c r="ASD16" s="48" t="n"/>
      <c r="ASE16" s="48" t="n"/>
      <c r="ASF16" s="48" t="n"/>
      <c r="ASG16" s="48" t="n"/>
      <c r="ASH16" s="48" t="n"/>
      <c r="ASI16" s="48" t="n"/>
      <c r="ASJ16" s="48" t="n"/>
      <c r="ASK16" s="48" t="n"/>
      <c r="ASL16" s="48" t="n"/>
      <c r="ASM16" s="48" t="n"/>
      <c r="ASN16" s="48" t="n"/>
      <c r="ASO16" s="48" t="n"/>
      <c r="ASP16" s="48" t="n"/>
      <c r="ASQ16" s="48" t="n"/>
      <c r="ASR16" s="48" t="n"/>
      <c r="ASS16" s="48" t="n"/>
      <c r="AST16" s="48" t="n"/>
      <c r="ASU16" s="48" t="n"/>
      <c r="ASV16" s="48" t="n"/>
      <c r="ASW16" s="48" t="n"/>
      <c r="ASX16" s="48" t="n"/>
      <c r="ASY16" s="48" t="n"/>
      <c r="ASZ16" s="48" t="n"/>
      <c r="ATA16" s="48" t="n"/>
      <c r="ATB16" s="48" t="n"/>
      <c r="ATC16" s="48" t="n"/>
      <c r="ATD16" s="48" t="n"/>
      <c r="ATE16" s="48" t="n"/>
      <c r="ATF16" s="48" t="n"/>
      <c r="ATG16" s="48" t="n"/>
      <c r="ATH16" s="48" t="n"/>
      <c r="ATI16" s="48" t="n"/>
      <c r="ATJ16" s="48" t="n"/>
      <c r="ATK16" s="48" t="n"/>
      <c r="ATL16" s="48" t="n"/>
      <c r="ATM16" s="48" t="n"/>
      <c r="ATN16" s="48" t="n"/>
      <c r="ATO16" s="48" t="n"/>
      <c r="ATP16" s="48" t="n"/>
      <c r="ATQ16" s="48" t="n"/>
      <c r="ATR16" s="48" t="n"/>
      <c r="ATS16" s="48" t="n"/>
      <c r="ATT16" s="48" t="n"/>
      <c r="ATU16" s="48" t="n"/>
      <c r="ATV16" s="48" t="n"/>
      <c r="ATW16" s="48" t="n"/>
      <c r="ATX16" s="48" t="n"/>
      <c r="ATY16" s="48" t="n"/>
      <c r="ATZ16" s="48" t="n"/>
      <c r="AUA16" s="48" t="n"/>
      <c r="AUB16" s="48" t="n"/>
      <c r="AUC16" s="48" t="n"/>
      <c r="AUD16" s="48" t="n"/>
      <c r="AUE16" s="48" t="n"/>
      <c r="AUF16" s="48" t="n"/>
      <c r="AUG16" s="48" t="n"/>
      <c r="AUH16" s="48" t="n"/>
      <c r="AUI16" s="48" t="n"/>
      <c r="AUJ16" s="48" t="n"/>
      <c r="AUK16" s="48" t="n"/>
      <c r="AUL16" s="48" t="n"/>
      <c r="AUM16" s="48" t="n"/>
      <c r="AUN16" s="48" t="n"/>
      <c r="AUO16" s="48" t="n"/>
      <c r="AUP16" s="48" t="n"/>
      <c r="AUQ16" s="48" t="n"/>
      <c r="AUR16" s="48" t="n"/>
      <c r="AUS16" s="48" t="n"/>
      <c r="AUT16" s="48" t="n"/>
      <c r="AUU16" s="48" t="n"/>
      <c r="AUV16" s="48" t="n"/>
      <c r="AUW16" s="48" t="n"/>
      <c r="AUX16" s="48" t="n"/>
      <c r="AUY16" s="48" t="n"/>
      <c r="AUZ16" s="48" t="n"/>
      <c r="AVA16" s="48" t="n"/>
      <c r="AVB16" s="48" t="n"/>
      <c r="AVC16" s="48" t="n"/>
      <c r="AVD16" s="48" t="n"/>
      <c r="AVE16" s="48" t="n"/>
      <c r="AVF16" s="48" t="n"/>
      <c r="AVG16" s="48" t="n"/>
      <c r="AVH16" s="48" t="n"/>
      <c r="AVI16" s="48" t="n"/>
      <c r="AVJ16" s="48" t="n"/>
      <c r="AVK16" s="48" t="n"/>
      <c r="AVL16" s="48" t="n"/>
      <c r="AVM16" s="48" t="n"/>
      <c r="AVN16" s="48" t="n"/>
      <c r="AVO16" s="48" t="n"/>
      <c r="AVP16" s="48" t="n"/>
      <c r="AVQ16" s="48" t="n"/>
      <c r="AVR16" s="48" t="n"/>
      <c r="AVS16" s="48" t="n"/>
      <c r="AVT16" s="48" t="n"/>
      <c r="AVU16" s="48" t="n"/>
      <c r="AVV16" s="48" t="n"/>
      <c r="AVW16" s="48" t="n"/>
      <c r="AVX16" s="48" t="n"/>
      <c r="AVY16" s="48" t="n"/>
      <c r="AVZ16" s="48" t="n"/>
      <c r="AWA16" s="8" t="n">
        <v>671388954</v>
      </c>
      <c r="AWB16" s="48" t="inlineStr">
        <is>
          <t>5e8ab4e7-4abb-41ab-8d87-a9ba396da67c</t>
        </is>
      </c>
      <c r="AWC16" s="6" t="n">
        <v>46066</v>
      </c>
      <c r="AWD16" s="48" t="n"/>
      <c r="AWE16" s="48" t="n"/>
      <c r="AWF16" s="48" t="inlineStr">
        <is>
          <t>submitted_via_web</t>
        </is>
      </c>
      <c r="AWG16" s="48" t="n"/>
      <c r="AWH16" s="48" t="inlineStr">
        <is>
          <t>vyNMZfRj9dojjrwxZxh2FZ</t>
        </is>
      </c>
      <c r="AWI16" s="48" t="n"/>
      <c r="AWJ16" s="48" t="inlineStr">
        <is>
          <t>uuid:37a284a2-c9ef-4008-82da-c4be9ad826a1</t>
        </is>
      </c>
      <c r="AWK16" s="8" t="n">
        <v>219</v>
      </c>
      <c r="AWL16" s="48" t="inlineStr">
        <is>
          <t>RAP0027</t>
        </is>
      </c>
      <c r="AWM16" s="8" t="n">
        <v>0</v>
      </c>
      <c r="AWN16" s="48" t="inlineStr">
        <is>
          <t>Year of Use valid, no validation needed</t>
        </is>
      </c>
      <c r="AWO16" s="37" t="b">
        <v>1</v>
      </c>
      <c r="AWP16" s="37" t="b">
        <v>1</v>
      </c>
      <c r="AWQ16" s="37" t="b">
        <v>1</v>
      </c>
      <c r="AWR16" s="37" t="b">
        <v>1</v>
      </c>
      <c r="AWS16" s="37" t="b">
        <v>1</v>
      </c>
      <c r="AWT16" s="37" t="b">
        <v>1</v>
      </c>
      <c r="AWU16" s="48" t="n"/>
      <c r="AWV16" s="8" t="n">
        <v>6</v>
      </c>
      <c r="AWW16" s="48" t="n"/>
      <c r="AWX16" s="48" t="n"/>
      <c r="AWY16" s="48" t="n"/>
      <c r="AWZ16" s="48" t="n"/>
    </row>
    <row r="17">
      <c r="A17" s="6" t="n">
        <v>46061</v>
      </c>
      <c r="B17" s="6" t="n">
        <v>46069</v>
      </c>
      <c r="C17" s="34" t="inlineStr">
        <is>
          <t>Febri Hasanah</t>
        </is>
      </c>
      <c r="D17" s="34" t="inlineStr">
        <is>
          <t>Kamaruddin Dg Rurung</t>
        </is>
      </c>
      <c r="E17" s="8">
        <f>+620</f>
        <v/>
      </c>
      <c r="F17" s="48" t="inlineStr">
        <is>
          <t>-5.404569 119.430606 65.80000305175781 7.910999774932861</t>
        </is>
      </c>
      <c r="G17" s="8" t="n">
        <v>-5.404569</v>
      </c>
      <c r="H17" s="8" t="n">
        <v>119.430606</v>
      </c>
      <c r="I17" s="8" t="n">
        <v>65.80000305</v>
      </c>
      <c r="J17" s="8" t="n">
        <v>7.910999775</v>
      </c>
      <c r="K17" s="8" t="n">
        <v>0</v>
      </c>
      <c r="L17" s="48" t="inlineStr">
        <is>
          <t>-5.404499 119.430543 65.80000305175781 4.629000186920166</t>
        </is>
      </c>
      <c r="M17" s="8" t="n">
        <v>-5.404499</v>
      </c>
      <c r="N17" s="8" t="n">
        <v>119.430543</v>
      </c>
      <c r="O17" s="8" t="n">
        <v>65.80000305</v>
      </c>
      <c r="P17" s="8" t="n">
        <v>4.629000187</v>
      </c>
      <c r="Q17" s="8" t="n">
        <v>0</v>
      </c>
      <c r="R17" s="48" t="inlineStr">
        <is>
          <t>Sulawesi Selatan</t>
        </is>
      </c>
      <c r="S17" s="8" t="n">
        <v>0</v>
      </c>
      <c r="T17" s="8" t="n">
        <v>0</v>
      </c>
      <c r="U17" s="8" t="n">
        <v>0</v>
      </c>
      <c r="V17" s="8" t="n">
        <v>0</v>
      </c>
      <c r="W17" s="8" t="n">
        <v>0</v>
      </c>
      <c r="X17" s="8" t="n">
        <v>0</v>
      </c>
      <c r="Y17" s="8" t="n">
        <v>0</v>
      </c>
      <c r="Z17" s="8" t="n">
        <v>0</v>
      </c>
      <c r="AA17" s="8" t="n">
        <v>0</v>
      </c>
      <c r="AB17" s="8" t="n">
        <v>1</v>
      </c>
      <c r="AC17" s="48" t="inlineStr">
        <is>
          <t>Takalar</t>
        </is>
      </c>
      <c r="AD17" s="48" t="inlineStr">
        <is>
          <t>Pattallassang</t>
        </is>
      </c>
      <c r="AE17" s="48" t="inlineStr">
        <is>
          <t>Salaka</t>
        </is>
      </c>
      <c r="AF17" s="48" t="inlineStr">
        <is>
          <t>UD BONTOMARANNU</t>
        </is>
      </c>
      <c r="AG17" s="48" t="inlineStr">
        <is>
          <t>BTP0274</t>
        </is>
      </c>
      <c r="AH17" s="8" t="n">
        <v>11</v>
      </c>
      <c r="AI17" s="48" t="inlineStr">
        <is>
          <t>VPA1</t>
        </is>
      </c>
      <c r="AJ17" s="48" t="inlineStr">
        <is>
          <t>Tidak aktif</t>
        </is>
      </c>
      <c r="AK17" s="39" t="n">
        <v>66</v>
      </c>
      <c r="AL17" s="48" t="inlineStr">
        <is>
          <t>Laki-laki</t>
        </is>
      </c>
      <c r="AM17" s="48" t="inlineStr">
        <is>
          <t>Sudah menikah</t>
        </is>
      </c>
      <c r="AN17" s="48" t="inlineStr">
        <is>
          <t>SD/Sederajat</t>
        </is>
      </c>
      <c r="AO17" s="48" t="inlineStr">
        <is>
          <t>Petani</t>
        </is>
      </c>
      <c r="AP17" s="8" t="n">
        <v>1</v>
      </c>
      <c r="AQ17" s="8" t="n">
        <v>0</v>
      </c>
      <c r="AR17" s="8" t="n">
        <v>0</v>
      </c>
      <c r="AS17" s="8" t="n">
        <v>0</v>
      </c>
      <c r="AT17" s="8" t="n">
        <v>0</v>
      </c>
      <c r="AU17" s="8" t="n">
        <v>0</v>
      </c>
      <c r="AV17" s="8" t="n">
        <v>0</v>
      </c>
      <c r="AW17" s="8" t="n">
        <v>0</v>
      </c>
      <c r="AX17" s="48" t="n"/>
      <c r="AY17" s="48" t="inlineStr">
        <is>
          <t>Tidak ada</t>
        </is>
      </c>
      <c r="AZ17" s="8" t="n">
        <v>0</v>
      </c>
      <c r="BA17" s="8" t="n">
        <v>0</v>
      </c>
      <c r="BB17" s="8" t="n">
        <v>0</v>
      </c>
      <c r="BC17" s="8" t="n">
        <v>0</v>
      </c>
      <c r="BD17" s="8" t="n">
        <v>0</v>
      </c>
      <c r="BE17" s="8" t="n">
        <v>0</v>
      </c>
      <c r="BF17" s="8" t="n">
        <v>0</v>
      </c>
      <c r="BG17" s="8" t="n">
        <v>1</v>
      </c>
      <c r="BH17" s="11" t="n"/>
      <c r="BI17" s="48" t="inlineStr">
        <is>
          <t>Rp2.500.000 - Rp3.500.000</t>
        </is>
      </c>
      <c r="BJ17" s="8" t="n">
        <v>2</v>
      </c>
      <c r="BK17" s="8" t="n">
        <v>1</v>
      </c>
      <c r="BL17" s="8" t="n">
        <v>2</v>
      </c>
      <c r="BM17" s="8" t="n">
        <v>2</v>
      </c>
      <c r="BN17" s="48" t="inlineStr">
        <is>
          <t>Milik sendiri</t>
        </is>
      </c>
      <c r="BO17" s="48" t="inlineStr">
        <is>
          <t>Sederhana (tripleks, pelepah kayu, anyaman bambu)</t>
        </is>
      </c>
      <c r="BP17" s="8" t="n">
        <v>0</v>
      </c>
      <c r="BQ17" s="8" t="n">
        <v>0</v>
      </c>
      <c r="BR17" s="8" t="n">
        <v>1</v>
      </c>
      <c r="BS17" s="8" t="n">
        <v>0</v>
      </c>
      <c r="BT17" s="8" t="n">
        <v>0</v>
      </c>
      <c r="BU17" s="48" t="n"/>
      <c r="BV17" s="48" t="inlineStr">
        <is>
          <t>Semen</t>
        </is>
      </c>
      <c r="BW17" s="8" t="n">
        <v>0</v>
      </c>
      <c r="BX17" s="8" t="n">
        <v>1</v>
      </c>
      <c r="BY17" s="8" t="n">
        <v>0</v>
      </c>
      <c r="BZ17" s="8" t="n">
        <v>0</v>
      </c>
      <c r="CA17" s="8" t="n">
        <v>0</v>
      </c>
      <c r="CB17" s="48" t="n"/>
      <c r="CC17" s="48" t="inlineStr">
        <is>
          <t>Seng</t>
        </is>
      </c>
      <c r="CD17" s="8" t="n">
        <v>0</v>
      </c>
      <c r="CE17" s="8" t="n">
        <v>0</v>
      </c>
      <c r="CF17" s="8" t="n">
        <v>0</v>
      </c>
      <c r="CG17" s="8" t="n">
        <v>0</v>
      </c>
      <c r="CH17" s="8" t="n">
        <v>1</v>
      </c>
      <c r="CI17" s="8" t="n">
        <v>0</v>
      </c>
      <c r="CJ17" s="8" t="n">
        <v>0</v>
      </c>
      <c r="CK17" s="48" t="n"/>
      <c r="CL17" s="48" t="inlineStr">
        <is>
          <t>Ya</t>
        </is>
      </c>
      <c r="CM17" s="8" t="n">
        <v>2014</v>
      </c>
      <c r="CN17" s="48" t="inlineStr">
        <is>
          <t>Fixed-Dome (Kubah Tetap)</t>
        </is>
      </c>
      <c r="CO17" s="48" t="inlineStr">
        <is>
          <t>4 m³ (2-3 ekor sapi, ±3 jam memasak/hari, ±30 kg slurry/hari)</t>
        </is>
      </c>
      <c r="CP17" s="48" t="inlineStr">
        <is>
          <t>Lainnya</t>
        </is>
      </c>
      <c r="CQ17" s="8" t="n">
        <v>0</v>
      </c>
      <c r="CR17" s="8" t="n">
        <v>0</v>
      </c>
      <c r="CS17" s="8" t="n">
        <v>0</v>
      </c>
      <c r="CT17" s="8" t="n">
        <v>0</v>
      </c>
      <c r="CU17" s="8" t="n">
        <v>0</v>
      </c>
      <c r="CV17" s="8" t="n">
        <v>0</v>
      </c>
      <c r="CW17" s="8" t="n">
        <v>0</v>
      </c>
      <c r="CX17" s="8" t="n">
        <v>1</v>
      </c>
      <c r="CY17" s="48" t="inlineStr">
        <is>
          <t>Anggota keluarga - laki-laki</t>
        </is>
      </c>
      <c r="CZ17" s="8" t="n">
        <v>1</v>
      </c>
      <c r="DA17" s="8" t="n">
        <v>0</v>
      </c>
      <c r="DB17" s="8" t="n">
        <v>0</v>
      </c>
      <c r="DC17" s="48" t="n"/>
      <c r="DD17" s="48" t="inlineStr">
        <is>
          <t>Anggota keluarga - laki-laki</t>
        </is>
      </c>
      <c r="DE17" s="8" t="n">
        <v>1</v>
      </c>
      <c r="DF17" s="8" t="n">
        <v>0</v>
      </c>
      <c r="DG17" s="8" t="n">
        <v>0</v>
      </c>
      <c r="DH17" s="8" t="n">
        <v>0</v>
      </c>
      <c r="DI17" s="48" t="n"/>
      <c r="DJ17" s="48" t="inlineStr">
        <is>
          <t>Anggota keluarga - laki-laki</t>
        </is>
      </c>
      <c r="DK17" s="8" t="n">
        <v>1</v>
      </c>
      <c r="DL17" s="8" t="n">
        <v>0</v>
      </c>
      <c r="DM17" s="8" t="n">
        <v>0</v>
      </c>
      <c r="DN17" s="8" t="n">
        <v>0</v>
      </c>
      <c r="DO17" s="48" t="n"/>
      <c r="DP17" s="48" t="inlineStr">
        <is>
          <t>Tidak berfungsi sama sekali</t>
        </is>
      </c>
      <c r="DQ17" s="48" t="inlineStr">
        <is>
          <t>&gt;1 tahun yang lalu</t>
        </is>
      </c>
      <c r="DR17" s="17" t="inlineStr">
        <is>
          <t>Lainnya</t>
        </is>
      </c>
      <c r="DS17" s="48" t="inlineStr">
        <is>
          <t>Gas tidak optimal, tetapi penyebab belum diketahui</t>
        </is>
      </c>
      <c r="DT17" s="48" t="n"/>
      <c r="DU17" s="48" t="n"/>
      <c r="DV17" s="48" t="n"/>
      <c r="DW17" s="48" t="n"/>
      <c r="DX17" s="48" t="n"/>
      <c r="DY17" s="48" t="n"/>
      <c r="DZ17" s="48" t="n"/>
      <c r="EA17" s="48" t="n"/>
      <c r="EB17" s="48" t="n"/>
      <c r="EC17" s="48" t="n"/>
      <c r="ED17" s="48" t="n"/>
      <c r="EE17" s="48" t="n"/>
      <c r="EF17" s="48" t="n"/>
      <c r="EG17" s="48" t="n"/>
      <c r="EH17" s="48" t="n"/>
      <c r="EI17" s="35" t="inlineStr">
        <is>
          <t>Tidak ada masalah</t>
        </is>
      </c>
      <c r="EJ17" s="8" t="n">
        <v>0</v>
      </c>
      <c r="EK17" s="8" t="n">
        <v>0</v>
      </c>
      <c r="EL17" s="8" t="n">
        <v>0</v>
      </c>
      <c r="EM17" s="8" t="n">
        <v>1</v>
      </c>
      <c r="EN17" s="8" t="n">
        <v>0</v>
      </c>
      <c r="EO17" s="48" t="n"/>
      <c r="EP17" s="48" t="inlineStr">
        <is>
          <t>Tidak, tidak menerima instruksi sama sekali</t>
        </is>
      </c>
      <c r="EQ17" s="48" t="n"/>
      <c r="ER17" s="48" t="n"/>
      <c r="ES17" s="48" t="n"/>
      <c r="ET17" s="48" t="n"/>
      <c r="EU17" s="48" t="n"/>
      <c r="EV17" s="48" t="n"/>
      <c r="EW17" s="48" t="n"/>
      <c r="EX17" s="48" t="n"/>
      <c r="EY17" s="48" t="n"/>
      <c r="EZ17" s="48" t="n"/>
      <c r="FA17" s="48" t="n"/>
      <c r="FB17" s="48" t="n"/>
      <c r="FC17" s="48" t="inlineStr">
        <is>
          <t>Setiap hari</t>
        </is>
      </c>
      <c r="FD17" s="48" t="n"/>
      <c r="FE17" s="48" t="inlineStr">
        <is>
          <t>Mengetahui</t>
        </is>
      </c>
      <c r="FF17" s="48" t="inlineStr">
        <is>
          <t>Selalu (setiap hari)</t>
        </is>
      </c>
      <c r="FG17" s="48" t="inlineStr">
        <is>
          <t>Mengetahui</t>
        </is>
      </c>
      <c r="FH17" s="48" t="inlineStr">
        <is>
          <t>Sering (setiap minggu)</t>
        </is>
      </c>
      <c r="FI17" s="48" t="inlineStr">
        <is>
          <t>Mengetahui</t>
        </is>
      </c>
      <c r="FJ17" s="48" t="inlineStr">
        <is>
          <t>Selalu (setiap hari)</t>
        </is>
      </c>
      <c r="FK17" s="48" t="inlineStr">
        <is>
          <t>Mengetahui</t>
        </is>
      </c>
      <c r="FL17" s="48" t="inlineStr">
        <is>
          <t>Selalu (setiap hari)</t>
        </is>
      </c>
      <c r="FM17" s="48" t="inlineStr">
        <is>
          <t>Mengetahui</t>
        </is>
      </c>
      <c r="FN17" s="48" t="inlineStr">
        <is>
          <t>Tidak pernah</t>
        </is>
      </c>
      <c r="FO17" s="48" t="inlineStr">
        <is>
          <t>Mengetahui</t>
        </is>
      </c>
      <c r="FP17" s="48" t="inlineStr">
        <is>
          <t>Tidak pernah</t>
        </is>
      </c>
      <c r="FQ17" s="48" t="inlineStr">
        <is>
          <t>Mengetahui</t>
        </is>
      </c>
      <c r="FR17" s="48" t="inlineStr">
        <is>
          <t>Ya</t>
        </is>
      </c>
      <c r="FS17" s="48" t="inlineStr">
        <is>
          <t>Mengetahui</t>
        </is>
      </c>
      <c r="FT17" s="48" t="inlineStr">
        <is>
          <t>Tidak sama sekali</t>
        </is>
      </c>
      <c r="FU17" s="48" t="inlineStr">
        <is>
          <t>Laki-laki dewasa</t>
        </is>
      </c>
      <c r="FV17" s="8" t="n">
        <v>1</v>
      </c>
      <c r="FW17" s="8" t="n">
        <v>0</v>
      </c>
      <c r="FX17" s="8" t="n">
        <v>0</v>
      </c>
      <c r="FY17" s="8" t="n">
        <v>0</v>
      </c>
      <c r="FZ17" s="48" t="inlineStr">
        <is>
          <t>Cukup memahami</t>
        </is>
      </c>
      <c r="GA17" s="48" t="inlineStr">
        <is>
          <t>Teman/keluarga</t>
        </is>
      </c>
      <c r="GB17" s="8" t="n">
        <v>0</v>
      </c>
      <c r="GC17" s="8" t="n">
        <v>0</v>
      </c>
      <c r="GD17" s="8" t="n">
        <v>1</v>
      </c>
      <c r="GE17" s="8" t="n">
        <v>0</v>
      </c>
      <c r="GF17" s="48" t="n"/>
      <c r="GG17" s="48" t="inlineStr">
        <is>
          <t>Kadang-kadang</t>
        </is>
      </c>
      <c r="GH17" s="48" t="inlineStr">
        <is>
          <t>Tidak</t>
        </is>
      </c>
      <c r="GI17" s="48" t="n"/>
      <c r="GJ17" s="48" t="n"/>
      <c r="GK17" s="48" t="n"/>
      <c r="GL17" s="48" t="n"/>
      <c r="GM17" s="48" t="n"/>
      <c r="GN17" s="48" t="n"/>
      <c r="GO17" s="48" t="n"/>
      <c r="GP17" s="38" t="inlineStr">
        <is>
          <t>Sebagian</t>
        </is>
      </c>
      <c r="GQ17" s="48" t="inlineStr">
        <is>
          <t>LPG</t>
        </is>
      </c>
      <c r="GR17" s="8" t="n">
        <v>1</v>
      </c>
      <c r="GS17" s="8" t="n">
        <v>0</v>
      </c>
      <c r="GT17" s="8" t="n">
        <v>0</v>
      </c>
      <c r="GU17" s="8" t="n">
        <v>0</v>
      </c>
      <c r="GV17" s="8" t="n">
        <v>0</v>
      </c>
      <c r="GW17" s="8" t="n">
        <v>0</v>
      </c>
      <c r="GX17" s="8" t="n">
        <v>0</v>
      </c>
      <c r="GY17" s="48" t="n"/>
      <c r="GZ17" s="27" t="inlineStr">
        <is>
          <t>Tidak</t>
        </is>
      </c>
      <c r="HA17" s="27" t="n"/>
      <c r="HB17" s="27" t="n"/>
      <c r="HC17" s="27" t="n"/>
      <c r="HD17" s="27" t="n"/>
      <c r="HE17" s="28" t="n">
        <v>6</v>
      </c>
      <c r="HF17" s="28" t="n">
        <v>50000</v>
      </c>
      <c r="HG17" s="28" t="n">
        <v>6</v>
      </c>
      <c r="HH17" s="28" t="n">
        <v>50000</v>
      </c>
      <c r="HI17" s="48" t="n"/>
      <c r="HJ17" s="48" t="n"/>
      <c r="HK17" s="48" t="n"/>
      <c r="HL17" s="48" t="n"/>
      <c r="HM17" s="48" t="n"/>
      <c r="HN17" s="48" t="n"/>
      <c r="HO17" s="48" t="n"/>
      <c r="HP17" s="48" t="n"/>
      <c r="HQ17" s="48" t="n"/>
      <c r="HR17" s="48" t="n"/>
      <c r="HS17" s="48" t="n"/>
      <c r="HT17" s="48" t="n"/>
      <c r="HU17" s="48" t="n"/>
      <c r="HV17" s="48" t="n"/>
      <c r="HW17" s="48" t="n"/>
      <c r="HX17" s="48" t="n"/>
      <c r="HY17" s="48" t="n"/>
      <c r="HZ17" s="48" t="n"/>
      <c r="IA17" s="8" t="n">
        <v>0</v>
      </c>
      <c r="IB17" s="48" t="n"/>
      <c r="IC17" s="48" t="n"/>
      <c r="ID17" s="48" t="n"/>
      <c r="IE17" s="48" t="n"/>
      <c r="IF17" s="48" t="n"/>
      <c r="IG17" s="48" t="n"/>
      <c r="IH17" s="48" t="n"/>
      <c r="II17" s="48" t="n"/>
      <c r="IJ17" s="48" t="n"/>
      <c r="IK17" s="48" t="inlineStr">
        <is>
          <t>15-30 kg</t>
        </is>
      </c>
      <c r="IL17" s="48" t="inlineStr">
        <is>
          <t>1-3 jam</t>
        </is>
      </c>
      <c r="IM17" s="48" t="inlineStr">
        <is>
          <t>Ya</t>
        </is>
      </c>
      <c r="IN17" s="48" t="inlineStr">
        <is>
          <t>Ya</t>
        </is>
      </c>
      <c r="IO17" s="48" t="inlineStr">
        <is>
          <t>Tidak ada perubahan</t>
        </is>
      </c>
      <c r="IP17" s="48" t="n"/>
      <c r="IQ17" s="48" t="inlineStr">
        <is>
          <t>Tidak pernah</t>
        </is>
      </c>
      <c r="IR17" s="48" t="n"/>
      <c r="IS17" s="48" t="n"/>
      <c r="IT17" s="48" t="n"/>
      <c r="IU17" s="48" t="n"/>
      <c r="IV17" s="48" t="n"/>
      <c r="IW17" s="48" t="n"/>
      <c r="IX17" s="48" t="n"/>
      <c r="IY17" s="48" t="n"/>
      <c r="IZ17" s="48" t="inlineStr">
        <is>
          <t>Tidak pernah</t>
        </is>
      </c>
      <c r="JA17" s="48" t="n"/>
      <c r="JB17" s="48" t="n"/>
      <c r="JC17" s="48" t="n"/>
      <c r="JD17" s="48" t="n"/>
      <c r="JE17" s="48" t="n"/>
      <c r="JF17" s="48" t="n"/>
      <c r="JG17" s="48" t="n"/>
      <c r="JH17" s="48" t="n"/>
      <c r="JI17" s="48" t="inlineStr">
        <is>
          <t>Tidak pernah</t>
        </is>
      </c>
      <c r="JJ17" s="48" t="n"/>
      <c r="JK17" s="48" t="n"/>
      <c r="JL17" s="48" t="n"/>
      <c r="JM17" s="48" t="n"/>
      <c r="JN17" s="48" t="n"/>
      <c r="JO17" s="48" t="n"/>
      <c r="JP17" s="48" t="n"/>
      <c r="JQ17" s="48" t="n"/>
      <c r="JR17" s="48" t="inlineStr">
        <is>
          <t>Tidak pernah</t>
        </is>
      </c>
      <c r="JS17" s="48" t="n"/>
      <c r="JT17" s="48" t="n"/>
      <c r="JU17" s="48" t="n"/>
      <c r="JV17" s="48" t="n"/>
      <c r="JW17" s="48" t="n"/>
      <c r="JX17" s="48" t="n"/>
      <c r="JY17" s="48" t="n"/>
      <c r="JZ17" s="48" t="n"/>
      <c r="KA17" s="48" t="inlineStr">
        <is>
          <t>Tidak pernah</t>
        </is>
      </c>
      <c r="KB17" s="48" t="n"/>
      <c r="KC17" s="48" t="n"/>
      <c r="KD17" s="48" t="n"/>
      <c r="KE17" s="48" t="n"/>
      <c r="KF17" s="48" t="n"/>
      <c r="KG17" s="48" t="n"/>
      <c r="KH17" s="48" t="n"/>
      <c r="KI17" s="48" t="n"/>
      <c r="KJ17" s="48" t="inlineStr">
        <is>
          <t>Tidak pernah</t>
        </is>
      </c>
      <c r="KK17" s="48" t="n"/>
      <c r="KL17" s="48" t="n"/>
      <c r="KM17" s="48" t="n"/>
      <c r="KN17" s="48" t="n"/>
      <c r="KO17" s="48" t="n"/>
      <c r="KP17" s="48" t="n"/>
      <c r="KQ17" s="48" t="n"/>
      <c r="KR17" s="48" t="n"/>
      <c r="KS17" s="48" t="inlineStr">
        <is>
          <t>Tidak ada perubahan</t>
        </is>
      </c>
      <c r="KT17" s="48" t="inlineStr">
        <is>
          <t>0-1 kali</t>
        </is>
      </c>
      <c r="KU17" s="48" t="inlineStr">
        <is>
          <t>0-1 kali</t>
        </is>
      </c>
      <c r="KV17" s="48" t="inlineStr">
        <is>
          <t>Tidak ada</t>
        </is>
      </c>
      <c r="KW17" s="8" t="n">
        <v>0</v>
      </c>
      <c r="KX17" s="8" t="n">
        <v>0</v>
      </c>
      <c r="KY17" s="8" t="n">
        <v>0</v>
      </c>
      <c r="KZ17" s="8" t="n">
        <v>1</v>
      </c>
      <c r="LA17" s="48" t="inlineStr">
        <is>
          <t>Tidak ada perubahan</t>
        </is>
      </c>
      <c r="LB17" s="48" t="inlineStr">
        <is>
          <t>Jauh lebih baik</t>
        </is>
      </c>
      <c r="LC17" s="8" t="n">
        <v>6</v>
      </c>
      <c r="LD17" s="8" t="n">
        <v>0</v>
      </c>
      <c r="LE17" s="8" t="n">
        <v>0</v>
      </c>
      <c r="LF17" s="8" t="n">
        <v>0</v>
      </c>
      <c r="LG17" s="48" t="inlineStr">
        <is>
          <t>Tidak</t>
        </is>
      </c>
      <c r="LH17" s="48" t="n"/>
      <c r="LI17" s="8" t="n">
        <v>0</v>
      </c>
      <c r="LJ17" s="48" t="inlineStr">
        <is>
          <t>Lainnya</t>
        </is>
      </c>
      <c r="LK17" s="8" t="n">
        <v>0</v>
      </c>
      <c r="LL17" s="8" t="n">
        <v>0</v>
      </c>
      <c r="LM17" s="8" t="n">
        <v>0</v>
      </c>
      <c r="LN17" s="8" t="n">
        <v>0</v>
      </c>
      <c r="LO17" s="8" t="n">
        <v>0</v>
      </c>
      <c r="LP17" s="8" t="n">
        <v>0</v>
      </c>
      <c r="LQ17" s="8" t="n">
        <v>1</v>
      </c>
      <c r="LR17" s="11" t="inlineStr">
        <is>
          <t>Tidak ada peningkatan pendapatan</t>
        </is>
      </c>
      <c r="LS17" s="8" t="n">
        <v>10</v>
      </c>
      <c r="LT17" s="8" t="n">
        <v>0</v>
      </c>
      <c r="LU17" s="8" t="n">
        <v>0</v>
      </c>
      <c r="LV17" s="8" t="n">
        <v>15</v>
      </c>
      <c r="LW17" s="8" t="n">
        <v>0</v>
      </c>
      <c r="LX17" s="8" t="n">
        <v>0</v>
      </c>
      <c r="LY17" s="8" t="n">
        <v>35</v>
      </c>
      <c r="LZ17" s="8" t="n">
        <v>0</v>
      </c>
      <c r="MA17" s="8" t="n">
        <v>0</v>
      </c>
      <c r="MB17" s="48" t="inlineStr">
        <is>
          <t>Tidak</t>
        </is>
      </c>
      <c r="MC17" s="8" t="n">
        <v>0</v>
      </c>
      <c r="MD17" s="8" t="n">
        <v>0</v>
      </c>
      <c r="ME17" s="8" t="n">
        <v>0</v>
      </c>
      <c r="MF17" s="8" t="n">
        <v>0</v>
      </c>
      <c r="MG17" s="8" t="n">
        <v>0</v>
      </c>
      <c r="MH17" s="8" t="n">
        <v>0</v>
      </c>
      <c r="MI17" s="48" t="n"/>
      <c r="MJ17" s="48" t="n"/>
      <c r="MK17" s="48" t="n"/>
      <c r="ML17" s="48" t="n"/>
      <c r="MM17" s="48" t="n"/>
      <c r="MN17" s="48" t="n"/>
      <c r="MO17" s="48" t="n"/>
      <c r="MP17" s="48" t="n"/>
      <c r="MQ17" s="48" t="n"/>
      <c r="MR17" s="17" t="inlineStr">
        <is>
          <t>Tidak ada waktu luang lebih banyak</t>
        </is>
      </c>
      <c r="MS17" s="48" t="n"/>
      <c r="MT17" s="48" t="inlineStr">
        <is>
          <t>Tidak ada waktu luang lebih banyak</t>
        </is>
      </c>
      <c r="MU17" s="48" t="inlineStr">
        <is>
          <t>Tidak</t>
        </is>
      </c>
      <c r="MV17" s="48" t="n"/>
      <c r="MW17" s="48" t="n"/>
      <c r="MX17" s="48" t="n"/>
      <c r="MY17" s="48" t="n"/>
      <c r="MZ17" s="48" t="n"/>
      <c r="NA17" s="48" t="n"/>
      <c r="NB17" s="48" t="n"/>
      <c r="NC17" s="48" t="n"/>
      <c r="ND17" s="48" t="n"/>
      <c r="NE17" s="48" t="n"/>
      <c r="NF17" s="48" t="n"/>
      <c r="NG17" s="48" t="n"/>
      <c r="NH17" s="48" t="n"/>
      <c r="NI17" s="48" t="n"/>
      <c r="NJ17" s="48" t="n"/>
      <c r="NK17" s="48" t="n"/>
      <c r="NL17" s="48" t="inlineStr">
        <is>
          <t>Tidak</t>
        </is>
      </c>
      <c r="NM17" s="48" t="inlineStr">
        <is>
          <t>100% dana hibah</t>
        </is>
      </c>
      <c r="NN17" s="17" t="inlineStr">
        <is>
          <t>0 (100% sumber pembiayaan dari hibah)</t>
        </is>
      </c>
      <c r="NO17" s="17" t="inlineStr">
        <is>
          <t>Pemerintah</t>
        </is>
      </c>
      <c r="NP17" s="48" t="n"/>
      <c r="NQ17" s="48" t="n"/>
      <c r="NR17" s="48" t="n"/>
      <c r="NS17" s="48" t="n"/>
      <c r="NT17" s="48" t="n"/>
      <c r="NU17" s="48" t="n"/>
      <c r="NV17" s="48" t="n"/>
      <c r="NW17" s="48" t="n"/>
      <c r="NX17" s="48" t="inlineStr">
        <is>
          <t>Sama saja</t>
        </is>
      </c>
      <c r="NY17" s="8" t="n">
        <v>0</v>
      </c>
      <c r="NZ17" s="8" t="n">
        <v>0</v>
      </c>
      <c r="OA17" s="8" t="n">
        <v>0</v>
      </c>
      <c r="OB17" s="8" t="n">
        <v>0</v>
      </c>
      <c r="OC17" s="8" t="n">
        <v>60</v>
      </c>
      <c r="OD17" s="8" t="n">
        <v>0</v>
      </c>
      <c r="OE17" s="48" t="inlineStr">
        <is>
          <t>Tidak ada perubahan</t>
        </is>
      </c>
      <c r="OF17" s="48" t="inlineStr">
        <is>
          <t>Sama saja (tidak ada perbedaan waktu memasak MAUPUN rasa/bau makanan bila dibandingkan penggunaan sebelumnya)</t>
        </is>
      </c>
      <c r="OG17" s="48" t="inlineStr">
        <is>
          <t>Ya</t>
        </is>
      </c>
      <c r="OH17" s="8" t="n">
        <v>0</v>
      </c>
      <c r="OI17" s="8" t="n">
        <v>0</v>
      </c>
      <c r="OJ17" s="8" t="n">
        <v>0</v>
      </c>
      <c r="OK17" s="8" t="n">
        <v>0</v>
      </c>
      <c r="OL17" s="8" t="n">
        <v>0</v>
      </c>
      <c r="OM17" s="8" t="n">
        <v>0</v>
      </c>
      <c r="ON17" s="8" t="n">
        <v>13</v>
      </c>
      <c r="OO17" s="8" t="n">
        <v>0</v>
      </c>
      <c r="OP17" s="48">
        <f>VLOOKUP(AG17,'BUS 2'!$G$1:$CU$424,2,0)</f>
        <v/>
      </c>
      <c r="OQ17" s="8">
        <f>VLOOKUP(AG17,'BUS 2'!$G$1:$CU$424,3,0)</f>
        <v/>
      </c>
      <c r="OR17" s="8">
        <f>VLOOKUP(AG17,'BUS 2'!$G$1:$CU$424,4,0)</f>
        <v/>
      </c>
      <c r="OS17" s="8">
        <f>VLOOKUP(AG17,'BUS 2'!$G$1:$CU$424,5,0)</f>
        <v/>
      </c>
      <c r="OT17" s="8">
        <f>VLOOKUP(AG17,'BUS 2'!$G$1:$CU$424,6,0)</f>
        <v/>
      </c>
      <c r="OU17" s="8">
        <f>VLOOKUP(AG17,'BUS 2'!$G$1:$CU$424,7,0)</f>
        <v/>
      </c>
      <c r="OV17" s="8">
        <f>VLOOKUP(AG17,'BUS 2'!$G$1:$CU$424,8,0)</f>
        <v/>
      </c>
      <c r="OW17" s="8">
        <f>VLOOKUP(AG17,'BUS 2'!$G$1:$CU$424,9,0)</f>
        <v/>
      </c>
      <c r="OX17" s="8">
        <f>VLOOKUP(AG17,'BUS 2'!$G$1:$CU$424,10,0)</f>
        <v/>
      </c>
      <c r="OY17" s="8">
        <f>VLOOKUP(AG17,'BUS 2'!$G$1:$CU$424,11,0)</f>
        <v/>
      </c>
      <c r="OZ17" s="8">
        <f>VLOOKUP(AG17,'BUS 2'!$G$1:$CU$424,12,0)</f>
        <v/>
      </c>
      <c r="PA17" s="8">
        <f>VLOOKUP(AG17,'BUS 2'!$G$1:$CU$424,13,0)</f>
        <v/>
      </c>
      <c r="PB17" s="8">
        <f>VLOOKUP(AG17,'BUS 2'!$G$1:$CU$424,14,0)</f>
        <v/>
      </c>
      <c r="PC17" s="8">
        <f>VLOOKUP(AG17,'BUS 2'!$G$1:$CU$424,15,0)</f>
        <v/>
      </c>
      <c r="PD17" s="8">
        <f>VLOOKUP(AG17,'BUS 2'!$G$1:$CU$424,16,0)</f>
        <v/>
      </c>
      <c r="PE17" s="8">
        <f>VLOOKUP(AG17,'BUS 2'!$G$1:$CU$424,17,0)</f>
        <v/>
      </c>
      <c r="PF17" s="8">
        <f>VLOOKUP(AG17,'BUS 2'!$G$1:$CU$424,18,0)</f>
        <v/>
      </c>
      <c r="PG17" s="8">
        <f>VLOOKUP(AG17,'BUS 2'!$G$1:$CU$424,19,0)</f>
        <v/>
      </c>
      <c r="PH17" s="8">
        <f>VLOOKUP(AG17,'BUS 2'!$G$1:$CU$424,20,0)</f>
        <v/>
      </c>
      <c r="PI17" s="8">
        <f>VLOOKUP(AG17,'BUS 2'!$G$1:$CU$424,21,0)</f>
        <v/>
      </c>
      <c r="PJ17" s="8">
        <f>VLOOKUP(AG17,'BUS 2'!$G$1:$CU$424,22,0)</f>
        <v/>
      </c>
      <c r="PK17" s="8">
        <f>VLOOKUP(AG17,'BUS 2'!$G$1:$CU$424,23,0)</f>
        <v/>
      </c>
      <c r="PL17" s="8">
        <f>VLOOKUP(AG17,'BUS 2'!$G$1:$CU$424,24,0)</f>
        <v/>
      </c>
      <c r="PM17" s="8">
        <f>VLOOKUP(AG17,'BUS 2'!$G$1:$CU$424,25,0)</f>
        <v/>
      </c>
      <c r="PN17" s="8">
        <f>VLOOKUP(AG17,'BUS 2'!$G$1:$CU$424,26,0)</f>
        <v/>
      </c>
      <c r="PO17" s="8">
        <f>VLOOKUP(AG17,'BUS 2'!$G$1:$CU$424,27,0)</f>
        <v/>
      </c>
      <c r="PP17" s="8">
        <f>VLOOKUP(AG17,'BUS 2'!$G$1:$CU$424,28,0)</f>
        <v/>
      </c>
      <c r="PQ17" s="8">
        <f>VLOOKUP(AG17,'BUS 2'!$G$1:$CU$424,29,0)</f>
        <v/>
      </c>
      <c r="PR17" s="8">
        <f>VLOOKUP(AG17,'BUS 2'!$G$1:$CU$424,30,0)</f>
        <v/>
      </c>
      <c r="PS17" s="8">
        <f>VLOOKUP(AG17,'BUS 2'!$G$1:$CU$424,31,0)</f>
        <v/>
      </c>
      <c r="PT17" s="48" t="inlineStr">
        <is>
          <t>4-Lainnya</t>
        </is>
      </c>
      <c r="PU17" s="8" t="n">
        <v>0</v>
      </c>
      <c r="PV17" s="8" t="n">
        <v>0</v>
      </c>
      <c r="PW17" s="8" t="n">
        <v>0</v>
      </c>
      <c r="PX17" s="8" t="n">
        <v>0</v>
      </c>
      <c r="PY17" s="8" t="n">
        <v>0</v>
      </c>
      <c r="PZ17" s="8" t="n">
        <v>0</v>
      </c>
      <c r="QA17" s="8" t="n">
        <v>0</v>
      </c>
      <c r="QB17" s="8" t="n">
        <v>0</v>
      </c>
      <c r="QC17" s="8" t="n">
        <v>1</v>
      </c>
      <c r="QD17" s="27" t="inlineStr">
        <is>
          <t>Dibiarkan di kandang</t>
        </is>
      </c>
      <c r="QE17" s="36" t="n"/>
      <c r="QF17" s="35" t="n"/>
      <c r="QG17" s="35" t="n"/>
      <c r="QH17" s="35" t="n"/>
      <c r="QI17" s="35" t="n"/>
      <c r="QJ17" s="35" t="n"/>
      <c r="QK17" s="36" t="n"/>
      <c r="QL17" s="36" t="n"/>
      <c r="QM17" s="36" t="n"/>
      <c r="QN17" s="36" t="n"/>
      <c r="QO17" s="36" t="n"/>
      <c r="QP17" s="36" t="n"/>
      <c r="QQ17" s="36" t="n"/>
      <c r="QR17" s="36" t="n"/>
      <c r="QS17" s="36" t="n"/>
      <c r="QT17" s="36" t="n"/>
      <c r="QU17" s="36" t="n"/>
      <c r="QV17" s="36" t="n"/>
      <c r="QW17" s="35" t="n"/>
      <c r="QX17" s="35" t="n"/>
      <c r="QY17" s="35" t="n"/>
      <c r="QZ17" s="35" t="n"/>
      <c r="RA17" s="35" t="n"/>
      <c r="RB17" s="36" t="n"/>
      <c r="RC17" s="36" t="n"/>
      <c r="RD17" s="36" t="n"/>
      <c r="RE17" s="36" t="n"/>
      <c r="RF17" s="36" t="n"/>
      <c r="RG17" s="48" t="n"/>
      <c r="RH17" s="35" t="n"/>
      <c r="RI17" s="35" t="n"/>
      <c r="RJ17" s="35" t="n"/>
      <c r="RK17" s="35" t="n"/>
      <c r="RL17" s="35" t="n"/>
      <c r="RM17" s="48" t="n"/>
      <c r="RN17" s="48" t="n"/>
      <c r="RO17" s="48" t="n"/>
      <c r="RP17" s="48" t="n"/>
      <c r="RQ17" s="48" t="n"/>
      <c r="RR17" s="48" t="n"/>
      <c r="RS17" s="35" t="n"/>
      <c r="RT17" s="35" t="n"/>
      <c r="RU17" s="35" t="n"/>
      <c r="RV17" s="35" t="n"/>
      <c r="RW17" s="35" t="n"/>
      <c r="RX17" s="48" t="n"/>
      <c r="RY17" s="48" t="n"/>
      <c r="RZ17" s="48" t="n"/>
      <c r="SA17" s="48" t="n"/>
      <c r="SB17" s="48" t="n"/>
      <c r="SC17" s="48" t="inlineStr">
        <is>
          <t>1-Disebarkan ke lahan terbuka</t>
        </is>
      </c>
      <c r="SD17" s="39" t="n">
        <v>0</v>
      </c>
      <c r="SE17" s="39" t="n">
        <v>0</v>
      </c>
      <c r="SF17" s="39" t="n">
        <v>0</v>
      </c>
      <c r="SG17" s="39" t="n">
        <v>0</v>
      </c>
      <c r="SH17" s="39" t="n">
        <v>0</v>
      </c>
      <c r="SI17" s="8" t="n">
        <v>1</v>
      </c>
      <c r="SJ17" s="8" t="n">
        <v>0</v>
      </c>
      <c r="SK17" s="8" t="n">
        <v>0</v>
      </c>
      <c r="SL17" s="8" t="n">
        <v>0</v>
      </c>
      <c r="SM17" s="48" t="n"/>
      <c r="SN17" s="48" t="inlineStr">
        <is>
          <t>1-Disebarkan ke lahan terbuka</t>
        </is>
      </c>
      <c r="SO17" s="39" t="n">
        <v>0</v>
      </c>
      <c r="SP17" s="39" t="n">
        <v>0</v>
      </c>
      <c r="SQ17" s="39" t="n">
        <v>0</v>
      </c>
      <c r="SR17" s="39" t="n">
        <v>0</v>
      </c>
      <c r="SS17" s="39" t="n">
        <v>0</v>
      </c>
      <c r="ST17" s="8" t="n">
        <v>1</v>
      </c>
      <c r="SU17" s="8" t="n">
        <v>0</v>
      </c>
      <c r="SV17" s="8" t="n">
        <v>0</v>
      </c>
      <c r="SW17" s="8" t="n">
        <v>0</v>
      </c>
      <c r="SX17" s="48" t="n"/>
      <c r="SY17" s="8">
        <f>VLOOKUP(AG17,'BUS 2'!$G$1:$CU$424,33,0)</f>
        <v/>
      </c>
      <c r="SZ17" s="48">
        <f>VLOOKUP(AG17,'BUS 2'!$G$1:$CU$424,34,0)</f>
        <v/>
      </c>
      <c r="TA17" s="48">
        <f>VLOOKUP(AG17,'BUS 2'!$G$1:$CU$424,35,0)</f>
        <v/>
      </c>
      <c r="TB17" s="48">
        <f>VLOOKUP(AG17,'BUS 2'!$G$1:$CU$424,36,0)</f>
        <v/>
      </c>
      <c r="TC17" s="48">
        <f>VLOOKUP(AG17,'BUS 2'!$G$1:$CU$424,37,0)</f>
        <v/>
      </c>
      <c r="TD17" s="48">
        <f>VLOOKUP(AG17,'BUS 2'!$G$1:$CU$424,38,0)</f>
        <v/>
      </c>
      <c r="TE17" s="48">
        <f>VLOOKUP(AG17,'BUS 2'!$G$1:$CU$424,39,0)</f>
        <v/>
      </c>
      <c r="TF17" s="48">
        <f>VLOOKUP(AG17,'BUS 2'!$G$1:$CU$424,40,0)</f>
        <v/>
      </c>
      <c r="TG17" s="8">
        <f>VLOOKUP(AG17,'BUS 2'!$G$1:$CU$424,42,0)</f>
        <v/>
      </c>
      <c r="TH17" s="8">
        <f>VLOOKUP(AG17,'BUS 2'!$G$1:$CU$424,43,0)</f>
        <v/>
      </c>
      <c r="TI17" s="8">
        <f>VLOOKUP(AG17,'BUS 2'!$G$1:$CU$424,44,0)</f>
        <v/>
      </c>
      <c r="TJ17" s="8">
        <f>VLOOKUP(AG17,'BUS 2'!$G$1:$CU$424,45,0)</f>
        <v/>
      </c>
      <c r="TK17" s="8">
        <f>VLOOKUP(AG17,'BUS 2'!$G$1:$CU$424,46,0)</f>
        <v/>
      </c>
      <c r="TL17" s="8">
        <f>VLOOKUP(AG17,'BUS 2'!$G$1:$CU$424,47,0)</f>
        <v/>
      </c>
      <c r="TM17" s="8">
        <f>VLOOKUP(AG17,'BUS 2'!$G$1:$CU$424,48,0)</f>
        <v/>
      </c>
      <c r="TN17" s="8">
        <f>VLOOKUP(AG17,'BUS 2'!$G$1:$CU$424,49,0)</f>
        <v/>
      </c>
      <c r="TO17" s="8">
        <f>VLOOKUP(AG17,'BUS 2'!$G$1:$CU$424,50,0)</f>
        <v/>
      </c>
      <c r="TP17" s="8">
        <f>VLOOKUP(AG17,'BUS 2'!$G$1:$CU$424,51,0)</f>
        <v/>
      </c>
      <c r="TQ17" s="8">
        <f>VLOOKUP(AG17,'BUS 2'!$G$1:$CU$424,52,0)</f>
        <v/>
      </c>
      <c r="TR17" s="8">
        <f>VLOOKUP(AG17,'BUS 2'!$G$1:$CU$424,53,0)</f>
        <v/>
      </c>
      <c r="TS17" s="48">
        <f>VLOOKUP(AG17,'BUS 2'!$G$1:$CU$424,54,0)</f>
        <v/>
      </c>
      <c r="TT17" s="48">
        <f>VLOOKUP(AG17,'BUS 2'!$G$1:$CU$424,55,0)</f>
        <v/>
      </c>
      <c r="TU17" s="48">
        <f>VLOOKUP(AG17,'BUS 2'!$G$1:$CU$424,56,0)</f>
        <v/>
      </c>
      <c r="TV17" s="48">
        <f>VLOOKUP(AG17,'BUS 2'!$G$1:$CU$424,57,0)</f>
        <v/>
      </c>
      <c r="TW17" s="48">
        <f>VLOOKUP(AG17,'BUS 2'!$G$1:$CU$424,58,0)</f>
        <v/>
      </c>
      <c r="TX17" s="48">
        <f>VLOOKUP(AG17,'BUS 2'!$G$1:$CU$424,59,0)</f>
        <v/>
      </c>
      <c r="TY17" s="48">
        <f>VLOOKUP(AG17,'BUS 2'!$G$1:$CU$424,60,0)</f>
        <v/>
      </c>
      <c r="TZ17" s="48">
        <f>VLOOKUP(AG17,'BUS 2'!$G$1:$CU$424,61,0)</f>
        <v/>
      </c>
      <c r="UA17" s="48">
        <f>VLOOKUP(AG17,'BUS 2'!$G$1:$CU$424,62,0)</f>
        <v/>
      </c>
      <c r="UB17" s="48">
        <f>VLOOKUP(AG17,'BUS 2'!$G$1:$CU$424,63,0)</f>
        <v/>
      </c>
      <c r="UC17" s="48">
        <f>VLOOKUP(AG17,'BUS 2'!$G$1:$CU$424,64,0)</f>
        <v/>
      </c>
      <c r="UD17" s="48">
        <f>VLOOKUP(AG17,'BUS 2'!$G$1:$CU$424,65,0)</f>
        <v/>
      </c>
      <c r="UE17" s="48">
        <f>VLOOKUP(AG17,'BUS 2'!$G$1:$CU$424,66,0)</f>
        <v/>
      </c>
      <c r="UF17" s="48">
        <f>VLOOKUP(AG17,'BUS 2'!$G$1:$CU$424,67,0)</f>
        <v/>
      </c>
      <c r="UG17" s="48">
        <f>VLOOKUP(AG17,'BUS 2'!$G$1:$CU$424,68,0)</f>
        <v/>
      </c>
      <c r="UH17" s="48">
        <f>VLOOKUP(AG17,'BUS 2'!$G$1:$CU$424,69,0)</f>
        <v/>
      </c>
      <c r="UI17" s="48">
        <f>VLOOKUP(AG17,'BUS 2'!$G$1:$CU$424,70,0)</f>
        <v/>
      </c>
      <c r="UJ17" s="48">
        <f>VLOOKUP(AG17,'BUS 2'!$G$1:$CU$424,71,0)</f>
        <v/>
      </c>
      <c r="UK17" s="48">
        <f>VLOOKUP(AG17,'BUS 2'!$G$1:$CU$424,72,0)</f>
        <v/>
      </c>
      <c r="UL17" s="48">
        <f>VLOOKUP(AG17,'BUS 2'!$G$1:$CU$424,73,0)</f>
        <v/>
      </c>
      <c r="UM17" s="48">
        <f>VLOOKUP(AG17,'BUS 2'!$G$1:$CU$424,74,0)</f>
        <v/>
      </c>
      <c r="UN17" s="48">
        <f>VLOOKUP(AG17,'BUS 2'!$G$1:$CU$424,75,0)</f>
        <v/>
      </c>
      <c r="UO17" s="48">
        <f>VLOOKUP(AG17,'BUS 2'!$G$1:$CU$424,76,0)</f>
        <v/>
      </c>
      <c r="UP17" s="48">
        <f>VLOOKUP(AG17,'BUS 2'!$G$1:$CU$424,77,0)</f>
        <v/>
      </c>
      <c r="UQ17" s="48">
        <f>VLOOKUP(AG17,'BUS 2'!$G$1:$CU$424,78,0)</f>
        <v/>
      </c>
      <c r="UR17" s="48">
        <f>VLOOKUP(AG17,'BUS 2'!$G$1:$CU$424,79,0)</f>
        <v/>
      </c>
      <c r="US17" s="48">
        <f>VLOOKUP(AG17,'BUS 2'!$G$1:$CU$424,80,0)</f>
        <v/>
      </c>
      <c r="UT17" s="48">
        <f>VLOOKUP(AG17,'BUS 2'!$G$1:$CU$424,81,0)</f>
        <v/>
      </c>
      <c r="UU17" s="48" t="n"/>
      <c r="UV17" s="48" t="n"/>
      <c r="UW17" s="48" t="n"/>
      <c r="UX17" s="48" t="n"/>
      <c r="UY17" s="48" t="n"/>
      <c r="UZ17" s="48" t="n"/>
      <c r="VA17" s="48" t="inlineStr">
        <is>
          <t>Penggembalaan terbuka</t>
        </is>
      </c>
      <c r="VB17" s="48" t="n"/>
      <c r="VC17" s="48" t="n"/>
      <c r="VD17" s="48" t="n"/>
      <c r="VE17" s="48" t="n"/>
      <c r="VF17" s="48" t="n"/>
      <c r="VG17" s="48" t="n"/>
      <c r="VH17" s="48" t="n"/>
      <c r="VI17" s="48" t="inlineStr">
        <is>
          <t>Sangat jarang (&gt;1 bulan sekali)</t>
        </is>
      </c>
      <c r="VJ17" s="48" t="n"/>
      <c r="VK17" s="48" t="n"/>
      <c r="VL17" s="48" t="n"/>
      <c r="VM17" s="48" t="n"/>
      <c r="VN17" s="48" t="n"/>
      <c r="VO17" s="48" t="n"/>
      <c r="VP17" s="48" t="n"/>
      <c r="VQ17" s="48" t="n"/>
      <c r="VR17" s="48" t="n"/>
      <c r="VS17" s="48" t="n"/>
      <c r="VT17" s="48" t="n"/>
      <c r="VU17" s="48" t="n"/>
      <c r="VV17" s="48" t="n"/>
      <c r="VW17" s="48" t="n"/>
      <c r="VX17" s="48" t="n"/>
      <c r="VY17" s="48" t="n"/>
      <c r="VZ17" s="48" t="n"/>
      <c r="WA17" s="48" t="n"/>
      <c r="WB17" s="48" t="n"/>
      <c r="WC17" s="48" t="n"/>
      <c r="WD17" s="48" t="n"/>
      <c r="WE17" s="48" t="n"/>
      <c r="WF17" s="48" t="n"/>
      <c r="WG17" s="48" t="n"/>
      <c r="WH17" s="48" t="n"/>
      <c r="WI17" s="48" t="n"/>
      <c r="WJ17" s="48" t="n"/>
      <c r="WK17" s="48" t="n"/>
      <c r="WL17" s="48" t="n"/>
      <c r="WM17" s="48" t="n"/>
      <c r="WN17" s="48" t="n"/>
      <c r="WO17" s="48" t="n"/>
      <c r="WP17" s="48" t="n"/>
      <c r="WQ17" s="48" t="n"/>
      <c r="WR17" s="48" t="n"/>
      <c r="WS17" s="48" t="n"/>
      <c r="WT17" s="48" t="n"/>
      <c r="WU17" s="48" t="n"/>
      <c r="WV17" s="48" t="n"/>
      <c r="WW17" s="48" t="n"/>
      <c r="WX17" s="48" t="n"/>
      <c r="WY17" s="48" t="n"/>
      <c r="WZ17" s="48" t="n"/>
      <c r="XA17" s="48" t="n"/>
      <c r="XB17" s="48" t="n"/>
      <c r="XC17" s="48" t="n"/>
      <c r="XD17" s="48" t="n"/>
      <c r="XE17" s="48" t="n"/>
      <c r="XF17" s="48" t="n"/>
      <c r="XG17" s="48" t="n"/>
      <c r="XH17" s="48" t="n"/>
      <c r="XI17" s="48" t="n"/>
      <c r="XJ17" s="48" t="n"/>
      <c r="XK17" s="48" t="n"/>
      <c r="XL17" s="48" t="n"/>
      <c r="XM17" s="48" t="n"/>
      <c r="XN17" s="48" t="n"/>
      <c r="XO17" s="48" t="n"/>
      <c r="XP17" s="48" t="n"/>
      <c r="XQ17" s="48" t="n"/>
      <c r="XR17" s="48" t="n"/>
      <c r="XS17" s="48" t="n"/>
      <c r="XT17" s="48" t="n"/>
      <c r="XU17" s="48" t="n"/>
      <c r="XV17" s="48" t="n"/>
      <c r="XW17" s="48" t="n"/>
      <c r="XX17" s="48" t="n"/>
      <c r="XY17" s="48" t="n"/>
      <c r="XZ17" s="48" t="n"/>
      <c r="YA17" s="48" t="n"/>
      <c r="YB17" s="48" t="n"/>
      <c r="YC17" s="48" t="n"/>
      <c r="YD17" s="48" t="n"/>
      <c r="YE17" s="48" t="n"/>
      <c r="YF17" s="48" t="n"/>
      <c r="YG17" s="48" t="n"/>
      <c r="YH17" s="48" t="n"/>
      <c r="YI17" s="48" t="n"/>
      <c r="YJ17" s="48" t="n"/>
      <c r="YK17" s="48" t="n"/>
      <c r="YL17" s="48" t="n"/>
      <c r="YM17" s="48" t="n"/>
      <c r="YN17" s="48" t="inlineStr">
        <is>
          <t>8-Dibiarkan tersebar di ladang penggembalaan</t>
        </is>
      </c>
      <c r="YO17" s="8" t="n">
        <v>0</v>
      </c>
      <c r="YP17" s="8" t="n">
        <v>0</v>
      </c>
      <c r="YQ17" s="8" t="n">
        <v>0</v>
      </c>
      <c r="YR17" s="8" t="n">
        <v>0</v>
      </c>
      <c r="YS17" s="8" t="n">
        <v>0</v>
      </c>
      <c r="YT17" s="8" t="n">
        <v>0</v>
      </c>
      <c r="YU17" s="8" t="n">
        <v>0</v>
      </c>
      <c r="YV17" s="8" t="n">
        <v>0</v>
      </c>
      <c r="YW17" s="8" t="n">
        <v>0</v>
      </c>
      <c r="YX17" s="8" t="n">
        <v>0</v>
      </c>
      <c r="YY17" s="8" t="n">
        <v>0</v>
      </c>
      <c r="YZ17" s="8" t="n">
        <v>1</v>
      </c>
      <c r="ZA17" s="48" t="n"/>
      <c r="ZB17" s="48" t="n"/>
      <c r="ZC17" s="48" t="n"/>
      <c r="ZD17" s="48" t="n"/>
      <c r="ZE17" s="48" t="n"/>
      <c r="ZF17" s="48" t="n"/>
      <c r="ZG17" s="48" t="n"/>
      <c r="ZH17" s="48" t="n"/>
      <c r="ZI17" s="48" t="n"/>
      <c r="ZJ17" s="48" t="n"/>
      <c r="ZK17" s="48" t="n"/>
      <c r="ZL17" s="48" t="n"/>
      <c r="ZM17" s="48" t="n"/>
      <c r="ZN17" s="48" t="n"/>
      <c r="ZO17" s="48" t="n"/>
      <c r="ZP17" s="48" t="n"/>
      <c r="ZQ17" s="48" t="n"/>
      <c r="ZR17" s="48" t="n"/>
      <c r="ZS17" s="48" t="n"/>
      <c r="ZT17" s="48" t="n"/>
      <c r="ZU17" s="48" t="n"/>
      <c r="ZV17" s="48" t="n"/>
      <c r="ZW17" s="48" t="n"/>
      <c r="ZX17" s="48" t="n"/>
      <c r="ZY17" s="48" t="n"/>
      <c r="ZZ17" s="48" t="n"/>
      <c r="AAA17" s="48" t="n"/>
      <c r="AAB17" s="8" t="n">
        <v>1</v>
      </c>
      <c r="AAC17" s="48" t="n"/>
      <c r="AAD17" s="48" t="n"/>
      <c r="AAE17" s="48" t="n"/>
      <c r="AAF17" s="48" t="n"/>
      <c r="AAG17" s="48" t="n"/>
      <c r="AAH17" s="48" t="n"/>
      <c r="AAI17" s="48" t="n"/>
      <c r="AAJ17" s="48" t="inlineStr">
        <is>
          <t>Pakan segar (misal: rumput)</t>
        </is>
      </c>
      <c r="AAK17" s="48" t="n"/>
      <c r="AAL17" s="48" t="inlineStr">
        <is>
          <t>Tidak</t>
        </is>
      </c>
      <c r="AAM17" s="48" t="n"/>
      <c r="AAN17" s="48" t="n"/>
      <c r="AAO17" s="48" t="n"/>
      <c r="AAP17" s="48" t="n"/>
      <c r="AAQ17" s="48" t="n"/>
      <c r="AAR17" s="48" t="inlineStr">
        <is>
          <t>Ya</t>
        </is>
      </c>
      <c r="AAS17" s="48" t="inlineStr">
        <is>
          <t>Mengetahui</t>
        </is>
      </c>
      <c r="AAT17" s="48" t="inlineStr">
        <is>
          <t>Didiamkan saja/dibiarkan di tempatnya (di bak/kolam penampung slurry)</t>
        </is>
      </c>
      <c r="AAU17" s="8" t="n">
        <v>0</v>
      </c>
      <c r="AAV17" s="8" t="n">
        <v>0</v>
      </c>
      <c r="AAW17" s="8" t="n">
        <v>0</v>
      </c>
      <c r="AAX17" s="8" t="n">
        <v>0</v>
      </c>
      <c r="AAY17" s="8" t="n">
        <v>0</v>
      </c>
      <c r="AAZ17" s="8" t="n">
        <v>1</v>
      </c>
      <c r="ABA17" s="8" t="n">
        <v>0</v>
      </c>
      <c r="ABB17" s="48" t="n"/>
      <c r="ABC17" s="48" t="n"/>
      <c r="ABD17" s="48" t="n"/>
      <c r="ABE17" s="48" t="n"/>
      <c r="ABF17" s="48" t="n"/>
      <c r="ABG17" s="48" t="n"/>
      <c r="ABH17" s="48" t="n"/>
      <c r="ABI17" s="48" t="n"/>
      <c r="ABJ17" s="48" t="n"/>
      <c r="ABK17" s="48" t="n"/>
      <c r="ABL17" s="48" t="n"/>
      <c r="ABM17" s="48" t="n"/>
      <c r="ABN17" s="48" t="n"/>
      <c r="ABO17" s="48" t="n"/>
      <c r="ABP17" s="48" t="n"/>
      <c r="ABQ17" s="48" t="n"/>
      <c r="ABR17" s="48" t="n"/>
      <c r="ABS17" s="48" t="n"/>
      <c r="ABT17" s="48" t="n"/>
      <c r="ABU17" s="48" t="n"/>
      <c r="ABV17" s="48" t="n"/>
      <c r="ABW17" s="48" t="n"/>
      <c r="ABX17" s="48" t="n"/>
      <c r="ABY17" s="48" t="n"/>
      <c r="ABZ17" s="48" t="n"/>
      <c r="ACA17" s="48" t="n"/>
      <c r="ACB17" s="48" t="n"/>
      <c r="ACC17" s="48" t="n"/>
      <c r="ACD17" s="48" t="n"/>
      <c r="ACE17" s="48" t="n"/>
      <c r="ACF17" s="48" t="n"/>
      <c r="ACG17" s="48" t="n"/>
      <c r="ACH17" s="48" t="n"/>
      <c r="ACI17" s="48" t="n"/>
      <c r="ACJ17" s="48" t="n"/>
      <c r="ACK17" s="48" t="inlineStr">
        <is>
          <t>Lainnya</t>
        </is>
      </c>
      <c r="ACL17" s="8" t="n">
        <v>0</v>
      </c>
      <c r="ACM17" s="8" t="n">
        <v>0</v>
      </c>
      <c r="ACN17" s="8" t="n">
        <v>0</v>
      </c>
      <c r="ACO17" s="8" t="n">
        <v>0</v>
      </c>
      <c r="ACP17" s="8" t="n">
        <v>0</v>
      </c>
      <c r="ACQ17" s="8" t="n">
        <v>0</v>
      </c>
      <c r="ACR17" s="8" t="n">
        <v>1</v>
      </c>
      <c r="ACS17" s="48" t="inlineStr">
        <is>
          <t>Bioslurry tidak ada karena tidak ada gas yang terbentuk dari sistem biogas</t>
        </is>
      </c>
      <c r="ACT17" s="48" t="inlineStr">
        <is>
          <t>-</t>
        </is>
      </c>
      <c r="ACU17" s="48" t="inlineStr">
        <is>
          <t>Tidak ada manfaat sama sekali</t>
        </is>
      </c>
      <c r="ACV17" s="48" t="inlineStr">
        <is>
          <t>Sama saja</t>
        </is>
      </c>
      <c r="ACW17" s="48" t="inlineStr">
        <is>
          <t>Tidak dapat menghemat uang dan/atau menambah pendapatan</t>
        </is>
      </c>
      <c r="ACX17" s="48" t="inlineStr">
        <is>
          <t>Netral/tidak tahu</t>
        </is>
      </c>
      <c r="ACY17" s="48" t="inlineStr">
        <is>
          <t>Tidak ada manfaat</t>
        </is>
      </c>
      <c r="ACZ17" s="8" t="n">
        <v>0</v>
      </c>
      <c r="ADA17" s="8" t="n">
        <v>0</v>
      </c>
      <c r="ADB17" s="8" t="n">
        <v>0</v>
      </c>
      <c r="ADC17" s="8" t="n">
        <v>1</v>
      </c>
      <c r="ADD17" s="48" t="inlineStr">
        <is>
          <t>Tidak puas</t>
        </is>
      </c>
      <c r="ADE17" s="48" t="inlineStr">
        <is>
          <t>Puas</t>
        </is>
      </c>
      <c r="ADF17" s="48" t="inlineStr">
        <is>
          <t>Puas</t>
        </is>
      </c>
      <c r="ADG17" s="48" t="inlineStr">
        <is>
          <t>Tidak puas</t>
        </is>
      </c>
      <c r="ADH17" s="48" t="inlineStr">
        <is>
          <t>Tidak</t>
        </is>
      </c>
      <c r="ADI17" s="48" t="n"/>
      <c r="ADJ17" s="48" t="inlineStr">
        <is>
          <t>Puas</t>
        </is>
      </c>
      <c r="ADK17" s="48" t="n"/>
      <c r="ADL17" s="48" t="n"/>
      <c r="ADM17" s="48" t="n"/>
      <c r="ADN17" s="48" t="n"/>
      <c r="ADO17" s="48" t="n"/>
      <c r="ADP17" s="48" t="n"/>
      <c r="ADQ17" s="48" t="n"/>
      <c r="ADR17" s="48" t="n"/>
      <c r="ADS17" s="48" t="n"/>
      <c r="ADT17" s="48" t="n"/>
      <c r="ADU17" s="48" t="inlineStr">
        <is>
          <t>Dibiarkan saja</t>
        </is>
      </c>
      <c r="ADV17" s="8" t="n">
        <v>0</v>
      </c>
      <c r="ADW17" s="8" t="n">
        <v>0</v>
      </c>
      <c r="ADX17" s="8" t="n">
        <v>0</v>
      </c>
      <c r="ADY17" s="8" t="n">
        <v>0</v>
      </c>
      <c r="ADZ17" s="8" t="n">
        <v>0</v>
      </c>
      <c r="AEA17" s="8" t="n">
        <v>0</v>
      </c>
      <c r="AEB17" s="8" t="n">
        <v>1</v>
      </c>
      <c r="AEC17" s="8" t="n">
        <v>0</v>
      </c>
      <c r="AED17" s="48" t="inlineStr">
        <is>
          <t>Dibiarkan saja</t>
        </is>
      </c>
      <c r="AEE17" s="48" t="inlineStr">
        <is>
          <t>Lainnya</t>
        </is>
      </c>
      <c r="AEF17" s="48" t="inlineStr">
        <is>
          <t>Tidak ada yang menghubungi</t>
        </is>
      </c>
      <c r="AEG17" s="48" t="inlineStr">
        <is>
          <t>Lainnya</t>
        </is>
      </c>
      <c r="AEH17" s="48" t="inlineStr">
        <is>
          <t>Tidak ada yang menghubungi</t>
        </is>
      </c>
      <c r="AEI17" s="48" t="inlineStr">
        <is>
          <t>Pernah ada survey terkait pemanfaatan biogas. Pemilik sudah sampaikan terkait kendala yang dihadapi oleh biogasnya namun tidak ada kelanjutannya sehingga biogas terbengkalai</t>
        </is>
      </c>
      <c r="AEJ17" s="48" t="inlineStr">
        <is>
          <t>Kadang-kadang</t>
        </is>
      </c>
      <c r="AEK17" s="48" t="inlineStr">
        <is>
          <t>Lainnya</t>
        </is>
      </c>
      <c r="AEL17" s="8" t="n">
        <v>0</v>
      </c>
      <c r="AEM17" s="8" t="n">
        <v>0</v>
      </c>
      <c r="AEN17" s="8" t="n">
        <v>0</v>
      </c>
      <c r="AEO17" s="8" t="n">
        <v>0</v>
      </c>
      <c r="AEP17" s="8" t="n">
        <v>0</v>
      </c>
      <c r="AEQ17" s="8" t="n">
        <v>0</v>
      </c>
      <c r="AER17" s="8" t="n">
        <v>0</v>
      </c>
      <c r="AES17" s="8" t="n">
        <v>0</v>
      </c>
      <c r="AET17" s="8" t="n">
        <v>0</v>
      </c>
      <c r="AEU17" s="8" t="n">
        <v>0</v>
      </c>
      <c r="AEV17" s="8" t="n">
        <v>0</v>
      </c>
      <c r="AEW17" s="8" t="n">
        <v>1</v>
      </c>
      <c r="AEX17" s="48" t="inlineStr">
        <is>
          <t>Tidak ada manfaat karena tidak bisa digunakan dengan optimal</t>
        </is>
      </c>
      <c r="AEY17" s="48" t="inlineStr">
        <is>
          <t>Mengurangi pengeluaran energi</t>
        </is>
      </c>
      <c r="AEZ17" s="48" t="n"/>
      <c r="AFA17" s="48" t="inlineStr">
        <is>
          <t>Tetangga / teman / saudara</t>
        </is>
      </c>
      <c r="AFB17" s="48" t="n"/>
      <c r="AFC17" s="48" t="inlineStr">
        <is>
          <t>1000634633-21_47_0.heic</t>
        </is>
      </c>
      <c r="AFD17" s="16" t="inlineStr">
        <is>
          <t>https://kf.kobotoolbox.org/api/v2/assets/avstPQqLr3Ab3ZdcVTXZ6f/data/671409329/attachments/attUnxFVvMXRdus7XX55Pkwj/</t>
        </is>
      </c>
      <c r="AFE17" s="48" t="inlineStr">
        <is>
          <t>1000634665-21_47_15.heic</t>
        </is>
      </c>
      <c r="AFF17" s="16" t="inlineStr">
        <is>
          <t>https://kf.kobotoolbox.org/api/v2/assets/avstPQqLr3Ab3ZdcVTXZ6f/data/671409329/attachments/attJxaMbJGW9BNrL67A8ZPAb/</t>
        </is>
      </c>
      <c r="AFG17" s="48" t="inlineStr">
        <is>
          <t>febriihasanah</t>
        </is>
      </c>
      <c r="AFH17" s="48" t="n"/>
      <c r="AFI17" s="27" t="inlineStr">
        <is>
          <t>Pada bagian E5b, sapi yang bersangkutan dicuri 2</t>
        </is>
      </c>
      <c r="AFJ17" s="48" t="n"/>
      <c r="AFK17" s="48" t="n"/>
      <c r="AFL17" s="48" t="n"/>
      <c r="AFM17" s="48" t="n"/>
      <c r="AFN17" s="48" t="n"/>
      <c r="AFO17" s="48" t="n"/>
      <c r="AFP17" s="48" t="n"/>
      <c r="AFQ17" s="48" t="n"/>
      <c r="AFR17" s="48" t="n"/>
      <c r="AFS17" s="48" t="n"/>
      <c r="AFT17" s="48" t="n"/>
      <c r="AFU17" s="48" t="n"/>
      <c r="AFV17" s="48" t="n"/>
      <c r="AFW17" s="48" t="n"/>
      <c r="AFX17" s="48" t="n"/>
      <c r="AFY17" s="48" t="n"/>
      <c r="AFZ17" s="48" t="n"/>
      <c r="AGA17" s="48" t="n"/>
      <c r="AGB17" s="48" t="n"/>
      <c r="AGC17" s="48" t="n"/>
      <c r="AGD17" s="48" t="n"/>
      <c r="AGE17" s="48" t="n"/>
      <c r="AGF17" s="48" t="n"/>
      <c r="AGG17" s="48" t="n"/>
      <c r="AGH17" s="48" t="n"/>
      <c r="AGI17" s="48" t="n"/>
      <c r="AGJ17" s="48" t="n"/>
      <c r="AGK17" s="48" t="n"/>
      <c r="AGL17" s="48" t="n"/>
      <c r="AGM17" s="48" t="n"/>
      <c r="AGN17" s="48" t="n"/>
      <c r="AGO17" s="48" t="n"/>
      <c r="AGP17" s="48" t="n"/>
      <c r="AGQ17" s="48" t="n"/>
      <c r="AGR17" s="48" t="n"/>
      <c r="AGS17" s="48" t="n"/>
      <c r="AGT17" s="48" t="n"/>
      <c r="AGU17" s="48" t="n"/>
      <c r="AGV17" s="48" t="n"/>
      <c r="AGW17" s="48" t="n"/>
      <c r="AGX17" s="48" t="n"/>
      <c r="AGY17" s="48" t="n"/>
      <c r="AGZ17" s="48" t="n"/>
      <c r="AHA17" s="48" t="n"/>
      <c r="AHB17" s="48" t="n"/>
      <c r="AHC17" s="48" t="n"/>
      <c r="AHD17" s="48" t="n"/>
      <c r="AHE17" s="48" t="n"/>
      <c r="AHF17" s="48" t="n"/>
      <c r="AHG17" s="48" t="n"/>
      <c r="AHH17" s="48" t="n"/>
      <c r="AHI17" s="48" t="n"/>
      <c r="AHJ17" s="48" t="n"/>
      <c r="AHK17" s="48" t="n"/>
      <c r="AHL17" s="48" t="n"/>
      <c r="AHM17" s="48" t="n"/>
      <c r="AHN17" s="48" t="n"/>
      <c r="AHO17" s="48" t="n"/>
      <c r="AHP17" s="48" t="n"/>
      <c r="AHQ17" s="48" t="n"/>
      <c r="AHR17" s="48" t="n"/>
      <c r="AHS17" s="48" t="n"/>
      <c r="AHT17" s="48" t="n"/>
      <c r="AHU17" s="48" t="n"/>
      <c r="AHV17" s="48" t="n"/>
      <c r="AHW17" s="48" t="n"/>
      <c r="AHX17" s="48" t="n"/>
      <c r="AHY17" s="48" t="n"/>
      <c r="AHZ17" s="48" t="n"/>
      <c r="AIA17" s="48" t="n"/>
      <c r="AIB17" s="48" t="n"/>
      <c r="AIC17" s="48" t="n"/>
      <c r="AID17" s="48" t="n"/>
      <c r="AIE17" s="48" t="n"/>
      <c r="AIF17" s="48" t="n"/>
      <c r="AIG17" s="48" t="n"/>
      <c r="AIH17" s="48" t="n"/>
      <c r="AII17" s="48" t="n"/>
      <c r="AIJ17" s="48" t="n"/>
      <c r="AIK17" s="48" t="n"/>
      <c r="AIL17" s="48" t="n"/>
      <c r="AIM17" s="48" t="n"/>
      <c r="AIN17" s="48" t="n"/>
      <c r="AIO17" s="48" t="n"/>
      <c r="AIP17" s="48" t="n"/>
      <c r="AIQ17" s="48" t="n"/>
      <c r="AIR17" s="48" t="n"/>
      <c r="AIS17" s="48" t="n"/>
      <c r="AIT17" s="48" t="n"/>
      <c r="AIU17" s="48" t="n"/>
      <c r="AIV17" s="48" t="n"/>
      <c r="AIW17" s="48" t="n"/>
      <c r="AIX17" s="48" t="n"/>
      <c r="AIY17" s="48" t="n"/>
      <c r="AIZ17" s="48" t="n"/>
      <c r="AJA17" s="48" t="n"/>
      <c r="AJB17" s="48" t="n"/>
      <c r="AJC17" s="48" t="n"/>
      <c r="AJD17" s="48" t="n"/>
      <c r="AJE17" s="48" t="n"/>
      <c r="AJF17" s="48" t="n"/>
      <c r="AJG17" s="48" t="n"/>
      <c r="AJH17" s="48" t="n"/>
      <c r="AJI17" s="48" t="n"/>
      <c r="AJJ17" s="48" t="n"/>
      <c r="AJK17" s="48" t="n"/>
      <c r="AJL17" s="48" t="n"/>
      <c r="AJM17" s="48" t="n"/>
      <c r="AJN17" s="48" t="n"/>
      <c r="AJO17" s="48" t="n"/>
      <c r="AJP17" s="48" t="n"/>
      <c r="AJQ17" s="48" t="n"/>
      <c r="AJR17" s="48" t="n"/>
      <c r="AJS17" s="48" t="n"/>
      <c r="AJT17" s="48" t="n"/>
      <c r="AJU17" s="48" t="n"/>
      <c r="AJV17" s="48" t="n"/>
      <c r="AJW17" s="48" t="n"/>
      <c r="AJX17" s="48" t="n"/>
      <c r="AJY17" s="48" t="n"/>
      <c r="AJZ17" s="48" t="n"/>
      <c r="AKA17" s="48" t="n"/>
      <c r="AKB17" s="48" t="n"/>
      <c r="AKC17" s="48" t="n"/>
      <c r="AKD17" s="48" t="n"/>
      <c r="AKE17" s="48" t="n"/>
      <c r="AKF17" s="48" t="n"/>
      <c r="AKG17" s="48" t="n"/>
      <c r="AKH17" s="48" t="n"/>
      <c r="AKI17" s="48" t="n"/>
      <c r="AKJ17" s="48" t="n"/>
      <c r="AKK17" s="48" t="n"/>
      <c r="AKL17" s="48" t="n"/>
      <c r="AKM17" s="48" t="n"/>
      <c r="AKN17" s="48" t="n"/>
      <c r="AKO17" s="48" t="n"/>
      <c r="AKP17" s="48" t="n"/>
      <c r="AKQ17" s="48" t="n"/>
      <c r="AKR17" s="48" t="n"/>
      <c r="AKS17" s="48" t="n"/>
      <c r="AKT17" s="48" t="n"/>
      <c r="AKU17" s="48" t="n"/>
      <c r="AKV17" s="48" t="n"/>
      <c r="AKW17" s="48" t="n"/>
      <c r="AKX17" s="48" t="n"/>
      <c r="AKY17" s="48" t="n"/>
      <c r="AKZ17" s="48" t="n"/>
      <c r="ALA17" s="48" t="n"/>
      <c r="ALB17" s="48" t="n"/>
      <c r="ALC17" s="48" t="n"/>
      <c r="ALD17" s="48" t="n"/>
      <c r="ALE17" s="48" t="n"/>
      <c r="ALF17" s="48" t="n"/>
      <c r="ALG17" s="48" t="n"/>
      <c r="ALH17" s="48" t="n"/>
      <c r="ALI17" s="48" t="n"/>
      <c r="ALJ17" s="48" t="n"/>
      <c r="ALK17" s="48" t="n"/>
      <c r="ALL17" s="48" t="n"/>
      <c r="ALM17" s="48" t="n"/>
      <c r="ALN17" s="48" t="n"/>
      <c r="ALO17" s="48" t="n"/>
      <c r="ALP17" s="48" t="n"/>
      <c r="ALQ17" s="48" t="n"/>
      <c r="ALR17" s="48" t="n"/>
      <c r="ALS17" s="48" t="n"/>
      <c r="ALT17" s="48" t="n"/>
      <c r="ALU17" s="48" t="n"/>
      <c r="ALV17" s="48" t="n"/>
      <c r="ALW17" s="48" t="n"/>
      <c r="ALX17" s="48" t="n"/>
      <c r="ALY17" s="48" t="n"/>
      <c r="ALZ17" s="48" t="n"/>
      <c r="AMA17" s="48" t="n"/>
      <c r="AMB17" s="48" t="n"/>
      <c r="AMC17" s="48" t="n"/>
      <c r="AMD17" s="48" t="n"/>
      <c r="AME17" s="48" t="n"/>
      <c r="AMF17" s="48" t="n"/>
      <c r="AMG17" s="48" t="n"/>
      <c r="AMH17" s="48" t="n"/>
      <c r="AMI17" s="48" t="n"/>
      <c r="AMJ17" s="48" t="n"/>
      <c r="AMK17" s="48" t="n"/>
      <c r="AML17" s="48" t="n"/>
      <c r="AMM17" s="48" t="n"/>
      <c r="AMN17" s="48" t="n"/>
      <c r="AMO17" s="48" t="n"/>
      <c r="AMP17" s="48" t="n"/>
      <c r="AMQ17" s="48" t="n"/>
      <c r="AMR17" s="48" t="n"/>
      <c r="AMS17" s="48" t="n"/>
      <c r="AMT17" s="48" t="n"/>
      <c r="AMU17" s="48" t="n"/>
      <c r="AMV17" s="48" t="n"/>
      <c r="AMW17" s="48" t="n"/>
      <c r="AMX17" s="48" t="n"/>
      <c r="AMY17" s="48" t="n"/>
      <c r="AMZ17" s="48" t="n"/>
      <c r="ANA17" s="48" t="n"/>
      <c r="ANB17" s="48" t="n"/>
      <c r="ANC17" s="48" t="n"/>
      <c r="AND17" s="48" t="n"/>
      <c r="ANE17" s="48" t="n"/>
      <c r="ANF17" s="48" t="n"/>
      <c r="ANG17" s="48" t="n"/>
      <c r="ANH17" s="48" t="n"/>
      <c r="ANI17" s="48" t="n"/>
      <c r="ANJ17" s="48" t="n"/>
      <c r="ANK17" s="48" t="n"/>
      <c r="ANL17" s="48" t="n"/>
      <c r="ANM17" s="48" t="n"/>
      <c r="ANN17" s="48" t="n"/>
      <c r="ANO17" s="48" t="n"/>
      <c r="ANP17" s="48" t="n"/>
      <c r="ANQ17" s="48" t="n"/>
      <c r="ANR17" s="48" t="n"/>
      <c r="ANS17" s="48" t="n"/>
      <c r="ANT17" s="48" t="n"/>
      <c r="ANU17" s="48" t="n"/>
      <c r="ANV17" s="48" t="n"/>
      <c r="ANW17" s="48" t="n"/>
      <c r="ANX17" s="48" t="n"/>
      <c r="ANY17" s="48" t="n"/>
      <c r="ANZ17" s="48" t="n"/>
      <c r="AOA17" s="48" t="n"/>
      <c r="AOB17" s="48" t="n"/>
      <c r="AOC17" s="48" t="n"/>
      <c r="AOD17" s="48" t="n"/>
      <c r="AOE17" s="48" t="n"/>
      <c r="AOF17" s="48" t="n"/>
      <c r="AOG17" s="48" t="n"/>
      <c r="AOH17" s="48" t="n"/>
      <c r="AOI17" s="48" t="n"/>
      <c r="AOJ17" s="48" t="n"/>
      <c r="AOK17" s="48" t="n"/>
      <c r="AOL17" s="48" t="n"/>
      <c r="AOM17" s="48" t="n"/>
      <c r="AON17" s="48" t="n"/>
      <c r="AOO17" s="48" t="n"/>
      <c r="AOP17" s="48" t="n"/>
      <c r="AOQ17" s="48" t="n"/>
      <c r="AOR17" s="48" t="n"/>
      <c r="AOS17" s="48" t="n"/>
      <c r="AOT17" s="48" t="n"/>
      <c r="AOU17" s="48" t="n"/>
      <c r="AOV17" s="48" t="n"/>
      <c r="AOW17" s="48" t="n"/>
      <c r="AOX17" s="48" t="n"/>
      <c r="AOY17" s="48" t="n"/>
      <c r="AOZ17" s="48" t="n"/>
      <c r="APA17" s="48" t="n"/>
      <c r="APB17" s="48" t="n"/>
      <c r="APC17" s="48" t="n"/>
      <c r="APD17" s="48" t="n"/>
      <c r="APE17" s="48" t="n"/>
      <c r="APF17" s="48" t="n"/>
      <c r="APG17" s="48" t="n"/>
      <c r="APH17" s="48" t="n"/>
      <c r="API17" s="48" t="n"/>
      <c r="APJ17" s="48" t="n"/>
      <c r="APK17" s="48" t="n"/>
      <c r="APL17" s="48" t="n"/>
      <c r="APM17" s="48" t="n"/>
      <c r="APN17" s="48" t="n"/>
      <c r="APO17" s="48" t="n"/>
      <c r="APP17" s="48" t="n"/>
      <c r="APQ17" s="48" t="n"/>
      <c r="APR17" s="48" t="n"/>
      <c r="APS17" s="48" t="n"/>
      <c r="APT17" s="48" t="n"/>
      <c r="APU17" s="48" t="n"/>
      <c r="APV17" s="48" t="n"/>
      <c r="APW17" s="48" t="n"/>
      <c r="APX17" s="48" t="n"/>
      <c r="APY17" s="48" t="n"/>
      <c r="APZ17" s="48" t="n"/>
      <c r="AQA17" s="48" t="n"/>
      <c r="AQB17" s="48" t="n"/>
      <c r="AQC17" s="48" t="n"/>
      <c r="AQD17" s="48" t="n"/>
      <c r="AQE17" s="48" t="n"/>
      <c r="AQF17" s="48" t="n"/>
      <c r="AQG17" s="48" t="n"/>
      <c r="AQH17" s="48" t="n"/>
      <c r="AQI17" s="48" t="n"/>
      <c r="AQJ17" s="48" t="n"/>
      <c r="AQK17" s="48" t="n"/>
      <c r="AQL17" s="48" t="n"/>
      <c r="AQM17" s="48" t="n"/>
      <c r="AQN17" s="48" t="n"/>
      <c r="AQO17" s="48" t="n"/>
      <c r="AQP17" s="48" t="n"/>
      <c r="AQQ17" s="48" t="n"/>
      <c r="AQR17" s="48" t="n"/>
      <c r="AQS17" s="48" t="n"/>
      <c r="AQT17" s="48" t="n"/>
      <c r="AQU17" s="48" t="n"/>
      <c r="AQV17" s="48" t="n"/>
      <c r="AQW17" s="48" t="n"/>
      <c r="AQX17" s="48" t="n"/>
      <c r="AQY17" s="48" t="n"/>
      <c r="AQZ17" s="48" t="n"/>
      <c r="ARA17" s="48" t="n"/>
      <c r="ARB17" s="48" t="n"/>
      <c r="ARC17" s="48" t="n"/>
      <c r="ARD17" s="48" t="n"/>
      <c r="ARE17" s="48" t="n"/>
      <c r="ARF17" s="48" t="n"/>
      <c r="ARG17" s="48" t="n"/>
      <c r="ARH17" s="48" t="n"/>
      <c r="ARI17" s="48" t="n"/>
      <c r="ARJ17" s="48" t="n"/>
      <c r="ARK17" s="48" t="n"/>
      <c r="ARL17" s="48" t="n"/>
      <c r="ARM17" s="48" t="n"/>
      <c r="ARN17" s="48" t="n"/>
      <c r="ARO17" s="48" t="n"/>
      <c r="ARP17" s="48" t="n"/>
      <c r="ARQ17" s="48" t="n"/>
      <c r="ARR17" s="48" t="n"/>
      <c r="ARS17" s="48" t="n"/>
      <c r="ART17" s="48" t="n"/>
      <c r="ARU17" s="48" t="n"/>
      <c r="ARV17" s="48" t="n"/>
      <c r="ARW17" s="48" t="n"/>
      <c r="ARX17" s="48" t="n"/>
      <c r="ARY17" s="48" t="n"/>
      <c r="ARZ17" s="48" t="n"/>
      <c r="ASA17" s="48" t="n"/>
      <c r="ASB17" s="48" t="n"/>
      <c r="ASC17" s="48" t="n"/>
      <c r="ASD17" s="48" t="n"/>
      <c r="ASE17" s="48" t="n"/>
      <c r="ASF17" s="48" t="n"/>
      <c r="ASG17" s="48" t="n"/>
      <c r="ASH17" s="48" t="n"/>
      <c r="ASI17" s="48" t="n"/>
      <c r="ASJ17" s="48" t="n"/>
      <c r="ASK17" s="48" t="n"/>
      <c r="ASL17" s="48" t="n"/>
      <c r="ASM17" s="48" t="n"/>
      <c r="ASN17" s="48" t="n"/>
      <c r="ASO17" s="48" t="n"/>
      <c r="ASP17" s="48" t="n"/>
      <c r="ASQ17" s="48" t="n"/>
      <c r="ASR17" s="48" t="n"/>
      <c r="ASS17" s="48" t="n"/>
      <c r="AST17" s="48" t="n"/>
      <c r="ASU17" s="48" t="n"/>
      <c r="ASV17" s="48" t="n"/>
      <c r="ASW17" s="48" t="n"/>
      <c r="ASX17" s="48" t="n"/>
      <c r="ASY17" s="48" t="n"/>
      <c r="ASZ17" s="48" t="n"/>
      <c r="ATA17" s="48" t="n"/>
      <c r="ATB17" s="48" t="n"/>
      <c r="ATC17" s="48" t="n"/>
      <c r="ATD17" s="48" t="n"/>
      <c r="ATE17" s="48" t="n"/>
      <c r="ATF17" s="48" t="n"/>
      <c r="ATG17" s="48" t="n"/>
      <c r="ATH17" s="48" t="n"/>
      <c r="ATI17" s="48" t="n"/>
      <c r="ATJ17" s="48" t="n"/>
      <c r="ATK17" s="48" t="n"/>
      <c r="ATL17" s="48" t="n"/>
      <c r="ATM17" s="48" t="n"/>
      <c r="ATN17" s="48" t="n"/>
      <c r="ATO17" s="48" t="n"/>
      <c r="ATP17" s="48" t="n"/>
      <c r="ATQ17" s="48" t="n"/>
      <c r="ATR17" s="48" t="n"/>
      <c r="ATS17" s="48" t="n"/>
      <c r="ATT17" s="48" t="n"/>
      <c r="ATU17" s="48" t="n"/>
      <c r="ATV17" s="48" t="n"/>
      <c r="ATW17" s="48" t="n"/>
      <c r="ATX17" s="48" t="n"/>
      <c r="ATY17" s="48" t="n"/>
      <c r="ATZ17" s="48" t="n"/>
      <c r="AUA17" s="48" t="n"/>
      <c r="AUB17" s="48" t="n"/>
      <c r="AUC17" s="48" t="n"/>
      <c r="AUD17" s="48" t="n"/>
      <c r="AUE17" s="48" t="n"/>
      <c r="AUF17" s="48" t="n"/>
      <c r="AUG17" s="48" t="n"/>
      <c r="AUH17" s="48" t="n"/>
      <c r="AUI17" s="48" t="n"/>
      <c r="AUJ17" s="48" t="n"/>
      <c r="AUK17" s="48" t="n"/>
      <c r="AUL17" s="48" t="n"/>
      <c r="AUM17" s="48" t="n"/>
      <c r="AUN17" s="48" t="n"/>
      <c r="AUO17" s="48" t="n"/>
      <c r="AUP17" s="48" t="n"/>
      <c r="AUQ17" s="48" t="n"/>
      <c r="AUR17" s="48" t="n"/>
      <c r="AUS17" s="48" t="n"/>
      <c r="AUT17" s="48" t="n"/>
      <c r="AUU17" s="48" t="n"/>
      <c r="AUV17" s="48" t="n"/>
      <c r="AUW17" s="48" t="n"/>
      <c r="AUX17" s="48" t="n"/>
      <c r="AUY17" s="48" t="n"/>
      <c r="AUZ17" s="48" t="n"/>
      <c r="AVA17" s="48" t="n"/>
      <c r="AVB17" s="48" t="n"/>
      <c r="AVC17" s="48" t="n"/>
      <c r="AVD17" s="48" t="n"/>
      <c r="AVE17" s="48" t="n"/>
      <c r="AVF17" s="48" t="n"/>
      <c r="AVG17" s="48" t="n"/>
      <c r="AVH17" s="48" t="n"/>
      <c r="AVI17" s="48" t="n"/>
      <c r="AVJ17" s="48" t="n"/>
      <c r="AVK17" s="48" t="n"/>
      <c r="AVL17" s="48" t="n"/>
      <c r="AVM17" s="48" t="n"/>
      <c r="AVN17" s="48" t="n"/>
      <c r="AVO17" s="48" t="n"/>
      <c r="AVP17" s="48" t="n"/>
      <c r="AVQ17" s="48" t="n"/>
      <c r="AVR17" s="48" t="n"/>
      <c r="AVS17" s="48" t="n"/>
      <c r="AVT17" s="48" t="n"/>
      <c r="AVU17" s="48" t="n"/>
      <c r="AVV17" s="48" t="n"/>
      <c r="AVW17" s="48" t="n"/>
      <c r="AVX17" s="48" t="n"/>
      <c r="AVY17" s="48" t="n"/>
      <c r="AVZ17" s="48" t="n"/>
      <c r="AWA17" s="8" t="n">
        <v>671409329</v>
      </c>
      <c r="AWB17" s="48" t="inlineStr">
        <is>
          <t>4b3f3268-d3a0-42e9-b03c-6f5bd33aa92e</t>
        </is>
      </c>
      <c r="AWC17" s="6" t="n">
        <v>46066</v>
      </c>
      <c r="AWD17" s="48" t="n"/>
      <c r="AWE17" s="48" t="n"/>
      <c r="AWF17" s="48" t="inlineStr">
        <is>
          <t>submitted_via_web</t>
        </is>
      </c>
      <c r="AWG17" s="48" t="n"/>
      <c r="AWH17" s="48" t="inlineStr">
        <is>
          <t>vyNMZfRj9dojjrwxZxh2FZ</t>
        </is>
      </c>
      <c r="AWI17" s="48" t="n"/>
      <c r="AWJ17" s="48" t="inlineStr">
        <is>
          <t>uuid:03869f95-f039-4db2-9f84-53ca4be037b9</t>
        </is>
      </c>
      <c r="AWK17" s="8" t="n">
        <v>220</v>
      </c>
      <c r="AWL17" s="48" t="inlineStr">
        <is>
          <t>BTP0273</t>
        </is>
      </c>
      <c r="AWM17" s="8" t="n">
        <v>0</v>
      </c>
      <c r="AWN17" s="48" t="inlineStr">
        <is>
          <t>Year of Use valid, no validation needed</t>
        </is>
      </c>
      <c r="AWO17" s="37" t="b">
        <v>1</v>
      </c>
      <c r="AWP17" s="37" t="b">
        <v>1</v>
      </c>
      <c r="AWQ17" s="37" t="b">
        <v>1</v>
      </c>
      <c r="AWR17" s="37" t="b">
        <v>1</v>
      </c>
      <c r="AWS17" s="37" t="b">
        <v>1</v>
      </c>
      <c r="AWT17" s="37" t="b">
        <v>1</v>
      </c>
      <c r="AWU17" s="48" t="n"/>
      <c r="AWV17" s="8" t="n">
        <v>0</v>
      </c>
      <c r="AWW17" s="48" t="n"/>
      <c r="AWX17" s="48" t="n"/>
      <c r="AWY17" s="48" t="n"/>
      <c r="AWZ17" s="48" t="n"/>
    </row>
    <row r="18">
      <c r="A18" s="6" t="n">
        <v>46047</v>
      </c>
      <c r="B18" s="6" t="n">
        <v>46066</v>
      </c>
      <c r="C18" s="34" t="inlineStr">
        <is>
          <t>Febri Hasanah</t>
        </is>
      </c>
      <c r="D18" s="34" t="inlineStr">
        <is>
          <t>Ruslan</t>
        </is>
      </c>
      <c r="E18" s="8">
        <f>+620</f>
        <v/>
      </c>
      <c r="F18" s="48" t="inlineStr">
        <is>
          <t>-5.151895 119.636938 113.30938720703125 4.034999847412109</t>
        </is>
      </c>
      <c r="G18" s="8" t="n">
        <v>-5.151895</v>
      </c>
      <c r="H18" s="8" t="n">
        <v>119.636938</v>
      </c>
      <c r="I18" s="8" t="n">
        <v>113.3093872</v>
      </c>
      <c r="J18" s="8" t="n">
        <v>4.034999847</v>
      </c>
      <c r="K18" s="8" t="n">
        <v>0</v>
      </c>
      <c r="L18" s="48" t="inlineStr">
        <is>
          <t>-5.152032 119.637003 114.28405554438035 3.7899999618530273</t>
        </is>
      </c>
      <c r="M18" s="8" t="n">
        <v>-5.152032</v>
      </c>
      <c r="N18" s="8" t="n">
        <v>119.637003</v>
      </c>
      <c r="O18" s="8" t="n">
        <v>114.2840555</v>
      </c>
      <c r="P18" s="8" t="n">
        <v>3.789999962</v>
      </c>
      <c r="Q18" s="8" t="n">
        <v>0</v>
      </c>
      <c r="R18" s="48" t="inlineStr">
        <is>
          <t>Sulawesi Selatan</t>
        </is>
      </c>
      <c r="S18" s="8" t="n">
        <v>0</v>
      </c>
      <c r="T18" s="8" t="n">
        <v>0</v>
      </c>
      <c r="U18" s="8" t="n">
        <v>0</v>
      </c>
      <c r="V18" s="8" t="n">
        <v>0</v>
      </c>
      <c r="W18" s="8" t="n">
        <v>0</v>
      </c>
      <c r="X18" s="8" t="n">
        <v>0</v>
      </c>
      <c r="Y18" s="8" t="n">
        <v>0</v>
      </c>
      <c r="Z18" s="8" t="n">
        <v>0</v>
      </c>
      <c r="AA18" s="8" t="n">
        <v>0</v>
      </c>
      <c r="AB18" s="8" t="n">
        <v>1</v>
      </c>
      <c r="AC18" s="48" t="inlineStr">
        <is>
          <t>Maros</t>
        </is>
      </c>
      <c r="AD18" s="48" t="inlineStr">
        <is>
          <t>Tompobulu</t>
        </is>
      </c>
      <c r="AE18" s="48" t="inlineStr">
        <is>
          <t>Benteng Gajah</t>
        </is>
      </c>
      <c r="AF18" s="48" t="inlineStr">
        <is>
          <t>KSU BULU SAUKANG</t>
        </is>
      </c>
      <c r="AG18" s="48" t="inlineStr">
        <is>
          <t>BSP0004</t>
        </is>
      </c>
      <c r="AH18" s="8" t="n">
        <v>13</v>
      </c>
      <c r="AI18" s="48" t="inlineStr">
        <is>
          <t>VPA1</t>
        </is>
      </c>
      <c r="AJ18" s="48" t="inlineStr">
        <is>
          <t>Tidak aktif</t>
        </is>
      </c>
      <c r="AK18" s="39" t="n">
        <v>69</v>
      </c>
      <c r="AL18" s="48" t="inlineStr">
        <is>
          <t>Laki-laki</t>
        </is>
      </c>
      <c r="AM18" s="48" t="inlineStr">
        <is>
          <t>Sudah menikah</t>
        </is>
      </c>
      <c r="AN18" s="48" t="inlineStr">
        <is>
          <t>SMA/Sederajat</t>
        </is>
      </c>
      <c r="AO18" s="48" t="inlineStr">
        <is>
          <t>Petani</t>
        </is>
      </c>
      <c r="AP18" s="8" t="n">
        <v>1</v>
      </c>
      <c r="AQ18" s="8" t="n">
        <v>0</v>
      </c>
      <c r="AR18" s="8" t="n">
        <v>0</v>
      </c>
      <c r="AS18" s="8" t="n">
        <v>0</v>
      </c>
      <c r="AT18" s="8" t="n">
        <v>0</v>
      </c>
      <c r="AU18" s="8" t="n">
        <v>0</v>
      </c>
      <c r="AV18" s="8" t="n">
        <v>0</v>
      </c>
      <c r="AW18" s="8" t="n">
        <v>0</v>
      </c>
      <c r="AX18" s="48" t="n"/>
      <c r="AY18" s="48" t="inlineStr">
        <is>
          <t>Peternak</t>
        </is>
      </c>
      <c r="AZ18" s="8" t="n">
        <v>0</v>
      </c>
      <c r="BA18" s="8" t="n">
        <v>1</v>
      </c>
      <c r="BB18" s="8" t="n">
        <v>0</v>
      </c>
      <c r="BC18" s="8" t="n">
        <v>0</v>
      </c>
      <c r="BD18" s="8" t="n">
        <v>0</v>
      </c>
      <c r="BE18" s="8" t="n">
        <v>0</v>
      </c>
      <c r="BF18" s="8" t="n">
        <v>0</v>
      </c>
      <c r="BG18" s="8" t="n">
        <v>0</v>
      </c>
      <c r="BH18" s="11" t="n"/>
      <c r="BI18" s="48" t="inlineStr">
        <is>
          <t>Rp1.500.000 - Rp2.500.000</t>
        </is>
      </c>
      <c r="BJ18" s="8" t="n">
        <v>3</v>
      </c>
      <c r="BK18" s="8" t="n">
        <v>1</v>
      </c>
      <c r="BL18" s="8" t="n">
        <v>1</v>
      </c>
      <c r="BM18" s="8" t="n">
        <v>1</v>
      </c>
      <c r="BN18" s="48" t="inlineStr">
        <is>
          <t>Milik sendiri</t>
        </is>
      </c>
      <c r="BO18" s="48" t="inlineStr">
        <is>
          <t>Permanen (dinding bata dan semen)</t>
        </is>
      </c>
      <c r="BP18" s="8" t="n">
        <v>1</v>
      </c>
      <c r="BQ18" s="8" t="n">
        <v>0</v>
      </c>
      <c r="BR18" s="8" t="n">
        <v>0</v>
      </c>
      <c r="BS18" s="8" t="n">
        <v>0</v>
      </c>
      <c r="BT18" s="8" t="n">
        <v>0</v>
      </c>
      <c r="BU18" s="48" t="n"/>
      <c r="BV18" s="48" t="inlineStr">
        <is>
          <t>Semen</t>
        </is>
      </c>
      <c r="BW18" s="8" t="n">
        <v>0</v>
      </c>
      <c r="BX18" s="8" t="n">
        <v>1</v>
      </c>
      <c r="BY18" s="8" t="n">
        <v>0</v>
      </c>
      <c r="BZ18" s="8" t="n">
        <v>0</v>
      </c>
      <c r="CA18" s="8" t="n">
        <v>0</v>
      </c>
      <c r="CB18" s="48" t="n"/>
      <c r="CC18" s="48" t="inlineStr">
        <is>
          <t>Seng</t>
        </is>
      </c>
      <c r="CD18" s="8" t="n">
        <v>0</v>
      </c>
      <c r="CE18" s="8" t="n">
        <v>0</v>
      </c>
      <c r="CF18" s="8" t="n">
        <v>0</v>
      </c>
      <c r="CG18" s="8" t="n">
        <v>0</v>
      </c>
      <c r="CH18" s="8" t="n">
        <v>1</v>
      </c>
      <c r="CI18" s="8" t="n">
        <v>0</v>
      </c>
      <c r="CJ18" s="8" t="n">
        <v>0</v>
      </c>
      <c r="CK18" s="48" t="n"/>
      <c r="CL18" s="48" t="inlineStr">
        <is>
          <t>Ya</t>
        </is>
      </c>
      <c r="CM18" s="8" t="n">
        <v>2013</v>
      </c>
      <c r="CN18" s="48" t="inlineStr">
        <is>
          <t>Fixed-Dome (Kubah Tetap)</t>
        </is>
      </c>
      <c r="CO18" s="48" t="inlineStr">
        <is>
          <t>6 m³ (4-5 ekor sapi, ±5 jam memasak/hari, ±50 kg</t>
        </is>
      </c>
      <c r="CP18" s="48" t="inlineStr">
        <is>
          <t>Anggota keluarga - laki-laki Anggota keluarga - perempuan dewasa</t>
        </is>
      </c>
      <c r="CQ18" s="8" t="n">
        <v>0</v>
      </c>
      <c r="CR18" s="8" t="n">
        <v>0</v>
      </c>
      <c r="CS18" s="8" t="n">
        <v>0</v>
      </c>
      <c r="CT18" s="8" t="n">
        <v>0</v>
      </c>
      <c r="CU18" s="8" t="n">
        <v>1</v>
      </c>
      <c r="CV18" s="8" t="n">
        <v>1</v>
      </c>
      <c r="CW18" s="8" t="n">
        <v>0</v>
      </c>
      <c r="CX18" s="8" t="n">
        <v>0</v>
      </c>
      <c r="CY18" s="48" t="inlineStr">
        <is>
          <t>Anggota keluarga - laki-laki</t>
        </is>
      </c>
      <c r="CZ18" s="8" t="n">
        <v>1</v>
      </c>
      <c r="DA18" s="8" t="n">
        <v>0</v>
      </c>
      <c r="DB18" s="8" t="n">
        <v>0</v>
      </c>
      <c r="DC18" s="48" t="n"/>
      <c r="DD18" s="48" t="inlineStr">
        <is>
          <t>Anggota keluarga - laki-laki</t>
        </is>
      </c>
      <c r="DE18" s="8" t="n">
        <v>1</v>
      </c>
      <c r="DF18" s="8" t="n">
        <v>0</v>
      </c>
      <c r="DG18" s="8" t="n">
        <v>0</v>
      </c>
      <c r="DH18" s="8" t="n">
        <v>0</v>
      </c>
      <c r="DI18" s="48" t="n"/>
      <c r="DJ18" s="48" t="inlineStr">
        <is>
          <t>CPO atau pendamping</t>
        </is>
      </c>
      <c r="DK18" s="8" t="n">
        <v>0</v>
      </c>
      <c r="DL18" s="8" t="n">
        <v>0</v>
      </c>
      <c r="DM18" s="8" t="n">
        <v>1</v>
      </c>
      <c r="DN18" s="8" t="n">
        <v>0</v>
      </c>
      <c r="DO18" s="48" t="n"/>
      <c r="DP18" s="48" t="inlineStr">
        <is>
          <t>Ya</t>
        </is>
      </c>
      <c r="DQ18" s="48" t="n"/>
      <c r="DR18" s="48" t="n"/>
      <c r="DS18" s="48" t="n"/>
      <c r="DT18" s="48" t="n"/>
      <c r="DU18" s="48" t="n"/>
      <c r="DV18" s="48" t="n"/>
      <c r="DW18" s="48" t="n"/>
      <c r="DX18" s="48" t="n"/>
      <c r="DY18" s="48" t="n"/>
      <c r="DZ18" s="48" t="n"/>
      <c r="EA18" s="48" t="n"/>
      <c r="EB18" s="48" t="n"/>
      <c r="EC18" s="48" t="n"/>
      <c r="ED18" s="48" t="n"/>
      <c r="EE18" s="48" t="n"/>
      <c r="EF18" s="48" t="n"/>
      <c r="EG18" s="48" t="n"/>
      <c r="EH18" s="48" t="n"/>
      <c r="EI18" s="48" t="inlineStr">
        <is>
          <t>Tidak ada masalah</t>
        </is>
      </c>
      <c r="EJ18" s="8" t="n">
        <v>0</v>
      </c>
      <c r="EK18" s="8" t="n">
        <v>0</v>
      </c>
      <c r="EL18" s="8" t="n">
        <v>0</v>
      </c>
      <c r="EM18" s="8" t="n">
        <v>1</v>
      </c>
      <c r="EN18" s="8" t="n">
        <v>0</v>
      </c>
      <c r="EO18" s="48" t="n"/>
      <c r="EP18" s="48" t="inlineStr">
        <is>
          <t>Ya, sangat jelas dan mudah diikuti</t>
        </is>
      </c>
      <c r="EQ18" s="48" t="inlineStr">
        <is>
          <t>Bukan pelatihan</t>
        </is>
      </c>
      <c r="ER18" s="48" t="inlineStr">
        <is>
          <t>CPO atau pendamping Lainnya</t>
        </is>
      </c>
      <c r="ES18" s="8" t="n">
        <v>1</v>
      </c>
      <c r="ET18" s="8" t="n">
        <v>0</v>
      </c>
      <c r="EU18" s="8" t="n">
        <v>0</v>
      </c>
      <c r="EV18" s="8" t="n">
        <v>1</v>
      </c>
      <c r="EW18" s="48" t="inlineStr">
        <is>
          <t>Buku manual</t>
        </is>
      </c>
      <c r="EX18" s="48" t="inlineStr">
        <is>
          <t>Anggota keluarga - Laki-laki</t>
        </is>
      </c>
      <c r="EY18" s="8" t="n">
        <v>1</v>
      </c>
      <c r="EZ18" s="8" t="n">
        <v>0</v>
      </c>
      <c r="FA18" s="8" t="n">
        <v>0</v>
      </c>
      <c r="FB18" s="48" t="n"/>
      <c r="FC18" s="48" t="inlineStr">
        <is>
          <t>Setiap minggu</t>
        </is>
      </c>
      <c r="FD18" s="48" t="n"/>
      <c r="FE18" s="48" t="inlineStr">
        <is>
          <t>Mengetahui</t>
        </is>
      </c>
      <c r="FF18" s="48" t="inlineStr">
        <is>
          <t>Selalu (setiap hari)</t>
        </is>
      </c>
      <c r="FG18" s="48" t="inlineStr">
        <is>
          <t>Mengetahui</t>
        </is>
      </c>
      <c r="FH18" s="48" t="inlineStr">
        <is>
          <t>Sering (setiap minggu)</t>
        </is>
      </c>
      <c r="FI18" s="48" t="inlineStr">
        <is>
          <t>Mengetahui</t>
        </is>
      </c>
      <c r="FJ18" s="48" t="inlineStr">
        <is>
          <t>Selalu (setiap hari)</t>
        </is>
      </c>
      <c r="FK18" s="48" t="inlineStr">
        <is>
          <t>Mengetahui</t>
        </is>
      </c>
      <c r="FL18" s="48" t="inlineStr">
        <is>
          <t>Jarang (setiap bulan atau lebih)</t>
        </is>
      </c>
      <c r="FM18" s="48" t="inlineStr">
        <is>
          <t>Mengetahui</t>
        </is>
      </c>
      <c r="FN18" s="48" t="inlineStr">
        <is>
          <t>Selalu (setiap hari)</t>
        </is>
      </c>
      <c r="FO18" s="48" t="inlineStr">
        <is>
          <t>Mengetahui</t>
        </is>
      </c>
      <c r="FP18" s="48" t="inlineStr">
        <is>
          <t>Jarang (setiap bulan atau lebih)</t>
        </is>
      </c>
      <c r="FQ18" s="48" t="inlineStr">
        <is>
          <t>Mengetahui</t>
        </is>
      </c>
      <c r="FR18" s="48" t="inlineStr">
        <is>
          <t>Ya</t>
        </is>
      </c>
      <c r="FS18" s="48" t="inlineStr">
        <is>
          <t>Mengetahui</t>
        </is>
      </c>
      <c r="FT18" s="48" t="inlineStr">
        <is>
          <t>Tidak sama sekali</t>
        </is>
      </c>
      <c r="FU18" s="48" t="inlineStr">
        <is>
          <t>Laki-laki dewasa</t>
        </is>
      </c>
      <c r="FV18" s="8" t="n">
        <v>1</v>
      </c>
      <c r="FW18" s="8" t="n">
        <v>0</v>
      </c>
      <c r="FX18" s="8" t="n">
        <v>0</v>
      </c>
      <c r="FY18" s="8" t="n">
        <v>0</v>
      </c>
      <c r="FZ18" s="48" t="inlineStr">
        <is>
          <t>Cukup memahami</t>
        </is>
      </c>
      <c r="GA18" s="48" t="inlineStr">
        <is>
          <t>Lainnya</t>
        </is>
      </c>
      <c r="GB18" s="8" t="n">
        <v>0</v>
      </c>
      <c r="GC18" s="8" t="n">
        <v>0</v>
      </c>
      <c r="GD18" s="8" t="n">
        <v>0</v>
      </c>
      <c r="GE18" s="8" t="n">
        <v>1</v>
      </c>
      <c r="GF18" s="27" t="inlineStr">
        <is>
          <t>Buku manual</t>
        </is>
      </c>
      <c r="GG18" s="48" t="inlineStr">
        <is>
          <t>Jarang</t>
        </is>
      </c>
      <c r="GH18" s="48" t="inlineStr">
        <is>
          <t>Ya</t>
        </is>
      </c>
      <c r="GI18" s="48" t="inlineStr">
        <is>
          <t>Tetangga</t>
        </is>
      </c>
      <c r="GJ18" s="8" t="n">
        <v>1</v>
      </c>
      <c r="GK18" s="8" t="n">
        <v>0</v>
      </c>
      <c r="GL18" s="8" t="n">
        <v>0</v>
      </c>
      <c r="GM18" s="8" t="n">
        <v>0</v>
      </c>
      <c r="GN18" s="48" t="n"/>
      <c r="GO18" s="8" t="n">
        <v>9</v>
      </c>
      <c r="GP18" s="48" t="inlineStr">
        <is>
          <t>Sebagian</t>
        </is>
      </c>
      <c r="GQ18" s="48" t="inlineStr">
        <is>
          <t>LPG</t>
        </is>
      </c>
      <c r="GR18" s="8" t="n">
        <v>1</v>
      </c>
      <c r="GS18" s="8" t="n">
        <v>0</v>
      </c>
      <c r="GT18" s="8" t="n">
        <v>0</v>
      </c>
      <c r="GU18" s="8" t="n">
        <v>0</v>
      </c>
      <c r="GV18" s="8" t="n">
        <v>0</v>
      </c>
      <c r="GW18" s="8" t="n">
        <v>0</v>
      </c>
      <c r="GX18" s="8" t="n">
        <v>0</v>
      </c>
      <c r="GY18" s="48" t="n"/>
      <c r="GZ18" s="48" t="inlineStr">
        <is>
          <t>Ya</t>
        </is>
      </c>
      <c r="HA18" s="48" t="n"/>
      <c r="HB18" s="48" t="n"/>
      <c r="HC18" s="48" t="n"/>
      <c r="HD18" s="48" t="n"/>
      <c r="HE18" s="8" t="n">
        <v>12</v>
      </c>
      <c r="HF18" s="8" t="n">
        <v>80000</v>
      </c>
      <c r="HG18" s="8" t="n">
        <v>1</v>
      </c>
      <c r="HH18" s="8" t="n">
        <v>7333</v>
      </c>
      <c r="HI18" s="48" t="n"/>
      <c r="HJ18" s="48" t="n"/>
      <c r="HK18" s="48" t="n"/>
      <c r="HL18" s="48" t="n"/>
      <c r="HM18" s="48" t="n"/>
      <c r="HN18" s="48" t="n"/>
      <c r="HO18" s="48" t="n"/>
      <c r="HP18" s="48" t="n"/>
      <c r="HQ18" s="48" t="n"/>
      <c r="HR18" s="48" t="n"/>
      <c r="HS18" s="48" t="n"/>
      <c r="HT18" s="48" t="n"/>
      <c r="HU18" s="48" t="n"/>
      <c r="HV18" s="48" t="n"/>
      <c r="HW18" s="48" t="n"/>
      <c r="HX18" s="48" t="n"/>
      <c r="HY18" s="48" t="n"/>
      <c r="HZ18" s="48" t="n"/>
      <c r="IA18" s="8" t="n">
        <v>11</v>
      </c>
      <c r="IB18" s="8" t="n">
        <v>72666</v>
      </c>
      <c r="IC18" s="48" t="n"/>
      <c r="ID18" s="48" t="n"/>
      <c r="IE18" s="48" t="n"/>
      <c r="IF18" s="48" t="n"/>
      <c r="IG18" s="48" t="n"/>
      <c r="IH18" s="48" t="n"/>
      <c r="II18" s="48" t="n"/>
      <c r="IJ18" s="48" t="n"/>
      <c r="IK18" s="48" t="inlineStr">
        <is>
          <t>15-30 kg</t>
        </is>
      </c>
      <c r="IL18" s="48" t="inlineStr">
        <is>
          <t>3-5 jam</t>
        </is>
      </c>
      <c r="IM18" s="48" t="inlineStr">
        <is>
          <t>Tidak</t>
        </is>
      </c>
      <c r="IN18" s="48" t="inlineStr">
        <is>
          <t>Tidak</t>
        </is>
      </c>
      <c r="IO18" s="48" t="inlineStr">
        <is>
          <t>Jauh lebih bersih</t>
        </is>
      </c>
      <c r="IP18" s="48" t="n"/>
      <c r="IQ18" s="48" t="inlineStr">
        <is>
          <t>Tidak pernah</t>
        </is>
      </c>
      <c r="IR18" s="48" t="n"/>
      <c r="IS18" s="48" t="n"/>
      <c r="IT18" s="48" t="n"/>
      <c r="IU18" s="48" t="n"/>
      <c r="IV18" s="48" t="n"/>
      <c r="IW18" s="48" t="n"/>
      <c r="IX18" s="48" t="n"/>
      <c r="IY18" s="48" t="n"/>
      <c r="IZ18" s="48" t="inlineStr">
        <is>
          <t>Tidak pernah</t>
        </is>
      </c>
      <c r="JA18" s="48" t="n"/>
      <c r="JB18" s="48" t="n"/>
      <c r="JC18" s="48" t="n"/>
      <c r="JD18" s="48" t="n"/>
      <c r="JE18" s="48" t="n"/>
      <c r="JF18" s="48" t="n"/>
      <c r="JG18" s="48" t="n"/>
      <c r="JH18" s="48" t="n"/>
      <c r="JI18" s="48" t="inlineStr">
        <is>
          <t>Tidak pernah</t>
        </is>
      </c>
      <c r="JJ18" s="48" t="n"/>
      <c r="JK18" s="48" t="n"/>
      <c r="JL18" s="48" t="n"/>
      <c r="JM18" s="48" t="n"/>
      <c r="JN18" s="48" t="n"/>
      <c r="JO18" s="48" t="n"/>
      <c r="JP18" s="48" t="n"/>
      <c r="JQ18" s="48" t="n"/>
      <c r="JR18" s="48" t="inlineStr">
        <is>
          <t>Tidak pernah</t>
        </is>
      </c>
      <c r="JS18" s="48" t="n"/>
      <c r="JT18" s="48" t="n"/>
      <c r="JU18" s="48" t="n"/>
      <c r="JV18" s="48" t="n"/>
      <c r="JW18" s="48" t="n"/>
      <c r="JX18" s="48" t="n"/>
      <c r="JY18" s="48" t="n"/>
      <c r="JZ18" s="48" t="n"/>
      <c r="KA18" s="48" t="inlineStr">
        <is>
          <t>Tidak pernah</t>
        </is>
      </c>
      <c r="KB18" s="48" t="n"/>
      <c r="KC18" s="48" t="n"/>
      <c r="KD18" s="48" t="n"/>
      <c r="KE18" s="48" t="n"/>
      <c r="KF18" s="48" t="n"/>
      <c r="KG18" s="48" t="n"/>
      <c r="KH18" s="48" t="n"/>
      <c r="KI18" s="48" t="n"/>
      <c r="KJ18" s="48" t="inlineStr">
        <is>
          <t>Tidak pernah</t>
        </is>
      </c>
      <c r="KK18" s="48" t="n"/>
      <c r="KL18" s="48" t="n"/>
      <c r="KM18" s="48" t="n"/>
      <c r="KN18" s="48" t="n"/>
      <c r="KO18" s="48" t="n"/>
      <c r="KP18" s="48" t="n"/>
      <c r="KQ18" s="48" t="n"/>
      <c r="KR18" s="48" t="n"/>
      <c r="KS18" s="48" t="inlineStr">
        <is>
          <t>Tidak ada perubahan</t>
        </is>
      </c>
      <c r="KT18" s="48" t="inlineStr">
        <is>
          <t>0-1 kali</t>
        </is>
      </c>
      <c r="KU18" s="48" t="inlineStr">
        <is>
          <t>0-1 kali</t>
        </is>
      </c>
      <c r="KV18" s="48" t="inlineStr">
        <is>
          <t>Tidak ada</t>
        </is>
      </c>
      <c r="KW18" s="8" t="n">
        <v>0</v>
      </c>
      <c r="KX18" s="8" t="n">
        <v>0</v>
      </c>
      <c r="KY18" s="8" t="n">
        <v>0</v>
      </c>
      <c r="KZ18" s="8" t="n">
        <v>1</v>
      </c>
      <c r="LA18" s="48" t="inlineStr">
        <is>
          <t>Cukup membaik</t>
        </is>
      </c>
      <c r="LB18" s="48" t="inlineStr">
        <is>
          <t>Jauh lebih baik</t>
        </is>
      </c>
      <c r="LC18" s="8" t="n">
        <v>5</v>
      </c>
      <c r="LD18" s="8" t="n">
        <v>1</v>
      </c>
      <c r="LE18" s="8" t="n">
        <v>0</v>
      </c>
      <c r="LF18" s="8" t="n">
        <v>0</v>
      </c>
      <c r="LG18" s="48" t="inlineStr">
        <is>
          <t>Ya</t>
        </is>
      </c>
      <c r="LH18" s="8" t="n">
        <v>300000</v>
      </c>
      <c r="LI18" s="48" t="n"/>
      <c r="LJ18" s="48" t="inlineStr">
        <is>
          <t>Kebutuhan rumah tangga</t>
        </is>
      </c>
      <c r="LK18" s="8" t="n">
        <v>0</v>
      </c>
      <c r="LL18" s="8" t="n">
        <v>0</v>
      </c>
      <c r="LM18" s="8" t="n">
        <v>0</v>
      </c>
      <c r="LN18" s="8" t="n">
        <v>0</v>
      </c>
      <c r="LO18" s="8" t="n">
        <v>1</v>
      </c>
      <c r="LP18" s="8" t="n">
        <v>0</v>
      </c>
      <c r="LQ18" s="8" t="n">
        <v>0</v>
      </c>
      <c r="LR18" s="11" t="n"/>
      <c r="LS18" s="8" t="n">
        <v>10</v>
      </c>
      <c r="LT18" s="8" t="n">
        <v>0</v>
      </c>
      <c r="LU18" s="8" t="n">
        <v>0</v>
      </c>
      <c r="LV18" s="8" t="n">
        <v>5</v>
      </c>
      <c r="LW18" s="8" t="n">
        <v>0</v>
      </c>
      <c r="LX18" s="8" t="n">
        <v>0</v>
      </c>
      <c r="LY18" s="8" t="n">
        <v>15</v>
      </c>
      <c r="LZ18" s="8" t="n">
        <v>0</v>
      </c>
      <c r="MA18" s="8" t="n">
        <v>0</v>
      </c>
      <c r="MB18" s="48" t="inlineStr">
        <is>
          <t>Ya</t>
        </is>
      </c>
      <c r="MC18" s="8" t="n">
        <v>0</v>
      </c>
      <c r="MD18" s="8" t="n">
        <v>0</v>
      </c>
      <c r="ME18" s="8" t="n">
        <v>0</v>
      </c>
      <c r="MF18" s="8" t="n">
        <v>0</v>
      </c>
      <c r="MG18" s="8" t="n">
        <v>0</v>
      </c>
      <c r="MH18" s="8" t="n">
        <v>0</v>
      </c>
      <c r="MI18" s="48" t="inlineStr">
        <is>
          <t>Istirahat</t>
        </is>
      </c>
      <c r="MJ18" s="8" t="n">
        <v>0</v>
      </c>
      <c r="MK18" s="8" t="n">
        <v>0</v>
      </c>
      <c r="ML18" s="8" t="n">
        <v>1</v>
      </c>
      <c r="MM18" s="8" t="n">
        <v>0</v>
      </c>
      <c r="MN18" s="8" t="n">
        <v>0</v>
      </c>
      <c r="MO18" s="8" t="n">
        <v>0</v>
      </c>
      <c r="MP18" s="48" t="n"/>
      <c r="MQ18" s="48" t="n"/>
      <c r="MR18" s="40" t="inlineStr">
        <is>
          <t>Lebih memilih menonton perkembangan politik melalui handphone</t>
        </is>
      </c>
      <c r="MS18" s="48" t="n"/>
      <c r="MT18" s="48" t="inlineStr">
        <is>
          <t>Lebih memilih menonton perkembangan politik melalui handphone</t>
        </is>
      </c>
      <c r="MU18" s="48" t="inlineStr">
        <is>
          <t>Tidak</t>
        </is>
      </c>
      <c r="MV18" s="48" t="n"/>
      <c r="MW18" s="48" t="n"/>
      <c r="MX18" s="48" t="n"/>
      <c r="MY18" s="48" t="n"/>
      <c r="MZ18" s="48" t="n"/>
      <c r="NA18" s="48" t="n"/>
      <c r="NB18" s="48" t="n"/>
      <c r="NC18" s="48" t="n"/>
      <c r="ND18" s="48" t="n"/>
      <c r="NE18" s="48" t="n"/>
      <c r="NF18" s="48" t="n"/>
      <c r="NG18" s="48" t="n"/>
      <c r="NH18" s="48" t="n"/>
      <c r="NI18" s="48" t="n"/>
      <c r="NJ18" s="48" t="n"/>
      <c r="NK18" s="48" t="n"/>
      <c r="NL18" s="48" t="inlineStr">
        <is>
          <t>Tidak</t>
        </is>
      </c>
      <c r="NM18" s="48" t="inlineStr">
        <is>
          <t>100% dana mandiri</t>
        </is>
      </c>
      <c r="NN18" s="17" t="inlineStr">
        <is>
          <t>5.000.001-7.000.000</t>
        </is>
      </c>
      <c r="NO18" s="48" t="n"/>
      <c r="NP18" s="48" t="n"/>
      <c r="NQ18" s="48" t="n"/>
      <c r="NR18" s="48" t="n"/>
      <c r="NS18" s="48" t="n"/>
      <c r="NT18" s="48" t="n"/>
      <c r="NU18" s="48" t="n"/>
      <c r="NV18" s="17" t="inlineStr">
        <is>
          <t>Anggota keluarga - Laki-laki dewasa</t>
        </is>
      </c>
      <c r="NW18" s="48" t="n"/>
      <c r="NX18" s="48" t="inlineStr">
        <is>
          <t>Sedikit meningkat</t>
        </is>
      </c>
      <c r="NY18" s="8" t="n">
        <v>120</v>
      </c>
      <c r="NZ18" s="8" t="n">
        <v>60</v>
      </c>
      <c r="OA18" s="8" t="n">
        <v>0</v>
      </c>
      <c r="OB18" s="8" t="n">
        <v>0</v>
      </c>
      <c r="OC18" s="8" t="n">
        <v>60</v>
      </c>
      <c r="OD18" s="8" t="n">
        <v>0</v>
      </c>
      <c r="OE18" s="48" t="inlineStr">
        <is>
          <t>Jauh lebih baik</t>
        </is>
      </c>
      <c r="OF18" s="48" t="inlineStr">
        <is>
          <t>Jauh lebih baik (beda waktu memasak lebih cepat setengah jam atau lebih, ATAU tidak lagi ada rasa/bau makanan yang berubah, ATAU alasan lainnya)</t>
        </is>
      </c>
      <c r="OG18" s="48" t="inlineStr">
        <is>
          <t>Ya</t>
        </is>
      </c>
      <c r="OH18" s="8" t="n">
        <v>2</v>
      </c>
      <c r="OI18" s="8" t="n">
        <v>0</v>
      </c>
      <c r="OJ18" s="8" t="n">
        <v>0</v>
      </c>
      <c r="OK18" s="8" t="n">
        <v>0</v>
      </c>
      <c r="OL18" s="8" t="n">
        <v>0</v>
      </c>
      <c r="OM18" s="8" t="n">
        <v>0</v>
      </c>
      <c r="ON18" s="8" t="n">
        <v>30</v>
      </c>
      <c r="OO18" s="8" t="n">
        <v>12</v>
      </c>
      <c r="OP18" s="48">
        <f>VLOOKUP(AG18,'BUS 2'!$G$1:$CU$424,2,0)</f>
        <v/>
      </c>
      <c r="OQ18" s="8">
        <f>VLOOKUP(AG18,'BUS 2'!$G$1:$CU$424,3,0)</f>
        <v/>
      </c>
      <c r="OR18" s="8">
        <f>VLOOKUP(AG18,'BUS 2'!$G$1:$CU$424,4,0)</f>
        <v/>
      </c>
      <c r="OS18" s="8">
        <f>VLOOKUP(AG18,'BUS 2'!$G$1:$CU$424,5,0)</f>
        <v/>
      </c>
      <c r="OT18" s="8">
        <f>VLOOKUP(AG18,'BUS 2'!$G$1:$CU$424,6,0)</f>
        <v/>
      </c>
      <c r="OU18" s="8">
        <f>VLOOKUP(AG18,'BUS 2'!$G$1:$CU$424,7,0)</f>
        <v/>
      </c>
      <c r="OV18" s="8">
        <f>VLOOKUP(AG18,'BUS 2'!$G$1:$CU$424,8,0)</f>
        <v/>
      </c>
      <c r="OW18" s="8">
        <f>VLOOKUP(AG18,'BUS 2'!$G$1:$CU$424,9,0)</f>
        <v/>
      </c>
      <c r="OX18" s="8">
        <f>VLOOKUP(AG18,'BUS 2'!$G$1:$CU$424,10,0)</f>
        <v/>
      </c>
      <c r="OY18" s="8">
        <f>VLOOKUP(AG18,'BUS 2'!$G$1:$CU$424,11,0)</f>
        <v/>
      </c>
      <c r="OZ18" s="8">
        <f>VLOOKUP(AG18,'BUS 2'!$G$1:$CU$424,12,0)</f>
        <v/>
      </c>
      <c r="PA18" s="8">
        <f>VLOOKUP(AG18,'BUS 2'!$G$1:$CU$424,13,0)</f>
        <v/>
      </c>
      <c r="PB18" s="8">
        <f>VLOOKUP(AG18,'BUS 2'!$G$1:$CU$424,14,0)</f>
        <v/>
      </c>
      <c r="PC18" s="8">
        <f>VLOOKUP(AG18,'BUS 2'!$G$1:$CU$424,15,0)</f>
        <v/>
      </c>
      <c r="PD18" s="8">
        <f>VLOOKUP(AG18,'BUS 2'!$G$1:$CU$424,16,0)</f>
        <v/>
      </c>
      <c r="PE18" s="8">
        <f>VLOOKUP(AG18,'BUS 2'!$G$1:$CU$424,17,0)</f>
        <v/>
      </c>
      <c r="PF18" s="8">
        <f>VLOOKUP(AG18,'BUS 2'!$G$1:$CU$424,18,0)</f>
        <v/>
      </c>
      <c r="PG18" s="8">
        <f>VLOOKUP(AG18,'BUS 2'!$G$1:$CU$424,19,0)</f>
        <v/>
      </c>
      <c r="PH18" s="8">
        <f>VLOOKUP(AG18,'BUS 2'!$G$1:$CU$424,20,0)</f>
        <v/>
      </c>
      <c r="PI18" s="8">
        <f>VLOOKUP(AG18,'BUS 2'!$G$1:$CU$424,21,0)</f>
        <v/>
      </c>
      <c r="PJ18" s="8">
        <f>VLOOKUP(AG18,'BUS 2'!$G$1:$CU$424,22,0)</f>
        <v/>
      </c>
      <c r="PK18" s="8">
        <f>VLOOKUP(AG18,'BUS 2'!$G$1:$CU$424,23,0)</f>
        <v/>
      </c>
      <c r="PL18" s="8">
        <f>VLOOKUP(AG18,'BUS 2'!$G$1:$CU$424,24,0)</f>
        <v/>
      </c>
      <c r="PM18" s="8">
        <f>VLOOKUP(AG18,'BUS 2'!$G$1:$CU$424,25,0)</f>
        <v/>
      </c>
      <c r="PN18" s="8">
        <f>VLOOKUP(AG18,'BUS 2'!$G$1:$CU$424,26,0)</f>
        <v/>
      </c>
      <c r="PO18" s="8">
        <f>VLOOKUP(AG18,'BUS 2'!$G$1:$CU$424,27,0)</f>
        <v/>
      </c>
      <c r="PP18" s="8">
        <f>VLOOKUP(AG18,'BUS 2'!$G$1:$CU$424,28,0)</f>
        <v/>
      </c>
      <c r="PQ18" s="8">
        <f>VLOOKUP(AG18,'BUS 2'!$G$1:$CU$424,29,0)</f>
        <v/>
      </c>
      <c r="PR18" s="8">
        <f>VLOOKUP(AG18,'BUS 2'!$G$1:$CU$424,30,0)</f>
        <v/>
      </c>
      <c r="PS18" s="8">
        <f>VLOOKUP(AG18,'BUS 2'!$G$1:$CU$424,31,0)</f>
        <v/>
      </c>
      <c r="PT18" s="48" t="inlineStr">
        <is>
          <t>1-Disebarkan ke lahan terbuka</t>
        </is>
      </c>
      <c r="PU18" s="8" t="n">
        <v>0</v>
      </c>
      <c r="PV18" s="8" t="n">
        <v>0</v>
      </c>
      <c r="PW18" s="8" t="n">
        <v>0</v>
      </c>
      <c r="PX18" s="8" t="n">
        <v>0</v>
      </c>
      <c r="PY18" s="8" t="n">
        <v>0</v>
      </c>
      <c r="PZ18" s="8" t="n">
        <v>1</v>
      </c>
      <c r="QA18" s="8" t="n">
        <v>0</v>
      </c>
      <c r="QB18" s="8" t="n">
        <v>0</v>
      </c>
      <c r="QC18" s="8" t="n">
        <v>0</v>
      </c>
      <c r="QD18" s="48" t="n"/>
      <c r="QE18" s="36" t="n"/>
      <c r="QF18" s="35" t="n"/>
      <c r="QG18" s="35" t="n"/>
      <c r="QH18" s="35" t="n"/>
      <c r="QI18" s="35" t="n"/>
      <c r="QJ18" s="35" t="n"/>
      <c r="QK18" s="36" t="n"/>
      <c r="QL18" s="36" t="n"/>
      <c r="QM18" s="36" t="n"/>
      <c r="QN18" s="36" t="n"/>
      <c r="QO18" s="36" t="n"/>
      <c r="QP18" s="36" t="n"/>
      <c r="QQ18" s="36" t="n"/>
      <c r="QR18" s="36" t="n"/>
      <c r="QS18" s="36" t="n"/>
      <c r="QT18" s="36" t="n"/>
      <c r="QU18" s="36" t="n"/>
      <c r="QV18" s="36" t="n"/>
      <c r="QW18" s="35" t="n"/>
      <c r="QX18" s="35" t="n"/>
      <c r="QY18" s="35" t="n"/>
      <c r="QZ18" s="35" t="n"/>
      <c r="RA18" s="35" t="n"/>
      <c r="RB18" s="36" t="n"/>
      <c r="RC18" s="36" t="n"/>
      <c r="RD18" s="36" t="n"/>
      <c r="RE18" s="36" t="n"/>
      <c r="RF18" s="36" t="n"/>
      <c r="RG18" s="48" t="n"/>
      <c r="RH18" s="35" t="n"/>
      <c r="RI18" s="35" t="n"/>
      <c r="RJ18" s="35" t="n"/>
      <c r="RK18" s="35" t="n"/>
      <c r="RL18" s="35" t="n"/>
      <c r="RM18" s="48" t="n"/>
      <c r="RN18" s="48" t="n"/>
      <c r="RO18" s="48" t="n"/>
      <c r="RP18" s="48" t="n"/>
      <c r="RQ18" s="48" t="n"/>
      <c r="RR18" s="48" t="n"/>
      <c r="RS18" s="35" t="n"/>
      <c r="RT18" s="35" t="n"/>
      <c r="RU18" s="35" t="n"/>
      <c r="RV18" s="35" t="n"/>
      <c r="RW18" s="35" t="n"/>
      <c r="RX18" s="48" t="n"/>
      <c r="RY18" s="48" t="n"/>
      <c r="RZ18" s="48" t="n"/>
      <c r="SA18" s="48" t="n"/>
      <c r="SB18" s="48" t="n"/>
      <c r="SC18" s="48" t="inlineStr">
        <is>
          <t>1-Disebarkan ke lahan terbuka</t>
        </is>
      </c>
      <c r="SD18" s="39" t="n">
        <v>0</v>
      </c>
      <c r="SE18" s="39" t="n">
        <v>0</v>
      </c>
      <c r="SF18" s="39" t="n">
        <v>0</v>
      </c>
      <c r="SG18" s="39" t="n">
        <v>0</v>
      </c>
      <c r="SH18" s="39" t="n">
        <v>0</v>
      </c>
      <c r="SI18" s="8" t="n">
        <v>1</v>
      </c>
      <c r="SJ18" s="8" t="n">
        <v>0</v>
      </c>
      <c r="SK18" s="8" t="n">
        <v>0</v>
      </c>
      <c r="SL18" s="8" t="n">
        <v>0</v>
      </c>
      <c r="SM18" s="48" t="n"/>
      <c r="SN18" s="48" t="n"/>
      <c r="SO18" s="35" t="n"/>
      <c r="SP18" s="35" t="n"/>
      <c r="SQ18" s="35" t="n"/>
      <c r="SR18" s="35" t="n"/>
      <c r="SS18" s="35" t="n"/>
      <c r="ST18" s="48" t="n"/>
      <c r="SU18" s="48" t="n"/>
      <c r="SV18" s="48" t="n"/>
      <c r="SW18" s="48" t="n"/>
      <c r="SX18" s="48" t="n"/>
      <c r="SY18" s="8">
        <f>VLOOKUP(AG18,'BUS 2'!$G$1:$CU$424,33,0)</f>
        <v/>
      </c>
      <c r="SZ18" s="48">
        <f>VLOOKUP(AG18,'BUS 2'!$G$1:$CU$424,34,0)</f>
        <v/>
      </c>
      <c r="TA18" s="48">
        <f>VLOOKUP(AG18,'BUS 2'!$G$1:$CU$424,35,0)</f>
        <v/>
      </c>
      <c r="TB18" s="48">
        <f>VLOOKUP(AG18,'BUS 2'!$G$1:$CU$424,36,0)</f>
        <v/>
      </c>
      <c r="TC18" s="48">
        <f>VLOOKUP(AG18,'BUS 2'!$G$1:$CU$424,37,0)</f>
        <v/>
      </c>
      <c r="TD18" s="48">
        <f>VLOOKUP(AG18,'BUS 2'!$G$1:$CU$424,38,0)</f>
        <v/>
      </c>
      <c r="TE18" s="48">
        <f>VLOOKUP(AG18,'BUS 2'!$G$1:$CU$424,39,0)</f>
        <v/>
      </c>
      <c r="TF18" s="48">
        <f>VLOOKUP(AG18,'BUS 2'!$G$1:$CU$424,40,0)</f>
        <v/>
      </c>
      <c r="TG18" s="8">
        <f>VLOOKUP(AG18,'BUS 2'!$G$1:$CU$424,42,0)</f>
        <v/>
      </c>
      <c r="TH18" s="8">
        <f>VLOOKUP(AG18,'BUS 2'!$G$1:$CU$424,43,0)</f>
        <v/>
      </c>
      <c r="TI18" s="8">
        <f>VLOOKUP(AG18,'BUS 2'!$G$1:$CU$424,44,0)</f>
        <v/>
      </c>
      <c r="TJ18" s="8">
        <f>VLOOKUP(AG18,'BUS 2'!$G$1:$CU$424,45,0)</f>
        <v/>
      </c>
      <c r="TK18" s="8">
        <f>VLOOKUP(AG18,'BUS 2'!$G$1:$CU$424,46,0)</f>
        <v/>
      </c>
      <c r="TL18" s="8">
        <f>VLOOKUP(AG18,'BUS 2'!$G$1:$CU$424,47,0)</f>
        <v/>
      </c>
      <c r="TM18" s="8">
        <f>VLOOKUP(AG18,'BUS 2'!$G$1:$CU$424,48,0)</f>
        <v/>
      </c>
      <c r="TN18" s="8">
        <f>VLOOKUP(AG18,'BUS 2'!$G$1:$CU$424,49,0)</f>
        <v/>
      </c>
      <c r="TO18" s="8">
        <f>VLOOKUP(AG18,'BUS 2'!$G$1:$CU$424,50,0)</f>
        <v/>
      </c>
      <c r="TP18" s="8">
        <f>VLOOKUP(AG18,'BUS 2'!$G$1:$CU$424,51,0)</f>
        <v/>
      </c>
      <c r="TQ18" s="8">
        <f>VLOOKUP(AG18,'BUS 2'!$G$1:$CU$424,52,0)</f>
        <v/>
      </c>
      <c r="TR18" s="8">
        <f>VLOOKUP(AG18,'BUS 2'!$G$1:$CU$424,53,0)</f>
        <v/>
      </c>
      <c r="TS18" s="48">
        <f>VLOOKUP(AG18,'BUS 2'!$G$1:$CU$424,54,0)</f>
        <v/>
      </c>
      <c r="TT18" s="48">
        <f>VLOOKUP(AG18,'BUS 2'!$G$1:$CU$424,55,0)</f>
        <v/>
      </c>
      <c r="TU18" s="48">
        <f>VLOOKUP(AG18,'BUS 2'!$G$1:$CU$424,56,0)</f>
        <v/>
      </c>
      <c r="TV18" s="48">
        <f>VLOOKUP(AG18,'BUS 2'!$G$1:$CU$424,57,0)</f>
        <v/>
      </c>
      <c r="TW18" s="48">
        <f>VLOOKUP(AG18,'BUS 2'!$G$1:$CU$424,58,0)</f>
        <v/>
      </c>
      <c r="TX18" s="48">
        <f>VLOOKUP(AG18,'BUS 2'!$G$1:$CU$424,59,0)</f>
        <v/>
      </c>
      <c r="TY18" s="48">
        <f>VLOOKUP(AG18,'BUS 2'!$G$1:$CU$424,60,0)</f>
        <v/>
      </c>
      <c r="TZ18" s="48">
        <f>VLOOKUP(AG18,'BUS 2'!$G$1:$CU$424,61,0)</f>
        <v/>
      </c>
      <c r="UA18" s="48">
        <f>VLOOKUP(AG18,'BUS 2'!$G$1:$CU$424,62,0)</f>
        <v/>
      </c>
      <c r="UB18" s="48">
        <f>VLOOKUP(AG18,'BUS 2'!$G$1:$CU$424,63,0)</f>
        <v/>
      </c>
      <c r="UC18" s="48">
        <f>VLOOKUP(AG18,'BUS 2'!$G$1:$CU$424,64,0)</f>
        <v/>
      </c>
      <c r="UD18" s="48">
        <f>VLOOKUP(AG18,'BUS 2'!$G$1:$CU$424,65,0)</f>
        <v/>
      </c>
      <c r="UE18" s="48">
        <f>VLOOKUP(AG18,'BUS 2'!$G$1:$CU$424,66,0)</f>
        <v/>
      </c>
      <c r="UF18" s="48">
        <f>VLOOKUP(AG18,'BUS 2'!$G$1:$CU$424,67,0)</f>
        <v/>
      </c>
      <c r="UG18" s="48">
        <f>VLOOKUP(AG18,'BUS 2'!$G$1:$CU$424,68,0)</f>
        <v/>
      </c>
      <c r="UH18" s="48">
        <f>VLOOKUP(AG18,'BUS 2'!$G$1:$CU$424,69,0)</f>
        <v/>
      </c>
      <c r="UI18" s="48">
        <f>VLOOKUP(AG18,'BUS 2'!$G$1:$CU$424,70,0)</f>
        <v/>
      </c>
      <c r="UJ18" s="48">
        <f>VLOOKUP(AG18,'BUS 2'!$G$1:$CU$424,71,0)</f>
        <v/>
      </c>
      <c r="UK18" s="48">
        <f>VLOOKUP(AG18,'BUS 2'!$G$1:$CU$424,72,0)</f>
        <v/>
      </c>
      <c r="UL18" s="48">
        <f>VLOOKUP(AG18,'BUS 2'!$G$1:$CU$424,73,0)</f>
        <v/>
      </c>
      <c r="UM18" s="48">
        <f>VLOOKUP(AG18,'BUS 2'!$G$1:$CU$424,74,0)</f>
        <v/>
      </c>
      <c r="UN18" s="48">
        <f>VLOOKUP(AG18,'BUS 2'!$G$1:$CU$424,75,0)</f>
        <v/>
      </c>
      <c r="UO18" s="48">
        <f>VLOOKUP(AG18,'BUS 2'!$G$1:$CU$424,76,0)</f>
        <v/>
      </c>
      <c r="UP18" s="48">
        <f>VLOOKUP(AG18,'BUS 2'!$G$1:$CU$424,77,0)</f>
        <v/>
      </c>
      <c r="UQ18" s="48">
        <f>VLOOKUP(AG18,'BUS 2'!$G$1:$CU$424,78,0)</f>
        <v/>
      </c>
      <c r="UR18" s="48">
        <f>VLOOKUP(AG18,'BUS 2'!$G$1:$CU$424,79,0)</f>
        <v/>
      </c>
      <c r="US18" s="48">
        <f>VLOOKUP(AG18,'BUS 2'!$G$1:$CU$424,80,0)</f>
        <v/>
      </c>
      <c r="UT18" s="48">
        <f>VLOOKUP(AG18,'BUS 2'!$G$1:$CU$424,81,0)</f>
        <v/>
      </c>
      <c r="UU18" s="48" t="inlineStr">
        <is>
          <t>Penggembalaan semi-terbuka</t>
        </is>
      </c>
      <c r="UV18" s="48" t="n"/>
      <c r="UW18" s="48" t="n"/>
      <c r="UX18" s="48" t="n"/>
      <c r="UY18" s="48" t="n"/>
      <c r="UZ18" s="48" t="n"/>
      <c r="VA18" s="48" t="inlineStr">
        <is>
          <t>Penggembalaan terbuka</t>
        </is>
      </c>
      <c r="VB18" s="48" t="inlineStr">
        <is>
          <t>Penggembalaan terbuka</t>
        </is>
      </c>
      <c r="VC18" s="48" t="inlineStr">
        <is>
          <t>Sangat jarang (&gt;1 bulan sekali)</t>
        </is>
      </c>
      <c r="VD18" s="48" t="n"/>
      <c r="VE18" s="48" t="n"/>
      <c r="VF18" s="48" t="n"/>
      <c r="VG18" s="48" t="n"/>
      <c r="VH18" s="48" t="n"/>
      <c r="VI18" s="48" t="inlineStr">
        <is>
          <t>Sangat jarang (&gt;1 bulan sekali)</t>
        </is>
      </c>
      <c r="VJ18" s="48" t="inlineStr">
        <is>
          <t>Sangat jarang (&gt;1 bulan sekali)</t>
        </is>
      </c>
      <c r="VK18" s="48" t="inlineStr">
        <is>
          <t>Sering (1 kali sehari)</t>
        </is>
      </c>
      <c r="VL18" s="48" t="n"/>
      <c r="VM18" s="48" t="n"/>
      <c r="VN18" s="48" t="n"/>
      <c r="VO18" s="48" t="n"/>
      <c r="VP18" s="48" t="n"/>
      <c r="VQ18" s="48" t="n"/>
      <c r="VR18" s="48" t="n"/>
      <c r="VS18" s="48" t="inlineStr">
        <is>
          <t>6-Digester biogas</t>
        </is>
      </c>
      <c r="VT18" s="8" t="n">
        <v>0</v>
      </c>
      <c r="VU18" s="8" t="n">
        <v>0</v>
      </c>
      <c r="VV18" s="8" t="n">
        <v>0</v>
      </c>
      <c r="VW18" s="8" t="n">
        <v>0</v>
      </c>
      <c r="VX18" s="8" t="n">
        <v>0</v>
      </c>
      <c r="VY18" s="8" t="n">
        <v>0</v>
      </c>
      <c r="VZ18" s="8" t="n">
        <v>0</v>
      </c>
      <c r="WA18" s="8" t="n">
        <v>0</v>
      </c>
      <c r="WB18" s="8" t="n">
        <v>0</v>
      </c>
      <c r="WC18" s="8" t="n">
        <v>1</v>
      </c>
      <c r="WD18" s="8" t="n">
        <v>0</v>
      </c>
      <c r="WE18" s="8" t="n">
        <v>0</v>
      </c>
      <c r="WF18" s="48" t="n"/>
      <c r="WG18" s="48" t="n"/>
      <c r="WH18" s="48" t="n"/>
      <c r="WI18" s="48" t="n"/>
      <c r="WJ18" s="48" t="n"/>
      <c r="WK18" s="48" t="n"/>
      <c r="WL18" s="48" t="n"/>
      <c r="WM18" s="48" t="n"/>
      <c r="WN18" s="48" t="n"/>
      <c r="WO18" s="48" t="n"/>
      <c r="WP18" s="48" t="n"/>
      <c r="WQ18" s="48" t="n"/>
      <c r="WR18" s="48" t="n"/>
      <c r="WS18" s="48" t="n"/>
      <c r="WT18" s="48" t="n"/>
      <c r="WU18" s="48" t="n"/>
      <c r="WV18" s="48" t="n"/>
      <c r="WW18" s="48" t="n"/>
      <c r="WX18" s="48" t="n"/>
      <c r="WY18" s="48" t="n"/>
      <c r="WZ18" s="48" t="n"/>
      <c r="XA18" s="48" t="n"/>
      <c r="XB18" s="48" t="n"/>
      <c r="XC18" s="48" t="n"/>
      <c r="XD18" s="48" t="n"/>
      <c r="XE18" s="48" t="n"/>
      <c r="XF18" s="48" t="n"/>
      <c r="XG18" s="48" t="n"/>
      <c r="XH18" s="48" t="n"/>
      <c r="XI18" s="48" t="n"/>
      <c r="XJ18" s="48" t="n"/>
      <c r="XK18" s="48" t="n"/>
      <c r="XL18" s="48" t="n"/>
      <c r="XM18" s="48" t="n"/>
      <c r="XN18" s="48" t="n"/>
      <c r="XO18" s="48" t="n"/>
      <c r="XP18" s="48" t="n"/>
      <c r="XQ18" s="48" t="n"/>
      <c r="XR18" s="48" t="n"/>
      <c r="XS18" s="48" t="n"/>
      <c r="XT18" s="48" t="n"/>
      <c r="XU18" s="48" t="n"/>
      <c r="XV18" s="48" t="n"/>
      <c r="XW18" s="48" t="n"/>
      <c r="XX18" s="48" t="n"/>
      <c r="XY18" s="48" t="n"/>
      <c r="XZ18" s="48" t="n"/>
      <c r="YA18" s="48" t="n"/>
      <c r="YB18" s="48" t="n"/>
      <c r="YC18" s="48" t="n"/>
      <c r="YD18" s="48" t="n"/>
      <c r="YE18" s="48" t="n"/>
      <c r="YF18" s="48" t="n"/>
      <c r="YG18" s="48" t="n"/>
      <c r="YH18" s="48" t="n"/>
      <c r="YI18" s="48" t="n"/>
      <c r="YJ18" s="48" t="n"/>
      <c r="YK18" s="48" t="n"/>
      <c r="YL18" s="48" t="n"/>
      <c r="YM18" s="48" t="n"/>
      <c r="YN18" s="48" t="inlineStr">
        <is>
          <t>8-Dibiarkan tersebar di ladang penggembalaan</t>
        </is>
      </c>
      <c r="YO18" s="8" t="n">
        <v>0</v>
      </c>
      <c r="YP18" s="8" t="n">
        <v>0</v>
      </c>
      <c r="YQ18" s="8" t="n">
        <v>0</v>
      </c>
      <c r="YR18" s="8" t="n">
        <v>0</v>
      </c>
      <c r="YS18" s="8" t="n">
        <v>0</v>
      </c>
      <c r="YT18" s="8" t="n">
        <v>0</v>
      </c>
      <c r="YU18" s="8" t="n">
        <v>0</v>
      </c>
      <c r="YV18" s="8" t="n">
        <v>0</v>
      </c>
      <c r="YW18" s="8" t="n">
        <v>0</v>
      </c>
      <c r="YX18" s="8" t="n">
        <v>0</v>
      </c>
      <c r="YY18" s="8" t="n">
        <v>0</v>
      </c>
      <c r="YZ18" s="8" t="n">
        <v>1</v>
      </c>
      <c r="ZA18" s="48" t="inlineStr">
        <is>
          <t>8-Dibiarkan tersebar di ladang penggembalaan</t>
        </is>
      </c>
      <c r="ZB18" s="8" t="n">
        <v>0</v>
      </c>
      <c r="ZC18" s="8" t="n">
        <v>0</v>
      </c>
      <c r="ZD18" s="8" t="n">
        <v>0</v>
      </c>
      <c r="ZE18" s="8" t="n">
        <v>0</v>
      </c>
      <c r="ZF18" s="8" t="n">
        <v>0</v>
      </c>
      <c r="ZG18" s="8" t="n">
        <v>0</v>
      </c>
      <c r="ZH18" s="8" t="n">
        <v>0</v>
      </c>
      <c r="ZI18" s="8" t="n">
        <v>0</v>
      </c>
      <c r="ZJ18" s="8" t="n">
        <v>0</v>
      </c>
      <c r="ZK18" s="8" t="n">
        <v>0</v>
      </c>
      <c r="ZL18" s="8" t="n">
        <v>0</v>
      </c>
      <c r="ZM18" s="8" t="n">
        <v>1</v>
      </c>
      <c r="ZN18" s="8" t="n">
        <v>80</v>
      </c>
      <c r="ZO18" s="48" t="n"/>
      <c r="ZP18" s="48" t="n"/>
      <c r="ZQ18" s="48" t="n"/>
      <c r="ZR18" s="48" t="n"/>
      <c r="ZS18" s="48" t="n"/>
      <c r="ZT18" s="48" t="n"/>
      <c r="ZU18" s="48" t="n"/>
      <c r="ZV18" s="8" t="n">
        <v>2</v>
      </c>
      <c r="ZW18" s="48" t="n"/>
      <c r="ZX18" s="48" t="n"/>
      <c r="ZY18" s="48" t="n"/>
      <c r="ZZ18" s="48" t="n"/>
      <c r="AAA18" s="48" t="n"/>
      <c r="AAB18" s="8" t="n">
        <v>2</v>
      </c>
      <c r="AAC18" s="8" t="n">
        <v>2</v>
      </c>
      <c r="AAD18" s="48" t="inlineStr">
        <is>
          <t>Pakan segar (misal: rumput)</t>
        </is>
      </c>
      <c r="AAE18" s="48" t="n"/>
      <c r="AAF18" s="48" t="n"/>
      <c r="AAG18" s="48" t="n"/>
      <c r="AAH18" s="48" t="n"/>
      <c r="AAI18" s="48" t="n"/>
      <c r="AAJ18" s="48" t="inlineStr">
        <is>
          <t>Pakan kering (misal: konsentrat, silase, pelet)</t>
        </is>
      </c>
      <c r="AAK18" s="48" t="inlineStr">
        <is>
          <t>Pakan kering (misal: konsentrat, silase, pelet)</t>
        </is>
      </c>
      <c r="AAL18" s="48" t="inlineStr">
        <is>
          <t>Ya</t>
        </is>
      </c>
      <c r="AAM18" s="48" t="inlineStr">
        <is>
          <t>Cair</t>
        </is>
      </c>
      <c r="AAN18" s="8" t="n">
        <v>0</v>
      </c>
      <c r="AAO18" s="8" t="n">
        <v>1</v>
      </c>
      <c r="AAP18" s="8" t="n">
        <v>20</v>
      </c>
      <c r="AAQ18" s="48" t="n"/>
      <c r="AAR18" s="48" t="inlineStr">
        <is>
          <t>Ya</t>
        </is>
      </c>
      <c r="AAS18" s="48" t="inlineStr">
        <is>
          <t>Mengetahui</t>
        </is>
      </c>
      <c r="AAT18" s="48" t="inlineStr">
        <is>
          <t>Digunakan untuk pupuk di lahan pertanian sendiri Dijual - baik tanpa diolah/diolah/dibuat kascing</t>
        </is>
      </c>
      <c r="AAU18" s="8" t="n">
        <v>1</v>
      </c>
      <c r="AAV18" s="8" t="n">
        <v>0</v>
      </c>
      <c r="AAW18" s="8" t="n">
        <v>1</v>
      </c>
      <c r="AAX18" s="8" t="n">
        <v>0</v>
      </c>
      <c r="AAY18" s="8" t="n">
        <v>0</v>
      </c>
      <c r="AAZ18" s="8" t="n">
        <v>0</v>
      </c>
      <c r="ABA18" s="8" t="n">
        <v>0</v>
      </c>
      <c r="ABB18" s="48" t="inlineStr">
        <is>
          <t>Pupuk cair untuk tanaman Pembenah tanah (soil conditioner) Pestisida organik Media untuk pembibitan tanaman</t>
        </is>
      </c>
      <c r="ABC18" s="8" t="n">
        <v>1</v>
      </c>
      <c r="ABD18" s="8" t="n">
        <v>1</v>
      </c>
      <c r="ABE18" s="8" t="n">
        <v>1</v>
      </c>
      <c r="ABF18" s="8" t="n">
        <v>1</v>
      </c>
      <c r="ABG18" s="8" t="n">
        <v>0</v>
      </c>
      <c r="ABH18" s="48" t="n"/>
      <c r="ABI18" s="48" t="n"/>
      <c r="ABJ18" s="48" t="n"/>
      <c r="ABK18" s="48" t="n"/>
      <c r="ABL18" s="48" t="n"/>
      <c r="ABM18" s="48" t="n"/>
      <c r="ABN18" s="48" t="n"/>
      <c r="ABO18" s="48" t="n"/>
      <c r="ABP18" s="48" t="inlineStr">
        <is>
          <t>Sebagai bahan mentah (misal pupuk)</t>
        </is>
      </c>
      <c r="ABQ18" s="48" t="inlineStr">
        <is>
          <t>Sayur dan buah (spesifik buah pisang)</t>
        </is>
      </c>
      <c r="ABR18" s="48" t="inlineStr">
        <is>
          <t>Sering ( 1 minggu 2 kali)</t>
        </is>
      </c>
      <c r="ABS18" s="8" t="n">
        <v>5000</v>
      </c>
      <c r="ABT18" s="48" t="n"/>
      <c r="ABU18" s="8" t="n">
        <v>20</v>
      </c>
      <c r="ABV18" s="8" t="n">
        <v>0</v>
      </c>
      <c r="ABW18" s="48" t="inlineStr">
        <is>
          <t>Urea</t>
        </is>
      </c>
      <c r="ABX18" s="48" t="n"/>
      <c r="ABY18" s="8" t="n">
        <v>50</v>
      </c>
      <c r="ABZ18" s="8" t="n">
        <v>125000</v>
      </c>
      <c r="ACA18" s="8" t="n">
        <v>25</v>
      </c>
      <c r="ACB18" s="8" t="n">
        <v>62500</v>
      </c>
      <c r="ACC18" s="8" t="n">
        <v>900</v>
      </c>
      <c r="ACD18" s="8" t="n">
        <v>900</v>
      </c>
      <c r="ACE18" s="48" t="inlineStr">
        <is>
          <t>Tidak</t>
        </is>
      </c>
      <c r="ACF18" s="48" t="inlineStr">
        <is>
          <t>Sangat meningkat</t>
        </is>
      </c>
      <c r="ACG18" s="48" t="inlineStr">
        <is>
          <t>Sangat meningkat</t>
        </is>
      </c>
      <c r="ACH18" s="48" t="inlineStr">
        <is>
          <t>Sangat meningkat</t>
        </is>
      </c>
      <c r="ACI18" s="48" t="n"/>
      <c r="ACJ18" s="48" t="n"/>
      <c r="ACK18" s="48" t="n"/>
      <c r="ACL18" s="48" t="n"/>
      <c r="ACM18" s="48" t="n"/>
      <c r="ACN18" s="48" t="n"/>
      <c r="ACO18" s="48" t="n"/>
      <c r="ACP18" s="48" t="n"/>
      <c r="ACQ18" s="48" t="n"/>
      <c r="ACR18" s="48" t="n"/>
      <c r="ACS18" s="48" t="n"/>
      <c r="ACT18" s="48" t="inlineStr">
        <is>
          <t>-</t>
        </is>
      </c>
      <c r="ACU18" s="48" t="inlineStr">
        <is>
          <t>Manfaat cukup signifikan, terasa di kehidupan sehari-hari</t>
        </is>
      </c>
      <c r="ACV18" s="48" t="inlineStr">
        <is>
          <t>Sama saja</t>
        </is>
      </c>
      <c r="ACW18" s="48" t="inlineStr">
        <is>
          <t>Kontribusi beberapa anggota keluarga</t>
        </is>
      </c>
      <c r="ACX18" s="48" t="inlineStr">
        <is>
          <t>Setuju</t>
        </is>
      </c>
      <c r="ACY18" s="48" t="inlineStr">
        <is>
          <t>Anggota keluarga - Laki-laki dewasa Anggota keluarga - Perempuan dewasa</t>
        </is>
      </c>
      <c r="ACZ18" s="8" t="n">
        <v>1</v>
      </c>
      <c r="ADA18" s="8" t="n">
        <v>1</v>
      </c>
      <c r="ADB18" s="8" t="n">
        <v>0</v>
      </c>
      <c r="ADC18" s="8" t="n">
        <v>0</v>
      </c>
      <c r="ADD18" s="48" t="inlineStr">
        <is>
          <t>Sangat puas</t>
        </is>
      </c>
      <c r="ADE18" s="48" t="inlineStr">
        <is>
          <t>Sangat puas</t>
        </is>
      </c>
      <c r="ADF18" s="48" t="inlineStr">
        <is>
          <t>Sangat puas</t>
        </is>
      </c>
      <c r="ADG18" s="48" t="inlineStr">
        <is>
          <t>Sangat puas</t>
        </is>
      </c>
      <c r="ADH18" s="48" t="inlineStr">
        <is>
          <t>Tidak</t>
        </is>
      </c>
      <c r="ADI18" s="48" t="n"/>
      <c r="ADJ18" s="48" t="inlineStr">
        <is>
          <t>Puas</t>
        </is>
      </c>
      <c r="ADK18" s="48" t="n"/>
      <c r="ADL18" s="48" t="n"/>
      <c r="ADM18" s="48" t="n"/>
      <c r="ADN18" s="48" t="n"/>
      <c r="ADO18" s="48" t="n"/>
      <c r="ADP18" s="48" t="n"/>
      <c r="ADQ18" s="48" t="n"/>
      <c r="ADR18" s="48" t="n"/>
      <c r="ADS18" s="48" t="n"/>
      <c r="ADT18" s="48" t="n"/>
      <c r="ADU18" s="48" t="inlineStr">
        <is>
          <t>Memperbaiki sendiri</t>
        </is>
      </c>
      <c r="ADV18" s="8" t="n">
        <v>0</v>
      </c>
      <c r="ADW18" s="8" t="n">
        <v>0</v>
      </c>
      <c r="ADX18" s="8" t="n">
        <v>0</v>
      </c>
      <c r="ADY18" s="8" t="n">
        <v>0</v>
      </c>
      <c r="ADZ18" s="8" t="n">
        <v>0</v>
      </c>
      <c r="AEA18" s="8" t="n">
        <v>1</v>
      </c>
      <c r="AEB18" s="8" t="n">
        <v>0</v>
      </c>
      <c r="AEC18" s="8" t="n">
        <v>0</v>
      </c>
      <c r="AED18" s="48" t="inlineStr">
        <is>
          <t>Perbaiki sendiri</t>
        </is>
      </c>
      <c r="AEE18" s="48" t="inlineStr">
        <is>
          <t>Laki-laki dewasa</t>
        </is>
      </c>
      <c r="AEF18" s="48" t="n"/>
      <c r="AEG18" s="48" t="inlineStr">
        <is>
          <t>Menelepon atau WA langsung</t>
        </is>
      </c>
      <c r="AEH18" s="48" t="n"/>
      <c r="AEI18" s="48" t="inlineStr">
        <is>
          <t>Ada pembaharuan alat dari Biru</t>
        </is>
      </c>
      <c r="AEJ18" s="48" t="inlineStr">
        <is>
          <t>Ya, selalu</t>
        </is>
      </c>
      <c r="AEK18" s="48" t="inlineStr">
        <is>
          <t>Pengurangan pengeluaran rumah tangga (bahan bakar minyak, pupuk, dll.) Lebih mudah mendapatkan energi Pasokan energi yang andal Pengurangan waktu dan tenaga Peningkatan kebersihan kandang ternak Pemanfaatan bio-slurry sebagai pupuk Dapur lebih bersih dan bebas asap</t>
        </is>
      </c>
      <c r="AEL18" s="8" t="n">
        <v>1</v>
      </c>
      <c r="AEM18" s="8" t="n">
        <v>1</v>
      </c>
      <c r="AEN18" s="8" t="n">
        <v>1</v>
      </c>
      <c r="AEO18" s="8" t="n">
        <v>0</v>
      </c>
      <c r="AEP18" s="8" t="n">
        <v>0</v>
      </c>
      <c r="AEQ18" s="8" t="n">
        <v>1</v>
      </c>
      <c r="AER18" s="8" t="n">
        <v>1</v>
      </c>
      <c r="AES18" s="8" t="n">
        <v>1</v>
      </c>
      <c r="AET18" s="8" t="n">
        <v>1</v>
      </c>
      <c r="AEU18" s="8" t="n">
        <v>0</v>
      </c>
      <c r="AEV18" s="8" t="n">
        <v>0</v>
      </c>
      <c r="AEW18" s="8" t="n">
        <v>0</v>
      </c>
      <c r="AEX18" s="48" t="n"/>
      <c r="AEY18" s="48" t="inlineStr">
        <is>
          <t>Mengurangi pengeluaran energi</t>
        </is>
      </c>
      <c r="AEZ18" s="48" t="n"/>
      <c r="AFA18" s="48" t="inlineStr">
        <is>
          <t>Yayasan Rumah Energi (YRE)</t>
        </is>
      </c>
      <c r="AFB18" s="48" t="n"/>
      <c r="AFC18" s="48" t="inlineStr">
        <is>
          <t>1000622810-20_25_54.heic</t>
        </is>
      </c>
      <c r="AFD18" s="16" t="inlineStr">
        <is>
          <t>https://kf.kobotoolbox.org/api/v2/assets/avstPQqLr3Ab3ZdcVTXZ6f/data/671413321/attachments/attcwiCFVdWQCnQJk4zFkqmR/</t>
        </is>
      </c>
      <c r="AFE18" s="48" t="inlineStr">
        <is>
          <t>1000639546-21_51_10.jpg</t>
        </is>
      </c>
      <c r="AFF18" s="16" t="inlineStr">
        <is>
          <t>https://kf.kobotoolbox.org/api/v2/assets/avstPQqLr3Ab3ZdcVTXZ6f/data/671413321/attachments/attfH77AG3uCJjCnuNiK9AYo/</t>
        </is>
      </c>
      <c r="AFG18" s="48" t="inlineStr">
        <is>
          <t>febriihasanah</t>
        </is>
      </c>
      <c r="AFH18" s="48" t="n"/>
      <c r="AFI18" s="27" t="inlineStr">
        <is>
          <t>Biogas tidak terpakai lagi karena sapi dijual</t>
        </is>
      </c>
      <c r="AFJ18" s="48" t="n"/>
      <c r="AFK18" s="48" t="n"/>
      <c r="AFL18" s="48" t="n"/>
      <c r="AFM18" s="48" t="n"/>
      <c r="AFN18" s="48" t="n"/>
      <c r="AFO18" s="48" t="n"/>
      <c r="AFP18" s="48" t="n"/>
      <c r="AFQ18" s="48" t="n"/>
      <c r="AFR18" s="48" t="n"/>
      <c r="AFS18" s="48" t="n"/>
      <c r="AFT18" s="48" t="n"/>
      <c r="AFU18" s="48" t="n"/>
      <c r="AFV18" s="48" t="n"/>
      <c r="AFW18" s="48" t="n"/>
      <c r="AFX18" s="48" t="n"/>
      <c r="AFY18" s="48" t="n"/>
      <c r="AFZ18" s="48" t="n"/>
      <c r="AGA18" s="48" t="n"/>
      <c r="AGB18" s="48" t="n"/>
      <c r="AGC18" s="48" t="n"/>
      <c r="AGD18" s="48" t="n"/>
      <c r="AGE18" s="48" t="n"/>
      <c r="AGF18" s="48" t="n"/>
      <c r="AGG18" s="48" t="n"/>
      <c r="AGH18" s="48" t="n"/>
      <c r="AGI18" s="48" t="n"/>
      <c r="AGJ18" s="48" t="n"/>
      <c r="AGK18" s="48" t="n"/>
      <c r="AGL18" s="48" t="n"/>
      <c r="AGM18" s="48" t="n"/>
      <c r="AGN18" s="48" t="n"/>
      <c r="AGO18" s="48" t="n"/>
      <c r="AGP18" s="48" t="n"/>
      <c r="AGQ18" s="48" t="n"/>
      <c r="AGR18" s="48" t="n"/>
      <c r="AGS18" s="48" t="n"/>
      <c r="AGT18" s="48" t="n"/>
      <c r="AGU18" s="48" t="n"/>
      <c r="AGV18" s="48" t="n"/>
      <c r="AGW18" s="48" t="n"/>
      <c r="AGX18" s="48" t="n"/>
      <c r="AGY18" s="48" t="n"/>
      <c r="AGZ18" s="48" t="n"/>
      <c r="AHA18" s="48" t="n"/>
      <c r="AHB18" s="48" t="n"/>
      <c r="AHC18" s="48" t="n"/>
      <c r="AHD18" s="48" t="n"/>
      <c r="AHE18" s="48" t="n"/>
      <c r="AHF18" s="48" t="n"/>
      <c r="AHG18" s="48" t="n"/>
      <c r="AHH18" s="48" t="n"/>
      <c r="AHI18" s="48" t="n"/>
      <c r="AHJ18" s="48" t="n"/>
      <c r="AHK18" s="48" t="n"/>
      <c r="AHL18" s="48" t="n"/>
      <c r="AHM18" s="48" t="n"/>
      <c r="AHN18" s="48" t="n"/>
      <c r="AHO18" s="48" t="n"/>
      <c r="AHP18" s="48" t="n"/>
      <c r="AHQ18" s="48" t="n"/>
      <c r="AHR18" s="48" t="n"/>
      <c r="AHS18" s="48" t="n"/>
      <c r="AHT18" s="48" t="n"/>
      <c r="AHU18" s="48" t="n"/>
      <c r="AHV18" s="48" t="n"/>
      <c r="AHW18" s="48" t="n"/>
      <c r="AHX18" s="48" t="n"/>
      <c r="AHY18" s="48" t="n"/>
      <c r="AHZ18" s="48" t="n"/>
      <c r="AIA18" s="48" t="n"/>
      <c r="AIB18" s="48" t="n"/>
      <c r="AIC18" s="48" t="n"/>
      <c r="AID18" s="48" t="n"/>
      <c r="AIE18" s="48" t="n"/>
      <c r="AIF18" s="48" t="n"/>
      <c r="AIG18" s="48" t="n"/>
      <c r="AIH18" s="48" t="n"/>
      <c r="AII18" s="48" t="n"/>
      <c r="AIJ18" s="48" t="n"/>
      <c r="AIK18" s="48" t="n"/>
      <c r="AIL18" s="48" t="n"/>
      <c r="AIM18" s="48" t="n"/>
      <c r="AIN18" s="48" t="n"/>
      <c r="AIO18" s="48" t="n"/>
      <c r="AIP18" s="48" t="n"/>
      <c r="AIQ18" s="48" t="n"/>
      <c r="AIR18" s="48" t="n"/>
      <c r="AIS18" s="48" t="n"/>
      <c r="AIT18" s="48" t="n"/>
      <c r="AIU18" s="48" t="n"/>
      <c r="AIV18" s="48" t="n"/>
      <c r="AIW18" s="48" t="n"/>
      <c r="AIX18" s="48" t="n"/>
      <c r="AIY18" s="48" t="n"/>
      <c r="AIZ18" s="48" t="n"/>
      <c r="AJA18" s="48" t="n"/>
      <c r="AJB18" s="48" t="n"/>
      <c r="AJC18" s="48" t="n"/>
      <c r="AJD18" s="48" t="n"/>
      <c r="AJE18" s="48" t="n"/>
      <c r="AJF18" s="48" t="n"/>
      <c r="AJG18" s="48" t="n"/>
      <c r="AJH18" s="48" t="n"/>
      <c r="AJI18" s="48" t="n"/>
      <c r="AJJ18" s="48" t="n"/>
      <c r="AJK18" s="48" t="n"/>
      <c r="AJL18" s="48" t="n"/>
      <c r="AJM18" s="48" t="n"/>
      <c r="AJN18" s="48" t="n"/>
      <c r="AJO18" s="48" t="n"/>
      <c r="AJP18" s="48" t="n"/>
      <c r="AJQ18" s="48" t="n"/>
      <c r="AJR18" s="48" t="n"/>
      <c r="AJS18" s="48" t="n"/>
      <c r="AJT18" s="48" t="n"/>
      <c r="AJU18" s="48" t="n"/>
      <c r="AJV18" s="48" t="n"/>
      <c r="AJW18" s="48" t="n"/>
      <c r="AJX18" s="48" t="n"/>
      <c r="AJY18" s="48" t="n"/>
      <c r="AJZ18" s="48" t="n"/>
      <c r="AKA18" s="48" t="n"/>
      <c r="AKB18" s="48" t="n"/>
      <c r="AKC18" s="48" t="n"/>
      <c r="AKD18" s="48" t="n"/>
      <c r="AKE18" s="48" t="n"/>
      <c r="AKF18" s="48" t="n"/>
      <c r="AKG18" s="48" t="n"/>
      <c r="AKH18" s="48" t="n"/>
      <c r="AKI18" s="48" t="n"/>
      <c r="AKJ18" s="48" t="n"/>
      <c r="AKK18" s="48" t="n"/>
      <c r="AKL18" s="48" t="n"/>
      <c r="AKM18" s="48" t="n"/>
      <c r="AKN18" s="48" t="n"/>
      <c r="AKO18" s="48" t="n"/>
      <c r="AKP18" s="48" t="n"/>
      <c r="AKQ18" s="48" t="n"/>
      <c r="AKR18" s="48" t="n"/>
      <c r="AKS18" s="48" t="n"/>
      <c r="AKT18" s="48" t="n"/>
      <c r="AKU18" s="48" t="n"/>
      <c r="AKV18" s="48" t="n"/>
      <c r="AKW18" s="48" t="n"/>
      <c r="AKX18" s="48" t="n"/>
      <c r="AKY18" s="48" t="n"/>
      <c r="AKZ18" s="48" t="n"/>
      <c r="ALA18" s="48" t="n"/>
      <c r="ALB18" s="48" t="n"/>
      <c r="ALC18" s="48" t="n"/>
      <c r="ALD18" s="48" t="n"/>
      <c r="ALE18" s="48" t="n"/>
      <c r="ALF18" s="48" t="n"/>
      <c r="ALG18" s="48" t="n"/>
      <c r="ALH18" s="48" t="n"/>
      <c r="ALI18" s="48" t="n"/>
      <c r="ALJ18" s="48" t="n"/>
      <c r="ALK18" s="48" t="n"/>
      <c r="ALL18" s="48" t="n"/>
      <c r="ALM18" s="48" t="n"/>
      <c r="ALN18" s="48" t="n"/>
      <c r="ALO18" s="48" t="n"/>
      <c r="ALP18" s="48" t="n"/>
      <c r="ALQ18" s="48" t="n"/>
      <c r="ALR18" s="48" t="n"/>
      <c r="ALS18" s="48" t="n"/>
      <c r="ALT18" s="48" t="n"/>
      <c r="ALU18" s="48" t="n"/>
      <c r="ALV18" s="48" t="n"/>
      <c r="ALW18" s="48" t="n"/>
      <c r="ALX18" s="48" t="n"/>
      <c r="ALY18" s="48" t="n"/>
      <c r="ALZ18" s="48" t="n"/>
      <c r="AMA18" s="48" t="n"/>
      <c r="AMB18" s="48" t="n"/>
      <c r="AMC18" s="48" t="n"/>
      <c r="AMD18" s="48" t="n"/>
      <c r="AME18" s="48" t="n"/>
      <c r="AMF18" s="48" t="n"/>
      <c r="AMG18" s="48" t="n"/>
      <c r="AMH18" s="48" t="n"/>
      <c r="AMI18" s="48" t="n"/>
      <c r="AMJ18" s="48" t="n"/>
      <c r="AMK18" s="48" t="n"/>
      <c r="AML18" s="48" t="n"/>
      <c r="AMM18" s="48" t="n"/>
      <c r="AMN18" s="48" t="n"/>
      <c r="AMO18" s="48" t="n"/>
      <c r="AMP18" s="48" t="n"/>
      <c r="AMQ18" s="48" t="n"/>
      <c r="AMR18" s="48" t="n"/>
      <c r="AMS18" s="48" t="n"/>
      <c r="AMT18" s="48" t="n"/>
      <c r="AMU18" s="48" t="n"/>
      <c r="AMV18" s="48" t="n"/>
      <c r="AMW18" s="48" t="n"/>
      <c r="AMX18" s="48" t="n"/>
      <c r="AMY18" s="48" t="n"/>
      <c r="AMZ18" s="48" t="n"/>
      <c r="ANA18" s="48" t="n"/>
      <c r="ANB18" s="48" t="n"/>
      <c r="ANC18" s="48" t="n"/>
      <c r="AND18" s="48" t="n"/>
      <c r="ANE18" s="48" t="n"/>
      <c r="ANF18" s="48" t="n"/>
      <c r="ANG18" s="48" t="n"/>
      <c r="ANH18" s="48" t="n"/>
      <c r="ANI18" s="48" t="n"/>
      <c r="ANJ18" s="48" t="n"/>
      <c r="ANK18" s="48" t="n"/>
      <c r="ANL18" s="48" t="n"/>
      <c r="ANM18" s="48" t="n"/>
      <c r="ANN18" s="48" t="n"/>
      <c r="ANO18" s="48" t="n"/>
      <c r="ANP18" s="48" t="n"/>
      <c r="ANQ18" s="48" t="n"/>
      <c r="ANR18" s="48" t="n"/>
      <c r="ANS18" s="48" t="n"/>
      <c r="ANT18" s="48" t="n"/>
      <c r="ANU18" s="48" t="n"/>
      <c r="ANV18" s="48" t="n"/>
      <c r="ANW18" s="48" t="n"/>
      <c r="ANX18" s="48" t="n"/>
      <c r="ANY18" s="48" t="n"/>
      <c r="ANZ18" s="48" t="n"/>
      <c r="AOA18" s="48" t="n"/>
      <c r="AOB18" s="48" t="n"/>
      <c r="AOC18" s="48" t="n"/>
      <c r="AOD18" s="48" t="n"/>
      <c r="AOE18" s="48" t="n"/>
      <c r="AOF18" s="48" t="n"/>
      <c r="AOG18" s="48" t="n"/>
      <c r="AOH18" s="48" t="n"/>
      <c r="AOI18" s="48" t="n"/>
      <c r="AOJ18" s="48" t="n"/>
      <c r="AOK18" s="48" t="n"/>
      <c r="AOL18" s="48" t="n"/>
      <c r="AOM18" s="48" t="n"/>
      <c r="AON18" s="48" t="n"/>
      <c r="AOO18" s="48" t="n"/>
      <c r="AOP18" s="48" t="n"/>
      <c r="AOQ18" s="48" t="n"/>
      <c r="AOR18" s="48" t="n"/>
      <c r="AOS18" s="48" t="n"/>
      <c r="AOT18" s="48" t="n"/>
      <c r="AOU18" s="48" t="n"/>
      <c r="AOV18" s="48" t="n"/>
      <c r="AOW18" s="48" t="n"/>
      <c r="AOX18" s="48" t="n"/>
      <c r="AOY18" s="48" t="n"/>
      <c r="AOZ18" s="48" t="n"/>
      <c r="APA18" s="48" t="n"/>
      <c r="APB18" s="48" t="n"/>
      <c r="APC18" s="48" t="n"/>
      <c r="APD18" s="48" t="n"/>
      <c r="APE18" s="48" t="n"/>
      <c r="APF18" s="48" t="n"/>
      <c r="APG18" s="48" t="n"/>
      <c r="APH18" s="48" t="n"/>
      <c r="API18" s="48" t="n"/>
      <c r="APJ18" s="48" t="n"/>
      <c r="APK18" s="48" t="n"/>
      <c r="APL18" s="48" t="n"/>
      <c r="APM18" s="48" t="n"/>
      <c r="APN18" s="48" t="n"/>
      <c r="APO18" s="48" t="n"/>
      <c r="APP18" s="48" t="n"/>
      <c r="APQ18" s="48" t="n"/>
      <c r="APR18" s="48" t="n"/>
      <c r="APS18" s="48" t="n"/>
      <c r="APT18" s="48" t="n"/>
      <c r="APU18" s="48" t="n"/>
      <c r="APV18" s="48" t="n"/>
      <c r="APW18" s="48" t="n"/>
      <c r="APX18" s="48" t="n"/>
      <c r="APY18" s="48" t="n"/>
      <c r="APZ18" s="48" t="n"/>
      <c r="AQA18" s="48" t="n"/>
      <c r="AQB18" s="48" t="n"/>
      <c r="AQC18" s="48" t="n"/>
      <c r="AQD18" s="48" t="n"/>
      <c r="AQE18" s="48" t="n"/>
      <c r="AQF18" s="48" t="n"/>
      <c r="AQG18" s="48" t="n"/>
      <c r="AQH18" s="48" t="n"/>
      <c r="AQI18" s="48" t="n"/>
      <c r="AQJ18" s="48" t="n"/>
      <c r="AQK18" s="48" t="n"/>
      <c r="AQL18" s="48" t="n"/>
      <c r="AQM18" s="48" t="n"/>
      <c r="AQN18" s="48" t="n"/>
      <c r="AQO18" s="48" t="n"/>
      <c r="AQP18" s="48" t="n"/>
      <c r="AQQ18" s="48" t="n"/>
      <c r="AQR18" s="48" t="n"/>
      <c r="AQS18" s="48" t="n"/>
      <c r="AQT18" s="48" t="n"/>
      <c r="AQU18" s="48" t="n"/>
      <c r="AQV18" s="48" t="n"/>
      <c r="AQW18" s="48" t="n"/>
      <c r="AQX18" s="48" t="n"/>
      <c r="AQY18" s="48" t="n"/>
      <c r="AQZ18" s="48" t="n"/>
      <c r="ARA18" s="48" t="n"/>
      <c r="ARB18" s="48" t="n"/>
      <c r="ARC18" s="48" t="n"/>
      <c r="ARD18" s="48" t="n"/>
      <c r="ARE18" s="48" t="n"/>
      <c r="ARF18" s="48" t="n"/>
      <c r="ARG18" s="48" t="n"/>
      <c r="ARH18" s="48" t="n"/>
      <c r="ARI18" s="48" t="n"/>
      <c r="ARJ18" s="48" t="n"/>
      <c r="ARK18" s="48" t="n"/>
      <c r="ARL18" s="48" t="n"/>
      <c r="ARM18" s="48" t="n"/>
      <c r="ARN18" s="48" t="n"/>
      <c r="ARO18" s="48" t="n"/>
      <c r="ARP18" s="48" t="n"/>
      <c r="ARQ18" s="48" t="n"/>
      <c r="ARR18" s="48" t="n"/>
      <c r="ARS18" s="48" t="n"/>
      <c r="ART18" s="48" t="n"/>
      <c r="ARU18" s="48" t="n"/>
      <c r="ARV18" s="48" t="n"/>
      <c r="ARW18" s="48" t="n"/>
      <c r="ARX18" s="48" t="n"/>
      <c r="ARY18" s="48" t="n"/>
      <c r="ARZ18" s="48" t="n"/>
      <c r="ASA18" s="48" t="n"/>
      <c r="ASB18" s="48" t="n"/>
      <c r="ASC18" s="48" t="n"/>
      <c r="ASD18" s="48" t="n"/>
      <c r="ASE18" s="48" t="n"/>
      <c r="ASF18" s="48" t="n"/>
      <c r="ASG18" s="48" t="n"/>
      <c r="ASH18" s="48" t="n"/>
      <c r="ASI18" s="48" t="n"/>
      <c r="ASJ18" s="48" t="n"/>
      <c r="ASK18" s="48" t="n"/>
      <c r="ASL18" s="48" t="n"/>
      <c r="ASM18" s="48" t="n"/>
      <c r="ASN18" s="48" t="n"/>
      <c r="ASO18" s="48" t="n"/>
      <c r="ASP18" s="48" t="n"/>
      <c r="ASQ18" s="48" t="n"/>
      <c r="ASR18" s="48" t="n"/>
      <c r="ASS18" s="48" t="n"/>
      <c r="AST18" s="48" t="n"/>
      <c r="ASU18" s="48" t="n"/>
      <c r="ASV18" s="48" t="n"/>
      <c r="ASW18" s="48" t="n"/>
      <c r="ASX18" s="48" t="n"/>
      <c r="ASY18" s="48" t="n"/>
      <c r="ASZ18" s="48" t="n"/>
      <c r="ATA18" s="48" t="n"/>
      <c r="ATB18" s="48" t="n"/>
      <c r="ATC18" s="48" t="n"/>
      <c r="ATD18" s="48" t="n"/>
      <c r="ATE18" s="48" t="n"/>
      <c r="ATF18" s="48" t="n"/>
      <c r="ATG18" s="48" t="n"/>
      <c r="ATH18" s="48" t="n"/>
      <c r="ATI18" s="48" t="n"/>
      <c r="ATJ18" s="48" t="n"/>
      <c r="ATK18" s="48" t="n"/>
      <c r="ATL18" s="48" t="n"/>
      <c r="ATM18" s="48" t="n"/>
      <c r="ATN18" s="48" t="n"/>
      <c r="ATO18" s="48" t="n"/>
      <c r="ATP18" s="48" t="n"/>
      <c r="ATQ18" s="48" t="n"/>
      <c r="ATR18" s="48" t="n"/>
      <c r="ATS18" s="48" t="n"/>
      <c r="ATT18" s="48" t="n"/>
      <c r="ATU18" s="48" t="n"/>
      <c r="ATV18" s="48" t="n"/>
      <c r="ATW18" s="48" t="n"/>
      <c r="ATX18" s="48" t="n"/>
      <c r="ATY18" s="48" t="n"/>
      <c r="ATZ18" s="48" t="n"/>
      <c r="AUA18" s="48" t="n"/>
      <c r="AUB18" s="48" t="n"/>
      <c r="AUC18" s="48" t="n"/>
      <c r="AUD18" s="48" t="n"/>
      <c r="AUE18" s="48" t="n"/>
      <c r="AUF18" s="48" t="n"/>
      <c r="AUG18" s="48" t="n"/>
      <c r="AUH18" s="48" t="n"/>
      <c r="AUI18" s="48" t="n"/>
      <c r="AUJ18" s="48" t="n"/>
      <c r="AUK18" s="48" t="n"/>
      <c r="AUL18" s="48" t="n"/>
      <c r="AUM18" s="48" t="n"/>
      <c r="AUN18" s="48" t="n"/>
      <c r="AUO18" s="48" t="n"/>
      <c r="AUP18" s="48" t="n"/>
      <c r="AUQ18" s="48" t="n"/>
      <c r="AUR18" s="48" t="n"/>
      <c r="AUS18" s="48" t="n"/>
      <c r="AUT18" s="48" t="n"/>
      <c r="AUU18" s="48" t="n"/>
      <c r="AUV18" s="48" t="n"/>
      <c r="AUW18" s="48" t="n"/>
      <c r="AUX18" s="48" t="n"/>
      <c r="AUY18" s="48" t="n"/>
      <c r="AUZ18" s="48" t="n"/>
      <c r="AVA18" s="48" t="n"/>
      <c r="AVB18" s="48" t="n"/>
      <c r="AVC18" s="48" t="n"/>
      <c r="AVD18" s="48" t="n"/>
      <c r="AVE18" s="48" t="n"/>
      <c r="AVF18" s="48" t="n"/>
      <c r="AVG18" s="48" t="n"/>
      <c r="AVH18" s="48" t="n"/>
      <c r="AVI18" s="48" t="n"/>
      <c r="AVJ18" s="48" t="n"/>
      <c r="AVK18" s="48" t="n"/>
      <c r="AVL18" s="48" t="n"/>
      <c r="AVM18" s="48" t="n"/>
      <c r="AVN18" s="48" t="n"/>
      <c r="AVO18" s="48" t="n"/>
      <c r="AVP18" s="48" t="n"/>
      <c r="AVQ18" s="48" t="n"/>
      <c r="AVR18" s="48" t="n"/>
      <c r="AVS18" s="48" t="n"/>
      <c r="AVT18" s="48" t="n"/>
      <c r="AVU18" s="48" t="n"/>
      <c r="AVV18" s="48" t="n"/>
      <c r="AVW18" s="48" t="n"/>
      <c r="AVX18" s="48" t="n"/>
      <c r="AVY18" s="48" t="n"/>
      <c r="AVZ18" s="48" t="n"/>
      <c r="AWA18" s="8" t="n">
        <v>671413321</v>
      </c>
      <c r="AWB18" s="48" t="inlineStr">
        <is>
          <t>2be5026e-de1c-400a-a5a9-9e04cbc9e8d3</t>
        </is>
      </c>
      <c r="AWC18" s="6" t="n">
        <v>46066</v>
      </c>
      <c r="AWD18" s="48" t="n"/>
      <c r="AWE18" s="48" t="n"/>
      <c r="AWF18" s="48" t="inlineStr">
        <is>
          <t>submitted_via_web</t>
        </is>
      </c>
      <c r="AWG18" s="48" t="n"/>
      <c r="AWH18" s="48" t="inlineStr">
        <is>
          <t>vyNMZfRj9dojjrwxZxh2FZ</t>
        </is>
      </c>
      <c r="AWI18" s="48" t="n"/>
      <c r="AWJ18" s="48" t="inlineStr">
        <is>
          <t>uuid:2294142c-bd49-4fca-9830-39df14470608</t>
        </is>
      </c>
      <c r="AWK18" s="8" t="n">
        <v>221</v>
      </c>
      <c r="AWL18" s="48" t="inlineStr">
        <is>
          <t>BSP0004</t>
        </is>
      </c>
      <c r="AWM18" s="8" t="n">
        <v>0</v>
      </c>
      <c r="AWN18" s="48" t="inlineStr">
        <is>
          <t>Year of Use valid, no validation needed</t>
        </is>
      </c>
      <c r="AWO18" s="37" t="b">
        <v>1</v>
      </c>
      <c r="AWP18" s="37" t="b">
        <v>1</v>
      </c>
      <c r="AWQ18" s="37" t="b">
        <v>1</v>
      </c>
      <c r="AWR18" s="37" t="b">
        <v>1</v>
      </c>
      <c r="AWS18" s="37" t="b">
        <v>1</v>
      </c>
      <c r="AWT18" s="37" t="b">
        <v>1</v>
      </c>
      <c r="AWU18" s="48" t="n"/>
      <c r="AWV18" s="8" t="n">
        <v>11</v>
      </c>
      <c r="AWW18" s="48" t="n"/>
      <c r="AWX18" s="48" t="n"/>
      <c r="AWY18" s="48" t="n"/>
      <c r="AWZ18" s="48" t="n"/>
    </row>
    <row r="19">
      <c r="A19" s="6" t="n">
        <v>46056</v>
      </c>
      <c r="B19" s="6" t="n">
        <v>46067</v>
      </c>
      <c r="C19" s="34" t="inlineStr">
        <is>
          <t>Siti Nurhalisa S</t>
        </is>
      </c>
      <c r="D19" s="34" t="inlineStr">
        <is>
          <t>Badaruddin Dg.Tompo</t>
        </is>
      </c>
      <c r="E19" s="8">
        <f>+620</f>
        <v/>
      </c>
      <c r="F19" s="48" t="inlineStr">
        <is>
          <t>-4.987236 119.629725 13.582107543945312 3.253193403686842</t>
        </is>
      </c>
      <c r="G19" s="8" t="n">
        <v>-4.987236</v>
      </c>
      <c r="H19" s="8" t="n">
        <v>119.629725</v>
      </c>
      <c r="I19" s="8" t="n">
        <v>13.58210754</v>
      </c>
      <c r="J19" s="8" t="n">
        <v>3.253193404</v>
      </c>
      <c r="K19" s="8" t="n">
        <v>0</v>
      </c>
      <c r="L19" s="48" t="inlineStr">
        <is>
          <t>-4.987353 119.629847 13.508255004882812 29.680198496897845</t>
        </is>
      </c>
      <c r="M19" s="8" t="n">
        <v>-4.987353</v>
      </c>
      <c r="N19" s="8" t="n">
        <v>119.629847</v>
      </c>
      <c r="O19" s="8" t="n">
        <v>13.508255</v>
      </c>
      <c r="P19" s="8" t="n">
        <v>29.6801985</v>
      </c>
      <c r="Q19" s="8" t="n">
        <v>0</v>
      </c>
      <c r="R19" s="48" t="inlineStr">
        <is>
          <t>Sulawesi Selatan</t>
        </is>
      </c>
      <c r="S19" s="8" t="n">
        <v>0</v>
      </c>
      <c r="T19" s="8" t="n">
        <v>0</v>
      </c>
      <c r="U19" s="8" t="n">
        <v>0</v>
      </c>
      <c r="V19" s="8" t="n">
        <v>0</v>
      </c>
      <c r="W19" s="8" t="n">
        <v>0</v>
      </c>
      <c r="X19" s="8" t="n">
        <v>0</v>
      </c>
      <c r="Y19" s="8" t="n">
        <v>0</v>
      </c>
      <c r="Z19" s="8" t="n">
        <v>0</v>
      </c>
      <c r="AA19" s="8" t="n">
        <v>0</v>
      </c>
      <c r="AB19" s="8" t="n">
        <v>1</v>
      </c>
      <c r="AC19" s="48" t="inlineStr">
        <is>
          <t>Maros</t>
        </is>
      </c>
      <c r="AD19" s="48" t="inlineStr">
        <is>
          <t>Bantimurung</t>
        </is>
      </c>
      <c r="AE19" s="48" t="inlineStr">
        <is>
          <t>Mattoangin</t>
        </is>
      </c>
      <c r="AF19" s="48" t="inlineStr">
        <is>
          <t>KSU BULU SAUKANG</t>
        </is>
      </c>
      <c r="AG19" s="48" t="inlineStr">
        <is>
          <t>BSP0302</t>
        </is>
      </c>
      <c r="AH19" s="8" t="n">
        <v>10</v>
      </c>
      <c r="AI19" s="48" t="inlineStr">
        <is>
          <t>VPA1</t>
        </is>
      </c>
      <c r="AJ19" s="48" t="inlineStr">
        <is>
          <t>Tidak aktif</t>
        </is>
      </c>
      <c r="AK19" s="8" t="n">
        <v>60</v>
      </c>
      <c r="AL19" s="48" t="inlineStr">
        <is>
          <t>Laki-laki</t>
        </is>
      </c>
      <c r="AM19" s="48" t="inlineStr">
        <is>
          <t>Sudah menikah</t>
        </is>
      </c>
      <c r="AN19" s="48" t="inlineStr">
        <is>
          <t>SMP/Sederajat</t>
        </is>
      </c>
      <c r="AO19" s="48" t="inlineStr">
        <is>
          <t>Petani</t>
        </is>
      </c>
      <c r="AP19" s="8" t="n">
        <v>1</v>
      </c>
      <c r="AQ19" s="8" t="n">
        <v>0</v>
      </c>
      <c r="AR19" s="8" t="n">
        <v>0</v>
      </c>
      <c r="AS19" s="8" t="n">
        <v>0</v>
      </c>
      <c r="AT19" s="8" t="n">
        <v>0</v>
      </c>
      <c r="AU19" s="8" t="n">
        <v>0</v>
      </c>
      <c r="AV19" s="8" t="n">
        <v>0</v>
      </c>
      <c r="AW19" s="8" t="n">
        <v>0</v>
      </c>
      <c r="AX19" s="48" t="n"/>
      <c r="AY19" s="48" t="inlineStr">
        <is>
          <t>Peternak</t>
        </is>
      </c>
      <c r="AZ19" s="8" t="n">
        <v>0</v>
      </c>
      <c r="BA19" s="8" t="n">
        <v>1</v>
      </c>
      <c r="BB19" s="8" t="n">
        <v>0</v>
      </c>
      <c r="BC19" s="8" t="n">
        <v>0</v>
      </c>
      <c r="BD19" s="8" t="n">
        <v>0</v>
      </c>
      <c r="BE19" s="8" t="n">
        <v>0</v>
      </c>
      <c r="BF19" s="8" t="n">
        <v>0</v>
      </c>
      <c r="BG19" s="8" t="n">
        <v>0</v>
      </c>
      <c r="BH19" s="11" t="n"/>
      <c r="BI19" s="48" t="inlineStr">
        <is>
          <t>&lt;Rp1.500.000</t>
        </is>
      </c>
      <c r="BJ19" s="8" t="n">
        <v>1</v>
      </c>
      <c r="BK19" s="8" t="n">
        <v>1</v>
      </c>
      <c r="BL19" s="8" t="n">
        <v>0</v>
      </c>
      <c r="BM19" s="8" t="n">
        <v>0</v>
      </c>
      <c r="BN19" s="48" t="inlineStr">
        <is>
          <t>Milik sendiri</t>
        </is>
      </c>
      <c r="BO19" s="48" t="inlineStr">
        <is>
          <t>Semi-permanen (semen dan kayu)</t>
        </is>
      </c>
      <c r="BP19" s="8" t="n">
        <v>0</v>
      </c>
      <c r="BQ19" s="8" t="n">
        <v>1</v>
      </c>
      <c r="BR19" s="8" t="n">
        <v>0</v>
      </c>
      <c r="BS19" s="8" t="n">
        <v>0</v>
      </c>
      <c r="BT19" s="8" t="n">
        <v>0</v>
      </c>
      <c r="BU19" s="48" t="n"/>
      <c r="BV19" s="48" t="inlineStr">
        <is>
          <t>Bambu/kayu</t>
        </is>
      </c>
      <c r="BW19" s="8" t="n">
        <v>1</v>
      </c>
      <c r="BX19" s="8" t="n">
        <v>0</v>
      </c>
      <c r="BY19" s="8" t="n">
        <v>0</v>
      </c>
      <c r="BZ19" s="8" t="n">
        <v>0</v>
      </c>
      <c r="CA19" s="8" t="n">
        <v>0</v>
      </c>
      <c r="CB19" s="48" t="n"/>
      <c r="CC19" s="48" t="inlineStr">
        <is>
          <t>Seng</t>
        </is>
      </c>
      <c r="CD19" s="8" t="n">
        <v>0</v>
      </c>
      <c r="CE19" s="8" t="n">
        <v>0</v>
      </c>
      <c r="CF19" s="8" t="n">
        <v>0</v>
      </c>
      <c r="CG19" s="8" t="n">
        <v>0</v>
      </c>
      <c r="CH19" s="8" t="n">
        <v>1</v>
      </c>
      <c r="CI19" s="8" t="n">
        <v>0</v>
      </c>
      <c r="CJ19" s="8" t="n">
        <v>0</v>
      </c>
      <c r="CK19" s="48" t="n"/>
      <c r="CL19" s="48" t="inlineStr">
        <is>
          <t>Ya</t>
        </is>
      </c>
      <c r="CM19" s="8" t="n">
        <v>2016</v>
      </c>
      <c r="CN19" s="48" t="inlineStr">
        <is>
          <t>Fixed-Dome (Kubah Tetap)</t>
        </is>
      </c>
      <c r="CO19" s="48" t="inlineStr">
        <is>
          <t>4 m³ (2-3 ekor sapi, ±3 jam memasak/hari, ±30 kg slurry/hari)</t>
        </is>
      </c>
      <c r="CP19" s="48" t="inlineStr">
        <is>
          <t>Anggota keluarga - laki-laki</t>
        </is>
      </c>
      <c r="CQ19" s="8" t="n">
        <v>0</v>
      </c>
      <c r="CR19" s="8" t="n">
        <v>0</v>
      </c>
      <c r="CS19" s="8" t="n">
        <v>0</v>
      </c>
      <c r="CT19" s="8" t="n">
        <v>0</v>
      </c>
      <c r="CU19" s="8" t="n">
        <v>1</v>
      </c>
      <c r="CV19" s="8" t="n">
        <v>0</v>
      </c>
      <c r="CW19" s="8" t="n">
        <v>0</v>
      </c>
      <c r="CX19" s="8" t="n">
        <v>0</v>
      </c>
      <c r="CY19" s="48" t="inlineStr">
        <is>
          <t>Anggota keluarga - laki-laki</t>
        </is>
      </c>
      <c r="CZ19" s="8" t="n">
        <v>1</v>
      </c>
      <c r="DA19" s="8" t="n">
        <v>0</v>
      </c>
      <c r="DB19" s="8" t="n">
        <v>0</v>
      </c>
      <c r="DC19" s="48" t="n"/>
      <c r="DD19" s="48" t="inlineStr">
        <is>
          <t>Anggota keluarga - laki-laki</t>
        </is>
      </c>
      <c r="DE19" s="8" t="n">
        <v>1</v>
      </c>
      <c r="DF19" s="8" t="n">
        <v>0</v>
      </c>
      <c r="DG19" s="8" t="n">
        <v>0</v>
      </c>
      <c r="DH19" s="8" t="n">
        <v>0</v>
      </c>
      <c r="DI19" s="48" t="n"/>
      <c r="DJ19" s="48" t="inlineStr">
        <is>
          <t>Anggota keluarga - laki-laki</t>
        </is>
      </c>
      <c r="DK19" s="8" t="n">
        <v>1</v>
      </c>
      <c r="DL19" s="8" t="n">
        <v>0</v>
      </c>
      <c r="DM19" s="8" t="n">
        <v>0</v>
      </c>
      <c r="DN19" s="8" t="n">
        <v>0</v>
      </c>
      <c r="DO19" s="48" t="n"/>
      <c r="DP19" s="48" t="inlineStr">
        <is>
          <t>Tidak berfungsi sama sekali</t>
        </is>
      </c>
      <c r="DQ19" s="48" t="inlineStr">
        <is>
          <t>&gt;1 tahun yang lalu</t>
        </is>
      </c>
      <c r="DR19" s="17" t="inlineStr">
        <is>
          <t>Tidak ada ternak</t>
        </is>
      </c>
      <c r="DS19" s="48" t="n"/>
      <c r="DT19" s="48" t="n"/>
      <c r="DU19" s="48" t="n"/>
      <c r="DV19" s="48" t="n"/>
      <c r="DW19" s="48" t="n"/>
      <c r="DX19" s="48" t="n"/>
      <c r="DY19" s="48" t="n"/>
      <c r="DZ19" s="48" t="n"/>
      <c r="EA19" s="48" t="n"/>
      <c r="EB19" s="48" t="n"/>
      <c r="EC19" s="48" t="n"/>
      <c r="ED19" s="48" t="n"/>
      <c r="EE19" s="48" t="n"/>
      <c r="EF19" s="48" t="n"/>
      <c r="EG19" s="48" t="n"/>
      <c r="EH19" s="48" t="n"/>
      <c r="EI19" s="35" t="inlineStr">
        <is>
          <t>Tidak ada masalah</t>
        </is>
      </c>
      <c r="EJ19" s="8" t="n">
        <v>0</v>
      </c>
      <c r="EK19" s="8" t="n">
        <v>0</v>
      </c>
      <c r="EL19" s="8" t="n">
        <v>0</v>
      </c>
      <c r="EM19" s="8" t="n">
        <v>1</v>
      </c>
      <c r="EN19" s="8" t="n">
        <v>0</v>
      </c>
      <c r="EO19" s="48" t="n"/>
      <c r="EP19" s="48" t="inlineStr">
        <is>
          <t>Ya, cukup jelas dan mudah diikuti</t>
        </is>
      </c>
      <c r="EQ19" s="48" t="inlineStr">
        <is>
          <t>Bukan pelatihan</t>
        </is>
      </c>
      <c r="ER19" s="48" t="inlineStr">
        <is>
          <t>Lainnya</t>
        </is>
      </c>
      <c r="ES19" s="8" t="n">
        <v>0</v>
      </c>
      <c r="ET19" s="8" t="n">
        <v>0</v>
      </c>
      <c r="EU19" s="8" t="n">
        <v>0</v>
      </c>
      <c r="EV19" s="8" t="n">
        <v>1</v>
      </c>
      <c r="EW19" s="48" t="inlineStr">
        <is>
          <t>Teman</t>
        </is>
      </c>
      <c r="EX19" s="48" t="inlineStr">
        <is>
          <t>Anggota keluarga - Laki-laki</t>
        </is>
      </c>
      <c r="EY19" s="8" t="n">
        <v>1</v>
      </c>
      <c r="EZ19" s="8" t="n">
        <v>0</v>
      </c>
      <c r="FA19" s="8" t="n">
        <v>0</v>
      </c>
      <c r="FB19" s="48" t="n"/>
      <c r="FC19" s="48" t="inlineStr">
        <is>
          <t>Setiap minggu</t>
        </is>
      </c>
      <c r="FD19" s="48" t="n"/>
      <c r="FE19" s="48" t="inlineStr">
        <is>
          <t>Mengetahui</t>
        </is>
      </c>
      <c r="FF19" s="48" t="inlineStr">
        <is>
          <t>Sering (setiap minggu)</t>
        </is>
      </c>
      <c r="FG19" s="48" t="inlineStr">
        <is>
          <t>Mengetahui</t>
        </is>
      </c>
      <c r="FH19" s="48" t="inlineStr">
        <is>
          <t>Sering (setiap minggu)</t>
        </is>
      </c>
      <c r="FI19" s="48" t="inlineStr">
        <is>
          <t>Mengetahui</t>
        </is>
      </c>
      <c r="FJ19" s="48" t="inlineStr">
        <is>
          <t>Selalu (setiap hari)</t>
        </is>
      </c>
      <c r="FK19" s="48" t="inlineStr">
        <is>
          <t>Mengetahui</t>
        </is>
      </c>
      <c r="FL19" s="48" t="inlineStr">
        <is>
          <t>Sering (setiap minggu)</t>
        </is>
      </c>
      <c r="FM19" s="48" t="inlineStr">
        <is>
          <t>Mengetahui</t>
        </is>
      </c>
      <c r="FN19" s="48" t="inlineStr">
        <is>
          <t>Sering (setiap minggu)</t>
        </is>
      </c>
      <c r="FO19" s="48" t="inlineStr">
        <is>
          <t>Tidak mengetahui</t>
        </is>
      </c>
      <c r="FP19" s="48" t="inlineStr">
        <is>
          <t>Jarang (setiap bulan atau lebih)</t>
        </is>
      </c>
      <c r="FQ19" s="48" t="inlineStr">
        <is>
          <t>Mengetahui</t>
        </is>
      </c>
      <c r="FR19" s="48" t="inlineStr">
        <is>
          <t>Ya</t>
        </is>
      </c>
      <c r="FS19" s="48" t="inlineStr">
        <is>
          <t>Mengetahui</t>
        </is>
      </c>
      <c r="FT19" s="48" t="inlineStr">
        <is>
          <t>Ya, selalu</t>
        </is>
      </c>
      <c r="FU19" s="48" t="inlineStr">
        <is>
          <t>Laki-laki dewasa</t>
        </is>
      </c>
      <c r="FV19" s="8" t="n">
        <v>1</v>
      </c>
      <c r="FW19" s="8" t="n">
        <v>0</v>
      </c>
      <c r="FX19" s="8" t="n">
        <v>0</v>
      </c>
      <c r="FY19" s="8" t="n">
        <v>0</v>
      </c>
      <c r="FZ19" s="48" t="inlineStr">
        <is>
          <t>Memahami</t>
        </is>
      </c>
      <c r="GA19" s="48" t="inlineStr">
        <is>
          <t>Teman/keluarga</t>
        </is>
      </c>
      <c r="GB19" s="8" t="n">
        <v>0</v>
      </c>
      <c r="GC19" s="8" t="n">
        <v>0</v>
      </c>
      <c r="GD19" s="8" t="n">
        <v>1</v>
      </c>
      <c r="GE19" s="8" t="n">
        <v>0</v>
      </c>
      <c r="GF19" s="48" t="n"/>
      <c r="GG19" s="48" t="inlineStr">
        <is>
          <t>Kadang-kadang</t>
        </is>
      </c>
      <c r="GH19" s="48" t="inlineStr">
        <is>
          <t>Ya</t>
        </is>
      </c>
      <c r="GI19" s="48" t="inlineStr">
        <is>
          <t>Teman/keluarga</t>
        </is>
      </c>
      <c r="GJ19" s="8" t="n">
        <v>0</v>
      </c>
      <c r="GK19" s="8" t="n">
        <v>1</v>
      </c>
      <c r="GL19" s="8" t="n">
        <v>0</v>
      </c>
      <c r="GM19" s="8" t="n">
        <v>0</v>
      </c>
      <c r="GN19" s="48" t="n"/>
      <c r="GO19" s="8" t="n">
        <v>8</v>
      </c>
      <c r="GP19" s="38" t="inlineStr">
        <is>
          <t>Sebagian</t>
        </is>
      </c>
      <c r="GQ19" s="48" t="inlineStr">
        <is>
          <t>LPG</t>
        </is>
      </c>
      <c r="GR19" s="8" t="n">
        <v>1</v>
      </c>
      <c r="GS19" s="8" t="n">
        <v>0</v>
      </c>
      <c r="GT19" s="8" t="n">
        <v>0</v>
      </c>
      <c r="GU19" s="8" t="n">
        <v>0</v>
      </c>
      <c r="GV19" s="8" t="n">
        <v>0</v>
      </c>
      <c r="GW19" s="8" t="n">
        <v>0</v>
      </c>
      <c r="GX19" s="8" t="n">
        <v>0</v>
      </c>
      <c r="GY19" s="48" t="n"/>
      <c r="GZ19" s="48" t="inlineStr">
        <is>
          <t>Ya</t>
        </is>
      </c>
      <c r="HA19" s="48" t="n"/>
      <c r="HB19" s="48" t="n"/>
      <c r="HC19" s="48" t="n"/>
      <c r="HD19" s="48" t="n"/>
      <c r="HE19" s="8" t="n">
        <v>9</v>
      </c>
      <c r="HF19" s="8" t="n">
        <v>48000</v>
      </c>
      <c r="HG19" s="8" t="n">
        <v>1</v>
      </c>
      <c r="HH19" s="8" t="n">
        <v>20000</v>
      </c>
      <c r="HI19" s="48" t="n"/>
      <c r="HJ19" s="48" t="n"/>
      <c r="HK19" s="48" t="n"/>
      <c r="HL19" s="48" t="n"/>
      <c r="HM19" s="48" t="n"/>
      <c r="HN19" s="48" t="n"/>
      <c r="HO19" s="48" t="n"/>
      <c r="HP19" s="48" t="n"/>
      <c r="HQ19" s="48" t="n"/>
      <c r="HR19" s="48" t="n"/>
      <c r="HS19" s="48" t="n"/>
      <c r="HT19" s="48" t="n"/>
      <c r="HU19" s="48" t="n"/>
      <c r="HV19" s="48" t="n"/>
      <c r="HW19" s="48" t="n"/>
      <c r="HX19" s="48" t="n"/>
      <c r="HY19" s="48" t="n"/>
      <c r="HZ19" s="48" t="n"/>
      <c r="IA19" s="8" t="n">
        <v>6</v>
      </c>
      <c r="IB19" s="8" t="n">
        <v>28000</v>
      </c>
      <c r="IC19" s="48" t="n"/>
      <c r="ID19" s="48" t="n"/>
      <c r="IE19" s="48" t="n"/>
      <c r="IF19" s="48" t="n"/>
      <c r="IG19" s="48" t="n"/>
      <c r="IH19" s="48" t="n"/>
      <c r="II19" s="48" t="n"/>
      <c r="IJ19" s="48" t="n"/>
      <c r="IK19" s="48" t="inlineStr">
        <is>
          <t>15-30 kg</t>
        </is>
      </c>
      <c r="IL19" s="48" t="inlineStr">
        <is>
          <t>1-3 jam</t>
        </is>
      </c>
      <c r="IM19" s="48" t="inlineStr">
        <is>
          <t>Ya</t>
        </is>
      </c>
      <c r="IN19" s="48" t="inlineStr">
        <is>
          <t>Ya</t>
        </is>
      </c>
      <c r="IO19" s="48" t="inlineStr">
        <is>
          <t>Lebih bersih</t>
        </is>
      </c>
      <c r="IP19" s="48" t="n"/>
      <c r="IQ19" s="48" t="inlineStr">
        <is>
          <t>Tidak pernah</t>
        </is>
      </c>
      <c r="IR19" s="48" t="n"/>
      <c r="IS19" s="48" t="n"/>
      <c r="IT19" s="48" t="n"/>
      <c r="IU19" s="48" t="n"/>
      <c r="IV19" s="48" t="n"/>
      <c r="IW19" s="48" t="n"/>
      <c r="IX19" s="48" t="n"/>
      <c r="IY19" s="48" t="n"/>
      <c r="IZ19" s="48" t="inlineStr">
        <is>
          <t>Tidak pernah</t>
        </is>
      </c>
      <c r="JA19" s="48" t="n"/>
      <c r="JB19" s="48" t="n"/>
      <c r="JC19" s="48" t="n"/>
      <c r="JD19" s="48" t="n"/>
      <c r="JE19" s="48" t="n"/>
      <c r="JF19" s="48" t="n"/>
      <c r="JG19" s="48" t="n"/>
      <c r="JH19" s="48" t="n"/>
      <c r="JI19" s="48" t="inlineStr">
        <is>
          <t>Tidak pernah</t>
        </is>
      </c>
      <c r="JJ19" s="48" t="n"/>
      <c r="JK19" s="48" t="n"/>
      <c r="JL19" s="48" t="n"/>
      <c r="JM19" s="48" t="n"/>
      <c r="JN19" s="48" t="n"/>
      <c r="JO19" s="48" t="n"/>
      <c r="JP19" s="48" t="n"/>
      <c r="JQ19" s="48" t="n"/>
      <c r="JR19" s="48" t="inlineStr">
        <is>
          <t>Tidak pernah</t>
        </is>
      </c>
      <c r="JS19" s="48" t="n"/>
      <c r="JT19" s="48" t="n"/>
      <c r="JU19" s="48" t="n"/>
      <c r="JV19" s="48" t="n"/>
      <c r="JW19" s="48" t="n"/>
      <c r="JX19" s="48" t="n"/>
      <c r="JY19" s="48" t="n"/>
      <c r="JZ19" s="48" t="n"/>
      <c r="KA19" s="48" t="inlineStr">
        <is>
          <t>Tidak pernah</t>
        </is>
      </c>
      <c r="KB19" s="48" t="n"/>
      <c r="KC19" s="48" t="n"/>
      <c r="KD19" s="48" t="n"/>
      <c r="KE19" s="48" t="n"/>
      <c r="KF19" s="48" t="n"/>
      <c r="KG19" s="48" t="n"/>
      <c r="KH19" s="48" t="n"/>
      <c r="KI19" s="48" t="n"/>
      <c r="KJ19" s="48" t="inlineStr">
        <is>
          <t>Tidak pernah</t>
        </is>
      </c>
      <c r="KK19" s="48" t="n"/>
      <c r="KL19" s="48" t="n"/>
      <c r="KM19" s="48" t="n"/>
      <c r="KN19" s="48" t="n"/>
      <c r="KO19" s="48" t="n"/>
      <c r="KP19" s="48" t="n"/>
      <c r="KQ19" s="48" t="n"/>
      <c r="KR19" s="48" t="n"/>
      <c r="KS19" s="48" t="inlineStr">
        <is>
          <t>Cukup membaik</t>
        </is>
      </c>
      <c r="KT19" s="48" t="inlineStr">
        <is>
          <t>0-1 kali</t>
        </is>
      </c>
      <c r="KU19" s="48" t="inlineStr">
        <is>
          <t>0-1 kali</t>
        </is>
      </c>
      <c r="KV19" s="48" t="inlineStr">
        <is>
          <t>Tidak ada</t>
        </is>
      </c>
      <c r="KW19" s="8" t="n">
        <v>0</v>
      </c>
      <c r="KX19" s="8" t="n">
        <v>0</v>
      </c>
      <c r="KY19" s="8" t="n">
        <v>0</v>
      </c>
      <c r="KZ19" s="8" t="n">
        <v>1</v>
      </c>
      <c r="LA19" s="48" t="inlineStr">
        <is>
          <t>Tidak ada perubahan</t>
        </is>
      </c>
      <c r="LB19" s="48" t="inlineStr">
        <is>
          <t>Tidak ada perubahan</t>
        </is>
      </c>
      <c r="LC19" s="8" t="n">
        <v>5</v>
      </c>
      <c r="LD19" s="8" t="n">
        <v>3</v>
      </c>
      <c r="LE19" s="8" t="n">
        <v>0</v>
      </c>
      <c r="LF19" s="8" t="n">
        <v>0</v>
      </c>
      <c r="LG19" s="48" t="inlineStr">
        <is>
          <t>Ya</t>
        </is>
      </c>
      <c r="LH19" s="8" t="n">
        <v>100000</v>
      </c>
      <c r="LI19" s="48" t="n"/>
      <c r="LJ19" s="48" t="inlineStr">
        <is>
          <t>Kebutuhan rumah tangga</t>
        </is>
      </c>
      <c r="LK19" s="8" t="n">
        <v>0</v>
      </c>
      <c r="LL19" s="8" t="n">
        <v>0</v>
      </c>
      <c r="LM19" s="8" t="n">
        <v>0</v>
      </c>
      <c r="LN19" s="8" t="n">
        <v>0</v>
      </c>
      <c r="LO19" s="8" t="n">
        <v>1</v>
      </c>
      <c r="LP19" s="8" t="n">
        <v>0</v>
      </c>
      <c r="LQ19" s="8" t="n">
        <v>0</v>
      </c>
      <c r="LR19" s="11" t="n"/>
      <c r="LS19" s="8" t="n">
        <v>10</v>
      </c>
      <c r="LT19" s="8" t="n">
        <v>0</v>
      </c>
      <c r="LU19" s="8" t="n">
        <v>0</v>
      </c>
      <c r="LV19" s="8" t="n">
        <v>15</v>
      </c>
      <c r="LW19" s="8" t="n">
        <v>0</v>
      </c>
      <c r="LX19" s="8" t="n">
        <v>0</v>
      </c>
      <c r="LY19" s="8" t="n">
        <v>10</v>
      </c>
      <c r="LZ19" s="8" t="n">
        <v>0</v>
      </c>
      <c r="MA19" s="8" t="n">
        <v>0</v>
      </c>
      <c r="MB19" s="48" t="inlineStr">
        <is>
          <t>Ya</t>
        </is>
      </c>
      <c r="MC19" s="8" t="n">
        <v>0</v>
      </c>
      <c r="MD19" s="8" t="n">
        <v>0</v>
      </c>
      <c r="ME19" s="8" t="n">
        <v>0</v>
      </c>
      <c r="MF19" s="8" t="n">
        <v>0</v>
      </c>
      <c r="MG19" s="8" t="n">
        <v>0</v>
      </c>
      <c r="MH19" s="8" t="n">
        <v>0</v>
      </c>
      <c r="MI19" s="48" t="inlineStr">
        <is>
          <t>Istirahat</t>
        </is>
      </c>
      <c r="MJ19" s="8" t="n">
        <v>0</v>
      </c>
      <c r="MK19" s="8" t="n">
        <v>0</v>
      </c>
      <c r="ML19" s="8" t="n">
        <v>1</v>
      </c>
      <c r="MM19" s="8" t="n">
        <v>0</v>
      </c>
      <c r="MN19" s="8" t="n">
        <v>0</v>
      </c>
      <c r="MO19" s="8" t="n">
        <v>0</v>
      </c>
      <c r="MP19" s="48" t="n"/>
      <c r="MQ19" s="48" t="n"/>
      <c r="MR19" s="40" t="inlineStr">
        <is>
          <t>Digunakan untuk istirahat</t>
        </is>
      </c>
      <c r="MS19" s="48" t="n"/>
      <c r="MT19" s="48" t="inlineStr">
        <is>
          <t>Digunakan untuk istirahat</t>
        </is>
      </c>
      <c r="MU19" s="48" t="inlineStr">
        <is>
          <t>Ya, untuk anggota keluarga</t>
        </is>
      </c>
      <c r="MV19" s="48" t="inlineStr">
        <is>
          <t>Pemasangan sistem biogas</t>
        </is>
      </c>
      <c r="MW19" s="8" t="n">
        <v>0</v>
      </c>
      <c r="MX19" s="8" t="n">
        <v>1</v>
      </c>
      <c r="MY19" s="8" t="n">
        <v>0</v>
      </c>
      <c r="MZ19" s="8" t="n">
        <v>0</v>
      </c>
      <c r="NA19" s="48" t="n"/>
      <c r="NB19" s="48" t="n"/>
      <c r="NC19" s="48" t="n"/>
      <c r="ND19" s="48" t="n"/>
      <c r="NE19" s="48" t="n"/>
      <c r="NF19" s="48" t="n"/>
      <c r="NG19" s="48" t="n"/>
      <c r="NH19" s="48" t="n"/>
      <c r="NI19" s="48" t="n"/>
      <c r="NJ19" s="48" t="n"/>
      <c r="NK19" s="48" t="n"/>
      <c r="NL19" s="48" t="inlineStr">
        <is>
          <t>Ya</t>
        </is>
      </c>
      <c r="NM19" s="48" t="inlineStr">
        <is>
          <t>100% dana hibah</t>
        </is>
      </c>
      <c r="NN19" s="17" t="inlineStr">
        <is>
          <t>0 (100% sumber pembiayaan dari hibah)</t>
        </is>
      </c>
      <c r="NO19" s="17" t="inlineStr">
        <is>
          <t>Yayasan Rumah Energi atau BIRU</t>
        </is>
      </c>
      <c r="NP19" s="48" t="n"/>
      <c r="NQ19" s="48" t="n"/>
      <c r="NR19" s="48" t="n"/>
      <c r="NS19" s="48" t="n"/>
      <c r="NT19" s="48" t="n"/>
      <c r="NU19" s="48" t="n"/>
      <c r="NV19" s="48" t="n"/>
      <c r="NW19" s="48" t="n"/>
      <c r="NX19" s="48" t="inlineStr">
        <is>
          <t>Sedikit meningkat</t>
        </is>
      </c>
      <c r="NY19" s="8" t="n">
        <v>120</v>
      </c>
      <c r="NZ19" s="8" t="n">
        <v>0</v>
      </c>
      <c r="OA19" s="8" t="n">
        <v>0</v>
      </c>
      <c r="OB19" s="8" t="n">
        <v>0</v>
      </c>
      <c r="OC19" s="8" t="n">
        <v>5</v>
      </c>
      <c r="OD19" s="8" t="n">
        <v>0</v>
      </c>
      <c r="OE19" s="48" t="inlineStr">
        <is>
          <t>Lebih baik</t>
        </is>
      </c>
      <c r="OF19" s="48" t="inlineStr">
        <is>
          <t>Jauh lebih baik (beda waktu memasak lebih cepat setengah jam atau lebih, ATAU tidak lagi ada rasa/bau makanan yang berubah, ATAU alasan lainnya)</t>
        </is>
      </c>
      <c r="OG19" s="48" t="inlineStr">
        <is>
          <t>Ya</t>
        </is>
      </c>
      <c r="OH19" s="8" t="n">
        <v>2</v>
      </c>
      <c r="OI19" s="8" t="n">
        <v>0</v>
      </c>
      <c r="OJ19" s="8" t="n">
        <v>0</v>
      </c>
      <c r="OK19" s="8" t="n">
        <v>0</v>
      </c>
      <c r="OL19" s="8" t="n">
        <v>0</v>
      </c>
      <c r="OM19" s="8" t="n">
        <v>0</v>
      </c>
      <c r="ON19" s="8" t="n">
        <v>0</v>
      </c>
      <c r="OO19" s="8" t="n">
        <v>0</v>
      </c>
      <c r="OP19" s="48">
        <f>VLOOKUP(AG19,'BUS 2'!$G$1:$CU$424,2,0)</f>
        <v/>
      </c>
      <c r="OQ19" s="8">
        <f>VLOOKUP(AG19,'BUS 2'!$G$1:$CU$424,3,0)</f>
        <v/>
      </c>
      <c r="OR19" s="8">
        <f>VLOOKUP(AG19,'BUS 2'!$G$1:$CU$424,4,0)</f>
        <v/>
      </c>
      <c r="OS19" s="8">
        <f>VLOOKUP(AG19,'BUS 2'!$G$1:$CU$424,5,0)</f>
        <v/>
      </c>
      <c r="OT19" s="8">
        <f>VLOOKUP(AG19,'BUS 2'!$G$1:$CU$424,6,0)</f>
        <v/>
      </c>
      <c r="OU19" s="8">
        <f>VLOOKUP(AG19,'BUS 2'!$G$1:$CU$424,7,0)</f>
        <v/>
      </c>
      <c r="OV19" s="8">
        <f>VLOOKUP(AG19,'BUS 2'!$G$1:$CU$424,8,0)</f>
        <v/>
      </c>
      <c r="OW19" s="8">
        <f>VLOOKUP(AG19,'BUS 2'!$G$1:$CU$424,9,0)</f>
        <v/>
      </c>
      <c r="OX19" s="8">
        <f>VLOOKUP(AG19,'BUS 2'!$G$1:$CU$424,10,0)</f>
        <v/>
      </c>
      <c r="OY19" s="8">
        <f>VLOOKUP(AG19,'BUS 2'!$G$1:$CU$424,11,0)</f>
        <v/>
      </c>
      <c r="OZ19" s="8">
        <f>VLOOKUP(AG19,'BUS 2'!$G$1:$CU$424,12,0)</f>
        <v/>
      </c>
      <c r="PA19" s="8">
        <f>VLOOKUP(AG19,'BUS 2'!$G$1:$CU$424,13,0)</f>
        <v/>
      </c>
      <c r="PB19" s="8">
        <f>VLOOKUP(AG19,'BUS 2'!$G$1:$CU$424,14,0)</f>
        <v/>
      </c>
      <c r="PC19" s="8">
        <f>VLOOKUP(AG19,'BUS 2'!$G$1:$CU$424,15,0)</f>
        <v/>
      </c>
      <c r="PD19" s="8">
        <f>VLOOKUP(AG19,'BUS 2'!$G$1:$CU$424,16,0)</f>
        <v/>
      </c>
      <c r="PE19" s="8">
        <f>VLOOKUP(AG19,'BUS 2'!$G$1:$CU$424,17,0)</f>
        <v/>
      </c>
      <c r="PF19" s="8">
        <f>VLOOKUP(AG19,'BUS 2'!$G$1:$CU$424,18,0)</f>
        <v/>
      </c>
      <c r="PG19" s="8">
        <f>VLOOKUP(AG19,'BUS 2'!$G$1:$CU$424,19,0)</f>
        <v/>
      </c>
      <c r="PH19" s="8">
        <f>VLOOKUP(AG19,'BUS 2'!$G$1:$CU$424,20,0)</f>
        <v/>
      </c>
      <c r="PI19" s="8">
        <f>VLOOKUP(AG19,'BUS 2'!$G$1:$CU$424,21,0)</f>
        <v/>
      </c>
      <c r="PJ19" s="8">
        <f>VLOOKUP(AG19,'BUS 2'!$G$1:$CU$424,22,0)</f>
        <v/>
      </c>
      <c r="PK19" s="8">
        <f>VLOOKUP(AG19,'BUS 2'!$G$1:$CU$424,23,0)</f>
        <v/>
      </c>
      <c r="PL19" s="8">
        <f>VLOOKUP(AG19,'BUS 2'!$G$1:$CU$424,24,0)</f>
        <v/>
      </c>
      <c r="PM19" s="8">
        <f>VLOOKUP(AG19,'BUS 2'!$G$1:$CU$424,25,0)</f>
        <v/>
      </c>
      <c r="PN19" s="8">
        <f>VLOOKUP(AG19,'BUS 2'!$G$1:$CU$424,26,0)</f>
        <v/>
      </c>
      <c r="PO19" s="8">
        <f>VLOOKUP(AG19,'BUS 2'!$G$1:$CU$424,27,0)</f>
        <v/>
      </c>
      <c r="PP19" s="8">
        <f>VLOOKUP(AG19,'BUS 2'!$G$1:$CU$424,28,0)</f>
        <v/>
      </c>
      <c r="PQ19" s="8">
        <f>VLOOKUP(AG19,'BUS 2'!$G$1:$CU$424,29,0)</f>
        <v/>
      </c>
      <c r="PR19" s="8">
        <f>VLOOKUP(AG19,'BUS 2'!$G$1:$CU$424,30,0)</f>
        <v/>
      </c>
      <c r="PS19" s="8">
        <f>VLOOKUP(AG19,'BUS 2'!$G$1:$CU$424,31,0)</f>
        <v/>
      </c>
      <c r="PT19" s="48" t="inlineStr">
        <is>
          <t>1-Disebarkan ke lahan terbuka</t>
        </is>
      </c>
      <c r="PU19" s="8" t="n">
        <v>0</v>
      </c>
      <c r="PV19" s="8" t="n">
        <v>0</v>
      </c>
      <c r="PW19" s="8" t="n">
        <v>0</v>
      </c>
      <c r="PX19" s="8" t="n">
        <v>0</v>
      </c>
      <c r="PY19" s="8" t="n">
        <v>0</v>
      </c>
      <c r="PZ19" s="8" t="n">
        <v>1</v>
      </c>
      <c r="QA19" s="8" t="n">
        <v>0</v>
      </c>
      <c r="QB19" s="8" t="n">
        <v>0</v>
      </c>
      <c r="QC19" s="8" t="n">
        <v>0</v>
      </c>
      <c r="QD19" s="48" t="n"/>
      <c r="QE19" s="36" t="n"/>
      <c r="QF19" s="35" t="n"/>
      <c r="QG19" s="35" t="n"/>
      <c r="QH19" s="35" t="n"/>
      <c r="QI19" s="35" t="n"/>
      <c r="QJ19" s="35" t="n"/>
      <c r="QK19" s="36" t="n"/>
      <c r="QL19" s="36" t="n"/>
      <c r="QM19" s="36" t="n"/>
      <c r="QN19" s="36" t="n"/>
      <c r="QO19" s="36" t="n"/>
      <c r="QP19" s="36" t="n"/>
      <c r="QQ19" s="36" t="n"/>
      <c r="QR19" s="36" t="n"/>
      <c r="QS19" s="36" t="n"/>
      <c r="QT19" s="36" t="n"/>
      <c r="QU19" s="36" t="n"/>
      <c r="QV19" s="36" t="n"/>
      <c r="QW19" s="35" t="n"/>
      <c r="QX19" s="35" t="n"/>
      <c r="QY19" s="35" t="n"/>
      <c r="QZ19" s="35" t="n"/>
      <c r="RA19" s="35" t="n"/>
      <c r="RB19" s="36" t="n"/>
      <c r="RC19" s="36" t="n"/>
      <c r="RD19" s="36" t="n"/>
      <c r="RE19" s="36" t="n"/>
      <c r="RF19" s="36" t="n"/>
      <c r="RG19" s="48" t="n"/>
      <c r="RH19" s="35" t="n"/>
      <c r="RI19" s="35" t="n"/>
      <c r="RJ19" s="35" t="n"/>
      <c r="RK19" s="35" t="n"/>
      <c r="RL19" s="35" t="n"/>
      <c r="RM19" s="48" t="n"/>
      <c r="RN19" s="48" t="n"/>
      <c r="RO19" s="48" t="n"/>
      <c r="RP19" s="48" t="n"/>
      <c r="RQ19" s="48" t="n"/>
      <c r="RR19" s="48" t="n"/>
      <c r="RS19" s="35" t="n"/>
      <c r="RT19" s="35" t="n"/>
      <c r="RU19" s="35" t="n"/>
      <c r="RV19" s="35" t="n"/>
      <c r="RW19" s="35" t="n"/>
      <c r="RX19" s="48" t="n"/>
      <c r="RY19" s="48" t="n"/>
      <c r="RZ19" s="48" t="n"/>
      <c r="SA19" s="48" t="n"/>
      <c r="SB19" s="48" t="n"/>
      <c r="SC19" s="48" t="n"/>
      <c r="SD19" s="35" t="n"/>
      <c r="SE19" s="35" t="n"/>
      <c r="SF19" s="35" t="n"/>
      <c r="SG19" s="35" t="n"/>
      <c r="SH19" s="35" t="n"/>
      <c r="SI19" s="48" t="n"/>
      <c r="SJ19" s="48" t="n"/>
      <c r="SK19" s="48" t="n"/>
      <c r="SL19" s="48" t="n"/>
      <c r="SM19" s="48" t="n"/>
      <c r="SN19" s="48" t="n"/>
      <c r="SO19" s="35" t="n"/>
      <c r="SP19" s="35" t="n"/>
      <c r="SQ19" s="35" t="n"/>
      <c r="SR19" s="35" t="n"/>
      <c r="SS19" s="35" t="n"/>
      <c r="ST19" s="48" t="n"/>
      <c r="SU19" s="48" t="n"/>
      <c r="SV19" s="48" t="n"/>
      <c r="SW19" s="48" t="n"/>
      <c r="SX19" s="48" t="n"/>
      <c r="SY19" s="8">
        <f>VLOOKUP(AG19,'BUS 2'!$G$1:$CU$424,33,0)</f>
        <v/>
      </c>
      <c r="SZ19" s="48">
        <f>VLOOKUP(AG19,'BUS 2'!$G$1:$CU$424,34,0)</f>
        <v/>
      </c>
      <c r="TA19" s="48">
        <f>VLOOKUP(AG19,'BUS 2'!$G$1:$CU$424,35,0)</f>
        <v/>
      </c>
      <c r="TB19" s="48">
        <f>VLOOKUP(AG19,'BUS 2'!$G$1:$CU$424,36,0)</f>
        <v/>
      </c>
      <c r="TC19" s="48">
        <f>VLOOKUP(AG19,'BUS 2'!$G$1:$CU$424,37,0)</f>
        <v/>
      </c>
      <c r="TD19" s="48">
        <f>VLOOKUP(AG19,'BUS 2'!$G$1:$CU$424,38,0)</f>
        <v/>
      </c>
      <c r="TE19" s="48">
        <f>VLOOKUP(AG19,'BUS 2'!$G$1:$CU$424,39,0)</f>
        <v/>
      </c>
      <c r="TF19" s="48">
        <f>VLOOKUP(AG19,'BUS 2'!$G$1:$CU$424,40,0)</f>
        <v/>
      </c>
      <c r="TG19" s="8">
        <f>VLOOKUP(AG19,'BUS 2'!$G$1:$CU$424,42,0)</f>
        <v/>
      </c>
      <c r="TH19" s="8">
        <f>VLOOKUP(AG19,'BUS 2'!$G$1:$CU$424,43,0)</f>
        <v/>
      </c>
      <c r="TI19" s="8">
        <f>VLOOKUP(AG19,'BUS 2'!$G$1:$CU$424,44,0)</f>
        <v/>
      </c>
      <c r="TJ19" s="8">
        <f>VLOOKUP(AG19,'BUS 2'!$G$1:$CU$424,45,0)</f>
        <v/>
      </c>
      <c r="TK19" s="8">
        <f>VLOOKUP(AG19,'BUS 2'!$G$1:$CU$424,46,0)</f>
        <v/>
      </c>
      <c r="TL19" s="8">
        <f>VLOOKUP(AG19,'BUS 2'!$G$1:$CU$424,47,0)</f>
        <v/>
      </c>
      <c r="TM19" s="8">
        <f>VLOOKUP(AG19,'BUS 2'!$G$1:$CU$424,48,0)</f>
        <v/>
      </c>
      <c r="TN19" s="8">
        <f>VLOOKUP(AG19,'BUS 2'!$G$1:$CU$424,49,0)</f>
        <v/>
      </c>
      <c r="TO19" s="8">
        <f>VLOOKUP(AG19,'BUS 2'!$G$1:$CU$424,50,0)</f>
        <v/>
      </c>
      <c r="TP19" s="8">
        <f>VLOOKUP(AG19,'BUS 2'!$G$1:$CU$424,51,0)</f>
        <v/>
      </c>
      <c r="TQ19" s="8">
        <f>VLOOKUP(AG19,'BUS 2'!$G$1:$CU$424,52,0)</f>
        <v/>
      </c>
      <c r="TR19" s="8">
        <f>VLOOKUP(AG19,'BUS 2'!$G$1:$CU$424,53,0)</f>
        <v/>
      </c>
      <c r="TS19" s="48">
        <f>VLOOKUP(AG19,'BUS 2'!$G$1:$CU$424,54,0)</f>
        <v/>
      </c>
      <c r="TT19" s="48">
        <f>VLOOKUP(AG19,'BUS 2'!$G$1:$CU$424,55,0)</f>
        <v/>
      </c>
      <c r="TU19" s="48">
        <f>VLOOKUP(AG19,'BUS 2'!$G$1:$CU$424,56,0)</f>
        <v/>
      </c>
      <c r="TV19" s="48">
        <f>VLOOKUP(AG19,'BUS 2'!$G$1:$CU$424,57,0)</f>
        <v/>
      </c>
      <c r="TW19" s="48">
        <f>VLOOKUP(AG19,'BUS 2'!$G$1:$CU$424,58,0)</f>
        <v/>
      </c>
      <c r="TX19" s="48">
        <f>VLOOKUP(AG19,'BUS 2'!$G$1:$CU$424,59,0)</f>
        <v/>
      </c>
      <c r="TY19" s="48">
        <f>VLOOKUP(AG19,'BUS 2'!$G$1:$CU$424,60,0)</f>
        <v/>
      </c>
      <c r="TZ19" s="48">
        <f>VLOOKUP(AG19,'BUS 2'!$G$1:$CU$424,61,0)</f>
        <v/>
      </c>
      <c r="UA19" s="48">
        <f>VLOOKUP(AG19,'BUS 2'!$G$1:$CU$424,62,0)</f>
        <v/>
      </c>
      <c r="UB19" s="48">
        <f>VLOOKUP(AG19,'BUS 2'!$G$1:$CU$424,63,0)</f>
        <v/>
      </c>
      <c r="UC19" s="48">
        <f>VLOOKUP(AG19,'BUS 2'!$G$1:$CU$424,64,0)</f>
        <v/>
      </c>
      <c r="UD19" s="48">
        <f>VLOOKUP(AG19,'BUS 2'!$G$1:$CU$424,65,0)</f>
        <v/>
      </c>
      <c r="UE19" s="48">
        <f>VLOOKUP(AG19,'BUS 2'!$G$1:$CU$424,66,0)</f>
        <v/>
      </c>
      <c r="UF19" s="48">
        <f>VLOOKUP(AG19,'BUS 2'!$G$1:$CU$424,67,0)</f>
        <v/>
      </c>
      <c r="UG19" s="48">
        <f>VLOOKUP(AG19,'BUS 2'!$G$1:$CU$424,68,0)</f>
        <v/>
      </c>
      <c r="UH19" s="48">
        <f>VLOOKUP(AG19,'BUS 2'!$G$1:$CU$424,69,0)</f>
        <v/>
      </c>
      <c r="UI19" s="48">
        <f>VLOOKUP(AG19,'BUS 2'!$G$1:$CU$424,70,0)</f>
        <v/>
      </c>
      <c r="UJ19" s="48">
        <f>VLOOKUP(AG19,'BUS 2'!$G$1:$CU$424,71,0)</f>
        <v/>
      </c>
      <c r="UK19" s="48">
        <f>VLOOKUP(AG19,'BUS 2'!$G$1:$CU$424,72,0)</f>
        <v/>
      </c>
      <c r="UL19" s="48">
        <f>VLOOKUP(AG19,'BUS 2'!$G$1:$CU$424,73,0)</f>
        <v/>
      </c>
      <c r="UM19" s="48">
        <f>VLOOKUP(AG19,'BUS 2'!$G$1:$CU$424,74,0)</f>
        <v/>
      </c>
      <c r="UN19" s="48">
        <f>VLOOKUP(AG19,'BUS 2'!$G$1:$CU$424,75,0)</f>
        <v/>
      </c>
      <c r="UO19" s="48">
        <f>VLOOKUP(AG19,'BUS 2'!$G$1:$CU$424,76,0)</f>
        <v/>
      </c>
      <c r="UP19" s="48">
        <f>VLOOKUP(AG19,'BUS 2'!$G$1:$CU$424,77,0)</f>
        <v/>
      </c>
      <c r="UQ19" s="48">
        <f>VLOOKUP(AG19,'BUS 2'!$G$1:$CU$424,78,0)</f>
        <v/>
      </c>
      <c r="UR19" s="48">
        <f>VLOOKUP(AG19,'BUS 2'!$G$1:$CU$424,79,0)</f>
        <v/>
      </c>
      <c r="US19" s="48">
        <f>VLOOKUP(AG19,'BUS 2'!$G$1:$CU$424,80,0)</f>
        <v/>
      </c>
      <c r="UT19" s="48">
        <f>VLOOKUP(AG19,'BUS 2'!$G$1:$CU$424,81,0)</f>
        <v/>
      </c>
      <c r="UU19" s="48" t="inlineStr">
        <is>
          <t>Pemberian pakan di kandang</t>
        </is>
      </c>
      <c r="UV19" s="48" t="n"/>
      <c r="UW19" s="48" t="n"/>
      <c r="UX19" s="48" t="n"/>
      <c r="UY19" s="48" t="n"/>
      <c r="UZ19" s="48" t="n"/>
      <c r="VA19" s="48" t="n"/>
      <c r="VB19" s="48" t="n"/>
      <c r="VC19" s="48" t="inlineStr">
        <is>
          <t>Sangat jarang (&gt;1 bulan sekali)</t>
        </is>
      </c>
      <c r="VD19" s="48" t="n"/>
      <c r="VE19" s="48" t="n"/>
      <c r="VF19" s="48" t="n"/>
      <c r="VG19" s="48" t="n"/>
      <c r="VH19" s="48" t="n"/>
      <c r="VI19" s="48" t="n"/>
      <c r="VJ19" s="48" t="n"/>
      <c r="VK19" s="48" t="inlineStr">
        <is>
          <t>Cukup (2-6 hari sekali)</t>
        </is>
      </c>
      <c r="VL19" s="48" t="n"/>
      <c r="VM19" s="48" t="n"/>
      <c r="VN19" s="48" t="n"/>
      <c r="VO19" s="48" t="n"/>
      <c r="VP19" s="48" t="n"/>
      <c r="VQ19" s="48" t="n"/>
      <c r="VR19" s="48" t="n"/>
      <c r="VS19" s="48" t="inlineStr">
        <is>
          <t>2-Disimpan basah (slurry)</t>
        </is>
      </c>
      <c r="VT19" s="8" t="n">
        <v>0</v>
      </c>
      <c r="VU19" s="8" t="n">
        <v>0</v>
      </c>
      <c r="VV19" s="8" t="n">
        <v>0</v>
      </c>
      <c r="VW19" s="8" t="n">
        <v>0</v>
      </c>
      <c r="VX19" s="8" t="n">
        <v>0</v>
      </c>
      <c r="VY19" s="8" t="n">
        <v>1</v>
      </c>
      <c r="VZ19" s="8" t="n">
        <v>0</v>
      </c>
      <c r="WA19" s="8" t="n">
        <v>0</v>
      </c>
      <c r="WB19" s="8" t="n">
        <v>0</v>
      </c>
      <c r="WC19" s="8" t="n">
        <v>0</v>
      </c>
      <c r="WD19" s="8" t="n">
        <v>0</v>
      </c>
      <c r="WE19" s="8" t="n">
        <v>0</v>
      </c>
      <c r="WF19" s="48" t="n"/>
      <c r="WG19" s="48" t="n"/>
      <c r="WH19" s="48" t="n"/>
      <c r="WI19" s="48" t="n"/>
      <c r="WJ19" s="48" t="n"/>
      <c r="WK19" s="48" t="n"/>
      <c r="WL19" s="48" t="n"/>
      <c r="WM19" s="48" t="n"/>
      <c r="WN19" s="48" t="n"/>
      <c r="WO19" s="48" t="n"/>
      <c r="WP19" s="48" t="n"/>
      <c r="WQ19" s="48" t="n"/>
      <c r="WR19" s="48" t="n"/>
      <c r="WS19" s="48" t="n"/>
      <c r="WT19" s="48" t="n"/>
      <c r="WU19" s="48" t="n"/>
      <c r="WV19" s="48" t="n"/>
      <c r="WW19" s="48" t="n"/>
      <c r="WX19" s="48" t="n"/>
      <c r="WY19" s="48" t="n"/>
      <c r="WZ19" s="48" t="n"/>
      <c r="XA19" s="48" t="n"/>
      <c r="XB19" s="48" t="n"/>
      <c r="XC19" s="48" t="n"/>
      <c r="XD19" s="48" t="n"/>
      <c r="XE19" s="48" t="n"/>
      <c r="XF19" s="48" t="n"/>
      <c r="XG19" s="48" t="n"/>
      <c r="XH19" s="48" t="n"/>
      <c r="XI19" s="48" t="n"/>
      <c r="XJ19" s="48" t="n"/>
      <c r="XK19" s="48" t="n"/>
      <c r="XL19" s="48" t="n"/>
      <c r="XM19" s="48" t="n"/>
      <c r="XN19" s="48" t="n"/>
      <c r="XO19" s="48" t="n"/>
      <c r="XP19" s="48" t="n"/>
      <c r="XQ19" s="48" t="n"/>
      <c r="XR19" s="48" t="n"/>
      <c r="XS19" s="48" t="n"/>
      <c r="XT19" s="48" t="n"/>
      <c r="XU19" s="48" t="n"/>
      <c r="XV19" s="48" t="n"/>
      <c r="XW19" s="48" t="n"/>
      <c r="XX19" s="48" t="n"/>
      <c r="XY19" s="48" t="n"/>
      <c r="XZ19" s="48" t="n"/>
      <c r="YA19" s="48" t="n"/>
      <c r="YB19" s="48" t="n"/>
      <c r="YC19" s="48" t="n"/>
      <c r="YD19" s="48" t="n"/>
      <c r="YE19" s="48" t="n"/>
      <c r="YF19" s="48" t="n"/>
      <c r="YG19" s="48" t="n"/>
      <c r="YH19" s="48" t="n"/>
      <c r="YI19" s="48" t="n"/>
      <c r="YJ19" s="48" t="n"/>
      <c r="YK19" s="48" t="n"/>
      <c r="YL19" s="48" t="n"/>
      <c r="YM19" s="48" t="n"/>
      <c r="YN19" s="48" t="n"/>
      <c r="YO19" s="48" t="n"/>
      <c r="YP19" s="48" t="n"/>
      <c r="YQ19" s="48" t="n"/>
      <c r="YR19" s="48" t="n"/>
      <c r="YS19" s="48" t="n"/>
      <c r="YT19" s="48" t="n"/>
      <c r="YU19" s="48" t="n"/>
      <c r="YV19" s="48" t="n"/>
      <c r="YW19" s="48" t="n"/>
      <c r="YX19" s="48" t="n"/>
      <c r="YY19" s="48" t="n"/>
      <c r="YZ19" s="48" t="n"/>
      <c r="ZA19" s="48" t="n"/>
      <c r="ZB19" s="48" t="n"/>
      <c r="ZC19" s="48" t="n"/>
      <c r="ZD19" s="48" t="n"/>
      <c r="ZE19" s="48" t="n"/>
      <c r="ZF19" s="48" t="n"/>
      <c r="ZG19" s="48" t="n"/>
      <c r="ZH19" s="48" t="n"/>
      <c r="ZI19" s="48" t="n"/>
      <c r="ZJ19" s="48" t="n"/>
      <c r="ZK19" s="48" t="n"/>
      <c r="ZL19" s="48" t="n"/>
      <c r="ZM19" s="48" t="n"/>
      <c r="ZN19" s="48" t="n"/>
      <c r="ZO19" s="48" t="n"/>
      <c r="ZP19" s="48" t="n"/>
      <c r="ZQ19" s="48" t="n"/>
      <c r="ZR19" s="48" t="n"/>
      <c r="ZS19" s="48" t="n"/>
      <c r="ZT19" s="48" t="n"/>
      <c r="ZU19" s="48" t="n"/>
      <c r="ZV19" s="8" t="n">
        <v>2</v>
      </c>
      <c r="ZW19" s="48" t="n"/>
      <c r="ZX19" s="48" t="n"/>
      <c r="ZY19" s="48" t="n"/>
      <c r="ZZ19" s="48" t="n"/>
      <c r="AAA19" s="48" t="n"/>
      <c r="AAB19" s="48" t="n"/>
      <c r="AAC19" s="48" t="n"/>
      <c r="AAD19" s="48" t="inlineStr">
        <is>
          <t>Pakan segar (misal: rumput)</t>
        </is>
      </c>
      <c r="AAE19" s="48" t="n"/>
      <c r="AAF19" s="48" t="n"/>
      <c r="AAG19" s="48" t="n"/>
      <c r="AAH19" s="48" t="n"/>
      <c r="AAI19" s="48" t="n"/>
      <c r="AAJ19" s="48" t="n"/>
      <c r="AAK19" s="48" t="n"/>
      <c r="AAL19" s="48" t="inlineStr">
        <is>
          <t>Tidak</t>
        </is>
      </c>
      <c r="AAM19" s="48" t="n"/>
      <c r="AAN19" s="48" t="n"/>
      <c r="AAO19" s="48" t="n"/>
      <c r="AAP19" s="48" t="n"/>
      <c r="AAQ19" s="48" t="n"/>
      <c r="AAR19" s="48" t="inlineStr">
        <is>
          <t>Tidak</t>
        </is>
      </c>
      <c r="AAS19" s="48" t="inlineStr">
        <is>
          <t>Tidak pasti/ragu-ragu</t>
        </is>
      </c>
      <c r="AAT19" s="48" t="inlineStr">
        <is>
          <t>Dibuang ke lahan sekitar kandang - yg ditanami tanaman</t>
        </is>
      </c>
      <c r="AAU19" s="8" t="n">
        <v>0</v>
      </c>
      <c r="AAV19" s="8" t="n">
        <v>0</v>
      </c>
      <c r="AAW19" s="8" t="n">
        <v>0</v>
      </c>
      <c r="AAX19" s="8" t="n">
        <v>1</v>
      </c>
      <c r="AAY19" s="8" t="n">
        <v>0</v>
      </c>
      <c r="AAZ19" s="8" t="n">
        <v>0</v>
      </c>
      <c r="ABA19" s="8" t="n">
        <v>0</v>
      </c>
      <c r="ABB19" s="48" t="n"/>
      <c r="ABC19" s="48" t="n"/>
      <c r="ABD19" s="48" t="n"/>
      <c r="ABE19" s="48" t="n"/>
      <c r="ABF19" s="48" t="n"/>
      <c r="ABG19" s="48" t="n"/>
      <c r="ABH19" s="48" t="n"/>
      <c r="ABI19" s="48" t="n"/>
      <c r="ABJ19" s="48" t="n"/>
      <c r="ABK19" s="48" t="n"/>
      <c r="ABL19" s="48" t="n"/>
      <c r="ABM19" s="48" t="n"/>
      <c r="ABN19" s="48" t="n"/>
      <c r="ABO19" s="48" t="n"/>
      <c r="ABP19" s="48" t="n"/>
      <c r="ABQ19" s="48" t="inlineStr">
        <is>
          <t>Tanaman bunga</t>
        </is>
      </c>
      <c r="ABR19" s="48" t="inlineStr">
        <is>
          <t>Cukup (2 minggu sekali)</t>
        </is>
      </c>
      <c r="ABS19" s="48" t="n"/>
      <c r="ABT19" s="8" t="n">
        <v>200</v>
      </c>
      <c r="ABU19" s="48" t="n"/>
      <c r="ABV19" s="48" t="n"/>
      <c r="ABW19" s="48" t="n"/>
      <c r="ABX19" s="48" t="n"/>
      <c r="ABY19" s="48" t="n"/>
      <c r="ABZ19" s="48" t="n"/>
      <c r="ACA19" s="48" t="n"/>
      <c r="ACB19" s="48" t="n"/>
      <c r="ACC19" s="48" t="n"/>
      <c r="ACD19" s="48" t="n"/>
      <c r="ACE19" s="48" t="n"/>
      <c r="ACF19" s="48" t="n"/>
      <c r="ACG19" s="48" t="n"/>
      <c r="ACH19" s="48" t="n"/>
      <c r="ACI19" s="48" t="n"/>
      <c r="ACJ19" s="48" t="n"/>
      <c r="ACK19" s="48" t="inlineStr">
        <is>
          <t>Ladang/sawah terlalu jauh, sulit untuk mengangkut ke sana Belum tau bahwa bioslurry bagus untuk pupuk</t>
        </is>
      </c>
      <c r="ACL19" s="8" t="n">
        <v>0</v>
      </c>
      <c r="ACM19" s="8" t="n">
        <v>0</v>
      </c>
      <c r="ACN19" s="8" t="n">
        <v>0</v>
      </c>
      <c r="ACO19" s="8" t="n">
        <v>1</v>
      </c>
      <c r="ACP19" s="8" t="n">
        <v>1</v>
      </c>
      <c r="ACQ19" s="8" t="n">
        <v>0</v>
      </c>
      <c r="ACR19" s="8" t="n">
        <v>0</v>
      </c>
      <c r="ACS19" s="48" t="n"/>
      <c r="ACT19" s="48" t="inlineStr">
        <is>
          <t>Tidak ada</t>
        </is>
      </c>
      <c r="ACU19" s="48" t="inlineStr">
        <is>
          <t>Manfaat cukup signifikan, terasa di kehidupan sehari-hari</t>
        </is>
      </c>
      <c r="ACV19" s="48" t="inlineStr">
        <is>
          <t>Sama saja</t>
        </is>
      </c>
      <c r="ACW19" s="48" t="inlineStr">
        <is>
          <t>Anggota keluarga - Perempuan dewasa</t>
        </is>
      </c>
      <c r="ACX19" s="48" t="inlineStr">
        <is>
          <t>Setuju</t>
        </is>
      </c>
      <c r="ACY19" s="48" t="inlineStr">
        <is>
          <t>Anggota keluarga - Laki-laki dewasa Anggota keluarga - Perempuan dewasa</t>
        </is>
      </c>
      <c r="ACZ19" s="8" t="n">
        <v>1</v>
      </c>
      <c r="ADA19" s="8" t="n">
        <v>1</v>
      </c>
      <c r="ADB19" s="8" t="n">
        <v>0</v>
      </c>
      <c r="ADC19" s="8" t="n">
        <v>0</v>
      </c>
      <c r="ADD19" s="48" t="inlineStr">
        <is>
          <t>Puas</t>
        </is>
      </c>
      <c r="ADE19" s="48" t="inlineStr">
        <is>
          <t>Puas</t>
        </is>
      </c>
      <c r="ADF19" s="48" t="inlineStr">
        <is>
          <t>Puas</t>
        </is>
      </c>
      <c r="ADG19" s="48" t="inlineStr">
        <is>
          <t>Puas</t>
        </is>
      </c>
      <c r="ADH19" s="48" t="inlineStr">
        <is>
          <t>Tidak</t>
        </is>
      </c>
      <c r="ADI19" s="48" t="n"/>
      <c r="ADJ19" s="48" t="inlineStr">
        <is>
          <t>Puas</t>
        </is>
      </c>
      <c r="ADK19" s="48" t="n"/>
      <c r="ADL19" s="48" t="n"/>
      <c r="ADM19" s="48" t="n"/>
      <c r="ADN19" s="48" t="n"/>
      <c r="ADO19" s="48" t="n"/>
      <c r="ADP19" s="48" t="n"/>
      <c r="ADQ19" s="48" t="n"/>
      <c r="ADR19" s="48" t="n"/>
      <c r="ADS19" s="48" t="n"/>
      <c r="ADT19" s="48" t="n"/>
      <c r="ADU19" s="48" t="inlineStr">
        <is>
          <t>Dibiarkan saja</t>
        </is>
      </c>
      <c r="ADV19" s="8" t="n">
        <v>0</v>
      </c>
      <c r="ADW19" s="8" t="n">
        <v>0</v>
      </c>
      <c r="ADX19" s="8" t="n">
        <v>0</v>
      </c>
      <c r="ADY19" s="8" t="n">
        <v>0</v>
      </c>
      <c r="ADZ19" s="8" t="n">
        <v>0</v>
      </c>
      <c r="AEA19" s="8" t="n">
        <v>0</v>
      </c>
      <c r="AEB19" s="8" t="n">
        <v>1</v>
      </c>
      <c r="AEC19" s="8" t="n">
        <v>0</v>
      </c>
      <c r="AED19" s="48" t="inlineStr">
        <is>
          <t>-</t>
        </is>
      </c>
      <c r="AEE19" s="48" t="inlineStr">
        <is>
          <t>Laki-laki dewasa</t>
        </is>
      </c>
      <c r="AEF19" s="48" t="n"/>
      <c r="AEG19" s="48" t="inlineStr">
        <is>
          <t>Menghubungi melalui rekan</t>
        </is>
      </c>
      <c r="AEH19" s="48" t="n"/>
      <c r="AEI19" s="48" t="inlineStr">
        <is>
          <t>Sebaiknya pemantauan dilakukan minimal 1 bulan sekali</t>
        </is>
      </c>
      <c r="AEJ19" s="48" t="inlineStr">
        <is>
          <t>Ya, selalu</t>
        </is>
      </c>
      <c r="AEK19" s="48" t="inlineStr">
        <is>
          <t>Lebih aman Peningkatan kebersihan kandang ternak</t>
        </is>
      </c>
      <c r="AEL19" s="8" t="n">
        <v>0</v>
      </c>
      <c r="AEM19" s="8" t="n">
        <v>0</v>
      </c>
      <c r="AEN19" s="8" t="n">
        <v>0</v>
      </c>
      <c r="AEO19" s="8" t="n">
        <v>0</v>
      </c>
      <c r="AEP19" s="8" t="n">
        <v>1</v>
      </c>
      <c r="AEQ19" s="8" t="n">
        <v>0</v>
      </c>
      <c r="AER19" s="8" t="n">
        <v>1</v>
      </c>
      <c r="AES19" s="8" t="n">
        <v>0</v>
      </c>
      <c r="AET19" s="8" t="n">
        <v>0</v>
      </c>
      <c r="AEU19" s="8" t="n">
        <v>0</v>
      </c>
      <c r="AEV19" s="8" t="n">
        <v>0</v>
      </c>
      <c r="AEW19" s="8" t="n">
        <v>0</v>
      </c>
      <c r="AEX19" s="48" t="n"/>
      <c r="AEY19" s="48" t="inlineStr">
        <is>
          <t>Memasak lebih aman</t>
        </is>
      </c>
      <c r="AEZ19" s="48" t="n"/>
      <c r="AFA19" s="48" t="inlineStr">
        <is>
          <t>Tetangga / teman / saudara</t>
        </is>
      </c>
      <c r="AFB19" s="48" t="n"/>
      <c r="AFC19" s="48" t="inlineStr">
        <is>
          <t>IMG_6220-9_59_44.jpeg</t>
        </is>
      </c>
      <c r="AFD19" s="16" t="inlineStr">
        <is>
          <t>https://kf.kobotoolbox.org/api/v2/assets/avstPQqLr3Ab3ZdcVTXZ6f/data/671794487/attachments/atts9zpyyXs3x499HwTYPaNM/</t>
        </is>
      </c>
      <c r="AFE19" s="48" t="inlineStr">
        <is>
          <t>IMG_6221-10_0_0.jpeg</t>
        </is>
      </c>
      <c r="AFF19" s="16" t="inlineStr">
        <is>
          <t>https://kf.kobotoolbox.org/api/v2/assets/avstPQqLr3Ab3ZdcVTXZ6f/data/671794487/attachments/attqvV89dcMEpvUdAFxAHwSd/</t>
        </is>
      </c>
      <c r="AFG19" s="48" t="inlineStr">
        <is>
          <t>Siti Nurhalisa S</t>
        </is>
      </c>
      <c r="AFH19" s="48" t="n"/>
      <c r="AFI19" s="27" t="inlineStr">
        <is>
          <t>-</t>
        </is>
      </c>
      <c r="AFJ19" s="48" t="n"/>
      <c r="AFK19" s="48" t="n"/>
      <c r="AFL19" s="48" t="n"/>
      <c r="AFM19" s="48" t="n"/>
      <c r="AFN19" s="48" t="n"/>
      <c r="AFO19" s="48" t="n"/>
      <c r="AFP19" s="48" t="n"/>
      <c r="AFQ19" s="48" t="n"/>
      <c r="AFR19" s="48" t="n"/>
      <c r="AFS19" s="48" t="n"/>
      <c r="AFT19" s="48" t="n"/>
      <c r="AFU19" s="48" t="n"/>
      <c r="AFV19" s="48" t="n"/>
      <c r="AFW19" s="48" t="n"/>
      <c r="AFX19" s="48" t="n"/>
      <c r="AFY19" s="48" t="n"/>
      <c r="AFZ19" s="48" t="n"/>
      <c r="AGA19" s="48" t="n"/>
      <c r="AGB19" s="48" t="n"/>
      <c r="AGC19" s="48" t="n"/>
      <c r="AGD19" s="48" t="n"/>
      <c r="AGE19" s="48" t="n"/>
      <c r="AGF19" s="48" t="n"/>
      <c r="AGG19" s="48" t="n"/>
      <c r="AGH19" s="48" t="n"/>
      <c r="AGI19" s="48" t="n"/>
      <c r="AGJ19" s="48" t="n"/>
      <c r="AGK19" s="48" t="n"/>
      <c r="AGL19" s="48" t="n"/>
      <c r="AGM19" s="48" t="n"/>
      <c r="AGN19" s="48" t="n"/>
      <c r="AGO19" s="48" t="n"/>
      <c r="AGP19" s="48" t="n"/>
      <c r="AGQ19" s="48" t="n"/>
      <c r="AGR19" s="48" t="n"/>
      <c r="AGS19" s="48" t="n"/>
      <c r="AGT19" s="48" t="n"/>
      <c r="AGU19" s="48" t="n"/>
      <c r="AGV19" s="48" t="n"/>
      <c r="AGW19" s="48" t="n"/>
      <c r="AGX19" s="48" t="n"/>
      <c r="AGY19" s="48" t="n"/>
      <c r="AGZ19" s="48" t="n"/>
      <c r="AHA19" s="48" t="n"/>
      <c r="AHB19" s="48" t="n"/>
      <c r="AHC19" s="48" t="n"/>
      <c r="AHD19" s="48" t="n"/>
      <c r="AHE19" s="48" t="n"/>
      <c r="AHF19" s="48" t="n"/>
      <c r="AHG19" s="48" t="n"/>
      <c r="AHH19" s="48" t="n"/>
      <c r="AHI19" s="48" t="n"/>
      <c r="AHJ19" s="48" t="n"/>
      <c r="AHK19" s="48" t="n"/>
      <c r="AHL19" s="48" t="n"/>
      <c r="AHM19" s="48" t="n"/>
      <c r="AHN19" s="48" t="n"/>
      <c r="AHO19" s="48" t="n"/>
      <c r="AHP19" s="48" t="n"/>
      <c r="AHQ19" s="48" t="n"/>
      <c r="AHR19" s="48" t="n"/>
      <c r="AHS19" s="48" t="n"/>
      <c r="AHT19" s="48" t="n"/>
      <c r="AHU19" s="48" t="n"/>
      <c r="AHV19" s="48" t="n"/>
      <c r="AHW19" s="48" t="n"/>
      <c r="AHX19" s="48" t="n"/>
      <c r="AHY19" s="48" t="n"/>
      <c r="AHZ19" s="48" t="n"/>
      <c r="AIA19" s="48" t="n"/>
      <c r="AIB19" s="48" t="n"/>
      <c r="AIC19" s="48" t="n"/>
      <c r="AID19" s="48" t="n"/>
      <c r="AIE19" s="48" t="n"/>
      <c r="AIF19" s="48" t="n"/>
      <c r="AIG19" s="48" t="n"/>
      <c r="AIH19" s="48" t="n"/>
      <c r="AII19" s="48" t="n"/>
      <c r="AIJ19" s="48" t="n"/>
      <c r="AIK19" s="48" t="n"/>
      <c r="AIL19" s="48" t="n"/>
      <c r="AIM19" s="48" t="n"/>
      <c r="AIN19" s="48" t="n"/>
      <c r="AIO19" s="48" t="n"/>
      <c r="AIP19" s="48" t="n"/>
      <c r="AIQ19" s="48" t="n"/>
      <c r="AIR19" s="48" t="n"/>
      <c r="AIS19" s="48" t="n"/>
      <c r="AIT19" s="48" t="n"/>
      <c r="AIU19" s="48" t="n"/>
      <c r="AIV19" s="48" t="n"/>
      <c r="AIW19" s="48" t="n"/>
      <c r="AIX19" s="48" t="n"/>
      <c r="AIY19" s="48" t="n"/>
      <c r="AIZ19" s="48" t="n"/>
      <c r="AJA19" s="48" t="n"/>
      <c r="AJB19" s="48" t="n"/>
      <c r="AJC19" s="48" t="n"/>
      <c r="AJD19" s="48" t="n"/>
      <c r="AJE19" s="48" t="n"/>
      <c r="AJF19" s="48" t="n"/>
      <c r="AJG19" s="48" t="n"/>
      <c r="AJH19" s="48" t="n"/>
      <c r="AJI19" s="48" t="n"/>
      <c r="AJJ19" s="48" t="n"/>
      <c r="AJK19" s="48" t="n"/>
      <c r="AJL19" s="48" t="n"/>
      <c r="AJM19" s="48" t="n"/>
      <c r="AJN19" s="48" t="n"/>
      <c r="AJO19" s="48" t="n"/>
      <c r="AJP19" s="48" t="n"/>
      <c r="AJQ19" s="48" t="n"/>
      <c r="AJR19" s="48" t="n"/>
      <c r="AJS19" s="48" t="n"/>
      <c r="AJT19" s="48" t="n"/>
      <c r="AJU19" s="48" t="n"/>
      <c r="AJV19" s="48" t="n"/>
      <c r="AJW19" s="48" t="n"/>
      <c r="AJX19" s="48" t="n"/>
      <c r="AJY19" s="48" t="n"/>
      <c r="AJZ19" s="48" t="n"/>
      <c r="AKA19" s="48" t="n"/>
      <c r="AKB19" s="48" t="n"/>
      <c r="AKC19" s="48" t="n"/>
      <c r="AKD19" s="48" t="n"/>
      <c r="AKE19" s="48" t="n"/>
      <c r="AKF19" s="48" t="n"/>
      <c r="AKG19" s="48" t="n"/>
      <c r="AKH19" s="48" t="n"/>
      <c r="AKI19" s="48" t="n"/>
      <c r="AKJ19" s="48" t="n"/>
      <c r="AKK19" s="48" t="n"/>
      <c r="AKL19" s="48" t="n"/>
      <c r="AKM19" s="48" t="n"/>
      <c r="AKN19" s="48" t="n"/>
      <c r="AKO19" s="48" t="n"/>
      <c r="AKP19" s="48" t="n"/>
      <c r="AKQ19" s="48" t="n"/>
      <c r="AKR19" s="48" t="n"/>
      <c r="AKS19" s="48" t="n"/>
      <c r="AKT19" s="48" t="n"/>
      <c r="AKU19" s="48" t="n"/>
      <c r="AKV19" s="48" t="n"/>
      <c r="AKW19" s="48" t="n"/>
      <c r="AKX19" s="48" t="n"/>
      <c r="AKY19" s="48" t="n"/>
      <c r="AKZ19" s="48" t="n"/>
      <c r="ALA19" s="48" t="n"/>
      <c r="ALB19" s="48" t="n"/>
      <c r="ALC19" s="48" t="n"/>
      <c r="ALD19" s="48" t="n"/>
      <c r="ALE19" s="48" t="n"/>
      <c r="ALF19" s="48" t="n"/>
      <c r="ALG19" s="48" t="n"/>
      <c r="ALH19" s="48" t="n"/>
      <c r="ALI19" s="48" t="n"/>
      <c r="ALJ19" s="48" t="n"/>
      <c r="ALK19" s="48" t="n"/>
      <c r="ALL19" s="48" t="n"/>
      <c r="ALM19" s="48" t="n"/>
      <c r="ALN19" s="48" t="n"/>
      <c r="ALO19" s="48" t="n"/>
      <c r="ALP19" s="48" t="n"/>
      <c r="ALQ19" s="48" t="n"/>
      <c r="ALR19" s="48" t="n"/>
      <c r="ALS19" s="48" t="n"/>
      <c r="ALT19" s="48" t="n"/>
      <c r="ALU19" s="48" t="n"/>
      <c r="ALV19" s="48" t="n"/>
      <c r="ALW19" s="48" t="n"/>
      <c r="ALX19" s="48" t="n"/>
      <c r="ALY19" s="48" t="n"/>
      <c r="ALZ19" s="48" t="n"/>
      <c r="AMA19" s="48" t="n"/>
      <c r="AMB19" s="48" t="n"/>
      <c r="AMC19" s="48" t="n"/>
      <c r="AMD19" s="48" t="n"/>
      <c r="AME19" s="48" t="n"/>
      <c r="AMF19" s="48" t="n"/>
      <c r="AMG19" s="48" t="n"/>
      <c r="AMH19" s="48" t="n"/>
      <c r="AMI19" s="48" t="n"/>
      <c r="AMJ19" s="48" t="n"/>
      <c r="AMK19" s="48" t="n"/>
      <c r="AML19" s="48" t="n"/>
      <c r="AMM19" s="48" t="n"/>
      <c r="AMN19" s="48" t="n"/>
      <c r="AMO19" s="48" t="n"/>
      <c r="AMP19" s="48" t="n"/>
      <c r="AMQ19" s="48" t="n"/>
      <c r="AMR19" s="48" t="n"/>
      <c r="AMS19" s="48" t="n"/>
      <c r="AMT19" s="48" t="n"/>
      <c r="AMU19" s="48" t="n"/>
      <c r="AMV19" s="48" t="n"/>
      <c r="AMW19" s="48" t="n"/>
      <c r="AMX19" s="48" t="n"/>
      <c r="AMY19" s="48" t="n"/>
      <c r="AMZ19" s="48" t="n"/>
      <c r="ANA19" s="48" t="n"/>
      <c r="ANB19" s="48" t="n"/>
      <c r="ANC19" s="48" t="n"/>
      <c r="AND19" s="48" t="n"/>
      <c r="ANE19" s="48" t="n"/>
      <c r="ANF19" s="48" t="n"/>
      <c r="ANG19" s="48" t="n"/>
      <c r="ANH19" s="48" t="n"/>
      <c r="ANI19" s="48" t="n"/>
      <c r="ANJ19" s="48" t="n"/>
      <c r="ANK19" s="48" t="n"/>
      <c r="ANL19" s="48" t="n"/>
      <c r="ANM19" s="48" t="n"/>
      <c r="ANN19" s="48" t="n"/>
      <c r="ANO19" s="48" t="n"/>
      <c r="ANP19" s="48" t="n"/>
      <c r="ANQ19" s="48" t="n"/>
      <c r="ANR19" s="48" t="n"/>
      <c r="ANS19" s="48" t="n"/>
      <c r="ANT19" s="48" t="n"/>
      <c r="ANU19" s="48" t="n"/>
      <c r="ANV19" s="48" t="n"/>
      <c r="ANW19" s="48" t="n"/>
      <c r="ANX19" s="48" t="n"/>
      <c r="ANY19" s="48" t="n"/>
      <c r="ANZ19" s="48" t="n"/>
      <c r="AOA19" s="48" t="n"/>
      <c r="AOB19" s="48" t="n"/>
      <c r="AOC19" s="48" t="n"/>
      <c r="AOD19" s="48" t="n"/>
      <c r="AOE19" s="48" t="n"/>
      <c r="AOF19" s="48" t="n"/>
      <c r="AOG19" s="48" t="n"/>
      <c r="AOH19" s="48" t="n"/>
      <c r="AOI19" s="48" t="n"/>
      <c r="AOJ19" s="48" t="n"/>
      <c r="AOK19" s="48" t="n"/>
      <c r="AOL19" s="48" t="n"/>
      <c r="AOM19" s="48" t="n"/>
      <c r="AON19" s="48" t="n"/>
      <c r="AOO19" s="48" t="n"/>
      <c r="AOP19" s="48" t="n"/>
      <c r="AOQ19" s="48" t="n"/>
      <c r="AOR19" s="48" t="n"/>
      <c r="AOS19" s="48" t="n"/>
      <c r="AOT19" s="48" t="n"/>
      <c r="AOU19" s="48" t="n"/>
      <c r="AOV19" s="48" t="n"/>
      <c r="AOW19" s="48" t="n"/>
      <c r="AOX19" s="48" t="n"/>
      <c r="AOY19" s="48" t="n"/>
      <c r="AOZ19" s="48" t="n"/>
      <c r="APA19" s="48" t="n"/>
      <c r="APB19" s="48" t="n"/>
      <c r="APC19" s="48" t="n"/>
      <c r="APD19" s="48" t="n"/>
      <c r="APE19" s="48" t="n"/>
      <c r="APF19" s="48" t="n"/>
      <c r="APG19" s="48" t="n"/>
      <c r="APH19" s="48" t="n"/>
      <c r="API19" s="48" t="n"/>
      <c r="APJ19" s="48" t="n"/>
      <c r="APK19" s="48" t="n"/>
      <c r="APL19" s="48" t="n"/>
      <c r="APM19" s="48" t="n"/>
      <c r="APN19" s="48" t="n"/>
      <c r="APO19" s="48" t="n"/>
      <c r="APP19" s="48" t="n"/>
      <c r="APQ19" s="48" t="n"/>
      <c r="APR19" s="48" t="n"/>
      <c r="APS19" s="48" t="n"/>
      <c r="APT19" s="48" t="n"/>
      <c r="APU19" s="48" t="n"/>
      <c r="APV19" s="48" t="n"/>
      <c r="APW19" s="48" t="n"/>
      <c r="APX19" s="48" t="n"/>
      <c r="APY19" s="48" t="n"/>
      <c r="APZ19" s="48" t="n"/>
      <c r="AQA19" s="48" t="n"/>
      <c r="AQB19" s="48" t="n"/>
      <c r="AQC19" s="48" t="n"/>
      <c r="AQD19" s="48" t="n"/>
      <c r="AQE19" s="48" t="n"/>
      <c r="AQF19" s="48" t="n"/>
      <c r="AQG19" s="48" t="n"/>
      <c r="AQH19" s="48" t="n"/>
      <c r="AQI19" s="48" t="n"/>
      <c r="AQJ19" s="48" t="n"/>
      <c r="AQK19" s="48" t="n"/>
      <c r="AQL19" s="48" t="n"/>
      <c r="AQM19" s="48" t="n"/>
      <c r="AQN19" s="48" t="n"/>
      <c r="AQO19" s="48" t="n"/>
      <c r="AQP19" s="48" t="n"/>
      <c r="AQQ19" s="48" t="n"/>
      <c r="AQR19" s="48" t="n"/>
      <c r="AQS19" s="48" t="n"/>
      <c r="AQT19" s="48" t="n"/>
      <c r="AQU19" s="48" t="n"/>
      <c r="AQV19" s="48" t="n"/>
      <c r="AQW19" s="48" t="n"/>
      <c r="AQX19" s="48" t="n"/>
      <c r="AQY19" s="48" t="n"/>
      <c r="AQZ19" s="48" t="n"/>
      <c r="ARA19" s="48" t="n"/>
      <c r="ARB19" s="48" t="n"/>
      <c r="ARC19" s="48" t="n"/>
      <c r="ARD19" s="48" t="n"/>
      <c r="ARE19" s="48" t="n"/>
      <c r="ARF19" s="48" t="n"/>
      <c r="ARG19" s="48" t="n"/>
      <c r="ARH19" s="48" t="n"/>
      <c r="ARI19" s="48" t="n"/>
      <c r="ARJ19" s="48" t="n"/>
      <c r="ARK19" s="48" t="n"/>
      <c r="ARL19" s="48" t="n"/>
      <c r="ARM19" s="48" t="n"/>
      <c r="ARN19" s="48" t="n"/>
      <c r="ARO19" s="48" t="n"/>
      <c r="ARP19" s="48" t="n"/>
      <c r="ARQ19" s="48" t="n"/>
      <c r="ARR19" s="48" t="n"/>
      <c r="ARS19" s="48" t="n"/>
      <c r="ART19" s="48" t="n"/>
      <c r="ARU19" s="48" t="n"/>
      <c r="ARV19" s="48" t="n"/>
      <c r="ARW19" s="48" t="n"/>
      <c r="ARX19" s="48" t="n"/>
      <c r="ARY19" s="48" t="n"/>
      <c r="ARZ19" s="48" t="n"/>
      <c r="ASA19" s="48" t="n"/>
      <c r="ASB19" s="48" t="n"/>
      <c r="ASC19" s="48" t="n"/>
      <c r="ASD19" s="48" t="n"/>
      <c r="ASE19" s="48" t="n"/>
      <c r="ASF19" s="48" t="n"/>
      <c r="ASG19" s="48" t="n"/>
      <c r="ASH19" s="48" t="n"/>
      <c r="ASI19" s="48" t="n"/>
      <c r="ASJ19" s="48" t="n"/>
      <c r="ASK19" s="48" t="n"/>
      <c r="ASL19" s="48" t="n"/>
      <c r="ASM19" s="48" t="n"/>
      <c r="ASN19" s="48" t="n"/>
      <c r="ASO19" s="48" t="n"/>
      <c r="ASP19" s="48" t="n"/>
      <c r="ASQ19" s="48" t="n"/>
      <c r="ASR19" s="48" t="n"/>
      <c r="ASS19" s="48" t="n"/>
      <c r="AST19" s="48" t="n"/>
      <c r="ASU19" s="48" t="n"/>
      <c r="ASV19" s="48" t="n"/>
      <c r="ASW19" s="48" t="n"/>
      <c r="ASX19" s="48" t="n"/>
      <c r="ASY19" s="48" t="n"/>
      <c r="ASZ19" s="48" t="n"/>
      <c r="ATA19" s="48" t="n"/>
      <c r="ATB19" s="48" t="n"/>
      <c r="ATC19" s="48" t="n"/>
      <c r="ATD19" s="48" t="n"/>
      <c r="ATE19" s="48" t="n"/>
      <c r="ATF19" s="48" t="n"/>
      <c r="ATG19" s="48" t="n"/>
      <c r="ATH19" s="48" t="n"/>
      <c r="ATI19" s="48" t="n"/>
      <c r="ATJ19" s="48" t="n"/>
      <c r="ATK19" s="48" t="n"/>
      <c r="ATL19" s="48" t="n"/>
      <c r="ATM19" s="48" t="n"/>
      <c r="ATN19" s="48" t="n"/>
      <c r="ATO19" s="48" t="n"/>
      <c r="ATP19" s="48" t="n"/>
      <c r="ATQ19" s="48" t="n"/>
      <c r="ATR19" s="48" t="n"/>
      <c r="ATS19" s="48" t="n"/>
      <c r="ATT19" s="48" t="n"/>
      <c r="ATU19" s="48" t="n"/>
      <c r="ATV19" s="48" t="n"/>
      <c r="ATW19" s="48" t="n"/>
      <c r="ATX19" s="48" t="n"/>
      <c r="ATY19" s="48" t="n"/>
      <c r="ATZ19" s="48" t="n"/>
      <c r="AUA19" s="48" t="n"/>
      <c r="AUB19" s="48" t="n"/>
      <c r="AUC19" s="48" t="n"/>
      <c r="AUD19" s="48" t="n"/>
      <c r="AUE19" s="48" t="n"/>
      <c r="AUF19" s="48" t="n"/>
      <c r="AUG19" s="48" t="n"/>
      <c r="AUH19" s="48" t="n"/>
      <c r="AUI19" s="48" t="n"/>
      <c r="AUJ19" s="48" t="n"/>
      <c r="AUK19" s="48" t="n"/>
      <c r="AUL19" s="48" t="n"/>
      <c r="AUM19" s="48" t="n"/>
      <c r="AUN19" s="48" t="n"/>
      <c r="AUO19" s="48" t="n"/>
      <c r="AUP19" s="48" t="n"/>
      <c r="AUQ19" s="48" t="n"/>
      <c r="AUR19" s="48" t="n"/>
      <c r="AUS19" s="48" t="n"/>
      <c r="AUT19" s="48" t="n"/>
      <c r="AUU19" s="48" t="n"/>
      <c r="AUV19" s="48" t="n"/>
      <c r="AUW19" s="48" t="n"/>
      <c r="AUX19" s="48" t="n"/>
      <c r="AUY19" s="48" t="n"/>
      <c r="AUZ19" s="48" t="n"/>
      <c r="AVA19" s="48" t="n"/>
      <c r="AVB19" s="48" t="n"/>
      <c r="AVC19" s="48" t="n"/>
      <c r="AVD19" s="48" t="n"/>
      <c r="AVE19" s="48" t="n"/>
      <c r="AVF19" s="48" t="n"/>
      <c r="AVG19" s="48" t="n"/>
      <c r="AVH19" s="48" t="n"/>
      <c r="AVI19" s="48" t="n"/>
      <c r="AVJ19" s="48" t="n"/>
      <c r="AVK19" s="48" t="n"/>
      <c r="AVL19" s="48" t="n"/>
      <c r="AVM19" s="48" t="n"/>
      <c r="AVN19" s="48" t="n"/>
      <c r="AVO19" s="48" t="n"/>
      <c r="AVP19" s="48" t="n"/>
      <c r="AVQ19" s="48" t="n"/>
      <c r="AVR19" s="48" t="n"/>
      <c r="AVS19" s="48" t="n"/>
      <c r="AVT19" s="48" t="n"/>
      <c r="AVU19" s="48" t="n"/>
      <c r="AVV19" s="48" t="n"/>
      <c r="AVW19" s="48" t="n"/>
      <c r="AVX19" s="48" t="n"/>
      <c r="AVY19" s="48" t="n"/>
      <c r="AVZ19" s="48" t="n"/>
      <c r="AWA19" s="8" t="n">
        <v>671794487</v>
      </c>
      <c r="AWB19" s="48" t="inlineStr">
        <is>
          <t>9865f109-885e-49a0-9c2f-f6eec83a5cf9</t>
        </is>
      </c>
      <c r="AWC19" s="6" t="n">
        <v>46067</v>
      </c>
      <c r="AWD19" s="48" t="n"/>
      <c r="AWE19" s="48" t="n"/>
      <c r="AWF19" s="48" t="inlineStr">
        <is>
          <t>submitted_via_web</t>
        </is>
      </c>
      <c r="AWG19" s="48" t="n"/>
      <c r="AWH19" s="48" t="inlineStr">
        <is>
          <t>vyNMZfRj9dojjrwxZxh2FZ</t>
        </is>
      </c>
      <c r="AWI19" s="48" t="n"/>
      <c r="AWJ19" s="48" t="inlineStr">
        <is>
          <t>uuid:9865f109-885e-49a0-9c2f-f6eec83a5cf9</t>
        </is>
      </c>
      <c r="AWK19" s="8" t="n">
        <v>231</v>
      </c>
      <c r="AWL19" s="48" t="inlineStr">
        <is>
          <t>BSP0302</t>
        </is>
      </c>
      <c r="AWM19" s="8" t="n">
        <v>0</v>
      </c>
      <c r="AWN19" s="48" t="inlineStr">
        <is>
          <t>Year of Use valid, no validation needed</t>
        </is>
      </c>
      <c r="AWO19" s="37" t="b">
        <v>1</v>
      </c>
      <c r="AWP19" s="37" t="b">
        <v>1</v>
      </c>
      <c r="AWQ19" s="37" t="b">
        <v>1</v>
      </c>
      <c r="AWR19" s="37" t="b">
        <v>1</v>
      </c>
      <c r="AWS19" s="37" t="b">
        <v>1</v>
      </c>
      <c r="AWT19" s="37" t="b">
        <v>1</v>
      </c>
      <c r="AWU19" s="48" t="n"/>
      <c r="AWV19" s="8" t="n">
        <v>8</v>
      </c>
      <c r="AWW19" s="48" t="n"/>
      <c r="AWX19" s="48" t="n"/>
      <c r="AWY19" s="48" t="n"/>
      <c r="AWZ19" s="48" t="n"/>
    </row>
    <row r="20">
      <c r="A20" s="6" t="n">
        <v>46056</v>
      </c>
      <c r="B20" s="6" t="n">
        <v>46067</v>
      </c>
      <c r="C20" s="34" t="inlineStr">
        <is>
          <t>Siti Nurhalisa S</t>
        </is>
      </c>
      <c r="D20" s="34" t="inlineStr">
        <is>
          <t>Basir</t>
        </is>
      </c>
      <c r="E20" s="8">
        <f>+620</f>
        <v/>
      </c>
      <c r="F20" s="48" t="inlineStr">
        <is>
          <t>-4.987236 119.629725 13.582107543945312 3.253193403686842</t>
        </is>
      </c>
      <c r="G20" s="8" t="n">
        <v>-4.987236</v>
      </c>
      <c r="H20" s="8" t="n">
        <v>119.629725</v>
      </c>
      <c r="I20" s="8" t="n">
        <v>13.58210754</v>
      </c>
      <c r="J20" s="8" t="n">
        <v>3.253193404</v>
      </c>
      <c r="K20" s="8" t="n">
        <v>0</v>
      </c>
      <c r="L20" s="48" t="inlineStr">
        <is>
          <t>-4.987376 119.630111 26.140396118164062 4.991185421399862</t>
        </is>
      </c>
      <c r="M20" s="8" t="n">
        <v>-4.987376</v>
      </c>
      <c r="N20" s="8" t="n">
        <v>119.630111</v>
      </c>
      <c r="O20" s="8" t="n">
        <v>26.14039612</v>
      </c>
      <c r="P20" s="8" t="n">
        <v>4.991185421</v>
      </c>
      <c r="Q20" s="8" t="n">
        <v>0</v>
      </c>
      <c r="R20" s="48" t="inlineStr">
        <is>
          <t>Sulawesi Selatan</t>
        </is>
      </c>
      <c r="S20" s="8" t="n">
        <v>0</v>
      </c>
      <c r="T20" s="8" t="n">
        <v>0</v>
      </c>
      <c r="U20" s="8" t="n">
        <v>0</v>
      </c>
      <c r="V20" s="8" t="n">
        <v>0</v>
      </c>
      <c r="W20" s="8" t="n">
        <v>0</v>
      </c>
      <c r="X20" s="8" t="n">
        <v>0</v>
      </c>
      <c r="Y20" s="8" t="n">
        <v>0</v>
      </c>
      <c r="Z20" s="8" t="n">
        <v>0</v>
      </c>
      <c r="AA20" s="8" t="n">
        <v>0</v>
      </c>
      <c r="AB20" s="8" t="n">
        <v>1</v>
      </c>
      <c r="AC20" s="48" t="inlineStr">
        <is>
          <t>Maros</t>
        </is>
      </c>
      <c r="AD20" s="48" t="inlineStr">
        <is>
          <t>Bantimurung</t>
        </is>
      </c>
      <c r="AE20" s="48" t="inlineStr">
        <is>
          <t>Mattoangin</t>
        </is>
      </c>
      <c r="AF20" s="48" t="inlineStr">
        <is>
          <t>KSU BULU SAUKANG</t>
        </is>
      </c>
      <c r="AG20" s="48" t="inlineStr">
        <is>
          <t>BSP0312</t>
        </is>
      </c>
      <c r="AH20" s="8" t="n">
        <v>10</v>
      </c>
      <c r="AI20" s="48" t="inlineStr">
        <is>
          <t>VPA1</t>
        </is>
      </c>
      <c r="AJ20" s="48" t="inlineStr">
        <is>
          <t>Tidak aktif</t>
        </is>
      </c>
      <c r="AK20" s="8" t="n">
        <v>58</v>
      </c>
      <c r="AL20" s="48" t="inlineStr">
        <is>
          <t>Laki-laki</t>
        </is>
      </c>
      <c r="AM20" s="48" t="inlineStr">
        <is>
          <t>Sudah menikah</t>
        </is>
      </c>
      <c r="AN20" s="48" t="inlineStr">
        <is>
          <t>SMA/Sederajat</t>
        </is>
      </c>
      <c r="AO20" s="48" t="inlineStr">
        <is>
          <t>Petani</t>
        </is>
      </c>
      <c r="AP20" s="8" t="n">
        <v>1</v>
      </c>
      <c r="AQ20" s="8" t="n">
        <v>0</v>
      </c>
      <c r="AR20" s="8" t="n">
        <v>0</v>
      </c>
      <c r="AS20" s="8" t="n">
        <v>0</v>
      </c>
      <c r="AT20" s="8" t="n">
        <v>0</v>
      </c>
      <c r="AU20" s="8" t="n">
        <v>0</v>
      </c>
      <c r="AV20" s="8" t="n">
        <v>0</v>
      </c>
      <c r="AW20" s="8" t="n">
        <v>0</v>
      </c>
      <c r="AX20" s="48" t="n"/>
      <c r="AY20" s="48" t="inlineStr">
        <is>
          <t>Peternak</t>
        </is>
      </c>
      <c r="AZ20" s="8" t="n">
        <v>0</v>
      </c>
      <c r="BA20" s="8" t="n">
        <v>1</v>
      </c>
      <c r="BB20" s="8" t="n">
        <v>0</v>
      </c>
      <c r="BC20" s="8" t="n">
        <v>0</v>
      </c>
      <c r="BD20" s="8" t="n">
        <v>0</v>
      </c>
      <c r="BE20" s="8" t="n">
        <v>0</v>
      </c>
      <c r="BF20" s="8" t="n">
        <v>0</v>
      </c>
      <c r="BG20" s="8" t="n">
        <v>0</v>
      </c>
      <c r="BH20" s="11" t="n"/>
      <c r="BI20" s="48" t="inlineStr">
        <is>
          <t>Rp1.500.000 - Rp2.500.000</t>
        </is>
      </c>
      <c r="BJ20" s="8" t="n">
        <v>1</v>
      </c>
      <c r="BK20" s="8" t="n">
        <v>2</v>
      </c>
      <c r="BL20" s="8" t="n">
        <v>0</v>
      </c>
      <c r="BM20" s="8" t="n">
        <v>0</v>
      </c>
      <c r="BN20" s="48" t="inlineStr">
        <is>
          <t>Milik sendiri</t>
        </is>
      </c>
      <c r="BO20" s="48" t="inlineStr">
        <is>
          <t>Semi-permanen (semen dan kayu)</t>
        </is>
      </c>
      <c r="BP20" s="8" t="n">
        <v>0</v>
      </c>
      <c r="BQ20" s="8" t="n">
        <v>1</v>
      </c>
      <c r="BR20" s="8" t="n">
        <v>0</v>
      </c>
      <c r="BS20" s="8" t="n">
        <v>0</v>
      </c>
      <c r="BT20" s="8" t="n">
        <v>0</v>
      </c>
      <c r="BU20" s="48" t="n"/>
      <c r="BV20" s="48" t="inlineStr">
        <is>
          <t>Bambu/kayu</t>
        </is>
      </c>
      <c r="BW20" s="8" t="n">
        <v>1</v>
      </c>
      <c r="BX20" s="8" t="n">
        <v>0</v>
      </c>
      <c r="BY20" s="8" t="n">
        <v>0</v>
      </c>
      <c r="BZ20" s="8" t="n">
        <v>0</v>
      </c>
      <c r="CA20" s="8" t="n">
        <v>0</v>
      </c>
      <c r="CB20" s="48" t="n"/>
      <c r="CC20" s="48" t="inlineStr">
        <is>
          <t>Seng</t>
        </is>
      </c>
      <c r="CD20" s="8" t="n">
        <v>0</v>
      </c>
      <c r="CE20" s="8" t="n">
        <v>0</v>
      </c>
      <c r="CF20" s="8" t="n">
        <v>0</v>
      </c>
      <c r="CG20" s="8" t="n">
        <v>0</v>
      </c>
      <c r="CH20" s="8" t="n">
        <v>1</v>
      </c>
      <c r="CI20" s="8" t="n">
        <v>0</v>
      </c>
      <c r="CJ20" s="8" t="n">
        <v>0</v>
      </c>
      <c r="CK20" s="48" t="n"/>
      <c r="CL20" s="48" t="inlineStr">
        <is>
          <t>Ya</t>
        </is>
      </c>
      <c r="CM20" s="8" t="n">
        <v>2016</v>
      </c>
      <c r="CN20" s="48" t="inlineStr">
        <is>
          <t>Fixed-Dome (Kubah Tetap)</t>
        </is>
      </c>
      <c r="CO20" s="48" t="inlineStr">
        <is>
          <t>12 m³ (10-11 ekor sapi, ±10 jam memasak/hari, ±100 kg slurry/hari)</t>
        </is>
      </c>
      <c r="CP20" s="48" t="inlineStr">
        <is>
          <t>Anggota keluarga - laki-laki</t>
        </is>
      </c>
      <c r="CQ20" s="8" t="n">
        <v>0</v>
      </c>
      <c r="CR20" s="8" t="n">
        <v>0</v>
      </c>
      <c r="CS20" s="8" t="n">
        <v>0</v>
      </c>
      <c r="CT20" s="8" t="n">
        <v>0</v>
      </c>
      <c r="CU20" s="8" t="n">
        <v>1</v>
      </c>
      <c r="CV20" s="8" t="n">
        <v>0</v>
      </c>
      <c r="CW20" s="8" t="n">
        <v>0</v>
      </c>
      <c r="CX20" s="8" t="n">
        <v>0</v>
      </c>
      <c r="CY20" s="48" t="inlineStr">
        <is>
          <t>Anggota keluarga - laki-laki</t>
        </is>
      </c>
      <c r="CZ20" s="8" t="n">
        <v>1</v>
      </c>
      <c r="DA20" s="8" t="n">
        <v>0</v>
      </c>
      <c r="DB20" s="8" t="n">
        <v>0</v>
      </c>
      <c r="DC20" s="48" t="n"/>
      <c r="DD20" s="48" t="inlineStr">
        <is>
          <t>Anggota keluarga - laki-laki</t>
        </is>
      </c>
      <c r="DE20" s="8" t="n">
        <v>1</v>
      </c>
      <c r="DF20" s="8" t="n">
        <v>0</v>
      </c>
      <c r="DG20" s="8" t="n">
        <v>0</v>
      </c>
      <c r="DH20" s="8" t="n">
        <v>0</v>
      </c>
      <c r="DI20" s="48" t="n"/>
      <c r="DJ20" s="48" t="inlineStr">
        <is>
          <t>CPO atau pendamping</t>
        </is>
      </c>
      <c r="DK20" s="8" t="n">
        <v>0</v>
      </c>
      <c r="DL20" s="8" t="n">
        <v>0</v>
      </c>
      <c r="DM20" s="8" t="n">
        <v>1</v>
      </c>
      <c r="DN20" s="8" t="n">
        <v>0</v>
      </c>
      <c r="DO20" s="48" t="n"/>
      <c r="DP20" s="48" t="inlineStr">
        <is>
          <t>Tidak berfungsi sama sekali</t>
        </is>
      </c>
      <c r="DQ20" s="48" t="inlineStr">
        <is>
          <t>&gt;1 tahun yang lalu</t>
        </is>
      </c>
      <c r="DR20" s="17" t="inlineStr">
        <is>
          <t>Tidak ada pihak yang mengelola/dapat memperbaiki sistem biogas</t>
        </is>
      </c>
      <c r="DS20" s="48" t="n"/>
      <c r="DT20" s="48" t="n"/>
      <c r="DU20" s="48" t="n"/>
      <c r="DV20" s="48" t="n"/>
      <c r="DW20" s="48" t="n"/>
      <c r="DX20" s="48" t="n"/>
      <c r="DY20" s="48" t="n"/>
      <c r="DZ20" s="48" t="n"/>
      <c r="EA20" s="48" t="n"/>
      <c r="EB20" s="48" t="n"/>
      <c r="EC20" s="48" t="n"/>
      <c r="ED20" s="48" t="n"/>
      <c r="EE20" s="48" t="n"/>
      <c r="EF20" s="48" t="n"/>
      <c r="EG20" s="48" t="n"/>
      <c r="EH20" s="48" t="n"/>
      <c r="EI20" s="35" t="inlineStr">
        <is>
          <t>Tidak ada masalah</t>
        </is>
      </c>
      <c r="EJ20" s="8" t="n">
        <v>0</v>
      </c>
      <c r="EK20" s="8" t="n">
        <v>0</v>
      </c>
      <c r="EL20" s="8" t="n">
        <v>0</v>
      </c>
      <c r="EM20" s="8" t="n">
        <v>1</v>
      </c>
      <c r="EN20" s="8" t="n">
        <v>0</v>
      </c>
      <c r="EO20" s="48" t="n"/>
      <c r="EP20" s="48" t="inlineStr">
        <is>
          <t>Ya, cukup jelas dan mudah diikuti</t>
        </is>
      </c>
      <c r="EQ20" s="48" t="inlineStr">
        <is>
          <t>Pelatihan</t>
        </is>
      </c>
      <c r="ER20" s="48" t="inlineStr">
        <is>
          <t>CPO atau pendamping</t>
        </is>
      </c>
      <c r="ES20" s="8" t="n">
        <v>1</v>
      </c>
      <c r="ET20" s="8" t="n">
        <v>0</v>
      </c>
      <c r="EU20" s="8" t="n">
        <v>0</v>
      </c>
      <c r="EV20" s="8" t="n">
        <v>0</v>
      </c>
      <c r="EW20" s="48" t="n"/>
      <c r="EX20" s="48" t="inlineStr">
        <is>
          <t>Anggota keluarga - Laki-laki</t>
        </is>
      </c>
      <c r="EY20" s="8" t="n">
        <v>1</v>
      </c>
      <c r="EZ20" s="8" t="n">
        <v>0</v>
      </c>
      <c r="FA20" s="8" t="n">
        <v>0</v>
      </c>
      <c r="FB20" s="48" t="n"/>
      <c r="FC20" s="48" t="inlineStr">
        <is>
          <t>Setiap minggu</t>
        </is>
      </c>
      <c r="FD20" s="48" t="n"/>
      <c r="FE20" s="48" t="inlineStr">
        <is>
          <t>Mengetahui</t>
        </is>
      </c>
      <c r="FF20" s="48" t="inlineStr">
        <is>
          <t>Selalu (setiap hari)</t>
        </is>
      </c>
      <c r="FG20" s="48" t="inlineStr">
        <is>
          <t>Mengetahui</t>
        </is>
      </c>
      <c r="FH20" s="48" t="inlineStr">
        <is>
          <t>Selalu (setiap hari)</t>
        </is>
      </c>
      <c r="FI20" s="48" t="inlineStr">
        <is>
          <t>Mengetahui</t>
        </is>
      </c>
      <c r="FJ20" s="48" t="inlineStr">
        <is>
          <t>Selalu (setiap hari)</t>
        </is>
      </c>
      <c r="FK20" s="48" t="inlineStr">
        <is>
          <t>Mengetahui</t>
        </is>
      </c>
      <c r="FL20" s="48" t="inlineStr">
        <is>
          <t>Sering (setiap minggu)</t>
        </is>
      </c>
      <c r="FM20" s="48" t="inlineStr">
        <is>
          <t>Mengetahui</t>
        </is>
      </c>
      <c r="FN20" s="48" t="inlineStr">
        <is>
          <t>Sering (setiap minggu)</t>
        </is>
      </c>
      <c r="FO20" s="48" t="inlineStr">
        <is>
          <t>Mengetahui</t>
        </is>
      </c>
      <c r="FP20" s="48" t="inlineStr">
        <is>
          <t>Cukup sering (2 minggu sekali)</t>
        </is>
      </c>
      <c r="FQ20" s="48" t="inlineStr">
        <is>
          <t>Mengetahui</t>
        </is>
      </c>
      <c r="FR20" s="48" t="inlineStr">
        <is>
          <t>Ya</t>
        </is>
      </c>
      <c r="FS20" s="48" t="inlineStr">
        <is>
          <t>Mengetahui</t>
        </is>
      </c>
      <c r="FT20" s="48" t="inlineStr">
        <is>
          <t>Ya, selalu</t>
        </is>
      </c>
      <c r="FU20" s="48" t="inlineStr">
        <is>
          <t>Laki-laki dewasa</t>
        </is>
      </c>
      <c r="FV20" s="8" t="n">
        <v>1</v>
      </c>
      <c r="FW20" s="8" t="n">
        <v>0</v>
      </c>
      <c r="FX20" s="8" t="n">
        <v>0</v>
      </c>
      <c r="FY20" s="8" t="n">
        <v>0</v>
      </c>
      <c r="FZ20" s="48" t="inlineStr">
        <is>
          <t>Memahami</t>
        </is>
      </c>
      <c r="GA20" s="48" t="inlineStr">
        <is>
          <t>Pelatihan Teman/keluarga</t>
        </is>
      </c>
      <c r="GB20" s="8" t="n">
        <v>0</v>
      </c>
      <c r="GC20" s="8" t="n">
        <v>1</v>
      </c>
      <c r="GD20" s="8" t="n">
        <v>1</v>
      </c>
      <c r="GE20" s="8" t="n">
        <v>0</v>
      </c>
      <c r="GF20" s="48" t="n"/>
      <c r="GG20" s="48" t="inlineStr">
        <is>
          <t>Sering</t>
        </is>
      </c>
      <c r="GH20" s="48" t="inlineStr">
        <is>
          <t>Ya</t>
        </is>
      </c>
      <c r="GI20" s="48" t="inlineStr">
        <is>
          <t>Teman/keluarga Komunitas lokal</t>
        </is>
      </c>
      <c r="GJ20" s="8" t="n">
        <v>0</v>
      </c>
      <c r="GK20" s="8" t="n">
        <v>1</v>
      </c>
      <c r="GL20" s="8" t="n">
        <v>1</v>
      </c>
      <c r="GM20" s="8" t="n">
        <v>0</v>
      </c>
      <c r="GN20" s="48" t="n"/>
      <c r="GO20" s="8" t="n">
        <v>9</v>
      </c>
      <c r="GP20" s="38" t="inlineStr">
        <is>
          <t>Sebagian</t>
        </is>
      </c>
      <c r="GQ20" s="48" t="inlineStr">
        <is>
          <t>LPG</t>
        </is>
      </c>
      <c r="GR20" s="8" t="n">
        <v>1</v>
      </c>
      <c r="GS20" s="8" t="n">
        <v>0</v>
      </c>
      <c r="GT20" s="8" t="n">
        <v>0</v>
      </c>
      <c r="GU20" s="8" t="n">
        <v>0</v>
      </c>
      <c r="GV20" s="8" t="n">
        <v>0</v>
      </c>
      <c r="GW20" s="8" t="n">
        <v>0</v>
      </c>
      <c r="GX20" s="8" t="n">
        <v>0</v>
      </c>
      <c r="GY20" s="48" t="n"/>
      <c r="GZ20" s="48" t="inlineStr">
        <is>
          <t>Ya</t>
        </is>
      </c>
      <c r="HA20" s="48" t="n"/>
      <c r="HB20" s="48" t="n"/>
      <c r="HC20" s="48" t="n"/>
      <c r="HD20" s="48" t="n"/>
      <c r="HE20" s="8" t="n">
        <v>9</v>
      </c>
      <c r="HF20" s="28" t="n">
        <v>48000</v>
      </c>
      <c r="HG20" s="8" t="n">
        <v>3</v>
      </c>
      <c r="HH20" s="8" t="n">
        <v>20000</v>
      </c>
      <c r="HI20" s="48" t="n"/>
      <c r="HJ20" s="48" t="n"/>
      <c r="HK20" s="48" t="n"/>
      <c r="HL20" s="48" t="n"/>
      <c r="HM20" s="48" t="n"/>
      <c r="HN20" s="48" t="n"/>
      <c r="HO20" s="48" t="n"/>
      <c r="HP20" s="48" t="n"/>
      <c r="HQ20" s="48" t="n"/>
      <c r="HR20" s="48" t="n"/>
      <c r="HS20" s="48" t="n"/>
      <c r="HT20" s="48" t="n"/>
      <c r="HU20" s="48" t="n"/>
      <c r="HV20" s="48" t="n"/>
      <c r="HW20" s="48" t="n"/>
      <c r="HX20" s="48" t="n"/>
      <c r="HY20" s="48" t="n"/>
      <c r="HZ20" s="48" t="n"/>
      <c r="IA20" s="8" t="n">
        <v>6</v>
      </c>
      <c r="IB20" s="8" t="n">
        <v>28000</v>
      </c>
      <c r="IC20" s="48" t="n"/>
      <c r="ID20" s="48" t="n"/>
      <c r="IE20" s="48" t="n"/>
      <c r="IF20" s="48" t="n"/>
      <c r="IG20" s="48" t="n"/>
      <c r="IH20" s="48" t="n"/>
      <c r="II20" s="48" t="n"/>
      <c r="IJ20" s="48" t="n"/>
      <c r="IK20" s="48" t="inlineStr">
        <is>
          <t>80-100 kg</t>
        </is>
      </c>
      <c r="IL20" s="48" t="inlineStr">
        <is>
          <t>1-3 jam</t>
        </is>
      </c>
      <c r="IM20" s="48" t="inlineStr">
        <is>
          <t>Ya</t>
        </is>
      </c>
      <c r="IN20" s="48" t="inlineStr">
        <is>
          <t>Tidak</t>
        </is>
      </c>
      <c r="IO20" s="48" t="inlineStr">
        <is>
          <t>Lebih bersih</t>
        </is>
      </c>
      <c r="IP20" s="48" t="n"/>
      <c r="IQ20" s="48" t="inlineStr">
        <is>
          <t>Tidak pernah</t>
        </is>
      </c>
      <c r="IR20" s="48" t="n"/>
      <c r="IS20" s="48" t="n"/>
      <c r="IT20" s="48" t="n"/>
      <c r="IU20" s="48" t="n"/>
      <c r="IV20" s="48" t="n"/>
      <c r="IW20" s="48" t="n"/>
      <c r="IX20" s="48" t="n"/>
      <c r="IY20" s="48" t="n"/>
      <c r="IZ20" s="48" t="inlineStr">
        <is>
          <t>Tidak pernah</t>
        </is>
      </c>
      <c r="JA20" s="48" t="n"/>
      <c r="JB20" s="48" t="n"/>
      <c r="JC20" s="48" t="n"/>
      <c r="JD20" s="48" t="n"/>
      <c r="JE20" s="48" t="n"/>
      <c r="JF20" s="48" t="n"/>
      <c r="JG20" s="48" t="n"/>
      <c r="JH20" s="48" t="n"/>
      <c r="JI20" s="48" t="inlineStr">
        <is>
          <t>Tidak pernah</t>
        </is>
      </c>
      <c r="JJ20" s="48" t="n"/>
      <c r="JK20" s="48" t="n"/>
      <c r="JL20" s="48" t="n"/>
      <c r="JM20" s="48" t="n"/>
      <c r="JN20" s="48" t="n"/>
      <c r="JO20" s="48" t="n"/>
      <c r="JP20" s="48" t="n"/>
      <c r="JQ20" s="48" t="n"/>
      <c r="JR20" s="48" t="inlineStr">
        <is>
          <t>Tidak pernah</t>
        </is>
      </c>
      <c r="JS20" s="48" t="n"/>
      <c r="JT20" s="48" t="n"/>
      <c r="JU20" s="48" t="n"/>
      <c r="JV20" s="48" t="n"/>
      <c r="JW20" s="48" t="n"/>
      <c r="JX20" s="48" t="n"/>
      <c r="JY20" s="48" t="n"/>
      <c r="JZ20" s="48" t="n"/>
      <c r="KA20" s="48" t="inlineStr">
        <is>
          <t>Tidak pernah</t>
        </is>
      </c>
      <c r="KB20" s="48" t="n"/>
      <c r="KC20" s="48" t="n"/>
      <c r="KD20" s="48" t="n"/>
      <c r="KE20" s="48" t="n"/>
      <c r="KF20" s="48" t="n"/>
      <c r="KG20" s="48" t="n"/>
      <c r="KH20" s="48" t="n"/>
      <c r="KI20" s="48" t="n"/>
      <c r="KJ20" s="48" t="inlineStr">
        <is>
          <t>Tidak pernah</t>
        </is>
      </c>
      <c r="KK20" s="48" t="n"/>
      <c r="KL20" s="48" t="n"/>
      <c r="KM20" s="48" t="n"/>
      <c r="KN20" s="48" t="n"/>
      <c r="KO20" s="48" t="n"/>
      <c r="KP20" s="48" t="n"/>
      <c r="KQ20" s="48" t="n"/>
      <c r="KR20" s="48" t="n"/>
      <c r="KS20" s="48" t="inlineStr">
        <is>
          <t>Jauh lebih baik</t>
        </is>
      </c>
      <c r="KT20" s="48" t="inlineStr">
        <is>
          <t>0-1 kali</t>
        </is>
      </c>
      <c r="KU20" s="48" t="inlineStr">
        <is>
          <t>0-1 kali</t>
        </is>
      </c>
      <c r="KV20" s="48" t="inlineStr">
        <is>
          <t>Tidak ada</t>
        </is>
      </c>
      <c r="KW20" s="8" t="n">
        <v>0</v>
      </c>
      <c r="KX20" s="8" t="n">
        <v>0</v>
      </c>
      <c r="KY20" s="8" t="n">
        <v>0</v>
      </c>
      <c r="KZ20" s="8" t="n">
        <v>1</v>
      </c>
      <c r="LA20" s="48" t="inlineStr">
        <is>
          <t>Cukup membaik</t>
        </is>
      </c>
      <c r="LB20" s="48" t="inlineStr">
        <is>
          <t>Cukup membaik</t>
        </is>
      </c>
      <c r="LC20" s="8" t="n">
        <v>4</v>
      </c>
      <c r="LD20" s="8" t="n">
        <v>4</v>
      </c>
      <c r="LE20" s="8" t="n">
        <v>0</v>
      </c>
      <c r="LF20" s="8" t="n">
        <v>0</v>
      </c>
      <c r="LG20" s="48" t="inlineStr">
        <is>
          <t>Ya</t>
        </is>
      </c>
      <c r="LH20" s="8" t="n">
        <v>250</v>
      </c>
      <c r="LI20" s="48" t="n"/>
      <c r="LJ20" s="48" t="inlineStr">
        <is>
          <t>Investasi lainnya Kebutuhan rumah tangga</t>
        </is>
      </c>
      <c r="LK20" s="8" t="n">
        <v>0</v>
      </c>
      <c r="LL20" s="8" t="n">
        <v>0</v>
      </c>
      <c r="LM20" s="8" t="n">
        <v>0</v>
      </c>
      <c r="LN20" s="8" t="n">
        <v>1</v>
      </c>
      <c r="LO20" s="8" t="n">
        <v>1</v>
      </c>
      <c r="LP20" s="8" t="n">
        <v>0</v>
      </c>
      <c r="LQ20" s="8" t="n">
        <v>0</v>
      </c>
      <c r="LR20" s="11" t="n"/>
      <c r="LS20" s="8" t="n">
        <v>10</v>
      </c>
      <c r="LT20" s="8" t="n">
        <v>0</v>
      </c>
      <c r="LU20" s="8" t="n">
        <v>0</v>
      </c>
      <c r="LV20" s="8" t="n">
        <v>10</v>
      </c>
      <c r="LW20" s="8" t="n">
        <v>0</v>
      </c>
      <c r="LX20" s="8" t="n">
        <v>0</v>
      </c>
      <c r="LY20" s="8" t="n">
        <v>15</v>
      </c>
      <c r="LZ20" s="8" t="n">
        <v>0</v>
      </c>
      <c r="MA20" s="8" t="n">
        <v>0</v>
      </c>
      <c r="MB20" s="48" t="inlineStr">
        <is>
          <t>Tidak</t>
        </is>
      </c>
      <c r="MC20" s="8" t="n">
        <v>0</v>
      </c>
      <c r="MD20" s="8" t="n">
        <v>0</v>
      </c>
      <c r="ME20" s="8" t="n">
        <v>0</v>
      </c>
      <c r="MF20" s="8" t="n">
        <v>0</v>
      </c>
      <c r="MG20" s="8" t="n">
        <v>0</v>
      </c>
      <c r="MH20" s="8" t="n">
        <v>0</v>
      </c>
      <c r="MI20" s="48" t="n"/>
      <c r="MJ20" s="48" t="n"/>
      <c r="MK20" s="48" t="n"/>
      <c r="ML20" s="48" t="n"/>
      <c r="MM20" s="48" t="n"/>
      <c r="MN20" s="48" t="n"/>
      <c r="MO20" s="48" t="n"/>
      <c r="MP20" s="48" t="n"/>
      <c r="MQ20" s="48" t="n"/>
      <c r="MR20" s="17" t="inlineStr">
        <is>
          <t>Tidak ada waktu yang dihemat</t>
        </is>
      </c>
      <c r="MS20" s="48" t="n"/>
      <c r="MT20" s="48" t="inlineStr">
        <is>
          <t>Tidak ada waktu yang dihemat</t>
        </is>
      </c>
      <c r="MU20" s="48" t="inlineStr">
        <is>
          <t>Ya, untuk anggota keluarga</t>
        </is>
      </c>
      <c r="MV20" s="48" t="inlineStr">
        <is>
          <t>Perawatan sistem biogas</t>
        </is>
      </c>
      <c r="MW20" s="8" t="n">
        <v>1</v>
      </c>
      <c r="MX20" s="8" t="n">
        <v>0</v>
      </c>
      <c r="MY20" s="8" t="n">
        <v>0</v>
      </c>
      <c r="MZ20" s="8" t="n">
        <v>0</v>
      </c>
      <c r="NA20" s="48" t="n"/>
      <c r="NB20" s="48" t="n"/>
      <c r="NC20" s="48" t="n"/>
      <c r="ND20" s="48" t="n"/>
      <c r="NE20" s="48" t="n"/>
      <c r="NF20" s="48" t="n"/>
      <c r="NG20" s="48" t="n"/>
      <c r="NH20" s="48" t="n"/>
      <c r="NI20" s="48" t="n"/>
      <c r="NJ20" s="48" t="n"/>
      <c r="NK20" s="48" t="n"/>
      <c r="NL20" s="48" t="inlineStr">
        <is>
          <t>Ya</t>
        </is>
      </c>
      <c r="NM20" s="48" t="inlineStr">
        <is>
          <t>100% dana hibah</t>
        </is>
      </c>
      <c r="NN20" s="17" t="inlineStr">
        <is>
          <t>0 (100% sumber pembiayaan dari hibah)</t>
        </is>
      </c>
      <c r="NO20" s="17" t="inlineStr">
        <is>
          <t>Yayasan Rumah Energi atau BIRU</t>
        </is>
      </c>
      <c r="NP20" s="48" t="n"/>
      <c r="NQ20" s="48" t="n"/>
      <c r="NR20" s="48" t="n"/>
      <c r="NS20" s="48" t="n"/>
      <c r="NT20" s="48" t="n"/>
      <c r="NU20" s="48" t="n"/>
      <c r="NV20" s="48" t="n"/>
      <c r="NW20" s="48" t="n"/>
      <c r="NX20" s="48" t="inlineStr">
        <is>
          <t>Sedikit meningkat</t>
        </is>
      </c>
      <c r="NY20" s="8" t="n">
        <v>180</v>
      </c>
      <c r="NZ20" s="8" t="n">
        <v>0</v>
      </c>
      <c r="OA20" s="8" t="n">
        <v>0</v>
      </c>
      <c r="OB20" s="8" t="n">
        <v>0</v>
      </c>
      <c r="OC20" s="8" t="n">
        <v>0</v>
      </c>
      <c r="OD20" s="8" t="n">
        <v>0</v>
      </c>
      <c r="OE20" s="48" t="inlineStr">
        <is>
          <t>Lebih baik</t>
        </is>
      </c>
      <c r="OF20" s="48" t="inlineStr">
        <is>
          <t>Jauh lebih baik (beda waktu memasak lebih cepat setengah jam atau lebih, ATAU tidak lagi ada rasa/bau makanan yang berubah, ATAU alasan lainnya)</t>
        </is>
      </c>
      <c r="OG20" s="48" t="inlineStr">
        <is>
          <t>Ya</t>
        </is>
      </c>
      <c r="OH20" s="8" t="n">
        <v>7</v>
      </c>
      <c r="OI20" s="8" t="n">
        <v>0</v>
      </c>
      <c r="OJ20" s="8" t="n">
        <v>0</v>
      </c>
      <c r="OK20" s="8" t="n">
        <v>0</v>
      </c>
      <c r="OL20" s="8" t="n">
        <v>0</v>
      </c>
      <c r="OM20" s="8" t="n">
        <v>0</v>
      </c>
      <c r="ON20" s="8" t="n">
        <v>10</v>
      </c>
      <c r="OO20" s="8" t="n">
        <v>0</v>
      </c>
      <c r="OP20" s="48">
        <f>VLOOKUP(AG20,'BUS 2'!$G$1:$CU$424,2,0)</f>
        <v/>
      </c>
      <c r="OQ20" s="8">
        <f>VLOOKUP(AG20,'BUS 2'!$G$1:$CU$424,3,0)</f>
        <v/>
      </c>
      <c r="OR20" s="8">
        <f>VLOOKUP(AG20,'BUS 2'!$G$1:$CU$424,4,0)</f>
        <v/>
      </c>
      <c r="OS20" s="8">
        <f>VLOOKUP(AG20,'BUS 2'!$G$1:$CU$424,5,0)</f>
        <v/>
      </c>
      <c r="OT20" s="8">
        <f>VLOOKUP(AG20,'BUS 2'!$G$1:$CU$424,6,0)</f>
        <v/>
      </c>
      <c r="OU20" s="8">
        <f>VLOOKUP(AG20,'BUS 2'!$G$1:$CU$424,7,0)</f>
        <v/>
      </c>
      <c r="OV20" s="8">
        <f>VLOOKUP(AG20,'BUS 2'!$G$1:$CU$424,8,0)</f>
        <v/>
      </c>
      <c r="OW20" s="8">
        <f>VLOOKUP(AG20,'BUS 2'!$G$1:$CU$424,9,0)</f>
        <v/>
      </c>
      <c r="OX20" s="8">
        <f>VLOOKUP(AG20,'BUS 2'!$G$1:$CU$424,10,0)</f>
        <v/>
      </c>
      <c r="OY20" s="8">
        <f>VLOOKUP(AG20,'BUS 2'!$G$1:$CU$424,11,0)</f>
        <v/>
      </c>
      <c r="OZ20" s="8">
        <f>VLOOKUP(AG20,'BUS 2'!$G$1:$CU$424,12,0)</f>
        <v/>
      </c>
      <c r="PA20" s="8">
        <f>VLOOKUP(AG20,'BUS 2'!$G$1:$CU$424,13,0)</f>
        <v/>
      </c>
      <c r="PB20" s="8">
        <f>VLOOKUP(AG20,'BUS 2'!$G$1:$CU$424,14,0)</f>
        <v/>
      </c>
      <c r="PC20" s="8">
        <f>VLOOKUP(AG20,'BUS 2'!$G$1:$CU$424,15,0)</f>
        <v/>
      </c>
      <c r="PD20" s="8">
        <f>VLOOKUP(AG20,'BUS 2'!$G$1:$CU$424,16,0)</f>
        <v/>
      </c>
      <c r="PE20" s="8">
        <f>VLOOKUP(AG20,'BUS 2'!$G$1:$CU$424,17,0)</f>
        <v/>
      </c>
      <c r="PF20" s="8">
        <f>VLOOKUP(AG20,'BUS 2'!$G$1:$CU$424,18,0)</f>
        <v/>
      </c>
      <c r="PG20" s="8">
        <f>VLOOKUP(AG20,'BUS 2'!$G$1:$CU$424,19,0)</f>
        <v/>
      </c>
      <c r="PH20" s="8">
        <f>VLOOKUP(AG20,'BUS 2'!$G$1:$CU$424,20,0)</f>
        <v/>
      </c>
      <c r="PI20" s="8">
        <f>VLOOKUP(AG20,'BUS 2'!$G$1:$CU$424,21,0)</f>
        <v/>
      </c>
      <c r="PJ20" s="8">
        <f>VLOOKUP(AG20,'BUS 2'!$G$1:$CU$424,22,0)</f>
        <v/>
      </c>
      <c r="PK20" s="8">
        <f>VLOOKUP(AG20,'BUS 2'!$G$1:$CU$424,23,0)</f>
        <v/>
      </c>
      <c r="PL20" s="8">
        <f>VLOOKUP(AG20,'BUS 2'!$G$1:$CU$424,24,0)</f>
        <v/>
      </c>
      <c r="PM20" s="8">
        <f>VLOOKUP(AG20,'BUS 2'!$G$1:$CU$424,25,0)</f>
        <v/>
      </c>
      <c r="PN20" s="8">
        <f>VLOOKUP(AG20,'BUS 2'!$G$1:$CU$424,26,0)</f>
        <v/>
      </c>
      <c r="PO20" s="8">
        <f>VLOOKUP(AG20,'BUS 2'!$G$1:$CU$424,27,0)</f>
        <v/>
      </c>
      <c r="PP20" s="8">
        <f>VLOOKUP(AG20,'BUS 2'!$G$1:$CU$424,28,0)</f>
        <v/>
      </c>
      <c r="PQ20" s="8">
        <f>VLOOKUP(AG20,'BUS 2'!$G$1:$CU$424,29,0)</f>
        <v/>
      </c>
      <c r="PR20" s="8">
        <f>VLOOKUP(AG20,'BUS 2'!$G$1:$CU$424,30,0)</f>
        <v/>
      </c>
      <c r="PS20" s="8">
        <f>VLOOKUP(AG20,'BUS 2'!$G$1:$CU$424,31,0)</f>
        <v/>
      </c>
      <c r="PT20" s="48" t="inlineStr">
        <is>
          <t>1-Disebarkan ke lahan terbuka</t>
        </is>
      </c>
      <c r="PU20" s="8" t="n">
        <v>0</v>
      </c>
      <c r="PV20" s="8" t="n">
        <v>0</v>
      </c>
      <c r="PW20" s="8" t="n">
        <v>0</v>
      </c>
      <c r="PX20" s="8" t="n">
        <v>0</v>
      </c>
      <c r="PY20" s="8" t="n">
        <v>0</v>
      </c>
      <c r="PZ20" s="8" t="n">
        <v>1</v>
      </c>
      <c r="QA20" s="8" t="n">
        <v>0</v>
      </c>
      <c r="QB20" s="8" t="n">
        <v>0</v>
      </c>
      <c r="QC20" s="8" t="n">
        <v>0</v>
      </c>
      <c r="QD20" s="48" t="n"/>
      <c r="QE20" s="36" t="n"/>
      <c r="QF20" s="35" t="n"/>
      <c r="QG20" s="35" t="n"/>
      <c r="QH20" s="35" t="n"/>
      <c r="QI20" s="35" t="n"/>
      <c r="QJ20" s="35" t="n"/>
      <c r="QK20" s="36" t="n"/>
      <c r="QL20" s="36" t="n"/>
      <c r="QM20" s="36" t="n"/>
      <c r="QN20" s="36" t="n"/>
      <c r="QO20" s="36" t="n"/>
      <c r="QP20" s="36" t="n"/>
      <c r="QQ20" s="36" t="n"/>
      <c r="QR20" s="36" t="n"/>
      <c r="QS20" s="36" t="n"/>
      <c r="QT20" s="36" t="n"/>
      <c r="QU20" s="36" t="n"/>
      <c r="QV20" s="36" t="n"/>
      <c r="QW20" s="35" t="n"/>
      <c r="QX20" s="35" t="n"/>
      <c r="QY20" s="35" t="n"/>
      <c r="QZ20" s="35" t="n"/>
      <c r="RA20" s="35" t="n"/>
      <c r="RB20" s="36" t="n"/>
      <c r="RC20" s="36" t="n"/>
      <c r="RD20" s="36" t="n"/>
      <c r="RE20" s="36" t="n"/>
      <c r="RF20" s="36" t="n"/>
      <c r="RG20" s="48" t="n"/>
      <c r="RH20" s="35" t="n"/>
      <c r="RI20" s="35" t="n"/>
      <c r="RJ20" s="35" t="n"/>
      <c r="RK20" s="35" t="n"/>
      <c r="RL20" s="35" t="n"/>
      <c r="RM20" s="48" t="n"/>
      <c r="RN20" s="48" t="n"/>
      <c r="RO20" s="48" t="n"/>
      <c r="RP20" s="48" t="n"/>
      <c r="RQ20" s="48" t="n"/>
      <c r="RR20" s="48" t="n"/>
      <c r="RS20" s="35" t="n"/>
      <c r="RT20" s="35" t="n"/>
      <c r="RU20" s="35" t="n"/>
      <c r="RV20" s="35" t="n"/>
      <c r="RW20" s="35" t="n"/>
      <c r="RX20" s="48" t="n"/>
      <c r="RY20" s="48" t="n"/>
      <c r="RZ20" s="48" t="n"/>
      <c r="SA20" s="48" t="n"/>
      <c r="SB20" s="48" t="n"/>
      <c r="SC20" s="48" t="n"/>
      <c r="SD20" s="35" t="n"/>
      <c r="SE20" s="35" t="n"/>
      <c r="SF20" s="35" t="n"/>
      <c r="SG20" s="35" t="n"/>
      <c r="SH20" s="35" t="n"/>
      <c r="SI20" s="48" t="n"/>
      <c r="SJ20" s="48" t="n"/>
      <c r="SK20" s="48" t="n"/>
      <c r="SL20" s="48" t="n"/>
      <c r="SM20" s="48" t="n"/>
      <c r="SN20" s="48" t="n"/>
      <c r="SO20" s="35" t="n"/>
      <c r="SP20" s="35" t="n"/>
      <c r="SQ20" s="35" t="n"/>
      <c r="SR20" s="35" t="n"/>
      <c r="SS20" s="35" t="n"/>
      <c r="ST20" s="48" t="n"/>
      <c r="SU20" s="48" t="n"/>
      <c r="SV20" s="48" t="n"/>
      <c r="SW20" s="48" t="n"/>
      <c r="SX20" s="48" t="n"/>
      <c r="SY20" s="8">
        <f>VLOOKUP(AG20,'BUS 2'!$G$1:$CU$424,33,0)</f>
        <v/>
      </c>
      <c r="SZ20" s="48">
        <f>VLOOKUP(AG20,'BUS 2'!$G$1:$CU$424,34,0)</f>
        <v/>
      </c>
      <c r="TA20" s="48">
        <f>VLOOKUP(AG20,'BUS 2'!$G$1:$CU$424,35,0)</f>
        <v/>
      </c>
      <c r="TB20" s="48">
        <f>VLOOKUP(AG20,'BUS 2'!$G$1:$CU$424,36,0)</f>
        <v/>
      </c>
      <c r="TC20" s="48">
        <f>VLOOKUP(AG20,'BUS 2'!$G$1:$CU$424,37,0)</f>
        <v/>
      </c>
      <c r="TD20" s="48">
        <f>VLOOKUP(AG20,'BUS 2'!$G$1:$CU$424,38,0)</f>
        <v/>
      </c>
      <c r="TE20" s="48">
        <f>VLOOKUP(AG20,'BUS 2'!$G$1:$CU$424,39,0)</f>
        <v/>
      </c>
      <c r="TF20" s="48">
        <f>VLOOKUP(AG20,'BUS 2'!$G$1:$CU$424,40,0)</f>
        <v/>
      </c>
      <c r="TG20" s="8">
        <f>VLOOKUP(AG20,'BUS 2'!$G$1:$CU$424,42,0)</f>
        <v/>
      </c>
      <c r="TH20" s="8">
        <f>VLOOKUP(AG20,'BUS 2'!$G$1:$CU$424,43,0)</f>
        <v/>
      </c>
      <c r="TI20" s="8">
        <f>VLOOKUP(AG20,'BUS 2'!$G$1:$CU$424,44,0)</f>
        <v/>
      </c>
      <c r="TJ20" s="8">
        <f>VLOOKUP(AG20,'BUS 2'!$G$1:$CU$424,45,0)</f>
        <v/>
      </c>
      <c r="TK20" s="8">
        <f>VLOOKUP(AG20,'BUS 2'!$G$1:$CU$424,46,0)</f>
        <v/>
      </c>
      <c r="TL20" s="8">
        <f>VLOOKUP(AG20,'BUS 2'!$G$1:$CU$424,47,0)</f>
        <v/>
      </c>
      <c r="TM20" s="8">
        <f>VLOOKUP(AG20,'BUS 2'!$G$1:$CU$424,48,0)</f>
        <v/>
      </c>
      <c r="TN20" s="8">
        <f>VLOOKUP(AG20,'BUS 2'!$G$1:$CU$424,49,0)</f>
        <v/>
      </c>
      <c r="TO20" s="8">
        <f>VLOOKUP(AG20,'BUS 2'!$G$1:$CU$424,50,0)</f>
        <v/>
      </c>
      <c r="TP20" s="8">
        <f>VLOOKUP(AG20,'BUS 2'!$G$1:$CU$424,51,0)</f>
        <v/>
      </c>
      <c r="TQ20" s="8">
        <f>VLOOKUP(AG20,'BUS 2'!$G$1:$CU$424,52,0)</f>
        <v/>
      </c>
      <c r="TR20" s="8">
        <f>VLOOKUP(AG20,'BUS 2'!$G$1:$CU$424,53,0)</f>
        <v/>
      </c>
      <c r="TS20" s="48">
        <f>VLOOKUP(AG20,'BUS 2'!$G$1:$CU$424,54,0)</f>
        <v/>
      </c>
      <c r="TT20" s="48">
        <f>VLOOKUP(AG20,'BUS 2'!$G$1:$CU$424,55,0)</f>
        <v/>
      </c>
      <c r="TU20" s="48">
        <f>VLOOKUP(AG20,'BUS 2'!$G$1:$CU$424,56,0)</f>
        <v/>
      </c>
      <c r="TV20" s="48">
        <f>VLOOKUP(AG20,'BUS 2'!$G$1:$CU$424,57,0)</f>
        <v/>
      </c>
      <c r="TW20" s="48">
        <f>VLOOKUP(AG20,'BUS 2'!$G$1:$CU$424,58,0)</f>
        <v/>
      </c>
      <c r="TX20" s="48">
        <f>VLOOKUP(AG20,'BUS 2'!$G$1:$CU$424,59,0)</f>
        <v/>
      </c>
      <c r="TY20" s="48">
        <f>VLOOKUP(AG20,'BUS 2'!$G$1:$CU$424,60,0)</f>
        <v/>
      </c>
      <c r="TZ20" s="48">
        <f>VLOOKUP(AG20,'BUS 2'!$G$1:$CU$424,61,0)</f>
        <v/>
      </c>
      <c r="UA20" s="48">
        <f>VLOOKUP(AG20,'BUS 2'!$G$1:$CU$424,62,0)</f>
        <v/>
      </c>
      <c r="UB20" s="48">
        <f>VLOOKUP(AG20,'BUS 2'!$G$1:$CU$424,63,0)</f>
        <v/>
      </c>
      <c r="UC20" s="48">
        <f>VLOOKUP(AG20,'BUS 2'!$G$1:$CU$424,64,0)</f>
        <v/>
      </c>
      <c r="UD20" s="48">
        <f>VLOOKUP(AG20,'BUS 2'!$G$1:$CU$424,65,0)</f>
        <v/>
      </c>
      <c r="UE20" s="48">
        <f>VLOOKUP(AG20,'BUS 2'!$G$1:$CU$424,66,0)</f>
        <v/>
      </c>
      <c r="UF20" s="48">
        <f>VLOOKUP(AG20,'BUS 2'!$G$1:$CU$424,67,0)</f>
        <v/>
      </c>
      <c r="UG20" s="48">
        <f>VLOOKUP(AG20,'BUS 2'!$G$1:$CU$424,68,0)</f>
        <v/>
      </c>
      <c r="UH20" s="48">
        <f>VLOOKUP(AG20,'BUS 2'!$G$1:$CU$424,69,0)</f>
        <v/>
      </c>
      <c r="UI20" s="48">
        <f>VLOOKUP(AG20,'BUS 2'!$G$1:$CU$424,70,0)</f>
        <v/>
      </c>
      <c r="UJ20" s="48">
        <f>VLOOKUP(AG20,'BUS 2'!$G$1:$CU$424,71,0)</f>
        <v/>
      </c>
      <c r="UK20" s="48">
        <f>VLOOKUP(AG20,'BUS 2'!$G$1:$CU$424,72,0)</f>
        <v/>
      </c>
      <c r="UL20" s="48">
        <f>VLOOKUP(AG20,'BUS 2'!$G$1:$CU$424,73,0)</f>
        <v/>
      </c>
      <c r="UM20" s="48">
        <f>VLOOKUP(AG20,'BUS 2'!$G$1:$CU$424,74,0)</f>
        <v/>
      </c>
      <c r="UN20" s="48">
        <f>VLOOKUP(AG20,'BUS 2'!$G$1:$CU$424,75,0)</f>
        <v/>
      </c>
      <c r="UO20" s="48">
        <f>VLOOKUP(AG20,'BUS 2'!$G$1:$CU$424,76,0)</f>
        <v/>
      </c>
      <c r="UP20" s="48">
        <f>VLOOKUP(AG20,'BUS 2'!$G$1:$CU$424,77,0)</f>
        <v/>
      </c>
      <c r="UQ20" s="48">
        <f>VLOOKUP(AG20,'BUS 2'!$G$1:$CU$424,78,0)</f>
        <v/>
      </c>
      <c r="UR20" s="48">
        <f>VLOOKUP(AG20,'BUS 2'!$G$1:$CU$424,79,0)</f>
        <v/>
      </c>
      <c r="US20" s="48">
        <f>VLOOKUP(AG20,'BUS 2'!$G$1:$CU$424,80,0)</f>
        <v/>
      </c>
      <c r="UT20" s="48">
        <f>VLOOKUP(AG20,'BUS 2'!$G$1:$CU$424,81,0)</f>
        <v/>
      </c>
      <c r="UU20" s="48" t="inlineStr">
        <is>
          <t>Pemberian pakan di kandang</t>
        </is>
      </c>
      <c r="UV20" s="48" t="n"/>
      <c r="UW20" s="48" t="n"/>
      <c r="UX20" s="48" t="n"/>
      <c r="UY20" s="48" t="n"/>
      <c r="UZ20" s="48" t="n"/>
      <c r="VA20" s="48" t="inlineStr">
        <is>
          <t>Penggembalaan semi-terbuka</t>
        </is>
      </c>
      <c r="VB20" s="48" t="n"/>
      <c r="VC20" s="48" t="inlineStr">
        <is>
          <t>Sangat jarang (&gt;1 bulan sekali)</t>
        </is>
      </c>
      <c r="VD20" s="48" t="n"/>
      <c r="VE20" s="48" t="n"/>
      <c r="VF20" s="48" t="n"/>
      <c r="VG20" s="48" t="n"/>
      <c r="VH20" s="48" t="n"/>
      <c r="VI20" s="48" t="inlineStr">
        <is>
          <t>Sangat jarang (&gt;1 bulan sekali)</t>
        </is>
      </c>
      <c r="VJ20" s="48" t="n"/>
      <c r="VK20" s="48" t="inlineStr">
        <is>
          <t>Cukup (2-6 hari sekali)</t>
        </is>
      </c>
      <c r="VL20" s="48" t="n"/>
      <c r="VM20" s="48" t="n"/>
      <c r="VN20" s="48" t="n"/>
      <c r="VO20" s="48" t="n"/>
      <c r="VP20" s="48" t="n"/>
      <c r="VQ20" s="48" t="inlineStr">
        <is>
          <t>Cukup (2-6 hari sekali)</t>
        </is>
      </c>
      <c r="VR20" s="48" t="n"/>
      <c r="VS20" s="48" t="inlineStr">
        <is>
          <t>2-Disimpan basah (slurry)</t>
        </is>
      </c>
      <c r="VT20" s="8" t="n">
        <v>0</v>
      </c>
      <c r="VU20" s="8" t="n">
        <v>0</v>
      </c>
      <c r="VV20" s="8" t="n">
        <v>0</v>
      </c>
      <c r="VW20" s="8" t="n">
        <v>0</v>
      </c>
      <c r="VX20" s="8" t="n">
        <v>0</v>
      </c>
      <c r="VY20" s="8" t="n">
        <v>1</v>
      </c>
      <c r="VZ20" s="8" t="n">
        <v>0</v>
      </c>
      <c r="WA20" s="8" t="n">
        <v>0</v>
      </c>
      <c r="WB20" s="8" t="n">
        <v>0</v>
      </c>
      <c r="WC20" s="8" t="n">
        <v>0</v>
      </c>
      <c r="WD20" s="8" t="n">
        <v>0</v>
      </c>
      <c r="WE20" s="8" t="n">
        <v>0</v>
      </c>
      <c r="WF20" s="48" t="n"/>
      <c r="WG20" s="48" t="n"/>
      <c r="WH20" s="48" t="n"/>
      <c r="WI20" s="48" t="n"/>
      <c r="WJ20" s="48" t="n"/>
      <c r="WK20" s="48" t="n"/>
      <c r="WL20" s="48" t="n"/>
      <c r="WM20" s="48" t="n"/>
      <c r="WN20" s="48" t="n"/>
      <c r="WO20" s="48" t="n"/>
      <c r="WP20" s="48" t="n"/>
      <c r="WQ20" s="48" t="n"/>
      <c r="WR20" s="48" t="n"/>
      <c r="WS20" s="48" t="n"/>
      <c r="WT20" s="48" t="n"/>
      <c r="WU20" s="48" t="n"/>
      <c r="WV20" s="48" t="n"/>
      <c r="WW20" s="48" t="n"/>
      <c r="WX20" s="48" t="n"/>
      <c r="WY20" s="48" t="n"/>
      <c r="WZ20" s="48" t="n"/>
      <c r="XA20" s="48" t="n"/>
      <c r="XB20" s="48" t="n"/>
      <c r="XC20" s="48" t="n"/>
      <c r="XD20" s="48" t="n"/>
      <c r="XE20" s="48" t="n"/>
      <c r="XF20" s="48" t="n"/>
      <c r="XG20" s="48" t="n"/>
      <c r="XH20" s="48" t="n"/>
      <c r="XI20" s="48" t="n"/>
      <c r="XJ20" s="48" t="n"/>
      <c r="XK20" s="48" t="n"/>
      <c r="XL20" s="48" t="n"/>
      <c r="XM20" s="48" t="n"/>
      <c r="XN20" s="48" t="n"/>
      <c r="XO20" s="48" t="n"/>
      <c r="XP20" s="48" t="n"/>
      <c r="XQ20" s="48" t="n"/>
      <c r="XR20" s="48" t="n"/>
      <c r="XS20" s="48" t="n"/>
      <c r="XT20" s="48" t="n"/>
      <c r="XU20" s="48" t="n"/>
      <c r="XV20" s="48" t="n"/>
      <c r="XW20" s="48" t="n"/>
      <c r="XX20" s="48" t="n"/>
      <c r="XY20" s="48" t="n"/>
      <c r="XZ20" s="48" t="n"/>
      <c r="YA20" s="48" t="n"/>
      <c r="YB20" s="48" t="n"/>
      <c r="YC20" s="48" t="n"/>
      <c r="YD20" s="48" t="n"/>
      <c r="YE20" s="48" t="n"/>
      <c r="YF20" s="48" t="n"/>
      <c r="YG20" s="48" t="n"/>
      <c r="YH20" s="48" t="n"/>
      <c r="YI20" s="48" t="n"/>
      <c r="YJ20" s="48" t="n"/>
      <c r="YK20" s="48" t="n"/>
      <c r="YL20" s="48" t="n"/>
      <c r="YM20" s="48" t="n"/>
      <c r="YN20" s="48" t="inlineStr">
        <is>
          <t>5-Untuk disebar di tanah (dan dibajak)</t>
        </is>
      </c>
      <c r="YO20" s="8" t="n">
        <v>0</v>
      </c>
      <c r="YP20" s="8" t="n">
        <v>0</v>
      </c>
      <c r="YQ20" s="8" t="n">
        <v>0</v>
      </c>
      <c r="YR20" s="8" t="n">
        <v>0</v>
      </c>
      <c r="YS20" s="8" t="n">
        <v>0</v>
      </c>
      <c r="YT20" s="8" t="n">
        <v>0</v>
      </c>
      <c r="YU20" s="8" t="n">
        <v>0</v>
      </c>
      <c r="YV20" s="8" t="n">
        <v>0</v>
      </c>
      <c r="YW20" s="8" t="n">
        <v>1</v>
      </c>
      <c r="YX20" s="8" t="n">
        <v>0</v>
      </c>
      <c r="YY20" s="8" t="n">
        <v>0</v>
      </c>
      <c r="YZ20" s="8" t="n">
        <v>0</v>
      </c>
      <c r="ZA20" s="48" t="n"/>
      <c r="ZB20" s="48" t="n"/>
      <c r="ZC20" s="48" t="n"/>
      <c r="ZD20" s="48" t="n"/>
      <c r="ZE20" s="48" t="n"/>
      <c r="ZF20" s="48" t="n"/>
      <c r="ZG20" s="48" t="n"/>
      <c r="ZH20" s="48" t="n"/>
      <c r="ZI20" s="48" t="n"/>
      <c r="ZJ20" s="48" t="n"/>
      <c r="ZK20" s="48" t="n"/>
      <c r="ZL20" s="48" t="n"/>
      <c r="ZM20" s="48" t="n"/>
      <c r="ZN20" s="48" t="n"/>
      <c r="ZO20" s="48" t="n"/>
      <c r="ZP20" s="48" t="n"/>
      <c r="ZQ20" s="48" t="n"/>
      <c r="ZR20" s="48" t="n"/>
      <c r="ZS20" s="48" t="n"/>
      <c r="ZT20" s="48" t="n"/>
      <c r="ZU20" s="48" t="n"/>
      <c r="ZV20" s="8" t="n">
        <v>2</v>
      </c>
      <c r="ZW20" s="48" t="n"/>
      <c r="ZX20" s="48" t="n"/>
      <c r="ZY20" s="48" t="n"/>
      <c r="ZZ20" s="48" t="n"/>
      <c r="AAA20" s="48" t="n"/>
      <c r="AAB20" s="8" t="n">
        <v>2</v>
      </c>
      <c r="AAC20" s="48" t="n"/>
      <c r="AAD20" s="48" t="inlineStr">
        <is>
          <t>Pakan segar (misal: rumput)</t>
        </is>
      </c>
      <c r="AAE20" s="48" t="n"/>
      <c r="AAF20" s="48" t="n"/>
      <c r="AAG20" s="48" t="n"/>
      <c r="AAH20" s="48" t="n"/>
      <c r="AAI20" s="48" t="n"/>
      <c r="AAJ20" s="48" t="inlineStr">
        <is>
          <t>Pakan kering (misal: konsentrat, silase, pelet)</t>
        </is>
      </c>
      <c r="AAK20" s="48" t="n"/>
      <c r="AAL20" s="48" t="inlineStr">
        <is>
          <t>Ya</t>
        </is>
      </c>
      <c r="AAM20" s="48" t="inlineStr">
        <is>
          <t>Cair</t>
        </is>
      </c>
      <c r="AAN20" s="8" t="n">
        <v>0</v>
      </c>
      <c r="AAO20" s="8" t="n">
        <v>1</v>
      </c>
      <c r="AAP20" s="8" t="n">
        <v>10</v>
      </c>
      <c r="AAQ20" s="48" t="n"/>
      <c r="AAR20" s="48" t="inlineStr">
        <is>
          <t>Ya</t>
        </is>
      </c>
      <c r="AAS20" s="48" t="inlineStr">
        <is>
          <t>Mengetahui</t>
        </is>
      </c>
      <c r="AAT20" s="48" t="inlineStr">
        <is>
          <t>Digunakan untuk pupuk di lahan pertanian sendiri</t>
        </is>
      </c>
      <c r="AAU20" s="8" t="n">
        <v>1</v>
      </c>
      <c r="AAV20" s="8" t="n">
        <v>0</v>
      </c>
      <c r="AAW20" s="8" t="n">
        <v>0</v>
      </c>
      <c r="AAX20" s="8" t="n">
        <v>0</v>
      </c>
      <c r="AAY20" s="8" t="n">
        <v>0</v>
      </c>
      <c r="AAZ20" s="8" t="n">
        <v>0</v>
      </c>
      <c r="ABA20" s="8" t="n">
        <v>0</v>
      </c>
      <c r="ABB20" s="48" t="inlineStr">
        <is>
          <t>Pupuk cair untuk tanaman</t>
        </is>
      </c>
      <c r="ABC20" s="8" t="n">
        <v>1</v>
      </c>
      <c r="ABD20" s="8" t="n">
        <v>0</v>
      </c>
      <c r="ABE20" s="8" t="n">
        <v>0</v>
      </c>
      <c r="ABF20" s="8" t="n">
        <v>0</v>
      </c>
      <c r="ABG20" s="8" t="n">
        <v>0</v>
      </c>
      <c r="ABH20" s="48" t="n"/>
      <c r="ABI20" s="48" t="n"/>
      <c r="ABJ20" s="48" t="n"/>
      <c r="ABK20" s="48" t="n"/>
      <c r="ABL20" s="48" t="n"/>
      <c r="ABM20" s="48" t="n"/>
      <c r="ABN20" s="48" t="n"/>
      <c r="ABO20" s="48" t="n"/>
      <c r="ABP20" s="48" t="n"/>
      <c r="ABQ20" s="48" t="inlineStr">
        <is>
          <t>Padi</t>
        </is>
      </c>
      <c r="ABR20" s="48" t="inlineStr">
        <is>
          <t>Sangat jarang (2 bulan sekali)</t>
        </is>
      </c>
      <c r="ABS20" s="8" t="n">
        <v>10</v>
      </c>
      <c r="ABT20" s="48" t="n"/>
      <c r="ABU20" s="8" t="n">
        <v>50</v>
      </c>
      <c r="ABV20" s="8" t="n">
        <v>50</v>
      </c>
      <c r="ABW20" s="48" t="inlineStr">
        <is>
          <t>NPK</t>
        </is>
      </c>
      <c r="ABX20" s="48" t="n"/>
      <c r="ABY20" s="8" t="n">
        <v>250</v>
      </c>
      <c r="ABZ20" s="8" t="n">
        <v>1800</v>
      </c>
      <c r="ACA20" s="8" t="n">
        <v>200</v>
      </c>
      <c r="ACB20" s="8" t="n">
        <v>2800</v>
      </c>
      <c r="ACC20" s="8" t="n">
        <v>7250</v>
      </c>
      <c r="ACD20" s="8" t="n">
        <v>7257</v>
      </c>
      <c r="ACE20" s="48" t="inlineStr">
        <is>
          <t>Tidak</t>
        </is>
      </c>
      <c r="ACF20" s="48" t="inlineStr">
        <is>
          <t>Cukup meningkat</t>
        </is>
      </c>
      <c r="ACG20" s="48" t="inlineStr">
        <is>
          <t>Cukup meningkat</t>
        </is>
      </c>
      <c r="ACH20" s="48" t="inlineStr">
        <is>
          <t>Cukup meningkat</t>
        </is>
      </c>
      <c r="ACI20" s="48" t="n"/>
      <c r="ACJ20" s="48" t="n"/>
      <c r="ACK20" s="48" t="n"/>
      <c r="ACL20" s="48" t="n"/>
      <c r="ACM20" s="48" t="n"/>
      <c r="ACN20" s="48" t="n"/>
      <c r="ACO20" s="48" t="n"/>
      <c r="ACP20" s="48" t="n"/>
      <c r="ACQ20" s="48" t="n"/>
      <c r="ACR20" s="48" t="n"/>
      <c r="ACS20" s="48" t="n"/>
      <c r="ACT20" s="48" t="inlineStr">
        <is>
          <t>Tidak ada</t>
        </is>
      </c>
      <c r="ACU20" s="48" t="inlineStr">
        <is>
          <t>Manfaat besar dan membantu kehidupan sehari-hari</t>
        </is>
      </c>
      <c r="ACV20" s="48" t="inlineStr">
        <is>
          <t>Sama saja</t>
        </is>
      </c>
      <c r="ACW20" s="48" t="inlineStr">
        <is>
          <t>Anggota keluarga - Perempuan dewasa</t>
        </is>
      </c>
      <c r="ACX20" s="48" t="inlineStr">
        <is>
          <t>Setuju</t>
        </is>
      </c>
      <c r="ACY20" s="48" t="inlineStr">
        <is>
          <t>Anggota keluarga - Laki-laki dewasa Anggota keluarga - Perempuan dewasa</t>
        </is>
      </c>
      <c r="ACZ20" s="8" t="n">
        <v>1</v>
      </c>
      <c r="ADA20" s="8" t="n">
        <v>1</v>
      </c>
      <c r="ADB20" s="8" t="n">
        <v>0</v>
      </c>
      <c r="ADC20" s="8" t="n">
        <v>0</v>
      </c>
      <c r="ADD20" s="48" t="inlineStr">
        <is>
          <t>Puas</t>
        </is>
      </c>
      <c r="ADE20" s="48" t="inlineStr">
        <is>
          <t>Puas</t>
        </is>
      </c>
      <c r="ADF20" s="48" t="inlineStr">
        <is>
          <t>Puas</t>
        </is>
      </c>
      <c r="ADG20" s="48" t="inlineStr">
        <is>
          <t>Puas</t>
        </is>
      </c>
      <c r="ADH20" s="48" t="inlineStr">
        <is>
          <t>Tidak</t>
        </is>
      </c>
      <c r="ADI20" s="48" t="n"/>
      <c r="ADJ20" s="48" t="inlineStr">
        <is>
          <t>Cukup puas</t>
        </is>
      </c>
      <c r="ADK20" s="48" t="n"/>
      <c r="ADL20" s="48" t="n"/>
      <c r="ADM20" s="48" t="n"/>
      <c r="ADN20" s="48" t="n"/>
      <c r="ADO20" s="48" t="n"/>
      <c r="ADP20" s="48" t="n"/>
      <c r="ADQ20" s="48" t="n"/>
      <c r="ADR20" s="48" t="n"/>
      <c r="ADS20" s="48" t="n"/>
      <c r="ADT20" s="48" t="n"/>
      <c r="ADU20" s="48" t="inlineStr">
        <is>
          <t>Memperbaiki sendiri Dibiarkan saja</t>
        </is>
      </c>
      <c r="ADV20" s="8" t="n">
        <v>0</v>
      </c>
      <c r="ADW20" s="8" t="n">
        <v>0</v>
      </c>
      <c r="ADX20" s="8" t="n">
        <v>0</v>
      </c>
      <c r="ADY20" s="8" t="n">
        <v>0</v>
      </c>
      <c r="ADZ20" s="8" t="n">
        <v>0</v>
      </c>
      <c r="AEA20" s="8" t="n">
        <v>1</v>
      </c>
      <c r="AEB20" s="8" t="n">
        <v>1</v>
      </c>
      <c r="AEC20" s="8" t="n">
        <v>0</v>
      </c>
      <c r="AED20" s="48" t="inlineStr">
        <is>
          <t>-</t>
        </is>
      </c>
      <c r="AEE20" s="48" t="inlineStr">
        <is>
          <t>Laki-laki dewasa</t>
        </is>
      </c>
      <c r="AEF20" s="48" t="n"/>
      <c r="AEG20" s="48" t="inlineStr">
        <is>
          <t>Datang langsung ke rumah CPO</t>
        </is>
      </c>
      <c r="AEH20" s="48" t="n"/>
      <c r="AEI20" s="48" t="inlineStr">
        <is>
          <t>-</t>
        </is>
      </c>
      <c r="AEJ20" s="48" t="inlineStr">
        <is>
          <t>Ya, selalu</t>
        </is>
      </c>
      <c r="AEK20" s="48" t="inlineStr">
        <is>
          <t>Peningkatan kebersihan kandang ternak Dapur lebih bersih dan bebas asap</t>
        </is>
      </c>
      <c r="AEL20" s="8" t="n">
        <v>0</v>
      </c>
      <c r="AEM20" s="8" t="n">
        <v>0</v>
      </c>
      <c r="AEN20" s="8" t="n">
        <v>0</v>
      </c>
      <c r="AEO20" s="8" t="n">
        <v>0</v>
      </c>
      <c r="AEP20" s="8" t="n">
        <v>0</v>
      </c>
      <c r="AEQ20" s="8" t="n">
        <v>0</v>
      </c>
      <c r="AER20" s="8" t="n">
        <v>1</v>
      </c>
      <c r="AES20" s="8" t="n">
        <v>0</v>
      </c>
      <c r="AET20" s="8" t="n">
        <v>1</v>
      </c>
      <c r="AEU20" s="8" t="n">
        <v>0</v>
      </c>
      <c r="AEV20" s="8" t="n">
        <v>0</v>
      </c>
      <c r="AEW20" s="8" t="n">
        <v>0</v>
      </c>
      <c r="AEX20" s="48" t="n"/>
      <c r="AEY20" s="48" t="inlineStr">
        <is>
          <t>Memasak lebih aman</t>
        </is>
      </c>
      <c r="AEZ20" s="48" t="n"/>
      <c r="AFA20" s="48" t="inlineStr">
        <is>
          <t>Tetangga / teman / saudara</t>
        </is>
      </c>
      <c r="AFB20" s="48" t="n"/>
      <c r="AFC20" s="48" t="inlineStr">
        <is>
          <t>IMG_6213-10_4_3.jpeg</t>
        </is>
      </c>
      <c r="AFD20" s="16" t="inlineStr">
        <is>
          <t>https://kf.kobotoolbox.org/api/v2/assets/avstPQqLr3Ab3ZdcVTXZ6f/data/671796147/attachments/attKj66PuWU63D6BVN4oMUiQ/</t>
        </is>
      </c>
      <c r="AFE20" s="48" t="inlineStr">
        <is>
          <t>PHOTO-2026-02-14-09-36-27-10_4_12.jpeg</t>
        </is>
      </c>
      <c r="AFF20" s="16" t="inlineStr">
        <is>
          <t>https://kf.kobotoolbox.org/api/v2/assets/avstPQqLr3Ab3ZdcVTXZ6f/data/671796147/attachments/attBCPmWynyknreyNwzvFaUQ/</t>
        </is>
      </c>
      <c r="AFG20" s="48" t="inlineStr">
        <is>
          <t>Siti Nurhalisa S</t>
        </is>
      </c>
      <c r="AFH20" s="48" t="n"/>
      <c r="AFI20" s="27" t="inlineStr">
        <is>
          <t>Yang diwawancara adalah istrinya dan adik bapak basir (yang membantu megurus biogas), karena bapak baru saja meninggal,</t>
        </is>
      </c>
      <c r="AFJ20" s="48" t="n"/>
      <c r="AFK20" s="48" t="n"/>
      <c r="AFL20" s="48" t="n"/>
      <c r="AFM20" s="48" t="n"/>
      <c r="AFN20" s="48" t="n"/>
      <c r="AFO20" s="48" t="n"/>
      <c r="AFP20" s="48" t="n"/>
      <c r="AFQ20" s="48" t="n"/>
      <c r="AFR20" s="48" t="n"/>
      <c r="AFS20" s="48" t="n"/>
      <c r="AFT20" s="48" t="n"/>
      <c r="AFU20" s="48" t="n"/>
      <c r="AFV20" s="48" t="n"/>
      <c r="AFW20" s="48" t="n"/>
      <c r="AFX20" s="48" t="n"/>
      <c r="AFY20" s="48" t="n"/>
      <c r="AFZ20" s="48" t="n"/>
      <c r="AGA20" s="48" t="n"/>
      <c r="AGB20" s="48" t="n"/>
      <c r="AGC20" s="48" t="n"/>
      <c r="AGD20" s="48" t="n"/>
      <c r="AGE20" s="48" t="n"/>
      <c r="AGF20" s="48" t="n"/>
      <c r="AGG20" s="48" t="n"/>
      <c r="AGH20" s="48" t="n"/>
      <c r="AGI20" s="48" t="n"/>
      <c r="AGJ20" s="48" t="n"/>
      <c r="AGK20" s="48" t="n"/>
      <c r="AGL20" s="48" t="n"/>
      <c r="AGM20" s="48" t="n"/>
      <c r="AGN20" s="48" t="n"/>
      <c r="AGO20" s="48" t="n"/>
      <c r="AGP20" s="48" t="n"/>
      <c r="AGQ20" s="48" t="n"/>
      <c r="AGR20" s="48" t="n"/>
      <c r="AGS20" s="48" t="n"/>
      <c r="AGT20" s="48" t="n"/>
      <c r="AGU20" s="48" t="n"/>
      <c r="AGV20" s="48" t="n"/>
      <c r="AGW20" s="48" t="n"/>
      <c r="AGX20" s="48" t="n"/>
      <c r="AGY20" s="48" t="n"/>
      <c r="AGZ20" s="48" t="n"/>
      <c r="AHA20" s="48" t="n"/>
      <c r="AHB20" s="48" t="n"/>
      <c r="AHC20" s="48" t="n"/>
      <c r="AHD20" s="48" t="n"/>
      <c r="AHE20" s="48" t="n"/>
      <c r="AHF20" s="48" t="n"/>
      <c r="AHG20" s="48" t="n"/>
      <c r="AHH20" s="48" t="n"/>
      <c r="AHI20" s="48" t="n"/>
      <c r="AHJ20" s="48" t="n"/>
      <c r="AHK20" s="48" t="n"/>
      <c r="AHL20" s="48" t="n"/>
      <c r="AHM20" s="48" t="n"/>
      <c r="AHN20" s="48" t="n"/>
      <c r="AHO20" s="48" t="n"/>
      <c r="AHP20" s="48" t="n"/>
      <c r="AHQ20" s="48" t="n"/>
      <c r="AHR20" s="48" t="n"/>
      <c r="AHS20" s="48" t="n"/>
      <c r="AHT20" s="48" t="n"/>
      <c r="AHU20" s="48" t="n"/>
      <c r="AHV20" s="48" t="n"/>
      <c r="AHW20" s="48" t="n"/>
      <c r="AHX20" s="48" t="n"/>
      <c r="AHY20" s="48" t="n"/>
      <c r="AHZ20" s="48" t="n"/>
      <c r="AIA20" s="48" t="n"/>
      <c r="AIB20" s="48" t="n"/>
      <c r="AIC20" s="48" t="n"/>
      <c r="AID20" s="48" t="n"/>
      <c r="AIE20" s="48" t="n"/>
      <c r="AIF20" s="48" t="n"/>
      <c r="AIG20" s="48" t="n"/>
      <c r="AIH20" s="48" t="n"/>
      <c r="AII20" s="48" t="n"/>
      <c r="AIJ20" s="48" t="n"/>
      <c r="AIK20" s="48" t="n"/>
      <c r="AIL20" s="48" t="n"/>
      <c r="AIM20" s="48" t="n"/>
      <c r="AIN20" s="48" t="n"/>
      <c r="AIO20" s="48" t="n"/>
      <c r="AIP20" s="48" t="n"/>
      <c r="AIQ20" s="48" t="n"/>
      <c r="AIR20" s="48" t="n"/>
      <c r="AIS20" s="48" t="n"/>
      <c r="AIT20" s="48" t="n"/>
      <c r="AIU20" s="48" t="n"/>
      <c r="AIV20" s="48" t="n"/>
      <c r="AIW20" s="48" t="n"/>
      <c r="AIX20" s="48" t="n"/>
      <c r="AIY20" s="48" t="n"/>
      <c r="AIZ20" s="48" t="n"/>
      <c r="AJA20" s="48" t="n"/>
      <c r="AJB20" s="48" t="n"/>
      <c r="AJC20" s="48" t="n"/>
      <c r="AJD20" s="48" t="n"/>
      <c r="AJE20" s="48" t="n"/>
      <c r="AJF20" s="48" t="n"/>
      <c r="AJG20" s="48" t="n"/>
      <c r="AJH20" s="48" t="n"/>
      <c r="AJI20" s="48" t="n"/>
      <c r="AJJ20" s="48" t="n"/>
      <c r="AJK20" s="48" t="n"/>
      <c r="AJL20" s="48" t="n"/>
      <c r="AJM20" s="48" t="n"/>
      <c r="AJN20" s="48" t="n"/>
      <c r="AJO20" s="48" t="n"/>
      <c r="AJP20" s="48" t="n"/>
      <c r="AJQ20" s="48" t="n"/>
      <c r="AJR20" s="48" t="n"/>
      <c r="AJS20" s="48" t="n"/>
      <c r="AJT20" s="48" t="n"/>
      <c r="AJU20" s="48" t="n"/>
      <c r="AJV20" s="48" t="n"/>
      <c r="AJW20" s="48" t="n"/>
      <c r="AJX20" s="48" t="n"/>
      <c r="AJY20" s="48" t="n"/>
      <c r="AJZ20" s="48" t="n"/>
      <c r="AKA20" s="48" t="n"/>
      <c r="AKB20" s="48" t="n"/>
      <c r="AKC20" s="48" t="n"/>
      <c r="AKD20" s="48" t="n"/>
      <c r="AKE20" s="48" t="n"/>
      <c r="AKF20" s="48" t="n"/>
      <c r="AKG20" s="48" t="n"/>
      <c r="AKH20" s="48" t="n"/>
      <c r="AKI20" s="48" t="n"/>
      <c r="AKJ20" s="48" t="n"/>
      <c r="AKK20" s="48" t="n"/>
      <c r="AKL20" s="48" t="n"/>
      <c r="AKM20" s="48" t="n"/>
      <c r="AKN20" s="48" t="n"/>
      <c r="AKO20" s="48" t="n"/>
      <c r="AKP20" s="48" t="n"/>
      <c r="AKQ20" s="48" t="n"/>
      <c r="AKR20" s="48" t="n"/>
      <c r="AKS20" s="48" t="n"/>
      <c r="AKT20" s="48" t="n"/>
      <c r="AKU20" s="48" t="n"/>
      <c r="AKV20" s="48" t="n"/>
      <c r="AKW20" s="48" t="n"/>
      <c r="AKX20" s="48" t="n"/>
      <c r="AKY20" s="48" t="n"/>
      <c r="AKZ20" s="48" t="n"/>
      <c r="ALA20" s="48" t="n"/>
      <c r="ALB20" s="48" t="n"/>
      <c r="ALC20" s="48" t="n"/>
      <c r="ALD20" s="48" t="n"/>
      <c r="ALE20" s="48" t="n"/>
      <c r="ALF20" s="48" t="n"/>
      <c r="ALG20" s="48" t="n"/>
      <c r="ALH20" s="48" t="n"/>
      <c r="ALI20" s="48" t="n"/>
      <c r="ALJ20" s="48" t="n"/>
      <c r="ALK20" s="48" t="n"/>
      <c r="ALL20" s="48" t="n"/>
      <c r="ALM20" s="48" t="n"/>
      <c r="ALN20" s="48" t="n"/>
      <c r="ALO20" s="48" t="n"/>
      <c r="ALP20" s="48" t="n"/>
      <c r="ALQ20" s="48" t="n"/>
      <c r="ALR20" s="48" t="n"/>
      <c r="ALS20" s="48" t="n"/>
      <c r="ALT20" s="48" t="n"/>
      <c r="ALU20" s="48" t="n"/>
      <c r="ALV20" s="48" t="n"/>
      <c r="ALW20" s="48" t="n"/>
      <c r="ALX20" s="48" t="n"/>
      <c r="ALY20" s="48" t="n"/>
      <c r="ALZ20" s="48" t="n"/>
      <c r="AMA20" s="48" t="n"/>
      <c r="AMB20" s="48" t="n"/>
      <c r="AMC20" s="48" t="n"/>
      <c r="AMD20" s="48" t="n"/>
      <c r="AME20" s="48" t="n"/>
      <c r="AMF20" s="48" t="n"/>
      <c r="AMG20" s="48" t="n"/>
      <c r="AMH20" s="48" t="n"/>
      <c r="AMI20" s="48" t="n"/>
      <c r="AMJ20" s="48" t="n"/>
      <c r="AMK20" s="48" t="n"/>
      <c r="AML20" s="48" t="n"/>
      <c r="AMM20" s="48" t="n"/>
      <c r="AMN20" s="48" t="n"/>
      <c r="AMO20" s="48" t="n"/>
      <c r="AMP20" s="48" t="n"/>
      <c r="AMQ20" s="48" t="n"/>
      <c r="AMR20" s="48" t="n"/>
      <c r="AMS20" s="48" t="n"/>
      <c r="AMT20" s="48" t="n"/>
      <c r="AMU20" s="48" t="n"/>
      <c r="AMV20" s="48" t="n"/>
      <c r="AMW20" s="48" t="n"/>
      <c r="AMX20" s="48" t="n"/>
      <c r="AMY20" s="48" t="n"/>
      <c r="AMZ20" s="48" t="n"/>
      <c r="ANA20" s="48" t="n"/>
      <c r="ANB20" s="48" t="n"/>
      <c r="ANC20" s="48" t="n"/>
      <c r="AND20" s="48" t="n"/>
      <c r="ANE20" s="48" t="n"/>
      <c r="ANF20" s="48" t="n"/>
      <c r="ANG20" s="48" t="n"/>
      <c r="ANH20" s="48" t="n"/>
      <c r="ANI20" s="48" t="n"/>
      <c r="ANJ20" s="48" t="n"/>
      <c r="ANK20" s="48" t="n"/>
      <c r="ANL20" s="48" t="n"/>
      <c r="ANM20" s="48" t="n"/>
      <c r="ANN20" s="48" t="n"/>
      <c r="ANO20" s="48" t="n"/>
      <c r="ANP20" s="48" t="n"/>
      <c r="ANQ20" s="48" t="n"/>
      <c r="ANR20" s="48" t="n"/>
      <c r="ANS20" s="48" t="n"/>
      <c r="ANT20" s="48" t="n"/>
      <c r="ANU20" s="48" t="n"/>
      <c r="ANV20" s="48" t="n"/>
      <c r="ANW20" s="48" t="n"/>
      <c r="ANX20" s="48" t="n"/>
      <c r="ANY20" s="48" t="n"/>
      <c r="ANZ20" s="48" t="n"/>
      <c r="AOA20" s="48" t="n"/>
      <c r="AOB20" s="48" t="n"/>
      <c r="AOC20" s="48" t="n"/>
      <c r="AOD20" s="48" t="n"/>
      <c r="AOE20" s="48" t="n"/>
      <c r="AOF20" s="48" t="n"/>
      <c r="AOG20" s="48" t="n"/>
      <c r="AOH20" s="48" t="n"/>
      <c r="AOI20" s="48" t="n"/>
      <c r="AOJ20" s="48" t="n"/>
      <c r="AOK20" s="48" t="n"/>
      <c r="AOL20" s="48" t="n"/>
      <c r="AOM20" s="48" t="n"/>
      <c r="AON20" s="48" t="n"/>
      <c r="AOO20" s="48" t="n"/>
      <c r="AOP20" s="48" t="n"/>
      <c r="AOQ20" s="48" t="n"/>
      <c r="AOR20" s="48" t="n"/>
      <c r="AOS20" s="48" t="n"/>
      <c r="AOT20" s="48" t="n"/>
      <c r="AOU20" s="48" t="n"/>
      <c r="AOV20" s="48" t="n"/>
      <c r="AOW20" s="48" t="n"/>
      <c r="AOX20" s="48" t="n"/>
      <c r="AOY20" s="48" t="n"/>
      <c r="AOZ20" s="48" t="n"/>
      <c r="APA20" s="48" t="n"/>
      <c r="APB20" s="48" t="n"/>
      <c r="APC20" s="48" t="n"/>
      <c r="APD20" s="48" t="n"/>
      <c r="APE20" s="48" t="n"/>
      <c r="APF20" s="48" t="n"/>
      <c r="APG20" s="48" t="n"/>
      <c r="APH20" s="48" t="n"/>
      <c r="API20" s="48" t="n"/>
      <c r="APJ20" s="48" t="n"/>
      <c r="APK20" s="48" t="n"/>
      <c r="APL20" s="48" t="n"/>
      <c r="APM20" s="48" t="n"/>
      <c r="APN20" s="48" t="n"/>
      <c r="APO20" s="48" t="n"/>
      <c r="APP20" s="48" t="n"/>
      <c r="APQ20" s="48" t="n"/>
      <c r="APR20" s="48" t="n"/>
      <c r="APS20" s="48" t="n"/>
      <c r="APT20" s="48" t="n"/>
      <c r="APU20" s="48" t="n"/>
      <c r="APV20" s="48" t="n"/>
      <c r="APW20" s="48" t="n"/>
      <c r="APX20" s="48" t="n"/>
      <c r="APY20" s="48" t="n"/>
      <c r="APZ20" s="48" t="n"/>
      <c r="AQA20" s="48" t="n"/>
      <c r="AQB20" s="48" t="n"/>
      <c r="AQC20" s="48" t="n"/>
      <c r="AQD20" s="48" t="n"/>
      <c r="AQE20" s="48" t="n"/>
      <c r="AQF20" s="48" t="n"/>
      <c r="AQG20" s="48" t="n"/>
      <c r="AQH20" s="48" t="n"/>
      <c r="AQI20" s="48" t="n"/>
      <c r="AQJ20" s="48" t="n"/>
      <c r="AQK20" s="48" t="n"/>
      <c r="AQL20" s="48" t="n"/>
      <c r="AQM20" s="48" t="n"/>
      <c r="AQN20" s="48" t="n"/>
      <c r="AQO20" s="48" t="n"/>
      <c r="AQP20" s="48" t="n"/>
      <c r="AQQ20" s="48" t="n"/>
      <c r="AQR20" s="48" t="n"/>
      <c r="AQS20" s="48" t="n"/>
      <c r="AQT20" s="48" t="n"/>
      <c r="AQU20" s="48" t="n"/>
      <c r="AQV20" s="48" t="n"/>
      <c r="AQW20" s="48" t="n"/>
      <c r="AQX20" s="48" t="n"/>
      <c r="AQY20" s="48" t="n"/>
      <c r="AQZ20" s="48" t="n"/>
      <c r="ARA20" s="48" t="n"/>
      <c r="ARB20" s="48" t="n"/>
      <c r="ARC20" s="48" t="n"/>
      <c r="ARD20" s="48" t="n"/>
      <c r="ARE20" s="48" t="n"/>
      <c r="ARF20" s="48" t="n"/>
      <c r="ARG20" s="48" t="n"/>
      <c r="ARH20" s="48" t="n"/>
      <c r="ARI20" s="48" t="n"/>
      <c r="ARJ20" s="48" t="n"/>
      <c r="ARK20" s="48" t="n"/>
      <c r="ARL20" s="48" t="n"/>
      <c r="ARM20" s="48" t="n"/>
      <c r="ARN20" s="48" t="n"/>
      <c r="ARO20" s="48" t="n"/>
      <c r="ARP20" s="48" t="n"/>
      <c r="ARQ20" s="48" t="n"/>
      <c r="ARR20" s="48" t="n"/>
      <c r="ARS20" s="48" t="n"/>
      <c r="ART20" s="48" t="n"/>
      <c r="ARU20" s="48" t="n"/>
      <c r="ARV20" s="48" t="n"/>
      <c r="ARW20" s="48" t="n"/>
      <c r="ARX20" s="48" t="n"/>
      <c r="ARY20" s="48" t="n"/>
      <c r="ARZ20" s="48" t="n"/>
      <c r="ASA20" s="48" t="n"/>
      <c r="ASB20" s="48" t="n"/>
      <c r="ASC20" s="48" t="n"/>
      <c r="ASD20" s="48" t="n"/>
      <c r="ASE20" s="48" t="n"/>
      <c r="ASF20" s="48" t="n"/>
      <c r="ASG20" s="48" t="n"/>
      <c r="ASH20" s="48" t="n"/>
      <c r="ASI20" s="48" t="n"/>
      <c r="ASJ20" s="48" t="n"/>
      <c r="ASK20" s="48" t="n"/>
      <c r="ASL20" s="48" t="n"/>
      <c r="ASM20" s="48" t="n"/>
      <c r="ASN20" s="48" t="n"/>
      <c r="ASO20" s="48" t="n"/>
      <c r="ASP20" s="48" t="n"/>
      <c r="ASQ20" s="48" t="n"/>
      <c r="ASR20" s="48" t="n"/>
      <c r="ASS20" s="48" t="n"/>
      <c r="AST20" s="48" t="n"/>
      <c r="ASU20" s="48" t="n"/>
      <c r="ASV20" s="48" t="n"/>
      <c r="ASW20" s="48" t="n"/>
      <c r="ASX20" s="48" t="n"/>
      <c r="ASY20" s="48" t="n"/>
      <c r="ASZ20" s="48" t="n"/>
      <c r="ATA20" s="48" t="n"/>
      <c r="ATB20" s="48" t="n"/>
      <c r="ATC20" s="48" t="n"/>
      <c r="ATD20" s="48" t="n"/>
      <c r="ATE20" s="48" t="n"/>
      <c r="ATF20" s="48" t="n"/>
      <c r="ATG20" s="48" t="n"/>
      <c r="ATH20" s="48" t="n"/>
      <c r="ATI20" s="48" t="n"/>
      <c r="ATJ20" s="48" t="n"/>
      <c r="ATK20" s="48" t="n"/>
      <c r="ATL20" s="48" t="n"/>
      <c r="ATM20" s="48" t="n"/>
      <c r="ATN20" s="48" t="n"/>
      <c r="ATO20" s="48" t="n"/>
      <c r="ATP20" s="48" t="n"/>
      <c r="ATQ20" s="48" t="n"/>
      <c r="ATR20" s="48" t="n"/>
      <c r="ATS20" s="48" t="n"/>
      <c r="ATT20" s="48" t="n"/>
      <c r="ATU20" s="48" t="n"/>
      <c r="ATV20" s="48" t="n"/>
      <c r="ATW20" s="48" t="n"/>
      <c r="ATX20" s="48" t="n"/>
      <c r="ATY20" s="48" t="n"/>
      <c r="ATZ20" s="48" t="n"/>
      <c r="AUA20" s="48" t="n"/>
      <c r="AUB20" s="48" t="n"/>
      <c r="AUC20" s="48" t="n"/>
      <c r="AUD20" s="48" t="n"/>
      <c r="AUE20" s="48" t="n"/>
      <c r="AUF20" s="48" t="n"/>
      <c r="AUG20" s="48" t="n"/>
      <c r="AUH20" s="48" t="n"/>
      <c r="AUI20" s="48" t="n"/>
      <c r="AUJ20" s="48" t="n"/>
      <c r="AUK20" s="48" t="n"/>
      <c r="AUL20" s="48" t="n"/>
      <c r="AUM20" s="48" t="n"/>
      <c r="AUN20" s="48" t="n"/>
      <c r="AUO20" s="48" t="n"/>
      <c r="AUP20" s="48" t="n"/>
      <c r="AUQ20" s="48" t="n"/>
      <c r="AUR20" s="48" t="n"/>
      <c r="AUS20" s="48" t="n"/>
      <c r="AUT20" s="48" t="n"/>
      <c r="AUU20" s="48" t="n"/>
      <c r="AUV20" s="48" t="n"/>
      <c r="AUW20" s="48" t="n"/>
      <c r="AUX20" s="48" t="n"/>
      <c r="AUY20" s="48" t="n"/>
      <c r="AUZ20" s="48" t="n"/>
      <c r="AVA20" s="48" t="n"/>
      <c r="AVB20" s="48" t="n"/>
      <c r="AVC20" s="48" t="n"/>
      <c r="AVD20" s="48" t="n"/>
      <c r="AVE20" s="48" t="n"/>
      <c r="AVF20" s="48" t="n"/>
      <c r="AVG20" s="48" t="n"/>
      <c r="AVH20" s="48" t="n"/>
      <c r="AVI20" s="48" t="n"/>
      <c r="AVJ20" s="48" t="n"/>
      <c r="AVK20" s="48" t="n"/>
      <c r="AVL20" s="48" t="n"/>
      <c r="AVM20" s="48" t="n"/>
      <c r="AVN20" s="48" t="n"/>
      <c r="AVO20" s="48" t="n"/>
      <c r="AVP20" s="48" t="n"/>
      <c r="AVQ20" s="48" t="n"/>
      <c r="AVR20" s="48" t="n"/>
      <c r="AVS20" s="48" t="n"/>
      <c r="AVT20" s="48" t="n"/>
      <c r="AVU20" s="48" t="n"/>
      <c r="AVV20" s="48" t="n"/>
      <c r="AVW20" s="48" t="n"/>
      <c r="AVX20" s="48" t="n"/>
      <c r="AVY20" s="48" t="n"/>
      <c r="AVZ20" s="48" t="n"/>
      <c r="AWA20" s="8" t="n">
        <v>671796147</v>
      </c>
      <c r="AWB20" s="48" t="inlineStr">
        <is>
          <t>28b8d5a8-274b-442c-81c2-6e0904f61e70</t>
        </is>
      </c>
      <c r="AWC20" s="6" t="n">
        <v>46067</v>
      </c>
      <c r="AWD20" s="48" t="n"/>
      <c r="AWE20" s="48" t="n"/>
      <c r="AWF20" s="48" t="inlineStr">
        <is>
          <t>submitted_via_web</t>
        </is>
      </c>
      <c r="AWG20" s="48" t="n"/>
      <c r="AWH20" s="48" t="inlineStr">
        <is>
          <t>vyNMZfRj9dojjrwxZxh2FZ</t>
        </is>
      </c>
      <c r="AWI20" s="48" t="n"/>
      <c r="AWJ20" s="48" t="inlineStr">
        <is>
          <t>uuid:28b8d5a8-274b-442c-81c2-6e0904f61e70</t>
        </is>
      </c>
      <c r="AWK20" s="8" t="n">
        <v>232</v>
      </c>
      <c r="AWL20" s="48" t="inlineStr">
        <is>
          <t>BSP0313</t>
        </is>
      </c>
      <c r="AWM20" s="8" t="n">
        <v>0</v>
      </c>
      <c r="AWN20" s="48" t="inlineStr">
        <is>
          <t>Year of Use valid, no validation needed</t>
        </is>
      </c>
      <c r="AWO20" s="37" t="b">
        <v>1</v>
      </c>
      <c r="AWP20" s="37" t="b">
        <v>1</v>
      </c>
      <c r="AWQ20" s="37" t="b">
        <v>1</v>
      </c>
      <c r="AWR20" s="37" t="b">
        <v>1</v>
      </c>
      <c r="AWS20" s="37" t="b">
        <v>1</v>
      </c>
      <c r="AWT20" s="37" t="b">
        <v>1</v>
      </c>
      <c r="AWU20" s="48" t="n"/>
      <c r="AWV20" s="8" t="n">
        <v>6</v>
      </c>
      <c r="AWW20" s="48" t="n"/>
      <c r="AWX20" s="48" t="n"/>
      <c r="AWY20" s="48" t="n"/>
      <c r="AWZ20" s="48" t="n"/>
    </row>
    <row r="21">
      <c r="A21" s="6" t="n">
        <v>46056</v>
      </c>
      <c r="B21" s="6" t="n">
        <v>46067</v>
      </c>
      <c r="C21" s="34" t="inlineStr">
        <is>
          <t>Siti Nurhalisa S</t>
        </is>
      </c>
      <c r="D21" s="34" t="inlineStr">
        <is>
          <t>Hj. Sia (Sulaiman)</t>
        </is>
      </c>
      <c r="E21" s="8">
        <f>+620</f>
        <v/>
      </c>
      <c r="F21" s="48" t="inlineStr">
        <is>
          <t>-4.987326 119.629364 12.22792053129524 4.733743450975509</t>
        </is>
      </c>
      <c r="G21" s="8" t="n">
        <v>-4.987326</v>
      </c>
      <c r="H21" s="8" t="n">
        <v>119.629364</v>
      </c>
      <c r="I21" s="8" t="n">
        <v>12.22792053</v>
      </c>
      <c r="J21" s="8" t="n">
        <v>4.733743451</v>
      </c>
      <c r="K21" s="8" t="n">
        <v>0</v>
      </c>
      <c r="L21" s="48" t="inlineStr">
        <is>
          <t>-4.987397 119.629496 11.710349883884192 4.936264914391358</t>
        </is>
      </c>
      <c r="M21" s="8" t="n">
        <v>-4.987397</v>
      </c>
      <c r="N21" s="8" t="n">
        <v>119.629496</v>
      </c>
      <c r="O21" s="8" t="n">
        <v>11.71034988</v>
      </c>
      <c r="P21" s="8" t="n">
        <v>4.936264914</v>
      </c>
      <c r="Q21" s="8" t="n">
        <v>0</v>
      </c>
      <c r="R21" s="48" t="inlineStr">
        <is>
          <t>Sulawesi Selatan</t>
        </is>
      </c>
      <c r="S21" s="8" t="n">
        <v>0</v>
      </c>
      <c r="T21" s="8" t="n">
        <v>0</v>
      </c>
      <c r="U21" s="8" t="n">
        <v>0</v>
      </c>
      <c r="V21" s="8" t="n">
        <v>0</v>
      </c>
      <c r="W21" s="8" t="n">
        <v>0</v>
      </c>
      <c r="X21" s="8" t="n">
        <v>0</v>
      </c>
      <c r="Y21" s="8" t="n">
        <v>0</v>
      </c>
      <c r="Z21" s="8" t="n">
        <v>0</v>
      </c>
      <c r="AA21" s="8" t="n">
        <v>0</v>
      </c>
      <c r="AB21" s="8" t="n">
        <v>1</v>
      </c>
      <c r="AC21" s="48" t="inlineStr">
        <is>
          <t>Maros</t>
        </is>
      </c>
      <c r="AD21" s="48" t="inlineStr">
        <is>
          <t>Bantimurung</t>
        </is>
      </c>
      <c r="AE21" s="48" t="inlineStr">
        <is>
          <t>Mattoangin</t>
        </is>
      </c>
      <c r="AF21" s="48" t="inlineStr">
        <is>
          <t>KSU BULU SAUKANG</t>
        </is>
      </c>
      <c r="AG21" s="48" t="inlineStr">
        <is>
          <t>BSP0354</t>
        </is>
      </c>
      <c r="AH21" s="8" t="n">
        <v>10</v>
      </c>
      <c r="AI21" s="48" t="inlineStr">
        <is>
          <t>VPA1</t>
        </is>
      </c>
      <c r="AJ21" s="48" t="inlineStr">
        <is>
          <t>Tidak aktif</t>
        </is>
      </c>
      <c r="AK21" s="8" t="n">
        <v>56</v>
      </c>
      <c r="AL21" s="48" t="inlineStr">
        <is>
          <t>Perempuan</t>
        </is>
      </c>
      <c r="AM21" s="48" t="inlineStr">
        <is>
          <t>Sudah menikah</t>
        </is>
      </c>
      <c r="AN21" s="48" t="inlineStr">
        <is>
          <t>SMP/Sederajat</t>
        </is>
      </c>
      <c r="AO21" s="48" t="inlineStr">
        <is>
          <t>Petani</t>
        </is>
      </c>
      <c r="AP21" s="8" t="n">
        <v>1</v>
      </c>
      <c r="AQ21" s="8" t="n">
        <v>0</v>
      </c>
      <c r="AR21" s="8" t="n">
        <v>0</v>
      </c>
      <c r="AS21" s="8" t="n">
        <v>0</v>
      </c>
      <c r="AT21" s="8" t="n">
        <v>0</v>
      </c>
      <c r="AU21" s="8" t="n">
        <v>0</v>
      </c>
      <c r="AV21" s="8" t="n">
        <v>0</v>
      </c>
      <c r="AW21" s="8" t="n">
        <v>0</v>
      </c>
      <c r="AX21" s="48" t="n"/>
      <c r="AY21" s="48" t="inlineStr">
        <is>
          <t>Peternak</t>
        </is>
      </c>
      <c r="AZ21" s="8" t="n">
        <v>0</v>
      </c>
      <c r="BA21" s="8" t="n">
        <v>1</v>
      </c>
      <c r="BB21" s="8" t="n">
        <v>0</v>
      </c>
      <c r="BC21" s="8" t="n">
        <v>0</v>
      </c>
      <c r="BD21" s="8" t="n">
        <v>0</v>
      </c>
      <c r="BE21" s="8" t="n">
        <v>0</v>
      </c>
      <c r="BF21" s="8" t="n">
        <v>0</v>
      </c>
      <c r="BG21" s="8" t="n">
        <v>0</v>
      </c>
      <c r="BH21" s="11" t="n"/>
      <c r="BI21" s="48" t="inlineStr">
        <is>
          <t>Rp1.500.000 - Rp2.500.000</t>
        </is>
      </c>
      <c r="BJ21" s="8" t="n">
        <v>2</v>
      </c>
      <c r="BK21" s="8" t="n">
        <v>2</v>
      </c>
      <c r="BL21" s="8" t="n">
        <v>0</v>
      </c>
      <c r="BM21" s="8" t="n">
        <v>0</v>
      </c>
      <c r="BN21" s="48" t="inlineStr">
        <is>
          <t>Milik sendiri</t>
        </is>
      </c>
      <c r="BO21" s="48" t="inlineStr">
        <is>
          <t>Permanen (dinding bata dan semen)</t>
        </is>
      </c>
      <c r="BP21" s="8" t="n">
        <v>1</v>
      </c>
      <c r="BQ21" s="8" t="n">
        <v>0</v>
      </c>
      <c r="BR21" s="8" t="n">
        <v>0</v>
      </c>
      <c r="BS21" s="8" t="n">
        <v>0</v>
      </c>
      <c r="BT21" s="8" t="n">
        <v>0</v>
      </c>
      <c r="BU21" s="48" t="n"/>
      <c r="BV21" s="48" t="inlineStr">
        <is>
          <t>Semen</t>
        </is>
      </c>
      <c r="BW21" s="8" t="n">
        <v>0</v>
      </c>
      <c r="BX21" s="8" t="n">
        <v>1</v>
      </c>
      <c r="BY21" s="8" t="n">
        <v>0</v>
      </c>
      <c r="BZ21" s="8" t="n">
        <v>0</v>
      </c>
      <c r="CA21" s="8" t="n">
        <v>0</v>
      </c>
      <c r="CB21" s="48" t="n"/>
      <c r="CC21" s="48" t="inlineStr">
        <is>
          <t>Seng</t>
        </is>
      </c>
      <c r="CD21" s="8" t="n">
        <v>0</v>
      </c>
      <c r="CE21" s="8" t="n">
        <v>0</v>
      </c>
      <c r="CF21" s="8" t="n">
        <v>0</v>
      </c>
      <c r="CG21" s="8" t="n">
        <v>0</v>
      </c>
      <c r="CH21" s="8" t="n">
        <v>1</v>
      </c>
      <c r="CI21" s="8" t="n">
        <v>0</v>
      </c>
      <c r="CJ21" s="8" t="n">
        <v>0</v>
      </c>
      <c r="CK21" s="48" t="n"/>
      <c r="CL21" s="48" t="inlineStr">
        <is>
          <t>Ya</t>
        </is>
      </c>
      <c r="CM21" s="8" t="n">
        <v>2016</v>
      </c>
      <c r="CN21" s="48" t="inlineStr">
        <is>
          <t>Fixed-Dome (Kubah Tetap)</t>
        </is>
      </c>
      <c r="CO21" s="48" t="inlineStr">
        <is>
          <t>6 m³ (4-5 ekor sapi, ±5 jam memasak/hari, ±50 kg</t>
        </is>
      </c>
      <c r="CP21" s="48" t="inlineStr">
        <is>
          <t>Anggota keluarga - laki-laki</t>
        </is>
      </c>
      <c r="CQ21" s="8" t="n">
        <v>0</v>
      </c>
      <c r="CR21" s="8" t="n">
        <v>0</v>
      </c>
      <c r="CS21" s="8" t="n">
        <v>0</v>
      </c>
      <c r="CT21" s="8" t="n">
        <v>0</v>
      </c>
      <c r="CU21" s="8" t="n">
        <v>1</v>
      </c>
      <c r="CV21" s="8" t="n">
        <v>0</v>
      </c>
      <c r="CW21" s="8" t="n">
        <v>0</v>
      </c>
      <c r="CX21" s="8" t="n">
        <v>0</v>
      </c>
      <c r="CY21" s="48" t="inlineStr">
        <is>
          <t>Anggota keluarga - laki-laki</t>
        </is>
      </c>
      <c r="CZ21" s="8" t="n">
        <v>1</v>
      </c>
      <c r="DA21" s="8" t="n">
        <v>0</v>
      </c>
      <c r="DB21" s="8" t="n">
        <v>0</v>
      </c>
      <c r="DC21" s="48" t="n"/>
      <c r="DD21" s="48" t="inlineStr">
        <is>
          <t>Anggota keluarga - laki-laki</t>
        </is>
      </c>
      <c r="DE21" s="8" t="n">
        <v>1</v>
      </c>
      <c r="DF21" s="8" t="n">
        <v>0</v>
      </c>
      <c r="DG21" s="8" t="n">
        <v>0</v>
      </c>
      <c r="DH21" s="8" t="n">
        <v>0</v>
      </c>
      <c r="DI21" s="48" t="n"/>
      <c r="DJ21" s="48" t="inlineStr">
        <is>
          <t>Anggota keluarga - laki-laki</t>
        </is>
      </c>
      <c r="DK21" s="8" t="n">
        <v>1</v>
      </c>
      <c r="DL21" s="8" t="n">
        <v>0</v>
      </c>
      <c r="DM21" s="8" t="n">
        <v>0</v>
      </c>
      <c r="DN21" s="8" t="n">
        <v>0</v>
      </c>
      <c r="DO21" s="48" t="n"/>
      <c r="DP21" s="48" t="inlineStr">
        <is>
          <t>Tidak berfungsi sama sekali</t>
        </is>
      </c>
      <c r="DQ21" s="48" t="inlineStr">
        <is>
          <t>&gt;1 tahun yang lalu</t>
        </is>
      </c>
      <c r="DR21" s="17" t="inlineStr">
        <is>
          <t>Masalah teknis (misalnya kerusakan pada komponen)</t>
        </is>
      </c>
      <c r="DS21" s="48" t="n"/>
      <c r="DT21" s="48" t="inlineStr">
        <is>
          <t>Kompor</t>
        </is>
      </c>
      <c r="DU21" s="8" t="n">
        <v>1</v>
      </c>
      <c r="DV21" s="8" t="n">
        <v>0</v>
      </c>
      <c r="DW21" s="8" t="n">
        <v>0</v>
      </c>
      <c r="DX21" s="8" t="n">
        <v>0</v>
      </c>
      <c r="DY21" s="8" t="n">
        <v>0</v>
      </c>
      <c r="DZ21" s="8" t="n">
        <v>0</v>
      </c>
      <c r="EA21" s="8" t="n">
        <v>0</v>
      </c>
      <c r="EB21" s="8" t="n">
        <v>0</v>
      </c>
      <c r="EC21" s="8" t="n">
        <v>0</v>
      </c>
      <c r="ED21" s="8" t="n">
        <v>0</v>
      </c>
      <c r="EE21" s="8" t="n">
        <v>0</v>
      </c>
      <c r="EF21" s="8" t="n">
        <v>0</v>
      </c>
      <c r="EG21" s="8" t="n">
        <v>0</v>
      </c>
      <c r="EH21" s="8" t="n">
        <v>0</v>
      </c>
      <c r="EI21" s="48" t="inlineStr">
        <is>
          <t>Tidak ada masalah</t>
        </is>
      </c>
      <c r="EJ21" s="8" t="n">
        <v>0</v>
      </c>
      <c r="EK21" s="8" t="n">
        <v>0</v>
      </c>
      <c r="EL21" s="8" t="n">
        <v>0</v>
      </c>
      <c r="EM21" s="8" t="n">
        <v>1</v>
      </c>
      <c r="EN21" s="8" t="n">
        <v>0</v>
      </c>
      <c r="EO21" s="48" t="n"/>
      <c r="EP21" s="48" t="inlineStr">
        <is>
          <t>Ya, cukup jelas dan mudah diikuti</t>
        </is>
      </c>
      <c r="EQ21" s="48" t="inlineStr">
        <is>
          <t>Bukan pelatihan</t>
        </is>
      </c>
      <c r="ER21" s="48" t="inlineStr">
        <is>
          <t>Lainnya</t>
        </is>
      </c>
      <c r="ES21" s="8" t="n">
        <v>0</v>
      </c>
      <c r="ET21" s="8" t="n">
        <v>0</v>
      </c>
      <c r="EU21" s="8" t="n">
        <v>0</v>
      </c>
      <c r="EV21" s="8" t="n">
        <v>1</v>
      </c>
      <c r="EW21" s="48" t="inlineStr">
        <is>
          <t>Teman</t>
        </is>
      </c>
      <c r="EX21" s="48" t="inlineStr">
        <is>
          <t>Anggota keluarga - Laki-laki Anggota keluarga - Perempuan dewasa</t>
        </is>
      </c>
      <c r="EY21" s="8" t="n">
        <v>1</v>
      </c>
      <c r="EZ21" s="8" t="n">
        <v>1</v>
      </c>
      <c r="FA21" s="8" t="n">
        <v>0</v>
      </c>
      <c r="FB21" s="48" t="n"/>
      <c r="FC21" s="48" t="inlineStr">
        <is>
          <t>Setiap minggu</t>
        </is>
      </c>
      <c r="FD21" s="48" t="inlineStr">
        <is>
          <t>Rp 0,000</t>
        </is>
      </c>
      <c r="FE21" s="48" t="inlineStr">
        <is>
          <t>Mengetahui</t>
        </is>
      </c>
      <c r="FF21" s="48" t="inlineStr">
        <is>
          <t>Selalu (setiap hari)</t>
        </is>
      </c>
      <c r="FG21" s="48" t="inlineStr">
        <is>
          <t>Mengetahui</t>
        </is>
      </c>
      <c r="FH21" s="48" t="inlineStr">
        <is>
          <t>Cukup sering (2 minggu sekali)</t>
        </is>
      </c>
      <c r="FI21" s="48" t="inlineStr">
        <is>
          <t>Mengetahui</t>
        </is>
      </c>
      <c r="FJ21" s="48" t="inlineStr">
        <is>
          <t>Selalu (setiap hari)</t>
        </is>
      </c>
      <c r="FK21" s="48" t="inlineStr">
        <is>
          <t>Mengetahui</t>
        </is>
      </c>
      <c r="FL21" s="48" t="inlineStr">
        <is>
          <t>Cukup sering (2 minggu sekali)</t>
        </is>
      </c>
      <c r="FM21" s="48" t="inlineStr">
        <is>
          <t>Mengetahui</t>
        </is>
      </c>
      <c r="FN21" s="48" t="inlineStr">
        <is>
          <t>Sering (setiap minggu)</t>
        </is>
      </c>
      <c r="FO21" s="48" t="inlineStr">
        <is>
          <t>Mengetahui</t>
        </is>
      </c>
      <c r="FP21" s="48" t="inlineStr">
        <is>
          <t>Sering (setiap minggu)</t>
        </is>
      </c>
      <c r="FQ21" s="48" t="inlineStr">
        <is>
          <t>Mengetahui</t>
        </is>
      </c>
      <c r="FR21" s="48" t="inlineStr">
        <is>
          <t>Ya</t>
        </is>
      </c>
      <c r="FS21" s="48" t="inlineStr">
        <is>
          <t>Mengetahui</t>
        </is>
      </c>
      <c r="FT21" s="48" t="inlineStr">
        <is>
          <t>Ya, selalu</t>
        </is>
      </c>
      <c r="FU21" s="48" t="inlineStr">
        <is>
          <t>Laki-laki dewasa Perempuan dewasa</t>
        </is>
      </c>
      <c r="FV21" s="8" t="n">
        <v>1</v>
      </c>
      <c r="FW21" s="8" t="n">
        <v>1</v>
      </c>
      <c r="FX21" s="8" t="n">
        <v>0</v>
      </c>
      <c r="FY21" s="8" t="n">
        <v>0</v>
      </c>
      <c r="FZ21" s="48" t="inlineStr">
        <is>
          <t>Memahami</t>
        </is>
      </c>
      <c r="GA21" s="48" t="inlineStr">
        <is>
          <t>Teman/keluarga</t>
        </is>
      </c>
      <c r="GB21" s="8" t="n">
        <v>0</v>
      </c>
      <c r="GC21" s="8" t="n">
        <v>0</v>
      </c>
      <c r="GD21" s="8" t="n">
        <v>1</v>
      </c>
      <c r="GE21" s="8" t="n">
        <v>0</v>
      </c>
      <c r="GF21" s="48" t="n"/>
      <c r="GG21" s="48" t="inlineStr">
        <is>
          <t>Sering</t>
        </is>
      </c>
      <c r="GH21" s="48" t="inlineStr">
        <is>
          <t>Ya</t>
        </is>
      </c>
      <c r="GI21" s="48" t="inlineStr">
        <is>
          <t>Tetangga</t>
        </is>
      </c>
      <c r="GJ21" s="8" t="n">
        <v>1</v>
      </c>
      <c r="GK21" s="8" t="n">
        <v>0</v>
      </c>
      <c r="GL21" s="8" t="n">
        <v>0</v>
      </c>
      <c r="GM21" s="8" t="n">
        <v>0</v>
      </c>
      <c r="GN21" s="48" t="n"/>
      <c r="GO21" s="8" t="n">
        <v>9</v>
      </c>
      <c r="GP21" s="48" t="inlineStr">
        <is>
          <t>Sebagian</t>
        </is>
      </c>
      <c r="GQ21" s="48" t="inlineStr">
        <is>
          <t>LPG</t>
        </is>
      </c>
      <c r="GR21" s="8" t="n">
        <v>1</v>
      </c>
      <c r="GS21" s="8" t="n">
        <v>0</v>
      </c>
      <c r="GT21" s="8" t="n">
        <v>0</v>
      </c>
      <c r="GU21" s="8" t="n">
        <v>0</v>
      </c>
      <c r="GV21" s="8" t="n">
        <v>0</v>
      </c>
      <c r="GW21" s="8" t="n">
        <v>0</v>
      </c>
      <c r="GX21" s="8" t="n">
        <v>0</v>
      </c>
      <c r="GY21" s="48" t="n"/>
      <c r="GZ21" s="48" t="inlineStr">
        <is>
          <t>Ya</t>
        </is>
      </c>
      <c r="HA21" s="48" t="n"/>
      <c r="HB21" s="48" t="n"/>
      <c r="HC21" s="48" t="n"/>
      <c r="HD21" s="48" t="n"/>
      <c r="HE21" s="8" t="n">
        <v>12</v>
      </c>
      <c r="HF21" s="8" t="n">
        <v>64000</v>
      </c>
      <c r="HG21" s="8" t="n">
        <v>6</v>
      </c>
      <c r="HH21" s="8" t="n">
        <v>40000</v>
      </c>
      <c r="HI21" s="48" t="n"/>
      <c r="HJ21" s="48" t="n"/>
      <c r="HK21" s="48" t="n"/>
      <c r="HL21" s="48" t="n"/>
      <c r="HM21" s="48" t="n"/>
      <c r="HN21" s="48" t="n"/>
      <c r="HO21" s="48" t="n"/>
      <c r="HP21" s="48" t="n"/>
      <c r="HQ21" s="48" t="n"/>
      <c r="HR21" s="48" t="n"/>
      <c r="HS21" s="48" t="n"/>
      <c r="HT21" s="48" t="n"/>
      <c r="HU21" s="48" t="n"/>
      <c r="HV21" s="48" t="n"/>
      <c r="HW21" s="48" t="n"/>
      <c r="HX21" s="48" t="n"/>
      <c r="HY21" s="48" t="n"/>
      <c r="HZ21" s="48" t="n"/>
      <c r="IA21" s="8" t="n">
        <v>6</v>
      </c>
      <c r="IB21" s="8" t="n">
        <v>24000</v>
      </c>
      <c r="IC21" s="48" t="n"/>
      <c r="ID21" s="48" t="n"/>
      <c r="IE21" s="48" t="n"/>
      <c r="IF21" s="48" t="n"/>
      <c r="IG21" s="48" t="n"/>
      <c r="IH21" s="48" t="n"/>
      <c r="II21" s="48" t="n"/>
      <c r="IJ21" s="48" t="n"/>
      <c r="IK21" s="48" t="inlineStr">
        <is>
          <t>30-50 kg</t>
        </is>
      </c>
      <c r="IL21" s="48" t="inlineStr">
        <is>
          <t>1-3 jam</t>
        </is>
      </c>
      <c r="IM21" s="48" t="inlineStr">
        <is>
          <t>Ya</t>
        </is>
      </c>
      <c r="IN21" s="48" t="inlineStr">
        <is>
          <t>Tidak</t>
        </is>
      </c>
      <c r="IO21" s="48" t="inlineStr">
        <is>
          <t>Lebih bersih</t>
        </is>
      </c>
      <c r="IP21" s="48" t="n"/>
      <c r="IQ21" s="48" t="inlineStr">
        <is>
          <t>Tidak pernah</t>
        </is>
      </c>
      <c r="IR21" s="48" t="n"/>
      <c r="IS21" s="48" t="n"/>
      <c r="IT21" s="48" t="n"/>
      <c r="IU21" s="48" t="n"/>
      <c r="IV21" s="48" t="n"/>
      <c r="IW21" s="48" t="n"/>
      <c r="IX21" s="48" t="n"/>
      <c r="IY21" s="48" t="n"/>
      <c r="IZ21" s="48" t="inlineStr">
        <is>
          <t>Tidak pernah</t>
        </is>
      </c>
      <c r="JA21" s="48" t="n"/>
      <c r="JB21" s="48" t="n"/>
      <c r="JC21" s="48" t="n"/>
      <c r="JD21" s="48" t="n"/>
      <c r="JE21" s="48" t="n"/>
      <c r="JF21" s="48" t="n"/>
      <c r="JG21" s="48" t="n"/>
      <c r="JH21" s="48" t="n"/>
      <c r="JI21" s="48" t="inlineStr">
        <is>
          <t>Tidak pernah</t>
        </is>
      </c>
      <c r="JJ21" s="48" t="n"/>
      <c r="JK21" s="48" t="n"/>
      <c r="JL21" s="48" t="n"/>
      <c r="JM21" s="48" t="n"/>
      <c r="JN21" s="48" t="n"/>
      <c r="JO21" s="48" t="n"/>
      <c r="JP21" s="48" t="n"/>
      <c r="JQ21" s="48" t="n"/>
      <c r="JR21" s="48" t="inlineStr">
        <is>
          <t>Tidak pernah</t>
        </is>
      </c>
      <c r="JS21" s="48" t="n"/>
      <c r="JT21" s="48" t="n"/>
      <c r="JU21" s="48" t="n"/>
      <c r="JV21" s="48" t="n"/>
      <c r="JW21" s="48" t="n"/>
      <c r="JX21" s="48" t="n"/>
      <c r="JY21" s="48" t="n"/>
      <c r="JZ21" s="48" t="n"/>
      <c r="KA21" s="48" t="inlineStr">
        <is>
          <t>Tidak pernah</t>
        </is>
      </c>
      <c r="KB21" s="48" t="n"/>
      <c r="KC21" s="48" t="n"/>
      <c r="KD21" s="48" t="n"/>
      <c r="KE21" s="48" t="n"/>
      <c r="KF21" s="48" t="n"/>
      <c r="KG21" s="48" t="n"/>
      <c r="KH21" s="48" t="n"/>
      <c r="KI21" s="48" t="n"/>
      <c r="KJ21" s="48" t="inlineStr">
        <is>
          <t>Tidak pernah</t>
        </is>
      </c>
      <c r="KK21" s="48" t="n"/>
      <c r="KL21" s="48" t="n"/>
      <c r="KM21" s="48" t="n"/>
      <c r="KN21" s="48" t="n"/>
      <c r="KO21" s="48" t="n"/>
      <c r="KP21" s="48" t="n"/>
      <c r="KQ21" s="48" t="n"/>
      <c r="KR21" s="48" t="n"/>
      <c r="KS21" s="48" t="inlineStr">
        <is>
          <t>Tidak ada perubahan</t>
        </is>
      </c>
      <c r="KT21" s="48" t="inlineStr">
        <is>
          <t>0-1 kali</t>
        </is>
      </c>
      <c r="KU21" s="48" t="inlineStr">
        <is>
          <t>0-1 kali</t>
        </is>
      </c>
      <c r="KV21" s="48" t="inlineStr">
        <is>
          <t>Tidak ada</t>
        </is>
      </c>
      <c r="KW21" s="8" t="n">
        <v>0</v>
      </c>
      <c r="KX21" s="8" t="n">
        <v>0</v>
      </c>
      <c r="KY21" s="8" t="n">
        <v>0</v>
      </c>
      <c r="KZ21" s="8" t="n">
        <v>1</v>
      </c>
      <c r="LA21" s="48" t="inlineStr">
        <is>
          <t>Cukup membaik</t>
        </is>
      </c>
      <c r="LB21" s="48" t="inlineStr">
        <is>
          <t>Cukup membaik</t>
        </is>
      </c>
      <c r="LC21" s="8" t="n">
        <v>6</v>
      </c>
      <c r="LD21" s="8" t="n">
        <v>2</v>
      </c>
      <c r="LE21" s="8" t="n">
        <v>0</v>
      </c>
      <c r="LF21" s="8" t="n">
        <v>0</v>
      </c>
      <c r="LG21" s="48" t="inlineStr">
        <is>
          <t>Ya</t>
        </is>
      </c>
      <c r="LH21" s="8" t="n">
        <v>150000</v>
      </c>
      <c r="LI21" s="48" t="n"/>
      <c r="LJ21" s="48" t="inlineStr">
        <is>
          <t>Kebutuhan rumah tangga Pendidikan anggota keluarga</t>
        </is>
      </c>
      <c r="LK21" s="8" t="n">
        <v>0</v>
      </c>
      <c r="LL21" s="8" t="n">
        <v>0</v>
      </c>
      <c r="LM21" s="8" t="n">
        <v>0</v>
      </c>
      <c r="LN21" s="8" t="n">
        <v>0</v>
      </c>
      <c r="LO21" s="8" t="n">
        <v>1</v>
      </c>
      <c r="LP21" s="8" t="n">
        <v>1</v>
      </c>
      <c r="LQ21" s="8" t="n">
        <v>0</v>
      </c>
      <c r="LR21" s="11" t="n"/>
      <c r="LS21" s="8" t="n">
        <v>15</v>
      </c>
      <c r="LT21" s="8" t="n">
        <v>10</v>
      </c>
      <c r="LU21" s="8" t="n">
        <v>0</v>
      </c>
      <c r="LV21" s="8" t="n">
        <v>10</v>
      </c>
      <c r="LW21" s="8" t="n">
        <v>10</v>
      </c>
      <c r="LX21" s="8" t="n">
        <v>0</v>
      </c>
      <c r="LY21" s="8" t="n">
        <v>10</v>
      </c>
      <c r="LZ21" s="8" t="n">
        <v>10</v>
      </c>
      <c r="MA21" s="8" t="n">
        <v>0</v>
      </c>
      <c r="MB21" s="48" t="inlineStr">
        <is>
          <t>Tidak</t>
        </is>
      </c>
      <c r="MC21" s="8" t="n">
        <v>0</v>
      </c>
      <c r="MD21" s="8" t="n">
        <v>0</v>
      </c>
      <c r="ME21" s="8" t="n">
        <v>0</v>
      </c>
      <c r="MF21" s="8" t="n">
        <v>0</v>
      </c>
      <c r="MG21" s="8" t="n">
        <v>0</v>
      </c>
      <c r="MH21" s="8" t="n">
        <v>0</v>
      </c>
      <c r="MI21" s="48" t="n"/>
      <c r="MJ21" s="48" t="n"/>
      <c r="MK21" s="48" t="n"/>
      <c r="ML21" s="48" t="n"/>
      <c r="MM21" s="48" t="n"/>
      <c r="MN21" s="48" t="n"/>
      <c r="MO21" s="48" t="n"/>
      <c r="MP21" s="48" t="n"/>
      <c r="MQ21" s="48" t="n"/>
      <c r="MR21" s="17" t="inlineStr">
        <is>
          <t>Tidak ada waktu yang dihemat</t>
        </is>
      </c>
      <c r="MS21" s="48" t="n"/>
      <c r="MT21" s="48" t="inlineStr">
        <is>
          <t>Tidak ada waktu yang dihemat</t>
        </is>
      </c>
      <c r="MU21" s="48" t="inlineStr">
        <is>
          <t>Ya, untuk anggota keluarga</t>
        </is>
      </c>
      <c r="MV21" s="48" t="inlineStr">
        <is>
          <t>Pemasangan sistem biogas</t>
        </is>
      </c>
      <c r="MW21" s="8" t="n">
        <v>0</v>
      </c>
      <c r="MX21" s="8" t="n">
        <v>1</v>
      </c>
      <c r="MY21" s="8" t="n">
        <v>0</v>
      </c>
      <c r="MZ21" s="8" t="n">
        <v>0</v>
      </c>
      <c r="NA21" s="48" t="n"/>
      <c r="NB21" s="48" t="n"/>
      <c r="NC21" s="48" t="n"/>
      <c r="ND21" s="48" t="n"/>
      <c r="NE21" s="48" t="n"/>
      <c r="NF21" s="48" t="n"/>
      <c r="NG21" s="48" t="n"/>
      <c r="NH21" s="48" t="n"/>
      <c r="NI21" s="48" t="n"/>
      <c r="NJ21" s="48" t="n"/>
      <c r="NK21" s="48" t="n"/>
      <c r="NL21" s="48" t="inlineStr">
        <is>
          <t>Ya</t>
        </is>
      </c>
      <c r="NM21" s="48" t="inlineStr">
        <is>
          <t>100% dana hibah</t>
        </is>
      </c>
      <c r="NN21" s="17" t="inlineStr">
        <is>
          <t>0 (100% sumber pembiayaan dari hibah)</t>
        </is>
      </c>
      <c r="NO21" s="17" t="inlineStr">
        <is>
          <t>Yayasan Rumah Energi atau BIRU</t>
        </is>
      </c>
      <c r="NP21" s="48" t="n"/>
      <c r="NQ21" s="48" t="n"/>
      <c r="NR21" s="48" t="n"/>
      <c r="NS21" s="48" t="n"/>
      <c r="NT21" s="48" t="n"/>
      <c r="NU21" s="48" t="n"/>
      <c r="NV21" s="48" t="n"/>
      <c r="NW21" s="48" t="n"/>
      <c r="NX21" s="48" t="inlineStr">
        <is>
          <t>Sama saja</t>
        </is>
      </c>
      <c r="NY21" s="8" t="n">
        <v>90</v>
      </c>
      <c r="NZ21" s="8" t="n">
        <v>0</v>
      </c>
      <c r="OA21" s="8" t="n">
        <v>0</v>
      </c>
      <c r="OB21" s="8" t="n">
        <v>10</v>
      </c>
      <c r="OC21" s="8" t="n">
        <v>10</v>
      </c>
      <c r="OD21" s="8" t="n">
        <v>0</v>
      </c>
      <c r="OE21" s="48" t="inlineStr">
        <is>
          <t>Lebih baik</t>
        </is>
      </c>
      <c r="OF21" s="48" t="inlineStr">
        <is>
          <t>Lebih baik (beda waktu memasak 5-30 menit, ATAU tidak lagi ada rasa/bau makanan yang berubah, ATAU alasan lainnya)</t>
        </is>
      </c>
      <c r="OG21" s="48" t="inlineStr">
        <is>
          <t>Ya</t>
        </is>
      </c>
      <c r="OH21" s="8" t="n">
        <v>4</v>
      </c>
      <c r="OI21" s="8" t="n">
        <v>0</v>
      </c>
      <c r="OJ21" s="8" t="n">
        <v>0</v>
      </c>
      <c r="OK21" s="8" t="n">
        <v>0</v>
      </c>
      <c r="OL21" s="8" t="n">
        <v>0</v>
      </c>
      <c r="OM21" s="8" t="n">
        <v>0</v>
      </c>
      <c r="ON21" s="8" t="n">
        <v>7</v>
      </c>
      <c r="OO21" s="8" t="n">
        <v>0</v>
      </c>
      <c r="OP21" s="48">
        <f>VLOOKUP(AG21,'BUS 2'!$G$1:$CU$424,2,0)</f>
        <v/>
      </c>
      <c r="OQ21" s="8">
        <f>VLOOKUP(AG21,'BUS 2'!$G$1:$CU$424,3,0)</f>
        <v/>
      </c>
      <c r="OR21" s="8">
        <f>VLOOKUP(AG21,'BUS 2'!$G$1:$CU$424,4,0)</f>
        <v/>
      </c>
      <c r="OS21" s="8">
        <f>VLOOKUP(AG21,'BUS 2'!$G$1:$CU$424,5,0)</f>
        <v/>
      </c>
      <c r="OT21" s="8">
        <f>VLOOKUP(AG21,'BUS 2'!$G$1:$CU$424,6,0)</f>
        <v/>
      </c>
      <c r="OU21" s="8">
        <f>VLOOKUP(AG21,'BUS 2'!$G$1:$CU$424,7,0)</f>
        <v/>
      </c>
      <c r="OV21" s="8">
        <f>VLOOKUP(AG21,'BUS 2'!$G$1:$CU$424,8,0)</f>
        <v/>
      </c>
      <c r="OW21" s="8">
        <f>VLOOKUP(AG21,'BUS 2'!$G$1:$CU$424,9,0)</f>
        <v/>
      </c>
      <c r="OX21" s="8">
        <f>VLOOKUP(AG21,'BUS 2'!$G$1:$CU$424,10,0)</f>
        <v/>
      </c>
      <c r="OY21" s="8">
        <f>VLOOKUP(AG21,'BUS 2'!$G$1:$CU$424,11,0)</f>
        <v/>
      </c>
      <c r="OZ21" s="8">
        <f>VLOOKUP(AG21,'BUS 2'!$G$1:$CU$424,12,0)</f>
        <v/>
      </c>
      <c r="PA21" s="8">
        <f>VLOOKUP(AG21,'BUS 2'!$G$1:$CU$424,13,0)</f>
        <v/>
      </c>
      <c r="PB21" s="8">
        <f>VLOOKUP(AG21,'BUS 2'!$G$1:$CU$424,14,0)</f>
        <v/>
      </c>
      <c r="PC21" s="8">
        <f>VLOOKUP(AG21,'BUS 2'!$G$1:$CU$424,15,0)</f>
        <v/>
      </c>
      <c r="PD21" s="8">
        <f>VLOOKUP(AG21,'BUS 2'!$G$1:$CU$424,16,0)</f>
        <v/>
      </c>
      <c r="PE21" s="8">
        <f>VLOOKUP(AG21,'BUS 2'!$G$1:$CU$424,17,0)</f>
        <v/>
      </c>
      <c r="PF21" s="8">
        <f>VLOOKUP(AG21,'BUS 2'!$G$1:$CU$424,18,0)</f>
        <v/>
      </c>
      <c r="PG21" s="8">
        <f>VLOOKUP(AG21,'BUS 2'!$G$1:$CU$424,19,0)</f>
        <v/>
      </c>
      <c r="PH21" s="8">
        <f>VLOOKUP(AG21,'BUS 2'!$G$1:$CU$424,20,0)</f>
        <v/>
      </c>
      <c r="PI21" s="8">
        <f>VLOOKUP(AG21,'BUS 2'!$G$1:$CU$424,21,0)</f>
        <v/>
      </c>
      <c r="PJ21" s="8">
        <f>VLOOKUP(AG21,'BUS 2'!$G$1:$CU$424,22,0)</f>
        <v/>
      </c>
      <c r="PK21" s="8">
        <f>VLOOKUP(AG21,'BUS 2'!$G$1:$CU$424,23,0)</f>
        <v/>
      </c>
      <c r="PL21" s="8">
        <f>VLOOKUP(AG21,'BUS 2'!$G$1:$CU$424,24,0)</f>
        <v/>
      </c>
      <c r="PM21" s="8">
        <f>VLOOKUP(AG21,'BUS 2'!$G$1:$CU$424,25,0)</f>
        <v/>
      </c>
      <c r="PN21" s="8">
        <f>VLOOKUP(AG21,'BUS 2'!$G$1:$CU$424,26,0)</f>
        <v/>
      </c>
      <c r="PO21" s="8">
        <f>VLOOKUP(AG21,'BUS 2'!$G$1:$CU$424,27,0)</f>
        <v/>
      </c>
      <c r="PP21" s="8">
        <f>VLOOKUP(AG21,'BUS 2'!$G$1:$CU$424,28,0)</f>
        <v/>
      </c>
      <c r="PQ21" s="8">
        <f>VLOOKUP(AG21,'BUS 2'!$G$1:$CU$424,29,0)</f>
        <v/>
      </c>
      <c r="PR21" s="8">
        <f>VLOOKUP(AG21,'BUS 2'!$G$1:$CU$424,30,0)</f>
        <v/>
      </c>
      <c r="PS21" s="8">
        <f>VLOOKUP(AG21,'BUS 2'!$G$1:$CU$424,31,0)</f>
        <v/>
      </c>
      <c r="PT21" s="48" t="inlineStr">
        <is>
          <t>1-Disebarkan ke lahan terbuka</t>
        </is>
      </c>
      <c r="PU21" s="8" t="n">
        <v>0</v>
      </c>
      <c r="PV21" s="8" t="n">
        <v>0</v>
      </c>
      <c r="PW21" s="8" t="n">
        <v>0</v>
      </c>
      <c r="PX21" s="8" t="n">
        <v>0</v>
      </c>
      <c r="PY21" s="8" t="n">
        <v>0</v>
      </c>
      <c r="PZ21" s="8" t="n">
        <v>1</v>
      </c>
      <c r="QA21" s="8" t="n">
        <v>0</v>
      </c>
      <c r="QB21" s="8" t="n">
        <v>0</v>
      </c>
      <c r="QC21" s="8" t="n">
        <v>0</v>
      </c>
      <c r="QD21" s="48" t="n"/>
      <c r="QE21" s="36" t="n"/>
      <c r="QF21" s="35" t="n"/>
      <c r="QG21" s="35" t="n"/>
      <c r="QH21" s="35" t="n"/>
      <c r="QI21" s="35" t="n"/>
      <c r="QJ21" s="35" t="n"/>
      <c r="QK21" s="36" t="n"/>
      <c r="QL21" s="36" t="n"/>
      <c r="QM21" s="36" t="n"/>
      <c r="QN21" s="36" t="n"/>
      <c r="QO21" s="36" t="n"/>
      <c r="QP21" s="36" t="n"/>
      <c r="QQ21" s="36" t="n"/>
      <c r="QR21" s="36" t="n"/>
      <c r="QS21" s="36" t="n"/>
      <c r="QT21" s="36" t="n"/>
      <c r="QU21" s="36" t="n"/>
      <c r="QV21" s="36" t="n"/>
      <c r="QW21" s="35" t="n"/>
      <c r="QX21" s="35" t="n"/>
      <c r="QY21" s="35" t="n"/>
      <c r="QZ21" s="35" t="n"/>
      <c r="RA21" s="35" t="n"/>
      <c r="RB21" s="36" t="n"/>
      <c r="RC21" s="36" t="n"/>
      <c r="RD21" s="36" t="n"/>
      <c r="RE21" s="36" t="n"/>
      <c r="RF21" s="36" t="n"/>
      <c r="RG21" s="48" t="n"/>
      <c r="RH21" s="35" t="n"/>
      <c r="RI21" s="35" t="n"/>
      <c r="RJ21" s="35" t="n"/>
      <c r="RK21" s="35" t="n"/>
      <c r="RL21" s="35" t="n"/>
      <c r="RM21" s="48" t="n"/>
      <c r="RN21" s="48" t="n"/>
      <c r="RO21" s="48" t="n"/>
      <c r="RP21" s="48" t="n"/>
      <c r="RQ21" s="48" t="n"/>
      <c r="RR21" s="48" t="n"/>
      <c r="RS21" s="35" t="n"/>
      <c r="RT21" s="35" t="n"/>
      <c r="RU21" s="35" t="n"/>
      <c r="RV21" s="35" t="n"/>
      <c r="RW21" s="35" t="n"/>
      <c r="RX21" s="48" t="n"/>
      <c r="RY21" s="48" t="n"/>
      <c r="RZ21" s="48" t="n"/>
      <c r="SA21" s="48" t="n"/>
      <c r="SB21" s="48" t="n"/>
      <c r="SC21" s="48" t="n"/>
      <c r="SD21" s="35" t="n"/>
      <c r="SE21" s="35" t="n"/>
      <c r="SF21" s="35" t="n"/>
      <c r="SG21" s="35" t="n"/>
      <c r="SH21" s="35" t="n"/>
      <c r="SI21" s="48" t="n"/>
      <c r="SJ21" s="48" t="n"/>
      <c r="SK21" s="48" t="n"/>
      <c r="SL21" s="48" t="n"/>
      <c r="SM21" s="48" t="n"/>
      <c r="SN21" s="48" t="n"/>
      <c r="SO21" s="35" t="n"/>
      <c r="SP21" s="35" t="n"/>
      <c r="SQ21" s="35" t="n"/>
      <c r="SR21" s="35" t="n"/>
      <c r="SS21" s="35" t="n"/>
      <c r="ST21" s="48" t="n"/>
      <c r="SU21" s="48" t="n"/>
      <c r="SV21" s="48" t="n"/>
      <c r="SW21" s="48" t="n"/>
      <c r="SX21" s="48" t="n"/>
      <c r="SY21" s="8">
        <f>VLOOKUP(AG21,'BUS 2'!$G$1:$CU$424,33,0)</f>
        <v/>
      </c>
      <c r="SZ21" s="48">
        <f>VLOOKUP(AG21,'BUS 2'!$G$1:$CU$424,34,0)</f>
        <v/>
      </c>
      <c r="TA21" s="48">
        <f>VLOOKUP(AG21,'BUS 2'!$G$1:$CU$424,35,0)</f>
        <v/>
      </c>
      <c r="TB21" s="48">
        <f>VLOOKUP(AG21,'BUS 2'!$G$1:$CU$424,36,0)</f>
        <v/>
      </c>
      <c r="TC21" s="48">
        <f>VLOOKUP(AG21,'BUS 2'!$G$1:$CU$424,37,0)</f>
        <v/>
      </c>
      <c r="TD21" s="48">
        <f>VLOOKUP(AG21,'BUS 2'!$G$1:$CU$424,38,0)</f>
        <v/>
      </c>
      <c r="TE21" s="48">
        <f>VLOOKUP(AG21,'BUS 2'!$G$1:$CU$424,39,0)</f>
        <v/>
      </c>
      <c r="TF21" s="48">
        <f>VLOOKUP(AG21,'BUS 2'!$G$1:$CU$424,40,0)</f>
        <v/>
      </c>
      <c r="TG21" s="8">
        <f>VLOOKUP(AG21,'BUS 2'!$G$1:$CU$424,42,0)</f>
        <v/>
      </c>
      <c r="TH21" s="8">
        <f>VLOOKUP(AG21,'BUS 2'!$G$1:$CU$424,43,0)</f>
        <v/>
      </c>
      <c r="TI21" s="8">
        <f>VLOOKUP(AG21,'BUS 2'!$G$1:$CU$424,44,0)</f>
        <v/>
      </c>
      <c r="TJ21" s="8">
        <f>VLOOKUP(AG21,'BUS 2'!$G$1:$CU$424,45,0)</f>
        <v/>
      </c>
      <c r="TK21" s="8">
        <f>VLOOKUP(AG21,'BUS 2'!$G$1:$CU$424,46,0)</f>
        <v/>
      </c>
      <c r="TL21" s="8">
        <f>VLOOKUP(AG21,'BUS 2'!$G$1:$CU$424,47,0)</f>
        <v/>
      </c>
      <c r="TM21" s="8">
        <f>VLOOKUP(AG21,'BUS 2'!$G$1:$CU$424,48,0)</f>
        <v/>
      </c>
      <c r="TN21" s="8">
        <f>VLOOKUP(AG21,'BUS 2'!$G$1:$CU$424,49,0)</f>
        <v/>
      </c>
      <c r="TO21" s="8">
        <f>VLOOKUP(AG21,'BUS 2'!$G$1:$CU$424,50,0)</f>
        <v/>
      </c>
      <c r="TP21" s="8">
        <f>VLOOKUP(AG21,'BUS 2'!$G$1:$CU$424,51,0)</f>
        <v/>
      </c>
      <c r="TQ21" s="8">
        <f>VLOOKUP(AG21,'BUS 2'!$G$1:$CU$424,52,0)</f>
        <v/>
      </c>
      <c r="TR21" s="8">
        <f>VLOOKUP(AG21,'BUS 2'!$G$1:$CU$424,53,0)</f>
        <v/>
      </c>
      <c r="TS21" s="48">
        <f>VLOOKUP(AG21,'BUS 2'!$G$1:$CU$424,54,0)</f>
        <v/>
      </c>
      <c r="TT21" s="48">
        <f>VLOOKUP(AG21,'BUS 2'!$G$1:$CU$424,55,0)</f>
        <v/>
      </c>
      <c r="TU21" s="48">
        <f>VLOOKUP(AG21,'BUS 2'!$G$1:$CU$424,56,0)</f>
        <v/>
      </c>
      <c r="TV21" s="48">
        <f>VLOOKUP(AG21,'BUS 2'!$G$1:$CU$424,57,0)</f>
        <v/>
      </c>
      <c r="TW21" s="48">
        <f>VLOOKUP(AG21,'BUS 2'!$G$1:$CU$424,58,0)</f>
        <v/>
      </c>
      <c r="TX21" s="48">
        <f>VLOOKUP(AG21,'BUS 2'!$G$1:$CU$424,59,0)</f>
        <v/>
      </c>
      <c r="TY21" s="48">
        <f>VLOOKUP(AG21,'BUS 2'!$G$1:$CU$424,60,0)</f>
        <v/>
      </c>
      <c r="TZ21" s="48">
        <f>VLOOKUP(AG21,'BUS 2'!$G$1:$CU$424,61,0)</f>
        <v/>
      </c>
      <c r="UA21" s="48">
        <f>VLOOKUP(AG21,'BUS 2'!$G$1:$CU$424,62,0)</f>
        <v/>
      </c>
      <c r="UB21" s="48">
        <f>VLOOKUP(AG21,'BUS 2'!$G$1:$CU$424,63,0)</f>
        <v/>
      </c>
      <c r="UC21" s="48">
        <f>VLOOKUP(AG21,'BUS 2'!$G$1:$CU$424,64,0)</f>
        <v/>
      </c>
      <c r="UD21" s="48">
        <f>VLOOKUP(AG21,'BUS 2'!$G$1:$CU$424,65,0)</f>
        <v/>
      </c>
      <c r="UE21" s="48">
        <f>VLOOKUP(AG21,'BUS 2'!$G$1:$CU$424,66,0)</f>
        <v/>
      </c>
      <c r="UF21" s="48">
        <f>VLOOKUP(AG21,'BUS 2'!$G$1:$CU$424,67,0)</f>
        <v/>
      </c>
      <c r="UG21" s="48">
        <f>VLOOKUP(AG21,'BUS 2'!$G$1:$CU$424,68,0)</f>
        <v/>
      </c>
      <c r="UH21" s="48">
        <f>VLOOKUP(AG21,'BUS 2'!$G$1:$CU$424,69,0)</f>
        <v/>
      </c>
      <c r="UI21" s="48">
        <f>VLOOKUP(AG21,'BUS 2'!$G$1:$CU$424,70,0)</f>
        <v/>
      </c>
      <c r="UJ21" s="48">
        <f>VLOOKUP(AG21,'BUS 2'!$G$1:$CU$424,71,0)</f>
        <v/>
      </c>
      <c r="UK21" s="48">
        <f>VLOOKUP(AG21,'BUS 2'!$G$1:$CU$424,72,0)</f>
        <v/>
      </c>
      <c r="UL21" s="48">
        <f>VLOOKUP(AG21,'BUS 2'!$G$1:$CU$424,73,0)</f>
        <v/>
      </c>
      <c r="UM21" s="48">
        <f>VLOOKUP(AG21,'BUS 2'!$G$1:$CU$424,74,0)</f>
        <v/>
      </c>
      <c r="UN21" s="48">
        <f>VLOOKUP(AG21,'BUS 2'!$G$1:$CU$424,75,0)</f>
        <v/>
      </c>
      <c r="UO21" s="48">
        <f>VLOOKUP(AG21,'BUS 2'!$G$1:$CU$424,76,0)</f>
        <v/>
      </c>
      <c r="UP21" s="48">
        <f>VLOOKUP(AG21,'BUS 2'!$G$1:$CU$424,77,0)</f>
        <v/>
      </c>
      <c r="UQ21" s="48">
        <f>VLOOKUP(AG21,'BUS 2'!$G$1:$CU$424,78,0)</f>
        <v/>
      </c>
      <c r="UR21" s="48">
        <f>VLOOKUP(AG21,'BUS 2'!$G$1:$CU$424,79,0)</f>
        <v/>
      </c>
      <c r="US21" s="48">
        <f>VLOOKUP(AG21,'BUS 2'!$G$1:$CU$424,80,0)</f>
        <v/>
      </c>
      <c r="UT21" s="48">
        <f>VLOOKUP(AG21,'BUS 2'!$G$1:$CU$424,81,0)</f>
        <v/>
      </c>
      <c r="UU21" s="48" t="inlineStr">
        <is>
          <t>Pemberian pakan di kandang</t>
        </is>
      </c>
      <c r="UV21" s="48" t="n"/>
      <c r="UW21" s="48" t="n"/>
      <c r="UX21" s="48" t="n"/>
      <c r="UY21" s="48" t="n"/>
      <c r="UZ21" s="48" t="n"/>
      <c r="VA21" s="48" t="inlineStr">
        <is>
          <t>Penggembalaan semi-terbuka</t>
        </is>
      </c>
      <c r="VB21" s="48" t="n"/>
      <c r="VC21" s="48" t="inlineStr">
        <is>
          <t>Sangat jarang (&gt;1 bulan sekali)</t>
        </is>
      </c>
      <c r="VD21" s="48" t="n"/>
      <c r="VE21" s="48" t="n"/>
      <c r="VF21" s="48" t="n"/>
      <c r="VG21" s="48" t="n"/>
      <c r="VH21" s="48" t="n"/>
      <c r="VI21" s="48" t="inlineStr">
        <is>
          <t>Sangat jarang (&gt;1 bulan sekali)</t>
        </is>
      </c>
      <c r="VJ21" s="48" t="n"/>
      <c r="VK21" s="48" t="inlineStr">
        <is>
          <t>Cukup (2-6 hari sekali)</t>
        </is>
      </c>
      <c r="VL21" s="48" t="n"/>
      <c r="VM21" s="48" t="n"/>
      <c r="VN21" s="48" t="n"/>
      <c r="VO21" s="48" t="n"/>
      <c r="VP21" s="48" t="n"/>
      <c r="VQ21" s="48" t="inlineStr">
        <is>
          <t>Cukup (2-6 hari sekali)</t>
        </is>
      </c>
      <c r="VR21" s="48" t="n"/>
      <c r="VS21" s="48" t="inlineStr">
        <is>
          <t>5-Untuk disebar di tanah (dan dibajak)</t>
        </is>
      </c>
      <c r="VT21" s="8" t="n">
        <v>0</v>
      </c>
      <c r="VU21" s="8" t="n">
        <v>0</v>
      </c>
      <c r="VV21" s="8" t="n">
        <v>0</v>
      </c>
      <c r="VW21" s="8" t="n">
        <v>0</v>
      </c>
      <c r="VX21" s="8" t="n">
        <v>0</v>
      </c>
      <c r="VY21" s="8" t="n">
        <v>0</v>
      </c>
      <c r="VZ21" s="8" t="n">
        <v>0</v>
      </c>
      <c r="WA21" s="8" t="n">
        <v>0</v>
      </c>
      <c r="WB21" s="8" t="n">
        <v>1</v>
      </c>
      <c r="WC21" s="8" t="n">
        <v>0</v>
      </c>
      <c r="WD21" s="8" t="n">
        <v>0</v>
      </c>
      <c r="WE21" s="8" t="n">
        <v>0</v>
      </c>
      <c r="WF21" s="48" t="n"/>
      <c r="WG21" s="48" t="n"/>
      <c r="WH21" s="48" t="n"/>
      <c r="WI21" s="48" t="n"/>
      <c r="WJ21" s="48" t="n"/>
      <c r="WK21" s="48" t="n"/>
      <c r="WL21" s="48" t="n"/>
      <c r="WM21" s="48" t="n"/>
      <c r="WN21" s="48" t="n"/>
      <c r="WO21" s="48" t="n"/>
      <c r="WP21" s="48" t="n"/>
      <c r="WQ21" s="48" t="n"/>
      <c r="WR21" s="48" t="n"/>
      <c r="WS21" s="48" t="n"/>
      <c r="WT21" s="48" t="n"/>
      <c r="WU21" s="48" t="n"/>
      <c r="WV21" s="48" t="n"/>
      <c r="WW21" s="48" t="n"/>
      <c r="WX21" s="48" t="n"/>
      <c r="WY21" s="48" t="n"/>
      <c r="WZ21" s="48" t="n"/>
      <c r="XA21" s="48" t="n"/>
      <c r="XB21" s="48" t="n"/>
      <c r="XC21" s="48" t="n"/>
      <c r="XD21" s="48" t="n"/>
      <c r="XE21" s="48" t="n"/>
      <c r="XF21" s="48" t="n"/>
      <c r="XG21" s="48" t="n"/>
      <c r="XH21" s="48" t="n"/>
      <c r="XI21" s="48" t="n"/>
      <c r="XJ21" s="48" t="n"/>
      <c r="XK21" s="48" t="n"/>
      <c r="XL21" s="48" t="n"/>
      <c r="XM21" s="48" t="n"/>
      <c r="XN21" s="48" t="n"/>
      <c r="XO21" s="48" t="n"/>
      <c r="XP21" s="48" t="n"/>
      <c r="XQ21" s="48" t="n"/>
      <c r="XR21" s="48" t="n"/>
      <c r="XS21" s="48" t="n"/>
      <c r="XT21" s="48" t="n"/>
      <c r="XU21" s="48" t="n"/>
      <c r="XV21" s="48" t="n"/>
      <c r="XW21" s="48" t="n"/>
      <c r="XX21" s="48" t="n"/>
      <c r="XY21" s="48" t="n"/>
      <c r="XZ21" s="48" t="n"/>
      <c r="YA21" s="48" t="n"/>
      <c r="YB21" s="48" t="n"/>
      <c r="YC21" s="48" t="n"/>
      <c r="YD21" s="48" t="n"/>
      <c r="YE21" s="48" t="n"/>
      <c r="YF21" s="48" t="n"/>
      <c r="YG21" s="48" t="n"/>
      <c r="YH21" s="48" t="n"/>
      <c r="YI21" s="48" t="n"/>
      <c r="YJ21" s="48" t="n"/>
      <c r="YK21" s="48" t="n"/>
      <c r="YL21" s="48" t="n"/>
      <c r="YM21" s="48" t="n"/>
      <c r="YN21" s="48" t="inlineStr">
        <is>
          <t>5-Untuk disebar di tanah (dan dibajak)</t>
        </is>
      </c>
      <c r="YO21" s="8" t="n">
        <v>0</v>
      </c>
      <c r="YP21" s="8" t="n">
        <v>0</v>
      </c>
      <c r="YQ21" s="8" t="n">
        <v>0</v>
      </c>
      <c r="YR21" s="8" t="n">
        <v>0</v>
      </c>
      <c r="YS21" s="8" t="n">
        <v>0</v>
      </c>
      <c r="YT21" s="8" t="n">
        <v>0</v>
      </c>
      <c r="YU21" s="8" t="n">
        <v>0</v>
      </c>
      <c r="YV21" s="8" t="n">
        <v>0</v>
      </c>
      <c r="YW21" s="8" t="n">
        <v>1</v>
      </c>
      <c r="YX21" s="8" t="n">
        <v>0</v>
      </c>
      <c r="YY21" s="8" t="n">
        <v>0</v>
      </c>
      <c r="YZ21" s="8" t="n">
        <v>0</v>
      </c>
      <c r="ZA21" s="48" t="n"/>
      <c r="ZB21" s="48" t="n"/>
      <c r="ZC21" s="48" t="n"/>
      <c r="ZD21" s="48" t="n"/>
      <c r="ZE21" s="48" t="n"/>
      <c r="ZF21" s="48" t="n"/>
      <c r="ZG21" s="48" t="n"/>
      <c r="ZH21" s="48" t="n"/>
      <c r="ZI21" s="48" t="n"/>
      <c r="ZJ21" s="48" t="n"/>
      <c r="ZK21" s="48" t="n"/>
      <c r="ZL21" s="48" t="n"/>
      <c r="ZM21" s="48" t="n"/>
      <c r="ZN21" s="48" t="n"/>
      <c r="ZO21" s="48" t="n"/>
      <c r="ZP21" s="48" t="n"/>
      <c r="ZQ21" s="48" t="n"/>
      <c r="ZR21" s="48" t="n"/>
      <c r="ZS21" s="48" t="n"/>
      <c r="ZT21" s="48" t="n"/>
      <c r="ZU21" s="48" t="n"/>
      <c r="ZV21" s="8" t="n">
        <v>2</v>
      </c>
      <c r="ZW21" s="48" t="n"/>
      <c r="ZX21" s="48" t="n"/>
      <c r="ZY21" s="48" t="n"/>
      <c r="ZZ21" s="48" t="n"/>
      <c r="AAA21" s="48" t="n"/>
      <c r="AAB21" s="8" t="n">
        <v>2</v>
      </c>
      <c r="AAC21" s="48" t="n"/>
      <c r="AAD21" s="48" t="inlineStr">
        <is>
          <t>Pakan segar (misal: rumput)</t>
        </is>
      </c>
      <c r="AAE21" s="48" t="n"/>
      <c r="AAF21" s="48" t="n"/>
      <c r="AAG21" s="48" t="n"/>
      <c r="AAH21" s="48" t="n"/>
      <c r="AAI21" s="48" t="n"/>
      <c r="AAJ21" s="48" t="inlineStr">
        <is>
          <t>Pakan kering (misal: konsentrat, silase, pelet)</t>
        </is>
      </c>
      <c r="AAK21" s="48" t="n"/>
      <c r="AAL21" s="48" t="inlineStr">
        <is>
          <t>Tidak</t>
        </is>
      </c>
      <c r="AAM21" s="48" t="n"/>
      <c r="AAN21" s="48" t="n"/>
      <c r="AAO21" s="48" t="n"/>
      <c r="AAP21" s="48" t="n"/>
      <c r="AAQ21" s="48" t="n"/>
      <c r="AAR21" s="48" t="inlineStr">
        <is>
          <t>Tidak</t>
        </is>
      </c>
      <c r="AAS21" s="48" t="inlineStr">
        <is>
          <t>Tidak pasti/ragu-ragu</t>
        </is>
      </c>
      <c r="AAT21" s="48" t="inlineStr">
        <is>
          <t>Dibuang ke lahan sekitar kandang - yg ditanami tanaman Didiamkan saja/dibiarkan di tempatnya (di bak/kolam penampung slurry)</t>
        </is>
      </c>
      <c r="AAU21" s="8" t="n">
        <v>0</v>
      </c>
      <c r="AAV21" s="8" t="n">
        <v>0</v>
      </c>
      <c r="AAW21" s="8" t="n">
        <v>0</v>
      </c>
      <c r="AAX21" s="8" t="n">
        <v>1</v>
      </c>
      <c r="AAY21" s="8" t="n">
        <v>0</v>
      </c>
      <c r="AAZ21" s="8" t="n">
        <v>1</v>
      </c>
      <c r="ABA21" s="8" t="n">
        <v>0</v>
      </c>
      <c r="ABB21" s="48" t="n"/>
      <c r="ABC21" s="48" t="n"/>
      <c r="ABD21" s="48" t="n"/>
      <c r="ABE21" s="48" t="n"/>
      <c r="ABF21" s="48" t="n"/>
      <c r="ABG21" s="48" t="n"/>
      <c r="ABH21" s="48" t="n"/>
      <c r="ABI21" s="48" t="n"/>
      <c r="ABJ21" s="48" t="n"/>
      <c r="ABK21" s="48" t="n"/>
      <c r="ABL21" s="48" t="n"/>
      <c r="ABM21" s="48" t="n"/>
      <c r="ABN21" s="48" t="n"/>
      <c r="ABO21" s="48" t="n"/>
      <c r="ABP21" s="48" t="n"/>
      <c r="ABQ21" s="48" t="inlineStr">
        <is>
          <t>Pohon Pisang</t>
        </is>
      </c>
      <c r="ABR21" s="48" t="inlineStr">
        <is>
          <t>Jarang (1 bulan sekali)</t>
        </is>
      </c>
      <c r="ABS21" s="48" t="n"/>
      <c r="ABT21" s="8" t="n">
        <v>50</v>
      </c>
      <c r="ABU21" s="48" t="n"/>
      <c r="ABV21" s="48" t="n"/>
      <c r="ABW21" s="48" t="n"/>
      <c r="ABX21" s="48" t="n"/>
      <c r="ABY21" s="48" t="n"/>
      <c r="ABZ21" s="48" t="n"/>
      <c r="ACA21" s="48" t="n"/>
      <c r="ACB21" s="48" t="n"/>
      <c r="ACC21" s="48" t="n"/>
      <c r="ACD21" s="48" t="n"/>
      <c r="ACE21" s="48" t="n"/>
      <c r="ACF21" s="48" t="n"/>
      <c r="ACG21" s="48" t="n"/>
      <c r="ACH21" s="48" t="n"/>
      <c r="ACI21" s="48" t="n"/>
      <c r="ACJ21" s="48" t="n"/>
      <c r="ACK21" s="48" t="inlineStr">
        <is>
          <t>Tidak punya waktu mengumpulkannya</t>
        </is>
      </c>
      <c r="ACL21" s="8" t="n">
        <v>0</v>
      </c>
      <c r="ACM21" s="8" t="n">
        <v>0</v>
      </c>
      <c r="ACN21" s="8" t="n">
        <v>1</v>
      </c>
      <c r="ACO21" s="8" t="n">
        <v>0</v>
      </c>
      <c r="ACP21" s="8" t="n">
        <v>0</v>
      </c>
      <c r="ACQ21" s="8" t="n">
        <v>0</v>
      </c>
      <c r="ACR21" s="8" t="n">
        <v>0</v>
      </c>
      <c r="ACS21" s="48" t="n"/>
      <c r="ACT21" s="48" t="inlineStr">
        <is>
          <t>-</t>
        </is>
      </c>
      <c r="ACU21" s="48" t="inlineStr">
        <is>
          <t>Manfaat cukup signifikan, terasa di kehidupan sehari-hari</t>
        </is>
      </c>
      <c r="ACV21" s="48" t="inlineStr">
        <is>
          <t>Sama saja</t>
        </is>
      </c>
      <c r="ACW21" s="48" t="inlineStr">
        <is>
          <t>Anggota keluarga - Perempuan dewasa</t>
        </is>
      </c>
      <c r="ACX21" s="48" t="inlineStr">
        <is>
          <t>Setuju</t>
        </is>
      </c>
      <c r="ACY21" s="48" t="inlineStr">
        <is>
          <t>Anggota keluarga - Laki-laki dewasa Anggota keluarga - Perempuan dewasa Anggota keluarga - Anak-anak</t>
        </is>
      </c>
      <c r="ACZ21" s="8" t="n">
        <v>1</v>
      </c>
      <c r="ADA21" s="8" t="n">
        <v>1</v>
      </c>
      <c r="ADB21" s="8" t="n">
        <v>1</v>
      </c>
      <c r="ADC21" s="8" t="n">
        <v>0</v>
      </c>
      <c r="ADD21" s="48" t="inlineStr">
        <is>
          <t>Puas</t>
        </is>
      </c>
      <c r="ADE21" s="48" t="inlineStr">
        <is>
          <t>Puas</t>
        </is>
      </c>
      <c r="ADF21" s="48" t="inlineStr">
        <is>
          <t>Puas</t>
        </is>
      </c>
      <c r="ADG21" s="48" t="inlineStr">
        <is>
          <t>Puas</t>
        </is>
      </c>
      <c r="ADH21" s="48" t="inlineStr">
        <is>
          <t>Tidak</t>
        </is>
      </c>
      <c r="ADI21" s="48" t="n"/>
      <c r="ADJ21" s="48" t="inlineStr">
        <is>
          <t>Puas</t>
        </is>
      </c>
      <c r="ADK21" s="48" t="n"/>
      <c r="ADL21" s="48" t="n"/>
      <c r="ADM21" s="48" t="n"/>
      <c r="ADN21" s="48" t="n"/>
      <c r="ADO21" s="48" t="n"/>
      <c r="ADP21" s="48" t="n"/>
      <c r="ADQ21" s="48" t="n"/>
      <c r="ADR21" s="48" t="n"/>
      <c r="ADS21" s="48" t="n"/>
      <c r="ADT21" s="48" t="n"/>
      <c r="ADU21" s="48" t="inlineStr">
        <is>
          <t>Dibiarkan saja</t>
        </is>
      </c>
      <c r="ADV21" s="8" t="n">
        <v>0</v>
      </c>
      <c r="ADW21" s="8" t="n">
        <v>0</v>
      </c>
      <c r="ADX21" s="8" t="n">
        <v>0</v>
      </c>
      <c r="ADY21" s="8" t="n">
        <v>0</v>
      </c>
      <c r="ADZ21" s="8" t="n">
        <v>0</v>
      </c>
      <c r="AEA21" s="8" t="n">
        <v>0</v>
      </c>
      <c r="AEB21" s="8" t="n">
        <v>1</v>
      </c>
      <c r="AEC21" s="8" t="n">
        <v>0</v>
      </c>
      <c r="AED21" s="48" t="inlineStr">
        <is>
          <t>-</t>
        </is>
      </c>
      <c r="AEE21" s="48" t="inlineStr">
        <is>
          <t>Laki-laki dewasa</t>
        </is>
      </c>
      <c r="AEF21" s="48" t="n"/>
      <c r="AEG21" s="48" t="inlineStr">
        <is>
          <t>Menelepon atau WA langsung</t>
        </is>
      </c>
      <c r="AEH21" s="48" t="n"/>
      <c r="AEI21" s="48" t="inlineStr">
        <is>
          <t>Sebaiknya ada pelatihan terkait kompor alternatif</t>
        </is>
      </c>
      <c r="AEJ21" s="48" t="inlineStr">
        <is>
          <t>Ya, selalu</t>
        </is>
      </c>
      <c r="AEK21" s="48" t="inlineStr">
        <is>
          <t>Lebih aman Mendapatkan subsidi</t>
        </is>
      </c>
      <c r="AEL21" s="8" t="n">
        <v>0</v>
      </c>
      <c r="AEM21" s="8" t="n">
        <v>0</v>
      </c>
      <c r="AEN21" s="8" t="n">
        <v>0</v>
      </c>
      <c r="AEO21" s="8" t="n">
        <v>0</v>
      </c>
      <c r="AEP21" s="8" t="n">
        <v>1</v>
      </c>
      <c r="AEQ21" s="8" t="n">
        <v>0</v>
      </c>
      <c r="AER21" s="8" t="n">
        <v>0</v>
      </c>
      <c r="AES21" s="8" t="n">
        <v>0</v>
      </c>
      <c r="AET21" s="8" t="n">
        <v>0</v>
      </c>
      <c r="AEU21" s="8" t="n">
        <v>0</v>
      </c>
      <c r="AEV21" s="8" t="n">
        <v>1</v>
      </c>
      <c r="AEW21" s="8" t="n">
        <v>0</v>
      </c>
      <c r="AEX21" s="48" t="n"/>
      <c r="AEY21" s="48" t="inlineStr">
        <is>
          <t>Memasak lebih aman</t>
        </is>
      </c>
      <c r="AEZ21" s="48" t="n"/>
      <c r="AFA21" s="48" t="inlineStr">
        <is>
          <t>Yayasan Rumah Energi (YRE)</t>
        </is>
      </c>
      <c r="AFB21" s="48" t="n"/>
      <c r="AFC21" s="48" t="inlineStr">
        <is>
          <t>IMG_6231-10_34_40.jpeg</t>
        </is>
      </c>
      <c r="AFD21" s="16" t="inlineStr">
        <is>
          <t>https://kf.kobotoolbox.org/api/v2/assets/avstPQqLr3Ab3ZdcVTXZ6f/data/671807446/attachments/att7tzJ23piUs4qyVS6Cq7yr/</t>
        </is>
      </c>
      <c r="AFE21" s="48" t="inlineStr">
        <is>
          <t>IMG_6236-10_35_0.jpeg</t>
        </is>
      </c>
      <c r="AFF21" s="16" t="inlineStr">
        <is>
          <t>https://kf.kobotoolbox.org/api/v2/assets/avstPQqLr3Ab3ZdcVTXZ6f/data/671807446/attachments/attbmX3Wnrn4W6gB3tr8VEpq/</t>
        </is>
      </c>
      <c r="AFG21" s="48" t="inlineStr">
        <is>
          <t>Siti Nurhalisa S</t>
        </is>
      </c>
      <c r="AFH21" s="48" t="n"/>
      <c r="AFI21" s="27" t="inlineStr">
        <is>
          <t>Responden adalah istri dari pak sulaiman di karenakan pak sulaiman berada di sawah dan cukup jauh dari rumah, sehingga membutuhkan waktu yang lama jika beliau kembali ke rumah</t>
        </is>
      </c>
      <c r="AFJ21" s="48" t="n"/>
      <c r="AFK21" s="48" t="n"/>
      <c r="AFL21" s="48" t="n"/>
      <c r="AFM21" s="48" t="n"/>
      <c r="AFN21" s="48" t="n"/>
      <c r="AFO21" s="48" t="n"/>
      <c r="AFP21" s="48" t="n"/>
      <c r="AFQ21" s="48" t="n"/>
      <c r="AFR21" s="48" t="n"/>
      <c r="AFS21" s="48" t="n"/>
      <c r="AFT21" s="48" t="n"/>
      <c r="AFU21" s="48" t="n"/>
      <c r="AFV21" s="48" t="n"/>
      <c r="AFW21" s="48" t="n"/>
      <c r="AFX21" s="48" t="n"/>
      <c r="AFY21" s="48" t="n"/>
      <c r="AFZ21" s="48" t="n"/>
      <c r="AGA21" s="48" t="n"/>
      <c r="AGB21" s="48" t="n"/>
      <c r="AGC21" s="48" t="n"/>
      <c r="AGD21" s="48" t="n"/>
      <c r="AGE21" s="48" t="n"/>
      <c r="AGF21" s="48" t="n"/>
      <c r="AGG21" s="48" t="n"/>
      <c r="AGH21" s="48" t="n"/>
      <c r="AGI21" s="48" t="n"/>
      <c r="AGJ21" s="48" t="n"/>
      <c r="AGK21" s="48" t="n"/>
      <c r="AGL21" s="48" t="n"/>
      <c r="AGM21" s="48" t="n"/>
      <c r="AGN21" s="48" t="n"/>
      <c r="AGO21" s="48" t="n"/>
      <c r="AGP21" s="48" t="n"/>
      <c r="AGQ21" s="48" t="n"/>
      <c r="AGR21" s="48" t="n"/>
      <c r="AGS21" s="48" t="n"/>
      <c r="AGT21" s="48" t="n"/>
      <c r="AGU21" s="48" t="n"/>
      <c r="AGV21" s="48" t="n"/>
      <c r="AGW21" s="48" t="n"/>
      <c r="AGX21" s="48" t="n"/>
      <c r="AGY21" s="48" t="n"/>
      <c r="AGZ21" s="48" t="n"/>
      <c r="AHA21" s="48" t="n"/>
      <c r="AHB21" s="48" t="n"/>
      <c r="AHC21" s="48" t="n"/>
      <c r="AHD21" s="48" t="n"/>
      <c r="AHE21" s="48" t="n"/>
      <c r="AHF21" s="48" t="n"/>
      <c r="AHG21" s="48" t="n"/>
      <c r="AHH21" s="48" t="n"/>
      <c r="AHI21" s="48" t="n"/>
      <c r="AHJ21" s="48" t="n"/>
      <c r="AHK21" s="48" t="n"/>
      <c r="AHL21" s="48" t="n"/>
      <c r="AHM21" s="48" t="n"/>
      <c r="AHN21" s="48" t="n"/>
      <c r="AHO21" s="48" t="n"/>
      <c r="AHP21" s="48" t="n"/>
      <c r="AHQ21" s="48" t="n"/>
      <c r="AHR21" s="48" t="n"/>
      <c r="AHS21" s="48" t="n"/>
      <c r="AHT21" s="48" t="n"/>
      <c r="AHU21" s="48" t="n"/>
      <c r="AHV21" s="48" t="n"/>
      <c r="AHW21" s="48" t="n"/>
      <c r="AHX21" s="48" t="n"/>
      <c r="AHY21" s="48" t="n"/>
      <c r="AHZ21" s="48" t="n"/>
      <c r="AIA21" s="48" t="n"/>
      <c r="AIB21" s="48" t="n"/>
      <c r="AIC21" s="48" t="n"/>
      <c r="AID21" s="48" t="n"/>
      <c r="AIE21" s="48" t="n"/>
      <c r="AIF21" s="48" t="n"/>
      <c r="AIG21" s="48" t="n"/>
      <c r="AIH21" s="48" t="n"/>
      <c r="AII21" s="48" t="n"/>
      <c r="AIJ21" s="48" t="n"/>
      <c r="AIK21" s="48" t="n"/>
      <c r="AIL21" s="48" t="n"/>
      <c r="AIM21" s="48" t="n"/>
      <c r="AIN21" s="48" t="n"/>
      <c r="AIO21" s="48" t="n"/>
      <c r="AIP21" s="48" t="n"/>
      <c r="AIQ21" s="48" t="n"/>
      <c r="AIR21" s="48" t="n"/>
      <c r="AIS21" s="48" t="n"/>
      <c r="AIT21" s="48" t="n"/>
      <c r="AIU21" s="48" t="n"/>
      <c r="AIV21" s="48" t="n"/>
      <c r="AIW21" s="48" t="n"/>
      <c r="AIX21" s="48" t="n"/>
      <c r="AIY21" s="48" t="n"/>
      <c r="AIZ21" s="48" t="n"/>
      <c r="AJA21" s="48" t="n"/>
      <c r="AJB21" s="48" t="n"/>
      <c r="AJC21" s="48" t="n"/>
      <c r="AJD21" s="48" t="n"/>
      <c r="AJE21" s="48" t="n"/>
      <c r="AJF21" s="48" t="n"/>
      <c r="AJG21" s="48" t="n"/>
      <c r="AJH21" s="48" t="n"/>
      <c r="AJI21" s="48" t="n"/>
      <c r="AJJ21" s="48" t="n"/>
      <c r="AJK21" s="48" t="n"/>
      <c r="AJL21" s="48" t="n"/>
      <c r="AJM21" s="48" t="n"/>
      <c r="AJN21" s="48" t="n"/>
      <c r="AJO21" s="48" t="n"/>
      <c r="AJP21" s="48" t="n"/>
      <c r="AJQ21" s="48" t="n"/>
      <c r="AJR21" s="48" t="n"/>
      <c r="AJS21" s="48" t="n"/>
      <c r="AJT21" s="48" t="n"/>
      <c r="AJU21" s="48" t="n"/>
      <c r="AJV21" s="48" t="n"/>
      <c r="AJW21" s="48" t="n"/>
      <c r="AJX21" s="48" t="n"/>
      <c r="AJY21" s="48" t="n"/>
      <c r="AJZ21" s="48" t="n"/>
      <c r="AKA21" s="48" t="n"/>
      <c r="AKB21" s="48" t="n"/>
      <c r="AKC21" s="48" t="n"/>
      <c r="AKD21" s="48" t="n"/>
      <c r="AKE21" s="48" t="n"/>
      <c r="AKF21" s="48" t="n"/>
      <c r="AKG21" s="48" t="n"/>
      <c r="AKH21" s="48" t="n"/>
      <c r="AKI21" s="48" t="n"/>
      <c r="AKJ21" s="48" t="n"/>
      <c r="AKK21" s="48" t="n"/>
      <c r="AKL21" s="48" t="n"/>
      <c r="AKM21" s="48" t="n"/>
      <c r="AKN21" s="48" t="n"/>
      <c r="AKO21" s="48" t="n"/>
      <c r="AKP21" s="48" t="n"/>
      <c r="AKQ21" s="48" t="n"/>
      <c r="AKR21" s="48" t="n"/>
      <c r="AKS21" s="48" t="n"/>
      <c r="AKT21" s="48" t="n"/>
      <c r="AKU21" s="48" t="n"/>
      <c r="AKV21" s="48" t="n"/>
      <c r="AKW21" s="48" t="n"/>
      <c r="AKX21" s="48" t="n"/>
      <c r="AKY21" s="48" t="n"/>
      <c r="AKZ21" s="48" t="n"/>
      <c r="ALA21" s="48" t="n"/>
      <c r="ALB21" s="48" t="n"/>
      <c r="ALC21" s="48" t="n"/>
      <c r="ALD21" s="48" t="n"/>
      <c r="ALE21" s="48" t="n"/>
      <c r="ALF21" s="48" t="n"/>
      <c r="ALG21" s="48" t="n"/>
      <c r="ALH21" s="48" t="n"/>
      <c r="ALI21" s="48" t="n"/>
      <c r="ALJ21" s="48" t="n"/>
      <c r="ALK21" s="48" t="n"/>
      <c r="ALL21" s="48" t="n"/>
      <c r="ALM21" s="48" t="n"/>
      <c r="ALN21" s="48" t="n"/>
      <c r="ALO21" s="48" t="n"/>
      <c r="ALP21" s="48" t="n"/>
      <c r="ALQ21" s="48" t="n"/>
      <c r="ALR21" s="48" t="n"/>
      <c r="ALS21" s="48" t="n"/>
      <c r="ALT21" s="48" t="n"/>
      <c r="ALU21" s="48" t="n"/>
      <c r="ALV21" s="48" t="n"/>
      <c r="ALW21" s="48" t="n"/>
      <c r="ALX21" s="48" t="n"/>
      <c r="ALY21" s="48" t="n"/>
      <c r="ALZ21" s="48" t="n"/>
      <c r="AMA21" s="48" t="n"/>
      <c r="AMB21" s="48" t="n"/>
      <c r="AMC21" s="48" t="n"/>
      <c r="AMD21" s="48" t="n"/>
      <c r="AME21" s="48" t="n"/>
      <c r="AMF21" s="48" t="n"/>
      <c r="AMG21" s="48" t="n"/>
      <c r="AMH21" s="48" t="n"/>
      <c r="AMI21" s="48" t="n"/>
      <c r="AMJ21" s="48" t="n"/>
      <c r="AMK21" s="48" t="n"/>
      <c r="AML21" s="48" t="n"/>
      <c r="AMM21" s="48" t="n"/>
      <c r="AMN21" s="48" t="n"/>
      <c r="AMO21" s="48" t="n"/>
      <c r="AMP21" s="48" t="n"/>
      <c r="AMQ21" s="48" t="n"/>
      <c r="AMR21" s="48" t="n"/>
      <c r="AMS21" s="48" t="n"/>
      <c r="AMT21" s="48" t="n"/>
      <c r="AMU21" s="48" t="n"/>
      <c r="AMV21" s="48" t="n"/>
      <c r="AMW21" s="48" t="n"/>
      <c r="AMX21" s="48" t="n"/>
      <c r="AMY21" s="48" t="n"/>
      <c r="AMZ21" s="48" t="n"/>
      <c r="ANA21" s="48" t="n"/>
      <c r="ANB21" s="48" t="n"/>
      <c r="ANC21" s="48" t="n"/>
      <c r="AND21" s="48" t="n"/>
      <c r="ANE21" s="48" t="n"/>
      <c r="ANF21" s="48" t="n"/>
      <c r="ANG21" s="48" t="n"/>
      <c r="ANH21" s="48" t="n"/>
      <c r="ANI21" s="48" t="n"/>
      <c r="ANJ21" s="48" t="n"/>
      <c r="ANK21" s="48" t="n"/>
      <c r="ANL21" s="48" t="n"/>
      <c r="ANM21" s="48" t="n"/>
      <c r="ANN21" s="48" t="n"/>
      <c r="ANO21" s="48" t="n"/>
      <c r="ANP21" s="48" t="n"/>
      <c r="ANQ21" s="48" t="n"/>
      <c r="ANR21" s="48" t="n"/>
      <c r="ANS21" s="48" t="n"/>
      <c r="ANT21" s="48" t="n"/>
      <c r="ANU21" s="48" t="n"/>
      <c r="ANV21" s="48" t="n"/>
      <c r="ANW21" s="48" t="n"/>
      <c r="ANX21" s="48" t="n"/>
      <c r="ANY21" s="48" t="n"/>
      <c r="ANZ21" s="48" t="n"/>
      <c r="AOA21" s="48" t="n"/>
      <c r="AOB21" s="48" t="n"/>
      <c r="AOC21" s="48" t="n"/>
      <c r="AOD21" s="48" t="n"/>
      <c r="AOE21" s="48" t="n"/>
      <c r="AOF21" s="48" t="n"/>
      <c r="AOG21" s="48" t="n"/>
      <c r="AOH21" s="48" t="n"/>
      <c r="AOI21" s="48" t="n"/>
      <c r="AOJ21" s="48" t="n"/>
      <c r="AOK21" s="48" t="n"/>
      <c r="AOL21" s="48" t="n"/>
      <c r="AOM21" s="48" t="n"/>
      <c r="AON21" s="48" t="n"/>
      <c r="AOO21" s="48" t="n"/>
      <c r="AOP21" s="48" t="n"/>
      <c r="AOQ21" s="48" t="n"/>
      <c r="AOR21" s="48" t="n"/>
      <c r="AOS21" s="48" t="n"/>
      <c r="AOT21" s="48" t="n"/>
      <c r="AOU21" s="48" t="n"/>
      <c r="AOV21" s="48" t="n"/>
      <c r="AOW21" s="48" t="n"/>
      <c r="AOX21" s="48" t="n"/>
      <c r="AOY21" s="48" t="n"/>
      <c r="AOZ21" s="48" t="n"/>
      <c r="APA21" s="48" t="n"/>
      <c r="APB21" s="48" t="n"/>
      <c r="APC21" s="48" t="n"/>
      <c r="APD21" s="48" t="n"/>
      <c r="APE21" s="48" t="n"/>
      <c r="APF21" s="48" t="n"/>
      <c r="APG21" s="48" t="n"/>
      <c r="APH21" s="48" t="n"/>
      <c r="API21" s="48" t="n"/>
      <c r="APJ21" s="48" t="n"/>
      <c r="APK21" s="48" t="n"/>
      <c r="APL21" s="48" t="n"/>
      <c r="APM21" s="48" t="n"/>
      <c r="APN21" s="48" t="n"/>
      <c r="APO21" s="48" t="n"/>
      <c r="APP21" s="48" t="n"/>
      <c r="APQ21" s="48" t="n"/>
      <c r="APR21" s="48" t="n"/>
      <c r="APS21" s="48" t="n"/>
      <c r="APT21" s="48" t="n"/>
      <c r="APU21" s="48" t="n"/>
      <c r="APV21" s="48" t="n"/>
      <c r="APW21" s="48" t="n"/>
      <c r="APX21" s="48" t="n"/>
      <c r="APY21" s="48" t="n"/>
      <c r="APZ21" s="48" t="n"/>
      <c r="AQA21" s="48" t="n"/>
      <c r="AQB21" s="48" t="n"/>
      <c r="AQC21" s="48" t="n"/>
      <c r="AQD21" s="48" t="n"/>
      <c r="AQE21" s="48" t="n"/>
      <c r="AQF21" s="48" t="n"/>
      <c r="AQG21" s="48" t="n"/>
      <c r="AQH21" s="48" t="n"/>
      <c r="AQI21" s="48" t="n"/>
      <c r="AQJ21" s="48" t="n"/>
      <c r="AQK21" s="48" t="n"/>
      <c r="AQL21" s="48" t="n"/>
      <c r="AQM21" s="48" t="n"/>
      <c r="AQN21" s="48" t="n"/>
      <c r="AQO21" s="48" t="n"/>
      <c r="AQP21" s="48" t="n"/>
      <c r="AQQ21" s="48" t="n"/>
      <c r="AQR21" s="48" t="n"/>
      <c r="AQS21" s="48" t="n"/>
      <c r="AQT21" s="48" t="n"/>
      <c r="AQU21" s="48" t="n"/>
      <c r="AQV21" s="48" t="n"/>
      <c r="AQW21" s="48" t="n"/>
      <c r="AQX21" s="48" t="n"/>
      <c r="AQY21" s="48" t="n"/>
      <c r="AQZ21" s="48" t="n"/>
      <c r="ARA21" s="48" t="n"/>
      <c r="ARB21" s="48" t="n"/>
      <c r="ARC21" s="48" t="n"/>
      <c r="ARD21" s="48" t="n"/>
      <c r="ARE21" s="48" t="n"/>
      <c r="ARF21" s="48" t="n"/>
      <c r="ARG21" s="48" t="n"/>
      <c r="ARH21" s="48" t="n"/>
      <c r="ARI21" s="48" t="n"/>
      <c r="ARJ21" s="48" t="n"/>
      <c r="ARK21" s="48" t="n"/>
      <c r="ARL21" s="48" t="n"/>
      <c r="ARM21" s="48" t="n"/>
      <c r="ARN21" s="48" t="n"/>
      <c r="ARO21" s="48" t="n"/>
      <c r="ARP21" s="48" t="n"/>
      <c r="ARQ21" s="48" t="n"/>
      <c r="ARR21" s="48" t="n"/>
      <c r="ARS21" s="48" t="n"/>
      <c r="ART21" s="48" t="n"/>
      <c r="ARU21" s="48" t="n"/>
      <c r="ARV21" s="48" t="n"/>
      <c r="ARW21" s="48" t="n"/>
      <c r="ARX21" s="48" t="n"/>
      <c r="ARY21" s="48" t="n"/>
      <c r="ARZ21" s="48" t="n"/>
      <c r="ASA21" s="48" t="n"/>
      <c r="ASB21" s="48" t="n"/>
      <c r="ASC21" s="48" t="n"/>
      <c r="ASD21" s="48" t="n"/>
      <c r="ASE21" s="48" t="n"/>
      <c r="ASF21" s="48" t="n"/>
      <c r="ASG21" s="48" t="n"/>
      <c r="ASH21" s="48" t="n"/>
      <c r="ASI21" s="48" t="n"/>
      <c r="ASJ21" s="48" t="n"/>
      <c r="ASK21" s="48" t="n"/>
      <c r="ASL21" s="48" t="n"/>
      <c r="ASM21" s="48" t="n"/>
      <c r="ASN21" s="48" t="n"/>
      <c r="ASO21" s="48" t="n"/>
      <c r="ASP21" s="48" t="n"/>
      <c r="ASQ21" s="48" t="n"/>
      <c r="ASR21" s="48" t="n"/>
      <c r="ASS21" s="48" t="n"/>
      <c r="AST21" s="48" t="n"/>
      <c r="ASU21" s="48" t="n"/>
      <c r="ASV21" s="48" t="n"/>
      <c r="ASW21" s="48" t="n"/>
      <c r="ASX21" s="48" t="n"/>
      <c r="ASY21" s="48" t="n"/>
      <c r="ASZ21" s="48" t="n"/>
      <c r="ATA21" s="48" t="n"/>
      <c r="ATB21" s="48" t="n"/>
      <c r="ATC21" s="48" t="n"/>
      <c r="ATD21" s="48" t="n"/>
      <c r="ATE21" s="48" t="n"/>
      <c r="ATF21" s="48" t="n"/>
      <c r="ATG21" s="48" t="n"/>
      <c r="ATH21" s="48" t="n"/>
      <c r="ATI21" s="48" t="n"/>
      <c r="ATJ21" s="48" t="n"/>
      <c r="ATK21" s="48" t="n"/>
      <c r="ATL21" s="48" t="n"/>
      <c r="ATM21" s="48" t="n"/>
      <c r="ATN21" s="48" t="n"/>
      <c r="ATO21" s="48" t="n"/>
      <c r="ATP21" s="48" t="n"/>
      <c r="ATQ21" s="48" t="n"/>
      <c r="ATR21" s="48" t="n"/>
      <c r="ATS21" s="48" t="n"/>
      <c r="ATT21" s="48" t="n"/>
      <c r="ATU21" s="48" t="n"/>
      <c r="ATV21" s="48" t="n"/>
      <c r="ATW21" s="48" t="n"/>
      <c r="ATX21" s="48" t="n"/>
      <c r="ATY21" s="48" t="n"/>
      <c r="ATZ21" s="48" t="n"/>
      <c r="AUA21" s="48" t="n"/>
      <c r="AUB21" s="48" t="n"/>
      <c r="AUC21" s="48" t="n"/>
      <c r="AUD21" s="48" t="n"/>
      <c r="AUE21" s="48" t="n"/>
      <c r="AUF21" s="48" t="n"/>
      <c r="AUG21" s="48" t="n"/>
      <c r="AUH21" s="48" t="n"/>
      <c r="AUI21" s="48" t="n"/>
      <c r="AUJ21" s="48" t="n"/>
      <c r="AUK21" s="48" t="n"/>
      <c r="AUL21" s="48" t="n"/>
      <c r="AUM21" s="48" t="n"/>
      <c r="AUN21" s="48" t="n"/>
      <c r="AUO21" s="48" t="n"/>
      <c r="AUP21" s="48" t="n"/>
      <c r="AUQ21" s="48" t="n"/>
      <c r="AUR21" s="48" t="n"/>
      <c r="AUS21" s="48" t="n"/>
      <c r="AUT21" s="48" t="n"/>
      <c r="AUU21" s="48" t="n"/>
      <c r="AUV21" s="48" t="n"/>
      <c r="AUW21" s="48" t="n"/>
      <c r="AUX21" s="48" t="n"/>
      <c r="AUY21" s="48" t="n"/>
      <c r="AUZ21" s="48" t="n"/>
      <c r="AVA21" s="48" t="n"/>
      <c r="AVB21" s="48" t="n"/>
      <c r="AVC21" s="48" t="n"/>
      <c r="AVD21" s="48" t="n"/>
      <c r="AVE21" s="48" t="n"/>
      <c r="AVF21" s="48" t="n"/>
      <c r="AVG21" s="48" t="n"/>
      <c r="AVH21" s="48" t="n"/>
      <c r="AVI21" s="48" t="n"/>
      <c r="AVJ21" s="48" t="n"/>
      <c r="AVK21" s="48" t="n"/>
      <c r="AVL21" s="48" t="n"/>
      <c r="AVM21" s="48" t="n"/>
      <c r="AVN21" s="48" t="n"/>
      <c r="AVO21" s="48" t="n"/>
      <c r="AVP21" s="48" t="n"/>
      <c r="AVQ21" s="48" t="n"/>
      <c r="AVR21" s="48" t="n"/>
      <c r="AVS21" s="48" t="n"/>
      <c r="AVT21" s="48" t="n"/>
      <c r="AVU21" s="48" t="n"/>
      <c r="AVV21" s="48" t="n"/>
      <c r="AVW21" s="48" t="n"/>
      <c r="AVX21" s="48" t="n"/>
      <c r="AVY21" s="48" t="n"/>
      <c r="AVZ21" s="48" t="n"/>
      <c r="AWA21" s="8" t="n">
        <v>671807446</v>
      </c>
      <c r="AWB21" s="48" t="inlineStr">
        <is>
          <t>01780386-17c0-4466-b342-473f76ca17b2</t>
        </is>
      </c>
      <c r="AWC21" s="6" t="n">
        <v>46067</v>
      </c>
      <c r="AWD21" s="48" t="n"/>
      <c r="AWE21" s="48" t="n"/>
      <c r="AWF21" s="48" t="inlineStr">
        <is>
          <t>submitted_via_web</t>
        </is>
      </c>
      <c r="AWG21" s="48" t="n"/>
      <c r="AWH21" s="48" t="inlineStr">
        <is>
          <t>vyNMZfRj9dojjrwxZxh2FZ</t>
        </is>
      </c>
      <c r="AWI21" s="48" t="n"/>
      <c r="AWJ21" s="48" t="inlineStr">
        <is>
          <t>uuid:01780386-17c0-4466-b342-473f76ca17b2</t>
        </is>
      </c>
      <c r="AWK21" s="8" t="n">
        <v>233</v>
      </c>
      <c r="AWL21" s="48" t="inlineStr">
        <is>
          <t>BSP0354</t>
        </is>
      </c>
      <c r="AWM21" s="8" t="n">
        <v>0</v>
      </c>
      <c r="AWN21" s="48" t="inlineStr">
        <is>
          <t>Year of Use valid, no validation needed</t>
        </is>
      </c>
      <c r="AWO21" s="37" t="b">
        <v>1</v>
      </c>
      <c r="AWP21" s="37" t="b">
        <v>1</v>
      </c>
      <c r="AWQ21" s="37" t="b">
        <v>1</v>
      </c>
      <c r="AWR21" s="37" t="b">
        <v>1</v>
      </c>
      <c r="AWS21" s="37" t="b">
        <v>1</v>
      </c>
      <c r="AWT21" s="37" t="b">
        <v>1</v>
      </c>
      <c r="AWU21" s="48" t="n"/>
      <c r="AWV21" s="8" t="n">
        <v>6</v>
      </c>
      <c r="AWW21" s="48" t="n"/>
      <c r="AWX21" s="48" t="n"/>
      <c r="AWY21" s="48" t="n"/>
      <c r="AWZ21" s="48" t="n"/>
    </row>
    <row r="22">
      <c r="A22" s="6" t="n">
        <v>46065</v>
      </c>
      <c r="B22" s="6" t="n">
        <v>46068</v>
      </c>
      <c r="C22" s="34" t="inlineStr">
        <is>
          <t>Siti Nurhalisa S</t>
        </is>
      </c>
      <c r="D22" s="34" t="inlineStr">
        <is>
          <t>Hala</t>
        </is>
      </c>
      <c r="E22" s="8">
        <f>+620</f>
        <v/>
      </c>
      <c r="F22" s="48" t="inlineStr">
        <is>
          <t>-5.16629 119.647083 178.89 2.799999952316284</t>
        </is>
      </c>
      <c r="G22" s="8" t="n">
        <v>-5.16629</v>
      </c>
      <c r="H22" s="8" t="n">
        <v>119.647083</v>
      </c>
      <c r="I22" s="8" t="n">
        <v>178.89</v>
      </c>
      <c r="J22" s="8" t="n">
        <v>2.799999952</v>
      </c>
      <c r="K22" s="8" t="n">
        <v>0</v>
      </c>
      <c r="L22" s="48" t="inlineStr">
        <is>
          <t>-5.16629 119.647083 178.89 2.799999952316284</t>
        </is>
      </c>
      <c r="M22" s="8" t="n">
        <v>-5.16629</v>
      </c>
      <c r="N22" s="8" t="n">
        <v>119.647083</v>
      </c>
      <c r="O22" s="8" t="n">
        <v>178.89</v>
      </c>
      <c r="P22" s="8" t="n">
        <v>2.799999952</v>
      </c>
      <c r="Q22" s="8" t="n">
        <v>0</v>
      </c>
      <c r="R22" s="48" t="inlineStr">
        <is>
          <t>Sulawesi Selatan</t>
        </is>
      </c>
      <c r="S22" s="8" t="n">
        <v>0</v>
      </c>
      <c r="T22" s="8" t="n">
        <v>0</v>
      </c>
      <c r="U22" s="8" t="n">
        <v>0</v>
      </c>
      <c r="V22" s="8" t="n">
        <v>0</v>
      </c>
      <c r="W22" s="8" t="n">
        <v>0</v>
      </c>
      <c r="X22" s="8" t="n">
        <v>0</v>
      </c>
      <c r="Y22" s="8" t="n">
        <v>0</v>
      </c>
      <c r="Z22" s="8" t="n">
        <v>0</v>
      </c>
      <c r="AA22" s="8" t="n">
        <v>0</v>
      </c>
      <c r="AB22" s="8" t="n">
        <v>1</v>
      </c>
      <c r="AC22" s="48" t="inlineStr">
        <is>
          <t>Maros</t>
        </is>
      </c>
      <c r="AD22" s="48" t="inlineStr">
        <is>
          <t>Tompobulu</t>
        </is>
      </c>
      <c r="AE22" s="48" t="inlineStr">
        <is>
          <t>Benteng Gajah</t>
        </is>
      </c>
      <c r="AF22" s="48" t="inlineStr">
        <is>
          <t>KSU BULU SAUKANG</t>
        </is>
      </c>
      <c r="AG22" s="48" t="inlineStr">
        <is>
          <t>BSP0198</t>
        </is>
      </c>
      <c r="AH22" s="8" t="n">
        <v>11</v>
      </c>
      <c r="AI22" s="48" t="inlineStr">
        <is>
          <t>VPA1</t>
        </is>
      </c>
      <c r="AJ22" s="48" t="inlineStr">
        <is>
          <t>Tidak aktif</t>
        </is>
      </c>
      <c r="AK22" s="39" t="n">
        <v>76</v>
      </c>
      <c r="AL22" s="48" t="inlineStr">
        <is>
          <t>Perempuan</t>
        </is>
      </c>
      <c r="AM22" s="48" t="inlineStr">
        <is>
          <t>Sudah menikah</t>
        </is>
      </c>
      <c r="AN22" s="48" t="inlineStr">
        <is>
          <t>Tidak sekolah</t>
        </is>
      </c>
      <c r="AO22" s="48" t="inlineStr">
        <is>
          <t>Petani</t>
        </is>
      </c>
      <c r="AP22" s="8" t="n">
        <v>1</v>
      </c>
      <c r="AQ22" s="8" t="n">
        <v>0</v>
      </c>
      <c r="AR22" s="8" t="n">
        <v>0</v>
      </c>
      <c r="AS22" s="8" t="n">
        <v>0</v>
      </c>
      <c r="AT22" s="8" t="n">
        <v>0</v>
      </c>
      <c r="AU22" s="8" t="n">
        <v>0</v>
      </c>
      <c r="AV22" s="8" t="n">
        <v>0</v>
      </c>
      <c r="AW22" s="8" t="n">
        <v>0</v>
      </c>
      <c r="AX22" s="48" t="n"/>
      <c r="AY22" s="48" t="inlineStr">
        <is>
          <t>Petani</t>
        </is>
      </c>
      <c r="AZ22" s="8" t="n">
        <v>1</v>
      </c>
      <c r="BA22" s="8" t="n">
        <v>0</v>
      </c>
      <c r="BB22" s="8" t="n">
        <v>0</v>
      </c>
      <c r="BC22" s="8" t="n">
        <v>0</v>
      </c>
      <c r="BD22" s="8" t="n">
        <v>0</v>
      </c>
      <c r="BE22" s="8" t="n">
        <v>0</v>
      </c>
      <c r="BF22" s="8" t="n">
        <v>0</v>
      </c>
      <c r="BG22" s="8" t="n">
        <v>0</v>
      </c>
      <c r="BH22" s="11" t="n"/>
      <c r="BI22" s="48" t="inlineStr">
        <is>
          <t>&lt;Rp1.500.000</t>
        </is>
      </c>
      <c r="BJ22" s="8" t="n">
        <v>0</v>
      </c>
      <c r="BK22" s="8" t="n">
        <v>1</v>
      </c>
      <c r="BL22" s="8" t="n">
        <v>0</v>
      </c>
      <c r="BM22" s="8" t="n">
        <v>0</v>
      </c>
      <c r="BN22" s="48" t="inlineStr">
        <is>
          <t>Milik sendiri</t>
        </is>
      </c>
      <c r="BO22" s="48" t="inlineStr">
        <is>
          <t>Sederhana (tripleks, pelepah kayu, anyaman bambu)</t>
        </is>
      </c>
      <c r="BP22" s="8" t="n">
        <v>0</v>
      </c>
      <c r="BQ22" s="8" t="n">
        <v>0</v>
      </c>
      <c r="BR22" s="8" t="n">
        <v>1</v>
      </c>
      <c r="BS22" s="8" t="n">
        <v>0</v>
      </c>
      <c r="BT22" s="8" t="n">
        <v>0</v>
      </c>
      <c r="BU22" s="48" t="n"/>
      <c r="BV22" s="48" t="inlineStr">
        <is>
          <t>Bambu/kayu</t>
        </is>
      </c>
      <c r="BW22" s="8" t="n">
        <v>1</v>
      </c>
      <c r="BX22" s="8" t="n">
        <v>0</v>
      </c>
      <c r="BY22" s="8" t="n">
        <v>0</v>
      </c>
      <c r="BZ22" s="8" t="n">
        <v>0</v>
      </c>
      <c r="CA22" s="8" t="n">
        <v>0</v>
      </c>
      <c r="CB22" s="48" t="n"/>
      <c r="CC22" s="48" t="inlineStr">
        <is>
          <t>Seng</t>
        </is>
      </c>
      <c r="CD22" s="8" t="n">
        <v>0</v>
      </c>
      <c r="CE22" s="8" t="n">
        <v>0</v>
      </c>
      <c r="CF22" s="8" t="n">
        <v>0</v>
      </c>
      <c r="CG22" s="8" t="n">
        <v>0</v>
      </c>
      <c r="CH22" s="8" t="n">
        <v>1</v>
      </c>
      <c r="CI22" s="8" t="n">
        <v>0</v>
      </c>
      <c r="CJ22" s="8" t="n">
        <v>0</v>
      </c>
      <c r="CK22" s="48" t="n"/>
      <c r="CL22" s="48" t="inlineStr">
        <is>
          <t>Ya</t>
        </is>
      </c>
      <c r="CM22" s="8" t="n">
        <v>2015</v>
      </c>
      <c r="CN22" s="48" t="inlineStr">
        <is>
          <t>Fixed-Dome (Kubah Tetap)</t>
        </is>
      </c>
      <c r="CO22" s="48" t="inlineStr">
        <is>
          <t>6 m³ (4-5 ekor sapi, ±5 jam memasak/hari, ±50 kg</t>
        </is>
      </c>
      <c r="CP22" s="48" t="inlineStr">
        <is>
          <t>Anggota keluarga - perempuan dewasa</t>
        </is>
      </c>
      <c r="CQ22" s="8" t="n">
        <v>0</v>
      </c>
      <c r="CR22" s="8" t="n">
        <v>0</v>
      </c>
      <c r="CS22" s="8" t="n">
        <v>0</v>
      </c>
      <c r="CT22" s="8" t="n">
        <v>0</v>
      </c>
      <c r="CU22" s="8" t="n">
        <v>0</v>
      </c>
      <c r="CV22" s="8" t="n">
        <v>1</v>
      </c>
      <c r="CW22" s="8" t="n">
        <v>0</v>
      </c>
      <c r="CX22" s="8" t="n">
        <v>0</v>
      </c>
      <c r="CY22" s="48" t="inlineStr">
        <is>
          <t>Anggota keluarga - perempuan dewasa</t>
        </is>
      </c>
      <c r="CZ22" s="8" t="n">
        <v>0</v>
      </c>
      <c r="DA22" s="8" t="n">
        <v>1</v>
      </c>
      <c r="DB22" s="8" t="n">
        <v>0</v>
      </c>
      <c r="DC22" s="48" t="n"/>
      <c r="DD22" s="48" t="inlineStr">
        <is>
          <t>Anggota keluarga - perempuan dewasa</t>
        </is>
      </c>
      <c r="DE22" s="8" t="n">
        <v>0</v>
      </c>
      <c r="DF22" s="8" t="n">
        <v>1</v>
      </c>
      <c r="DG22" s="8" t="n">
        <v>0</v>
      </c>
      <c r="DH22" s="8" t="n">
        <v>0</v>
      </c>
      <c r="DI22" s="48" t="n"/>
      <c r="DJ22" s="48" t="inlineStr">
        <is>
          <t>CPO atau pendamping</t>
        </is>
      </c>
      <c r="DK22" s="8" t="n">
        <v>0</v>
      </c>
      <c r="DL22" s="8" t="n">
        <v>0</v>
      </c>
      <c r="DM22" s="8" t="n">
        <v>1</v>
      </c>
      <c r="DN22" s="8" t="n">
        <v>0</v>
      </c>
      <c r="DO22" s="48" t="n"/>
      <c r="DP22" s="48" t="inlineStr">
        <is>
          <t>Tidak berfungsi sama sekali</t>
        </is>
      </c>
      <c r="DQ22" s="48" t="inlineStr">
        <is>
          <t>&gt;1 tahun yang lalu</t>
        </is>
      </c>
      <c r="DR22" s="17" t="inlineStr">
        <is>
          <t>Tidak ada ternak</t>
        </is>
      </c>
      <c r="DS22" s="48" t="n"/>
      <c r="DT22" s="48" t="n"/>
      <c r="DU22" s="48" t="n"/>
      <c r="DV22" s="48" t="n"/>
      <c r="DW22" s="48" t="n"/>
      <c r="DX22" s="48" t="n"/>
      <c r="DY22" s="48" t="n"/>
      <c r="DZ22" s="48" t="n"/>
      <c r="EA22" s="48" t="n"/>
      <c r="EB22" s="48" t="n"/>
      <c r="EC22" s="48" t="n"/>
      <c r="ED22" s="48" t="n"/>
      <c r="EE22" s="48" t="n"/>
      <c r="EF22" s="48" t="n"/>
      <c r="EG22" s="48" t="n"/>
      <c r="EH22" s="48" t="n"/>
      <c r="EI22" s="35" t="inlineStr">
        <is>
          <t>Tidak ada masalah</t>
        </is>
      </c>
      <c r="EJ22" s="8" t="n">
        <v>0</v>
      </c>
      <c r="EK22" s="8" t="n">
        <v>0</v>
      </c>
      <c r="EL22" s="8" t="n">
        <v>0</v>
      </c>
      <c r="EM22" s="8" t="n">
        <v>1</v>
      </c>
      <c r="EN22" s="8" t="n">
        <v>0</v>
      </c>
      <c r="EO22" s="48" t="n"/>
      <c r="EP22" s="48" t="inlineStr">
        <is>
          <t>Ya, cukup jelas dan mudah diikuti</t>
        </is>
      </c>
      <c r="EQ22" s="48" t="inlineStr">
        <is>
          <t>Bukan pelatihan</t>
        </is>
      </c>
      <c r="ER22" s="48" t="inlineStr">
        <is>
          <t>CPO atau pendamping</t>
        </is>
      </c>
      <c r="ES22" s="8" t="n">
        <v>1</v>
      </c>
      <c r="ET22" s="8" t="n">
        <v>0</v>
      </c>
      <c r="EU22" s="8" t="n">
        <v>0</v>
      </c>
      <c r="EV22" s="8" t="n">
        <v>0</v>
      </c>
      <c r="EW22" s="48" t="n"/>
      <c r="EX22" s="48" t="inlineStr">
        <is>
          <t>Anggota keluarga - Perempuan dewasa</t>
        </is>
      </c>
      <c r="EY22" s="8" t="n">
        <v>0</v>
      </c>
      <c r="EZ22" s="8" t="n">
        <v>1</v>
      </c>
      <c r="FA22" s="8" t="n">
        <v>0</v>
      </c>
      <c r="FB22" s="48" t="n"/>
      <c r="FC22" s="48" t="inlineStr">
        <is>
          <t>Setiap bulan</t>
        </is>
      </c>
      <c r="FD22" s="48" t="n"/>
      <c r="FE22" s="48" t="inlineStr">
        <is>
          <t>Mengetahui</t>
        </is>
      </c>
      <c r="FF22" s="48" t="inlineStr">
        <is>
          <t>Selalu (setiap hari)</t>
        </is>
      </c>
      <c r="FG22" s="48" t="inlineStr">
        <is>
          <t>Mengetahui</t>
        </is>
      </c>
      <c r="FH22" s="48" t="inlineStr">
        <is>
          <t>Cukup sering (2 minggu sekali)</t>
        </is>
      </c>
      <c r="FI22" s="48" t="inlineStr">
        <is>
          <t>Mengetahui</t>
        </is>
      </c>
      <c r="FJ22" s="48" t="inlineStr">
        <is>
          <t>Cukup sering (2 minggu sekali)</t>
        </is>
      </c>
      <c r="FK22" s="48" t="inlineStr">
        <is>
          <t>Mengetahui</t>
        </is>
      </c>
      <c r="FL22" s="48" t="inlineStr">
        <is>
          <t>Tidak pernah</t>
        </is>
      </c>
      <c r="FM22" s="48" t="inlineStr">
        <is>
          <t>Mengetahui</t>
        </is>
      </c>
      <c r="FN22" s="48" t="inlineStr">
        <is>
          <t>Jarang (setiap bulan atau lebih)</t>
        </is>
      </c>
      <c r="FO22" s="48" t="inlineStr">
        <is>
          <t>Mengetahui</t>
        </is>
      </c>
      <c r="FP22" s="48" t="inlineStr">
        <is>
          <t>Jarang (setiap bulan atau lebih)</t>
        </is>
      </c>
      <c r="FQ22" s="48" t="inlineStr">
        <is>
          <t>Mengetahui</t>
        </is>
      </c>
      <c r="FR22" s="48" t="inlineStr">
        <is>
          <t>Ya</t>
        </is>
      </c>
      <c r="FS22" s="48" t="inlineStr">
        <is>
          <t>Mengetahui</t>
        </is>
      </c>
      <c r="FT22" s="48" t="inlineStr">
        <is>
          <t>Ya, selalu</t>
        </is>
      </c>
      <c r="FU22" s="48" t="inlineStr">
        <is>
          <t>Perempuan dewasa</t>
        </is>
      </c>
      <c r="FV22" s="8" t="n">
        <v>0</v>
      </c>
      <c r="FW22" s="8" t="n">
        <v>1</v>
      </c>
      <c r="FX22" s="8" t="n">
        <v>0</v>
      </c>
      <c r="FY22" s="8" t="n">
        <v>0</v>
      </c>
      <c r="FZ22" s="48" t="inlineStr">
        <is>
          <t>Sangat memahami</t>
        </is>
      </c>
      <c r="GA22" s="48" t="inlineStr">
        <is>
          <t>Teman/keluarga</t>
        </is>
      </c>
      <c r="GB22" s="8" t="n">
        <v>0</v>
      </c>
      <c r="GC22" s="8" t="n">
        <v>0</v>
      </c>
      <c r="GD22" s="8" t="n">
        <v>1</v>
      </c>
      <c r="GE22" s="8" t="n">
        <v>0</v>
      </c>
      <c r="GF22" s="48" t="n"/>
      <c r="GG22" s="48" t="inlineStr">
        <is>
          <t>Sering</t>
        </is>
      </c>
      <c r="GH22" s="48" t="inlineStr">
        <is>
          <t>Ya</t>
        </is>
      </c>
      <c r="GI22" s="48" t="inlineStr">
        <is>
          <t>Tetangga</t>
        </is>
      </c>
      <c r="GJ22" s="8" t="n">
        <v>1</v>
      </c>
      <c r="GK22" s="8" t="n">
        <v>0</v>
      </c>
      <c r="GL22" s="8" t="n">
        <v>0</v>
      </c>
      <c r="GM22" s="8" t="n">
        <v>0</v>
      </c>
      <c r="GN22" s="48" t="n"/>
      <c r="GO22" s="8" t="n">
        <v>8</v>
      </c>
      <c r="GP22" s="38" t="inlineStr">
        <is>
          <t>Sebagian</t>
        </is>
      </c>
      <c r="GQ22" s="48" t="inlineStr">
        <is>
          <t>LPG</t>
        </is>
      </c>
      <c r="GR22" s="8" t="n">
        <v>1</v>
      </c>
      <c r="GS22" s="8" t="n">
        <v>0</v>
      </c>
      <c r="GT22" s="8" t="n">
        <v>0</v>
      </c>
      <c r="GU22" s="8" t="n">
        <v>0</v>
      </c>
      <c r="GV22" s="8" t="n">
        <v>0</v>
      </c>
      <c r="GW22" s="8" t="n">
        <v>0</v>
      </c>
      <c r="GX22" s="8" t="n">
        <v>0</v>
      </c>
      <c r="GY22" s="48" t="n"/>
      <c r="GZ22" s="48" t="inlineStr">
        <is>
          <t>Ya</t>
        </is>
      </c>
      <c r="HA22" s="48" t="n"/>
      <c r="HB22" s="48" t="n"/>
      <c r="HC22" s="48" t="n"/>
      <c r="HD22" s="48" t="n"/>
      <c r="HE22" s="8" t="n">
        <v>9</v>
      </c>
      <c r="HF22" s="8" t="n">
        <v>45000</v>
      </c>
      <c r="HG22" s="8" t="n">
        <v>3</v>
      </c>
      <c r="HH22" s="8" t="n">
        <v>22000</v>
      </c>
      <c r="HI22" s="48" t="n"/>
      <c r="HJ22" s="48" t="n"/>
      <c r="HK22" s="48" t="n"/>
      <c r="HL22" s="48" t="n"/>
      <c r="HM22" s="48" t="n"/>
      <c r="HN22" s="48" t="n"/>
      <c r="HO22" s="48" t="n"/>
      <c r="HP22" s="48" t="n"/>
      <c r="HQ22" s="48" t="n"/>
      <c r="HR22" s="48" t="n"/>
      <c r="HS22" s="48" t="n"/>
      <c r="HT22" s="48" t="n"/>
      <c r="HU22" s="48" t="n"/>
      <c r="HV22" s="48" t="n"/>
      <c r="HW22" s="48" t="n"/>
      <c r="HX22" s="48" t="n"/>
      <c r="HY22" s="48" t="n"/>
      <c r="HZ22" s="48" t="n"/>
      <c r="IA22" s="8" t="n">
        <v>6</v>
      </c>
      <c r="IB22" s="8" t="n">
        <v>23000</v>
      </c>
      <c r="IC22" s="48" t="n"/>
      <c r="ID22" s="48" t="n"/>
      <c r="IE22" s="48" t="n"/>
      <c r="IF22" s="48" t="n"/>
      <c r="IG22" s="48" t="n"/>
      <c r="IH22" s="48" t="n"/>
      <c r="II22" s="48" t="n"/>
      <c r="IJ22" s="48" t="n"/>
      <c r="IK22" s="48" t="inlineStr">
        <is>
          <t>15-30 kg</t>
        </is>
      </c>
      <c r="IL22" s="48" t="inlineStr">
        <is>
          <t>1-3 jam</t>
        </is>
      </c>
      <c r="IM22" s="48" t="inlineStr">
        <is>
          <t>Ya</t>
        </is>
      </c>
      <c r="IN22" s="48" t="inlineStr">
        <is>
          <t>Tidak</t>
        </is>
      </c>
      <c r="IO22" s="48" t="inlineStr">
        <is>
          <t>Tidak ada perubahan</t>
        </is>
      </c>
      <c r="IP22" s="48" t="n"/>
      <c r="IQ22" s="48" t="inlineStr">
        <is>
          <t>Tidak pernah</t>
        </is>
      </c>
      <c r="IR22" s="48" t="n"/>
      <c r="IS22" s="48" t="n"/>
      <c r="IT22" s="48" t="n"/>
      <c r="IU22" s="48" t="n"/>
      <c r="IV22" s="48" t="n"/>
      <c r="IW22" s="48" t="n"/>
      <c r="IX22" s="48" t="n"/>
      <c r="IY22" s="48" t="n"/>
      <c r="IZ22" s="48" t="inlineStr">
        <is>
          <t>Tidak pernah</t>
        </is>
      </c>
      <c r="JA22" s="48" t="n"/>
      <c r="JB22" s="48" t="n"/>
      <c r="JC22" s="48" t="n"/>
      <c r="JD22" s="48" t="n"/>
      <c r="JE22" s="48" t="n"/>
      <c r="JF22" s="48" t="n"/>
      <c r="JG22" s="48" t="n"/>
      <c r="JH22" s="48" t="n"/>
      <c r="JI22" s="48" t="inlineStr">
        <is>
          <t>Tidak pernah</t>
        </is>
      </c>
      <c r="JJ22" s="48" t="n"/>
      <c r="JK22" s="48" t="n"/>
      <c r="JL22" s="48" t="n"/>
      <c r="JM22" s="48" t="n"/>
      <c r="JN22" s="48" t="n"/>
      <c r="JO22" s="48" t="n"/>
      <c r="JP22" s="48" t="n"/>
      <c r="JQ22" s="48" t="n"/>
      <c r="JR22" s="48" t="inlineStr">
        <is>
          <t>Tidak pernah</t>
        </is>
      </c>
      <c r="JS22" s="48" t="n"/>
      <c r="JT22" s="48" t="n"/>
      <c r="JU22" s="48" t="n"/>
      <c r="JV22" s="48" t="n"/>
      <c r="JW22" s="48" t="n"/>
      <c r="JX22" s="48" t="n"/>
      <c r="JY22" s="48" t="n"/>
      <c r="JZ22" s="48" t="n"/>
      <c r="KA22" s="48" t="inlineStr">
        <is>
          <t>Tidak pernah</t>
        </is>
      </c>
      <c r="KB22" s="48" t="n"/>
      <c r="KC22" s="48" t="n"/>
      <c r="KD22" s="48" t="n"/>
      <c r="KE22" s="48" t="n"/>
      <c r="KF22" s="48" t="n"/>
      <c r="KG22" s="48" t="n"/>
      <c r="KH22" s="48" t="n"/>
      <c r="KI22" s="48" t="n"/>
      <c r="KJ22" s="48" t="inlineStr">
        <is>
          <t>Tidak pernah</t>
        </is>
      </c>
      <c r="KK22" s="48" t="n"/>
      <c r="KL22" s="48" t="n"/>
      <c r="KM22" s="48" t="n"/>
      <c r="KN22" s="48" t="n"/>
      <c r="KO22" s="48" t="n"/>
      <c r="KP22" s="48" t="n"/>
      <c r="KQ22" s="48" t="n"/>
      <c r="KR22" s="48" t="n"/>
      <c r="KS22" s="48" t="inlineStr">
        <is>
          <t>Cukup membaik</t>
        </is>
      </c>
      <c r="KT22" s="48" t="inlineStr">
        <is>
          <t>0-1 kali</t>
        </is>
      </c>
      <c r="KU22" s="48" t="inlineStr">
        <is>
          <t>0-1 kali</t>
        </is>
      </c>
      <c r="KV22" s="48" t="inlineStr">
        <is>
          <t>Perempuan dewasa</t>
        </is>
      </c>
      <c r="KW22" s="8" t="n">
        <v>0</v>
      </c>
      <c r="KX22" s="8" t="n">
        <v>1</v>
      </c>
      <c r="KY22" s="8" t="n">
        <v>0</v>
      </c>
      <c r="KZ22" s="8" t="n">
        <v>0</v>
      </c>
      <c r="LA22" s="48" t="inlineStr">
        <is>
          <t>Tidak ada perubahan</t>
        </is>
      </c>
      <c r="LB22" s="48" t="inlineStr">
        <is>
          <t>Tidak ada perubahan</t>
        </is>
      </c>
      <c r="LC22" s="8" t="n">
        <v>4</v>
      </c>
      <c r="LD22" s="8" t="n">
        <v>0</v>
      </c>
      <c r="LE22" s="8" t="n">
        <v>0</v>
      </c>
      <c r="LF22" s="8" t="n">
        <v>0</v>
      </c>
      <c r="LG22" s="48" t="inlineStr">
        <is>
          <t>Ya</t>
        </is>
      </c>
      <c r="LH22" s="8" t="n">
        <v>50000</v>
      </c>
      <c r="LI22" s="48" t="n"/>
      <c r="LJ22" s="48" t="inlineStr">
        <is>
          <t>Kesehatan</t>
        </is>
      </c>
      <c r="LK22" s="8" t="n">
        <v>0</v>
      </c>
      <c r="LL22" s="8" t="n">
        <v>1</v>
      </c>
      <c r="LM22" s="8" t="n">
        <v>0</v>
      </c>
      <c r="LN22" s="8" t="n">
        <v>0</v>
      </c>
      <c r="LO22" s="8" t="n">
        <v>0</v>
      </c>
      <c r="LP22" s="8" t="n">
        <v>0</v>
      </c>
      <c r="LQ22" s="8" t="n">
        <v>0</v>
      </c>
      <c r="LR22" s="11" t="n"/>
      <c r="LS22" s="8" t="n">
        <v>0</v>
      </c>
      <c r="LT22" s="8" t="n">
        <v>10</v>
      </c>
      <c r="LU22" s="8" t="n">
        <v>0</v>
      </c>
      <c r="LV22" s="8" t="n">
        <v>0</v>
      </c>
      <c r="LW22" s="8" t="n">
        <v>10</v>
      </c>
      <c r="LX22" s="8" t="n">
        <v>0</v>
      </c>
      <c r="LY22" s="8" t="n">
        <v>0</v>
      </c>
      <c r="LZ22" s="8" t="n">
        <v>10</v>
      </c>
      <c r="MA22" s="8" t="n">
        <v>0</v>
      </c>
      <c r="MB22" s="48" t="inlineStr">
        <is>
          <t>Tidak</t>
        </is>
      </c>
      <c r="MC22" s="8" t="n">
        <v>0</v>
      </c>
      <c r="MD22" s="8" t="n">
        <v>0</v>
      </c>
      <c r="ME22" s="8" t="n">
        <v>0</v>
      </c>
      <c r="MF22" s="8" t="n">
        <v>0</v>
      </c>
      <c r="MG22" s="8" t="n">
        <v>0</v>
      </c>
      <c r="MH22" s="8" t="n">
        <v>0</v>
      </c>
      <c r="MI22" s="48" t="n"/>
      <c r="MJ22" s="48" t="n"/>
      <c r="MK22" s="48" t="n"/>
      <c r="ML22" s="48" t="n"/>
      <c r="MM22" s="48" t="n"/>
      <c r="MN22" s="48" t="n"/>
      <c r="MO22" s="48" t="n"/>
      <c r="MP22" s="48" t="n"/>
      <c r="MQ22" s="48" t="n"/>
      <c r="MR22" s="17" t="inlineStr">
        <is>
          <t>Tidak ada waktu yang dihemat</t>
        </is>
      </c>
      <c r="MS22" s="48" t="n"/>
      <c r="MT22" s="48" t="inlineStr">
        <is>
          <t>Tidak ada waktu yang dihemat</t>
        </is>
      </c>
      <c r="MU22" s="48" t="inlineStr">
        <is>
          <t>Tidak</t>
        </is>
      </c>
      <c r="MV22" s="48" t="n"/>
      <c r="MW22" s="48" t="n"/>
      <c r="MX22" s="48" t="n"/>
      <c r="MY22" s="48" t="n"/>
      <c r="MZ22" s="48" t="n"/>
      <c r="NA22" s="48" t="n"/>
      <c r="NB22" s="48" t="n"/>
      <c r="NC22" s="48" t="n"/>
      <c r="ND22" s="48" t="n"/>
      <c r="NE22" s="48" t="n"/>
      <c r="NF22" s="48" t="n"/>
      <c r="NG22" s="48" t="n"/>
      <c r="NH22" s="48" t="n"/>
      <c r="NI22" s="48" t="n"/>
      <c r="NJ22" s="48" t="n"/>
      <c r="NK22" s="48" t="n"/>
      <c r="NL22" s="48" t="inlineStr">
        <is>
          <t>Ya</t>
        </is>
      </c>
      <c r="NM22" s="48" t="inlineStr">
        <is>
          <t>100% dana hibah</t>
        </is>
      </c>
      <c r="NN22" s="17" t="inlineStr">
        <is>
          <t>0 (100% sumber pembiayaan dari hibah)</t>
        </is>
      </c>
      <c r="NO22" s="17" t="inlineStr">
        <is>
          <t>Yayasan Rumah Energi atau BIRU</t>
        </is>
      </c>
      <c r="NP22" s="48" t="n"/>
      <c r="NQ22" s="48" t="n"/>
      <c r="NR22" s="48" t="n"/>
      <c r="NS22" s="48" t="n"/>
      <c r="NT22" s="48" t="n"/>
      <c r="NU22" s="48" t="n"/>
      <c r="NV22" s="48" t="n"/>
      <c r="NW22" s="48" t="n"/>
      <c r="NX22" s="48" t="inlineStr">
        <is>
          <t>Sama saja</t>
        </is>
      </c>
      <c r="NY22" s="8" t="n">
        <v>60</v>
      </c>
      <c r="NZ22" s="8" t="n">
        <v>0</v>
      </c>
      <c r="OA22" s="8" t="n">
        <v>0</v>
      </c>
      <c r="OB22" s="8" t="n">
        <v>10</v>
      </c>
      <c r="OC22" s="8" t="n">
        <v>0</v>
      </c>
      <c r="OD22" s="8" t="n">
        <v>0</v>
      </c>
      <c r="OE22" s="48" t="inlineStr">
        <is>
          <t>Tidak ada perubahan</t>
        </is>
      </c>
      <c r="OF22" s="48" t="inlineStr">
        <is>
          <t>Jauh lebih baik (beda waktu memasak lebih cepat setengah jam atau lebih, ATAU tidak lagi ada rasa/bau makanan yang berubah, ATAU alasan lainnya)</t>
        </is>
      </c>
      <c r="OG22" s="48" t="inlineStr">
        <is>
          <t>Ya</t>
        </is>
      </c>
      <c r="OH22" s="28" t="n">
        <v>0</v>
      </c>
      <c r="OI22" s="28" t="n">
        <v>0</v>
      </c>
      <c r="OJ22" s="28" t="n">
        <v>0</v>
      </c>
      <c r="OK22" s="28" t="n">
        <v>0</v>
      </c>
      <c r="OL22" s="28" t="n">
        <v>0</v>
      </c>
      <c r="OM22" s="28" t="n">
        <v>0</v>
      </c>
      <c r="ON22" s="28" t="n">
        <v>0</v>
      </c>
      <c r="OO22" s="28" t="n">
        <v>0</v>
      </c>
      <c r="OP22" s="48">
        <f>VLOOKUP(AG22,'BUS 2'!$G$1:$CU$424,2,0)</f>
        <v/>
      </c>
      <c r="OQ22" s="8">
        <f>VLOOKUP(AG22,'BUS 2'!$G$1:$CU$424,3,0)</f>
        <v/>
      </c>
      <c r="OR22" s="8">
        <f>VLOOKUP(AG22,'BUS 2'!$G$1:$CU$424,4,0)</f>
        <v/>
      </c>
      <c r="OS22" s="8">
        <f>VLOOKUP(AG22,'BUS 2'!$G$1:$CU$424,5,0)</f>
        <v/>
      </c>
      <c r="OT22" s="8">
        <f>VLOOKUP(AG22,'BUS 2'!$G$1:$CU$424,6,0)</f>
        <v/>
      </c>
      <c r="OU22" s="8">
        <f>VLOOKUP(AG22,'BUS 2'!$G$1:$CU$424,7,0)</f>
        <v/>
      </c>
      <c r="OV22" s="8">
        <f>VLOOKUP(AG22,'BUS 2'!$G$1:$CU$424,8,0)</f>
        <v/>
      </c>
      <c r="OW22" s="8">
        <f>VLOOKUP(AG22,'BUS 2'!$G$1:$CU$424,9,0)</f>
        <v/>
      </c>
      <c r="OX22" s="8">
        <f>VLOOKUP(AG22,'BUS 2'!$G$1:$CU$424,10,0)</f>
        <v/>
      </c>
      <c r="OY22" s="8">
        <f>VLOOKUP(AG22,'BUS 2'!$G$1:$CU$424,11,0)</f>
        <v/>
      </c>
      <c r="OZ22" s="8">
        <f>VLOOKUP(AG22,'BUS 2'!$G$1:$CU$424,12,0)</f>
        <v/>
      </c>
      <c r="PA22" s="8">
        <f>VLOOKUP(AG22,'BUS 2'!$G$1:$CU$424,13,0)</f>
        <v/>
      </c>
      <c r="PB22" s="8">
        <f>VLOOKUP(AG22,'BUS 2'!$G$1:$CU$424,14,0)</f>
        <v/>
      </c>
      <c r="PC22" s="8">
        <f>VLOOKUP(AG22,'BUS 2'!$G$1:$CU$424,15,0)</f>
        <v/>
      </c>
      <c r="PD22" s="8">
        <f>VLOOKUP(AG22,'BUS 2'!$G$1:$CU$424,16,0)</f>
        <v/>
      </c>
      <c r="PE22" s="8">
        <f>VLOOKUP(AG22,'BUS 2'!$G$1:$CU$424,17,0)</f>
        <v/>
      </c>
      <c r="PF22" s="8">
        <f>VLOOKUP(AG22,'BUS 2'!$G$1:$CU$424,18,0)</f>
        <v/>
      </c>
      <c r="PG22" s="8">
        <f>VLOOKUP(AG22,'BUS 2'!$G$1:$CU$424,19,0)</f>
        <v/>
      </c>
      <c r="PH22" s="8">
        <f>VLOOKUP(AG22,'BUS 2'!$G$1:$CU$424,20,0)</f>
        <v/>
      </c>
      <c r="PI22" s="8">
        <f>VLOOKUP(AG22,'BUS 2'!$G$1:$CU$424,21,0)</f>
        <v/>
      </c>
      <c r="PJ22" s="8">
        <f>VLOOKUP(AG22,'BUS 2'!$G$1:$CU$424,22,0)</f>
        <v/>
      </c>
      <c r="PK22" s="8">
        <f>VLOOKUP(AG22,'BUS 2'!$G$1:$CU$424,23,0)</f>
        <v/>
      </c>
      <c r="PL22" s="8">
        <f>VLOOKUP(AG22,'BUS 2'!$G$1:$CU$424,24,0)</f>
        <v/>
      </c>
      <c r="PM22" s="8">
        <f>VLOOKUP(AG22,'BUS 2'!$G$1:$CU$424,25,0)</f>
        <v/>
      </c>
      <c r="PN22" s="8">
        <f>VLOOKUP(AG22,'BUS 2'!$G$1:$CU$424,26,0)</f>
        <v/>
      </c>
      <c r="PO22" s="8">
        <f>VLOOKUP(AG22,'BUS 2'!$G$1:$CU$424,27,0)</f>
        <v/>
      </c>
      <c r="PP22" s="8">
        <f>VLOOKUP(AG22,'BUS 2'!$G$1:$CU$424,28,0)</f>
        <v/>
      </c>
      <c r="PQ22" s="8">
        <f>VLOOKUP(AG22,'BUS 2'!$G$1:$CU$424,29,0)</f>
        <v/>
      </c>
      <c r="PR22" s="8">
        <f>VLOOKUP(AG22,'BUS 2'!$G$1:$CU$424,30,0)</f>
        <v/>
      </c>
      <c r="PS22" s="8">
        <f>VLOOKUP(AG22,'BUS 2'!$G$1:$CU$424,31,0)</f>
        <v/>
      </c>
      <c r="PT22" s="48" t="inlineStr">
        <is>
          <t>1-Disebarkan ke lahan terbuka</t>
        </is>
      </c>
      <c r="PU22" s="8" t="n">
        <v>0</v>
      </c>
      <c r="PV22" s="8" t="n">
        <v>0</v>
      </c>
      <c r="PW22" s="8" t="n">
        <v>0</v>
      </c>
      <c r="PX22" s="8" t="n">
        <v>0</v>
      </c>
      <c r="PY22" s="8" t="n">
        <v>0</v>
      </c>
      <c r="PZ22" s="8" t="n">
        <v>1</v>
      </c>
      <c r="QA22" s="8" t="n">
        <v>0</v>
      </c>
      <c r="QB22" s="8" t="n">
        <v>0</v>
      </c>
      <c r="QC22" s="8" t="n">
        <v>0</v>
      </c>
      <c r="QD22" s="48" t="n"/>
      <c r="QE22" s="36" t="n"/>
      <c r="QF22" s="35" t="n"/>
      <c r="QG22" s="35" t="n"/>
      <c r="QH22" s="35" t="n"/>
      <c r="QI22" s="35" t="n"/>
      <c r="QJ22" s="35" t="n"/>
      <c r="QK22" s="36" t="n"/>
      <c r="QL22" s="36" t="n"/>
      <c r="QM22" s="36" t="n"/>
      <c r="QN22" s="36" t="n"/>
      <c r="QO22" s="36" t="n"/>
      <c r="QP22" s="36" t="n"/>
      <c r="QQ22" s="36" t="n"/>
      <c r="QR22" s="36" t="n"/>
      <c r="QS22" s="36" t="n"/>
      <c r="QT22" s="36" t="n"/>
      <c r="QU22" s="36" t="n"/>
      <c r="QV22" s="36" t="n"/>
      <c r="QW22" s="35" t="n"/>
      <c r="QX22" s="35" t="n"/>
      <c r="QY22" s="35" t="n"/>
      <c r="QZ22" s="35" t="n"/>
      <c r="RA22" s="35" t="n"/>
      <c r="RB22" s="36" t="n"/>
      <c r="RC22" s="36" t="n"/>
      <c r="RD22" s="36" t="n"/>
      <c r="RE22" s="36" t="n"/>
      <c r="RF22" s="36" t="n"/>
      <c r="RG22" s="48" t="n"/>
      <c r="RH22" s="35" t="n"/>
      <c r="RI22" s="35" t="n"/>
      <c r="RJ22" s="35" t="n"/>
      <c r="RK22" s="35" t="n"/>
      <c r="RL22" s="35" t="n"/>
      <c r="RM22" s="48" t="n"/>
      <c r="RN22" s="48" t="n"/>
      <c r="RO22" s="48" t="n"/>
      <c r="RP22" s="48" t="n"/>
      <c r="RQ22" s="48" t="n"/>
      <c r="RR22" s="48" t="n"/>
      <c r="RS22" s="35" t="n"/>
      <c r="RT22" s="35" t="n"/>
      <c r="RU22" s="35" t="n"/>
      <c r="RV22" s="35" t="n"/>
      <c r="RW22" s="35" t="n"/>
      <c r="RX22" s="48" t="n"/>
      <c r="RY22" s="48" t="n"/>
      <c r="RZ22" s="48" t="n"/>
      <c r="SA22" s="48" t="n"/>
      <c r="SB22" s="48" t="n"/>
      <c r="SC22" s="48" t="n"/>
      <c r="SD22" s="35" t="n"/>
      <c r="SE22" s="35" t="n"/>
      <c r="SF22" s="35" t="n"/>
      <c r="SG22" s="35" t="n"/>
      <c r="SH22" s="35" t="n"/>
      <c r="SI22" s="48" t="n"/>
      <c r="SJ22" s="48" t="n"/>
      <c r="SK22" s="48" t="n"/>
      <c r="SL22" s="48" t="n"/>
      <c r="SM22" s="48" t="n"/>
      <c r="SN22" s="48" t="n"/>
      <c r="SO22" s="35" t="n"/>
      <c r="SP22" s="35" t="n"/>
      <c r="SQ22" s="35" t="n"/>
      <c r="SR22" s="35" t="n"/>
      <c r="SS22" s="35" t="n"/>
      <c r="ST22" s="48" t="n"/>
      <c r="SU22" s="48" t="n"/>
      <c r="SV22" s="48" t="n"/>
      <c r="SW22" s="48" t="n"/>
      <c r="SX22" s="48" t="n"/>
      <c r="SY22" s="8">
        <f>VLOOKUP(AG22,'BUS 2'!$G$1:$CU$424,33,0)</f>
        <v/>
      </c>
      <c r="SZ22" s="48">
        <f>VLOOKUP(AG22,'BUS 2'!$G$1:$CU$424,34,0)</f>
        <v/>
      </c>
      <c r="TA22" s="48">
        <f>VLOOKUP(AG22,'BUS 2'!$G$1:$CU$424,35,0)</f>
        <v/>
      </c>
      <c r="TB22" s="48">
        <f>VLOOKUP(AG22,'BUS 2'!$G$1:$CU$424,36,0)</f>
        <v/>
      </c>
      <c r="TC22" s="48">
        <f>VLOOKUP(AG22,'BUS 2'!$G$1:$CU$424,37,0)</f>
        <v/>
      </c>
      <c r="TD22" s="48">
        <f>VLOOKUP(AG22,'BUS 2'!$G$1:$CU$424,38,0)</f>
        <v/>
      </c>
      <c r="TE22" s="48">
        <f>VLOOKUP(AG22,'BUS 2'!$G$1:$CU$424,39,0)</f>
        <v/>
      </c>
      <c r="TF22" s="48">
        <f>VLOOKUP(AG22,'BUS 2'!$G$1:$CU$424,40,0)</f>
        <v/>
      </c>
      <c r="TG22" s="8">
        <f>VLOOKUP(AG22,'BUS 2'!$G$1:$CU$424,42,0)</f>
        <v/>
      </c>
      <c r="TH22" s="8">
        <f>VLOOKUP(AG22,'BUS 2'!$G$1:$CU$424,43,0)</f>
        <v/>
      </c>
      <c r="TI22" s="8">
        <f>VLOOKUP(AG22,'BUS 2'!$G$1:$CU$424,44,0)</f>
        <v/>
      </c>
      <c r="TJ22" s="8">
        <f>VLOOKUP(AG22,'BUS 2'!$G$1:$CU$424,45,0)</f>
        <v/>
      </c>
      <c r="TK22" s="8">
        <f>VLOOKUP(AG22,'BUS 2'!$G$1:$CU$424,46,0)</f>
        <v/>
      </c>
      <c r="TL22" s="8">
        <f>VLOOKUP(AG22,'BUS 2'!$G$1:$CU$424,47,0)</f>
        <v/>
      </c>
      <c r="TM22" s="8">
        <f>VLOOKUP(AG22,'BUS 2'!$G$1:$CU$424,48,0)</f>
        <v/>
      </c>
      <c r="TN22" s="8">
        <f>VLOOKUP(AG22,'BUS 2'!$G$1:$CU$424,49,0)</f>
        <v/>
      </c>
      <c r="TO22" s="8">
        <f>VLOOKUP(AG22,'BUS 2'!$G$1:$CU$424,50,0)</f>
        <v/>
      </c>
      <c r="TP22" s="8">
        <f>VLOOKUP(AG22,'BUS 2'!$G$1:$CU$424,51,0)</f>
        <v/>
      </c>
      <c r="TQ22" s="8">
        <f>VLOOKUP(AG22,'BUS 2'!$G$1:$CU$424,52,0)</f>
        <v/>
      </c>
      <c r="TR22" s="8">
        <f>VLOOKUP(AG22,'BUS 2'!$G$1:$CU$424,53,0)</f>
        <v/>
      </c>
      <c r="TS22" s="48">
        <f>VLOOKUP(AG22,'BUS 2'!$G$1:$CU$424,54,0)</f>
        <v/>
      </c>
      <c r="TT22" s="48">
        <f>VLOOKUP(AG22,'BUS 2'!$G$1:$CU$424,55,0)</f>
        <v/>
      </c>
      <c r="TU22" s="48">
        <f>VLOOKUP(AG22,'BUS 2'!$G$1:$CU$424,56,0)</f>
        <v/>
      </c>
      <c r="TV22" s="48">
        <f>VLOOKUP(AG22,'BUS 2'!$G$1:$CU$424,57,0)</f>
        <v/>
      </c>
      <c r="TW22" s="48">
        <f>VLOOKUP(AG22,'BUS 2'!$G$1:$CU$424,58,0)</f>
        <v/>
      </c>
      <c r="TX22" s="48">
        <f>VLOOKUP(AG22,'BUS 2'!$G$1:$CU$424,59,0)</f>
        <v/>
      </c>
      <c r="TY22" s="48">
        <f>VLOOKUP(AG22,'BUS 2'!$G$1:$CU$424,60,0)</f>
        <v/>
      </c>
      <c r="TZ22" s="48">
        <f>VLOOKUP(AG22,'BUS 2'!$G$1:$CU$424,61,0)</f>
        <v/>
      </c>
      <c r="UA22" s="48">
        <f>VLOOKUP(AG22,'BUS 2'!$G$1:$CU$424,62,0)</f>
        <v/>
      </c>
      <c r="UB22" s="48">
        <f>VLOOKUP(AG22,'BUS 2'!$G$1:$CU$424,63,0)</f>
        <v/>
      </c>
      <c r="UC22" s="48">
        <f>VLOOKUP(AG22,'BUS 2'!$G$1:$CU$424,64,0)</f>
        <v/>
      </c>
      <c r="UD22" s="48">
        <f>VLOOKUP(AG22,'BUS 2'!$G$1:$CU$424,65,0)</f>
        <v/>
      </c>
      <c r="UE22" s="48">
        <f>VLOOKUP(AG22,'BUS 2'!$G$1:$CU$424,66,0)</f>
        <v/>
      </c>
      <c r="UF22" s="48">
        <f>VLOOKUP(AG22,'BUS 2'!$G$1:$CU$424,67,0)</f>
        <v/>
      </c>
      <c r="UG22" s="48">
        <f>VLOOKUP(AG22,'BUS 2'!$G$1:$CU$424,68,0)</f>
        <v/>
      </c>
      <c r="UH22" s="48">
        <f>VLOOKUP(AG22,'BUS 2'!$G$1:$CU$424,69,0)</f>
        <v/>
      </c>
      <c r="UI22" s="48">
        <f>VLOOKUP(AG22,'BUS 2'!$G$1:$CU$424,70,0)</f>
        <v/>
      </c>
      <c r="UJ22" s="48">
        <f>VLOOKUP(AG22,'BUS 2'!$G$1:$CU$424,71,0)</f>
        <v/>
      </c>
      <c r="UK22" s="48">
        <f>VLOOKUP(AG22,'BUS 2'!$G$1:$CU$424,72,0)</f>
        <v/>
      </c>
      <c r="UL22" s="48">
        <f>VLOOKUP(AG22,'BUS 2'!$G$1:$CU$424,73,0)</f>
        <v/>
      </c>
      <c r="UM22" s="48">
        <f>VLOOKUP(AG22,'BUS 2'!$G$1:$CU$424,74,0)</f>
        <v/>
      </c>
      <c r="UN22" s="48">
        <f>VLOOKUP(AG22,'BUS 2'!$G$1:$CU$424,75,0)</f>
        <v/>
      </c>
      <c r="UO22" s="48">
        <f>VLOOKUP(AG22,'BUS 2'!$G$1:$CU$424,76,0)</f>
        <v/>
      </c>
      <c r="UP22" s="48">
        <f>VLOOKUP(AG22,'BUS 2'!$G$1:$CU$424,77,0)</f>
        <v/>
      </c>
      <c r="UQ22" s="48">
        <f>VLOOKUP(AG22,'BUS 2'!$G$1:$CU$424,78,0)</f>
        <v/>
      </c>
      <c r="UR22" s="48">
        <f>VLOOKUP(AG22,'BUS 2'!$G$1:$CU$424,79,0)</f>
        <v/>
      </c>
      <c r="US22" s="48">
        <f>VLOOKUP(AG22,'BUS 2'!$G$1:$CU$424,80,0)</f>
        <v/>
      </c>
      <c r="UT22" s="48">
        <f>VLOOKUP(AG22,'BUS 2'!$G$1:$CU$424,81,0)</f>
        <v/>
      </c>
      <c r="UU22" s="48" t="n"/>
      <c r="UV22" s="48" t="n"/>
      <c r="UW22" s="48" t="n"/>
      <c r="UX22" s="48" t="n"/>
      <c r="UY22" s="48" t="n"/>
      <c r="UZ22" s="48" t="n"/>
      <c r="VA22" s="48" t="n"/>
      <c r="VB22" s="48" t="n"/>
      <c r="VC22" s="48" t="n"/>
      <c r="VD22" s="48" t="n"/>
      <c r="VE22" s="48" t="n"/>
      <c r="VF22" s="48" t="n"/>
      <c r="VG22" s="48" t="n"/>
      <c r="VH22" s="48" t="n"/>
      <c r="VI22" s="48" t="n"/>
      <c r="VJ22" s="48" t="n"/>
      <c r="VK22" s="48" t="n"/>
      <c r="VL22" s="48" t="n"/>
      <c r="VM22" s="48" t="n"/>
      <c r="VN22" s="48" t="n"/>
      <c r="VO22" s="48" t="n"/>
      <c r="VP22" s="48" t="n"/>
      <c r="VQ22" s="48" t="n"/>
      <c r="VR22" s="48" t="n"/>
      <c r="VS22" s="48" t="n"/>
      <c r="VT22" s="48" t="n"/>
      <c r="VU22" s="48" t="n"/>
      <c r="VV22" s="48" t="n"/>
      <c r="VW22" s="48" t="n"/>
      <c r="VX22" s="48" t="n"/>
      <c r="VY22" s="48" t="n"/>
      <c r="VZ22" s="48" t="n"/>
      <c r="WA22" s="48" t="n"/>
      <c r="WB22" s="48" t="n"/>
      <c r="WC22" s="48" t="n"/>
      <c r="WD22" s="48" t="n"/>
      <c r="WE22" s="48" t="n"/>
      <c r="WF22" s="48" t="n"/>
      <c r="WG22" s="48" t="n"/>
      <c r="WH22" s="48" t="n"/>
      <c r="WI22" s="48" t="n"/>
      <c r="WJ22" s="48" t="n"/>
      <c r="WK22" s="48" t="n"/>
      <c r="WL22" s="48" t="n"/>
      <c r="WM22" s="48" t="n"/>
      <c r="WN22" s="48" t="n"/>
      <c r="WO22" s="48" t="n"/>
      <c r="WP22" s="48" t="n"/>
      <c r="WQ22" s="48" t="n"/>
      <c r="WR22" s="48" t="n"/>
      <c r="WS22" s="48" t="n"/>
      <c r="WT22" s="48" t="n"/>
      <c r="WU22" s="48" t="n"/>
      <c r="WV22" s="48" t="n"/>
      <c r="WW22" s="48" t="n"/>
      <c r="WX22" s="48" t="n"/>
      <c r="WY22" s="48" t="n"/>
      <c r="WZ22" s="48" t="n"/>
      <c r="XA22" s="48" t="n"/>
      <c r="XB22" s="48" t="n"/>
      <c r="XC22" s="48" t="n"/>
      <c r="XD22" s="48" t="n"/>
      <c r="XE22" s="48" t="n"/>
      <c r="XF22" s="48" t="n"/>
      <c r="XG22" s="48" t="n"/>
      <c r="XH22" s="48" t="n"/>
      <c r="XI22" s="48" t="n"/>
      <c r="XJ22" s="48" t="n"/>
      <c r="XK22" s="48" t="n"/>
      <c r="XL22" s="48" t="n"/>
      <c r="XM22" s="48" t="n"/>
      <c r="XN22" s="48" t="n"/>
      <c r="XO22" s="48" t="n"/>
      <c r="XP22" s="48" t="n"/>
      <c r="XQ22" s="48" t="n"/>
      <c r="XR22" s="48" t="n"/>
      <c r="XS22" s="48" t="n"/>
      <c r="XT22" s="48" t="n"/>
      <c r="XU22" s="48" t="n"/>
      <c r="XV22" s="48" t="n"/>
      <c r="XW22" s="48" t="n"/>
      <c r="XX22" s="48" t="n"/>
      <c r="XY22" s="48" t="n"/>
      <c r="XZ22" s="48" t="n"/>
      <c r="YA22" s="48" t="n"/>
      <c r="YB22" s="48" t="n"/>
      <c r="YC22" s="48" t="n"/>
      <c r="YD22" s="48" t="n"/>
      <c r="YE22" s="48" t="n"/>
      <c r="YF22" s="48" t="n"/>
      <c r="YG22" s="48" t="n"/>
      <c r="YH22" s="48" t="n"/>
      <c r="YI22" s="48" t="n"/>
      <c r="YJ22" s="48" t="n"/>
      <c r="YK22" s="48" t="n"/>
      <c r="YL22" s="48" t="n"/>
      <c r="YM22" s="48" t="n"/>
      <c r="YN22" s="48" t="n"/>
      <c r="YO22" s="48" t="n"/>
      <c r="YP22" s="48" t="n"/>
      <c r="YQ22" s="48" t="n"/>
      <c r="YR22" s="48" t="n"/>
      <c r="YS22" s="48" t="n"/>
      <c r="YT22" s="48" t="n"/>
      <c r="YU22" s="48" t="n"/>
      <c r="YV22" s="48" t="n"/>
      <c r="YW22" s="48" t="n"/>
      <c r="YX22" s="48" t="n"/>
      <c r="YY22" s="48" t="n"/>
      <c r="YZ22" s="48" t="n"/>
      <c r="ZA22" s="48" t="n"/>
      <c r="ZB22" s="48" t="n"/>
      <c r="ZC22" s="48" t="n"/>
      <c r="ZD22" s="48" t="n"/>
      <c r="ZE22" s="48" t="n"/>
      <c r="ZF22" s="48" t="n"/>
      <c r="ZG22" s="48" t="n"/>
      <c r="ZH22" s="48" t="n"/>
      <c r="ZI22" s="48" t="n"/>
      <c r="ZJ22" s="48" t="n"/>
      <c r="ZK22" s="48" t="n"/>
      <c r="ZL22" s="48" t="n"/>
      <c r="ZM22" s="48" t="n"/>
      <c r="ZN22" s="48" t="n"/>
      <c r="ZO22" s="48" t="n"/>
      <c r="ZP22" s="48" t="n"/>
      <c r="ZQ22" s="48" t="n"/>
      <c r="ZR22" s="48" t="n"/>
      <c r="ZS22" s="48" t="n"/>
      <c r="ZT22" s="48" t="n"/>
      <c r="ZU22" s="48" t="n"/>
      <c r="ZV22" s="48" t="n"/>
      <c r="ZW22" s="48" t="n"/>
      <c r="ZX22" s="48" t="n"/>
      <c r="ZY22" s="48" t="n"/>
      <c r="ZZ22" s="48" t="n"/>
      <c r="AAA22" s="48" t="n"/>
      <c r="AAB22" s="48" t="n"/>
      <c r="AAC22" s="48" t="n"/>
      <c r="AAD22" s="48" t="n"/>
      <c r="AAE22" s="48" t="n"/>
      <c r="AAF22" s="48" t="n"/>
      <c r="AAG22" s="48" t="n"/>
      <c r="AAH22" s="48" t="n"/>
      <c r="AAI22" s="48" t="n"/>
      <c r="AAJ22" s="48" t="n"/>
      <c r="AAK22" s="48" t="n"/>
      <c r="AAL22" s="48" t="inlineStr">
        <is>
          <t>Ya</t>
        </is>
      </c>
      <c r="AAM22" s="48" t="inlineStr">
        <is>
          <t>Cair</t>
        </is>
      </c>
      <c r="AAN22" s="8" t="n">
        <v>0</v>
      </c>
      <c r="AAO22" s="8" t="n">
        <v>1</v>
      </c>
      <c r="AAP22" s="8" t="n">
        <v>10</v>
      </c>
      <c r="AAQ22" s="48" t="n"/>
      <c r="AAR22" s="48" t="inlineStr">
        <is>
          <t>Tidak</t>
        </is>
      </c>
      <c r="AAS22" s="48" t="inlineStr">
        <is>
          <t>Mengetahui</t>
        </is>
      </c>
      <c r="AAT22" s="48" t="inlineStr">
        <is>
          <t>Dibuang ke lahan sekitar kandang - yg ditanami tanaman</t>
        </is>
      </c>
      <c r="AAU22" s="8" t="n">
        <v>0</v>
      </c>
      <c r="AAV22" s="8" t="n">
        <v>0</v>
      </c>
      <c r="AAW22" s="8" t="n">
        <v>0</v>
      </c>
      <c r="AAX22" s="8" t="n">
        <v>1</v>
      </c>
      <c r="AAY22" s="8" t="n">
        <v>0</v>
      </c>
      <c r="AAZ22" s="8" t="n">
        <v>0</v>
      </c>
      <c r="ABA22" s="8" t="n">
        <v>0</v>
      </c>
      <c r="ABB22" s="48" t="n"/>
      <c r="ABC22" s="48" t="n"/>
      <c r="ABD22" s="48" t="n"/>
      <c r="ABE22" s="48" t="n"/>
      <c r="ABF22" s="48" t="n"/>
      <c r="ABG22" s="48" t="n"/>
      <c r="ABH22" s="48" t="n"/>
      <c r="ABI22" s="48" t="n"/>
      <c r="ABJ22" s="48" t="n"/>
      <c r="ABK22" s="48" t="n"/>
      <c r="ABL22" s="48" t="n"/>
      <c r="ABM22" s="48" t="n"/>
      <c r="ABN22" s="48" t="n"/>
      <c r="ABO22" s="48" t="n"/>
      <c r="ABP22" s="48" t="n"/>
      <c r="ABQ22" s="48" t="inlineStr">
        <is>
          <t>Padi</t>
        </is>
      </c>
      <c r="ABR22" s="48" t="inlineStr">
        <is>
          <t>Sering ( 1 minggu 2 kali)</t>
        </is>
      </c>
      <c r="ABS22" s="48" t="n"/>
      <c r="ABT22" s="8" t="n">
        <v>20</v>
      </c>
      <c r="ABU22" s="48" t="n"/>
      <c r="ABV22" s="48" t="n"/>
      <c r="ABW22" s="48" t="n"/>
      <c r="ABX22" s="48" t="n"/>
      <c r="ABY22" s="48" t="n"/>
      <c r="ABZ22" s="48" t="n"/>
      <c r="ACA22" s="48" t="n"/>
      <c r="ACB22" s="48" t="n"/>
      <c r="ACC22" s="48" t="n"/>
      <c r="ACD22" s="48" t="n"/>
      <c r="ACE22" s="48" t="n"/>
      <c r="ACF22" s="48" t="n"/>
      <c r="ACG22" s="48" t="n"/>
      <c r="ACH22" s="48" t="n"/>
      <c r="ACI22" s="48" t="n"/>
      <c r="ACJ22" s="48" t="n"/>
      <c r="ACK22" s="48" t="inlineStr">
        <is>
          <t>Tidak punya waktu mengumpulkannya Ladang/sawah terlalu jauh, sulit untuk mengangkut ke sana</t>
        </is>
      </c>
      <c r="ACL22" s="8" t="n">
        <v>0</v>
      </c>
      <c r="ACM22" s="8" t="n">
        <v>0</v>
      </c>
      <c r="ACN22" s="8" t="n">
        <v>1</v>
      </c>
      <c r="ACO22" s="8" t="n">
        <v>1</v>
      </c>
      <c r="ACP22" s="8" t="n">
        <v>0</v>
      </c>
      <c r="ACQ22" s="8" t="n">
        <v>0</v>
      </c>
      <c r="ACR22" s="8" t="n">
        <v>0</v>
      </c>
      <c r="ACS22" s="48" t="n"/>
      <c r="ACT22" s="48" t="inlineStr">
        <is>
          <t>-</t>
        </is>
      </c>
      <c r="ACU22" s="48" t="inlineStr">
        <is>
          <t>Manfaat besar dan membantu kehidupan sehari-hari</t>
        </is>
      </c>
      <c r="ACV22" s="48" t="inlineStr">
        <is>
          <t>Sama saja</t>
        </is>
      </c>
      <c r="ACW22" s="48" t="inlineStr">
        <is>
          <t>Anggota keluarga - Perempuan dewasa</t>
        </is>
      </c>
      <c r="ACX22" s="48" t="inlineStr">
        <is>
          <t>Setuju</t>
        </is>
      </c>
      <c r="ACY22" s="48" t="inlineStr">
        <is>
          <t>Anggota keluarga - Perempuan dewasa Anggota keluarga - Anak-anak</t>
        </is>
      </c>
      <c r="ACZ22" s="8" t="n">
        <v>0</v>
      </c>
      <c r="ADA22" s="8" t="n">
        <v>1</v>
      </c>
      <c r="ADB22" s="8" t="n">
        <v>1</v>
      </c>
      <c r="ADC22" s="8" t="n">
        <v>0</v>
      </c>
      <c r="ADD22" s="48" t="inlineStr">
        <is>
          <t>Puas</t>
        </is>
      </c>
      <c r="ADE22" s="48" t="inlineStr">
        <is>
          <t>Puas</t>
        </is>
      </c>
      <c r="ADF22" s="48" t="inlineStr">
        <is>
          <t>Puas</t>
        </is>
      </c>
      <c r="ADG22" s="48" t="inlineStr">
        <is>
          <t>Sangat puas</t>
        </is>
      </c>
      <c r="ADH22" s="48" t="inlineStr">
        <is>
          <t>Tidak</t>
        </is>
      </c>
      <c r="ADI22" s="48" t="n"/>
      <c r="ADJ22" s="48" t="inlineStr">
        <is>
          <t>Puas</t>
        </is>
      </c>
      <c r="ADK22" s="48" t="n"/>
      <c r="ADL22" s="48" t="n"/>
      <c r="ADM22" s="48" t="n"/>
      <c r="ADN22" s="48" t="n"/>
      <c r="ADO22" s="48" t="n"/>
      <c r="ADP22" s="48" t="n"/>
      <c r="ADQ22" s="48" t="n"/>
      <c r="ADR22" s="48" t="n"/>
      <c r="ADS22" s="48" t="n"/>
      <c r="ADT22" s="48" t="n"/>
      <c r="ADU22" s="48" t="inlineStr">
        <is>
          <t>Dibiarkan saja</t>
        </is>
      </c>
      <c r="ADV22" s="8" t="n">
        <v>0</v>
      </c>
      <c r="ADW22" s="8" t="n">
        <v>0</v>
      </c>
      <c r="ADX22" s="8" t="n">
        <v>0</v>
      </c>
      <c r="ADY22" s="8" t="n">
        <v>0</v>
      </c>
      <c r="ADZ22" s="8" t="n">
        <v>0</v>
      </c>
      <c r="AEA22" s="8" t="n">
        <v>0</v>
      </c>
      <c r="AEB22" s="8" t="n">
        <v>1</v>
      </c>
      <c r="AEC22" s="8" t="n">
        <v>0</v>
      </c>
      <c r="AED22" s="48" t="inlineStr">
        <is>
          <t>-</t>
        </is>
      </c>
      <c r="AEE22" s="48" t="inlineStr">
        <is>
          <t>Lainnya</t>
        </is>
      </c>
      <c r="AEF22" s="48" t="inlineStr">
        <is>
          <t>Anak</t>
        </is>
      </c>
      <c r="AEG22" s="48" t="inlineStr">
        <is>
          <t>Menghubungi melalui rekan</t>
        </is>
      </c>
      <c r="AEH22" s="48" t="n"/>
      <c r="AEI22" s="48" t="inlineStr">
        <is>
          <t>Tidak ada</t>
        </is>
      </c>
      <c r="AEJ22" s="48" t="inlineStr">
        <is>
          <t>Ya, selalu</t>
        </is>
      </c>
      <c r="AEK22" s="48" t="inlineStr">
        <is>
          <t>Lebih aman</t>
        </is>
      </c>
      <c r="AEL22" s="8" t="n">
        <v>0</v>
      </c>
      <c r="AEM22" s="8" t="n">
        <v>0</v>
      </c>
      <c r="AEN22" s="8" t="n">
        <v>0</v>
      </c>
      <c r="AEO22" s="8" t="n">
        <v>0</v>
      </c>
      <c r="AEP22" s="8" t="n">
        <v>1</v>
      </c>
      <c r="AEQ22" s="8" t="n">
        <v>0</v>
      </c>
      <c r="AER22" s="8" t="n">
        <v>0</v>
      </c>
      <c r="AES22" s="8" t="n">
        <v>0</v>
      </c>
      <c r="AET22" s="8" t="n">
        <v>0</v>
      </c>
      <c r="AEU22" s="8" t="n">
        <v>0</v>
      </c>
      <c r="AEV22" s="8" t="n">
        <v>0</v>
      </c>
      <c r="AEW22" s="8" t="n">
        <v>0</v>
      </c>
      <c r="AEX22" s="48" t="n"/>
      <c r="AEY22" s="48" t="inlineStr">
        <is>
          <t>Memasak lebih aman</t>
        </is>
      </c>
      <c r="AEZ22" s="48" t="n"/>
      <c r="AFA22" s="48" t="inlineStr">
        <is>
          <t>Yayasan Rumah Energi (YRE)</t>
        </is>
      </c>
      <c r="AFB22" s="48" t="n"/>
      <c r="AFC22" s="48" t="inlineStr">
        <is>
          <t>IMG-20260215-WA0001-15_17_35.jpg</t>
        </is>
      </c>
      <c r="AFD22" s="16" t="inlineStr">
        <is>
          <t>https://kf.kobotoolbox.org/api/v2/assets/avstPQqLr3Ab3ZdcVTXZ6f/data/672384776/attachments/att88h2umPJbgdjpRJUXqtCr/</t>
        </is>
      </c>
      <c r="AFE22" s="48" t="inlineStr">
        <is>
          <t>IMG-20260215-WA0003-15_18_49.jpg</t>
        </is>
      </c>
      <c r="AFF22" s="16" t="inlineStr">
        <is>
          <t>https://kf.kobotoolbox.org/api/v2/assets/avstPQqLr3Ab3ZdcVTXZ6f/data/672384776/attachments/attPGcLErZtCBVmu4SafzNRy/</t>
        </is>
      </c>
      <c r="AFG22" s="48" t="inlineStr">
        <is>
          <t>Siti Nurhalisa S</t>
        </is>
      </c>
      <c r="AFH22" s="48" t="n"/>
      <c r="AFI22" s="27" t="inlineStr">
        <is>
          <t>Umur ibu hala melebihi 60 tahun sehingga pada saat wawancara di dampingi oleh anaknya.</t>
        </is>
      </c>
      <c r="AFJ22" s="48" t="n"/>
      <c r="AFK22" s="48" t="n"/>
      <c r="AFL22" s="48" t="n"/>
      <c r="AFM22" s="48" t="n"/>
      <c r="AFN22" s="48" t="n"/>
      <c r="AFO22" s="48" t="n"/>
      <c r="AFP22" s="48" t="n"/>
      <c r="AFQ22" s="48" t="n"/>
      <c r="AFR22" s="48" t="n"/>
      <c r="AFS22" s="48" t="n"/>
      <c r="AFT22" s="48" t="n"/>
      <c r="AFU22" s="48" t="n"/>
      <c r="AFV22" s="48" t="n"/>
      <c r="AFW22" s="48" t="n"/>
      <c r="AFX22" s="48" t="n"/>
      <c r="AFY22" s="48" t="n"/>
      <c r="AFZ22" s="48" t="n"/>
      <c r="AGA22" s="48" t="n"/>
      <c r="AGB22" s="48" t="n"/>
      <c r="AGC22" s="48" t="n"/>
      <c r="AGD22" s="48" t="n"/>
      <c r="AGE22" s="48" t="n"/>
      <c r="AGF22" s="48" t="n"/>
      <c r="AGG22" s="48" t="n"/>
      <c r="AGH22" s="48" t="n"/>
      <c r="AGI22" s="48" t="n"/>
      <c r="AGJ22" s="48" t="n"/>
      <c r="AGK22" s="48" t="n"/>
      <c r="AGL22" s="48" t="n"/>
      <c r="AGM22" s="48" t="n"/>
      <c r="AGN22" s="48" t="n"/>
      <c r="AGO22" s="48" t="n"/>
      <c r="AGP22" s="48" t="n"/>
      <c r="AGQ22" s="48" t="n"/>
      <c r="AGR22" s="48" t="n"/>
      <c r="AGS22" s="48" t="n"/>
      <c r="AGT22" s="48" t="n"/>
      <c r="AGU22" s="48" t="n"/>
      <c r="AGV22" s="48" t="n"/>
      <c r="AGW22" s="48" t="n"/>
      <c r="AGX22" s="48" t="n"/>
      <c r="AGY22" s="48" t="n"/>
      <c r="AGZ22" s="48" t="n"/>
      <c r="AHA22" s="48" t="n"/>
      <c r="AHB22" s="48" t="n"/>
      <c r="AHC22" s="48" t="n"/>
      <c r="AHD22" s="48" t="n"/>
      <c r="AHE22" s="48" t="n"/>
      <c r="AHF22" s="48" t="n"/>
      <c r="AHG22" s="48" t="n"/>
      <c r="AHH22" s="48" t="n"/>
      <c r="AHI22" s="48" t="n"/>
      <c r="AHJ22" s="48" t="n"/>
      <c r="AHK22" s="48" t="n"/>
      <c r="AHL22" s="48" t="n"/>
      <c r="AHM22" s="48" t="n"/>
      <c r="AHN22" s="48" t="n"/>
      <c r="AHO22" s="48" t="n"/>
      <c r="AHP22" s="48" t="n"/>
      <c r="AHQ22" s="48" t="n"/>
      <c r="AHR22" s="48" t="n"/>
      <c r="AHS22" s="48" t="n"/>
      <c r="AHT22" s="48" t="n"/>
      <c r="AHU22" s="48" t="n"/>
      <c r="AHV22" s="48" t="n"/>
      <c r="AHW22" s="48" t="n"/>
      <c r="AHX22" s="48" t="n"/>
      <c r="AHY22" s="48" t="n"/>
      <c r="AHZ22" s="48" t="n"/>
      <c r="AIA22" s="48" t="n"/>
      <c r="AIB22" s="48" t="n"/>
      <c r="AIC22" s="48" t="n"/>
      <c r="AID22" s="48" t="n"/>
      <c r="AIE22" s="48" t="n"/>
      <c r="AIF22" s="48" t="n"/>
      <c r="AIG22" s="48" t="n"/>
      <c r="AIH22" s="48" t="n"/>
      <c r="AII22" s="48" t="n"/>
      <c r="AIJ22" s="48" t="n"/>
      <c r="AIK22" s="48" t="n"/>
      <c r="AIL22" s="48" t="n"/>
      <c r="AIM22" s="48" t="n"/>
      <c r="AIN22" s="48" t="n"/>
      <c r="AIO22" s="48" t="n"/>
      <c r="AIP22" s="48" t="n"/>
      <c r="AIQ22" s="48" t="n"/>
      <c r="AIR22" s="48" t="n"/>
      <c r="AIS22" s="48" t="n"/>
      <c r="AIT22" s="48" t="n"/>
      <c r="AIU22" s="48" t="n"/>
      <c r="AIV22" s="48" t="n"/>
      <c r="AIW22" s="48" t="n"/>
      <c r="AIX22" s="48" t="n"/>
      <c r="AIY22" s="48" t="n"/>
      <c r="AIZ22" s="48" t="n"/>
      <c r="AJA22" s="48" t="n"/>
      <c r="AJB22" s="48" t="n"/>
      <c r="AJC22" s="48" t="n"/>
      <c r="AJD22" s="48" t="n"/>
      <c r="AJE22" s="48" t="n"/>
      <c r="AJF22" s="48" t="n"/>
      <c r="AJG22" s="48" t="n"/>
      <c r="AJH22" s="48" t="n"/>
      <c r="AJI22" s="48" t="n"/>
      <c r="AJJ22" s="48" t="n"/>
      <c r="AJK22" s="48" t="n"/>
      <c r="AJL22" s="48" t="n"/>
      <c r="AJM22" s="48" t="n"/>
      <c r="AJN22" s="48" t="n"/>
      <c r="AJO22" s="48" t="n"/>
      <c r="AJP22" s="48" t="n"/>
      <c r="AJQ22" s="48" t="n"/>
      <c r="AJR22" s="48" t="n"/>
      <c r="AJS22" s="48" t="n"/>
      <c r="AJT22" s="48" t="n"/>
      <c r="AJU22" s="48" t="n"/>
      <c r="AJV22" s="48" t="n"/>
      <c r="AJW22" s="48" t="n"/>
      <c r="AJX22" s="48" t="n"/>
      <c r="AJY22" s="48" t="n"/>
      <c r="AJZ22" s="48" t="n"/>
      <c r="AKA22" s="48" t="n"/>
      <c r="AKB22" s="48" t="n"/>
      <c r="AKC22" s="48" t="n"/>
      <c r="AKD22" s="48" t="n"/>
      <c r="AKE22" s="48" t="n"/>
      <c r="AKF22" s="48" t="n"/>
      <c r="AKG22" s="48" t="n"/>
      <c r="AKH22" s="48" t="n"/>
      <c r="AKI22" s="48" t="n"/>
      <c r="AKJ22" s="48" t="n"/>
      <c r="AKK22" s="48" t="n"/>
      <c r="AKL22" s="48" t="n"/>
      <c r="AKM22" s="48" t="n"/>
      <c r="AKN22" s="48" t="n"/>
      <c r="AKO22" s="48" t="n"/>
      <c r="AKP22" s="48" t="n"/>
      <c r="AKQ22" s="48" t="n"/>
      <c r="AKR22" s="48" t="n"/>
      <c r="AKS22" s="48" t="n"/>
      <c r="AKT22" s="48" t="n"/>
      <c r="AKU22" s="48" t="n"/>
      <c r="AKV22" s="48" t="n"/>
      <c r="AKW22" s="48" t="n"/>
      <c r="AKX22" s="48" t="n"/>
      <c r="AKY22" s="48" t="n"/>
      <c r="AKZ22" s="48" t="n"/>
      <c r="ALA22" s="48" t="n"/>
      <c r="ALB22" s="48" t="n"/>
      <c r="ALC22" s="48" t="n"/>
      <c r="ALD22" s="48" t="n"/>
      <c r="ALE22" s="48" t="n"/>
      <c r="ALF22" s="48" t="n"/>
      <c r="ALG22" s="48" t="n"/>
      <c r="ALH22" s="48" t="n"/>
      <c r="ALI22" s="48" t="n"/>
      <c r="ALJ22" s="48" t="n"/>
      <c r="ALK22" s="48" t="n"/>
      <c r="ALL22" s="48" t="n"/>
      <c r="ALM22" s="48" t="n"/>
      <c r="ALN22" s="48" t="n"/>
      <c r="ALO22" s="48" t="n"/>
      <c r="ALP22" s="48" t="n"/>
      <c r="ALQ22" s="48" t="n"/>
      <c r="ALR22" s="48" t="n"/>
      <c r="ALS22" s="48" t="n"/>
      <c r="ALT22" s="48" t="n"/>
      <c r="ALU22" s="48" t="n"/>
      <c r="ALV22" s="48" t="n"/>
      <c r="ALW22" s="48" t="n"/>
      <c r="ALX22" s="48" t="n"/>
      <c r="ALY22" s="48" t="n"/>
      <c r="ALZ22" s="48" t="n"/>
      <c r="AMA22" s="48" t="n"/>
      <c r="AMB22" s="48" t="n"/>
      <c r="AMC22" s="48" t="n"/>
      <c r="AMD22" s="48" t="n"/>
      <c r="AME22" s="48" t="n"/>
      <c r="AMF22" s="48" t="n"/>
      <c r="AMG22" s="48" t="n"/>
      <c r="AMH22" s="48" t="n"/>
      <c r="AMI22" s="48" t="n"/>
      <c r="AMJ22" s="48" t="n"/>
      <c r="AMK22" s="48" t="n"/>
      <c r="AML22" s="48" t="n"/>
      <c r="AMM22" s="48" t="n"/>
      <c r="AMN22" s="48" t="n"/>
      <c r="AMO22" s="48" t="n"/>
      <c r="AMP22" s="48" t="n"/>
      <c r="AMQ22" s="48" t="n"/>
      <c r="AMR22" s="48" t="n"/>
      <c r="AMS22" s="48" t="n"/>
      <c r="AMT22" s="48" t="n"/>
      <c r="AMU22" s="48" t="n"/>
      <c r="AMV22" s="48" t="n"/>
      <c r="AMW22" s="48" t="n"/>
      <c r="AMX22" s="48" t="n"/>
      <c r="AMY22" s="48" t="n"/>
      <c r="AMZ22" s="48" t="n"/>
      <c r="ANA22" s="48" t="n"/>
      <c r="ANB22" s="48" t="n"/>
      <c r="ANC22" s="48" t="n"/>
      <c r="AND22" s="48" t="n"/>
      <c r="ANE22" s="48" t="n"/>
      <c r="ANF22" s="48" t="n"/>
      <c r="ANG22" s="48" t="n"/>
      <c r="ANH22" s="48" t="n"/>
      <c r="ANI22" s="48" t="n"/>
      <c r="ANJ22" s="48" t="n"/>
      <c r="ANK22" s="48" t="n"/>
      <c r="ANL22" s="48" t="n"/>
      <c r="ANM22" s="48" t="n"/>
      <c r="ANN22" s="48" t="n"/>
      <c r="ANO22" s="48" t="n"/>
      <c r="ANP22" s="48" t="n"/>
      <c r="ANQ22" s="48" t="n"/>
      <c r="ANR22" s="48" t="n"/>
      <c r="ANS22" s="48" t="n"/>
      <c r="ANT22" s="48" t="n"/>
      <c r="ANU22" s="48" t="n"/>
      <c r="ANV22" s="48" t="n"/>
      <c r="ANW22" s="48" t="n"/>
      <c r="ANX22" s="48" t="n"/>
      <c r="ANY22" s="48" t="n"/>
      <c r="ANZ22" s="48" t="n"/>
      <c r="AOA22" s="48" t="n"/>
      <c r="AOB22" s="48" t="n"/>
      <c r="AOC22" s="48" t="n"/>
      <c r="AOD22" s="48" t="n"/>
      <c r="AOE22" s="48" t="n"/>
      <c r="AOF22" s="48" t="n"/>
      <c r="AOG22" s="48" t="n"/>
      <c r="AOH22" s="48" t="n"/>
      <c r="AOI22" s="48" t="n"/>
      <c r="AOJ22" s="48" t="n"/>
      <c r="AOK22" s="48" t="n"/>
      <c r="AOL22" s="48" t="n"/>
      <c r="AOM22" s="48" t="n"/>
      <c r="AON22" s="48" t="n"/>
      <c r="AOO22" s="48" t="n"/>
      <c r="AOP22" s="48" t="n"/>
      <c r="AOQ22" s="48" t="n"/>
      <c r="AOR22" s="48" t="n"/>
      <c r="AOS22" s="48" t="n"/>
      <c r="AOT22" s="48" t="n"/>
      <c r="AOU22" s="48" t="n"/>
      <c r="AOV22" s="48" t="n"/>
      <c r="AOW22" s="48" t="n"/>
      <c r="AOX22" s="48" t="n"/>
      <c r="AOY22" s="48" t="n"/>
      <c r="AOZ22" s="48" t="n"/>
      <c r="APA22" s="48" t="n"/>
      <c r="APB22" s="48" t="n"/>
      <c r="APC22" s="48" t="n"/>
      <c r="APD22" s="48" t="n"/>
      <c r="APE22" s="48" t="n"/>
      <c r="APF22" s="48" t="n"/>
      <c r="APG22" s="48" t="n"/>
      <c r="APH22" s="48" t="n"/>
      <c r="API22" s="48" t="n"/>
      <c r="APJ22" s="48" t="n"/>
      <c r="APK22" s="48" t="n"/>
      <c r="APL22" s="48" t="n"/>
      <c r="APM22" s="48" t="n"/>
      <c r="APN22" s="48" t="n"/>
      <c r="APO22" s="48" t="n"/>
      <c r="APP22" s="48" t="n"/>
      <c r="APQ22" s="48" t="n"/>
      <c r="APR22" s="48" t="n"/>
      <c r="APS22" s="48" t="n"/>
      <c r="APT22" s="48" t="n"/>
      <c r="APU22" s="48" t="n"/>
      <c r="APV22" s="48" t="n"/>
      <c r="APW22" s="48" t="n"/>
      <c r="APX22" s="48" t="n"/>
      <c r="APY22" s="48" t="n"/>
      <c r="APZ22" s="48" t="n"/>
      <c r="AQA22" s="48" t="n"/>
      <c r="AQB22" s="48" t="n"/>
      <c r="AQC22" s="48" t="n"/>
      <c r="AQD22" s="48" t="n"/>
      <c r="AQE22" s="48" t="n"/>
      <c r="AQF22" s="48" t="n"/>
      <c r="AQG22" s="48" t="n"/>
      <c r="AQH22" s="48" t="n"/>
      <c r="AQI22" s="48" t="n"/>
      <c r="AQJ22" s="48" t="n"/>
      <c r="AQK22" s="48" t="n"/>
      <c r="AQL22" s="48" t="n"/>
      <c r="AQM22" s="48" t="n"/>
      <c r="AQN22" s="48" t="n"/>
      <c r="AQO22" s="48" t="n"/>
      <c r="AQP22" s="48" t="n"/>
      <c r="AQQ22" s="48" t="n"/>
      <c r="AQR22" s="48" t="n"/>
      <c r="AQS22" s="48" t="n"/>
      <c r="AQT22" s="48" t="n"/>
      <c r="AQU22" s="48" t="n"/>
      <c r="AQV22" s="48" t="n"/>
      <c r="AQW22" s="48" t="n"/>
      <c r="AQX22" s="48" t="n"/>
      <c r="AQY22" s="48" t="n"/>
      <c r="AQZ22" s="48" t="n"/>
      <c r="ARA22" s="48" t="n"/>
      <c r="ARB22" s="48" t="n"/>
      <c r="ARC22" s="48" t="n"/>
      <c r="ARD22" s="48" t="n"/>
      <c r="ARE22" s="48" t="n"/>
      <c r="ARF22" s="48" t="n"/>
      <c r="ARG22" s="48" t="n"/>
      <c r="ARH22" s="48" t="n"/>
      <c r="ARI22" s="48" t="n"/>
      <c r="ARJ22" s="48" t="n"/>
      <c r="ARK22" s="48" t="n"/>
      <c r="ARL22" s="48" t="n"/>
      <c r="ARM22" s="48" t="n"/>
      <c r="ARN22" s="48" t="n"/>
      <c r="ARO22" s="48" t="n"/>
      <c r="ARP22" s="48" t="n"/>
      <c r="ARQ22" s="48" t="n"/>
      <c r="ARR22" s="48" t="n"/>
      <c r="ARS22" s="48" t="n"/>
      <c r="ART22" s="48" t="n"/>
      <c r="ARU22" s="48" t="n"/>
      <c r="ARV22" s="48" t="n"/>
      <c r="ARW22" s="48" t="n"/>
      <c r="ARX22" s="48" t="n"/>
      <c r="ARY22" s="48" t="n"/>
      <c r="ARZ22" s="48" t="n"/>
      <c r="ASA22" s="48" t="n"/>
      <c r="ASB22" s="48" t="n"/>
      <c r="ASC22" s="48" t="n"/>
      <c r="ASD22" s="48" t="n"/>
      <c r="ASE22" s="48" t="n"/>
      <c r="ASF22" s="48" t="n"/>
      <c r="ASG22" s="48" t="n"/>
      <c r="ASH22" s="48" t="n"/>
      <c r="ASI22" s="48" t="n"/>
      <c r="ASJ22" s="48" t="n"/>
      <c r="ASK22" s="48" t="n"/>
      <c r="ASL22" s="48" t="n"/>
      <c r="ASM22" s="48" t="n"/>
      <c r="ASN22" s="48" t="n"/>
      <c r="ASO22" s="48" t="n"/>
      <c r="ASP22" s="48" t="n"/>
      <c r="ASQ22" s="48" t="n"/>
      <c r="ASR22" s="48" t="n"/>
      <c r="ASS22" s="48" t="n"/>
      <c r="AST22" s="48" t="n"/>
      <c r="ASU22" s="48" t="n"/>
      <c r="ASV22" s="48" t="n"/>
      <c r="ASW22" s="48" t="n"/>
      <c r="ASX22" s="48" t="n"/>
      <c r="ASY22" s="48" t="n"/>
      <c r="ASZ22" s="48" t="n"/>
      <c r="ATA22" s="48" t="n"/>
      <c r="ATB22" s="48" t="n"/>
      <c r="ATC22" s="48" t="n"/>
      <c r="ATD22" s="48" t="n"/>
      <c r="ATE22" s="48" t="n"/>
      <c r="ATF22" s="48" t="n"/>
      <c r="ATG22" s="48" t="n"/>
      <c r="ATH22" s="48" t="n"/>
      <c r="ATI22" s="48" t="n"/>
      <c r="ATJ22" s="48" t="n"/>
      <c r="ATK22" s="48" t="n"/>
      <c r="ATL22" s="48" t="n"/>
      <c r="ATM22" s="48" t="n"/>
      <c r="ATN22" s="48" t="n"/>
      <c r="ATO22" s="48" t="n"/>
      <c r="ATP22" s="48" t="n"/>
      <c r="ATQ22" s="48" t="n"/>
      <c r="ATR22" s="48" t="n"/>
      <c r="ATS22" s="48" t="n"/>
      <c r="ATT22" s="48" t="n"/>
      <c r="ATU22" s="48" t="n"/>
      <c r="ATV22" s="48" t="n"/>
      <c r="ATW22" s="48" t="n"/>
      <c r="ATX22" s="48" t="n"/>
      <c r="ATY22" s="48" t="n"/>
      <c r="ATZ22" s="48" t="n"/>
      <c r="AUA22" s="48" t="n"/>
      <c r="AUB22" s="48" t="n"/>
      <c r="AUC22" s="48" t="n"/>
      <c r="AUD22" s="48" t="n"/>
      <c r="AUE22" s="48" t="n"/>
      <c r="AUF22" s="48" t="n"/>
      <c r="AUG22" s="48" t="n"/>
      <c r="AUH22" s="48" t="n"/>
      <c r="AUI22" s="48" t="n"/>
      <c r="AUJ22" s="48" t="n"/>
      <c r="AUK22" s="48" t="n"/>
      <c r="AUL22" s="48" t="n"/>
      <c r="AUM22" s="48" t="n"/>
      <c r="AUN22" s="48" t="n"/>
      <c r="AUO22" s="48" t="n"/>
      <c r="AUP22" s="48" t="n"/>
      <c r="AUQ22" s="48" t="n"/>
      <c r="AUR22" s="48" t="n"/>
      <c r="AUS22" s="48" t="n"/>
      <c r="AUT22" s="48" t="n"/>
      <c r="AUU22" s="48" t="n"/>
      <c r="AUV22" s="48" t="n"/>
      <c r="AUW22" s="48" t="n"/>
      <c r="AUX22" s="48" t="n"/>
      <c r="AUY22" s="48" t="n"/>
      <c r="AUZ22" s="48" t="n"/>
      <c r="AVA22" s="48" t="n"/>
      <c r="AVB22" s="48" t="n"/>
      <c r="AVC22" s="48" t="n"/>
      <c r="AVD22" s="48" t="n"/>
      <c r="AVE22" s="48" t="n"/>
      <c r="AVF22" s="48" t="n"/>
      <c r="AVG22" s="48" t="n"/>
      <c r="AVH22" s="48" t="n"/>
      <c r="AVI22" s="48" t="n"/>
      <c r="AVJ22" s="48" t="n"/>
      <c r="AVK22" s="48" t="n"/>
      <c r="AVL22" s="48" t="n"/>
      <c r="AVM22" s="48" t="n"/>
      <c r="AVN22" s="48" t="n"/>
      <c r="AVO22" s="48" t="n"/>
      <c r="AVP22" s="48" t="n"/>
      <c r="AVQ22" s="48" t="n"/>
      <c r="AVR22" s="48" t="n"/>
      <c r="AVS22" s="48" t="n"/>
      <c r="AVT22" s="48" t="n"/>
      <c r="AVU22" s="48" t="n"/>
      <c r="AVV22" s="48" t="n"/>
      <c r="AVW22" s="48" t="n"/>
      <c r="AVX22" s="48" t="n"/>
      <c r="AVY22" s="48" t="n"/>
      <c r="AVZ22" s="48" t="n"/>
      <c r="AWA22" s="8" t="n">
        <v>672384776</v>
      </c>
      <c r="AWB22" s="48" t="inlineStr">
        <is>
          <t>c895f16a-5434-4dd5-aa83-c5688fe58316</t>
        </is>
      </c>
      <c r="AWC22" s="6" t="n">
        <v>46068</v>
      </c>
      <c r="AWD22" s="48" t="n"/>
      <c r="AWE22" s="48" t="n"/>
      <c r="AWF22" s="48" t="inlineStr">
        <is>
          <t>submitted_via_web</t>
        </is>
      </c>
      <c r="AWG22" s="48" t="n"/>
      <c r="AWH22" s="48" t="inlineStr">
        <is>
          <t>vyNMZfRj9dojjrwxZxh2FZ</t>
        </is>
      </c>
      <c r="AWI22" s="48" t="n"/>
      <c r="AWJ22" s="48" t="inlineStr">
        <is>
          <t>uuid:c895f16a-5434-4dd5-aa83-c5688fe58316</t>
        </is>
      </c>
      <c r="AWK22" s="8" t="n">
        <v>241</v>
      </c>
      <c r="AWL22" s="48" t="inlineStr">
        <is>
          <t>BSP0198</t>
        </is>
      </c>
      <c r="AWM22" s="8" t="n">
        <v>0</v>
      </c>
      <c r="AWN22" s="48" t="inlineStr">
        <is>
          <t>Year of Use valid, no validation needed</t>
        </is>
      </c>
      <c r="AWO22" s="37" t="b">
        <v>1</v>
      </c>
      <c r="AWP22" s="37" t="b">
        <v>1</v>
      </c>
      <c r="AWQ22" s="37" t="b">
        <v>1</v>
      </c>
      <c r="AWR22" s="37" t="b">
        <v>1</v>
      </c>
      <c r="AWS22" s="37" t="b">
        <v>1</v>
      </c>
      <c r="AWT22" s="37" t="b">
        <v>1</v>
      </c>
      <c r="AWU22" s="48" t="n"/>
      <c r="AWV22" s="8" t="n">
        <v>6</v>
      </c>
      <c r="AWW22" s="48" t="n"/>
      <c r="AWX22" s="48" t="n"/>
      <c r="AWY22" s="48" t="n"/>
      <c r="AWZ22" s="48" t="n"/>
    </row>
    <row r="23">
      <c r="A23" s="6" t="n">
        <v>46067</v>
      </c>
      <c r="B23" s="6" t="n">
        <v>46068</v>
      </c>
      <c r="C23" s="34" t="inlineStr">
        <is>
          <t>Siti Nurhalisa S</t>
        </is>
      </c>
      <c r="D23" s="34" t="inlineStr">
        <is>
          <t>Salama</t>
        </is>
      </c>
      <c r="E23" s="8">
        <f>+6285145174715</f>
        <v/>
      </c>
      <c r="F23" s="48" t="inlineStr">
        <is>
          <t>-5.157637 119.648437 44.774 1.0299999713897705</t>
        </is>
      </c>
      <c r="G23" s="8" t="n">
        <v>-5.157637</v>
      </c>
      <c r="H23" s="8" t="n">
        <v>119.648437</v>
      </c>
      <c r="I23" s="8" t="n">
        <v>44.774</v>
      </c>
      <c r="J23" s="8" t="n">
        <v>1.029999971</v>
      </c>
      <c r="K23" s="8" t="n">
        <v>0</v>
      </c>
      <c r="L23" s="48" t="inlineStr">
        <is>
          <t>-5.157606 119.64845 37.335 1.4609999656677246</t>
        </is>
      </c>
      <c r="M23" s="8" t="n">
        <v>-5.157606</v>
      </c>
      <c r="N23" s="8" t="n">
        <v>119.64845</v>
      </c>
      <c r="O23" s="8" t="n">
        <v>37.335</v>
      </c>
      <c r="P23" s="8" t="n">
        <v>1.460999966</v>
      </c>
      <c r="Q23" s="8" t="n">
        <v>0</v>
      </c>
      <c r="R23" s="48" t="inlineStr">
        <is>
          <t>Sulawesi Selatan</t>
        </is>
      </c>
      <c r="S23" s="8" t="n">
        <v>0</v>
      </c>
      <c r="T23" s="8" t="n">
        <v>0</v>
      </c>
      <c r="U23" s="8" t="n">
        <v>0</v>
      </c>
      <c r="V23" s="8" t="n">
        <v>0</v>
      </c>
      <c r="W23" s="8" t="n">
        <v>0</v>
      </c>
      <c r="X23" s="8" t="n">
        <v>0</v>
      </c>
      <c r="Y23" s="8" t="n">
        <v>0</v>
      </c>
      <c r="Z23" s="8" t="n">
        <v>0</v>
      </c>
      <c r="AA23" s="8" t="n">
        <v>0</v>
      </c>
      <c r="AB23" s="8" t="n">
        <v>1</v>
      </c>
      <c r="AC23" s="48" t="inlineStr">
        <is>
          <t>Maros</t>
        </is>
      </c>
      <c r="AD23" s="48" t="inlineStr">
        <is>
          <t>Tompobulu</t>
        </is>
      </c>
      <c r="AE23" s="48" t="inlineStr">
        <is>
          <t>Benteng Gajah</t>
        </is>
      </c>
      <c r="AF23" s="48" t="inlineStr">
        <is>
          <t>KSU BULU SAUKANG</t>
        </is>
      </c>
      <c r="AG23" s="48" t="inlineStr">
        <is>
          <t>BSP0063</t>
        </is>
      </c>
      <c r="AH23" s="8" t="n">
        <v>11</v>
      </c>
      <c r="AI23" s="48" t="inlineStr">
        <is>
          <t>VPA1</t>
        </is>
      </c>
      <c r="AJ23" s="48" t="inlineStr">
        <is>
          <t>Tidak aktif</t>
        </is>
      </c>
      <c r="AK23" s="8" t="n">
        <v>60</v>
      </c>
      <c r="AL23" s="48" t="inlineStr">
        <is>
          <t>Laki-laki</t>
        </is>
      </c>
      <c r="AM23" s="48" t="inlineStr">
        <is>
          <t>Sudah menikah</t>
        </is>
      </c>
      <c r="AN23" s="48" t="inlineStr">
        <is>
          <t>Tidak sekolah</t>
        </is>
      </c>
      <c r="AO23" s="48" t="inlineStr">
        <is>
          <t>Petani</t>
        </is>
      </c>
      <c r="AP23" s="8" t="n">
        <v>1</v>
      </c>
      <c r="AQ23" s="8" t="n">
        <v>0</v>
      </c>
      <c r="AR23" s="8" t="n">
        <v>0</v>
      </c>
      <c r="AS23" s="8" t="n">
        <v>0</v>
      </c>
      <c r="AT23" s="8" t="n">
        <v>0</v>
      </c>
      <c r="AU23" s="8" t="n">
        <v>0</v>
      </c>
      <c r="AV23" s="8" t="n">
        <v>0</v>
      </c>
      <c r="AW23" s="8" t="n">
        <v>0</v>
      </c>
      <c r="AX23" s="48" t="n"/>
      <c r="AY23" s="48" t="inlineStr">
        <is>
          <t>Lainnya</t>
        </is>
      </c>
      <c r="AZ23" s="8" t="n">
        <v>0</v>
      </c>
      <c r="BA23" s="8" t="n">
        <v>0</v>
      </c>
      <c r="BB23" s="8" t="n">
        <v>0</v>
      </c>
      <c r="BC23" s="8" t="n">
        <v>0</v>
      </c>
      <c r="BD23" s="8" t="n">
        <v>0</v>
      </c>
      <c r="BE23" s="8" t="n">
        <v>0</v>
      </c>
      <c r="BF23" s="8" t="n">
        <v>1</v>
      </c>
      <c r="BG23" s="8" t="n">
        <v>0</v>
      </c>
      <c r="BH23" s="35" t="inlineStr">
        <is>
          <t>Ketua RT</t>
        </is>
      </c>
      <c r="BI23" s="48" t="inlineStr">
        <is>
          <t>Rp1.500.000 - Rp2.500.000</t>
        </is>
      </c>
      <c r="BJ23" s="8" t="n">
        <v>3</v>
      </c>
      <c r="BK23" s="8" t="n">
        <v>1</v>
      </c>
      <c r="BL23" s="8" t="n">
        <v>1</v>
      </c>
      <c r="BM23" s="8" t="n">
        <v>0</v>
      </c>
      <c r="BN23" s="48" t="inlineStr">
        <is>
          <t>Milik sendiri</t>
        </is>
      </c>
      <c r="BO23" s="48" t="inlineStr">
        <is>
          <t>Semi-permanen (semen dan kayu)</t>
        </is>
      </c>
      <c r="BP23" s="8" t="n">
        <v>0</v>
      </c>
      <c r="BQ23" s="8" t="n">
        <v>1</v>
      </c>
      <c r="BR23" s="8" t="n">
        <v>0</v>
      </c>
      <c r="BS23" s="8" t="n">
        <v>0</v>
      </c>
      <c r="BT23" s="8" t="n">
        <v>0</v>
      </c>
      <c r="BU23" s="48" t="n"/>
      <c r="BV23" s="48" t="inlineStr">
        <is>
          <t>Bambu/kayu</t>
        </is>
      </c>
      <c r="BW23" s="8" t="n">
        <v>1</v>
      </c>
      <c r="BX23" s="8" t="n">
        <v>0</v>
      </c>
      <c r="BY23" s="8" t="n">
        <v>0</v>
      </c>
      <c r="BZ23" s="8" t="n">
        <v>0</v>
      </c>
      <c r="CA23" s="8" t="n">
        <v>0</v>
      </c>
      <c r="CB23" s="48" t="n"/>
      <c r="CC23" s="48" t="inlineStr">
        <is>
          <t>Seng</t>
        </is>
      </c>
      <c r="CD23" s="8" t="n">
        <v>0</v>
      </c>
      <c r="CE23" s="8" t="n">
        <v>0</v>
      </c>
      <c r="CF23" s="8" t="n">
        <v>0</v>
      </c>
      <c r="CG23" s="8" t="n">
        <v>0</v>
      </c>
      <c r="CH23" s="8" t="n">
        <v>1</v>
      </c>
      <c r="CI23" s="8" t="n">
        <v>0</v>
      </c>
      <c r="CJ23" s="8" t="n">
        <v>0</v>
      </c>
      <c r="CK23" s="48" t="n"/>
      <c r="CL23" s="48" t="inlineStr">
        <is>
          <t>Ya</t>
        </is>
      </c>
      <c r="CM23" s="8" t="n">
        <v>2015</v>
      </c>
      <c r="CN23" s="48" t="inlineStr">
        <is>
          <t>Fixed-Dome (Kubah Tetap)</t>
        </is>
      </c>
      <c r="CO23" s="48" t="inlineStr">
        <is>
          <t>8 m³ (6-7 ekor sapi, ±6,5 jam memasak/hari, ±65 kg slurry/hari)</t>
        </is>
      </c>
      <c r="CP23" s="48" t="inlineStr">
        <is>
          <t>Anggota keluarga - laki-laki</t>
        </is>
      </c>
      <c r="CQ23" s="8" t="n">
        <v>0</v>
      </c>
      <c r="CR23" s="8" t="n">
        <v>0</v>
      </c>
      <c r="CS23" s="8" t="n">
        <v>0</v>
      </c>
      <c r="CT23" s="8" t="n">
        <v>0</v>
      </c>
      <c r="CU23" s="8" t="n">
        <v>1</v>
      </c>
      <c r="CV23" s="8" t="n">
        <v>0</v>
      </c>
      <c r="CW23" s="8" t="n">
        <v>0</v>
      </c>
      <c r="CX23" s="8" t="n">
        <v>0</v>
      </c>
      <c r="CY23" s="48" t="inlineStr">
        <is>
          <t>Anggota keluarga - laki-laki</t>
        </is>
      </c>
      <c r="CZ23" s="8" t="n">
        <v>1</v>
      </c>
      <c r="DA23" s="8" t="n">
        <v>0</v>
      </c>
      <c r="DB23" s="8" t="n">
        <v>0</v>
      </c>
      <c r="DC23" s="48" t="n"/>
      <c r="DD23" s="48" t="inlineStr">
        <is>
          <t>Anggota keluarga - laki-laki</t>
        </is>
      </c>
      <c r="DE23" s="8" t="n">
        <v>1</v>
      </c>
      <c r="DF23" s="8" t="n">
        <v>0</v>
      </c>
      <c r="DG23" s="8" t="n">
        <v>0</v>
      </c>
      <c r="DH23" s="8" t="n">
        <v>0</v>
      </c>
      <c r="DI23" s="48" t="n"/>
      <c r="DJ23" s="48" t="inlineStr">
        <is>
          <t>Anggota keluarga - laki-laki CPO atau pendamping</t>
        </is>
      </c>
      <c r="DK23" s="8" t="n">
        <v>1</v>
      </c>
      <c r="DL23" s="8" t="n">
        <v>0</v>
      </c>
      <c r="DM23" s="8" t="n">
        <v>1</v>
      </c>
      <c r="DN23" s="8" t="n">
        <v>0</v>
      </c>
      <c r="DO23" s="48" t="n"/>
      <c r="DP23" s="48" t="inlineStr">
        <is>
          <t>Tidak berfungsi sama sekali</t>
        </is>
      </c>
      <c r="DQ23" s="48" t="inlineStr">
        <is>
          <t>&gt;1 tahun yang lalu</t>
        </is>
      </c>
      <c r="DR23" s="17" t="inlineStr">
        <is>
          <t>Masalah teknis (misalnya kerusakan pada komponen)</t>
        </is>
      </c>
      <c r="DS23" s="48" t="n"/>
      <c r="DT23" s="48" t="inlineStr">
        <is>
          <t>Kompor Katup gas utama</t>
        </is>
      </c>
      <c r="DU23" s="8" t="n">
        <v>1</v>
      </c>
      <c r="DV23" s="8" t="n">
        <v>0</v>
      </c>
      <c r="DW23" s="8" t="n">
        <v>0</v>
      </c>
      <c r="DX23" s="8" t="n">
        <v>0</v>
      </c>
      <c r="DY23" s="8" t="n">
        <v>0</v>
      </c>
      <c r="DZ23" s="8" t="n">
        <v>1</v>
      </c>
      <c r="EA23" s="8" t="n">
        <v>0</v>
      </c>
      <c r="EB23" s="8" t="n">
        <v>0</v>
      </c>
      <c r="EC23" s="8" t="n">
        <v>0</v>
      </c>
      <c r="ED23" s="8" t="n">
        <v>0</v>
      </c>
      <c r="EE23" s="8" t="n">
        <v>0</v>
      </c>
      <c r="EF23" s="8" t="n">
        <v>0</v>
      </c>
      <c r="EG23" s="8" t="n">
        <v>0</v>
      </c>
      <c r="EH23" s="8" t="n">
        <v>0</v>
      </c>
      <c r="EI23" s="48" t="inlineStr">
        <is>
          <t>Tidak ada masalah</t>
        </is>
      </c>
      <c r="EJ23" s="8" t="n">
        <v>0</v>
      </c>
      <c r="EK23" s="8" t="n">
        <v>0</v>
      </c>
      <c r="EL23" s="8" t="n">
        <v>0</v>
      </c>
      <c r="EM23" s="8" t="n">
        <v>1</v>
      </c>
      <c r="EN23" s="8" t="n">
        <v>0</v>
      </c>
      <c r="EO23" s="48" t="n"/>
      <c r="EP23" s="48" t="inlineStr">
        <is>
          <t>Ya, cukup jelas dan mudah diikuti</t>
        </is>
      </c>
      <c r="EQ23" s="48" t="inlineStr">
        <is>
          <t>Pelatihan</t>
        </is>
      </c>
      <c r="ER23" s="48" t="inlineStr">
        <is>
          <t>CPO atau pendamping Staff BIRU</t>
        </is>
      </c>
      <c r="ES23" s="8" t="n">
        <v>1</v>
      </c>
      <c r="ET23" s="8" t="n">
        <v>1</v>
      </c>
      <c r="EU23" s="8" t="n">
        <v>0</v>
      </c>
      <c r="EV23" s="8" t="n">
        <v>0</v>
      </c>
      <c r="EW23" s="48" t="n"/>
      <c r="EX23" s="48" t="inlineStr">
        <is>
          <t>Anggota keluarga - Laki-laki</t>
        </is>
      </c>
      <c r="EY23" s="8" t="n">
        <v>1</v>
      </c>
      <c r="EZ23" s="8" t="n">
        <v>0</v>
      </c>
      <c r="FA23" s="8" t="n">
        <v>0</v>
      </c>
      <c r="FB23" s="48" t="n"/>
      <c r="FC23" s="48" t="inlineStr">
        <is>
          <t>Setiap minggu</t>
        </is>
      </c>
      <c r="FD23" s="48" t="inlineStr">
        <is>
          <t>Rp 0,000</t>
        </is>
      </c>
      <c r="FE23" s="48" t="inlineStr">
        <is>
          <t>Mengetahui</t>
        </is>
      </c>
      <c r="FF23" s="48" t="inlineStr">
        <is>
          <t>Sering (setiap minggu)</t>
        </is>
      </c>
      <c r="FG23" s="48" t="inlineStr">
        <is>
          <t>Mengetahui</t>
        </is>
      </c>
      <c r="FH23" s="48" t="inlineStr">
        <is>
          <t>Selalu (setiap hari)</t>
        </is>
      </c>
      <c r="FI23" s="48" t="inlineStr">
        <is>
          <t>Mengetahui</t>
        </is>
      </c>
      <c r="FJ23" s="48" t="inlineStr">
        <is>
          <t>Selalu (setiap hari)</t>
        </is>
      </c>
      <c r="FK23" s="48" t="inlineStr">
        <is>
          <t>Mengetahui</t>
        </is>
      </c>
      <c r="FL23" s="48" t="inlineStr">
        <is>
          <t>Sering (setiap minggu)</t>
        </is>
      </c>
      <c r="FM23" s="48" t="inlineStr">
        <is>
          <t>Mengetahui</t>
        </is>
      </c>
      <c r="FN23" s="48" t="inlineStr">
        <is>
          <t>Jarang (setiap bulan atau lebih)</t>
        </is>
      </c>
      <c r="FO23" s="48" t="inlineStr">
        <is>
          <t>Mengetahui</t>
        </is>
      </c>
      <c r="FP23" s="48" t="inlineStr">
        <is>
          <t>Cukup sering (2 minggu sekali)</t>
        </is>
      </c>
      <c r="FQ23" s="48" t="inlineStr">
        <is>
          <t>Mengetahui</t>
        </is>
      </c>
      <c r="FR23" s="48" t="inlineStr">
        <is>
          <t>Ya</t>
        </is>
      </c>
      <c r="FS23" s="48" t="inlineStr">
        <is>
          <t>Mengetahui</t>
        </is>
      </c>
      <c r="FT23" s="48" t="inlineStr">
        <is>
          <t>Ya, selalu</t>
        </is>
      </c>
      <c r="FU23" s="48" t="inlineStr">
        <is>
          <t>Laki-laki dewasa Perempuan dewasa</t>
        </is>
      </c>
      <c r="FV23" s="8" t="n">
        <v>1</v>
      </c>
      <c r="FW23" s="8" t="n">
        <v>1</v>
      </c>
      <c r="FX23" s="8" t="n">
        <v>0</v>
      </c>
      <c r="FY23" s="8" t="n">
        <v>0</v>
      </c>
      <c r="FZ23" s="48" t="inlineStr">
        <is>
          <t>Sangat memahami</t>
        </is>
      </c>
      <c r="GA23" s="48" t="inlineStr">
        <is>
          <t>CPO</t>
        </is>
      </c>
      <c r="GB23" s="8" t="n">
        <v>1</v>
      </c>
      <c r="GC23" s="8" t="n">
        <v>0</v>
      </c>
      <c r="GD23" s="8" t="n">
        <v>0</v>
      </c>
      <c r="GE23" s="8" t="n">
        <v>0</v>
      </c>
      <c r="GF23" s="48" t="n"/>
      <c r="GG23" s="48" t="inlineStr">
        <is>
          <t>Sering</t>
        </is>
      </c>
      <c r="GH23" s="48" t="inlineStr">
        <is>
          <t>Ya</t>
        </is>
      </c>
      <c r="GI23" s="48" t="inlineStr">
        <is>
          <t>Tetangga Teman/keluarga</t>
        </is>
      </c>
      <c r="GJ23" s="8" t="n">
        <v>1</v>
      </c>
      <c r="GK23" s="8" t="n">
        <v>1</v>
      </c>
      <c r="GL23" s="8" t="n">
        <v>0</v>
      </c>
      <c r="GM23" s="8" t="n">
        <v>0</v>
      </c>
      <c r="GN23" s="48" t="n"/>
      <c r="GO23" s="8" t="n">
        <v>9</v>
      </c>
      <c r="GP23" s="48" t="inlineStr">
        <is>
          <t>Sebagian</t>
        </is>
      </c>
      <c r="GQ23" s="48" t="inlineStr">
        <is>
          <t>LPG</t>
        </is>
      </c>
      <c r="GR23" s="8" t="n">
        <v>1</v>
      </c>
      <c r="GS23" s="8" t="n">
        <v>0</v>
      </c>
      <c r="GT23" s="8" t="n">
        <v>0</v>
      </c>
      <c r="GU23" s="8" t="n">
        <v>0</v>
      </c>
      <c r="GV23" s="8" t="n">
        <v>0</v>
      </c>
      <c r="GW23" s="8" t="n">
        <v>0</v>
      </c>
      <c r="GX23" s="8" t="n">
        <v>0</v>
      </c>
      <c r="GY23" s="48" t="n"/>
      <c r="GZ23" s="48" t="inlineStr">
        <is>
          <t>Ya</t>
        </is>
      </c>
      <c r="HA23" s="48" t="n"/>
      <c r="HB23" s="48" t="n"/>
      <c r="HC23" s="48" t="n"/>
      <c r="HD23" s="48" t="n"/>
      <c r="HE23" s="8" t="n">
        <v>9</v>
      </c>
      <c r="HF23" s="8" t="n">
        <v>48000</v>
      </c>
      <c r="HG23" s="8" t="n">
        <v>3</v>
      </c>
      <c r="HH23" s="8" t="n">
        <v>22000</v>
      </c>
      <c r="HI23" s="48" t="n"/>
      <c r="HJ23" s="48" t="n"/>
      <c r="HK23" s="48" t="n"/>
      <c r="HL23" s="48" t="n"/>
      <c r="HM23" s="48" t="n"/>
      <c r="HN23" s="48" t="n"/>
      <c r="HO23" s="48" t="n"/>
      <c r="HP23" s="48" t="n"/>
      <c r="HQ23" s="48" t="n"/>
      <c r="HR23" s="48" t="n"/>
      <c r="HS23" s="48" t="n"/>
      <c r="HT23" s="48" t="n"/>
      <c r="HU23" s="48" t="n"/>
      <c r="HV23" s="48" t="n"/>
      <c r="HW23" s="48" t="n"/>
      <c r="HX23" s="48" t="n"/>
      <c r="HY23" s="48" t="n"/>
      <c r="HZ23" s="48" t="n"/>
      <c r="IA23" s="8" t="n">
        <v>6</v>
      </c>
      <c r="IB23" s="8" t="n">
        <v>26000</v>
      </c>
      <c r="IC23" s="48" t="n"/>
      <c r="ID23" s="48" t="n"/>
      <c r="IE23" s="48" t="n"/>
      <c r="IF23" s="48" t="n"/>
      <c r="IG23" s="48" t="n"/>
      <c r="IH23" s="48" t="n"/>
      <c r="II23" s="48" t="n"/>
      <c r="IJ23" s="48" t="n"/>
      <c r="IK23" s="48" t="inlineStr">
        <is>
          <t>30-50 kg</t>
        </is>
      </c>
      <c r="IL23" s="48" t="inlineStr">
        <is>
          <t>1-3 jam</t>
        </is>
      </c>
      <c r="IM23" s="48" t="inlineStr">
        <is>
          <t>Ya</t>
        </is>
      </c>
      <c r="IN23" s="48" t="inlineStr">
        <is>
          <t>Tidak</t>
        </is>
      </c>
      <c r="IO23" s="48" t="inlineStr">
        <is>
          <t>Tidak ada perubahan</t>
        </is>
      </c>
      <c r="IP23" s="48" t="n"/>
      <c r="IQ23" s="48" t="inlineStr">
        <is>
          <t>Tidak pernah</t>
        </is>
      </c>
      <c r="IR23" s="48" t="n"/>
      <c r="IS23" s="48" t="n"/>
      <c r="IT23" s="48" t="n"/>
      <c r="IU23" s="48" t="n"/>
      <c r="IV23" s="48" t="n"/>
      <c r="IW23" s="48" t="n"/>
      <c r="IX23" s="48" t="n"/>
      <c r="IY23" s="48" t="n"/>
      <c r="IZ23" s="48" t="inlineStr">
        <is>
          <t>Tidak pernah</t>
        </is>
      </c>
      <c r="JA23" s="48" t="n"/>
      <c r="JB23" s="48" t="n"/>
      <c r="JC23" s="48" t="n"/>
      <c r="JD23" s="48" t="n"/>
      <c r="JE23" s="48" t="n"/>
      <c r="JF23" s="48" t="n"/>
      <c r="JG23" s="48" t="n"/>
      <c r="JH23" s="48" t="n"/>
      <c r="JI23" s="48" t="inlineStr">
        <is>
          <t>Tidak pernah</t>
        </is>
      </c>
      <c r="JJ23" s="48" t="n"/>
      <c r="JK23" s="48" t="n"/>
      <c r="JL23" s="48" t="n"/>
      <c r="JM23" s="48" t="n"/>
      <c r="JN23" s="48" t="n"/>
      <c r="JO23" s="48" t="n"/>
      <c r="JP23" s="48" t="n"/>
      <c r="JQ23" s="48" t="n"/>
      <c r="JR23" s="48" t="inlineStr">
        <is>
          <t>Tidak pernah</t>
        </is>
      </c>
      <c r="JS23" s="48" t="n"/>
      <c r="JT23" s="48" t="n"/>
      <c r="JU23" s="48" t="n"/>
      <c r="JV23" s="48" t="n"/>
      <c r="JW23" s="48" t="n"/>
      <c r="JX23" s="48" t="n"/>
      <c r="JY23" s="48" t="n"/>
      <c r="JZ23" s="48" t="n"/>
      <c r="KA23" s="48" t="inlineStr">
        <is>
          <t>Tidak pernah</t>
        </is>
      </c>
      <c r="KB23" s="48" t="n"/>
      <c r="KC23" s="48" t="n"/>
      <c r="KD23" s="48" t="n"/>
      <c r="KE23" s="48" t="n"/>
      <c r="KF23" s="48" t="n"/>
      <c r="KG23" s="48" t="n"/>
      <c r="KH23" s="48" t="n"/>
      <c r="KI23" s="48" t="n"/>
      <c r="KJ23" s="48" t="inlineStr">
        <is>
          <t>Tidak pernah</t>
        </is>
      </c>
      <c r="KK23" s="48" t="n"/>
      <c r="KL23" s="48" t="n"/>
      <c r="KM23" s="48" t="n"/>
      <c r="KN23" s="48" t="n"/>
      <c r="KO23" s="48" t="n"/>
      <c r="KP23" s="48" t="n"/>
      <c r="KQ23" s="48" t="n"/>
      <c r="KR23" s="48" t="n"/>
      <c r="KS23" s="48" t="inlineStr">
        <is>
          <t>Cukup membaik</t>
        </is>
      </c>
      <c r="KT23" s="48" t="inlineStr">
        <is>
          <t>0-1 kali</t>
        </is>
      </c>
      <c r="KU23" s="48" t="inlineStr">
        <is>
          <t>0-1 kali</t>
        </is>
      </c>
      <c r="KV23" s="48" t="inlineStr">
        <is>
          <t>Laki-laki dewasa</t>
        </is>
      </c>
      <c r="KW23" s="8" t="n">
        <v>1</v>
      </c>
      <c r="KX23" s="8" t="n">
        <v>0</v>
      </c>
      <c r="KY23" s="8" t="n">
        <v>0</v>
      </c>
      <c r="KZ23" s="8" t="n">
        <v>0</v>
      </c>
      <c r="LA23" s="48" t="inlineStr">
        <is>
          <t>Jauh lebih baik</t>
        </is>
      </c>
      <c r="LB23" s="48" t="inlineStr">
        <is>
          <t>Jauh lebih baik</t>
        </is>
      </c>
      <c r="LC23" s="8" t="n">
        <v>6</v>
      </c>
      <c r="LD23" s="8" t="n">
        <v>3</v>
      </c>
      <c r="LE23" s="8" t="n">
        <v>0</v>
      </c>
      <c r="LF23" s="8" t="n">
        <v>0</v>
      </c>
      <c r="LG23" s="48" t="inlineStr">
        <is>
          <t>Ya</t>
        </is>
      </c>
      <c r="LH23" s="8" t="n">
        <v>150000</v>
      </c>
      <c r="LI23" s="48" t="n"/>
      <c r="LJ23" s="48" t="inlineStr">
        <is>
          <t>Kebutuhan rumah tangga Pendidikan anggota keluarga</t>
        </is>
      </c>
      <c r="LK23" s="8" t="n">
        <v>0</v>
      </c>
      <c r="LL23" s="8" t="n">
        <v>0</v>
      </c>
      <c r="LM23" s="8" t="n">
        <v>0</v>
      </c>
      <c r="LN23" s="8" t="n">
        <v>0</v>
      </c>
      <c r="LO23" s="8" t="n">
        <v>1</v>
      </c>
      <c r="LP23" s="8" t="n">
        <v>1</v>
      </c>
      <c r="LQ23" s="8" t="n">
        <v>0</v>
      </c>
      <c r="LR23" s="11" t="n"/>
      <c r="LS23" s="8" t="n">
        <v>10</v>
      </c>
      <c r="LT23" s="8" t="n">
        <v>10</v>
      </c>
      <c r="LU23" s="8" t="n">
        <v>0</v>
      </c>
      <c r="LV23" s="8" t="n">
        <v>10</v>
      </c>
      <c r="LW23" s="8" t="n">
        <v>5</v>
      </c>
      <c r="LX23" s="8" t="n">
        <v>0</v>
      </c>
      <c r="LY23" s="8" t="n">
        <v>10</v>
      </c>
      <c r="LZ23" s="8" t="n">
        <v>10</v>
      </c>
      <c r="MA23" s="8" t="n">
        <v>0</v>
      </c>
      <c r="MB23" s="48" t="inlineStr">
        <is>
          <t>Ya</t>
        </is>
      </c>
      <c r="MC23" s="8" t="n">
        <v>0</v>
      </c>
      <c r="MD23" s="8" t="n">
        <v>0</v>
      </c>
      <c r="ME23" s="8" t="n">
        <v>0</v>
      </c>
      <c r="MF23" s="8" t="n">
        <v>0</v>
      </c>
      <c r="MG23" s="8" t="n">
        <v>0</v>
      </c>
      <c r="MH23" s="8" t="n">
        <v>0</v>
      </c>
      <c r="MI23" s="48" t="inlineStr">
        <is>
          <t>Aktivitas sosial diluar rumah (misalnya, berkumpul dengan tetangga, mengikuti kegiatan PKK, dsb)</t>
        </is>
      </c>
      <c r="MJ23" s="8" t="n">
        <v>0</v>
      </c>
      <c r="MK23" s="8" t="n">
        <v>1</v>
      </c>
      <c r="ML23" s="8" t="n">
        <v>0</v>
      </c>
      <c r="MM23" s="8" t="n">
        <v>0</v>
      </c>
      <c r="MN23" s="8" t="n">
        <v>0</v>
      </c>
      <c r="MO23" s="8" t="n">
        <v>0</v>
      </c>
      <c r="MP23" s="48" t="n"/>
      <c r="MQ23" s="48" t="n"/>
      <c r="MR23" s="40" t="inlineStr">
        <is>
          <t>Melakukan kegiatan kemasyarakatan</t>
        </is>
      </c>
      <c r="MS23" s="17" t="inlineStr">
        <is>
          <t>Melakukan kegiatan kemasyarakatan</t>
        </is>
      </c>
      <c r="MT23" s="48" t="n"/>
      <c r="MU23" s="48" t="inlineStr">
        <is>
          <t>Tidak</t>
        </is>
      </c>
      <c r="MV23" s="48" t="n"/>
      <c r="MW23" s="48" t="n"/>
      <c r="MX23" s="48" t="n"/>
      <c r="MY23" s="48" t="n"/>
      <c r="MZ23" s="48" t="n"/>
      <c r="NA23" s="48" t="n"/>
      <c r="NB23" s="48" t="n"/>
      <c r="NC23" s="48" t="n"/>
      <c r="ND23" s="48" t="n"/>
      <c r="NE23" s="48" t="n"/>
      <c r="NF23" s="48" t="n"/>
      <c r="NG23" s="48" t="n"/>
      <c r="NH23" s="48" t="n"/>
      <c r="NI23" s="48" t="n"/>
      <c r="NJ23" s="48" t="n"/>
      <c r="NK23" s="48" t="n"/>
      <c r="NL23" s="48" t="inlineStr">
        <is>
          <t>Ya</t>
        </is>
      </c>
      <c r="NM23" s="48" t="inlineStr">
        <is>
          <t>100% dana hibah</t>
        </is>
      </c>
      <c r="NN23" s="17" t="inlineStr">
        <is>
          <t>0 (100% sumber pembiayaan dari hibah)</t>
        </is>
      </c>
      <c r="NO23" s="17" t="inlineStr">
        <is>
          <t>Yayasan Rumah Energi atau BIRU</t>
        </is>
      </c>
      <c r="NP23" s="48" t="n"/>
      <c r="NQ23" s="48" t="n"/>
      <c r="NR23" s="48" t="n"/>
      <c r="NS23" s="48" t="n"/>
      <c r="NT23" s="48" t="n"/>
      <c r="NU23" s="48" t="n"/>
      <c r="NV23" s="48" t="n"/>
      <c r="NW23" s="48" t="n"/>
      <c r="NX23" s="48" t="inlineStr">
        <is>
          <t>Sama saja</t>
        </is>
      </c>
      <c r="NY23" s="8" t="n">
        <v>120</v>
      </c>
      <c r="NZ23" s="8" t="n">
        <v>0</v>
      </c>
      <c r="OA23" s="8" t="n">
        <v>0</v>
      </c>
      <c r="OB23" s="8" t="n">
        <v>15</v>
      </c>
      <c r="OC23" s="8" t="n">
        <v>10</v>
      </c>
      <c r="OD23" s="8" t="n">
        <v>0</v>
      </c>
      <c r="OE23" s="48" t="inlineStr">
        <is>
          <t>Tidak ada perubahan</t>
        </is>
      </c>
      <c r="OF23" s="48" t="inlineStr">
        <is>
          <t>Jauh lebih baik (beda waktu memasak lebih cepat setengah jam atau lebih, ATAU tidak lagi ada rasa/bau makanan yang berubah, ATAU alasan lainnya)</t>
        </is>
      </c>
      <c r="OG23" s="48" t="inlineStr">
        <is>
          <t>Ya</t>
        </is>
      </c>
      <c r="OH23" s="8" t="n">
        <v>7</v>
      </c>
      <c r="OI23" s="8" t="n">
        <v>0</v>
      </c>
      <c r="OJ23" s="8" t="n">
        <v>0</v>
      </c>
      <c r="OK23" s="8" t="n">
        <v>0</v>
      </c>
      <c r="OL23" s="8" t="n">
        <v>0</v>
      </c>
      <c r="OM23" s="8" t="n">
        <v>0</v>
      </c>
      <c r="ON23" s="8" t="n">
        <v>10</v>
      </c>
      <c r="OO23" s="8" t="n">
        <v>0</v>
      </c>
      <c r="OP23" s="48">
        <f>VLOOKUP(AG23,'BUS 2'!$G$1:$CU$424,2,0)</f>
        <v/>
      </c>
      <c r="OQ23" s="8">
        <f>VLOOKUP(AG23,'BUS 2'!$G$1:$CU$424,3,0)</f>
        <v/>
      </c>
      <c r="OR23" s="8">
        <f>VLOOKUP(AG23,'BUS 2'!$G$1:$CU$424,4,0)</f>
        <v/>
      </c>
      <c r="OS23" s="8">
        <f>VLOOKUP(AG23,'BUS 2'!$G$1:$CU$424,5,0)</f>
        <v/>
      </c>
      <c r="OT23" s="8">
        <f>VLOOKUP(AG23,'BUS 2'!$G$1:$CU$424,6,0)</f>
        <v/>
      </c>
      <c r="OU23" s="8">
        <f>VLOOKUP(AG23,'BUS 2'!$G$1:$CU$424,7,0)</f>
        <v/>
      </c>
      <c r="OV23" s="8">
        <f>VLOOKUP(AG23,'BUS 2'!$G$1:$CU$424,8,0)</f>
        <v/>
      </c>
      <c r="OW23" s="8">
        <f>VLOOKUP(AG23,'BUS 2'!$G$1:$CU$424,9,0)</f>
        <v/>
      </c>
      <c r="OX23" s="8">
        <f>VLOOKUP(AG23,'BUS 2'!$G$1:$CU$424,10,0)</f>
        <v/>
      </c>
      <c r="OY23" s="8">
        <f>VLOOKUP(AG23,'BUS 2'!$G$1:$CU$424,11,0)</f>
        <v/>
      </c>
      <c r="OZ23" s="8">
        <f>VLOOKUP(AG23,'BUS 2'!$G$1:$CU$424,12,0)</f>
        <v/>
      </c>
      <c r="PA23" s="8">
        <f>VLOOKUP(AG23,'BUS 2'!$G$1:$CU$424,13,0)</f>
        <v/>
      </c>
      <c r="PB23" s="8">
        <f>VLOOKUP(AG23,'BUS 2'!$G$1:$CU$424,14,0)</f>
        <v/>
      </c>
      <c r="PC23" s="8">
        <f>VLOOKUP(AG23,'BUS 2'!$G$1:$CU$424,15,0)</f>
        <v/>
      </c>
      <c r="PD23" s="8">
        <f>VLOOKUP(AG23,'BUS 2'!$G$1:$CU$424,16,0)</f>
        <v/>
      </c>
      <c r="PE23" s="8">
        <f>VLOOKUP(AG23,'BUS 2'!$G$1:$CU$424,17,0)</f>
        <v/>
      </c>
      <c r="PF23" s="8">
        <f>VLOOKUP(AG23,'BUS 2'!$G$1:$CU$424,18,0)</f>
        <v/>
      </c>
      <c r="PG23" s="8">
        <f>VLOOKUP(AG23,'BUS 2'!$G$1:$CU$424,19,0)</f>
        <v/>
      </c>
      <c r="PH23" s="8">
        <f>VLOOKUP(AG23,'BUS 2'!$G$1:$CU$424,20,0)</f>
        <v/>
      </c>
      <c r="PI23" s="8">
        <f>VLOOKUP(AG23,'BUS 2'!$G$1:$CU$424,21,0)</f>
        <v/>
      </c>
      <c r="PJ23" s="8">
        <f>VLOOKUP(AG23,'BUS 2'!$G$1:$CU$424,22,0)</f>
        <v/>
      </c>
      <c r="PK23" s="8">
        <f>VLOOKUP(AG23,'BUS 2'!$G$1:$CU$424,23,0)</f>
        <v/>
      </c>
      <c r="PL23" s="8">
        <f>VLOOKUP(AG23,'BUS 2'!$G$1:$CU$424,24,0)</f>
        <v/>
      </c>
      <c r="PM23" s="8">
        <f>VLOOKUP(AG23,'BUS 2'!$G$1:$CU$424,25,0)</f>
        <v/>
      </c>
      <c r="PN23" s="8">
        <f>VLOOKUP(AG23,'BUS 2'!$G$1:$CU$424,26,0)</f>
        <v/>
      </c>
      <c r="PO23" s="8">
        <f>VLOOKUP(AG23,'BUS 2'!$G$1:$CU$424,27,0)</f>
        <v/>
      </c>
      <c r="PP23" s="8">
        <f>VLOOKUP(AG23,'BUS 2'!$G$1:$CU$424,28,0)</f>
        <v/>
      </c>
      <c r="PQ23" s="8">
        <f>VLOOKUP(AG23,'BUS 2'!$G$1:$CU$424,29,0)</f>
        <v/>
      </c>
      <c r="PR23" s="8">
        <f>VLOOKUP(AG23,'BUS 2'!$G$1:$CU$424,30,0)</f>
        <v/>
      </c>
      <c r="PS23" s="8">
        <f>VLOOKUP(AG23,'BUS 2'!$G$1:$CU$424,31,0)</f>
        <v/>
      </c>
      <c r="PT23" s="48" t="inlineStr">
        <is>
          <t>1-Disebarkan ke lahan terbuka</t>
        </is>
      </c>
      <c r="PU23" s="8" t="n">
        <v>0</v>
      </c>
      <c r="PV23" s="8" t="n">
        <v>0</v>
      </c>
      <c r="PW23" s="8" t="n">
        <v>0</v>
      </c>
      <c r="PX23" s="8" t="n">
        <v>0</v>
      </c>
      <c r="PY23" s="8" t="n">
        <v>0</v>
      </c>
      <c r="PZ23" s="8" t="n">
        <v>1</v>
      </c>
      <c r="QA23" s="8" t="n">
        <v>0</v>
      </c>
      <c r="QB23" s="8" t="n">
        <v>0</v>
      </c>
      <c r="QC23" s="8" t="n">
        <v>0</v>
      </c>
      <c r="QD23" s="48" t="n"/>
      <c r="QE23" s="36" t="n"/>
      <c r="QF23" s="35" t="n"/>
      <c r="QG23" s="35" t="n"/>
      <c r="QH23" s="35" t="n"/>
      <c r="QI23" s="35" t="n"/>
      <c r="QJ23" s="35" t="n"/>
      <c r="QK23" s="36" t="n"/>
      <c r="QL23" s="36" t="n"/>
      <c r="QM23" s="36" t="n"/>
      <c r="QN23" s="36" t="n"/>
      <c r="QO23" s="36" t="n"/>
      <c r="QP23" s="36" t="n"/>
      <c r="QQ23" s="36" t="n"/>
      <c r="QR23" s="36" t="n"/>
      <c r="QS23" s="36" t="n"/>
      <c r="QT23" s="36" t="n"/>
      <c r="QU23" s="36" t="n"/>
      <c r="QV23" s="36" t="n"/>
      <c r="QW23" s="35" t="n"/>
      <c r="QX23" s="35" t="n"/>
      <c r="QY23" s="35" t="n"/>
      <c r="QZ23" s="35" t="n"/>
      <c r="RA23" s="35" t="n"/>
      <c r="RB23" s="36" t="n"/>
      <c r="RC23" s="36" t="n"/>
      <c r="RD23" s="36" t="n"/>
      <c r="RE23" s="36" t="n"/>
      <c r="RF23" s="36" t="n"/>
      <c r="RG23" s="48" t="n"/>
      <c r="RH23" s="35" t="n"/>
      <c r="RI23" s="35" t="n"/>
      <c r="RJ23" s="35" t="n"/>
      <c r="RK23" s="35" t="n"/>
      <c r="RL23" s="35" t="n"/>
      <c r="RM23" s="48" t="n"/>
      <c r="RN23" s="48" t="n"/>
      <c r="RO23" s="48" t="n"/>
      <c r="RP23" s="48" t="n"/>
      <c r="RQ23" s="48" t="n"/>
      <c r="RR23" s="48" t="n"/>
      <c r="RS23" s="35" t="n"/>
      <c r="RT23" s="35" t="n"/>
      <c r="RU23" s="35" t="n"/>
      <c r="RV23" s="35" t="n"/>
      <c r="RW23" s="35" t="n"/>
      <c r="RX23" s="48" t="n"/>
      <c r="RY23" s="48" t="n"/>
      <c r="RZ23" s="48" t="n"/>
      <c r="SA23" s="48" t="n"/>
      <c r="SB23" s="48" t="n"/>
      <c r="SC23" s="48" t="inlineStr">
        <is>
          <t>1-Disebarkan ke lahan terbuka</t>
        </is>
      </c>
      <c r="SD23" s="39" t="n">
        <v>0</v>
      </c>
      <c r="SE23" s="39" t="n">
        <v>0</v>
      </c>
      <c r="SF23" s="39" t="n">
        <v>0</v>
      </c>
      <c r="SG23" s="39" t="n">
        <v>0</v>
      </c>
      <c r="SH23" s="39" t="n">
        <v>0</v>
      </c>
      <c r="SI23" s="8" t="n">
        <v>1</v>
      </c>
      <c r="SJ23" s="8" t="n">
        <v>0</v>
      </c>
      <c r="SK23" s="8" t="n">
        <v>0</v>
      </c>
      <c r="SL23" s="8" t="n">
        <v>0</v>
      </c>
      <c r="SM23" s="48" t="n"/>
      <c r="SN23" s="48" t="n"/>
      <c r="SO23" s="35" t="n"/>
      <c r="SP23" s="35" t="n"/>
      <c r="SQ23" s="35" t="n"/>
      <c r="SR23" s="35" t="n"/>
      <c r="SS23" s="35" t="n"/>
      <c r="ST23" s="48" t="n"/>
      <c r="SU23" s="48" t="n"/>
      <c r="SV23" s="48" t="n"/>
      <c r="SW23" s="48" t="n"/>
      <c r="SX23" s="48" t="n"/>
      <c r="SY23" s="8">
        <f>VLOOKUP(AG23,'BUS 2'!$G$1:$CU$424,33,0)</f>
        <v/>
      </c>
      <c r="SZ23" s="48">
        <f>VLOOKUP(AG23,'BUS 2'!$G$1:$CU$424,34,0)</f>
        <v/>
      </c>
      <c r="TA23" s="48">
        <f>VLOOKUP(AG23,'BUS 2'!$G$1:$CU$424,35,0)</f>
        <v/>
      </c>
      <c r="TB23" s="48">
        <f>VLOOKUP(AG23,'BUS 2'!$G$1:$CU$424,36,0)</f>
        <v/>
      </c>
      <c r="TC23" s="48">
        <f>VLOOKUP(AG23,'BUS 2'!$G$1:$CU$424,37,0)</f>
        <v/>
      </c>
      <c r="TD23" s="48">
        <f>VLOOKUP(AG23,'BUS 2'!$G$1:$CU$424,38,0)</f>
        <v/>
      </c>
      <c r="TE23" s="48">
        <f>VLOOKUP(AG23,'BUS 2'!$G$1:$CU$424,39,0)</f>
        <v/>
      </c>
      <c r="TF23" s="48">
        <f>VLOOKUP(AG23,'BUS 2'!$G$1:$CU$424,40,0)</f>
        <v/>
      </c>
      <c r="TG23" s="8">
        <f>VLOOKUP(AG23,'BUS 2'!$G$1:$CU$424,42,0)</f>
        <v/>
      </c>
      <c r="TH23" s="8">
        <f>VLOOKUP(AG23,'BUS 2'!$G$1:$CU$424,43,0)</f>
        <v/>
      </c>
      <c r="TI23" s="8">
        <f>VLOOKUP(AG23,'BUS 2'!$G$1:$CU$424,44,0)</f>
        <v/>
      </c>
      <c r="TJ23" s="8">
        <f>VLOOKUP(AG23,'BUS 2'!$G$1:$CU$424,45,0)</f>
        <v/>
      </c>
      <c r="TK23" s="8">
        <f>VLOOKUP(AG23,'BUS 2'!$G$1:$CU$424,46,0)</f>
        <v/>
      </c>
      <c r="TL23" s="8">
        <f>VLOOKUP(AG23,'BUS 2'!$G$1:$CU$424,47,0)</f>
        <v/>
      </c>
      <c r="TM23" s="8">
        <f>VLOOKUP(AG23,'BUS 2'!$G$1:$CU$424,48,0)</f>
        <v/>
      </c>
      <c r="TN23" s="8">
        <f>VLOOKUP(AG23,'BUS 2'!$G$1:$CU$424,49,0)</f>
        <v/>
      </c>
      <c r="TO23" s="8">
        <f>VLOOKUP(AG23,'BUS 2'!$G$1:$CU$424,50,0)</f>
        <v/>
      </c>
      <c r="TP23" s="8">
        <f>VLOOKUP(AG23,'BUS 2'!$G$1:$CU$424,51,0)</f>
        <v/>
      </c>
      <c r="TQ23" s="8">
        <f>VLOOKUP(AG23,'BUS 2'!$G$1:$CU$424,52,0)</f>
        <v/>
      </c>
      <c r="TR23" s="8">
        <f>VLOOKUP(AG23,'BUS 2'!$G$1:$CU$424,53,0)</f>
        <v/>
      </c>
      <c r="TS23" s="48">
        <f>VLOOKUP(AG23,'BUS 2'!$G$1:$CU$424,54,0)</f>
        <v/>
      </c>
      <c r="TT23" s="48">
        <f>VLOOKUP(AG23,'BUS 2'!$G$1:$CU$424,55,0)</f>
        <v/>
      </c>
      <c r="TU23" s="48">
        <f>VLOOKUP(AG23,'BUS 2'!$G$1:$CU$424,56,0)</f>
        <v/>
      </c>
      <c r="TV23" s="48">
        <f>VLOOKUP(AG23,'BUS 2'!$G$1:$CU$424,57,0)</f>
        <v/>
      </c>
      <c r="TW23" s="48">
        <f>VLOOKUP(AG23,'BUS 2'!$G$1:$CU$424,58,0)</f>
        <v/>
      </c>
      <c r="TX23" s="48">
        <f>VLOOKUP(AG23,'BUS 2'!$G$1:$CU$424,59,0)</f>
        <v/>
      </c>
      <c r="TY23" s="48">
        <f>VLOOKUP(AG23,'BUS 2'!$G$1:$CU$424,60,0)</f>
        <v/>
      </c>
      <c r="TZ23" s="48">
        <f>VLOOKUP(AG23,'BUS 2'!$G$1:$CU$424,61,0)</f>
        <v/>
      </c>
      <c r="UA23" s="48">
        <f>VLOOKUP(AG23,'BUS 2'!$G$1:$CU$424,62,0)</f>
        <v/>
      </c>
      <c r="UB23" s="48">
        <f>VLOOKUP(AG23,'BUS 2'!$G$1:$CU$424,63,0)</f>
        <v/>
      </c>
      <c r="UC23" s="48">
        <f>VLOOKUP(AG23,'BUS 2'!$G$1:$CU$424,64,0)</f>
        <v/>
      </c>
      <c r="UD23" s="48">
        <f>VLOOKUP(AG23,'BUS 2'!$G$1:$CU$424,65,0)</f>
        <v/>
      </c>
      <c r="UE23" s="48">
        <f>VLOOKUP(AG23,'BUS 2'!$G$1:$CU$424,66,0)</f>
        <v/>
      </c>
      <c r="UF23" s="48">
        <f>VLOOKUP(AG23,'BUS 2'!$G$1:$CU$424,67,0)</f>
        <v/>
      </c>
      <c r="UG23" s="48">
        <f>VLOOKUP(AG23,'BUS 2'!$G$1:$CU$424,68,0)</f>
        <v/>
      </c>
      <c r="UH23" s="48">
        <f>VLOOKUP(AG23,'BUS 2'!$G$1:$CU$424,69,0)</f>
        <v/>
      </c>
      <c r="UI23" s="48">
        <f>VLOOKUP(AG23,'BUS 2'!$G$1:$CU$424,70,0)</f>
        <v/>
      </c>
      <c r="UJ23" s="48">
        <f>VLOOKUP(AG23,'BUS 2'!$G$1:$CU$424,71,0)</f>
        <v/>
      </c>
      <c r="UK23" s="48">
        <f>VLOOKUP(AG23,'BUS 2'!$G$1:$CU$424,72,0)</f>
        <v/>
      </c>
      <c r="UL23" s="48">
        <f>VLOOKUP(AG23,'BUS 2'!$G$1:$CU$424,73,0)</f>
        <v/>
      </c>
      <c r="UM23" s="48">
        <f>VLOOKUP(AG23,'BUS 2'!$G$1:$CU$424,74,0)</f>
        <v/>
      </c>
      <c r="UN23" s="48">
        <f>VLOOKUP(AG23,'BUS 2'!$G$1:$CU$424,75,0)</f>
        <v/>
      </c>
      <c r="UO23" s="48">
        <f>VLOOKUP(AG23,'BUS 2'!$G$1:$CU$424,76,0)</f>
        <v/>
      </c>
      <c r="UP23" s="48">
        <f>VLOOKUP(AG23,'BUS 2'!$G$1:$CU$424,77,0)</f>
        <v/>
      </c>
      <c r="UQ23" s="48">
        <f>VLOOKUP(AG23,'BUS 2'!$G$1:$CU$424,78,0)</f>
        <v/>
      </c>
      <c r="UR23" s="48">
        <f>VLOOKUP(AG23,'BUS 2'!$G$1:$CU$424,79,0)</f>
        <v/>
      </c>
      <c r="US23" s="48">
        <f>VLOOKUP(AG23,'BUS 2'!$G$1:$CU$424,80,0)</f>
        <v/>
      </c>
      <c r="UT23" s="48">
        <f>VLOOKUP(AG23,'BUS 2'!$G$1:$CU$424,81,0)</f>
        <v/>
      </c>
      <c r="UU23" s="48" t="inlineStr">
        <is>
          <t>Pemberian pakan di kandang</t>
        </is>
      </c>
      <c r="UV23" s="48" t="n"/>
      <c r="UW23" s="48" t="n"/>
      <c r="UX23" s="48" t="n"/>
      <c r="UY23" s="48" t="n"/>
      <c r="UZ23" s="48" t="n"/>
      <c r="VA23" s="48" t="inlineStr">
        <is>
          <t>Penggembalaan semi-terbuka</t>
        </is>
      </c>
      <c r="VB23" s="48" t="n"/>
      <c r="VC23" s="48" t="inlineStr">
        <is>
          <t>Sangat jarang (&gt;1 bulan sekali)</t>
        </is>
      </c>
      <c r="VD23" s="48" t="n"/>
      <c r="VE23" s="48" t="n"/>
      <c r="VF23" s="48" t="n"/>
      <c r="VG23" s="48" t="n"/>
      <c r="VH23" s="48" t="n"/>
      <c r="VI23" s="48" t="inlineStr">
        <is>
          <t>Sangat jarang (&gt;1 bulan sekali)</t>
        </is>
      </c>
      <c r="VJ23" s="48" t="n"/>
      <c r="VK23" s="48" t="inlineStr">
        <is>
          <t>Cukup (2-6 hari sekali)</t>
        </is>
      </c>
      <c r="VL23" s="48" t="n"/>
      <c r="VM23" s="48" t="n"/>
      <c r="VN23" s="48" t="n"/>
      <c r="VO23" s="48" t="n"/>
      <c r="VP23" s="48" t="n"/>
      <c r="VQ23" s="48" t="inlineStr">
        <is>
          <t>Cukup (2-6 hari sekali)</t>
        </is>
      </c>
      <c r="VR23" s="48" t="n"/>
      <c r="VS23" s="48" t="inlineStr">
        <is>
          <t>2-Disimpan basah (slurry)</t>
        </is>
      </c>
      <c r="VT23" s="8" t="n">
        <v>0</v>
      </c>
      <c r="VU23" s="8" t="n">
        <v>0</v>
      </c>
      <c r="VV23" s="8" t="n">
        <v>0</v>
      </c>
      <c r="VW23" s="8" t="n">
        <v>0</v>
      </c>
      <c r="VX23" s="8" t="n">
        <v>0</v>
      </c>
      <c r="VY23" s="8" t="n">
        <v>1</v>
      </c>
      <c r="VZ23" s="8" t="n">
        <v>0</v>
      </c>
      <c r="WA23" s="8" t="n">
        <v>0</v>
      </c>
      <c r="WB23" s="8" t="n">
        <v>0</v>
      </c>
      <c r="WC23" s="8" t="n">
        <v>0</v>
      </c>
      <c r="WD23" s="8" t="n">
        <v>0</v>
      </c>
      <c r="WE23" s="8" t="n">
        <v>0</v>
      </c>
      <c r="WF23" s="48" t="n"/>
      <c r="WG23" s="48" t="n"/>
      <c r="WH23" s="48" t="n"/>
      <c r="WI23" s="48" t="n"/>
      <c r="WJ23" s="48" t="n"/>
      <c r="WK23" s="48" t="n"/>
      <c r="WL23" s="48" t="n"/>
      <c r="WM23" s="48" t="n"/>
      <c r="WN23" s="48" t="n"/>
      <c r="WO23" s="48" t="n"/>
      <c r="WP23" s="48" t="n"/>
      <c r="WQ23" s="48" t="n"/>
      <c r="WR23" s="48" t="n"/>
      <c r="WS23" s="48" t="n"/>
      <c r="WT23" s="48" t="n"/>
      <c r="WU23" s="48" t="n"/>
      <c r="WV23" s="48" t="n"/>
      <c r="WW23" s="48" t="n"/>
      <c r="WX23" s="48" t="n"/>
      <c r="WY23" s="48" t="n"/>
      <c r="WZ23" s="48" t="n"/>
      <c r="XA23" s="48" t="n"/>
      <c r="XB23" s="48" t="n"/>
      <c r="XC23" s="48" t="n"/>
      <c r="XD23" s="48" t="n"/>
      <c r="XE23" s="48" t="n"/>
      <c r="XF23" s="48" t="n"/>
      <c r="XG23" s="48" t="n"/>
      <c r="XH23" s="48" t="n"/>
      <c r="XI23" s="48" t="n"/>
      <c r="XJ23" s="48" t="n"/>
      <c r="XK23" s="48" t="n"/>
      <c r="XL23" s="48" t="n"/>
      <c r="XM23" s="48" t="n"/>
      <c r="XN23" s="48" t="n"/>
      <c r="XO23" s="48" t="n"/>
      <c r="XP23" s="48" t="n"/>
      <c r="XQ23" s="48" t="n"/>
      <c r="XR23" s="48" t="n"/>
      <c r="XS23" s="48" t="n"/>
      <c r="XT23" s="48" t="n"/>
      <c r="XU23" s="48" t="n"/>
      <c r="XV23" s="48" t="n"/>
      <c r="XW23" s="48" t="n"/>
      <c r="XX23" s="48" t="n"/>
      <c r="XY23" s="48" t="n"/>
      <c r="XZ23" s="48" t="n"/>
      <c r="YA23" s="48" t="n"/>
      <c r="YB23" s="48" t="n"/>
      <c r="YC23" s="48" t="n"/>
      <c r="YD23" s="48" t="n"/>
      <c r="YE23" s="48" t="n"/>
      <c r="YF23" s="48" t="n"/>
      <c r="YG23" s="48" t="n"/>
      <c r="YH23" s="48" t="n"/>
      <c r="YI23" s="48" t="n"/>
      <c r="YJ23" s="48" t="n"/>
      <c r="YK23" s="48" t="n"/>
      <c r="YL23" s="48" t="n"/>
      <c r="YM23" s="48" t="n"/>
      <c r="YN23" s="48" t="inlineStr">
        <is>
          <t>5-Untuk disebar di tanah (dan dibajak)</t>
        </is>
      </c>
      <c r="YO23" s="8" t="n">
        <v>0</v>
      </c>
      <c r="YP23" s="8" t="n">
        <v>0</v>
      </c>
      <c r="YQ23" s="8" t="n">
        <v>0</v>
      </c>
      <c r="YR23" s="8" t="n">
        <v>0</v>
      </c>
      <c r="YS23" s="8" t="n">
        <v>0</v>
      </c>
      <c r="YT23" s="8" t="n">
        <v>0</v>
      </c>
      <c r="YU23" s="8" t="n">
        <v>0</v>
      </c>
      <c r="YV23" s="8" t="n">
        <v>0</v>
      </c>
      <c r="YW23" s="8" t="n">
        <v>1</v>
      </c>
      <c r="YX23" s="8" t="n">
        <v>0</v>
      </c>
      <c r="YY23" s="8" t="n">
        <v>0</v>
      </c>
      <c r="YZ23" s="8" t="n">
        <v>0</v>
      </c>
      <c r="ZA23" s="48" t="n"/>
      <c r="ZB23" s="48" t="n"/>
      <c r="ZC23" s="48" t="n"/>
      <c r="ZD23" s="48" t="n"/>
      <c r="ZE23" s="48" t="n"/>
      <c r="ZF23" s="48" t="n"/>
      <c r="ZG23" s="48" t="n"/>
      <c r="ZH23" s="48" t="n"/>
      <c r="ZI23" s="48" t="n"/>
      <c r="ZJ23" s="48" t="n"/>
      <c r="ZK23" s="48" t="n"/>
      <c r="ZL23" s="48" t="n"/>
      <c r="ZM23" s="48" t="n"/>
      <c r="ZN23" s="48" t="n"/>
      <c r="ZO23" s="48" t="n"/>
      <c r="ZP23" s="48" t="n"/>
      <c r="ZQ23" s="48" t="n"/>
      <c r="ZR23" s="48" t="n"/>
      <c r="ZS23" s="48" t="n"/>
      <c r="ZT23" s="48" t="n"/>
      <c r="ZU23" s="48" t="n"/>
      <c r="ZV23" s="8" t="n">
        <v>2</v>
      </c>
      <c r="ZW23" s="48" t="n"/>
      <c r="ZX23" s="48" t="n"/>
      <c r="ZY23" s="48" t="n"/>
      <c r="ZZ23" s="48" t="n"/>
      <c r="AAA23" s="48" t="n"/>
      <c r="AAB23" s="8" t="n">
        <v>2</v>
      </c>
      <c r="AAC23" s="48" t="n"/>
      <c r="AAD23" s="48" t="inlineStr">
        <is>
          <t>Pakan segar (misal: rumput)</t>
        </is>
      </c>
      <c r="AAE23" s="48" t="n"/>
      <c r="AAF23" s="48" t="n"/>
      <c r="AAG23" s="48" t="n"/>
      <c r="AAH23" s="48" t="n"/>
      <c r="AAI23" s="48" t="n"/>
      <c r="AAJ23" s="48" t="inlineStr">
        <is>
          <t>Pakan kering (misal: konsentrat, silase, pelet)</t>
        </is>
      </c>
      <c r="AAK23" s="48" t="n"/>
      <c r="AAL23" s="48" t="inlineStr">
        <is>
          <t>Ya</t>
        </is>
      </c>
      <c r="AAM23" s="48" t="inlineStr">
        <is>
          <t>Padat Cair</t>
        </is>
      </c>
      <c r="AAN23" s="8" t="n">
        <v>1</v>
      </c>
      <c r="AAO23" s="8" t="n">
        <v>1</v>
      </c>
      <c r="AAP23" s="8" t="n">
        <v>5</v>
      </c>
      <c r="AAQ23" s="8" t="n">
        <v>8</v>
      </c>
      <c r="AAR23" s="48" t="inlineStr">
        <is>
          <t>Ya</t>
        </is>
      </c>
      <c r="AAS23" s="48" t="inlineStr">
        <is>
          <t>Mengetahui</t>
        </is>
      </c>
      <c r="AAT23" s="48" t="inlineStr">
        <is>
          <t>Digunakan untuk pupuk di lahan pertanian sendiri</t>
        </is>
      </c>
      <c r="AAU23" s="8" t="n">
        <v>1</v>
      </c>
      <c r="AAV23" s="8" t="n">
        <v>0</v>
      </c>
      <c r="AAW23" s="8" t="n">
        <v>0</v>
      </c>
      <c r="AAX23" s="8" t="n">
        <v>0</v>
      </c>
      <c r="AAY23" s="8" t="n">
        <v>0</v>
      </c>
      <c r="AAZ23" s="8" t="n">
        <v>0</v>
      </c>
      <c r="ABA23" s="8" t="n">
        <v>0</v>
      </c>
      <c r="ABB23" s="48" t="inlineStr">
        <is>
          <t>Pupuk cair untuk tanaman</t>
        </is>
      </c>
      <c r="ABC23" s="8" t="n">
        <v>1</v>
      </c>
      <c r="ABD23" s="8" t="n">
        <v>0</v>
      </c>
      <c r="ABE23" s="8" t="n">
        <v>0</v>
      </c>
      <c r="ABF23" s="8" t="n">
        <v>0</v>
      </c>
      <c r="ABG23" s="8" t="n">
        <v>0</v>
      </c>
      <c r="ABH23" s="48" t="n"/>
      <c r="ABI23" s="48" t="n"/>
      <c r="ABJ23" s="48" t="n"/>
      <c r="ABK23" s="48" t="n"/>
      <c r="ABL23" s="48" t="n"/>
      <c r="ABM23" s="48" t="n"/>
      <c r="ABN23" s="48" t="n"/>
      <c r="ABO23" s="48" t="n"/>
      <c r="ABP23" s="48" t="n"/>
      <c r="ABQ23" s="48" t="inlineStr">
        <is>
          <t>Padi</t>
        </is>
      </c>
      <c r="ABR23" s="48" t="inlineStr">
        <is>
          <t>Cukup (2 minggu sekali)</t>
        </is>
      </c>
      <c r="ABS23" s="8" t="n">
        <v>6000</v>
      </c>
      <c r="ABT23" s="48" t="n"/>
      <c r="ABU23" s="8" t="n">
        <v>15</v>
      </c>
      <c r="ABV23" s="8" t="n">
        <v>15</v>
      </c>
      <c r="ABW23" s="48" t="inlineStr">
        <is>
          <t>Urea</t>
        </is>
      </c>
      <c r="ABX23" s="48" t="n"/>
      <c r="ABY23" s="8" t="n">
        <v>150</v>
      </c>
      <c r="ABZ23" s="8" t="n">
        <v>2200</v>
      </c>
      <c r="ACA23" s="8" t="n">
        <v>100</v>
      </c>
      <c r="ACB23" s="8" t="n">
        <v>2500</v>
      </c>
      <c r="ACC23" s="8" t="n">
        <v>3000</v>
      </c>
      <c r="ACD23" s="8" t="n">
        <v>3050</v>
      </c>
      <c r="ACE23" s="48" t="inlineStr">
        <is>
          <t>Ya</t>
        </is>
      </c>
      <c r="ACF23" s="48" t="inlineStr">
        <is>
          <t>Cukup meningkat</t>
        </is>
      </c>
      <c r="ACG23" s="48" t="inlineStr">
        <is>
          <t>Cukup meningkat</t>
        </is>
      </c>
      <c r="ACH23" s="48" t="inlineStr">
        <is>
          <t>Cukup meningkat</t>
        </is>
      </c>
      <c r="ACI23" s="48" t="n"/>
      <c r="ACJ23" s="48" t="n"/>
      <c r="ACK23" s="48" t="n"/>
      <c r="ACL23" s="48" t="n"/>
      <c r="ACM23" s="48" t="n"/>
      <c r="ACN23" s="48" t="n"/>
      <c r="ACO23" s="48" t="n"/>
      <c r="ACP23" s="48" t="n"/>
      <c r="ACQ23" s="48" t="n"/>
      <c r="ACR23" s="48" t="n"/>
      <c r="ACS23" s="48" t="n"/>
      <c r="ACT23" s="48" t="inlineStr">
        <is>
          <t>-</t>
        </is>
      </c>
      <c r="ACU23" s="48" t="inlineStr">
        <is>
          <t>Manfaat besar dan membantu kehidupan sehari-hari</t>
        </is>
      </c>
      <c r="ACV23" s="48" t="inlineStr">
        <is>
          <t>Bertambah</t>
        </is>
      </c>
      <c r="ACW23" s="48" t="inlineStr">
        <is>
          <t>Anggota keluarga - Perempuan dewasa</t>
        </is>
      </c>
      <c r="ACX23" s="48" t="inlineStr">
        <is>
          <t>Setuju</t>
        </is>
      </c>
      <c r="ACY23" s="48" t="inlineStr">
        <is>
          <t>Anggota keluarga - Laki-laki dewasa Anggota keluarga - Perempuan dewasa Anggota keluarga - Anak-anak</t>
        </is>
      </c>
      <c r="ACZ23" s="8" t="n">
        <v>1</v>
      </c>
      <c r="ADA23" s="8" t="n">
        <v>1</v>
      </c>
      <c r="ADB23" s="8" t="n">
        <v>1</v>
      </c>
      <c r="ADC23" s="8" t="n">
        <v>0</v>
      </c>
      <c r="ADD23" s="48" t="inlineStr">
        <is>
          <t>Puas</t>
        </is>
      </c>
      <c r="ADE23" s="48" t="inlineStr">
        <is>
          <t>Puas</t>
        </is>
      </c>
      <c r="ADF23" s="48" t="inlineStr">
        <is>
          <t>Puas</t>
        </is>
      </c>
      <c r="ADG23" s="48" t="inlineStr">
        <is>
          <t>Puas</t>
        </is>
      </c>
      <c r="ADH23" s="48" t="inlineStr">
        <is>
          <t>Tidak</t>
        </is>
      </c>
      <c r="ADI23" s="48" t="n"/>
      <c r="ADJ23" s="48" t="inlineStr">
        <is>
          <t>Puas</t>
        </is>
      </c>
      <c r="ADK23" s="48" t="n"/>
      <c r="ADL23" s="48" t="n"/>
      <c r="ADM23" s="48" t="n"/>
      <c r="ADN23" s="48" t="n"/>
      <c r="ADO23" s="48" t="n"/>
      <c r="ADP23" s="48" t="n"/>
      <c r="ADQ23" s="48" t="n"/>
      <c r="ADR23" s="48" t="n"/>
      <c r="ADS23" s="48" t="n"/>
      <c r="ADT23" s="48" t="n"/>
      <c r="ADU23" s="48" t="inlineStr">
        <is>
          <t>Memperbaiki sendiri</t>
        </is>
      </c>
      <c r="ADV23" s="8" t="n">
        <v>0</v>
      </c>
      <c r="ADW23" s="8" t="n">
        <v>0</v>
      </c>
      <c r="ADX23" s="8" t="n">
        <v>0</v>
      </c>
      <c r="ADY23" s="8" t="n">
        <v>0</v>
      </c>
      <c r="ADZ23" s="8" t="n">
        <v>0</v>
      </c>
      <c r="AEA23" s="8" t="n">
        <v>1</v>
      </c>
      <c r="AEB23" s="8" t="n">
        <v>0</v>
      </c>
      <c r="AEC23" s="8" t="n">
        <v>0</v>
      </c>
      <c r="AED23" s="48" t="inlineStr">
        <is>
          <t>-</t>
        </is>
      </c>
      <c r="AEE23" s="48" t="inlineStr">
        <is>
          <t>Laki-laki dewasa</t>
        </is>
      </c>
      <c r="AEF23" s="48" t="n"/>
      <c r="AEG23" s="48" t="inlineStr">
        <is>
          <t>Menelepon atau WA langsung</t>
        </is>
      </c>
      <c r="AEH23" s="48" t="n"/>
      <c r="AEI23" s="48" t="inlineStr">
        <is>
          <t>Pelatihan rutin terkait perawatan perlu di tingkat kan</t>
        </is>
      </c>
      <c r="AEJ23" s="48" t="inlineStr">
        <is>
          <t>Ya, selalu</t>
        </is>
      </c>
      <c r="AEK23" s="48" t="inlineStr">
        <is>
          <t>Lebih aman Peningkatan kebersihan kandang ternak Pemanfaatan bio-slurry sebagai pupuk</t>
        </is>
      </c>
      <c r="AEL23" s="8" t="n">
        <v>0</v>
      </c>
      <c r="AEM23" s="8" t="n">
        <v>0</v>
      </c>
      <c r="AEN23" s="8" t="n">
        <v>0</v>
      </c>
      <c r="AEO23" s="8" t="n">
        <v>0</v>
      </c>
      <c r="AEP23" s="8" t="n">
        <v>1</v>
      </c>
      <c r="AEQ23" s="8" t="n">
        <v>0</v>
      </c>
      <c r="AER23" s="8" t="n">
        <v>1</v>
      </c>
      <c r="AES23" s="8" t="n">
        <v>1</v>
      </c>
      <c r="AET23" s="8" t="n">
        <v>0</v>
      </c>
      <c r="AEU23" s="8" t="n">
        <v>0</v>
      </c>
      <c r="AEV23" s="8" t="n">
        <v>0</v>
      </c>
      <c r="AEW23" s="8" t="n">
        <v>0</v>
      </c>
      <c r="AEX23" s="48" t="n"/>
      <c r="AEY23" s="48" t="inlineStr">
        <is>
          <t>Didukung oleh pihak lain atau ada subsidi</t>
        </is>
      </c>
      <c r="AEZ23" s="48" t="n"/>
      <c r="AFA23" s="48" t="inlineStr">
        <is>
          <t>Yayasan Rumah Energi (YRE)</t>
        </is>
      </c>
      <c r="AFB23" s="48" t="n"/>
      <c r="AFC23" s="48" t="inlineStr">
        <is>
          <t>IMG-20260215-WA0007-15_54_27.jpg</t>
        </is>
      </c>
      <c r="AFD23" s="16" t="inlineStr">
        <is>
          <t>https://kf.kobotoolbox.org/api/v2/assets/avstPQqLr3Ab3ZdcVTXZ6f/data/672399465/attachments/atteWEyiNCJHMfHBEe8Wx3ga/</t>
        </is>
      </c>
      <c r="AFE23" s="48" t="inlineStr">
        <is>
          <t>IMG-20260215-WA0009-15_54_40.jpg</t>
        </is>
      </c>
      <c r="AFF23" s="16" t="inlineStr">
        <is>
          <t>https://kf.kobotoolbox.org/api/v2/assets/avstPQqLr3Ab3ZdcVTXZ6f/data/672399465/attachments/attmi5pKQ6gPap9vc35C3T8f/</t>
        </is>
      </c>
      <c r="AFG23" s="48" t="inlineStr">
        <is>
          <t>Siti Nurhalisa S</t>
        </is>
      </c>
      <c r="AFH23" s="48" t="n"/>
      <c r="AFI23" s="27" t="n"/>
      <c r="AFJ23" s="48" t="n"/>
      <c r="AFK23" s="48" t="n"/>
      <c r="AFL23" s="48" t="n"/>
      <c r="AFM23" s="48" t="n"/>
      <c r="AFN23" s="48" t="n"/>
      <c r="AFO23" s="48" t="n"/>
      <c r="AFP23" s="48" t="n"/>
      <c r="AFQ23" s="48" t="n"/>
      <c r="AFR23" s="48" t="n"/>
      <c r="AFS23" s="48" t="n"/>
      <c r="AFT23" s="48" t="n"/>
      <c r="AFU23" s="48" t="n"/>
      <c r="AFV23" s="48" t="n"/>
      <c r="AFW23" s="48" t="n"/>
      <c r="AFX23" s="48" t="n"/>
      <c r="AFY23" s="48" t="n"/>
      <c r="AFZ23" s="48" t="n"/>
      <c r="AGA23" s="48" t="n"/>
      <c r="AGB23" s="48" t="n"/>
      <c r="AGC23" s="48" t="n"/>
      <c r="AGD23" s="48" t="n"/>
      <c r="AGE23" s="48" t="n"/>
      <c r="AGF23" s="48" t="n"/>
      <c r="AGG23" s="48" t="n"/>
      <c r="AGH23" s="48" t="n"/>
      <c r="AGI23" s="48" t="n"/>
      <c r="AGJ23" s="48" t="n"/>
      <c r="AGK23" s="48" t="n"/>
      <c r="AGL23" s="48" t="n"/>
      <c r="AGM23" s="48" t="n"/>
      <c r="AGN23" s="48" t="n"/>
      <c r="AGO23" s="48" t="n"/>
      <c r="AGP23" s="48" t="n"/>
      <c r="AGQ23" s="48" t="n"/>
      <c r="AGR23" s="48" t="n"/>
      <c r="AGS23" s="48" t="n"/>
      <c r="AGT23" s="48" t="n"/>
      <c r="AGU23" s="48" t="n"/>
      <c r="AGV23" s="48" t="n"/>
      <c r="AGW23" s="48" t="n"/>
      <c r="AGX23" s="48" t="n"/>
      <c r="AGY23" s="48" t="n"/>
      <c r="AGZ23" s="48" t="n"/>
      <c r="AHA23" s="48" t="n"/>
      <c r="AHB23" s="48" t="n"/>
      <c r="AHC23" s="48" t="n"/>
      <c r="AHD23" s="48" t="n"/>
      <c r="AHE23" s="48" t="n"/>
      <c r="AHF23" s="48" t="n"/>
      <c r="AHG23" s="48" t="n"/>
      <c r="AHH23" s="48" t="n"/>
      <c r="AHI23" s="48" t="n"/>
      <c r="AHJ23" s="48" t="n"/>
      <c r="AHK23" s="48" t="n"/>
      <c r="AHL23" s="48" t="n"/>
      <c r="AHM23" s="48" t="n"/>
      <c r="AHN23" s="48" t="n"/>
      <c r="AHO23" s="48" t="n"/>
      <c r="AHP23" s="48" t="n"/>
      <c r="AHQ23" s="48" t="n"/>
      <c r="AHR23" s="48" t="n"/>
      <c r="AHS23" s="48" t="n"/>
      <c r="AHT23" s="48" t="n"/>
      <c r="AHU23" s="48" t="n"/>
      <c r="AHV23" s="48" t="n"/>
      <c r="AHW23" s="48" t="n"/>
      <c r="AHX23" s="48" t="n"/>
      <c r="AHY23" s="48" t="n"/>
      <c r="AHZ23" s="48" t="n"/>
      <c r="AIA23" s="48" t="n"/>
      <c r="AIB23" s="48" t="n"/>
      <c r="AIC23" s="48" t="n"/>
      <c r="AID23" s="48" t="n"/>
      <c r="AIE23" s="48" t="n"/>
      <c r="AIF23" s="48" t="n"/>
      <c r="AIG23" s="48" t="n"/>
      <c r="AIH23" s="48" t="n"/>
      <c r="AII23" s="48" t="n"/>
      <c r="AIJ23" s="48" t="n"/>
      <c r="AIK23" s="48" t="n"/>
      <c r="AIL23" s="48" t="n"/>
      <c r="AIM23" s="48" t="n"/>
      <c r="AIN23" s="48" t="n"/>
      <c r="AIO23" s="48" t="n"/>
      <c r="AIP23" s="48" t="n"/>
      <c r="AIQ23" s="48" t="n"/>
      <c r="AIR23" s="48" t="n"/>
      <c r="AIS23" s="48" t="n"/>
      <c r="AIT23" s="48" t="n"/>
      <c r="AIU23" s="48" t="n"/>
      <c r="AIV23" s="48" t="n"/>
      <c r="AIW23" s="48" t="n"/>
      <c r="AIX23" s="48" t="n"/>
      <c r="AIY23" s="48" t="n"/>
      <c r="AIZ23" s="48" t="n"/>
      <c r="AJA23" s="48" t="n"/>
      <c r="AJB23" s="48" t="n"/>
      <c r="AJC23" s="48" t="n"/>
      <c r="AJD23" s="48" t="n"/>
      <c r="AJE23" s="48" t="n"/>
      <c r="AJF23" s="48" t="n"/>
      <c r="AJG23" s="48" t="n"/>
      <c r="AJH23" s="48" t="n"/>
      <c r="AJI23" s="48" t="n"/>
      <c r="AJJ23" s="48" t="n"/>
      <c r="AJK23" s="48" t="n"/>
      <c r="AJL23" s="48" t="n"/>
      <c r="AJM23" s="48" t="n"/>
      <c r="AJN23" s="48" t="n"/>
      <c r="AJO23" s="48" t="n"/>
      <c r="AJP23" s="48" t="n"/>
      <c r="AJQ23" s="48" t="n"/>
      <c r="AJR23" s="48" t="n"/>
      <c r="AJS23" s="48" t="n"/>
      <c r="AJT23" s="48" t="n"/>
      <c r="AJU23" s="48" t="n"/>
      <c r="AJV23" s="48" t="n"/>
      <c r="AJW23" s="48" t="n"/>
      <c r="AJX23" s="48" t="n"/>
      <c r="AJY23" s="48" t="n"/>
      <c r="AJZ23" s="48" t="n"/>
      <c r="AKA23" s="48" t="n"/>
      <c r="AKB23" s="48" t="n"/>
      <c r="AKC23" s="48" t="n"/>
      <c r="AKD23" s="48" t="n"/>
      <c r="AKE23" s="48" t="n"/>
      <c r="AKF23" s="48" t="n"/>
      <c r="AKG23" s="48" t="n"/>
      <c r="AKH23" s="48" t="n"/>
      <c r="AKI23" s="48" t="n"/>
      <c r="AKJ23" s="48" t="n"/>
      <c r="AKK23" s="48" t="n"/>
      <c r="AKL23" s="48" t="n"/>
      <c r="AKM23" s="48" t="n"/>
      <c r="AKN23" s="48" t="n"/>
      <c r="AKO23" s="48" t="n"/>
      <c r="AKP23" s="48" t="n"/>
      <c r="AKQ23" s="48" t="n"/>
      <c r="AKR23" s="48" t="n"/>
      <c r="AKS23" s="48" t="n"/>
      <c r="AKT23" s="48" t="n"/>
      <c r="AKU23" s="48" t="n"/>
      <c r="AKV23" s="48" t="n"/>
      <c r="AKW23" s="48" t="n"/>
      <c r="AKX23" s="48" t="n"/>
      <c r="AKY23" s="48" t="n"/>
      <c r="AKZ23" s="48" t="n"/>
      <c r="ALA23" s="48" t="n"/>
      <c r="ALB23" s="48" t="n"/>
      <c r="ALC23" s="48" t="n"/>
      <c r="ALD23" s="48" t="n"/>
      <c r="ALE23" s="48" t="n"/>
      <c r="ALF23" s="48" t="n"/>
      <c r="ALG23" s="48" t="n"/>
      <c r="ALH23" s="48" t="n"/>
      <c r="ALI23" s="48" t="n"/>
      <c r="ALJ23" s="48" t="n"/>
      <c r="ALK23" s="48" t="n"/>
      <c r="ALL23" s="48" t="n"/>
      <c r="ALM23" s="48" t="n"/>
      <c r="ALN23" s="48" t="n"/>
      <c r="ALO23" s="48" t="n"/>
      <c r="ALP23" s="48" t="n"/>
      <c r="ALQ23" s="48" t="n"/>
      <c r="ALR23" s="48" t="n"/>
      <c r="ALS23" s="48" t="n"/>
      <c r="ALT23" s="48" t="n"/>
      <c r="ALU23" s="48" t="n"/>
      <c r="ALV23" s="48" t="n"/>
      <c r="ALW23" s="48" t="n"/>
      <c r="ALX23" s="48" t="n"/>
      <c r="ALY23" s="48" t="n"/>
      <c r="ALZ23" s="48" t="n"/>
      <c r="AMA23" s="48" t="n"/>
      <c r="AMB23" s="48" t="n"/>
      <c r="AMC23" s="48" t="n"/>
      <c r="AMD23" s="48" t="n"/>
      <c r="AME23" s="48" t="n"/>
      <c r="AMF23" s="48" t="n"/>
      <c r="AMG23" s="48" t="n"/>
      <c r="AMH23" s="48" t="n"/>
      <c r="AMI23" s="48" t="n"/>
      <c r="AMJ23" s="48" t="n"/>
      <c r="AMK23" s="48" t="n"/>
      <c r="AML23" s="48" t="n"/>
      <c r="AMM23" s="48" t="n"/>
      <c r="AMN23" s="48" t="n"/>
      <c r="AMO23" s="48" t="n"/>
      <c r="AMP23" s="48" t="n"/>
      <c r="AMQ23" s="48" t="n"/>
      <c r="AMR23" s="48" t="n"/>
      <c r="AMS23" s="48" t="n"/>
      <c r="AMT23" s="48" t="n"/>
      <c r="AMU23" s="48" t="n"/>
      <c r="AMV23" s="48" t="n"/>
      <c r="AMW23" s="48" t="n"/>
      <c r="AMX23" s="48" t="n"/>
      <c r="AMY23" s="48" t="n"/>
      <c r="AMZ23" s="48" t="n"/>
      <c r="ANA23" s="48" t="n"/>
      <c r="ANB23" s="48" t="n"/>
      <c r="ANC23" s="48" t="n"/>
      <c r="AND23" s="48" t="n"/>
      <c r="ANE23" s="48" t="n"/>
      <c r="ANF23" s="48" t="n"/>
      <c r="ANG23" s="48" t="n"/>
      <c r="ANH23" s="48" t="n"/>
      <c r="ANI23" s="48" t="n"/>
      <c r="ANJ23" s="48" t="n"/>
      <c r="ANK23" s="48" t="n"/>
      <c r="ANL23" s="48" t="n"/>
      <c r="ANM23" s="48" t="n"/>
      <c r="ANN23" s="48" t="n"/>
      <c r="ANO23" s="48" t="n"/>
      <c r="ANP23" s="48" t="n"/>
      <c r="ANQ23" s="48" t="n"/>
      <c r="ANR23" s="48" t="n"/>
      <c r="ANS23" s="48" t="n"/>
      <c r="ANT23" s="48" t="n"/>
      <c r="ANU23" s="48" t="n"/>
      <c r="ANV23" s="48" t="n"/>
      <c r="ANW23" s="48" t="n"/>
      <c r="ANX23" s="48" t="n"/>
      <c r="ANY23" s="48" t="n"/>
      <c r="ANZ23" s="48" t="n"/>
      <c r="AOA23" s="48" t="n"/>
      <c r="AOB23" s="48" t="n"/>
      <c r="AOC23" s="48" t="n"/>
      <c r="AOD23" s="48" t="n"/>
      <c r="AOE23" s="48" t="n"/>
      <c r="AOF23" s="48" t="n"/>
      <c r="AOG23" s="48" t="n"/>
      <c r="AOH23" s="48" t="n"/>
      <c r="AOI23" s="48" t="n"/>
      <c r="AOJ23" s="48" t="n"/>
      <c r="AOK23" s="48" t="n"/>
      <c r="AOL23" s="48" t="n"/>
      <c r="AOM23" s="48" t="n"/>
      <c r="AON23" s="48" t="n"/>
      <c r="AOO23" s="48" t="n"/>
      <c r="AOP23" s="48" t="n"/>
      <c r="AOQ23" s="48" t="n"/>
      <c r="AOR23" s="48" t="n"/>
      <c r="AOS23" s="48" t="n"/>
      <c r="AOT23" s="48" t="n"/>
      <c r="AOU23" s="48" t="n"/>
      <c r="AOV23" s="48" t="n"/>
      <c r="AOW23" s="48" t="n"/>
      <c r="AOX23" s="48" t="n"/>
      <c r="AOY23" s="48" t="n"/>
      <c r="AOZ23" s="48" t="n"/>
      <c r="APA23" s="48" t="n"/>
      <c r="APB23" s="48" t="n"/>
      <c r="APC23" s="48" t="n"/>
      <c r="APD23" s="48" t="n"/>
      <c r="APE23" s="48" t="n"/>
      <c r="APF23" s="48" t="n"/>
      <c r="APG23" s="48" t="n"/>
      <c r="APH23" s="48" t="n"/>
      <c r="API23" s="48" t="n"/>
      <c r="APJ23" s="48" t="n"/>
      <c r="APK23" s="48" t="n"/>
      <c r="APL23" s="48" t="n"/>
      <c r="APM23" s="48" t="n"/>
      <c r="APN23" s="48" t="n"/>
      <c r="APO23" s="48" t="n"/>
      <c r="APP23" s="48" t="n"/>
      <c r="APQ23" s="48" t="n"/>
      <c r="APR23" s="48" t="n"/>
      <c r="APS23" s="48" t="n"/>
      <c r="APT23" s="48" t="n"/>
      <c r="APU23" s="48" t="n"/>
      <c r="APV23" s="48" t="n"/>
      <c r="APW23" s="48" t="n"/>
      <c r="APX23" s="48" t="n"/>
      <c r="APY23" s="48" t="n"/>
      <c r="APZ23" s="48" t="n"/>
      <c r="AQA23" s="48" t="n"/>
      <c r="AQB23" s="48" t="n"/>
      <c r="AQC23" s="48" t="n"/>
      <c r="AQD23" s="48" t="n"/>
      <c r="AQE23" s="48" t="n"/>
      <c r="AQF23" s="48" t="n"/>
      <c r="AQG23" s="48" t="n"/>
      <c r="AQH23" s="48" t="n"/>
      <c r="AQI23" s="48" t="n"/>
      <c r="AQJ23" s="48" t="n"/>
      <c r="AQK23" s="48" t="n"/>
      <c r="AQL23" s="48" t="n"/>
      <c r="AQM23" s="48" t="n"/>
      <c r="AQN23" s="48" t="n"/>
      <c r="AQO23" s="48" t="n"/>
      <c r="AQP23" s="48" t="n"/>
      <c r="AQQ23" s="48" t="n"/>
      <c r="AQR23" s="48" t="n"/>
      <c r="AQS23" s="48" t="n"/>
      <c r="AQT23" s="48" t="n"/>
      <c r="AQU23" s="48" t="n"/>
      <c r="AQV23" s="48" t="n"/>
      <c r="AQW23" s="48" t="n"/>
      <c r="AQX23" s="48" t="n"/>
      <c r="AQY23" s="48" t="n"/>
      <c r="AQZ23" s="48" t="n"/>
      <c r="ARA23" s="48" t="n"/>
      <c r="ARB23" s="48" t="n"/>
      <c r="ARC23" s="48" t="n"/>
      <c r="ARD23" s="48" t="n"/>
      <c r="ARE23" s="48" t="n"/>
      <c r="ARF23" s="48" t="n"/>
      <c r="ARG23" s="48" t="n"/>
      <c r="ARH23" s="48" t="n"/>
      <c r="ARI23" s="48" t="n"/>
      <c r="ARJ23" s="48" t="n"/>
      <c r="ARK23" s="48" t="n"/>
      <c r="ARL23" s="48" t="n"/>
      <c r="ARM23" s="48" t="n"/>
      <c r="ARN23" s="48" t="n"/>
      <c r="ARO23" s="48" t="n"/>
      <c r="ARP23" s="48" t="n"/>
      <c r="ARQ23" s="48" t="n"/>
      <c r="ARR23" s="48" t="n"/>
      <c r="ARS23" s="48" t="n"/>
      <c r="ART23" s="48" t="n"/>
      <c r="ARU23" s="48" t="n"/>
      <c r="ARV23" s="48" t="n"/>
      <c r="ARW23" s="48" t="n"/>
      <c r="ARX23" s="48" t="n"/>
      <c r="ARY23" s="48" t="n"/>
      <c r="ARZ23" s="48" t="n"/>
      <c r="ASA23" s="48" t="n"/>
      <c r="ASB23" s="48" t="n"/>
      <c r="ASC23" s="48" t="n"/>
      <c r="ASD23" s="48" t="n"/>
      <c r="ASE23" s="48" t="n"/>
      <c r="ASF23" s="48" t="n"/>
      <c r="ASG23" s="48" t="n"/>
      <c r="ASH23" s="48" t="n"/>
      <c r="ASI23" s="48" t="n"/>
      <c r="ASJ23" s="48" t="n"/>
      <c r="ASK23" s="48" t="n"/>
      <c r="ASL23" s="48" t="n"/>
      <c r="ASM23" s="48" t="n"/>
      <c r="ASN23" s="48" t="n"/>
      <c r="ASO23" s="48" t="n"/>
      <c r="ASP23" s="48" t="n"/>
      <c r="ASQ23" s="48" t="n"/>
      <c r="ASR23" s="48" t="n"/>
      <c r="ASS23" s="48" t="n"/>
      <c r="AST23" s="48" t="n"/>
      <c r="ASU23" s="48" t="n"/>
      <c r="ASV23" s="48" t="n"/>
      <c r="ASW23" s="48" t="n"/>
      <c r="ASX23" s="48" t="n"/>
      <c r="ASY23" s="48" t="n"/>
      <c r="ASZ23" s="48" t="n"/>
      <c r="ATA23" s="48" t="n"/>
      <c r="ATB23" s="48" t="n"/>
      <c r="ATC23" s="48" t="n"/>
      <c r="ATD23" s="48" t="n"/>
      <c r="ATE23" s="48" t="n"/>
      <c r="ATF23" s="48" t="n"/>
      <c r="ATG23" s="48" t="n"/>
      <c r="ATH23" s="48" t="n"/>
      <c r="ATI23" s="48" t="n"/>
      <c r="ATJ23" s="48" t="n"/>
      <c r="ATK23" s="48" t="n"/>
      <c r="ATL23" s="48" t="n"/>
      <c r="ATM23" s="48" t="n"/>
      <c r="ATN23" s="48" t="n"/>
      <c r="ATO23" s="48" t="n"/>
      <c r="ATP23" s="48" t="n"/>
      <c r="ATQ23" s="48" t="n"/>
      <c r="ATR23" s="48" t="n"/>
      <c r="ATS23" s="48" t="n"/>
      <c r="ATT23" s="48" t="n"/>
      <c r="ATU23" s="48" t="n"/>
      <c r="ATV23" s="48" t="n"/>
      <c r="ATW23" s="48" t="n"/>
      <c r="ATX23" s="48" t="n"/>
      <c r="ATY23" s="48" t="n"/>
      <c r="ATZ23" s="48" t="n"/>
      <c r="AUA23" s="48" t="n"/>
      <c r="AUB23" s="48" t="n"/>
      <c r="AUC23" s="48" t="n"/>
      <c r="AUD23" s="48" t="n"/>
      <c r="AUE23" s="48" t="n"/>
      <c r="AUF23" s="48" t="n"/>
      <c r="AUG23" s="48" t="n"/>
      <c r="AUH23" s="48" t="n"/>
      <c r="AUI23" s="48" t="n"/>
      <c r="AUJ23" s="48" t="n"/>
      <c r="AUK23" s="48" t="n"/>
      <c r="AUL23" s="48" t="n"/>
      <c r="AUM23" s="48" t="n"/>
      <c r="AUN23" s="48" t="n"/>
      <c r="AUO23" s="48" t="n"/>
      <c r="AUP23" s="48" t="n"/>
      <c r="AUQ23" s="48" t="n"/>
      <c r="AUR23" s="48" t="n"/>
      <c r="AUS23" s="48" t="n"/>
      <c r="AUT23" s="48" t="n"/>
      <c r="AUU23" s="48" t="n"/>
      <c r="AUV23" s="48" t="n"/>
      <c r="AUW23" s="48" t="n"/>
      <c r="AUX23" s="48" t="n"/>
      <c r="AUY23" s="48" t="n"/>
      <c r="AUZ23" s="48" t="n"/>
      <c r="AVA23" s="48" t="n"/>
      <c r="AVB23" s="48" t="n"/>
      <c r="AVC23" s="48" t="n"/>
      <c r="AVD23" s="48" t="n"/>
      <c r="AVE23" s="48" t="n"/>
      <c r="AVF23" s="48" t="n"/>
      <c r="AVG23" s="48" t="n"/>
      <c r="AVH23" s="48" t="n"/>
      <c r="AVI23" s="48" t="n"/>
      <c r="AVJ23" s="48" t="n"/>
      <c r="AVK23" s="48" t="n"/>
      <c r="AVL23" s="48" t="n"/>
      <c r="AVM23" s="48" t="n"/>
      <c r="AVN23" s="48" t="n"/>
      <c r="AVO23" s="48" t="n"/>
      <c r="AVP23" s="48" t="n"/>
      <c r="AVQ23" s="48" t="n"/>
      <c r="AVR23" s="48" t="n"/>
      <c r="AVS23" s="48" t="n"/>
      <c r="AVT23" s="48" t="n"/>
      <c r="AVU23" s="48" t="n"/>
      <c r="AVV23" s="48" t="n"/>
      <c r="AVW23" s="48" t="n"/>
      <c r="AVX23" s="48" t="n"/>
      <c r="AVY23" s="48" t="n"/>
      <c r="AVZ23" s="48" t="n"/>
      <c r="AWA23" s="8" t="n">
        <v>672399465</v>
      </c>
      <c r="AWB23" s="48" t="inlineStr">
        <is>
          <t>bef5e804-2b24-407f-93fe-4ff623059b22</t>
        </is>
      </c>
      <c r="AWC23" s="6" t="n">
        <v>46068</v>
      </c>
      <c r="AWD23" s="48" t="n"/>
      <c r="AWE23" s="48" t="n"/>
      <c r="AWF23" s="48" t="inlineStr">
        <is>
          <t>submitted_via_web</t>
        </is>
      </c>
      <c r="AWG23" s="48" t="n"/>
      <c r="AWH23" s="48" t="inlineStr">
        <is>
          <t>vyNMZfRj9dojjrwxZxh2FZ</t>
        </is>
      </c>
      <c r="AWI23" s="48" t="n"/>
      <c r="AWJ23" s="48" t="inlineStr">
        <is>
          <t>uuid:bef5e804-2b24-407f-93fe-4ff623059b22</t>
        </is>
      </c>
      <c r="AWK23" s="8" t="n">
        <v>243</v>
      </c>
      <c r="AWL23" s="48" t="inlineStr">
        <is>
          <t>BSP0063</t>
        </is>
      </c>
      <c r="AWM23" s="8" t="n">
        <v>0</v>
      </c>
      <c r="AWN23" s="48" t="inlineStr">
        <is>
          <t>Year of Use valid, no validation needed</t>
        </is>
      </c>
      <c r="AWO23" s="37" t="b">
        <v>1</v>
      </c>
      <c r="AWP23" s="37" t="b">
        <v>1</v>
      </c>
      <c r="AWQ23" s="37" t="b">
        <v>1</v>
      </c>
      <c r="AWR23" s="37" t="b">
        <v>1</v>
      </c>
      <c r="AWS23" s="37" t="b">
        <v>1</v>
      </c>
      <c r="AWT23" s="37" t="b">
        <v>1</v>
      </c>
      <c r="AWU23" s="48" t="n"/>
      <c r="AWV23" s="8" t="n">
        <v>6</v>
      </c>
      <c r="AWW23" s="48" t="n"/>
      <c r="AWX23" s="48" t="n"/>
      <c r="AWY23" s="48" t="n"/>
      <c r="AWZ23" s="48" t="n"/>
    </row>
    <row r="24">
      <c r="A24" s="6" t="n">
        <v>46063</v>
      </c>
      <c r="B24" s="6" t="n">
        <v>46068</v>
      </c>
      <c r="C24" s="34" t="inlineStr">
        <is>
          <t>Siti Nurhalisa S</t>
        </is>
      </c>
      <c r="D24" s="34" t="inlineStr">
        <is>
          <t>Munir</t>
        </is>
      </c>
      <c r="E24" s="8">
        <f>+6283132187580</f>
        <v/>
      </c>
      <c r="F24" s="48" t="inlineStr">
        <is>
          <t>-5.006267 119.653295 77.991 1.350000023841858</t>
        </is>
      </c>
      <c r="G24" s="8" t="n">
        <v>-5.006267</v>
      </c>
      <c r="H24" s="8" t="n">
        <v>119.653295</v>
      </c>
      <c r="I24" s="8" t="n">
        <v>77.991</v>
      </c>
      <c r="J24" s="8" t="n">
        <v>1.350000024</v>
      </c>
      <c r="K24" s="8" t="n">
        <v>0</v>
      </c>
      <c r="L24" s="48" t="inlineStr">
        <is>
          <t>-5.00626 119.653289 78.816 7.804999828338623</t>
        </is>
      </c>
      <c r="M24" s="8" t="n">
        <v>-5.00626</v>
      </c>
      <c r="N24" s="8" t="n">
        <v>119.653289</v>
      </c>
      <c r="O24" s="8" t="n">
        <v>78.816</v>
      </c>
      <c r="P24" s="8" t="n">
        <v>7.804999828</v>
      </c>
      <c r="Q24" s="8" t="n">
        <v>0</v>
      </c>
      <c r="R24" s="48" t="inlineStr">
        <is>
          <t>Sulawesi Selatan</t>
        </is>
      </c>
      <c r="S24" s="8" t="n">
        <v>0</v>
      </c>
      <c r="T24" s="8" t="n">
        <v>0</v>
      </c>
      <c r="U24" s="8" t="n">
        <v>0</v>
      </c>
      <c r="V24" s="8" t="n">
        <v>0</v>
      </c>
      <c r="W24" s="8" t="n">
        <v>0</v>
      </c>
      <c r="X24" s="8" t="n">
        <v>0</v>
      </c>
      <c r="Y24" s="8" t="n">
        <v>0</v>
      </c>
      <c r="Z24" s="8" t="n">
        <v>0</v>
      </c>
      <c r="AA24" s="8" t="n">
        <v>0</v>
      </c>
      <c r="AB24" s="8" t="n">
        <v>1</v>
      </c>
      <c r="AC24" s="48" t="inlineStr">
        <is>
          <t>Maros</t>
        </is>
      </c>
      <c r="AD24" s="48" t="inlineStr">
        <is>
          <t>Bantimurung</t>
        </is>
      </c>
      <c r="AE24" s="48" t="inlineStr">
        <is>
          <t>Kalabbirang</t>
        </is>
      </c>
      <c r="AF24" s="48" t="inlineStr">
        <is>
          <t>KSU BULU SAUKANG</t>
        </is>
      </c>
      <c r="AG24" s="48" t="inlineStr">
        <is>
          <t>BSP0309</t>
        </is>
      </c>
      <c r="AH24" s="8" t="n">
        <v>10</v>
      </c>
      <c r="AI24" s="48" t="inlineStr">
        <is>
          <t>VPA1</t>
        </is>
      </c>
      <c r="AJ24" s="48" t="inlineStr">
        <is>
          <t>Tidak aktif</t>
        </is>
      </c>
      <c r="AK24" s="8" t="n">
        <v>58</v>
      </c>
      <c r="AL24" s="48" t="inlineStr">
        <is>
          <t>Laki-laki</t>
        </is>
      </c>
      <c r="AM24" s="48" t="inlineStr">
        <is>
          <t>Sudah menikah</t>
        </is>
      </c>
      <c r="AN24" s="48" t="inlineStr">
        <is>
          <t>SMA/Sederajat</t>
        </is>
      </c>
      <c r="AO24" s="48" t="inlineStr">
        <is>
          <t>Petani</t>
        </is>
      </c>
      <c r="AP24" s="8" t="n">
        <v>1</v>
      </c>
      <c r="AQ24" s="8" t="n">
        <v>0</v>
      </c>
      <c r="AR24" s="8" t="n">
        <v>0</v>
      </c>
      <c r="AS24" s="8" t="n">
        <v>0</v>
      </c>
      <c r="AT24" s="8" t="n">
        <v>0</v>
      </c>
      <c r="AU24" s="8" t="n">
        <v>0</v>
      </c>
      <c r="AV24" s="8" t="n">
        <v>0</v>
      </c>
      <c r="AW24" s="8" t="n">
        <v>0</v>
      </c>
      <c r="AX24" s="48" t="n"/>
      <c r="AY24" s="48" t="inlineStr">
        <is>
          <t>Peternak</t>
        </is>
      </c>
      <c r="AZ24" s="8" t="n">
        <v>0</v>
      </c>
      <c r="BA24" s="8" t="n">
        <v>1</v>
      </c>
      <c r="BB24" s="8" t="n">
        <v>0</v>
      </c>
      <c r="BC24" s="8" t="n">
        <v>0</v>
      </c>
      <c r="BD24" s="8" t="n">
        <v>0</v>
      </c>
      <c r="BE24" s="8" t="n">
        <v>0</v>
      </c>
      <c r="BF24" s="8" t="n">
        <v>0</v>
      </c>
      <c r="BG24" s="8" t="n">
        <v>0</v>
      </c>
      <c r="BH24" s="11" t="n"/>
      <c r="BI24" s="48" t="inlineStr">
        <is>
          <t>Rp1.500.000 - Rp2.500.000</t>
        </is>
      </c>
      <c r="BJ24" s="8" t="n">
        <v>2</v>
      </c>
      <c r="BK24" s="8" t="n">
        <v>1</v>
      </c>
      <c r="BL24" s="8" t="n">
        <v>1</v>
      </c>
      <c r="BM24" s="8" t="n">
        <v>0</v>
      </c>
      <c r="BN24" s="48" t="inlineStr">
        <is>
          <t>Milik sendiri</t>
        </is>
      </c>
      <c r="BO24" s="48" t="inlineStr">
        <is>
          <t>Semi-permanen (semen dan kayu)</t>
        </is>
      </c>
      <c r="BP24" s="8" t="n">
        <v>0</v>
      </c>
      <c r="BQ24" s="8" t="n">
        <v>1</v>
      </c>
      <c r="BR24" s="8" t="n">
        <v>0</v>
      </c>
      <c r="BS24" s="8" t="n">
        <v>0</v>
      </c>
      <c r="BT24" s="8" t="n">
        <v>0</v>
      </c>
      <c r="BU24" s="48" t="n"/>
      <c r="BV24" s="48" t="inlineStr">
        <is>
          <t>Bambu/kayu</t>
        </is>
      </c>
      <c r="BW24" s="8" t="n">
        <v>1</v>
      </c>
      <c r="BX24" s="8" t="n">
        <v>0</v>
      </c>
      <c r="BY24" s="8" t="n">
        <v>0</v>
      </c>
      <c r="BZ24" s="8" t="n">
        <v>0</v>
      </c>
      <c r="CA24" s="8" t="n">
        <v>0</v>
      </c>
      <c r="CB24" s="48" t="n"/>
      <c r="CC24" s="48" t="inlineStr">
        <is>
          <t>Seng</t>
        </is>
      </c>
      <c r="CD24" s="8" t="n">
        <v>0</v>
      </c>
      <c r="CE24" s="8" t="n">
        <v>0</v>
      </c>
      <c r="CF24" s="8" t="n">
        <v>0</v>
      </c>
      <c r="CG24" s="8" t="n">
        <v>0</v>
      </c>
      <c r="CH24" s="8" t="n">
        <v>1</v>
      </c>
      <c r="CI24" s="8" t="n">
        <v>0</v>
      </c>
      <c r="CJ24" s="8" t="n">
        <v>0</v>
      </c>
      <c r="CK24" s="48" t="n"/>
      <c r="CL24" s="48" t="inlineStr">
        <is>
          <t>Ya</t>
        </is>
      </c>
      <c r="CM24" s="8" t="n">
        <v>2015</v>
      </c>
      <c r="CN24" s="48" t="inlineStr">
        <is>
          <t>Fixed-Dome (Kubah Tetap)</t>
        </is>
      </c>
      <c r="CO24" s="48" t="inlineStr">
        <is>
          <t>4 m³ (2-3 ekor sapi, ±3 jam memasak/hari, ±30 kg slurry/hari)</t>
        </is>
      </c>
      <c r="CP24" s="48" t="inlineStr">
        <is>
          <t>Anggota keluarga - laki-laki</t>
        </is>
      </c>
      <c r="CQ24" s="8" t="n">
        <v>0</v>
      </c>
      <c r="CR24" s="8" t="n">
        <v>0</v>
      </c>
      <c r="CS24" s="8" t="n">
        <v>0</v>
      </c>
      <c r="CT24" s="8" t="n">
        <v>0</v>
      </c>
      <c r="CU24" s="8" t="n">
        <v>1</v>
      </c>
      <c r="CV24" s="8" t="n">
        <v>0</v>
      </c>
      <c r="CW24" s="8" t="n">
        <v>0</v>
      </c>
      <c r="CX24" s="8" t="n">
        <v>0</v>
      </c>
      <c r="CY24" s="48" t="inlineStr">
        <is>
          <t>Anggota keluarga - laki-laki</t>
        </is>
      </c>
      <c r="CZ24" s="8" t="n">
        <v>1</v>
      </c>
      <c r="DA24" s="8" t="n">
        <v>0</v>
      </c>
      <c r="DB24" s="8" t="n">
        <v>0</v>
      </c>
      <c r="DC24" s="48" t="n"/>
      <c r="DD24" s="48" t="inlineStr">
        <is>
          <t>Anggota keluarga - laki-laki</t>
        </is>
      </c>
      <c r="DE24" s="8" t="n">
        <v>1</v>
      </c>
      <c r="DF24" s="8" t="n">
        <v>0</v>
      </c>
      <c r="DG24" s="8" t="n">
        <v>0</v>
      </c>
      <c r="DH24" s="8" t="n">
        <v>0</v>
      </c>
      <c r="DI24" s="48" t="n"/>
      <c r="DJ24" s="48" t="inlineStr">
        <is>
          <t>CPO atau pendamping</t>
        </is>
      </c>
      <c r="DK24" s="8" t="n">
        <v>0</v>
      </c>
      <c r="DL24" s="8" t="n">
        <v>0</v>
      </c>
      <c r="DM24" s="8" t="n">
        <v>1</v>
      </c>
      <c r="DN24" s="8" t="n">
        <v>0</v>
      </c>
      <c r="DO24" s="48" t="n"/>
      <c r="DP24" s="48" t="inlineStr">
        <is>
          <t>Tidak berfungsi sama sekali</t>
        </is>
      </c>
      <c r="DQ24" s="48" t="inlineStr">
        <is>
          <t>&gt;1 tahun yang lalu</t>
        </is>
      </c>
      <c r="DR24" s="17" t="inlineStr">
        <is>
          <t>Masalah teknis (misalnya kerusakan pada komponen)</t>
        </is>
      </c>
      <c r="DS24" s="48" t="n"/>
      <c r="DT24" s="48" t="inlineStr">
        <is>
          <t>Kompor</t>
        </is>
      </c>
      <c r="DU24" s="8" t="n">
        <v>1</v>
      </c>
      <c r="DV24" s="8" t="n">
        <v>0</v>
      </c>
      <c r="DW24" s="8" t="n">
        <v>0</v>
      </c>
      <c r="DX24" s="8" t="n">
        <v>0</v>
      </c>
      <c r="DY24" s="8" t="n">
        <v>0</v>
      </c>
      <c r="DZ24" s="8" t="n">
        <v>0</v>
      </c>
      <c r="EA24" s="8" t="n">
        <v>0</v>
      </c>
      <c r="EB24" s="8" t="n">
        <v>0</v>
      </c>
      <c r="EC24" s="8" t="n">
        <v>0</v>
      </c>
      <c r="ED24" s="8" t="n">
        <v>0</v>
      </c>
      <c r="EE24" s="8" t="n">
        <v>0</v>
      </c>
      <c r="EF24" s="8" t="n">
        <v>0</v>
      </c>
      <c r="EG24" s="8" t="n">
        <v>0</v>
      </c>
      <c r="EH24" s="8" t="n">
        <v>0</v>
      </c>
      <c r="EI24" s="48" t="inlineStr">
        <is>
          <t>Tidak ada masalah</t>
        </is>
      </c>
      <c r="EJ24" s="8" t="n">
        <v>0</v>
      </c>
      <c r="EK24" s="8" t="n">
        <v>0</v>
      </c>
      <c r="EL24" s="8" t="n">
        <v>0</v>
      </c>
      <c r="EM24" s="8" t="n">
        <v>1</v>
      </c>
      <c r="EN24" s="8" t="n">
        <v>0</v>
      </c>
      <c r="EO24" s="48" t="n"/>
      <c r="EP24" s="48" t="inlineStr">
        <is>
          <t>Ya, cukup jelas dan mudah diikuti</t>
        </is>
      </c>
      <c r="EQ24" s="48" t="inlineStr">
        <is>
          <t>Pelatihan</t>
        </is>
      </c>
      <c r="ER24" s="48" t="inlineStr">
        <is>
          <t>CPO atau pendamping</t>
        </is>
      </c>
      <c r="ES24" s="8" t="n">
        <v>1</v>
      </c>
      <c r="ET24" s="8" t="n">
        <v>0</v>
      </c>
      <c r="EU24" s="8" t="n">
        <v>0</v>
      </c>
      <c r="EV24" s="8" t="n">
        <v>0</v>
      </c>
      <c r="EW24" s="48" t="n"/>
      <c r="EX24" s="48" t="inlineStr">
        <is>
          <t>Anggota keluarga - Laki-laki</t>
        </is>
      </c>
      <c r="EY24" s="8" t="n">
        <v>1</v>
      </c>
      <c r="EZ24" s="8" t="n">
        <v>0</v>
      </c>
      <c r="FA24" s="8" t="n">
        <v>0</v>
      </c>
      <c r="FB24" s="48" t="n"/>
      <c r="FC24" s="48" t="inlineStr">
        <is>
          <t>Setiap minggu</t>
        </is>
      </c>
      <c r="FD24" s="48" t="inlineStr">
        <is>
          <t>Rp 0,000</t>
        </is>
      </c>
      <c r="FE24" s="48" t="inlineStr">
        <is>
          <t>Mengetahui</t>
        </is>
      </c>
      <c r="FF24" s="48" t="inlineStr">
        <is>
          <t>Selalu (setiap hari)</t>
        </is>
      </c>
      <c r="FG24" s="48" t="inlineStr">
        <is>
          <t>Mengetahui</t>
        </is>
      </c>
      <c r="FH24" s="48" t="inlineStr">
        <is>
          <t>Sering (setiap minggu)</t>
        </is>
      </c>
      <c r="FI24" s="48" t="inlineStr">
        <is>
          <t>Mengetahui</t>
        </is>
      </c>
      <c r="FJ24" s="48" t="inlineStr">
        <is>
          <t>Selalu (setiap hari)</t>
        </is>
      </c>
      <c r="FK24" s="48" t="inlineStr">
        <is>
          <t>Mengetahui</t>
        </is>
      </c>
      <c r="FL24" s="48" t="inlineStr">
        <is>
          <t>Sering (setiap minggu)</t>
        </is>
      </c>
      <c r="FM24" s="48" t="inlineStr">
        <is>
          <t>Mengetahui</t>
        </is>
      </c>
      <c r="FN24" s="48" t="inlineStr">
        <is>
          <t>Sering (setiap minggu)</t>
        </is>
      </c>
      <c r="FO24" s="48" t="inlineStr">
        <is>
          <t>Mengetahui</t>
        </is>
      </c>
      <c r="FP24" s="48" t="inlineStr">
        <is>
          <t>Cukup sering (2 minggu sekali)</t>
        </is>
      </c>
      <c r="FQ24" s="48" t="inlineStr">
        <is>
          <t>Mengetahui</t>
        </is>
      </c>
      <c r="FR24" s="48" t="inlineStr">
        <is>
          <t>Ya</t>
        </is>
      </c>
      <c r="FS24" s="48" t="inlineStr">
        <is>
          <t>Mengetahui</t>
        </is>
      </c>
      <c r="FT24" s="48" t="inlineStr">
        <is>
          <t>Ya, selalu</t>
        </is>
      </c>
      <c r="FU24" s="48" t="inlineStr">
        <is>
          <t>Laki-laki dewasa</t>
        </is>
      </c>
      <c r="FV24" s="8" t="n">
        <v>1</v>
      </c>
      <c r="FW24" s="8" t="n">
        <v>0</v>
      </c>
      <c r="FX24" s="8" t="n">
        <v>0</v>
      </c>
      <c r="FY24" s="8" t="n">
        <v>0</v>
      </c>
      <c r="FZ24" s="48" t="inlineStr">
        <is>
          <t>Sangat memahami</t>
        </is>
      </c>
      <c r="GA24" s="48" t="inlineStr">
        <is>
          <t>CPO</t>
        </is>
      </c>
      <c r="GB24" s="8" t="n">
        <v>1</v>
      </c>
      <c r="GC24" s="8" t="n">
        <v>0</v>
      </c>
      <c r="GD24" s="8" t="n">
        <v>0</v>
      </c>
      <c r="GE24" s="8" t="n">
        <v>0</v>
      </c>
      <c r="GF24" s="48" t="n"/>
      <c r="GG24" s="48" t="inlineStr">
        <is>
          <t>Sering</t>
        </is>
      </c>
      <c r="GH24" s="48" t="inlineStr">
        <is>
          <t>Ya</t>
        </is>
      </c>
      <c r="GI24" s="48" t="inlineStr">
        <is>
          <t>Teman/keluarga</t>
        </is>
      </c>
      <c r="GJ24" s="8" t="n">
        <v>0</v>
      </c>
      <c r="GK24" s="8" t="n">
        <v>1</v>
      </c>
      <c r="GL24" s="8" t="n">
        <v>0</v>
      </c>
      <c r="GM24" s="8" t="n">
        <v>0</v>
      </c>
      <c r="GN24" s="48" t="n"/>
      <c r="GO24" s="8" t="n">
        <v>8</v>
      </c>
      <c r="GP24" s="48" t="inlineStr">
        <is>
          <t>Sebagian</t>
        </is>
      </c>
      <c r="GQ24" s="48" t="inlineStr">
        <is>
          <t>LPG</t>
        </is>
      </c>
      <c r="GR24" s="8" t="n">
        <v>1</v>
      </c>
      <c r="GS24" s="8" t="n">
        <v>0</v>
      </c>
      <c r="GT24" s="8" t="n">
        <v>0</v>
      </c>
      <c r="GU24" s="8" t="n">
        <v>0</v>
      </c>
      <c r="GV24" s="8" t="n">
        <v>0</v>
      </c>
      <c r="GW24" s="8" t="n">
        <v>0</v>
      </c>
      <c r="GX24" s="8" t="n">
        <v>0</v>
      </c>
      <c r="GY24" s="48" t="n"/>
      <c r="GZ24" s="48" t="inlineStr">
        <is>
          <t>Ya</t>
        </is>
      </c>
      <c r="HA24" s="48" t="n"/>
      <c r="HB24" s="48" t="n"/>
      <c r="HC24" s="48" t="n"/>
      <c r="HD24" s="48" t="n"/>
      <c r="HE24" s="8" t="n">
        <v>12</v>
      </c>
      <c r="HF24" s="8" t="n">
        <v>64000</v>
      </c>
      <c r="HG24" s="8" t="n">
        <v>6</v>
      </c>
      <c r="HH24" s="8" t="n">
        <v>40000</v>
      </c>
      <c r="HI24" s="48" t="n"/>
      <c r="HJ24" s="48" t="n"/>
      <c r="HK24" s="48" t="n"/>
      <c r="HL24" s="48" t="n"/>
      <c r="HM24" s="48" t="n"/>
      <c r="HN24" s="48" t="n"/>
      <c r="HO24" s="48" t="n"/>
      <c r="HP24" s="48" t="n"/>
      <c r="HQ24" s="48" t="n"/>
      <c r="HR24" s="48" t="n"/>
      <c r="HS24" s="48" t="n"/>
      <c r="HT24" s="48" t="n"/>
      <c r="HU24" s="48" t="n"/>
      <c r="HV24" s="48" t="n"/>
      <c r="HW24" s="48" t="n"/>
      <c r="HX24" s="48" t="n"/>
      <c r="HY24" s="48" t="n"/>
      <c r="HZ24" s="48" t="n"/>
      <c r="IA24" s="8" t="n">
        <v>6</v>
      </c>
      <c r="IB24" s="8" t="n">
        <v>24000</v>
      </c>
      <c r="IC24" s="48" t="n"/>
      <c r="ID24" s="48" t="n"/>
      <c r="IE24" s="48" t="n"/>
      <c r="IF24" s="48" t="n"/>
      <c r="IG24" s="48" t="n"/>
      <c r="IH24" s="48" t="n"/>
      <c r="II24" s="48" t="n"/>
      <c r="IJ24" s="48" t="n"/>
      <c r="IK24" s="48" t="inlineStr">
        <is>
          <t>15-30 kg</t>
        </is>
      </c>
      <c r="IL24" s="48" t="inlineStr">
        <is>
          <t>1-3 jam</t>
        </is>
      </c>
      <c r="IM24" s="48" t="inlineStr">
        <is>
          <t>Ya</t>
        </is>
      </c>
      <c r="IN24" s="48" t="inlineStr">
        <is>
          <t>Tidak</t>
        </is>
      </c>
      <c r="IO24" s="48" t="inlineStr">
        <is>
          <t>Lebih bersih</t>
        </is>
      </c>
      <c r="IP24" s="48" t="n"/>
      <c r="IQ24" s="48" t="inlineStr">
        <is>
          <t>Tidak pernah</t>
        </is>
      </c>
      <c r="IR24" s="48" t="n"/>
      <c r="IS24" s="48" t="n"/>
      <c r="IT24" s="48" t="n"/>
      <c r="IU24" s="48" t="n"/>
      <c r="IV24" s="48" t="n"/>
      <c r="IW24" s="48" t="n"/>
      <c r="IX24" s="48" t="n"/>
      <c r="IY24" s="48" t="n"/>
      <c r="IZ24" s="48" t="inlineStr">
        <is>
          <t>Tidak pernah</t>
        </is>
      </c>
      <c r="JA24" s="48" t="n"/>
      <c r="JB24" s="48" t="n"/>
      <c r="JC24" s="48" t="n"/>
      <c r="JD24" s="48" t="n"/>
      <c r="JE24" s="48" t="n"/>
      <c r="JF24" s="48" t="n"/>
      <c r="JG24" s="48" t="n"/>
      <c r="JH24" s="48" t="n"/>
      <c r="JI24" s="48" t="inlineStr">
        <is>
          <t>Tidak pernah</t>
        </is>
      </c>
      <c r="JJ24" s="48" t="n"/>
      <c r="JK24" s="48" t="n"/>
      <c r="JL24" s="48" t="n"/>
      <c r="JM24" s="48" t="n"/>
      <c r="JN24" s="48" t="n"/>
      <c r="JO24" s="48" t="n"/>
      <c r="JP24" s="48" t="n"/>
      <c r="JQ24" s="48" t="n"/>
      <c r="JR24" s="48" t="inlineStr">
        <is>
          <t>Tidak pernah</t>
        </is>
      </c>
      <c r="JS24" s="48" t="n"/>
      <c r="JT24" s="48" t="n"/>
      <c r="JU24" s="48" t="n"/>
      <c r="JV24" s="48" t="n"/>
      <c r="JW24" s="48" t="n"/>
      <c r="JX24" s="48" t="n"/>
      <c r="JY24" s="48" t="n"/>
      <c r="JZ24" s="48" t="n"/>
      <c r="KA24" s="48" t="inlineStr">
        <is>
          <t>Tidak pernah</t>
        </is>
      </c>
      <c r="KB24" s="48" t="n"/>
      <c r="KC24" s="48" t="n"/>
      <c r="KD24" s="48" t="n"/>
      <c r="KE24" s="48" t="n"/>
      <c r="KF24" s="48" t="n"/>
      <c r="KG24" s="48" t="n"/>
      <c r="KH24" s="48" t="n"/>
      <c r="KI24" s="48" t="n"/>
      <c r="KJ24" s="48" t="inlineStr">
        <is>
          <t>Tidak pernah</t>
        </is>
      </c>
      <c r="KK24" s="48" t="n"/>
      <c r="KL24" s="48" t="n"/>
      <c r="KM24" s="48" t="n"/>
      <c r="KN24" s="48" t="n"/>
      <c r="KO24" s="48" t="n"/>
      <c r="KP24" s="48" t="n"/>
      <c r="KQ24" s="48" t="n"/>
      <c r="KR24" s="48" t="n"/>
      <c r="KS24" s="48" t="inlineStr">
        <is>
          <t>Cukup membaik</t>
        </is>
      </c>
      <c r="KT24" s="48" t="inlineStr">
        <is>
          <t>0-1 kali</t>
        </is>
      </c>
      <c r="KU24" s="48" t="inlineStr">
        <is>
          <t>0-1 kali</t>
        </is>
      </c>
      <c r="KV24" s="48" t="inlineStr">
        <is>
          <t>Tidak ada</t>
        </is>
      </c>
      <c r="KW24" s="8" t="n">
        <v>0</v>
      </c>
      <c r="KX24" s="8" t="n">
        <v>0</v>
      </c>
      <c r="KY24" s="8" t="n">
        <v>0</v>
      </c>
      <c r="KZ24" s="8" t="n">
        <v>1</v>
      </c>
      <c r="LA24" s="48" t="inlineStr">
        <is>
          <t>Cukup membaik</t>
        </is>
      </c>
      <c r="LB24" s="48" t="inlineStr">
        <is>
          <t>Cukup membaik</t>
        </is>
      </c>
      <c r="LC24" s="8" t="n">
        <v>4</v>
      </c>
      <c r="LD24" s="8" t="n">
        <v>2</v>
      </c>
      <c r="LE24" s="8" t="n">
        <v>0</v>
      </c>
      <c r="LF24" s="8" t="n">
        <v>5</v>
      </c>
      <c r="LG24" s="48" t="inlineStr">
        <is>
          <t>Ya</t>
        </is>
      </c>
      <c r="LH24" s="8" t="n">
        <v>150000</v>
      </c>
      <c r="LI24" s="48" t="n"/>
      <c r="LJ24" s="48" t="inlineStr">
        <is>
          <t>Kebutuhan rumah tangga</t>
        </is>
      </c>
      <c r="LK24" s="8" t="n">
        <v>0</v>
      </c>
      <c r="LL24" s="8" t="n">
        <v>0</v>
      </c>
      <c r="LM24" s="8" t="n">
        <v>0</v>
      </c>
      <c r="LN24" s="8" t="n">
        <v>0</v>
      </c>
      <c r="LO24" s="8" t="n">
        <v>1</v>
      </c>
      <c r="LP24" s="8" t="n">
        <v>0</v>
      </c>
      <c r="LQ24" s="8" t="n">
        <v>0</v>
      </c>
      <c r="LR24" s="11" t="n"/>
      <c r="LS24" s="8" t="n">
        <v>10</v>
      </c>
      <c r="LT24" s="8" t="n">
        <v>0</v>
      </c>
      <c r="LU24" s="8" t="n">
        <v>0</v>
      </c>
      <c r="LV24" s="8" t="n">
        <v>10</v>
      </c>
      <c r="LW24" s="8" t="n">
        <v>0</v>
      </c>
      <c r="LX24" s="8" t="n">
        <v>0</v>
      </c>
      <c r="LY24" s="8" t="n">
        <v>10</v>
      </c>
      <c r="LZ24" s="8" t="n">
        <v>0</v>
      </c>
      <c r="MA24" s="8" t="n">
        <v>0</v>
      </c>
      <c r="MB24" s="48" t="inlineStr">
        <is>
          <t>Ya</t>
        </is>
      </c>
      <c r="MC24" s="8" t="n">
        <v>0</v>
      </c>
      <c r="MD24" s="8" t="n">
        <v>0</v>
      </c>
      <c r="ME24" s="8" t="n">
        <v>0</v>
      </c>
      <c r="MF24" s="8" t="n">
        <v>0</v>
      </c>
      <c r="MG24" s="8" t="n">
        <v>0</v>
      </c>
      <c r="MH24" s="8" t="n">
        <v>0</v>
      </c>
      <c r="MI24" s="48" t="inlineStr">
        <is>
          <t>Bekerja</t>
        </is>
      </c>
      <c r="MJ24" s="8" t="n">
        <v>0</v>
      </c>
      <c r="MK24" s="8" t="n">
        <v>0</v>
      </c>
      <c r="ML24" s="8" t="n">
        <v>0</v>
      </c>
      <c r="MM24" s="8" t="n">
        <v>0</v>
      </c>
      <c r="MN24" s="8" t="n">
        <v>1</v>
      </c>
      <c r="MO24" s="8" t="n">
        <v>0</v>
      </c>
      <c r="MP24" s="48" t="n"/>
      <c r="MQ24" s="17" t="inlineStr">
        <is>
          <t>Menjahit</t>
        </is>
      </c>
      <c r="MR24" s="35" t="n"/>
      <c r="MS24" s="48" t="n"/>
      <c r="MT24" s="48" t="inlineStr">
        <is>
          <t>Karena digunakan untuk bekerja (menerima jahitan)</t>
        </is>
      </c>
      <c r="MU24" s="48" t="inlineStr">
        <is>
          <t>Ya, untuk anggota keluarga</t>
        </is>
      </c>
      <c r="MV24" s="48" t="inlineStr">
        <is>
          <t>Perawatan sistem biogas</t>
        </is>
      </c>
      <c r="MW24" s="8" t="n">
        <v>1</v>
      </c>
      <c r="MX24" s="8" t="n">
        <v>0</v>
      </c>
      <c r="MY24" s="8" t="n">
        <v>0</v>
      </c>
      <c r="MZ24" s="8" t="n">
        <v>0</v>
      </c>
      <c r="NA24" s="48" t="n"/>
      <c r="NB24" s="48" t="n"/>
      <c r="NC24" s="48" t="n"/>
      <c r="ND24" s="48" t="n"/>
      <c r="NE24" s="48" t="n"/>
      <c r="NF24" s="48" t="n"/>
      <c r="NG24" s="48" t="n"/>
      <c r="NH24" s="48" t="n"/>
      <c r="NI24" s="48" t="n"/>
      <c r="NJ24" s="48" t="n"/>
      <c r="NK24" s="48" t="n"/>
      <c r="NL24" s="48" t="inlineStr">
        <is>
          <t>Ya</t>
        </is>
      </c>
      <c r="NM24" s="48" t="inlineStr">
        <is>
          <t>100% dana hibah</t>
        </is>
      </c>
      <c r="NN24" s="17" t="inlineStr">
        <is>
          <t>0 (100% sumber pembiayaan dari hibah)</t>
        </is>
      </c>
      <c r="NO24" s="17" t="inlineStr">
        <is>
          <t>Pemerintah</t>
        </is>
      </c>
      <c r="NP24" s="48" t="n"/>
      <c r="NQ24" s="48" t="n"/>
      <c r="NR24" s="48" t="n"/>
      <c r="NS24" s="48" t="n"/>
      <c r="NT24" s="48" t="n"/>
      <c r="NU24" s="48" t="n"/>
      <c r="NV24" s="48" t="n"/>
      <c r="NW24" s="48" t="n"/>
      <c r="NX24" s="48" t="inlineStr">
        <is>
          <t>Sama saja</t>
        </is>
      </c>
      <c r="NY24" s="8" t="n">
        <v>180</v>
      </c>
      <c r="NZ24" s="8" t="n">
        <v>0</v>
      </c>
      <c r="OA24" s="8" t="n">
        <v>0</v>
      </c>
      <c r="OB24" s="8" t="n">
        <v>10</v>
      </c>
      <c r="OC24" s="8" t="n">
        <v>15</v>
      </c>
      <c r="OD24" s="8" t="n">
        <v>0</v>
      </c>
      <c r="OE24" s="48" t="inlineStr">
        <is>
          <t>Lebih baik</t>
        </is>
      </c>
      <c r="OF24" s="48" t="inlineStr">
        <is>
          <t>Lebih baik (beda waktu memasak 5-30 menit, ATAU tidak lagi ada rasa/bau makanan yang berubah, ATAU alasan lainnya)</t>
        </is>
      </c>
      <c r="OG24" s="48" t="inlineStr">
        <is>
          <t>Ya</t>
        </is>
      </c>
      <c r="OH24" s="8" t="n">
        <v>0</v>
      </c>
      <c r="OI24" s="8" t="n">
        <v>0</v>
      </c>
      <c r="OJ24" s="8" t="n">
        <v>0</v>
      </c>
      <c r="OK24" s="8" t="n">
        <v>0</v>
      </c>
      <c r="OL24" s="8" t="n">
        <v>0</v>
      </c>
      <c r="OM24" s="8" t="n">
        <v>0</v>
      </c>
      <c r="ON24" s="8" t="n">
        <v>0</v>
      </c>
      <c r="OO24" s="8" t="n">
        <v>0</v>
      </c>
      <c r="OP24" s="48">
        <f>VLOOKUP(AG24,'BUS 2'!$G$1:$CU$424,2,0)</f>
        <v/>
      </c>
      <c r="OQ24" s="8">
        <f>VLOOKUP(AG24,'BUS 2'!$G$1:$CU$424,3,0)</f>
        <v/>
      </c>
      <c r="OR24" s="8">
        <f>VLOOKUP(AG24,'BUS 2'!$G$1:$CU$424,4,0)</f>
        <v/>
      </c>
      <c r="OS24" s="8">
        <f>VLOOKUP(AG24,'BUS 2'!$G$1:$CU$424,5,0)</f>
        <v/>
      </c>
      <c r="OT24" s="8">
        <f>VLOOKUP(AG24,'BUS 2'!$G$1:$CU$424,6,0)</f>
        <v/>
      </c>
      <c r="OU24" s="8">
        <f>VLOOKUP(AG24,'BUS 2'!$G$1:$CU$424,7,0)</f>
        <v/>
      </c>
      <c r="OV24" s="8">
        <f>VLOOKUP(AG24,'BUS 2'!$G$1:$CU$424,8,0)</f>
        <v/>
      </c>
      <c r="OW24" s="8">
        <f>VLOOKUP(AG24,'BUS 2'!$G$1:$CU$424,9,0)</f>
        <v/>
      </c>
      <c r="OX24" s="8">
        <f>VLOOKUP(AG24,'BUS 2'!$G$1:$CU$424,10,0)</f>
        <v/>
      </c>
      <c r="OY24" s="8">
        <f>VLOOKUP(AG24,'BUS 2'!$G$1:$CU$424,11,0)</f>
        <v/>
      </c>
      <c r="OZ24" s="8">
        <f>VLOOKUP(AG24,'BUS 2'!$G$1:$CU$424,12,0)</f>
        <v/>
      </c>
      <c r="PA24" s="8">
        <f>VLOOKUP(AG24,'BUS 2'!$G$1:$CU$424,13,0)</f>
        <v/>
      </c>
      <c r="PB24" s="8">
        <f>VLOOKUP(AG24,'BUS 2'!$G$1:$CU$424,14,0)</f>
        <v/>
      </c>
      <c r="PC24" s="8">
        <f>VLOOKUP(AG24,'BUS 2'!$G$1:$CU$424,15,0)</f>
        <v/>
      </c>
      <c r="PD24" s="8">
        <f>VLOOKUP(AG24,'BUS 2'!$G$1:$CU$424,16,0)</f>
        <v/>
      </c>
      <c r="PE24" s="8">
        <f>VLOOKUP(AG24,'BUS 2'!$G$1:$CU$424,17,0)</f>
        <v/>
      </c>
      <c r="PF24" s="8">
        <f>VLOOKUP(AG24,'BUS 2'!$G$1:$CU$424,18,0)</f>
        <v/>
      </c>
      <c r="PG24" s="8">
        <f>VLOOKUP(AG24,'BUS 2'!$G$1:$CU$424,19,0)</f>
        <v/>
      </c>
      <c r="PH24" s="8">
        <f>VLOOKUP(AG24,'BUS 2'!$G$1:$CU$424,20,0)</f>
        <v/>
      </c>
      <c r="PI24" s="8">
        <f>VLOOKUP(AG24,'BUS 2'!$G$1:$CU$424,21,0)</f>
        <v/>
      </c>
      <c r="PJ24" s="8">
        <f>VLOOKUP(AG24,'BUS 2'!$G$1:$CU$424,22,0)</f>
        <v/>
      </c>
      <c r="PK24" s="8">
        <f>VLOOKUP(AG24,'BUS 2'!$G$1:$CU$424,23,0)</f>
        <v/>
      </c>
      <c r="PL24" s="8">
        <f>VLOOKUP(AG24,'BUS 2'!$G$1:$CU$424,24,0)</f>
        <v/>
      </c>
      <c r="PM24" s="8">
        <f>VLOOKUP(AG24,'BUS 2'!$G$1:$CU$424,25,0)</f>
        <v/>
      </c>
      <c r="PN24" s="8">
        <f>VLOOKUP(AG24,'BUS 2'!$G$1:$CU$424,26,0)</f>
        <v/>
      </c>
      <c r="PO24" s="8">
        <f>VLOOKUP(AG24,'BUS 2'!$G$1:$CU$424,27,0)</f>
        <v/>
      </c>
      <c r="PP24" s="8">
        <f>VLOOKUP(AG24,'BUS 2'!$G$1:$CU$424,28,0)</f>
        <v/>
      </c>
      <c r="PQ24" s="8">
        <f>VLOOKUP(AG24,'BUS 2'!$G$1:$CU$424,29,0)</f>
        <v/>
      </c>
      <c r="PR24" s="8">
        <f>VLOOKUP(AG24,'BUS 2'!$G$1:$CU$424,30,0)</f>
        <v/>
      </c>
      <c r="PS24" s="8">
        <f>VLOOKUP(AG24,'BUS 2'!$G$1:$CU$424,31,0)</f>
        <v/>
      </c>
      <c r="PT24" s="48" t="inlineStr">
        <is>
          <t>1-Disebarkan ke lahan terbuka</t>
        </is>
      </c>
      <c r="PU24" s="8" t="n">
        <v>0</v>
      </c>
      <c r="PV24" s="8" t="n">
        <v>0</v>
      </c>
      <c r="PW24" s="8" t="n">
        <v>0</v>
      </c>
      <c r="PX24" s="8" t="n">
        <v>0</v>
      </c>
      <c r="PY24" s="8" t="n">
        <v>0</v>
      </c>
      <c r="PZ24" s="8" t="n">
        <v>1</v>
      </c>
      <c r="QA24" s="8" t="n">
        <v>0</v>
      </c>
      <c r="QB24" s="8" t="n">
        <v>0</v>
      </c>
      <c r="QC24" s="8" t="n">
        <v>0</v>
      </c>
      <c r="QD24" s="48" t="n"/>
      <c r="QE24" s="36" t="n"/>
      <c r="QF24" s="35" t="n"/>
      <c r="QG24" s="35" t="n"/>
      <c r="QH24" s="35" t="n"/>
      <c r="QI24" s="35" t="n"/>
      <c r="QJ24" s="35" t="n"/>
      <c r="QK24" s="36" t="n"/>
      <c r="QL24" s="36" t="n"/>
      <c r="QM24" s="36" t="n"/>
      <c r="QN24" s="36" t="n"/>
      <c r="QO24" s="36" t="n"/>
      <c r="QP24" s="36" t="n"/>
      <c r="QQ24" s="36" t="n"/>
      <c r="QR24" s="36" t="n"/>
      <c r="QS24" s="36" t="n"/>
      <c r="QT24" s="36" t="n"/>
      <c r="QU24" s="36" t="n"/>
      <c r="QV24" s="36" t="n"/>
      <c r="QW24" s="35" t="n"/>
      <c r="QX24" s="35" t="n"/>
      <c r="QY24" s="35" t="n"/>
      <c r="QZ24" s="35" t="n"/>
      <c r="RA24" s="35" t="n"/>
      <c r="RB24" s="36" t="n"/>
      <c r="RC24" s="36" t="n"/>
      <c r="RD24" s="36" t="n"/>
      <c r="RE24" s="36" t="n"/>
      <c r="RF24" s="36" t="n"/>
      <c r="RG24" s="48" t="n"/>
      <c r="RH24" s="35" t="n"/>
      <c r="RI24" s="35" t="n"/>
      <c r="RJ24" s="35" t="n"/>
      <c r="RK24" s="35" t="n"/>
      <c r="RL24" s="35" t="n"/>
      <c r="RM24" s="48" t="n"/>
      <c r="RN24" s="48" t="n"/>
      <c r="RO24" s="48" t="n"/>
      <c r="RP24" s="48" t="n"/>
      <c r="RQ24" s="48" t="n"/>
      <c r="RR24" s="48" t="n"/>
      <c r="RS24" s="35" t="n"/>
      <c r="RT24" s="35" t="n"/>
      <c r="RU24" s="35" t="n"/>
      <c r="RV24" s="35" t="n"/>
      <c r="RW24" s="35" t="n"/>
      <c r="RX24" s="48" t="n"/>
      <c r="RY24" s="48" t="n"/>
      <c r="RZ24" s="48" t="n"/>
      <c r="SA24" s="48" t="n"/>
      <c r="SB24" s="48" t="n"/>
      <c r="SC24" s="48" t="n"/>
      <c r="SD24" s="35" t="n"/>
      <c r="SE24" s="35" t="n"/>
      <c r="SF24" s="35" t="n"/>
      <c r="SG24" s="35" t="n"/>
      <c r="SH24" s="35" t="n"/>
      <c r="SI24" s="48" t="n"/>
      <c r="SJ24" s="48" t="n"/>
      <c r="SK24" s="48" t="n"/>
      <c r="SL24" s="48" t="n"/>
      <c r="SM24" s="48" t="n"/>
      <c r="SN24" s="48" t="n"/>
      <c r="SO24" s="35" t="n"/>
      <c r="SP24" s="35" t="n"/>
      <c r="SQ24" s="35" t="n"/>
      <c r="SR24" s="35" t="n"/>
      <c r="SS24" s="35" t="n"/>
      <c r="ST24" s="48" t="n"/>
      <c r="SU24" s="48" t="n"/>
      <c r="SV24" s="48" t="n"/>
      <c r="SW24" s="48" t="n"/>
      <c r="SX24" s="48" t="n"/>
      <c r="SY24" s="8">
        <f>VLOOKUP(AG24,'BUS 2'!$G$1:$CU$424,33,0)</f>
        <v/>
      </c>
      <c r="SZ24" s="48">
        <f>VLOOKUP(AG24,'BUS 2'!$G$1:$CU$424,34,0)</f>
        <v/>
      </c>
      <c r="TA24" s="48">
        <f>VLOOKUP(AG24,'BUS 2'!$G$1:$CU$424,35,0)</f>
        <v/>
      </c>
      <c r="TB24" s="48">
        <f>VLOOKUP(AG24,'BUS 2'!$G$1:$CU$424,36,0)</f>
        <v/>
      </c>
      <c r="TC24" s="48">
        <f>VLOOKUP(AG24,'BUS 2'!$G$1:$CU$424,37,0)</f>
        <v/>
      </c>
      <c r="TD24" s="48">
        <f>VLOOKUP(AG24,'BUS 2'!$G$1:$CU$424,38,0)</f>
        <v/>
      </c>
      <c r="TE24" s="48">
        <f>VLOOKUP(AG24,'BUS 2'!$G$1:$CU$424,39,0)</f>
        <v/>
      </c>
      <c r="TF24" s="48">
        <f>VLOOKUP(AG24,'BUS 2'!$G$1:$CU$424,40,0)</f>
        <v/>
      </c>
      <c r="TG24" s="8">
        <f>VLOOKUP(AG24,'BUS 2'!$G$1:$CU$424,42,0)</f>
        <v/>
      </c>
      <c r="TH24" s="8">
        <f>VLOOKUP(AG24,'BUS 2'!$G$1:$CU$424,43,0)</f>
        <v/>
      </c>
      <c r="TI24" s="8">
        <f>VLOOKUP(AG24,'BUS 2'!$G$1:$CU$424,44,0)</f>
        <v/>
      </c>
      <c r="TJ24" s="8">
        <f>VLOOKUP(AG24,'BUS 2'!$G$1:$CU$424,45,0)</f>
        <v/>
      </c>
      <c r="TK24" s="8">
        <f>VLOOKUP(AG24,'BUS 2'!$G$1:$CU$424,46,0)</f>
        <v/>
      </c>
      <c r="TL24" s="8">
        <f>VLOOKUP(AG24,'BUS 2'!$G$1:$CU$424,47,0)</f>
        <v/>
      </c>
      <c r="TM24" s="8">
        <f>VLOOKUP(AG24,'BUS 2'!$G$1:$CU$424,48,0)</f>
        <v/>
      </c>
      <c r="TN24" s="8">
        <f>VLOOKUP(AG24,'BUS 2'!$G$1:$CU$424,49,0)</f>
        <v/>
      </c>
      <c r="TO24" s="8">
        <f>VLOOKUP(AG24,'BUS 2'!$G$1:$CU$424,50,0)</f>
        <v/>
      </c>
      <c r="TP24" s="8">
        <f>VLOOKUP(AG24,'BUS 2'!$G$1:$CU$424,51,0)</f>
        <v/>
      </c>
      <c r="TQ24" s="8">
        <f>VLOOKUP(AG24,'BUS 2'!$G$1:$CU$424,52,0)</f>
        <v/>
      </c>
      <c r="TR24" s="8">
        <f>VLOOKUP(AG24,'BUS 2'!$G$1:$CU$424,53,0)</f>
        <v/>
      </c>
      <c r="TS24" s="48">
        <f>VLOOKUP(AG24,'BUS 2'!$G$1:$CU$424,54,0)</f>
        <v/>
      </c>
      <c r="TT24" s="48">
        <f>VLOOKUP(AG24,'BUS 2'!$G$1:$CU$424,55,0)</f>
        <v/>
      </c>
      <c r="TU24" s="48">
        <f>VLOOKUP(AG24,'BUS 2'!$G$1:$CU$424,56,0)</f>
        <v/>
      </c>
      <c r="TV24" s="48">
        <f>VLOOKUP(AG24,'BUS 2'!$G$1:$CU$424,57,0)</f>
        <v/>
      </c>
      <c r="TW24" s="48">
        <f>VLOOKUP(AG24,'BUS 2'!$G$1:$CU$424,58,0)</f>
        <v/>
      </c>
      <c r="TX24" s="48">
        <f>VLOOKUP(AG24,'BUS 2'!$G$1:$CU$424,59,0)</f>
        <v/>
      </c>
      <c r="TY24" s="48">
        <f>VLOOKUP(AG24,'BUS 2'!$G$1:$CU$424,60,0)</f>
        <v/>
      </c>
      <c r="TZ24" s="48">
        <f>VLOOKUP(AG24,'BUS 2'!$G$1:$CU$424,61,0)</f>
        <v/>
      </c>
      <c r="UA24" s="48">
        <f>VLOOKUP(AG24,'BUS 2'!$G$1:$CU$424,62,0)</f>
        <v/>
      </c>
      <c r="UB24" s="48">
        <f>VLOOKUP(AG24,'BUS 2'!$G$1:$CU$424,63,0)</f>
        <v/>
      </c>
      <c r="UC24" s="48">
        <f>VLOOKUP(AG24,'BUS 2'!$G$1:$CU$424,64,0)</f>
        <v/>
      </c>
      <c r="UD24" s="48">
        <f>VLOOKUP(AG24,'BUS 2'!$G$1:$CU$424,65,0)</f>
        <v/>
      </c>
      <c r="UE24" s="48">
        <f>VLOOKUP(AG24,'BUS 2'!$G$1:$CU$424,66,0)</f>
        <v/>
      </c>
      <c r="UF24" s="48">
        <f>VLOOKUP(AG24,'BUS 2'!$G$1:$CU$424,67,0)</f>
        <v/>
      </c>
      <c r="UG24" s="48">
        <f>VLOOKUP(AG24,'BUS 2'!$G$1:$CU$424,68,0)</f>
        <v/>
      </c>
      <c r="UH24" s="48">
        <f>VLOOKUP(AG24,'BUS 2'!$G$1:$CU$424,69,0)</f>
        <v/>
      </c>
      <c r="UI24" s="48">
        <f>VLOOKUP(AG24,'BUS 2'!$G$1:$CU$424,70,0)</f>
        <v/>
      </c>
      <c r="UJ24" s="48">
        <f>VLOOKUP(AG24,'BUS 2'!$G$1:$CU$424,71,0)</f>
        <v/>
      </c>
      <c r="UK24" s="48">
        <f>VLOOKUP(AG24,'BUS 2'!$G$1:$CU$424,72,0)</f>
        <v/>
      </c>
      <c r="UL24" s="48">
        <f>VLOOKUP(AG24,'BUS 2'!$G$1:$CU$424,73,0)</f>
        <v/>
      </c>
      <c r="UM24" s="48">
        <f>VLOOKUP(AG24,'BUS 2'!$G$1:$CU$424,74,0)</f>
        <v/>
      </c>
      <c r="UN24" s="48">
        <f>VLOOKUP(AG24,'BUS 2'!$G$1:$CU$424,75,0)</f>
        <v/>
      </c>
      <c r="UO24" s="48">
        <f>VLOOKUP(AG24,'BUS 2'!$G$1:$CU$424,76,0)</f>
        <v/>
      </c>
      <c r="UP24" s="48">
        <f>VLOOKUP(AG24,'BUS 2'!$G$1:$CU$424,77,0)</f>
        <v/>
      </c>
      <c r="UQ24" s="48">
        <f>VLOOKUP(AG24,'BUS 2'!$G$1:$CU$424,78,0)</f>
        <v/>
      </c>
      <c r="UR24" s="48">
        <f>VLOOKUP(AG24,'BUS 2'!$G$1:$CU$424,79,0)</f>
        <v/>
      </c>
      <c r="US24" s="48">
        <f>VLOOKUP(AG24,'BUS 2'!$G$1:$CU$424,80,0)</f>
        <v/>
      </c>
      <c r="UT24" s="48">
        <f>VLOOKUP(AG24,'BUS 2'!$G$1:$CU$424,81,0)</f>
        <v/>
      </c>
      <c r="UU24" s="48" t="n"/>
      <c r="UV24" s="48" t="n"/>
      <c r="UW24" s="48" t="n"/>
      <c r="UX24" s="48" t="n"/>
      <c r="UY24" s="48" t="n"/>
      <c r="UZ24" s="48" t="n"/>
      <c r="VA24" s="48" t="n"/>
      <c r="VB24" s="48" t="n"/>
      <c r="VC24" s="48" t="n"/>
      <c r="VD24" s="48" t="n"/>
      <c r="VE24" s="48" t="n"/>
      <c r="VF24" s="48" t="n"/>
      <c r="VG24" s="48" t="n"/>
      <c r="VH24" s="48" t="n"/>
      <c r="VI24" s="48" t="n"/>
      <c r="VJ24" s="48" t="n"/>
      <c r="VK24" s="48" t="n"/>
      <c r="VL24" s="48" t="n"/>
      <c r="VM24" s="48" t="n"/>
      <c r="VN24" s="48" t="n"/>
      <c r="VO24" s="48" t="n"/>
      <c r="VP24" s="48" t="n"/>
      <c r="VQ24" s="48" t="n"/>
      <c r="VR24" s="48" t="n"/>
      <c r="VS24" s="48" t="n"/>
      <c r="VT24" s="48" t="n"/>
      <c r="VU24" s="48" t="n"/>
      <c r="VV24" s="48" t="n"/>
      <c r="VW24" s="48" t="n"/>
      <c r="VX24" s="48" t="n"/>
      <c r="VY24" s="48" t="n"/>
      <c r="VZ24" s="48" t="n"/>
      <c r="WA24" s="48" t="n"/>
      <c r="WB24" s="48" t="n"/>
      <c r="WC24" s="48" t="n"/>
      <c r="WD24" s="48" t="n"/>
      <c r="WE24" s="48" t="n"/>
      <c r="WF24" s="48" t="n"/>
      <c r="WG24" s="48" t="n"/>
      <c r="WH24" s="48" t="n"/>
      <c r="WI24" s="48" t="n"/>
      <c r="WJ24" s="48" t="n"/>
      <c r="WK24" s="48" t="n"/>
      <c r="WL24" s="48" t="n"/>
      <c r="WM24" s="48" t="n"/>
      <c r="WN24" s="48" t="n"/>
      <c r="WO24" s="48" t="n"/>
      <c r="WP24" s="48" t="n"/>
      <c r="WQ24" s="48" t="n"/>
      <c r="WR24" s="48" t="n"/>
      <c r="WS24" s="48" t="n"/>
      <c r="WT24" s="48" t="n"/>
      <c r="WU24" s="48" t="n"/>
      <c r="WV24" s="48" t="n"/>
      <c r="WW24" s="48" t="n"/>
      <c r="WX24" s="48" t="n"/>
      <c r="WY24" s="48" t="n"/>
      <c r="WZ24" s="48" t="n"/>
      <c r="XA24" s="48" t="n"/>
      <c r="XB24" s="48" t="n"/>
      <c r="XC24" s="48" t="n"/>
      <c r="XD24" s="48" t="n"/>
      <c r="XE24" s="48" t="n"/>
      <c r="XF24" s="48" t="n"/>
      <c r="XG24" s="48" t="n"/>
      <c r="XH24" s="48" t="n"/>
      <c r="XI24" s="48" t="n"/>
      <c r="XJ24" s="48" t="n"/>
      <c r="XK24" s="48" t="n"/>
      <c r="XL24" s="48" t="n"/>
      <c r="XM24" s="48" t="n"/>
      <c r="XN24" s="48" t="n"/>
      <c r="XO24" s="48" t="n"/>
      <c r="XP24" s="48" t="n"/>
      <c r="XQ24" s="48" t="n"/>
      <c r="XR24" s="48" t="n"/>
      <c r="XS24" s="48" t="n"/>
      <c r="XT24" s="48" t="n"/>
      <c r="XU24" s="48" t="n"/>
      <c r="XV24" s="48" t="n"/>
      <c r="XW24" s="48" t="n"/>
      <c r="XX24" s="48" t="n"/>
      <c r="XY24" s="48" t="n"/>
      <c r="XZ24" s="48" t="n"/>
      <c r="YA24" s="48" t="n"/>
      <c r="YB24" s="48" t="n"/>
      <c r="YC24" s="48" t="n"/>
      <c r="YD24" s="48" t="n"/>
      <c r="YE24" s="48" t="n"/>
      <c r="YF24" s="48" t="n"/>
      <c r="YG24" s="48" t="n"/>
      <c r="YH24" s="48" t="n"/>
      <c r="YI24" s="48" t="n"/>
      <c r="YJ24" s="48" t="n"/>
      <c r="YK24" s="48" t="n"/>
      <c r="YL24" s="48" t="n"/>
      <c r="YM24" s="48" t="n"/>
      <c r="YN24" s="48" t="n"/>
      <c r="YO24" s="48" t="n"/>
      <c r="YP24" s="48" t="n"/>
      <c r="YQ24" s="48" t="n"/>
      <c r="YR24" s="48" t="n"/>
      <c r="YS24" s="48" t="n"/>
      <c r="YT24" s="48" t="n"/>
      <c r="YU24" s="48" t="n"/>
      <c r="YV24" s="48" t="n"/>
      <c r="YW24" s="48" t="n"/>
      <c r="YX24" s="48" t="n"/>
      <c r="YY24" s="48" t="n"/>
      <c r="YZ24" s="48" t="n"/>
      <c r="ZA24" s="48" t="n"/>
      <c r="ZB24" s="48" t="n"/>
      <c r="ZC24" s="48" t="n"/>
      <c r="ZD24" s="48" t="n"/>
      <c r="ZE24" s="48" t="n"/>
      <c r="ZF24" s="48" t="n"/>
      <c r="ZG24" s="48" t="n"/>
      <c r="ZH24" s="48" t="n"/>
      <c r="ZI24" s="48" t="n"/>
      <c r="ZJ24" s="48" t="n"/>
      <c r="ZK24" s="48" t="n"/>
      <c r="ZL24" s="48" t="n"/>
      <c r="ZM24" s="48" t="n"/>
      <c r="ZN24" s="48" t="n"/>
      <c r="ZO24" s="48" t="n"/>
      <c r="ZP24" s="48" t="n"/>
      <c r="ZQ24" s="48" t="n"/>
      <c r="ZR24" s="48" t="n"/>
      <c r="ZS24" s="48" t="n"/>
      <c r="ZT24" s="48" t="n"/>
      <c r="ZU24" s="48" t="n"/>
      <c r="ZV24" s="48" t="n"/>
      <c r="ZW24" s="48" t="n"/>
      <c r="ZX24" s="48" t="n"/>
      <c r="ZY24" s="48" t="n"/>
      <c r="ZZ24" s="48" t="n"/>
      <c r="AAA24" s="48" t="n"/>
      <c r="AAB24" s="48" t="n"/>
      <c r="AAC24" s="48" t="n"/>
      <c r="AAD24" s="48" t="n"/>
      <c r="AAE24" s="48" t="n"/>
      <c r="AAF24" s="48" t="n"/>
      <c r="AAG24" s="48" t="n"/>
      <c r="AAH24" s="48" t="n"/>
      <c r="AAI24" s="48" t="n"/>
      <c r="AAJ24" s="48" t="n"/>
      <c r="AAK24" s="48" t="n"/>
      <c r="AAL24" s="48" t="inlineStr">
        <is>
          <t>Ya</t>
        </is>
      </c>
      <c r="AAM24" s="48" t="inlineStr">
        <is>
          <t>Cair</t>
        </is>
      </c>
      <c r="AAN24" s="8" t="n">
        <v>0</v>
      </c>
      <c r="AAO24" s="8" t="n">
        <v>1</v>
      </c>
      <c r="AAP24" s="8" t="n">
        <v>5</v>
      </c>
      <c r="AAQ24" s="48" t="n"/>
      <c r="AAR24" s="48" t="inlineStr">
        <is>
          <t>Ya</t>
        </is>
      </c>
      <c r="AAS24" s="48" t="inlineStr">
        <is>
          <t>Mengetahui</t>
        </is>
      </c>
      <c r="AAT24" s="48" t="inlineStr">
        <is>
          <t>Dibuang ke lahan sekitar kandang - yg ditanami tanaman</t>
        </is>
      </c>
      <c r="AAU24" s="8" t="n">
        <v>0</v>
      </c>
      <c r="AAV24" s="8" t="n">
        <v>0</v>
      </c>
      <c r="AAW24" s="8" t="n">
        <v>0</v>
      </c>
      <c r="AAX24" s="8" t="n">
        <v>1</v>
      </c>
      <c r="AAY24" s="8" t="n">
        <v>0</v>
      </c>
      <c r="AAZ24" s="8" t="n">
        <v>0</v>
      </c>
      <c r="ABA24" s="8" t="n">
        <v>0</v>
      </c>
      <c r="ABB24" s="48" t="n"/>
      <c r="ABC24" s="48" t="n"/>
      <c r="ABD24" s="48" t="n"/>
      <c r="ABE24" s="48" t="n"/>
      <c r="ABF24" s="48" t="n"/>
      <c r="ABG24" s="48" t="n"/>
      <c r="ABH24" s="48" t="n"/>
      <c r="ABI24" s="48" t="n"/>
      <c r="ABJ24" s="48" t="n"/>
      <c r="ABK24" s="48" t="n"/>
      <c r="ABL24" s="48" t="n"/>
      <c r="ABM24" s="48" t="n"/>
      <c r="ABN24" s="48" t="n"/>
      <c r="ABO24" s="48" t="n"/>
      <c r="ABP24" s="48" t="n"/>
      <c r="ABQ24" s="48" t="inlineStr">
        <is>
          <t>Sereh</t>
        </is>
      </c>
      <c r="ABR24" s="48" t="inlineStr">
        <is>
          <t>Jarang (1 bulan sekali)</t>
        </is>
      </c>
      <c r="ABS24" s="48" t="n"/>
      <c r="ABT24" s="8" t="n">
        <v>50</v>
      </c>
      <c r="ABU24" s="48" t="n"/>
      <c r="ABV24" s="48" t="n"/>
      <c r="ABW24" s="48" t="n"/>
      <c r="ABX24" s="48" t="n"/>
      <c r="ABY24" s="48" t="n"/>
      <c r="ABZ24" s="48" t="n"/>
      <c r="ACA24" s="48" t="n"/>
      <c r="ACB24" s="48" t="n"/>
      <c r="ACC24" s="48" t="n"/>
      <c r="ACD24" s="48" t="n"/>
      <c r="ACE24" s="48" t="n"/>
      <c r="ACF24" s="48" t="n"/>
      <c r="ACG24" s="48" t="n"/>
      <c r="ACH24" s="48" t="n"/>
      <c r="ACI24" s="48" t="n"/>
      <c r="ACJ24" s="48" t="n"/>
      <c r="ACK24" s="48" t="inlineStr">
        <is>
          <t>Tidak punya waktu mengumpulkannya</t>
        </is>
      </c>
      <c r="ACL24" s="8" t="n">
        <v>0</v>
      </c>
      <c r="ACM24" s="8" t="n">
        <v>0</v>
      </c>
      <c r="ACN24" s="8" t="n">
        <v>1</v>
      </c>
      <c r="ACO24" s="8" t="n">
        <v>0</v>
      </c>
      <c r="ACP24" s="8" t="n">
        <v>0</v>
      </c>
      <c r="ACQ24" s="8" t="n">
        <v>0</v>
      </c>
      <c r="ACR24" s="8" t="n">
        <v>0</v>
      </c>
      <c r="ACS24" s="48" t="n"/>
      <c r="ACT24" s="48" t="inlineStr">
        <is>
          <t>-</t>
        </is>
      </c>
      <c r="ACU24" s="48" t="inlineStr">
        <is>
          <t>Manfaat besar dan membantu kehidupan sehari-hari</t>
        </is>
      </c>
      <c r="ACV24" s="48" t="inlineStr">
        <is>
          <t>Sama saja</t>
        </is>
      </c>
      <c r="ACW24" s="48" t="inlineStr">
        <is>
          <t>Anggota keluarga - Perempuan dewasa</t>
        </is>
      </c>
      <c r="ACX24" s="48" t="inlineStr">
        <is>
          <t>Setuju</t>
        </is>
      </c>
      <c r="ACY24" s="48" t="inlineStr">
        <is>
          <t>Anggota keluarga - Laki-laki dewasa Anggota keluarga - Perempuan dewasa Anggota keluarga - Anak-anak</t>
        </is>
      </c>
      <c r="ACZ24" s="8" t="n">
        <v>1</v>
      </c>
      <c r="ADA24" s="8" t="n">
        <v>1</v>
      </c>
      <c r="ADB24" s="8" t="n">
        <v>1</v>
      </c>
      <c r="ADC24" s="8" t="n">
        <v>0</v>
      </c>
      <c r="ADD24" s="48" t="inlineStr">
        <is>
          <t>Puas</t>
        </is>
      </c>
      <c r="ADE24" s="48" t="inlineStr">
        <is>
          <t>Puas</t>
        </is>
      </c>
      <c r="ADF24" s="48" t="inlineStr">
        <is>
          <t>Puas</t>
        </is>
      </c>
      <c r="ADG24" s="48" t="inlineStr">
        <is>
          <t>Puas</t>
        </is>
      </c>
      <c r="ADH24" s="48" t="inlineStr">
        <is>
          <t>Tidak</t>
        </is>
      </c>
      <c r="ADI24" s="48" t="n"/>
      <c r="ADJ24" s="48" t="inlineStr">
        <is>
          <t>Puas</t>
        </is>
      </c>
      <c r="ADK24" s="48" t="n"/>
      <c r="ADL24" s="48" t="n"/>
      <c r="ADM24" s="48" t="n"/>
      <c r="ADN24" s="48" t="n"/>
      <c r="ADO24" s="48" t="n"/>
      <c r="ADP24" s="48" t="n"/>
      <c r="ADQ24" s="48" t="n"/>
      <c r="ADR24" s="48" t="n"/>
      <c r="ADS24" s="48" t="n"/>
      <c r="ADT24" s="48" t="n"/>
      <c r="ADU24" s="48" t="inlineStr">
        <is>
          <t>Menghubungi CPO atau pendamping</t>
        </is>
      </c>
      <c r="ADV24" s="8" t="n">
        <v>0</v>
      </c>
      <c r="ADW24" s="8" t="n">
        <v>0</v>
      </c>
      <c r="ADX24" s="8" t="n">
        <v>0</v>
      </c>
      <c r="ADY24" s="8" t="n">
        <v>0</v>
      </c>
      <c r="ADZ24" s="8" t="n">
        <v>1</v>
      </c>
      <c r="AEA24" s="8" t="n">
        <v>0</v>
      </c>
      <c r="AEB24" s="8" t="n">
        <v>0</v>
      </c>
      <c r="AEC24" s="8" t="n">
        <v>0</v>
      </c>
      <c r="AED24" s="48" t="inlineStr">
        <is>
          <t>-</t>
        </is>
      </c>
      <c r="AEE24" s="48" t="inlineStr">
        <is>
          <t>Laki-laki dewasa</t>
        </is>
      </c>
      <c r="AEF24" s="48" t="n"/>
      <c r="AEG24" s="48" t="inlineStr">
        <is>
          <t>Menelepon atau WA langsung</t>
        </is>
      </c>
      <c r="AEH24" s="48" t="n"/>
      <c r="AEI24" s="48" t="inlineStr">
        <is>
          <t>Lebih sering melalukan monitoring dan evaluasi</t>
        </is>
      </c>
      <c r="AEJ24" s="48" t="inlineStr">
        <is>
          <t>Ya, selalu</t>
        </is>
      </c>
      <c r="AEK24" s="48" t="inlineStr">
        <is>
          <t>Lebih aman Peningkatan kebersihan kandang ternak Mendapatkan subsidi</t>
        </is>
      </c>
      <c r="AEL24" s="8" t="n">
        <v>0</v>
      </c>
      <c r="AEM24" s="8" t="n">
        <v>0</v>
      </c>
      <c r="AEN24" s="8" t="n">
        <v>0</v>
      </c>
      <c r="AEO24" s="8" t="n">
        <v>0</v>
      </c>
      <c r="AEP24" s="8" t="n">
        <v>1</v>
      </c>
      <c r="AEQ24" s="8" t="n">
        <v>0</v>
      </c>
      <c r="AER24" s="8" t="n">
        <v>1</v>
      </c>
      <c r="AES24" s="8" t="n">
        <v>0</v>
      </c>
      <c r="AET24" s="8" t="n">
        <v>0</v>
      </c>
      <c r="AEU24" s="8" t="n">
        <v>0</v>
      </c>
      <c r="AEV24" s="8" t="n">
        <v>1</v>
      </c>
      <c r="AEW24" s="8" t="n">
        <v>0</v>
      </c>
      <c r="AEX24" s="48" t="n"/>
      <c r="AEY24" s="48" t="inlineStr">
        <is>
          <t>Memasak lebih aman</t>
        </is>
      </c>
      <c r="AEZ24" s="48" t="n"/>
      <c r="AFA24" s="48" t="inlineStr">
        <is>
          <t>Yayasan Rumah Energi (YRE)</t>
        </is>
      </c>
      <c r="AFB24" s="48" t="n"/>
      <c r="AFC24" s="48" t="inlineStr">
        <is>
          <t>IMG-20260215-WA0013-16_0_32.jpg</t>
        </is>
      </c>
      <c r="AFD24" s="16" t="inlineStr">
        <is>
          <t>https://kf.kobotoolbox.org/api/v2/assets/avstPQqLr3Ab3ZdcVTXZ6f/data/672401891/attachments/atte95ai8cK8CztzRDCNcqtE/</t>
        </is>
      </c>
      <c r="AFE24" s="48" t="inlineStr">
        <is>
          <t>IMG-20260215-WA0011-16_0_44.jpg</t>
        </is>
      </c>
      <c r="AFF24" s="16" t="inlineStr">
        <is>
          <t>https://kf.kobotoolbox.org/api/v2/assets/avstPQqLr3Ab3ZdcVTXZ6f/data/672401891/attachments/attwFdqgzJATk79Vamacmys8/</t>
        </is>
      </c>
      <c r="AFG24" s="48" t="inlineStr">
        <is>
          <t>Siti Nurhalisa S</t>
        </is>
      </c>
      <c r="AFH24" s="48" t="n"/>
      <c r="AFI24" s="27" t="inlineStr">
        <is>
          <t>Perlunya pelatihan yang rutin terhadap pengguna biogas</t>
        </is>
      </c>
      <c r="AFJ24" s="48" t="n"/>
      <c r="AFK24" s="48" t="n"/>
      <c r="AFL24" s="48" t="n"/>
      <c r="AFM24" s="48" t="n"/>
      <c r="AFN24" s="48" t="n"/>
      <c r="AFO24" s="48" t="n"/>
      <c r="AFP24" s="48" t="n"/>
      <c r="AFQ24" s="48" t="n"/>
      <c r="AFR24" s="48" t="n"/>
      <c r="AFS24" s="48" t="n"/>
      <c r="AFT24" s="48" t="n"/>
      <c r="AFU24" s="48" t="n"/>
      <c r="AFV24" s="48" t="n"/>
      <c r="AFW24" s="48" t="n"/>
      <c r="AFX24" s="48" t="n"/>
      <c r="AFY24" s="48" t="n"/>
      <c r="AFZ24" s="48" t="n"/>
      <c r="AGA24" s="48" t="n"/>
      <c r="AGB24" s="48" t="n"/>
      <c r="AGC24" s="48" t="n"/>
      <c r="AGD24" s="48" t="n"/>
      <c r="AGE24" s="48" t="n"/>
      <c r="AGF24" s="48" t="n"/>
      <c r="AGG24" s="48" t="n"/>
      <c r="AGH24" s="48" t="n"/>
      <c r="AGI24" s="48" t="n"/>
      <c r="AGJ24" s="48" t="n"/>
      <c r="AGK24" s="48" t="n"/>
      <c r="AGL24" s="48" t="n"/>
      <c r="AGM24" s="48" t="n"/>
      <c r="AGN24" s="48" t="n"/>
      <c r="AGO24" s="48" t="n"/>
      <c r="AGP24" s="48" t="n"/>
      <c r="AGQ24" s="48" t="n"/>
      <c r="AGR24" s="48" t="n"/>
      <c r="AGS24" s="48" t="n"/>
      <c r="AGT24" s="48" t="n"/>
      <c r="AGU24" s="48" t="n"/>
      <c r="AGV24" s="48" t="n"/>
      <c r="AGW24" s="48" t="n"/>
      <c r="AGX24" s="48" t="n"/>
      <c r="AGY24" s="48" t="n"/>
      <c r="AGZ24" s="48" t="n"/>
      <c r="AHA24" s="48" t="n"/>
      <c r="AHB24" s="48" t="n"/>
      <c r="AHC24" s="48" t="n"/>
      <c r="AHD24" s="48" t="n"/>
      <c r="AHE24" s="48" t="n"/>
      <c r="AHF24" s="48" t="n"/>
      <c r="AHG24" s="48" t="n"/>
      <c r="AHH24" s="48" t="n"/>
      <c r="AHI24" s="48" t="n"/>
      <c r="AHJ24" s="48" t="n"/>
      <c r="AHK24" s="48" t="n"/>
      <c r="AHL24" s="48" t="n"/>
      <c r="AHM24" s="48" t="n"/>
      <c r="AHN24" s="48" t="n"/>
      <c r="AHO24" s="48" t="n"/>
      <c r="AHP24" s="48" t="n"/>
      <c r="AHQ24" s="48" t="n"/>
      <c r="AHR24" s="48" t="n"/>
      <c r="AHS24" s="48" t="n"/>
      <c r="AHT24" s="48" t="n"/>
      <c r="AHU24" s="48" t="n"/>
      <c r="AHV24" s="48" t="n"/>
      <c r="AHW24" s="48" t="n"/>
      <c r="AHX24" s="48" t="n"/>
      <c r="AHY24" s="48" t="n"/>
      <c r="AHZ24" s="48" t="n"/>
      <c r="AIA24" s="48" t="n"/>
      <c r="AIB24" s="48" t="n"/>
      <c r="AIC24" s="48" t="n"/>
      <c r="AID24" s="48" t="n"/>
      <c r="AIE24" s="48" t="n"/>
      <c r="AIF24" s="48" t="n"/>
      <c r="AIG24" s="48" t="n"/>
      <c r="AIH24" s="48" t="n"/>
      <c r="AII24" s="48" t="n"/>
      <c r="AIJ24" s="48" t="n"/>
      <c r="AIK24" s="48" t="n"/>
      <c r="AIL24" s="48" t="n"/>
      <c r="AIM24" s="48" t="n"/>
      <c r="AIN24" s="48" t="n"/>
      <c r="AIO24" s="48" t="n"/>
      <c r="AIP24" s="48" t="n"/>
      <c r="AIQ24" s="48" t="n"/>
      <c r="AIR24" s="48" t="n"/>
      <c r="AIS24" s="48" t="n"/>
      <c r="AIT24" s="48" t="n"/>
      <c r="AIU24" s="48" t="n"/>
      <c r="AIV24" s="48" t="n"/>
      <c r="AIW24" s="48" t="n"/>
      <c r="AIX24" s="48" t="n"/>
      <c r="AIY24" s="48" t="n"/>
      <c r="AIZ24" s="48" t="n"/>
      <c r="AJA24" s="48" t="n"/>
      <c r="AJB24" s="48" t="n"/>
      <c r="AJC24" s="48" t="n"/>
      <c r="AJD24" s="48" t="n"/>
      <c r="AJE24" s="48" t="n"/>
      <c r="AJF24" s="48" t="n"/>
      <c r="AJG24" s="48" t="n"/>
      <c r="AJH24" s="48" t="n"/>
      <c r="AJI24" s="48" t="n"/>
      <c r="AJJ24" s="48" t="n"/>
      <c r="AJK24" s="48" t="n"/>
      <c r="AJL24" s="48" t="n"/>
      <c r="AJM24" s="48" t="n"/>
      <c r="AJN24" s="48" t="n"/>
      <c r="AJO24" s="48" t="n"/>
      <c r="AJP24" s="48" t="n"/>
      <c r="AJQ24" s="48" t="n"/>
      <c r="AJR24" s="48" t="n"/>
      <c r="AJS24" s="48" t="n"/>
      <c r="AJT24" s="48" t="n"/>
      <c r="AJU24" s="48" t="n"/>
      <c r="AJV24" s="48" t="n"/>
      <c r="AJW24" s="48" t="n"/>
      <c r="AJX24" s="48" t="n"/>
      <c r="AJY24" s="48" t="n"/>
      <c r="AJZ24" s="48" t="n"/>
      <c r="AKA24" s="48" t="n"/>
      <c r="AKB24" s="48" t="n"/>
      <c r="AKC24" s="48" t="n"/>
      <c r="AKD24" s="48" t="n"/>
      <c r="AKE24" s="48" t="n"/>
      <c r="AKF24" s="48" t="n"/>
      <c r="AKG24" s="48" t="n"/>
      <c r="AKH24" s="48" t="n"/>
      <c r="AKI24" s="48" t="n"/>
      <c r="AKJ24" s="48" t="n"/>
      <c r="AKK24" s="48" t="n"/>
      <c r="AKL24" s="48" t="n"/>
      <c r="AKM24" s="48" t="n"/>
      <c r="AKN24" s="48" t="n"/>
      <c r="AKO24" s="48" t="n"/>
      <c r="AKP24" s="48" t="n"/>
      <c r="AKQ24" s="48" t="n"/>
      <c r="AKR24" s="48" t="n"/>
      <c r="AKS24" s="48" t="n"/>
      <c r="AKT24" s="48" t="n"/>
      <c r="AKU24" s="48" t="n"/>
      <c r="AKV24" s="48" t="n"/>
      <c r="AKW24" s="48" t="n"/>
      <c r="AKX24" s="48" t="n"/>
      <c r="AKY24" s="48" t="n"/>
      <c r="AKZ24" s="48" t="n"/>
      <c r="ALA24" s="48" t="n"/>
      <c r="ALB24" s="48" t="n"/>
      <c r="ALC24" s="48" t="n"/>
      <c r="ALD24" s="48" t="n"/>
      <c r="ALE24" s="48" t="n"/>
      <c r="ALF24" s="48" t="n"/>
      <c r="ALG24" s="48" t="n"/>
      <c r="ALH24" s="48" t="n"/>
      <c r="ALI24" s="48" t="n"/>
      <c r="ALJ24" s="48" t="n"/>
      <c r="ALK24" s="48" t="n"/>
      <c r="ALL24" s="48" t="n"/>
      <c r="ALM24" s="48" t="n"/>
      <c r="ALN24" s="48" t="n"/>
      <c r="ALO24" s="48" t="n"/>
      <c r="ALP24" s="48" t="n"/>
      <c r="ALQ24" s="48" t="n"/>
      <c r="ALR24" s="48" t="n"/>
      <c r="ALS24" s="48" t="n"/>
      <c r="ALT24" s="48" t="n"/>
      <c r="ALU24" s="48" t="n"/>
      <c r="ALV24" s="48" t="n"/>
      <c r="ALW24" s="48" t="n"/>
      <c r="ALX24" s="48" t="n"/>
      <c r="ALY24" s="48" t="n"/>
      <c r="ALZ24" s="48" t="n"/>
      <c r="AMA24" s="48" t="n"/>
      <c r="AMB24" s="48" t="n"/>
      <c r="AMC24" s="48" t="n"/>
      <c r="AMD24" s="48" t="n"/>
      <c r="AME24" s="48" t="n"/>
      <c r="AMF24" s="48" t="n"/>
      <c r="AMG24" s="48" t="n"/>
      <c r="AMH24" s="48" t="n"/>
      <c r="AMI24" s="48" t="n"/>
      <c r="AMJ24" s="48" t="n"/>
      <c r="AMK24" s="48" t="n"/>
      <c r="AML24" s="48" t="n"/>
      <c r="AMM24" s="48" t="n"/>
      <c r="AMN24" s="48" t="n"/>
      <c r="AMO24" s="48" t="n"/>
      <c r="AMP24" s="48" t="n"/>
      <c r="AMQ24" s="48" t="n"/>
      <c r="AMR24" s="48" t="n"/>
      <c r="AMS24" s="48" t="n"/>
      <c r="AMT24" s="48" t="n"/>
      <c r="AMU24" s="48" t="n"/>
      <c r="AMV24" s="48" t="n"/>
      <c r="AMW24" s="48" t="n"/>
      <c r="AMX24" s="48" t="n"/>
      <c r="AMY24" s="48" t="n"/>
      <c r="AMZ24" s="48" t="n"/>
      <c r="ANA24" s="48" t="n"/>
      <c r="ANB24" s="48" t="n"/>
      <c r="ANC24" s="48" t="n"/>
      <c r="AND24" s="48" t="n"/>
      <c r="ANE24" s="48" t="n"/>
      <c r="ANF24" s="48" t="n"/>
      <c r="ANG24" s="48" t="n"/>
      <c r="ANH24" s="48" t="n"/>
      <c r="ANI24" s="48" t="n"/>
      <c r="ANJ24" s="48" t="n"/>
      <c r="ANK24" s="48" t="n"/>
      <c r="ANL24" s="48" t="n"/>
      <c r="ANM24" s="48" t="n"/>
      <c r="ANN24" s="48" t="n"/>
      <c r="ANO24" s="48" t="n"/>
      <c r="ANP24" s="48" t="n"/>
      <c r="ANQ24" s="48" t="n"/>
      <c r="ANR24" s="48" t="n"/>
      <c r="ANS24" s="48" t="n"/>
      <c r="ANT24" s="48" t="n"/>
      <c r="ANU24" s="48" t="n"/>
      <c r="ANV24" s="48" t="n"/>
      <c r="ANW24" s="48" t="n"/>
      <c r="ANX24" s="48" t="n"/>
      <c r="ANY24" s="48" t="n"/>
      <c r="ANZ24" s="48" t="n"/>
      <c r="AOA24" s="48" t="n"/>
      <c r="AOB24" s="48" t="n"/>
      <c r="AOC24" s="48" t="n"/>
      <c r="AOD24" s="48" t="n"/>
      <c r="AOE24" s="48" t="n"/>
      <c r="AOF24" s="48" t="n"/>
      <c r="AOG24" s="48" t="n"/>
      <c r="AOH24" s="48" t="n"/>
      <c r="AOI24" s="48" t="n"/>
      <c r="AOJ24" s="48" t="n"/>
      <c r="AOK24" s="48" t="n"/>
      <c r="AOL24" s="48" t="n"/>
      <c r="AOM24" s="48" t="n"/>
      <c r="AON24" s="48" t="n"/>
      <c r="AOO24" s="48" t="n"/>
      <c r="AOP24" s="48" t="n"/>
      <c r="AOQ24" s="48" t="n"/>
      <c r="AOR24" s="48" t="n"/>
      <c r="AOS24" s="48" t="n"/>
      <c r="AOT24" s="48" t="n"/>
      <c r="AOU24" s="48" t="n"/>
      <c r="AOV24" s="48" t="n"/>
      <c r="AOW24" s="48" t="n"/>
      <c r="AOX24" s="48" t="n"/>
      <c r="AOY24" s="48" t="n"/>
      <c r="AOZ24" s="48" t="n"/>
      <c r="APA24" s="48" t="n"/>
      <c r="APB24" s="48" t="n"/>
      <c r="APC24" s="48" t="n"/>
      <c r="APD24" s="48" t="n"/>
      <c r="APE24" s="48" t="n"/>
      <c r="APF24" s="48" t="n"/>
      <c r="APG24" s="48" t="n"/>
      <c r="APH24" s="48" t="n"/>
      <c r="API24" s="48" t="n"/>
      <c r="APJ24" s="48" t="n"/>
      <c r="APK24" s="48" t="n"/>
      <c r="APL24" s="48" t="n"/>
      <c r="APM24" s="48" t="n"/>
      <c r="APN24" s="48" t="n"/>
      <c r="APO24" s="48" t="n"/>
      <c r="APP24" s="48" t="n"/>
      <c r="APQ24" s="48" t="n"/>
      <c r="APR24" s="48" t="n"/>
      <c r="APS24" s="48" t="n"/>
      <c r="APT24" s="48" t="n"/>
      <c r="APU24" s="48" t="n"/>
      <c r="APV24" s="48" t="n"/>
      <c r="APW24" s="48" t="n"/>
      <c r="APX24" s="48" t="n"/>
      <c r="APY24" s="48" t="n"/>
      <c r="APZ24" s="48" t="n"/>
      <c r="AQA24" s="48" t="n"/>
      <c r="AQB24" s="48" t="n"/>
      <c r="AQC24" s="48" t="n"/>
      <c r="AQD24" s="48" t="n"/>
      <c r="AQE24" s="48" t="n"/>
      <c r="AQF24" s="48" t="n"/>
      <c r="AQG24" s="48" t="n"/>
      <c r="AQH24" s="48" t="n"/>
      <c r="AQI24" s="48" t="n"/>
      <c r="AQJ24" s="48" t="n"/>
      <c r="AQK24" s="48" t="n"/>
      <c r="AQL24" s="48" t="n"/>
      <c r="AQM24" s="48" t="n"/>
      <c r="AQN24" s="48" t="n"/>
      <c r="AQO24" s="48" t="n"/>
      <c r="AQP24" s="48" t="n"/>
      <c r="AQQ24" s="48" t="n"/>
      <c r="AQR24" s="48" t="n"/>
      <c r="AQS24" s="48" t="n"/>
      <c r="AQT24" s="48" t="n"/>
      <c r="AQU24" s="48" t="n"/>
      <c r="AQV24" s="48" t="n"/>
      <c r="AQW24" s="48" t="n"/>
      <c r="AQX24" s="48" t="n"/>
      <c r="AQY24" s="48" t="n"/>
      <c r="AQZ24" s="48" t="n"/>
      <c r="ARA24" s="48" t="n"/>
      <c r="ARB24" s="48" t="n"/>
      <c r="ARC24" s="48" t="n"/>
      <c r="ARD24" s="48" t="n"/>
      <c r="ARE24" s="48" t="n"/>
      <c r="ARF24" s="48" t="n"/>
      <c r="ARG24" s="48" t="n"/>
      <c r="ARH24" s="48" t="n"/>
      <c r="ARI24" s="48" t="n"/>
      <c r="ARJ24" s="48" t="n"/>
      <c r="ARK24" s="48" t="n"/>
      <c r="ARL24" s="48" t="n"/>
      <c r="ARM24" s="48" t="n"/>
      <c r="ARN24" s="48" t="n"/>
      <c r="ARO24" s="48" t="n"/>
      <c r="ARP24" s="48" t="n"/>
      <c r="ARQ24" s="48" t="n"/>
      <c r="ARR24" s="48" t="n"/>
      <c r="ARS24" s="48" t="n"/>
      <c r="ART24" s="48" t="n"/>
      <c r="ARU24" s="48" t="n"/>
      <c r="ARV24" s="48" t="n"/>
      <c r="ARW24" s="48" t="n"/>
      <c r="ARX24" s="48" t="n"/>
      <c r="ARY24" s="48" t="n"/>
      <c r="ARZ24" s="48" t="n"/>
      <c r="ASA24" s="48" t="n"/>
      <c r="ASB24" s="48" t="n"/>
      <c r="ASC24" s="48" t="n"/>
      <c r="ASD24" s="48" t="n"/>
      <c r="ASE24" s="48" t="n"/>
      <c r="ASF24" s="48" t="n"/>
      <c r="ASG24" s="48" t="n"/>
      <c r="ASH24" s="48" t="n"/>
      <c r="ASI24" s="48" t="n"/>
      <c r="ASJ24" s="48" t="n"/>
      <c r="ASK24" s="48" t="n"/>
      <c r="ASL24" s="48" t="n"/>
      <c r="ASM24" s="48" t="n"/>
      <c r="ASN24" s="48" t="n"/>
      <c r="ASO24" s="48" t="n"/>
      <c r="ASP24" s="48" t="n"/>
      <c r="ASQ24" s="48" t="n"/>
      <c r="ASR24" s="48" t="n"/>
      <c r="ASS24" s="48" t="n"/>
      <c r="AST24" s="48" t="n"/>
      <c r="ASU24" s="48" t="n"/>
      <c r="ASV24" s="48" t="n"/>
      <c r="ASW24" s="48" t="n"/>
      <c r="ASX24" s="48" t="n"/>
      <c r="ASY24" s="48" t="n"/>
      <c r="ASZ24" s="48" t="n"/>
      <c r="ATA24" s="48" t="n"/>
      <c r="ATB24" s="48" t="n"/>
      <c r="ATC24" s="48" t="n"/>
      <c r="ATD24" s="48" t="n"/>
      <c r="ATE24" s="48" t="n"/>
      <c r="ATF24" s="48" t="n"/>
      <c r="ATG24" s="48" t="n"/>
      <c r="ATH24" s="48" t="n"/>
      <c r="ATI24" s="48" t="n"/>
      <c r="ATJ24" s="48" t="n"/>
      <c r="ATK24" s="48" t="n"/>
      <c r="ATL24" s="48" t="n"/>
      <c r="ATM24" s="48" t="n"/>
      <c r="ATN24" s="48" t="n"/>
      <c r="ATO24" s="48" t="n"/>
      <c r="ATP24" s="48" t="n"/>
      <c r="ATQ24" s="48" t="n"/>
      <c r="ATR24" s="48" t="n"/>
      <c r="ATS24" s="48" t="n"/>
      <c r="ATT24" s="48" t="n"/>
      <c r="ATU24" s="48" t="n"/>
      <c r="ATV24" s="48" t="n"/>
      <c r="ATW24" s="48" t="n"/>
      <c r="ATX24" s="48" t="n"/>
      <c r="ATY24" s="48" t="n"/>
      <c r="ATZ24" s="48" t="n"/>
      <c r="AUA24" s="48" t="n"/>
      <c r="AUB24" s="48" t="n"/>
      <c r="AUC24" s="48" t="n"/>
      <c r="AUD24" s="48" t="n"/>
      <c r="AUE24" s="48" t="n"/>
      <c r="AUF24" s="48" t="n"/>
      <c r="AUG24" s="48" t="n"/>
      <c r="AUH24" s="48" t="n"/>
      <c r="AUI24" s="48" t="n"/>
      <c r="AUJ24" s="48" t="n"/>
      <c r="AUK24" s="48" t="n"/>
      <c r="AUL24" s="48" t="n"/>
      <c r="AUM24" s="48" t="n"/>
      <c r="AUN24" s="48" t="n"/>
      <c r="AUO24" s="48" t="n"/>
      <c r="AUP24" s="48" t="n"/>
      <c r="AUQ24" s="48" t="n"/>
      <c r="AUR24" s="48" t="n"/>
      <c r="AUS24" s="48" t="n"/>
      <c r="AUT24" s="48" t="n"/>
      <c r="AUU24" s="48" t="n"/>
      <c r="AUV24" s="48" t="n"/>
      <c r="AUW24" s="48" t="n"/>
      <c r="AUX24" s="48" t="n"/>
      <c r="AUY24" s="48" t="n"/>
      <c r="AUZ24" s="48" t="n"/>
      <c r="AVA24" s="48" t="n"/>
      <c r="AVB24" s="48" t="n"/>
      <c r="AVC24" s="48" t="n"/>
      <c r="AVD24" s="48" t="n"/>
      <c r="AVE24" s="48" t="n"/>
      <c r="AVF24" s="48" t="n"/>
      <c r="AVG24" s="48" t="n"/>
      <c r="AVH24" s="48" t="n"/>
      <c r="AVI24" s="48" t="n"/>
      <c r="AVJ24" s="48" t="n"/>
      <c r="AVK24" s="48" t="n"/>
      <c r="AVL24" s="48" t="n"/>
      <c r="AVM24" s="48" t="n"/>
      <c r="AVN24" s="48" t="n"/>
      <c r="AVO24" s="48" t="n"/>
      <c r="AVP24" s="48" t="n"/>
      <c r="AVQ24" s="48" t="n"/>
      <c r="AVR24" s="48" t="n"/>
      <c r="AVS24" s="48" t="n"/>
      <c r="AVT24" s="48" t="n"/>
      <c r="AVU24" s="48" t="n"/>
      <c r="AVV24" s="48" t="n"/>
      <c r="AVW24" s="48" t="n"/>
      <c r="AVX24" s="48" t="n"/>
      <c r="AVY24" s="48" t="n"/>
      <c r="AVZ24" s="48" t="n"/>
      <c r="AWA24" s="8" t="n">
        <v>672401891</v>
      </c>
      <c r="AWB24" s="48" t="inlineStr">
        <is>
          <t>22468d05-54c1-48a8-a2d6-77c32e66fa3d</t>
        </is>
      </c>
      <c r="AWC24" s="6" t="n">
        <v>46068</v>
      </c>
      <c r="AWD24" s="48" t="n"/>
      <c r="AWE24" s="48" t="n"/>
      <c r="AWF24" s="48" t="inlineStr">
        <is>
          <t>submitted_via_web</t>
        </is>
      </c>
      <c r="AWG24" s="48" t="n"/>
      <c r="AWH24" s="48" t="inlineStr">
        <is>
          <t>vyNMZfRj9dojjrwxZxh2FZ</t>
        </is>
      </c>
      <c r="AWI24" s="48" t="n"/>
      <c r="AWJ24" s="48" t="inlineStr">
        <is>
          <t>uuid:22468d05-54c1-48a8-a2d6-77c32e66fa3d</t>
        </is>
      </c>
      <c r="AWK24" s="8" t="n">
        <v>244</v>
      </c>
      <c r="AWL24" s="48" t="inlineStr">
        <is>
          <t>BSP0309</t>
        </is>
      </c>
      <c r="AWM24" s="8" t="n">
        <v>0</v>
      </c>
      <c r="AWN24" s="48" t="inlineStr">
        <is>
          <t>Year of Use valid, no validation needed</t>
        </is>
      </c>
      <c r="AWO24" s="37" t="b">
        <v>1</v>
      </c>
      <c r="AWP24" s="37" t="b">
        <v>1</v>
      </c>
      <c r="AWQ24" s="37" t="b">
        <v>1</v>
      </c>
      <c r="AWR24" s="37" t="b">
        <v>1</v>
      </c>
      <c r="AWS24" s="37" t="b">
        <v>1</v>
      </c>
      <c r="AWT24" s="37" t="b">
        <v>1</v>
      </c>
      <c r="AWU24" s="48" t="n"/>
      <c r="AWV24" s="8" t="n">
        <v>6</v>
      </c>
      <c r="AWW24" s="48" t="n"/>
      <c r="AWX24" s="48" t="n"/>
      <c r="AWY24" s="48" t="n"/>
      <c r="AWZ24" s="48" t="n"/>
    </row>
    <row r="25">
      <c r="A25" s="6" t="n">
        <v>46067</v>
      </c>
      <c r="B25" s="6" t="n">
        <v>46068</v>
      </c>
      <c r="C25" s="34" t="inlineStr">
        <is>
          <t>Siti Nurhalisa S</t>
        </is>
      </c>
      <c r="D25" s="34" t="inlineStr">
        <is>
          <t>Saparuddin</t>
        </is>
      </c>
      <c r="E25" s="8">
        <f>+620</f>
        <v/>
      </c>
      <c r="F25" s="48" t="inlineStr">
        <is>
          <t>-5.165686 119.647024 142.851 2.4830000400543213</t>
        </is>
      </c>
      <c r="G25" s="8" t="n">
        <v>-5.165686</v>
      </c>
      <c r="H25" s="8" t="n">
        <v>119.647024</v>
      </c>
      <c r="I25" s="8" t="n">
        <v>142.851</v>
      </c>
      <c r="J25" s="8" t="n">
        <v>2.48300004</v>
      </c>
      <c r="K25" s="8" t="n">
        <v>0</v>
      </c>
      <c r="L25" s="48" t="inlineStr">
        <is>
          <t>-5.165489 119.646582 280.159 3.0490000247955322</t>
        </is>
      </c>
      <c r="M25" s="8" t="n">
        <v>-5.165489</v>
      </c>
      <c r="N25" s="8" t="n">
        <v>119.646582</v>
      </c>
      <c r="O25" s="8" t="n">
        <v>280.159</v>
      </c>
      <c r="P25" s="8" t="n">
        <v>3.049000025</v>
      </c>
      <c r="Q25" s="8" t="n">
        <v>0</v>
      </c>
      <c r="R25" s="48" t="inlineStr">
        <is>
          <t>Sulawesi Selatan</t>
        </is>
      </c>
      <c r="S25" s="8" t="n">
        <v>0</v>
      </c>
      <c r="T25" s="8" t="n">
        <v>0</v>
      </c>
      <c r="U25" s="8" t="n">
        <v>0</v>
      </c>
      <c r="V25" s="8" t="n">
        <v>0</v>
      </c>
      <c r="W25" s="8" t="n">
        <v>0</v>
      </c>
      <c r="X25" s="8" t="n">
        <v>0</v>
      </c>
      <c r="Y25" s="8" t="n">
        <v>0</v>
      </c>
      <c r="Z25" s="8" t="n">
        <v>0</v>
      </c>
      <c r="AA25" s="8" t="n">
        <v>0</v>
      </c>
      <c r="AB25" s="8" t="n">
        <v>1</v>
      </c>
      <c r="AC25" s="48" t="inlineStr">
        <is>
          <t>Maros</t>
        </is>
      </c>
      <c r="AD25" s="48" t="inlineStr">
        <is>
          <t>Tompobulu</t>
        </is>
      </c>
      <c r="AE25" s="48" t="inlineStr">
        <is>
          <t>Benteng Gajah</t>
        </is>
      </c>
      <c r="AF25" s="48" t="inlineStr">
        <is>
          <t>KSU BULU SAUKANG</t>
        </is>
      </c>
      <c r="AG25" s="48" t="inlineStr">
        <is>
          <t>BSP0031</t>
        </is>
      </c>
      <c r="AH25" s="8" t="n">
        <v>12</v>
      </c>
      <c r="AI25" s="48" t="inlineStr">
        <is>
          <t>VPA1</t>
        </is>
      </c>
      <c r="AJ25" s="48" t="inlineStr">
        <is>
          <t>Tidak aktif</t>
        </is>
      </c>
      <c r="AK25" s="8" t="n">
        <v>58</v>
      </c>
      <c r="AL25" s="48" t="inlineStr">
        <is>
          <t>Laki-laki</t>
        </is>
      </c>
      <c r="AM25" s="48" t="inlineStr">
        <is>
          <t>Sudah menikah</t>
        </is>
      </c>
      <c r="AN25" s="48" t="inlineStr">
        <is>
          <t>Tidak sekolah</t>
        </is>
      </c>
      <c r="AO25" s="48" t="inlineStr">
        <is>
          <t>Petani</t>
        </is>
      </c>
      <c r="AP25" s="8" t="n">
        <v>1</v>
      </c>
      <c r="AQ25" s="8" t="n">
        <v>0</v>
      </c>
      <c r="AR25" s="8" t="n">
        <v>0</v>
      </c>
      <c r="AS25" s="8" t="n">
        <v>0</v>
      </c>
      <c r="AT25" s="8" t="n">
        <v>0</v>
      </c>
      <c r="AU25" s="8" t="n">
        <v>0</v>
      </c>
      <c r="AV25" s="8" t="n">
        <v>0</v>
      </c>
      <c r="AW25" s="8" t="n">
        <v>0</v>
      </c>
      <c r="AX25" s="48" t="n"/>
      <c r="AY25" s="48" t="inlineStr">
        <is>
          <t>Peternak</t>
        </is>
      </c>
      <c r="AZ25" s="8" t="n">
        <v>0</v>
      </c>
      <c r="BA25" s="8" t="n">
        <v>1</v>
      </c>
      <c r="BB25" s="8" t="n">
        <v>0</v>
      </c>
      <c r="BC25" s="8" t="n">
        <v>0</v>
      </c>
      <c r="BD25" s="8" t="n">
        <v>0</v>
      </c>
      <c r="BE25" s="8" t="n">
        <v>0</v>
      </c>
      <c r="BF25" s="8" t="n">
        <v>0</v>
      </c>
      <c r="BG25" s="8" t="n">
        <v>0</v>
      </c>
      <c r="BH25" s="11" t="n"/>
      <c r="BI25" s="48" t="inlineStr">
        <is>
          <t>&lt;Rp1.500.000</t>
        </is>
      </c>
      <c r="BJ25" s="8" t="n">
        <v>1</v>
      </c>
      <c r="BK25" s="8" t="n">
        <v>1</v>
      </c>
      <c r="BL25" s="8" t="n">
        <v>0</v>
      </c>
      <c r="BM25" s="8" t="n">
        <v>0</v>
      </c>
      <c r="BN25" s="48" t="inlineStr">
        <is>
          <t>Milik sendiri</t>
        </is>
      </c>
      <c r="BO25" s="48" t="inlineStr">
        <is>
          <t>Semi-permanen (semen dan kayu)</t>
        </is>
      </c>
      <c r="BP25" s="8" t="n">
        <v>0</v>
      </c>
      <c r="BQ25" s="8" t="n">
        <v>1</v>
      </c>
      <c r="BR25" s="8" t="n">
        <v>0</v>
      </c>
      <c r="BS25" s="8" t="n">
        <v>0</v>
      </c>
      <c r="BT25" s="8" t="n">
        <v>0</v>
      </c>
      <c r="BU25" s="48" t="n"/>
      <c r="BV25" s="48" t="inlineStr">
        <is>
          <t>Bambu/kayu</t>
        </is>
      </c>
      <c r="BW25" s="8" t="n">
        <v>1</v>
      </c>
      <c r="BX25" s="8" t="n">
        <v>0</v>
      </c>
      <c r="BY25" s="8" t="n">
        <v>0</v>
      </c>
      <c r="BZ25" s="8" t="n">
        <v>0</v>
      </c>
      <c r="CA25" s="8" t="n">
        <v>0</v>
      </c>
      <c r="CB25" s="48" t="n"/>
      <c r="CC25" s="48" t="inlineStr">
        <is>
          <t>Seng</t>
        </is>
      </c>
      <c r="CD25" s="8" t="n">
        <v>0</v>
      </c>
      <c r="CE25" s="8" t="n">
        <v>0</v>
      </c>
      <c r="CF25" s="8" t="n">
        <v>0</v>
      </c>
      <c r="CG25" s="8" t="n">
        <v>0</v>
      </c>
      <c r="CH25" s="8" t="n">
        <v>1</v>
      </c>
      <c r="CI25" s="8" t="n">
        <v>0</v>
      </c>
      <c r="CJ25" s="8" t="n">
        <v>0</v>
      </c>
      <c r="CK25" s="48" t="n"/>
      <c r="CL25" s="48" t="inlineStr">
        <is>
          <t>Ya</t>
        </is>
      </c>
      <c r="CM25" s="8" t="n">
        <v>2013</v>
      </c>
      <c r="CN25" s="48" t="inlineStr">
        <is>
          <t>Fixed-Dome (Kubah Tetap)</t>
        </is>
      </c>
      <c r="CO25" s="48" t="inlineStr">
        <is>
          <t>8 m³ (6-7 ekor sapi, ±6,5 jam memasak/hari, ±65 kg slurry/hari)</t>
        </is>
      </c>
      <c r="CP25" s="48" t="inlineStr">
        <is>
          <t>Anggota keluarga - laki-laki</t>
        </is>
      </c>
      <c r="CQ25" s="8" t="n">
        <v>0</v>
      </c>
      <c r="CR25" s="8" t="n">
        <v>0</v>
      </c>
      <c r="CS25" s="8" t="n">
        <v>0</v>
      </c>
      <c r="CT25" s="8" t="n">
        <v>0</v>
      </c>
      <c r="CU25" s="8" t="n">
        <v>1</v>
      </c>
      <c r="CV25" s="8" t="n">
        <v>0</v>
      </c>
      <c r="CW25" s="8" t="n">
        <v>0</v>
      </c>
      <c r="CX25" s="8" t="n">
        <v>0</v>
      </c>
      <c r="CY25" s="48" t="inlineStr">
        <is>
          <t>Anggota keluarga - laki-laki</t>
        </is>
      </c>
      <c r="CZ25" s="8" t="n">
        <v>1</v>
      </c>
      <c r="DA25" s="8" t="n">
        <v>0</v>
      </c>
      <c r="DB25" s="8" t="n">
        <v>0</v>
      </c>
      <c r="DC25" s="48" t="n"/>
      <c r="DD25" s="48" t="inlineStr">
        <is>
          <t>Anggota keluarga - laki-laki</t>
        </is>
      </c>
      <c r="DE25" s="8" t="n">
        <v>1</v>
      </c>
      <c r="DF25" s="8" t="n">
        <v>0</v>
      </c>
      <c r="DG25" s="8" t="n">
        <v>0</v>
      </c>
      <c r="DH25" s="8" t="n">
        <v>0</v>
      </c>
      <c r="DI25" s="48" t="n"/>
      <c r="DJ25" s="48" t="inlineStr">
        <is>
          <t>Anggota keluarga - laki-laki</t>
        </is>
      </c>
      <c r="DK25" s="8" t="n">
        <v>1</v>
      </c>
      <c r="DL25" s="8" t="n">
        <v>0</v>
      </c>
      <c r="DM25" s="8" t="n">
        <v>0</v>
      </c>
      <c r="DN25" s="8" t="n">
        <v>0</v>
      </c>
      <c r="DO25" s="48" t="n"/>
      <c r="DP25" s="48" t="inlineStr">
        <is>
          <t>Ya</t>
        </is>
      </c>
      <c r="DQ25" s="48" t="n"/>
      <c r="DR25" s="48" t="n"/>
      <c r="DS25" s="48" t="n"/>
      <c r="DT25" s="48" t="n"/>
      <c r="DU25" s="48" t="n"/>
      <c r="DV25" s="48" t="n"/>
      <c r="DW25" s="48" t="n"/>
      <c r="DX25" s="48" t="n"/>
      <c r="DY25" s="48" t="n"/>
      <c r="DZ25" s="48" t="n"/>
      <c r="EA25" s="48" t="n"/>
      <c r="EB25" s="48" t="n"/>
      <c r="EC25" s="48" t="n"/>
      <c r="ED25" s="48" t="n"/>
      <c r="EE25" s="48" t="n"/>
      <c r="EF25" s="48" t="n"/>
      <c r="EG25" s="48" t="n"/>
      <c r="EH25" s="48" t="n"/>
      <c r="EI25" s="48" t="inlineStr">
        <is>
          <t>Tidak ada masalah</t>
        </is>
      </c>
      <c r="EJ25" s="8" t="n">
        <v>0</v>
      </c>
      <c r="EK25" s="8" t="n">
        <v>0</v>
      </c>
      <c r="EL25" s="8" t="n">
        <v>0</v>
      </c>
      <c r="EM25" s="8" t="n">
        <v>1</v>
      </c>
      <c r="EN25" s="8" t="n">
        <v>0</v>
      </c>
      <c r="EO25" s="48" t="n"/>
      <c r="EP25" s="48" t="inlineStr">
        <is>
          <t>Ya, cukup jelas dan mudah diikuti</t>
        </is>
      </c>
      <c r="EQ25" s="48" t="inlineStr">
        <is>
          <t>Bukan pelatihan</t>
        </is>
      </c>
      <c r="ER25" s="48" t="inlineStr">
        <is>
          <t>CPO atau pendamping</t>
        </is>
      </c>
      <c r="ES25" s="8" t="n">
        <v>1</v>
      </c>
      <c r="ET25" s="8" t="n">
        <v>0</v>
      </c>
      <c r="EU25" s="8" t="n">
        <v>0</v>
      </c>
      <c r="EV25" s="8" t="n">
        <v>0</v>
      </c>
      <c r="EW25" s="48" t="n"/>
      <c r="EX25" s="48" t="inlineStr">
        <is>
          <t>Anggota keluarga - Laki-laki</t>
        </is>
      </c>
      <c r="EY25" s="8" t="n">
        <v>1</v>
      </c>
      <c r="EZ25" s="8" t="n">
        <v>0</v>
      </c>
      <c r="FA25" s="8" t="n">
        <v>0</v>
      </c>
      <c r="FB25" s="48" t="n"/>
      <c r="FC25" s="48" t="inlineStr">
        <is>
          <t>Setiap bulan</t>
        </is>
      </c>
      <c r="FD25" s="48" t="n"/>
      <c r="FE25" s="48" t="inlineStr">
        <is>
          <t>Mengetahui</t>
        </is>
      </c>
      <c r="FF25" s="48" t="inlineStr">
        <is>
          <t>Selalu (setiap hari)</t>
        </is>
      </c>
      <c r="FG25" s="48" t="inlineStr">
        <is>
          <t>Mengetahui</t>
        </is>
      </c>
      <c r="FH25" s="48" t="inlineStr">
        <is>
          <t>Sering (setiap minggu)</t>
        </is>
      </c>
      <c r="FI25" s="48" t="inlineStr">
        <is>
          <t>Mengetahui</t>
        </is>
      </c>
      <c r="FJ25" s="48" t="inlineStr">
        <is>
          <t>Selalu (setiap hari)</t>
        </is>
      </c>
      <c r="FK25" s="48" t="inlineStr">
        <is>
          <t>Mengetahui</t>
        </is>
      </c>
      <c r="FL25" s="48" t="inlineStr">
        <is>
          <t>Cukup sering (2 minggu sekali)</t>
        </is>
      </c>
      <c r="FM25" s="48" t="inlineStr">
        <is>
          <t>Mengetahui</t>
        </is>
      </c>
      <c r="FN25" s="48" t="inlineStr">
        <is>
          <t>Cukup sering (2 minggu sekali)</t>
        </is>
      </c>
      <c r="FO25" s="48" t="inlineStr">
        <is>
          <t>Mengetahui</t>
        </is>
      </c>
      <c r="FP25" s="48" t="inlineStr">
        <is>
          <t>Cukup sering (2 minggu sekali)</t>
        </is>
      </c>
      <c r="FQ25" s="48" t="inlineStr">
        <is>
          <t>Mengetahui</t>
        </is>
      </c>
      <c r="FR25" s="48" t="inlineStr">
        <is>
          <t>Ya</t>
        </is>
      </c>
      <c r="FS25" s="48" t="inlineStr">
        <is>
          <t>Mengetahui</t>
        </is>
      </c>
      <c r="FT25" s="48" t="inlineStr">
        <is>
          <t>Ya, selalu</t>
        </is>
      </c>
      <c r="FU25" s="48" t="inlineStr">
        <is>
          <t>Laki-laki dewasa</t>
        </is>
      </c>
      <c r="FV25" s="8" t="n">
        <v>1</v>
      </c>
      <c r="FW25" s="8" t="n">
        <v>0</v>
      </c>
      <c r="FX25" s="8" t="n">
        <v>0</v>
      </c>
      <c r="FY25" s="8" t="n">
        <v>0</v>
      </c>
      <c r="FZ25" s="48" t="inlineStr">
        <is>
          <t>Sangat memahami</t>
        </is>
      </c>
      <c r="GA25" s="48" t="inlineStr">
        <is>
          <t>Teman/keluarga</t>
        </is>
      </c>
      <c r="GB25" s="8" t="n">
        <v>0</v>
      </c>
      <c r="GC25" s="8" t="n">
        <v>0</v>
      </c>
      <c r="GD25" s="8" t="n">
        <v>1</v>
      </c>
      <c r="GE25" s="8" t="n">
        <v>0</v>
      </c>
      <c r="GF25" s="48" t="n"/>
      <c r="GG25" s="48" t="inlineStr">
        <is>
          <t>Sering</t>
        </is>
      </c>
      <c r="GH25" s="48" t="inlineStr">
        <is>
          <t>Ya</t>
        </is>
      </c>
      <c r="GI25" s="48" t="inlineStr">
        <is>
          <t>Teman/keluarga</t>
        </is>
      </c>
      <c r="GJ25" s="8" t="n">
        <v>0</v>
      </c>
      <c r="GK25" s="8" t="n">
        <v>1</v>
      </c>
      <c r="GL25" s="8" t="n">
        <v>0</v>
      </c>
      <c r="GM25" s="8" t="n">
        <v>0</v>
      </c>
      <c r="GN25" s="48" t="n"/>
      <c r="GO25" s="8" t="n">
        <v>9</v>
      </c>
      <c r="GP25" s="48" t="inlineStr">
        <is>
          <t>Sebagian</t>
        </is>
      </c>
      <c r="GQ25" s="48" t="inlineStr">
        <is>
          <t>LPG</t>
        </is>
      </c>
      <c r="GR25" s="8" t="n">
        <v>1</v>
      </c>
      <c r="GS25" s="8" t="n">
        <v>0</v>
      </c>
      <c r="GT25" s="8" t="n">
        <v>0</v>
      </c>
      <c r="GU25" s="8" t="n">
        <v>0</v>
      </c>
      <c r="GV25" s="8" t="n">
        <v>0</v>
      </c>
      <c r="GW25" s="8" t="n">
        <v>0</v>
      </c>
      <c r="GX25" s="8" t="n">
        <v>0</v>
      </c>
      <c r="GY25" s="48" t="n"/>
      <c r="GZ25" s="48" t="inlineStr">
        <is>
          <t>Ya</t>
        </is>
      </c>
      <c r="HA25" s="48" t="n"/>
      <c r="HB25" s="48" t="n"/>
      <c r="HC25" s="48" t="n"/>
      <c r="HD25" s="48" t="n"/>
      <c r="HE25" s="8" t="n">
        <v>9</v>
      </c>
      <c r="HF25" s="8" t="n">
        <v>48000</v>
      </c>
      <c r="HG25" s="8" t="n">
        <v>3</v>
      </c>
      <c r="HH25" s="8" t="n">
        <v>22000</v>
      </c>
      <c r="HI25" s="48" t="n"/>
      <c r="HJ25" s="48" t="n"/>
      <c r="HK25" s="48" t="n"/>
      <c r="HL25" s="48" t="n"/>
      <c r="HM25" s="48" t="n"/>
      <c r="HN25" s="48" t="n"/>
      <c r="HO25" s="48" t="n"/>
      <c r="HP25" s="48" t="n"/>
      <c r="HQ25" s="48" t="n"/>
      <c r="HR25" s="48" t="n"/>
      <c r="HS25" s="48" t="n"/>
      <c r="HT25" s="48" t="n"/>
      <c r="HU25" s="48" t="n"/>
      <c r="HV25" s="48" t="n"/>
      <c r="HW25" s="48" t="n"/>
      <c r="HX25" s="48" t="n"/>
      <c r="HY25" s="48" t="n"/>
      <c r="HZ25" s="48" t="n"/>
      <c r="IA25" s="8" t="n">
        <v>6</v>
      </c>
      <c r="IB25" s="8" t="n">
        <v>26000</v>
      </c>
      <c r="IC25" s="48" t="n"/>
      <c r="ID25" s="48" t="n"/>
      <c r="IE25" s="48" t="n"/>
      <c r="IF25" s="48" t="n"/>
      <c r="IG25" s="48" t="n"/>
      <c r="IH25" s="48" t="n"/>
      <c r="II25" s="48" t="n"/>
      <c r="IJ25" s="48" t="n"/>
      <c r="IK25" s="48" t="inlineStr">
        <is>
          <t>15-30 kg</t>
        </is>
      </c>
      <c r="IL25" s="48" t="inlineStr">
        <is>
          <t>1-3 jam</t>
        </is>
      </c>
      <c r="IM25" s="48" t="inlineStr">
        <is>
          <t>Ya</t>
        </is>
      </c>
      <c r="IN25" s="48" t="inlineStr">
        <is>
          <t>Tidak</t>
        </is>
      </c>
      <c r="IO25" s="48" t="inlineStr">
        <is>
          <t>Lebih bersih</t>
        </is>
      </c>
      <c r="IP25" s="48" t="n"/>
      <c r="IQ25" s="48" t="inlineStr">
        <is>
          <t>Tidak pernah</t>
        </is>
      </c>
      <c r="IR25" s="48" t="n"/>
      <c r="IS25" s="48" t="n"/>
      <c r="IT25" s="48" t="n"/>
      <c r="IU25" s="48" t="n"/>
      <c r="IV25" s="48" t="n"/>
      <c r="IW25" s="48" t="n"/>
      <c r="IX25" s="48" t="n"/>
      <c r="IY25" s="48" t="n"/>
      <c r="IZ25" s="48" t="inlineStr">
        <is>
          <t>Tidak pernah</t>
        </is>
      </c>
      <c r="JA25" s="48" t="n"/>
      <c r="JB25" s="48" t="n"/>
      <c r="JC25" s="48" t="n"/>
      <c r="JD25" s="48" t="n"/>
      <c r="JE25" s="48" t="n"/>
      <c r="JF25" s="48" t="n"/>
      <c r="JG25" s="48" t="n"/>
      <c r="JH25" s="48" t="n"/>
      <c r="JI25" s="48" t="inlineStr">
        <is>
          <t>Tidak pernah</t>
        </is>
      </c>
      <c r="JJ25" s="48" t="n"/>
      <c r="JK25" s="48" t="n"/>
      <c r="JL25" s="48" t="n"/>
      <c r="JM25" s="48" t="n"/>
      <c r="JN25" s="48" t="n"/>
      <c r="JO25" s="48" t="n"/>
      <c r="JP25" s="48" t="n"/>
      <c r="JQ25" s="48" t="n"/>
      <c r="JR25" s="48" t="inlineStr">
        <is>
          <t>Tidak pernah</t>
        </is>
      </c>
      <c r="JS25" s="48" t="n"/>
      <c r="JT25" s="48" t="n"/>
      <c r="JU25" s="48" t="n"/>
      <c r="JV25" s="48" t="n"/>
      <c r="JW25" s="48" t="n"/>
      <c r="JX25" s="48" t="n"/>
      <c r="JY25" s="48" t="n"/>
      <c r="JZ25" s="48" t="n"/>
      <c r="KA25" s="48" t="inlineStr">
        <is>
          <t>Tidak pernah</t>
        </is>
      </c>
      <c r="KB25" s="48" t="n"/>
      <c r="KC25" s="48" t="n"/>
      <c r="KD25" s="48" t="n"/>
      <c r="KE25" s="48" t="n"/>
      <c r="KF25" s="48" t="n"/>
      <c r="KG25" s="48" t="n"/>
      <c r="KH25" s="48" t="n"/>
      <c r="KI25" s="48" t="n"/>
      <c r="KJ25" s="48" t="inlineStr">
        <is>
          <t>Tidak pernah</t>
        </is>
      </c>
      <c r="KK25" s="48" t="n"/>
      <c r="KL25" s="48" t="n"/>
      <c r="KM25" s="48" t="n"/>
      <c r="KN25" s="48" t="n"/>
      <c r="KO25" s="48" t="n"/>
      <c r="KP25" s="48" t="n"/>
      <c r="KQ25" s="48" t="n"/>
      <c r="KR25" s="48" t="n"/>
      <c r="KS25" s="48" t="inlineStr">
        <is>
          <t>Cukup membaik</t>
        </is>
      </c>
      <c r="KT25" s="48" t="inlineStr">
        <is>
          <t>0-1 kali</t>
        </is>
      </c>
      <c r="KU25" s="48" t="inlineStr">
        <is>
          <t>0-1 kali</t>
        </is>
      </c>
      <c r="KV25" s="48" t="inlineStr">
        <is>
          <t>Tidak ada</t>
        </is>
      </c>
      <c r="KW25" s="8" t="n">
        <v>0</v>
      </c>
      <c r="KX25" s="8" t="n">
        <v>0</v>
      </c>
      <c r="KY25" s="8" t="n">
        <v>0</v>
      </c>
      <c r="KZ25" s="8" t="n">
        <v>1</v>
      </c>
      <c r="LA25" s="48" t="inlineStr">
        <is>
          <t>Cukup membaik</t>
        </is>
      </c>
      <c r="LB25" s="48" t="inlineStr">
        <is>
          <t>Cukup membaik</t>
        </is>
      </c>
      <c r="LC25" s="8" t="n">
        <v>5</v>
      </c>
      <c r="LD25" s="8" t="n">
        <v>3</v>
      </c>
      <c r="LE25" s="8" t="n">
        <v>0</v>
      </c>
      <c r="LF25" s="8" t="n">
        <v>0</v>
      </c>
      <c r="LG25" s="48" t="inlineStr">
        <is>
          <t>Ya</t>
        </is>
      </c>
      <c r="LH25" s="8" t="n">
        <v>150000</v>
      </c>
      <c r="LI25" s="48" t="n"/>
      <c r="LJ25" s="48" t="inlineStr">
        <is>
          <t>Kebutuhan rumah tangga</t>
        </is>
      </c>
      <c r="LK25" s="8" t="n">
        <v>0</v>
      </c>
      <c r="LL25" s="8" t="n">
        <v>0</v>
      </c>
      <c r="LM25" s="8" t="n">
        <v>0</v>
      </c>
      <c r="LN25" s="8" t="n">
        <v>0</v>
      </c>
      <c r="LO25" s="8" t="n">
        <v>1</v>
      </c>
      <c r="LP25" s="8" t="n">
        <v>0</v>
      </c>
      <c r="LQ25" s="8" t="n">
        <v>0</v>
      </c>
      <c r="LR25" s="11" t="n"/>
      <c r="LS25" s="8" t="n">
        <v>10</v>
      </c>
      <c r="LT25" s="8" t="n">
        <v>10</v>
      </c>
      <c r="LU25" s="8" t="n">
        <v>0</v>
      </c>
      <c r="LV25" s="8" t="n">
        <v>0</v>
      </c>
      <c r="LW25" s="8" t="n">
        <v>0</v>
      </c>
      <c r="LX25" s="8" t="n">
        <v>0</v>
      </c>
      <c r="LY25" s="8" t="n">
        <v>10</v>
      </c>
      <c r="LZ25" s="8" t="n">
        <v>0</v>
      </c>
      <c r="MA25" s="8" t="n">
        <v>0</v>
      </c>
      <c r="MB25" s="48" t="inlineStr">
        <is>
          <t>Tidak</t>
        </is>
      </c>
      <c r="MC25" s="8" t="n">
        <v>0</v>
      </c>
      <c r="MD25" s="8" t="n">
        <v>0</v>
      </c>
      <c r="ME25" s="8" t="n">
        <v>0</v>
      </c>
      <c r="MF25" s="8" t="n">
        <v>0</v>
      </c>
      <c r="MG25" s="8" t="n">
        <v>0</v>
      </c>
      <c r="MH25" s="8" t="n">
        <v>0</v>
      </c>
      <c r="MI25" s="48" t="n"/>
      <c r="MJ25" s="48" t="n"/>
      <c r="MK25" s="48" t="n"/>
      <c r="ML25" s="48" t="n"/>
      <c r="MM25" s="48" t="n"/>
      <c r="MN25" s="48" t="n"/>
      <c r="MO25" s="48" t="n"/>
      <c r="MP25" s="48" t="n"/>
      <c r="MQ25" s="48" t="n"/>
      <c r="MR25" s="17" t="inlineStr">
        <is>
          <t>Tidak ada waktu yang dihemat</t>
        </is>
      </c>
      <c r="MS25" s="48" t="n"/>
      <c r="MT25" s="48" t="inlineStr">
        <is>
          <t>Tidak ada waktu yang dihemat</t>
        </is>
      </c>
      <c r="MU25" s="48" t="inlineStr">
        <is>
          <t>Ya, untuk anggota keluarga</t>
        </is>
      </c>
      <c r="MV25" s="48" t="inlineStr">
        <is>
          <t>Perawatan sistem biogas</t>
        </is>
      </c>
      <c r="MW25" s="8" t="n">
        <v>1</v>
      </c>
      <c r="MX25" s="8" t="n">
        <v>0</v>
      </c>
      <c r="MY25" s="8" t="n">
        <v>0</v>
      </c>
      <c r="MZ25" s="8" t="n">
        <v>0</v>
      </c>
      <c r="NA25" s="48" t="n"/>
      <c r="NB25" s="48" t="n"/>
      <c r="NC25" s="48" t="n"/>
      <c r="ND25" s="48" t="n"/>
      <c r="NE25" s="48" t="n"/>
      <c r="NF25" s="48" t="n"/>
      <c r="NG25" s="48" t="n"/>
      <c r="NH25" s="48" t="n"/>
      <c r="NI25" s="48" t="n"/>
      <c r="NJ25" s="48" t="n"/>
      <c r="NK25" s="48" t="n"/>
      <c r="NL25" s="48" t="inlineStr">
        <is>
          <t>Ya</t>
        </is>
      </c>
      <c r="NM25" s="48" t="inlineStr">
        <is>
          <t>100% dana hibah</t>
        </is>
      </c>
      <c r="NN25" s="17" t="inlineStr">
        <is>
          <t>0 (100% sumber pembiayaan dari hibah)</t>
        </is>
      </c>
      <c r="NO25" s="17" t="inlineStr">
        <is>
          <t>Yayasan Rumah Energi atau BIRU</t>
        </is>
      </c>
      <c r="NP25" s="48" t="n"/>
      <c r="NQ25" s="48" t="n"/>
      <c r="NR25" s="48" t="n"/>
      <c r="NS25" s="48" t="n"/>
      <c r="NT25" s="48" t="n"/>
      <c r="NU25" s="48" t="n"/>
      <c r="NV25" s="48" t="n"/>
      <c r="NW25" s="48" t="n"/>
      <c r="NX25" s="48" t="inlineStr">
        <is>
          <t>Sama saja</t>
        </is>
      </c>
      <c r="NY25" s="8" t="n">
        <v>180</v>
      </c>
      <c r="NZ25" s="8" t="n">
        <v>0</v>
      </c>
      <c r="OA25" s="8" t="n">
        <v>0</v>
      </c>
      <c r="OB25" s="8" t="n">
        <v>15</v>
      </c>
      <c r="OC25" s="8" t="n">
        <v>10</v>
      </c>
      <c r="OD25" s="8" t="n">
        <v>0</v>
      </c>
      <c r="OE25" s="48" t="inlineStr">
        <is>
          <t>Tidak ada perubahan</t>
        </is>
      </c>
      <c r="OF25" s="48" t="inlineStr">
        <is>
          <t>Jauh lebih baik (beda waktu memasak lebih cepat setengah jam atau lebih, ATAU tidak lagi ada rasa/bau makanan yang berubah, ATAU alasan lainnya)</t>
        </is>
      </c>
      <c r="OG25" s="48" t="inlineStr">
        <is>
          <t>Ya</t>
        </is>
      </c>
      <c r="OH25" s="8" t="n">
        <v>6</v>
      </c>
      <c r="OI25" s="8" t="n">
        <v>0</v>
      </c>
      <c r="OJ25" s="8" t="n">
        <v>0</v>
      </c>
      <c r="OK25" s="8" t="n">
        <v>0</v>
      </c>
      <c r="OL25" s="8" t="n">
        <v>0</v>
      </c>
      <c r="OM25" s="8" t="n">
        <v>0</v>
      </c>
      <c r="ON25" s="8" t="n">
        <v>0</v>
      </c>
      <c r="OO25" s="8" t="n">
        <v>0</v>
      </c>
      <c r="OP25" s="48">
        <f>VLOOKUP(AG25,'BUS 2'!$G$1:$CU$424,2,0)</f>
        <v/>
      </c>
      <c r="OQ25" s="8">
        <f>VLOOKUP(AG25,'BUS 2'!$G$1:$CU$424,3,0)</f>
        <v/>
      </c>
      <c r="OR25" s="8">
        <f>VLOOKUP(AG25,'BUS 2'!$G$1:$CU$424,4,0)</f>
        <v/>
      </c>
      <c r="OS25" s="8">
        <f>VLOOKUP(AG25,'BUS 2'!$G$1:$CU$424,5,0)</f>
        <v/>
      </c>
      <c r="OT25" s="8">
        <f>VLOOKUP(AG25,'BUS 2'!$G$1:$CU$424,6,0)</f>
        <v/>
      </c>
      <c r="OU25" s="8">
        <f>VLOOKUP(AG25,'BUS 2'!$G$1:$CU$424,7,0)</f>
        <v/>
      </c>
      <c r="OV25" s="8">
        <f>VLOOKUP(AG25,'BUS 2'!$G$1:$CU$424,8,0)</f>
        <v/>
      </c>
      <c r="OW25" s="8">
        <f>VLOOKUP(AG25,'BUS 2'!$G$1:$CU$424,9,0)</f>
        <v/>
      </c>
      <c r="OX25" s="8">
        <f>VLOOKUP(AG25,'BUS 2'!$G$1:$CU$424,10,0)</f>
        <v/>
      </c>
      <c r="OY25" s="8">
        <f>VLOOKUP(AG25,'BUS 2'!$G$1:$CU$424,11,0)</f>
        <v/>
      </c>
      <c r="OZ25" s="8">
        <f>VLOOKUP(AG25,'BUS 2'!$G$1:$CU$424,12,0)</f>
        <v/>
      </c>
      <c r="PA25" s="8">
        <f>VLOOKUP(AG25,'BUS 2'!$G$1:$CU$424,13,0)</f>
        <v/>
      </c>
      <c r="PB25" s="8">
        <f>VLOOKUP(AG25,'BUS 2'!$G$1:$CU$424,14,0)</f>
        <v/>
      </c>
      <c r="PC25" s="8">
        <f>VLOOKUP(AG25,'BUS 2'!$G$1:$CU$424,15,0)</f>
        <v/>
      </c>
      <c r="PD25" s="8">
        <f>VLOOKUP(AG25,'BUS 2'!$G$1:$CU$424,16,0)</f>
        <v/>
      </c>
      <c r="PE25" s="8">
        <f>VLOOKUP(AG25,'BUS 2'!$G$1:$CU$424,17,0)</f>
        <v/>
      </c>
      <c r="PF25" s="8">
        <f>VLOOKUP(AG25,'BUS 2'!$G$1:$CU$424,18,0)</f>
        <v/>
      </c>
      <c r="PG25" s="8">
        <f>VLOOKUP(AG25,'BUS 2'!$G$1:$CU$424,19,0)</f>
        <v/>
      </c>
      <c r="PH25" s="8">
        <f>VLOOKUP(AG25,'BUS 2'!$G$1:$CU$424,20,0)</f>
        <v/>
      </c>
      <c r="PI25" s="8">
        <f>VLOOKUP(AG25,'BUS 2'!$G$1:$CU$424,21,0)</f>
        <v/>
      </c>
      <c r="PJ25" s="8">
        <f>VLOOKUP(AG25,'BUS 2'!$G$1:$CU$424,22,0)</f>
        <v/>
      </c>
      <c r="PK25" s="8">
        <f>VLOOKUP(AG25,'BUS 2'!$G$1:$CU$424,23,0)</f>
        <v/>
      </c>
      <c r="PL25" s="8">
        <f>VLOOKUP(AG25,'BUS 2'!$G$1:$CU$424,24,0)</f>
        <v/>
      </c>
      <c r="PM25" s="8">
        <f>VLOOKUP(AG25,'BUS 2'!$G$1:$CU$424,25,0)</f>
        <v/>
      </c>
      <c r="PN25" s="8">
        <f>VLOOKUP(AG25,'BUS 2'!$G$1:$CU$424,26,0)</f>
        <v/>
      </c>
      <c r="PO25" s="8">
        <f>VLOOKUP(AG25,'BUS 2'!$G$1:$CU$424,27,0)</f>
        <v/>
      </c>
      <c r="PP25" s="8">
        <f>VLOOKUP(AG25,'BUS 2'!$G$1:$CU$424,28,0)</f>
        <v/>
      </c>
      <c r="PQ25" s="8">
        <f>VLOOKUP(AG25,'BUS 2'!$G$1:$CU$424,29,0)</f>
        <v/>
      </c>
      <c r="PR25" s="8">
        <f>VLOOKUP(AG25,'BUS 2'!$G$1:$CU$424,30,0)</f>
        <v/>
      </c>
      <c r="PS25" s="8">
        <f>VLOOKUP(AG25,'BUS 2'!$G$1:$CU$424,31,0)</f>
        <v/>
      </c>
      <c r="PT25" s="48" t="inlineStr">
        <is>
          <t>1-Disebarkan ke lahan terbuka</t>
        </is>
      </c>
      <c r="PU25" s="8" t="n">
        <v>0</v>
      </c>
      <c r="PV25" s="8" t="n">
        <v>0</v>
      </c>
      <c r="PW25" s="8" t="n">
        <v>0</v>
      </c>
      <c r="PX25" s="8" t="n">
        <v>0</v>
      </c>
      <c r="PY25" s="8" t="n">
        <v>0</v>
      </c>
      <c r="PZ25" s="8" t="n">
        <v>1</v>
      </c>
      <c r="QA25" s="8" t="n">
        <v>0</v>
      </c>
      <c r="QB25" s="8" t="n">
        <v>0</v>
      </c>
      <c r="QC25" s="8" t="n">
        <v>0</v>
      </c>
      <c r="QD25" s="48" t="n"/>
      <c r="QE25" s="36" t="n"/>
      <c r="QF25" s="35" t="n"/>
      <c r="QG25" s="35" t="n"/>
      <c r="QH25" s="35" t="n"/>
      <c r="QI25" s="35" t="n"/>
      <c r="QJ25" s="35" t="n"/>
      <c r="QK25" s="36" t="n"/>
      <c r="QL25" s="36" t="n"/>
      <c r="QM25" s="36" t="n"/>
      <c r="QN25" s="36" t="n"/>
      <c r="QO25" s="36" t="n"/>
      <c r="QP25" s="36" t="n"/>
      <c r="QQ25" s="36" t="n"/>
      <c r="QR25" s="36" t="n"/>
      <c r="QS25" s="36" t="n"/>
      <c r="QT25" s="36" t="n"/>
      <c r="QU25" s="36" t="n"/>
      <c r="QV25" s="36" t="n"/>
      <c r="QW25" s="35" t="n"/>
      <c r="QX25" s="35" t="n"/>
      <c r="QY25" s="35" t="n"/>
      <c r="QZ25" s="35" t="n"/>
      <c r="RA25" s="35" t="n"/>
      <c r="RB25" s="36" t="n"/>
      <c r="RC25" s="36" t="n"/>
      <c r="RD25" s="36" t="n"/>
      <c r="RE25" s="36" t="n"/>
      <c r="RF25" s="36" t="n"/>
      <c r="RG25" s="48" t="n"/>
      <c r="RH25" s="35" t="n"/>
      <c r="RI25" s="35" t="n"/>
      <c r="RJ25" s="35" t="n"/>
      <c r="RK25" s="35" t="n"/>
      <c r="RL25" s="35" t="n"/>
      <c r="RM25" s="48" t="n"/>
      <c r="RN25" s="48" t="n"/>
      <c r="RO25" s="48" t="n"/>
      <c r="RP25" s="48" t="n"/>
      <c r="RQ25" s="48" t="n"/>
      <c r="RR25" s="48" t="n"/>
      <c r="RS25" s="35" t="n"/>
      <c r="RT25" s="35" t="n"/>
      <c r="RU25" s="35" t="n"/>
      <c r="RV25" s="35" t="n"/>
      <c r="RW25" s="35" t="n"/>
      <c r="RX25" s="48" t="n"/>
      <c r="RY25" s="48" t="n"/>
      <c r="RZ25" s="48" t="n"/>
      <c r="SA25" s="48" t="n"/>
      <c r="SB25" s="48" t="n"/>
      <c r="SC25" s="48" t="n"/>
      <c r="SD25" s="35" t="n"/>
      <c r="SE25" s="35" t="n"/>
      <c r="SF25" s="35" t="n"/>
      <c r="SG25" s="35" t="n"/>
      <c r="SH25" s="35" t="n"/>
      <c r="SI25" s="48" t="n"/>
      <c r="SJ25" s="48" t="n"/>
      <c r="SK25" s="48" t="n"/>
      <c r="SL25" s="48" t="n"/>
      <c r="SM25" s="48" t="n"/>
      <c r="SN25" s="48" t="n"/>
      <c r="SO25" s="35" t="n"/>
      <c r="SP25" s="35" t="n"/>
      <c r="SQ25" s="35" t="n"/>
      <c r="SR25" s="35" t="n"/>
      <c r="SS25" s="35" t="n"/>
      <c r="ST25" s="48" t="n"/>
      <c r="SU25" s="48" t="n"/>
      <c r="SV25" s="48" t="n"/>
      <c r="SW25" s="48" t="n"/>
      <c r="SX25" s="48" t="n"/>
      <c r="SY25" s="8">
        <f>VLOOKUP(AG25,'BUS 2'!$G$1:$CU$424,33,0)</f>
        <v/>
      </c>
      <c r="SZ25" s="48">
        <f>VLOOKUP(AG25,'BUS 2'!$G$1:$CU$424,34,0)</f>
        <v/>
      </c>
      <c r="TA25" s="48">
        <f>VLOOKUP(AG25,'BUS 2'!$G$1:$CU$424,35,0)</f>
        <v/>
      </c>
      <c r="TB25" s="48">
        <f>VLOOKUP(AG25,'BUS 2'!$G$1:$CU$424,36,0)</f>
        <v/>
      </c>
      <c r="TC25" s="48">
        <f>VLOOKUP(AG25,'BUS 2'!$G$1:$CU$424,37,0)</f>
        <v/>
      </c>
      <c r="TD25" s="48">
        <f>VLOOKUP(AG25,'BUS 2'!$G$1:$CU$424,38,0)</f>
        <v/>
      </c>
      <c r="TE25" s="48">
        <f>VLOOKUP(AG25,'BUS 2'!$G$1:$CU$424,39,0)</f>
        <v/>
      </c>
      <c r="TF25" s="48">
        <f>VLOOKUP(AG25,'BUS 2'!$G$1:$CU$424,40,0)</f>
        <v/>
      </c>
      <c r="TG25" s="8">
        <f>VLOOKUP(AG25,'BUS 2'!$G$1:$CU$424,42,0)</f>
        <v/>
      </c>
      <c r="TH25" s="8">
        <f>VLOOKUP(AG25,'BUS 2'!$G$1:$CU$424,43,0)</f>
        <v/>
      </c>
      <c r="TI25" s="8">
        <f>VLOOKUP(AG25,'BUS 2'!$G$1:$CU$424,44,0)</f>
        <v/>
      </c>
      <c r="TJ25" s="8">
        <f>VLOOKUP(AG25,'BUS 2'!$G$1:$CU$424,45,0)</f>
        <v/>
      </c>
      <c r="TK25" s="8">
        <f>VLOOKUP(AG25,'BUS 2'!$G$1:$CU$424,46,0)</f>
        <v/>
      </c>
      <c r="TL25" s="8">
        <f>VLOOKUP(AG25,'BUS 2'!$G$1:$CU$424,47,0)</f>
        <v/>
      </c>
      <c r="TM25" s="8">
        <f>VLOOKUP(AG25,'BUS 2'!$G$1:$CU$424,48,0)</f>
        <v/>
      </c>
      <c r="TN25" s="8">
        <f>VLOOKUP(AG25,'BUS 2'!$G$1:$CU$424,49,0)</f>
        <v/>
      </c>
      <c r="TO25" s="8">
        <f>VLOOKUP(AG25,'BUS 2'!$G$1:$CU$424,50,0)</f>
        <v/>
      </c>
      <c r="TP25" s="8">
        <f>VLOOKUP(AG25,'BUS 2'!$G$1:$CU$424,51,0)</f>
        <v/>
      </c>
      <c r="TQ25" s="8">
        <f>VLOOKUP(AG25,'BUS 2'!$G$1:$CU$424,52,0)</f>
        <v/>
      </c>
      <c r="TR25" s="8">
        <f>VLOOKUP(AG25,'BUS 2'!$G$1:$CU$424,53,0)</f>
        <v/>
      </c>
      <c r="TS25" s="48">
        <f>VLOOKUP(AG25,'BUS 2'!$G$1:$CU$424,54,0)</f>
        <v/>
      </c>
      <c r="TT25" s="48">
        <f>VLOOKUP(AG25,'BUS 2'!$G$1:$CU$424,55,0)</f>
        <v/>
      </c>
      <c r="TU25" s="48">
        <f>VLOOKUP(AG25,'BUS 2'!$G$1:$CU$424,56,0)</f>
        <v/>
      </c>
      <c r="TV25" s="48">
        <f>VLOOKUP(AG25,'BUS 2'!$G$1:$CU$424,57,0)</f>
        <v/>
      </c>
      <c r="TW25" s="48">
        <f>VLOOKUP(AG25,'BUS 2'!$G$1:$CU$424,58,0)</f>
        <v/>
      </c>
      <c r="TX25" s="48">
        <f>VLOOKUP(AG25,'BUS 2'!$G$1:$CU$424,59,0)</f>
        <v/>
      </c>
      <c r="TY25" s="48">
        <f>VLOOKUP(AG25,'BUS 2'!$G$1:$CU$424,60,0)</f>
        <v/>
      </c>
      <c r="TZ25" s="48">
        <f>VLOOKUP(AG25,'BUS 2'!$G$1:$CU$424,61,0)</f>
        <v/>
      </c>
      <c r="UA25" s="48">
        <f>VLOOKUP(AG25,'BUS 2'!$G$1:$CU$424,62,0)</f>
        <v/>
      </c>
      <c r="UB25" s="48">
        <f>VLOOKUP(AG25,'BUS 2'!$G$1:$CU$424,63,0)</f>
        <v/>
      </c>
      <c r="UC25" s="48">
        <f>VLOOKUP(AG25,'BUS 2'!$G$1:$CU$424,64,0)</f>
        <v/>
      </c>
      <c r="UD25" s="48">
        <f>VLOOKUP(AG25,'BUS 2'!$G$1:$CU$424,65,0)</f>
        <v/>
      </c>
      <c r="UE25" s="48">
        <f>VLOOKUP(AG25,'BUS 2'!$G$1:$CU$424,66,0)</f>
        <v/>
      </c>
      <c r="UF25" s="48">
        <f>VLOOKUP(AG25,'BUS 2'!$G$1:$CU$424,67,0)</f>
        <v/>
      </c>
      <c r="UG25" s="48">
        <f>VLOOKUP(AG25,'BUS 2'!$G$1:$CU$424,68,0)</f>
        <v/>
      </c>
      <c r="UH25" s="48">
        <f>VLOOKUP(AG25,'BUS 2'!$G$1:$CU$424,69,0)</f>
        <v/>
      </c>
      <c r="UI25" s="48">
        <f>VLOOKUP(AG25,'BUS 2'!$G$1:$CU$424,70,0)</f>
        <v/>
      </c>
      <c r="UJ25" s="48">
        <f>VLOOKUP(AG25,'BUS 2'!$G$1:$CU$424,71,0)</f>
        <v/>
      </c>
      <c r="UK25" s="48">
        <f>VLOOKUP(AG25,'BUS 2'!$G$1:$CU$424,72,0)</f>
        <v/>
      </c>
      <c r="UL25" s="48">
        <f>VLOOKUP(AG25,'BUS 2'!$G$1:$CU$424,73,0)</f>
        <v/>
      </c>
      <c r="UM25" s="48">
        <f>VLOOKUP(AG25,'BUS 2'!$G$1:$CU$424,74,0)</f>
        <v/>
      </c>
      <c r="UN25" s="48">
        <f>VLOOKUP(AG25,'BUS 2'!$G$1:$CU$424,75,0)</f>
        <v/>
      </c>
      <c r="UO25" s="48">
        <f>VLOOKUP(AG25,'BUS 2'!$G$1:$CU$424,76,0)</f>
        <v/>
      </c>
      <c r="UP25" s="48">
        <f>VLOOKUP(AG25,'BUS 2'!$G$1:$CU$424,77,0)</f>
        <v/>
      </c>
      <c r="UQ25" s="48">
        <f>VLOOKUP(AG25,'BUS 2'!$G$1:$CU$424,78,0)</f>
        <v/>
      </c>
      <c r="UR25" s="48">
        <f>VLOOKUP(AG25,'BUS 2'!$G$1:$CU$424,79,0)</f>
        <v/>
      </c>
      <c r="US25" s="48">
        <f>VLOOKUP(AG25,'BUS 2'!$G$1:$CU$424,80,0)</f>
        <v/>
      </c>
      <c r="UT25" s="48">
        <f>VLOOKUP(AG25,'BUS 2'!$G$1:$CU$424,81,0)</f>
        <v/>
      </c>
      <c r="UU25" s="48" t="inlineStr">
        <is>
          <t>Penggembalaan semi-terbuka</t>
        </is>
      </c>
      <c r="UV25" s="48" t="n"/>
      <c r="UW25" s="48" t="n"/>
      <c r="UX25" s="48" t="n"/>
      <c r="UY25" s="48" t="n"/>
      <c r="UZ25" s="48" t="n"/>
      <c r="VA25" s="48" t="n"/>
      <c r="VB25" s="48" t="n"/>
      <c r="VC25" s="48" t="inlineStr">
        <is>
          <t>Sangat jarang (&gt;1 bulan sekali)</t>
        </is>
      </c>
      <c r="VD25" s="48" t="n"/>
      <c r="VE25" s="48" t="n"/>
      <c r="VF25" s="48" t="n"/>
      <c r="VG25" s="48" t="n"/>
      <c r="VH25" s="48" t="n"/>
      <c r="VI25" s="48" t="n"/>
      <c r="VJ25" s="48" t="n"/>
      <c r="VK25" s="48" t="inlineStr">
        <is>
          <t>Sering (1 kali sehari)</t>
        </is>
      </c>
      <c r="VL25" s="48" t="n"/>
      <c r="VM25" s="48" t="n"/>
      <c r="VN25" s="48" t="n"/>
      <c r="VO25" s="48" t="n"/>
      <c r="VP25" s="48" t="n"/>
      <c r="VQ25" s="48" t="n"/>
      <c r="VR25" s="48" t="n"/>
      <c r="VS25" s="48" t="inlineStr">
        <is>
          <t>2-Disimpan basah (slurry)</t>
        </is>
      </c>
      <c r="VT25" s="8" t="n">
        <v>0</v>
      </c>
      <c r="VU25" s="8" t="n">
        <v>0</v>
      </c>
      <c r="VV25" s="8" t="n">
        <v>0</v>
      </c>
      <c r="VW25" s="8" t="n">
        <v>0</v>
      </c>
      <c r="VX25" s="8" t="n">
        <v>0</v>
      </c>
      <c r="VY25" s="8" t="n">
        <v>1</v>
      </c>
      <c r="VZ25" s="8" t="n">
        <v>0</v>
      </c>
      <c r="WA25" s="8" t="n">
        <v>0</v>
      </c>
      <c r="WB25" s="8" t="n">
        <v>0</v>
      </c>
      <c r="WC25" s="8" t="n">
        <v>0</v>
      </c>
      <c r="WD25" s="8" t="n">
        <v>0</v>
      </c>
      <c r="WE25" s="8" t="n">
        <v>0</v>
      </c>
      <c r="WF25" s="48" t="n"/>
      <c r="WG25" s="48" t="n"/>
      <c r="WH25" s="48" t="n"/>
      <c r="WI25" s="48" t="n"/>
      <c r="WJ25" s="48" t="n"/>
      <c r="WK25" s="48" t="n"/>
      <c r="WL25" s="48" t="n"/>
      <c r="WM25" s="48" t="n"/>
      <c r="WN25" s="48" t="n"/>
      <c r="WO25" s="48" t="n"/>
      <c r="WP25" s="48" t="n"/>
      <c r="WQ25" s="48" t="n"/>
      <c r="WR25" s="48" t="n"/>
      <c r="WS25" s="48" t="n"/>
      <c r="WT25" s="48" t="n"/>
      <c r="WU25" s="48" t="n"/>
      <c r="WV25" s="48" t="n"/>
      <c r="WW25" s="48" t="n"/>
      <c r="WX25" s="48" t="n"/>
      <c r="WY25" s="48" t="n"/>
      <c r="WZ25" s="48" t="n"/>
      <c r="XA25" s="48" t="n"/>
      <c r="XB25" s="48" t="n"/>
      <c r="XC25" s="48" t="n"/>
      <c r="XD25" s="48" t="n"/>
      <c r="XE25" s="48" t="n"/>
      <c r="XF25" s="48" t="n"/>
      <c r="XG25" s="48" t="n"/>
      <c r="XH25" s="48" t="n"/>
      <c r="XI25" s="48" t="n"/>
      <c r="XJ25" s="48" t="n"/>
      <c r="XK25" s="48" t="n"/>
      <c r="XL25" s="48" t="n"/>
      <c r="XM25" s="48" t="n"/>
      <c r="XN25" s="48" t="n"/>
      <c r="XO25" s="48" t="n"/>
      <c r="XP25" s="48" t="n"/>
      <c r="XQ25" s="48" t="n"/>
      <c r="XR25" s="48" t="n"/>
      <c r="XS25" s="48" t="n"/>
      <c r="XT25" s="48" t="n"/>
      <c r="XU25" s="48" t="n"/>
      <c r="XV25" s="48" t="n"/>
      <c r="XW25" s="48" t="n"/>
      <c r="XX25" s="48" t="n"/>
      <c r="XY25" s="48" t="n"/>
      <c r="XZ25" s="48" t="n"/>
      <c r="YA25" s="48" t="n"/>
      <c r="YB25" s="48" t="n"/>
      <c r="YC25" s="48" t="n"/>
      <c r="YD25" s="48" t="n"/>
      <c r="YE25" s="48" t="n"/>
      <c r="YF25" s="48" t="n"/>
      <c r="YG25" s="48" t="n"/>
      <c r="YH25" s="48" t="n"/>
      <c r="YI25" s="48" t="n"/>
      <c r="YJ25" s="48" t="n"/>
      <c r="YK25" s="48" t="n"/>
      <c r="YL25" s="48" t="n"/>
      <c r="YM25" s="48" t="n"/>
      <c r="YN25" s="48" t="n"/>
      <c r="YO25" s="48" t="n"/>
      <c r="YP25" s="48" t="n"/>
      <c r="YQ25" s="48" t="n"/>
      <c r="YR25" s="48" t="n"/>
      <c r="YS25" s="48" t="n"/>
      <c r="YT25" s="48" t="n"/>
      <c r="YU25" s="48" t="n"/>
      <c r="YV25" s="48" t="n"/>
      <c r="YW25" s="48" t="n"/>
      <c r="YX25" s="48" t="n"/>
      <c r="YY25" s="48" t="n"/>
      <c r="YZ25" s="48" t="n"/>
      <c r="ZA25" s="48" t="n"/>
      <c r="ZB25" s="48" t="n"/>
      <c r="ZC25" s="48" t="n"/>
      <c r="ZD25" s="48" t="n"/>
      <c r="ZE25" s="48" t="n"/>
      <c r="ZF25" s="48" t="n"/>
      <c r="ZG25" s="48" t="n"/>
      <c r="ZH25" s="48" t="n"/>
      <c r="ZI25" s="48" t="n"/>
      <c r="ZJ25" s="48" t="n"/>
      <c r="ZK25" s="48" t="n"/>
      <c r="ZL25" s="48" t="n"/>
      <c r="ZM25" s="48" t="n"/>
      <c r="ZN25" s="48" t="n"/>
      <c r="ZO25" s="48" t="n"/>
      <c r="ZP25" s="48" t="n"/>
      <c r="ZQ25" s="48" t="n"/>
      <c r="ZR25" s="48" t="n"/>
      <c r="ZS25" s="48" t="n"/>
      <c r="ZT25" s="48" t="n"/>
      <c r="ZU25" s="48" t="n"/>
      <c r="ZV25" s="8" t="n">
        <v>2</v>
      </c>
      <c r="ZW25" s="48" t="n"/>
      <c r="ZX25" s="48" t="n"/>
      <c r="ZY25" s="48" t="n"/>
      <c r="ZZ25" s="48" t="n"/>
      <c r="AAA25" s="48" t="n"/>
      <c r="AAB25" s="48" t="n"/>
      <c r="AAC25" s="48" t="n"/>
      <c r="AAD25" s="48" t="inlineStr">
        <is>
          <t>Pakan segar (misal: rumput)</t>
        </is>
      </c>
      <c r="AAE25" s="48" t="n"/>
      <c r="AAF25" s="48" t="n"/>
      <c r="AAG25" s="48" t="n"/>
      <c r="AAH25" s="48" t="n"/>
      <c r="AAI25" s="48" t="n"/>
      <c r="AAJ25" s="48" t="n"/>
      <c r="AAK25" s="48" t="n"/>
      <c r="AAL25" s="48" t="inlineStr">
        <is>
          <t>Ya</t>
        </is>
      </c>
      <c r="AAM25" s="48" t="inlineStr">
        <is>
          <t>Cair</t>
        </is>
      </c>
      <c r="AAN25" s="8" t="n">
        <v>0</v>
      </c>
      <c r="AAO25" s="8" t="n">
        <v>1</v>
      </c>
      <c r="AAP25" s="8" t="n">
        <v>5</v>
      </c>
      <c r="AAQ25" s="48" t="n"/>
      <c r="AAR25" s="48" t="inlineStr">
        <is>
          <t>Tidak</t>
        </is>
      </c>
      <c r="AAS25" s="48" t="inlineStr">
        <is>
          <t>Mengetahui</t>
        </is>
      </c>
      <c r="AAT25" s="48" t="inlineStr">
        <is>
          <t>Dibuang ke lahan sekitar kandang - yg ditanami tanaman</t>
        </is>
      </c>
      <c r="AAU25" s="8" t="n">
        <v>0</v>
      </c>
      <c r="AAV25" s="8" t="n">
        <v>0</v>
      </c>
      <c r="AAW25" s="8" t="n">
        <v>0</v>
      </c>
      <c r="AAX25" s="8" t="n">
        <v>1</v>
      </c>
      <c r="AAY25" s="8" t="n">
        <v>0</v>
      </c>
      <c r="AAZ25" s="8" t="n">
        <v>0</v>
      </c>
      <c r="ABA25" s="8" t="n">
        <v>0</v>
      </c>
      <c r="ABB25" s="48" t="n"/>
      <c r="ABC25" s="48" t="n"/>
      <c r="ABD25" s="48" t="n"/>
      <c r="ABE25" s="48" t="n"/>
      <c r="ABF25" s="48" t="n"/>
      <c r="ABG25" s="48" t="n"/>
      <c r="ABH25" s="48" t="n"/>
      <c r="ABI25" s="48" t="n"/>
      <c r="ABJ25" s="48" t="n"/>
      <c r="ABK25" s="48" t="n"/>
      <c r="ABL25" s="48" t="n"/>
      <c r="ABM25" s="48" t="n"/>
      <c r="ABN25" s="48" t="n"/>
      <c r="ABO25" s="48" t="n"/>
      <c r="ABP25" s="48" t="n"/>
      <c r="ABQ25" s="48" t="inlineStr">
        <is>
          <t>Pohon pisang, jeruk, dan rambutan</t>
        </is>
      </c>
      <c r="ABR25" s="48" t="inlineStr">
        <is>
          <t>Sangat jarang (2 bulan sekali)</t>
        </is>
      </c>
      <c r="ABS25" s="48" t="n"/>
      <c r="ABT25" s="8" t="n">
        <v>75</v>
      </c>
      <c r="ABU25" s="48" t="n"/>
      <c r="ABV25" s="48" t="n"/>
      <c r="ABW25" s="48" t="n"/>
      <c r="ABX25" s="48" t="n"/>
      <c r="ABY25" s="48" t="n"/>
      <c r="ABZ25" s="48" t="n"/>
      <c r="ACA25" s="48" t="n"/>
      <c r="ACB25" s="48" t="n"/>
      <c r="ACC25" s="48" t="n"/>
      <c r="ACD25" s="48" t="n"/>
      <c r="ACE25" s="48" t="n"/>
      <c r="ACF25" s="48" t="n"/>
      <c r="ACG25" s="48" t="n"/>
      <c r="ACH25" s="48" t="n"/>
      <c r="ACI25" s="48" t="n"/>
      <c r="ACJ25" s="48" t="n"/>
      <c r="ACK25" s="48" t="inlineStr">
        <is>
          <t>Ladang/sawah terlalu jauh, sulit untuk mengangkut ke sana</t>
        </is>
      </c>
      <c r="ACL25" s="8" t="n">
        <v>0</v>
      </c>
      <c r="ACM25" s="8" t="n">
        <v>0</v>
      </c>
      <c r="ACN25" s="8" t="n">
        <v>0</v>
      </c>
      <c r="ACO25" s="8" t="n">
        <v>1</v>
      </c>
      <c r="ACP25" s="8" t="n">
        <v>0</v>
      </c>
      <c r="ACQ25" s="8" t="n">
        <v>0</v>
      </c>
      <c r="ACR25" s="8" t="n">
        <v>0</v>
      </c>
      <c r="ACS25" s="48" t="n"/>
      <c r="ACT25" s="48" t="inlineStr">
        <is>
          <t>-</t>
        </is>
      </c>
      <c r="ACU25" s="48" t="inlineStr">
        <is>
          <t>Manfaat cukup signifikan, terasa di kehidupan sehari-hari</t>
        </is>
      </c>
      <c r="ACV25" s="48" t="inlineStr">
        <is>
          <t>Sama saja</t>
        </is>
      </c>
      <c r="ACW25" s="48" t="inlineStr">
        <is>
          <t>Anggota keluarga - Perempuan dewasa</t>
        </is>
      </c>
      <c r="ACX25" s="48" t="inlineStr">
        <is>
          <t>Setuju</t>
        </is>
      </c>
      <c r="ACY25" s="48" t="inlineStr">
        <is>
          <t>Anggota keluarga - Laki-laki dewasa Anggota keluarga - Perempuan dewasa Anggota keluarga - Anak-anak</t>
        </is>
      </c>
      <c r="ACZ25" s="8" t="n">
        <v>1</v>
      </c>
      <c r="ADA25" s="8" t="n">
        <v>1</v>
      </c>
      <c r="ADB25" s="8" t="n">
        <v>1</v>
      </c>
      <c r="ADC25" s="8" t="n">
        <v>0</v>
      </c>
      <c r="ADD25" s="48" t="inlineStr">
        <is>
          <t>Puas</t>
        </is>
      </c>
      <c r="ADE25" s="48" t="inlineStr">
        <is>
          <t>Puas</t>
        </is>
      </c>
      <c r="ADF25" s="48" t="inlineStr">
        <is>
          <t>Puas</t>
        </is>
      </c>
      <c r="ADG25" s="48" t="inlineStr">
        <is>
          <t>Puas</t>
        </is>
      </c>
      <c r="ADH25" s="48" t="inlineStr">
        <is>
          <t>Tidak</t>
        </is>
      </c>
      <c r="ADI25" s="48" t="n"/>
      <c r="ADJ25" s="48" t="inlineStr">
        <is>
          <t>Cukup puas</t>
        </is>
      </c>
      <c r="ADK25" s="48" t="n"/>
      <c r="ADL25" s="48" t="n"/>
      <c r="ADM25" s="48" t="n"/>
      <c r="ADN25" s="48" t="n"/>
      <c r="ADO25" s="48" t="n"/>
      <c r="ADP25" s="48" t="n"/>
      <c r="ADQ25" s="48" t="n"/>
      <c r="ADR25" s="48" t="n"/>
      <c r="ADS25" s="48" t="n"/>
      <c r="ADT25" s="48" t="n"/>
      <c r="ADU25" s="48" t="inlineStr">
        <is>
          <t>Dibiarkan saja</t>
        </is>
      </c>
      <c r="ADV25" s="8" t="n">
        <v>0</v>
      </c>
      <c r="ADW25" s="8" t="n">
        <v>0</v>
      </c>
      <c r="ADX25" s="8" t="n">
        <v>0</v>
      </c>
      <c r="ADY25" s="8" t="n">
        <v>0</v>
      </c>
      <c r="ADZ25" s="8" t="n">
        <v>0</v>
      </c>
      <c r="AEA25" s="8" t="n">
        <v>0</v>
      </c>
      <c r="AEB25" s="8" t="n">
        <v>1</v>
      </c>
      <c r="AEC25" s="8" t="n">
        <v>0</v>
      </c>
      <c r="AED25" s="48" t="inlineStr">
        <is>
          <t>-</t>
        </is>
      </c>
      <c r="AEE25" s="48" t="inlineStr">
        <is>
          <t>Laki-laki dewasa</t>
        </is>
      </c>
      <c r="AEF25" s="48" t="n"/>
      <c r="AEG25" s="48" t="inlineStr">
        <is>
          <t>Menghubungi melalui rekan</t>
        </is>
      </c>
      <c r="AEH25" s="48" t="n"/>
      <c r="AEI25" s="48" t="inlineStr">
        <is>
          <t>-</t>
        </is>
      </c>
      <c r="AEJ25" s="48" t="inlineStr">
        <is>
          <t>Kadang-kadang</t>
        </is>
      </c>
      <c r="AEK25" s="48" t="inlineStr">
        <is>
          <t>Pasokan energi yang andal Memasak lebih cepat Lebih aman</t>
        </is>
      </c>
      <c r="AEL25" s="8" t="n">
        <v>0</v>
      </c>
      <c r="AEM25" s="8" t="n">
        <v>0</v>
      </c>
      <c r="AEN25" s="8" t="n">
        <v>1</v>
      </c>
      <c r="AEO25" s="8" t="n">
        <v>1</v>
      </c>
      <c r="AEP25" s="8" t="n">
        <v>1</v>
      </c>
      <c r="AEQ25" s="8" t="n">
        <v>0</v>
      </c>
      <c r="AER25" s="8" t="n">
        <v>0</v>
      </c>
      <c r="AES25" s="8" t="n">
        <v>0</v>
      </c>
      <c r="AET25" s="8" t="n">
        <v>0</v>
      </c>
      <c r="AEU25" s="8" t="n">
        <v>0</v>
      </c>
      <c r="AEV25" s="8" t="n">
        <v>0</v>
      </c>
      <c r="AEW25" s="8" t="n">
        <v>0</v>
      </c>
      <c r="AEX25" s="48" t="n"/>
      <c r="AEY25" s="48" t="inlineStr">
        <is>
          <t>Didukung oleh pihak lain atau ada subsidi</t>
        </is>
      </c>
      <c r="AEZ25" s="48" t="n"/>
      <c r="AFA25" s="48" t="inlineStr">
        <is>
          <t>Yayasan Rumah Energi (YRE)</t>
        </is>
      </c>
      <c r="AFB25" s="48" t="n"/>
      <c r="AFC25" s="48" t="inlineStr">
        <is>
          <t>IMG-20260215-WA0024-16_36_44.jpg</t>
        </is>
      </c>
      <c r="AFD25" s="16" t="inlineStr">
        <is>
          <t>https://kf.kobotoolbox.org/api/v2/assets/avstPQqLr3Ab3ZdcVTXZ6f/data/672418844/attachments/attukAH7mKL7NTwWr8HjgiRv/</t>
        </is>
      </c>
      <c r="AFE25" s="48" t="inlineStr">
        <is>
          <t>IMG-20260215-WA0021-16_36_24.jpg</t>
        </is>
      </c>
      <c r="AFF25" s="16" t="inlineStr">
        <is>
          <t>https://kf.kobotoolbox.org/api/v2/assets/avstPQqLr3Ab3ZdcVTXZ6f/data/672418844/attachments/attwKQvmEtLS2khuuGVPv7Yu/</t>
        </is>
      </c>
      <c r="AFG25" s="48" t="inlineStr">
        <is>
          <t>Siti Nurhalisa S</t>
        </is>
      </c>
      <c r="AFH25" s="48" t="n"/>
      <c r="AFI25" s="27" t="inlineStr">
        <is>
          <t>-</t>
        </is>
      </c>
      <c r="AFJ25" s="48" t="n"/>
      <c r="AFK25" s="48" t="n"/>
      <c r="AFL25" s="48" t="n"/>
      <c r="AFM25" s="48" t="n"/>
      <c r="AFN25" s="48" t="n"/>
      <c r="AFO25" s="48" t="n"/>
      <c r="AFP25" s="48" t="n"/>
      <c r="AFQ25" s="48" t="n"/>
      <c r="AFR25" s="48" t="n"/>
      <c r="AFS25" s="48" t="n"/>
      <c r="AFT25" s="48" t="n"/>
      <c r="AFU25" s="48" t="n"/>
      <c r="AFV25" s="48" t="n"/>
      <c r="AFW25" s="48" t="n"/>
      <c r="AFX25" s="48" t="n"/>
      <c r="AFY25" s="48" t="n"/>
      <c r="AFZ25" s="48" t="n"/>
      <c r="AGA25" s="48" t="n"/>
      <c r="AGB25" s="48" t="n"/>
      <c r="AGC25" s="48" t="n"/>
      <c r="AGD25" s="48" t="n"/>
      <c r="AGE25" s="48" t="n"/>
      <c r="AGF25" s="48" t="n"/>
      <c r="AGG25" s="48" t="n"/>
      <c r="AGH25" s="48" t="n"/>
      <c r="AGI25" s="48" t="n"/>
      <c r="AGJ25" s="48" t="n"/>
      <c r="AGK25" s="48" t="n"/>
      <c r="AGL25" s="48" t="n"/>
      <c r="AGM25" s="48" t="n"/>
      <c r="AGN25" s="48" t="n"/>
      <c r="AGO25" s="48" t="n"/>
      <c r="AGP25" s="48" t="n"/>
      <c r="AGQ25" s="48" t="n"/>
      <c r="AGR25" s="48" t="n"/>
      <c r="AGS25" s="48" t="n"/>
      <c r="AGT25" s="48" t="n"/>
      <c r="AGU25" s="48" t="n"/>
      <c r="AGV25" s="48" t="n"/>
      <c r="AGW25" s="48" t="n"/>
      <c r="AGX25" s="48" t="n"/>
      <c r="AGY25" s="48" t="n"/>
      <c r="AGZ25" s="48" t="n"/>
      <c r="AHA25" s="48" t="n"/>
      <c r="AHB25" s="48" t="n"/>
      <c r="AHC25" s="48" t="n"/>
      <c r="AHD25" s="48" t="n"/>
      <c r="AHE25" s="48" t="n"/>
      <c r="AHF25" s="48" t="n"/>
      <c r="AHG25" s="48" t="n"/>
      <c r="AHH25" s="48" t="n"/>
      <c r="AHI25" s="48" t="n"/>
      <c r="AHJ25" s="48" t="n"/>
      <c r="AHK25" s="48" t="n"/>
      <c r="AHL25" s="48" t="n"/>
      <c r="AHM25" s="48" t="n"/>
      <c r="AHN25" s="48" t="n"/>
      <c r="AHO25" s="48" t="n"/>
      <c r="AHP25" s="48" t="n"/>
      <c r="AHQ25" s="48" t="n"/>
      <c r="AHR25" s="48" t="n"/>
      <c r="AHS25" s="48" t="n"/>
      <c r="AHT25" s="48" t="n"/>
      <c r="AHU25" s="48" t="n"/>
      <c r="AHV25" s="48" t="n"/>
      <c r="AHW25" s="48" t="n"/>
      <c r="AHX25" s="48" t="n"/>
      <c r="AHY25" s="48" t="n"/>
      <c r="AHZ25" s="48" t="n"/>
      <c r="AIA25" s="48" t="n"/>
      <c r="AIB25" s="48" t="n"/>
      <c r="AIC25" s="48" t="n"/>
      <c r="AID25" s="48" t="n"/>
      <c r="AIE25" s="48" t="n"/>
      <c r="AIF25" s="48" t="n"/>
      <c r="AIG25" s="48" t="n"/>
      <c r="AIH25" s="48" t="n"/>
      <c r="AII25" s="48" t="n"/>
      <c r="AIJ25" s="48" t="n"/>
      <c r="AIK25" s="48" t="n"/>
      <c r="AIL25" s="48" t="n"/>
      <c r="AIM25" s="48" t="n"/>
      <c r="AIN25" s="48" t="n"/>
      <c r="AIO25" s="48" t="n"/>
      <c r="AIP25" s="48" t="n"/>
      <c r="AIQ25" s="48" t="n"/>
      <c r="AIR25" s="48" t="n"/>
      <c r="AIS25" s="48" t="n"/>
      <c r="AIT25" s="48" t="n"/>
      <c r="AIU25" s="48" t="n"/>
      <c r="AIV25" s="48" t="n"/>
      <c r="AIW25" s="48" t="n"/>
      <c r="AIX25" s="48" t="n"/>
      <c r="AIY25" s="48" t="n"/>
      <c r="AIZ25" s="48" t="n"/>
      <c r="AJA25" s="48" t="n"/>
      <c r="AJB25" s="48" t="n"/>
      <c r="AJC25" s="48" t="n"/>
      <c r="AJD25" s="48" t="n"/>
      <c r="AJE25" s="48" t="n"/>
      <c r="AJF25" s="48" t="n"/>
      <c r="AJG25" s="48" t="n"/>
      <c r="AJH25" s="48" t="n"/>
      <c r="AJI25" s="48" t="n"/>
      <c r="AJJ25" s="48" t="n"/>
      <c r="AJK25" s="48" t="n"/>
      <c r="AJL25" s="48" t="n"/>
      <c r="AJM25" s="48" t="n"/>
      <c r="AJN25" s="48" t="n"/>
      <c r="AJO25" s="48" t="n"/>
      <c r="AJP25" s="48" t="n"/>
      <c r="AJQ25" s="48" t="n"/>
      <c r="AJR25" s="48" t="n"/>
      <c r="AJS25" s="48" t="n"/>
      <c r="AJT25" s="48" t="n"/>
      <c r="AJU25" s="48" t="n"/>
      <c r="AJV25" s="48" t="n"/>
      <c r="AJW25" s="48" t="n"/>
      <c r="AJX25" s="48" t="n"/>
      <c r="AJY25" s="48" t="n"/>
      <c r="AJZ25" s="48" t="n"/>
      <c r="AKA25" s="48" t="n"/>
      <c r="AKB25" s="48" t="n"/>
      <c r="AKC25" s="48" t="n"/>
      <c r="AKD25" s="48" t="n"/>
      <c r="AKE25" s="48" t="n"/>
      <c r="AKF25" s="48" t="n"/>
      <c r="AKG25" s="48" t="n"/>
      <c r="AKH25" s="48" t="n"/>
      <c r="AKI25" s="48" t="n"/>
      <c r="AKJ25" s="48" t="n"/>
      <c r="AKK25" s="48" t="n"/>
      <c r="AKL25" s="48" t="n"/>
      <c r="AKM25" s="48" t="n"/>
      <c r="AKN25" s="48" t="n"/>
      <c r="AKO25" s="48" t="n"/>
      <c r="AKP25" s="48" t="n"/>
      <c r="AKQ25" s="48" t="n"/>
      <c r="AKR25" s="48" t="n"/>
      <c r="AKS25" s="48" t="n"/>
      <c r="AKT25" s="48" t="n"/>
      <c r="AKU25" s="48" t="n"/>
      <c r="AKV25" s="48" t="n"/>
      <c r="AKW25" s="48" t="n"/>
      <c r="AKX25" s="48" t="n"/>
      <c r="AKY25" s="48" t="n"/>
      <c r="AKZ25" s="48" t="n"/>
      <c r="ALA25" s="48" t="n"/>
      <c r="ALB25" s="48" t="n"/>
      <c r="ALC25" s="48" t="n"/>
      <c r="ALD25" s="48" t="n"/>
      <c r="ALE25" s="48" t="n"/>
      <c r="ALF25" s="48" t="n"/>
      <c r="ALG25" s="48" t="n"/>
      <c r="ALH25" s="48" t="n"/>
      <c r="ALI25" s="48" t="n"/>
      <c r="ALJ25" s="48" t="n"/>
      <c r="ALK25" s="48" t="n"/>
      <c r="ALL25" s="48" t="n"/>
      <c r="ALM25" s="48" t="n"/>
      <c r="ALN25" s="48" t="n"/>
      <c r="ALO25" s="48" t="n"/>
      <c r="ALP25" s="48" t="n"/>
      <c r="ALQ25" s="48" t="n"/>
      <c r="ALR25" s="48" t="n"/>
      <c r="ALS25" s="48" t="n"/>
      <c r="ALT25" s="48" t="n"/>
      <c r="ALU25" s="48" t="n"/>
      <c r="ALV25" s="48" t="n"/>
      <c r="ALW25" s="48" t="n"/>
      <c r="ALX25" s="48" t="n"/>
      <c r="ALY25" s="48" t="n"/>
      <c r="ALZ25" s="48" t="n"/>
      <c r="AMA25" s="48" t="n"/>
      <c r="AMB25" s="48" t="n"/>
      <c r="AMC25" s="48" t="n"/>
      <c r="AMD25" s="48" t="n"/>
      <c r="AME25" s="48" t="n"/>
      <c r="AMF25" s="48" t="n"/>
      <c r="AMG25" s="48" t="n"/>
      <c r="AMH25" s="48" t="n"/>
      <c r="AMI25" s="48" t="n"/>
      <c r="AMJ25" s="48" t="n"/>
      <c r="AMK25" s="48" t="n"/>
      <c r="AML25" s="48" t="n"/>
      <c r="AMM25" s="48" t="n"/>
      <c r="AMN25" s="48" t="n"/>
      <c r="AMO25" s="48" t="n"/>
      <c r="AMP25" s="48" t="n"/>
      <c r="AMQ25" s="48" t="n"/>
      <c r="AMR25" s="48" t="n"/>
      <c r="AMS25" s="48" t="n"/>
      <c r="AMT25" s="48" t="n"/>
      <c r="AMU25" s="48" t="n"/>
      <c r="AMV25" s="48" t="n"/>
      <c r="AMW25" s="48" t="n"/>
      <c r="AMX25" s="48" t="n"/>
      <c r="AMY25" s="48" t="n"/>
      <c r="AMZ25" s="48" t="n"/>
      <c r="ANA25" s="48" t="n"/>
      <c r="ANB25" s="48" t="n"/>
      <c r="ANC25" s="48" t="n"/>
      <c r="AND25" s="48" t="n"/>
      <c r="ANE25" s="48" t="n"/>
      <c r="ANF25" s="48" t="n"/>
      <c r="ANG25" s="48" t="n"/>
      <c r="ANH25" s="48" t="n"/>
      <c r="ANI25" s="48" t="n"/>
      <c r="ANJ25" s="48" t="n"/>
      <c r="ANK25" s="48" t="n"/>
      <c r="ANL25" s="48" t="n"/>
      <c r="ANM25" s="48" t="n"/>
      <c r="ANN25" s="48" t="n"/>
      <c r="ANO25" s="48" t="n"/>
      <c r="ANP25" s="48" t="n"/>
      <c r="ANQ25" s="48" t="n"/>
      <c r="ANR25" s="48" t="n"/>
      <c r="ANS25" s="48" t="n"/>
      <c r="ANT25" s="48" t="n"/>
      <c r="ANU25" s="48" t="n"/>
      <c r="ANV25" s="48" t="n"/>
      <c r="ANW25" s="48" t="n"/>
      <c r="ANX25" s="48" t="n"/>
      <c r="ANY25" s="48" t="n"/>
      <c r="ANZ25" s="48" t="n"/>
      <c r="AOA25" s="48" t="n"/>
      <c r="AOB25" s="48" t="n"/>
      <c r="AOC25" s="48" t="n"/>
      <c r="AOD25" s="48" t="n"/>
      <c r="AOE25" s="48" t="n"/>
      <c r="AOF25" s="48" t="n"/>
      <c r="AOG25" s="48" t="n"/>
      <c r="AOH25" s="48" t="n"/>
      <c r="AOI25" s="48" t="n"/>
      <c r="AOJ25" s="48" t="n"/>
      <c r="AOK25" s="48" t="n"/>
      <c r="AOL25" s="48" t="n"/>
      <c r="AOM25" s="48" t="n"/>
      <c r="AON25" s="48" t="n"/>
      <c r="AOO25" s="48" t="n"/>
      <c r="AOP25" s="48" t="n"/>
      <c r="AOQ25" s="48" t="n"/>
      <c r="AOR25" s="48" t="n"/>
      <c r="AOS25" s="48" t="n"/>
      <c r="AOT25" s="48" t="n"/>
      <c r="AOU25" s="48" t="n"/>
      <c r="AOV25" s="48" t="n"/>
      <c r="AOW25" s="48" t="n"/>
      <c r="AOX25" s="48" t="n"/>
      <c r="AOY25" s="48" t="n"/>
      <c r="AOZ25" s="48" t="n"/>
      <c r="APA25" s="48" t="n"/>
      <c r="APB25" s="48" t="n"/>
      <c r="APC25" s="48" t="n"/>
      <c r="APD25" s="48" t="n"/>
      <c r="APE25" s="48" t="n"/>
      <c r="APF25" s="48" t="n"/>
      <c r="APG25" s="48" t="n"/>
      <c r="APH25" s="48" t="n"/>
      <c r="API25" s="48" t="n"/>
      <c r="APJ25" s="48" t="n"/>
      <c r="APK25" s="48" t="n"/>
      <c r="APL25" s="48" t="n"/>
      <c r="APM25" s="48" t="n"/>
      <c r="APN25" s="48" t="n"/>
      <c r="APO25" s="48" t="n"/>
      <c r="APP25" s="48" t="n"/>
      <c r="APQ25" s="48" t="n"/>
      <c r="APR25" s="48" t="n"/>
      <c r="APS25" s="48" t="n"/>
      <c r="APT25" s="48" t="n"/>
      <c r="APU25" s="48" t="n"/>
      <c r="APV25" s="48" t="n"/>
      <c r="APW25" s="48" t="n"/>
      <c r="APX25" s="48" t="n"/>
      <c r="APY25" s="48" t="n"/>
      <c r="APZ25" s="48" t="n"/>
      <c r="AQA25" s="48" t="n"/>
      <c r="AQB25" s="48" t="n"/>
      <c r="AQC25" s="48" t="n"/>
      <c r="AQD25" s="48" t="n"/>
      <c r="AQE25" s="48" t="n"/>
      <c r="AQF25" s="48" t="n"/>
      <c r="AQG25" s="48" t="n"/>
      <c r="AQH25" s="48" t="n"/>
      <c r="AQI25" s="48" t="n"/>
      <c r="AQJ25" s="48" t="n"/>
      <c r="AQK25" s="48" t="n"/>
      <c r="AQL25" s="48" t="n"/>
      <c r="AQM25" s="48" t="n"/>
      <c r="AQN25" s="48" t="n"/>
      <c r="AQO25" s="48" t="n"/>
      <c r="AQP25" s="48" t="n"/>
      <c r="AQQ25" s="48" t="n"/>
      <c r="AQR25" s="48" t="n"/>
      <c r="AQS25" s="48" t="n"/>
      <c r="AQT25" s="48" t="n"/>
      <c r="AQU25" s="48" t="n"/>
      <c r="AQV25" s="48" t="n"/>
      <c r="AQW25" s="48" t="n"/>
      <c r="AQX25" s="48" t="n"/>
      <c r="AQY25" s="48" t="n"/>
      <c r="AQZ25" s="48" t="n"/>
      <c r="ARA25" s="48" t="n"/>
      <c r="ARB25" s="48" t="n"/>
      <c r="ARC25" s="48" t="n"/>
      <c r="ARD25" s="48" t="n"/>
      <c r="ARE25" s="48" t="n"/>
      <c r="ARF25" s="48" t="n"/>
      <c r="ARG25" s="48" t="n"/>
      <c r="ARH25" s="48" t="n"/>
      <c r="ARI25" s="48" t="n"/>
      <c r="ARJ25" s="48" t="n"/>
      <c r="ARK25" s="48" t="n"/>
      <c r="ARL25" s="48" t="n"/>
      <c r="ARM25" s="48" t="n"/>
      <c r="ARN25" s="48" t="n"/>
      <c r="ARO25" s="48" t="n"/>
      <c r="ARP25" s="48" t="n"/>
      <c r="ARQ25" s="48" t="n"/>
      <c r="ARR25" s="48" t="n"/>
      <c r="ARS25" s="48" t="n"/>
      <c r="ART25" s="48" t="n"/>
      <c r="ARU25" s="48" t="n"/>
      <c r="ARV25" s="48" t="n"/>
      <c r="ARW25" s="48" t="n"/>
      <c r="ARX25" s="48" t="n"/>
      <c r="ARY25" s="48" t="n"/>
      <c r="ARZ25" s="48" t="n"/>
      <c r="ASA25" s="48" t="n"/>
      <c r="ASB25" s="48" t="n"/>
      <c r="ASC25" s="48" t="n"/>
      <c r="ASD25" s="48" t="n"/>
      <c r="ASE25" s="48" t="n"/>
      <c r="ASF25" s="48" t="n"/>
      <c r="ASG25" s="48" t="n"/>
      <c r="ASH25" s="48" t="n"/>
      <c r="ASI25" s="48" t="n"/>
      <c r="ASJ25" s="48" t="n"/>
      <c r="ASK25" s="48" t="n"/>
      <c r="ASL25" s="48" t="n"/>
      <c r="ASM25" s="48" t="n"/>
      <c r="ASN25" s="48" t="n"/>
      <c r="ASO25" s="48" t="n"/>
      <c r="ASP25" s="48" t="n"/>
      <c r="ASQ25" s="48" t="n"/>
      <c r="ASR25" s="48" t="n"/>
      <c r="ASS25" s="48" t="n"/>
      <c r="AST25" s="48" t="n"/>
      <c r="ASU25" s="48" t="n"/>
      <c r="ASV25" s="48" t="n"/>
      <c r="ASW25" s="48" t="n"/>
      <c r="ASX25" s="48" t="n"/>
      <c r="ASY25" s="48" t="n"/>
      <c r="ASZ25" s="48" t="n"/>
      <c r="ATA25" s="48" t="n"/>
      <c r="ATB25" s="48" t="n"/>
      <c r="ATC25" s="48" t="n"/>
      <c r="ATD25" s="48" t="n"/>
      <c r="ATE25" s="48" t="n"/>
      <c r="ATF25" s="48" t="n"/>
      <c r="ATG25" s="48" t="n"/>
      <c r="ATH25" s="48" t="n"/>
      <c r="ATI25" s="48" t="n"/>
      <c r="ATJ25" s="48" t="n"/>
      <c r="ATK25" s="48" t="n"/>
      <c r="ATL25" s="48" t="n"/>
      <c r="ATM25" s="48" t="n"/>
      <c r="ATN25" s="48" t="n"/>
      <c r="ATO25" s="48" t="n"/>
      <c r="ATP25" s="48" t="n"/>
      <c r="ATQ25" s="48" t="n"/>
      <c r="ATR25" s="48" t="n"/>
      <c r="ATS25" s="48" t="n"/>
      <c r="ATT25" s="48" t="n"/>
      <c r="ATU25" s="48" t="n"/>
      <c r="ATV25" s="48" t="n"/>
      <c r="ATW25" s="48" t="n"/>
      <c r="ATX25" s="48" t="n"/>
      <c r="ATY25" s="48" t="n"/>
      <c r="ATZ25" s="48" t="n"/>
      <c r="AUA25" s="48" t="n"/>
      <c r="AUB25" s="48" t="n"/>
      <c r="AUC25" s="48" t="n"/>
      <c r="AUD25" s="48" t="n"/>
      <c r="AUE25" s="48" t="n"/>
      <c r="AUF25" s="48" t="n"/>
      <c r="AUG25" s="48" t="n"/>
      <c r="AUH25" s="48" t="n"/>
      <c r="AUI25" s="48" t="n"/>
      <c r="AUJ25" s="48" t="n"/>
      <c r="AUK25" s="48" t="n"/>
      <c r="AUL25" s="48" t="n"/>
      <c r="AUM25" s="48" t="n"/>
      <c r="AUN25" s="48" t="n"/>
      <c r="AUO25" s="48" t="n"/>
      <c r="AUP25" s="48" t="n"/>
      <c r="AUQ25" s="48" t="n"/>
      <c r="AUR25" s="48" t="n"/>
      <c r="AUS25" s="48" t="n"/>
      <c r="AUT25" s="48" t="n"/>
      <c r="AUU25" s="48" t="n"/>
      <c r="AUV25" s="48" t="n"/>
      <c r="AUW25" s="48" t="n"/>
      <c r="AUX25" s="48" t="n"/>
      <c r="AUY25" s="48" t="n"/>
      <c r="AUZ25" s="48" t="n"/>
      <c r="AVA25" s="48" t="n"/>
      <c r="AVB25" s="48" t="n"/>
      <c r="AVC25" s="48" t="n"/>
      <c r="AVD25" s="48" t="n"/>
      <c r="AVE25" s="48" t="n"/>
      <c r="AVF25" s="48" t="n"/>
      <c r="AVG25" s="48" t="n"/>
      <c r="AVH25" s="48" t="n"/>
      <c r="AVI25" s="48" t="n"/>
      <c r="AVJ25" s="48" t="n"/>
      <c r="AVK25" s="48" t="n"/>
      <c r="AVL25" s="48" t="n"/>
      <c r="AVM25" s="48" t="n"/>
      <c r="AVN25" s="48" t="n"/>
      <c r="AVO25" s="48" t="n"/>
      <c r="AVP25" s="48" t="n"/>
      <c r="AVQ25" s="48" t="n"/>
      <c r="AVR25" s="48" t="n"/>
      <c r="AVS25" s="48" t="n"/>
      <c r="AVT25" s="48" t="n"/>
      <c r="AVU25" s="48" t="n"/>
      <c r="AVV25" s="48" t="n"/>
      <c r="AVW25" s="48" t="n"/>
      <c r="AVX25" s="48" t="n"/>
      <c r="AVY25" s="48" t="n"/>
      <c r="AVZ25" s="48" t="n"/>
      <c r="AWA25" s="8" t="n">
        <v>672418844</v>
      </c>
      <c r="AWB25" s="48" t="inlineStr">
        <is>
          <t>672096a7-fbb7-4a29-92ac-c28a3f3c2973</t>
        </is>
      </c>
      <c r="AWC25" s="6" t="n">
        <v>46068</v>
      </c>
      <c r="AWD25" s="48" t="n"/>
      <c r="AWE25" s="48" t="n"/>
      <c r="AWF25" s="48" t="inlineStr">
        <is>
          <t>submitted_via_web</t>
        </is>
      </c>
      <c r="AWG25" s="48" t="n"/>
      <c r="AWH25" s="48" t="inlineStr">
        <is>
          <t>vyNMZfRj9dojjrwxZxh2FZ</t>
        </is>
      </c>
      <c r="AWI25" s="48" t="n"/>
      <c r="AWJ25" s="48" t="inlineStr">
        <is>
          <t>uuid:672096a7-fbb7-4a29-92ac-c28a3f3c2973</t>
        </is>
      </c>
      <c r="AWK25" s="8" t="n">
        <v>245</v>
      </c>
      <c r="AWL25" s="48" t="inlineStr">
        <is>
          <t>BSP0031</t>
        </is>
      </c>
      <c r="AWM25" s="8" t="n">
        <v>0</v>
      </c>
      <c r="AWN25" s="48" t="inlineStr">
        <is>
          <t>Year of Use valid, no validation needed</t>
        </is>
      </c>
      <c r="AWO25" s="37" t="b">
        <v>1</v>
      </c>
      <c r="AWP25" s="37" t="b">
        <v>1</v>
      </c>
      <c r="AWQ25" s="37" t="b">
        <v>1</v>
      </c>
      <c r="AWR25" s="37" t="b">
        <v>1</v>
      </c>
      <c r="AWS25" s="37" t="b">
        <v>1</v>
      </c>
      <c r="AWT25" s="37" t="b">
        <v>1</v>
      </c>
      <c r="AWU25" s="48" t="n"/>
      <c r="AWV25" s="8" t="n">
        <v>6</v>
      </c>
      <c r="AWW25" s="48" t="n"/>
      <c r="AWX25" s="48" t="n"/>
      <c r="AWY25" s="48" t="n"/>
      <c r="AWZ25" s="48" t="n"/>
    </row>
    <row r="26">
      <c r="A26" s="6" t="n">
        <v>46051</v>
      </c>
      <c r="B26" s="6" t="n">
        <v>46068</v>
      </c>
      <c r="C26" s="34" t="inlineStr">
        <is>
          <t>Inrawan</t>
        </is>
      </c>
      <c r="D26" s="34" t="inlineStr">
        <is>
          <t>Abdul Rahman</t>
        </is>
      </c>
      <c r="E26" s="8">
        <f>+6285256736625</f>
        <v/>
      </c>
      <c r="F26" s="48" t="inlineStr">
        <is>
          <t>-5.138153 119.620474 87.705 5.576000213623047</t>
        </is>
      </c>
      <c r="G26" s="8" t="n">
        <v>-5.138153</v>
      </c>
      <c r="H26" s="8" t="n">
        <v>119.620474</v>
      </c>
      <c r="I26" s="8" t="n">
        <v>87.705</v>
      </c>
      <c r="J26" s="8" t="n">
        <v>5.576000214</v>
      </c>
      <c r="K26" s="8" t="n">
        <v>0</v>
      </c>
      <c r="L26" s="48" t="inlineStr">
        <is>
          <t>-5.138362 119.619914 84.69 0.6859999895095825</t>
        </is>
      </c>
      <c r="M26" s="8" t="n">
        <v>-5.138362</v>
      </c>
      <c r="N26" s="8" t="n">
        <v>119.619914</v>
      </c>
      <c r="O26" s="8" t="n">
        <v>84.69</v>
      </c>
      <c r="P26" s="8" t="n">
        <v>0.6859999895</v>
      </c>
      <c r="Q26" s="8" t="n">
        <v>0</v>
      </c>
      <c r="R26" s="48" t="inlineStr">
        <is>
          <t>Sulawesi Selatan</t>
        </is>
      </c>
      <c r="S26" s="8" t="n">
        <v>0</v>
      </c>
      <c r="T26" s="8" t="n">
        <v>0</v>
      </c>
      <c r="U26" s="8" t="n">
        <v>0</v>
      </c>
      <c r="V26" s="8" t="n">
        <v>0</v>
      </c>
      <c r="W26" s="8" t="n">
        <v>0</v>
      </c>
      <c r="X26" s="8" t="n">
        <v>0</v>
      </c>
      <c r="Y26" s="8" t="n">
        <v>0</v>
      </c>
      <c r="Z26" s="8" t="n">
        <v>0</v>
      </c>
      <c r="AA26" s="8" t="n">
        <v>0</v>
      </c>
      <c r="AB26" s="8" t="n">
        <v>1</v>
      </c>
      <c r="AC26" s="48" t="inlineStr">
        <is>
          <t>Maros</t>
        </is>
      </c>
      <c r="AD26" s="48" t="inlineStr">
        <is>
          <t>Tanralili</t>
        </is>
      </c>
      <c r="AE26" s="48" t="inlineStr">
        <is>
          <t>Purnakarya</t>
        </is>
      </c>
      <c r="AF26" s="48" t="inlineStr">
        <is>
          <t>KSU BULU SAUKANG</t>
        </is>
      </c>
      <c r="AG26" s="48" t="inlineStr">
        <is>
          <t>BSP0349</t>
        </is>
      </c>
      <c r="AH26" s="8" t="n">
        <v>10</v>
      </c>
      <c r="AI26" s="48" t="inlineStr">
        <is>
          <t>VPA1</t>
        </is>
      </c>
      <c r="AJ26" s="48" t="inlineStr">
        <is>
          <t>Tidak aktif</t>
        </is>
      </c>
      <c r="AK26" s="8" t="n">
        <v>53</v>
      </c>
      <c r="AL26" s="48" t="inlineStr">
        <is>
          <t>Laki-laki</t>
        </is>
      </c>
      <c r="AM26" s="48" t="inlineStr">
        <is>
          <t>Sudah menikah</t>
        </is>
      </c>
      <c r="AN26" s="48" t="inlineStr">
        <is>
          <t>Tidak sekolah</t>
        </is>
      </c>
      <c r="AO26" s="48" t="inlineStr">
        <is>
          <t>Petani</t>
        </is>
      </c>
      <c r="AP26" s="8" t="n">
        <v>1</v>
      </c>
      <c r="AQ26" s="8" t="n">
        <v>0</v>
      </c>
      <c r="AR26" s="8" t="n">
        <v>0</v>
      </c>
      <c r="AS26" s="8" t="n">
        <v>0</v>
      </c>
      <c r="AT26" s="8" t="n">
        <v>0</v>
      </c>
      <c r="AU26" s="8" t="n">
        <v>0</v>
      </c>
      <c r="AV26" s="8" t="n">
        <v>0</v>
      </c>
      <c r="AW26" s="8" t="n">
        <v>0</v>
      </c>
      <c r="AX26" s="48" t="n"/>
      <c r="AY26" s="48" t="inlineStr">
        <is>
          <t>Peternak</t>
        </is>
      </c>
      <c r="AZ26" s="8" t="n">
        <v>0</v>
      </c>
      <c r="BA26" s="8" t="n">
        <v>1</v>
      </c>
      <c r="BB26" s="8" t="n">
        <v>0</v>
      </c>
      <c r="BC26" s="8" t="n">
        <v>0</v>
      </c>
      <c r="BD26" s="8" t="n">
        <v>0</v>
      </c>
      <c r="BE26" s="8" t="n">
        <v>0</v>
      </c>
      <c r="BF26" s="8" t="n">
        <v>0</v>
      </c>
      <c r="BG26" s="8" t="n">
        <v>0</v>
      </c>
      <c r="BH26" s="11" t="n"/>
      <c r="BI26" s="48" t="inlineStr">
        <is>
          <t>Rp1.500.000 - Rp2.500.000</t>
        </is>
      </c>
      <c r="BJ26" s="8" t="n">
        <v>1</v>
      </c>
      <c r="BK26" s="8" t="n">
        <v>1</v>
      </c>
      <c r="BL26" s="8" t="n">
        <v>0</v>
      </c>
      <c r="BM26" s="8" t="n">
        <v>0</v>
      </c>
      <c r="BN26" s="48" t="inlineStr">
        <is>
          <t>Milik sendiri</t>
        </is>
      </c>
      <c r="BO26" s="48" t="inlineStr">
        <is>
          <t>Sederhana (tripleks, pelepah kayu, anyaman bambu)</t>
        </is>
      </c>
      <c r="BP26" s="8" t="n">
        <v>0</v>
      </c>
      <c r="BQ26" s="8" t="n">
        <v>0</v>
      </c>
      <c r="BR26" s="8" t="n">
        <v>1</v>
      </c>
      <c r="BS26" s="8" t="n">
        <v>0</v>
      </c>
      <c r="BT26" s="8" t="n">
        <v>0</v>
      </c>
      <c r="BU26" s="48" t="n"/>
      <c r="BV26" s="48" t="inlineStr">
        <is>
          <t>Bambu/kayu</t>
        </is>
      </c>
      <c r="BW26" s="8" t="n">
        <v>1</v>
      </c>
      <c r="BX26" s="8" t="n">
        <v>0</v>
      </c>
      <c r="BY26" s="8" t="n">
        <v>0</v>
      </c>
      <c r="BZ26" s="8" t="n">
        <v>0</v>
      </c>
      <c r="CA26" s="8" t="n">
        <v>0</v>
      </c>
      <c r="CB26" s="48" t="n"/>
      <c r="CC26" s="48" t="inlineStr">
        <is>
          <t>Seng</t>
        </is>
      </c>
      <c r="CD26" s="8" t="n">
        <v>0</v>
      </c>
      <c r="CE26" s="8" t="n">
        <v>0</v>
      </c>
      <c r="CF26" s="8" t="n">
        <v>0</v>
      </c>
      <c r="CG26" s="8" t="n">
        <v>0</v>
      </c>
      <c r="CH26" s="8" t="n">
        <v>1</v>
      </c>
      <c r="CI26" s="8" t="n">
        <v>0</v>
      </c>
      <c r="CJ26" s="8" t="n">
        <v>0</v>
      </c>
      <c r="CK26" s="48" t="n"/>
      <c r="CL26" s="48" t="inlineStr">
        <is>
          <t>Ya</t>
        </is>
      </c>
      <c r="CM26" s="8" t="n">
        <v>2016</v>
      </c>
      <c r="CN26" s="48" t="inlineStr">
        <is>
          <t>Fixed-Dome (Kubah Tetap)</t>
        </is>
      </c>
      <c r="CO26" s="48" t="inlineStr">
        <is>
          <t>6 m³ (4-5 ekor sapi, ±5 jam memasak/hari, ±50 kg</t>
        </is>
      </c>
      <c r="CP26" s="48" t="inlineStr">
        <is>
          <t>Anggota keluarga - laki-laki</t>
        </is>
      </c>
      <c r="CQ26" s="8" t="n">
        <v>0</v>
      </c>
      <c r="CR26" s="8" t="n">
        <v>0</v>
      </c>
      <c r="CS26" s="8" t="n">
        <v>0</v>
      </c>
      <c r="CT26" s="8" t="n">
        <v>0</v>
      </c>
      <c r="CU26" s="8" t="n">
        <v>1</v>
      </c>
      <c r="CV26" s="8" t="n">
        <v>0</v>
      </c>
      <c r="CW26" s="8" t="n">
        <v>0</v>
      </c>
      <c r="CX26" s="8" t="n">
        <v>0</v>
      </c>
      <c r="CY26" s="48" t="inlineStr">
        <is>
          <t>Anggota keluarga - laki-laki</t>
        </is>
      </c>
      <c r="CZ26" s="8" t="n">
        <v>1</v>
      </c>
      <c r="DA26" s="8" t="n">
        <v>0</v>
      </c>
      <c r="DB26" s="8" t="n">
        <v>0</v>
      </c>
      <c r="DC26" s="48" t="n"/>
      <c r="DD26" s="48" t="inlineStr">
        <is>
          <t>Anggota keluarga - laki-laki</t>
        </is>
      </c>
      <c r="DE26" s="8" t="n">
        <v>1</v>
      </c>
      <c r="DF26" s="8" t="n">
        <v>0</v>
      </c>
      <c r="DG26" s="8" t="n">
        <v>0</v>
      </c>
      <c r="DH26" s="8" t="n">
        <v>0</v>
      </c>
      <c r="DI26" s="48" t="n"/>
      <c r="DJ26" s="48" t="inlineStr">
        <is>
          <t>CPO atau pendamping</t>
        </is>
      </c>
      <c r="DK26" s="8" t="n">
        <v>0</v>
      </c>
      <c r="DL26" s="8" t="n">
        <v>0</v>
      </c>
      <c r="DM26" s="8" t="n">
        <v>1</v>
      </c>
      <c r="DN26" s="8" t="n">
        <v>0</v>
      </c>
      <c r="DO26" s="48" t="n"/>
      <c r="DP26" s="48" t="inlineStr">
        <is>
          <t>Tidak berfungsi sama sekali</t>
        </is>
      </c>
      <c r="DQ26" s="48" t="inlineStr">
        <is>
          <t>&gt;1 tahun yang lalu</t>
        </is>
      </c>
      <c r="DR26" s="17" t="inlineStr">
        <is>
          <t>Masalah teknis (misalnya kerusakan pada komponen)</t>
        </is>
      </c>
      <c r="DS26" s="48" t="n"/>
      <c r="DT26" s="48" t="inlineStr">
        <is>
          <t>Kompor Manometer Pipa gas utama Katup gas utama Reaktor biogas (penampung gas, digester, manhole, outlet, dan overflow) Saluran Pipa Gas Saluran air (Water drain)</t>
        </is>
      </c>
      <c r="DU26" s="8" t="n">
        <v>1</v>
      </c>
      <c r="DV26" s="8" t="n">
        <v>0</v>
      </c>
      <c r="DW26" s="8" t="n">
        <v>0</v>
      </c>
      <c r="DX26" s="8" t="n">
        <v>1</v>
      </c>
      <c r="DY26" s="8" t="n">
        <v>1</v>
      </c>
      <c r="DZ26" s="8" t="n">
        <v>1</v>
      </c>
      <c r="EA26" s="8" t="n">
        <v>0</v>
      </c>
      <c r="EB26" s="8" t="n">
        <v>0</v>
      </c>
      <c r="EC26" s="8" t="n">
        <v>0</v>
      </c>
      <c r="ED26" s="8" t="n">
        <v>1</v>
      </c>
      <c r="EE26" s="8" t="n">
        <v>1</v>
      </c>
      <c r="EF26" s="8" t="n">
        <v>0</v>
      </c>
      <c r="EG26" s="8" t="n">
        <v>1</v>
      </c>
      <c r="EH26" s="8" t="n">
        <v>0</v>
      </c>
      <c r="EI26" s="48" t="inlineStr">
        <is>
          <t>Tidak ada masalah</t>
        </is>
      </c>
      <c r="EJ26" s="8" t="n">
        <v>0</v>
      </c>
      <c r="EK26" s="8" t="n">
        <v>0</v>
      </c>
      <c r="EL26" s="8" t="n">
        <v>0</v>
      </c>
      <c r="EM26" s="8" t="n">
        <v>1</v>
      </c>
      <c r="EN26" s="8" t="n">
        <v>0</v>
      </c>
      <c r="EO26" s="48" t="n"/>
      <c r="EP26" s="48" t="inlineStr">
        <is>
          <t>Ya, cukup jelas dan mudah diikuti</t>
        </is>
      </c>
      <c r="EQ26" s="48" t="inlineStr">
        <is>
          <t>Bukan pelatihan</t>
        </is>
      </c>
      <c r="ER26" s="48" t="inlineStr">
        <is>
          <t>Lainnya</t>
        </is>
      </c>
      <c r="ES26" s="8" t="n">
        <v>0</v>
      </c>
      <c r="ET26" s="8" t="n">
        <v>0</v>
      </c>
      <c r="EU26" s="8" t="n">
        <v>0</v>
      </c>
      <c r="EV26" s="8" t="n">
        <v>1</v>
      </c>
      <c r="EW26" s="48" t="inlineStr">
        <is>
          <t>Teman</t>
        </is>
      </c>
      <c r="EX26" s="48" t="inlineStr">
        <is>
          <t>Anggota keluarga - Laki-laki</t>
        </is>
      </c>
      <c r="EY26" s="8" t="n">
        <v>1</v>
      </c>
      <c r="EZ26" s="8" t="n">
        <v>0</v>
      </c>
      <c r="FA26" s="8" t="n">
        <v>0</v>
      </c>
      <c r="FB26" s="48" t="n"/>
      <c r="FC26" s="48" t="inlineStr">
        <is>
          <t>Setiap minggu</t>
        </is>
      </c>
      <c r="FD26" s="48" t="inlineStr">
        <is>
          <t>Rp 0,000</t>
        </is>
      </c>
      <c r="FE26" s="48" t="inlineStr">
        <is>
          <t>Mengetahui</t>
        </is>
      </c>
      <c r="FF26" s="48" t="inlineStr">
        <is>
          <t>Sering (setiap minggu)</t>
        </is>
      </c>
      <c r="FG26" s="48" t="inlineStr">
        <is>
          <t>Mengetahui</t>
        </is>
      </c>
      <c r="FH26" s="48" t="inlineStr">
        <is>
          <t>Sering (setiap minggu)</t>
        </is>
      </c>
      <c r="FI26" s="48" t="inlineStr">
        <is>
          <t>Mengetahui</t>
        </is>
      </c>
      <c r="FJ26" s="48" t="inlineStr">
        <is>
          <t>Sering (setiap minggu)</t>
        </is>
      </c>
      <c r="FK26" s="48" t="inlineStr">
        <is>
          <t>Mengetahui</t>
        </is>
      </c>
      <c r="FL26" s="48" t="inlineStr">
        <is>
          <t>Sering (setiap minggu)</t>
        </is>
      </c>
      <c r="FM26" s="48" t="inlineStr">
        <is>
          <t>Mengetahui</t>
        </is>
      </c>
      <c r="FN26" s="48" t="inlineStr">
        <is>
          <t>Sering (setiap minggu)</t>
        </is>
      </c>
      <c r="FO26" s="48" t="inlineStr">
        <is>
          <t>Mengetahui</t>
        </is>
      </c>
      <c r="FP26" s="48" t="inlineStr">
        <is>
          <t>Sering (setiap minggu)</t>
        </is>
      </c>
      <c r="FQ26" s="48" t="inlineStr">
        <is>
          <t>Mengetahui</t>
        </is>
      </c>
      <c r="FR26" s="48" t="inlineStr">
        <is>
          <t>Ya</t>
        </is>
      </c>
      <c r="FS26" s="48" t="inlineStr">
        <is>
          <t>Mengetahui</t>
        </is>
      </c>
      <c r="FT26" s="48" t="inlineStr">
        <is>
          <t>Ya, selalu</t>
        </is>
      </c>
      <c r="FU26" s="48" t="inlineStr">
        <is>
          <t>Laki-laki dewasa</t>
        </is>
      </c>
      <c r="FV26" s="8" t="n">
        <v>1</v>
      </c>
      <c r="FW26" s="8" t="n">
        <v>0</v>
      </c>
      <c r="FX26" s="8" t="n">
        <v>0</v>
      </c>
      <c r="FY26" s="8" t="n">
        <v>0</v>
      </c>
      <c r="FZ26" s="48" t="inlineStr">
        <is>
          <t>Memahami</t>
        </is>
      </c>
      <c r="GA26" s="48" t="inlineStr">
        <is>
          <t>Teman/keluarga</t>
        </is>
      </c>
      <c r="GB26" s="8" t="n">
        <v>0</v>
      </c>
      <c r="GC26" s="8" t="n">
        <v>0</v>
      </c>
      <c r="GD26" s="8" t="n">
        <v>1</v>
      </c>
      <c r="GE26" s="8" t="n">
        <v>0</v>
      </c>
      <c r="GF26" s="48" t="n"/>
      <c r="GG26" s="48" t="inlineStr">
        <is>
          <t>Kadang-kadang</t>
        </is>
      </c>
      <c r="GH26" s="48" t="inlineStr">
        <is>
          <t>Tidak</t>
        </is>
      </c>
      <c r="GI26" s="48" t="n"/>
      <c r="GJ26" s="48" t="n"/>
      <c r="GK26" s="48" t="n"/>
      <c r="GL26" s="48" t="n"/>
      <c r="GM26" s="48" t="n"/>
      <c r="GN26" s="48" t="n"/>
      <c r="GO26" s="48" t="n"/>
      <c r="GP26" s="48" t="inlineStr">
        <is>
          <t>Sebagian</t>
        </is>
      </c>
      <c r="GQ26" s="48" t="inlineStr">
        <is>
          <t>LPG</t>
        </is>
      </c>
      <c r="GR26" s="8" t="n">
        <v>1</v>
      </c>
      <c r="GS26" s="8" t="n">
        <v>0</v>
      </c>
      <c r="GT26" s="8" t="n">
        <v>0</v>
      </c>
      <c r="GU26" s="8" t="n">
        <v>0</v>
      </c>
      <c r="GV26" s="8" t="n">
        <v>0</v>
      </c>
      <c r="GW26" s="8" t="n">
        <v>0</v>
      </c>
      <c r="GX26" s="8" t="n">
        <v>0</v>
      </c>
      <c r="GY26" s="48" t="n"/>
      <c r="GZ26" s="48" t="inlineStr">
        <is>
          <t>Ya</t>
        </is>
      </c>
      <c r="HA26" s="48" t="n"/>
      <c r="HB26" s="48" t="n"/>
      <c r="HC26" s="48" t="n"/>
      <c r="HD26" s="48" t="n"/>
      <c r="HE26" s="8" t="n">
        <v>12</v>
      </c>
      <c r="HF26" s="28" t="n">
        <v>72000</v>
      </c>
      <c r="HG26" s="8" t="n">
        <v>9</v>
      </c>
      <c r="HH26" s="8" t="n">
        <v>54000</v>
      </c>
      <c r="HI26" s="48" t="n"/>
      <c r="HJ26" s="48" t="n"/>
      <c r="HK26" s="48" t="n"/>
      <c r="HL26" s="48" t="n"/>
      <c r="HM26" s="48" t="n"/>
      <c r="HN26" s="48" t="n"/>
      <c r="HO26" s="48" t="n"/>
      <c r="HP26" s="48" t="n"/>
      <c r="HQ26" s="48" t="n"/>
      <c r="HR26" s="48" t="n"/>
      <c r="HS26" s="48" t="n"/>
      <c r="HT26" s="48" t="n"/>
      <c r="HU26" s="48" t="n"/>
      <c r="HV26" s="48" t="n"/>
      <c r="HW26" s="48" t="n"/>
      <c r="HX26" s="48" t="n"/>
      <c r="HY26" s="48" t="n"/>
      <c r="HZ26" s="48" t="n"/>
      <c r="IA26" s="39" t="n">
        <v>3</v>
      </c>
      <c r="IB26" s="39" t="n">
        <v>18</v>
      </c>
      <c r="IC26" s="48" t="n"/>
      <c r="ID26" s="48" t="n"/>
      <c r="IE26" s="48" t="n"/>
      <c r="IF26" s="48" t="n"/>
      <c r="IG26" s="48" t="n"/>
      <c r="IH26" s="48" t="n"/>
      <c r="II26" s="48" t="n"/>
      <c r="IJ26" s="48" t="n"/>
      <c r="IK26" s="48" t="inlineStr">
        <is>
          <t>30-50 kg</t>
        </is>
      </c>
      <c r="IL26" s="48" t="inlineStr">
        <is>
          <t>&lt;1 jam</t>
        </is>
      </c>
      <c r="IM26" s="48" t="inlineStr">
        <is>
          <t>Ya</t>
        </is>
      </c>
      <c r="IN26" s="48" t="inlineStr">
        <is>
          <t>Tidak</t>
        </is>
      </c>
      <c r="IO26" s="48" t="inlineStr">
        <is>
          <t>Lebih bersih</t>
        </is>
      </c>
      <c r="IP26" s="48" t="n"/>
      <c r="IQ26" s="48" t="inlineStr">
        <is>
          <t>Tidak pernah</t>
        </is>
      </c>
      <c r="IR26" s="48" t="n"/>
      <c r="IS26" s="48" t="n"/>
      <c r="IT26" s="48" t="n"/>
      <c r="IU26" s="48" t="n"/>
      <c r="IV26" s="48" t="n"/>
      <c r="IW26" s="48" t="n"/>
      <c r="IX26" s="48" t="n"/>
      <c r="IY26" s="48" t="n"/>
      <c r="IZ26" s="48" t="inlineStr">
        <is>
          <t>Tidak pernah</t>
        </is>
      </c>
      <c r="JA26" s="48" t="n"/>
      <c r="JB26" s="48" t="n"/>
      <c r="JC26" s="48" t="n"/>
      <c r="JD26" s="48" t="n"/>
      <c r="JE26" s="48" t="n"/>
      <c r="JF26" s="48" t="n"/>
      <c r="JG26" s="48" t="n"/>
      <c r="JH26" s="48" t="n"/>
      <c r="JI26" s="48" t="inlineStr">
        <is>
          <t>Tidak pernah</t>
        </is>
      </c>
      <c r="JJ26" s="48" t="n"/>
      <c r="JK26" s="48" t="n"/>
      <c r="JL26" s="48" t="n"/>
      <c r="JM26" s="48" t="n"/>
      <c r="JN26" s="48" t="n"/>
      <c r="JO26" s="48" t="n"/>
      <c r="JP26" s="48" t="n"/>
      <c r="JQ26" s="48" t="n"/>
      <c r="JR26" s="48" t="inlineStr">
        <is>
          <t>Tidak pernah</t>
        </is>
      </c>
      <c r="JS26" s="48" t="n"/>
      <c r="JT26" s="48" t="n"/>
      <c r="JU26" s="48" t="n"/>
      <c r="JV26" s="48" t="n"/>
      <c r="JW26" s="48" t="n"/>
      <c r="JX26" s="48" t="n"/>
      <c r="JY26" s="48" t="n"/>
      <c r="JZ26" s="48" t="n"/>
      <c r="KA26" s="48" t="inlineStr">
        <is>
          <t>Tidak pernah</t>
        </is>
      </c>
      <c r="KB26" s="48" t="n"/>
      <c r="KC26" s="48" t="n"/>
      <c r="KD26" s="48" t="n"/>
      <c r="KE26" s="48" t="n"/>
      <c r="KF26" s="48" t="n"/>
      <c r="KG26" s="48" t="n"/>
      <c r="KH26" s="48" t="n"/>
      <c r="KI26" s="48" t="n"/>
      <c r="KJ26" s="48" t="inlineStr">
        <is>
          <t>Tidak pernah</t>
        </is>
      </c>
      <c r="KK26" s="48" t="n"/>
      <c r="KL26" s="48" t="n"/>
      <c r="KM26" s="48" t="n"/>
      <c r="KN26" s="48" t="n"/>
      <c r="KO26" s="48" t="n"/>
      <c r="KP26" s="48" t="n"/>
      <c r="KQ26" s="48" t="n"/>
      <c r="KR26" s="48" t="n"/>
      <c r="KS26" s="48" t="inlineStr">
        <is>
          <t>Cukup membaik</t>
        </is>
      </c>
      <c r="KT26" s="48" t="inlineStr">
        <is>
          <t>0-1 kali</t>
        </is>
      </c>
      <c r="KU26" s="48" t="inlineStr">
        <is>
          <t>0-1 kali</t>
        </is>
      </c>
      <c r="KV26" s="48" t="inlineStr">
        <is>
          <t>Tidak ada</t>
        </is>
      </c>
      <c r="KW26" s="8" t="n">
        <v>0</v>
      </c>
      <c r="KX26" s="8" t="n">
        <v>0</v>
      </c>
      <c r="KY26" s="8" t="n">
        <v>0</v>
      </c>
      <c r="KZ26" s="8" t="n">
        <v>1</v>
      </c>
      <c r="LA26" s="48" t="inlineStr">
        <is>
          <t>Cukup membaik</t>
        </is>
      </c>
      <c r="LB26" s="48" t="inlineStr">
        <is>
          <t>Cukup membaik</t>
        </is>
      </c>
      <c r="LC26" s="8" t="n">
        <v>6</v>
      </c>
      <c r="LD26" s="8" t="n">
        <v>2</v>
      </c>
      <c r="LE26" s="8" t="n">
        <v>0</v>
      </c>
      <c r="LF26" s="8" t="n">
        <v>0</v>
      </c>
      <c r="LG26" s="48" t="inlineStr">
        <is>
          <t>Tidak</t>
        </is>
      </c>
      <c r="LH26" s="48" t="n"/>
      <c r="LI26" s="8" t="n">
        <v>0</v>
      </c>
      <c r="LJ26" s="48" t="inlineStr">
        <is>
          <t>Lainnya</t>
        </is>
      </c>
      <c r="LK26" s="8" t="n">
        <v>0</v>
      </c>
      <c r="LL26" s="8" t="n">
        <v>0</v>
      </c>
      <c r="LM26" s="8" t="n">
        <v>0</v>
      </c>
      <c r="LN26" s="8" t="n">
        <v>0</v>
      </c>
      <c r="LO26" s="8" t="n">
        <v>0</v>
      </c>
      <c r="LP26" s="8" t="n">
        <v>0</v>
      </c>
      <c r="LQ26" s="8" t="n">
        <v>1</v>
      </c>
      <c r="LR26" s="11" t="inlineStr">
        <is>
          <t>Tidak ada peningkatan pendapatan</t>
        </is>
      </c>
      <c r="LS26" s="8" t="n">
        <v>60</v>
      </c>
      <c r="LT26" s="8" t="n">
        <v>0</v>
      </c>
      <c r="LU26" s="8" t="n">
        <v>0</v>
      </c>
      <c r="LV26" s="8" t="n">
        <v>10</v>
      </c>
      <c r="LW26" s="8" t="n">
        <v>0</v>
      </c>
      <c r="LX26" s="8" t="n">
        <v>0</v>
      </c>
      <c r="LY26" s="8" t="n">
        <v>15</v>
      </c>
      <c r="LZ26" s="8" t="n">
        <v>0</v>
      </c>
      <c r="MA26" s="8" t="n">
        <v>0</v>
      </c>
      <c r="MB26" s="48" t="inlineStr">
        <is>
          <t>Tidak</t>
        </is>
      </c>
      <c r="MC26" s="8" t="n">
        <v>0</v>
      </c>
      <c r="MD26" s="8" t="n">
        <v>0</v>
      </c>
      <c r="ME26" s="8" t="n">
        <v>0</v>
      </c>
      <c r="MF26" s="8" t="n">
        <v>0</v>
      </c>
      <c r="MG26" s="8" t="n">
        <v>0</v>
      </c>
      <c r="MH26" s="8" t="n">
        <v>0</v>
      </c>
      <c r="MI26" s="48" t="n"/>
      <c r="MJ26" s="48" t="n"/>
      <c r="MK26" s="48" t="n"/>
      <c r="ML26" s="48" t="n"/>
      <c r="MM26" s="48" t="n"/>
      <c r="MN26" s="48" t="n"/>
      <c r="MO26" s="48" t="n"/>
      <c r="MP26" s="48" t="n"/>
      <c r="MQ26" s="48" t="n"/>
      <c r="MR26" s="17" t="inlineStr">
        <is>
          <t>Tidak ada waktu yang dihemat</t>
        </is>
      </c>
      <c r="MS26" s="48" t="n"/>
      <c r="MT26" s="48" t="inlineStr">
        <is>
          <t>Tidak ada waktu yang dihemat</t>
        </is>
      </c>
      <c r="MU26" s="48" t="inlineStr">
        <is>
          <t>Tidak</t>
        </is>
      </c>
      <c r="MV26" s="48" t="n"/>
      <c r="MW26" s="48" t="n"/>
      <c r="MX26" s="48" t="n"/>
      <c r="MY26" s="48" t="n"/>
      <c r="MZ26" s="48" t="n"/>
      <c r="NA26" s="48" t="n"/>
      <c r="NB26" s="48" t="n"/>
      <c r="NC26" s="48" t="n"/>
      <c r="ND26" s="48" t="n"/>
      <c r="NE26" s="48" t="n"/>
      <c r="NF26" s="48" t="n"/>
      <c r="NG26" s="48" t="n"/>
      <c r="NH26" s="48" t="n"/>
      <c r="NI26" s="48" t="n"/>
      <c r="NJ26" s="48" t="n"/>
      <c r="NK26" s="48" t="n"/>
      <c r="NL26" s="48" t="inlineStr">
        <is>
          <t>Ya</t>
        </is>
      </c>
      <c r="NM26" s="48" t="inlineStr">
        <is>
          <t>100% dana hibah</t>
        </is>
      </c>
      <c r="NN26" s="17" t="inlineStr">
        <is>
          <t>0 (100% sumber pembiayaan dari hibah)</t>
        </is>
      </c>
      <c r="NO26" s="17" t="inlineStr">
        <is>
          <t>Pemerintah</t>
        </is>
      </c>
      <c r="NP26" s="48" t="n"/>
      <c r="NQ26" s="48" t="n"/>
      <c r="NR26" s="48" t="n"/>
      <c r="NS26" s="48" t="n"/>
      <c r="NT26" s="48" t="n"/>
      <c r="NU26" s="48" t="n"/>
      <c r="NV26" s="48" t="n"/>
      <c r="NW26" s="48" t="n"/>
      <c r="NX26" s="48" t="inlineStr">
        <is>
          <t>Sama saja</t>
        </is>
      </c>
      <c r="NY26" s="8" t="n">
        <v>120</v>
      </c>
      <c r="NZ26" s="8" t="n">
        <v>0</v>
      </c>
      <c r="OA26" s="8" t="n">
        <v>0</v>
      </c>
      <c r="OB26" s="8" t="n">
        <v>0</v>
      </c>
      <c r="OC26" s="8" t="n">
        <v>30</v>
      </c>
      <c r="OD26" s="8" t="n">
        <v>0</v>
      </c>
      <c r="OE26" s="48" t="inlineStr">
        <is>
          <t>Lebih baik</t>
        </is>
      </c>
      <c r="OF26" s="48" t="inlineStr">
        <is>
          <t>Jauh lebih baik (beda waktu memasak lebih cepat setengah jam atau lebih, ATAU tidak lagi ada rasa/bau makanan yang berubah, ATAU alasan lainnya)</t>
        </is>
      </c>
      <c r="OG26" s="48" t="inlineStr">
        <is>
          <t>Ya</t>
        </is>
      </c>
      <c r="OH26" s="8" t="n">
        <v>2</v>
      </c>
      <c r="OI26" s="8" t="n">
        <v>0</v>
      </c>
      <c r="OJ26" s="8" t="n">
        <v>0</v>
      </c>
      <c r="OK26" s="8" t="n">
        <v>0</v>
      </c>
      <c r="OL26" s="8" t="n">
        <v>0</v>
      </c>
      <c r="OM26" s="8" t="n">
        <v>0</v>
      </c>
      <c r="ON26" s="8" t="n">
        <v>7</v>
      </c>
      <c r="OO26" s="8" t="n">
        <v>0</v>
      </c>
      <c r="OP26" s="48">
        <f>VLOOKUP(AG26,'BUS 2'!$G$1:$CU$424,2,0)</f>
        <v/>
      </c>
      <c r="OQ26" s="8">
        <f>VLOOKUP(AG26,'BUS 2'!$G$1:$CU$424,3,0)</f>
        <v/>
      </c>
      <c r="OR26" s="8">
        <f>VLOOKUP(AG26,'BUS 2'!$G$1:$CU$424,4,0)</f>
        <v/>
      </c>
      <c r="OS26" s="8">
        <f>VLOOKUP(AG26,'BUS 2'!$G$1:$CU$424,5,0)</f>
        <v/>
      </c>
      <c r="OT26" s="8">
        <f>VLOOKUP(AG26,'BUS 2'!$G$1:$CU$424,6,0)</f>
        <v/>
      </c>
      <c r="OU26" s="8">
        <f>VLOOKUP(AG26,'BUS 2'!$G$1:$CU$424,7,0)</f>
        <v/>
      </c>
      <c r="OV26" s="8">
        <f>VLOOKUP(AG26,'BUS 2'!$G$1:$CU$424,8,0)</f>
        <v/>
      </c>
      <c r="OW26" s="8">
        <f>VLOOKUP(AG26,'BUS 2'!$G$1:$CU$424,9,0)</f>
        <v/>
      </c>
      <c r="OX26" s="8">
        <f>VLOOKUP(AG26,'BUS 2'!$G$1:$CU$424,10,0)</f>
        <v/>
      </c>
      <c r="OY26" s="8">
        <f>VLOOKUP(AG26,'BUS 2'!$G$1:$CU$424,11,0)</f>
        <v/>
      </c>
      <c r="OZ26" s="8">
        <f>VLOOKUP(AG26,'BUS 2'!$G$1:$CU$424,12,0)</f>
        <v/>
      </c>
      <c r="PA26" s="8">
        <f>VLOOKUP(AG26,'BUS 2'!$G$1:$CU$424,13,0)</f>
        <v/>
      </c>
      <c r="PB26" s="8">
        <f>VLOOKUP(AG26,'BUS 2'!$G$1:$CU$424,14,0)</f>
        <v/>
      </c>
      <c r="PC26" s="8">
        <f>VLOOKUP(AG26,'BUS 2'!$G$1:$CU$424,15,0)</f>
        <v/>
      </c>
      <c r="PD26" s="8">
        <f>VLOOKUP(AG26,'BUS 2'!$G$1:$CU$424,16,0)</f>
        <v/>
      </c>
      <c r="PE26" s="8">
        <f>VLOOKUP(AG26,'BUS 2'!$G$1:$CU$424,17,0)</f>
        <v/>
      </c>
      <c r="PF26" s="8">
        <f>VLOOKUP(AG26,'BUS 2'!$G$1:$CU$424,18,0)</f>
        <v/>
      </c>
      <c r="PG26" s="8">
        <f>VLOOKUP(AG26,'BUS 2'!$G$1:$CU$424,19,0)</f>
        <v/>
      </c>
      <c r="PH26" s="8">
        <f>VLOOKUP(AG26,'BUS 2'!$G$1:$CU$424,20,0)</f>
        <v/>
      </c>
      <c r="PI26" s="8">
        <f>VLOOKUP(AG26,'BUS 2'!$G$1:$CU$424,21,0)</f>
        <v/>
      </c>
      <c r="PJ26" s="8">
        <f>VLOOKUP(AG26,'BUS 2'!$G$1:$CU$424,22,0)</f>
        <v/>
      </c>
      <c r="PK26" s="8">
        <f>VLOOKUP(AG26,'BUS 2'!$G$1:$CU$424,23,0)</f>
        <v/>
      </c>
      <c r="PL26" s="8">
        <f>VLOOKUP(AG26,'BUS 2'!$G$1:$CU$424,24,0)</f>
        <v/>
      </c>
      <c r="PM26" s="8">
        <f>VLOOKUP(AG26,'BUS 2'!$G$1:$CU$424,25,0)</f>
        <v/>
      </c>
      <c r="PN26" s="8">
        <f>VLOOKUP(AG26,'BUS 2'!$G$1:$CU$424,26,0)</f>
        <v/>
      </c>
      <c r="PO26" s="8">
        <f>VLOOKUP(AG26,'BUS 2'!$G$1:$CU$424,27,0)</f>
        <v/>
      </c>
      <c r="PP26" s="8">
        <f>VLOOKUP(AG26,'BUS 2'!$G$1:$CU$424,28,0)</f>
        <v/>
      </c>
      <c r="PQ26" s="8">
        <f>VLOOKUP(AG26,'BUS 2'!$G$1:$CU$424,29,0)</f>
        <v/>
      </c>
      <c r="PR26" s="8">
        <f>VLOOKUP(AG26,'BUS 2'!$G$1:$CU$424,30,0)</f>
        <v/>
      </c>
      <c r="PS26" s="8">
        <f>VLOOKUP(AG26,'BUS 2'!$G$1:$CU$424,31,0)</f>
        <v/>
      </c>
      <c r="PT26" s="48" t="inlineStr">
        <is>
          <t>1-Disebarkan ke lahan terbuka</t>
        </is>
      </c>
      <c r="PU26" s="8" t="n">
        <v>0</v>
      </c>
      <c r="PV26" s="8" t="n">
        <v>0</v>
      </c>
      <c r="PW26" s="8" t="n">
        <v>0</v>
      </c>
      <c r="PX26" s="8" t="n">
        <v>0</v>
      </c>
      <c r="PY26" s="8" t="n">
        <v>0</v>
      </c>
      <c r="PZ26" s="8" t="n">
        <v>1</v>
      </c>
      <c r="QA26" s="8" t="n">
        <v>0</v>
      </c>
      <c r="QB26" s="8" t="n">
        <v>0</v>
      </c>
      <c r="QC26" s="8" t="n">
        <v>0</v>
      </c>
      <c r="QD26" s="48" t="n"/>
      <c r="QE26" s="36" t="n"/>
      <c r="QF26" s="35" t="n"/>
      <c r="QG26" s="35" t="n"/>
      <c r="QH26" s="35" t="n"/>
      <c r="QI26" s="35" t="n"/>
      <c r="QJ26" s="35" t="n"/>
      <c r="QK26" s="36" t="n"/>
      <c r="QL26" s="36" t="n"/>
      <c r="QM26" s="36" t="n"/>
      <c r="QN26" s="36" t="n"/>
      <c r="QO26" s="36" t="n"/>
      <c r="QP26" s="36" t="n"/>
      <c r="QQ26" s="36" t="n"/>
      <c r="QR26" s="36" t="n"/>
      <c r="QS26" s="36" t="n"/>
      <c r="QT26" s="36" t="n"/>
      <c r="QU26" s="36" t="n"/>
      <c r="QV26" s="36" t="n"/>
      <c r="QW26" s="35" t="n"/>
      <c r="QX26" s="35" t="n"/>
      <c r="QY26" s="35" t="n"/>
      <c r="QZ26" s="35" t="n"/>
      <c r="RA26" s="35" t="n"/>
      <c r="RB26" s="36" t="n"/>
      <c r="RC26" s="36" t="n"/>
      <c r="RD26" s="36" t="n"/>
      <c r="RE26" s="36" t="n"/>
      <c r="RF26" s="36" t="n"/>
      <c r="RG26" s="48" t="n"/>
      <c r="RH26" s="35" t="n"/>
      <c r="RI26" s="35" t="n"/>
      <c r="RJ26" s="35" t="n"/>
      <c r="RK26" s="35" t="n"/>
      <c r="RL26" s="35" t="n"/>
      <c r="RM26" s="48" t="n"/>
      <c r="RN26" s="48" t="n"/>
      <c r="RO26" s="48" t="n"/>
      <c r="RP26" s="48" t="n"/>
      <c r="RQ26" s="48" t="n"/>
      <c r="RR26" s="48" t="n"/>
      <c r="RS26" s="35" t="n"/>
      <c r="RT26" s="35" t="n"/>
      <c r="RU26" s="35" t="n"/>
      <c r="RV26" s="35" t="n"/>
      <c r="RW26" s="35" t="n"/>
      <c r="RX26" s="48" t="n"/>
      <c r="RY26" s="48" t="n"/>
      <c r="RZ26" s="48" t="n"/>
      <c r="SA26" s="48" t="n"/>
      <c r="SB26" s="48" t="n"/>
      <c r="SC26" s="48" t="inlineStr">
        <is>
          <t>1-Disebarkan ke lahan terbuka</t>
        </is>
      </c>
      <c r="SD26" s="39" t="n">
        <v>0</v>
      </c>
      <c r="SE26" s="39" t="n">
        <v>0</v>
      </c>
      <c r="SF26" s="39" t="n">
        <v>0</v>
      </c>
      <c r="SG26" s="39" t="n">
        <v>0</v>
      </c>
      <c r="SH26" s="39" t="n">
        <v>0</v>
      </c>
      <c r="SI26" s="8" t="n">
        <v>1</v>
      </c>
      <c r="SJ26" s="8" t="n">
        <v>0</v>
      </c>
      <c r="SK26" s="8" t="n">
        <v>0</v>
      </c>
      <c r="SL26" s="8" t="n">
        <v>0</v>
      </c>
      <c r="SM26" s="48" t="n"/>
      <c r="SN26" s="48" t="n"/>
      <c r="SO26" s="35" t="n"/>
      <c r="SP26" s="35" t="n"/>
      <c r="SQ26" s="35" t="n"/>
      <c r="SR26" s="35" t="n"/>
      <c r="SS26" s="35" t="n"/>
      <c r="ST26" s="48" t="n"/>
      <c r="SU26" s="48" t="n"/>
      <c r="SV26" s="48" t="n"/>
      <c r="SW26" s="48" t="n"/>
      <c r="SX26" s="48" t="n"/>
      <c r="SY26" s="8">
        <f>VLOOKUP(AG26,'BUS 2'!$G$1:$CU$424,33,0)</f>
        <v/>
      </c>
      <c r="SZ26" s="48">
        <f>VLOOKUP(AG26,'BUS 2'!$G$1:$CU$424,34,0)</f>
        <v/>
      </c>
      <c r="TA26" s="48">
        <f>VLOOKUP(AG26,'BUS 2'!$G$1:$CU$424,35,0)</f>
        <v/>
      </c>
      <c r="TB26" s="48">
        <f>VLOOKUP(AG26,'BUS 2'!$G$1:$CU$424,36,0)</f>
        <v/>
      </c>
      <c r="TC26" s="48">
        <f>VLOOKUP(AG26,'BUS 2'!$G$1:$CU$424,37,0)</f>
        <v/>
      </c>
      <c r="TD26" s="48">
        <f>VLOOKUP(AG26,'BUS 2'!$G$1:$CU$424,38,0)</f>
        <v/>
      </c>
      <c r="TE26" s="48">
        <f>VLOOKUP(AG26,'BUS 2'!$G$1:$CU$424,39,0)</f>
        <v/>
      </c>
      <c r="TF26" s="48">
        <f>VLOOKUP(AG26,'BUS 2'!$G$1:$CU$424,40,0)</f>
        <v/>
      </c>
      <c r="TG26" s="8">
        <f>VLOOKUP(AG26,'BUS 2'!$G$1:$CU$424,42,0)</f>
        <v/>
      </c>
      <c r="TH26" s="8">
        <f>VLOOKUP(AG26,'BUS 2'!$G$1:$CU$424,43,0)</f>
        <v/>
      </c>
      <c r="TI26" s="8">
        <f>VLOOKUP(AG26,'BUS 2'!$G$1:$CU$424,44,0)</f>
        <v/>
      </c>
      <c r="TJ26" s="8">
        <f>VLOOKUP(AG26,'BUS 2'!$G$1:$CU$424,45,0)</f>
        <v/>
      </c>
      <c r="TK26" s="8">
        <f>VLOOKUP(AG26,'BUS 2'!$G$1:$CU$424,46,0)</f>
        <v/>
      </c>
      <c r="TL26" s="8">
        <f>VLOOKUP(AG26,'BUS 2'!$G$1:$CU$424,47,0)</f>
        <v/>
      </c>
      <c r="TM26" s="8">
        <f>VLOOKUP(AG26,'BUS 2'!$G$1:$CU$424,48,0)</f>
        <v/>
      </c>
      <c r="TN26" s="8">
        <f>VLOOKUP(AG26,'BUS 2'!$G$1:$CU$424,49,0)</f>
        <v/>
      </c>
      <c r="TO26" s="8">
        <f>VLOOKUP(AG26,'BUS 2'!$G$1:$CU$424,50,0)</f>
        <v/>
      </c>
      <c r="TP26" s="8">
        <f>VLOOKUP(AG26,'BUS 2'!$G$1:$CU$424,51,0)</f>
        <v/>
      </c>
      <c r="TQ26" s="8">
        <f>VLOOKUP(AG26,'BUS 2'!$G$1:$CU$424,52,0)</f>
        <v/>
      </c>
      <c r="TR26" s="8">
        <f>VLOOKUP(AG26,'BUS 2'!$G$1:$CU$424,53,0)</f>
        <v/>
      </c>
      <c r="TS26" s="48">
        <f>VLOOKUP(AG26,'BUS 2'!$G$1:$CU$424,54,0)</f>
        <v/>
      </c>
      <c r="TT26" s="48">
        <f>VLOOKUP(AG26,'BUS 2'!$G$1:$CU$424,55,0)</f>
        <v/>
      </c>
      <c r="TU26" s="48">
        <f>VLOOKUP(AG26,'BUS 2'!$G$1:$CU$424,56,0)</f>
        <v/>
      </c>
      <c r="TV26" s="48">
        <f>VLOOKUP(AG26,'BUS 2'!$G$1:$CU$424,57,0)</f>
        <v/>
      </c>
      <c r="TW26" s="48">
        <f>VLOOKUP(AG26,'BUS 2'!$G$1:$CU$424,58,0)</f>
        <v/>
      </c>
      <c r="TX26" s="48">
        <f>VLOOKUP(AG26,'BUS 2'!$G$1:$CU$424,59,0)</f>
        <v/>
      </c>
      <c r="TY26" s="48">
        <f>VLOOKUP(AG26,'BUS 2'!$G$1:$CU$424,60,0)</f>
        <v/>
      </c>
      <c r="TZ26" s="48">
        <f>VLOOKUP(AG26,'BUS 2'!$G$1:$CU$424,61,0)</f>
        <v/>
      </c>
      <c r="UA26" s="48">
        <f>VLOOKUP(AG26,'BUS 2'!$G$1:$CU$424,62,0)</f>
        <v/>
      </c>
      <c r="UB26" s="48">
        <f>VLOOKUP(AG26,'BUS 2'!$G$1:$CU$424,63,0)</f>
        <v/>
      </c>
      <c r="UC26" s="48">
        <f>VLOOKUP(AG26,'BUS 2'!$G$1:$CU$424,64,0)</f>
        <v/>
      </c>
      <c r="UD26" s="48">
        <f>VLOOKUP(AG26,'BUS 2'!$G$1:$CU$424,65,0)</f>
        <v/>
      </c>
      <c r="UE26" s="48">
        <f>VLOOKUP(AG26,'BUS 2'!$G$1:$CU$424,66,0)</f>
        <v/>
      </c>
      <c r="UF26" s="48">
        <f>VLOOKUP(AG26,'BUS 2'!$G$1:$CU$424,67,0)</f>
        <v/>
      </c>
      <c r="UG26" s="48">
        <f>VLOOKUP(AG26,'BUS 2'!$G$1:$CU$424,68,0)</f>
        <v/>
      </c>
      <c r="UH26" s="48">
        <f>VLOOKUP(AG26,'BUS 2'!$G$1:$CU$424,69,0)</f>
        <v/>
      </c>
      <c r="UI26" s="48">
        <f>VLOOKUP(AG26,'BUS 2'!$G$1:$CU$424,70,0)</f>
        <v/>
      </c>
      <c r="UJ26" s="48">
        <f>VLOOKUP(AG26,'BUS 2'!$G$1:$CU$424,71,0)</f>
        <v/>
      </c>
      <c r="UK26" s="48">
        <f>VLOOKUP(AG26,'BUS 2'!$G$1:$CU$424,72,0)</f>
        <v/>
      </c>
      <c r="UL26" s="48">
        <f>VLOOKUP(AG26,'BUS 2'!$G$1:$CU$424,73,0)</f>
        <v/>
      </c>
      <c r="UM26" s="48">
        <f>VLOOKUP(AG26,'BUS 2'!$G$1:$CU$424,74,0)</f>
        <v/>
      </c>
      <c r="UN26" s="48">
        <f>VLOOKUP(AG26,'BUS 2'!$G$1:$CU$424,75,0)</f>
        <v/>
      </c>
      <c r="UO26" s="48">
        <f>VLOOKUP(AG26,'BUS 2'!$G$1:$CU$424,76,0)</f>
        <v/>
      </c>
      <c r="UP26" s="48">
        <f>VLOOKUP(AG26,'BUS 2'!$G$1:$CU$424,77,0)</f>
        <v/>
      </c>
      <c r="UQ26" s="48">
        <f>VLOOKUP(AG26,'BUS 2'!$G$1:$CU$424,78,0)</f>
        <v/>
      </c>
      <c r="UR26" s="48">
        <f>VLOOKUP(AG26,'BUS 2'!$G$1:$CU$424,79,0)</f>
        <v/>
      </c>
      <c r="US26" s="48">
        <f>VLOOKUP(AG26,'BUS 2'!$G$1:$CU$424,80,0)</f>
        <v/>
      </c>
      <c r="UT26" s="48">
        <f>VLOOKUP(AG26,'BUS 2'!$G$1:$CU$424,81,0)</f>
        <v/>
      </c>
      <c r="UU26" s="48" t="inlineStr">
        <is>
          <t>Penggembalaan terbuka</t>
        </is>
      </c>
      <c r="UV26" s="48" t="n"/>
      <c r="UW26" s="48" t="n"/>
      <c r="UX26" s="48" t="n"/>
      <c r="UY26" s="48" t="n"/>
      <c r="UZ26" s="48" t="n"/>
      <c r="VA26" s="48" t="inlineStr">
        <is>
          <t>Penggembalaan terbuka</t>
        </is>
      </c>
      <c r="VB26" s="48" t="n"/>
      <c r="VC26" s="48" t="inlineStr">
        <is>
          <t>Sangat jarang (&gt;1 bulan sekali)</t>
        </is>
      </c>
      <c r="VD26" s="48" t="n"/>
      <c r="VE26" s="48" t="n"/>
      <c r="VF26" s="48" t="n"/>
      <c r="VG26" s="48" t="n"/>
      <c r="VH26" s="48" t="n"/>
      <c r="VI26" s="48" t="inlineStr">
        <is>
          <t>Sangat jarang (&gt;1 bulan sekali)</t>
        </is>
      </c>
      <c r="VJ26" s="48" t="n"/>
      <c r="VK26" s="48" t="n"/>
      <c r="VL26" s="48" t="n"/>
      <c r="VM26" s="48" t="n"/>
      <c r="VN26" s="48" t="n"/>
      <c r="VO26" s="48" t="n"/>
      <c r="VP26" s="48" t="n"/>
      <c r="VQ26" s="48" t="n"/>
      <c r="VR26" s="48" t="n"/>
      <c r="VS26" s="48" t="inlineStr">
        <is>
          <t>2-Disimpan basah (slurry)</t>
        </is>
      </c>
      <c r="VT26" s="8" t="n">
        <v>0</v>
      </c>
      <c r="VU26" s="8" t="n">
        <v>0</v>
      </c>
      <c r="VV26" s="8" t="n">
        <v>0</v>
      </c>
      <c r="VW26" s="8" t="n">
        <v>0</v>
      </c>
      <c r="VX26" s="8" t="n">
        <v>0</v>
      </c>
      <c r="VY26" s="8" t="n">
        <v>1</v>
      </c>
      <c r="VZ26" s="8" t="n">
        <v>0</v>
      </c>
      <c r="WA26" s="8" t="n">
        <v>0</v>
      </c>
      <c r="WB26" s="8" t="n">
        <v>0</v>
      </c>
      <c r="WC26" s="8" t="n">
        <v>0</v>
      </c>
      <c r="WD26" s="8" t="n">
        <v>0</v>
      </c>
      <c r="WE26" s="8" t="n">
        <v>0</v>
      </c>
      <c r="WF26" s="48" t="n"/>
      <c r="WG26" s="48" t="n"/>
      <c r="WH26" s="48" t="n"/>
      <c r="WI26" s="48" t="n"/>
      <c r="WJ26" s="48" t="n"/>
      <c r="WK26" s="48" t="n"/>
      <c r="WL26" s="48" t="n"/>
      <c r="WM26" s="48" t="n"/>
      <c r="WN26" s="48" t="n"/>
      <c r="WO26" s="48" t="n"/>
      <c r="WP26" s="48" t="n"/>
      <c r="WQ26" s="48" t="n"/>
      <c r="WR26" s="48" t="n"/>
      <c r="WS26" s="48" t="n"/>
      <c r="WT26" s="48" t="n"/>
      <c r="WU26" s="48" t="n"/>
      <c r="WV26" s="48" t="n"/>
      <c r="WW26" s="48" t="n"/>
      <c r="WX26" s="48" t="n"/>
      <c r="WY26" s="48" t="n"/>
      <c r="WZ26" s="48" t="n"/>
      <c r="XA26" s="48" t="n"/>
      <c r="XB26" s="48" t="n"/>
      <c r="XC26" s="48" t="n"/>
      <c r="XD26" s="48" t="n"/>
      <c r="XE26" s="48" t="n"/>
      <c r="XF26" s="48" t="n"/>
      <c r="XG26" s="48" t="n"/>
      <c r="XH26" s="48" t="n"/>
      <c r="XI26" s="48" t="n"/>
      <c r="XJ26" s="48" t="n"/>
      <c r="XK26" s="48" t="n"/>
      <c r="XL26" s="48" t="n"/>
      <c r="XM26" s="48" t="n"/>
      <c r="XN26" s="48" t="n"/>
      <c r="XO26" s="48" t="n"/>
      <c r="XP26" s="48" t="n"/>
      <c r="XQ26" s="48" t="n"/>
      <c r="XR26" s="48" t="n"/>
      <c r="XS26" s="48" t="n"/>
      <c r="XT26" s="48" t="n"/>
      <c r="XU26" s="48" t="n"/>
      <c r="XV26" s="48" t="n"/>
      <c r="XW26" s="48" t="n"/>
      <c r="XX26" s="48" t="n"/>
      <c r="XY26" s="48" t="n"/>
      <c r="XZ26" s="48" t="n"/>
      <c r="YA26" s="48" t="n"/>
      <c r="YB26" s="48" t="n"/>
      <c r="YC26" s="48" t="n"/>
      <c r="YD26" s="48" t="n"/>
      <c r="YE26" s="48" t="n"/>
      <c r="YF26" s="48" t="n"/>
      <c r="YG26" s="48" t="n"/>
      <c r="YH26" s="48" t="n"/>
      <c r="YI26" s="48" t="n"/>
      <c r="YJ26" s="48" t="n"/>
      <c r="YK26" s="48" t="n"/>
      <c r="YL26" s="48" t="n"/>
      <c r="YM26" s="48" t="n"/>
      <c r="YN26" s="48" t="inlineStr">
        <is>
          <t>8-Dibiarkan tersebar di ladang penggembalaan</t>
        </is>
      </c>
      <c r="YO26" s="8" t="n">
        <v>0</v>
      </c>
      <c r="YP26" s="8" t="n">
        <v>0</v>
      </c>
      <c r="YQ26" s="8" t="n">
        <v>0</v>
      </c>
      <c r="YR26" s="8" t="n">
        <v>0</v>
      </c>
      <c r="YS26" s="8" t="n">
        <v>0</v>
      </c>
      <c r="YT26" s="8" t="n">
        <v>0</v>
      </c>
      <c r="YU26" s="8" t="n">
        <v>0</v>
      </c>
      <c r="YV26" s="8" t="n">
        <v>0</v>
      </c>
      <c r="YW26" s="8" t="n">
        <v>0</v>
      </c>
      <c r="YX26" s="8" t="n">
        <v>0</v>
      </c>
      <c r="YY26" s="8" t="n">
        <v>0</v>
      </c>
      <c r="YZ26" s="8" t="n">
        <v>1</v>
      </c>
      <c r="ZA26" s="48" t="n"/>
      <c r="ZB26" s="48" t="n"/>
      <c r="ZC26" s="48" t="n"/>
      <c r="ZD26" s="48" t="n"/>
      <c r="ZE26" s="48" t="n"/>
      <c r="ZF26" s="48" t="n"/>
      <c r="ZG26" s="48" t="n"/>
      <c r="ZH26" s="48" t="n"/>
      <c r="ZI26" s="48" t="n"/>
      <c r="ZJ26" s="48" t="n"/>
      <c r="ZK26" s="48" t="n"/>
      <c r="ZL26" s="48" t="n"/>
      <c r="ZM26" s="48" t="n"/>
      <c r="ZN26" s="48" t="n"/>
      <c r="ZO26" s="48" t="n"/>
      <c r="ZP26" s="48" t="n"/>
      <c r="ZQ26" s="48" t="n"/>
      <c r="ZR26" s="48" t="n"/>
      <c r="ZS26" s="48" t="n"/>
      <c r="ZT26" s="48" t="n"/>
      <c r="ZU26" s="48" t="n"/>
      <c r="ZV26" s="8" t="n">
        <v>2</v>
      </c>
      <c r="ZW26" s="48" t="n"/>
      <c r="ZX26" s="48" t="n"/>
      <c r="ZY26" s="48" t="n"/>
      <c r="ZZ26" s="48" t="n"/>
      <c r="AAA26" s="48" t="n"/>
      <c r="AAB26" s="8" t="n">
        <v>2</v>
      </c>
      <c r="AAC26" s="48" t="n"/>
      <c r="AAD26" s="48" t="inlineStr">
        <is>
          <t>Pakan segar (misal: rumput)</t>
        </is>
      </c>
      <c r="AAE26" s="48" t="n"/>
      <c r="AAF26" s="48" t="n"/>
      <c r="AAG26" s="48" t="n"/>
      <c r="AAH26" s="48" t="n"/>
      <c r="AAI26" s="48" t="n"/>
      <c r="AAJ26" s="48" t="inlineStr">
        <is>
          <t>Pakan kering (misal: konsentrat, silase, pelet)</t>
        </is>
      </c>
      <c r="AAK26" s="48" t="n"/>
      <c r="AAL26" s="48" t="inlineStr">
        <is>
          <t>Ya</t>
        </is>
      </c>
      <c r="AAM26" s="48" t="inlineStr">
        <is>
          <t>Cair</t>
        </is>
      </c>
      <c r="AAN26" s="8" t="n">
        <v>0</v>
      </c>
      <c r="AAO26" s="8" t="n">
        <v>1</v>
      </c>
      <c r="AAP26" s="8" t="n">
        <v>5</v>
      </c>
      <c r="AAQ26" s="48" t="n"/>
      <c r="AAR26" s="48" t="inlineStr">
        <is>
          <t>Tidak</t>
        </is>
      </c>
      <c r="AAS26" s="48" t="inlineStr">
        <is>
          <t>Tidak pasti/ragu-ragu</t>
        </is>
      </c>
      <c r="AAT26" s="48" t="inlineStr">
        <is>
          <t>Digunakan untuk pupuk di lahan pertanian sendiri</t>
        </is>
      </c>
      <c r="AAU26" s="8" t="n">
        <v>1</v>
      </c>
      <c r="AAV26" s="8" t="n">
        <v>0</v>
      </c>
      <c r="AAW26" s="8" t="n">
        <v>0</v>
      </c>
      <c r="AAX26" s="8" t="n">
        <v>0</v>
      </c>
      <c r="AAY26" s="8" t="n">
        <v>0</v>
      </c>
      <c r="AAZ26" s="8" t="n">
        <v>0</v>
      </c>
      <c r="ABA26" s="8" t="n">
        <v>0</v>
      </c>
      <c r="ABB26" s="48" t="inlineStr">
        <is>
          <t>Pupuk cair untuk tanaman</t>
        </is>
      </c>
      <c r="ABC26" s="8" t="n">
        <v>1</v>
      </c>
      <c r="ABD26" s="8" t="n">
        <v>0</v>
      </c>
      <c r="ABE26" s="8" t="n">
        <v>0</v>
      </c>
      <c r="ABF26" s="8" t="n">
        <v>0</v>
      </c>
      <c r="ABG26" s="8" t="n">
        <v>0</v>
      </c>
      <c r="ABH26" s="48" t="n"/>
      <c r="ABI26" s="48" t="n"/>
      <c r="ABJ26" s="48" t="n"/>
      <c r="ABK26" s="48" t="n"/>
      <c r="ABL26" s="48" t="n"/>
      <c r="ABM26" s="48" t="n"/>
      <c r="ABN26" s="48" t="n"/>
      <c r="ABO26" s="48" t="n"/>
      <c r="ABP26" s="48" t="n"/>
      <c r="ABQ26" s="48" t="inlineStr">
        <is>
          <t>Padi dan jagung</t>
        </is>
      </c>
      <c r="ABR26" s="48" t="inlineStr">
        <is>
          <t>Sangat jarang (2 bulan sekali)</t>
        </is>
      </c>
      <c r="ABS26" s="8" t="n">
        <v>3000</v>
      </c>
      <c r="ABT26" s="48" t="n"/>
      <c r="ABU26" s="8" t="n">
        <v>5</v>
      </c>
      <c r="ABV26" s="8" t="n">
        <v>0</v>
      </c>
      <c r="ABW26" s="48" t="inlineStr">
        <is>
          <t>Urea</t>
        </is>
      </c>
      <c r="ABX26" s="48" t="n"/>
      <c r="ABY26" s="8" t="n">
        <v>50</v>
      </c>
      <c r="ABZ26" s="8" t="n">
        <v>2600</v>
      </c>
      <c r="ACA26" s="8" t="n">
        <v>30</v>
      </c>
      <c r="ACB26" s="8" t="n">
        <v>5400</v>
      </c>
      <c r="ACC26" s="8" t="n">
        <v>600</v>
      </c>
      <c r="ACD26" s="8" t="n">
        <v>954</v>
      </c>
      <c r="ACE26" s="48" t="inlineStr">
        <is>
          <t>Tidak</t>
        </is>
      </c>
      <c r="ACF26" s="48" t="inlineStr">
        <is>
          <t>Cukup meningkat</t>
        </is>
      </c>
      <c r="ACG26" s="48" t="inlineStr">
        <is>
          <t>Cukup meningkat</t>
        </is>
      </c>
      <c r="ACH26" s="48" t="inlineStr">
        <is>
          <t>Cukup meningkat</t>
        </is>
      </c>
      <c r="ACI26" s="48" t="n"/>
      <c r="ACJ26" s="48" t="n"/>
      <c r="ACK26" s="48" t="n"/>
      <c r="ACL26" s="48" t="n"/>
      <c r="ACM26" s="48" t="n"/>
      <c r="ACN26" s="48" t="n"/>
      <c r="ACO26" s="48" t="n"/>
      <c r="ACP26" s="48" t="n"/>
      <c r="ACQ26" s="48" t="n"/>
      <c r="ACR26" s="48" t="n"/>
      <c r="ACS26" s="48" t="n"/>
      <c r="ACT26" s="48" t="inlineStr">
        <is>
          <t>_</t>
        </is>
      </c>
      <c r="ACU26" s="48" t="inlineStr">
        <is>
          <t>Manfaat cukup signifikan, terasa di kehidupan sehari-hari</t>
        </is>
      </c>
      <c r="ACV26" s="48" t="inlineStr">
        <is>
          <t>Sama saja</t>
        </is>
      </c>
      <c r="ACW26" s="48" t="inlineStr">
        <is>
          <t>Anggota keluarga - Perempuan dewasa</t>
        </is>
      </c>
      <c r="ACX26" s="48" t="inlineStr">
        <is>
          <t>Netral/tidak tahu</t>
        </is>
      </c>
      <c r="ACY26" s="48" t="inlineStr">
        <is>
          <t>Anggota keluarga - Laki-laki dewasa Anggota keluarga - Perempuan dewasa Anggota keluarga - Anak-anak</t>
        </is>
      </c>
      <c r="ACZ26" s="8" t="n">
        <v>1</v>
      </c>
      <c r="ADA26" s="8" t="n">
        <v>1</v>
      </c>
      <c r="ADB26" s="8" t="n">
        <v>1</v>
      </c>
      <c r="ADC26" s="8" t="n">
        <v>0</v>
      </c>
      <c r="ADD26" s="48" t="inlineStr">
        <is>
          <t>Cukup puas</t>
        </is>
      </c>
      <c r="ADE26" s="48" t="inlineStr">
        <is>
          <t>Cukup puas</t>
        </is>
      </c>
      <c r="ADF26" s="48" t="inlineStr">
        <is>
          <t>Cukup puas</t>
        </is>
      </c>
      <c r="ADG26" s="48" t="inlineStr">
        <is>
          <t>Cukup puas</t>
        </is>
      </c>
      <c r="ADH26" s="48" t="inlineStr">
        <is>
          <t>Tidak</t>
        </is>
      </c>
      <c r="ADI26" s="48" t="n"/>
      <c r="ADJ26" s="48" t="inlineStr">
        <is>
          <t>Cukup puas</t>
        </is>
      </c>
      <c r="ADK26" s="48" t="n"/>
      <c r="ADL26" s="48" t="n"/>
      <c r="ADM26" s="48" t="n"/>
      <c r="ADN26" s="48" t="n"/>
      <c r="ADO26" s="48" t="n"/>
      <c r="ADP26" s="48" t="n"/>
      <c r="ADQ26" s="48" t="n"/>
      <c r="ADR26" s="48" t="n"/>
      <c r="ADS26" s="48" t="n"/>
      <c r="ADT26" s="48" t="n"/>
      <c r="ADU26" s="48" t="inlineStr">
        <is>
          <t>Memperbaiki sendiri</t>
        </is>
      </c>
      <c r="ADV26" s="8" t="n">
        <v>0</v>
      </c>
      <c r="ADW26" s="8" t="n">
        <v>0</v>
      </c>
      <c r="ADX26" s="8" t="n">
        <v>0</v>
      </c>
      <c r="ADY26" s="8" t="n">
        <v>0</v>
      </c>
      <c r="ADZ26" s="8" t="n">
        <v>0</v>
      </c>
      <c r="AEA26" s="8" t="n">
        <v>1</v>
      </c>
      <c r="AEB26" s="8" t="n">
        <v>0</v>
      </c>
      <c r="AEC26" s="8" t="n">
        <v>0</v>
      </c>
      <c r="AED26" s="48" t="inlineStr">
        <is>
          <t>_</t>
        </is>
      </c>
      <c r="AEE26" s="48" t="inlineStr">
        <is>
          <t>Laki-laki dewasa</t>
        </is>
      </c>
      <c r="AEF26" s="48" t="n"/>
      <c r="AEG26" s="48" t="inlineStr">
        <is>
          <t>Menelepon atau WA langsung</t>
        </is>
      </c>
      <c r="AEH26" s="48" t="n"/>
      <c r="AEI26" s="48" t="inlineStr">
        <is>
          <t>-</t>
        </is>
      </c>
      <c r="AEJ26" s="48" t="inlineStr">
        <is>
          <t>Kadang-kadang</t>
        </is>
      </c>
      <c r="AEK26" s="48" t="inlineStr">
        <is>
          <t>Pengurangan pengeluaran rumah tangga (bahan bakar minyak, pupuk, dll.) Lebih aman Peningkatan kebersihan kandang ternak Pemanfaatan bio-slurry sebagai pupuk Dapur lebih bersih dan bebas asap</t>
        </is>
      </c>
      <c r="AEL26" s="8" t="n">
        <v>1</v>
      </c>
      <c r="AEM26" s="8" t="n">
        <v>0</v>
      </c>
      <c r="AEN26" s="8" t="n">
        <v>0</v>
      </c>
      <c r="AEO26" s="8" t="n">
        <v>0</v>
      </c>
      <c r="AEP26" s="8" t="n">
        <v>1</v>
      </c>
      <c r="AEQ26" s="8" t="n">
        <v>0</v>
      </c>
      <c r="AER26" s="8" t="n">
        <v>1</v>
      </c>
      <c r="AES26" s="8" t="n">
        <v>1</v>
      </c>
      <c r="AET26" s="8" t="n">
        <v>1</v>
      </c>
      <c r="AEU26" s="8" t="n">
        <v>0</v>
      </c>
      <c r="AEV26" s="8" t="n">
        <v>0</v>
      </c>
      <c r="AEW26" s="8" t="n">
        <v>0</v>
      </c>
      <c r="AEX26" s="48" t="n"/>
      <c r="AEY26" s="48" t="inlineStr">
        <is>
          <t>Memasak lebih aman</t>
        </is>
      </c>
      <c r="AEZ26" s="48" t="n"/>
      <c r="AFA26" s="48" t="inlineStr">
        <is>
          <t>Tetangga / teman / saudara</t>
        </is>
      </c>
      <c r="AFB26" s="48" t="n"/>
      <c r="AFC26" s="48" t="inlineStr">
        <is>
          <t>1000094973-17_18_14.jpg</t>
        </is>
      </c>
      <c r="AFD26" s="16" t="inlineStr">
        <is>
          <t>https://kf.kobotoolbox.org/api/v2/assets/avstPQqLr3Ab3ZdcVTXZ6f/data/672437881/attachments/attncU4GdUFjincEXSKZmfGQ/</t>
        </is>
      </c>
      <c r="AFE26" s="48" t="inlineStr">
        <is>
          <t>1000094972-17_18_31.jpg</t>
        </is>
      </c>
      <c r="AFF26" s="16" t="inlineStr">
        <is>
          <t>https://kf.kobotoolbox.org/api/v2/assets/avstPQqLr3Ab3ZdcVTXZ6f/data/672437881/attachments/attR4K9sDjAG7RH9EvNNgoT8/</t>
        </is>
      </c>
      <c r="AFG26" s="48" t="inlineStr">
        <is>
          <t>Inrawan</t>
        </is>
      </c>
      <c r="AFH26" s="48" t="n"/>
      <c r="AFI26" s="27" t="inlineStr">
        <is>
          <t>Responden tidak bersedia foto bersama</t>
        </is>
      </c>
      <c r="AFJ26" s="48" t="n"/>
      <c r="AFK26" s="48" t="n"/>
      <c r="AFL26" s="48" t="n"/>
      <c r="AFM26" s="48" t="n"/>
      <c r="AFN26" s="48" t="n"/>
      <c r="AFO26" s="48" t="n"/>
      <c r="AFP26" s="48" t="n"/>
      <c r="AFQ26" s="48" t="n"/>
      <c r="AFR26" s="48" t="n"/>
      <c r="AFS26" s="48" t="n"/>
      <c r="AFT26" s="48" t="n"/>
      <c r="AFU26" s="48" t="n"/>
      <c r="AFV26" s="48" t="n"/>
      <c r="AFW26" s="48" t="n"/>
      <c r="AFX26" s="48" t="n"/>
      <c r="AFY26" s="48" t="n"/>
      <c r="AFZ26" s="48" t="n"/>
      <c r="AGA26" s="48" t="n"/>
      <c r="AGB26" s="48" t="n"/>
      <c r="AGC26" s="48" t="n"/>
      <c r="AGD26" s="48" t="n"/>
      <c r="AGE26" s="48" t="n"/>
      <c r="AGF26" s="48" t="n"/>
      <c r="AGG26" s="48" t="n"/>
      <c r="AGH26" s="48" t="n"/>
      <c r="AGI26" s="48" t="n"/>
      <c r="AGJ26" s="48" t="n"/>
      <c r="AGK26" s="48" t="n"/>
      <c r="AGL26" s="48" t="n"/>
      <c r="AGM26" s="48" t="n"/>
      <c r="AGN26" s="48" t="n"/>
      <c r="AGO26" s="48" t="n"/>
      <c r="AGP26" s="48" t="n"/>
      <c r="AGQ26" s="48" t="n"/>
      <c r="AGR26" s="48" t="n"/>
      <c r="AGS26" s="48" t="n"/>
      <c r="AGT26" s="48" t="n"/>
      <c r="AGU26" s="48" t="n"/>
      <c r="AGV26" s="48" t="n"/>
      <c r="AGW26" s="48" t="n"/>
      <c r="AGX26" s="48" t="n"/>
      <c r="AGY26" s="48" t="n"/>
      <c r="AGZ26" s="48" t="n"/>
      <c r="AHA26" s="48" t="n"/>
      <c r="AHB26" s="48" t="n"/>
      <c r="AHC26" s="48" t="n"/>
      <c r="AHD26" s="48" t="n"/>
      <c r="AHE26" s="48" t="n"/>
      <c r="AHF26" s="48" t="n"/>
      <c r="AHG26" s="48" t="n"/>
      <c r="AHH26" s="48" t="n"/>
      <c r="AHI26" s="48" t="n"/>
      <c r="AHJ26" s="48" t="n"/>
      <c r="AHK26" s="48" t="n"/>
      <c r="AHL26" s="48" t="n"/>
      <c r="AHM26" s="48" t="n"/>
      <c r="AHN26" s="48" t="n"/>
      <c r="AHO26" s="48" t="n"/>
      <c r="AHP26" s="48" t="n"/>
      <c r="AHQ26" s="48" t="n"/>
      <c r="AHR26" s="48" t="n"/>
      <c r="AHS26" s="48" t="n"/>
      <c r="AHT26" s="48" t="n"/>
      <c r="AHU26" s="48" t="n"/>
      <c r="AHV26" s="48" t="n"/>
      <c r="AHW26" s="48" t="n"/>
      <c r="AHX26" s="48" t="n"/>
      <c r="AHY26" s="48" t="n"/>
      <c r="AHZ26" s="48" t="n"/>
      <c r="AIA26" s="48" t="n"/>
      <c r="AIB26" s="48" t="n"/>
      <c r="AIC26" s="48" t="n"/>
      <c r="AID26" s="48" t="n"/>
      <c r="AIE26" s="48" t="n"/>
      <c r="AIF26" s="48" t="n"/>
      <c r="AIG26" s="48" t="n"/>
      <c r="AIH26" s="48" t="n"/>
      <c r="AII26" s="48" t="n"/>
      <c r="AIJ26" s="48" t="n"/>
      <c r="AIK26" s="48" t="n"/>
      <c r="AIL26" s="48" t="n"/>
      <c r="AIM26" s="48" t="n"/>
      <c r="AIN26" s="48" t="n"/>
      <c r="AIO26" s="48" t="n"/>
      <c r="AIP26" s="48" t="n"/>
      <c r="AIQ26" s="48" t="n"/>
      <c r="AIR26" s="48" t="n"/>
      <c r="AIS26" s="48" t="n"/>
      <c r="AIT26" s="48" t="n"/>
      <c r="AIU26" s="48" t="n"/>
      <c r="AIV26" s="48" t="n"/>
      <c r="AIW26" s="48" t="n"/>
      <c r="AIX26" s="48" t="n"/>
      <c r="AIY26" s="48" t="n"/>
      <c r="AIZ26" s="48" t="n"/>
      <c r="AJA26" s="48" t="n"/>
      <c r="AJB26" s="48" t="n"/>
      <c r="AJC26" s="48" t="n"/>
      <c r="AJD26" s="48" t="n"/>
      <c r="AJE26" s="48" t="n"/>
      <c r="AJF26" s="48" t="n"/>
      <c r="AJG26" s="48" t="n"/>
      <c r="AJH26" s="48" t="n"/>
      <c r="AJI26" s="48" t="n"/>
      <c r="AJJ26" s="48" t="n"/>
      <c r="AJK26" s="48" t="n"/>
      <c r="AJL26" s="48" t="n"/>
      <c r="AJM26" s="48" t="n"/>
      <c r="AJN26" s="48" t="n"/>
      <c r="AJO26" s="48" t="n"/>
      <c r="AJP26" s="48" t="n"/>
      <c r="AJQ26" s="48" t="n"/>
      <c r="AJR26" s="48" t="n"/>
      <c r="AJS26" s="48" t="n"/>
      <c r="AJT26" s="48" t="n"/>
      <c r="AJU26" s="48" t="n"/>
      <c r="AJV26" s="48" t="n"/>
      <c r="AJW26" s="48" t="n"/>
      <c r="AJX26" s="48" t="n"/>
      <c r="AJY26" s="48" t="n"/>
      <c r="AJZ26" s="48" t="n"/>
      <c r="AKA26" s="48" t="n"/>
      <c r="AKB26" s="48" t="n"/>
      <c r="AKC26" s="48" t="n"/>
      <c r="AKD26" s="48" t="n"/>
      <c r="AKE26" s="48" t="n"/>
      <c r="AKF26" s="48" t="n"/>
      <c r="AKG26" s="48" t="n"/>
      <c r="AKH26" s="48" t="n"/>
      <c r="AKI26" s="48" t="n"/>
      <c r="AKJ26" s="48" t="n"/>
      <c r="AKK26" s="48" t="n"/>
      <c r="AKL26" s="48" t="n"/>
      <c r="AKM26" s="48" t="n"/>
      <c r="AKN26" s="48" t="n"/>
      <c r="AKO26" s="48" t="n"/>
      <c r="AKP26" s="48" t="n"/>
      <c r="AKQ26" s="48" t="n"/>
      <c r="AKR26" s="48" t="n"/>
      <c r="AKS26" s="48" t="n"/>
      <c r="AKT26" s="48" t="n"/>
      <c r="AKU26" s="48" t="n"/>
      <c r="AKV26" s="48" t="n"/>
      <c r="AKW26" s="48" t="n"/>
      <c r="AKX26" s="48" t="n"/>
      <c r="AKY26" s="48" t="n"/>
      <c r="AKZ26" s="48" t="n"/>
      <c r="ALA26" s="48" t="n"/>
      <c r="ALB26" s="48" t="n"/>
      <c r="ALC26" s="48" t="n"/>
      <c r="ALD26" s="48" t="n"/>
      <c r="ALE26" s="48" t="n"/>
      <c r="ALF26" s="48" t="n"/>
      <c r="ALG26" s="48" t="n"/>
      <c r="ALH26" s="48" t="n"/>
      <c r="ALI26" s="48" t="n"/>
      <c r="ALJ26" s="48" t="n"/>
      <c r="ALK26" s="48" t="n"/>
      <c r="ALL26" s="48" t="n"/>
      <c r="ALM26" s="48" t="n"/>
      <c r="ALN26" s="48" t="n"/>
      <c r="ALO26" s="48" t="n"/>
      <c r="ALP26" s="48" t="n"/>
      <c r="ALQ26" s="48" t="n"/>
      <c r="ALR26" s="48" t="n"/>
      <c r="ALS26" s="48" t="n"/>
      <c r="ALT26" s="48" t="n"/>
      <c r="ALU26" s="48" t="n"/>
      <c r="ALV26" s="48" t="n"/>
      <c r="ALW26" s="48" t="n"/>
      <c r="ALX26" s="48" t="n"/>
      <c r="ALY26" s="48" t="n"/>
      <c r="ALZ26" s="48" t="n"/>
      <c r="AMA26" s="48" t="n"/>
      <c r="AMB26" s="48" t="n"/>
      <c r="AMC26" s="48" t="n"/>
      <c r="AMD26" s="48" t="n"/>
      <c r="AME26" s="48" t="n"/>
      <c r="AMF26" s="48" t="n"/>
      <c r="AMG26" s="48" t="n"/>
      <c r="AMH26" s="48" t="n"/>
      <c r="AMI26" s="48" t="n"/>
      <c r="AMJ26" s="48" t="n"/>
      <c r="AMK26" s="48" t="n"/>
      <c r="AML26" s="48" t="n"/>
      <c r="AMM26" s="48" t="n"/>
      <c r="AMN26" s="48" t="n"/>
      <c r="AMO26" s="48" t="n"/>
      <c r="AMP26" s="48" t="n"/>
      <c r="AMQ26" s="48" t="n"/>
      <c r="AMR26" s="48" t="n"/>
      <c r="AMS26" s="48" t="n"/>
      <c r="AMT26" s="48" t="n"/>
      <c r="AMU26" s="48" t="n"/>
      <c r="AMV26" s="48" t="n"/>
      <c r="AMW26" s="48" t="n"/>
      <c r="AMX26" s="48" t="n"/>
      <c r="AMY26" s="48" t="n"/>
      <c r="AMZ26" s="48" t="n"/>
      <c r="ANA26" s="48" t="n"/>
      <c r="ANB26" s="48" t="n"/>
      <c r="ANC26" s="48" t="n"/>
      <c r="AND26" s="48" t="n"/>
      <c r="ANE26" s="48" t="n"/>
      <c r="ANF26" s="48" t="n"/>
      <c r="ANG26" s="48" t="n"/>
      <c r="ANH26" s="48" t="n"/>
      <c r="ANI26" s="48" t="n"/>
      <c r="ANJ26" s="48" t="n"/>
      <c r="ANK26" s="48" t="n"/>
      <c r="ANL26" s="48" t="n"/>
      <c r="ANM26" s="48" t="n"/>
      <c r="ANN26" s="48" t="n"/>
      <c r="ANO26" s="48" t="n"/>
      <c r="ANP26" s="48" t="n"/>
      <c r="ANQ26" s="48" t="n"/>
      <c r="ANR26" s="48" t="n"/>
      <c r="ANS26" s="48" t="n"/>
      <c r="ANT26" s="48" t="n"/>
      <c r="ANU26" s="48" t="n"/>
      <c r="ANV26" s="48" t="n"/>
      <c r="ANW26" s="48" t="n"/>
      <c r="ANX26" s="48" t="n"/>
      <c r="ANY26" s="48" t="n"/>
      <c r="ANZ26" s="48" t="n"/>
      <c r="AOA26" s="48" t="n"/>
      <c r="AOB26" s="48" t="n"/>
      <c r="AOC26" s="48" t="n"/>
      <c r="AOD26" s="48" t="n"/>
      <c r="AOE26" s="48" t="n"/>
      <c r="AOF26" s="48" t="n"/>
      <c r="AOG26" s="48" t="n"/>
      <c r="AOH26" s="48" t="n"/>
      <c r="AOI26" s="48" t="n"/>
      <c r="AOJ26" s="48" t="n"/>
      <c r="AOK26" s="48" t="n"/>
      <c r="AOL26" s="48" t="n"/>
      <c r="AOM26" s="48" t="n"/>
      <c r="AON26" s="48" t="n"/>
      <c r="AOO26" s="48" t="n"/>
      <c r="AOP26" s="48" t="n"/>
      <c r="AOQ26" s="48" t="n"/>
      <c r="AOR26" s="48" t="n"/>
      <c r="AOS26" s="48" t="n"/>
      <c r="AOT26" s="48" t="n"/>
      <c r="AOU26" s="48" t="n"/>
      <c r="AOV26" s="48" t="n"/>
      <c r="AOW26" s="48" t="n"/>
      <c r="AOX26" s="48" t="n"/>
      <c r="AOY26" s="48" t="n"/>
      <c r="AOZ26" s="48" t="n"/>
      <c r="APA26" s="48" t="n"/>
      <c r="APB26" s="48" t="n"/>
      <c r="APC26" s="48" t="n"/>
      <c r="APD26" s="48" t="n"/>
      <c r="APE26" s="48" t="n"/>
      <c r="APF26" s="48" t="n"/>
      <c r="APG26" s="48" t="n"/>
      <c r="APH26" s="48" t="n"/>
      <c r="API26" s="48" t="n"/>
      <c r="APJ26" s="48" t="n"/>
      <c r="APK26" s="48" t="n"/>
      <c r="APL26" s="48" t="n"/>
      <c r="APM26" s="48" t="n"/>
      <c r="APN26" s="48" t="n"/>
      <c r="APO26" s="48" t="n"/>
      <c r="APP26" s="48" t="n"/>
      <c r="APQ26" s="48" t="n"/>
      <c r="APR26" s="48" t="n"/>
      <c r="APS26" s="48" t="n"/>
      <c r="APT26" s="48" t="n"/>
      <c r="APU26" s="48" t="n"/>
      <c r="APV26" s="48" t="n"/>
      <c r="APW26" s="48" t="n"/>
      <c r="APX26" s="48" t="n"/>
      <c r="APY26" s="48" t="n"/>
      <c r="APZ26" s="48" t="n"/>
      <c r="AQA26" s="48" t="n"/>
      <c r="AQB26" s="48" t="n"/>
      <c r="AQC26" s="48" t="n"/>
      <c r="AQD26" s="48" t="n"/>
      <c r="AQE26" s="48" t="n"/>
      <c r="AQF26" s="48" t="n"/>
      <c r="AQG26" s="48" t="n"/>
      <c r="AQH26" s="48" t="n"/>
      <c r="AQI26" s="48" t="n"/>
      <c r="AQJ26" s="48" t="n"/>
      <c r="AQK26" s="48" t="n"/>
      <c r="AQL26" s="48" t="n"/>
      <c r="AQM26" s="48" t="n"/>
      <c r="AQN26" s="48" t="n"/>
      <c r="AQO26" s="48" t="n"/>
      <c r="AQP26" s="48" t="n"/>
      <c r="AQQ26" s="48" t="n"/>
      <c r="AQR26" s="48" t="n"/>
      <c r="AQS26" s="48" t="n"/>
      <c r="AQT26" s="48" t="n"/>
      <c r="AQU26" s="48" t="n"/>
      <c r="AQV26" s="48" t="n"/>
      <c r="AQW26" s="48" t="n"/>
      <c r="AQX26" s="48" t="n"/>
      <c r="AQY26" s="48" t="n"/>
      <c r="AQZ26" s="48" t="n"/>
      <c r="ARA26" s="48" t="n"/>
      <c r="ARB26" s="48" t="n"/>
      <c r="ARC26" s="48" t="n"/>
      <c r="ARD26" s="48" t="n"/>
      <c r="ARE26" s="48" t="n"/>
      <c r="ARF26" s="48" t="n"/>
      <c r="ARG26" s="48" t="n"/>
      <c r="ARH26" s="48" t="n"/>
      <c r="ARI26" s="48" t="n"/>
      <c r="ARJ26" s="48" t="n"/>
      <c r="ARK26" s="48" t="n"/>
      <c r="ARL26" s="48" t="n"/>
      <c r="ARM26" s="48" t="n"/>
      <c r="ARN26" s="48" t="n"/>
      <c r="ARO26" s="48" t="n"/>
      <c r="ARP26" s="48" t="n"/>
      <c r="ARQ26" s="48" t="n"/>
      <c r="ARR26" s="48" t="n"/>
      <c r="ARS26" s="48" t="n"/>
      <c r="ART26" s="48" t="n"/>
      <c r="ARU26" s="48" t="n"/>
      <c r="ARV26" s="48" t="n"/>
      <c r="ARW26" s="48" t="n"/>
      <c r="ARX26" s="48" t="n"/>
      <c r="ARY26" s="48" t="n"/>
      <c r="ARZ26" s="48" t="n"/>
      <c r="ASA26" s="48" t="n"/>
      <c r="ASB26" s="48" t="n"/>
      <c r="ASC26" s="48" t="n"/>
      <c r="ASD26" s="48" t="n"/>
      <c r="ASE26" s="48" t="n"/>
      <c r="ASF26" s="48" t="n"/>
      <c r="ASG26" s="48" t="n"/>
      <c r="ASH26" s="48" t="n"/>
      <c r="ASI26" s="48" t="n"/>
      <c r="ASJ26" s="48" t="n"/>
      <c r="ASK26" s="48" t="n"/>
      <c r="ASL26" s="48" t="n"/>
      <c r="ASM26" s="48" t="n"/>
      <c r="ASN26" s="48" t="n"/>
      <c r="ASO26" s="48" t="n"/>
      <c r="ASP26" s="48" t="n"/>
      <c r="ASQ26" s="48" t="n"/>
      <c r="ASR26" s="48" t="n"/>
      <c r="ASS26" s="48" t="n"/>
      <c r="AST26" s="48" t="n"/>
      <c r="ASU26" s="48" t="n"/>
      <c r="ASV26" s="48" t="n"/>
      <c r="ASW26" s="48" t="n"/>
      <c r="ASX26" s="48" t="n"/>
      <c r="ASY26" s="48" t="n"/>
      <c r="ASZ26" s="48" t="n"/>
      <c r="ATA26" s="48" t="n"/>
      <c r="ATB26" s="48" t="n"/>
      <c r="ATC26" s="48" t="n"/>
      <c r="ATD26" s="48" t="n"/>
      <c r="ATE26" s="48" t="n"/>
      <c r="ATF26" s="48" t="n"/>
      <c r="ATG26" s="48" t="n"/>
      <c r="ATH26" s="48" t="n"/>
      <c r="ATI26" s="48" t="n"/>
      <c r="ATJ26" s="48" t="n"/>
      <c r="ATK26" s="48" t="n"/>
      <c r="ATL26" s="48" t="n"/>
      <c r="ATM26" s="48" t="n"/>
      <c r="ATN26" s="48" t="n"/>
      <c r="ATO26" s="48" t="n"/>
      <c r="ATP26" s="48" t="n"/>
      <c r="ATQ26" s="48" t="n"/>
      <c r="ATR26" s="48" t="n"/>
      <c r="ATS26" s="48" t="n"/>
      <c r="ATT26" s="48" t="n"/>
      <c r="ATU26" s="48" t="n"/>
      <c r="ATV26" s="48" t="n"/>
      <c r="ATW26" s="48" t="n"/>
      <c r="ATX26" s="48" t="n"/>
      <c r="ATY26" s="48" t="n"/>
      <c r="ATZ26" s="48" t="n"/>
      <c r="AUA26" s="48" t="n"/>
      <c r="AUB26" s="48" t="n"/>
      <c r="AUC26" s="48" t="n"/>
      <c r="AUD26" s="48" t="n"/>
      <c r="AUE26" s="48" t="n"/>
      <c r="AUF26" s="48" t="n"/>
      <c r="AUG26" s="48" t="n"/>
      <c r="AUH26" s="48" t="n"/>
      <c r="AUI26" s="48" t="n"/>
      <c r="AUJ26" s="48" t="n"/>
      <c r="AUK26" s="48" t="n"/>
      <c r="AUL26" s="48" t="n"/>
      <c r="AUM26" s="48" t="n"/>
      <c r="AUN26" s="48" t="n"/>
      <c r="AUO26" s="48" t="n"/>
      <c r="AUP26" s="48" t="n"/>
      <c r="AUQ26" s="48" t="n"/>
      <c r="AUR26" s="48" t="n"/>
      <c r="AUS26" s="48" t="n"/>
      <c r="AUT26" s="48" t="n"/>
      <c r="AUU26" s="48" t="n"/>
      <c r="AUV26" s="48" t="n"/>
      <c r="AUW26" s="48" t="n"/>
      <c r="AUX26" s="48" t="n"/>
      <c r="AUY26" s="48" t="n"/>
      <c r="AUZ26" s="48" t="n"/>
      <c r="AVA26" s="48" t="n"/>
      <c r="AVB26" s="48" t="n"/>
      <c r="AVC26" s="48" t="n"/>
      <c r="AVD26" s="48" t="n"/>
      <c r="AVE26" s="48" t="n"/>
      <c r="AVF26" s="48" t="n"/>
      <c r="AVG26" s="48" t="n"/>
      <c r="AVH26" s="48" t="n"/>
      <c r="AVI26" s="48" t="n"/>
      <c r="AVJ26" s="48" t="n"/>
      <c r="AVK26" s="48" t="n"/>
      <c r="AVL26" s="48" t="n"/>
      <c r="AVM26" s="48" t="n"/>
      <c r="AVN26" s="48" t="n"/>
      <c r="AVO26" s="48" t="n"/>
      <c r="AVP26" s="48" t="n"/>
      <c r="AVQ26" s="48" t="n"/>
      <c r="AVR26" s="48" t="n"/>
      <c r="AVS26" s="48" t="n"/>
      <c r="AVT26" s="48" t="n"/>
      <c r="AVU26" s="48" t="n"/>
      <c r="AVV26" s="48" t="n"/>
      <c r="AVW26" s="48" t="n"/>
      <c r="AVX26" s="48" t="n"/>
      <c r="AVY26" s="48" t="n"/>
      <c r="AVZ26" s="48" t="n"/>
      <c r="AWA26" s="8" t="n">
        <v>672437881</v>
      </c>
      <c r="AWB26" s="48" t="inlineStr">
        <is>
          <t>5242b8c2-dba0-4b52-8d67-06f0b833b0e3</t>
        </is>
      </c>
      <c r="AWC26" s="6" t="n">
        <v>46068</v>
      </c>
      <c r="AWD26" s="48" t="n"/>
      <c r="AWE26" s="48" t="n"/>
      <c r="AWF26" s="48" t="inlineStr">
        <is>
          <t>submitted_via_web</t>
        </is>
      </c>
      <c r="AWG26" s="48" t="n"/>
      <c r="AWH26" s="48" t="inlineStr">
        <is>
          <t>vyNMZfRj9dojjrwxZxh2FZ</t>
        </is>
      </c>
      <c r="AWI26" s="48" t="n"/>
      <c r="AWJ26" s="48" t="inlineStr">
        <is>
          <t>uuid:5242b8c2-dba0-4b52-8d67-06f0b833b0e3</t>
        </is>
      </c>
      <c r="AWK26" s="8" t="n">
        <v>247</v>
      </c>
      <c r="AWL26" s="48" t="inlineStr">
        <is>
          <t>BSP0349</t>
        </is>
      </c>
      <c r="AWM26" s="8" t="n">
        <v>0</v>
      </c>
      <c r="AWN26" s="48" t="inlineStr">
        <is>
          <t>Year of Use valid, no validation needed</t>
        </is>
      </c>
      <c r="AWO26" s="37" t="b">
        <v>1</v>
      </c>
      <c r="AWP26" s="37" t="b">
        <v>1</v>
      </c>
      <c r="AWQ26" s="37" t="b">
        <v>1</v>
      </c>
      <c r="AWR26" s="37" t="b">
        <v>1</v>
      </c>
      <c r="AWS26" s="37" t="b">
        <v>1</v>
      </c>
      <c r="AWT26" s="37" t="b">
        <v>1</v>
      </c>
      <c r="AWU26" s="48" t="n"/>
      <c r="AWV26" s="8" t="n">
        <v>3</v>
      </c>
      <c r="AWW26" s="48" t="n"/>
      <c r="AWX26" s="48" t="n"/>
      <c r="AWY26" s="48" t="n"/>
      <c r="AWZ26" s="48" t="n"/>
    </row>
    <row r="27">
      <c r="A27" s="6" t="n">
        <v>46068</v>
      </c>
      <c r="B27" s="6" t="n">
        <v>46068</v>
      </c>
      <c r="C27" s="34" t="inlineStr">
        <is>
          <t>Siti Nurhalisa S</t>
        </is>
      </c>
      <c r="D27" s="34" t="inlineStr">
        <is>
          <t>Lisani (Sabato)</t>
        </is>
      </c>
      <c r="E27" s="8">
        <f>+6283834728621</f>
        <v/>
      </c>
      <c r="F27" s="48" t="inlineStr">
        <is>
          <t>-5.165626 119.646462 193.825 2.880000114440918</t>
        </is>
      </c>
      <c r="G27" s="8" t="n">
        <v>-5.165626</v>
      </c>
      <c r="H27" s="8" t="n">
        <v>119.646462</v>
      </c>
      <c r="I27" s="8" t="n">
        <v>193.825</v>
      </c>
      <c r="J27" s="8" t="n">
        <v>2.880000114</v>
      </c>
      <c r="K27" s="8" t="n">
        <v>0</v>
      </c>
      <c r="L27" s="48" t="inlineStr">
        <is>
          <t>-5.1658822 119.646131 0 23.600000381469727</t>
        </is>
      </c>
      <c r="M27" s="8" t="n">
        <v>-5.1658822</v>
      </c>
      <c r="N27" s="8" t="n">
        <v>119.646131</v>
      </c>
      <c r="O27" s="8" t="n">
        <v>0</v>
      </c>
      <c r="P27" s="8" t="n">
        <v>23.60000038</v>
      </c>
      <c r="Q27" s="8" t="n">
        <v>0</v>
      </c>
      <c r="R27" s="48" t="inlineStr">
        <is>
          <t>Sulawesi Selatan</t>
        </is>
      </c>
      <c r="S27" s="8" t="n">
        <v>0</v>
      </c>
      <c r="T27" s="8" t="n">
        <v>0</v>
      </c>
      <c r="U27" s="8" t="n">
        <v>0</v>
      </c>
      <c r="V27" s="8" t="n">
        <v>0</v>
      </c>
      <c r="W27" s="8" t="n">
        <v>0</v>
      </c>
      <c r="X27" s="8" t="n">
        <v>0</v>
      </c>
      <c r="Y27" s="8" t="n">
        <v>0</v>
      </c>
      <c r="Z27" s="8" t="n">
        <v>0</v>
      </c>
      <c r="AA27" s="8" t="n">
        <v>0</v>
      </c>
      <c r="AB27" s="8" t="n">
        <v>1</v>
      </c>
      <c r="AC27" s="48" t="inlineStr">
        <is>
          <t>Maros</t>
        </is>
      </c>
      <c r="AD27" s="48" t="inlineStr">
        <is>
          <t>Tompobulu</t>
        </is>
      </c>
      <c r="AE27" s="48" t="inlineStr">
        <is>
          <t>Benteng Gajah</t>
        </is>
      </c>
      <c r="AF27" s="48" t="inlineStr">
        <is>
          <t>KSU BULU SAUKANG</t>
        </is>
      </c>
      <c r="AG27" s="48" t="inlineStr">
        <is>
          <t>BSP0030</t>
        </is>
      </c>
      <c r="AH27" s="8" t="n">
        <v>12</v>
      </c>
      <c r="AI27" s="48" t="inlineStr">
        <is>
          <t>VPA1</t>
        </is>
      </c>
      <c r="AJ27" s="48" t="inlineStr">
        <is>
          <t>Tidak aktif</t>
        </is>
      </c>
      <c r="AK27" s="8" t="n">
        <v>59</v>
      </c>
      <c r="AL27" s="48" t="inlineStr">
        <is>
          <t>Perempuan</t>
        </is>
      </c>
      <c r="AM27" s="48" t="inlineStr">
        <is>
          <t>Sudah menikah</t>
        </is>
      </c>
      <c r="AN27" s="48" t="inlineStr">
        <is>
          <t>Tidak sekolah</t>
        </is>
      </c>
      <c r="AO27" s="48" t="inlineStr">
        <is>
          <t>Petani</t>
        </is>
      </c>
      <c r="AP27" s="8" t="n">
        <v>1</v>
      </c>
      <c r="AQ27" s="8" t="n">
        <v>0</v>
      </c>
      <c r="AR27" s="8" t="n">
        <v>0</v>
      </c>
      <c r="AS27" s="8" t="n">
        <v>0</v>
      </c>
      <c r="AT27" s="8" t="n">
        <v>0</v>
      </c>
      <c r="AU27" s="8" t="n">
        <v>0</v>
      </c>
      <c r="AV27" s="8" t="n">
        <v>0</v>
      </c>
      <c r="AW27" s="8" t="n">
        <v>0</v>
      </c>
      <c r="AX27" s="48" t="n"/>
      <c r="AY27" s="48" t="inlineStr">
        <is>
          <t>Tidak ada</t>
        </is>
      </c>
      <c r="AZ27" s="8" t="n">
        <v>0</v>
      </c>
      <c r="BA27" s="8" t="n">
        <v>0</v>
      </c>
      <c r="BB27" s="8" t="n">
        <v>0</v>
      </c>
      <c r="BC27" s="8" t="n">
        <v>0</v>
      </c>
      <c r="BD27" s="8" t="n">
        <v>0</v>
      </c>
      <c r="BE27" s="8" t="n">
        <v>0</v>
      </c>
      <c r="BF27" s="8" t="n">
        <v>0</v>
      </c>
      <c r="BG27" s="8" t="n">
        <v>1</v>
      </c>
      <c r="BH27" s="11" t="n"/>
      <c r="BI27" s="48" t="inlineStr">
        <is>
          <t>&lt;Rp1.500.000</t>
        </is>
      </c>
      <c r="BJ27" s="8" t="n">
        <v>1</v>
      </c>
      <c r="BK27" s="8" t="n">
        <v>1</v>
      </c>
      <c r="BL27" s="8" t="n">
        <v>0</v>
      </c>
      <c r="BM27" s="8" t="n">
        <v>0</v>
      </c>
      <c r="BN27" s="48" t="inlineStr">
        <is>
          <t>Milik sendiri</t>
        </is>
      </c>
      <c r="BO27" s="48" t="inlineStr">
        <is>
          <t>Sederhana (tripleks, pelepah kayu, anyaman bambu)</t>
        </is>
      </c>
      <c r="BP27" s="8" t="n">
        <v>0</v>
      </c>
      <c r="BQ27" s="8" t="n">
        <v>0</v>
      </c>
      <c r="BR27" s="8" t="n">
        <v>1</v>
      </c>
      <c r="BS27" s="8" t="n">
        <v>0</v>
      </c>
      <c r="BT27" s="8" t="n">
        <v>0</v>
      </c>
      <c r="BU27" s="48" t="n"/>
      <c r="BV27" s="48" t="inlineStr">
        <is>
          <t>Bambu/kayu</t>
        </is>
      </c>
      <c r="BW27" s="8" t="n">
        <v>1</v>
      </c>
      <c r="BX27" s="8" t="n">
        <v>0</v>
      </c>
      <c r="BY27" s="8" t="n">
        <v>0</v>
      </c>
      <c r="BZ27" s="8" t="n">
        <v>0</v>
      </c>
      <c r="CA27" s="8" t="n">
        <v>0</v>
      </c>
      <c r="CB27" s="48" t="n"/>
      <c r="CC27" s="48" t="inlineStr">
        <is>
          <t>Seng</t>
        </is>
      </c>
      <c r="CD27" s="8" t="n">
        <v>0</v>
      </c>
      <c r="CE27" s="8" t="n">
        <v>0</v>
      </c>
      <c r="CF27" s="8" t="n">
        <v>0</v>
      </c>
      <c r="CG27" s="8" t="n">
        <v>0</v>
      </c>
      <c r="CH27" s="8" t="n">
        <v>1</v>
      </c>
      <c r="CI27" s="8" t="n">
        <v>0</v>
      </c>
      <c r="CJ27" s="8" t="n">
        <v>0</v>
      </c>
      <c r="CK27" s="48" t="n"/>
      <c r="CL27" s="48" t="inlineStr">
        <is>
          <t>Ya</t>
        </is>
      </c>
      <c r="CM27" s="8" t="n">
        <v>2013</v>
      </c>
      <c r="CN27" s="48" t="inlineStr">
        <is>
          <t>Fixed-Dome (Kubah Tetap)</t>
        </is>
      </c>
      <c r="CO27" s="48" t="inlineStr">
        <is>
          <t>6 m³ (4-5 ekor sapi, ±5 jam memasak/hari, ±50 kg</t>
        </is>
      </c>
      <c r="CP27" s="48" t="inlineStr">
        <is>
          <t>Anggota keluarga - laki-laki</t>
        </is>
      </c>
      <c r="CQ27" s="8" t="n">
        <v>0</v>
      </c>
      <c r="CR27" s="8" t="n">
        <v>0</v>
      </c>
      <c r="CS27" s="8" t="n">
        <v>0</v>
      </c>
      <c r="CT27" s="8" t="n">
        <v>0</v>
      </c>
      <c r="CU27" s="8" t="n">
        <v>1</v>
      </c>
      <c r="CV27" s="8" t="n">
        <v>0</v>
      </c>
      <c r="CW27" s="8" t="n">
        <v>0</v>
      </c>
      <c r="CX27" s="8" t="n">
        <v>0</v>
      </c>
      <c r="CY27" s="48" t="inlineStr">
        <is>
          <t>Anggota keluarga - laki-laki</t>
        </is>
      </c>
      <c r="CZ27" s="8" t="n">
        <v>1</v>
      </c>
      <c r="DA27" s="8" t="n">
        <v>0</v>
      </c>
      <c r="DB27" s="8" t="n">
        <v>0</v>
      </c>
      <c r="DC27" s="48" t="n"/>
      <c r="DD27" s="48" t="inlineStr">
        <is>
          <t>Anggota keluarga - laki-laki</t>
        </is>
      </c>
      <c r="DE27" s="8" t="n">
        <v>1</v>
      </c>
      <c r="DF27" s="8" t="n">
        <v>0</v>
      </c>
      <c r="DG27" s="8" t="n">
        <v>0</v>
      </c>
      <c r="DH27" s="8" t="n">
        <v>0</v>
      </c>
      <c r="DI27" s="48" t="n"/>
      <c r="DJ27" s="48" t="inlineStr">
        <is>
          <t>Anggota keluarga - laki-laki</t>
        </is>
      </c>
      <c r="DK27" s="8" t="n">
        <v>1</v>
      </c>
      <c r="DL27" s="8" t="n">
        <v>0</v>
      </c>
      <c r="DM27" s="8" t="n">
        <v>0</v>
      </c>
      <c r="DN27" s="8" t="n">
        <v>0</v>
      </c>
      <c r="DO27" s="48" t="n"/>
      <c r="DP27" s="48" t="inlineStr">
        <is>
          <t>Tidak berfungsi sama sekali</t>
        </is>
      </c>
      <c r="DQ27" s="48" t="inlineStr">
        <is>
          <t>&gt;1 tahun yang lalu</t>
        </is>
      </c>
      <c r="DR27" s="17" t="inlineStr">
        <is>
          <t>Masalah teknis (misalnya kerusakan pada komponen)</t>
        </is>
      </c>
      <c r="DS27" s="48" t="n"/>
      <c r="DT27" s="48" t="inlineStr">
        <is>
          <t>Kompor Saluran Pipa Gas</t>
        </is>
      </c>
      <c r="DU27" s="8" t="n">
        <v>1</v>
      </c>
      <c r="DV27" s="8" t="n">
        <v>0</v>
      </c>
      <c r="DW27" s="8" t="n">
        <v>0</v>
      </c>
      <c r="DX27" s="8" t="n">
        <v>0</v>
      </c>
      <c r="DY27" s="8" t="n">
        <v>0</v>
      </c>
      <c r="DZ27" s="8" t="n">
        <v>0</v>
      </c>
      <c r="EA27" s="8" t="n">
        <v>0</v>
      </c>
      <c r="EB27" s="8" t="n">
        <v>0</v>
      </c>
      <c r="EC27" s="8" t="n">
        <v>0</v>
      </c>
      <c r="ED27" s="8" t="n">
        <v>0</v>
      </c>
      <c r="EE27" s="8" t="n">
        <v>1</v>
      </c>
      <c r="EF27" s="8" t="n">
        <v>0</v>
      </c>
      <c r="EG27" s="8" t="n">
        <v>0</v>
      </c>
      <c r="EH27" s="8" t="n">
        <v>0</v>
      </c>
      <c r="EI27" s="48" t="inlineStr">
        <is>
          <t>Tidak ada masalah</t>
        </is>
      </c>
      <c r="EJ27" s="8" t="n">
        <v>0</v>
      </c>
      <c r="EK27" s="8" t="n">
        <v>0</v>
      </c>
      <c r="EL27" s="8" t="n">
        <v>0</v>
      </c>
      <c r="EM27" s="8" t="n">
        <v>1</v>
      </c>
      <c r="EN27" s="8" t="n">
        <v>0</v>
      </c>
      <c r="EO27" s="48" t="n"/>
      <c r="EP27" s="48" t="inlineStr">
        <is>
          <t>Ya, sangat jelas dan mudah diikuti</t>
        </is>
      </c>
      <c r="EQ27" s="48" t="inlineStr">
        <is>
          <t>Bukan pelatihan</t>
        </is>
      </c>
      <c r="ER27" s="48" t="inlineStr">
        <is>
          <t>CPO atau pendamping</t>
        </is>
      </c>
      <c r="ES27" s="8" t="n">
        <v>1</v>
      </c>
      <c r="ET27" s="8" t="n">
        <v>0</v>
      </c>
      <c r="EU27" s="8" t="n">
        <v>0</v>
      </c>
      <c r="EV27" s="8" t="n">
        <v>0</v>
      </c>
      <c r="EW27" s="48" t="n"/>
      <c r="EX27" s="48" t="inlineStr">
        <is>
          <t>Anggota keluarga - Laki-laki</t>
        </is>
      </c>
      <c r="EY27" s="8" t="n">
        <v>1</v>
      </c>
      <c r="EZ27" s="8" t="n">
        <v>0</v>
      </c>
      <c r="FA27" s="8" t="n">
        <v>0</v>
      </c>
      <c r="FB27" s="48" t="n"/>
      <c r="FC27" s="48" t="inlineStr">
        <is>
          <t>Setiap bulan</t>
        </is>
      </c>
      <c r="FD27" s="48" t="inlineStr">
        <is>
          <t>Rp 0,000</t>
        </is>
      </c>
      <c r="FE27" s="48" t="inlineStr">
        <is>
          <t>Mengetahui</t>
        </is>
      </c>
      <c r="FF27" s="48" t="inlineStr">
        <is>
          <t>Selalu (setiap hari)</t>
        </is>
      </c>
      <c r="FG27" s="48" t="inlineStr">
        <is>
          <t>Mengetahui</t>
        </is>
      </c>
      <c r="FH27" s="48" t="inlineStr">
        <is>
          <t>Selalu (setiap hari)</t>
        </is>
      </c>
      <c r="FI27" s="48" t="inlineStr">
        <is>
          <t>Mengetahui</t>
        </is>
      </c>
      <c r="FJ27" s="48" t="inlineStr">
        <is>
          <t>Selalu (setiap hari)</t>
        </is>
      </c>
      <c r="FK27" s="48" t="inlineStr">
        <is>
          <t>Mengetahui</t>
        </is>
      </c>
      <c r="FL27" s="48" t="inlineStr">
        <is>
          <t>Cukup sering (2 minggu sekali)</t>
        </is>
      </c>
      <c r="FM27" s="48" t="inlineStr">
        <is>
          <t>Mengetahui</t>
        </is>
      </c>
      <c r="FN27" s="48" t="inlineStr">
        <is>
          <t>Jarang (setiap bulan atau lebih)</t>
        </is>
      </c>
      <c r="FO27" s="48" t="inlineStr">
        <is>
          <t>Mengetahui</t>
        </is>
      </c>
      <c r="FP27" s="48" t="inlineStr">
        <is>
          <t>Jarang (setiap bulan atau lebih)</t>
        </is>
      </c>
      <c r="FQ27" s="48" t="inlineStr">
        <is>
          <t>Mengetahui</t>
        </is>
      </c>
      <c r="FR27" s="48" t="inlineStr">
        <is>
          <t>Ya</t>
        </is>
      </c>
      <c r="FS27" s="48" t="inlineStr">
        <is>
          <t>Mengetahui</t>
        </is>
      </c>
      <c r="FT27" s="48" t="inlineStr">
        <is>
          <t>Ya, selalu</t>
        </is>
      </c>
      <c r="FU27" s="48" t="inlineStr">
        <is>
          <t>Laki-laki dewasa</t>
        </is>
      </c>
      <c r="FV27" s="8" t="n">
        <v>1</v>
      </c>
      <c r="FW27" s="8" t="n">
        <v>0</v>
      </c>
      <c r="FX27" s="8" t="n">
        <v>0</v>
      </c>
      <c r="FY27" s="8" t="n">
        <v>0</v>
      </c>
      <c r="FZ27" s="48" t="inlineStr">
        <is>
          <t>Sangat memahami</t>
        </is>
      </c>
      <c r="GA27" s="48" t="inlineStr">
        <is>
          <t>Teman/keluarga</t>
        </is>
      </c>
      <c r="GB27" s="8" t="n">
        <v>0</v>
      </c>
      <c r="GC27" s="8" t="n">
        <v>0</v>
      </c>
      <c r="GD27" s="8" t="n">
        <v>1</v>
      </c>
      <c r="GE27" s="8" t="n">
        <v>0</v>
      </c>
      <c r="GF27" s="48" t="n"/>
      <c r="GG27" s="48" t="inlineStr">
        <is>
          <t>Kadang-kadang</t>
        </is>
      </c>
      <c r="GH27" s="48" t="inlineStr">
        <is>
          <t>Ya</t>
        </is>
      </c>
      <c r="GI27" s="48" t="inlineStr">
        <is>
          <t>Teman/keluarga</t>
        </is>
      </c>
      <c r="GJ27" s="8" t="n">
        <v>0</v>
      </c>
      <c r="GK27" s="8" t="n">
        <v>1</v>
      </c>
      <c r="GL27" s="8" t="n">
        <v>0</v>
      </c>
      <c r="GM27" s="8" t="n">
        <v>0</v>
      </c>
      <c r="GN27" s="48" t="n"/>
      <c r="GO27" s="8" t="n">
        <v>9</v>
      </c>
      <c r="GP27" s="48" t="inlineStr">
        <is>
          <t>Sebagian</t>
        </is>
      </c>
      <c r="GQ27" s="48" t="inlineStr">
        <is>
          <t>LPG</t>
        </is>
      </c>
      <c r="GR27" s="8" t="n">
        <v>1</v>
      </c>
      <c r="GS27" s="8" t="n">
        <v>0</v>
      </c>
      <c r="GT27" s="8" t="n">
        <v>0</v>
      </c>
      <c r="GU27" s="8" t="n">
        <v>0</v>
      </c>
      <c r="GV27" s="8" t="n">
        <v>0</v>
      </c>
      <c r="GW27" s="8" t="n">
        <v>0</v>
      </c>
      <c r="GX27" s="8" t="n">
        <v>0</v>
      </c>
      <c r="GY27" s="48" t="n"/>
      <c r="GZ27" s="48" t="inlineStr">
        <is>
          <t>Ya</t>
        </is>
      </c>
      <c r="HA27" s="48" t="n"/>
      <c r="HB27" s="48" t="n"/>
      <c r="HC27" s="48" t="n"/>
      <c r="HD27" s="48" t="n"/>
      <c r="HE27" s="8" t="n">
        <v>6</v>
      </c>
      <c r="HF27" s="8" t="n">
        <v>36000</v>
      </c>
      <c r="HG27" s="8" t="n">
        <v>3</v>
      </c>
      <c r="HH27" s="8" t="n">
        <v>22000</v>
      </c>
      <c r="HI27" s="48" t="n"/>
      <c r="HJ27" s="48" t="n"/>
      <c r="HK27" s="48" t="n"/>
      <c r="HL27" s="48" t="n"/>
      <c r="HM27" s="48" t="n"/>
      <c r="HN27" s="48" t="n"/>
      <c r="HO27" s="48" t="n"/>
      <c r="HP27" s="48" t="n"/>
      <c r="HQ27" s="48" t="n"/>
      <c r="HR27" s="48" t="n"/>
      <c r="HS27" s="48" t="n"/>
      <c r="HT27" s="48" t="n"/>
      <c r="HU27" s="48" t="n"/>
      <c r="HV27" s="48" t="n"/>
      <c r="HW27" s="48" t="n"/>
      <c r="HX27" s="48" t="n"/>
      <c r="HY27" s="48" t="n"/>
      <c r="HZ27" s="48" t="n"/>
      <c r="IA27" s="39" t="n">
        <v>3</v>
      </c>
      <c r="IB27" s="39" t="n">
        <v>14</v>
      </c>
      <c r="IC27" s="48" t="n"/>
      <c r="ID27" s="48" t="n"/>
      <c r="IE27" s="48" t="n"/>
      <c r="IF27" s="48" t="n"/>
      <c r="IG27" s="48" t="n"/>
      <c r="IH27" s="48" t="n"/>
      <c r="II27" s="48" t="n"/>
      <c r="IJ27" s="48" t="n"/>
      <c r="IK27" s="48" t="inlineStr">
        <is>
          <t>15-30 kg</t>
        </is>
      </c>
      <c r="IL27" s="48" t="inlineStr">
        <is>
          <t>1-3 jam</t>
        </is>
      </c>
      <c r="IM27" s="48" t="inlineStr">
        <is>
          <t>Ya</t>
        </is>
      </c>
      <c r="IN27" s="48" t="inlineStr">
        <is>
          <t>Tidak</t>
        </is>
      </c>
      <c r="IO27" s="48" t="inlineStr">
        <is>
          <t>Lebih bersih</t>
        </is>
      </c>
      <c r="IP27" s="48" t="n"/>
      <c r="IQ27" s="48" t="inlineStr">
        <is>
          <t>Tidak pernah</t>
        </is>
      </c>
      <c r="IR27" s="48" t="n"/>
      <c r="IS27" s="48" t="n"/>
      <c r="IT27" s="48" t="n"/>
      <c r="IU27" s="48" t="n"/>
      <c r="IV27" s="48" t="n"/>
      <c r="IW27" s="48" t="n"/>
      <c r="IX27" s="48" t="n"/>
      <c r="IY27" s="48" t="n"/>
      <c r="IZ27" s="48" t="inlineStr">
        <is>
          <t>Tidak pernah</t>
        </is>
      </c>
      <c r="JA27" s="48" t="n"/>
      <c r="JB27" s="48" t="n"/>
      <c r="JC27" s="48" t="n"/>
      <c r="JD27" s="48" t="n"/>
      <c r="JE27" s="48" t="n"/>
      <c r="JF27" s="48" t="n"/>
      <c r="JG27" s="48" t="n"/>
      <c r="JH27" s="48" t="n"/>
      <c r="JI27" s="48" t="inlineStr">
        <is>
          <t>Tidak pernah</t>
        </is>
      </c>
      <c r="JJ27" s="48" t="n"/>
      <c r="JK27" s="48" t="n"/>
      <c r="JL27" s="48" t="n"/>
      <c r="JM27" s="48" t="n"/>
      <c r="JN27" s="48" t="n"/>
      <c r="JO27" s="48" t="n"/>
      <c r="JP27" s="48" t="n"/>
      <c r="JQ27" s="48" t="n"/>
      <c r="JR27" s="48" t="inlineStr">
        <is>
          <t>Tidak pernah</t>
        </is>
      </c>
      <c r="JS27" s="48" t="n"/>
      <c r="JT27" s="48" t="n"/>
      <c r="JU27" s="48" t="n"/>
      <c r="JV27" s="48" t="n"/>
      <c r="JW27" s="48" t="n"/>
      <c r="JX27" s="48" t="n"/>
      <c r="JY27" s="48" t="n"/>
      <c r="JZ27" s="48" t="n"/>
      <c r="KA27" s="48" t="inlineStr">
        <is>
          <t>Tidak pernah</t>
        </is>
      </c>
      <c r="KB27" s="48" t="n"/>
      <c r="KC27" s="48" t="n"/>
      <c r="KD27" s="48" t="n"/>
      <c r="KE27" s="48" t="n"/>
      <c r="KF27" s="48" t="n"/>
      <c r="KG27" s="48" t="n"/>
      <c r="KH27" s="48" t="n"/>
      <c r="KI27" s="48" t="n"/>
      <c r="KJ27" s="48" t="inlineStr">
        <is>
          <t>Tidak pernah</t>
        </is>
      </c>
      <c r="KK27" s="48" t="n"/>
      <c r="KL27" s="48" t="n"/>
      <c r="KM27" s="48" t="n"/>
      <c r="KN27" s="48" t="n"/>
      <c r="KO27" s="48" t="n"/>
      <c r="KP27" s="48" t="n"/>
      <c r="KQ27" s="48" t="n"/>
      <c r="KR27" s="48" t="n"/>
      <c r="KS27" s="48" t="inlineStr">
        <is>
          <t>Cukup membaik</t>
        </is>
      </c>
      <c r="KT27" s="48" t="inlineStr">
        <is>
          <t>0-1 kali</t>
        </is>
      </c>
      <c r="KU27" s="48" t="inlineStr">
        <is>
          <t>0-1 kali</t>
        </is>
      </c>
      <c r="KV27" s="48" t="inlineStr">
        <is>
          <t>Tidak ada</t>
        </is>
      </c>
      <c r="KW27" s="8" t="n">
        <v>0</v>
      </c>
      <c r="KX27" s="8" t="n">
        <v>0</v>
      </c>
      <c r="KY27" s="8" t="n">
        <v>0</v>
      </c>
      <c r="KZ27" s="8" t="n">
        <v>1</v>
      </c>
      <c r="LA27" s="48" t="inlineStr">
        <is>
          <t>Cukup membaik</t>
        </is>
      </c>
      <c r="LB27" s="48" t="inlineStr">
        <is>
          <t>Cukup membaik</t>
        </is>
      </c>
      <c r="LC27" s="8" t="n">
        <v>5</v>
      </c>
      <c r="LD27" s="8" t="n">
        <v>0</v>
      </c>
      <c r="LE27" s="8" t="n">
        <v>0</v>
      </c>
      <c r="LF27" s="8" t="n">
        <v>0</v>
      </c>
      <c r="LG27" s="48" t="inlineStr">
        <is>
          <t>Tidak</t>
        </is>
      </c>
      <c r="LH27" s="48" t="n"/>
      <c r="LI27" s="8" t="n">
        <v>0</v>
      </c>
      <c r="LJ27" s="48" t="inlineStr">
        <is>
          <t>Lainnya</t>
        </is>
      </c>
      <c r="LK27" s="8" t="n">
        <v>0</v>
      </c>
      <c r="LL27" s="8" t="n">
        <v>0</v>
      </c>
      <c r="LM27" s="8" t="n">
        <v>0</v>
      </c>
      <c r="LN27" s="8" t="n">
        <v>0</v>
      </c>
      <c r="LO27" s="8" t="n">
        <v>0</v>
      </c>
      <c r="LP27" s="8" t="n">
        <v>0</v>
      </c>
      <c r="LQ27" s="8" t="n">
        <v>1</v>
      </c>
      <c r="LR27" s="11" t="inlineStr">
        <is>
          <t>Tidak ada peningkatan pendapatan</t>
        </is>
      </c>
      <c r="LS27" s="8" t="n">
        <v>10</v>
      </c>
      <c r="LT27" s="8" t="n">
        <v>10</v>
      </c>
      <c r="LU27" s="8" t="n">
        <v>0</v>
      </c>
      <c r="LV27" s="8" t="n">
        <v>5</v>
      </c>
      <c r="LW27" s="8" t="n">
        <v>5</v>
      </c>
      <c r="LX27" s="8" t="n">
        <v>0</v>
      </c>
      <c r="LY27" s="8" t="n">
        <v>5</v>
      </c>
      <c r="LZ27" s="8" t="n">
        <v>5</v>
      </c>
      <c r="MA27" s="8" t="n">
        <v>0</v>
      </c>
      <c r="MB27" s="48" t="inlineStr">
        <is>
          <t>Ya</t>
        </is>
      </c>
      <c r="MC27" s="8" t="n">
        <v>0</v>
      </c>
      <c r="MD27" s="8" t="n">
        <v>0</v>
      </c>
      <c r="ME27" s="8" t="n">
        <v>0</v>
      </c>
      <c r="MF27" s="8" t="n">
        <v>0</v>
      </c>
      <c r="MG27" s="8" t="n">
        <v>0</v>
      </c>
      <c r="MH27" s="8" t="n">
        <v>0</v>
      </c>
      <c r="MI27" s="48" t="inlineStr">
        <is>
          <t>Bekerja</t>
        </is>
      </c>
      <c r="MJ27" s="8" t="n">
        <v>0</v>
      </c>
      <c r="MK27" s="8" t="n">
        <v>0</v>
      </c>
      <c r="ML27" s="8" t="n">
        <v>0</v>
      </c>
      <c r="MM27" s="8" t="n">
        <v>0</v>
      </c>
      <c r="MN27" s="8" t="n">
        <v>1</v>
      </c>
      <c r="MO27" s="8" t="n">
        <v>0</v>
      </c>
      <c r="MP27" s="48" t="n"/>
      <c r="MQ27" s="17" t="inlineStr">
        <is>
          <t>Berkebun</t>
        </is>
      </c>
      <c r="MR27" s="35" t="n"/>
      <c r="MS27" s="48" t="n"/>
      <c r="MT27" s="48" t="inlineStr">
        <is>
          <t>Karena lebih suka berkebun</t>
        </is>
      </c>
      <c r="MU27" s="48" t="inlineStr">
        <is>
          <t>Ya, untuk anggota keluarga</t>
        </is>
      </c>
      <c r="MV27" s="48" t="inlineStr">
        <is>
          <t>Perawatan sistem biogas</t>
        </is>
      </c>
      <c r="MW27" s="8" t="n">
        <v>1</v>
      </c>
      <c r="MX27" s="8" t="n">
        <v>0</v>
      </c>
      <c r="MY27" s="8" t="n">
        <v>0</v>
      </c>
      <c r="MZ27" s="8" t="n">
        <v>0</v>
      </c>
      <c r="NA27" s="48" t="n"/>
      <c r="NB27" s="48" t="n"/>
      <c r="NC27" s="48" t="n"/>
      <c r="ND27" s="48" t="n"/>
      <c r="NE27" s="48" t="n"/>
      <c r="NF27" s="48" t="n"/>
      <c r="NG27" s="48" t="n"/>
      <c r="NH27" s="48" t="n"/>
      <c r="NI27" s="48" t="n"/>
      <c r="NJ27" s="48" t="n"/>
      <c r="NK27" s="48" t="n"/>
      <c r="NL27" s="48" t="inlineStr">
        <is>
          <t>Ya</t>
        </is>
      </c>
      <c r="NM27" s="48" t="inlineStr">
        <is>
          <t>100% dana hibah</t>
        </is>
      </c>
      <c r="NN27" s="17" t="inlineStr">
        <is>
          <t>0 (100% sumber pembiayaan dari hibah)</t>
        </is>
      </c>
      <c r="NO27" s="17" t="inlineStr">
        <is>
          <t>Yayasan Rumah Energi atau BIRU</t>
        </is>
      </c>
      <c r="NP27" s="48" t="n"/>
      <c r="NQ27" s="48" t="n"/>
      <c r="NR27" s="48" t="n"/>
      <c r="NS27" s="48" t="n"/>
      <c r="NT27" s="48" t="n"/>
      <c r="NU27" s="48" t="n"/>
      <c r="NV27" s="48" t="n"/>
      <c r="NW27" s="48" t="n"/>
      <c r="NX27" s="48" t="inlineStr">
        <is>
          <t>Sama saja</t>
        </is>
      </c>
      <c r="NY27" s="8" t="n">
        <v>150</v>
      </c>
      <c r="NZ27" s="8" t="n">
        <v>0</v>
      </c>
      <c r="OA27" s="8" t="n">
        <v>0</v>
      </c>
      <c r="OB27" s="8" t="n">
        <v>5</v>
      </c>
      <c r="OC27" s="8" t="n">
        <v>5</v>
      </c>
      <c r="OD27" s="8" t="n">
        <v>0</v>
      </c>
      <c r="OE27" s="48" t="inlineStr">
        <is>
          <t>Lebih baik</t>
        </is>
      </c>
      <c r="OF27" s="48" t="inlineStr">
        <is>
          <t>Jauh lebih baik (beda waktu memasak lebih cepat setengah jam atau lebih, ATAU tidak lagi ada rasa/bau makanan yang berubah, ATAU alasan lainnya)</t>
        </is>
      </c>
      <c r="OG27" s="48" t="inlineStr">
        <is>
          <t>Ya</t>
        </is>
      </c>
      <c r="OH27" s="8" t="n">
        <v>1</v>
      </c>
      <c r="OI27" s="8" t="n">
        <v>0</v>
      </c>
      <c r="OJ27" s="8" t="n">
        <v>0</v>
      </c>
      <c r="OK27" s="8" t="n">
        <v>0</v>
      </c>
      <c r="OL27" s="8" t="n">
        <v>0</v>
      </c>
      <c r="OM27" s="8" t="n">
        <v>0</v>
      </c>
      <c r="ON27" s="8" t="n">
        <v>15</v>
      </c>
      <c r="OO27" s="8" t="n">
        <v>0</v>
      </c>
      <c r="OP27" s="48">
        <f>VLOOKUP(AG27,'BUS 2'!$G$1:$CU$424,2,0)</f>
        <v/>
      </c>
      <c r="OQ27" s="8">
        <f>VLOOKUP(AG27,'BUS 2'!$G$1:$CU$424,3,0)</f>
        <v/>
      </c>
      <c r="OR27" s="8">
        <f>VLOOKUP(AG27,'BUS 2'!$G$1:$CU$424,4,0)</f>
        <v/>
      </c>
      <c r="OS27" s="8">
        <f>VLOOKUP(AG27,'BUS 2'!$G$1:$CU$424,5,0)</f>
        <v/>
      </c>
      <c r="OT27" s="8">
        <f>VLOOKUP(AG27,'BUS 2'!$G$1:$CU$424,6,0)</f>
        <v/>
      </c>
      <c r="OU27" s="8">
        <f>VLOOKUP(AG27,'BUS 2'!$G$1:$CU$424,7,0)</f>
        <v/>
      </c>
      <c r="OV27" s="8">
        <f>VLOOKUP(AG27,'BUS 2'!$G$1:$CU$424,8,0)</f>
        <v/>
      </c>
      <c r="OW27" s="8">
        <f>VLOOKUP(AG27,'BUS 2'!$G$1:$CU$424,9,0)</f>
        <v/>
      </c>
      <c r="OX27" s="8">
        <f>VLOOKUP(AG27,'BUS 2'!$G$1:$CU$424,10,0)</f>
        <v/>
      </c>
      <c r="OY27" s="8">
        <f>VLOOKUP(AG27,'BUS 2'!$G$1:$CU$424,11,0)</f>
        <v/>
      </c>
      <c r="OZ27" s="8">
        <f>VLOOKUP(AG27,'BUS 2'!$G$1:$CU$424,12,0)</f>
        <v/>
      </c>
      <c r="PA27" s="8">
        <f>VLOOKUP(AG27,'BUS 2'!$G$1:$CU$424,13,0)</f>
        <v/>
      </c>
      <c r="PB27" s="8">
        <f>VLOOKUP(AG27,'BUS 2'!$G$1:$CU$424,14,0)</f>
        <v/>
      </c>
      <c r="PC27" s="8">
        <f>VLOOKUP(AG27,'BUS 2'!$G$1:$CU$424,15,0)</f>
        <v/>
      </c>
      <c r="PD27" s="8">
        <f>VLOOKUP(AG27,'BUS 2'!$G$1:$CU$424,16,0)</f>
        <v/>
      </c>
      <c r="PE27" s="8">
        <f>VLOOKUP(AG27,'BUS 2'!$G$1:$CU$424,17,0)</f>
        <v/>
      </c>
      <c r="PF27" s="8">
        <f>VLOOKUP(AG27,'BUS 2'!$G$1:$CU$424,18,0)</f>
        <v/>
      </c>
      <c r="PG27" s="8">
        <f>VLOOKUP(AG27,'BUS 2'!$G$1:$CU$424,19,0)</f>
        <v/>
      </c>
      <c r="PH27" s="8">
        <f>VLOOKUP(AG27,'BUS 2'!$G$1:$CU$424,20,0)</f>
        <v/>
      </c>
      <c r="PI27" s="8">
        <f>VLOOKUP(AG27,'BUS 2'!$G$1:$CU$424,21,0)</f>
        <v/>
      </c>
      <c r="PJ27" s="8">
        <f>VLOOKUP(AG27,'BUS 2'!$G$1:$CU$424,22,0)</f>
        <v/>
      </c>
      <c r="PK27" s="8">
        <f>VLOOKUP(AG27,'BUS 2'!$G$1:$CU$424,23,0)</f>
        <v/>
      </c>
      <c r="PL27" s="8">
        <f>VLOOKUP(AG27,'BUS 2'!$G$1:$CU$424,24,0)</f>
        <v/>
      </c>
      <c r="PM27" s="8">
        <f>VLOOKUP(AG27,'BUS 2'!$G$1:$CU$424,25,0)</f>
        <v/>
      </c>
      <c r="PN27" s="8">
        <f>VLOOKUP(AG27,'BUS 2'!$G$1:$CU$424,26,0)</f>
        <v/>
      </c>
      <c r="PO27" s="8">
        <f>VLOOKUP(AG27,'BUS 2'!$G$1:$CU$424,27,0)</f>
        <v/>
      </c>
      <c r="PP27" s="8">
        <f>VLOOKUP(AG27,'BUS 2'!$G$1:$CU$424,28,0)</f>
        <v/>
      </c>
      <c r="PQ27" s="8">
        <f>VLOOKUP(AG27,'BUS 2'!$G$1:$CU$424,29,0)</f>
        <v/>
      </c>
      <c r="PR27" s="8">
        <f>VLOOKUP(AG27,'BUS 2'!$G$1:$CU$424,30,0)</f>
        <v/>
      </c>
      <c r="PS27" s="8">
        <f>VLOOKUP(AG27,'BUS 2'!$G$1:$CU$424,31,0)</f>
        <v/>
      </c>
      <c r="PT27" s="48" t="inlineStr">
        <is>
          <t>1-Disebarkan ke lahan terbuka</t>
        </is>
      </c>
      <c r="PU27" s="8" t="n">
        <v>0</v>
      </c>
      <c r="PV27" s="8" t="n">
        <v>0</v>
      </c>
      <c r="PW27" s="8" t="n">
        <v>0</v>
      </c>
      <c r="PX27" s="8" t="n">
        <v>0</v>
      </c>
      <c r="PY27" s="8" t="n">
        <v>0</v>
      </c>
      <c r="PZ27" s="8" t="n">
        <v>1</v>
      </c>
      <c r="QA27" s="8" t="n">
        <v>0</v>
      </c>
      <c r="QB27" s="8" t="n">
        <v>0</v>
      </c>
      <c r="QC27" s="8" t="n">
        <v>0</v>
      </c>
      <c r="QD27" s="48" t="n"/>
      <c r="QE27" s="36" t="n"/>
      <c r="QF27" s="35" t="n"/>
      <c r="QG27" s="35" t="n"/>
      <c r="QH27" s="35" t="n"/>
      <c r="QI27" s="35" t="n"/>
      <c r="QJ27" s="35" t="n"/>
      <c r="QK27" s="36" t="n"/>
      <c r="QL27" s="36" t="n"/>
      <c r="QM27" s="36" t="n"/>
      <c r="QN27" s="36" t="n"/>
      <c r="QO27" s="36" t="n"/>
      <c r="QP27" s="36" t="n"/>
      <c r="QQ27" s="36" t="n"/>
      <c r="QR27" s="36" t="n"/>
      <c r="QS27" s="36" t="n"/>
      <c r="QT27" s="36" t="n"/>
      <c r="QU27" s="36" t="n"/>
      <c r="QV27" s="36" t="n"/>
      <c r="QW27" s="35" t="n"/>
      <c r="QX27" s="35" t="n"/>
      <c r="QY27" s="35" t="n"/>
      <c r="QZ27" s="35" t="n"/>
      <c r="RA27" s="35" t="n"/>
      <c r="RB27" s="36" t="n"/>
      <c r="RC27" s="36" t="n"/>
      <c r="RD27" s="36" t="n"/>
      <c r="RE27" s="36" t="n"/>
      <c r="RF27" s="36" t="n"/>
      <c r="RG27" s="48" t="n"/>
      <c r="RH27" s="35" t="n"/>
      <c r="RI27" s="35" t="n"/>
      <c r="RJ27" s="35" t="n"/>
      <c r="RK27" s="35" t="n"/>
      <c r="RL27" s="35" t="n"/>
      <c r="RM27" s="48" t="n"/>
      <c r="RN27" s="48" t="n"/>
      <c r="RO27" s="48" t="n"/>
      <c r="RP27" s="48" t="n"/>
      <c r="RQ27" s="48" t="n"/>
      <c r="RR27" s="48" t="n"/>
      <c r="RS27" s="35" t="n"/>
      <c r="RT27" s="35" t="n"/>
      <c r="RU27" s="35" t="n"/>
      <c r="RV27" s="35" t="n"/>
      <c r="RW27" s="35" t="n"/>
      <c r="RX27" s="48" t="n"/>
      <c r="RY27" s="48" t="n"/>
      <c r="RZ27" s="48" t="n"/>
      <c r="SA27" s="48" t="n"/>
      <c r="SB27" s="48" t="n"/>
      <c r="SC27" s="48" t="inlineStr">
        <is>
          <t>1-Disebarkan ke lahan terbuka</t>
        </is>
      </c>
      <c r="SD27" s="39" t="n">
        <v>0</v>
      </c>
      <c r="SE27" s="39" t="n">
        <v>0</v>
      </c>
      <c r="SF27" s="39" t="n">
        <v>0</v>
      </c>
      <c r="SG27" s="39" t="n">
        <v>0</v>
      </c>
      <c r="SH27" s="39" t="n">
        <v>0</v>
      </c>
      <c r="SI27" s="8" t="n">
        <v>1</v>
      </c>
      <c r="SJ27" s="8" t="n">
        <v>0</v>
      </c>
      <c r="SK27" s="8" t="n">
        <v>0</v>
      </c>
      <c r="SL27" s="8" t="n">
        <v>0</v>
      </c>
      <c r="SM27" s="48" t="n"/>
      <c r="SN27" s="48" t="n"/>
      <c r="SO27" s="35" t="n"/>
      <c r="SP27" s="35" t="n"/>
      <c r="SQ27" s="35" t="n"/>
      <c r="SR27" s="35" t="n"/>
      <c r="SS27" s="35" t="n"/>
      <c r="ST27" s="48" t="n"/>
      <c r="SU27" s="48" t="n"/>
      <c r="SV27" s="48" t="n"/>
      <c r="SW27" s="48" t="n"/>
      <c r="SX27" s="48" t="n"/>
      <c r="SY27" s="8">
        <f>VLOOKUP(AG27,'BUS 2'!$G$1:$CU$424,33,0)</f>
        <v/>
      </c>
      <c r="SZ27" s="48">
        <f>VLOOKUP(AG27,'BUS 2'!$G$1:$CU$424,34,0)</f>
        <v/>
      </c>
      <c r="TA27" s="48">
        <f>VLOOKUP(AG27,'BUS 2'!$G$1:$CU$424,35,0)</f>
        <v/>
      </c>
      <c r="TB27" s="48">
        <f>VLOOKUP(AG27,'BUS 2'!$G$1:$CU$424,36,0)</f>
        <v/>
      </c>
      <c r="TC27" s="48">
        <f>VLOOKUP(AG27,'BUS 2'!$G$1:$CU$424,37,0)</f>
        <v/>
      </c>
      <c r="TD27" s="48">
        <f>VLOOKUP(AG27,'BUS 2'!$G$1:$CU$424,38,0)</f>
        <v/>
      </c>
      <c r="TE27" s="48">
        <f>VLOOKUP(AG27,'BUS 2'!$G$1:$CU$424,39,0)</f>
        <v/>
      </c>
      <c r="TF27" s="48">
        <f>VLOOKUP(AG27,'BUS 2'!$G$1:$CU$424,40,0)</f>
        <v/>
      </c>
      <c r="TG27" s="8">
        <f>VLOOKUP(AG27,'BUS 2'!$G$1:$CU$424,42,0)</f>
        <v/>
      </c>
      <c r="TH27" s="8">
        <f>VLOOKUP(AG27,'BUS 2'!$G$1:$CU$424,43,0)</f>
        <v/>
      </c>
      <c r="TI27" s="8">
        <f>VLOOKUP(AG27,'BUS 2'!$G$1:$CU$424,44,0)</f>
        <v/>
      </c>
      <c r="TJ27" s="8">
        <f>VLOOKUP(AG27,'BUS 2'!$G$1:$CU$424,45,0)</f>
        <v/>
      </c>
      <c r="TK27" s="8">
        <f>VLOOKUP(AG27,'BUS 2'!$G$1:$CU$424,46,0)</f>
        <v/>
      </c>
      <c r="TL27" s="8">
        <f>VLOOKUP(AG27,'BUS 2'!$G$1:$CU$424,47,0)</f>
        <v/>
      </c>
      <c r="TM27" s="8">
        <f>VLOOKUP(AG27,'BUS 2'!$G$1:$CU$424,48,0)</f>
        <v/>
      </c>
      <c r="TN27" s="8">
        <f>VLOOKUP(AG27,'BUS 2'!$G$1:$CU$424,49,0)</f>
        <v/>
      </c>
      <c r="TO27" s="8">
        <f>VLOOKUP(AG27,'BUS 2'!$G$1:$CU$424,50,0)</f>
        <v/>
      </c>
      <c r="TP27" s="8">
        <f>VLOOKUP(AG27,'BUS 2'!$G$1:$CU$424,51,0)</f>
        <v/>
      </c>
      <c r="TQ27" s="8">
        <f>VLOOKUP(AG27,'BUS 2'!$G$1:$CU$424,52,0)</f>
        <v/>
      </c>
      <c r="TR27" s="8">
        <f>VLOOKUP(AG27,'BUS 2'!$G$1:$CU$424,53,0)</f>
        <v/>
      </c>
      <c r="TS27" s="48">
        <f>VLOOKUP(AG27,'BUS 2'!$G$1:$CU$424,54,0)</f>
        <v/>
      </c>
      <c r="TT27" s="48">
        <f>VLOOKUP(AG27,'BUS 2'!$G$1:$CU$424,55,0)</f>
        <v/>
      </c>
      <c r="TU27" s="48">
        <f>VLOOKUP(AG27,'BUS 2'!$G$1:$CU$424,56,0)</f>
        <v/>
      </c>
      <c r="TV27" s="48">
        <f>VLOOKUP(AG27,'BUS 2'!$G$1:$CU$424,57,0)</f>
        <v/>
      </c>
      <c r="TW27" s="48">
        <f>VLOOKUP(AG27,'BUS 2'!$G$1:$CU$424,58,0)</f>
        <v/>
      </c>
      <c r="TX27" s="48">
        <f>VLOOKUP(AG27,'BUS 2'!$G$1:$CU$424,59,0)</f>
        <v/>
      </c>
      <c r="TY27" s="48">
        <f>VLOOKUP(AG27,'BUS 2'!$G$1:$CU$424,60,0)</f>
        <v/>
      </c>
      <c r="TZ27" s="48">
        <f>VLOOKUP(AG27,'BUS 2'!$G$1:$CU$424,61,0)</f>
        <v/>
      </c>
      <c r="UA27" s="48">
        <f>VLOOKUP(AG27,'BUS 2'!$G$1:$CU$424,62,0)</f>
        <v/>
      </c>
      <c r="UB27" s="48">
        <f>VLOOKUP(AG27,'BUS 2'!$G$1:$CU$424,63,0)</f>
        <v/>
      </c>
      <c r="UC27" s="48">
        <f>VLOOKUP(AG27,'BUS 2'!$G$1:$CU$424,64,0)</f>
        <v/>
      </c>
      <c r="UD27" s="48">
        <f>VLOOKUP(AG27,'BUS 2'!$G$1:$CU$424,65,0)</f>
        <v/>
      </c>
      <c r="UE27" s="48">
        <f>VLOOKUP(AG27,'BUS 2'!$G$1:$CU$424,66,0)</f>
        <v/>
      </c>
      <c r="UF27" s="48">
        <f>VLOOKUP(AG27,'BUS 2'!$G$1:$CU$424,67,0)</f>
        <v/>
      </c>
      <c r="UG27" s="48">
        <f>VLOOKUP(AG27,'BUS 2'!$G$1:$CU$424,68,0)</f>
        <v/>
      </c>
      <c r="UH27" s="48">
        <f>VLOOKUP(AG27,'BUS 2'!$G$1:$CU$424,69,0)</f>
        <v/>
      </c>
      <c r="UI27" s="48">
        <f>VLOOKUP(AG27,'BUS 2'!$G$1:$CU$424,70,0)</f>
        <v/>
      </c>
      <c r="UJ27" s="48">
        <f>VLOOKUP(AG27,'BUS 2'!$G$1:$CU$424,71,0)</f>
        <v/>
      </c>
      <c r="UK27" s="48">
        <f>VLOOKUP(AG27,'BUS 2'!$G$1:$CU$424,72,0)</f>
        <v/>
      </c>
      <c r="UL27" s="48">
        <f>VLOOKUP(AG27,'BUS 2'!$G$1:$CU$424,73,0)</f>
        <v/>
      </c>
      <c r="UM27" s="48">
        <f>VLOOKUP(AG27,'BUS 2'!$G$1:$CU$424,74,0)</f>
        <v/>
      </c>
      <c r="UN27" s="48">
        <f>VLOOKUP(AG27,'BUS 2'!$G$1:$CU$424,75,0)</f>
        <v/>
      </c>
      <c r="UO27" s="48">
        <f>VLOOKUP(AG27,'BUS 2'!$G$1:$CU$424,76,0)</f>
        <v/>
      </c>
      <c r="UP27" s="48">
        <f>VLOOKUP(AG27,'BUS 2'!$G$1:$CU$424,77,0)</f>
        <v/>
      </c>
      <c r="UQ27" s="48">
        <f>VLOOKUP(AG27,'BUS 2'!$G$1:$CU$424,78,0)</f>
        <v/>
      </c>
      <c r="UR27" s="48">
        <f>VLOOKUP(AG27,'BUS 2'!$G$1:$CU$424,79,0)</f>
        <v/>
      </c>
      <c r="US27" s="48">
        <f>VLOOKUP(AG27,'BUS 2'!$G$1:$CU$424,80,0)</f>
        <v/>
      </c>
      <c r="UT27" s="48">
        <f>VLOOKUP(AG27,'BUS 2'!$G$1:$CU$424,81,0)</f>
        <v/>
      </c>
      <c r="UU27" s="48" t="inlineStr">
        <is>
          <t>Pemberian pakan di kandang</t>
        </is>
      </c>
      <c r="UV27" s="48" t="n"/>
      <c r="UW27" s="48" t="n"/>
      <c r="UX27" s="48" t="n"/>
      <c r="UY27" s="48" t="n"/>
      <c r="UZ27" s="48" t="n"/>
      <c r="VA27" s="48" t="inlineStr">
        <is>
          <t>Penggembalaan semi-terbuka</t>
        </is>
      </c>
      <c r="VB27" s="48" t="n"/>
      <c r="VC27" s="48" t="inlineStr">
        <is>
          <t>Sangat jarang (&gt;1 bulan sekali)</t>
        </is>
      </c>
      <c r="VD27" s="48" t="n"/>
      <c r="VE27" s="48" t="n"/>
      <c r="VF27" s="48" t="n"/>
      <c r="VG27" s="48" t="n"/>
      <c r="VH27" s="48" t="n"/>
      <c r="VI27" s="48" t="inlineStr">
        <is>
          <t>Sangat jarang (&gt;1 bulan sekali)</t>
        </is>
      </c>
      <c r="VJ27" s="48" t="n"/>
      <c r="VK27" s="48" t="inlineStr">
        <is>
          <t>Cukup (2-6 hari sekali)</t>
        </is>
      </c>
      <c r="VL27" s="48" t="n"/>
      <c r="VM27" s="48" t="n"/>
      <c r="VN27" s="48" t="n"/>
      <c r="VO27" s="48" t="n"/>
      <c r="VP27" s="48" t="n"/>
      <c r="VQ27" s="48" t="inlineStr">
        <is>
          <t>Cukup (2-6 hari sekali)</t>
        </is>
      </c>
      <c r="VR27" s="48" t="n"/>
      <c r="VS27" s="48" t="inlineStr">
        <is>
          <t>2-Disimpan basah (slurry) 3-Disimpan terbuka (dry lot)</t>
        </is>
      </c>
      <c r="VT27" s="8" t="n">
        <v>0</v>
      </c>
      <c r="VU27" s="8" t="n">
        <v>0</v>
      </c>
      <c r="VV27" s="8" t="n">
        <v>0</v>
      </c>
      <c r="VW27" s="8" t="n">
        <v>0</v>
      </c>
      <c r="VX27" s="8" t="n">
        <v>0</v>
      </c>
      <c r="VY27" s="8" t="n">
        <v>1</v>
      </c>
      <c r="VZ27" s="8" t="n">
        <v>1</v>
      </c>
      <c r="WA27" s="8" t="n">
        <v>0</v>
      </c>
      <c r="WB27" s="8" t="n">
        <v>0</v>
      </c>
      <c r="WC27" s="8" t="n">
        <v>0</v>
      </c>
      <c r="WD27" s="8" t="n">
        <v>0</v>
      </c>
      <c r="WE27" s="8" t="n">
        <v>0</v>
      </c>
      <c r="WF27" s="48" t="n"/>
      <c r="WG27" s="48" t="n"/>
      <c r="WH27" s="48" t="n"/>
      <c r="WI27" s="48" t="n"/>
      <c r="WJ27" s="48" t="n"/>
      <c r="WK27" s="48" t="n"/>
      <c r="WL27" s="48" t="n"/>
      <c r="WM27" s="48" t="n"/>
      <c r="WN27" s="48" t="n"/>
      <c r="WO27" s="48" t="n"/>
      <c r="WP27" s="48" t="n"/>
      <c r="WQ27" s="48" t="n"/>
      <c r="WR27" s="48" t="n"/>
      <c r="WS27" s="48" t="n"/>
      <c r="WT27" s="48" t="n"/>
      <c r="WU27" s="48" t="n"/>
      <c r="WV27" s="48" t="n"/>
      <c r="WW27" s="48" t="n"/>
      <c r="WX27" s="48" t="n"/>
      <c r="WY27" s="48" t="n"/>
      <c r="WZ27" s="48" t="n"/>
      <c r="XA27" s="48" t="n"/>
      <c r="XB27" s="48" t="n"/>
      <c r="XC27" s="48" t="n"/>
      <c r="XD27" s="48" t="n"/>
      <c r="XE27" s="48" t="n"/>
      <c r="XF27" s="48" t="n"/>
      <c r="XG27" s="48" t="n"/>
      <c r="XH27" s="48" t="n"/>
      <c r="XI27" s="48" t="n"/>
      <c r="XJ27" s="48" t="n"/>
      <c r="XK27" s="48" t="n"/>
      <c r="XL27" s="48" t="n"/>
      <c r="XM27" s="48" t="n"/>
      <c r="XN27" s="48" t="n"/>
      <c r="XO27" s="48" t="n"/>
      <c r="XP27" s="48" t="n"/>
      <c r="XQ27" s="48" t="n"/>
      <c r="XR27" s="48" t="n"/>
      <c r="XS27" s="48" t="n"/>
      <c r="XT27" s="48" t="n"/>
      <c r="XU27" s="48" t="n"/>
      <c r="XV27" s="48" t="n"/>
      <c r="XW27" s="48" t="n"/>
      <c r="XX27" s="48" t="n"/>
      <c r="XY27" s="48" t="n"/>
      <c r="XZ27" s="48" t="n"/>
      <c r="YA27" s="48" t="n"/>
      <c r="YB27" s="48" t="n"/>
      <c r="YC27" s="48" t="n"/>
      <c r="YD27" s="48" t="n"/>
      <c r="YE27" s="48" t="n"/>
      <c r="YF27" s="48" t="n"/>
      <c r="YG27" s="48" t="n"/>
      <c r="YH27" s="48" t="n"/>
      <c r="YI27" s="48" t="n"/>
      <c r="YJ27" s="48" t="n"/>
      <c r="YK27" s="48" t="n"/>
      <c r="YL27" s="48" t="n"/>
      <c r="YM27" s="48" t="n"/>
      <c r="YN27" s="48" t="inlineStr">
        <is>
          <t>2-Disimpan basah (slurry) 3-Disimpan terbuka (dry lot)</t>
        </is>
      </c>
      <c r="YO27" s="8" t="n">
        <v>0</v>
      </c>
      <c r="YP27" s="8" t="n">
        <v>0</v>
      </c>
      <c r="YQ27" s="8" t="n">
        <v>0</v>
      </c>
      <c r="YR27" s="8" t="n">
        <v>0</v>
      </c>
      <c r="YS27" s="8" t="n">
        <v>0</v>
      </c>
      <c r="YT27" s="8" t="n">
        <v>1</v>
      </c>
      <c r="YU27" s="8" t="n">
        <v>1</v>
      </c>
      <c r="YV27" s="8" t="n">
        <v>0</v>
      </c>
      <c r="YW27" s="8" t="n">
        <v>0</v>
      </c>
      <c r="YX27" s="8" t="n">
        <v>0</v>
      </c>
      <c r="YY27" s="8" t="n">
        <v>0</v>
      </c>
      <c r="YZ27" s="8" t="n">
        <v>0</v>
      </c>
      <c r="ZA27" s="48" t="n"/>
      <c r="ZB27" s="48" t="n"/>
      <c r="ZC27" s="48" t="n"/>
      <c r="ZD27" s="48" t="n"/>
      <c r="ZE27" s="48" t="n"/>
      <c r="ZF27" s="48" t="n"/>
      <c r="ZG27" s="48" t="n"/>
      <c r="ZH27" s="48" t="n"/>
      <c r="ZI27" s="48" t="n"/>
      <c r="ZJ27" s="48" t="n"/>
      <c r="ZK27" s="48" t="n"/>
      <c r="ZL27" s="48" t="n"/>
      <c r="ZM27" s="48" t="n"/>
      <c r="ZN27" s="48" t="n"/>
      <c r="ZO27" s="48" t="n"/>
      <c r="ZP27" s="48" t="n"/>
      <c r="ZQ27" s="48" t="n"/>
      <c r="ZR27" s="48" t="n"/>
      <c r="ZS27" s="48" t="n"/>
      <c r="ZT27" s="48" t="n"/>
      <c r="ZU27" s="48" t="n"/>
      <c r="ZV27" s="8" t="n">
        <v>2</v>
      </c>
      <c r="ZW27" s="48" t="n"/>
      <c r="ZX27" s="48" t="n"/>
      <c r="ZY27" s="48" t="n"/>
      <c r="ZZ27" s="48" t="n"/>
      <c r="AAA27" s="48" t="n"/>
      <c r="AAB27" s="8" t="n">
        <v>2</v>
      </c>
      <c r="AAC27" s="48" t="n"/>
      <c r="AAD27" s="48" t="inlineStr">
        <is>
          <t>Pakan segar (misal: rumput)</t>
        </is>
      </c>
      <c r="AAE27" s="48" t="n"/>
      <c r="AAF27" s="48" t="n"/>
      <c r="AAG27" s="48" t="n"/>
      <c r="AAH27" s="48" t="n"/>
      <c r="AAI27" s="48" t="n"/>
      <c r="AAJ27" s="48" t="inlineStr">
        <is>
          <t>Pakan kering (misal: konsentrat, silase, pelet)</t>
        </is>
      </c>
      <c r="AAK27" s="48" t="n"/>
      <c r="AAL27" s="48" t="inlineStr">
        <is>
          <t>Ya</t>
        </is>
      </c>
      <c r="AAM27" s="48" t="inlineStr">
        <is>
          <t>Cair</t>
        </is>
      </c>
      <c r="AAN27" s="8" t="n">
        <v>0</v>
      </c>
      <c r="AAO27" s="8" t="n">
        <v>1</v>
      </c>
      <c r="AAP27" s="8" t="n">
        <v>7</v>
      </c>
      <c r="AAQ27" s="48" t="n"/>
      <c r="AAR27" s="48" t="inlineStr">
        <is>
          <t>Tidak</t>
        </is>
      </c>
      <c r="AAS27" s="48" t="inlineStr">
        <is>
          <t>Mengetahui</t>
        </is>
      </c>
      <c r="AAT27" s="48" t="inlineStr">
        <is>
          <t>Dibuang ke lahan sekitar kandang - yg ditanami tanaman</t>
        </is>
      </c>
      <c r="AAU27" s="8" t="n">
        <v>0</v>
      </c>
      <c r="AAV27" s="8" t="n">
        <v>0</v>
      </c>
      <c r="AAW27" s="8" t="n">
        <v>0</v>
      </c>
      <c r="AAX27" s="8" t="n">
        <v>1</v>
      </c>
      <c r="AAY27" s="8" t="n">
        <v>0</v>
      </c>
      <c r="AAZ27" s="8" t="n">
        <v>0</v>
      </c>
      <c r="ABA27" s="8" t="n">
        <v>0</v>
      </c>
      <c r="ABB27" s="48" t="n"/>
      <c r="ABC27" s="48" t="n"/>
      <c r="ABD27" s="48" t="n"/>
      <c r="ABE27" s="48" t="n"/>
      <c r="ABF27" s="48" t="n"/>
      <c r="ABG27" s="48" t="n"/>
      <c r="ABH27" s="48" t="n"/>
      <c r="ABI27" s="48" t="n"/>
      <c r="ABJ27" s="48" t="n"/>
      <c r="ABK27" s="48" t="n"/>
      <c r="ABL27" s="48" t="n"/>
      <c r="ABM27" s="48" t="n"/>
      <c r="ABN27" s="48" t="n"/>
      <c r="ABO27" s="48" t="n"/>
      <c r="ABP27" s="48" t="n"/>
      <c r="ABQ27" s="48" t="inlineStr">
        <is>
          <t>Pohon rambutan</t>
        </is>
      </c>
      <c r="ABR27" s="48" t="inlineStr">
        <is>
          <t>Sangat jarang (2 bulan sekali)</t>
        </is>
      </c>
      <c r="ABS27" s="48" t="n"/>
      <c r="ABT27" s="8" t="n">
        <v>80</v>
      </c>
      <c r="ABU27" s="48" t="n"/>
      <c r="ABV27" s="48" t="n"/>
      <c r="ABW27" s="48" t="n"/>
      <c r="ABX27" s="48" t="n"/>
      <c r="ABY27" s="48" t="n"/>
      <c r="ABZ27" s="48" t="n"/>
      <c r="ACA27" s="48" t="n"/>
      <c r="ACB27" s="48" t="n"/>
      <c r="ACC27" s="48" t="n"/>
      <c r="ACD27" s="48" t="n"/>
      <c r="ACE27" s="48" t="n"/>
      <c r="ACF27" s="48" t="n"/>
      <c r="ACG27" s="48" t="n"/>
      <c r="ACH27" s="48" t="n"/>
      <c r="ACI27" s="48" t="n"/>
      <c r="ACJ27" s="48" t="n"/>
      <c r="ACK27" s="48" t="inlineStr">
        <is>
          <t>Lebih praktis menggunakan pupuk kimia</t>
        </is>
      </c>
      <c r="ACL27" s="8" t="n">
        <v>0</v>
      </c>
      <c r="ACM27" s="8" t="n">
        <v>0</v>
      </c>
      <c r="ACN27" s="8" t="n">
        <v>0</v>
      </c>
      <c r="ACO27" s="8" t="n">
        <v>0</v>
      </c>
      <c r="ACP27" s="8" t="n">
        <v>0</v>
      </c>
      <c r="ACQ27" s="8" t="n">
        <v>1</v>
      </c>
      <c r="ACR27" s="8" t="n">
        <v>0</v>
      </c>
      <c r="ACS27" s="48" t="n"/>
      <c r="ACT27" s="48" t="inlineStr">
        <is>
          <t>-</t>
        </is>
      </c>
      <c r="ACU27" s="48" t="inlineStr">
        <is>
          <t>Manfaat besar dan membantu kehidupan sehari-hari</t>
        </is>
      </c>
      <c r="ACV27" s="48" t="inlineStr">
        <is>
          <t>Sama saja</t>
        </is>
      </c>
      <c r="ACW27" s="48" t="inlineStr">
        <is>
          <t>Anggota keluarga - Perempuan dewasa</t>
        </is>
      </c>
      <c r="ACX27" s="48" t="inlineStr">
        <is>
          <t>Setuju</t>
        </is>
      </c>
      <c r="ACY27" s="48" t="inlineStr">
        <is>
          <t>Anggota keluarga - Laki-laki dewasa Anggota keluarga - Perempuan dewasa Anggota keluarga - Anak-anak</t>
        </is>
      </c>
      <c r="ACZ27" s="8" t="n">
        <v>1</v>
      </c>
      <c r="ADA27" s="8" t="n">
        <v>1</v>
      </c>
      <c r="ADB27" s="8" t="n">
        <v>1</v>
      </c>
      <c r="ADC27" s="8" t="n">
        <v>0</v>
      </c>
      <c r="ADD27" s="48" t="inlineStr">
        <is>
          <t>Puas</t>
        </is>
      </c>
      <c r="ADE27" s="48" t="inlineStr">
        <is>
          <t>Puas</t>
        </is>
      </c>
      <c r="ADF27" s="48" t="inlineStr">
        <is>
          <t>Puas</t>
        </is>
      </c>
      <c r="ADG27" s="48" t="inlineStr">
        <is>
          <t>Puas</t>
        </is>
      </c>
      <c r="ADH27" s="48" t="inlineStr">
        <is>
          <t>Tidak</t>
        </is>
      </c>
      <c r="ADI27" s="48" t="n"/>
      <c r="ADJ27" s="48" t="inlineStr">
        <is>
          <t>Cukup puas</t>
        </is>
      </c>
      <c r="ADK27" s="48" t="n"/>
      <c r="ADL27" s="48" t="n"/>
      <c r="ADM27" s="48" t="n"/>
      <c r="ADN27" s="48" t="n"/>
      <c r="ADO27" s="48" t="n"/>
      <c r="ADP27" s="48" t="n"/>
      <c r="ADQ27" s="48" t="n"/>
      <c r="ADR27" s="48" t="n"/>
      <c r="ADS27" s="48" t="n"/>
      <c r="ADT27" s="48" t="n"/>
      <c r="ADU27" s="48" t="inlineStr">
        <is>
          <t>Dibiarkan saja</t>
        </is>
      </c>
      <c r="ADV27" s="8" t="n">
        <v>0</v>
      </c>
      <c r="ADW27" s="8" t="n">
        <v>0</v>
      </c>
      <c r="ADX27" s="8" t="n">
        <v>0</v>
      </c>
      <c r="ADY27" s="8" t="n">
        <v>0</v>
      </c>
      <c r="ADZ27" s="8" t="n">
        <v>0</v>
      </c>
      <c r="AEA27" s="8" t="n">
        <v>0</v>
      </c>
      <c r="AEB27" s="8" t="n">
        <v>1</v>
      </c>
      <c r="AEC27" s="8" t="n">
        <v>0</v>
      </c>
      <c r="AED27" s="48" t="inlineStr">
        <is>
          <t>-</t>
        </is>
      </c>
      <c r="AEE27" s="48" t="inlineStr">
        <is>
          <t>Laki-laki dewasa</t>
        </is>
      </c>
      <c r="AEF27" s="48" t="n"/>
      <c r="AEG27" s="48" t="inlineStr">
        <is>
          <t>Menghubungi melalui rekan</t>
        </is>
      </c>
      <c r="AEH27" s="48" t="n"/>
      <c r="AEI27" s="48" t="inlineStr">
        <is>
          <t>-</t>
        </is>
      </c>
      <c r="AEJ27" s="48" t="inlineStr">
        <is>
          <t>Kadang-kadang</t>
        </is>
      </c>
      <c r="AEK27" s="48" t="inlineStr">
        <is>
          <t>Peningkatan kebersihan kandang ternak Pemanfaatan bio-slurry sebagai pupuk</t>
        </is>
      </c>
      <c r="AEL27" s="8" t="n">
        <v>0</v>
      </c>
      <c r="AEM27" s="8" t="n">
        <v>0</v>
      </c>
      <c r="AEN27" s="8" t="n">
        <v>0</v>
      </c>
      <c r="AEO27" s="8" t="n">
        <v>0</v>
      </c>
      <c r="AEP27" s="8" t="n">
        <v>0</v>
      </c>
      <c r="AEQ27" s="8" t="n">
        <v>0</v>
      </c>
      <c r="AER27" s="8" t="n">
        <v>1</v>
      </c>
      <c r="AES27" s="8" t="n">
        <v>1</v>
      </c>
      <c r="AET27" s="8" t="n">
        <v>0</v>
      </c>
      <c r="AEU27" s="8" t="n">
        <v>0</v>
      </c>
      <c r="AEV27" s="8" t="n">
        <v>0</v>
      </c>
      <c r="AEW27" s="8" t="n">
        <v>0</v>
      </c>
      <c r="AEX27" s="48" t="n"/>
      <c r="AEY27" s="48" t="inlineStr">
        <is>
          <t>Memasak lebih aman</t>
        </is>
      </c>
      <c r="AEZ27" s="48" t="n"/>
      <c r="AFA27" s="48" t="inlineStr">
        <is>
          <t>Yayasan Rumah Energi (YRE)</t>
        </is>
      </c>
      <c r="AFB27" s="48" t="n"/>
      <c r="AFC27" s="48" t="inlineStr">
        <is>
          <t>IMG-20260215-WA0027-17_41_37.jpg</t>
        </is>
      </c>
      <c r="AFD27" s="16" t="inlineStr">
        <is>
          <t>https://kf.kobotoolbox.org/api/v2/assets/avstPQqLr3Ab3ZdcVTXZ6f/data/672450186/attachments/att8Nv5N5YbaQyvKo56v5aTu/</t>
        </is>
      </c>
      <c r="AFE27" s="48" t="inlineStr">
        <is>
          <t>IMG-20260215-WA0005-17_42_1.jpg</t>
        </is>
      </c>
      <c r="AFF27" s="16" t="inlineStr">
        <is>
          <t>https://kf.kobotoolbox.org/api/v2/assets/avstPQqLr3Ab3ZdcVTXZ6f/data/672450186/attachments/attGdxzpwd3YP4CDpVYg5s87/</t>
        </is>
      </c>
      <c r="AFG27" s="48" t="inlineStr">
        <is>
          <t>Siti Nurhalisa S</t>
        </is>
      </c>
      <c r="AFH27" s="48" t="n"/>
      <c r="AFI27" s="27" t="inlineStr">
        <is>
          <t>Responden adalah istri dari pak sabato dikarenakan bapak berada di lahan dan umur sudah melebih 60 tahun</t>
        </is>
      </c>
      <c r="AFJ27" s="48" t="n"/>
      <c r="AFK27" s="48" t="n"/>
      <c r="AFL27" s="48" t="n"/>
      <c r="AFM27" s="48" t="n"/>
      <c r="AFN27" s="48" t="n"/>
      <c r="AFO27" s="48" t="n"/>
      <c r="AFP27" s="48" t="n"/>
      <c r="AFQ27" s="48" t="n"/>
      <c r="AFR27" s="48" t="n"/>
      <c r="AFS27" s="48" t="n"/>
      <c r="AFT27" s="48" t="n"/>
      <c r="AFU27" s="48" t="n"/>
      <c r="AFV27" s="48" t="n"/>
      <c r="AFW27" s="48" t="n"/>
      <c r="AFX27" s="48" t="n"/>
      <c r="AFY27" s="48" t="n"/>
      <c r="AFZ27" s="48" t="n"/>
      <c r="AGA27" s="48" t="n"/>
      <c r="AGB27" s="48" t="n"/>
      <c r="AGC27" s="48" t="n"/>
      <c r="AGD27" s="48" t="n"/>
      <c r="AGE27" s="48" t="n"/>
      <c r="AGF27" s="48" t="n"/>
      <c r="AGG27" s="48" t="n"/>
      <c r="AGH27" s="48" t="n"/>
      <c r="AGI27" s="48" t="n"/>
      <c r="AGJ27" s="48" t="n"/>
      <c r="AGK27" s="48" t="n"/>
      <c r="AGL27" s="48" t="n"/>
      <c r="AGM27" s="48" t="n"/>
      <c r="AGN27" s="48" t="n"/>
      <c r="AGO27" s="48" t="n"/>
      <c r="AGP27" s="48" t="n"/>
      <c r="AGQ27" s="48" t="n"/>
      <c r="AGR27" s="48" t="n"/>
      <c r="AGS27" s="48" t="n"/>
      <c r="AGT27" s="48" t="n"/>
      <c r="AGU27" s="48" t="n"/>
      <c r="AGV27" s="48" t="n"/>
      <c r="AGW27" s="48" t="n"/>
      <c r="AGX27" s="48" t="n"/>
      <c r="AGY27" s="48" t="n"/>
      <c r="AGZ27" s="48" t="n"/>
      <c r="AHA27" s="48" t="n"/>
      <c r="AHB27" s="48" t="n"/>
      <c r="AHC27" s="48" t="n"/>
      <c r="AHD27" s="48" t="n"/>
      <c r="AHE27" s="48" t="n"/>
      <c r="AHF27" s="48" t="n"/>
      <c r="AHG27" s="48" t="n"/>
      <c r="AHH27" s="48" t="n"/>
      <c r="AHI27" s="48" t="n"/>
      <c r="AHJ27" s="48" t="n"/>
      <c r="AHK27" s="48" t="n"/>
      <c r="AHL27" s="48" t="n"/>
      <c r="AHM27" s="48" t="n"/>
      <c r="AHN27" s="48" t="n"/>
      <c r="AHO27" s="48" t="n"/>
      <c r="AHP27" s="48" t="n"/>
      <c r="AHQ27" s="48" t="n"/>
      <c r="AHR27" s="48" t="n"/>
      <c r="AHS27" s="48" t="n"/>
      <c r="AHT27" s="48" t="n"/>
      <c r="AHU27" s="48" t="n"/>
      <c r="AHV27" s="48" t="n"/>
      <c r="AHW27" s="48" t="n"/>
      <c r="AHX27" s="48" t="n"/>
      <c r="AHY27" s="48" t="n"/>
      <c r="AHZ27" s="48" t="n"/>
      <c r="AIA27" s="48" t="n"/>
      <c r="AIB27" s="48" t="n"/>
      <c r="AIC27" s="48" t="n"/>
      <c r="AID27" s="48" t="n"/>
      <c r="AIE27" s="48" t="n"/>
      <c r="AIF27" s="48" t="n"/>
      <c r="AIG27" s="48" t="n"/>
      <c r="AIH27" s="48" t="n"/>
      <c r="AII27" s="48" t="n"/>
      <c r="AIJ27" s="48" t="n"/>
      <c r="AIK27" s="48" t="n"/>
      <c r="AIL27" s="48" t="n"/>
      <c r="AIM27" s="48" t="n"/>
      <c r="AIN27" s="48" t="n"/>
      <c r="AIO27" s="48" t="n"/>
      <c r="AIP27" s="48" t="n"/>
      <c r="AIQ27" s="48" t="n"/>
      <c r="AIR27" s="48" t="n"/>
      <c r="AIS27" s="48" t="n"/>
      <c r="AIT27" s="48" t="n"/>
      <c r="AIU27" s="48" t="n"/>
      <c r="AIV27" s="48" t="n"/>
      <c r="AIW27" s="48" t="n"/>
      <c r="AIX27" s="48" t="n"/>
      <c r="AIY27" s="48" t="n"/>
      <c r="AIZ27" s="48" t="n"/>
      <c r="AJA27" s="48" t="n"/>
      <c r="AJB27" s="48" t="n"/>
      <c r="AJC27" s="48" t="n"/>
      <c r="AJD27" s="48" t="n"/>
      <c r="AJE27" s="48" t="n"/>
      <c r="AJF27" s="48" t="n"/>
      <c r="AJG27" s="48" t="n"/>
      <c r="AJH27" s="48" t="n"/>
      <c r="AJI27" s="48" t="n"/>
      <c r="AJJ27" s="48" t="n"/>
      <c r="AJK27" s="48" t="n"/>
      <c r="AJL27" s="48" t="n"/>
      <c r="AJM27" s="48" t="n"/>
      <c r="AJN27" s="48" t="n"/>
      <c r="AJO27" s="48" t="n"/>
      <c r="AJP27" s="48" t="n"/>
      <c r="AJQ27" s="48" t="n"/>
      <c r="AJR27" s="48" t="n"/>
      <c r="AJS27" s="48" t="n"/>
      <c r="AJT27" s="48" t="n"/>
      <c r="AJU27" s="48" t="n"/>
      <c r="AJV27" s="48" t="n"/>
      <c r="AJW27" s="48" t="n"/>
      <c r="AJX27" s="48" t="n"/>
      <c r="AJY27" s="48" t="n"/>
      <c r="AJZ27" s="48" t="n"/>
      <c r="AKA27" s="48" t="n"/>
      <c r="AKB27" s="48" t="n"/>
      <c r="AKC27" s="48" t="n"/>
      <c r="AKD27" s="48" t="n"/>
      <c r="AKE27" s="48" t="n"/>
      <c r="AKF27" s="48" t="n"/>
      <c r="AKG27" s="48" t="n"/>
      <c r="AKH27" s="48" t="n"/>
      <c r="AKI27" s="48" t="n"/>
      <c r="AKJ27" s="48" t="n"/>
      <c r="AKK27" s="48" t="n"/>
      <c r="AKL27" s="48" t="n"/>
      <c r="AKM27" s="48" t="n"/>
      <c r="AKN27" s="48" t="n"/>
      <c r="AKO27" s="48" t="n"/>
      <c r="AKP27" s="48" t="n"/>
      <c r="AKQ27" s="48" t="n"/>
      <c r="AKR27" s="48" t="n"/>
      <c r="AKS27" s="48" t="n"/>
      <c r="AKT27" s="48" t="n"/>
      <c r="AKU27" s="48" t="n"/>
      <c r="AKV27" s="48" t="n"/>
      <c r="AKW27" s="48" t="n"/>
      <c r="AKX27" s="48" t="n"/>
      <c r="AKY27" s="48" t="n"/>
      <c r="AKZ27" s="48" t="n"/>
      <c r="ALA27" s="48" t="n"/>
      <c r="ALB27" s="48" t="n"/>
      <c r="ALC27" s="48" t="n"/>
      <c r="ALD27" s="48" t="n"/>
      <c r="ALE27" s="48" t="n"/>
      <c r="ALF27" s="48" t="n"/>
      <c r="ALG27" s="48" t="n"/>
      <c r="ALH27" s="48" t="n"/>
      <c r="ALI27" s="48" t="n"/>
      <c r="ALJ27" s="48" t="n"/>
      <c r="ALK27" s="48" t="n"/>
      <c r="ALL27" s="48" t="n"/>
      <c r="ALM27" s="48" t="n"/>
      <c r="ALN27" s="48" t="n"/>
      <c r="ALO27" s="48" t="n"/>
      <c r="ALP27" s="48" t="n"/>
      <c r="ALQ27" s="48" t="n"/>
      <c r="ALR27" s="48" t="n"/>
      <c r="ALS27" s="48" t="n"/>
      <c r="ALT27" s="48" t="n"/>
      <c r="ALU27" s="48" t="n"/>
      <c r="ALV27" s="48" t="n"/>
      <c r="ALW27" s="48" t="n"/>
      <c r="ALX27" s="48" t="n"/>
      <c r="ALY27" s="48" t="n"/>
      <c r="ALZ27" s="48" t="n"/>
      <c r="AMA27" s="48" t="n"/>
      <c r="AMB27" s="48" t="n"/>
      <c r="AMC27" s="48" t="n"/>
      <c r="AMD27" s="48" t="n"/>
      <c r="AME27" s="48" t="n"/>
      <c r="AMF27" s="48" t="n"/>
      <c r="AMG27" s="48" t="n"/>
      <c r="AMH27" s="48" t="n"/>
      <c r="AMI27" s="48" t="n"/>
      <c r="AMJ27" s="48" t="n"/>
      <c r="AMK27" s="48" t="n"/>
      <c r="AML27" s="48" t="n"/>
      <c r="AMM27" s="48" t="n"/>
      <c r="AMN27" s="48" t="n"/>
      <c r="AMO27" s="48" t="n"/>
      <c r="AMP27" s="48" t="n"/>
      <c r="AMQ27" s="48" t="n"/>
      <c r="AMR27" s="48" t="n"/>
      <c r="AMS27" s="48" t="n"/>
      <c r="AMT27" s="48" t="n"/>
      <c r="AMU27" s="48" t="n"/>
      <c r="AMV27" s="48" t="n"/>
      <c r="AMW27" s="48" t="n"/>
      <c r="AMX27" s="48" t="n"/>
      <c r="AMY27" s="48" t="n"/>
      <c r="AMZ27" s="48" t="n"/>
      <c r="ANA27" s="48" t="n"/>
      <c r="ANB27" s="48" t="n"/>
      <c r="ANC27" s="48" t="n"/>
      <c r="AND27" s="48" t="n"/>
      <c r="ANE27" s="48" t="n"/>
      <c r="ANF27" s="48" t="n"/>
      <c r="ANG27" s="48" t="n"/>
      <c r="ANH27" s="48" t="n"/>
      <c r="ANI27" s="48" t="n"/>
      <c r="ANJ27" s="48" t="n"/>
      <c r="ANK27" s="48" t="n"/>
      <c r="ANL27" s="48" t="n"/>
      <c r="ANM27" s="48" t="n"/>
      <c r="ANN27" s="48" t="n"/>
      <c r="ANO27" s="48" t="n"/>
      <c r="ANP27" s="48" t="n"/>
      <c r="ANQ27" s="48" t="n"/>
      <c r="ANR27" s="48" t="n"/>
      <c r="ANS27" s="48" t="n"/>
      <c r="ANT27" s="48" t="n"/>
      <c r="ANU27" s="48" t="n"/>
      <c r="ANV27" s="48" t="n"/>
      <c r="ANW27" s="48" t="n"/>
      <c r="ANX27" s="48" t="n"/>
      <c r="ANY27" s="48" t="n"/>
      <c r="ANZ27" s="48" t="n"/>
      <c r="AOA27" s="48" t="n"/>
      <c r="AOB27" s="48" t="n"/>
      <c r="AOC27" s="48" t="n"/>
      <c r="AOD27" s="48" t="n"/>
      <c r="AOE27" s="48" t="n"/>
      <c r="AOF27" s="48" t="n"/>
      <c r="AOG27" s="48" t="n"/>
      <c r="AOH27" s="48" t="n"/>
      <c r="AOI27" s="48" t="n"/>
      <c r="AOJ27" s="48" t="n"/>
      <c r="AOK27" s="48" t="n"/>
      <c r="AOL27" s="48" t="n"/>
      <c r="AOM27" s="48" t="n"/>
      <c r="AON27" s="48" t="n"/>
      <c r="AOO27" s="48" t="n"/>
      <c r="AOP27" s="48" t="n"/>
      <c r="AOQ27" s="48" t="n"/>
      <c r="AOR27" s="48" t="n"/>
      <c r="AOS27" s="48" t="n"/>
      <c r="AOT27" s="48" t="n"/>
      <c r="AOU27" s="48" t="n"/>
      <c r="AOV27" s="48" t="n"/>
      <c r="AOW27" s="48" t="n"/>
      <c r="AOX27" s="48" t="n"/>
      <c r="AOY27" s="48" t="n"/>
      <c r="AOZ27" s="48" t="n"/>
      <c r="APA27" s="48" t="n"/>
      <c r="APB27" s="48" t="n"/>
      <c r="APC27" s="48" t="n"/>
      <c r="APD27" s="48" t="n"/>
      <c r="APE27" s="48" t="n"/>
      <c r="APF27" s="48" t="n"/>
      <c r="APG27" s="48" t="n"/>
      <c r="APH27" s="48" t="n"/>
      <c r="API27" s="48" t="n"/>
      <c r="APJ27" s="48" t="n"/>
      <c r="APK27" s="48" t="n"/>
      <c r="APL27" s="48" t="n"/>
      <c r="APM27" s="48" t="n"/>
      <c r="APN27" s="48" t="n"/>
      <c r="APO27" s="48" t="n"/>
      <c r="APP27" s="48" t="n"/>
      <c r="APQ27" s="48" t="n"/>
      <c r="APR27" s="48" t="n"/>
      <c r="APS27" s="48" t="n"/>
      <c r="APT27" s="48" t="n"/>
      <c r="APU27" s="48" t="n"/>
      <c r="APV27" s="48" t="n"/>
      <c r="APW27" s="48" t="n"/>
      <c r="APX27" s="48" t="n"/>
      <c r="APY27" s="48" t="n"/>
      <c r="APZ27" s="48" t="n"/>
      <c r="AQA27" s="48" t="n"/>
      <c r="AQB27" s="48" t="n"/>
      <c r="AQC27" s="48" t="n"/>
      <c r="AQD27" s="48" t="n"/>
      <c r="AQE27" s="48" t="n"/>
      <c r="AQF27" s="48" t="n"/>
      <c r="AQG27" s="48" t="n"/>
      <c r="AQH27" s="48" t="n"/>
      <c r="AQI27" s="48" t="n"/>
      <c r="AQJ27" s="48" t="n"/>
      <c r="AQK27" s="48" t="n"/>
      <c r="AQL27" s="48" t="n"/>
      <c r="AQM27" s="48" t="n"/>
      <c r="AQN27" s="48" t="n"/>
      <c r="AQO27" s="48" t="n"/>
      <c r="AQP27" s="48" t="n"/>
      <c r="AQQ27" s="48" t="n"/>
      <c r="AQR27" s="48" t="n"/>
      <c r="AQS27" s="48" t="n"/>
      <c r="AQT27" s="48" t="n"/>
      <c r="AQU27" s="48" t="n"/>
      <c r="AQV27" s="48" t="n"/>
      <c r="AQW27" s="48" t="n"/>
      <c r="AQX27" s="48" t="n"/>
      <c r="AQY27" s="48" t="n"/>
      <c r="AQZ27" s="48" t="n"/>
      <c r="ARA27" s="48" t="n"/>
      <c r="ARB27" s="48" t="n"/>
      <c r="ARC27" s="48" t="n"/>
      <c r="ARD27" s="48" t="n"/>
      <c r="ARE27" s="48" t="n"/>
      <c r="ARF27" s="48" t="n"/>
      <c r="ARG27" s="48" t="n"/>
      <c r="ARH27" s="48" t="n"/>
      <c r="ARI27" s="48" t="n"/>
      <c r="ARJ27" s="48" t="n"/>
      <c r="ARK27" s="48" t="n"/>
      <c r="ARL27" s="48" t="n"/>
      <c r="ARM27" s="48" t="n"/>
      <c r="ARN27" s="48" t="n"/>
      <c r="ARO27" s="48" t="n"/>
      <c r="ARP27" s="48" t="n"/>
      <c r="ARQ27" s="48" t="n"/>
      <c r="ARR27" s="48" t="n"/>
      <c r="ARS27" s="48" t="n"/>
      <c r="ART27" s="48" t="n"/>
      <c r="ARU27" s="48" t="n"/>
      <c r="ARV27" s="48" t="n"/>
      <c r="ARW27" s="48" t="n"/>
      <c r="ARX27" s="48" t="n"/>
      <c r="ARY27" s="48" t="n"/>
      <c r="ARZ27" s="48" t="n"/>
      <c r="ASA27" s="48" t="n"/>
      <c r="ASB27" s="48" t="n"/>
      <c r="ASC27" s="48" t="n"/>
      <c r="ASD27" s="48" t="n"/>
      <c r="ASE27" s="48" t="n"/>
      <c r="ASF27" s="48" t="n"/>
      <c r="ASG27" s="48" t="n"/>
      <c r="ASH27" s="48" t="n"/>
      <c r="ASI27" s="48" t="n"/>
      <c r="ASJ27" s="48" t="n"/>
      <c r="ASK27" s="48" t="n"/>
      <c r="ASL27" s="48" t="n"/>
      <c r="ASM27" s="48" t="n"/>
      <c r="ASN27" s="48" t="n"/>
      <c r="ASO27" s="48" t="n"/>
      <c r="ASP27" s="48" t="n"/>
      <c r="ASQ27" s="48" t="n"/>
      <c r="ASR27" s="48" t="n"/>
      <c r="ASS27" s="48" t="n"/>
      <c r="AST27" s="48" t="n"/>
      <c r="ASU27" s="48" t="n"/>
      <c r="ASV27" s="48" t="n"/>
      <c r="ASW27" s="48" t="n"/>
      <c r="ASX27" s="48" t="n"/>
      <c r="ASY27" s="48" t="n"/>
      <c r="ASZ27" s="48" t="n"/>
      <c r="ATA27" s="48" t="n"/>
      <c r="ATB27" s="48" t="n"/>
      <c r="ATC27" s="48" t="n"/>
      <c r="ATD27" s="48" t="n"/>
      <c r="ATE27" s="48" t="n"/>
      <c r="ATF27" s="48" t="n"/>
      <c r="ATG27" s="48" t="n"/>
      <c r="ATH27" s="48" t="n"/>
      <c r="ATI27" s="48" t="n"/>
      <c r="ATJ27" s="48" t="n"/>
      <c r="ATK27" s="48" t="n"/>
      <c r="ATL27" s="48" t="n"/>
      <c r="ATM27" s="48" t="n"/>
      <c r="ATN27" s="48" t="n"/>
      <c r="ATO27" s="48" t="n"/>
      <c r="ATP27" s="48" t="n"/>
      <c r="ATQ27" s="48" t="n"/>
      <c r="ATR27" s="48" t="n"/>
      <c r="ATS27" s="48" t="n"/>
      <c r="ATT27" s="48" t="n"/>
      <c r="ATU27" s="48" t="n"/>
      <c r="ATV27" s="48" t="n"/>
      <c r="ATW27" s="48" t="n"/>
      <c r="ATX27" s="48" t="n"/>
      <c r="ATY27" s="48" t="n"/>
      <c r="ATZ27" s="48" t="n"/>
      <c r="AUA27" s="48" t="n"/>
      <c r="AUB27" s="48" t="n"/>
      <c r="AUC27" s="48" t="n"/>
      <c r="AUD27" s="48" t="n"/>
      <c r="AUE27" s="48" t="n"/>
      <c r="AUF27" s="48" t="n"/>
      <c r="AUG27" s="48" t="n"/>
      <c r="AUH27" s="48" t="n"/>
      <c r="AUI27" s="48" t="n"/>
      <c r="AUJ27" s="48" t="n"/>
      <c r="AUK27" s="48" t="n"/>
      <c r="AUL27" s="48" t="n"/>
      <c r="AUM27" s="48" t="n"/>
      <c r="AUN27" s="48" t="n"/>
      <c r="AUO27" s="48" t="n"/>
      <c r="AUP27" s="48" t="n"/>
      <c r="AUQ27" s="48" t="n"/>
      <c r="AUR27" s="48" t="n"/>
      <c r="AUS27" s="48" t="n"/>
      <c r="AUT27" s="48" t="n"/>
      <c r="AUU27" s="48" t="n"/>
      <c r="AUV27" s="48" t="n"/>
      <c r="AUW27" s="48" t="n"/>
      <c r="AUX27" s="48" t="n"/>
      <c r="AUY27" s="48" t="n"/>
      <c r="AUZ27" s="48" t="n"/>
      <c r="AVA27" s="48" t="n"/>
      <c r="AVB27" s="48" t="n"/>
      <c r="AVC27" s="48" t="n"/>
      <c r="AVD27" s="48" t="n"/>
      <c r="AVE27" s="48" t="n"/>
      <c r="AVF27" s="48" t="n"/>
      <c r="AVG27" s="48" t="n"/>
      <c r="AVH27" s="48" t="n"/>
      <c r="AVI27" s="48" t="n"/>
      <c r="AVJ27" s="48" t="n"/>
      <c r="AVK27" s="48" t="n"/>
      <c r="AVL27" s="48" t="n"/>
      <c r="AVM27" s="48" t="n"/>
      <c r="AVN27" s="48" t="n"/>
      <c r="AVO27" s="48" t="n"/>
      <c r="AVP27" s="48" t="n"/>
      <c r="AVQ27" s="48" t="n"/>
      <c r="AVR27" s="48" t="n"/>
      <c r="AVS27" s="48" t="n"/>
      <c r="AVT27" s="48" t="n"/>
      <c r="AVU27" s="48" t="n"/>
      <c r="AVV27" s="48" t="n"/>
      <c r="AVW27" s="48" t="n"/>
      <c r="AVX27" s="48" t="n"/>
      <c r="AVY27" s="48" t="n"/>
      <c r="AVZ27" s="48" t="n"/>
      <c r="AWA27" s="8" t="n">
        <v>672450186</v>
      </c>
      <c r="AWB27" s="48" t="inlineStr">
        <is>
          <t>5de83b5a-0119-4899-bd86-1206583c2b82</t>
        </is>
      </c>
      <c r="AWC27" s="6" t="n">
        <v>46068</v>
      </c>
      <c r="AWD27" s="48" t="n"/>
      <c r="AWE27" s="48" t="n"/>
      <c r="AWF27" s="48" t="inlineStr">
        <is>
          <t>submitted_via_web</t>
        </is>
      </c>
      <c r="AWG27" s="48" t="n"/>
      <c r="AWH27" s="48" t="inlineStr">
        <is>
          <t>vyNMZfRj9dojjrwxZxh2FZ</t>
        </is>
      </c>
      <c r="AWI27" s="48" t="n"/>
      <c r="AWJ27" s="48" t="inlineStr">
        <is>
          <t>uuid:5de83b5a-0119-4899-bd86-1206583c2b82</t>
        </is>
      </c>
      <c r="AWK27" s="8" t="n">
        <v>248</v>
      </c>
      <c r="AWL27" s="48" t="inlineStr">
        <is>
          <t>BSP0030</t>
        </is>
      </c>
      <c r="AWM27" s="8" t="n">
        <v>0</v>
      </c>
      <c r="AWN27" s="48" t="inlineStr">
        <is>
          <t>Year of Use valid, no validation needed</t>
        </is>
      </c>
      <c r="AWO27" s="37" t="b">
        <v>1</v>
      </c>
      <c r="AWP27" s="37" t="b">
        <v>1</v>
      </c>
      <c r="AWQ27" s="37" t="b">
        <v>1</v>
      </c>
      <c r="AWR27" s="37" t="b">
        <v>1</v>
      </c>
      <c r="AWS27" s="37" t="b">
        <v>1</v>
      </c>
      <c r="AWT27" s="37" t="b">
        <v>1</v>
      </c>
      <c r="AWU27" s="48" t="n"/>
      <c r="AWV27" s="8" t="n">
        <v>3</v>
      </c>
      <c r="AWW27" s="48" t="n"/>
      <c r="AWX27" s="48" t="n"/>
      <c r="AWY27" s="48" t="n"/>
      <c r="AWZ27" s="48" t="n"/>
    </row>
    <row r="28">
      <c r="A28" s="6" t="n">
        <v>46068</v>
      </c>
      <c r="B28" s="6" t="n">
        <v>46068</v>
      </c>
      <c r="C28" s="34" t="inlineStr">
        <is>
          <t>Siti Nurhalisa S</t>
        </is>
      </c>
      <c r="D28" s="34" t="inlineStr">
        <is>
          <t>Syamsinar (Baharuddin M)</t>
        </is>
      </c>
      <c r="E28" s="48">
        <f>+62-</f>
        <v/>
      </c>
      <c r="F28" s="48" t="inlineStr">
        <is>
          <t>-5.149616 119.633305 9.11 3.0380001068115234</t>
        </is>
      </c>
      <c r="G28" s="8" t="n">
        <v>-5.149616</v>
      </c>
      <c r="H28" s="8" t="n">
        <v>119.633305</v>
      </c>
      <c r="I28" s="8" t="n">
        <v>9.109999999999999</v>
      </c>
      <c r="J28" s="8" t="n">
        <v>3.038000107</v>
      </c>
      <c r="K28" s="8" t="n">
        <v>0</v>
      </c>
      <c r="L28" s="48" t="inlineStr">
        <is>
          <t>-5.148771 119.633697 66.246 1.437000036239624</t>
        </is>
      </c>
      <c r="M28" s="8" t="n">
        <v>-5.148771</v>
      </c>
      <c r="N28" s="8" t="n">
        <v>119.633697</v>
      </c>
      <c r="O28" s="8" t="n">
        <v>66.246</v>
      </c>
      <c r="P28" s="8" t="n">
        <v>1.437000036</v>
      </c>
      <c r="Q28" s="8" t="n">
        <v>0</v>
      </c>
      <c r="R28" s="48" t="inlineStr">
        <is>
          <t>Sulawesi Selatan</t>
        </is>
      </c>
      <c r="S28" s="8" t="n">
        <v>0</v>
      </c>
      <c r="T28" s="8" t="n">
        <v>0</v>
      </c>
      <c r="U28" s="8" t="n">
        <v>0</v>
      </c>
      <c r="V28" s="8" t="n">
        <v>0</v>
      </c>
      <c r="W28" s="8" t="n">
        <v>0</v>
      </c>
      <c r="X28" s="8" t="n">
        <v>0</v>
      </c>
      <c r="Y28" s="8" t="n">
        <v>0</v>
      </c>
      <c r="Z28" s="8" t="n">
        <v>0</v>
      </c>
      <c r="AA28" s="8" t="n">
        <v>0</v>
      </c>
      <c r="AB28" s="8" t="n">
        <v>1</v>
      </c>
      <c r="AC28" s="48" t="inlineStr">
        <is>
          <t>Maros</t>
        </is>
      </c>
      <c r="AD28" s="48" t="inlineStr">
        <is>
          <t>Tompobulu</t>
        </is>
      </c>
      <c r="AE28" s="48" t="inlineStr">
        <is>
          <t>Benteng Gajah</t>
        </is>
      </c>
      <c r="AF28" s="48" t="inlineStr">
        <is>
          <t>KSU BULU SAUKANG</t>
        </is>
      </c>
      <c r="AG28" s="48" t="inlineStr">
        <is>
          <t>BSP0045</t>
        </is>
      </c>
      <c r="AH28" s="8" t="n">
        <v>12</v>
      </c>
      <c r="AI28" s="48" t="inlineStr">
        <is>
          <t>VPA1</t>
        </is>
      </c>
      <c r="AJ28" s="48" t="inlineStr">
        <is>
          <t>Tidak aktif</t>
        </is>
      </c>
      <c r="AK28" s="8" t="n">
        <v>49</v>
      </c>
      <c r="AL28" s="48" t="inlineStr">
        <is>
          <t>Perempuan</t>
        </is>
      </c>
      <c r="AM28" s="48" t="inlineStr">
        <is>
          <t>Sudah menikah</t>
        </is>
      </c>
      <c r="AN28" s="48" t="inlineStr">
        <is>
          <t>SMA/Sederajat</t>
        </is>
      </c>
      <c r="AO28" s="48" t="inlineStr">
        <is>
          <t>Petani</t>
        </is>
      </c>
      <c r="AP28" s="8" t="n">
        <v>1</v>
      </c>
      <c r="AQ28" s="8" t="n">
        <v>0</v>
      </c>
      <c r="AR28" s="8" t="n">
        <v>0</v>
      </c>
      <c r="AS28" s="8" t="n">
        <v>0</v>
      </c>
      <c r="AT28" s="8" t="n">
        <v>0</v>
      </c>
      <c r="AU28" s="8" t="n">
        <v>0</v>
      </c>
      <c r="AV28" s="8" t="n">
        <v>0</v>
      </c>
      <c r="AW28" s="8" t="n">
        <v>0</v>
      </c>
      <c r="AX28" s="48" t="n"/>
      <c r="AY28" s="48" t="inlineStr">
        <is>
          <t>Tidak ada</t>
        </is>
      </c>
      <c r="AZ28" s="8" t="n">
        <v>0</v>
      </c>
      <c r="BA28" s="8" t="n">
        <v>0</v>
      </c>
      <c r="BB28" s="8" t="n">
        <v>0</v>
      </c>
      <c r="BC28" s="8" t="n">
        <v>0</v>
      </c>
      <c r="BD28" s="8" t="n">
        <v>0</v>
      </c>
      <c r="BE28" s="8" t="n">
        <v>0</v>
      </c>
      <c r="BF28" s="8" t="n">
        <v>0</v>
      </c>
      <c r="BG28" s="8" t="n">
        <v>1</v>
      </c>
      <c r="BH28" s="11" t="n"/>
      <c r="BI28" s="48" t="inlineStr">
        <is>
          <t>Rp1.500.000 - Rp2.500.000</t>
        </is>
      </c>
      <c r="BJ28" s="8" t="n">
        <v>1</v>
      </c>
      <c r="BK28" s="8" t="n">
        <v>2</v>
      </c>
      <c r="BL28" s="8" t="n">
        <v>0</v>
      </c>
      <c r="BM28" s="8" t="n">
        <v>0</v>
      </c>
      <c r="BN28" s="48" t="inlineStr">
        <is>
          <t>Milik sendiri</t>
        </is>
      </c>
      <c r="BO28" s="48" t="inlineStr">
        <is>
          <t>Permanen (dinding bata dan semen)</t>
        </is>
      </c>
      <c r="BP28" s="8" t="n">
        <v>1</v>
      </c>
      <c r="BQ28" s="8" t="n">
        <v>0</v>
      </c>
      <c r="BR28" s="8" t="n">
        <v>0</v>
      </c>
      <c r="BS28" s="8" t="n">
        <v>0</v>
      </c>
      <c r="BT28" s="8" t="n">
        <v>0</v>
      </c>
      <c r="BU28" s="48" t="n"/>
      <c r="BV28" s="48" t="inlineStr">
        <is>
          <t>Keramik/ubin</t>
        </is>
      </c>
      <c r="BW28" s="8" t="n">
        <v>0</v>
      </c>
      <c r="BX28" s="8" t="n">
        <v>0</v>
      </c>
      <c r="BY28" s="8" t="n">
        <v>1</v>
      </c>
      <c r="BZ28" s="8" t="n">
        <v>0</v>
      </c>
      <c r="CA28" s="8" t="n">
        <v>0</v>
      </c>
      <c r="CB28" s="48" t="n"/>
      <c r="CC28" s="48" t="inlineStr">
        <is>
          <t>Seng</t>
        </is>
      </c>
      <c r="CD28" s="8" t="n">
        <v>0</v>
      </c>
      <c r="CE28" s="8" t="n">
        <v>0</v>
      </c>
      <c r="CF28" s="8" t="n">
        <v>0</v>
      </c>
      <c r="CG28" s="8" t="n">
        <v>0</v>
      </c>
      <c r="CH28" s="8" t="n">
        <v>1</v>
      </c>
      <c r="CI28" s="8" t="n">
        <v>0</v>
      </c>
      <c r="CJ28" s="8" t="n">
        <v>0</v>
      </c>
      <c r="CK28" s="48" t="n"/>
      <c r="CL28" s="48" t="inlineStr">
        <is>
          <t>Ya</t>
        </is>
      </c>
      <c r="CM28" s="8" t="n">
        <v>2014</v>
      </c>
      <c r="CN28" s="48" t="inlineStr">
        <is>
          <t>Fixed-Dome (Kubah Tetap)</t>
        </is>
      </c>
      <c r="CO28" s="48" t="inlineStr">
        <is>
          <t>4 m³ (2-3 ekor sapi, ±3 jam memasak/hari, ±30 kg slurry/hari)</t>
        </is>
      </c>
      <c r="CP28" s="48" t="inlineStr">
        <is>
          <t>Anggota keluarga - laki-laki</t>
        </is>
      </c>
      <c r="CQ28" s="8" t="n">
        <v>0</v>
      </c>
      <c r="CR28" s="8" t="n">
        <v>0</v>
      </c>
      <c r="CS28" s="8" t="n">
        <v>0</v>
      </c>
      <c r="CT28" s="8" t="n">
        <v>0</v>
      </c>
      <c r="CU28" s="8" t="n">
        <v>1</v>
      </c>
      <c r="CV28" s="8" t="n">
        <v>0</v>
      </c>
      <c r="CW28" s="8" t="n">
        <v>0</v>
      </c>
      <c r="CX28" s="8" t="n">
        <v>0</v>
      </c>
      <c r="CY28" s="48" t="inlineStr">
        <is>
          <t>Anggota keluarga - laki-laki</t>
        </is>
      </c>
      <c r="CZ28" s="8" t="n">
        <v>1</v>
      </c>
      <c r="DA28" s="8" t="n">
        <v>0</v>
      </c>
      <c r="DB28" s="8" t="n">
        <v>0</v>
      </c>
      <c r="DC28" s="48" t="n"/>
      <c r="DD28" s="48" t="inlineStr">
        <is>
          <t>Anggota keluarga - laki-laki</t>
        </is>
      </c>
      <c r="DE28" s="8" t="n">
        <v>1</v>
      </c>
      <c r="DF28" s="8" t="n">
        <v>0</v>
      </c>
      <c r="DG28" s="8" t="n">
        <v>0</v>
      </c>
      <c r="DH28" s="8" t="n">
        <v>0</v>
      </c>
      <c r="DI28" s="48" t="n"/>
      <c r="DJ28" s="48" t="inlineStr">
        <is>
          <t>Anggota keluarga - laki-laki</t>
        </is>
      </c>
      <c r="DK28" s="8" t="n">
        <v>1</v>
      </c>
      <c r="DL28" s="8" t="n">
        <v>0</v>
      </c>
      <c r="DM28" s="8" t="n">
        <v>0</v>
      </c>
      <c r="DN28" s="8" t="n">
        <v>0</v>
      </c>
      <c r="DO28" s="48" t="n"/>
      <c r="DP28" s="48" t="inlineStr">
        <is>
          <t>Tidak berfungsi sama sekali</t>
        </is>
      </c>
      <c r="DQ28" s="48" t="inlineStr">
        <is>
          <t>&gt;1 tahun yang lalu</t>
        </is>
      </c>
      <c r="DR28" s="17" t="inlineStr">
        <is>
          <t>Tidak ada pihak yang mengelola/dapat memperbaiki sistem biogas</t>
        </is>
      </c>
      <c r="DS28" s="48" t="n"/>
      <c r="DT28" s="48" t="n"/>
      <c r="DU28" s="48" t="n"/>
      <c r="DV28" s="48" t="n"/>
      <c r="DW28" s="48" t="n"/>
      <c r="DX28" s="48" t="n"/>
      <c r="DY28" s="48" t="n"/>
      <c r="DZ28" s="48" t="n"/>
      <c r="EA28" s="48" t="n"/>
      <c r="EB28" s="48" t="n"/>
      <c r="EC28" s="48" t="n"/>
      <c r="ED28" s="48" t="n"/>
      <c r="EE28" s="48" t="n"/>
      <c r="EF28" s="48" t="n"/>
      <c r="EG28" s="48" t="n"/>
      <c r="EH28" s="48" t="n"/>
      <c r="EI28" s="35" t="inlineStr">
        <is>
          <t>Tidak ada masalah</t>
        </is>
      </c>
      <c r="EJ28" s="8" t="n">
        <v>0</v>
      </c>
      <c r="EK28" s="8" t="n">
        <v>0</v>
      </c>
      <c r="EL28" s="8" t="n">
        <v>0</v>
      </c>
      <c r="EM28" s="8" t="n">
        <v>1</v>
      </c>
      <c r="EN28" s="8" t="n">
        <v>0</v>
      </c>
      <c r="EO28" s="48" t="n"/>
      <c r="EP28" s="48" t="inlineStr">
        <is>
          <t>Ya, cukup jelas dan mudah diikuti</t>
        </is>
      </c>
      <c r="EQ28" s="48" t="inlineStr">
        <is>
          <t>Pelatihan</t>
        </is>
      </c>
      <c r="ER28" s="48" t="inlineStr">
        <is>
          <t>Staff BIRU</t>
        </is>
      </c>
      <c r="ES28" s="8" t="n">
        <v>0</v>
      </c>
      <c r="ET28" s="8" t="n">
        <v>1</v>
      </c>
      <c r="EU28" s="8" t="n">
        <v>0</v>
      </c>
      <c r="EV28" s="8" t="n">
        <v>0</v>
      </c>
      <c r="EW28" s="48" t="n"/>
      <c r="EX28" s="48" t="inlineStr">
        <is>
          <t>Anggota keluarga - Laki-laki</t>
        </is>
      </c>
      <c r="EY28" s="8" t="n">
        <v>1</v>
      </c>
      <c r="EZ28" s="8" t="n">
        <v>0</v>
      </c>
      <c r="FA28" s="8" t="n">
        <v>0</v>
      </c>
      <c r="FB28" s="48" t="n"/>
      <c r="FC28" s="48" t="inlineStr">
        <is>
          <t>Jarang sekali</t>
        </is>
      </c>
      <c r="FD28" s="48" t="n"/>
      <c r="FE28" s="48" t="inlineStr">
        <is>
          <t>Mengetahui</t>
        </is>
      </c>
      <c r="FF28" s="48" t="inlineStr">
        <is>
          <t>Cukup sering (2 minggu sekali)</t>
        </is>
      </c>
      <c r="FG28" s="48" t="inlineStr">
        <is>
          <t>Mengetahui</t>
        </is>
      </c>
      <c r="FH28" s="48" t="inlineStr">
        <is>
          <t>Sering (setiap minggu)</t>
        </is>
      </c>
      <c r="FI28" s="48" t="inlineStr">
        <is>
          <t>Mengetahui</t>
        </is>
      </c>
      <c r="FJ28" s="48" t="inlineStr">
        <is>
          <t>Selalu (setiap hari)</t>
        </is>
      </c>
      <c r="FK28" s="48" t="inlineStr">
        <is>
          <t>Mengetahui</t>
        </is>
      </c>
      <c r="FL28" s="48" t="inlineStr">
        <is>
          <t>Tidak pernah</t>
        </is>
      </c>
      <c r="FM28" s="48" t="inlineStr">
        <is>
          <t>Mengetahui</t>
        </is>
      </c>
      <c r="FN28" s="48" t="inlineStr">
        <is>
          <t>Tidak pernah</t>
        </is>
      </c>
      <c r="FO28" s="48" t="inlineStr">
        <is>
          <t>Tidak mengetahui</t>
        </is>
      </c>
      <c r="FP28" s="48" t="inlineStr">
        <is>
          <t>Tidak pernah</t>
        </is>
      </c>
      <c r="FQ28" s="48" t="inlineStr">
        <is>
          <t>Mengetahui</t>
        </is>
      </c>
      <c r="FR28" s="48" t="inlineStr">
        <is>
          <t>Ya</t>
        </is>
      </c>
      <c r="FS28" s="48" t="inlineStr">
        <is>
          <t>Mengetahui</t>
        </is>
      </c>
      <c r="FT28" s="48" t="inlineStr">
        <is>
          <t>Ya, terkadang</t>
        </is>
      </c>
      <c r="FU28" s="48" t="inlineStr">
        <is>
          <t>Laki-laki dewasa</t>
        </is>
      </c>
      <c r="FV28" s="8" t="n">
        <v>1</v>
      </c>
      <c r="FW28" s="8" t="n">
        <v>0</v>
      </c>
      <c r="FX28" s="8" t="n">
        <v>0</v>
      </c>
      <c r="FY28" s="8" t="n">
        <v>0</v>
      </c>
      <c r="FZ28" s="48" t="inlineStr">
        <is>
          <t>Cukup memahami</t>
        </is>
      </c>
      <c r="GA28" s="48" t="inlineStr">
        <is>
          <t>Teman/keluarga</t>
        </is>
      </c>
      <c r="GB28" s="8" t="n">
        <v>0</v>
      </c>
      <c r="GC28" s="8" t="n">
        <v>0</v>
      </c>
      <c r="GD28" s="8" t="n">
        <v>1</v>
      </c>
      <c r="GE28" s="8" t="n">
        <v>0</v>
      </c>
      <c r="GF28" s="48" t="n"/>
      <c r="GG28" s="48" t="inlineStr">
        <is>
          <t>Sering</t>
        </is>
      </c>
      <c r="GH28" s="48" t="inlineStr">
        <is>
          <t>Ya</t>
        </is>
      </c>
      <c r="GI28" s="48" t="inlineStr">
        <is>
          <t>Teman/keluarga</t>
        </is>
      </c>
      <c r="GJ28" s="8" t="n">
        <v>0</v>
      </c>
      <c r="GK28" s="8" t="n">
        <v>1</v>
      </c>
      <c r="GL28" s="8" t="n">
        <v>0</v>
      </c>
      <c r="GM28" s="8" t="n">
        <v>0</v>
      </c>
      <c r="GN28" s="48" t="n"/>
      <c r="GO28" s="8" t="n">
        <v>8</v>
      </c>
      <c r="GP28" s="38" t="inlineStr">
        <is>
          <t>Sebagian</t>
        </is>
      </c>
      <c r="GQ28" s="48" t="inlineStr">
        <is>
          <t>LPG</t>
        </is>
      </c>
      <c r="GR28" s="8" t="n">
        <v>1</v>
      </c>
      <c r="GS28" s="8" t="n">
        <v>0</v>
      </c>
      <c r="GT28" s="8" t="n">
        <v>0</v>
      </c>
      <c r="GU28" s="8" t="n">
        <v>0</v>
      </c>
      <c r="GV28" s="8" t="n">
        <v>0</v>
      </c>
      <c r="GW28" s="8" t="n">
        <v>0</v>
      </c>
      <c r="GX28" s="8" t="n">
        <v>0</v>
      </c>
      <c r="GY28" s="48" t="n"/>
      <c r="GZ28" s="48" t="inlineStr">
        <is>
          <t>Ya</t>
        </is>
      </c>
      <c r="HA28" s="48" t="n"/>
      <c r="HB28" s="48" t="n"/>
      <c r="HC28" s="48" t="n"/>
      <c r="HD28" s="48" t="n"/>
      <c r="HE28" s="8" t="n">
        <v>12</v>
      </c>
      <c r="HF28" s="8" t="n">
        <v>64000</v>
      </c>
      <c r="HG28" s="8" t="n">
        <v>6</v>
      </c>
      <c r="HH28" s="8" t="n">
        <v>44000</v>
      </c>
      <c r="HI28" s="48" t="n"/>
      <c r="HJ28" s="48" t="n"/>
      <c r="HK28" s="48" t="n"/>
      <c r="HL28" s="48" t="n"/>
      <c r="HM28" s="48" t="n"/>
      <c r="HN28" s="48" t="n"/>
      <c r="HO28" s="48" t="n"/>
      <c r="HP28" s="48" t="n"/>
      <c r="HQ28" s="48" t="n"/>
      <c r="HR28" s="48" t="n"/>
      <c r="HS28" s="48" t="n"/>
      <c r="HT28" s="48" t="n"/>
      <c r="HU28" s="48" t="n"/>
      <c r="HV28" s="48" t="n"/>
      <c r="HW28" s="48" t="n"/>
      <c r="HX28" s="48" t="n"/>
      <c r="HY28" s="48" t="n"/>
      <c r="HZ28" s="48" t="n"/>
      <c r="IA28" s="8" t="n">
        <v>6</v>
      </c>
      <c r="IB28" s="8" t="n">
        <v>20000</v>
      </c>
      <c r="IC28" s="48" t="n"/>
      <c r="ID28" s="48" t="n"/>
      <c r="IE28" s="48" t="n"/>
      <c r="IF28" s="48" t="n"/>
      <c r="IG28" s="48" t="n"/>
      <c r="IH28" s="48" t="n"/>
      <c r="II28" s="48" t="n"/>
      <c r="IJ28" s="48" t="n"/>
      <c r="IK28" s="48" t="inlineStr">
        <is>
          <t>15-30 kg</t>
        </is>
      </c>
      <c r="IL28" s="48" t="inlineStr">
        <is>
          <t>1-3 jam</t>
        </is>
      </c>
      <c r="IM28" s="48" t="inlineStr">
        <is>
          <t>Ya</t>
        </is>
      </c>
      <c r="IN28" s="48" t="inlineStr">
        <is>
          <t>Tidak</t>
        </is>
      </c>
      <c r="IO28" s="48" t="inlineStr">
        <is>
          <t>Lebih bersih</t>
        </is>
      </c>
      <c r="IP28" s="48" t="n"/>
      <c r="IQ28" s="48" t="inlineStr">
        <is>
          <t>Tidak pernah</t>
        </is>
      </c>
      <c r="IR28" s="48" t="n"/>
      <c r="IS28" s="48" t="n"/>
      <c r="IT28" s="48" t="n"/>
      <c r="IU28" s="48" t="n"/>
      <c r="IV28" s="48" t="n"/>
      <c r="IW28" s="48" t="n"/>
      <c r="IX28" s="48" t="n"/>
      <c r="IY28" s="48" t="n"/>
      <c r="IZ28" s="48" t="inlineStr">
        <is>
          <t>Tidak pernah</t>
        </is>
      </c>
      <c r="JA28" s="48" t="n"/>
      <c r="JB28" s="48" t="n"/>
      <c r="JC28" s="48" t="n"/>
      <c r="JD28" s="48" t="n"/>
      <c r="JE28" s="48" t="n"/>
      <c r="JF28" s="48" t="n"/>
      <c r="JG28" s="48" t="n"/>
      <c r="JH28" s="48" t="n"/>
      <c r="JI28" s="48" t="inlineStr">
        <is>
          <t>Tidak pernah</t>
        </is>
      </c>
      <c r="JJ28" s="48" t="n"/>
      <c r="JK28" s="48" t="n"/>
      <c r="JL28" s="48" t="n"/>
      <c r="JM28" s="48" t="n"/>
      <c r="JN28" s="48" t="n"/>
      <c r="JO28" s="48" t="n"/>
      <c r="JP28" s="48" t="n"/>
      <c r="JQ28" s="48" t="n"/>
      <c r="JR28" s="48" t="inlineStr">
        <is>
          <t>Tidak pernah</t>
        </is>
      </c>
      <c r="JS28" s="48" t="n"/>
      <c r="JT28" s="48" t="n"/>
      <c r="JU28" s="48" t="n"/>
      <c r="JV28" s="48" t="n"/>
      <c r="JW28" s="48" t="n"/>
      <c r="JX28" s="48" t="n"/>
      <c r="JY28" s="48" t="n"/>
      <c r="JZ28" s="48" t="n"/>
      <c r="KA28" s="48" t="inlineStr">
        <is>
          <t>Tidak pernah</t>
        </is>
      </c>
      <c r="KB28" s="48" t="n"/>
      <c r="KC28" s="48" t="n"/>
      <c r="KD28" s="48" t="n"/>
      <c r="KE28" s="48" t="n"/>
      <c r="KF28" s="48" t="n"/>
      <c r="KG28" s="48" t="n"/>
      <c r="KH28" s="48" t="n"/>
      <c r="KI28" s="48" t="n"/>
      <c r="KJ28" s="48" t="inlineStr">
        <is>
          <t>Tidak pernah</t>
        </is>
      </c>
      <c r="KK28" s="48" t="n"/>
      <c r="KL28" s="48" t="n"/>
      <c r="KM28" s="48" t="n"/>
      <c r="KN28" s="48" t="n"/>
      <c r="KO28" s="48" t="n"/>
      <c r="KP28" s="48" t="n"/>
      <c r="KQ28" s="48" t="n"/>
      <c r="KR28" s="48" t="n"/>
      <c r="KS28" s="48" t="inlineStr">
        <is>
          <t>Tidak ada perubahan</t>
        </is>
      </c>
      <c r="KT28" s="48" t="inlineStr">
        <is>
          <t>0-1 kali</t>
        </is>
      </c>
      <c r="KU28" s="48" t="inlineStr">
        <is>
          <t>0-1 kali</t>
        </is>
      </c>
      <c r="KV28" s="48" t="inlineStr">
        <is>
          <t>Anak-anak (0-18 tahun)</t>
        </is>
      </c>
      <c r="KW28" s="8" t="n">
        <v>0</v>
      </c>
      <c r="KX28" s="8" t="n">
        <v>0</v>
      </c>
      <c r="KY28" s="8" t="n">
        <v>1</v>
      </c>
      <c r="KZ28" s="8" t="n">
        <v>0</v>
      </c>
      <c r="LA28" s="48" t="inlineStr">
        <is>
          <t>Cukup membaik</t>
        </is>
      </c>
      <c r="LB28" s="48" t="inlineStr">
        <is>
          <t>Cukup membaik</t>
        </is>
      </c>
      <c r="LC28" s="8" t="n">
        <v>5</v>
      </c>
      <c r="LD28" s="8" t="n">
        <v>0</v>
      </c>
      <c r="LE28" s="8" t="n">
        <v>0</v>
      </c>
      <c r="LF28" s="8" t="n">
        <v>0</v>
      </c>
      <c r="LG28" s="48" t="inlineStr">
        <is>
          <t>Tidak</t>
        </is>
      </c>
      <c r="LH28" s="48" t="n"/>
      <c r="LI28" s="8" t="n">
        <v>0</v>
      </c>
      <c r="LJ28" s="48" t="inlineStr">
        <is>
          <t>Lainnya</t>
        </is>
      </c>
      <c r="LK28" s="8" t="n">
        <v>0</v>
      </c>
      <c r="LL28" s="8" t="n">
        <v>0</v>
      </c>
      <c r="LM28" s="8" t="n">
        <v>0</v>
      </c>
      <c r="LN28" s="8" t="n">
        <v>0</v>
      </c>
      <c r="LO28" s="8" t="n">
        <v>0</v>
      </c>
      <c r="LP28" s="8" t="n">
        <v>0</v>
      </c>
      <c r="LQ28" s="8" t="n">
        <v>1</v>
      </c>
      <c r="LR28" s="11" t="inlineStr">
        <is>
          <t>Tidak ada peningkatan pendapatan</t>
        </is>
      </c>
      <c r="LS28" s="8" t="n">
        <v>10</v>
      </c>
      <c r="LT28" s="8" t="n">
        <v>0</v>
      </c>
      <c r="LU28" s="8" t="n">
        <v>0</v>
      </c>
      <c r="LV28" s="8" t="n">
        <v>10</v>
      </c>
      <c r="LW28" s="8" t="n">
        <v>0</v>
      </c>
      <c r="LX28" s="8" t="n">
        <v>0</v>
      </c>
      <c r="LY28" s="8" t="n">
        <v>5</v>
      </c>
      <c r="LZ28" s="8" t="n">
        <v>0</v>
      </c>
      <c r="MA28" s="8" t="n">
        <v>0</v>
      </c>
      <c r="MB28" s="48" t="inlineStr">
        <is>
          <t>Tidak</t>
        </is>
      </c>
      <c r="MC28" s="8" t="n">
        <v>0</v>
      </c>
      <c r="MD28" s="8" t="n">
        <v>0</v>
      </c>
      <c r="ME28" s="8" t="n">
        <v>0</v>
      </c>
      <c r="MF28" s="8" t="n">
        <v>0</v>
      </c>
      <c r="MG28" s="8" t="n">
        <v>0</v>
      </c>
      <c r="MH28" s="8" t="n">
        <v>0</v>
      </c>
      <c r="MI28" s="48" t="n"/>
      <c r="MJ28" s="48" t="n"/>
      <c r="MK28" s="48" t="n"/>
      <c r="ML28" s="48" t="n"/>
      <c r="MM28" s="48" t="n"/>
      <c r="MN28" s="48" t="n"/>
      <c r="MO28" s="48" t="n"/>
      <c r="MP28" s="48" t="n"/>
      <c r="MQ28" s="48" t="n"/>
      <c r="MR28" s="17" t="inlineStr">
        <is>
          <t>Tidak ada waktu yang dihemat</t>
        </is>
      </c>
      <c r="MS28" s="48" t="n"/>
      <c r="MT28" s="48" t="inlineStr">
        <is>
          <t>Tidak ada waktu yang dihemat</t>
        </is>
      </c>
      <c r="MU28" s="48" t="inlineStr">
        <is>
          <t>Ya, untuk anggota keluarga</t>
        </is>
      </c>
      <c r="MV28" s="48" t="inlineStr">
        <is>
          <t>Perawatan sistem biogas</t>
        </is>
      </c>
      <c r="MW28" s="8" t="n">
        <v>1</v>
      </c>
      <c r="MX28" s="8" t="n">
        <v>0</v>
      </c>
      <c r="MY28" s="8" t="n">
        <v>0</v>
      </c>
      <c r="MZ28" s="8" t="n">
        <v>0</v>
      </c>
      <c r="NA28" s="48" t="n"/>
      <c r="NB28" s="48" t="n"/>
      <c r="NC28" s="48" t="n"/>
      <c r="ND28" s="48" t="n"/>
      <c r="NE28" s="48" t="n"/>
      <c r="NF28" s="48" t="n"/>
      <c r="NG28" s="48" t="n"/>
      <c r="NH28" s="48" t="n"/>
      <c r="NI28" s="48" t="n"/>
      <c r="NJ28" s="48" t="n"/>
      <c r="NK28" s="48" t="n"/>
      <c r="NL28" s="48" t="inlineStr">
        <is>
          <t>Ya</t>
        </is>
      </c>
      <c r="NM28" s="48" t="inlineStr">
        <is>
          <t>Kombinasi dana mandiri dan dana hibah</t>
        </is>
      </c>
      <c r="NN28" s="17" t="inlineStr">
        <is>
          <t>1.000.001-3.000.000</t>
        </is>
      </c>
      <c r="NO28" s="17" t="inlineStr">
        <is>
          <t>Yayasan Rumah Energi atau BIRU</t>
        </is>
      </c>
      <c r="NP28" s="48" t="n"/>
      <c r="NQ28" s="48" t="n"/>
      <c r="NR28" s="48" t="n"/>
      <c r="NS28" s="48" t="n"/>
      <c r="NT28" s="48" t="n"/>
      <c r="NU28" s="48" t="n"/>
      <c r="NV28" s="17" t="inlineStr">
        <is>
          <t>Anggota keluarga - Laki-laki dewasa</t>
        </is>
      </c>
      <c r="NW28" s="48" t="n"/>
      <c r="NX28" s="48" t="inlineStr">
        <is>
          <t>Sama saja</t>
        </is>
      </c>
      <c r="NY28" s="8" t="n">
        <v>120</v>
      </c>
      <c r="NZ28" s="8" t="n">
        <v>0</v>
      </c>
      <c r="OA28" s="8" t="n">
        <v>0</v>
      </c>
      <c r="OB28" s="8" t="n">
        <v>10</v>
      </c>
      <c r="OC28" s="8" t="n">
        <v>10</v>
      </c>
      <c r="OD28" s="8" t="n">
        <v>0</v>
      </c>
      <c r="OE28" s="48" t="inlineStr">
        <is>
          <t>Tidak ada perubahan</t>
        </is>
      </c>
      <c r="OF28" s="48" t="inlineStr">
        <is>
          <t>Lebih baik (beda waktu memasak 5-30 menit, ATAU tidak lagi ada rasa/bau makanan yang berubah, ATAU alasan lainnya)</t>
        </is>
      </c>
      <c r="OG28" s="48" t="inlineStr">
        <is>
          <t>Ya</t>
        </is>
      </c>
      <c r="OH28" s="8" t="n">
        <v>0</v>
      </c>
      <c r="OI28" s="8" t="n">
        <v>0</v>
      </c>
      <c r="OJ28" s="8" t="n">
        <v>0</v>
      </c>
      <c r="OK28" s="8" t="n">
        <v>0</v>
      </c>
      <c r="OL28" s="8" t="n">
        <v>0</v>
      </c>
      <c r="OM28" s="8" t="n">
        <v>0</v>
      </c>
      <c r="ON28" s="8" t="n">
        <v>0</v>
      </c>
      <c r="OO28" s="8" t="n">
        <v>0</v>
      </c>
      <c r="OP28" s="48">
        <f>VLOOKUP(AG28,'BUS 2'!$G$1:$CU$424,2,0)</f>
        <v/>
      </c>
      <c r="OQ28" s="8">
        <f>VLOOKUP(AG28,'BUS 2'!$G$1:$CU$424,3,0)</f>
        <v/>
      </c>
      <c r="OR28" s="8">
        <f>VLOOKUP(AG28,'BUS 2'!$G$1:$CU$424,4,0)</f>
        <v/>
      </c>
      <c r="OS28" s="8">
        <f>VLOOKUP(AG28,'BUS 2'!$G$1:$CU$424,5,0)</f>
        <v/>
      </c>
      <c r="OT28" s="8">
        <f>VLOOKUP(AG28,'BUS 2'!$G$1:$CU$424,6,0)</f>
        <v/>
      </c>
      <c r="OU28" s="8">
        <f>VLOOKUP(AG28,'BUS 2'!$G$1:$CU$424,7,0)</f>
        <v/>
      </c>
      <c r="OV28" s="8">
        <f>VLOOKUP(AG28,'BUS 2'!$G$1:$CU$424,8,0)</f>
        <v/>
      </c>
      <c r="OW28" s="8">
        <f>VLOOKUP(AG28,'BUS 2'!$G$1:$CU$424,9,0)</f>
        <v/>
      </c>
      <c r="OX28" s="8">
        <f>VLOOKUP(AG28,'BUS 2'!$G$1:$CU$424,10,0)</f>
        <v/>
      </c>
      <c r="OY28" s="8">
        <f>VLOOKUP(AG28,'BUS 2'!$G$1:$CU$424,11,0)</f>
        <v/>
      </c>
      <c r="OZ28" s="8">
        <f>VLOOKUP(AG28,'BUS 2'!$G$1:$CU$424,12,0)</f>
        <v/>
      </c>
      <c r="PA28" s="8">
        <f>VLOOKUP(AG28,'BUS 2'!$G$1:$CU$424,13,0)</f>
        <v/>
      </c>
      <c r="PB28" s="8">
        <f>VLOOKUP(AG28,'BUS 2'!$G$1:$CU$424,14,0)</f>
        <v/>
      </c>
      <c r="PC28" s="8">
        <f>VLOOKUP(AG28,'BUS 2'!$G$1:$CU$424,15,0)</f>
        <v/>
      </c>
      <c r="PD28" s="8">
        <f>VLOOKUP(AG28,'BUS 2'!$G$1:$CU$424,16,0)</f>
        <v/>
      </c>
      <c r="PE28" s="8">
        <f>VLOOKUP(AG28,'BUS 2'!$G$1:$CU$424,17,0)</f>
        <v/>
      </c>
      <c r="PF28" s="8">
        <f>VLOOKUP(AG28,'BUS 2'!$G$1:$CU$424,18,0)</f>
        <v/>
      </c>
      <c r="PG28" s="8">
        <f>VLOOKUP(AG28,'BUS 2'!$G$1:$CU$424,19,0)</f>
        <v/>
      </c>
      <c r="PH28" s="8">
        <f>VLOOKUP(AG28,'BUS 2'!$G$1:$CU$424,20,0)</f>
        <v/>
      </c>
      <c r="PI28" s="8">
        <f>VLOOKUP(AG28,'BUS 2'!$G$1:$CU$424,21,0)</f>
        <v/>
      </c>
      <c r="PJ28" s="8">
        <f>VLOOKUP(AG28,'BUS 2'!$G$1:$CU$424,22,0)</f>
        <v/>
      </c>
      <c r="PK28" s="8">
        <f>VLOOKUP(AG28,'BUS 2'!$G$1:$CU$424,23,0)</f>
        <v/>
      </c>
      <c r="PL28" s="8">
        <f>VLOOKUP(AG28,'BUS 2'!$G$1:$CU$424,24,0)</f>
        <v/>
      </c>
      <c r="PM28" s="8">
        <f>VLOOKUP(AG28,'BUS 2'!$G$1:$CU$424,25,0)</f>
        <v/>
      </c>
      <c r="PN28" s="8">
        <f>VLOOKUP(AG28,'BUS 2'!$G$1:$CU$424,26,0)</f>
        <v/>
      </c>
      <c r="PO28" s="8">
        <f>VLOOKUP(AG28,'BUS 2'!$G$1:$CU$424,27,0)</f>
        <v/>
      </c>
      <c r="PP28" s="8">
        <f>VLOOKUP(AG28,'BUS 2'!$G$1:$CU$424,28,0)</f>
        <v/>
      </c>
      <c r="PQ28" s="8">
        <f>VLOOKUP(AG28,'BUS 2'!$G$1:$CU$424,29,0)</f>
        <v/>
      </c>
      <c r="PR28" s="8">
        <f>VLOOKUP(AG28,'BUS 2'!$G$1:$CU$424,30,0)</f>
        <v/>
      </c>
      <c r="PS28" s="8">
        <f>VLOOKUP(AG28,'BUS 2'!$G$1:$CU$424,31,0)</f>
        <v/>
      </c>
      <c r="PT28" s="48" t="inlineStr">
        <is>
          <t>1-Disebarkan ke lahan terbuka</t>
        </is>
      </c>
      <c r="PU28" s="8" t="n">
        <v>0</v>
      </c>
      <c r="PV28" s="8" t="n">
        <v>0</v>
      </c>
      <c r="PW28" s="8" t="n">
        <v>0</v>
      </c>
      <c r="PX28" s="8" t="n">
        <v>0</v>
      </c>
      <c r="PY28" s="8" t="n">
        <v>0</v>
      </c>
      <c r="PZ28" s="8" t="n">
        <v>1</v>
      </c>
      <c r="QA28" s="8" t="n">
        <v>0</v>
      </c>
      <c r="QB28" s="8" t="n">
        <v>0</v>
      </c>
      <c r="QC28" s="8" t="n">
        <v>0</v>
      </c>
      <c r="QD28" s="48" t="n"/>
      <c r="QE28" s="36" t="n"/>
      <c r="QF28" s="35" t="n"/>
      <c r="QG28" s="35" t="n"/>
      <c r="QH28" s="35" t="n"/>
      <c r="QI28" s="35" t="n"/>
      <c r="QJ28" s="35" t="n"/>
      <c r="QK28" s="36" t="n"/>
      <c r="QL28" s="36" t="n"/>
      <c r="QM28" s="36" t="n"/>
      <c r="QN28" s="36" t="n"/>
      <c r="QO28" s="36" t="n"/>
      <c r="QP28" s="36" t="n"/>
      <c r="QQ28" s="36" t="n"/>
      <c r="QR28" s="36" t="n"/>
      <c r="QS28" s="36" t="n"/>
      <c r="QT28" s="36" t="n"/>
      <c r="QU28" s="36" t="n"/>
      <c r="QV28" s="36" t="n"/>
      <c r="QW28" s="35" t="n"/>
      <c r="QX28" s="35" t="n"/>
      <c r="QY28" s="35" t="n"/>
      <c r="QZ28" s="35" t="n"/>
      <c r="RA28" s="35" t="n"/>
      <c r="RB28" s="36" t="n"/>
      <c r="RC28" s="36" t="n"/>
      <c r="RD28" s="36" t="n"/>
      <c r="RE28" s="36" t="n"/>
      <c r="RF28" s="36" t="n"/>
      <c r="RG28" s="48" t="n"/>
      <c r="RH28" s="35" t="n"/>
      <c r="RI28" s="35" t="n"/>
      <c r="RJ28" s="35" t="n"/>
      <c r="RK28" s="35" t="n"/>
      <c r="RL28" s="35" t="n"/>
      <c r="RM28" s="48" t="n"/>
      <c r="RN28" s="48" t="n"/>
      <c r="RO28" s="48" t="n"/>
      <c r="RP28" s="48" t="n"/>
      <c r="RQ28" s="48" t="n"/>
      <c r="RR28" s="48" t="n"/>
      <c r="RS28" s="35" t="n"/>
      <c r="RT28" s="35" t="n"/>
      <c r="RU28" s="35" t="n"/>
      <c r="RV28" s="35" t="n"/>
      <c r="RW28" s="35" t="n"/>
      <c r="RX28" s="48" t="n"/>
      <c r="RY28" s="48" t="n"/>
      <c r="RZ28" s="48" t="n"/>
      <c r="SA28" s="48" t="n"/>
      <c r="SB28" s="48" t="n"/>
      <c r="SC28" s="48" t="inlineStr">
        <is>
          <t>1-Disebarkan ke lahan terbuka</t>
        </is>
      </c>
      <c r="SD28" s="39" t="n">
        <v>0</v>
      </c>
      <c r="SE28" s="39" t="n">
        <v>0</v>
      </c>
      <c r="SF28" s="39" t="n">
        <v>0</v>
      </c>
      <c r="SG28" s="39" t="n">
        <v>0</v>
      </c>
      <c r="SH28" s="39" t="n">
        <v>0</v>
      </c>
      <c r="SI28" s="8" t="n">
        <v>1</v>
      </c>
      <c r="SJ28" s="8" t="n">
        <v>0</v>
      </c>
      <c r="SK28" s="8" t="n">
        <v>0</v>
      </c>
      <c r="SL28" s="8" t="n">
        <v>0</v>
      </c>
      <c r="SM28" s="48" t="n"/>
      <c r="SN28" s="48" t="n"/>
      <c r="SO28" s="35" t="n"/>
      <c r="SP28" s="35" t="n"/>
      <c r="SQ28" s="35" t="n"/>
      <c r="SR28" s="35" t="n"/>
      <c r="SS28" s="35" t="n"/>
      <c r="ST28" s="48" t="n"/>
      <c r="SU28" s="48" t="n"/>
      <c r="SV28" s="48" t="n"/>
      <c r="SW28" s="48" t="n"/>
      <c r="SX28" s="48" t="n"/>
      <c r="SY28" s="8">
        <f>VLOOKUP(AG28,'BUS 2'!$G$1:$CU$424,33,0)</f>
        <v/>
      </c>
      <c r="SZ28" s="48">
        <f>VLOOKUP(AG28,'BUS 2'!$G$1:$CU$424,34,0)</f>
        <v/>
      </c>
      <c r="TA28" s="48">
        <f>VLOOKUP(AG28,'BUS 2'!$G$1:$CU$424,35,0)</f>
        <v/>
      </c>
      <c r="TB28" s="48">
        <f>VLOOKUP(AG28,'BUS 2'!$G$1:$CU$424,36,0)</f>
        <v/>
      </c>
      <c r="TC28" s="48">
        <f>VLOOKUP(AG28,'BUS 2'!$G$1:$CU$424,37,0)</f>
        <v/>
      </c>
      <c r="TD28" s="48">
        <f>VLOOKUP(AG28,'BUS 2'!$G$1:$CU$424,38,0)</f>
        <v/>
      </c>
      <c r="TE28" s="48">
        <f>VLOOKUP(AG28,'BUS 2'!$G$1:$CU$424,39,0)</f>
        <v/>
      </c>
      <c r="TF28" s="48">
        <f>VLOOKUP(AG28,'BUS 2'!$G$1:$CU$424,40,0)</f>
        <v/>
      </c>
      <c r="TG28" s="8">
        <f>VLOOKUP(AG28,'BUS 2'!$G$1:$CU$424,42,0)</f>
        <v/>
      </c>
      <c r="TH28" s="8">
        <f>VLOOKUP(AG28,'BUS 2'!$G$1:$CU$424,43,0)</f>
        <v/>
      </c>
      <c r="TI28" s="8">
        <f>VLOOKUP(AG28,'BUS 2'!$G$1:$CU$424,44,0)</f>
        <v/>
      </c>
      <c r="TJ28" s="8">
        <f>VLOOKUP(AG28,'BUS 2'!$G$1:$CU$424,45,0)</f>
        <v/>
      </c>
      <c r="TK28" s="8">
        <f>VLOOKUP(AG28,'BUS 2'!$G$1:$CU$424,46,0)</f>
        <v/>
      </c>
      <c r="TL28" s="8">
        <f>VLOOKUP(AG28,'BUS 2'!$G$1:$CU$424,47,0)</f>
        <v/>
      </c>
      <c r="TM28" s="8">
        <f>VLOOKUP(AG28,'BUS 2'!$G$1:$CU$424,48,0)</f>
        <v/>
      </c>
      <c r="TN28" s="8">
        <f>VLOOKUP(AG28,'BUS 2'!$G$1:$CU$424,49,0)</f>
        <v/>
      </c>
      <c r="TO28" s="8">
        <f>VLOOKUP(AG28,'BUS 2'!$G$1:$CU$424,50,0)</f>
        <v/>
      </c>
      <c r="TP28" s="8">
        <f>VLOOKUP(AG28,'BUS 2'!$G$1:$CU$424,51,0)</f>
        <v/>
      </c>
      <c r="TQ28" s="8">
        <f>VLOOKUP(AG28,'BUS 2'!$G$1:$CU$424,52,0)</f>
        <v/>
      </c>
      <c r="TR28" s="8">
        <f>VLOOKUP(AG28,'BUS 2'!$G$1:$CU$424,53,0)</f>
        <v/>
      </c>
      <c r="TS28" s="48">
        <f>VLOOKUP(AG28,'BUS 2'!$G$1:$CU$424,54,0)</f>
        <v/>
      </c>
      <c r="TT28" s="48">
        <f>VLOOKUP(AG28,'BUS 2'!$G$1:$CU$424,55,0)</f>
        <v/>
      </c>
      <c r="TU28" s="48">
        <f>VLOOKUP(AG28,'BUS 2'!$G$1:$CU$424,56,0)</f>
        <v/>
      </c>
      <c r="TV28" s="48">
        <f>VLOOKUP(AG28,'BUS 2'!$G$1:$CU$424,57,0)</f>
        <v/>
      </c>
      <c r="TW28" s="48">
        <f>VLOOKUP(AG28,'BUS 2'!$G$1:$CU$424,58,0)</f>
        <v/>
      </c>
      <c r="TX28" s="48">
        <f>VLOOKUP(AG28,'BUS 2'!$G$1:$CU$424,59,0)</f>
        <v/>
      </c>
      <c r="TY28" s="48">
        <f>VLOOKUP(AG28,'BUS 2'!$G$1:$CU$424,60,0)</f>
        <v/>
      </c>
      <c r="TZ28" s="48">
        <f>VLOOKUP(AG28,'BUS 2'!$G$1:$CU$424,61,0)</f>
        <v/>
      </c>
      <c r="UA28" s="48">
        <f>VLOOKUP(AG28,'BUS 2'!$G$1:$CU$424,62,0)</f>
        <v/>
      </c>
      <c r="UB28" s="48">
        <f>VLOOKUP(AG28,'BUS 2'!$G$1:$CU$424,63,0)</f>
        <v/>
      </c>
      <c r="UC28" s="48">
        <f>VLOOKUP(AG28,'BUS 2'!$G$1:$CU$424,64,0)</f>
        <v/>
      </c>
      <c r="UD28" s="48">
        <f>VLOOKUP(AG28,'BUS 2'!$G$1:$CU$424,65,0)</f>
        <v/>
      </c>
      <c r="UE28" s="48">
        <f>VLOOKUP(AG28,'BUS 2'!$G$1:$CU$424,66,0)</f>
        <v/>
      </c>
      <c r="UF28" s="48">
        <f>VLOOKUP(AG28,'BUS 2'!$G$1:$CU$424,67,0)</f>
        <v/>
      </c>
      <c r="UG28" s="48">
        <f>VLOOKUP(AG28,'BUS 2'!$G$1:$CU$424,68,0)</f>
        <v/>
      </c>
      <c r="UH28" s="48">
        <f>VLOOKUP(AG28,'BUS 2'!$G$1:$CU$424,69,0)</f>
        <v/>
      </c>
      <c r="UI28" s="48">
        <f>VLOOKUP(AG28,'BUS 2'!$G$1:$CU$424,70,0)</f>
        <v/>
      </c>
      <c r="UJ28" s="48">
        <f>VLOOKUP(AG28,'BUS 2'!$G$1:$CU$424,71,0)</f>
        <v/>
      </c>
      <c r="UK28" s="48">
        <f>VLOOKUP(AG28,'BUS 2'!$G$1:$CU$424,72,0)</f>
        <v/>
      </c>
      <c r="UL28" s="48">
        <f>VLOOKUP(AG28,'BUS 2'!$G$1:$CU$424,73,0)</f>
        <v/>
      </c>
      <c r="UM28" s="48">
        <f>VLOOKUP(AG28,'BUS 2'!$G$1:$CU$424,74,0)</f>
        <v/>
      </c>
      <c r="UN28" s="48">
        <f>VLOOKUP(AG28,'BUS 2'!$G$1:$CU$424,75,0)</f>
        <v/>
      </c>
      <c r="UO28" s="48">
        <f>VLOOKUP(AG28,'BUS 2'!$G$1:$CU$424,76,0)</f>
        <v/>
      </c>
      <c r="UP28" s="48">
        <f>VLOOKUP(AG28,'BUS 2'!$G$1:$CU$424,77,0)</f>
        <v/>
      </c>
      <c r="UQ28" s="48">
        <f>VLOOKUP(AG28,'BUS 2'!$G$1:$CU$424,78,0)</f>
        <v/>
      </c>
      <c r="UR28" s="48">
        <f>VLOOKUP(AG28,'BUS 2'!$G$1:$CU$424,79,0)</f>
        <v/>
      </c>
      <c r="US28" s="48">
        <f>VLOOKUP(AG28,'BUS 2'!$G$1:$CU$424,80,0)</f>
        <v/>
      </c>
      <c r="UT28" s="48">
        <f>VLOOKUP(AG28,'BUS 2'!$G$1:$CU$424,81,0)</f>
        <v/>
      </c>
      <c r="UU28" s="48" t="n"/>
      <c r="UV28" s="48" t="n"/>
      <c r="UW28" s="48" t="n"/>
      <c r="UX28" s="48" t="n"/>
      <c r="UY28" s="48" t="n"/>
      <c r="UZ28" s="48" t="n"/>
      <c r="VA28" s="48" t="n"/>
      <c r="VB28" s="48" t="n"/>
      <c r="VC28" s="48" t="n"/>
      <c r="VD28" s="48" t="n"/>
      <c r="VE28" s="48" t="n"/>
      <c r="VF28" s="48" t="n"/>
      <c r="VG28" s="48" t="n"/>
      <c r="VH28" s="48" t="n"/>
      <c r="VI28" s="48" t="n"/>
      <c r="VJ28" s="48" t="n"/>
      <c r="VK28" s="48" t="n"/>
      <c r="VL28" s="48" t="n"/>
      <c r="VM28" s="48" t="n"/>
      <c r="VN28" s="48" t="n"/>
      <c r="VO28" s="48" t="n"/>
      <c r="VP28" s="48" t="n"/>
      <c r="VQ28" s="48" t="n"/>
      <c r="VR28" s="48" t="n"/>
      <c r="VS28" s="48" t="n"/>
      <c r="VT28" s="48" t="n"/>
      <c r="VU28" s="48" t="n"/>
      <c r="VV28" s="48" t="n"/>
      <c r="VW28" s="48" t="n"/>
      <c r="VX28" s="48" t="n"/>
      <c r="VY28" s="48" t="n"/>
      <c r="VZ28" s="48" t="n"/>
      <c r="WA28" s="48" t="n"/>
      <c r="WB28" s="48" t="n"/>
      <c r="WC28" s="48" t="n"/>
      <c r="WD28" s="48" t="n"/>
      <c r="WE28" s="48" t="n"/>
      <c r="WF28" s="48" t="n"/>
      <c r="WG28" s="48" t="n"/>
      <c r="WH28" s="48" t="n"/>
      <c r="WI28" s="48" t="n"/>
      <c r="WJ28" s="48" t="n"/>
      <c r="WK28" s="48" t="n"/>
      <c r="WL28" s="48" t="n"/>
      <c r="WM28" s="48" t="n"/>
      <c r="WN28" s="48" t="n"/>
      <c r="WO28" s="48" t="n"/>
      <c r="WP28" s="48" t="n"/>
      <c r="WQ28" s="48" t="n"/>
      <c r="WR28" s="48" t="n"/>
      <c r="WS28" s="48" t="n"/>
      <c r="WT28" s="48" t="n"/>
      <c r="WU28" s="48" t="n"/>
      <c r="WV28" s="48" t="n"/>
      <c r="WW28" s="48" t="n"/>
      <c r="WX28" s="48" t="n"/>
      <c r="WY28" s="48" t="n"/>
      <c r="WZ28" s="48" t="n"/>
      <c r="XA28" s="48" t="n"/>
      <c r="XB28" s="48" t="n"/>
      <c r="XC28" s="48" t="n"/>
      <c r="XD28" s="48" t="n"/>
      <c r="XE28" s="48" t="n"/>
      <c r="XF28" s="48" t="n"/>
      <c r="XG28" s="48" t="n"/>
      <c r="XH28" s="48" t="n"/>
      <c r="XI28" s="48" t="n"/>
      <c r="XJ28" s="48" t="n"/>
      <c r="XK28" s="48" t="n"/>
      <c r="XL28" s="48" t="n"/>
      <c r="XM28" s="48" t="n"/>
      <c r="XN28" s="48" t="n"/>
      <c r="XO28" s="48" t="n"/>
      <c r="XP28" s="48" t="n"/>
      <c r="XQ28" s="48" t="n"/>
      <c r="XR28" s="48" t="n"/>
      <c r="XS28" s="48" t="n"/>
      <c r="XT28" s="48" t="n"/>
      <c r="XU28" s="48" t="n"/>
      <c r="XV28" s="48" t="n"/>
      <c r="XW28" s="48" t="n"/>
      <c r="XX28" s="48" t="n"/>
      <c r="XY28" s="48" t="n"/>
      <c r="XZ28" s="48" t="n"/>
      <c r="YA28" s="48" t="n"/>
      <c r="YB28" s="48" t="n"/>
      <c r="YC28" s="48" t="n"/>
      <c r="YD28" s="48" t="n"/>
      <c r="YE28" s="48" t="n"/>
      <c r="YF28" s="48" t="n"/>
      <c r="YG28" s="48" t="n"/>
      <c r="YH28" s="48" t="n"/>
      <c r="YI28" s="48" t="n"/>
      <c r="YJ28" s="48" t="n"/>
      <c r="YK28" s="48" t="n"/>
      <c r="YL28" s="48" t="n"/>
      <c r="YM28" s="48" t="n"/>
      <c r="YN28" s="48" t="n"/>
      <c r="YO28" s="48" t="n"/>
      <c r="YP28" s="48" t="n"/>
      <c r="YQ28" s="48" t="n"/>
      <c r="YR28" s="48" t="n"/>
      <c r="YS28" s="48" t="n"/>
      <c r="YT28" s="48" t="n"/>
      <c r="YU28" s="48" t="n"/>
      <c r="YV28" s="48" t="n"/>
      <c r="YW28" s="48" t="n"/>
      <c r="YX28" s="48" t="n"/>
      <c r="YY28" s="48" t="n"/>
      <c r="YZ28" s="48" t="n"/>
      <c r="ZA28" s="48" t="n"/>
      <c r="ZB28" s="48" t="n"/>
      <c r="ZC28" s="48" t="n"/>
      <c r="ZD28" s="48" t="n"/>
      <c r="ZE28" s="48" t="n"/>
      <c r="ZF28" s="48" t="n"/>
      <c r="ZG28" s="48" t="n"/>
      <c r="ZH28" s="48" t="n"/>
      <c r="ZI28" s="48" t="n"/>
      <c r="ZJ28" s="48" t="n"/>
      <c r="ZK28" s="48" t="n"/>
      <c r="ZL28" s="48" t="n"/>
      <c r="ZM28" s="48" t="n"/>
      <c r="ZN28" s="48" t="n"/>
      <c r="ZO28" s="48" t="n"/>
      <c r="ZP28" s="48" t="n"/>
      <c r="ZQ28" s="48" t="n"/>
      <c r="ZR28" s="48" t="n"/>
      <c r="ZS28" s="48" t="n"/>
      <c r="ZT28" s="48" t="n"/>
      <c r="ZU28" s="48" t="n"/>
      <c r="ZV28" s="48" t="n"/>
      <c r="ZW28" s="48" t="n"/>
      <c r="ZX28" s="48" t="n"/>
      <c r="ZY28" s="48" t="n"/>
      <c r="ZZ28" s="48" t="n"/>
      <c r="AAA28" s="48" t="n"/>
      <c r="AAB28" s="48" t="n"/>
      <c r="AAC28" s="48" t="n"/>
      <c r="AAD28" s="48" t="n"/>
      <c r="AAE28" s="48" t="n"/>
      <c r="AAF28" s="48" t="n"/>
      <c r="AAG28" s="48" t="n"/>
      <c r="AAH28" s="48" t="n"/>
      <c r="AAI28" s="48" t="n"/>
      <c r="AAJ28" s="48" t="n"/>
      <c r="AAK28" s="48" t="n"/>
      <c r="AAL28" s="48" t="inlineStr">
        <is>
          <t>Tidak</t>
        </is>
      </c>
      <c r="AAM28" s="48" t="n"/>
      <c r="AAN28" s="48" t="n"/>
      <c r="AAO28" s="48" t="n"/>
      <c r="AAP28" s="48" t="n"/>
      <c r="AAQ28" s="48" t="n"/>
      <c r="AAR28" s="48" t="inlineStr">
        <is>
          <t>Tidak</t>
        </is>
      </c>
      <c r="AAS28" s="48" t="inlineStr">
        <is>
          <t>Tidak pasti/ragu-ragu</t>
        </is>
      </c>
      <c r="AAT28" s="48" t="inlineStr">
        <is>
          <t>Didiamkan saja/dibiarkan di tempatnya (di bak/kolam penampung slurry)</t>
        </is>
      </c>
      <c r="AAU28" s="8" t="n">
        <v>0</v>
      </c>
      <c r="AAV28" s="8" t="n">
        <v>0</v>
      </c>
      <c r="AAW28" s="8" t="n">
        <v>0</v>
      </c>
      <c r="AAX28" s="8" t="n">
        <v>0</v>
      </c>
      <c r="AAY28" s="8" t="n">
        <v>0</v>
      </c>
      <c r="AAZ28" s="8" t="n">
        <v>1</v>
      </c>
      <c r="ABA28" s="8" t="n">
        <v>0</v>
      </c>
      <c r="ABB28" s="48" t="n"/>
      <c r="ABC28" s="48" t="n"/>
      <c r="ABD28" s="48" t="n"/>
      <c r="ABE28" s="48" t="n"/>
      <c r="ABF28" s="48" t="n"/>
      <c r="ABG28" s="48" t="n"/>
      <c r="ABH28" s="48" t="n"/>
      <c r="ABI28" s="48" t="n"/>
      <c r="ABJ28" s="48" t="n"/>
      <c r="ABK28" s="48" t="n"/>
      <c r="ABL28" s="48" t="n"/>
      <c r="ABM28" s="48" t="n"/>
      <c r="ABN28" s="48" t="n"/>
      <c r="ABO28" s="48" t="n"/>
      <c r="ABP28" s="48" t="n"/>
      <c r="ABQ28" s="48" t="n"/>
      <c r="ABR28" s="48" t="n"/>
      <c r="ABS28" s="48" t="n"/>
      <c r="ABT28" s="48" t="n"/>
      <c r="ABU28" s="48" t="n"/>
      <c r="ABV28" s="48" t="n"/>
      <c r="ABW28" s="48" t="n"/>
      <c r="ABX28" s="48" t="n"/>
      <c r="ABY28" s="48" t="n"/>
      <c r="ABZ28" s="48" t="n"/>
      <c r="ACA28" s="48" t="n"/>
      <c r="ACB28" s="48" t="n"/>
      <c r="ACC28" s="48" t="n"/>
      <c r="ACD28" s="48" t="n"/>
      <c r="ACE28" s="48" t="n"/>
      <c r="ACF28" s="48" t="n"/>
      <c r="ACG28" s="48" t="n"/>
      <c r="ACH28" s="48" t="n"/>
      <c r="ACI28" s="48" t="n"/>
      <c r="ACJ28" s="48" t="n"/>
      <c r="ACK28" s="48" t="inlineStr">
        <is>
          <t>Ladang/sawah terlalu jauh, sulit untuk mengangkut ke sana</t>
        </is>
      </c>
      <c r="ACL28" s="8" t="n">
        <v>0</v>
      </c>
      <c r="ACM28" s="8" t="n">
        <v>0</v>
      </c>
      <c r="ACN28" s="8" t="n">
        <v>0</v>
      </c>
      <c r="ACO28" s="8" t="n">
        <v>1</v>
      </c>
      <c r="ACP28" s="8" t="n">
        <v>0</v>
      </c>
      <c r="ACQ28" s="8" t="n">
        <v>0</v>
      </c>
      <c r="ACR28" s="8" t="n">
        <v>0</v>
      </c>
      <c r="ACS28" s="48" t="n"/>
      <c r="ACT28" s="48" t="inlineStr">
        <is>
          <t>-</t>
        </is>
      </c>
      <c r="ACU28" s="48" t="inlineStr">
        <is>
          <t>Manfaat cukup signifikan, terasa di kehidupan sehari-hari</t>
        </is>
      </c>
      <c r="ACV28" s="48" t="inlineStr">
        <is>
          <t>Sama saja</t>
        </is>
      </c>
      <c r="ACW28" s="48" t="inlineStr">
        <is>
          <t>Anggota keluarga - Perempuan dewasa</t>
        </is>
      </c>
      <c r="ACX28" s="48" t="inlineStr">
        <is>
          <t>Setuju</t>
        </is>
      </c>
      <c r="ACY28" s="48" t="inlineStr">
        <is>
          <t>Anggota keluarga - Laki-laki dewasa Anggota keluarga - Perempuan dewasa Anggota keluarga - Anak-anak</t>
        </is>
      </c>
      <c r="ACZ28" s="8" t="n">
        <v>1</v>
      </c>
      <c r="ADA28" s="8" t="n">
        <v>1</v>
      </c>
      <c r="ADB28" s="8" t="n">
        <v>1</v>
      </c>
      <c r="ADC28" s="8" t="n">
        <v>0</v>
      </c>
      <c r="ADD28" s="48" t="inlineStr">
        <is>
          <t>Puas</t>
        </is>
      </c>
      <c r="ADE28" s="48" t="inlineStr">
        <is>
          <t>Puas</t>
        </is>
      </c>
      <c r="ADF28" s="48" t="inlineStr">
        <is>
          <t>Puas</t>
        </is>
      </c>
      <c r="ADG28" s="48" t="inlineStr">
        <is>
          <t>Cukup puas</t>
        </is>
      </c>
      <c r="ADH28" s="48" t="inlineStr">
        <is>
          <t>Tidak</t>
        </is>
      </c>
      <c r="ADI28" s="48" t="n"/>
      <c r="ADJ28" s="48" t="inlineStr">
        <is>
          <t>Cukup puas</t>
        </is>
      </c>
      <c r="ADK28" s="48" t="n"/>
      <c r="ADL28" s="48" t="n"/>
      <c r="ADM28" s="48" t="n"/>
      <c r="ADN28" s="48" t="n"/>
      <c r="ADO28" s="48" t="n"/>
      <c r="ADP28" s="48" t="n"/>
      <c r="ADQ28" s="48" t="n"/>
      <c r="ADR28" s="48" t="n"/>
      <c r="ADS28" s="48" t="n"/>
      <c r="ADT28" s="48" t="n"/>
      <c r="ADU28" s="48" t="inlineStr">
        <is>
          <t>Dibiarkan saja</t>
        </is>
      </c>
      <c r="ADV28" s="8" t="n">
        <v>0</v>
      </c>
      <c r="ADW28" s="8" t="n">
        <v>0</v>
      </c>
      <c r="ADX28" s="8" t="n">
        <v>0</v>
      </c>
      <c r="ADY28" s="8" t="n">
        <v>0</v>
      </c>
      <c r="ADZ28" s="8" t="n">
        <v>0</v>
      </c>
      <c r="AEA28" s="8" t="n">
        <v>0</v>
      </c>
      <c r="AEB28" s="8" t="n">
        <v>1</v>
      </c>
      <c r="AEC28" s="8" t="n">
        <v>0</v>
      </c>
      <c r="AED28" s="48" t="inlineStr">
        <is>
          <t>-</t>
        </is>
      </c>
      <c r="AEE28" s="48" t="inlineStr">
        <is>
          <t>Laki-laki dewasa</t>
        </is>
      </c>
      <c r="AEF28" s="48" t="n"/>
      <c r="AEG28" s="48" t="inlineStr">
        <is>
          <t>Menelepon atau WA langsung</t>
        </is>
      </c>
      <c r="AEH28" s="48" t="n"/>
      <c r="AEI28" s="48" t="inlineStr">
        <is>
          <t>Sebaiknya pengecekan pengguna biogas dilakukan secara rutin</t>
        </is>
      </c>
      <c r="AEJ28" s="48" t="inlineStr">
        <is>
          <t>Kadang-kadang</t>
        </is>
      </c>
      <c r="AEK28" s="48" t="inlineStr">
        <is>
          <t>Lebih aman Mendapatkan subsidi</t>
        </is>
      </c>
      <c r="AEL28" s="8" t="n">
        <v>0</v>
      </c>
      <c r="AEM28" s="8" t="n">
        <v>0</v>
      </c>
      <c r="AEN28" s="8" t="n">
        <v>0</v>
      </c>
      <c r="AEO28" s="8" t="n">
        <v>0</v>
      </c>
      <c r="AEP28" s="8" t="n">
        <v>1</v>
      </c>
      <c r="AEQ28" s="8" t="n">
        <v>0</v>
      </c>
      <c r="AER28" s="8" t="n">
        <v>0</v>
      </c>
      <c r="AES28" s="8" t="n">
        <v>0</v>
      </c>
      <c r="AET28" s="8" t="n">
        <v>0</v>
      </c>
      <c r="AEU28" s="8" t="n">
        <v>0</v>
      </c>
      <c r="AEV28" s="8" t="n">
        <v>1</v>
      </c>
      <c r="AEW28" s="8" t="n">
        <v>0</v>
      </c>
      <c r="AEX28" s="48" t="n"/>
      <c r="AEY28" s="48" t="inlineStr">
        <is>
          <t>Memasak lebih aman</t>
        </is>
      </c>
      <c r="AEZ28" s="48" t="n"/>
      <c r="AFA28" s="48" t="inlineStr">
        <is>
          <t>Tetangga / teman / saudara</t>
        </is>
      </c>
      <c r="AFB28" s="48" t="n"/>
      <c r="AFC28" s="48" t="inlineStr">
        <is>
          <t>IMG-20260215-WA0034-18_57_29.jpg</t>
        </is>
      </c>
      <c r="AFD28" s="16" t="inlineStr">
        <is>
          <t>https://kf.kobotoolbox.org/api/v2/assets/avstPQqLr3Ab3ZdcVTXZ6f/data/672486535/attachments/attBUrMRJk4J6vTBKDQKsRsX/</t>
        </is>
      </c>
      <c r="AFE28" s="48" t="inlineStr">
        <is>
          <t>IMG-20260215-WA0032-18_57_48.jpg</t>
        </is>
      </c>
      <c r="AFF28" s="16" t="inlineStr">
        <is>
          <t>https://kf.kobotoolbox.org/api/v2/assets/avstPQqLr3Ab3ZdcVTXZ6f/data/672486535/attachments/att9TZNNMGBnERynehXkcx6x/</t>
        </is>
      </c>
      <c r="AFG28" s="48" t="inlineStr">
        <is>
          <t>Siti Nurhalisa S</t>
        </is>
      </c>
      <c r="AFH28" s="48" t="n"/>
      <c r="AFI28" s="27" t="inlineStr">
        <is>
          <t>Responden adalah istri dari dari almarhum bapak Baharuddin M</t>
        </is>
      </c>
      <c r="AFJ28" s="48" t="n"/>
      <c r="AFK28" s="48" t="n"/>
      <c r="AFL28" s="48" t="n"/>
      <c r="AFM28" s="48" t="n"/>
      <c r="AFN28" s="48" t="n"/>
      <c r="AFO28" s="48" t="n"/>
      <c r="AFP28" s="48" t="n"/>
      <c r="AFQ28" s="48" t="n"/>
      <c r="AFR28" s="48" t="n"/>
      <c r="AFS28" s="48" t="n"/>
      <c r="AFT28" s="48" t="n"/>
      <c r="AFU28" s="48" t="n"/>
      <c r="AFV28" s="48" t="n"/>
      <c r="AFW28" s="48" t="n"/>
      <c r="AFX28" s="48" t="n"/>
      <c r="AFY28" s="48" t="n"/>
      <c r="AFZ28" s="48" t="n"/>
      <c r="AGA28" s="48" t="n"/>
      <c r="AGB28" s="48" t="n"/>
      <c r="AGC28" s="48" t="n"/>
      <c r="AGD28" s="48" t="n"/>
      <c r="AGE28" s="48" t="n"/>
      <c r="AGF28" s="48" t="n"/>
      <c r="AGG28" s="48" t="n"/>
      <c r="AGH28" s="48" t="n"/>
      <c r="AGI28" s="48" t="n"/>
      <c r="AGJ28" s="48" t="n"/>
      <c r="AGK28" s="48" t="n"/>
      <c r="AGL28" s="48" t="n"/>
      <c r="AGM28" s="48" t="n"/>
      <c r="AGN28" s="48" t="n"/>
      <c r="AGO28" s="48" t="n"/>
      <c r="AGP28" s="48" t="n"/>
      <c r="AGQ28" s="48" t="n"/>
      <c r="AGR28" s="48" t="n"/>
      <c r="AGS28" s="48" t="n"/>
      <c r="AGT28" s="48" t="n"/>
      <c r="AGU28" s="48" t="n"/>
      <c r="AGV28" s="48" t="n"/>
      <c r="AGW28" s="48" t="n"/>
      <c r="AGX28" s="48" t="n"/>
      <c r="AGY28" s="48" t="n"/>
      <c r="AGZ28" s="48" t="n"/>
      <c r="AHA28" s="48" t="n"/>
      <c r="AHB28" s="48" t="n"/>
      <c r="AHC28" s="48" t="n"/>
      <c r="AHD28" s="48" t="n"/>
      <c r="AHE28" s="48" t="n"/>
      <c r="AHF28" s="48" t="n"/>
      <c r="AHG28" s="48" t="n"/>
      <c r="AHH28" s="48" t="n"/>
      <c r="AHI28" s="48" t="n"/>
      <c r="AHJ28" s="48" t="n"/>
      <c r="AHK28" s="48" t="n"/>
      <c r="AHL28" s="48" t="n"/>
      <c r="AHM28" s="48" t="n"/>
      <c r="AHN28" s="48" t="n"/>
      <c r="AHO28" s="48" t="n"/>
      <c r="AHP28" s="48" t="n"/>
      <c r="AHQ28" s="48" t="n"/>
      <c r="AHR28" s="48" t="n"/>
      <c r="AHS28" s="48" t="n"/>
      <c r="AHT28" s="48" t="n"/>
      <c r="AHU28" s="48" t="n"/>
      <c r="AHV28" s="48" t="n"/>
      <c r="AHW28" s="48" t="n"/>
      <c r="AHX28" s="48" t="n"/>
      <c r="AHY28" s="48" t="n"/>
      <c r="AHZ28" s="48" t="n"/>
      <c r="AIA28" s="48" t="n"/>
      <c r="AIB28" s="48" t="n"/>
      <c r="AIC28" s="48" t="n"/>
      <c r="AID28" s="48" t="n"/>
      <c r="AIE28" s="48" t="n"/>
      <c r="AIF28" s="48" t="n"/>
      <c r="AIG28" s="48" t="n"/>
      <c r="AIH28" s="48" t="n"/>
      <c r="AII28" s="48" t="n"/>
      <c r="AIJ28" s="48" t="n"/>
      <c r="AIK28" s="48" t="n"/>
      <c r="AIL28" s="48" t="n"/>
      <c r="AIM28" s="48" t="n"/>
      <c r="AIN28" s="48" t="n"/>
      <c r="AIO28" s="48" t="n"/>
      <c r="AIP28" s="48" t="n"/>
      <c r="AIQ28" s="48" t="n"/>
      <c r="AIR28" s="48" t="n"/>
      <c r="AIS28" s="48" t="n"/>
      <c r="AIT28" s="48" t="n"/>
      <c r="AIU28" s="48" t="n"/>
      <c r="AIV28" s="48" t="n"/>
      <c r="AIW28" s="48" t="n"/>
      <c r="AIX28" s="48" t="n"/>
      <c r="AIY28" s="48" t="n"/>
      <c r="AIZ28" s="48" t="n"/>
      <c r="AJA28" s="48" t="n"/>
      <c r="AJB28" s="48" t="n"/>
      <c r="AJC28" s="48" t="n"/>
      <c r="AJD28" s="48" t="n"/>
      <c r="AJE28" s="48" t="n"/>
      <c r="AJF28" s="48" t="n"/>
      <c r="AJG28" s="48" t="n"/>
      <c r="AJH28" s="48" t="n"/>
      <c r="AJI28" s="48" t="n"/>
      <c r="AJJ28" s="48" t="n"/>
      <c r="AJK28" s="48" t="n"/>
      <c r="AJL28" s="48" t="n"/>
      <c r="AJM28" s="48" t="n"/>
      <c r="AJN28" s="48" t="n"/>
      <c r="AJO28" s="48" t="n"/>
      <c r="AJP28" s="48" t="n"/>
      <c r="AJQ28" s="48" t="n"/>
      <c r="AJR28" s="48" t="n"/>
      <c r="AJS28" s="48" t="n"/>
      <c r="AJT28" s="48" t="n"/>
      <c r="AJU28" s="48" t="n"/>
      <c r="AJV28" s="48" t="n"/>
      <c r="AJW28" s="48" t="n"/>
      <c r="AJX28" s="48" t="n"/>
      <c r="AJY28" s="48" t="n"/>
      <c r="AJZ28" s="48" t="n"/>
      <c r="AKA28" s="48" t="n"/>
      <c r="AKB28" s="48" t="n"/>
      <c r="AKC28" s="48" t="n"/>
      <c r="AKD28" s="48" t="n"/>
      <c r="AKE28" s="48" t="n"/>
      <c r="AKF28" s="48" t="n"/>
      <c r="AKG28" s="48" t="n"/>
      <c r="AKH28" s="48" t="n"/>
      <c r="AKI28" s="48" t="n"/>
      <c r="AKJ28" s="48" t="n"/>
      <c r="AKK28" s="48" t="n"/>
      <c r="AKL28" s="48" t="n"/>
      <c r="AKM28" s="48" t="n"/>
      <c r="AKN28" s="48" t="n"/>
      <c r="AKO28" s="48" t="n"/>
      <c r="AKP28" s="48" t="n"/>
      <c r="AKQ28" s="48" t="n"/>
      <c r="AKR28" s="48" t="n"/>
      <c r="AKS28" s="48" t="n"/>
      <c r="AKT28" s="48" t="n"/>
      <c r="AKU28" s="48" t="n"/>
      <c r="AKV28" s="48" t="n"/>
      <c r="AKW28" s="48" t="n"/>
      <c r="AKX28" s="48" t="n"/>
      <c r="AKY28" s="48" t="n"/>
      <c r="AKZ28" s="48" t="n"/>
      <c r="ALA28" s="48" t="n"/>
      <c r="ALB28" s="48" t="n"/>
      <c r="ALC28" s="48" t="n"/>
      <c r="ALD28" s="48" t="n"/>
      <c r="ALE28" s="48" t="n"/>
      <c r="ALF28" s="48" t="n"/>
      <c r="ALG28" s="48" t="n"/>
      <c r="ALH28" s="48" t="n"/>
      <c r="ALI28" s="48" t="n"/>
      <c r="ALJ28" s="48" t="n"/>
      <c r="ALK28" s="48" t="n"/>
      <c r="ALL28" s="48" t="n"/>
      <c r="ALM28" s="48" t="n"/>
      <c r="ALN28" s="48" t="n"/>
      <c r="ALO28" s="48" t="n"/>
      <c r="ALP28" s="48" t="n"/>
      <c r="ALQ28" s="48" t="n"/>
      <c r="ALR28" s="48" t="n"/>
      <c r="ALS28" s="48" t="n"/>
      <c r="ALT28" s="48" t="n"/>
      <c r="ALU28" s="48" t="n"/>
      <c r="ALV28" s="48" t="n"/>
      <c r="ALW28" s="48" t="n"/>
      <c r="ALX28" s="48" t="n"/>
      <c r="ALY28" s="48" t="n"/>
      <c r="ALZ28" s="48" t="n"/>
      <c r="AMA28" s="48" t="n"/>
      <c r="AMB28" s="48" t="n"/>
      <c r="AMC28" s="48" t="n"/>
      <c r="AMD28" s="48" t="n"/>
      <c r="AME28" s="48" t="n"/>
      <c r="AMF28" s="48" t="n"/>
      <c r="AMG28" s="48" t="n"/>
      <c r="AMH28" s="48" t="n"/>
      <c r="AMI28" s="48" t="n"/>
      <c r="AMJ28" s="48" t="n"/>
      <c r="AMK28" s="48" t="n"/>
      <c r="AML28" s="48" t="n"/>
      <c r="AMM28" s="48" t="n"/>
      <c r="AMN28" s="48" t="n"/>
      <c r="AMO28" s="48" t="n"/>
      <c r="AMP28" s="48" t="n"/>
      <c r="AMQ28" s="48" t="n"/>
      <c r="AMR28" s="48" t="n"/>
      <c r="AMS28" s="48" t="n"/>
      <c r="AMT28" s="48" t="n"/>
      <c r="AMU28" s="48" t="n"/>
      <c r="AMV28" s="48" t="n"/>
      <c r="AMW28" s="48" t="n"/>
      <c r="AMX28" s="48" t="n"/>
      <c r="AMY28" s="48" t="n"/>
      <c r="AMZ28" s="48" t="n"/>
      <c r="ANA28" s="48" t="n"/>
      <c r="ANB28" s="48" t="n"/>
      <c r="ANC28" s="48" t="n"/>
      <c r="AND28" s="48" t="n"/>
      <c r="ANE28" s="48" t="n"/>
      <c r="ANF28" s="48" t="n"/>
      <c r="ANG28" s="48" t="n"/>
      <c r="ANH28" s="48" t="n"/>
      <c r="ANI28" s="48" t="n"/>
      <c r="ANJ28" s="48" t="n"/>
      <c r="ANK28" s="48" t="n"/>
      <c r="ANL28" s="48" t="n"/>
      <c r="ANM28" s="48" t="n"/>
      <c r="ANN28" s="48" t="n"/>
      <c r="ANO28" s="48" t="n"/>
      <c r="ANP28" s="48" t="n"/>
      <c r="ANQ28" s="48" t="n"/>
      <c r="ANR28" s="48" t="n"/>
      <c r="ANS28" s="48" t="n"/>
      <c r="ANT28" s="48" t="n"/>
      <c r="ANU28" s="48" t="n"/>
      <c r="ANV28" s="48" t="n"/>
      <c r="ANW28" s="48" t="n"/>
      <c r="ANX28" s="48" t="n"/>
      <c r="ANY28" s="48" t="n"/>
      <c r="ANZ28" s="48" t="n"/>
      <c r="AOA28" s="48" t="n"/>
      <c r="AOB28" s="48" t="n"/>
      <c r="AOC28" s="48" t="n"/>
      <c r="AOD28" s="48" t="n"/>
      <c r="AOE28" s="48" t="n"/>
      <c r="AOF28" s="48" t="n"/>
      <c r="AOG28" s="48" t="n"/>
      <c r="AOH28" s="48" t="n"/>
      <c r="AOI28" s="48" t="n"/>
      <c r="AOJ28" s="48" t="n"/>
      <c r="AOK28" s="48" t="n"/>
      <c r="AOL28" s="48" t="n"/>
      <c r="AOM28" s="48" t="n"/>
      <c r="AON28" s="48" t="n"/>
      <c r="AOO28" s="48" t="n"/>
      <c r="AOP28" s="48" t="n"/>
      <c r="AOQ28" s="48" t="n"/>
      <c r="AOR28" s="48" t="n"/>
      <c r="AOS28" s="48" t="n"/>
      <c r="AOT28" s="48" t="n"/>
      <c r="AOU28" s="48" t="n"/>
      <c r="AOV28" s="48" t="n"/>
      <c r="AOW28" s="48" t="n"/>
      <c r="AOX28" s="48" t="n"/>
      <c r="AOY28" s="48" t="n"/>
      <c r="AOZ28" s="48" t="n"/>
      <c r="APA28" s="48" t="n"/>
      <c r="APB28" s="48" t="n"/>
      <c r="APC28" s="48" t="n"/>
      <c r="APD28" s="48" t="n"/>
      <c r="APE28" s="48" t="n"/>
      <c r="APF28" s="48" t="n"/>
      <c r="APG28" s="48" t="n"/>
      <c r="APH28" s="48" t="n"/>
      <c r="API28" s="48" t="n"/>
      <c r="APJ28" s="48" t="n"/>
      <c r="APK28" s="48" t="n"/>
      <c r="APL28" s="48" t="n"/>
      <c r="APM28" s="48" t="n"/>
      <c r="APN28" s="48" t="n"/>
      <c r="APO28" s="48" t="n"/>
      <c r="APP28" s="48" t="n"/>
      <c r="APQ28" s="48" t="n"/>
      <c r="APR28" s="48" t="n"/>
      <c r="APS28" s="48" t="n"/>
      <c r="APT28" s="48" t="n"/>
      <c r="APU28" s="48" t="n"/>
      <c r="APV28" s="48" t="n"/>
      <c r="APW28" s="48" t="n"/>
      <c r="APX28" s="48" t="n"/>
      <c r="APY28" s="48" t="n"/>
      <c r="APZ28" s="48" t="n"/>
      <c r="AQA28" s="48" t="n"/>
      <c r="AQB28" s="48" t="n"/>
      <c r="AQC28" s="48" t="n"/>
      <c r="AQD28" s="48" t="n"/>
      <c r="AQE28" s="48" t="n"/>
      <c r="AQF28" s="48" t="n"/>
      <c r="AQG28" s="48" t="n"/>
      <c r="AQH28" s="48" t="n"/>
      <c r="AQI28" s="48" t="n"/>
      <c r="AQJ28" s="48" t="n"/>
      <c r="AQK28" s="48" t="n"/>
      <c r="AQL28" s="48" t="n"/>
      <c r="AQM28" s="48" t="n"/>
      <c r="AQN28" s="48" t="n"/>
      <c r="AQO28" s="48" t="n"/>
      <c r="AQP28" s="48" t="n"/>
      <c r="AQQ28" s="48" t="n"/>
      <c r="AQR28" s="48" t="n"/>
      <c r="AQS28" s="48" t="n"/>
      <c r="AQT28" s="48" t="n"/>
      <c r="AQU28" s="48" t="n"/>
      <c r="AQV28" s="48" t="n"/>
      <c r="AQW28" s="48" t="n"/>
      <c r="AQX28" s="48" t="n"/>
      <c r="AQY28" s="48" t="n"/>
      <c r="AQZ28" s="48" t="n"/>
      <c r="ARA28" s="48" t="n"/>
      <c r="ARB28" s="48" t="n"/>
      <c r="ARC28" s="48" t="n"/>
      <c r="ARD28" s="48" t="n"/>
      <c r="ARE28" s="48" t="n"/>
      <c r="ARF28" s="48" t="n"/>
      <c r="ARG28" s="48" t="n"/>
      <c r="ARH28" s="48" t="n"/>
      <c r="ARI28" s="48" t="n"/>
      <c r="ARJ28" s="48" t="n"/>
      <c r="ARK28" s="48" t="n"/>
      <c r="ARL28" s="48" t="n"/>
      <c r="ARM28" s="48" t="n"/>
      <c r="ARN28" s="48" t="n"/>
      <c r="ARO28" s="48" t="n"/>
      <c r="ARP28" s="48" t="n"/>
      <c r="ARQ28" s="48" t="n"/>
      <c r="ARR28" s="48" t="n"/>
      <c r="ARS28" s="48" t="n"/>
      <c r="ART28" s="48" t="n"/>
      <c r="ARU28" s="48" t="n"/>
      <c r="ARV28" s="48" t="n"/>
      <c r="ARW28" s="48" t="n"/>
      <c r="ARX28" s="48" t="n"/>
      <c r="ARY28" s="48" t="n"/>
      <c r="ARZ28" s="48" t="n"/>
      <c r="ASA28" s="48" t="n"/>
      <c r="ASB28" s="48" t="n"/>
      <c r="ASC28" s="48" t="n"/>
      <c r="ASD28" s="48" t="n"/>
      <c r="ASE28" s="48" t="n"/>
      <c r="ASF28" s="48" t="n"/>
      <c r="ASG28" s="48" t="n"/>
      <c r="ASH28" s="48" t="n"/>
      <c r="ASI28" s="48" t="n"/>
      <c r="ASJ28" s="48" t="n"/>
      <c r="ASK28" s="48" t="n"/>
      <c r="ASL28" s="48" t="n"/>
      <c r="ASM28" s="48" t="n"/>
      <c r="ASN28" s="48" t="n"/>
      <c r="ASO28" s="48" t="n"/>
      <c r="ASP28" s="48" t="n"/>
      <c r="ASQ28" s="48" t="n"/>
      <c r="ASR28" s="48" t="n"/>
      <c r="ASS28" s="48" t="n"/>
      <c r="AST28" s="48" t="n"/>
      <c r="ASU28" s="48" t="n"/>
      <c r="ASV28" s="48" t="n"/>
      <c r="ASW28" s="48" t="n"/>
      <c r="ASX28" s="48" t="n"/>
      <c r="ASY28" s="48" t="n"/>
      <c r="ASZ28" s="48" t="n"/>
      <c r="ATA28" s="48" t="n"/>
      <c r="ATB28" s="48" t="n"/>
      <c r="ATC28" s="48" t="n"/>
      <c r="ATD28" s="48" t="n"/>
      <c r="ATE28" s="48" t="n"/>
      <c r="ATF28" s="48" t="n"/>
      <c r="ATG28" s="48" t="n"/>
      <c r="ATH28" s="48" t="n"/>
      <c r="ATI28" s="48" t="n"/>
      <c r="ATJ28" s="48" t="n"/>
      <c r="ATK28" s="48" t="n"/>
      <c r="ATL28" s="48" t="n"/>
      <c r="ATM28" s="48" t="n"/>
      <c r="ATN28" s="48" t="n"/>
      <c r="ATO28" s="48" t="n"/>
      <c r="ATP28" s="48" t="n"/>
      <c r="ATQ28" s="48" t="n"/>
      <c r="ATR28" s="48" t="n"/>
      <c r="ATS28" s="48" t="n"/>
      <c r="ATT28" s="48" t="n"/>
      <c r="ATU28" s="48" t="n"/>
      <c r="ATV28" s="48" t="n"/>
      <c r="ATW28" s="48" t="n"/>
      <c r="ATX28" s="48" t="n"/>
      <c r="ATY28" s="48" t="n"/>
      <c r="ATZ28" s="48" t="n"/>
      <c r="AUA28" s="48" t="n"/>
      <c r="AUB28" s="48" t="n"/>
      <c r="AUC28" s="48" t="n"/>
      <c r="AUD28" s="48" t="n"/>
      <c r="AUE28" s="48" t="n"/>
      <c r="AUF28" s="48" t="n"/>
      <c r="AUG28" s="48" t="n"/>
      <c r="AUH28" s="48" t="n"/>
      <c r="AUI28" s="48" t="n"/>
      <c r="AUJ28" s="48" t="n"/>
      <c r="AUK28" s="48" t="n"/>
      <c r="AUL28" s="48" t="n"/>
      <c r="AUM28" s="48" t="n"/>
      <c r="AUN28" s="48" t="n"/>
      <c r="AUO28" s="48" t="n"/>
      <c r="AUP28" s="48" t="n"/>
      <c r="AUQ28" s="48" t="n"/>
      <c r="AUR28" s="48" t="n"/>
      <c r="AUS28" s="48" t="n"/>
      <c r="AUT28" s="48" t="n"/>
      <c r="AUU28" s="48" t="n"/>
      <c r="AUV28" s="48" t="n"/>
      <c r="AUW28" s="48" t="n"/>
      <c r="AUX28" s="48" t="n"/>
      <c r="AUY28" s="48" t="n"/>
      <c r="AUZ28" s="48" t="n"/>
      <c r="AVA28" s="48" t="n"/>
      <c r="AVB28" s="48" t="n"/>
      <c r="AVC28" s="48" t="n"/>
      <c r="AVD28" s="48" t="n"/>
      <c r="AVE28" s="48" t="n"/>
      <c r="AVF28" s="48" t="n"/>
      <c r="AVG28" s="48" t="n"/>
      <c r="AVH28" s="48" t="n"/>
      <c r="AVI28" s="48" t="n"/>
      <c r="AVJ28" s="48" t="n"/>
      <c r="AVK28" s="48" t="n"/>
      <c r="AVL28" s="48" t="n"/>
      <c r="AVM28" s="48" t="n"/>
      <c r="AVN28" s="48" t="n"/>
      <c r="AVO28" s="48" t="n"/>
      <c r="AVP28" s="48" t="n"/>
      <c r="AVQ28" s="48" t="n"/>
      <c r="AVR28" s="48" t="n"/>
      <c r="AVS28" s="48" t="n"/>
      <c r="AVT28" s="48" t="n"/>
      <c r="AVU28" s="48" t="n"/>
      <c r="AVV28" s="48" t="n"/>
      <c r="AVW28" s="48" t="n"/>
      <c r="AVX28" s="48" t="n"/>
      <c r="AVY28" s="48" t="n"/>
      <c r="AVZ28" s="48" t="n"/>
      <c r="AWA28" s="8" t="n">
        <v>672486535</v>
      </c>
      <c r="AWB28" s="48" t="inlineStr">
        <is>
          <t>183d73c7-d664-4f24-92ed-e80af7af5b9a</t>
        </is>
      </c>
      <c r="AWC28" s="6" t="n">
        <v>46068</v>
      </c>
      <c r="AWD28" s="48" t="n"/>
      <c r="AWE28" s="48" t="n"/>
      <c r="AWF28" s="48" t="inlineStr">
        <is>
          <t>submitted_via_web</t>
        </is>
      </c>
      <c r="AWG28" s="48" t="n"/>
      <c r="AWH28" s="48" t="inlineStr">
        <is>
          <t>vyNMZfRj9dojjrwxZxh2FZ</t>
        </is>
      </c>
      <c r="AWI28" s="48" t="n"/>
      <c r="AWJ28" s="48" t="inlineStr">
        <is>
          <t>uuid:183d73c7-d664-4f24-92ed-e80af7af5b9a</t>
        </is>
      </c>
      <c r="AWK28" s="8" t="n">
        <v>249</v>
      </c>
      <c r="AWL28" s="48" t="inlineStr">
        <is>
          <t>BSP0045</t>
        </is>
      </c>
      <c r="AWM28" s="8" t="n">
        <v>0</v>
      </c>
      <c r="AWN28" s="48" t="inlineStr">
        <is>
          <t>Year of Use valid, no validation needed</t>
        </is>
      </c>
      <c r="AWO28" s="37" t="b">
        <v>1</v>
      </c>
      <c r="AWP28" s="37" t="b">
        <v>1</v>
      </c>
      <c r="AWQ28" s="37" t="b">
        <v>1</v>
      </c>
      <c r="AWR28" s="37" t="b">
        <v>1</v>
      </c>
      <c r="AWS28" s="37" t="b">
        <v>1</v>
      </c>
      <c r="AWT28" s="37" t="b">
        <v>1</v>
      </c>
      <c r="AWU28" s="48" t="n"/>
      <c r="AWV28" s="8" t="n">
        <v>6</v>
      </c>
      <c r="AWW28" s="48" t="n"/>
      <c r="AWX28" s="48" t="n"/>
      <c r="AWY28" s="48" t="n"/>
      <c r="AWZ28" s="48" t="n"/>
    </row>
    <row r="29">
      <c r="A29" s="6" t="n">
        <v>46063</v>
      </c>
      <c r="B29" s="6" t="n">
        <v>46068</v>
      </c>
      <c r="C29" s="34" t="inlineStr">
        <is>
          <t>Laylah</t>
        </is>
      </c>
      <c r="D29" s="34" t="inlineStr">
        <is>
          <t>Ratna (Pengelola) /Sudirman</t>
        </is>
      </c>
      <c r="E29" s="8">
        <f>+6282196056716</f>
        <v/>
      </c>
      <c r="F29" s="48" t="inlineStr">
        <is>
          <t>-5.22525 119.658563 91.2 6.900000095367432</t>
        </is>
      </c>
      <c r="G29" s="8" t="n">
        <v>-5.22525</v>
      </c>
      <c r="H29" s="8" t="n">
        <v>119.658563</v>
      </c>
      <c r="I29" s="8" t="n">
        <v>91.2</v>
      </c>
      <c r="J29" s="8" t="n">
        <v>6.900000095</v>
      </c>
      <c r="K29" s="8" t="n">
        <v>0</v>
      </c>
      <c r="L29" s="48" t="inlineStr">
        <is>
          <t>-5.225403 119.658297 88.4 5.800000190734863</t>
        </is>
      </c>
      <c r="M29" s="8" t="n">
        <v>-5.225403</v>
      </c>
      <c r="N29" s="8" t="n">
        <v>119.658297</v>
      </c>
      <c r="O29" s="8" t="n">
        <v>88.40000000000001</v>
      </c>
      <c r="P29" s="8" t="n">
        <v>5.800000191</v>
      </c>
      <c r="Q29" s="8" t="n">
        <v>0</v>
      </c>
      <c r="R29" s="48" t="inlineStr">
        <is>
          <t>Sulawesi Selatan</t>
        </is>
      </c>
      <c r="S29" s="8" t="n">
        <v>0</v>
      </c>
      <c r="T29" s="8" t="n">
        <v>0</v>
      </c>
      <c r="U29" s="8" t="n">
        <v>0</v>
      </c>
      <c r="V29" s="8" t="n">
        <v>0</v>
      </c>
      <c r="W29" s="8" t="n">
        <v>0</v>
      </c>
      <c r="X29" s="8" t="n">
        <v>0</v>
      </c>
      <c r="Y29" s="8" t="n">
        <v>0</v>
      </c>
      <c r="Z29" s="8" t="n">
        <v>0</v>
      </c>
      <c r="AA29" s="8" t="n">
        <v>0</v>
      </c>
      <c r="AB29" s="8" t="n">
        <v>1</v>
      </c>
      <c r="AC29" s="48" t="inlineStr">
        <is>
          <t>Gowa</t>
        </is>
      </c>
      <c r="AD29" s="48" t="inlineStr">
        <is>
          <t>Parangloe</t>
        </is>
      </c>
      <c r="AE29" s="48" t="inlineStr">
        <is>
          <t>Dusun Kasimburang, Belapungranga</t>
        </is>
      </c>
      <c r="AF29" s="48" t="inlineStr">
        <is>
          <t>CV RIZKI ABADI</t>
        </is>
      </c>
      <c r="AG29" s="48" t="inlineStr">
        <is>
          <t>RAP0082</t>
        </is>
      </c>
      <c r="AH29" s="8" t="n">
        <v>4</v>
      </c>
      <c r="AI29" s="48" t="inlineStr">
        <is>
          <t>VPA2</t>
        </is>
      </c>
      <c r="AJ29" s="48" t="inlineStr">
        <is>
          <t>Aktif</t>
        </is>
      </c>
      <c r="AK29" s="8" t="n">
        <v>51</v>
      </c>
      <c r="AL29" s="48" t="inlineStr">
        <is>
          <t>Perempuan</t>
        </is>
      </c>
      <c r="AM29" s="48" t="inlineStr">
        <is>
          <t>Sudah menikah</t>
        </is>
      </c>
      <c r="AN29" s="48" t="inlineStr">
        <is>
          <t>SMP/Sederajat</t>
        </is>
      </c>
      <c r="AO29" s="48" t="inlineStr">
        <is>
          <t>Petani Lainnya</t>
        </is>
      </c>
      <c r="AP29" s="8" t="n">
        <v>1</v>
      </c>
      <c r="AQ29" s="8" t="n">
        <v>0</v>
      </c>
      <c r="AR29" s="8" t="n">
        <v>0</v>
      </c>
      <c r="AS29" s="8" t="n">
        <v>0</v>
      </c>
      <c r="AT29" s="8" t="n">
        <v>0</v>
      </c>
      <c r="AU29" s="8" t="n">
        <v>0</v>
      </c>
      <c r="AV29" s="8" t="n">
        <v>1</v>
      </c>
      <c r="AW29" s="8" t="n">
        <v>0</v>
      </c>
      <c r="AX29" s="48" t="inlineStr">
        <is>
          <t>Pengelola rumah pak Sudirman</t>
        </is>
      </c>
      <c r="AY29" s="48" t="inlineStr">
        <is>
          <t>Lainnya</t>
        </is>
      </c>
      <c r="AZ29" s="8" t="n">
        <v>0</v>
      </c>
      <c r="BA29" s="8" t="n">
        <v>0</v>
      </c>
      <c r="BB29" s="8" t="n">
        <v>0</v>
      </c>
      <c r="BC29" s="8" t="n">
        <v>0</v>
      </c>
      <c r="BD29" s="8" t="n">
        <v>0</v>
      </c>
      <c r="BE29" s="8" t="n">
        <v>0</v>
      </c>
      <c r="BF29" s="8" t="n">
        <v>1</v>
      </c>
      <c r="BG29" s="8" t="n">
        <v>0</v>
      </c>
      <c r="BH29" s="27" t="inlineStr">
        <is>
          <t>UMKM</t>
        </is>
      </c>
      <c r="BI29" s="48" t="inlineStr">
        <is>
          <t>Rp1.500.000 - Rp2.500.000</t>
        </is>
      </c>
      <c r="BJ29" s="8" t="n">
        <v>1</v>
      </c>
      <c r="BK29" s="8" t="n">
        <v>1</v>
      </c>
      <c r="BL29" s="8" t="n">
        <v>0</v>
      </c>
      <c r="BM29" s="8" t="n">
        <v>0</v>
      </c>
      <c r="BN29" s="48" t="inlineStr">
        <is>
          <t>Milik sendiri</t>
        </is>
      </c>
      <c r="BO29" s="48" t="inlineStr">
        <is>
          <t>Semi-permanen (semen dan kayu)</t>
        </is>
      </c>
      <c r="BP29" s="8" t="n">
        <v>0</v>
      </c>
      <c r="BQ29" s="8" t="n">
        <v>1</v>
      </c>
      <c r="BR29" s="8" t="n">
        <v>0</v>
      </c>
      <c r="BS29" s="8" t="n">
        <v>0</v>
      </c>
      <c r="BT29" s="8" t="n">
        <v>0</v>
      </c>
      <c r="BU29" s="48" t="n"/>
      <c r="BV29" s="48" t="inlineStr">
        <is>
          <t>Bambu/kayu</t>
        </is>
      </c>
      <c r="BW29" s="8" t="n">
        <v>1</v>
      </c>
      <c r="BX29" s="8" t="n">
        <v>0</v>
      </c>
      <c r="BY29" s="8" t="n">
        <v>0</v>
      </c>
      <c r="BZ29" s="8" t="n">
        <v>0</v>
      </c>
      <c r="CA29" s="8" t="n">
        <v>0</v>
      </c>
      <c r="CB29" s="48" t="n"/>
      <c r="CC29" s="48" t="inlineStr">
        <is>
          <t>Seng</t>
        </is>
      </c>
      <c r="CD29" s="8" t="n">
        <v>0</v>
      </c>
      <c r="CE29" s="8" t="n">
        <v>0</v>
      </c>
      <c r="CF29" s="8" t="n">
        <v>0</v>
      </c>
      <c r="CG29" s="8" t="n">
        <v>0</v>
      </c>
      <c r="CH29" s="8" t="n">
        <v>1</v>
      </c>
      <c r="CI29" s="8" t="n">
        <v>0</v>
      </c>
      <c r="CJ29" s="8" t="n">
        <v>0</v>
      </c>
      <c r="CK29" s="48" t="n"/>
      <c r="CL29" s="48" t="inlineStr">
        <is>
          <t>Ya</t>
        </is>
      </c>
      <c r="CM29" s="8" t="n">
        <v>2022</v>
      </c>
      <c r="CN29" s="48" t="inlineStr">
        <is>
          <t>Fixed-Dome (Kubah Tetap)</t>
        </is>
      </c>
      <c r="CO29" s="48" t="inlineStr">
        <is>
          <t>6 m³ (4-5 ekor sapi, ±5 jam memasak/hari, ±50 kg</t>
        </is>
      </c>
      <c r="CP29" s="48" t="inlineStr">
        <is>
          <t>Lainnya</t>
        </is>
      </c>
      <c r="CQ29" s="8" t="n">
        <v>0</v>
      </c>
      <c r="CR29" s="8" t="n">
        <v>0</v>
      </c>
      <c r="CS29" s="8" t="n">
        <v>0</v>
      </c>
      <c r="CT29" s="8" t="n">
        <v>0</v>
      </c>
      <c r="CU29" s="8" t="n">
        <v>0</v>
      </c>
      <c r="CV29" s="8" t="n">
        <v>0</v>
      </c>
      <c r="CW29" s="8" t="n">
        <v>0</v>
      </c>
      <c r="CX29" s="8" t="n">
        <v>1</v>
      </c>
      <c r="CY29" s="48" t="inlineStr">
        <is>
          <t>Lainnya</t>
        </is>
      </c>
      <c r="CZ29" s="8" t="n">
        <v>0</v>
      </c>
      <c r="DA29" s="8" t="n">
        <v>0</v>
      </c>
      <c r="DB29" s="8" t="n">
        <v>1</v>
      </c>
      <c r="DC29" s="48" t="inlineStr">
        <is>
          <t>Pemilik rumah (Pak Sudirman)</t>
        </is>
      </c>
      <c r="DD29" s="48" t="inlineStr">
        <is>
          <t>CPO atau pendamping Lainnya</t>
        </is>
      </c>
      <c r="DE29" s="8" t="n">
        <v>0</v>
      </c>
      <c r="DF29" s="8" t="n">
        <v>0</v>
      </c>
      <c r="DG29" s="8" t="n">
        <v>1</v>
      </c>
      <c r="DH29" s="8" t="n">
        <v>1</v>
      </c>
      <c r="DI29" s="48" t="inlineStr">
        <is>
          <t>Pemilik rumah</t>
        </is>
      </c>
      <c r="DJ29" s="48" t="inlineStr">
        <is>
          <t>CPO atau pendamping Lainnya</t>
        </is>
      </c>
      <c r="DK29" s="8" t="n">
        <v>0</v>
      </c>
      <c r="DL29" s="8" t="n">
        <v>0</v>
      </c>
      <c r="DM29" s="8" t="n">
        <v>1</v>
      </c>
      <c r="DN29" s="8" t="n">
        <v>1</v>
      </c>
      <c r="DO29" s="48" t="inlineStr">
        <is>
          <t>Pemilik rumah</t>
        </is>
      </c>
      <c r="DP29" s="48" t="inlineStr">
        <is>
          <t>Ya</t>
        </is>
      </c>
      <c r="DQ29" s="48" t="n"/>
      <c r="DR29" s="48" t="n"/>
      <c r="DS29" s="48" t="n"/>
      <c r="DT29" s="48" t="n"/>
      <c r="DU29" s="48" t="n"/>
      <c r="DV29" s="48" t="n"/>
      <c r="DW29" s="48" t="n"/>
      <c r="DX29" s="48" t="n"/>
      <c r="DY29" s="48" t="n"/>
      <c r="DZ29" s="48" t="n"/>
      <c r="EA29" s="48" t="n"/>
      <c r="EB29" s="48" t="n"/>
      <c r="EC29" s="48" t="n"/>
      <c r="ED29" s="48" t="n"/>
      <c r="EE29" s="48" t="n"/>
      <c r="EF29" s="48" t="n"/>
      <c r="EG29" s="48" t="n"/>
      <c r="EH29" s="48" t="n"/>
      <c r="EI29" s="48" t="inlineStr">
        <is>
          <t>Tidak ada masalah</t>
        </is>
      </c>
      <c r="EJ29" s="8" t="n">
        <v>0</v>
      </c>
      <c r="EK29" s="8" t="n">
        <v>0</v>
      </c>
      <c r="EL29" s="8" t="n">
        <v>0</v>
      </c>
      <c r="EM29" s="8" t="n">
        <v>1</v>
      </c>
      <c r="EN29" s="8" t="n">
        <v>0</v>
      </c>
      <c r="EO29" s="48" t="n"/>
      <c r="EP29" s="48" t="inlineStr">
        <is>
          <t>Ya, cukup jelas dan mudah diikuti</t>
        </is>
      </c>
      <c r="EQ29" s="48" t="inlineStr">
        <is>
          <t>Bukan pelatihan</t>
        </is>
      </c>
      <c r="ER29" s="48" t="inlineStr">
        <is>
          <t>CPO atau pendamping</t>
        </is>
      </c>
      <c r="ES29" s="8" t="n">
        <v>1</v>
      </c>
      <c r="ET29" s="8" t="n">
        <v>0</v>
      </c>
      <c r="EU29" s="8" t="n">
        <v>0</v>
      </c>
      <c r="EV29" s="8" t="n">
        <v>0</v>
      </c>
      <c r="EW29" s="48" t="n"/>
      <c r="EX29" s="48" t="inlineStr">
        <is>
          <t>Anggota keluarga - Laki-laki Anggota keluarga - Perempuan dewasa Lainnya</t>
        </is>
      </c>
      <c r="EY29" s="8" t="n">
        <v>1</v>
      </c>
      <c r="EZ29" s="8" t="n">
        <v>1</v>
      </c>
      <c r="FA29" s="8" t="n">
        <v>1</v>
      </c>
      <c r="FB29" s="48" t="inlineStr">
        <is>
          <t>Pemilik rumah</t>
        </is>
      </c>
      <c r="FC29" s="48" t="inlineStr">
        <is>
          <t>Setiap minggu</t>
        </is>
      </c>
      <c r="FD29" s="48" t="n"/>
      <c r="FE29" s="48" t="inlineStr">
        <is>
          <t>Mengetahui</t>
        </is>
      </c>
      <c r="FF29" s="48" t="inlineStr">
        <is>
          <t>Selalu (setiap hari)</t>
        </is>
      </c>
      <c r="FG29" s="48" t="inlineStr">
        <is>
          <t>Mengetahui</t>
        </is>
      </c>
      <c r="FH29" s="48" t="inlineStr">
        <is>
          <t>Sering (setiap minggu)</t>
        </is>
      </c>
      <c r="FI29" s="48" t="inlineStr">
        <is>
          <t>Mengetahui</t>
        </is>
      </c>
      <c r="FJ29" s="48" t="inlineStr">
        <is>
          <t>Selalu (setiap hari)</t>
        </is>
      </c>
      <c r="FK29" s="48" t="inlineStr">
        <is>
          <t>Mengetahui</t>
        </is>
      </c>
      <c r="FL29" s="48" t="inlineStr">
        <is>
          <t>Selalu (setiap hari)</t>
        </is>
      </c>
      <c r="FM29" s="48" t="inlineStr">
        <is>
          <t>Mengetahui</t>
        </is>
      </c>
      <c r="FN29" s="48" t="inlineStr">
        <is>
          <t>Jarang (setiap bulan atau lebih)</t>
        </is>
      </c>
      <c r="FO29" s="48" t="inlineStr">
        <is>
          <t>Mengetahui</t>
        </is>
      </c>
      <c r="FP29" s="48" t="inlineStr">
        <is>
          <t>Sering (setiap minggu)</t>
        </is>
      </c>
      <c r="FQ29" s="48" t="inlineStr">
        <is>
          <t>Tidak mengetahui</t>
        </is>
      </c>
      <c r="FR29" s="48" t="inlineStr">
        <is>
          <t>Ya</t>
        </is>
      </c>
      <c r="FS29" s="48" t="inlineStr">
        <is>
          <t>Tidak mengetahui</t>
        </is>
      </c>
      <c r="FT29" s="48" t="inlineStr">
        <is>
          <t>Ya, terkadang</t>
        </is>
      </c>
      <c r="FU29" s="48" t="inlineStr">
        <is>
          <t>Pekerja tambahan</t>
        </is>
      </c>
      <c r="FV29" s="8" t="n">
        <v>0</v>
      </c>
      <c r="FW29" s="8" t="n">
        <v>0</v>
      </c>
      <c r="FX29" s="8" t="n">
        <v>0</v>
      </c>
      <c r="FY29" s="8" t="n">
        <v>1</v>
      </c>
      <c r="FZ29" s="48" t="inlineStr">
        <is>
          <t>Tidak memahami</t>
        </is>
      </c>
      <c r="GA29" s="35" t="n"/>
      <c r="GB29" s="12" t="n"/>
      <c r="GC29" s="12" t="n"/>
      <c r="GD29" s="12" t="n"/>
      <c r="GE29" s="12" t="n"/>
      <c r="GF29" s="48" t="inlineStr">
        <is>
          <t>Mungkin pemilik yang sudah dijelaskan</t>
        </is>
      </c>
      <c r="GG29" s="48" t="inlineStr">
        <is>
          <t>Tidak pernah</t>
        </is>
      </c>
      <c r="GH29" s="48" t="inlineStr">
        <is>
          <t>Ya</t>
        </is>
      </c>
      <c r="GI29" s="48" t="inlineStr">
        <is>
          <t>Tetangga</t>
        </is>
      </c>
      <c r="GJ29" s="8" t="n">
        <v>1</v>
      </c>
      <c r="GK29" s="8" t="n">
        <v>0</v>
      </c>
      <c r="GL29" s="8" t="n">
        <v>0</v>
      </c>
      <c r="GM29" s="8" t="n">
        <v>0</v>
      </c>
      <c r="GN29" s="48" t="n"/>
      <c r="GO29" s="8" t="n">
        <v>9</v>
      </c>
      <c r="GP29" s="48" t="inlineStr">
        <is>
          <t>Sebagian</t>
        </is>
      </c>
      <c r="GQ29" s="48" t="inlineStr">
        <is>
          <t>LPG</t>
        </is>
      </c>
      <c r="GR29" s="8" t="n">
        <v>1</v>
      </c>
      <c r="GS29" s="8" t="n">
        <v>0</v>
      </c>
      <c r="GT29" s="8" t="n">
        <v>0</v>
      </c>
      <c r="GU29" s="8" t="n">
        <v>0</v>
      </c>
      <c r="GV29" s="8" t="n">
        <v>0</v>
      </c>
      <c r="GW29" s="8" t="n">
        <v>0</v>
      </c>
      <c r="GX29" s="8" t="n">
        <v>0</v>
      </c>
      <c r="GY29" s="48" t="n"/>
      <c r="GZ29" s="48" t="inlineStr">
        <is>
          <t>Ya</t>
        </is>
      </c>
      <c r="HA29" s="48" t="n"/>
      <c r="HB29" s="48" t="n"/>
      <c r="HC29" s="48" t="n"/>
      <c r="HD29" s="48" t="n"/>
      <c r="HE29" s="8" t="n">
        <v>1.5</v>
      </c>
      <c r="HF29" s="8" t="n">
        <v>11500</v>
      </c>
      <c r="HG29" s="8" t="n">
        <v>1</v>
      </c>
      <c r="HH29" s="8" t="n">
        <v>8700</v>
      </c>
      <c r="HI29" s="48" t="n"/>
      <c r="HJ29" s="48" t="n"/>
      <c r="HK29" s="48" t="n"/>
      <c r="HL29" s="48" t="n"/>
      <c r="HM29" s="48" t="n"/>
      <c r="HN29" s="48" t="n"/>
      <c r="HO29" s="48" t="n"/>
      <c r="HP29" s="48" t="n"/>
      <c r="HQ29" s="48" t="n"/>
      <c r="HR29" s="48" t="n"/>
      <c r="HS29" s="48" t="n"/>
      <c r="HT29" s="48" t="n"/>
      <c r="HU29" s="48" t="n"/>
      <c r="HV29" s="48" t="n"/>
      <c r="HW29" s="48" t="n"/>
      <c r="HX29" s="48" t="n"/>
      <c r="HY29" s="48" t="n"/>
      <c r="HZ29" s="48" t="n"/>
      <c r="IA29" s="8" t="n">
        <v>0.5</v>
      </c>
      <c r="IB29" s="8" t="n">
        <v>4300</v>
      </c>
      <c r="IC29" s="48" t="n"/>
      <c r="ID29" s="48" t="n"/>
      <c r="IE29" s="48" t="n"/>
      <c r="IF29" s="48" t="n"/>
      <c r="IG29" s="48" t="n"/>
      <c r="IH29" s="48" t="n"/>
      <c r="II29" s="48" t="n"/>
      <c r="IJ29" s="48" t="n"/>
      <c r="IK29" s="48" t="inlineStr">
        <is>
          <t>50-65 kg</t>
        </is>
      </c>
      <c r="IL29" s="48" t="inlineStr">
        <is>
          <t>1-3 jam</t>
        </is>
      </c>
      <c r="IM29" s="48" t="inlineStr">
        <is>
          <t>Ya</t>
        </is>
      </c>
      <c r="IN29" s="48" t="inlineStr">
        <is>
          <t>Ya</t>
        </is>
      </c>
      <c r="IO29" s="48" t="inlineStr">
        <is>
          <t>Tidak ada perubahan</t>
        </is>
      </c>
      <c r="IP29" s="48" t="n"/>
      <c r="IQ29" s="48" t="inlineStr">
        <is>
          <t>Tidak pernah</t>
        </is>
      </c>
      <c r="IR29" s="48" t="n"/>
      <c r="IS29" s="48" t="n"/>
      <c r="IT29" s="48" t="n"/>
      <c r="IU29" s="48" t="n"/>
      <c r="IV29" s="48" t="n"/>
      <c r="IW29" s="48" t="n"/>
      <c r="IX29" s="48" t="n"/>
      <c r="IY29" s="48" t="n"/>
      <c r="IZ29" s="48" t="inlineStr">
        <is>
          <t>Tidak pernah</t>
        </is>
      </c>
      <c r="JA29" s="48" t="n"/>
      <c r="JB29" s="48" t="n"/>
      <c r="JC29" s="48" t="n"/>
      <c r="JD29" s="48" t="n"/>
      <c r="JE29" s="48" t="n"/>
      <c r="JF29" s="48" t="n"/>
      <c r="JG29" s="48" t="n"/>
      <c r="JH29" s="48" t="n"/>
      <c r="JI29" s="48" t="inlineStr">
        <is>
          <t>Tidak pernah</t>
        </is>
      </c>
      <c r="JJ29" s="48" t="n"/>
      <c r="JK29" s="48" t="n"/>
      <c r="JL29" s="48" t="n"/>
      <c r="JM29" s="48" t="n"/>
      <c r="JN29" s="48" t="n"/>
      <c r="JO29" s="48" t="n"/>
      <c r="JP29" s="48" t="n"/>
      <c r="JQ29" s="48" t="n"/>
      <c r="JR29" s="48" t="inlineStr">
        <is>
          <t>Tidak pernah</t>
        </is>
      </c>
      <c r="JS29" s="48" t="n"/>
      <c r="JT29" s="48" t="n"/>
      <c r="JU29" s="48" t="n"/>
      <c r="JV29" s="48" t="n"/>
      <c r="JW29" s="48" t="n"/>
      <c r="JX29" s="48" t="n"/>
      <c r="JY29" s="48" t="n"/>
      <c r="JZ29" s="48" t="n"/>
      <c r="KA29" s="48" t="inlineStr">
        <is>
          <t>Tidak pernah</t>
        </is>
      </c>
      <c r="KB29" s="48" t="n"/>
      <c r="KC29" s="48" t="n"/>
      <c r="KD29" s="48" t="n"/>
      <c r="KE29" s="48" t="n"/>
      <c r="KF29" s="48" t="n"/>
      <c r="KG29" s="48" t="n"/>
      <c r="KH29" s="48" t="n"/>
      <c r="KI29" s="48" t="n"/>
      <c r="KJ29" s="48" t="inlineStr">
        <is>
          <t>Tidak pernah</t>
        </is>
      </c>
      <c r="KK29" s="48" t="n"/>
      <c r="KL29" s="48" t="n"/>
      <c r="KM29" s="48" t="n"/>
      <c r="KN29" s="48" t="n"/>
      <c r="KO29" s="48" t="n"/>
      <c r="KP29" s="48" t="n"/>
      <c r="KQ29" s="48" t="n"/>
      <c r="KR29" s="48" t="n"/>
      <c r="KS29" s="48" t="inlineStr">
        <is>
          <t>Tidak ada perubahan</t>
        </is>
      </c>
      <c r="KT29" s="48" t="inlineStr">
        <is>
          <t>0-1 kali</t>
        </is>
      </c>
      <c r="KU29" s="48" t="inlineStr">
        <is>
          <t>0-1 kali</t>
        </is>
      </c>
      <c r="KV29" s="48" t="inlineStr">
        <is>
          <t>Tidak ada</t>
        </is>
      </c>
      <c r="KW29" s="8" t="n">
        <v>0</v>
      </c>
      <c r="KX29" s="8" t="n">
        <v>0</v>
      </c>
      <c r="KY29" s="8" t="n">
        <v>0</v>
      </c>
      <c r="KZ29" s="8" t="n">
        <v>1</v>
      </c>
      <c r="LA29" s="48" t="inlineStr">
        <is>
          <t>Cukup membaik</t>
        </is>
      </c>
      <c r="LB29" s="48" t="inlineStr">
        <is>
          <t>Cukup membaik</t>
        </is>
      </c>
      <c r="LC29" s="8" t="n">
        <v>4</v>
      </c>
      <c r="LD29" s="8" t="n">
        <v>1</v>
      </c>
      <c r="LE29" s="8" t="n">
        <v>8</v>
      </c>
      <c r="LF29" s="8" t="n">
        <v>0</v>
      </c>
      <c r="LG29" s="48" t="inlineStr">
        <is>
          <t>Tidak</t>
        </is>
      </c>
      <c r="LH29" s="48" t="n"/>
      <c r="LI29" s="8" t="n">
        <v>0</v>
      </c>
      <c r="LJ29" s="48" t="inlineStr">
        <is>
          <t>Lainnya</t>
        </is>
      </c>
      <c r="LK29" s="8" t="n">
        <v>0</v>
      </c>
      <c r="LL29" s="8" t="n">
        <v>0</v>
      </c>
      <c r="LM29" s="8" t="n">
        <v>0</v>
      </c>
      <c r="LN29" s="8" t="n">
        <v>0</v>
      </c>
      <c r="LO29" s="8" t="n">
        <v>0</v>
      </c>
      <c r="LP29" s="8" t="n">
        <v>0</v>
      </c>
      <c r="LQ29" s="8" t="n">
        <v>1</v>
      </c>
      <c r="LR29" s="11" t="inlineStr">
        <is>
          <t>Tidak ada peningkatan pendapatan</t>
        </is>
      </c>
      <c r="LS29" s="8" t="n">
        <v>30</v>
      </c>
      <c r="LT29" s="8" t="n">
        <v>0</v>
      </c>
      <c r="LU29" s="8" t="n">
        <v>0</v>
      </c>
      <c r="LV29" s="8" t="n">
        <v>10</v>
      </c>
      <c r="LW29" s="8" t="n">
        <v>0</v>
      </c>
      <c r="LX29" s="8" t="n">
        <v>0</v>
      </c>
      <c r="LY29" s="8" t="n">
        <v>20</v>
      </c>
      <c r="LZ29" s="8" t="n">
        <v>0</v>
      </c>
      <c r="MA29" s="8" t="n">
        <v>0</v>
      </c>
      <c r="MB29" s="48" t="inlineStr">
        <is>
          <t>Ya</t>
        </is>
      </c>
      <c r="MC29" s="8" t="n">
        <v>0</v>
      </c>
      <c r="MD29" s="8" t="n">
        <v>0</v>
      </c>
      <c r="ME29" s="8" t="n">
        <v>0</v>
      </c>
      <c r="MF29" s="8" t="n">
        <v>0</v>
      </c>
      <c r="MG29" s="8" t="n">
        <v>0</v>
      </c>
      <c r="MH29" s="8" t="n">
        <v>0</v>
      </c>
      <c r="MI29" s="27" t="inlineStr">
        <is>
          <t>Bekerja</t>
        </is>
      </c>
      <c r="MJ29" s="28" t="n">
        <v>0</v>
      </c>
      <c r="MK29" s="28" t="n">
        <v>0</v>
      </c>
      <c r="ML29" s="28" t="n">
        <v>0</v>
      </c>
      <c r="MM29" s="28" t="n">
        <v>0</v>
      </c>
      <c r="MN29" s="28" t="n">
        <v>1</v>
      </c>
      <c r="MO29" s="28" t="n">
        <v>0</v>
      </c>
      <c r="MP29" s="48" t="n"/>
      <c r="MQ29" s="27" t="inlineStr">
        <is>
          <t>Berkebun</t>
        </is>
      </c>
      <c r="MR29" s="40" t="inlineStr">
        <is>
          <t>Kegiatan kerjaan di rumah saja</t>
        </is>
      </c>
      <c r="MS29" s="48" t="n"/>
      <c r="MT29" s="48" t="inlineStr">
        <is>
          <t>Hanya tinggal di rumah saja</t>
        </is>
      </c>
      <c r="MU29" s="48" t="inlineStr">
        <is>
          <t>Ya, mempekerjakan orang lain</t>
        </is>
      </c>
      <c r="MV29" s="48" t="inlineStr">
        <is>
          <t>Perawatan sistem biogas</t>
        </is>
      </c>
      <c r="MW29" s="8" t="n">
        <v>1</v>
      </c>
      <c r="MX29" s="8" t="n">
        <v>0</v>
      </c>
      <c r="MY29" s="8" t="n">
        <v>0</v>
      </c>
      <c r="MZ29" s="8" t="n">
        <v>0</v>
      </c>
      <c r="NA29" s="48" t="n"/>
      <c r="NB29" s="8" t="n">
        <v>1</v>
      </c>
      <c r="NC29" s="48" t="n"/>
      <c r="ND29" s="48" t="n"/>
      <c r="NE29" s="48" t="n"/>
      <c r="NF29" s="48" t="n"/>
      <c r="NG29" s="48" t="n"/>
      <c r="NH29" s="48" t="n"/>
      <c r="NI29" s="48" t="n"/>
      <c r="NJ29" s="48" t="n"/>
      <c r="NK29" s="48" t="n"/>
      <c r="NL29" s="48" t="inlineStr">
        <is>
          <t>Tidak</t>
        </is>
      </c>
      <c r="NM29" s="48" t="inlineStr">
        <is>
          <t>Kombinasi dana mandiri dan dana hibah</t>
        </is>
      </c>
      <c r="NN29" s="17" t="inlineStr">
        <is>
          <t>1.000.001-3.000.000</t>
        </is>
      </c>
      <c r="NO29" s="17" t="inlineStr">
        <is>
          <t>Lainnya</t>
        </is>
      </c>
      <c r="NP29" s="48" t="inlineStr">
        <is>
          <t>Tidak mengetahui</t>
        </is>
      </c>
      <c r="NQ29" s="48" t="n"/>
      <c r="NR29" s="48" t="n"/>
      <c r="NS29" s="48" t="n"/>
      <c r="NT29" s="48" t="n"/>
      <c r="NU29" s="48" t="n"/>
      <c r="NV29" s="17" t="inlineStr">
        <is>
          <t>Lainnya</t>
        </is>
      </c>
      <c r="NW29" s="27" t="inlineStr">
        <is>
          <t>Tidak mengetahui</t>
        </is>
      </c>
      <c r="NX29" s="48" t="inlineStr">
        <is>
          <t>Sedikit meningkat</t>
        </is>
      </c>
      <c r="NY29" s="8" t="n">
        <v>60</v>
      </c>
      <c r="NZ29" s="8" t="n">
        <v>0</v>
      </c>
      <c r="OA29" s="8" t="n">
        <v>0</v>
      </c>
      <c r="OB29" s="8" t="n">
        <v>0</v>
      </c>
      <c r="OC29" s="8" t="n">
        <v>20</v>
      </c>
      <c r="OD29" s="8" t="n">
        <v>0</v>
      </c>
      <c r="OE29" s="48" t="inlineStr">
        <is>
          <t>Tidak ada perubahan</t>
        </is>
      </c>
      <c r="OF29" s="48" t="inlineStr">
        <is>
          <t>Lebih buruk (menjadi lebih lama 5-30 menit, ATAU rasa/bau makanan berubah menjadi kurang baik ATAU alasan lainnya)</t>
        </is>
      </c>
      <c r="OG29" s="48" t="inlineStr">
        <is>
          <t>Ya</t>
        </is>
      </c>
      <c r="OH29" s="8" t="n">
        <v>2</v>
      </c>
      <c r="OI29" s="8" t="n">
        <v>0</v>
      </c>
      <c r="OJ29" s="8" t="n">
        <v>0</v>
      </c>
      <c r="OK29" s="8" t="n">
        <v>0</v>
      </c>
      <c r="OL29" s="8" t="n">
        <v>0</v>
      </c>
      <c r="OM29" s="8" t="n">
        <v>0</v>
      </c>
      <c r="ON29" s="8" t="n">
        <v>30</v>
      </c>
      <c r="OO29" s="8" t="n">
        <v>11</v>
      </c>
      <c r="OP29" s="48">
        <f>VLOOKUP(AG29,'BUS 2'!$G$1:$CU$424,2,0)</f>
        <v/>
      </c>
      <c r="OQ29" s="8">
        <f>VLOOKUP(AG29,'BUS 2'!$G$1:$CU$424,3,0)</f>
        <v/>
      </c>
      <c r="OR29" s="8">
        <f>VLOOKUP(AG29,'BUS 2'!$G$1:$CU$424,4,0)</f>
        <v/>
      </c>
      <c r="OS29" s="8">
        <f>VLOOKUP(AG29,'BUS 2'!$G$1:$CU$424,5,0)</f>
        <v/>
      </c>
      <c r="OT29" s="8">
        <f>VLOOKUP(AG29,'BUS 2'!$G$1:$CU$424,6,0)</f>
        <v/>
      </c>
      <c r="OU29" s="8">
        <f>VLOOKUP(AG29,'BUS 2'!$G$1:$CU$424,7,0)</f>
        <v/>
      </c>
      <c r="OV29" s="8">
        <f>VLOOKUP(AG29,'BUS 2'!$G$1:$CU$424,8,0)</f>
        <v/>
      </c>
      <c r="OW29" s="8">
        <f>VLOOKUP(AG29,'BUS 2'!$G$1:$CU$424,9,0)</f>
        <v/>
      </c>
      <c r="OX29" s="8">
        <f>VLOOKUP(AG29,'BUS 2'!$G$1:$CU$424,10,0)</f>
        <v/>
      </c>
      <c r="OY29" s="8">
        <f>VLOOKUP(AG29,'BUS 2'!$G$1:$CU$424,11,0)</f>
        <v/>
      </c>
      <c r="OZ29" s="8">
        <f>VLOOKUP(AG29,'BUS 2'!$G$1:$CU$424,12,0)</f>
        <v/>
      </c>
      <c r="PA29" s="8">
        <f>VLOOKUP(AG29,'BUS 2'!$G$1:$CU$424,13,0)</f>
        <v/>
      </c>
      <c r="PB29" s="8">
        <f>VLOOKUP(AG29,'BUS 2'!$G$1:$CU$424,14,0)</f>
        <v/>
      </c>
      <c r="PC29" s="8">
        <f>VLOOKUP(AG29,'BUS 2'!$G$1:$CU$424,15,0)</f>
        <v/>
      </c>
      <c r="PD29" s="8">
        <f>VLOOKUP(AG29,'BUS 2'!$G$1:$CU$424,16,0)</f>
        <v/>
      </c>
      <c r="PE29" s="8">
        <f>VLOOKUP(AG29,'BUS 2'!$G$1:$CU$424,17,0)</f>
        <v/>
      </c>
      <c r="PF29" s="8">
        <f>VLOOKUP(AG29,'BUS 2'!$G$1:$CU$424,18,0)</f>
        <v/>
      </c>
      <c r="PG29" s="8">
        <f>VLOOKUP(AG29,'BUS 2'!$G$1:$CU$424,19,0)</f>
        <v/>
      </c>
      <c r="PH29" s="8">
        <f>VLOOKUP(AG29,'BUS 2'!$G$1:$CU$424,20,0)</f>
        <v/>
      </c>
      <c r="PI29" s="8">
        <f>VLOOKUP(AG29,'BUS 2'!$G$1:$CU$424,21,0)</f>
        <v/>
      </c>
      <c r="PJ29" s="8">
        <f>VLOOKUP(AG29,'BUS 2'!$G$1:$CU$424,22,0)</f>
        <v/>
      </c>
      <c r="PK29" s="8">
        <f>VLOOKUP(AG29,'BUS 2'!$G$1:$CU$424,23,0)</f>
        <v/>
      </c>
      <c r="PL29" s="8">
        <f>VLOOKUP(AG29,'BUS 2'!$G$1:$CU$424,24,0)</f>
        <v/>
      </c>
      <c r="PM29" s="8">
        <f>VLOOKUP(AG29,'BUS 2'!$G$1:$CU$424,25,0)</f>
        <v/>
      </c>
      <c r="PN29" s="8">
        <f>VLOOKUP(AG29,'BUS 2'!$G$1:$CU$424,26,0)</f>
        <v/>
      </c>
      <c r="PO29" s="8">
        <f>VLOOKUP(AG29,'BUS 2'!$G$1:$CU$424,27,0)</f>
        <v/>
      </c>
      <c r="PP29" s="8">
        <f>VLOOKUP(AG29,'BUS 2'!$G$1:$CU$424,28,0)</f>
        <v/>
      </c>
      <c r="PQ29" s="8">
        <f>VLOOKUP(AG29,'BUS 2'!$G$1:$CU$424,29,0)</f>
        <v/>
      </c>
      <c r="PR29" s="8">
        <f>VLOOKUP(AG29,'BUS 2'!$G$1:$CU$424,30,0)</f>
        <v/>
      </c>
      <c r="PS29" s="8">
        <f>VLOOKUP(AG29,'BUS 2'!$G$1:$CU$424,31,0)</f>
        <v/>
      </c>
      <c r="PT29" s="48" t="inlineStr">
        <is>
          <t>1-Disebarkan ke lahan terbuka</t>
        </is>
      </c>
      <c r="PU29" s="8" t="n">
        <v>0</v>
      </c>
      <c r="PV29" s="8" t="n">
        <v>0</v>
      </c>
      <c r="PW29" s="8" t="n">
        <v>0</v>
      </c>
      <c r="PX29" s="8" t="n">
        <v>0</v>
      </c>
      <c r="PY29" s="8" t="n">
        <v>0</v>
      </c>
      <c r="PZ29" s="8" t="n">
        <v>1</v>
      </c>
      <c r="QA29" s="8" t="n">
        <v>0</v>
      </c>
      <c r="QB29" s="8" t="n">
        <v>0</v>
      </c>
      <c r="QC29" s="8" t="n">
        <v>0</v>
      </c>
      <c r="QD29" s="48" t="n"/>
      <c r="QE29" s="36" t="n"/>
      <c r="QF29" s="35" t="n"/>
      <c r="QG29" s="35" t="n"/>
      <c r="QH29" s="35" t="n"/>
      <c r="QI29" s="35" t="n"/>
      <c r="QJ29" s="35" t="n"/>
      <c r="QK29" s="36" t="n"/>
      <c r="QL29" s="36" t="n"/>
      <c r="QM29" s="36" t="n"/>
      <c r="QN29" s="36" t="n"/>
      <c r="QO29" s="36" t="n"/>
      <c r="QP29" s="36" t="n"/>
      <c r="QQ29" s="36" t="n"/>
      <c r="QR29" s="36" t="n"/>
      <c r="QS29" s="36" t="n"/>
      <c r="QT29" s="36" t="n"/>
      <c r="QU29" s="36" t="n"/>
      <c r="QV29" s="36" t="n"/>
      <c r="QW29" s="35" t="n"/>
      <c r="QX29" s="35" t="n"/>
      <c r="QY29" s="35" t="n"/>
      <c r="QZ29" s="35" t="n"/>
      <c r="RA29" s="35" t="n"/>
      <c r="RB29" s="36" t="n"/>
      <c r="RC29" s="36" t="n"/>
      <c r="RD29" s="36" t="n"/>
      <c r="RE29" s="36" t="n"/>
      <c r="RF29" s="36" t="n"/>
      <c r="RG29" s="48" t="n"/>
      <c r="RH29" s="35" t="n"/>
      <c r="RI29" s="35" t="n"/>
      <c r="RJ29" s="35" t="n"/>
      <c r="RK29" s="35" t="n"/>
      <c r="RL29" s="35" t="n"/>
      <c r="RM29" s="48" t="n"/>
      <c r="RN29" s="48" t="n"/>
      <c r="RO29" s="48" t="n"/>
      <c r="RP29" s="48" t="n"/>
      <c r="RQ29" s="48" t="n"/>
      <c r="RR29" s="48" t="n"/>
      <c r="RS29" s="35" t="n"/>
      <c r="RT29" s="35" t="n"/>
      <c r="RU29" s="35" t="n"/>
      <c r="RV29" s="35" t="n"/>
      <c r="RW29" s="35" t="n"/>
      <c r="RX29" s="48" t="n"/>
      <c r="RY29" s="48" t="n"/>
      <c r="RZ29" s="48" t="n"/>
      <c r="SA29" s="48" t="n"/>
      <c r="SB29" s="48" t="n"/>
      <c r="SC29" s="48" t="inlineStr">
        <is>
          <t>1-Disebarkan ke lahan terbuka</t>
        </is>
      </c>
      <c r="SD29" s="39" t="n">
        <v>0</v>
      </c>
      <c r="SE29" s="39" t="n">
        <v>0</v>
      </c>
      <c r="SF29" s="39" t="n">
        <v>0</v>
      </c>
      <c r="SG29" s="39" t="n">
        <v>0</v>
      </c>
      <c r="SH29" s="39" t="n">
        <v>0</v>
      </c>
      <c r="SI29" s="8" t="n">
        <v>1</v>
      </c>
      <c r="SJ29" s="8" t="n">
        <v>0</v>
      </c>
      <c r="SK29" s="8" t="n">
        <v>0</v>
      </c>
      <c r="SL29" s="8" t="n">
        <v>0</v>
      </c>
      <c r="SM29" s="48" t="n"/>
      <c r="SN29" s="48" t="inlineStr">
        <is>
          <t>1-Disebarkan ke lahan terbuka</t>
        </is>
      </c>
      <c r="SO29" s="39" t="n">
        <v>0</v>
      </c>
      <c r="SP29" s="39" t="n">
        <v>0</v>
      </c>
      <c r="SQ29" s="39" t="n">
        <v>0</v>
      </c>
      <c r="SR29" s="39" t="n">
        <v>0</v>
      </c>
      <c r="SS29" s="39" t="n">
        <v>0</v>
      </c>
      <c r="ST29" s="8" t="n">
        <v>1</v>
      </c>
      <c r="SU29" s="8" t="n">
        <v>0</v>
      </c>
      <c r="SV29" s="8" t="n">
        <v>0</v>
      </c>
      <c r="SW29" s="8" t="n">
        <v>0</v>
      </c>
      <c r="SX29" s="48" t="n"/>
      <c r="SY29" s="8">
        <f>VLOOKUP(AG29,'BUS 2'!$G$1:$CU$424,33,0)</f>
        <v/>
      </c>
      <c r="SZ29" s="48">
        <f>VLOOKUP(AG29,'BUS 2'!$G$1:$CU$424,34,0)</f>
        <v/>
      </c>
      <c r="TA29" s="48">
        <f>VLOOKUP(AG29,'BUS 2'!$G$1:$CU$424,35,0)</f>
        <v/>
      </c>
      <c r="TB29" s="48">
        <f>VLOOKUP(AG29,'BUS 2'!$G$1:$CU$424,36,0)</f>
        <v/>
      </c>
      <c r="TC29" s="48">
        <f>VLOOKUP(AG29,'BUS 2'!$G$1:$CU$424,37,0)</f>
        <v/>
      </c>
      <c r="TD29" s="48">
        <f>VLOOKUP(AG29,'BUS 2'!$G$1:$CU$424,38,0)</f>
        <v/>
      </c>
      <c r="TE29" s="48">
        <f>VLOOKUP(AG29,'BUS 2'!$G$1:$CU$424,39,0)</f>
        <v/>
      </c>
      <c r="TF29" s="48">
        <f>VLOOKUP(AG29,'BUS 2'!$G$1:$CU$424,40,0)</f>
        <v/>
      </c>
      <c r="TG29" s="8">
        <f>VLOOKUP(AG29,'BUS 2'!$G$1:$CU$424,42,0)</f>
        <v/>
      </c>
      <c r="TH29" s="8">
        <f>VLOOKUP(AG29,'BUS 2'!$G$1:$CU$424,43,0)</f>
        <v/>
      </c>
      <c r="TI29" s="8">
        <f>VLOOKUP(AG29,'BUS 2'!$G$1:$CU$424,44,0)</f>
        <v/>
      </c>
      <c r="TJ29" s="8">
        <f>VLOOKUP(AG29,'BUS 2'!$G$1:$CU$424,45,0)</f>
        <v/>
      </c>
      <c r="TK29" s="8">
        <f>VLOOKUP(AG29,'BUS 2'!$G$1:$CU$424,46,0)</f>
        <v/>
      </c>
      <c r="TL29" s="8">
        <f>VLOOKUP(AG29,'BUS 2'!$G$1:$CU$424,47,0)</f>
        <v/>
      </c>
      <c r="TM29" s="8">
        <f>VLOOKUP(AG29,'BUS 2'!$G$1:$CU$424,48,0)</f>
        <v/>
      </c>
      <c r="TN29" s="8">
        <f>VLOOKUP(AG29,'BUS 2'!$G$1:$CU$424,49,0)</f>
        <v/>
      </c>
      <c r="TO29" s="8">
        <f>VLOOKUP(AG29,'BUS 2'!$G$1:$CU$424,50,0)</f>
        <v/>
      </c>
      <c r="TP29" s="8">
        <f>VLOOKUP(AG29,'BUS 2'!$G$1:$CU$424,51,0)</f>
        <v/>
      </c>
      <c r="TQ29" s="8">
        <f>VLOOKUP(AG29,'BUS 2'!$G$1:$CU$424,52,0)</f>
        <v/>
      </c>
      <c r="TR29" s="8">
        <f>VLOOKUP(AG29,'BUS 2'!$G$1:$CU$424,53,0)</f>
        <v/>
      </c>
      <c r="TS29" s="48">
        <f>VLOOKUP(AG29,'BUS 2'!$G$1:$CU$424,54,0)</f>
        <v/>
      </c>
      <c r="TT29" s="48">
        <f>VLOOKUP(AG29,'BUS 2'!$G$1:$CU$424,55,0)</f>
        <v/>
      </c>
      <c r="TU29" s="48">
        <f>VLOOKUP(AG29,'BUS 2'!$G$1:$CU$424,56,0)</f>
        <v/>
      </c>
      <c r="TV29" s="48">
        <f>VLOOKUP(AG29,'BUS 2'!$G$1:$CU$424,57,0)</f>
        <v/>
      </c>
      <c r="TW29" s="48">
        <f>VLOOKUP(AG29,'BUS 2'!$G$1:$CU$424,58,0)</f>
        <v/>
      </c>
      <c r="TX29" s="48">
        <f>VLOOKUP(AG29,'BUS 2'!$G$1:$CU$424,59,0)</f>
        <v/>
      </c>
      <c r="TY29" s="48">
        <f>VLOOKUP(AG29,'BUS 2'!$G$1:$CU$424,60,0)</f>
        <v/>
      </c>
      <c r="TZ29" s="48">
        <f>VLOOKUP(AG29,'BUS 2'!$G$1:$CU$424,61,0)</f>
        <v/>
      </c>
      <c r="UA29" s="48">
        <f>VLOOKUP(AG29,'BUS 2'!$G$1:$CU$424,62,0)</f>
        <v/>
      </c>
      <c r="UB29" s="48">
        <f>VLOOKUP(AG29,'BUS 2'!$G$1:$CU$424,63,0)</f>
        <v/>
      </c>
      <c r="UC29" s="48">
        <f>VLOOKUP(AG29,'BUS 2'!$G$1:$CU$424,64,0)</f>
        <v/>
      </c>
      <c r="UD29" s="48">
        <f>VLOOKUP(AG29,'BUS 2'!$G$1:$CU$424,65,0)</f>
        <v/>
      </c>
      <c r="UE29" s="48">
        <f>VLOOKUP(AG29,'BUS 2'!$G$1:$CU$424,66,0)</f>
        <v/>
      </c>
      <c r="UF29" s="48">
        <f>VLOOKUP(AG29,'BUS 2'!$G$1:$CU$424,67,0)</f>
        <v/>
      </c>
      <c r="UG29" s="48">
        <f>VLOOKUP(AG29,'BUS 2'!$G$1:$CU$424,68,0)</f>
        <v/>
      </c>
      <c r="UH29" s="48">
        <f>VLOOKUP(AG29,'BUS 2'!$G$1:$CU$424,69,0)</f>
        <v/>
      </c>
      <c r="UI29" s="48">
        <f>VLOOKUP(AG29,'BUS 2'!$G$1:$CU$424,70,0)</f>
        <v/>
      </c>
      <c r="UJ29" s="48">
        <f>VLOOKUP(AG29,'BUS 2'!$G$1:$CU$424,71,0)</f>
        <v/>
      </c>
      <c r="UK29" s="48">
        <f>VLOOKUP(AG29,'BUS 2'!$G$1:$CU$424,72,0)</f>
        <v/>
      </c>
      <c r="UL29" s="48">
        <f>VLOOKUP(AG29,'BUS 2'!$G$1:$CU$424,73,0)</f>
        <v/>
      </c>
      <c r="UM29" s="48">
        <f>VLOOKUP(AG29,'BUS 2'!$G$1:$CU$424,74,0)</f>
        <v/>
      </c>
      <c r="UN29" s="48">
        <f>VLOOKUP(AG29,'BUS 2'!$G$1:$CU$424,75,0)</f>
        <v/>
      </c>
      <c r="UO29" s="48">
        <f>VLOOKUP(AG29,'BUS 2'!$G$1:$CU$424,76,0)</f>
        <v/>
      </c>
      <c r="UP29" s="48">
        <f>VLOOKUP(AG29,'BUS 2'!$G$1:$CU$424,77,0)</f>
        <v/>
      </c>
      <c r="UQ29" s="48">
        <f>VLOOKUP(AG29,'BUS 2'!$G$1:$CU$424,78,0)</f>
        <v/>
      </c>
      <c r="UR29" s="48">
        <f>VLOOKUP(AG29,'BUS 2'!$G$1:$CU$424,79,0)</f>
        <v/>
      </c>
      <c r="US29" s="48">
        <f>VLOOKUP(AG29,'BUS 2'!$G$1:$CU$424,80,0)</f>
        <v/>
      </c>
      <c r="UT29" s="48">
        <f>VLOOKUP(AG29,'BUS 2'!$G$1:$CU$424,81,0)</f>
        <v/>
      </c>
      <c r="UU29" s="48" t="inlineStr">
        <is>
          <t>Penggembalaan semi-terbuka</t>
        </is>
      </c>
      <c r="UV29" s="48" t="n"/>
      <c r="UW29" s="48" t="n"/>
      <c r="UX29" s="48" t="n"/>
      <c r="UY29" s="48" t="n"/>
      <c r="UZ29" s="48" t="n"/>
      <c r="VA29" s="48" t="inlineStr">
        <is>
          <t>Penggembalaan semi-terbuka</t>
        </is>
      </c>
      <c r="VB29" s="48" t="inlineStr">
        <is>
          <t>Penggembalaan semi-terbuka</t>
        </is>
      </c>
      <c r="VC29" s="48" t="inlineStr">
        <is>
          <t>Sangat jarang (&gt;1 bulan sekali)</t>
        </is>
      </c>
      <c r="VD29" s="48" t="n"/>
      <c r="VE29" s="48" t="n"/>
      <c r="VF29" s="48" t="n"/>
      <c r="VG29" s="48" t="n"/>
      <c r="VH29" s="48" t="n"/>
      <c r="VI29" s="48" t="inlineStr">
        <is>
          <t>Sangat jarang (&gt;1 bulan sekali)</t>
        </is>
      </c>
      <c r="VJ29" s="48" t="inlineStr">
        <is>
          <t>Sangat jarang (&gt;1 bulan sekali)</t>
        </is>
      </c>
      <c r="VK29" s="48" t="inlineStr">
        <is>
          <t>Sangat sering (&gt;1 kali sehari)</t>
        </is>
      </c>
      <c r="VL29" s="48" t="n"/>
      <c r="VM29" s="48" t="n"/>
      <c r="VN29" s="48" t="n"/>
      <c r="VO29" s="48" t="n"/>
      <c r="VP29" s="48" t="n"/>
      <c r="VQ29" s="48" t="inlineStr">
        <is>
          <t>Sangat jarang (&gt;1 bulan sekali)</t>
        </is>
      </c>
      <c r="VR29" s="48" t="inlineStr">
        <is>
          <t>Sangat jarang (&gt;1 bulan sekali)</t>
        </is>
      </c>
      <c r="VS29" s="48" t="inlineStr">
        <is>
          <t>3-Disimpan terbuka (dry lot) 6-Digester biogas</t>
        </is>
      </c>
      <c r="VT29" s="8" t="n">
        <v>0</v>
      </c>
      <c r="VU29" s="8" t="n">
        <v>0</v>
      </c>
      <c r="VV29" s="8" t="n">
        <v>0</v>
      </c>
      <c r="VW29" s="8" t="n">
        <v>0</v>
      </c>
      <c r="VX29" s="8" t="n">
        <v>0</v>
      </c>
      <c r="VY29" s="8" t="n">
        <v>0</v>
      </c>
      <c r="VZ29" s="8" t="n">
        <v>1</v>
      </c>
      <c r="WA29" s="8" t="n">
        <v>0</v>
      </c>
      <c r="WB29" s="8" t="n">
        <v>0</v>
      </c>
      <c r="WC29" s="8" t="n">
        <v>1</v>
      </c>
      <c r="WD29" s="8" t="n">
        <v>0</v>
      </c>
      <c r="WE29" s="8" t="n">
        <v>0</v>
      </c>
      <c r="WF29" s="48" t="n"/>
      <c r="WG29" s="48" t="n"/>
      <c r="WH29" s="48" t="n"/>
      <c r="WI29" s="48" t="n"/>
      <c r="WJ29" s="48" t="n"/>
      <c r="WK29" s="48" t="n"/>
      <c r="WL29" s="48" t="n"/>
      <c r="WM29" s="48" t="n"/>
      <c r="WN29" s="48" t="n"/>
      <c r="WO29" s="48" t="n"/>
      <c r="WP29" s="48" t="n"/>
      <c r="WQ29" s="48" t="n"/>
      <c r="WR29" s="48" t="n"/>
      <c r="WS29" s="48" t="n"/>
      <c r="WT29" s="48" t="n"/>
      <c r="WU29" s="48" t="n"/>
      <c r="WV29" s="48" t="n"/>
      <c r="WW29" s="48" t="n"/>
      <c r="WX29" s="48" t="n"/>
      <c r="WY29" s="48" t="n"/>
      <c r="WZ29" s="48" t="n"/>
      <c r="XA29" s="48" t="n"/>
      <c r="XB29" s="48" t="n"/>
      <c r="XC29" s="48" t="n"/>
      <c r="XD29" s="48" t="n"/>
      <c r="XE29" s="48" t="n"/>
      <c r="XF29" s="48" t="n"/>
      <c r="XG29" s="48" t="n"/>
      <c r="XH29" s="48" t="n"/>
      <c r="XI29" s="48" t="n"/>
      <c r="XJ29" s="48" t="n"/>
      <c r="XK29" s="48" t="n"/>
      <c r="XL29" s="48" t="n"/>
      <c r="XM29" s="48" t="n"/>
      <c r="XN29" s="48" t="n"/>
      <c r="XO29" s="48" t="n"/>
      <c r="XP29" s="48" t="n"/>
      <c r="XQ29" s="48" t="n"/>
      <c r="XR29" s="48" t="n"/>
      <c r="XS29" s="48" t="n"/>
      <c r="XT29" s="48" t="n"/>
      <c r="XU29" s="48" t="n"/>
      <c r="XV29" s="48" t="n"/>
      <c r="XW29" s="48" t="n"/>
      <c r="XX29" s="48" t="n"/>
      <c r="XY29" s="48" t="n"/>
      <c r="XZ29" s="48" t="n"/>
      <c r="YA29" s="48" t="n"/>
      <c r="YB29" s="48" t="n"/>
      <c r="YC29" s="48" t="n"/>
      <c r="YD29" s="48" t="n"/>
      <c r="YE29" s="48" t="n"/>
      <c r="YF29" s="48" t="n"/>
      <c r="YG29" s="48" t="n"/>
      <c r="YH29" s="48" t="n"/>
      <c r="YI29" s="48" t="n"/>
      <c r="YJ29" s="48" t="n"/>
      <c r="YK29" s="48" t="n"/>
      <c r="YL29" s="48" t="n"/>
      <c r="YM29" s="48" t="n"/>
      <c r="YN29" s="48" t="inlineStr">
        <is>
          <t>3-Disimpan terbuka (dry lot)</t>
        </is>
      </c>
      <c r="YO29" s="8" t="n">
        <v>0</v>
      </c>
      <c r="YP29" s="8" t="n">
        <v>0</v>
      </c>
      <c r="YQ29" s="8" t="n">
        <v>0</v>
      </c>
      <c r="YR29" s="8" t="n">
        <v>0</v>
      </c>
      <c r="YS29" s="8" t="n">
        <v>0</v>
      </c>
      <c r="YT29" s="8" t="n">
        <v>0</v>
      </c>
      <c r="YU29" s="8" t="n">
        <v>1</v>
      </c>
      <c r="YV29" s="8" t="n">
        <v>0</v>
      </c>
      <c r="YW29" s="8" t="n">
        <v>0</v>
      </c>
      <c r="YX29" s="8" t="n">
        <v>0</v>
      </c>
      <c r="YY29" s="8" t="n">
        <v>0</v>
      </c>
      <c r="YZ29" s="8" t="n">
        <v>0</v>
      </c>
      <c r="ZA29" s="48" t="inlineStr">
        <is>
          <t>3-Disimpan terbuka (dry lot)</t>
        </is>
      </c>
      <c r="ZB29" s="8" t="n">
        <v>0</v>
      </c>
      <c r="ZC29" s="8" t="n">
        <v>0</v>
      </c>
      <c r="ZD29" s="8" t="n">
        <v>0</v>
      </c>
      <c r="ZE29" s="8" t="n">
        <v>0</v>
      </c>
      <c r="ZF29" s="8" t="n">
        <v>0</v>
      </c>
      <c r="ZG29" s="8" t="n">
        <v>0</v>
      </c>
      <c r="ZH29" s="8" t="n">
        <v>1</v>
      </c>
      <c r="ZI29" s="8" t="n">
        <v>0</v>
      </c>
      <c r="ZJ29" s="8" t="n">
        <v>0</v>
      </c>
      <c r="ZK29" s="8" t="n">
        <v>0</v>
      </c>
      <c r="ZL29" s="8" t="n">
        <v>0</v>
      </c>
      <c r="ZM29" s="8" t="n">
        <v>0</v>
      </c>
      <c r="ZN29" s="8" t="n">
        <v>100</v>
      </c>
      <c r="ZO29" s="48" t="n"/>
      <c r="ZP29" s="48" t="n"/>
      <c r="ZQ29" s="48" t="n"/>
      <c r="ZR29" s="48" t="n"/>
      <c r="ZS29" s="48" t="n"/>
      <c r="ZT29" s="48" t="n"/>
      <c r="ZU29" s="48" t="n"/>
      <c r="ZV29" s="8" t="n">
        <v>3</v>
      </c>
      <c r="ZW29" s="48" t="n"/>
      <c r="ZX29" s="48" t="n"/>
      <c r="ZY29" s="48" t="n"/>
      <c r="ZZ29" s="48" t="n"/>
      <c r="AAA29" s="48" t="n"/>
      <c r="AAB29" s="8" t="n">
        <v>3</v>
      </c>
      <c r="AAC29" s="8" t="n">
        <v>3</v>
      </c>
      <c r="AAD29" s="48" t="inlineStr">
        <is>
          <t>Pakan segar (misal: rumput)</t>
        </is>
      </c>
      <c r="AAE29" s="48" t="n"/>
      <c r="AAF29" s="48" t="n"/>
      <c r="AAG29" s="48" t="n"/>
      <c r="AAH29" s="48" t="n"/>
      <c r="AAI29" s="48" t="n"/>
      <c r="AAJ29" s="48" t="inlineStr">
        <is>
          <t>Pakan kering (misal: konsentrat, silase, pelet)</t>
        </is>
      </c>
      <c r="AAK29" s="48" t="inlineStr">
        <is>
          <t>Pakan kering (misal: konsentrat, silase, pelet)</t>
        </is>
      </c>
      <c r="AAL29" s="48" t="inlineStr">
        <is>
          <t>Ya</t>
        </is>
      </c>
      <c r="AAM29" s="48" t="inlineStr">
        <is>
          <t>Padat Cair</t>
        </is>
      </c>
      <c r="AAN29" s="8" t="n">
        <v>1</v>
      </c>
      <c r="AAO29" s="8" t="n">
        <v>1</v>
      </c>
      <c r="AAP29" s="8" t="n">
        <v>5</v>
      </c>
      <c r="AAQ29" s="8" t="n">
        <v>150</v>
      </c>
      <c r="AAR29" s="48" t="inlineStr">
        <is>
          <t>Ya</t>
        </is>
      </c>
      <c r="AAS29" s="48" t="inlineStr">
        <is>
          <t>Tidak pasti/ragu-ragu</t>
        </is>
      </c>
      <c r="AAT29" s="48" t="inlineStr">
        <is>
          <t>Digunakan untuk pupuk di lahan pertanian sendiri Digunakan untuk kegiatan peternakan sendiri Dijual - baik tanpa diolah/diolah/dibuat kascing Diberikan gratis ke orang lain</t>
        </is>
      </c>
      <c r="AAU29" s="8" t="n">
        <v>1</v>
      </c>
      <c r="AAV29" s="8" t="n">
        <v>1</v>
      </c>
      <c r="AAW29" s="8" t="n">
        <v>1</v>
      </c>
      <c r="AAX29" s="8" t="n">
        <v>0</v>
      </c>
      <c r="AAY29" s="8" t="n">
        <v>1</v>
      </c>
      <c r="AAZ29" s="8" t="n">
        <v>0</v>
      </c>
      <c r="ABA29" s="8" t="n">
        <v>0</v>
      </c>
      <c r="ABB29" s="48" t="inlineStr">
        <is>
          <t>Pupuk cair untuk tanaman Pembenah tanah (soil conditioner)</t>
        </is>
      </c>
      <c r="ABC29" s="8" t="n">
        <v>1</v>
      </c>
      <c r="ABD29" s="8" t="n">
        <v>1</v>
      </c>
      <c r="ABE29" s="8" t="n">
        <v>0</v>
      </c>
      <c r="ABF29" s="8" t="n">
        <v>0</v>
      </c>
      <c r="ABG29" s="8" t="n">
        <v>0</v>
      </c>
      <c r="ABH29" s="48" t="n"/>
      <c r="ABI29" s="48" t="inlineStr">
        <is>
          <t>Campuran pakan ikan</t>
        </is>
      </c>
      <c r="ABJ29" s="8" t="n">
        <v>1</v>
      </c>
      <c r="ABK29" s="8" t="n">
        <v>0</v>
      </c>
      <c r="ABL29" s="8" t="n">
        <v>0</v>
      </c>
      <c r="ABM29" s="8" t="n">
        <v>0</v>
      </c>
      <c r="ABN29" s="8" t="n">
        <v>0</v>
      </c>
      <c r="ABO29" s="48" t="n"/>
      <c r="ABP29" s="48" t="inlineStr">
        <is>
          <t>Sebagai bahan mentah (misal pupuk)</t>
        </is>
      </c>
      <c r="ABQ29" s="48" t="inlineStr">
        <is>
          <t>Kacang panjang, timun, lombok, nangka, rambutan</t>
        </is>
      </c>
      <c r="ABR29" s="48" t="inlineStr">
        <is>
          <t>Jarang (1 bulan sekali)</t>
        </is>
      </c>
      <c r="ABS29" s="8" t="n">
        <v>15000</v>
      </c>
      <c r="ABT29" s="48" t="n"/>
      <c r="ABU29" s="8" t="n">
        <v>35</v>
      </c>
      <c r="ABV29" s="8" t="n">
        <v>150</v>
      </c>
      <c r="ABW29" s="48" t="inlineStr">
        <is>
          <t>Urea</t>
        </is>
      </c>
      <c r="ABX29" s="48" t="n"/>
      <c r="ABY29" s="8" t="n">
        <v>150</v>
      </c>
      <c r="ABZ29" s="8" t="n">
        <v>2400</v>
      </c>
      <c r="ACA29" s="8" t="n">
        <v>100</v>
      </c>
      <c r="ACB29" s="8" t="n">
        <v>1800</v>
      </c>
      <c r="ACC29" s="8" t="n">
        <v>100</v>
      </c>
      <c r="ACD29" s="8" t="n">
        <v>150</v>
      </c>
      <c r="ACE29" s="48" t="inlineStr">
        <is>
          <t>Ya</t>
        </is>
      </c>
      <c r="ACF29" s="48" t="inlineStr">
        <is>
          <t>Cukup meningkat</t>
        </is>
      </c>
      <c r="ACG29" s="48" t="inlineStr">
        <is>
          <t>Tidak ada perubahan</t>
        </is>
      </c>
      <c r="ACH29" s="48" t="inlineStr">
        <is>
          <t>Cukup meningkat</t>
        </is>
      </c>
      <c r="ACI29" s="48" t="inlineStr">
        <is>
          <t>Tidak ada perubahan</t>
        </is>
      </c>
      <c r="ACJ29" s="48" t="inlineStr">
        <is>
          <t>Cukup meningkat</t>
        </is>
      </c>
      <c r="ACK29" s="48" t="inlineStr">
        <is>
          <t>Lainnya</t>
        </is>
      </c>
      <c r="ACL29" s="8" t="n">
        <v>0</v>
      </c>
      <c r="ACM29" s="8" t="n">
        <v>0</v>
      </c>
      <c r="ACN29" s="8" t="n">
        <v>0</v>
      </c>
      <c r="ACO29" s="8" t="n">
        <v>0</v>
      </c>
      <c r="ACP29" s="8" t="n">
        <v>0</v>
      </c>
      <c r="ACQ29" s="8" t="n">
        <v>0</v>
      </c>
      <c r="ACR29" s="8" t="n">
        <v>1</v>
      </c>
      <c r="ACS29" s="48" t="inlineStr">
        <is>
          <t>Diberikan ke tetangga</t>
        </is>
      </c>
      <c r="ACT29" s="48" t="inlineStr">
        <is>
          <t>-</t>
        </is>
      </c>
      <c r="ACU29" s="48" t="inlineStr">
        <is>
          <t>Manfaat cukup signifikan, terasa di kehidupan sehari-hari</t>
        </is>
      </c>
      <c r="ACV29" s="48" t="inlineStr">
        <is>
          <t>Sama saja</t>
        </is>
      </c>
      <c r="ACW29" s="48" t="inlineStr">
        <is>
          <t>Anggota keluarga - Perempuan dewasa</t>
        </is>
      </c>
      <c r="ACX29" s="48" t="inlineStr">
        <is>
          <t>Setuju</t>
        </is>
      </c>
      <c r="ACY29" s="48" t="inlineStr">
        <is>
          <t>Anggota keluarga - Laki-laki dewasa Anggota keluarga - Perempuan dewasa</t>
        </is>
      </c>
      <c r="ACZ29" s="8" t="n">
        <v>1</v>
      </c>
      <c r="ADA29" s="8" t="n">
        <v>1</v>
      </c>
      <c r="ADB29" s="8" t="n">
        <v>0</v>
      </c>
      <c r="ADC29" s="8" t="n">
        <v>0</v>
      </c>
      <c r="ADD29" s="48" t="inlineStr">
        <is>
          <t>Puas</t>
        </is>
      </c>
      <c r="ADE29" s="48" t="inlineStr">
        <is>
          <t>Sangat puas</t>
        </is>
      </c>
      <c r="ADF29" s="48" t="inlineStr">
        <is>
          <t>Puas</t>
        </is>
      </c>
      <c r="ADG29" s="48" t="inlineStr">
        <is>
          <t>Sangat puas</t>
        </is>
      </c>
      <c r="ADH29" s="48" t="inlineStr">
        <is>
          <t>Tidak</t>
        </is>
      </c>
      <c r="ADI29" s="48" t="n"/>
      <c r="ADJ29" s="48" t="inlineStr">
        <is>
          <t>Puas</t>
        </is>
      </c>
      <c r="ADK29" s="48" t="n"/>
      <c r="ADL29" s="48" t="n"/>
      <c r="ADM29" s="48" t="n"/>
      <c r="ADN29" s="48" t="n"/>
      <c r="ADO29" s="48" t="n"/>
      <c r="ADP29" s="48" t="n"/>
      <c r="ADQ29" s="48" t="n"/>
      <c r="ADR29" s="48" t="n"/>
      <c r="ADS29" s="48" t="n"/>
      <c r="ADT29" s="48" t="n"/>
      <c r="ADU29" s="48" t="inlineStr">
        <is>
          <t>Memperbaiki sendiri</t>
        </is>
      </c>
      <c r="ADV29" s="8" t="n">
        <v>0</v>
      </c>
      <c r="ADW29" s="8" t="n">
        <v>0</v>
      </c>
      <c r="ADX29" s="8" t="n">
        <v>0</v>
      </c>
      <c r="ADY29" s="8" t="n">
        <v>0</v>
      </c>
      <c r="ADZ29" s="8" t="n">
        <v>0</v>
      </c>
      <c r="AEA29" s="8" t="n">
        <v>1</v>
      </c>
      <c r="AEB29" s="8" t="n">
        <v>0</v>
      </c>
      <c r="AEC29" s="8" t="n">
        <v>0</v>
      </c>
      <c r="AED29" s="48" t="inlineStr">
        <is>
          <t>Memperbaiki sendiri</t>
        </is>
      </c>
      <c r="AEE29" s="48" t="inlineStr">
        <is>
          <t>Lainnya</t>
        </is>
      </c>
      <c r="AEF29" s="48" t="inlineStr">
        <is>
          <t>Pemilik rumah</t>
        </is>
      </c>
      <c r="AEG29" s="48" t="inlineStr">
        <is>
          <t>Lainnya</t>
        </is>
      </c>
      <c r="AEH29" s="48" t="inlineStr">
        <is>
          <t>Pemilik rumah yang menghubungi</t>
        </is>
      </c>
      <c r="AEI29" s="48" t="inlineStr">
        <is>
          <t>-</t>
        </is>
      </c>
      <c r="AEJ29" s="48" t="inlineStr">
        <is>
          <t>Ya, selalu</t>
        </is>
      </c>
      <c r="AEK29" s="48" t="inlineStr">
        <is>
          <t>Pengurangan pengeluaran rumah tangga (bahan bakar minyak, pupuk, dll.) Lebih mudah mendapatkan energi Lebih aman Peningkatan kebersihan kandang ternak</t>
        </is>
      </c>
      <c r="AEL29" s="8" t="n">
        <v>1</v>
      </c>
      <c r="AEM29" s="8" t="n">
        <v>1</v>
      </c>
      <c r="AEN29" s="8" t="n">
        <v>0</v>
      </c>
      <c r="AEO29" s="8" t="n">
        <v>0</v>
      </c>
      <c r="AEP29" s="8" t="n">
        <v>1</v>
      </c>
      <c r="AEQ29" s="8" t="n">
        <v>0</v>
      </c>
      <c r="AER29" s="8" t="n">
        <v>1</v>
      </c>
      <c r="AES29" s="8" t="n">
        <v>0</v>
      </c>
      <c r="AET29" s="8" t="n">
        <v>0</v>
      </c>
      <c r="AEU29" s="8" t="n">
        <v>0</v>
      </c>
      <c r="AEV29" s="8" t="n">
        <v>0</v>
      </c>
      <c r="AEW29" s="8" t="n">
        <v>0</v>
      </c>
      <c r="AEX29" s="48" t="n"/>
      <c r="AEY29" s="48" t="inlineStr">
        <is>
          <t>Mengurangi pengeluaran energi</t>
        </is>
      </c>
      <c r="AEZ29" s="48" t="n"/>
      <c r="AFA29" s="48" t="inlineStr">
        <is>
          <t>Lainnya</t>
        </is>
      </c>
      <c r="AFB29" s="48" t="inlineStr">
        <is>
          <t>Pemilik yang mendapatkan informasinya</t>
        </is>
      </c>
      <c r="AFC29" s="48" t="inlineStr">
        <is>
          <t>1000381530-19_12_41.jpg</t>
        </is>
      </c>
      <c r="AFD29" s="16" t="inlineStr">
        <is>
          <t>https://kf.kobotoolbox.org/api/v2/assets/avstPQqLr3Ab3ZdcVTXZ6f/data/672493794/attachments/attGXFrFUpKs6ScFewHSmC2k/</t>
        </is>
      </c>
      <c r="AFE29" s="48" t="inlineStr">
        <is>
          <t>1000381561-19_12_58.jpg</t>
        </is>
      </c>
      <c r="AFF29" s="16" t="inlineStr">
        <is>
          <t>https://kf.kobotoolbox.org/api/v2/assets/avstPQqLr3Ab3ZdcVTXZ6f/data/672493794/attachments/attZJDBeExNxYrFugZhbgSCP/</t>
        </is>
      </c>
      <c r="AFG29" s="48" t="inlineStr">
        <is>
          <t>Laylah</t>
        </is>
      </c>
      <c r="AFH29" s="48" t="n"/>
      <c r="AFI29" s="27" t="inlineStr">
        <is>
          <t>E.26a dan E27a kurang tahu harganya karena pemilik rumah yang selalu membelikan pupuk</t>
        </is>
      </c>
      <c r="AFJ29" s="48" t="n"/>
      <c r="AFK29" s="48" t="n"/>
      <c r="AFL29" s="48" t="n"/>
      <c r="AFM29" s="48" t="n"/>
      <c r="AFN29" s="48" t="n"/>
      <c r="AFO29" s="48" t="n"/>
      <c r="AFP29" s="48" t="n"/>
      <c r="AFQ29" s="48" t="n"/>
      <c r="AFR29" s="48" t="n"/>
      <c r="AFS29" s="48" t="n"/>
      <c r="AFT29" s="48" t="n"/>
      <c r="AFU29" s="48" t="n"/>
      <c r="AFV29" s="48" t="n"/>
      <c r="AFW29" s="48" t="n"/>
      <c r="AFX29" s="48" t="n"/>
      <c r="AFY29" s="48" t="n"/>
      <c r="AFZ29" s="48" t="n"/>
      <c r="AGA29" s="48" t="n"/>
      <c r="AGB29" s="48" t="n"/>
      <c r="AGC29" s="48" t="n"/>
      <c r="AGD29" s="48" t="n"/>
      <c r="AGE29" s="48" t="n"/>
      <c r="AGF29" s="48" t="n"/>
      <c r="AGG29" s="48" t="n"/>
      <c r="AGH29" s="48" t="n"/>
      <c r="AGI29" s="48" t="n"/>
      <c r="AGJ29" s="48" t="n"/>
      <c r="AGK29" s="48" t="n"/>
      <c r="AGL29" s="48" t="n"/>
      <c r="AGM29" s="48" t="n"/>
      <c r="AGN29" s="48" t="n"/>
      <c r="AGO29" s="48" t="n"/>
      <c r="AGP29" s="48" t="n"/>
      <c r="AGQ29" s="48" t="n"/>
      <c r="AGR29" s="48" t="n"/>
      <c r="AGS29" s="48" t="n"/>
      <c r="AGT29" s="48" t="n"/>
      <c r="AGU29" s="48" t="n"/>
      <c r="AGV29" s="48" t="n"/>
      <c r="AGW29" s="48" t="n"/>
      <c r="AGX29" s="48" t="n"/>
      <c r="AGY29" s="48" t="n"/>
      <c r="AGZ29" s="48" t="n"/>
      <c r="AHA29" s="48" t="n"/>
      <c r="AHB29" s="48" t="n"/>
      <c r="AHC29" s="48" t="n"/>
      <c r="AHD29" s="48" t="n"/>
      <c r="AHE29" s="48" t="n"/>
      <c r="AHF29" s="48" t="n"/>
      <c r="AHG29" s="48" t="n"/>
      <c r="AHH29" s="48" t="n"/>
      <c r="AHI29" s="48" t="n"/>
      <c r="AHJ29" s="48" t="n"/>
      <c r="AHK29" s="48" t="n"/>
      <c r="AHL29" s="48" t="n"/>
      <c r="AHM29" s="48" t="n"/>
      <c r="AHN29" s="48" t="n"/>
      <c r="AHO29" s="48" t="n"/>
      <c r="AHP29" s="48" t="n"/>
      <c r="AHQ29" s="48" t="n"/>
      <c r="AHR29" s="48" t="n"/>
      <c r="AHS29" s="48" t="n"/>
      <c r="AHT29" s="48" t="n"/>
      <c r="AHU29" s="48" t="n"/>
      <c r="AHV29" s="48" t="n"/>
      <c r="AHW29" s="48" t="n"/>
      <c r="AHX29" s="48" t="n"/>
      <c r="AHY29" s="48" t="n"/>
      <c r="AHZ29" s="48" t="n"/>
      <c r="AIA29" s="48" t="n"/>
      <c r="AIB29" s="48" t="n"/>
      <c r="AIC29" s="48" t="n"/>
      <c r="AID29" s="48" t="n"/>
      <c r="AIE29" s="48" t="n"/>
      <c r="AIF29" s="48" t="n"/>
      <c r="AIG29" s="48" t="n"/>
      <c r="AIH29" s="48" t="n"/>
      <c r="AII29" s="48" t="n"/>
      <c r="AIJ29" s="48" t="n"/>
      <c r="AIK29" s="48" t="n"/>
      <c r="AIL29" s="48" t="n"/>
      <c r="AIM29" s="48" t="n"/>
      <c r="AIN29" s="48" t="n"/>
      <c r="AIO29" s="48" t="n"/>
      <c r="AIP29" s="48" t="n"/>
      <c r="AIQ29" s="48" t="n"/>
      <c r="AIR29" s="48" t="n"/>
      <c r="AIS29" s="48" t="n"/>
      <c r="AIT29" s="48" t="n"/>
      <c r="AIU29" s="48" t="n"/>
      <c r="AIV29" s="48" t="n"/>
      <c r="AIW29" s="48" t="n"/>
      <c r="AIX29" s="48" t="n"/>
      <c r="AIY29" s="48" t="n"/>
      <c r="AIZ29" s="48" t="n"/>
      <c r="AJA29" s="48" t="n"/>
      <c r="AJB29" s="48" t="n"/>
      <c r="AJC29" s="48" t="n"/>
      <c r="AJD29" s="48" t="n"/>
      <c r="AJE29" s="48" t="n"/>
      <c r="AJF29" s="48" t="n"/>
      <c r="AJG29" s="48" t="n"/>
      <c r="AJH29" s="48" t="n"/>
      <c r="AJI29" s="48" t="n"/>
      <c r="AJJ29" s="48" t="n"/>
      <c r="AJK29" s="48" t="n"/>
      <c r="AJL29" s="48" t="n"/>
      <c r="AJM29" s="48" t="n"/>
      <c r="AJN29" s="48" t="n"/>
      <c r="AJO29" s="48" t="n"/>
      <c r="AJP29" s="48" t="n"/>
      <c r="AJQ29" s="48" t="n"/>
      <c r="AJR29" s="48" t="n"/>
      <c r="AJS29" s="48" t="n"/>
      <c r="AJT29" s="48" t="n"/>
      <c r="AJU29" s="48" t="n"/>
      <c r="AJV29" s="48" t="n"/>
      <c r="AJW29" s="48" t="n"/>
      <c r="AJX29" s="48" t="n"/>
      <c r="AJY29" s="48" t="n"/>
      <c r="AJZ29" s="48" t="n"/>
      <c r="AKA29" s="48" t="n"/>
      <c r="AKB29" s="48" t="n"/>
      <c r="AKC29" s="48" t="n"/>
      <c r="AKD29" s="48" t="n"/>
      <c r="AKE29" s="48" t="n"/>
      <c r="AKF29" s="48" t="n"/>
      <c r="AKG29" s="48" t="n"/>
      <c r="AKH29" s="48" t="n"/>
      <c r="AKI29" s="48" t="n"/>
      <c r="AKJ29" s="48" t="n"/>
      <c r="AKK29" s="48" t="n"/>
      <c r="AKL29" s="48" t="n"/>
      <c r="AKM29" s="48" t="n"/>
      <c r="AKN29" s="48" t="n"/>
      <c r="AKO29" s="48" t="n"/>
      <c r="AKP29" s="48" t="n"/>
      <c r="AKQ29" s="48" t="n"/>
      <c r="AKR29" s="48" t="n"/>
      <c r="AKS29" s="48" t="n"/>
      <c r="AKT29" s="48" t="n"/>
      <c r="AKU29" s="48" t="n"/>
      <c r="AKV29" s="48" t="n"/>
      <c r="AKW29" s="48" t="n"/>
      <c r="AKX29" s="48" t="n"/>
      <c r="AKY29" s="48" t="n"/>
      <c r="AKZ29" s="48" t="n"/>
      <c r="ALA29" s="48" t="n"/>
      <c r="ALB29" s="48" t="n"/>
      <c r="ALC29" s="48" t="n"/>
      <c r="ALD29" s="48" t="n"/>
      <c r="ALE29" s="48" t="n"/>
      <c r="ALF29" s="48" t="n"/>
      <c r="ALG29" s="48" t="n"/>
      <c r="ALH29" s="48" t="n"/>
      <c r="ALI29" s="48" t="n"/>
      <c r="ALJ29" s="48" t="n"/>
      <c r="ALK29" s="48" t="n"/>
      <c r="ALL29" s="48" t="n"/>
      <c r="ALM29" s="48" t="n"/>
      <c r="ALN29" s="48" t="n"/>
      <c r="ALO29" s="48" t="n"/>
      <c r="ALP29" s="48" t="n"/>
      <c r="ALQ29" s="48" t="n"/>
      <c r="ALR29" s="48" t="n"/>
      <c r="ALS29" s="48" t="n"/>
      <c r="ALT29" s="48" t="n"/>
      <c r="ALU29" s="48" t="n"/>
      <c r="ALV29" s="48" t="n"/>
      <c r="ALW29" s="48" t="n"/>
      <c r="ALX29" s="48" t="n"/>
      <c r="ALY29" s="48" t="n"/>
      <c r="ALZ29" s="48" t="n"/>
      <c r="AMA29" s="48" t="n"/>
      <c r="AMB29" s="48" t="n"/>
      <c r="AMC29" s="48" t="n"/>
      <c r="AMD29" s="48" t="n"/>
      <c r="AME29" s="48" t="n"/>
      <c r="AMF29" s="48" t="n"/>
      <c r="AMG29" s="48" t="n"/>
      <c r="AMH29" s="48" t="n"/>
      <c r="AMI29" s="48" t="n"/>
      <c r="AMJ29" s="48" t="n"/>
      <c r="AMK29" s="48" t="n"/>
      <c r="AML29" s="48" t="n"/>
      <c r="AMM29" s="48" t="n"/>
      <c r="AMN29" s="48" t="n"/>
      <c r="AMO29" s="48" t="n"/>
      <c r="AMP29" s="48" t="n"/>
      <c r="AMQ29" s="48" t="n"/>
      <c r="AMR29" s="48" t="n"/>
      <c r="AMS29" s="48" t="n"/>
      <c r="AMT29" s="48" t="n"/>
      <c r="AMU29" s="48" t="n"/>
      <c r="AMV29" s="48" t="n"/>
      <c r="AMW29" s="48" t="n"/>
      <c r="AMX29" s="48" t="n"/>
      <c r="AMY29" s="48" t="n"/>
      <c r="AMZ29" s="48" t="n"/>
      <c r="ANA29" s="48" t="n"/>
      <c r="ANB29" s="48" t="n"/>
      <c r="ANC29" s="48" t="n"/>
      <c r="AND29" s="48" t="n"/>
      <c r="ANE29" s="48" t="n"/>
      <c r="ANF29" s="48" t="n"/>
      <c r="ANG29" s="48" t="n"/>
      <c r="ANH29" s="48" t="n"/>
      <c r="ANI29" s="48" t="n"/>
      <c r="ANJ29" s="48" t="n"/>
      <c r="ANK29" s="48" t="n"/>
      <c r="ANL29" s="48" t="n"/>
      <c r="ANM29" s="48" t="n"/>
      <c r="ANN29" s="48" t="n"/>
      <c r="ANO29" s="48" t="n"/>
      <c r="ANP29" s="48" t="n"/>
      <c r="ANQ29" s="48" t="n"/>
      <c r="ANR29" s="48" t="n"/>
      <c r="ANS29" s="48" t="n"/>
      <c r="ANT29" s="48" t="n"/>
      <c r="ANU29" s="48" t="n"/>
      <c r="ANV29" s="48" t="n"/>
      <c r="ANW29" s="48" t="n"/>
      <c r="ANX29" s="48" t="n"/>
      <c r="ANY29" s="48" t="n"/>
      <c r="ANZ29" s="48" t="n"/>
      <c r="AOA29" s="48" t="n"/>
      <c r="AOB29" s="48" t="n"/>
      <c r="AOC29" s="48" t="n"/>
      <c r="AOD29" s="48" t="n"/>
      <c r="AOE29" s="48" t="n"/>
      <c r="AOF29" s="48" t="n"/>
      <c r="AOG29" s="48" t="n"/>
      <c r="AOH29" s="48" t="n"/>
      <c r="AOI29" s="48" t="n"/>
      <c r="AOJ29" s="48" t="n"/>
      <c r="AOK29" s="48" t="n"/>
      <c r="AOL29" s="48" t="n"/>
      <c r="AOM29" s="48" t="n"/>
      <c r="AON29" s="48" t="n"/>
      <c r="AOO29" s="48" t="n"/>
      <c r="AOP29" s="48" t="n"/>
      <c r="AOQ29" s="48" t="n"/>
      <c r="AOR29" s="48" t="n"/>
      <c r="AOS29" s="48" t="n"/>
      <c r="AOT29" s="48" t="n"/>
      <c r="AOU29" s="48" t="n"/>
      <c r="AOV29" s="48" t="n"/>
      <c r="AOW29" s="48" t="n"/>
      <c r="AOX29" s="48" t="n"/>
      <c r="AOY29" s="48" t="n"/>
      <c r="AOZ29" s="48" t="n"/>
      <c r="APA29" s="48" t="n"/>
      <c r="APB29" s="48" t="n"/>
      <c r="APC29" s="48" t="n"/>
      <c r="APD29" s="48" t="n"/>
      <c r="APE29" s="48" t="n"/>
      <c r="APF29" s="48" t="n"/>
      <c r="APG29" s="48" t="n"/>
      <c r="APH29" s="48" t="n"/>
      <c r="API29" s="48" t="n"/>
      <c r="APJ29" s="48" t="n"/>
      <c r="APK29" s="48" t="n"/>
      <c r="APL29" s="48" t="n"/>
      <c r="APM29" s="48" t="n"/>
      <c r="APN29" s="48" t="n"/>
      <c r="APO29" s="48" t="n"/>
      <c r="APP29" s="48" t="n"/>
      <c r="APQ29" s="48" t="n"/>
      <c r="APR29" s="48" t="n"/>
      <c r="APS29" s="48" t="n"/>
      <c r="APT29" s="48" t="n"/>
      <c r="APU29" s="48" t="n"/>
      <c r="APV29" s="48" t="n"/>
      <c r="APW29" s="48" t="n"/>
      <c r="APX29" s="48" t="n"/>
      <c r="APY29" s="48" t="n"/>
      <c r="APZ29" s="48" t="n"/>
      <c r="AQA29" s="48" t="n"/>
      <c r="AQB29" s="48" t="n"/>
      <c r="AQC29" s="48" t="n"/>
      <c r="AQD29" s="48" t="n"/>
      <c r="AQE29" s="48" t="n"/>
      <c r="AQF29" s="48" t="n"/>
      <c r="AQG29" s="48" t="n"/>
      <c r="AQH29" s="48" t="n"/>
      <c r="AQI29" s="48" t="n"/>
      <c r="AQJ29" s="48" t="n"/>
      <c r="AQK29" s="48" t="n"/>
      <c r="AQL29" s="48" t="n"/>
      <c r="AQM29" s="48" t="n"/>
      <c r="AQN29" s="48" t="n"/>
      <c r="AQO29" s="48" t="n"/>
      <c r="AQP29" s="48" t="n"/>
      <c r="AQQ29" s="48" t="n"/>
      <c r="AQR29" s="48" t="n"/>
      <c r="AQS29" s="48" t="n"/>
      <c r="AQT29" s="48" t="n"/>
      <c r="AQU29" s="48" t="n"/>
      <c r="AQV29" s="48" t="n"/>
      <c r="AQW29" s="48" t="n"/>
      <c r="AQX29" s="48" t="n"/>
      <c r="AQY29" s="48" t="n"/>
      <c r="AQZ29" s="48" t="n"/>
      <c r="ARA29" s="48" t="n"/>
      <c r="ARB29" s="48" t="n"/>
      <c r="ARC29" s="48" t="n"/>
      <c r="ARD29" s="48" t="n"/>
      <c r="ARE29" s="48" t="n"/>
      <c r="ARF29" s="48" t="n"/>
      <c r="ARG29" s="48" t="n"/>
      <c r="ARH29" s="48" t="n"/>
      <c r="ARI29" s="48" t="n"/>
      <c r="ARJ29" s="48" t="n"/>
      <c r="ARK29" s="48" t="n"/>
      <c r="ARL29" s="48" t="n"/>
      <c r="ARM29" s="48" t="n"/>
      <c r="ARN29" s="48" t="n"/>
      <c r="ARO29" s="48" t="n"/>
      <c r="ARP29" s="48" t="n"/>
      <c r="ARQ29" s="48" t="n"/>
      <c r="ARR29" s="48" t="n"/>
      <c r="ARS29" s="48" t="n"/>
      <c r="ART29" s="48" t="n"/>
      <c r="ARU29" s="48" t="n"/>
      <c r="ARV29" s="48" t="n"/>
      <c r="ARW29" s="48" t="n"/>
      <c r="ARX29" s="48" t="n"/>
      <c r="ARY29" s="48" t="n"/>
      <c r="ARZ29" s="48" t="n"/>
      <c r="ASA29" s="48" t="n"/>
      <c r="ASB29" s="48" t="n"/>
      <c r="ASC29" s="48" t="n"/>
      <c r="ASD29" s="48" t="n"/>
      <c r="ASE29" s="48" t="n"/>
      <c r="ASF29" s="48" t="n"/>
      <c r="ASG29" s="48" t="n"/>
      <c r="ASH29" s="48" t="n"/>
      <c r="ASI29" s="48" t="n"/>
      <c r="ASJ29" s="48" t="n"/>
      <c r="ASK29" s="48" t="n"/>
      <c r="ASL29" s="48" t="n"/>
      <c r="ASM29" s="48" t="n"/>
      <c r="ASN29" s="48" t="n"/>
      <c r="ASO29" s="48" t="n"/>
      <c r="ASP29" s="48" t="n"/>
      <c r="ASQ29" s="48" t="n"/>
      <c r="ASR29" s="48" t="n"/>
      <c r="ASS29" s="48" t="n"/>
      <c r="AST29" s="48" t="n"/>
      <c r="ASU29" s="48" t="n"/>
      <c r="ASV29" s="48" t="n"/>
      <c r="ASW29" s="48" t="n"/>
      <c r="ASX29" s="48" t="n"/>
      <c r="ASY29" s="48" t="n"/>
      <c r="ASZ29" s="48" t="n"/>
      <c r="ATA29" s="48" t="n"/>
      <c r="ATB29" s="48" t="n"/>
      <c r="ATC29" s="48" t="n"/>
      <c r="ATD29" s="48" t="n"/>
      <c r="ATE29" s="48" t="n"/>
      <c r="ATF29" s="48" t="n"/>
      <c r="ATG29" s="48" t="n"/>
      <c r="ATH29" s="48" t="n"/>
      <c r="ATI29" s="48" t="n"/>
      <c r="ATJ29" s="48" t="n"/>
      <c r="ATK29" s="48" t="n"/>
      <c r="ATL29" s="48" t="n"/>
      <c r="ATM29" s="48" t="n"/>
      <c r="ATN29" s="48" t="n"/>
      <c r="ATO29" s="48" t="n"/>
      <c r="ATP29" s="48" t="n"/>
      <c r="ATQ29" s="48" t="n"/>
      <c r="ATR29" s="48" t="n"/>
      <c r="ATS29" s="48" t="n"/>
      <c r="ATT29" s="48" t="n"/>
      <c r="ATU29" s="48" t="n"/>
      <c r="ATV29" s="48" t="n"/>
      <c r="ATW29" s="48" t="n"/>
      <c r="ATX29" s="48" t="n"/>
      <c r="ATY29" s="48" t="n"/>
      <c r="ATZ29" s="48" t="n"/>
      <c r="AUA29" s="48" t="n"/>
      <c r="AUB29" s="48" t="n"/>
      <c r="AUC29" s="48" t="n"/>
      <c r="AUD29" s="48" t="n"/>
      <c r="AUE29" s="48" t="n"/>
      <c r="AUF29" s="48" t="n"/>
      <c r="AUG29" s="48" t="n"/>
      <c r="AUH29" s="48" t="n"/>
      <c r="AUI29" s="48" t="n"/>
      <c r="AUJ29" s="48" t="n"/>
      <c r="AUK29" s="48" t="n"/>
      <c r="AUL29" s="48" t="n"/>
      <c r="AUM29" s="48" t="n"/>
      <c r="AUN29" s="48" t="n"/>
      <c r="AUO29" s="48" t="n"/>
      <c r="AUP29" s="48" t="n"/>
      <c r="AUQ29" s="48" t="n"/>
      <c r="AUR29" s="48" t="n"/>
      <c r="AUS29" s="48" t="n"/>
      <c r="AUT29" s="48" t="n"/>
      <c r="AUU29" s="48" t="n"/>
      <c r="AUV29" s="48" t="n"/>
      <c r="AUW29" s="48" t="n"/>
      <c r="AUX29" s="48" t="n"/>
      <c r="AUY29" s="48" t="n"/>
      <c r="AUZ29" s="48" t="n"/>
      <c r="AVA29" s="48" t="n"/>
      <c r="AVB29" s="48" t="n"/>
      <c r="AVC29" s="48" t="n"/>
      <c r="AVD29" s="48" t="n"/>
      <c r="AVE29" s="48" t="n"/>
      <c r="AVF29" s="48" t="n"/>
      <c r="AVG29" s="48" t="n"/>
      <c r="AVH29" s="48" t="n"/>
      <c r="AVI29" s="48" t="n"/>
      <c r="AVJ29" s="48" t="n"/>
      <c r="AVK29" s="48" t="n"/>
      <c r="AVL29" s="48" t="n"/>
      <c r="AVM29" s="48" t="n"/>
      <c r="AVN29" s="48" t="n"/>
      <c r="AVO29" s="48" t="n"/>
      <c r="AVP29" s="48" t="n"/>
      <c r="AVQ29" s="48" t="n"/>
      <c r="AVR29" s="48" t="n"/>
      <c r="AVS29" s="48" t="n"/>
      <c r="AVT29" s="48" t="n"/>
      <c r="AVU29" s="48" t="n"/>
      <c r="AVV29" s="48" t="n"/>
      <c r="AVW29" s="48" t="n"/>
      <c r="AVX29" s="48" t="n"/>
      <c r="AVY29" s="48" t="n"/>
      <c r="AVZ29" s="48" t="n"/>
      <c r="AWA29" s="8" t="n">
        <v>672493794</v>
      </c>
      <c r="AWB29" s="48" t="inlineStr">
        <is>
          <t>76de4d26-fcef-4b30-b80a-3d94396adcd4</t>
        </is>
      </c>
      <c r="AWC29" s="6" t="n">
        <v>46068</v>
      </c>
      <c r="AWD29" s="48" t="n"/>
      <c r="AWE29" s="48" t="n"/>
      <c r="AWF29" s="48" t="inlineStr">
        <is>
          <t>submitted_via_web</t>
        </is>
      </c>
      <c r="AWG29" s="48" t="n"/>
      <c r="AWH29" s="48" t="inlineStr">
        <is>
          <t>vyNMZfRj9dojjrwxZxh2FZ</t>
        </is>
      </c>
      <c r="AWI29" s="48" t="n"/>
      <c r="AWJ29" s="48" t="inlineStr">
        <is>
          <t>uuid:76de4d26-fcef-4b30-b80a-3d94396adcd4</t>
        </is>
      </c>
      <c r="AWK29" s="8" t="n">
        <v>250</v>
      </c>
      <c r="AWL29" s="48" t="inlineStr">
        <is>
          <t>RAP0082</t>
        </is>
      </c>
      <c r="AWM29" s="8" t="n">
        <v>0</v>
      </c>
      <c r="AWN29" s="48" t="inlineStr">
        <is>
          <t>Year of Use valid, no validation needed</t>
        </is>
      </c>
      <c r="AWO29" s="37" t="b">
        <v>1</v>
      </c>
      <c r="AWP29" s="37" t="b">
        <v>1</v>
      </c>
      <c r="AWQ29" s="37" t="b">
        <v>1</v>
      </c>
      <c r="AWR29" s="37" t="b">
        <v>1</v>
      </c>
      <c r="AWS29" s="37" t="b">
        <v>1</v>
      </c>
      <c r="AWT29" s="37" t="b">
        <v>1</v>
      </c>
      <c r="AWU29" s="48" t="n"/>
      <c r="AWV29" s="8" t="n">
        <v>0.5</v>
      </c>
      <c r="AWW29" s="48" t="n"/>
      <c r="AWX29" s="48" t="n"/>
      <c r="AWY29" s="48" t="n"/>
      <c r="AWZ29" s="48" t="n"/>
    </row>
    <row r="30">
      <c r="A30" s="6" t="n">
        <v>46057</v>
      </c>
      <c r="B30" s="6" t="n">
        <v>46068</v>
      </c>
      <c r="C30" s="34" t="inlineStr">
        <is>
          <t>Inrawan</t>
        </is>
      </c>
      <c r="D30" s="34" t="inlineStr">
        <is>
          <t>Pak Alan(Zulkifli Lambali)</t>
        </is>
      </c>
      <c r="E30" s="8">
        <f>+6281245946525</f>
        <v/>
      </c>
      <c r="F30" s="48" t="inlineStr">
        <is>
          <t>-5.139543 119.608889 125.988 2.3889999389648438</t>
        </is>
      </c>
      <c r="G30" s="8" t="n">
        <v>-5.139543</v>
      </c>
      <c r="H30" s="8" t="n">
        <v>119.608889</v>
      </c>
      <c r="I30" s="8" t="n">
        <v>125.988</v>
      </c>
      <c r="J30" s="8" t="n">
        <v>2.388999939</v>
      </c>
      <c r="K30" s="8" t="n">
        <v>0</v>
      </c>
      <c r="L30" s="48" t="inlineStr">
        <is>
          <t>-5.139801 119.609139 78.073 1.062999963760376</t>
        </is>
      </c>
      <c r="M30" s="8" t="n">
        <v>-5.139801</v>
      </c>
      <c r="N30" s="8" t="n">
        <v>119.609139</v>
      </c>
      <c r="O30" s="8" t="n">
        <v>78.07299999999999</v>
      </c>
      <c r="P30" s="8" t="n">
        <v>1.062999964</v>
      </c>
      <c r="Q30" s="8" t="n">
        <v>0</v>
      </c>
      <c r="R30" s="48" t="inlineStr">
        <is>
          <t>Sulawesi Selatan</t>
        </is>
      </c>
      <c r="S30" s="8" t="n">
        <v>0</v>
      </c>
      <c r="T30" s="8" t="n">
        <v>0</v>
      </c>
      <c r="U30" s="8" t="n">
        <v>0</v>
      </c>
      <c r="V30" s="8" t="n">
        <v>0</v>
      </c>
      <c r="W30" s="8" t="n">
        <v>0</v>
      </c>
      <c r="X30" s="8" t="n">
        <v>0</v>
      </c>
      <c r="Y30" s="8" t="n">
        <v>0</v>
      </c>
      <c r="Z30" s="8" t="n">
        <v>0</v>
      </c>
      <c r="AA30" s="8" t="n">
        <v>0</v>
      </c>
      <c r="AB30" s="8" t="n">
        <v>1</v>
      </c>
      <c r="AC30" s="48" t="inlineStr">
        <is>
          <t>Maros</t>
        </is>
      </c>
      <c r="AD30" s="48" t="inlineStr">
        <is>
          <t>Tanralili</t>
        </is>
      </c>
      <c r="AE30" s="48" t="inlineStr">
        <is>
          <t>Purnakarya</t>
        </is>
      </c>
      <c r="AF30" s="48" t="inlineStr">
        <is>
          <t>CV RISKI ABADI</t>
        </is>
      </c>
      <c r="AG30" s="48" t="inlineStr">
        <is>
          <t>RAP0113</t>
        </is>
      </c>
      <c r="AH30" s="8" t="n">
        <v>3</v>
      </c>
      <c r="AI30" s="48" t="inlineStr">
        <is>
          <t>VPA2</t>
        </is>
      </c>
      <c r="AJ30" s="48" t="inlineStr">
        <is>
          <t>Aktif</t>
        </is>
      </c>
      <c r="AK30" s="8" t="n">
        <v>45</v>
      </c>
      <c r="AL30" s="48" t="inlineStr">
        <is>
          <t>Laki-laki</t>
        </is>
      </c>
      <c r="AM30" s="48" t="inlineStr">
        <is>
          <t>Sudah menikah</t>
        </is>
      </c>
      <c r="AN30" s="48" t="inlineStr">
        <is>
          <t>SMP/Sederajat</t>
        </is>
      </c>
      <c r="AO30" s="48" t="inlineStr">
        <is>
          <t>Petani</t>
        </is>
      </c>
      <c r="AP30" s="8" t="n">
        <v>1</v>
      </c>
      <c r="AQ30" s="8" t="n">
        <v>0</v>
      </c>
      <c r="AR30" s="8" t="n">
        <v>0</v>
      </c>
      <c r="AS30" s="8" t="n">
        <v>0</v>
      </c>
      <c r="AT30" s="8" t="n">
        <v>0</v>
      </c>
      <c r="AU30" s="8" t="n">
        <v>0</v>
      </c>
      <c r="AV30" s="8" t="n">
        <v>0</v>
      </c>
      <c r="AW30" s="8" t="n">
        <v>0</v>
      </c>
      <c r="AX30" s="48" t="n"/>
      <c r="AY30" s="48" t="inlineStr">
        <is>
          <t>Lainnya</t>
        </is>
      </c>
      <c r="AZ30" s="8" t="n">
        <v>0</v>
      </c>
      <c r="BA30" s="8" t="n">
        <v>0</v>
      </c>
      <c r="BB30" s="8" t="n">
        <v>0</v>
      </c>
      <c r="BC30" s="8" t="n">
        <v>0</v>
      </c>
      <c r="BD30" s="8" t="n">
        <v>0</v>
      </c>
      <c r="BE30" s="8" t="n">
        <v>0</v>
      </c>
      <c r="BF30" s="8" t="n">
        <v>1</v>
      </c>
      <c r="BG30" s="8" t="n">
        <v>0</v>
      </c>
      <c r="BH30" s="11" t="inlineStr">
        <is>
          <t>Tukang</t>
        </is>
      </c>
      <c r="BI30" s="48" t="inlineStr">
        <is>
          <t>Rp1.500.000 - Rp2.500.000</t>
        </is>
      </c>
      <c r="BJ30" s="8" t="n">
        <v>2</v>
      </c>
      <c r="BK30" s="8" t="n">
        <v>1</v>
      </c>
      <c r="BL30" s="8" t="n">
        <v>2</v>
      </c>
      <c r="BM30" s="8" t="n">
        <v>0</v>
      </c>
      <c r="BN30" s="48" t="inlineStr">
        <is>
          <t>Milik sendiri</t>
        </is>
      </c>
      <c r="BO30" s="48" t="inlineStr">
        <is>
          <t>Permanen (dinding bata dan semen)</t>
        </is>
      </c>
      <c r="BP30" s="8" t="n">
        <v>1</v>
      </c>
      <c r="BQ30" s="8" t="n">
        <v>0</v>
      </c>
      <c r="BR30" s="8" t="n">
        <v>0</v>
      </c>
      <c r="BS30" s="8" t="n">
        <v>0</v>
      </c>
      <c r="BT30" s="8" t="n">
        <v>0</v>
      </c>
      <c r="BU30" s="48" t="n"/>
      <c r="BV30" s="48" t="inlineStr">
        <is>
          <t>Keramik/ubin</t>
        </is>
      </c>
      <c r="BW30" s="8" t="n">
        <v>0</v>
      </c>
      <c r="BX30" s="8" t="n">
        <v>0</v>
      </c>
      <c r="BY30" s="8" t="n">
        <v>1</v>
      </c>
      <c r="BZ30" s="8" t="n">
        <v>0</v>
      </c>
      <c r="CA30" s="8" t="n">
        <v>0</v>
      </c>
      <c r="CB30" s="48" t="n"/>
      <c r="CC30" s="48" t="inlineStr">
        <is>
          <t>Seng Genting</t>
        </is>
      </c>
      <c r="CD30" s="8" t="n">
        <v>0</v>
      </c>
      <c r="CE30" s="8" t="n">
        <v>0</v>
      </c>
      <c r="CF30" s="8" t="n">
        <v>0</v>
      </c>
      <c r="CG30" s="8" t="n">
        <v>0</v>
      </c>
      <c r="CH30" s="8" t="n">
        <v>1</v>
      </c>
      <c r="CI30" s="8" t="n">
        <v>1</v>
      </c>
      <c r="CJ30" s="8" t="n">
        <v>0</v>
      </c>
      <c r="CK30" s="48" t="n"/>
      <c r="CL30" s="48" t="inlineStr">
        <is>
          <t>Ya</t>
        </is>
      </c>
      <c r="CM30" s="8" t="n">
        <v>2023</v>
      </c>
      <c r="CN30" s="48" t="inlineStr">
        <is>
          <t>Fixed-Dome (Kubah Tetap)</t>
        </is>
      </c>
      <c r="CO30" s="48" t="inlineStr">
        <is>
          <t>6 m³ (4-5 ekor sapi, ±5 jam memasak/hari, ±50 kg</t>
        </is>
      </c>
      <c r="CP30" s="48" t="inlineStr">
        <is>
          <t>Anggota keluarga - laki-laki</t>
        </is>
      </c>
      <c r="CQ30" s="8" t="n">
        <v>0</v>
      </c>
      <c r="CR30" s="8" t="n">
        <v>0</v>
      </c>
      <c r="CS30" s="8" t="n">
        <v>0</v>
      </c>
      <c r="CT30" s="8" t="n">
        <v>0</v>
      </c>
      <c r="CU30" s="8" t="n">
        <v>1</v>
      </c>
      <c r="CV30" s="8" t="n">
        <v>0</v>
      </c>
      <c r="CW30" s="8" t="n">
        <v>0</v>
      </c>
      <c r="CX30" s="8" t="n">
        <v>0</v>
      </c>
      <c r="CY30" s="48" t="inlineStr">
        <is>
          <t>Anggota keluarga - laki-laki</t>
        </is>
      </c>
      <c r="CZ30" s="8" t="n">
        <v>1</v>
      </c>
      <c r="DA30" s="8" t="n">
        <v>0</v>
      </c>
      <c r="DB30" s="8" t="n">
        <v>0</v>
      </c>
      <c r="DC30" s="48" t="n"/>
      <c r="DD30" s="48" t="inlineStr">
        <is>
          <t>Anggota keluarga - laki-laki</t>
        </is>
      </c>
      <c r="DE30" s="8" t="n">
        <v>1</v>
      </c>
      <c r="DF30" s="8" t="n">
        <v>0</v>
      </c>
      <c r="DG30" s="8" t="n">
        <v>0</v>
      </c>
      <c r="DH30" s="8" t="n">
        <v>0</v>
      </c>
      <c r="DI30" s="48" t="n"/>
      <c r="DJ30" s="48" t="inlineStr">
        <is>
          <t>CPO atau pendamping</t>
        </is>
      </c>
      <c r="DK30" s="8" t="n">
        <v>0</v>
      </c>
      <c r="DL30" s="8" t="n">
        <v>0</v>
      </c>
      <c r="DM30" s="8" t="n">
        <v>1</v>
      </c>
      <c r="DN30" s="8" t="n">
        <v>0</v>
      </c>
      <c r="DO30" s="48" t="n"/>
      <c r="DP30" s="48" t="inlineStr">
        <is>
          <t>Ya</t>
        </is>
      </c>
      <c r="DQ30" s="48" t="n"/>
      <c r="DR30" s="48" t="n"/>
      <c r="DS30" s="48" t="n"/>
      <c r="DT30" s="48" t="n"/>
      <c r="DU30" s="48" t="n"/>
      <c r="DV30" s="48" t="n"/>
      <c r="DW30" s="48" t="n"/>
      <c r="DX30" s="48" t="n"/>
      <c r="DY30" s="48" t="n"/>
      <c r="DZ30" s="48" t="n"/>
      <c r="EA30" s="48" t="n"/>
      <c r="EB30" s="48" t="n"/>
      <c r="EC30" s="48" t="n"/>
      <c r="ED30" s="48" t="n"/>
      <c r="EE30" s="48" t="n"/>
      <c r="EF30" s="48" t="n"/>
      <c r="EG30" s="48" t="n"/>
      <c r="EH30" s="48" t="n"/>
      <c r="EI30" s="48" t="inlineStr">
        <is>
          <t>Tidak ada masalah</t>
        </is>
      </c>
      <c r="EJ30" s="8" t="n">
        <v>0</v>
      </c>
      <c r="EK30" s="8" t="n">
        <v>0</v>
      </c>
      <c r="EL30" s="8" t="n">
        <v>0</v>
      </c>
      <c r="EM30" s="8" t="n">
        <v>1</v>
      </c>
      <c r="EN30" s="8" t="n">
        <v>0</v>
      </c>
      <c r="EO30" s="48" t="n"/>
      <c r="EP30" s="48" t="inlineStr">
        <is>
          <t>Ya, cukup jelas dan mudah diikuti</t>
        </is>
      </c>
      <c r="EQ30" s="48" t="inlineStr">
        <is>
          <t>Pelatihan</t>
        </is>
      </c>
      <c r="ER30" s="48" t="inlineStr">
        <is>
          <t>CPO atau pendamping</t>
        </is>
      </c>
      <c r="ES30" s="8" t="n">
        <v>1</v>
      </c>
      <c r="ET30" s="8" t="n">
        <v>0</v>
      </c>
      <c r="EU30" s="8" t="n">
        <v>0</v>
      </c>
      <c r="EV30" s="8" t="n">
        <v>0</v>
      </c>
      <c r="EW30" s="48" t="n"/>
      <c r="EX30" s="48" t="inlineStr">
        <is>
          <t>Anggota keluarga - Laki-laki</t>
        </is>
      </c>
      <c r="EY30" s="8" t="n">
        <v>1</v>
      </c>
      <c r="EZ30" s="8" t="n">
        <v>0</v>
      </c>
      <c r="FA30" s="8" t="n">
        <v>0</v>
      </c>
      <c r="FB30" s="48" t="n"/>
      <c r="FC30" s="48" t="inlineStr">
        <is>
          <t>Setiap minggu</t>
        </is>
      </c>
      <c r="FD30" s="48" t="n"/>
      <c r="FE30" s="48" t="inlineStr">
        <is>
          <t>Mengetahui</t>
        </is>
      </c>
      <c r="FF30" s="48" t="inlineStr">
        <is>
          <t>Selalu (setiap hari)</t>
        </is>
      </c>
      <c r="FG30" s="48" t="inlineStr">
        <is>
          <t>Mengetahui</t>
        </is>
      </c>
      <c r="FH30" s="48" t="inlineStr">
        <is>
          <t>Sering (setiap minggu)</t>
        </is>
      </c>
      <c r="FI30" s="48" t="inlineStr">
        <is>
          <t>Mengetahui</t>
        </is>
      </c>
      <c r="FJ30" s="48" t="inlineStr">
        <is>
          <t>Selalu (setiap hari)</t>
        </is>
      </c>
      <c r="FK30" s="48" t="inlineStr">
        <is>
          <t>Mengetahui</t>
        </is>
      </c>
      <c r="FL30" s="48" t="inlineStr">
        <is>
          <t>Sering (setiap minggu)</t>
        </is>
      </c>
      <c r="FM30" s="48" t="inlineStr">
        <is>
          <t>Mengetahui</t>
        </is>
      </c>
      <c r="FN30" s="48" t="inlineStr">
        <is>
          <t>Sering (setiap minggu)</t>
        </is>
      </c>
      <c r="FO30" s="48" t="inlineStr">
        <is>
          <t>Mengetahui</t>
        </is>
      </c>
      <c r="FP30" s="48" t="inlineStr">
        <is>
          <t>Sering (setiap minggu)</t>
        </is>
      </c>
      <c r="FQ30" s="48" t="inlineStr">
        <is>
          <t>Mengetahui</t>
        </is>
      </c>
      <c r="FR30" s="48" t="inlineStr">
        <is>
          <t>Ya</t>
        </is>
      </c>
      <c r="FS30" s="48" t="inlineStr">
        <is>
          <t>Mengetahui</t>
        </is>
      </c>
      <c r="FT30" s="48" t="inlineStr">
        <is>
          <t>Ya, selalu</t>
        </is>
      </c>
      <c r="FU30" s="48" t="inlineStr">
        <is>
          <t>Laki-laki dewasa</t>
        </is>
      </c>
      <c r="FV30" s="8" t="n">
        <v>1</v>
      </c>
      <c r="FW30" s="8" t="n">
        <v>0</v>
      </c>
      <c r="FX30" s="8" t="n">
        <v>0</v>
      </c>
      <c r="FY30" s="8" t="n">
        <v>0</v>
      </c>
      <c r="FZ30" s="48" t="inlineStr">
        <is>
          <t>Memahami</t>
        </is>
      </c>
      <c r="GA30" s="48" t="inlineStr">
        <is>
          <t>CPO</t>
        </is>
      </c>
      <c r="GB30" s="8" t="n">
        <v>1</v>
      </c>
      <c r="GC30" s="8" t="n">
        <v>0</v>
      </c>
      <c r="GD30" s="8" t="n">
        <v>0</v>
      </c>
      <c r="GE30" s="8" t="n">
        <v>0</v>
      </c>
      <c r="GF30" s="48" t="n"/>
      <c r="GG30" s="48" t="inlineStr">
        <is>
          <t>Sering</t>
        </is>
      </c>
      <c r="GH30" s="48" t="inlineStr">
        <is>
          <t>Ya</t>
        </is>
      </c>
      <c r="GI30" s="48" t="inlineStr">
        <is>
          <t>Tetangga Teman/keluarga</t>
        </is>
      </c>
      <c r="GJ30" s="8" t="n">
        <v>1</v>
      </c>
      <c r="GK30" s="8" t="n">
        <v>1</v>
      </c>
      <c r="GL30" s="8" t="n">
        <v>0</v>
      </c>
      <c r="GM30" s="8" t="n">
        <v>0</v>
      </c>
      <c r="GN30" s="48" t="n"/>
      <c r="GO30" s="8" t="n">
        <v>9</v>
      </c>
      <c r="GP30" s="48" t="inlineStr">
        <is>
          <t>Sebagian</t>
        </is>
      </c>
      <c r="GQ30" s="48" t="inlineStr">
        <is>
          <t>LPG</t>
        </is>
      </c>
      <c r="GR30" s="8" t="n">
        <v>1</v>
      </c>
      <c r="GS30" s="8" t="n">
        <v>0</v>
      </c>
      <c r="GT30" s="8" t="n">
        <v>0</v>
      </c>
      <c r="GU30" s="8" t="n">
        <v>0</v>
      </c>
      <c r="GV30" s="8" t="n">
        <v>0</v>
      </c>
      <c r="GW30" s="8" t="n">
        <v>0</v>
      </c>
      <c r="GX30" s="8" t="n">
        <v>0</v>
      </c>
      <c r="GY30" s="48" t="n"/>
      <c r="GZ30" s="48" t="inlineStr">
        <is>
          <t>Ya</t>
        </is>
      </c>
      <c r="HA30" s="48" t="n"/>
      <c r="HB30" s="48" t="n"/>
      <c r="HC30" s="48" t="n"/>
      <c r="HD30" s="48" t="n"/>
      <c r="HE30" s="8" t="n">
        <v>6</v>
      </c>
      <c r="HF30" s="28" t="n">
        <v>36000</v>
      </c>
      <c r="HG30" s="8" t="n">
        <v>3</v>
      </c>
      <c r="HH30" s="8" t="n">
        <v>23000</v>
      </c>
      <c r="HI30" s="48" t="n"/>
      <c r="HJ30" s="48" t="n"/>
      <c r="HK30" s="48" t="n"/>
      <c r="HL30" s="48" t="n"/>
      <c r="HM30" s="48" t="n"/>
      <c r="HN30" s="48" t="n"/>
      <c r="HO30" s="48" t="n"/>
      <c r="HP30" s="48" t="n"/>
      <c r="HQ30" s="48" t="n"/>
      <c r="HR30" s="48" t="n"/>
      <c r="HS30" s="48" t="n"/>
      <c r="HT30" s="48" t="n"/>
      <c r="HU30" s="48" t="n"/>
      <c r="HV30" s="48" t="n"/>
      <c r="HW30" s="48" t="n"/>
      <c r="HX30" s="48" t="n"/>
      <c r="HY30" s="48" t="n"/>
      <c r="HZ30" s="48" t="n"/>
      <c r="IA30" s="8" t="n">
        <v>3</v>
      </c>
      <c r="IB30" s="8" t="n">
        <v>13</v>
      </c>
      <c r="IC30" s="48" t="n"/>
      <c r="ID30" s="48" t="n"/>
      <c r="IE30" s="48" t="n"/>
      <c r="IF30" s="48" t="n"/>
      <c r="IG30" s="48" t="n"/>
      <c r="IH30" s="48" t="n"/>
      <c r="II30" s="48" t="n"/>
      <c r="IJ30" s="48" t="n"/>
      <c r="IK30" s="48" t="inlineStr">
        <is>
          <t>30-50 kg</t>
        </is>
      </c>
      <c r="IL30" s="48" t="inlineStr">
        <is>
          <t>1-3 jam</t>
        </is>
      </c>
      <c r="IM30" s="48" t="inlineStr">
        <is>
          <t>Ya</t>
        </is>
      </c>
      <c r="IN30" s="48" t="inlineStr">
        <is>
          <t>Tidak</t>
        </is>
      </c>
      <c r="IO30" s="48" t="inlineStr">
        <is>
          <t>Lebih bersih</t>
        </is>
      </c>
      <c r="IP30" s="48" t="n"/>
      <c r="IQ30" s="48" t="inlineStr">
        <is>
          <t>Tidak pernah</t>
        </is>
      </c>
      <c r="IR30" s="48" t="n"/>
      <c r="IS30" s="48" t="n"/>
      <c r="IT30" s="48" t="n"/>
      <c r="IU30" s="48" t="n"/>
      <c r="IV30" s="48" t="n"/>
      <c r="IW30" s="48" t="n"/>
      <c r="IX30" s="48" t="n"/>
      <c r="IY30" s="48" t="n"/>
      <c r="IZ30" s="48" t="inlineStr">
        <is>
          <t>Tidak pernah</t>
        </is>
      </c>
      <c r="JA30" s="48" t="n"/>
      <c r="JB30" s="48" t="n"/>
      <c r="JC30" s="48" t="n"/>
      <c r="JD30" s="48" t="n"/>
      <c r="JE30" s="48" t="n"/>
      <c r="JF30" s="48" t="n"/>
      <c r="JG30" s="48" t="n"/>
      <c r="JH30" s="48" t="n"/>
      <c r="JI30" s="48" t="inlineStr">
        <is>
          <t>Tidak pernah</t>
        </is>
      </c>
      <c r="JJ30" s="48" t="n"/>
      <c r="JK30" s="48" t="n"/>
      <c r="JL30" s="48" t="n"/>
      <c r="JM30" s="48" t="n"/>
      <c r="JN30" s="48" t="n"/>
      <c r="JO30" s="48" t="n"/>
      <c r="JP30" s="48" t="n"/>
      <c r="JQ30" s="48" t="n"/>
      <c r="JR30" s="48" t="inlineStr">
        <is>
          <t>Tidak pernah</t>
        </is>
      </c>
      <c r="JS30" s="48" t="n"/>
      <c r="JT30" s="48" t="n"/>
      <c r="JU30" s="48" t="n"/>
      <c r="JV30" s="48" t="n"/>
      <c r="JW30" s="48" t="n"/>
      <c r="JX30" s="48" t="n"/>
      <c r="JY30" s="48" t="n"/>
      <c r="JZ30" s="48" t="n"/>
      <c r="KA30" s="48" t="inlineStr">
        <is>
          <t>Tidak pernah</t>
        </is>
      </c>
      <c r="KB30" s="48" t="n"/>
      <c r="KC30" s="48" t="n"/>
      <c r="KD30" s="48" t="n"/>
      <c r="KE30" s="48" t="n"/>
      <c r="KF30" s="48" t="n"/>
      <c r="KG30" s="48" t="n"/>
      <c r="KH30" s="48" t="n"/>
      <c r="KI30" s="48" t="n"/>
      <c r="KJ30" s="48" t="inlineStr">
        <is>
          <t>Tidak pernah</t>
        </is>
      </c>
      <c r="KK30" s="48" t="n"/>
      <c r="KL30" s="48" t="n"/>
      <c r="KM30" s="48" t="n"/>
      <c r="KN30" s="48" t="n"/>
      <c r="KO30" s="48" t="n"/>
      <c r="KP30" s="48" t="n"/>
      <c r="KQ30" s="48" t="n"/>
      <c r="KR30" s="48" t="n"/>
      <c r="KS30" s="48" t="inlineStr">
        <is>
          <t>Cukup membaik</t>
        </is>
      </c>
      <c r="KT30" s="48" t="inlineStr">
        <is>
          <t>0-1 kali</t>
        </is>
      </c>
      <c r="KU30" s="48" t="inlineStr">
        <is>
          <t>0-1 kali</t>
        </is>
      </c>
      <c r="KV30" s="48" t="inlineStr">
        <is>
          <t>Tidak ada</t>
        </is>
      </c>
      <c r="KW30" s="8" t="n">
        <v>0</v>
      </c>
      <c r="KX30" s="8" t="n">
        <v>0</v>
      </c>
      <c r="KY30" s="8" t="n">
        <v>0</v>
      </c>
      <c r="KZ30" s="8" t="n">
        <v>1</v>
      </c>
      <c r="LA30" s="48" t="inlineStr">
        <is>
          <t>Cukup membaik</t>
        </is>
      </c>
      <c r="LB30" s="48" t="inlineStr">
        <is>
          <t>Cukup membaik</t>
        </is>
      </c>
      <c r="LC30" s="8" t="n">
        <v>9</v>
      </c>
      <c r="LD30" s="8" t="n">
        <v>0</v>
      </c>
      <c r="LE30" s="8" t="n">
        <v>0</v>
      </c>
      <c r="LF30" s="8" t="n">
        <v>8</v>
      </c>
      <c r="LG30" s="48" t="inlineStr">
        <is>
          <t>Tidak</t>
        </is>
      </c>
      <c r="LH30" s="48" t="n"/>
      <c r="LI30" s="8" t="n">
        <v>0</v>
      </c>
      <c r="LJ30" s="48" t="inlineStr">
        <is>
          <t>Lainnya</t>
        </is>
      </c>
      <c r="LK30" s="8" t="n">
        <v>0</v>
      </c>
      <c r="LL30" s="8" t="n">
        <v>0</v>
      </c>
      <c r="LM30" s="8" t="n">
        <v>0</v>
      </c>
      <c r="LN30" s="8" t="n">
        <v>0</v>
      </c>
      <c r="LO30" s="8" t="n">
        <v>0</v>
      </c>
      <c r="LP30" s="8" t="n">
        <v>0</v>
      </c>
      <c r="LQ30" s="8" t="n">
        <v>1</v>
      </c>
      <c r="LR30" s="11" t="inlineStr">
        <is>
          <t>Tidak ada peningkatan pendapatan</t>
        </is>
      </c>
      <c r="LS30" s="8" t="n">
        <v>30</v>
      </c>
      <c r="LT30" s="8" t="n">
        <v>0</v>
      </c>
      <c r="LU30" s="8" t="n">
        <v>0</v>
      </c>
      <c r="LV30" s="8" t="n">
        <v>5</v>
      </c>
      <c r="LW30" s="8" t="n">
        <v>0</v>
      </c>
      <c r="LX30" s="8" t="n">
        <v>0</v>
      </c>
      <c r="LY30" s="8" t="n">
        <v>10</v>
      </c>
      <c r="LZ30" s="8" t="n">
        <v>0</v>
      </c>
      <c r="MA30" s="8" t="n">
        <v>0</v>
      </c>
      <c r="MB30" s="48" t="inlineStr">
        <is>
          <t>Tidak</t>
        </is>
      </c>
      <c r="MC30" s="8" t="n">
        <v>0</v>
      </c>
      <c r="MD30" s="8" t="n">
        <v>0</v>
      </c>
      <c r="ME30" s="8" t="n">
        <v>0</v>
      </c>
      <c r="MF30" s="8" t="n">
        <v>0</v>
      </c>
      <c r="MG30" s="8" t="n">
        <v>0</v>
      </c>
      <c r="MH30" s="8" t="n">
        <v>0</v>
      </c>
      <c r="MI30" s="48" t="n"/>
      <c r="MJ30" s="48" t="n"/>
      <c r="MK30" s="48" t="n"/>
      <c r="ML30" s="48" t="n"/>
      <c r="MM30" s="48" t="n"/>
      <c r="MN30" s="48" t="n"/>
      <c r="MO30" s="48" t="n"/>
      <c r="MP30" s="48" t="n"/>
      <c r="MQ30" s="48" t="n"/>
      <c r="MR30" s="17" t="inlineStr">
        <is>
          <t>Tidak ada waktu yang dihemat</t>
        </is>
      </c>
      <c r="MS30" s="48" t="n"/>
      <c r="MT30" s="48" t="inlineStr">
        <is>
          <t>Tidak ada waktu yang dihemat</t>
        </is>
      </c>
      <c r="MU30" s="48" t="inlineStr">
        <is>
          <t>Tidak</t>
        </is>
      </c>
      <c r="MV30" s="48" t="n"/>
      <c r="MW30" s="48" t="n"/>
      <c r="MX30" s="48" t="n"/>
      <c r="MY30" s="48" t="n"/>
      <c r="MZ30" s="48" t="n"/>
      <c r="NA30" s="48" t="n"/>
      <c r="NB30" s="48" t="n"/>
      <c r="NC30" s="48" t="n"/>
      <c r="ND30" s="48" t="n"/>
      <c r="NE30" s="48" t="n"/>
      <c r="NF30" s="48" t="n"/>
      <c r="NG30" s="48" t="n"/>
      <c r="NH30" s="48" t="n"/>
      <c r="NI30" s="48" t="n"/>
      <c r="NJ30" s="48" t="n"/>
      <c r="NK30" s="48" t="n"/>
      <c r="NL30" s="48" t="inlineStr">
        <is>
          <t>Ya</t>
        </is>
      </c>
      <c r="NM30" s="48" t="inlineStr">
        <is>
          <t>100% dana mandiri</t>
        </is>
      </c>
      <c r="NN30" s="17" t="inlineStr">
        <is>
          <t>9.000.001-11.000.000</t>
        </is>
      </c>
      <c r="NO30" s="48" t="n"/>
      <c r="NP30" s="48" t="n"/>
      <c r="NQ30" s="48" t="n"/>
      <c r="NR30" s="48" t="n"/>
      <c r="NS30" s="48" t="n"/>
      <c r="NT30" s="48" t="n"/>
      <c r="NU30" s="48" t="n"/>
      <c r="NV30" s="17" t="inlineStr">
        <is>
          <t>Anggota keluarga - Laki-laki dewasa</t>
        </is>
      </c>
      <c r="NW30" s="48" t="n"/>
      <c r="NX30" s="48" t="inlineStr">
        <is>
          <t>Sama saja</t>
        </is>
      </c>
      <c r="NY30" s="8" t="n">
        <v>25</v>
      </c>
      <c r="NZ30" s="8" t="n">
        <v>0</v>
      </c>
      <c r="OA30" s="8" t="n">
        <v>0</v>
      </c>
      <c r="OB30" s="8" t="n">
        <v>10</v>
      </c>
      <c r="OC30" s="8" t="n">
        <v>10</v>
      </c>
      <c r="OD30" s="8" t="n">
        <v>0</v>
      </c>
      <c r="OE30" s="48" t="inlineStr">
        <is>
          <t>Lebih baik</t>
        </is>
      </c>
      <c r="OF30" s="48" t="inlineStr">
        <is>
          <t>Jauh lebih baik (beda waktu memasak lebih cepat setengah jam atau lebih, ATAU tidak lagi ada rasa/bau makanan yang berubah, ATAU alasan lainnya)</t>
        </is>
      </c>
      <c r="OG30" s="48" t="inlineStr">
        <is>
          <t>Ya</t>
        </is>
      </c>
      <c r="OH30" s="8" t="n">
        <v>10</v>
      </c>
      <c r="OI30" s="8" t="n">
        <v>0</v>
      </c>
      <c r="OJ30" s="8" t="n">
        <v>0</v>
      </c>
      <c r="OK30" s="8" t="n">
        <v>0</v>
      </c>
      <c r="OL30" s="8" t="n">
        <v>0</v>
      </c>
      <c r="OM30" s="8" t="n">
        <v>0</v>
      </c>
      <c r="ON30" s="8" t="n">
        <v>30</v>
      </c>
      <c r="OO30" s="8" t="n">
        <v>10</v>
      </c>
      <c r="OP30" s="48">
        <f>VLOOKUP(AG30,'BUS 2'!$G$1:$CU$424,2,0)</f>
        <v/>
      </c>
      <c r="OQ30" s="8">
        <f>VLOOKUP(AG30,'BUS 2'!$G$1:$CU$424,3,0)</f>
        <v/>
      </c>
      <c r="OR30" s="8">
        <f>VLOOKUP(AG30,'BUS 2'!$G$1:$CU$424,4,0)</f>
        <v/>
      </c>
      <c r="OS30" s="8">
        <f>VLOOKUP(AG30,'BUS 2'!$G$1:$CU$424,5,0)</f>
        <v/>
      </c>
      <c r="OT30" s="8">
        <f>VLOOKUP(AG30,'BUS 2'!$G$1:$CU$424,6,0)</f>
        <v/>
      </c>
      <c r="OU30" s="8">
        <f>VLOOKUP(AG30,'BUS 2'!$G$1:$CU$424,7,0)</f>
        <v/>
      </c>
      <c r="OV30" s="8">
        <f>VLOOKUP(AG30,'BUS 2'!$G$1:$CU$424,8,0)</f>
        <v/>
      </c>
      <c r="OW30" s="8">
        <f>VLOOKUP(AG30,'BUS 2'!$G$1:$CU$424,9,0)</f>
        <v/>
      </c>
      <c r="OX30" s="8">
        <f>VLOOKUP(AG30,'BUS 2'!$G$1:$CU$424,10,0)</f>
        <v/>
      </c>
      <c r="OY30" s="8">
        <f>VLOOKUP(AG30,'BUS 2'!$G$1:$CU$424,11,0)</f>
        <v/>
      </c>
      <c r="OZ30" s="8">
        <f>VLOOKUP(AG30,'BUS 2'!$G$1:$CU$424,12,0)</f>
        <v/>
      </c>
      <c r="PA30" s="8">
        <f>VLOOKUP(AG30,'BUS 2'!$G$1:$CU$424,13,0)</f>
        <v/>
      </c>
      <c r="PB30" s="8">
        <f>VLOOKUP(AG30,'BUS 2'!$G$1:$CU$424,14,0)</f>
        <v/>
      </c>
      <c r="PC30" s="8">
        <f>VLOOKUP(AG30,'BUS 2'!$G$1:$CU$424,15,0)</f>
        <v/>
      </c>
      <c r="PD30" s="8">
        <f>VLOOKUP(AG30,'BUS 2'!$G$1:$CU$424,16,0)</f>
        <v/>
      </c>
      <c r="PE30" s="8">
        <f>VLOOKUP(AG30,'BUS 2'!$G$1:$CU$424,17,0)</f>
        <v/>
      </c>
      <c r="PF30" s="8">
        <f>VLOOKUP(AG30,'BUS 2'!$G$1:$CU$424,18,0)</f>
        <v/>
      </c>
      <c r="PG30" s="8">
        <f>VLOOKUP(AG30,'BUS 2'!$G$1:$CU$424,19,0)</f>
        <v/>
      </c>
      <c r="PH30" s="8">
        <f>VLOOKUP(AG30,'BUS 2'!$G$1:$CU$424,20,0)</f>
        <v/>
      </c>
      <c r="PI30" s="8">
        <f>VLOOKUP(AG30,'BUS 2'!$G$1:$CU$424,21,0)</f>
        <v/>
      </c>
      <c r="PJ30" s="8">
        <f>VLOOKUP(AG30,'BUS 2'!$G$1:$CU$424,22,0)</f>
        <v/>
      </c>
      <c r="PK30" s="8">
        <f>VLOOKUP(AG30,'BUS 2'!$G$1:$CU$424,23,0)</f>
        <v/>
      </c>
      <c r="PL30" s="8">
        <f>VLOOKUP(AG30,'BUS 2'!$G$1:$CU$424,24,0)</f>
        <v/>
      </c>
      <c r="PM30" s="8">
        <f>VLOOKUP(AG30,'BUS 2'!$G$1:$CU$424,25,0)</f>
        <v/>
      </c>
      <c r="PN30" s="8">
        <f>VLOOKUP(AG30,'BUS 2'!$G$1:$CU$424,26,0)</f>
        <v/>
      </c>
      <c r="PO30" s="8">
        <f>VLOOKUP(AG30,'BUS 2'!$G$1:$CU$424,27,0)</f>
        <v/>
      </c>
      <c r="PP30" s="8">
        <f>VLOOKUP(AG30,'BUS 2'!$G$1:$CU$424,28,0)</f>
        <v/>
      </c>
      <c r="PQ30" s="8">
        <f>VLOOKUP(AG30,'BUS 2'!$G$1:$CU$424,29,0)</f>
        <v/>
      </c>
      <c r="PR30" s="8">
        <f>VLOOKUP(AG30,'BUS 2'!$G$1:$CU$424,30,0)</f>
        <v/>
      </c>
      <c r="PS30" s="8">
        <f>VLOOKUP(AG30,'BUS 2'!$G$1:$CU$424,31,0)</f>
        <v/>
      </c>
      <c r="PT30" s="48" t="inlineStr">
        <is>
          <t>1-Disebarkan ke lahan terbuka</t>
        </is>
      </c>
      <c r="PU30" s="8" t="n">
        <v>0</v>
      </c>
      <c r="PV30" s="8" t="n">
        <v>0</v>
      </c>
      <c r="PW30" s="8" t="n">
        <v>0</v>
      </c>
      <c r="PX30" s="8" t="n">
        <v>0</v>
      </c>
      <c r="PY30" s="8" t="n">
        <v>0</v>
      </c>
      <c r="PZ30" s="8" t="n">
        <v>1</v>
      </c>
      <c r="QA30" s="8" t="n">
        <v>0</v>
      </c>
      <c r="QB30" s="8" t="n">
        <v>0</v>
      </c>
      <c r="QC30" s="8" t="n">
        <v>0</v>
      </c>
      <c r="QD30" s="48" t="n"/>
      <c r="QE30" s="36" t="n"/>
      <c r="QF30" s="35" t="n"/>
      <c r="QG30" s="35" t="n"/>
      <c r="QH30" s="35" t="n"/>
      <c r="QI30" s="35" t="n"/>
      <c r="QJ30" s="35" t="n"/>
      <c r="QK30" s="36" t="n"/>
      <c r="QL30" s="36" t="n"/>
      <c r="QM30" s="36" t="n"/>
      <c r="QN30" s="36" t="n"/>
      <c r="QO30" s="36" t="n"/>
      <c r="QP30" s="36" t="n"/>
      <c r="QQ30" s="36" t="n"/>
      <c r="QR30" s="36" t="n"/>
      <c r="QS30" s="36" t="n"/>
      <c r="QT30" s="36" t="n"/>
      <c r="QU30" s="36" t="n"/>
      <c r="QV30" s="36" t="n"/>
      <c r="QW30" s="35" t="n"/>
      <c r="QX30" s="35" t="n"/>
      <c r="QY30" s="35" t="n"/>
      <c r="QZ30" s="35" t="n"/>
      <c r="RA30" s="35" t="n"/>
      <c r="RB30" s="36" t="n"/>
      <c r="RC30" s="36" t="n"/>
      <c r="RD30" s="36" t="n"/>
      <c r="RE30" s="36" t="n"/>
      <c r="RF30" s="36" t="n"/>
      <c r="RG30" s="48" t="n"/>
      <c r="RH30" s="35" t="n"/>
      <c r="RI30" s="35" t="n"/>
      <c r="RJ30" s="35" t="n"/>
      <c r="RK30" s="35" t="n"/>
      <c r="RL30" s="35" t="n"/>
      <c r="RM30" s="48" t="n"/>
      <c r="RN30" s="48" t="n"/>
      <c r="RO30" s="48" t="n"/>
      <c r="RP30" s="48" t="n"/>
      <c r="RQ30" s="48" t="n"/>
      <c r="RR30" s="48" t="inlineStr">
        <is>
          <t>1-Disebarkan ke lahan terbuka</t>
        </is>
      </c>
      <c r="RS30" s="39" t="n">
        <v>0</v>
      </c>
      <c r="RT30" s="39" t="n">
        <v>0</v>
      </c>
      <c r="RU30" s="39" t="n">
        <v>0</v>
      </c>
      <c r="RV30" s="39" t="n">
        <v>0</v>
      </c>
      <c r="RW30" s="39" t="n">
        <v>0</v>
      </c>
      <c r="RX30" s="8" t="n">
        <v>1</v>
      </c>
      <c r="RY30" s="8" t="n">
        <v>0</v>
      </c>
      <c r="RZ30" s="8" t="n">
        <v>0</v>
      </c>
      <c r="SA30" s="8" t="n">
        <v>0</v>
      </c>
      <c r="SB30" s="48" t="n"/>
      <c r="SC30" s="48" t="inlineStr">
        <is>
          <t>1-Disebarkan ke lahan terbuka</t>
        </is>
      </c>
      <c r="SD30" s="39" t="n">
        <v>0</v>
      </c>
      <c r="SE30" s="39" t="n">
        <v>0</v>
      </c>
      <c r="SF30" s="39" t="n">
        <v>0</v>
      </c>
      <c r="SG30" s="39" t="n">
        <v>0</v>
      </c>
      <c r="SH30" s="39" t="n">
        <v>0</v>
      </c>
      <c r="SI30" s="8" t="n">
        <v>1</v>
      </c>
      <c r="SJ30" s="8" t="n">
        <v>0</v>
      </c>
      <c r="SK30" s="8" t="n">
        <v>0</v>
      </c>
      <c r="SL30" s="8" t="n">
        <v>0</v>
      </c>
      <c r="SM30" s="48" t="n"/>
      <c r="SN30" s="48" t="inlineStr">
        <is>
          <t>1-Disebarkan ke lahan terbuka</t>
        </is>
      </c>
      <c r="SO30" s="39" t="n">
        <v>0</v>
      </c>
      <c r="SP30" s="39" t="n">
        <v>0</v>
      </c>
      <c r="SQ30" s="39" t="n">
        <v>0</v>
      </c>
      <c r="SR30" s="39" t="n">
        <v>0</v>
      </c>
      <c r="SS30" s="39" t="n">
        <v>0</v>
      </c>
      <c r="ST30" s="8" t="n">
        <v>1</v>
      </c>
      <c r="SU30" s="8" t="n">
        <v>0</v>
      </c>
      <c r="SV30" s="8" t="n">
        <v>0</v>
      </c>
      <c r="SW30" s="8" t="n">
        <v>0</v>
      </c>
      <c r="SX30" s="48" t="n"/>
      <c r="SY30" s="8">
        <f>VLOOKUP(AG30,'BUS 2'!$G$1:$CU$424,33,0)</f>
        <v/>
      </c>
      <c r="SZ30" s="48">
        <f>VLOOKUP(AG30,'BUS 2'!$G$1:$CU$424,34,0)</f>
        <v/>
      </c>
      <c r="TA30" s="48">
        <f>VLOOKUP(AG30,'BUS 2'!$G$1:$CU$424,35,0)</f>
        <v/>
      </c>
      <c r="TB30" s="48">
        <f>VLOOKUP(AG30,'BUS 2'!$G$1:$CU$424,36,0)</f>
        <v/>
      </c>
      <c r="TC30" s="48">
        <f>VLOOKUP(AG30,'BUS 2'!$G$1:$CU$424,37,0)</f>
        <v/>
      </c>
      <c r="TD30" s="48">
        <f>VLOOKUP(AG30,'BUS 2'!$G$1:$CU$424,38,0)</f>
        <v/>
      </c>
      <c r="TE30" s="48">
        <f>VLOOKUP(AG30,'BUS 2'!$G$1:$CU$424,39,0)</f>
        <v/>
      </c>
      <c r="TF30" s="48">
        <f>VLOOKUP(AG30,'BUS 2'!$G$1:$CU$424,40,0)</f>
        <v/>
      </c>
      <c r="TG30" s="8">
        <f>VLOOKUP(AG30,'BUS 2'!$G$1:$CU$424,42,0)</f>
        <v/>
      </c>
      <c r="TH30" s="8">
        <f>VLOOKUP(AG30,'BUS 2'!$G$1:$CU$424,43,0)</f>
        <v/>
      </c>
      <c r="TI30" s="8">
        <f>VLOOKUP(AG30,'BUS 2'!$G$1:$CU$424,44,0)</f>
        <v/>
      </c>
      <c r="TJ30" s="8">
        <f>VLOOKUP(AG30,'BUS 2'!$G$1:$CU$424,45,0)</f>
        <v/>
      </c>
      <c r="TK30" s="8">
        <f>VLOOKUP(AG30,'BUS 2'!$G$1:$CU$424,46,0)</f>
        <v/>
      </c>
      <c r="TL30" s="8">
        <f>VLOOKUP(AG30,'BUS 2'!$G$1:$CU$424,47,0)</f>
        <v/>
      </c>
      <c r="TM30" s="8">
        <f>VLOOKUP(AG30,'BUS 2'!$G$1:$CU$424,48,0)</f>
        <v/>
      </c>
      <c r="TN30" s="8">
        <f>VLOOKUP(AG30,'BUS 2'!$G$1:$CU$424,49,0)</f>
        <v/>
      </c>
      <c r="TO30" s="8">
        <f>VLOOKUP(AG30,'BUS 2'!$G$1:$CU$424,50,0)</f>
        <v/>
      </c>
      <c r="TP30" s="8">
        <f>VLOOKUP(AG30,'BUS 2'!$G$1:$CU$424,51,0)</f>
        <v/>
      </c>
      <c r="TQ30" s="8">
        <f>VLOOKUP(AG30,'BUS 2'!$G$1:$CU$424,52,0)</f>
        <v/>
      </c>
      <c r="TR30" s="8">
        <f>VLOOKUP(AG30,'BUS 2'!$G$1:$CU$424,53,0)</f>
        <v/>
      </c>
      <c r="TS30" s="48">
        <f>VLOOKUP(AG30,'BUS 2'!$G$1:$CU$424,54,0)</f>
        <v/>
      </c>
      <c r="TT30" s="48">
        <f>VLOOKUP(AG30,'BUS 2'!$G$1:$CU$424,55,0)</f>
        <v/>
      </c>
      <c r="TU30" s="48">
        <f>VLOOKUP(AG30,'BUS 2'!$G$1:$CU$424,56,0)</f>
        <v/>
      </c>
      <c r="TV30" s="48">
        <f>VLOOKUP(AG30,'BUS 2'!$G$1:$CU$424,57,0)</f>
        <v/>
      </c>
      <c r="TW30" s="48">
        <f>VLOOKUP(AG30,'BUS 2'!$G$1:$CU$424,58,0)</f>
        <v/>
      </c>
      <c r="TX30" s="48">
        <f>VLOOKUP(AG30,'BUS 2'!$G$1:$CU$424,59,0)</f>
        <v/>
      </c>
      <c r="TY30" s="48">
        <f>VLOOKUP(AG30,'BUS 2'!$G$1:$CU$424,60,0)</f>
        <v/>
      </c>
      <c r="TZ30" s="48">
        <f>VLOOKUP(AG30,'BUS 2'!$G$1:$CU$424,61,0)</f>
        <v/>
      </c>
      <c r="UA30" s="48">
        <f>VLOOKUP(AG30,'BUS 2'!$G$1:$CU$424,62,0)</f>
        <v/>
      </c>
      <c r="UB30" s="48">
        <f>VLOOKUP(AG30,'BUS 2'!$G$1:$CU$424,63,0)</f>
        <v/>
      </c>
      <c r="UC30" s="48">
        <f>VLOOKUP(AG30,'BUS 2'!$G$1:$CU$424,64,0)</f>
        <v/>
      </c>
      <c r="UD30" s="48">
        <f>VLOOKUP(AG30,'BUS 2'!$G$1:$CU$424,65,0)</f>
        <v/>
      </c>
      <c r="UE30" s="48">
        <f>VLOOKUP(AG30,'BUS 2'!$G$1:$CU$424,66,0)</f>
        <v/>
      </c>
      <c r="UF30" s="48">
        <f>VLOOKUP(AG30,'BUS 2'!$G$1:$CU$424,67,0)</f>
        <v/>
      </c>
      <c r="UG30" s="48">
        <f>VLOOKUP(AG30,'BUS 2'!$G$1:$CU$424,68,0)</f>
        <v/>
      </c>
      <c r="UH30" s="48">
        <f>VLOOKUP(AG30,'BUS 2'!$G$1:$CU$424,69,0)</f>
        <v/>
      </c>
      <c r="UI30" s="48">
        <f>VLOOKUP(AG30,'BUS 2'!$G$1:$CU$424,70,0)</f>
        <v/>
      </c>
      <c r="UJ30" s="48">
        <f>VLOOKUP(AG30,'BUS 2'!$G$1:$CU$424,71,0)</f>
        <v/>
      </c>
      <c r="UK30" s="48">
        <f>VLOOKUP(AG30,'BUS 2'!$G$1:$CU$424,72,0)</f>
        <v/>
      </c>
      <c r="UL30" s="48">
        <f>VLOOKUP(AG30,'BUS 2'!$G$1:$CU$424,73,0)</f>
        <v/>
      </c>
      <c r="UM30" s="48">
        <f>VLOOKUP(AG30,'BUS 2'!$G$1:$CU$424,74,0)</f>
        <v/>
      </c>
      <c r="UN30" s="48">
        <f>VLOOKUP(AG30,'BUS 2'!$G$1:$CU$424,75,0)</f>
        <v/>
      </c>
      <c r="UO30" s="48">
        <f>VLOOKUP(AG30,'BUS 2'!$G$1:$CU$424,76,0)</f>
        <v/>
      </c>
      <c r="UP30" s="48">
        <f>VLOOKUP(AG30,'BUS 2'!$G$1:$CU$424,77,0)</f>
        <v/>
      </c>
      <c r="UQ30" s="48">
        <f>VLOOKUP(AG30,'BUS 2'!$G$1:$CU$424,78,0)</f>
        <v/>
      </c>
      <c r="UR30" s="48">
        <f>VLOOKUP(AG30,'BUS 2'!$G$1:$CU$424,79,0)</f>
        <v/>
      </c>
      <c r="US30" s="48">
        <f>VLOOKUP(AG30,'BUS 2'!$G$1:$CU$424,80,0)</f>
        <v/>
      </c>
      <c r="UT30" s="48">
        <f>VLOOKUP(AG30,'BUS 2'!$G$1:$CU$424,81,0)</f>
        <v/>
      </c>
      <c r="UU30" s="48" t="inlineStr">
        <is>
          <t>Penggembalaan semi-terbuka</t>
        </is>
      </c>
      <c r="UV30" s="48" t="n"/>
      <c r="UW30" s="48" t="n"/>
      <c r="UX30" s="48" t="n"/>
      <c r="UY30" s="48" t="n"/>
      <c r="UZ30" s="48" t="n"/>
      <c r="VA30" s="48" t="inlineStr">
        <is>
          <t>Penggembalaan semi-terbuka</t>
        </is>
      </c>
      <c r="VB30" s="48" t="inlineStr">
        <is>
          <t>Penggembalaan semi-terbuka</t>
        </is>
      </c>
      <c r="VC30" s="48" t="inlineStr">
        <is>
          <t>Jarang (2-3 minggu sekali)</t>
        </is>
      </c>
      <c r="VD30" s="48" t="n"/>
      <c r="VE30" s="48" t="n"/>
      <c r="VF30" s="48" t="n"/>
      <c r="VG30" s="48" t="n"/>
      <c r="VH30" s="48" t="n"/>
      <c r="VI30" s="48" t="inlineStr">
        <is>
          <t>Sangat jarang (&gt;1 bulan sekali)</t>
        </is>
      </c>
      <c r="VJ30" s="48" t="inlineStr">
        <is>
          <t>Sangat jarang (&gt;1 bulan sekali)</t>
        </is>
      </c>
      <c r="VK30" s="48" t="inlineStr">
        <is>
          <t>Sangat jarang (&gt;1 bulan sekali)</t>
        </is>
      </c>
      <c r="VL30" s="48" t="n"/>
      <c r="VM30" s="48" t="n"/>
      <c r="VN30" s="48" t="n"/>
      <c r="VO30" s="48" t="n"/>
      <c r="VP30" s="48" t="n"/>
      <c r="VQ30" s="48" t="inlineStr">
        <is>
          <t>Sangat jarang (&gt;1 bulan sekali)</t>
        </is>
      </c>
      <c r="VR30" s="48" t="inlineStr">
        <is>
          <t>Sangat jarang (&gt;1 bulan sekali)</t>
        </is>
      </c>
      <c r="VS30" s="48" t="inlineStr">
        <is>
          <t>2-Disimpan basah (slurry)</t>
        </is>
      </c>
      <c r="VT30" s="8" t="n">
        <v>0</v>
      </c>
      <c r="VU30" s="8" t="n">
        <v>0</v>
      </c>
      <c r="VV30" s="8" t="n">
        <v>0</v>
      </c>
      <c r="VW30" s="8" t="n">
        <v>0</v>
      </c>
      <c r="VX30" s="8" t="n">
        <v>0</v>
      </c>
      <c r="VY30" s="8" t="n">
        <v>1</v>
      </c>
      <c r="VZ30" s="8" t="n">
        <v>0</v>
      </c>
      <c r="WA30" s="8" t="n">
        <v>0</v>
      </c>
      <c r="WB30" s="8" t="n">
        <v>0</v>
      </c>
      <c r="WC30" s="8" t="n">
        <v>0</v>
      </c>
      <c r="WD30" s="8" t="n">
        <v>0</v>
      </c>
      <c r="WE30" s="8" t="n">
        <v>0</v>
      </c>
      <c r="WF30" s="48" t="n"/>
      <c r="WG30" s="48" t="n"/>
      <c r="WH30" s="48" t="n"/>
      <c r="WI30" s="48" t="n"/>
      <c r="WJ30" s="48" t="n"/>
      <c r="WK30" s="48" t="n"/>
      <c r="WL30" s="48" t="n"/>
      <c r="WM30" s="48" t="n"/>
      <c r="WN30" s="48" t="n"/>
      <c r="WO30" s="48" t="n"/>
      <c r="WP30" s="48" t="n"/>
      <c r="WQ30" s="48" t="n"/>
      <c r="WR30" s="48" t="n"/>
      <c r="WS30" s="48" t="n"/>
      <c r="WT30" s="48" t="n"/>
      <c r="WU30" s="48" t="n"/>
      <c r="WV30" s="48" t="n"/>
      <c r="WW30" s="48" t="n"/>
      <c r="WX30" s="48" t="n"/>
      <c r="WY30" s="48" t="n"/>
      <c r="WZ30" s="48" t="n"/>
      <c r="XA30" s="48" t="n"/>
      <c r="XB30" s="48" t="n"/>
      <c r="XC30" s="48" t="n"/>
      <c r="XD30" s="48" t="n"/>
      <c r="XE30" s="48" t="n"/>
      <c r="XF30" s="48" t="n"/>
      <c r="XG30" s="48" t="n"/>
      <c r="XH30" s="48" t="n"/>
      <c r="XI30" s="48" t="n"/>
      <c r="XJ30" s="48" t="n"/>
      <c r="XK30" s="48" t="n"/>
      <c r="XL30" s="48" t="n"/>
      <c r="XM30" s="48" t="n"/>
      <c r="XN30" s="48" t="n"/>
      <c r="XO30" s="48" t="n"/>
      <c r="XP30" s="48" t="n"/>
      <c r="XQ30" s="48" t="n"/>
      <c r="XR30" s="48" t="n"/>
      <c r="XS30" s="48" t="n"/>
      <c r="XT30" s="48" t="n"/>
      <c r="XU30" s="48" t="n"/>
      <c r="XV30" s="48" t="n"/>
      <c r="XW30" s="48" t="n"/>
      <c r="XX30" s="48" t="n"/>
      <c r="XY30" s="48" t="n"/>
      <c r="XZ30" s="48" t="n"/>
      <c r="YA30" s="48" t="n"/>
      <c r="YB30" s="48" t="n"/>
      <c r="YC30" s="48" t="n"/>
      <c r="YD30" s="48" t="n"/>
      <c r="YE30" s="48" t="n"/>
      <c r="YF30" s="48" t="n"/>
      <c r="YG30" s="48" t="n"/>
      <c r="YH30" s="48" t="n"/>
      <c r="YI30" s="48" t="n"/>
      <c r="YJ30" s="48" t="n"/>
      <c r="YK30" s="48" t="n"/>
      <c r="YL30" s="48" t="n"/>
      <c r="YM30" s="48" t="n"/>
      <c r="YN30" s="48" t="inlineStr">
        <is>
          <t>8-Dibiarkan tersebar di ladang penggembalaan</t>
        </is>
      </c>
      <c r="YO30" s="8" t="n">
        <v>0</v>
      </c>
      <c r="YP30" s="8" t="n">
        <v>0</v>
      </c>
      <c r="YQ30" s="8" t="n">
        <v>0</v>
      </c>
      <c r="YR30" s="8" t="n">
        <v>0</v>
      </c>
      <c r="YS30" s="8" t="n">
        <v>0</v>
      </c>
      <c r="YT30" s="8" t="n">
        <v>0</v>
      </c>
      <c r="YU30" s="8" t="n">
        <v>0</v>
      </c>
      <c r="YV30" s="8" t="n">
        <v>0</v>
      </c>
      <c r="YW30" s="8" t="n">
        <v>0</v>
      </c>
      <c r="YX30" s="8" t="n">
        <v>0</v>
      </c>
      <c r="YY30" s="8" t="n">
        <v>0</v>
      </c>
      <c r="YZ30" s="8" t="n">
        <v>1</v>
      </c>
      <c r="ZA30" s="48" t="inlineStr">
        <is>
          <t>8-Dibiarkan tersebar di ladang penggembalaan</t>
        </is>
      </c>
      <c r="ZB30" s="8" t="n">
        <v>0</v>
      </c>
      <c r="ZC30" s="8" t="n">
        <v>0</v>
      </c>
      <c r="ZD30" s="8" t="n">
        <v>0</v>
      </c>
      <c r="ZE30" s="8" t="n">
        <v>0</v>
      </c>
      <c r="ZF30" s="8" t="n">
        <v>0</v>
      </c>
      <c r="ZG30" s="8" t="n">
        <v>0</v>
      </c>
      <c r="ZH30" s="8" t="n">
        <v>0</v>
      </c>
      <c r="ZI30" s="8" t="n">
        <v>0</v>
      </c>
      <c r="ZJ30" s="8" t="n">
        <v>0</v>
      </c>
      <c r="ZK30" s="8" t="n">
        <v>0</v>
      </c>
      <c r="ZL30" s="8" t="n">
        <v>0</v>
      </c>
      <c r="ZM30" s="8" t="n">
        <v>1</v>
      </c>
      <c r="ZN30" s="48" t="n"/>
      <c r="ZO30" s="48" t="n"/>
      <c r="ZP30" s="48" t="n"/>
      <c r="ZQ30" s="48" t="n"/>
      <c r="ZR30" s="48" t="n"/>
      <c r="ZS30" s="48" t="n"/>
      <c r="ZT30" s="48" t="n"/>
      <c r="ZU30" s="48" t="n"/>
      <c r="ZV30" s="8" t="n">
        <v>2</v>
      </c>
      <c r="ZW30" s="48" t="n"/>
      <c r="ZX30" s="48" t="n"/>
      <c r="ZY30" s="48" t="n"/>
      <c r="ZZ30" s="48" t="n"/>
      <c r="AAA30" s="48" t="n"/>
      <c r="AAB30" s="8" t="n">
        <v>2</v>
      </c>
      <c r="AAC30" s="8" t="n">
        <v>2</v>
      </c>
      <c r="AAD30" s="48" t="inlineStr">
        <is>
          <t>Pakan segar (misal: rumput)</t>
        </is>
      </c>
      <c r="AAE30" s="48" t="n"/>
      <c r="AAF30" s="48" t="n"/>
      <c r="AAG30" s="48" t="n"/>
      <c r="AAH30" s="48" t="n"/>
      <c r="AAI30" s="48" t="n"/>
      <c r="AAJ30" s="48" t="inlineStr">
        <is>
          <t>Pakan kering (misal: konsentrat, silase, pelet)</t>
        </is>
      </c>
      <c r="AAK30" s="48" t="inlineStr">
        <is>
          <t>Pakan segar (misal: rumput)</t>
        </is>
      </c>
      <c r="AAL30" s="48" t="inlineStr">
        <is>
          <t>Ya</t>
        </is>
      </c>
      <c r="AAM30" s="48" t="inlineStr">
        <is>
          <t>Cair</t>
        </is>
      </c>
      <c r="AAN30" s="8" t="n">
        <v>0</v>
      </c>
      <c r="AAO30" s="8" t="n">
        <v>1</v>
      </c>
      <c r="AAP30" s="8" t="n">
        <v>20</v>
      </c>
      <c r="AAQ30" s="48" t="n"/>
      <c r="AAR30" s="48" t="inlineStr">
        <is>
          <t>Tidak</t>
        </is>
      </c>
      <c r="AAS30" s="48" t="inlineStr">
        <is>
          <t>Mengetahui</t>
        </is>
      </c>
      <c r="AAT30" s="48" t="inlineStr">
        <is>
          <t>Dibuang ke lahan sekitar kandang - yg ditanami tanaman</t>
        </is>
      </c>
      <c r="AAU30" s="8" t="n">
        <v>0</v>
      </c>
      <c r="AAV30" s="8" t="n">
        <v>0</v>
      </c>
      <c r="AAW30" s="8" t="n">
        <v>0</v>
      </c>
      <c r="AAX30" s="8" t="n">
        <v>1</v>
      </c>
      <c r="AAY30" s="8" t="n">
        <v>0</v>
      </c>
      <c r="AAZ30" s="8" t="n">
        <v>0</v>
      </c>
      <c r="ABA30" s="8" t="n">
        <v>0</v>
      </c>
      <c r="ABB30" s="48" t="n"/>
      <c r="ABC30" s="48" t="n"/>
      <c r="ABD30" s="48" t="n"/>
      <c r="ABE30" s="48" t="n"/>
      <c r="ABF30" s="48" t="n"/>
      <c r="ABG30" s="48" t="n"/>
      <c r="ABH30" s="48" t="n"/>
      <c r="ABI30" s="48" t="n"/>
      <c r="ABJ30" s="48" t="n"/>
      <c r="ABK30" s="48" t="n"/>
      <c r="ABL30" s="48" t="n"/>
      <c r="ABM30" s="48" t="n"/>
      <c r="ABN30" s="48" t="n"/>
      <c r="ABO30" s="48" t="n"/>
      <c r="ABP30" s="48" t="n"/>
      <c r="ABQ30" s="48" t="inlineStr">
        <is>
          <t>Tanaman durian dan sayuran</t>
        </is>
      </c>
      <c r="ABR30" s="48" t="inlineStr">
        <is>
          <t>Sangat jarang (2 bulan sekali)</t>
        </is>
      </c>
      <c r="ABS30" s="48" t="n"/>
      <c r="ABT30" s="8" t="n">
        <v>1000</v>
      </c>
      <c r="ABU30" s="48" t="n"/>
      <c r="ABV30" s="48" t="n"/>
      <c r="ABW30" s="48" t="n"/>
      <c r="ABX30" s="48" t="n"/>
      <c r="ABY30" s="48" t="n"/>
      <c r="ABZ30" s="48" t="n"/>
      <c r="ACA30" s="48" t="n"/>
      <c r="ACB30" s="48" t="n"/>
      <c r="ACC30" s="48" t="n"/>
      <c r="ACD30" s="48" t="n"/>
      <c r="ACE30" s="48" t="n"/>
      <c r="ACF30" s="48" t="n"/>
      <c r="ACG30" s="48" t="n"/>
      <c r="ACH30" s="48" t="n"/>
      <c r="ACI30" s="48" t="n"/>
      <c r="ACJ30" s="48" t="n"/>
      <c r="ACK30" s="48" t="inlineStr">
        <is>
          <t>Ladang/sawah terlalu jauh, sulit untuk mengangkut ke sana</t>
        </is>
      </c>
      <c r="ACL30" s="8" t="n">
        <v>0</v>
      </c>
      <c r="ACM30" s="8" t="n">
        <v>0</v>
      </c>
      <c r="ACN30" s="8" t="n">
        <v>0</v>
      </c>
      <c r="ACO30" s="8" t="n">
        <v>1</v>
      </c>
      <c r="ACP30" s="8" t="n">
        <v>0</v>
      </c>
      <c r="ACQ30" s="8" t="n">
        <v>0</v>
      </c>
      <c r="ACR30" s="8" t="n">
        <v>0</v>
      </c>
      <c r="ACS30" s="48" t="n"/>
      <c r="ACT30" s="48" t="inlineStr">
        <is>
          <t>-</t>
        </is>
      </c>
      <c r="ACU30" s="48" t="inlineStr">
        <is>
          <t>Manfaat cukup signifikan, terasa di kehidupan sehari-hari</t>
        </is>
      </c>
      <c r="ACV30" s="48" t="inlineStr">
        <is>
          <t>Sama saja</t>
        </is>
      </c>
      <c r="ACW30" s="48" t="inlineStr">
        <is>
          <t>Anggota keluarga - Perempuan dewasa</t>
        </is>
      </c>
      <c r="ACX30" s="48" t="inlineStr">
        <is>
          <t>Netral/tidak tahu</t>
        </is>
      </c>
      <c r="ACY30" s="48" t="inlineStr">
        <is>
          <t>Anggota keluarga - Laki-laki dewasa Anggota keluarga - Perempuan dewasa Anggota keluarga - Anak-anak</t>
        </is>
      </c>
      <c r="ACZ30" s="8" t="n">
        <v>1</v>
      </c>
      <c r="ADA30" s="8" t="n">
        <v>1</v>
      </c>
      <c r="ADB30" s="8" t="n">
        <v>1</v>
      </c>
      <c r="ADC30" s="8" t="n">
        <v>0</v>
      </c>
      <c r="ADD30" s="48" t="inlineStr">
        <is>
          <t>Puas</t>
        </is>
      </c>
      <c r="ADE30" s="48" t="inlineStr">
        <is>
          <t>Puas</t>
        </is>
      </c>
      <c r="ADF30" s="48" t="inlineStr">
        <is>
          <t>Puas</t>
        </is>
      </c>
      <c r="ADG30" s="48" t="inlineStr">
        <is>
          <t>Puas</t>
        </is>
      </c>
      <c r="ADH30" s="48" t="inlineStr">
        <is>
          <t>Tidak</t>
        </is>
      </c>
      <c r="ADI30" s="48" t="n"/>
      <c r="ADJ30" s="48" t="inlineStr">
        <is>
          <t>Cukup puas</t>
        </is>
      </c>
      <c r="ADK30" s="48" t="n"/>
      <c r="ADL30" s="48" t="n"/>
      <c r="ADM30" s="48" t="n"/>
      <c r="ADN30" s="48" t="n"/>
      <c r="ADO30" s="48" t="n"/>
      <c r="ADP30" s="48" t="n"/>
      <c r="ADQ30" s="48" t="n"/>
      <c r="ADR30" s="48" t="n"/>
      <c r="ADS30" s="48" t="n"/>
      <c r="ADT30" s="48" t="n"/>
      <c r="ADU30" s="48" t="inlineStr">
        <is>
          <t>Memperbaiki sendiri</t>
        </is>
      </c>
      <c r="ADV30" s="8" t="n">
        <v>0</v>
      </c>
      <c r="ADW30" s="8" t="n">
        <v>0</v>
      </c>
      <c r="ADX30" s="8" t="n">
        <v>0</v>
      </c>
      <c r="ADY30" s="8" t="n">
        <v>0</v>
      </c>
      <c r="ADZ30" s="8" t="n">
        <v>0</v>
      </c>
      <c r="AEA30" s="8" t="n">
        <v>1</v>
      </c>
      <c r="AEB30" s="8" t="n">
        <v>0</v>
      </c>
      <c r="AEC30" s="8" t="n">
        <v>0</v>
      </c>
      <c r="AED30" s="48" t="inlineStr">
        <is>
          <t>-</t>
        </is>
      </c>
      <c r="AEE30" s="48" t="inlineStr">
        <is>
          <t>Laki-laki dewasa</t>
        </is>
      </c>
      <c r="AEF30" s="48" t="n"/>
      <c r="AEG30" s="48" t="inlineStr">
        <is>
          <t>Menelepon atau WA langsung</t>
        </is>
      </c>
      <c r="AEH30" s="48" t="n"/>
      <c r="AEI30" s="48" t="inlineStr">
        <is>
          <t>Bioslury kalau bisa ada yang pasarkan</t>
        </is>
      </c>
      <c r="AEJ30" s="48" t="inlineStr">
        <is>
          <t>Ya, selalu</t>
        </is>
      </c>
      <c r="AEK30" s="48" t="inlineStr">
        <is>
          <t>Pengurangan pengeluaran rumah tangga (bahan bakar minyak, pupuk, dll.) Lebih aman Peningkatan kebersihan kandang ternak Pemanfaatan bio-slurry sebagai pupuk Dapur lebih bersih dan bebas asap</t>
        </is>
      </c>
      <c r="AEL30" s="8" t="n">
        <v>1</v>
      </c>
      <c r="AEM30" s="8" t="n">
        <v>0</v>
      </c>
      <c r="AEN30" s="8" t="n">
        <v>0</v>
      </c>
      <c r="AEO30" s="8" t="n">
        <v>0</v>
      </c>
      <c r="AEP30" s="8" t="n">
        <v>1</v>
      </c>
      <c r="AEQ30" s="8" t="n">
        <v>0</v>
      </c>
      <c r="AER30" s="8" t="n">
        <v>1</v>
      </c>
      <c r="AES30" s="8" t="n">
        <v>1</v>
      </c>
      <c r="AET30" s="8" t="n">
        <v>1</v>
      </c>
      <c r="AEU30" s="8" t="n">
        <v>0</v>
      </c>
      <c r="AEV30" s="8" t="n">
        <v>0</v>
      </c>
      <c r="AEW30" s="8" t="n">
        <v>0</v>
      </c>
      <c r="AEX30" s="48" t="n"/>
      <c r="AEY30" s="48" t="inlineStr">
        <is>
          <t>Memasak lebih aman</t>
        </is>
      </c>
      <c r="AEZ30" s="48" t="n"/>
      <c r="AFA30" s="48" t="inlineStr">
        <is>
          <t>Tetangga / teman / saudara</t>
        </is>
      </c>
      <c r="AFB30" s="48" t="n"/>
      <c r="AFC30" s="48" t="inlineStr">
        <is>
          <t>1000095014-19_23_46.jpg</t>
        </is>
      </c>
      <c r="AFD30" s="16" t="inlineStr">
        <is>
          <t>https://kf.kobotoolbox.org/api/v2/assets/avstPQqLr3Ab3ZdcVTXZ6f/data/672501043/attachments/att3f6r3eQW9sgrD8jS5TQXH/</t>
        </is>
      </c>
      <c r="AFE30" s="48" t="inlineStr">
        <is>
          <t>1000095013-19_23_55.jpg</t>
        </is>
      </c>
      <c r="AFF30" s="16" t="inlineStr">
        <is>
          <t>https://kf.kobotoolbox.org/api/v2/assets/avstPQqLr3Ab3ZdcVTXZ6f/data/672501043/attachments/attYwj3KU2ygpaMNTGWag5j9/</t>
        </is>
      </c>
      <c r="AFG30" s="48" t="inlineStr">
        <is>
          <t>Inrawan</t>
        </is>
      </c>
      <c r="AFH30" s="48" t="n"/>
      <c r="AFI30" s="27" t="inlineStr">
        <is>
          <t>Pada saat wawancara pak zulkifli lambali sedang berada di luar kota sehingga yang kami wawancara pada saat itu adalah pekerja yang berada di rumah pak zulkifli sekaligus yang merawat biogas tersebut</t>
        </is>
      </c>
      <c r="AFJ30" s="48" t="n"/>
      <c r="AFK30" s="48" t="n"/>
      <c r="AFL30" s="48" t="n"/>
      <c r="AFM30" s="48" t="n"/>
      <c r="AFN30" s="48" t="n"/>
      <c r="AFO30" s="48" t="n"/>
      <c r="AFP30" s="48" t="n"/>
      <c r="AFQ30" s="48" t="n"/>
      <c r="AFR30" s="48" t="n"/>
      <c r="AFS30" s="48" t="n"/>
      <c r="AFT30" s="48" t="n"/>
      <c r="AFU30" s="48" t="n"/>
      <c r="AFV30" s="48" t="n"/>
      <c r="AFW30" s="48" t="n"/>
      <c r="AFX30" s="48" t="n"/>
      <c r="AFY30" s="48" t="n"/>
      <c r="AFZ30" s="48" t="n"/>
      <c r="AGA30" s="48" t="n"/>
      <c r="AGB30" s="48" t="n"/>
      <c r="AGC30" s="48" t="n"/>
      <c r="AGD30" s="48" t="n"/>
      <c r="AGE30" s="48" t="n"/>
      <c r="AGF30" s="48" t="n"/>
      <c r="AGG30" s="48" t="n"/>
      <c r="AGH30" s="48" t="n"/>
      <c r="AGI30" s="48" t="n"/>
      <c r="AGJ30" s="48" t="n"/>
      <c r="AGK30" s="48" t="n"/>
      <c r="AGL30" s="48" t="n"/>
      <c r="AGM30" s="48" t="n"/>
      <c r="AGN30" s="48" t="n"/>
      <c r="AGO30" s="48" t="n"/>
      <c r="AGP30" s="48" t="n"/>
      <c r="AGQ30" s="48" t="n"/>
      <c r="AGR30" s="48" t="n"/>
      <c r="AGS30" s="48" t="n"/>
      <c r="AGT30" s="48" t="n"/>
      <c r="AGU30" s="48" t="n"/>
      <c r="AGV30" s="48" t="n"/>
      <c r="AGW30" s="48" t="n"/>
      <c r="AGX30" s="48" t="n"/>
      <c r="AGY30" s="48" t="n"/>
      <c r="AGZ30" s="48" t="n"/>
      <c r="AHA30" s="48" t="n"/>
      <c r="AHB30" s="48" t="n"/>
      <c r="AHC30" s="48" t="n"/>
      <c r="AHD30" s="48" t="n"/>
      <c r="AHE30" s="48" t="n"/>
      <c r="AHF30" s="48" t="n"/>
      <c r="AHG30" s="48" t="n"/>
      <c r="AHH30" s="48" t="n"/>
      <c r="AHI30" s="48" t="n"/>
      <c r="AHJ30" s="48" t="n"/>
      <c r="AHK30" s="48" t="n"/>
      <c r="AHL30" s="48" t="n"/>
      <c r="AHM30" s="48" t="n"/>
      <c r="AHN30" s="48" t="n"/>
      <c r="AHO30" s="48" t="n"/>
      <c r="AHP30" s="48" t="n"/>
      <c r="AHQ30" s="48" t="n"/>
      <c r="AHR30" s="48" t="n"/>
      <c r="AHS30" s="48" t="n"/>
      <c r="AHT30" s="48" t="n"/>
      <c r="AHU30" s="48" t="n"/>
      <c r="AHV30" s="48" t="n"/>
      <c r="AHW30" s="48" t="n"/>
      <c r="AHX30" s="48" t="n"/>
      <c r="AHY30" s="48" t="n"/>
      <c r="AHZ30" s="48" t="n"/>
      <c r="AIA30" s="48" t="n"/>
      <c r="AIB30" s="48" t="n"/>
      <c r="AIC30" s="48" t="n"/>
      <c r="AID30" s="48" t="n"/>
      <c r="AIE30" s="48" t="n"/>
      <c r="AIF30" s="48" t="n"/>
      <c r="AIG30" s="48" t="n"/>
      <c r="AIH30" s="48" t="n"/>
      <c r="AII30" s="48" t="n"/>
      <c r="AIJ30" s="48" t="n"/>
      <c r="AIK30" s="48" t="n"/>
      <c r="AIL30" s="48" t="n"/>
      <c r="AIM30" s="48" t="n"/>
      <c r="AIN30" s="48" t="n"/>
      <c r="AIO30" s="48" t="n"/>
      <c r="AIP30" s="48" t="n"/>
      <c r="AIQ30" s="48" t="n"/>
      <c r="AIR30" s="48" t="n"/>
      <c r="AIS30" s="48" t="n"/>
      <c r="AIT30" s="48" t="n"/>
      <c r="AIU30" s="48" t="n"/>
      <c r="AIV30" s="48" t="n"/>
      <c r="AIW30" s="48" t="n"/>
      <c r="AIX30" s="48" t="n"/>
      <c r="AIY30" s="48" t="n"/>
      <c r="AIZ30" s="48" t="n"/>
      <c r="AJA30" s="48" t="n"/>
      <c r="AJB30" s="48" t="n"/>
      <c r="AJC30" s="48" t="n"/>
      <c r="AJD30" s="48" t="n"/>
      <c r="AJE30" s="48" t="n"/>
      <c r="AJF30" s="48" t="n"/>
      <c r="AJG30" s="48" t="n"/>
      <c r="AJH30" s="48" t="n"/>
      <c r="AJI30" s="48" t="n"/>
      <c r="AJJ30" s="48" t="n"/>
      <c r="AJK30" s="48" t="n"/>
      <c r="AJL30" s="48" t="n"/>
      <c r="AJM30" s="48" t="n"/>
      <c r="AJN30" s="48" t="n"/>
      <c r="AJO30" s="48" t="n"/>
      <c r="AJP30" s="48" t="n"/>
      <c r="AJQ30" s="48" t="n"/>
      <c r="AJR30" s="48" t="n"/>
      <c r="AJS30" s="48" t="n"/>
      <c r="AJT30" s="48" t="n"/>
      <c r="AJU30" s="48" t="n"/>
      <c r="AJV30" s="48" t="n"/>
      <c r="AJW30" s="48" t="n"/>
      <c r="AJX30" s="48" t="n"/>
      <c r="AJY30" s="48" t="n"/>
      <c r="AJZ30" s="48" t="n"/>
      <c r="AKA30" s="48" t="n"/>
      <c r="AKB30" s="48" t="n"/>
      <c r="AKC30" s="48" t="n"/>
      <c r="AKD30" s="48" t="n"/>
      <c r="AKE30" s="48" t="n"/>
      <c r="AKF30" s="48" t="n"/>
      <c r="AKG30" s="48" t="n"/>
      <c r="AKH30" s="48" t="n"/>
      <c r="AKI30" s="48" t="n"/>
      <c r="AKJ30" s="48" t="n"/>
      <c r="AKK30" s="48" t="n"/>
      <c r="AKL30" s="48" t="n"/>
      <c r="AKM30" s="48" t="n"/>
      <c r="AKN30" s="48" t="n"/>
      <c r="AKO30" s="48" t="n"/>
      <c r="AKP30" s="48" t="n"/>
      <c r="AKQ30" s="48" t="n"/>
      <c r="AKR30" s="48" t="n"/>
      <c r="AKS30" s="48" t="n"/>
      <c r="AKT30" s="48" t="n"/>
      <c r="AKU30" s="48" t="n"/>
      <c r="AKV30" s="48" t="n"/>
      <c r="AKW30" s="48" t="n"/>
      <c r="AKX30" s="48" t="n"/>
      <c r="AKY30" s="48" t="n"/>
      <c r="AKZ30" s="48" t="n"/>
      <c r="ALA30" s="48" t="n"/>
      <c r="ALB30" s="48" t="n"/>
      <c r="ALC30" s="48" t="n"/>
      <c r="ALD30" s="48" t="n"/>
      <c r="ALE30" s="48" t="n"/>
      <c r="ALF30" s="48" t="n"/>
      <c r="ALG30" s="48" t="n"/>
      <c r="ALH30" s="48" t="n"/>
      <c r="ALI30" s="48" t="n"/>
      <c r="ALJ30" s="48" t="n"/>
      <c r="ALK30" s="48" t="n"/>
      <c r="ALL30" s="48" t="n"/>
      <c r="ALM30" s="48" t="n"/>
      <c r="ALN30" s="48" t="n"/>
      <c r="ALO30" s="48" t="n"/>
      <c r="ALP30" s="48" t="n"/>
      <c r="ALQ30" s="48" t="n"/>
      <c r="ALR30" s="48" t="n"/>
      <c r="ALS30" s="48" t="n"/>
      <c r="ALT30" s="48" t="n"/>
      <c r="ALU30" s="48" t="n"/>
      <c r="ALV30" s="48" t="n"/>
      <c r="ALW30" s="48" t="n"/>
      <c r="ALX30" s="48" t="n"/>
      <c r="ALY30" s="48" t="n"/>
      <c r="ALZ30" s="48" t="n"/>
      <c r="AMA30" s="48" t="n"/>
      <c r="AMB30" s="48" t="n"/>
      <c r="AMC30" s="48" t="n"/>
      <c r="AMD30" s="48" t="n"/>
      <c r="AME30" s="48" t="n"/>
      <c r="AMF30" s="48" t="n"/>
      <c r="AMG30" s="48" t="n"/>
      <c r="AMH30" s="48" t="n"/>
      <c r="AMI30" s="48" t="n"/>
      <c r="AMJ30" s="48" t="n"/>
      <c r="AMK30" s="48" t="n"/>
      <c r="AML30" s="48" t="n"/>
      <c r="AMM30" s="48" t="n"/>
      <c r="AMN30" s="48" t="n"/>
      <c r="AMO30" s="48" t="n"/>
      <c r="AMP30" s="48" t="n"/>
      <c r="AMQ30" s="48" t="n"/>
      <c r="AMR30" s="48" t="n"/>
      <c r="AMS30" s="48" t="n"/>
      <c r="AMT30" s="48" t="n"/>
      <c r="AMU30" s="48" t="n"/>
      <c r="AMV30" s="48" t="n"/>
      <c r="AMW30" s="48" t="n"/>
      <c r="AMX30" s="48" t="n"/>
      <c r="AMY30" s="48" t="n"/>
      <c r="AMZ30" s="48" t="n"/>
      <c r="ANA30" s="48" t="n"/>
      <c r="ANB30" s="48" t="n"/>
      <c r="ANC30" s="48" t="n"/>
      <c r="AND30" s="48" t="n"/>
      <c r="ANE30" s="48" t="n"/>
      <c r="ANF30" s="48" t="n"/>
      <c r="ANG30" s="48" t="n"/>
      <c r="ANH30" s="48" t="n"/>
      <c r="ANI30" s="48" t="n"/>
      <c r="ANJ30" s="48" t="n"/>
      <c r="ANK30" s="48" t="n"/>
      <c r="ANL30" s="48" t="n"/>
      <c r="ANM30" s="48" t="n"/>
      <c r="ANN30" s="48" t="n"/>
      <c r="ANO30" s="48" t="n"/>
      <c r="ANP30" s="48" t="n"/>
      <c r="ANQ30" s="48" t="n"/>
      <c r="ANR30" s="48" t="n"/>
      <c r="ANS30" s="48" t="n"/>
      <c r="ANT30" s="48" t="n"/>
      <c r="ANU30" s="48" t="n"/>
      <c r="ANV30" s="48" t="n"/>
      <c r="ANW30" s="48" t="n"/>
      <c r="ANX30" s="48" t="n"/>
      <c r="ANY30" s="48" t="n"/>
      <c r="ANZ30" s="48" t="n"/>
      <c r="AOA30" s="48" t="n"/>
      <c r="AOB30" s="48" t="n"/>
      <c r="AOC30" s="48" t="n"/>
      <c r="AOD30" s="48" t="n"/>
      <c r="AOE30" s="48" t="n"/>
      <c r="AOF30" s="48" t="n"/>
      <c r="AOG30" s="48" t="n"/>
      <c r="AOH30" s="48" t="n"/>
      <c r="AOI30" s="48" t="n"/>
      <c r="AOJ30" s="48" t="n"/>
      <c r="AOK30" s="48" t="n"/>
      <c r="AOL30" s="48" t="n"/>
      <c r="AOM30" s="48" t="n"/>
      <c r="AON30" s="48" t="n"/>
      <c r="AOO30" s="48" t="n"/>
      <c r="AOP30" s="48" t="n"/>
      <c r="AOQ30" s="48" t="n"/>
      <c r="AOR30" s="48" t="n"/>
      <c r="AOS30" s="48" t="n"/>
      <c r="AOT30" s="48" t="n"/>
      <c r="AOU30" s="48" t="n"/>
      <c r="AOV30" s="48" t="n"/>
      <c r="AOW30" s="48" t="n"/>
      <c r="AOX30" s="48" t="n"/>
      <c r="AOY30" s="48" t="n"/>
      <c r="AOZ30" s="48" t="n"/>
      <c r="APA30" s="48" t="n"/>
      <c r="APB30" s="48" t="n"/>
      <c r="APC30" s="48" t="n"/>
      <c r="APD30" s="48" t="n"/>
      <c r="APE30" s="48" t="n"/>
      <c r="APF30" s="48" t="n"/>
      <c r="APG30" s="48" t="n"/>
      <c r="APH30" s="48" t="n"/>
      <c r="API30" s="48" t="n"/>
      <c r="APJ30" s="48" t="n"/>
      <c r="APK30" s="48" t="n"/>
      <c r="APL30" s="48" t="n"/>
      <c r="APM30" s="48" t="n"/>
      <c r="APN30" s="48" t="n"/>
      <c r="APO30" s="48" t="n"/>
      <c r="APP30" s="48" t="n"/>
      <c r="APQ30" s="48" t="n"/>
      <c r="APR30" s="48" t="n"/>
      <c r="APS30" s="48" t="n"/>
      <c r="APT30" s="48" t="n"/>
      <c r="APU30" s="48" t="n"/>
      <c r="APV30" s="48" t="n"/>
      <c r="APW30" s="48" t="n"/>
      <c r="APX30" s="48" t="n"/>
      <c r="APY30" s="48" t="n"/>
      <c r="APZ30" s="48" t="n"/>
      <c r="AQA30" s="48" t="n"/>
      <c r="AQB30" s="48" t="n"/>
      <c r="AQC30" s="48" t="n"/>
      <c r="AQD30" s="48" t="n"/>
      <c r="AQE30" s="48" t="n"/>
      <c r="AQF30" s="48" t="n"/>
      <c r="AQG30" s="48" t="n"/>
      <c r="AQH30" s="48" t="n"/>
      <c r="AQI30" s="48" t="n"/>
      <c r="AQJ30" s="48" t="n"/>
      <c r="AQK30" s="48" t="n"/>
      <c r="AQL30" s="48" t="n"/>
      <c r="AQM30" s="48" t="n"/>
      <c r="AQN30" s="48" t="n"/>
      <c r="AQO30" s="48" t="n"/>
      <c r="AQP30" s="48" t="n"/>
      <c r="AQQ30" s="48" t="n"/>
      <c r="AQR30" s="48" t="n"/>
      <c r="AQS30" s="48" t="n"/>
      <c r="AQT30" s="48" t="n"/>
      <c r="AQU30" s="48" t="n"/>
      <c r="AQV30" s="48" t="n"/>
      <c r="AQW30" s="48" t="n"/>
      <c r="AQX30" s="48" t="n"/>
      <c r="AQY30" s="48" t="n"/>
      <c r="AQZ30" s="48" t="n"/>
      <c r="ARA30" s="48" t="n"/>
      <c r="ARB30" s="48" t="n"/>
      <c r="ARC30" s="48" t="n"/>
      <c r="ARD30" s="48" t="n"/>
      <c r="ARE30" s="48" t="n"/>
      <c r="ARF30" s="48" t="n"/>
      <c r="ARG30" s="48" t="n"/>
      <c r="ARH30" s="48" t="n"/>
      <c r="ARI30" s="48" t="n"/>
      <c r="ARJ30" s="48" t="n"/>
      <c r="ARK30" s="48" t="n"/>
      <c r="ARL30" s="48" t="n"/>
      <c r="ARM30" s="48" t="n"/>
      <c r="ARN30" s="48" t="n"/>
      <c r="ARO30" s="48" t="n"/>
      <c r="ARP30" s="48" t="n"/>
      <c r="ARQ30" s="48" t="n"/>
      <c r="ARR30" s="48" t="n"/>
      <c r="ARS30" s="48" t="n"/>
      <c r="ART30" s="48" t="n"/>
      <c r="ARU30" s="48" t="n"/>
      <c r="ARV30" s="48" t="n"/>
      <c r="ARW30" s="48" t="n"/>
      <c r="ARX30" s="48" t="n"/>
      <c r="ARY30" s="48" t="n"/>
      <c r="ARZ30" s="48" t="n"/>
      <c r="ASA30" s="48" t="n"/>
      <c r="ASB30" s="48" t="n"/>
      <c r="ASC30" s="48" t="n"/>
      <c r="ASD30" s="48" t="n"/>
      <c r="ASE30" s="48" t="n"/>
      <c r="ASF30" s="48" t="n"/>
      <c r="ASG30" s="48" t="n"/>
      <c r="ASH30" s="48" t="n"/>
      <c r="ASI30" s="48" t="n"/>
      <c r="ASJ30" s="48" t="n"/>
      <c r="ASK30" s="48" t="n"/>
      <c r="ASL30" s="48" t="n"/>
      <c r="ASM30" s="48" t="n"/>
      <c r="ASN30" s="48" t="n"/>
      <c r="ASO30" s="48" t="n"/>
      <c r="ASP30" s="48" t="n"/>
      <c r="ASQ30" s="48" t="n"/>
      <c r="ASR30" s="48" t="n"/>
      <c r="ASS30" s="48" t="n"/>
      <c r="AST30" s="48" t="n"/>
      <c r="ASU30" s="48" t="n"/>
      <c r="ASV30" s="48" t="n"/>
      <c r="ASW30" s="48" t="n"/>
      <c r="ASX30" s="48" t="n"/>
      <c r="ASY30" s="48" t="n"/>
      <c r="ASZ30" s="48" t="n"/>
      <c r="ATA30" s="48" t="n"/>
      <c r="ATB30" s="48" t="n"/>
      <c r="ATC30" s="48" t="n"/>
      <c r="ATD30" s="48" t="n"/>
      <c r="ATE30" s="48" t="n"/>
      <c r="ATF30" s="48" t="n"/>
      <c r="ATG30" s="48" t="n"/>
      <c r="ATH30" s="48" t="n"/>
      <c r="ATI30" s="48" t="n"/>
      <c r="ATJ30" s="48" t="n"/>
      <c r="ATK30" s="48" t="n"/>
      <c r="ATL30" s="48" t="n"/>
      <c r="ATM30" s="48" t="n"/>
      <c r="ATN30" s="48" t="n"/>
      <c r="ATO30" s="48" t="n"/>
      <c r="ATP30" s="48" t="n"/>
      <c r="ATQ30" s="48" t="n"/>
      <c r="ATR30" s="48" t="n"/>
      <c r="ATS30" s="48" t="n"/>
      <c r="ATT30" s="48" t="n"/>
      <c r="ATU30" s="48" t="n"/>
      <c r="ATV30" s="48" t="n"/>
      <c r="ATW30" s="48" t="n"/>
      <c r="ATX30" s="48" t="n"/>
      <c r="ATY30" s="48" t="n"/>
      <c r="ATZ30" s="48" t="n"/>
      <c r="AUA30" s="48" t="n"/>
      <c r="AUB30" s="48" t="n"/>
      <c r="AUC30" s="48" t="n"/>
      <c r="AUD30" s="48" t="n"/>
      <c r="AUE30" s="48" t="n"/>
      <c r="AUF30" s="48" t="n"/>
      <c r="AUG30" s="48" t="n"/>
      <c r="AUH30" s="48" t="n"/>
      <c r="AUI30" s="48" t="n"/>
      <c r="AUJ30" s="48" t="n"/>
      <c r="AUK30" s="48" t="n"/>
      <c r="AUL30" s="48" t="n"/>
      <c r="AUM30" s="48" t="n"/>
      <c r="AUN30" s="48" t="n"/>
      <c r="AUO30" s="48" t="n"/>
      <c r="AUP30" s="48" t="n"/>
      <c r="AUQ30" s="48" t="n"/>
      <c r="AUR30" s="48" t="n"/>
      <c r="AUS30" s="48" t="n"/>
      <c r="AUT30" s="48" t="n"/>
      <c r="AUU30" s="48" t="n"/>
      <c r="AUV30" s="48" t="n"/>
      <c r="AUW30" s="48" t="n"/>
      <c r="AUX30" s="48" t="n"/>
      <c r="AUY30" s="48" t="n"/>
      <c r="AUZ30" s="48" t="n"/>
      <c r="AVA30" s="48" t="n"/>
      <c r="AVB30" s="48" t="n"/>
      <c r="AVC30" s="48" t="n"/>
      <c r="AVD30" s="48" t="n"/>
      <c r="AVE30" s="48" t="n"/>
      <c r="AVF30" s="48" t="n"/>
      <c r="AVG30" s="48" t="n"/>
      <c r="AVH30" s="48" t="n"/>
      <c r="AVI30" s="48" t="n"/>
      <c r="AVJ30" s="48" t="n"/>
      <c r="AVK30" s="48" t="n"/>
      <c r="AVL30" s="48" t="n"/>
      <c r="AVM30" s="48" t="n"/>
      <c r="AVN30" s="48" t="n"/>
      <c r="AVO30" s="48" t="n"/>
      <c r="AVP30" s="48" t="n"/>
      <c r="AVQ30" s="48" t="n"/>
      <c r="AVR30" s="48" t="n"/>
      <c r="AVS30" s="48" t="n"/>
      <c r="AVT30" s="48" t="n"/>
      <c r="AVU30" s="48" t="n"/>
      <c r="AVV30" s="48" t="n"/>
      <c r="AVW30" s="48" t="n"/>
      <c r="AVX30" s="48" t="n"/>
      <c r="AVY30" s="48" t="n"/>
      <c r="AVZ30" s="48" t="n"/>
      <c r="AWA30" s="8" t="n">
        <v>672501043</v>
      </c>
      <c r="AWB30" s="48" t="inlineStr">
        <is>
          <t>aeeb23f0-85e6-4dd0-8100-81d5c3a4daca</t>
        </is>
      </c>
      <c r="AWC30" s="6" t="n">
        <v>46068</v>
      </c>
      <c r="AWD30" s="48" t="n"/>
      <c r="AWE30" s="48" t="n"/>
      <c r="AWF30" s="48" t="inlineStr">
        <is>
          <t>submitted_via_web</t>
        </is>
      </c>
      <c r="AWG30" s="48" t="n"/>
      <c r="AWH30" s="48" t="inlineStr">
        <is>
          <t>vyNMZfRj9dojjrwxZxh2FZ</t>
        </is>
      </c>
      <c r="AWI30" s="48" t="n"/>
      <c r="AWJ30" s="48" t="inlineStr">
        <is>
          <t>uuid:aeeb23f0-85e6-4dd0-8100-81d5c3a4daca</t>
        </is>
      </c>
      <c r="AWK30" s="8" t="n">
        <v>251</v>
      </c>
      <c r="AWL30" s="48" t="inlineStr">
        <is>
          <t>RAP0113</t>
        </is>
      </c>
      <c r="AWM30" s="8" t="n">
        <v>0</v>
      </c>
      <c r="AWN30" s="48" t="inlineStr">
        <is>
          <t>Year of Use valid, no validation needed</t>
        </is>
      </c>
      <c r="AWO30" s="37" t="b">
        <v>1</v>
      </c>
      <c r="AWP30" s="37" t="b">
        <v>1</v>
      </c>
      <c r="AWQ30" s="37" t="b">
        <v>1</v>
      </c>
      <c r="AWR30" s="37" t="b">
        <v>1</v>
      </c>
      <c r="AWS30" s="37" t="b">
        <v>1</v>
      </c>
      <c r="AWT30" s="37" t="b">
        <v>1</v>
      </c>
      <c r="AWU30" s="48" t="n"/>
      <c r="AWV30" s="8" t="n">
        <v>3</v>
      </c>
      <c r="AWW30" s="48" t="n"/>
      <c r="AWX30" s="48" t="n"/>
      <c r="AWY30" s="48" t="n"/>
      <c r="AWZ30" s="48" t="n"/>
    </row>
    <row r="31">
      <c r="A31" s="6" t="n">
        <v>46068</v>
      </c>
      <c r="B31" s="6" t="n">
        <v>46068</v>
      </c>
      <c r="C31" s="34" t="inlineStr">
        <is>
          <t>Siti Nurhalisa S</t>
        </is>
      </c>
      <c r="D31" s="34" t="inlineStr">
        <is>
          <t>Hariyani (Dg. Salle)</t>
        </is>
      </c>
      <c r="E31" s="8">
        <f>+6281355722498</f>
        <v/>
      </c>
      <c r="F31" s="48" t="inlineStr">
        <is>
          <t>-5.156567 119.642429 115.212 3.986999988555908</t>
        </is>
      </c>
      <c r="G31" s="8" t="n">
        <v>-5.156567</v>
      </c>
      <c r="H31" s="8" t="n">
        <v>119.642429</v>
      </c>
      <c r="I31" s="8" t="n">
        <v>115.212</v>
      </c>
      <c r="J31" s="8" t="n">
        <v>3.986999989</v>
      </c>
      <c r="K31" s="8" t="n">
        <v>0</v>
      </c>
      <c r="L31" s="48" t="inlineStr">
        <is>
          <t>-5.156366 119.642456 121.533 0.7710000276565552</t>
        </is>
      </c>
      <c r="M31" s="8" t="n">
        <v>-5.156366</v>
      </c>
      <c r="N31" s="8" t="n">
        <v>119.642456</v>
      </c>
      <c r="O31" s="8" t="n">
        <v>121.533</v>
      </c>
      <c r="P31" s="8" t="n">
        <v>0.7710000277</v>
      </c>
      <c r="Q31" s="8" t="n">
        <v>0</v>
      </c>
      <c r="R31" s="48" t="inlineStr">
        <is>
          <t>Sulawesi Selatan</t>
        </is>
      </c>
      <c r="S31" s="8" t="n">
        <v>0</v>
      </c>
      <c r="T31" s="8" t="n">
        <v>0</v>
      </c>
      <c r="U31" s="8" t="n">
        <v>0</v>
      </c>
      <c r="V31" s="8" t="n">
        <v>0</v>
      </c>
      <c r="W31" s="8" t="n">
        <v>0</v>
      </c>
      <c r="X31" s="8" t="n">
        <v>0</v>
      </c>
      <c r="Y31" s="8" t="n">
        <v>0</v>
      </c>
      <c r="Z31" s="8" t="n">
        <v>0</v>
      </c>
      <c r="AA31" s="8" t="n">
        <v>0</v>
      </c>
      <c r="AB31" s="8" t="n">
        <v>1</v>
      </c>
      <c r="AC31" s="48" t="inlineStr">
        <is>
          <t>Maros</t>
        </is>
      </c>
      <c r="AD31" s="48" t="inlineStr">
        <is>
          <t>Tompobulu</t>
        </is>
      </c>
      <c r="AE31" s="48" t="inlineStr">
        <is>
          <t>Benteng Gajah</t>
        </is>
      </c>
      <c r="AF31" s="48" t="inlineStr">
        <is>
          <t>KSU BULU SAUKANG</t>
        </is>
      </c>
      <c r="AG31" s="48" t="inlineStr">
        <is>
          <t>BSP0016</t>
        </is>
      </c>
      <c r="AH31" s="8" t="n">
        <v>12</v>
      </c>
      <c r="AI31" s="48" t="inlineStr">
        <is>
          <t>VPA1</t>
        </is>
      </c>
      <c r="AJ31" s="48" t="inlineStr">
        <is>
          <t>Tidak aktif</t>
        </is>
      </c>
      <c r="AK31" s="8" t="n">
        <v>46</v>
      </c>
      <c r="AL31" s="48" t="inlineStr">
        <is>
          <t>Perempuan</t>
        </is>
      </c>
      <c r="AM31" s="48" t="inlineStr">
        <is>
          <t>Sudah menikah</t>
        </is>
      </c>
      <c r="AN31" s="48" t="inlineStr">
        <is>
          <t>Diploma/S1/Sederajat</t>
        </is>
      </c>
      <c r="AO31" s="48" t="inlineStr">
        <is>
          <t>Pegawai pemerintah</t>
        </is>
      </c>
      <c r="AP31" s="8" t="n">
        <v>0</v>
      </c>
      <c r="AQ31" s="8" t="n">
        <v>0</v>
      </c>
      <c r="AR31" s="8" t="n">
        <v>0</v>
      </c>
      <c r="AS31" s="8" t="n">
        <v>0</v>
      </c>
      <c r="AT31" s="8" t="n">
        <v>1</v>
      </c>
      <c r="AU31" s="8" t="n">
        <v>0</v>
      </c>
      <c r="AV31" s="8" t="n">
        <v>0</v>
      </c>
      <c r="AW31" s="8" t="n">
        <v>0</v>
      </c>
      <c r="AX31" s="48" t="n"/>
      <c r="AY31" s="48" t="inlineStr">
        <is>
          <t>Tidak ada</t>
        </is>
      </c>
      <c r="AZ31" s="8" t="n">
        <v>0</v>
      </c>
      <c r="BA31" s="8" t="n">
        <v>0</v>
      </c>
      <c r="BB31" s="8" t="n">
        <v>0</v>
      </c>
      <c r="BC31" s="8" t="n">
        <v>0</v>
      </c>
      <c r="BD31" s="8" t="n">
        <v>0</v>
      </c>
      <c r="BE31" s="8" t="n">
        <v>0</v>
      </c>
      <c r="BF31" s="8" t="n">
        <v>0</v>
      </c>
      <c r="BG31" s="8" t="n">
        <v>1</v>
      </c>
      <c r="BH31" s="11" t="n"/>
      <c r="BI31" s="48" t="inlineStr">
        <is>
          <t>Rp2.500.000 - Rp3.500.000</t>
        </is>
      </c>
      <c r="BJ31" s="8" t="n">
        <v>1</v>
      </c>
      <c r="BK31" s="8" t="n">
        <v>1</v>
      </c>
      <c r="BL31" s="8" t="n">
        <v>3</v>
      </c>
      <c r="BM31" s="8" t="n">
        <v>0</v>
      </c>
      <c r="BN31" s="48" t="inlineStr">
        <is>
          <t>Milik sendiri</t>
        </is>
      </c>
      <c r="BO31" s="48" t="inlineStr">
        <is>
          <t>Permanen (dinding bata dan semen) Seng</t>
        </is>
      </c>
      <c r="BP31" s="8" t="n">
        <v>1</v>
      </c>
      <c r="BQ31" s="8" t="n">
        <v>0</v>
      </c>
      <c r="BR31" s="8" t="n">
        <v>0</v>
      </c>
      <c r="BS31" s="8" t="n">
        <v>1</v>
      </c>
      <c r="BT31" s="8" t="n">
        <v>0</v>
      </c>
      <c r="BU31" s="48" t="n"/>
      <c r="BV31" s="48" t="inlineStr">
        <is>
          <t>Keramik/ubin</t>
        </is>
      </c>
      <c r="BW31" s="8" t="n">
        <v>0</v>
      </c>
      <c r="BX31" s="8" t="n">
        <v>0</v>
      </c>
      <c r="BY31" s="8" t="n">
        <v>1</v>
      </c>
      <c r="BZ31" s="8" t="n">
        <v>0</v>
      </c>
      <c r="CA31" s="8" t="n">
        <v>0</v>
      </c>
      <c r="CB31" s="48" t="n"/>
      <c r="CC31" s="48" t="inlineStr">
        <is>
          <t>Seng</t>
        </is>
      </c>
      <c r="CD31" s="8" t="n">
        <v>0</v>
      </c>
      <c r="CE31" s="8" t="n">
        <v>0</v>
      </c>
      <c r="CF31" s="8" t="n">
        <v>0</v>
      </c>
      <c r="CG31" s="8" t="n">
        <v>0</v>
      </c>
      <c r="CH31" s="8" t="n">
        <v>1</v>
      </c>
      <c r="CI31" s="8" t="n">
        <v>0</v>
      </c>
      <c r="CJ31" s="8" t="n">
        <v>0</v>
      </c>
      <c r="CK31" s="48" t="n"/>
      <c r="CL31" s="48" t="inlineStr">
        <is>
          <t>Ya</t>
        </is>
      </c>
      <c r="CM31" s="8" t="n">
        <v>2014</v>
      </c>
      <c r="CN31" s="48" t="inlineStr">
        <is>
          <t>Fixed-Dome (Kubah Tetap)</t>
        </is>
      </c>
      <c r="CO31" s="48" t="inlineStr">
        <is>
          <t>8 m³ (6-7 ekor sapi, ±6,5 jam memasak/hari, ±65 kg slurry/hari)</t>
        </is>
      </c>
      <c r="CP31" s="48" t="inlineStr">
        <is>
          <t>Anggota keluarga - laki-laki</t>
        </is>
      </c>
      <c r="CQ31" s="8" t="n">
        <v>0</v>
      </c>
      <c r="CR31" s="8" t="n">
        <v>0</v>
      </c>
      <c r="CS31" s="8" t="n">
        <v>0</v>
      </c>
      <c r="CT31" s="8" t="n">
        <v>0</v>
      </c>
      <c r="CU31" s="8" t="n">
        <v>1</v>
      </c>
      <c r="CV31" s="8" t="n">
        <v>0</v>
      </c>
      <c r="CW31" s="8" t="n">
        <v>0</v>
      </c>
      <c r="CX31" s="8" t="n">
        <v>0</v>
      </c>
      <c r="CY31" s="48" t="inlineStr">
        <is>
          <t>Anggota keluarga - laki-laki</t>
        </is>
      </c>
      <c r="CZ31" s="8" t="n">
        <v>1</v>
      </c>
      <c r="DA31" s="8" t="n">
        <v>0</v>
      </c>
      <c r="DB31" s="8" t="n">
        <v>0</v>
      </c>
      <c r="DC31" s="48" t="n"/>
      <c r="DD31" s="48" t="inlineStr">
        <is>
          <t>Anggota keluarga - laki-laki</t>
        </is>
      </c>
      <c r="DE31" s="8" t="n">
        <v>1</v>
      </c>
      <c r="DF31" s="8" t="n">
        <v>0</v>
      </c>
      <c r="DG31" s="8" t="n">
        <v>0</v>
      </c>
      <c r="DH31" s="8" t="n">
        <v>0</v>
      </c>
      <c r="DI31" s="48" t="n"/>
      <c r="DJ31" s="48" t="inlineStr">
        <is>
          <t>CPO atau pendamping</t>
        </is>
      </c>
      <c r="DK31" s="8" t="n">
        <v>0</v>
      </c>
      <c r="DL31" s="8" t="n">
        <v>0</v>
      </c>
      <c r="DM31" s="8" t="n">
        <v>1</v>
      </c>
      <c r="DN31" s="8" t="n">
        <v>0</v>
      </c>
      <c r="DO31" s="48" t="n"/>
      <c r="DP31" s="48" t="inlineStr">
        <is>
          <t>Tidak berfungsi sama sekali</t>
        </is>
      </c>
      <c r="DQ31" s="48" t="inlineStr">
        <is>
          <t>&gt;1 tahun yang lalu</t>
        </is>
      </c>
      <c r="DR31" s="17" t="inlineStr">
        <is>
          <t>Tidak ada ternak</t>
        </is>
      </c>
      <c r="DS31" s="48" t="n"/>
      <c r="DT31" s="48" t="n"/>
      <c r="DU31" s="48" t="n"/>
      <c r="DV31" s="48" t="n"/>
      <c r="DW31" s="48" t="n"/>
      <c r="DX31" s="48" t="n"/>
      <c r="DY31" s="48" t="n"/>
      <c r="DZ31" s="48" t="n"/>
      <c r="EA31" s="48" t="n"/>
      <c r="EB31" s="48" t="n"/>
      <c r="EC31" s="48" t="n"/>
      <c r="ED31" s="48" t="n"/>
      <c r="EE31" s="48" t="n"/>
      <c r="EF31" s="48" t="n"/>
      <c r="EG31" s="48" t="n"/>
      <c r="EH31" s="48" t="n"/>
      <c r="EI31" s="35" t="inlineStr">
        <is>
          <t>Tidak ada masalah</t>
        </is>
      </c>
      <c r="EJ31" s="8" t="n">
        <v>0</v>
      </c>
      <c r="EK31" s="8" t="n">
        <v>0</v>
      </c>
      <c r="EL31" s="8" t="n">
        <v>0</v>
      </c>
      <c r="EM31" s="8" t="n">
        <v>1</v>
      </c>
      <c r="EN31" s="8" t="n">
        <v>0</v>
      </c>
      <c r="EO31" s="48" t="n"/>
      <c r="EP31" s="48" t="inlineStr">
        <is>
          <t>Ya, cukup jelas dan mudah diikuti</t>
        </is>
      </c>
      <c r="EQ31" s="48" t="inlineStr">
        <is>
          <t>Pelatihan</t>
        </is>
      </c>
      <c r="ER31" s="48" t="inlineStr">
        <is>
          <t>CPO atau pendamping Staff BIRU</t>
        </is>
      </c>
      <c r="ES31" s="8" t="n">
        <v>1</v>
      </c>
      <c r="ET31" s="8" t="n">
        <v>1</v>
      </c>
      <c r="EU31" s="8" t="n">
        <v>0</v>
      </c>
      <c r="EV31" s="8" t="n">
        <v>0</v>
      </c>
      <c r="EW31" s="48" t="n"/>
      <c r="EX31" s="48" t="inlineStr">
        <is>
          <t>Anggota keluarga - Laki-laki</t>
        </is>
      </c>
      <c r="EY31" s="8" t="n">
        <v>1</v>
      </c>
      <c r="EZ31" s="8" t="n">
        <v>0</v>
      </c>
      <c r="FA31" s="8" t="n">
        <v>0</v>
      </c>
      <c r="FB31" s="48" t="n"/>
      <c r="FC31" s="48" t="inlineStr">
        <is>
          <t>Setiap bulan</t>
        </is>
      </c>
      <c r="FD31" s="48" t="n"/>
      <c r="FE31" s="48" t="inlineStr">
        <is>
          <t>Mengetahui</t>
        </is>
      </c>
      <c r="FF31" s="48" t="inlineStr">
        <is>
          <t>Selalu (setiap hari)</t>
        </is>
      </c>
      <c r="FG31" s="48" t="inlineStr">
        <is>
          <t>Mengetahui</t>
        </is>
      </c>
      <c r="FH31" s="48" t="inlineStr">
        <is>
          <t>Selalu (setiap hari)</t>
        </is>
      </c>
      <c r="FI31" s="48" t="inlineStr">
        <is>
          <t>Mengetahui</t>
        </is>
      </c>
      <c r="FJ31" s="48" t="inlineStr">
        <is>
          <t>Selalu (setiap hari)</t>
        </is>
      </c>
      <c r="FK31" s="48" t="inlineStr">
        <is>
          <t>Mengetahui</t>
        </is>
      </c>
      <c r="FL31" s="48" t="inlineStr">
        <is>
          <t>Jarang (setiap bulan atau lebih)</t>
        </is>
      </c>
      <c r="FM31" s="48" t="inlineStr">
        <is>
          <t>Mengetahui</t>
        </is>
      </c>
      <c r="FN31" s="48" t="inlineStr">
        <is>
          <t>Cukup sering (2 minggu sekali)</t>
        </is>
      </c>
      <c r="FO31" s="48" t="inlineStr">
        <is>
          <t>Mengetahui</t>
        </is>
      </c>
      <c r="FP31" s="48" t="inlineStr">
        <is>
          <t>Jarang (setiap bulan atau lebih)</t>
        </is>
      </c>
      <c r="FQ31" s="48" t="inlineStr">
        <is>
          <t>Mengetahui</t>
        </is>
      </c>
      <c r="FR31" s="48" t="inlineStr">
        <is>
          <t>Ya</t>
        </is>
      </c>
      <c r="FS31" s="48" t="inlineStr">
        <is>
          <t>Mengetahui</t>
        </is>
      </c>
      <c r="FT31" s="48" t="inlineStr">
        <is>
          <t>Ya, selalu</t>
        </is>
      </c>
      <c r="FU31" s="48" t="inlineStr">
        <is>
          <t>Laki-laki dewasa</t>
        </is>
      </c>
      <c r="FV31" s="8" t="n">
        <v>1</v>
      </c>
      <c r="FW31" s="8" t="n">
        <v>0</v>
      </c>
      <c r="FX31" s="8" t="n">
        <v>0</v>
      </c>
      <c r="FY31" s="8" t="n">
        <v>0</v>
      </c>
      <c r="FZ31" s="48" t="inlineStr">
        <is>
          <t>Sangat memahami</t>
        </is>
      </c>
      <c r="GA31" s="48" t="inlineStr">
        <is>
          <t>CPO</t>
        </is>
      </c>
      <c r="GB31" s="8" t="n">
        <v>1</v>
      </c>
      <c r="GC31" s="8" t="n">
        <v>0</v>
      </c>
      <c r="GD31" s="8" t="n">
        <v>0</v>
      </c>
      <c r="GE31" s="8" t="n">
        <v>0</v>
      </c>
      <c r="GF31" s="48" t="n"/>
      <c r="GG31" s="48" t="inlineStr">
        <is>
          <t>Sering</t>
        </is>
      </c>
      <c r="GH31" s="48" t="inlineStr">
        <is>
          <t>Ya</t>
        </is>
      </c>
      <c r="GI31" s="48" t="inlineStr">
        <is>
          <t>Tetangga Teman/keluarga Komunitas lokal</t>
        </is>
      </c>
      <c r="GJ31" s="8" t="n">
        <v>1</v>
      </c>
      <c r="GK31" s="8" t="n">
        <v>1</v>
      </c>
      <c r="GL31" s="8" t="n">
        <v>1</v>
      </c>
      <c r="GM31" s="8" t="n">
        <v>0</v>
      </c>
      <c r="GN31" s="48" t="n"/>
      <c r="GO31" s="8" t="n">
        <v>10</v>
      </c>
      <c r="GP31" s="38" t="inlineStr">
        <is>
          <t>Sebagian</t>
        </is>
      </c>
      <c r="GQ31" s="48" t="inlineStr">
        <is>
          <t>LPG</t>
        </is>
      </c>
      <c r="GR31" s="8" t="n">
        <v>1</v>
      </c>
      <c r="GS31" s="8" t="n">
        <v>0</v>
      </c>
      <c r="GT31" s="8" t="n">
        <v>0</v>
      </c>
      <c r="GU31" s="8" t="n">
        <v>0</v>
      </c>
      <c r="GV31" s="8" t="n">
        <v>0</v>
      </c>
      <c r="GW31" s="8" t="n">
        <v>0</v>
      </c>
      <c r="GX31" s="8" t="n">
        <v>0</v>
      </c>
      <c r="GY31" s="48" t="n"/>
      <c r="GZ31" s="48" t="inlineStr">
        <is>
          <t>Ya</t>
        </is>
      </c>
      <c r="HA31" s="48" t="n"/>
      <c r="HB31" s="48" t="n"/>
      <c r="HC31" s="48" t="n"/>
      <c r="HD31" s="48" t="n"/>
      <c r="HE31" s="8" t="n">
        <v>18</v>
      </c>
      <c r="HF31" s="8" t="n">
        <v>96000</v>
      </c>
      <c r="HG31" s="8" t="n">
        <v>3</v>
      </c>
      <c r="HH31" s="8" t="n">
        <v>22000</v>
      </c>
      <c r="HI31" s="48" t="n"/>
      <c r="HJ31" s="48" t="n"/>
      <c r="HK31" s="48" t="n"/>
      <c r="HL31" s="48" t="n"/>
      <c r="HM31" s="48" t="n"/>
      <c r="HN31" s="48" t="n"/>
      <c r="HO31" s="48" t="n"/>
      <c r="HP31" s="48" t="n"/>
      <c r="HQ31" s="48" t="n"/>
      <c r="HR31" s="48" t="n"/>
      <c r="HS31" s="48" t="n"/>
      <c r="HT31" s="48" t="n"/>
      <c r="HU31" s="48" t="n"/>
      <c r="HV31" s="48" t="n"/>
      <c r="HW31" s="48" t="n"/>
      <c r="HX31" s="48" t="n"/>
      <c r="HY31" s="48" t="n"/>
      <c r="HZ31" s="48" t="n"/>
      <c r="IA31" s="8" t="n">
        <v>15</v>
      </c>
      <c r="IB31" s="8" t="n">
        <v>74000</v>
      </c>
      <c r="IC31" s="48" t="n"/>
      <c r="ID31" s="48" t="n"/>
      <c r="IE31" s="48" t="n"/>
      <c r="IF31" s="48" t="n"/>
      <c r="IG31" s="48" t="n"/>
      <c r="IH31" s="48" t="n"/>
      <c r="II31" s="48" t="n"/>
      <c r="IJ31" s="48" t="n"/>
      <c r="IK31" s="48" t="inlineStr">
        <is>
          <t>50-65 kg</t>
        </is>
      </c>
      <c r="IL31" s="48" t="inlineStr">
        <is>
          <t>1-3 jam</t>
        </is>
      </c>
      <c r="IM31" s="48" t="inlineStr">
        <is>
          <t>Ya</t>
        </is>
      </c>
      <c r="IN31" s="48" t="inlineStr">
        <is>
          <t>Ya</t>
        </is>
      </c>
      <c r="IO31" s="48" t="inlineStr">
        <is>
          <t>Lebih bersih</t>
        </is>
      </c>
      <c r="IP31" s="48" t="n"/>
      <c r="IQ31" s="48" t="inlineStr">
        <is>
          <t>Tidak pernah</t>
        </is>
      </c>
      <c r="IR31" s="48" t="n"/>
      <c r="IS31" s="48" t="n"/>
      <c r="IT31" s="48" t="n"/>
      <c r="IU31" s="48" t="n"/>
      <c r="IV31" s="48" t="n"/>
      <c r="IW31" s="48" t="n"/>
      <c r="IX31" s="48" t="n"/>
      <c r="IY31" s="48" t="n"/>
      <c r="IZ31" s="48" t="inlineStr">
        <is>
          <t>Tidak pernah</t>
        </is>
      </c>
      <c r="JA31" s="48" t="n"/>
      <c r="JB31" s="48" t="n"/>
      <c r="JC31" s="48" t="n"/>
      <c r="JD31" s="48" t="n"/>
      <c r="JE31" s="48" t="n"/>
      <c r="JF31" s="48" t="n"/>
      <c r="JG31" s="48" t="n"/>
      <c r="JH31" s="48" t="n"/>
      <c r="JI31" s="48" t="inlineStr">
        <is>
          <t>Tidak pernah</t>
        </is>
      </c>
      <c r="JJ31" s="48" t="n"/>
      <c r="JK31" s="48" t="n"/>
      <c r="JL31" s="48" t="n"/>
      <c r="JM31" s="48" t="n"/>
      <c r="JN31" s="48" t="n"/>
      <c r="JO31" s="48" t="n"/>
      <c r="JP31" s="48" t="n"/>
      <c r="JQ31" s="48" t="n"/>
      <c r="JR31" s="48" t="inlineStr">
        <is>
          <t>Tidak pernah</t>
        </is>
      </c>
      <c r="JS31" s="48" t="n"/>
      <c r="JT31" s="48" t="n"/>
      <c r="JU31" s="48" t="n"/>
      <c r="JV31" s="48" t="n"/>
      <c r="JW31" s="48" t="n"/>
      <c r="JX31" s="48" t="n"/>
      <c r="JY31" s="48" t="n"/>
      <c r="JZ31" s="48" t="n"/>
      <c r="KA31" s="48" t="inlineStr">
        <is>
          <t>Tidak pernah</t>
        </is>
      </c>
      <c r="KB31" s="48" t="n"/>
      <c r="KC31" s="48" t="n"/>
      <c r="KD31" s="48" t="n"/>
      <c r="KE31" s="48" t="n"/>
      <c r="KF31" s="48" t="n"/>
      <c r="KG31" s="48" t="n"/>
      <c r="KH31" s="48" t="n"/>
      <c r="KI31" s="48" t="n"/>
      <c r="KJ31" s="48" t="inlineStr">
        <is>
          <t>Tidak pernah</t>
        </is>
      </c>
      <c r="KK31" s="48" t="n"/>
      <c r="KL31" s="48" t="n"/>
      <c r="KM31" s="48" t="n"/>
      <c r="KN31" s="48" t="n"/>
      <c r="KO31" s="48" t="n"/>
      <c r="KP31" s="48" t="n"/>
      <c r="KQ31" s="48" t="n"/>
      <c r="KR31" s="48" t="n"/>
      <c r="KS31" s="48" t="inlineStr">
        <is>
          <t>Cukup membaik</t>
        </is>
      </c>
      <c r="KT31" s="48" t="inlineStr">
        <is>
          <t>0-1 kali</t>
        </is>
      </c>
      <c r="KU31" s="48" t="inlineStr">
        <is>
          <t>0-1 kali</t>
        </is>
      </c>
      <c r="KV31" s="48" t="inlineStr">
        <is>
          <t>Tidak ada</t>
        </is>
      </c>
      <c r="KW31" s="8" t="n">
        <v>0</v>
      </c>
      <c r="KX31" s="8" t="n">
        <v>0</v>
      </c>
      <c r="KY31" s="8" t="n">
        <v>0</v>
      </c>
      <c r="KZ31" s="8" t="n">
        <v>1</v>
      </c>
      <c r="LA31" s="48" t="inlineStr">
        <is>
          <t>Jauh lebih baik</t>
        </is>
      </c>
      <c r="LB31" s="48" t="inlineStr">
        <is>
          <t>Jauh lebih baik</t>
        </is>
      </c>
      <c r="LC31" s="8" t="n">
        <v>0</v>
      </c>
      <c r="LD31" s="8" t="n">
        <v>0</v>
      </c>
      <c r="LE31" s="8" t="n">
        <v>0</v>
      </c>
      <c r="LF31" s="8" t="n">
        <v>0</v>
      </c>
      <c r="LG31" s="48" t="inlineStr">
        <is>
          <t>Ya</t>
        </is>
      </c>
      <c r="LH31" s="8" t="n">
        <v>300000</v>
      </c>
      <c r="LI31" s="48" t="n"/>
      <c r="LJ31" s="48" t="inlineStr">
        <is>
          <t>Kebutuhan rumah tangga</t>
        </is>
      </c>
      <c r="LK31" s="8" t="n">
        <v>0</v>
      </c>
      <c r="LL31" s="8" t="n">
        <v>0</v>
      </c>
      <c r="LM31" s="8" t="n">
        <v>0</v>
      </c>
      <c r="LN31" s="8" t="n">
        <v>0</v>
      </c>
      <c r="LO31" s="8" t="n">
        <v>1</v>
      </c>
      <c r="LP31" s="8" t="n">
        <v>0</v>
      </c>
      <c r="LQ31" s="8" t="n">
        <v>0</v>
      </c>
      <c r="LR31" s="11" t="n"/>
      <c r="LS31" s="8" t="n">
        <v>15</v>
      </c>
      <c r="LT31" s="8" t="n">
        <v>0</v>
      </c>
      <c r="LU31" s="8" t="n">
        <v>0</v>
      </c>
      <c r="LV31" s="8" t="n">
        <v>10</v>
      </c>
      <c r="LW31" s="8" t="n">
        <v>0</v>
      </c>
      <c r="LX31" s="8" t="n">
        <v>0</v>
      </c>
      <c r="LY31" s="8" t="n">
        <v>5</v>
      </c>
      <c r="LZ31" s="8" t="n">
        <v>0</v>
      </c>
      <c r="MA31" s="8" t="n">
        <v>0</v>
      </c>
      <c r="MB31" s="48" t="inlineStr">
        <is>
          <t>Ya</t>
        </is>
      </c>
      <c r="MC31" s="8" t="n">
        <v>0</v>
      </c>
      <c r="MD31" s="8" t="n">
        <v>0</v>
      </c>
      <c r="ME31" s="8" t="n">
        <v>0</v>
      </c>
      <c r="MF31" s="8" t="n">
        <v>0</v>
      </c>
      <c r="MG31" s="8" t="n">
        <v>0</v>
      </c>
      <c r="MH31" s="8" t="n">
        <v>0</v>
      </c>
      <c r="MI31" s="48" t="inlineStr">
        <is>
          <t>Istirahat</t>
        </is>
      </c>
      <c r="MJ31" s="8" t="n">
        <v>0</v>
      </c>
      <c r="MK31" s="8" t="n">
        <v>0</v>
      </c>
      <c r="ML31" s="8" t="n">
        <v>1</v>
      </c>
      <c r="MM31" s="8" t="n">
        <v>0</v>
      </c>
      <c r="MN31" s="8" t="n">
        <v>0</v>
      </c>
      <c r="MO31" s="8" t="n">
        <v>0</v>
      </c>
      <c r="MP31" s="48" t="n"/>
      <c r="MQ31" s="48" t="n"/>
      <c r="MR31" s="40" t="inlineStr">
        <is>
          <t>Digunakan untuk istirahat</t>
        </is>
      </c>
      <c r="MS31" s="48" t="n"/>
      <c r="MT31" s="48" t="inlineStr">
        <is>
          <t>Digunakan untuk istirahat</t>
        </is>
      </c>
      <c r="MU31" s="48" t="inlineStr">
        <is>
          <t>Ya, untuk anggota keluarga</t>
        </is>
      </c>
      <c r="MV31" s="48" t="inlineStr">
        <is>
          <t>Perawatan sistem biogas</t>
        </is>
      </c>
      <c r="MW31" s="8" t="n">
        <v>1</v>
      </c>
      <c r="MX31" s="8" t="n">
        <v>0</v>
      </c>
      <c r="MY31" s="8" t="n">
        <v>0</v>
      </c>
      <c r="MZ31" s="8" t="n">
        <v>0</v>
      </c>
      <c r="NA31" s="48" t="n"/>
      <c r="NB31" s="48" t="n"/>
      <c r="NC31" s="48" t="n"/>
      <c r="ND31" s="48" t="n"/>
      <c r="NE31" s="48" t="n"/>
      <c r="NF31" s="48" t="n"/>
      <c r="NG31" s="48" t="n"/>
      <c r="NH31" s="48" t="n"/>
      <c r="NI31" s="48" t="n"/>
      <c r="NJ31" s="48" t="n"/>
      <c r="NK31" s="48" t="n"/>
      <c r="NL31" s="48" t="inlineStr">
        <is>
          <t>Ya</t>
        </is>
      </c>
      <c r="NM31" s="48" t="inlineStr">
        <is>
          <t>100% dana hibah</t>
        </is>
      </c>
      <c r="NN31" s="17" t="inlineStr">
        <is>
          <t>0 (100% sumber pembiayaan dari hibah)</t>
        </is>
      </c>
      <c r="NO31" s="17" t="inlineStr">
        <is>
          <t>Yayasan Rumah Energi atau BIRU</t>
        </is>
      </c>
      <c r="NP31" s="48" t="n"/>
      <c r="NQ31" s="48" t="n"/>
      <c r="NR31" s="48" t="n"/>
      <c r="NS31" s="48" t="n"/>
      <c r="NT31" s="48" t="n"/>
      <c r="NU31" s="48" t="n"/>
      <c r="NV31" s="48" t="n"/>
      <c r="NW31" s="48" t="n"/>
      <c r="NX31" s="48" t="inlineStr">
        <is>
          <t>Sedikit meningkat</t>
        </is>
      </c>
      <c r="NY31" s="8" t="n">
        <v>180</v>
      </c>
      <c r="NZ31" s="8" t="n">
        <v>0</v>
      </c>
      <c r="OA31" s="8" t="n">
        <v>0</v>
      </c>
      <c r="OB31" s="8" t="n">
        <v>0</v>
      </c>
      <c r="OC31" s="8" t="n">
        <v>10</v>
      </c>
      <c r="OD31" s="8" t="n">
        <v>0</v>
      </c>
      <c r="OE31" s="48" t="inlineStr">
        <is>
          <t>Lebih baik</t>
        </is>
      </c>
      <c r="OF31" s="48" t="inlineStr">
        <is>
          <t>Jauh lebih baik (beda waktu memasak lebih cepat setengah jam atau lebih, ATAU tidak lagi ada rasa/bau makanan yang berubah, ATAU alasan lainnya)</t>
        </is>
      </c>
      <c r="OG31" s="42" t="inlineStr">
        <is>
          <t>Tidak</t>
        </is>
      </c>
      <c r="OH31" s="43" t="n">
        <v>0</v>
      </c>
      <c r="OI31" s="43" t="n">
        <v>0</v>
      </c>
      <c r="OJ31" s="43" t="n">
        <v>0</v>
      </c>
      <c r="OK31" s="43" t="n">
        <v>0</v>
      </c>
      <c r="OL31" s="43" t="n">
        <v>0</v>
      </c>
      <c r="OM31" s="43" t="n">
        <v>0</v>
      </c>
      <c r="ON31" s="43" t="n">
        <v>0</v>
      </c>
      <c r="OO31" s="43" t="n">
        <v>0</v>
      </c>
      <c r="OP31" s="48">
        <f>VLOOKUP(AG31,'BUS 2'!$G$1:$CU$424,2,0)</f>
        <v/>
      </c>
      <c r="OQ31" s="8">
        <f>VLOOKUP(AG31,'BUS 2'!$G$1:$CU$424,3,0)</f>
        <v/>
      </c>
      <c r="OR31" s="8">
        <f>VLOOKUP(AG31,'BUS 2'!$G$1:$CU$424,4,0)</f>
        <v/>
      </c>
      <c r="OS31" s="8">
        <f>VLOOKUP(AG31,'BUS 2'!$G$1:$CU$424,5,0)</f>
        <v/>
      </c>
      <c r="OT31" s="8">
        <f>VLOOKUP(AG31,'BUS 2'!$G$1:$CU$424,6,0)</f>
        <v/>
      </c>
      <c r="OU31" s="8">
        <f>VLOOKUP(AG31,'BUS 2'!$G$1:$CU$424,7,0)</f>
        <v/>
      </c>
      <c r="OV31" s="8">
        <f>VLOOKUP(AG31,'BUS 2'!$G$1:$CU$424,8,0)</f>
        <v/>
      </c>
      <c r="OW31" s="8">
        <f>VLOOKUP(AG31,'BUS 2'!$G$1:$CU$424,9,0)</f>
        <v/>
      </c>
      <c r="OX31" s="8">
        <f>VLOOKUP(AG31,'BUS 2'!$G$1:$CU$424,10,0)</f>
        <v/>
      </c>
      <c r="OY31" s="8">
        <f>VLOOKUP(AG31,'BUS 2'!$G$1:$CU$424,11,0)</f>
        <v/>
      </c>
      <c r="OZ31" s="8">
        <f>VLOOKUP(AG31,'BUS 2'!$G$1:$CU$424,12,0)</f>
        <v/>
      </c>
      <c r="PA31" s="8">
        <f>VLOOKUP(AG31,'BUS 2'!$G$1:$CU$424,13,0)</f>
        <v/>
      </c>
      <c r="PB31" s="8">
        <f>VLOOKUP(AG31,'BUS 2'!$G$1:$CU$424,14,0)</f>
        <v/>
      </c>
      <c r="PC31" s="8">
        <f>VLOOKUP(AG31,'BUS 2'!$G$1:$CU$424,15,0)</f>
        <v/>
      </c>
      <c r="PD31" s="8">
        <f>VLOOKUP(AG31,'BUS 2'!$G$1:$CU$424,16,0)</f>
        <v/>
      </c>
      <c r="PE31" s="8">
        <f>VLOOKUP(AG31,'BUS 2'!$G$1:$CU$424,17,0)</f>
        <v/>
      </c>
      <c r="PF31" s="8">
        <f>VLOOKUP(AG31,'BUS 2'!$G$1:$CU$424,18,0)</f>
        <v/>
      </c>
      <c r="PG31" s="8">
        <f>VLOOKUP(AG31,'BUS 2'!$G$1:$CU$424,19,0)</f>
        <v/>
      </c>
      <c r="PH31" s="8">
        <f>VLOOKUP(AG31,'BUS 2'!$G$1:$CU$424,20,0)</f>
        <v/>
      </c>
      <c r="PI31" s="8">
        <f>VLOOKUP(AG31,'BUS 2'!$G$1:$CU$424,21,0)</f>
        <v/>
      </c>
      <c r="PJ31" s="8">
        <f>VLOOKUP(AG31,'BUS 2'!$G$1:$CU$424,22,0)</f>
        <v/>
      </c>
      <c r="PK31" s="8">
        <f>VLOOKUP(AG31,'BUS 2'!$G$1:$CU$424,23,0)</f>
        <v/>
      </c>
      <c r="PL31" s="8">
        <f>VLOOKUP(AG31,'BUS 2'!$G$1:$CU$424,24,0)</f>
        <v/>
      </c>
      <c r="PM31" s="8">
        <f>VLOOKUP(AG31,'BUS 2'!$G$1:$CU$424,25,0)</f>
        <v/>
      </c>
      <c r="PN31" s="8">
        <f>VLOOKUP(AG31,'BUS 2'!$G$1:$CU$424,26,0)</f>
        <v/>
      </c>
      <c r="PO31" s="8">
        <f>VLOOKUP(AG31,'BUS 2'!$G$1:$CU$424,27,0)</f>
        <v/>
      </c>
      <c r="PP31" s="8">
        <f>VLOOKUP(AG31,'BUS 2'!$G$1:$CU$424,28,0)</f>
        <v/>
      </c>
      <c r="PQ31" s="8">
        <f>VLOOKUP(AG31,'BUS 2'!$G$1:$CU$424,29,0)</f>
        <v/>
      </c>
      <c r="PR31" s="8">
        <f>VLOOKUP(AG31,'BUS 2'!$G$1:$CU$424,30,0)</f>
        <v/>
      </c>
      <c r="PS31" s="8">
        <f>VLOOKUP(AG31,'BUS 2'!$G$1:$CU$424,31,0)</f>
        <v/>
      </c>
      <c r="PT31" s="48" t="inlineStr">
        <is>
          <t>1-Disebarkan ke lahan terbuka</t>
        </is>
      </c>
      <c r="PU31" s="8" t="n">
        <v>0</v>
      </c>
      <c r="PV31" s="8" t="n">
        <v>0</v>
      </c>
      <c r="PW31" s="8" t="n">
        <v>0</v>
      </c>
      <c r="PX31" s="8" t="n">
        <v>0</v>
      </c>
      <c r="PY31" s="8" t="n">
        <v>0</v>
      </c>
      <c r="PZ31" s="8" t="n">
        <v>1</v>
      </c>
      <c r="QA31" s="8" t="n">
        <v>0</v>
      </c>
      <c r="QB31" s="8" t="n">
        <v>0</v>
      </c>
      <c r="QC31" s="8" t="n">
        <v>0</v>
      </c>
      <c r="QD31" s="48" t="n"/>
      <c r="QE31" s="36" t="n"/>
      <c r="QF31" s="35" t="n"/>
      <c r="QG31" s="35" t="n"/>
      <c r="QH31" s="35" t="n"/>
      <c r="QI31" s="35" t="n"/>
      <c r="QJ31" s="35" t="n"/>
      <c r="QK31" s="36" t="n"/>
      <c r="QL31" s="36" t="n"/>
      <c r="QM31" s="36" t="n"/>
      <c r="QN31" s="36" t="n"/>
      <c r="QO31" s="36" t="n"/>
      <c r="QP31" s="36" t="n"/>
      <c r="QQ31" s="36" t="n"/>
      <c r="QR31" s="36" t="n"/>
      <c r="QS31" s="36" t="n"/>
      <c r="QT31" s="36" t="n"/>
      <c r="QU31" s="36" t="n"/>
      <c r="QV31" s="36" t="n"/>
      <c r="QW31" s="35" t="n"/>
      <c r="QX31" s="35" t="n"/>
      <c r="QY31" s="35" t="n"/>
      <c r="QZ31" s="35" t="n"/>
      <c r="RA31" s="35" t="n"/>
      <c r="RB31" s="36" t="n"/>
      <c r="RC31" s="36" t="n"/>
      <c r="RD31" s="36" t="n"/>
      <c r="RE31" s="36" t="n"/>
      <c r="RF31" s="36" t="n"/>
      <c r="RG31" s="48" t="n"/>
      <c r="RH31" s="35" t="n"/>
      <c r="RI31" s="35" t="n"/>
      <c r="RJ31" s="35" t="n"/>
      <c r="RK31" s="35" t="n"/>
      <c r="RL31" s="35" t="n"/>
      <c r="RM31" s="48" t="n"/>
      <c r="RN31" s="48" t="n"/>
      <c r="RO31" s="48" t="n"/>
      <c r="RP31" s="48" t="n"/>
      <c r="RQ31" s="48" t="n"/>
      <c r="RR31" s="48" t="n"/>
      <c r="RS31" s="35" t="n"/>
      <c r="RT31" s="35" t="n"/>
      <c r="RU31" s="35" t="n"/>
      <c r="RV31" s="35" t="n"/>
      <c r="RW31" s="35" t="n"/>
      <c r="RX31" s="48" t="n"/>
      <c r="RY31" s="48" t="n"/>
      <c r="RZ31" s="48" t="n"/>
      <c r="SA31" s="48" t="n"/>
      <c r="SB31" s="48" t="n"/>
      <c r="SC31" s="48" t="n"/>
      <c r="SD31" s="35" t="n"/>
      <c r="SE31" s="35" t="n"/>
      <c r="SF31" s="35" t="n"/>
      <c r="SG31" s="35" t="n"/>
      <c r="SH31" s="35" t="n"/>
      <c r="SI31" s="48" t="n"/>
      <c r="SJ31" s="48" t="n"/>
      <c r="SK31" s="48" t="n"/>
      <c r="SL31" s="48" t="n"/>
      <c r="SM31" s="48" t="n"/>
      <c r="SN31" s="48" t="n"/>
      <c r="SO31" s="35" t="n"/>
      <c r="SP31" s="35" t="n"/>
      <c r="SQ31" s="35" t="n"/>
      <c r="SR31" s="35" t="n"/>
      <c r="SS31" s="35" t="n"/>
      <c r="ST31" s="48" t="n"/>
      <c r="SU31" s="48" t="n"/>
      <c r="SV31" s="48" t="n"/>
      <c r="SW31" s="48" t="n"/>
      <c r="SX31" s="48" t="n"/>
      <c r="SY31" s="8">
        <f>VLOOKUP(AG31,'BUS 2'!$G$1:$CU$424,33,0)</f>
        <v/>
      </c>
      <c r="SZ31" s="48">
        <f>VLOOKUP(AG31,'BUS 2'!$G$1:$CU$424,34,0)</f>
        <v/>
      </c>
      <c r="TA31" s="48">
        <f>VLOOKUP(AG31,'BUS 2'!$G$1:$CU$424,35,0)</f>
        <v/>
      </c>
      <c r="TB31" s="48">
        <f>VLOOKUP(AG31,'BUS 2'!$G$1:$CU$424,36,0)</f>
        <v/>
      </c>
      <c r="TC31" s="48">
        <f>VLOOKUP(AG31,'BUS 2'!$G$1:$CU$424,37,0)</f>
        <v/>
      </c>
      <c r="TD31" s="48">
        <f>VLOOKUP(AG31,'BUS 2'!$G$1:$CU$424,38,0)</f>
        <v/>
      </c>
      <c r="TE31" s="48">
        <f>VLOOKUP(AG31,'BUS 2'!$G$1:$CU$424,39,0)</f>
        <v/>
      </c>
      <c r="TF31" s="48">
        <f>VLOOKUP(AG31,'BUS 2'!$G$1:$CU$424,40,0)</f>
        <v/>
      </c>
      <c r="TG31" s="8">
        <f>VLOOKUP(AG31,'BUS 2'!$G$1:$CU$424,42,0)</f>
        <v/>
      </c>
      <c r="TH31" s="8">
        <f>VLOOKUP(AG31,'BUS 2'!$G$1:$CU$424,43,0)</f>
        <v/>
      </c>
      <c r="TI31" s="8">
        <f>VLOOKUP(AG31,'BUS 2'!$G$1:$CU$424,44,0)</f>
        <v/>
      </c>
      <c r="TJ31" s="8">
        <f>VLOOKUP(AG31,'BUS 2'!$G$1:$CU$424,45,0)</f>
        <v/>
      </c>
      <c r="TK31" s="8">
        <f>VLOOKUP(AG31,'BUS 2'!$G$1:$CU$424,46,0)</f>
        <v/>
      </c>
      <c r="TL31" s="8">
        <f>VLOOKUP(AG31,'BUS 2'!$G$1:$CU$424,47,0)</f>
        <v/>
      </c>
      <c r="TM31" s="8">
        <f>VLOOKUP(AG31,'BUS 2'!$G$1:$CU$424,48,0)</f>
        <v/>
      </c>
      <c r="TN31" s="8">
        <f>VLOOKUP(AG31,'BUS 2'!$G$1:$CU$424,49,0)</f>
        <v/>
      </c>
      <c r="TO31" s="8">
        <f>VLOOKUP(AG31,'BUS 2'!$G$1:$CU$424,50,0)</f>
        <v/>
      </c>
      <c r="TP31" s="8">
        <f>VLOOKUP(AG31,'BUS 2'!$G$1:$CU$424,51,0)</f>
        <v/>
      </c>
      <c r="TQ31" s="8">
        <f>VLOOKUP(AG31,'BUS 2'!$G$1:$CU$424,52,0)</f>
        <v/>
      </c>
      <c r="TR31" s="8">
        <f>VLOOKUP(AG31,'BUS 2'!$G$1:$CU$424,53,0)</f>
        <v/>
      </c>
      <c r="TS31" s="48">
        <f>VLOOKUP(AG31,'BUS 2'!$G$1:$CU$424,54,0)</f>
        <v/>
      </c>
      <c r="TT31" s="48">
        <f>VLOOKUP(AG31,'BUS 2'!$G$1:$CU$424,55,0)</f>
        <v/>
      </c>
      <c r="TU31" s="48">
        <f>VLOOKUP(AG31,'BUS 2'!$G$1:$CU$424,56,0)</f>
        <v/>
      </c>
      <c r="TV31" s="48">
        <f>VLOOKUP(AG31,'BUS 2'!$G$1:$CU$424,57,0)</f>
        <v/>
      </c>
      <c r="TW31" s="48">
        <f>VLOOKUP(AG31,'BUS 2'!$G$1:$CU$424,58,0)</f>
        <v/>
      </c>
      <c r="TX31" s="48">
        <f>VLOOKUP(AG31,'BUS 2'!$G$1:$CU$424,59,0)</f>
        <v/>
      </c>
      <c r="TY31" s="48">
        <f>VLOOKUP(AG31,'BUS 2'!$G$1:$CU$424,60,0)</f>
        <v/>
      </c>
      <c r="TZ31" s="48">
        <f>VLOOKUP(AG31,'BUS 2'!$G$1:$CU$424,61,0)</f>
        <v/>
      </c>
      <c r="UA31" s="48">
        <f>VLOOKUP(AG31,'BUS 2'!$G$1:$CU$424,62,0)</f>
        <v/>
      </c>
      <c r="UB31" s="48">
        <f>VLOOKUP(AG31,'BUS 2'!$G$1:$CU$424,63,0)</f>
        <v/>
      </c>
      <c r="UC31" s="48">
        <f>VLOOKUP(AG31,'BUS 2'!$G$1:$CU$424,64,0)</f>
        <v/>
      </c>
      <c r="UD31" s="48">
        <f>VLOOKUP(AG31,'BUS 2'!$G$1:$CU$424,65,0)</f>
        <v/>
      </c>
      <c r="UE31" s="48">
        <f>VLOOKUP(AG31,'BUS 2'!$G$1:$CU$424,66,0)</f>
        <v/>
      </c>
      <c r="UF31" s="48">
        <f>VLOOKUP(AG31,'BUS 2'!$G$1:$CU$424,67,0)</f>
        <v/>
      </c>
      <c r="UG31" s="48">
        <f>VLOOKUP(AG31,'BUS 2'!$G$1:$CU$424,68,0)</f>
        <v/>
      </c>
      <c r="UH31" s="48">
        <f>VLOOKUP(AG31,'BUS 2'!$G$1:$CU$424,69,0)</f>
        <v/>
      </c>
      <c r="UI31" s="48">
        <f>VLOOKUP(AG31,'BUS 2'!$G$1:$CU$424,70,0)</f>
        <v/>
      </c>
      <c r="UJ31" s="48">
        <f>VLOOKUP(AG31,'BUS 2'!$G$1:$CU$424,71,0)</f>
        <v/>
      </c>
      <c r="UK31" s="48">
        <f>VLOOKUP(AG31,'BUS 2'!$G$1:$CU$424,72,0)</f>
        <v/>
      </c>
      <c r="UL31" s="48">
        <f>VLOOKUP(AG31,'BUS 2'!$G$1:$CU$424,73,0)</f>
        <v/>
      </c>
      <c r="UM31" s="48">
        <f>VLOOKUP(AG31,'BUS 2'!$G$1:$CU$424,74,0)</f>
        <v/>
      </c>
      <c r="UN31" s="48">
        <f>VLOOKUP(AG31,'BUS 2'!$G$1:$CU$424,75,0)</f>
        <v/>
      </c>
      <c r="UO31" s="48">
        <f>VLOOKUP(AG31,'BUS 2'!$G$1:$CU$424,76,0)</f>
        <v/>
      </c>
      <c r="UP31" s="48">
        <f>VLOOKUP(AG31,'BUS 2'!$G$1:$CU$424,77,0)</f>
        <v/>
      </c>
      <c r="UQ31" s="48">
        <f>VLOOKUP(AG31,'BUS 2'!$G$1:$CU$424,78,0)</f>
        <v/>
      </c>
      <c r="UR31" s="48">
        <f>VLOOKUP(AG31,'BUS 2'!$G$1:$CU$424,79,0)</f>
        <v/>
      </c>
      <c r="US31" s="48">
        <f>VLOOKUP(AG31,'BUS 2'!$G$1:$CU$424,80,0)</f>
        <v/>
      </c>
      <c r="UT31" s="48">
        <f>VLOOKUP(AG31,'BUS 2'!$G$1:$CU$424,81,0)</f>
        <v/>
      </c>
      <c r="UU31" s="48" t="n"/>
      <c r="UV31" s="48" t="n"/>
      <c r="UW31" s="48" t="n"/>
      <c r="UX31" s="48" t="n"/>
      <c r="UY31" s="48" t="n"/>
      <c r="UZ31" s="48" t="n"/>
      <c r="VA31" s="48" t="n"/>
      <c r="VB31" s="48" t="n"/>
      <c r="VC31" s="48" t="n"/>
      <c r="VD31" s="48" t="n"/>
      <c r="VE31" s="48" t="n"/>
      <c r="VF31" s="48" t="n"/>
      <c r="VG31" s="48" t="n"/>
      <c r="VH31" s="48" t="n"/>
      <c r="VI31" s="48" t="n"/>
      <c r="VJ31" s="48" t="n"/>
      <c r="VK31" s="48" t="n"/>
      <c r="VL31" s="48" t="n"/>
      <c r="VM31" s="48" t="n"/>
      <c r="VN31" s="48" t="n"/>
      <c r="VO31" s="48" t="n"/>
      <c r="VP31" s="48" t="n"/>
      <c r="VQ31" s="48" t="n"/>
      <c r="VR31" s="48" t="n"/>
      <c r="VS31" s="48" t="n"/>
      <c r="VT31" s="48" t="n"/>
      <c r="VU31" s="48" t="n"/>
      <c r="VV31" s="48" t="n"/>
      <c r="VW31" s="48" t="n"/>
      <c r="VX31" s="48" t="n"/>
      <c r="VY31" s="48" t="n"/>
      <c r="VZ31" s="48" t="n"/>
      <c r="WA31" s="48" t="n"/>
      <c r="WB31" s="48" t="n"/>
      <c r="WC31" s="48" t="n"/>
      <c r="WD31" s="48" t="n"/>
      <c r="WE31" s="48" t="n"/>
      <c r="WF31" s="48" t="n"/>
      <c r="WG31" s="48" t="n"/>
      <c r="WH31" s="48" t="n"/>
      <c r="WI31" s="48" t="n"/>
      <c r="WJ31" s="48" t="n"/>
      <c r="WK31" s="48" t="n"/>
      <c r="WL31" s="48" t="n"/>
      <c r="WM31" s="48" t="n"/>
      <c r="WN31" s="48" t="n"/>
      <c r="WO31" s="48" t="n"/>
      <c r="WP31" s="48" t="n"/>
      <c r="WQ31" s="48" t="n"/>
      <c r="WR31" s="48" t="n"/>
      <c r="WS31" s="48" t="n"/>
      <c r="WT31" s="48" t="n"/>
      <c r="WU31" s="48" t="n"/>
      <c r="WV31" s="48" t="n"/>
      <c r="WW31" s="48" t="n"/>
      <c r="WX31" s="48" t="n"/>
      <c r="WY31" s="48" t="n"/>
      <c r="WZ31" s="48" t="n"/>
      <c r="XA31" s="48" t="n"/>
      <c r="XB31" s="48" t="n"/>
      <c r="XC31" s="48" t="n"/>
      <c r="XD31" s="48" t="n"/>
      <c r="XE31" s="48" t="n"/>
      <c r="XF31" s="48" t="n"/>
      <c r="XG31" s="48" t="n"/>
      <c r="XH31" s="48" t="n"/>
      <c r="XI31" s="48" t="n"/>
      <c r="XJ31" s="48" t="n"/>
      <c r="XK31" s="48" t="n"/>
      <c r="XL31" s="48" t="n"/>
      <c r="XM31" s="48" t="n"/>
      <c r="XN31" s="48" t="n"/>
      <c r="XO31" s="48" t="n"/>
      <c r="XP31" s="48" t="n"/>
      <c r="XQ31" s="48" t="n"/>
      <c r="XR31" s="48" t="n"/>
      <c r="XS31" s="48" t="n"/>
      <c r="XT31" s="48" t="n"/>
      <c r="XU31" s="48" t="n"/>
      <c r="XV31" s="48" t="n"/>
      <c r="XW31" s="48" t="n"/>
      <c r="XX31" s="48" t="n"/>
      <c r="XY31" s="48" t="n"/>
      <c r="XZ31" s="48" t="n"/>
      <c r="YA31" s="48" t="n"/>
      <c r="YB31" s="48" t="n"/>
      <c r="YC31" s="48" t="n"/>
      <c r="YD31" s="48" t="n"/>
      <c r="YE31" s="48" t="n"/>
      <c r="YF31" s="48" t="n"/>
      <c r="YG31" s="48" t="n"/>
      <c r="YH31" s="48" t="n"/>
      <c r="YI31" s="48" t="n"/>
      <c r="YJ31" s="48" t="n"/>
      <c r="YK31" s="48" t="n"/>
      <c r="YL31" s="48" t="n"/>
      <c r="YM31" s="48" t="n"/>
      <c r="YN31" s="48" t="n"/>
      <c r="YO31" s="48" t="n"/>
      <c r="YP31" s="48" t="n"/>
      <c r="YQ31" s="48" t="n"/>
      <c r="YR31" s="48" t="n"/>
      <c r="YS31" s="48" t="n"/>
      <c r="YT31" s="48" t="n"/>
      <c r="YU31" s="48" t="n"/>
      <c r="YV31" s="48" t="n"/>
      <c r="YW31" s="48" t="n"/>
      <c r="YX31" s="48" t="n"/>
      <c r="YY31" s="48" t="n"/>
      <c r="YZ31" s="48" t="n"/>
      <c r="ZA31" s="48" t="n"/>
      <c r="ZB31" s="48" t="n"/>
      <c r="ZC31" s="48" t="n"/>
      <c r="ZD31" s="48" t="n"/>
      <c r="ZE31" s="48" t="n"/>
      <c r="ZF31" s="48" t="n"/>
      <c r="ZG31" s="48" t="n"/>
      <c r="ZH31" s="48" t="n"/>
      <c r="ZI31" s="48" t="n"/>
      <c r="ZJ31" s="48" t="n"/>
      <c r="ZK31" s="48" t="n"/>
      <c r="ZL31" s="48" t="n"/>
      <c r="ZM31" s="48" t="n"/>
      <c r="ZN31" s="48" t="n"/>
      <c r="ZO31" s="48" t="n"/>
      <c r="ZP31" s="48" t="n"/>
      <c r="ZQ31" s="48" t="n"/>
      <c r="ZR31" s="48" t="n"/>
      <c r="ZS31" s="48" t="n"/>
      <c r="ZT31" s="48" t="n"/>
      <c r="ZU31" s="48" t="n"/>
      <c r="ZV31" s="48" t="n"/>
      <c r="ZW31" s="48" t="n"/>
      <c r="ZX31" s="48" t="n"/>
      <c r="ZY31" s="48" t="n"/>
      <c r="ZZ31" s="48" t="n"/>
      <c r="AAA31" s="48" t="n"/>
      <c r="AAB31" s="48" t="n"/>
      <c r="AAC31" s="48" t="n"/>
      <c r="AAD31" s="48" t="n"/>
      <c r="AAE31" s="48" t="n"/>
      <c r="AAF31" s="48" t="n"/>
      <c r="AAG31" s="48" t="n"/>
      <c r="AAH31" s="48" t="n"/>
      <c r="AAI31" s="48" t="n"/>
      <c r="AAJ31" s="48" t="n"/>
      <c r="AAK31" s="48" t="n"/>
      <c r="AAL31" s="48" t="inlineStr">
        <is>
          <t>Ya</t>
        </is>
      </c>
      <c r="AAM31" s="48" t="inlineStr">
        <is>
          <t>Cair</t>
        </is>
      </c>
      <c r="AAN31" s="8" t="n">
        <v>0</v>
      </c>
      <c r="AAO31" s="8" t="n">
        <v>1</v>
      </c>
      <c r="AAP31" s="8" t="n">
        <v>7</v>
      </c>
      <c r="AAQ31" s="48" t="n"/>
      <c r="AAR31" s="48" t="inlineStr">
        <is>
          <t>Ya</t>
        </is>
      </c>
      <c r="AAS31" s="48" t="inlineStr">
        <is>
          <t>Mengetahui</t>
        </is>
      </c>
      <c r="AAT31" s="48" t="inlineStr">
        <is>
          <t>Dibuang ke lahan sekitar kandang - yg ditanami tanaman</t>
        </is>
      </c>
      <c r="AAU31" s="8" t="n">
        <v>0</v>
      </c>
      <c r="AAV31" s="8" t="n">
        <v>0</v>
      </c>
      <c r="AAW31" s="8" t="n">
        <v>0</v>
      </c>
      <c r="AAX31" s="8" t="n">
        <v>1</v>
      </c>
      <c r="AAY31" s="8" t="n">
        <v>0</v>
      </c>
      <c r="AAZ31" s="8" t="n">
        <v>0</v>
      </c>
      <c r="ABA31" s="8" t="n">
        <v>0</v>
      </c>
      <c r="ABB31" s="48" t="n"/>
      <c r="ABC31" s="48" t="n"/>
      <c r="ABD31" s="48" t="n"/>
      <c r="ABE31" s="48" t="n"/>
      <c r="ABF31" s="48" t="n"/>
      <c r="ABG31" s="48" t="n"/>
      <c r="ABH31" s="48" t="n"/>
      <c r="ABI31" s="48" t="n"/>
      <c r="ABJ31" s="48" t="n"/>
      <c r="ABK31" s="48" t="n"/>
      <c r="ABL31" s="48" t="n"/>
      <c r="ABM31" s="48" t="n"/>
      <c r="ABN31" s="48" t="n"/>
      <c r="ABO31" s="48" t="n"/>
      <c r="ABP31" s="48" t="n"/>
      <c r="ABQ31" s="48" t="inlineStr">
        <is>
          <t>Jagung</t>
        </is>
      </c>
      <c r="ABR31" s="48" t="inlineStr">
        <is>
          <t>Jarang (1 bulan sekali)</t>
        </is>
      </c>
      <c r="ABS31" s="48" t="n"/>
      <c r="ABT31" s="8" t="n">
        <v>2000</v>
      </c>
      <c r="ABU31" s="48" t="n"/>
      <c r="ABV31" s="48" t="n"/>
      <c r="ABW31" s="48" t="n"/>
      <c r="ABX31" s="48" t="n"/>
      <c r="ABY31" s="48" t="n"/>
      <c r="ABZ31" s="48" t="n"/>
      <c r="ACA31" s="48" t="n"/>
      <c r="ACB31" s="48" t="n"/>
      <c r="ACC31" s="48" t="n"/>
      <c r="ACD31" s="48" t="n"/>
      <c r="ACE31" s="48" t="n"/>
      <c r="ACF31" s="48" t="n"/>
      <c r="ACG31" s="48" t="n"/>
      <c r="ACH31" s="48" t="n"/>
      <c r="ACI31" s="48" t="n"/>
      <c r="ACJ31" s="48" t="n"/>
      <c r="ACK31" s="48" t="inlineStr">
        <is>
          <t>Tidak punya waktu mengumpulkannya Ladang/sawah terlalu jauh, sulit untuk mengangkut ke sana</t>
        </is>
      </c>
      <c r="ACL31" s="8" t="n">
        <v>0</v>
      </c>
      <c r="ACM31" s="8" t="n">
        <v>0</v>
      </c>
      <c r="ACN31" s="8" t="n">
        <v>1</v>
      </c>
      <c r="ACO31" s="8" t="n">
        <v>1</v>
      </c>
      <c r="ACP31" s="8" t="n">
        <v>0</v>
      </c>
      <c r="ACQ31" s="8" t="n">
        <v>0</v>
      </c>
      <c r="ACR31" s="8" t="n">
        <v>0</v>
      </c>
      <c r="ACS31" s="48" t="n"/>
      <c r="ACT31" s="48" t="inlineStr">
        <is>
          <t>-</t>
        </is>
      </c>
      <c r="ACU31" s="48" t="inlineStr">
        <is>
          <t>Manfaat besar dan membantu kehidupan sehari-hari</t>
        </is>
      </c>
      <c r="ACV31" s="48" t="inlineStr">
        <is>
          <t>Bertambah</t>
        </is>
      </c>
      <c r="ACW31" s="48" t="inlineStr">
        <is>
          <t>Anggota keluarga - Perempuan dewasa</t>
        </is>
      </c>
      <c r="ACX31" s="48" t="inlineStr">
        <is>
          <t>Setuju</t>
        </is>
      </c>
      <c r="ACY31" s="48" t="inlineStr">
        <is>
          <t>Anggota keluarga - Laki-laki dewasa Anggota keluarga - Perempuan dewasa Anggota keluarga - Anak-anak</t>
        </is>
      </c>
      <c r="ACZ31" s="8" t="n">
        <v>1</v>
      </c>
      <c r="ADA31" s="8" t="n">
        <v>1</v>
      </c>
      <c r="ADB31" s="8" t="n">
        <v>1</v>
      </c>
      <c r="ADC31" s="8" t="n">
        <v>0</v>
      </c>
      <c r="ADD31" s="48" t="inlineStr">
        <is>
          <t>Puas</t>
        </is>
      </c>
      <c r="ADE31" s="48" t="inlineStr">
        <is>
          <t>Sangat puas</t>
        </is>
      </c>
      <c r="ADF31" s="48" t="inlineStr">
        <is>
          <t>Puas</t>
        </is>
      </c>
      <c r="ADG31" s="48" t="inlineStr">
        <is>
          <t>Puas</t>
        </is>
      </c>
      <c r="ADH31" s="48" t="inlineStr">
        <is>
          <t>Tidak</t>
        </is>
      </c>
      <c r="ADI31" s="48" t="n"/>
      <c r="ADJ31" s="48" t="inlineStr">
        <is>
          <t>Puas</t>
        </is>
      </c>
      <c r="ADK31" s="48" t="n"/>
      <c r="ADL31" s="48" t="n"/>
      <c r="ADM31" s="48" t="n"/>
      <c r="ADN31" s="48" t="n"/>
      <c r="ADO31" s="48" t="n"/>
      <c r="ADP31" s="48" t="n"/>
      <c r="ADQ31" s="48" t="n"/>
      <c r="ADR31" s="48" t="n"/>
      <c r="ADS31" s="48" t="n"/>
      <c r="ADT31" s="48" t="n"/>
      <c r="ADU31" s="48" t="inlineStr">
        <is>
          <t>Menghubungi CPO atau pendamping</t>
        </is>
      </c>
      <c r="ADV31" s="8" t="n">
        <v>0</v>
      </c>
      <c r="ADW31" s="8" t="n">
        <v>0</v>
      </c>
      <c r="ADX31" s="8" t="n">
        <v>0</v>
      </c>
      <c r="ADY31" s="8" t="n">
        <v>0</v>
      </c>
      <c r="ADZ31" s="8" t="n">
        <v>1</v>
      </c>
      <c r="AEA31" s="8" t="n">
        <v>0</v>
      </c>
      <c r="AEB31" s="8" t="n">
        <v>0</v>
      </c>
      <c r="AEC31" s="8" t="n">
        <v>0</v>
      </c>
      <c r="AED31" s="48" t="inlineStr">
        <is>
          <t>-</t>
        </is>
      </c>
      <c r="AEE31" s="48" t="inlineStr">
        <is>
          <t>Laki-laki dewasa</t>
        </is>
      </c>
      <c r="AEF31" s="48" t="n"/>
      <c r="AEG31" s="48" t="inlineStr">
        <is>
          <t>Menelepon atau WA langsung</t>
        </is>
      </c>
      <c r="AEH31" s="48" t="n"/>
      <c r="AEI31" s="48" t="inlineStr">
        <is>
          <t>Sebaiknya pelatihan dan pemantauan rutin dilaksanakan agar masyarakat bisa lebih aktif menggunakan biogas.</t>
        </is>
      </c>
      <c r="AEJ31" s="48" t="inlineStr">
        <is>
          <t>Ya, selalu</t>
        </is>
      </c>
      <c r="AEK31" s="48" t="inlineStr">
        <is>
          <t>Lebih aman Pemanfaatan bio-slurry sebagai pupuk Mendapatkan subsidi</t>
        </is>
      </c>
      <c r="AEL31" s="8" t="n">
        <v>0</v>
      </c>
      <c r="AEM31" s="8" t="n">
        <v>0</v>
      </c>
      <c r="AEN31" s="8" t="n">
        <v>0</v>
      </c>
      <c r="AEO31" s="8" t="n">
        <v>0</v>
      </c>
      <c r="AEP31" s="8" t="n">
        <v>1</v>
      </c>
      <c r="AEQ31" s="8" t="n">
        <v>0</v>
      </c>
      <c r="AER31" s="8" t="n">
        <v>0</v>
      </c>
      <c r="AES31" s="8" t="n">
        <v>1</v>
      </c>
      <c r="AET31" s="8" t="n">
        <v>0</v>
      </c>
      <c r="AEU31" s="8" t="n">
        <v>0</v>
      </c>
      <c r="AEV31" s="8" t="n">
        <v>1</v>
      </c>
      <c r="AEW31" s="8" t="n">
        <v>0</v>
      </c>
      <c r="AEX31" s="48" t="n"/>
      <c r="AEY31" s="48" t="inlineStr">
        <is>
          <t>Memasak lebih aman</t>
        </is>
      </c>
      <c r="AEZ31" s="48" t="n"/>
      <c r="AFA31" s="48" t="inlineStr">
        <is>
          <t>Yayasan Rumah Energi (YRE)</t>
        </is>
      </c>
      <c r="AFB31" s="48" t="n"/>
      <c r="AFC31" s="48" t="inlineStr">
        <is>
          <t>IMG-20260215-WA0040-19_37_3.jpg</t>
        </is>
      </c>
      <c r="AFD31" s="16" t="inlineStr">
        <is>
          <t>https://kf.kobotoolbox.org/api/v2/assets/avstPQqLr3Ab3ZdcVTXZ6f/data/672509882/attachments/att3bPjGjQQC6oAWgutgpzvr/</t>
        </is>
      </c>
      <c r="AFE31" s="48" t="inlineStr">
        <is>
          <t>IMG-20260215-WA0038-19_37_45.jpg</t>
        </is>
      </c>
      <c r="AFF31" s="16" t="inlineStr">
        <is>
          <t>https://kf.kobotoolbox.org/api/v2/assets/avstPQqLr3Ab3ZdcVTXZ6f/data/672509882/attachments/attRvsEMhgW6rf6unAKkooBt/</t>
        </is>
      </c>
      <c r="AFG31" s="48" t="inlineStr">
        <is>
          <t>Siti Nurhalisa S</t>
        </is>
      </c>
      <c r="AFH31" s="48" t="n"/>
      <c r="AFI31" s="27" t="inlineStr">
        <is>
          <t>Respon adalah anak Almarhum Dg. Salle</t>
        </is>
      </c>
      <c r="AFJ31" s="48" t="n"/>
      <c r="AFK31" s="48" t="n"/>
      <c r="AFL31" s="48" t="n"/>
      <c r="AFM31" s="48" t="n"/>
      <c r="AFN31" s="48" t="n"/>
      <c r="AFO31" s="48" t="n"/>
      <c r="AFP31" s="48" t="n"/>
      <c r="AFQ31" s="48" t="n"/>
      <c r="AFR31" s="48" t="n"/>
      <c r="AFS31" s="48" t="n"/>
      <c r="AFT31" s="48" t="n"/>
      <c r="AFU31" s="48" t="n"/>
      <c r="AFV31" s="48" t="n"/>
      <c r="AFW31" s="48" t="n"/>
      <c r="AFX31" s="48" t="n"/>
      <c r="AFY31" s="48" t="n"/>
      <c r="AFZ31" s="48" t="n"/>
      <c r="AGA31" s="48" t="n"/>
      <c r="AGB31" s="48" t="n"/>
      <c r="AGC31" s="48" t="n"/>
      <c r="AGD31" s="48" t="n"/>
      <c r="AGE31" s="48" t="n"/>
      <c r="AGF31" s="48" t="n"/>
      <c r="AGG31" s="48" t="n"/>
      <c r="AGH31" s="48" t="n"/>
      <c r="AGI31" s="48" t="n"/>
      <c r="AGJ31" s="48" t="n"/>
      <c r="AGK31" s="48" t="n"/>
      <c r="AGL31" s="48" t="n"/>
      <c r="AGM31" s="48" t="n"/>
      <c r="AGN31" s="48" t="n"/>
      <c r="AGO31" s="48" t="n"/>
      <c r="AGP31" s="48" t="n"/>
      <c r="AGQ31" s="48" t="n"/>
      <c r="AGR31" s="48" t="n"/>
      <c r="AGS31" s="48" t="n"/>
      <c r="AGT31" s="48" t="n"/>
      <c r="AGU31" s="48" t="n"/>
      <c r="AGV31" s="48" t="n"/>
      <c r="AGW31" s="48" t="n"/>
      <c r="AGX31" s="48" t="n"/>
      <c r="AGY31" s="48" t="n"/>
      <c r="AGZ31" s="48" t="n"/>
      <c r="AHA31" s="48" t="n"/>
      <c r="AHB31" s="48" t="n"/>
      <c r="AHC31" s="48" t="n"/>
      <c r="AHD31" s="48" t="n"/>
      <c r="AHE31" s="48" t="n"/>
      <c r="AHF31" s="48" t="n"/>
      <c r="AHG31" s="48" t="n"/>
      <c r="AHH31" s="48" t="n"/>
      <c r="AHI31" s="48" t="n"/>
      <c r="AHJ31" s="48" t="n"/>
      <c r="AHK31" s="48" t="n"/>
      <c r="AHL31" s="48" t="n"/>
      <c r="AHM31" s="48" t="n"/>
      <c r="AHN31" s="48" t="n"/>
      <c r="AHO31" s="48" t="n"/>
      <c r="AHP31" s="48" t="n"/>
      <c r="AHQ31" s="48" t="n"/>
      <c r="AHR31" s="48" t="n"/>
      <c r="AHS31" s="48" t="n"/>
      <c r="AHT31" s="48" t="n"/>
      <c r="AHU31" s="48" t="n"/>
      <c r="AHV31" s="48" t="n"/>
      <c r="AHW31" s="48" t="n"/>
      <c r="AHX31" s="48" t="n"/>
      <c r="AHY31" s="48" t="n"/>
      <c r="AHZ31" s="48" t="n"/>
      <c r="AIA31" s="48" t="n"/>
      <c r="AIB31" s="48" t="n"/>
      <c r="AIC31" s="48" t="n"/>
      <c r="AID31" s="48" t="n"/>
      <c r="AIE31" s="48" t="n"/>
      <c r="AIF31" s="48" t="n"/>
      <c r="AIG31" s="48" t="n"/>
      <c r="AIH31" s="48" t="n"/>
      <c r="AII31" s="48" t="n"/>
      <c r="AIJ31" s="48" t="n"/>
      <c r="AIK31" s="48" t="n"/>
      <c r="AIL31" s="48" t="n"/>
      <c r="AIM31" s="48" t="n"/>
      <c r="AIN31" s="48" t="n"/>
      <c r="AIO31" s="48" t="n"/>
      <c r="AIP31" s="48" t="n"/>
      <c r="AIQ31" s="48" t="n"/>
      <c r="AIR31" s="48" t="n"/>
      <c r="AIS31" s="48" t="n"/>
      <c r="AIT31" s="48" t="n"/>
      <c r="AIU31" s="48" t="n"/>
      <c r="AIV31" s="48" t="n"/>
      <c r="AIW31" s="48" t="n"/>
      <c r="AIX31" s="48" t="n"/>
      <c r="AIY31" s="48" t="n"/>
      <c r="AIZ31" s="48" t="n"/>
      <c r="AJA31" s="48" t="n"/>
      <c r="AJB31" s="48" t="n"/>
      <c r="AJC31" s="48" t="n"/>
      <c r="AJD31" s="48" t="n"/>
      <c r="AJE31" s="48" t="n"/>
      <c r="AJF31" s="48" t="n"/>
      <c r="AJG31" s="48" t="n"/>
      <c r="AJH31" s="48" t="n"/>
      <c r="AJI31" s="48" t="n"/>
      <c r="AJJ31" s="48" t="n"/>
      <c r="AJK31" s="48" t="n"/>
      <c r="AJL31" s="48" t="n"/>
      <c r="AJM31" s="48" t="n"/>
      <c r="AJN31" s="48" t="n"/>
      <c r="AJO31" s="48" t="n"/>
      <c r="AJP31" s="48" t="n"/>
      <c r="AJQ31" s="48" t="n"/>
      <c r="AJR31" s="48" t="n"/>
      <c r="AJS31" s="48" t="n"/>
      <c r="AJT31" s="48" t="n"/>
      <c r="AJU31" s="48" t="n"/>
      <c r="AJV31" s="48" t="n"/>
      <c r="AJW31" s="48" t="n"/>
      <c r="AJX31" s="48" t="n"/>
      <c r="AJY31" s="48" t="n"/>
      <c r="AJZ31" s="48" t="n"/>
      <c r="AKA31" s="48" t="n"/>
      <c r="AKB31" s="48" t="n"/>
      <c r="AKC31" s="48" t="n"/>
      <c r="AKD31" s="48" t="n"/>
      <c r="AKE31" s="48" t="n"/>
      <c r="AKF31" s="48" t="n"/>
      <c r="AKG31" s="48" t="n"/>
      <c r="AKH31" s="48" t="n"/>
      <c r="AKI31" s="48" t="n"/>
      <c r="AKJ31" s="48" t="n"/>
      <c r="AKK31" s="48" t="n"/>
      <c r="AKL31" s="48" t="n"/>
      <c r="AKM31" s="48" t="n"/>
      <c r="AKN31" s="48" t="n"/>
      <c r="AKO31" s="48" t="n"/>
      <c r="AKP31" s="48" t="n"/>
      <c r="AKQ31" s="48" t="n"/>
      <c r="AKR31" s="48" t="n"/>
      <c r="AKS31" s="48" t="n"/>
      <c r="AKT31" s="48" t="n"/>
      <c r="AKU31" s="48" t="n"/>
      <c r="AKV31" s="48" t="n"/>
      <c r="AKW31" s="48" t="n"/>
      <c r="AKX31" s="48" t="n"/>
      <c r="AKY31" s="48" t="n"/>
      <c r="AKZ31" s="48" t="n"/>
      <c r="ALA31" s="48" t="n"/>
      <c r="ALB31" s="48" t="n"/>
      <c r="ALC31" s="48" t="n"/>
      <c r="ALD31" s="48" t="n"/>
      <c r="ALE31" s="48" t="n"/>
      <c r="ALF31" s="48" t="n"/>
      <c r="ALG31" s="48" t="n"/>
      <c r="ALH31" s="48" t="n"/>
      <c r="ALI31" s="48" t="n"/>
      <c r="ALJ31" s="48" t="n"/>
      <c r="ALK31" s="48" t="n"/>
      <c r="ALL31" s="48" t="n"/>
      <c r="ALM31" s="48" t="n"/>
      <c r="ALN31" s="48" t="n"/>
      <c r="ALO31" s="48" t="n"/>
      <c r="ALP31" s="48" t="n"/>
      <c r="ALQ31" s="48" t="n"/>
      <c r="ALR31" s="48" t="n"/>
      <c r="ALS31" s="48" t="n"/>
      <c r="ALT31" s="48" t="n"/>
      <c r="ALU31" s="48" t="n"/>
      <c r="ALV31" s="48" t="n"/>
      <c r="ALW31" s="48" t="n"/>
      <c r="ALX31" s="48" t="n"/>
      <c r="ALY31" s="48" t="n"/>
      <c r="ALZ31" s="48" t="n"/>
      <c r="AMA31" s="48" t="n"/>
      <c r="AMB31" s="48" t="n"/>
      <c r="AMC31" s="48" t="n"/>
      <c r="AMD31" s="48" t="n"/>
      <c r="AME31" s="48" t="n"/>
      <c r="AMF31" s="48" t="n"/>
      <c r="AMG31" s="48" t="n"/>
      <c r="AMH31" s="48" t="n"/>
      <c r="AMI31" s="48" t="n"/>
      <c r="AMJ31" s="48" t="n"/>
      <c r="AMK31" s="48" t="n"/>
      <c r="AML31" s="48" t="n"/>
      <c r="AMM31" s="48" t="n"/>
      <c r="AMN31" s="48" t="n"/>
      <c r="AMO31" s="48" t="n"/>
      <c r="AMP31" s="48" t="n"/>
      <c r="AMQ31" s="48" t="n"/>
      <c r="AMR31" s="48" t="n"/>
      <c r="AMS31" s="48" t="n"/>
      <c r="AMT31" s="48" t="n"/>
      <c r="AMU31" s="48" t="n"/>
      <c r="AMV31" s="48" t="n"/>
      <c r="AMW31" s="48" t="n"/>
      <c r="AMX31" s="48" t="n"/>
      <c r="AMY31" s="48" t="n"/>
      <c r="AMZ31" s="48" t="n"/>
      <c r="ANA31" s="48" t="n"/>
      <c r="ANB31" s="48" t="n"/>
      <c r="ANC31" s="48" t="n"/>
      <c r="AND31" s="48" t="n"/>
      <c r="ANE31" s="48" t="n"/>
      <c r="ANF31" s="48" t="n"/>
      <c r="ANG31" s="48" t="n"/>
      <c r="ANH31" s="48" t="n"/>
      <c r="ANI31" s="48" t="n"/>
      <c r="ANJ31" s="48" t="n"/>
      <c r="ANK31" s="48" t="n"/>
      <c r="ANL31" s="48" t="n"/>
      <c r="ANM31" s="48" t="n"/>
      <c r="ANN31" s="48" t="n"/>
      <c r="ANO31" s="48" t="n"/>
      <c r="ANP31" s="48" t="n"/>
      <c r="ANQ31" s="48" t="n"/>
      <c r="ANR31" s="48" t="n"/>
      <c r="ANS31" s="48" t="n"/>
      <c r="ANT31" s="48" t="n"/>
      <c r="ANU31" s="48" t="n"/>
      <c r="ANV31" s="48" t="n"/>
      <c r="ANW31" s="48" t="n"/>
      <c r="ANX31" s="48" t="n"/>
      <c r="ANY31" s="48" t="n"/>
      <c r="ANZ31" s="48" t="n"/>
      <c r="AOA31" s="48" t="n"/>
      <c r="AOB31" s="48" t="n"/>
      <c r="AOC31" s="48" t="n"/>
      <c r="AOD31" s="48" t="n"/>
      <c r="AOE31" s="48" t="n"/>
      <c r="AOF31" s="48" t="n"/>
      <c r="AOG31" s="48" t="n"/>
      <c r="AOH31" s="48" t="n"/>
      <c r="AOI31" s="48" t="n"/>
      <c r="AOJ31" s="48" t="n"/>
      <c r="AOK31" s="48" t="n"/>
      <c r="AOL31" s="48" t="n"/>
      <c r="AOM31" s="48" t="n"/>
      <c r="AON31" s="48" t="n"/>
      <c r="AOO31" s="48" t="n"/>
      <c r="AOP31" s="48" t="n"/>
      <c r="AOQ31" s="48" t="n"/>
      <c r="AOR31" s="48" t="n"/>
      <c r="AOS31" s="48" t="n"/>
      <c r="AOT31" s="48" t="n"/>
      <c r="AOU31" s="48" t="n"/>
      <c r="AOV31" s="48" t="n"/>
      <c r="AOW31" s="48" t="n"/>
      <c r="AOX31" s="48" t="n"/>
      <c r="AOY31" s="48" t="n"/>
      <c r="AOZ31" s="48" t="n"/>
      <c r="APA31" s="48" t="n"/>
      <c r="APB31" s="48" t="n"/>
      <c r="APC31" s="48" t="n"/>
      <c r="APD31" s="48" t="n"/>
      <c r="APE31" s="48" t="n"/>
      <c r="APF31" s="48" t="n"/>
      <c r="APG31" s="48" t="n"/>
      <c r="APH31" s="48" t="n"/>
      <c r="API31" s="48" t="n"/>
      <c r="APJ31" s="48" t="n"/>
      <c r="APK31" s="48" t="n"/>
      <c r="APL31" s="48" t="n"/>
      <c r="APM31" s="48" t="n"/>
      <c r="APN31" s="48" t="n"/>
      <c r="APO31" s="48" t="n"/>
      <c r="APP31" s="48" t="n"/>
      <c r="APQ31" s="48" t="n"/>
      <c r="APR31" s="48" t="n"/>
      <c r="APS31" s="48" t="n"/>
      <c r="APT31" s="48" t="n"/>
      <c r="APU31" s="48" t="n"/>
      <c r="APV31" s="48" t="n"/>
      <c r="APW31" s="48" t="n"/>
      <c r="APX31" s="48" t="n"/>
      <c r="APY31" s="48" t="n"/>
      <c r="APZ31" s="48" t="n"/>
      <c r="AQA31" s="48" t="n"/>
      <c r="AQB31" s="48" t="n"/>
      <c r="AQC31" s="48" t="n"/>
      <c r="AQD31" s="48" t="n"/>
      <c r="AQE31" s="48" t="n"/>
      <c r="AQF31" s="48" t="n"/>
      <c r="AQG31" s="48" t="n"/>
      <c r="AQH31" s="48" t="n"/>
      <c r="AQI31" s="48" t="n"/>
      <c r="AQJ31" s="48" t="n"/>
      <c r="AQK31" s="48" t="n"/>
      <c r="AQL31" s="48" t="n"/>
      <c r="AQM31" s="48" t="n"/>
      <c r="AQN31" s="48" t="n"/>
      <c r="AQO31" s="48" t="n"/>
      <c r="AQP31" s="48" t="n"/>
      <c r="AQQ31" s="48" t="n"/>
      <c r="AQR31" s="48" t="n"/>
      <c r="AQS31" s="48" t="n"/>
      <c r="AQT31" s="48" t="n"/>
      <c r="AQU31" s="48" t="n"/>
      <c r="AQV31" s="48" t="n"/>
      <c r="AQW31" s="48" t="n"/>
      <c r="AQX31" s="48" t="n"/>
      <c r="AQY31" s="48" t="n"/>
      <c r="AQZ31" s="48" t="n"/>
      <c r="ARA31" s="48" t="n"/>
      <c r="ARB31" s="48" t="n"/>
      <c r="ARC31" s="48" t="n"/>
      <c r="ARD31" s="48" t="n"/>
      <c r="ARE31" s="48" t="n"/>
      <c r="ARF31" s="48" t="n"/>
      <c r="ARG31" s="48" t="n"/>
      <c r="ARH31" s="48" t="n"/>
      <c r="ARI31" s="48" t="n"/>
      <c r="ARJ31" s="48" t="n"/>
      <c r="ARK31" s="48" t="n"/>
      <c r="ARL31" s="48" t="n"/>
      <c r="ARM31" s="48" t="n"/>
      <c r="ARN31" s="48" t="n"/>
      <c r="ARO31" s="48" t="n"/>
      <c r="ARP31" s="48" t="n"/>
      <c r="ARQ31" s="48" t="n"/>
      <c r="ARR31" s="48" t="n"/>
      <c r="ARS31" s="48" t="n"/>
      <c r="ART31" s="48" t="n"/>
      <c r="ARU31" s="48" t="n"/>
      <c r="ARV31" s="48" t="n"/>
      <c r="ARW31" s="48" t="n"/>
      <c r="ARX31" s="48" t="n"/>
      <c r="ARY31" s="48" t="n"/>
      <c r="ARZ31" s="48" t="n"/>
      <c r="ASA31" s="48" t="n"/>
      <c r="ASB31" s="48" t="n"/>
      <c r="ASC31" s="48" t="n"/>
      <c r="ASD31" s="48" t="n"/>
      <c r="ASE31" s="48" t="n"/>
      <c r="ASF31" s="48" t="n"/>
      <c r="ASG31" s="48" t="n"/>
      <c r="ASH31" s="48" t="n"/>
      <c r="ASI31" s="48" t="n"/>
      <c r="ASJ31" s="48" t="n"/>
      <c r="ASK31" s="48" t="n"/>
      <c r="ASL31" s="48" t="n"/>
      <c r="ASM31" s="48" t="n"/>
      <c r="ASN31" s="48" t="n"/>
      <c r="ASO31" s="48" t="n"/>
      <c r="ASP31" s="48" t="n"/>
      <c r="ASQ31" s="48" t="n"/>
      <c r="ASR31" s="48" t="n"/>
      <c r="ASS31" s="48" t="n"/>
      <c r="AST31" s="48" t="n"/>
      <c r="ASU31" s="48" t="n"/>
      <c r="ASV31" s="48" t="n"/>
      <c r="ASW31" s="48" t="n"/>
      <c r="ASX31" s="48" t="n"/>
      <c r="ASY31" s="48" t="n"/>
      <c r="ASZ31" s="48" t="n"/>
      <c r="ATA31" s="48" t="n"/>
      <c r="ATB31" s="48" t="n"/>
      <c r="ATC31" s="48" t="n"/>
      <c r="ATD31" s="48" t="n"/>
      <c r="ATE31" s="48" t="n"/>
      <c r="ATF31" s="48" t="n"/>
      <c r="ATG31" s="48" t="n"/>
      <c r="ATH31" s="48" t="n"/>
      <c r="ATI31" s="48" t="n"/>
      <c r="ATJ31" s="48" t="n"/>
      <c r="ATK31" s="48" t="n"/>
      <c r="ATL31" s="48" t="n"/>
      <c r="ATM31" s="48" t="n"/>
      <c r="ATN31" s="48" t="n"/>
      <c r="ATO31" s="48" t="n"/>
      <c r="ATP31" s="48" t="n"/>
      <c r="ATQ31" s="48" t="n"/>
      <c r="ATR31" s="48" t="n"/>
      <c r="ATS31" s="48" t="n"/>
      <c r="ATT31" s="48" t="n"/>
      <c r="ATU31" s="48" t="n"/>
      <c r="ATV31" s="48" t="n"/>
      <c r="ATW31" s="48" t="n"/>
      <c r="ATX31" s="48" t="n"/>
      <c r="ATY31" s="48" t="n"/>
      <c r="ATZ31" s="48" t="n"/>
      <c r="AUA31" s="48" t="n"/>
      <c r="AUB31" s="48" t="n"/>
      <c r="AUC31" s="48" t="n"/>
      <c r="AUD31" s="48" t="n"/>
      <c r="AUE31" s="48" t="n"/>
      <c r="AUF31" s="48" t="n"/>
      <c r="AUG31" s="48" t="n"/>
      <c r="AUH31" s="48" t="n"/>
      <c r="AUI31" s="48" t="n"/>
      <c r="AUJ31" s="48" t="n"/>
      <c r="AUK31" s="48" t="n"/>
      <c r="AUL31" s="48" t="n"/>
      <c r="AUM31" s="48" t="n"/>
      <c r="AUN31" s="48" t="n"/>
      <c r="AUO31" s="48" t="n"/>
      <c r="AUP31" s="48" t="n"/>
      <c r="AUQ31" s="48" t="n"/>
      <c r="AUR31" s="48" t="n"/>
      <c r="AUS31" s="48" t="n"/>
      <c r="AUT31" s="48" t="n"/>
      <c r="AUU31" s="48" t="n"/>
      <c r="AUV31" s="48" t="n"/>
      <c r="AUW31" s="48" t="n"/>
      <c r="AUX31" s="48" t="n"/>
      <c r="AUY31" s="48" t="n"/>
      <c r="AUZ31" s="48" t="n"/>
      <c r="AVA31" s="48" t="n"/>
      <c r="AVB31" s="48" t="n"/>
      <c r="AVC31" s="48" t="n"/>
      <c r="AVD31" s="48" t="n"/>
      <c r="AVE31" s="48" t="n"/>
      <c r="AVF31" s="48" t="n"/>
      <c r="AVG31" s="48" t="n"/>
      <c r="AVH31" s="48" t="n"/>
      <c r="AVI31" s="48" t="n"/>
      <c r="AVJ31" s="48" t="n"/>
      <c r="AVK31" s="48" t="n"/>
      <c r="AVL31" s="48" t="n"/>
      <c r="AVM31" s="48" t="n"/>
      <c r="AVN31" s="48" t="n"/>
      <c r="AVO31" s="48" t="n"/>
      <c r="AVP31" s="48" t="n"/>
      <c r="AVQ31" s="48" t="n"/>
      <c r="AVR31" s="48" t="n"/>
      <c r="AVS31" s="48" t="n"/>
      <c r="AVT31" s="48" t="n"/>
      <c r="AVU31" s="48" t="n"/>
      <c r="AVV31" s="48" t="n"/>
      <c r="AVW31" s="48" t="n"/>
      <c r="AVX31" s="48" t="n"/>
      <c r="AVY31" s="48" t="n"/>
      <c r="AVZ31" s="48" t="n"/>
      <c r="AWA31" s="8" t="n">
        <v>672509882</v>
      </c>
      <c r="AWB31" s="48" t="inlineStr">
        <is>
          <t>710c452b-555b-4650-ad1e-2fc30fb59aab</t>
        </is>
      </c>
      <c r="AWC31" s="6" t="n">
        <v>46068</v>
      </c>
      <c r="AWD31" s="48" t="n"/>
      <c r="AWE31" s="48" t="n"/>
      <c r="AWF31" s="48" t="inlineStr">
        <is>
          <t>submitted_via_web</t>
        </is>
      </c>
      <c r="AWG31" s="48" t="n"/>
      <c r="AWH31" s="48" t="inlineStr">
        <is>
          <t>vyNMZfRj9dojjrwxZxh2FZ</t>
        </is>
      </c>
      <c r="AWI31" s="48" t="n"/>
      <c r="AWJ31" s="48" t="inlineStr">
        <is>
          <t>uuid:710c452b-555b-4650-ad1e-2fc30fb59aab</t>
        </is>
      </c>
      <c r="AWK31" s="8" t="n">
        <v>252</v>
      </c>
      <c r="AWL31" s="48" t="inlineStr">
        <is>
          <t>BSP0016</t>
        </is>
      </c>
      <c r="AWM31" s="8" t="n">
        <v>0</v>
      </c>
      <c r="AWN31" s="48" t="inlineStr">
        <is>
          <t>Year of Use valid, no validation needed</t>
        </is>
      </c>
      <c r="AWO31" s="37" t="b">
        <v>1</v>
      </c>
      <c r="AWP31" s="37" t="b">
        <v>1</v>
      </c>
      <c r="AWQ31" s="37" t="b">
        <v>1</v>
      </c>
      <c r="AWR31" s="37" t="b">
        <v>1</v>
      </c>
      <c r="AWS31" s="37" t="b">
        <v>1</v>
      </c>
      <c r="AWT31" s="37" t="b">
        <v>1</v>
      </c>
      <c r="AWU31" s="48" t="n"/>
      <c r="AWV31" s="8" t="n">
        <v>15</v>
      </c>
      <c r="AWW31" s="48" t="n"/>
      <c r="AWX31" s="48" t="n"/>
      <c r="AWY31" s="48" t="n"/>
      <c r="AWZ31" s="48" t="n"/>
    </row>
    <row r="32">
      <c r="A32" s="6" t="n">
        <v>46068</v>
      </c>
      <c r="B32" s="6" t="n">
        <v>46068</v>
      </c>
      <c r="C32" s="34" t="inlineStr">
        <is>
          <t>Inrawan</t>
        </is>
      </c>
      <c r="D32" s="34" t="inlineStr">
        <is>
          <t>H.Unjung</t>
        </is>
      </c>
      <c r="E32" s="8">
        <f>+6285255463514</f>
        <v/>
      </c>
      <c r="F32" s="48" t="inlineStr">
        <is>
          <t>-5.105182 119.621375 56.1 6.199999809265137</t>
        </is>
      </c>
      <c r="G32" s="8" t="n">
        <v>-5.105182</v>
      </c>
      <c r="H32" s="8" t="n">
        <v>119.621375</v>
      </c>
      <c r="I32" s="8" t="n">
        <v>56.1</v>
      </c>
      <c r="J32" s="8" t="n">
        <v>6.199999809</v>
      </c>
      <c r="K32" s="8" t="n">
        <v>0</v>
      </c>
      <c r="L32" s="48" t="inlineStr">
        <is>
          <t>-5.10518 119.621377 56.1 8.5</t>
        </is>
      </c>
      <c r="M32" s="8" t="n">
        <v>-5.10518</v>
      </c>
      <c r="N32" s="8" t="n">
        <v>119.621377</v>
      </c>
      <c r="O32" s="8" t="n">
        <v>56.1</v>
      </c>
      <c r="P32" s="8" t="n">
        <v>8.5</v>
      </c>
      <c r="Q32" s="8" t="n">
        <v>0</v>
      </c>
      <c r="R32" s="48" t="inlineStr">
        <is>
          <t>Sulawesi Selatan</t>
        </is>
      </c>
      <c r="S32" s="8" t="n">
        <v>0</v>
      </c>
      <c r="T32" s="8" t="n">
        <v>0</v>
      </c>
      <c r="U32" s="8" t="n">
        <v>0</v>
      </c>
      <c r="V32" s="8" t="n">
        <v>0</v>
      </c>
      <c r="W32" s="8" t="n">
        <v>0</v>
      </c>
      <c r="X32" s="8" t="n">
        <v>0</v>
      </c>
      <c r="Y32" s="8" t="n">
        <v>0</v>
      </c>
      <c r="Z32" s="8" t="n">
        <v>0</v>
      </c>
      <c r="AA32" s="8" t="n">
        <v>0</v>
      </c>
      <c r="AB32" s="8" t="n">
        <v>1</v>
      </c>
      <c r="AC32" s="48" t="inlineStr">
        <is>
          <t>Maros</t>
        </is>
      </c>
      <c r="AD32" s="48" t="inlineStr">
        <is>
          <t>Tanralili</t>
        </is>
      </c>
      <c r="AE32" s="48" t="inlineStr">
        <is>
          <t>Lekopancing</t>
        </is>
      </c>
      <c r="AF32" s="48" t="inlineStr">
        <is>
          <t>CV RISKI ABADI</t>
        </is>
      </c>
      <c r="AG32" s="48" t="inlineStr">
        <is>
          <t>RAP0115</t>
        </is>
      </c>
      <c r="AH32" s="8" t="n">
        <v>3</v>
      </c>
      <c r="AI32" s="48" t="inlineStr">
        <is>
          <t>VPA2</t>
        </is>
      </c>
      <c r="AJ32" s="48" t="inlineStr">
        <is>
          <t>Tidak aktif</t>
        </is>
      </c>
      <c r="AK32" s="39" t="n">
        <v>62</v>
      </c>
      <c r="AL32" s="48" t="inlineStr">
        <is>
          <t>Laki-laki</t>
        </is>
      </c>
      <c r="AM32" s="48" t="inlineStr">
        <is>
          <t>Sudah menikah</t>
        </is>
      </c>
      <c r="AN32" s="48" t="inlineStr">
        <is>
          <t>SD/Sederajat</t>
        </is>
      </c>
      <c r="AO32" s="48" t="inlineStr">
        <is>
          <t>Petani</t>
        </is>
      </c>
      <c r="AP32" s="8" t="n">
        <v>1</v>
      </c>
      <c r="AQ32" s="8" t="n">
        <v>0</v>
      </c>
      <c r="AR32" s="8" t="n">
        <v>0</v>
      </c>
      <c r="AS32" s="8" t="n">
        <v>0</v>
      </c>
      <c r="AT32" s="8" t="n">
        <v>0</v>
      </c>
      <c r="AU32" s="8" t="n">
        <v>0</v>
      </c>
      <c r="AV32" s="8" t="n">
        <v>0</v>
      </c>
      <c r="AW32" s="8" t="n">
        <v>0</v>
      </c>
      <c r="AX32" s="48" t="n"/>
      <c r="AY32" s="48" t="inlineStr">
        <is>
          <t>Lainnya</t>
        </is>
      </c>
      <c r="AZ32" s="8" t="n">
        <v>0</v>
      </c>
      <c r="BA32" s="8" t="n">
        <v>0</v>
      </c>
      <c r="BB32" s="8" t="n">
        <v>0</v>
      </c>
      <c r="BC32" s="8" t="n">
        <v>0</v>
      </c>
      <c r="BD32" s="8" t="n">
        <v>0</v>
      </c>
      <c r="BE32" s="8" t="n">
        <v>0</v>
      </c>
      <c r="BF32" s="8" t="n">
        <v>1</v>
      </c>
      <c r="BG32" s="8" t="n">
        <v>0</v>
      </c>
      <c r="BH32" s="11" t="inlineStr">
        <is>
          <t>Berjualan</t>
        </is>
      </c>
      <c r="BI32" s="48" t="inlineStr">
        <is>
          <t>Rp2.500.000 - Rp3.500.000</t>
        </is>
      </c>
      <c r="BJ32" s="8" t="n">
        <v>1</v>
      </c>
      <c r="BK32" s="8" t="n">
        <v>1</v>
      </c>
      <c r="BL32" s="8" t="n">
        <v>0</v>
      </c>
      <c r="BM32" s="8" t="n">
        <v>0</v>
      </c>
      <c r="BN32" s="48" t="inlineStr">
        <is>
          <t>Milik sendiri</t>
        </is>
      </c>
      <c r="BO32" s="48" t="inlineStr">
        <is>
          <t>Permanen (dinding bata dan semen)</t>
        </is>
      </c>
      <c r="BP32" s="8" t="n">
        <v>1</v>
      </c>
      <c r="BQ32" s="8" t="n">
        <v>0</v>
      </c>
      <c r="BR32" s="8" t="n">
        <v>0</v>
      </c>
      <c r="BS32" s="8" t="n">
        <v>0</v>
      </c>
      <c r="BT32" s="8" t="n">
        <v>0</v>
      </c>
      <c r="BU32" s="48" t="n"/>
      <c r="BV32" s="48" t="inlineStr">
        <is>
          <t>Keramik/ubin</t>
        </is>
      </c>
      <c r="BW32" s="8" t="n">
        <v>0</v>
      </c>
      <c r="BX32" s="8" t="n">
        <v>0</v>
      </c>
      <c r="BY32" s="8" t="n">
        <v>1</v>
      </c>
      <c r="BZ32" s="8" t="n">
        <v>0</v>
      </c>
      <c r="CA32" s="8" t="n">
        <v>0</v>
      </c>
      <c r="CB32" s="48" t="n"/>
      <c r="CC32" s="48" t="inlineStr">
        <is>
          <t>Seng</t>
        </is>
      </c>
      <c r="CD32" s="8" t="n">
        <v>0</v>
      </c>
      <c r="CE32" s="8" t="n">
        <v>0</v>
      </c>
      <c r="CF32" s="8" t="n">
        <v>0</v>
      </c>
      <c r="CG32" s="8" t="n">
        <v>0</v>
      </c>
      <c r="CH32" s="8" t="n">
        <v>1</v>
      </c>
      <c r="CI32" s="8" t="n">
        <v>0</v>
      </c>
      <c r="CJ32" s="8" t="n">
        <v>0</v>
      </c>
      <c r="CK32" s="48" t="n"/>
      <c r="CL32" s="48" t="inlineStr">
        <is>
          <t>Ya</t>
        </is>
      </c>
      <c r="CM32" s="8" t="n">
        <v>2023</v>
      </c>
      <c r="CN32" s="48" t="inlineStr">
        <is>
          <t>Fixed-Dome (Kubah Tetap)</t>
        </is>
      </c>
      <c r="CO32" s="48" t="inlineStr">
        <is>
          <t>8 m³ (6-7 ekor sapi, ±6,5 jam memasak/hari, ±65 kg slurry/hari)</t>
        </is>
      </c>
      <c r="CP32" s="48" t="inlineStr">
        <is>
          <t>Anggota keluarga - laki-laki</t>
        </is>
      </c>
      <c r="CQ32" s="8" t="n">
        <v>0</v>
      </c>
      <c r="CR32" s="8" t="n">
        <v>0</v>
      </c>
      <c r="CS32" s="8" t="n">
        <v>0</v>
      </c>
      <c r="CT32" s="8" t="n">
        <v>0</v>
      </c>
      <c r="CU32" s="8" t="n">
        <v>1</v>
      </c>
      <c r="CV32" s="8" t="n">
        <v>0</v>
      </c>
      <c r="CW32" s="8" t="n">
        <v>0</v>
      </c>
      <c r="CX32" s="8" t="n">
        <v>0</v>
      </c>
      <c r="CY32" s="48" t="inlineStr">
        <is>
          <t>Anggota keluarga - laki-laki</t>
        </is>
      </c>
      <c r="CZ32" s="8" t="n">
        <v>1</v>
      </c>
      <c r="DA32" s="8" t="n">
        <v>0</v>
      </c>
      <c r="DB32" s="8" t="n">
        <v>0</v>
      </c>
      <c r="DC32" s="48" t="n"/>
      <c r="DD32" s="48" t="inlineStr">
        <is>
          <t>Anggota keluarga - laki-laki</t>
        </is>
      </c>
      <c r="DE32" s="8" t="n">
        <v>1</v>
      </c>
      <c r="DF32" s="8" t="n">
        <v>0</v>
      </c>
      <c r="DG32" s="8" t="n">
        <v>0</v>
      </c>
      <c r="DH32" s="8" t="n">
        <v>0</v>
      </c>
      <c r="DI32" s="48" t="n"/>
      <c r="DJ32" s="48" t="inlineStr">
        <is>
          <t>CPO atau pendamping</t>
        </is>
      </c>
      <c r="DK32" s="8" t="n">
        <v>0</v>
      </c>
      <c r="DL32" s="8" t="n">
        <v>0</v>
      </c>
      <c r="DM32" s="8" t="n">
        <v>1</v>
      </c>
      <c r="DN32" s="8" t="n">
        <v>0</v>
      </c>
      <c r="DO32" s="48" t="n"/>
      <c r="DP32" s="48" t="inlineStr">
        <is>
          <t>Tidak berfungsi sama sekali</t>
        </is>
      </c>
      <c r="DQ32" s="48" t="inlineStr">
        <is>
          <t>&lt;1 bulan yang lalu</t>
        </is>
      </c>
      <c r="DR32" s="17" t="inlineStr">
        <is>
          <t>Tidak ada pihak yang mengelola/dapat memperbaiki sistem biogas</t>
        </is>
      </c>
      <c r="DS32" s="48" t="n"/>
      <c r="DT32" s="48" t="n"/>
      <c r="DU32" s="48" t="n"/>
      <c r="DV32" s="48" t="n"/>
      <c r="DW32" s="48" t="n"/>
      <c r="DX32" s="48" t="n"/>
      <c r="DY32" s="48" t="n"/>
      <c r="DZ32" s="48" t="n"/>
      <c r="EA32" s="48" t="n"/>
      <c r="EB32" s="48" t="n"/>
      <c r="EC32" s="48" t="n"/>
      <c r="ED32" s="48" t="n"/>
      <c r="EE32" s="48" t="n"/>
      <c r="EF32" s="48" t="n"/>
      <c r="EG32" s="48" t="n"/>
      <c r="EH32" s="48" t="n"/>
      <c r="EI32" s="35" t="inlineStr">
        <is>
          <t>Tidak ada masalah</t>
        </is>
      </c>
      <c r="EJ32" s="8" t="n">
        <v>0</v>
      </c>
      <c r="EK32" s="8" t="n">
        <v>0</v>
      </c>
      <c r="EL32" s="8" t="n">
        <v>0</v>
      </c>
      <c r="EM32" s="8" t="n">
        <v>1</v>
      </c>
      <c r="EN32" s="8" t="n">
        <v>0</v>
      </c>
      <c r="EO32" s="48" t="n"/>
      <c r="EP32" s="48" t="inlineStr">
        <is>
          <t>Ya, cukup jelas dan mudah diikuti</t>
        </is>
      </c>
      <c r="EQ32" s="48" t="inlineStr">
        <is>
          <t>Bukan pelatihan</t>
        </is>
      </c>
      <c r="ER32" s="48" t="inlineStr">
        <is>
          <t>Lainnya</t>
        </is>
      </c>
      <c r="ES32" s="8" t="n">
        <v>0</v>
      </c>
      <c r="ET32" s="8" t="n">
        <v>0</v>
      </c>
      <c r="EU32" s="8" t="n">
        <v>0</v>
      </c>
      <c r="EV32" s="8" t="n">
        <v>1</v>
      </c>
      <c r="EW32" s="48" t="inlineStr">
        <is>
          <t>Teman</t>
        </is>
      </c>
      <c r="EX32" s="48" t="inlineStr">
        <is>
          <t>Anggota keluarga - Laki-laki</t>
        </is>
      </c>
      <c r="EY32" s="8" t="n">
        <v>1</v>
      </c>
      <c r="EZ32" s="8" t="n">
        <v>0</v>
      </c>
      <c r="FA32" s="8" t="n">
        <v>0</v>
      </c>
      <c r="FB32" s="48" t="n"/>
      <c r="FC32" s="48" t="inlineStr">
        <is>
          <t>Setiap bulan</t>
        </is>
      </c>
      <c r="FD32" s="48" t="n"/>
      <c r="FE32" s="48" t="inlineStr">
        <is>
          <t>Mengetahui</t>
        </is>
      </c>
      <c r="FF32" s="48" t="inlineStr">
        <is>
          <t>Selalu (setiap hari)</t>
        </is>
      </c>
      <c r="FG32" s="48" t="inlineStr">
        <is>
          <t>Mengetahui</t>
        </is>
      </c>
      <c r="FH32" s="48" t="inlineStr">
        <is>
          <t>Sering (setiap minggu)</t>
        </is>
      </c>
      <c r="FI32" s="48" t="inlineStr">
        <is>
          <t>Mengetahui</t>
        </is>
      </c>
      <c r="FJ32" s="48" t="inlineStr">
        <is>
          <t>Selalu (setiap hari)</t>
        </is>
      </c>
      <c r="FK32" s="48" t="inlineStr">
        <is>
          <t>Mengetahui</t>
        </is>
      </c>
      <c r="FL32" s="48" t="inlineStr">
        <is>
          <t>Sering (setiap minggu)</t>
        </is>
      </c>
      <c r="FM32" s="48" t="inlineStr">
        <is>
          <t>Mengetahui</t>
        </is>
      </c>
      <c r="FN32" s="48" t="inlineStr">
        <is>
          <t>Sering (setiap minggu)</t>
        </is>
      </c>
      <c r="FO32" s="48" t="inlineStr">
        <is>
          <t>Mengetahui</t>
        </is>
      </c>
      <c r="FP32" s="48" t="inlineStr">
        <is>
          <t>Sering (setiap minggu)</t>
        </is>
      </c>
      <c r="FQ32" s="48" t="inlineStr">
        <is>
          <t>Mengetahui</t>
        </is>
      </c>
      <c r="FR32" s="48" t="inlineStr">
        <is>
          <t>Ya</t>
        </is>
      </c>
      <c r="FS32" s="48" t="inlineStr">
        <is>
          <t>Mengetahui</t>
        </is>
      </c>
      <c r="FT32" s="48" t="inlineStr">
        <is>
          <t>Ya, selalu</t>
        </is>
      </c>
      <c r="FU32" s="48" t="inlineStr">
        <is>
          <t>Laki-laki dewasa</t>
        </is>
      </c>
      <c r="FV32" s="8" t="n">
        <v>1</v>
      </c>
      <c r="FW32" s="8" t="n">
        <v>0</v>
      </c>
      <c r="FX32" s="8" t="n">
        <v>0</v>
      </c>
      <c r="FY32" s="8" t="n">
        <v>0</v>
      </c>
      <c r="FZ32" s="48" t="inlineStr">
        <is>
          <t>Cukup memahami</t>
        </is>
      </c>
      <c r="GA32" s="48" t="inlineStr">
        <is>
          <t>Teman/keluarga</t>
        </is>
      </c>
      <c r="GB32" s="8" t="n">
        <v>0</v>
      </c>
      <c r="GC32" s="8" t="n">
        <v>0</v>
      </c>
      <c r="GD32" s="8" t="n">
        <v>1</v>
      </c>
      <c r="GE32" s="8" t="n">
        <v>0</v>
      </c>
      <c r="GF32" s="48" t="n"/>
      <c r="GG32" s="48" t="inlineStr">
        <is>
          <t>Kadang-kadang</t>
        </is>
      </c>
      <c r="GH32" s="48" t="inlineStr">
        <is>
          <t>Tidak</t>
        </is>
      </c>
      <c r="GI32" s="48" t="n"/>
      <c r="GJ32" s="48" t="n"/>
      <c r="GK32" s="48" t="n"/>
      <c r="GL32" s="48" t="n"/>
      <c r="GM32" s="48" t="n"/>
      <c r="GN32" s="48" t="n"/>
      <c r="GO32" s="48" t="n"/>
      <c r="GP32" s="38" t="inlineStr">
        <is>
          <t>Sebagian</t>
        </is>
      </c>
      <c r="GQ32" s="48" t="inlineStr">
        <is>
          <t>LPG</t>
        </is>
      </c>
      <c r="GR32" s="8" t="n">
        <v>1</v>
      </c>
      <c r="GS32" s="8" t="n">
        <v>0</v>
      </c>
      <c r="GT32" s="8" t="n">
        <v>0</v>
      </c>
      <c r="GU32" s="8" t="n">
        <v>0</v>
      </c>
      <c r="GV32" s="8" t="n">
        <v>0</v>
      </c>
      <c r="GW32" s="8" t="n">
        <v>0</v>
      </c>
      <c r="GX32" s="8" t="n">
        <v>0</v>
      </c>
      <c r="GY32" s="48" t="n"/>
      <c r="GZ32" s="48" t="inlineStr">
        <is>
          <t>Ya</t>
        </is>
      </c>
      <c r="HA32" s="48" t="n"/>
      <c r="HB32" s="48" t="n"/>
      <c r="HC32" s="48" t="n"/>
      <c r="HD32" s="48" t="n"/>
      <c r="HE32" s="8" t="n">
        <v>12</v>
      </c>
      <c r="HF32" s="28" t="n">
        <v>68000</v>
      </c>
      <c r="HG32" s="8" t="n">
        <v>6</v>
      </c>
      <c r="HH32" s="8" t="n">
        <v>38000</v>
      </c>
      <c r="HI32" s="48" t="n"/>
      <c r="HJ32" s="48" t="n"/>
      <c r="HK32" s="48" t="n"/>
      <c r="HL32" s="48" t="n"/>
      <c r="HM32" s="48" t="n"/>
      <c r="HN32" s="48" t="n"/>
      <c r="HO32" s="48" t="n"/>
      <c r="HP32" s="48" t="n"/>
      <c r="HQ32" s="48" t="n"/>
      <c r="HR32" s="48" t="n"/>
      <c r="HS32" s="48" t="n"/>
      <c r="HT32" s="48" t="n"/>
      <c r="HU32" s="48" t="n"/>
      <c r="HV32" s="48" t="n"/>
      <c r="HW32" s="48" t="n"/>
      <c r="HX32" s="48" t="n"/>
      <c r="HY32" s="48" t="n"/>
      <c r="HZ32" s="48" t="n"/>
      <c r="IA32" s="8" t="n">
        <v>6</v>
      </c>
      <c r="IB32" s="8" t="n">
        <v>30</v>
      </c>
      <c r="IC32" s="48" t="n"/>
      <c r="ID32" s="48" t="n"/>
      <c r="IE32" s="48" t="n"/>
      <c r="IF32" s="48" t="n"/>
      <c r="IG32" s="48" t="n"/>
      <c r="IH32" s="48" t="n"/>
      <c r="II32" s="48" t="n"/>
      <c r="IJ32" s="48" t="n"/>
      <c r="IK32" s="48" t="inlineStr">
        <is>
          <t>30-50 kg</t>
        </is>
      </c>
      <c r="IL32" s="48" t="inlineStr">
        <is>
          <t>1-3 jam</t>
        </is>
      </c>
      <c r="IM32" s="48" t="inlineStr">
        <is>
          <t>Ya</t>
        </is>
      </c>
      <c r="IN32" s="48" t="inlineStr">
        <is>
          <t>Tidak</t>
        </is>
      </c>
      <c r="IO32" s="48" t="inlineStr">
        <is>
          <t>Lebih bersih</t>
        </is>
      </c>
      <c r="IP32" s="48" t="n"/>
      <c r="IQ32" s="48" t="inlineStr">
        <is>
          <t>Tidak pernah</t>
        </is>
      </c>
      <c r="IR32" s="48" t="n"/>
      <c r="IS32" s="48" t="n"/>
      <c r="IT32" s="48" t="n"/>
      <c r="IU32" s="48" t="n"/>
      <c r="IV32" s="48" t="n"/>
      <c r="IW32" s="48" t="n"/>
      <c r="IX32" s="48" t="n"/>
      <c r="IY32" s="48" t="n"/>
      <c r="IZ32" s="48" t="inlineStr">
        <is>
          <t>Tidak pernah</t>
        </is>
      </c>
      <c r="JA32" s="48" t="n"/>
      <c r="JB32" s="48" t="n"/>
      <c r="JC32" s="48" t="n"/>
      <c r="JD32" s="48" t="n"/>
      <c r="JE32" s="48" t="n"/>
      <c r="JF32" s="48" t="n"/>
      <c r="JG32" s="48" t="n"/>
      <c r="JH32" s="48" t="n"/>
      <c r="JI32" s="48" t="inlineStr">
        <is>
          <t>Tidak pernah</t>
        </is>
      </c>
      <c r="JJ32" s="48" t="n"/>
      <c r="JK32" s="48" t="n"/>
      <c r="JL32" s="48" t="n"/>
      <c r="JM32" s="48" t="n"/>
      <c r="JN32" s="48" t="n"/>
      <c r="JO32" s="48" t="n"/>
      <c r="JP32" s="48" t="n"/>
      <c r="JQ32" s="48" t="n"/>
      <c r="JR32" s="48" t="inlineStr">
        <is>
          <t>Tidak pernah</t>
        </is>
      </c>
      <c r="JS32" s="48" t="n"/>
      <c r="JT32" s="48" t="n"/>
      <c r="JU32" s="48" t="n"/>
      <c r="JV32" s="48" t="n"/>
      <c r="JW32" s="48" t="n"/>
      <c r="JX32" s="48" t="n"/>
      <c r="JY32" s="48" t="n"/>
      <c r="JZ32" s="48" t="n"/>
      <c r="KA32" s="48" t="inlineStr">
        <is>
          <t>Tidak pernah</t>
        </is>
      </c>
      <c r="KB32" s="48" t="n"/>
      <c r="KC32" s="48" t="n"/>
      <c r="KD32" s="48" t="n"/>
      <c r="KE32" s="48" t="n"/>
      <c r="KF32" s="48" t="n"/>
      <c r="KG32" s="48" t="n"/>
      <c r="KH32" s="48" t="n"/>
      <c r="KI32" s="48" t="n"/>
      <c r="KJ32" s="48" t="inlineStr">
        <is>
          <t>Tidak pernah</t>
        </is>
      </c>
      <c r="KK32" s="48" t="n"/>
      <c r="KL32" s="48" t="n"/>
      <c r="KM32" s="48" t="n"/>
      <c r="KN32" s="48" t="n"/>
      <c r="KO32" s="48" t="n"/>
      <c r="KP32" s="48" t="n"/>
      <c r="KQ32" s="48" t="n"/>
      <c r="KR32" s="48" t="n"/>
      <c r="KS32" s="48" t="inlineStr">
        <is>
          <t>Cukup membaik</t>
        </is>
      </c>
      <c r="KT32" s="48" t="inlineStr">
        <is>
          <t>0-1 kali</t>
        </is>
      </c>
      <c r="KU32" s="48" t="inlineStr">
        <is>
          <t>0-1 kali</t>
        </is>
      </c>
      <c r="KV32" s="48" t="inlineStr">
        <is>
          <t>Tidak ada</t>
        </is>
      </c>
      <c r="KW32" s="8" t="n">
        <v>0</v>
      </c>
      <c r="KX32" s="8" t="n">
        <v>0</v>
      </c>
      <c r="KY32" s="8" t="n">
        <v>0</v>
      </c>
      <c r="KZ32" s="8" t="n">
        <v>1</v>
      </c>
      <c r="LA32" s="48" t="inlineStr">
        <is>
          <t>Cukup membaik</t>
        </is>
      </c>
      <c r="LB32" s="48" t="inlineStr">
        <is>
          <t>Cukup membaik</t>
        </is>
      </c>
      <c r="LC32" s="8" t="n">
        <v>4</v>
      </c>
      <c r="LD32" s="8" t="n">
        <v>2</v>
      </c>
      <c r="LE32" s="8" t="n">
        <v>0</v>
      </c>
      <c r="LF32" s="8" t="n">
        <v>0</v>
      </c>
      <c r="LG32" s="48" t="inlineStr">
        <is>
          <t>Tidak</t>
        </is>
      </c>
      <c r="LH32" s="48" t="n"/>
      <c r="LI32" s="8" t="n">
        <v>0</v>
      </c>
      <c r="LJ32" s="48" t="inlineStr">
        <is>
          <t>Lainnya</t>
        </is>
      </c>
      <c r="LK32" s="8" t="n">
        <v>0</v>
      </c>
      <c r="LL32" s="8" t="n">
        <v>0</v>
      </c>
      <c r="LM32" s="8" t="n">
        <v>0</v>
      </c>
      <c r="LN32" s="8" t="n">
        <v>0</v>
      </c>
      <c r="LO32" s="8" t="n">
        <v>0</v>
      </c>
      <c r="LP32" s="8" t="n">
        <v>0</v>
      </c>
      <c r="LQ32" s="8" t="n">
        <v>1</v>
      </c>
      <c r="LR32" s="11" t="inlineStr">
        <is>
          <t>Tidak ada peningkatan pendapatan</t>
        </is>
      </c>
      <c r="LS32" s="8" t="n">
        <v>10</v>
      </c>
      <c r="LT32" s="8" t="n">
        <v>0</v>
      </c>
      <c r="LU32" s="8" t="n">
        <v>0</v>
      </c>
      <c r="LV32" s="8" t="n">
        <v>8</v>
      </c>
      <c r="LW32" s="8" t="n">
        <v>0</v>
      </c>
      <c r="LX32" s="8" t="n">
        <v>0</v>
      </c>
      <c r="LY32" s="8" t="n">
        <v>5</v>
      </c>
      <c r="LZ32" s="8" t="n">
        <v>0</v>
      </c>
      <c r="MA32" s="8" t="n">
        <v>0</v>
      </c>
      <c r="MB32" s="48" t="inlineStr">
        <is>
          <t>Tidak</t>
        </is>
      </c>
      <c r="MC32" s="8" t="n">
        <v>0</v>
      </c>
      <c r="MD32" s="8" t="n">
        <v>0</v>
      </c>
      <c r="ME32" s="8" t="n">
        <v>0</v>
      </c>
      <c r="MF32" s="8" t="n">
        <v>0</v>
      </c>
      <c r="MG32" s="8" t="n">
        <v>0</v>
      </c>
      <c r="MH32" s="8" t="n">
        <v>0</v>
      </c>
      <c r="MI32" s="48" t="n"/>
      <c r="MJ32" s="48" t="n"/>
      <c r="MK32" s="48" t="n"/>
      <c r="ML32" s="48" t="n"/>
      <c r="MM32" s="48" t="n"/>
      <c r="MN32" s="48" t="n"/>
      <c r="MO32" s="48" t="n"/>
      <c r="MP32" s="48" t="n"/>
      <c r="MQ32" s="48" t="n"/>
      <c r="MR32" s="17" t="inlineStr">
        <is>
          <t>Tidak ada waktu yang dihemat</t>
        </is>
      </c>
      <c r="MS32" s="48" t="n"/>
      <c r="MT32" s="48" t="inlineStr">
        <is>
          <t>Tidak ada waktu yang dihemat</t>
        </is>
      </c>
      <c r="MU32" s="48" t="inlineStr">
        <is>
          <t>Tidak</t>
        </is>
      </c>
      <c r="MV32" s="48" t="n"/>
      <c r="MW32" s="48" t="n"/>
      <c r="MX32" s="48" t="n"/>
      <c r="MY32" s="48" t="n"/>
      <c r="MZ32" s="48" t="n"/>
      <c r="NA32" s="48" t="n"/>
      <c r="NB32" s="48" t="n"/>
      <c r="NC32" s="48" t="n"/>
      <c r="ND32" s="48" t="n"/>
      <c r="NE32" s="48" t="n"/>
      <c r="NF32" s="48" t="n"/>
      <c r="NG32" s="48" t="n"/>
      <c r="NH32" s="48" t="n"/>
      <c r="NI32" s="48" t="n"/>
      <c r="NJ32" s="48" t="n"/>
      <c r="NK32" s="48" t="n"/>
      <c r="NL32" s="48" t="inlineStr">
        <is>
          <t>Ya</t>
        </is>
      </c>
      <c r="NM32" s="48" t="inlineStr">
        <is>
          <t>100% dana hibah</t>
        </is>
      </c>
      <c r="NN32" s="17" t="inlineStr">
        <is>
          <t>0 (100% sumber pembiayaan dari hibah)</t>
        </is>
      </c>
      <c r="NO32" s="17" t="inlineStr">
        <is>
          <t>Yayasan Rumah Energi atau BIRU</t>
        </is>
      </c>
      <c r="NP32" s="48" t="n"/>
      <c r="NQ32" s="48" t="n"/>
      <c r="NR32" s="48" t="n"/>
      <c r="NS32" s="48" t="n"/>
      <c r="NT32" s="48" t="n"/>
      <c r="NU32" s="48" t="n"/>
      <c r="NV32" s="48" t="n"/>
      <c r="NW32" s="48" t="n"/>
      <c r="NX32" s="48" t="inlineStr">
        <is>
          <t>Sama saja</t>
        </is>
      </c>
      <c r="NY32" s="8" t="n">
        <v>50</v>
      </c>
      <c r="NZ32" s="8" t="n">
        <v>0</v>
      </c>
      <c r="OA32" s="8" t="n">
        <v>5</v>
      </c>
      <c r="OB32" s="8" t="n">
        <v>0</v>
      </c>
      <c r="OC32" s="8" t="n">
        <v>10</v>
      </c>
      <c r="OD32" s="8" t="n">
        <v>0</v>
      </c>
      <c r="OE32" s="48" t="inlineStr">
        <is>
          <t>Tidak ada perubahan</t>
        </is>
      </c>
      <c r="OF32" s="48" t="inlineStr">
        <is>
          <t>Lebih baik (beda waktu memasak 5-30 menit, ATAU tidak lagi ada rasa/bau makanan yang berubah, ATAU alasan lainnya)</t>
        </is>
      </c>
      <c r="OG32" s="48" t="inlineStr">
        <is>
          <t>Ya</t>
        </is>
      </c>
      <c r="OH32" s="8" t="n">
        <v>3</v>
      </c>
      <c r="OI32" s="8" t="n">
        <v>0</v>
      </c>
      <c r="OJ32" s="8" t="n">
        <v>0</v>
      </c>
      <c r="OK32" s="8" t="n">
        <v>0</v>
      </c>
      <c r="OL32" s="8" t="n">
        <v>0</v>
      </c>
      <c r="OM32" s="8" t="n">
        <v>0</v>
      </c>
      <c r="ON32" s="8" t="n">
        <v>10</v>
      </c>
      <c r="OO32" s="8" t="n">
        <v>0</v>
      </c>
      <c r="OP32" s="48">
        <f>VLOOKUP(AG32,'BUS 2'!$G$1:$CU$424,2,0)</f>
        <v/>
      </c>
      <c r="OQ32" s="8">
        <f>VLOOKUP(AG32,'BUS 2'!$G$1:$CU$424,3,0)</f>
        <v/>
      </c>
      <c r="OR32" s="8">
        <f>VLOOKUP(AG32,'BUS 2'!$G$1:$CU$424,4,0)</f>
        <v/>
      </c>
      <c r="OS32" s="8">
        <f>VLOOKUP(AG32,'BUS 2'!$G$1:$CU$424,5,0)</f>
        <v/>
      </c>
      <c r="OT32" s="8">
        <f>VLOOKUP(AG32,'BUS 2'!$G$1:$CU$424,6,0)</f>
        <v/>
      </c>
      <c r="OU32" s="8">
        <f>VLOOKUP(AG32,'BUS 2'!$G$1:$CU$424,7,0)</f>
        <v/>
      </c>
      <c r="OV32" s="8">
        <f>VLOOKUP(AG32,'BUS 2'!$G$1:$CU$424,8,0)</f>
        <v/>
      </c>
      <c r="OW32" s="8">
        <f>VLOOKUP(AG32,'BUS 2'!$G$1:$CU$424,9,0)</f>
        <v/>
      </c>
      <c r="OX32" s="8">
        <f>VLOOKUP(AG32,'BUS 2'!$G$1:$CU$424,10,0)</f>
        <v/>
      </c>
      <c r="OY32" s="8">
        <f>VLOOKUP(AG32,'BUS 2'!$G$1:$CU$424,11,0)</f>
        <v/>
      </c>
      <c r="OZ32" s="8">
        <f>VLOOKUP(AG32,'BUS 2'!$G$1:$CU$424,12,0)</f>
        <v/>
      </c>
      <c r="PA32" s="8">
        <f>VLOOKUP(AG32,'BUS 2'!$G$1:$CU$424,13,0)</f>
        <v/>
      </c>
      <c r="PB32" s="8">
        <f>VLOOKUP(AG32,'BUS 2'!$G$1:$CU$424,14,0)</f>
        <v/>
      </c>
      <c r="PC32" s="8">
        <f>VLOOKUP(AG32,'BUS 2'!$G$1:$CU$424,15,0)</f>
        <v/>
      </c>
      <c r="PD32" s="8">
        <f>VLOOKUP(AG32,'BUS 2'!$G$1:$CU$424,16,0)</f>
        <v/>
      </c>
      <c r="PE32" s="8">
        <f>VLOOKUP(AG32,'BUS 2'!$G$1:$CU$424,17,0)</f>
        <v/>
      </c>
      <c r="PF32" s="8">
        <f>VLOOKUP(AG32,'BUS 2'!$G$1:$CU$424,18,0)</f>
        <v/>
      </c>
      <c r="PG32" s="8">
        <f>VLOOKUP(AG32,'BUS 2'!$G$1:$CU$424,19,0)</f>
        <v/>
      </c>
      <c r="PH32" s="8">
        <f>VLOOKUP(AG32,'BUS 2'!$G$1:$CU$424,20,0)</f>
        <v/>
      </c>
      <c r="PI32" s="8">
        <f>VLOOKUP(AG32,'BUS 2'!$G$1:$CU$424,21,0)</f>
        <v/>
      </c>
      <c r="PJ32" s="8">
        <f>VLOOKUP(AG32,'BUS 2'!$G$1:$CU$424,22,0)</f>
        <v/>
      </c>
      <c r="PK32" s="8">
        <f>VLOOKUP(AG32,'BUS 2'!$G$1:$CU$424,23,0)</f>
        <v/>
      </c>
      <c r="PL32" s="8">
        <f>VLOOKUP(AG32,'BUS 2'!$G$1:$CU$424,24,0)</f>
        <v/>
      </c>
      <c r="PM32" s="8">
        <f>VLOOKUP(AG32,'BUS 2'!$G$1:$CU$424,25,0)</f>
        <v/>
      </c>
      <c r="PN32" s="8">
        <f>VLOOKUP(AG32,'BUS 2'!$G$1:$CU$424,26,0)</f>
        <v/>
      </c>
      <c r="PO32" s="8">
        <f>VLOOKUP(AG32,'BUS 2'!$G$1:$CU$424,27,0)</f>
        <v/>
      </c>
      <c r="PP32" s="8">
        <f>VLOOKUP(AG32,'BUS 2'!$G$1:$CU$424,28,0)</f>
        <v/>
      </c>
      <c r="PQ32" s="8">
        <f>VLOOKUP(AG32,'BUS 2'!$G$1:$CU$424,29,0)</f>
        <v/>
      </c>
      <c r="PR32" s="8">
        <f>VLOOKUP(AG32,'BUS 2'!$G$1:$CU$424,30,0)</f>
        <v/>
      </c>
      <c r="PS32" s="8">
        <f>VLOOKUP(AG32,'BUS 2'!$G$1:$CU$424,31,0)</f>
        <v/>
      </c>
      <c r="PT32" s="48" t="inlineStr">
        <is>
          <t>1-Disebarkan ke lahan terbuka</t>
        </is>
      </c>
      <c r="PU32" s="8" t="n">
        <v>0</v>
      </c>
      <c r="PV32" s="8" t="n">
        <v>0</v>
      </c>
      <c r="PW32" s="8" t="n">
        <v>0</v>
      </c>
      <c r="PX32" s="8" t="n">
        <v>0</v>
      </c>
      <c r="PY32" s="8" t="n">
        <v>0</v>
      </c>
      <c r="PZ32" s="8" t="n">
        <v>1</v>
      </c>
      <c r="QA32" s="8" t="n">
        <v>0</v>
      </c>
      <c r="QB32" s="8" t="n">
        <v>0</v>
      </c>
      <c r="QC32" s="8" t="n">
        <v>0</v>
      </c>
      <c r="QD32" s="48" t="n"/>
      <c r="QE32" s="36" t="n"/>
      <c r="QF32" s="35" t="n"/>
      <c r="QG32" s="35" t="n"/>
      <c r="QH32" s="35" t="n"/>
      <c r="QI32" s="35" t="n"/>
      <c r="QJ32" s="35" t="n"/>
      <c r="QK32" s="36" t="n"/>
      <c r="QL32" s="36" t="n"/>
      <c r="QM32" s="36" t="n"/>
      <c r="QN32" s="36" t="n"/>
      <c r="QO32" s="36" t="n"/>
      <c r="QP32" s="36" t="n"/>
      <c r="QQ32" s="36" t="n"/>
      <c r="QR32" s="36" t="n"/>
      <c r="QS32" s="36" t="n"/>
      <c r="QT32" s="36" t="n"/>
      <c r="QU32" s="36" t="n"/>
      <c r="QV32" s="36" t="n"/>
      <c r="QW32" s="35" t="n"/>
      <c r="QX32" s="35" t="n"/>
      <c r="QY32" s="35" t="n"/>
      <c r="QZ32" s="35" t="n"/>
      <c r="RA32" s="35" t="n"/>
      <c r="RB32" s="36" t="n"/>
      <c r="RC32" s="36" t="n"/>
      <c r="RD32" s="36" t="n"/>
      <c r="RE32" s="36" t="n"/>
      <c r="RF32" s="36" t="n"/>
      <c r="RG32" s="48" t="inlineStr">
        <is>
          <t>1-Disebarkan ke lahan terbuka</t>
        </is>
      </c>
      <c r="RH32" s="39" t="n">
        <v>0</v>
      </c>
      <c r="RI32" s="39" t="n">
        <v>0</v>
      </c>
      <c r="RJ32" s="39" t="n">
        <v>0</v>
      </c>
      <c r="RK32" s="39" t="n">
        <v>0</v>
      </c>
      <c r="RL32" s="39" t="n">
        <v>0</v>
      </c>
      <c r="RM32" s="8" t="n">
        <v>1</v>
      </c>
      <c r="RN32" s="8" t="n">
        <v>0</v>
      </c>
      <c r="RO32" s="8" t="n">
        <v>0</v>
      </c>
      <c r="RP32" s="8" t="n">
        <v>0</v>
      </c>
      <c r="RQ32" s="48" t="n"/>
      <c r="RR32" s="48" t="inlineStr">
        <is>
          <t>1-Disebarkan ke lahan terbuka</t>
        </is>
      </c>
      <c r="RS32" s="39" t="n">
        <v>0</v>
      </c>
      <c r="RT32" s="39" t="n">
        <v>0</v>
      </c>
      <c r="RU32" s="39" t="n">
        <v>0</v>
      </c>
      <c r="RV32" s="39" t="n">
        <v>0</v>
      </c>
      <c r="RW32" s="39" t="n">
        <v>0</v>
      </c>
      <c r="RX32" s="8" t="n">
        <v>1</v>
      </c>
      <c r="RY32" s="8" t="n">
        <v>0</v>
      </c>
      <c r="RZ32" s="8" t="n">
        <v>0</v>
      </c>
      <c r="SA32" s="8" t="n">
        <v>0</v>
      </c>
      <c r="SB32" s="48" t="n"/>
      <c r="SC32" s="48" t="inlineStr">
        <is>
          <t>1-Disebarkan ke lahan terbuka</t>
        </is>
      </c>
      <c r="SD32" s="39" t="n">
        <v>0</v>
      </c>
      <c r="SE32" s="39" t="n">
        <v>0</v>
      </c>
      <c r="SF32" s="39" t="n">
        <v>0</v>
      </c>
      <c r="SG32" s="39" t="n">
        <v>0</v>
      </c>
      <c r="SH32" s="39" t="n">
        <v>0</v>
      </c>
      <c r="SI32" s="8" t="n">
        <v>1</v>
      </c>
      <c r="SJ32" s="8" t="n">
        <v>0</v>
      </c>
      <c r="SK32" s="8" t="n">
        <v>0</v>
      </c>
      <c r="SL32" s="8" t="n">
        <v>0</v>
      </c>
      <c r="SM32" s="48" t="n"/>
      <c r="SN32" s="48" t="n"/>
      <c r="SO32" s="35" t="n"/>
      <c r="SP32" s="35" t="n"/>
      <c r="SQ32" s="35" t="n"/>
      <c r="SR32" s="35" t="n"/>
      <c r="SS32" s="35" t="n"/>
      <c r="ST32" s="48" t="n"/>
      <c r="SU32" s="48" t="n"/>
      <c r="SV32" s="48" t="n"/>
      <c r="SW32" s="48" t="n"/>
      <c r="SX32" s="48" t="n"/>
      <c r="SY32" s="8">
        <f>VLOOKUP(AG32,'BUS 2'!$G$1:$CU$424,33,0)</f>
        <v/>
      </c>
      <c r="SZ32" s="48">
        <f>VLOOKUP(AG32,'BUS 2'!$G$1:$CU$424,34,0)</f>
        <v/>
      </c>
      <c r="TA32" s="48">
        <f>VLOOKUP(AG32,'BUS 2'!$G$1:$CU$424,35,0)</f>
        <v/>
      </c>
      <c r="TB32" s="48">
        <f>VLOOKUP(AG32,'BUS 2'!$G$1:$CU$424,36,0)</f>
        <v/>
      </c>
      <c r="TC32" s="48">
        <f>VLOOKUP(AG32,'BUS 2'!$G$1:$CU$424,37,0)</f>
        <v/>
      </c>
      <c r="TD32" s="48">
        <f>VLOOKUP(AG32,'BUS 2'!$G$1:$CU$424,38,0)</f>
        <v/>
      </c>
      <c r="TE32" s="48">
        <f>VLOOKUP(AG32,'BUS 2'!$G$1:$CU$424,39,0)</f>
        <v/>
      </c>
      <c r="TF32" s="48">
        <f>VLOOKUP(AG32,'BUS 2'!$G$1:$CU$424,40,0)</f>
        <v/>
      </c>
      <c r="TG32" s="8">
        <f>VLOOKUP(AG32,'BUS 2'!$G$1:$CU$424,42,0)</f>
        <v/>
      </c>
      <c r="TH32" s="8">
        <f>VLOOKUP(AG32,'BUS 2'!$G$1:$CU$424,43,0)</f>
        <v/>
      </c>
      <c r="TI32" s="8">
        <f>VLOOKUP(AG32,'BUS 2'!$G$1:$CU$424,44,0)</f>
        <v/>
      </c>
      <c r="TJ32" s="8">
        <f>VLOOKUP(AG32,'BUS 2'!$G$1:$CU$424,45,0)</f>
        <v/>
      </c>
      <c r="TK32" s="8">
        <f>VLOOKUP(AG32,'BUS 2'!$G$1:$CU$424,46,0)</f>
        <v/>
      </c>
      <c r="TL32" s="8">
        <f>VLOOKUP(AG32,'BUS 2'!$G$1:$CU$424,47,0)</f>
        <v/>
      </c>
      <c r="TM32" s="8">
        <f>VLOOKUP(AG32,'BUS 2'!$G$1:$CU$424,48,0)</f>
        <v/>
      </c>
      <c r="TN32" s="8">
        <f>VLOOKUP(AG32,'BUS 2'!$G$1:$CU$424,49,0)</f>
        <v/>
      </c>
      <c r="TO32" s="8">
        <f>VLOOKUP(AG32,'BUS 2'!$G$1:$CU$424,50,0)</f>
        <v/>
      </c>
      <c r="TP32" s="8">
        <f>VLOOKUP(AG32,'BUS 2'!$G$1:$CU$424,51,0)</f>
        <v/>
      </c>
      <c r="TQ32" s="8">
        <f>VLOOKUP(AG32,'BUS 2'!$G$1:$CU$424,52,0)</f>
        <v/>
      </c>
      <c r="TR32" s="8">
        <f>VLOOKUP(AG32,'BUS 2'!$G$1:$CU$424,53,0)</f>
        <v/>
      </c>
      <c r="TS32" s="48">
        <f>VLOOKUP(AG32,'BUS 2'!$G$1:$CU$424,54,0)</f>
        <v/>
      </c>
      <c r="TT32" s="48">
        <f>VLOOKUP(AG32,'BUS 2'!$G$1:$CU$424,55,0)</f>
        <v/>
      </c>
      <c r="TU32" s="48">
        <f>VLOOKUP(AG32,'BUS 2'!$G$1:$CU$424,56,0)</f>
        <v/>
      </c>
      <c r="TV32" s="48">
        <f>VLOOKUP(AG32,'BUS 2'!$G$1:$CU$424,57,0)</f>
        <v/>
      </c>
      <c r="TW32" s="48">
        <f>VLOOKUP(AG32,'BUS 2'!$G$1:$CU$424,58,0)</f>
        <v/>
      </c>
      <c r="TX32" s="48">
        <f>VLOOKUP(AG32,'BUS 2'!$G$1:$CU$424,59,0)</f>
        <v/>
      </c>
      <c r="TY32" s="48">
        <f>VLOOKUP(AG32,'BUS 2'!$G$1:$CU$424,60,0)</f>
        <v/>
      </c>
      <c r="TZ32" s="48">
        <f>VLOOKUP(AG32,'BUS 2'!$G$1:$CU$424,61,0)</f>
        <v/>
      </c>
      <c r="UA32" s="48">
        <f>VLOOKUP(AG32,'BUS 2'!$G$1:$CU$424,62,0)</f>
        <v/>
      </c>
      <c r="UB32" s="48">
        <f>VLOOKUP(AG32,'BUS 2'!$G$1:$CU$424,63,0)</f>
        <v/>
      </c>
      <c r="UC32" s="48">
        <f>VLOOKUP(AG32,'BUS 2'!$G$1:$CU$424,64,0)</f>
        <v/>
      </c>
      <c r="UD32" s="48">
        <f>VLOOKUP(AG32,'BUS 2'!$G$1:$CU$424,65,0)</f>
        <v/>
      </c>
      <c r="UE32" s="48">
        <f>VLOOKUP(AG32,'BUS 2'!$G$1:$CU$424,66,0)</f>
        <v/>
      </c>
      <c r="UF32" s="48">
        <f>VLOOKUP(AG32,'BUS 2'!$G$1:$CU$424,67,0)</f>
        <v/>
      </c>
      <c r="UG32" s="48">
        <f>VLOOKUP(AG32,'BUS 2'!$G$1:$CU$424,68,0)</f>
        <v/>
      </c>
      <c r="UH32" s="48">
        <f>VLOOKUP(AG32,'BUS 2'!$G$1:$CU$424,69,0)</f>
        <v/>
      </c>
      <c r="UI32" s="48">
        <f>VLOOKUP(AG32,'BUS 2'!$G$1:$CU$424,70,0)</f>
        <v/>
      </c>
      <c r="UJ32" s="48">
        <f>VLOOKUP(AG32,'BUS 2'!$G$1:$CU$424,71,0)</f>
        <v/>
      </c>
      <c r="UK32" s="48">
        <f>VLOOKUP(AG32,'BUS 2'!$G$1:$CU$424,72,0)</f>
        <v/>
      </c>
      <c r="UL32" s="48">
        <f>VLOOKUP(AG32,'BUS 2'!$G$1:$CU$424,73,0)</f>
        <v/>
      </c>
      <c r="UM32" s="48">
        <f>VLOOKUP(AG32,'BUS 2'!$G$1:$CU$424,74,0)</f>
        <v/>
      </c>
      <c r="UN32" s="48">
        <f>VLOOKUP(AG32,'BUS 2'!$G$1:$CU$424,75,0)</f>
        <v/>
      </c>
      <c r="UO32" s="48">
        <f>VLOOKUP(AG32,'BUS 2'!$G$1:$CU$424,76,0)</f>
        <v/>
      </c>
      <c r="UP32" s="48">
        <f>VLOOKUP(AG32,'BUS 2'!$G$1:$CU$424,77,0)</f>
        <v/>
      </c>
      <c r="UQ32" s="48">
        <f>VLOOKUP(AG32,'BUS 2'!$G$1:$CU$424,78,0)</f>
        <v/>
      </c>
      <c r="UR32" s="48">
        <f>VLOOKUP(AG32,'BUS 2'!$G$1:$CU$424,79,0)</f>
        <v/>
      </c>
      <c r="US32" s="48">
        <f>VLOOKUP(AG32,'BUS 2'!$G$1:$CU$424,80,0)</f>
        <v/>
      </c>
      <c r="UT32" s="48">
        <f>VLOOKUP(AG32,'BUS 2'!$G$1:$CU$424,81,0)</f>
        <v/>
      </c>
      <c r="UU32" s="48" t="inlineStr">
        <is>
          <t>Penggembalaan semi-terbuka</t>
        </is>
      </c>
      <c r="UV32" s="48" t="n"/>
      <c r="UW32" s="48" t="n"/>
      <c r="UX32" s="48" t="n"/>
      <c r="UY32" s="48" t="n"/>
      <c r="UZ32" s="48" t="n"/>
      <c r="VA32" s="48" t="inlineStr">
        <is>
          <t>Penggembalaan semi-terbuka</t>
        </is>
      </c>
      <c r="VB32" s="48" t="n"/>
      <c r="VC32" s="48" t="inlineStr">
        <is>
          <t>Jarang (2-3 minggu sekali)</t>
        </is>
      </c>
      <c r="VD32" s="48" t="n"/>
      <c r="VE32" s="48" t="n"/>
      <c r="VF32" s="48" t="n"/>
      <c r="VG32" s="48" t="n"/>
      <c r="VH32" s="48" t="n"/>
      <c r="VI32" s="48" t="inlineStr">
        <is>
          <t>Sangat jarang (&gt;1 bulan sekali)</t>
        </is>
      </c>
      <c r="VJ32" s="48" t="n"/>
      <c r="VK32" s="48" t="inlineStr">
        <is>
          <t>Sering (1 kali sehari)</t>
        </is>
      </c>
      <c r="VL32" s="48" t="n"/>
      <c r="VM32" s="48" t="n"/>
      <c r="VN32" s="48" t="n"/>
      <c r="VO32" s="48" t="n"/>
      <c r="VP32" s="48" t="n"/>
      <c r="VQ32" s="48" t="inlineStr">
        <is>
          <t>Cukup (2-6 hari sekali)</t>
        </is>
      </c>
      <c r="VR32" s="48" t="n"/>
      <c r="VS32" s="48" t="inlineStr">
        <is>
          <t>2-Disimpan basah (slurry)</t>
        </is>
      </c>
      <c r="VT32" s="8" t="n">
        <v>0</v>
      </c>
      <c r="VU32" s="8" t="n">
        <v>0</v>
      </c>
      <c r="VV32" s="8" t="n">
        <v>0</v>
      </c>
      <c r="VW32" s="8" t="n">
        <v>0</v>
      </c>
      <c r="VX32" s="8" t="n">
        <v>0</v>
      </c>
      <c r="VY32" s="8" t="n">
        <v>1</v>
      </c>
      <c r="VZ32" s="8" t="n">
        <v>0</v>
      </c>
      <c r="WA32" s="8" t="n">
        <v>0</v>
      </c>
      <c r="WB32" s="8" t="n">
        <v>0</v>
      </c>
      <c r="WC32" s="8" t="n">
        <v>0</v>
      </c>
      <c r="WD32" s="8" t="n">
        <v>0</v>
      </c>
      <c r="WE32" s="8" t="n">
        <v>0</v>
      </c>
      <c r="WF32" s="48" t="n"/>
      <c r="WG32" s="48" t="n"/>
      <c r="WH32" s="48" t="n"/>
      <c r="WI32" s="48" t="n"/>
      <c r="WJ32" s="48" t="n"/>
      <c r="WK32" s="48" t="n"/>
      <c r="WL32" s="48" t="n"/>
      <c r="WM32" s="48" t="n"/>
      <c r="WN32" s="48" t="n"/>
      <c r="WO32" s="48" t="n"/>
      <c r="WP32" s="48" t="n"/>
      <c r="WQ32" s="48" t="n"/>
      <c r="WR32" s="48" t="n"/>
      <c r="WS32" s="48" t="n"/>
      <c r="WT32" s="48" t="n"/>
      <c r="WU32" s="48" t="n"/>
      <c r="WV32" s="48" t="n"/>
      <c r="WW32" s="48" t="n"/>
      <c r="WX32" s="48" t="n"/>
      <c r="WY32" s="48" t="n"/>
      <c r="WZ32" s="48" t="n"/>
      <c r="XA32" s="48" t="n"/>
      <c r="XB32" s="48" t="n"/>
      <c r="XC32" s="48" t="n"/>
      <c r="XD32" s="48" t="n"/>
      <c r="XE32" s="48" t="n"/>
      <c r="XF32" s="48" t="n"/>
      <c r="XG32" s="48" t="n"/>
      <c r="XH32" s="48" t="n"/>
      <c r="XI32" s="48" t="n"/>
      <c r="XJ32" s="48" t="n"/>
      <c r="XK32" s="48" t="n"/>
      <c r="XL32" s="48" t="n"/>
      <c r="XM32" s="48" t="n"/>
      <c r="XN32" s="48" t="n"/>
      <c r="XO32" s="48" t="n"/>
      <c r="XP32" s="48" t="n"/>
      <c r="XQ32" s="48" t="n"/>
      <c r="XR32" s="48" t="n"/>
      <c r="XS32" s="48" t="n"/>
      <c r="XT32" s="48" t="n"/>
      <c r="XU32" s="48" t="n"/>
      <c r="XV32" s="48" t="n"/>
      <c r="XW32" s="48" t="n"/>
      <c r="XX32" s="48" t="n"/>
      <c r="XY32" s="48" t="n"/>
      <c r="XZ32" s="48" t="n"/>
      <c r="YA32" s="48" t="n"/>
      <c r="YB32" s="48" t="n"/>
      <c r="YC32" s="48" t="n"/>
      <c r="YD32" s="48" t="n"/>
      <c r="YE32" s="48" t="n"/>
      <c r="YF32" s="48" t="n"/>
      <c r="YG32" s="48" t="n"/>
      <c r="YH32" s="48" t="n"/>
      <c r="YI32" s="48" t="n"/>
      <c r="YJ32" s="48" t="n"/>
      <c r="YK32" s="48" t="n"/>
      <c r="YL32" s="48" t="n"/>
      <c r="YM32" s="48" t="n"/>
      <c r="YN32" s="48" t="inlineStr">
        <is>
          <t>8-Dibiarkan tersebar di ladang penggembalaan</t>
        </is>
      </c>
      <c r="YO32" s="8" t="n">
        <v>0</v>
      </c>
      <c r="YP32" s="8" t="n">
        <v>0</v>
      </c>
      <c r="YQ32" s="8" t="n">
        <v>0</v>
      </c>
      <c r="YR32" s="8" t="n">
        <v>0</v>
      </c>
      <c r="YS32" s="8" t="n">
        <v>0</v>
      </c>
      <c r="YT32" s="8" t="n">
        <v>0</v>
      </c>
      <c r="YU32" s="8" t="n">
        <v>0</v>
      </c>
      <c r="YV32" s="8" t="n">
        <v>0</v>
      </c>
      <c r="YW32" s="8" t="n">
        <v>0</v>
      </c>
      <c r="YX32" s="8" t="n">
        <v>0</v>
      </c>
      <c r="YY32" s="8" t="n">
        <v>0</v>
      </c>
      <c r="YZ32" s="8" t="n">
        <v>1</v>
      </c>
      <c r="ZA32" s="48" t="n"/>
      <c r="ZB32" s="48" t="n"/>
      <c r="ZC32" s="48" t="n"/>
      <c r="ZD32" s="48" t="n"/>
      <c r="ZE32" s="48" t="n"/>
      <c r="ZF32" s="48" t="n"/>
      <c r="ZG32" s="48" t="n"/>
      <c r="ZH32" s="48" t="n"/>
      <c r="ZI32" s="48" t="n"/>
      <c r="ZJ32" s="48" t="n"/>
      <c r="ZK32" s="48" t="n"/>
      <c r="ZL32" s="48" t="n"/>
      <c r="ZM32" s="48" t="n"/>
      <c r="ZN32" s="48" t="n"/>
      <c r="ZO32" s="48" t="n"/>
      <c r="ZP32" s="48" t="n"/>
      <c r="ZQ32" s="48" t="n"/>
      <c r="ZR32" s="48" t="n"/>
      <c r="ZS32" s="48" t="n"/>
      <c r="ZT32" s="48" t="n"/>
      <c r="ZU32" s="48" t="n"/>
      <c r="ZV32" s="8" t="n">
        <v>2</v>
      </c>
      <c r="ZW32" s="48" t="n"/>
      <c r="ZX32" s="48" t="n"/>
      <c r="ZY32" s="48" t="n"/>
      <c r="ZZ32" s="48" t="n"/>
      <c r="AAA32" s="48" t="n"/>
      <c r="AAB32" s="8" t="n">
        <v>2</v>
      </c>
      <c r="AAC32" s="48" t="n"/>
      <c r="AAD32" s="48" t="inlineStr">
        <is>
          <t>Pakan segar (misal: rumput)</t>
        </is>
      </c>
      <c r="AAE32" s="48" t="n"/>
      <c r="AAF32" s="48" t="n"/>
      <c r="AAG32" s="48" t="n"/>
      <c r="AAH32" s="48" t="n"/>
      <c r="AAI32" s="48" t="n"/>
      <c r="AAJ32" s="48" t="inlineStr">
        <is>
          <t>Pakan kering (misal: konsentrat, silase, pelet)</t>
        </is>
      </c>
      <c r="AAK32" s="48" t="n"/>
      <c r="AAL32" s="48" t="inlineStr">
        <is>
          <t>Ya</t>
        </is>
      </c>
      <c r="AAM32" s="48" t="inlineStr">
        <is>
          <t>Cair</t>
        </is>
      </c>
      <c r="AAN32" s="8" t="n">
        <v>0</v>
      </c>
      <c r="AAO32" s="8" t="n">
        <v>1</v>
      </c>
      <c r="AAP32" s="8" t="n">
        <v>5</v>
      </c>
      <c r="AAQ32" s="48" t="n"/>
      <c r="AAR32" s="48" t="inlineStr">
        <is>
          <t>Tidak</t>
        </is>
      </c>
      <c r="AAS32" s="48" t="inlineStr">
        <is>
          <t>Mengetahui</t>
        </is>
      </c>
      <c r="AAT32" s="48" t="inlineStr">
        <is>
          <t>Dibuang ke lahan sekitar kandang - yg ditanami tanaman</t>
        </is>
      </c>
      <c r="AAU32" s="8" t="n">
        <v>0</v>
      </c>
      <c r="AAV32" s="8" t="n">
        <v>0</v>
      </c>
      <c r="AAW32" s="8" t="n">
        <v>0</v>
      </c>
      <c r="AAX32" s="8" t="n">
        <v>1</v>
      </c>
      <c r="AAY32" s="8" t="n">
        <v>0</v>
      </c>
      <c r="AAZ32" s="8" t="n">
        <v>0</v>
      </c>
      <c r="ABA32" s="8" t="n">
        <v>0</v>
      </c>
      <c r="ABB32" s="48" t="n"/>
      <c r="ABC32" s="48" t="n"/>
      <c r="ABD32" s="48" t="n"/>
      <c r="ABE32" s="48" t="n"/>
      <c r="ABF32" s="48" t="n"/>
      <c r="ABG32" s="48" t="n"/>
      <c r="ABH32" s="48" t="n"/>
      <c r="ABI32" s="48" t="n"/>
      <c r="ABJ32" s="48" t="n"/>
      <c r="ABK32" s="48" t="n"/>
      <c r="ABL32" s="48" t="n"/>
      <c r="ABM32" s="48" t="n"/>
      <c r="ABN32" s="48" t="n"/>
      <c r="ABO32" s="48" t="n"/>
      <c r="ABP32" s="48" t="n"/>
      <c r="ABQ32" s="48" t="inlineStr">
        <is>
          <t>Lombok biji dan pohon pisang</t>
        </is>
      </c>
      <c r="ABR32" s="48" t="inlineStr">
        <is>
          <t>Jarang (1 bulan sekali)</t>
        </is>
      </c>
      <c r="ABS32" s="48" t="n"/>
      <c r="ABT32" s="8" t="n">
        <v>10000</v>
      </c>
      <c r="ABU32" s="48" t="n"/>
      <c r="ABV32" s="48" t="n"/>
      <c r="ABW32" s="48" t="n"/>
      <c r="ABX32" s="48" t="n"/>
      <c r="ABY32" s="48" t="n"/>
      <c r="ABZ32" s="48" t="n"/>
      <c r="ACA32" s="48" t="n"/>
      <c r="ACB32" s="48" t="n"/>
      <c r="ACC32" s="48" t="n"/>
      <c r="ACD32" s="48" t="n"/>
      <c r="ACE32" s="48" t="n"/>
      <c r="ACF32" s="48" t="n"/>
      <c r="ACG32" s="48" t="n"/>
      <c r="ACH32" s="48" t="n"/>
      <c r="ACI32" s="48" t="n"/>
      <c r="ACJ32" s="48" t="n"/>
      <c r="ACK32" s="48" t="inlineStr">
        <is>
          <t>Ladang/sawah terlalu jauh, sulit untuk mengangkut ke sana</t>
        </is>
      </c>
      <c r="ACL32" s="8" t="n">
        <v>0</v>
      </c>
      <c r="ACM32" s="8" t="n">
        <v>0</v>
      </c>
      <c r="ACN32" s="8" t="n">
        <v>0</v>
      </c>
      <c r="ACO32" s="8" t="n">
        <v>1</v>
      </c>
      <c r="ACP32" s="8" t="n">
        <v>0</v>
      </c>
      <c r="ACQ32" s="8" t="n">
        <v>0</v>
      </c>
      <c r="ACR32" s="8" t="n">
        <v>0</v>
      </c>
      <c r="ACS32" s="48" t="n"/>
      <c r="ACT32" s="48" t="inlineStr">
        <is>
          <t>-</t>
        </is>
      </c>
      <c r="ACU32" s="48" t="inlineStr">
        <is>
          <t>Manfaat cukup signifikan, terasa di kehidupan sehari-hari</t>
        </is>
      </c>
      <c r="ACV32" s="48" t="inlineStr">
        <is>
          <t>Sama saja</t>
        </is>
      </c>
      <c r="ACW32" s="48" t="inlineStr">
        <is>
          <t>Anggota keluarga - Perempuan dewasa</t>
        </is>
      </c>
      <c r="ACX32" s="48" t="inlineStr">
        <is>
          <t>Netral/tidak tahu</t>
        </is>
      </c>
      <c r="ACY32" s="48" t="inlineStr">
        <is>
          <t>Anggota keluarga - Laki-laki dewasa Anggota keluarga - Perempuan dewasa Anggota keluarga - Anak-anak</t>
        </is>
      </c>
      <c r="ACZ32" s="8" t="n">
        <v>1</v>
      </c>
      <c r="ADA32" s="8" t="n">
        <v>1</v>
      </c>
      <c r="ADB32" s="8" t="n">
        <v>1</v>
      </c>
      <c r="ADC32" s="8" t="n">
        <v>0</v>
      </c>
      <c r="ADD32" s="48" t="inlineStr">
        <is>
          <t>Cukup puas</t>
        </is>
      </c>
      <c r="ADE32" s="48" t="inlineStr">
        <is>
          <t>Cukup puas</t>
        </is>
      </c>
      <c r="ADF32" s="48" t="inlineStr">
        <is>
          <t>Cukup puas</t>
        </is>
      </c>
      <c r="ADG32" s="48" t="inlineStr">
        <is>
          <t>Cukup puas</t>
        </is>
      </c>
      <c r="ADH32" s="48" t="inlineStr">
        <is>
          <t>Tidak</t>
        </is>
      </c>
      <c r="ADI32" s="48" t="n"/>
      <c r="ADJ32" s="48" t="inlineStr">
        <is>
          <t>Cukup puas</t>
        </is>
      </c>
      <c r="ADK32" s="48" t="n"/>
      <c r="ADL32" s="48" t="n"/>
      <c r="ADM32" s="48" t="n"/>
      <c r="ADN32" s="48" t="n"/>
      <c r="ADO32" s="48" t="n"/>
      <c r="ADP32" s="48" t="n"/>
      <c r="ADQ32" s="48" t="n"/>
      <c r="ADR32" s="48" t="n"/>
      <c r="ADS32" s="48" t="n"/>
      <c r="ADT32" s="48" t="n"/>
      <c r="ADU32" s="48" t="inlineStr">
        <is>
          <t>Memperbaiki sendiri</t>
        </is>
      </c>
      <c r="ADV32" s="8" t="n">
        <v>0</v>
      </c>
      <c r="ADW32" s="8" t="n">
        <v>0</v>
      </c>
      <c r="ADX32" s="8" t="n">
        <v>0</v>
      </c>
      <c r="ADY32" s="8" t="n">
        <v>0</v>
      </c>
      <c r="ADZ32" s="8" t="n">
        <v>0</v>
      </c>
      <c r="AEA32" s="8" t="n">
        <v>1</v>
      </c>
      <c r="AEB32" s="8" t="n">
        <v>0</v>
      </c>
      <c r="AEC32" s="8" t="n">
        <v>0</v>
      </c>
      <c r="AED32" s="48" t="inlineStr">
        <is>
          <t>-</t>
        </is>
      </c>
      <c r="AEE32" s="48" t="inlineStr">
        <is>
          <t>Laki-laki dewasa</t>
        </is>
      </c>
      <c r="AEF32" s="48" t="n"/>
      <c r="AEG32" s="48" t="inlineStr">
        <is>
          <t>Menelepon atau WA langsung</t>
        </is>
      </c>
      <c r="AEH32" s="48" t="n"/>
      <c r="AEI32" s="48" t="inlineStr">
        <is>
          <t>-</t>
        </is>
      </c>
      <c r="AEJ32" s="48" t="inlineStr">
        <is>
          <t>Kadang-kadang</t>
        </is>
      </c>
      <c r="AEK32" s="48" t="inlineStr">
        <is>
          <t>Pengurangan pengeluaran rumah tangga (bahan bakar minyak, pupuk, dll.) Lebih aman Peningkatan kebersihan kandang ternak Pemanfaatan bio-slurry sebagai pupuk Dapur lebih bersih dan bebas asap</t>
        </is>
      </c>
      <c r="AEL32" s="8" t="n">
        <v>1</v>
      </c>
      <c r="AEM32" s="8" t="n">
        <v>0</v>
      </c>
      <c r="AEN32" s="8" t="n">
        <v>0</v>
      </c>
      <c r="AEO32" s="8" t="n">
        <v>0</v>
      </c>
      <c r="AEP32" s="8" t="n">
        <v>1</v>
      </c>
      <c r="AEQ32" s="8" t="n">
        <v>0</v>
      </c>
      <c r="AER32" s="8" t="n">
        <v>1</v>
      </c>
      <c r="AES32" s="8" t="n">
        <v>1</v>
      </c>
      <c r="AET32" s="8" t="n">
        <v>1</v>
      </c>
      <c r="AEU32" s="8" t="n">
        <v>0</v>
      </c>
      <c r="AEV32" s="8" t="n">
        <v>0</v>
      </c>
      <c r="AEW32" s="8" t="n">
        <v>0</v>
      </c>
      <c r="AEX32" s="48" t="n"/>
      <c r="AEY32" s="48" t="inlineStr">
        <is>
          <t>Memasak lebih aman</t>
        </is>
      </c>
      <c r="AEZ32" s="48" t="n"/>
      <c r="AFA32" s="48" t="inlineStr">
        <is>
          <t>Tetangga / teman / saudara</t>
        </is>
      </c>
      <c r="AFB32" s="48" t="n"/>
      <c r="AFC32" s="48" t="inlineStr">
        <is>
          <t>1000095040-20_9_48.jpg</t>
        </is>
      </c>
      <c r="AFD32" s="16" t="inlineStr">
        <is>
          <t>https://kf.kobotoolbox.org/api/v2/assets/avstPQqLr3Ab3ZdcVTXZ6f/data/672522073/attachments/attSwMnqdo7NBUsdoGNGxeoE/</t>
        </is>
      </c>
      <c r="AFE32" s="48" t="inlineStr">
        <is>
          <t>1000095025-20_9_57.jpg</t>
        </is>
      </c>
      <c r="AFF32" s="16" t="inlineStr">
        <is>
          <t>https://kf.kobotoolbox.org/api/v2/assets/avstPQqLr3Ab3ZdcVTXZ6f/data/672522073/attachments/att8iLmFxKxQTkFzndebhb85/</t>
        </is>
      </c>
      <c r="AFG32" s="48" t="inlineStr">
        <is>
          <t>Inrawan</t>
        </is>
      </c>
      <c r="AFH32" s="48" t="n"/>
      <c r="AFI32" s="27" t="inlineStr">
        <is>
          <t>-</t>
        </is>
      </c>
      <c r="AFJ32" s="48" t="n"/>
      <c r="AFK32" s="48" t="n"/>
      <c r="AFL32" s="48" t="n"/>
      <c r="AFM32" s="48" t="n"/>
      <c r="AFN32" s="48" t="n"/>
      <c r="AFO32" s="48" t="n"/>
      <c r="AFP32" s="48" t="n"/>
      <c r="AFQ32" s="48" t="n"/>
      <c r="AFR32" s="48" t="n"/>
      <c r="AFS32" s="48" t="n"/>
      <c r="AFT32" s="48" t="n"/>
      <c r="AFU32" s="48" t="n"/>
      <c r="AFV32" s="48" t="n"/>
      <c r="AFW32" s="48" t="n"/>
      <c r="AFX32" s="48" t="n"/>
      <c r="AFY32" s="48" t="n"/>
      <c r="AFZ32" s="48" t="n"/>
      <c r="AGA32" s="48" t="n"/>
      <c r="AGB32" s="48" t="n"/>
      <c r="AGC32" s="48" t="n"/>
      <c r="AGD32" s="48" t="n"/>
      <c r="AGE32" s="48" t="n"/>
      <c r="AGF32" s="48" t="n"/>
      <c r="AGG32" s="48" t="n"/>
      <c r="AGH32" s="48" t="n"/>
      <c r="AGI32" s="48" t="n"/>
      <c r="AGJ32" s="48" t="n"/>
      <c r="AGK32" s="48" t="n"/>
      <c r="AGL32" s="48" t="n"/>
      <c r="AGM32" s="48" t="n"/>
      <c r="AGN32" s="48" t="n"/>
      <c r="AGO32" s="48" t="n"/>
      <c r="AGP32" s="48" t="n"/>
      <c r="AGQ32" s="48" t="n"/>
      <c r="AGR32" s="48" t="n"/>
      <c r="AGS32" s="48" t="n"/>
      <c r="AGT32" s="48" t="n"/>
      <c r="AGU32" s="48" t="n"/>
      <c r="AGV32" s="48" t="n"/>
      <c r="AGW32" s="48" t="n"/>
      <c r="AGX32" s="48" t="n"/>
      <c r="AGY32" s="48" t="n"/>
      <c r="AGZ32" s="48" t="n"/>
      <c r="AHA32" s="48" t="n"/>
      <c r="AHB32" s="48" t="n"/>
      <c r="AHC32" s="48" t="n"/>
      <c r="AHD32" s="48" t="n"/>
      <c r="AHE32" s="48" t="n"/>
      <c r="AHF32" s="48" t="n"/>
      <c r="AHG32" s="48" t="n"/>
      <c r="AHH32" s="48" t="n"/>
      <c r="AHI32" s="48" t="n"/>
      <c r="AHJ32" s="48" t="n"/>
      <c r="AHK32" s="48" t="n"/>
      <c r="AHL32" s="48" t="n"/>
      <c r="AHM32" s="48" t="n"/>
      <c r="AHN32" s="48" t="n"/>
      <c r="AHO32" s="48" t="n"/>
      <c r="AHP32" s="48" t="n"/>
      <c r="AHQ32" s="48" t="n"/>
      <c r="AHR32" s="48" t="n"/>
      <c r="AHS32" s="48" t="n"/>
      <c r="AHT32" s="48" t="n"/>
      <c r="AHU32" s="48" t="n"/>
      <c r="AHV32" s="48" t="n"/>
      <c r="AHW32" s="48" t="n"/>
      <c r="AHX32" s="48" t="n"/>
      <c r="AHY32" s="48" t="n"/>
      <c r="AHZ32" s="48" t="n"/>
      <c r="AIA32" s="48" t="n"/>
      <c r="AIB32" s="48" t="n"/>
      <c r="AIC32" s="48" t="n"/>
      <c r="AID32" s="48" t="n"/>
      <c r="AIE32" s="48" t="n"/>
      <c r="AIF32" s="48" t="n"/>
      <c r="AIG32" s="48" t="n"/>
      <c r="AIH32" s="48" t="n"/>
      <c r="AII32" s="48" t="n"/>
      <c r="AIJ32" s="48" t="n"/>
      <c r="AIK32" s="48" t="n"/>
      <c r="AIL32" s="48" t="n"/>
      <c r="AIM32" s="48" t="n"/>
      <c r="AIN32" s="48" t="n"/>
      <c r="AIO32" s="48" t="n"/>
      <c r="AIP32" s="48" t="n"/>
      <c r="AIQ32" s="48" t="n"/>
      <c r="AIR32" s="48" t="n"/>
      <c r="AIS32" s="48" t="n"/>
      <c r="AIT32" s="48" t="n"/>
      <c r="AIU32" s="48" t="n"/>
      <c r="AIV32" s="48" t="n"/>
      <c r="AIW32" s="48" t="n"/>
      <c r="AIX32" s="48" t="n"/>
      <c r="AIY32" s="48" t="n"/>
      <c r="AIZ32" s="48" t="n"/>
      <c r="AJA32" s="48" t="n"/>
      <c r="AJB32" s="48" t="n"/>
      <c r="AJC32" s="48" t="n"/>
      <c r="AJD32" s="48" t="n"/>
      <c r="AJE32" s="48" t="n"/>
      <c r="AJF32" s="48" t="n"/>
      <c r="AJG32" s="48" t="n"/>
      <c r="AJH32" s="48" t="n"/>
      <c r="AJI32" s="48" t="n"/>
      <c r="AJJ32" s="48" t="n"/>
      <c r="AJK32" s="48" t="n"/>
      <c r="AJL32" s="48" t="n"/>
      <c r="AJM32" s="48" t="n"/>
      <c r="AJN32" s="48" t="n"/>
      <c r="AJO32" s="48" t="n"/>
      <c r="AJP32" s="48" t="n"/>
      <c r="AJQ32" s="48" t="n"/>
      <c r="AJR32" s="48" t="n"/>
      <c r="AJS32" s="48" t="n"/>
      <c r="AJT32" s="48" t="n"/>
      <c r="AJU32" s="48" t="n"/>
      <c r="AJV32" s="48" t="n"/>
      <c r="AJW32" s="48" t="n"/>
      <c r="AJX32" s="48" t="n"/>
      <c r="AJY32" s="48" t="n"/>
      <c r="AJZ32" s="48" t="n"/>
      <c r="AKA32" s="48" t="n"/>
      <c r="AKB32" s="48" t="n"/>
      <c r="AKC32" s="48" t="n"/>
      <c r="AKD32" s="48" t="n"/>
      <c r="AKE32" s="48" t="n"/>
      <c r="AKF32" s="48" t="n"/>
      <c r="AKG32" s="48" t="n"/>
      <c r="AKH32" s="48" t="n"/>
      <c r="AKI32" s="48" t="n"/>
      <c r="AKJ32" s="48" t="n"/>
      <c r="AKK32" s="48" t="n"/>
      <c r="AKL32" s="48" t="n"/>
      <c r="AKM32" s="48" t="n"/>
      <c r="AKN32" s="48" t="n"/>
      <c r="AKO32" s="48" t="n"/>
      <c r="AKP32" s="48" t="n"/>
      <c r="AKQ32" s="48" t="n"/>
      <c r="AKR32" s="48" t="n"/>
      <c r="AKS32" s="48" t="n"/>
      <c r="AKT32" s="48" t="n"/>
      <c r="AKU32" s="48" t="n"/>
      <c r="AKV32" s="48" t="n"/>
      <c r="AKW32" s="48" t="n"/>
      <c r="AKX32" s="48" t="n"/>
      <c r="AKY32" s="48" t="n"/>
      <c r="AKZ32" s="48" t="n"/>
      <c r="ALA32" s="48" t="n"/>
      <c r="ALB32" s="48" t="n"/>
      <c r="ALC32" s="48" t="n"/>
      <c r="ALD32" s="48" t="n"/>
      <c r="ALE32" s="48" t="n"/>
      <c r="ALF32" s="48" t="n"/>
      <c r="ALG32" s="48" t="n"/>
      <c r="ALH32" s="48" t="n"/>
      <c r="ALI32" s="48" t="n"/>
      <c r="ALJ32" s="48" t="n"/>
      <c r="ALK32" s="48" t="n"/>
      <c r="ALL32" s="48" t="n"/>
      <c r="ALM32" s="48" t="n"/>
      <c r="ALN32" s="48" t="n"/>
      <c r="ALO32" s="48" t="n"/>
      <c r="ALP32" s="48" t="n"/>
      <c r="ALQ32" s="48" t="n"/>
      <c r="ALR32" s="48" t="n"/>
      <c r="ALS32" s="48" t="n"/>
      <c r="ALT32" s="48" t="n"/>
      <c r="ALU32" s="48" t="n"/>
      <c r="ALV32" s="48" t="n"/>
      <c r="ALW32" s="48" t="n"/>
      <c r="ALX32" s="48" t="n"/>
      <c r="ALY32" s="48" t="n"/>
      <c r="ALZ32" s="48" t="n"/>
      <c r="AMA32" s="48" t="n"/>
      <c r="AMB32" s="48" t="n"/>
      <c r="AMC32" s="48" t="n"/>
      <c r="AMD32" s="48" t="n"/>
      <c r="AME32" s="48" t="n"/>
      <c r="AMF32" s="48" t="n"/>
      <c r="AMG32" s="48" t="n"/>
      <c r="AMH32" s="48" t="n"/>
      <c r="AMI32" s="48" t="n"/>
      <c r="AMJ32" s="48" t="n"/>
      <c r="AMK32" s="48" t="n"/>
      <c r="AML32" s="48" t="n"/>
      <c r="AMM32" s="48" t="n"/>
      <c r="AMN32" s="48" t="n"/>
      <c r="AMO32" s="48" t="n"/>
      <c r="AMP32" s="48" t="n"/>
      <c r="AMQ32" s="48" t="n"/>
      <c r="AMR32" s="48" t="n"/>
      <c r="AMS32" s="48" t="n"/>
      <c r="AMT32" s="48" t="n"/>
      <c r="AMU32" s="48" t="n"/>
      <c r="AMV32" s="48" t="n"/>
      <c r="AMW32" s="48" t="n"/>
      <c r="AMX32" s="48" t="n"/>
      <c r="AMY32" s="48" t="n"/>
      <c r="AMZ32" s="48" t="n"/>
      <c r="ANA32" s="48" t="n"/>
      <c r="ANB32" s="48" t="n"/>
      <c r="ANC32" s="48" t="n"/>
      <c r="AND32" s="48" t="n"/>
      <c r="ANE32" s="48" t="n"/>
      <c r="ANF32" s="48" t="n"/>
      <c r="ANG32" s="48" t="n"/>
      <c r="ANH32" s="48" t="n"/>
      <c r="ANI32" s="48" t="n"/>
      <c r="ANJ32" s="48" t="n"/>
      <c r="ANK32" s="48" t="n"/>
      <c r="ANL32" s="48" t="n"/>
      <c r="ANM32" s="48" t="n"/>
      <c r="ANN32" s="48" t="n"/>
      <c r="ANO32" s="48" t="n"/>
      <c r="ANP32" s="48" t="n"/>
      <c r="ANQ32" s="48" t="n"/>
      <c r="ANR32" s="48" t="n"/>
      <c r="ANS32" s="48" t="n"/>
      <c r="ANT32" s="48" t="n"/>
      <c r="ANU32" s="48" t="n"/>
      <c r="ANV32" s="48" t="n"/>
      <c r="ANW32" s="48" t="n"/>
      <c r="ANX32" s="48" t="n"/>
      <c r="ANY32" s="48" t="n"/>
      <c r="ANZ32" s="48" t="n"/>
      <c r="AOA32" s="48" t="n"/>
      <c r="AOB32" s="48" t="n"/>
      <c r="AOC32" s="48" t="n"/>
      <c r="AOD32" s="48" t="n"/>
      <c r="AOE32" s="48" t="n"/>
      <c r="AOF32" s="48" t="n"/>
      <c r="AOG32" s="48" t="n"/>
      <c r="AOH32" s="48" t="n"/>
      <c r="AOI32" s="48" t="n"/>
      <c r="AOJ32" s="48" t="n"/>
      <c r="AOK32" s="48" t="n"/>
      <c r="AOL32" s="48" t="n"/>
      <c r="AOM32" s="48" t="n"/>
      <c r="AON32" s="48" t="n"/>
      <c r="AOO32" s="48" t="n"/>
      <c r="AOP32" s="48" t="n"/>
      <c r="AOQ32" s="48" t="n"/>
      <c r="AOR32" s="48" t="n"/>
      <c r="AOS32" s="48" t="n"/>
      <c r="AOT32" s="48" t="n"/>
      <c r="AOU32" s="48" t="n"/>
      <c r="AOV32" s="48" t="n"/>
      <c r="AOW32" s="48" t="n"/>
      <c r="AOX32" s="48" t="n"/>
      <c r="AOY32" s="48" t="n"/>
      <c r="AOZ32" s="48" t="n"/>
      <c r="APA32" s="48" t="n"/>
      <c r="APB32" s="48" t="n"/>
      <c r="APC32" s="48" t="n"/>
      <c r="APD32" s="48" t="n"/>
      <c r="APE32" s="48" t="n"/>
      <c r="APF32" s="48" t="n"/>
      <c r="APG32" s="48" t="n"/>
      <c r="APH32" s="48" t="n"/>
      <c r="API32" s="48" t="n"/>
      <c r="APJ32" s="48" t="n"/>
      <c r="APK32" s="48" t="n"/>
      <c r="APL32" s="48" t="n"/>
      <c r="APM32" s="48" t="n"/>
      <c r="APN32" s="48" t="n"/>
      <c r="APO32" s="48" t="n"/>
      <c r="APP32" s="48" t="n"/>
      <c r="APQ32" s="48" t="n"/>
      <c r="APR32" s="48" t="n"/>
      <c r="APS32" s="48" t="n"/>
      <c r="APT32" s="48" t="n"/>
      <c r="APU32" s="48" t="n"/>
      <c r="APV32" s="48" t="n"/>
      <c r="APW32" s="48" t="n"/>
      <c r="APX32" s="48" t="n"/>
      <c r="APY32" s="48" t="n"/>
      <c r="APZ32" s="48" t="n"/>
      <c r="AQA32" s="48" t="n"/>
      <c r="AQB32" s="48" t="n"/>
      <c r="AQC32" s="48" t="n"/>
      <c r="AQD32" s="48" t="n"/>
      <c r="AQE32" s="48" t="n"/>
      <c r="AQF32" s="48" t="n"/>
      <c r="AQG32" s="48" t="n"/>
      <c r="AQH32" s="48" t="n"/>
      <c r="AQI32" s="48" t="n"/>
      <c r="AQJ32" s="48" t="n"/>
      <c r="AQK32" s="48" t="n"/>
      <c r="AQL32" s="48" t="n"/>
      <c r="AQM32" s="48" t="n"/>
      <c r="AQN32" s="48" t="n"/>
      <c r="AQO32" s="48" t="n"/>
      <c r="AQP32" s="48" t="n"/>
      <c r="AQQ32" s="48" t="n"/>
      <c r="AQR32" s="48" t="n"/>
      <c r="AQS32" s="48" t="n"/>
      <c r="AQT32" s="48" t="n"/>
      <c r="AQU32" s="48" t="n"/>
      <c r="AQV32" s="48" t="n"/>
      <c r="AQW32" s="48" t="n"/>
      <c r="AQX32" s="48" t="n"/>
      <c r="AQY32" s="48" t="n"/>
      <c r="AQZ32" s="48" t="n"/>
      <c r="ARA32" s="48" t="n"/>
      <c r="ARB32" s="48" t="n"/>
      <c r="ARC32" s="48" t="n"/>
      <c r="ARD32" s="48" t="n"/>
      <c r="ARE32" s="48" t="n"/>
      <c r="ARF32" s="48" t="n"/>
      <c r="ARG32" s="48" t="n"/>
      <c r="ARH32" s="48" t="n"/>
      <c r="ARI32" s="48" t="n"/>
      <c r="ARJ32" s="48" t="n"/>
      <c r="ARK32" s="48" t="n"/>
      <c r="ARL32" s="48" t="n"/>
      <c r="ARM32" s="48" t="n"/>
      <c r="ARN32" s="48" t="n"/>
      <c r="ARO32" s="48" t="n"/>
      <c r="ARP32" s="48" t="n"/>
      <c r="ARQ32" s="48" t="n"/>
      <c r="ARR32" s="48" t="n"/>
      <c r="ARS32" s="48" t="n"/>
      <c r="ART32" s="48" t="n"/>
      <c r="ARU32" s="48" t="n"/>
      <c r="ARV32" s="48" t="n"/>
      <c r="ARW32" s="48" t="n"/>
      <c r="ARX32" s="48" t="n"/>
      <c r="ARY32" s="48" t="n"/>
      <c r="ARZ32" s="48" t="n"/>
      <c r="ASA32" s="48" t="n"/>
      <c r="ASB32" s="48" t="n"/>
      <c r="ASC32" s="48" t="n"/>
      <c r="ASD32" s="48" t="n"/>
      <c r="ASE32" s="48" t="n"/>
      <c r="ASF32" s="48" t="n"/>
      <c r="ASG32" s="48" t="n"/>
      <c r="ASH32" s="48" t="n"/>
      <c r="ASI32" s="48" t="n"/>
      <c r="ASJ32" s="48" t="n"/>
      <c r="ASK32" s="48" t="n"/>
      <c r="ASL32" s="48" t="n"/>
      <c r="ASM32" s="48" t="n"/>
      <c r="ASN32" s="48" t="n"/>
      <c r="ASO32" s="48" t="n"/>
      <c r="ASP32" s="48" t="n"/>
      <c r="ASQ32" s="48" t="n"/>
      <c r="ASR32" s="48" t="n"/>
      <c r="ASS32" s="48" t="n"/>
      <c r="AST32" s="48" t="n"/>
      <c r="ASU32" s="48" t="n"/>
      <c r="ASV32" s="48" t="n"/>
      <c r="ASW32" s="48" t="n"/>
      <c r="ASX32" s="48" t="n"/>
      <c r="ASY32" s="48" t="n"/>
      <c r="ASZ32" s="48" t="n"/>
      <c r="ATA32" s="48" t="n"/>
      <c r="ATB32" s="48" t="n"/>
      <c r="ATC32" s="48" t="n"/>
      <c r="ATD32" s="48" t="n"/>
      <c r="ATE32" s="48" t="n"/>
      <c r="ATF32" s="48" t="n"/>
      <c r="ATG32" s="48" t="n"/>
      <c r="ATH32" s="48" t="n"/>
      <c r="ATI32" s="48" t="n"/>
      <c r="ATJ32" s="48" t="n"/>
      <c r="ATK32" s="48" t="n"/>
      <c r="ATL32" s="48" t="n"/>
      <c r="ATM32" s="48" t="n"/>
      <c r="ATN32" s="48" t="n"/>
      <c r="ATO32" s="48" t="n"/>
      <c r="ATP32" s="48" t="n"/>
      <c r="ATQ32" s="48" t="n"/>
      <c r="ATR32" s="48" t="n"/>
      <c r="ATS32" s="48" t="n"/>
      <c r="ATT32" s="48" t="n"/>
      <c r="ATU32" s="48" t="n"/>
      <c r="ATV32" s="48" t="n"/>
      <c r="ATW32" s="48" t="n"/>
      <c r="ATX32" s="48" t="n"/>
      <c r="ATY32" s="48" t="n"/>
      <c r="ATZ32" s="48" t="n"/>
      <c r="AUA32" s="48" t="n"/>
      <c r="AUB32" s="48" t="n"/>
      <c r="AUC32" s="48" t="n"/>
      <c r="AUD32" s="48" t="n"/>
      <c r="AUE32" s="48" t="n"/>
      <c r="AUF32" s="48" t="n"/>
      <c r="AUG32" s="48" t="n"/>
      <c r="AUH32" s="48" t="n"/>
      <c r="AUI32" s="48" t="n"/>
      <c r="AUJ32" s="48" t="n"/>
      <c r="AUK32" s="48" t="n"/>
      <c r="AUL32" s="48" t="n"/>
      <c r="AUM32" s="48" t="n"/>
      <c r="AUN32" s="48" t="n"/>
      <c r="AUO32" s="48" t="n"/>
      <c r="AUP32" s="48" t="n"/>
      <c r="AUQ32" s="48" t="n"/>
      <c r="AUR32" s="48" t="n"/>
      <c r="AUS32" s="48" t="n"/>
      <c r="AUT32" s="48" t="n"/>
      <c r="AUU32" s="48" t="n"/>
      <c r="AUV32" s="48" t="n"/>
      <c r="AUW32" s="48" t="n"/>
      <c r="AUX32" s="48" t="n"/>
      <c r="AUY32" s="48" t="n"/>
      <c r="AUZ32" s="48" t="n"/>
      <c r="AVA32" s="48" t="n"/>
      <c r="AVB32" s="48" t="n"/>
      <c r="AVC32" s="48" t="n"/>
      <c r="AVD32" s="48" t="n"/>
      <c r="AVE32" s="48" t="n"/>
      <c r="AVF32" s="48" t="n"/>
      <c r="AVG32" s="48" t="n"/>
      <c r="AVH32" s="48" t="n"/>
      <c r="AVI32" s="48" t="n"/>
      <c r="AVJ32" s="48" t="n"/>
      <c r="AVK32" s="48" t="n"/>
      <c r="AVL32" s="48" t="n"/>
      <c r="AVM32" s="48" t="n"/>
      <c r="AVN32" s="48" t="n"/>
      <c r="AVO32" s="48" t="n"/>
      <c r="AVP32" s="48" t="n"/>
      <c r="AVQ32" s="48" t="n"/>
      <c r="AVR32" s="48" t="n"/>
      <c r="AVS32" s="48" t="n"/>
      <c r="AVT32" s="48" t="n"/>
      <c r="AVU32" s="48" t="n"/>
      <c r="AVV32" s="48" t="n"/>
      <c r="AVW32" s="48" t="n"/>
      <c r="AVX32" s="48" t="n"/>
      <c r="AVY32" s="48" t="n"/>
      <c r="AVZ32" s="48" t="n"/>
      <c r="AWA32" s="8" t="n">
        <v>672522073</v>
      </c>
      <c r="AWB32" s="48" t="inlineStr">
        <is>
          <t>f79699d1-8115-489c-b686-7328d0b64d65</t>
        </is>
      </c>
      <c r="AWC32" s="6" t="n">
        <v>46068</v>
      </c>
      <c r="AWD32" s="48" t="n"/>
      <c r="AWE32" s="48" t="n"/>
      <c r="AWF32" s="48" t="inlineStr">
        <is>
          <t>submitted_via_web</t>
        </is>
      </c>
      <c r="AWG32" s="48" t="n"/>
      <c r="AWH32" s="48" t="inlineStr">
        <is>
          <t>vyNMZfRj9dojjrwxZxh2FZ</t>
        </is>
      </c>
      <c r="AWI32" s="48" t="n"/>
      <c r="AWJ32" s="48" t="inlineStr">
        <is>
          <t>uuid:f79699d1-8115-489c-b686-7328d0b64d65</t>
        </is>
      </c>
      <c r="AWK32" s="8" t="n">
        <v>253</v>
      </c>
      <c r="AWL32" s="48" t="inlineStr">
        <is>
          <t>RAP0115</t>
        </is>
      </c>
      <c r="AWM32" s="8" t="n">
        <v>0</v>
      </c>
      <c r="AWN32" s="48" t="inlineStr">
        <is>
          <t>Year of Use valid, no validation needed</t>
        </is>
      </c>
      <c r="AWO32" s="37" t="b">
        <v>1</v>
      </c>
      <c r="AWP32" s="37" t="b">
        <v>1</v>
      </c>
      <c r="AWQ32" s="37" t="b">
        <v>1</v>
      </c>
      <c r="AWR32" s="37" t="b">
        <v>1</v>
      </c>
      <c r="AWS32" s="37" t="b">
        <v>1</v>
      </c>
      <c r="AWT32" s="37" t="b">
        <v>1</v>
      </c>
      <c r="AWU32" s="48" t="n"/>
      <c r="AWV32" s="8" t="n">
        <v>6</v>
      </c>
      <c r="AWW32" s="48" t="n"/>
      <c r="AWX32" s="48" t="n"/>
      <c r="AWY32" s="48" t="n"/>
      <c r="AWZ32" s="48" t="n"/>
    </row>
    <row r="33">
      <c r="A33" s="6" t="n">
        <v>46067</v>
      </c>
      <c r="B33" s="6" t="n">
        <v>46069</v>
      </c>
      <c r="C33" s="34" t="inlineStr">
        <is>
          <t>Laylah</t>
        </is>
      </c>
      <c r="D33" s="34" t="inlineStr">
        <is>
          <t>Irwandi (Anak Pak Jamaluddin Dg Nyau)</t>
        </is>
      </c>
      <c r="E33" s="8">
        <f>+6285282733230</f>
        <v/>
      </c>
      <c r="F33" s="48" t="inlineStr">
        <is>
          <t>-5.397297 119.554614 104.19999694824219 24.899999618530273</t>
        </is>
      </c>
      <c r="G33" s="8" t="n">
        <v>-5.397297</v>
      </c>
      <c r="H33" s="8" t="n">
        <v>119.554614</v>
      </c>
      <c r="I33" s="8" t="n">
        <v>104.1999969</v>
      </c>
      <c r="J33" s="8" t="n">
        <v>24.89999962</v>
      </c>
      <c r="K33" s="8" t="n">
        <v>0</v>
      </c>
      <c r="L33" s="48" t="inlineStr">
        <is>
          <t>-5.396945 119.554755 95.13052122375235 14.269000053405762</t>
        </is>
      </c>
      <c r="M33" s="8" t="n">
        <v>-5.396945</v>
      </c>
      <c r="N33" s="8" t="n">
        <v>119.554755</v>
      </c>
      <c r="O33" s="8" t="n">
        <v>95.13052122000001</v>
      </c>
      <c r="P33" s="8" t="n">
        <v>14.26900005</v>
      </c>
      <c r="Q33" s="8" t="n">
        <v>0</v>
      </c>
      <c r="R33" s="48" t="inlineStr">
        <is>
          <t>Sulawesi Selatan</t>
        </is>
      </c>
      <c r="S33" s="8" t="n">
        <v>0</v>
      </c>
      <c r="T33" s="8" t="n">
        <v>0</v>
      </c>
      <c r="U33" s="8" t="n">
        <v>0</v>
      </c>
      <c r="V33" s="8" t="n">
        <v>0</v>
      </c>
      <c r="W33" s="8" t="n">
        <v>0</v>
      </c>
      <c r="X33" s="8" t="n">
        <v>0</v>
      </c>
      <c r="Y33" s="8" t="n">
        <v>0</v>
      </c>
      <c r="Z33" s="8" t="n">
        <v>0</v>
      </c>
      <c r="AA33" s="8" t="n">
        <v>0</v>
      </c>
      <c r="AB33" s="8" t="n">
        <v>1</v>
      </c>
      <c r="AC33" s="48" t="inlineStr">
        <is>
          <t>Takalar</t>
        </is>
      </c>
      <c r="AD33" s="48" t="inlineStr">
        <is>
          <t>Polobangkeng Timur</t>
        </is>
      </c>
      <c r="AE33" s="48" t="inlineStr">
        <is>
          <t>Dusun Tetetanrang, Ko'Mara</t>
        </is>
      </c>
      <c r="AF33" s="48" t="inlineStr">
        <is>
          <t>UD. BONTOMARANNU</t>
        </is>
      </c>
      <c r="AG33" s="48" t="inlineStr">
        <is>
          <t>BTD0099</t>
        </is>
      </c>
      <c r="AH33" s="8" t="n">
        <v>11</v>
      </c>
      <c r="AI33" s="48" t="inlineStr">
        <is>
          <t>VPA1</t>
        </is>
      </c>
      <c r="AJ33" s="48" t="inlineStr">
        <is>
          <t>Tidak aktif</t>
        </is>
      </c>
      <c r="AK33" s="8" t="n">
        <v>28</v>
      </c>
      <c r="AL33" s="48" t="inlineStr">
        <is>
          <t>Laki-laki</t>
        </is>
      </c>
      <c r="AM33" s="48" t="inlineStr">
        <is>
          <t>Belum menikah</t>
        </is>
      </c>
      <c r="AN33" s="48" t="inlineStr">
        <is>
          <t>Diploma/S1/Sederajat</t>
        </is>
      </c>
      <c r="AO33" s="48" t="inlineStr">
        <is>
          <t>Pegawai pemerintah</t>
        </is>
      </c>
      <c r="AP33" s="8" t="n">
        <v>0</v>
      </c>
      <c r="AQ33" s="8" t="n">
        <v>0</v>
      </c>
      <c r="AR33" s="8" t="n">
        <v>0</v>
      </c>
      <c r="AS33" s="8" t="n">
        <v>0</v>
      </c>
      <c r="AT33" s="8" t="n">
        <v>1</v>
      </c>
      <c r="AU33" s="8" t="n">
        <v>0</v>
      </c>
      <c r="AV33" s="8" t="n">
        <v>0</v>
      </c>
      <c r="AW33" s="8" t="n">
        <v>0</v>
      </c>
      <c r="AX33" s="48" t="n"/>
      <c r="AY33" s="48" t="inlineStr">
        <is>
          <t>Tidak ada</t>
        </is>
      </c>
      <c r="AZ33" s="8" t="n">
        <v>0</v>
      </c>
      <c r="BA33" s="8" t="n">
        <v>0</v>
      </c>
      <c r="BB33" s="8" t="n">
        <v>0</v>
      </c>
      <c r="BC33" s="8" t="n">
        <v>0</v>
      </c>
      <c r="BD33" s="8" t="n">
        <v>0</v>
      </c>
      <c r="BE33" s="8" t="n">
        <v>0</v>
      </c>
      <c r="BF33" s="8" t="n">
        <v>0</v>
      </c>
      <c r="BG33" s="8" t="n">
        <v>1</v>
      </c>
      <c r="BH33" s="11" t="n"/>
      <c r="BI33" s="48" t="inlineStr">
        <is>
          <t>Rp2.500.000 - Rp3.500.000</t>
        </is>
      </c>
      <c r="BJ33" s="8" t="n">
        <v>1</v>
      </c>
      <c r="BK33" s="8" t="n">
        <v>1</v>
      </c>
      <c r="BL33" s="8" t="n">
        <v>0</v>
      </c>
      <c r="BM33" s="8" t="n">
        <v>2</v>
      </c>
      <c r="BN33" s="48" t="inlineStr">
        <is>
          <t>Milik sendiri</t>
        </is>
      </c>
      <c r="BO33" s="48" t="inlineStr">
        <is>
          <t>Semi-permanen (semen dan kayu)</t>
        </is>
      </c>
      <c r="BP33" s="8" t="n">
        <v>0</v>
      </c>
      <c r="BQ33" s="8" t="n">
        <v>1</v>
      </c>
      <c r="BR33" s="8" t="n">
        <v>0</v>
      </c>
      <c r="BS33" s="8" t="n">
        <v>0</v>
      </c>
      <c r="BT33" s="8" t="n">
        <v>0</v>
      </c>
      <c r="BU33" s="48" t="n"/>
      <c r="BV33" s="48" t="inlineStr">
        <is>
          <t>Bambu/kayu</t>
        </is>
      </c>
      <c r="BW33" s="8" t="n">
        <v>1</v>
      </c>
      <c r="BX33" s="8" t="n">
        <v>0</v>
      </c>
      <c r="BY33" s="8" t="n">
        <v>0</v>
      </c>
      <c r="BZ33" s="8" t="n">
        <v>0</v>
      </c>
      <c r="CA33" s="8" t="n">
        <v>0</v>
      </c>
      <c r="CB33" s="48" t="n"/>
      <c r="CC33" s="48" t="inlineStr">
        <is>
          <t>Seng</t>
        </is>
      </c>
      <c r="CD33" s="8" t="n">
        <v>0</v>
      </c>
      <c r="CE33" s="8" t="n">
        <v>0</v>
      </c>
      <c r="CF33" s="8" t="n">
        <v>0</v>
      </c>
      <c r="CG33" s="8" t="n">
        <v>0</v>
      </c>
      <c r="CH33" s="8" t="n">
        <v>1</v>
      </c>
      <c r="CI33" s="8" t="n">
        <v>0</v>
      </c>
      <c r="CJ33" s="8" t="n">
        <v>0</v>
      </c>
      <c r="CK33" s="48" t="n"/>
      <c r="CL33" s="48" t="inlineStr">
        <is>
          <t>Ya</t>
        </is>
      </c>
      <c r="CM33" s="8" t="n">
        <v>2014</v>
      </c>
      <c r="CN33" s="48" t="inlineStr">
        <is>
          <t>Fixed-Dome (Kubah Tetap)</t>
        </is>
      </c>
      <c r="CO33" s="48" t="inlineStr">
        <is>
          <t>4 m³ (2-3 ekor sapi, ±3 jam memasak/hari, ±30 kg slurry/hari)</t>
        </is>
      </c>
      <c r="CP33" s="48" t="inlineStr">
        <is>
          <t>Lainnya</t>
        </is>
      </c>
      <c r="CQ33" s="8" t="n">
        <v>0</v>
      </c>
      <c r="CR33" s="8" t="n">
        <v>0</v>
      </c>
      <c r="CS33" s="8" t="n">
        <v>0</v>
      </c>
      <c r="CT33" s="8" t="n">
        <v>0</v>
      </c>
      <c r="CU33" s="8" t="n">
        <v>0</v>
      </c>
      <c r="CV33" s="8" t="n">
        <v>0</v>
      </c>
      <c r="CW33" s="8" t="n">
        <v>0</v>
      </c>
      <c r="CX33" s="8" t="n">
        <v>1</v>
      </c>
      <c r="CY33" s="48" t="inlineStr">
        <is>
          <t>Anggota keluarga - laki-laki</t>
        </is>
      </c>
      <c r="CZ33" s="8" t="n">
        <v>1</v>
      </c>
      <c r="DA33" s="8" t="n">
        <v>0</v>
      </c>
      <c r="DB33" s="8" t="n">
        <v>0</v>
      </c>
      <c r="DC33" s="48" t="n"/>
      <c r="DD33" s="48" t="inlineStr">
        <is>
          <t>Anggota keluarga - laki-laki CPO atau pendamping</t>
        </is>
      </c>
      <c r="DE33" s="8" t="n">
        <v>1</v>
      </c>
      <c r="DF33" s="8" t="n">
        <v>0</v>
      </c>
      <c r="DG33" s="8" t="n">
        <v>1</v>
      </c>
      <c r="DH33" s="8" t="n">
        <v>0</v>
      </c>
      <c r="DI33" s="48" t="n"/>
      <c r="DJ33" s="48" t="inlineStr">
        <is>
          <t>Anggota keluarga - laki-laki CPO atau pendamping</t>
        </is>
      </c>
      <c r="DK33" s="8" t="n">
        <v>1</v>
      </c>
      <c r="DL33" s="8" t="n">
        <v>0</v>
      </c>
      <c r="DM33" s="8" t="n">
        <v>1</v>
      </c>
      <c r="DN33" s="8" t="n">
        <v>0</v>
      </c>
      <c r="DO33" s="48" t="n"/>
      <c r="DP33" s="48" t="inlineStr">
        <is>
          <t>Tidak berfungsi sama sekali</t>
        </is>
      </c>
      <c r="DQ33" s="48" t="inlineStr">
        <is>
          <t>&gt;1 tahun yang lalu</t>
        </is>
      </c>
      <c r="DR33" s="17" t="inlineStr">
        <is>
          <t>Tidak ada ternak</t>
        </is>
      </c>
      <c r="DS33" s="48" t="n"/>
      <c r="DT33" s="48" t="n"/>
      <c r="DU33" s="48" t="n"/>
      <c r="DV33" s="48" t="n"/>
      <c r="DW33" s="48" t="n"/>
      <c r="DX33" s="48" t="n"/>
      <c r="DY33" s="48" t="n"/>
      <c r="DZ33" s="48" t="n"/>
      <c r="EA33" s="48" t="n"/>
      <c r="EB33" s="48" t="n"/>
      <c r="EC33" s="48" t="n"/>
      <c r="ED33" s="48" t="n"/>
      <c r="EE33" s="48" t="n"/>
      <c r="EF33" s="48" t="n"/>
      <c r="EG33" s="48" t="n"/>
      <c r="EH33" s="48" t="n"/>
      <c r="EI33" s="35" t="inlineStr">
        <is>
          <t>Tidak ada masalah</t>
        </is>
      </c>
      <c r="EJ33" s="8" t="n">
        <v>0</v>
      </c>
      <c r="EK33" s="8" t="n">
        <v>0</v>
      </c>
      <c r="EL33" s="8" t="n">
        <v>0</v>
      </c>
      <c r="EM33" s="8" t="n">
        <v>1</v>
      </c>
      <c r="EN33" s="8" t="n">
        <v>0</v>
      </c>
      <c r="EO33" s="48" t="n"/>
      <c r="EP33" s="48" t="inlineStr">
        <is>
          <t>Ya, cukup jelas dan mudah diikuti</t>
        </is>
      </c>
      <c r="EQ33" s="48" t="inlineStr">
        <is>
          <t>Bukan pelatihan</t>
        </is>
      </c>
      <c r="ER33" s="48" t="inlineStr">
        <is>
          <t>CPO atau pendamping</t>
        </is>
      </c>
      <c r="ES33" s="8" t="n">
        <v>1</v>
      </c>
      <c r="ET33" s="8" t="n">
        <v>0</v>
      </c>
      <c r="EU33" s="8" t="n">
        <v>0</v>
      </c>
      <c r="EV33" s="8" t="n">
        <v>0</v>
      </c>
      <c r="EW33" s="48" t="n"/>
      <c r="EX33" s="48" t="inlineStr">
        <is>
          <t>Anggota keluarga - Laki-laki</t>
        </is>
      </c>
      <c r="EY33" s="8" t="n">
        <v>1</v>
      </c>
      <c r="EZ33" s="8" t="n">
        <v>0</v>
      </c>
      <c r="FA33" s="8" t="n">
        <v>0</v>
      </c>
      <c r="FB33" s="48" t="n"/>
      <c r="FC33" s="48" t="inlineStr">
        <is>
          <t>Setiap hari</t>
        </is>
      </c>
      <c r="FD33" s="48" t="n"/>
      <c r="FE33" s="48" t="inlineStr">
        <is>
          <t>Mengetahui</t>
        </is>
      </c>
      <c r="FF33" s="48" t="inlineStr">
        <is>
          <t>Selalu (setiap hari)</t>
        </is>
      </c>
      <c r="FG33" s="48" t="inlineStr">
        <is>
          <t>Tidak mengetahui</t>
        </is>
      </c>
      <c r="FH33" s="48" t="inlineStr">
        <is>
          <t>Tidak pernah</t>
        </is>
      </c>
      <c r="FI33" s="48" t="inlineStr">
        <is>
          <t>Mengetahui</t>
        </is>
      </c>
      <c r="FJ33" s="48" t="inlineStr">
        <is>
          <t>Selalu (setiap hari)</t>
        </is>
      </c>
      <c r="FK33" s="48" t="inlineStr">
        <is>
          <t>Tidak mengetahui</t>
        </is>
      </c>
      <c r="FL33" s="48" t="inlineStr">
        <is>
          <t>Tidak pernah</t>
        </is>
      </c>
      <c r="FM33" s="48" t="inlineStr">
        <is>
          <t>Mengetahui</t>
        </is>
      </c>
      <c r="FN33" s="48" t="inlineStr">
        <is>
          <t>Cukup sering (2 minggu sekali)</t>
        </is>
      </c>
      <c r="FO33" s="48" t="inlineStr">
        <is>
          <t>Tidak mengetahui</t>
        </is>
      </c>
      <c r="FP33" s="48" t="inlineStr">
        <is>
          <t>Tidak pernah</t>
        </is>
      </c>
      <c r="FQ33" s="48" t="inlineStr">
        <is>
          <t>Mengetahui</t>
        </is>
      </c>
      <c r="FR33" s="48" t="inlineStr">
        <is>
          <t>Ya</t>
        </is>
      </c>
      <c r="FS33" s="48" t="inlineStr">
        <is>
          <t>Mengetahui</t>
        </is>
      </c>
      <c r="FT33" s="48" t="inlineStr">
        <is>
          <t>Ya, selalu</t>
        </is>
      </c>
      <c r="FU33" s="48" t="inlineStr">
        <is>
          <t>Laki-laki dewasa</t>
        </is>
      </c>
      <c r="FV33" s="8" t="n">
        <v>1</v>
      </c>
      <c r="FW33" s="8" t="n">
        <v>0</v>
      </c>
      <c r="FX33" s="8" t="n">
        <v>0</v>
      </c>
      <c r="FY33" s="8" t="n">
        <v>0</v>
      </c>
      <c r="FZ33" s="48" t="inlineStr">
        <is>
          <t>Tidak memahami</t>
        </is>
      </c>
      <c r="GA33" s="35" t="n"/>
      <c r="GB33" s="12" t="n"/>
      <c r="GC33" s="12" t="n"/>
      <c r="GD33" s="12" t="n"/>
      <c r="GE33" s="12" t="n"/>
      <c r="GF33" s="48" t="inlineStr">
        <is>
          <t>Tidak memahami</t>
        </is>
      </c>
      <c r="GG33" s="48" t="inlineStr">
        <is>
          <t>Tidak pernah</t>
        </is>
      </c>
      <c r="GH33" s="48" t="inlineStr">
        <is>
          <t>Tidak</t>
        </is>
      </c>
      <c r="GI33" s="48" t="n"/>
      <c r="GJ33" s="48" t="n"/>
      <c r="GK33" s="48" t="n"/>
      <c r="GL33" s="48" t="n"/>
      <c r="GM33" s="48" t="n"/>
      <c r="GN33" s="48" t="n"/>
      <c r="GO33" s="48" t="n"/>
      <c r="GP33" s="38" t="inlineStr">
        <is>
          <t>Sebagian</t>
        </is>
      </c>
      <c r="GQ33" s="27" t="inlineStr">
        <is>
          <t>Kayu bakar LPG</t>
        </is>
      </c>
      <c r="GR33" s="8" t="n">
        <v>1</v>
      </c>
      <c r="GS33" s="8" t="n">
        <v>1</v>
      </c>
      <c r="GT33" s="8" t="n">
        <v>0</v>
      </c>
      <c r="GU33" s="8" t="n">
        <v>0</v>
      </c>
      <c r="GV33" s="8" t="n">
        <v>0</v>
      </c>
      <c r="GW33" s="8" t="n">
        <v>0</v>
      </c>
      <c r="GX33" s="8" t="n">
        <v>0</v>
      </c>
      <c r="GY33" s="48" t="n"/>
      <c r="GZ33" s="48" t="inlineStr">
        <is>
          <t>Ya</t>
        </is>
      </c>
      <c r="HA33" s="28" t="n">
        <v>5</v>
      </c>
      <c r="HB33" s="28" t="n">
        <v>0</v>
      </c>
      <c r="HC33" s="28" t="n">
        <v>5</v>
      </c>
      <c r="HD33" s="28" t="n">
        <v>0</v>
      </c>
      <c r="HE33" s="8" t="n">
        <v>6</v>
      </c>
      <c r="HF33" s="8" t="n">
        <v>37000</v>
      </c>
      <c r="HG33" s="8" t="n">
        <v>3</v>
      </c>
      <c r="HH33" s="8" t="n">
        <v>23000</v>
      </c>
      <c r="HI33" s="48" t="n"/>
      <c r="HJ33" s="48" t="n"/>
      <c r="HK33" s="48" t="n"/>
      <c r="HL33" s="48" t="n"/>
      <c r="HM33" s="48" t="n"/>
      <c r="HN33" s="48" t="n"/>
      <c r="HO33" s="48" t="n"/>
      <c r="HP33" s="48" t="n"/>
      <c r="HQ33" s="48" t="n"/>
      <c r="HR33" s="48" t="n"/>
      <c r="HS33" s="48" t="n"/>
      <c r="HT33" s="48" t="n"/>
      <c r="HU33" s="48" t="n"/>
      <c r="HV33" s="48" t="n"/>
      <c r="HW33" s="48" t="n"/>
      <c r="HX33" s="48" t="n"/>
      <c r="HY33" s="8" t="n">
        <v>0</v>
      </c>
      <c r="HZ33" s="8" t="n">
        <v>0</v>
      </c>
      <c r="IA33" s="8" t="n">
        <v>3</v>
      </c>
      <c r="IB33" s="8" t="n">
        <v>23000</v>
      </c>
      <c r="IC33" s="48" t="n"/>
      <c r="ID33" s="48" t="n"/>
      <c r="IE33" s="48" t="n"/>
      <c r="IF33" s="48" t="n"/>
      <c r="IG33" s="48" t="n"/>
      <c r="IH33" s="48" t="n"/>
      <c r="II33" s="48" t="n"/>
      <c r="IJ33" s="48" t="n"/>
      <c r="IK33" s="48" t="inlineStr">
        <is>
          <t>&lt;15 kg</t>
        </is>
      </c>
      <c r="IL33" s="48" t="inlineStr">
        <is>
          <t>&lt;1 jam</t>
        </is>
      </c>
      <c r="IM33" s="48" t="inlineStr">
        <is>
          <t>Tidak</t>
        </is>
      </c>
      <c r="IN33" s="48" t="inlineStr">
        <is>
          <t>Tidak</t>
        </is>
      </c>
      <c r="IO33" s="48" t="inlineStr">
        <is>
          <t>Tidak ada perubahan</t>
        </is>
      </c>
      <c r="IP33" s="48" t="inlineStr">
        <is>
          <t>Tidak pernah</t>
        </is>
      </c>
      <c r="IQ33" s="48" t="inlineStr">
        <is>
          <t>Tidak pernah</t>
        </is>
      </c>
      <c r="IR33" s="48" t="n"/>
      <c r="IS33" s="48" t="n"/>
      <c r="IT33" s="48" t="n"/>
      <c r="IU33" s="48" t="n"/>
      <c r="IV33" s="48" t="n"/>
      <c r="IW33" s="48" t="n"/>
      <c r="IX33" s="48" t="n"/>
      <c r="IY33" s="48" t="n"/>
      <c r="IZ33" s="48" t="inlineStr">
        <is>
          <t>Tidak pernah</t>
        </is>
      </c>
      <c r="JA33" s="48" t="n"/>
      <c r="JB33" s="48" t="n"/>
      <c r="JC33" s="48" t="n"/>
      <c r="JD33" s="48" t="n"/>
      <c r="JE33" s="48" t="n"/>
      <c r="JF33" s="48" t="n"/>
      <c r="JG33" s="48" t="n"/>
      <c r="JH33" s="48" t="n"/>
      <c r="JI33" s="48" t="inlineStr">
        <is>
          <t>Tidak pernah</t>
        </is>
      </c>
      <c r="JJ33" s="48" t="n"/>
      <c r="JK33" s="48" t="n"/>
      <c r="JL33" s="48" t="n"/>
      <c r="JM33" s="48" t="n"/>
      <c r="JN33" s="48" t="n"/>
      <c r="JO33" s="48" t="n"/>
      <c r="JP33" s="48" t="n"/>
      <c r="JQ33" s="48" t="n"/>
      <c r="JR33" s="48" t="inlineStr">
        <is>
          <t>Tidak pernah</t>
        </is>
      </c>
      <c r="JS33" s="48" t="n"/>
      <c r="JT33" s="48" t="n"/>
      <c r="JU33" s="48" t="n"/>
      <c r="JV33" s="48" t="n"/>
      <c r="JW33" s="48" t="n"/>
      <c r="JX33" s="48" t="n"/>
      <c r="JY33" s="48" t="n"/>
      <c r="JZ33" s="48" t="n"/>
      <c r="KA33" s="48" t="inlineStr">
        <is>
          <t>Tidak pernah</t>
        </is>
      </c>
      <c r="KB33" s="48" t="n"/>
      <c r="KC33" s="48" t="n"/>
      <c r="KD33" s="48" t="n"/>
      <c r="KE33" s="48" t="n"/>
      <c r="KF33" s="48" t="n"/>
      <c r="KG33" s="48" t="n"/>
      <c r="KH33" s="48" t="n"/>
      <c r="KI33" s="48" t="n"/>
      <c r="KJ33" s="48" t="inlineStr">
        <is>
          <t>Tidak pernah</t>
        </is>
      </c>
      <c r="KK33" s="48" t="n"/>
      <c r="KL33" s="48" t="n"/>
      <c r="KM33" s="48" t="n"/>
      <c r="KN33" s="48" t="n"/>
      <c r="KO33" s="48" t="n"/>
      <c r="KP33" s="48" t="n"/>
      <c r="KQ33" s="48" t="n"/>
      <c r="KR33" s="48" t="n"/>
      <c r="KS33" s="48" t="inlineStr">
        <is>
          <t>Tidak ada perubahan</t>
        </is>
      </c>
      <c r="KT33" s="48" t="inlineStr">
        <is>
          <t>0-1 kali</t>
        </is>
      </c>
      <c r="KU33" s="48" t="inlineStr">
        <is>
          <t>0-1 kali</t>
        </is>
      </c>
      <c r="KV33" s="48" t="inlineStr">
        <is>
          <t>Tidak ada</t>
        </is>
      </c>
      <c r="KW33" s="8" t="n">
        <v>0</v>
      </c>
      <c r="KX33" s="8" t="n">
        <v>0</v>
      </c>
      <c r="KY33" s="8" t="n">
        <v>0</v>
      </c>
      <c r="KZ33" s="8" t="n">
        <v>1</v>
      </c>
      <c r="LA33" s="48" t="inlineStr">
        <is>
          <t>Cukup membaik</t>
        </is>
      </c>
      <c r="LB33" s="48" t="inlineStr">
        <is>
          <t>Jauh lebih baik</t>
        </is>
      </c>
      <c r="LC33" s="8" t="n">
        <v>0</v>
      </c>
      <c r="LD33" s="8" t="n">
        <v>0</v>
      </c>
      <c r="LE33" s="8" t="n">
        <v>0</v>
      </c>
      <c r="LF33" s="8" t="n">
        <v>8</v>
      </c>
      <c r="LG33" s="48" t="inlineStr">
        <is>
          <t>Ya</t>
        </is>
      </c>
      <c r="LH33" s="8" t="n">
        <v>23000</v>
      </c>
      <c r="LI33" s="48" t="n"/>
      <c r="LJ33" s="48" t="inlineStr">
        <is>
          <t>Kebutuhan rumah tangga</t>
        </is>
      </c>
      <c r="LK33" s="8" t="n">
        <v>0</v>
      </c>
      <c r="LL33" s="8" t="n">
        <v>0</v>
      </c>
      <c r="LM33" s="8" t="n">
        <v>0</v>
      </c>
      <c r="LN33" s="8" t="n">
        <v>0</v>
      </c>
      <c r="LO33" s="8" t="n">
        <v>1</v>
      </c>
      <c r="LP33" s="8" t="n">
        <v>0</v>
      </c>
      <c r="LQ33" s="8" t="n">
        <v>0</v>
      </c>
      <c r="LR33" s="11" t="n"/>
      <c r="LS33" s="8" t="n">
        <v>15</v>
      </c>
      <c r="LT33" s="8" t="n">
        <v>0</v>
      </c>
      <c r="LU33" s="8" t="n">
        <v>0</v>
      </c>
      <c r="LV33" s="8" t="n">
        <v>5</v>
      </c>
      <c r="LW33" s="8" t="n">
        <v>0</v>
      </c>
      <c r="LX33" s="8" t="n">
        <v>0</v>
      </c>
      <c r="LY33" s="8" t="n">
        <v>15</v>
      </c>
      <c r="LZ33" s="8" t="n">
        <v>0</v>
      </c>
      <c r="MA33" s="8" t="n">
        <v>0</v>
      </c>
      <c r="MB33" s="48" t="inlineStr">
        <is>
          <t>Tidak</t>
        </is>
      </c>
      <c r="MC33" s="8" t="n">
        <v>30</v>
      </c>
      <c r="MD33" s="8" t="n">
        <v>30</v>
      </c>
      <c r="ME33" s="8" t="n">
        <v>0</v>
      </c>
      <c r="MF33" s="8" t="n">
        <v>0</v>
      </c>
      <c r="MG33" s="8" t="n">
        <v>0</v>
      </c>
      <c r="MH33" s="8" t="n">
        <v>0</v>
      </c>
      <c r="MI33" s="48" t="n"/>
      <c r="MJ33" s="48" t="n"/>
      <c r="MK33" s="48" t="n"/>
      <c r="ML33" s="48" t="n"/>
      <c r="MM33" s="48" t="n"/>
      <c r="MN33" s="48" t="n"/>
      <c r="MO33" s="48" t="n"/>
      <c r="MP33" s="48" t="n"/>
      <c r="MQ33" s="48" t="n"/>
      <c r="MR33" s="17" t="inlineStr">
        <is>
          <t>Tidak ada waktu luang</t>
        </is>
      </c>
      <c r="MS33" s="48" t="n"/>
      <c r="MT33" s="48" t="inlineStr">
        <is>
          <t>Tidak ada waktu luang</t>
        </is>
      </c>
      <c r="MU33" s="48" t="inlineStr">
        <is>
          <t>Tidak</t>
        </is>
      </c>
      <c r="MV33" s="48" t="n"/>
      <c r="MW33" s="48" t="n"/>
      <c r="MX33" s="48" t="n"/>
      <c r="MY33" s="48" t="n"/>
      <c r="MZ33" s="48" t="n"/>
      <c r="NA33" s="48" t="n"/>
      <c r="NB33" s="48" t="n"/>
      <c r="NC33" s="48" t="n"/>
      <c r="ND33" s="48" t="n"/>
      <c r="NE33" s="48" t="n"/>
      <c r="NF33" s="48" t="n"/>
      <c r="NG33" s="48" t="n"/>
      <c r="NH33" s="48" t="n"/>
      <c r="NI33" s="48" t="n"/>
      <c r="NJ33" s="48" t="n"/>
      <c r="NK33" s="48" t="n"/>
      <c r="NL33" s="48" t="inlineStr">
        <is>
          <t>Ya</t>
        </is>
      </c>
      <c r="NM33" s="48" t="inlineStr">
        <is>
          <t>Kombinasi dana mandiri dan dana hibah</t>
        </is>
      </c>
      <c r="NN33" s="17" t="inlineStr">
        <is>
          <t>1.000.001-3.000.000</t>
        </is>
      </c>
      <c r="NO33" s="17" t="inlineStr">
        <is>
          <t>Lainnya</t>
        </is>
      </c>
      <c r="NP33" s="48" t="inlineStr">
        <is>
          <t>Tidak ingat</t>
        </is>
      </c>
      <c r="NQ33" s="48" t="n"/>
      <c r="NR33" s="48" t="n"/>
      <c r="NS33" s="48" t="n"/>
      <c r="NT33" s="48" t="n"/>
      <c r="NU33" s="48" t="n"/>
      <c r="NV33" s="17" t="inlineStr">
        <is>
          <t>Anggota keluarga - Laki-laki dewasa</t>
        </is>
      </c>
      <c r="NW33" s="48" t="n"/>
      <c r="NX33" s="48" t="inlineStr">
        <is>
          <t>Sama saja</t>
        </is>
      </c>
      <c r="NY33" s="8" t="n">
        <v>45</v>
      </c>
      <c r="NZ33" s="8" t="n">
        <v>0</v>
      </c>
      <c r="OA33" s="8" t="n">
        <v>0</v>
      </c>
      <c r="OB33" s="8" t="n">
        <v>0</v>
      </c>
      <c r="OC33" s="8" t="n">
        <v>10</v>
      </c>
      <c r="OD33" s="8" t="n">
        <v>0</v>
      </c>
      <c r="OE33" s="48" t="inlineStr">
        <is>
          <t>Tidak ada perubahan</t>
        </is>
      </c>
      <c r="OF33" s="48" t="inlineStr">
        <is>
          <t>Lebih buruk (menjadi lebih lama 5-30 menit, ATAU rasa/bau makanan berubah menjadi kurang baik ATAU alasan lainnya)</t>
        </is>
      </c>
      <c r="OG33" s="48" t="inlineStr">
        <is>
          <t>Ya</t>
        </is>
      </c>
      <c r="OH33" s="8" t="n">
        <v>0</v>
      </c>
      <c r="OI33" s="8" t="n">
        <v>0</v>
      </c>
      <c r="OJ33" s="8" t="n">
        <v>0</v>
      </c>
      <c r="OK33" s="8" t="n">
        <v>0</v>
      </c>
      <c r="OL33" s="8" t="n">
        <v>0</v>
      </c>
      <c r="OM33" s="8" t="n">
        <v>0</v>
      </c>
      <c r="ON33" s="8" t="n">
        <v>5</v>
      </c>
      <c r="OO33" s="8" t="n">
        <v>0</v>
      </c>
      <c r="OP33" s="48">
        <f>VLOOKUP(AG33,'BUS 2'!$G$1:$CU$424,2,0)</f>
        <v/>
      </c>
      <c r="OQ33" s="8">
        <f>VLOOKUP(AG33,'BUS 2'!$G$1:$CU$424,3,0)</f>
        <v/>
      </c>
      <c r="OR33" s="8">
        <f>VLOOKUP(AG33,'BUS 2'!$G$1:$CU$424,4,0)</f>
        <v/>
      </c>
      <c r="OS33" s="8">
        <f>VLOOKUP(AG33,'BUS 2'!$G$1:$CU$424,5,0)</f>
        <v/>
      </c>
      <c r="OT33" s="8">
        <f>VLOOKUP(AG33,'BUS 2'!$G$1:$CU$424,6,0)</f>
        <v/>
      </c>
      <c r="OU33" s="8">
        <f>VLOOKUP(AG33,'BUS 2'!$G$1:$CU$424,7,0)</f>
        <v/>
      </c>
      <c r="OV33" s="8">
        <f>VLOOKUP(AG33,'BUS 2'!$G$1:$CU$424,8,0)</f>
        <v/>
      </c>
      <c r="OW33" s="8">
        <f>VLOOKUP(AG33,'BUS 2'!$G$1:$CU$424,9,0)</f>
        <v/>
      </c>
      <c r="OX33" s="8">
        <f>VLOOKUP(AG33,'BUS 2'!$G$1:$CU$424,10,0)</f>
        <v/>
      </c>
      <c r="OY33" s="8">
        <f>VLOOKUP(AG33,'BUS 2'!$G$1:$CU$424,11,0)</f>
        <v/>
      </c>
      <c r="OZ33" s="8">
        <f>VLOOKUP(AG33,'BUS 2'!$G$1:$CU$424,12,0)</f>
        <v/>
      </c>
      <c r="PA33" s="8">
        <f>VLOOKUP(AG33,'BUS 2'!$G$1:$CU$424,13,0)</f>
        <v/>
      </c>
      <c r="PB33" s="8">
        <f>VLOOKUP(AG33,'BUS 2'!$G$1:$CU$424,14,0)</f>
        <v/>
      </c>
      <c r="PC33" s="8">
        <f>VLOOKUP(AG33,'BUS 2'!$G$1:$CU$424,15,0)</f>
        <v/>
      </c>
      <c r="PD33" s="8">
        <f>VLOOKUP(AG33,'BUS 2'!$G$1:$CU$424,16,0)</f>
        <v/>
      </c>
      <c r="PE33" s="8">
        <f>VLOOKUP(AG33,'BUS 2'!$G$1:$CU$424,17,0)</f>
        <v/>
      </c>
      <c r="PF33" s="8">
        <f>VLOOKUP(AG33,'BUS 2'!$G$1:$CU$424,18,0)</f>
        <v/>
      </c>
      <c r="PG33" s="8">
        <f>VLOOKUP(AG33,'BUS 2'!$G$1:$CU$424,19,0)</f>
        <v/>
      </c>
      <c r="PH33" s="8">
        <f>VLOOKUP(AG33,'BUS 2'!$G$1:$CU$424,20,0)</f>
        <v/>
      </c>
      <c r="PI33" s="8">
        <f>VLOOKUP(AG33,'BUS 2'!$G$1:$CU$424,21,0)</f>
        <v/>
      </c>
      <c r="PJ33" s="8">
        <f>VLOOKUP(AG33,'BUS 2'!$G$1:$CU$424,22,0)</f>
        <v/>
      </c>
      <c r="PK33" s="8">
        <f>VLOOKUP(AG33,'BUS 2'!$G$1:$CU$424,23,0)</f>
        <v/>
      </c>
      <c r="PL33" s="8">
        <f>VLOOKUP(AG33,'BUS 2'!$G$1:$CU$424,24,0)</f>
        <v/>
      </c>
      <c r="PM33" s="8">
        <f>VLOOKUP(AG33,'BUS 2'!$G$1:$CU$424,25,0)</f>
        <v/>
      </c>
      <c r="PN33" s="8">
        <f>VLOOKUP(AG33,'BUS 2'!$G$1:$CU$424,26,0)</f>
        <v/>
      </c>
      <c r="PO33" s="8">
        <f>VLOOKUP(AG33,'BUS 2'!$G$1:$CU$424,27,0)</f>
        <v/>
      </c>
      <c r="PP33" s="8">
        <f>VLOOKUP(AG33,'BUS 2'!$G$1:$CU$424,28,0)</f>
        <v/>
      </c>
      <c r="PQ33" s="8">
        <f>VLOOKUP(AG33,'BUS 2'!$G$1:$CU$424,29,0)</f>
        <v/>
      </c>
      <c r="PR33" s="8">
        <f>VLOOKUP(AG33,'BUS 2'!$G$1:$CU$424,30,0)</f>
        <v/>
      </c>
      <c r="PS33" s="8">
        <f>VLOOKUP(AG33,'BUS 2'!$G$1:$CU$424,31,0)</f>
        <v/>
      </c>
      <c r="PT33" s="48" t="inlineStr">
        <is>
          <t>1-Disebarkan ke lahan terbuka</t>
        </is>
      </c>
      <c r="PU33" s="8" t="n">
        <v>0</v>
      </c>
      <c r="PV33" s="8" t="n">
        <v>0</v>
      </c>
      <c r="PW33" s="8" t="n">
        <v>0</v>
      </c>
      <c r="PX33" s="8" t="n">
        <v>0</v>
      </c>
      <c r="PY33" s="8" t="n">
        <v>0</v>
      </c>
      <c r="PZ33" s="8" t="n">
        <v>1</v>
      </c>
      <c r="QA33" s="8" t="n">
        <v>0</v>
      </c>
      <c r="QB33" s="8" t="n">
        <v>0</v>
      </c>
      <c r="QC33" s="8" t="n">
        <v>0</v>
      </c>
      <c r="QD33" s="48" t="n"/>
      <c r="QE33" s="36" t="n"/>
      <c r="QF33" s="35" t="n"/>
      <c r="QG33" s="35" t="n"/>
      <c r="QH33" s="35" t="n"/>
      <c r="QI33" s="35" t="n"/>
      <c r="QJ33" s="35" t="n"/>
      <c r="QK33" s="36" t="n"/>
      <c r="QL33" s="36" t="n"/>
      <c r="QM33" s="36" t="n"/>
      <c r="QN33" s="36" t="n"/>
      <c r="QO33" s="36" t="n"/>
      <c r="QP33" s="36" t="n"/>
      <c r="QQ33" s="36" t="n"/>
      <c r="QR33" s="36" t="n"/>
      <c r="QS33" s="36" t="n"/>
      <c r="QT33" s="36" t="n"/>
      <c r="QU33" s="36" t="n"/>
      <c r="QV33" s="36" t="n"/>
      <c r="QW33" s="35" t="n"/>
      <c r="QX33" s="35" t="n"/>
      <c r="QY33" s="35" t="n"/>
      <c r="QZ33" s="35" t="n"/>
      <c r="RA33" s="35" t="n"/>
      <c r="RB33" s="36" t="n"/>
      <c r="RC33" s="36" t="n"/>
      <c r="RD33" s="36" t="n"/>
      <c r="RE33" s="36" t="n"/>
      <c r="RF33" s="36" t="n"/>
      <c r="RG33" s="48" t="n"/>
      <c r="RH33" s="35" t="n"/>
      <c r="RI33" s="35" t="n"/>
      <c r="RJ33" s="35" t="n"/>
      <c r="RK33" s="35" t="n"/>
      <c r="RL33" s="35" t="n"/>
      <c r="RM33" s="48" t="n"/>
      <c r="RN33" s="48" t="n"/>
      <c r="RO33" s="48" t="n"/>
      <c r="RP33" s="48" t="n"/>
      <c r="RQ33" s="48" t="n"/>
      <c r="RR33" s="48" t="n"/>
      <c r="RS33" s="35" t="n"/>
      <c r="RT33" s="35" t="n"/>
      <c r="RU33" s="35" t="n"/>
      <c r="RV33" s="35" t="n"/>
      <c r="RW33" s="35" t="n"/>
      <c r="RX33" s="48" t="n"/>
      <c r="RY33" s="48" t="n"/>
      <c r="RZ33" s="48" t="n"/>
      <c r="SA33" s="48" t="n"/>
      <c r="SB33" s="48" t="n"/>
      <c r="SC33" s="48" t="inlineStr">
        <is>
          <t>1-Disebarkan ke lahan terbuka</t>
        </is>
      </c>
      <c r="SD33" s="39" t="n">
        <v>0</v>
      </c>
      <c r="SE33" s="39" t="n">
        <v>0</v>
      </c>
      <c r="SF33" s="39" t="n">
        <v>0</v>
      </c>
      <c r="SG33" s="39" t="n">
        <v>0</v>
      </c>
      <c r="SH33" s="39" t="n">
        <v>0</v>
      </c>
      <c r="SI33" s="8" t="n">
        <v>1</v>
      </c>
      <c r="SJ33" s="8" t="n">
        <v>0</v>
      </c>
      <c r="SK33" s="8" t="n">
        <v>0</v>
      </c>
      <c r="SL33" s="8" t="n">
        <v>0</v>
      </c>
      <c r="SM33" s="48" t="n"/>
      <c r="SN33" s="48" t="n"/>
      <c r="SO33" s="35" t="n"/>
      <c r="SP33" s="35" t="n"/>
      <c r="SQ33" s="35" t="n"/>
      <c r="SR33" s="35" t="n"/>
      <c r="SS33" s="35" t="n"/>
      <c r="ST33" s="48" t="n"/>
      <c r="SU33" s="48" t="n"/>
      <c r="SV33" s="48" t="n"/>
      <c r="SW33" s="48" t="n"/>
      <c r="SX33" s="48" t="n"/>
      <c r="SY33" s="8">
        <f>VLOOKUP(AG33,'BUS 2'!$G$1:$CU$424,33,0)</f>
        <v/>
      </c>
      <c r="SZ33" s="48">
        <f>VLOOKUP(AG33,'BUS 2'!$G$1:$CU$424,34,0)</f>
        <v/>
      </c>
      <c r="TA33" s="48">
        <f>VLOOKUP(AG33,'BUS 2'!$G$1:$CU$424,35,0)</f>
        <v/>
      </c>
      <c r="TB33" s="48">
        <f>VLOOKUP(AG33,'BUS 2'!$G$1:$CU$424,36,0)</f>
        <v/>
      </c>
      <c r="TC33" s="48">
        <f>VLOOKUP(AG33,'BUS 2'!$G$1:$CU$424,37,0)</f>
        <v/>
      </c>
      <c r="TD33" s="48">
        <f>VLOOKUP(AG33,'BUS 2'!$G$1:$CU$424,38,0)</f>
        <v/>
      </c>
      <c r="TE33" s="48">
        <f>VLOOKUP(AG33,'BUS 2'!$G$1:$CU$424,39,0)</f>
        <v/>
      </c>
      <c r="TF33" s="48">
        <f>VLOOKUP(AG33,'BUS 2'!$G$1:$CU$424,40,0)</f>
        <v/>
      </c>
      <c r="TG33" s="8">
        <f>VLOOKUP(AG33,'BUS 2'!$G$1:$CU$424,42,0)</f>
        <v/>
      </c>
      <c r="TH33" s="8">
        <f>VLOOKUP(AG33,'BUS 2'!$G$1:$CU$424,43,0)</f>
        <v/>
      </c>
      <c r="TI33" s="8">
        <f>VLOOKUP(AG33,'BUS 2'!$G$1:$CU$424,44,0)</f>
        <v/>
      </c>
      <c r="TJ33" s="8">
        <f>VLOOKUP(AG33,'BUS 2'!$G$1:$CU$424,45,0)</f>
        <v/>
      </c>
      <c r="TK33" s="8">
        <f>VLOOKUP(AG33,'BUS 2'!$G$1:$CU$424,46,0)</f>
        <v/>
      </c>
      <c r="TL33" s="8">
        <f>VLOOKUP(AG33,'BUS 2'!$G$1:$CU$424,47,0)</f>
        <v/>
      </c>
      <c r="TM33" s="8">
        <f>VLOOKUP(AG33,'BUS 2'!$G$1:$CU$424,48,0)</f>
        <v/>
      </c>
      <c r="TN33" s="8">
        <f>VLOOKUP(AG33,'BUS 2'!$G$1:$CU$424,49,0)</f>
        <v/>
      </c>
      <c r="TO33" s="8">
        <f>VLOOKUP(AG33,'BUS 2'!$G$1:$CU$424,50,0)</f>
        <v/>
      </c>
      <c r="TP33" s="8">
        <f>VLOOKUP(AG33,'BUS 2'!$G$1:$CU$424,51,0)</f>
        <v/>
      </c>
      <c r="TQ33" s="8">
        <f>VLOOKUP(AG33,'BUS 2'!$G$1:$CU$424,52,0)</f>
        <v/>
      </c>
      <c r="TR33" s="8">
        <f>VLOOKUP(AG33,'BUS 2'!$G$1:$CU$424,53,0)</f>
        <v/>
      </c>
      <c r="TS33" s="48">
        <f>VLOOKUP(AG33,'BUS 2'!$G$1:$CU$424,54,0)</f>
        <v/>
      </c>
      <c r="TT33" s="48">
        <f>VLOOKUP(AG33,'BUS 2'!$G$1:$CU$424,55,0)</f>
        <v/>
      </c>
      <c r="TU33" s="48">
        <f>VLOOKUP(AG33,'BUS 2'!$G$1:$CU$424,56,0)</f>
        <v/>
      </c>
      <c r="TV33" s="48">
        <f>VLOOKUP(AG33,'BUS 2'!$G$1:$CU$424,57,0)</f>
        <v/>
      </c>
      <c r="TW33" s="48">
        <f>VLOOKUP(AG33,'BUS 2'!$G$1:$CU$424,58,0)</f>
        <v/>
      </c>
      <c r="TX33" s="48">
        <f>VLOOKUP(AG33,'BUS 2'!$G$1:$CU$424,59,0)</f>
        <v/>
      </c>
      <c r="TY33" s="48">
        <f>VLOOKUP(AG33,'BUS 2'!$G$1:$CU$424,60,0)</f>
        <v/>
      </c>
      <c r="TZ33" s="48">
        <f>VLOOKUP(AG33,'BUS 2'!$G$1:$CU$424,61,0)</f>
        <v/>
      </c>
      <c r="UA33" s="48">
        <f>VLOOKUP(AG33,'BUS 2'!$G$1:$CU$424,62,0)</f>
        <v/>
      </c>
      <c r="UB33" s="48">
        <f>VLOOKUP(AG33,'BUS 2'!$G$1:$CU$424,63,0)</f>
        <v/>
      </c>
      <c r="UC33" s="48">
        <f>VLOOKUP(AG33,'BUS 2'!$G$1:$CU$424,64,0)</f>
        <v/>
      </c>
      <c r="UD33" s="48">
        <f>VLOOKUP(AG33,'BUS 2'!$G$1:$CU$424,65,0)</f>
        <v/>
      </c>
      <c r="UE33" s="48">
        <f>VLOOKUP(AG33,'BUS 2'!$G$1:$CU$424,66,0)</f>
        <v/>
      </c>
      <c r="UF33" s="48">
        <f>VLOOKUP(AG33,'BUS 2'!$G$1:$CU$424,67,0)</f>
        <v/>
      </c>
      <c r="UG33" s="48">
        <f>VLOOKUP(AG33,'BUS 2'!$G$1:$CU$424,68,0)</f>
        <v/>
      </c>
      <c r="UH33" s="48">
        <f>VLOOKUP(AG33,'BUS 2'!$G$1:$CU$424,69,0)</f>
        <v/>
      </c>
      <c r="UI33" s="48">
        <f>VLOOKUP(AG33,'BUS 2'!$G$1:$CU$424,70,0)</f>
        <v/>
      </c>
      <c r="UJ33" s="48">
        <f>VLOOKUP(AG33,'BUS 2'!$G$1:$CU$424,71,0)</f>
        <v/>
      </c>
      <c r="UK33" s="48">
        <f>VLOOKUP(AG33,'BUS 2'!$G$1:$CU$424,72,0)</f>
        <v/>
      </c>
      <c r="UL33" s="48">
        <f>VLOOKUP(AG33,'BUS 2'!$G$1:$CU$424,73,0)</f>
        <v/>
      </c>
      <c r="UM33" s="48">
        <f>VLOOKUP(AG33,'BUS 2'!$G$1:$CU$424,74,0)</f>
        <v/>
      </c>
      <c r="UN33" s="48">
        <f>VLOOKUP(AG33,'BUS 2'!$G$1:$CU$424,75,0)</f>
        <v/>
      </c>
      <c r="UO33" s="48">
        <f>VLOOKUP(AG33,'BUS 2'!$G$1:$CU$424,76,0)</f>
        <v/>
      </c>
      <c r="UP33" s="48">
        <f>VLOOKUP(AG33,'BUS 2'!$G$1:$CU$424,77,0)</f>
        <v/>
      </c>
      <c r="UQ33" s="48">
        <f>VLOOKUP(AG33,'BUS 2'!$G$1:$CU$424,78,0)</f>
        <v/>
      </c>
      <c r="UR33" s="48">
        <f>VLOOKUP(AG33,'BUS 2'!$G$1:$CU$424,79,0)</f>
        <v/>
      </c>
      <c r="US33" s="48">
        <f>VLOOKUP(AG33,'BUS 2'!$G$1:$CU$424,80,0)</f>
        <v/>
      </c>
      <c r="UT33" s="48">
        <f>VLOOKUP(AG33,'BUS 2'!$G$1:$CU$424,81,0)</f>
        <v/>
      </c>
      <c r="UU33" s="48" t="n"/>
      <c r="UV33" s="48" t="n"/>
      <c r="UW33" s="48" t="n"/>
      <c r="UX33" s="48" t="n"/>
      <c r="UY33" s="48" t="n"/>
      <c r="UZ33" s="48" t="n"/>
      <c r="VA33" s="48" t="inlineStr">
        <is>
          <t>Penggembalaan semi-terbuka</t>
        </is>
      </c>
      <c r="VB33" s="48" t="n"/>
      <c r="VC33" s="48" t="n"/>
      <c r="VD33" s="48" t="n"/>
      <c r="VE33" s="48" t="n"/>
      <c r="VF33" s="48" t="n"/>
      <c r="VG33" s="48" t="n"/>
      <c r="VH33" s="48" t="n"/>
      <c r="VI33" s="48" t="inlineStr">
        <is>
          <t>Sangat jarang (&gt;1 bulan sekali)</t>
        </is>
      </c>
      <c r="VJ33" s="48" t="n"/>
      <c r="VK33" s="48" t="n"/>
      <c r="VL33" s="48" t="n"/>
      <c r="VM33" s="48" t="n"/>
      <c r="VN33" s="48" t="n"/>
      <c r="VO33" s="48" t="n"/>
      <c r="VP33" s="48" t="n"/>
      <c r="VQ33" s="48" t="inlineStr">
        <is>
          <t>Sangat sering (&gt;1 kali sehari)</t>
        </is>
      </c>
      <c r="VR33" s="48" t="n"/>
      <c r="VS33" s="48" t="n"/>
      <c r="VT33" s="48" t="n"/>
      <c r="VU33" s="48" t="n"/>
      <c r="VV33" s="48" t="n"/>
      <c r="VW33" s="48" t="n"/>
      <c r="VX33" s="48" t="n"/>
      <c r="VY33" s="48" t="n"/>
      <c r="VZ33" s="48" t="n"/>
      <c r="WA33" s="48" t="n"/>
      <c r="WB33" s="48" t="n"/>
      <c r="WC33" s="48" t="n"/>
      <c r="WD33" s="48" t="n"/>
      <c r="WE33" s="48" t="n"/>
      <c r="WF33" s="48" t="n"/>
      <c r="WG33" s="48" t="n"/>
      <c r="WH33" s="48" t="n"/>
      <c r="WI33" s="48" t="n"/>
      <c r="WJ33" s="48" t="n"/>
      <c r="WK33" s="48" t="n"/>
      <c r="WL33" s="48" t="n"/>
      <c r="WM33" s="48" t="n"/>
      <c r="WN33" s="48" t="n"/>
      <c r="WO33" s="48" t="n"/>
      <c r="WP33" s="48" t="n"/>
      <c r="WQ33" s="48" t="n"/>
      <c r="WR33" s="48" t="n"/>
      <c r="WS33" s="48" t="n"/>
      <c r="WT33" s="48" t="n"/>
      <c r="WU33" s="48" t="n"/>
      <c r="WV33" s="48" t="n"/>
      <c r="WW33" s="48" t="n"/>
      <c r="WX33" s="48" t="n"/>
      <c r="WY33" s="48" t="n"/>
      <c r="WZ33" s="48" t="n"/>
      <c r="XA33" s="48" t="n"/>
      <c r="XB33" s="48" t="n"/>
      <c r="XC33" s="48" t="n"/>
      <c r="XD33" s="48" t="n"/>
      <c r="XE33" s="48" t="n"/>
      <c r="XF33" s="48" t="n"/>
      <c r="XG33" s="48" t="n"/>
      <c r="XH33" s="48" t="n"/>
      <c r="XI33" s="48" t="n"/>
      <c r="XJ33" s="48" t="n"/>
      <c r="XK33" s="48" t="n"/>
      <c r="XL33" s="48" t="n"/>
      <c r="XM33" s="48" t="n"/>
      <c r="XN33" s="48" t="n"/>
      <c r="XO33" s="48" t="n"/>
      <c r="XP33" s="48" t="n"/>
      <c r="XQ33" s="48" t="n"/>
      <c r="XR33" s="48" t="n"/>
      <c r="XS33" s="48" t="n"/>
      <c r="XT33" s="48" t="n"/>
      <c r="XU33" s="48" t="n"/>
      <c r="XV33" s="48" t="n"/>
      <c r="XW33" s="48" t="n"/>
      <c r="XX33" s="48" t="n"/>
      <c r="XY33" s="48" t="n"/>
      <c r="XZ33" s="48" t="n"/>
      <c r="YA33" s="48" t="n"/>
      <c r="YB33" s="48" t="n"/>
      <c r="YC33" s="48" t="n"/>
      <c r="YD33" s="48" t="n"/>
      <c r="YE33" s="48" t="n"/>
      <c r="YF33" s="48" t="n"/>
      <c r="YG33" s="48" t="n"/>
      <c r="YH33" s="48" t="n"/>
      <c r="YI33" s="48" t="n"/>
      <c r="YJ33" s="48" t="n"/>
      <c r="YK33" s="48" t="n"/>
      <c r="YL33" s="48" t="n"/>
      <c r="YM33" s="48" t="n"/>
      <c r="YN33" s="48" t="inlineStr">
        <is>
          <t>3-Disimpan terbuka (dry lot)</t>
        </is>
      </c>
      <c r="YO33" s="8" t="n">
        <v>0</v>
      </c>
      <c r="YP33" s="8" t="n">
        <v>0</v>
      </c>
      <c r="YQ33" s="8" t="n">
        <v>0</v>
      </c>
      <c r="YR33" s="8" t="n">
        <v>0</v>
      </c>
      <c r="YS33" s="8" t="n">
        <v>0</v>
      </c>
      <c r="YT33" s="8" t="n">
        <v>0</v>
      </c>
      <c r="YU33" s="8" t="n">
        <v>1</v>
      </c>
      <c r="YV33" s="8" t="n">
        <v>0</v>
      </c>
      <c r="YW33" s="8" t="n">
        <v>0</v>
      </c>
      <c r="YX33" s="8" t="n">
        <v>0</v>
      </c>
      <c r="YY33" s="8" t="n">
        <v>0</v>
      </c>
      <c r="YZ33" s="8" t="n">
        <v>0</v>
      </c>
      <c r="ZA33" s="48" t="n"/>
      <c r="ZB33" s="48" t="n"/>
      <c r="ZC33" s="48" t="n"/>
      <c r="ZD33" s="48" t="n"/>
      <c r="ZE33" s="48" t="n"/>
      <c r="ZF33" s="48" t="n"/>
      <c r="ZG33" s="48" t="n"/>
      <c r="ZH33" s="48" t="n"/>
      <c r="ZI33" s="48" t="n"/>
      <c r="ZJ33" s="48" t="n"/>
      <c r="ZK33" s="48" t="n"/>
      <c r="ZL33" s="48" t="n"/>
      <c r="ZM33" s="48" t="n"/>
      <c r="ZN33" s="48" t="n"/>
      <c r="ZO33" s="48" t="n"/>
      <c r="ZP33" s="48" t="n"/>
      <c r="ZQ33" s="48" t="n"/>
      <c r="ZR33" s="48" t="n"/>
      <c r="ZS33" s="48" t="n"/>
      <c r="ZT33" s="48" t="n"/>
      <c r="ZU33" s="48" t="n"/>
      <c r="ZV33" s="48" t="n"/>
      <c r="ZW33" s="48" t="n"/>
      <c r="ZX33" s="48" t="n"/>
      <c r="ZY33" s="48" t="n"/>
      <c r="ZZ33" s="48" t="n"/>
      <c r="AAA33" s="48" t="n"/>
      <c r="AAB33" s="8" t="n">
        <v>2</v>
      </c>
      <c r="AAC33" s="48" t="n"/>
      <c r="AAD33" s="48" t="n"/>
      <c r="AAE33" s="48" t="n"/>
      <c r="AAF33" s="48" t="n"/>
      <c r="AAG33" s="48" t="n"/>
      <c r="AAH33" s="48" t="n"/>
      <c r="AAI33" s="48" t="n"/>
      <c r="AAJ33" s="48" t="inlineStr">
        <is>
          <t>Pakan kering (misal: konsentrat, silase, pelet)</t>
        </is>
      </c>
      <c r="AAK33" s="48" t="n"/>
      <c r="AAL33" s="48" t="inlineStr">
        <is>
          <t>Ya</t>
        </is>
      </c>
      <c r="AAM33" s="48" t="inlineStr">
        <is>
          <t>Cair</t>
        </is>
      </c>
      <c r="AAN33" s="8" t="n">
        <v>0</v>
      </c>
      <c r="AAO33" s="8" t="n">
        <v>1</v>
      </c>
      <c r="AAP33" s="8" t="n">
        <v>20</v>
      </c>
      <c r="AAQ33" s="48" t="n"/>
      <c r="AAR33" s="48" t="inlineStr">
        <is>
          <t>Ya</t>
        </is>
      </c>
      <c r="AAS33" s="48" t="inlineStr">
        <is>
          <t>Mengetahui</t>
        </is>
      </c>
      <c r="AAT33" s="48" t="inlineStr">
        <is>
          <t>Digunakan untuk pupuk di lahan pertanian sendiri</t>
        </is>
      </c>
      <c r="AAU33" s="8" t="n">
        <v>1</v>
      </c>
      <c r="AAV33" s="8" t="n">
        <v>0</v>
      </c>
      <c r="AAW33" s="8" t="n">
        <v>0</v>
      </c>
      <c r="AAX33" s="8" t="n">
        <v>0</v>
      </c>
      <c r="AAY33" s="8" t="n">
        <v>0</v>
      </c>
      <c r="AAZ33" s="8" t="n">
        <v>0</v>
      </c>
      <c r="ABA33" s="8" t="n">
        <v>0</v>
      </c>
      <c r="ABB33" s="48" t="inlineStr">
        <is>
          <t>Pupuk cair untuk tanaman Pestisida organik</t>
        </is>
      </c>
      <c r="ABC33" s="8" t="n">
        <v>1</v>
      </c>
      <c r="ABD33" s="8" t="n">
        <v>0</v>
      </c>
      <c r="ABE33" s="8" t="n">
        <v>1</v>
      </c>
      <c r="ABF33" s="8" t="n">
        <v>0</v>
      </c>
      <c r="ABG33" s="8" t="n">
        <v>0</v>
      </c>
      <c r="ABH33" s="48" t="n"/>
      <c r="ABI33" s="48" t="n"/>
      <c r="ABJ33" s="48" t="n"/>
      <c r="ABK33" s="48" t="n"/>
      <c r="ABL33" s="48" t="n"/>
      <c r="ABM33" s="48" t="n"/>
      <c r="ABN33" s="48" t="n"/>
      <c r="ABO33" s="48" t="n"/>
      <c r="ABP33" s="48" t="n"/>
      <c r="ABQ33" s="48" t="inlineStr">
        <is>
          <t>Padi, jagung, mangga</t>
        </is>
      </c>
      <c r="ABR33" s="48" t="inlineStr">
        <is>
          <t>Sering ( 1 minggu 2 kali)</t>
        </is>
      </c>
      <c r="ABS33" s="8" t="n">
        <v>5000</v>
      </c>
      <c r="ABT33" s="48" t="n"/>
      <c r="ABU33" s="8" t="n">
        <v>20</v>
      </c>
      <c r="ABV33" s="8" t="n">
        <v>0</v>
      </c>
      <c r="ABW33" s="48" t="inlineStr">
        <is>
          <t>Urea</t>
        </is>
      </c>
      <c r="ABX33" s="48" t="n"/>
      <c r="ABY33" s="8" t="n">
        <v>250</v>
      </c>
      <c r="ABZ33" s="8" t="n">
        <v>2400</v>
      </c>
      <c r="ACA33" s="8" t="n">
        <v>250</v>
      </c>
      <c r="ACB33" s="8" t="n">
        <v>1840</v>
      </c>
      <c r="ACC33" s="8" t="n">
        <v>2500</v>
      </c>
      <c r="ACD33" s="8" t="n">
        <v>2500</v>
      </c>
      <c r="ACE33" s="48" t="inlineStr">
        <is>
          <t>Ya</t>
        </is>
      </c>
      <c r="ACF33" s="48" t="inlineStr">
        <is>
          <t>Tidak ada perubahan</t>
        </is>
      </c>
      <c r="ACG33" s="48" t="inlineStr">
        <is>
          <t>Tidak ada perubahan</t>
        </is>
      </c>
      <c r="ACH33" s="48" t="inlineStr">
        <is>
          <t>Tidak ada perubahan</t>
        </is>
      </c>
      <c r="ACI33" s="48" t="n"/>
      <c r="ACJ33" s="48" t="n"/>
      <c r="ACK33" s="48" t="n"/>
      <c r="ACL33" s="48" t="n"/>
      <c r="ACM33" s="48" t="n"/>
      <c r="ACN33" s="48" t="n"/>
      <c r="ACO33" s="48" t="n"/>
      <c r="ACP33" s="48" t="n"/>
      <c r="ACQ33" s="48" t="n"/>
      <c r="ACR33" s="48" t="n"/>
      <c r="ACS33" s="48" t="n"/>
      <c r="ACT33" s="48" t="inlineStr">
        <is>
          <t>-</t>
        </is>
      </c>
      <c r="ACU33" s="48" t="inlineStr">
        <is>
          <t>Manfaat cukup signifikan, terasa di kehidupan sehari-hari</t>
        </is>
      </c>
      <c r="ACV33" s="48" t="inlineStr">
        <is>
          <t>Sama saja</t>
        </is>
      </c>
      <c r="ACW33" s="48" t="inlineStr">
        <is>
          <t>Anggota keluarga - Perempuan dewasa</t>
        </is>
      </c>
      <c r="ACX33" s="48" t="inlineStr">
        <is>
          <t>Netral/tidak tahu</t>
        </is>
      </c>
      <c r="ACY33" s="48" t="inlineStr">
        <is>
          <t>Anggota keluarga - Laki-laki dewasa Anggota keluarga - Perempuan dewasa</t>
        </is>
      </c>
      <c r="ACZ33" s="8" t="n">
        <v>1</v>
      </c>
      <c r="ADA33" s="8" t="n">
        <v>1</v>
      </c>
      <c r="ADB33" s="8" t="n">
        <v>0</v>
      </c>
      <c r="ADC33" s="8" t="n">
        <v>0</v>
      </c>
      <c r="ADD33" s="48" t="inlineStr">
        <is>
          <t>Puas</t>
        </is>
      </c>
      <c r="ADE33" s="48" t="inlineStr">
        <is>
          <t>Cukup puas</t>
        </is>
      </c>
      <c r="ADF33" s="48" t="inlineStr">
        <is>
          <t>Puas</t>
        </is>
      </c>
      <c r="ADG33" s="48" t="inlineStr">
        <is>
          <t>Cukup puas</t>
        </is>
      </c>
      <c r="ADH33" s="48" t="inlineStr">
        <is>
          <t>Tidak</t>
        </is>
      </c>
      <c r="ADI33" s="48" t="n"/>
      <c r="ADJ33" s="48" t="inlineStr">
        <is>
          <t>Puas</t>
        </is>
      </c>
      <c r="ADK33" s="48" t="n"/>
      <c r="ADL33" s="48" t="n"/>
      <c r="ADM33" s="48" t="n"/>
      <c r="ADN33" s="48" t="n"/>
      <c r="ADO33" s="48" t="n"/>
      <c r="ADP33" s="48" t="n"/>
      <c r="ADQ33" s="48" t="n"/>
      <c r="ADR33" s="48" t="n"/>
      <c r="ADS33" s="48" t="n"/>
      <c r="ADT33" s="48" t="n"/>
      <c r="ADU33" s="48" t="inlineStr">
        <is>
          <t>Dibiarkan saja</t>
        </is>
      </c>
      <c r="ADV33" s="8" t="n">
        <v>0</v>
      </c>
      <c r="ADW33" s="8" t="n">
        <v>0</v>
      </c>
      <c r="ADX33" s="8" t="n">
        <v>0</v>
      </c>
      <c r="ADY33" s="8" t="n">
        <v>0</v>
      </c>
      <c r="ADZ33" s="8" t="n">
        <v>0</v>
      </c>
      <c r="AEA33" s="8" t="n">
        <v>0</v>
      </c>
      <c r="AEB33" s="8" t="n">
        <v>1</v>
      </c>
      <c r="AEC33" s="8" t="n">
        <v>0</v>
      </c>
      <c r="AED33" s="48" t="inlineStr">
        <is>
          <t>Dibiarkan saja</t>
        </is>
      </c>
      <c r="AEE33" s="48" t="inlineStr">
        <is>
          <t>Laki-laki dewasa</t>
        </is>
      </c>
      <c r="AEF33" s="48" t="n"/>
      <c r="AEG33" s="48" t="inlineStr">
        <is>
          <t>Menelepon atau WA langsung</t>
        </is>
      </c>
      <c r="AEH33" s="48" t="n"/>
      <c r="AEI33" s="48" t="inlineStr">
        <is>
          <t>CPO datang rutin untuk mengecek biogas sehingga pendampingan dapat terus berjalan. Jika kompor rusak tidak tahu diganti dimana</t>
        </is>
      </c>
      <c r="AEJ33" s="48" t="inlineStr">
        <is>
          <t>Ya, selalu</t>
        </is>
      </c>
      <c r="AEK33" s="48" t="inlineStr">
        <is>
          <t>Pengurangan pengeluaran rumah tangga (bahan bakar minyak, pupuk, dll.) Lebih mudah mendapatkan energi Peningkatan kebersihan kandang ternak</t>
        </is>
      </c>
      <c r="AEL33" s="8" t="n">
        <v>1</v>
      </c>
      <c r="AEM33" s="8" t="n">
        <v>1</v>
      </c>
      <c r="AEN33" s="8" t="n">
        <v>0</v>
      </c>
      <c r="AEO33" s="8" t="n">
        <v>0</v>
      </c>
      <c r="AEP33" s="8" t="n">
        <v>0</v>
      </c>
      <c r="AEQ33" s="8" t="n">
        <v>0</v>
      </c>
      <c r="AER33" s="8" t="n">
        <v>1</v>
      </c>
      <c r="AES33" s="8" t="n">
        <v>0</v>
      </c>
      <c r="AET33" s="8" t="n">
        <v>0</v>
      </c>
      <c r="AEU33" s="8" t="n">
        <v>0</v>
      </c>
      <c r="AEV33" s="8" t="n">
        <v>0</v>
      </c>
      <c r="AEW33" s="8" t="n">
        <v>0</v>
      </c>
      <c r="AEX33" s="48" t="n"/>
      <c r="AEY33" s="48" t="inlineStr">
        <is>
          <t>Agar kandang lebih bersih</t>
        </is>
      </c>
      <c r="AEZ33" s="48" t="n"/>
      <c r="AFA33" s="48" t="inlineStr">
        <is>
          <t>Lainnya</t>
        </is>
      </c>
      <c r="AFB33" s="48" t="inlineStr">
        <is>
          <t>Tidak tahu</t>
        </is>
      </c>
      <c r="AFC33" s="48" t="inlineStr">
        <is>
          <t>1000384349-10_8_2.jpg</t>
        </is>
      </c>
      <c r="AFD33" s="16" t="inlineStr">
        <is>
          <t>https://kf.kobotoolbox.org/api/v2/assets/avstPQqLr3Ab3ZdcVTXZ6f/data/672744653/attachments/attax8XGNt8wo7LxZwW6dYwy/</t>
        </is>
      </c>
      <c r="AFE33" s="48" t="inlineStr">
        <is>
          <t>1000384350-10_8_7.jpg</t>
        </is>
      </c>
      <c r="AFF33" s="16" t="inlineStr">
        <is>
          <t>https://kf.kobotoolbox.org/api/v2/assets/avstPQqLr3Ab3ZdcVTXZ6f/data/672744653/attachments/attUVU636kqoxsk7b6JAUx37/</t>
        </is>
      </c>
      <c r="AFG33" s="48" t="inlineStr">
        <is>
          <t>Laylah</t>
        </is>
      </c>
      <c r="AFH33" s="48" t="n"/>
      <c r="AFI33" s="27" t="inlineStr">
        <is>
          <t>Biaya untuk B4 dan B5 pada kayu bakar tidak ada karena hanya mengambil di sawah atau kebun. E26-E29 tidak diketahui secara pasti karena yang lakukan hanya orangtua.</t>
        </is>
      </c>
      <c r="AFJ33" s="48" t="n"/>
      <c r="AFK33" s="48" t="n"/>
      <c r="AFL33" s="48" t="n"/>
      <c r="AFM33" s="48" t="n"/>
      <c r="AFN33" s="48" t="n"/>
      <c r="AFO33" s="48" t="n"/>
      <c r="AFP33" s="48" t="n"/>
      <c r="AFQ33" s="48" t="n"/>
      <c r="AFR33" s="48" t="n"/>
      <c r="AFS33" s="48" t="n"/>
      <c r="AFT33" s="48" t="n"/>
      <c r="AFU33" s="48" t="n"/>
      <c r="AFV33" s="48" t="n"/>
      <c r="AFW33" s="48" t="n"/>
      <c r="AFX33" s="48" t="n"/>
      <c r="AFY33" s="48" t="n"/>
      <c r="AFZ33" s="48" t="n"/>
      <c r="AGA33" s="48" t="n"/>
      <c r="AGB33" s="48" t="n"/>
      <c r="AGC33" s="48" t="n"/>
      <c r="AGD33" s="48" t="n"/>
      <c r="AGE33" s="48" t="n"/>
      <c r="AGF33" s="48" t="n"/>
      <c r="AGG33" s="48" t="n"/>
      <c r="AGH33" s="48" t="n"/>
      <c r="AGI33" s="48" t="n"/>
      <c r="AGJ33" s="48" t="n"/>
      <c r="AGK33" s="48" t="n"/>
      <c r="AGL33" s="48" t="n"/>
      <c r="AGM33" s="48" t="n"/>
      <c r="AGN33" s="48" t="n"/>
      <c r="AGO33" s="48" t="n"/>
      <c r="AGP33" s="48" t="n"/>
      <c r="AGQ33" s="48" t="n"/>
      <c r="AGR33" s="48" t="n"/>
      <c r="AGS33" s="48" t="n"/>
      <c r="AGT33" s="48" t="n"/>
      <c r="AGU33" s="48" t="n"/>
      <c r="AGV33" s="48" t="n"/>
      <c r="AGW33" s="48" t="n"/>
      <c r="AGX33" s="48" t="n"/>
      <c r="AGY33" s="48" t="n"/>
      <c r="AGZ33" s="48" t="n"/>
      <c r="AHA33" s="48" t="n"/>
      <c r="AHB33" s="48" t="n"/>
      <c r="AHC33" s="48" t="n"/>
      <c r="AHD33" s="48" t="n"/>
      <c r="AHE33" s="48" t="n"/>
      <c r="AHF33" s="48" t="n"/>
      <c r="AHG33" s="48" t="n"/>
      <c r="AHH33" s="48" t="n"/>
      <c r="AHI33" s="48" t="n"/>
      <c r="AHJ33" s="48" t="n"/>
      <c r="AHK33" s="48" t="n"/>
      <c r="AHL33" s="48" t="n"/>
      <c r="AHM33" s="48" t="n"/>
      <c r="AHN33" s="48" t="n"/>
      <c r="AHO33" s="48" t="n"/>
      <c r="AHP33" s="48" t="n"/>
      <c r="AHQ33" s="48" t="n"/>
      <c r="AHR33" s="48" t="n"/>
      <c r="AHS33" s="48" t="n"/>
      <c r="AHT33" s="48" t="n"/>
      <c r="AHU33" s="48" t="n"/>
      <c r="AHV33" s="48" t="n"/>
      <c r="AHW33" s="48" t="n"/>
      <c r="AHX33" s="48" t="n"/>
      <c r="AHY33" s="48" t="n"/>
      <c r="AHZ33" s="48" t="n"/>
      <c r="AIA33" s="48" t="n"/>
      <c r="AIB33" s="48" t="n"/>
      <c r="AIC33" s="48" t="n"/>
      <c r="AID33" s="48" t="n"/>
      <c r="AIE33" s="48" t="n"/>
      <c r="AIF33" s="48" t="n"/>
      <c r="AIG33" s="48" t="n"/>
      <c r="AIH33" s="48" t="n"/>
      <c r="AII33" s="48" t="n"/>
      <c r="AIJ33" s="48" t="n"/>
      <c r="AIK33" s="48" t="n"/>
      <c r="AIL33" s="48" t="n"/>
      <c r="AIM33" s="48" t="n"/>
      <c r="AIN33" s="48" t="n"/>
      <c r="AIO33" s="48" t="n"/>
      <c r="AIP33" s="48" t="n"/>
      <c r="AIQ33" s="48" t="n"/>
      <c r="AIR33" s="48" t="n"/>
      <c r="AIS33" s="48" t="n"/>
      <c r="AIT33" s="48" t="n"/>
      <c r="AIU33" s="48" t="n"/>
      <c r="AIV33" s="48" t="n"/>
      <c r="AIW33" s="48" t="n"/>
      <c r="AIX33" s="48" t="n"/>
      <c r="AIY33" s="48" t="n"/>
      <c r="AIZ33" s="48" t="n"/>
      <c r="AJA33" s="48" t="n"/>
      <c r="AJB33" s="48" t="n"/>
      <c r="AJC33" s="48" t="n"/>
      <c r="AJD33" s="48" t="n"/>
      <c r="AJE33" s="48" t="n"/>
      <c r="AJF33" s="48" t="n"/>
      <c r="AJG33" s="48" t="n"/>
      <c r="AJH33" s="48" t="n"/>
      <c r="AJI33" s="48" t="n"/>
      <c r="AJJ33" s="48" t="n"/>
      <c r="AJK33" s="48" t="n"/>
      <c r="AJL33" s="48" t="n"/>
      <c r="AJM33" s="48" t="n"/>
      <c r="AJN33" s="48" t="n"/>
      <c r="AJO33" s="48" t="n"/>
      <c r="AJP33" s="48" t="n"/>
      <c r="AJQ33" s="48" t="n"/>
      <c r="AJR33" s="48" t="n"/>
      <c r="AJS33" s="48" t="n"/>
      <c r="AJT33" s="48" t="n"/>
      <c r="AJU33" s="48" t="n"/>
      <c r="AJV33" s="48" t="n"/>
      <c r="AJW33" s="48" t="n"/>
      <c r="AJX33" s="48" t="n"/>
      <c r="AJY33" s="48" t="n"/>
      <c r="AJZ33" s="48" t="n"/>
      <c r="AKA33" s="48" t="n"/>
      <c r="AKB33" s="48" t="n"/>
      <c r="AKC33" s="48" t="n"/>
      <c r="AKD33" s="48" t="n"/>
      <c r="AKE33" s="48" t="n"/>
      <c r="AKF33" s="48" t="n"/>
      <c r="AKG33" s="48" t="n"/>
      <c r="AKH33" s="48" t="n"/>
      <c r="AKI33" s="48" t="n"/>
      <c r="AKJ33" s="48" t="n"/>
      <c r="AKK33" s="48" t="n"/>
      <c r="AKL33" s="48" t="n"/>
      <c r="AKM33" s="48" t="n"/>
      <c r="AKN33" s="48" t="n"/>
      <c r="AKO33" s="48" t="n"/>
      <c r="AKP33" s="48" t="n"/>
      <c r="AKQ33" s="48" t="n"/>
      <c r="AKR33" s="48" t="n"/>
      <c r="AKS33" s="48" t="n"/>
      <c r="AKT33" s="48" t="n"/>
      <c r="AKU33" s="48" t="n"/>
      <c r="AKV33" s="48" t="n"/>
      <c r="AKW33" s="48" t="n"/>
      <c r="AKX33" s="48" t="n"/>
      <c r="AKY33" s="48" t="n"/>
      <c r="AKZ33" s="48" t="n"/>
      <c r="ALA33" s="48" t="n"/>
      <c r="ALB33" s="48" t="n"/>
      <c r="ALC33" s="48" t="n"/>
      <c r="ALD33" s="48" t="n"/>
      <c r="ALE33" s="48" t="n"/>
      <c r="ALF33" s="48" t="n"/>
      <c r="ALG33" s="48" t="n"/>
      <c r="ALH33" s="48" t="n"/>
      <c r="ALI33" s="48" t="n"/>
      <c r="ALJ33" s="48" t="n"/>
      <c r="ALK33" s="48" t="n"/>
      <c r="ALL33" s="48" t="n"/>
      <c r="ALM33" s="48" t="n"/>
      <c r="ALN33" s="48" t="n"/>
      <c r="ALO33" s="48" t="n"/>
      <c r="ALP33" s="48" t="n"/>
      <c r="ALQ33" s="48" t="n"/>
      <c r="ALR33" s="48" t="n"/>
      <c r="ALS33" s="48" t="n"/>
      <c r="ALT33" s="48" t="n"/>
      <c r="ALU33" s="48" t="n"/>
      <c r="ALV33" s="48" t="n"/>
      <c r="ALW33" s="48" t="n"/>
      <c r="ALX33" s="48" t="n"/>
      <c r="ALY33" s="48" t="n"/>
      <c r="ALZ33" s="48" t="n"/>
      <c r="AMA33" s="48" t="n"/>
      <c r="AMB33" s="48" t="n"/>
      <c r="AMC33" s="48" t="n"/>
      <c r="AMD33" s="48" t="n"/>
      <c r="AME33" s="48" t="n"/>
      <c r="AMF33" s="48" t="n"/>
      <c r="AMG33" s="48" t="n"/>
      <c r="AMH33" s="48" t="n"/>
      <c r="AMI33" s="48" t="n"/>
      <c r="AMJ33" s="48" t="n"/>
      <c r="AMK33" s="48" t="n"/>
      <c r="AML33" s="48" t="n"/>
      <c r="AMM33" s="48" t="n"/>
      <c r="AMN33" s="48" t="n"/>
      <c r="AMO33" s="48" t="n"/>
      <c r="AMP33" s="48" t="n"/>
      <c r="AMQ33" s="48" t="n"/>
      <c r="AMR33" s="48" t="n"/>
      <c r="AMS33" s="48" t="n"/>
      <c r="AMT33" s="48" t="n"/>
      <c r="AMU33" s="48" t="n"/>
      <c r="AMV33" s="48" t="n"/>
      <c r="AMW33" s="48" t="n"/>
      <c r="AMX33" s="48" t="n"/>
      <c r="AMY33" s="48" t="n"/>
      <c r="AMZ33" s="48" t="n"/>
      <c r="ANA33" s="48" t="n"/>
      <c r="ANB33" s="48" t="n"/>
      <c r="ANC33" s="48" t="n"/>
      <c r="AND33" s="48" t="n"/>
      <c r="ANE33" s="48" t="n"/>
      <c r="ANF33" s="48" t="n"/>
      <c r="ANG33" s="48" t="n"/>
      <c r="ANH33" s="48" t="n"/>
      <c r="ANI33" s="48" t="n"/>
      <c r="ANJ33" s="48" t="n"/>
      <c r="ANK33" s="48" t="n"/>
      <c r="ANL33" s="48" t="n"/>
      <c r="ANM33" s="48" t="n"/>
      <c r="ANN33" s="48" t="n"/>
      <c r="ANO33" s="48" t="n"/>
      <c r="ANP33" s="48" t="n"/>
      <c r="ANQ33" s="48" t="n"/>
      <c r="ANR33" s="48" t="n"/>
      <c r="ANS33" s="48" t="n"/>
      <c r="ANT33" s="48" t="n"/>
      <c r="ANU33" s="48" t="n"/>
      <c r="ANV33" s="48" t="n"/>
      <c r="ANW33" s="48" t="n"/>
      <c r="ANX33" s="48" t="n"/>
      <c r="ANY33" s="48" t="n"/>
      <c r="ANZ33" s="48" t="n"/>
      <c r="AOA33" s="48" t="n"/>
      <c r="AOB33" s="48" t="n"/>
      <c r="AOC33" s="48" t="n"/>
      <c r="AOD33" s="48" t="n"/>
      <c r="AOE33" s="48" t="n"/>
      <c r="AOF33" s="48" t="n"/>
      <c r="AOG33" s="48" t="n"/>
      <c r="AOH33" s="48" t="n"/>
      <c r="AOI33" s="48" t="n"/>
      <c r="AOJ33" s="48" t="n"/>
      <c r="AOK33" s="48" t="n"/>
      <c r="AOL33" s="48" t="n"/>
      <c r="AOM33" s="48" t="n"/>
      <c r="AON33" s="48" t="n"/>
      <c r="AOO33" s="48" t="n"/>
      <c r="AOP33" s="48" t="n"/>
      <c r="AOQ33" s="48" t="n"/>
      <c r="AOR33" s="48" t="n"/>
      <c r="AOS33" s="48" t="n"/>
      <c r="AOT33" s="48" t="n"/>
      <c r="AOU33" s="48" t="n"/>
      <c r="AOV33" s="48" t="n"/>
      <c r="AOW33" s="48" t="n"/>
      <c r="AOX33" s="48" t="n"/>
      <c r="AOY33" s="48" t="n"/>
      <c r="AOZ33" s="48" t="n"/>
      <c r="APA33" s="48" t="n"/>
      <c r="APB33" s="48" t="n"/>
      <c r="APC33" s="48" t="n"/>
      <c r="APD33" s="48" t="n"/>
      <c r="APE33" s="48" t="n"/>
      <c r="APF33" s="48" t="n"/>
      <c r="APG33" s="48" t="n"/>
      <c r="APH33" s="48" t="n"/>
      <c r="API33" s="48" t="n"/>
      <c r="APJ33" s="48" t="n"/>
      <c r="APK33" s="48" t="n"/>
      <c r="APL33" s="48" t="n"/>
      <c r="APM33" s="48" t="n"/>
      <c r="APN33" s="48" t="n"/>
      <c r="APO33" s="48" t="n"/>
      <c r="APP33" s="48" t="n"/>
      <c r="APQ33" s="48" t="n"/>
      <c r="APR33" s="48" t="n"/>
      <c r="APS33" s="48" t="n"/>
      <c r="APT33" s="48" t="n"/>
      <c r="APU33" s="48" t="n"/>
      <c r="APV33" s="48" t="n"/>
      <c r="APW33" s="48" t="n"/>
      <c r="APX33" s="48" t="n"/>
      <c r="APY33" s="48" t="n"/>
      <c r="APZ33" s="48" t="n"/>
      <c r="AQA33" s="48" t="n"/>
      <c r="AQB33" s="48" t="n"/>
      <c r="AQC33" s="48" t="n"/>
      <c r="AQD33" s="48" t="n"/>
      <c r="AQE33" s="48" t="n"/>
      <c r="AQF33" s="48" t="n"/>
      <c r="AQG33" s="48" t="n"/>
      <c r="AQH33" s="48" t="n"/>
      <c r="AQI33" s="48" t="n"/>
      <c r="AQJ33" s="48" t="n"/>
      <c r="AQK33" s="48" t="n"/>
      <c r="AQL33" s="48" t="n"/>
      <c r="AQM33" s="48" t="n"/>
      <c r="AQN33" s="48" t="n"/>
      <c r="AQO33" s="48" t="n"/>
      <c r="AQP33" s="48" t="n"/>
      <c r="AQQ33" s="48" t="n"/>
      <c r="AQR33" s="48" t="n"/>
      <c r="AQS33" s="48" t="n"/>
      <c r="AQT33" s="48" t="n"/>
      <c r="AQU33" s="48" t="n"/>
      <c r="AQV33" s="48" t="n"/>
      <c r="AQW33" s="48" t="n"/>
      <c r="AQX33" s="48" t="n"/>
      <c r="AQY33" s="48" t="n"/>
      <c r="AQZ33" s="48" t="n"/>
      <c r="ARA33" s="48" t="n"/>
      <c r="ARB33" s="48" t="n"/>
      <c r="ARC33" s="48" t="n"/>
      <c r="ARD33" s="48" t="n"/>
      <c r="ARE33" s="48" t="n"/>
      <c r="ARF33" s="48" t="n"/>
      <c r="ARG33" s="48" t="n"/>
      <c r="ARH33" s="48" t="n"/>
      <c r="ARI33" s="48" t="n"/>
      <c r="ARJ33" s="48" t="n"/>
      <c r="ARK33" s="48" t="n"/>
      <c r="ARL33" s="48" t="n"/>
      <c r="ARM33" s="48" t="n"/>
      <c r="ARN33" s="48" t="n"/>
      <c r="ARO33" s="48" t="n"/>
      <c r="ARP33" s="48" t="n"/>
      <c r="ARQ33" s="48" t="n"/>
      <c r="ARR33" s="48" t="n"/>
      <c r="ARS33" s="48" t="n"/>
      <c r="ART33" s="48" t="n"/>
      <c r="ARU33" s="48" t="n"/>
      <c r="ARV33" s="48" t="n"/>
      <c r="ARW33" s="48" t="n"/>
      <c r="ARX33" s="48" t="n"/>
      <c r="ARY33" s="48" t="n"/>
      <c r="ARZ33" s="48" t="n"/>
      <c r="ASA33" s="48" t="n"/>
      <c r="ASB33" s="48" t="n"/>
      <c r="ASC33" s="48" t="n"/>
      <c r="ASD33" s="48" t="n"/>
      <c r="ASE33" s="48" t="n"/>
      <c r="ASF33" s="48" t="n"/>
      <c r="ASG33" s="48" t="n"/>
      <c r="ASH33" s="48" t="n"/>
      <c r="ASI33" s="48" t="n"/>
      <c r="ASJ33" s="48" t="n"/>
      <c r="ASK33" s="48" t="n"/>
      <c r="ASL33" s="48" t="n"/>
      <c r="ASM33" s="48" t="n"/>
      <c r="ASN33" s="48" t="n"/>
      <c r="ASO33" s="48" t="n"/>
      <c r="ASP33" s="48" t="n"/>
      <c r="ASQ33" s="48" t="n"/>
      <c r="ASR33" s="48" t="n"/>
      <c r="ASS33" s="48" t="n"/>
      <c r="AST33" s="48" t="n"/>
      <c r="ASU33" s="48" t="n"/>
      <c r="ASV33" s="48" t="n"/>
      <c r="ASW33" s="48" t="n"/>
      <c r="ASX33" s="48" t="n"/>
      <c r="ASY33" s="48" t="n"/>
      <c r="ASZ33" s="48" t="n"/>
      <c r="ATA33" s="48" t="n"/>
      <c r="ATB33" s="48" t="n"/>
      <c r="ATC33" s="48" t="n"/>
      <c r="ATD33" s="48" t="n"/>
      <c r="ATE33" s="48" t="n"/>
      <c r="ATF33" s="48" t="n"/>
      <c r="ATG33" s="48" t="n"/>
      <c r="ATH33" s="48" t="n"/>
      <c r="ATI33" s="48" t="n"/>
      <c r="ATJ33" s="48" t="n"/>
      <c r="ATK33" s="48" t="n"/>
      <c r="ATL33" s="48" t="n"/>
      <c r="ATM33" s="48" t="n"/>
      <c r="ATN33" s="48" t="n"/>
      <c r="ATO33" s="48" t="n"/>
      <c r="ATP33" s="48" t="n"/>
      <c r="ATQ33" s="48" t="n"/>
      <c r="ATR33" s="48" t="n"/>
      <c r="ATS33" s="48" t="n"/>
      <c r="ATT33" s="48" t="n"/>
      <c r="ATU33" s="48" t="n"/>
      <c r="ATV33" s="48" t="n"/>
      <c r="ATW33" s="48" t="n"/>
      <c r="ATX33" s="48" t="n"/>
      <c r="ATY33" s="48" t="n"/>
      <c r="ATZ33" s="48" t="n"/>
      <c r="AUA33" s="48" t="n"/>
      <c r="AUB33" s="48" t="n"/>
      <c r="AUC33" s="48" t="n"/>
      <c r="AUD33" s="48" t="n"/>
      <c r="AUE33" s="48" t="n"/>
      <c r="AUF33" s="48" t="n"/>
      <c r="AUG33" s="48" t="n"/>
      <c r="AUH33" s="48" t="n"/>
      <c r="AUI33" s="48" t="n"/>
      <c r="AUJ33" s="48" t="n"/>
      <c r="AUK33" s="48" t="n"/>
      <c r="AUL33" s="48" t="n"/>
      <c r="AUM33" s="48" t="n"/>
      <c r="AUN33" s="48" t="n"/>
      <c r="AUO33" s="48" t="n"/>
      <c r="AUP33" s="48" t="n"/>
      <c r="AUQ33" s="48" t="n"/>
      <c r="AUR33" s="48" t="n"/>
      <c r="AUS33" s="48" t="n"/>
      <c r="AUT33" s="48" t="n"/>
      <c r="AUU33" s="48" t="n"/>
      <c r="AUV33" s="48" t="n"/>
      <c r="AUW33" s="48" t="n"/>
      <c r="AUX33" s="48" t="n"/>
      <c r="AUY33" s="48" t="n"/>
      <c r="AUZ33" s="48" t="n"/>
      <c r="AVA33" s="48" t="n"/>
      <c r="AVB33" s="48" t="n"/>
      <c r="AVC33" s="48" t="n"/>
      <c r="AVD33" s="48" t="n"/>
      <c r="AVE33" s="48" t="n"/>
      <c r="AVF33" s="48" t="n"/>
      <c r="AVG33" s="48" t="n"/>
      <c r="AVH33" s="48" t="n"/>
      <c r="AVI33" s="48" t="n"/>
      <c r="AVJ33" s="48" t="n"/>
      <c r="AVK33" s="48" t="n"/>
      <c r="AVL33" s="48" t="n"/>
      <c r="AVM33" s="48" t="n"/>
      <c r="AVN33" s="48" t="n"/>
      <c r="AVO33" s="48" t="n"/>
      <c r="AVP33" s="48" t="n"/>
      <c r="AVQ33" s="48" t="n"/>
      <c r="AVR33" s="48" t="n"/>
      <c r="AVS33" s="48" t="n"/>
      <c r="AVT33" s="48" t="n"/>
      <c r="AVU33" s="48" t="n"/>
      <c r="AVV33" s="48" t="n"/>
      <c r="AVW33" s="48" t="n"/>
      <c r="AVX33" s="48" t="n"/>
      <c r="AVY33" s="48" t="n"/>
      <c r="AVZ33" s="48" t="n"/>
      <c r="AWA33" s="8" t="n">
        <v>672744653</v>
      </c>
      <c r="AWB33" s="48" t="inlineStr">
        <is>
          <t>4955d8fa-efef-4f0b-ab04-de001c2632c4</t>
        </is>
      </c>
      <c r="AWC33" s="6" t="n">
        <v>46069</v>
      </c>
      <c r="AWD33" s="48" t="n"/>
      <c r="AWE33" s="48" t="n"/>
      <c r="AWF33" s="48" t="inlineStr">
        <is>
          <t>submitted_via_web</t>
        </is>
      </c>
      <c r="AWG33" s="48" t="n"/>
      <c r="AWH33" s="48" t="inlineStr">
        <is>
          <t>vyNMZfRj9dojjrwxZxh2FZ</t>
        </is>
      </c>
      <c r="AWI33" s="48" t="n"/>
      <c r="AWJ33" s="48" t="inlineStr">
        <is>
          <t>uuid:4955d8fa-efef-4f0b-ab04-de001c2632c4</t>
        </is>
      </c>
      <c r="AWK33" s="8" t="n">
        <v>256</v>
      </c>
      <c r="AWL33" s="48" t="inlineStr">
        <is>
          <t>BTP0099</t>
        </is>
      </c>
      <c r="AWM33" s="8" t="n">
        <v>0</v>
      </c>
      <c r="AWN33" s="48" t="inlineStr">
        <is>
          <t>Year of Use valid, no validation needed</t>
        </is>
      </c>
      <c r="AWO33" s="37" t="b">
        <v>1</v>
      </c>
      <c r="AWP33" s="37" t="b">
        <v>1</v>
      </c>
      <c r="AWQ33" s="37" t="b">
        <v>1</v>
      </c>
      <c r="AWR33" s="37" t="b">
        <v>1</v>
      </c>
      <c r="AWS33" s="37" t="b">
        <v>1</v>
      </c>
      <c r="AWT33" s="37" t="b">
        <v>1</v>
      </c>
      <c r="AWU33" s="8" t="n">
        <v>0</v>
      </c>
      <c r="AWV33" s="8" t="n">
        <v>3</v>
      </c>
      <c r="AWW33" s="48" t="n"/>
      <c r="AWX33" s="48" t="n"/>
      <c r="AWY33" s="48" t="n"/>
      <c r="AWZ33" s="48" t="n"/>
    </row>
    <row r="34">
      <c r="A34" s="6" t="n">
        <v>46062</v>
      </c>
      <c r="B34" s="6" t="n">
        <v>46069</v>
      </c>
      <c r="C34" s="34" t="inlineStr">
        <is>
          <t>Laylah</t>
        </is>
      </c>
      <c r="D34" s="34" t="inlineStr">
        <is>
          <t>Syarifuddin Dg Bunga</t>
        </is>
      </c>
      <c r="E34" s="48">
        <f>+6285823836654</f>
        <v/>
      </c>
      <c r="F34" s="48" t="inlineStr">
        <is>
          <t>-5.386467 119.542418 97.6 4.300000190734863</t>
        </is>
      </c>
      <c r="G34" s="8" t="n">
        <v>-5.386467</v>
      </c>
      <c r="H34" s="8" t="n">
        <v>119.542418</v>
      </c>
      <c r="I34" s="8" t="n">
        <v>97.59999999999999</v>
      </c>
      <c r="J34" s="8" t="n">
        <v>4.300000191</v>
      </c>
      <c r="K34" s="8" t="n">
        <v>0</v>
      </c>
      <c r="L34" s="48" t="inlineStr">
        <is>
          <t>-5.386181 119.542546 99.5 5.320000171661377</t>
        </is>
      </c>
      <c r="M34" s="8" t="n">
        <v>-5.386181</v>
      </c>
      <c r="N34" s="8" t="n">
        <v>119.542546</v>
      </c>
      <c r="O34" s="8" t="n">
        <v>99.5</v>
      </c>
      <c r="P34" s="8" t="n">
        <v>5.320000172</v>
      </c>
      <c r="Q34" s="8" t="n">
        <v>0</v>
      </c>
      <c r="R34" s="48" t="inlineStr">
        <is>
          <t>Sulawesi Selatan</t>
        </is>
      </c>
      <c r="S34" s="8" t="n">
        <v>0</v>
      </c>
      <c r="T34" s="8" t="n">
        <v>0</v>
      </c>
      <c r="U34" s="8" t="n">
        <v>0</v>
      </c>
      <c r="V34" s="8" t="n">
        <v>0</v>
      </c>
      <c r="W34" s="8" t="n">
        <v>0</v>
      </c>
      <c r="X34" s="8" t="n">
        <v>0</v>
      </c>
      <c r="Y34" s="8" t="n">
        <v>0</v>
      </c>
      <c r="Z34" s="8" t="n">
        <v>0</v>
      </c>
      <c r="AA34" s="8" t="n">
        <v>0</v>
      </c>
      <c r="AB34" s="8" t="n">
        <v>1</v>
      </c>
      <c r="AC34" s="48" t="inlineStr">
        <is>
          <t>Takalar</t>
        </is>
      </c>
      <c r="AD34" s="48" t="inlineStr">
        <is>
          <t>Polobangkeng Timur</t>
        </is>
      </c>
      <c r="AE34" s="48" t="inlineStr">
        <is>
          <t>Ko'Mara</t>
        </is>
      </c>
      <c r="AF34" s="48" t="inlineStr">
        <is>
          <t>YAPENSA</t>
        </is>
      </c>
      <c r="AG34" s="48" t="inlineStr">
        <is>
          <t>YAP0095</t>
        </is>
      </c>
      <c r="AH34" s="8" t="n">
        <v>13</v>
      </c>
      <c r="AI34" s="48" t="inlineStr">
        <is>
          <t>VPA1</t>
        </is>
      </c>
      <c r="AJ34" s="48" t="inlineStr">
        <is>
          <t>Tidak aktif</t>
        </is>
      </c>
      <c r="AK34" s="8" t="n">
        <v>53</v>
      </c>
      <c r="AL34" s="48" t="inlineStr">
        <is>
          <t>Laki-laki</t>
        </is>
      </c>
      <c r="AM34" s="48" t="inlineStr">
        <is>
          <t>Sudah menikah</t>
        </is>
      </c>
      <c r="AN34" s="48" t="inlineStr">
        <is>
          <t>SMA/Sederajat</t>
        </is>
      </c>
      <c r="AO34" s="48" t="inlineStr">
        <is>
          <t>Petani</t>
        </is>
      </c>
      <c r="AP34" s="8" t="n">
        <v>1</v>
      </c>
      <c r="AQ34" s="8" t="n">
        <v>0</v>
      </c>
      <c r="AR34" s="8" t="n">
        <v>0</v>
      </c>
      <c r="AS34" s="8" t="n">
        <v>0</v>
      </c>
      <c r="AT34" s="8" t="n">
        <v>0</v>
      </c>
      <c r="AU34" s="8" t="n">
        <v>0</v>
      </c>
      <c r="AV34" s="8" t="n">
        <v>0</v>
      </c>
      <c r="AW34" s="8" t="n">
        <v>0</v>
      </c>
      <c r="AX34" s="48" t="n"/>
      <c r="AY34" s="48" t="inlineStr">
        <is>
          <t>Tidak ada</t>
        </is>
      </c>
      <c r="AZ34" s="8" t="n">
        <v>0</v>
      </c>
      <c r="BA34" s="8" t="n">
        <v>0</v>
      </c>
      <c r="BB34" s="8" t="n">
        <v>0</v>
      </c>
      <c r="BC34" s="8" t="n">
        <v>0</v>
      </c>
      <c r="BD34" s="8" t="n">
        <v>0</v>
      </c>
      <c r="BE34" s="8" t="n">
        <v>0</v>
      </c>
      <c r="BF34" s="8" t="n">
        <v>0</v>
      </c>
      <c r="BG34" s="8" t="n">
        <v>1</v>
      </c>
      <c r="BH34" s="11" t="n"/>
      <c r="BI34" s="48" t="inlineStr">
        <is>
          <t>Rp1.500.000 - Rp2.500.000</t>
        </is>
      </c>
      <c r="BJ34" s="8" t="n">
        <v>0</v>
      </c>
      <c r="BK34" s="8" t="n">
        <v>2</v>
      </c>
      <c r="BL34" s="8" t="n">
        <v>0</v>
      </c>
      <c r="BM34" s="8" t="n">
        <v>0</v>
      </c>
      <c r="BN34" s="48" t="inlineStr">
        <is>
          <t>Milik sendiri</t>
        </is>
      </c>
      <c r="BO34" s="48" t="inlineStr">
        <is>
          <t>Permanen (dinding bata dan semen)</t>
        </is>
      </c>
      <c r="BP34" s="8" t="n">
        <v>1</v>
      </c>
      <c r="BQ34" s="8" t="n">
        <v>0</v>
      </c>
      <c r="BR34" s="8" t="n">
        <v>0</v>
      </c>
      <c r="BS34" s="8" t="n">
        <v>0</v>
      </c>
      <c r="BT34" s="8" t="n">
        <v>0</v>
      </c>
      <c r="BU34" s="48" t="n"/>
      <c r="BV34" s="48" t="inlineStr">
        <is>
          <t>Keramik/ubin</t>
        </is>
      </c>
      <c r="BW34" s="8" t="n">
        <v>0</v>
      </c>
      <c r="BX34" s="8" t="n">
        <v>0</v>
      </c>
      <c r="BY34" s="8" t="n">
        <v>1</v>
      </c>
      <c r="BZ34" s="8" t="n">
        <v>0</v>
      </c>
      <c r="CA34" s="8" t="n">
        <v>0</v>
      </c>
      <c r="CB34" s="48" t="n"/>
      <c r="CC34" s="48" t="inlineStr">
        <is>
          <t>Seng</t>
        </is>
      </c>
      <c r="CD34" s="8" t="n">
        <v>0</v>
      </c>
      <c r="CE34" s="8" t="n">
        <v>0</v>
      </c>
      <c r="CF34" s="8" t="n">
        <v>0</v>
      </c>
      <c r="CG34" s="8" t="n">
        <v>0</v>
      </c>
      <c r="CH34" s="8" t="n">
        <v>1</v>
      </c>
      <c r="CI34" s="8" t="n">
        <v>0</v>
      </c>
      <c r="CJ34" s="8" t="n">
        <v>0</v>
      </c>
      <c r="CK34" s="48" t="n"/>
      <c r="CL34" s="48" t="inlineStr">
        <is>
          <t>Ya</t>
        </is>
      </c>
      <c r="CM34" s="8" t="n">
        <v>2013</v>
      </c>
      <c r="CN34" s="48" t="inlineStr">
        <is>
          <t>Fixed-Dome (Kubah Tetap)</t>
        </is>
      </c>
      <c r="CO34" s="48" t="inlineStr">
        <is>
          <t>6 m³ (4-5 ekor sapi, ±5 jam memasak/hari, ±50 kg</t>
        </is>
      </c>
      <c r="CP34" s="48" t="inlineStr">
        <is>
          <t>Anggota keluarga - laki-laki</t>
        </is>
      </c>
      <c r="CQ34" s="8" t="n">
        <v>0</v>
      </c>
      <c r="CR34" s="8" t="n">
        <v>0</v>
      </c>
      <c r="CS34" s="8" t="n">
        <v>0</v>
      </c>
      <c r="CT34" s="8" t="n">
        <v>0</v>
      </c>
      <c r="CU34" s="8" t="n">
        <v>1</v>
      </c>
      <c r="CV34" s="8" t="n">
        <v>0</v>
      </c>
      <c r="CW34" s="8" t="n">
        <v>0</v>
      </c>
      <c r="CX34" s="8" t="n">
        <v>0</v>
      </c>
      <c r="CY34" s="48" t="inlineStr">
        <is>
          <t>Anggota keluarga - laki-laki</t>
        </is>
      </c>
      <c r="CZ34" s="8" t="n">
        <v>1</v>
      </c>
      <c r="DA34" s="8" t="n">
        <v>0</v>
      </c>
      <c r="DB34" s="8" t="n">
        <v>0</v>
      </c>
      <c r="DC34" s="48" t="n"/>
      <c r="DD34" s="48" t="inlineStr">
        <is>
          <t>Anggota keluarga - laki-laki CPO atau pendamping</t>
        </is>
      </c>
      <c r="DE34" s="8" t="n">
        <v>1</v>
      </c>
      <c r="DF34" s="8" t="n">
        <v>0</v>
      </c>
      <c r="DG34" s="8" t="n">
        <v>1</v>
      </c>
      <c r="DH34" s="8" t="n">
        <v>0</v>
      </c>
      <c r="DI34" s="48" t="n"/>
      <c r="DJ34" s="48" t="inlineStr">
        <is>
          <t>Anggota keluarga - laki-laki CPO atau pendamping</t>
        </is>
      </c>
      <c r="DK34" s="8" t="n">
        <v>1</v>
      </c>
      <c r="DL34" s="8" t="n">
        <v>0</v>
      </c>
      <c r="DM34" s="8" t="n">
        <v>1</v>
      </c>
      <c r="DN34" s="8" t="n">
        <v>0</v>
      </c>
      <c r="DO34" s="48" t="n"/>
      <c r="DP34" s="48" t="inlineStr">
        <is>
          <t>Tidak berfungsi sama sekali</t>
        </is>
      </c>
      <c r="DQ34" s="48" t="inlineStr">
        <is>
          <t>&gt;1 tahun yang lalu</t>
        </is>
      </c>
      <c r="DR34" s="17" t="inlineStr">
        <is>
          <t>Tidak ada ternak</t>
        </is>
      </c>
      <c r="DS34" s="48" t="n"/>
      <c r="DT34" s="48" t="n"/>
      <c r="DU34" s="48" t="n"/>
      <c r="DV34" s="48" t="n"/>
      <c r="DW34" s="48" t="n"/>
      <c r="DX34" s="48" t="n"/>
      <c r="DY34" s="48" t="n"/>
      <c r="DZ34" s="48" t="n"/>
      <c r="EA34" s="48" t="n"/>
      <c r="EB34" s="48" t="n"/>
      <c r="EC34" s="48" t="n"/>
      <c r="ED34" s="48" t="n"/>
      <c r="EE34" s="48" t="n"/>
      <c r="EF34" s="48" t="n"/>
      <c r="EG34" s="48" t="n"/>
      <c r="EH34" s="48" t="n"/>
      <c r="EI34" s="35" t="inlineStr">
        <is>
          <t>Tidak ada masalah</t>
        </is>
      </c>
      <c r="EJ34" s="8" t="n">
        <v>0</v>
      </c>
      <c r="EK34" s="8" t="n">
        <v>0</v>
      </c>
      <c r="EL34" s="8" t="n">
        <v>0</v>
      </c>
      <c r="EM34" s="8" t="n">
        <v>1</v>
      </c>
      <c r="EN34" s="8" t="n">
        <v>0</v>
      </c>
      <c r="EO34" s="48" t="n"/>
      <c r="EP34" s="48" t="inlineStr">
        <is>
          <t>Ya, cukup jelas dan mudah diikuti</t>
        </is>
      </c>
      <c r="EQ34" s="48" t="inlineStr">
        <is>
          <t>Bukan pelatihan</t>
        </is>
      </c>
      <c r="ER34" s="48" t="inlineStr">
        <is>
          <t>CPO atau pendamping</t>
        </is>
      </c>
      <c r="ES34" s="8" t="n">
        <v>1</v>
      </c>
      <c r="ET34" s="8" t="n">
        <v>0</v>
      </c>
      <c r="EU34" s="8" t="n">
        <v>0</v>
      </c>
      <c r="EV34" s="8" t="n">
        <v>0</v>
      </c>
      <c r="EW34" s="48" t="n"/>
      <c r="EX34" s="48" t="inlineStr">
        <is>
          <t>Anggota keluarga - Laki-laki Anggota keluarga - Perempuan dewasa</t>
        </is>
      </c>
      <c r="EY34" s="8" t="n">
        <v>1</v>
      </c>
      <c r="EZ34" s="8" t="n">
        <v>1</v>
      </c>
      <c r="FA34" s="8" t="n">
        <v>0</v>
      </c>
      <c r="FB34" s="48" t="n"/>
      <c r="FC34" s="48" t="inlineStr">
        <is>
          <t>Setiap hari</t>
        </is>
      </c>
      <c r="FD34" s="48" t="n"/>
      <c r="FE34" s="48" t="inlineStr">
        <is>
          <t>Mengetahui</t>
        </is>
      </c>
      <c r="FF34" s="48" t="inlineStr">
        <is>
          <t>Selalu (setiap hari)</t>
        </is>
      </c>
      <c r="FG34" s="48" t="inlineStr">
        <is>
          <t>Mengetahui</t>
        </is>
      </c>
      <c r="FH34" s="48" t="inlineStr">
        <is>
          <t>Selalu (setiap hari)</t>
        </is>
      </c>
      <c r="FI34" s="48" t="inlineStr">
        <is>
          <t>Mengetahui</t>
        </is>
      </c>
      <c r="FJ34" s="48" t="inlineStr">
        <is>
          <t>Selalu (setiap hari)</t>
        </is>
      </c>
      <c r="FK34" s="48" t="inlineStr">
        <is>
          <t>Mengetahui</t>
        </is>
      </c>
      <c r="FL34" s="48" t="inlineStr">
        <is>
          <t>Selalu (setiap hari)</t>
        </is>
      </c>
      <c r="FM34" s="48" t="inlineStr">
        <is>
          <t>Tidak mengetahui</t>
        </is>
      </c>
      <c r="FN34" s="48" t="inlineStr">
        <is>
          <t>Tidak pernah</t>
        </is>
      </c>
      <c r="FO34" s="48" t="inlineStr">
        <is>
          <t>Mengetahui</t>
        </is>
      </c>
      <c r="FP34" s="48" t="inlineStr">
        <is>
          <t>Selalu (setiap hari)</t>
        </is>
      </c>
      <c r="FQ34" s="48" t="inlineStr">
        <is>
          <t>Mengetahui</t>
        </is>
      </c>
      <c r="FR34" s="48" t="inlineStr">
        <is>
          <t>Ya</t>
        </is>
      </c>
      <c r="FS34" s="48" t="inlineStr">
        <is>
          <t>Mengetahui</t>
        </is>
      </c>
      <c r="FT34" s="48" t="inlineStr">
        <is>
          <t>Ya, selalu</t>
        </is>
      </c>
      <c r="FU34" s="48" t="inlineStr">
        <is>
          <t>Laki-laki dewasa</t>
        </is>
      </c>
      <c r="FV34" s="8" t="n">
        <v>1</v>
      </c>
      <c r="FW34" s="8" t="n">
        <v>0</v>
      </c>
      <c r="FX34" s="8" t="n">
        <v>0</v>
      </c>
      <c r="FY34" s="8" t="n">
        <v>0</v>
      </c>
      <c r="FZ34" s="48" t="inlineStr">
        <is>
          <t>Memahami</t>
        </is>
      </c>
      <c r="GA34" s="48" t="inlineStr">
        <is>
          <t>CPO</t>
        </is>
      </c>
      <c r="GB34" s="8" t="n">
        <v>1</v>
      </c>
      <c r="GC34" s="8" t="n">
        <v>0</v>
      </c>
      <c r="GD34" s="8" t="n">
        <v>0</v>
      </c>
      <c r="GE34" s="8" t="n">
        <v>0</v>
      </c>
      <c r="GF34" s="48" t="n"/>
      <c r="GG34" s="48" t="inlineStr">
        <is>
          <t>Kadang-kadang</t>
        </is>
      </c>
      <c r="GH34" s="48" t="inlineStr">
        <is>
          <t>Ya</t>
        </is>
      </c>
      <c r="GI34" s="48" t="inlineStr">
        <is>
          <t>Tetangga</t>
        </is>
      </c>
      <c r="GJ34" s="8" t="n">
        <v>1</v>
      </c>
      <c r="GK34" s="8" t="n">
        <v>0</v>
      </c>
      <c r="GL34" s="8" t="n">
        <v>0</v>
      </c>
      <c r="GM34" s="8" t="n">
        <v>0</v>
      </c>
      <c r="GN34" s="48" t="n"/>
      <c r="GO34" s="8" t="n">
        <v>10</v>
      </c>
      <c r="GP34" s="38" t="inlineStr">
        <is>
          <t>Penuh (100%)</t>
        </is>
      </c>
      <c r="GQ34" s="48" t="inlineStr">
        <is>
          <t>LPG</t>
        </is>
      </c>
      <c r="GR34" s="8" t="n">
        <v>1</v>
      </c>
      <c r="GS34" s="8" t="n">
        <v>0</v>
      </c>
      <c r="GT34" s="8" t="n">
        <v>0</v>
      </c>
      <c r="GU34" s="8" t="n">
        <v>0</v>
      </c>
      <c r="GV34" s="8" t="n">
        <v>0</v>
      </c>
      <c r="GW34" s="8" t="n">
        <v>0</v>
      </c>
      <c r="GX34" s="8" t="n">
        <v>0</v>
      </c>
      <c r="GY34" s="48" t="n"/>
      <c r="GZ34" s="48" t="inlineStr">
        <is>
          <t>Ya</t>
        </is>
      </c>
      <c r="HA34" s="48" t="n"/>
      <c r="HB34" s="48" t="n"/>
      <c r="HC34" s="48" t="n"/>
      <c r="HD34" s="48" t="n"/>
      <c r="HE34" s="8" t="n">
        <v>6</v>
      </c>
      <c r="HF34" s="8" t="n">
        <v>52500</v>
      </c>
      <c r="HG34" s="8" t="n">
        <v>0</v>
      </c>
      <c r="HH34" s="39" t="n">
        <v>0</v>
      </c>
      <c r="HI34" s="48" t="n"/>
      <c r="HJ34" s="48" t="n"/>
      <c r="HK34" s="48" t="n"/>
      <c r="HL34" s="48" t="n"/>
      <c r="HM34" s="48" t="n"/>
      <c r="HN34" s="48" t="n"/>
      <c r="HO34" s="48" t="n"/>
      <c r="HP34" s="48" t="n"/>
      <c r="HQ34" s="48" t="n"/>
      <c r="HR34" s="48" t="n"/>
      <c r="HS34" s="48" t="n"/>
      <c r="HT34" s="48" t="n"/>
      <c r="HU34" s="48" t="n"/>
      <c r="HV34" s="48" t="n"/>
      <c r="HW34" s="48" t="n"/>
      <c r="HX34" s="48" t="n"/>
      <c r="HY34" s="48" t="n"/>
      <c r="HZ34" s="48" t="n"/>
      <c r="IA34" s="8" t="n">
        <v>6</v>
      </c>
      <c r="IB34" s="8" t="n">
        <v>50000</v>
      </c>
      <c r="IC34" s="48" t="n"/>
      <c r="ID34" s="48" t="n"/>
      <c r="IE34" s="48" t="n"/>
      <c r="IF34" s="48" t="n"/>
      <c r="IG34" s="48" t="n"/>
      <c r="IH34" s="48" t="n"/>
      <c r="II34" s="48" t="n"/>
      <c r="IJ34" s="48" t="n"/>
      <c r="IK34" s="48" t="inlineStr">
        <is>
          <t>30-50 kg</t>
        </is>
      </c>
      <c r="IL34" s="48" t="inlineStr">
        <is>
          <t>3-5 jam</t>
        </is>
      </c>
      <c r="IM34" s="48" t="inlineStr">
        <is>
          <t>Ya</t>
        </is>
      </c>
      <c r="IN34" s="48" t="inlineStr">
        <is>
          <t>Tidak</t>
        </is>
      </c>
      <c r="IO34" s="48" t="inlineStr">
        <is>
          <t>Jauh lebih bersih</t>
        </is>
      </c>
      <c r="IP34" s="48" t="n"/>
      <c r="IQ34" s="48" t="inlineStr">
        <is>
          <t>Tidak pernah</t>
        </is>
      </c>
      <c r="IR34" s="48" t="n"/>
      <c r="IS34" s="48" t="n"/>
      <c r="IT34" s="48" t="n"/>
      <c r="IU34" s="48" t="n"/>
      <c r="IV34" s="48" t="n"/>
      <c r="IW34" s="48" t="n"/>
      <c r="IX34" s="48" t="n"/>
      <c r="IY34" s="48" t="n"/>
      <c r="IZ34" s="48" t="inlineStr">
        <is>
          <t>Tidak pernah</t>
        </is>
      </c>
      <c r="JA34" s="48" t="n"/>
      <c r="JB34" s="48" t="n"/>
      <c r="JC34" s="48" t="n"/>
      <c r="JD34" s="48" t="n"/>
      <c r="JE34" s="48" t="n"/>
      <c r="JF34" s="48" t="n"/>
      <c r="JG34" s="48" t="n"/>
      <c r="JH34" s="48" t="n"/>
      <c r="JI34" s="48" t="inlineStr">
        <is>
          <t>Tidak pernah</t>
        </is>
      </c>
      <c r="JJ34" s="48" t="n"/>
      <c r="JK34" s="48" t="n"/>
      <c r="JL34" s="48" t="n"/>
      <c r="JM34" s="48" t="n"/>
      <c r="JN34" s="48" t="n"/>
      <c r="JO34" s="48" t="n"/>
      <c r="JP34" s="48" t="n"/>
      <c r="JQ34" s="48" t="n"/>
      <c r="JR34" s="48" t="inlineStr">
        <is>
          <t>Tidak pernah</t>
        </is>
      </c>
      <c r="JS34" s="48" t="n"/>
      <c r="JT34" s="48" t="n"/>
      <c r="JU34" s="48" t="n"/>
      <c r="JV34" s="48" t="n"/>
      <c r="JW34" s="48" t="n"/>
      <c r="JX34" s="48" t="n"/>
      <c r="JY34" s="48" t="n"/>
      <c r="JZ34" s="48" t="n"/>
      <c r="KA34" s="48" t="inlineStr">
        <is>
          <t>Tidak pernah</t>
        </is>
      </c>
      <c r="KB34" s="48" t="n"/>
      <c r="KC34" s="48" t="n"/>
      <c r="KD34" s="48" t="n"/>
      <c r="KE34" s="48" t="n"/>
      <c r="KF34" s="48" t="n"/>
      <c r="KG34" s="48" t="n"/>
      <c r="KH34" s="48" t="n"/>
      <c r="KI34" s="48" t="n"/>
      <c r="KJ34" s="48" t="inlineStr">
        <is>
          <t>Tidak pernah</t>
        </is>
      </c>
      <c r="KK34" s="48" t="n"/>
      <c r="KL34" s="48" t="n"/>
      <c r="KM34" s="48" t="n"/>
      <c r="KN34" s="48" t="n"/>
      <c r="KO34" s="48" t="n"/>
      <c r="KP34" s="48" t="n"/>
      <c r="KQ34" s="48" t="n"/>
      <c r="KR34" s="48" t="n"/>
      <c r="KS34" s="48" t="inlineStr">
        <is>
          <t>Jauh lebih baik</t>
        </is>
      </c>
      <c r="KT34" s="48" t="inlineStr">
        <is>
          <t>0-1 kali</t>
        </is>
      </c>
      <c r="KU34" s="48" t="inlineStr">
        <is>
          <t>0-1 kali</t>
        </is>
      </c>
      <c r="KV34" s="48" t="inlineStr">
        <is>
          <t>Laki-laki dewasa</t>
        </is>
      </c>
      <c r="KW34" s="8" t="n">
        <v>1</v>
      </c>
      <c r="KX34" s="8" t="n">
        <v>0</v>
      </c>
      <c r="KY34" s="8" t="n">
        <v>0</v>
      </c>
      <c r="KZ34" s="8" t="n">
        <v>0</v>
      </c>
      <c r="LA34" s="48" t="inlineStr">
        <is>
          <t>Jauh lebih baik</t>
        </is>
      </c>
      <c r="LB34" s="48" t="inlineStr">
        <is>
          <t>Jauh lebih baik</t>
        </is>
      </c>
      <c r="LC34" s="8" t="n">
        <v>5</v>
      </c>
      <c r="LD34" s="8" t="n">
        <v>2</v>
      </c>
      <c r="LE34" s="8" t="n">
        <v>0</v>
      </c>
      <c r="LF34" s="8" t="n">
        <v>0</v>
      </c>
      <c r="LG34" s="48" t="inlineStr">
        <is>
          <t>Ya</t>
        </is>
      </c>
      <c r="LH34" s="8" t="n">
        <v>500000</v>
      </c>
      <c r="LI34" s="48" t="n"/>
      <c r="LJ34" s="48" t="inlineStr">
        <is>
          <t>Kebutuhan rumah tangga Pendidikan anggota keluarga</t>
        </is>
      </c>
      <c r="LK34" s="8" t="n">
        <v>0</v>
      </c>
      <c r="LL34" s="8" t="n">
        <v>0</v>
      </c>
      <c r="LM34" s="8" t="n">
        <v>0</v>
      </c>
      <c r="LN34" s="8" t="n">
        <v>0</v>
      </c>
      <c r="LO34" s="8" t="n">
        <v>1</v>
      </c>
      <c r="LP34" s="8" t="n">
        <v>1</v>
      </c>
      <c r="LQ34" s="8" t="n">
        <v>0</v>
      </c>
      <c r="LR34" s="11" t="n"/>
      <c r="LS34" s="8" t="n">
        <v>20</v>
      </c>
      <c r="LT34" s="8" t="n">
        <v>0</v>
      </c>
      <c r="LU34" s="8" t="n">
        <v>0</v>
      </c>
      <c r="LV34" s="8" t="n">
        <v>10</v>
      </c>
      <c r="LW34" s="8" t="n">
        <v>0</v>
      </c>
      <c r="LX34" s="8" t="n">
        <v>0</v>
      </c>
      <c r="LY34" s="8" t="n">
        <v>10</v>
      </c>
      <c r="LZ34" s="8" t="n">
        <v>0</v>
      </c>
      <c r="MA34" s="8" t="n">
        <v>0</v>
      </c>
      <c r="MB34" s="48" t="inlineStr">
        <is>
          <t>Ya</t>
        </is>
      </c>
      <c r="MC34" s="8" t="n">
        <v>60</v>
      </c>
      <c r="MD34" s="8" t="n">
        <v>0</v>
      </c>
      <c r="ME34" s="8" t="n">
        <v>0</v>
      </c>
      <c r="MF34" s="8" t="n">
        <v>0</v>
      </c>
      <c r="MG34" s="8" t="n">
        <v>0</v>
      </c>
      <c r="MH34" s="8" t="n">
        <v>0</v>
      </c>
      <c r="MI34" s="48" t="inlineStr">
        <is>
          <t>Aktivitas sosial diluar rumah (misalnya, berkumpul dengan tetangga, mengikuti kegiatan PKK, dsb) Istirahat</t>
        </is>
      </c>
      <c r="MJ34" s="8" t="n">
        <v>0</v>
      </c>
      <c r="MK34" s="8" t="n">
        <v>1</v>
      </c>
      <c r="ML34" s="8" t="n">
        <v>1</v>
      </c>
      <c r="MM34" s="8" t="n">
        <v>0</v>
      </c>
      <c r="MN34" s="8" t="n">
        <v>0</v>
      </c>
      <c r="MO34" s="8" t="n">
        <v>0</v>
      </c>
      <c r="MP34" s="48" t="n"/>
      <c r="MQ34" s="48" t="n"/>
      <c r="MR34" s="40" t="inlineStr">
        <is>
          <t>Hanya istirahat</t>
        </is>
      </c>
      <c r="MS34" s="17" t="inlineStr">
        <is>
          <t>Bertemu tetangga atau ke lapangan</t>
        </is>
      </c>
      <c r="MT34" s="48" t="n"/>
      <c r="MU34" s="48" t="inlineStr">
        <is>
          <t>Tidak</t>
        </is>
      </c>
      <c r="MV34" s="48" t="n"/>
      <c r="MW34" s="48" t="n"/>
      <c r="MX34" s="48" t="n"/>
      <c r="MY34" s="48" t="n"/>
      <c r="MZ34" s="48" t="n"/>
      <c r="NA34" s="48" t="n"/>
      <c r="NB34" s="48" t="n"/>
      <c r="NC34" s="48" t="n"/>
      <c r="ND34" s="48" t="n"/>
      <c r="NE34" s="48" t="n"/>
      <c r="NF34" s="48" t="n"/>
      <c r="NG34" s="48" t="n"/>
      <c r="NH34" s="48" t="n"/>
      <c r="NI34" s="48" t="n"/>
      <c r="NJ34" s="48" t="n"/>
      <c r="NK34" s="48" t="n"/>
      <c r="NL34" s="48" t="inlineStr">
        <is>
          <t>Ya</t>
        </is>
      </c>
      <c r="NM34" s="48" t="inlineStr">
        <is>
          <t>Kombinasi dana mandiri dan dana hibah</t>
        </is>
      </c>
      <c r="NN34" s="17" t="inlineStr">
        <is>
          <t>1.000.001-3.000.000</t>
        </is>
      </c>
      <c r="NO34" s="17" t="inlineStr">
        <is>
          <t>Yayasan Rumah Energi atau BIRU</t>
        </is>
      </c>
      <c r="NP34" s="48" t="n"/>
      <c r="NQ34" s="48" t="n"/>
      <c r="NR34" s="48" t="n"/>
      <c r="NS34" s="48" t="n"/>
      <c r="NT34" s="48" t="n"/>
      <c r="NU34" s="48" t="n"/>
      <c r="NV34" s="17" t="inlineStr">
        <is>
          <t>Anggota keluarga - Laki-laki dewasa</t>
        </is>
      </c>
      <c r="NW34" s="48" t="n"/>
      <c r="NX34" s="48" t="inlineStr">
        <is>
          <t>Sedikit meningkat</t>
        </is>
      </c>
      <c r="NY34" s="8" t="n">
        <v>180</v>
      </c>
      <c r="NZ34" s="8" t="n">
        <v>0</v>
      </c>
      <c r="OA34" s="8" t="n">
        <v>0</v>
      </c>
      <c r="OB34" s="8" t="n">
        <v>0</v>
      </c>
      <c r="OC34" s="8" t="n">
        <v>30</v>
      </c>
      <c r="OD34" s="8" t="n">
        <v>0</v>
      </c>
      <c r="OE34" s="48" t="inlineStr">
        <is>
          <t>Lebih baik</t>
        </is>
      </c>
      <c r="OF34" s="48" t="inlineStr">
        <is>
          <t>Lebih baik (beda waktu memasak 5-30 menit, ATAU tidak lagi ada rasa/bau makanan yang berubah, ATAU alasan lainnya)</t>
        </is>
      </c>
      <c r="OG34" s="48" t="inlineStr">
        <is>
          <t>Ya</t>
        </is>
      </c>
      <c r="OH34" s="8" t="n">
        <v>0</v>
      </c>
      <c r="OI34" s="8" t="n">
        <v>0</v>
      </c>
      <c r="OJ34" s="8" t="n">
        <v>0</v>
      </c>
      <c r="OK34" s="8" t="n">
        <v>0</v>
      </c>
      <c r="OL34" s="8" t="n">
        <v>0</v>
      </c>
      <c r="OM34" s="8" t="n">
        <v>0</v>
      </c>
      <c r="ON34" s="8" t="n">
        <v>7</v>
      </c>
      <c r="OO34" s="8" t="n">
        <v>7</v>
      </c>
      <c r="OP34" s="48">
        <f>VLOOKUP(AG34,'BUS 2'!$G$1:$CU$424,2,0)</f>
        <v/>
      </c>
      <c r="OQ34" s="8">
        <f>VLOOKUP(AG34,'BUS 2'!$G$1:$CU$424,3,0)</f>
        <v/>
      </c>
      <c r="OR34" s="8">
        <f>VLOOKUP(AG34,'BUS 2'!$G$1:$CU$424,4,0)</f>
        <v/>
      </c>
      <c r="OS34" s="8">
        <f>VLOOKUP(AG34,'BUS 2'!$G$1:$CU$424,5,0)</f>
        <v/>
      </c>
      <c r="OT34" s="8">
        <f>VLOOKUP(AG34,'BUS 2'!$G$1:$CU$424,6,0)</f>
        <v/>
      </c>
      <c r="OU34" s="8">
        <f>VLOOKUP(AG34,'BUS 2'!$G$1:$CU$424,7,0)</f>
        <v/>
      </c>
      <c r="OV34" s="8">
        <f>VLOOKUP(AG34,'BUS 2'!$G$1:$CU$424,8,0)</f>
        <v/>
      </c>
      <c r="OW34" s="8">
        <f>VLOOKUP(AG34,'BUS 2'!$G$1:$CU$424,9,0)</f>
        <v/>
      </c>
      <c r="OX34" s="8">
        <f>VLOOKUP(AG34,'BUS 2'!$G$1:$CU$424,10,0)</f>
        <v/>
      </c>
      <c r="OY34" s="8">
        <f>VLOOKUP(AG34,'BUS 2'!$G$1:$CU$424,11,0)</f>
        <v/>
      </c>
      <c r="OZ34" s="8">
        <f>VLOOKUP(AG34,'BUS 2'!$G$1:$CU$424,12,0)</f>
        <v/>
      </c>
      <c r="PA34" s="8">
        <f>VLOOKUP(AG34,'BUS 2'!$G$1:$CU$424,13,0)</f>
        <v/>
      </c>
      <c r="PB34" s="8">
        <f>VLOOKUP(AG34,'BUS 2'!$G$1:$CU$424,14,0)</f>
        <v/>
      </c>
      <c r="PC34" s="8">
        <f>VLOOKUP(AG34,'BUS 2'!$G$1:$CU$424,15,0)</f>
        <v/>
      </c>
      <c r="PD34" s="8">
        <f>VLOOKUP(AG34,'BUS 2'!$G$1:$CU$424,16,0)</f>
        <v/>
      </c>
      <c r="PE34" s="8">
        <f>VLOOKUP(AG34,'BUS 2'!$G$1:$CU$424,17,0)</f>
        <v/>
      </c>
      <c r="PF34" s="8">
        <f>VLOOKUP(AG34,'BUS 2'!$G$1:$CU$424,18,0)</f>
        <v/>
      </c>
      <c r="PG34" s="8">
        <f>VLOOKUP(AG34,'BUS 2'!$G$1:$CU$424,19,0)</f>
        <v/>
      </c>
      <c r="PH34" s="8">
        <f>VLOOKUP(AG34,'BUS 2'!$G$1:$CU$424,20,0)</f>
        <v/>
      </c>
      <c r="PI34" s="8">
        <f>VLOOKUP(AG34,'BUS 2'!$G$1:$CU$424,21,0)</f>
        <v/>
      </c>
      <c r="PJ34" s="8">
        <f>VLOOKUP(AG34,'BUS 2'!$G$1:$CU$424,22,0)</f>
        <v/>
      </c>
      <c r="PK34" s="8">
        <f>VLOOKUP(AG34,'BUS 2'!$G$1:$CU$424,23,0)</f>
        <v/>
      </c>
      <c r="PL34" s="8">
        <f>VLOOKUP(AG34,'BUS 2'!$G$1:$CU$424,24,0)</f>
        <v/>
      </c>
      <c r="PM34" s="8">
        <f>VLOOKUP(AG34,'BUS 2'!$G$1:$CU$424,25,0)</f>
        <v/>
      </c>
      <c r="PN34" s="8">
        <f>VLOOKUP(AG34,'BUS 2'!$G$1:$CU$424,26,0)</f>
        <v/>
      </c>
      <c r="PO34" s="8">
        <f>VLOOKUP(AG34,'BUS 2'!$G$1:$CU$424,27,0)</f>
        <v/>
      </c>
      <c r="PP34" s="8">
        <f>VLOOKUP(AG34,'BUS 2'!$G$1:$CU$424,28,0)</f>
        <v/>
      </c>
      <c r="PQ34" s="8">
        <f>VLOOKUP(AG34,'BUS 2'!$G$1:$CU$424,29,0)</f>
        <v/>
      </c>
      <c r="PR34" s="8">
        <f>VLOOKUP(AG34,'BUS 2'!$G$1:$CU$424,30,0)</f>
        <v/>
      </c>
      <c r="PS34" s="8">
        <f>VLOOKUP(AG34,'BUS 2'!$G$1:$CU$424,31,0)</f>
        <v/>
      </c>
      <c r="PT34" s="48" t="inlineStr">
        <is>
          <t>1-Disebarkan ke lahan terbuka</t>
        </is>
      </c>
      <c r="PU34" s="8" t="n">
        <v>0</v>
      </c>
      <c r="PV34" s="8" t="n">
        <v>0</v>
      </c>
      <c r="PW34" s="8" t="n">
        <v>0</v>
      </c>
      <c r="PX34" s="8" t="n">
        <v>0</v>
      </c>
      <c r="PY34" s="8" t="n">
        <v>0</v>
      </c>
      <c r="PZ34" s="8" t="n">
        <v>1</v>
      </c>
      <c r="QA34" s="8" t="n">
        <v>0</v>
      </c>
      <c r="QB34" s="8" t="n">
        <v>0</v>
      </c>
      <c r="QC34" s="8" t="n">
        <v>0</v>
      </c>
      <c r="QD34" s="48" t="n"/>
      <c r="QE34" s="36" t="n"/>
      <c r="QF34" s="35" t="n"/>
      <c r="QG34" s="35" t="n"/>
      <c r="QH34" s="35" t="n"/>
      <c r="QI34" s="35" t="n"/>
      <c r="QJ34" s="35" t="n"/>
      <c r="QK34" s="36" t="n"/>
      <c r="QL34" s="36" t="n"/>
      <c r="QM34" s="36" t="n"/>
      <c r="QN34" s="36" t="n"/>
      <c r="QO34" s="36" t="n"/>
      <c r="QP34" s="36" t="n"/>
      <c r="QQ34" s="36" t="n"/>
      <c r="QR34" s="36" t="n"/>
      <c r="QS34" s="36" t="n"/>
      <c r="QT34" s="36" t="n"/>
      <c r="QU34" s="36" t="n"/>
      <c r="QV34" s="36" t="n"/>
      <c r="QW34" s="35" t="n"/>
      <c r="QX34" s="35" t="n"/>
      <c r="QY34" s="35" t="n"/>
      <c r="QZ34" s="35" t="n"/>
      <c r="RA34" s="35" t="n"/>
      <c r="RB34" s="36" t="n"/>
      <c r="RC34" s="36" t="n"/>
      <c r="RD34" s="36" t="n"/>
      <c r="RE34" s="36" t="n"/>
      <c r="RF34" s="36" t="n"/>
      <c r="RG34" s="48" t="n"/>
      <c r="RH34" s="35" t="n"/>
      <c r="RI34" s="35" t="n"/>
      <c r="RJ34" s="35" t="n"/>
      <c r="RK34" s="35" t="n"/>
      <c r="RL34" s="35" t="n"/>
      <c r="RM34" s="48" t="n"/>
      <c r="RN34" s="48" t="n"/>
      <c r="RO34" s="48" t="n"/>
      <c r="RP34" s="48" t="n"/>
      <c r="RQ34" s="48" t="n"/>
      <c r="RR34" s="48" t="n"/>
      <c r="RS34" s="35" t="n"/>
      <c r="RT34" s="35" t="n"/>
      <c r="RU34" s="35" t="n"/>
      <c r="RV34" s="35" t="n"/>
      <c r="RW34" s="35" t="n"/>
      <c r="RX34" s="48" t="n"/>
      <c r="RY34" s="48" t="n"/>
      <c r="RZ34" s="48" t="n"/>
      <c r="SA34" s="48" t="n"/>
      <c r="SB34" s="48" t="n"/>
      <c r="SC34" s="48" t="inlineStr">
        <is>
          <t>1-Disebarkan ke lahan terbuka</t>
        </is>
      </c>
      <c r="SD34" s="39" t="n">
        <v>0</v>
      </c>
      <c r="SE34" s="39" t="n">
        <v>0</v>
      </c>
      <c r="SF34" s="39" t="n">
        <v>0</v>
      </c>
      <c r="SG34" s="39" t="n">
        <v>0</v>
      </c>
      <c r="SH34" s="39" t="n">
        <v>0</v>
      </c>
      <c r="SI34" s="8" t="n">
        <v>1</v>
      </c>
      <c r="SJ34" s="8" t="n">
        <v>0</v>
      </c>
      <c r="SK34" s="8" t="n">
        <v>0</v>
      </c>
      <c r="SL34" s="8" t="n">
        <v>0</v>
      </c>
      <c r="SM34" s="48" t="n"/>
      <c r="SN34" s="48" t="inlineStr">
        <is>
          <t>1-Disebarkan ke lahan terbuka</t>
        </is>
      </c>
      <c r="SO34" s="39" t="n">
        <v>0</v>
      </c>
      <c r="SP34" s="39" t="n">
        <v>0</v>
      </c>
      <c r="SQ34" s="39" t="n">
        <v>0</v>
      </c>
      <c r="SR34" s="39" t="n">
        <v>0</v>
      </c>
      <c r="SS34" s="39" t="n">
        <v>0</v>
      </c>
      <c r="ST34" s="8" t="n">
        <v>1</v>
      </c>
      <c r="SU34" s="8" t="n">
        <v>0</v>
      </c>
      <c r="SV34" s="8" t="n">
        <v>0</v>
      </c>
      <c r="SW34" s="8" t="n">
        <v>0</v>
      </c>
      <c r="SX34" s="48" t="n"/>
      <c r="SY34" s="8">
        <f>VLOOKUP(AG34,'BUS 2'!$G$1:$CU$424,33,0)</f>
        <v/>
      </c>
      <c r="SZ34" s="48">
        <f>VLOOKUP(AG34,'BUS 2'!$G$1:$CU$424,34,0)</f>
        <v/>
      </c>
      <c r="TA34" s="48">
        <f>VLOOKUP(AG34,'BUS 2'!$G$1:$CU$424,35,0)</f>
        <v/>
      </c>
      <c r="TB34" s="48">
        <f>VLOOKUP(AG34,'BUS 2'!$G$1:$CU$424,36,0)</f>
        <v/>
      </c>
      <c r="TC34" s="48">
        <f>VLOOKUP(AG34,'BUS 2'!$G$1:$CU$424,37,0)</f>
        <v/>
      </c>
      <c r="TD34" s="48">
        <f>VLOOKUP(AG34,'BUS 2'!$G$1:$CU$424,38,0)</f>
        <v/>
      </c>
      <c r="TE34" s="48">
        <f>VLOOKUP(AG34,'BUS 2'!$G$1:$CU$424,39,0)</f>
        <v/>
      </c>
      <c r="TF34" s="48">
        <f>VLOOKUP(AG34,'BUS 2'!$G$1:$CU$424,40,0)</f>
        <v/>
      </c>
      <c r="TG34" s="8">
        <f>VLOOKUP(AG34,'BUS 2'!$G$1:$CU$424,42,0)</f>
        <v/>
      </c>
      <c r="TH34" s="8">
        <f>VLOOKUP(AG34,'BUS 2'!$G$1:$CU$424,43,0)</f>
        <v/>
      </c>
      <c r="TI34" s="8">
        <f>VLOOKUP(AG34,'BUS 2'!$G$1:$CU$424,44,0)</f>
        <v/>
      </c>
      <c r="TJ34" s="8">
        <f>VLOOKUP(AG34,'BUS 2'!$G$1:$CU$424,45,0)</f>
        <v/>
      </c>
      <c r="TK34" s="8">
        <f>VLOOKUP(AG34,'BUS 2'!$G$1:$CU$424,46,0)</f>
        <v/>
      </c>
      <c r="TL34" s="8">
        <f>VLOOKUP(AG34,'BUS 2'!$G$1:$CU$424,47,0)</f>
        <v/>
      </c>
      <c r="TM34" s="8">
        <f>VLOOKUP(AG34,'BUS 2'!$G$1:$CU$424,48,0)</f>
        <v/>
      </c>
      <c r="TN34" s="8">
        <f>VLOOKUP(AG34,'BUS 2'!$G$1:$CU$424,49,0)</f>
        <v/>
      </c>
      <c r="TO34" s="8">
        <f>VLOOKUP(AG34,'BUS 2'!$G$1:$CU$424,50,0)</f>
        <v/>
      </c>
      <c r="TP34" s="8">
        <f>VLOOKUP(AG34,'BUS 2'!$G$1:$CU$424,51,0)</f>
        <v/>
      </c>
      <c r="TQ34" s="8">
        <f>VLOOKUP(AG34,'BUS 2'!$G$1:$CU$424,52,0)</f>
        <v/>
      </c>
      <c r="TR34" s="8">
        <f>VLOOKUP(AG34,'BUS 2'!$G$1:$CU$424,53,0)</f>
        <v/>
      </c>
      <c r="TS34" s="48">
        <f>VLOOKUP(AG34,'BUS 2'!$G$1:$CU$424,54,0)</f>
        <v/>
      </c>
      <c r="TT34" s="48">
        <f>VLOOKUP(AG34,'BUS 2'!$G$1:$CU$424,55,0)</f>
        <v/>
      </c>
      <c r="TU34" s="48">
        <f>VLOOKUP(AG34,'BUS 2'!$G$1:$CU$424,56,0)</f>
        <v/>
      </c>
      <c r="TV34" s="48">
        <f>VLOOKUP(AG34,'BUS 2'!$G$1:$CU$424,57,0)</f>
        <v/>
      </c>
      <c r="TW34" s="48">
        <f>VLOOKUP(AG34,'BUS 2'!$G$1:$CU$424,58,0)</f>
        <v/>
      </c>
      <c r="TX34" s="48">
        <f>VLOOKUP(AG34,'BUS 2'!$G$1:$CU$424,59,0)</f>
        <v/>
      </c>
      <c r="TY34" s="48">
        <f>VLOOKUP(AG34,'BUS 2'!$G$1:$CU$424,60,0)</f>
        <v/>
      </c>
      <c r="TZ34" s="48">
        <f>VLOOKUP(AG34,'BUS 2'!$G$1:$CU$424,61,0)</f>
        <v/>
      </c>
      <c r="UA34" s="48">
        <f>VLOOKUP(AG34,'BUS 2'!$G$1:$CU$424,62,0)</f>
        <v/>
      </c>
      <c r="UB34" s="48">
        <f>VLOOKUP(AG34,'BUS 2'!$G$1:$CU$424,63,0)</f>
        <v/>
      </c>
      <c r="UC34" s="48">
        <f>VLOOKUP(AG34,'BUS 2'!$G$1:$CU$424,64,0)</f>
        <v/>
      </c>
      <c r="UD34" s="48">
        <f>VLOOKUP(AG34,'BUS 2'!$G$1:$CU$424,65,0)</f>
        <v/>
      </c>
      <c r="UE34" s="48">
        <f>VLOOKUP(AG34,'BUS 2'!$G$1:$CU$424,66,0)</f>
        <v/>
      </c>
      <c r="UF34" s="48">
        <f>VLOOKUP(AG34,'BUS 2'!$G$1:$CU$424,67,0)</f>
        <v/>
      </c>
      <c r="UG34" s="48">
        <f>VLOOKUP(AG34,'BUS 2'!$G$1:$CU$424,68,0)</f>
        <v/>
      </c>
      <c r="UH34" s="48">
        <f>VLOOKUP(AG34,'BUS 2'!$G$1:$CU$424,69,0)</f>
        <v/>
      </c>
      <c r="UI34" s="48">
        <f>VLOOKUP(AG34,'BUS 2'!$G$1:$CU$424,70,0)</f>
        <v/>
      </c>
      <c r="UJ34" s="48">
        <f>VLOOKUP(AG34,'BUS 2'!$G$1:$CU$424,71,0)</f>
        <v/>
      </c>
      <c r="UK34" s="48">
        <f>VLOOKUP(AG34,'BUS 2'!$G$1:$CU$424,72,0)</f>
        <v/>
      </c>
      <c r="UL34" s="48">
        <f>VLOOKUP(AG34,'BUS 2'!$G$1:$CU$424,73,0)</f>
        <v/>
      </c>
      <c r="UM34" s="48">
        <f>VLOOKUP(AG34,'BUS 2'!$G$1:$CU$424,74,0)</f>
        <v/>
      </c>
      <c r="UN34" s="48">
        <f>VLOOKUP(AG34,'BUS 2'!$G$1:$CU$424,75,0)</f>
        <v/>
      </c>
      <c r="UO34" s="48">
        <f>VLOOKUP(AG34,'BUS 2'!$G$1:$CU$424,76,0)</f>
        <v/>
      </c>
      <c r="UP34" s="48">
        <f>VLOOKUP(AG34,'BUS 2'!$G$1:$CU$424,77,0)</f>
        <v/>
      </c>
      <c r="UQ34" s="48">
        <f>VLOOKUP(AG34,'BUS 2'!$G$1:$CU$424,78,0)</f>
        <v/>
      </c>
      <c r="UR34" s="48">
        <f>VLOOKUP(AG34,'BUS 2'!$G$1:$CU$424,79,0)</f>
        <v/>
      </c>
      <c r="US34" s="48">
        <f>VLOOKUP(AG34,'BUS 2'!$G$1:$CU$424,80,0)</f>
        <v/>
      </c>
      <c r="UT34" s="48">
        <f>VLOOKUP(AG34,'BUS 2'!$G$1:$CU$424,81,0)</f>
        <v/>
      </c>
      <c r="UU34" s="48" t="n"/>
      <c r="UV34" s="48" t="n"/>
      <c r="UW34" s="48" t="n"/>
      <c r="UX34" s="48" t="n"/>
      <c r="UY34" s="48" t="n"/>
      <c r="UZ34" s="48" t="n"/>
      <c r="VA34" s="48" t="inlineStr">
        <is>
          <t>Penggembalaan terbuka</t>
        </is>
      </c>
      <c r="VB34" s="48" t="inlineStr">
        <is>
          <t>Penggembalaan terbuka</t>
        </is>
      </c>
      <c r="VC34" s="48" t="n"/>
      <c r="VD34" s="48" t="n"/>
      <c r="VE34" s="48" t="n"/>
      <c r="VF34" s="48" t="n"/>
      <c r="VG34" s="48" t="n"/>
      <c r="VH34" s="48" t="n"/>
      <c r="VI34" s="48" t="inlineStr">
        <is>
          <t>Sangat jarang (&gt;1 bulan sekali)</t>
        </is>
      </c>
      <c r="VJ34" s="48" t="inlineStr">
        <is>
          <t>Sangat jarang (&gt;1 bulan sekali)</t>
        </is>
      </c>
      <c r="VK34" s="48" t="n"/>
      <c r="VL34" s="48" t="n"/>
      <c r="VM34" s="48" t="n"/>
      <c r="VN34" s="48" t="n"/>
      <c r="VO34" s="48" t="n"/>
      <c r="VP34" s="48" t="n"/>
      <c r="VQ34" s="48" t="n"/>
      <c r="VR34" s="48" t="n"/>
      <c r="VS34" s="48" t="n"/>
      <c r="VT34" s="48" t="n"/>
      <c r="VU34" s="48" t="n"/>
      <c r="VV34" s="48" t="n"/>
      <c r="VW34" s="48" t="n"/>
      <c r="VX34" s="48" t="n"/>
      <c r="VY34" s="48" t="n"/>
      <c r="VZ34" s="48" t="n"/>
      <c r="WA34" s="48" t="n"/>
      <c r="WB34" s="48" t="n"/>
      <c r="WC34" s="48" t="n"/>
      <c r="WD34" s="48" t="n"/>
      <c r="WE34" s="48" t="n"/>
      <c r="WF34" s="48" t="n"/>
      <c r="WG34" s="48" t="n"/>
      <c r="WH34" s="48" t="n"/>
      <c r="WI34" s="48" t="n"/>
      <c r="WJ34" s="48" t="n"/>
      <c r="WK34" s="48" t="n"/>
      <c r="WL34" s="48" t="n"/>
      <c r="WM34" s="48" t="n"/>
      <c r="WN34" s="48" t="n"/>
      <c r="WO34" s="48" t="n"/>
      <c r="WP34" s="48" t="n"/>
      <c r="WQ34" s="48" t="n"/>
      <c r="WR34" s="48" t="n"/>
      <c r="WS34" s="48" t="n"/>
      <c r="WT34" s="48" t="n"/>
      <c r="WU34" s="48" t="n"/>
      <c r="WV34" s="48" t="n"/>
      <c r="WW34" s="48" t="n"/>
      <c r="WX34" s="48" t="n"/>
      <c r="WY34" s="48" t="n"/>
      <c r="WZ34" s="48" t="n"/>
      <c r="XA34" s="48" t="n"/>
      <c r="XB34" s="48" t="n"/>
      <c r="XC34" s="48" t="n"/>
      <c r="XD34" s="48" t="n"/>
      <c r="XE34" s="48" t="n"/>
      <c r="XF34" s="48" t="n"/>
      <c r="XG34" s="48" t="n"/>
      <c r="XH34" s="48" t="n"/>
      <c r="XI34" s="48" t="n"/>
      <c r="XJ34" s="48" t="n"/>
      <c r="XK34" s="48" t="n"/>
      <c r="XL34" s="48" t="n"/>
      <c r="XM34" s="48" t="n"/>
      <c r="XN34" s="48" t="n"/>
      <c r="XO34" s="48" t="n"/>
      <c r="XP34" s="48" t="n"/>
      <c r="XQ34" s="48" t="n"/>
      <c r="XR34" s="48" t="n"/>
      <c r="XS34" s="48" t="n"/>
      <c r="XT34" s="48" t="n"/>
      <c r="XU34" s="48" t="n"/>
      <c r="XV34" s="48" t="n"/>
      <c r="XW34" s="48" t="n"/>
      <c r="XX34" s="48" t="n"/>
      <c r="XY34" s="48" t="n"/>
      <c r="XZ34" s="48" t="n"/>
      <c r="YA34" s="48" t="n"/>
      <c r="YB34" s="48" t="n"/>
      <c r="YC34" s="48" t="n"/>
      <c r="YD34" s="48" t="n"/>
      <c r="YE34" s="48" t="n"/>
      <c r="YF34" s="48" t="n"/>
      <c r="YG34" s="48" t="n"/>
      <c r="YH34" s="48" t="n"/>
      <c r="YI34" s="48" t="n"/>
      <c r="YJ34" s="48" t="n"/>
      <c r="YK34" s="48" t="n"/>
      <c r="YL34" s="48" t="n"/>
      <c r="YM34" s="48" t="n"/>
      <c r="YN34" s="48" t="inlineStr">
        <is>
          <t>3-Disimpan terbuka (dry lot)</t>
        </is>
      </c>
      <c r="YO34" s="8" t="n">
        <v>0</v>
      </c>
      <c r="YP34" s="8" t="n">
        <v>0</v>
      </c>
      <c r="YQ34" s="8" t="n">
        <v>0</v>
      </c>
      <c r="YR34" s="8" t="n">
        <v>0</v>
      </c>
      <c r="YS34" s="8" t="n">
        <v>0</v>
      </c>
      <c r="YT34" s="8" t="n">
        <v>0</v>
      </c>
      <c r="YU34" s="8" t="n">
        <v>1</v>
      </c>
      <c r="YV34" s="8" t="n">
        <v>0</v>
      </c>
      <c r="YW34" s="8" t="n">
        <v>0</v>
      </c>
      <c r="YX34" s="8" t="n">
        <v>0</v>
      </c>
      <c r="YY34" s="8" t="n">
        <v>0</v>
      </c>
      <c r="YZ34" s="8" t="n">
        <v>0</v>
      </c>
      <c r="ZA34" s="48" t="inlineStr">
        <is>
          <t>3-Disimpan terbuka (dry lot)</t>
        </is>
      </c>
      <c r="ZB34" s="8" t="n">
        <v>0</v>
      </c>
      <c r="ZC34" s="8" t="n">
        <v>0</v>
      </c>
      <c r="ZD34" s="8" t="n">
        <v>0</v>
      </c>
      <c r="ZE34" s="8" t="n">
        <v>0</v>
      </c>
      <c r="ZF34" s="8" t="n">
        <v>0</v>
      </c>
      <c r="ZG34" s="8" t="n">
        <v>0</v>
      </c>
      <c r="ZH34" s="8" t="n">
        <v>1</v>
      </c>
      <c r="ZI34" s="8" t="n">
        <v>0</v>
      </c>
      <c r="ZJ34" s="8" t="n">
        <v>0</v>
      </c>
      <c r="ZK34" s="8" t="n">
        <v>0</v>
      </c>
      <c r="ZL34" s="8" t="n">
        <v>0</v>
      </c>
      <c r="ZM34" s="8" t="n">
        <v>0</v>
      </c>
      <c r="ZN34" s="48" t="n"/>
      <c r="ZO34" s="48" t="n"/>
      <c r="ZP34" s="48" t="n"/>
      <c r="ZQ34" s="48" t="n"/>
      <c r="ZR34" s="48" t="n"/>
      <c r="ZS34" s="48" t="n"/>
      <c r="ZT34" s="48" t="n"/>
      <c r="ZU34" s="48" t="n"/>
      <c r="ZV34" s="48" t="n"/>
      <c r="ZW34" s="48" t="n"/>
      <c r="ZX34" s="48" t="n"/>
      <c r="ZY34" s="48" t="n"/>
      <c r="ZZ34" s="48" t="n"/>
      <c r="AAA34" s="48" t="n"/>
      <c r="AAB34" s="8" t="n">
        <v>2</v>
      </c>
      <c r="AAC34" s="8" t="n">
        <v>2</v>
      </c>
      <c r="AAD34" s="48" t="n"/>
      <c r="AAE34" s="48" t="n"/>
      <c r="AAF34" s="48" t="n"/>
      <c r="AAG34" s="48" t="n"/>
      <c r="AAH34" s="48" t="n"/>
      <c r="AAI34" s="48" t="n"/>
      <c r="AAJ34" s="48" t="inlineStr">
        <is>
          <t>Pakan kering (misal: konsentrat, silase, pelet)</t>
        </is>
      </c>
      <c r="AAK34" s="48" t="inlineStr">
        <is>
          <t>Pakan kering (misal: konsentrat, silase, pelet)</t>
        </is>
      </c>
      <c r="AAL34" s="48" t="inlineStr">
        <is>
          <t>Ya</t>
        </is>
      </c>
      <c r="AAM34" s="48" t="inlineStr">
        <is>
          <t>Padat Cair</t>
        </is>
      </c>
      <c r="AAN34" s="8" t="n">
        <v>1</v>
      </c>
      <c r="AAO34" s="8" t="n">
        <v>1</v>
      </c>
      <c r="AAP34" s="8" t="n">
        <v>5</v>
      </c>
      <c r="AAQ34" s="8" t="n">
        <v>10</v>
      </c>
      <c r="AAR34" s="48" t="inlineStr">
        <is>
          <t>Ya</t>
        </is>
      </c>
      <c r="AAS34" s="48" t="inlineStr">
        <is>
          <t>Tidak pasti/ragu-ragu</t>
        </is>
      </c>
      <c r="AAT34" s="48" t="inlineStr">
        <is>
          <t>Digunakan untuk pupuk di lahan pertanian sendiri Diberikan gratis ke orang lain</t>
        </is>
      </c>
      <c r="AAU34" s="8" t="n">
        <v>1</v>
      </c>
      <c r="AAV34" s="8" t="n">
        <v>0</v>
      </c>
      <c r="AAW34" s="8" t="n">
        <v>0</v>
      </c>
      <c r="AAX34" s="8" t="n">
        <v>0</v>
      </c>
      <c r="AAY34" s="8" t="n">
        <v>1</v>
      </c>
      <c r="AAZ34" s="8" t="n">
        <v>0</v>
      </c>
      <c r="ABA34" s="8" t="n">
        <v>0</v>
      </c>
      <c r="ABB34" s="48" t="inlineStr">
        <is>
          <t>Pupuk cair untuk tanaman Pestisida organik</t>
        </is>
      </c>
      <c r="ABC34" s="8" t="n">
        <v>1</v>
      </c>
      <c r="ABD34" s="8" t="n">
        <v>0</v>
      </c>
      <c r="ABE34" s="8" t="n">
        <v>1</v>
      </c>
      <c r="ABF34" s="8" t="n">
        <v>0</v>
      </c>
      <c r="ABG34" s="8" t="n">
        <v>0</v>
      </c>
      <c r="ABH34" s="48" t="n"/>
      <c r="ABI34" s="48" t="n"/>
      <c r="ABJ34" s="48" t="n"/>
      <c r="ABK34" s="48" t="n"/>
      <c r="ABL34" s="48" t="n"/>
      <c r="ABM34" s="48" t="n"/>
      <c r="ABN34" s="48" t="n"/>
      <c r="ABO34" s="48" t="n"/>
      <c r="ABP34" s="48" t="n"/>
      <c r="ABQ34" s="48" t="inlineStr">
        <is>
          <t>Padi</t>
        </is>
      </c>
      <c r="ABR34" s="48" t="inlineStr">
        <is>
          <t>Sangat sering (setiap hari)</t>
        </is>
      </c>
      <c r="ABS34" s="8" t="n">
        <v>75000</v>
      </c>
      <c r="ABT34" s="48" t="n"/>
      <c r="ABU34" s="8" t="n">
        <v>12</v>
      </c>
      <c r="ABV34" s="8" t="n">
        <v>0</v>
      </c>
      <c r="ABW34" s="48" t="inlineStr">
        <is>
          <t>Urea</t>
        </is>
      </c>
      <c r="ABX34" s="48" t="n"/>
      <c r="ABY34" s="8" t="n">
        <v>750</v>
      </c>
      <c r="ABZ34" s="8" t="n">
        <v>2400</v>
      </c>
      <c r="ACA34" s="8" t="n">
        <v>500</v>
      </c>
      <c r="ACB34" s="8" t="n">
        <v>1800</v>
      </c>
      <c r="ACC34" s="8" t="n">
        <v>900</v>
      </c>
      <c r="ACD34" s="8" t="n">
        <v>1600</v>
      </c>
      <c r="ACE34" s="48" t="inlineStr">
        <is>
          <t>Ya</t>
        </is>
      </c>
      <c r="ACF34" s="48" t="inlineStr">
        <is>
          <t>Cukup meningkat</t>
        </is>
      </c>
      <c r="ACG34" s="48" t="inlineStr">
        <is>
          <t>Cukup meningkat</t>
        </is>
      </c>
      <c r="ACH34" s="48" t="inlineStr">
        <is>
          <t>Sangat meningkat</t>
        </is>
      </c>
      <c r="ACI34" s="48" t="n"/>
      <c r="ACJ34" s="48" t="n"/>
      <c r="ACK34" s="48" t="inlineStr">
        <is>
          <t>Lainnya</t>
        </is>
      </c>
      <c r="ACL34" s="8" t="n">
        <v>0</v>
      </c>
      <c r="ACM34" s="8" t="n">
        <v>0</v>
      </c>
      <c r="ACN34" s="8" t="n">
        <v>0</v>
      </c>
      <c r="ACO34" s="8" t="n">
        <v>0</v>
      </c>
      <c r="ACP34" s="8" t="n">
        <v>0</v>
      </c>
      <c r="ACQ34" s="8" t="n">
        <v>0</v>
      </c>
      <c r="ACR34" s="8" t="n">
        <v>1</v>
      </c>
      <c r="ACS34" s="48" t="inlineStr">
        <is>
          <t>Diberikan ke tetangga bagi yang berminat</t>
        </is>
      </c>
      <c r="ACT34" s="48" t="inlineStr">
        <is>
          <t>-</t>
        </is>
      </c>
      <c r="ACU34" s="48" t="inlineStr">
        <is>
          <t>Manfaat besar dan membantu kehidupan sehari-hari</t>
        </is>
      </c>
      <c r="ACV34" s="48" t="inlineStr">
        <is>
          <t>Sama saja</t>
        </is>
      </c>
      <c r="ACW34" s="48" t="inlineStr">
        <is>
          <t>Anggota keluarga - Perempuan dewasa</t>
        </is>
      </c>
      <c r="ACX34" s="48" t="inlineStr">
        <is>
          <t>Setuju</t>
        </is>
      </c>
      <c r="ACY34" s="48" t="inlineStr">
        <is>
          <t>Anggota keluarga - Laki-laki dewasa Anggota keluarga - Perempuan dewasa</t>
        </is>
      </c>
      <c r="ACZ34" s="8" t="n">
        <v>1</v>
      </c>
      <c r="ADA34" s="8" t="n">
        <v>1</v>
      </c>
      <c r="ADB34" s="8" t="n">
        <v>0</v>
      </c>
      <c r="ADC34" s="8" t="n">
        <v>0</v>
      </c>
      <c r="ADD34" s="48" t="inlineStr">
        <is>
          <t>Sangat puas</t>
        </is>
      </c>
      <c r="ADE34" s="48" t="inlineStr">
        <is>
          <t>Puas</t>
        </is>
      </c>
      <c r="ADF34" s="48" t="inlineStr">
        <is>
          <t>Sangat puas</t>
        </is>
      </c>
      <c r="ADG34" s="48" t="inlineStr">
        <is>
          <t>Sangat puas</t>
        </is>
      </c>
      <c r="ADH34" s="48" t="inlineStr">
        <is>
          <t>Tidak</t>
        </is>
      </c>
      <c r="ADI34" s="48" t="n"/>
      <c r="ADJ34" s="48" t="inlineStr">
        <is>
          <t>Sangat puas</t>
        </is>
      </c>
      <c r="ADK34" s="48" t="n"/>
      <c r="ADL34" s="48" t="n"/>
      <c r="ADM34" s="48" t="n"/>
      <c r="ADN34" s="48" t="n"/>
      <c r="ADO34" s="48" t="n"/>
      <c r="ADP34" s="48" t="n"/>
      <c r="ADQ34" s="48" t="n"/>
      <c r="ADR34" s="48" t="n"/>
      <c r="ADS34" s="48" t="n"/>
      <c r="ADT34" s="48" t="n"/>
      <c r="ADU34" s="48" t="inlineStr">
        <is>
          <t>Menghubungi CPO atau pendamping</t>
        </is>
      </c>
      <c r="ADV34" s="8" t="n">
        <v>0</v>
      </c>
      <c r="ADW34" s="8" t="n">
        <v>0</v>
      </c>
      <c r="ADX34" s="8" t="n">
        <v>0</v>
      </c>
      <c r="ADY34" s="8" t="n">
        <v>0</v>
      </c>
      <c r="ADZ34" s="8" t="n">
        <v>1</v>
      </c>
      <c r="AEA34" s="8" t="n">
        <v>0</v>
      </c>
      <c r="AEB34" s="8" t="n">
        <v>0</v>
      </c>
      <c r="AEC34" s="8" t="n">
        <v>0</v>
      </c>
      <c r="AED34" s="48" t="inlineStr">
        <is>
          <t>Menghubungi cpo</t>
        </is>
      </c>
      <c r="AEE34" s="48" t="inlineStr">
        <is>
          <t>Laki-laki dewasa</t>
        </is>
      </c>
      <c r="AEF34" s="48" t="n"/>
      <c r="AEG34" s="48" t="inlineStr">
        <is>
          <t>Menelepon atau WA langsung</t>
        </is>
      </c>
      <c r="AEH34" s="48" t="n"/>
      <c r="AEI34" s="48" t="inlineStr">
        <is>
          <t>Dilakukan pengecekan rutin</t>
        </is>
      </c>
      <c r="AEJ34" s="48" t="inlineStr">
        <is>
          <t>Ya, selalu</t>
        </is>
      </c>
      <c r="AEK34" s="48" t="inlineStr">
        <is>
          <t>Pengurangan pengeluaran rumah tangga (bahan bakar minyak, pupuk, dll.) Lebih mudah mendapatkan energi</t>
        </is>
      </c>
      <c r="AEL34" s="8" t="n">
        <v>1</v>
      </c>
      <c r="AEM34" s="8" t="n">
        <v>1</v>
      </c>
      <c r="AEN34" s="8" t="n">
        <v>0</v>
      </c>
      <c r="AEO34" s="8" t="n">
        <v>0</v>
      </c>
      <c r="AEP34" s="8" t="n">
        <v>0</v>
      </c>
      <c r="AEQ34" s="8" t="n">
        <v>0</v>
      </c>
      <c r="AER34" s="8" t="n">
        <v>0</v>
      </c>
      <c r="AES34" s="8" t="n">
        <v>0</v>
      </c>
      <c r="AET34" s="8" t="n">
        <v>0</v>
      </c>
      <c r="AEU34" s="8" t="n">
        <v>0</v>
      </c>
      <c r="AEV34" s="8" t="n">
        <v>0</v>
      </c>
      <c r="AEW34" s="8" t="n">
        <v>0</v>
      </c>
      <c r="AEX34" s="48" t="n"/>
      <c r="AEY34" s="48" t="inlineStr">
        <is>
          <t>Mengurangi pengeluaran energi</t>
        </is>
      </c>
      <c r="AEZ34" s="48" t="n"/>
      <c r="AFA34" s="48" t="inlineStr">
        <is>
          <t>Yayasan Rumah Energi (YRE)</t>
        </is>
      </c>
      <c r="AFB34" s="48" t="n"/>
      <c r="AFC34" s="48" t="inlineStr">
        <is>
          <t>1000380330-12_45_41.jpg</t>
        </is>
      </c>
      <c r="AFD34" s="16" t="inlineStr">
        <is>
          <t>https://kf.kobotoolbox.org/api/v2/assets/avstPQqLr3Ab3ZdcVTXZ6f/data/672776808/attachments/attR4fsMDge9xt2TrMGgjdoG/</t>
        </is>
      </c>
      <c r="AFE34" s="48" t="inlineStr">
        <is>
          <t>1000380351-12_45_51.jpg</t>
        </is>
      </c>
      <c r="AFF34" s="16" t="inlineStr">
        <is>
          <t>https://kf.kobotoolbox.org/api/v2/assets/avstPQqLr3Ab3ZdcVTXZ6f/data/672776808/attachments/att6SvzeFB7N22WNdVj2XpmA/</t>
        </is>
      </c>
      <c r="AFG34" s="48" t="inlineStr">
        <is>
          <t>Laylah</t>
        </is>
      </c>
      <c r="AFH34" s="48" t="n"/>
      <c r="AFI34" s="27" t="inlineStr">
        <is>
          <t>E9. Kotoran sapi ketika pakai biogester disimpan terbuka dan digester biogas. E10. 100% E11. 2 kali/hari. E14. Bioslurry padat sudah tidak diingat secara pasti</t>
        </is>
      </c>
      <c r="AFJ34" s="48" t="n"/>
      <c r="AFK34" s="48" t="n"/>
      <c r="AFL34" s="48" t="n"/>
      <c r="AFM34" s="48" t="n"/>
      <c r="AFN34" s="48" t="n"/>
      <c r="AFO34" s="48" t="n"/>
      <c r="AFP34" s="48" t="n"/>
      <c r="AFQ34" s="48" t="n"/>
      <c r="AFR34" s="48" t="n"/>
      <c r="AFS34" s="48" t="n"/>
      <c r="AFT34" s="48" t="n"/>
      <c r="AFU34" s="48" t="n"/>
      <c r="AFV34" s="48" t="n"/>
      <c r="AFW34" s="48" t="n"/>
      <c r="AFX34" s="48" t="n"/>
      <c r="AFY34" s="48" t="n"/>
      <c r="AFZ34" s="48" t="n"/>
      <c r="AGA34" s="48" t="n"/>
      <c r="AGB34" s="48" t="n"/>
      <c r="AGC34" s="48" t="n"/>
      <c r="AGD34" s="48" t="n"/>
      <c r="AGE34" s="48" t="n"/>
      <c r="AGF34" s="48" t="n"/>
      <c r="AGG34" s="48" t="n"/>
      <c r="AGH34" s="48" t="n"/>
      <c r="AGI34" s="48" t="n"/>
      <c r="AGJ34" s="48" t="n"/>
      <c r="AGK34" s="48" t="n"/>
      <c r="AGL34" s="48" t="n"/>
      <c r="AGM34" s="48" t="n"/>
      <c r="AGN34" s="48" t="n"/>
      <c r="AGO34" s="48" t="n"/>
      <c r="AGP34" s="48" t="n"/>
      <c r="AGQ34" s="48" t="n"/>
      <c r="AGR34" s="48" t="n"/>
      <c r="AGS34" s="48" t="n"/>
      <c r="AGT34" s="48" t="n"/>
      <c r="AGU34" s="48" t="n"/>
      <c r="AGV34" s="48" t="n"/>
      <c r="AGW34" s="48" t="n"/>
      <c r="AGX34" s="48" t="n"/>
      <c r="AGY34" s="48" t="n"/>
      <c r="AGZ34" s="48" t="n"/>
      <c r="AHA34" s="48" t="n"/>
      <c r="AHB34" s="48" t="n"/>
      <c r="AHC34" s="48" t="n"/>
      <c r="AHD34" s="48" t="n"/>
      <c r="AHE34" s="48" t="n"/>
      <c r="AHF34" s="48" t="n"/>
      <c r="AHG34" s="48" t="n"/>
      <c r="AHH34" s="48" t="n"/>
      <c r="AHI34" s="48" t="n"/>
      <c r="AHJ34" s="48" t="n"/>
      <c r="AHK34" s="48" t="n"/>
      <c r="AHL34" s="48" t="n"/>
      <c r="AHM34" s="48" t="n"/>
      <c r="AHN34" s="48" t="n"/>
      <c r="AHO34" s="48" t="n"/>
      <c r="AHP34" s="48" t="n"/>
      <c r="AHQ34" s="48" t="n"/>
      <c r="AHR34" s="48" t="n"/>
      <c r="AHS34" s="48" t="n"/>
      <c r="AHT34" s="48" t="n"/>
      <c r="AHU34" s="48" t="n"/>
      <c r="AHV34" s="48" t="n"/>
      <c r="AHW34" s="48" t="n"/>
      <c r="AHX34" s="48" t="n"/>
      <c r="AHY34" s="48" t="n"/>
      <c r="AHZ34" s="48" t="n"/>
      <c r="AIA34" s="48" t="n"/>
      <c r="AIB34" s="48" t="n"/>
      <c r="AIC34" s="48" t="n"/>
      <c r="AID34" s="48" t="n"/>
      <c r="AIE34" s="48" t="n"/>
      <c r="AIF34" s="48" t="n"/>
      <c r="AIG34" s="48" t="n"/>
      <c r="AIH34" s="48" t="n"/>
      <c r="AII34" s="48" t="n"/>
      <c r="AIJ34" s="48" t="n"/>
      <c r="AIK34" s="48" t="n"/>
      <c r="AIL34" s="48" t="n"/>
      <c r="AIM34" s="48" t="n"/>
      <c r="AIN34" s="48" t="n"/>
      <c r="AIO34" s="48" t="n"/>
      <c r="AIP34" s="48" t="n"/>
      <c r="AIQ34" s="48" t="n"/>
      <c r="AIR34" s="48" t="n"/>
      <c r="AIS34" s="48" t="n"/>
      <c r="AIT34" s="48" t="n"/>
      <c r="AIU34" s="48" t="n"/>
      <c r="AIV34" s="48" t="n"/>
      <c r="AIW34" s="48" t="n"/>
      <c r="AIX34" s="48" t="n"/>
      <c r="AIY34" s="48" t="n"/>
      <c r="AIZ34" s="48" t="n"/>
      <c r="AJA34" s="48" t="n"/>
      <c r="AJB34" s="48" t="n"/>
      <c r="AJC34" s="48" t="n"/>
      <c r="AJD34" s="48" t="n"/>
      <c r="AJE34" s="48" t="n"/>
      <c r="AJF34" s="48" t="n"/>
      <c r="AJG34" s="48" t="n"/>
      <c r="AJH34" s="48" t="n"/>
      <c r="AJI34" s="48" t="n"/>
      <c r="AJJ34" s="48" t="n"/>
      <c r="AJK34" s="48" t="n"/>
      <c r="AJL34" s="48" t="n"/>
      <c r="AJM34" s="48" t="n"/>
      <c r="AJN34" s="48" t="n"/>
      <c r="AJO34" s="48" t="n"/>
      <c r="AJP34" s="48" t="n"/>
      <c r="AJQ34" s="48" t="n"/>
      <c r="AJR34" s="48" t="n"/>
      <c r="AJS34" s="48" t="n"/>
      <c r="AJT34" s="48" t="n"/>
      <c r="AJU34" s="48" t="n"/>
      <c r="AJV34" s="48" t="n"/>
      <c r="AJW34" s="48" t="n"/>
      <c r="AJX34" s="48" t="n"/>
      <c r="AJY34" s="48" t="n"/>
      <c r="AJZ34" s="48" t="n"/>
      <c r="AKA34" s="48" t="n"/>
      <c r="AKB34" s="48" t="n"/>
      <c r="AKC34" s="48" t="n"/>
      <c r="AKD34" s="48" t="n"/>
      <c r="AKE34" s="48" t="n"/>
      <c r="AKF34" s="48" t="n"/>
      <c r="AKG34" s="48" t="n"/>
      <c r="AKH34" s="48" t="n"/>
      <c r="AKI34" s="48" t="n"/>
      <c r="AKJ34" s="48" t="n"/>
      <c r="AKK34" s="48" t="n"/>
      <c r="AKL34" s="48" t="n"/>
      <c r="AKM34" s="48" t="n"/>
      <c r="AKN34" s="48" t="n"/>
      <c r="AKO34" s="48" t="n"/>
      <c r="AKP34" s="48" t="n"/>
      <c r="AKQ34" s="48" t="n"/>
      <c r="AKR34" s="48" t="n"/>
      <c r="AKS34" s="48" t="n"/>
      <c r="AKT34" s="48" t="n"/>
      <c r="AKU34" s="48" t="n"/>
      <c r="AKV34" s="48" t="n"/>
      <c r="AKW34" s="48" t="n"/>
      <c r="AKX34" s="48" t="n"/>
      <c r="AKY34" s="48" t="n"/>
      <c r="AKZ34" s="48" t="n"/>
      <c r="ALA34" s="48" t="n"/>
      <c r="ALB34" s="48" t="n"/>
      <c r="ALC34" s="48" t="n"/>
      <c r="ALD34" s="48" t="n"/>
      <c r="ALE34" s="48" t="n"/>
      <c r="ALF34" s="48" t="n"/>
      <c r="ALG34" s="48" t="n"/>
      <c r="ALH34" s="48" t="n"/>
      <c r="ALI34" s="48" t="n"/>
      <c r="ALJ34" s="48" t="n"/>
      <c r="ALK34" s="48" t="n"/>
      <c r="ALL34" s="48" t="n"/>
      <c r="ALM34" s="48" t="n"/>
      <c r="ALN34" s="48" t="n"/>
      <c r="ALO34" s="48" t="n"/>
      <c r="ALP34" s="48" t="n"/>
      <c r="ALQ34" s="48" t="n"/>
      <c r="ALR34" s="48" t="n"/>
      <c r="ALS34" s="48" t="n"/>
      <c r="ALT34" s="48" t="n"/>
      <c r="ALU34" s="48" t="n"/>
      <c r="ALV34" s="48" t="n"/>
      <c r="ALW34" s="48" t="n"/>
      <c r="ALX34" s="48" t="n"/>
      <c r="ALY34" s="48" t="n"/>
      <c r="ALZ34" s="48" t="n"/>
      <c r="AMA34" s="48" t="n"/>
      <c r="AMB34" s="48" t="n"/>
      <c r="AMC34" s="48" t="n"/>
      <c r="AMD34" s="48" t="n"/>
      <c r="AME34" s="48" t="n"/>
      <c r="AMF34" s="48" t="n"/>
      <c r="AMG34" s="48" t="n"/>
      <c r="AMH34" s="48" t="n"/>
      <c r="AMI34" s="48" t="n"/>
      <c r="AMJ34" s="48" t="n"/>
      <c r="AMK34" s="48" t="n"/>
      <c r="AML34" s="48" t="n"/>
      <c r="AMM34" s="48" t="n"/>
      <c r="AMN34" s="48" t="n"/>
      <c r="AMO34" s="48" t="n"/>
      <c r="AMP34" s="48" t="n"/>
      <c r="AMQ34" s="48" t="n"/>
      <c r="AMR34" s="48" t="n"/>
      <c r="AMS34" s="48" t="n"/>
      <c r="AMT34" s="48" t="n"/>
      <c r="AMU34" s="48" t="n"/>
      <c r="AMV34" s="48" t="n"/>
      <c r="AMW34" s="48" t="n"/>
      <c r="AMX34" s="48" t="n"/>
      <c r="AMY34" s="48" t="n"/>
      <c r="AMZ34" s="48" t="n"/>
      <c r="ANA34" s="48" t="n"/>
      <c r="ANB34" s="48" t="n"/>
      <c r="ANC34" s="48" t="n"/>
      <c r="AND34" s="48" t="n"/>
      <c r="ANE34" s="48" t="n"/>
      <c r="ANF34" s="48" t="n"/>
      <c r="ANG34" s="48" t="n"/>
      <c r="ANH34" s="48" t="n"/>
      <c r="ANI34" s="48" t="n"/>
      <c r="ANJ34" s="48" t="n"/>
      <c r="ANK34" s="48" t="n"/>
      <c r="ANL34" s="48" t="n"/>
      <c r="ANM34" s="48" t="n"/>
      <c r="ANN34" s="48" t="n"/>
      <c r="ANO34" s="48" t="n"/>
      <c r="ANP34" s="48" t="n"/>
      <c r="ANQ34" s="48" t="n"/>
      <c r="ANR34" s="48" t="n"/>
      <c r="ANS34" s="48" t="n"/>
      <c r="ANT34" s="48" t="n"/>
      <c r="ANU34" s="48" t="n"/>
      <c r="ANV34" s="48" t="n"/>
      <c r="ANW34" s="48" t="n"/>
      <c r="ANX34" s="48" t="n"/>
      <c r="ANY34" s="48" t="n"/>
      <c r="ANZ34" s="48" t="n"/>
      <c r="AOA34" s="48" t="n"/>
      <c r="AOB34" s="48" t="n"/>
      <c r="AOC34" s="48" t="n"/>
      <c r="AOD34" s="48" t="n"/>
      <c r="AOE34" s="48" t="n"/>
      <c r="AOF34" s="48" t="n"/>
      <c r="AOG34" s="48" t="n"/>
      <c r="AOH34" s="48" t="n"/>
      <c r="AOI34" s="48" t="n"/>
      <c r="AOJ34" s="48" t="n"/>
      <c r="AOK34" s="48" t="n"/>
      <c r="AOL34" s="48" t="n"/>
      <c r="AOM34" s="48" t="n"/>
      <c r="AON34" s="48" t="n"/>
      <c r="AOO34" s="48" t="n"/>
      <c r="AOP34" s="48" t="n"/>
      <c r="AOQ34" s="48" t="n"/>
      <c r="AOR34" s="48" t="n"/>
      <c r="AOS34" s="48" t="n"/>
      <c r="AOT34" s="48" t="n"/>
      <c r="AOU34" s="48" t="n"/>
      <c r="AOV34" s="48" t="n"/>
      <c r="AOW34" s="48" t="n"/>
      <c r="AOX34" s="48" t="n"/>
      <c r="AOY34" s="48" t="n"/>
      <c r="AOZ34" s="48" t="n"/>
      <c r="APA34" s="48" t="n"/>
      <c r="APB34" s="48" t="n"/>
      <c r="APC34" s="48" t="n"/>
      <c r="APD34" s="48" t="n"/>
      <c r="APE34" s="48" t="n"/>
      <c r="APF34" s="48" t="n"/>
      <c r="APG34" s="48" t="n"/>
      <c r="APH34" s="48" t="n"/>
      <c r="API34" s="48" t="n"/>
      <c r="APJ34" s="48" t="n"/>
      <c r="APK34" s="48" t="n"/>
      <c r="APL34" s="48" t="n"/>
      <c r="APM34" s="48" t="n"/>
      <c r="APN34" s="48" t="n"/>
      <c r="APO34" s="48" t="n"/>
      <c r="APP34" s="48" t="n"/>
      <c r="APQ34" s="48" t="n"/>
      <c r="APR34" s="48" t="n"/>
      <c r="APS34" s="48" t="n"/>
      <c r="APT34" s="48" t="n"/>
      <c r="APU34" s="48" t="n"/>
      <c r="APV34" s="48" t="n"/>
      <c r="APW34" s="48" t="n"/>
      <c r="APX34" s="48" t="n"/>
      <c r="APY34" s="48" t="n"/>
      <c r="APZ34" s="48" t="n"/>
      <c r="AQA34" s="48" t="n"/>
      <c r="AQB34" s="48" t="n"/>
      <c r="AQC34" s="48" t="n"/>
      <c r="AQD34" s="48" t="n"/>
      <c r="AQE34" s="48" t="n"/>
      <c r="AQF34" s="48" t="n"/>
      <c r="AQG34" s="48" t="n"/>
      <c r="AQH34" s="48" t="n"/>
      <c r="AQI34" s="48" t="n"/>
      <c r="AQJ34" s="48" t="n"/>
      <c r="AQK34" s="48" t="n"/>
      <c r="AQL34" s="48" t="n"/>
      <c r="AQM34" s="48" t="n"/>
      <c r="AQN34" s="48" t="n"/>
      <c r="AQO34" s="48" t="n"/>
      <c r="AQP34" s="48" t="n"/>
      <c r="AQQ34" s="48" t="n"/>
      <c r="AQR34" s="48" t="n"/>
      <c r="AQS34" s="48" t="n"/>
      <c r="AQT34" s="48" t="n"/>
      <c r="AQU34" s="48" t="n"/>
      <c r="AQV34" s="48" t="n"/>
      <c r="AQW34" s="48" t="n"/>
      <c r="AQX34" s="48" t="n"/>
      <c r="AQY34" s="48" t="n"/>
      <c r="AQZ34" s="48" t="n"/>
      <c r="ARA34" s="48" t="n"/>
      <c r="ARB34" s="48" t="n"/>
      <c r="ARC34" s="48" t="n"/>
      <c r="ARD34" s="48" t="n"/>
      <c r="ARE34" s="48" t="n"/>
      <c r="ARF34" s="48" t="n"/>
      <c r="ARG34" s="48" t="n"/>
      <c r="ARH34" s="48" t="n"/>
      <c r="ARI34" s="48" t="n"/>
      <c r="ARJ34" s="48" t="n"/>
      <c r="ARK34" s="48" t="n"/>
      <c r="ARL34" s="48" t="n"/>
      <c r="ARM34" s="48" t="n"/>
      <c r="ARN34" s="48" t="n"/>
      <c r="ARO34" s="48" t="n"/>
      <c r="ARP34" s="48" t="n"/>
      <c r="ARQ34" s="48" t="n"/>
      <c r="ARR34" s="48" t="n"/>
      <c r="ARS34" s="48" t="n"/>
      <c r="ART34" s="48" t="n"/>
      <c r="ARU34" s="48" t="n"/>
      <c r="ARV34" s="48" t="n"/>
      <c r="ARW34" s="48" t="n"/>
      <c r="ARX34" s="48" t="n"/>
      <c r="ARY34" s="48" t="n"/>
      <c r="ARZ34" s="48" t="n"/>
      <c r="ASA34" s="48" t="n"/>
      <c r="ASB34" s="48" t="n"/>
      <c r="ASC34" s="48" t="n"/>
      <c r="ASD34" s="48" t="n"/>
      <c r="ASE34" s="48" t="n"/>
      <c r="ASF34" s="48" t="n"/>
      <c r="ASG34" s="48" t="n"/>
      <c r="ASH34" s="48" t="n"/>
      <c r="ASI34" s="48" t="n"/>
      <c r="ASJ34" s="48" t="n"/>
      <c r="ASK34" s="48" t="n"/>
      <c r="ASL34" s="48" t="n"/>
      <c r="ASM34" s="48" t="n"/>
      <c r="ASN34" s="48" t="n"/>
      <c r="ASO34" s="48" t="n"/>
      <c r="ASP34" s="48" t="n"/>
      <c r="ASQ34" s="48" t="n"/>
      <c r="ASR34" s="48" t="n"/>
      <c r="ASS34" s="48" t="n"/>
      <c r="AST34" s="48" t="n"/>
      <c r="ASU34" s="48" t="n"/>
      <c r="ASV34" s="48" t="n"/>
      <c r="ASW34" s="48" t="n"/>
      <c r="ASX34" s="48" t="n"/>
      <c r="ASY34" s="48" t="n"/>
      <c r="ASZ34" s="48" t="n"/>
      <c r="ATA34" s="48" t="n"/>
      <c r="ATB34" s="48" t="n"/>
      <c r="ATC34" s="48" t="n"/>
      <c r="ATD34" s="48" t="n"/>
      <c r="ATE34" s="48" t="n"/>
      <c r="ATF34" s="48" t="n"/>
      <c r="ATG34" s="48" t="n"/>
      <c r="ATH34" s="48" t="n"/>
      <c r="ATI34" s="48" t="n"/>
      <c r="ATJ34" s="48" t="n"/>
      <c r="ATK34" s="48" t="n"/>
      <c r="ATL34" s="48" t="n"/>
      <c r="ATM34" s="48" t="n"/>
      <c r="ATN34" s="48" t="n"/>
      <c r="ATO34" s="48" t="n"/>
      <c r="ATP34" s="48" t="n"/>
      <c r="ATQ34" s="48" t="n"/>
      <c r="ATR34" s="48" t="n"/>
      <c r="ATS34" s="48" t="n"/>
      <c r="ATT34" s="48" t="n"/>
      <c r="ATU34" s="48" t="n"/>
      <c r="ATV34" s="48" t="n"/>
      <c r="ATW34" s="48" t="n"/>
      <c r="ATX34" s="48" t="n"/>
      <c r="ATY34" s="48" t="n"/>
      <c r="ATZ34" s="48" t="n"/>
      <c r="AUA34" s="48" t="n"/>
      <c r="AUB34" s="48" t="n"/>
      <c r="AUC34" s="48" t="n"/>
      <c r="AUD34" s="48" t="n"/>
      <c r="AUE34" s="48" t="n"/>
      <c r="AUF34" s="48" t="n"/>
      <c r="AUG34" s="48" t="n"/>
      <c r="AUH34" s="48" t="n"/>
      <c r="AUI34" s="48" t="n"/>
      <c r="AUJ34" s="48" t="n"/>
      <c r="AUK34" s="48" t="n"/>
      <c r="AUL34" s="48" t="n"/>
      <c r="AUM34" s="48" t="n"/>
      <c r="AUN34" s="48" t="n"/>
      <c r="AUO34" s="48" t="n"/>
      <c r="AUP34" s="48" t="n"/>
      <c r="AUQ34" s="48" t="n"/>
      <c r="AUR34" s="48" t="n"/>
      <c r="AUS34" s="48" t="n"/>
      <c r="AUT34" s="48" t="n"/>
      <c r="AUU34" s="48" t="n"/>
      <c r="AUV34" s="48" t="n"/>
      <c r="AUW34" s="48" t="n"/>
      <c r="AUX34" s="48" t="n"/>
      <c r="AUY34" s="48" t="n"/>
      <c r="AUZ34" s="48" t="n"/>
      <c r="AVA34" s="48" t="n"/>
      <c r="AVB34" s="48" t="n"/>
      <c r="AVC34" s="48" t="n"/>
      <c r="AVD34" s="48" t="n"/>
      <c r="AVE34" s="48" t="n"/>
      <c r="AVF34" s="48" t="n"/>
      <c r="AVG34" s="48" t="n"/>
      <c r="AVH34" s="48" t="n"/>
      <c r="AVI34" s="48" t="n"/>
      <c r="AVJ34" s="48" t="n"/>
      <c r="AVK34" s="48" t="n"/>
      <c r="AVL34" s="48" t="n"/>
      <c r="AVM34" s="48" t="n"/>
      <c r="AVN34" s="48" t="n"/>
      <c r="AVO34" s="48" t="n"/>
      <c r="AVP34" s="48" t="n"/>
      <c r="AVQ34" s="48" t="n"/>
      <c r="AVR34" s="48" t="n"/>
      <c r="AVS34" s="48" t="n"/>
      <c r="AVT34" s="48" t="n"/>
      <c r="AVU34" s="48" t="n"/>
      <c r="AVV34" s="48" t="n"/>
      <c r="AVW34" s="48" t="n"/>
      <c r="AVX34" s="48" t="n"/>
      <c r="AVY34" s="48" t="n"/>
      <c r="AVZ34" s="48" t="n"/>
      <c r="AWA34" s="8" t="n">
        <v>672776808</v>
      </c>
      <c r="AWB34" s="48" t="inlineStr">
        <is>
          <t>d7c1357a-d767-4a3f-aba7-42c92f72507c</t>
        </is>
      </c>
      <c r="AWC34" s="6" t="n">
        <v>46069</v>
      </c>
      <c r="AWD34" s="48" t="n"/>
      <c r="AWE34" s="48" t="n"/>
      <c r="AWF34" s="48" t="inlineStr">
        <is>
          <t>submitted_via_web</t>
        </is>
      </c>
      <c r="AWG34" s="48" t="n"/>
      <c r="AWH34" s="48" t="inlineStr">
        <is>
          <t>vyNMZfRj9dojjrwxZxh2FZ</t>
        </is>
      </c>
      <c r="AWI34" s="48" t="n"/>
      <c r="AWJ34" s="48" t="inlineStr">
        <is>
          <t>uuid:d7c1357a-d767-4a3f-aba7-42c92f72507c</t>
        </is>
      </c>
      <c r="AWK34" s="8" t="n">
        <v>274</v>
      </c>
      <c r="AWL34" s="48" t="inlineStr">
        <is>
          <t>YAP0095</t>
        </is>
      </c>
      <c r="AWM34" s="8" t="n">
        <v>0</v>
      </c>
      <c r="AWN34" s="48" t="inlineStr">
        <is>
          <t>Year of Use valid, no validation needed</t>
        </is>
      </c>
      <c r="AWO34" s="37" t="b">
        <v>1</v>
      </c>
      <c r="AWP34" s="37" t="b">
        <v>1</v>
      </c>
      <c r="AWQ34" s="37" t="b">
        <v>1</v>
      </c>
      <c r="AWR34" s="37" t="b">
        <v>1</v>
      </c>
      <c r="AWS34" s="37" t="b">
        <v>1</v>
      </c>
      <c r="AWT34" s="37" t="b">
        <v>1</v>
      </c>
      <c r="AWU34" s="48" t="n"/>
      <c r="AWV34" s="8" t="n">
        <v>6</v>
      </c>
      <c r="AWW34" s="48" t="n"/>
      <c r="AWX34" s="48" t="n"/>
      <c r="AWY34" s="48" t="n"/>
      <c r="AWZ34" s="48" t="n"/>
    </row>
    <row r="35">
      <c r="A35" s="6" t="n">
        <v>46065</v>
      </c>
      <c r="B35" s="6" t="n">
        <v>46069</v>
      </c>
      <c r="C35" s="34" t="inlineStr">
        <is>
          <t>Laylah</t>
        </is>
      </c>
      <c r="D35" s="34" t="inlineStr">
        <is>
          <t>Hambali</t>
        </is>
      </c>
      <c r="E35" s="8">
        <f>+620</f>
        <v/>
      </c>
      <c r="F35" s="48" t="inlineStr">
        <is>
          <t>-5.196637 119.395318 57.599998474121094 11</t>
        </is>
      </c>
      <c r="G35" s="8" t="n">
        <v>-5.196637</v>
      </c>
      <c r="H35" s="8" t="n">
        <v>119.395318</v>
      </c>
      <c r="I35" s="8" t="n">
        <v>57.59999847</v>
      </c>
      <c r="J35" s="8" t="n">
        <v>11</v>
      </c>
      <c r="K35" s="8" t="n">
        <v>0</v>
      </c>
      <c r="L35" s="48" t="inlineStr">
        <is>
          <t>-5.19655 119.395337 57.599998474121094 7.300000190734863</t>
        </is>
      </c>
      <c r="M35" s="8" t="n">
        <v>-5.19655</v>
      </c>
      <c r="N35" s="8" t="n">
        <v>119.395337</v>
      </c>
      <c r="O35" s="8" t="n">
        <v>57.59999847</v>
      </c>
      <c r="P35" s="8" t="n">
        <v>7.300000191</v>
      </c>
      <c r="Q35" s="8" t="n">
        <v>0</v>
      </c>
      <c r="R35" s="48" t="inlineStr">
        <is>
          <t>Sulawesi Selatan</t>
        </is>
      </c>
      <c r="S35" s="8" t="n">
        <v>0</v>
      </c>
      <c r="T35" s="8" t="n">
        <v>0</v>
      </c>
      <c r="U35" s="8" t="n">
        <v>0</v>
      </c>
      <c r="V35" s="8" t="n">
        <v>0</v>
      </c>
      <c r="W35" s="8" t="n">
        <v>0</v>
      </c>
      <c r="X35" s="8" t="n">
        <v>0</v>
      </c>
      <c r="Y35" s="8" t="n">
        <v>0</v>
      </c>
      <c r="Z35" s="8" t="n">
        <v>0</v>
      </c>
      <c r="AA35" s="8" t="n">
        <v>0</v>
      </c>
      <c r="AB35" s="8" t="n">
        <v>1</v>
      </c>
      <c r="AC35" s="48" t="inlineStr">
        <is>
          <t>Makassar</t>
        </is>
      </c>
      <c r="AD35" s="48" t="inlineStr">
        <is>
          <t>Tamalate</t>
        </is>
      </c>
      <c r="AE35" s="48" t="inlineStr">
        <is>
          <t>Barombong</t>
        </is>
      </c>
      <c r="AF35" s="48" t="inlineStr">
        <is>
          <t>CV RITMA GREEN SINERGY</t>
        </is>
      </c>
      <c r="AG35" s="48" t="inlineStr">
        <is>
          <t>REP0352</t>
        </is>
      </c>
      <c r="AH35" s="8" t="n">
        <v>7</v>
      </c>
      <c r="AI35" s="48" t="inlineStr">
        <is>
          <t>VPA2</t>
        </is>
      </c>
      <c r="AJ35" s="48" t="inlineStr">
        <is>
          <t>Tidak aktif</t>
        </is>
      </c>
      <c r="AK35" s="8" t="n">
        <v>49</v>
      </c>
      <c r="AL35" s="48" t="inlineStr">
        <is>
          <t>Laki-laki</t>
        </is>
      </c>
      <c r="AM35" s="48" t="inlineStr">
        <is>
          <t>Sudah menikah</t>
        </is>
      </c>
      <c r="AN35" s="48" t="inlineStr">
        <is>
          <t>Diploma/S1/Sederajat</t>
        </is>
      </c>
      <c r="AO35" s="48" t="inlineStr">
        <is>
          <t>Wiraswasta</t>
        </is>
      </c>
      <c r="AP35" s="8" t="n">
        <v>0</v>
      </c>
      <c r="AQ35" s="8" t="n">
        <v>0</v>
      </c>
      <c r="AR35" s="8" t="n">
        <v>0</v>
      </c>
      <c r="AS35" s="8" t="n">
        <v>1</v>
      </c>
      <c r="AT35" s="8" t="n">
        <v>0</v>
      </c>
      <c r="AU35" s="8" t="n">
        <v>0</v>
      </c>
      <c r="AV35" s="8" t="n">
        <v>0</v>
      </c>
      <c r="AW35" s="8" t="n">
        <v>0</v>
      </c>
      <c r="AX35" s="48" t="n"/>
      <c r="AY35" s="48" t="inlineStr">
        <is>
          <t>Tidak ada</t>
        </is>
      </c>
      <c r="AZ35" s="8" t="n">
        <v>0</v>
      </c>
      <c r="BA35" s="8" t="n">
        <v>0</v>
      </c>
      <c r="BB35" s="8" t="n">
        <v>0</v>
      </c>
      <c r="BC35" s="8" t="n">
        <v>0</v>
      </c>
      <c r="BD35" s="8" t="n">
        <v>0</v>
      </c>
      <c r="BE35" s="8" t="n">
        <v>0</v>
      </c>
      <c r="BF35" s="8" t="n">
        <v>0</v>
      </c>
      <c r="BG35" s="8" t="n">
        <v>1</v>
      </c>
      <c r="BH35" s="11" t="n"/>
      <c r="BI35" s="48" t="inlineStr">
        <is>
          <t>Rp1.500.000 - Rp2.500.000</t>
        </is>
      </c>
      <c r="BJ35" s="8" t="n">
        <v>1</v>
      </c>
      <c r="BK35" s="8" t="n">
        <v>2</v>
      </c>
      <c r="BL35" s="8" t="n">
        <v>3</v>
      </c>
      <c r="BM35" s="8" t="n">
        <v>2</v>
      </c>
      <c r="BN35" s="48" t="inlineStr">
        <is>
          <t>Milik sendiri</t>
        </is>
      </c>
      <c r="BO35" s="48" t="inlineStr">
        <is>
          <t>Permanen (dinding bata dan semen)</t>
        </is>
      </c>
      <c r="BP35" s="8" t="n">
        <v>1</v>
      </c>
      <c r="BQ35" s="8" t="n">
        <v>0</v>
      </c>
      <c r="BR35" s="8" t="n">
        <v>0</v>
      </c>
      <c r="BS35" s="8" t="n">
        <v>0</v>
      </c>
      <c r="BT35" s="8" t="n">
        <v>0</v>
      </c>
      <c r="BU35" s="48" t="n"/>
      <c r="BV35" s="48" t="inlineStr">
        <is>
          <t>Keramik/ubin</t>
        </is>
      </c>
      <c r="BW35" s="8" t="n">
        <v>0</v>
      </c>
      <c r="BX35" s="8" t="n">
        <v>0</v>
      </c>
      <c r="BY35" s="8" t="n">
        <v>1</v>
      </c>
      <c r="BZ35" s="8" t="n">
        <v>0</v>
      </c>
      <c r="CA35" s="8" t="n">
        <v>0</v>
      </c>
      <c r="CB35" s="48" t="n"/>
      <c r="CC35" s="48" t="inlineStr">
        <is>
          <t>Seng</t>
        </is>
      </c>
      <c r="CD35" s="8" t="n">
        <v>0</v>
      </c>
      <c r="CE35" s="8" t="n">
        <v>0</v>
      </c>
      <c r="CF35" s="8" t="n">
        <v>0</v>
      </c>
      <c r="CG35" s="8" t="n">
        <v>0</v>
      </c>
      <c r="CH35" s="8" t="n">
        <v>1</v>
      </c>
      <c r="CI35" s="8" t="n">
        <v>0</v>
      </c>
      <c r="CJ35" s="8" t="n">
        <v>0</v>
      </c>
      <c r="CK35" s="48" t="n"/>
      <c r="CL35" s="48" t="inlineStr">
        <is>
          <t>Ya</t>
        </is>
      </c>
      <c r="CM35" s="8" t="n">
        <v>2019</v>
      </c>
      <c r="CN35" s="48" t="inlineStr">
        <is>
          <t>BIOMIRU (PE/Polyethylene)</t>
        </is>
      </c>
      <c r="CO35" s="48" t="inlineStr">
        <is>
          <t>1 m³ (400 liter output gas, ±1 jam memasak/hari)</t>
        </is>
      </c>
      <c r="CP35" s="48" t="inlineStr">
        <is>
          <t>Lainnya</t>
        </is>
      </c>
      <c r="CQ35" s="8" t="n">
        <v>0</v>
      </c>
      <c r="CR35" s="8" t="n">
        <v>0</v>
      </c>
      <c r="CS35" s="8" t="n">
        <v>0</v>
      </c>
      <c r="CT35" s="8" t="n">
        <v>0</v>
      </c>
      <c r="CU35" s="8" t="n">
        <v>0</v>
      </c>
      <c r="CV35" s="8" t="n">
        <v>0</v>
      </c>
      <c r="CW35" s="8" t="n">
        <v>0</v>
      </c>
      <c r="CX35" s="8" t="n">
        <v>1</v>
      </c>
      <c r="CY35" s="48" t="inlineStr">
        <is>
          <t>Anggota keluarga - laki-laki</t>
        </is>
      </c>
      <c r="CZ35" s="8" t="n">
        <v>1</v>
      </c>
      <c r="DA35" s="8" t="n">
        <v>0</v>
      </c>
      <c r="DB35" s="8" t="n">
        <v>0</v>
      </c>
      <c r="DC35" s="48" t="n"/>
      <c r="DD35" s="48" t="inlineStr">
        <is>
          <t>Anggota keluarga - laki-laki CPO atau pendamping</t>
        </is>
      </c>
      <c r="DE35" s="8" t="n">
        <v>1</v>
      </c>
      <c r="DF35" s="8" t="n">
        <v>0</v>
      </c>
      <c r="DG35" s="8" t="n">
        <v>1</v>
      </c>
      <c r="DH35" s="8" t="n">
        <v>0</v>
      </c>
      <c r="DI35" s="48" t="n"/>
      <c r="DJ35" s="48" t="inlineStr">
        <is>
          <t>Anggota keluarga - laki-laki CPO atau pendamping</t>
        </is>
      </c>
      <c r="DK35" s="8" t="n">
        <v>1</v>
      </c>
      <c r="DL35" s="8" t="n">
        <v>0</v>
      </c>
      <c r="DM35" s="8" t="n">
        <v>1</v>
      </c>
      <c r="DN35" s="8" t="n">
        <v>0</v>
      </c>
      <c r="DO35" s="48" t="n"/>
      <c r="DP35" s="48" t="inlineStr">
        <is>
          <t>Tidak berfungsi sama sekali</t>
        </is>
      </c>
      <c r="DQ35" s="48" t="inlineStr">
        <is>
          <t>&gt;1 tahun yang lalu</t>
        </is>
      </c>
      <c r="DR35" s="17" t="inlineStr">
        <is>
          <t>Lainnya</t>
        </is>
      </c>
      <c r="DS35" s="48" t="inlineStr">
        <is>
          <t>Bahan organik yang kurang banyak jumlahnya</t>
        </is>
      </c>
      <c r="DT35" s="48" t="n"/>
      <c r="DU35" s="48" t="n"/>
      <c r="DV35" s="48" t="n"/>
      <c r="DW35" s="48" t="n"/>
      <c r="DX35" s="48" t="n"/>
      <c r="DY35" s="48" t="n"/>
      <c r="DZ35" s="48" t="n"/>
      <c r="EA35" s="48" t="n"/>
      <c r="EB35" s="48" t="n"/>
      <c r="EC35" s="48" t="n"/>
      <c r="ED35" s="48" t="n"/>
      <c r="EE35" s="48" t="n"/>
      <c r="EF35" s="48" t="n"/>
      <c r="EG35" s="48" t="n"/>
      <c r="EH35" s="48" t="n"/>
      <c r="EI35" s="35" t="inlineStr">
        <is>
          <t>Tidak ada masalah</t>
        </is>
      </c>
      <c r="EJ35" s="8" t="n">
        <v>0</v>
      </c>
      <c r="EK35" s="8" t="n">
        <v>0</v>
      </c>
      <c r="EL35" s="8" t="n">
        <v>0</v>
      </c>
      <c r="EM35" s="8" t="n">
        <v>1</v>
      </c>
      <c r="EN35" s="8" t="n">
        <v>0</v>
      </c>
      <c r="EO35" s="48" t="n"/>
      <c r="EP35" s="48" t="inlineStr">
        <is>
          <t>Ya, sangat jelas dan mudah diikuti</t>
        </is>
      </c>
      <c r="EQ35" s="48" t="inlineStr">
        <is>
          <t>Bukan pelatihan</t>
        </is>
      </c>
      <c r="ER35" s="48" t="inlineStr">
        <is>
          <t>CPO atau pendamping</t>
        </is>
      </c>
      <c r="ES35" s="8" t="n">
        <v>1</v>
      </c>
      <c r="ET35" s="8" t="n">
        <v>0</v>
      </c>
      <c r="EU35" s="8" t="n">
        <v>0</v>
      </c>
      <c r="EV35" s="8" t="n">
        <v>0</v>
      </c>
      <c r="EW35" s="48" t="n"/>
      <c r="EX35" s="48" t="inlineStr">
        <is>
          <t>Anggota keluarga - Laki-laki</t>
        </is>
      </c>
      <c r="EY35" s="8" t="n">
        <v>1</v>
      </c>
      <c r="EZ35" s="8" t="n">
        <v>0</v>
      </c>
      <c r="FA35" s="8" t="n">
        <v>0</v>
      </c>
      <c r="FB35" s="48" t="n"/>
      <c r="FC35" s="48" t="inlineStr">
        <is>
          <t>Jarang sekali</t>
        </is>
      </c>
      <c r="FD35" s="48" t="n"/>
      <c r="FE35" s="48" t="inlineStr">
        <is>
          <t>Mengetahui</t>
        </is>
      </c>
      <c r="FF35" s="48" t="inlineStr">
        <is>
          <t>Selalu (setiap hari)</t>
        </is>
      </c>
      <c r="FG35" s="48" t="inlineStr">
        <is>
          <t>Tidak mengetahui</t>
        </is>
      </c>
      <c r="FH35" s="48" t="inlineStr">
        <is>
          <t>Tidak pernah</t>
        </is>
      </c>
      <c r="FI35" s="48" t="inlineStr">
        <is>
          <t>Mengetahui</t>
        </is>
      </c>
      <c r="FJ35" s="48" t="inlineStr">
        <is>
          <t>Selalu (setiap hari)</t>
        </is>
      </c>
      <c r="FK35" s="48" t="inlineStr">
        <is>
          <t>Tidak mengetahui</t>
        </is>
      </c>
      <c r="FL35" s="48" t="inlineStr">
        <is>
          <t>Tidak pernah</t>
        </is>
      </c>
      <c r="FM35" s="48" t="inlineStr">
        <is>
          <t>Mengetahui</t>
        </is>
      </c>
      <c r="FN35" s="48" t="inlineStr">
        <is>
          <t>Tidak pernah</t>
        </is>
      </c>
      <c r="FO35" s="48" t="inlineStr">
        <is>
          <t>Tidak mengetahui</t>
        </is>
      </c>
      <c r="FP35" s="48" t="inlineStr">
        <is>
          <t>Tidak pernah</t>
        </is>
      </c>
      <c r="FQ35" s="48" t="inlineStr">
        <is>
          <t>Mengetahui</t>
        </is>
      </c>
      <c r="FR35" s="48" t="inlineStr">
        <is>
          <t>Ya</t>
        </is>
      </c>
      <c r="FS35" s="48" t="inlineStr">
        <is>
          <t>Mengetahui</t>
        </is>
      </c>
      <c r="FT35" s="48" t="inlineStr">
        <is>
          <t>Ya, selalu</t>
        </is>
      </c>
      <c r="FU35" s="48" t="inlineStr">
        <is>
          <t>Laki-laki dewasa</t>
        </is>
      </c>
      <c r="FV35" s="8" t="n">
        <v>1</v>
      </c>
      <c r="FW35" s="8" t="n">
        <v>0</v>
      </c>
      <c r="FX35" s="8" t="n">
        <v>0</v>
      </c>
      <c r="FY35" s="8" t="n">
        <v>0</v>
      </c>
      <c r="FZ35" s="48" t="inlineStr">
        <is>
          <t>Memahami</t>
        </is>
      </c>
      <c r="GA35" s="48" t="inlineStr">
        <is>
          <t>CPO</t>
        </is>
      </c>
      <c r="GB35" s="8" t="n">
        <v>1</v>
      </c>
      <c r="GC35" s="8" t="n">
        <v>0</v>
      </c>
      <c r="GD35" s="8" t="n">
        <v>0</v>
      </c>
      <c r="GE35" s="8" t="n">
        <v>0</v>
      </c>
      <c r="GF35" s="48" t="n"/>
      <c r="GG35" s="48" t="inlineStr">
        <is>
          <t>Selalu</t>
        </is>
      </c>
      <c r="GH35" s="48" t="inlineStr">
        <is>
          <t>Ya</t>
        </is>
      </c>
      <c r="GI35" s="48" t="inlineStr">
        <is>
          <t>Tetangga</t>
        </is>
      </c>
      <c r="GJ35" s="8" t="n">
        <v>1</v>
      </c>
      <c r="GK35" s="8" t="n">
        <v>0</v>
      </c>
      <c r="GL35" s="8" t="n">
        <v>0</v>
      </c>
      <c r="GM35" s="8" t="n">
        <v>0</v>
      </c>
      <c r="GN35" s="48" t="n"/>
      <c r="GO35" s="8" t="n">
        <v>5</v>
      </c>
      <c r="GP35" s="38" t="inlineStr">
        <is>
          <t>Sebagian</t>
        </is>
      </c>
      <c r="GQ35" s="48" t="inlineStr">
        <is>
          <t>LPG</t>
        </is>
      </c>
      <c r="GR35" s="8" t="n">
        <v>1</v>
      </c>
      <c r="GS35" s="8" t="n">
        <v>0</v>
      </c>
      <c r="GT35" s="8" t="n">
        <v>0</v>
      </c>
      <c r="GU35" s="8" t="n">
        <v>0</v>
      </c>
      <c r="GV35" s="8" t="n">
        <v>0</v>
      </c>
      <c r="GW35" s="8" t="n">
        <v>0</v>
      </c>
      <c r="GX35" s="8" t="n">
        <v>0</v>
      </c>
      <c r="GY35" s="48" t="n"/>
      <c r="GZ35" s="48" t="inlineStr">
        <is>
          <t>Ya</t>
        </is>
      </c>
      <c r="HA35" s="48" t="n"/>
      <c r="HB35" s="48" t="n"/>
      <c r="HC35" s="48" t="n"/>
      <c r="HD35" s="48" t="n"/>
      <c r="HE35" s="8" t="n">
        <v>3</v>
      </c>
      <c r="HF35" s="8" t="n">
        <v>19000</v>
      </c>
      <c r="HG35" s="8" t="n">
        <v>3</v>
      </c>
      <c r="HH35" s="8" t="n">
        <v>23000</v>
      </c>
      <c r="HI35" s="48" t="n"/>
      <c r="HJ35" s="48" t="n"/>
      <c r="HK35" s="48" t="n"/>
      <c r="HL35" s="48" t="n"/>
      <c r="HM35" s="48" t="n"/>
      <c r="HN35" s="48" t="n"/>
      <c r="HO35" s="48" t="n"/>
      <c r="HP35" s="48" t="n"/>
      <c r="HQ35" s="48" t="n"/>
      <c r="HR35" s="48" t="n"/>
      <c r="HS35" s="48" t="n"/>
      <c r="HT35" s="48" t="n"/>
      <c r="HU35" s="48" t="n"/>
      <c r="HV35" s="48" t="n"/>
      <c r="HW35" s="48" t="n"/>
      <c r="HX35" s="48" t="n"/>
      <c r="HY35" s="48" t="n"/>
      <c r="HZ35" s="48" t="n"/>
      <c r="IA35" s="8" t="n">
        <v>0</v>
      </c>
      <c r="IB35" s="8" t="n">
        <v>0</v>
      </c>
      <c r="IC35" s="48" t="n"/>
      <c r="ID35" s="48" t="n"/>
      <c r="IE35" s="48" t="n"/>
      <c r="IF35" s="48" t="n"/>
      <c r="IG35" s="48" t="n"/>
      <c r="IH35" s="48" t="n"/>
      <c r="II35" s="48" t="n"/>
      <c r="IJ35" s="48" t="n"/>
      <c r="IK35" s="48" t="inlineStr">
        <is>
          <t>&lt;15 kg</t>
        </is>
      </c>
      <c r="IL35" s="48" t="inlineStr">
        <is>
          <t>&lt;1 jam</t>
        </is>
      </c>
      <c r="IM35" s="48" t="inlineStr">
        <is>
          <t>Ya</t>
        </is>
      </c>
      <c r="IN35" s="48" t="inlineStr">
        <is>
          <t>Ya</t>
        </is>
      </c>
      <c r="IO35" s="48" t="inlineStr">
        <is>
          <t>Tidak ada perubahan</t>
        </is>
      </c>
      <c r="IP35" s="48" t="n"/>
      <c r="IQ35" s="48" t="inlineStr">
        <is>
          <t>Tidak pernah</t>
        </is>
      </c>
      <c r="IR35" s="48" t="n"/>
      <c r="IS35" s="48" t="n"/>
      <c r="IT35" s="48" t="n"/>
      <c r="IU35" s="48" t="n"/>
      <c r="IV35" s="48" t="n"/>
      <c r="IW35" s="48" t="n"/>
      <c r="IX35" s="48" t="n"/>
      <c r="IY35" s="48" t="n"/>
      <c r="IZ35" s="48" t="inlineStr">
        <is>
          <t>Tidak pernah</t>
        </is>
      </c>
      <c r="JA35" s="48" t="n"/>
      <c r="JB35" s="48" t="n"/>
      <c r="JC35" s="48" t="n"/>
      <c r="JD35" s="48" t="n"/>
      <c r="JE35" s="48" t="n"/>
      <c r="JF35" s="48" t="n"/>
      <c r="JG35" s="48" t="n"/>
      <c r="JH35" s="48" t="n"/>
      <c r="JI35" s="48" t="inlineStr">
        <is>
          <t>Tidak pernah</t>
        </is>
      </c>
      <c r="JJ35" s="48" t="n"/>
      <c r="JK35" s="48" t="n"/>
      <c r="JL35" s="48" t="n"/>
      <c r="JM35" s="48" t="n"/>
      <c r="JN35" s="48" t="n"/>
      <c r="JO35" s="48" t="n"/>
      <c r="JP35" s="48" t="n"/>
      <c r="JQ35" s="48" t="n"/>
      <c r="JR35" s="48" t="inlineStr">
        <is>
          <t>Tidak pernah</t>
        </is>
      </c>
      <c r="JS35" s="48" t="n"/>
      <c r="JT35" s="48" t="n"/>
      <c r="JU35" s="48" t="n"/>
      <c r="JV35" s="48" t="n"/>
      <c r="JW35" s="48" t="n"/>
      <c r="JX35" s="48" t="n"/>
      <c r="JY35" s="48" t="n"/>
      <c r="JZ35" s="48" t="n"/>
      <c r="KA35" s="48" t="inlineStr">
        <is>
          <t>Tidak pernah</t>
        </is>
      </c>
      <c r="KB35" s="48" t="n"/>
      <c r="KC35" s="48" t="n"/>
      <c r="KD35" s="48" t="n"/>
      <c r="KE35" s="48" t="n"/>
      <c r="KF35" s="48" t="n"/>
      <c r="KG35" s="48" t="n"/>
      <c r="KH35" s="48" t="n"/>
      <c r="KI35" s="48" t="n"/>
      <c r="KJ35" s="48" t="inlineStr">
        <is>
          <t>Tidak pernah</t>
        </is>
      </c>
      <c r="KK35" s="48" t="n"/>
      <c r="KL35" s="48" t="n"/>
      <c r="KM35" s="48" t="n"/>
      <c r="KN35" s="48" t="n"/>
      <c r="KO35" s="48" t="n"/>
      <c r="KP35" s="48" t="n"/>
      <c r="KQ35" s="48" t="n"/>
      <c r="KR35" s="48" t="n"/>
      <c r="KS35" s="48" t="inlineStr">
        <is>
          <t>Cukup membaik</t>
        </is>
      </c>
      <c r="KT35" s="48" t="inlineStr">
        <is>
          <t>0-1 kali</t>
        </is>
      </c>
      <c r="KU35" s="48" t="inlineStr">
        <is>
          <t>0-1 kali</t>
        </is>
      </c>
      <c r="KV35" s="48" t="inlineStr">
        <is>
          <t>Tidak ada</t>
        </is>
      </c>
      <c r="KW35" s="8" t="n">
        <v>0</v>
      </c>
      <c r="KX35" s="8" t="n">
        <v>0</v>
      </c>
      <c r="KY35" s="8" t="n">
        <v>0</v>
      </c>
      <c r="KZ35" s="8" t="n">
        <v>1</v>
      </c>
      <c r="LA35" s="48" t="inlineStr">
        <is>
          <t>Cukup membaik</t>
        </is>
      </c>
      <c r="LB35" s="48" t="inlineStr">
        <is>
          <t>Tidak ada perubahan</t>
        </is>
      </c>
      <c r="LC35" s="8" t="n">
        <v>0</v>
      </c>
      <c r="LD35" s="8" t="n">
        <v>0</v>
      </c>
      <c r="LE35" s="8" t="n">
        <v>8</v>
      </c>
      <c r="LF35" s="8" t="n">
        <v>0</v>
      </c>
      <c r="LG35" s="48" t="inlineStr">
        <is>
          <t>Tidak</t>
        </is>
      </c>
      <c r="LH35" s="48" t="n"/>
      <c r="LI35" s="8" t="n">
        <v>0</v>
      </c>
      <c r="LJ35" s="48" t="inlineStr">
        <is>
          <t>Lainnya</t>
        </is>
      </c>
      <c r="LK35" s="8" t="n">
        <v>0</v>
      </c>
      <c r="LL35" s="8" t="n">
        <v>0</v>
      </c>
      <c r="LM35" s="8" t="n">
        <v>0</v>
      </c>
      <c r="LN35" s="8" t="n">
        <v>0</v>
      </c>
      <c r="LO35" s="8" t="n">
        <v>0</v>
      </c>
      <c r="LP35" s="8" t="n">
        <v>0</v>
      </c>
      <c r="LQ35" s="8" t="n">
        <v>1</v>
      </c>
      <c r="LR35" s="11" t="inlineStr">
        <is>
          <t>Tidak ada peningkatan pendapatan</t>
        </is>
      </c>
      <c r="LS35" s="8" t="n">
        <v>60</v>
      </c>
      <c r="LT35" s="8" t="n">
        <v>0</v>
      </c>
      <c r="LU35" s="8" t="n">
        <v>0</v>
      </c>
      <c r="LV35" s="8" t="n">
        <v>0</v>
      </c>
      <c r="LW35" s="8" t="n">
        <v>0</v>
      </c>
      <c r="LX35" s="8" t="n">
        <v>0</v>
      </c>
      <c r="LY35" s="8" t="n">
        <v>0</v>
      </c>
      <c r="LZ35" s="8" t="n">
        <v>0</v>
      </c>
      <c r="MA35" s="8" t="n">
        <v>0</v>
      </c>
      <c r="MB35" s="48" t="inlineStr">
        <is>
          <t>Tidak</t>
        </is>
      </c>
      <c r="MC35" s="8" t="n">
        <v>0</v>
      </c>
      <c r="MD35" s="8" t="n">
        <v>0</v>
      </c>
      <c r="ME35" s="8" t="n">
        <v>0</v>
      </c>
      <c r="MF35" s="8" t="n">
        <v>0</v>
      </c>
      <c r="MG35" s="8" t="n">
        <v>0</v>
      </c>
      <c r="MH35" s="8" t="n">
        <v>0</v>
      </c>
      <c r="MI35" s="48" t="n"/>
      <c r="MJ35" s="48" t="n"/>
      <c r="MK35" s="48" t="n"/>
      <c r="ML35" s="48" t="n"/>
      <c r="MM35" s="48" t="n"/>
      <c r="MN35" s="48" t="n"/>
      <c r="MO35" s="48" t="n"/>
      <c r="MP35" s="48" t="n"/>
      <c r="MQ35" s="48" t="n"/>
      <c r="MR35" s="17" t="inlineStr">
        <is>
          <t>Tidak ada waktu yang dihemat</t>
        </is>
      </c>
      <c r="MS35" s="48" t="n"/>
      <c r="MT35" s="48" t="inlineStr">
        <is>
          <t>Tidak ada waktu yang dihemat</t>
        </is>
      </c>
      <c r="MU35" s="48" t="inlineStr">
        <is>
          <t>Tidak</t>
        </is>
      </c>
      <c r="MV35" s="48" t="n"/>
      <c r="MW35" s="48" t="n"/>
      <c r="MX35" s="48" t="n"/>
      <c r="MY35" s="48" t="n"/>
      <c r="MZ35" s="48" t="n"/>
      <c r="NA35" s="48" t="n"/>
      <c r="NB35" s="48" t="n"/>
      <c r="NC35" s="48" t="n"/>
      <c r="ND35" s="48" t="n"/>
      <c r="NE35" s="48" t="n"/>
      <c r="NF35" s="48" t="n"/>
      <c r="NG35" s="48" t="n"/>
      <c r="NH35" s="48" t="n"/>
      <c r="NI35" s="48" t="n"/>
      <c r="NJ35" s="48" t="n"/>
      <c r="NK35" s="48" t="n"/>
      <c r="NL35" s="48" t="inlineStr">
        <is>
          <t>Ya</t>
        </is>
      </c>
      <c r="NM35" s="48" t="inlineStr">
        <is>
          <t>100% dana hibah</t>
        </is>
      </c>
      <c r="NN35" s="17" t="inlineStr">
        <is>
          <t>0 (100% sumber pembiayaan dari hibah)</t>
        </is>
      </c>
      <c r="NO35" s="17" t="inlineStr">
        <is>
          <t>Yayasan Rumah Energi atau BIRU</t>
        </is>
      </c>
      <c r="NP35" s="48" t="n"/>
      <c r="NQ35" s="48" t="n"/>
      <c r="NR35" s="48" t="n"/>
      <c r="NS35" s="48" t="n"/>
      <c r="NT35" s="48" t="n"/>
      <c r="NU35" s="48" t="n"/>
      <c r="NV35" s="48" t="n"/>
      <c r="NW35" s="48" t="n"/>
      <c r="NX35" s="48" t="inlineStr">
        <is>
          <t>Sama saja</t>
        </is>
      </c>
      <c r="NY35" s="8" t="n">
        <v>30</v>
      </c>
      <c r="NZ35" s="8" t="n">
        <v>0</v>
      </c>
      <c r="OA35" s="8" t="n">
        <v>0</v>
      </c>
      <c r="OB35" s="8" t="n">
        <v>0</v>
      </c>
      <c r="OC35" s="8" t="n">
        <v>10</v>
      </c>
      <c r="OD35" s="8" t="n">
        <v>0</v>
      </c>
      <c r="OE35" s="48" t="inlineStr">
        <is>
          <t>Tidak ada perubahan</t>
        </is>
      </c>
      <c r="OF35" s="48" t="inlineStr">
        <is>
          <t>Lebih buruk (menjadi lebih lama 5-30 menit, ATAU rasa/bau makanan berubah menjadi kurang baik ATAU alasan lainnya)</t>
        </is>
      </c>
      <c r="OG35" s="42" t="inlineStr">
        <is>
          <t>Tidak</t>
        </is>
      </c>
      <c r="OH35" s="43" t="n">
        <v>0</v>
      </c>
      <c r="OI35" s="43" t="n">
        <v>0</v>
      </c>
      <c r="OJ35" s="43" t="n">
        <v>0</v>
      </c>
      <c r="OK35" s="43" t="n">
        <v>0</v>
      </c>
      <c r="OL35" s="43" t="n">
        <v>0</v>
      </c>
      <c r="OM35" s="43" t="n">
        <v>0</v>
      </c>
      <c r="ON35" s="43" t="n">
        <v>0</v>
      </c>
      <c r="OO35" s="43" t="n">
        <v>0</v>
      </c>
      <c r="OP35" s="48">
        <f>VLOOKUP(AG35,'BUS 2'!$G$1:$CU$424,2,0)</f>
        <v/>
      </c>
      <c r="OQ35" s="8">
        <f>VLOOKUP(AG35,'BUS 2'!$G$1:$CU$424,3,0)</f>
        <v/>
      </c>
      <c r="OR35" s="8">
        <f>VLOOKUP(AG35,'BUS 2'!$G$1:$CU$424,4,0)</f>
        <v/>
      </c>
      <c r="OS35" s="8">
        <f>VLOOKUP(AG35,'BUS 2'!$G$1:$CU$424,5,0)</f>
        <v/>
      </c>
      <c r="OT35" s="8">
        <f>VLOOKUP(AG35,'BUS 2'!$G$1:$CU$424,6,0)</f>
        <v/>
      </c>
      <c r="OU35" s="8">
        <f>VLOOKUP(AG35,'BUS 2'!$G$1:$CU$424,7,0)</f>
        <v/>
      </c>
      <c r="OV35" s="8">
        <f>VLOOKUP(AG35,'BUS 2'!$G$1:$CU$424,8,0)</f>
        <v/>
      </c>
      <c r="OW35" s="8">
        <f>VLOOKUP(AG35,'BUS 2'!$G$1:$CU$424,9,0)</f>
        <v/>
      </c>
      <c r="OX35" s="8">
        <f>VLOOKUP(AG35,'BUS 2'!$G$1:$CU$424,10,0)</f>
        <v/>
      </c>
      <c r="OY35" s="8">
        <f>VLOOKUP(AG35,'BUS 2'!$G$1:$CU$424,11,0)</f>
        <v/>
      </c>
      <c r="OZ35" s="8">
        <f>VLOOKUP(AG35,'BUS 2'!$G$1:$CU$424,12,0)</f>
        <v/>
      </c>
      <c r="PA35" s="8">
        <f>VLOOKUP(AG35,'BUS 2'!$G$1:$CU$424,13,0)</f>
        <v/>
      </c>
      <c r="PB35" s="8">
        <f>VLOOKUP(AG35,'BUS 2'!$G$1:$CU$424,14,0)</f>
        <v/>
      </c>
      <c r="PC35" s="8">
        <f>VLOOKUP(AG35,'BUS 2'!$G$1:$CU$424,15,0)</f>
        <v/>
      </c>
      <c r="PD35" s="8">
        <f>VLOOKUP(AG35,'BUS 2'!$G$1:$CU$424,16,0)</f>
        <v/>
      </c>
      <c r="PE35" s="8">
        <f>VLOOKUP(AG35,'BUS 2'!$G$1:$CU$424,17,0)</f>
        <v/>
      </c>
      <c r="PF35" s="8">
        <f>VLOOKUP(AG35,'BUS 2'!$G$1:$CU$424,18,0)</f>
        <v/>
      </c>
      <c r="PG35" s="8">
        <f>VLOOKUP(AG35,'BUS 2'!$G$1:$CU$424,19,0)</f>
        <v/>
      </c>
      <c r="PH35" s="8">
        <f>VLOOKUP(AG35,'BUS 2'!$G$1:$CU$424,20,0)</f>
        <v/>
      </c>
      <c r="PI35" s="8">
        <f>VLOOKUP(AG35,'BUS 2'!$G$1:$CU$424,21,0)</f>
        <v/>
      </c>
      <c r="PJ35" s="8">
        <f>VLOOKUP(AG35,'BUS 2'!$G$1:$CU$424,22,0)</f>
        <v/>
      </c>
      <c r="PK35" s="8">
        <f>VLOOKUP(AG35,'BUS 2'!$G$1:$CU$424,23,0)</f>
        <v/>
      </c>
      <c r="PL35" s="8">
        <f>VLOOKUP(AG35,'BUS 2'!$G$1:$CU$424,24,0)</f>
        <v/>
      </c>
      <c r="PM35" s="8">
        <f>VLOOKUP(AG35,'BUS 2'!$G$1:$CU$424,25,0)</f>
        <v/>
      </c>
      <c r="PN35" s="8">
        <f>VLOOKUP(AG35,'BUS 2'!$G$1:$CU$424,26,0)</f>
        <v/>
      </c>
      <c r="PO35" s="8">
        <f>VLOOKUP(AG35,'BUS 2'!$G$1:$CU$424,27,0)</f>
        <v/>
      </c>
      <c r="PP35" s="8">
        <f>VLOOKUP(AG35,'BUS 2'!$G$1:$CU$424,28,0)</f>
        <v/>
      </c>
      <c r="PQ35" s="8">
        <f>VLOOKUP(AG35,'BUS 2'!$G$1:$CU$424,29,0)</f>
        <v/>
      </c>
      <c r="PR35" s="8">
        <f>VLOOKUP(AG35,'BUS 2'!$G$1:$CU$424,30,0)</f>
        <v/>
      </c>
      <c r="PS35" s="8">
        <f>VLOOKUP(AG35,'BUS 2'!$G$1:$CU$424,31,0)</f>
        <v/>
      </c>
      <c r="PT35" s="48" t="n"/>
      <c r="PU35" s="48" t="n"/>
      <c r="PV35" s="48" t="n"/>
      <c r="PW35" s="48" t="n"/>
      <c r="PX35" s="48" t="n"/>
      <c r="PY35" s="48" t="n"/>
      <c r="PZ35" s="48" t="n"/>
      <c r="QA35" s="48" t="n"/>
      <c r="QB35" s="48" t="n"/>
      <c r="QC35" s="48" t="n"/>
      <c r="QD35" s="48" t="n"/>
      <c r="QE35" s="36" t="n"/>
      <c r="QF35" s="35" t="n"/>
      <c r="QG35" s="35" t="n"/>
      <c r="QH35" s="35" t="n"/>
      <c r="QI35" s="35" t="n"/>
      <c r="QJ35" s="35" t="n"/>
      <c r="QK35" s="36" t="n"/>
      <c r="QL35" s="36" t="n"/>
      <c r="QM35" s="36" t="n"/>
      <c r="QN35" s="36" t="n"/>
      <c r="QO35" s="36" t="n"/>
      <c r="QP35" s="36" t="n"/>
      <c r="QQ35" s="36" t="n"/>
      <c r="QR35" s="36" t="n"/>
      <c r="QS35" s="36" t="n"/>
      <c r="QT35" s="36" t="n"/>
      <c r="QU35" s="36" t="n"/>
      <c r="QV35" s="36" t="n"/>
      <c r="QW35" s="35" t="n"/>
      <c r="QX35" s="35" t="n"/>
      <c r="QY35" s="35" t="n"/>
      <c r="QZ35" s="35" t="n"/>
      <c r="RA35" s="35" t="n"/>
      <c r="RB35" s="36" t="n"/>
      <c r="RC35" s="36" t="n"/>
      <c r="RD35" s="36" t="n"/>
      <c r="RE35" s="36" t="n"/>
      <c r="RF35" s="36" t="n"/>
      <c r="RG35" s="48" t="n"/>
      <c r="RH35" s="35" t="n"/>
      <c r="RI35" s="35" t="n"/>
      <c r="RJ35" s="35" t="n"/>
      <c r="RK35" s="35" t="n"/>
      <c r="RL35" s="35" t="n"/>
      <c r="RM35" s="48" t="n"/>
      <c r="RN35" s="48" t="n"/>
      <c r="RO35" s="48" t="n"/>
      <c r="RP35" s="48" t="n"/>
      <c r="RQ35" s="48" t="n"/>
      <c r="RR35" s="48" t="n"/>
      <c r="RS35" s="35" t="n"/>
      <c r="RT35" s="35" t="n"/>
      <c r="RU35" s="35" t="n"/>
      <c r="RV35" s="35" t="n"/>
      <c r="RW35" s="35" t="n"/>
      <c r="RX35" s="48" t="n"/>
      <c r="RY35" s="48" t="n"/>
      <c r="RZ35" s="48" t="n"/>
      <c r="SA35" s="48" t="n"/>
      <c r="SB35" s="48" t="n"/>
      <c r="SC35" s="48" t="n"/>
      <c r="SD35" s="35" t="n"/>
      <c r="SE35" s="35" t="n"/>
      <c r="SF35" s="35" t="n"/>
      <c r="SG35" s="35" t="n"/>
      <c r="SH35" s="35" t="n"/>
      <c r="SI35" s="48" t="n"/>
      <c r="SJ35" s="48" t="n"/>
      <c r="SK35" s="48" t="n"/>
      <c r="SL35" s="48" t="n"/>
      <c r="SM35" s="48" t="n"/>
      <c r="SN35" s="48" t="inlineStr">
        <is>
          <t>4-Lainnya</t>
        </is>
      </c>
      <c r="SO35" s="39" t="n">
        <v>0</v>
      </c>
      <c r="SP35" s="39" t="n">
        <v>0</v>
      </c>
      <c r="SQ35" s="39" t="n">
        <v>0</v>
      </c>
      <c r="SR35" s="39" t="n">
        <v>0</v>
      </c>
      <c r="SS35" s="39" t="n">
        <v>0</v>
      </c>
      <c r="ST35" s="8" t="n">
        <v>0</v>
      </c>
      <c r="SU35" s="8" t="n">
        <v>0</v>
      </c>
      <c r="SV35" s="8" t="n">
        <v>0</v>
      </c>
      <c r="SW35" s="8" t="n">
        <v>1</v>
      </c>
      <c r="SX35" s="48" t="inlineStr">
        <is>
          <t>Tidak ada ternak apapun</t>
        </is>
      </c>
      <c r="SY35" s="8">
        <f>VLOOKUP(AG35,'BUS 2'!$G$1:$CU$424,33,0)</f>
        <v/>
      </c>
      <c r="SZ35" s="48">
        <f>VLOOKUP(AG35,'BUS 2'!$G$1:$CU$424,34,0)</f>
        <v/>
      </c>
      <c r="TA35" s="48">
        <f>VLOOKUP(AG35,'BUS 2'!$G$1:$CU$424,35,0)</f>
        <v/>
      </c>
      <c r="TB35" s="48">
        <f>VLOOKUP(AG35,'BUS 2'!$G$1:$CU$424,36,0)</f>
        <v/>
      </c>
      <c r="TC35" s="48">
        <f>VLOOKUP(AG35,'BUS 2'!$G$1:$CU$424,37,0)</f>
        <v/>
      </c>
      <c r="TD35" s="48">
        <f>VLOOKUP(AG35,'BUS 2'!$G$1:$CU$424,38,0)</f>
        <v/>
      </c>
      <c r="TE35" s="48">
        <f>VLOOKUP(AG35,'BUS 2'!$G$1:$CU$424,39,0)</f>
        <v/>
      </c>
      <c r="TF35" s="48">
        <f>VLOOKUP(AG35,'BUS 2'!$G$1:$CU$424,40,0)</f>
        <v/>
      </c>
      <c r="TG35" s="8">
        <f>VLOOKUP(AG35,'BUS 2'!$G$1:$CU$424,42,0)</f>
        <v/>
      </c>
      <c r="TH35" s="8">
        <f>VLOOKUP(AG35,'BUS 2'!$G$1:$CU$424,43,0)</f>
        <v/>
      </c>
      <c r="TI35" s="8">
        <f>VLOOKUP(AG35,'BUS 2'!$G$1:$CU$424,44,0)</f>
        <v/>
      </c>
      <c r="TJ35" s="8">
        <f>VLOOKUP(AG35,'BUS 2'!$G$1:$CU$424,45,0)</f>
        <v/>
      </c>
      <c r="TK35" s="8">
        <f>VLOOKUP(AG35,'BUS 2'!$G$1:$CU$424,46,0)</f>
        <v/>
      </c>
      <c r="TL35" s="8">
        <f>VLOOKUP(AG35,'BUS 2'!$G$1:$CU$424,47,0)</f>
        <v/>
      </c>
      <c r="TM35" s="8">
        <f>VLOOKUP(AG35,'BUS 2'!$G$1:$CU$424,48,0)</f>
        <v/>
      </c>
      <c r="TN35" s="8">
        <f>VLOOKUP(AG35,'BUS 2'!$G$1:$CU$424,49,0)</f>
        <v/>
      </c>
      <c r="TO35" s="8">
        <f>VLOOKUP(AG35,'BUS 2'!$G$1:$CU$424,50,0)</f>
        <v/>
      </c>
      <c r="TP35" s="8">
        <f>VLOOKUP(AG35,'BUS 2'!$G$1:$CU$424,51,0)</f>
        <v/>
      </c>
      <c r="TQ35" s="8">
        <f>VLOOKUP(AG35,'BUS 2'!$G$1:$CU$424,52,0)</f>
        <v/>
      </c>
      <c r="TR35" s="8">
        <f>VLOOKUP(AG35,'BUS 2'!$G$1:$CU$424,53,0)</f>
        <v/>
      </c>
      <c r="TS35" s="48">
        <f>VLOOKUP(AG35,'BUS 2'!$G$1:$CU$424,54,0)</f>
        <v/>
      </c>
      <c r="TT35" s="48">
        <f>VLOOKUP(AG35,'BUS 2'!$G$1:$CU$424,55,0)</f>
        <v/>
      </c>
      <c r="TU35" s="48">
        <f>VLOOKUP(AG35,'BUS 2'!$G$1:$CU$424,56,0)</f>
        <v/>
      </c>
      <c r="TV35" s="48">
        <f>VLOOKUP(AG35,'BUS 2'!$G$1:$CU$424,57,0)</f>
        <v/>
      </c>
      <c r="TW35" s="48">
        <f>VLOOKUP(AG35,'BUS 2'!$G$1:$CU$424,58,0)</f>
        <v/>
      </c>
      <c r="TX35" s="48">
        <f>VLOOKUP(AG35,'BUS 2'!$G$1:$CU$424,59,0)</f>
        <v/>
      </c>
      <c r="TY35" s="48">
        <f>VLOOKUP(AG35,'BUS 2'!$G$1:$CU$424,60,0)</f>
        <v/>
      </c>
      <c r="TZ35" s="48">
        <f>VLOOKUP(AG35,'BUS 2'!$G$1:$CU$424,61,0)</f>
        <v/>
      </c>
      <c r="UA35" s="48">
        <f>VLOOKUP(AG35,'BUS 2'!$G$1:$CU$424,62,0)</f>
        <v/>
      </c>
      <c r="UB35" s="48">
        <f>VLOOKUP(AG35,'BUS 2'!$G$1:$CU$424,63,0)</f>
        <v/>
      </c>
      <c r="UC35" s="48">
        <f>VLOOKUP(AG35,'BUS 2'!$G$1:$CU$424,64,0)</f>
        <v/>
      </c>
      <c r="UD35" s="48">
        <f>VLOOKUP(AG35,'BUS 2'!$G$1:$CU$424,65,0)</f>
        <v/>
      </c>
      <c r="UE35" s="48">
        <f>VLOOKUP(AG35,'BUS 2'!$G$1:$CU$424,66,0)</f>
        <v/>
      </c>
      <c r="UF35" s="48">
        <f>VLOOKUP(AG35,'BUS 2'!$G$1:$CU$424,67,0)</f>
        <v/>
      </c>
      <c r="UG35" s="48">
        <f>VLOOKUP(AG35,'BUS 2'!$G$1:$CU$424,68,0)</f>
        <v/>
      </c>
      <c r="UH35" s="48">
        <f>VLOOKUP(AG35,'BUS 2'!$G$1:$CU$424,69,0)</f>
        <v/>
      </c>
      <c r="UI35" s="48">
        <f>VLOOKUP(AG35,'BUS 2'!$G$1:$CU$424,70,0)</f>
        <v/>
      </c>
      <c r="UJ35" s="48">
        <f>VLOOKUP(AG35,'BUS 2'!$G$1:$CU$424,71,0)</f>
        <v/>
      </c>
      <c r="UK35" s="48">
        <f>VLOOKUP(AG35,'BUS 2'!$G$1:$CU$424,72,0)</f>
        <v/>
      </c>
      <c r="UL35" s="48">
        <f>VLOOKUP(AG35,'BUS 2'!$G$1:$CU$424,73,0)</f>
        <v/>
      </c>
      <c r="UM35" s="48">
        <f>VLOOKUP(AG35,'BUS 2'!$G$1:$CU$424,74,0)</f>
        <v/>
      </c>
      <c r="UN35" s="48">
        <f>VLOOKUP(AG35,'BUS 2'!$G$1:$CU$424,75,0)</f>
        <v/>
      </c>
      <c r="UO35" s="48">
        <f>VLOOKUP(AG35,'BUS 2'!$G$1:$CU$424,76,0)</f>
        <v/>
      </c>
      <c r="UP35" s="48">
        <f>VLOOKUP(AG35,'BUS 2'!$G$1:$CU$424,77,0)</f>
        <v/>
      </c>
      <c r="UQ35" s="48">
        <f>VLOOKUP(AG35,'BUS 2'!$G$1:$CU$424,78,0)</f>
        <v/>
      </c>
      <c r="UR35" s="48">
        <f>VLOOKUP(AG35,'BUS 2'!$G$1:$CU$424,79,0)</f>
        <v/>
      </c>
      <c r="US35" s="48">
        <f>VLOOKUP(AG35,'BUS 2'!$G$1:$CU$424,80,0)</f>
        <v/>
      </c>
      <c r="UT35" s="48">
        <f>VLOOKUP(AG35,'BUS 2'!$G$1:$CU$424,81,0)</f>
        <v/>
      </c>
      <c r="UU35" s="48" t="n"/>
      <c r="UV35" s="48" t="n"/>
      <c r="UW35" s="48" t="n"/>
      <c r="UX35" s="48" t="n"/>
      <c r="UY35" s="48" t="n"/>
      <c r="UZ35" s="48" t="n"/>
      <c r="VA35" s="48" t="n"/>
      <c r="VB35" s="48" t="n"/>
      <c r="VC35" s="48" t="n"/>
      <c r="VD35" s="48" t="n"/>
      <c r="VE35" s="48" t="n"/>
      <c r="VF35" s="48" t="n"/>
      <c r="VG35" s="48" t="n"/>
      <c r="VH35" s="48" t="n"/>
      <c r="VI35" s="48" t="n"/>
      <c r="VJ35" s="48" t="n"/>
      <c r="VK35" s="48" t="n"/>
      <c r="VL35" s="48" t="n"/>
      <c r="VM35" s="48" t="n"/>
      <c r="VN35" s="48" t="n"/>
      <c r="VO35" s="48" t="n"/>
      <c r="VP35" s="48" t="n"/>
      <c r="VQ35" s="48" t="n"/>
      <c r="VR35" s="48" t="n"/>
      <c r="VS35" s="48" t="n"/>
      <c r="VT35" s="48" t="n"/>
      <c r="VU35" s="48" t="n"/>
      <c r="VV35" s="48" t="n"/>
      <c r="VW35" s="48" t="n"/>
      <c r="VX35" s="48" t="n"/>
      <c r="VY35" s="48" t="n"/>
      <c r="VZ35" s="48" t="n"/>
      <c r="WA35" s="48" t="n"/>
      <c r="WB35" s="48" t="n"/>
      <c r="WC35" s="48" t="n"/>
      <c r="WD35" s="48" t="n"/>
      <c r="WE35" s="48" t="n"/>
      <c r="WF35" s="48" t="n"/>
      <c r="WG35" s="48" t="n"/>
      <c r="WH35" s="48" t="n"/>
      <c r="WI35" s="48" t="n"/>
      <c r="WJ35" s="48" t="n"/>
      <c r="WK35" s="48" t="n"/>
      <c r="WL35" s="48" t="n"/>
      <c r="WM35" s="48" t="n"/>
      <c r="WN35" s="48" t="n"/>
      <c r="WO35" s="48" t="n"/>
      <c r="WP35" s="48" t="n"/>
      <c r="WQ35" s="48" t="n"/>
      <c r="WR35" s="48" t="n"/>
      <c r="WS35" s="48" t="n"/>
      <c r="WT35" s="48" t="n"/>
      <c r="WU35" s="48" t="n"/>
      <c r="WV35" s="48" t="n"/>
      <c r="WW35" s="48" t="n"/>
      <c r="WX35" s="48" t="n"/>
      <c r="WY35" s="48" t="n"/>
      <c r="WZ35" s="48" t="n"/>
      <c r="XA35" s="48" t="n"/>
      <c r="XB35" s="48" t="n"/>
      <c r="XC35" s="48" t="n"/>
      <c r="XD35" s="48" t="n"/>
      <c r="XE35" s="48" t="n"/>
      <c r="XF35" s="48" t="n"/>
      <c r="XG35" s="48" t="n"/>
      <c r="XH35" s="48" t="n"/>
      <c r="XI35" s="48" t="n"/>
      <c r="XJ35" s="48" t="n"/>
      <c r="XK35" s="48" t="n"/>
      <c r="XL35" s="48" t="n"/>
      <c r="XM35" s="48" t="n"/>
      <c r="XN35" s="48" t="n"/>
      <c r="XO35" s="48" t="n"/>
      <c r="XP35" s="48" t="n"/>
      <c r="XQ35" s="48" t="n"/>
      <c r="XR35" s="48" t="n"/>
      <c r="XS35" s="48" t="n"/>
      <c r="XT35" s="48" t="n"/>
      <c r="XU35" s="48" t="n"/>
      <c r="XV35" s="48" t="n"/>
      <c r="XW35" s="48" t="n"/>
      <c r="XX35" s="48" t="n"/>
      <c r="XY35" s="48" t="n"/>
      <c r="XZ35" s="48" t="n"/>
      <c r="YA35" s="48" t="n"/>
      <c r="YB35" s="48" t="n"/>
      <c r="YC35" s="48" t="n"/>
      <c r="YD35" s="48" t="n"/>
      <c r="YE35" s="48" t="n"/>
      <c r="YF35" s="48" t="n"/>
      <c r="YG35" s="48" t="n"/>
      <c r="YH35" s="48" t="n"/>
      <c r="YI35" s="48" t="n"/>
      <c r="YJ35" s="48" t="n"/>
      <c r="YK35" s="48" t="n"/>
      <c r="YL35" s="48" t="n"/>
      <c r="YM35" s="48" t="n"/>
      <c r="YN35" s="48" t="n"/>
      <c r="YO35" s="48" t="n"/>
      <c r="YP35" s="48" t="n"/>
      <c r="YQ35" s="48" t="n"/>
      <c r="YR35" s="48" t="n"/>
      <c r="YS35" s="48" t="n"/>
      <c r="YT35" s="48" t="n"/>
      <c r="YU35" s="48" t="n"/>
      <c r="YV35" s="48" t="n"/>
      <c r="YW35" s="48" t="n"/>
      <c r="YX35" s="48" t="n"/>
      <c r="YY35" s="48" t="n"/>
      <c r="YZ35" s="48" t="n"/>
      <c r="ZA35" s="48" t="n"/>
      <c r="ZB35" s="48" t="n"/>
      <c r="ZC35" s="48" t="n"/>
      <c r="ZD35" s="48" t="n"/>
      <c r="ZE35" s="48" t="n"/>
      <c r="ZF35" s="48" t="n"/>
      <c r="ZG35" s="48" t="n"/>
      <c r="ZH35" s="48" t="n"/>
      <c r="ZI35" s="48" t="n"/>
      <c r="ZJ35" s="48" t="n"/>
      <c r="ZK35" s="48" t="n"/>
      <c r="ZL35" s="48" t="n"/>
      <c r="ZM35" s="48" t="n"/>
      <c r="ZN35" s="48" t="n"/>
      <c r="ZO35" s="48" t="n"/>
      <c r="ZP35" s="48" t="n"/>
      <c r="ZQ35" s="48" t="n"/>
      <c r="ZR35" s="48" t="n"/>
      <c r="ZS35" s="48" t="n"/>
      <c r="ZT35" s="48" t="n"/>
      <c r="ZU35" s="48" t="n"/>
      <c r="ZV35" s="48" t="n"/>
      <c r="ZW35" s="48" t="n"/>
      <c r="ZX35" s="48" t="n"/>
      <c r="ZY35" s="48" t="n"/>
      <c r="ZZ35" s="48" t="n"/>
      <c r="AAA35" s="48" t="n"/>
      <c r="AAB35" s="48" t="n"/>
      <c r="AAC35" s="48" t="n"/>
      <c r="AAD35" s="48" t="n"/>
      <c r="AAE35" s="48" t="n"/>
      <c r="AAF35" s="48" t="n"/>
      <c r="AAG35" s="48" t="n"/>
      <c r="AAH35" s="48" t="n"/>
      <c r="AAI35" s="48" t="n"/>
      <c r="AAJ35" s="48" t="n"/>
      <c r="AAK35" s="48" t="n"/>
      <c r="AAL35" s="48" t="inlineStr">
        <is>
          <t>Ya</t>
        </is>
      </c>
      <c r="AAM35" s="48" t="inlineStr">
        <is>
          <t>Padat Cair</t>
        </is>
      </c>
      <c r="AAN35" s="8" t="n">
        <v>1</v>
      </c>
      <c r="AAO35" s="8" t="n">
        <v>1</v>
      </c>
      <c r="AAP35" s="8" t="n">
        <v>5</v>
      </c>
      <c r="AAQ35" s="8" t="n">
        <v>4</v>
      </c>
      <c r="AAR35" s="48" t="inlineStr">
        <is>
          <t>Ya</t>
        </is>
      </c>
      <c r="AAS35" s="48" t="inlineStr">
        <is>
          <t>Mengetahui</t>
        </is>
      </c>
      <c r="AAT35" s="48" t="inlineStr">
        <is>
          <t>Digunakan untuk pupuk di lahan pertanian sendiri</t>
        </is>
      </c>
      <c r="AAU35" s="8" t="n">
        <v>1</v>
      </c>
      <c r="AAV35" s="8" t="n">
        <v>0</v>
      </c>
      <c r="AAW35" s="8" t="n">
        <v>0</v>
      </c>
      <c r="AAX35" s="8" t="n">
        <v>0</v>
      </c>
      <c r="AAY35" s="8" t="n">
        <v>0</v>
      </c>
      <c r="AAZ35" s="8" t="n">
        <v>0</v>
      </c>
      <c r="ABA35" s="8" t="n">
        <v>0</v>
      </c>
      <c r="ABB35" s="48" t="inlineStr">
        <is>
          <t>Pestisida organik</t>
        </is>
      </c>
      <c r="ABC35" s="8" t="n">
        <v>0</v>
      </c>
      <c r="ABD35" s="8" t="n">
        <v>0</v>
      </c>
      <c r="ABE35" s="8" t="n">
        <v>1</v>
      </c>
      <c r="ABF35" s="8" t="n">
        <v>0</v>
      </c>
      <c r="ABG35" s="8" t="n">
        <v>0</v>
      </c>
      <c r="ABH35" s="48" t="n"/>
      <c r="ABI35" s="48" t="n"/>
      <c r="ABJ35" s="48" t="n"/>
      <c r="ABK35" s="48" t="n"/>
      <c r="ABL35" s="48" t="n"/>
      <c r="ABM35" s="48" t="n"/>
      <c r="ABN35" s="48" t="n"/>
      <c r="ABO35" s="48" t="n"/>
      <c r="ABP35" s="48" t="n"/>
      <c r="ABQ35" s="48" t="inlineStr">
        <is>
          <t>Coklat, pepaya</t>
        </is>
      </c>
      <c r="ABR35" s="48" t="inlineStr">
        <is>
          <t>Sangat jarang (2 bulan sekali)</t>
        </is>
      </c>
      <c r="ABS35" s="8" t="n">
        <v>5000</v>
      </c>
      <c r="ABT35" s="48" t="n"/>
      <c r="ABU35" s="8" t="n">
        <v>5</v>
      </c>
      <c r="ABV35" s="8" t="n">
        <v>4</v>
      </c>
      <c r="ABW35" s="48" t="inlineStr">
        <is>
          <t>Lainnya</t>
        </is>
      </c>
      <c r="ABX35" s="48" t="inlineStr">
        <is>
          <t>Tidak pakai pupuk lainnya</t>
        </is>
      </c>
      <c r="ABY35" s="8" t="n">
        <v>0</v>
      </c>
      <c r="ABZ35" s="8" t="n">
        <v>0</v>
      </c>
      <c r="ACA35" s="8" t="n">
        <v>0</v>
      </c>
      <c r="ACB35" s="8" t="n">
        <v>0</v>
      </c>
      <c r="ACC35" s="8" t="n">
        <v>300</v>
      </c>
      <c r="ACD35" s="8" t="n">
        <v>400</v>
      </c>
      <c r="ACE35" s="48" t="inlineStr">
        <is>
          <t>Ya</t>
        </is>
      </c>
      <c r="ACF35" s="48" t="inlineStr">
        <is>
          <t>Cukup meningkat</t>
        </is>
      </c>
      <c r="ACG35" s="48" t="inlineStr">
        <is>
          <t>Cukup meningkat</t>
        </is>
      </c>
      <c r="ACH35" s="48" t="inlineStr">
        <is>
          <t>Cukup meningkat</t>
        </is>
      </c>
      <c r="ACI35" s="48" t="n"/>
      <c r="ACJ35" s="48" t="n"/>
      <c r="ACK35" s="48" t="n"/>
      <c r="ACL35" s="48" t="n"/>
      <c r="ACM35" s="48" t="n"/>
      <c r="ACN35" s="48" t="n"/>
      <c r="ACO35" s="48" t="n"/>
      <c r="ACP35" s="48" t="n"/>
      <c r="ACQ35" s="48" t="n"/>
      <c r="ACR35" s="48" t="n"/>
      <c r="ACS35" s="48" t="n"/>
      <c r="ACT35" s="48" t="inlineStr">
        <is>
          <t>-</t>
        </is>
      </c>
      <c r="ACU35" s="48" t="inlineStr">
        <is>
          <t>Tidak ada manfaat sama sekali</t>
        </is>
      </c>
      <c r="ACV35" s="48" t="inlineStr">
        <is>
          <t>Sama saja</t>
        </is>
      </c>
      <c r="ACW35" s="48" t="inlineStr">
        <is>
          <t>Anggota keluarga - Perempuan dewasa</t>
        </is>
      </c>
      <c r="ACX35" s="48" t="inlineStr">
        <is>
          <t>Netral/tidak tahu</t>
        </is>
      </c>
      <c r="ACY35" s="48" t="inlineStr">
        <is>
          <t>Anggota keluarga - Laki-laki dewasa Anggota keluarga - Perempuan dewasa</t>
        </is>
      </c>
      <c r="ACZ35" s="8" t="n">
        <v>1</v>
      </c>
      <c r="ADA35" s="8" t="n">
        <v>1</v>
      </c>
      <c r="ADB35" s="8" t="n">
        <v>0</v>
      </c>
      <c r="ADC35" s="8" t="n">
        <v>0</v>
      </c>
      <c r="ADD35" s="48" t="inlineStr">
        <is>
          <t>Puas</t>
        </is>
      </c>
      <c r="ADE35" s="48" t="inlineStr">
        <is>
          <t>Puas</t>
        </is>
      </c>
      <c r="ADF35" s="48" t="inlineStr">
        <is>
          <t>Puas</t>
        </is>
      </c>
      <c r="ADG35" s="48" t="inlineStr">
        <is>
          <t>Puas</t>
        </is>
      </c>
      <c r="ADH35" s="48" t="inlineStr">
        <is>
          <t>Tidak</t>
        </is>
      </c>
      <c r="ADI35" s="48" t="n"/>
      <c r="ADJ35" s="48" t="inlineStr">
        <is>
          <t>Puas</t>
        </is>
      </c>
      <c r="ADK35" s="48" t="n"/>
      <c r="ADL35" s="48" t="n"/>
      <c r="ADM35" s="48" t="n"/>
      <c r="ADN35" s="48" t="n"/>
      <c r="ADO35" s="48" t="n"/>
      <c r="ADP35" s="48" t="n"/>
      <c r="ADQ35" s="48" t="n"/>
      <c r="ADR35" s="48" t="n"/>
      <c r="ADS35" s="48" t="n"/>
      <c r="ADT35" s="48" t="n"/>
      <c r="ADU35" s="48" t="inlineStr">
        <is>
          <t>Memperbaiki sendiri</t>
        </is>
      </c>
      <c r="ADV35" s="8" t="n">
        <v>0</v>
      </c>
      <c r="ADW35" s="8" t="n">
        <v>0</v>
      </c>
      <c r="ADX35" s="8" t="n">
        <v>0</v>
      </c>
      <c r="ADY35" s="8" t="n">
        <v>0</v>
      </c>
      <c r="ADZ35" s="8" t="n">
        <v>0</v>
      </c>
      <c r="AEA35" s="8" t="n">
        <v>1</v>
      </c>
      <c r="AEB35" s="8" t="n">
        <v>0</v>
      </c>
      <c r="AEC35" s="8" t="n">
        <v>0</v>
      </c>
      <c r="AED35" s="48" t="inlineStr">
        <is>
          <t>Perbaiki sendiri</t>
        </is>
      </c>
      <c r="AEE35" s="48" t="inlineStr">
        <is>
          <t>Lainnya</t>
        </is>
      </c>
      <c r="AEF35" s="48" t="inlineStr">
        <is>
          <t>Perbaiki sendiri</t>
        </is>
      </c>
      <c r="AEG35" s="48" t="inlineStr">
        <is>
          <t>Lainnya</t>
        </is>
      </c>
      <c r="AEH35" s="48" t="inlineStr">
        <is>
          <t>Perbaiki sendiri</t>
        </is>
      </c>
      <c r="AEI35" s="48" t="inlineStr">
        <is>
          <t>Pemasangan sebaiknya dilakukan di daerah pedesaan bukan sekitar kota dimana penduduknya memiliki ternak</t>
        </is>
      </c>
      <c r="AEJ35" s="48" t="inlineStr">
        <is>
          <t>Ya, selalu</t>
        </is>
      </c>
      <c r="AEK35" s="48" t="inlineStr">
        <is>
          <t>Lebih mudah mendapatkan energi Pasokan energi yang andal Dapur lebih bersih dan bebas asap Mendapatkan subsidi</t>
        </is>
      </c>
      <c r="AEL35" s="8" t="n">
        <v>0</v>
      </c>
      <c r="AEM35" s="8" t="n">
        <v>1</v>
      </c>
      <c r="AEN35" s="8" t="n">
        <v>1</v>
      </c>
      <c r="AEO35" s="8" t="n">
        <v>0</v>
      </c>
      <c r="AEP35" s="8" t="n">
        <v>0</v>
      </c>
      <c r="AEQ35" s="8" t="n">
        <v>0</v>
      </c>
      <c r="AER35" s="8" t="n">
        <v>0</v>
      </c>
      <c r="AES35" s="8" t="n">
        <v>0</v>
      </c>
      <c r="AET35" s="8" t="n">
        <v>1</v>
      </c>
      <c r="AEU35" s="8" t="n">
        <v>0</v>
      </c>
      <c r="AEV35" s="8" t="n">
        <v>1</v>
      </c>
      <c r="AEW35" s="8" t="n">
        <v>0</v>
      </c>
      <c r="AEX35" s="48" t="n"/>
      <c r="AEY35" s="48" t="inlineStr">
        <is>
          <t>Lainnya</t>
        </is>
      </c>
      <c r="AEZ35" s="48" t="inlineStr">
        <is>
          <t>Penasaran tentang biogas</t>
        </is>
      </c>
      <c r="AFA35" s="48" t="inlineStr">
        <is>
          <t>Tetangga / teman / saudara</t>
        </is>
      </c>
      <c r="AFB35" s="48" t="n"/>
      <c r="AFC35" s="48" t="inlineStr">
        <is>
          <t>1000381705-13_8_21.jpg</t>
        </is>
      </c>
      <c r="AFD35" s="16" t="inlineStr">
        <is>
          <t>https://kf.kobotoolbox.org/api/v2/assets/avstPQqLr3Ab3ZdcVTXZ6f/data/672784438/attachments/att52tusTaXibfRrovXHk9UT/</t>
        </is>
      </c>
      <c r="AFE35" s="48" t="inlineStr">
        <is>
          <t>1000381719-13_8_28.jpg</t>
        </is>
      </c>
      <c r="AFF35" s="16" t="inlineStr">
        <is>
          <t>https://kf.kobotoolbox.org/api/v2/assets/avstPQqLr3Ab3ZdcVTXZ6f/data/672784438/attachments/attYUXg7KoxUYpEnqYbiQzq4/</t>
        </is>
      </c>
      <c r="AFG35" s="48" t="inlineStr">
        <is>
          <t>Laylah</t>
        </is>
      </c>
      <c r="AFH35" s="48" t="n"/>
      <c r="AFI35" s="27" t="inlineStr">
        <is>
          <t>Jenis yang digunakan adalah bahan organik berupa sayur. B7 estimasi jumlah sayur yang digunakan. D5 estimasi lama pengolahan sayuran untuk dibuang.</t>
        </is>
      </c>
      <c r="AFJ35" s="48" t="n"/>
      <c r="AFK35" s="48" t="n"/>
      <c r="AFL35" s="48" t="n"/>
      <c r="AFM35" s="48" t="n"/>
      <c r="AFN35" s="48" t="n"/>
      <c r="AFO35" s="48" t="n"/>
      <c r="AFP35" s="48" t="n"/>
      <c r="AFQ35" s="48" t="n"/>
      <c r="AFR35" s="48" t="n"/>
      <c r="AFS35" s="48" t="n"/>
      <c r="AFT35" s="48" t="n"/>
      <c r="AFU35" s="48" t="n"/>
      <c r="AFV35" s="48" t="n"/>
      <c r="AFW35" s="48" t="n"/>
      <c r="AFX35" s="48" t="n"/>
      <c r="AFY35" s="48" t="n"/>
      <c r="AFZ35" s="48" t="n"/>
      <c r="AGA35" s="48" t="n"/>
      <c r="AGB35" s="48" t="n"/>
      <c r="AGC35" s="48" t="n"/>
      <c r="AGD35" s="48" t="n"/>
      <c r="AGE35" s="48" t="n"/>
      <c r="AGF35" s="48" t="n"/>
      <c r="AGG35" s="48" t="n"/>
      <c r="AGH35" s="48" t="n"/>
      <c r="AGI35" s="48" t="n"/>
      <c r="AGJ35" s="48" t="n"/>
      <c r="AGK35" s="48" t="n"/>
      <c r="AGL35" s="48" t="n"/>
      <c r="AGM35" s="48" t="n"/>
      <c r="AGN35" s="48" t="n"/>
      <c r="AGO35" s="48" t="n"/>
      <c r="AGP35" s="48" t="n"/>
      <c r="AGQ35" s="48" t="n"/>
      <c r="AGR35" s="48" t="n"/>
      <c r="AGS35" s="48" t="n"/>
      <c r="AGT35" s="48" t="n"/>
      <c r="AGU35" s="48" t="n"/>
      <c r="AGV35" s="48" t="n"/>
      <c r="AGW35" s="48" t="n"/>
      <c r="AGX35" s="48" t="n"/>
      <c r="AGY35" s="48" t="n"/>
      <c r="AGZ35" s="48" t="n"/>
      <c r="AHA35" s="48" t="n"/>
      <c r="AHB35" s="48" t="n"/>
      <c r="AHC35" s="48" t="n"/>
      <c r="AHD35" s="48" t="n"/>
      <c r="AHE35" s="48" t="n"/>
      <c r="AHF35" s="48" t="n"/>
      <c r="AHG35" s="48" t="n"/>
      <c r="AHH35" s="48" t="n"/>
      <c r="AHI35" s="48" t="n"/>
      <c r="AHJ35" s="48" t="n"/>
      <c r="AHK35" s="48" t="n"/>
      <c r="AHL35" s="48" t="n"/>
      <c r="AHM35" s="48" t="n"/>
      <c r="AHN35" s="48" t="n"/>
      <c r="AHO35" s="48" t="n"/>
      <c r="AHP35" s="48" t="n"/>
      <c r="AHQ35" s="48" t="n"/>
      <c r="AHR35" s="48" t="n"/>
      <c r="AHS35" s="48" t="n"/>
      <c r="AHT35" s="48" t="n"/>
      <c r="AHU35" s="48" t="n"/>
      <c r="AHV35" s="48" t="n"/>
      <c r="AHW35" s="48" t="n"/>
      <c r="AHX35" s="48" t="n"/>
      <c r="AHY35" s="48" t="n"/>
      <c r="AHZ35" s="48" t="n"/>
      <c r="AIA35" s="48" t="n"/>
      <c r="AIB35" s="48" t="n"/>
      <c r="AIC35" s="48" t="n"/>
      <c r="AID35" s="48" t="n"/>
      <c r="AIE35" s="48" t="n"/>
      <c r="AIF35" s="48" t="n"/>
      <c r="AIG35" s="48" t="n"/>
      <c r="AIH35" s="48" t="n"/>
      <c r="AII35" s="48" t="n"/>
      <c r="AIJ35" s="48" t="n"/>
      <c r="AIK35" s="48" t="n"/>
      <c r="AIL35" s="48" t="n"/>
      <c r="AIM35" s="48" t="n"/>
      <c r="AIN35" s="48" t="n"/>
      <c r="AIO35" s="48" t="n"/>
      <c r="AIP35" s="48" t="n"/>
      <c r="AIQ35" s="48" t="n"/>
      <c r="AIR35" s="48" t="n"/>
      <c r="AIS35" s="48" t="n"/>
      <c r="AIT35" s="48" t="n"/>
      <c r="AIU35" s="48" t="n"/>
      <c r="AIV35" s="48" t="n"/>
      <c r="AIW35" s="48" t="n"/>
      <c r="AIX35" s="48" t="n"/>
      <c r="AIY35" s="48" t="n"/>
      <c r="AIZ35" s="48" t="n"/>
      <c r="AJA35" s="48" t="n"/>
      <c r="AJB35" s="48" t="n"/>
      <c r="AJC35" s="48" t="n"/>
      <c r="AJD35" s="48" t="n"/>
      <c r="AJE35" s="48" t="n"/>
      <c r="AJF35" s="48" t="n"/>
      <c r="AJG35" s="48" t="n"/>
      <c r="AJH35" s="48" t="n"/>
      <c r="AJI35" s="48" t="n"/>
      <c r="AJJ35" s="48" t="n"/>
      <c r="AJK35" s="48" t="n"/>
      <c r="AJL35" s="48" t="n"/>
      <c r="AJM35" s="48" t="n"/>
      <c r="AJN35" s="48" t="n"/>
      <c r="AJO35" s="48" t="n"/>
      <c r="AJP35" s="48" t="n"/>
      <c r="AJQ35" s="48" t="n"/>
      <c r="AJR35" s="48" t="n"/>
      <c r="AJS35" s="48" t="n"/>
      <c r="AJT35" s="48" t="n"/>
      <c r="AJU35" s="48" t="n"/>
      <c r="AJV35" s="48" t="n"/>
      <c r="AJW35" s="48" t="n"/>
      <c r="AJX35" s="48" t="n"/>
      <c r="AJY35" s="48" t="n"/>
      <c r="AJZ35" s="48" t="n"/>
      <c r="AKA35" s="48" t="n"/>
      <c r="AKB35" s="48" t="n"/>
      <c r="AKC35" s="48" t="n"/>
      <c r="AKD35" s="48" t="n"/>
      <c r="AKE35" s="48" t="n"/>
      <c r="AKF35" s="48" t="n"/>
      <c r="AKG35" s="48" t="n"/>
      <c r="AKH35" s="48" t="n"/>
      <c r="AKI35" s="48" t="n"/>
      <c r="AKJ35" s="48" t="n"/>
      <c r="AKK35" s="48" t="n"/>
      <c r="AKL35" s="48" t="n"/>
      <c r="AKM35" s="48" t="n"/>
      <c r="AKN35" s="48" t="n"/>
      <c r="AKO35" s="48" t="n"/>
      <c r="AKP35" s="48" t="n"/>
      <c r="AKQ35" s="48" t="n"/>
      <c r="AKR35" s="48" t="n"/>
      <c r="AKS35" s="48" t="n"/>
      <c r="AKT35" s="48" t="n"/>
      <c r="AKU35" s="48" t="n"/>
      <c r="AKV35" s="48" t="n"/>
      <c r="AKW35" s="48" t="n"/>
      <c r="AKX35" s="48" t="n"/>
      <c r="AKY35" s="48" t="n"/>
      <c r="AKZ35" s="48" t="n"/>
      <c r="ALA35" s="48" t="n"/>
      <c r="ALB35" s="48" t="n"/>
      <c r="ALC35" s="48" t="n"/>
      <c r="ALD35" s="48" t="n"/>
      <c r="ALE35" s="48" t="n"/>
      <c r="ALF35" s="48" t="n"/>
      <c r="ALG35" s="48" t="n"/>
      <c r="ALH35" s="48" t="n"/>
      <c r="ALI35" s="48" t="n"/>
      <c r="ALJ35" s="48" t="n"/>
      <c r="ALK35" s="48" t="n"/>
      <c r="ALL35" s="48" t="n"/>
      <c r="ALM35" s="48" t="n"/>
      <c r="ALN35" s="48" t="n"/>
      <c r="ALO35" s="48" t="n"/>
      <c r="ALP35" s="48" t="n"/>
      <c r="ALQ35" s="48" t="n"/>
      <c r="ALR35" s="48" t="n"/>
      <c r="ALS35" s="48" t="n"/>
      <c r="ALT35" s="48" t="n"/>
      <c r="ALU35" s="48" t="n"/>
      <c r="ALV35" s="48" t="n"/>
      <c r="ALW35" s="48" t="n"/>
      <c r="ALX35" s="48" t="n"/>
      <c r="ALY35" s="48" t="n"/>
      <c r="ALZ35" s="48" t="n"/>
      <c r="AMA35" s="48" t="n"/>
      <c r="AMB35" s="48" t="n"/>
      <c r="AMC35" s="48" t="n"/>
      <c r="AMD35" s="48" t="n"/>
      <c r="AME35" s="48" t="n"/>
      <c r="AMF35" s="48" t="n"/>
      <c r="AMG35" s="48" t="n"/>
      <c r="AMH35" s="48" t="n"/>
      <c r="AMI35" s="48" t="n"/>
      <c r="AMJ35" s="48" t="n"/>
      <c r="AMK35" s="48" t="n"/>
      <c r="AML35" s="48" t="n"/>
      <c r="AMM35" s="48" t="n"/>
      <c r="AMN35" s="48" t="n"/>
      <c r="AMO35" s="48" t="n"/>
      <c r="AMP35" s="48" t="n"/>
      <c r="AMQ35" s="48" t="n"/>
      <c r="AMR35" s="48" t="n"/>
      <c r="AMS35" s="48" t="n"/>
      <c r="AMT35" s="48" t="n"/>
      <c r="AMU35" s="48" t="n"/>
      <c r="AMV35" s="48" t="n"/>
      <c r="AMW35" s="48" t="n"/>
      <c r="AMX35" s="48" t="n"/>
      <c r="AMY35" s="48" t="n"/>
      <c r="AMZ35" s="48" t="n"/>
      <c r="ANA35" s="48" t="n"/>
      <c r="ANB35" s="48" t="n"/>
      <c r="ANC35" s="48" t="n"/>
      <c r="AND35" s="48" t="n"/>
      <c r="ANE35" s="48" t="n"/>
      <c r="ANF35" s="48" t="n"/>
      <c r="ANG35" s="48" t="n"/>
      <c r="ANH35" s="48" t="n"/>
      <c r="ANI35" s="48" t="n"/>
      <c r="ANJ35" s="48" t="n"/>
      <c r="ANK35" s="48" t="n"/>
      <c r="ANL35" s="48" t="n"/>
      <c r="ANM35" s="48" t="n"/>
      <c r="ANN35" s="48" t="n"/>
      <c r="ANO35" s="48" t="n"/>
      <c r="ANP35" s="48" t="n"/>
      <c r="ANQ35" s="48" t="n"/>
      <c r="ANR35" s="48" t="n"/>
      <c r="ANS35" s="48" t="n"/>
      <c r="ANT35" s="48" t="n"/>
      <c r="ANU35" s="48" t="n"/>
      <c r="ANV35" s="48" t="n"/>
      <c r="ANW35" s="48" t="n"/>
      <c r="ANX35" s="48" t="n"/>
      <c r="ANY35" s="48" t="n"/>
      <c r="ANZ35" s="48" t="n"/>
      <c r="AOA35" s="48" t="n"/>
      <c r="AOB35" s="48" t="n"/>
      <c r="AOC35" s="48" t="n"/>
      <c r="AOD35" s="48" t="n"/>
      <c r="AOE35" s="48" t="n"/>
      <c r="AOF35" s="48" t="n"/>
      <c r="AOG35" s="48" t="n"/>
      <c r="AOH35" s="48" t="n"/>
      <c r="AOI35" s="48" t="n"/>
      <c r="AOJ35" s="48" t="n"/>
      <c r="AOK35" s="48" t="n"/>
      <c r="AOL35" s="48" t="n"/>
      <c r="AOM35" s="48" t="n"/>
      <c r="AON35" s="48" t="n"/>
      <c r="AOO35" s="48" t="n"/>
      <c r="AOP35" s="48" t="n"/>
      <c r="AOQ35" s="48" t="n"/>
      <c r="AOR35" s="48" t="n"/>
      <c r="AOS35" s="48" t="n"/>
      <c r="AOT35" s="48" t="n"/>
      <c r="AOU35" s="48" t="n"/>
      <c r="AOV35" s="48" t="n"/>
      <c r="AOW35" s="48" t="n"/>
      <c r="AOX35" s="48" t="n"/>
      <c r="AOY35" s="48" t="n"/>
      <c r="AOZ35" s="48" t="n"/>
      <c r="APA35" s="48" t="n"/>
      <c r="APB35" s="48" t="n"/>
      <c r="APC35" s="48" t="n"/>
      <c r="APD35" s="48" t="n"/>
      <c r="APE35" s="48" t="n"/>
      <c r="APF35" s="48" t="n"/>
      <c r="APG35" s="48" t="n"/>
      <c r="APH35" s="48" t="n"/>
      <c r="API35" s="48" t="n"/>
      <c r="APJ35" s="48" t="n"/>
      <c r="APK35" s="48" t="n"/>
      <c r="APL35" s="48" t="n"/>
      <c r="APM35" s="48" t="n"/>
      <c r="APN35" s="48" t="n"/>
      <c r="APO35" s="48" t="n"/>
      <c r="APP35" s="48" t="n"/>
      <c r="APQ35" s="48" t="n"/>
      <c r="APR35" s="48" t="n"/>
      <c r="APS35" s="48" t="n"/>
      <c r="APT35" s="48" t="n"/>
      <c r="APU35" s="48" t="n"/>
      <c r="APV35" s="48" t="n"/>
      <c r="APW35" s="48" t="n"/>
      <c r="APX35" s="48" t="n"/>
      <c r="APY35" s="48" t="n"/>
      <c r="APZ35" s="48" t="n"/>
      <c r="AQA35" s="48" t="n"/>
      <c r="AQB35" s="48" t="n"/>
      <c r="AQC35" s="48" t="n"/>
      <c r="AQD35" s="48" t="n"/>
      <c r="AQE35" s="48" t="n"/>
      <c r="AQF35" s="48" t="n"/>
      <c r="AQG35" s="48" t="n"/>
      <c r="AQH35" s="48" t="n"/>
      <c r="AQI35" s="48" t="n"/>
      <c r="AQJ35" s="48" t="n"/>
      <c r="AQK35" s="48" t="n"/>
      <c r="AQL35" s="48" t="n"/>
      <c r="AQM35" s="48" t="n"/>
      <c r="AQN35" s="48" t="n"/>
      <c r="AQO35" s="48" t="n"/>
      <c r="AQP35" s="48" t="n"/>
      <c r="AQQ35" s="48" t="n"/>
      <c r="AQR35" s="48" t="n"/>
      <c r="AQS35" s="48" t="n"/>
      <c r="AQT35" s="48" t="n"/>
      <c r="AQU35" s="48" t="n"/>
      <c r="AQV35" s="48" t="n"/>
      <c r="AQW35" s="48" t="n"/>
      <c r="AQX35" s="48" t="n"/>
      <c r="AQY35" s="48" t="n"/>
      <c r="AQZ35" s="48" t="n"/>
      <c r="ARA35" s="48" t="n"/>
      <c r="ARB35" s="48" t="n"/>
      <c r="ARC35" s="48" t="n"/>
      <c r="ARD35" s="48" t="n"/>
      <c r="ARE35" s="48" t="n"/>
      <c r="ARF35" s="48" t="n"/>
      <c r="ARG35" s="48" t="n"/>
      <c r="ARH35" s="48" t="n"/>
      <c r="ARI35" s="48" t="n"/>
      <c r="ARJ35" s="48" t="n"/>
      <c r="ARK35" s="48" t="n"/>
      <c r="ARL35" s="48" t="n"/>
      <c r="ARM35" s="48" t="n"/>
      <c r="ARN35" s="48" t="n"/>
      <c r="ARO35" s="48" t="n"/>
      <c r="ARP35" s="48" t="n"/>
      <c r="ARQ35" s="48" t="n"/>
      <c r="ARR35" s="48" t="n"/>
      <c r="ARS35" s="48" t="n"/>
      <c r="ART35" s="48" t="n"/>
      <c r="ARU35" s="48" t="n"/>
      <c r="ARV35" s="48" t="n"/>
      <c r="ARW35" s="48" t="n"/>
      <c r="ARX35" s="48" t="n"/>
      <c r="ARY35" s="48" t="n"/>
      <c r="ARZ35" s="48" t="n"/>
      <c r="ASA35" s="48" t="n"/>
      <c r="ASB35" s="48" t="n"/>
      <c r="ASC35" s="48" t="n"/>
      <c r="ASD35" s="48" t="n"/>
      <c r="ASE35" s="48" t="n"/>
      <c r="ASF35" s="48" t="n"/>
      <c r="ASG35" s="48" t="n"/>
      <c r="ASH35" s="48" t="n"/>
      <c r="ASI35" s="48" t="n"/>
      <c r="ASJ35" s="48" t="n"/>
      <c r="ASK35" s="48" t="n"/>
      <c r="ASL35" s="48" t="n"/>
      <c r="ASM35" s="48" t="n"/>
      <c r="ASN35" s="48" t="n"/>
      <c r="ASO35" s="48" t="n"/>
      <c r="ASP35" s="48" t="n"/>
      <c r="ASQ35" s="48" t="n"/>
      <c r="ASR35" s="48" t="n"/>
      <c r="ASS35" s="48" t="n"/>
      <c r="AST35" s="48" t="n"/>
      <c r="ASU35" s="48" t="n"/>
      <c r="ASV35" s="48" t="n"/>
      <c r="ASW35" s="48" t="n"/>
      <c r="ASX35" s="48" t="n"/>
      <c r="ASY35" s="48" t="n"/>
      <c r="ASZ35" s="48" t="n"/>
      <c r="ATA35" s="48" t="n"/>
      <c r="ATB35" s="48" t="n"/>
      <c r="ATC35" s="48" t="n"/>
      <c r="ATD35" s="48" t="n"/>
      <c r="ATE35" s="48" t="n"/>
      <c r="ATF35" s="48" t="n"/>
      <c r="ATG35" s="48" t="n"/>
      <c r="ATH35" s="48" t="n"/>
      <c r="ATI35" s="48" t="n"/>
      <c r="ATJ35" s="48" t="n"/>
      <c r="ATK35" s="48" t="n"/>
      <c r="ATL35" s="48" t="n"/>
      <c r="ATM35" s="48" t="n"/>
      <c r="ATN35" s="48" t="n"/>
      <c r="ATO35" s="48" t="n"/>
      <c r="ATP35" s="48" t="n"/>
      <c r="ATQ35" s="48" t="n"/>
      <c r="ATR35" s="48" t="n"/>
      <c r="ATS35" s="48" t="n"/>
      <c r="ATT35" s="48" t="n"/>
      <c r="ATU35" s="48" t="n"/>
      <c r="ATV35" s="48" t="n"/>
      <c r="ATW35" s="48" t="n"/>
      <c r="ATX35" s="48" t="n"/>
      <c r="ATY35" s="48" t="n"/>
      <c r="ATZ35" s="48" t="n"/>
      <c r="AUA35" s="48" t="n"/>
      <c r="AUB35" s="48" t="n"/>
      <c r="AUC35" s="48" t="n"/>
      <c r="AUD35" s="48" t="n"/>
      <c r="AUE35" s="48" t="n"/>
      <c r="AUF35" s="48" t="n"/>
      <c r="AUG35" s="48" t="n"/>
      <c r="AUH35" s="48" t="n"/>
      <c r="AUI35" s="48" t="n"/>
      <c r="AUJ35" s="48" t="n"/>
      <c r="AUK35" s="48" t="n"/>
      <c r="AUL35" s="48" t="n"/>
      <c r="AUM35" s="48" t="n"/>
      <c r="AUN35" s="48" t="n"/>
      <c r="AUO35" s="48" t="n"/>
      <c r="AUP35" s="48" t="n"/>
      <c r="AUQ35" s="48" t="n"/>
      <c r="AUR35" s="48" t="n"/>
      <c r="AUS35" s="48" t="n"/>
      <c r="AUT35" s="48" t="n"/>
      <c r="AUU35" s="48" t="n"/>
      <c r="AUV35" s="48" t="n"/>
      <c r="AUW35" s="48" t="n"/>
      <c r="AUX35" s="48" t="n"/>
      <c r="AUY35" s="48" t="n"/>
      <c r="AUZ35" s="48" t="n"/>
      <c r="AVA35" s="48" t="n"/>
      <c r="AVB35" s="48" t="n"/>
      <c r="AVC35" s="48" t="n"/>
      <c r="AVD35" s="48" t="n"/>
      <c r="AVE35" s="48" t="n"/>
      <c r="AVF35" s="48" t="n"/>
      <c r="AVG35" s="48" t="n"/>
      <c r="AVH35" s="48" t="n"/>
      <c r="AVI35" s="48" t="n"/>
      <c r="AVJ35" s="48" t="n"/>
      <c r="AVK35" s="48" t="n"/>
      <c r="AVL35" s="48" t="n"/>
      <c r="AVM35" s="48" t="n"/>
      <c r="AVN35" s="48" t="n"/>
      <c r="AVO35" s="48" t="n"/>
      <c r="AVP35" s="48" t="n"/>
      <c r="AVQ35" s="48" t="n"/>
      <c r="AVR35" s="48" t="n"/>
      <c r="AVS35" s="48" t="n"/>
      <c r="AVT35" s="48" t="n"/>
      <c r="AVU35" s="48" t="n"/>
      <c r="AVV35" s="48" t="n"/>
      <c r="AVW35" s="48" t="n"/>
      <c r="AVX35" s="48" t="n"/>
      <c r="AVY35" s="48" t="n"/>
      <c r="AVZ35" s="48" t="n"/>
      <c r="AWA35" s="8" t="n">
        <v>672784438</v>
      </c>
      <c r="AWB35" s="48" t="inlineStr">
        <is>
          <t>aa8549e9-ade3-4ad2-bd26-b9368c8e563f</t>
        </is>
      </c>
      <c r="AWC35" s="6" t="n">
        <v>46069</v>
      </c>
      <c r="AWD35" s="48" t="n"/>
      <c r="AWE35" s="48" t="n"/>
      <c r="AWF35" s="48" t="inlineStr">
        <is>
          <t>submitted_via_web</t>
        </is>
      </c>
      <c r="AWG35" s="48" t="n"/>
      <c r="AWH35" s="48" t="inlineStr">
        <is>
          <t>vyNMZfRj9dojjrwxZxh2FZ</t>
        </is>
      </c>
      <c r="AWI35" s="48" t="n"/>
      <c r="AWJ35" s="48" t="inlineStr">
        <is>
          <t>uuid:aa8549e9-ade3-4ad2-bd26-b9368c8e563f</t>
        </is>
      </c>
      <c r="AWK35" s="8" t="n">
        <v>276</v>
      </c>
      <c r="AWL35" s="48" t="inlineStr">
        <is>
          <t>REP0352</t>
        </is>
      </c>
      <c r="AWM35" s="8" t="n">
        <v>0</v>
      </c>
      <c r="AWN35" s="48" t="inlineStr">
        <is>
          <t>Year of Use valid, no validation needed</t>
        </is>
      </c>
      <c r="AWO35" s="37" t="b">
        <v>1</v>
      </c>
      <c r="AWP35" s="37" t="b">
        <v>1</v>
      </c>
      <c r="AWQ35" s="37" t="b">
        <v>1</v>
      </c>
      <c r="AWR35" s="37" t="b">
        <v>1</v>
      </c>
      <c r="AWS35" s="37" t="b">
        <v>1</v>
      </c>
      <c r="AWT35" s="37" t="b">
        <v>1</v>
      </c>
      <c r="AWU35" s="48" t="n"/>
      <c r="AWV35" s="8" t="n">
        <v>0</v>
      </c>
      <c r="AWW35" s="48" t="n"/>
      <c r="AWX35" s="48" t="n"/>
      <c r="AWY35" s="48" t="n"/>
      <c r="AWZ35" s="48" t="n"/>
    </row>
    <row r="36">
      <c r="A36" s="6" t="n">
        <v>46065</v>
      </c>
      <c r="B36" s="6" t="n">
        <v>46069</v>
      </c>
      <c r="C36" s="34" t="inlineStr">
        <is>
          <t>Laylah</t>
        </is>
      </c>
      <c r="D36" s="34" t="inlineStr">
        <is>
          <t>Syamsuddin Dg Lebo</t>
        </is>
      </c>
      <c r="E36" s="8">
        <f>+6281341769129</f>
        <v/>
      </c>
      <c r="F36" s="48" t="inlineStr">
        <is>
          <t>-5.437688 119.412527 53.400000000000006 8.300000190734863</t>
        </is>
      </c>
      <c r="G36" s="8" t="n">
        <v>-5.437688</v>
      </c>
      <c r="H36" s="8" t="n">
        <v>119.412527</v>
      </c>
      <c r="I36" s="8" t="n">
        <v>53.4</v>
      </c>
      <c r="J36" s="8" t="n">
        <v>8.300000191000001</v>
      </c>
      <c r="K36" s="8" t="n">
        <v>0</v>
      </c>
      <c r="L36" s="48" t="inlineStr">
        <is>
          <t>-5.437514 119.412523 68.40496826171875 4.607999801635742</t>
        </is>
      </c>
      <c r="M36" s="8" t="n">
        <v>-5.437514</v>
      </c>
      <c r="N36" s="8" t="n">
        <v>119.412523</v>
      </c>
      <c r="O36" s="8" t="n">
        <v>68.40496826</v>
      </c>
      <c r="P36" s="8" t="n">
        <v>4.607999802</v>
      </c>
      <c r="Q36" s="8" t="n">
        <v>0</v>
      </c>
      <c r="R36" s="48" t="inlineStr">
        <is>
          <t>Sulawesi Selatan</t>
        </is>
      </c>
      <c r="S36" s="8" t="n">
        <v>0</v>
      </c>
      <c r="T36" s="8" t="n">
        <v>0</v>
      </c>
      <c r="U36" s="8" t="n">
        <v>0</v>
      </c>
      <c r="V36" s="8" t="n">
        <v>0</v>
      </c>
      <c r="W36" s="8" t="n">
        <v>0</v>
      </c>
      <c r="X36" s="8" t="n">
        <v>0</v>
      </c>
      <c r="Y36" s="8" t="n">
        <v>0</v>
      </c>
      <c r="Z36" s="8" t="n">
        <v>0</v>
      </c>
      <c r="AA36" s="8" t="n">
        <v>0</v>
      </c>
      <c r="AB36" s="8" t="n">
        <v>1</v>
      </c>
      <c r="AC36" s="48" t="inlineStr">
        <is>
          <t>Takalar</t>
        </is>
      </c>
      <c r="AD36" s="48" t="inlineStr">
        <is>
          <t>Mappakasunggu</t>
        </is>
      </c>
      <c r="AE36" s="48" t="inlineStr">
        <is>
          <t>Pa'Batangan, Camba-Camba</t>
        </is>
      </c>
      <c r="AF36" s="48" t="inlineStr">
        <is>
          <t>UD. BONTOMARANNU</t>
        </is>
      </c>
      <c r="AG36" s="48" t="inlineStr">
        <is>
          <t>BTP0058</t>
        </is>
      </c>
      <c r="AH36" s="8" t="n">
        <v>13</v>
      </c>
      <c r="AI36" s="48" t="inlineStr">
        <is>
          <t>VPA1</t>
        </is>
      </c>
      <c r="AJ36" s="48" t="inlineStr">
        <is>
          <t>Tidak aktif</t>
        </is>
      </c>
      <c r="AK36" s="8" t="n">
        <v>46</v>
      </c>
      <c r="AL36" s="48" t="inlineStr">
        <is>
          <t>Laki-laki</t>
        </is>
      </c>
      <c r="AM36" s="48" t="inlineStr">
        <is>
          <t>Sudah menikah</t>
        </is>
      </c>
      <c r="AN36" s="48" t="inlineStr">
        <is>
          <t>SMA/Sederajat</t>
        </is>
      </c>
      <c r="AO36" s="48" t="inlineStr">
        <is>
          <t>Peternak</t>
        </is>
      </c>
      <c r="AP36" s="8" t="n">
        <v>0</v>
      </c>
      <c r="AQ36" s="8" t="n">
        <v>1</v>
      </c>
      <c r="AR36" s="8" t="n">
        <v>0</v>
      </c>
      <c r="AS36" s="8" t="n">
        <v>0</v>
      </c>
      <c r="AT36" s="8" t="n">
        <v>0</v>
      </c>
      <c r="AU36" s="8" t="n">
        <v>0</v>
      </c>
      <c r="AV36" s="8" t="n">
        <v>0</v>
      </c>
      <c r="AW36" s="8" t="n">
        <v>0</v>
      </c>
      <c r="AX36" s="48" t="n"/>
      <c r="AY36" s="48" t="inlineStr">
        <is>
          <t>Tidak ada</t>
        </is>
      </c>
      <c r="AZ36" s="8" t="n">
        <v>0</v>
      </c>
      <c r="BA36" s="8" t="n">
        <v>0</v>
      </c>
      <c r="BB36" s="8" t="n">
        <v>0</v>
      </c>
      <c r="BC36" s="8" t="n">
        <v>0</v>
      </c>
      <c r="BD36" s="8" t="n">
        <v>0</v>
      </c>
      <c r="BE36" s="8" t="n">
        <v>0</v>
      </c>
      <c r="BF36" s="8" t="n">
        <v>0</v>
      </c>
      <c r="BG36" s="8" t="n">
        <v>1</v>
      </c>
      <c r="BH36" s="11" t="n"/>
      <c r="BI36" s="48" t="inlineStr">
        <is>
          <t>&gt;Rp3.500.000</t>
        </is>
      </c>
      <c r="BJ36" s="8" t="n">
        <v>0</v>
      </c>
      <c r="BK36" s="8" t="n">
        <v>1</v>
      </c>
      <c r="BL36" s="8" t="n">
        <v>4</v>
      </c>
      <c r="BM36" s="8" t="n">
        <v>0</v>
      </c>
      <c r="BN36" s="48" t="inlineStr">
        <is>
          <t>Milik sendiri</t>
        </is>
      </c>
      <c r="BO36" s="48" t="inlineStr">
        <is>
          <t>Permanen (dinding bata dan semen)</t>
        </is>
      </c>
      <c r="BP36" s="8" t="n">
        <v>1</v>
      </c>
      <c r="BQ36" s="8" t="n">
        <v>0</v>
      </c>
      <c r="BR36" s="8" t="n">
        <v>0</v>
      </c>
      <c r="BS36" s="8" t="n">
        <v>0</v>
      </c>
      <c r="BT36" s="8" t="n">
        <v>0</v>
      </c>
      <c r="BU36" s="48" t="n"/>
      <c r="BV36" s="48" t="inlineStr">
        <is>
          <t>Keramik/ubin</t>
        </is>
      </c>
      <c r="BW36" s="8" t="n">
        <v>0</v>
      </c>
      <c r="BX36" s="8" t="n">
        <v>0</v>
      </c>
      <c r="BY36" s="8" t="n">
        <v>1</v>
      </c>
      <c r="BZ36" s="8" t="n">
        <v>0</v>
      </c>
      <c r="CA36" s="8" t="n">
        <v>0</v>
      </c>
      <c r="CB36" s="48" t="n"/>
      <c r="CC36" s="48" t="inlineStr">
        <is>
          <t>Seng</t>
        </is>
      </c>
      <c r="CD36" s="8" t="n">
        <v>0</v>
      </c>
      <c r="CE36" s="8" t="n">
        <v>0</v>
      </c>
      <c r="CF36" s="8" t="n">
        <v>0</v>
      </c>
      <c r="CG36" s="8" t="n">
        <v>0</v>
      </c>
      <c r="CH36" s="8" t="n">
        <v>1</v>
      </c>
      <c r="CI36" s="8" t="n">
        <v>0</v>
      </c>
      <c r="CJ36" s="8" t="n">
        <v>0</v>
      </c>
      <c r="CK36" s="48" t="n"/>
      <c r="CL36" s="48" t="inlineStr">
        <is>
          <t>Ya</t>
        </is>
      </c>
      <c r="CM36" s="8" t="n">
        <v>2014</v>
      </c>
      <c r="CN36" s="48" t="inlineStr">
        <is>
          <t>Fixed-Dome (Kubah Tetap)</t>
        </is>
      </c>
      <c r="CO36" s="48" t="inlineStr">
        <is>
          <t>6 m³ (4-5 ekor sapi, ±5 jam memasak/hari, ±50 kg</t>
        </is>
      </c>
      <c r="CP36" s="48" t="inlineStr">
        <is>
          <t>Anggota keluarga - laki-laki</t>
        </is>
      </c>
      <c r="CQ36" s="8" t="n">
        <v>0</v>
      </c>
      <c r="CR36" s="8" t="n">
        <v>0</v>
      </c>
      <c r="CS36" s="8" t="n">
        <v>0</v>
      </c>
      <c r="CT36" s="8" t="n">
        <v>0</v>
      </c>
      <c r="CU36" s="8" t="n">
        <v>1</v>
      </c>
      <c r="CV36" s="8" t="n">
        <v>0</v>
      </c>
      <c r="CW36" s="8" t="n">
        <v>0</v>
      </c>
      <c r="CX36" s="8" t="n">
        <v>0</v>
      </c>
      <c r="CY36" s="48" t="inlineStr">
        <is>
          <t>Anggota keluarga - laki-laki</t>
        </is>
      </c>
      <c r="CZ36" s="8" t="n">
        <v>1</v>
      </c>
      <c r="DA36" s="8" t="n">
        <v>0</v>
      </c>
      <c r="DB36" s="8" t="n">
        <v>0</v>
      </c>
      <c r="DC36" s="48" t="n"/>
      <c r="DD36" s="48" t="inlineStr">
        <is>
          <t>Anggota keluarga - laki-laki</t>
        </is>
      </c>
      <c r="DE36" s="8" t="n">
        <v>1</v>
      </c>
      <c r="DF36" s="8" t="n">
        <v>0</v>
      </c>
      <c r="DG36" s="8" t="n">
        <v>0</v>
      </c>
      <c r="DH36" s="8" t="n">
        <v>0</v>
      </c>
      <c r="DI36" s="48" t="n"/>
      <c r="DJ36" s="48" t="inlineStr">
        <is>
          <t>Anggota keluarga - laki-laki CPO atau pendamping</t>
        </is>
      </c>
      <c r="DK36" s="8" t="n">
        <v>1</v>
      </c>
      <c r="DL36" s="8" t="n">
        <v>0</v>
      </c>
      <c r="DM36" s="8" t="n">
        <v>1</v>
      </c>
      <c r="DN36" s="8" t="n">
        <v>0</v>
      </c>
      <c r="DO36" s="48" t="n"/>
      <c r="DP36" s="48" t="inlineStr">
        <is>
          <t>Tidak berfungsi sama sekali</t>
        </is>
      </c>
      <c r="DQ36" s="48" t="inlineStr">
        <is>
          <t>&gt;1 tahun yang lalu</t>
        </is>
      </c>
      <c r="DR36" s="17" t="inlineStr">
        <is>
          <t>Masalah teknis (misalnya kerusakan pada komponen)</t>
        </is>
      </c>
      <c r="DS36" s="48" t="n"/>
      <c r="DT36" s="48" t="inlineStr">
        <is>
          <t>Kompor</t>
        </is>
      </c>
      <c r="DU36" s="8" t="n">
        <v>1</v>
      </c>
      <c r="DV36" s="8" t="n">
        <v>0</v>
      </c>
      <c r="DW36" s="8" t="n">
        <v>0</v>
      </c>
      <c r="DX36" s="8" t="n">
        <v>0</v>
      </c>
      <c r="DY36" s="8" t="n">
        <v>0</v>
      </c>
      <c r="DZ36" s="8" t="n">
        <v>0</v>
      </c>
      <c r="EA36" s="8" t="n">
        <v>0</v>
      </c>
      <c r="EB36" s="8" t="n">
        <v>0</v>
      </c>
      <c r="EC36" s="8" t="n">
        <v>0</v>
      </c>
      <c r="ED36" s="8" t="n">
        <v>0</v>
      </c>
      <c r="EE36" s="8" t="n">
        <v>0</v>
      </c>
      <c r="EF36" s="8" t="n">
        <v>0</v>
      </c>
      <c r="EG36" s="8" t="n">
        <v>0</v>
      </c>
      <c r="EH36" s="8" t="n">
        <v>0</v>
      </c>
      <c r="EI36" s="48" t="inlineStr">
        <is>
          <t>Tidak ada masalah</t>
        </is>
      </c>
      <c r="EJ36" s="8" t="n">
        <v>0</v>
      </c>
      <c r="EK36" s="8" t="n">
        <v>0</v>
      </c>
      <c r="EL36" s="8" t="n">
        <v>0</v>
      </c>
      <c r="EM36" s="8" t="n">
        <v>1</v>
      </c>
      <c r="EN36" s="8" t="n">
        <v>0</v>
      </c>
      <c r="EO36" s="48" t="n"/>
      <c r="EP36" s="48" t="inlineStr">
        <is>
          <t>Ya, cukup jelas dan mudah diikuti</t>
        </is>
      </c>
      <c r="EQ36" s="48" t="inlineStr">
        <is>
          <t>Pelatihan</t>
        </is>
      </c>
      <c r="ER36" s="48" t="inlineStr">
        <is>
          <t>CPO atau pendamping</t>
        </is>
      </c>
      <c r="ES36" s="8" t="n">
        <v>1</v>
      </c>
      <c r="ET36" s="8" t="n">
        <v>0</v>
      </c>
      <c r="EU36" s="8" t="n">
        <v>0</v>
      </c>
      <c r="EV36" s="8" t="n">
        <v>0</v>
      </c>
      <c r="EW36" s="48" t="n"/>
      <c r="EX36" s="48" t="inlineStr">
        <is>
          <t>Anggota keluarga - Laki-laki</t>
        </is>
      </c>
      <c r="EY36" s="8" t="n">
        <v>1</v>
      </c>
      <c r="EZ36" s="8" t="n">
        <v>0</v>
      </c>
      <c r="FA36" s="8" t="n">
        <v>0</v>
      </c>
      <c r="FB36" s="48" t="n"/>
      <c r="FC36" s="48" t="inlineStr">
        <is>
          <t>Setiap hari</t>
        </is>
      </c>
      <c r="FD36" s="48" t="inlineStr">
        <is>
          <t>Rp 0,000</t>
        </is>
      </c>
      <c r="FE36" s="48" t="inlineStr">
        <is>
          <t>Mengetahui</t>
        </is>
      </c>
      <c r="FF36" s="48" t="inlineStr">
        <is>
          <t>Selalu (setiap hari)</t>
        </is>
      </c>
      <c r="FG36" s="48" t="inlineStr">
        <is>
          <t>Mengetahui</t>
        </is>
      </c>
      <c r="FH36" s="48" t="inlineStr">
        <is>
          <t>Cukup sering (2 minggu sekali)</t>
        </is>
      </c>
      <c r="FI36" s="48" t="inlineStr">
        <is>
          <t>Mengetahui</t>
        </is>
      </c>
      <c r="FJ36" s="48" t="inlineStr">
        <is>
          <t>Selalu (setiap hari)</t>
        </is>
      </c>
      <c r="FK36" s="48" t="inlineStr">
        <is>
          <t>Tidak mengetahui</t>
        </is>
      </c>
      <c r="FL36" s="48" t="inlineStr">
        <is>
          <t>Tidak pernah</t>
        </is>
      </c>
      <c r="FM36" s="48" t="inlineStr">
        <is>
          <t>Tidak mengetahui</t>
        </is>
      </c>
      <c r="FN36" s="48" t="inlineStr">
        <is>
          <t>Sering (setiap minggu)</t>
        </is>
      </c>
      <c r="FO36" s="48" t="inlineStr">
        <is>
          <t>Mengetahui</t>
        </is>
      </c>
      <c r="FP36" s="48" t="inlineStr">
        <is>
          <t>Selalu (setiap hari)</t>
        </is>
      </c>
      <c r="FQ36" s="48" t="inlineStr">
        <is>
          <t>Mengetahui</t>
        </is>
      </c>
      <c r="FR36" s="48" t="inlineStr">
        <is>
          <t>Ya</t>
        </is>
      </c>
      <c r="FS36" s="48" t="inlineStr">
        <is>
          <t>Mengetahui</t>
        </is>
      </c>
      <c r="FT36" s="48" t="inlineStr">
        <is>
          <t>Ya, selalu</t>
        </is>
      </c>
      <c r="FU36" s="48" t="inlineStr">
        <is>
          <t>Laki-laki dewasa Pekerja tambahan</t>
        </is>
      </c>
      <c r="FV36" s="8" t="n">
        <v>1</v>
      </c>
      <c r="FW36" s="8" t="n">
        <v>0</v>
      </c>
      <c r="FX36" s="8" t="n">
        <v>0</v>
      </c>
      <c r="FY36" s="8" t="n">
        <v>1</v>
      </c>
      <c r="FZ36" s="48" t="inlineStr">
        <is>
          <t>Kurang memahami</t>
        </is>
      </c>
      <c r="GA36" s="48" t="inlineStr">
        <is>
          <t>CPO</t>
        </is>
      </c>
      <c r="GB36" s="8" t="n">
        <v>1</v>
      </c>
      <c r="GC36" s="8" t="n">
        <v>0</v>
      </c>
      <c r="GD36" s="8" t="n">
        <v>0</v>
      </c>
      <c r="GE36" s="8" t="n">
        <v>0</v>
      </c>
      <c r="GF36" s="48" t="n"/>
      <c r="GG36" s="48" t="inlineStr">
        <is>
          <t>Kadang-kadang</t>
        </is>
      </c>
      <c r="GH36" s="48" t="inlineStr">
        <is>
          <t>Ya</t>
        </is>
      </c>
      <c r="GI36" s="48" t="inlineStr">
        <is>
          <t>Tetangga</t>
        </is>
      </c>
      <c r="GJ36" s="8" t="n">
        <v>1</v>
      </c>
      <c r="GK36" s="8" t="n">
        <v>0</v>
      </c>
      <c r="GL36" s="8" t="n">
        <v>0</v>
      </c>
      <c r="GM36" s="8" t="n">
        <v>0</v>
      </c>
      <c r="GN36" s="48" t="n"/>
      <c r="GO36" s="8" t="n">
        <v>8</v>
      </c>
      <c r="GP36" s="48" t="inlineStr">
        <is>
          <t>Penuh (100%)</t>
        </is>
      </c>
      <c r="GQ36" s="48" t="inlineStr">
        <is>
          <t>LPG</t>
        </is>
      </c>
      <c r="GR36" s="8" t="n">
        <v>1</v>
      </c>
      <c r="GS36" s="8" t="n">
        <v>0</v>
      </c>
      <c r="GT36" s="8" t="n">
        <v>0</v>
      </c>
      <c r="GU36" s="8" t="n">
        <v>0</v>
      </c>
      <c r="GV36" s="8" t="n">
        <v>0</v>
      </c>
      <c r="GW36" s="8" t="n">
        <v>0</v>
      </c>
      <c r="GX36" s="8" t="n">
        <v>0</v>
      </c>
      <c r="GY36" s="48" t="n"/>
      <c r="GZ36" s="48" t="inlineStr">
        <is>
          <t>Ya</t>
        </is>
      </c>
      <c r="HA36" s="48" t="n"/>
      <c r="HB36" s="48" t="n"/>
      <c r="HC36" s="48" t="n"/>
      <c r="HD36" s="48" t="n"/>
      <c r="HE36" s="8" t="n">
        <v>12</v>
      </c>
      <c r="HF36" s="8" t="n">
        <v>76000</v>
      </c>
      <c r="HG36" s="8" t="n">
        <v>0</v>
      </c>
      <c r="HH36" s="39" t="n">
        <v>0</v>
      </c>
      <c r="HI36" s="48" t="n"/>
      <c r="HJ36" s="48" t="n"/>
      <c r="HK36" s="48" t="n"/>
      <c r="HL36" s="48" t="n"/>
      <c r="HM36" s="48" t="n"/>
      <c r="HN36" s="48" t="n"/>
      <c r="HO36" s="48" t="n"/>
      <c r="HP36" s="48" t="n"/>
      <c r="HQ36" s="48" t="n"/>
      <c r="HR36" s="48" t="n"/>
      <c r="HS36" s="48" t="n"/>
      <c r="HT36" s="48" t="n"/>
      <c r="HU36" s="48" t="n"/>
      <c r="HV36" s="48" t="n"/>
      <c r="HW36" s="48" t="n"/>
      <c r="HX36" s="48" t="n"/>
      <c r="HY36" s="48" t="n"/>
      <c r="HZ36" s="48" t="n"/>
      <c r="IA36" s="8" t="n">
        <v>12</v>
      </c>
      <c r="IB36" s="8" t="n">
        <v>92000</v>
      </c>
      <c r="IC36" s="48" t="n"/>
      <c r="ID36" s="48" t="n"/>
      <c r="IE36" s="48" t="n"/>
      <c r="IF36" s="48" t="n"/>
      <c r="IG36" s="48" t="n"/>
      <c r="IH36" s="48" t="n"/>
      <c r="II36" s="48" t="n"/>
      <c r="IJ36" s="48" t="n"/>
      <c r="IK36" s="48" t="inlineStr">
        <is>
          <t>30-50 kg</t>
        </is>
      </c>
      <c r="IL36" s="48" t="inlineStr">
        <is>
          <t>1-3 jam</t>
        </is>
      </c>
      <c r="IM36" s="48" t="inlineStr">
        <is>
          <t>Ya</t>
        </is>
      </c>
      <c r="IN36" s="48" t="inlineStr">
        <is>
          <t>Tidak</t>
        </is>
      </c>
      <c r="IO36" s="48" t="inlineStr">
        <is>
          <t>Tidak ada perubahan</t>
        </is>
      </c>
      <c r="IP36" s="48" t="n"/>
      <c r="IQ36" s="48" t="inlineStr">
        <is>
          <t>Tidak pernah</t>
        </is>
      </c>
      <c r="IR36" s="48" t="n"/>
      <c r="IS36" s="48" t="n"/>
      <c r="IT36" s="48" t="n"/>
      <c r="IU36" s="48" t="n"/>
      <c r="IV36" s="48" t="n"/>
      <c r="IW36" s="48" t="n"/>
      <c r="IX36" s="48" t="n"/>
      <c r="IY36" s="48" t="n"/>
      <c r="IZ36" s="48" t="inlineStr">
        <is>
          <t>Tidak pernah</t>
        </is>
      </c>
      <c r="JA36" s="48" t="n"/>
      <c r="JB36" s="48" t="n"/>
      <c r="JC36" s="48" t="n"/>
      <c r="JD36" s="48" t="n"/>
      <c r="JE36" s="48" t="n"/>
      <c r="JF36" s="48" t="n"/>
      <c r="JG36" s="48" t="n"/>
      <c r="JH36" s="48" t="n"/>
      <c r="JI36" s="48" t="inlineStr">
        <is>
          <t>Tidak pernah</t>
        </is>
      </c>
      <c r="JJ36" s="48" t="n"/>
      <c r="JK36" s="48" t="n"/>
      <c r="JL36" s="48" t="n"/>
      <c r="JM36" s="48" t="n"/>
      <c r="JN36" s="48" t="n"/>
      <c r="JO36" s="48" t="n"/>
      <c r="JP36" s="48" t="n"/>
      <c r="JQ36" s="48" t="n"/>
      <c r="JR36" s="48" t="inlineStr">
        <is>
          <t>Tidak pernah</t>
        </is>
      </c>
      <c r="JS36" s="48" t="n"/>
      <c r="JT36" s="48" t="n"/>
      <c r="JU36" s="48" t="n"/>
      <c r="JV36" s="48" t="n"/>
      <c r="JW36" s="48" t="n"/>
      <c r="JX36" s="48" t="n"/>
      <c r="JY36" s="48" t="n"/>
      <c r="JZ36" s="48" t="n"/>
      <c r="KA36" s="48" t="inlineStr">
        <is>
          <t>Tidak pernah</t>
        </is>
      </c>
      <c r="KB36" s="48" t="n"/>
      <c r="KC36" s="48" t="n"/>
      <c r="KD36" s="48" t="n"/>
      <c r="KE36" s="48" t="n"/>
      <c r="KF36" s="48" t="n"/>
      <c r="KG36" s="48" t="n"/>
      <c r="KH36" s="48" t="n"/>
      <c r="KI36" s="48" t="n"/>
      <c r="KJ36" s="48" t="inlineStr">
        <is>
          <t>Tidak pernah</t>
        </is>
      </c>
      <c r="KK36" s="48" t="n"/>
      <c r="KL36" s="48" t="n"/>
      <c r="KM36" s="48" t="n"/>
      <c r="KN36" s="48" t="n"/>
      <c r="KO36" s="48" t="n"/>
      <c r="KP36" s="48" t="n"/>
      <c r="KQ36" s="48" t="n"/>
      <c r="KR36" s="48" t="n"/>
      <c r="KS36" s="48" t="inlineStr">
        <is>
          <t>Tidak ada perubahan</t>
        </is>
      </c>
      <c r="KT36" s="48" t="inlineStr">
        <is>
          <t>0-1 kali</t>
        </is>
      </c>
      <c r="KU36" s="48" t="inlineStr">
        <is>
          <t>0-1 kali</t>
        </is>
      </c>
      <c r="KV36" s="48" t="inlineStr">
        <is>
          <t>Tidak ada</t>
        </is>
      </c>
      <c r="KW36" s="8" t="n">
        <v>0</v>
      </c>
      <c r="KX36" s="8" t="n">
        <v>0</v>
      </c>
      <c r="KY36" s="8" t="n">
        <v>0</v>
      </c>
      <c r="KZ36" s="8" t="n">
        <v>1</v>
      </c>
      <c r="LA36" s="48" t="inlineStr">
        <is>
          <t>Cukup membaik</t>
        </is>
      </c>
      <c r="LB36" s="48" t="inlineStr">
        <is>
          <t>Jauh lebih baik</t>
        </is>
      </c>
      <c r="LC36" s="8" t="n">
        <v>3</v>
      </c>
      <c r="LD36" s="8" t="n">
        <v>3</v>
      </c>
      <c r="LE36" s="8" t="n">
        <v>0</v>
      </c>
      <c r="LF36" s="8" t="n">
        <v>0</v>
      </c>
      <c r="LG36" s="48" t="inlineStr">
        <is>
          <t>Ya</t>
        </is>
      </c>
      <c r="LH36" s="8" t="n">
        <v>96000</v>
      </c>
      <c r="LI36" s="48" t="n"/>
      <c r="LJ36" s="48" t="inlineStr">
        <is>
          <t>Kebutuhan rumah tangga</t>
        </is>
      </c>
      <c r="LK36" s="8" t="n">
        <v>0</v>
      </c>
      <c r="LL36" s="8" t="n">
        <v>0</v>
      </c>
      <c r="LM36" s="8" t="n">
        <v>0</v>
      </c>
      <c r="LN36" s="8" t="n">
        <v>0</v>
      </c>
      <c r="LO36" s="8" t="n">
        <v>1</v>
      </c>
      <c r="LP36" s="8" t="n">
        <v>0</v>
      </c>
      <c r="LQ36" s="8" t="n">
        <v>0</v>
      </c>
      <c r="LR36" s="11" t="n"/>
      <c r="LS36" s="8" t="n">
        <v>60</v>
      </c>
      <c r="LT36" s="8" t="n">
        <v>0</v>
      </c>
      <c r="LU36" s="8" t="n">
        <v>0</v>
      </c>
      <c r="LV36" s="8" t="n">
        <v>60</v>
      </c>
      <c r="LW36" s="8" t="n">
        <v>0</v>
      </c>
      <c r="LX36" s="8" t="n">
        <v>0</v>
      </c>
      <c r="LY36" s="8" t="n">
        <v>60</v>
      </c>
      <c r="LZ36" s="8" t="n">
        <v>0</v>
      </c>
      <c r="MA36" s="8" t="n">
        <v>0</v>
      </c>
      <c r="MB36" s="48" t="inlineStr">
        <is>
          <t>Ya</t>
        </is>
      </c>
      <c r="MC36" s="8" t="n">
        <v>0</v>
      </c>
      <c r="MD36" s="8" t="n">
        <v>0</v>
      </c>
      <c r="ME36" s="8" t="n">
        <v>0</v>
      </c>
      <c r="MF36" s="8" t="n">
        <v>0</v>
      </c>
      <c r="MG36" s="8" t="n">
        <v>0</v>
      </c>
      <c r="MH36" s="8" t="n">
        <v>0</v>
      </c>
      <c r="MI36" s="48" t="inlineStr">
        <is>
          <t>Pendidikan anak (mengantar sekolah, menemani anak belajar, menyiapkan bekal dsb) Aktivitas sosial diluar rumah (misalnya, berkumpul dengan tetangga, mengikuti kegiatan PKK, dsb) Istirahat</t>
        </is>
      </c>
      <c r="MJ36" s="8" t="n">
        <v>1</v>
      </c>
      <c r="MK36" s="8" t="n">
        <v>1</v>
      </c>
      <c r="ML36" s="8" t="n">
        <v>1</v>
      </c>
      <c r="MM36" s="8" t="n">
        <v>0</v>
      </c>
      <c r="MN36" s="8" t="n">
        <v>0</v>
      </c>
      <c r="MO36" s="8" t="n">
        <v>0</v>
      </c>
      <c r="MP36" s="48" t="n"/>
      <c r="MQ36" s="48" t="n"/>
      <c r="MR36" s="40" t="inlineStr">
        <is>
          <t>Istirahat</t>
        </is>
      </c>
      <c r="MS36" s="17" t="inlineStr">
        <is>
          <t>Kegiatan PKK</t>
        </is>
      </c>
      <c r="MT36" s="48" t="n"/>
      <c r="MU36" s="48" t="inlineStr">
        <is>
          <t>Ya, mempekerjakan orang lain</t>
        </is>
      </c>
      <c r="MV36" s="48" t="inlineStr">
        <is>
          <t>Lainnya</t>
        </is>
      </c>
      <c r="MW36" s="8" t="n">
        <v>0</v>
      </c>
      <c r="MX36" s="8" t="n">
        <v>0</v>
      </c>
      <c r="MY36" s="8" t="n">
        <v>0</v>
      </c>
      <c r="MZ36" s="8" t="n">
        <v>1</v>
      </c>
      <c r="NA36" s="27" t="inlineStr">
        <is>
          <t>Mengurus ternak</t>
        </is>
      </c>
      <c r="NB36" s="8" t="n">
        <v>3</v>
      </c>
      <c r="NC36" s="48" t="n"/>
      <c r="ND36" s="48" t="n"/>
      <c r="NE36" s="48" t="n"/>
      <c r="NF36" s="48" t="n"/>
      <c r="NG36" s="48" t="n"/>
      <c r="NH36" s="48" t="n"/>
      <c r="NI36" s="48" t="n"/>
      <c r="NJ36" s="48" t="n"/>
      <c r="NK36" s="48" t="n"/>
      <c r="NL36" s="48" t="inlineStr">
        <is>
          <t>Ya</t>
        </is>
      </c>
      <c r="NM36" s="48" t="inlineStr">
        <is>
          <t>100% dana hibah</t>
        </is>
      </c>
      <c r="NN36" s="17" t="inlineStr">
        <is>
          <t>0 (100% sumber pembiayaan dari hibah)</t>
        </is>
      </c>
      <c r="NO36" s="17" t="inlineStr">
        <is>
          <t>Yayasan Rumah Energi atau BIRU</t>
        </is>
      </c>
      <c r="NP36" s="48" t="n"/>
      <c r="NQ36" s="48" t="n"/>
      <c r="NR36" s="48" t="n"/>
      <c r="NS36" s="48" t="n"/>
      <c r="NT36" s="48" t="n"/>
      <c r="NU36" s="48" t="n"/>
      <c r="NV36" s="48" t="n"/>
      <c r="NW36" s="48" t="n"/>
      <c r="NX36" s="48" t="inlineStr">
        <is>
          <t>Sedikit meningkat</t>
        </is>
      </c>
      <c r="NY36" s="8" t="n">
        <v>120</v>
      </c>
      <c r="NZ36" s="8" t="n">
        <v>0</v>
      </c>
      <c r="OA36" s="8" t="n">
        <v>0</v>
      </c>
      <c r="OB36" s="8" t="n">
        <v>0</v>
      </c>
      <c r="OC36" s="8" t="n">
        <v>60</v>
      </c>
      <c r="OD36" s="8" t="n">
        <v>0</v>
      </c>
      <c r="OE36" s="48" t="inlineStr">
        <is>
          <t>Lebih baik</t>
        </is>
      </c>
      <c r="OF36" s="48" t="inlineStr">
        <is>
          <t>Lebih buruk (menjadi lebih lama 5-30 menit, ATAU rasa/bau makanan berubah menjadi kurang baik ATAU alasan lainnya)</t>
        </is>
      </c>
      <c r="OG36" s="48" t="inlineStr">
        <is>
          <t>Ya</t>
        </is>
      </c>
      <c r="OH36" s="8" t="n">
        <v>0</v>
      </c>
      <c r="OI36" s="8" t="n">
        <v>0</v>
      </c>
      <c r="OJ36" s="8" t="n">
        <v>0</v>
      </c>
      <c r="OK36" s="8" t="n">
        <v>0</v>
      </c>
      <c r="OL36" s="8" t="n">
        <v>0</v>
      </c>
      <c r="OM36" s="8" t="n">
        <v>0</v>
      </c>
      <c r="ON36" s="8" t="n">
        <v>12</v>
      </c>
      <c r="OO36" s="8" t="n">
        <v>0</v>
      </c>
      <c r="OP36" s="48">
        <f>VLOOKUP(AG36,'BUS 2'!$G$1:$CU$424,2,0)</f>
        <v/>
      </c>
      <c r="OQ36" s="8">
        <f>VLOOKUP(AG36,'BUS 2'!$G$1:$CU$424,3,0)</f>
        <v/>
      </c>
      <c r="OR36" s="8">
        <f>VLOOKUP(AG36,'BUS 2'!$G$1:$CU$424,4,0)</f>
        <v/>
      </c>
      <c r="OS36" s="8">
        <f>VLOOKUP(AG36,'BUS 2'!$G$1:$CU$424,5,0)</f>
        <v/>
      </c>
      <c r="OT36" s="8">
        <f>VLOOKUP(AG36,'BUS 2'!$G$1:$CU$424,6,0)</f>
        <v/>
      </c>
      <c r="OU36" s="8">
        <f>VLOOKUP(AG36,'BUS 2'!$G$1:$CU$424,7,0)</f>
        <v/>
      </c>
      <c r="OV36" s="8">
        <f>VLOOKUP(AG36,'BUS 2'!$G$1:$CU$424,8,0)</f>
        <v/>
      </c>
      <c r="OW36" s="8">
        <f>VLOOKUP(AG36,'BUS 2'!$G$1:$CU$424,9,0)</f>
        <v/>
      </c>
      <c r="OX36" s="8">
        <f>VLOOKUP(AG36,'BUS 2'!$G$1:$CU$424,10,0)</f>
        <v/>
      </c>
      <c r="OY36" s="8">
        <f>VLOOKUP(AG36,'BUS 2'!$G$1:$CU$424,11,0)</f>
        <v/>
      </c>
      <c r="OZ36" s="8">
        <f>VLOOKUP(AG36,'BUS 2'!$G$1:$CU$424,12,0)</f>
        <v/>
      </c>
      <c r="PA36" s="8">
        <f>VLOOKUP(AG36,'BUS 2'!$G$1:$CU$424,13,0)</f>
        <v/>
      </c>
      <c r="PB36" s="8">
        <f>VLOOKUP(AG36,'BUS 2'!$G$1:$CU$424,14,0)</f>
        <v/>
      </c>
      <c r="PC36" s="8">
        <f>VLOOKUP(AG36,'BUS 2'!$G$1:$CU$424,15,0)</f>
        <v/>
      </c>
      <c r="PD36" s="8">
        <f>VLOOKUP(AG36,'BUS 2'!$G$1:$CU$424,16,0)</f>
        <v/>
      </c>
      <c r="PE36" s="8">
        <f>VLOOKUP(AG36,'BUS 2'!$G$1:$CU$424,17,0)</f>
        <v/>
      </c>
      <c r="PF36" s="8">
        <f>VLOOKUP(AG36,'BUS 2'!$G$1:$CU$424,18,0)</f>
        <v/>
      </c>
      <c r="PG36" s="8">
        <f>VLOOKUP(AG36,'BUS 2'!$G$1:$CU$424,19,0)</f>
        <v/>
      </c>
      <c r="PH36" s="8">
        <f>VLOOKUP(AG36,'BUS 2'!$G$1:$CU$424,20,0)</f>
        <v/>
      </c>
      <c r="PI36" s="8">
        <f>VLOOKUP(AG36,'BUS 2'!$G$1:$CU$424,21,0)</f>
        <v/>
      </c>
      <c r="PJ36" s="8">
        <f>VLOOKUP(AG36,'BUS 2'!$G$1:$CU$424,22,0)</f>
        <v/>
      </c>
      <c r="PK36" s="8">
        <f>VLOOKUP(AG36,'BUS 2'!$G$1:$CU$424,23,0)</f>
        <v/>
      </c>
      <c r="PL36" s="8">
        <f>VLOOKUP(AG36,'BUS 2'!$G$1:$CU$424,24,0)</f>
        <v/>
      </c>
      <c r="PM36" s="8">
        <f>VLOOKUP(AG36,'BUS 2'!$G$1:$CU$424,25,0)</f>
        <v/>
      </c>
      <c r="PN36" s="8">
        <f>VLOOKUP(AG36,'BUS 2'!$G$1:$CU$424,26,0)</f>
        <v/>
      </c>
      <c r="PO36" s="8">
        <f>VLOOKUP(AG36,'BUS 2'!$G$1:$CU$424,27,0)</f>
        <v/>
      </c>
      <c r="PP36" s="8">
        <f>VLOOKUP(AG36,'BUS 2'!$G$1:$CU$424,28,0)</f>
        <v/>
      </c>
      <c r="PQ36" s="8">
        <f>VLOOKUP(AG36,'BUS 2'!$G$1:$CU$424,29,0)</f>
        <v/>
      </c>
      <c r="PR36" s="8">
        <f>VLOOKUP(AG36,'BUS 2'!$G$1:$CU$424,30,0)</f>
        <v/>
      </c>
      <c r="PS36" s="8">
        <f>VLOOKUP(AG36,'BUS 2'!$G$1:$CU$424,31,0)</f>
        <v/>
      </c>
      <c r="PT36" s="48" t="inlineStr">
        <is>
          <t>1-Disebarkan ke lahan terbuka</t>
        </is>
      </c>
      <c r="PU36" s="8" t="n">
        <v>0</v>
      </c>
      <c r="PV36" s="8" t="n">
        <v>0</v>
      </c>
      <c r="PW36" s="8" t="n">
        <v>0</v>
      </c>
      <c r="PX36" s="8" t="n">
        <v>0</v>
      </c>
      <c r="PY36" s="8" t="n">
        <v>0</v>
      </c>
      <c r="PZ36" s="8" t="n">
        <v>1</v>
      </c>
      <c r="QA36" s="8" t="n">
        <v>0</v>
      </c>
      <c r="QB36" s="8" t="n">
        <v>0</v>
      </c>
      <c r="QC36" s="8" t="n">
        <v>0</v>
      </c>
      <c r="QD36" s="48" t="n"/>
      <c r="QE36" s="36" t="n"/>
      <c r="QF36" s="35" t="n"/>
      <c r="QG36" s="35" t="n"/>
      <c r="QH36" s="35" t="n"/>
      <c r="QI36" s="35" t="n"/>
      <c r="QJ36" s="35" t="n"/>
      <c r="QK36" s="36" t="n"/>
      <c r="QL36" s="36" t="n"/>
      <c r="QM36" s="36" t="n"/>
      <c r="QN36" s="36" t="n"/>
      <c r="QO36" s="36" t="n"/>
      <c r="QP36" s="36" t="n"/>
      <c r="QQ36" s="36" t="n"/>
      <c r="QR36" s="36" t="n"/>
      <c r="QS36" s="36" t="n"/>
      <c r="QT36" s="36" t="n"/>
      <c r="QU36" s="36" t="n"/>
      <c r="QV36" s="36" t="n"/>
      <c r="QW36" s="35" t="n"/>
      <c r="QX36" s="35" t="n"/>
      <c r="QY36" s="35" t="n"/>
      <c r="QZ36" s="35" t="n"/>
      <c r="RA36" s="35" t="n"/>
      <c r="RB36" s="36" t="n"/>
      <c r="RC36" s="36" t="n"/>
      <c r="RD36" s="36" t="n"/>
      <c r="RE36" s="36" t="n"/>
      <c r="RF36" s="36" t="n"/>
      <c r="RG36" s="48" t="n"/>
      <c r="RH36" s="35" t="n"/>
      <c r="RI36" s="35" t="n"/>
      <c r="RJ36" s="35" t="n"/>
      <c r="RK36" s="35" t="n"/>
      <c r="RL36" s="35" t="n"/>
      <c r="RM36" s="48" t="n"/>
      <c r="RN36" s="48" t="n"/>
      <c r="RO36" s="48" t="n"/>
      <c r="RP36" s="48" t="n"/>
      <c r="RQ36" s="48" t="n"/>
      <c r="RR36" s="48" t="n"/>
      <c r="RS36" s="35" t="n"/>
      <c r="RT36" s="35" t="n"/>
      <c r="RU36" s="35" t="n"/>
      <c r="RV36" s="35" t="n"/>
      <c r="RW36" s="35" t="n"/>
      <c r="RX36" s="48" t="n"/>
      <c r="RY36" s="48" t="n"/>
      <c r="RZ36" s="48" t="n"/>
      <c r="SA36" s="48" t="n"/>
      <c r="SB36" s="48" t="n"/>
      <c r="SC36" s="48" t="inlineStr">
        <is>
          <t>1-Disebarkan ke lahan terbuka</t>
        </is>
      </c>
      <c r="SD36" s="39" t="n">
        <v>0</v>
      </c>
      <c r="SE36" s="39" t="n">
        <v>0</v>
      </c>
      <c r="SF36" s="39" t="n">
        <v>0</v>
      </c>
      <c r="SG36" s="39" t="n">
        <v>0</v>
      </c>
      <c r="SH36" s="39" t="n">
        <v>0</v>
      </c>
      <c r="SI36" s="8" t="n">
        <v>1</v>
      </c>
      <c r="SJ36" s="8" t="n">
        <v>0</v>
      </c>
      <c r="SK36" s="8" t="n">
        <v>0</v>
      </c>
      <c r="SL36" s="8" t="n">
        <v>0</v>
      </c>
      <c r="SM36" s="48" t="n"/>
      <c r="SN36" s="48" t="n"/>
      <c r="SO36" s="35" t="n"/>
      <c r="SP36" s="35" t="n"/>
      <c r="SQ36" s="35" t="n"/>
      <c r="SR36" s="35" t="n"/>
      <c r="SS36" s="35" t="n"/>
      <c r="ST36" s="48" t="n"/>
      <c r="SU36" s="48" t="n"/>
      <c r="SV36" s="48" t="n"/>
      <c r="SW36" s="48" t="n"/>
      <c r="SX36" s="48" t="n"/>
      <c r="SY36" s="8">
        <f>VLOOKUP(AG36,'BUS 2'!$G$1:$CU$424,33,0)</f>
        <v/>
      </c>
      <c r="SZ36" s="48">
        <f>VLOOKUP(AG36,'BUS 2'!$G$1:$CU$424,34,0)</f>
        <v/>
      </c>
      <c r="TA36" s="48">
        <f>VLOOKUP(AG36,'BUS 2'!$G$1:$CU$424,35,0)</f>
        <v/>
      </c>
      <c r="TB36" s="48">
        <f>VLOOKUP(AG36,'BUS 2'!$G$1:$CU$424,36,0)</f>
        <v/>
      </c>
      <c r="TC36" s="48">
        <f>VLOOKUP(AG36,'BUS 2'!$G$1:$CU$424,37,0)</f>
        <v/>
      </c>
      <c r="TD36" s="48">
        <f>VLOOKUP(AG36,'BUS 2'!$G$1:$CU$424,38,0)</f>
        <v/>
      </c>
      <c r="TE36" s="48">
        <f>VLOOKUP(AG36,'BUS 2'!$G$1:$CU$424,39,0)</f>
        <v/>
      </c>
      <c r="TF36" s="48">
        <f>VLOOKUP(AG36,'BUS 2'!$G$1:$CU$424,40,0)</f>
        <v/>
      </c>
      <c r="TG36" s="8">
        <f>VLOOKUP(AG36,'BUS 2'!$G$1:$CU$424,42,0)</f>
        <v/>
      </c>
      <c r="TH36" s="8">
        <f>VLOOKUP(AG36,'BUS 2'!$G$1:$CU$424,43,0)</f>
        <v/>
      </c>
      <c r="TI36" s="8">
        <f>VLOOKUP(AG36,'BUS 2'!$G$1:$CU$424,44,0)</f>
        <v/>
      </c>
      <c r="TJ36" s="8">
        <f>VLOOKUP(AG36,'BUS 2'!$G$1:$CU$424,45,0)</f>
        <v/>
      </c>
      <c r="TK36" s="8">
        <f>VLOOKUP(AG36,'BUS 2'!$G$1:$CU$424,46,0)</f>
        <v/>
      </c>
      <c r="TL36" s="8">
        <f>VLOOKUP(AG36,'BUS 2'!$G$1:$CU$424,47,0)</f>
        <v/>
      </c>
      <c r="TM36" s="8">
        <f>VLOOKUP(AG36,'BUS 2'!$G$1:$CU$424,48,0)</f>
        <v/>
      </c>
      <c r="TN36" s="8">
        <f>VLOOKUP(AG36,'BUS 2'!$G$1:$CU$424,49,0)</f>
        <v/>
      </c>
      <c r="TO36" s="8">
        <f>VLOOKUP(AG36,'BUS 2'!$G$1:$CU$424,50,0)</f>
        <v/>
      </c>
      <c r="TP36" s="8">
        <f>VLOOKUP(AG36,'BUS 2'!$G$1:$CU$424,51,0)</f>
        <v/>
      </c>
      <c r="TQ36" s="8">
        <f>VLOOKUP(AG36,'BUS 2'!$G$1:$CU$424,52,0)</f>
        <v/>
      </c>
      <c r="TR36" s="8">
        <f>VLOOKUP(AG36,'BUS 2'!$G$1:$CU$424,53,0)</f>
        <v/>
      </c>
      <c r="TS36" s="48">
        <f>VLOOKUP(AG36,'BUS 2'!$G$1:$CU$424,54,0)</f>
        <v/>
      </c>
      <c r="TT36" s="48">
        <f>VLOOKUP(AG36,'BUS 2'!$G$1:$CU$424,55,0)</f>
        <v/>
      </c>
      <c r="TU36" s="48">
        <f>VLOOKUP(AG36,'BUS 2'!$G$1:$CU$424,56,0)</f>
        <v/>
      </c>
      <c r="TV36" s="48">
        <f>VLOOKUP(AG36,'BUS 2'!$G$1:$CU$424,57,0)</f>
        <v/>
      </c>
      <c r="TW36" s="48">
        <f>VLOOKUP(AG36,'BUS 2'!$G$1:$CU$424,58,0)</f>
        <v/>
      </c>
      <c r="TX36" s="48">
        <f>VLOOKUP(AG36,'BUS 2'!$G$1:$CU$424,59,0)</f>
        <v/>
      </c>
      <c r="TY36" s="48">
        <f>VLOOKUP(AG36,'BUS 2'!$G$1:$CU$424,60,0)</f>
        <v/>
      </c>
      <c r="TZ36" s="48">
        <f>VLOOKUP(AG36,'BUS 2'!$G$1:$CU$424,61,0)</f>
        <v/>
      </c>
      <c r="UA36" s="48">
        <f>VLOOKUP(AG36,'BUS 2'!$G$1:$CU$424,62,0)</f>
        <v/>
      </c>
      <c r="UB36" s="48">
        <f>VLOOKUP(AG36,'BUS 2'!$G$1:$CU$424,63,0)</f>
        <v/>
      </c>
      <c r="UC36" s="48">
        <f>VLOOKUP(AG36,'BUS 2'!$G$1:$CU$424,64,0)</f>
        <v/>
      </c>
      <c r="UD36" s="48">
        <f>VLOOKUP(AG36,'BUS 2'!$G$1:$CU$424,65,0)</f>
        <v/>
      </c>
      <c r="UE36" s="48">
        <f>VLOOKUP(AG36,'BUS 2'!$G$1:$CU$424,66,0)</f>
        <v/>
      </c>
      <c r="UF36" s="48">
        <f>VLOOKUP(AG36,'BUS 2'!$G$1:$CU$424,67,0)</f>
        <v/>
      </c>
      <c r="UG36" s="48">
        <f>VLOOKUP(AG36,'BUS 2'!$G$1:$CU$424,68,0)</f>
        <v/>
      </c>
      <c r="UH36" s="48">
        <f>VLOOKUP(AG36,'BUS 2'!$G$1:$CU$424,69,0)</f>
        <v/>
      </c>
      <c r="UI36" s="48">
        <f>VLOOKUP(AG36,'BUS 2'!$G$1:$CU$424,70,0)</f>
        <v/>
      </c>
      <c r="UJ36" s="48">
        <f>VLOOKUP(AG36,'BUS 2'!$G$1:$CU$424,71,0)</f>
        <v/>
      </c>
      <c r="UK36" s="48">
        <f>VLOOKUP(AG36,'BUS 2'!$G$1:$CU$424,72,0)</f>
        <v/>
      </c>
      <c r="UL36" s="48">
        <f>VLOOKUP(AG36,'BUS 2'!$G$1:$CU$424,73,0)</f>
        <v/>
      </c>
      <c r="UM36" s="48">
        <f>VLOOKUP(AG36,'BUS 2'!$G$1:$CU$424,74,0)</f>
        <v/>
      </c>
      <c r="UN36" s="48">
        <f>VLOOKUP(AG36,'BUS 2'!$G$1:$CU$424,75,0)</f>
        <v/>
      </c>
      <c r="UO36" s="48">
        <f>VLOOKUP(AG36,'BUS 2'!$G$1:$CU$424,76,0)</f>
        <v/>
      </c>
      <c r="UP36" s="48">
        <f>VLOOKUP(AG36,'BUS 2'!$G$1:$CU$424,77,0)</f>
        <v/>
      </c>
      <c r="UQ36" s="48">
        <f>VLOOKUP(AG36,'BUS 2'!$G$1:$CU$424,78,0)</f>
        <v/>
      </c>
      <c r="UR36" s="48">
        <f>VLOOKUP(AG36,'BUS 2'!$G$1:$CU$424,79,0)</f>
        <v/>
      </c>
      <c r="US36" s="48">
        <f>VLOOKUP(AG36,'BUS 2'!$G$1:$CU$424,80,0)</f>
        <v/>
      </c>
      <c r="UT36" s="48">
        <f>VLOOKUP(AG36,'BUS 2'!$G$1:$CU$424,81,0)</f>
        <v/>
      </c>
      <c r="UU36" s="48" t="n"/>
      <c r="UV36" s="48" t="n"/>
      <c r="UW36" s="48" t="n"/>
      <c r="UX36" s="48" t="n"/>
      <c r="UY36" s="48" t="n"/>
      <c r="UZ36" s="48" t="n"/>
      <c r="VA36" s="48" t="inlineStr">
        <is>
          <t>Penggembalaan terbuka</t>
        </is>
      </c>
      <c r="VB36" s="48" t="n"/>
      <c r="VC36" s="48" t="n"/>
      <c r="VD36" s="48" t="n"/>
      <c r="VE36" s="48" t="n"/>
      <c r="VF36" s="48" t="n"/>
      <c r="VG36" s="48" t="n"/>
      <c r="VH36" s="48" t="n"/>
      <c r="VI36" s="48" t="inlineStr">
        <is>
          <t>Sangat jarang (&gt;1 bulan sekali)</t>
        </is>
      </c>
      <c r="VJ36" s="48" t="n"/>
      <c r="VK36" s="48" t="n"/>
      <c r="VL36" s="48" t="n"/>
      <c r="VM36" s="48" t="n"/>
      <c r="VN36" s="48" t="n"/>
      <c r="VO36" s="48" t="n"/>
      <c r="VP36" s="48" t="n"/>
      <c r="VQ36" s="48" t="n"/>
      <c r="VR36" s="48" t="n"/>
      <c r="VS36" s="48" t="n"/>
      <c r="VT36" s="48" t="n"/>
      <c r="VU36" s="48" t="n"/>
      <c r="VV36" s="48" t="n"/>
      <c r="VW36" s="48" t="n"/>
      <c r="VX36" s="48" t="n"/>
      <c r="VY36" s="48" t="n"/>
      <c r="VZ36" s="48" t="n"/>
      <c r="WA36" s="48" t="n"/>
      <c r="WB36" s="48" t="n"/>
      <c r="WC36" s="48" t="n"/>
      <c r="WD36" s="48" t="n"/>
      <c r="WE36" s="48" t="n"/>
      <c r="WF36" s="48" t="n"/>
      <c r="WG36" s="48" t="n"/>
      <c r="WH36" s="48" t="n"/>
      <c r="WI36" s="48" t="n"/>
      <c r="WJ36" s="48" t="n"/>
      <c r="WK36" s="48" t="n"/>
      <c r="WL36" s="48" t="n"/>
      <c r="WM36" s="48" t="n"/>
      <c r="WN36" s="48" t="n"/>
      <c r="WO36" s="48" t="n"/>
      <c r="WP36" s="48" t="n"/>
      <c r="WQ36" s="48" t="n"/>
      <c r="WR36" s="48" t="n"/>
      <c r="WS36" s="48" t="n"/>
      <c r="WT36" s="48" t="n"/>
      <c r="WU36" s="48" t="n"/>
      <c r="WV36" s="48" t="n"/>
      <c r="WW36" s="48" t="n"/>
      <c r="WX36" s="48" t="n"/>
      <c r="WY36" s="48" t="n"/>
      <c r="WZ36" s="48" t="n"/>
      <c r="XA36" s="48" t="n"/>
      <c r="XB36" s="48" t="n"/>
      <c r="XC36" s="48" t="n"/>
      <c r="XD36" s="48" t="n"/>
      <c r="XE36" s="48" t="n"/>
      <c r="XF36" s="48" t="n"/>
      <c r="XG36" s="48" t="n"/>
      <c r="XH36" s="48" t="n"/>
      <c r="XI36" s="48" t="n"/>
      <c r="XJ36" s="48" t="n"/>
      <c r="XK36" s="48" t="n"/>
      <c r="XL36" s="48" t="n"/>
      <c r="XM36" s="48" t="n"/>
      <c r="XN36" s="48" t="n"/>
      <c r="XO36" s="48" t="n"/>
      <c r="XP36" s="48" t="n"/>
      <c r="XQ36" s="48" t="n"/>
      <c r="XR36" s="48" t="n"/>
      <c r="XS36" s="48" t="n"/>
      <c r="XT36" s="48" t="n"/>
      <c r="XU36" s="48" t="n"/>
      <c r="XV36" s="48" t="n"/>
      <c r="XW36" s="48" t="n"/>
      <c r="XX36" s="48" t="n"/>
      <c r="XY36" s="48" t="n"/>
      <c r="XZ36" s="48" t="n"/>
      <c r="YA36" s="48" t="n"/>
      <c r="YB36" s="48" t="n"/>
      <c r="YC36" s="48" t="n"/>
      <c r="YD36" s="48" t="n"/>
      <c r="YE36" s="48" t="n"/>
      <c r="YF36" s="48" t="n"/>
      <c r="YG36" s="48" t="n"/>
      <c r="YH36" s="48" t="n"/>
      <c r="YI36" s="48" t="n"/>
      <c r="YJ36" s="48" t="n"/>
      <c r="YK36" s="48" t="n"/>
      <c r="YL36" s="48" t="n"/>
      <c r="YM36" s="48" t="n"/>
      <c r="YN36" s="48" t="inlineStr">
        <is>
          <t>3-Disimpan terbuka (dry lot)</t>
        </is>
      </c>
      <c r="YO36" s="8" t="n">
        <v>0</v>
      </c>
      <c r="YP36" s="8" t="n">
        <v>0</v>
      </c>
      <c r="YQ36" s="8" t="n">
        <v>0</v>
      </c>
      <c r="YR36" s="8" t="n">
        <v>0</v>
      </c>
      <c r="YS36" s="8" t="n">
        <v>0</v>
      </c>
      <c r="YT36" s="8" t="n">
        <v>0</v>
      </c>
      <c r="YU36" s="8" t="n">
        <v>1</v>
      </c>
      <c r="YV36" s="8" t="n">
        <v>0</v>
      </c>
      <c r="YW36" s="8" t="n">
        <v>0</v>
      </c>
      <c r="YX36" s="8" t="n">
        <v>0</v>
      </c>
      <c r="YY36" s="8" t="n">
        <v>0</v>
      </c>
      <c r="YZ36" s="8" t="n">
        <v>0</v>
      </c>
      <c r="ZA36" s="48" t="n"/>
      <c r="ZB36" s="48" t="n"/>
      <c r="ZC36" s="48" t="n"/>
      <c r="ZD36" s="48" t="n"/>
      <c r="ZE36" s="48" t="n"/>
      <c r="ZF36" s="48" t="n"/>
      <c r="ZG36" s="48" t="n"/>
      <c r="ZH36" s="48" t="n"/>
      <c r="ZI36" s="48" t="n"/>
      <c r="ZJ36" s="48" t="n"/>
      <c r="ZK36" s="48" t="n"/>
      <c r="ZL36" s="48" t="n"/>
      <c r="ZM36" s="48" t="n"/>
      <c r="ZN36" s="48" t="n"/>
      <c r="ZO36" s="48" t="n"/>
      <c r="ZP36" s="48" t="n"/>
      <c r="ZQ36" s="48" t="n"/>
      <c r="ZR36" s="48" t="n"/>
      <c r="ZS36" s="48" t="n"/>
      <c r="ZT36" s="48" t="n"/>
      <c r="ZU36" s="48" t="n"/>
      <c r="ZV36" s="48" t="n"/>
      <c r="ZW36" s="48" t="n"/>
      <c r="ZX36" s="48" t="n"/>
      <c r="ZY36" s="48" t="n"/>
      <c r="ZZ36" s="48" t="n"/>
      <c r="AAA36" s="48" t="n"/>
      <c r="AAB36" s="8" t="n">
        <v>2</v>
      </c>
      <c r="AAC36" s="48" t="n"/>
      <c r="AAD36" s="48" t="n"/>
      <c r="AAE36" s="48" t="n"/>
      <c r="AAF36" s="48" t="n"/>
      <c r="AAG36" s="48" t="n"/>
      <c r="AAH36" s="48" t="n"/>
      <c r="AAI36" s="48" t="n"/>
      <c r="AAJ36" s="48" t="inlineStr">
        <is>
          <t>Pakan kering (misal: konsentrat, silase, pelet)</t>
        </is>
      </c>
      <c r="AAK36" s="48" t="n"/>
      <c r="AAL36" s="48" t="inlineStr">
        <is>
          <t>Ya</t>
        </is>
      </c>
      <c r="AAM36" s="48" t="inlineStr">
        <is>
          <t>Padat Cair</t>
        </is>
      </c>
      <c r="AAN36" s="8" t="n">
        <v>1</v>
      </c>
      <c r="AAO36" s="8" t="n">
        <v>1</v>
      </c>
      <c r="AAP36" s="8" t="n">
        <v>10</v>
      </c>
      <c r="AAQ36" s="8" t="n">
        <v>14</v>
      </c>
      <c r="AAR36" s="48" t="inlineStr">
        <is>
          <t>Ya</t>
        </is>
      </c>
      <c r="AAS36" s="48" t="inlineStr">
        <is>
          <t>Mengetahui</t>
        </is>
      </c>
      <c r="AAT36" s="48" t="inlineStr">
        <is>
          <t>Digunakan untuk pupuk di lahan pertanian sendiri Diberikan gratis ke orang lain</t>
        </is>
      </c>
      <c r="AAU36" s="8" t="n">
        <v>1</v>
      </c>
      <c r="AAV36" s="8" t="n">
        <v>0</v>
      </c>
      <c r="AAW36" s="8" t="n">
        <v>0</v>
      </c>
      <c r="AAX36" s="8" t="n">
        <v>0</v>
      </c>
      <c r="AAY36" s="8" t="n">
        <v>1</v>
      </c>
      <c r="AAZ36" s="8" t="n">
        <v>0</v>
      </c>
      <c r="ABA36" s="8" t="n">
        <v>0</v>
      </c>
      <c r="ABB36" s="48" t="inlineStr">
        <is>
          <t>Pupuk cair untuk tanaman Pestisida organik</t>
        </is>
      </c>
      <c r="ABC36" s="8" t="n">
        <v>1</v>
      </c>
      <c r="ABD36" s="8" t="n">
        <v>0</v>
      </c>
      <c r="ABE36" s="8" t="n">
        <v>1</v>
      </c>
      <c r="ABF36" s="8" t="n">
        <v>0</v>
      </c>
      <c r="ABG36" s="8" t="n">
        <v>0</v>
      </c>
      <c r="ABH36" s="48" t="n"/>
      <c r="ABI36" s="48" t="n"/>
      <c r="ABJ36" s="48" t="n"/>
      <c r="ABK36" s="48" t="n"/>
      <c r="ABL36" s="48" t="n"/>
      <c r="ABM36" s="48" t="n"/>
      <c r="ABN36" s="48" t="n"/>
      <c r="ABO36" s="48" t="n"/>
      <c r="ABP36" s="48" t="n"/>
      <c r="ABQ36" s="48" t="inlineStr">
        <is>
          <t>Padi</t>
        </is>
      </c>
      <c r="ABR36" s="48" t="inlineStr">
        <is>
          <t>Sangat sering (setiap hari)</t>
        </is>
      </c>
      <c r="ABS36" s="8" t="n">
        <v>10000</v>
      </c>
      <c r="ABT36" s="48" t="n"/>
      <c r="ABU36" s="8" t="n">
        <v>10</v>
      </c>
      <c r="ABV36" s="8" t="n">
        <v>0</v>
      </c>
      <c r="ABW36" s="48" t="inlineStr">
        <is>
          <t>Urea</t>
        </is>
      </c>
      <c r="ABX36" s="48" t="n"/>
      <c r="ABY36" s="8" t="n">
        <v>150</v>
      </c>
      <c r="ABZ36" s="8" t="n">
        <v>1000</v>
      </c>
      <c r="ACA36" s="8" t="n">
        <v>75</v>
      </c>
      <c r="ACB36" s="8" t="n">
        <v>2500</v>
      </c>
      <c r="ACC36" s="8" t="n">
        <v>5400</v>
      </c>
      <c r="ACD36" s="8" t="n">
        <v>4500</v>
      </c>
      <c r="ACE36" s="48" t="inlineStr">
        <is>
          <t>Ya</t>
        </is>
      </c>
      <c r="ACF36" s="48" t="inlineStr">
        <is>
          <t>Sangat meningkat</t>
        </is>
      </c>
      <c r="ACG36" s="48" t="inlineStr">
        <is>
          <t>Sangat meningkat</t>
        </is>
      </c>
      <c r="ACH36" s="48" t="inlineStr">
        <is>
          <t>Sangat meningkat</t>
        </is>
      </c>
      <c r="ACI36" s="48" t="n"/>
      <c r="ACJ36" s="48" t="n"/>
      <c r="ACK36" s="48" t="inlineStr">
        <is>
          <t>Lainnya</t>
        </is>
      </c>
      <c r="ACL36" s="8" t="n">
        <v>0</v>
      </c>
      <c r="ACM36" s="8" t="n">
        <v>0</v>
      </c>
      <c r="ACN36" s="8" t="n">
        <v>0</v>
      </c>
      <c r="ACO36" s="8" t="n">
        <v>0</v>
      </c>
      <c r="ACP36" s="8" t="n">
        <v>0</v>
      </c>
      <c r="ACQ36" s="8" t="n">
        <v>0</v>
      </c>
      <c r="ACR36" s="8" t="n">
        <v>1</v>
      </c>
      <c r="ACS36" s="48" t="inlineStr">
        <is>
          <t>Diberikan ke tetangga bagi yang berminat</t>
        </is>
      </c>
      <c r="ACT36" s="48" t="inlineStr">
        <is>
          <t>-</t>
        </is>
      </c>
      <c r="ACU36" s="48" t="inlineStr">
        <is>
          <t>Manfaat sangat kecil/terbatas</t>
        </is>
      </c>
      <c r="ACV36" s="48" t="inlineStr">
        <is>
          <t>Sama saja</t>
        </is>
      </c>
      <c r="ACW36" s="48" t="inlineStr">
        <is>
          <t>Anggota keluarga - Perempuan dewasa</t>
        </is>
      </c>
      <c r="ACX36" s="48" t="inlineStr">
        <is>
          <t>Setuju</t>
        </is>
      </c>
      <c r="ACY36" s="48" t="inlineStr">
        <is>
          <t>Anggota keluarga - Laki-laki dewasa Anggota keluarga - Perempuan dewasa</t>
        </is>
      </c>
      <c r="ACZ36" s="8" t="n">
        <v>1</v>
      </c>
      <c r="ADA36" s="8" t="n">
        <v>1</v>
      </c>
      <c r="ADB36" s="8" t="n">
        <v>0</v>
      </c>
      <c r="ADC36" s="8" t="n">
        <v>0</v>
      </c>
      <c r="ADD36" s="48" t="inlineStr">
        <is>
          <t>Sangat puas</t>
        </is>
      </c>
      <c r="ADE36" s="48" t="inlineStr">
        <is>
          <t>Puas</t>
        </is>
      </c>
      <c r="ADF36" s="48" t="inlineStr">
        <is>
          <t>Puas</t>
        </is>
      </c>
      <c r="ADG36" s="48" t="inlineStr">
        <is>
          <t>Sangat puas</t>
        </is>
      </c>
      <c r="ADH36" s="48" t="inlineStr">
        <is>
          <t>Tidak</t>
        </is>
      </c>
      <c r="ADI36" s="48" t="n"/>
      <c r="ADJ36" s="48" t="inlineStr">
        <is>
          <t>Cukup puas</t>
        </is>
      </c>
      <c r="ADK36" s="48" t="n"/>
      <c r="ADL36" s="48" t="n"/>
      <c r="ADM36" s="48" t="n"/>
      <c r="ADN36" s="48" t="n"/>
      <c r="ADO36" s="48" t="n"/>
      <c r="ADP36" s="48" t="n"/>
      <c r="ADQ36" s="48" t="n"/>
      <c r="ADR36" s="48" t="n"/>
      <c r="ADS36" s="48" t="n"/>
      <c r="ADT36" s="48" t="n"/>
      <c r="ADU36" s="48" t="inlineStr">
        <is>
          <t>Menghubungi CPO atau pendamping</t>
        </is>
      </c>
      <c r="ADV36" s="8" t="n">
        <v>0</v>
      </c>
      <c r="ADW36" s="8" t="n">
        <v>0</v>
      </c>
      <c r="ADX36" s="8" t="n">
        <v>0</v>
      </c>
      <c r="ADY36" s="8" t="n">
        <v>0</v>
      </c>
      <c r="ADZ36" s="8" t="n">
        <v>1</v>
      </c>
      <c r="AEA36" s="8" t="n">
        <v>0</v>
      </c>
      <c r="AEB36" s="8" t="n">
        <v>0</v>
      </c>
      <c r="AEC36" s="8" t="n">
        <v>0</v>
      </c>
      <c r="AED36" s="48" t="inlineStr">
        <is>
          <t>Hubungi CPO</t>
        </is>
      </c>
      <c r="AEE36" s="48" t="inlineStr">
        <is>
          <t>Laki-laki dewasa</t>
        </is>
      </c>
      <c r="AEF36" s="48" t="n"/>
      <c r="AEG36" s="48" t="inlineStr">
        <is>
          <t>Menelepon atau WA langsung</t>
        </is>
      </c>
      <c r="AEH36" s="48" t="n"/>
      <c r="AEI36" s="48" t="inlineStr">
        <is>
          <t>Melihat peluang ekonomi untuk warga agar dapat ditingkatkan. Permasalahan gas perlu ditingkatkan atau disosialisasikan ke warga umum. Perlu adanya peningkatan pendampingan</t>
        </is>
      </c>
      <c r="AEJ36" s="48" t="inlineStr">
        <is>
          <t>Ya, selalu</t>
        </is>
      </c>
      <c r="AEK36" s="48" t="inlineStr">
        <is>
          <t>Pengurangan pengeluaran rumah tangga (bahan bakar minyak, pupuk, dll.) Pasokan energi yang andal Peningkatan kebersihan kandang ternak</t>
        </is>
      </c>
      <c r="AEL36" s="8" t="n">
        <v>1</v>
      </c>
      <c r="AEM36" s="8" t="n">
        <v>0</v>
      </c>
      <c r="AEN36" s="8" t="n">
        <v>1</v>
      </c>
      <c r="AEO36" s="8" t="n">
        <v>0</v>
      </c>
      <c r="AEP36" s="8" t="n">
        <v>0</v>
      </c>
      <c r="AEQ36" s="8" t="n">
        <v>0</v>
      </c>
      <c r="AER36" s="8" t="n">
        <v>1</v>
      </c>
      <c r="AES36" s="8" t="n">
        <v>0</v>
      </c>
      <c r="AET36" s="8" t="n">
        <v>0</v>
      </c>
      <c r="AEU36" s="8" t="n">
        <v>0</v>
      </c>
      <c r="AEV36" s="8" t="n">
        <v>0</v>
      </c>
      <c r="AEW36" s="8" t="n">
        <v>0</v>
      </c>
      <c r="AEX36" s="48" t="n"/>
      <c r="AEY36" s="48" t="inlineStr">
        <is>
          <t>Mengurangi pengeluaran energi</t>
        </is>
      </c>
      <c r="AEZ36" s="48" t="n"/>
      <c r="AFA36" s="48" t="inlineStr">
        <is>
          <t>Yayasan Rumah Energi (YRE)</t>
        </is>
      </c>
      <c r="AFB36" s="48" t="n"/>
      <c r="AFC36" s="48" t="inlineStr">
        <is>
          <t>1000384479-13_39_19.jpg</t>
        </is>
      </c>
      <c r="AFD36" s="16" t="inlineStr">
        <is>
          <t>https://kf.kobotoolbox.org/api/v2/assets/avstPQqLr3Ab3ZdcVTXZ6f/data/672797990/attachments/attUNKRU3XmcaxzJbdkjSErj/</t>
        </is>
      </c>
      <c r="AFE36" s="48" t="inlineStr">
        <is>
          <t>1000384478-13_39_25.jpg</t>
        </is>
      </c>
      <c r="AFF36" s="16" t="inlineStr">
        <is>
          <t>https://kf.kobotoolbox.org/api/v2/assets/avstPQqLr3Ab3ZdcVTXZ6f/data/672797990/attachments/attLkVxxGsCxnahgXKixpDY5/</t>
        </is>
      </c>
      <c r="AFG36" s="48" t="inlineStr">
        <is>
          <t>Laylah</t>
        </is>
      </c>
      <c r="AFH36" s="48" t="n"/>
      <c r="AFI36" s="27" t="inlineStr">
        <is>
          <t>E9 kotoran sapi disimpan terbuka dan digester biogas. E10 100%</t>
        </is>
      </c>
      <c r="AFJ36" s="48" t="n"/>
      <c r="AFK36" s="48" t="n"/>
      <c r="AFL36" s="48" t="n"/>
      <c r="AFM36" s="48" t="n"/>
      <c r="AFN36" s="48" t="n"/>
      <c r="AFO36" s="48" t="n"/>
      <c r="AFP36" s="48" t="n"/>
      <c r="AFQ36" s="48" t="n"/>
      <c r="AFR36" s="48" t="n"/>
      <c r="AFS36" s="48" t="n"/>
      <c r="AFT36" s="48" t="n"/>
      <c r="AFU36" s="48" t="n"/>
      <c r="AFV36" s="48" t="n"/>
      <c r="AFW36" s="48" t="n"/>
      <c r="AFX36" s="48" t="n"/>
      <c r="AFY36" s="48" t="n"/>
      <c r="AFZ36" s="48" t="n"/>
      <c r="AGA36" s="48" t="n"/>
      <c r="AGB36" s="48" t="n"/>
      <c r="AGC36" s="48" t="n"/>
      <c r="AGD36" s="48" t="n"/>
      <c r="AGE36" s="48" t="n"/>
      <c r="AGF36" s="48" t="n"/>
      <c r="AGG36" s="48" t="n"/>
      <c r="AGH36" s="48" t="n"/>
      <c r="AGI36" s="48" t="n"/>
      <c r="AGJ36" s="48" t="n"/>
      <c r="AGK36" s="48" t="n"/>
      <c r="AGL36" s="48" t="n"/>
      <c r="AGM36" s="48" t="n"/>
      <c r="AGN36" s="48" t="n"/>
      <c r="AGO36" s="48" t="n"/>
      <c r="AGP36" s="48" t="n"/>
      <c r="AGQ36" s="48" t="n"/>
      <c r="AGR36" s="48" t="n"/>
      <c r="AGS36" s="48" t="n"/>
      <c r="AGT36" s="48" t="n"/>
      <c r="AGU36" s="48" t="n"/>
      <c r="AGV36" s="48" t="n"/>
      <c r="AGW36" s="48" t="n"/>
      <c r="AGX36" s="48" t="n"/>
      <c r="AGY36" s="48" t="n"/>
      <c r="AGZ36" s="48" t="n"/>
      <c r="AHA36" s="48" t="n"/>
      <c r="AHB36" s="48" t="n"/>
      <c r="AHC36" s="48" t="n"/>
      <c r="AHD36" s="48" t="n"/>
      <c r="AHE36" s="48" t="n"/>
      <c r="AHF36" s="48" t="n"/>
      <c r="AHG36" s="48" t="n"/>
      <c r="AHH36" s="48" t="n"/>
      <c r="AHI36" s="48" t="n"/>
      <c r="AHJ36" s="48" t="n"/>
      <c r="AHK36" s="48" t="n"/>
      <c r="AHL36" s="48" t="n"/>
      <c r="AHM36" s="48" t="n"/>
      <c r="AHN36" s="48" t="n"/>
      <c r="AHO36" s="48" t="n"/>
      <c r="AHP36" s="48" t="n"/>
      <c r="AHQ36" s="48" t="n"/>
      <c r="AHR36" s="48" t="n"/>
      <c r="AHS36" s="48" t="n"/>
      <c r="AHT36" s="48" t="n"/>
      <c r="AHU36" s="48" t="n"/>
      <c r="AHV36" s="48" t="n"/>
      <c r="AHW36" s="48" t="n"/>
      <c r="AHX36" s="48" t="n"/>
      <c r="AHY36" s="48" t="n"/>
      <c r="AHZ36" s="48" t="n"/>
      <c r="AIA36" s="48" t="n"/>
      <c r="AIB36" s="48" t="n"/>
      <c r="AIC36" s="48" t="n"/>
      <c r="AID36" s="48" t="n"/>
      <c r="AIE36" s="48" t="n"/>
      <c r="AIF36" s="48" t="n"/>
      <c r="AIG36" s="48" t="n"/>
      <c r="AIH36" s="48" t="n"/>
      <c r="AII36" s="48" t="n"/>
      <c r="AIJ36" s="48" t="n"/>
      <c r="AIK36" s="48" t="n"/>
      <c r="AIL36" s="48" t="n"/>
      <c r="AIM36" s="48" t="n"/>
      <c r="AIN36" s="48" t="n"/>
      <c r="AIO36" s="48" t="n"/>
      <c r="AIP36" s="48" t="n"/>
      <c r="AIQ36" s="48" t="n"/>
      <c r="AIR36" s="48" t="n"/>
      <c r="AIS36" s="48" t="n"/>
      <c r="AIT36" s="48" t="n"/>
      <c r="AIU36" s="48" t="n"/>
      <c r="AIV36" s="48" t="n"/>
      <c r="AIW36" s="48" t="n"/>
      <c r="AIX36" s="48" t="n"/>
      <c r="AIY36" s="48" t="n"/>
      <c r="AIZ36" s="48" t="n"/>
      <c r="AJA36" s="48" t="n"/>
      <c r="AJB36" s="48" t="n"/>
      <c r="AJC36" s="48" t="n"/>
      <c r="AJD36" s="48" t="n"/>
      <c r="AJE36" s="48" t="n"/>
      <c r="AJF36" s="48" t="n"/>
      <c r="AJG36" s="48" t="n"/>
      <c r="AJH36" s="48" t="n"/>
      <c r="AJI36" s="48" t="n"/>
      <c r="AJJ36" s="48" t="n"/>
      <c r="AJK36" s="48" t="n"/>
      <c r="AJL36" s="48" t="n"/>
      <c r="AJM36" s="48" t="n"/>
      <c r="AJN36" s="48" t="n"/>
      <c r="AJO36" s="48" t="n"/>
      <c r="AJP36" s="48" t="n"/>
      <c r="AJQ36" s="48" t="n"/>
      <c r="AJR36" s="48" t="n"/>
      <c r="AJS36" s="48" t="n"/>
      <c r="AJT36" s="48" t="n"/>
      <c r="AJU36" s="48" t="n"/>
      <c r="AJV36" s="48" t="n"/>
      <c r="AJW36" s="48" t="n"/>
      <c r="AJX36" s="48" t="n"/>
      <c r="AJY36" s="48" t="n"/>
      <c r="AJZ36" s="48" t="n"/>
      <c r="AKA36" s="48" t="n"/>
      <c r="AKB36" s="48" t="n"/>
      <c r="AKC36" s="48" t="n"/>
      <c r="AKD36" s="48" t="n"/>
      <c r="AKE36" s="48" t="n"/>
      <c r="AKF36" s="48" t="n"/>
      <c r="AKG36" s="48" t="n"/>
      <c r="AKH36" s="48" t="n"/>
      <c r="AKI36" s="48" t="n"/>
      <c r="AKJ36" s="48" t="n"/>
      <c r="AKK36" s="48" t="n"/>
      <c r="AKL36" s="48" t="n"/>
      <c r="AKM36" s="48" t="n"/>
      <c r="AKN36" s="48" t="n"/>
      <c r="AKO36" s="48" t="n"/>
      <c r="AKP36" s="48" t="n"/>
      <c r="AKQ36" s="48" t="n"/>
      <c r="AKR36" s="48" t="n"/>
      <c r="AKS36" s="48" t="n"/>
      <c r="AKT36" s="48" t="n"/>
      <c r="AKU36" s="48" t="n"/>
      <c r="AKV36" s="48" t="n"/>
      <c r="AKW36" s="48" t="n"/>
      <c r="AKX36" s="48" t="n"/>
      <c r="AKY36" s="48" t="n"/>
      <c r="AKZ36" s="48" t="n"/>
      <c r="ALA36" s="48" t="n"/>
      <c r="ALB36" s="48" t="n"/>
      <c r="ALC36" s="48" t="n"/>
      <c r="ALD36" s="48" t="n"/>
      <c r="ALE36" s="48" t="n"/>
      <c r="ALF36" s="48" t="n"/>
      <c r="ALG36" s="48" t="n"/>
      <c r="ALH36" s="48" t="n"/>
      <c r="ALI36" s="48" t="n"/>
      <c r="ALJ36" s="48" t="n"/>
      <c r="ALK36" s="48" t="n"/>
      <c r="ALL36" s="48" t="n"/>
      <c r="ALM36" s="48" t="n"/>
      <c r="ALN36" s="48" t="n"/>
      <c r="ALO36" s="48" t="n"/>
      <c r="ALP36" s="48" t="n"/>
      <c r="ALQ36" s="48" t="n"/>
      <c r="ALR36" s="48" t="n"/>
      <c r="ALS36" s="48" t="n"/>
      <c r="ALT36" s="48" t="n"/>
      <c r="ALU36" s="48" t="n"/>
      <c r="ALV36" s="48" t="n"/>
      <c r="ALW36" s="48" t="n"/>
      <c r="ALX36" s="48" t="n"/>
      <c r="ALY36" s="48" t="n"/>
      <c r="ALZ36" s="48" t="n"/>
      <c r="AMA36" s="48" t="n"/>
      <c r="AMB36" s="48" t="n"/>
      <c r="AMC36" s="48" t="n"/>
      <c r="AMD36" s="48" t="n"/>
      <c r="AME36" s="48" t="n"/>
      <c r="AMF36" s="48" t="n"/>
      <c r="AMG36" s="48" t="n"/>
      <c r="AMH36" s="48" t="n"/>
      <c r="AMI36" s="48" t="n"/>
      <c r="AMJ36" s="48" t="n"/>
      <c r="AMK36" s="48" t="n"/>
      <c r="AML36" s="48" t="n"/>
      <c r="AMM36" s="48" t="n"/>
      <c r="AMN36" s="48" t="n"/>
      <c r="AMO36" s="48" t="n"/>
      <c r="AMP36" s="48" t="n"/>
      <c r="AMQ36" s="48" t="n"/>
      <c r="AMR36" s="48" t="n"/>
      <c r="AMS36" s="48" t="n"/>
      <c r="AMT36" s="48" t="n"/>
      <c r="AMU36" s="48" t="n"/>
      <c r="AMV36" s="48" t="n"/>
      <c r="AMW36" s="48" t="n"/>
      <c r="AMX36" s="48" t="n"/>
      <c r="AMY36" s="48" t="n"/>
      <c r="AMZ36" s="48" t="n"/>
      <c r="ANA36" s="48" t="n"/>
      <c r="ANB36" s="48" t="n"/>
      <c r="ANC36" s="48" t="n"/>
      <c r="AND36" s="48" t="n"/>
      <c r="ANE36" s="48" t="n"/>
      <c r="ANF36" s="48" t="n"/>
      <c r="ANG36" s="48" t="n"/>
      <c r="ANH36" s="48" t="n"/>
      <c r="ANI36" s="48" t="n"/>
      <c r="ANJ36" s="48" t="n"/>
      <c r="ANK36" s="48" t="n"/>
      <c r="ANL36" s="48" t="n"/>
      <c r="ANM36" s="48" t="n"/>
      <c r="ANN36" s="48" t="n"/>
      <c r="ANO36" s="48" t="n"/>
      <c r="ANP36" s="48" t="n"/>
      <c r="ANQ36" s="48" t="n"/>
      <c r="ANR36" s="48" t="n"/>
      <c r="ANS36" s="48" t="n"/>
      <c r="ANT36" s="48" t="n"/>
      <c r="ANU36" s="48" t="n"/>
      <c r="ANV36" s="48" t="n"/>
      <c r="ANW36" s="48" t="n"/>
      <c r="ANX36" s="48" t="n"/>
      <c r="ANY36" s="48" t="n"/>
      <c r="ANZ36" s="48" t="n"/>
      <c r="AOA36" s="48" t="n"/>
      <c r="AOB36" s="48" t="n"/>
      <c r="AOC36" s="48" t="n"/>
      <c r="AOD36" s="48" t="n"/>
      <c r="AOE36" s="48" t="n"/>
      <c r="AOF36" s="48" t="n"/>
      <c r="AOG36" s="48" t="n"/>
      <c r="AOH36" s="48" t="n"/>
      <c r="AOI36" s="48" t="n"/>
      <c r="AOJ36" s="48" t="n"/>
      <c r="AOK36" s="48" t="n"/>
      <c r="AOL36" s="48" t="n"/>
      <c r="AOM36" s="48" t="n"/>
      <c r="AON36" s="48" t="n"/>
      <c r="AOO36" s="48" t="n"/>
      <c r="AOP36" s="48" t="n"/>
      <c r="AOQ36" s="48" t="n"/>
      <c r="AOR36" s="48" t="n"/>
      <c r="AOS36" s="48" t="n"/>
      <c r="AOT36" s="48" t="n"/>
      <c r="AOU36" s="48" t="n"/>
      <c r="AOV36" s="48" t="n"/>
      <c r="AOW36" s="48" t="n"/>
      <c r="AOX36" s="48" t="n"/>
      <c r="AOY36" s="48" t="n"/>
      <c r="AOZ36" s="48" t="n"/>
      <c r="APA36" s="48" t="n"/>
      <c r="APB36" s="48" t="n"/>
      <c r="APC36" s="48" t="n"/>
      <c r="APD36" s="48" t="n"/>
      <c r="APE36" s="48" t="n"/>
      <c r="APF36" s="48" t="n"/>
      <c r="APG36" s="48" t="n"/>
      <c r="APH36" s="48" t="n"/>
      <c r="API36" s="48" t="n"/>
      <c r="APJ36" s="48" t="n"/>
      <c r="APK36" s="48" t="n"/>
      <c r="APL36" s="48" t="n"/>
      <c r="APM36" s="48" t="n"/>
      <c r="APN36" s="48" t="n"/>
      <c r="APO36" s="48" t="n"/>
      <c r="APP36" s="48" t="n"/>
      <c r="APQ36" s="48" t="n"/>
      <c r="APR36" s="48" t="n"/>
      <c r="APS36" s="48" t="n"/>
      <c r="APT36" s="48" t="n"/>
      <c r="APU36" s="48" t="n"/>
      <c r="APV36" s="48" t="n"/>
      <c r="APW36" s="48" t="n"/>
      <c r="APX36" s="48" t="n"/>
      <c r="APY36" s="48" t="n"/>
      <c r="APZ36" s="48" t="n"/>
      <c r="AQA36" s="48" t="n"/>
      <c r="AQB36" s="48" t="n"/>
      <c r="AQC36" s="48" t="n"/>
      <c r="AQD36" s="48" t="n"/>
      <c r="AQE36" s="48" t="n"/>
      <c r="AQF36" s="48" t="n"/>
      <c r="AQG36" s="48" t="n"/>
      <c r="AQH36" s="48" t="n"/>
      <c r="AQI36" s="48" t="n"/>
      <c r="AQJ36" s="48" t="n"/>
      <c r="AQK36" s="48" t="n"/>
      <c r="AQL36" s="48" t="n"/>
      <c r="AQM36" s="48" t="n"/>
      <c r="AQN36" s="48" t="n"/>
      <c r="AQO36" s="48" t="n"/>
      <c r="AQP36" s="48" t="n"/>
      <c r="AQQ36" s="48" t="n"/>
      <c r="AQR36" s="48" t="n"/>
      <c r="AQS36" s="48" t="n"/>
      <c r="AQT36" s="48" t="n"/>
      <c r="AQU36" s="48" t="n"/>
      <c r="AQV36" s="48" t="n"/>
      <c r="AQW36" s="48" t="n"/>
      <c r="AQX36" s="48" t="n"/>
      <c r="AQY36" s="48" t="n"/>
      <c r="AQZ36" s="48" t="n"/>
      <c r="ARA36" s="48" t="n"/>
      <c r="ARB36" s="48" t="n"/>
      <c r="ARC36" s="48" t="n"/>
      <c r="ARD36" s="48" t="n"/>
      <c r="ARE36" s="48" t="n"/>
      <c r="ARF36" s="48" t="n"/>
      <c r="ARG36" s="48" t="n"/>
      <c r="ARH36" s="48" t="n"/>
      <c r="ARI36" s="48" t="n"/>
      <c r="ARJ36" s="48" t="n"/>
      <c r="ARK36" s="48" t="n"/>
      <c r="ARL36" s="48" t="n"/>
      <c r="ARM36" s="48" t="n"/>
      <c r="ARN36" s="48" t="n"/>
      <c r="ARO36" s="48" t="n"/>
      <c r="ARP36" s="48" t="n"/>
      <c r="ARQ36" s="48" t="n"/>
      <c r="ARR36" s="48" t="n"/>
      <c r="ARS36" s="48" t="n"/>
      <c r="ART36" s="48" t="n"/>
      <c r="ARU36" s="48" t="n"/>
      <c r="ARV36" s="48" t="n"/>
      <c r="ARW36" s="48" t="n"/>
      <c r="ARX36" s="48" t="n"/>
      <c r="ARY36" s="48" t="n"/>
      <c r="ARZ36" s="48" t="n"/>
      <c r="ASA36" s="48" t="n"/>
      <c r="ASB36" s="48" t="n"/>
      <c r="ASC36" s="48" t="n"/>
      <c r="ASD36" s="48" t="n"/>
      <c r="ASE36" s="48" t="n"/>
      <c r="ASF36" s="48" t="n"/>
      <c r="ASG36" s="48" t="n"/>
      <c r="ASH36" s="48" t="n"/>
      <c r="ASI36" s="48" t="n"/>
      <c r="ASJ36" s="48" t="n"/>
      <c r="ASK36" s="48" t="n"/>
      <c r="ASL36" s="48" t="n"/>
      <c r="ASM36" s="48" t="n"/>
      <c r="ASN36" s="48" t="n"/>
      <c r="ASO36" s="48" t="n"/>
      <c r="ASP36" s="48" t="n"/>
      <c r="ASQ36" s="48" t="n"/>
      <c r="ASR36" s="48" t="n"/>
      <c r="ASS36" s="48" t="n"/>
      <c r="AST36" s="48" t="n"/>
      <c r="ASU36" s="48" t="n"/>
      <c r="ASV36" s="48" t="n"/>
      <c r="ASW36" s="48" t="n"/>
      <c r="ASX36" s="48" t="n"/>
      <c r="ASY36" s="48" t="n"/>
      <c r="ASZ36" s="48" t="n"/>
      <c r="ATA36" s="48" t="n"/>
      <c r="ATB36" s="48" t="n"/>
      <c r="ATC36" s="48" t="n"/>
      <c r="ATD36" s="48" t="n"/>
      <c r="ATE36" s="48" t="n"/>
      <c r="ATF36" s="48" t="n"/>
      <c r="ATG36" s="48" t="n"/>
      <c r="ATH36" s="48" t="n"/>
      <c r="ATI36" s="48" t="n"/>
      <c r="ATJ36" s="48" t="n"/>
      <c r="ATK36" s="48" t="n"/>
      <c r="ATL36" s="48" t="n"/>
      <c r="ATM36" s="48" t="n"/>
      <c r="ATN36" s="48" t="n"/>
      <c r="ATO36" s="48" t="n"/>
      <c r="ATP36" s="48" t="n"/>
      <c r="ATQ36" s="48" t="n"/>
      <c r="ATR36" s="48" t="n"/>
      <c r="ATS36" s="48" t="n"/>
      <c r="ATT36" s="48" t="n"/>
      <c r="ATU36" s="48" t="n"/>
      <c r="ATV36" s="48" t="n"/>
      <c r="ATW36" s="48" t="n"/>
      <c r="ATX36" s="48" t="n"/>
      <c r="ATY36" s="48" t="n"/>
      <c r="ATZ36" s="48" t="n"/>
      <c r="AUA36" s="48" t="n"/>
      <c r="AUB36" s="48" t="n"/>
      <c r="AUC36" s="48" t="n"/>
      <c r="AUD36" s="48" t="n"/>
      <c r="AUE36" s="48" t="n"/>
      <c r="AUF36" s="48" t="n"/>
      <c r="AUG36" s="48" t="n"/>
      <c r="AUH36" s="48" t="n"/>
      <c r="AUI36" s="48" t="n"/>
      <c r="AUJ36" s="48" t="n"/>
      <c r="AUK36" s="48" t="n"/>
      <c r="AUL36" s="48" t="n"/>
      <c r="AUM36" s="48" t="n"/>
      <c r="AUN36" s="48" t="n"/>
      <c r="AUO36" s="48" t="n"/>
      <c r="AUP36" s="48" t="n"/>
      <c r="AUQ36" s="48" t="n"/>
      <c r="AUR36" s="48" t="n"/>
      <c r="AUS36" s="48" t="n"/>
      <c r="AUT36" s="48" t="n"/>
      <c r="AUU36" s="48" t="n"/>
      <c r="AUV36" s="48" t="n"/>
      <c r="AUW36" s="48" t="n"/>
      <c r="AUX36" s="48" t="n"/>
      <c r="AUY36" s="48" t="n"/>
      <c r="AUZ36" s="48" t="n"/>
      <c r="AVA36" s="48" t="n"/>
      <c r="AVB36" s="48" t="n"/>
      <c r="AVC36" s="48" t="n"/>
      <c r="AVD36" s="48" t="n"/>
      <c r="AVE36" s="48" t="n"/>
      <c r="AVF36" s="48" t="n"/>
      <c r="AVG36" s="48" t="n"/>
      <c r="AVH36" s="48" t="n"/>
      <c r="AVI36" s="48" t="n"/>
      <c r="AVJ36" s="48" t="n"/>
      <c r="AVK36" s="48" t="n"/>
      <c r="AVL36" s="48" t="n"/>
      <c r="AVM36" s="48" t="n"/>
      <c r="AVN36" s="48" t="n"/>
      <c r="AVO36" s="48" t="n"/>
      <c r="AVP36" s="48" t="n"/>
      <c r="AVQ36" s="48" t="n"/>
      <c r="AVR36" s="48" t="n"/>
      <c r="AVS36" s="48" t="n"/>
      <c r="AVT36" s="48" t="n"/>
      <c r="AVU36" s="48" t="n"/>
      <c r="AVV36" s="48" t="n"/>
      <c r="AVW36" s="48" t="n"/>
      <c r="AVX36" s="48" t="n"/>
      <c r="AVY36" s="48" t="n"/>
      <c r="AVZ36" s="48" t="n"/>
      <c r="AWA36" s="8" t="n">
        <v>672797990</v>
      </c>
      <c r="AWB36" s="48" t="inlineStr">
        <is>
          <t>d9141039-19f4-412a-8de9-7bd816e2ae6b</t>
        </is>
      </c>
      <c r="AWC36" s="6" t="n">
        <v>46069</v>
      </c>
      <c r="AWD36" s="48" t="n"/>
      <c r="AWE36" s="48" t="n"/>
      <c r="AWF36" s="48" t="inlineStr">
        <is>
          <t>submitted_via_web</t>
        </is>
      </c>
      <c r="AWG36" s="48" t="n"/>
      <c r="AWH36" s="48" t="inlineStr">
        <is>
          <t>vyNMZfRj9dojjrwxZxh2FZ</t>
        </is>
      </c>
      <c r="AWI36" s="48" t="n"/>
      <c r="AWJ36" s="48" t="inlineStr">
        <is>
          <t>uuid:d9141039-19f4-412a-8de9-7bd816e2ae6b</t>
        </is>
      </c>
      <c r="AWK36" s="8" t="n">
        <v>278</v>
      </c>
      <c r="AWL36" s="48" t="inlineStr">
        <is>
          <t>BTP0058</t>
        </is>
      </c>
      <c r="AWM36" s="8" t="n">
        <v>0</v>
      </c>
      <c r="AWN36" s="48" t="inlineStr">
        <is>
          <t>Year of Use valid, no validation needed</t>
        </is>
      </c>
      <c r="AWO36" s="37" t="b">
        <v>1</v>
      </c>
      <c r="AWP36" s="37" t="b">
        <v>1</v>
      </c>
      <c r="AWQ36" s="37" t="b">
        <v>1</v>
      </c>
      <c r="AWR36" s="37" t="b">
        <v>1</v>
      </c>
      <c r="AWS36" s="37" t="b">
        <v>1</v>
      </c>
      <c r="AWT36" s="37" t="b">
        <v>1</v>
      </c>
      <c r="AWU36" s="48" t="n"/>
      <c r="AWV36" s="8" t="n">
        <v>12</v>
      </c>
      <c r="AWW36" s="48" t="n"/>
      <c r="AWX36" s="48" t="n"/>
      <c r="AWY36" s="48" t="n"/>
      <c r="AWZ36" s="48" t="n"/>
    </row>
    <row r="37">
      <c r="A37" s="22" t="n">
        <v>46060</v>
      </c>
      <c r="B37" s="22" t="n">
        <v>46069</v>
      </c>
      <c r="C37" s="34" t="inlineStr">
        <is>
          <t>Febri Hasanah</t>
        </is>
      </c>
      <c r="D37" s="34" t="inlineStr">
        <is>
          <t>Majid Dg Gassing</t>
        </is>
      </c>
      <c r="E37" s="24">
        <f>+6281999209779</f>
        <v/>
      </c>
      <c r="F37" s="23" t="inlineStr">
        <is>
          <t>-5.33064 119.489684 77.5 24.899999618530273</t>
        </is>
      </c>
      <c r="G37" s="24" t="n">
        <v>-5.33064</v>
      </c>
      <c r="H37" s="24" t="n">
        <v>119.489684</v>
      </c>
      <c r="I37" s="24" t="n">
        <v>77.5</v>
      </c>
      <c r="J37" s="24" t="n">
        <v>24.89999962</v>
      </c>
      <c r="K37" s="24" t="n">
        <v>0</v>
      </c>
      <c r="L37" s="23" t="inlineStr">
        <is>
          <t>-5.330634 119.489686 77.5 22.83799934387207</t>
        </is>
      </c>
      <c r="M37" s="24" t="n">
        <v>-5.330634</v>
      </c>
      <c r="N37" s="24" t="n">
        <v>119.489686</v>
      </c>
      <c r="O37" s="24" t="n">
        <v>77.5</v>
      </c>
      <c r="P37" s="24" t="n">
        <v>22.83799934</v>
      </c>
      <c r="Q37" s="24" t="n">
        <v>0</v>
      </c>
      <c r="R37" s="23" t="inlineStr">
        <is>
          <t>Sulawesi Selatan</t>
        </is>
      </c>
      <c r="S37" s="24" t="n">
        <v>0</v>
      </c>
      <c r="T37" s="24" t="n">
        <v>0</v>
      </c>
      <c r="U37" s="24" t="n">
        <v>0</v>
      </c>
      <c r="V37" s="24" t="n">
        <v>0</v>
      </c>
      <c r="W37" s="24" t="n">
        <v>0</v>
      </c>
      <c r="X37" s="24" t="n">
        <v>0</v>
      </c>
      <c r="Y37" s="24" t="n">
        <v>0</v>
      </c>
      <c r="Z37" s="24" t="n">
        <v>0</v>
      </c>
      <c r="AA37" s="24" t="n">
        <v>0</v>
      </c>
      <c r="AB37" s="24" t="n">
        <v>1</v>
      </c>
      <c r="AC37" s="23" t="inlineStr">
        <is>
          <t>Takalar</t>
        </is>
      </c>
      <c r="AD37" s="23" t="inlineStr">
        <is>
          <t>Polongbangkeng Utara</t>
        </is>
      </c>
      <c r="AE37" s="23" t="inlineStr">
        <is>
          <t>Lassang Barat</t>
        </is>
      </c>
      <c r="AF37" s="23" t="inlineStr">
        <is>
          <t>CV RISKI ABADI</t>
        </is>
      </c>
      <c r="AG37" s="23" t="inlineStr">
        <is>
          <t>RAP0089</t>
        </is>
      </c>
      <c r="AH37" s="24" t="n">
        <v>4</v>
      </c>
      <c r="AI37" s="23" t="inlineStr">
        <is>
          <t>VPA2</t>
        </is>
      </c>
      <c r="AJ37" s="23" t="inlineStr">
        <is>
          <t>Tidak aktif</t>
        </is>
      </c>
      <c r="AK37" s="24" t="n">
        <v>47</v>
      </c>
      <c r="AL37" s="23" t="inlineStr">
        <is>
          <t>Laki-laki</t>
        </is>
      </c>
      <c r="AM37" s="23" t="inlineStr">
        <is>
          <t>Sudah menikah</t>
        </is>
      </c>
      <c r="AN37" s="23" t="inlineStr">
        <is>
          <t>SMA/Sederajat</t>
        </is>
      </c>
      <c r="AO37" s="23" t="inlineStr">
        <is>
          <t>Petani</t>
        </is>
      </c>
      <c r="AP37" s="24" t="n">
        <v>1</v>
      </c>
      <c r="AQ37" s="24" t="n">
        <v>0</v>
      </c>
      <c r="AR37" s="24" t="n">
        <v>0</v>
      </c>
      <c r="AS37" s="24" t="n">
        <v>0</v>
      </c>
      <c r="AT37" s="24" t="n">
        <v>0</v>
      </c>
      <c r="AU37" s="24" t="n">
        <v>0</v>
      </c>
      <c r="AV37" s="24" t="n">
        <v>0</v>
      </c>
      <c r="AW37" s="24" t="n">
        <v>0</v>
      </c>
      <c r="AX37" s="23" t="n"/>
      <c r="AY37" s="23" t="inlineStr">
        <is>
          <t>Tidak ada</t>
        </is>
      </c>
      <c r="AZ37" s="24" t="n">
        <v>0</v>
      </c>
      <c r="BA37" s="24" t="n">
        <v>0</v>
      </c>
      <c r="BB37" s="24" t="n">
        <v>0</v>
      </c>
      <c r="BC37" s="24" t="n">
        <v>0</v>
      </c>
      <c r="BD37" s="24" t="n">
        <v>0</v>
      </c>
      <c r="BE37" s="24" t="n">
        <v>0</v>
      </c>
      <c r="BF37" s="24" t="n">
        <v>0</v>
      </c>
      <c r="BG37" s="24" t="n">
        <v>1</v>
      </c>
      <c r="BH37" s="23" t="n"/>
      <c r="BI37" s="23" t="inlineStr">
        <is>
          <t>Rp1.500.000 - Rp2.500.000</t>
        </is>
      </c>
      <c r="BJ37" s="24" t="n">
        <v>2</v>
      </c>
      <c r="BK37" s="24" t="n">
        <v>1</v>
      </c>
      <c r="BL37" s="24" t="n">
        <v>1</v>
      </c>
      <c r="BM37" s="24" t="n">
        <v>0</v>
      </c>
      <c r="BN37" s="23" t="inlineStr">
        <is>
          <t>Milik sendiri</t>
        </is>
      </c>
      <c r="BO37" s="23" t="inlineStr">
        <is>
          <t>Permanen (dinding bata dan semen)</t>
        </is>
      </c>
      <c r="BP37" s="24" t="n">
        <v>1</v>
      </c>
      <c r="BQ37" s="24" t="n">
        <v>0</v>
      </c>
      <c r="BR37" s="24" t="n">
        <v>0</v>
      </c>
      <c r="BS37" s="24" t="n">
        <v>0</v>
      </c>
      <c r="BT37" s="24" t="n">
        <v>0</v>
      </c>
      <c r="BU37" s="23" t="n"/>
      <c r="BV37" s="23" t="inlineStr">
        <is>
          <t>Semen</t>
        </is>
      </c>
      <c r="BW37" s="24" t="n">
        <v>0</v>
      </c>
      <c r="BX37" s="24" t="n">
        <v>1</v>
      </c>
      <c r="BY37" s="24" t="n">
        <v>0</v>
      </c>
      <c r="BZ37" s="24" t="n">
        <v>0</v>
      </c>
      <c r="CA37" s="24" t="n">
        <v>0</v>
      </c>
      <c r="CB37" s="23" t="n"/>
      <c r="CC37" s="23" t="inlineStr">
        <is>
          <t>Seng</t>
        </is>
      </c>
      <c r="CD37" s="24" t="n">
        <v>0</v>
      </c>
      <c r="CE37" s="24" t="n">
        <v>0</v>
      </c>
      <c r="CF37" s="24" t="n">
        <v>0</v>
      </c>
      <c r="CG37" s="24" t="n">
        <v>0</v>
      </c>
      <c r="CH37" s="24" t="n">
        <v>1</v>
      </c>
      <c r="CI37" s="24" t="n">
        <v>0</v>
      </c>
      <c r="CJ37" s="24" t="n">
        <v>0</v>
      </c>
      <c r="CK37" s="23" t="n"/>
      <c r="CL37" s="23" t="inlineStr">
        <is>
          <t>Ya</t>
        </is>
      </c>
      <c r="CM37" s="24" t="n">
        <v>2022</v>
      </c>
      <c r="CN37" s="23" t="inlineStr">
        <is>
          <t>Fixed-Dome (Kubah Tetap)</t>
        </is>
      </c>
      <c r="CO37" s="23" t="inlineStr">
        <is>
          <t>6 m³ (4-5 ekor sapi, ±5 jam memasak/hari, ±50 kg</t>
        </is>
      </c>
      <c r="CP37" s="23" t="inlineStr">
        <is>
          <t>Anggota keluarga - laki-laki</t>
        </is>
      </c>
      <c r="CQ37" s="24" t="n">
        <v>0</v>
      </c>
      <c r="CR37" s="24" t="n">
        <v>0</v>
      </c>
      <c r="CS37" s="24" t="n">
        <v>0</v>
      </c>
      <c r="CT37" s="24" t="n">
        <v>0</v>
      </c>
      <c r="CU37" s="24" t="n">
        <v>1</v>
      </c>
      <c r="CV37" s="24" t="n">
        <v>0</v>
      </c>
      <c r="CW37" s="24" t="n">
        <v>0</v>
      </c>
      <c r="CX37" s="24" t="n">
        <v>0</v>
      </c>
      <c r="CY37" s="23" t="inlineStr">
        <is>
          <t>Anggota keluarga - laki-laki Anggota keluarga - perempuan dewasa</t>
        </is>
      </c>
      <c r="CZ37" s="24" t="n">
        <v>1</v>
      </c>
      <c r="DA37" s="24" t="n">
        <v>1</v>
      </c>
      <c r="DB37" s="24" t="n">
        <v>0</v>
      </c>
      <c r="DC37" s="23" t="n"/>
      <c r="DD37" s="23" t="inlineStr">
        <is>
          <t>Anggota keluarga - laki-laki</t>
        </is>
      </c>
      <c r="DE37" s="24" t="n">
        <v>1</v>
      </c>
      <c r="DF37" s="24" t="n">
        <v>0</v>
      </c>
      <c r="DG37" s="24" t="n">
        <v>0</v>
      </c>
      <c r="DH37" s="24" t="n">
        <v>0</v>
      </c>
      <c r="DI37" s="23" t="n"/>
      <c r="DJ37" s="23" t="inlineStr">
        <is>
          <t>Anggota keluarga - laki-laki CPO atau pendamping</t>
        </is>
      </c>
      <c r="DK37" s="24" t="n">
        <v>1</v>
      </c>
      <c r="DL37" s="24" t="n">
        <v>0</v>
      </c>
      <c r="DM37" s="24" t="n">
        <v>1</v>
      </c>
      <c r="DN37" s="24" t="n">
        <v>0</v>
      </c>
      <c r="DO37" s="23" t="n"/>
      <c r="DP37" s="23" t="inlineStr">
        <is>
          <t>Tidak berfungsi sama sekali</t>
        </is>
      </c>
      <c r="DQ37" s="23" t="inlineStr">
        <is>
          <t>1-6 bulan yang lalu</t>
        </is>
      </c>
      <c r="DR37" s="13" t="inlineStr">
        <is>
          <t>Masalah teknis (misalnya kerusakan pada komponen)</t>
        </is>
      </c>
      <c r="DS37" s="23" t="n"/>
      <c r="DT37" s="23" t="inlineStr">
        <is>
          <t>Kompor</t>
        </is>
      </c>
      <c r="DU37" s="24" t="n">
        <v>1</v>
      </c>
      <c r="DV37" s="24" t="n">
        <v>0</v>
      </c>
      <c r="DW37" s="24" t="n">
        <v>0</v>
      </c>
      <c r="DX37" s="24" t="n">
        <v>0</v>
      </c>
      <c r="DY37" s="24" t="n">
        <v>0</v>
      </c>
      <c r="DZ37" s="24" t="n">
        <v>0</v>
      </c>
      <c r="EA37" s="24" t="n">
        <v>0</v>
      </c>
      <c r="EB37" s="24" t="n">
        <v>0</v>
      </c>
      <c r="EC37" s="24" t="n">
        <v>0</v>
      </c>
      <c r="ED37" s="24" t="n">
        <v>0</v>
      </c>
      <c r="EE37" s="24" t="n">
        <v>0</v>
      </c>
      <c r="EF37" s="24" t="n">
        <v>0</v>
      </c>
      <c r="EG37" s="24" t="n">
        <v>0</v>
      </c>
      <c r="EH37" s="24" t="n">
        <v>0</v>
      </c>
      <c r="EI37" s="35" t="inlineStr">
        <is>
          <t>Tidak ada masalah</t>
        </is>
      </c>
      <c r="EJ37" s="24" t="n">
        <v>0</v>
      </c>
      <c r="EK37" s="24" t="n">
        <v>0</v>
      </c>
      <c r="EL37" s="24" t="n">
        <v>0</v>
      </c>
      <c r="EM37" s="24" t="n">
        <v>1</v>
      </c>
      <c r="EN37" s="24" t="n">
        <v>0</v>
      </c>
      <c r="EO37" s="23" t="n"/>
      <c r="EP37" s="23" t="inlineStr">
        <is>
          <t>Ya, sangat jelas dan mudah diikuti</t>
        </is>
      </c>
      <c r="EQ37" s="23" t="inlineStr">
        <is>
          <t>Bukan pelatihan</t>
        </is>
      </c>
      <c r="ER37" s="23" t="inlineStr">
        <is>
          <t>CPO atau pendamping Staff BIRU</t>
        </is>
      </c>
      <c r="ES37" s="24" t="n">
        <v>1</v>
      </c>
      <c r="ET37" s="24" t="n">
        <v>1</v>
      </c>
      <c r="EU37" s="24" t="n">
        <v>0</v>
      </c>
      <c r="EV37" s="24" t="n">
        <v>0</v>
      </c>
      <c r="EW37" s="23" t="n"/>
      <c r="EX37" s="23" t="inlineStr">
        <is>
          <t>Anggota keluarga - Laki-laki Anggota keluarga - Perempuan dewasa</t>
        </is>
      </c>
      <c r="EY37" s="24" t="n">
        <v>1</v>
      </c>
      <c r="EZ37" s="24" t="n">
        <v>1</v>
      </c>
      <c r="FA37" s="24" t="n">
        <v>0</v>
      </c>
      <c r="FB37" s="23" t="n"/>
      <c r="FC37" s="23" t="inlineStr">
        <is>
          <t>Setiap hari</t>
        </is>
      </c>
      <c r="FD37" s="23" t="inlineStr">
        <is>
          <t>Rp 0,000</t>
        </is>
      </c>
      <c r="FE37" s="23" t="inlineStr">
        <is>
          <t>Mengetahui</t>
        </is>
      </c>
      <c r="FF37" s="23" t="inlineStr">
        <is>
          <t>Selalu (setiap hari)</t>
        </is>
      </c>
      <c r="FG37" s="23" t="inlineStr">
        <is>
          <t>Mengetahui</t>
        </is>
      </c>
      <c r="FH37" s="23" t="inlineStr">
        <is>
          <t>Selalu (setiap hari)</t>
        </is>
      </c>
      <c r="FI37" s="23" t="inlineStr">
        <is>
          <t>Mengetahui</t>
        </is>
      </c>
      <c r="FJ37" s="23" t="inlineStr">
        <is>
          <t>Selalu (setiap hari)</t>
        </is>
      </c>
      <c r="FK37" s="23" t="inlineStr">
        <is>
          <t>Mengetahui</t>
        </is>
      </c>
      <c r="FL37" s="23" t="inlineStr">
        <is>
          <t>Jarang (setiap bulan atau lebih)</t>
        </is>
      </c>
      <c r="FM37" s="23" t="inlineStr">
        <is>
          <t>Mengetahui</t>
        </is>
      </c>
      <c r="FN37" s="23" t="inlineStr">
        <is>
          <t>Jarang (setiap bulan atau lebih)</t>
        </is>
      </c>
      <c r="FO37" s="23" t="inlineStr">
        <is>
          <t>Mengetahui</t>
        </is>
      </c>
      <c r="FP37" s="23" t="inlineStr">
        <is>
          <t>Jarang (setiap bulan atau lebih)</t>
        </is>
      </c>
      <c r="FQ37" s="23" t="inlineStr">
        <is>
          <t>Mengetahui</t>
        </is>
      </c>
      <c r="FR37" s="23" t="inlineStr">
        <is>
          <t>Ya</t>
        </is>
      </c>
      <c r="FS37" s="23" t="inlineStr">
        <is>
          <t>Mengetahui</t>
        </is>
      </c>
      <c r="FT37" s="23" t="inlineStr">
        <is>
          <t>Ya, selalu</t>
        </is>
      </c>
      <c r="FU37" s="23" t="inlineStr">
        <is>
          <t>Laki-laki dewasa</t>
        </is>
      </c>
      <c r="FV37" s="24" t="n">
        <v>1</v>
      </c>
      <c r="FW37" s="24" t="n">
        <v>0</v>
      </c>
      <c r="FX37" s="24" t="n">
        <v>0</v>
      </c>
      <c r="FY37" s="24" t="n">
        <v>0</v>
      </c>
      <c r="FZ37" s="23" t="inlineStr">
        <is>
          <t>Sangat memahami</t>
        </is>
      </c>
      <c r="GA37" s="23" t="inlineStr">
        <is>
          <t>CPO</t>
        </is>
      </c>
      <c r="GB37" s="24" t="n">
        <v>1</v>
      </c>
      <c r="GC37" s="24" t="n">
        <v>0</v>
      </c>
      <c r="GD37" s="24" t="n">
        <v>0</v>
      </c>
      <c r="GE37" s="24" t="n">
        <v>0</v>
      </c>
      <c r="GF37" s="23" t="n"/>
      <c r="GG37" s="23" t="inlineStr">
        <is>
          <t>Selalu</t>
        </is>
      </c>
      <c r="GH37" s="23" t="inlineStr">
        <is>
          <t>Ya</t>
        </is>
      </c>
      <c r="GI37" s="23" t="inlineStr">
        <is>
          <t>Tetangga Teman/keluarga</t>
        </is>
      </c>
      <c r="GJ37" s="24" t="n">
        <v>1</v>
      </c>
      <c r="GK37" s="24" t="n">
        <v>1</v>
      </c>
      <c r="GL37" s="24" t="n">
        <v>0</v>
      </c>
      <c r="GM37" s="24" t="n">
        <v>0</v>
      </c>
      <c r="GN37" s="23" t="n"/>
      <c r="GO37" s="24" t="n">
        <v>8</v>
      </c>
      <c r="GP37" s="23" t="inlineStr">
        <is>
          <t>Sebagian</t>
        </is>
      </c>
      <c r="GQ37" s="23" t="inlineStr">
        <is>
          <t>LPG</t>
        </is>
      </c>
      <c r="GR37" s="24" t="n">
        <v>1</v>
      </c>
      <c r="GS37" s="24" t="n">
        <v>0</v>
      </c>
      <c r="GT37" s="24" t="n">
        <v>0</v>
      </c>
      <c r="GU37" s="24" t="n">
        <v>0</v>
      </c>
      <c r="GV37" s="24" t="n">
        <v>0</v>
      </c>
      <c r="GW37" s="24" t="n">
        <v>0</v>
      </c>
      <c r="GX37" s="24" t="n">
        <v>0</v>
      </c>
      <c r="GY37" s="23" t="n"/>
      <c r="GZ37" s="23" t="inlineStr">
        <is>
          <t>Tidak</t>
        </is>
      </c>
      <c r="HA37" s="23" t="n"/>
      <c r="HB37" s="23" t="n"/>
      <c r="HC37" s="23" t="n"/>
      <c r="HD37" s="23" t="n"/>
      <c r="HE37" s="24" t="n">
        <v>9</v>
      </c>
      <c r="HF37" s="24" t="n">
        <v>66000</v>
      </c>
      <c r="HG37" s="24" t="n">
        <v>6</v>
      </c>
      <c r="HH37" s="24" t="n">
        <v>44000</v>
      </c>
      <c r="HI37" s="23" t="n"/>
      <c r="HJ37" s="23" t="n"/>
      <c r="HK37" s="23" t="n"/>
      <c r="HL37" s="23" t="n"/>
      <c r="HM37" s="23" t="n"/>
      <c r="HN37" s="23" t="n"/>
      <c r="HO37" s="23" t="n"/>
      <c r="HP37" s="23" t="n"/>
      <c r="HQ37" s="23" t="n"/>
      <c r="HR37" s="23" t="n"/>
      <c r="HS37" s="23" t="n"/>
      <c r="HT37" s="23" t="n"/>
      <c r="HU37" s="23" t="n"/>
      <c r="HV37" s="23" t="n"/>
      <c r="HW37" s="23" t="n"/>
      <c r="HX37" s="23" t="n"/>
      <c r="HY37" s="23" t="n"/>
      <c r="HZ37" s="23" t="n"/>
      <c r="IA37" s="24" t="n">
        <v>0</v>
      </c>
      <c r="IB37" s="23" t="n"/>
      <c r="IC37" s="23" t="n"/>
      <c r="ID37" s="23" t="n"/>
      <c r="IE37" s="23" t="n"/>
      <c r="IF37" s="23" t="n"/>
      <c r="IG37" s="23" t="n"/>
      <c r="IH37" s="23" t="n"/>
      <c r="II37" s="23" t="n"/>
      <c r="IJ37" s="23" t="n"/>
      <c r="IK37" s="23" t="inlineStr">
        <is>
          <t>15-30 kg</t>
        </is>
      </c>
      <c r="IL37" s="23" t="inlineStr">
        <is>
          <t>3-5 jam</t>
        </is>
      </c>
      <c r="IM37" s="23" t="inlineStr">
        <is>
          <t>Ya</t>
        </is>
      </c>
      <c r="IN37" s="23" t="inlineStr">
        <is>
          <t>Tidak</t>
        </is>
      </c>
      <c r="IO37" s="23" t="inlineStr">
        <is>
          <t>Tidak ada perubahan</t>
        </is>
      </c>
      <c r="IP37" s="23" t="n"/>
      <c r="IQ37" s="23" t="inlineStr">
        <is>
          <t>Tidak pernah</t>
        </is>
      </c>
      <c r="IR37" s="23" t="n"/>
      <c r="IS37" s="23" t="n"/>
      <c r="IT37" s="23" t="n"/>
      <c r="IU37" s="23" t="n"/>
      <c r="IV37" s="23" t="n"/>
      <c r="IW37" s="23" t="n"/>
      <c r="IX37" s="23" t="n"/>
      <c r="IY37" s="23" t="n"/>
      <c r="IZ37" s="23" t="inlineStr">
        <is>
          <t>Tidak pernah</t>
        </is>
      </c>
      <c r="JA37" s="23" t="n"/>
      <c r="JB37" s="23" t="n"/>
      <c r="JC37" s="23" t="n"/>
      <c r="JD37" s="23" t="n"/>
      <c r="JE37" s="23" t="n"/>
      <c r="JF37" s="23" t="n"/>
      <c r="JG37" s="23" t="n"/>
      <c r="JH37" s="23" t="n"/>
      <c r="JI37" s="23" t="inlineStr">
        <is>
          <t>Tidak pernah</t>
        </is>
      </c>
      <c r="JJ37" s="23" t="n"/>
      <c r="JK37" s="23" t="n"/>
      <c r="JL37" s="23" t="n"/>
      <c r="JM37" s="23" t="n"/>
      <c r="JN37" s="23" t="n"/>
      <c r="JO37" s="23" t="n"/>
      <c r="JP37" s="23" t="n"/>
      <c r="JQ37" s="23" t="n"/>
      <c r="JR37" s="23" t="inlineStr">
        <is>
          <t>Tidak pernah</t>
        </is>
      </c>
      <c r="JS37" s="23" t="n"/>
      <c r="JT37" s="23" t="n"/>
      <c r="JU37" s="23" t="n"/>
      <c r="JV37" s="23" t="n"/>
      <c r="JW37" s="23" t="n"/>
      <c r="JX37" s="23" t="n"/>
      <c r="JY37" s="23" t="n"/>
      <c r="JZ37" s="23" t="n"/>
      <c r="KA37" s="23" t="inlineStr">
        <is>
          <t>Tidak pernah</t>
        </is>
      </c>
      <c r="KB37" s="23" t="n"/>
      <c r="KC37" s="23" t="n"/>
      <c r="KD37" s="23" t="n"/>
      <c r="KE37" s="23" t="n"/>
      <c r="KF37" s="23" t="n"/>
      <c r="KG37" s="23" t="n"/>
      <c r="KH37" s="23" t="n"/>
      <c r="KI37" s="23" t="n"/>
      <c r="KJ37" s="23" t="inlineStr">
        <is>
          <t>Tidak pernah</t>
        </is>
      </c>
      <c r="KK37" s="23" t="n"/>
      <c r="KL37" s="23" t="n"/>
      <c r="KM37" s="23" t="n"/>
      <c r="KN37" s="23" t="n"/>
      <c r="KO37" s="23" t="n"/>
      <c r="KP37" s="23" t="n"/>
      <c r="KQ37" s="23" t="n"/>
      <c r="KR37" s="23" t="n"/>
      <c r="KS37" s="23" t="inlineStr">
        <is>
          <t>Tidak ada perubahan</t>
        </is>
      </c>
      <c r="KT37" s="23" t="inlineStr">
        <is>
          <t>0-1 kali</t>
        </is>
      </c>
      <c r="KU37" s="23" t="inlineStr">
        <is>
          <t>0-1 kali</t>
        </is>
      </c>
      <c r="KV37" s="23" t="inlineStr">
        <is>
          <t>Tidak ada</t>
        </is>
      </c>
      <c r="KW37" s="24" t="n">
        <v>0</v>
      </c>
      <c r="KX37" s="24" t="n">
        <v>0</v>
      </c>
      <c r="KY37" s="24" t="n">
        <v>0</v>
      </c>
      <c r="KZ37" s="24" t="n">
        <v>1</v>
      </c>
      <c r="LA37" s="23" t="inlineStr">
        <is>
          <t>Tidak ada perubahan</t>
        </is>
      </c>
      <c r="LB37" s="23" t="inlineStr">
        <is>
          <t>Jauh lebih baik</t>
        </is>
      </c>
      <c r="LC37" s="24" t="n">
        <v>4</v>
      </c>
      <c r="LD37" s="24" t="n">
        <v>0</v>
      </c>
      <c r="LE37" s="24" t="n">
        <v>0</v>
      </c>
      <c r="LF37" s="24" t="n">
        <v>0</v>
      </c>
      <c r="LG37" s="23" t="inlineStr">
        <is>
          <t>Ya</t>
        </is>
      </c>
      <c r="LH37" s="24" t="n">
        <v>22000</v>
      </c>
      <c r="LI37" s="23" t="n"/>
      <c r="LJ37" s="23" t="inlineStr">
        <is>
          <t>Kebutuhan rumah tangga</t>
        </is>
      </c>
      <c r="LK37" s="24" t="n">
        <v>0</v>
      </c>
      <c r="LL37" s="24" t="n">
        <v>0</v>
      </c>
      <c r="LM37" s="24" t="n">
        <v>0</v>
      </c>
      <c r="LN37" s="24" t="n">
        <v>0</v>
      </c>
      <c r="LO37" s="24" t="n">
        <v>1</v>
      </c>
      <c r="LP37" s="24" t="n">
        <v>0</v>
      </c>
      <c r="LQ37" s="24" t="n">
        <v>0</v>
      </c>
      <c r="LR37" s="11" t="n"/>
      <c r="LS37" s="24" t="n">
        <v>5</v>
      </c>
      <c r="LT37" s="24" t="n">
        <v>0</v>
      </c>
      <c r="LU37" s="24" t="n">
        <v>0</v>
      </c>
      <c r="LV37" s="24" t="n">
        <v>5</v>
      </c>
      <c r="LW37" s="24" t="n">
        <v>0</v>
      </c>
      <c r="LX37" s="24" t="n">
        <v>0</v>
      </c>
      <c r="LY37" s="24" t="n">
        <v>10</v>
      </c>
      <c r="LZ37" s="24" t="n">
        <v>0</v>
      </c>
      <c r="MA37" s="24" t="n">
        <v>0</v>
      </c>
      <c r="MB37" s="23" t="inlineStr">
        <is>
          <t>Tidak</t>
        </is>
      </c>
      <c r="MC37" s="24" t="n">
        <v>0</v>
      </c>
      <c r="MD37" s="24" t="n">
        <v>0</v>
      </c>
      <c r="ME37" s="24" t="n">
        <v>0</v>
      </c>
      <c r="MF37" s="24" t="n">
        <v>0</v>
      </c>
      <c r="MG37" s="24" t="n">
        <v>0</v>
      </c>
      <c r="MH37" s="24" t="n">
        <v>0</v>
      </c>
      <c r="MI37" s="23" t="n"/>
      <c r="MJ37" s="23" t="n"/>
      <c r="MK37" s="23" t="n"/>
      <c r="ML37" s="23" t="n"/>
      <c r="MM37" s="23" t="n"/>
      <c r="MN37" s="23" t="n"/>
      <c r="MO37" s="23" t="n"/>
      <c r="MP37" s="23" t="n"/>
      <c r="MQ37" s="23" t="n"/>
      <c r="MR37" s="17" t="inlineStr">
        <is>
          <t>Tidak ada waktu yang dihemat</t>
        </is>
      </c>
      <c r="MS37" s="23" t="n"/>
      <c r="MT37" s="23" t="inlineStr">
        <is>
          <t>Tidak ada waktu yang dihemat</t>
        </is>
      </c>
      <c r="MU37" s="23" t="inlineStr">
        <is>
          <t>Tidak</t>
        </is>
      </c>
      <c r="MV37" s="23" t="n"/>
      <c r="MW37" s="23" t="n"/>
      <c r="MX37" s="23" t="n"/>
      <c r="MY37" s="23" t="n"/>
      <c r="MZ37" s="23" t="n"/>
      <c r="NA37" s="23" t="n"/>
      <c r="NB37" s="23" t="n"/>
      <c r="NC37" s="23" t="n"/>
      <c r="ND37" s="23" t="n"/>
      <c r="NE37" s="23" t="n"/>
      <c r="NF37" s="23" t="n"/>
      <c r="NG37" s="23" t="n"/>
      <c r="NH37" s="23" t="n"/>
      <c r="NI37" s="23" t="n"/>
      <c r="NJ37" s="23" t="n"/>
      <c r="NK37" s="23" t="n"/>
      <c r="NL37" s="23" t="inlineStr">
        <is>
          <t>Tidak</t>
        </is>
      </c>
      <c r="NM37" s="23" t="inlineStr">
        <is>
          <t>100% dana hibah</t>
        </is>
      </c>
      <c r="NN37" s="13" t="inlineStr">
        <is>
          <t>0 (100% sumber pembiayaan dari hibah)</t>
        </is>
      </c>
      <c r="NO37" s="13" t="inlineStr">
        <is>
          <t>Yayasan Rumah Energi atau BIRU</t>
        </is>
      </c>
      <c r="NP37" s="23" t="n"/>
      <c r="NQ37" s="23" t="n"/>
      <c r="NR37" s="23" t="n"/>
      <c r="NS37" s="23" t="n"/>
      <c r="NT37" s="23" t="n"/>
      <c r="NU37" s="23" t="n"/>
      <c r="NV37" s="23" t="n"/>
      <c r="NW37" s="23" t="n"/>
      <c r="NX37" s="23" t="inlineStr">
        <is>
          <t>Sedikit meningkat</t>
        </is>
      </c>
      <c r="NY37" s="24" t="n">
        <v>180</v>
      </c>
      <c r="NZ37" s="24" t="n">
        <v>0</v>
      </c>
      <c r="OA37" s="24" t="n">
        <v>0</v>
      </c>
      <c r="OB37" s="24" t="n">
        <v>0</v>
      </c>
      <c r="OC37" s="24" t="n">
        <v>20</v>
      </c>
      <c r="OD37" s="24" t="n">
        <v>0</v>
      </c>
      <c r="OE37" s="23" t="inlineStr">
        <is>
          <t>Lebih baik</t>
        </is>
      </c>
      <c r="OF37" s="23" t="inlineStr">
        <is>
          <t>Sama saja (tidak ada perbedaan waktu memasak MAUPUN rasa/bau makanan bila dibandingkan penggunaan sebelumnya)</t>
        </is>
      </c>
      <c r="OG37" s="23" t="inlineStr">
        <is>
          <t>Ya</t>
        </is>
      </c>
      <c r="OH37" s="24" t="n">
        <v>0</v>
      </c>
      <c r="OI37" s="24" t="n">
        <v>0</v>
      </c>
      <c r="OJ37" s="24" t="n">
        <v>0</v>
      </c>
      <c r="OK37" s="24" t="n">
        <v>0</v>
      </c>
      <c r="OL37" s="24" t="n">
        <v>0</v>
      </c>
      <c r="OM37" s="24" t="n">
        <v>0</v>
      </c>
      <c r="ON37" s="24" t="n">
        <v>15</v>
      </c>
      <c r="OO37" s="24" t="n">
        <v>3</v>
      </c>
      <c r="OP37" s="48">
        <f>VLOOKUP(AG37,'BUS 2'!$G$1:$CU$424,2,0)</f>
        <v/>
      </c>
      <c r="OQ37" s="8">
        <f>VLOOKUP(AG37,'BUS 2'!$G$1:$CU$424,3,0)</f>
        <v/>
      </c>
      <c r="OR37" s="8">
        <f>VLOOKUP(AG37,'BUS 2'!$G$1:$CU$424,4,0)</f>
        <v/>
      </c>
      <c r="OS37" s="8">
        <f>VLOOKUP(AG37,'BUS 2'!$G$1:$CU$424,5,0)</f>
        <v/>
      </c>
      <c r="OT37" s="8">
        <f>VLOOKUP(AG37,'BUS 2'!$G$1:$CU$424,6,0)</f>
        <v/>
      </c>
      <c r="OU37" s="8">
        <f>VLOOKUP(AG37,'BUS 2'!$G$1:$CU$424,7,0)</f>
        <v/>
      </c>
      <c r="OV37" s="8">
        <f>VLOOKUP(AG37,'BUS 2'!$G$1:$CU$424,8,0)</f>
        <v/>
      </c>
      <c r="OW37" s="8">
        <f>VLOOKUP(AG37,'BUS 2'!$G$1:$CU$424,9,0)</f>
        <v/>
      </c>
      <c r="OX37" s="8">
        <f>VLOOKUP(AG37,'BUS 2'!$G$1:$CU$424,10,0)</f>
        <v/>
      </c>
      <c r="OY37" s="8">
        <f>VLOOKUP(AG37,'BUS 2'!$G$1:$CU$424,11,0)</f>
        <v/>
      </c>
      <c r="OZ37" s="8">
        <f>VLOOKUP(AG37,'BUS 2'!$G$1:$CU$424,12,0)</f>
        <v/>
      </c>
      <c r="PA37" s="8">
        <f>VLOOKUP(AG37,'BUS 2'!$G$1:$CU$424,13,0)</f>
        <v/>
      </c>
      <c r="PB37" s="8">
        <f>VLOOKUP(AG37,'BUS 2'!$G$1:$CU$424,14,0)</f>
        <v/>
      </c>
      <c r="PC37" s="8">
        <f>VLOOKUP(AG37,'BUS 2'!$G$1:$CU$424,15,0)</f>
        <v/>
      </c>
      <c r="PD37" s="8">
        <f>VLOOKUP(AG37,'BUS 2'!$G$1:$CU$424,16,0)</f>
        <v/>
      </c>
      <c r="PE37" s="8">
        <f>VLOOKUP(AG37,'BUS 2'!$G$1:$CU$424,17,0)</f>
        <v/>
      </c>
      <c r="PF37" s="8">
        <f>VLOOKUP(AG37,'BUS 2'!$G$1:$CU$424,18,0)</f>
        <v/>
      </c>
      <c r="PG37" s="8">
        <f>VLOOKUP(AG37,'BUS 2'!$G$1:$CU$424,19,0)</f>
        <v/>
      </c>
      <c r="PH37" s="8">
        <f>VLOOKUP(AG37,'BUS 2'!$G$1:$CU$424,20,0)</f>
        <v/>
      </c>
      <c r="PI37" s="8">
        <f>VLOOKUP(AG37,'BUS 2'!$G$1:$CU$424,21,0)</f>
        <v/>
      </c>
      <c r="PJ37" s="8">
        <f>VLOOKUP(AG37,'BUS 2'!$G$1:$CU$424,22,0)</f>
        <v/>
      </c>
      <c r="PK37" s="8">
        <f>VLOOKUP(AG37,'BUS 2'!$G$1:$CU$424,23,0)</f>
        <v/>
      </c>
      <c r="PL37" s="8">
        <f>VLOOKUP(AG37,'BUS 2'!$G$1:$CU$424,24,0)</f>
        <v/>
      </c>
      <c r="PM37" s="8">
        <f>VLOOKUP(AG37,'BUS 2'!$G$1:$CU$424,25,0)</f>
        <v/>
      </c>
      <c r="PN37" s="8">
        <f>VLOOKUP(AG37,'BUS 2'!$G$1:$CU$424,26,0)</f>
        <v/>
      </c>
      <c r="PO37" s="8">
        <f>VLOOKUP(AG37,'BUS 2'!$G$1:$CU$424,27,0)</f>
        <v/>
      </c>
      <c r="PP37" s="8">
        <f>VLOOKUP(AG37,'BUS 2'!$G$1:$CU$424,28,0)</f>
        <v/>
      </c>
      <c r="PQ37" s="8">
        <f>VLOOKUP(AG37,'BUS 2'!$G$1:$CU$424,29,0)</f>
        <v/>
      </c>
      <c r="PR37" s="8">
        <f>VLOOKUP(AG37,'BUS 2'!$G$1:$CU$424,30,0)</f>
        <v/>
      </c>
      <c r="PS37" s="8">
        <f>VLOOKUP(AG37,'BUS 2'!$G$1:$CU$424,31,0)</f>
        <v/>
      </c>
      <c r="PT37" s="23" t="inlineStr">
        <is>
          <t>4-Lainnya</t>
        </is>
      </c>
      <c r="PU37" s="24" t="n">
        <v>0</v>
      </c>
      <c r="PV37" s="24" t="n">
        <v>0</v>
      </c>
      <c r="PW37" s="24" t="n">
        <v>0</v>
      </c>
      <c r="PX37" s="24" t="n">
        <v>0</v>
      </c>
      <c r="PY37" s="24" t="n">
        <v>0</v>
      </c>
      <c r="PZ37" s="24" t="n">
        <v>0</v>
      </c>
      <c r="QA37" s="24" t="n">
        <v>0</v>
      </c>
      <c r="QB37" s="24" t="n">
        <v>0</v>
      </c>
      <c r="QC37" s="24" t="n">
        <v>1</v>
      </c>
      <c r="QD37" s="27" t="inlineStr">
        <is>
          <t>Dibiarkan di kandang</t>
        </is>
      </c>
      <c r="QE37" s="36" t="n"/>
      <c r="QF37" s="35" t="n"/>
      <c r="QG37" s="35" t="n"/>
      <c r="QH37" s="35" t="n"/>
      <c r="QI37" s="35" t="n"/>
      <c r="QJ37" s="35" t="n"/>
      <c r="QK37" s="36" t="n"/>
      <c r="QL37" s="36" t="n"/>
      <c r="QM37" s="36" t="n"/>
      <c r="QN37" s="36" t="n"/>
      <c r="QO37" s="36" t="n"/>
      <c r="QP37" s="36" t="n"/>
      <c r="QQ37" s="36" t="n"/>
      <c r="QR37" s="36" t="n"/>
      <c r="QS37" s="36" t="n"/>
      <c r="QT37" s="36" t="n"/>
      <c r="QU37" s="36" t="n"/>
      <c r="QV37" s="36" t="n"/>
      <c r="QW37" s="35" t="n"/>
      <c r="QX37" s="35" t="n"/>
      <c r="QY37" s="35" t="n"/>
      <c r="QZ37" s="35" t="n"/>
      <c r="RA37" s="35" t="n"/>
      <c r="RB37" s="36" t="n"/>
      <c r="RC37" s="36" t="n"/>
      <c r="RD37" s="36" t="n"/>
      <c r="RE37" s="36" t="n"/>
      <c r="RF37" s="36" t="n"/>
      <c r="RG37" s="23" t="n"/>
      <c r="RH37" s="35" t="n"/>
      <c r="RI37" s="35" t="n"/>
      <c r="RJ37" s="35" t="n"/>
      <c r="RK37" s="35" t="n"/>
      <c r="RL37" s="35" t="n"/>
      <c r="RM37" s="23" t="n"/>
      <c r="RN37" s="23" t="n"/>
      <c r="RO37" s="23" t="n"/>
      <c r="RP37" s="23" t="n"/>
      <c r="RQ37" s="23" t="n"/>
      <c r="RR37" s="23" t="n"/>
      <c r="RS37" s="35" t="n"/>
      <c r="RT37" s="35" t="n"/>
      <c r="RU37" s="35" t="n"/>
      <c r="RV37" s="35" t="n"/>
      <c r="RW37" s="35" t="n"/>
      <c r="RX37" s="23" t="n"/>
      <c r="RY37" s="23" t="n"/>
      <c r="RZ37" s="23" t="n"/>
      <c r="SA37" s="23" t="n"/>
      <c r="SB37" s="23" t="n"/>
      <c r="SC37" s="23" t="inlineStr">
        <is>
          <t>1-Disebarkan ke lahan terbuka</t>
        </is>
      </c>
      <c r="SD37" s="39" t="n">
        <v>0</v>
      </c>
      <c r="SE37" s="39" t="n">
        <v>0</v>
      </c>
      <c r="SF37" s="39" t="n">
        <v>0</v>
      </c>
      <c r="SG37" s="39" t="n">
        <v>0</v>
      </c>
      <c r="SH37" s="39" t="n">
        <v>0</v>
      </c>
      <c r="SI37" s="24" t="n">
        <v>1</v>
      </c>
      <c r="SJ37" s="24" t="n">
        <v>0</v>
      </c>
      <c r="SK37" s="24" t="n">
        <v>0</v>
      </c>
      <c r="SL37" s="24" t="n">
        <v>0</v>
      </c>
      <c r="SM37" s="23" t="n"/>
      <c r="SN37" s="23" t="inlineStr">
        <is>
          <t>1-Disebarkan ke lahan terbuka</t>
        </is>
      </c>
      <c r="SO37" s="39" t="n">
        <v>0</v>
      </c>
      <c r="SP37" s="39" t="n">
        <v>0</v>
      </c>
      <c r="SQ37" s="39" t="n">
        <v>0</v>
      </c>
      <c r="SR37" s="39" t="n">
        <v>0</v>
      </c>
      <c r="SS37" s="39" t="n">
        <v>0</v>
      </c>
      <c r="ST37" s="24" t="n">
        <v>1</v>
      </c>
      <c r="SU37" s="24" t="n">
        <v>0</v>
      </c>
      <c r="SV37" s="24" t="n">
        <v>0</v>
      </c>
      <c r="SW37" s="24" t="n">
        <v>0</v>
      </c>
      <c r="SX37" s="23" t="n"/>
      <c r="SY37" s="8">
        <f>VLOOKUP(AG37,'BUS 2'!$G$1:$CU$424,33,0)</f>
        <v/>
      </c>
      <c r="SZ37" s="48">
        <f>VLOOKUP(AG37,'BUS 2'!$G$1:$CU$424,34,0)</f>
        <v/>
      </c>
      <c r="TA37" s="48">
        <f>VLOOKUP(AG37,'BUS 2'!$G$1:$CU$424,35,0)</f>
        <v/>
      </c>
      <c r="TB37" s="48">
        <f>VLOOKUP(AG37,'BUS 2'!$G$1:$CU$424,36,0)</f>
        <v/>
      </c>
      <c r="TC37" s="48">
        <f>VLOOKUP(AG37,'BUS 2'!$G$1:$CU$424,37,0)</f>
        <v/>
      </c>
      <c r="TD37" s="48">
        <f>VLOOKUP(AG37,'BUS 2'!$G$1:$CU$424,38,0)</f>
        <v/>
      </c>
      <c r="TE37" s="48">
        <f>VLOOKUP(AG37,'BUS 2'!$G$1:$CU$424,39,0)</f>
        <v/>
      </c>
      <c r="TF37" s="48">
        <f>VLOOKUP(AG37,'BUS 2'!$G$1:$CU$424,40,0)</f>
        <v/>
      </c>
      <c r="TG37" s="8">
        <f>VLOOKUP(AG37,'BUS 2'!$G$1:$CU$424,42,0)</f>
        <v/>
      </c>
      <c r="TH37" s="8">
        <f>VLOOKUP(AG37,'BUS 2'!$G$1:$CU$424,43,0)</f>
        <v/>
      </c>
      <c r="TI37" s="8">
        <f>VLOOKUP(AG37,'BUS 2'!$G$1:$CU$424,44,0)</f>
        <v/>
      </c>
      <c r="TJ37" s="8">
        <f>VLOOKUP(AG37,'BUS 2'!$G$1:$CU$424,45,0)</f>
        <v/>
      </c>
      <c r="TK37" s="8">
        <f>VLOOKUP(AG37,'BUS 2'!$G$1:$CU$424,46,0)</f>
        <v/>
      </c>
      <c r="TL37" s="8">
        <f>VLOOKUP(AG37,'BUS 2'!$G$1:$CU$424,47,0)</f>
        <v/>
      </c>
      <c r="TM37" s="8">
        <f>VLOOKUP(AG37,'BUS 2'!$G$1:$CU$424,48,0)</f>
        <v/>
      </c>
      <c r="TN37" s="8">
        <f>VLOOKUP(AG37,'BUS 2'!$G$1:$CU$424,49,0)</f>
        <v/>
      </c>
      <c r="TO37" s="8">
        <f>VLOOKUP(AG37,'BUS 2'!$G$1:$CU$424,50,0)</f>
        <v/>
      </c>
      <c r="TP37" s="8">
        <f>VLOOKUP(AG37,'BUS 2'!$G$1:$CU$424,51,0)</f>
        <v/>
      </c>
      <c r="TQ37" s="8">
        <f>VLOOKUP(AG37,'BUS 2'!$G$1:$CU$424,52,0)</f>
        <v/>
      </c>
      <c r="TR37" s="8">
        <f>VLOOKUP(AG37,'BUS 2'!$G$1:$CU$424,53,0)</f>
        <v/>
      </c>
      <c r="TS37" s="48">
        <f>VLOOKUP(AG37,'BUS 2'!$G$1:$CU$424,54,0)</f>
        <v/>
      </c>
      <c r="TT37" s="48">
        <f>VLOOKUP(AG37,'BUS 2'!$G$1:$CU$424,55,0)</f>
        <v/>
      </c>
      <c r="TU37" s="48">
        <f>VLOOKUP(AG37,'BUS 2'!$G$1:$CU$424,56,0)</f>
        <v/>
      </c>
      <c r="TV37" s="48">
        <f>VLOOKUP(AG37,'BUS 2'!$G$1:$CU$424,57,0)</f>
        <v/>
      </c>
      <c r="TW37" s="48">
        <f>VLOOKUP(AG37,'BUS 2'!$G$1:$CU$424,58,0)</f>
        <v/>
      </c>
      <c r="TX37" s="48">
        <f>VLOOKUP(AG37,'BUS 2'!$G$1:$CU$424,59,0)</f>
        <v/>
      </c>
      <c r="TY37" s="48">
        <f>VLOOKUP(AG37,'BUS 2'!$G$1:$CU$424,60,0)</f>
        <v/>
      </c>
      <c r="TZ37" s="48">
        <f>VLOOKUP(AG37,'BUS 2'!$G$1:$CU$424,61,0)</f>
        <v/>
      </c>
      <c r="UA37" s="48">
        <f>VLOOKUP(AG37,'BUS 2'!$G$1:$CU$424,62,0)</f>
        <v/>
      </c>
      <c r="UB37" s="48">
        <f>VLOOKUP(AG37,'BUS 2'!$G$1:$CU$424,63,0)</f>
        <v/>
      </c>
      <c r="UC37" s="48">
        <f>VLOOKUP(AG37,'BUS 2'!$G$1:$CU$424,64,0)</f>
        <v/>
      </c>
      <c r="UD37" s="48">
        <f>VLOOKUP(AG37,'BUS 2'!$G$1:$CU$424,65,0)</f>
        <v/>
      </c>
      <c r="UE37" s="48">
        <f>VLOOKUP(AG37,'BUS 2'!$G$1:$CU$424,66,0)</f>
        <v/>
      </c>
      <c r="UF37" s="48">
        <f>VLOOKUP(AG37,'BUS 2'!$G$1:$CU$424,67,0)</f>
        <v/>
      </c>
      <c r="UG37" s="48">
        <f>VLOOKUP(AG37,'BUS 2'!$G$1:$CU$424,68,0)</f>
        <v/>
      </c>
      <c r="UH37" s="48">
        <f>VLOOKUP(AG37,'BUS 2'!$G$1:$CU$424,69,0)</f>
        <v/>
      </c>
      <c r="UI37" s="48">
        <f>VLOOKUP(AG37,'BUS 2'!$G$1:$CU$424,70,0)</f>
        <v/>
      </c>
      <c r="UJ37" s="48">
        <f>VLOOKUP(AG37,'BUS 2'!$G$1:$CU$424,71,0)</f>
        <v/>
      </c>
      <c r="UK37" s="48">
        <f>VLOOKUP(AG37,'BUS 2'!$G$1:$CU$424,72,0)</f>
        <v/>
      </c>
      <c r="UL37" s="48">
        <f>VLOOKUP(AG37,'BUS 2'!$G$1:$CU$424,73,0)</f>
        <v/>
      </c>
      <c r="UM37" s="48">
        <f>VLOOKUP(AG37,'BUS 2'!$G$1:$CU$424,74,0)</f>
        <v/>
      </c>
      <c r="UN37" s="48">
        <f>VLOOKUP(AG37,'BUS 2'!$G$1:$CU$424,75,0)</f>
        <v/>
      </c>
      <c r="UO37" s="48">
        <f>VLOOKUP(AG37,'BUS 2'!$G$1:$CU$424,76,0)</f>
        <v/>
      </c>
      <c r="UP37" s="48">
        <f>VLOOKUP(AG37,'BUS 2'!$G$1:$CU$424,77,0)</f>
        <v/>
      </c>
      <c r="UQ37" s="48">
        <f>VLOOKUP(AG37,'BUS 2'!$G$1:$CU$424,78,0)</f>
        <v/>
      </c>
      <c r="UR37" s="48">
        <f>VLOOKUP(AG37,'BUS 2'!$G$1:$CU$424,79,0)</f>
        <v/>
      </c>
      <c r="US37" s="48">
        <f>VLOOKUP(AG37,'BUS 2'!$G$1:$CU$424,80,0)</f>
        <v/>
      </c>
      <c r="UT37" s="48">
        <f>VLOOKUP(AG37,'BUS 2'!$G$1:$CU$424,81,0)</f>
        <v/>
      </c>
      <c r="UU37" s="23" t="n"/>
      <c r="UV37" s="23" t="n"/>
      <c r="UW37" s="23" t="n"/>
      <c r="UX37" s="23" t="n"/>
      <c r="UY37" s="23" t="n"/>
      <c r="UZ37" s="23" t="n"/>
      <c r="VA37" s="23" t="inlineStr">
        <is>
          <t>Penggembalaan terbuka</t>
        </is>
      </c>
      <c r="VB37" s="23" t="inlineStr">
        <is>
          <t>Penggembalaan terbuka</t>
        </is>
      </c>
      <c r="VC37" s="23" t="n"/>
      <c r="VD37" s="23" t="n"/>
      <c r="VE37" s="23" t="n"/>
      <c r="VF37" s="23" t="n"/>
      <c r="VG37" s="23" t="n"/>
      <c r="VH37" s="23" t="n"/>
      <c r="VI37" s="23" t="inlineStr">
        <is>
          <t>Sangat jarang (&gt;1 bulan sekali)</t>
        </is>
      </c>
      <c r="VJ37" s="23" t="inlineStr">
        <is>
          <t>Sangat jarang (&gt;1 bulan sekali)</t>
        </is>
      </c>
      <c r="VK37" s="23" t="n"/>
      <c r="VL37" s="23" t="n"/>
      <c r="VM37" s="23" t="n"/>
      <c r="VN37" s="23" t="n"/>
      <c r="VO37" s="23" t="n"/>
      <c r="VP37" s="23" t="n"/>
      <c r="VQ37" s="23" t="n"/>
      <c r="VR37" s="23" t="n"/>
      <c r="VS37" s="23" t="n"/>
      <c r="VT37" s="23" t="n"/>
      <c r="VU37" s="23" t="n"/>
      <c r="VV37" s="23" t="n"/>
      <c r="VW37" s="23" t="n"/>
      <c r="VX37" s="23" t="n"/>
      <c r="VY37" s="23" t="n"/>
      <c r="VZ37" s="23" t="n"/>
      <c r="WA37" s="23" t="n"/>
      <c r="WB37" s="23" t="n"/>
      <c r="WC37" s="23" t="n"/>
      <c r="WD37" s="23" t="n"/>
      <c r="WE37" s="23" t="n"/>
      <c r="WF37" s="23" t="n"/>
      <c r="WG37" s="23" t="n"/>
      <c r="WH37" s="23" t="n"/>
      <c r="WI37" s="23" t="n"/>
      <c r="WJ37" s="23" t="n"/>
      <c r="WK37" s="23" t="n"/>
      <c r="WL37" s="23" t="n"/>
      <c r="WM37" s="23" t="n"/>
      <c r="WN37" s="23" t="n"/>
      <c r="WO37" s="23" t="n"/>
      <c r="WP37" s="23" t="n"/>
      <c r="WQ37" s="23" t="n"/>
      <c r="WR37" s="23" t="n"/>
      <c r="WS37" s="23" t="n"/>
      <c r="WT37" s="23" t="n"/>
      <c r="WU37" s="23" t="n"/>
      <c r="WV37" s="23" t="n"/>
      <c r="WW37" s="23" t="n"/>
      <c r="WX37" s="23" t="n"/>
      <c r="WY37" s="23" t="n"/>
      <c r="WZ37" s="23" t="n"/>
      <c r="XA37" s="23" t="n"/>
      <c r="XB37" s="23" t="n"/>
      <c r="XC37" s="23" t="n"/>
      <c r="XD37" s="23" t="n"/>
      <c r="XE37" s="23" t="n"/>
      <c r="XF37" s="23" t="n"/>
      <c r="XG37" s="23" t="n"/>
      <c r="XH37" s="23" t="n"/>
      <c r="XI37" s="23" t="n"/>
      <c r="XJ37" s="23" t="n"/>
      <c r="XK37" s="23" t="n"/>
      <c r="XL37" s="23" t="n"/>
      <c r="XM37" s="23" t="n"/>
      <c r="XN37" s="23" t="n"/>
      <c r="XO37" s="23" t="n"/>
      <c r="XP37" s="23" t="n"/>
      <c r="XQ37" s="23" t="n"/>
      <c r="XR37" s="23" t="n"/>
      <c r="XS37" s="23" t="n"/>
      <c r="XT37" s="23" t="n"/>
      <c r="XU37" s="23" t="n"/>
      <c r="XV37" s="23" t="n"/>
      <c r="XW37" s="23" t="n"/>
      <c r="XX37" s="23" t="n"/>
      <c r="XY37" s="23" t="n"/>
      <c r="XZ37" s="23" t="n"/>
      <c r="YA37" s="23" t="n"/>
      <c r="YB37" s="23" t="n"/>
      <c r="YC37" s="23" t="n"/>
      <c r="YD37" s="23" t="n"/>
      <c r="YE37" s="23" t="n"/>
      <c r="YF37" s="23" t="n"/>
      <c r="YG37" s="23" t="n"/>
      <c r="YH37" s="23" t="n"/>
      <c r="YI37" s="23" t="n"/>
      <c r="YJ37" s="23" t="n"/>
      <c r="YK37" s="23" t="n"/>
      <c r="YL37" s="23" t="n"/>
      <c r="YM37" s="23" t="n"/>
      <c r="YN37" s="23" t="inlineStr">
        <is>
          <t>8-Dibiarkan tersebar di ladang penggembalaan</t>
        </is>
      </c>
      <c r="YO37" s="24" t="n">
        <v>0</v>
      </c>
      <c r="YP37" s="24" t="n">
        <v>0</v>
      </c>
      <c r="YQ37" s="24" t="n">
        <v>0</v>
      </c>
      <c r="YR37" s="24" t="n">
        <v>0</v>
      </c>
      <c r="YS37" s="24" t="n">
        <v>0</v>
      </c>
      <c r="YT37" s="24" t="n">
        <v>0</v>
      </c>
      <c r="YU37" s="24" t="n">
        <v>0</v>
      </c>
      <c r="YV37" s="24" t="n">
        <v>0</v>
      </c>
      <c r="YW37" s="24" t="n">
        <v>0</v>
      </c>
      <c r="YX37" s="24" t="n">
        <v>0</v>
      </c>
      <c r="YY37" s="24" t="n">
        <v>0</v>
      </c>
      <c r="YZ37" s="24" t="n">
        <v>1</v>
      </c>
      <c r="ZA37" s="23" t="inlineStr">
        <is>
          <t>8-Dibiarkan tersebar di ladang penggembalaan</t>
        </is>
      </c>
      <c r="ZB37" s="24" t="n">
        <v>0</v>
      </c>
      <c r="ZC37" s="24" t="n">
        <v>0</v>
      </c>
      <c r="ZD37" s="24" t="n">
        <v>0</v>
      </c>
      <c r="ZE37" s="24" t="n">
        <v>0</v>
      </c>
      <c r="ZF37" s="24" t="n">
        <v>0</v>
      </c>
      <c r="ZG37" s="24" t="n">
        <v>0</v>
      </c>
      <c r="ZH37" s="24" t="n">
        <v>0</v>
      </c>
      <c r="ZI37" s="24" t="n">
        <v>0</v>
      </c>
      <c r="ZJ37" s="24" t="n">
        <v>0</v>
      </c>
      <c r="ZK37" s="24" t="n">
        <v>0</v>
      </c>
      <c r="ZL37" s="24" t="n">
        <v>0</v>
      </c>
      <c r="ZM37" s="24" t="n">
        <v>1</v>
      </c>
      <c r="ZN37" s="23" t="n"/>
      <c r="ZO37" s="23" t="n"/>
      <c r="ZP37" s="23" t="n"/>
      <c r="ZQ37" s="23" t="n"/>
      <c r="ZR37" s="23" t="n"/>
      <c r="ZS37" s="23" t="n"/>
      <c r="ZT37" s="23" t="n"/>
      <c r="ZU37" s="23" t="n"/>
      <c r="ZV37" s="23" t="n"/>
      <c r="ZW37" s="23" t="n"/>
      <c r="ZX37" s="23" t="n"/>
      <c r="ZY37" s="23" t="n"/>
      <c r="ZZ37" s="23" t="n"/>
      <c r="AAA37" s="23" t="n"/>
      <c r="AAB37" s="24" t="n">
        <v>2</v>
      </c>
      <c r="AAC37" s="24" t="n">
        <v>2</v>
      </c>
      <c r="AAD37" s="23" t="n"/>
      <c r="AAE37" s="23" t="n"/>
      <c r="AAF37" s="23" t="n"/>
      <c r="AAG37" s="23" t="n"/>
      <c r="AAH37" s="23" t="n"/>
      <c r="AAI37" s="23" t="n"/>
      <c r="AAJ37" s="23" t="inlineStr">
        <is>
          <t>Pakan kering (misal: konsentrat, silase, pelet)</t>
        </is>
      </c>
      <c r="AAK37" s="23" t="inlineStr">
        <is>
          <t>Pakan kering (misal: konsentrat, silase, pelet)</t>
        </is>
      </c>
      <c r="AAL37" s="23" t="inlineStr">
        <is>
          <t>Ya</t>
        </is>
      </c>
      <c r="AAM37" s="23" t="inlineStr">
        <is>
          <t>Padat Cair</t>
        </is>
      </c>
      <c r="AAN37" s="24" t="n">
        <v>1</v>
      </c>
      <c r="AAO37" s="24" t="n">
        <v>1</v>
      </c>
      <c r="AAP37" s="24" t="n">
        <v>25</v>
      </c>
      <c r="AAQ37" s="24" t="n">
        <v>25</v>
      </c>
      <c r="AAR37" s="23" t="inlineStr">
        <is>
          <t>Ya</t>
        </is>
      </c>
      <c r="AAS37" s="23" t="inlineStr">
        <is>
          <t>Mengetahui</t>
        </is>
      </c>
      <c r="AAT37" s="23" t="inlineStr">
        <is>
          <t>Digunakan untuk pupuk di lahan pertanian sendiri Dibuang ke lahan sekitar kandang - yg ditanami tanaman Diberikan gratis ke orang lain</t>
        </is>
      </c>
      <c r="AAU37" s="24" t="n">
        <v>1</v>
      </c>
      <c r="AAV37" s="24" t="n">
        <v>0</v>
      </c>
      <c r="AAW37" s="24" t="n">
        <v>0</v>
      </c>
      <c r="AAX37" s="24" t="n">
        <v>1</v>
      </c>
      <c r="AAY37" s="24" t="n">
        <v>1</v>
      </c>
      <c r="AAZ37" s="24" t="n">
        <v>0</v>
      </c>
      <c r="ABA37" s="24" t="n">
        <v>0</v>
      </c>
      <c r="ABB37" s="23" t="inlineStr">
        <is>
          <t>Pupuk cair untuk tanaman Pembenah tanah (soil conditioner) Pestisida organik Media untuk pembibitan tanaman</t>
        </is>
      </c>
      <c r="ABC37" s="24" t="n">
        <v>1</v>
      </c>
      <c r="ABD37" s="24" t="n">
        <v>1</v>
      </c>
      <c r="ABE37" s="24" t="n">
        <v>1</v>
      </c>
      <c r="ABF37" s="24" t="n">
        <v>1</v>
      </c>
      <c r="ABG37" s="24" t="n">
        <v>0</v>
      </c>
      <c r="ABH37" s="23" t="n"/>
      <c r="ABI37" s="23" t="n"/>
      <c r="ABJ37" s="23" t="n"/>
      <c r="ABK37" s="23" t="n"/>
      <c r="ABL37" s="23" t="n"/>
      <c r="ABM37" s="23" t="n"/>
      <c r="ABN37" s="23" t="n"/>
      <c r="ABO37" s="23" t="n"/>
      <c r="ABP37" s="23" t="n"/>
      <c r="ABQ37" s="23" t="inlineStr">
        <is>
          <t>Pisang, rambutan, rumput gajah, kacang panjang</t>
        </is>
      </c>
      <c r="ABR37" s="23" t="inlineStr">
        <is>
          <t>Cukup (2 minggu sekali)</t>
        </is>
      </c>
      <c r="ABS37" s="24" t="n">
        <v>1200</v>
      </c>
      <c r="ABT37" s="24" t="n">
        <v>1400</v>
      </c>
      <c r="ABU37" s="24" t="n">
        <v>2</v>
      </c>
      <c r="ABV37" s="24" t="n">
        <v>0</v>
      </c>
      <c r="ABW37" s="23" t="inlineStr">
        <is>
          <t>Urea</t>
        </is>
      </c>
      <c r="ABX37" s="23" t="n"/>
      <c r="ABY37" s="24" t="n">
        <v>25</v>
      </c>
      <c r="ABZ37" s="24" t="n">
        <v>62500</v>
      </c>
      <c r="ACA37" s="24" t="n">
        <v>0</v>
      </c>
      <c r="ACB37" s="24" t="n">
        <v>0</v>
      </c>
      <c r="ACC37" s="24" t="n">
        <v>100</v>
      </c>
      <c r="ACD37" s="24" t="n">
        <v>100</v>
      </c>
      <c r="ACE37" s="23" t="inlineStr">
        <is>
          <t>Ya</t>
        </is>
      </c>
      <c r="ACF37" s="23" t="inlineStr">
        <is>
          <t>Cukup meningkat</t>
        </is>
      </c>
      <c r="ACG37" s="23" t="inlineStr">
        <is>
          <t>Sangat meningkat</t>
        </is>
      </c>
      <c r="ACH37" s="23" t="inlineStr">
        <is>
          <t>Sangat meningkat</t>
        </is>
      </c>
      <c r="ACI37" s="23" t="n"/>
      <c r="ACJ37" s="23" t="n"/>
      <c r="ACK37" s="23" t="inlineStr">
        <is>
          <t>Lainnya</t>
        </is>
      </c>
      <c r="ACL37" s="24" t="n">
        <v>0</v>
      </c>
      <c r="ACM37" s="24" t="n">
        <v>0</v>
      </c>
      <c r="ACN37" s="24" t="n">
        <v>0</v>
      </c>
      <c r="ACO37" s="24" t="n">
        <v>0</v>
      </c>
      <c r="ACP37" s="24" t="n">
        <v>0</v>
      </c>
      <c r="ACQ37" s="24" t="n">
        <v>0</v>
      </c>
      <c r="ACR37" s="24" t="n">
        <v>1</v>
      </c>
      <c r="ACS37" s="23" t="inlineStr">
        <is>
          <t>Memanfaatkan bioslurry</t>
        </is>
      </c>
      <c r="ACT37" s="23" t="inlineStr">
        <is>
          <t>-</t>
        </is>
      </c>
      <c r="ACU37" s="23" t="inlineStr">
        <is>
          <t>Manfaat besar dan membantu kehidupan sehari-hari</t>
        </is>
      </c>
      <c r="ACV37" s="23" t="inlineStr">
        <is>
          <t>Sama saja</t>
        </is>
      </c>
      <c r="ACW37" s="23" t="inlineStr">
        <is>
          <t>Anggota keluarga - Perempuan dewasa</t>
        </is>
      </c>
      <c r="ACX37" s="23" t="inlineStr">
        <is>
          <t>Setuju</t>
        </is>
      </c>
      <c r="ACY37" s="23" t="inlineStr">
        <is>
          <t>Anggota keluarga - Laki-laki dewasa Anggota keluarga - Perempuan dewasa</t>
        </is>
      </c>
      <c r="ACZ37" s="24" t="n">
        <v>1</v>
      </c>
      <c r="ADA37" s="24" t="n">
        <v>1</v>
      </c>
      <c r="ADB37" s="24" t="n">
        <v>0</v>
      </c>
      <c r="ADC37" s="24" t="n">
        <v>0</v>
      </c>
      <c r="ADD37" s="23" t="inlineStr">
        <is>
          <t>Puas</t>
        </is>
      </c>
      <c r="ADE37" s="23" t="inlineStr">
        <is>
          <t>Puas</t>
        </is>
      </c>
      <c r="ADF37" s="23" t="inlineStr">
        <is>
          <t>Puas</t>
        </is>
      </c>
      <c r="ADG37" s="23" t="inlineStr">
        <is>
          <t>Puas</t>
        </is>
      </c>
      <c r="ADH37" s="23" t="inlineStr">
        <is>
          <t>Tidak</t>
        </is>
      </c>
      <c r="ADI37" s="23" t="n"/>
      <c r="ADJ37" s="23" t="inlineStr">
        <is>
          <t>Puas</t>
        </is>
      </c>
      <c r="ADK37" s="23" t="n"/>
      <c r="ADL37" s="23" t="n"/>
      <c r="ADM37" s="23" t="n"/>
      <c r="ADN37" s="23" t="n"/>
      <c r="ADO37" s="23" t="n"/>
      <c r="ADP37" s="23" t="n"/>
      <c r="ADQ37" s="23" t="n"/>
      <c r="ADR37" s="23" t="n"/>
      <c r="ADS37" s="23" t="n"/>
      <c r="ADT37" s="23" t="n"/>
      <c r="ADU37" s="23" t="inlineStr">
        <is>
          <t>Menghubungi CPO atau pendamping</t>
        </is>
      </c>
      <c r="ADV37" s="24" t="n">
        <v>0</v>
      </c>
      <c r="ADW37" s="24" t="n">
        <v>0</v>
      </c>
      <c r="ADX37" s="24" t="n">
        <v>0</v>
      </c>
      <c r="ADY37" s="24" t="n">
        <v>0</v>
      </c>
      <c r="ADZ37" s="24" t="n">
        <v>1</v>
      </c>
      <c r="AEA37" s="24" t="n">
        <v>0</v>
      </c>
      <c r="AEB37" s="24" t="n">
        <v>0</v>
      </c>
      <c r="AEC37" s="24" t="n">
        <v>0</v>
      </c>
      <c r="AED37" s="23" t="inlineStr">
        <is>
          <t>Menghubungi CPO</t>
        </is>
      </c>
      <c r="AEE37" s="23" t="inlineStr">
        <is>
          <t>Laki-laki dewasa</t>
        </is>
      </c>
      <c r="AEF37" s="23" t="n"/>
      <c r="AEG37" s="23" t="inlineStr">
        <is>
          <t>Menelepon atau WA langsung</t>
        </is>
      </c>
      <c r="AEH37" s="23" t="n"/>
      <c r="AEI37" s="23" t="inlineStr">
        <is>
          <t>-</t>
        </is>
      </c>
      <c r="AEJ37" s="23" t="inlineStr">
        <is>
          <t>Ya, selalu</t>
        </is>
      </c>
      <c r="AEK37" s="23" t="inlineStr">
        <is>
          <t>Pengurangan pengeluaran rumah tangga (bahan bakar minyak, pupuk, dll.) Lebih mudah mendapatkan energi Pasokan energi yang andal Lebih aman Peningkatan kebersihan kandang ternak Pemanfaatan bio-slurry sebagai pupuk</t>
        </is>
      </c>
      <c r="AEL37" s="24" t="n">
        <v>1</v>
      </c>
      <c r="AEM37" s="24" t="n">
        <v>1</v>
      </c>
      <c r="AEN37" s="24" t="n">
        <v>1</v>
      </c>
      <c r="AEO37" s="24" t="n">
        <v>0</v>
      </c>
      <c r="AEP37" s="24" t="n">
        <v>1</v>
      </c>
      <c r="AEQ37" s="24" t="n">
        <v>0</v>
      </c>
      <c r="AER37" s="24" t="n">
        <v>1</v>
      </c>
      <c r="AES37" s="24" t="n">
        <v>1</v>
      </c>
      <c r="AET37" s="24" t="n">
        <v>0</v>
      </c>
      <c r="AEU37" s="24" t="n">
        <v>0</v>
      </c>
      <c r="AEV37" s="24" t="n">
        <v>0</v>
      </c>
      <c r="AEW37" s="24" t="n">
        <v>0</v>
      </c>
      <c r="AEX37" s="23" t="n"/>
      <c r="AEY37" s="23" t="inlineStr">
        <is>
          <t>Agar kandang lebih bersih</t>
        </is>
      </c>
      <c r="AEZ37" s="23" t="n"/>
      <c r="AFA37" s="23" t="inlineStr">
        <is>
          <t>Tetangga / teman / saudara</t>
        </is>
      </c>
      <c r="AFB37" s="23" t="n"/>
      <c r="AFC37" s="23" t="inlineStr">
        <is>
          <t>1000634436-15_2_44.heic</t>
        </is>
      </c>
      <c r="AFD37" s="25" t="inlineStr">
        <is>
          <t>https://kf.kobotoolbox.org/api/v2/assets/avstPQqLr3Ab3ZdcVTXZ6f/data/672852898/attachments/attv6xDNwp8iBXPfHXxSAsjG/</t>
        </is>
      </c>
      <c r="AFE37" s="23" t="inlineStr">
        <is>
          <t>1000634425-15_3_12.heic</t>
        </is>
      </c>
      <c r="AFF37" s="25" t="inlineStr">
        <is>
          <t>https://kf.kobotoolbox.org/api/v2/assets/avstPQqLr3Ab3ZdcVTXZ6f/data/672852898/attachments/atte9PE6uKEtUdAHM8uKLy7o/</t>
        </is>
      </c>
      <c r="AFG37" s="23" t="inlineStr">
        <is>
          <t>febriihasanah</t>
        </is>
      </c>
      <c r="AFH37" s="23" t="n"/>
      <c r="AFI37" s="23" t="inlineStr">
        <is>
          <t>Pada pertanyaan A11, jawaban responden ada dua: masalah teknis dan tidak ada ternak</t>
        </is>
      </c>
      <c r="AFJ37" s="23" t="n"/>
      <c r="AFK37" s="23" t="n"/>
      <c r="AFL37" s="23" t="n"/>
      <c r="AFM37" s="23" t="n"/>
      <c r="AFN37" s="23" t="n"/>
      <c r="AFO37" s="23" t="n"/>
      <c r="AFP37" s="23" t="n"/>
      <c r="AFQ37" s="23" t="n"/>
      <c r="AFR37" s="23" t="n"/>
      <c r="AFS37" s="23" t="n"/>
      <c r="AFT37" s="23" t="n"/>
      <c r="AFU37" s="23" t="n"/>
      <c r="AFV37" s="23" t="n"/>
      <c r="AFW37" s="23" t="n"/>
      <c r="AFX37" s="23" t="n"/>
      <c r="AFY37" s="23" t="n"/>
      <c r="AFZ37" s="23" t="n"/>
      <c r="AGA37" s="23" t="n"/>
      <c r="AGB37" s="23" t="n"/>
      <c r="AGC37" s="23" t="n"/>
      <c r="AGD37" s="23" t="n"/>
      <c r="AGE37" s="23" t="n"/>
      <c r="AGF37" s="23" t="n"/>
      <c r="AGG37" s="23" t="n"/>
      <c r="AGH37" s="23" t="n"/>
      <c r="AGI37" s="23" t="n"/>
      <c r="AGJ37" s="23" t="n"/>
      <c r="AGK37" s="23" t="n"/>
      <c r="AGL37" s="23" t="n"/>
      <c r="AGM37" s="23" t="n"/>
      <c r="AGN37" s="23" t="n"/>
      <c r="AGO37" s="23" t="n"/>
      <c r="AGP37" s="23" t="n"/>
      <c r="AGQ37" s="23" t="n"/>
      <c r="AGR37" s="23" t="n"/>
      <c r="AGS37" s="23" t="n"/>
      <c r="AGT37" s="23" t="n"/>
      <c r="AGU37" s="23" t="n"/>
      <c r="AGV37" s="23" t="n"/>
      <c r="AGW37" s="23" t="n"/>
      <c r="AGX37" s="23" t="n"/>
      <c r="AGY37" s="23" t="n"/>
      <c r="AGZ37" s="23" t="n"/>
      <c r="AHA37" s="23" t="n"/>
      <c r="AHB37" s="23" t="n"/>
      <c r="AHC37" s="23" t="n"/>
      <c r="AHD37" s="23" t="n"/>
      <c r="AHE37" s="23" t="n"/>
      <c r="AHF37" s="23" t="n"/>
      <c r="AHG37" s="23" t="n"/>
      <c r="AHH37" s="23" t="n"/>
      <c r="AHI37" s="23" t="n"/>
      <c r="AHJ37" s="23" t="n"/>
      <c r="AHK37" s="23" t="n"/>
      <c r="AHL37" s="23" t="n"/>
      <c r="AHM37" s="23" t="n"/>
      <c r="AHN37" s="23" t="n"/>
      <c r="AHO37" s="23" t="n"/>
      <c r="AHP37" s="23" t="n"/>
      <c r="AHQ37" s="23" t="n"/>
      <c r="AHR37" s="23" t="n"/>
      <c r="AHS37" s="23" t="n"/>
      <c r="AHT37" s="23" t="n"/>
      <c r="AHU37" s="23" t="n"/>
      <c r="AHV37" s="23" t="n"/>
      <c r="AHW37" s="23" t="n"/>
      <c r="AHX37" s="23" t="n"/>
      <c r="AHY37" s="23" t="n"/>
      <c r="AHZ37" s="23" t="n"/>
      <c r="AIA37" s="23" t="n"/>
      <c r="AIB37" s="23" t="n"/>
      <c r="AIC37" s="23" t="n"/>
      <c r="AID37" s="23" t="n"/>
      <c r="AIE37" s="23" t="n"/>
      <c r="AIF37" s="23" t="n"/>
      <c r="AIG37" s="23" t="n"/>
      <c r="AIH37" s="23" t="n"/>
      <c r="AII37" s="23" t="n"/>
      <c r="AIJ37" s="23" t="n"/>
      <c r="AIK37" s="23" t="n"/>
      <c r="AIL37" s="23" t="n"/>
      <c r="AIM37" s="23" t="n"/>
      <c r="AIN37" s="23" t="n"/>
      <c r="AIO37" s="23" t="n"/>
      <c r="AIP37" s="23" t="n"/>
      <c r="AIQ37" s="23" t="n"/>
      <c r="AIR37" s="23" t="n"/>
      <c r="AIS37" s="23" t="n"/>
      <c r="AIT37" s="23" t="n"/>
      <c r="AIU37" s="23" t="n"/>
      <c r="AIV37" s="23" t="n"/>
      <c r="AIW37" s="23" t="n"/>
      <c r="AIX37" s="23" t="n"/>
      <c r="AIY37" s="23" t="n"/>
      <c r="AIZ37" s="23" t="n"/>
      <c r="AJA37" s="23" t="n"/>
      <c r="AJB37" s="23" t="n"/>
      <c r="AJC37" s="23" t="n"/>
      <c r="AJD37" s="23" t="n"/>
      <c r="AJE37" s="23" t="n"/>
      <c r="AJF37" s="23" t="n"/>
      <c r="AJG37" s="23" t="n"/>
      <c r="AJH37" s="23" t="n"/>
      <c r="AJI37" s="23" t="n"/>
      <c r="AJJ37" s="23" t="n"/>
      <c r="AJK37" s="23" t="n"/>
      <c r="AJL37" s="23" t="n"/>
      <c r="AJM37" s="23" t="n"/>
      <c r="AJN37" s="23" t="n"/>
      <c r="AJO37" s="23" t="n"/>
      <c r="AJP37" s="23" t="n"/>
      <c r="AJQ37" s="23" t="n"/>
      <c r="AJR37" s="23" t="n"/>
      <c r="AJS37" s="23" t="n"/>
      <c r="AJT37" s="23" t="n"/>
      <c r="AJU37" s="23" t="n"/>
      <c r="AJV37" s="23" t="n"/>
      <c r="AJW37" s="23" t="n"/>
      <c r="AJX37" s="23" t="n"/>
      <c r="AJY37" s="23" t="n"/>
      <c r="AJZ37" s="23" t="n"/>
      <c r="AKA37" s="23" t="n"/>
      <c r="AKB37" s="23" t="n"/>
      <c r="AKC37" s="23" t="n"/>
      <c r="AKD37" s="23" t="n"/>
      <c r="AKE37" s="23" t="n"/>
      <c r="AKF37" s="23" t="n"/>
      <c r="AKG37" s="23" t="n"/>
      <c r="AKH37" s="23" t="n"/>
      <c r="AKI37" s="23" t="n"/>
      <c r="AKJ37" s="23" t="n"/>
      <c r="AKK37" s="23" t="n"/>
      <c r="AKL37" s="23" t="n"/>
      <c r="AKM37" s="23" t="n"/>
      <c r="AKN37" s="23" t="n"/>
      <c r="AKO37" s="23" t="n"/>
      <c r="AKP37" s="23" t="n"/>
      <c r="AKQ37" s="23" t="n"/>
      <c r="AKR37" s="23" t="n"/>
      <c r="AKS37" s="23" t="n"/>
      <c r="AKT37" s="23" t="n"/>
      <c r="AKU37" s="23" t="n"/>
      <c r="AKV37" s="23" t="n"/>
      <c r="AKW37" s="23" t="n"/>
      <c r="AKX37" s="23" t="n"/>
      <c r="AKY37" s="23" t="n"/>
      <c r="AKZ37" s="23" t="n"/>
      <c r="ALA37" s="23" t="n"/>
      <c r="ALB37" s="23" t="n"/>
      <c r="ALC37" s="23" t="n"/>
      <c r="ALD37" s="23" t="n"/>
      <c r="ALE37" s="23" t="n"/>
      <c r="ALF37" s="23" t="n"/>
      <c r="ALG37" s="23" t="n"/>
      <c r="ALH37" s="23" t="n"/>
      <c r="ALI37" s="23" t="n"/>
      <c r="ALJ37" s="23" t="n"/>
      <c r="ALK37" s="23" t="n"/>
      <c r="ALL37" s="23" t="n"/>
      <c r="ALM37" s="23" t="n"/>
      <c r="ALN37" s="23" t="n"/>
      <c r="ALO37" s="23" t="n"/>
      <c r="ALP37" s="23" t="n"/>
      <c r="ALQ37" s="23" t="n"/>
      <c r="ALR37" s="23" t="n"/>
      <c r="ALS37" s="23" t="n"/>
      <c r="ALT37" s="23" t="n"/>
      <c r="ALU37" s="23" t="n"/>
      <c r="ALV37" s="23" t="n"/>
      <c r="ALW37" s="23" t="n"/>
      <c r="ALX37" s="23" t="n"/>
      <c r="ALY37" s="23" t="n"/>
      <c r="ALZ37" s="23" t="n"/>
      <c r="AMA37" s="23" t="n"/>
      <c r="AMB37" s="23" t="n"/>
      <c r="AMC37" s="23" t="n"/>
      <c r="AMD37" s="23" t="n"/>
      <c r="AME37" s="23" t="n"/>
      <c r="AMF37" s="23" t="n"/>
      <c r="AMG37" s="23" t="n"/>
      <c r="AMH37" s="23" t="n"/>
      <c r="AMI37" s="23" t="n"/>
      <c r="AMJ37" s="23" t="n"/>
      <c r="AMK37" s="23" t="n"/>
      <c r="AML37" s="23" t="n"/>
      <c r="AMM37" s="23" t="n"/>
      <c r="AMN37" s="23" t="n"/>
      <c r="AMO37" s="23" t="n"/>
      <c r="AMP37" s="23" t="n"/>
      <c r="AMQ37" s="23" t="n"/>
      <c r="AMR37" s="23" t="n"/>
      <c r="AMS37" s="23" t="n"/>
      <c r="AMT37" s="23" t="n"/>
      <c r="AMU37" s="23" t="n"/>
      <c r="AMV37" s="23" t="n"/>
      <c r="AMW37" s="23" t="n"/>
      <c r="AMX37" s="23" t="n"/>
      <c r="AMY37" s="23" t="n"/>
      <c r="AMZ37" s="23" t="n"/>
      <c r="ANA37" s="23" t="n"/>
      <c r="ANB37" s="23" t="n"/>
      <c r="ANC37" s="23" t="n"/>
      <c r="AND37" s="23" t="n"/>
      <c r="ANE37" s="23" t="n"/>
      <c r="ANF37" s="23" t="n"/>
      <c r="ANG37" s="23" t="n"/>
      <c r="ANH37" s="23" t="n"/>
      <c r="ANI37" s="23" t="n"/>
      <c r="ANJ37" s="23" t="n"/>
      <c r="ANK37" s="23" t="n"/>
      <c r="ANL37" s="23" t="n"/>
      <c r="ANM37" s="23" t="n"/>
      <c r="ANN37" s="23" t="n"/>
      <c r="ANO37" s="23" t="n"/>
      <c r="ANP37" s="23" t="n"/>
      <c r="ANQ37" s="23" t="n"/>
      <c r="ANR37" s="23" t="n"/>
      <c r="ANS37" s="23" t="n"/>
      <c r="ANT37" s="23" t="n"/>
      <c r="ANU37" s="23" t="n"/>
      <c r="ANV37" s="23" t="n"/>
      <c r="ANW37" s="23" t="n"/>
      <c r="ANX37" s="23" t="n"/>
      <c r="ANY37" s="23" t="n"/>
      <c r="ANZ37" s="23" t="n"/>
      <c r="AOA37" s="23" t="n"/>
      <c r="AOB37" s="23" t="n"/>
      <c r="AOC37" s="23" t="n"/>
      <c r="AOD37" s="23" t="n"/>
      <c r="AOE37" s="23" t="n"/>
      <c r="AOF37" s="23" t="n"/>
      <c r="AOG37" s="23" t="n"/>
      <c r="AOH37" s="23" t="n"/>
      <c r="AOI37" s="23" t="n"/>
      <c r="AOJ37" s="23" t="n"/>
      <c r="AOK37" s="23" t="n"/>
      <c r="AOL37" s="23" t="n"/>
      <c r="AOM37" s="23" t="n"/>
      <c r="AON37" s="23" t="n"/>
      <c r="AOO37" s="23" t="n"/>
      <c r="AOP37" s="23" t="n"/>
      <c r="AOQ37" s="23" t="n"/>
      <c r="AOR37" s="23" t="n"/>
      <c r="AOS37" s="23" t="n"/>
      <c r="AOT37" s="23" t="n"/>
      <c r="AOU37" s="23" t="n"/>
      <c r="AOV37" s="23" t="n"/>
      <c r="AOW37" s="23" t="n"/>
      <c r="AOX37" s="23" t="n"/>
      <c r="AOY37" s="23" t="n"/>
      <c r="AOZ37" s="23" t="n"/>
      <c r="APA37" s="23" t="n"/>
      <c r="APB37" s="23" t="n"/>
      <c r="APC37" s="23" t="n"/>
      <c r="APD37" s="23" t="n"/>
      <c r="APE37" s="23" t="n"/>
      <c r="APF37" s="23" t="n"/>
      <c r="APG37" s="23" t="n"/>
      <c r="APH37" s="23" t="n"/>
      <c r="API37" s="23" t="n"/>
      <c r="APJ37" s="23" t="n"/>
      <c r="APK37" s="23" t="n"/>
      <c r="APL37" s="23" t="n"/>
      <c r="APM37" s="23" t="n"/>
      <c r="APN37" s="23" t="n"/>
      <c r="APO37" s="23" t="n"/>
      <c r="APP37" s="23" t="n"/>
      <c r="APQ37" s="23" t="n"/>
      <c r="APR37" s="23" t="n"/>
      <c r="APS37" s="23" t="n"/>
      <c r="APT37" s="23" t="n"/>
      <c r="APU37" s="23" t="n"/>
      <c r="APV37" s="23" t="n"/>
      <c r="APW37" s="23" t="n"/>
      <c r="APX37" s="23" t="n"/>
      <c r="APY37" s="23" t="n"/>
      <c r="APZ37" s="23" t="n"/>
      <c r="AQA37" s="23" t="n"/>
      <c r="AQB37" s="23" t="n"/>
      <c r="AQC37" s="23" t="n"/>
      <c r="AQD37" s="23" t="n"/>
      <c r="AQE37" s="23" t="n"/>
      <c r="AQF37" s="23" t="n"/>
      <c r="AQG37" s="23" t="n"/>
      <c r="AQH37" s="23" t="n"/>
      <c r="AQI37" s="23" t="n"/>
      <c r="AQJ37" s="23" t="n"/>
      <c r="AQK37" s="23" t="n"/>
      <c r="AQL37" s="23" t="n"/>
      <c r="AQM37" s="23" t="n"/>
      <c r="AQN37" s="23" t="n"/>
      <c r="AQO37" s="23" t="n"/>
      <c r="AQP37" s="23" t="n"/>
      <c r="AQQ37" s="23" t="n"/>
      <c r="AQR37" s="23" t="n"/>
      <c r="AQS37" s="23" t="n"/>
      <c r="AQT37" s="23" t="n"/>
      <c r="AQU37" s="23" t="n"/>
      <c r="AQV37" s="23" t="n"/>
      <c r="AQW37" s="23" t="n"/>
      <c r="AQX37" s="23" t="n"/>
      <c r="AQY37" s="23" t="n"/>
      <c r="AQZ37" s="23" t="n"/>
      <c r="ARA37" s="23" t="n"/>
      <c r="ARB37" s="23" t="n"/>
      <c r="ARC37" s="23" t="n"/>
      <c r="ARD37" s="23" t="n"/>
      <c r="ARE37" s="23" t="n"/>
      <c r="ARF37" s="23" t="n"/>
      <c r="ARG37" s="23" t="n"/>
      <c r="ARH37" s="23" t="n"/>
      <c r="ARI37" s="23" t="n"/>
      <c r="ARJ37" s="23" t="n"/>
      <c r="ARK37" s="23" t="n"/>
      <c r="ARL37" s="23" t="n"/>
      <c r="ARM37" s="23" t="n"/>
      <c r="ARN37" s="23" t="n"/>
      <c r="ARO37" s="23" t="n"/>
      <c r="ARP37" s="23" t="n"/>
      <c r="ARQ37" s="23" t="n"/>
      <c r="ARR37" s="23" t="n"/>
      <c r="ARS37" s="23" t="n"/>
      <c r="ART37" s="23" t="n"/>
      <c r="ARU37" s="23" t="n"/>
      <c r="ARV37" s="23" t="n"/>
      <c r="ARW37" s="23" t="n"/>
      <c r="ARX37" s="23" t="n"/>
      <c r="ARY37" s="23" t="n"/>
      <c r="ARZ37" s="23" t="n"/>
      <c r="ASA37" s="23" t="n"/>
      <c r="ASB37" s="23" t="n"/>
      <c r="ASC37" s="23" t="n"/>
      <c r="ASD37" s="23" t="n"/>
      <c r="ASE37" s="23" t="n"/>
      <c r="ASF37" s="23" t="n"/>
      <c r="ASG37" s="23" t="n"/>
      <c r="ASH37" s="23" t="n"/>
      <c r="ASI37" s="23" t="n"/>
      <c r="ASJ37" s="23" t="n"/>
      <c r="ASK37" s="23" t="n"/>
      <c r="ASL37" s="23" t="n"/>
      <c r="ASM37" s="23" t="n"/>
      <c r="ASN37" s="23" t="n"/>
      <c r="ASO37" s="23" t="n"/>
      <c r="ASP37" s="23" t="n"/>
      <c r="ASQ37" s="23" t="n"/>
      <c r="ASR37" s="23" t="n"/>
      <c r="ASS37" s="23" t="n"/>
      <c r="AST37" s="23" t="n"/>
      <c r="ASU37" s="23" t="n"/>
      <c r="ASV37" s="23" t="n"/>
      <c r="ASW37" s="23" t="n"/>
      <c r="ASX37" s="23" t="n"/>
      <c r="ASY37" s="23" t="n"/>
      <c r="ASZ37" s="23" t="n"/>
      <c r="ATA37" s="23" t="n"/>
      <c r="ATB37" s="23" t="n"/>
      <c r="ATC37" s="23" t="n"/>
      <c r="ATD37" s="23" t="n"/>
      <c r="ATE37" s="23" t="n"/>
      <c r="ATF37" s="23" t="n"/>
      <c r="ATG37" s="23" t="n"/>
      <c r="ATH37" s="23" t="n"/>
      <c r="ATI37" s="23" t="n"/>
      <c r="ATJ37" s="23" t="n"/>
      <c r="ATK37" s="23" t="n"/>
      <c r="ATL37" s="23" t="n"/>
      <c r="ATM37" s="23" t="n"/>
      <c r="ATN37" s="23" t="n"/>
      <c r="ATO37" s="23" t="n"/>
      <c r="ATP37" s="23" t="n"/>
      <c r="ATQ37" s="23" t="n"/>
      <c r="ATR37" s="23" t="n"/>
      <c r="ATS37" s="23" t="n"/>
      <c r="ATT37" s="23" t="n"/>
      <c r="ATU37" s="23" t="n"/>
      <c r="ATV37" s="23" t="n"/>
      <c r="ATW37" s="23" t="n"/>
      <c r="ATX37" s="23" t="n"/>
      <c r="ATY37" s="23" t="n"/>
      <c r="ATZ37" s="23" t="n"/>
      <c r="AUA37" s="23" t="n"/>
      <c r="AUB37" s="23" t="n"/>
      <c r="AUC37" s="23" t="n"/>
      <c r="AUD37" s="23" t="n"/>
      <c r="AUE37" s="23" t="n"/>
      <c r="AUF37" s="23" t="n"/>
      <c r="AUG37" s="23" t="n"/>
      <c r="AUH37" s="23" t="n"/>
      <c r="AUI37" s="23" t="n"/>
      <c r="AUJ37" s="23" t="n"/>
      <c r="AUK37" s="23" t="n"/>
      <c r="AUL37" s="23" t="n"/>
      <c r="AUM37" s="23" t="n"/>
      <c r="AUN37" s="23" t="n"/>
      <c r="AUO37" s="23" t="n"/>
      <c r="AUP37" s="23" t="n"/>
      <c r="AUQ37" s="23" t="n"/>
      <c r="AUR37" s="23" t="n"/>
      <c r="AUS37" s="23" t="n"/>
      <c r="AUT37" s="23" t="n"/>
      <c r="AUU37" s="23" t="n"/>
      <c r="AUV37" s="23" t="n"/>
      <c r="AUW37" s="23" t="n"/>
      <c r="AUX37" s="23" t="n"/>
      <c r="AUY37" s="23" t="n"/>
      <c r="AUZ37" s="23" t="n"/>
      <c r="AVA37" s="23" t="n"/>
      <c r="AVB37" s="23" t="n"/>
      <c r="AVC37" s="23" t="n"/>
      <c r="AVD37" s="23" t="n"/>
      <c r="AVE37" s="23" t="n"/>
      <c r="AVF37" s="23" t="n"/>
      <c r="AVG37" s="23" t="n"/>
      <c r="AVH37" s="23" t="n"/>
      <c r="AVI37" s="23" t="n"/>
      <c r="AVJ37" s="23" t="n"/>
      <c r="AVK37" s="23" t="n"/>
      <c r="AVL37" s="23" t="n"/>
      <c r="AVM37" s="23" t="n"/>
      <c r="AVN37" s="23" t="n"/>
      <c r="AVO37" s="23" t="n"/>
      <c r="AVP37" s="23" t="n"/>
      <c r="AVQ37" s="23" t="n"/>
      <c r="AVR37" s="23" t="n"/>
      <c r="AVS37" s="23" t="n"/>
      <c r="AVT37" s="23" t="n"/>
      <c r="AVU37" s="23" t="n"/>
      <c r="AVV37" s="23" t="n"/>
      <c r="AVW37" s="23" t="n"/>
      <c r="AVX37" s="23" t="n"/>
      <c r="AVY37" s="23" t="n"/>
      <c r="AVZ37" s="23" t="n"/>
      <c r="AWA37" s="24" t="n">
        <v>672852898</v>
      </c>
      <c r="AWB37" s="23" t="inlineStr">
        <is>
          <t>41e0f0a0-03d3-480b-b1a0-26993e214633</t>
        </is>
      </c>
      <c r="AWC37" s="22" t="n">
        <v>46069</v>
      </c>
      <c r="AWD37" s="23" t="n"/>
      <c r="AWE37" s="23" t="n"/>
      <c r="AWF37" s="23" t="inlineStr">
        <is>
          <t>submitted_via_web</t>
        </is>
      </c>
      <c r="AWG37" s="23" t="n"/>
      <c r="AWH37" s="23" t="inlineStr">
        <is>
          <t>vyNMZfRj9dojjrwxZxh2FZ</t>
        </is>
      </c>
      <c r="AWI37" s="23" t="n"/>
      <c r="AWJ37" s="23" t="inlineStr">
        <is>
          <t>uuid:41e0f0a0-03d3-480b-b1a0-26993e214633</t>
        </is>
      </c>
      <c r="AWK37" s="24" t="n">
        <v>281</v>
      </c>
      <c r="AWL37" s="23" t="inlineStr">
        <is>
          <t>RAP0089</t>
        </is>
      </c>
      <c r="AWM37" s="24" t="n">
        <v>0</v>
      </c>
      <c r="AWN37" s="23" t="inlineStr">
        <is>
          <t>Year of Use valid, no validation needed</t>
        </is>
      </c>
      <c r="AWO37" s="44" t="b">
        <v>1</v>
      </c>
      <c r="AWP37" s="44" t="b">
        <v>1</v>
      </c>
      <c r="AWQ37" s="44" t="b">
        <v>1</v>
      </c>
      <c r="AWR37" s="44" t="b">
        <v>1</v>
      </c>
      <c r="AWS37" s="44" t="b">
        <v>1</v>
      </c>
      <c r="AWT37" s="44" t="b">
        <v>1</v>
      </c>
      <c r="AWU37" s="23" t="n"/>
      <c r="AWV37" s="24" t="n">
        <v>3</v>
      </c>
      <c r="AWW37" s="23" t="n"/>
      <c r="AWX37" s="23" t="n"/>
      <c r="AWY37" s="23" t="n"/>
      <c r="AWZ37" s="23" t="n"/>
    </row>
    <row r="38">
      <c r="A38" s="6" t="n">
        <v>46069</v>
      </c>
      <c r="B38" s="6" t="n">
        <v>46069</v>
      </c>
      <c r="C38" s="34" t="inlineStr">
        <is>
          <t>Laylah</t>
        </is>
      </c>
      <c r="D38" s="34" t="inlineStr">
        <is>
          <t>Abd Rahim Dg Ngunjung</t>
        </is>
      </c>
      <c r="E38" s="8">
        <f>+620</f>
        <v/>
      </c>
      <c r="F38" s="48" t="inlineStr">
        <is>
          <t>-5.369417 119.517248 87.877685546875 7.64300012588501</t>
        </is>
      </c>
      <c r="G38" s="8" t="n">
        <v>-5.369417</v>
      </c>
      <c r="H38" s="8" t="n">
        <v>119.517248</v>
      </c>
      <c r="I38" s="8" t="n">
        <v>87.87768555</v>
      </c>
      <c r="J38" s="8" t="n">
        <v>7.643000126</v>
      </c>
      <c r="K38" s="8" t="n">
        <v>0</v>
      </c>
      <c r="L38" s="48" t="inlineStr">
        <is>
          <t>-5.369643 119.51692 93.0416259765625 4.228000164031982</t>
        </is>
      </c>
      <c r="M38" s="8" t="n">
        <v>-5.369643</v>
      </c>
      <c r="N38" s="8" t="n">
        <v>119.51692</v>
      </c>
      <c r="O38" s="8" t="n">
        <v>93.04162598000001</v>
      </c>
      <c r="P38" s="8" t="n">
        <v>4.228000164</v>
      </c>
      <c r="Q38" s="8" t="n">
        <v>0</v>
      </c>
      <c r="R38" s="48" t="inlineStr">
        <is>
          <t>Sulawesi Selatan</t>
        </is>
      </c>
      <c r="S38" s="8" t="n">
        <v>0</v>
      </c>
      <c r="T38" s="8" t="n">
        <v>0</v>
      </c>
      <c r="U38" s="8" t="n">
        <v>0</v>
      </c>
      <c r="V38" s="8" t="n">
        <v>0</v>
      </c>
      <c r="W38" s="8" t="n">
        <v>0</v>
      </c>
      <c r="X38" s="8" t="n">
        <v>0</v>
      </c>
      <c r="Y38" s="8" t="n">
        <v>0</v>
      </c>
      <c r="Z38" s="8" t="n">
        <v>0</v>
      </c>
      <c r="AA38" s="8" t="n">
        <v>0</v>
      </c>
      <c r="AB38" s="8" t="n">
        <v>1</v>
      </c>
      <c r="AC38" s="48" t="inlineStr">
        <is>
          <t>Takalar</t>
        </is>
      </c>
      <c r="AD38" s="48" t="inlineStr">
        <is>
          <t>Polobangkeng Timur</t>
        </is>
      </c>
      <c r="AE38" s="48" t="inlineStr">
        <is>
          <t>Timbuseng</t>
        </is>
      </c>
      <c r="AF38" s="48" t="inlineStr">
        <is>
          <t>UD. BONTOMARANNU</t>
        </is>
      </c>
      <c r="AG38" s="48" t="inlineStr">
        <is>
          <t>BTP0177</t>
        </is>
      </c>
      <c r="AH38" s="8" t="n">
        <v>11</v>
      </c>
      <c r="AI38" s="48" t="inlineStr">
        <is>
          <t>VPA1</t>
        </is>
      </c>
      <c r="AJ38" s="48" t="inlineStr">
        <is>
          <t>Tidak aktif</t>
        </is>
      </c>
      <c r="AK38" s="39" t="n">
        <v>64</v>
      </c>
      <c r="AL38" s="48" t="inlineStr">
        <is>
          <t>Laki-laki</t>
        </is>
      </c>
      <c r="AM38" s="48" t="inlineStr">
        <is>
          <t>Sudah menikah</t>
        </is>
      </c>
      <c r="AN38" s="48" t="inlineStr">
        <is>
          <t>SMA/Sederajat</t>
        </is>
      </c>
      <c r="AO38" s="48" t="inlineStr">
        <is>
          <t>Petani</t>
        </is>
      </c>
      <c r="AP38" s="8" t="n">
        <v>1</v>
      </c>
      <c r="AQ38" s="8" t="n">
        <v>0</v>
      </c>
      <c r="AR38" s="8" t="n">
        <v>0</v>
      </c>
      <c r="AS38" s="8" t="n">
        <v>0</v>
      </c>
      <c r="AT38" s="8" t="n">
        <v>0</v>
      </c>
      <c r="AU38" s="8" t="n">
        <v>0</v>
      </c>
      <c r="AV38" s="8" t="n">
        <v>0</v>
      </c>
      <c r="AW38" s="8" t="n">
        <v>0</v>
      </c>
      <c r="AX38" s="48" t="n"/>
      <c r="AY38" s="48" t="inlineStr">
        <is>
          <t>Tidak ada</t>
        </is>
      </c>
      <c r="AZ38" s="8" t="n">
        <v>0</v>
      </c>
      <c r="BA38" s="8" t="n">
        <v>0</v>
      </c>
      <c r="BB38" s="8" t="n">
        <v>0</v>
      </c>
      <c r="BC38" s="8" t="n">
        <v>0</v>
      </c>
      <c r="BD38" s="8" t="n">
        <v>0</v>
      </c>
      <c r="BE38" s="8" t="n">
        <v>0</v>
      </c>
      <c r="BF38" s="8" t="n">
        <v>0</v>
      </c>
      <c r="BG38" s="8" t="n">
        <v>1</v>
      </c>
      <c r="BH38" s="11" t="n"/>
      <c r="BI38" s="48" t="inlineStr">
        <is>
          <t>&lt;Rp1.500.000</t>
        </is>
      </c>
      <c r="BJ38" s="8" t="n">
        <v>1</v>
      </c>
      <c r="BK38" s="8" t="n">
        <v>1</v>
      </c>
      <c r="BL38" s="8" t="n">
        <v>0</v>
      </c>
      <c r="BM38" s="8" t="n">
        <v>0</v>
      </c>
      <c r="BN38" s="48" t="inlineStr">
        <is>
          <t>Milik sendiri</t>
        </is>
      </c>
      <c r="BO38" s="48" t="inlineStr">
        <is>
          <t>Semi-permanen (semen dan kayu)</t>
        </is>
      </c>
      <c r="BP38" s="8" t="n">
        <v>0</v>
      </c>
      <c r="BQ38" s="8" t="n">
        <v>1</v>
      </c>
      <c r="BR38" s="8" t="n">
        <v>0</v>
      </c>
      <c r="BS38" s="8" t="n">
        <v>0</v>
      </c>
      <c r="BT38" s="8" t="n">
        <v>0</v>
      </c>
      <c r="BU38" s="48" t="n"/>
      <c r="BV38" s="48" t="inlineStr">
        <is>
          <t>Bambu/kayu</t>
        </is>
      </c>
      <c r="BW38" s="8" t="n">
        <v>1</v>
      </c>
      <c r="BX38" s="8" t="n">
        <v>0</v>
      </c>
      <c r="BY38" s="8" t="n">
        <v>0</v>
      </c>
      <c r="BZ38" s="8" t="n">
        <v>0</v>
      </c>
      <c r="CA38" s="8" t="n">
        <v>0</v>
      </c>
      <c r="CB38" s="48" t="n"/>
      <c r="CC38" s="48" t="inlineStr">
        <is>
          <t>Seng</t>
        </is>
      </c>
      <c r="CD38" s="8" t="n">
        <v>0</v>
      </c>
      <c r="CE38" s="8" t="n">
        <v>0</v>
      </c>
      <c r="CF38" s="8" t="n">
        <v>0</v>
      </c>
      <c r="CG38" s="8" t="n">
        <v>0</v>
      </c>
      <c r="CH38" s="8" t="n">
        <v>1</v>
      </c>
      <c r="CI38" s="8" t="n">
        <v>0</v>
      </c>
      <c r="CJ38" s="8" t="n">
        <v>0</v>
      </c>
      <c r="CK38" s="48" t="n"/>
      <c r="CL38" s="48" t="inlineStr">
        <is>
          <t>Ya</t>
        </is>
      </c>
      <c r="CM38" s="8" t="n">
        <v>2014</v>
      </c>
      <c r="CN38" s="48" t="inlineStr">
        <is>
          <t>Fixed-Dome (Kubah Tetap)</t>
        </is>
      </c>
      <c r="CO38" s="48" t="inlineStr">
        <is>
          <t>4 m³ (2-3 ekor sapi, ±3 jam memasak/hari, ±30 kg slurry/hari)</t>
        </is>
      </c>
      <c r="CP38" s="48" t="inlineStr">
        <is>
          <t>Anggota keluarga - laki-laki</t>
        </is>
      </c>
      <c r="CQ38" s="8" t="n">
        <v>0</v>
      </c>
      <c r="CR38" s="8" t="n">
        <v>0</v>
      </c>
      <c r="CS38" s="8" t="n">
        <v>0</v>
      </c>
      <c r="CT38" s="8" t="n">
        <v>0</v>
      </c>
      <c r="CU38" s="8" t="n">
        <v>1</v>
      </c>
      <c r="CV38" s="8" t="n">
        <v>0</v>
      </c>
      <c r="CW38" s="8" t="n">
        <v>0</v>
      </c>
      <c r="CX38" s="8" t="n">
        <v>0</v>
      </c>
      <c r="CY38" s="48" t="inlineStr">
        <is>
          <t>Anggota keluarga - laki-laki Anggota keluarga - perempuan dewasa</t>
        </is>
      </c>
      <c r="CZ38" s="8" t="n">
        <v>1</v>
      </c>
      <c r="DA38" s="8" t="n">
        <v>1</v>
      </c>
      <c r="DB38" s="8" t="n">
        <v>0</v>
      </c>
      <c r="DC38" s="48" t="n"/>
      <c r="DD38" s="48" t="inlineStr">
        <is>
          <t>Anggota keluarga - laki-laki</t>
        </is>
      </c>
      <c r="DE38" s="8" t="n">
        <v>1</v>
      </c>
      <c r="DF38" s="8" t="n">
        <v>0</v>
      </c>
      <c r="DG38" s="8" t="n">
        <v>0</v>
      </c>
      <c r="DH38" s="8" t="n">
        <v>0</v>
      </c>
      <c r="DI38" s="48" t="n"/>
      <c r="DJ38" s="48" t="inlineStr">
        <is>
          <t>Anggota keluarga - laki-laki CPO atau pendamping</t>
        </is>
      </c>
      <c r="DK38" s="8" t="n">
        <v>1</v>
      </c>
      <c r="DL38" s="8" t="n">
        <v>0</v>
      </c>
      <c r="DM38" s="8" t="n">
        <v>1</v>
      </c>
      <c r="DN38" s="8" t="n">
        <v>0</v>
      </c>
      <c r="DO38" s="48" t="n"/>
      <c r="DP38" s="48" t="inlineStr">
        <is>
          <t>Tidak berfungsi sama sekali</t>
        </is>
      </c>
      <c r="DQ38" s="48" t="inlineStr">
        <is>
          <t>&gt;1 tahun yang lalu</t>
        </is>
      </c>
      <c r="DR38" s="17" t="inlineStr">
        <is>
          <t>Masalah teknis (misalnya kerusakan pada komponen)</t>
        </is>
      </c>
      <c r="DS38" s="48" t="n"/>
      <c r="DT38" s="48" t="inlineStr">
        <is>
          <t>Kompor Lampu</t>
        </is>
      </c>
      <c r="DU38" s="8" t="n">
        <v>1</v>
      </c>
      <c r="DV38" s="8" t="n">
        <v>1</v>
      </c>
      <c r="DW38" s="8" t="n">
        <v>0</v>
      </c>
      <c r="DX38" s="8" t="n">
        <v>0</v>
      </c>
      <c r="DY38" s="8" t="n">
        <v>0</v>
      </c>
      <c r="DZ38" s="8" t="n">
        <v>0</v>
      </c>
      <c r="EA38" s="8" t="n">
        <v>0</v>
      </c>
      <c r="EB38" s="8" t="n">
        <v>0</v>
      </c>
      <c r="EC38" s="8" t="n">
        <v>0</v>
      </c>
      <c r="ED38" s="8" t="n">
        <v>0</v>
      </c>
      <c r="EE38" s="8" t="n">
        <v>0</v>
      </c>
      <c r="EF38" s="8" t="n">
        <v>0</v>
      </c>
      <c r="EG38" s="8" t="n">
        <v>0</v>
      </c>
      <c r="EH38" s="8" t="n">
        <v>0</v>
      </c>
      <c r="EI38" s="48" t="inlineStr">
        <is>
          <t>Tidak ada masalah</t>
        </is>
      </c>
      <c r="EJ38" s="8" t="n">
        <v>0</v>
      </c>
      <c r="EK38" s="8" t="n">
        <v>0</v>
      </c>
      <c r="EL38" s="8" t="n">
        <v>0</v>
      </c>
      <c r="EM38" s="8" t="n">
        <v>1</v>
      </c>
      <c r="EN38" s="8" t="n">
        <v>0</v>
      </c>
      <c r="EO38" s="48" t="n"/>
      <c r="EP38" s="48" t="inlineStr">
        <is>
          <t>Ya, cukup jelas dan mudah diikuti</t>
        </is>
      </c>
      <c r="EQ38" s="48" t="inlineStr">
        <is>
          <t>Pelatihan</t>
        </is>
      </c>
      <c r="ER38" s="48" t="inlineStr">
        <is>
          <t>CPO atau pendamping</t>
        </is>
      </c>
      <c r="ES38" s="8" t="n">
        <v>1</v>
      </c>
      <c r="ET38" s="8" t="n">
        <v>0</v>
      </c>
      <c r="EU38" s="8" t="n">
        <v>0</v>
      </c>
      <c r="EV38" s="8" t="n">
        <v>0</v>
      </c>
      <c r="EW38" s="48" t="n"/>
      <c r="EX38" s="48" t="inlineStr">
        <is>
          <t>Anggota keluarga - Laki-laki</t>
        </is>
      </c>
      <c r="EY38" s="8" t="n">
        <v>1</v>
      </c>
      <c r="EZ38" s="8" t="n">
        <v>0</v>
      </c>
      <c r="FA38" s="8" t="n">
        <v>0</v>
      </c>
      <c r="FB38" s="48" t="n"/>
      <c r="FC38" s="48" t="inlineStr">
        <is>
          <t>Setiap minggu</t>
        </is>
      </c>
      <c r="FD38" s="48" t="inlineStr">
        <is>
          <t>Rp 200,001 - Rp 500,000</t>
        </is>
      </c>
      <c r="FE38" s="48" t="inlineStr">
        <is>
          <t>Mengetahui</t>
        </is>
      </c>
      <c r="FF38" s="48" t="inlineStr">
        <is>
          <t>Sering (setiap minggu)</t>
        </is>
      </c>
      <c r="FG38" s="48" t="inlineStr">
        <is>
          <t>Mengetahui</t>
        </is>
      </c>
      <c r="FH38" s="48" t="inlineStr">
        <is>
          <t>Jarang (setiap bulan atau lebih)</t>
        </is>
      </c>
      <c r="FI38" s="48" t="inlineStr">
        <is>
          <t>Mengetahui</t>
        </is>
      </c>
      <c r="FJ38" s="48" t="inlineStr">
        <is>
          <t>Selalu (setiap hari)</t>
        </is>
      </c>
      <c r="FK38" s="48" t="inlineStr">
        <is>
          <t>Mengetahui</t>
        </is>
      </c>
      <c r="FL38" s="48" t="inlineStr">
        <is>
          <t>Jarang (setiap bulan atau lebih)</t>
        </is>
      </c>
      <c r="FM38" s="48" t="inlineStr">
        <is>
          <t>Mengetahui</t>
        </is>
      </c>
      <c r="FN38" s="48" t="inlineStr">
        <is>
          <t>Jarang (setiap bulan atau lebih)</t>
        </is>
      </c>
      <c r="FO38" s="48" t="inlineStr">
        <is>
          <t>Mengetahui</t>
        </is>
      </c>
      <c r="FP38" s="48" t="inlineStr">
        <is>
          <t>Jarang (setiap bulan atau lebih)</t>
        </is>
      </c>
      <c r="FQ38" s="48" t="inlineStr">
        <is>
          <t>Mengetahui</t>
        </is>
      </c>
      <c r="FR38" s="48" t="inlineStr">
        <is>
          <t>Ya</t>
        </is>
      </c>
      <c r="FS38" s="48" t="inlineStr">
        <is>
          <t>Mengetahui</t>
        </is>
      </c>
      <c r="FT38" s="48" t="inlineStr">
        <is>
          <t>Ya, selalu</t>
        </is>
      </c>
      <c r="FU38" s="48" t="inlineStr">
        <is>
          <t>Laki-laki dewasa</t>
        </is>
      </c>
      <c r="FV38" s="8" t="n">
        <v>1</v>
      </c>
      <c r="FW38" s="8" t="n">
        <v>0</v>
      </c>
      <c r="FX38" s="8" t="n">
        <v>0</v>
      </c>
      <c r="FY38" s="8" t="n">
        <v>0</v>
      </c>
      <c r="FZ38" s="48" t="inlineStr">
        <is>
          <t>Kurang memahami</t>
        </is>
      </c>
      <c r="GA38" s="48" t="inlineStr">
        <is>
          <t>CPO</t>
        </is>
      </c>
      <c r="GB38" s="8" t="n">
        <v>1</v>
      </c>
      <c r="GC38" s="8" t="n">
        <v>0</v>
      </c>
      <c r="GD38" s="8" t="n">
        <v>0</v>
      </c>
      <c r="GE38" s="8" t="n">
        <v>0</v>
      </c>
      <c r="GF38" s="48" t="n"/>
      <c r="GG38" s="48" t="inlineStr">
        <is>
          <t>Jarang</t>
        </is>
      </c>
      <c r="GH38" s="48" t="inlineStr">
        <is>
          <t>Ya</t>
        </is>
      </c>
      <c r="GI38" s="48" t="inlineStr">
        <is>
          <t>Tetangga Teman/keluarga</t>
        </is>
      </c>
      <c r="GJ38" s="8" t="n">
        <v>1</v>
      </c>
      <c r="GK38" s="8" t="n">
        <v>1</v>
      </c>
      <c r="GL38" s="8" t="n">
        <v>0</v>
      </c>
      <c r="GM38" s="8" t="n">
        <v>0</v>
      </c>
      <c r="GN38" s="48" t="n"/>
      <c r="GO38" s="8" t="n">
        <v>10</v>
      </c>
      <c r="GP38" s="48" t="inlineStr">
        <is>
          <t>Penuh (100%)</t>
        </is>
      </c>
      <c r="GQ38" s="48" t="inlineStr">
        <is>
          <t>Kayu bakar LPG</t>
        </is>
      </c>
      <c r="GR38" s="8" t="n">
        <v>1</v>
      </c>
      <c r="GS38" s="8" t="n">
        <v>1</v>
      </c>
      <c r="GT38" s="8" t="n">
        <v>0</v>
      </c>
      <c r="GU38" s="8" t="n">
        <v>0</v>
      </c>
      <c r="GV38" s="8" t="n">
        <v>0</v>
      </c>
      <c r="GW38" s="8" t="n">
        <v>0</v>
      </c>
      <c r="GX38" s="8" t="n">
        <v>0</v>
      </c>
      <c r="GY38" s="48" t="n"/>
      <c r="GZ38" s="48" t="inlineStr">
        <is>
          <t>Tidak</t>
        </is>
      </c>
      <c r="HA38" s="8" t="n">
        <v>5</v>
      </c>
      <c r="HB38" s="8" t="n">
        <v>0</v>
      </c>
      <c r="HC38" s="10" t="n">
        <v>0</v>
      </c>
      <c r="HD38" s="10" t="n">
        <v>0</v>
      </c>
      <c r="HE38" s="8" t="n">
        <v>6</v>
      </c>
      <c r="HF38" s="8" t="n">
        <v>38000</v>
      </c>
      <c r="HG38" s="8" t="n">
        <v>0</v>
      </c>
      <c r="HH38" s="39" t="n">
        <v>0</v>
      </c>
      <c r="HI38" s="48" t="n"/>
      <c r="HJ38" s="48" t="n"/>
      <c r="HK38" s="48" t="n"/>
      <c r="HL38" s="48" t="n"/>
      <c r="HM38" s="48" t="n"/>
      <c r="HN38" s="48" t="n"/>
      <c r="HO38" s="48" t="n"/>
      <c r="HP38" s="48" t="n"/>
      <c r="HQ38" s="48" t="n"/>
      <c r="HR38" s="48" t="n"/>
      <c r="HS38" s="48" t="n"/>
      <c r="HT38" s="48" t="n"/>
      <c r="HU38" s="48" t="n"/>
      <c r="HV38" s="48" t="n"/>
      <c r="HW38" s="48" t="n"/>
      <c r="HX38" s="48" t="n"/>
      <c r="HY38" s="8" t="n">
        <v>4</v>
      </c>
      <c r="HZ38" s="28" t="n">
        <v>0</v>
      </c>
      <c r="IA38" s="8" t="n">
        <v>6</v>
      </c>
      <c r="IB38" s="48" t="n"/>
      <c r="IC38" s="48" t="n"/>
      <c r="ID38" s="48" t="n"/>
      <c r="IE38" s="48" t="n"/>
      <c r="IF38" s="48" t="n"/>
      <c r="IG38" s="48" t="n"/>
      <c r="IH38" s="48" t="n"/>
      <c r="II38" s="48" t="n"/>
      <c r="IJ38" s="48" t="n"/>
      <c r="IK38" s="48" t="inlineStr">
        <is>
          <t>30-50 kg</t>
        </is>
      </c>
      <c r="IL38" s="48" t="inlineStr">
        <is>
          <t>1-3 jam</t>
        </is>
      </c>
      <c r="IM38" s="48" t="inlineStr">
        <is>
          <t>Ya</t>
        </is>
      </c>
      <c r="IN38" s="48" t="inlineStr">
        <is>
          <t>Tidak</t>
        </is>
      </c>
      <c r="IO38" s="48" t="inlineStr">
        <is>
          <t>Lebih bersih</t>
        </is>
      </c>
      <c r="IP38" s="48" t="n"/>
      <c r="IQ38" s="48" t="inlineStr">
        <is>
          <t>Lebih jarang (lebih sering tidak terkena)</t>
        </is>
      </c>
      <c r="IR38" s="48" t="inlineStr">
        <is>
          <t>Perempuan dewasa</t>
        </is>
      </c>
      <c r="IS38" s="8" t="n">
        <v>0</v>
      </c>
      <c r="IT38" s="8" t="n">
        <v>1</v>
      </c>
      <c r="IU38" s="8" t="n">
        <v>0</v>
      </c>
      <c r="IV38" s="48" t="inlineStr">
        <is>
          <t>Perempuan dewasa</t>
        </is>
      </c>
      <c r="IW38" s="8" t="n">
        <v>0</v>
      </c>
      <c r="IX38" s="8" t="n">
        <v>1</v>
      </c>
      <c r="IY38" s="8" t="n">
        <v>0</v>
      </c>
      <c r="IZ38" s="48" t="inlineStr">
        <is>
          <t>Tidak pernah</t>
        </is>
      </c>
      <c r="JA38" s="48" t="n"/>
      <c r="JB38" s="48" t="n"/>
      <c r="JC38" s="48" t="n"/>
      <c r="JD38" s="48" t="n"/>
      <c r="JE38" s="48" t="n"/>
      <c r="JF38" s="48" t="n"/>
      <c r="JG38" s="48" t="n"/>
      <c r="JH38" s="48" t="n"/>
      <c r="JI38" s="48" t="inlineStr">
        <is>
          <t>Tidak pernah</t>
        </is>
      </c>
      <c r="JJ38" s="48" t="n"/>
      <c r="JK38" s="48" t="n"/>
      <c r="JL38" s="48" t="n"/>
      <c r="JM38" s="48" t="n"/>
      <c r="JN38" s="48" t="n"/>
      <c r="JO38" s="48" t="n"/>
      <c r="JP38" s="48" t="n"/>
      <c r="JQ38" s="48" t="n"/>
      <c r="JR38" s="48" t="inlineStr">
        <is>
          <t>Tidak pernah</t>
        </is>
      </c>
      <c r="JS38" s="48" t="n"/>
      <c r="JT38" s="48" t="n"/>
      <c r="JU38" s="48" t="n"/>
      <c r="JV38" s="48" t="n"/>
      <c r="JW38" s="48" t="n"/>
      <c r="JX38" s="48" t="n"/>
      <c r="JY38" s="48" t="n"/>
      <c r="JZ38" s="48" t="n"/>
      <c r="KA38" s="48" t="inlineStr">
        <is>
          <t>Tidak pernah</t>
        </is>
      </c>
      <c r="KB38" s="48" t="n"/>
      <c r="KC38" s="48" t="n"/>
      <c r="KD38" s="48" t="n"/>
      <c r="KE38" s="48" t="n"/>
      <c r="KF38" s="48" t="n"/>
      <c r="KG38" s="48" t="n"/>
      <c r="KH38" s="48" t="n"/>
      <c r="KI38" s="48" t="n"/>
      <c r="KJ38" s="48" t="inlineStr">
        <is>
          <t>Tidak pernah</t>
        </is>
      </c>
      <c r="KK38" s="48" t="n"/>
      <c r="KL38" s="48" t="n"/>
      <c r="KM38" s="48" t="n"/>
      <c r="KN38" s="48" t="n"/>
      <c r="KO38" s="48" t="n"/>
      <c r="KP38" s="48" t="n"/>
      <c r="KQ38" s="48" t="n"/>
      <c r="KR38" s="48" t="n"/>
      <c r="KS38" s="48" t="inlineStr">
        <is>
          <t>Tidak ada perubahan</t>
        </is>
      </c>
      <c r="KT38" s="48" t="inlineStr">
        <is>
          <t>0-1 kali</t>
        </is>
      </c>
      <c r="KU38" s="48" t="inlineStr">
        <is>
          <t>0-1 kali</t>
        </is>
      </c>
      <c r="KV38" s="48" t="inlineStr">
        <is>
          <t>Perempuan dewasa</t>
        </is>
      </c>
      <c r="KW38" s="8" t="n">
        <v>0</v>
      </c>
      <c r="KX38" s="8" t="n">
        <v>1</v>
      </c>
      <c r="KY38" s="8" t="n">
        <v>0</v>
      </c>
      <c r="KZ38" s="8" t="n">
        <v>0</v>
      </c>
      <c r="LA38" s="48" t="inlineStr">
        <is>
          <t>Tidak ada perubahan</t>
        </is>
      </c>
      <c r="LB38" s="48" t="inlineStr">
        <is>
          <t>Jauh lebih baik</t>
        </is>
      </c>
      <c r="LC38" s="8" t="n">
        <v>8</v>
      </c>
      <c r="LD38" s="8" t="n">
        <v>3</v>
      </c>
      <c r="LE38" s="8" t="n">
        <v>0</v>
      </c>
      <c r="LF38" s="8" t="n">
        <v>0</v>
      </c>
      <c r="LG38" s="48" t="inlineStr">
        <is>
          <t>Ya</t>
        </is>
      </c>
      <c r="LH38" s="8" t="n">
        <v>46000</v>
      </c>
      <c r="LI38" s="48" t="n"/>
      <c r="LJ38" s="48" t="inlineStr">
        <is>
          <t>Kebutuhan rumah tangga</t>
        </is>
      </c>
      <c r="LK38" s="8" t="n">
        <v>0</v>
      </c>
      <c r="LL38" s="8" t="n">
        <v>0</v>
      </c>
      <c r="LM38" s="8" t="n">
        <v>0</v>
      </c>
      <c r="LN38" s="8" t="n">
        <v>0</v>
      </c>
      <c r="LO38" s="8" t="n">
        <v>1</v>
      </c>
      <c r="LP38" s="8" t="n">
        <v>0</v>
      </c>
      <c r="LQ38" s="8" t="n">
        <v>0</v>
      </c>
      <c r="LR38" s="11" t="n"/>
      <c r="LS38" s="8" t="n">
        <v>60</v>
      </c>
      <c r="LT38" s="8" t="n">
        <v>0</v>
      </c>
      <c r="LU38" s="8" t="n">
        <v>0</v>
      </c>
      <c r="LV38" s="8" t="n">
        <v>30</v>
      </c>
      <c r="LW38" s="8" t="n">
        <v>0</v>
      </c>
      <c r="LX38" s="8" t="n">
        <v>0</v>
      </c>
      <c r="LY38" s="8" t="n">
        <v>30</v>
      </c>
      <c r="LZ38" s="8" t="n">
        <v>0</v>
      </c>
      <c r="MA38" s="8" t="n">
        <v>0</v>
      </c>
      <c r="MB38" s="48" t="inlineStr">
        <is>
          <t>Tidak</t>
        </is>
      </c>
      <c r="MC38" s="8" t="n">
        <v>60</v>
      </c>
      <c r="MD38" s="8" t="n">
        <v>30</v>
      </c>
      <c r="ME38" s="8" t="n">
        <v>0</v>
      </c>
      <c r="MF38" s="8" t="n">
        <v>0</v>
      </c>
      <c r="MG38" s="8" t="n">
        <v>0</v>
      </c>
      <c r="MH38" s="8" t="n">
        <v>0</v>
      </c>
      <c r="MI38" s="48" t="n"/>
      <c r="MJ38" s="48" t="n"/>
      <c r="MK38" s="48" t="n"/>
      <c r="ML38" s="48" t="n"/>
      <c r="MM38" s="48" t="n"/>
      <c r="MN38" s="48" t="n"/>
      <c r="MO38" s="48" t="n"/>
      <c r="MP38" s="48" t="n"/>
      <c r="MQ38" s="48" t="n"/>
      <c r="MR38" s="17" t="inlineStr">
        <is>
          <t>Tidak ada waktu yang dihemat</t>
        </is>
      </c>
      <c r="MS38" s="48" t="n"/>
      <c r="MT38" s="48" t="inlineStr">
        <is>
          <t>Tidak ada waktu yang dihemat</t>
        </is>
      </c>
      <c r="MU38" s="48" t="inlineStr">
        <is>
          <t>Tidak</t>
        </is>
      </c>
      <c r="MV38" s="48" t="n"/>
      <c r="MW38" s="48" t="n"/>
      <c r="MX38" s="48" t="n"/>
      <c r="MY38" s="48" t="n"/>
      <c r="MZ38" s="48" t="n"/>
      <c r="NA38" s="48" t="n"/>
      <c r="NB38" s="48" t="n"/>
      <c r="NC38" s="48" t="n"/>
      <c r="ND38" s="48" t="n"/>
      <c r="NE38" s="48" t="n"/>
      <c r="NF38" s="48" t="n"/>
      <c r="NG38" s="48" t="n"/>
      <c r="NH38" s="48" t="n"/>
      <c r="NI38" s="48" t="n"/>
      <c r="NJ38" s="48" t="n"/>
      <c r="NK38" s="48" t="n"/>
      <c r="NL38" s="48" t="inlineStr">
        <is>
          <t>Tidak</t>
        </is>
      </c>
      <c r="NM38" s="48" t="inlineStr">
        <is>
          <t>100% dana hibah</t>
        </is>
      </c>
      <c r="NN38" s="17" t="inlineStr">
        <is>
          <t>0 (100% sumber pembiayaan dari hibah)</t>
        </is>
      </c>
      <c r="NO38" s="17" t="inlineStr">
        <is>
          <t>Yayasan Rumah Energi atau BIRU</t>
        </is>
      </c>
      <c r="NP38" s="48" t="n"/>
      <c r="NQ38" s="48" t="n"/>
      <c r="NR38" s="48" t="n"/>
      <c r="NS38" s="48" t="n"/>
      <c r="NT38" s="48" t="n"/>
      <c r="NU38" s="48" t="n"/>
      <c r="NV38" s="48" t="n"/>
      <c r="NW38" s="48" t="n"/>
      <c r="NX38" s="48" t="inlineStr">
        <is>
          <t>Sedikit meningkat</t>
        </is>
      </c>
      <c r="NY38" s="8" t="n">
        <v>60</v>
      </c>
      <c r="NZ38" s="8" t="n">
        <v>0</v>
      </c>
      <c r="OA38" s="8" t="n">
        <v>0</v>
      </c>
      <c r="OB38" s="8" t="n">
        <v>0</v>
      </c>
      <c r="OC38" s="8" t="n">
        <v>30</v>
      </c>
      <c r="OD38" s="8" t="n">
        <v>0</v>
      </c>
      <c r="OE38" s="48" t="inlineStr">
        <is>
          <t>Jauh lebih baik</t>
        </is>
      </c>
      <c r="OF38" s="48" t="inlineStr">
        <is>
          <t>Lebih baik (beda waktu memasak 5-30 menit, ATAU tidak lagi ada rasa/bau makanan yang berubah, ATAU alasan lainnya)</t>
        </is>
      </c>
      <c r="OG38" s="48" t="inlineStr">
        <is>
          <t>Ya</t>
        </is>
      </c>
      <c r="OH38" s="8" t="n">
        <v>6</v>
      </c>
      <c r="OI38" s="8" t="n">
        <v>0</v>
      </c>
      <c r="OJ38" s="8" t="n">
        <v>0</v>
      </c>
      <c r="OK38" s="8" t="n">
        <v>0</v>
      </c>
      <c r="OL38" s="8" t="n">
        <v>0</v>
      </c>
      <c r="OM38" s="8" t="n">
        <v>0</v>
      </c>
      <c r="ON38" s="8" t="n">
        <v>0</v>
      </c>
      <c r="OO38" s="8" t="n">
        <v>30</v>
      </c>
      <c r="OP38" s="48">
        <f>VLOOKUP(AG38,'BUS 2'!$G$1:$CU$424,2,0)</f>
        <v/>
      </c>
      <c r="OQ38" s="8">
        <f>VLOOKUP(AG38,'BUS 2'!$G$1:$CU$424,3,0)</f>
        <v/>
      </c>
      <c r="OR38" s="8">
        <f>VLOOKUP(AG38,'BUS 2'!$G$1:$CU$424,4,0)</f>
        <v/>
      </c>
      <c r="OS38" s="8">
        <f>VLOOKUP(AG38,'BUS 2'!$G$1:$CU$424,5,0)</f>
        <v/>
      </c>
      <c r="OT38" s="8">
        <f>VLOOKUP(AG38,'BUS 2'!$G$1:$CU$424,6,0)</f>
        <v/>
      </c>
      <c r="OU38" s="8">
        <f>VLOOKUP(AG38,'BUS 2'!$G$1:$CU$424,7,0)</f>
        <v/>
      </c>
      <c r="OV38" s="8">
        <f>VLOOKUP(AG38,'BUS 2'!$G$1:$CU$424,8,0)</f>
        <v/>
      </c>
      <c r="OW38" s="8">
        <f>VLOOKUP(AG38,'BUS 2'!$G$1:$CU$424,9,0)</f>
        <v/>
      </c>
      <c r="OX38" s="8">
        <f>VLOOKUP(AG38,'BUS 2'!$G$1:$CU$424,10,0)</f>
        <v/>
      </c>
      <c r="OY38" s="8">
        <f>VLOOKUP(AG38,'BUS 2'!$G$1:$CU$424,11,0)</f>
        <v/>
      </c>
      <c r="OZ38" s="8">
        <f>VLOOKUP(AG38,'BUS 2'!$G$1:$CU$424,12,0)</f>
        <v/>
      </c>
      <c r="PA38" s="8">
        <f>VLOOKUP(AG38,'BUS 2'!$G$1:$CU$424,13,0)</f>
        <v/>
      </c>
      <c r="PB38" s="8">
        <f>VLOOKUP(AG38,'BUS 2'!$G$1:$CU$424,14,0)</f>
        <v/>
      </c>
      <c r="PC38" s="8">
        <f>VLOOKUP(AG38,'BUS 2'!$G$1:$CU$424,15,0)</f>
        <v/>
      </c>
      <c r="PD38" s="8">
        <f>VLOOKUP(AG38,'BUS 2'!$G$1:$CU$424,16,0)</f>
        <v/>
      </c>
      <c r="PE38" s="8">
        <f>VLOOKUP(AG38,'BUS 2'!$G$1:$CU$424,17,0)</f>
        <v/>
      </c>
      <c r="PF38" s="8">
        <f>VLOOKUP(AG38,'BUS 2'!$G$1:$CU$424,18,0)</f>
        <v/>
      </c>
      <c r="PG38" s="8">
        <f>VLOOKUP(AG38,'BUS 2'!$G$1:$CU$424,19,0)</f>
        <v/>
      </c>
      <c r="PH38" s="8">
        <f>VLOOKUP(AG38,'BUS 2'!$G$1:$CU$424,20,0)</f>
        <v/>
      </c>
      <c r="PI38" s="8">
        <f>VLOOKUP(AG38,'BUS 2'!$G$1:$CU$424,21,0)</f>
        <v/>
      </c>
      <c r="PJ38" s="8">
        <f>VLOOKUP(AG38,'BUS 2'!$G$1:$CU$424,22,0)</f>
        <v/>
      </c>
      <c r="PK38" s="8">
        <f>VLOOKUP(AG38,'BUS 2'!$G$1:$CU$424,23,0)</f>
        <v/>
      </c>
      <c r="PL38" s="8">
        <f>VLOOKUP(AG38,'BUS 2'!$G$1:$CU$424,24,0)</f>
        <v/>
      </c>
      <c r="PM38" s="8">
        <f>VLOOKUP(AG38,'BUS 2'!$G$1:$CU$424,25,0)</f>
        <v/>
      </c>
      <c r="PN38" s="8">
        <f>VLOOKUP(AG38,'BUS 2'!$G$1:$CU$424,26,0)</f>
        <v/>
      </c>
      <c r="PO38" s="8">
        <f>VLOOKUP(AG38,'BUS 2'!$G$1:$CU$424,27,0)</f>
        <v/>
      </c>
      <c r="PP38" s="8">
        <f>VLOOKUP(AG38,'BUS 2'!$G$1:$CU$424,28,0)</f>
        <v/>
      </c>
      <c r="PQ38" s="8">
        <f>VLOOKUP(AG38,'BUS 2'!$G$1:$CU$424,29,0)</f>
        <v/>
      </c>
      <c r="PR38" s="8">
        <f>VLOOKUP(AG38,'BUS 2'!$G$1:$CU$424,30,0)</f>
        <v/>
      </c>
      <c r="PS38" s="8">
        <f>VLOOKUP(AG38,'BUS 2'!$G$1:$CU$424,31,0)</f>
        <v/>
      </c>
      <c r="PT38" s="48" t="inlineStr">
        <is>
          <t>1-Disebarkan ke lahan terbuka</t>
        </is>
      </c>
      <c r="PU38" s="8" t="n">
        <v>0</v>
      </c>
      <c r="PV38" s="8" t="n">
        <v>0</v>
      </c>
      <c r="PW38" s="8" t="n">
        <v>0</v>
      </c>
      <c r="PX38" s="8" t="n">
        <v>0</v>
      </c>
      <c r="PY38" s="8" t="n">
        <v>0</v>
      </c>
      <c r="PZ38" s="8" t="n">
        <v>1</v>
      </c>
      <c r="QA38" s="8" t="n">
        <v>0</v>
      </c>
      <c r="QB38" s="8" t="n">
        <v>0</v>
      </c>
      <c r="QC38" s="8" t="n">
        <v>0</v>
      </c>
      <c r="QD38" s="48" t="n"/>
      <c r="QE38" s="36" t="n"/>
      <c r="QF38" s="35" t="n"/>
      <c r="QG38" s="35" t="n"/>
      <c r="QH38" s="35" t="n"/>
      <c r="QI38" s="35" t="n"/>
      <c r="QJ38" s="35" t="n"/>
      <c r="QK38" s="36" t="n"/>
      <c r="QL38" s="36" t="n"/>
      <c r="QM38" s="36" t="n"/>
      <c r="QN38" s="36" t="n"/>
      <c r="QO38" s="36" t="n"/>
      <c r="QP38" s="36" t="n"/>
      <c r="QQ38" s="36" t="n"/>
      <c r="QR38" s="36" t="n"/>
      <c r="QS38" s="36" t="n"/>
      <c r="QT38" s="36" t="n"/>
      <c r="QU38" s="36" t="n"/>
      <c r="QV38" s="36" t="n"/>
      <c r="QW38" s="35" t="n"/>
      <c r="QX38" s="35" t="n"/>
      <c r="QY38" s="35" t="n"/>
      <c r="QZ38" s="35" t="n"/>
      <c r="RA38" s="35" t="n"/>
      <c r="RB38" s="36" t="n"/>
      <c r="RC38" s="36" t="n"/>
      <c r="RD38" s="36" t="n"/>
      <c r="RE38" s="36" t="n"/>
      <c r="RF38" s="36" t="n"/>
      <c r="RG38" s="48" t="n"/>
      <c r="RH38" s="35" t="n"/>
      <c r="RI38" s="35" t="n"/>
      <c r="RJ38" s="35" t="n"/>
      <c r="RK38" s="35" t="n"/>
      <c r="RL38" s="35" t="n"/>
      <c r="RM38" s="48" t="n"/>
      <c r="RN38" s="48" t="n"/>
      <c r="RO38" s="48" t="n"/>
      <c r="RP38" s="48" t="n"/>
      <c r="RQ38" s="48" t="n"/>
      <c r="RR38" s="48" t="n"/>
      <c r="RS38" s="35" t="n"/>
      <c r="RT38" s="35" t="n"/>
      <c r="RU38" s="35" t="n"/>
      <c r="RV38" s="35" t="n"/>
      <c r="RW38" s="35" t="n"/>
      <c r="RX38" s="48" t="n"/>
      <c r="RY38" s="48" t="n"/>
      <c r="RZ38" s="48" t="n"/>
      <c r="SA38" s="48" t="n"/>
      <c r="SB38" s="48" t="n"/>
      <c r="SC38" s="48" t="n"/>
      <c r="SD38" s="35" t="n"/>
      <c r="SE38" s="35" t="n"/>
      <c r="SF38" s="35" t="n"/>
      <c r="SG38" s="35" t="n"/>
      <c r="SH38" s="35" t="n"/>
      <c r="SI38" s="48" t="n"/>
      <c r="SJ38" s="48" t="n"/>
      <c r="SK38" s="48" t="n"/>
      <c r="SL38" s="48" t="n"/>
      <c r="SM38" s="48" t="n"/>
      <c r="SN38" s="48" t="inlineStr">
        <is>
          <t>1-Disebarkan ke lahan terbuka</t>
        </is>
      </c>
      <c r="SO38" s="39" t="n">
        <v>0</v>
      </c>
      <c r="SP38" s="39" t="n">
        <v>0</v>
      </c>
      <c r="SQ38" s="39" t="n">
        <v>0</v>
      </c>
      <c r="SR38" s="39" t="n">
        <v>0</v>
      </c>
      <c r="SS38" s="39" t="n">
        <v>0</v>
      </c>
      <c r="ST38" s="8" t="n">
        <v>1</v>
      </c>
      <c r="SU38" s="8" t="n">
        <v>0</v>
      </c>
      <c r="SV38" s="8" t="n">
        <v>0</v>
      </c>
      <c r="SW38" s="8" t="n">
        <v>0</v>
      </c>
      <c r="SX38" s="48" t="n"/>
      <c r="SY38" s="8">
        <f>VLOOKUP(AG38,'BUS 2'!$G$1:$CU$424,33,0)</f>
        <v/>
      </c>
      <c r="SZ38" s="48">
        <f>VLOOKUP(AG38,'BUS 2'!$G$1:$CU$424,34,0)</f>
        <v/>
      </c>
      <c r="TA38" s="48">
        <f>VLOOKUP(AG38,'BUS 2'!$G$1:$CU$424,35,0)</f>
        <v/>
      </c>
      <c r="TB38" s="48">
        <f>VLOOKUP(AG38,'BUS 2'!$G$1:$CU$424,36,0)</f>
        <v/>
      </c>
      <c r="TC38" s="48">
        <f>VLOOKUP(AG38,'BUS 2'!$G$1:$CU$424,37,0)</f>
        <v/>
      </c>
      <c r="TD38" s="48">
        <f>VLOOKUP(AG38,'BUS 2'!$G$1:$CU$424,38,0)</f>
        <v/>
      </c>
      <c r="TE38" s="48">
        <f>VLOOKUP(AG38,'BUS 2'!$G$1:$CU$424,39,0)</f>
        <v/>
      </c>
      <c r="TF38" s="48">
        <f>VLOOKUP(AG38,'BUS 2'!$G$1:$CU$424,40,0)</f>
        <v/>
      </c>
      <c r="TG38" s="8">
        <f>VLOOKUP(AG38,'BUS 2'!$G$1:$CU$424,42,0)</f>
        <v/>
      </c>
      <c r="TH38" s="8">
        <f>VLOOKUP(AG38,'BUS 2'!$G$1:$CU$424,43,0)</f>
        <v/>
      </c>
      <c r="TI38" s="8">
        <f>VLOOKUP(AG38,'BUS 2'!$G$1:$CU$424,44,0)</f>
        <v/>
      </c>
      <c r="TJ38" s="8">
        <f>VLOOKUP(AG38,'BUS 2'!$G$1:$CU$424,45,0)</f>
        <v/>
      </c>
      <c r="TK38" s="8">
        <f>VLOOKUP(AG38,'BUS 2'!$G$1:$CU$424,46,0)</f>
        <v/>
      </c>
      <c r="TL38" s="8">
        <f>VLOOKUP(AG38,'BUS 2'!$G$1:$CU$424,47,0)</f>
        <v/>
      </c>
      <c r="TM38" s="8">
        <f>VLOOKUP(AG38,'BUS 2'!$G$1:$CU$424,48,0)</f>
        <v/>
      </c>
      <c r="TN38" s="8">
        <f>VLOOKUP(AG38,'BUS 2'!$G$1:$CU$424,49,0)</f>
        <v/>
      </c>
      <c r="TO38" s="8">
        <f>VLOOKUP(AG38,'BUS 2'!$G$1:$CU$424,50,0)</f>
        <v/>
      </c>
      <c r="TP38" s="8">
        <f>VLOOKUP(AG38,'BUS 2'!$G$1:$CU$424,51,0)</f>
        <v/>
      </c>
      <c r="TQ38" s="8">
        <f>VLOOKUP(AG38,'BUS 2'!$G$1:$CU$424,52,0)</f>
        <v/>
      </c>
      <c r="TR38" s="8">
        <f>VLOOKUP(AG38,'BUS 2'!$G$1:$CU$424,53,0)</f>
        <v/>
      </c>
      <c r="TS38" s="48">
        <f>VLOOKUP(AG38,'BUS 2'!$G$1:$CU$424,54,0)</f>
        <v/>
      </c>
      <c r="TT38" s="48">
        <f>VLOOKUP(AG38,'BUS 2'!$G$1:$CU$424,55,0)</f>
        <v/>
      </c>
      <c r="TU38" s="48">
        <f>VLOOKUP(AG38,'BUS 2'!$G$1:$CU$424,56,0)</f>
        <v/>
      </c>
      <c r="TV38" s="48">
        <f>VLOOKUP(AG38,'BUS 2'!$G$1:$CU$424,57,0)</f>
        <v/>
      </c>
      <c r="TW38" s="48">
        <f>VLOOKUP(AG38,'BUS 2'!$G$1:$CU$424,58,0)</f>
        <v/>
      </c>
      <c r="TX38" s="48">
        <f>VLOOKUP(AG38,'BUS 2'!$G$1:$CU$424,59,0)</f>
        <v/>
      </c>
      <c r="TY38" s="48">
        <f>VLOOKUP(AG38,'BUS 2'!$G$1:$CU$424,60,0)</f>
        <v/>
      </c>
      <c r="TZ38" s="48">
        <f>VLOOKUP(AG38,'BUS 2'!$G$1:$CU$424,61,0)</f>
        <v/>
      </c>
      <c r="UA38" s="48">
        <f>VLOOKUP(AG38,'BUS 2'!$G$1:$CU$424,62,0)</f>
        <v/>
      </c>
      <c r="UB38" s="48">
        <f>VLOOKUP(AG38,'BUS 2'!$G$1:$CU$424,63,0)</f>
        <v/>
      </c>
      <c r="UC38" s="48">
        <f>VLOOKUP(AG38,'BUS 2'!$G$1:$CU$424,64,0)</f>
        <v/>
      </c>
      <c r="UD38" s="48">
        <f>VLOOKUP(AG38,'BUS 2'!$G$1:$CU$424,65,0)</f>
        <v/>
      </c>
      <c r="UE38" s="48">
        <f>VLOOKUP(AG38,'BUS 2'!$G$1:$CU$424,66,0)</f>
        <v/>
      </c>
      <c r="UF38" s="48">
        <f>VLOOKUP(AG38,'BUS 2'!$G$1:$CU$424,67,0)</f>
        <v/>
      </c>
      <c r="UG38" s="48">
        <f>VLOOKUP(AG38,'BUS 2'!$G$1:$CU$424,68,0)</f>
        <v/>
      </c>
      <c r="UH38" s="48">
        <f>VLOOKUP(AG38,'BUS 2'!$G$1:$CU$424,69,0)</f>
        <v/>
      </c>
      <c r="UI38" s="48">
        <f>VLOOKUP(AG38,'BUS 2'!$G$1:$CU$424,70,0)</f>
        <v/>
      </c>
      <c r="UJ38" s="48">
        <f>VLOOKUP(AG38,'BUS 2'!$G$1:$CU$424,71,0)</f>
        <v/>
      </c>
      <c r="UK38" s="48">
        <f>VLOOKUP(AG38,'BUS 2'!$G$1:$CU$424,72,0)</f>
        <v/>
      </c>
      <c r="UL38" s="48">
        <f>VLOOKUP(AG38,'BUS 2'!$G$1:$CU$424,73,0)</f>
        <v/>
      </c>
      <c r="UM38" s="48">
        <f>VLOOKUP(AG38,'BUS 2'!$G$1:$CU$424,74,0)</f>
        <v/>
      </c>
      <c r="UN38" s="48">
        <f>VLOOKUP(AG38,'BUS 2'!$G$1:$CU$424,75,0)</f>
        <v/>
      </c>
      <c r="UO38" s="48">
        <f>VLOOKUP(AG38,'BUS 2'!$G$1:$CU$424,76,0)</f>
        <v/>
      </c>
      <c r="UP38" s="48">
        <f>VLOOKUP(AG38,'BUS 2'!$G$1:$CU$424,77,0)</f>
        <v/>
      </c>
      <c r="UQ38" s="48">
        <f>VLOOKUP(AG38,'BUS 2'!$G$1:$CU$424,78,0)</f>
        <v/>
      </c>
      <c r="UR38" s="48">
        <f>VLOOKUP(AG38,'BUS 2'!$G$1:$CU$424,79,0)</f>
        <v/>
      </c>
      <c r="US38" s="48">
        <f>VLOOKUP(AG38,'BUS 2'!$G$1:$CU$424,80,0)</f>
        <v/>
      </c>
      <c r="UT38" s="48">
        <f>VLOOKUP(AG38,'BUS 2'!$G$1:$CU$424,81,0)</f>
        <v/>
      </c>
      <c r="UU38" s="48" t="inlineStr">
        <is>
          <t>Pemberian pakan di kandang</t>
        </is>
      </c>
      <c r="UV38" s="48" t="n"/>
      <c r="UW38" s="48" t="n"/>
      <c r="UX38" s="48" t="n"/>
      <c r="UY38" s="48" t="n"/>
      <c r="UZ38" s="48" t="n"/>
      <c r="VA38" s="48" t="n"/>
      <c r="VB38" s="48" t="inlineStr">
        <is>
          <t>Pemberian pakan di kandang</t>
        </is>
      </c>
      <c r="VC38" s="48" t="inlineStr">
        <is>
          <t>Sangat jarang (&gt;1 bulan sekali)</t>
        </is>
      </c>
      <c r="VD38" s="48" t="n"/>
      <c r="VE38" s="48" t="n"/>
      <c r="VF38" s="48" t="n"/>
      <c r="VG38" s="48" t="n"/>
      <c r="VH38" s="48" t="n"/>
      <c r="VI38" s="48" t="n"/>
      <c r="VJ38" s="48" t="inlineStr">
        <is>
          <t>Sangat jarang (&gt;1 bulan sekali)</t>
        </is>
      </c>
      <c r="VK38" s="48" t="inlineStr">
        <is>
          <t>Sering (1 kali sehari)</t>
        </is>
      </c>
      <c r="VL38" s="48" t="n"/>
      <c r="VM38" s="48" t="n"/>
      <c r="VN38" s="48" t="n"/>
      <c r="VO38" s="48" t="n"/>
      <c r="VP38" s="48" t="n"/>
      <c r="VQ38" s="48" t="n"/>
      <c r="VR38" s="48" t="inlineStr">
        <is>
          <t>Jarang (1-3 minggu sekali)</t>
        </is>
      </c>
      <c r="VS38" s="48" t="inlineStr">
        <is>
          <t>3-Disimpan terbuka (dry lot) 5-Untuk disebar di tanah (dan dibajak) 6-Digester biogas</t>
        </is>
      </c>
      <c r="VT38" s="8" t="n">
        <v>0</v>
      </c>
      <c r="VU38" s="8" t="n">
        <v>0</v>
      </c>
      <c r="VV38" s="8" t="n">
        <v>0</v>
      </c>
      <c r="VW38" s="8" t="n">
        <v>0</v>
      </c>
      <c r="VX38" s="8" t="n">
        <v>0</v>
      </c>
      <c r="VY38" s="8" t="n">
        <v>0</v>
      </c>
      <c r="VZ38" s="8" t="n">
        <v>1</v>
      </c>
      <c r="WA38" s="8" t="n">
        <v>0</v>
      </c>
      <c r="WB38" s="8" t="n">
        <v>1</v>
      </c>
      <c r="WC38" s="8" t="n">
        <v>1</v>
      </c>
      <c r="WD38" s="8" t="n">
        <v>0</v>
      </c>
      <c r="WE38" s="8" t="n">
        <v>0</v>
      </c>
      <c r="WF38" s="48" t="n"/>
      <c r="WG38" s="48" t="n"/>
      <c r="WH38" s="48" t="n"/>
      <c r="WI38" s="48" t="n"/>
      <c r="WJ38" s="48" t="n"/>
      <c r="WK38" s="48" t="n"/>
      <c r="WL38" s="48" t="n"/>
      <c r="WM38" s="48" t="n"/>
      <c r="WN38" s="48" t="n"/>
      <c r="WO38" s="48" t="n"/>
      <c r="WP38" s="48" t="n"/>
      <c r="WQ38" s="48" t="n"/>
      <c r="WR38" s="48" t="n"/>
      <c r="WS38" s="48" t="n"/>
      <c r="WT38" s="48" t="n"/>
      <c r="WU38" s="48" t="n"/>
      <c r="WV38" s="48" t="n"/>
      <c r="WW38" s="48" t="n"/>
      <c r="WX38" s="48" t="n"/>
      <c r="WY38" s="48" t="n"/>
      <c r="WZ38" s="48" t="n"/>
      <c r="XA38" s="48" t="n"/>
      <c r="XB38" s="48" t="n"/>
      <c r="XC38" s="48" t="n"/>
      <c r="XD38" s="48" t="n"/>
      <c r="XE38" s="48" t="n"/>
      <c r="XF38" s="48" t="n"/>
      <c r="XG38" s="48" t="n"/>
      <c r="XH38" s="48" t="n"/>
      <c r="XI38" s="48" t="n"/>
      <c r="XJ38" s="48" t="n"/>
      <c r="XK38" s="48" t="n"/>
      <c r="XL38" s="48" t="n"/>
      <c r="XM38" s="48" t="n"/>
      <c r="XN38" s="48" t="n"/>
      <c r="XO38" s="48" t="n"/>
      <c r="XP38" s="48" t="n"/>
      <c r="XQ38" s="48" t="n"/>
      <c r="XR38" s="48" t="n"/>
      <c r="XS38" s="48" t="n"/>
      <c r="XT38" s="48" t="n"/>
      <c r="XU38" s="48" t="n"/>
      <c r="XV38" s="48" t="n"/>
      <c r="XW38" s="48" t="n"/>
      <c r="XX38" s="48" t="n"/>
      <c r="XY38" s="48" t="n"/>
      <c r="XZ38" s="48" t="n"/>
      <c r="YA38" s="48" t="n"/>
      <c r="YB38" s="48" t="n"/>
      <c r="YC38" s="48" t="n"/>
      <c r="YD38" s="48" t="n"/>
      <c r="YE38" s="48" t="n"/>
      <c r="YF38" s="48" t="n"/>
      <c r="YG38" s="48" t="n"/>
      <c r="YH38" s="48" t="n"/>
      <c r="YI38" s="48" t="n"/>
      <c r="YJ38" s="48" t="n"/>
      <c r="YK38" s="48" t="n"/>
      <c r="YL38" s="48" t="n"/>
      <c r="YM38" s="48" t="n"/>
      <c r="YN38" s="48" t="n"/>
      <c r="YO38" s="48" t="n"/>
      <c r="YP38" s="48" t="n"/>
      <c r="YQ38" s="48" t="n"/>
      <c r="YR38" s="48" t="n"/>
      <c r="YS38" s="48" t="n"/>
      <c r="YT38" s="48" t="n"/>
      <c r="YU38" s="48" t="n"/>
      <c r="YV38" s="48" t="n"/>
      <c r="YW38" s="48" t="n"/>
      <c r="YX38" s="48" t="n"/>
      <c r="YY38" s="48" t="n"/>
      <c r="YZ38" s="48" t="n"/>
      <c r="ZA38" s="48" t="inlineStr">
        <is>
          <t>8-Dibiarkan tersebar di ladang penggembalaan</t>
        </is>
      </c>
      <c r="ZB38" s="8" t="n">
        <v>0</v>
      </c>
      <c r="ZC38" s="8" t="n">
        <v>0</v>
      </c>
      <c r="ZD38" s="8" t="n">
        <v>0</v>
      </c>
      <c r="ZE38" s="8" t="n">
        <v>0</v>
      </c>
      <c r="ZF38" s="8" t="n">
        <v>0</v>
      </c>
      <c r="ZG38" s="8" t="n">
        <v>0</v>
      </c>
      <c r="ZH38" s="8" t="n">
        <v>0</v>
      </c>
      <c r="ZI38" s="8" t="n">
        <v>0</v>
      </c>
      <c r="ZJ38" s="8" t="n">
        <v>0</v>
      </c>
      <c r="ZK38" s="8" t="n">
        <v>0</v>
      </c>
      <c r="ZL38" s="8" t="n">
        <v>0</v>
      </c>
      <c r="ZM38" s="8" t="n">
        <v>1</v>
      </c>
      <c r="ZN38" s="8" t="n">
        <v>100</v>
      </c>
      <c r="ZO38" s="48" t="n"/>
      <c r="ZP38" s="48" t="n"/>
      <c r="ZQ38" s="48" t="n"/>
      <c r="ZR38" s="48" t="n"/>
      <c r="ZS38" s="48" t="n"/>
      <c r="ZT38" s="48" t="n"/>
      <c r="ZU38" s="48" t="n"/>
      <c r="ZV38" s="8" t="n">
        <v>2</v>
      </c>
      <c r="ZW38" s="48" t="n"/>
      <c r="ZX38" s="48" t="n"/>
      <c r="ZY38" s="48" t="n"/>
      <c r="ZZ38" s="48" t="n"/>
      <c r="AAA38" s="48" t="n"/>
      <c r="AAB38" s="48" t="n"/>
      <c r="AAC38" s="8" t="n">
        <v>1</v>
      </c>
      <c r="AAD38" s="48" t="inlineStr">
        <is>
          <t>Pakan segar (misal: rumput)</t>
        </is>
      </c>
      <c r="AAE38" s="48" t="n"/>
      <c r="AAF38" s="48" t="n"/>
      <c r="AAG38" s="48" t="n"/>
      <c r="AAH38" s="48" t="n"/>
      <c r="AAI38" s="48" t="n"/>
      <c r="AAJ38" s="48" t="n"/>
      <c r="AAK38" s="48" t="inlineStr">
        <is>
          <t>Pakan kering (misal: konsentrat, silase, pelet)</t>
        </is>
      </c>
      <c r="AAL38" s="48" t="inlineStr">
        <is>
          <t>Ya</t>
        </is>
      </c>
      <c r="AAM38" s="48" t="inlineStr">
        <is>
          <t>Padat Cair</t>
        </is>
      </c>
      <c r="AAN38" s="8" t="n">
        <v>1</v>
      </c>
      <c r="AAO38" s="8" t="n">
        <v>1</v>
      </c>
      <c r="AAP38" s="8" t="n">
        <v>40</v>
      </c>
      <c r="AAQ38" s="8" t="n">
        <v>16</v>
      </c>
      <c r="AAR38" s="48" t="inlineStr">
        <is>
          <t>Tidak</t>
        </is>
      </c>
      <c r="AAS38" s="48" t="inlineStr">
        <is>
          <t>Mengetahui</t>
        </is>
      </c>
      <c r="AAT38" s="48" t="inlineStr">
        <is>
          <t>Digunakan untuk pupuk di lahan pertanian sendiri Dibuang ke lahan sekitar kandang - yg ditanami tanaman Diberikan gratis ke orang lain</t>
        </is>
      </c>
      <c r="AAU38" s="8" t="n">
        <v>1</v>
      </c>
      <c r="AAV38" s="8" t="n">
        <v>0</v>
      </c>
      <c r="AAW38" s="8" t="n">
        <v>0</v>
      </c>
      <c r="AAX38" s="8" t="n">
        <v>1</v>
      </c>
      <c r="AAY38" s="8" t="n">
        <v>1</v>
      </c>
      <c r="AAZ38" s="8" t="n">
        <v>0</v>
      </c>
      <c r="ABA38" s="8" t="n">
        <v>0</v>
      </c>
      <c r="ABB38" s="48" t="inlineStr">
        <is>
          <t>Pupuk cair untuk tanaman Pestisida organik</t>
        </is>
      </c>
      <c r="ABC38" s="8" t="n">
        <v>1</v>
      </c>
      <c r="ABD38" s="8" t="n">
        <v>0</v>
      </c>
      <c r="ABE38" s="8" t="n">
        <v>1</v>
      </c>
      <c r="ABF38" s="8" t="n">
        <v>0</v>
      </c>
      <c r="ABG38" s="8" t="n">
        <v>0</v>
      </c>
      <c r="ABH38" s="48" t="n"/>
      <c r="ABI38" s="48" t="n"/>
      <c r="ABJ38" s="48" t="n"/>
      <c r="ABK38" s="48" t="n"/>
      <c r="ABL38" s="48" t="n"/>
      <c r="ABM38" s="48" t="n"/>
      <c r="ABN38" s="48" t="n"/>
      <c r="ABO38" s="48" t="n"/>
      <c r="ABP38" s="48" t="n"/>
      <c r="ABQ38" s="48" t="inlineStr">
        <is>
          <t>Sayuran terong dan kangkung</t>
        </is>
      </c>
      <c r="ABR38" s="48" t="inlineStr">
        <is>
          <t>Jarang (1 bulan sekali)</t>
        </is>
      </c>
      <c r="ABS38" s="8" t="n">
        <v>5000</v>
      </c>
      <c r="ABT38" s="8" t="n">
        <v>1000</v>
      </c>
      <c r="ABU38" s="8" t="n">
        <v>2</v>
      </c>
      <c r="ABV38" s="8" t="n">
        <v>5</v>
      </c>
      <c r="ABW38" s="48" t="inlineStr">
        <is>
          <t>Urea</t>
        </is>
      </c>
      <c r="ABX38" s="48" t="n"/>
      <c r="ABY38" s="8" t="n">
        <v>700</v>
      </c>
      <c r="ABZ38" s="8" t="n">
        <v>1500</v>
      </c>
      <c r="ACA38" s="8" t="n">
        <v>500</v>
      </c>
      <c r="ACB38" s="8" t="n">
        <v>1800</v>
      </c>
      <c r="ACC38" s="8" t="n">
        <v>63500</v>
      </c>
      <c r="ACD38" s="8" t="n">
        <v>63500</v>
      </c>
      <c r="ACE38" s="48" t="inlineStr">
        <is>
          <t>Ya</t>
        </is>
      </c>
      <c r="ACF38" s="48" t="inlineStr">
        <is>
          <t>Cukup meningkat</t>
        </is>
      </c>
      <c r="ACG38" s="48" t="inlineStr">
        <is>
          <t>Cukup meningkat</t>
        </is>
      </c>
      <c r="ACH38" s="48" t="inlineStr">
        <is>
          <t>Tidak ada perubahan</t>
        </is>
      </c>
      <c r="ACI38" s="48" t="n"/>
      <c r="ACJ38" s="48" t="n"/>
      <c r="ACK38" s="48" t="inlineStr">
        <is>
          <t>Lainnya</t>
        </is>
      </c>
      <c r="ACL38" s="8" t="n">
        <v>0</v>
      </c>
      <c r="ACM38" s="8" t="n">
        <v>0</v>
      </c>
      <c r="ACN38" s="8" t="n">
        <v>0</v>
      </c>
      <c r="ACO38" s="8" t="n">
        <v>0</v>
      </c>
      <c r="ACP38" s="8" t="n">
        <v>0</v>
      </c>
      <c r="ACQ38" s="8" t="n">
        <v>0</v>
      </c>
      <c r="ACR38" s="8" t="n">
        <v>1</v>
      </c>
      <c r="ACS38" s="48" t="inlineStr">
        <is>
          <t>Diberikan gratis bagi yang mau</t>
        </is>
      </c>
      <c r="ACT38" s="48" t="inlineStr">
        <is>
          <t>-</t>
        </is>
      </c>
      <c r="ACU38" s="48" t="inlineStr">
        <is>
          <t>Manfaat cukup signifikan, terasa di kehidupan sehari-hari</t>
        </is>
      </c>
      <c r="ACV38" s="48" t="inlineStr">
        <is>
          <t>Sama saja</t>
        </is>
      </c>
      <c r="ACW38" s="48" t="inlineStr">
        <is>
          <t>Anggota keluarga - Perempuan dewasa</t>
        </is>
      </c>
      <c r="ACX38" s="48" t="inlineStr">
        <is>
          <t>Netral/tidak tahu</t>
        </is>
      </c>
      <c r="ACY38" s="48" t="inlineStr">
        <is>
          <t>Anggota keluarga - Laki-laki dewasa Anggota keluarga - Perempuan dewasa</t>
        </is>
      </c>
      <c r="ACZ38" s="8" t="n">
        <v>1</v>
      </c>
      <c r="ADA38" s="8" t="n">
        <v>1</v>
      </c>
      <c r="ADB38" s="8" t="n">
        <v>0</v>
      </c>
      <c r="ADC38" s="8" t="n">
        <v>0</v>
      </c>
      <c r="ADD38" s="48" t="inlineStr">
        <is>
          <t>Puas</t>
        </is>
      </c>
      <c r="ADE38" s="48" t="inlineStr">
        <is>
          <t>Puas</t>
        </is>
      </c>
      <c r="ADF38" s="48" t="inlineStr">
        <is>
          <t>Puas</t>
        </is>
      </c>
      <c r="ADG38" s="48" t="inlineStr">
        <is>
          <t>Puas</t>
        </is>
      </c>
      <c r="ADH38" s="48" t="inlineStr">
        <is>
          <t>Tidak</t>
        </is>
      </c>
      <c r="ADI38" s="48" t="n"/>
      <c r="ADJ38" s="48" t="inlineStr">
        <is>
          <t>Puas</t>
        </is>
      </c>
      <c r="ADK38" s="48" t="n"/>
      <c r="ADL38" s="48" t="n"/>
      <c r="ADM38" s="48" t="n"/>
      <c r="ADN38" s="48" t="n"/>
      <c r="ADO38" s="48" t="n"/>
      <c r="ADP38" s="48" t="n"/>
      <c r="ADQ38" s="48" t="n"/>
      <c r="ADR38" s="48" t="n"/>
      <c r="ADS38" s="48" t="n"/>
      <c r="ADT38" s="48" t="n"/>
      <c r="ADU38" s="48" t="inlineStr">
        <is>
          <t>Memperbaiki sendiri</t>
        </is>
      </c>
      <c r="ADV38" s="8" t="n">
        <v>0</v>
      </c>
      <c r="ADW38" s="8" t="n">
        <v>0</v>
      </c>
      <c r="ADX38" s="8" t="n">
        <v>0</v>
      </c>
      <c r="ADY38" s="8" t="n">
        <v>0</v>
      </c>
      <c r="ADZ38" s="8" t="n">
        <v>0</v>
      </c>
      <c r="AEA38" s="8" t="n">
        <v>1</v>
      </c>
      <c r="AEB38" s="8" t="n">
        <v>0</v>
      </c>
      <c r="AEC38" s="8" t="n">
        <v>0</v>
      </c>
      <c r="AED38" s="48" t="inlineStr">
        <is>
          <t>Memperbaiki sendiri</t>
        </is>
      </c>
      <c r="AEE38" s="48" t="inlineStr">
        <is>
          <t>Laki-laki dewasa</t>
        </is>
      </c>
      <c r="AEF38" s="48" t="n"/>
      <c r="AEG38" s="48" t="inlineStr">
        <is>
          <t>Menelepon atau WA langsung</t>
        </is>
      </c>
      <c r="AEH38" s="48" t="n"/>
      <c r="AEI38" s="48" t="inlineStr">
        <is>
          <t>Tingkatkan kembali pengelolaan biogas, jika ternak kurang bisa dibantu sapi untuk kelompok ternak sapi</t>
        </is>
      </c>
      <c r="AEJ38" s="48" t="inlineStr">
        <is>
          <t>Ya, selalu</t>
        </is>
      </c>
      <c r="AEK38" s="48" t="inlineStr">
        <is>
          <t>Pengurangan pengeluaran rumah tangga (bahan bakar minyak, pupuk, dll.) Lebih mudah mendapatkan energi Peningkatan kebersihan kandang ternak Dapur lebih bersih dan bebas asap</t>
        </is>
      </c>
      <c r="AEL38" s="8" t="n">
        <v>1</v>
      </c>
      <c r="AEM38" s="8" t="n">
        <v>1</v>
      </c>
      <c r="AEN38" s="8" t="n">
        <v>0</v>
      </c>
      <c r="AEO38" s="8" t="n">
        <v>0</v>
      </c>
      <c r="AEP38" s="8" t="n">
        <v>0</v>
      </c>
      <c r="AEQ38" s="8" t="n">
        <v>0</v>
      </c>
      <c r="AER38" s="8" t="n">
        <v>1</v>
      </c>
      <c r="AES38" s="8" t="n">
        <v>0</v>
      </c>
      <c r="AET38" s="8" t="n">
        <v>1</v>
      </c>
      <c r="AEU38" s="8" t="n">
        <v>0</v>
      </c>
      <c r="AEV38" s="8" t="n">
        <v>0</v>
      </c>
      <c r="AEW38" s="8" t="n">
        <v>0</v>
      </c>
      <c r="AEX38" s="48" t="n"/>
      <c r="AEY38" s="48" t="inlineStr">
        <is>
          <t>Didukung oleh pihak lain atau ada subsidi</t>
        </is>
      </c>
      <c r="AEZ38" s="48" t="n"/>
      <c r="AFA38" s="48" t="inlineStr">
        <is>
          <t>Yayasan Rumah Energi (YRE)</t>
        </is>
      </c>
      <c r="AFB38" s="48" t="n"/>
      <c r="AFC38" s="48" t="inlineStr">
        <is>
          <t>1000384520-15_26_16.jpg</t>
        </is>
      </c>
      <c r="AFD38" s="16" t="inlineStr">
        <is>
          <t>https://kf.kobotoolbox.org/api/v2/assets/avstPQqLr3Ab3ZdcVTXZ6f/data/672868714/attachments/attheZa76TGKmamWaDUEPnAk/</t>
        </is>
      </c>
      <c r="AFE38" s="48" t="inlineStr">
        <is>
          <t>1000384519-15_26_21.jpg</t>
        </is>
      </c>
      <c r="AFF38" s="16" t="inlineStr">
        <is>
          <t>https://kf.kobotoolbox.org/api/v2/assets/avstPQqLr3Ab3ZdcVTXZ6f/data/672868714/attachments/att65iATyRAPvKdwNRJV8EQv/</t>
        </is>
      </c>
      <c r="AFG38" s="48" t="inlineStr">
        <is>
          <t>Laylah</t>
        </is>
      </c>
      <c r="AFH38" s="48" t="n"/>
      <c r="AFI38" s="27" t="n"/>
      <c r="AFJ38" s="48" t="n"/>
      <c r="AFK38" s="48" t="n"/>
      <c r="AFL38" s="48" t="n"/>
      <c r="AFM38" s="48" t="n"/>
      <c r="AFN38" s="48" t="n"/>
      <c r="AFO38" s="48" t="n"/>
      <c r="AFP38" s="48" t="n"/>
      <c r="AFQ38" s="48" t="n"/>
      <c r="AFR38" s="48" t="n"/>
      <c r="AFS38" s="48" t="n"/>
      <c r="AFT38" s="48" t="n"/>
      <c r="AFU38" s="48" t="n"/>
      <c r="AFV38" s="48" t="n"/>
      <c r="AFW38" s="48" t="n"/>
      <c r="AFX38" s="48" t="n"/>
      <c r="AFY38" s="48" t="n"/>
      <c r="AFZ38" s="48" t="n"/>
      <c r="AGA38" s="48" t="n"/>
      <c r="AGB38" s="48" t="n"/>
      <c r="AGC38" s="48" t="n"/>
      <c r="AGD38" s="48" t="n"/>
      <c r="AGE38" s="48" t="n"/>
      <c r="AGF38" s="48" t="n"/>
      <c r="AGG38" s="48" t="n"/>
      <c r="AGH38" s="48" t="n"/>
      <c r="AGI38" s="48" t="n"/>
      <c r="AGJ38" s="48" t="n"/>
      <c r="AGK38" s="48" t="n"/>
      <c r="AGL38" s="48" t="n"/>
      <c r="AGM38" s="48" t="n"/>
      <c r="AGN38" s="48" t="n"/>
      <c r="AGO38" s="48" t="n"/>
      <c r="AGP38" s="48" t="n"/>
      <c r="AGQ38" s="48" t="n"/>
      <c r="AGR38" s="48" t="n"/>
      <c r="AGS38" s="48" t="n"/>
      <c r="AGT38" s="48" t="n"/>
      <c r="AGU38" s="48" t="n"/>
      <c r="AGV38" s="48" t="n"/>
      <c r="AGW38" s="48" t="n"/>
      <c r="AGX38" s="48" t="n"/>
      <c r="AGY38" s="48" t="n"/>
      <c r="AGZ38" s="48" t="n"/>
      <c r="AHA38" s="48" t="n"/>
      <c r="AHB38" s="48" t="n"/>
      <c r="AHC38" s="48" t="n"/>
      <c r="AHD38" s="48" t="n"/>
      <c r="AHE38" s="48" t="n"/>
      <c r="AHF38" s="48" t="n"/>
      <c r="AHG38" s="48" t="n"/>
      <c r="AHH38" s="48" t="n"/>
      <c r="AHI38" s="48" t="n"/>
      <c r="AHJ38" s="48" t="n"/>
      <c r="AHK38" s="48" t="n"/>
      <c r="AHL38" s="48" t="n"/>
      <c r="AHM38" s="48" t="n"/>
      <c r="AHN38" s="48" t="n"/>
      <c r="AHO38" s="48" t="n"/>
      <c r="AHP38" s="48" t="n"/>
      <c r="AHQ38" s="48" t="n"/>
      <c r="AHR38" s="48" t="n"/>
      <c r="AHS38" s="48" t="n"/>
      <c r="AHT38" s="48" t="n"/>
      <c r="AHU38" s="48" t="n"/>
      <c r="AHV38" s="48" t="n"/>
      <c r="AHW38" s="48" t="n"/>
      <c r="AHX38" s="48" t="n"/>
      <c r="AHY38" s="48" t="n"/>
      <c r="AHZ38" s="48" t="n"/>
      <c r="AIA38" s="48" t="n"/>
      <c r="AIB38" s="48" t="n"/>
      <c r="AIC38" s="48" t="n"/>
      <c r="AID38" s="48" t="n"/>
      <c r="AIE38" s="48" t="n"/>
      <c r="AIF38" s="48" t="n"/>
      <c r="AIG38" s="48" t="n"/>
      <c r="AIH38" s="48" t="n"/>
      <c r="AII38" s="48" t="n"/>
      <c r="AIJ38" s="48" t="n"/>
      <c r="AIK38" s="48" t="n"/>
      <c r="AIL38" s="48" t="n"/>
      <c r="AIM38" s="48" t="n"/>
      <c r="AIN38" s="48" t="n"/>
      <c r="AIO38" s="48" t="n"/>
      <c r="AIP38" s="48" t="n"/>
      <c r="AIQ38" s="48" t="n"/>
      <c r="AIR38" s="48" t="n"/>
      <c r="AIS38" s="48" t="n"/>
      <c r="AIT38" s="48" t="n"/>
      <c r="AIU38" s="48" t="n"/>
      <c r="AIV38" s="48" t="n"/>
      <c r="AIW38" s="48" t="n"/>
      <c r="AIX38" s="48" t="n"/>
      <c r="AIY38" s="48" t="n"/>
      <c r="AIZ38" s="48" t="n"/>
      <c r="AJA38" s="48" t="n"/>
      <c r="AJB38" s="48" t="n"/>
      <c r="AJC38" s="48" t="n"/>
      <c r="AJD38" s="48" t="n"/>
      <c r="AJE38" s="48" t="n"/>
      <c r="AJF38" s="48" t="n"/>
      <c r="AJG38" s="48" t="n"/>
      <c r="AJH38" s="48" t="n"/>
      <c r="AJI38" s="48" t="n"/>
      <c r="AJJ38" s="48" t="n"/>
      <c r="AJK38" s="48" t="n"/>
      <c r="AJL38" s="48" t="n"/>
      <c r="AJM38" s="48" t="n"/>
      <c r="AJN38" s="48" t="n"/>
      <c r="AJO38" s="48" t="n"/>
      <c r="AJP38" s="48" t="n"/>
      <c r="AJQ38" s="48" t="n"/>
      <c r="AJR38" s="48" t="n"/>
      <c r="AJS38" s="48" t="n"/>
      <c r="AJT38" s="48" t="n"/>
      <c r="AJU38" s="48" t="n"/>
      <c r="AJV38" s="48" t="n"/>
      <c r="AJW38" s="48" t="n"/>
      <c r="AJX38" s="48" t="n"/>
      <c r="AJY38" s="48" t="n"/>
      <c r="AJZ38" s="48" t="n"/>
      <c r="AKA38" s="48" t="n"/>
      <c r="AKB38" s="48" t="n"/>
      <c r="AKC38" s="48" t="n"/>
      <c r="AKD38" s="48" t="n"/>
      <c r="AKE38" s="48" t="n"/>
      <c r="AKF38" s="48" t="n"/>
      <c r="AKG38" s="48" t="n"/>
      <c r="AKH38" s="48" t="n"/>
      <c r="AKI38" s="48" t="n"/>
      <c r="AKJ38" s="48" t="n"/>
      <c r="AKK38" s="48" t="n"/>
      <c r="AKL38" s="48" t="n"/>
      <c r="AKM38" s="48" t="n"/>
      <c r="AKN38" s="48" t="n"/>
      <c r="AKO38" s="48" t="n"/>
      <c r="AKP38" s="48" t="n"/>
      <c r="AKQ38" s="48" t="n"/>
      <c r="AKR38" s="48" t="n"/>
      <c r="AKS38" s="48" t="n"/>
      <c r="AKT38" s="48" t="n"/>
      <c r="AKU38" s="48" t="n"/>
      <c r="AKV38" s="48" t="n"/>
      <c r="AKW38" s="48" t="n"/>
      <c r="AKX38" s="48" t="n"/>
      <c r="AKY38" s="48" t="n"/>
      <c r="AKZ38" s="48" t="n"/>
      <c r="ALA38" s="48" t="n"/>
      <c r="ALB38" s="48" t="n"/>
      <c r="ALC38" s="48" t="n"/>
      <c r="ALD38" s="48" t="n"/>
      <c r="ALE38" s="48" t="n"/>
      <c r="ALF38" s="48" t="n"/>
      <c r="ALG38" s="48" t="n"/>
      <c r="ALH38" s="48" t="n"/>
      <c r="ALI38" s="48" t="n"/>
      <c r="ALJ38" s="48" t="n"/>
      <c r="ALK38" s="48" t="n"/>
      <c r="ALL38" s="48" t="n"/>
      <c r="ALM38" s="48" t="n"/>
      <c r="ALN38" s="48" t="n"/>
      <c r="ALO38" s="48" t="n"/>
      <c r="ALP38" s="48" t="n"/>
      <c r="ALQ38" s="48" t="n"/>
      <c r="ALR38" s="48" t="n"/>
      <c r="ALS38" s="48" t="n"/>
      <c r="ALT38" s="48" t="n"/>
      <c r="ALU38" s="48" t="n"/>
      <c r="ALV38" s="48" t="n"/>
      <c r="ALW38" s="48" t="n"/>
      <c r="ALX38" s="48" t="n"/>
      <c r="ALY38" s="48" t="n"/>
      <c r="ALZ38" s="48" t="n"/>
      <c r="AMA38" s="48" t="n"/>
      <c r="AMB38" s="48" t="n"/>
      <c r="AMC38" s="48" t="n"/>
      <c r="AMD38" s="48" t="n"/>
      <c r="AME38" s="48" t="n"/>
      <c r="AMF38" s="48" t="n"/>
      <c r="AMG38" s="48" t="n"/>
      <c r="AMH38" s="48" t="n"/>
      <c r="AMI38" s="48" t="n"/>
      <c r="AMJ38" s="48" t="n"/>
      <c r="AMK38" s="48" t="n"/>
      <c r="AML38" s="48" t="n"/>
      <c r="AMM38" s="48" t="n"/>
      <c r="AMN38" s="48" t="n"/>
      <c r="AMO38" s="48" t="n"/>
      <c r="AMP38" s="48" t="n"/>
      <c r="AMQ38" s="48" t="n"/>
      <c r="AMR38" s="48" t="n"/>
      <c r="AMS38" s="48" t="n"/>
      <c r="AMT38" s="48" t="n"/>
      <c r="AMU38" s="48" t="n"/>
      <c r="AMV38" s="48" t="n"/>
      <c r="AMW38" s="48" t="n"/>
      <c r="AMX38" s="48" t="n"/>
      <c r="AMY38" s="48" t="n"/>
      <c r="AMZ38" s="48" t="n"/>
      <c r="ANA38" s="48" t="n"/>
      <c r="ANB38" s="48" t="n"/>
      <c r="ANC38" s="48" t="n"/>
      <c r="AND38" s="48" t="n"/>
      <c r="ANE38" s="48" t="n"/>
      <c r="ANF38" s="48" t="n"/>
      <c r="ANG38" s="48" t="n"/>
      <c r="ANH38" s="48" t="n"/>
      <c r="ANI38" s="48" t="n"/>
      <c r="ANJ38" s="48" t="n"/>
      <c r="ANK38" s="48" t="n"/>
      <c r="ANL38" s="48" t="n"/>
      <c r="ANM38" s="48" t="n"/>
      <c r="ANN38" s="48" t="n"/>
      <c r="ANO38" s="48" t="n"/>
      <c r="ANP38" s="48" t="n"/>
      <c r="ANQ38" s="48" t="n"/>
      <c r="ANR38" s="48" t="n"/>
      <c r="ANS38" s="48" t="n"/>
      <c r="ANT38" s="48" t="n"/>
      <c r="ANU38" s="48" t="n"/>
      <c r="ANV38" s="48" t="n"/>
      <c r="ANW38" s="48" t="n"/>
      <c r="ANX38" s="48" t="n"/>
      <c r="ANY38" s="48" t="n"/>
      <c r="ANZ38" s="48" t="n"/>
      <c r="AOA38" s="48" t="n"/>
      <c r="AOB38" s="48" t="n"/>
      <c r="AOC38" s="48" t="n"/>
      <c r="AOD38" s="48" t="n"/>
      <c r="AOE38" s="48" t="n"/>
      <c r="AOF38" s="48" t="n"/>
      <c r="AOG38" s="48" t="n"/>
      <c r="AOH38" s="48" t="n"/>
      <c r="AOI38" s="48" t="n"/>
      <c r="AOJ38" s="48" t="n"/>
      <c r="AOK38" s="48" t="n"/>
      <c r="AOL38" s="48" t="n"/>
      <c r="AOM38" s="48" t="n"/>
      <c r="AON38" s="48" t="n"/>
      <c r="AOO38" s="48" t="n"/>
      <c r="AOP38" s="48" t="n"/>
      <c r="AOQ38" s="48" t="n"/>
      <c r="AOR38" s="48" t="n"/>
      <c r="AOS38" s="48" t="n"/>
      <c r="AOT38" s="48" t="n"/>
      <c r="AOU38" s="48" t="n"/>
      <c r="AOV38" s="48" t="n"/>
      <c r="AOW38" s="48" t="n"/>
      <c r="AOX38" s="48" t="n"/>
      <c r="AOY38" s="48" t="n"/>
      <c r="AOZ38" s="48" t="n"/>
      <c r="APA38" s="48" t="n"/>
      <c r="APB38" s="48" t="n"/>
      <c r="APC38" s="48" t="n"/>
      <c r="APD38" s="48" t="n"/>
      <c r="APE38" s="48" t="n"/>
      <c r="APF38" s="48" t="n"/>
      <c r="APG38" s="48" t="n"/>
      <c r="APH38" s="48" t="n"/>
      <c r="API38" s="48" t="n"/>
      <c r="APJ38" s="48" t="n"/>
      <c r="APK38" s="48" t="n"/>
      <c r="APL38" s="48" t="n"/>
      <c r="APM38" s="48" t="n"/>
      <c r="APN38" s="48" t="n"/>
      <c r="APO38" s="48" t="n"/>
      <c r="APP38" s="48" t="n"/>
      <c r="APQ38" s="48" t="n"/>
      <c r="APR38" s="48" t="n"/>
      <c r="APS38" s="48" t="n"/>
      <c r="APT38" s="48" t="n"/>
      <c r="APU38" s="48" t="n"/>
      <c r="APV38" s="48" t="n"/>
      <c r="APW38" s="48" t="n"/>
      <c r="APX38" s="48" t="n"/>
      <c r="APY38" s="48" t="n"/>
      <c r="APZ38" s="48" t="n"/>
      <c r="AQA38" s="48" t="n"/>
      <c r="AQB38" s="48" t="n"/>
      <c r="AQC38" s="48" t="n"/>
      <c r="AQD38" s="48" t="n"/>
      <c r="AQE38" s="48" t="n"/>
      <c r="AQF38" s="48" t="n"/>
      <c r="AQG38" s="48" t="n"/>
      <c r="AQH38" s="48" t="n"/>
      <c r="AQI38" s="48" t="n"/>
      <c r="AQJ38" s="48" t="n"/>
      <c r="AQK38" s="48" t="n"/>
      <c r="AQL38" s="48" t="n"/>
      <c r="AQM38" s="48" t="n"/>
      <c r="AQN38" s="48" t="n"/>
      <c r="AQO38" s="48" t="n"/>
      <c r="AQP38" s="48" t="n"/>
      <c r="AQQ38" s="48" t="n"/>
      <c r="AQR38" s="48" t="n"/>
      <c r="AQS38" s="48" t="n"/>
      <c r="AQT38" s="48" t="n"/>
      <c r="AQU38" s="48" t="n"/>
      <c r="AQV38" s="48" t="n"/>
      <c r="AQW38" s="48" t="n"/>
      <c r="AQX38" s="48" t="n"/>
      <c r="AQY38" s="48" t="n"/>
      <c r="AQZ38" s="48" t="n"/>
      <c r="ARA38" s="48" t="n"/>
      <c r="ARB38" s="48" t="n"/>
      <c r="ARC38" s="48" t="n"/>
      <c r="ARD38" s="48" t="n"/>
      <c r="ARE38" s="48" t="n"/>
      <c r="ARF38" s="48" t="n"/>
      <c r="ARG38" s="48" t="n"/>
      <c r="ARH38" s="48" t="n"/>
      <c r="ARI38" s="48" t="n"/>
      <c r="ARJ38" s="48" t="n"/>
      <c r="ARK38" s="48" t="n"/>
      <c r="ARL38" s="48" t="n"/>
      <c r="ARM38" s="48" t="n"/>
      <c r="ARN38" s="48" t="n"/>
      <c r="ARO38" s="48" t="n"/>
      <c r="ARP38" s="48" t="n"/>
      <c r="ARQ38" s="48" t="n"/>
      <c r="ARR38" s="48" t="n"/>
      <c r="ARS38" s="48" t="n"/>
      <c r="ART38" s="48" t="n"/>
      <c r="ARU38" s="48" t="n"/>
      <c r="ARV38" s="48" t="n"/>
      <c r="ARW38" s="48" t="n"/>
      <c r="ARX38" s="48" t="n"/>
      <c r="ARY38" s="48" t="n"/>
      <c r="ARZ38" s="48" t="n"/>
      <c r="ASA38" s="48" t="n"/>
      <c r="ASB38" s="48" t="n"/>
      <c r="ASC38" s="48" t="n"/>
      <c r="ASD38" s="48" t="n"/>
      <c r="ASE38" s="48" t="n"/>
      <c r="ASF38" s="48" t="n"/>
      <c r="ASG38" s="48" t="n"/>
      <c r="ASH38" s="48" t="n"/>
      <c r="ASI38" s="48" t="n"/>
      <c r="ASJ38" s="48" t="n"/>
      <c r="ASK38" s="48" t="n"/>
      <c r="ASL38" s="48" t="n"/>
      <c r="ASM38" s="48" t="n"/>
      <c r="ASN38" s="48" t="n"/>
      <c r="ASO38" s="48" t="n"/>
      <c r="ASP38" s="48" t="n"/>
      <c r="ASQ38" s="48" t="n"/>
      <c r="ASR38" s="48" t="n"/>
      <c r="ASS38" s="48" t="n"/>
      <c r="AST38" s="48" t="n"/>
      <c r="ASU38" s="48" t="n"/>
      <c r="ASV38" s="48" t="n"/>
      <c r="ASW38" s="48" t="n"/>
      <c r="ASX38" s="48" t="n"/>
      <c r="ASY38" s="48" t="n"/>
      <c r="ASZ38" s="48" t="n"/>
      <c r="ATA38" s="48" t="n"/>
      <c r="ATB38" s="48" t="n"/>
      <c r="ATC38" s="48" t="n"/>
      <c r="ATD38" s="48" t="n"/>
      <c r="ATE38" s="48" t="n"/>
      <c r="ATF38" s="48" t="n"/>
      <c r="ATG38" s="48" t="n"/>
      <c r="ATH38" s="48" t="n"/>
      <c r="ATI38" s="48" t="n"/>
      <c r="ATJ38" s="48" t="n"/>
      <c r="ATK38" s="48" t="n"/>
      <c r="ATL38" s="48" t="n"/>
      <c r="ATM38" s="48" t="n"/>
      <c r="ATN38" s="48" t="n"/>
      <c r="ATO38" s="48" t="n"/>
      <c r="ATP38" s="48" t="n"/>
      <c r="ATQ38" s="48" t="n"/>
      <c r="ATR38" s="48" t="n"/>
      <c r="ATS38" s="48" t="n"/>
      <c r="ATT38" s="48" t="n"/>
      <c r="ATU38" s="48" t="n"/>
      <c r="ATV38" s="48" t="n"/>
      <c r="ATW38" s="48" t="n"/>
      <c r="ATX38" s="48" t="n"/>
      <c r="ATY38" s="48" t="n"/>
      <c r="ATZ38" s="48" t="n"/>
      <c r="AUA38" s="48" t="n"/>
      <c r="AUB38" s="48" t="n"/>
      <c r="AUC38" s="48" t="n"/>
      <c r="AUD38" s="48" t="n"/>
      <c r="AUE38" s="48" t="n"/>
      <c r="AUF38" s="48" t="n"/>
      <c r="AUG38" s="48" t="n"/>
      <c r="AUH38" s="48" t="n"/>
      <c r="AUI38" s="48" t="n"/>
      <c r="AUJ38" s="48" t="n"/>
      <c r="AUK38" s="48" t="n"/>
      <c r="AUL38" s="48" t="n"/>
      <c r="AUM38" s="48" t="n"/>
      <c r="AUN38" s="48" t="n"/>
      <c r="AUO38" s="48" t="n"/>
      <c r="AUP38" s="48" t="n"/>
      <c r="AUQ38" s="48" t="n"/>
      <c r="AUR38" s="48" t="n"/>
      <c r="AUS38" s="48" t="n"/>
      <c r="AUT38" s="48" t="n"/>
      <c r="AUU38" s="48" t="n"/>
      <c r="AUV38" s="48" t="n"/>
      <c r="AUW38" s="48" t="n"/>
      <c r="AUX38" s="48" t="n"/>
      <c r="AUY38" s="48" t="n"/>
      <c r="AUZ38" s="48" t="n"/>
      <c r="AVA38" s="48" t="n"/>
      <c r="AVB38" s="48" t="n"/>
      <c r="AVC38" s="48" t="n"/>
      <c r="AVD38" s="48" t="n"/>
      <c r="AVE38" s="48" t="n"/>
      <c r="AVF38" s="48" t="n"/>
      <c r="AVG38" s="48" t="n"/>
      <c r="AVH38" s="48" t="n"/>
      <c r="AVI38" s="48" t="n"/>
      <c r="AVJ38" s="48" t="n"/>
      <c r="AVK38" s="48" t="n"/>
      <c r="AVL38" s="48" t="n"/>
      <c r="AVM38" s="48" t="n"/>
      <c r="AVN38" s="48" t="n"/>
      <c r="AVO38" s="48" t="n"/>
      <c r="AVP38" s="48" t="n"/>
      <c r="AVQ38" s="48" t="n"/>
      <c r="AVR38" s="48" t="n"/>
      <c r="AVS38" s="48" t="n"/>
      <c r="AVT38" s="48" t="n"/>
      <c r="AVU38" s="48" t="n"/>
      <c r="AVV38" s="48" t="n"/>
      <c r="AVW38" s="48" t="n"/>
      <c r="AVX38" s="48" t="n"/>
      <c r="AVY38" s="48" t="n"/>
      <c r="AVZ38" s="48" t="n"/>
      <c r="AWA38" s="8" t="n">
        <v>672868714</v>
      </c>
      <c r="AWB38" s="48" t="inlineStr">
        <is>
          <t>d239ef23-646e-484f-92a0-304dc80449f2</t>
        </is>
      </c>
      <c r="AWC38" s="6" t="n">
        <v>46069</v>
      </c>
      <c r="AWD38" s="48" t="n"/>
      <c r="AWE38" s="48" t="n"/>
      <c r="AWF38" s="48" t="inlineStr">
        <is>
          <t>submitted_via_web</t>
        </is>
      </c>
      <c r="AWG38" s="48" t="n"/>
      <c r="AWH38" s="48" t="inlineStr">
        <is>
          <t>vyNMZfRj9dojjrwxZxh2FZ</t>
        </is>
      </c>
      <c r="AWI38" s="48" t="n"/>
      <c r="AWJ38" s="48" t="inlineStr">
        <is>
          <t>uuid:d239ef23-646e-484f-92a0-304dc80449f2</t>
        </is>
      </c>
      <c r="AWK38" s="8" t="n">
        <v>282</v>
      </c>
      <c r="AWL38" s="48" t="inlineStr">
        <is>
          <t>BTP0177</t>
        </is>
      </c>
      <c r="AWM38" s="8" t="n">
        <v>0</v>
      </c>
      <c r="AWN38" s="48" t="inlineStr">
        <is>
          <t>Year of Use valid, no validation needed</t>
        </is>
      </c>
      <c r="AWO38" s="41" t="b">
        <v>0</v>
      </c>
      <c r="AWP38" s="37" t="b">
        <v>1</v>
      </c>
      <c r="AWQ38" s="37" t="b">
        <v>1</v>
      </c>
      <c r="AWR38" s="37" t="b">
        <v>1</v>
      </c>
      <c r="AWS38" s="37" t="b">
        <v>1</v>
      </c>
      <c r="AWT38" s="37" t="b">
        <v>1</v>
      </c>
      <c r="AWU38" s="8" t="n">
        <v>4</v>
      </c>
      <c r="AWV38" s="8" t="n">
        <v>6</v>
      </c>
      <c r="AWW38" s="48" t="n"/>
      <c r="AWX38" s="48" t="n"/>
      <c r="AWY38" s="48" t="n"/>
      <c r="AWZ38" s="48" t="n"/>
    </row>
    <row r="39">
      <c r="A39" s="6" t="n">
        <v>46061</v>
      </c>
      <c r="B39" s="6" t="n">
        <v>46069</v>
      </c>
      <c r="C39" s="34" t="inlineStr">
        <is>
          <t>Febri Hasanah</t>
        </is>
      </c>
      <c r="D39" s="34" t="inlineStr">
        <is>
          <t>Bakri Dg Rani</t>
        </is>
      </c>
      <c r="E39" s="8">
        <f>+62882019513308</f>
        <v/>
      </c>
      <c r="F39" s="48" t="inlineStr">
        <is>
          <t>-5.397075 119.429221 66.34182532970794 13.079999923706055</t>
        </is>
      </c>
      <c r="G39" s="8" t="n">
        <v>-5.397075</v>
      </c>
      <c r="H39" s="8" t="n">
        <v>119.429221</v>
      </c>
      <c r="I39" s="8" t="n">
        <v>66.34182533000001</v>
      </c>
      <c r="J39" s="8" t="n">
        <v>13.07999992</v>
      </c>
      <c r="K39" s="8" t="n">
        <v>0</v>
      </c>
      <c r="L39" s="48" t="inlineStr">
        <is>
          <t>-5.397051 119.429184 65.97134741389242 4.789000034332275</t>
        </is>
      </c>
      <c r="M39" s="8" t="n">
        <v>-5.397051</v>
      </c>
      <c r="N39" s="8" t="n">
        <v>119.429184</v>
      </c>
      <c r="O39" s="8" t="n">
        <v>65.97134741000001</v>
      </c>
      <c r="P39" s="8" t="n">
        <v>4.789000034</v>
      </c>
      <c r="Q39" s="8" t="n">
        <v>0</v>
      </c>
      <c r="R39" s="48" t="inlineStr">
        <is>
          <t>Sulawesi Selatan</t>
        </is>
      </c>
      <c r="S39" s="8" t="n">
        <v>0</v>
      </c>
      <c r="T39" s="8" t="n">
        <v>0</v>
      </c>
      <c r="U39" s="8" t="n">
        <v>0</v>
      </c>
      <c r="V39" s="8" t="n">
        <v>0</v>
      </c>
      <c r="W39" s="8" t="n">
        <v>0</v>
      </c>
      <c r="X39" s="8" t="n">
        <v>0</v>
      </c>
      <c r="Y39" s="8" t="n">
        <v>0</v>
      </c>
      <c r="Z39" s="8" t="n">
        <v>0</v>
      </c>
      <c r="AA39" s="8" t="n">
        <v>0</v>
      </c>
      <c r="AB39" s="8" t="n">
        <v>1</v>
      </c>
      <c r="AC39" s="48" t="inlineStr">
        <is>
          <t>Takalar</t>
        </is>
      </c>
      <c r="AD39" s="48" t="inlineStr">
        <is>
          <t>Pattallassang</t>
        </is>
      </c>
      <c r="AE39" s="48" t="inlineStr">
        <is>
          <t>Salaka</t>
        </is>
      </c>
      <c r="AF39" s="48" t="inlineStr">
        <is>
          <t>UD BONTOMARANNU</t>
        </is>
      </c>
      <c r="AG39" s="48" t="inlineStr">
        <is>
          <t>BTP0286</t>
        </is>
      </c>
      <c r="AH39" s="8" t="n">
        <v>11</v>
      </c>
      <c r="AI39" s="48" t="inlineStr">
        <is>
          <t>VPA1</t>
        </is>
      </c>
      <c r="AJ39" s="48" t="inlineStr">
        <is>
          <t>Tidak aktif</t>
        </is>
      </c>
      <c r="AK39" s="8" t="n">
        <v>52</v>
      </c>
      <c r="AL39" s="48" t="inlineStr">
        <is>
          <t>Laki-laki</t>
        </is>
      </c>
      <c r="AM39" s="48" t="inlineStr">
        <is>
          <t>Sudah menikah</t>
        </is>
      </c>
      <c r="AN39" s="48" t="inlineStr">
        <is>
          <t>SMA/Sederajat</t>
        </is>
      </c>
      <c r="AO39" s="48" t="inlineStr">
        <is>
          <t>Petani</t>
        </is>
      </c>
      <c r="AP39" s="8" t="n">
        <v>1</v>
      </c>
      <c r="AQ39" s="8" t="n">
        <v>0</v>
      </c>
      <c r="AR39" s="8" t="n">
        <v>0</v>
      </c>
      <c r="AS39" s="8" t="n">
        <v>0</v>
      </c>
      <c r="AT39" s="8" t="n">
        <v>0</v>
      </c>
      <c r="AU39" s="8" t="n">
        <v>0</v>
      </c>
      <c r="AV39" s="8" t="n">
        <v>0</v>
      </c>
      <c r="AW39" s="8" t="n">
        <v>0</v>
      </c>
      <c r="AX39" s="48" t="n"/>
      <c r="AY39" s="48" t="inlineStr">
        <is>
          <t>Tidak ada</t>
        </is>
      </c>
      <c r="AZ39" s="8" t="n">
        <v>0</v>
      </c>
      <c r="BA39" s="8" t="n">
        <v>0</v>
      </c>
      <c r="BB39" s="8" t="n">
        <v>0</v>
      </c>
      <c r="BC39" s="8" t="n">
        <v>0</v>
      </c>
      <c r="BD39" s="8" t="n">
        <v>0</v>
      </c>
      <c r="BE39" s="8" t="n">
        <v>0</v>
      </c>
      <c r="BF39" s="8" t="n">
        <v>0</v>
      </c>
      <c r="BG39" s="8" t="n">
        <v>1</v>
      </c>
      <c r="BH39" s="11" t="n"/>
      <c r="BI39" s="48" t="inlineStr">
        <is>
          <t>&gt;Rp3.500.000</t>
        </is>
      </c>
      <c r="BJ39" s="8" t="n">
        <v>1</v>
      </c>
      <c r="BK39" s="8" t="n">
        <v>2</v>
      </c>
      <c r="BL39" s="8" t="n">
        <v>2</v>
      </c>
      <c r="BM39" s="8" t="n">
        <v>0</v>
      </c>
      <c r="BN39" s="48" t="inlineStr">
        <is>
          <t>Milik sendiri</t>
        </is>
      </c>
      <c r="BO39" s="48" t="inlineStr">
        <is>
          <t>Permanen (dinding bata dan semen)</t>
        </is>
      </c>
      <c r="BP39" s="8" t="n">
        <v>1</v>
      </c>
      <c r="BQ39" s="8" t="n">
        <v>0</v>
      </c>
      <c r="BR39" s="8" t="n">
        <v>0</v>
      </c>
      <c r="BS39" s="8" t="n">
        <v>0</v>
      </c>
      <c r="BT39" s="8" t="n">
        <v>0</v>
      </c>
      <c r="BU39" s="48" t="n"/>
      <c r="BV39" s="48" t="inlineStr">
        <is>
          <t>Keramik/ubin</t>
        </is>
      </c>
      <c r="BW39" s="8" t="n">
        <v>0</v>
      </c>
      <c r="BX39" s="8" t="n">
        <v>0</v>
      </c>
      <c r="BY39" s="8" t="n">
        <v>1</v>
      </c>
      <c r="BZ39" s="8" t="n">
        <v>0</v>
      </c>
      <c r="CA39" s="8" t="n">
        <v>0</v>
      </c>
      <c r="CB39" s="48" t="n"/>
      <c r="CC39" s="48" t="inlineStr">
        <is>
          <t>Seng</t>
        </is>
      </c>
      <c r="CD39" s="8" t="n">
        <v>0</v>
      </c>
      <c r="CE39" s="8" t="n">
        <v>0</v>
      </c>
      <c r="CF39" s="8" t="n">
        <v>0</v>
      </c>
      <c r="CG39" s="8" t="n">
        <v>0</v>
      </c>
      <c r="CH39" s="8" t="n">
        <v>1</v>
      </c>
      <c r="CI39" s="8" t="n">
        <v>0</v>
      </c>
      <c r="CJ39" s="8" t="n">
        <v>0</v>
      </c>
      <c r="CK39" s="48" t="n"/>
      <c r="CL39" s="48" t="inlineStr">
        <is>
          <t>Ya</t>
        </is>
      </c>
      <c r="CM39" s="8" t="n">
        <v>2014</v>
      </c>
      <c r="CN39" s="48" t="inlineStr">
        <is>
          <t>Fixed-Dome (Kubah Tetap)</t>
        </is>
      </c>
      <c r="CO39" s="48" t="inlineStr">
        <is>
          <t>4 m³ (2-3 ekor sapi, ±3 jam memasak/hari, ±30 kg slurry/hari)</t>
        </is>
      </c>
      <c r="CP39" s="48" t="inlineStr">
        <is>
          <t>Lainnya</t>
        </is>
      </c>
      <c r="CQ39" s="8" t="n">
        <v>0</v>
      </c>
      <c r="CR39" s="8" t="n">
        <v>0</v>
      </c>
      <c r="CS39" s="8" t="n">
        <v>0</v>
      </c>
      <c r="CT39" s="8" t="n">
        <v>0</v>
      </c>
      <c r="CU39" s="8" t="n">
        <v>0</v>
      </c>
      <c r="CV39" s="8" t="n">
        <v>0</v>
      </c>
      <c r="CW39" s="8" t="n">
        <v>0</v>
      </c>
      <c r="CX39" s="8" t="n">
        <v>1</v>
      </c>
      <c r="CY39" s="48" t="inlineStr">
        <is>
          <t>Anggota keluarga - laki-laki</t>
        </is>
      </c>
      <c r="CZ39" s="8" t="n">
        <v>1</v>
      </c>
      <c r="DA39" s="8" t="n">
        <v>0</v>
      </c>
      <c r="DB39" s="8" t="n">
        <v>0</v>
      </c>
      <c r="DC39" s="48" t="n"/>
      <c r="DD39" s="48" t="inlineStr">
        <is>
          <t>Anggota keluarga - laki-laki</t>
        </is>
      </c>
      <c r="DE39" s="8" t="n">
        <v>1</v>
      </c>
      <c r="DF39" s="8" t="n">
        <v>0</v>
      </c>
      <c r="DG39" s="8" t="n">
        <v>0</v>
      </c>
      <c r="DH39" s="8" t="n">
        <v>0</v>
      </c>
      <c r="DI39" s="48" t="n"/>
      <c r="DJ39" s="48" t="inlineStr">
        <is>
          <t>Anggota keluarga - laki-laki CPO atau pendamping</t>
        </is>
      </c>
      <c r="DK39" s="8" t="n">
        <v>1</v>
      </c>
      <c r="DL39" s="8" t="n">
        <v>0</v>
      </c>
      <c r="DM39" s="8" t="n">
        <v>1</v>
      </c>
      <c r="DN39" s="8" t="n">
        <v>0</v>
      </c>
      <c r="DO39" s="48" t="n"/>
      <c r="DP39" s="48" t="inlineStr">
        <is>
          <t>Tidak berfungsi sama sekali</t>
        </is>
      </c>
      <c r="DQ39" s="48" t="inlineStr">
        <is>
          <t>&gt;1 tahun yang lalu</t>
        </is>
      </c>
      <c r="DR39" s="17" t="inlineStr">
        <is>
          <t>Tidak ada ternak</t>
        </is>
      </c>
      <c r="DS39" s="48" t="n"/>
      <c r="DT39" s="48" t="n"/>
      <c r="DU39" s="48" t="n"/>
      <c r="DV39" s="48" t="n"/>
      <c r="DW39" s="48" t="n"/>
      <c r="DX39" s="48" t="n"/>
      <c r="DY39" s="48" t="n"/>
      <c r="DZ39" s="48" t="n"/>
      <c r="EA39" s="48" t="n"/>
      <c r="EB39" s="48" t="n"/>
      <c r="EC39" s="48" t="n"/>
      <c r="ED39" s="48" t="n"/>
      <c r="EE39" s="48" t="n"/>
      <c r="EF39" s="48" t="n"/>
      <c r="EG39" s="48" t="n"/>
      <c r="EH39" s="48" t="n"/>
      <c r="EI39" s="35" t="inlineStr">
        <is>
          <t>Tidak ada masalah</t>
        </is>
      </c>
      <c r="EJ39" s="8" t="n">
        <v>0</v>
      </c>
      <c r="EK39" s="8" t="n">
        <v>0</v>
      </c>
      <c r="EL39" s="8" t="n">
        <v>0</v>
      </c>
      <c r="EM39" s="8" t="n">
        <v>1</v>
      </c>
      <c r="EN39" s="8" t="n">
        <v>0</v>
      </c>
      <c r="EO39" s="48" t="n"/>
      <c r="EP39" s="48" t="inlineStr">
        <is>
          <t>Ya, cukup jelas dan mudah diikuti</t>
        </is>
      </c>
      <c r="EQ39" s="48" t="inlineStr">
        <is>
          <t>Bukan pelatihan</t>
        </is>
      </c>
      <c r="ER39" s="48" t="inlineStr">
        <is>
          <t>CPO atau pendamping</t>
        </is>
      </c>
      <c r="ES39" s="8" t="n">
        <v>1</v>
      </c>
      <c r="ET39" s="8" t="n">
        <v>0</v>
      </c>
      <c r="EU39" s="8" t="n">
        <v>0</v>
      </c>
      <c r="EV39" s="8" t="n">
        <v>0</v>
      </c>
      <c r="EW39" s="48" t="n"/>
      <c r="EX39" s="48" t="inlineStr">
        <is>
          <t>Anggota keluarga - Laki-laki</t>
        </is>
      </c>
      <c r="EY39" s="8" t="n">
        <v>1</v>
      </c>
      <c r="EZ39" s="8" t="n">
        <v>0</v>
      </c>
      <c r="FA39" s="8" t="n">
        <v>0</v>
      </c>
      <c r="FB39" s="48" t="n"/>
      <c r="FC39" s="48" t="inlineStr">
        <is>
          <t>Setiap hari</t>
        </is>
      </c>
      <c r="FD39" s="48" t="n"/>
      <c r="FE39" s="48" t="inlineStr">
        <is>
          <t>Mengetahui</t>
        </is>
      </c>
      <c r="FF39" s="48" t="inlineStr">
        <is>
          <t>Selalu (setiap hari)</t>
        </is>
      </c>
      <c r="FG39" s="48" t="inlineStr">
        <is>
          <t>Mengetahui</t>
        </is>
      </c>
      <c r="FH39" s="48" t="inlineStr">
        <is>
          <t>Jarang (setiap bulan atau lebih)</t>
        </is>
      </c>
      <c r="FI39" s="48" t="inlineStr">
        <is>
          <t>Mengetahui</t>
        </is>
      </c>
      <c r="FJ39" s="48" t="inlineStr">
        <is>
          <t>Selalu (setiap hari)</t>
        </is>
      </c>
      <c r="FK39" s="48" t="inlineStr">
        <is>
          <t>Mengetahui</t>
        </is>
      </c>
      <c r="FL39" s="48" t="inlineStr">
        <is>
          <t>Tidak pernah</t>
        </is>
      </c>
      <c r="FM39" s="48" t="inlineStr">
        <is>
          <t>Mengetahui</t>
        </is>
      </c>
      <c r="FN39" s="48" t="inlineStr">
        <is>
          <t>Cukup sering (2 minggu sekali)</t>
        </is>
      </c>
      <c r="FO39" s="48" t="inlineStr">
        <is>
          <t>Mengetahui</t>
        </is>
      </c>
      <c r="FP39" s="48" t="inlineStr">
        <is>
          <t>Tidak pernah</t>
        </is>
      </c>
      <c r="FQ39" s="48" t="inlineStr">
        <is>
          <t>Mengetahui</t>
        </is>
      </c>
      <c r="FR39" s="48" t="inlineStr">
        <is>
          <t>Ya</t>
        </is>
      </c>
      <c r="FS39" s="48" t="inlineStr">
        <is>
          <t>Mengetahui</t>
        </is>
      </c>
      <c r="FT39" s="48" t="inlineStr">
        <is>
          <t>Tidak sama sekali</t>
        </is>
      </c>
      <c r="FU39" s="48" t="inlineStr">
        <is>
          <t>Laki-laki dewasa</t>
        </is>
      </c>
      <c r="FV39" s="8" t="n">
        <v>1</v>
      </c>
      <c r="FW39" s="8" t="n">
        <v>0</v>
      </c>
      <c r="FX39" s="8" t="n">
        <v>0</v>
      </c>
      <c r="FY39" s="8" t="n">
        <v>0</v>
      </c>
      <c r="FZ39" s="48" t="inlineStr">
        <is>
          <t>Cukup memahami</t>
        </is>
      </c>
      <c r="GA39" s="48" t="inlineStr">
        <is>
          <t>CPO</t>
        </is>
      </c>
      <c r="GB39" s="8" t="n">
        <v>1</v>
      </c>
      <c r="GC39" s="8" t="n">
        <v>0</v>
      </c>
      <c r="GD39" s="8" t="n">
        <v>0</v>
      </c>
      <c r="GE39" s="8" t="n">
        <v>0</v>
      </c>
      <c r="GF39" s="48" t="n"/>
      <c r="GG39" s="48" t="inlineStr">
        <is>
          <t>Jarang</t>
        </is>
      </c>
      <c r="GH39" s="48" t="inlineStr">
        <is>
          <t>Tidak</t>
        </is>
      </c>
      <c r="GI39" s="48" t="n"/>
      <c r="GJ39" s="48" t="n"/>
      <c r="GK39" s="48" t="n"/>
      <c r="GL39" s="48" t="n"/>
      <c r="GM39" s="48" t="n"/>
      <c r="GN39" s="48" t="n"/>
      <c r="GO39" s="48" t="n"/>
      <c r="GP39" s="38" t="inlineStr">
        <is>
          <t>Penuh (100%)</t>
        </is>
      </c>
      <c r="GQ39" s="48" t="inlineStr">
        <is>
          <t>LPG</t>
        </is>
      </c>
      <c r="GR39" s="8" t="n">
        <v>1</v>
      </c>
      <c r="GS39" s="8" t="n">
        <v>0</v>
      </c>
      <c r="GT39" s="8" t="n">
        <v>0</v>
      </c>
      <c r="GU39" s="8" t="n">
        <v>0</v>
      </c>
      <c r="GV39" s="8" t="n">
        <v>0</v>
      </c>
      <c r="GW39" s="8" t="n">
        <v>0</v>
      </c>
      <c r="GX39" s="8" t="n">
        <v>0</v>
      </c>
      <c r="GY39" s="48" t="n"/>
      <c r="GZ39" s="48" t="inlineStr">
        <is>
          <t>Tidak</t>
        </is>
      </c>
      <c r="HA39" s="48" t="n"/>
      <c r="HB39" s="48" t="n"/>
      <c r="HC39" s="48" t="n"/>
      <c r="HD39" s="48" t="n"/>
      <c r="HE39" s="8" t="n">
        <v>3</v>
      </c>
      <c r="HF39" s="8" t="n">
        <v>20000</v>
      </c>
      <c r="HG39" s="8" t="n">
        <v>0</v>
      </c>
      <c r="HH39" s="39" t="n">
        <v>0</v>
      </c>
      <c r="HI39" s="48" t="n"/>
      <c r="HJ39" s="48" t="n"/>
      <c r="HK39" s="48" t="n"/>
      <c r="HL39" s="48" t="n"/>
      <c r="HM39" s="48" t="n"/>
      <c r="HN39" s="48" t="n"/>
      <c r="HO39" s="48" t="n"/>
      <c r="HP39" s="48" t="n"/>
      <c r="HQ39" s="48" t="n"/>
      <c r="HR39" s="48" t="n"/>
      <c r="HS39" s="48" t="n"/>
      <c r="HT39" s="48" t="n"/>
      <c r="HU39" s="48" t="n"/>
      <c r="HV39" s="48" t="n"/>
      <c r="HW39" s="48" t="n"/>
      <c r="HX39" s="48" t="n"/>
      <c r="HY39" s="48" t="n"/>
      <c r="HZ39" s="48" t="n"/>
      <c r="IA39" s="8" t="n">
        <v>3</v>
      </c>
      <c r="IB39" s="48" t="n"/>
      <c r="IC39" s="48" t="n"/>
      <c r="ID39" s="48" t="n"/>
      <c r="IE39" s="48" t="n"/>
      <c r="IF39" s="48" t="n"/>
      <c r="IG39" s="48" t="n"/>
      <c r="IH39" s="48" t="n"/>
      <c r="II39" s="48" t="n"/>
      <c r="IJ39" s="48" t="n"/>
      <c r="IK39" s="48" t="inlineStr">
        <is>
          <t>30-50 kg</t>
        </is>
      </c>
      <c r="IL39" s="48" t="inlineStr">
        <is>
          <t>3-5 jam</t>
        </is>
      </c>
      <c r="IM39" s="48" t="inlineStr">
        <is>
          <t>Ya</t>
        </is>
      </c>
      <c r="IN39" s="48" t="inlineStr">
        <is>
          <t>Tidak</t>
        </is>
      </c>
      <c r="IO39" s="48" t="inlineStr">
        <is>
          <t>Lebih bersih</t>
        </is>
      </c>
      <c r="IP39" s="48" t="n"/>
      <c r="IQ39" s="48" t="inlineStr">
        <is>
          <t>Tidak pernah</t>
        </is>
      </c>
      <c r="IR39" s="48" t="n"/>
      <c r="IS39" s="48" t="n"/>
      <c r="IT39" s="48" t="n"/>
      <c r="IU39" s="48" t="n"/>
      <c r="IV39" s="48" t="n"/>
      <c r="IW39" s="48" t="n"/>
      <c r="IX39" s="48" t="n"/>
      <c r="IY39" s="48" t="n"/>
      <c r="IZ39" s="48" t="inlineStr">
        <is>
          <t>Tidak pernah</t>
        </is>
      </c>
      <c r="JA39" s="48" t="n"/>
      <c r="JB39" s="48" t="n"/>
      <c r="JC39" s="48" t="n"/>
      <c r="JD39" s="48" t="n"/>
      <c r="JE39" s="48" t="n"/>
      <c r="JF39" s="48" t="n"/>
      <c r="JG39" s="48" t="n"/>
      <c r="JH39" s="48" t="n"/>
      <c r="JI39" s="48" t="inlineStr">
        <is>
          <t>Tidak pernah</t>
        </is>
      </c>
      <c r="JJ39" s="48" t="n"/>
      <c r="JK39" s="48" t="n"/>
      <c r="JL39" s="48" t="n"/>
      <c r="JM39" s="48" t="n"/>
      <c r="JN39" s="48" t="n"/>
      <c r="JO39" s="48" t="n"/>
      <c r="JP39" s="48" t="n"/>
      <c r="JQ39" s="48" t="n"/>
      <c r="JR39" s="48" t="inlineStr">
        <is>
          <t>Tidak pernah</t>
        </is>
      </c>
      <c r="JS39" s="48" t="n"/>
      <c r="JT39" s="48" t="n"/>
      <c r="JU39" s="48" t="n"/>
      <c r="JV39" s="48" t="n"/>
      <c r="JW39" s="48" t="n"/>
      <c r="JX39" s="48" t="n"/>
      <c r="JY39" s="48" t="n"/>
      <c r="JZ39" s="48" t="n"/>
      <c r="KA39" s="48" t="inlineStr">
        <is>
          <t>Tidak pernah</t>
        </is>
      </c>
      <c r="KB39" s="48" t="n"/>
      <c r="KC39" s="48" t="n"/>
      <c r="KD39" s="48" t="n"/>
      <c r="KE39" s="48" t="n"/>
      <c r="KF39" s="48" t="n"/>
      <c r="KG39" s="48" t="n"/>
      <c r="KH39" s="48" t="n"/>
      <c r="KI39" s="48" t="n"/>
      <c r="KJ39" s="48" t="inlineStr">
        <is>
          <t>Tidak pernah</t>
        </is>
      </c>
      <c r="KK39" s="48" t="n"/>
      <c r="KL39" s="48" t="n"/>
      <c r="KM39" s="48" t="n"/>
      <c r="KN39" s="48" t="n"/>
      <c r="KO39" s="48" t="n"/>
      <c r="KP39" s="48" t="n"/>
      <c r="KQ39" s="48" t="n"/>
      <c r="KR39" s="48" t="n"/>
      <c r="KS39" s="48" t="inlineStr">
        <is>
          <t>Tidak ada perubahan</t>
        </is>
      </c>
      <c r="KT39" s="48" t="inlineStr">
        <is>
          <t>0-1 kali</t>
        </is>
      </c>
      <c r="KU39" s="48" t="inlineStr">
        <is>
          <t>0-1 kali</t>
        </is>
      </c>
      <c r="KV39" s="48" t="inlineStr">
        <is>
          <t>Tidak ada</t>
        </is>
      </c>
      <c r="KW39" s="8" t="n">
        <v>0</v>
      </c>
      <c r="KX39" s="8" t="n">
        <v>0</v>
      </c>
      <c r="KY39" s="8" t="n">
        <v>0</v>
      </c>
      <c r="KZ39" s="8" t="n">
        <v>1</v>
      </c>
      <c r="LA39" s="48" t="inlineStr">
        <is>
          <t>Jauh lebih baik</t>
        </is>
      </c>
      <c r="LB39" s="48" t="inlineStr">
        <is>
          <t>Jauh lebih baik</t>
        </is>
      </c>
      <c r="LC39" s="8" t="n">
        <v>4</v>
      </c>
      <c r="LD39" s="8" t="n">
        <v>0</v>
      </c>
      <c r="LE39" s="8" t="n">
        <v>0</v>
      </c>
      <c r="LF39" s="8" t="n">
        <v>0</v>
      </c>
      <c r="LG39" s="48" t="inlineStr">
        <is>
          <t>Ya</t>
        </is>
      </c>
      <c r="LH39" s="8" t="n">
        <v>20000</v>
      </c>
      <c r="LI39" s="48" t="n"/>
      <c r="LJ39" s="48" t="inlineStr">
        <is>
          <t>Kebutuhan rumah tangga</t>
        </is>
      </c>
      <c r="LK39" s="8" t="n">
        <v>0</v>
      </c>
      <c r="LL39" s="8" t="n">
        <v>0</v>
      </c>
      <c r="LM39" s="8" t="n">
        <v>0</v>
      </c>
      <c r="LN39" s="8" t="n">
        <v>0</v>
      </c>
      <c r="LO39" s="8" t="n">
        <v>1</v>
      </c>
      <c r="LP39" s="8" t="n">
        <v>0</v>
      </c>
      <c r="LQ39" s="8" t="n">
        <v>0</v>
      </c>
      <c r="LR39" s="11" t="n"/>
      <c r="LS39" s="8" t="n">
        <v>10</v>
      </c>
      <c r="LT39" s="8" t="n">
        <v>0</v>
      </c>
      <c r="LU39" s="8" t="n">
        <v>0</v>
      </c>
      <c r="LV39" s="8" t="n">
        <v>10</v>
      </c>
      <c r="LW39" s="8" t="n">
        <v>0</v>
      </c>
      <c r="LX39" s="8" t="n">
        <v>0</v>
      </c>
      <c r="LY39" s="8" t="n">
        <v>20</v>
      </c>
      <c r="LZ39" s="8" t="n">
        <v>0</v>
      </c>
      <c r="MA39" s="8" t="n">
        <v>0</v>
      </c>
      <c r="MB39" s="48" t="inlineStr">
        <is>
          <t>Tidak</t>
        </is>
      </c>
      <c r="MC39" s="8" t="n">
        <v>0</v>
      </c>
      <c r="MD39" s="8" t="n">
        <v>0</v>
      </c>
      <c r="ME39" s="8" t="n">
        <v>0</v>
      </c>
      <c r="MF39" s="8" t="n">
        <v>0</v>
      </c>
      <c r="MG39" s="8" t="n">
        <v>0</v>
      </c>
      <c r="MH39" s="8" t="n">
        <v>0</v>
      </c>
      <c r="MI39" s="48" t="n"/>
      <c r="MJ39" s="48" t="n"/>
      <c r="MK39" s="48" t="n"/>
      <c r="ML39" s="48" t="n"/>
      <c r="MM39" s="48" t="n"/>
      <c r="MN39" s="48" t="n"/>
      <c r="MO39" s="48" t="n"/>
      <c r="MP39" s="48" t="n"/>
      <c r="MQ39" s="48" t="n"/>
      <c r="MR39" s="17" t="inlineStr">
        <is>
          <t>Tidak ada waktu yang dihemat</t>
        </is>
      </c>
      <c r="MS39" s="48" t="n"/>
      <c r="MT39" s="48" t="inlineStr">
        <is>
          <t>Tidak ada waktu yang dihemat</t>
        </is>
      </c>
      <c r="MU39" s="48" t="inlineStr">
        <is>
          <t>Tidak</t>
        </is>
      </c>
      <c r="MV39" s="48" t="n"/>
      <c r="MW39" s="48" t="n"/>
      <c r="MX39" s="48" t="n"/>
      <c r="MY39" s="48" t="n"/>
      <c r="MZ39" s="48" t="n"/>
      <c r="NA39" s="48" t="n"/>
      <c r="NB39" s="48" t="n"/>
      <c r="NC39" s="48" t="n"/>
      <c r="ND39" s="48" t="n"/>
      <c r="NE39" s="48" t="n"/>
      <c r="NF39" s="48" t="n"/>
      <c r="NG39" s="48" t="n"/>
      <c r="NH39" s="48" t="n"/>
      <c r="NI39" s="48" t="n"/>
      <c r="NJ39" s="48" t="n"/>
      <c r="NK39" s="48" t="n"/>
      <c r="NL39" s="48" t="inlineStr">
        <is>
          <t>Tidak</t>
        </is>
      </c>
      <c r="NM39" s="48" t="inlineStr">
        <is>
          <t>Kombinasi dana mandiri dan dana hibah</t>
        </is>
      </c>
      <c r="NN39" s="17" t="inlineStr">
        <is>
          <t>1.000.001-3.000.000</t>
        </is>
      </c>
      <c r="NO39" s="17" t="inlineStr">
        <is>
          <t>Pemerintah</t>
        </is>
      </c>
      <c r="NP39" s="48" t="n"/>
      <c r="NQ39" s="48" t="n"/>
      <c r="NR39" s="48" t="n"/>
      <c r="NS39" s="48" t="n"/>
      <c r="NT39" s="48" t="n"/>
      <c r="NU39" s="48" t="n"/>
      <c r="NV39" s="17" t="inlineStr">
        <is>
          <t>Anggota keluarga - Laki-laki dewasa</t>
        </is>
      </c>
      <c r="NW39" s="48" t="n"/>
      <c r="NX39" s="48" t="inlineStr">
        <is>
          <t>Sama saja</t>
        </is>
      </c>
      <c r="NY39" s="8" t="n">
        <v>180</v>
      </c>
      <c r="NZ39" s="8" t="n">
        <v>0</v>
      </c>
      <c r="OA39" s="8" t="n">
        <v>0</v>
      </c>
      <c r="OB39" s="8" t="n">
        <v>0</v>
      </c>
      <c r="OC39" s="8" t="n">
        <v>50</v>
      </c>
      <c r="OD39" s="8" t="n">
        <v>0</v>
      </c>
      <c r="OE39" s="48" t="inlineStr">
        <is>
          <t>Tidak ada perubahan</t>
        </is>
      </c>
      <c r="OF39" s="48" t="inlineStr">
        <is>
          <t>Jauh lebih baik (beda waktu memasak lebih cepat setengah jam atau lebih, ATAU tidak lagi ada rasa/bau makanan yang berubah, ATAU alasan lainnya)</t>
        </is>
      </c>
      <c r="OG39" s="48" t="inlineStr">
        <is>
          <t>Ya</t>
        </is>
      </c>
      <c r="OH39" s="8" t="n">
        <v>0</v>
      </c>
      <c r="OI39" s="8" t="n">
        <v>0</v>
      </c>
      <c r="OJ39" s="8" t="n">
        <v>0</v>
      </c>
      <c r="OK39" s="8" t="n">
        <v>0</v>
      </c>
      <c r="OL39" s="8" t="n">
        <v>0</v>
      </c>
      <c r="OM39" s="8" t="n">
        <v>0</v>
      </c>
      <c r="ON39" s="8" t="n">
        <v>10</v>
      </c>
      <c r="OO39" s="8" t="n">
        <v>0</v>
      </c>
      <c r="OP39" s="48">
        <f>VLOOKUP(AG39,'BUS 2'!$G$1:$CU$424,2,0)</f>
        <v/>
      </c>
      <c r="OQ39" s="8">
        <f>VLOOKUP(AG39,'BUS 2'!$G$1:$CU$424,3,0)</f>
        <v/>
      </c>
      <c r="OR39" s="8">
        <f>VLOOKUP(AG39,'BUS 2'!$G$1:$CU$424,4,0)</f>
        <v/>
      </c>
      <c r="OS39" s="8">
        <f>VLOOKUP(AG39,'BUS 2'!$G$1:$CU$424,5,0)</f>
        <v/>
      </c>
      <c r="OT39" s="8">
        <f>VLOOKUP(AG39,'BUS 2'!$G$1:$CU$424,6,0)</f>
        <v/>
      </c>
      <c r="OU39" s="8">
        <f>VLOOKUP(AG39,'BUS 2'!$G$1:$CU$424,7,0)</f>
        <v/>
      </c>
      <c r="OV39" s="8">
        <f>VLOOKUP(AG39,'BUS 2'!$G$1:$CU$424,8,0)</f>
        <v/>
      </c>
      <c r="OW39" s="8">
        <f>VLOOKUP(AG39,'BUS 2'!$G$1:$CU$424,9,0)</f>
        <v/>
      </c>
      <c r="OX39" s="8">
        <f>VLOOKUP(AG39,'BUS 2'!$G$1:$CU$424,10,0)</f>
        <v/>
      </c>
      <c r="OY39" s="8">
        <f>VLOOKUP(AG39,'BUS 2'!$G$1:$CU$424,11,0)</f>
        <v/>
      </c>
      <c r="OZ39" s="8">
        <f>VLOOKUP(AG39,'BUS 2'!$G$1:$CU$424,12,0)</f>
        <v/>
      </c>
      <c r="PA39" s="8">
        <f>VLOOKUP(AG39,'BUS 2'!$G$1:$CU$424,13,0)</f>
        <v/>
      </c>
      <c r="PB39" s="8">
        <f>VLOOKUP(AG39,'BUS 2'!$G$1:$CU$424,14,0)</f>
        <v/>
      </c>
      <c r="PC39" s="8">
        <f>VLOOKUP(AG39,'BUS 2'!$G$1:$CU$424,15,0)</f>
        <v/>
      </c>
      <c r="PD39" s="8">
        <f>VLOOKUP(AG39,'BUS 2'!$G$1:$CU$424,16,0)</f>
        <v/>
      </c>
      <c r="PE39" s="8">
        <f>VLOOKUP(AG39,'BUS 2'!$G$1:$CU$424,17,0)</f>
        <v/>
      </c>
      <c r="PF39" s="8">
        <f>VLOOKUP(AG39,'BUS 2'!$G$1:$CU$424,18,0)</f>
        <v/>
      </c>
      <c r="PG39" s="8">
        <f>VLOOKUP(AG39,'BUS 2'!$G$1:$CU$424,19,0)</f>
        <v/>
      </c>
      <c r="PH39" s="8">
        <f>VLOOKUP(AG39,'BUS 2'!$G$1:$CU$424,20,0)</f>
        <v/>
      </c>
      <c r="PI39" s="8">
        <f>VLOOKUP(AG39,'BUS 2'!$G$1:$CU$424,21,0)</f>
        <v/>
      </c>
      <c r="PJ39" s="8">
        <f>VLOOKUP(AG39,'BUS 2'!$G$1:$CU$424,22,0)</f>
        <v/>
      </c>
      <c r="PK39" s="8">
        <f>VLOOKUP(AG39,'BUS 2'!$G$1:$CU$424,23,0)</f>
        <v/>
      </c>
      <c r="PL39" s="8">
        <f>VLOOKUP(AG39,'BUS 2'!$G$1:$CU$424,24,0)</f>
        <v/>
      </c>
      <c r="PM39" s="8">
        <f>VLOOKUP(AG39,'BUS 2'!$G$1:$CU$424,25,0)</f>
        <v/>
      </c>
      <c r="PN39" s="8">
        <f>VLOOKUP(AG39,'BUS 2'!$G$1:$CU$424,26,0)</f>
        <v/>
      </c>
      <c r="PO39" s="8">
        <f>VLOOKUP(AG39,'BUS 2'!$G$1:$CU$424,27,0)</f>
        <v/>
      </c>
      <c r="PP39" s="8">
        <f>VLOOKUP(AG39,'BUS 2'!$G$1:$CU$424,28,0)</f>
        <v/>
      </c>
      <c r="PQ39" s="8">
        <f>VLOOKUP(AG39,'BUS 2'!$G$1:$CU$424,29,0)</f>
        <v/>
      </c>
      <c r="PR39" s="8">
        <f>VLOOKUP(AG39,'BUS 2'!$G$1:$CU$424,30,0)</f>
        <v/>
      </c>
      <c r="PS39" s="8">
        <f>VLOOKUP(AG39,'BUS 2'!$G$1:$CU$424,31,0)</f>
        <v/>
      </c>
      <c r="PT39" s="48" t="inlineStr">
        <is>
          <t>1-Disebarkan ke lahan terbuka</t>
        </is>
      </c>
      <c r="PU39" s="8" t="n">
        <v>0</v>
      </c>
      <c r="PV39" s="8" t="n">
        <v>0</v>
      </c>
      <c r="PW39" s="8" t="n">
        <v>0</v>
      </c>
      <c r="PX39" s="8" t="n">
        <v>0</v>
      </c>
      <c r="PY39" s="8" t="n">
        <v>0</v>
      </c>
      <c r="PZ39" s="8" t="n">
        <v>1</v>
      </c>
      <c r="QA39" s="8" t="n">
        <v>0</v>
      </c>
      <c r="QB39" s="8" t="n">
        <v>0</v>
      </c>
      <c r="QC39" s="8" t="n">
        <v>0</v>
      </c>
      <c r="QD39" s="48" t="n"/>
      <c r="QE39" s="36" t="n"/>
      <c r="QF39" s="35" t="n"/>
      <c r="QG39" s="35" t="n"/>
      <c r="QH39" s="35" t="n"/>
      <c r="QI39" s="35" t="n"/>
      <c r="QJ39" s="35" t="n"/>
      <c r="QK39" s="36" t="n"/>
      <c r="QL39" s="36" t="n"/>
      <c r="QM39" s="36" t="n"/>
      <c r="QN39" s="36" t="n"/>
      <c r="QO39" s="36" t="n"/>
      <c r="QP39" s="36" t="n"/>
      <c r="QQ39" s="36" t="n"/>
      <c r="QR39" s="36" t="n"/>
      <c r="QS39" s="36" t="n"/>
      <c r="QT39" s="36" t="n"/>
      <c r="QU39" s="36" t="n"/>
      <c r="QV39" s="36" t="n"/>
      <c r="QW39" s="35" t="n"/>
      <c r="QX39" s="35" t="n"/>
      <c r="QY39" s="35" t="n"/>
      <c r="QZ39" s="35" t="n"/>
      <c r="RA39" s="35" t="n"/>
      <c r="RB39" s="36" t="n"/>
      <c r="RC39" s="36" t="n"/>
      <c r="RD39" s="36" t="n"/>
      <c r="RE39" s="36" t="n"/>
      <c r="RF39" s="36" t="n"/>
      <c r="RG39" s="48" t="n"/>
      <c r="RH39" s="35" t="n"/>
      <c r="RI39" s="35" t="n"/>
      <c r="RJ39" s="35" t="n"/>
      <c r="RK39" s="35" t="n"/>
      <c r="RL39" s="35" t="n"/>
      <c r="RM39" s="48" t="n"/>
      <c r="RN39" s="48" t="n"/>
      <c r="RO39" s="48" t="n"/>
      <c r="RP39" s="48" t="n"/>
      <c r="RQ39" s="48" t="n"/>
      <c r="RR39" s="48" t="n"/>
      <c r="RS39" s="35" t="n"/>
      <c r="RT39" s="35" t="n"/>
      <c r="RU39" s="35" t="n"/>
      <c r="RV39" s="35" t="n"/>
      <c r="RW39" s="35" t="n"/>
      <c r="RX39" s="48" t="n"/>
      <c r="RY39" s="48" t="n"/>
      <c r="RZ39" s="48" t="n"/>
      <c r="SA39" s="48" t="n"/>
      <c r="SB39" s="48" t="n"/>
      <c r="SC39" s="48" t="inlineStr">
        <is>
          <t>1-Disebarkan ke lahan terbuka</t>
        </is>
      </c>
      <c r="SD39" s="39" t="n">
        <v>0</v>
      </c>
      <c r="SE39" s="39" t="n">
        <v>0</v>
      </c>
      <c r="SF39" s="39" t="n">
        <v>0</v>
      </c>
      <c r="SG39" s="39" t="n">
        <v>0</v>
      </c>
      <c r="SH39" s="39" t="n">
        <v>0</v>
      </c>
      <c r="SI39" s="8" t="n">
        <v>1</v>
      </c>
      <c r="SJ39" s="8" t="n">
        <v>0</v>
      </c>
      <c r="SK39" s="8" t="n">
        <v>0</v>
      </c>
      <c r="SL39" s="8" t="n">
        <v>0</v>
      </c>
      <c r="SM39" s="48" t="n"/>
      <c r="SN39" s="48" t="n"/>
      <c r="SO39" s="35" t="n"/>
      <c r="SP39" s="35" t="n"/>
      <c r="SQ39" s="35" t="n"/>
      <c r="SR39" s="35" t="n"/>
      <c r="SS39" s="35" t="n"/>
      <c r="ST39" s="48" t="n"/>
      <c r="SU39" s="48" t="n"/>
      <c r="SV39" s="48" t="n"/>
      <c r="SW39" s="48" t="n"/>
      <c r="SX39" s="48" t="n"/>
      <c r="SY39" s="8">
        <f>VLOOKUP(AG39,'BUS 2'!$G$1:$CU$424,33,0)</f>
        <v/>
      </c>
      <c r="SZ39" s="48">
        <f>VLOOKUP(AG39,'BUS 2'!$G$1:$CU$424,34,0)</f>
        <v/>
      </c>
      <c r="TA39" s="48">
        <f>VLOOKUP(AG39,'BUS 2'!$G$1:$CU$424,35,0)</f>
        <v/>
      </c>
      <c r="TB39" s="48">
        <f>VLOOKUP(AG39,'BUS 2'!$G$1:$CU$424,36,0)</f>
        <v/>
      </c>
      <c r="TC39" s="48">
        <f>VLOOKUP(AG39,'BUS 2'!$G$1:$CU$424,37,0)</f>
        <v/>
      </c>
      <c r="TD39" s="48">
        <f>VLOOKUP(AG39,'BUS 2'!$G$1:$CU$424,38,0)</f>
        <v/>
      </c>
      <c r="TE39" s="48">
        <f>VLOOKUP(AG39,'BUS 2'!$G$1:$CU$424,39,0)</f>
        <v/>
      </c>
      <c r="TF39" s="48">
        <f>VLOOKUP(AG39,'BUS 2'!$G$1:$CU$424,40,0)</f>
        <v/>
      </c>
      <c r="TG39" s="8">
        <f>VLOOKUP(AG39,'BUS 2'!$G$1:$CU$424,42,0)</f>
        <v/>
      </c>
      <c r="TH39" s="8">
        <f>VLOOKUP(AG39,'BUS 2'!$G$1:$CU$424,43,0)</f>
        <v/>
      </c>
      <c r="TI39" s="8">
        <f>VLOOKUP(AG39,'BUS 2'!$G$1:$CU$424,44,0)</f>
        <v/>
      </c>
      <c r="TJ39" s="8">
        <f>VLOOKUP(AG39,'BUS 2'!$G$1:$CU$424,45,0)</f>
        <v/>
      </c>
      <c r="TK39" s="8">
        <f>VLOOKUP(AG39,'BUS 2'!$G$1:$CU$424,46,0)</f>
        <v/>
      </c>
      <c r="TL39" s="8">
        <f>VLOOKUP(AG39,'BUS 2'!$G$1:$CU$424,47,0)</f>
        <v/>
      </c>
      <c r="TM39" s="8">
        <f>VLOOKUP(AG39,'BUS 2'!$G$1:$CU$424,48,0)</f>
        <v/>
      </c>
      <c r="TN39" s="8">
        <f>VLOOKUP(AG39,'BUS 2'!$G$1:$CU$424,49,0)</f>
        <v/>
      </c>
      <c r="TO39" s="8">
        <f>VLOOKUP(AG39,'BUS 2'!$G$1:$CU$424,50,0)</f>
        <v/>
      </c>
      <c r="TP39" s="8">
        <f>VLOOKUP(AG39,'BUS 2'!$G$1:$CU$424,51,0)</f>
        <v/>
      </c>
      <c r="TQ39" s="8">
        <f>VLOOKUP(AG39,'BUS 2'!$G$1:$CU$424,52,0)</f>
        <v/>
      </c>
      <c r="TR39" s="8">
        <f>VLOOKUP(AG39,'BUS 2'!$G$1:$CU$424,53,0)</f>
        <v/>
      </c>
      <c r="TS39" s="48">
        <f>VLOOKUP(AG39,'BUS 2'!$G$1:$CU$424,54,0)</f>
        <v/>
      </c>
      <c r="TT39" s="48">
        <f>VLOOKUP(AG39,'BUS 2'!$G$1:$CU$424,55,0)</f>
        <v/>
      </c>
      <c r="TU39" s="48">
        <f>VLOOKUP(AG39,'BUS 2'!$G$1:$CU$424,56,0)</f>
        <v/>
      </c>
      <c r="TV39" s="48">
        <f>VLOOKUP(AG39,'BUS 2'!$G$1:$CU$424,57,0)</f>
        <v/>
      </c>
      <c r="TW39" s="48">
        <f>VLOOKUP(AG39,'BUS 2'!$G$1:$CU$424,58,0)</f>
        <v/>
      </c>
      <c r="TX39" s="48">
        <f>VLOOKUP(AG39,'BUS 2'!$G$1:$CU$424,59,0)</f>
        <v/>
      </c>
      <c r="TY39" s="48">
        <f>VLOOKUP(AG39,'BUS 2'!$G$1:$CU$424,60,0)</f>
        <v/>
      </c>
      <c r="TZ39" s="48">
        <f>VLOOKUP(AG39,'BUS 2'!$G$1:$CU$424,61,0)</f>
        <v/>
      </c>
      <c r="UA39" s="48">
        <f>VLOOKUP(AG39,'BUS 2'!$G$1:$CU$424,62,0)</f>
        <v/>
      </c>
      <c r="UB39" s="48">
        <f>VLOOKUP(AG39,'BUS 2'!$G$1:$CU$424,63,0)</f>
        <v/>
      </c>
      <c r="UC39" s="48">
        <f>VLOOKUP(AG39,'BUS 2'!$G$1:$CU$424,64,0)</f>
        <v/>
      </c>
      <c r="UD39" s="48">
        <f>VLOOKUP(AG39,'BUS 2'!$G$1:$CU$424,65,0)</f>
        <v/>
      </c>
      <c r="UE39" s="48">
        <f>VLOOKUP(AG39,'BUS 2'!$G$1:$CU$424,66,0)</f>
        <v/>
      </c>
      <c r="UF39" s="48">
        <f>VLOOKUP(AG39,'BUS 2'!$G$1:$CU$424,67,0)</f>
        <v/>
      </c>
      <c r="UG39" s="48">
        <f>VLOOKUP(AG39,'BUS 2'!$G$1:$CU$424,68,0)</f>
        <v/>
      </c>
      <c r="UH39" s="48">
        <f>VLOOKUP(AG39,'BUS 2'!$G$1:$CU$424,69,0)</f>
        <v/>
      </c>
      <c r="UI39" s="48">
        <f>VLOOKUP(AG39,'BUS 2'!$G$1:$CU$424,70,0)</f>
        <v/>
      </c>
      <c r="UJ39" s="48">
        <f>VLOOKUP(AG39,'BUS 2'!$G$1:$CU$424,71,0)</f>
        <v/>
      </c>
      <c r="UK39" s="48">
        <f>VLOOKUP(AG39,'BUS 2'!$G$1:$CU$424,72,0)</f>
        <v/>
      </c>
      <c r="UL39" s="48">
        <f>VLOOKUP(AG39,'BUS 2'!$G$1:$CU$424,73,0)</f>
        <v/>
      </c>
      <c r="UM39" s="48">
        <f>VLOOKUP(AG39,'BUS 2'!$G$1:$CU$424,74,0)</f>
        <v/>
      </c>
      <c r="UN39" s="48">
        <f>VLOOKUP(AG39,'BUS 2'!$G$1:$CU$424,75,0)</f>
        <v/>
      </c>
      <c r="UO39" s="48">
        <f>VLOOKUP(AG39,'BUS 2'!$G$1:$CU$424,76,0)</f>
        <v/>
      </c>
      <c r="UP39" s="48">
        <f>VLOOKUP(AG39,'BUS 2'!$G$1:$CU$424,77,0)</f>
        <v/>
      </c>
      <c r="UQ39" s="48">
        <f>VLOOKUP(AG39,'BUS 2'!$G$1:$CU$424,78,0)</f>
        <v/>
      </c>
      <c r="UR39" s="48">
        <f>VLOOKUP(AG39,'BUS 2'!$G$1:$CU$424,79,0)</f>
        <v/>
      </c>
      <c r="US39" s="48">
        <f>VLOOKUP(AG39,'BUS 2'!$G$1:$CU$424,80,0)</f>
        <v/>
      </c>
      <c r="UT39" s="48">
        <f>VLOOKUP(AG39,'BUS 2'!$G$1:$CU$424,81,0)</f>
        <v/>
      </c>
      <c r="UU39" s="48" t="n"/>
      <c r="UV39" s="48" t="n"/>
      <c r="UW39" s="48" t="n"/>
      <c r="UX39" s="48" t="n"/>
      <c r="UY39" s="48" t="n"/>
      <c r="UZ39" s="48" t="n"/>
      <c r="VA39" s="48" t="inlineStr">
        <is>
          <t>Penggembalaan terbuka</t>
        </is>
      </c>
      <c r="VB39" s="48" t="n"/>
      <c r="VC39" s="48" t="n"/>
      <c r="VD39" s="48" t="n"/>
      <c r="VE39" s="48" t="n"/>
      <c r="VF39" s="48" t="n"/>
      <c r="VG39" s="48" t="n"/>
      <c r="VH39" s="48" t="n"/>
      <c r="VI39" s="48" t="inlineStr">
        <is>
          <t>Sangat jarang (&gt;1 bulan sekali)</t>
        </is>
      </c>
      <c r="VJ39" s="48" t="n"/>
      <c r="VK39" s="48" t="n"/>
      <c r="VL39" s="48" t="n"/>
      <c r="VM39" s="48" t="n"/>
      <c r="VN39" s="48" t="n"/>
      <c r="VO39" s="48" t="n"/>
      <c r="VP39" s="48" t="n"/>
      <c r="VQ39" s="48" t="n"/>
      <c r="VR39" s="48" t="n"/>
      <c r="VS39" s="48" t="n"/>
      <c r="VT39" s="48" t="n"/>
      <c r="VU39" s="48" t="n"/>
      <c r="VV39" s="48" t="n"/>
      <c r="VW39" s="48" t="n"/>
      <c r="VX39" s="48" t="n"/>
      <c r="VY39" s="48" t="n"/>
      <c r="VZ39" s="48" t="n"/>
      <c r="WA39" s="48" t="n"/>
      <c r="WB39" s="48" t="n"/>
      <c r="WC39" s="48" t="n"/>
      <c r="WD39" s="48" t="n"/>
      <c r="WE39" s="48" t="n"/>
      <c r="WF39" s="48" t="n"/>
      <c r="WG39" s="48" t="n"/>
      <c r="WH39" s="48" t="n"/>
      <c r="WI39" s="48" t="n"/>
      <c r="WJ39" s="48" t="n"/>
      <c r="WK39" s="48" t="n"/>
      <c r="WL39" s="48" t="n"/>
      <c r="WM39" s="48" t="n"/>
      <c r="WN39" s="48" t="n"/>
      <c r="WO39" s="48" t="n"/>
      <c r="WP39" s="48" t="n"/>
      <c r="WQ39" s="48" t="n"/>
      <c r="WR39" s="48" t="n"/>
      <c r="WS39" s="48" t="n"/>
      <c r="WT39" s="48" t="n"/>
      <c r="WU39" s="48" t="n"/>
      <c r="WV39" s="48" t="n"/>
      <c r="WW39" s="48" t="n"/>
      <c r="WX39" s="48" t="n"/>
      <c r="WY39" s="48" t="n"/>
      <c r="WZ39" s="48" t="n"/>
      <c r="XA39" s="48" t="n"/>
      <c r="XB39" s="48" t="n"/>
      <c r="XC39" s="48" t="n"/>
      <c r="XD39" s="48" t="n"/>
      <c r="XE39" s="48" t="n"/>
      <c r="XF39" s="48" t="n"/>
      <c r="XG39" s="48" t="n"/>
      <c r="XH39" s="48" t="n"/>
      <c r="XI39" s="48" t="n"/>
      <c r="XJ39" s="48" t="n"/>
      <c r="XK39" s="48" t="n"/>
      <c r="XL39" s="48" t="n"/>
      <c r="XM39" s="48" t="n"/>
      <c r="XN39" s="48" t="n"/>
      <c r="XO39" s="48" t="n"/>
      <c r="XP39" s="48" t="n"/>
      <c r="XQ39" s="48" t="n"/>
      <c r="XR39" s="48" t="n"/>
      <c r="XS39" s="48" t="n"/>
      <c r="XT39" s="48" t="n"/>
      <c r="XU39" s="48" t="n"/>
      <c r="XV39" s="48" t="n"/>
      <c r="XW39" s="48" t="n"/>
      <c r="XX39" s="48" t="n"/>
      <c r="XY39" s="48" t="n"/>
      <c r="XZ39" s="48" t="n"/>
      <c r="YA39" s="48" t="n"/>
      <c r="YB39" s="48" t="n"/>
      <c r="YC39" s="48" t="n"/>
      <c r="YD39" s="48" t="n"/>
      <c r="YE39" s="48" t="n"/>
      <c r="YF39" s="48" t="n"/>
      <c r="YG39" s="48" t="n"/>
      <c r="YH39" s="48" t="n"/>
      <c r="YI39" s="48" t="n"/>
      <c r="YJ39" s="48" t="n"/>
      <c r="YK39" s="48" t="n"/>
      <c r="YL39" s="48" t="n"/>
      <c r="YM39" s="48" t="n"/>
      <c r="YN39" s="48" t="inlineStr">
        <is>
          <t>8-Dibiarkan tersebar di ladang penggembalaan</t>
        </is>
      </c>
      <c r="YO39" s="8" t="n">
        <v>0</v>
      </c>
      <c r="YP39" s="8" t="n">
        <v>0</v>
      </c>
      <c r="YQ39" s="8" t="n">
        <v>0</v>
      </c>
      <c r="YR39" s="8" t="n">
        <v>0</v>
      </c>
      <c r="YS39" s="8" t="n">
        <v>0</v>
      </c>
      <c r="YT39" s="8" t="n">
        <v>0</v>
      </c>
      <c r="YU39" s="8" t="n">
        <v>0</v>
      </c>
      <c r="YV39" s="8" t="n">
        <v>0</v>
      </c>
      <c r="YW39" s="8" t="n">
        <v>0</v>
      </c>
      <c r="YX39" s="8" t="n">
        <v>0</v>
      </c>
      <c r="YY39" s="8" t="n">
        <v>0</v>
      </c>
      <c r="YZ39" s="8" t="n">
        <v>1</v>
      </c>
      <c r="ZA39" s="48" t="n"/>
      <c r="ZB39" s="48" t="n"/>
      <c r="ZC39" s="48" t="n"/>
      <c r="ZD39" s="48" t="n"/>
      <c r="ZE39" s="48" t="n"/>
      <c r="ZF39" s="48" t="n"/>
      <c r="ZG39" s="48" t="n"/>
      <c r="ZH39" s="48" t="n"/>
      <c r="ZI39" s="48" t="n"/>
      <c r="ZJ39" s="48" t="n"/>
      <c r="ZK39" s="48" t="n"/>
      <c r="ZL39" s="48" t="n"/>
      <c r="ZM39" s="48" t="n"/>
      <c r="ZN39" s="48" t="n"/>
      <c r="ZO39" s="48" t="n"/>
      <c r="ZP39" s="48" t="n"/>
      <c r="ZQ39" s="48" t="n"/>
      <c r="ZR39" s="48" t="n"/>
      <c r="ZS39" s="48" t="n"/>
      <c r="ZT39" s="48" t="n"/>
      <c r="ZU39" s="48" t="n"/>
      <c r="ZV39" s="48" t="n"/>
      <c r="ZW39" s="48" t="n"/>
      <c r="ZX39" s="48" t="n"/>
      <c r="ZY39" s="48" t="n"/>
      <c r="ZZ39" s="48" t="n"/>
      <c r="AAA39" s="48" t="n"/>
      <c r="AAB39" s="8" t="n">
        <v>1</v>
      </c>
      <c r="AAC39" s="48" t="n"/>
      <c r="AAD39" s="48" t="n"/>
      <c r="AAE39" s="48" t="n"/>
      <c r="AAF39" s="48" t="n"/>
      <c r="AAG39" s="48" t="n"/>
      <c r="AAH39" s="48" t="n"/>
      <c r="AAI39" s="48" t="n"/>
      <c r="AAJ39" s="48" t="inlineStr">
        <is>
          <t>Pakan segar (misal: rumput)</t>
        </is>
      </c>
      <c r="AAK39" s="48" t="n"/>
      <c r="AAL39" s="48" t="inlineStr">
        <is>
          <t>Ya</t>
        </is>
      </c>
      <c r="AAM39" s="48" t="inlineStr">
        <is>
          <t>Cair</t>
        </is>
      </c>
      <c r="AAN39" s="8" t="n">
        <v>0</v>
      </c>
      <c r="AAO39" s="8" t="n">
        <v>1</v>
      </c>
      <c r="AAP39" s="8" t="n">
        <v>5</v>
      </c>
      <c r="AAQ39" s="48" t="n"/>
      <c r="AAR39" s="48" t="inlineStr">
        <is>
          <t>Tidak</t>
        </is>
      </c>
      <c r="AAS39" s="48" t="inlineStr">
        <is>
          <t>Mengetahui</t>
        </is>
      </c>
      <c r="AAT39" s="48" t="inlineStr">
        <is>
          <t>Digunakan untuk pupuk di lahan pertanian sendiri</t>
        </is>
      </c>
      <c r="AAU39" s="8" t="n">
        <v>1</v>
      </c>
      <c r="AAV39" s="8" t="n">
        <v>0</v>
      </c>
      <c r="AAW39" s="8" t="n">
        <v>0</v>
      </c>
      <c r="AAX39" s="8" t="n">
        <v>0</v>
      </c>
      <c r="AAY39" s="8" t="n">
        <v>0</v>
      </c>
      <c r="AAZ39" s="8" t="n">
        <v>0</v>
      </c>
      <c r="ABA39" s="8" t="n">
        <v>0</v>
      </c>
      <c r="ABB39" s="48" t="inlineStr">
        <is>
          <t>Pupuk cair untuk tanaman Pestisida organik</t>
        </is>
      </c>
      <c r="ABC39" s="8" t="n">
        <v>1</v>
      </c>
      <c r="ABD39" s="8" t="n">
        <v>0</v>
      </c>
      <c r="ABE39" s="8" t="n">
        <v>1</v>
      </c>
      <c r="ABF39" s="8" t="n">
        <v>0</v>
      </c>
      <c r="ABG39" s="8" t="n">
        <v>0</v>
      </c>
      <c r="ABH39" s="48" t="n"/>
      <c r="ABI39" s="48" t="n"/>
      <c r="ABJ39" s="48" t="n"/>
      <c r="ABK39" s="48" t="n"/>
      <c r="ABL39" s="48" t="n"/>
      <c r="ABM39" s="48" t="n"/>
      <c r="ABN39" s="48" t="n"/>
      <c r="ABO39" s="48" t="n"/>
      <c r="ABP39" s="48" t="n"/>
      <c r="ABQ39" s="48" t="inlineStr">
        <is>
          <t>Cabe</t>
        </is>
      </c>
      <c r="ABR39" s="48" t="inlineStr">
        <is>
          <t>Cukup (2 minggu sekali)</t>
        </is>
      </c>
      <c r="ABS39" s="8" t="n">
        <v>2000</v>
      </c>
      <c r="ABT39" s="48" t="n"/>
      <c r="ABU39" s="8" t="n">
        <v>3</v>
      </c>
      <c r="ABV39" s="8" t="n">
        <v>0</v>
      </c>
      <c r="ABW39" s="48" t="inlineStr">
        <is>
          <t>Urea</t>
        </is>
      </c>
      <c r="ABX39" s="48" t="n"/>
      <c r="ABY39" s="8" t="n">
        <v>100</v>
      </c>
      <c r="ABZ39" s="8" t="n">
        <v>300000</v>
      </c>
      <c r="ACA39" s="8" t="n">
        <v>50</v>
      </c>
      <c r="ACB39" s="8" t="n">
        <v>90000</v>
      </c>
      <c r="ACC39" s="8" t="n">
        <v>400</v>
      </c>
      <c r="ACD39" s="8" t="n">
        <v>500</v>
      </c>
      <c r="ACE39" s="48" t="inlineStr">
        <is>
          <t>Ya</t>
        </is>
      </c>
      <c r="ACF39" s="48" t="inlineStr">
        <is>
          <t>Sangat meningkat</t>
        </is>
      </c>
      <c r="ACG39" s="48" t="inlineStr">
        <is>
          <t>Sangat meningkat</t>
        </is>
      </c>
      <c r="ACH39" s="48" t="inlineStr">
        <is>
          <t>Sangat meningkat</t>
        </is>
      </c>
      <c r="ACI39" s="48" t="n"/>
      <c r="ACJ39" s="48" t="n"/>
      <c r="ACK39" s="48" t="n"/>
      <c r="ACL39" s="48" t="n"/>
      <c r="ACM39" s="48" t="n"/>
      <c r="ACN39" s="48" t="n"/>
      <c r="ACO39" s="48" t="n"/>
      <c r="ACP39" s="48" t="n"/>
      <c r="ACQ39" s="48" t="n"/>
      <c r="ACR39" s="48" t="n"/>
      <c r="ACS39" s="48" t="n"/>
      <c r="ACT39" s="48" t="inlineStr">
        <is>
          <t>Responden mengambil kotoran ternak milik tetangga saat pengisian biogas di awal pembangunan</t>
        </is>
      </c>
      <c r="ACU39" s="48" t="inlineStr">
        <is>
          <t>Manfaat besar dan membantu kehidupan sehari-hari</t>
        </is>
      </c>
      <c r="ACV39" s="48" t="inlineStr">
        <is>
          <t>Berkurang</t>
        </is>
      </c>
      <c r="ACW39" s="48" t="inlineStr">
        <is>
          <t>Anggota keluarga - Perempuan dewasa</t>
        </is>
      </c>
      <c r="ACX39" s="48" t="inlineStr">
        <is>
          <t>Setuju</t>
        </is>
      </c>
      <c r="ACY39" s="48" t="inlineStr">
        <is>
          <t>Anggota keluarga - Laki-laki dewasa Anggota keluarga - Perempuan dewasa</t>
        </is>
      </c>
      <c r="ACZ39" s="8" t="n">
        <v>1</v>
      </c>
      <c r="ADA39" s="8" t="n">
        <v>1</v>
      </c>
      <c r="ADB39" s="8" t="n">
        <v>0</v>
      </c>
      <c r="ADC39" s="8" t="n">
        <v>0</v>
      </c>
      <c r="ADD39" s="48" t="inlineStr">
        <is>
          <t>Puas</t>
        </is>
      </c>
      <c r="ADE39" s="48" t="inlineStr">
        <is>
          <t>Puas</t>
        </is>
      </c>
      <c r="ADF39" s="48" t="inlineStr">
        <is>
          <t>Puas</t>
        </is>
      </c>
      <c r="ADG39" s="48" t="inlineStr">
        <is>
          <t>Cukup puas</t>
        </is>
      </c>
      <c r="ADH39" s="48" t="inlineStr">
        <is>
          <t>Tidak</t>
        </is>
      </c>
      <c r="ADI39" s="48" t="n"/>
      <c r="ADJ39" s="48" t="inlineStr">
        <is>
          <t>Puas</t>
        </is>
      </c>
      <c r="ADK39" s="48" t="n"/>
      <c r="ADL39" s="48" t="n"/>
      <c r="ADM39" s="48" t="n"/>
      <c r="ADN39" s="48" t="n"/>
      <c r="ADO39" s="48" t="n"/>
      <c r="ADP39" s="48" t="n"/>
      <c r="ADQ39" s="48" t="n"/>
      <c r="ADR39" s="48" t="n"/>
      <c r="ADS39" s="48" t="n"/>
      <c r="ADT39" s="48" t="n"/>
      <c r="ADU39" s="48" t="inlineStr">
        <is>
          <t>Lainnya</t>
        </is>
      </c>
      <c r="ADV39" s="8" t="n">
        <v>0</v>
      </c>
      <c r="ADW39" s="8" t="n">
        <v>0</v>
      </c>
      <c r="ADX39" s="8" t="n">
        <v>0</v>
      </c>
      <c r="ADY39" s="8" t="n">
        <v>0</v>
      </c>
      <c r="ADZ39" s="8" t="n">
        <v>0</v>
      </c>
      <c r="AEA39" s="8" t="n">
        <v>0</v>
      </c>
      <c r="AEB39" s="8" t="n">
        <v>0</v>
      </c>
      <c r="AEC39" s="8" t="n">
        <v>1</v>
      </c>
      <c r="AED39" s="48" t="inlineStr">
        <is>
          <t>Tidak pernah ada kerusakan</t>
        </is>
      </c>
      <c r="AEE39" s="48" t="inlineStr">
        <is>
          <t>Lainnya</t>
        </is>
      </c>
      <c r="AEF39" s="48" t="inlineStr">
        <is>
          <t>Tidak pernah ada kerusakan</t>
        </is>
      </c>
      <c r="AEG39" s="48" t="inlineStr">
        <is>
          <t>Lainnya</t>
        </is>
      </c>
      <c r="AEH39" s="48" t="inlineStr">
        <is>
          <t>Tidak pernah ada kerusakan</t>
        </is>
      </c>
      <c r="AEI39" s="48" t="inlineStr">
        <is>
          <t>-</t>
        </is>
      </c>
      <c r="AEJ39" s="48" t="inlineStr">
        <is>
          <t>Ya, selalu</t>
        </is>
      </c>
      <c r="AEK39" s="48" t="inlineStr">
        <is>
          <t>Pengurangan pengeluaran rumah tangga (bahan bakar minyak, pupuk, dll.) Lebih mudah mendapatkan energi Pasokan energi yang andal Memasak lebih cepat Lebih aman Peningkatan kebersihan kandang ternak Pemanfaatan bio-slurry sebagai pupuk</t>
        </is>
      </c>
      <c r="AEL39" s="8" t="n">
        <v>1</v>
      </c>
      <c r="AEM39" s="8" t="n">
        <v>1</v>
      </c>
      <c r="AEN39" s="8" t="n">
        <v>1</v>
      </c>
      <c r="AEO39" s="8" t="n">
        <v>1</v>
      </c>
      <c r="AEP39" s="8" t="n">
        <v>1</v>
      </c>
      <c r="AEQ39" s="8" t="n">
        <v>0</v>
      </c>
      <c r="AER39" s="8" t="n">
        <v>1</v>
      </c>
      <c r="AES39" s="8" t="n">
        <v>1</v>
      </c>
      <c r="AET39" s="8" t="n">
        <v>0</v>
      </c>
      <c r="AEU39" s="8" t="n">
        <v>0</v>
      </c>
      <c r="AEV39" s="8" t="n">
        <v>0</v>
      </c>
      <c r="AEW39" s="8" t="n">
        <v>0</v>
      </c>
      <c r="AEX39" s="48" t="n"/>
      <c r="AEY39" s="48" t="inlineStr">
        <is>
          <t>Mengurangi pengeluaran energi</t>
        </is>
      </c>
      <c r="AEZ39" s="48" t="n"/>
      <c r="AFA39" s="48" t="inlineStr">
        <is>
          <t>Pemerintah daerah</t>
        </is>
      </c>
      <c r="AFB39" s="48" t="n"/>
      <c r="AFC39" s="48" t="inlineStr">
        <is>
          <t>1000634719-15_27_48.heic</t>
        </is>
      </c>
      <c r="AFD39" s="16" t="inlineStr">
        <is>
          <t>https://kf.kobotoolbox.org/api/v2/assets/avstPQqLr3Ab3ZdcVTXZ6f/data/672870528/attachments/attUMB45vfkwioEQW8bz6CLN/</t>
        </is>
      </c>
      <c r="AFE39" s="48" t="inlineStr">
        <is>
          <t>1000634747-15_28_1.heic</t>
        </is>
      </c>
      <c r="AFF39" s="16" t="inlineStr">
        <is>
          <t>https://kf.kobotoolbox.org/api/v2/assets/avstPQqLr3Ab3ZdcVTXZ6f/data/672870528/attachments/atteCTFvF65FtTquLNQijNET/</t>
        </is>
      </c>
      <c r="AFG39" s="48" t="inlineStr">
        <is>
          <t>febriihasanah</t>
        </is>
      </c>
      <c r="AFH39" s="48" t="n"/>
      <c r="AFI39" s="27" t="inlineStr">
        <is>
          <t>Pada bagian E5-b, sapi dicuri</t>
        </is>
      </c>
      <c r="AFJ39" s="48" t="n"/>
      <c r="AFK39" s="48" t="n"/>
      <c r="AFL39" s="48" t="n"/>
      <c r="AFM39" s="48" t="n"/>
      <c r="AFN39" s="48" t="n"/>
      <c r="AFO39" s="48" t="n"/>
      <c r="AFP39" s="48" t="n"/>
      <c r="AFQ39" s="48" t="n"/>
      <c r="AFR39" s="48" t="n"/>
      <c r="AFS39" s="48" t="n"/>
      <c r="AFT39" s="48" t="n"/>
      <c r="AFU39" s="48" t="n"/>
      <c r="AFV39" s="48" t="n"/>
      <c r="AFW39" s="48" t="n"/>
      <c r="AFX39" s="48" t="n"/>
      <c r="AFY39" s="48" t="n"/>
      <c r="AFZ39" s="48" t="n"/>
      <c r="AGA39" s="48" t="n"/>
      <c r="AGB39" s="48" t="n"/>
      <c r="AGC39" s="48" t="n"/>
      <c r="AGD39" s="48" t="n"/>
      <c r="AGE39" s="48" t="n"/>
      <c r="AGF39" s="48" t="n"/>
      <c r="AGG39" s="48" t="n"/>
      <c r="AGH39" s="48" t="n"/>
      <c r="AGI39" s="48" t="n"/>
      <c r="AGJ39" s="48" t="n"/>
      <c r="AGK39" s="48" t="n"/>
      <c r="AGL39" s="48" t="n"/>
      <c r="AGM39" s="48" t="n"/>
      <c r="AGN39" s="48" t="n"/>
      <c r="AGO39" s="48" t="n"/>
      <c r="AGP39" s="48" t="n"/>
      <c r="AGQ39" s="48" t="n"/>
      <c r="AGR39" s="48" t="n"/>
      <c r="AGS39" s="48" t="n"/>
      <c r="AGT39" s="48" t="n"/>
      <c r="AGU39" s="48" t="n"/>
      <c r="AGV39" s="48" t="n"/>
      <c r="AGW39" s="48" t="n"/>
      <c r="AGX39" s="48" t="n"/>
      <c r="AGY39" s="48" t="n"/>
      <c r="AGZ39" s="48" t="n"/>
      <c r="AHA39" s="48" t="n"/>
      <c r="AHB39" s="48" t="n"/>
      <c r="AHC39" s="48" t="n"/>
      <c r="AHD39" s="48" t="n"/>
      <c r="AHE39" s="48" t="n"/>
      <c r="AHF39" s="48" t="n"/>
      <c r="AHG39" s="48" t="n"/>
      <c r="AHH39" s="48" t="n"/>
      <c r="AHI39" s="48" t="n"/>
      <c r="AHJ39" s="48" t="n"/>
      <c r="AHK39" s="48" t="n"/>
      <c r="AHL39" s="48" t="n"/>
      <c r="AHM39" s="48" t="n"/>
      <c r="AHN39" s="48" t="n"/>
      <c r="AHO39" s="48" t="n"/>
      <c r="AHP39" s="48" t="n"/>
      <c r="AHQ39" s="48" t="n"/>
      <c r="AHR39" s="48" t="n"/>
      <c r="AHS39" s="48" t="n"/>
      <c r="AHT39" s="48" t="n"/>
      <c r="AHU39" s="48" t="n"/>
      <c r="AHV39" s="48" t="n"/>
      <c r="AHW39" s="48" t="n"/>
      <c r="AHX39" s="48" t="n"/>
      <c r="AHY39" s="48" t="n"/>
      <c r="AHZ39" s="48" t="n"/>
      <c r="AIA39" s="48" t="n"/>
      <c r="AIB39" s="48" t="n"/>
      <c r="AIC39" s="48" t="n"/>
      <c r="AID39" s="48" t="n"/>
      <c r="AIE39" s="48" t="n"/>
      <c r="AIF39" s="48" t="n"/>
      <c r="AIG39" s="48" t="n"/>
      <c r="AIH39" s="48" t="n"/>
      <c r="AII39" s="48" t="n"/>
      <c r="AIJ39" s="48" t="n"/>
      <c r="AIK39" s="48" t="n"/>
      <c r="AIL39" s="48" t="n"/>
      <c r="AIM39" s="48" t="n"/>
      <c r="AIN39" s="48" t="n"/>
      <c r="AIO39" s="48" t="n"/>
      <c r="AIP39" s="48" t="n"/>
      <c r="AIQ39" s="48" t="n"/>
      <c r="AIR39" s="48" t="n"/>
      <c r="AIS39" s="48" t="n"/>
      <c r="AIT39" s="48" t="n"/>
      <c r="AIU39" s="48" t="n"/>
      <c r="AIV39" s="48" t="n"/>
      <c r="AIW39" s="48" t="n"/>
      <c r="AIX39" s="48" t="n"/>
      <c r="AIY39" s="48" t="n"/>
      <c r="AIZ39" s="48" t="n"/>
      <c r="AJA39" s="48" t="n"/>
      <c r="AJB39" s="48" t="n"/>
      <c r="AJC39" s="48" t="n"/>
      <c r="AJD39" s="48" t="n"/>
      <c r="AJE39" s="48" t="n"/>
      <c r="AJF39" s="48" t="n"/>
      <c r="AJG39" s="48" t="n"/>
      <c r="AJH39" s="48" t="n"/>
      <c r="AJI39" s="48" t="n"/>
      <c r="AJJ39" s="48" t="n"/>
      <c r="AJK39" s="48" t="n"/>
      <c r="AJL39" s="48" t="n"/>
      <c r="AJM39" s="48" t="n"/>
      <c r="AJN39" s="48" t="n"/>
      <c r="AJO39" s="48" t="n"/>
      <c r="AJP39" s="48" t="n"/>
      <c r="AJQ39" s="48" t="n"/>
      <c r="AJR39" s="48" t="n"/>
      <c r="AJS39" s="48" t="n"/>
      <c r="AJT39" s="48" t="n"/>
      <c r="AJU39" s="48" t="n"/>
      <c r="AJV39" s="48" t="n"/>
      <c r="AJW39" s="48" t="n"/>
      <c r="AJX39" s="48" t="n"/>
      <c r="AJY39" s="48" t="n"/>
      <c r="AJZ39" s="48" t="n"/>
      <c r="AKA39" s="48" t="n"/>
      <c r="AKB39" s="48" t="n"/>
      <c r="AKC39" s="48" t="n"/>
      <c r="AKD39" s="48" t="n"/>
      <c r="AKE39" s="48" t="n"/>
      <c r="AKF39" s="48" t="n"/>
      <c r="AKG39" s="48" t="n"/>
      <c r="AKH39" s="48" t="n"/>
      <c r="AKI39" s="48" t="n"/>
      <c r="AKJ39" s="48" t="n"/>
      <c r="AKK39" s="48" t="n"/>
      <c r="AKL39" s="48" t="n"/>
      <c r="AKM39" s="48" t="n"/>
      <c r="AKN39" s="48" t="n"/>
      <c r="AKO39" s="48" t="n"/>
      <c r="AKP39" s="48" t="n"/>
      <c r="AKQ39" s="48" t="n"/>
      <c r="AKR39" s="48" t="n"/>
      <c r="AKS39" s="48" t="n"/>
      <c r="AKT39" s="48" t="n"/>
      <c r="AKU39" s="48" t="n"/>
      <c r="AKV39" s="48" t="n"/>
      <c r="AKW39" s="48" t="n"/>
      <c r="AKX39" s="48" t="n"/>
      <c r="AKY39" s="48" t="n"/>
      <c r="AKZ39" s="48" t="n"/>
      <c r="ALA39" s="48" t="n"/>
      <c r="ALB39" s="48" t="n"/>
      <c r="ALC39" s="48" t="n"/>
      <c r="ALD39" s="48" t="n"/>
      <c r="ALE39" s="48" t="n"/>
      <c r="ALF39" s="48" t="n"/>
      <c r="ALG39" s="48" t="n"/>
      <c r="ALH39" s="48" t="n"/>
      <c r="ALI39" s="48" t="n"/>
      <c r="ALJ39" s="48" t="n"/>
      <c r="ALK39" s="48" t="n"/>
      <c r="ALL39" s="48" t="n"/>
      <c r="ALM39" s="48" t="n"/>
      <c r="ALN39" s="48" t="n"/>
      <c r="ALO39" s="48" t="n"/>
      <c r="ALP39" s="48" t="n"/>
      <c r="ALQ39" s="48" t="n"/>
      <c r="ALR39" s="48" t="n"/>
      <c r="ALS39" s="48" t="n"/>
      <c r="ALT39" s="48" t="n"/>
      <c r="ALU39" s="48" t="n"/>
      <c r="ALV39" s="48" t="n"/>
      <c r="ALW39" s="48" t="n"/>
      <c r="ALX39" s="48" t="n"/>
      <c r="ALY39" s="48" t="n"/>
      <c r="ALZ39" s="48" t="n"/>
      <c r="AMA39" s="48" t="n"/>
      <c r="AMB39" s="48" t="n"/>
      <c r="AMC39" s="48" t="n"/>
      <c r="AMD39" s="48" t="n"/>
      <c r="AME39" s="48" t="n"/>
      <c r="AMF39" s="48" t="n"/>
      <c r="AMG39" s="48" t="n"/>
      <c r="AMH39" s="48" t="n"/>
      <c r="AMI39" s="48" t="n"/>
      <c r="AMJ39" s="48" t="n"/>
      <c r="AMK39" s="48" t="n"/>
      <c r="AML39" s="48" t="n"/>
      <c r="AMM39" s="48" t="n"/>
      <c r="AMN39" s="48" t="n"/>
      <c r="AMO39" s="48" t="n"/>
      <c r="AMP39" s="48" t="n"/>
      <c r="AMQ39" s="48" t="n"/>
      <c r="AMR39" s="48" t="n"/>
      <c r="AMS39" s="48" t="n"/>
      <c r="AMT39" s="48" t="n"/>
      <c r="AMU39" s="48" t="n"/>
      <c r="AMV39" s="48" t="n"/>
      <c r="AMW39" s="48" t="n"/>
      <c r="AMX39" s="48" t="n"/>
      <c r="AMY39" s="48" t="n"/>
      <c r="AMZ39" s="48" t="n"/>
      <c r="ANA39" s="48" t="n"/>
      <c r="ANB39" s="48" t="n"/>
      <c r="ANC39" s="48" t="n"/>
      <c r="AND39" s="48" t="n"/>
      <c r="ANE39" s="48" t="n"/>
      <c r="ANF39" s="48" t="n"/>
      <c r="ANG39" s="48" t="n"/>
      <c r="ANH39" s="48" t="n"/>
      <c r="ANI39" s="48" t="n"/>
      <c r="ANJ39" s="48" t="n"/>
      <c r="ANK39" s="48" t="n"/>
      <c r="ANL39" s="48" t="n"/>
      <c r="ANM39" s="48" t="n"/>
      <c r="ANN39" s="48" t="n"/>
      <c r="ANO39" s="48" t="n"/>
      <c r="ANP39" s="48" t="n"/>
      <c r="ANQ39" s="48" t="n"/>
      <c r="ANR39" s="48" t="n"/>
      <c r="ANS39" s="48" t="n"/>
      <c r="ANT39" s="48" t="n"/>
      <c r="ANU39" s="48" t="n"/>
      <c r="ANV39" s="48" t="n"/>
      <c r="ANW39" s="48" t="n"/>
      <c r="ANX39" s="48" t="n"/>
      <c r="ANY39" s="48" t="n"/>
      <c r="ANZ39" s="48" t="n"/>
      <c r="AOA39" s="48" t="n"/>
      <c r="AOB39" s="48" t="n"/>
      <c r="AOC39" s="48" t="n"/>
      <c r="AOD39" s="48" t="n"/>
      <c r="AOE39" s="48" t="n"/>
      <c r="AOF39" s="48" t="n"/>
      <c r="AOG39" s="48" t="n"/>
      <c r="AOH39" s="48" t="n"/>
      <c r="AOI39" s="48" t="n"/>
      <c r="AOJ39" s="48" t="n"/>
      <c r="AOK39" s="48" t="n"/>
      <c r="AOL39" s="48" t="n"/>
      <c r="AOM39" s="48" t="n"/>
      <c r="AON39" s="48" t="n"/>
      <c r="AOO39" s="48" t="n"/>
      <c r="AOP39" s="48" t="n"/>
      <c r="AOQ39" s="48" t="n"/>
      <c r="AOR39" s="48" t="n"/>
      <c r="AOS39" s="48" t="n"/>
      <c r="AOT39" s="48" t="n"/>
      <c r="AOU39" s="48" t="n"/>
      <c r="AOV39" s="48" t="n"/>
      <c r="AOW39" s="48" t="n"/>
      <c r="AOX39" s="48" t="n"/>
      <c r="AOY39" s="48" t="n"/>
      <c r="AOZ39" s="48" t="n"/>
      <c r="APA39" s="48" t="n"/>
      <c r="APB39" s="48" t="n"/>
      <c r="APC39" s="48" t="n"/>
      <c r="APD39" s="48" t="n"/>
      <c r="APE39" s="48" t="n"/>
      <c r="APF39" s="48" t="n"/>
      <c r="APG39" s="48" t="n"/>
      <c r="APH39" s="48" t="n"/>
      <c r="API39" s="48" t="n"/>
      <c r="APJ39" s="48" t="n"/>
      <c r="APK39" s="48" t="n"/>
      <c r="APL39" s="48" t="n"/>
      <c r="APM39" s="48" t="n"/>
      <c r="APN39" s="48" t="n"/>
      <c r="APO39" s="48" t="n"/>
      <c r="APP39" s="48" t="n"/>
      <c r="APQ39" s="48" t="n"/>
      <c r="APR39" s="48" t="n"/>
      <c r="APS39" s="48" t="n"/>
      <c r="APT39" s="48" t="n"/>
      <c r="APU39" s="48" t="n"/>
      <c r="APV39" s="48" t="n"/>
      <c r="APW39" s="48" t="n"/>
      <c r="APX39" s="48" t="n"/>
      <c r="APY39" s="48" t="n"/>
      <c r="APZ39" s="48" t="n"/>
      <c r="AQA39" s="48" t="n"/>
      <c r="AQB39" s="48" t="n"/>
      <c r="AQC39" s="48" t="n"/>
      <c r="AQD39" s="48" t="n"/>
      <c r="AQE39" s="48" t="n"/>
      <c r="AQF39" s="48" t="n"/>
      <c r="AQG39" s="48" t="n"/>
      <c r="AQH39" s="48" t="n"/>
      <c r="AQI39" s="48" t="n"/>
      <c r="AQJ39" s="48" t="n"/>
      <c r="AQK39" s="48" t="n"/>
      <c r="AQL39" s="48" t="n"/>
      <c r="AQM39" s="48" t="n"/>
      <c r="AQN39" s="48" t="n"/>
      <c r="AQO39" s="48" t="n"/>
      <c r="AQP39" s="48" t="n"/>
      <c r="AQQ39" s="48" t="n"/>
      <c r="AQR39" s="48" t="n"/>
      <c r="AQS39" s="48" t="n"/>
      <c r="AQT39" s="48" t="n"/>
      <c r="AQU39" s="48" t="n"/>
      <c r="AQV39" s="48" t="n"/>
      <c r="AQW39" s="48" t="n"/>
      <c r="AQX39" s="48" t="n"/>
      <c r="AQY39" s="48" t="n"/>
      <c r="AQZ39" s="48" t="n"/>
      <c r="ARA39" s="48" t="n"/>
      <c r="ARB39" s="48" t="n"/>
      <c r="ARC39" s="48" t="n"/>
      <c r="ARD39" s="48" t="n"/>
      <c r="ARE39" s="48" t="n"/>
      <c r="ARF39" s="48" t="n"/>
      <c r="ARG39" s="48" t="n"/>
      <c r="ARH39" s="48" t="n"/>
      <c r="ARI39" s="48" t="n"/>
      <c r="ARJ39" s="48" t="n"/>
      <c r="ARK39" s="48" t="n"/>
      <c r="ARL39" s="48" t="n"/>
      <c r="ARM39" s="48" t="n"/>
      <c r="ARN39" s="48" t="n"/>
      <c r="ARO39" s="48" t="n"/>
      <c r="ARP39" s="48" t="n"/>
      <c r="ARQ39" s="48" t="n"/>
      <c r="ARR39" s="48" t="n"/>
      <c r="ARS39" s="48" t="n"/>
      <c r="ART39" s="48" t="n"/>
      <c r="ARU39" s="48" t="n"/>
      <c r="ARV39" s="48" t="n"/>
      <c r="ARW39" s="48" t="n"/>
      <c r="ARX39" s="48" t="n"/>
      <c r="ARY39" s="48" t="n"/>
      <c r="ARZ39" s="48" t="n"/>
      <c r="ASA39" s="48" t="n"/>
      <c r="ASB39" s="48" t="n"/>
      <c r="ASC39" s="48" t="n"/>
      <c r="ASD39" s="48" t="n"/>
      <c r="ASE39" s="48" t="n"/>
      <c r="ASF39" s="48" t="n"/>
      <c r="ASG39" s="48" t="n"/>
      <c r="ASH39" s="48" t="n"/>
      <c r="ASI39" s="48" t="n"/>
      <c r="ASJ39" s="48" t="n"/>
      <c r="ASK39" s="48" t="n"/>
      <c r="ASL39" s="48" t="n"/>
      <c r="ASM39" s="48" t="n"/>
      <c r="ASN39" s="48" t="n"/>
      <c r="ASO39" s="48" t="n"/>
      <c r="ASP39" s="48" t="n"/>
      <c r="ASQ39" s="48" t="n"/>
      <c r="ASR39" s="48" t="n"/>
      <c r="ASS39" s="48" t="n"/>
      <c r="AST39" s="48" t="n"/>
      <c r="ASU39" s="48" t="n"/>
      <c r="ASV39" s="48" t="n"/>
      <c r="ASW39" s="48" t="n"/>
      <c r="ASX39" s="48" t="n"/>
      <c r="ASY39" s="48" t="n"/>
      <c r="ASZ39" s="48" t="n"/>
      <c r="ATA39" s="48" t="n"/>
      <c r="ATB39" s="48" t="n"/>
      <c r="ATC39" s="48" t="n"/>
      <c r="ATD39" s="48" t="n"/>
      <c r="ATE39" s="48" t="n"/>
      <c r="ATF39" s="48" t="n"/>
      <c r="ATG39" s="48" t="n"/>
      <c r="ATH39" s="48" t="n"/>
      <c r="ATI39" s="48" t="n"/>
      <c r="ATJ39" s="48" t="n"/>
      <c r="ATK39" s="48" t="n"/>
      <c r="ATL39" s="48" t="n"/>
      <c r="ATM39" s="48" t="n"/>
      <c r="ATN39" s="48" t="n"/>
      <c r="ATO39" s="48" t="n"/>
      <c r="ATP39" s="48" t="n"/>
      <c r="ATQ39" s="48" t="n"/>
      <c r="ATR39" s="48" t="n"/>
      <c r="ATS39" s="48" t="n"/>
      <c r="ATT39" s="48" t="n"/>
      <c r="ATU39" s="48" t="n"/>
      <c r="ATV39" s="48" t="n"/>
      <c r="ATW39" s="48" t="n"/>
      <c r="ATX39" s="48" t="n"/>
      <c r="ATY39" s="48" t="n"/>
      <c r="ATZ39" s="48" t="n"/>
      <c r="AUA39" s="48" t="n"/>
      <c r="AUB39" s="48" t="n"/>
      <c r="AUC39" s="48" t="n"/>
      <c r="AUD39" s="48" t="n"/>
      <c r="AUE39" s="48" t="n"/>
      <c r="AUF39" s="48" t="n"/>
      <c r="AUG39" s="48" t="n"/>
      <c r="AUH39" s="48" t="n"/>
      <c r="AUI39" s="48" t="n"/>
      <c r="AUJ39" s="48" t="n"/>
      <c r="AUK39" s="48" t="n"/>
      <c r="AUL39" s="48" t="n"/>
      <c r="AUM39" s="48" t="n"/>
      <c r="AUN39" s="48" t="n"/>
      <c r="AUO39" s="48" t="n"/>
      <c r="AUP39" s="48" t="n"/>
      <c r="AUQ39" s="48" t="n"/>
      <c r="AUR39" s="48" t="n"/>
      <c r="AUS39" s="48" t="n"/>
      <c r="AUT39" s="48" t="n"/>
      <c r="AUU39" s="48" t="n"/>
      <c r="AUV39" s="48" t="n"/>
      <c r="AUW39" s="48" t="n"/>
      <c r="AUX39" s="48" t="n"/>
      <c r="AUY39" s="48" t="n"/>
      <c r="AUZ39" s="48" t="n"/>
      <c r="AVA39" s="48" t="n"/>
      <c r="AVB39" s="48" t="n"/>
      <c r="AVC39" s="48" t="n"/>
      <c r="AVD39" s="48" t="n"/>
      <c r="AVE39" s="48" t="n"/>
      <c r="AVF39" s="48" t="n"/>
      <c r="AVG39" s="48" t="n"/>
      <c r="AVH39" s="48" t="n"/>
      <c r="AVI39" s="48" t="n"/>
      <c r="AVJ39" s="48" t="n"/>
      <c r="AVK39" s="48" t="n"/>
      <c r="AVL39" s="48" t="n"/>
      <c r="AVM39" s="48" t="n"/>
      <c r="AVN39" s="48" t="n"/>
      <c r="AVO39" s="48" t="n"/>
      <c r="AVP39" s="48" t="n"/>
      <c r="AVQ39" s="48" t="n"/>
      <c r="AVR39" s="48" t="n"/>
      <c r="AVS39" s="48" t="n"/>
      <c r="AVT39" s="48" t="n"/>
      <c r="AVU39" s="48" t="n"/>
      <c r="AVV39" s="48" t="n"/>
      <c r="AVW39" s="48" t="n"/>
      <c r="AVX39" s="48" t="n"/>
      <c r="AVY39" s="48" t="n"/>
      <c r="AVZ39" s="48" t="n"/>
      <c r="AWA39" s="8" t="n">
        <v>672870528</v>
      </c>
      <c r="AWB39" s="48" t="inlineStr">
        <is>
          <t>6cf43d42-469d-42cd-80de-f2be7973f794</t>
        </is>
      </c>
      <c r="AWC39" s="6" t="n">
        <v>46069</v>
      </c>
      <c r="AWD39" s="48" t="n"/>
      <c r="AWE39" s="48" t="n"/>
      <c r="AWF39" s="48" t="inlineStr">
        <is>
          <t>submitted_via_web</t>
        </is>
      </c>
      <c r="AWG39" s="48" t="n"/>
      <c r="AWH39" s="48" t="inlineStr">
        <is>
          <t>vyNMZfRj9dojjrwxZxh2FZ</t>
        </is>
      </c>
      <c r="AWI39" s="48" t="n"/>
      <c r="AWJ39" s="48" t="inlineStr">
        <is>
          <t>uuid:6cf43d42-469d-42cd-80de-f2be7973f794</t>
        </is>
      </c>
      <c r="AWK39" s="8" t="n">
        <v>283</v>
      </c>
      <c r="AWL39" s="48" t="inlineStr">
        <is>
          <t>BTP0286</t>
        </is>
      </c>
      <c r="AWM39" s="8" t="n">
        <v>0</v>
      </c>
      <c r="AWN39" s="48" t="inlineStr">
        <is>
          <t>Year of Use valid, no validation needed</t>
        </is>
      </c>
      <c r="AWO39" s="37" t="b">
        <v>1</v>
      </c>
      <c r="AWP39" s="37" t="b">
        <v>1</v>
      </c>
      <c r="AWQ39" s="37" t="b">
        <v>1</v>
      </c>
      <c r="AWR39" s="37" t="b">
        <v>1</v>
      </c>
      <c r="AWS39" s="37" t="b">
        <v>1</v>
      </c>
      <c r="AWT39" s="37" t="b">
        <v>1</v>
      </c>
      <c r="AWU39" s="48" t="n"/>
      <c r="AWV39" s="8" t="n">
        <v>3</v>
      </c>
      <c r="AWW39" s="48" t="n"/>
      <c r="AWX39" s="48" t="n"/>
      <c r="AWY39" s="48" t="n"/>
      <c r="AWZ39" s="48" t="n"/>
    </row>
    <row r="40">
      <c r="A40" s="6" t="n">
        <v>46069</v>
      </c>
      <c r="B40" s="6" t="n">
        <v>46069</v>
      </c>
      <c r="C40" s="34" t="inlineStr">
        <is>
          <t>Laylah</t>
        </is>
      </c>
      <c r="D40" s="34" t="inlineStr">
        <is>
          <t>Usman Dg Gassing</t>
        </is>
      </c>
      <c r="E40" s="8">
        <f>+620</f>
        <v/>
      </c>
      <c r="F40" s="48" t="inlineStr">
        <is>
          <t>-5.415306 119.425795 61.29999923706055 5.485000133514404</t>
        </is>
      </c>
      <c r="G40" s="8" t="n">
        <v>-5.415306</v>
      </c>
      <c r="H40" s="8" t="n">
        <v>119.425795</v>
      </c>
      <c r="I40" s="8" t="n">
        <v>61.29999924</v>
      </c>
      <c r="J40" s="8" t="n">
        <v>5.485000134</v>
      </c>
      <c r="K40" s="8" t="n">
        <v>0</v>
      </c>
      <c r="L40" s="48" t="inlineStr">
        <is>
          <t>-5.415158 119.425699 57.4422607421875 4.519999980926511</t>
        </is>
      </c>
      <c r="M40" s="8" t="n">
        <v>-5.415158</v>
      </c>
      <c r="N40" s="8" t="n">
        <v>119.425699</v>
      </c>
      <c r="O40" s="8" t="n">
        <v>57.44226074</v>
      </c>
      <c r="P40" s="8" t="n">
        <v>4.519999981</v>
      </c>
      <c r="Q40" s="8" t="n">
        <v>0</v>
      </c>
      <c r="R40" s="48" t="inlineStr">
        <is>
          <t>Sulawesi Selatan</t>
        </is>
      </c>
      <c r="S40" s="8" t="n">
        <v>0</v>
      </c>
      <c r="T40" s="8" t="n">
        <v>0</v>
      </c>
      <c r="U40" s="8" t="n">
        <v>0</v>
      </c>
      <c r="V40" s="8" t="n">
        <v>0</v>
      </c>
      <c r="W40" s="8" t="n">
        <v>0</v>
      </c>
      <c r="X40" s="8" t="n">
        <v>0</v>
      </c>
      <c r="Y40" s="8" t="n">
        <v>0</v>
      </c>
      <c r="Z40" s="8" t="n">
        <v>0</v>
      </c>
      <c r="AA40" s="8" t="n">
        <v>0</v>
      </c>
      <c r="AB40" s="8" t="n">
        <v>1</v>
      </c>
      <c r="AC40" s="48" t="inlineStr">
        <is>
          <t>Takalar</t>
        </is>
      </c>
      <c r="AD40" s="48" t="inlineStr">
        <is>
          <t>Pattalassang</t>
        </is>
      </c>
      <c r="AE40" s="48" t="inlineStr">
        <is>
          <t>Sombala Bella, Lingkungan Tala</t>
        </is>
      </c>
      <c r="AF40" s="48" t="inlineStr">
        <is>
          <t>UD. BONTOMARANNU</t>
        </is>
      </c>
      <c r="AG40" s="48" t="inlineStr">
        <is>
          <t>BTP0257</t>
        </is>
      </c>
      <c r="AH40" s="8" t="n">
        <v>11</v>
      </c>
      <c r="AI40" s="48" t="inlineStr">
        <is>
          <t>VPA1</t>
        </is>
      </c>
      <c r="AJ40" s="48" t="inlineStr">
        <is>
          <t>Tidak aktif</t>
        </is>
      </c>
      <c r="AK40" s="8" t="n">
        <v>53</v>
      </c>
      <c r="AL40" s="48" t="inlineStr">
        <is>
          <t>Laki-laki</t>
        </is>
      </c>
      <c r="AM40" s="48" t="inlineStr">
        <is>
          <t>Sudah menikah</t>
        </is>
      </c>
      <c r="AN40" s="48" t="inlineStr">
        <is>
          <t>SMA/Sederajat</t>
        </is>
      </c>
      <c r="AO40" s="48" t="inlineStr">
        <is>
          <t>Petani</t>
        </is>
      </c>
      <c r="AP40" s="8" t="n">
        <v>1</v>
      </c>
      <c r="AQ40" s="8" t="n">
        <v>0</v>
      </c>
      <c r="AR40" s="8" t="n">
        <v>0</v>
      </c>
      <c r="AS40" s="8" t="n">
        <v>0</v>
      </c>
      <c r="AT40" s="8" t="n">
        <v>0</v>
      </c>
      <c r="AU40" s="8" t="n">
        <v>0</v>
      </c>
      <c r="AV40" s="8" t="n">
        <v>0</v>
      </c>
      <c r="AW40" s="8" t="n">
        <v>0</v>
      </c>
      <c r="AX40" s="48" t="n"/>
      <c r="AY40" s="48" t="inlineStr">
        <is>
          <t>Tidak ada</t>
        </is>
      </c>
      <c r="AZ40" s="8" t="n">
        <v>0</v>
      </c>
      <c r="BA40" s="8" t="n">
        <v>0</v>
      </c>
      <c r="BB40" s="8" t="n">
        <v>0</v>
      </c>
      <c r="BC40" s="8" t="n">
        <v>0</v>
      </c>
      <c r="BD40" s="8" t="n">
        <v>0</v>
      </c>
      <c r="BE40" s="8" t="n">
        <v>0</v>
      </c>
      <c r="BF40" s="8" t="n">
        <v>0</v>
      </c>
      <c r="BG40" s="8" t="n">
        <v>1</v>
      </c>
      <c r="BH40" s="11" t="n"/>
      <c r="BI40" s="48" t="inlineStr">
        <is>
          <t>&lt;Rp1.500.000</t>
        </is>
      </c>
      <c r="BJ40" s="8" t="n">
        <v>0</v>
      </c>
      <c r="BK40" s="8" t="n">
        <v>1</v>
      </c>
      <c r="BL40" s="8" t="n">
        <v>1</v>
      </c>
      <c r="BM40" s="8" t="n">
        <v>0</v>
      </c>
      <c r="BN40" s="48" t="inlineStr">
        <is>
          <t>Milik sendiri</t>
        </is>
      </c>
      <c r="BO40" s="48" t="inlineStr">
        <is>
          <t>Semi-permanen (semen dan kayu)</t>
        </is>
      </c>
      <c r="BP40" s="8" t="n">
        <v>0</v>
      </c>
      <c r="BQ40" s="8" t="n">
        <v>1</v>
      </c>
      <c r="BR40" s="8" t="n">
        <v>0</v>
      </c>
      <c r="BS40" s="8" t="n">
        <v>0</v>
      </c>
      <c r="BT40" s="8" t="n">
        <v>0</v>
      </c>
      <c r="BU40" s="48" t="n"/>
      <c r="BV40" s="48" t="inlineStr">
        <is>
          <t>Semen</t>
        </is>
      </c>
      <c r="BW40" s="8" t="n">
        <v>0</v>
      </c>
      <c r="BX40" s="8" t="n">
        <v>1</v>
      </c>
      <c r="BY40" s="8" t="n">
        <v>0</v>
      </c>
      <c r="BZ40" s="8" t="n">
        <v>0</v>
      </c>
      <c r="CA40" s="8" t="n">
        <v>0</v>
      </c>
      <c r="CB40" s="48" t="n"/>
      <c r="CC40" s="48" t="inlineStr">
        <is>
          <t>Seng</t>
        </is>
      </c>
      <c r="CD40" s="8" t="n">
        <v>0</v>
      </c>
      <c r="CE40" s="8" t="n">
        <v>0</v>
      </c>
      <c r="CF40" s="8" t="n">
        <v>0</v>
      </c>
      <c r="CG40" s="8" t="n">
        <v>0</v>
      </c>
      <c r="CH40" s="8" t="n">
        <v>1</v>
      </c>
      <c r="CI40" s="8" t="n">
        <v>0</v>
      </c>
      <c r="CJ40" s="8" t="n">
        <v>0</v>
      </c>
      <c r="CK40" s="48" t="n"/>
      <c r="CL40" s="48" t="inlineStr">
        <is>
          <t>Ya</t>
        </is>
      </c>
      <c r="CM40" s="8" t="n">
        <v>2014</v>
      </c>
      <c r="CN40" s="48" t="inlineStr">
        <is>
          <t>Fixed-Dome (Kubah Tetap)</t>
        </is>
      </c>
      <c r="CO40" s="48" t="inlineStr">
        <is>
          <t>4 m³ (2-3 ekor sapi, ±3 jam memasak/hari, ±30 kg slurry/hari)</t>
        </is>
      </c>
      <c r="CP40" s="48" t="inlineStr">
        <is>
          <t>Anggota keluarga - laki-laki Lainnya</t>
        </is>
      </c>
      <c r="CQ40" s="8" t="n">
        <v>0</v>
      </c>
      <c r="CR40" s="8" t="n">
        <v>0</v>
      </c>
      <c r="CS40" s="8" t="n">
        <v>0</v>
      </c>
      <c r="CT40" s="8" t="n">
        <v>0</v>
      </c>
      <c r="CU40" s="8" t="n">
        <v>1</v>
      </c>
      <c r="CV40" s="8" t="n">
        <v>0</v>
      </c>
      <c r="CW40" s="8" t="n">
        <v>0</v>
      </c>
      <c r="CX40" s="8" t="n">
        <v>1</v>
      </c>
      <c r="CY40" s="48" t="inlineStr">
        <is>
          <t>Anggota keluarga - laki-laki Anggota keluarga - perempuan dewasa</t>
        </is>
      </c>
      <c r="CZ40" s="8" t="n">
        <v>1</v>
      </c>
      <c r="DA40" s="8" t="n">
        <v>1</v>
      </c>
      <c r="DB40" s="8" t="n">
        <v>0</v>
      </c>
      <c r="DC40" s="48" t="n"/>
      <c r="DD40" s="48" t="inlineStr">
        <is>
          <t>CPO atau pendamping</t>
        </is>
      </c>
      <c r="DE40" s="8" t="n">
        <v>0</v>
      </c>
      <c r="DF40" s="8" t="n">
        <v>0</v>
      </c>
      <c r="DG40" s="8" t="n">
        <v>1</v>
      </c>
      <c r="DH40" s="8" t="n">
        <v>0</v>
      </c>
      <c r="DI40" s="48" t="n"/>
      <c r="DJ40" s="48" t="inlineStr">
        <is>
          <t>Anggota keluarga - laki-laki CPO atau pendamping</t>
        </is>
      </c>
      <c r="DK40" s="8" t="n">
        <v>1</v>
      </c>
      <c r="DL40" s="8" t="n">
        <v>0</v>
      </c>
      <c r="DM40" s="8" t="n">
        <v>1</v>
      </c>
      <c r="DN40" s="8" t="n">
        <v>0</v>
      </c>
      <c r="DO40" s="48" t="n"/>
      <c r="DP40" s="48" t="inlineStr">
        <is>
          <t>Tidak berfungsi sama sekali</t>
        </is>
      </c>
      <c r="DQ40" s="48" t="inlineStr">
        <is>
          <t>&gt;1 tahun yang lalu</t>
        </is>
      </c>
      <c r="DR40" s="17" t="inlineStr">
        <is>
          <t>Masalah teknis (misalnya kerusakan pada komponen)</t>
        </is>
      </c>
      <c r="DS40" s="48" t="n"/>
      <c r="DT40" s="48" t="inlineStr">
        <is>
          <t>Reaktor biogas (penampung gas, digester, manhole, outlet, dan overflow)</t>
        </is>
      </c>
      <c r="DU40" s="8" t="n">
        <v>0</v>
      </c>
      <c r="DV40" s="8" t="n">
        <v>0</v>
      </c>
      <c r="DW40" s="8" t="n">
        <v>0</v>
      </c>
      <c r="DX40" s="8" t="n">
        <v>0</v>
      </c>
      <c r="DY40" s="8" t="n">
        <v>0</v>
      </c>
      <c r="DZ40" s="8" t="n">
        <v>0</v>
      </c>
      <c r="EA40" s="8" t="n">
        <v>0</v>
      </c>
      <c r="EB40" s="8" t="n">
        <v>0</v>
      </c>
      <c r="EC40" s="8" t="n">
        <v>0</v>
      </c>
      <c r="ED40" s="8" t="n">
        <v>1</v>
      </c>
      <c r="EE40" s="8" t="n">
        <v>0</v>
      </c>
      <c r="EF40" s="8" t="n">
        <v>0</v>
      </c>
      <c r="EG40" s="8" t="n">
        <v>0</v>
      </c>
      <c r="EH40" s="8" t="n">
        <v>0</v>
      </c>
      <c r="EI40" s="48" t="inlineStr">
        <is>
          <t>Tidak ada masalah</t>
        </is>
      </c>
      <c r="EJ40" s="8" t="n">
        <v>0</v>
      </c>
      <c r="EK40" s="8" t="n">
        <v>0</v>
      </c>
      <c r="EL40" s="8" t="n">
        <v>0</v>
      </c>
      <c r="EM40" s="8" t="n">
        <v>1</v>
      </c>
      <c r="EN40" s="8" t="n">
        <v>0</v>
      </c>
      <c r="EO40" s="48" t="n"/>
      <c r="EP40" s="48" t="inlineStr">
        <is>
          <t>Ya, cukup jelas dan mudah diikuti</t>
        </is>
      </c>
      <c r="EQ40" s="48" t="inlineStr">
        <is>
          <t>Bukan pelatihan</t>
        </is>
      </c>
      <c r="ER40" s="48" t="inlineStr">
        <is>
          <t>CPO atau pendamping</t>
        </is>
      </c>
      <c r="ES40" s="8" t="n">
        <v>1</v>
      </c>
      <c r="ET40" s="8" t="n">
        <v>0</v>
      </c>
      <c r="EU40" s="8" t="n">
        <v>0</v>
      </c>
      <c r="EV40" s="8" t="n">
        <v>0</v>
      </c>
      <c r="EW40" s="48" t="n"/>
      <c r="EX40" s="48" t="inlineStr">
        <is>
          <t>Anggota keluarga - Laki-laki Anggota keluarga - Perempuan dewasa</t>
        </is>
      </c>
      <c r="EY40" s="8" t="n">
        <v>1</v>
      </c>
      <c r="EZ40" s="8" t="n">
        <v>1</v>
      </c>
      <c r="FA40" s="8" t="n">
        <v>0</v>
      </c>
      <c r="FB40" s="48" t="n"/>
      <c r="FC40" s="48" t="inlineStr">
        <is>
          <t>Setiap minggu</t>
        </is>
      </c>
      <c r="FD40" s="48" t="inlineStr">
        <is>
          <t>Rp 0,000</t>
        </is>
      </c>
      <c r="FE40" s="48" t="inlineStr">
        <is>
          <t>Mengetahui</t>
        </is>
      </c>
      <c r="FF40" s="48" t="inlineStr">
        <is>
          <t>Selalu (setiap hari)</t>
        </is>
      </c>
      <c r="FG40" s="48" t="inlineStr">
        <is>
          <t>Tidak mengetahui</t>
        </is>
      </c>
      <c r="FH40" s="48" t="inlineStr">
        <is>
          <t>Sering (setiap minggu)</t>
        </is>
      </c>
      <c r="FI40" s="48" t="inlineStr">
        <is>
          <t>Mengetahui</t>
        </is>
      </c>
      <c r="FJ40" s="48" t="inlineStr">
        <is>
          <t>Selalu (setiap hari)</t>
        </is>
      </c>
      <c r="FK40" s="48" t="inlineStr">
        <is>
          <t>Mengetahui</t>
        </is>
      </c>
      <c r="FL40" s="48" t="inlineStr">
        <is>
          <t>Jarang (setiap bulan atau lebih)</t>
        </is>
      </c>
      <c r="FM40" s="48" t="inlineStr">
        <is>
          <t>Mengetahui</t>
        </is>
      </c>
      <c r="FN40" s="48" t="inlineStr">
        <is>
          <t>Jarang (setiap bulan atau lebih)</t>
        </is>
      </c>
      <c r="FO40" s="48" t="inlineStr">
        <is>
          <t>Tidak mengetahui</t>
        </is>
      </c>
      <c r="FP40" s="48" t="inlineStr">
        <is>
          <t>Jarang (setiap bulan atau lebih)</t>
        </is>
      </c>
      <c r="FQ40" s="48" t="inlineStr">
        <is>
          <t>Mengetahui</t>
        </is>
      </c>
      <c r="FR40" s="48" t="inlineStr">
        <is>
          <t>Ya</t>
        </is>
      </c>
      <c r="FS40" s="48" t="inlineStr">
        <is>
          <t>Mengetahui</t>
        </is>
      </c>
      <c r="FT40" s="48" t="inlineStr">
        <is>
          <t>Ya, selalu</t>
        </is>
      </c>
      <c r="FU40" s="48" t="inlineStr">
        <is>
          <t>Laki-laki dewasa</t>
        </is>
      </c>
      <c r="FV40" s="8" t="n">
        <v>1</v>
      </c>
      <c r="FW40" s="8" t="n">
        <v>0</v>
      </c>
      <c r="FX40" s="8" t="n">
        <v>0</v>
      </c>
      <c r="FY40" s="8" t="n">
        <v>0</v>
      </c>
      <c r="FZ40" s="48" t="inlineStr">
        <is>
          <t>Memahami</t>
        </is>
      </c>
      <c r="GA40" s="48" t="inlineStr">
        <is>
          <t>CPO</t>
        </is>
      </c>
      <c r="GB40" s="8" t="n">
        <v>1</v>
      </c>
      <c r="GC40" s="8" t="n">
        <v>0</v>
      </c>
      <c r="GD40" s="8" t="n">
        <v>0</v>
      </c>
      <c r="GE40" s="8" t="n">
        <v>0</v>
      </c>
      <c r="GF40" s="48" t="n"/>
      <c r="GG40" s="48" t="inlineStr">
        <is>
          <t>Sering</t>
        </is>
      </c>
      <c r="GH40" s="48" t="inlineStr">
        <is>
          <t>Ya</t>
        </is>
      </c>
      <c r="GI40" s="48" t="inlineStr">
        <is>
          <t>Teman/keluarga</t>
        </is>
      </c>
      <c r="GJ40" s="8" t="n">
        <v>0</v>
      </c>
      <c r="GK40" s="8" t="n">
        <v>1</v>
      </c>
      <c r="GL40" s="8" t="n">
        <v>0</v>
      </c>
      <c r="GM40" s="8" t="n">
        <v>0</v>
      </c>
      <c r="GN40" s="48" t="n"/>
      <c r="GO40" s="8" t="n">
        <v>8</v>
      </c>
      <c r="GP40" s="48" t="inlineStr">
        <is>
          <t>Sebagian</t>
        </is>
      </c>
      <c r="GQ40" s="48" t="inlineStr">
        <is>
          <t>LPG</t>
        </is>
      </c>
      <c r="GR40" s="8" t="n">
        <v>1</v>
      </c>
      <c r="GS40" s="8" t="n">
        <v>0</v>
      </c>
      <c r="GT40" s="8" t="n">
        <v>0</v>
      </c>
      <c r="GU40" s="8" t="n">
        <v>0</v>
      </c>
      <c r="GV40" s="8" t="n">
        <v>0</v>
      </c>
      <c r="GW40" s="8" t="n">
        <v>0</v>
      </c>
      <c r="GX40" s="8" t="n">
        <v>0</v>
      </c>
      <c r="GY40" s="48" t="n"/>
      <c r="GZ40" s="48" t="inlineStr">
        <is>
          <t>Ya</t>
        </is>
      </c>
      <c r="HA40" s="48" t="n"/>
      <c r="HB40" s="48" t="n"/>
      <c r="HC40" s="48" t="n"/>
      <c r="HD40" s="48" t="n"/>
      <c r="HE40" s="8" t="n">
        <v>16</v>
      </c>
      <c r="HF40" s="8" t="n">
        <v>64000</v>
      </c>
      <c r="HG40" s="8" t="n">
        <v>9</v>
      </c>
      <c r="HH40" s="8" t="n">
        <v>69000</v>
      </c>
      <c r="HI40" s="48" t="n"/>
      <c r="HJ40" s="48" t="n"/>
      <c r="HK40" s="48" t="n"/>
      <c r="HL40" s="48" t="n"/>
      <c r="HM40" s="48" t="n"/>
      <c r="HN40" s="48" t="n"/>
      <c r="HO40" s="48" t="n"/>
      <c r="HP40" s="48" t="n"/>
      <c r="HQ40" s="48" t="n"/>
      <c r="HR40" s="48" t="n"/>
      <c r="HS40" s="48" t="n"/>
      <c r="HT40" s="48" t="n"/>
      <c r="HU40" s="48" t="n"/>
      <c r="HV40" s="48" t="n"/>
      <c r="HW40" s="48" t="n"/>
      <c r="HX40" s="48" t="n"/>
      <c r="HY40" s="48" t="n"/>
      <c r="HZ40" s="48" t="n"/>
      <c r="IA40" s="8" t="n">
        <v>3</v>
      </c>
      <c r="IB40" s="8" t="n">
        <v>23000</v>
      </c>
      <c r="IC40" s="48" t="n"/>
      <c r="ID40" s="48" t="n"/>
      <c r="IE40" s="48" t="n"/>
      <c r="IF40" s="48" t="n"/>
      <c r="IG40" s="48" t="n"/>
      <c r="IH40" s="48" t="n"/>
      <c r="II40" s="48" t="n"/>
      <c r="IJ40" s="48" t="n"/>
      <c r="IK40" s="48" t="inlineStr">
        <is>
          <t>15-30 kg</t>
        </is>
      </c>
      <c r="IL40" s="48" t="inlineStr">
        <is>
          <t>&lt;1 jam</t>
        </is>
      </c>
      <c r="IM40" s="48" t="inlineStr">
        <is>
          <t>Ya</t>
        </is>
      </c>
      <c r="IN40" s="48" t="inlineStr">
        <is>
          <t>Ya</t>
        </is>
      </c>
      <c r="IO40" s="48" t="inlineStr">
        <is>
          <t>Lebih bersih</t>
        </is>
      </c>
      <c r="IP40" s="48" t="n"/>
      <c r="IQ40" s="48" t="inlineStr">
        <is>
          <t>Tidak pernah</t>
        </is>
      </c>
      <c r="IR40" s="48" t="n"/>
      <c r="IS40" s="48" t="n"/>
      <c r="IT40" s="48" t="n"/>
      <c r="IU40" s="48" t="n"/>
      <c r="IV40" s="48" t="n"/>
      <c r="IW40" s="48" t="n"/>
      <c r="IX40" s="48" t="n"/>
      <c r="IY40" s="48" t="n"/>
      <c r="IZ40" s="48" t="inlineStr">
        <is>
          <t>Lebih jarang (lebih sering tidak terkena)</t>
        </is>
      </c>
      <c r="JA40" s="48" t="inlineStr">
        <is>
          <t>Laki-laki dewasa</t>
        </is>
      </c>
      <c r="JB40" s="8" t="n">
        <v>1</v>
      </c>
      <c r="JC40" s="8" t="n">
        <v>0</v>
      </c>
      <c r="JD40" s="8" t="n">
        <v>0</v>
      </c>
      <c r="JE40" s="48" t="inlineStr">
        <is>
          <t>Laki-laki dewasa</t>
        </is>
      </c>
      <c r="JF40" s="8" t="n">
        <v>1</v>
      </c>
      <c r="JG40" s="8" t="n">
        <v>0</v>
      </c>
      <c r="JH40" s="8" t="n">
        <v>0</v>
      </c>
      <c r="JI40" s="48" t="inlineStr">
        <is>
          <t>Tidak pernah</t>
        </is>
      </c>
      <c r="JJ40" s="48" t="n"/>
      <c r="JK40" s="48" t="n"/>
      <c r="JL40" s="48" t="n"/>
      <c r="JM40" s="48" t="n"/>
      <c r="JN40" s="48" t="n"/>
      <c r="JO40" s="48" t="n"/>
      <c r="JP40" s="48" t="n"/>
      <c r="JQ40" s="48" t="n"/>
      <c r="JR40" s="48" t="inlineStr">
        <is>
          <t>Tidak pernah</t>
        </is>
      </c>
      <c r="JS40" s="48" t="n"/>
      <c r="JT40" s="48" t="n"/>
      <c r="JU40" s="48" t="n"/>
      <c r="JV40" s="48" t="n"/>
      <c r="JW40" s="48" t="n"/>
      <c r="JX40" s="48" t="n"/>
      <c r="JY40" s="48" t="n"/>
      <c r="JZ40" s="48" t="n"/>
      <c r="KA40" s="48" t="inlineStr">
        <is>
          <t>Tidak pernah</t>
        </is>
      </c>
      <c r="KB40" s="48" t="n"/>
      <c r="KC40" s="48" t="n"/>
      <c r="KD40" s="48" t="n"/>
      <c r="KE40" s="48" t="n"/>
      <c r="KF40" s="48" t="n"/>
      <c r="KG40" s="48" t="n"/>
      <c r="KH40" s="48" t="n"/>
      <c r="KI40" s="48" t="n"/>
      <c r="KJ40" s="48" t="inlineStr">
        <is>
          <t>Tidak pernah</t>
        </is>
      </c>
      <c r="KK40" s="48" t="n"/>
      <c r="KL40" s="48" t="n"/>
      <c r="KM40" s="48" t="n"/>
      <c r="KN40" s="48" t="n"/>
      <c r="KO40" s="48" t="n"/>
      <c r="KP40" s="48" t="n"/>
      <c r="KQ40" s="48" t="n"/>
      <c r="KR40" s="48" t="n"/>
      <c r="KS40" s="48" t="inlineStr">
        <is>
          <t>Cukup membaik</t>
        </is>
      </c>
      <c r="KT40" s="48" t="inlineStr">
        <is>
          <t>0-1 kali</t>
        </is>
      </c>
      <c r="KU40" s="48" t="inlineStr">
        <is>
          <t>0-1 kali</t>
        </is>
      </c>
      <c r="KV40" s="48" t="inlineStr">
        <is>
          <t>Laki-laki dewasa Anak-anak (0-18 tahun)</t>
        </is>
      </c>
      <c r="KW40" s="8" t="n">
        <v>1</v>
      </c>
      <c r="KX40" s="8" t="n">
        <v>0</v>
      </c>
      <c r="KY40" s="8" t="n">
        <v>1</v>
      </c>
      <c r="KZ40" s="8" t="n">
        <v>0</v>
      </c>
      <c r="LA40" s="48" t="inlineStr">
        <is>
          <t>Jauh lebih baik</t>
        </is>
      </c>
      <c r="LB40" s="48" t="inlineStr">
        <is>
          <t>Jauh lebih baik</t>
        </is>
      </c>
      <c r="LC40" s="8" t="n">
        <v>8</v>
      </c>
      <c r="LD40" s="8" t="n">
        <v>0</v>
      </c>
      <c r="LE40" s="8" t="n">
        <v>6</v>
      </c>
      <c r="LF40" s="8" t="n">
        <v>0</v>
      </c>
      <c r="LG40" s="48" t="inlineStr">
        <is>
          <t>Ya</t>
        </is>
      </c>
      <c r="LH40" s="8" t="n">
        <v>2000000</v>
      </c>
      <c r="LI40" s="48" t="n"/>
      <c r="LJ40" s="48" t="inlineStr">
        <is>
          <t>Kebutuhan rumah tangga Pendidikan anggota keluarga</t>
        </is>
      </c>
      <c r="LK40" s="8" t="n">
        <v>0</v>
      </c>
      <c r="LL40" s="8" t="n">
        <v>0</v>
      </c>
      <c r="LM40" s="8" t="n">
        <v>0</v>
      </c>
      <c r="LN40" s="8" t="n">
        <v>0</v>
      </c>
      <c r="LO40" s="8" t="n">
        <v>1</v>
      </c>
      <c r="LP40" s="8" t="n">
        <v>1</v>
      </c>
      <c r="LQ40" s="8" t="n">
        <v>0</v>
      </c>
      <c r="LR40" s="11" t="n"/>
      <c r="LS40" s="8" t="n">
        <v>60</v>
      </c>
      <c r="LT40" s="8" t="n">
        <v>0</v>
      </c>
      <c r="LU40" s="8" t="n">
        <v>0</v>
      </c>
      <c r="LV40" s="8" t="n">
        <v>10</v>
      </c>
      <c r="LW40" s="8" t="n">
        <v>0</v>
      </c>
      <c r="LX40" s="8" t="n">
        <v>0</v>
      </c>
      <c r="LY40" s="8" t="n">
        <v>30</v>
      </c>
      <c r="LZ40" s="8" t="n">
        <v>0</v>
      </c>
      <c r="MA40" s="8" t="n">
        <v>0</v>
      </c>
      <c r="MB40" s="48" t="inlineStr">
        <is>
          <t>Tidak</t>
        </is>
      </c>
      <c r="MC40" s="8" t="n">
        <v>0</v>
      </c>
      <c r="MD40" s="8" t="n">
        <v>0</v>
      </c>
      <c r="ME40" s="8" t="n">
        <v>0</v>
      </c>
      <c r="MF40" s="8" t="n">
        <v>0</v>
      </c>
      <c r="MG40" s="8" t="n">
        <v>0</v>
      </c>
      <c r="MH40" s="8" t="n">
        <v>0</v>
      </c>
      <c r="MI40" s="48" t="n"/>
      <c r="MJ40" s="48" t="n"/>
      <c r="MK40" s="48" t="n"/>
      <c r="ML40" s="48" t="n"/>
      <c r="MM40" s="48" t="n"/>
      <c r="MN40" s="48" t="n"/>
      <c r="MO40" s="48" t="n"/>
      <c r="MP40" s="48" t="n"/>
      <c r="MQ40" s="48" t="n"/>
      <c r="MR40" s="17" t="inlineStr">
        <is>
          <t>Tidak ada waktu tambahan</t>
        </is>
      </c>
      <c r="MS40" s="48" t="n"/>
      <c r="MT40" s="48" t="inlineStr">
        <is>
          <t>Tidak ada waktu tambahan</t>
        </is>
      </c>
      <c r="MU40" s="48" t="inlineStr">
        <is>
          <t>Ya, mempekerjakan orang lain</t>
        </is>
      </c>
      <c r="MV40" s="48" t="inlineStr">
        <is>
          <t>Lainnya</t>
        </is>
      </c>
      <c r="MW40" s="8" t="n">
        <v>0</v>
      </c>
      <c r="MX40" s="8" t="n">
        <v>0</v>
      </c>
      <c r="MY40" s="8" t="n">
        <v>0</v>
      </c>
      <c r="MZ40" s="8" t="n">
        <v>1</v>
      </c>
      <c r="NA40" s="27" t="inlineStr">
        <is>
          <t>Mengurus ternak</t>
        </is>
      </c>
      <c r="NB40" s="8" t="n">
        <v>1</v>
      </c>
      <c r="NC40" s="48" t="n"/>
      <c r="ND40" s="48" t="n"/>
      <c r="NE40" s="48" t="n"/>
      <c r="NF40" s="48" t="n"/>
      <c r="NG40" s="48" t="n"/>
      <c r="NH40" s="48" t="n"/>
      <c r="NI40" s="48" t="n"/>
      <c r="NJ40" s="48" t="n"/>
      <c r="NK40" s="48" t="n"/>
      <c r="NL40" s="48" t="inlineStr">
        <is>
          <t>Tidak</t>
        </is>
      </c>
      <c r="NM40" s="48" t="inlineStr">
        <is>
          <t>Kombinasi dana mandiri dan dana hibah</t>
        </is>
      </c>
      <c r="NN40" s="17" t="inlineStr">
        <is>
          <t>1.000.001-3.000.000</t>
        </is>
      </c>
      <c r="NO40" s="17" t="inlineStr">
        <is>
          <t>Yayasan Rumah Energi atau BIRU</t>
        </is>
      </c>
      <c r="NP40" s="48" t="n"/>
      <c r="NQ40" s="48" t="n"/>
      <c r="NR40" s="48" t="n"/>
      <c r="NS40" s="48" t="n"/>
      <c r="NT40" s="48" t="n"/>
      <c r="NU40" s="48" t="n"/>
      <c r="NV40" s="17" t="inlineStr">
        <is>
          <t>Anggota keluarga - Laki-laki dewasa</t>
        </is>
      </c>
      <c r="NW40" s="48" t="n"/>
      <c r="NX40" s="48" t="inlineStr">
        <is>
          <t>Sedikit meningkat</t>
        </is>
      </c>
      <c r="NY40" s="8" t="n">
        <v>30</v>
      </c>
      <c r="NZ40" s="8" t="n">
        <v>0</v>
      </c>
      <c r="OA40" s="8" t="n">
        <v>0</v>
      </c>
      <c r="OB40" s="8" t="n">
        <v>0</v>
      </c>
      <c r="OC40" s="8" t="n">
        <v>10</v>
      </c>
      <c r="OD40" s="8" t="n">
        <v>0</v>
      </c>
      <c r="OE40" s="48" t="inlineStr">
        <is>
          <t>Lebih baik</t>
        </is>
      </c>
      <c r="OF40" s="48" t="inlineStr">
        <is>
          <t>Sama saja (tidak ada perbedaan waktu memasak MAUPUN rasa/bau makanan bila dibandingkan penggunaan sebelumnya)</t>
        </is>
      </c>
      <c r="OG40" s="48" t="inlineStr">
        <is>
          <t>Ya</t>
        </is>
      </c>
      <c r="OH40" s="8" t="n">
        <v>0</v>
      </c>
      <c r="OI40" s="8" t="n">
        <v>0</v>
      </c>
      <c r="OJ40" s="8" t="n">
        <v>0</v>
      </c>
      <c r="OK40" s="8" t="n">
        <v>0</v>
      </c>
      <c r="OL40" s="8" t="n">
        <v>0</v>
      </c>
      <c r="OM40" s="8" t="n">
        <v>0</v>
      </c>
      <c r="ON40" s="8" t="n">
        <v>3</v>
      </c>
      <c r="OO40" s="8" t="n">
        <v>0</v>
      </c>
      <c r="OP40" s="48">
        <f>VLOOKUP(AG40,'BUS 2'!$G$1:$CU$424,2,0)</f>
        <v/>
      </c>
      <c r="OQ40" s="8">
        <f>VLOOKUP(AG40,'BUS 2'!$G$1:$CU$424,3,0)</f>
        <v/>
      </c>
      <c r="OR40" s="8">
        <f>VLOOKUP(AG40,'BUS 2'!$G$1:$CU$424,4,0)</f>
        <v/>
      </c>
      <c r="OS40" s="8">
        <f>VLOOKUP(AG40,'BUS 2'!$G$1:$CU$424,5,0)</f>
        <v/>
      </c>
      <c r="OT40" s="8">
        <f>VLOOKUP(AG40,'BUS 2'!$G$1:$CU$424,6,0)</f>
        <v/>
      </c>
      <c r="OU40" s="8">
        <f>VLOOKUP(AG40,'BUS 2'!$G$1:$CU$424,7,0)</f>
        <v/>
      </c>
      <c r="OV40" s="8">
        <f>VLOOKUP(AG40,'BUS 2'!$G$1:$CU$424,8,0)</f>
        <v/>
      </c>
      <c r="OW40" s="8">
        <f>VLOOKUP(AG40,'BUS 2'!$G$1:$CU$424,9,0)</f>
        <v/>
      </c>
      <c r="OX40" s="8">
        <f>VLOOKUP(AG40,'BUS 2'!$G$1:$CU$424,10,0)</f>
        <v/>
      </c>
      <c r="OY40" s="8">
        <f>VLOOKUP(AG40,'BUS 2'!$G$1:$CU$424,11,0)</f>
        <v/>
      </c>
      <c r="OZ40" s="8">
        <f>VLOOKUP(AG40,'BUS 2'!$G$1:$CU$424,12,0)</f>
        <v/>
      </c>
      <c r="PA40" s="8">
        <f>VLOOKUP(AG40,'BUS 2'!$G$1:$CU$424,13,0)</f>
        <v/>
      </c>
      <c r="PB40" s="8">
        <f>VLOOKUP(AG40,'BUS 2'!$G$1:$CU$424,14,0)</f>
        <v/>
      </c>
      <c r="PC40" s="8">
        <f>VLOOKUP(AG40,'BUS 2'!$G$1:$CU$424,15,0)</f>
        <v/>
      </c>
      <c r="PD40" s="8">
        <f>VLOOKUP(AG40,'BUS 2'!$G$1:$CU$424,16,0)</f>
        <v/>
      </c>
      <c r="PE40" s="8">
        <f>VLOOKUP(AG40,'BUS 2'!$G$1:$CU$424,17,0)</f>
        <v/>
      </c>
      <c r="PF40" s="8">
        <f>VLOOKUP(AG40,'BUS 2'!$G$1:$CU$424,18,0)</f>
        <v/>
      </c>
      <c r="PG40" s="8">
        <f>VLOOKUP(AG40,'BUS 2'!$G$1:$CU$424,19,0)</f>
        <v/>
      </c>
      <c r="PH40" s="8">
        <f>VLOOKUP(AG40,'BUS 2'!$G$1:$CU$424,20,0)</f>
        <v/>
      </c>
      <c r="PI40" s="8">
        <f>VLOOKUP(AG40,'BUS 2'!$G$1:$CU$424,21,0)</f>
        <v/>
      </c>
      <c r="PJ40" s="8">
        <f>VLOOKUP(AG40,'BUS 2'!$G$1:$CU$424,22,0)</f>
        <v/>
      </c>
      <c r="PK40" s="8">
        <f>VLOOKUP(AG40,'BUS 2'!$G$1:$CU$424,23,0)</f>
        <v/>
      </c>
      <c r="PL40" s="8">
        <f>VLOOKUP(AG40,'BUS 2'!$G$1:$CU$424,24,0)</f>
        <v/>
      </c>
      <c r="PM40" s="8">
        <f>VLOOKUP(AG40,'BUS 2'!$G$1:$CU$424,25,0)</f>
        <v/>
      </c>
      <c r="PN40" s="8">
        <f>VLOOKUP(AG40,'BUS 2'!$G$1:$CU$424,26,0)</f>
        <v/>
      </c>
      <c r="PO40" s="8">
        <f>VLOOKUP(AG40,'BUS 2'!$G$1:$CU$424,27,0)</f>
        <v/>
      </c>
      <c r="PP40" s="8">
        <f>VLOOKUP(AG40,'BUS 2'!$G$1:$CU$424,28,0)</f>
        <v/>
      </c>
      <c r="PQ40" s="8">
        <f>VLOOKUP(AG40,'BUS 2'!$G$1:$CU$424,29,0)</f>
        <v/>
      </c>
      <c r="PR40" s="8">
        <f>VLOOKUP(AG40,'BUS 2'!$G$1:$CU$424,30,0)</f>
        <v/>
      </c>
      <c r="PS40" s="8">
        <f>VLOOKUP(AG40,'BUS 2'!$G$1:$CU$424,31,0)</f>
        <v/>
      </c>
      <c r="PT40" s="48" t="inlineStr">
        <is>
          <t>1-Disebarkan ke lahan terbuka</t>
        </is>
      </c>
      <c r="PU40" s="8" t="n">
        <v>0</v>
      </c>
      <c r="PV40" s="8" t="n">
        <v>0</v>
      </c>
      <c r="PW40" s="8" t="n">
        <v>0</v>
      </c>
      <c r="PX40" s="8" t="n">
        <v>0</v>
      </c>
      <c r="PY40" s="8" t="n">
        <v>0</v>
      </c>
      <c r="PZ40" s="8" t="n">
        <v>1</v>
      </c>
      <c r="QA40" s="8" t="n">
        <v>0</v>
      </c>
      <c r="QB40" s="8" t="n">
        <v>0</v>
      </c>
      <c r="QC40" s="8" t="n">
        <v>0</v>
      </c>
      <c r="QD40" s="48" t="n"/>
      <c r="QE40" s="36" t="n"/>
      <c r="QF40" s="35" t="n"/>
      <c r="QG40" s="35" t="n"/>
      <c r="QH40" s="35" t="n"/>
      <c r="QI40" s="35" t="n"/>
      <c r="QJ40" s="35" t="n"/>
      <c r="QK40" s="36" t="n"/>
      <c r="QL40" s="36" t="n"/>
      <c r="QM40" s="36" t="n"/>
      <c r="QN40" s="36" t="n"/>
      <c r="QO40" s="36" t="n"/>
      <c r="QP40" s="36" t="n"/>
      <c r="QQ40" s="36" t="n"/>
      <c r="QR40" s="36" t="n"/>
      <c r="QS40" s="36" t="n"/>
      <c r="QT40" s="36" t="n"/>
      <c r="QU40" s="36" t="n"/>
      <c r="QV40" s="36" t="n"/>
      <c r="QW40" s="35" t="n"/>
      <c r="QX40" s="35" t="n"/>
      <c r="QY40" s="35" t="n"/>
      <c r="QZ40" s="35" t="n"/>
      <c r="RA40" s="35" t="n"/>
      <c r="RB40" s="36" t="n"/>
      <c r="RC40" s="36" t="n"/>
      <c r="RD40" s="36" t="n"/>
      <c r="RE40" s="36" t="n"/>
      <c r="RF40" s="36" t="n"/>
      <c r="RG40" s="48" t="n"/>
      <c r="RH40" s="35" t="n"/>
      <c r="RI40" s="35" t="n"/>
      <c r="RJ40" s="35" t="n"/>
      <c r="RK40" s="35" t="n"/>
      <c r="RL40" s="35" t="n"/>
      <c r="RM40" s="48" t="n"/>
      <c r="RN40" s="48" t="n"/>
      <c r="RO40" s="48" t="n"/>
      <c r="RP40" s="48" t="n"/>
      <c r="RQ40" s="48" t="n"/>
      <c r="RR40" s="48" t="n"/>
      <c r="RS40" s="35" t="n"/>
      <c r="RT40" s="35" t="n"/>
      <c r="RU40" s="35" t="n"/>
      <c r="RV40" s="35" t="n"/>
      <c r="RW40" s="35" t="n"/>
      <c r="RX40" s="48" t="n"/>
      <c r="RY40" s="48" t="n"/>
      <c r="RZ40" s="48" t="n"/>
      <c r="SA40" s="48" t="n"/>
      <c r="SB40" s="48" t="n"/>
      <c r="SC40" s="48" t="inlineStr">
        <is>
          <t>1-Disebarkan ke lahan terbuka</t>
        </is>
      </c>
      <c r="SD40" s="39" t="n">
        <v>0</v>
      </c>
      <c r="SE40" s="39" t="n">
        <v>0</v>
      </c>
      <c r="SF40" s="39" t="n">
        <v>0</v>
      </c>
      <c r="SG40" s="39" t="n">
        <v>0</v>
      </c>
      <c r="SH40" s="39" t="n">
        <v>0</v>
      </c>
      <c r="SI40" s="8" t="n">
        <v>1</v>
      </c>
      <c r="SJ40" s="8" t="n">
        <v>0</v>
      </c>
      <c r="SK40" s="8" t="n">
        <v>0</v>
      </c>
      <c r="SL40" s="8" t="n">
        <v>0</v>
      </c>
      <c r="SM40" s="48" t="n"/>
      <c r="SN40" s="48" t="n"/>
      <c r="SO40" s="35" t="n"/>
      <c r="SP40" s="35" t="n"/>
      <c r="SQ40" s="35" t="n"/>
      <c r="SR40" s="35" t="n"/>
      <c r="SS40" s="35" t="n"/>
      <c r="ST40" s="48" t="n"/>
      <c r="SU40" s="48" t="n"/>
      <c r="SV40" s="48" t="n"/>
      <c r="SW40" s="48" t="n"/>
      <c r="SX40" s="48" t="n"/>
      <c r="SY40" s="8">
        <f>VLOOKUP(AG40,'BUS 2'!$G$1:$CU$424,33,0)</f>
        <v/>
      </c>
      <c r="SZ40" s="48">
        <f>VLOOKUP(AG40,'BUS 2'!$G$1:$CU$424,34,0)</f>
        <v/>
      </c>
      <c r="TA40" s="48">
        <f>VLOOKUP(AG40,'BUS 2'!$G$1:$CU$424,35,0)</f>
        <v/>
      </c>
      <c r="TB40" s="48">
        <f>VLOOKUP(AG40,'BUS 2'!$G$1:$CU$424,36,0)</f>
        <v/>
      </c>
      <c r="TC40" s="48">
        <f>VLOOKUP(AG40,'BUS 2'!$G$1:$CU$424,37,0)</f>
        <v/>
      </c>
      <c r="TD40" s="48">
        <f>VLOOKUP(AG40,'BUS 2'!$G$1:$CU$424,38,0)</f>
        <v/>
      </c>
      <c r="TE40" s="48">
        <f>VLOOKUP(AG40,'BUS 2'!$G$1:$CU$424,39,0)</f>
        <v/>
      </c>
      <c r="TF40" s="48">
        <f>VLOOKUP(AG40,'BUS 2'!$G$1:$CU$424,40,0)</f>
        <v/>
      </c>
      <c r="TG40" s="8">
        <f>VLOOKUP(AG40,'BUS 2'!$G$1:$CU$424,42,0)</f>
        <v/>
      </c>
      <c r="TH40" s="8">
        <f>VLOOKUP(AG40,'BUS 2'!$G$1:$CU$424,43,0)</f>
        <v/>
      </c>
      <c r="TI40" s="8">
        <f>VLOOKUP(AG40,'BUS 2'!$G$1:$CU$424,44,0)</f>
        <v/>
      </c>
      <c r="TJ40" s="8">
        <f>VLOOKUP(AG40,'BUS 2'!$G$1:$CU$424,45,0)</f>
        <v/>
      </c>
      <c r="TK40" s="8">
        <f>VLOOKUP(AG40,'BUS 2'!$G$1:$CU$424,46,0)</f>
        <v/>
      </c>
      <c r="TL40" s="8">
        <f>VLOOKUP(AG40,'BUS 2'!$G$1:$CU$424,47,0)</f>
        <v/>
      </c>
      <c r="TM40" s="8">
        <f>VLOOKUP(AG40,'BUS 2'!$G$1:$CU$424,48,0)</f>
        <v/>
      </c>
      <c r="TN40" s="8">
        <f>VLOOKUP(AG40,'BUS 2'!$G$1:$CU$424,49,0)</f>
        <v/>
      </c>
      <c r="TO40" s="8">
        <f>VLOOKUP(AG40,'BUS 2'!$G$1:$CU$424,50,0)</f>
        <v/>
      </c>
      <c r="TP40" s="8">
        <f>VLOOKUP(AG40,'BUS 2'!$G$1:$CU$424,51,0)</f>
        <v/>
      </c>
      <c r="TQ40" s="8">
        <f>VLOOKUP(AG40,'BUS 2'!$G$1:$CU$424,52,0)</f>
        <v/>
      </c>
      <c r="TR40" s="8">
        <f>VLOOKUP(AG40,'BUS 2'!$G$1:$CU$424,53,0)</f>
        <v/>
      </c>
      <c r="TS40" s="48">
        <f>VLOOKUP(AG40,'BUS 2'!$G$1:$CU$424,54,0)</f>
        <v/>
      </c>
      <c r="TT40" s="48">
        <f>VLOOKUP(AG40,'BUS 2'!$G$1:$CU$424,55,0)</f>
        <v/>
      </c>
      <c r="TU40" s="48">
        <f>VLOOKUP(AG40,'BUS 2'!$G$1:$CU$424,56,0)</f>
        <v/>
      </c>
      <c r="TV40" s="48">
        <f>VLOOKUP(AG40,'BUS 2'!$G$1:$CU$424,57,0)</f>
        <v/>
      </c>
      <c r="TW40" s="48">
        <f>VLOOKUP(AG40,'BUS 2'!$G$1:$CU$424,58,0)</f>
        <v/>
      </c>
      <c r="TX40" s="48">
        <f>VLOOKUP(AG40,'BUS 2'!$G$1:$CU$424,59,0)</f>
        <v/>
      </c>
      <c r="TY40" s="48">
        <f>VLOOKUP(AG40,'BUS 2'!$G$1:$CU$424,60,0)</f>
        <v/>
      </c>
      <c r="TZ40" s="48">
        <f>VLOOKUP(AG40,'BUS 2'!$G$1:$CU$424,61,0)</f>
        <v/>
      </c>
      <c r="UA40" s="48">
        <f>VLOOKUP(AG40,'BUS 2'!$G$1:$CU$424,62,0)</f>
        <v/>
      </c>
      <c r="UB40" s="48">
        <f>VLOOKUP(AG40,'BUS 2'!$G$1:$CU$424,63,0)</f>
        <v/>
      </c>
      <c r="UC40" s="48">
        <f>VLOOKUP(AG40,'BUS 2'!$G$1:$CU$424,64,0)</f>
        <v/>
      </c>
      <c r="UD40" s="48">
        <f>VLOOKUP(AG40,'BUS 2'!$G$1:$CU$424,65,0)</f>
        <v/>
      </c>
      <c r="UE40" s="48">
        <f>VLOOKUP(AG40,'BUS 2'!$G$1:$CU$424,66,0)</f>
        <v/>
      </c>
      <c r="UF40" s="48">
        <f>VLOOKUP(AG40,'BUS 2'!$G$1:$CU$424,67,0)</f>
        <v/>
      </c>
      <c r="UG40" s="48">
        <f>VLOOKUP(AG40,'BUS 2'!$G$1:$CU$424,68,0)</f>
        <v/>
      </c>
      <c r="UH40" s="48">
        <f>VLOOKUP(AG40,'BUS 2'!$G$1:$CU$424,69,0)</f>
        <v/>
      </c>
      <c r="UI40" s="48">
        <f>VLOOKUP(AG40,'BUS 2'!$G$1:$CU$424,70,0)</f>
        <v/>
      </c>
      <c r="UJ40" s="48">
        <f>VLOOKUP(AG40,'BUS 2'!$G$1:$CU$424,71,0)</f>
        <v/>
      </c>
      <c r="UK40" s="48">
        <f>VLOOKUP(AG40,'BUS 2'!$G$1:$CU$424,72,0)</f>
        <v/>
      </c>
      <c r="UL40" s="48">
        <f>VLOOKUP(AG40,'BUS 2'!$G$1:$CU$424,73,0)</f>
        <v/>
      </c>
      <c r="UM40" s="48">
        <f>VLOOKUP(AG40,'BUS 2'!$G$1:$CU$424,74,0)</f>
        <v/>
      </c>
      <c r="UN40" s="48">
        <f>VLOOKUP(AG40,'BUS 2'!$G$1:$CU$424,75,0)</f>
        <v/>
      </c>
      <c r="UO40" s="48">
        <f>VLOOKUP(AG40,'BUS 2'!$G$1:$CU$424,76,0)</f>
        <v/>
      </c>
      <c r="UP40" s="48">
        <f>VLOOKUP(AG40,'BUS 2'!$G$1:$CU$424,77,0)</f>
        <v/>
      </c>
      <c r="UQ40" s="48">
        <f>VLOOKUP(AG40,'BUS 2'!$G$1:$CU$424,78,0)</f>
        <v/>
      </c>
      <c r="UR40" s="48">
        <f>VLOOKUP(AG40,'BUS 2'!$G$1:$CU$424,79,0)</f>
        <v/>
      </c>
      <c r="US40" s="48">
        <f>VLOOKUP(AG40,'BUS 2'!$G$1:$CU$424,80,0)</f>
        <v/>
      </c>
      <c r="UT40" s="48">
        <f>VLOOKUP(AG40,'BUS 2'!$G$1:$CU$424,81,0)</f>
        <v/>
      </c>
      <c r="UU40" s="48" t="n"/>
      <c r="UV40" s="48" t="n"/>
      <c r="UW40" s="48" t="n"/>
      <c r="UX40" s="48" t="n"/>
      <c r="UY40" s="48" t="n"/>
      <c r="UZ40" s="48" t="n"/>
      <c r="VA40" s="48" t="inlineStr">
        <is>
          <t>Penggembalaan semi-terbuka</t>
        </is>
      </c>
      <c r="VB40" s="48" t="n"/>
      <c r="VC40" s="48" t="n"/>
      <c r="VD40" s="48" t="n"/>
      <c r="VE40" s="48" t="n"/>
      <c r="VF40" s="48" t="n"/>
      <c r="VG40" s="48" t="n"/>
      <c r="VH40" s="48" t="n"/>
      <c r="VI40" s="48" t="inlineStr">
        <is>
          <t>Sangat jarang (&gt;1 bulan sekali)</t>
        </is>
      </c>
      <c r="VJ40" s="48" t="n"/>
      <c r="VK40" s="48" t="n"/>
      <c r="VL40" s="48" t="n"/>
      <c r="VM40" s="48" t="n"/>
      <c r="VN40" s="48" t="n"/>
      <c r="VO40" s="48" t="n"/>
      <c r="VP40" s="48" t="n"/>
      <c r="VQ40" s="48" t="inlineStr">
        <is>
          <t>Jarang (1-3 minggu sekali)</t>
        </is>
      </c>
      <c r="VR40" s="48" t="n"/>
      <c r="VS40" s="48" t="n"/>
      <c r="VT40" s="48" t="n"/>
      <c r="VU40" s="48" t="n"/>
      <c r="VV40" s="48" t="n"/>
      <c r="VW40" s="48" t="n"/>
      <c r="VX40" s="48" t="n"/>
      <c r="VY40" s="48" t="n"/>
      <c r="VZ40" s="48" t="n"/>
      <c r="WA40" s="48" t="n"/>
      <c r="WB40" s="48" t="n"/>
      <c r="WC40" s="48" t="n"/>
      <c r="WD40" s="48" t="n"/>
      <c r="WE40" s="48" t="n"/>
      <c r="WF40" s="48" t="n"/>
      <c r="WG40" s="48" t="n"/>
      <c r="WH40" s="48" t="n"/>
      <c r="WI40" s="48" t="n"/>
      <c r="WJ40" s="48" t="n"/>
      <c r="WK40" s="48" t="n"/>
      <c r="WL40" s="48" t="n"/>
      <c r="WM40" s="48" t="n"/>
      <c r="WN40" s="48" t="n"/>
      <c r="WO40" s="48" t="n"/>
      <c r="WP40" s="48" t="n"/>
      <c r="WQ40" s="48" t="n"/>
      <c r="WR40" s="48" t="n"/>
      <c r="WS40" s="48" t="n"/>
      <c r="WT40" s="48" t="n"/>
      <c r="WU40" s="48" t="n"/>
      <c r="WV40" s="48" t="n"/>
      <c r="WW40" s="48" t="n"/>
      <c r="WX40" s="48" t="n"/>
      <c r="WY40" s="48" t="n"/>
      <c r="WZ40" s="48" t="n"/>
      <c r="XA40" s="48" t="n"/>
      <c r="XB40" s="48" t="n"/>
      <c r="XC40" s="48" t="n"/>
      <c r="XD40" s="48" t="n"/>
      <c r="XE40" s="48" t="n"/>
      <c r="XF40" s="48" t="n"/>
      <c r="XG40" s="48" t="n"/>
      <c r="XH40" s="48" t="n"/>
      <c r="XI40" s="48" t="n"/>
      <c r="XJ40" s="48" t="n"/>
      <c r="XK40" s="48" t="n"/>
      <c r="XL40" s="48" t="n"/>
      <c r="XM40" s="48" t="n"/>
      <c r="XN40" s="48" t="n"/>
      <c r="XO40" s="48" t="n"/>
      <c r="XP40" s="48" t="n"/>
      <c r="XQ40" s="48" t="n"/>
      <c r="XR40" s="48" t="n"/>
      <c r="XS40" s="48" t="n"/>
      <c r="XT40" s="48" t="n"/>
      <c r="XU40" s="48" t="n"/>
      <c r="XV40" s="48" t="n"/>
      <c r="XW40" s="48" t="n"/>
      <c r="XX40" s="48" t="n"/>
      <c r="XY40" s="48" t="n"/>
      <c r="XZ40" s="48" t="n"/>
      <c r="YA40" s="48" t="n"/>
      <c r="YB40" s="48" t="n"/>
      <c r="YC40" s="48" t="n"/>
      <c r="YD40" s="48" t="n"/>
      <c r="YE40" s="48" t="n"/>
      <c r="YF40" s="48" t="n"/>
      <c r="YG40" s="48" t="n"/>
      <c r="YH40" s="48" t="n"/>
      <c r="YI40" s="48" t="n"/>
      <c r="YJ40" s="48" t="n"/>
      <c r="YK40" s="48" t="n"/>
      <c r="YL40" s="48" t="n"/>
      <c r="YM40" s="48" t="n"/>
      <c r="YN40" s="48" t="inlineStr">
        <is>
          <t>3-Disimpan terbuka (dry lot)</t>
        </is>
      </c>
      <c r="YO40" s="8" t="n">
        <v>0</v>
      </c>
      <c r="YP40" s="8" t="n">
        <v>0</v>
      </c>
      <c r="YQ40" s="8" t="n">
        <v>0</v>
      </c>
      <c r="YR40" s="8" t="n">
        <v>0</v>
      </c>
      <c r="YS40" s="8" t="n">
        <v>0</v>
      </c>
      <c r="YT40" s="8" t="n">
        <v>0</v>
      </c>
      <c r="YU40" s="8" t="n">
        <v>1</v>
      </c>
      <c r="YV40" s="8" t="n">
        <v>0</v>
      </c>
      <c r="YW40" s="8" t="n">
        <v>0</v>
      </c>
      <c r="YX40" s="8" t="n">
        <v>0</v>
      </c>
      <c r="YY40" s="8" t="n">
        <v>0</v>
      </c>
      <c r="YZ40" s="8" t="n">
        <v>0</v>
      </c>
      <c r="ZA40" s="48" t="n"/>
      <c r="ZB40" s="48" t="n"/>
      <c r="ZC40" s="48" t="n"/>
      <c r="ZD40" s="48" t="n"/>
      <c r="ZE40" s="48" t="n"/>
      <c r="ZF40" s="48" t="n"/>
      <c r="ZG40" s="48" t="n"/>
      <c r="ZH40" s="48" t="n"/>
      <c r="ZI40" s="48" t="n"/>
      <c r="ZJ40" s="48" t="n"/>
      <c r="ZK40" s="48" t="n"/>
      <c r="ZL40" s="48" t="n"/>
      <c r="ZM40" s="48" t="n"/>
      <c r="ZN40" s="48" t="n"/>
      <c r="ZO40" s="48" t="n"/>
      <c r="ZP40" s="48" t="n"/>
      <c r="ZQ40" s="48" t="n"/>
      <c r="ZR40" s="48" t="n"/>
      <c r="ZS40" s="48" t="n"/>
      <c r="ZT40" s="48" t="n"/>
      <c r="ZU40" s="48" t="n"/>
      <c r="ZV40" s="48" t="n"/>
      <c r="ZW40" s="48" t="n"/>
      <c r="ZX40" s="48" t="n"/>
      <c r="ZY40" s="48" t="n"/>
      <c r="ZZ40" s="48" t="n"/>
      <c r="AAA40" s="48" t="n"/>
      <c r="AAB40" s="8" t="n">
        <v>1</v>
      </c>
      <c r="AAC40" s="48" t="n"/>
      <c r="AAD40" s="48" t="n"/>
      <c r="AAE40" s="48" t="n"/>
      <c r="AAF40" s="48" t="n"/>
      <c r="AAG40" s="48" t="n"/>
      <c r="AAH40" s="48" t="n"/>
      <c r="AAI40" s="48" t="n"/>
      <c r="AAJ40" s="48" t="inlineStr">
        <is>
          <t>Pakan kering (misal: konsentrat, silase, pelet)</t>
        </is>
      </c>
      <c r="AAK40" s="48" t="n"/>
      <c r="AAL40" s="48" t="inlineStr">
        <is>
          <t>Ya</t>
        </is>
      </c>
      <c r="AAM40" s="48" t="inlineStr">
        <is>
          <t>Padat Cair</t>
        </is>
      </c>
      <c r="AAN40" s="8" t="n">
        <v>1</v>
      </c>
      <c r="AAO40" s="8" t="n">
        <v>1</v>
      </c>
      <c r="AAP40" s="8" t="n">
        <v>250</v>
      </c>
      <c r="AAQ40" s="8" t="n">
        <v>50</v>
      </c>
      <c r="AAR40" s="48" t="inlineStr">
        <is>
          <t>Ya</t>
        </is>
      </c>
      <c r="AAS40" s="48" t="inlineStr">
        <is>
          <t>Tidak pasti/ragu-ragu</t>
        </is>
      </c>
      <c r="AAT40" s="48" t="inlineStr">
        <is>
          <t>Digunakan untuk pupuk di lahan pertanian sendiri Diberikan gratis ke orang lain</t>
        </is>
      </c>
      <c r="AAU40" s="8" t="n">
        <v>1</v>
      </c>
      <c r="AAV40" s="8" t="n">
        <v>0</v>
      </c>
      <c r="AAW40" s="8" t="n">
        <v>0</v>
      </c>
      <c r="AAX40" s="8" t="n">
        <v>0</v>
      </c>
      <c r="AAY40" s="8" t="n">
        <v>1</v>
      </c>
      <c r="AAZ40" s="8" t="n">
        <v>0</v>
      </c>
      <c r="ABA40" s="8" t="n">
        <v>0</v>
      </c>
      <c r="ABB40" s="48" t="inlineStr">
        <is>
          <t>Pestisida organik</t>
        </is>
      </c>
      <c r="ABC40" s="8" t="n">
        <v>0</v>
      </c>
      <c r="ABD40" s="8" t="n">
        <v>0</v>
      </c>
      <c r="ABE40" s="8" t="n">
        <v>1</v>
      </c>
      <c r="ABF40" s="8" t="n">
        <v>0</v>
      </c>
      <c r="ABG40" s="8" t="n">
        <v>0</v>
      </c>
      <c r="ABH40" s="48" t="n"/>
      <c r="ABI40" s="48" t="n"/>
      <c r="ABJ40" s="48" t="n"/>
      <c r="ABK40" s="48" t="n"/>
      <c r="ABL40" s="48" t="n"/>
      <c r="ABM40" s="48" t="n"/>
      <c r="ABN40" s="48" t="n"/>
      <c r="ABO40" s="48" t="n"/>
      <c r="ABP40" s="48" t="n"/>
      <c r="ABQ40" s="48" t="inlineStr">
        <is>
          <t>Padi, jagung, sayur bayam, sayur kacang panjang, timun</t>
        </is>
      </c>
      <c r="ABR40" s="48" t="inlineStr">
        <is>
          <t>Jarang (1 bulan sekali)</t>
        </is>
      </c>
      <c r="ABS40" s="8" t="n">
        <v>15000</v>
      </c>
      <c r="ABT40" s="48" t="n"/>
      <c r="ABU40" s="8" t="n">
        <v>1</v>
      </c>
      <c r="ABV40" s="8" t="n">
        <v>100</v>
      </c>
      <c r="ABW40" s="48" t="inlineStr">
        <is>
          <t>Urea</t>
        </is>
      </c>
      <c r="ABX40" s="48" t="n"/>
      <c r="ABY40" s="8" t="n">
        <v>250</v>
      </c>
      <c r="ABZ40" s="8" t="n">
        <v>1600</v>
      </c>
      <c r="ACA40" s="8" t="n">
        <v>100</v>
      </c>
      <c r="ACB40" s="8" t="n">
        <v>2000</v>
      </c>
      <c r="ACC40" s="8" t="n">
        <v>1300</v>
      </c>
      <c r="ACD40" s="8" t="n">
        <v>7000</v>
      </c>
      <c r="ACE40" s="48" t="inlineStr">
        <is>
          <t>Ya</t>
        </is>
      </c>
      <c r="ACF40" s="48" t="inlineStr">
        <is>
          <t>Sangat meningkat</t>
        </is>
      </c>
      <c r="ACG40" s="48" t="inlineStr">
        <is>
          <t>Sangat meningkat</t>
        </is>
      </c>
      <c r="ACH40" s="48" t="inlineStr">
        <is>
          <t>Tidak ada perubahan</t>
        </is>
      </c>
      <c r="ACI40" s="48" t="n"/>
      <c r="ACJ40" s="48" t="n"/>
      <c r="ACK40" s="48" t="inlineStr">
        <is>
          <t>Lainnya</t>
        </is>
      </c>
      <c r="ACL40" s="8" t="n">
        <v>0</v>
      </c>
      <c r="ACM40" s="8" t="n">
        <v>0</v>
      </c>
      <c r="ACN40" s="8" t="n">
        <v>0</v>
      </c>
      <c r="ACO40" s="8" t="n">
        <v>0</v>
      </c>
      <c r="ACP40" s="8" t="n">
        <v>0</v>
      </c>
      <c r="ACQ40" s="8" t="n">
        <v>0</v>
      </c>
      <c r="ACR40" s="8" t="n">
        <v>1</v>
      </c>
      <c r="ACS40" s="48" t="inlineStr">
        <is>
          <t>Diberikan gratis ke tetangga</t>
        </is>
      </c>
      <c r="ACT40" s="48" t="inlineStr">
        <is>
          <t>-</t>
        </is>
      </c>
      <c r="ACU40" s="48" t="inlineStr">
        <is>
          <t>Manfaat besar dan membantu kehidupan sehari-hari</t>
        </is>
      </c>
      <c r="ACV40" s="48" t="inlineStr">
        <is>
          <t>Berkurang</t>
        </is>
      </c>
      <c r="ACW40" s="48" t="inlineStr">
        <is>
          <t>Anggota keluarga - Perempuan dewasa</t>
        </is>
      </c>
      <c r="ACX40" s="48" t="inlineStr">
        <is>
          <t>Setuju</t>
        </is>
      </c>
      <c r="ACY40" s="48" t="inlineStr">
        <is>
          <t>Anggota keluarga - Laki-laki dewasa Anggota keluarga - Perempuan dewasa</t>
        </is>
      </c>
      <c r="ACZ40" s="8" t="n">
        <v>1</v>
      </c>
      <c r="ADA40" s="8" t="n">
        <v>1</v>
      </c>
      <c r="ADB40" s="8" t="n">
        <v>0</v>
      </c>
      <c r="ADC40" s="8" t="n">
        <v>0</v>
      </c>
      <c r="ADD40" s="48" t="inlineStr">
        <is>
          <t>Sangat puas</t>
        </is>
      </c>
      <c r="ADE40" s="48" t="inlineStr">
        <is>
          <t>Puas</t>
        </is>
      </c>
      <c r="ADF40" s="48" t="inlineStr">
        <is>
          <t>Puas</t>
        </is>
      </c>
      <c r="ADG40" s="48" t="inlineStr">
        <is>
          <t>Puas</t>
        </is>
      </c>
      <c r="ADH40" s="48" t="inlineStr">
        <is>
          <t>Tidak</t>
        </is>
      </c>
      <c r="ADI40" s="48" t="n"/>
      <c r="ADJ40" s="48" t="inlineStr">
        <is>
          <t>Puas</t>
        </is>
      </c>
      <c r="ADK40" s="48" t="n"/>
      <c r="ADL40" s="48" t="n"/>
      <c r="ADM40" s="48" t="n"/>
      <c r="ADN40" s="48" t="n"/>
      <c r="ADO40" s="48" t="n"/>
      <c r="ADP40" s="48" t="n"/>
      <c r="ADQ40" s="48" t="n"/>
      <c r="ADR40" s="48" t="n"/>
      <c r="ADS40" s="48" t="n"/>
      <c r="ADT40" s="48" t="n"/>
      <c r="ADU40" s="48" t="inlineStr">
        <is>
          <t>Menghubungi CPO atau pendamping</t>
        </is>
      </c>
      <c r="ADV40" s="8" t="n">
        <v>0</v>
      </c>
      <c r="ADW40" s="8" t="n">
        <v>0</v>
      </c>
      <c r="ADX40" s="8" t="n">
        <v>0</v>
      </c>
      <c r="ADY40" s="8" t="n">
        <v>0</v>
      </c>
      <c r="ADZ40" s="8" t="n">
        <v>1</v>
      </c>
      <c r="AEA40" s="8" t="n">
        <v>0</v>
      </c>
      <c r="AEB40" s="8" t="n">
        <v>0</v>
      </c>
      <c r="AEC40" s="8" t="n">
        <v>0</v>
      </c>
      <c r="AED40" s="48" t="inlineStr">
        <is>
          <t>Hubungi CPO</t>
        </is>
      </c>
      <c r="AEE40" s="48" t="inlineStr">
        <is>
          <t>Laki-laki dewasa</t>
        </is>
      </c>
      <c r="AEF40" s="48" t="n"/>
      <c r="AEG40" s="48" t="inlineStr">
        <is>
          <t>Menelepon atau WA langsung</t>
        </is>
      </c>
      <c r="AEH40" s="48" t="n"/>
      <c r="AEI40" s="48" t="inlineStr">
        <is>
          <t>Pengerjaan awal di bak sebaiknya lebih diperbaiki dan diperhatikan pengerjaannya. Kontrol dan pengawasan lebih ditambah</t>
        </is>
      </c>
      <c r="AEJ40" s="48" t="inlineStr">
        <is>
          <t>Ya, selalu</t>
        </is>
      </c>
      <c r="AEK40" s="48" t="inlineStr">
        <is>
          <t>Pengurangan pengeluaran rumah tangga (bahan bakar minyak, pupuk, dll.) Lebih mudah mendapatkan energi Memasak lebih cepat Lebih aman Peningkatan kebersihan kandang ternak Pemanfaatan bio-slurry sebagai pupuk Dapur lebih bersih dan bebas asap Mendapatkan subsidi</t>
        </is>
      </c>
      <c r="AEL40" s="8" t="n">
        <v>1</v>
      </c>
      <c r="AEM40" s="8" t="n">
        <v>1</v>
      </c>
      <c r="AEN40" s="8" t="n">
        <v>0</v>
      </c>
      <c r="AEO40" s="8" t="n">
        <v>1</v>
      </c>
      <c r="AEP40" s="8" t="n">
        <v>1</v>
      </c>
      <c r="AEQ40" s="8" t="n">
        <v>0</v>
      </c>
      <c r="AER40" s="8" t="n">
        <v>1</v>
      </c>
      <c r="AES40" s="8" t="n">
        <v>1</v>
      </c>
      <c r="AET40" s="8" t="n">
        <v>1</v>
      </c>
      <c r="AEU40" s="8" t="n">
        <v>0</v>
      </c>
      <c r="AEV40" s="8" t="n">
        <v>1</v>
      </c>
      <c r="AEW40" s="8" t="n">
        <v>0</v>
      </c>
      <c r="AEX40" s="48" t="n"/>
      <c r="AEY40" s="48" t="inlineStr">
        <is>
          <t>Mengurangi pengeluaran energi</t>
        </is>
      </c>
      <c r="AEZ40" s="48" t="n"/>
      <c r="AFA40" s="48" t="inlineStr">
        <is>
          <t>Pemerintah daerah</t>
        </is>
      </c>
      <c r="AFB40" s="48" t="n"/>
      <c r="AFC40" s="48" t="inlineStr">
        <is>
          <t>1000384525-15_49_52.jpg</t>
        </is>
      </c>
      <c r="AFD40" s="16" t="inlineStr">
        <is>
          <t>https://kf.kobotoolbox.org/api/v2/assets/avstPQqLr3Ab3ZdcVTXZ6f/data/672890663/attachments/attYvygf7PohGzc46VoKSUyY/</t>
        </is>
      </c>
      <c r="AFE40" s="48" t="inlineStr">
        <is>
          <t>1000384526-15_49_57.jpg</t>
        </is>
      </c>
      <c r="AFF40" s="16" t="inlineStr">
        <is>
          <t>https://kf.kobotoolbox.org/api/v2/assets/avstPQqLr3Ab3ZdcVTXZ6f/data/672890663/attachments/atttMfUsriZgcverjrjnPZCJ/</t>
        </is>
      </c>
      <c r="AFG40" s="48" t="inlineStr">
        <is>
          <t>Laylah</t>
        </is>
      </c>
      <c r="AFH40" s="48" t="n"/>
      <c r="AFI40" s="27" t="inlineStr">
        <is>
          <t>A12. Pengerjaan tukang kurang baik. C1 perbaikan di lantai dan dinding dapur. C7 mata iritasi karena kena gas diawal pengerjaan disarankan pakai kacamata. D19 biaya pengerjaan bak dan pasang pipa juga kompor. E10 kotoran sapi 100%</t>
        </is>
      </c>
      <c r="AFJ40" s="48" t="n"/>
      <c r="AFK40" s="48" t="n"/>
      <c r="AFL40" s="48" t="n"/>
      <c r="AFM40" s="48" t="n"/>
      <c r="AFN40" s="48" t="n"/>
      <c r="AFO40" s="48" t="n"/>
      <c r="AFP40" s="48" t="n"/>
      <c r="AFQ40" s="48" t="n"/>
      <c r="AFR40" s="48" t="n"/>
      <c r="AFS40" s="48" t="n"/>
      <c r="AFT40" s="48" t="n"/>
      <c r="AFU40" s="48" t="n"/>
      <c r="AFV40" s="48" t="n"/>
      <c r="AFW40" s="48" t="n"/>
      <c r="AFX40" s="48" t="n"/>
      <c r="AFY40" s="48" t="n"/>
      <c r="AFZ40" s="48" t="n"/>
      <c r="AGA40" s="48" t="n"/>
      <c r="AGB40" s="48" t="n"/>
      <c r="AGC40" s="48" t="n"/>
      <c r="AGD40" s="48" t="n"/>
      <c r="AGE40" s="48" t="n"/>
      <c r="AGF40" s="48" t="n"/>
      <c r="AGG40" s="48" t="n"/>
      <c r="AGH40" s="48" t="n"/>
      <c r="AGI40" s="48" t="n"/>
      <c r="AGJ40" s="48" t="n"/>
      <c r="AGK40" s="48" t="n"/>
      <c r="AGL40" s="48" t="n"/>
      <c r="AGM40" s="48" t="n"/>
      <c r="AGN40" s="48" t="n"/>
      <c r="AGO40" s="48" t="n"/>
      <c r="AGP40" s="48" t="n"/>
      <c r="AGQ40" s="48" t="n"/>
      <c r="AGR40" s="48" t="n"/>
      <c r="AGS40" s="48" t="n"/>
      <c r="AGT40" s="48" t="n"/>
      <c r="AGU40" s="48" t="n"/>
      <c r="AGV40" s="48" t="n"/>
      <c r="AGW40" s="48" t="n"/>
      <c r="AGX40" s="48" t="n"/>
      <c r="AGY40" s="48" t="n"/>
      <c r="AGZ40" s="48" t="n"/>
      <c r="AHA40" s="48" t="n"/>
      <c r="AHB40" s="48" t="n"/>
      <c r="AHC40" s="48" t="n"/>
      <c r="AHD40" s="48" t="n"/>
      <c r="AHE40" s="48" t="n"/>
      <c r="AHF40" s="48" t="n"/>
      <c r="AHG40" s="48" t="n"/>
      <c r="AHH40" s="48" t="n"/>
      <c r="AHI40" s="48" t="n"/>
      <c r="AHJ40" s="48" t="n"/>
      <c r="AHK40" s="48" t="n"/>
      <c r="AHL40" s="48" t="n"/>
      <c r="AHM40" s="48" t="n"/>
      <c r="AHN40" s="48" t="n"/>
      <c r="AHO40" s="48" t="n"/>
      <c r="AHP40" s="48" t="n"/>
      <c r="AHQ40" s="48" t="n"/>
      <c r="AHR40" s="48" t="n"/>
      <c r="AHS40" s="48" t="n"/>
      <c r="AHT40" s="48" t="n"/>
      <c r="AHU40" s="48" t="n"/>
      <c r="AHV40" s="48" t="n"/>
      <c r="AHW40" s="48" t="n"/>
      <c r="AHX40" s="48" t="n"/>
      <c r="AHY40" s="48" t="n"/>
      <c r="AHZ40" s="48" t="n"/>
      <c r="AIA40" s="48" t="n"/>
      <c r="AIB40" s="48" t="n"/>
      <c r="AIC40" s="48" t="n"/>
      <c r="AID40" s="48" t="n"/>
      <c r="AIE40" s="48" t="n"/>
      <c r="AIF40" s="48" t="n"/>
      <c r="AIG40" s="48" t="n"/>
      <c r="AIH40" s="48" t="n"/>
      <c r="AII40" s="48" t="n"/>
      <c r="AIJ40" s="48" t="n"/>
      <c r="AIK40" s="48" t="n"/>
      <c r="AIL40" s="48" t="n"/>
      <c r="AIM40" s="48" t="n"/>
      <c r="AIN40" s="48" t="n"/>
      <c r="AIO40" s="48" t="n"/>
      <c r="AIP40" s="48" t="n"/>
      <c r="AIQ40" s="48" t="n"/>
      <c r="AIR40" s="48" t="n"/>
      <c r="AIS40" s="48" t="n"/>
      <c r="AIT40" s="48" t="n"/>
      <c r="AIU40" s="48" t="n"/>
      <c r="AIV40" s="48" t="n"/>
      <c r="AIW40" s="48" t="n"/>
      <c r="AIX40" s="48" t="n"/>
      <c r="AIY40" s="48" t="n"/>
      <c r="AIZ40" s="48" t="n"/>
      <c r="AJA40" s="48" t="n"/>
      <c r="AJB40" s="48" t="n"/>
      <c r="AJC40" s="48" t="n"/>
      <c r="AJD40" s="48" t="n"/>
      <c r="AJE40" s="48" t="n"/>
      <c r="AJF40" s="48" t="n"/>
      <c r="AJG40" s="48" t="n"/>
      <c r="AJH40" s="48" t="n"/>
      <c r="AJI40" s="48" t="n"/>
      <c r="AJJ40" s="48" t="n"/>
      <c r="AJK40" s="48" t="n"/>
      <c r="AJL40" s="48" t="n"/>
      <c r="AJM40" s="48" t="n"/>
      <c r="AJN40" s="48" t="n"/>
      <c r="AJO40" s="48" t="n"/>
      <c r="AJP40" s="48" t="n"/>
      <c r="AJQ40" s="48" t="n"/>
      <c r="AJR40" s="48" t="n"/>
      <c r="AJS40" s="48" t="n"/>
      <c r="AJT40" s="48" t="n"/>
      <c r="AJU40" s="48" t="n"/>
      <c r="AJV40" s="48" t="n"/>
      <c r="AJW40" s="48" t="n"/>
      <c r="AJX40" s="48" t="n"/>
      <c r="AJY40" s="48" t="n"/>
      <c r="AJZ40" s="48" t="n"/>
      <c r="AKA40" s="48" t="n"/>
      <c r="AKB40" s="48" t="n"/>
      <c r="AKC40" s="48" t="n"/>
      <c r="AKD40" s="48" t="n"/>
      <c r="AKE40" s="48" t="n"/>
      <c r="AKF40" s="48" t="n"/>
      <c r="AKG40" s="48" t="n"/>
      <c r="AKH40" s="48" t="n"/>
      <c r="AKI40" s="48" t="n"/>
      <c r="AKJ40" s="48" t="n"/>
      <c r="AKK40" s="48" t="n"/>
      <c r="AKL40" s="48" t="n"/>
      <c r="AKM40" s="48" t="n"/>
      <c r="AKN40" s="48" t="n"/>
      <c r="AKO40" s="48" t="n"/>
      <c r="AKP40" s="48" t="n"/>
      <c r="AKQ40" s="48" t="n"/>
      <c r="AKR40" s="48" t="n"/>
      <c r="AKS40" s="48" t="n"/>
      <c r="AKT40" s="48" t="n"/>
      <c r="AKU40" s="48" t="n"/>
      <c r="AKV40" s="48" t="n"/>
      <c r="AKW40" s="48" t="n"/>
      <c r="AKX40" s="48" t="n"/>
      <c r="AKY40" s="48" t="n"/>
      <c r="AKZ40" s="48" t="n"/>
      <c r="ALA40" s="48" t="n"/>
      <c r="ALB40" s="48" t="n"/>
      <c r="ALC40" s="48" t="n"/>
      <c r="ALD40" s="48" t="n"/>
      <c r="ALE40" s="48" t="n"/>
      <c r="ALF40" s="48" t="n"/>
      <c r="ALG40" s="48" t="n"/>
      <c r="ALH40" s="48" t="n"/>
      <c r="ALI40" s="48" t="n"/>
      <c r="ALJ40" s="48" t="n"/>
      <c r="ALK40" s="48" t="n"/>
      <c r="ALL40" s="48" t="n"/>
      <c r="ALM40" s="48" t="n"/>
      <c r="ALN40" s="48" t="n"/>
      <c r="ALO40" s="48" t="n"/>
      <c r="ALP40" s="48" t="n"/>
      <c r="ALQ40" s="48" t="n"/>
      <c r="ALR40" s="48" t="n"/>
      <c r="ALS40" s="48" t="n"/>
      <c r="ALT40" s="48" t="n"/>
      <c r="ALU40" s="48" t="n"/>
      <c r="ALV40" s="48" t="n"/>
      <c r="ALW40" s="48" t="n"/>
      <c r="ALX40" s="48" t="n"/>
      <c r="ALY40" s="48" t="n"/>
      <c r="ALZ40" s="48" t="n"/>
      <c r="AMA40" s="48" t="n"/>
      <c r="AMB40" s="48" t="n"/>
      <c r="AMC40" s="48" t="n"/>
      <c r="AMD40" s="48" t="n"/>
      <c r="AME40" s="48" t="n"/>
      <c r="AMF40" s="48" t="n"/>
      <c r="AMG40" s="48" t="n"/>
      <c r="AMH40" s="48" t="n"/>
      <c r="AMI40" s="48" t="n"/>
      <c r="AMJ40" s="48" t="n"/>
      <c r="AMK40" s="48" t="n"/>
      <c r="AML40" s="48" t="n"/>
      <c r="AMM40" s="48" t="n"/>
      <c r="AMN40" s="48" t="n"/>
      <c r="AMO40" s="48" t="n"/>
      <c r="AMP40" s="48" t="n"/>
      <c r="AMQ40" s="48" t="n"/>
      <c r="AMR40" s="48" t="n"/>
      <c r="AMS40" s="48" t="n"/>
      <c r="AMT40" s="48" t="n"/>
      <c r="AMU40" s="48" t="n"/>
      <c r="AMV40" s="48" t="n"/>
      <c r="AMW40" s="48" t="n"/>
      <c r="AMX40" s="48" t="n"/>
      <c r="AMY40" s="48" t="n"/>
      <c r="AMZ40" s="48" t="n"/>
      <c r="ANA40" s="48" t="n"/>
      <c r="ANB40" s="48" t="n"/>
      <c r="ANC40" s="48" t="n"/>
      <c r="AND40" s="48" t="n"/>
      <c r="ANE40" s="48" t="n"/>
      <c r="ANF40" s="48" t="n"/>
      <c r="ANG40" s="48" t="n"/>
      <c r="ANH40" s="48" t="n"/>
      <c r="ANI40" s="48" t="n"/>
      <c r="ANJ40" s="48" t="n"/>
      <c r="ANK40" s="48" t="n"/>
      <c r="ANL40" s="48" t="n"/>
      <c r="ANM40" s="48" t="n"/>
      <c r="ANN40" s="48" t="n"/>
      <c r="ANO40" s="48" t="n"/>
      <c r="ANP40" s="48" t="n"/>
      <c r="ANQ40" s="48" t="n"/>
      <c r="ANR40" s="48" t="n"/>
      <c r="ANS40" s="48" t="n"/>
      <c r="ANT40" s="48" t="n"/>
      <c r="ANU40" s="48" t="n"/>
      <c r="ANV40" s="48" t="n"/>
      <c r="ANW40" s="48" t="n"/>
      <c r="ANX40" s="48" t="n"/>
      <c r="ANY40" s="48" t="n"/>
      <c r="ANZ40" s="48" t="n"/>
      <c r="AOA40" s="48" t="n"/>
      <c r="AOB40" s="48" t="n"/>
      <c r="AOC40" s="48" t="n"/>
      <c r="AOD40" s="48" t="n"/>
      <c r="AOE40" s="48" t="n"/>
      <c r="AOF40" s="48" t="n"/>
      <c r="AOG40" s="48" t="n"/>
      <c r="AOH40" s="48" t="n"/>
      <c r="AOI40" s="48" t="n"/>
      <c r="AOJ40" s="48" t="n"/>
      <c r="AOK40" s="48" t="n"/>
      <c r="AOL40" s="48" t="n"/>
      <c r="AOM40" s="48" t="n"/>
      <c r="AON40" s="48" t="n"/>
      <c r="AOO40" s="48" t="n"/>
      <c r="AOP40" s="48" t="n"/>
      <c r="AOQ40" s="48" t="n"/>
      <c r="AOR40" s="48" t="n"/>
      <c r="AOS40" s="48" t="n"/>
      <c r="AOT40" s="48" t="n"/>
      <c r="AOU40" s="48" t="n"/>
      <c r="AOV40" s="48" t="n"/>
      <c r="AOW40" s="48" t="n"/>
      <c r="AOX40" s="48" t="n"/>
      <c r="AOY40" s="48" t="n"/>
      <c r="AOZ40" s="48" t="n"/>
      <c r="APA40" s="48" t="n"/>
      <c r="APB40" s="48" t="n"/>
      <c r="APC40" s="48" t="n"/>
      <c r="APD40" s="48" t="n"/>
      <c r="APE40" s="48" t="n"/>
      <c r="APF40" s="48" t="n"/>
      <c r="APG40" s="48" t="n"/>
      <c r="APH40" s="48" t="n"/>
      <c r="API40" s="48" t="n"/>
      <c r="APJ40" s="48" t="n"/>
      <c r="APK40" s="48" t="n"/>
      <c r="APL40" s="48" t="n"/>
      <c r="APM40" s="48" t="n"/>
      <c r="APN40" s="48" t="n"/>
      <c r="APO40" s="48" t="n"/>
      <c r="APP40" s="48" t="n"/>
      <c r="APQ40" s="48" t="n"/>
      <c r="APR40" s="48" t="n"/>
      <c r="APS40" s="48" t="n"/>
      <c r="APT40" s="48" t="n"/>
      <c r="APU40" s="48" t="n"/>
      <c r="APV40" s="48" t="n"/>
      <c r="APW40" s="48" t="n"/>
      <c r="APX40" s="48" t="n"/>
      <c r="APY40" s="48" t="n"/>
      <c r="APZ40" s="48" t="n"/>
      <c r="AQA40" s="48" t="n"/>
      <c r="AQB40" s="48" t="n"/>
      <c r="AQC40" s="48" t="n"/>
      <c r="AQD40" s="48" t="n"/>
      <c r="AQE40" s="48" t="n"/>
      <c r="AQF40" s="48" t="n"/>
      <c r="AQG40" s="48" t="n"/>
      <c r="AQH40" s="48" t="n"/>
      <c r="AQI40" s="48" t="n"/>
      <c r="AQJ40" s="48" t="n"/>
      <c r="AQK40" s="48" t="n"/>
      <c r="AQL40" s="48" t="n"/>
      <c r="AQM40" s="48" t="n"/>
      <c r="AQN40" s="48" t="n"/>
      <c r="AQO40" s="48" t="n"/>
      <c r="AQP40" s="48" t="n"/>
      <c r="AQQ40" s="48" t="n"/>
      <c r="AQR40" s="48" t="n"/>
      <c r="AQS40" s="48" t="n"/>
      <c r="AQT40" s="48" t="n"/>
      <c r="AQU40" s="48" t="n"/>
      <c r="AQV40" s="48" t="n"/>
      <c r="AQW40" s="48" t="n"/>
      <c r="AQX40" s="48" t="n"/>
      <c r="AQY40" s="48" t="n"/>
      <c r="AQZ40" s="48" t="n"/>
      <c r="ARA40" s="48" t="n"/>
      <c r="ARB40" s="48" t="n"/>
      <c r="ARC40" s="48" t="n"/>
      <c r="ARD40" s="48" t="n"/>
      <c r="ARE40" s="48" t="n"/>
      <c r="ARF40" s="48" t="n"/>
      <c r="ARG40" s="48" t="n"/>
      <c r="ARH40" s="48" t="n"/>
      <c r="ARI40" s="48" t="n"/>
      <c r="ARJ40" s="48" t="n"/>
      <c r="ARK40" s="48" t="n"/>
      <c r="ARL40" s="48" t="n"/>
      <c r="ARM40" s="48" t="n"/>
      <c r="ARN40" s="48" t="n"/>
      <c r="ARO40" s="48" t="n"/>
      <c r="ARP40" s="48" t="n"/>
      <c r="ARQ40" s="48" t="n"/>
      <c r="ARR40" s="48" t="n"/>
      <c r="ARS40" s="48" t="n"/>
      <c r="ART40" s="48" t="n"/>
      <c r="ARU40" s="48" t="n"/>
      <c r="ARV40" s="48" t="n"/>
      <c r="ARW40" s="48" t="n"/>
      <c r="ARX40" s="48" t="n"/>
      <c r="ARY40" s="48" t="n"/>
      <c r="ARZ40" s="48" t="n"/>
      <c r="ASA40" s="48" t="n"/>
      <c r="ASB40" s="48" t="n"/>
      <c r="ASC40" s="48" t="n"/>
      <c r="ASD40" s="48" t="n"/>
      <c r="ASE40" s="48" t="n"/>
      <c r="ASF40" s="48" t="n"/>
      <c r="ASG40" s="48" t="n"/>
      <c r="ASH40" s="48" t="n"/>
      <c r="ASI40" s="48" t="n"/>
      <c r="ASJ40" s="48" t="n"/>
      <c r="ASK40" s="48" t="n"/>
      <c r="ASL40" s="48" t="n"/>
      <c r="ASM40" s="48" t="n"/>
      <c r="ASN40" s="48" t="n"/>
      <c r="ASO40" s="48" t="n"/>
      <c r="ASP40" s="48" t="n"/>
      <c r="ASQ40" s="48" t="n"/>
      <c r="ASR40" s="48" t="n"/>
      <c r="ASS40" s="48" t="n"/>
      <c r="AST40" s="48" t="n"/>
      <c r="ASU40" s="48" t="n"/>
      <c r="ASV40" s="48" t="n"/>
      <c r="ASW40" s="48" t="n"/>
      <c r="ASX40" s="48" t="n"/>
      <c r="ASY40" s="48" t="n"/>
      <c r="ASZ40" s="48" t="n"/>
      <c r="ATA40" s="48" t="n"/>
      <c r="ATB40" s="48" t="n"/>
      <c r="ATC40" s="48" t="n"/>
      <c r="ATD40" s="48" t="n"/>
      <c r="ATE40" s="48" t="n"/>
      <c r="ATF40" s="48" t="n"/>
      <c r="ATG40" s="48" t="n"/>
      <c r="ATH40" s="48" t="n"/>
      <c r="ATI40" s="48" t="n"/>
      <c r="ATJ40" s="48" t="n"/>
      <c r="ATK40" s="48" t="n"/>
      <c r="ATL40" s="48" t="n"/>
      <c r="ATM40" s="48" t="n"/>
      <c r="ATN40" s="48" t="n"/>
      <c r="ATO40" s="48" t="n"/>
      <c r="ATP40" s="48" t="n"/>
      <c r="ATQ40" s="48" t="n"/>
      <c r="ATR40" s="48" t="n"/>
      <c r="ATS40" s="48" t="n"/>
      <c r="ATT40" s="48" t="n"/>
      <c r="ATU40" s="48" t="n"/>
      <c r="ATV40" s="48" t="n"/>
      <c r="ATW40" s="48" t="n"/>
      <c r="ATX40" s="48" t="n"/>
      <c r="ATY40" s="48" t="n"/>
      <c r="ATZ40" s="48" t="n"/>
      <c r="AUA40" s="48" t="n"/>
      <c r="AUB40" s="48" t="n"/>
      <c r="AUC40" s="48" t="n"/>
      <c r="AUD40" s="48" t="n"/>
      <c r="AUE40" s="48" t="n"/>
      <c r="AUF40" s="48" t="n"/>
      <c r="AUG40" s="48" t="n"/>
      <c r="AUH40" s="48" t="n"/>
      <c r="AUI40" s="48" t="n"/>
      <c r="AUJ40" s="48" t="n"/>
      <c r="AUK40" s="48" t="n"/>
      <c r="AUL40" s="48" t="n"/>
      <c r="AUM40" s="48" t="n"/>
      <c r="AUN40" s="48" t="n"/>
      <c r="AUO40" s="48" t="n"/>
      <c r="AUP40" s="48" t="n"/>
      <c r="AUQ40" s="48" t="n"/>
      <c r="AUR40" s="48" t="n"/>
      <c r="AUS40" s="48" t="n"/>
      <c r="AUT40" s="48" t="n"/>
      <c r="AUU40" s="48" t="n"/>
      <c r="AUV40" s="48" t="n"/>
      <c r="AUW40" s="48" t="n"/>
      <c r="AUX40" s="48" t="n"/>
      <c r="AUY40" s="48" t="n"/>
      <c r="AUZ40" s="48" t="n"/>
      <c r="AVA40" s="48" t="n"/>
      <c r="AVB40" s="48" t="n"/>
      <c r="AVC40" s="48" t="n"/>
      <c r="AVD40" s="48" t="n"/>
      <c r="AVE40" s="48" t="n"/>
      <c r="AVF40" s="48" t="n"/>
      <c r="AVG40" s="48" t="n"/>
      <c r="AVH40" s="48" t="n"/>
      <c r="AVI40" s="48" t="n"/>
      <c r="AVJ40" s="48" t="n"/>
      <c r="AVK40" s="48" t="n"/>
      <c r="AVL40" s="48" t="n"/>
      <c r="AVM40" s="48" t="n"/>
      <c r="AVN40" s="48" t="n"/>
      <c r="AVO40" s="48" t="n"/>
      <c r="AVP40" s="48" t="n"/>
      <c r="AVQ40" s="48" t="n"/>
      <c r="AVR40" s="48" t="n"/>
      <c r="AVS40" s="48" t="n"/>
      <c r="AVT40" s="48" t="n"/>
      <c r="AVU40" s="48" t="n"/>
      <c r="AVV40" s="48" t="n"/>
      <c r="AVW40" s="48" t="n"/>
      <c r="AVX40" s="48" t="n"/>
      <c r="AVY40" s="48" t="n"/>
      <c r="AVZ40" s="48" t="n"/>
      <c r="AWA40" s="8" t="n">
        <v>672890663</v>
      </c>
      <c r="AWB40" s="48" t="inlineStr">
        <is>
          <t>d7e65267-768a-40f9-b7ac-6a5d9adf9549</t>
        </is>
      </c>
      <c r="AWC40" s="6" t="n">
        <v>46069</v>
      </c>
      <c r="AWD40" s="48" t="n"/>
      <c r="AWE40" s="48" t="n"/>
      <c r="AWF40" s="48" t="inlineStr">
        <is>
          <t>submitted_via_web</t>
        </is>
      </c>
      <c r="AWG40" s="48" t="n"/>
      <c r="AWH40" s="48" t="inlineStr">
        <is>
          <t>vyNMZfRj9dojjrwxZxh2FZ</t>
        </is>
      </c>
      <c r="AWI40" s="48" t="n"/>
      <c r="AWJ40" s="48" t="inlineStr">
        <is>
          <t>uuid:d7e65267-768a-40f9-b7ac-6a5d9adf9549</t>
        </is>
      </c>
      <c r="AWK40" s="8" t="n">
        <v>285</v>
      </c>
      <c r="AWL40" s="48" t="inlineStr">
        <is>
          <t>BTP0257</t>
        </is>
      </c>
      <c r="AWM40" s="8" t="n">
        <v>0</v>
      </c>
      <c r="AWN40" s="48" t="inlineStr">
        <is>
          <t>Year of Use valid, no validation needed</t>
        </is>
      </c>
      <c r="AWO40" s="37" t="b">
        <v>1</v>
      </c>
      <c r="AWP40" s="37" t="b">
        <v>1</v>
      </c>
      <c r="AWQ40" s="37" t="b">
        <v>1</v>
      </c>
      <c r="AWR40" s="37" t="b">
        <v>1</v>
      </c>
      <c r="AWS40" s="37" t="b">
        <v>1</v>
      </c>
      <c r="AWT40" s="37" t="b">
        <v>1</v>
      </c>
      <c r="AWU40" s="48" t="n"/>
      <c r="AWV40" s="8" t="n">
        <v>7</v>
      </c>
      <c r="AWW40" s="48" t="n"/>
      <c r="AWX40" s="48" t="n"/>
      <c r="AWY40" s="48" t="n"/>
      <c r="AWZ40" s="48" t="n"/>
    </row>
    <row r="41">
      <c r="A41" s="6" t="n">
        <v>46056</v>
      </c>
      <c r="B41" s="6" t="n">
        <v>46069</v>
      </c>
      <c r="C41" s="34" t="inlineStr">
        <is>
          <t>Febri Hasanah</t>
        </is>
      </c>
      <c r="D41" s="34" t="inlineStr">
        <is>
          <t>Dg Sattu</t>
        </is>
      </c>
      <c r="E41" s="8">
        <f>+6285398013860</f>
        <v/>
      </c>
      <c r="F41" s="48" t="inlineStr">
        <is>
          <t>-5.511028 119.544442 82.1959228515625 4.609000205993652</t>
        </is>
      </c>
      <c r="G41" s="8" t="n">
        <v>-5.511028</v>
      </c>
      <c r="H41" s="8" t="n">
        <v>119.544442</v>
      </c>
      <c r="I41" s="8" t="n">
        <v>82.19592285</v>
      </c>
      <c r="J41" s="8" t="n">
        <v>4.609000206</v>
      </c>
      <c r="K41" s="8" t="n">
        <v>0</v>
      </c>
      <c r="L41" s="48" t="inlineStr">
        <is>
          <t>-5.510863 119.544298 93.84503173828125 6.307000160217285</t>
        </is>
      </c>
      <c r="M41" s="8" t="n">
        <v>-5.510863</v>
      </c>
      <c r="N41" s="8" t="n">
        <v>119.544298</v>
      </c>
      <c r="O41" s="8" t="n">
        <v>93.84503174</v>
      </c>
      <c r="P41" s="8" t="n">
        <v>6.30700016</v>
      </c>
      <c r="Q41" s="8" t="n">
        <v>0</v>
      </c>
      <c r="R41" s="48" t="inlineStr">
        <is>
          <t>Sulawesi Selatan</t>
        </is>
      </c>
      <c r="S41" s="8" t="n">
        <v>0</v>
      </c>
      <c r="T41" s="8" t="n">
        <v>0</v>
      </c>
      <c r="U41" s="8" t="n">
        <v>0</v>
      </c>
      <c r="V41" s="8" t="n">
        <v>0</v>
      </c>
      <c r="W41" s="8" t="n">
        <v>0</v>
      </c>
      <c r="X41" s="8" t="n">
        <v>0</v>
      </c>
      <c r="Y41" s="8" t="n">
        <v>0</v>
      </c>
      <c r="Z41" s="8" t="n">
        <v>0</v>
      </c>
      <c r="AA41" s="8" t="n">
        <v>0</v>
      </c>
      <c r="AB41" s="8" t="n">
        <v>1</v>
      </c>
      <c r="AC41" s="48" t="inlineStr">
        <is>
          <t>Jeneponto</t>
        </is>
      </c>
      <c r="AD41" s="48" t="inlineStr">
        <is>
          <t>Bangkala Barat</t>
        </is>
      </c>
      <c r="AE41" s="48" t="inlineStr">
        <is>
          <t>Bulujaya</t>
        </is>
      </c>
      <c r="AF41" s="48" t="inlineStr">
        <is>
          <t>CV RIZKI ABADI</t>
        </is>
      </c>
      <c r="AG41" s="48" t="inlineStr">
        <is>
          <t>RAP0021</t>
        </is>
      </c>
      <c r="AH41" s="8" t="n">
        <v>9</v>
      </c>
      <c r="AI41" s="48" t="inlineStr">
        <is>
          <t>VPA2</t>
        </is>
      </c>
      <c r="AJ41" s="48" t="inlineStr">
        <is>
          <t>Tidak aktif</t>
        </is>
      </c>
      <c r="AK41" s="8" t="n">
        <v>39</v>
      </c>
      <c r="AL41" s="48" t="inlineStr">
        <is>
          <t>Laki-laki</t>
        </is>
      </c>
      <c r="AM41" s="48" t="inlineStr">
        <is>
          <t>Sudah menikah</t>
        </is>
      </c>
      <c r="AN41" s="48" t="inlineStr">
        <is>
          <t>SD/Sederajat</t>
        </is>
      </c>
      <c r="AO41" s="48" t="inlineStr">
        <is>
          <t>Petani</t>
        </is>
      </c>
      <c r="AP41" s="8" t="n">
        <v>1</v>
      </c>
      <c r="AQ41" s="8" t="n">
        <v>0</v>
      </c>
      <c r="AR41" s="8" t="n">
        <v>0</v>
      </c>
      <c r="AS41" s="8" t="n">
        <v>0</v>
      </c>
      <c r="AT41" s="8" t="n">
        <v>0</v>
      </c>
      <c r="AU41" s="8" t="n">
        <v>0</v>
      </c>
      <c r="AV41" s="8" t="n">
        <v>0</v>
      </c>
      <c r="AW41" s="8" t="n">
        <v>0</v>
      </c>
      <c r="AX41" s="48" t="n"/>
      <c r="AY41" s="48" t="inlineStr">
        <is>
          <t>Tidak ada</t>
        </is>
      </c>
      <c r="AZ41" s="8" t="n">
        <v>0</v>
      </c>
      <c r="BA41" s="8" t="n">
        <v>0</v>
      </c>
      <c r="BB41" s="8" t="n">
        <v>0</v>
      </c>
      <c r="BC41" s="8" t="n">
        <v>0</v>
      </c>
      <c r="BD41" s="8" t="n">
        <v>0</v>
      </c>
      <c r="BE41" s="8" t="n">
        <v>0</v>
      </c>
      <c r="BF41" s="8" t="n">
        <v>0</v>
      </c>
      <c r="BG41" s="8" t="n">
        <v>1</v>
      </c>
      <c r="BH41" s="11" t="n"/>
      <c r="BI41" s="48" t="inlineStr">
        <is>
          <t>&lt;Rp1.500.000</t>
        </is>
      </c>
      <c r="BJ41" s="8" t="n">
        <v>1</v>
      </c>
      <c r="BK41" s="8" t="n">
        <v>2</v>
      </c>
      <c r="BL41" s="8" t="n">
        <v>2</v>
      </c>
      <c r="BM41" s="8" t="n">
        <v>0</v>
      </c>
      <c r="BN41" s="48" t="inlineStr">
        <is>
          <t>Milik sendiri</t>
        </is>
      </c>
      <c r="BO41" s="48" t="inlineStr">
        <is>
          <t>Sederhana (tripleks, pelepah kayu, anyaman bambu)</t>
        </is>
      </c>
      <c r="BP41" s="8" t="n">
        <v>0</v>
      </c>
      <c r="BQ41" s="8" t="n">
        <v>0</v>
      </c>
      <c r="BR41" s="8" t="n">
        <v>1</v>
      </c>
      <c r="BS41" s="8" t="n">
        <v>0</v>
      </c>
      <c r="BT41" s="8" t="n">
        <v>0</v>
      </c>
      <c r="BU41" s="48" t="n"/>
      <c r="BV41" s="48" t="inlineStr">
        <is>
          <t>Bambu/kayu</t>
        </is>
      </c>
      <c r="BW41" s="8" t="n">
        <v>1</v>
      </c>
      <c r="BX41" s="8" t="n">
        <v>0</v>
      </c>
      <c r="BY41" s="8" t="n">
        <v>0</v>
      </c>
      <c r="BZ41" s="8" t="n">
        <v>0</v>
      </c>
      <c r="CA41" s="8" t="n">
        <v>0</v>
      </c>
      <c r="CB41" s="48" t="n"/>
      <c r="CC41" s="48" t="inlineStr">
        <is>
          <t>Seng</t>
        </is>
      </c>
      <c r="CD41" s="8" t="n">
        <v>0</v>
      </c>
      <c r="CE41" s="8" t="n">
        <v>0</v>
      </c>
      <c r="CF41" s="8" t="n">
        <v>0</v>
      </c>
      <c r="CG41" s="8" t="n">
        <v>0</v>
      </c>
      <c r="CH41" s="8" t="n">
        <v>1</v>
      </c>
      <c r="CI41" s="8" t="n">
        <v>0</v>
      </c>
      <c r="CJ41" s="8" t="n">
        <v>0</v>
      </c>
      <c r="CK41" s="48" t="n"/>
      <c r="CL41" s="48" t="inlineStr">
        <is>
          <t>Ya</t>
        </is>
      </c>
      <c r="CM41" s="8" t="n">
        <v>2017</v>
      </c>
      <c r="CN41" s="48" t="inlineStr">
        <is>
          <t>Fixed-Dome (Kubah Tetap)</t>
        </is>
      </c>
      <c r="CO41" s="48" t="inlineStr">
        <is>
          <t>4 m³ (2-3 ekor sapi, ±3 jam memasak/hari, ±30 kg slurry/hari)</t>
        </is>
      </c>
      <c r="CP41" s="48" t="inlineStr">
        <is>
          <t>Anggota keluarga - laki-laki</t>
        </is>
      </c>
      <c r="CQ41" s="8" t="n">
        <v>0</v>
      </c>
      <c r="CR41" s="8" t="n">
        <v>0</v>
      </c>
      <c r="CS41" s="8" t="n">
        <v>0</v>
      </c>
      <c r="CT41" s="8" t="n">
        <v>0</v>
      </c>
      <c r="CU41" s="8" t="n">
        <v>1</v>
      </c>
      <c r="CV41" s="8" t="n">
        <v>0</v>
      </c>
      <c r="CW41" s="8" t="n">
        <v>0</v>
      </c>
      <c r="CX41" s="8" t="n">
        <v>0</v>
      </c>
      <c r="CY41" s="48" t="inlineStr">
        <is>
          <t>Anggota keluarga - laki-laki Anggota keluarga - perempuan dewasa</t>
        </is>
      </c>
      <c r="CZ41" s="8" t="n">
        <v>1</v>
      </c>
      <c r="DA41" s="8" t="n">
        <v>1</v>
      </c>
      <c r="DB41" s="8" t="n">
        <v>0</v>
      </c>
      <c r="DC41" s="48" t="n"/>
      <c r="DD41" s="48" t="inlineStr">
        <is>
          <t>Anggota keluarga - laki-laki</t>
        </is>
      </c>
      <c r="DE41" s="8" t="n">
        <v>1</v>
      </c>
      <c r="DF41" s="8" t="n">
        <v>0</v>
      </c>
      <c r="DG41" s="8" t="n">
        <v>0</v>
      </c>
      <c r="DH41" s="8" t="n">
        <v>0</v>
      </c>
      <c r="DI41" s="48" t="n"/>
      <c r="DJ41" s="48" t="inlineStr">
        <is>
          <t>Anggota keluarga - laki-laki CPO atau pendamping</t>
        </is>
      </c>
      <c r="DK41" s="8" t="n">
        <v>1</v>
      </c>
      <c r="DL41" s="8" t="n">
        <v>0</v>
      </c>
      <c r="DM41" s="8" t="n">
        <v>1</v>
      </c>
      <c r="DN41" s="8" t="n">
        <v>0</v>
      </c>
      <c r="DO41" s="48" t="n"/>
      <c r="DP41" s="48" t="inlineStr">
        <is>
          <t>Tidak berfungsi sama sekali</t>
        </is>
      </c>
      <c r="DQ41" s="48" t="inlineStr">
        <is>
          <t>&gt;1 tahun yang lalu</t>
        </is>
      </c>
      <c r="DR41" s="17" t="inlineStr">
        <is>
          <t>Masalah teknis (misalnya kerusakan pada komponen)</t>
        </is>
      </c>
      <c r="DS41" s="48" t="n"/>
      <c r="DT41" s="48" t="inlineStr">
        <is>
          <t>Kompor</t>
        </is>
      </c>
      <c r="DU41" s="8" t="n">
        <v>1</v>
      </c>
      <c r="DV41" s="8" t="n">
        <v>0</v>
      </c>
      <c r="DW41" s="8" t="n">
        <v>0</v>
      </c>
      <c r="DX41" s="8" t="n">
        <v>0</v>
      </c>
      <c r="DY41" s="8" t="n">
        <v>0</v>
      </c>
      <c r="DZ41" s="8" t="n">
        <v>0</v>
      </c>
      <c r="EA41" s="8" t="n">
        <v>0</v>
      </c>
      <c r="EB41" s="8" t="n">
        <v>0</v>
      </c>
      <c r="EC41" s="8" t="n">
        <v>0</v>
      </c>
      <c r="ED41" s="8" t="n">
        <v>0</v>
      </c>
      <c r="EE41" s="8" t="n">
        <v>0</v>
      </c>
      <c r="EF41" s="8" t="n">
        <v>0</v>
      </c>
      <c r="EG41" s="8" t="n">
        <v>0</v>
      </c>
      <c r="EH41" s="8" t="n">
        <v>0</v>
      </c>
      <c r="EI41" s="48" t="inlineStr">
        <is>
          <t>Tidak ada masalah</t>
        </is>
      </c>
      <c r="EJ41" s="8" t="n">
        <v>0</v>
      </c>
      <c r="EK41" s="8" t="n">
        <v>0</v>
      </c>
      <c r="EL41" s="8" t="n">
        <v>0</v>
      </c>
      <c r="EM41" s="8" t="n">
        <v>1</v>
      </c>
      <c r="EN41" s="8" t="n">
        <v>0</v>
      </c>
      <c r="EO41" s="48" t="n"/>
      <c r="EP41" s="48" t="inlineStr">
        <is>
          <t>Ya, cukup jelas dan mudah diikuti</t>
        </is>
      </c>
      <c r="EQ41" s="48" t="inlineStr">
        <is>
          <t>Bukan pelatihan</t>
        </is>
      </c>
      <c r="ER41" s="48" t="inlineStr">
        <is>
          <t>CPO atau pendamping Lainnya</t>
        </is>
      </c>
      <c r="ES41" s="8" t="n">
        <v>1</v>
      </c>
      <c r="ET41" s="8" t="n">
        <v>0</v>
      </c>
      <c r="EU41" s="8" t="n">
        <v>0</v>
      </c>
      <c r="EV41" s="8" t="n">
        <v>1</v>
      </c>
      <c r="EW41" s="48" t="inlineStr">
        <is>
          <t>Buku manual</t>
        </is>
      </c>
      <c r="EX41" s="48" t="inlineStr">
        <is>
          <t>Anggota keluarga - Laki-laki</t>
        </is>
      </c>
      <c r="EY41" s="8" t="n">
        <v>1</v>
      </c>
      <c r="EZ41" s="8" t="n">
        <v>0</v>
      </c>
      <c r="FA41" s="8" t="n">
        <v>0</v>
      </c>
      <c r="FB41" s="48" t="n"/>
      <c r="FC41" s="48" t="inlineStr">
        <is>
          <t>Setiap hari</t>
        </is>
      </c>
      <c r="FD41" s="48" t="inlineStr">
        <is>
          <t>Rp 0,000</t>
        </is>
      </c>
      <c r="FE41" s="48" t="inlineStr">
        <is>
          <t>Mengetahui</t>
        </is>
      </c>
      <c r="FF41" s="48" t="inlineStr">
        <is>
          <t>Selalu (setiap hari)</t>
        </is>
      </c>
      <c r="FG41" s="48" t="inlineStr">
        <is>
          <t>Mengetahui</t>
        </is>
      </c>
      <c r="FH41" s="48" t="inlineStr">
        <is>
          <t>Selalu (setiap hari)</t>
        </is>
      </c>
      <c r="FI41" s="48" t="inlineStr">
        <is>
          <t>Mengetahui</t>
        </is>
      </c>
      <c r="FJ41" s="48" t="inlineStr">
        <is>
          <t>Selalu (setiap hari)</t>
        </is>
      </c>
      <c r="FK41" s="48" t="inlineStr">
        <is>
          <t>Mengetahui</t>
        </is>
      </c>
      <c r="FL41" s="48" t="inlineStr">
        <is>
          <t>Jarang (setiap bulan atau lebih)</t>
        </is>
      </c>
      <c r="FM41" s="48" t="inlineStr">
        <is>
          <t>Mengetahui</t>
        </is>
      </c>
      <c r="FN41" s="48" t="inlineStr">
        <is>
          <t>Sering (setiap minggu)</t>
        </is>
      </c>
      <c r="FO41" s="48" t="inlineStr">
        <is>
          <t>Mengetahui</t>
        </is>
      </c>
      <c r="FP41" s="48" t="inlineStr">
        <is>
          <t>Sering (setiap minggu)</t>
        </is>
      </c>
      <c r="FQ41" s="48" t="inlineStr">
        <is>
          <t>Mengetahui</t>
        </is>
      </c>
      <c r="FR41" s="48" t="inlineStr">
        <is>
          <t>Ya</t>
        </is>
      </c>
      <c r="FS41" s="48" t="inlineStr">
        <is>
          <t>Mengetahui</t>
        </is>
      </c>
      <c r="FT41" s="48" t="inlineStr">
        <is>
          <t>Tidak sama sekali</t>
        </is>
      </c>
      <c r="FU41" s="48" t="inlineStr">
        <is>
          <t>Laki-laki dewasa</t>
        </is>
      </c>
      <c r="FV41" s="8" t="n">
        <v>1</v>
      </c>
      <c r="FW41" s="8" t="n">
        <v>0</v>
      </c>
      <c r="FX41" s="8" t="n">
        <v>0</v>
      </c>
      <c r="FY41" s="8" t="n">
        <v>0</v>
      </c>
      <c r="FZ41" s="48" t="inlineStr">
        <is>
          <t>Memahami</t>
        </is>
      </c>
      <c r="GA41" s="48" t="inlineStr">
        <is>
          <t>CPO</t>
        </is>
      </c>
      <c r="GB41" s="8" t="n">
        <v>1</v>
      </c>
      <c r="GC41" s="8" t="n">
        <v>0</v>
      </c>
      <c r="GD41" s="8" t="n">
        <v>0</v>
      </c>
      <c r="GE41" s="8" t="n">
        <v>0</v>
      </c>
      <c r="GF41" s="48" t="n"/>
      <c r="GG41" s="48" t="inlineStr">
        <is>
          <t>Jarang</t>
        </is>
      </c>
      <c r="GH41" s="48" t="inlineStr">
        <is>
          <t>Ya</t>
        </is>
      </c>
      <c r="GI41" s="48" t="inlineStr">
        <is>
          <t>Tetangga Teman/keluarga Komunitas lokal</t>
        </is>
      </c>
      <c r="GJ41" s="8" t="n">
        <v>1</v>
      </c>
      <c r="GK41" s="8" t="n">
        <v>1</v>
      </c>
      <c r="GL41" s="8" t="n">
        <v>1</v>
      </c>
      <c r="GM41" s="8" t="n">
        <v>0</v>
      </c>
      <c r="GN41" s="48" t="n"/>
      <c r="GO41" s="8" t="n">
        <v>9</v>
      </c>
      <c r="GP41" s="48" t="inlineStr">
        <is>
          <t>Penuh (100%)</t>
        </is>
      </c>
      <c r="GQ41" s="48" t="inlineStr">
        <is>
          <t>LPG</t>
        </is>
      </c>
      <c r="GR41" s="8" t="n">
        <v>1</v>
      </c>
      <c r="GS41" s="8" t="n">
        <v>0</v>
      </c>
      <c r="GT41" s="8" t="n">
        <v>0</v>
      </c>
      <c r="GU41" s="8" t="n">
        <v>0</v>
      </c>
      <c r="GV41" s="8" t="n">
        <v>0</v>
      </c>
      <c r="GW41" s="8" t="n">
        <v>0</v>
      </c>
      <c r="GX41" s="8" t="n">
        <v>0</v>
      </c>
      <c r="GY41" s="48" t="n"/>
      <c r="GZ41" s="48" t="inlineStr">
        <is>
          <t>Tidak</t>
        </is>
      </c>
      <c r="HA41" s="48" t="n"/>
      <c r="HB41" s="48" t="n"/>
      <c r="HC41" s="48" t="n"/>
      <c r="HD41" s="48" t="n"/>
      <c r="HE41" s="8" t="n">
        <v>9</v>
      </c>
      <c r="HF41" s="8" t="n">
        <v>75000</v>
      </c>
      <c r="HG41" s="8" t="n">
        <v>0</v>
      </c>
      <c r="HH41" s="39" t="n">
        <v>0</v>
      </c>
      <c r="HI41" s="48" t="n"/>
      <c r="HJ41" s="48" t="n"/>
      <c r="HK41" s="48" t="n"/>
      <c r="HL41" s="48" t="n"/>
      <c r="HM41" s="48" t="n"/>
      <c r="HN41" s="48" t="n"/>
      <c r="HO41" s="48" t="n"/>
      <c r="HP41" s="48" t="n"/>
      <c r="HQ41" s="48" t="n"/>
      <c r="HR41" s="48" t="n"/>
      <c r="HS41" s="48" t="n"/>
      <c r="HT41" s="48" t="n"/>
      <c r="HU41" s="48" t="n"/>
      <c r="HV41" s="48" t="n"/>
      <c r="HW41" s="48" t="n"/>
      <c r="HX41" s="48" t="n"/>
      <c r="HY41" s="48" t="n"/>
      <c r="HZ41" s="48" t="n"/>
      <c r="IA41" s="8" t="n">
        <v>9</v>
      </c>
      <c r="IB41" s="48" t="n"/>
      <c r="IC41" s="48" t="n"/>
      <c r="ID41" s="48" t="n"/>
      <c r="IE41" s="48" t="n"/>
      <c r="IF41" s="48" t="n"/>
      <c r="IG41" s="48" t="n"/>
      <c r="IH41" s="48" t="n"/>
      <c r="II41" s="48" t="n"/>
      <c r="IJ41" s="48" t="n"/>
      <c r="IK41" s="48" t="inlineStr">
        <is>
          <t>15-30 kg</t>
        </is>
      </c>
      <c r="IL41" s="48" t="inlineStr">
        <is>
          <t>3-5 jam</t>
        </is>
      </c>
      <c r="IM41" s="48" t="inlineStr">
        <is>
          <t>Tidak</t>
        </is>
      </c>
      <c r="IN41" s="48" t="inlineStr">
        <is>
          <t>Tidak</t>
        </is>
      </c>
      <c r="IO41" s="48" t="inlineStr">
        <is>
          <t>Tidak ada perubahan</t>
        </is>
      </c>
      <c r="IP41" s="48" t="n"/>
      <c r="IQ41" s="48" t="inlineStr">
        <is>
          <t>Tidak pernah</t>
        </is>
      </c>
      <c r="IR41" s="48" t="n"/>
      <c r="IS41" s="48" t="n"/>
      <c r="IT41" s="48" t="n"/>
      <c r="IU41" s="48" t="n"/>
      <c r="IV41" s="48" t="n"/>
      <c r="IW41" s="48" t="n"/>
      <c r="IX41" s="48" t="n"/>
      <c r="IY41" s="48" t="n"/>
      <c r="IZ41" s="48" t="inlineStr">
        <is>
          <t>Tidak pernah</t>
        </is>
      </c>
      <c r="JA41" s="48" t="n"/>
      <c r="JB41" s="48" t="n"/>
      <c r="JC41" s="48" t="n"/>
      <c r="JD41" s="48" t="n"/>
      <c r="JE41" s="48" t="n"/>
      <c r="JF41" s="48" t="n"/>
      <c r="JG41" s="48" t="n"/>
      <c r="JH41" s="48" t="n"/>
      <c r="JI41" s="48" t="inlineStr">
        <is>
          <t>Tidak pernah</t>
        </is>
      </c>
      <c r="JJ41" s="48" t="n"/>
      <c r="JK41" s="48" t="n"/>
      <c r="JL41" s="48" t="n"/>
      <c r="JM41" s="48" t="n"/>
      <c r="JN41" s="48" t="n"/>
      <c r="JO41" s="48" t="n"/>
      <c r="JP41" s="48" t="n"/>
      <c r="JQ41" s="48" t="n"/>
      <c r="JR41" s="48" t="inlineStr">
        <is>
          <t>Tidak pernah</t>
        </is>
      </c>
      <c r="JS41" s="48" t="n"/>
      <c r="JT41" s="48" t="n"/>
      <c r="JU41" s="48" t="n"/>
      <c r="JV41" s="48" t="n"/>
      <c r="JW41" s="48" t="n"/>
      <c r="JX41" s="48" t="n"/>
      <c r="JY41" s="48" t="n"/>
      <c r="JZ41" s="48" t="n"/>
      <c r="KA41" s="48" t="inlineStr">
        <is>
          <t>Tidak pernah</t>
        </is>
      </c>
      <c r="KB41" s="48" t="n"/>
      <c r="KC41" s="48" t="n"/>
      <c r="KD41" s="48" t="n"/>
      <c r="KE41" s="48" t="n"/>
      <c r="KF41" s="48" t="n"/>
      <c r="KG41" s="48" t="n"/>
      <c r="KH41" s="48" t="n"/>
      <c r="KI41" s="48" t="n"/>
      <c r="KJ41" s="48" t="inlineStr">
        <is>
          <t>Tidak pernah</t>
        </is>
      </c>
      <c r="KK41" s="48" t="n"/>
      <c r="KL41" s="48" t="n"/>
      <c r="KM41" s="48" t="n"/>
      <c r="KN41" s="48" t="n"/>
      <c r="KO41" s="48" t="n"/>
      <c r="KP41" s="48" t="n"/>
      <c r="KQ41" s="48" t="n"/>
      <c r="KR41" s="48" t="n"/>
      <c r="KS41" s="48" t="inlineStr">
        <is>
          <t>Tidak ada perubahan</t>
        </is>
      </c>
      <c r="KT41" s="48" t="inlineStr">
        <is>
          <t>0-1 kali</t>
        </is>
      </c>
      <c r="KU41" s="48" t="inlineStr">
        <is>
          <t>0-1 kali</t>
        </is>
      </c>
      <c r="KV41" s="48" t="inlineStr">
        <is>
          <t>Tidak ada</t>
        </is>
      </c>
      <c r="KW41" s="8" t="n">
        <v>0</v>
      </c>
      <c r="KX41" s="8" t="n">
        <v>0</v>
      </c>
      <c r="KY41" s="8" t="n">
        <v>0</v>
      </c>
      <c r="KZ41" s="8" t="n">
        <v>1</v>
      </c>
      <c r="LA41" s="48" t="inlineStr">
        <is>
          <t>Tidak ada perubahan</t>
        </is>
      </c>
      <c r="LB41" s="48" t="inlineStr">
        <is>
          <t>Jauh lebih baik</t>
        </is>
      </c>
      <c r="LC41" s="8" t="n">
        <v>2</v>
      </c>
      <c r="LD41" s="8" t="n">
        <v>0</v>
      </c>
      <c r="LE41" s="8" t="n">
        <v>0</v>
      </c>
      <c r="LF41" s="8" t="n">
        <v>0</v>
      </c>
      <c r="LG41" s="48" t="inlineStr">
        <is>
          <t>Tidak</t>
        </is>
      </c>
      <c r="LH41" s="48" t="n"/>
      <c r="LI41" s="8" t="n">
        <v>0</v>
      </c>
      <c r="LJ41" s="48" t="inlineStr">
        <is>
          <t>Lainnya</t>
        </is>
      </c>
      <c r="LK41" s="8" t="n">
        <v>0</v>
      </c>
      <c r="LL41" s="8" t="n">
        <v>0</v>
      </c>
      <c r="LM41" s="8" t="n">
        <v>0</v>
      </c>
      <c r="LN41" s="8" t="n">
        <v>0</v>
      </c>
      <c r="LO41" s="8" t="n">
        <v>0</v>
      </c>
      <c r="LP41" s="8" t="n">
        <v>0</v>
      </c>
      <c r="LQ41" s="8" t="n">
        <v>1</v>
      </c>
      <c r="LR41" s="11" t="inlineStr">
        <is>
          <t>Tidak ada peningkatan pendapatan</t>
        </is>
      </c>
      <c r="LS41" s="8" t="n">
        <v>15</v>
      </c>
      <c r="LT41" s="8" t="n">
        <v>0</v>
      </c>
      <c r="LU41" s="8" t="n">
        <v>0</v>
      </c>
      <c r="LV41" s="8" t="n">
        <v>5</v>
      </c>
      <c r="LW41" s="8" t="n">
        <v>0</v>
      </c>
      <c r="LX41" s="8" t="n">
        <v>0</v>
      </c>
      <c r="LY41" s="8" t="n">
        <v>10</v>
      </c>
      <c r="LZ41" s="8" t="n">
        <v>0</v>
      </c>
      <c r="MA41" s="8" t="n">
        <v>0</v>
      </c>
      <c r="MB41" s="48" t="inlineStr">
        <is>
          <t>Tidak</t>
        </is>
      </c>
      <c r="MC41" s="8" t="n">
        <v>0</v>
      </c>
      <c r="MD41" s="8" t="n">
        <v>0</v>
      </c>
      <c r="ME41" s="8" t="n">
        <v>0</v>
      </c>
      <c r="MF41" s="8" t="n">
        <v>0</v>
      </c>
      <c r="MG41" s="8" t="n">
        <v>0</v>
      </c>
      <c r="MH41" s="8" t="n">
        <v>0</v>
      </c>
      <c r="MI41" s="48" t="n"/>
      <c r="MJ41" s="48" t="n"/>
      <c r="MK41" s="48" t="n"/>
      <c r="ML41" s="48" t="n"/>
      <c r="MM41" s="48" t="n"/>
      <c r="MN41" s="48" t="n"/>
      <c r="MO41" s="48" t="n"/>
      <c r="MP41" s="48" t="n"/>
      <c r="MQ41" s="48" t="n"/>
      <c r="MR41" s="17" t="inlineStr">
        <is>
          <t>Tidak ada waktu yang dihemat</t>
        </is>
      </c>
      <c r="MS41" s="48" t="n"/>
      <c r="MT41" s="48" t="inlineStr">
        <is>
          <t>Tidak ada waktu yang dihemat</t>
        </is>
      </c>
      <c r="MU41" s="48" t="inlineStr">
        <is>
          <t>Tidak</t>
        </is>
      </c>
      <c r="MV41" s="48" t="n"/>
      <c r="MW41" s="48" t="n"/>
      <c r="MX41" s="48" t="n"/>
      <c r="MY41" s="48" t="n"/>
      <c r="MZ41" s="48" t="n"/>
      <c r="NA41" s="48" t="n"/>
      <c r="NB41" s="48" t="n"/>
      <c r="NC41" s="48" t="n"/>
      <c r="ND41" s="48" t="n"/>
      <c r="NE41" s="48" t="n"/>
      <c r="NF41" s="48" t="n"/>
      <c r="NG41" s="48" t="n"/>
      <c r="NH41" s="48" t="n"/>
      <c r="NI41" s="48" t="n"/>
      <c r="NJ41" s="48" t="n"/>
      <c r="NK41" s="48" t="n"/>
      <c r="NL41" s="48" t="inlineStr">
        <is>
          <t>Tidak</t>
        </is>
      </c>
      <c r="NM41" s="48" t="inlineStr">
        <is>
          <t>100% dana hibah</t>
        </is>
      </c>
      <c r="NN41" s="17" t="inlineStr">
        <is>
          <t>0 (100% sumber pembiayaan dari hibah)</t>
        </is>
      </c>
      <c r="NO41" s="17" t="inlineStr">
        <is>
          <t>Yayasan Rumah Energi atau BIRU</t>
        </is>
      </c>
      <c r="NP41" s="48" t="n"/>
      <c r="NQ41" s="48" t="n"/>
      <c r="NR41" s="48" t="n"/>
      <c r="NS41" s="48" t="n"/>
      <c r="NT41" s="48" t="n"/>
      <c r="NU41" s="48" t="n"/>
      <c r="NV41" s="48" t="n"/>
      <c r="NW41" s="48" t="n"/>
      <c r="NX41" s="48" t="inlineStr">
        <is>
          <t>Sama saja</t>
        </is>
      </c>
      <c r="NY41" s="8" t="n">
        <v>240</v>
      </c>
      <c r="NZ41" s="8" t="n">
        <v>0</v>
      </c>
      <c r="OA41" s="8" t="n">
        <v>0</v>
      </c>
      <c r="OB41" s="8" t="n">
        <v>0</v>
      </c>
      <c r="OC41" s="8" t="n">
        <v>30</v>
      </c>
      <c r="OD41" s="8" t="n">
        <v>0</v>
      </c>
      <c r="OE41" s="48" t="inlineStr">
        <is>
          <t>Tidak ada perubahan</t>
        </is>
      </c>
      <c r="OF41" s="48" t="inlineStr">
        <is>
          <t>Jauh lebih baik (beda waktu memasak lebih cepat setengah jam atau lebih, ATAU tidak lagi ada rasa/bau makanan yang berubah, ATAU alasan lainnya)</t>
        </is>
      </c>
      <c r="OG41" s="48" t="inlineStr">
        <is>
          <t>Ya</t>
        </is>
      </c>
      <c r="OH41" s="8" t="n">
        <v>0</v>
      </c>
      <c r="OI41" s="8" t="n">
        <v>0</v>
      </c>
      <c r="OJ41" s="8" t="n">
        <v>0</v>
      </c>
      <c r="OK41" s="8" t="n">
        <v>0</v>
      </c>
      <c r="OL41" s="8" t="n">
        <v>3</v>
      </c>
      <c r="OM41" s="8" t="n">
        <v>0</v>
      </c>
      <c r="ON41" s="8" t="n">
        <v>20</v>
      </c>
      <c r="OO41" s="8" t="n">
        <v>0</v>
      </c>
      <c r="OP41" s="48">
        <f>VLOOKUP(AG41,'BUS 2'!$G$1:$CU$424,2,0)</f>
        <v/>
      </c>
      <c r="OQ41" s="8">
        <f>VLOOKUP(AG41,'BUS 2'!$G$1:$CU$424,3,0)</f>
        <v/>
      </c>
      <c r="OR41" s="8">
        <f>VLOOKUP(AG41,'BUS 2'!$G$1:$CU$424,4,0)</f>
        <v/>
      </c>
      <c r="OS41" s="8">
        <f>VLOOKUP(AG41,'BUS 2'!$G$1:$CU$424,5,0)</f>
        <v/>
      </c>
      <c r="OT41" s="8">
        <f>VLOOKUP(AG41,'BUS 2'!$G$1:$CU$424,6,0)</f>
        <v/>
      </c>
      <c r="OU41" s="8">
        <f>VLOOKUP(AG41,'BUS 2'!$G$1:$CU$424,7,0)</f>
        <v/>
      </c>
      <c r="OV41" s="8">
        <f>VLOOKUP(AG41,'BUS 2'!$G$1:$CU$424,8,0)</f>
        <v/>
      </c>
      <c r="OW41" s="8">
        <f>VLOOKUP(AG41,'BUS 2'!$G$1:$CU$424,9,0)</f>
        <v/>
      </c>
      <c r="OX41" s="8">
        <f>VLOOKUP(AG41,'BUS 2'!$G$1:$CU$424,10,0)</f>
        <v/>
      </c>
      <c r="OY41" s="8">
        <f>VLOOKUP(AG41,'BUS 2'!$G$1:$CU$424,11,0)</f>
        <v/>
      </c>
      <c r="OZ41" s="8">
        <f>VLOOKUP(AG41,'BUS 2'!$G$1:$CU$424,12,0)</f>
        <v/>
      </c>
      <c r="PA41" s="8">
        <f>VLOOKUP(AG41,'BUS 2'!$G$1:$CU$424,13,0)</f>
        <v/>
      </c>
      <c r="PB41" s="8">
        <f>VLOOKUP(AG41,'BUS 2'!$G$1:$CU$424,14,0)</f>
        <v/>
      </c>
      <c r="PC41" s="8">
        <f>VLOOKUP(AG41,'BUS 2'!$G$1:$CU$424,15,0)</f>
        <v/>
      </c>
      <c r="PD41" s="8">
        <f>VLOOKUP(AG41,'BUS 2'!$G$1:$CU$424,16,0)</f>
        <v/>
      </c>
      <c r="PE41" s="8">
        <f>VLOOKUP(AG41,'BUS 2'!$G$1:$CU$424,17,0)</f>
        <v/>
      </c>
      <c r="PF41" s="8">
        <f>VLOOKUP(AG41,'BUS 2'!$G$1:$CU$424,18,0)</f>
        <v/>
      </c>
      <c r="PG41" s="8">
        <f>VLOOKUP(AG41,'BUS 2'!$G$1:$CU$424,19,0)</f>
        <v/>
      </c>
      <c r="PH41" s="8">
        <f>VLOOKUP(AG41,'BUS 2'!$G$1:$CU$424,20,0)</f>
        <v/>
      </c>
      <c r="PI41" s="8">
        <f>VLOOKUP(AG41,'BUS 2'!$G$1:$CU$424,21,0)</f>
        <v/>
      </c>
      <c r="PJ41" s="8">
        <f>VLOOKUP(AG41,'BUS 2'!$G$1:$CU$424,22,0)</f>
        <v/>
      </c>
      <c r="PK41" s="8">
        <f>VLOOKUP(AG41,'BUS 2'!$G$1:$CU$424,23,0)</f>
        <v/>
      </c>
      <c r="PL41" s="8">
        <f>VLOOKUP(AG41,'BUS 2'!$G$1:$CU$424,24,0)</f>
        <v/>
      </c>
      <c r="PM41" s="8">
        <f>VLOOKUP(AG41,'BUS 2'!$G$1:$CU$424,25,0)</f>
        <v/>
      </c>
      <c r="PN41" s="8">
        <f>VLOOKUP(AG41,'BUS 2'!$G$1:$CU$424,26,0)</f>
        <v/>
      </c>
      <c r="PO41" s="8">
        <f>VLOOKUP(AG41,'BUS 2'!$G$1:$CU$424,27,0)</f>
        <v/>
      </c>
      <c r="PP41" s="8">
        <f>VLOOKUP(AG41,'BUS 2'!$G$1:$CU$424,28,0)</f>
        <v/>
      </c>
      <c r="PQ41" s="8">
        <f>VLOOKUP(AG41,'BUS 2'!$G$1:$CU$424,29,0)</f>
        <v/>
      </c>
      <c r="PR41" s="8">
        <f>VLOOKUP(AG41,'BUS 2'!$G$1:$CU$424,30,0)</f>
        <v/>
      </c>
      <c r="PS41" s="8">
        <f>VLOOKUP(AG41,'BUS 2'!$G$1:$CU$424,31,0)</f>
        <v/>
      </c>
      <c r="PT41" s="48" t="inlineStr">
        <is>
          <t>1-Disebarkan ke lahan terbuka</t>
        </is>
      </c>
      <c r="PU41" s="8" t="n">
        <v>0</v>
      </c>
      <c r="PV41" s="8" t="n">
        <v>0</v>
      </c>
      <c r="PW41" s="8" t="n">
        <v>0</v>
      </c>
      <c r="PX41" s="8" t="n">
        <v>0</v>
      </c>
      <c r="PY41" s="8" t="n">
        <v>0</v>
      </c>
      <c r="PZ41" s="8" t="n">
        <v>1</v>
      </c>
      <c r="QA41" s="8" t="n">
        <v>0</v>
      </c>
      <c r="QB41" s="8" t="n">
        <v>0</v>
      </c>
      <c r="QC41" s="8" t="n">
        <v>0</v>
      </c>
      <c r="QD41" s="48" t="n"/>
      <c r="QE41" s="36" t="n"/>
      <c r="QF41" s="35" t="n"/>
      <c r="QG41" s="35" t="n"/>
      <c r="QH41" s="35" t="n"/>
      <c r="QI41" s="35" t="n"/>
      <c r="QJ41" s="35" t="n"/>
      <c r="QK41" s="36" t="n"/>
      <c r="QL41" s="36" t="n"/>
      <c r="QM41" s="36" t="n"/>
      <c r="QN41" s="36" t="n"/>
      <c r="QO41" s="36" t="n"/>
      <c r="QP41" s="36" t="n"/>
      <c r="QQ41" s="36" t="n"/>
      <c r="QR41" s="36" t="n"/>
      <c r="QS41" s="36" t="n"/>
      <c r="QT41" s="36" t="n"/>
      <c r="QU41" s="36" t="n"/>
      <c r="QV41" s="36" t="n"/>
      <c r="QW41" s="35" t="n"/>
      <c r="QX41" s="35" t="n"/>
      <c r="QY41" s="35" t="n"/>
      <c r="QZ41" s="35" t="n"/>
      <c r="RA41" s="35" t="n"/>
      <c r="RB41" s="36" t="n"/>
      <c r="RC41" s="36" t="n"/>
      <c r="RD41" s="36" t="n"/>
      <c r="RE41" s="36" t="n"/>
      <c r="RF41" s="36" t="n"/>
      <c r="RG41" s="48" t="n"/>
      <c r="RH41" s="35" t="n"/>
      <c r="RI41" s="35" t="n"/>
      <c r="RJ41" s="35" t="n"/>
      <c r="RK41" s="35" t="n"/>
      <c r="RL41" s="35" t="n"/>
      <c r="RM41" s="48" t="n"/>
      <c r="RN41" s="48" t="n"/>
      <c r="RO41" s="48" t="n"/>
      <c r="RP41" s="48" t="n"/>
      <c r="RQ41" s="48" t="n"/>
      <c r="RR41" s="48" t="n"/>
      <c r="RS41" s="35" t="n"/>
      <c r="RT41" s="35" t="n"/>
      <c r="RU41" s="35" t="n"/>
      <c r="RV41" s="35" t="n"/>
      <c r="RW41" s="35" t="n"/>
      <c r="RX41" s="48" t="n"/>
      <c r="RY41" s="48" t="n"/>
      <c r="RZ41" s="48" t="n"/>
      <c r="SA41" s="48" t="n"/>
      <c r="SB41" s="48" t="n"/>
      <c r="SC41" s="48" t="inlineStr">
        <is>
          <t>1-Disebarkan ke lahan terbuka</t>
        </is>
      </c>
      <c r="SD41" s="39" t="n">
        <v>0</v>
      </c>
      <c r="SE41" s="39" t="n">
        <v>0</v>
      </c>
      <c r="SF41" s="39" t="n">
        <v>0</v>
      </c>
      <c r="SG41" s="39" t="n">
        <v>0</v>
      </c>
      <c r="SH41" s="39" t="n">
        <v>0</v>
      </c>
      <c r="SI41" s="8" t="n">
        <v>1</v>
      </c>
      <c r="SJ41" s="8" t="n">
        <v>0</v>
      </c>
      <c r="SK41" s="8" t="n">
        <v>0</v>
      </c>
      <c r="SL41" s="8" t="n">
        <v>0</v>
      </c>
      <c r="SM41" s="48" t="n"/>
      <c r="SN41" s="48" t="n"/>
      <c r="SO41" s="35" t="n"/>
      <c r="SP41" s="35" t="n"/>
      <c r="SQ41" s="35" t="n"/>
      <c r="SR41" s="35" t="n"/>
      <c r="SS41" s="35" t="n"/>
      <c r="ST41" s="48" t="n"/>
      <c r="SU41" s="48" t="n"/>
      <c r="SV41" s="48" t="n"/>
      <c r="SW41" s="48" t="n"/>
      <c r="SX41" s="48" t="n"/>
      <c r="SY41" s="8">
        <f>VLOOKUP(AG41,'BUS 2'!$G$1:$CU$424,33,0)</f>
        <v/>
      </c>
      <c r="SZ41" s="48">
        <f>VLOOKUP(AG41,'BUS 2'!$G$1:$CU$424,34,0)</f>
        <v/>
      </c>
      <c r="TA41" s="48">
        <f>VLOOKUP(AG41,'BUS 2'!$G$1:$CU$424,35,0)</f>
        <v/>
      </c>
      <c r="TB41" s="48">
        <f>VLOOKUP(AG41,'BUS 2'!$G$1:$CU$424,36,0)</f>
        <v/>
      </c>
      <c r="TC41" s="48">
        <f>VLOOKUP(AG41,'BUS 2'!$G$1:$CU$424,37,0)</f>
        <v/>
      </c>
      <c r="TD41" s="48">
        <f>VLOOKUP(AG41,'BUS 2'!$G$1:$CU$424,38,0)</f>
        <v/>
      </c>
      <c r="TE41" s="48">
        <f>VLOOKUP(AG41,'BUS 2'!$G$1:$CU$424,39,0)</f>
        <v/>
      </c>
      <c r="TF41" s="48">
        <f>VLOOKUP(AG41,'BUS 2'!$G$1:$CU$424,40,0)</f>
        <v/>
      </c>
      <c r="TG41" s="8">
        <f>VLOOKUP(AG41,'BUS 2'!$G$1:$CU$424,42,0)</f>
        <v/>
      </c>
      <c r="TH41" s="8">
        <f>VLOOKUP(AG41,'BUS 2'!$G$1:$CU$424,43,0)</f>
        <v/>
      </c>
      <c r="TI41" s="8">
        <f>VLOOKUP(AG41,'BUS 2'!$G$1:$CU$424,44,0)</f>
        <v/>
      </c>
      <c r="TJ41" s="8">
        <f>VLOOKUP(AG41,'BUS 2'!$G$1:$CU$424,45,0)</f>
        <v/>
      </c>
      <c r="TK41" s="8">
        <f>VLOOKUP(AG41,'BUS 2'!$G$1:$CU$424,46,0)</f>
        <v/>
      </c>
      <c r="TL41" s="8">
        <f>VLOOKUP(AG41,'BUS 2'!$G$1:$CU$424,47,0)</f>
        <v/>
      </c>
      <c r="TM41" s="8">
        <f>VLOOKUP(AG41,'BUS 2'!$G$1:$CU$424,48,0)</f>
        <v/>
      </c>
      <c r="TN41" s="8">
        <f>VLOOKUP(AG41,'BUS 2'!$G$1:$CU$424,49,0)</f>
        <v/>
      </c>
      <c r="TO41" s="8">
        <f>VLOOKUP(AG41,'BUS 2'!$G$1:$CU$424,50,0)</f>
        <v/>
      </c>
      <c r="TP41" s="8">
        <f>VLOOKUP(AG41,'BUS 2'!$G$1:$CU$424,51,0)</f>
        <v/>
      </c>
      <c r="TQ41" s="8">
        <f>VLOOKUP(AG41,'BUS 2'!$G$1:$CU$424,52,0)</f>
        <v/>
      </c>
      <c r="TR41" s="8">
        <f>VLOOKUP(AG41,'BUS 2'!$G$1:$CU$424,53,0)</f>
        <v/>
      </c>
      <c r="TS41" s="48">
        <f>VLOOKUP(AG41,'BUS 2'!$G$1:$CU$424,54,0)</f>
        <v/>
      </c>
      <c r="TT41" s="48">
        <f>VLOOKUP(AG41,'BUS 2'!$G$1:$CU$424,55,0)</f>
        <v/>
      </c>
      <c r="TU41" s="48">
        <f>VLOOKUP(AG41,'BUS 2'!$G$1:$CU$424,56,0)</f>
        <v/>
      </c>
      <c r="TV41" s="48">
        <f>VLOOKUP(AG41,'BUS 2'!$G$1:$CU$424,57,0)</f>
        <v/>
      </c>
      <c r="TW41" s="48">
        <f>VLOOKUP(AG41,'BUS 2'!$G$1:$CU$424,58,0)</f>
        <v/>
      </c>
      <c r="TX41" s="48">
        <f>VLOOKUP(AG41,'BUS 2'!$G$1:$CU$424,59,0)</f>
        <v/>
      </c>
      <c r="TY41" s="48">
        <f>VLOOKUP(AG41,'BUS 2'!$G$1:$CU$424,60,0)</f>
        <v/>
      </c>
      <c r="TZ41" s="48">
        <f>VLOOKUP(AG41,'BUS 2'!$G$1:$CU$424,61,0)</f>
        <v/>
      </c>
      <c r="UA41" s="48">
        <f>VLOOKUP(AG41,'BUS 2'!$G$1:$CU$424,62,0)</f>
        <v/>
      </c>
      <c r="UB41" s="48">
        <f>VLOOKUP(AG41,'BUS 2'!$G$1:$CU$424,63,0)</f>
        <v/>
      </c>
      <c r="UC41" s="48">
        <f>VLOOKUP(AG41,'BUS 2'!$G$1:$CU$424,64,0)</f>
        <v/>
      </c>
      <c r="UD41" s="48">
        <f>VLOOKUP(AG41,'BUS 2'!$G$1:$CU$424,65,0)</f>
        <v/>
      </c>
      <c r="UE41" s="48">
        <f>VLOOKUP(AG41,'BUS 2'!$G$1:$CU$424,66,0)</f>
        <v/>
      </c>
      <c r="UF41" s="48">
        <f>VLOOKUP(AG41,'BUS 2'!$G$1:$CU$424,67,0)</f>
        <v/>
      </c>
      <c r="UG41" s="48">
        <f>VLOOKUP(AG41,'BUS 2'!$G$1:$CU$424,68,0)</f>
        <v/>
      </c>
      <c r="UH41" s="48">
        <f>VLOOKUP(AG41,'BUS 2'!$G$1:$CU$424,69,0)</f>
        <v/>
      </c>
      <c r="UI41" s="48">
        <f>VLOOKUP(AG41,'BUS 2'!$G$1:$CU$424,70,0)</f>
        <v/>
      </c>
      <c r="UJ41" s="48">
        <f>VLOOKUP(AG41,'BUS 2'!$G$1:$CU$424,71,0)</f>
        <v/>
      </c>
      <c r="UK41" s="48">
        <f>VLOOKUP(AG41,'BUS 2'!$G$1:$CU$424,72,0)</f>
        <v/>
      </c>
      <c r="UL41" s="48">
        <f>VLOOKUP(AG41,'BUS 2'!$G$1:$CU$424,73,0)</f>
        <v/>
      </c>
      <c r="UM41" s="48">
        <f>VLOOKUP(AG41,'BUS 2'!$G$1:$CU$424,74,0)</f>
        <v/>
      </c>
      <c r="UN41" s="48">
        <f>VLOOKUP(AG41,'BUS 2'!$G$1:$CU$424,75,0)</f>
        <v/>
      </c>
      <c r="UO41" s="48">
        <f>VLOOKUP(AG41,'BUS 2'!$G$1:$CU$424,76,0)</f>
        <v/>
      </c>
      <c r="UP41" s="48">
        <f>VLOOKUP(AG41,'BUS 2'!$G$1:$CU$424,77,0)</f>
        <v/>
      </c>
      <c r="UQ41" s="48">
        <f>VLOOKUP(AG41,'BUS 2'!$G$1:$CU$424,78,0)</f>
        <v/>
      </c>
      <c r="UR41" s="48">
        <f>VLOOKUP(AG41,'BUS 2'!$G$1:$CU$424,79,0)</f>
        <v/>
      </c>
      <c r="US41" s="48">
        <f>VLOOKUP(AG41,'BUS 2'!$G$1:$CU$424,80,0)</f>
        <v/>
      </c>
      <c r="UT41" s="48">
        <f>VLOOKUP(AG41,'BUS 2'!$G$1:$CU$424,81,0)</f>
        <v/>
      </c>
      <c r="UU41" s="48" t="n"/>
      <c r="UV41" s="48" t="n"/>
      <c r="UW41" s="48" t="n"/>
      <c r="UX41" s="48" t="n"/>
      <c r="UY41" s="48" t="inlineStr">
        <is>
          <t>Pemberian pakan di kandang</t>
        </is>
      </c>
      <c r="UZ41" s="48" t="n"/>
      <c r="VA41" s="48" t="inlineStr">
        <is>
          <t>Pemberian pakan di kandang</t>
        </is>
      </c>
      <c r="VB41" s="48" t="n"/>
      <c r="VC41" s="48" t="n"/>
      <c r="VD41" s="48" t="n"/>
      <c r="VE41" s="48" t="n"/>
      <c r="VF41" s="48" t="n"/>
      <c r="VG41" s="48" t="inlineStr">
        <is>
          <t>Sangat jarang (&gt;1 bulan sekali)</t>
        </is>
      </c>
      <c r="VH41" s="48" t="n"/>
      <c r="VI41" s="48" t="inlineStr">
        <is>
          <t>Sangat jarang (&gt;1 bulan sekali)</t>
        </is>
      </c>
      <c r="VJ41" s="48" t="n"/>
      <c r="VK41" s="48" t="n"/>
      <c r="VL41" s="48" t="n"/>
      <c r="VM41" s="48" t="n"/>
      <c r="VN41" s="48" t="n"/>
      <c r="VO41" s="48" t="inlineStr">
        <is>
          <t>Cukup (2-6 hari sekali)</t>
        </is>
      </c>
      <c r="VP41" s="48" t="n"/>
      <c r="VQ41" s="48" t="inlineStr">
        <is>
          <t>Sangat jarang (&gt;1 bulan sekali)</t>
        </is>
      </c>
      <c r="VR41" s="48" t="n"/>
      <c r="VS41" s="48" t="n"/>
      <c r="VT41" s="48" t="n"/>
      <c r="VU41" s="48" t="n"/>
      <c r="VV41" s="48" t="n"/>
      <c r="VW41" s="48" t="n"/>
      <c r="VX41" s="48" t="n"/>
      <c r="VY41" s="48" t="n"/>
      <c r="VZ41" s="48" t="n"/>
      <c r="WA41" s="48" t="n"/>
      <c r="WB41" s="48" t="n"/>
      <c r="WC41" s="48" t="n"/>
      <c r="WD41" s="48" t="n"/>
      <c r="WE41" s="48" t="n"/>
      <c r="WF41" s="48" t="n"/>
      <c r="WG41" s="48" t="n"/>
      <c r="WH41" s="48" t="n"/>
      <c r="WI41" s="48" t="n"/>
      <c r="WJ41" s="48" t="n"/>
      <c r="WK41" s="48" t="n"/>
      <c r="WL41" s="48" t="n"/>
      <c r="WM41" s="48" t="n"/>
      <c r="WN41" s="48" t="n"/>
      <c r="WO41" s="48" t="n"/>
      <c r="WP41" s="48" t="n"/>
      <c r="WQ41" s="48" t="n"/>
      <c r="WR41" s="48" t="n"/>
      <c r="WS41" s="48" t="n"/>
      <c r="WT41" s="48" t="n"/>
      <c r="WU41" s="48" t="n"/>
      <c r="WV41" s="48" t="n"/>
      <c r="WW41" s="48" t="n"/>
      <c r="WX41" s="48" t="n"/>
      <c r="WY41" s="48" t="n"/>
      <c r="WZ41" s="48" t="n"/>
      <c r="XA41" s="48" t="n"/>
      <c r="XB41" s="48" t="n"/>
      <c r="XC41" s="48" t="n"/>
      <c r="XD41" s="48" t="n"/>
      <c r="XE41" s="48" t="n"/>
      <c r="XF41" s="48" t="n"/>
      <c r="XG41" s="48" t="n"/>
      <c r="XH41" s="48" t="n"/>
      <c r="XI41" s="48" t="n"/>
      <c r="XJ41" s="48" t="n"/>
      <c r="XK41" s="48" t="n"/>
      <c r="XL41" s="48" t="n"/>
      <c r="XM41" s="48" t="n"/>
      <c r="XN41" s="48" t="inlineStr">
        <is>
          <t>3-Disimpan terbuka (dry lot)</t>
        </is>
      </c>
      <c r="XO41" s="8" t="n">
        <v>0</v>
      </c>
      <c r="XP41" s="8" t="n">
        <v>0</v>
      </c>
      <c r="XQ41" s="8" t="n">
        <v>0</v>
      </c>
      <c r="XR41" s="8" t="n">
        <v>0</v>
      </c>
      <c r="XS41" s="8" t="n">
        <v>0</v>
      </c>
      <c r="XT41" s="8" t="n">
        <v>0</v>
      </c>
      <c r="XU41" s="8" t="n">
        <v>1</v>
      </c>
      <c r="XV41" s="8" t="n">
        <v>0</v>
      </c>
      <c r="XW41" s="8" t="n">
        <v>0</v>
      </c>
      <c r="XX41" s="8" t="n">
        <v>0</v>
      </c>
      <c r="XY41" s="8" t="n">
        <v>0</v>
      </c>
      <c r="XZ41" s="8" t="n">
        <v>0</v>
      </c>
      <c r="YA41" s="48" t="n"/>
      <c r="YB41" s="48" t="n"/>
      <c r="YC41" s="48" t="n"/>
      <c r="YD41" s="48" t="n"/>
      <c r="YE41" s="48" t="n"/>
      <c r="YF41" s="48" t="n"/>
      <c r="YG41" s="48" t="n"/>
      <c r="YH41" s="48" t="n"/>
      <c r="YI41" s="48" t="n"/>
      <c r="YJ41" s="48" t="n"/>
      <c r="YK41" s="48" t="n"/>
      <c r="YL41" s="48" t="n"/>
      <c r="YM41" s="48" t="n"/>
      <c r="YN41" s="48" t="inlineStr">
        <is>
          <t>8-Dibiarkan tersebar di ladang penggembalaan</t>
        </is>
      </c>
      <c r="YO41" s="8" t="n">
        <v>0</v>
      </c>
      <c r="YP41" s="8" t="n">
        <v>0</v>
      </c>
      <c r="YQ41" s="8" t="n">
        <v>0</v>
      </c>
      <c r="YR41" s="8" t="n">
        <v>0</v>
      </c>
      <c r="YS41" s="8" t="n">
        <v>0</v>
      </c>
      <c r="YT41" s="8" t="n">
        <v>0</v>
      </c>
      <c r="YU41" s="8" t="n">
        <v>0</v>
      </c>
      <c r="YV41" s="8" t="n">
        <v>0</v>
      </c>
      <c r="YW41" s="8" t="n">
        <v>0</v>
      </c>
      <c r="YX41" s="8" t="n">
        <v>0</v>
      </c>
      <c r="YY41" s="8" t="n">
        <v>0</v>
      </c>
      <c r="YZ41" s="8" t="n">
        <v>1</v>
      </c>
      <c r="ZA41" s="48" t="n"/>
      <c r="ZB41" s="48" t="n"/>
      <c r="ZC41" s="48" t="n"/>
      <c r="ZD41" s="48" t="n"/>
      <c r="ZE41" s="48" t="n"/>
      <c r="ZF41" s="48" t="n"/>
      <c r="ZG41" s="48" t="n"/>
      <c r="ZH41" s="48" t="n"/>
      <c r="ZI41" s="48" t="n"/>
      <c r="ZJ41" s="48" t="n"/>
      <c r="ZK41" s="48" t="n"/>
      <c r="ZL41" s="48" t="n"/>
      <c r="ZM41" s="48" t="n"/>
      <c r="ZN41" s="48" t="n"/>
      <c r="ZO41" s="48" t="n"/>
      <c r="ZP41" s="48" t="n"/>
      <c r="ZQ41" s="48" t="n"/>
      <c r="ZR41" s="48" t="n"/>
      <c r="ZS41" s="48" t="n"/>
      <c r="ZT41" s="48" t="n"/>
      <c r="ZU41" s="48" t="n"/>
      <c r="ZV41" s="48" t="n"/>
      <c r="ZW41" s="48" t="n"/>
      <c r="ZX41" s="48" t="n"/>
      <c r="ZY41" s="48" t="n"/>
      <c r="ZZ41" s="8" t="n">
        <v>5</v>
      </c>
      <c r="AAA41" s="48" t="n"/>
      <c r="AAB41" s="8" t="n">
        <v>3</v>
      </c>
      <c r="AAC41" s="48" t="n"/>
      <c r="AAD41" s="48" t="n"/>
      <c r="AAE41" s="48" t="n"/>
      <c r="AAF41" s="48" t="n"/>
      <c r="AAG41" s="48" t="n"/>
      <c r="AAH41" s="48" t="inlineStr">
        <is>
          <t>Pakan segar (misal: rumput)</t>
        </is>
      </c>
      <c r="AAI41" s="48" t="n"/>
      <c r="AAJ41" s="48" t="inlineStr">
        <is>
          <t>Pakan segar (misal: rumput)</t>
        </is>
      </c>
      <c r="AAK41" s="48" t="n"/>
      <c r="AAL41" s="48" t="inlineStr">
        <is>
          <t>Ya</t>
        </is>
      </c>
      <c r="AAM41" s="48" t="inlineStr">
        <is>
          <t>Cair</t>
        </is>
      </c>
      <c r="AAN41" s="8" t="n">
        <v>0</v>
      </c>
      <c r="AAO41" s="8" t="n">
        <v>1</v>
      </c>
      <c r="AAP41" s="8" t="n">
        <v>1</v>
      </c>
      <c r="AAQ41" s="48" t="n"/>
      <c r="AAR41" s="48" t="inlineStr">
        <is>
          <t>Tidak</t>
        </is>
      </c>
      <c r="AAS41" s="48" t="inlineStr">
        <is>
          <t>Mengetahui</t>
        </is>
      </c>
      <c r="AAT41" s="48" t="inlineStr">
        <is>
          <t>Digunakan untuk pupuk di lahan pertanian sendiri</t>
        </is>
      </c>
      <c r="AAU41" s="8" t="n">
        <v>1</v>
      </c>
      <c r="AAV41" s="8" t="n">
        <v>0</v>
      </c>
      <c r="AAW41" s="8" t="n">
        <v>0</v>
      </c>
      <c r="AAX41" s="8" t="n">
        <v>0</v>
      </c>
      <c r="AAY41" s="8" t="n">
        <v>0</v>
      </c>
      <c r="AAZ41" s="8" t="n">
        <v>0</v>
      </c>
      <c r="ABA41" s="8" t="n">
        <v>0</v>
      </c>
      <c r="ABB41" s="48" t="inlineStr">
        <is>
          <t>Pupuk cair untuk tanaman</t>
        </is>
      </c>
      <c r="ABC41" s="8" t="n">
        <v>1</v>
      </c>
      <c r="ABD41" s="8" t="n">
        <v>0</v>
      </c>
      <c r="ABE41" s="8" t="n">
        <v>0</v>
      </c>
      <c r="ABF41" s="8" t="n">
        <v>0</v>
      </c>
      <c r="ABG41" s="8" t="n">
        <v>0</v>
      </c>
      <c r="ABH41" s="48" t="n"/>
      <c r="ABI41" s="48" t="n"/>
      <c r="ABJ41" s="48" t="n"/>
      <c r="ABK41" s="48" t="n"/>
      <c r="ABL41" s="48" t="n"/>
      <c r="ABM41" s="48" t="n"/>
      <c r="ABN41" s="48" t="n"/>
      <c r="ABO41" s="48" t="n"/>
      <c r="ABP41" s="48" t="n"/>
      <c r="ABQ41" s="48" t="inlineStr">
        <is>
          <t>Cabe</t>
        </is>
      </c>
      <c r="ABR41" s="48" t="inlineStr">
        <is>
          <t>Sering ( 1 minggu 2 kali)</t>
        </is>
      </c>
      <c r="ABS41" s="8" t="n">
        <v>2000</v>
      </c>
      <c r="ABT41" s="48" t="n"/>
      <c r="ABU41" s="8" t="n">
        <v>1</v>
      </c>
      <c r="ABV41" s="8" t="n">
        <v>0</v>
      </c>
      <c r="ABW41" s="48" t="inlineStr">
        <is>
          <t>Urea</t>
        </is>
      </c>
      <c r="ABX41" s="48" t="n"/>
      <c r="ABY41" s="8" t="n">
        <v>50</v>
      </c>
      <c r="ABZ41" s="8" t="n">
        <v>125000</v>
      </c>
      <c r="ACA41" s="8" t="n">
        <v>50</v>
      </c>
      <c r="ACB41" s="8" t="n">
        <v>100000</v>
      </c>
      <c r="ACC41" s="8" t="n">
        <v>20</v>
      </c>
      <c r="ACD41" s="8" t="n">
        <v>20</v>
      </c>
      <c r="ACE41" s="48" t="inlineStr">
        <is>
          <t>Tidak</t>
        </is>
      </c>
      <c r="ACF41" s="48" t="inlineStr">
        <is>
          <t>Sangat meningkat</t>
        </is>
      </c>
      <c r="ACG41" s="48" t="inlineStr">
        <is>
          <t>Sangat meningkat</t>
        </is>
      </c>
      <c r="ACH41" s="48" t="inlineStr">
        <is>
          <t>Sangat meningkat</t>
        </is>
      </c>
      <c r="ACI41" s="48" t="n"/>
      <c r="ACJ41" s="48" t="n"/>
      <c r="ACK41" s="48" t="n"/>
      <c r="ACL41" s="48" t="n"/>
      <c r="ACM41" s="48" t="n"/>
      <c r="ACN41" s="48" t="n"/>
      <c r="ACO41" s="48" t="n"/>
      <c r="ACP41" s="48" t="n"/>
      <c r="ACQ41" s="48" t="n"/>
      <c r="ACR41" s="48" t="n"/>
      <c r="ACS41" s="48" t="n"/>
      <c r="ACT41" s="48" t="inlineStr">
        <is>
          <t>Pada saat pembangunan biogas, sempat pakai kotoran kerbau untuk memenuhi keterbutuhan</t>
        </is>
      </c>
      <c r="ACU41" s="48" t="inlineStr">
        <is>
          <t>Manfaat besar dan membantu kehidupan sehari-hari</t>
        </is>
      </c>
      <c r="ACV41" s="48" t="inlineStr">
        <is>
          <t>Sama saja</t>
        </is>
      </c>
      <c r="ACW41" s="48" t="inlineStr">
        <is>
          <t>Tidak dapat menghemat uang dan/atau menambah pendapatan</t>
        </is>
      </c>
      <c r="ACX41" s="48" t="inlineStr">
        <is>
          <t>Netral/tidak tahu</t>
        </is>
      </c>
      <c r="ACY41" s="48" t="inlineStr">
        <is>
          <t>Anggota keluarga - Laki-laki dewasa Anggota keluarga - Perempuan dewasa</t>
        </is>
      </c>
      <c r="ACZ41" s="8" t="n">
        <v>1</v>
      </c>
      <c r="ADA41" s="8" t="n">
        <v>1</v>
      </c>
      <c r="ADB41" s="8" t="n">
        <v>0</v>
      </c>
      <c r="ADC41" s="8" t="n">
        <v>0</v>
      </c>
      <c r="ADD41" s="48" t="inlineStr">
        <is>
          <t>Puas</t>
        </is>
      </c>
      <c r="ADE41" s="48" t="inlineStr">
        <is>
          <t>Puas</t>
        </is>
      </c>
      <c r="ADF41" s="48" t="inlineStr">
        <is>
          <t>Puas</t>
        </is>
      </c>
      <c r="ADG41" s="48" t="inlineStr">
        <is>
          <t>Sangat puas</t>
        </is>
      </c>
      <c r="ADH41" s="48" t="inlineStr">
        <is>
          <t>Tidak</t>
        </is>
      </c>
      <c r="ADI41" s="48" t="n"/>
      <c r="ADJ41" s="48" t="inlineStr">
        <is>
          <t>Puas</t>
        </is>
      </c>
      <c r="ADK41" s="48" t="n"/>
      <c r="ADL41" s="48" t="n"/>
      <c r="ADM41" s="48" t="n"/>
      <c r="ADN41" s="48" t="n"/>
      <c r="ADO41" s="48" t="n"/>
      <c r="ADP41" s="48" t="n"/>
      <c r="ADQ41" s="48" t="n"/>
      <c r="ADR41" s="48" t="n"/>
      <c r="ADS41" s="48" t="n"/>
      <c r="ADT41" s="48" t="n"/>
      <c r="ADU41" s="48" t="inlineStr">
        <is>
          <t>Menghubungi CPO atau pendamping Memperbaiki sendiri</t>
        </is>
      </c>
      <c r="ADV41" s="8" t="n">
        <v>0</v>
      </c>
      <c r="ADW41" s="8" t="n">
        <v>0</v>
      </c>
      <c r="ADX41" s="8" t="n">
        <v>0</v>
      </c>
      <c r="ADY41" s="8" t="n">
        <v>0</v>
      </c>
      <c r="ADZ41" s="8" t="n">
        <v>1</v>
      </c>
      <c r="AEA41" s="8" t="n">
        <v>1</v>
      </c>
      <c r="AEB41" s="8" t="n">
        <v>0</v>
      </c>
      <c r="AEC41" s="8" t="n">
        <v>0</v>
      </c>
      <c r="AED41" s="48" t="inlineStr">
        <is>
          <t>-</t>
        </is>
      </c>
      <c r="AEE41" s="48" t="inlineStr">
        <is>
          <t>Laki-laki dewasa</t>
        </is>
      </c>
      <c r="AEF41" s="48" t="n"/>
      <c r="AEG41" s="48" t="inlineStr">
        <is>
          <t>Menelepon atau WA langsung</t>
        </is>
      </c>
      <c r="AEH41" s="48" t="n"/>
      <c r="AEI41" s="48" t="inlineStr">
        <is>
          <t>Perlu ada penjualan alat agar biogas tidak terbengkalai jika ada kerusakan</t>
        </is>
      </c>
      <c r="AEJ41" s="48" t="inlineStr">
        <is>
          <t>Ya, selalu</t>
        </is>
      </c>
      <c r="AEK41" s="48" t="inlineStr">
        <is>
          <t>Pengurangan pengeluaran rumah tangga (bahan bakar minyak, pupuk, dll.) Lebih mudah mendapatkan energi Pasokan energi yang andal Memasak lebih cepat Lebih aman Peningkatan kebersihan kandang ternak Pemanfaatan bio-slurry sebagai pupuk Mendapatkan subsidi</t>
        </is>
      </c>
      <c r="AEL41" s="8" t="n">
        <v>1</v>
      </c>
      <c r="AEM41" s="8" t="n">
        <v>1</v>
      </c>
      <c r="AEN41" s="8" t="n">
        <v>1</v>
      </c>
      <c r="AEO41" s="8" t="n">
        <v>1</v>
      </c>
      <c r="AEP41" s="8" t="n">
        <v>1</v>
      </c>
      <c r="AEQ41" s="8" t="n">
        <v>0</v>
      </c>
      <c r="AER41" s="8" t="n">
        <v>1</v>
      </c>
      <c r="AES41" s="8" t="n">
        <v>1</v>
      </c>
      <c r="AET41" s="8" t="n">
        <v>0</v>
      </c>
      <c r="AEU41" s="8" t="n">
        <v>0</v>
      </c>
      <c r="AEV41" s="8" t="n">
        <v>1</v>
      </c>
      <c r="AEW41" s="8" t="n">
        <v>0</v>
      </c>
      <c r="AEX41" s="48" t="n"/>
      <c r="AEY41" s="48" t="inlineStr">
        <is>
          <t>Mengurangi pengeluaran energi</t>
        </is>
      </c>
      <c r="AEZ41" s="48" t="n"/>
      <c r="AFA41" s="48" t="inlineStr">
        <is>
          <t>Yayasan Rumah Energi (YRE)</t>
        </is>
      </c>
      <c r="AFB41" s="48" t="n"/>
      <c r="AFC41" s="48" t="inlineStr">
        <is>
          <t>1000630553-17_28_43.heic</t>
        </is>
      </c>
      <c r="AFD41" s="16" t="inlineStr">
        <is>
          <t>https://kf.kobotoolbox.org/api/v2/assets/avstPQqLr3Ab3ZdcVTXZ6f/data/672978537/attachments/attgvyq44CxLAWMaYyzZDpnH/</t>
        </is>
      </c>
      <c r="AFE41" s="48" t="inlineStr">
        <is>
          <t>1000630543-17_29_11.heic</t>
        </is>
      </c>
      <c r="AFF41" s="16" t="inlineStr">
        <is>
          <t>https://kf.kobotoolbox.org/api/v2/assets/avstPQqLr3Ab3ZdcVTXZ6f/data/672978537/attachments/attLEQYWXrHcpZjvJpJaWHSU/</t>
        </is>
      </c>
      <c r="AFG41" s="48" t="inlineStr">
        <is>
          <t>febriihasanah</t>
        </is>
      </c>
      <c r="AFH41" s="48" t="n"/>
      <c r="AFI41" s="27" t="inlineStr">
        <is>
          <t>Untuk pertanyaan E14, jawabannya 0.5liter. Namun tidak bisa dituliskan karena desimal terbaca invalid</t>
        </is>
      </c>
      <c r="AFJ41" s="48" t="n"/>
      <c r="AFK41" s="48" t="n"/>
      <c r="AFL41" s="48" t="n"/>
      <c r="AFM41" s="48" t="n"/>
      <c r="AFN41" s="48" t="n"/>
      <c r="AFO41" s="48" t="n"/>
      <c r="AFP41" s="48" t="n"/>
      <c r="AFQ41" s="48" t="n"/>
      <c r="AFR41" s="48" t="n"/>
      <c r="AFS41" s="48" t="n"/>
      <c r="AFT41" s="48" t="n"/>
      <c r="AFU41" s="48" t="n"/>
      <c r="AFV41" s="48" t="n"/>
      <c r="AFW41" s="48" t="n"/>
      <c r="AFX41" s="48" t="n"/>
      <c r="AFY41" s="48" t="n"/>
      <c r="AFZ41" s="48" t="n"/>
      <c r="AGA41" s="48" t="n"/>
      <c r="AGB41" s="48" t="n"/>
      <c r="AGC41" s="48" t="n"/>
      <c r="AGD41" s="48" t="n"/>
      <c r="AGE41" s="48" t="n"/>
      <c r="AGF41" s="48" t="n"/>
      <c r="AGG41" s="48" t="n"/>
      <c r="AGH41" s="48" t="n"/>
      <c r="AGI41" s="48" t="n"/>
      <c r="AGJ41" s="48" t="n"/>
      <c r="AGK41" s="48" t="n"/>
      <c r="AGL41" s="48" t="n"/>
      <c r="AGM41" s="48" t="n"/>
      <c r="AGN41" s="48" t="n"/>
      <c r="AGO41" s="48" t="n"/>
      <c r="AGP41" s="48" t="n"/>
      <c r="AGQ41" s="48" t="n"/>
      <c r="AGR41" s="48" t="n"/>
      <c r="AGS41" s="48" t="n"/>
      <c r="AGT41" s="48" t="n"/>
      <c r="AGU41" s="48" t="n"/>
      <c r="AGV41" s="48" t="n"/>
      <c r="AGW41" s="48" t="n"/>
      <c r="AGX41" s="48" t="n"/>
      <c r="AGY41" s="48" t="n"/>
      <c r="AGZ41" s="48" t="n"/>
      <c r="AHA41" s="48" t="n"/>
      <c r="AHB41" s="48" t="n"/>
      <c r="AHC41" s="48" t="n"/>
      <c r="AHD41" s="48" t="n"/>
      <c r="AHE41" s="48" t="n"/>
      <c r="AHF41" s="48" t="n"/>
      <c r="AHG41" s="48" t="n"/>
      <c r="AHH41" s="48" t="n"/>
      <c r="AHI41" s="48" t="n"/>
      <c r="AHJ41" s="48" t="n"/>
      <c r="AHK41" s="48" t="n"/>
      <c r="AHL41" s="48" t="n"/>
      <c r="AHM41" s="48" t="n"/>
      <c r="AHN41" s="48" t="n"/>
      <c r="AHO41" s="48" t="n"/>
      <c r="AHP41" s="48" t="n"/>
      <c r="AHQ41" s="48" t="n"/>
      <c r="AHR41" s="48" t="n"/>
      <c r="AHS41" s="48" t="n"/>
      <c r="AHT41" s="48" t="n"/>
      <c r="AHU41" s="48" t="n"/>
      <c r="AHV41" s="48" t="n"/>
      <c r="AHW41" s="48" t="n"/>
      <c r="AHX41" s="48" t="n"/>
      <c r="AHY41" s="48" t="n"/>
      <c r="AHZ41" s="48" t="n"/>
      <c r="AIA41" s="48" t="n"/>
      <c r="AIB41" s="48" t="n"/>
      <c r="AIC41" s="48" t="n"/>
      <c r="AID41" s="48" t="n"/>
      <c r="AIE41" s="48" t="n"/>
      <c r="AIF41" s="48" t="n"/>
      <c r="AIG41" s="48" t="n"/>
      <c r="AIH41" s="48" t="n"/>
      <c r="AII41" s="48" t="n"/>
      <c r="AIJ41" s="48" t="n"/>
      <c r="AIK41" s="48" t="n"/>
      <c r="AIL41" s="48" t="n"/>
      <c r="AIM41" s="48" t="n"/>
      <c r="AIN41" s="48" t="n"/>
      <c r="AIO41" s="48" t="n"/>
      <c r="AIP41" s="48" t="n"/>
      <c r="AIQ41" s="48" t="n"/>
      <c r="AIR41" s="48" t="n"/>
      <c r="AIS41" s="48" t="n"/>
      <c r="AIT41" s="48" t="n"/>
      <c r="AIU41" s="48" t="n"/>
      <c r="AIV41" s="48" t="n"/>
      <c r="AIW41" s="48" t="n"/>
      <c r="AIX41" s="48" t="n"/>
      <c r="AIY41" s="48" t="n"/>
      <c r="AIZ41" s="48" t="n"/>
      <c r="AJA41" s="48" t="n"/>
      <c r="AJB41" s="48" t="n"/>
      <c r="AJC41" s="48" t="n"/>
      <c r="AJD41" s="48" t="n"/>
      <c r="AJE41" s="48" t="n"/>
      <c r="AJF41" s="48" t="n"/>
      <c r="AJG41" s="48" t="n"/>
      <c r="AJH41" s="48" t="n"/>
      <c r="AJI41" s="48" t="n"/>
      <c r="AJJ41" s="48" t="n"/>
      <c r="AJK41" s="48" t="n"/>
      <c r="AJL41" s="48" t="n"/>
      <c r="AJM41" s="48" t="n"/>
      <c r="AJN41" s="48" t="n"/>
      <c r="AJO41" s="48" t="n"/>
      <c r="AJP41" s="48" t="n"/>
      <c r="AJQ41" s="48" t="n"/>
      <c r="AJR41" s="48" t="n"/>
      <c r="AJS41" s="48" t="n"/>
      <c r="AJT41" s="48" t="n"/>
      <c r="AJU41" s="48" t="n"/>
      <c r="AJV41" s="48" t="n"/>
      <c r="AJW41" s="48" t="n"/>
      <c r="AJX41" s="48" t="n"/>
      <c r="AJY41" s="48" t="n"/>
      <c r="AJZ41" s="48" t="n"/>
      <c r="AKA41" s="48" t="n"/>
      <c r="AKB41" s="48" t="n"/>
      <c r="AKC41" s="48" t="n"/>
      <c r="AKD41" s="48" t="n"/>
      <c r="AKE41" s="48" t="n"/>
      <c r="AKF41" s="48" t="n"/>
      <c r="AKG41" s="48" t="n"/>
      <c r="AKH41" s="48" t="n"/>
      <c r="AKI41" s="48" t="n"/>
      <c r="AKJ41" s="48" t="n"/>
      <c r="AKK41" s="48" t="n"/>
      <c r="AKL41" s="48" t="n"/>
      <c r="AKM41" s="48" t="n"/>
      <c r="AKN41" s="48" t="n"/>
      <c r="AKO41" s="48" t="n"/>
      <c r="AKP41" s="48" t="n"/>
      <c r="AKQ41" s="48" t="n"/>
      <c r="AKR41" s="48" t="n"/>
      <c r="AKS41" s="48" t="n"/>
      <c r="AKT41" s="48" t="n"/>
      <c r="AKU41" s="48" t="n"/>
      <c r="AKV41" s="48" t="n"/>
      <c r="AKW41" s="48" t="n"/>
      <c r="AKX41" s="48" t="n"/>
      <c r="AKY41" s="48" t="n"/>
      <c r="AKZ41" s="48" t="n"/>
      <c r="ALA41" s="48" t="n"/>
      <c r="ALB41" s="48" t="n"/>
      <c r="ALC41" s="48" t="n"/>
      <c r="ALD41" s="48" t="n"/>
      <c r="ALE41" s="48" t="n"/>
      <c r="ALF41" s="48" t="n"/>
      <c r="ALG41" s="48" t="n"/>
      <c r="ALH41" s="48" t="n"/>
      <c r="ALI41" s="48" t="n"/>
      <c r="ALJ41" s="48" t="n"/>
      <c r="ALK41" s="48" t="n"/>
      <c r="ALL41" s="48" t="n"/>
      <c r="ALM41" s="48" t="n"/>
      <c r="ALN41" s="48" t="n"/>
      <c r="ALO41" s="48" t="n"/>
      <c r="ALP41" s="48" t="n"/>
      <c r="ALQ41" s="48" t="n"/>
      <c r="ALR41" s="48" t="n"/>
      <c r="ALS41" s="48" t="n"/>
      <c r="ALT41" s="48" t="n"/>
      <c r="ALU41" s="48" t="n"/>
      <c r="ALV41" s="48" t="n"/>
      <c r="ALW41" s="48" t="n"/>
      <c r="ALX41" s="48" t="n"/>
      <c r="ALY41" s="48" t="n"/>
      <c r="ALZ41" s="48" t="n"/>
      <c r="AMA41" s="48" t="n"/>
      <c r="AMB41" s="48" t="n"/>
      <c r="AMC41" s="48" t="n"/>
      <c r="AMD41" s="48" t="n"/>
      <c r="AME41" s="48" t="n"/>
      <c r="AMF41" s="48" t="n"/>
      <c r="AMG41" s="48" t="n"/>
      <c r="AMH41" s="48" t="n"/>
      <c r="AMI41" s="48" t="n"/>
      <c r="AMJ41" s="48" t="n"/>
      <c r="AMK41" s="48" t="n"/>
      <c r="AML41" s="48" t="n"/>
      <c r="AMM41" s="48" t="n"/>
      <c r="AMN41" s="48" t="n"/>
      <c r="AMO41" s="48" t="n"/>
      <c r="AMP41" s="48" t="n"/>
      <c r="AMQ41" s="48" t="n"/>
      <c r="AMR41" s="48" t="n"/>
      <c r="AMS41" s="48" t="n"/>
      <c r="AMT41" s="48" t="n"/>
      <c r="AMU41" s="48" t="n"/>
      <c r="AMV41" s="48" t="n"/>
      <c r="AMW41" s="48" t="n"/>
      <c r="AMX41" s="48" t="n"/>
      <c r="AMY41" s="48" t="n"/>
      <c r="AMZ41" s="48" t="n"/>
      <c r="ANA41" s="48" t="n"/>
      <c r="ANB41" s="48" t="n"/>
      <c r="ANC41" s="48" t="n"/>
      <c r="AND41" s="48" t="n"/>
      <c r="ANE41" s="48" t="n"/>
      <c r="ANF41" s="48" t="n"/>
      <c r="ANG41" s="48" t="n"/>
      <c r="ANH41" s="48" t="n"/>
      <c r="ANI41" s="48" t="n"/>
      <c r="ANJ41" s="48" t="n"/>
      <c r="ANK41" s="48" t="n"/>
      <c r="ANL41" s="48" t="n"/>
      <c r="ANM41" s="48" t="n"/>
      <c r="ANN41" s="48" t="n"/>
      <c r="ANO41" s="48" t="n"/>
      <c r="ANP41" s="48" t="n"/>
      <c r="ANQ41" s="48" t="n"/>
      <c r="ANR41" s="48" t="n"/>
      <c r="ANS41" s="48" t="n"/>
      <c r="ANT41" s="48" t="n"/>
      <c r="ANU41" s="48" t="n"/>
      <c r="ANV41" s="48" t="n"/>
      <c r="ANW41" s="48" t="n"/>
      <c r="ANX41" s="48" t="n"/>
      <c r="ANY41" s="48" t="n"/>
      <c r="ANZ41" s="48" t="n"/>
      <c r="AOA41" s="48" t="n"/>
      <c r="AOB41" s="48" t="n"/>
      <c r="AOC41" s="48" t="n"/>
      <c r="AOD41" s="48" t="n"/>
      <c r="AOE41" s="48" t="n"/>
      <c r="AOF41" s="48" t="n"/>
      <c r="AOG41" s="48" t="n"/>
      <c r="AOH41" s="48" t="n"/>
      <c r="AOI41" s="48" t="n"/>
      <c r="AOJ41" s="48" t="n"/>
      <c r="AOK41" s="48" t="n"/>
      <c r="AOL41" s="48" t="n"/>
      <c r="AOM41" s="48" t="n"/>
      <c r="AON41" s="48" t="n"/>
      <c r="AOO41" s="48" t="n"/>
      <c r="AOP41" s="48" t="n"/>
      <c r="AOQ41" s="48" t="n"/>
      <c r="AOR41" s="48" t="n"/>
      <c r="AOS41" s="48" t="n"/>
      <c r="AOT41" s="48" t="n"/>
      <c r="AOU41" s="48" t="n"/>
      <c r="AOV41" s="48" t="n"/>
      <c r="AOW41" s="48" t="n"/>
      <c r="AOX41" s="48" t="n"/>
      <c r="AOY41" s="48" t="n"/>
      <c r="AOZ41" s="48" t="n"/>
      <c r="APA41" s="48" t="n"/>
      <c r="APB41" s="48" t="n"/>
      <c r="APC41" s="48" t="n"/>
      <c r="APD41" s="48" t="n"/>
      <c r="APE41" s="48" t="n"/>
      <c r="APF41" s="48" t="n"/>
      <c r="APG41" s="48" t="n"/>
      <c r="APH41" s="48" t="n"/>
      <c r="API41" s="48" t="n"/>
      <c r="APJ41" s="48" t="n"/>
      <c r="APK41" s="48" t="n"/>
      <c r="APL41" s="48" t="n"/>
      <c r="APM41" s="48" t="n"/>
      <c r="APN41" s="48" t="n"/>
      <c r="APO41" s="48" t="n"/>
      <c r="APP41" s="48" t="n"/>
      <c r="APQ41" s="48" t="n"/>
      <c r="APR41" s="48" t="n"/>
      <c r="APS41" s="48" t="n"/>
      <c r="APT41" s="48" t="n"/>
      <c r="APU41" s="48" t="n"/>
      <c r="APV41" s="48" t="n"/>
      <c r="APW41" s="48" t="n"/>
      <c r="APX41" s="48" t="n"/>
      <c r="APY41" s="48" t="n"/>
      <c r="APZ41" s="48" t="n"/>
      <c r="AQA41" s="48" t="n"/>
      <c r="AQB41" s="48" t="n"/>
      <c r="AQC41" s="48" t="n"/>
      <c r="AQD41" s="48" t="n"/>
      <c r="AQE41" s="48" t="n"/>
      <c r="AQF41" s="48" t="n"/>
      <c r="AQG41" s="48" t="n"/>
      <c r="AQH41" s="48" t="n"/>
      <c r="AQI41" s="48" t="n"/>
      <c r="AQJ41" s="48" t="n"/>
      <c r="AQK41" s="48" t="n"/>
      <c r="AQL41" s="48" t="n"/>
      <c r="AQM41" s="48" t="n"/>
      <c r="AQN41" s="48" t="n"/>
      <c r="AQO41" s="48" t="n"/>
      <c r="AQP41" s="48" t="n"/>
      <c r="AQQ41" s="48" t="n"/>
      <c r="AQR41" s="48" t="n"/>
      <c r="AQS41" s="48" t="n"/>
      <c r="AQT41" s="48" t="n"/>
      <c r="AQU41" s="48" t="n"/>
      <c r="AQV41" s="48" t="n"/>
      <c r="AQW41" s="48" t="n"/>
      <c r="AQX41" s="48" t="n"/>
      <c r="AQY41" s="48" t="n"/>
      <c r="AQZ41" s="48" t="n"/>
      <c r="ARA41" s="48" t="n"/>
      <c r="ARB41" s="48" t="n"/>
      <c r="ARC41" s="48" t="n"/>
      <c r="ARD41" s="48" t="n"/>
      <c r="ARE41" s="48" t="n"/>
      <c r="ARF41" s="48" t="n"/>
      <c r="ARG41" s="48" t="n"/>
      <c r="ARH41" s="48" t="n"/>
      <c r="ARI41" s="48" t="n"/>
      <c r="ARJ41" s="48" t="n"/>
      <c r="ARK41" s="48" t="n"/>
      <c r="ARL41" s="48" t="n"/>
      <c r="ARM41" s="48" t="n"/>
      <c r="ARN41" s="48" t="n"/>
      <c r="ARO41" s="48" t="n"/>
      <c r="ARP41" s="48" t="n"/>
      <c r="ARQ41" s="48" t="n"/>
      <c r="ARR41" s="48" t="n"/>
      <c r="ARS41" s="48" t="n"/>
      <c r="ART41" s="48" t="n"/>
      <c r="ARU41" s="48" t="n"/>
      <c r="ARV41" s="48" t="n"/>
      <c r="ARW41" s="48" t="n"/>
      <c r="ARX41" s="48" t="n"/>
      <c r="ARY41" s="48" t="n"/>
      <c r="ARZ41" s="48" t="n"/>
      <c r="ASA41" s="48" t="n"/>
      <c r="ASB41" s="48" t="n"/>
      <c r="ASC41" s="48" t="n"/>
      <c r="ASD41" s="48" t="n"/>
      <c r="ASE41" s="48" t="n"/>
      <c r="ASF41" s="48" t="n"/>
      <c r="ASG41" s="48" t="n"/>
      <c r="ASH41" s="48" t="n"/>
      <c r="ASI41" s="48" t="n"/>
      <c r="ASJ41" s="48" t="n"/>
      <c r="ASK41" s="48" t="n"/>
      <c r="ASL41" s="48" t="n"/>
      <c r="ASM41" s="48" t="n"/>
      <c r="ASN41" s="48" t="n"/>
      <c r="ASO41" s="48" t="n"/>
      <c r="ASP41" s="48" t="n"/>
      <c r="ASQ41" s="48" t="n"/>
      <c r="ASR41" s="48" t="n"/>
      <c r="ASS41" s="48" t="n"/>
      <c r="AST41" s="48" t="n"/>
      <c r="ASU41" s="48" t="n"/>
      <c r="ASV41" s="48" t="n"/>
      <c r="ASW41" s="48" t="n"/>
      <c r="ASX41" s="48" t="n"/>
      <c r="ASY41" s="48" t="n"/>
      <c r="ASZ41" s="48" t="n"/>
      <c r="ATA41" s="48" t="n"/>
      <c r="ATB41" s="48" t="n"/>
      <c r="ATC41" s="48" t="n"/>
      <c r="ATD41" s="48" t="n"/>
      <c r="ATE41" s="48" t="n"/>
      <c r="ATF41" s="48" t="n"/>
      <c r="ATG41" s="48" t="n"/>
      <c r="ATH41" s="48" t="n"/>
      <c r="ATI41" s="48" t="n"/>
      <c r="ATJ41" s="48" t="n"/>
      <c r="ATK41" s="48" t="n"/>
      <c r="ATL41" s="48" t="n"/>
      <c r="ATM41" s="48" t="n"/>
      <c r="ATN41" s="48" t="n"/>
      <c r="ATO41" s="48" t="n"/>
      <c r="ATP41" s="48" t="n"/>
      <c r="ATQ41" s="48" t="n"/>
      <c r="ATR41" s="48" t="n"/>
      <c r="ATS41" s="48" t="n"/>
      <c r="ATT41" s="48" t="n"/>
      <c r="ATU41" s="48" t="n"/>
      <c r="ATV41" s="48" t="n"/>
      <c r="ATW41" s="48" t="n"/>
      <c r="ATX41" s="48" t="n"/>
      <c r="ATY41" s="48" t="n"/>
      <c r="ATZ41" s="48" t="n"/>
      <c r="AUA41" s="48" t="n"/>
      <c r="AUB41" s="48" t="n"/>
      <c r="AUC41" s="48" t="n"/>
      <c r="AUD41" s="48" t="n"/>
      <c r="AUE41" s="48" t="n"/>
      <c r="AUF41" s="48" t="n"/>
      <c r="AUG41" s="48" t="n"/>
      <c r="AUH41" s="48" t="n"/>
      <c r="AUI41" s="48" t="n"/>
      <c r="AUJ41" s="48" t="n"/>
      <c r="AUK41" s="48" t="n"/>
      <c r="AUL41" s="48" t="n"/>
      <c r="AUM41" s="48" t="n"/>
      <c r="AUN41" s="48" t="n"/>
      <c r="AUO41" s="48" t="n"/>
      <c r="AUP41" s="48" t="n"/>
      <c r="AUQ41" s="48" t="n"/>
      <c r="AUR41" s="48" t="n"/>
      <c r="AUS41" s="48" t="n"/>
      <c r="AUT41" s="48" t="n"/>
      <c r="AUU41" s="48" t="n"/>
      <c r="AUV41" s="48" t="n"/>
      <c r="AUW41" s="48" t="n"/>
      <c r="AUX41" s="48" t="n"/>
      <c r="AUY41" s="48" t="n"/>
      <c r="AUZ41" s="48" t="n"/>
      <c r="AVA41" s="48" t="n"/>
      <c r="AVB41" s="48" t="n"/>
      <c r="AVC41" s="48" t="n"/>
      <c r="AVD41" s="48" t="n"/>
      <c r="AVE41" s="48" t="n"/>
      <c r="AVF41" s="48" t="n"/>
      <c r="AVG41" s="48" t="n"/>
      <c r="AVH41" s="48" t="n"/>
      <c r="AVI41" s="48" t="n"/>
      <c r="AVJ41" s="48" t="n"/>
      <c r="AVK41" s="48" t="n"/>
      <c r="AVL41" s="48" t="n"/>
      <c r="AVM41" s="48" t="n"/>
      <c r="AVN41" s="48" t="n"/>
      <c r="AVO41" s="48" t="n"/>
      <c r="AVP41" s="48" t="n"/>
      <c r="AVQ41" s="48" t="n"/>
      <c r="AVR41" s="48" t="n"/>
      <c r="AVS41" s="48" t="n"/>
      <c r="AVT41" s="48" t="n"/>
      <c r="AVU41" s="48" t="n"/>
      <c r="AVV41" s="48" t="n"/>
      <c r="AVW41" s="48" t="n"/>
      <c r="AVX41" s="48" t="n"/>
      <c r="AVY41" s="48" t="n"/>
      <c r="AVZ41" s="48" t="n"/>
      <c r="AWA41" s="8" t="n">
        <v>672978537</v>
      </c>
      <c r="AWB41" s="48" t="inlineStr">
        <is>
          <t>fe0e905d-f36c-4ab7-bcb5-bacf3ab26f73</t>
        </is>
      </c>
      <c r="AWC41" s="6" t="n">
        <v>46069</v>
      </c>
      <c r="AWD41" s="48" t="n"/>
      <c r="AWE41" s="48" t="n"/>
      <c r="AWF41" s="48" t="inlineStr">
        <is>
          <t>submitted_via_web</t>
        </is>
      </c>
      <c r="AWG41" s="48" t="n"/>
      <c r="AWH41" s="48" t="inlineStr">
        <is>
          <t>vyNMZfRj9dojjrwxZxh2FZ</t>
        </is>
      </c>
      <c r="AWI41" s="48" t="n"/>
      <c r="AWJ41" s="48" t="inlineStr">
        <is>
          <t>uuid:fe0e905d-f36c-4ab7-bcb5-bacf3ab26f73</t>
        </is>
      </c>
      <c r="AWK41" s="8" t="n">
        <v>289</v>
      </c>
      <c r="AWL41" s="48" t="inlineStr">
        <is>
          <t>RAP0021</t>
        </is>
      </c>
      <c r="AWM41" s="8" t="n">
        <v>0</v>
      </c>
      <c r="AWN41" s="48" t="inlineStr">
        <is>
          <t>Year of Use valid, no validation needed</t>
        </is>
      </c>
      <c r="AWO41" s="37" t="b">
        <v>1</v>
      </c>
      <c r="AWP41" s="37" t="b">
        <v>1</v>
      </c>
      <c r="AWQ41" s="37" t="b">
        <v>1</v>
      </c>
      <c r="AWR41" s="37" t="b">
        <v>1</v>
      </c>
      <c r="AWS41" s="37" t="b">
        <v>1</v>
      </c>
      <c r="AWT41" s="37" t="b">
        <v>1</v>
      </c>
      <c r="AWU41" s="48" t="n"/>
      <c r="AWV41" s="8" t="n">
        <v>9</v>
      </c>
      <c r="AWW41" s="48" t="n"/>
      <c r="AWX41" s="48" t="n"/>
      <c r="AWY41" s="48" t="n"/>
      <c r="AWZ41" s="48" t="n"/>
    </row>
    <row r="42">
      <c r="A42" s="6" t="n">
        <v>46067</v>
      </c>
      <c r="B42" s="6" t="n">
        <v>46069</v>
      </c>
      <c r="C42" s="34" t="inlineStr">
        <is>
          <t>Inrawan</t>
        </is>
      </c>
      <c r="D42" s="34" t="inlineStr">
        <is>
          <t>Supardi</t>
        </is>
      </c>
      <c r="E42" s="8">
        <f>+6282392149619</f>
        <v/>
      </c>
      <c r="F42" s="48" t="inlineStr">
        <is>
          <t>-5.156363 119.647644 143.919 5.107999801635742</t>
        </is>
      </c>
      <c r="G42" s="8" t="n">
        <v>-5.156363</v>
      </c>
      <c r="H42" s="8" t="n">
        <v>119.647644</v>
      </c>
      <c r="I42" s="8" t="n">
        <v>143.919</v>
      </c>
      <c r="J42" s="8" t="n">
        <v>5.107999802</v>
      </c>
      <c r="K42" s="8" t="n">
        <v>0</v>
      </c>
      <c r="L42" s="48" t="inlineStr">
        <is>
          <t>-5.156324 119.647888 121.794 1.2380000352859497</t>
        </is>
      </c>
      <c r="M42" s="8" t="n">
        <v>-5.156324</v>
      </c>
      <c r="N42" s="8" t="n">
        <v>119.647888</v>
      </c>
      <c r="O42" s="8" t="n">
        <v>121.794</v>
      </c>
      <c r="P42" s="8" t="n">
        <v>1.238000035</v>
      </c>
      <c r="Q42" s="8" t="n">
        <v>0</v>
      </c>
      <c r="R42" s="48" t="inlineStr">
        <is>
          <t>Sulawesi Selatan</t>
        </is>
      </c>
      <c r="S42" s="8" t="n">
        <v>0</v>
      </c>
      <c r="T42" s="8" t="n">
        <v>0</v>
      </c>
      <c r="U42" s="8" t="n">
        <v>0</v>
      </c>
      <c r="V42" s="8" t="n">
        <v>0</v>
      </c>
      <c r="W42" s="8" t="n">
        <v>0</v>
      </c>
      <c r="X42" s="8" t="n">
        <v>0</v>
      </c>
      <c r="Y42" s="8" t="n">
        <v>0</v>
      </c>
      <c r="Z42" s="8" t="n">
        <v>0</v>
      </c>
      <c r="AA42" s="8" t="n">
        <v>0</v>
      </c>
      <c r="AB42" s="8" t="n">
        <v>1</v>
      </c>
      <c r="AC42" s="48" t="inlineStr">
        <is>
          <t>Maros</t>
        </is>
      </c>
      <c r="AD42" s="48" t="inlineStr">
        <is>
          <t>Tompobulu</t>
        </is>
      </c>
      <c r="AE42" s="48" t="inlineStr">
        <is>
          <t>Benteng Gajah</t>
        </is>
      </c>
      <c r="AF42" s="48" t="inlineStr">
        <is>
          <t>KSU BULU SAUKANG</t>
        </is>
      </c>
      <c r="AG42" s="48" t="inlineStr">
        <is>
          <t>BSP0067</t>
        </is>
      </c>
      <c r="AH42" s="8" t="n">
        <v>12</v>
      </c>
      <c r="AI42" s="48" t="inlineStr">
        <is>
          <t>VPA1</t>
        </is>
      </c>
      <c r="AJ42" s="48" t="inlineStr">
        <is>
          <t>Tidak aktif</t>
        </is>
      </c>
      <c r="AK42" s="8" t="n">
        <v>60</v>
      </c>
      <c r="AL42" s="48" t="inlineStr">
        <is>
          <t>Laki-laki</t>
        </is>
      </c>
      <c r="AM42" s="48" t="inlineStr">
        <is>
          <t>Sudah menikah</t>
        </is>
      </c>
      <c r="AN42" s="48" t="inlineStr">
        <is>
          <t>SD/Sederajat</t>
        </is>
      </c>
      <c r="AO42" s="48" t="inlineStr">
        <is>
          <t>Peternak</t>
        </is>
      </c>
      <c r="AP42" s="8" t="n">
        <v>0</v>
      </c>
      <c r="AQ42" s="8" t="n">
        <v>1</v>
      </c>
      <c r="AR42" s="8" t="n">
        <v>0</v>
      </c>
      <c r="AS42" s="8" t="n">
        <v>0</v>
      </c>
      <c r="AT42" s="8" t="n">
        <v>0</v>
      </c>
      <c r="AU42" s="8" t="n">
        <v>0</v>
      </c>
      <c r="AV42" s="8" t="n">
        <v>0</v>
      </c>
      <c r="AW42" s="8" t="n">
        <v>0</v>
      </c>
      <c r="AX42" s="48" t="n"/>
      <c r="AY42" s="48" t="inlineStr">
        <is>
          <t>Tidak ada</t>
        </is>
      </c>
      <c r="AZ42" s="8" t="n">
        <v>0</v>
      </c>
      <c r="BA42" s="8" t="n">
        <v>0</v>
      </c>
      <c r="BB42" s="8" t="n">
        <v>0</v>
      </c>
      <c r="BC42" s="8" t="n">
        <v>0</v>
      </c>
      <c r="BD42" s="8" t="n">
        <v>0</v>
      </c>
      <c r="BE42" s="8" t="n">
        <v>0</v>
      </c>
      <c r="BF42" s="8" t="n">
        <v>0</v>
      </c>
      <c r="BG42" s="8" t="n">
        <v>1</v>
      </c>
      <c r="BH42" s="11" t="n"/>
      <c r="BI42" s="48" t="inlineStr">
        <is>
          <t>Rp1.500.000 - Rp2.500.000</t>
        </is>
      </c>
      <c r="BJ42" s="8" t="n">
        <v>2</v>
      </c>
      <c r="BK42" s="8" t="n">
        <v>1</v>
      </c>
      <c r="BL42" s="8" t="n">
        <v>1</v>
      </c>
      <c r="BM42" s="8" t="n">
        <v>0</v>
      </c>
      <c r="BN42" s="48" t="inlineStr">
        <is>
          <t>Milik sendiri</t>
        </is>
      </c>
      <c r="BO42" s="48" t="inlineStr">
        <is>
          <t>Semi-permanen (semen dan kayu)</t>
        </is>
      </c>
      <c r="BP42" s="8" t="n">
        <v>0</v>
      </c>
      <c r="BQ42" s="8" t="n">
        <v>1</v>
      </c>
      <c r="BR42" s="8" t="n">
        <v>0</v>
      </c>
      <c r="BS42" s="8" t="n">
        <v>0</v>
      </c>
      <c r="BT42" s="8" t="n">
        <v>0</v>
      </c>
      <c r="BU42" s="48" t="n"/>
      <c r="BV42" s="48" t="inlineStr">
        <is>
          <t>Bambu/kayu Keramik/ubin</t>
        </is>
      </c>
      <c r="BW42" s="8" t="n">
        <v>1</v>
      </c>
      <c r="BX42" s="8" t="n">
        <v>0</v>
      </c>
      <c r="BY42" s="8" t="n">
        <v>1</v>
      </c>
      <c r="BZ42" s="8" t="n">
        <v>0</v>
      </c>
      <c r="CA42" s="8" t="n">
        <v>0</v>
      </c>
      <c r="CB42" s="48" t="n"/>
      <c r="CC42" s="48" t="inlineStr">
        <is>
          <t>Seng</t>
        </is>
      </c>
      <c r="CD42" s="8" t="n">
        <v>0</v>
      </c>
      <c r="CE42" s="8" t="n">
        <v>0</v>
      </c>
      <c r="CF42" s="8" t="n">
        <v>0</v>
      </c>
      <c r="CG42" s="8" t="n">
        <v>0</v>
      </c>
      <c r="CH42" s="8" t="n">
        <v>1</v>
      </c>
      <c r="CI42" s="8" t="n">
        <v>0</v>
      </c>
      <c r="CJ42" s="8" t="n">
        <v>0</v>
      </c>
      <c r="CK42" s="48" t="n"/>
      <c r="CL42" s="48" t="inlineStr">
        <is>
          <t>Ya</t>
        </is>
      </c>
      <c r="CM42" s="8" t="n">
        <v>2014</v>
      </c>
      <c r="CN42" s="48" t="inlineStr">
        <is>
          <t>Fixed-Dome (Kubah Tetap)</t>
        </is>
      </c>
      <c r="CO42" s="48" t="inlineStr">
        <is>
          <t>6 m³ (4-5 ekor sapi, ±5 jam memasak/hari, ±50 kg</t>
        </is>
      </c>
      <c r="CP42" s="48" t="inlineStr">
        <is>
          <t>Anggota keluarga - laki-laki</t>
        </is>
      </c>
      <c r="CQ42" s="8" t="n">
        <v>0</v>
      </c>
      <c r="CR42" s="8" t="n">
        <v>0</v>
      </c>
      <c r="CS42" s="8" t="n">
        <v>0</v>
      </c>
      <c r="CT42" s="8" t="n">
        <v>0</v>
      </c>
      <c r="CU42" s="8" t="n">
        <v>1</v>
      </c>
      <c r="CV42" s="8" t="n">
        <v>0</v>
      </c>
      <c r="CW42" s="8" t="n">
        <v>0</v>
      </c>
      <c r="CX42" s="8" t="n">
        <v>0</v>
      </c>
      <c r="CY42" s="48" t="inlineStr">
        <is>
          <t>Anggota keluarga - laki-laki</t>
        </is>
      </c>
      <c r="CZ42" s="8" t="n">
        <v>1</v>
      </c>
      <c r="DA42" s="8" t="n">
        <v>0</v>
      </c>
      <c r="DB42" s="8" t="n">
        <v>0</v>
      </c>
      <c r="DC42" s="48" t="n"/>
      <c r="DD42" s="48" t="inlineStr">
        <is>
          <t>Anggota keluarga - laki-laki</t>
        </is>
      </c>
      <c r="DE42" s="8" t="n">
        <v>1</v>
      </c>
      <c r="DF42" s="8" t="n">
        <v>0</v>
      </c>
      <c r="DG42" s="8" t="n">
        <v>0</v>
      </c>
      <c r="DH42" s="8" t="n">
        <v>0</v>
      </c>
      <c r="DI42" s="48" t="n"/>
      <c r="DJ42" s="48" t="inlineStr">
        <is>
          <t>CPO atau pendamping</t>
        </is>
      </c>
      <c r="DK42" s="8" t="n">
        <v>0</v>
      </c>
      <c r="DL42" s="8" t="n">
        <v>0</v>
      </c>
      <c r="DM42" s="8" t="n">
        <v>1</v>
      </c>
      <c r="DN42" s="8" t="n">
        <v>0</v>
      </c>
      <c r="DO42" s="48" t="n"/>
      <c r="DP42" s="48" t="inlineStr">
        <is>
          <t>Tidak berfungsi sama sekali</t>
        </is>
      </c>
      <c r="DQ42" s="48" t="inlineStr">
        <is>
          <t>&gt;1 tahun yang lalu</t>
        </is>
      </c>
      <c r="DR42" s="17" t="inlineStr">
        <is>
          <t>Masalah teknis (misalnya kerusakan pada komponen)</t>
        </is>
      </c>
      <c r="DS42" s="48" t="n"/>
      <c r="DT42" s="48" t="inlineStr">
        <is>
          <t>Kompor Keran gas (Tap) Manometer Pipa gas utama Katup gas utama Turet Mixer Inlet Reaktor biogas (penampung gas, digester, manhole, outlet, dan overflow) Saluran Pipa Gas Water drain (penguras air/pemisah air) Saluran air (Water drain) Bio-Slurry Outlet (Lubang Bio-slurry)</t>
        </is>
      </c>
      <c r="DU42" s="8" t="n">
        <v>1</v>
      </c>
      <c r="DV42" s="8" t="n">
        <v>0</v>
      </c>
      <c r="DW42" s="8" t="n">
        <v>1</v>
      </c>
      <c r="DX42" s="8" t="n">
        <v>1</v>
      </c>
      <c r="DY42" s="8" t="n">
        <v>1</v>
      </c>
      <c r="DZ42" s="8" t="n">
        <v>1</v>
      </c>
      <c r="EA42" s="8" t="n">
        <v>1</v>
      </c>
      <c r="EB42" s="8" t="n">
        <v>1</v>
      </c>
      <c r="EC42" s="8" t="n">
        <v>1</v>
      </c>
      <c r="ED42" s="8" t="n">
        <v>1</v>
      </c>
      <c r="EE42" s="8" t="n">
        <v>1</v>
      </c>
      <c r="EF42" s="8" t="n">
        <v>1</v>
      </c>
      <c r="EG42" s="8" t="n">
        <v>1</v>
      </c>
      <c r="EH42" s="8" t="n">
        <v>1</v>
      </c>
      <c r="EI42" s="48" t="inlineStr">
        <is>
          <t>Tidak ada masalah</t>
        </is>
      </c>
      <c r="EJ42" s="8" t="n">
        <v>0</v>
      </c>
      <c r="EK42" s="8" t="n">
        <v>0</v>
      </c>
      <c r="EL42" s="8" t="n">
        <v>0</v>
      </c>
      <c r="EM42" s="8" t="n">
        <v>1</v>
      </c>
      <c r="EN42" s="8" t="n">
        <v>0</v>
      </c>
      <c r="EO42" s="48" t="n"/>
      <c r="EP42" s="48" t="inlineStr">
        <is>
          <t>Ya, cukup jelas dan mudah diikuti</t>
        </is>
      </c>
      <c r="EQ42" s="48" t="inlineStr">
        <is>
          <t>Bukan pelatihan</t>
        </is>
      </c>
      <c r="ER42" s="48" t="inlineStr">
        <is>
          <t>Lainnya</t>
        </is>
      </c>
      <c r="ES42" s="8" t="n">
        <v>0</v>
      </c>
      <c r="ET42" s="8" t="n">
        <v>0</v>
      </c>
      <c r="EU42" s="8" t="n">
        <v>0</v>
      </c>
      <c r="EV42" s="8" t="n">
        <v>1</v>
      </c>
      <c r="EW42" s="48" t="inlineStr">
        <is>
          <t>Teman</t>
        </is>
      </c>
      <c r="EX42" s="48" t="inlineStr">
        <is>
          <t>Anggota keluarga - Laki-laki</t>
        </is>
      </c>
      <c r="EY42" s="8" t="n">
        <v>1</v>
      </c>
      <c r="EZ42" s="8" t="n">
        <v>0</v>
      </c>
      <c r="FA42" s="8" t="n">
        <v>0</v>
      </c>
      <c r="FB42" s="48" t="n"/>
      <c r="FC42" s="48" t="inlineStr">
        <is>
          <t>Setiap bulan</t>
        </is>
      </c>
      <c r="FD42" s="48" t="inlineStr">
        <is>
          <t>Rp 0,000</t>
        </is>
      </c>
      <c r="FE42" s="48" t="inlineStr">
        <is>
          <t>Mengetahui</t>
        </is>
      </c>
      <c r="FF42" s="48" t="inlineStr">
        <is>
          <t>Selalu (setiap hari)</t>
        </is>
      </c>
      <c r="FG42" s="48" t="inlineStr">
        <is>
          <t>Mengetahui</t>
        </is>
      </c>
      <c r="FH42" s="48" t="inlineStr">
        <is>
          <t>Sering (setiap minggu)</t>
        </is>
      </c>
      <c r="FI42" s="48" t="inlineStr">
        <is>
          <t>Mengetahui</t>
        </is>
      </c>
      <c r="FJ42" s="48" t="inlineStr">
        <is>
          <t>Selalu (setiap hari)</t>
        </is>
      </c>
      <c r="FK42" s="48" t="inlineStr">
        <is>
          <t>Mengetahui</t>
        </is>
      </c>
      <c r="FL42" s="48" t="inlineStr">
        <is>
          <t>Cukup sering (2 minggu sekali)</t>
        </is>
      </c>
      <c r="FM42" s="48" t="inlineStr">
        <is>
          <t>Mengetahui</t>
        </is>
      </c>
      <c r="FN42" s="48" t="inlineStr">
        <is>
          <t>Cukup sering (2 minggu sekali)</t>
        </is>
      </c>
      <c r="FO42" s="48" t="inlineStr">
        <is>
          <t>Mengetahui</t>
        </is>
      </c>
      <c r="FP42" s="48" t="inlineStr">
        <is>
          <t>Sering (setiap minggu)</t>
        </is>
      </c>
      <c r="FQ42" s="48" t="inlineStr">
        <is>
          <t>Mengetahui</t>
        </is>
      </c>
      <c r="FR42" s="48" t="inlineStr">
        <is>
          <t>Ya</t>
        </is>
      </c>
      <c r="FS42" s="48" t="inlineStr">
        <is>
          <t>Mengetahui</t>
        </is>
      </c>
      <c r="FT42" s="48" t="inlineStr">
        <is>
          <t>Ya, terkadang</t>
        </is>
      </c>
      <c r="FU42" s="48" t="inlineStr">
        <is>
          <t>Laki-laki dewasa</t>
        </is>
      </c>
      <c r="FV42" s="8" t="n">
        <v>1</v>
      </c>
      <c r="FW42" s="8" t="n">
        <v>0</v>
      </c>
      <c r="FX42" s="8" t="n">
        <v>0</v>
      </c>
      <c r="FY42" s="8" t="n">
        <v>0</v>
      </c>
      <c r="FZ42" s="48" t="inlineStr">
        <is>
          <t>Cukup memahami</t>
        </is>
      </c>
      <c r="GA42" s="48" t="inlineStr">
        <is>
          <t>Teman/keluarga</t>
        </is>
      </c>
      <c r="GB42" s="8" t="n">
        <v>0</v>
      </c>
      <c r="GC42" s="8" t="n">
        <v>0</v>
      </c>
      <c r="GD42" s="8" t="n">
        <v>1</v>
      </c>
      <c r="GE42" s="8" t="n">
        <v>0</v>
      </c>
      <c r="GF42" s="48" t="n"/>
      <c r="GG42" s="48" t="inlineStr">
        <is>
          <t>Kadang-kadang</t>
        </is>
      </c>
      <c r="GH42" s="48" t="inlineStr">
        <is>
          <t>Tidak</t>
        </is>
      </c>
      <c r="GI42" s="48" t="n"/>
      <c r="GJ42" s="48" t="n"/>
      <c r="GK42" s="48" t="n"/>
      <c r="GL42" s="48" t="n"/>
      <c r="GM42" s="48" t="n"/>
      <c r="GN42" s="48" t="n"/>
      <c r="GO42" s="48" t="n"/>
      <c r="GP42" s="48" t="inlineStr">
        <is>
          <t>Sebagian</t>
        </is>
      </c>
      <c r="GQ42" s="48" t="inlineStr">
        <is>
          <t>LPG</t>
        </is>
      </c>
      <c r="GR42" s="8" t="n">
        <v>1</v>
      </c>
      <c r="GS42" s="8" t="n">
        <v>0</v>
      </c>
      <c r="GT42" s="8" t="n">
        <v>0</v>
      </c>
      <c r="GU42" s="8" t="n">
        <v>0</v>
      </c>
      <c r="GV42" s="8" t="n">
        <v>0</v>
      </c>
      <c r="GW42" s="8" t="n">
        <v>0</v>
      </c>
      <c r="GX42" s="8" t="n">
        <v>0</v>
      </c>
      <c r="GY42" s="48" t="n"/>
      <c r="GZ42" s="48" t="inlineStr">
        <is>
          <t>Ya</t>
        </is>
      </c>
      <c r="HA42" s="48" t="n"/>
      <c r="HB42" s="48" t="n"/>
      <c r="HC42" s="48" t="n"/>
      <c r="HD42" s="48" t="n"/>
      <c r="HE42" s="8" t="n">
        <v>6</v>
      </c>
      <c r="HF42" s="28" t="n">
        <v>36000</v>
      </c>
      <c r="HG42" s="8" t="n">
        <v>3</v>
      </c>
      <c r="HH42" s="8" t="n">
        <v>22000</v>
      </c>
      <c r="HI42" s="48" t="n"/>
      <c r="HJ42" s="48" t="n"/>
      <c r="HK42" s="48" t="n"/>
      <c r="HL42" s="48" t="n"/>
      <c r="HM42" s="48" t="n"/>
      <c r="HN42" s="48" t="n"/>
      <c r="HO42" s="48" t="n"/>
      <c r="HP42" s="48" t="n"/>
      <c r="HQ42" s="48" t="n"/>
      <c r="HR42" s="48" t="n"/>
      <c r="HS42" s="48" t="n"/>
      <c r="HT42" s="48" t="n"/>
      <c r="HU42" s="48" t="n"/>
      <c r="HV42" s="48" t="n"/>
      <c r="HW42" s="48" t="n"/>
      <c r="HX42" s="48" t="n"/>
      <c r="HY42" s="48" t="n"/>
      <c r="HZ42" s="48" t="n"/>
      <c r="IA42" s="39" t="n">
        <v>3</v>
      </c>
      <c r="IB42" s="39" t="n">
        <v>4</v>
      </c>
      <c r="IC42" s="48" t="n"/>
      <c r="ID42" s="48" t="n"/>
      <c r="IE42" s="48" t="n"/>
      <c r="IF42" s="48" t="n"/>
      <c r="IG42" s="48" t="n"/>
      <c r="IH42" s="48" t="n"/>
      <c r="II42" s="48" t="n"/>
      <c r="IJ42" s="48" t="n"/>
      <c r="IK42" s="48" t="inlineStr">
        <is>
          <t>30-50 kg</t>
        </is>
      </c>
      <c r="IL42" s="48" t="inlineStr">
        <is>
          <t>1-3 jam</t>
        </is>
      </c>
      <c r="IM42" s="48" t="inlineStr">
        <is>
          <t>Ya</t>
        </is>
      </c>
      <c r="IN42" s="48" t="inlineStr">
        <is>
          <t>Tidak</t>
        </is>
      </c>
      <c r="IO42" s="48" t="inlineStr">
        <is>
          <t>Lebih bersih</t>
        </is>
      </c>
      <c r="IP42" s="48" t="n"/>
      <c r="IQ42" s="48" t="inlineStr">
        <is>
          <t>Tidak pernah</t>
        </is>
      </c>
      <c r="IR42" s="48" t="n"/>
      <c r="IS42" s="48" t="n"/>
      <c r="IT42" s="48" t="n"/>
      <c r="IU42" s="48" t="n"/>
      <c r="IV42" s="48" t="n"/>
      <c r="IW42" s="48" t="n"/>
      <c r="IX42" s="48" t="n"/>
      <c r="IY42" s="48" t="n"/>
      <c r="IZ42" s="48" t="inlineStr">
        <is>
          <t>Tidak pernah</t>
        </is>
      </c>
      <c r="JA42" s="48" t="n"/>
      <c r="JB42" s="48" t="n"/>
      <c r="JC42" s="48" t="n"/>
      <c r="JD42" s="48" t="n"/>
      <c r="JE42" s="48" t="n"/>
      <c r="JF42" s="48" t="n"/>
      <c r="JG42" s="48" t="n"/>
      <c r="JH42" s="48" t="n"/>
      <c r="JI42" s="48" t="inlineStr">
        <is>
          <t>Tidak pernah</t>
        </is>
      </c>
      <c r="JJ42" s="48" t="n"/>
      <c r="JK42" s="48" t="n"/>
      <c r="JL42" s="48" t="n"/>
      <c r="JM42" s="48" t="n"/>
      <c r="JN42" s="48" t="n"/>
      <c r="JO42" s="48" t="n"/>
      <c r="JP42" s="48" t="n"/>
      <c r="JQ42" s="48" t="n"/>
      <c r="JR42" s="48" t="inlineStr">
        <is>
          <t>Tidak pernah</t>
        </is>
      </c>
      <c r="JS42" s="48" t="n"/>
      <c r="JT42" s="48" t="n"/>
      <c r="JU42" s="48" t="n"/>
      <c r="JV42" s="48" t="n"/>
      <c r="JW42" s="48" t="n"/>
      <c r="JX42" s="48" t="n"/>
      <c r="JY42" s="48" t="n"/>
      <c r="JZ42" s="48" t="n"/>
      <c r="KA42" s="48" t="inlineStr">
        <is>
          <t>Tidak pernah</t>
        </is>
      </c>
      <c r="KB42" s="48" t="n"/>
      <c r="KC42" s="48" t="n"/>
      <c r="KD42" s="48" t="n"/>
      <c r="KE42" s="48" t="n"/>
      <c r="KF42" s="48" t="n"/>
      <c r="KG42" s="48" t="n"/>
      <c r="KH42" s="48" t="n"/>
      <c r="KI42" s="48" t="n"/>
      <c r="KJ42" s="48" t="inlineStr">
        <is>
          <t>Tidak pernah</t>
        </is>
      </c>
      <c r="KK42" s="48" t="n"/>
      <c r="KL42" s="48" t="n"/>
      <c r="KM42" s="48" t="n"/>
      <c r="KN42" s="48" t="n"/>
      <c r="KO42" s="48" t="n"/>
      <c r="KP42" s="48" t="n"/>
      <c r="KQ42" s="48" t="n"/>
      <c r="KR42" s="48" t="n"/>
      <c r="KS42" s="48" t="inlineStr">
        <is>
          <t>Cukup membaik</t>
        </is>
      </c>
      <c r="KT42" s="48" t="inlineStr">
        <is>
          <t>0-1 kali</t>
        </is>
      </c>
      <c r="KU42" s="48" t="inlineStr">
        <is>
          <t>0-1 kali</t>
        </is>
      </c>
      <c r="KV42" s="48" t="inlineStr">
        <is>
          <t>Tidak ada</t>
        </is>
      </c>
      <c r="KW42" s="8" t="n">
        <v>0</v>
      </c>
      <c r="KX42" s="8" t="n">
        <v>0</v>
      </c>
      <c r="KY42" s="8" t="n">
        <v>0</v>
      </c>
      <c r="KZ42" s="8" t="n">
        <v>1</v>
      </c>
      <c r="LA42" s="48" t="inlineStr">
        <is>
          <t>Cukup membaik</t>
        </is>
      </c>
      <c r="LB42" s="48" t="inlineStr">
        <is>
          <t>Cukup membaik</t>
        </is>
      </c>
      <c r="LC42" s="8" t="n">
        <v>0</v>
      </c>
      <c r="LD42" s="8" t="n">
        <v>2</v>
      </c>
      <c r="LE42" s="8" t="n">
        <v>0</v>
      </c>
      <c r="LF42" s="8" t="n">
        <v>0</v>
      </c>
      <c r="LG42" s="48" t="inlineStr">
        <is>
          <t>Tidak</t>
        </is>
      </c>
      <c r="LH42" s="48" t="n"/>
      <c r="LI42" s="8" t="n">
        <v>0</v>
      </c>
      <c r="LJ42" s="48" t="inlineStr">
        <is>
          <t>Lainnya</t>
        </is>
      </c>
      <c r="LK42" s="8" t="n">
        <v>0</v>
      </c>
      <c r="LL42" s="8" t="n">
        <v>0</v>
      </c>
      <c r="LM42" s="8" t="n">
        <v>0</v>
      </c>
      <c r="LN42" s="8" t="n">
        <v>0</v>
      </c>
      <c r="LO42" s="8" t="n">
        <v>0</v>
      </c>
      <c r="LP42" s="8" t="n">
        <v>0</v>
      </c>
      <c r="LQ42" s="8" t="n">
        <v>1</v>
      </c>
      <c r="LR42" s="11" t="inlineStr">
        <is>
          <t>Tidak ada peningkatan pendapatan</t>
        </is>
      </c>
      <c r="LS42" s="8" t="n">
        <v>15</v>
      </c>
      <c r="LT42" s="8" t="n">
        <v>0</v>
      </c>
      <c r="LU42" s="8" t="n">
        <v>0</v>
      </c>
      <c r="LV42" s="8" t="n">
        <v>5</v>
      </c>
      <c r="LW42" s="8" t="n">
        <v>0</v>
      </c>
      <c r="LX42" s="8" t="n">
        <v>0</v>
      </c>
      <c r="LY42" s="8" t="n">
        <v>10</v>
      </c>
      <c r="LZ42" s="8" t="n">
        <v>0</v>
      </c>
      <c r="MA42" s="8" t="n">
        <v>0</v>
      </c>
      <c r="MB42" s="48" t="inlineStr">
        <is>
          <t>Tidak</t>
        </is>
      </c>
      <c r="MC42" s="8" t="n">
        <v>0</v>
      </c>
      <c r="MD42" s="8" t="n">
        <v>0</v>
      </c>
      <c r="ME42" s="8" t="n">
        <v>0</v>
      </c>
      <c r="MF42" s="8" t="n">
        <v>0</v>
      </c>
      <c r="MG42" s="8" t="n">
        <v>0</v>
      </c>
      <c r="MH42" s="8" t="n">
        <v>0</v>
      </c>
      <c r="MI42" s="48" t="n"/>
      <c r="MJ42" s="48" t="n"/>
      <c r="MK42" s="48" t="n"/>
      <c r="ML42" s="48" t="n"/>
      <c r="MM42" s="48" t="n"/>
      <c r="MN42" s="48" t="n"/>
      <c r="MO42" s="48" t="n"/>
      <c r="MP42" s="48" t="n"/>
      <c r="MQ42" s="48" t="n"/>
      <c r="MR42" s="17" t="inlineStr">
        <is>
          <t>Tidak ada waktu yang dihemat</t>
        </is>
      </c>
      <c r="MS42" s="48" t="n"/>
      <c r="MT42" s="48" t="inlineStr">
        <is>
          <t>Tidak ada waktu yang dihemat</t>
        </is>
      </c>
      <c r="MU42" s="48" t="inlineStr">
        <is>
          <t>Tidak</t>
        </is>
      </c>
      <c r="MV42" s="48" t="n"/>
      <c r="MW42" s="48" t="n"/>
      <c r="MX42" s="48" t="n"/>
      <c r="MY42" s="48" t="n"/>
      <c r="MZ42" s="48" t="n"/>
      <c r="NA42" s="48" t="n"/>
      <c r="NB42" s="48" t="n"/>
      <c r="NC42" s="48" t="n"/>
      <c r="ND42" s="48" t="n"/>
      <c r="NE42" s="48" t="n"/>
      <c r="NF42" s="48" t="n"/>
      <c r="NG42" s="48" t="n"/>
      <c r="NH42" s="48" t="n"/>
      <c r="NI42" s="48" t="n"/>
      <c r="NJ42" s="48" t="n"/>
      <c r="NK42" s="48" t="n"/>
      <c r="NL42" s="48" t="inlineStr">
        <is>
          <t>Ya</t>
        </is>
      </c>
      <c r="NM42" s="48" t="inlineStr">
        <is>
          <t>100% dana hibah</t>
        </is>
      </c>
      <c r="NN42" s="17" t="inlineStr">
        <is>
          <t>0 (100% sumber pembiayaan dari hibah)</t>
        </is>
      </c>
      <c r="NO42" s="17" t="inlineStr">
        <is>
          <t>Yayasan Rumah Energi atau BIRU</t>
        </is>
      </c>
      <c r="NP42" s="48" t="n"/>
      <c r="NQ42" s="48" t="n"/>
      <c r="NR42" s="48" t="n"/>
      <c r="NS42" s="48" t="n"/>
      <c r="NT42" s="48" t="n"/>
      <c r="NU42" s="48" t="n"/>
      <c r="NV42" s="48" t="n"/>
      <c r="NW42" s="48" t="n"/>
      <c r="NX42" s="48" t="inlineStr">
        <is>
          <t>Sama saja</t>
        </is>
      </c>
      <c r="NY42" s="8" t="n">
        <v>60</v>
      </c>
      <c r="NZ42" s="8" t="n">
        <v>0</v>
      </c>
      <c r="OA42" s="8" t="n">
        <v>5</v>
      </c>
      <c r="OB42" s="8" t="n">
        <v>0</v>
      </c>
      <c r="OC42" s="8" t="n">
        <v>15</v>
      </c>
      <c r="OD42" s="8" t="n">
        <v>0</v>
      </c>
      <c r="OE42" s="48" t="inlineStr">
        <is>
          <t>Tidak ada perubahan</t>
        </is>
      </c>
      <c r="OF42" s="48" t="inlineStr">
        <is>
          <t>Sama saja (tidak ada perbedaan waktu memasak MAUPUN rasa/bau makanan bila dibandingkan penggunaan sebelumnya)</t>
        </is>
      </c>
      <c r="OG42" s="48" t="inlineStr">
        <is>
          <t>Ya</t>
        </is>
      </c>
      <c r="OH42" s="8" t="n">
        <v>20</v>
      </c>
      <c r="OI42" s="8" t="n">
        <v>0</v>
      </c>
      <c r="OJ42" s="8" t="n">
        <v>0</v>
      </c>
      <c r="OK42" s="8" t="n">
        <v>0</v>
      </c>
      <c r="OL42" s="8" t="n">
        <v>0</v>
      </c>
      <c r="OM42" s="8" t="n">
        <v>0</v>
      </c>
      <c r="ON42" s="8" t="n">
        <v>0</v>
      </c>
      <c r="OO42" s="8" t="n">
        <v>0</v>
      </c>
      <c r="OP42" s="48">
        <f>VLOOKUP(AG42,'BUS 2'!$G$1:$CU$424,2,0)</f>
        <v/>
      </c>
      <c r="OQ42" s="8">
        <f>VLOOKUP(AG42,'BUS 2'!$G$1:$CU$424,3,0)</f>
        <v/>
      </c>
      <c r="OR42" s="8">
        <f>VLOOKUP(AG42,'BUS 2'!$G$1:$CU$424,4,0)</f>
        <v/>
      </c>
      <c r="OS42" s="8">
        <f>VLOOKUP(AG42,'BUS 2'!$G$1:$CU$424,5,0)</f>
        <v/>
      </c>
      <c r="OT42" s="8">
        <f>VLOOKUP(AG42,'BUS 2'!$G$1:$CU$424,6,0)</f>
        <v/>
      </c>
      <c r="OU42" s="8">
        <f>VLOOKUP(AG42,'BUS 2'!$G$1:$CU$424,7,0)</f>
        <v/>
      </c>
      <c r="OV42" s="8">
        <f>VLOOKUP(AG42,'BUS 2'!$G$1:$CU$424,8,0)</f>
        <v/>
      </c>
      <c r="OW42" s="8">
        <f>VLOOKUP(AG42,'BUS 2'!$G$1:$CU$424,9,0)</f>
        <v/>
      </c>
      <c r="OX42" s="8">
        <f>VLOOKUP(AG42,'BUS 2'!$G$1:$CU$424,10,0)</f>
        <v/>
      </c>
      <c r="OY42" s="8">
        <f>VLOOKUP(AG42,'BUS 2'!$G$1:$CU$424,11,0)</f>
        <v/>
      </c>
      <c r="OZ42" s="8">
        <f>VLOOKUP(AG42,'BUS 2'!$G$1:$CU$424,12,0)</f>
        <v/>
      </c>
      <c r="PA42" s="8">
        <f>VLOOKUP(AG42,'BUS 2'!$G$1:$CU$424,13,0)</f>
        <v/>
      </c>
      <c r="PB42" s="8">
        <f>VLOOKUP(AG42,'BUS 2'!$G$1:$CU$424,14,0)</f>
        <v/>
      </c>
      <c r="PC42" s="8">
        <f>VLOOKUP(AG42,'BUS 2'!$G$1:$CU$424,15,0)</f>
        <v/>
      </c>
      <c r="PD42" s="8">
        <f>VLOOKUP(AG42,'BUS 2'!$G$1:$CU$424,16,0)</f>
        <v/>
      </c>
      <c r="PE42" s="8">
        <f>VLOOKUP(AG42,'BUS 2'!$G$1:$CU$424,17,0)</f>
        <v/>
      </c>
      <c r="PF42" s="8">
        <f>VLOOKUP(AG42,'BUS 2'!$G$1:$CU$424,18,0)</f>
        <v/>
      </c>
      <c r="PG42" s="8">
        <f>VLOOKUP(AG42,'BUS 2'!$G$1:$CU$424,19,0)</f>
        <v/>
      </c>
      <c r="PH42" s="8">
        <f>VLOOKUP(AG42,'BUS 2'!$G$1:$CU$424,20,0)</f>
        <v/>
      </c>
      <c r="PI42" s="8">
        <f>VLOOKUP(AG42,'BUS 2'!$G$1:$CU$424,21,0)</f>
        <v/>
      </c>
      <c r="PJ42" s="8">
        <f>VLOOKUP(AG42,'BUS 2'!$G$1:$CU$424,22,0)</f>
        <v/>
      </c>
      <c r="PK42" s="8">
        <f>VLOOKUP(AG42,'BUS 2'!$G$1:$CU$424,23,0)</f>
        <v/>
      </c>
      <c r="PL42" s="8">
        <f>VLOOKUP(AG42,'BUS 2'!$G$1:$CU$424,24,0)</f>
        <v/>
      </c>
      <c r="PM42" s="8">
        <f>VLOOKUP(AG42,'BUS 2'!$G$1:$CU$424,25,0)</f>
        <v/>
      </c>
      <c r="PN42" s="8">
        <f>VLOOKUP(AG42,'BUS 2'!$G$1:$CU$424,26,0)</f>
        <v/>
      </c>
      <c r="PO42" s="8">
        <f>VLOOKUP(AG42,'BUS 2'!$G$1:$CU$424,27,0)</f>
        <v/>
      </c>
      <c r="PP42" s="8">
        <f>VLOOKUP(AG42,'BUS 2'!$G$1:$CU$424,28,0)</f>
        <v/>
      </c>
      <c r="PQ42" s="8">
        <f>VLOOKUP(AG42,'BUS 2'!$G$1:$CU$424,29,0)</f>
        <v/>
      </c>
      <c r="PR42" s="8">
        <f>VLOOKUP(AG42,'BUS 2'!$G$1:$CU$424,30,0)</f>
        <v/>
      </c>
      <c r="PS42" s="8">
        <f>VLOOKUP(AG42,'BUS 2'!$G$1:$CU$424,31,0)</f>
        <v/>
      </c>
      <c r="PT42" s="48" t="inlineStr">
        <is>
          <t>1-Disebarkan ke lahan terbuka</t>
        </is>
      </c>
      <c r="PU42" s="8" t="n">
        <v>0</v>
      </c>
      <c r="PV42" s="8" t="n">
        <v>0</v>
      </c>
      <c r="PW42" s="8" t="n">
        <v>0</v>
      </c>
      <c r="PX42" s="8" t="n">
        <v>0</v>
      </c>
      <c r="PY42" s="8" t="n">
        <v>0</v>
      </c>
      <c r="PZ42" s="8" t="n">
        <v>1</v>
      </c>
      <c r="QA42" s="8" t="n">
        <v>0</v>
      </c>
      <c r="QB42" s="8" t="n">
        <v>0</v>
      </c>
      <c r="QC42" s="8" t="n">
        <v>0</v>
      </c>
      <c r="QD42" s="48" t="n"/>
      <c r="QE42" s="36" t="n"/>
      <c r="QF42" s="35" t="n"/>
      <c r="QG42" s="35" t="n"/>
      <c r="QH42" s="35" t="n"/>
      <c r="QI42" s="35" t="n"/>
      <c r="QJ42" s="35" t="n"/>
      <c r="QK42" s="36" t="n"/>
      <c r="QL42" s="36" t="n"/>
      <c r="QM42" s="36" t="n"/>
      <c r="QN42" s="36" t="n"/>
      <c r="QO42" s="36" t="n"/>
      <c r="QP42" s="36" t="n"/>
      <c r="QQ42" s="36" t="n"/>
      <c r="QR42" s="36" t="n"/>
      <c r="QS42" s="36" t="n"/>
      <c r="QT42" s="36" t="n"/>
      <c r="QU42" s="36" t="n"/>
      <c r="QV42" s="36" t="n"/>
      <c r="QW42" s="35" t="n"/>
      <c r="QX42" s="35" t="n"/>
      <c r="QY42" s="35" t="n"/>
      <c r="QZ42" s="35" t="n"/>
      <c r="RA42" s="35" t="n"/>
      <c r="RB42" s="36" t="n"/>
      <c r="RC42" s="36" t="n"/>
      <c r="RD42" s="36" t="n"/>
      <c r="RE42" s="36" t="n"/>
      <c r="RF42" s="36" t="n"/>
      <c r="RG42" s="48" t="n"/>
      <c r="RH42" s="35" t="n"/>
      <c r="RI42" s="35" t="n"/>
      <c r="RJ42" s="35" t="n"/>
      <c r="RK42" s="35" t="n"/>
      <c r="RL42" s="35" t="n"/>
      <c r="RM42" s="48" t="n"/>
      <c r="RN42" s="48" t="n"/>
      <c r="RO42" s="48" t="n"/>
      <c r="RP42" s="48" t="n"/>
      <c r="RQ42" s="48" t="n"/>
      <c r="RR42" s="48" t="n"/>
      <c r="RS42" s="35" t="n"/>
      <c r="RT42" s="35" t="n"/>
      <c r="RU42" s="35" t="n"/>
      <c r="RV42" s="35" t="n"/>
      <c r="RW42" s="35" t="n"/>
      <c r="RX42" s="48" t="n"/>
      <c r="RY42" s="48" t="n"/>
      <c r="RZ42" s="48" t="n"/>
      <c r="SA42" s="48" t="n"/>
      <c r="SB42" s="48" t="n"/>
      <c r="SC42" s="48" t="n"/>
      <c r="SD42" s="35" t="n"/>
      <c r="SE42" s="35" t="n"/>
      <c r="SF42" s="35" t="n"/>
      <c r="SG42" s="35" t="n"/>
      <c r="SH42" s="35" t="n"/>
      <c r="SI42" s="48" t="n"/>
      <c r="SJ42" s="48" t="n"/>
      <c r="SK42" s="48" t="n"/>
      <c r="SL42" s="48" t="n"/>
      <c r="SM42" s="48" t="n"/>
      <c r="SN42" s="48" t="n"/>
      <c r="SO42" s="35" t="n"/>
      <c r="SP42" s="35" t="n"/>
      <c r="SQ42" s="35" t="n"/>
      <c r="SR42" s="35" t="n"/>
      <c r="SS42" s="35" t="n"/>
      <c r="ST42" s="48" t="n"/>
      <c r="SU42" s="48" t="n"/>
      <c r="SV42" s="48" t="n"/>
      <c r="SW42" s="48" t="n"/>
      <c r="SX42" s="48" t="n"/>
      <c r="SY42" s="8">
        <f>VLOOKUP(AG42,'BUS 2'!$G$1:$CU$424,33,0)</f>
        <v/>
      </c>
      <c r="SZ42" s="48">
        <f>VLOOKUP(AG42,'BUS 2'!$G$1:$CU$424,34,0)</f>
        <v/>
      </c>
      <c r="TA42" s="48">
        <f>VLOOKUP(AG42,'BUS 2'!$G$1:$CU$424,35,0)</f>
        <v/>
      </c>
      <c r="TB42" s="48">
        <f>VLOOKUP(AG42,'BUS 2'!$G$1:$CU$424,36,0)</f>
        <v/>
      </c>
      <c r="TC42" s="48">
        <f>VLOOKUP(AG42,'BUS 2'!$G$1:$CU$424,37,0)</f>
        <v/>
      </c>
      <c r="TD42" s="48">
        <f>VLOOKUP(AG42,'BUS 2'!$G$1:$CU$424,38,0)</f>
        <v/>
      </c>
      <c r="TE42" s="48">
        <f>VLOOKUP(AG42,'BUS 2'!$G$1:$CU$424,39,0)</f>
        <v/>
      </c>
      <c r="TF42" s="48">
        <f>VLOOKUP(AG42,'BUS 2'!$G$1:$CU$424,40,0)</f>
        <v/>
      </c>
      <c r="TG42" s="8">
        <f>VLOOKUP(AG42,'BUS 2'!$G$1:$CU$424,42,0)</f>
        <v/>
      </c>
      <c r="TH42" s="8">
        <f>VLOOKUP(AG42,'BUS 2'!$G$1:$CU$424,43,0)</f>
        <v/>
      </c>
      <c r="TI42" s="8">
        <f>VLOOKUP(AG42,'BUS 2'!$G$1:$CU$424,44,0)</f>
        <v/>
      </c>
      <c r="TJ42" s="8">
        <f>VLOOKUP(AG42,'BUS 2'!$G$1:$CU$424,45,0)</f>
        <v/>
      </c>
      <c r="TK42" s="8">
        <f>VLOOKUP(AG42,'BUS 2'!$G$1:$CU$424,46,0)</f>
        <v/>
      </c>
      <c r="TL42" s="8">
        <f>VLOOKUP(AG42,'BUS 2'!$G$1:$CU$424,47,0)</f>
        <v/>
      </c>
      <c r="TM42" s="8">
        <f>VLOOKUP(AG42,'BUS 2'!$G$1:$CU$424,48,0)</f>
        <v/>
      </c>
      <c r="TN42" s="8">
        <f>VLOOKUP(AG42,'BUS 2'!$G$1:$CU$424,49,0)</f>
        <v/>
      </c>
      <c r="TO42" s="8">
        <f>VLOOKUP(AG42,'BUS 2'!$G$1:$CU$424,50,0)</f>
        <v/>
      </c>
      <c r="TP42" s="8">
        <f>VLOOKUP(AG42,'BUS 2'!$G$1:$CU$424,51,0)</f>
        <v/>
      </c>
      <c r="TQ42" s="8">
        <f>VLOOKUP(AG42,'BUS 2'!$G$1:$CU$424,52,0)</f>
        <v/>
      </c>
      <c r="TR42" s="8">
        <f>VLOOKUP(AG42,'BUS 2'!$G$1:$CU$424,53,0)</f>
        <v/>
      </c>
      <c r="TS42" s="48">
        <f>VLOOKUP(AG42,'BUS 2'!$G$1:$CU$424,54,0)</f>
        <v/>
      </c>
      <c r="TT42" s="48">
        <f>VLOOKUP(AG42,'BUS 2'!$G$1:$CU$424,55,0)</f>
        <v/>
      </c>
      <c r="TU42" s="48">
        <f>VLOOKUP(AG42,'BUS 2'!$G$1:$CU$424,56,0)</f>
        <v/>
      </c>
      <c r="TV42" s="48">
        <f>VLOOKUP(AG42,'BUS 2'!$G$1:$CU$424,57,0)</f>
        <v/>
      </c>
      <c r="TW42" s="48">
        <f>VLOOKUP(AG42,'BUS 2'!$G$1:$CU$424,58,0)</f>
        <v/>
      </c>
      <c r="TX42" s="48">
        <f>VLOOKUP(AG42,'BUS 2'!$G$1:$CU$424,59,0)</f>
        <v/>
      </c>
      <c r="TY42" s="48">
        <f>VLOOKUP(AG42,'BUS 2'!$G$1:$CU$424,60,0)</f>
        <v/>
      </c>
      <c r="TZ42" s="48">
        <f>VLOOKUP(AG42,'BUS 2'!$G$1:$CU$424,61,0)</f>
        <v/>
      </c>
      <c r="UA42" s="48">
        <f>VLOOKUP(AG42,'BUS 2'!$G$1:$CU$424,62,0)</f>
        <v/>
      </c>
      <c r="UB42" s="48">
        <f>VLOOKUP(AG42,'BUS 2'!$G$1:$CU$424,63,0)</f>
        <v/>
      </c>
      <c r="UC42" s="48">
        <f>VLOOKUP(AG42,'BUS 2'!$G$1:$CU$424,64,0)</f>
        <v/>
      </c>
      <c r="UD42" s="48">
        <f>VLOOKUP(AG42,'BUS 2'!$G$1:$CU$424,65,0)</f>
        <v/>
      </c>
      <c r="UE42" s="48">
        <f>VLOOKUP(AG42,'BUS 2'!$G$1:$CU$424,66,0)</f>
        <v/>
      </c>
      <c r="UF42" s="48">
        <f>VLOOKUP(AG42,'BUS 2'!$G$1:$CU$424,67,0)</f>
        <v/>
      </c>
      <c r="UG42" s="48">
        <f>VLOOKUP(AG42,'BUS 2'!$G$1:$CU$424,68,0)</f>
        <v/>
      </c>
      <c r="UH42" s="48">
        <f>VLOOKUP(AG42,'BUS 2'!$G$1:$CU$424,69,0)</f>
        <v/>
      </c>
      <c r="UI42" s="48">
        <f>VLOOKUP(AG42,'BUS 2'!$G$1:$CU$424,70,0)</f>
        <v/>
      </c>
      <c r="UJ42" s="48">
        <f>VLOOKUP(AG42,'BUS 2'!$G$1:$CU$424,71,0)</f>
        <v/>
      </c>
      <c r="UK42" s="48">
        <f>VLOOKUP(AG42,'BUS 2'!$G$1:$CU$424,72,0)</f>
        <v/>
      </c>
      <c r="UL42" s="48">
        <f>VLOOKUP(AG42,'BUS 2'!$G$1:$CU$424,73,0)</f>
        <v/>
      </c>
      <c r="UM42" s="48">
        <f>VLOOKUP(AG42,'BUS 2'!$G$1:$CU$424,74,0)</f>
        <v/>
      </c>
      <c r="UN42" s="48">
        <f>VLOOKUP(AG42,'BUS 2'!$G$1:$CU$424,75,0)</f>
        <v/>
      </c>
      <c r="UO42" s="48">
        <f>VLOOKUP(AG42,'BUS 2'!$G$1:$CU$424,76,0)</f>
        <v/>
      </c>
      <c r="UP42" s="48">
        <f>VLOOKUP(AG42,'BUS 2'!$G$1:$CU$424,77,0)</f>
        <v/>
      </c>
      <c r="UQ42" s="48">
        <f>VLOOKUP(AG42,'BUS 2'!$G$1:$CU$424,78,0)</f>
        <v/>
      </c>
      <c r="UR42" s="48">
        <f>VLOOKUP(AG42,'BUS 2'!$G$1:$CU$424,79,0)</f>
        <v/>
      </c>
      <c r="US42" s="48">
        <f>VLOOKUP(AG42,'BUS 2'!$G$1:$CU$424,80,0)</f>
        <v/>
      </c>
      <c r="UT42" s="48">
        <f>VLOOKUP(AG42,'BUS 2'!$G$1:$CU$424,81,0)</f>
        <v/>
      </c>
      <c r="UU42" s="48" t="inlineStr">
        <is>
          <t>Penggembalaan semi-terbuka</t>
        </is>
      </c>
      <c r="UV42" s="48" t="n"/>
      <c r="UW42" s="48" t="n"/>
      <c r="UX42" s="48" t="n"/>
      <c r="UY42" s="48" t="n"/>
      <c r="UZ42" s="48" t="n"/>
      <c r="VA42" s="48" t="n"/>
      <c r="VB42" s="48" t="n"/>
      <c r="VC42" s="48" t="inlineStr">
        <is>
          <t>Sangat jarang (&gt;1 bulan sekali)</t>
        </is>
      </c>
      <c r="VD42" s="48" t="n"/>
      <c r="VE42" s="48" t="n"/>
      <c r="VF42" s="48" t="n"/>
      <c r="VG42" s="48" t="n"/>
      <c r="VH42" s="48" t="n"/>
      <c r="VI42" s="48" t="n"/>
      <c r="VJ42" s="48" t="n"/>
      <c r="VK42" s="48" t="inlineStr">
        <is>
          <t>Cukup (2-6 hari sekali)</t>
        </is>
      </c>
      <c r="VL42" s="48" t="n"/>
      <c r="VM42" s="48" t="n"/>
      <c r="VN42" s="48" t="n"/>
      <c r="VO42" s="48" t="n"/>
      <c r="VP42" s="48" t="n"/>
      <c r="VQ42" s="48" t="n"/>
      <c r="VR42" s="48" t="n"/>
      <c r="VS42" s="48" t="inlineStr">
        <is>
          <t>2-Disimpan basah (slurry)</t>
        </is>
      </c>
      <c r="VT42" s="8" t="n">
        <v>0</v>
      </c>
      <c r="VU42" s="8" t="n">
        <v>0</v>
      </c>
      <c r="VV42" s="8" t="n">
        <v>0</v>
      </c>
      <c r="VW42" s="8" t="n">
        <v>0</v>
      </c>
      <c r="VX42" s="8" t="n">
        <v>0</v>
      </c>
      <c r="VY42" s="8" t="n">
        <v>1</v>
      </c>
      <c r="VZ42" s="8" t="n">
        <v>0</v>
      </c>
      <c r="WA42" s="8" t="n">
        <v>0</v>
      </c>
      <c r="WB42" s="8" t="n">
        <v>0</v>
      </c>
      <c r="WC42" s="8" t="n">
        <v>0</v>
      </c>
      <c r="WD42" s="8" t="n">
        <v>0</v>
      </c>
      <c r="WE42" s="8" t="n">
        <v>0</v>
      </c>
      <c r="WF42" s="48" t="n"/>
      <c r="WG42" s="48" t="n"/>
      <c r="WH42" s="48" t="n"/>
      <c r="WI42" s="48" t="n"/>
      <c r="WJ42" s="48" t="n"/>
      <c r="WK42" s="48" t="n"/>
      <c r="WL42" s="48" t="n"/>
      <c r="WM42" s="48" t="n"/>
      <c r="WN42" s="48" t="n"/>
      <c r="WO42" s="48" t="n"/>
      <c r="WP42" s="48" t="n"/>
      <c r="WQ42" s="48" t="n"/>
      <c r="WR42" s="48" t="n"/>
      <c r="WS42" s="48" t="n"/>
      <c r="WT42" s="48" t="n"/>
      <c r="WU42" s="48" t="n"/>
      <c r="WV42" s="48" t="n"/>
      <c r="WW42" s="48" t="n"/>
      <c r="WX42" s="48" t="n"/>
      <c r="WY42" s="48" t="n"/>
      <c r="WZ42" s="48" t="n"/>
      <c r="XA42" s="48" t="n"/>
      <c r="XB42" s="48" t="n"/>
      <c r="XC42" s="48" t="n"/>
      <c r="XD42" s="48" t="n"/>
      <c r="XE42" s="48" t="n"/>
      <c r="XF42" s="48" t="n"/>
      <c r="XG42" s="48" t="n"/>
      <c r="XH42" s="48" t="n"/>
      <c r="XI42" s="48" t="n"/>
      <c r="XJ42" s="48" t="n"/>
      <c r="XK42" s="48" t="n"/>
      <c r="XL42" s="48" t="n"/>
      <c r="XM42" s="48" t="n"/>
      <c r="XN42" s="48" t="n"/>
      <c r="XO42" s="48" t="n"/>
      <c r="XP42" s="48" t="n"/>
      <c r="XQ42" s="48" t="n"/>
      <c r="XR42" s="48" t="n"/>
      <c r="XS42" s="48" t="n"/>
      <c r="XT42" s="48" t="n"/>
      <c r="XU42" s="48" t="n"/>
      <c r="XV42" s="48" t="n"/>
      <c r="XW42" s="48" t="n"/>
      <c r="XX42" s="48" t="n"/>
      <c r="XY42" s="48" t="n"/>
      <c r="XZ42" s="48" t="n"/>
      <c r="YA42" s="48" t="n"/>
      <c r="YB42" s="48" t="n"/>
      <c r="YC42" s="48" t="n"/>
      <c r="YD42" s="48" t="n"/>
      <c r="YE42" s="48" t="n"/>
      <c r="YF42" s="48" t="n"/>
      <c r="YG42" s="48" t="n"/>
      <c r="YH42" s="48" t="n"/>
      <c r="YI42" s="48" t="n"/>
      <c r="YJ42" s="48" t="n"/>
      <c r="YK42" s="48" t="n"/>
      <c r="YL42" s="48" t="n"/>
      <c r="YM42" s="48" t="n"/>
      <c r="YN42" s="48" t="n"/>
      <c r="YO42" s="48" t="n"/>
      <c r="YP42" s="48" t="n"/>
      <c r="YQ42" s="48" t="n"/>
      <c r="YR42" s="48" t="n"/>
      <c r="YS42" s="48" t="n"/>
      <c r="YT42" s="48" t="n"/>
      <c r="YU42" s="48" t="n"/>
      <c r="YV42" s="48" t="n"/>
      <c r="YW42" s="48" t="n"/>
      <c r="YX42" s="48" t="n"/>
      <c r="YY42" s="48" t="n"/>
      <c r="YZ42" s="48" t="n"/>
      <c r="ZA42" s="48" t="n"/>
      <c r="ZB42" s="48" t="n"/>
      <c r="ZC42" s="48" t="n"/>
      <c r="ZD42" s="48" t="n"/>
      <c r="ZE42" s="48" t="n"/>
      <c r="ZF42" s="48" t="n"/>
      <c r="ZG42" s="48" t="n"/>
      <c r="ZH42" s="48" t="n"/>
      <c r="ZI42" s="48" t="n"/>
      <c r="ZJ42" s="48" t="n"/>
      <c r="ZK42" s="48" t="n"/>
      <c r="ZL42" s="48" t="n"/>
      <c r="ZM42" s="48" t="n"/>
      <c r="ZN42" s="48" t="n"/>
      <c r="ZO42" s="48" t="n"/>
      <c r="ZP42" s="48" t="n"/>
      <c r="ZQ42" s="48" t="n"/>
      <c r="ZR42" s="48" t="n"/>
      <c r="ZS42" s="48" t="n"/>
      <c r="ZT42" s="48" t="n"/>
      <c r="ZU42" s="48" t="n"/>
      <c r="ZV42" s="8" t="n">
        <v>3</v>
      </c>
      <c r="ZW42" s="48" t="n"/>
      <c r="ZX42" s="48" t="n"/>
      <c r="ZY42" s="48" t="n"/>
      <c r="ZZ42" s="48" t="n"/>
      <c r="AAA42" s="48" t="n"/>
      <c r="AAB42" s="48" t="n"/>
      <c r="AAC42" s="48" t="n"/>
      <c r="AAD42" s="48" t="inlineStr">
        <is>
          <t>Pakan segar (misal: rumput)</t>
        </is>
      </c>
      <c r="AAE42" s="48" t="n"/>
      <c r="AAF42" s="48" t="n"/>
      <c r="AAG42" s="48" t="n"/>
      <c r="AAH42" s="48" t="n"/>
      <c r="AAI42" s="48" t="n"/>
      <c r="AAJ42" s="48" t="n"/>
      <c r="AAK42" s="48" t="n"/>
      <c r="AAL42" s="48" t="inlineStr">
        <is>
          <t>Tidak</t>
        </is>
      </c>
      <c r="AAM42" s="48" t="n"/>
      <c r="AAN42" s="48" t="n"/>
      <c r="AAO42" s="48" t="n"/>
      <c r="AAP42" s="48" t="n"/>
      <c r="AAQ42" s="48" t="n"/>
      <c r="AAR42" s="48" t="inlineStr">
        <is>
          <t>Tidak</t>
        </is>
      </c>
      <c r="AAS42" s="48" t="inlineStr">
        <is>
          <t>Tidak pasti/ragu-ragu</t>
        </is>
      </c>
      <c r="AAT42" s="48" t="inlineStr">
        <is>
          <t>Didiamkan saja/dibiarkan di tempatnya (di bak/kolam penampung slurry)</t>
        </is>
      </c>
      <c r="AAU42" s="8" t="n">
        <v>0</v>
      </c>
      <c r="AAV42" s="8" t="n">
        <v>0</v>
      </c>
      <c r="AAW42" s="8" t="n">
        <v>0</v>
      </c>
      <c r="AAX42" s="8" t="n">
        <v>0</v>
      </c>
      <c r="AAY42" s="8" t="n">
        <v>0</v>
      </c>
      <c r="AAZ42" s="8" t="n">
        <v>1</v>
      </c>
      <c r="ABA42" s="8" t="n">
        <v>0</v>
      </c>
      <c r="ABB42" s="48" t="n"/>
      <c r="ABC42" s="48" t="n"/>
      <c r="ABD42" s="48" t="n"/>
      <c r="ABE42" s="48" t="n"/>
      <c r="ABF42" s="48" t="n"/>
      <c r="ABG42" s="48" t="n"/>
      <c r="ABH42" s="48" t="n"/>
      <c r="ABI42" s="48" t="n"/>
      <c r="ABJ42" s="48" t="n"/>
      <c r="ABK42" s="48" t="n"/>
      <c r="ABL42" s="48" t="n"/>
      <c r="ABM42" s="48" t="n"/>
      <c r="ABN42" s="48" t="n"/>
      <c r="ABO42" s="48" t="n"/>
      <c r="ABP42" s="48" t="n"/>
      <c r="ABQ42" s="48" t="n"/>
      <c r="ABR42" s="48" t="n"/>
      <c r="ABS42" s="48" t="n"/>
      <c r="ABT42" s="48" t="n"/>
      <c r="ABU42" s="48" t="n"/>
      <c r="ABV42" s="48" t="n"/>
      <c r="ABW42" s="48" t="n"/>
      <c r="ABX42" s="48" t="n"/>
      <c r="ABY42" s="48" t="n"/>
      <c r="ABZ42" s="48" t="n"/>
      <c r="ACA42" s="48" t="n"/>
      <c r="ACB42" s="48" t="n"/>
      <c r="ACC42" s="48" t="n"/>
      <c r="ACD42" s="48" t="n"/>
      <c r="ACE42" s="48" t="n"/>
      <c r="ACF42" s="48" t="n"/>
      <c r="ACG42" s="48" t="n"/>
      <c r="ACH42" s="48" t="n"/>
      <c r="ACI42" s="48" t="n"/>
      <c r="ACJ42" s="48" t="n"/>
      <c r="ACK42" s="48" t="inlineStr">
        <is>
          <t>Ladang/sawah terlalu jauh, sulit untuk mengangkut ke sana</t>
        </is>
      </c>
      <c r="ACL42" s="8" t="n">
        <v>0</v>
      </c>
      <c r="ACM42" s="8" t="n">
        <v>0</v>
      </c>
      <c r="ACN42" s="8" t="n">
        <v>0</v>
      </c>
      <c r="ACO42" s="8" t="n">
        <v>1</v>
      </c>
      <c r="ACP42" s="8" t="n">
        <v>0</v>
      </c>
      <c r="ACQ42" s="8" t="n">
        <v>0</v>
      </c>
      <c r="ACR42" s="8" t="n">
        <v>0</v>
      </c>
      <c r="ACS42" s="48" t="n"/>
      <c r="ACT42" s="48" t="inlineStr">
        <is>
          <t>-</t>
        </is>
      </c>
      <c r="ACU42" s="48" t="inlineStr">
        <is>
          <t>Manfaat cukup signifikan, terasa di kehidupan sehari-hari</t>
        </is>
      </c>
      <c r="ACV42" s="48" t="inlineStr">
        <is>
          <t>Sama saja</t>
        </is>
      </c>
      <c r="ACW42" s="48" t="inlineStr">
        <is>
          <t>Anggota keluarga - Perempuan dewasa</t>
        </is>
      </c>
      <c r="ACX42" s="48" t="inlineStr">
        <is>
          <t>Netral/tidak tahu</t>
        </is>
      </c>
      <c r="ACY42" s="48" t="inlineStr">
        <is>
          <t>Anggota keluarga - Laki-laki dewasa Anggota keluarga - Perempuan dewasa Anggota keluarga - Anak-anak</t>
        </is>
      </c>
      <c r="ACZ42" s="8" t="n">
        <v>1</v>
      </c>
      <c r="ADA42" s="8" t="n">
        <v>1</v>
      </c>
      <c r="ADB42" s="8" t="n">
        <v>1</v>
      </c>
      <c r="ADC42" s="8" t="n">
        <v>0</v>
      </c>
      <c r="ADD42" s="48" t="inlineStr">
        <is>
          <t>Cukup puas</t>
        </is>
      </c>
      <c r="ADE42" s="48" t="inlineStr">
        <is>
          <t>Cukup puas</t>
        </is>
      </c>
      <c r="ADF42" s="48" t="inlineStr">
        <is>
          <t>Cukup puas</t>
        </is>
      </c>
      <c r="ADG42" s="48" t="inlineStr">
        <is>
          <t>Cukup puas</t>
        </is>
      </c>
      <c r="ADH42" s="48" t="inlineStr">
        <is>
          <t>Tidak</t>
        </is>
      </c>
      <c r="ADI42" s="48" t="n"/>
      <c r="ADJ42" s="48" t="inlineStr">
        <is>
          <t>Cukup puas</t>
        </is>
      </c>
      <c r="ADK42" s="48" t="n"/>
      <c r="ADL42" s="48" t="n"/>
      <c r="ADM42" s="48" t="n"/>
      <c r="ADN42" s="48" t="n"/>
      <c r="ADO42" s="48" t="n"/>
      <c r="ADP42" s="48" t="n"/>
      <c r="ADQ42" s="48" t="n"/>
      <c r="ADR42" s="48" t="n"/>
      <c r="ADS42" s="48" t="n"/>
      <c r="ADT42" s="48" t="n"/>
      <c r="ADU42" s="48" t="inlineStr">
        <is>
          <t>Memperbaiki sendiri</t>
        </is>
      </c>
      <c r="ADV42" s="8" t="n">
        <v>0</v>
      </c>
      <c r="ADW42" s="8" t="n">
        <v>0</v>
      </c>
      <c r="ADX42" s="8" t="n">
        <v>0</v>
      </c>
      <c r="ADY42" s="8" t="n">
        <v>0</v>
      </c>
      <c r="ADZ42" s="8" t="n">
        <v>0</v>
      </c>
      <c r="AEA42" s="8" t="n">
        <v>1</v>
      </c>
      <c r="AEB42" s="8" t="n">
        <v>0</v>
      </c>
      <c r="AEC42" s="8" t="n">
        <v>0</v>
      </c>
      <c r="AED42" s="48" t="inlineStr">
        <is>
          <t>-</t>
        </is>
      </c>
      <c r="AEE42" s="48" t="inlineStr">
        <is>
          <t>Laki-laki dewasa</t>
        </is>
      </c>
      <c r="AEF42" s="48" t="n"/>
      <c r="AEG42" s="48" t="inlineStr">
        <is>
          <t>Menelepon atau WA langsung</t>
        </is>
      </c>
      <c r="AEH42" s="48" t="n"/>
      <c r="AEI42" s="48" t="inlineStr">
        <is>
          <t>-</t>
        </is>
      </c>
      <c r="AEJ42" s="48" t="inlineStr">
        <is>
          <t>Kadang-kadang</t>
        </is>
      </c>
      <c r="AEK42" s="48" t="inlineStr">
        <is>
          <t>Pengurangan pengeluaran rumah tangga (bahan bakar minyak, pupuk, dll.) Lebih aman Peningkatan kebersihan kandang ternak</t>
        </is>
      </c>
      <c r="AEL42" s="8" t="n">
        <v>1</v>
      </c>
      <c r="AEM42" s="8" t="n">
        <v>0</v>
      </c>
      <c r="AEN42" s="8" t="n">
        <v>0</v>
      </c>
      <c r="AEO42" s="8" t="n">
        <v>0</v>
      </c>
      <c r="AEP42" s="8" t="n">
        <v>1</v>
      </c>
      <c r="AEQ42" s="8" t="n">
        <v>0</v>
      </c>
      <c r="AER42" s="8" t="n">
        <v>1</v>
      </c>
      <c r="AES42" s="8" t="n">
        <v>0</v>
      </c>
      <c r="AET42" s="8" t="n">
        <v>0</v>
      </c>
      <c r="AEU42" s="8" t="n">
        <v>0</v>
      </c>
      <c r="AEV42" s="8" t="n">
        <v>0</v>
      </c>
      <c r="AEW42" s="8" t="n">
        <v>0</v>
      </c>
      <c r="AEX42" s="48" t="n"/>
      <c r="AEY42" s="48" t="inlineStr">
        <is>
          <t>Memasak lebih aman</t>
        </is>
      </c>
      <c r="AEZ42" s="48" t="n"/>
      <c r="AFA42" s="48" t="inlineStr">
        <is>
          <t>Tetangga / teman / saudara</t>
        </is>
      </c>
      <c r="AFB42" s="48" t="n"/>
      <c r="AFC42" s="48" t="inlineStr">
        <is>
          <t>1000095749-22_8_16.jpg</t>
        </is>
      </c>
      <c r="AFD42" s="16" t="inlineStr">
        <is>
          <t>https://kf.kobotoolbox.org/api/v2/assets/avstPQqLr3Ab3ZdcVTXZ6f/data/673230108/attachments/att56Jw9FEsJDFtnQV6oKk8c/</t>
        </is>
      </c>
      <c r="AFE42" s="48" t="inlineStr">
        <is>
          <t>1000095746-22_8_25.jpg</t>
        </is>
      </c>
      <c r="AFF42" s="16" t="inlineStr">
        <is>
          <t>https://kf.kobotoolbox.org/api/v2/assets/avstPQqLr3Ab3ZdcVTXZ6f/data/673230108/attachments/attD2EXeANJr4VCb3TUs4PLN/</t>
        </is>
      </c>
      <c r="AFG42" s="48" t="inlineStr">
        <is>
          <t>Inrawan</t>
        </is>
      </c>
      <c r="AFH42" s="48" t="n"/>
      <c r="AFI42" s="27" t="inlineStr">
        <is>
          <t>-</t>
        </is>
      </c>
      <c r="AFJ42" s="48" t="n"/>
      <c r="AFK42" s="48" t="n"/>
      <c r="AFL42" s="48" t="n"/>
      <c r="AFM42" s="48" t="n"/>
      <c r="AFN42" s="48" t="n"/>
      <c r="AFO42" s="48" t="n"/>
      <c r="AFP42" s="48" t="n"/>
      <c r="AFQ42" s="48" t="n"/>
      <c r="AFR42" s="48" t="n"/>
      <c r="AFS42" s="48" t="n"/>
      <c r="AFT42" s="48" t="n"/>
      <c r="AFU42" s="48" t="n"/>
      <c r="AFV42" s="48" t="n"/>
      <c r="AFW42" s="48" t="n"/>
      <c r="AFX42" s="48" t="n"/>
      <c r="AFY42" s="48" t="n"/>
      <c r="AFZ42" s="48" t="n"/>
      <c r="AGA42" s="48" t="n"/>
      <c r="AGB42" s="48" t="n"/>
      <c r="AGC42" s="48" t="n"/>
      <c r="AGD42" s="48" t="n"/>
      <c r="AGE42" s="48" t="n"/>
      <c r="AGF42" s="48" t="n"/>
      <c r="AGG42" s="48" t="n"/>
      <c r="AGH42" s="48" t="n"/>
      <c r="AGI42" s="48" t="n"/>
      <c r="AGJ42" s="48" t="n"/>
      <c r="AGK42" s="48" t="n"/>
      <c r="AGL42" s="48" t="n"/>
      <c r="AGM42" s="48" t="n"/>
      <c r="AGN42" s="48" t="n"/>
      <c r="AGO42" s="48" t="n"/>
      <c r="AGP42" s="48" t="n"/>
      <c r="AGQ42" s="48" t="n"/>
      <c r="AGR42" s="48" t="n"/>
      <c r="AGS42" s="48" t="n"/>
      <c r="AGT42" s="48" t="n"/>
      <c r="AGU42" s="48" t="n"/>
      <c r="AGV42" s="48" t="n"/>
      <c r="AGW42" s="48" t="n"/>
      <c r="AGX42" s="48" t="n"/>
      <c r="AGY42" s="48" t="n"/>
      <c r="AGZ42" s="48" t="n"/>
      <c r="AHA42" s="48" t="n"/>
      <c r="AHB42" s="48" t="n"/>
      <c r="AHC42" s="48" t="n"/>
      <c r="AHD42" s="48" t="n"/>
      <c r="AHE42" s="48" t="n"/>
      <c r="AHF42" s="48" t="n"/>
      <c r="AHG42" s="48" t="n"/>
      <c r="AHH42" s="48" t="n"/>
      <c r="AHI42" s="48" t="n"/>
      <c r="AHJ42" s="48" t="n"/>
      <c r="AHK42" s="48" t="n"/>
      <c r="AHL42" s="48" t="n"/>
      <c r="AHM42" s="48" t="n"/>
      <c r="AHN42" s="48" t="n"/>
      <c r="AHO42" s="48" t="n"/>
      <c r="AHP42" s="48" t="n"/>
      <c r="AHQ42" s="48" t="n"/>
      <c r="AHR42" s="48" t="n"/>
      <c r="AHS42" s="48" t="n"/>
      <c r="AHT42" s="48" t="n"/>
      <c r="AHU42" s="48" t="n"/>
      <c r="AHV42" s="48" t="n"/>
      <c r="AHW42" s="48" t="n"/>
      <c r="AHX42" s="48" t="n"/>
      <c r="AHY42" s="48" t="n"/>
      <c r="AHZ42" s="48" t="n"/>
      <c r="AIA42" s="48" t="n"/>
      <c r="AIB42" s="48" t="n"/>
      <c r="AIC42" s="48" t="n"/>
      <c r="AID42" s="48" t="n"/>
      <c r="AIE42" s="48" t="n"/>
      <c r="AIF42" s="48" t="n"/>
      <c r="AIG42" s="48" t="n"/>
      <c r="AIH42" s="48" t="n"/>
      <c r="AII42" s="48" t="n"/>
      <c r="AIJ42" s="48" t="n"/>
      <c r="AIK42" s="48" t="n"/>
      <c r="AIL42" s="48" t="n"/>
      <c r="AIM42" s="48" t="n"/>
      <c r="AIN42" s="48" t="n"/>
      <c r="AIO42" s="48" t="n"/>
      <c r="AIP42" s="48" t="n"/>
      <c r="AIQ42" s="48" t="n"/>
      <c r="AIR42" s="48" t="n"/>
      <c r="AIS42" s="48" t="n"/>
      <c r="AIT42" s="48" t="n"/>
      <c r="AIU42" s="48" t="n"/>
      <c r="AIV42" s="48" t="n"/>
      <c r="AIW42" s="48" t="n"/>
      <c r="AIX42" s="48" t="n"/>
      <c r="AIY42" s="48" t="n"/>
      <c r="AIZ42" s="48" t="n"/>
      <c r="AJA42" s="48" t="n"/>
      <c r="AJB42" s="48" t="n"/>
      <c r="AJC42" s="48" t="n"/>
      <c r="AJD42" s="48" t="n"/>
      <c r="AJE42" s="48" t="n"/>
      <c r="AJF42" s="48" t="n"/>
      <c r="AJG42" s="48" t="n"/>
      <c r="AJH42" s="48" t="n"/>
      <c r="AJI42" s="48" t="n"/>
      <c r="AJJ42" s="48" t="n"/>
      <c r="AJK42" s="48" t="n"/>
      <c r="AJL42" s="48" t="n"/>
      <c r="AJM42" s="48" t="n"/>
      <c r="AJN42" s="48" t="n"/>
      <c r="AJO42" s="48" t="n"/>
      <c r="AJP42" s="48" t="n"/>
      <c r="AJQ42" s="48" t="n"/>
      <c r="AJR42" s="48" t="n"/>
      <c r="AJS42" s="48" t="n"/>
      <c r="AJT42" s="48" t="n"/>
      <c r="AJU42" s="48" t="n"/>
      <c r="AJV42" s="48" t="n"/>
      <c r="AJW42" s="48" t="n"/>
      <c r="AJX42" s="48" t="n"/>
      <c r="AJY42" s="48" t="n"/>
      <c r="AJZ42" s="48" t="n"/>
      <c r="AKA42" s="48" t="n"/>
      <c r="AKB42" s="48" t="n"/>
      <c r="AKC42" s="48" t="n"/>
      <c r="AKD42" s="48" t="n"/>
      <c r="AKE42" s="48" t="n"/>
      <c r="AKF42" s="48" t="n"/>
      <c r="AKG42" s="48" t="n"/>
      <c r="AKH42" s="48" t="n"/>
      <c r="AKI42" s="48" t="n"/>
      <c r="AKJ42" s="48" t="n"/>
      <c r="AKK42" s="48" t="n"/>
      <c r="AKL42" s="48" t="n"/>
      <c r="AKM42" s="48" t="n"/>
      <c r="AKN42" s="48" t="n"/>
      <c r="AKO42" s="48" t="n"/>
      <c r="AKP42" s="48" t="n"/>
      <c r="AKQ42" s="48" t="n"/>
      <c r="AKR42" s="48" t="n"/>
      <c r="AKS42" s="48" t="n"/>
      <c r="AKT42" s="48" t="n"/>
      <c r="AKU42" s="48" t="n"/>
      <c r="AKV42" s="48" t="n"/>
      <c r="AKW42" s="48" t="n"/>
      <c r="AKX42" s="48" t="n"/>
      <c r="AKY42" s="48" t="n"/>
      <c r="AKZ42" s="48" t="n"/>
      <c r="ALA42" s="48" t="n"/>
      <c r="ALB42" s="48" t="n"/>
      <c r="ALC42" s="48" t="n"/>
      <c r="ALD42" s="48" t="n"/>
      <c r="ALE42" s="48" t="n"/>
      <c r="ALF42" s="48" t="n"/>
      <c r="ALG42" s="48" t="n"/>
      <c r="ALH42" s="48" t="n"/>
      <c r="ALI42" s="48" t="n"/>
      <c r="ALJ42" s="48" t="n"/>
      <c r="ALK42" s="48" t="n"/>
      <c r="ALL42" s="48" t="n"/>
      <c r="ALM42" s="48" t="n"/>
      <c r="ALN42" s="48" t="n"/>
      <c r="ALO42" s="48" t="n"/>
      <c r="ALP42" s="48" t="n"/>
      <c r="ALQ42" s="48" t="n"/>
      <c r="ALR42" s="48" t="n"/>
      <c r="ALS42" s="48" t="n"/>
      <c r="ALT42" s="48" t="n"/>
      <c r="ALU42" s="48" t="n"/>
      <c r="ALV42" s="48" t="n"/>
      <c r="ALW42" s="48" t="n"/>
      <c r="ALX42" s="48" t="n"/>
      <c r="ALY42" s="48" t="n"/>
      <c r="ALZ42" s="48" t="n"/>
      <c r="AMA42" s="48" t="n"/>
      <c r="AMB42" s="48" t="n"/>
      <c r="AMC42" s="48" t="n"/>
      <c r="AMD42" s="48" t="n"/>
      <c r="AME42" s="48" t="n"/>
      <c r="AMF42" s="48" t="n"/>
      <c r="AMG42" s="48" t="n"/>
      <c r="AMH42" s="48" t="n"/>
      <c r="AMI42" s="48" t="n"/>
      <c r="AMJ42" s="48" t="n"/>
      <c r="AMK42" s="48" t="n"/>
      <c r="AML42" s="48" t="n"/>
      <c r="AMM42" s="48" t="n"/>
      <c r="AMN42" s="48" t="n"/>
      <c r="AMO42" s="48" t="n"/>
      <c r="AMP42" s="48" t="n"/>
      <c r="AMQ42" s="48" t="n"/>
      <c r="AMR42" s="48" t="n"/>
      <c r="AMS42" s="48" t="n"/>
      <c r="AMT42" s="48" t="n"/>
      <c r="AMU42" s="48" t="n"/>
      <c r="AMV42" s="48" t="n"/>
      <c r="AMW42" s="48" t="n"/>
      <c r="AMX42" s="48" t="n"/>
      <c r="AMY42" s="48" t="n"/>
      <c r="AMZ42" s="48" t="n"/>
      <c r="ANA42" s="48" t="n"/>
      <c r="ANB42" s="48" t="n"/>
      <c r="ANC42" s="48" t="n"/>
      <c r="AND42" s="48" t="n"/>
      <c r="ANE42" s="48" t="n"/>
      <c r="ANF42" s="48" t="n"/>
      <c r="ANG42" s="48" t="n"/>
      <c r="ANH42" s="48" t="n"/>
      <c r="ANI42" s="48" t="n"/>
      <c r="ANJ42" s="48" t="n"/>
      <c r="ANK42" s="48" t="n"/>
      <c r="ANL42" s="48" t="n"/>
      <c r="ANM42" s="48" t="n"/>
      <c r="ANN42" s="48" t="n"/>
      <c r="ANO42" s="48" t="n"/>
      <c r="ANP42" s="48" t="n"/>
      <c r="ANQ42" s="48" t="n"/>
      <c r="ANR42" s="48" t="n"/>
      <c r="ANS42" s="48" t="n"/>
      <c r="ANT42" s="48" t="n"/>
      <c r="ANU42" s="48" t="n"/>
      <c r="ANV42" s="48" t="n"/>
      <c r="ANW42" s="48" t="n"/>
      <c r="ANX42" s="48" t="n"/>
      <c r="ANY42" s="48" t="n"/>
      <c r="ANZ42" s="48" t="n"/>
      <c r="AOA42" s="48" t="n"/>
      <c r="AOB42" s="48" t="n"/>
      <c r="AOC42" s="48" t="n"/>
      <c r="AOD42" s="48" t="n"/>
      <c r="AOE42" s="48" t="n"/>
      <c r="AOF42" s="48" t="n"/>
      <c r="AOG42" s="48" t="n"/>
      <c r="AOH42" s="48" t="n"/>
      <c r="AOI42" s="48" t="n"/>
      <c r="AOJ42" s="48" t="n"/>
      <c r="AOK42" s="48" t="n"/>
      <c r="AOL42" s="48" t="n"/>
      <c r="AOM42" s="48" t="n"/>
      <c r="AON42" s="48" t="n"/>
      <c r="AOO42" s="48" t="n"/>
      <c r="AOP42" s="48" t="n"/>
      <c r="AOQ42" s="48" t="n"/>
      <c r="AOR42" s="48" t="n"/>
      <c r="AOS42" s="48" t="n"/>
      <c r="AOT42" s="48" t="n"/>
      <c r="AOU42" s="48" t="n"/>
      <c r="AOV42" s="48" t="n"/>
      <c r="AOW42" s="48" t="n"/>
      <c r="AOX42" s="48" t="n"/>
      <c r="AOY42" s="48" t="n"/>
      <c r="AOZ42" s="48" t="n"/>
      <c r="APA42" s="48" t="n"/>
      <c r="APB42" s="48" t="n"/>
      <c r="APC42" s="48" t="n"/>
      <c r="APD42" s="48" t="n"/>
      <c r="APE42" s="48" t="n"/>
      <c r="APF42" s="48" t="n"/>
      <c r="APG42" s="48" t="n"/>
      <c r="APH42" s="48" t="n"/>
      <c r="API42" s="48" t="n"/>
      <c r="APJ42" s="48" t="n"/>
      <c r="APK42" s="48" t="n"/>
      <c r="APL42" s="48" t="n"/>
      <c r="APM42" s="48" t="n"/>
      <c r="APN42" s="48" t="n"/>
      <c r="APO42" s="48" t="n"/>
      <c r="APP42" s="48" t="n"/>
      <c r="APQ42" s="48" t="n"/>
      <c r="APR42" s="48" t="n"/>
      <c r="APS42" s="48" t="n"/>
      <c r="APT42" s="48" t="n"/>
      <c r="APU42" s="48" t="n"/>
      <c r="APV42" s="48" t="n"/>
      <c r="APW42" s="48" t="n"/>
      <c r="APX42" s="48" t="n"/>
      <c r="APY42" s="48" t="n"/>
      <c r="APZ42" s="48" t="n"/>
      <c r="AQA42" s="48" t="n"/>
      <c r="AQB42" s="48" t="n"/>
      <c r="AQC42" s="48" t="n"/>
      <c r="AQD42" s="48" t="n"/>
      <c r="AQE42" s="48" t="n"/>
      <c r="AQF42" s="48" t="n"/>
      <c r="AQG42" s="48" t="n"/>
      <c r="AQH42" s="48" t="n"/>
      <c r="AQI42" s="48" t="n"/>
      <c r="AQJ42" s="48" t="n"/>
      <c r="AQK42" s="48" t="n"/>
      <c r="AQL42" s="48" t="n"/>
      <c r="AQM42" s="48" t="n"/>
      <c r="AQN42" s="48" t="n"/>
      <c r="AQO42" s="48" t="n"/>
      <c r="AQP42" s="48" t="n"/>
      <c r="AQQ42" s="48" t="n"/>
      <c r="AQR42" s="48" t="n"/>
      <c r="AQS42" s="48" t="n"/>
      <c r="AQT42" s="48" t="n"/>
      <c r="AQU42" s="48" t="n"/>
      <c r="AQV42" s="48" t="n"/>
      <c r="AQW42" s="48" t="n"/>
      <c r="AQX42" s="48" t="n"/>
      <c r="AQY42" s="48" t="n"/>
      <c r="AQZ42" s="48" t="n"/>
      <c r="ARA42" s="48" t="n"/>
      <c r="ARB42" s="48" t="n"/>
      <c r="ARC42" s="48" t="n"/>
      <c r="ARD42" s="48" t="n"/>
      <c r="ARE42" s="48" t="n"/>
      <c r="ARF42" s="48" t="n"/>
      <c r="ARG42" s="48" t="n"/>
      <c r="ARH42" s="48" t="n"/>
      <c r="ARI42" s="48" t="n"/>
      <c r="ARJ42" s="48" t="n"/>
      <c r="ARK42" s="48" t="n"/>
      <c r="ARL42" s="48" t="n"/>
      <c r="ARM42" s="48" t="n"/>
      <c r="ARN42" s="48" t="n"/>
      <c r="ARO42" s="48" t="n"/>
      <c r="ARP42" s="48" t="n"/>
      <c r="ARQ42" s="48" t="n"/>
      <c r="ARR42" s="48" t="n"/>
      <c r="ARS42" s="48" t="n"/>
      <c r="ART42" s="48" t="n"/>
      <c r="ARU42" s="48" t="n"/>
      <c r="ARV42" s="48" t="n"/>
      <c r="ARW42" s="48" t="n"/>
      <c r="ARX42" s="48" t="n"/>
      <c r="ARY42" s="48" t="n"/>
      <c r="ARZ42" s="48" t="n"/>
      <c r="ASA42" s="48" t="n"/>
      <c r="ASB42" s="48" t="n"/>
      <c r="ASC42" s="48" t="n"/>
      <c r="ASD42" s="48" t="n"/>
      <c r="ASE42" s="48" t="n"/>
      <c r="ASF42" s="48" t="n"/>
      <c r="ASG42" s="48" t="n"/>
      <c r="ASH42" s="48" t="n"/>
      <c r="ASI42" s="48" t="n"/>
      <c r="ASJ42" s="48" t="n"/>
      <c r="ASK42" s="48" t="n"/>
      <c r="ASL42" s="48" t="n"/>
      <c r="ASM42" s="48" t="n"/>
      <c r="ASN42" s="48" t="n"/>
      <c r="ASO42" s="48" t="n"/>
      <c r="ASP42" s="48" t="n"/>
      <c r="ASQ42" s="48" t="n"/>
      <c r="ASR42" s="48" t="n"/>
      <c r="ASS42" s="48" t="n"/>
      <c r="AST42" s="48" t="n"/>
      <c r="ASU42" s="48" t="n"/>
      <c r="ASV42" s="48" t="n"/>
      <c r="ASW42" s="48" t="n"/>
      <c r="ASX42" s="48" t="n"/>
      <c r="ASY42" s="48" t="n"/>
      <c r="ASZ42" s="48" t="n"/>
      <c r="ATA42" s="48" t="n"/>
      <c r="ATB42" s="48" t="n"/>
      <c r="ATC42" s="48" t="n"/>
      <c r="ATD42" s="48" t="n"/>
      <c r="ATE42" s="48" t="n"/>
      <c r="ATF42" s="48" t="n"/>
      <c r="ATG42" s="48" t="n"/>
      <c r="ATH42" s="48" t="n"/>
      <c r="ATI42" s="48" t="n"/>
      <c r="ATJ42" s="48" t="n"/>
      <c r="ATK42" s="48" t="n"/>
      <c r="ATL42" s="48" t="n"/>
      <c r="ATM42" s="48" t="n"/>
      <c r="ATN42" s="48" t="n"/>
      <c r="ATO42" s="48" t="n"/>
      <c r="ATP42" s="48" t="n"/>
      <c r="ATQ42" s="48" t="n"/>
      <c r="ATR42" s="48" t="n"/>
      <c r="ATS42" s="48" t="n"/>
      <c r="ATT42" s="48" t="n"/>
      <c r="ATU42" s="48" t="n"/>
      <c r="ATV42" s="48" t="n"/>
      <c r="ATW42" s="48" t="n"/>
      <c r="ATX42" s="48" t="n"/>
      <c r="ATY42" s="48" t="n"/>
      <c r="ATZ42" s="48" t="n"/>
      <c r="AUA42" s="48" t="n"/>
      <c r="AUB42" s="48" t="n"/>
      <c r="AUC42" s="48" t="n"/>
      <c r="AUD42" s="48" t="n"/>
      <c r="AUE42" s="48" t="n"/>
      <c r="AUF42" s="48" t="n"/>
      <c r="AUG42" s="48" t="n"/>
      <c r="AUH42" s="48" t="n"/>
      <c r="AUI42" s="48" t="n"/>
      <c r="AUJ42" s="48" t="n"/>
      <c r="AUK42" s="48" t="n"/>
      <c r="AUL42" s="48" t="n"/>
      <c r="AUM42" s="48" t="n"/>
      <c r="AUN42" s="48" t="n"/>
      <c r="AUO42" s="48" t="n"/>
      <c r="AUP42" s="48" t="n"/>
      <c r="AUQ42" s="48" t="n"/>
      <c r="AUR42" s="48" t="n"/>
      <c r="AUS42" s="48" t="n"/>
      <c r="AUT42" s="48" t="n"/>
      <c r="AUU42" s="48" t="n"/>
      <c r="AUV42" s="48" t="n"/>
      <c r="AUW42" s="48" t="n"/>
      <c r="AUX42" s="48" t="n"/>
      <c r="AUY42" s="48" t="n"/>
      <c r="AUZ42" s="48" t="n"/>
      <c r="AVA42" s="48" t="n"/>
      <c r="AVB42" s="48" t="n"/>
      <c r="AVC42" s="48" t="n"/>
      <c r="AVD42" s="48" t="n"/>
      <c r="AVE42" s="48" t="n"/>
      <c r="AVF42" s="48" t="n"/>
      <c r="AVG42" s="48" t="n"/>
      <c r="AVH42" s="48" t="n"/>
      <c r="AVI42" s="48" t="n"/>
      <c r="AVJ42" s="48" t="n"/>
      <c r="AVK42" s="48" t="n"/>
      <c r="AVL42" s="48" t="n"/>
      <c r="AVM42" s="48" t="n"/>
      <c r="AVN42" s="48" t="n"/>
      <c r="AVO42" s="48" t="n"/>
      <c r="AVP42" s="48" t="n"/>
      <c r="AVQ42" s="48" t="n"/>
      <c r="AVR42" s="48" t="n"/>
      <c r="AVS42" s="48" t="n"/>
      <c r="AVT42" s="48" t="n"/>
      <c r="AVU42" s="48" t="n"/>
      <c r="AVV42" s="48" t="n"/>
      <c r="AVW42" s="48" t="n"/>
      <c r="AVX42" s="48" t="n"/>
      <c r="AVY42" s="48" t="n"/>
      <c r="AVZ42" s="48" t="n"/>
      <c r="AWA42" s="8" t="n">
        <v>673230108</v>
      </c>
      <c r="AWB42" s="48" t="inlineStr">
        <is>
          <t>8d3f66c6-da56-4bb2-a61b-adfb68c3cb48</t>
        </is>
      </c>
      <c r="AWC42" s="6" t="n">
        <v>46069</v>
      </c>
      <c r="AWD42" s="48" t="n"/>
      <c r="AWE42" s="48" t="n"/>
      <c r="AWF42" s="48" t="inlineStr">
        <is>
          <t>submitted_via_web</t>
        </is>
      </c>
      <c r="AWG42" s="48" t="n"/>
      <c r="AWH42" s="48" t="inlineStr">
        <is>
          <t>vyNMZfRj9dojjrwxZxh2FZ</t>
        </is>
      </c>
      <c r="AWI42" s="48" t="n"/>
      <c r="AWJ42" s="48" t="inlineStr">
        <is>
          <t>uuid:8d3f66c6-da56-4bb2-a61b-adfb68c3cb48</t>
        </is>
      </c>
      <c r="AWK42" s="8" t="n">
        <v>304</v>
      </c>
      <c r="AWL42" s="48" t="inlineStr">
        <is>
          <t>BSP0067</t>
        </is>
      </c>
      <c r="AWM42" s="8" t="n">
        <v>0</v>
      </c>
      <c r="AWN42" s="48" t="inlineStr">
        <is>
          <t>Year of Use valid, no validation needed</t>
        </is>
      </c>
      <c r="AWO42" s="37" t="b">
        <v>1</v>
      </c>
      <c r="AWP42" s="37" t="b">
        <v>1</v>
      </c>
      <c r="AWQ42" s="37" t="b">
        <v>1</v>
      </c>
      <c r="AWR42" s="37" t="b">
        <v>1</v>
      </c>
      <c r="AWS42" s="37" t="b">
        <v>1</v>
      </c>
      <c r="AWT42" s="37" t="b">
        <v>1</v>
      </c>
      <c r="AWU42" s="48" t="n"/>
      <c r="AWV42" s="8" t="n">
        <v>3</v>
      </c>
      <c r="AWW42" s="48" t="n"/>
      <c r="AWX42" s="48" t="n"/>
      <c r="AWY42" s="48" t="n"/>
      <c r="AWZ42" s="48" t="n"/>
    </row>
    <row r="43">
      <c r="A43" s="6" t="n">
        <v>46051</v>
      </c>
      <c r="B43" s="6" t="n">
        <v>46069</v>
      </c>
      <c r="C43" s="34" t="inlineStr">
        <is>
          <t>Inrawan</t>
        </is>
      </c>
      <c r="D43" s="34" t="inlineStr">
        <is>
          <t>Dg. Nojeng</t>
        </is>
      </c>
      <c r="E43" s="8">
        <f>+6281356333674</f>
        <v/>
      </c>
      <c r="F43" s="48" t="inlineStr">
        <is>
          <t>-5.148796 119.678133 77.245 1.465000033378601</t>
        </is>
      </c>
      <c r="G43" s="8" t="n">
        <v>-5.148796</v>
      </c>
      <c r="H43" s="8" t="n">
        <v>119.678133</v>
      </c>
      <c r="I43" s="8" t="n">
        <v>77.245</v>
      </c>
      <c r="J43" s="8" t="n">
        <v>1.465000033</v>
      </c>
      <c r="K43" s="8" t="n">
        <v>0</v>
      </c>
      <c r="L43" s="48" t="inlineStr">
        <is>
          <t>-5.148734 119.677993 95.148 18.615999221801758</t>
        </is>
      </c>
      <c r="M43" s="8" t="n">
        <v>-5.148734</v>
      </c>
      <c r="N43" s="8" t="n">
        <v>119.677993</v>
      </c>
      <c r="O43" s="8" t="n">
        <v>95.148</v>
      </c>
      <c r="P43" s="8" t="n">
        <v>18.61599922</v>
      </c>
      <c r="Q43" s="8" t="n">
        <v>0</v>
      </c>
      <c r="R43" s="48" t="inlineStr">
        <is>
          <t>Sulawesi Selatan</t>
        </is>
      </c>
      <c r="S43" s="8" t="n">
        <v>0</v>
      </c>
      <c r="T43" s="8" t="n">
        <v>0</v>
      </c>
      <c r="U43" s="8" t="n">
        <v>0</v>
      </c>
      <c r="V43" s="8" t="n">
        <v>0</v>
      </c>
      <c r="W43" s="8" t="n">
        <v>0</v>
      </c>
      <c r="X43" s="8" t="n">
        <v>0</v>
      </c>
      <c r="Y43" s="8" t="n">
        <v>0</v>
      </c>
      <c r="Z43" s="8" t="n">
        <v>0</v>
      </c>
      <c r="AA43" s="8" t="n">
        <v>0</v>
      </c>
      <c r="AB43" s="8" t="n">
        <v>1</v>
      </c>
      <c r="AC43" s="48" t="inlineStr">
        <is>
          <t>Maros</t>
        </is>
      </c>
      <c r="AD43" s="48" t="inlineStr">
        <is>
          <t>Tompobulu</t>
        </is>
      </c>
      <c r="AE43" s="48" t="inlineStr">
        <is>
          <t>Pucak</t>
        </is>
      </c>
      <c r="AF43" s="48" t="inlineStr">
        <is>
          <t>KSU BULU SAUKANG</t>
        </is>
      </c>
      <c r="AG43" s="48" t="inlineStr">
        <is>
          <t>BSP0359</t>
        </is>
      </c>
      <c r="AH43" s="8" t="n">
        <v>10</v>
      </c>
      <c r="AI43" s="48" t="inlineStr">
        <is>
          <t>VPA1</t>
        </is>
      </c>
      <c r="AJ43" s="48" t="inlineStr">
        <is>
          <t>Aktif</t>
        </is>
      </c>
      <c r="AK43" s="8" t="n">
        <v>52</v>
      </c>
      <c r="AL43" s="48" t="inlineStr">
        <is>
          <t>Laki-laki</t>
        </is>
      </c>
      <c r="AM43" s="48" t="inlineStr">
        <is>
          <t>Sudah menikah</t>
        </is>
      </c>
      <c r="AN43" s="48" t="inlineStr">
        <is>
          <t>Tidak sekolah</t>
        </is>
      </c>
      <c r="AO43" s="48" t="inlineStr">
        <is>
          <t>Petani</t>
        </is>
      </c>
      <c r="AP43" s="8" t="n">
        <v>1</v>
      </c>
      <c r="AQ43" s="8" t="n">
        <v>0</v>
      </c>
      <c r="AR43" s="8" t="n">
        <v>0</v>
      </c>
      <c r="AS43" s="8" t="n">
        <v>0</v>
      </c>
      <c r="AT43" s="8" t="n">
        <v>0</v>
      </c>
      <c r="AU43" s="8" t="n">
        <v>0</v>
      </c>
      <c r="AV43" s="8" t="n">
        <v>0</v>
      </c>
      <c r="AW43" s="8" t="n">
        <v>0</v>
      </c>
      <c r="AX43" s="48" t="n"/>
      <c r="AY43" s="48" t="inlineStr">
        <is>
          <t>Tidak ada</t>
        </is>
      </c>
      <c r="AZ43" s="8" t="n">
        <v>0</v>
      </c>
      <c r="BA43" s="8" t="n">
        <v>0</v>
      </c>
      <c r="BB43" s="8" t="n">
        <v>0</v>
      </c>
      <c r="BC43" s="8" t="n">
        <v>0</v>
      </c>
      <c r="BD43" s="8" t="n">
        <v>0</v>
      </c>
      <c r="BE43" s="8" t="n">
        <v>0</v>
      </c>
      <c r="BF43" s="8" t="n">
        <v>0</v>
      </c>
      <c r="BG43" s="8" t="n">
        <v>1</v>
      </c>
      <c r="BH43" s="11" t="n"/>
      <c r="BI43" s="48" t="inlineStr">
        <is>
          <t>&lt;Rp1.500.000</t>
        </is>
      </c>
      <c r="BJ43" s="8" t="n">
        <v>2</v>
      </c>
      <c r="BK43" s="8" t="n">
        <v>2</v>
      </c>
      <c r="BL43" s="8" t="n">
        <v>3</v>
      </c>
      <c r="BM43" s="8" t="n">
        <v>1</v>
      </c>
      <c r="BN43" s="48" t="inlineStr">
        <is>
          <t>Milik sendiri</t>
        </is>
      </c>
      <c r="BO43" s="48" t="inlineStr">
        <is>
          <t>Semi-permanen (semen dan kayu)</t>
        </is>
      </c>
      <c r="BP43" s="8" t="n">
        <v>0</v>
      </c>
      <c r="BQ43" s="8" t="n">
        <v>1</v>
      </c>
      <c r="BR43" s="8" t="n">
        <v>0</v>
      </c>
      <c r="BS43" s="8" t="n">
        <v>0</v>
      </c>
      <c r="BT43" s="8" t="n">
        <v>0</v>
      </c>
      <c r="BU43" s="48" t="n"/>
      <c r="BV43" s="48" t="inlineStr">
        <is>
          <t>Bambu/kayu Keramik/ubin</t>
        </is>
      </c>
      <c r="BW43" s="8" t="n">
        <v>1</v>
      </c>
      <c r="BX43" s="8" t="n">
        <v>0</v>
      </c>
      <c r="BY43" s="8" t="n">
        <v>1</v>
      </c>
      <c r="BZ43" s="8" t="n">
        <v>0</v>
      </c>
      <c r="CA43" s="8" t="n">
        <v>0</v>
      </c>
      <c r="CB43" s="48" t="n"/>
      <c r="CC43" s="48" t="inlineStr">
        <is>
          <t>Seng</t>
        </is>
      </c>
      <c r="CD43" s="8" t="n">
        <v>0</v>
      </c>
      <c r="CE43" s="8" t="n">
        <v>0</v>
      </c>
      <c r="CF43" s="8" t="n">
        <v>0</v>
      </c>
      <c r="CG43" s="8" t="n">
        <v>0</v>
      </c>
      <c r="CH43" s="8" t="n">
        <v>1</v>
      </c>
      <c r="CI43" s="8" t="n">
        <v>0</v>
      </c>
      <c r="CJ43" s="8" t="n">
        <v>0</v>
      </c>
      <c r="CK43" s="48" t="n"/>
      <c r="CL43" s="48" t="inlineStr">
        <is>
          <t>Ya</t>
        </is>
      </c>
      <c r="CM43" s="8" t="n">
        <v>2016</v>
      </c>
      <c r="CN43" s="48" t="inlineStr">
        <is>
          <t>Fixed-Dome (Kubah Tetap)</t>
        </is>
      </c>
      <c r="CO43" s="48" t="inlineStr">
        <is>
          <t>4 m³ (2-3 ekor sapi, ±3 jam memasak/hari, ±30 kg slurry/hari)</t>
        </is>
      </c>
      <c r="CP43" s="48" t="inlineStr">
        <is>
          <t>Anggota keluarga - laki-laki</t>
        </is>
      </c>
      <c r="CQ43" s="8" t="n">
        <v>0</v>
      </c>
      <c r="CR43" s="8" t="n">
        <v>0</v>
      </c>
      <c r="CS43" s="8" t="n">
        <v>0</v>
      </c>
      <c r="CT43" s="8" t="n">
        <v>0</v>
      </c>
      <c r="CU43" s="8" t="n">
        <v>1</v>
      </c>
      <c r="CV43" s="8" t="n">
        <v>0</v>
      </c>
      <c r="CW43" s="8" t="n">
        <v>0</v>
      </c>
      <c r="CX43" s="8" t="n">
        <v>0</v>
      </c>
      <c r="CY43" s="48" t="inlineStr">
        <is>
          <t>Anggota keluarga - laki-laki</t>
        </is>
      </c>
      <c r="CZ43" s="8" t="n">
        <v>1</v>
      </c>
      <c r="DA43" s="8" t="n">
        <v>0</v>
      </c>
      <c r="DB43" s="8" t="n">
        <v>0</v>
      </c>
      <c r="DC43" s="48" t="n"/>
      <c r="DD43" s="48" t="inlineStr">
        <is>
          <t>Anggota keluarga - laki-laki</t>
        </is>
      </c>
      <c r="DE43" s="8" t="n">
        <v>1</v>
      </c>
      <c r="DF43" s="8" t="n">
        <v>0</v>
      </c>
      <c r="DG43" s="8" t="n">
        <v>0</v>
      </c>
      <c r="DH43" s="8" t="n">
        <v>0</v>
      </c>
      <c r="DI43" s="48" t="n"/>
      <c r="DJ43" s="48" t="inlineStr">
        <is>
          <t>CPO atau pendamping</t>
        </is>
      </c>
      <c r="DK43" s="8" t="n">
        <v>0</v>
      </c>
      <c r="DL43" s="8" t="n">
        <v>0</v>
      </c>
      <c r="DM43" s="8" t="n">
        <v>1</v>
      </c>
      <c r="DN43" s="8" t="n">
        <v>0</v>
      </c>
      <c r="DO43" s="48" t="n"/>
      <c r="DP43" s="48" t="inlineStr">
        <is>
          <t>Ya</t>
        </is>
      </c>
      <c r="DQ43" s="48" t="n"/>
      <c r="DR43" s="48" t="n"/>
      <c r="DS43" s="48" t="n"/>
      <c r="DT43" s="48" t="n"/>
      <c r="DU43" s="48" t="n"/>
      <c r="DV43" s="48" t="n"/>
      <c r="DW43" s="48" t="n"/>
      <c r="DX43" s="48" t="n"/>
      <c r="DY43" s="48" t="n"/>
      <c r="DZ43" s="48" t="n"/>
      <c r="EA43" s="48" t="n"/>
      <c r="EB43" s="48" t="n"/>
      <c r="EC43" s="48" t="n"/>
      <c r="ED43" s="48" t="n"/>
      <c r="EE43" s="48" t="n"/>
      <c r="EF43" s="48" t="n"/>
      <c r="EG43" s="48" t="n"/>
      <c r="EH43" s="48" t="n"/>
      <c r="EI43" s="48" t="inlineStr">
        <is>
          <t>Tidak ada masalah</t>
        </is>
      </c>
      <c r="EJ43" s="8" t="n">
        <v>0</v>
      </c>
      <c r="EK43" s="8" t="n">
        <v>0</v>
      </c>
      <c r="EL43" s="8" t="n">
        <v>0</v>
      </c>
      <c r="EM43" s="8" t="n">
        <v>1</v>
      </c>
      <c r="EN43" s="8" t="n">
        <v>0</v>
      </c>
      <c r="EO43" s="48" t="n"/>
      <c r="EP43" s="48" t="inlineStr">
        <is>
          <t>Ya, cukup jelas dan mudah diikuti</t>
        </is>
      </c>
      <c r="EQ43" s="48" t="inlineStr">
        <is>
          <t>Bukan pelatihan</t>
        </is>
      </c>
      <c r="ER43" s="48" t="inlineStr">
        <is>
          <t>Lainnya</t>
        </is>
      </c>
      <c r="ES43" s="8" t="n">
        <v>0</v>
      </c>
      <c r="ET43" s="8" t="n">
        <v>0</v>
      </c>
      <c r="EU43" s="8" t="n">
        <v>0</v>
      </c>
      <c r="EV43" s="8" t="n">
        <v>1</v>
      </c>
      <c r="EW43" s="48" t="inlineStr">
        <is>
          <t>Teman</t>
        </is>
      </c>
      <c r="EX43" s="48" t="inlineStr">
        <is>
          <t>Anggota keluarga - Laki-laki</t>
        </is>
      </c>
      <c r="EY43" s="8" t="n">
        <v>1</v>
      </c>
      <c r="EZ43" s="8" t="n">
        <v>0</v>
      </c>
      <c r="FA43" s="8" t="n">
        <v>0</v>
      </c>
      <c r="FB43" s="48" t="n"/>
      <c r="FC43" s="48" t="inlineStr">
        <is>
          <t>Setiap minggu</t>
        </is>
      </c>
      <c r="FD43" s="48" t="n"/>
      <c r="FE43" s="48" t="inlineStr">
        <is>
          <t>Mengetahui</t>
        </is>
      </c>
      <c r="FF43" s="48" t="inlineStr">
        <is>
          <t>Selalu (setiap hari)</t>
        </is>
      </c>
      <c r="FG43" s="48" t="inlineStr">
        <is>
          <t>Mengetahui</t>
        </is>
      </c>
      <c r="FH43" s="48" t="inlineStr">
        <is>
          <t>Sering (setiap minggu)</t>
        </is>
      </c>
      <c r="FI43" s="48" t="inlineStr">
        <is>
          <t>Mengetahui</t>
        </is>
      </c>
      <c r="FJ43" s="48" t="inlineStr">
        <is>
          <t>Selalu (setiap hari)</t>
        </is>
      </c>
      <c r="FK43" s="48" t="inlineStr">
        <is>
          <t>Mengetahui</t>
        </is>
      </c>
      <c r="FL43" s="48" t="inlineStr">
        <is>
          <t>Sering (setiap minggu)</t>
        </is>
      </c>
      <c r="FM43" s="48" t="inlineStr">
        <is>
          <t>Mengetahui</t>
        </is>
      </c>
      <c r="FN43" s="48" t="inlineStr">
        <is>
          <t>Sering (setiap minggu)</t>
        </is>
      </c>
      <c r="FO43" s="48" t="inlineStr">
        <is>
          <t>Mengetahui</t>
        </is>
      </c>
      <c r="FP43" s="48" t="inlineStr">
        <is>
          <t>Sering (setiap minggu)</t>
        </is>
      </c>
      <c r="FQ43" s="48" t="inlineStr">
        <is>
          <t>Mengetahui</t>
        </is>
      </c>
      <c r="FR43" s="48" t="inlineStr">
        <is>
          <t>Ya</t>
        </is>
      </c>
      <c r="FS43" s="48" t="inlineStr">
        <is>
          <t>Mengetahui</t>
        </is>
      </c>
      <c r="FT43" s="48" t="inlineStr">
        <is>
          <t>Ya, selalu</t>
        </is>
      </c>
      <c r="FU43" s="48" t="inlineStr">
        <is>
          <t>Laki-laki dewasa</t>
        </is>
      </c>
      <c r="FV43" s="8" t="n">
        <v>1</v>
      </c>
      <c r="FW43" s="8" t="n">
        <v>0</v>
      </c>
      <c r="FX43" s="8" t="n">
        <v>0</v>
      </c>
      <c r="FY43" s="8" t="n">
        <v>0</v>
      </c>
      <c r="FZ43" s="48" t="inlineStr">
        <is>
          <t>Memahami</t>
        </is>
      </c>
      <c r="GA43" s="48" t="inlineStr">
        <is>
          <t>Teman/keluarga</t>
        </is>
      </c>
      <c r="GB43" s="8" t="n">
        <v>0</v>
      </c>
      <c r="GC43" s="8" t="n">
        <v>0</v>
      </c>
      <c r="GD43" s="8" t="n">
        <v>1</v>
      </c>
      <c r="GE43" s="8" t="n">
        <v>0</v>
      </c>
      <c r="GF43" s="48" t="n"/>
      <c r="GG43" s="48" t="inlineStr">
        <is>
          <t>Kadang-kadang</t>
        </is>
      </c>
      <c r="GH43" s="48" t="inlineStr">
        <is>
          <t>Tidak</t>
        </is>
      </c>
      <c r="GI43" s="48" t="n"/>
      <c r="GJ43" s="48" t="n"/>
      <c r="GK43" s="48" t="n"/>
      <c r="GL43" s="48" t="n"/>
      <c r="GM43" s="48" t="n"/>
      <c r="GN43" s="48" t="n"/>
      <c r="GO43" s="48" t="n"/>
      <c r="GP43" s="48" t="inlineStr">
        <is>
          <t>Sebagian</t>
        </is>
      </c>
      <c r="GQ43" s="48" t="inlineStr">
        <is>
          <t>LPG</t>
        </is>
      </c>
      <c r="GR43" s="8" t="n">
        <v>1</v>
      </c>
      <c r="GS43" s="8" t="n">
        <v>0</v>
      </c>
      <c r="GT43" s="8" t="n">
        <v>0</v>
      </c>
      <c r="GU43" s="8" t="n">
        <v>0</v>
      </c>
      <c r="GV43" s="8" t="n">
        <v>0</v>
      </c>
      <c r="GW43" s="8" t="n">
        <v>0</v>
      </c>
      <c r="GX43" s="8" t="n">
        <v>0</v>
      </c>
      <c r="GY43" s="48" t="n"/>
      <c r="GZ43" s="48" t="inlineStr">
        <is>
          <t>Ya</t>
        </is>
      </c>
      <c r="HA43" s="48" t="n"/>
      <c r="HB43" s="48" t="n"/>
      <c r="HC43" s="48" t="n"/>
      <c r="HD43" s="48" t="n"/>
      <c r="HE43" s="8" t="n">
        <v>12</v>
      </c>
      <c r="HF43" s="28" t="n">
        <v>80000</v>
      </c>
      <c r="HG43" s="8" t="n">
        <v>6</v>
      </c>
      <c r="HH43" s="8" t="n">
        <v>46000</v>
      </c>
      <c r="HI43" s="48" t="n"/>
      <c r="HJ43" s="48" t="n"/>
      <c r="HK43" s="48" t="n"/>
      <c r="HL43" s="48" t="n"/>
      <c r="HM43" s="48" t="n"/>
      <c r="HN43" s="48" t="n"/>
      <c r="HO43" s="48" t="n"/>
      <c r="HP43" s="48" t="n"/>
      <c r="HQ43" s="48" t="n"/>
      <c r="HR43" s="48" t="n"/>
      <c r="HS43" s="48" t="n"/>
      <c r="HT43" s="48" t="n"/>
      <c r="HU43" s="48" t="n"/>
      <c r="HV43" s="48" t="n"/>
      <c r="HW43" s="48" t="n"/>
      <c r="HX43" s="48" t="n"/>
      <c r="HY43" s="48" t="n"/>
      <c r="HZ43" s="48" t="n"/>
      <c r="IA43" s="39" t="n">
        <v>6</v>
      </c>
      <c r="IB43" s="39" t="n">
        <v>34</v>
      </c>
      <c r="IC43" s="48" t="n"/>
      <c r="ID43" s="48" t="n"/>
      <c r="IE43" s="48" t="n"/>
      <c r="IF43" s="48" t="n"/>
      <c r="IG43" s="48" t="n"/>
      <c r="IH43" s="48" t="n"/>
      <c r="II43" s="48" t="n"/>
      <c r="IJ43" s="48" t="n"/>
      <c r="IK43" s="48" t="inlineStr">
        <is>
          <t>30-50 kg</t>
        </is>
      </c>
      <c r="IL43" s="48" t="inlineStr">
        <is>
          <t>&lt;1 jam</t>
        </is>
      </c>
      <c r="IM43" s="48" t="inlineStr">
        <is>
          <t>Ya</t>
        </is>
      </c>
      <c r="IN43" s="48" t="inlineStr">
        <is>
          <t>Tidak</t>
        </is>
      </c>
      <c r="IO43" s="48" t="inlineStr">
        <is>
          <t>Lebih bersih</t>
        </is>
      </c>
      <c r="IP43" s="48" t="n"/>
      <c r="IQ43" s="48" t="inlineStr">
        <is>
          <t>Tidak pernah</t>
        </is>
      </c>
      <c r="IR43" s="48" t="n"/>
      <c r="IS43" s="48" t="n"/>
      <c r="IT43" s="48" t="n"/>
      <c r="IU43" s="48" t="n"/>
      <c r="IV43" s="48" t="n"/>
      <c r="IW43" s="48" t="n"/>
      <c r="IX43" s="48" t="n"/>
      <c r="IY43" s="48" t="n"/>
      <c r="IZ43" s="48" t="inlineStr">
        <is>
          <t>Tidak pernah</t>
        </is>
      </c>
      <c r="JA43" s="48" t="n"/>
      <c r="JB43" s="48" t="n"/>
      <c r="JC43" s="48" t="n"/>
      <c r="JD43" s="48" t="n"/>
      <c r="JE43" s="48" t="n"/>
      <c r="JF43" s="48" t="n"/>
      <c r="JG43" s="48" t="n"/>
      <c r="JH43" s="48" t="n"/>
      <c r="JI43" s="48" t="inlineStr">
        <is>
          <t>Tidak pernah</t>
        </is>
      </c>
      <c r="JJ43" s="48" t="n"/>
      <c r="JK43" s="48" t="n"/>
      <c r="JL43" s="48" t="n"/>
      <c r="JM43" s="48" t="n"/>
      <c r="JN43" s="48" t="n"/>
      <c r="JO43" s="48" t="n"/>
      <c r="JP43" s="48" t="n"/>
      <c r="JQ43" s="48" t="n"/>
      <c r="JR43" s="48" t="inlineStr">
        <is>
          <t>Tidak pernah</t>
        </is>
      </c>
      <c r="JS43" s="48" t="n"/>
      <c r="JT43" s="48" t="n"/>
      <c r="JU43" s="48" t="n"/>
      <c r="JV43" s="48" t="n"/>
      <c r="JW43" s="48" t="n"/>
      <c r="JX43" s="48" t="n"/>
      <c r="JY43" s="48" t="n"/>
      <c r="JZ43" s="48" t="n"/>
      <c r="KA43" s="48" t="inlineStr">
        <is>
          <t>Tidak pernah</t>
        </is>
      </c>
      <c r="KB43" s="48" t="n"/>
      <c r="KC43" s="48" t="n"/>
      <c r="KD43" s="48" t="n"/>
      <c r="KE43" s="48" t="n"/>
      <c r="KF43" s="48" t="n"/>
      <c r="KG43" s="48" t="n"/>
      <c r="KH43" s="48" t="n"/>
      <c r="KI43" s="48" t="n"/>
      <c r="KJ43" s="48" t="inlineStr">
        <is>
          <t>Tidak pernah</t>
        </is>
      </c>
      <c r="KK43" s="48" t="n"/>
      <c r="KL43" s="48" t="n"/>
      <c r="KM43" s="48" t="n"/>
      <c r="KN43" s="48" t="n"/>
      <c r="KO43" s="48" t="n"/>
      <c r="KP43" s="48" t="n"/>
      <c r="KQ43" s="48" t="n"/>
      <c r="KR43" s="48" t="n"/>
      <c r="KS43" s="48" t="inlineStr">
        <is>
          <t>Cukup membaik</t>
        </is>
      </c>
      <c r="KT43" s="48" t="inlineStr">
        <is>
          <t>0-1 kali</t>
        </is>
      </c>
      <c r="KU43" s="48" t="inlineStr">
        <is>
          <t>0-1 kali</t>
        </is>
      </c>
      <c r="KV43" s="48" t="inlineStr">
        <is>
          <t>Tidak ada</t>
        </is>
      </c>
      <c r="KW43" s="8" t="n">
        <v>0</v>
      </c>
      <c r="KX43" s="8" t="n">
        <v>0</v>
      </c>
      <c r="KY43" s="8" t="n">
        <v>0</v>
      </c>
      <c r="KZ43" s="8" t="n">
        <v>1</v>
      </c>
      <c r="LA43" s="48" t="inlineStr">
        <is>
          <t>Cukup membaik</t>
        </is>
      </c>
      <c r="LB43" s="48" t="inlineStr">
        <is>
          <t>Cukup membaik</t>
        </is>
      </c>
      <c r="LC43" s="8" t="n">
        <v>8</v>
      </c>
      <c r="LD43" s="8" t="n">
        <v>1</v>
      </c>
      <c r="LE43" s="8" t="n">
        <v>0</v>
      </c>
      <c r="LF43" s="8" t="n">
        <v>0</v>
      </c>
      <c r="LG43" s="48" t="inlineStr">
        <is>
          <t>Tidak</t>
        </is>
      </c>
      <c r="LH43" s="48" t="n"/>
      <c r="LI43" s="8" t="n">
        <v>0</v>
      </c>
      <c r="LJ43" s="48" t="inlineStr">
        <is>
          <t>Lainnya</t>
        </is>
      </c>
      <c r="LK43" s="8" t="n">
        <v>0</v>
      </c>
      <c r="LL43" s="8" t="n">
        <v>0</v>
      </c>
      <c r="LM43" s="8" t="n">
        <v>0</v>
      </c>
      <c r="LN43" s="8" t="n">
        <v>0</v>
      </c>
      <c r="LO43" s="8" t="n">
        <v>0</v>
      </c>
      <c r="LP43" s="8" t="n">
        <v>0</v>
      </c>
      <c r="LQ43" s="8" t="n">
        <v>1</v>
      </c>
      <c r="LR43" s="11" t="inlineStr">
        <is>
          <t>Tidak ada peningkatan</t>
        </is>
      </c>
      <c r="LS43" s="8" t="n">
        <v>7</v>
      </c>
      <c r="LT43" s="8" t="n">
        <v>0</v>
      </c>
      <c r="LU43" s="8" t="n">
        <v>0</v>
      </c>
      <c r="LV43" s="8" t="n">
        <v>8</v>
      </c>
      <c r="LW43" s="8" t="n">
        <v>0</v>
      </c>
      <c r="LX43" s="8" t="n">
        <v>0</v>
      </c>
      <c r="LY43" s="8" t="n">
        <v>6</v>
      </c>
      <c r="LZ43" s="8" t="n">
        <v>0</v>
      </c>
      <c r="MA43" s="8" t="n">
        <v>0</v>
      </c>
      <c r="MB43" s="48" t="inlineStr">
        <is>
          <t>Tidak</t>
        </is>
      </c>
      <c r="MC43" s="8" t="n">
        <v>0</v>
      </c>
      <c r="MD43" s="8" t="n">
        <v>0</v>
      </c>
      <c r="ME43" s="8" t="n">
        <v>0</v>
      </c>
      <c r="MF43" s="8" t="n">
        <v>0</v>
      </c>
      <c r="MG43" s="8" t="n">
        <v>0</v>
      </c>
      <c r="MH43" s="8" t="n">
        <v>0</v>
      </c>
      <c r="MI43" s="48" t="n"/>
      <c r="MJ43" s="48" t="n"/>
      <c r="MK43" s="48" t="n"/>
      <c r="ML43" s="48" t="n"/>
      <c r="MM43" s="48" t="n"/>
      <c r="MN43" s="48" t="n"/>
      <c r="MO43" s="48" t="n"/>
      <c r="MP43" s="48" t="n"/>
      <c r="MQ43" s="48" t="n"/>
      <c r="MR43" s="17" t="inlineStr">
        <is>
          <t>Tidak ada waktu yang dihemat</t>
        </is>
      </c>
      <c r="MS43" s="48" t="n"/>
      <c r="MT43" s="48" t="inlineStr">
        <is>
          <t>Tidak ada waktu yang dihemat</t>
        </is>
      </c>
      <c r="MU43" s="48" t="inlineStr">
        <is>
          <t>Tidak</t>
        </is>
      </c>
      <c r="MV43" s="48" t="n"/>
      <c r="MW43" s="48" t="n"/>
      <c r="MX43" s="48" t="n"/>
      <c r="MY43" s="48" t="n"/>
      <c r="MZ43" s="48" t="n"/>
      <c r="NA43" s="48" t="n"/>
      <c r="NB43" s="48" t="n"/>
      <c r="NC43" s="48" t="n"/>
      <c r="ND43" s="48" t="n"/>
      <c r="NE43" s="48" t="n"/>
      <c r="NF43" s="48" t="n"/>
      <c r="NG43" s="48" t="n"/>
      <c r="NH43" s="48" t="n"/>
      <c r="NI43" s="48" t="n"/>
      <c r="NJ43" s="48" t="n"/>
      <c r="NK43" s="48" t="n"/>
      <c r="NL43" s="48" t="inlineStr">
        <is>
          <t>Ya</t>
        </is>
      </c>
      <c r="NM43" s="48" t="inlineStr">
        <is>
          <t>100% dana hibah</t>
        </is>
      </c>
      <c r="NN43" s="17" t="inlineStr">
        <is>
          <t>0 (100% sumber pembiayaan dari hibah)</t>
        </is>
      </c>
      <c r="NO43" s="17" t="inlineStr">
        <is>
          <t>Yayasan Rumah Energi atau BIRU</t>
        </is>
      </c>
      <c r="NP43" s="48" t="n"/>
      <c r="NQ43" s="48" t="n"/>
      <c r="NR43" s="48" t="n"/>
      <c r="NS43" s="48" t="n"/>
      <c r="NT43" s="48" t="n"/>
      <c r="NU43" s="48" t="n"/>
      <c r="NV43" s="48" t="n"/>
      <c r="NW43" s="48" t="n"/>
      <c r="NX43" s="48" t="inlineStr">
        <is>
          <t>Sama saja</t>
        </is>
      </c>
      <c r="NY43" s="8" t="n">
        <v>30</v>
      </c>
      <c r="NZ43" s="8" t="n">
        <v>3</v>
      </c>
      <c r="OA43" s="8" t="n">
        <v>5</v>
      </c>
      <c r="OB43" s="8" t="n">
        <v>15</v>
      </c>
      <c r="OC43" s="8" t="n">
        <v>10</v>
      </c>
      <c r="OD43" s="8" t="n">
        <v>0</v>
      </c>
      <c r="OE43" s="48" t="inlineStr">
        <is>
          <t>Lebih baik</t>
        </is>
      </c>
      <c r="OF43" s="48" t="inlineStr">
        <is>
          <t>Lebih baik (beda waktu memasak 5-30 menit, ATAU tidak lagi ada rasa/bau makanan yang berubah, ATAU alasan lainnya)</t>
        </is>
      </c>
      <c r="OG43" s="48" t="inlineStr">
        <is>
          <t>Ya</t>
        </is>
      </c>
      <c r="OH43" s="8" t="n">
        <v>8</v>
      </c>
      <c r="OI43" s="8" t="n">
        <v>0</v>
      </c>
      <c r="OJ43" s="8" t="n">
        <v>0</v>
      </c>
      <c r="OK43" s="8" t="n">
        <v>0</v>
      </c>
      <c r="OL43" s="8" t="n">
        <v>0</v>
      </c>
      <c r="OM43" s="8" t="n">
        <v>0</v>
      </c>
      <c r="ON43" s="8" t="n">
        <v>5</v>
      </c>
      <c r="OO43" s="8" t="n">
        <v>0</v>
      </c>
      <c r="OP43" s="48">
        <f>VLOOKUP(AG43,'BUS 2'!$G$1:$CU$424,2,0)</f>
        <v/>
      </c>
      <c r="OQ43" s="8">
        <f>VLOOKUP(AG43,'BUS 2'!$G$1:$CU$424,3,0)</f>
        <v/>
      </c>
      <c r="OR43" s="8">
        <f>VLOOKUP(AG43,'BUS 2'!$G$1:$CU$424,4,0)</f>
        <v/>
      </c>
      <c r="OS43" s="8">
        <f>VLOOKUP(AG43,'BUS 2'!$G$1:$CU$424,5,0)</f>
        <v/>
      </c>
      <c r="OT43" s="8">
        <f>VLOOKUP(AG43,'BUS 2'!$G$1:$CU$424,6,0)</f>
        <v/>
      </c>
      <c r="OU43" s="8">
        <f>VLOOKUP(AG43,'BUS 2'!$G$1:$CU$424,7,0)</f>
        <v/>
      </c>
      <c r="OV43" s="8">
        <f>VLOOKUP(AG43,'BUS 2'!$G$1:$CU$424,8,0)</f>
        <v/>
      </c>
      <c r="OW43" s="8">
        <f>VLOOKUP(AG43,'BUS 2'!$G$1:$CU$424,9,0)</f>
        <v/>
      </c>
      <c r="OX43" s="8">
        <f>VLOOKUP(AG43,'BUS 2'!$G$1:$CU$424,10,0)</f>
        <v/>
      </c>
      <c r="OY43" s="8">
        <f>VLOOKUP(AG43,'BUS 2'!$G$1:$CU$424,11,0)</f>
        <v/>
      </c>
      <c r="OZ43" s="8">
        <f>VLOOKUP(AG43,'BUS 2'!$G$1:$CU$424,12,0)</f>
        <v/>
      </c>
      <c r="PA43" s="8">
        <f>VLOOKUP(AG43,'BUS 2'!$G$1:$CU$424,13,0)</f>
        <v/>
      </c>
      <c r="PB43" s="8">
        <f>VLOOKUP(AG43,'BUS 2'!$G$1:$CU$424,14,0)</f>
        <v/>
      </c>
      <c r="PC43" s="8">
        <f>VLOOKUP(AG43,'BUS 2'!$G$1:$CU$424,15,0)</f>
        <v/>
      </c>
      <c r="PD43" s="8">
        <f>VLOOKUP(AG43,'BUS 2'!$G$1:$CU$424,16,0)</f>
        <v/>
      </c>
      <c r="PE43" s="8">
        <f>VLOOKUP(AG43,'BUS 2'!$G$1:$CU$424,17,0)</f>
        <v/>
      </c>
      <c r="PF43" s="8">
        <f>VLOOKUP(AG43,'BUS 2'!$G$1:$CU$424,18,0)</f>
        <v/>
      </c>
      <c r="PG43" s="8">
        <f>VLOOKUP(AG43,'BUS 2'!$G$1:$CU$424,19,0)</f>
        <v/>
      </c>
      <c r="PH43" s="8">
        <f>VLOOKUP(AG43,'BUS 2'!$G$1:$CU$424,20,0)</f>
        <v/>
      </c>
      <c r="PI43" s="8">
        <f>VLOOKUP(AG43,'BUS 2'!$G$1:$CU$424,21,0)</f>
        <v/>
      </c>
      <c r="PJ43" s="8">
        <f>VLOOKUP(AG43,'BUS 2'!$G$1:$CU$424,22,0)</f>
        <v/>
      </c>
      <c r="PK43" s="8">
        <f>VLOOKUP(AG43,'BUS 2'!$G$1:$CU$424,23,0)</f>
        <v/>
      </c>
      <c r="PL43" s="8">
        <f>VLOOKUP(AG43,'BUS 2'!$G$1:$CU$424,24,0)</f>
        <v/>
      </c>
      <c r="PM43" s="8">
        <f>VLOOKUP(AG43,'BUS 2'!$G$1:$CU$424,25,0)</f>
        <v/>
      </c>
      <c r="PN43" s="8">
        <f>VLOOKUP(AG43,'BUS 2'!$G$1:$CU$424,26,0)</f>
        <v/>
      </c>
      <c r="PO43" s="8">
        <f>VLOOKUP(AG43,'BUS 2'!$G$1:$CU$424,27,0)</f>
        <v/>
      </c>
      <c r="PP43" s="8">
        <f>VLOOKUP(AG43,'BUS 2'!$G$1:$CU$424,28,0)</f>
        <v/>
      </c>
      <c r="PQ43" s="8">
        <f>VLOOKUP(AG43,'BUS 2'!$G$1:$CU$424,29,0)</f>
        <v/>
      </c>
      <c r="PR43" s="8">
        <f>VLOOKUP(AG43,'BUS 2'!$G$1:$CU$424,30,0)</f>
        <v/>
      </c>
      <c r="PS43" s="8">
        <f>VLOOKUP(AG43,'BUS 2'!$G$1:$CU$424,31,0)</f>
        <v/>
      </c>
      <c r="PT43" s="48" t="inlineStr">
        <is>
          <t>1-Disebarkan ke lahan terbuka</t>
        </is>
      </c>
      <c r="PU43" s="8" t="n">
        <v>0</v>
      </c>
      <c r="PV43" s="8" t="n">
        <v>0</v>
      </c>
      <c r="PW43" s="8" t="n">
        <v>0</v>
      </c>
      <c r="PX43" s="8" t="n">
        <v>0</v>
      </c>
      <c r="PY43" s="8" t="n">
        <v>0</v>
      </c>
      <c r="PZ43" s="8" t="n">
        <v>1</v>
      </c>
      <c r="QA43" s="8" t="n">
        <v>0</v>
      </c>
      <c r="QB43" s="8" t="n">
        <v>0</v>
      </c>
      <c r="QC43" s="8" t="n">
        <v>0</v>
      </c>
      <c r="QD43" s="48" t="n"/>
      <c r="QE43" s="36" t="n"/>
      <c r="QF43" s="35" t="n"/>
      <c r="QG43" s="35" t="n"/>
      <c r="QH43" s="35" t="n"/>
      <c r="QI43" s="35" t="n"/>
      <c r="QJ43" s="35" t="n"/>
      <c r="QK43" s="36" t="n"/>
      <c r="QL43" s="36" t="n"/>
      <c r="QM43" s="36" t="n"/>
      <c r="QN43" s="36" t="n"/>
      <c r="QO43" s="36" t="n"/>
      <c r="QP43" s="36" t="n"/>
      <c r="QQ43" s="36" t="n"/>
      <c r="QR43" s="36" t="n"/>
      <c r="QS43" s="36" t="n"/>
      <c r="QT43" s="36" t="n"/>
      <c r="QU43" s="36" t="n"/>
      <c r="QV43" s="36" t="n"/>
      <c r="QW43" s="35" t="n"/>
      <c r="QX43" s="35" t="n"/>
      <c r="QY43" s="35" t="n"/>
      <c r="QZ43" s="35" t="n"/>
      <c r="RA43" s="35" t="n"/>
      <c r="RB43" s="36" t="n"/>
      <c r="RC43" s="36" t="n"/>
      <c r="RD43" s="36" t="n"/>
      <c r="RE43" s="36" t="n"/>
      <c r="RF43" s="36" t="n"/>
      <c r="RG43" s="48" t="n"/>
      <c r="RH43" s="35" t="n"/>
      <c r="RI43" s="35" t="n"/>
      <c r="RJ43" s="35" t="n"/>
      <c r="RK43" s="35" t="n"/>
      <c r="RL43" s="35" t="n"/>
      <c r="RM43" s="48" t="n"/>
      <c r="RN43" s="48" t="n"/>
      <c r="RO43" s="48" t="n"/>
      <c r="RP43" s="48" t="n"/>
      <c r="RQ43" s="48" t="n"/>
      <c r="RR43" s="48" t="n"/>
      <c r="RS43" s="35" t="n"/>
      <c r="RT43" s="35" t="n"/>
      <c r="RU43" s="35" t="n"/>
      <c r="RV43" s="35" t="n"/>
      <c r="RW43" s="35" t="n"/>
      <c r="RX43" s="48" t="n"/>
      <c r="RY43" s="48" t="n"/>
      <c r="RZ43" s="48" t="n"/>
      <c r="SA43" s="48" t="n"/>
      <c r="SB43" s="48" t="n"/>
      <c r="SC43" s="48" t="inlineStr">
        <is>
          <t>1-Disebarkan ke lahan terbuka</t>
        </is>
      </c>
      <c r="SD43" s="39" t="n">
        <v>0</v>
      </c>
      <c r="SE43" s="39" t="n">
        <v>0</v>
      </c>
      <c r="SF43" s="39" t="n">
        <v>0</v>
      </c>
      <c r="SG43" s="39" t="n">
        <v>0</v>
      </c>
      <c r="SH43" s="39" t="n">
        <v>0</v>
      </c>
      <c r="SI43" s="8" t="n">
        <v>1</v>
      </c>
      <c r="SJ43" s="8" t="n">
        <v>0</v>
      </c>
      <c r="SK43" s="8" t="n">
        <v>0</v>
      </c>
      <c r="SL43" s="8" t="n">
        <v>0</v>
      </c>
      <c r="SM43" s="48" t="n"/>
      <c r="SN43" s="48" t="n"/>
      <c r="SO43" s="35" t="n"/>
      <c r="SP43" s="35" t="n"/>
      <c r="SQ43" s="35" t="n"/>
      <c r="SR43" s="35" t="n"/>
      <c r="SS43" s="35" t="n"/>
      <c r="ST43" s="48" t="n"/>
      <c r="SU43" s="48" t="n"/>
      <c r="SV43" s="48" t="n"/>
      <c r="SW43" s="48" t="n"/>
      <c r="SX43" s="48" t="n"/>
      <c r="SY43" s="8">
        <f>VLOOKUP(AG43,'BUS 2'!$G$1:$CU$424,33,0)</f>
        <v/>
      </c>
      <c r="SZ43" s="48">
        <f>VLOOKUP(AG43,'BUS 2'!$G$1:$CU$424,34,0)</f>
        <v/>
      </c>
      <c r="TA43" s="48">
        <f>VLOOKUP(AG43,'BUS 2'!$G$1:$CU$424,35,0)</f>
        <v/>
      </c>
      <c r="TB43" s="48">
        <f>VLOOKUP(AG43,'BUS 2'!$G$1:$CU$424,36,0)</f>
        <v/>
      </c>
      <c r="TC43" s="48">
        <f>VLOOKUP(AG43,'BUS 2'!$G$1:$CU$424,37,0)</f>
        <v/>
      </c>
      <c r="TD43" s="48">
        <f>VLOOKUP(AG43,'BUS 2'!$G$1:$CU$424,38,0)</f>
        <v/>
      </c>
      <c r="TE43" s="48">
        <f>VLOOKUP(AG43,'BUS 2'!$G$1:$CU$424,39,0)</f>
        <v/>
      </c>
      <c r="TF43" s="48">
        <f>VLOOKUP(AG43,'BUS 2'!$G$1:$CU$424,40,0)</f>
        <v/>
      </c>
      <c r="TG43" s="8">
        <f>VLOOKUP(AG43,'BUS 2'!$G$1:$CU$424,42,0)</f>
        <v/>
      </c>
      <c r="TH43" s="8">
        <f>VLOOKUP(AG43,'BUS 2'!$G$1:$CU$424,43,0)</f>
        <v/>
      </c>
      <c r="TI43" s="8">
        <f>VLOOKUP(AG43,'BUS 2'!$G$1:$CU$424,44,0)</f>
        <v/>
      </c>
      <c r="TJ43" s="8">
        <f>VLOOKUP(AG43,'BUS 2'!$G$1:$CU$424,45,0)</f>
        <v/>
      </c>
      <c r="TK43" s="8">
        <f>VLOOKUP(AG43,'BUS 2'!$G$1:$CU$424,46,0)</f>
        <v/>
      </c>
      <c r="TL43" s="8">
        <f>VLOOKUP(AG43,'BUS 2'!$G$1:$CU$424,47,0)</f>
        <v/>
      </c>
      <c r="TM43" s="8">
        <f>VLOOKUP(AG43,'BUS 2'!$G$1:$CU$424,48,0)</f>
        <v/>
      </c>
      <c r="TN43" s="8">
        <f>VLOOKUP(AG43,'BUS 2'!$G$1:$CU$424,49,0)</f>
        <v/>
      </c>
      <c r="TO43" s="8">
        <f>VLOOKUP(AG43,'BUS 2'!$G$1:$CU$424,50,0)</f>
        <v/>
      </c>
      <c r="TP43" s="8">
        <f>VLOOKUP(AG43,'BUS 2'!$G$1:$CU$424,51,0)</f>
        <v/>
      </c>
      <c r="TQ43" s="8">
        <f>VLOOKUP(AG43,'BUS 2'!$G$1:$CU$424,52,0)</f>
        <v/>
      </c>
      <c r="TR43" s="8">
        <f>VLOOKUP(AG43,'BUS 2'!$G$1:$CU$424,53,0)</f>
        <v/>
      </c>
      <c r="TS43" s="48">
        <f>VLOOKUP(AG43,'BUS 2'!$G$1:$CU$424,54,0)</f>
        <v/>
      </c>
      <c r="TT43" s="48">
        <f>VLOOKUP(AG43,'BUS 2'!$G$1:$CU$424,55,0)</f>
        <v/>
      </c>
      <c r="TU43" s="48">
        <f>VLOOKUP(AG43,'BUS 2'!$G$1:$CU$424,56,0)</f>
        <v/>
      </c>
      <c r="TV43" s="48">
        <f>VLOOKUP(AG43,'BUS 2'!$G$1:$CU$424,57,0)</f>
        <v/>
      </c>
      <c r="TW43" s="48">
        <f>VLOOKUP(AG43,'BUS 2'!$G$1:$CU$424,58,0)</f>
        <v/>
      </c>
      <c r="TX43" s="48">
        <f>VLOOKUP(AG43,'BUS 2'!$G$1:$CU$424,59,0)</f>
        <v/>
      </c>
      <c r="TY43" s="48">
        <f>VLOOKUP(AG43,'BUS 2'!$G$1:$CU$424,60,0)</f>
        <v/>
      </c>
      <c r="TZ43" s="48">
        <f>VLOOKUP(AG43,'BUS 2'!$G$1:$CU$424,61,0)</f>
        <v/>
      </c>
      <c r="UA43" s="48">
        <f>VLOOKUP(AG43,'BUS 2'!$G$1:$CU$424,62,0)</f>
        <v/>
      </c>
      <c r="UB43" s="48">
        <f>VLOOKUP(AG43,'BUS 2'!$G$1:$CU$424,63,0)</f>
        <v/>
      </c>
      <c r="UC43" s="48">
        <f>VLOOKUP(AG43,'BUS 2'!$G$1:$CU$424,64,0)</f>
        <v/>
      </c>
      <c r="UD43" s="48">
        <f>VLOOKUP(AG43,'BUS 2'!$G$1:$CU$424,65,0)</f>
        <v/>
      </c>
      <c r="UE43" s="48">
        <f>VLOOKUP(AG43,'BUS 2'!$G$1:$CU$424,66,0)</f>
        <v/>
      </c>
      <c r="UF43" s="48">
        <f>VLOOKUP(AG43,'BUS 2'!$G$1:$CU$424,67,0)</f>
        <v/>
      </c>
      <c r="UG43" s="48">
        <f>VLOOKUP(AG43,'BUS 2'!$G$1:$CU$424,68,0)</f>
        <v/>
      </c>
      <c r="UH43" s="48">
        <f>VLOOKUP(AG43,'BUS 2'!$G$1:$CU$424,69,0)</f>
        <v/>
      </c>
      <c r="UI43" s="48">
        <f>VLOOKUP(AG43,'BUS 2'!$G$1:$CU$424,70,0)</f>
        <v/>
      </c>
      <c r="UJ43" s="48">
        <f>VLOOKUP(AG43,'BUS 2'!$G$1:$CU$424,71,0)</f>
        <v/>
      </c>
      <c r="UK43" s="48">
        <f>VLOOKUP(AG43,'BUS 2'!$G$1:$CU$424,72,0)</f>
        <v/>
      </c>
      <c r="UL43" s="48">
        <f>VLOOKUP(AG43,'BUS 2'!$G$1:$CU$424,73,0)</f>
        <v/>
      </c>
      <c r="UM43" s="48">
        <f>VLOOKUP(AG43,'BUS 2'!$G$1:$CU$424,74,0)</f>
        <v/>
      </c>
      <c r="UN43" s="48">
        <f>VLOOKUP(AG43,'BUS 2'!$G$1:$CU$424,75,0)</f>
        <v/>
      </c>
      <c r="UO43" s="48">
        <f>VLOOKUP(AG43,'BUS 2'!$G$1:$CU$424,76,0)</f>
        <v/>
      </c>
      <c r="UP43" s="48">
        <f>VLOOKUP(AG43,'BUS 2'!$G$1:$CU$424,77,0)</f>
        <v/>
      </c>
      <c r="UQ43" s="48">
        <f>VLOOKUP(AG43,'BUS 2'!$G$1:$CU$424,78,0)</f>
        <v/>
      </c>
      <c r="UR43" s="48">
        <f>VLOOKUP(AG43,'BUS 2'!$G$1:$CU$424,79,0)</f>
        <v/>
      </c>
      <c r="US43" s="48">
        <f>VLOOKUP(AG43,'BUS 2'!$G$1:$CU$424,80,0)</f>
        <v/>
      </c>
      <c r="UT43" s="48">
        <f>VLOOKUP(AG43,'BUS 2'!$G$1:$CU$424,81,0)</f>
        <v/>
      </c>
      <c r="UU43" s="48" t="inlineStr">
        <is>
          <t>Penggembalaan semi-terbuka</t>
        </is>
      </c>
      <c r="UV43" s="48" t="n"/>
      <c r="UW43" s="48" t="n"/>
      <c r="UX43" s="48" t="n"/>
      <c r="UY43" s="48" t="n"/>
      <c r="UZ43" s="48" t="n"/>
      <c r="VA43" s="48" t="inlineStr">
        <is>
          <t>Penggembalaan semi-terbuka</t>
        </is>
      </c>
      <c r="VB43" s="48" t="n"/>
      <c r="VC43" s="48" t="inlineStr">
        <is>
          <t>Sangat jarang (&gt;1 bulan sekali)</t>
        </is>
      </c>
      <c r="VD43" s="48" t="n"/>
      <c r="VE43" s="48" t="n"/>
      <c r="VF43" s="48" t="n"/>
      <c r="VG43" s="48" t="n"/>
      <c r="VH43" s="48" t="n"/>
      <c r="VI43" s="48" t="inlineStr">
        <is>
          <t>Sangat jarang (&gt;1 bulan sekali)</t>
        </is>
      </c>
      <c r="VJ43" s="48" t="n"/>
      <c r="VK43" s="48" t="inlineStr">
        <is>
          <t>Sering (1 kali sehari)</t>
        </is>
      </c>
      <c r="VL43" s="48" t="n"/>
      <c r="VM43" s="48" t="n"/>
      <c r="VN43" s="48" t="n"/>
      <c r="VO43" s="48" t="n"/>
      <c r="VP43" s="48" t="n"/>
      <c r="VQ43" s="48" t="inlineStr">
        <is>
          <t>Cukup (2-6 hari sekali)</t>
        </is>
      </c>
      <c r="VR43" s="48" t="n"/>
      <c r="VS43" s="48" t="inlineStr">
        <is>
          <t>2-Disimpan basah (slurry)</t>
        </is>
      </c>
      <c r="VT43" s="8" t="n">
        <v>0</v>
      </c>
      <c r="VU43" s="8" t="n">
        <v>0</v>
      </c>
      <c r="VV43" s="8" t="n">
        <v>0</v>
      </c>
      <c r="VW43" s="8" t="n">
        <v>0</v>
      </c>
      <c r="VX43" s="8" t="n">
        <v>0</v>
      </c>
      <c r="VY43" s="8" t="n">
        <v>1</v>
      </c>
      <c r="VZ43" s="8" t="n">
        <v>0</v>
      </c>
      <c r="WA43" s="8" t="n">
        <v>0</v>
      </c>
      <c r="WB43" s="8" t="n">
        <v>0</v>
      </c>
      <c r="WC43" s="8" t="n">
        <v>0</v>
      </c>
      <c r="WD43" s="8" t="n">
        <v>0</v>
      </c>
      <c r="WE43" s="8" t="n">
        <v>0</v>
      </c>
      <c r="WF43" s="48" t="n"/>
      <c r="WG43" s="48" t="n"/>
      <c r="WH43" s="48" t="n"/>
      <c r="WI43" s="48" t="n"/>
      <c r="WJ43" s="48" t="n"/>
      <c r="WK43" s="48" t="n"/>
      <c r="WL43" s="48" t="n"/>
      <c r="WM43" s="48" t="n"/>
      <c r="WN43" s="48" t="n"/>
      <c r="WO43" s="48" t="n"/>
      <c r="WP43" s="48" t="n"/>
      <c r="WQ43" s="48" t="n"/>
      <c r="WR43" s="48" t="n"/>
      <c r="WS43" s="48" t="n"/>
      <c r="WT43" s="48" t="n"/>
      <c r="WU43" s="48" t="n"/>
      <c r="WV43" s="48" t="n"/>
      <c r="WW43" s="48" t="n"/>
      <c r="WX43" s="48" t="n"/>
      <c r="WY43" s="48" t="n"/>
      <c r="WZ43" s="48" t="n"/>
      <c r="XA43" s="48" t="n"/>
      <c r="XB43" s="48" t="n"/>
      <c r="XC43" s="48" t="n"/>
      <c r="XD43" s="48" t="n"/>
      <c r="XE43" s="48" t="n"/>
      <c r="XF43" s="48" t="n"/>
      <c r="XG43" s="48" t="n"/>
      <c r="XH43" s="48" t="n"/>
      <c r="XI43" s="48" t="n"/>
      <c r="XJ43" s="48" t="n"/>
      <c r="XK43" s="48" t="n"/>
      <c r="XL43" s="48" t="n"/>
      <c r="XM43" s="48" t="n"/>
      <c r="XN43" s="48" t="n"/>
      <c r="XO43" s="48" t="n"/>
      <c r="XP43" s="48" t="n"/>
      <c r="XQ43" s="48" t="n"/>
      <c r="XR43" s="48" t="n"/>
      <c r="XS43" s="48" t="n"/>
      <c r="XT43" s="48" t="n"/>
      <c r="XU43" s="48" t="n"/>
      <c r="XV43" s="48" t="n"/>
      <c r="XW43" s="48" t="n"/>
      <c r="XX43" s="48" t="n"/>
      <c r="XY43" s="48" t="n"/>
      <c r="XZ43" s="48" t="n"/>
      <c r="YA43" s="48" t="n"/>
      <c r="YB43" s="48" t="n"/>
      <c r="YC43" s="48" t="n"/>
      <c r="YD43" s="48" t="n"/>
      <c r="YE43" s="48" t="n"/>
      <c r="YF43" s="48" t="n"/>
      <c r="YG43" s="48" t="n"/>
      <c r="YH43" s="48" t="n"/>
      <c r="YI43" s="48" t="n"/>
      <c r="YJ43" s="48" t="n"/>
      <c r="YK43" s="48" t="n"/>
      <c r="YL43" s="48" t="n"/>
      <c r="YM43" s="48" t="n"/>
      <c r="YN43" s="48" t="inlineStr">
        <is>
          <t>8-Dibiarkan tersebar di ladang penggembalaan</t>
        </is>
      </c>
      <c r="YO43" s="8" t="n">
        <v>0</v>
      </c>
      <c r="YP43" s="8" t="n">
        <v>0</v>
      </c>
      <c r="YQ43" s="8" t="n">
        <v>0</v>
      </c>
      <c r="YR43" s="8" t="n">
        <v>0</v>
      </c>
      <c r="YS43" s="8" t="n">
        <v>0</v>
      </c>
      <c r="YT43" s="8" t="n">
        <v>0</v>
      </c>
      <c r="YU43" s="8" t="n">
        <v>0</v>
      </c>
      <c r="YV43" s="8" t="n">
        <v>0</v>
      </c>
      <c r="YW43" s="8" t="n">
        <v>0</v>
      </c>
      <c r="YX43" s="8" t="n">
        <v>0</v>
      </c>
      <c r="YY43" s="8" t="n">
        <v>0</v>
      </c>
      <c r="YZ43" s="8" t="n">
        <v>1</v>
      </c>
      <c r="ZA43" s="48" t="n"/>
      <c r="ZB43" s="48" t="n"/>
      <c r="ZC43" s="48" t="n"/>
      <c r="ZD43" s="48" t="n"/>
      <c r="ZE43" s="48" t="n"/>
      <c r="ZF43" s="48" t="n"/>
      <c r="ZG43" s="48" t="n"/>
      <c r="ZH43" s="48" t="n"/>
      <c r="ZI43" s="48" t="n"/>
      <c r="ZJ43" s="48" t="n"/>
      <c r="ZK43" s="48" t="n"/>
      <c r="ZL43" s="48" t="n"/>
      <c r="ZM43" s="48" t="n"/>
      <c r="ZN43" s="48" t="n"/>
      <c r="ZO43" s="48" t="n"/>
      <c r="ZP43" s="48" t="n"/>
      <c r="ZQ43" s="48" t="n"/>
      <c r="ZR43" s="48" t="n"/>
      <c r="ZS43" s="48" t="n"/>
      <c r="ZT43" s="48" t="n"/>
      <c r="ZU43" s="48" t="n"/>
      <c r="ZV43" s="8" t="n">
        <v>3</v>
      </c>
      <c r="ZW43" s="48" t="n"/>
      <c r="ZX43" s="48" t="n"/>
      <c r="ZY43" s="48" t="n"/>
      <c r="ZZ43" s="48" t="n"/>
      <c r="AAA43" s="48" t="n"/>
      <c r="AAB43" s="8" t="n">
        <v>3</v>
      </c>
      <c r="AAC43" s="48" t="n"/>
      <c r="AAD43" s="48" t="inlineStr">
        <is>
          <t>Pakan segar (misal: rumput)</t>
        </is>
      </c>
      <c r="AAE43" s="48" t="n"/>
      <c r="AAF43" s="48" t="n"/>
      <c r="AAG43" s="48" t="n"/>
      <c r="AAH43" s="48" t="n"/>
      <c r="AAI43" s="48" t="n"/>
      <c r="AAJ43" s="48" t="inlineStr">
        <is>
          <t>Pakan kering (misal: konsentrat, silase, pelet)</t>
        </is>
      </c>
      <c r="AAK43" s="48" t="n"/>
      <c r="AAL43" s="48" t="inlineStr">
        <is>
          <t>Ya</t>
        </is>
      </c>
      <c r="AAM43" s="48" t="inlineStr">
        <is>
          <t>Cair</t>
        </is>
      </c>
      <c r="AAN43" s="8" t="n">
        <v>0</v>
      </c>
      <c r="AAO43" s="8" t="n">
        <v>1</v>
      </c>
      <c r="AAP43" s="8" t="n">
        <v>2</v>
      </c>
      <c r="AAQ43" s="48" t="n"/>
      <c r="AAR43" s="48" t="inlineStr">
        <is>
          <t>Tidak</t>
        </is>
      </c>
      <c r="AAS43" s="48" t="inlineStr">
        <is>
          <t>Mengetahui</t>
        </is>
      </c>
      <c r="AAT43" s="48" t="inlineStr">
        <is>
          <t>Dibuang ke lahan sekitar kandang - yg ditanami tanaman</t>
        </is>
      </c>
      <c r="AAU43" s="8" t="n">
        <v>0</v>
      </c>
      <c r="AAV43" s="8" t="n">
        <v>0</v>
      </c>
      <c r="AAW43" s="8" t="n">
        <v>0</v>
      </c>
      <c r="AAX43" s="8" t="n">
        <v>1</v>
      </c>
      <c r="AAY43" s="8" t="n">
        <v>0</v>
      </c>
      <c r="AAZ43" s="8" t="n">
        <v>0</v>
      </c>
      <c r="ABA43" s="8" t="n">
        <v>0</v>
      </c>
      <c r="ABB43" s="48" t="n"/>
      <c r="ABC43" s="48" t="n"/>
      <c r="ABD43" s="48" t="n"/>
      <c r="ABE43" s="48" t="n"/>
      <c r="ABF43" s="48" t="n"/>
      <c r="ABG43" s="48" t="n"/>
      <c r="ABH43" s="48" t="n"/>
      <c r="ABI43" s="48" t="n"/>
      <c r="ABJ43" s="48" t="n"/>
      <c r="ABK43" s="48" t="n"/>
      <c r="ABL43" s="48" t="n"/>
      <c r="ABM43" s="48" t="n"/>
      <c r="ABN43" s="48" t="n"/>
      <c r="ABO43" s="48" t="n"/>
      <c r="ABP43" s="48" t="n"/>
      <c r="ABQ43" s="48" t="inlineStr">
        <is>
          <t>Rambutan dan pisang</t>
        </is>
      </c>
      <c r="ABR43" s="48" t="inlineStr">
        <is>
          <t>Sangat jarang (2 bulan sekali)</t>
        </is>
      </c>
      <c r="ABS43" s="48" t="n"/>
      <c r="ABT43" s="8" t="n">
        <v>50</v>
      </c>
      <c r="ABU43" s="48" t="n"/>
      <c r="ABV43" s="48" t="n"/>
      <c r="ABW43" s="48" t="n"/>
      <c r="ABX43" s="48" t="n"/>
      <c r="ABY43" s="48" t="n"/>
      <c r="ABZ43" s="48" t="n"/>
      <c r="ACA43" s="48" t="n"/>
      <c r="ACB43" s="48" t="n"/>
      <c r="ACC43" s="48" t="n"/>
      <c r="ACD43" s="48" t="n"/>
      <c r="ACE43" s="48" t="n"/>
      <c r="ACF43" s="48" t="n"/>
      <c r="ACG43" s="48" t="n"/>
      <c r="ACH43" s="48" t="n"/>
      <c r="ACI43" s="48" t="n"/>
      <c r="ACJ43" s="48" t="n"/>
      <c r="ACK43" s="48" t="inlineStr">
        <is>
          <t>Ladang/sawah terlalu jauh, sulit untuk mengangkut ke sana</t>
        </is>
      </c>
      <c r="ACL43" s="8" t="n">
        <v>0</v>
      </c>
      <c r="ACM43" s="8" t="n">
        <v>0</v>
      </c>
      <c r="ACN43" s="8" t="n">
        <v>0</v>
      </c>
      <c r="ACO43" s="8" t="n">
        <v>1</v>
      </c>
      <c r="ACP43" s="8" t="n">
        <v>0</v>
      </c>
      <c r="ACQ43" s="8" t="n">
        <v>0</v>
      </c>
      <c r="ACR43" s="8" t="n">
        <v>0</v>
      </c>
      <c r="ACS43" s="48" t="n"/>
      <c r="ACT43" s="48" t="inlineStr">
        <is>
          <t>-</t>
        </is>
      </c>
      <c r="ACU43" s="48" t="inlineStr">
        <is>
          <t>Manfaat cukup signifikan, terasa di kehidupan sehari-hari</t>
        </is>
      </c>
      <c r="ACV43" s="48" t="inlineStr">
        <is>
          <t>Sama saja</t>
        </is>
      </c>
      <c r="ACW43" s="48" t="inlineStr">
        <is>
          <t>Anggota keluarga - Perempuan dewasa</t>
        </is>
      </c>
      <c r="ACX43" s="48" t="inlineStr">
        <is>
          <t>Netral/tidak tahu</t>
        </is>
      </c>
      <c r="ACY43" s="48" t="inlineStr">
        <is>
          <t>Anggota keluarga - Laki-laki dewasa Anggota keluarga - Perempuan dewasa Anggota keluarga - Anak-anak</t>
        </is>
      </c>
      <c r="ACZ43" s="8" t="n">
        <v>1</v>
      </c>
      <c r="ADA43" s="8" t="n">
        <v>1</v>
      </c>
      <c r="ADB43" s="8" t="n">
        <v>1</v>
      </c>
      <c r="ADC43" s="8" t="n">
        <v>0</v>
      </c>
      <c r="ADD43" s="48" t="inlineStr">
        <is>
          <t>Cukup puas</t>
        </is>
      </c>
      <c r="ADE43" s="48" t="inlineStr">
        <is>
          <t>Cukup puas</t>
        </is>
      </c>
      <c r="ADF43" s="48" t="inlineStr">
        <is>
          <t>Cukup puas</t>
        </is>
      </c>
      <c r="ADG43" s="48" t="inlineStr">
        <is>
          <t>Cukup puas</t>
        </is>
      </c>
      <c r="ADH43" s="48" t="inlineStr">
        <is>
          <t>Tidak</t>
        </is>
      </c>
      <c r="ADI43" s="48" t="n"/>
      <c r="ADJ43" s="48" t="inlineStr">
        <is>
          <t>Cukup puas</t>
        </is>
      </c>
      <c r="ADK43" s="48" t="n"/>
      <c r="ADL43" s="48" t="n"/>
      <c r="ADM43" s="48" t="n"/>
      <c r="ADN43" s="48" t="n"/>
      <c r="ADO43" s="48" t="n"/>
      <c r="ADP43" s="48" t="n"/>
      <c r="ADQ43" s="48" t="n"/>
      <c r="ADR43" s="48" t="n"/>
      <c r="ADS43" s="48" t="n"/>
      <c r="ADT43" s="48" t="n"/>
      <c r="ADU43" s="48" t="inlineStr">
        <is>
          <t>Memperbaiki sendiri</t>
        </is>
      </c>
      <c r="ADV43" s="8" t="n">
        <v>0</v>
      </c>
      <c r="ADW43" s="8" t="n">
        <v>0</v>
      </c>
      <c r="ADX43" s="8" t="n">
        <v>0</v>
      </c>
      <c r="ADY43" s="8" t="n">
        <v>0</v>
      </c>
      <c r="ADZ43" s="8" t="n">
        <v>0</v>
      </c>
      <c r="AEA43" s="8" t="n">
        <v>1</v>
      </c>
      <c r="AEB43" s="8" t="n">
        <v>0</v>
      </c>
      <c r="AEC43" s="8" t="n">
        <v>0</v>
      </c>
      <c r="AED43" s="48" t="inlineStr">
        <is>
          <t>-</t>
        </is>
      </c>
      <c r="AEE43" s="48" t="inlineStr">
        <is>
          <t>Laki-laki dewasa</t>
        </is>
      </c>
      <c r="AEF43" s="48" t="n"/>
      <c r="AEG43" s="48" t="inlineStr">
        <is>
          <t>Menelepon atau WA langsung</t>
        </is>
      </c>
      <c r="AEH43" s="48" t="n"/>
      <c r="AEI43" s="48" t="inlineStr">
        <is>
          <t>-</t>
        </is>
      </c>
      <c r="AEJ43" s="48" t="inlineStr">
        <is>
          <t>Kadang-kadang</t>
        </is>
      </c>
      <c r="AEK43" s="48" t="inlineStr">
        <is>
          <t>Pengurangan pengeluaran rumah tangga (bahan bakar minyak, pupuk, dll.) Lebih aman Peningkatan kebersihan kandang ternak Pemanfaatan bio-slurry sebagai pupuk Dapur lebih bersih dan bebas asap</t>
        </is>
      </c>
      <c r="AEL43" s="8" t="n">
        <v>1</v>
      </c>
      <c r="AEM43" s="8" t="n">
        <v>0</v>
      </c>
      <c r="AEN43" s="8" t="n">
        <v>0</v>
      </c>
      <c r="AEO43" s="8" t="n">
        <v>0</v>
      </c>
      <c r="AEP43" s="8" t="n">
        <v>1</v>
      </c>
      <c r="AEQ43" s="8" t="n">
        <v>0</v>
      </c>
      <c r="AER43" s="8" t="n">
        <v>1</v>
      </c>
      <c r="AES43" s="8" t="n">
        <v>1</v>
      </c>
      <c r="AET43" s="8" t="n">
        <v>1</v>
      </c>
      <c r="AEU43" s="8" t="n">
        <v>0</v>
      </c>
      <c r="AEV43" s="8" t="n">
        <v>0</v>
      </c>
      <c r="AEW43" s="8" t="n">
        <v>0</v>
      </c>
      <c r="AEX43" s="48" t="n"/>
      <c r="AEY43" s="48" t="inlineStr">
        <is>
          <t>Memasak lebih aman</t>
        </is>
      </c>
      <c r="AEZ43" s="48" t="n"/>
      <c r="AFA43" s="48" t="inlineStr">
        <is>
          <t>Tetangga / teman / saudara</t>
        </is>
      </c>
      <c r="AFB43" s="48" t="n"/>
      <c r="AFC43" s="48" t="inlineStr">
        <is>
          <t>1000095739-22_10_53.jpg</t>
        </is>
      </c>
      <c r="AFD43" s="16" t="inlineStr">
        <is>
          <t>https://kf.kobotoolbox.org/api/v2/assets/avstPQqLr3Ab3ZdcVTXZ6f/data/673232444/attachments/attbAQV6qc5drBWoQJuskVBe/</t>
        </is>
      </c>
      <c r="AFE43" s="48" t="inlineStr">
        <is>
          <t>1000095743-22_11_6.jpg</t>
        </is>
      </c>
      <c r="AFF43" s="16" t="inlineStr">
        <is>
          <t>https://kf.kobotoolbox.org/api/v2/assets/avstPQqLr3Ab3ZdcVTXZ6f/data/673232444/attachments/attGGQJJU45xsdmtSnKKD2fV/</t>
        </is>
      </c>
      <c r="AFG43" s="48" t="inlineStr">
        <is>
          <t>Inrawan</t>
        </is>
      </c>
      <c r="AFH43" s="48" t="n"/>
      <c r="AFI43" s="27" t="inlineStr">
        <is>
          <t>-</t>
        </is>
      </c>
      <c r="AFJ43" s="48" t="n"/>
      <c r="AFK43" s="48" t="n"/>
      <c r="AFL43" s="48" t="n"/>
      <c r="AFM43" s="48" t="n"/>
      <c r="AFN43" s="48" t="n"/>
      <c r="AFO43" s="48" t="n"/>
      <c r="AFP43" s="48" t="n"/>
      <c r="AFQ43" s="48" t="n"/>
      <c r="AFR43" s="48" t="n"/>
      <c r="AFS43" s="48" t="n"/>
      <c r="AFT43" s="48" t="n"/>
      <c r="AFU43" s="48" t="n"/>
      <c r="AFV43" s="48" t="n"/>
      <c r="AFW43" s="48" t="n"/>
      <c r="AFX43" s="48" t="n"/>
      <c r="AFY43" s="48" t="n"/>
      <c r="AFZ43" s="48" t="n"/>
      <c r="AGA43" s="48" t="n"/>
      <c r="AGB43" s="48" t="n"/>
      <c r="AGC43" s="48" t="n"/>
      <c r="AGD43" s="48" t="n"/>
      <c r="AGE43" s="48" t="n"/>
      <c r="AGF43" s="48" t="n"/>
      <c r="AGG43" s="48" t="n"/>
      <c r="AGH43" s="48" t="n"/>
      <c r="AGI43" s="48" t="n"/>
      <c r="AGJ43" s="48" t="n"/>
      <c r="AGK43" s="48" t="n"/>
      <c r="AGL43" s="48" t="n"/>
      <c r="AGM43" s="48" t="n"/>
      <c r="AGN43" s="48" t="n"/>
      <c r="AGO43" s="48" t="n"/>
      <c r="AGP43" s="48" t="n"/>
      <c r="AGQ43" s="48" t="n"/>
      <c r="AGR43" s="48" t="n"/>
      <c r="AGS43" s="48" t="n"/>
      <c r="AGT43" s="48" t="n"/>
      <c r="AGU43" s="48" t="n"/>
      <c r="AGV43" s="48" t="n"/>
      <c r="AGW43" s="48" t="n"/>
      <c r="AGX43" s="48" t="n"/>
      <c r="AGY43" s="48" t="n"/>
      <c r="AGZ43" s="48" t="n"/>
      <c r="AHA43" s="48" t="n"/>
      <c r="AHB43" s="48" t="n"/>
      <c r="AHC43" s="48" t="n"/>
      <c r="AHD43" s="48" t="n"/>
      <c r="AHE43" s="48" t="n"/>
      <c r="AHF43" s="48" t="n"/>
      <c r="AHG43" s="48" t="n"/>
      <c r="AHH43" s="48" t="n"/>
      <c r="AHI43" s="48" t="n"/>
      <c r="AHJ43" s="48" t="n"/>
      <c r="AHK43" s="48" t="n"/>
      <c r="AHL43" s="48" t="n"/>
      <c r="AHM43" s="48" t="n"/>
      <c r="AHN43" s="48" t="n"/>
      <c r="AHO43" s="48" t="n"/>
      <c r="AHP43" s="48" t="n"/>
      <c r="AHQ43" s="48" t="n"/>
      <c r="AHR43" s="48" t="n"/>
      <c r="AHS43" s="48" t="n"/>
      <c r="AHT43" s="48" t="n"/>
      <c r="AHU43" s="48" t="n"/>
      <c r="AHV43" s="48" t="n"/>
      <c r="AHW43" s="48" t="n"/>
      <c r="AHX43" s="48" t="n"/>
      <c r="AHY43" s="48" t="n"/>
      <c r="AHZ43" s="48" t="n"/>
      <c r="AIA43" s="48" t="n"/>
      <c r="AIB43" s="48" t="n"/>
      <c r="AIC43" s="48" t="n"/>
      <c r="AID43" s="48" t="n"/>
      <c r="AIE43" s="48" t="n"/>
      <c r="AIF43" s="48" t="n"/>
      <c r="AIG43" s="48" t="n"/>
      <c r="AIH43" s="48" t="n"/>
      <c r="AII43" s="48" t="n"/>
      <c r="AIJ43" s="48" t="n"/>
      <c r="AIK43" s="48" t="n"/>
      <c r="AIL43" s="48" t="n"/>
      <c r="AIM43" s="48" t="n"/>
      <c r="AIN43" s="48" t="n"/>
      <c r="AIO43" s="48" t="n"/>
      <c r="AIP43" s="48" t="n"/>
      <c r="AIQ43" s="48" t="n"/>
      <c r="AIR43" s="48" t="n"/>
      <c r="AIS43" s="48" t="n"/>
      <c r="AIT43" s="48" t="n"/>
      <c r="AIU43" s="48" t="n"/>
      <c r="AIV43" s="48" t="n"/>
      <c r="AIW43" s="48" t="n"/>
      <c r="AIX43" s="48" t="n"/>
      <c r="AIY43" s="48" t="n"/>
      <c r="AIZ43" s="48" t="n"/>
      <c r="AJA43" s="48" t="n"/>
      <c r="AJB43" s="48" t="n"/>
      <c r="AJC43" s="48" t="n"/>
      <c r="AJD43" s="48" t="n"/>
      <c r="AJE43" s="48" t="n"/>
      <c r="AJF43" s="48" t="n"/>
      <c r="AJG43" s="48" t="n"/>
      <c r="AJH43" s="48" t="n"/>
      <c r="AJI43" s="48" t="n"/>
      <c r="AJJ43" s="48" t="n"/>
      <c r="AJK43" s="48" t="n"/>
      <c r="AJL43" s="48" t="n"/>
      <c r="AJM43" s="48" t="n"/>
      <c r="AJN43" s="48" t="n"/>
      <c r="AJO43" s="48" t="n"/>
      <c r="AJP43" s="48" t="n"/>
      <c r="AJQ43" s="48" t="n"/>
      <c r="AJR43" s="48" t="n"/>
      <c r="AJS43" s="48" t="n"/>
      <c r="AJT43" s="48" t="n"/>
      <c r="AJU43" s="48" t="n"/>
      <c r="AJV43" s="48" t="n"/>
      <c r="AJW43" s="48" t="n"/>
      <c r="AJX43" s="48" t="n"/>
      <c r="AJY43" s="48" t="n"/>
      <c r="AJZ43" s="48" t="n"/>
      <c r="AKA43" s="48" t="n"/>
      <c r="AKB43" s="48" t="n"/>
      <c r="AKC43" s="48" t="n"/>
      <c r="AKD43" s="48" t="n"/>
      <c r="AKE43" s="48" t="n"/>
      <c r="AKF43" s="48" t="n"/>
      <c r="AKG43" s="48" t="n"/>
      <c r="AKH43" s="48" t="n"/>
      <c r="AKI43" s="48" t="n"/>
      <c r="AKJ43" s="48" t="n"/>
      <c r="AKK43" s="48" t="n"/>
      <c r="AKL43" s="48" t="n"/>
      <c r="AKM43" s="48" t="n"/>
      <c r="AKN43" s="48" t="n"/>
      <c r="AKO43" s="48" t="n"/>
      <c r="AKP43" s="48" t="n"/>
      <c r="AKQ43" s="48" t="n"/>
      <c r="AKR43" s="48" t="n"/>
      <c r="AKS43" s="48" t="n"/>
      <c r="AKT43" s="48" t="n"/>
      <c r="AKU43" s="48" t="n"/>
      <c r="AKV43" s="48" t="n"/>
      <c r="AKW43" s="48" t="n"/>
      <c r="AKX43" s="48" t="n"/>
      <c r="AKY43" s="48" t="n"/>
      <c r="AKZ43" s="48" t="n"/>
      <c r="ALA43" s="48" t="n"/>
      <c r="ALB43" s="48" t="n"/>
      <c r="ALC43" s="48" t="n"/>
      <c r="ALD43" s="48" t="n"/>
      <c r="ALE43" s="48" t="n"/>
      <c r="ALF43" s="48" t="n"/>
      <c r="ALG43" s="48" t="n"/>
      <c r="ALH43" s="48" t="n"/>
      <c r="ALI43" s="48" t="n"/>
      <c r="ALJ43" s="48" t="n"/>
      <c r="ALK43" s="48" t="n"/>
      <c r="ALL43" s="48" t="n"/>
      <c r="ALM43" s="48" t="n"/>
      <c r="ALN43" s="48" t="n"/>
      <c r="ALO43" s="48" t="n"/>
      <c r="ALP43" s="48" t="n"/>
      <c r="ALQ43" s="48" t="n"/>
      <c r="ALR43" s="48" t="n"/>
      <c r="ALS43" s="48" t="n"/>
      <c r="ALT43" s="48" t="n"/>
      <c r="ALU43" s="48" t="n"/>
      <c r="ALV43" s="48" t="n"/>
      <c r="ALW43" s="48" t="n"/>
      <c r="ALX43" s="48" t="n"/>
      <c r="ALY43" s="48" t="n"/>
      <c r="ALZ43" s="48" t="n"/>
      <c r="AMA43" s="48" t="n"/>
      <c r="AMB43" s="48" t="n"/>
      <c r="AMC43" s="48" t="n"/>
      <c r="AMD43" s="48" t="n"/>
      <c r="AME43" s="48" t="n"/>
      <c r="AMF43" s="48" t="n"/>
      <c r="AMG43" s="48" t="n"/>
      <c r="AMH43" s="48" t="n"/>
      <c r="AMI43" s="48" t="n"/>
      <c r="AMJ43" s="48" t="n"/>
      <c r="AMK43" s="48" t="n"/>
      <c r="AML43" s="48" t="n"/>
      <c r="AMM43" s="48" t="n"/>
      <c r="AMN43" s="48" t="n"/>
      <c r="AMO43" s="48" t="n"/>
      <c r="AMP43" s="48" t="n"/>
      <c r="AMQ43" s="48" t="n"/>
      <c r="AMR43" s="48" t="n"/>
      <c r="AMS43" s="48" t="n"/>
      <c r="AMT43" s="48" t="n"/>
      <c r="AMU43" s="48" t="n"/>
      <c r="AMV43" s="48" t="n"/>
      <c r="AMW43" s="48" t="n"/>
      <c r="AMX43" s="48" t="n"/>
      <c r="AMY43" s="48" t="n"/>
      <c r="AMZ43" s="48" t="n"/>
      <c r="ANA43" s="48" t="n"/>
      <c r="ANB43" s="48" t="n"/>
      <c r="ANC43" s="48" t="n"/>
      <c r="AND43" s="48" t="n"/>
      <c r="ANE43" s="48" t="n"/>
      <c r="ANF43" s="48" t="n"/>
      <c r="ANG43" s="48" t="n"/>
      <c r="ANH43" s="48" t="n"/>
      <c r="ANI43" s="48" t="n"/>
      <c r="ANJ43" s="48" t="n"/>
      <c r="ANK43" s="48" t="n"/>
      <c r="ANL43" s="48" t="n"/>
      <c r="ANM43" s="48" t="n"/>
      <c r="ANN43" s="48" t="n"/>
      <c r="ANO43" s="48" t="n"/>
      <c r="ANP43" s="48" t="n"/>
      <c r="ANQ43" s="48" t="n"/>
      <c r="ANR43" s="48" t="n"/>
      <c r="ANS43" s="48" t="n"/>
      <c r="ANT43" s="48" t="n"/>
      <c r="ANU43" s="48" t="n"/>
      <c r="ANV43" s="48" t="n"/>
      <c r="ANW43" s="48" t="n"/>
      <c r="ANX43" s="48" t="n"/>
      <c r="ANY43" s="48" t="n"/>
      <c r="ANZ43" s="48" t="n"/>
      <c r="AOA43" s="48" t="n"/>
      <c r="AOB43" s="48" t="n"/>
      <c r="AOC43" s="48" t="n"/>
      <c r="AOD43" s="48" t="n"/>
      <c r="AOE43" s="48" t="n"/>
      <c r="AOF43" s="48" t="n"/>
      <c r="AOG43" s="48" t="n"/>
      <c r="AOH43" s="48" t="n"/>
      <c r="AOI43" s="48" t="n"/>
      <c r="AOJ43" s="48" t="n"/>
      <c r="AOK43" s="48" t="n"/>
      <c r="AOL43" s="48" t="n"/>
      <c r="AOM43" s="48" t="n"/>
      <c r="AON43" s="48" t="n"/>
      <c r="AOO43" s="48" t="n"/>
      <c r="AOP43" s="48" t="n"/>
      <c r="AOQ43" s="48" t="n"/>
      <c r="AOR43" s="48" t="n"/>
      <c r="AOS43" s="48" t="n"/>
      <c r="AOT43" s="48" t="n"/>
      <c r="AOU43" s="48" t="n"/>
      <c r="AOV43" s="48" t="n"/>
      <c r="AOW43" s="48" t="n"/>
      <c r="AOX43" s="48" t="n"/>
      <c r="AOY43" s="48" t="n"/>
      <c r="AOZ43" s="48" t="n"/>
      <c r="APA43" s="48" t="n"/>
      <c r="APB43" s="48" t="n"/>
      <c r="APC43" s="48" t="n"/>
      <c r="APD43" s="48" t="n"/>
      <c r="APE43" s="48" t="n"/>
      <c r="APF43" s="48" t="n"/>
      <c r="APG43" s="48" t="n"/>
      <c r="APH43" s="48" t="n"/>
      <c r="API43" s="48" t="n"/>
      <c r="APJ43" s="48" t="n"/>
      <c r="APK43" s="48" t="n"/>
      <c r="APL43" s="48" t="n"/>
      <c r="APM43" s="48" t="n"/>
      <c r="APN43" s="48" t="n"/>
      <c r="APO43" s="48" t="n"/>
      <c r="APP43" s="48" t="n"/>
      <c r="APQ43" s="48" t="n"/>
      <c r="APR43" s="48" t="n"/>
      <c r="APS43" s="48" t="n"/>
      <c r="APT43" s="48" t="n"/>
      <c r="APU43" s="48" t="n"/>
      <c r="APV43" s="48" t="n"/>
      <c r="APW43" s="48" t="n"/>
      <c r="APX43" s="48" t="n"/>
      <c r="APY43" s="48" t="n"/>
      <c r="APZ43" s="48" t="n"/>
      <c r="AQA43" s="48" t="n"/>
      <c r="AQB43" s="48" t="n"/>
      <c r="AQC43" s="48" t="n"/>
      <c r="AQD43" s="48" t="n"/>
      <c r="AQE43" s="48" t="n"/>
      <c r="AQF43" s="48" t="n"/>
      <c r="AQG43" s="48" t="n"/>
      <c r="AQH43" s="48" t="n"/>
      <c r="AQI43" s="48" t="n"/>
      <c r="AQJ43" s="48" t="n"/>
      <c r="AQK43" s="48" t="n"/>
      <c r="AQL43" s="48" t="n"/>
      <c r="AQM43" s="48" t="n"/>
      <c r="AQN43" s="48" t="n"/>
      <c r="AQO43" s="48" t="n"/>
      <c r="AQP43" s="48" t="n"/>
      <c r="AQQ43" s="48" t="n"/>
      <c r="AQR43" s="48" t="n"/>
      <c r="AQS43" s="48" t="n"/>
      <c r="AQT43" s="48" t="n"/>
      <c r="AQU43" s="48" t="n"/>
      <c r="AQV43" s="48" t="n"/>
      <c r="AQW43" s="48" t="n"/>
      <c r="AQX43" s="48" t="n"/>
      <c r="AQY43" s="48" t="n"/>
      <c r="AQZ43" s="48" t="n"/>
      <c r="ARA43" s="48" t="n"/>
      <c r="ARB43" s="48" t="n"/>
      <c r="ARC43" s="48" t="n"/>
      <c r="ARD43" s="48" t="n"/>
      <c r="ARE43" s="48" t="n"/>
      <c r="ARF43" s="48" t="n"/>
      <c r="ARG43" s="48" t="n"/>
      <c r="ARH43" s="48" t="n"/>
      <c r="ARI43" s="48" t="n"/>
      <c r="ARJ43" s="48" t="n"/>
      <c r="ARK43" s="48" t="n"/>
      <c r="ARL43" s="48" t="n"/>
      <c r="ARM43" s="48" t="n"/>
      <c r="ARN43" s="48" t="n"/>
      <c r="ARO43" s="48" t="n"/>
      <c r="ARP43" s="48" t="n"/>
      <c r="ARQ43" s="48" t="n"/>
      <c r="ARR43" s="48" t="n"/>
      <c r="ARS43" s="48" t="n"/>
      <c r="ART43" s="48" t="n"/>
      <c r="ARU43" s="48" t="n"/>
      <c r="ARV43" s="48" t="n"/>
      <c r="ARW43" s="48" t="n"/>
      <c r="ARX43" s="48" t="n"/>
      <c r="ARY43" s="48" t="n"/>
      <c r="ARZ43" s="48" t="n"/>
      <c r="ASA43" s="48" t="n"/>
      <c r="ASB43" s="48" t="n"/>
      <c r="ASC43" s="48" t="n"/>
      <c r="ASD43" s="48" t="n"/>
      <c r="ASE43" s="48" t="n"/>
      <c r="ASF43" s="48" t="n"/>
      <c r="ASG43" s="48" t="n"/>
      <c r="ASH43" s="48" t="n"/>
      <c r="ASI43" s="48" t="n"/>
      <c r="ASJ43" s="48" t="n"/>
      <c r="ASK43" s="48" t="n"/>
      <c r="ASL43" s="48" t="n"/>
      <c r="ASM43" s="48" t="n"/>
      <c r="ASN43" s="48" t="n"/>
      <c r="ASO43" s="48" t="n"/>
      <c r="ASP43" s="48" t="n"/>
      <c r="ASQ43" s="48" t="n"/>
      <c r="ASR43" s="48" t="n"/>
      <c r="ASS43" s="48" t="n"/>
      <c r="AST43" s="48" t="n"/>
      <c r="ASU43" s="48" t="n"/>
      <c r="ASV43" s="48" t="n"/>
      <c r="ASW43" s="48" t="n"/>
      <c r="ASX43" s="48" t="n"/>
      <c r="ASY43" s="48" t="n"/>
      <c r="ASZ43" s="48" t="n"/>
      <c r="ATA43" s="48" t="n"/>
      <c r="ATB43" s="48" t="n"/>
      <c r="ATC43" s="48" t="n"/>
      <c r="ATD43" s="48" t="n"/>
      <c r="ATE43" s="48" t="n"/>
      <c r="ATF43" s="48" t="n"/>
      <c r="ATG43" s="48" t="n"/>
      <c r="ATH43" s="48" t="n"/>
      <c r="ATI43" s="48" t="n"/>
      <c r="ATJ43" s="48" t="n"/>
      <c r="ATK43" s="48" t="n"/>
      <c r="ATL43" s="48" t="n"/>
      <c r="ATM43" s="48" t="n"/>
      <c r="ATN43" s="48" t="n"/>
      <c r="ATO43" s="48" t="n"/>
      <c r="ATP43" s="48" t="n"/>
      <c r="ATQ43" s="48" t="n"/>
      <c r="ATR43" s="48" t="n"/>
      <c r="ATS43" s="48" t="n"/>
      <c r="ATT43" s="48" t="n"/>
      <c r="ATU43" s="48" t="n"/>
      <c r="ATV43" s="48" t="n"/>
      <c r="ATW43" s="48" t="n"/>
      <c r="ATX43" s="48" t="n"/>
      <c r="ATY43" s="48" t="n"/>
      <c r="ATZ43" s="48" t="n"/>
      <c r="AUA43" s="48" t="n"/>
      <c r="AUB43" s="48" t="n"/>
      <c r="AUC43" s="48" t="n"/>
      <c r="AUD43" s="48" t="n"/>
      <c r="AUE43" s="48" t="n"/>
      <c r="AUF43" s="48" t="n"/>
      <c r="AUG43" s="48" t="n"/>
      <c r="AUH43" s="48" t="n"/>
      <c r="AUI43" s="48" t="n"/>
      <c r="AUJ43" s="48" t="n"/>
      <c r="AUK43" s="48" t="n"/>
      <c r="AUL43" s="48" t="n"/>
      <c r="AUM43" s="48" t="n"/>
      <c r="AUN43" s="48" t="n"/>
      <c r="AUO43" s="48" t="n"/>
      <c r="AUP43" s="48" t="n"/>
      <c r="AUQ43" s="48" t="n"/>
      <c r="AUR43" s="48" t="n"/>
      <c r="AUS43" s="48" t="n"/>
      <c r="AUT43" s="48" t="n"/>
      <c r="AUU43" s="48" t="n"/>
      <c r="AUV43" s="48" t="n"/>
      <c r="AUW43" s="48" t="n"/>
      <c r="AUX43" s="48" t="n"/>
      <c r="AUY43" s="48" t="n"/>
      <c r="AUZ43" s="48" t="n"/>
      <c r="AVA43" s="48" t="n"/>
      <c r="AVB43" s="48" t="n"/>
      <c r="AVC43" s="48" t="n"/>
      <c r="AVD43" s="48" t="n"/>
      <c r="AVE43" s="48" t="n"/>
      <c r="AVF43" s="48" t="n"/>
      <c r="AVG43" s="48" t="n"/>
      <c r="AVH43" s="48" t="n"/>
      <c r="AVI43" s="48" t="n"/>
      <c r="AVJ43" s="48" t="n"/>
      <c r="AVK43" s="48" t="n"/>
      <c r="AVL43" s="48" t="n"/>
      <c r="AVM43" s="48" t="n"/>
      <c r="AVN43" s="48" t="n"/>
      <c r="AVO43" s="48" t="n"/>
      <c r="AVP43" s="48" t="n"/>
      <c r="AVQ43" s="48" t="n"/>
      <c r="AVR43" s="48" t="n"/>
      <c r="AVS43" s="48" t="n"/>
      <c r="AVT43" s="48" t="n"/>
      <c r="AVU43" s="48" t="n"/>
      <c r="AVV43" s="48" t="n"/>
      <c r="AVW43" s="48" t="n"/>
      <c r="AVX43" s="48" t="n"/>
      <c r="AVY43" s="48" t="n"/>
      <c r="AVZ43" s="48" t="n"/>
      <c r="AWA43" s="8" t="n">
        <v>673232444</v>
      </c>
      <c r="AWB43" s="48" t="inlineStr">
        <is>
          <t>cbcc3e46-c276-4a94-a86e-1ab6a7a17846</t>
        </is>
      </c>
      <c r="AWC43" s="6" t="n">
        <v>46069</v>
      </c>
      <c r="AWD43" s="48" t="n"/>
      <c r="AWE43" s="48" t="n"/>
      <c r="AWF43" s="48" t="inlineStr">
        <is>
          <t>submitted_via_web</t>
        </is>
      </c>
      <c r="AWG43" s="48" t="n"/>
      <c r="AWH43" s="48" t="inlineStr">
        <is>
          <t>vyNMZfRj9dojjrwxZxh2FZ</t>
        </is>
      </c>
      <c r="AWI43" s="48" t="n"/>
      <c r="AWJ43" s="48" t="inlineStr">
        <is>
          <t>uuid:cbcc3e46-c276-4a94-a86e-1ab6a7a17846</t>
        </is>
      </c>
      <c r="AWK43" s="8" t="n">
        <v>305</v>
      </c>
      <c r="AWL43" s="48" t="inlineStr">
        <is>
          <t>BSP0359</t>
        </is>
      </c>
      <c r="AWM43" s="8" t="n">
        <v>0</v>
      </c>
      <c r="AWN43" s="48" t="inlineStr">
        <is>
          <t>Year of Use valid, no validation needed</t>
        </is>
      </c>
      <c r="AWO43" s="37" t="b">
        <v>1</v>
      </c>
      <c r="AWP43" s="37" t="b">
        <v>1</v>
      </c>
      <c r="AWQ43" s="37" t="b">
        <v>1</v>
      </c>
      <c r="AWR43" s="37" t="b">
        <v>1</v>
      </c>
      <c r="AWS43" s="37" t="b">
        <v>1</v>
      </c>
      <c r="AWT43" s="37" t="b">
        <v>1</v>
      </c>
      <c r="AWU43" s="48" t="n"/>
      <c r="AWV43" s="8" t="n">
        <v>6</v>
      </c>
      <c r="AWW43" s="48" t="n"/>
      <c r="AWX43" s="48" t="n"/>
      <c r="AWY43" s="48" t="n"/>
      <c r="AWZ43" s="48" t="n"/>
    </row>
    <row r="44">
      <c r="A44" s="6" t="n">
        <v>46054</v>
      </c>
      <c r="B44" s="6" t="n">
        <v>46069</v>
      </c>
      <c r="C44" s="34" t="inlineStr">
        <is>
          <t>Inrawan</t>
        </is>
      </c>
      <c r="D44" s="34" t="inlineStr">
        <is>
          <t>Daeng Gassing</t>
        </is>
      </c>
      <c r="E44" s="8">
        <f>+6285752302378</f>
        <v/>
      </c>
      <c r="F44" s="48" t="inlineStr">
        <is>
          <t>-5.141644 119.684525 98.226 0.9980000257492065</t>
        </is>
      </c>
      <c r="G44" s="8" t="n">
        <v>-5.141644</v>
      </c>
      <c r="H44" s="8" t="n">
        <v>119.684525</v>
      </c>
      <c r="I44" s="8" t="n">
        <v>98.226</v>
      </c>
      <c r="J44" s="8" t="n">
        <v>0.9980000257</v>
      </c>
      <c r="K44" s="8" t="n">
        <v>0</v>
      </c>
      <c r="L44" s="48" t="inlineStr">
        <is>
          <t>-5.141641 119.684416 98.769 14.777000427246094</t>
        </is>
      </c>
      <c r="M44" s="8" t="n">
        <v>-5.141641</v>
      </c>
      <c r="N44" s="8" t="n">
        <v>119.684416</v>
      </c>
      <c r="O44" s="8" t="n">
        <v>98.76900000000001</v>
      </c>
      <c r="P44" s="8" t="n">
        <v>14.77700043</v>
      </c>
      <c r="Q44" s="8" t="n">
        <v>0</v>
      </c>
      <c r="R44" s="48" t="inlineStr">
        <is>
          <t>Sulawesi Selatan</t>
        </is>
      </c>
      <c r="S44" s="8" t="n">
        <v>0</v>
      </c>
      <c r="T44" s="8" t="n">
        <v>0</v>
      </c>
      <c r="U44" s="8" t="n">
        <v>0</v>
      </c>
      <c r="V44" s="8" t="n">
        <v>0</v>
      </c>
      <c r="W44" s="8" t="n">
        <v>0</v>
      </c>
      <c r="X44" s="8" t="n">
        <v>0</v>
      </c>
      <c r="Y44" s="8" t="n">
        <v>0</v>
      </c>
      <c r="Z44" s="8" t="n">
        <v>0</v>
      </c>
      <c r="AA44" s="8" t="n">
        <v>0</v>
      </c>
      <c r="AB44" s="8" t="n">
        <v>1</v>
      </c>
      <c r="AC44" s="48" t="inlineStr">
        <is>
          <t>Maros</t>
        </is>
      </c>
      <c r="AD44" s="48" t="inlineStr">
        <is>
          <t>Tompobulu</t>
        </is>
      </c>
      <c r="AE44" s="48" t="inlineStr">
        <is>
          <t>Tompobulu</t>
        </is>
      </c>
      <c r="AF44" s="48" t="inlineStr">
        <is>
          <t>KSU BULU SAUKANG</t>
        </is>
      </c>
      <c r="AG44" s="48" t="inlineStr">
        <is>
          <t>BSP0370</t>
        </is>
      </c>
      <c r="AH44" s="8" t="n">
        <v>9</v>
      </c>
      <c r="AI44" s="48" t="inlineStr">
        <is>
          <t>VPA2</t>
        </is>
      </c>
      <c r="AJ44" s="48" t="inlineStr">
        <is>
          <t>Tidak aktif</t>
        </is>
      </c>
      <c r="AK44" s="8" t="n">
        <v>44</v>
      </c>
      <c r="AL44" s="48" t="inlineStr">
        <is>
          <t>Laki-laki</t>
        </is>
      </c>
      <c r="AM44" s="48" t="inlineStr">
        <is>
          <t>Sudah menikah</t>
        </is>
      </c>
      <c r="AN44" s="48" t="inlineStr">
        <is>
          <t>Tidak sekolah</t>
        </is>
      </c>
      <c r="AO44" s="48" t="inlineStr">
        <is>
          <t>Petani</t>
        </is>
      </c>
      <c r="AP44" s="8" t="n">
        <v>1</v>
      </c>
      <c r="AQ44" s="8" t="n">
        <v>0</v>
      </c>
      <c r="AR44" s="8" t="n">
        <v>0</v>
      </c>
      <c r="AS44" s="8" t="n">
        <v>0</v>
      </c>
      <c r="AT44" s="8" t="n">
        <v>0</v>
      </c>
      <c r="AU44" s="8" t="n">
        <v>0</v>
      </c>
      <c r="AV44" s="8" t="n">
        <v>0</v>
      </c>
      <c r="AW44" s="8" t="n">
        <v>0</v>
      </c>
      <c r="AX44" s="48" t="n"/>
      <c r="AY44" s="48" t="inlineStr">
        <is>
          <t>Lainnya</t>
        </is>
      </c>
      <c r="AZ44" s="8" t="n">
        <v>0</v>
      </c>
      <c r="BA44" s="8" t="n">
        <v>0</v>
      </c>
      <c r="BB44" s="8" t="n">
        <v>0</v>
      </c>
      <c r="BC44" s="8" t="n">
        <v>0</v>
      </c>
      <c r="BD44" s="8" t="n">
        <v>0</v>
      </c>
      <c r="BE44" s="8" t="n">
        <v>0</v>
      </c>
      <c r="BF44" s="8" t="n">
        <v>1</v>
      </c>
      <c r="BG44" s="8" t="n">
        <v>0</v>
      </c>
      <c r="BH44" s="11" t="inlineStr">
        <is>
          <t>Buruh</t>
        </is>
      </c>
      <c r="BI44" s="48" t="inlineStr">
        <is>
          <t>Rp1.500.000 - Rp2.500.000</t>
        </is>
      </c>
      <c r="BJ44" s="8" t="n">
        <v>1</v>
      </c>
      <c r="BK44" s="8" t="n">
        <v>1</v>
      </c>
      <c r="BL44" s="8" t="n">
        <v>3</v>
      </c>
      <c r="BM44" s="8" t="n">
        <v>0</v>
      </c>
      <c r="BN44" s="48" t="inlineStr">
        <is>
          <t>Milik sendiri</t>
        </is>
      </c>
      <c r="BO44" s="48" t="inlineStr">
        <is>
          <t>Permanen (dinding bata dan semen)</t>
        </is>
      </c>
      <c r="BP44" s="8" t="n">
        <v>1</v>
      </c>
      <c r="BQ44" s="8" t="n">
        <v>0</v>
      </c>
      <c r="BR44" s="8" t="n">
        <v>0</v>
      </c>
      <c r="BS44" s="8" t="n">
        <v>0</v>
      </c>
      <c r="BT44" s="8" t="n">
        <v>0</v>
      </c>
      <c r="BU44" s="48" t="n"/>
      <c r="BV44" s="48" t="inlineStr">
        <is>
          <t>Keramik/ubin</t>
        </is>
      </c>
      <c r="BW44" s="8" t="n">
        <v>0</v>
      </c>
      <c r="BX44" s="8" t="n">
        <v>0</v>
      </c>
      <c r="BY44" s="8" t="n">
        <v>1</v>
      </c>
      <c r="BZ44" s="8" t="n">
        <v>0</v>
      </c>
      <c r="CA44" s="8" t="n">
        <v>0</v>
      </c>
      <c r="CB44" s="48" t="n"/>
      <c r="CC44" s="48" t="inlineStr">
        <is>
          <t>Seng</t>
        </is>
      </c>
      <c r="CD44" s="8" t="n">
        <v>0</v>
      </c>
      <c r="CE44" s="8" t="n">
        <v>0</v>
      </c>
      <c r="CF44" s="8" t="n">
        <v>0</v>
      </c>
      <c r="CG44" s="8" t="n">
        <v>0</v>
      </c>
      <c r="CH44" s="8" t="n">
        <v>1</v>
      </c>
      <c r="CI44" s="8" t="n">
        <v>0</v>
      </c>
      <c r="CJ44" s="8" t="n">
        <v>0</v>
      </c>
      <c r="CK44" s="48" t="n"/>
      <c r="CL44" s="48" t="inlineStr">
        <is>
          <t>Ya</t>
        </is>
      </c>
      <c r="CM44" s="8" t="n">
        <v>2017</v>
      </c>
      <c r="CN44" s="48" t="inlineStr">
        <is>
          <t>Fixed-Dome (Kubah Tetap)</t>
        </is>
      </c>
      <c r="CO44" s="48" t="inlineStr">
        <is>
          <t>4 m³ (2-3 ekor sapi, ±3 jam memasak/hari, ±30 kg slurry/hari)</t>
        </is>
      </c>
      <c r="CP44" s="48" t="inlineStr">
        <is>
          <t>Anggota keluarga - laki-laki</t>
        </is>
      </c>
      <c r="CQ44" s="8" t="n">
        <v>0</v>
      </c>
      <c r="CR44" s="8" t="n">
        <v>0</v>
      </c>
      <c r="CS44" s="8" t="n">
        <v>0</v>
      </c>
      <c r="CT44" s="8" t="n">
        <v>0</v>
      </c>
      <c r="CU44" s="8" t="n">
        <v>1</v>
      </c>
      <c r="CV44" s="8" t="n">
        <v>0</v>
      </c>
      <c r="CW44" s="8" t="n">
        <v>0</v>
      </c>
      <c r="CX44" s="8" t="n">
        <v>0</v>
      </c>
      <c r="CY44" s="48" t="inlineStr">
        <is>
          <t>Anggota keluarga - laki-laki</t>
        </is>
      </c>
      <c r="CZ44" s="8" t="n">
        <v>1</v>
      </c>
      <c r="DA44" s="8" t="n">
        <v>0</v>
      </c>
      <c r="DB44" s="8" t="n">
        <v>0</v>
      </c>
      <c r="DC44" s="48" t="n"/>
      <c r="DD44" s="48" t="inlineStr">
        <is>
          <t>Anggota keluarga - laki-laki</t>
        </is>
      </c>
      <c r="DE44" s="8" t="n">
        <v>1</v>
      </c>
      <c r="DF44" s="8" t="n">
        <v>0</v>
      </c>
      <c r="DG44" s="8" t="n">
        <v>0</v>
      </c>
      <c r="DH44" s="8" t="n">
        <v>0</v>
      </c>
      <c r="DI44" s="48" t="n"/>
      <c r="DJ44" s="48" t="inlineStr">
        <is>
          <t>Anggota keluarga - laki-laki CPO atau pendamping</t>
        </is>
      </c>
      <c r="DK44" s="8" t="n">
        <v>1</v>
      </c>
      <c r="DL44" s="8" t="n">
        <v>0</v>
      </c>
      <c r="DM44" s="8" t="n">
        <v>1</v>
      </c>
      <c r="DN44" s="8" t="n">
        <v>0</v>
      </c>
      <c r="DO44" s="48" t="n"/>
      <c r="DP44" s="48" t="inlineStr">
        <is>
          <t>Tidak berfungsi sama sekali</t>
        </is>
      </c>
      <c r="DQ44" s="48" t="inlineStr">
        <is>
          <t>&gt;1 tahun yang lalu</t>
        </is>
      </c>
      <c r="DR44" s="17" t="inlineStr">
        <is>
          <t>Tidak ada ternak</t>
        </is>
      </c>
      <c r="DS44" s="48" t="n"/>
      <c r="DT44" s="48" t="n"/>
      <c r="DU44" s="48" t="n"/>
      <c r="DV44" s="48" t="n"/>
      <c r="DW44" s="48" t="n"/>
      <c r="DX44" s="48" t="n"/>
      <c r="DY44" s="48" t="n"/>
      <c r="DZ44" s="48" t="n"/>
      <c r="EA44" s="48" t="n"/>
      <c r="EB44" s="48" t="n"/>
      <c r="EC44" s="48" t="n"/>
      <c r="ED44" s="48" t="n"/>
      <c r="EE44" s="48" t="n"/>
      <c r="EF44" s="48" t="n"/>
      <c r="EG44" s="48" t="n"/>
      <c r="EH44" s="48" t="n"/>
      <c r="EI44" s="35" t="inlineStr">
        <is>
          <t>Tidak ada masalah</t>
        </is>
      </c>
      <c r="EJ44" s="8" t="n">
        <v>0</v>
      </c>
      <c r="EK44" s="8" t="n">
        <v>0</v>
      </c>
      <c r="EL44" s="8" t="n">
        <v>0</v>
      </c>
      <c r="EM44" s="8" t="n">
        <v>1</v>
      </c>
      <c r="EN44" s="8" t="n">
        <v>0</v>
      </c>
      <c r="EO44" s="48" t="n"/>
      <c r="EP44" s="48" t="inlineStr">
        <is>
          <t>Ya, cukup jelas dan mudah diikuti</t>
        </is>
      </c>
      <c r="EQ44" s="48" t="inlineStr">
        <is>
          <t>Bukan pelatihan</t>
        </is>
      </c>
      <c r="ER44" s="48" t="inlineStr">
        <is>
          <t>Lainnya</t>
        </is>
      </c>
      <c r="ES44" s="8" t="n">
        <v>0</v>
      </c>
      <c r="ET44" s="8" t="n">
        <v>0</v>
      </c>
      <c r="EU44" s="8" t="n">
        <v>0</v>
      </c>
      <c r="EV44" s="8" t="n">
        <v>1</v>
      </c>
      <c r="EW44" s="48" t="inlineStr">
        <is>
          <t>Teman</t>
        </is>
      </c>
      <c r="EX44" s="48" t="inlineStr">
        <is>
          <t>Anggota keluarga - Laki-laki</t>
        </is>
      </c>
      <c r="EY44" s="8" t="n">
        <v>1</v>
      </c>
      <c r="EZ44" s="8" t="n">
        <v>0</v>
      </c>
      <c r="FA44" s="8" t="n">
        <v>0</v>
      </c>
      <c r="FB44" s="48" t="n"/>
      <c r="FC44" s="48" t="inlineStr">
        <is>
          <t>Setiap minggu</t>
        </is>
      </c>
      <c r="FD44" s="48" t="n"/>
      <c r="FE44" s="48" t="inlineStr">
        <is>
          <t>Mengetahui</t>
        </is>
      </c>
      <c r="FF44" s="48" t="inlineStr">
        <is>
          <t>Selalu (setiap hari)</t>
        </is>
      </c>
      <c r="FG44" s="48" t="inlineStr">
        <is>
          <t>Mengetahui</t>
        </is>
      </c>
      <c r="FH44" s="48" t="inlineStr">
        <is>
          <t>Sering (setiap minggu)</t>
        </is>
      </c>
      <c r="FI44" s="48" t="inlineStr">
        <is>
          <t>Mengetahui</t>
        </is>
      </c>
      <c r="FJ44" s="48" t="inlineStr">
        <is>
          <t>Selalu (setiap hari)</t>
        </is>
      </c>
      <c r="FK44" s="48" t="inlineStr">
        <is>
          <t>Mengetahui</t>
        </is>
      </c>
      <c r="FL44" s="48" t="inlineStr">
        <is>
          <t>Sering (setiap minggu)</t>
        </is>
      </c>
      <c r="FM44" s="48" t="inlineStr">
        <is>
          <t>Mengetahui</t>
        </is>
      </c>
      <c r="FN44" s="48" t="inlineStr">
        <is>
          <t>Sering (setiap minggu)</t>
        </is>
      </c>
      <c r="FO44" s="48" t="inlineStr">
        <is>
          <t>Mengetahui</t>
        </is>
      </c>
      <c r="FP44" s="48" t="inlineStr">
        <is>
          <t>Sering (setiap minggu)</t>
        </is>
      </c>
      <c r="FQ44" s="48" t="inlineStr">
        <is>
          <t>Mengetahui</t>
        </is>
      </c>
      <c r="FR44" s="48" t="inlineStr">
        <is>
          <t>Ya</t>
        </is>
      </c>
      <c r="FS44" s="48" t="inlineStr">
        <is>
          <t>Mengetahui</t>
        </is>
      </c>
      <c r="FT44" s="48" t="inlineStr">
        <is>
          <t>Ya, selalu</t>
        </is>
      </c>
      <c r="FU44" s="48" t="inlineStr">
        <is>
          <t>Laki-laki dewasa</t>
        </is>
      </c>
      <c r="FV44" s="8" t="n">
        <v>1</v>
      </c>
      <c r="FW44" s="8" t="n">
        <v>0</v>
      </c>
      <c r="FX44" s="8" t="n">
        <v>0</v>
      </c>
      <c r="FY44" s="8" t="n">
        <v>0</v>
      </c>
      <c r="FZ44" s="48" t="inlineStr">
        <is>
          <t>Cukup memahami</t>
        </is>
      </c>
      <c r="GA44" s="48" t="inlineStr">
        <is>
          <t>Teman/keluarga</t>
        </is>
      </c>
      <c r="GB44" s="8" t="n">
        <v>0</v>
      </c>
      <c r="GC44" s="8" t="n">
        <v>0</v>
      </c>
      <c r="GD44" s="8" t="n">
        <v>1</v>
      </c>
      <c r="GE44" s="8" t="n">
        <v>0</v>
      </c>
      <c r="GF44" s="48" t="n"/>
      <c r="GG44" s="48" t="inlineStr">
        <is>
          <t>Kadang-kadang</t>
        </is>
      </c>
      <c r="GH44" s="48" t="inlineStr">
        <is>
          <t>Tidak</t>
        </is>
      </c>
      <c r="GI44" s="48" t="n"/>
      <c r="GJ44" s="48" t="n"/>
      <c r="GK44" s="48" t="n"/>
      <c r="GL44" s="48" t="n"/>
      <c r="GM44" s="48" t="n"/>
      <c r="GN44" s="48" t="n"/>
      <c r="GO44" s="48" t="n"/>
      <c r="GP44" s="38" t="inlineStr">
        <is>
          <t>Sebagian</t>
        </is>
      </c>
      <c r="GQ44" s="48" t="inlineStr">
        <is>
          <t>LPG</t>
        </is>
      </c>
      <c r="GR44" s="8" t="n">
        <v>1</v>
      </c>
      <c r="GS44" s="8" t="n">
        <v>0</v>
      </c>
      <c r="GT44" s="8" t="n">
        <v>0</v>
      </c>
      <c r="GU44" s="8" t="n">
        <v>0</v>
      </c>
      <c r="GV44" s="8" t="n">
        <v>0</v>
      </c>
      <c r="GW44" s="8" t="n">
        <v>0</v>
      </c>
      <c r="GX44" s="8" t="n">
        <v>0</v>
      </c>
      <c r="GY44" s="48" t="n"/>
      <c r="GZ44" s="48" t="inlineStr">
        <is>
          <t>Ya</t>
        </is>
      </c>
      <c r="HA44" s="48" t="n"/>
      <c r="HB44" s="48" t="n"/>
      <c r="HC44" s="48" t="n"/>
      <c r="HD44" s="48" t="n"/>
      <c r="HE44" s="8" t="n">
        <v>6</v>
      </c>
      <c r="HF44" s="28" t="n">
        <v>26000</v>
      </c>
      <c r="HG44" s="8" t="n">
        <v>3</v>
      </c>
      <c r="HH44" s="8" t="n">
        <v>20000</v>
      </c>
      <c r="HI44" s="48" t="n"/>
      <c r="HJ44" s="48" t="n"/>
      <c r="HK44" s="48" t="n"/>
      <c r="HL44" s="48" t="n"/>
      <c r="HM44" s="48" t="n"/>
      <c r="HN44" s="48" t="n"/>
      <c r="HO44" s="48" t="n"/>
      <c r="HP44" s="48" t="n"/>
      <c r="HQ44" s="48" t="n"/>
      <c r="HR44" s="48" t="n"/>
      <c r="HS44" s="48" t="n"/>
      <c r="HT44" s="48" t="n"/>
      <c r="HU44" s="48" t="n"/>
      <c r="HV44" s="48" t="n"/>
      <c r="HW44" s="48" t="n"/>
      <c r="HX44" s="48" t="n"/>
      <c r="HY44" s="48" t="n"/>
      <c r="HZ44" s="48" t="n"/>
      <c r="IA44" s="8" t="n">
        <v>3</v>
      </c>
      <c r="IB44" s="8" t="n">
        <v>7000</v>
      </c>
      <c r="IC44" s="48" t="n"/>
      <c r="ID44" s="48" t="n"/>
      <c r="IE44" s="48" t="n"/>
      <c r="IF44" s="48" t="n"/>
      <c r="IG44" s="48" t="n"/>
      <c r="IH44" s="48" t="n"/>
      <c r="II44" s="48" t="n"/>
      <c r="IJ44" s="48" t="n"/>
      <c r="IK44" s="48" t="inlineStr">
        <is>
          <t>30-50 kg</t>
        </is>
      </c>
      <c r="IL44" s="48" t="inlineStr">
        <is>
          <t>&lt;1 jam</t>
        </is>
      </c>
      <c r="IM44" s="48" t="inlineStr">
        <is>
          <t>Ya</t>
        </is>
      </c>
      <c r="IN44" s="48" t="inlineStr">
        <is>
          <t>Tidak</t>
        </is>
      </c>
      <c r="IO44" s="48" t="inlineStr">
        <is>
          <t>Tidak ada perubahan</t>
        </is>
      </c>
      <c r="IP44" s="48" t="n"/>
      <c r="IQ44" s="48" t="inlineStr">
        <is>
          <t>Tidak pernah</t>
        </is>
      </c>
      <c r="IR44" s="48" t="n"/>
      <c r="IS44" s="48" t="n"/>
      <c r="IT44" s="48" t="n"/>
      <c r="IU44" s="48" t="n"/>
      <c r="IV44" s="48" t="n"/>
      <c r="IW44" s="48" t="n"/>
      <c r="IX44" s="48" t="n"/>
      <c r="IY44" s="48" t="n"/>
      <c r="IZ44" s="48" t="inlineStr">
        <is>
          <t>Tidak pernah</t>
        </is>
      </c>
      <c r="JA44" s="48" t="n"/>
      <c r="JB44" s="48" t="n"/>
      <c r="JC44" s="48" t="n"/>
      <c r="JD44" s="48" t="n"/>
      <c r="JE44" s="48" t="n"/>
      <c r="JF44" s="48" t="n"/>
      <c r="JG44" s="48" t="n"/>
      <c r="JH44" s="48" t="n"/>
      <c r="JI44" s="48" t="inlineStr">
        <is>
          <t>Tidak pernah</t>
        </is>
      </c>
      <c r="JJ44" s="48" t="n"/>
      <c r="JK44" s="48" t="n"/>
      <c r="JL44" s="48" t="n"/>
      <c r="JM44" s="48" t="n"/>
      <c r="JN44" s="48" t="n"/>
      <c r="JO44" s="48" t="n"/>
      <c r="JP44" s="48" t="n"/>
      <c r="JQ44" s="48" t="n"/>
      <c r="JR44" s="48" t="inlineStr">
        <is>
          <t>Tidak pernah</t>
        </is>
      </c>
      <c r="JS44" s="48" t="n"/>
      <c r="JT44" s="48" t="n"/>
      <c r="JU44" s="48" t="n"/>
      <c r="JV44" s="48" t="n"/>
      <c r="JW44" s="48" t="n"/>
      <c r="JX44" s="48" t="n"/>
      <c r="JY44" s="48" t="n"/>
      <c r="JZ44" s="48" t="n"/>
      <c r="KA44" s="48" t="inlineStr">
        <is>
          <t>Tidak pernah</t>
        </is>
      </c>
      <c r="KB44" s="48" t="n"/>
      <c r="KC44" s="48" t="n"/>
      <c r="KD44" s="48" t="n"/>
      <c r="KE44" s="48" t="n"/>
      <c r="KF44" s="48" t="n"/>
      <c r="KG44" s="48" t="n"/>
      <c r="KH44" s="48" t="n"/>
      <c r="KI44" s="48" t="n"/>
      <c r="KJ44" s="48" t="inlineStr">
        <is>
          <t>Tidak pernah</t>
        </is>
      </c>
      <c r="KK44" s="48" t="n"/>
      <c r="KL44" s="48" t="n"/>
      <c r="KM44" s="48" t="n"/>
      <c r="KN44" s="48" t="n"/>
      <c r="KO44" s="48" t="n"/>
      <c r="KP44" s="48" t="n"/>
      <c r="KQ44" s="48" t="n"/>
      <c r="KR44" s="48" t="n"/>
      <c r="KS44" s="48" t="inlineStr">
        <is>
          <t>Tidak ada perubahan</t>
        </is>
      </c>
      <c r="KT44" s="48" t="inlineStr">
        <is>
          <t>0-1 kali</t>
        </is>
      </c>
      <c r="KU44" s="48" t="inlineStr">
        <is>
          <t>0-1 kali</t>
        </is>
      </c>
      <c r="KV44" s="48" t="inlineStr">
        <is>
          <t>Anak-anak (0-18 tahun)</t>
        </is>
      </c>
      <c r="KW44" s="8" t="n">
        <v>0</v>
      </c>
      <c r="KX44" s="8" t="n">
        <v>0</v>
      </c>
      <c r="KY44" s="8" t="n">
        <v>1</v>
      </c>
      <c r="KZ44" s="8" t="n">
        <v>0</v>
      </c>
      <c r="LA44" s="48" t="inlineStr">
        <is>
          <t>Cukup membaik</t>
        </is>
      </c>
      <c r="LB44" s="48" t="inlineStr">
        <is>
          <t>Cukup membaik</t>
        </is>
      </c>
      <c r="LC44" s="8" t="n">
        <v>6</v>
      </c>
      <c r="LD44" s="8" t="n">
        <v>1</v>
      </c>
      <c r="LE44" s="8" t="n">
        <v>0</v>
      </c>
      <c r="LF44" s="8" t="n">
        <v>0</v>
      </c>
      <c r="LG44" s="48" t="inlineStr">
        <is>
          <t>Tidak</t>
        </is>
      </c>
      <c r="LH44" s="48" t="n"/>
      <c r="LI44" s="8" t="n">
        <v>0</v>
      </c>
      <c r="LJ44" s="48" t="inlineStr">
        <is>
          <t>Pendidikan anggota keluarga</t>
        </is>
      </c>
      <c r="LK44" s="8" t="n">
        <v>0</v>
      </c>
      <c r="LL44" s="8" t="n">
        <v>0</v>
      </c>
      <c r="LM44" s="8" t="n">
        <v>0</v>
      </c>
      <c r="LN44" s="8" t="n">
        <v>0</v>
      </c>
      <c r="LO44" s="8" t="n">
        <v>0</v>
      </c>
      <c r="LP44" s="8" t="n">
        <v>1</v>
      </c>
      <c r="LQ44" s="8" t="n">
        <v>0</v>
      </c>
      <c r="LR44" s="11" t="n"/>
      <c r="LS44" s="8" t="n">
        <v>15</v>
      </c>
      <c r="LT44" s="8" t="n">
        <v>0</v>
      </c>
      <c r="LU44" s="8" t="n">
        <v>0</v>
      </c>
      <c r="LV44" s="8" t="n">
        <v>8</v>
      </c>
      <c r="LW44" s="8" t="n">
        <v>0</v>
      </c>
      <c r="LX44" s="8" t="n">
        <v>0</v>
      </c>
      <c r="LY44" s="8" t="n">
        <v>10</v>
      </c>
      <c r="LZ44" s="8" t="n">
        <v>0</v>
      </c>
      <c r="MA44" s="8" t="n">
        <v>0</v>
      </c>
      <c r="MB44" s="48" t="inlineStr">
        <is>
          <t>Tidak</t>
        </is>
      </c>
      <c r="MC44" s="8" t="n">
        <v>0</v>
      </c>
      <c r="MD44" s="8" t="n">
        <v>0</v>
      </c>
      <c r="ME44" s="8" t="n">
        <v>0</v>
      </c>
      <c r="MF44" s="8" t="n">
        <v>0</v>
      </c>
      <c r="MG44" s="8" t="n">
        <v>0</v>
      </c>
      <c r="MH44" s="8" t="n">
        <v>0</v>
      </c>
      <c r="MI44" s="48" t="n"/>
      <c r="MJ44" s="48" t="n"/>
      <c r="MK44" s="48" t="n"/>
      <c r="ML44" s="48" t="n"/>
      <c r="MM44" s="48" t="n"/>
      <c r="MN44" s="48" t="n"/>
      <c r="MO44" s="48" t="n"/>
      <c r="MP44" s="48" t="n"/>
      <c r="MQ44" s="48" t="n"/>
      <c r="MR44" s="17" t="inlineStr">
        <is>
          <t>Tidak ada waktu yang dihemat</t>
        </is>
      </c>
      <c r="MS44" s="48" t="n"/>
      <c r="MT44" s="48" t="inlineStr">
        <is>
          <t>Tidak ada waktu yang dihemat</t>
        </is>
      </c>
      <c r="MU44" s="48" t="inlineStr">
        <is>
          <t>Tidak</t>
        </is>
      </c>
      <c r="MV44" s="48" t="n"/>
      <c r="MW44" s="48" t="n"/>
      <c r="MX44" s="48" t="n"/>
      <c r="MY44" s="48" t="n"/>
      <c r="MZ44" s="48" t="n"/>
      <c r="NA44" s="48" t="n"/>
      <c r="NB44" s="48" t="n"/>
      <c r="NC44" s="48" t="n"/>
      <c r="ND44" s="48" t="n"/>
      <c r="NE44" s="48" t="n"/>
      <c r="NF44" s="48" t="n"/>
      <c r="NG44" s="48" t="n"/>
      <c r="NH44" s="48" t="n"/>
      <c r="NI44" s="48" t="n"/>
      <c r="NJ44" s="48" t="n"/>
      <c r="NK44" s="48" t="n"/>
      <c r="NL44" s="48" t="inlineStr">
        <is>
          <t>Ya</t>
        </is>
      </c>
      <c r="NM44" s="48" t="inlineStr">
        <is>
          <t>100% dana hibah</t>
        </is>
      </c>
      <c r="NN44" s="17" t="inlineStr">
        <is>
          <t>0 (100% sumber pembiayaan dari hibah)</t>
        </is>
      </c>
      <c r="NO44" s="17" t="inlineStr">
        <is>
          <t>Yayasan Rumah Energi atau BIRU</t>
        </is>
      </c>
      <c r="NP44" s="48" t="n"/>
      <c r="NQ44" s="48" t="n"/>
      <c r="NR44" s="48" t="n"/>
      <c r="NS44" s="48" t="n"/>
      <c r="NT44" s="48" t="n"/>
      <c r="NU44" s="48" t="n"/>
      <c r="NV44" s="48" t="n"/>
      <c r="NW44" s="48" t="n"/>
      <c r="NX44" s="48" t="inlineStr">
        <is>
          <t>Sama saja</t>
        </is>
      </c>
      <c r="NY44" s="8" t="n">
        <v>60</v>
      </c>
      <c r="NZ44" s="8" t="n">
        <v>0</v>
      </c>
      <c r="OA44" s="8" t="n">
        <v>0</v>
      </c>
      <c r="OB44" s="8" t="n">
        <v>0</v>
      </c>
      <c r="OC44" s="8" t="n">
        <v>20</v>
      </c>
      <c r="OD44" s="8" t="n">
        <v>0</v>
      </c>
      <c r="OE44" s="48" t="inlineStr">
        <is>
          <t>Tidak ada perubahan</t>
        </is>
      </c>
      <c r="OF44" s="48" t="inlineStr">
        <is>
          <t>Lebih baik (beda waktu memasak 5-30 menit, ATAU tidak lagi ada rasa/bau makanan yang berubah, ATAU alasan lainnya)</t>
        </is>
      </c>
      <c r="OG44" s="48" t="inlineStr">
        <is>
          <t>Tidak</t>
        </is>
      </c>
      <c r="OH44" s="8" t="n">
        <v>0</v>
      </c>
      <c r="OI44" s="8" t="n">
        <v>0</v>
      </c>
      <c r="OJ44" s="8" t="n">
        <v>0</v>
      </c>
      <c r="OK44" s="8" t="n">
        <v>0</v>
      </c>
      <c r="OL44" s="8" t="n">
        <v>0</v>
      </c>
      <c r="OM44" s="8" t="n">
        <v>0</v>
      </c>
      <c r="ON44" s="8" t="n">
        <v>2</v>
      </c>
      <c r="OO44" s="8" t="n">
        <v>0</v>
      </c>
      <c r="OP44" s="48">
        <f>VLOOKUP(AG44,'BUS 2'!$G$1:$CU$424,2,0)</f>
        <v/>
      </c>
      <c r="OQ44" s="8">
        <f>VLOOKUP(AG44,'BUS 2'!$G$1:$CU$424,3,0)</f>
        <v/>
      </c>
      <c r="OR44" s="8">
        <f>VLOOKUP(AG44,'BUS 2'!$G$1:$CU$424,4,0)</f>
        <v/>
      </c>
      <c r="OS44" s="8">
        <f>VLOOKUP(AG44,'BUS 2'!$G$1:$CU$424,5,0)</f>
        <v/>
      </c>
      <c r="OT44" s="8">
        <f>VLOOKUP(AG44,'BUS 2'!$G$1:$CU$424,6,0)</f>
        <v/>
      </c>
      <c r="OU44" s="8">
        <f>VLOOKUP(AG44,'BUS 2'!$G$1:$CU$424,7,0)</f>
        <v/>
      </c>
      <c r="OV44" s="8">
        <f>VLOOKUP(AG44,'BUS 2'!$G$1:$CU$424,8,0)</f>
        <v/>
      </c>
      <c r="OW44" s="8">
        <f>VLOOKUP(AG44,'BUS 2'!$G$1:$CU$424,9,0)</f>
        <v/>
      </c>
      <c r="OX44" s="8">
        <f>VLOOKUP(AG44,'BUS 2'!$G$1:$CU$424,10,0)</f>
        <v/>
      </c>
      <c r="OY44" s="8">
        <f>VLOOKUP(AG44,'BUS 2'!$G$1:$CU$424,11,0)</f>
        <v/>
      </c>
      <c r="OZ44" s="8">
        <f>VLOOKUP(AG44,'BUS 2'!$G$1:$CU$424,12,0)</f>
        <v/>
      </c>
      <c r="PA44" s="8">
        <f>VLOOKUP(AG44,'BUS 2'!$G$1:$CU$424,13,0)</f>
        <v/>
      </c>
      <c r="PB44" s="8">
        <f>VLOOKUP(AG44,'BUS 2'!$G$1:$CU$424,14,0)</f>
        <v/>
      </c>
      <c r="PC44" s="8">
        <f>VLOOKUP(AG44,'BUS 2'!$G$1:$CU$424,15,0)</f>
        <v/>
      </c>
      <c r="PD44" s="8">
        <f>VLOOKUP(AG44,'BUS 2'!$G$1:$CU$424,16,0)</f>
        <v/>
      </c>
      <c r="PE44" s="8">
        <f>VLOOKUP(AG44,'BUS 2'!$G$1:$CU$424,17,0)</f>
        <v/>
      </c>
      <c r="PF44" s="8">
        <f>VLOOKUP(AG44,'BUS 2'!$G$1:$CU$424,18,0)</f>
        <v/>
      </c>
      <c r="PG44" s="8">
        <f>VLOOKUP(AG44,'BUS 2'!$G$1:$CU$424,19,0)</f>
        <v/>
      </c>
      <c r="PH44" s="8">
        <f>VLOOKUP(AG44,'BUS 2'!$G$1:$CU$424,20,0)</f>
        <v/>
      </c>
      <c r="PI44" s="8">
        <f>VLOOKUP(AG44,'BUS 2'!$G$1:$CU$424,21,0)</f>
        <v/>
      </c>
      <c r="PJ44" s="8">
        <f>VLOOKUP(AG44,'BUS 2'!$G$1:$CU$424,22,0)</f>
        <v/>
      </c>
      <c r="PK44" s="8">
        <f>VLOOKUP(AG44,'BUS 2'!$G$1:$CU$424,23,0)</f>
        <v/>
      </c>
      <c r="PL44" s="8">
        <f>VLOOKUP(AG44,'BUS 2'!$G$1:$CU$424,24,0)</f>
        <v/>
      </c>
      <c r="PM44" s="8">
        <f>VLOOKUP(AG44,'BUS 2'!$G$1:$CU$424,25,0)</f>
        <v/>
      </c>
      <c r="PN44" s="8">
        <f>VLOOKUP(AG44,'BUS 2'!$G$1:$CU$424,26,0)</f>
        <v/>
      </c>
      <c r="PO44" s="8">
        <f>VLOOKUP(AG44,'BUS 2'!$G$1:$CU$424,27,0)</f>
        <v/>
      </c>
      <c r="PP44" s="8">
        <f>VLOOKUP(AG44,'BUS 2'!$G$1:$CU$424,28,0)</f>
        <v/>
      </c>
      <c r="PQ44" s="8">
        <f>VLOOKUP(AG44,'BUS 2'!$G$1:$CU$424,29,0)</f>
        <v/>
      </c>
      <c r="PR44" s="8">
        <f>VLOOKUP(AG44,'BUS 2'!$G$1:$CU$424,30,0)</f>
        <v/>
      </c>
      <c r="PS44" s="8">
        <f>VLOOKUP(AG44,'BUS 2'!$G$1:$CU$424,31,0)</f>
        <v/>
      </c>
      <c r="PT44" s="48" t="inlineStr">
        <is>
          <t>1-Disebarkan ke lahan terbuka</t>
        </is>
      </c>
      <c r="PU44" s="8" t="n">
        <v>0</v>
      </c>
      <c r="PV44" s="8" t="n">
        <v>0</v>
      </c>
      <c r="PW44" s="8" t="n">
        <v>0</v>
      </c>
      <c r="PX44" s="8" t="n">
        <v>0</v>
      </c>
      <c r="PY44" s="8" t="n">
        <v>0</v>
      </c>
      <c r="PZ44" s="8" t="n">
        <v>1</v>
      </c>
      <c r="QA44" s="8" t="n">
        <v>0</v>
      </c>
      <c r="QB44" s="8" t="n">
        <v>0</v>
      </c>
      <c r="QC44" s="8" t="n">
        <v>0</v>
      </c>
      <c r="QD44" s="48" t="n"/>
      <c r="QE44" s="36" t="n"/>
      <c r="QF44" s="35" t="n"/>
      <c r="QG44" s="35" t="n"/>
      <c r="QH44" s="35" t="n"/>
      <c r="QI44" s="35" t="n"/>
      <c r="QJ44" s="35" t="n"/>
      <c r="QK44" s="36" t="n"/>
      <c r="QL44" s="36" t="n"/>
      <c r="QM44" s="36" t="n"/>
      <c r="QN44" s="36" t="n"/>
      <c r="QO44" s="36" t="n"/>
      <c r="QP44" s="36" t="n"/>
      <c r="QQ44" s="36" t="n"/>
      <c r="QR44" s="36" t="n"/>
      <c r="QS44" s="36" t="n"/>
      <c r="QT44" s="36" t="n"/>
      <c r="QU44" s="36" t="n"/>
      <c r="QV44" s="36" t="n"/>
      <c r="QW44" s="35" t="n"/>
      <c r="QX44" s="35" t="n"/>
      <c r="QY44" s="35" t="n"/>
      <c r="QZ44" s="35" t="n"/>
      <c r="RA44" s="35" t="n"/>
      <c r="RB44" s="36" t="n"/>
      <c r="RC44" s="36" t="n"/>
      <c r="RD44" s="36" t="n"/>
      <c r="RE44" s="36" t="n"/>
      <c r="RF44" s="36" t="n"/>
      <c r="RG44" s="48" t="n"/>
      <c r="RH44" s="35" t="n"/>
      <c r="RI44" s="35" t="n"/>
      <c r="RJ44" s="35" t="n"/>
      <c r="RK44" s="35" t="n"/>
      <c r="RL44" s="35" t="n"/>
      <c r="RM44" s="48" t="n"/>
      <c r="RN44" s="48" t="n"/>
      <c r="RO44" s="48" t="n"/>
      <c r="RP44" s="48" t="n"/>
      <c r="RQ44" s="48" t="n"/>
      <c r="RR44" s="48" t="n"/>
      <c r="RS44" s="35" t="n"/>
      <c r="RT44" s="35" t="n"/>
      <c r="RU44" s="35" t="n"/>
      <c r="RV44" s="35" t="n"/>
      <c r="RW44" s="35" t="n"/>
      <c r="RX44" s="48" t="n"/>
      <c r="RY44" s="48" t="n"/>
      <c r="RZ44" s="48" t="n"/>
      <c r="SA44" s="48" t="n"/>
      <c r="SB44" s="48" t="n"/>
      <c r="SC44" s="48" t="inlineStr">
        <is>
          <t>1-Disebarkan ke lahan terbuka</t>
        </is>
      </c>
      <c r="SD44" s="39" t="n">
        <v>0</v>
      </c>
      <c r="SE44" s="39" t="n">
        <v>0</v>
      </c>
      <c r="SF44" s="39" t="n">
        <v>0</v>
      </c>
      <c r="SG44" s="39" t="n">
        <v>0</v>
      </c>
      <c r="SH44" s="39" t="n">
        <v>0</v>
      </c>
      <c r="SI44" s="8" t="n">
        <v>1</v>
      </c>
      <c r="SJ44" s="8" t="n">
        <v>0</v>
      </c>
      <c r="SK44" s="8" t="n">
        <v>0</v>
      </c>
      <c r="SL44" s="8" t="n">
        <v>0</v>
      </c>
      <c r="SM44" s="48" t="n"/>
      <c r="SN44" s="48" t="n"/>
      <c r="SO44" s="35" t="n"/>
      <c r="SP44" s="35" t="n"/>
      <c r="SQ44" s="35" t="n"/>
      <c r="SR44" s="35" t="n"/>
      <c r="SS44" s="35" t="n"/>
      <c r="ST44" s="48" t="n"/>
      <c r="SU44" s="48" t="n"/>
      <c r="SV44" s="48" t="n"/>
      <c r="SW44" s="48" t="n"/>
      <c r="SX44" s="48" t="n"/>
      <c r="SY44" s="8">
        <f>VLOOKUP(AG44,'BUS 2'!$G$1:$CU$424,33,0)</f>
        <v/>
      </c>
      <c r="SZ44" s="48">
        <f>VLOOKUP(AG44,'BUS 2'!$G$1:$CU$424,34,0)</f>
        <v/>
      </c>
      <c r="TA44" s="48">
        <f>VLOOKUP(AG44,'BUS 2'!$G$1:$CU$424,35,0)</f>
        <v/>
      </c>
      <c r="TB44" s="48">
        <f>VLOOKUP(AG44,'BUS 2'!$G$1:$CU$424,36,0)</f>
        <v/>
      </c>
      <c r="TC44" s="48">
        <f>VLOOKUP(AG44,'BUS 2'!$G$1:$CU$424,37,0)</f>
        <v/>
      </c>
      <c r="TD44" s="48">
        <f>VLOOKUP(AG44,'BUS 2'!$G$1:$CU$424,38,0)</f>
        <v/>
      </c>
      <c r="TE44" s="48">
        <f>VLOOKUP(AG44,'BUS 2'!$G$1:$CU$424,39,0)</f>
        <v/>
      </c>
      <c r="TF44" s="48">
        <f>VLOOKUP(AG44,'BUS 2'!$G$1:$CU$424,40,0)</f>
        <v/>
      </c>
      <c r="TG44" s="8">
        <f>VLOOKUP(AG44,'BUS 2'!$G$1:$CU$424,42,0)</f>
        <v/>
      </c>
      <c r="TH44" s="8">
        <f>VLOOKUP(AG44,'BUS 2'!$G$1:$CU$424,43,0)</f>
        <v/>
      </c>
      <c r="TI44" s="8">
        <f>VLOOKUP(AG44,'BUS 2'!$G$1:$CU$424,44,0)</f>
        <v/>
      </c>
      <c r="TJ44" s="8">
        <f>VLOOKUP(AG44,'BUS 2'!$G$1:$CU$424,45,0)</f>
        <v/>
      </c>
      <c r="TK44" s="8">
        <f>VLOOKUP(AG44,'BUS 2'!$G$1:$CU$424,46,0)</f>
        <v/>
      </c>
      <c r="TL44" s="8">
        <f>VLOOKUP(AG44,'BUS 2'!$G$1:$CU$424,47,0)</f>
        <v/>
      </c>
      <c r="TM44" s="8">
        <f>VLOOKUP(AG44,'BUS 2'!$G$1:$CU$424,48,0)</f>
        <v/>
      </c>
      <c r="TN44" s="8">
        <f>VLOOKUP(AG44,'BUS 2'!$G$1:$CU$424,49,0)</f>
        <v/>
      </c>
      <c r="TO44" s="8">
        <f>VLOOKUP(AG44,'BUS 2'!$G$1:$CU$424,50,0)</f>
        <v/>
      </c>
      <c r="TP44" s="8">
        <f>VLOOKUP(AG44,'BUS 2'!$G$1:$CU$424,51,0)</f>
        <v/>
      </c>
      <c r="TQ44" s="8">
        <f>VLOOKUP(AG44,'BUS 2'!$G$1:$CU$424,52,0)</f>
        <v/>
      </c>
      <c r="TR44" s="8">
        <f>VLOOKUP(AG44,'BUS 2'!$G$1:$CU$424,53,0)</f>
        <v/>
      </c>
      <c r="TS44" s="48">
        <f>VLOOKUP(AG44,'BUS 2'!$G$1:$CU$424,54,0)</f>
        <v/>
      </c>
      <c r="TT44" s="48">
        <f>VLOOKUP(AG44,'BUS 2'!$G$1:$CU$424,55,0)</f>
        <v/>
      </c>
      <c r="TU44" s="48">
        <f>VLOOKUP(AG44,'BUS 2'!$G$1:$CU$424,56,0)</f>
        <v/>
      </c>
      <c r="TV44" s="48">
        <f>VLOOKUP(AG44,'BUS 2'!$G$1:$CU$424,57,0)</f>
        <v/>
      </c>
      <c r="TW44" s="48">
        <f>VLOOKUP(AG44,'BUS 2'!$G$1:$CU$424,58,0)</f>
        <v/>
      </c>
      <c r="TX44" s="48">
        <f>VLOOKUP(AG44,'BUS 2'!$G$1:$CU$424,59,0)</f>
        <v/>
      </c>
      <c r="TY44" s="48">
        <f>VLOOKUP(AG44,'BUS 2'!$G$1:$CU$424,60,0)</f>
        <v/>
      </c>
      <c r="TZ44" s="48">
        <f>VLOOKUP(AG44,'BUS 2'!$G$1:$CU$424,61,0)</f>
        <v/>
      </c>
      <c r="UA44" s="48">
        <f>VLOOKUP(AG44,'BUS 2'!$G$1:$CU$424,62,0)</f>
        <v/>
      </c>
      <c r="UB44" s="48">
        <f>VLOOKUP(AG44,'BUS 2'!$G$1:$CU$424,63,0)</f>
        <v/>
      </c>
      <c r="UC44" s="48">
        <f>VLOOKUP(AG44,'BUS 2'!$G$1:$CU$424,64,0)</f>
        <v/>
      </c>
      <c r="UD44" s="48">
        <f>VLOOKUP(AG44,'BUS 2'!$G$1:$CU$424,65,0)</f>
        <v/>
      </c>
      <c r="UE44" s="48">
        <f>VLOOKUP(AG44,'BUS 2'!$G$1:$CU$424,66,0)</f>
        <v/>
      </c>
      <c r="UF44" s="48">
        <f>VLOOKUP(AG44,'BUS 2'!$G$1:$CU$424,67,0)</f>
        <v/>
      </c>
      <c r="UG44" s="48">
        <f>VLOOKUP(AG44,'BUS 2'!$G$1:$CU$424,68,0)</f>
        <v/>
      </c>
      <c r="UH44" s="48">
        <f>VLOOKUP(AG44,'BUS 2'!$G$1:$CU$424,69,0)</f>
        <v/>
      </c>
      <c r="UI44" s="48">
        <f>VLOOKUP(AG44,'BUS 2'!$G$1:$CU$424,70,0)</f>
        <v/>
      </c>
      <c r="UJ44" s="48">
        <f>VLOOKUP(AG44,'BUS 2'!$G$1:$CU$424,71,0)</f>
        <v/>
      </c>
      <c r="UK44" s="48">
        <f>VLOOKUP(AG44,'BUS 2'!$G$1:$CU$424,72,0)</f>
        <v/>
      </c>
      <c r="UL44" s="48">
        <f>VLOOKUP(AG44,'BUS 2'!$G$1:$CU$424,73,0)</f>
        <v/>
      </c>
      <c r="UM44" s="48">
        <f>VLOOKUP(AG44,'BUS 2'!$G$1:$CU$424,74,0)</f>
        <v/>
      </c>
      <c r="UN44" s="48">
        <f>VLOOKUP(AG44,'BUS 2'!$G$1:$CU$424,75,0)</f>
        <v/>
      </c>
      <c r="UO44" s="48">
        <f>VLOOKUP(AG44,'BUS 2'!$G$1:$CU$424,76,0)</f>
        <v/>
      </c>
      <c r="UP44" s="48">
        <f>VLOOKUP(AG44,'BUS 2'!$G$1:$CU$424,77,0)</f>
        <v/>
      </c>
      <c r="UQ44" s="48">
        <f>VLOOKUP(AG44,'BUS 2'!$G$1:$CU$424,78,0)</f>
        <v/>
      </c>
      <c r="UR44" s="48">
        <f>VLOOKUP(AG44,'BUS 2'!$G$1:$CU$424,79,0)</f>
        <v/>
      </c>
      <c r="US44" s="48">
        <f>VLOOKUP(AG44,'BUS 2'!$G$1:$CU$424,80,0)</f>
        <v/>
      </c>
      <c r="UT44" s="48">
        <f>VLOOKUP(AG44,'BUS 2'!$G$1:$CU$424,81,0)</f>
        <v/>
      </c>
      <c r="UU44" s="48" t="n"/>
      <c r="UV44" s="48" t="n"/>
      <c r="UW44" s="48" t="n"/>
      <c r="UX44" s="48" t="n"/>
      <c r="UY44" s="48" t="n"/>
      <c r="UZ44" s="48" t="n"/>
      <c r="VA44" s="48" t="inlineStr">
        <is>
          <t>Penggembalaan semi-terbuka</t>
        </is>
      </c>
      <c r="VB44" s="48" t="n"/>
      <c r="VC44" s="48" t="n"/>
      <c r="VD44" s="48" t="n"/>
      <c r="VE44" s="48" t="n"/>
      <c r="VF44" s="48" t="n"/>
      <c r="VG44" s="48" t="n"/>
      <c r="VH44" s="48" t="n"/>
      <c r="VI44" s="48" t="inlineStr">
        <is>
          <t>Sangat jarang (&gt;1 bulan sekali)</t>
        </is>
      </c>
      <c r="VJ44" s="48" t="n"/>
      <c r="VK44" s="48" t="n"/>
      <c r="VL44" s="48" t="n"/>
      <c r="VM44" s="48" t="n"/>
      <c r="VN44" s="48" t="n"/>
      <c r="VO44" s="48" t="n"/>
      <c r="VP44" s="48" t="n"/>
      <c r="VQ44" s="48" t="inlineStr">
        <is>
          <t>Sangat jarang (&gt;1 bulan sekali)</t>
        </is>
      </c>
      <c r="VR44" s="48" t="n"/>
      <c r="VS44" s="48" t="n"/>
      <c r="VT44" s="48" t="n"/>
      <c r="VU44" s="48" t="n"/>
      <c r="VV44" s="48" t="n"/>
      <c r="VW44" s="48" t="n"/>
      <c r="VX44" s="48" t="n"/>
      <c r="VY44" s="48" t="n"/>
      <c r="VZ44" s="48" t="n"/>
      <c r="WA44" s="48" t="n"/>
      <c r="WB44" s="48" t="n"/>
      <c r="WC44" s="48" t="n"/>
      <c r="WD44" s="48" t="n"/>
      <c r="WE44" s="48" t="n"/>
      <c r="WF44" s="48" t="n"/>
      <c r="WG44" s="48" t="n"/>
      <c r="WH44" s="48" t="n"/>
      <c r="WI44" s="48" t="n"/>
      <c r="WJ44" s="48" t="n"/>
      <c r="WK44" s="48" t="n"/>
      <c r="WL44" s="48" t="n"/>
      <c r="WM44" s="48" t="n"/>
      <c r="WN44" s="48" t="n"/>
      <c r="WO44" s="48" t="n"/>
      <c r="WP44" s="48" t="n"/>
      <c r="WQ44" s="48" t="n"/>
      <c r="WR44" s="48" t="n"/>
      <c r="WS44" s="48" t="n"/>
      <c r="WT44" s="48" t="n"/>
      <c r="WU44" s="48" t="n"/>
      <c r="WV44" s="48" t="n"/>
      <c r="WW44" s="48" t="n"/>
      <c r="WX44" s="48" t="n"/>
      <c r="WY44" s="48" t="n"/>
      <c r="WZ44" s="48" t="n"/>
      <c r="XA44" s="48" t="n"/>
      <c r="XB44" s="48" t="n"/>
      <c r="XC44" s="48" t="n"/>
      <c r="XD44" s="48" t="n"/>
      <c r="XE44" s="48" t="n"/>
      <c r="XF44" s="48" t="n"/>
      <c r="XG44" s="48" t="n"/>
      <c r="XH44" s="48" t="n"/>
      <c r="XI44" s="48" t="n"/>
      <c r="XJ44" s="48" t="n"/>
      <c r="XK44" s="48" t="n"/>
      <c r="XL44" s="48" t="n"/>
      <c r="XM44" s="48" t="n"/>
      <c r="XN44" s="48" t="n"/>
      <c r="XO44" s="48" t="n"/>
      <c r="XP44" s="48" t="n"/>
      <c r="XQ44" s="48" t="n"/>
      <c r="XR44" s="48" t="n"/>
      <c r="XS44" s="48" t="n"/>
      <c r="XT44" s="48" t="n"/>
      <c r="XU44" s="48" t="n"/>
      <c r="XV44" s="48" t="n"/>
      <c r="XW44" s="48" t="n"/>
      <c r="XX44" s="48" t="n"/>
      <c r="XY44" s="48" t="n"/>
      <c r="XZ44" s="48" t="n"/>
      <c r="YA44" s="48" t="n"/>
      <c r="YB44" s="48" t="n"/>
      <c r="YC44" s="48" t="n"/>
      <c r="YD44" s="48" t="n"/>
      <c r="YE44" s="48" t="n"/>
      <c r="YF44" s="48" t="n"/>
      <c r="YG44" s="48" t="n"/>
      <c r="YH44" s="48" t="n"/>
      <c r="YI44" s="48" t="n"/>
      <c r="YJ44" s="48" t="n"/>
      <c r="YK44" s="48" t="n"/>
      <c r="YL44" s="48" t="n"/>
      <c r="YM44" s="48" t="n"/>
      <c r="YN44" s="48" t="inlineStr">
        <is>
          <t>8-Dibiarkan tersebar di ladang penggembalaan</t>
        </is>
      </c>
      <c r="YO44" s="8" t="n">
        <v>0</v>
      </c>
      <c r="YP44" s="8" t="n">
        <v>0</v>
      </c>
      <c r="YQ44" s="8" t="n">
        <v>0</v>
      </c>
      <c r="YR44" s="8" t="n">
        <v>0</v>
      </c>
      <c r="YS44" s="8" t="n">
        <v>0</v>
      </c>
      <c r="YT44" s="8" t="n">
        <v>0</v>
      </c>
      <c r="YU44" s="8" t="n">
        <v>0</v>
      </c>
      <c r="YV44" s="8" t="n">
        <v>0</v>
      </c>
      <c r="YW44" s="8" t="n">
        <v>0</v>
      </c>
      <c r="YX44" s="8" t="n">
        <v>0</v>
      </c>
      <c r="YY44" s="8" t="n">
        <v>0</v>
      </c>
      <c r="YZ44" s="8" t="n">
        <v>1</v>
      </c>
      <c r="ZA44" s="48" t="n"/>
      <c r="ZB44" s="48" t="n"/>
      <c r="ZC44" s="48" t="n"/>
      <c r="ZD44" s="48" t="n"/>
      <c r="ZE44" s="48" t="n"/>
      <c r="ZF44" s="48" t="n"/>
      <c r="ZG44" s="48" t="n"/>
      <c r="ZH44" s="48" t="n"/>
      <c r="ZI44" s="48" t="n"/>
      <c r="ZJ44" s="48" t="n"/>
      <c r="ZK44" s="48" t="n"/>
      <c r="ZL44" s="48" t="n"/>
      <c r="ZM44" s="48" t="n"/>
      <c r="ZN44" s="48" t="n"/>
      <c r="ZO44" s="48" t="n"/>
      <c r="ZP44" s="48" t="n"/>
      <c r="ZQ44" s="48" t="n"/>
      <c r="ZR44" s="48" t="n"/>
      <c r="ZS44" s="48" t="n"/>
      <c r="ZT44" s="48" t="n"/>
      <c r="ZU44" s="48" t="n"/>
      <c r="ZV44" s="48" t="n"/>
      <c r="ZW44" s="48" t="n"/>
      <c r="ZX44" s="48" t="n"/>
      <c r="ZY44" s="48" t="n"/>
      <c r="ZZ44" s="48" t="n"/>
      <c r="AAA44" s="48" t="n"/>
      <c r="AAB44" s="8" t="n">
        <v>2</v>
      </c>
      <c r="AAC44" s="48" t="n"/>
      <c r="AAD44" s="48" t="n"/>
      <c r="AAE44" s="48" t="n"/>
      <c r="AAF44" s="48" t="n"/>
      <c r="AAG44" s="48" t="n"/>
      <c r="AAH44" s="48" t="n"/>
      <c r="AAI44" s="48" t="n"/>
      <c r="AAJ44" s="48" t="inlineStr">
        <is>
          <t>Pakan kering (misal: konsentrat, silase, pelet)</t>
        </is>
      </c>
      <c r="AAK44" s="48" t="n"/>
      <c r="AAL44" s="48" t="inlineStr">
        <is>
          <t>Tidak</t>
        </is>
      </c>
      <c r="AAM44" s="48" t="n"/>
      <c r="AAN44" s="48" t="n"/>
      <c r="AAO44" s="48" t="n"/>
      <c r="AAP44" s="48" t="n"/>
      <c r="AAQ44" s="48" t="n"/>
      <c r="AAR44" s="48" t="inlineStr">
        <is>
          <t>Tidak</t>
        </is>
      </c>
      <c r="AAS44" s="48" t="inlineStr">
        <is>
          <t>Tidak pasti/ragu-ragu</t>
        </is>
      </c>
      <c r="AAT44" s="48" t="inlineStr">
        <is>
          <t>Dibuang ke lahan sekitar kandang - yg ditanami tanaman</t>
        </is>
      </c>
      <c r="AAU44" s="8" t="n">
        <v>0</v>
      </c>
      <c r="AAV44" s="8" t="n">
        <v>0</v>
      </c>
      <c r="AAW44" s="8" t="n">
        <v>0</v>
      </c>
      <c r="AAX44" s="8" t="n">
        <v>1</v>
      </c>
      <c r="AAY44" s="8" t="n">
        <v>0</v>
      </c>
      <c r="AAZ44" s="8" t="n">
        <v>0</v>
      </c>
      <c r="ABA44" s="8" t="n">
        <v>0</v>
      </c>
      <c r="ABB44" s="48" t="n"/>
      <c r="ABC44" s="48" t="n"/>
      <c r="ABD44" s="48" t="n"/>
      <c r="ABE44" s="48" t="n"/>
      <c r="ABF44" s="48" t="n"/>
      <c r="ABG44" s="48" t="n"/>
      <c r="ABH44" s="48" t="n"/>
      <c r="ABI44" s="48" t="n"/>
      <c r="ABJ44" s="48" t="n"/>
      <c r="ABK44" s="48" t="n"/>
      <c r="ABL44" s="48" t="n"/>
      <c r="ABM44" s="48" t="n"/>
      <c r="ABN44" s="48" t="n"/>
      <c r="ABO44" s="48" t="n"/>
      <c r="ABP44" s="48" t="n"/>
      <c r="ABQ44" s="48" t="inlineStr">
        <is>
          <t>Bunga dan pohon pisang</t>
        </is>
      </c>
      <c r="ABR44" s="48" t="inlineStr">
        <is>
          <t>Sangat jarang (2 bulan sekali)</t>
        </is>
      </c>
      <c r="ABS44" s="48" t="n"/>
      <c r="ABT44" s="8" t="n">
        <v>1000</v>
      </c>
      <c r="ABU44" s="48" t="n"/>
      <c r="ABV44" s="48" t="n"/>
      <c r="ABW44" s="48" t="n"/>
      <c r="ABX44" s="48" t="n"/>
      <c r="ABY44" s="48" t="n"/>
      <c r="ABZ44" s="48" t="n"/>
      <c r="ACA44" s="48" t="n"/>
      <c r="ACB44" s="48" t="n"/>
      <c r="ACC44" s="48" t="n"/>
      <c r="ACD44" s="48" t="n"/>
      <c r="ACE44" s="48" t="n"/>
      <c r="ACF44" s="48" t="n"/>
      <c r="ACG44" s="48" t="n"/>
      <c r="ACH44" s="48" t="n"/>
      <c r="ACI44" s="48" t="n"/>
      <c r="ACJ44" s="48" t="n"/>
      <c r="ACK44" s="48" t="inlineStr">
        <is>
          <t>Ladang/sawah terlalu jauh, sulit untuk mengangkut ke sana</t>
        </is>
      </c>
      <c r="ACL44" s="8" t="n">
        <v>0</v>
      </c>
      <c r="ACM44" s="8" t="n">
        <v>0</v>
      </c>
      <c r="ACN44" s="8" t="n">
        <v>0</v>
      </c>
      <c r="ACO44" s="8" t="n">
        <v>1</v>
      </c>
      <c r="ACP44" s="8" t="n">
        <v>0</v>
      </c>
      <c r="ACQ44" s="8" t="n">
        <v>0</v>
      </c>
      <c r="ACR44" s="8" t="n">
        <v>0</v>
      </c>
      <c r="ACS44" s="48" t="n"/>
      <c r="ACT44" s="48" t="inlineStr">
        <is>
          <t>-</t>
        </is>
      </c>
      <c r="ACU44" s="48" t="inlineStr">
        <is>
          <t>Manfaat cukup signifikan, terasa di kehidupan sehari-hari</t>
        </is>
      </c>
      <c r="ACV44" s="48" t="inlineStr">
        <is>
          <t>Sama saja</t>
        </is>
      </c>
      <c r="ACW44" s="48" t="inlineStr">
        <is>
          <t>Anggota keluarga - Perempuan dewasa</t>
        </is>
      </c>
      <c r="ACX44" s="48" t="inlineStr">
        <is>
          <t>Netral/tidak tahu</t>
        </is>
      </c>
      <c r="ACY44" s="48" t="inlineStr">
        <is>
          <t>Anggota keluarga - Laki-laki dewasa Anggota keluarga - Perempuan dewasa Anggota keluarga - Anak-anak</t>
        </is>
      </c>
      <c r="ACZ44" s="8" t="n">
        <v>1</v>
      </c>
      <c r="ADA44" s="8" t="n">
        <v>1</v>
      </c>
      <c r="ADB44" s="8" t="n">
        <v>1</v>
      </c>
      <c r="ADC44" s="8" t="n">
        <v>0</v>
      </c>
      <c r="ADD44" s="48" t="inlineStr">
        <is>
          <t>Cukup puas</t>
        </is>
      </c>
      <c r="ADE44" s="48" t="inlineStr">
        <is>
          <t>Cukup puas</t>
        </is>
      </c>
      <c r="ADF44" s="48" t="inlineStr">
        <is>
          <t>Cukup puas</t>
        </is>
      </c>
      <c r="ADG44" s="48" t="inlineStr">
        <is>
          <t>Cukup puas</t>
        </is>
      </c>
      <c r="ADH44" s="48" t="inlineStr">
        <is>
          <t>Tidak</t>
        </is>
      </c>
      <c r="ADI44" s="48" t="n"/>
      <c r="ADJ44" s="48" t="inlineStr">
        <is>
          <t>Cukup puas</t>
        </is>
      </c>
      <c r="ADK44" s="48" t="n"/>
      <c r="ADL44" s="48" t="n"/>
      <c r="ADM44" s="48" t="n"/>
      <c r="ADN44" s="48" t="n"/>
      <c r="ADO44" s="48" t="n"/>
      <c r="ADP44" s="48" t="n"/>
      <c r="ADQ44" s="48" t="n"/>
      <c r="ADR44" s="48" t="n"/>
      <c r="ADS44" s="48" t="n"/>
      <c r="ADT44" s="48" t="n"/>
      <c r="ADU44" s="48" t="inlineStr">
        <is>
          <t>Memperbaiki sendiri Dibiarkan saja</t>
        </is>
      </c>
      <c r="ADV44" s="8" t="n">
        <v>0</v>
      </c>
      <c r="ADW44" s="8" t="n">
        <v>0</v>
      </c>
      <c r="ADX44" s="8" t="n">
        <v>0</v>
      </c>
      <c r="ADY44" s="8" t="n">
        <v>0</v>
      </c>
      <c r="ADZ44" s="8" t="n">
        <v>0</v>
      </c>
      <c r="AEA44" s="8" t="n">
        <v>1</v>
      </c>
      <c r="AEB44" s="8" t="n">
        <v>1</v>
      </c>
      <c r="AEC44" s="8" t="n">
        <v>0</v>
      </c>
      <c r="AED44" s="48" t="inlineStr">
        <is>
          <t>-</t>
        </is>
      </c>
      <c r="AEE44" s="48" t="inlineStr">
        <is>
          <t>Laki-laki dewasa</t>
        </is>
      </c>
      <c r="AEF44" s="48" t="n"/>
      <c r="AEG44" s="48" t="inlineStr">
        <is>
          <t>Menelepon atau WA langsung</t>
        </is>
      </c>
      <c r="AEH44" s="48" t="n"/>
      <c r="AEI44" s="48" t="inlineStr">
        <is>
          <t>-</t>
        </is>
      </c>
      <c r="AEJ44" s="48" t="inlineStr">
        <is>
          <t>Kadang-kadang</t>
        </is>
      </c>
      <c r="AEK44" s="48" t="inlineStr">
        <is>
          <t>Pengurangan pengeluaran rumah tangga (bahan bakar minyak, pupuk, dll.) Lebih aman Peningkatan kebersihan kandang ternak</t>
        </is>
      </c>
      <c r="AEL44" s="8" t="n">
        <v>1</v>
      </c>
      <c r="AEM44" s="8" t="n">
        <v>0</v>
      </c>
      <c r="AEN44" s="8" t="n">
        <v>0</v>
      </c>
      <c r="AEO44" s="8" t="n">
        <v>0</v>
      </c>
      <c r="AEP44" s="8" t="n">
        <v>1</v>
      </c>
      <c r="AEQ44" s="8" t="n">
        <v>0</v>
      </c>
      <c r="AER44" s="8" t="n">
        <v>1</v>
      </c>
      <c r="AES44" s="8" t="n">
        <v>0</v>
      </c>
      <c r="AET44" s="8" t="n">
        <v>0</v>
      </c>
      <c r="AEU44" s="8" t="n">
        <v>0</v>
      </c>
      <c r="AEV44" s="8" t="n">
        <v>0</v>
      </c>
      <c r="AEW44" s="8" t="n">
        <v>0</v>
      </c>
      <c r="AEX44" s="48" t="n"/>
      <c r="AEY44" s="48" t="inlineStr">
        <is>
          <t>Memasak lebih aman</t>
        </is>
      </c>
      <c r="AEZ44" s="48" t="n"/>
      <c r="AFA44" s="48" t="inlineStr">
        <is>
          <t>Yayasan Rumah Energi (YRE)</t>
        </is>
      </c>
      <c r="AFB44" s="48" t="n"/>
      <c r="AFC44" s="48" t="inlineStr">
        <is>
          <t>1000095756-22_13_14.jpg</t>
        </is>
      </c>
      <c r="AFD44" s="16" t="inlineStr">
        <is>
          <t>https://kf.kobotoolbox.org/api/v2/assets/avstPQqLr3Ab3ZdcVTXZ6f/data/673236048/attachments/attc4fh25BNYJsDRvqhEQANi/</t>
        </is>
      </c>
      <c r="AFE44" s="48" t="inlineStr">
        <is>
          <t>1000095794-22_14_26.jpg</t>
        </is>
      </c>
      <c r="AFF44" s="16" t="inlineStr">
        <is>
          <t>https://kf.kobotoolbox.org/api/v2/assets/avstPQqLr3Ab3ZdcVTXZ6f/data/673236048/attachments/att8og4DELe9cc5DV6G6Vx4g/</t>
        </is>
      </c>
      <c r="AFG44" s="48" t="inlineStr">
        <is>
          <t>Inrawan</t>
        </is>
      </c>
      <c r="AFH44" s="48" t="n"/>
      <c r="AFI44" s="27" t="inlineStr">
        <is>
          <t>-</t>
        </is>
      </c>
      <c r="AFJ44" s="48" t="n"/>
      <c r="AFK44" s="48" t="n"/>
      <c r="AFL44" s="48" t="n"/>
      <c r="AFM44" s="48" t="n"/>
      <c r="AFN44" s="48" t="n"/>
      <c r="AFO44" s="48" t="n"/>
      <c r="AFP44" s="48" t="n"/>
      <c r="AFQ44" s="48" t="n"/>
      <c r="AFR44" s="48" t="n"/>
      <c r="AFS44" s="48" t="n"/>
      <c r="AFT44" s="48" t="n"/>
      <c r="AFU44" s="48" t="n"/>
      <c r="AFV44" s="48" t="n"/>
      <c r="AFW44" s="48" t="n"/>
      <c r="AFX44" s="48" t="n"/>
      <c r="AFY44" s="48" t="n"/>
      <c r="AFZ44" s="48" t="n"/>
      <c r="AGA44" s="48" t="n"/>
      <c r="AGB44" s="48" t="n"/>
      <c r="AGC44" s="48" t="n"/>
      <c r="AGD44" s="48" t="n"/>
      <c r="AGE44" s="48" t="n"/>
      <c r="AGF44" s="48" t="n"/>
      <c r="AGG44" s="48" t="n"/>
      <c r="AGH44" s="48" t="n"/>
      <c r="AGI44" s="48" t="n"/>
      <c r="AGJ44" s="48" t="n"/>
      <c r="AGK44" s="48" t="n"/>
      <c r="AGL44" s="48" t="n"/>
      <c r="AGM44" s="48" t="n"/>
      <c r="AGN44" s="48" t="n"/>
      <c r="AGO44" s="48" t="n"/>
      <c r="AGP44" s="48" t="n"/>
      <c r="AGQ44" s="48" t="n"/>
      <c r="AGR44" s="48" t="n"/>
      <c r="AGS44" s="48" t="n"/>
      <c r="AGT44" s="48" t="n"/>
      <c r="AGU44" s="48" t="n"/>
      <c r="AGV44" s="48" t="n"/>
      <c r="AGW44" s="48" t="n"/>
      <c r="AGX44" s="48" t="n"/>
      <c r="AGY44" s="48" t="n"/>
      <c r="AGZ44" s="48" t="n"/>
      <c r="AHA44" s="48" t="n"/>
      <c r="AHB44" s="48" t="n"/>
      <c r="AHC44" s="48" t="n"/>
      <c r="AHD44" s="48" t="n"/>
      <c r="AHE44" s="48" t="n"/>
      <c r="AHF44" s="48" t="n"/>
      <c r="AHG44" s="48" t="n"/>
      <c r="AHH44" s="48" t="n"/>
      <c r="AHI44" s="48" t="n"/>
      <c r="AHJ44" s="48" t="n"/>
      <c r="AHK44" s="48" t="n"/>
      <c r="AHL44" s="48" t="n"/>
      <c r="AHM44" s="48" t="n"/>
      <c r="AHN44" s="48" t="n"/>
      <c r="AHO44" s="48" t="n"/>
      <c r="AHP44" s="48" t="n"/>
      <c r="AHQ44" s="48" t="n"/>
      <c r="AHR44" s="48" t="n"/>
      <c r="AHS44" s="48" t="n"/>
      <c r="AHT44" s="48" t="n"/>
      <c r="AHU44" s="48" t="n"/>
      <c r="AHV44" s="48" t="n"/>
      <c r="AHW44" s="48" t="n"/>
      <c r="AHX44" s="48" t="n"/>
      <c r="AHY44" s="48" t="n"/>
      <c r="AHZ44" s="48" t="n"/>
      <c r="AIA44" s="48" t="n"/>
      <c r="AIB44" s="48" t="n"/>
      <c r="AIC44" s="48" t="n"/>
      <c r="AID44" s="48" t="n"/>
      <c r="AIE44" s="48" t="n"/>
      <c r="AIF44" s="48" t="n"/>
      <c r="AIG44" s="48" t="n"/>
      <c r="AIH44" s="48" t="n"/>
      <c r="AII44" s="48" t="n"/>
      <c r="AIJ44" s="48" t="n"/>
      <c r="AIK44" s="48" t="n"/>
      <c r="AIL44" s="48" t="n"/>
      <c r="AIM44" s="48" t="n"/>
      <c r="AIN44" s="48" t="n"/>
      <c r="AIO44" s="48" t="n"/>
      <c r="AIP44" s="48" t="n"/>
      <c r="AIQ44" s="48" t="n"/>
      <c r="AIR44" s="48" t="n"/>
      <c r="AIS44" s="48" t="n"/>
      <c r="AIT44" s="48" t="n"/>
      <c r="AIU44" s="48" t="n"/>
      <c r="AIV44" s="48" t="n"/>
      <c r="AIW44" s="48" t="n"/>
      <c r="AIX44" s="48" t="n"/>
      <c r="AIY44" s="48" t="n"/>
      <c r="AIZ44" s="48" t="n"/>
      <c r="AJA44" s="48" t="n"/>
      <c r="AJB44" s="48" t="n"/>
      <c r="AJC44" s="48" t="n"/>
      <c r="AJD44" s="48" t="n"/>
      <c r="AJE44" s="48" t="n"/>
      <c r="AJF44" s="48" t="n"/>
      <c r="AJG44" s="48" t="n"/>
      <c r="AJH44" s="48" t="n"/>
      <c r="AJI44" s="48" t="n"/>
      <c r="AJJ44" s="48" t="n"/>
      <c r="AJK44" s="48" t="n"/>
      <c r="AJL44" s="48" t="n"/>
      <c r="AJM44" s="48" t="n"/>
      <c r="AJN44" s="48" t="n"/>
      <c r="AJO44" s="48" t="n"/>
      <c r="AJP44" s="48" t="n"/>
      <c r="AJQ44" s="48" t="n"/>
      <c r="AJR44" s="48" t="n"/>
      <c r="AJS44" s="48" t="n"/>
      <c r="AJT44" s="48" t="n"/>
      <c r="AJU44" s="48" t="n"/>
      <c r="AJV44" s="48" t="n"/>
      <c r="AJW44" s="48" t="n"/>
      <c r="AJX44" s="48" t="n"/>
      <c r="AJY44" s="48" t="n"/>
      <c r="AJZ44" s="48" t="n"/>
      <c r="AKA44" s="48" t="n"/>
      <c r="AKB44" s="48" t="n"/>
      <c r="AKC44" s="48" t="n"/>
      <c r="AKD44" s="48" t="n"/>
      <c r="AKE44" s="48" t="n"/>
      <c r="AKF44" s="48" t="n"/>
      <c r="AKG44" s="48" t="n"/>
      <c r="AKH44" s="48" t="n"/>
      <c r="AKI44" s="48" t="n"/>
      <c r="AKJ44" s="48" t="n"/>
      <c r="AKK44" s="48" t="n"/>
      <c r="AKL44" s="48" t="n"/>
      <c r="AKM44" s="48" t="n"/>
      <c r="AKN44" s="48" t="n"/>
      <c r="AKO44" s="48" t="n"/>
      <c r="AKP44" s="48" t="n"/>
      <c r="AKQ44" s="48" t="n"/>
      <c r="AKR44" s="48" t="n"/>
      <c r="AKS44" s="48" t="n"/>
      <c r="AKT44" s="48" t="n"/>
      <c r="AKU44" s="48" t="n"/>
      <c r="AKV44" s="48" t="n"/>
      <c r="AKW44" s="48" t="n"/>
      <c r="AKX44" s="48" t="n"/>
      <c r="AKY44" s="48" t="n"/>
      <c r="AKZ44" s="48" t="n"/>
      <c r="ALA44" s="48" t="n"/>
      <c r="ALB44" s="48" t="n"/>
      <c r="ALC44" s="48" t="n"/>
      <c r="ALD44" s="48" t="n"/>
      <c r="ALE44" s="48" t="n"/>
      <c r="ALF44" s="48" t="n"/>
      <c r="ALG44" s="48" t="n"/>
      <c r="ALH44" s="48" t="n"/>
      <c r="ALI44" s="48" t="n"/>
      <c r="ALJ44" s="48" t="n"/>
      <c r="ALK44" s="48" t="n"/>
      <c r="ALL44" s="48" t="n"/>
      <c r="ALM44" s="48" t="n"/>
      <c r="ALN44" s="48" t="n"/>
      <c r="ALO44" s="48" t="n"/>
      <c r="ALP44" s="48" t="n"/>
      <c r="ALQ44" s="48" t="n"/>
      <c r="ALR44" s="48" t="n"/>
      <c r="ALS44" s="48" t="n"/>
      <c r="ALT44" s="48" t="n"/>
      <c r="ALU44" s="48" t="n"/>
      <c r="ALV44" s="48" t="n"/>
      <c r="ALW44" s="48" t="n"/>
      <c r="ALX44" s="48" t="n"/>
      <c r="ALY44" s="48" t="n"/>
      <c r="ALZ44" s="48" t="n"/>
      <c r="AMA44" s="48" t="n"/>
      <c r="AMB44" s="48" t="n"/>
      <c r="AMC44" s="48" t="n"/>
      <c r="AMD44" s="48" t="n"/>
      <c r="AME44" s="48" t="n"/>
      <c r="AMF44" s="48" t="n"/>
      <c r="AMG44" s="48" t="n"/>
      <c r="AMH44" s="48" t="n"/>
      <c r="AMI44" s="48" t="n"/>
      <c r="AMJ44" s="48" t="n"/>
      <c r="AMK44" s="48" t="n"/>
      <c r="AML44" s="48" t="n"/>
      <c r="AMM44" s="48" t="n"/>
      <c r="AMN44" s="48" t="n"/>
      <c r="AMO44" s="48" t="n"/>
      <c r="AMP44" s="48" t="n"/>
      <c r="AMQ44" s="48" t="n"/>
      <c r="AMR44" s="48" t="n"/>
      <c r="AMS44" s="48" t="n"/>
      <c r="AMT44" s="48" t="n"/>
      <c r="AMU44" s="48" t="n"/>
      <c r="AMV44" s="48" t="n"/>
      <c r="AMW44" s="48" t="n"/>
      <c r="AMX44" s="48" t="n"/>
      <c r="AMY44" s="48" t="n"/>
      <c r="AMZ44" s="48" t="n"/>
      <c r="ANA44" s="48" t="n"/>
      <c r="ANB44" s="48" t="n"/>
      <c r="ANC44" s="48" t="n"/>
      <c r="AND44" s="48" t="n"/>
      <c r="ANE44" s="48" t="n"/>
      <c r="ANF44" s="48" t="n"/>
      <c r="ANG44" s="48" t="n"/>
      <c r="ANH44" s="48" t="n"/>
      <c r="ANI44" s="48" t="n"/>
      <c r="ANJ44" s="48" t="n"/>
      <c r="ANK44" s="48" t="n"/>
      <c r="ANL44" s="48" t="n"/>
      <c r="ANM44" s="48" t="n"/>
      <c r="ANN44" s="48" t="n"/>
      <c r="ANO44" s="48" t="n"/>
      <c r="ANP44" s="48" t="n"/>
      <c r="ANQ44" s="48" t="n"/>
      <c r="ANR44" s="48" t="n"/>
      <c r="ANS44" s="48" t="n"/>
      <c r="ANT44" s="48" t="n"/>
      <c r="ANU44" s="48" t="n"/>
      <c r="ANV44" s="48" t="n"/>
      <c r="ANW44" s="48" t="n"/>
      <c r="ANX44" s="48" t="n"/>
      <c r="ANY44" s="48" t="n"/>
      <c r="ANZ44" s="48" t="n"/>
      <c r="AOA44" s="48" t="n"/>
      <c r="AOB44" s="48" t="n"/>
      <c r="AOC44" s="48" t="n"/>
      <c r="AOD44" s="48" t="n"/>
      <c r="AOE44" s="48" t="n"/>
      <c r="AOF44" s="48" t="n"/>
      <c r="AOG44" s="48" t="n"/>
      <c r="AOH44" s="48" t="n"/>
      <c r="AOI44" s="48" t="n"/>
      <c r="AOJ44" s="48" t="n"/>
      <c r="AOK44" s="48" t="n"/>
      <c r="AOL44" s="48" t="n"/>
      <c r="AOM44" s="48" t="n"/>
      <c r="AON44" s="48" t="n"/>
      <c r="AOO44" s="48" t="n"/>
      <c r="AOP44" s="48" t="n"/>
      <c r="AOQ44" s="48" t="n"/>
      <c r="AOR44" s="48" t="n"/>
      <c r="AOS44" s="48" t="n"/>
      <c r="AOT44" s="48" t="n"/>
      <c r="AOU44" s="48" t="n"/>
      <c r="AOV44" s="48" t="n"/>
      <c r="AOW44" s="48" t="n"/>
      <c r="AOX44" s="48" t="n"/>
      <c r="AOY44" s="48" t="n"/>
      <c r="AOZ44" s="48" t="n"/>
      <c r="APA44" s="48" t="n"/>
      <c r="APB44" s="48" t="n"/>
      <c r="APC44" s="48" t="n"/>
      <c r="APD44" s="48" t="n"/>
      <c r="APE44" s="48" t="n"/>
      <c r="APF44" s="48" t="n"/>
      <c r="APG44" s="48" t="n"/>
      <c r="APH44" s="48" t="n"/>
      <c r="API44" s="48" t="n"/>
      <c r="APJ44" s="48" t="n"/>
      <c r="APK44" s="48" t="n"/>
      <c r="APL44" s="48" t="n"/>
      <c r="APM44" s="48" t="n"/>
      <c r="APN44" s="48" t="n"/>
      <c r="APO44" s="48" t="n"/>
      <c r="APP44" s="48" t="n"/>
      <c r="APQ44" s="48" t="n"/>
      <c r="APR44" s="48" t="n"/>
      <c r="APS44" s="48" t="n"/>
      <c r="APT44" s="48" t="n"/>
      <c r="APU44" s="48" t="n"/>
      <c r="APV44" s="48" t="n"/>
      <c r="APW44" s="48" t="n"/>
      <c r="APX44" s="48" t="n"/>
      <c r="APY44" s="48" t="n"/>
      <c r="APZ44" s="48" t="n"/>
      <c r="AQA44" s="48" t="n"/>
      <c r="AQB44" s="48" t="n"/>
      <c r="AQC44" s="48" t="n"/>
      <c r="AQD44" s="48" t="n"/>
      <c r="AQE44" s="48" t="n"/>
      <c r="AQF44" s="48" t="n"/>
      <c r="AQG44" s="48" t="n"/>
      <c r="AQH44" s="48" t="n"/>
      <c r="AQI44" s="48" t="n"/>
      <c r="AQJ44" s="48" t="n"/>
      <c r="AQK44" s="48" t="n"/>
      <c r="AQL44" s="48" t="n"/>
      <c r="AQM44" s="48" t="n"/>
      <c r="AQN44" s="48" t="n"/>
      <c r="AQO44" s="48" t="n"/>
      <c r="AQP44" s="48" t="n"/>
      <c r="AQQ44" s="48" t="n"/>
      <c r="AQR44" s="48" t="n"/>
      <c r="AQS44" s="48" t="n"/>
      <c r="AQT44" s="48" t="n"/>
      <c r="AQU44" s="48" t="n"/>
      <c r="AQV44" s="48" t="n"/>
      <c r="AQW44" s="48" t="n"/>
      <c r="AQX44" s="48" t="n"/>
      <c r="AQY44" s="48" t="n"/>
      <c r="AQZ44" s="48" t="n"/>
      <c r="ARA44" s="48" t="n"/>
      <c r="ARB44" s="48" t="n"/>
      <c r="ARC44" s="48" t="n"/>
      <c r="ARD44" s="48" t="n"/>
      <c r="ARE44" s="48" t="n"/>
      <c r="ARF44" s="48" t="n"/>
      <c r="ARG44" s="48" t="n"/>
      <c r="ARH44" s="48" t="n"/>
      <c r="ARI44" s="48" t="n"/>
      <c r="ARJ44" s="48" t="n"/>
      <c r="ARK44" s="48" t="n"/>
      <c r="ARL44" s="48" t="n"/>
      <c r="ARM44" s="48" t="n"/>
      <c r="ARN44" s="48" t="n"/>
      <c r="ARO44" s="48" t="n"/>
      <c r="ARP44" s="48" t="n"/>
      <c r="ARQ44" s="48" t="n"/>
      <c r="ARR44" s="48" t="n"/>
      <c r="ARS44" s="48" t="n"/>
      <c r="ART44" s="48" t="n"/>
      <c r="ARU44" s="48" t="n"/>
      <c r="ARV44" s="48" t="n"/>
      <c r="ARW44" s="48" t="n"/>
      <c r="ARX44" s="48" t="n"/>
      <c r="ARY44" s="48" t="n"/>
      <c r="ARZ44" s="48" t="n"/>
      <c r="ASA44" s="48" t="n"/>
      <c r="ASB44" s="48" t="n"/>
      <c r="ASC44" s="48" t="n"/>
      <c r="ASD44" s="48" t="n"/>
      <c r="ASE44" s="48" t="n"/>
      <c r="ASF44" s="48" t="n"/>
      <c r="ASG44" s="48" t="n"/>
      <c r="ASH44" s="48" t="n"/>
      <c r="ASI44" s="48" t="n"/>
      <c r="ASJ44" s="48" t="n"/>
      <c r="ASK44" s="48" t="n"/>
      <c r="ASL44" s="48" t="n"/>
      <c r="ASM44" s="48" t="n"/>
      <c r="ASN44" s="48" t="n"/>
      <c r="ASO44" s="48" t="n"/>
      <c r="ASP44" s="48" t="n"/>
      <c r="ASQ44" s="48" t="n"/>
      <c r="ASR44" s="48" t="n"/>
      <c r="ASS44" s="48" t="n"/>
      <c r="AST44" s="48" t="n"/>
      <c r="ASU44" s="48" t="n"/>
      <c r="ASV44" s="48" t="n"/>
      <c r="ASW44" s="48" t="n"/>
      <c r="ASX44" s="48" t="n"/>
      <c r="ASY44" s="48" t="n"/>
      <c r="ASZ44" s="48" t="n"/>
      <c r="ATA44" s="48" t="n"/>
      <c r="ATB44" s="48" t="n"/>
      <c r="ATC44" s="48" t="n"/>
      <c r="ATD44" s="48" t="n"/>
      <c r="ATE44" s="48" t="n"/>
      <c r="ATF44" s="48" t="n"/>
      <c r="ATG44" s="48" t="n"/>
      <c r="ATH44" s="48" t="n"/>
      <c r="ATI44" s="48" t="n"/>
      <c r="ATJ44" s="48" t="n"/>
      <c r="ATK44" s="48" t="n"/>
      <c r="ATL44" s="48" t="n"/>
      <c r="ATM44" s="48" t="n"/>
      <c r="ATN44" s="48" t="n"/>
      <c r="ATO44" s="48" t="n"/>
      <c r="ATP44" s="48" t="n"/>
      <c r="ATQ44" s="48" t="n"/>
      <c r="ATR44" s="48" t="n"/>
      <c r="ATS44" s="48" t="n"/>
      <c r="ATT44" s="48" t="n"/>
      <c r="ATU44" s="48" t="n"/>
      <c r="ATV44" s="48" t="n"/>
      <c r="ATW44" s="48" t="n"/>
      <c r="ATX44" s="48" t="n"/>
      <c r="ATY44" s="48" t="n"/>
      <c r="ATZ44" s="48" t="n"/>
      <c r="AUA44" s="48" t="n"/>
      <c r="AUB44" s="48" t="n"/>
      <c r="AUC44" s="48" t="n"/>
      <c r="AUD44" s="48" t="n"/>
      <c r="AUE44" s="48" t="n"/>
      <c r="AUF44" s="48" t="n"/>
      <c r="AUG44" s="48" t="n"/>
      <c r="AUH44" s="48" t="n"/>
      <c r="AUI44" s="48" t="n"/>
      <c r="AUJ44" s="48" t="n"/>
      <c r="AUK44" s="48" t="n"/>
      <c r="AUL44" s="48" t="n"/>
      <c r="AUM44" s="48" t="n"/>
      <c r="AUN44" s="48" t="n"/>
      <c r="AUO44" s="48" t="n"/>
      <c r="AUP44" s="48" t="n"/>
      <c r="AUQ44" s="48" t="n"/>
      <c r="AUR44" s="48" t="n"/>
      <c r="AUS44" s="48" t="n"/>
      <c r="AUT44" s="48" t="n"/>
      <c r="AUU44" s="48" t="n"/>
      <c r="AUV44" s="48" t="n"/>
      <c r="AUW44" s="48" t="n"/>
      <c r="AUX44" s="48" t="n"/>
      <c r="AUY44" s="48" t="n"/>
      <c r="AUZ44" s="48" t="n"/>
      <c r="AVA44" s="48" t="n"/>
      <c r="AVB44" s="48" t="n"/>
      <c r="AVC44" s="48" t="n"/>
      <c r="AVD44" s="48" t="n"/>
      <c r="AVE44" s="48" t="n"/>
      <c r="AVF44" s="48" t="n"/>
      <c r="AVG44" s="48" t="n"/>
      <c r="AVH44" s="48" t="n"/>
      <c r="AVI44" s="48" t="n"/>
      <c r="AVJ44" s="48" t="n"/>
      <c r="AVK44" s="48" t="n"/>
      <c r="AVL44" s="48" t="n"/>
      <c r="AVM44" s="48" t="n"/>
      <c r="AVN44" s="48" t="n"/>
      <c r="AVO44" s="48" t="n"/>
      <c r="AVP44" s="48" t="n"/>
      <c r="AVQ44" s="48" t="n"/>
      <c r="AVR44" s="48" t="n"/>
      <c r="AVS44" s="48" t="n"/>
      <c r="AVT44" s="48" t="n"/>
      <c r="AVU44" s="48" t="n"/>
      <c r="AVV44" s="48" t="n"/>
      <c r="AVW44" s="48" t="n"/>
      <c r="AVX44" s="48" t="n"/>
      <c r="AVY44" s="48" t="n"/>
      <c r="AVZ44" s="48" t="n"/>
      <c r="AWA44" s="8" t="n">
        <v>673236048</v>
      </c>
      <c r="AWB44" s="48" t="inlineStr">
        <is>
          <t>50d52b36-9424-4128-a7f9-368097b1abc4</t>
        </is>
      </c>
      <c r="AWC44" s="6" t="n">
        <v>46069</v>
      </c>
      <c r="AWD44" s="48" t="n"/>
      <c r="AWE44" s="48" t="n"/>
      <c r="AWF44" s="48" t="inlineStr">
        <is>
          <t>submitted_via_web</t>
        </is>
      </c>
      <c r="AWG44" s="48" t="n"/>
      <c r="AWH44" s="48" t="inlineStr">
        <is>
          <t>vyNMZfRj9dojjrwxZxh2FZ</t>
        </is>
      </c>
      <c r="AWI44" s="48" t="n"/>
      <c r="AWJ44" s="48" t="inlineStr">
        <is>
          <t>uuid:50d52b36-9424-4128-a7f9-368097b1abc4</t>
        </is>
      </c>
      <c r="AWK44" s="8" t="n">
        <v>306</v>
      </c>
      <c r="AWL44" s="48" t="inlineStr">
        <is>
          <t>BSP0370</t>
        </is>
      </c>
      <c r="AWM44" s="8" t="n">
        <v>0</v>
      </c>
      <c r="AWN44" s="48" t="inlineStr">
        <is>
          <t>Year of Use valid, no validation needed</t>
        </is>
      </c>
      <c r="AWO44" s="37" t="b">
        <v>1</v>
      </c>
      <c r="AWP44" s="37" t="b">
        <v>1</v>
      </c>
      <c r="AWQ44" s="37" t="b">
        <v>1</v>
      </c>
      <c r="AWR44" s="37" t="b">
        <v>1</v>
      </c>
      <c r="AWS44" s="37" t="b">
        <v>1</v>
      </c>
      <c r="AWT44" s="37" t="b">
        <v>1</v>
      </c>
      <c r="AWU44" s="48" t="n"/>
      <c r="AWV44" s="8" t="n">
        <v>3</v>
      </c>
      <c r="AWW44" s="48" t="n"/>
      <c r="AWX44" s="48" t="n"/>
      <c r="AWY44" s="48" t="n"/>
      <c r="AWZ44" s="48" t="n"/>
    </row>
    <row r="45">
      <c r="A45" s="6" t="n">
        <v>46069</v>
      </c>
      <c r="B45" s="6" t="n">
        <v>46069</v>
      </c>
      <c r="C45" s="34" t="inlineStr">
        <is>
          <t>Siti Nurhalisa S</t>
        </is>
      </c>
      <c r="D45" s="34" t="inlineStr">
        <is>
          <t>Isa (Rungnga)</t>
        </is>
      </c>
      <c r="E45" s="8">
        <f>+620</f>
        <v/>
      </c>
      <c r="F45" s="48" t="inlineStr">
        <is>
          <t>-5.142011 119.684936 82.084 2.6640000343322754</t>
        </is>
      </c>
      <c r="G45" s="8" t="n">
        <v>-5.142011</v>
      </c>
      <c r="H45" s="8" t="n">
        <v>119.684936</v>
      </c>
      <c r="I45" s="8" t="n">
        <v>82.084</v>
      </c>
      <c r="J45" s="8" t="n">
        <v>2.664000034</v>
      </c>
      <c r="K45" s="8" t="n">
        <v>0</v>
      </c>
      <c r="L45" s="48" t="inlineStr">
        <is>
          <t>-5.142257 119.685059 114.316 1.3489999771118164</t>
        </is>
      </c>
      <c r="M45" s="8" t="n">
        <v>-5.142257</v>
      </c>
      <c r="N45" s="8" t="n">
        <v>119.685059</v>
      </c>
      <c r="O45" s="8" t="n">
        <v>114.316</v>
      </c>
      <c r="P45" s="8" t="n">
        <v>1.348999977</v>
      </c>
      <c r="Q45" s="8" t="n">
        <v>0</v>
      </c>
      <c r="R45" s="48" t="inlineStr">
        <is>
          <t>Sulawesi Selatan</t>
        </is>
      </c>
      <c r="S45" s="8" t="n">
        <v>0</v>
      </c>
      <c r="T45" s="8" t="n">
        <v>0</v>
      </c>
      <c r="U45" s="8" t="n">
        <v>0</v>
      </c>
      <c r="V45" s="8" t="n">
        <v>0</v>
      </c>
      <c r="W45" s="8" t="n">
        <v>0</v>
      </c>
      <c r="X45" s="8" t="n">
        <v>0</v>
      </c>
      <c r="Y45" s="8" t="n">
        <v>0</v>
      </c>
      <c r="Z45" s="8" t="n">
        <v>0</v>
      </c>
      <c r="AA45" s="8" t="n">
        <v>0</v>
      </c>
      <c r="AB45" s="8" t="n">
        <v>1</v>
      </c>
      <c r="AC45" s="48" t="inlineStr">
        <is>
          <t>Maros</t>
        </is>
      </c>
      <c r="AD45" s="48" t="inlineStr">
        <is>
          <t>Tompobulu</t>
        </is>
      </c>
      <c r="AE45" s="48" t="inlineStr">
        <is>
          <t>Tompobulu</t>
        </is>
      </c>
      <c r="AF45" s="48" t="inlineStr">
        <is>
          <t>KSU BULU SAUKANG</t>
        </is>
      </c>
      <c r="AG45" s="48" t="inlineStr">
        <is>
          <t>BSP0385</t>
        </is>
      </c>
      <c r="AH45" s="8" t="n">
        <v>9</v>
      </c>
      <c r="AI45" s="48" t="inlineStr">
        <is>
          <t>VPA2</t>
        </is>
      </c>
      <c r="AJ45" s="48" t="inlineStr">
        <is>
          <t>Tidak aktif</t>
        </is>
      </c>
      <c r="AK45" s="8" t="n">
        <v>40</v>
      </c>
      <c r="AL45" s="48" t="inlineStr">
        <is>
          <t>Perempuan</t>
        </is>
      </c>
      <c r="AM45" s="48" t="inlineStr">
        <is>
          <t>Sudah menikah</t>
        </is>
      </c>
      <c r="AN45" s="48" t="inlineStr">
        <is>
          <t>SD/Sederajat</t>
        </is>
      </c>
      <c r="AO45" s="48" t="inlineStr">
        <is>
          <t>Petani</t>
        </is>
      </c>
      <c r="AP45" s="8" t="n">
        <v>1</v>
      </c>
      <c r="AQ45" s="8" t="n">
        <v>0</v>
      </c>
      <c r="AR45" s="8" t="n">
        <v>0</v>
      </c>
      <c r="AS45" s="8" t="n">
        <v>0</v>
      </c>
      <c r="AT45" s="8" t="n">
        <v>0</v>
      </c>
      <c r="AU45" s="8" t="n">
        <v>0</v>
      </c>
      <c r="AV45" s="8" t="n">
        <v>0</v>
      </c>
      <c r="AW45" s="8" t="n">
        <v>0</v>
      </c>
      <c r="AX45" s="48" t="n"/>
      <c r="AY45" s="48" t="inlineStr">
        <is>
          <t>Peternak</t>
        </is>
      </c>
      <c r="AZ45" s="8" t="n">
        <v>0</v>
      </c>
      <c r="BA45" s="8" t="n">
        <v>1</v>
      </c>
      <c r="BB45" s="8" t="n">
        <v>0</v>
      </c>
      <c r="BC45" s="8" t="n">
        <v>0</v>
      </c>
      <c r="BD45" s="8" t="n">
        <v>0</v>
      </c>
      <c r="BE45" s="8" t="n">
        <v>0</v>
      </c>
      <c r="BF45" s="8" t="n">
        <v>0</v>
      </c>
      <c r="BG45" s="8" t="n">
        <v>0</v>
      </c>
      <c r="BH45" s="11" t="n"/>
      <c r="BI45" s="48" t="inlineStr">
        <is>
          <t>Rp1.500.000 - Rp2.500.000</t>
        </is>
      </c>
      <c r="BJ45" s="8" t="n">
        <v>2</v>
      </c>
      <c r="BK45" s="8" t="n">
        <v>1</v>
      </c>
      <c r="BL45" s="8" t="n">
        <v>2</v>
      </c>
      <c r="BM45" s="8" t="n">
        <v>0</v>
      </c>
      <c r="BN45" s="48" t="inlineStr">
        <is>
          <t>Milik sendiri</t>
        </is>
      </c>
      <c r="BO45" s="48" t="inlineStr">
        <is>
          <t>Sederhana (tripleks, pelepah kayu, anyaman bambu)</t>
        </is>
      </c>
      <c r="BP45" s="8" t="n">
        <v>0</v>
      </c>
      <c r="BQ45" s="8" t="n">
        <v>0</v>
      </c>
      <c r="BR45" s="8" t="n">
        <v>1</v>
      </c>
      <c r="BS45" s="8" t="n">
        <v>0</v>
      </c>
      <c r="BT45" s="8" t="n">
        <v>0</v>
      </c>
      <c r="BU45" s="48" t="n"/>
      <c r="BV45" s="48" t="inlineStr">
        <is>
          <t>Bambu/kayu</t>
        </is>
      </c>
      <c r="BW45" s="8" t="n">
        <v>1</v>
      </c>
      <c r="BX45" s="8" t="n">
        <v>0</v>
      </c>
      <c r="BY45" s="8" t="n">
        <v>0</v>
      </c>
      <c r="BZ45" s="8" t="n">
        <v>0</v>
      </c>
      <c r="CA45" s="8" t="n">
        <v>0</v>
      </c>
      <c r="CB45" s="48" t="n"/>
      <c r="CC45" s="48" t="inlineStr">
        <is>
          <t>Seng</t>
        </is>
      </c>
      <c r="CD45" s="8" t="n">
        <v>0</v>
      </c>
      <c r="CE45" s="8" t="n">
        <v>0</v>
      </c>
      <c r="CF45" s="8" t="n">
        <v>0</v>
      </c>
      <c r="CG45" s="8" t="n">
        <v>0</v>
      </c>
      <c r="CH45" s="8" t="n">
        <v>1</v>
      </c>
      <c r="CI45" s="8" t="n">
        <v>0</v>
      </c>
      <c r="CJ45" s="8" t="n">
        <v>0</v>
      </c>
      <c r="CK45" s="48" t="n"/>
      <c r="CL45" s="48" t="inlineStr">
        <is>
          <t>Ya</t>
        </is>
      </c>
      <c r="CM45" s="8" t="n">
        <v>2017</v>
      </c>
      <c r="CN45" s="48" t="inlineStr">
        <is>
          <t>Fixed-Dome (Kubah Tetap)</t>
        </is>
      </c>
      <c r="CO45" s="48" t="inlineStr">
        <is>
          <t>2 m³ (1 ekor sapi, ±1,5 jam memasak/hari, ±15 kg slurry/hari)</t>
        </is>
      </c>
      <c r="CP45" s="48" t="inlineStr">
        <is>
          <t>Anggota keluarga - laki-laki</t>
        </is>
      </c>
      <c r="CQ45" s="8" t="n">
        <v>0</v>
      </c>
      <c r="CR45" s="8" t="n">
        <v>0</v>
      </c>
      <c r="CS45" s="8" t="n">
        <v>0</v>
      </c>
      <c r="CT45" s="8" t="n">
        <v>0</v>
      </c>
      <c r="CU45" s="8" t="n">
        <v>1</v>
      </c>
      <c r="CV45" s="8" t="n">
        <v>0</v>
      </c>
      <c r="CW45" s="8" t="n">
        <v>0</v>
      </c>
      <c r="CX45" s="8" t="n">
        <v>0</v>
      </c>
      <c r="CY45" s="48" t="inlineStr">
        <is>
          <t>Anggota keluarga - laki-laki</t>
        </is>
      </c>
      <c r="CZ45" s="8" t="n">
        <v>1</v>
      </c>
      <c r="DA45" s="8" t="n">
        <v>0</v>
      </c>
      <c r="DB45" s="8" t="n">
        <v>0</v>
      </c>
      <c r="DC45" s="48" t="n"/>
      <c r="DD45" s="48" t="inlineStr">
        <is>
          <t>Anggota keluarga - laki-laki</t>
        </is>
      </c>
      <c r="DE45" s="8" t="n">
        <v>1</v>
      </c>
      <c r="DF45" s="8" t="n">
        <v>0</v>
      </c>
      <c r="DG45" s="8" t="n">
        <v>0</v>
      </c>
      <c r="DH45" s="8" t="n">
        <v>0</v>
      </c>
      <c r="DI45" s="48" t="n"/>
      <c r="DJ45" s="48" t="inlineStr">
        <is>
          <t>Anggota keluarga - laki-laki</t>
        </is>
      </c>
      <c r="DK45" s="8" t="n">
        <v>1</v>
      </c>
      <c r="DL45" s="8" t="n">
        <v>0</v>
      </c>
      <c r="DM45" s="8" t="n">
        <v>0</v>
      </c>
      <c r="DN45" s="8" t="n">
        <v>0</v>
      </c>
      <c r="DO45" s="48" t="n"/>
      <c r="DP45" s="48" t="inlineStr">
        <is>
          <t>Tidak berfungsi sama sekali</t>
        </is>
      </c>
      <c r="DQ45" s="48" t="inlineStr">
        <is>
          <t>&gt;1 tahun yang lalu</t>
        </is>
      </c>
      <c r="DR45" s="17" t="inlineStr">
        <is>
          <t>Tidak ada ternak</t>
        </is>
      </c>
      <c r="DS45" s="48" t="n"/>
      <c r="DT45" s="48" t="n"/>
      <c r="DU45" s="48" t="n"/>
      <c r="DV45" s="48" t="n"/>
      <c r="DW45" s="48" t="n"/>
      <c r="DX45" s="48" t="n"/>
      <c r="DY45" s="48" t="n"/>
      <c r="DZ45" s="48" t="n"/>
      <c r="EA45" s="48" t="n"/>
      <c r="EB45" s="48" t="n"/>
      <c r="EC45" s="48" t="n"/>
      <c r="ED45" s="48" t="n"/>
      <c r="EE45" s="48" t="n"/>
      <c r="EF45" s="48" t="n"/>
      <c r="EG45" s="48" t="n"/>
      <c r="EH45" s="48" t="n"/>
      <c r="EI45" s="35" t="inlineStr">
        <is>
          <t>Tidak ada masalah</t>
        </is>
      </c>
      <c r="EJ45" s="8" t="n">
        <v>0</v>
      </c>
      <c r="EK45" s="8" t="n">
        <v>0</v>
      </c>
      <c r="EL45" s="8" t="n">
        <v>0</v>
      </c>
      <c r="EM45" s="8" t="n">
        <v>1</v>
      </c>
      <c r="EN45" s="8" t="n">
        <v>0</v>
      </c>
      <c r="EO45" s="48" t="n"/>
      <c r="EP45" s="48" t="inlineStr">
        <is>
          <t>Ya, cukup jelas dan mudah diikuti</t>
        </is>
      </c>
      <c r="EQ45" s="48" t="inlineStr">
        <is>
          <t>Bukan pelatihan</t>
        </is>
      </c>
      <c r="ER45" s="48" t="inlineStr">
        <is>
          <t>Lainnya</t>
        </is>
      </c>
      <c r="ES45" s="8" t="n">
        <v>0</v>
      </c>
      <c r="ET45" s="8" t="n">
        <v>0</v>
      </c>
      <c r="EU45" s="8" t="n">
        <v>0</v>
      </c>
      <c r="EV45" s="8" t="n">
        <v>1</v>
      </c>
      <c r="EW45" s="48" t="inlineStr">
        <is>
          <t>Teman</t>
        </is>
      </c>
      <c r="EX45" s="48" t="inlineStr">
        <is>
          <t>Anggota keluarga - Laki-laki</t>
        </is>
      </c>
      <c r="EY45" s="8" t="n">
        <v>1</v>
      </c>
      <c r="EZ45" s="8" t="n">
        <v>0</v>
      </c>
      <c r="FA45" s="8" t="n">
        <v>0</v>
      </c>
      <c r="FB45" s="48" t="n"/>
      <c r="FC45" s="48" t="inlineStr">
        <is>
          <t>Setiap bulan</t>
        </is>
      </c>
      <c r="FD45" s="48" t="n"/>
      <c r="FE45" s="48" t="inlineStr">
        <is>
          <t>Mengetahui</t>
        </is>
      </c>
      <c r="FF45" s="48" t="inlineStr">
        <is>
          <t>Selalu (setiap hari)</t>
        </is>
      </c>
      <c r="FG45" s="48" t="inlineStr">
        <is>
          <t>Mengetahui</t>
        </is>
      </c>
      <c r="FH45" s="48" t="inlineStr">
        <is>
          <t>Cukup sering (2 minggu sekali)</t>
        </is>
      </c>
      <c r="FI45" s="48" t="inlineStr">
        <is>
          <t>Mengetahui</t>
        </is>
      </c>
      <c r="FJ45" s="48" t="inlineStr">
        <is>
          <t>Cukup sering (2 minggu sekali)</t>
        </is>
      </c>
      <c r="FK45" s="48" t="inlineStr">
        <is>
          <t>Mengetahui</t>
        </is>
      </c>
      <c r="FL45" s="48" t="inlineStr">
        <is>
          <t>Cukup sering (2 minggu sekali)</t>
        </is>
      </c>
      <c r="FM45" s="48" t="inlineStr">
        <is>
          <t>Mengetahui</t>
        </is>
      </c>
      <c r="FN45" s="48" t="inlineStr">
        <is>
          <t>Sering (setiap minggu)</t>
        </is>
      </c>
      <c r="FO45" s="48" t="inlineStr">
        <is>
          <t>Mengetahui</t>
        </is>
      </c>
      <c r="FP45" s="48" t="inlineStr">
        <is>
          <t>Jarang (setiap bulan atau lebih)</t>
        </is>
      </c>
      <c r="FQ45" s="48" t="inlineStr">
        <is>
          <t>Mengetahui</t>
        </is>
      </c>
      <c r="FR45" s="48" t="inlineStr">
        <is>
          <t>Ya</t>
        </is>
      </c>
      <c r="FS45" s="48" t="inlineStr">
        <is>
          <t>Mengetahui</t>
        </is>
      </c>
      <c r="FT45" s="48" t="inlineStr">
        <is>
          <t>Ya, selalu</t>
        </is>
      </c>
      <c r="FU45" s="48" t="inlineStr">
        <is>
          <t>Laki-laki dewasa</t>
        </is>
      </c>
      <c r="FV45" s="8" t="n">
        <v>1</v>
      </c>
      <c r="FW45" s="8" t="n">
        <v>0</v>
      </c>
      <c r="FX45" s="8" t="n">
        <v>0</v>
      </c>
      <c r="FY45" s="8" t="n">
        <v>0</v>
      </c>
      <c r="FZ45" s="48" t="inlineStr">
        <is>
          <t>Sangat memahami</t>
        </is>
      </c>
      <c r="GA45" s="48" t="inlineStr">
        <is>
          <t>Teman/keluarga</t>
        </is>
      </c>
      <c r="GB45" s="8" t="n">
        <v>0</v>
      </c>
      <c r="GC45" s="8" t="n">
        <v>0</v>
      </c>
      <c r="GD45" s="8" t="n">
        <v>1</v>
      </c>
      <c r="GE45" s="8" t="n">
        <v>0</v>
      </c>
      <c r="GF45" s="48" t="n"/>
      <c r="GG45" s="48" t="inlineStr">
        <is>
          <t>Sering</t>
        </is>
      </c>
      <c r="GH45" s="48" t="inlineStr">
        <is>
          <t>Ya</t>
        </is>
      </c>
      <c r="GI45" s="48" t="inlineStr">
        <is>
          <t>Tetangga Teman/keluarga Komunitas lokal</t>
        </is>
      </c>
      <c r="GJ45" s="8" t="n">
        <v>1</v>
      </c>
      <c r="GK45" s="8" t="n">
        <v>1</v>
      </c>
      <c r="GL45" s="8" t="n">
        <v>1</v>
      </c>
      <c r="GM45" s="8" t="n">
        <v>0</v>
      </c>
      <c r="GN45" s="48" t="n"/>
      <c r="GO45" s="8" t="n">
        <v>9</v>
      </c>
      <c r="GP45" s="38" t="inlineStr">
        <is>
          <t>Sebagian</t>
        </is>
      </c>
      <c r="GQ45" s="48" t="inlineStr">
        <is>
          <t>LPG</t>
        </is>
      </c>
      <c r="GR45" s="8" t="n">
        <v>1</v>
      </c>
      <c r="GS45" s="8" t="n">
        <v>0</v>
      </c>
      <c r="GT45" s="8" t="n">
        <v>0</v>
      </c>
      <c r="GU45" s="8" t="n">
        <v>0</v>
      </c>
      <c r="GV45" s="8" t="n">
        <v>0</v>
      </c>
      <c r="GW45" s="8" t="n">
        <v>0</v>
      </c>
      <c r="GX45" s="8" t="n">
        <v>0</v>
      </c>
      <c r="GY45" s="48" t="n"/>
      <c r="GZ45" s="48" t="inlineStr">
        <is>
          <t>Ya</t>
        </is>
      </c>
      <c r="HA45" s="48" t="n"/>
      <c r="HB45" s="48" t="n"/>
      <c r="HC45" s="48" t="n"/>
      <c r="HD45" s="48" t="n"/>
      <c r="HE45" s="8" t="n">
        <v>12</v>
      </c>
      <c r="HF45" s="8" t="n">
        <v>72000</v>
      </c>
      <c r="HG45" s="8" t="n">
        <v>3</v>
      </c>
      <c r="HH45" s="8" t="n">
        <v>22000</v>
      </c>
      <c r="HI45" s="48" t="n"/>
      <c r="HJ45" s="48" t="n"/>
      <c r="HK45" s="48" t="n"/>
      <c r="HL45" s="48" t="n"/>
      <c r="HM45" s="48" t="n"/>
      <c r="HN45" s="48" t="n"/>
      <c r="HO45" s="48" t="n"/>
      <c r="HP45" s="48" t="n"/>
      <c r="HQ45" s="48" t="n"/>
      <c r="HR45" s="48" t="n"/>
      <c r="HS45" s="48" t="n"/>
      <c r="HT45" s="48" t="n"/>
      <c r="HU45" s="48" t="n"/>
      <c r="HV45" s="48" t="n"/>
      <c r="HW45" s="48" t="n"/>
      <c r="HX45" s="48" t="n"/>
      <c r="HY45" s="48" t="n"/>
      <c r="HZ45" s="48" t="n"/>
      <c r="IA45" s="8" t="n">
        <v>9</v>
      </c>
      <c r="IB45" s="8" t="n">
        <v>50000</v>
      </c>
      <c r="IC45" s="48" t="n"/>
      <c r="ID45" s="48" t="n"/>
      <c r="IE45" s="48" t="n"/>
      <c r="IF45" s="48" t="n"/>
      <c r="IG45" s="48" t="n"/>
      <c r="IH45" s="48" t="n"/>
      <c r="II45" s="48" t="n"/>
      <c r="IJ45" s="48" t="n"/>
      <c r="IK45" s="48" t="inlineStr">
        <is>
          <t>15-30 kg</t>
        </is>
      </c>
      <c r="IL45" s="48" t="inlineStr">
        <is>
          <t>1-3 jam</t>
        </is>
      </c>
      <c r="IM45" s="48" t="inlineStr">
        <is>
          <t>Ya</t>
        </is>
      </c>
      <c r="IN45" s="48" t="inlineStr">
        <is>
          <t>Tidak</t>
        </is>
      </c>
      <c r="IO45" s="48" t="inlineStr">
        <is>
          <t>Lebih bersih</t>
        </is>
      </c>
      <c r="IP45" s="48" t="n"/>
      <c r="IQ45" s="48" t="inlineStr">
        <is>
          <t>Tidak pernah</t>
        </is>
      </c>
      <c r="IR45" s="48" t="n"/>
      <c r="IS45" s="48" t="n"/>
      <c r="IT45" s="48" t="n"/>
      <c r="IU45" s="48" t="n"/>
      <c r="IV45" s="48" t="n"/>
      <c r="IW45" s="48" t="n"/>
      <c r="IX45" s="48" t="n"/>
      <c r="IY45" s="48" t="n"/>
      <c r="IZ45" s="48" t="inlineStr">
        <is>
          <t>Tidak pernah</t>
        </is>
      </c>
      <c r="JA45" s="48" t="n"/>
      <c r="JB45" s="48" t="n"/>
      <c r="JC45" s="48" t="n"/>
      <c r="JD45" s="48" t="n"/>
      <c r="JE45" s="48" t="n"/>
      <c r="JF45" s="48" t="n"/>
      <c r="JG45" s="48" t="n"/>
      <c r="JH45" s="48" t="n"/>
      <c r="JI45" s="48" t="inlineStr">
        <is>
          <t>Tidak pernah</t>
        </is>
      </c>
      <c r="JJ45" s="48" t="n"/>
      <c r="JK45" s="48" t="n"/>
      <c r="JL45" s="48" t="n"/>
      <c r="JM45" s="48" t="n"/>
      <c r="JN45" s="48" t="n"/>
      <c r="JO45" s="48" t="n"/>
      <c r="JP45" s="48" t="n"/>
      <c r="JQ45" s="48" t="n"/>
      <c r="JR45" s="48" t="inlineStr">
        <is>
          <t>Tidak pernah</t>
        </is>
      </c>
      <c r="JS45" s="48" t="n"/>
      <c r="JT45" s="48" t="n"/>
      <c r="JU45" s="48" t="n"/>
      <c r="JV45" s="48" t="n"/>
      <c r="JW45" s="48" t="n"/>
      <c r="JX45" s="48" t="n"/>
      <c r="JY45" s="48" t="n"/>
      <c r="JZ45" s="48" t="n"/>
      <c r="KA45" s="48" t="inlineStr">
        <is>
          <t>Tidak pernah</t>
        </is>
      </c>
      <c r="KB45" s="48" t="n"/>
      <c r="KC45" s="48" t="n"/>
      <c r="KD45" s="48" t="n"/>
      <c r="KE45" s="48" t="n"/>
      <c r="KF45" s="48" t="n"/>
      <c r="KG45" s="48" t="n"/>
      <c r="KH45" s="48" t="n"/>
      <c r="KI45" s="48" t="n"/>
      <c r="KJ45" s="48" t="inlineStr">
        <is>
          <t>Tidak pernah</t>
        </is>
      </c>
      <c r="KK45" s="48" t="n"/>
      <c r="KL45" s="48" t="n"/>
      <c r="KM45" s="48" t="n"/>
      <c r="KN45" s="48" t="n"/>
      <c r="KO45" s="48" t="n"/>
      <c r="KP45" s="48" t="n"/>
      <c r="KQ45" s="48" t="n"/>
      <c r="KR45" s="48" t="n"/>
      <c r="KS45" s="48" t="inlineStr">
        <is>
          <t>Jauh lebih baik</t>
        </is>
      </c>
      <c r="KT45" s="48" t="inlineStr">
        <is>
          <t>0-1 kali</t>
        </is>
      </c>
      <c r="KU45" s="48" t="inlineStr">
        <is>
          <t>0-1 kali</t>
        </is>
      </c>
      <c r="KV45" s="48" t="inlineStr">
        <is>
          <t>Anak-anak (0-18 tahun)</t>
        </is>
      </c>
      <c r="KW45" s="8" t="n">
        <v>0</v>
      </c>
      <c r="KX45" s="8" t="n">
        <v>0</v>
      </c>
      <c r="KY45" s="8" t="n">
        <v>1</v>
      </c>
      <c r="KZ45" s="8" t="n">
        <v>0</v>
      </c>
      <c r="LA45" s="48" t="inlineStr">
        <is>
          <t>Cukup membaik</t>
        </is>
      </c>
      <c r="LB45" s="48" t="inlineStr">
        <is>
          <t>Cukup membaik</t>
        </is>
      </c>
      <c r="LC45" s="8" t="n">
        <v>5</v>
      </c>
      <c r="LD45" s="8" t="n">
        <v>0</v>
      </c>
      <c r="LE45" s="8" t="n">
        <v>0</v>
      </c>
      <c r="LF45" s="8" t="n">
        <v>0</v>
      </c>
      <c r="LG45" s="48" t="inlineStr">
        <is>
          <t>Ya</t>
        </is>
      </c>
      <c r="LH45" s="8" t="n">
        <v>50000</v>
      </c>
      <c r="LI45" s="48" t="n"/>
      <c r="LJ45" s="48" t="inlineStr">
        <is>
          <t>Kebutuhan rumah tangga</t>
        </is>
      </c>
      <c r="LK45" s="8" t="n">
        <v>0</v>
      </c>
      <c r="LL45" s="8" t="n">
        <v>0</v>
      </c>
      <c r="LM45" s="8" t="n">
        <v>0</v>
      </c>
      <c r="LN45" s="8" t="n">
        <v>0</v>
      </c>
      <c r="LO45" s="8" t="n">
        <v>1</v>
      </c>
      <c r="LP45" s="8" t="n">
        <v>0</v>
      </c>
      <c r="LQ45" s="8" t="n">
        <v>0</v>
      </c>
      <c r="LR45" s="11" t="n"/>
      <c r="LS45" s="8" t="n">
        <v>10</v>
      </c>
      <c r="LT45" s="8" t="n">
        <v>0</v>
      </c>
      <c r="LU45" s="8" t="n">
        <v>0</v>
      </c>
      <c r="LV45" s="8" t="n">
        <v>10</v>
      </c>
      <c r="LW45" s="8" t="n">
        <v>0</v>
      </c>
      <c r="LX45" s="8" t="n">
        <v>0</v>
      </c>
      <c r="LY45" s="8" t="n">
        <v>15</v>
      </c>
      <c r="LZ45" s="8" t="n">
        <v>0</v>
      </c>
      <c r="MA45" s="8" t="n">
        <v>0</v>
      </c>
      <c r="MB45" s="48" t="inlineStr">
        <is>
          <t>Ya</t>
        </is>
      </c>
      <c r="MC45" s="8" t="n">
        <v>0</v>
      </c>
      <c r="MD45" s="8" t="n">
        <v>0</v>
      </c>
      <c r="ME45" s="8" t="n">
        <v>0</v>
      </c>
      <c r="MF45" s="8" t="n">
        <v>0</v>
      </c>
      <c r="MG45" s="8" t="n">
        <v>0</v>
      </c>
      <c r="MH45" s="8" t="n">
        <v>0</v>
      </c>
      <c r="MI45" s="48" t="inlineStr">
        <is>
          <t>Istirahat</t>
        </is>
      </c>
      <c r="MJ45" s="8" t="n">
        <v>0</v>
      </c>
      <c r="MK45" s="8" t="n">
        <v>0</v>
      </c>
      <c r="ML45" s="8" t="n">
        <v>1</v>
      </c>
      <c r="MM45" s="8" t="n">
        <v>0</v>
      </c>
      <c r="MN45" s="8" t="n">
        <v>0</v>
      </c>
      <c r="MO45" s="8" t="n">
        <v>0</v>
      </c>
      <c r="MP45" s="48" t="n"/>
      <c r="MQ45" s="48" t="n"/>
      <c r="MR45" s="40" t="inlineStr">
        <is>
          <t>Karena digunakan untuk istirahat</t>
        </is>
      </c>
      <c r="MS45" s="48" t="n"/>
      <c r="MT45" s="48" t="inlineStr">
        <is>
          <t>Karena digunakan untuk istirahat</t>
        </is>
      </c>
      <c r="MU45" s="48" t="inlineStr">
        <is>
          <t>Ya, untuk anggota keluarga</t>
        </is>
      </c>
      <c r="MV45" s="48" t="inlineStr">
        <is>
          <t>Perawatan sistem biogas</t>
        </is>
      </c>
      <c r="MW45" s="8" t="n">
        <v>1</v>
      </c>
      <c r="MX45" s="8" t="n">
        <v>0</v>
      </c>
      <c r="MY45" s="8" t="n">
        <v>0</v>
      </c>
      <c r="MZ45" s="8" t="n">
        <v>0</v>
      </c>
      <c r="NA45" s="48" t="n"/>
      <c r="NB45" s="48" t="n"/>
      <c r="NC45" s="48" t="n"/>
      <c r="ND45" s="48" t="n"/>
      <c r="NE45" s="48" t="n"/>
      <c r="NF45" s="48" t="n"/>
      <c r="NG45" s="48" t="n"/>
      <c r="NH45" s="48" t="n"/>
      <c r="NI45" s="48" t="n"/>
      <c r="NJ45" s="48" t="n"/>
      <c r="NK45" s="48" t="n"/>
      <c r="NL45" s="48" t="inlineStr">
        <is>
          <t>Ya</t>
        </is>
      </c>
      <c r="NM45" s="48" t="inlineStr">
        <is>
          <t>100% dana hibah</t>
        </is>
      </c>
      <c r="NN45" s="17" t="inlineStr">
        <is>
          <t>0 (100% sumber pembiayaan dari hibah)</t>
        </is>
      </c>
      <c r="NO45" s="17" t="inlineStr">
        <is>
          <t>Pemerintah</t>
        </is>
      </c>
      <c r="NP45" s="48" t="n"/>
      <c r="NQ45" s="48" t="n"/>
      <c r="NR45" s="48" t="n"/>
      <c r="NS45" s="48" t="n"/>
      <c r="NT45" s="48" t="n"/>
      <c r="NU45" s="48" t="n"/>
      <c r="NV45" s="48" t="n"/>
      <c r="NW45" s="48" t="n"/>
      <c r="NX45" s="48" t="inlineStr">
        <is>
          <t>Sedikit meningkat</t>
        </is>
      </c>
      <c r="NY45" s="8" t="n">
        <v>180</v>
      </c>
      <c r="NZ45" s="8" t="n">
        <v>0</v>
      </c>
      <c r="OA45" s="8" t="n">
        <v>0</v>
      </c>
      <c r="OB45" s="8" t="n">
        <v>0</v>
      </c>
      <c r="OC45" s="8" t="n">
        <v>0</v>
      </c>
      <c r="OD45" s="8" t="n">
        <v>0</v>
      </c>
      <c r="OE45" s="48" t="inlineStr">
        <is>
          <t>Lebih baik</t>
        </is>
      </c>
      <c r="OF45" s="48" t="inlineStr">
        <is>
          <t>Jauh lebih baik (beda waktu memasak lebih cepat setengah jam atau lebih, ATAU tidak lagi ada rasa/bau makanan yang berubah, ATAU alasan lainnya)</t>
        </is>
      </c>
      <c r="OG45" s="48" t="inlineStr">
        <is>
          <t>Ya</t>
        </is>
      </c>
      <c r="OH45" s="8" t="n">
        <v>0</v>
      </c>
      <c r="OI45" s="8" t="n">
        <v>0</v>
      </c>
      <c r="OJ45" s="8" t="n">
        <v>0</v>
      </c>
      <c r="OK45" s="8" t="n">
        <v>0</v>
      </c>
      <c r="OL45" s="8" t="n">
        <v>0</v>
      </c>
      <c r="OM45" s="8" t="n">
        <v>0</v>
      </c>
      <c r="ON45" s="8" t="n">
        <v>20</v>
      </c>
      <c r="OO45" s="8" t="n">
        <v>0</v>
      </c>
      <c r="OP45" s="48">
        <f>VLOOKUP(AG45,'BUS 2'!$G$1:$CU$424,2,0)</f>
        <v/>
      </c>
      <c r="OQ45" s="8">
        <f>VLOOKUP(AG45,'BUS 2'!$G$1:$CU$424,3,0)</f>
        <v/>
      </c>
      <c r="OR45" s="8">
        <f>VLOOKUP(AG45,'BUS 2'!$G$1:$CU$424,4,0)</f>
        <v/>
      </c>
      <c r="OS45" s="8">
        <f>VLOOKUP(AG45,'BUS 2'!$G$1:$CU$424,5,0)</f>
        <v/>
      </c>
      <c r="OT45" s="8">
        <f>VLOOKUP(AG45,'BUS 2'!$G$1:$CU$424,6,0)</f>
        <v/>
      </c>
      <c r="OU45" s="8">
        <f>VLOOKUP(AG45,'BUS 2'!$G$1:$CU$424,7,0)</f>
        <v/>
      </c>
      <c r="OV45" s="8">
        <f>VLOOKUP(AG45,'BUS 2'!$G$1:$CU$424,8,0)</f>
        <v/>
      </c>
      <c r="OW45" s="8">
        <f>VLOOKUP(AG45,'BUS 2'!$G$1:$CU$424,9,0)</f>
        <v/>
      </c>
      <c r="OX45" s="8">
        <f>VLOOKUP(AG45,'BUS 2'!$G$1:$CU$424,10,0)</f>
        <v/>
      </c>
      <c r="OY45" s="8">
        <f>VLOOKUP(AG45,'BUS 2'!$G$1:$CU$424,11,0)</f>
        <v/>
      </c>
      <c r="OZ45" s="8">
        <f>VLOOKUP(AG45,'BUS 2'!$G$1:$CU$424,12,0)</f>
        <v/>
      </c>
      <c r="PA45" s="8">
        <f>VLOOKUP(AG45,'BUS 2'!$G$1:$CU$424,13,0)</f>
        <v/>
      </c>
      <c r="PB45" s="8">
        <f>VLOOKUP(AG45,'BUS 2'!$G$1:$CU$424,14,0)</f>
        <v/>
      </c>
      <c r="PC45" s="8">
        <f>VLOOKUP(AG45,'BUS 2'!$G$1:$CU$424,15,0)</f>
        <v/>
      </c>
      <c r="PD45" s="8">
        <f>VLOOKUP(AG45,'BUS 2'!$G$1:$CU$424,16,0)</f>
        <v/>
      </c>
      <c r="PE45" s="8">
        <f>VLOOKUP(AG45,'BUS 2'!$G$1:$CU$424,17,0)</f>
        <v/>
      </c>
      <c r="PF45" s="8">
        <f>VLOOKUP(AG45,'BUS 2'!$G$1:$CU$424,18,0)</f>
        <v/>
      </c>
      <c r="PG45" s="8">
        <f>VLOOKUP(AG45,'BUS 2'!$G$1:$CU$424,19,0)</f>
        <v/>
      </c>
      <c r="PH45" s="8">
        <f>VLOOKUP(AG45,'BUS 2'!$G$1:$CU$424,20,0)</f>
        <v/>
      </c>
      <c r="PI45" s="8">
        <f>VLOOKUP(AG45,'BUS 2'!$G$1:$CU$424,21,0)</f>
        <v/>
      </c>
      <c r="PJ45" s="8">
        <f>VLOOKUP(AG45,'BUS 2'!$G$1:$CU$424,22,0)</f>
        <v/>
      </c>
      <c r="PK45" s="8">
        <f>VLOOKUP(AG45,'BUS 2'!$G$1:$CU$424,23,0)</f>
        <v/>
      </c>
      <c r="PL45" s="8">
        <f>VLOOKUP(AG45,'BUS 2'!$G$1:$CU$424,24,0)</f>
        <v/>
      </c>
      <c r="PM45" s="8">
        <f>VLOOKUP(AG45,'BUS 2'!$G$1:$CU$424,25,0)</f>
        <v/>
      </c>
      <c r="PN45" s="8">
        <f>VLOOKUP(AG45,'BUS 2'!$G$1:$CU$424,26,0)</f>
        <v/>
      </c>
      <c r="PO45" s="8">
        <f>VLOOKUP(AG45,'BUS 2'!$G$1:$CU$424,27,0)</f>
        <v/>
      </c>
      <c r="PP45" s="8">
        <f>VLOOKUP(AG45,'BUS 2'!$G$1:$CU$424,28,0)</f>
        <v/>
      </c>
      <c r="PQ45" s="8">
        <f>VLOOKUP(AG45,'BUS 2'!$G$1:$CU$424,29,0)</f>
        <v/>
      </c>
      <c r="PR45" s="8">
        <f>VLOOKUP(AG45,'BUS 2'!$G$1:$CU$424,30,0)</f>
        <v/>
      </c>
      <c r="PS45" s="8">
        <f>VLOOKUP(AG45,'BUS 2'!$G$1:$CU$424,31,0)</f>
        <v/>
      </c>
      <c r="PT45" s="48" t="inlineStr">
        <is>
          <t>1-Disebarkan ke lahan terbuka</t>
        </is>
      </c>
      <c r="PU45" s="8" t="n">
        <v>0</v>
      </c>
      <c r="PV45" s="8" t="n">
        <v>0</v>
      </c>
      <c r="PW45" s="8" t="n">
        <v>0</v>
      </c>
      <c r="PX45" s="8" t="n">
        <v>0</v>
      </c>
      <c r="PY45" s="8" t="n">
        <v>0</v>
      </c>
      <c r="PZ45" s="8" t="n">
        <v>1</v>
      </c>
      <c r="QA45" s="8" t="n">
        <v>0</v>
      </c>
      <c r="QB45" s="8" t="n">
        <v>0</v>
      </c>
      <c r="QC45" s="8" t="n">
        <v>0</v>
      </c>
      <c r="QD45" s="48" t="n"/>
      <c r="QE45" s="36" t="n"/>
      <c r="QF45" s="35" t="n"/>
      <c r="QG45" s="35" t="n"/>
      <c r="QH45" s="35" t="n"/>
      <c r="QI45" s="35" t="n"/>
      <c r="QJ45" s="35" t="n"/>
      <c r="QK45" s="36" t="n"/>
      <c r="QL45" s="36" t="n"/>
      <c r="QM45" s="36" t="n"/>
      <c r="QN45" s="36" t="n"/>
      <c r="QO45" s="36" t="n"/>
      <c r="QP45" s="36" t="n"/>
      <c r="QQ45" s="36" t="n"/>
      <c r="QR45" s="36" t="n"/>
      <c r="QS45" s="36" t="n"/>
      <c r="QT45" s="36" t="n"/>
      <c r="QU45" s="36" t="n"/>
      <c r="QV45" s="36" t="n"/>
      <c r="QW45" s="35" t="n"/>
      <c r="QX45" s="35" t="n"/>
      <c r="QY45" s="35" t="n"/>
      <c r="QZ45" s="35" t="n"/>
      <c r="RA45" s="35" t="n"/>
      <c r="RB45" s="36" t="n"/>
      <c r="RC45" s="36" t="n"/>
      <c r="RD45" s="36" t="n"/>
      <c r="RE45" s="36" t="n"/>
      <c r="RF45" s="36" t="n"/>
      <c r="RG45" s="48" t="n"/>
      <c r="RH45" s="35" t="n"/>
      <c r="RI45" s="35" t="n"/>
      <c r="RJ45" s="35" t="n"/>
      <c r="RK45" s="35" t="n"/>
      <c r="RL45" s="35" t="n"/>
      <c r="RM45" s="48" t="n"/>
      <c r="RN45" s="48" t="n"/>
      <c r="RO45" s="48" t="n"/>
      <c r="RP45" s="48" t="n"/>
      <c r="RQ45" s="48" t="n"/>
      <c r="RR45" s="48" t="n"/>
      <c r="RS45" s="35" t="n"/>
      <c r="RT45" s="35" t="n"/>
      <c r="RU45" s="35" t="n"/>
      <c r="RV45" s="35" t="n"/>
      <c r="RW45" s="35" t="n"/>
      <c r="RX45" s="48" t="n"/>
      <c r="RY45" s="48" t="n"/>
      <c r="RZ45" s="48" t="n"/>
      <c r="SA45" s="48" t="n"/>
      <c r="SB45" s="48" t="n"/>
      <c r="SC45" s="48" t="inlineStr">
        <is>
          <t>1-Disebarkan ke lahan terbuka</t>
        </is>
      </c>
      <c r="SD45" s="39" t="n">
        <v>0</v>
      </c>
      <c r="SE45" s="39" t="n">
        <v>0</v>
      </c>
      <c r="SF45" s="39" t="n">
        <v>0</v>
      </c>
      <c r="SG45" s="39" t="n">
        <v>0</v>
      </c>
      <c r="SH45" s="39" t="n">
        <v>0</v>
      </c>
      <c r="SI45" s="8" t="n">
        <v>1</v>
      </c>
      <c r="SJ45" s="8" t="n">
        <v>0</v>
      </c>
      <c r="SK45" s="8" t="n">
        <v>0</v>
      </c>
      <c r="SL45" s="8" t="n">
        <v>0</v>
      </c>
      <c r="SM45" s="48" t="n"/>
      <c r="SN45" s="48" t="n"/>
      <c r="SO45" s="35" t="n"/>
      <c r="SP45" s="35" t="n"/>
      <c r="SQ45" s="35" t="n"/>
      <c r="SR45" s="35" t="n"/>
      <c r="SS45" s="35" t="n"/>
      <c r="ST45" s="48" t="n"/>
      <c r="SU45" s="48" t="n"/>
      <c r="SV45" s="48" t="n"/>
      <c r="SW45" s="48" t="n"/>
      <c r="SX45" s="48" t="n"/>
      <c r="SY45" s="8">
        <f>VLOOKUP(AG45,'BUS 2'!$G$1:$CU$424,33,0)</f>
        <v/>
      </c>
      <c r="SZ45" s="48">
        <f>VLOOKUP(AG45,'BUS 2'!$G$1:$CU$424,34,0)</f>
        <v/>
      </c>
      <c r="TA45" s="48">
        <f>VLOOKUP(AG45,'BUS 2'!$G$1:$CU$424,35,0)</f>
        <v/>
      </c>
      <c r="TB45" s="48">
        <f>VLOOKUP(AG45,'BUS 2'!$G$1:$CU$424,36,0)</f>
        <v/>
      </c>
      <c r="TC45" s="48">
        <f>VLOOKUP(AG45,'BUS 2'!$G$1:$CU$424,37,0)</f>
        <v/>
      </c>
      <c r="TD45" s="48">
        <f>VLOOKUP(AG45,'BUS 2'!$G$1:$CU$424,38,0)</f>
        <v/>
      </c>
      <c r="TE45" s="48">
        <f>VLOOKUP(AG45,'BUS 2'!$G$1:$CU$424,39,0)</f>
        <v/>
      </c>
      <c r="TF45" s="48">
        <f>VLOOKUP(AG45,'BUS 2'!$G$1:$CU$424,40,0)</f>
        <v/>
      </c>
      <c r="TG45" s="8">
        <f>VLOOKUP(AG45,'BUS 2'!$G$1:$CU$424,42,0)</f>
        <v/>
      </c>
      <c r="TH45" s="8">
        <f>VLOOKUP(AG45,'BUS 2'!$G$1:$CU$424,43,0)</f>
        <v/>
      </c>
      <c r="TI45" s="8">
        <f>VLOOKUP(AG45,'BUS 2'!$G$1:$CU$424,44,0)</f>
        <v/>
      </c>
      <c r="TJ45" s="8">
        <f>VLOOKUP(AG45,'BUS 2'!$G$1:$CU$424,45,0)</f>
        <v/>
      </c>
      <c r="TK45" s="8">
        <f>VLOOKUP(AG45,'BUS 2'!$G$1:$CU$424,46,0)</f>
        <v/>
      </c>
      <c r="TL45" s="8">
        <f>VLOOKUP(AG45,'BUS 2'!$G$1:$CU$424,47,0)</f>
        <v/>
      </c>
      <c r="TM45" s="8">
        <f>VLOOKUP(AG45,'BUS 2'!$G$1:$CU$424,48,0)</f>
        <v/>
      </c>
      <c r="TN45" s="8">
        <f>VLOOKUP(AG45,'BUS 2'!$G$1:$CU$424,49,0)</f>
        <v/>
      </c>
      <c r="TO45" s="8">
        <f>VLOOKUP(AG45,'BUS 2'!$G$1:$CU$424,50,0)</f>
        <v/>
      </c>
      <c r="TP45" s="8">
        <f>VLOOKUP(AG45,'BUS 2'!$G$1:$CU$424,51,0)</f>
        <v/>
      </c>
      <c r="TQ45" s="8">
        <f>VLOOKUP(AG45,'BUS 2'!$G$1:$CU$424,52,0)</f>
        <v/>
      </c>
      <c r="TR45" s="8">
        <f>VLOOKUP(AG45,'BUS 2'!$G$1:$CU$424,53,0)</f>
        <v/>
      </c>
      <c r="TS45" s="48">
        <f>VLOOKUP(AG45,'BUS 2'!$G$1:$CU$424,54,0)</f>
        <v/>
      </c>
      <c r="TT45" s="48">
        <f>VLOOKUP(AG45,'BUS 2'!$G$1:$CU$424,55,0)</f>
        <v/>
      </c>
      <c r="TU45" s="48">
        <f>VLOOKUP(AG45,'BUS 2'!$G$1:$CU$424,56,0)</f>
        <v/>
      </c>
      <c r="TV45" s="48">
        <f>VLOOKUP(AG45,'BUS 2'!$G$1:$CU$424,57,0)</f>
        <v/>
      </c>
      <c r="TW45" s="48">
        <f>VLOOKUP(AG45,'BUS 2'!$G$1:$CU$424,58,0)</f>
        <v/>
      </c>
      <c r="TX45" s="48">
        <f>VLOOKUP(AG45,'BUS 2'!$G$1:$CU$424,59,0)</f>
        <v/>
      </c>
      <c r="TY45" s="48">
        <f>VLOOKUP(AG45,'BUS 2'!$G$1:$CU$424,60,0)</f>
        <v/>
      </c>
      <c r="TZ45" s="48">
        <f>VLOOKUP(AG45,'BUS 2'!$G$1:$CU$424,61,0)</f>
        <v/>
      </c>
      <c r="UA45" s="48">
        <f>VLOOKUP(AG45,'BUS 2'!$G$1:$CU$424,62,0)</f>
        <v/>
      </c>
      <c r="UB45" s="48">
        <f>VLOOKUP(AG45,'BUS 2'!$G$1:$CU$424,63,0)</f>
        <v/>
      </c>
      <c r="UC45" s="48">
        <f>VLOOKUP(AG45,'BUS 2'!$G$1:$CU$424,64,0)</f>
        <v/>
      </c>
      <c r="UD45" s="48">
        <f>VLOOKUP(AG45,'BUS 2'!$G$1:$CU$424,65,0)</f>
        <v/>
      </c>
      <c r="UE45" s="48">
        <f>VLOOKUP(AG45,'BUS 2'!$G$1:$CU$424,66,0)</f>
        <v/>
      </c>
      <c r="UF45" s="48">
        <f>VLOOKUP(AG45,'BUS 2'!$G$1:$CU$424,67,0)</f>
        <v/>
      </c>
      <c r="UG45" s="48">
        <f>VLOOKUP(AG45,'BUS 2'!$G$1:$CU$424,68,0)</f>
        <v/>
      </c>
      <c r="UH45" s="48">
        <f>VLOOKUP(AG45,'BUS 2'!$G$1:$CU$424,69,0)</f>
        <v/>
      </c>
      <c r="UI45" s="48">
        <f>VLOOKUP(AG45,'BUS 2'!$G$1:$CU$424,70,0)</f>
        <v/>
      </c>
      <c r="UJ45" s="48">
        <f>VLOOKUP(AG45,'BUS 2'!$G$1:$CU$424,71,0)</f>
        <v/>
      </c>
      <c r="UK45" s="48">
        <f>VLOOKUP(AG45,'BUS 2'!$G$1:$CU$424,72,0)</f>
        <v/>
      </c>
      <c r="UL45" s="48">
        <f>VLOOKUP(AG45,'BUS 2'!$G$1:$CU$424,73,0)</f>
        <v/>
      </c>
      <c r="UM45" s="48">
        <f>VLOOKUP(AG45,'BUS 2'!$G$1:$CU$424,74,0)</f>
        <v/>
      </c>
      <c r="UN45" s="48">
        <f>VLOOKUP(AG45,'BUS 2'!$G$1:$CU$424,75,0)</f>
        <v/>
      </c>
      <c r="UO45" s="48">
        <f>VLOOKUP(AG45,'BUS 2'!$G$1:$CU$424,76,0)</f>
        <v/>
      </c>
      <c r="UP45" s="48">
        <f>VLOOKUP(AG45,'BUS 2'!$G$1:$CU$424,77,0)</f>
        <v/>
      </c>
      <c r="UQ45" s="48">
        <f>VLOOKUP(AG45,'BUS 2'!$G$1:$CU$424,78,0)</f>
        <v/>
      </c>
      <c r="UR45" s="48">
        <f>VLOOKUP(AG45,'BUS 2'!$G$1:$CU$424,79,0)</f>
        <v/>
      </c>
      <c r="US45" s="48">
        <f>VLOOKUP(AG45,'BUS 2'!$G$1:$CU$424,80,0)</f>
        <v/>
      </c>
      <c r="UT45" s="48">
        <f>VLOOKUP(AG45,'BUS 2'!$G$1:$CU$424,81,0)</f>
        <v/>
      </c>
      <c r="UU45" s="48" t="n"/>
      <c r="UV45" s="48" t="n"/>
      <c r="UW45" s="48" t="n"/>
      <c r="UX45" s="48" t="n"/>
      <c r="UY45" s="48" t="n"/>
      <c r="UZ45" s="48" t="n"/>
      <c r="VA45" s="48" t="inlineStr">
        <is>
          <t>Penggembalaan semi-terbuka</t>
        </is>
      </c>
      <c r="VB45" s="48" t="n"/>
      <c r="VC45" s="48" t="n"/>
      <c r="VD45" s="48" t="n"/>
      <c r="VE45" s="48" t="n"/>
      <c r="VF45" s="48" t="n"/>
      <c r="VG45" s="48" t="n"/>
      <c r="VH45" s="48" t="n"/>
      <c r="VI45" s="48" t="inlineStr">
        <is>
          <t>Sangat jarang (&gt;1 bulan sekali)</t>
        </is>
      </c>
      <c r="VJ45" s="48" t="n"/>
      <c r="VK45" s="48" t="n"/>
      <c r="VL45" s="48" t="n"/>
      <c r="VM45" s="48" t="n"/>
      <c r="VN45" s="48" t="n"/>
      <c r="VO45" s="48" t="n"/>
      <c r="VP45" s="48" t="n"/>
      <c r="VQ45" s="48" t="inlineStr">
        <is>
          <t>Cukup (2-6 hari sekali)</t>
        </is>
      </c>
      <c r="VR45" s="48" t="n"/>
      <c r="VS45" s="48" t="n"/>
      <c r="VT45" s="48" t="n"/>
      <c r="VU45" s="48" t="n"/>
      <c r="VV45" s="48" t="n"/>
      <c r="VW45" s="48" t="n"/>
      <c r="VX45" s="48" t="n"/>
      <c r="VY45" s="48" t="n"/>
      <c r="VZ45" s="48" t="n"/>
      <c r="WA45" s="48" t="n"/>
      <c r="WB45" s="48" t="n"/>
      <c r="WC45" s="48" t="n"/>
      <c r="WD45" s="48" t="n"/>
      <c r="WE45" s="48" t="n"/>
      <c r="WF45" s="48" t="n"/>
      <c r="WG45" s="48" t="n"/>
      <c r="WH45" s="48" t="n"/>
      <c r="WI45" s="48" t="n"/>
      <c r="WJ45" s="48" t="n"/>
      <c r="WK45" s="48" t="n"/>
      <c r="WL45" s="48" t="n"/>
      <c r="WM45" s="48" t="n"/>
      <c r="WN45" s="48" t="n"/>
      <c r="WO45" s="48" t="n"/>
      <c r="WP45" s="48" t="n"/>
      <c r="WQ45" s="48" t="n"/>
      <c r="WR45" s="48" t="n"/>
      <c r="WS45" s="48" t="n"/>
      <c r="WT45" s="48" t="n"/>
      <c r="WU45" s="48" t="n"/>
      <c r="WV45" s="48" t="n"/>
      <c r="WW45" s="48" t="n"/>
      <c r="WX45" s="48" t="n"/>
      <c r="WY45" s="48" t="n"/>
      <c r="WZ45" s="48" t="n"/>
      <c r="XA45" s="48" t="n"/>
      <c r="XB45" s="48" t="n"/>
      <c r="XC45" s="48" t="n"/>
      <c r="XD45" s="48" t="n"/>
      <c r="XE45" s="48" t="n"/>
      <c r="XF45" s="48" t="n"/>
      <c r="XG45" s="48" t="n"/>
      <c r="XH45" s="48" t="n"/>
      <c r="XI45" s="48" t="n"/>
      <c r="XJ45" s="48" t="n"/>
      <c r="XK45" s="48" t="n"/>
      <c r="XL45" s="48" t="n"/>
      <c r="XM45" s="48" t="n"/>
      <c r="XN45" s="48" t="n"/>
      <c r="XO45" s="48" t="n"/>
      <c r="XP45" s="48" t="n"/>
      <c r="XQ45" s="48" t="n"/>
      <c r="XR45" s="48" t="n"/>
      <c r="XS45" s="48" t="n"/>
      <c r="XT45" s="48" t="n"/>
      <c r="XU45" s="48" t="n"/>
      <c r="XV45" s="48" t="n"/>
      <c r="XW45" s="48" t="n"/>
      <c r="XX45" s="48" t="n"/>
      <c r="XY45" s="48" t="n"/>
      <c r="XZ45" s="48" t="n"/>
      <c r="YA45" s="48" t="n"/>
      <c r="YB45" s="48" t="n"/>
      <c r="YC45" s="48" t="n"/>
      <c r="YD45" s="48" t="n"/>
      <c r="YE45" s="48" t="n"/>
      <c r="YF45" s="48" t="n"/>
      <c r="YG45" s="48" t="n"/>
      <c r="YH45" s="48" t="n"/>
      <c r="YI45" s="48" t="n"/>
      <c r="YJ45" s="48" t="n"/>
      <c r="YK45" s="48" t="n"/>
      <c r="YL45" s="48" t="n"/>
      <c r="YM45" s="48" t="n"/>
      <c r="YN45" s="48" t="inlineStr">
        <is>
          <t>3-Disimpan terbuka (dry lot)</t>
        </is>
      </c>
      <c r="YO45" s="8" t="n">
        <v>0</v>
      </c>
      <c r="YP45" s="8" t="n">
        <v>0</v>
      </c>
      <c r="YQ45" s="8" t="n">
        <v>0</v>
      </c>
      <c r="YR45" s="8" t="n">
        <v>0</v>
      </c>
      <c r="YS45" s="8" t="n">
        <v>0</v>
      </c>
      <c r="YT45" s="8" t="n">
        <v>0</v>
      </c>
      <c r="YU45" s="8" t="n">
        <v>1</v>
      </c>
      <c r="YV45" s="8" t="n">
        <v>0</v>
      </c>
      <c r="YW45" s="8" t="n">
        <v>0</v>
      </c>
      <c r="YX45" s="8" t="n">
        <v>0</v>
      </c>
      <c r="YY45" s="8" t="n">
        <v>0</v>
      </c>
      <c r="YZ45" s="8" t="n">
        <v>0</v>
      </c>
      <c r="ZA45" s="48" t="n"/>
      <c r="ZB45" s="48" t="n"/>
      <c r="ZC45" s="48" t="n"/>
      <c r="ZD45" s="48" t="n"/>
      <c r="ZE45" s="48" t="n"/>
      <c r="ZF45" s="48" t="n"/>
      <c r="ZG45" s="48" t="n"/>
      <c r="ZH45" s="48" t="n"/>
      <c r="ZI45" s="48" t="n"/>
      <c r="ZJ45" s="48" t="n"/>
      <c r="ZK45" s="48" t="n"/>
      <c r="ZL45" s="48" t="n"/>
      <c r="ZM45" s="48" t="n"/>
      <c r="ZN45" s="48" t="n"/>
      <c r="ZO45" s="48" t="n"/>
      <c r="ZP45" s="48" t="n"/>
      <c r="ZQ45" s="48" t="n"/>
      <c r="ZR45" s="48" t="n"/>
      <c r="ZS45" s="48" t="n"/>
      <c r="ZT45" s="48" t="n"/>
      <c r="ZU45" s="48" t="n"/>
      <c r="ZV45" s="48" t="n"/>
      <c r="ZW45" s="48" t="n"/>
      <c r="ZX45" s="48" t="n"/>
      <c r="ZY45" s="48" t="n"/>
      <c r="ZZ45" s="48" t="n"/>
      <c r="AAA45" s="48" t="n"/>
      <c r="AAB45" s="8" t="n">
        <v>2</v>
      </c>
      <c r="AAC45" s="48" t="n"/>
      <c r="AAD45" s="48" t="n"/>
      <c r="AAE45" s="48" t="n"/>
      <c r="AAF45" s="48" t="n"/>
      <c r="AAG45" s="48" t="n"/>
      <c r="AAH45" s="48" t="n"/>
      <c r="AAI45" s="48" t="n"/>
      <c r="AAJ45" s="48" t="inlineStr">
        <is>
          <t>Pakan kering (misal: konsentrat, silase, pelet)</t>
        </is>
      </c>
      <c r="AAK45" s="48" t="n"/>
      <c r="AAL45" s="48" t="inlineStr">
        <is>
          <t>Tidak</t>
        </is>
      </c>
      <c r="AAM45" s="48" t="n"/>
      <c r="AAN45" s="48" t="n"/>
      <c r="AAO45" s="48" t="n"/>
      <c r="AAP45" s="48" t="n"/>
      <c r="AAQ45" s="48" t="n"/>
      <c r="AAR45" s="48" t="inlineStr">
        <is>
          <t>Tidak</t>
        </is>
      </c>
      <c r="AAS45" s="48" t="inlineStr">
        <is>
          <t>Tidak pasti/ragu-ragu</t>
        </is>
      </c>
      <c r="AAT45" s="48" t="inlineStr">
        <is>
          <t>Didiamkan saja/dibiarkan di tempatnya (di bak/kolam penampung slurry)</t>
        </is>
      </c>
      <c r="AAU45" s="8" t="n">
        <v>0</v>
      </c>
      <c r="AAV45" s="8" t="n">
        <v>0</v>
      </c>
      <c r="AAW45" s="8" t="n">
        <v>0</v>
      </c>
      <c r="AAX45" s="8" t="n">
        <v>0</v>
      </c>
      <c r="AAY45" s="8" t="n">
        <v>0</v>
      </c>
      <c r="AAZ45" s="8" t="n">
        <v>1</v>
      </c>
      <c r="ABA45" s="8" t="n">
        <v>0</v>
      </c>
      <c r="ABB45" s="48" t="n"/>
      <c r="ABC45" s="48" t="n"/>
      <c r="ABD45" s="48" t="n"/>
      <c r="ABE45" s="48" t="n"/>
      <c r="ABF45" s="48" t="n"/>
      <c r="ABG45" s="48" t="n"/>
      <c r="ABH45" s="48" t="n"/>
      <c r="ABI45" s="48" t="n"/>
      <c r="ABJ45" s="48" t="n"/>
      <c r="ABK45" s="48" t="n"/>
      <c r="ABL45" s="48" t="n"/>
      <c r="ABM45" s="48" t="n"/>
      <c r="ABN45" s="48" t="n"/>
      <c r="ABO45" s="48" t="n"/>
      <c r="ABP45" s="48" t="n"/>
      <c r="ABQ45" s="48" t="n"/>
      <c r="ABR45" s="48" t="n"/>
      <c r="ABS45" s="48" t="n"/>
      <c r="ABT45" s="48" t="n"/>
      <c r="ABU45" s="48" t="n"/>
      <c r="ABV45" s="48" t="n"/>
      <c r="ABW45" s="48" t="n"/>
      <c r="ABX45" s="48" t="n"/>
      <c r="ABY45" s="48" t="n"/>
      <c r="ABZ45" s="48" t="n"/>
      <c r="ACA45" s="48" t="n"/>
      <c r="ACB45" s="48" t="n"/>
      <c r="ACC45" s="48" t="n"/>
      <c r="ACD45" s="48" t="n"/>
      <c r="ACE45" s="48" t="n"/>
      <c r="ACF45" s="48" t="n"/>
      <c r="ACG45" s="48" t="n"/>
      <c r="ACH45" s="48" t="n"/>
      <c r="ACI45" s="48" t="n"/>
      <c r="ACJ45" s="48" t="n"/>
      <c r="ACK45" s="48" t="inlineStr">
        <is>
          <t>Ladang/sawah terlalu jauh, sulit untuk mengangkut ke sana</t>
        </is>
      </c>
      <c r="ACL45" s="8" t="n">
        <v>0</v>
      </c>
      <c r="ACM45" s="8" t="n">
        <v>0</v>
      </c>
      <c r="ACN45" s="8" t="n">
        <v>0</v>
      </c>
      <c r="ACO45" s="8" t="n">
        <v>1</v>
      </c>
      <c r="ACP45" s="8" t="n">
        <v>0</v>
      </c>
      <c r="ACQ45" s="8" t="n">
        <v>0</v>
      </c>
      <c r="ACR45" s="8" t="n">
        <v>0</v>
      </c>
      <c r="ACS45" s="48" t="n"/>
      <c r="ACT45" s="48" t="inlineStr">
        <is>
          <t>-</t>
        </is>
      </c>
      <c r="ACU45" s="48" t="inlineStr">
        <is>
          <t>Manfaat besar dan membantu kehidupan sehari-hari</t>
        </is>
      </c>
      <c r="ACV45" s="48" t="inlineStr">
        <is>
          <t>Bertambah</t>
        </is>
      </c>
      <c r="ACW45" s="48" t="inlineStr">
        <is>
          <t>Anggota keluarga - Perempuan dewasa</t>
        </is>
      </c>
      <c r="ACX45" s="48" t="inlineStr">
        <is>
          <t>Setuju</t>
        </is>
      </c>
      <c r="ACY45" s="48" t="inlineStr">
        <is>
          <t>Anggota keluarga - Laki-laki dewasa Anggota keluarga - Perempuan dewasa Anggota keluarga - Anak-anak</t>
        </is>
      </c>
      <c r="ACZ45" s="8" t="n">
        <v>1</v>
      </c>
      <c r="ADA45" s="8" t="n">
        <v>1</v>
      </c>
      <c r="ADB45" s="8" t="n">
        <v>1</v>
      </c>
      <c r="ADC45" s="8" t="n">
        <v>0</v>
      </c>
      <c r="ADD45" s="48" t="inlineStr">
        <is>
          <t>Puas</t>
        </is>
      </c>
      <c r="ADE45" s="48" t="inlineStr">
        <is>
          <t>Puas</t>
        </is>
      </c>
      <c r="ADF45" s="48" t="inlineStr">
        <is>
          <t>Puas</t>
        </is>
      </c>
      <c r="ADG45" s="48" t="inlineStr">
        <is>
          <t>Puas</t>
        </is>
      </c>
      <c r="ADH45" s="48" t="inlineStr">
        <is>
          <t>Tidak</t>
        </is>
      </c>
      <c r="ADI45" s="48" t="n"/>
      <c r="ADJ45" s="48" t="inlineStr">
        <is>
          <t>Puas</t>
        </is>
      </c>
      <c r="ADK45" s="48" t="n"/>
      <c r="ADL45" s="48" t="n"/>
      <c r="ADM45" s="48" t="n"/>
      <c r="ADN45" s="48" t="n"/>
      <c r="ADO45" s="48" t="n"/>
      <c r="ADP45" s="48" t="n"/>
      <c r="ADQ45" s="48" t="n"/>
      <c r="ADR45" s="48" t="n"/>
      <c r="ADS45" s="48" t="n"/>
      <c r="ADT45" s="48" t="n"/>
      <c r="ADU45" s="48" t="inlineStr">
        <is>
          <t>Memperbaiki sendiri</t>
        </is>
      </c>
      <c r="ADV45" s="8" t="n">
        <v>0</v>
      </c>
      <c r="ADW45" s="8" t="n">
        <v>0</v>
      </c>
      <c r="ADX45" s="8" t="n">
        <v>0</v>
      </c>
      <c r="ADY45" s="8" t="n">
        <v>0</v>
      </c>
      <c r="ADZ45" s="8" t="n">
        <v>0</v>
      </c>
      <c r="AEA45" s="8" t="n">
        <v>1</v>
      </c>
      <c r="AEB45" s="8" t="n">
        <v>0</v>
      </c>
      <c r="AEC45" s="8" t="n">
        <v>0</v>
      </c>
      <c r="AED45" s="48" t="inlineStr">
        <is>
          <t>-</t>
        </is>
      </c>
      <c r="AEE45" s="48" t="inlineStr">
        <is>
          <t>Laki-laki dewasa</t>
        </is>
      </c>
      <c r="AEF45" s="48" t="n"/>
      <c r="AEG45" s="48" t="inlineStr">
        <is>
          <t>Menelepon atau WA langsung</t>
        </is>
      </c>
      <c r="AEH45" s="48" t="n"/>
      <c r="AEI45" s="48" t="inlineStr">
        <is>
          <t>Pelatihan terkait bioslury lebih di tingkatkan apalagi bisa dijadikan bisnis pengguna biogas</t>
        </is>
      </c>
      <c r="AEJ45" s="48" t="inlineStr">
        <is>
          <t>Ya, selalu</t>
        </is>
      </c>
      <c r="AEK45" s="48" t="inlineStr">
        <is>
          <t>Lebih aman Mendapatkan subsidi</t>
        </is>
      </c>
      <c r="AEL45" s="8" t="n">
        <v>0</v>
      </c>
      <c r="AEM45" s="8" t="n">
        <v>0</v>
      </c>
      <c r="AEN45" s="8" t="n">
        <v>0</v>
      </c>
      <c r="AEO45" s="8" t="n">
        <v>0</v>
      </c>
      <c r="AEP45" s="8" t="n">
        <v>1</v>
      </c>
      <c r="AEQ45" s="8" t="n">
        <v>0</v>
      </c>
      <c r="AER45" s="8" t="n">
        <v>0</v>
      </c>
      <c r="AES45" s="8" t="n">
        <v>0</v>
      </c>
      <c r="AET45" s="8" t="n">
        <v>0</v>
      </c>
      <c r="AEU45" s="8" t="n">
        <v>0</v>
      </c>
      <c r="AEV45" s="8" t="n">
        <v>1</v>
      </c>
      <c r="AEW45" s="8" t="n">
        <v>0</v>
      </c>
      <c r="AEX45" s="48" t="n"/>
      <c r="AEY45" s="48" t="inlineStr">
        <is>
          <t>Memasak lebih aman</t>
        </is>
      </c>
      <c r="AEZ45" s="48" t="n"/>
      <c r="AFA45" s="48" t="inlineStr">
        <is>
          <t>Tetangga / teman / saudara</t>
        </is>
      </c>
      <c r="AFB45" s="48" t="n"/>
      <c r="AFC45" s="48" t="inlineStr">
        <is>
          <t>IMG-20260216-WA0010-22_50_26.jpg</t>
        </is>
      </c>
      <c r="AFD45" s="16" t="inlineStr">
        <is>
          <t>https://kf.kobotoolbox.org/api/v2/assets/avstPQqLr3Ab3ZdcVTXZ6f/data/673441558/attachments/att9b3EwgRroUijwjcQFk32B/</t>
        </is>
      </c>
      <c r="AFE45" s="48" t="inlineStr">
        <is>
          <t>IMG-20260216-WA0009-22_50_40.jpg</t>
        </is>
      </c>
      <c r="AFF45" s="16" t="inlineStr">
        <is>
          <t>https://kf.kobotoolbox.org/api/v2/assets/avstPQqLr3Ab3ZdcVTXZ6f/data/673441558/attachments/attVSraCmaJ7vpg3H3hxxxUb/</t>
        </is>
      </c>
      <c r="AFG45" s="48" t="inlineStr">
        <is>
          <t>Siti Nurhalisa S</t>
        </is>
      </c>
      <c r="AFH45" s="48" t="n"/>
      <c r="AFI45" s="27" t="inlineStr">
        <is>
          <t>Bapak Rungnga sedang berada di luar daerah sehingga responden adalah istri beliau</t>
        </is>
      </c>
      <c r="AFJ45" s="48" t="n"/>
      <c r="AFK45" s="48" t="n"/>
      <c r="AFL45" s="48" t="n"/>
      <c r="AFM45" s="48" t="n"/>
      <c r="AFN45" s="48" t="n"/>
      <c r="AFO45" s="48" t="n"/>
      <c r="AFP45" s="48" t="n"/>
      <c r="AFQ45" s="48" t="n"/>
      <c r="AFR45" s="48" t="n"/>
      <c r="AFS45" s="48" t="n"/>
      <c r="AFT45" s="48" t="n"/>
      <c r="AFU45" s="48" t="n"/>
      <c r="AFV45" s="48" t="n"/>
      <c r="AFW45" s="48" t="n"/>
      <c r="AFX45" s="48" t="n"/>
      <c r="AFY45" s="48" t="n"/>
      <c r="AFZ45" s="48" t="n"/>
      <c r="AGA45" s="48" t="n"/>
      <c r="AGB45" s="48" t="n"/>
      <c r="AGC45" s="48" t="n"/>
      <c r="AGD45" s="48" t="n"/>
      <c r="AGE45" s="48" t="n"/>
      <c r="AGF45" s="48" t="n"/>
      <c r="AGG45" s="48" t="n"/>
      <c r="AGH45" s="48" t="n"/>
      <c r="AGI45" s="48" t="n"/>
      <c r="AGJ45" s="48" t="n"/>
      <c r="AGK45" s="48" t="n"/>
      <c r="AGL45" s="48" t="n"/>
      <c r="AGM45" s="48" t="n"/>
      <c r="AGN45" s="48" t="n"/>
      <c r="AGO45" s="48" t="n"/>
      <c r="AGP45" s="48" t="n"/>
      <c r="AGQ45" s="48" t="n"/>
      <c r="AGR45" s="48" t="n"/>
      <c r="AGS45" s="48" t="n"/>
      <c r="AGT45" s="48" t="n"/>
      <c r="AGU45" s="48" t="n"/>
      <c r="AGV45" s="48" t="n"/>
      <c r="AGW45" s="48" t="n"/>
      <c r="AGX45" s="48" t="n"/>
      <c r="AGY45" s="48" t="n"/>
      <c r="AGZ45" s="48" t="n"/>
      <c r="AHA45" s="48" t="n"/>
      <c r="AHB45" s="48" t="n"/>
      <c r="AHC45" s="48" t="n"/>
      <c r="AHD45" s="48" t="n"/>
      <c r="AHE45" s="48" t="n"/>
      <c r="AHF45" s="48" t="n"/>
      <c r="AHG45" s="48" t="n"/>
      <c r="AHH45" s="48" t="n"/>
      <c r="AHI45" s="48" t="n"/>
      <c r="AHJ45" s="48" t="n"/>
      <c r="AHK45" s="48" t="n"/>
      <c r="AHL45" s="48" t="n"/>
      <c r="AHM45" s="48" t="n"/>
      <c r="AHN45" s="48" t="n"/>
      <c r="AHO45" s="48" t="n"/>
      <c r="AHP45" s="48" t="n"/>
      <c r="AHQ45" s="48" t="n"/>
      <c r="AHR45" s="48" t="n"/>
      <c r="AHS45" s="48" t="n"/>
      <c r="AHT45" s="48" t="n"/>
      <c r="AHU45" s="48" t="n"/>
      <c r="AHV45" s="48" t="n"/>
      <c r="AHW45" s="48" t="n"/>
      <c r="AHX45" s="48" t="n"/>
      <c r="AHY45" s="48" t="n"/>
      <c r="AHZ45" s="48" t="n"/>
      <c r="AIA45" s="48" t="n"/>
      <c r="AIB45" s="48" t="n"/>
      <c r="AIC45" s="48" t="n"/>
      <c r="AID45" s="48" t="n"/>
      <c r="AIE45" s="48" t="n"/>
      <c r="AIF45" s="48" t="n"/>
      <c r="AIG45" s="48" t="n"/>
      <c r="AIH45" s="48" t="n"/>
      <c r="AII45" s="48" t="n"/>
      <c r="AIJ45" s="48" t="n"/>
      <c r="AIK45" s="48" t="n"/>
      <c r="AIL45" s="48" t="n"/>
      <c r="AIM45" s="48" t="n"/>
      <c r="AIN45" s="48" t="n"/>
      <c r="AIO45" s="48" t="n"/>
      <c r="AIP45" s="48" t="n"/>
      <c r="AIQ45" s="48" t="n"/>
      <c r="AIR45" s="48" t="n"/>
      <c r="AIS45" s="48" t="n"/>
      <c r="AIT45" s="48" t="n"/>
      <c r="AIU45" s="48" t="n"/>
      <c r="AIV45" s="48" t="n"/>
      <c r="AIW45" s="48" t="n"/>
      <c r="AIX45" s="48" t="n"/>
      <c r="AIY45" s="48" t="n"/>
      <c r="AIZ45" s="48" t="n"/>
      <c r="AJA45" s="48" t="n"/>
      <c r="AJB45" s="48" t="n"/>
      <c r="AJC45" s="48" t="n"/>
      <c r="AJD45" s="48" t="n"/>
      <c r="AJE45" s="48" t="n"/>
      <c r="AJF45" s="48" t="n"/>
      <c r="AJG45" s="48" t="n"/>
      <c r="AJH45" s="48" t="n"/>
      <c r="AJI45" s="48" t="n"/>
      <c r="AJJ45" s="48" t="n"/>
      <c r="AJK45" s="48" t="n"/>
      <c r="AJL45" s="48" t="n"/>
      <c r="AJM45" s="48" t="n"/>
      <c r="AJN45" s="48" t="n"/>
      <c r="AJO45" s="48" t="n"/>
      <c r="AJP45" s="48" t="n"/>
      <c r="AJQ45" s="48" t="n"/>
      <c r="AJR45" s="48" t="n"/>
      <c r="AJS45" s="48" t="n"/>
      <c r="AJT45" s="48" t="n"/>
      <c r="AJU45" s="48" t="n"/>
      <c r="AJV45" s="48" t="n"/>
      <c r="AJW45" s="48" t="n"/>
      <c r="AJX45" s="48" t="n"/>
      <c r="AJY45" s="48" t="n"/>
      <c r="AJZ45" s="48" t="n"/>
      <c r="AKA45" s="48" t="n"/>
      <c r="AKB45" s="48" t="n"/>
      <c r="AKC45" s="48" t="n"/>
      <c r="AKD45" s="48" t="n"/>
      <c r="AKE45" s="48" t="n"/>
      <c r="AKF45" s="48" t="n"/>
      <c r="AKG45" s="48" t="n"/>
      <c r="AKH45" s="48" t="n"/>
      <c r="AKI45" s="48" t="n"/>
      <c r="AKJ45" s="48" t="n"/>
      <c r="AKK45" s="48" t="n"/>
      <c r="AKL45" s="48" t="n"/>
      <c r="AKM45" s="48" t="n"/>
      <c r="AKN45" s="48" t="n"/>
      <c r="AKO45" s="48" t="n"/>
      <c r="AKP45" s="48" t="n"/>
      <c r="AKQ45" s="48" t="n"/>
      <c r="AKR45" s="48" t="n"/>
      <c r="AKS45" s="48" t="n"/>
      <c r="AKT45" s="48" t="n"/>
      <c r="AKU45" s="48" t="n"/>
      <c r="AKV45" s="48" t="n"/>
      <c r="AKW45" s="48" t="n"/>
      <c r="AKX45" s="48" t="n"/>
      <c r="AKY45" s="48" t="n"/>
      <c r="AKZ45" s="48" t="n"/>
      <c r="ALA45" s="48" t="n"/>
      <c r="ALB45" s="48" t="n"/>
      <c r="ALC45" s="48" t="n"/>
      <c r="ALD45" s="48" t="n"/>
      <c r="ALE45" s="48" t="n"/>
      <c r="ALF45" s="48" t="n"/>
      <c r="ALG45" s="48" t="n"/>
      <c r="ALH45" s="48" t="n"/>
      <c r="ALI45" s="48" t="n"/>
      <c r="ALJ45" s="48" t="n"/>
      <c r="ALK45" s="48" t="n"/>
      <c r="ALL45" s="48" t="n"/>
      <c r="ALM45" s="48" t="n"/>
      <c r="ALN45" s="48" t="n"/>
      <c r="ALO45" s="48" t="n"/>
      <c r="ALP45" s="48" t="n"/>
      <c r="ALQ45" s="48" t="n"/>
      <c r="ALR45" s="48" t="n"/>
      <c r="ALS45" s="48" t="n"/>
      <c r="ALT45" s="48" t="n"/>
      <c r="ALU45" s="48" t="n"/>
      <c r="ALV45" s="48" t="n"/>
      <c r="ALW45" s="48" t="n"/>
      <c r="ALX45" s="48" t="n"/>
      <c r="ALY45" s="48" t="n"/>
      <c r="ALZ45" s="48" t="n"/>
      <c r="AMA45" s="48" t="n"/>
      <c r="AMB45" s="48" t="n"/>
      <c r="AMC45" s="48" t="n"/>
      <c r="AMD45" s="48" t="n"/>
      <c r="AME45" s="48" t="n"/>
      <c r="AMF45" s="48" t="n"/>
      <c r="AMG45" s="48" t="n"/>
      <c r="AMH45" s="48" t="n"/>
      <c r="AMI45" s="48" t="n"/>
      <c r="AMJ45" s="48" t="n"/>
      <c r="AMK45" s="48" t="n"/>
      <c r="AML45" s="48" t="n"/>
      <c r="AMM45" s="48" t="n"/>
      <c r="AMN45" s="48" t="n"/>
      <c r="AMO45" s="48" t="n"/>
      <c r="AMP45" s="48" t="n"/>
      <c r="AMQ45" s="48" t="n"/>
      <c r="AMR45" s="48" t="n"/>
      <c r="AMS45" s="48" t="n"/>
      <c r="AMT45" s="48" t="n"/>
      <c r="AMU45" s="48" t="n"/>
      <c r="AMV45" s="48" t="n"/>
      <c r="AMW45" s="48" t="n"/>
      <c r="AMX45" s="48" t="n"/>
      <c r="AMY45" s="48" t="n"/>
      <c r="AMZ45" s="48" t="n"/>
      <c r="ANA45" s="48" t="n"/>
      <c r="ANB45" s="48" t="n"/>
      <c r="ANC45" s="48" t="n"/>
      <c r="AND45" s="48" t="n"/>
      <c r="ANE45" s="48" t="n"/>
      <c r="ANF45" s="48" t="n"/>
      <c r="ANG45" s="48" t="n"/>
      <c r="ANH45" s="48" t="n"/>
      <c r="ANI45" s="48" t="n"/>
      <c r="ANJ45" s="48" t="n"/>
      <c r="ANK45" s="48" t="n"/>
      <c r="ANL45" s="48" t="n"/>
      <c r="ANM45" s="48" t="n"/>
      <c r="ANN45" s="48" t="n"/>
      <c r="ANO45" s="48" t="n"/>
      <c r="ANP45" s="48" t="n"/>
      <c r="ANQ45" s="48" t="n"/>
      <c r="ANR45" s="48" t="n"/>
      <c r="ANS45" s="48" t="n"/>
      <c r="ANT45" s="48" t="n"/>
      <c r="ANU45" s="48" t="n"/>
      <c r="ANV45" s="48" t="n"/>
      <c r="ANW45" s="48" t="n"/>
      <c r="ANX45" s="48" t="n"/>
      <c r="ANY45" s="48" t="n"/>
      <c r="ANZ45" s="48" t="n"/>
      <c r="AOA45" s="48" t="n"/>
      <c r="AOB45" s="48" t="n"/>
      <c r="AOC45" s="48" t="n"/>
      <c r="AOD45" s="48" t="n"/>
      <c r="AOE45" s="48" t="n"/>
      <c r="AOF45" s="48" t="n"/>
      <c r="AOG45" s="48" t="n"/>
      <c r="AOH45" s="48" t="n"/>
      <c r="AOI45" s="48" t="n"/>
      <c r="AOJ45" s="48" t="n"/>
      <c r="AOK45" s="48" t="n"/>
      <c r="AOL45" s="48" t="n"/>
      <c r="AOM45" s="48" t="n"/>
      <c r="AON45" s="48" t="n"/>
      <c r="AOO45" s="48" t="n"/>
      <c r="AOP45" s="48" t="n"/>
      <c r="AOQ45" s="48" t="n"/>
      <c r="AOR45" s="48" t="n"/>
      <c r="AOS45" s="48" t="n"/>
      <c r="AOT45" s="48" t="n"/>
      <c r="AOU45" s="48" t="n"/>
      <c r="AOV45" s="48" t="n"/>
      <c r="AOW45" s="48" t="n"/>
      <c r="AOX45" s="48" t="n"/>
      <c r="AOY45" s="48" t="n"/>
      <c r="AOZ45" s="48" t="n"/>
      <c r="APA45" s="48" t="n"/>
      <c r="APB45" s="48" t="n"/>
      <c r="APC45" s="48" t="n"/>
      <c r="APD45" s="48" t="n"/>
      <c r="APE45" s="48" t="n"/>
      <c r="APF45" s="48" t="n"/>
      <c r="APG45" s="48" t="n"/>
      <c r="APH45" s="48" t="n"/>
      <c r="API45" s="48" t="n"/>
      <c r="APJ45" s="48" t="n"/>
      <c r="APK45" s="48" t="n"/>
      <c r="APL45" s="48" t="n"/>
      <c r="APM45" s="48" t="n"/>
      <c r="APN45" s="48" t="n"/>
      <c r="APO45" s="48" t="n"/>
      <c r="APP45" s="48" t="n"/>
      <c r="APQ45" s="48" t="n"/>
      <c r="APR45" s="48" t="n"/>
      <c r="APS45" s="48" t="n"/>
      <c r="APT45" s="48" t="n"/>
      <c r="APU45" s="48" t="n"/>
      <c r="APV45" s="48" t="n"/>
      <c r="APW45" s="48" t="n"/>
      <c r="APX45" s="48" t="n"/>
      <c r="APY45" s="48" t="n"/>
      <c r="APZ45" s="48" t="n"/>
      <c r="AQA45" s="48" t="n"/>
      <c r="AQB45" s="48" t="n"/>
      <c r="AQC45" s="48" t="n"/>
      <c r="AQD45" s="48" t="n"/>
      <c r="AQE45" s="48" t="n"/>
      <c r="AQF45" s="48" t="n"/>
      <c r="AQG45" s="48" t="n"/>
      <c r="AQH45" s="48" t="n"/>
      <c r="AQI45" s="48" t="n"/>
      <c r="AQJ45" s="48" t="n"/>
      <c r="AQK45" s="48" t="n"/>
      <c r="AQL45" s="48" t="n"/>
      <c r="AQM45" s="48" t="n"/>
      <c r="AQN45" s="48" t="n"/>
      <c r="AQO45" s="48" t="n"/>
      <c r="AQP45" s="48" t="n"/>
      <c r="AQQ45" s="48" t="n"/>
      <c r="AQR45" s="48" t="n"/>
      <c r="AQS45" s="48" t="n"/>
      <c r="AQT45" s="48" t="n"/>
      <c r="AQU45" s="48" t="n"/>
      <c r="AQV45" s="48" t="n"/>
      <c r="AQW45" s="48" t="n"/>
      <c r="AQX45" s="48" t="n"/>
      <c r="AQY45" s="48" t="n"/>
      <c r="AQZ45" s="48" t="n"/>
      <c r="ARA45" s="48" t="n"/>
      <c r="ARB45" s="48" t="n"/>
      <c r="ARC45" s="48" t="n"/>
      <c r="ARD45" s="48" t="n"/>
      <c r="ARE45" s="48" t="n"/>
      <c r="ARF45" s="48" t="n"/>
      <c r="ARG45" s="48" t="n"/>
      <c r="ARH45" s="48" t="n"/>
      <c r="ARI45" s="48" t="n"/>
      <c r="ARJ45" s="48" t="n"/>
      <c r="ARK45" s="48" t="n"/>
      <c r="ARL45" s="48" t="n"/>
      <c r="ARM45" s="48" t="n"/>
      <c r="ARN45" s="48" t="n"/>
      <c r="ARO45" s="48" t="n"/>
      <c r="ARP45" s="48" t="n"/>
      <c r="ARQ45" s="48" t="n"/>
      <c r="ARR45" s="48" t="n"/>
      <c r="ARS45" s="48" t="n"/>
      <c r="ART45" s="48" t="n"/>
      <c r="ARU45" s="48" t="n"/>
      <c r="ARV45" s="48" t="n"/>
      <c r="ARW45" s="48" t="n"/>
      <c r="ARX45" s="48" t="n"/>
      <c r="ARY45" s="48" t="n"/>
      <c r="ARZ45" s="48" t="n"/>
      <c r="ASA45" s="48" t="n"/>
      <c r="ASB45" s="48" t="n"/>
      <c r="ASC45" s="48" t="n"/>
      <c r="ASD45" s="48" t="n"/>
      <c r="ASE45" s="48" t="n"/>
      <c r="ASF45" s="48" t="n"/>
      <c r="ASG45" s="48" t="n"/>
      <c r="ASH45" s="48" t="n"/>
      <c r="ASI45" s="48" t="n"/>
      <c r="ASJ45" s="48" t="n"/>
      <c r="ASK45" s="48" t="n"/>
      <c r="ASL45" s="48" t="n"/>
      <c r="ASM45" s="48" t="n"/>
      <c r="ASN45" s="48" t="n"/>
      <c r="ASO45" s="48" t="n"/>
      <c r="ASP45" s="48" t="n"/>
      <c r="ASQ45" s="48" t="n"/>
      <c r="ASR45" s="48" t="n"/>
      <c r="ASS45" s="48" t="n"/>
      <c r="AST45" s="48" t="n"/>
      <c r="ASU45" s="48" t="n"/>
      <c r="ASV45" s="48" t="n"/>
      <c r="ASW45" s="48" t="n"/>
      <c r="ASX45" s="48" t="n"/>
      <c r="ASY45" s="48" t="n"/>
      <c r="ASZ45" s="48" t="n"/>
      <c r="ATA45" s="48" t="n"/>
      <c r="ATB45" s="48" t="n"/>
      <c r="ATC45" s="48" t="n"/>
      <c r="ATD45" s="48" t="n"/>
      <c r="ATE45" s="48" t="n"/>
      <c r="ATF45" s="48" t="n"/>
      <c r="ATG45" s="48" t="n"/>
      <c r="ATH45" s="48" t="n"/>
      <c r="ATI45" s="48" t="n"/>
      <c r="ATJ45" s="48" t="n"/>
      <c r="ATK45" s="48" t="n"/>
      <c r="ATL45" s="48" t="n"/>
      <c r="ATM45" s="48" t="n"/>
      <c r="ATN45" s="48" t="n"/>
      <c r="ATO45" s="48" t="n"/>
      <c r="ATP45" s="48" t="n"/>
      <c r="ATQ45" s="48" t="n"/>
      <c r="ATR45" s="48" t="n"/>
      <c r="ATS45" s="48" t="n"/>
      <c r="ATT45" s="48" t="n"/>
      <c r="ATU45" s="48" t="n"/>
      <c r="ATV45" s="48" t="n"/>
      <c r="ATW45" s="48" t="n"/>
      <c r="ATX45" s="48" t="n"/>
      <c r="ATY45" s="48" t="n"/>
      <c r="ATZ45" s="48" t="n"/>
      <c r="AUA45" s="48" t="n"/>
      <c r="AUB45" s="48" t="n"/>
      <c r="AUC45" s="48" t="n"/>
      <c r="AUD45" s="48" t="n"/>
      <c r="AUE45" s="48" t="n"/>
      <c r="AUF45" s="48" t="n"/>
      <c r="AUG45" s="48" t="n"/>
      <c r="AUH45" s="48" t="n"/>
      <c r="AUI45" s="48" t="n"/>
      <c r="AUJ45" s="48" t="n"/>
      <c r="AUK45" s="48" t="n"/>
      <c r="AUL45" s="48" t="n"/>
      <c r="AUM45" s="48" t="n"/>
      <c r="AUN45" s="48" t="n"/>
      <c r="AUO45" s="48" t="n"/>
      <c r="AUP45" s="48" t="n"/>
      <c r="AUQ45" s="48" t="n"/>
      <c r="AUR45" s="48" t="n"/>
      <c r="AUS45" s="48" t="n"/>
      <c r="AUT45" s="48" t="n"/>
      <c r="AUU45" s="48" t="n"/>
      <c r="AUV45" s="48" t="n"/>
      <c r="AUW45" s="48" t="n"/>
      <c r="AUX45" s="48" t="n"/>
      <c r="AUY45" s="48" t="n"/>
      <c r="AUZ45" s="48" t="n"/>
      <c r="AVA45" s="48" t="n"/>
      <c r="AVB45" s="48" t="n"/>
      <c r="AVC45" s="48" t="n"/>
      <c r="AVD45" s="48" t="n"/>
      <c r="AVE45" s="48" t="n"/>
      <c r="AVF45" s="48" t="n"/>
      <c r="AVG45" s="48" t="n"/>
      <c r="AVH45" s="48" t="n"/>
      <c r="AVI45" s="48" t="n"/>
      <c r="AVJ45" s="48" t="n"/>
      <c r="AVK45" s="48" t="n"/>
      <c r="AVL45" s="48" t="n"/>
      <c r="AVM45" s="48" t="n"/>
      <c r="AVN45" s="48" t="n"/>
      <c r="AVO45" s="48" t="n"/>
      <c r="AVP45" s="48" t="n"/>
      <c r="AVQ45" s="48" t="n"/>
      <c r="AVR45" s="48" t="n"/>
      <c r="AVS45" s="48" t="n"/>
      <c r="AVT45" s="48" t="n"/>
      <c r="AVU45" s="48" t="n"/>
      <c r="AVV45" s="48" t="n"/>
      <c r="AVW45" s="48" t="n"/>
      <c r="AVX45" s="48" t="n"/>
      <c r="AVY45" s="48" t="n"/>
      <c r="AVZ45" s="48" t="n"/>
      <c r="AWA45" s="8" t="n">
        <v>673441558</v>
      </c>
      <c r="AWB45" s="48" t="inlineStr">
        <is>
          <t>c27a3870-25f1-4889-99c0-3a683099b1e2</t>
        </is>
      </c>
      <c r="AWC45" s="6" t="n">
        <v>46069</v>
      </c>
      <c r="AWD45" s="48" t="n"/>
      <c r="AWE45" s="48" t="n"/>
      <c r="AWF45" s="48" t="inlineStr">
        <is>
          <t>submitted_via_web</t>
        </is>
      </c>
      <c r="AWG45" s="48" t="n"/>
      <c r="AWH45" s="48" t="inlineStr">
        <is>
          <t>vyNMZfRj9dojjrwxZxh2FZ</t>
        </is>
      </c>
      <c r="AWI45" s="48" t="n"/>
      <c r="AWJ45" s="48" t="inlineStr">
        <is>
          <t>uuid:c27a3870-25f1-4889-99c0-3a683099b1e2</t>
        </is>
      </c>
      <c r="AWK45" s="8" t="n">
        <v>308</v>
      </c>
      <c r="AWL45" s="48" t="inlineStr">
        <is>
          <t>BSP0385</t>
        </is>
      </c>
      <c r="AWM45" s="8" t="n">
        <v>0</v>
      </c>
      <c r="AWN45" s="48" t="inlineStr">
        <is>
          <t>Year of Use valid, no validation needed</t>
        </is>
      </c>
      <c r="AWO45" s="37" t="b">
        <v>1</v>
      </c>
      <c r="AWP45" s="37" t="b">
        <v>1</v>
      </c>
      <c r="AWQ45" s="37" t="b">
        <v>1</v>
      </c>
      <c r="AWR45" s="37" t="b">
        <v>1</v>
      </c>
      <c r="AWS45" s="37" t="b">
        <v>1</v>
      </c>
      <c r="AWT45" s="37" t="b">
        <v>1</v>
      </c>
      <c r="AWU45" s="48" t="n"/>
      <c r="AWV45" s="8" t="n">
        <v>9</v>
      </c>
      <c r="AWW45" s="48" t="n"/>
      <c r="AWX45" s="48" t="n"/>
      <c r="AWY45" s="48" t="n"/>
      <c r="AWZ45" s="48" t="n"/>
    </row>
    <row r="46">
      <c r="A46" s="6" t="n">
        <v>46069</v>
      </c>
      <c r="B46" s="6" t="n">
        <v>46070</v>
      </c>
      <c r="C46" s="34" t="inlineStr">
        <is>
          <t>Inrawan</t>
        </is>
      </c>
      <c r="D46" s="34" t="inlineStr">
        <is>
          <t>H. Baso Dg. Sampo</t>
        </is>
      </c>
      <c r="E46" s="8">
        <f>+620</f>
        <v/>
      </c>
      <c r="F46" s="48" t="inlineStr">
        <is>
          <t>-5.141535 119.686335 140.074 1.406999945640564</t>
        </is>
      </c>
      <c r="G46" s="8" t="n">
        <v>-5.141535</v>
      </c>
      <c r="H46" s="8" t="n">
        <v>119.686335</v>
      </c>
      <c r="I46" s="8" t="n">
        <v>140.074</v>
      </c>
      <c r="J46" s="8" t="n">
        <v>1.406999946</v>
      </c>
      <c r="K46" s="8" t="n">
        <v>0</v>
      </c>
      <c r="L46" s="48" t="inlineStr">
        <is>
          <t>-5.141693 119.686603 102.962 1.3380000591278076</t>
        </is>
      </c>
      <c r="M46" s="8" t="n">
        <v>-5.141693</v>
      </c>
      <c r="N46" s="8" t="n">
        <v>119.686603</v>
      </c>
      <c r="O46" s="8" t="n">
        <v>102.962</v>
      </c>
      <c r="P46" s="8" t="n">
        <v>1.338000059</v>
      </c>
      <c r="Q46" s="8" t="n">
        <v>0</v>
      </c>
      <c r="R46" s="48" t="inlineStr">
        <is>
          <t>Sulawesi Selatan</t>
        </is>
      </c>
      <c r="S46" s="8" t="n">
        <v>0</v>
      </c>
      <c r="T46" s="8" t="n">
        <v>0</v>
      </c>
      <c r="U46" s="8" t="n">
        <v>0</v>
      </c>
      <c r="V46" s="8" t="n">
        <v>0</v>
      </c>
      <c r="W46" s="8" t="n">
        <v>0</v>
      </c>
      <c r="X46" s="8" t="n">
        <v>0</v>
      </c>
      <c r="Y46" s="8" t="n">
        <v>0</v>
      </c>
      <c r="Z46" s="8" t="n">
        <v>0</v>
      </c>
      <c r="AA46" s="8" t="n">
        <v>0</v>
      </c>
      <c r="AB46" s="8" t="n">
        <v>1</v>
      </c>
      <c r="AC46" s="48" t="inlineStr">
        <is>
          <t>Maros</t>
        </is>
      </c>
      <c r="AD46" s="48" t="inlineStr">
        <is>
          <t>Tompobulu</t>
        </is>
      </c>
      <c r="AE46" s="48" t="inlineStr">
        <is>
          <t>Tompobulu</t>
        </is>
      </c>
      <c r="AF46" s="48" t="inlineStr">
        <is>
          <t>KSU BULU SAUKANG</t>
        </is>
      </c>
      <c r="AG46" s="48" t="inlineStr">
        <is>
          <t>BSP0388</t>
        </is>
      </c>
      <c r="AH46" s="8" t="n">
        <v>9</v>
      </c>
      <c r="AI46" s="48" t="inlineStr">
        <is>
          <t>VPA2</t>
        </is>
      </c>
      <c r="AJ46" s="48" t="inlineStr">
        <is>
          <t>Tidak aktif</t>
        </is>
      </c>
      <c r="AK46" s="39" t="n">
        <v>62</v>
      </c>
      <c r="AL46" s="48" t="inlineStr">
        <is>
          <t>Laki-laki</t>
        </is>
      </c>
      <c r="AM46" s="48" t="inlineStr">
        <is>
          <t>Sudah menikah</t>
        </is>
      </c>
      <c r="AN46" s="48" t="inlineStr">
        <is>
          <t>SMP/Sederajat</t>
        </is>
      </c>
      <c r="AO46" s="48" t="inlineStr">
        <is>
          <t>Petani</t>
        </is>
      </c>
      <c r="AP46" s="8" t="n">
        <v>1</v>
      </c>
      <c r="AQ46" s="8" t="n">
        <v>0</v>
      </c>
      <c r="AR46" s="8" t="n">
        <v>0</v>
      </c>
      <c r="AS46" s="8" t="n">
        <v>0</v>
      </c>
      <c r="AT46" s="8" t="n">
        <v>0</v>
      </c>
      <c r="AU46" s="8" t="n">
        <v>0</v>
      </c>
      <c r="AV46" s="8" t="n">
        <v>0</v>
      </c>
      <c r="AW46" s="8" t="n">
        <v>0</v>
      </c>
      <c r="AX46" s="48" t="n"/>
      <c r="AY46" s="48" t="inlineStr">
        <is>
          <t>Peternak</t>
        </is>
      </c>
      <c r="AZ46" s="8" t="n">
        <v>0</v>
      </c>
      <c r="BA46" s="8" t="n">
        <v>1</v>
      </c>
      <c r="BB46" s="8" t="n">
        <v>0</v>
      </c>
      <c r="BC46" s="8" t="n">
        <v>0</v>
      </c>
      <c r="BD46" s="8" t="n">
        <v>0</v>
      </c>
      <c r="BE46" s="8" t="n">
        <v>0</v>
      </c>
      <c r="BF46" s="8" t="n">
        <v>0</v>
      </c>
      <c r="BG46" s="8" t="n">
        <v>0</v>
      </c>
      <c r="BH46" s="11" t="n"/>
      <c r="BI46" s="48" t="inlineStr">
        <is>
          <t>Rp1.500.000 - Rp2.500.000</t>
        </is>
      </c>
      <c r="BJ46" s="8" t="n">
        <v>1</v>
      </c>
      <c r="BK46" s="8" t="n">
        <v>1</v>
      </c>
      <c r="BL46" s="8" t="n">
        <v>0</v>
      </c>
      <c r="BM46" s="8" t="n">
        <v>0</v>
      </c>
      <c r="BN46" s="48" t="inlineStr">
        <is>
          <t>Milik sendiri</t>
        </is>
      </c>
      <c r="BO46" s="48" t="inlineStr">
        <is>
          <t>Permanen (dinding bata dan semen)</t>
        </is>
      </c>
      <c r="BP46" s="8" t="n">
        <v>1</v>
      </c>
      <c r="BQ46" s="8" t="n">
        <v>0</v>
      </c>
      <c r="BR46" s="8" t="n">
        <v>0</v>
      </c>
      <c r="BS46" s="8" t="n">
        <v>0</v>
      </c>
      <c r="BT46" s="8" t="n">
        <v>0</v>
      </c>
      <c r="BU46" s="48" t="n"/>
      <c r="BV46" s="48" t="inlineStr">
        <is>
          <t>Keramik/ubin</t>
        </is>
      </c>
      <c r="BW46" s="8" t="n">
        <v>0</v>
      </c>
      <c r="BX46" s="8" t="n">
        <v>0</v>
      </c>
      <c r="BY46" s="8" t="n">
        <v>1</v>
      </c>
      <c r="BZ46" s="8" t="n">
        <v>0</v>
      </c>
      <c r="CA46" s="8" t="n">
        <v>0</v>
      </c>
      <c r="CB46" s="48" t="n"/>
      <c r="CC46" s="48" t="inlineStr">
        <is>
          <t>Seng</t>
        </is>
      </c>
      <c r="CD46" s="8" t="n">
        <v>0</v>
      </c>
      <c r="CE46" s="8" t="n">
        <v>0</v>
      </c>
      <c r="CF46" s="8" t="n">
        <v>0</v>
      </c>
      <c r="CG46" s="8" t="n">
        <v>0</v>
      </c>
      <c r="CH46" s="8" t="n">
        <v>1</v>
      </c>
      <c r="CI46" s="8" t="n">
        <v>0</v>
      </c>
      <c r="CJ46" s="8" t="n">
        <v>0</v>
      </c>
      <c r="CK46" s="48" t="n"/>
      <c r="CL46" s="48" t="inlineStr">
        <is>
          <t>Ya</t>
        </is>
      </c>
      <c r="CM46" s="8" t="n">
        <v>2017</v>
      </c>
      <c r="CN46" s="48" t="inlineStr">
        <is>
          <t>Fixed-Dome (Kubah Tetap)</t>
        </is>
      </c>
      <c r="CO46" s="48" t="inlineStr">
        <is>
          <t>6 m³ (4-5 ekor sapi, ±5 jam memasak/hari, ±50 kg</t>
        </is>
      </c>
      <c r="CP46" s="48" t="inlineStr">
        <is>
          <t>Anggota keluarga - laki-laki</t>
        </is>
      </c>
      <c r="CQ46" s="8" t="n">
        <v>0</v>
      </c>
      <c r="CR46" s="8" t="n">
        <v>0</v>
      </c>
      <c r="CS46" s="8" t="n">
        <v>0</v>
      </c>
      <c r="CT46" s="8" t="n">
        <v>0</v>
      </c>
      <c r="CU46" s="8" t="n">
        <v>1</v>
      </c>
      <c r="CV46" s="8" t="n">
        <v>0</v>
      </c>
      <c r="CW46" s="8" t="n">
        <v>0</v>
      </c>
      <c r="CX46" s="8" t="n">
        <v>0</v>
      </c>
      <c r="CY46" s="48" t="inlineStr">
        <is>
          <t>Anggota keluarga - laki-laki</t>
        </is>
      </c>
      <c r="CZ46" s="8" t="n">
        <v>1</v>
      </c>
      <c r="DA46" s="8" t="n">
        <v>0</v>
      </c>
      <c r="DB46" s="8" t="n">
        <v>0</v>
      </c>
      <c r="DC46" s="48" t="n"/>
      <c r="DD46" s="48" t="inlineStr">
        <is>
          <t>Anggota keluarga - laki-laki</t>
        </is>
      </c>
      <c r="DE46" s="8" t="n">
        <v>1</v>
      </c>
      <c r="DF46" s="8" t="n">
        <v>0</v>
      </c>
      <c r="DG46" s="8" t="n">
        <v>0</v>
      </c>
      <c r="DH46" s="8" t="n">
        <v>0</v>
      </c>
      <c r="DI46" s="48" t="n"/>
      <c r="DJ46" s="48" t="inlineStr">
        <is>
          <t>Anggota keluarga - laki-laki</t>
        </is>
      </c>
      <c r="DK46" s="8" t="n">
        <v>1</v>
      </c>
      <c r="DL46" s="8" t="n">
        <v>0</v>
      </c>
      <c r="DM46" s="8" t="n">
        <v>0</v>
      </c>
      <c r="DN46" s="8" t="n">
        <v>0</v>
      </c>
      <c r="DO46" s="48" t="n"/>
      <c r="DP46" s="48" t="inlineStr">
        <is>
          <t>Tidak berfungsi sama sekali</t>
        </is>
      </c>
      <c r="DQ46" s="48" t="inlineStr">
        <is>
          <t>&gt;1 tahun yang lalu</t>
        </is>
      </c>
      <c r="DR46" s="17" t="inlineStr">
        <is>
          <t>Kurangnya pemeliharaan yang memadai</t>
        </is>
      </c>
      <c r="DS46" s="48" t="n"/>
      <c r="DT46" s="48" t="n"/>
      <c r="DU46" s="48" t="n"/>
      <c r="DV46" s="48" t="n"/>
      <c r="DW46" s="48" t="n"/>
      <c r="DX46" s="48" t="n"/>
      <c r="DY46" s="48" t="n"/>
      <c r="DZ46" s="48" t="n"/>
      <c r="EA46" s="48" t="n"/>
      <c r="EB46" s="48" t="n"/>
      <c r="EC46" s="48" t="n"/>
      <c r="ED46" s="48" t="n"/>
      <c r="EE46" s="48" t="n"/>
      <c r="EF46" s="48" t="n"/>
      <c r="EG46" s="48" t="n"/>
      <c r="EH46" s="48" t="n"/>
      <c r="EI46" s="48" t="inlineStr">
        <is>
          <t>Keterbatasan akses terhadap informasi atau pelatihan terkait biogas</t>
        </is>
      </c>
      <c r="EJ46" s="8" t="n">
        <v>0</v>
      </c>
      <c r="EK46" s="8" t="n">
        <v>0</v>
      </c>
      <c r="EL46" s="8" t="n">
        <v>1</v>
      </c>
      <c r="EM46" s="8" t="n">
        <v>0</v>
      </c>
      <c r="EN46" s="8" t="n">
        <v>0</v>
      </c>
      <c r="EO46" s="48" t="n"/>
      <c r="EP46" s="48" t="inlineStr">
        <is>
          <t>Ya, cukup jelas dan mudah diikuti</t>
        </is>
      </c>
      <c r="EQ46" s="48" t="inlineStr">
        <is>
          <t>Bukan pelatihan</t>
        </is>
      </c>
      <c r="ER46" s="48" t="inlineStr">
        <is>
          <t>CPO atau pendamping</t>
        </is>
      </c>
      <c r="ES46" s="8" t="n">
        <v>1</v>
      </c>
      <c r="ET46" s="8" t="n">
        <v>0</v>
      </c>
      <c r="EU46" s="8" t="n">
        <v>0</v>
      </c>
      <c r="EV46" s="8" t="n">
        <v>0</v>
      </c>
      <c r="EW46" s="48" t="n"/>
      <c r="EX46" s="48" t="inlineStr">
        <is>
          <t>Anggota keluarga - Laki-laki</t>
        </is>
      </c>
      <c r="EY46" s="8" t="n">
        <v>1</v>
      </c>
      <c r="EZ46" s="8" t="n">
        <v>0</v>
      </c>
      <c r="FA46" s="8" t="n">
        <v>0</v>
      </c>
      <c r="FB46" s="48" t="n"/>
      <c r="FC46" s="48" t="inlineStr">
        <is>
          <t>Setiap bulan</t>
        </is>
      </c>
      <c r="FD46" s="48" t="n"/>
      <c r="FE46" s="48" t="inlineStr">
        <is>
          <t>Mengetahui</t>
        </is>
      </c>
      <c r="FF46" s="48" t="inlineStr">
        <is>
          <t>Sering (setiap minggu)</t>
        </is>
      </c>
      <c r="FG46" s="48" t="inlineStr">
        <is>
          <t>Mengetahui</t>
        </is>
      </c>
      <c r="FH46" s="48" t="inlineStr">
        <is>
          <t>Sering (setiap minggu)</t>
        </is>
      </c>
      <c r="FI46" s="48" t="inlineStr">
        <is>
          <t>Mengetahui</t>
        </is>
      </c>
      <c r="FJ46" s="48" t="inlineStr">
        <is>
          <t>Selalu (setiap hari)</t>
        </is>
      </c>
      <c r="FK46" s="48" t="inlineStr">
        <is>
          <t>Mengetahui</t>
        </is>
      </c>
      <c r="FL46" s="48" t="inlineStr">
        <is>
          <t>Jarang (setiap bulan atau lebih)</t>
        </is>
      </c>
      <c r="FM46" s="48" t="inlineStr">
        <is>
          <t>Mengetahui</t>
        </is>
      </c>
      <c r="FN46" s="48" t="inlineStr">
        <is>
          <t>Cukup sering (2 minggu sekali)</t>
        </is>
      </c>
      <c r="FO46" s="48" t="inlineStr">
        <is>
          <t>Mengetahui</t>
        </is>
      </c>
      <c r="FP46" s="48" t="inlineStr">
        <is>
          <t>Cukup sering (2 minggu sekali)</t>
        </is>
      </c>
      <c r="FQ46" s="48" t="inlineStr">
        <is>
          <t>Mengetahui</t>
        </is>
      </c>
      <c r="FR46" s="48" t="inlineStr">
        <is>
          <t>Ya</t>
        </is>
      </c>
      <c r="FS46" s="48" t="inlineStr">
        <is>
          <t>Mengetahui</t>
        </is>
      </c>
      <c r="FT46" s="48" t="inlineStr">
        <is>
          <t>Ya, selalu</t>
        </is>
      </c>
      <c r="FU46" s="48" t="inlineStr">
        <is>
          <t>Laki-laki dewasa</t>
        </is>
      </c>
      <c r="FV46" s="8" t="n">
        <v>1</v>
      </c>
      <c r="FW46" s="8" t="n">
        <v>0</v>
      </c>
      <c r="FX46" s="8" t="n">
        <v>0</v>
      </c>
      <c r="FY46" s="8" t="n">
        <v>0</v>
      </c>
      <c r="FZ46" s="48" t="inlineStr">
        <is>
          <t>Sangat memahami</t>
        </is>
      </c>
      <c r="GA46" s="48" t="inlineStr">
        <is>
          <t>CPO Teman/keluarga</t>
        </is>
      </c>
      <c r="GB46" s="8" t="n">
        <v>1</v>
      </c>
      <c r="GC46" s="8" t="n">
        <v>0</v>
      </c>
      <c r="GD46" s="8" t="n">
        <v>1</v>
      </c>
      <c r="GE46" s="8" t="n">
        <v>0</v>
      </c>
      <c r="GF46" s="48" t="n"/>
      <c r="GG46" s="48" t="inlineStr">
        <is>
          <t>Sering</t>
        </is>
      </c>
      <c r="GH46" s="48" t="inlineStr">
        <is>
          <t>Ya</t>
        </is>
      </c>
      <c r="GI46" s="48" t="inlineStr">
        <is>
          <t>Tetangga Teman/keluarga Komunitas lokal</t>
        </is>
      </c>
      <c r="GJ46" s="8" t="n">
        <v>1</v>
      </c>
      <c r="GK46" s="8" t="n">
        <v>1</v>
      </c>
      <c r="GL46" s="8" t="n">
        <v>1</v>
      </c>
      <c r="GM46" s="8" t="n">
        <v>0</v>
      </c>
      <c r="GN46" s="48" t="n"/>
      <c r="GO46" s="8" t="n">
        <v>9</v>
      </c>
      <c r="GP46" s="38" t="inlineStr">
        <is>
          <t>Sebagian</t>
        </is>
      </c>
      <c r="GQ46" s="48" t="inlineStr">
        <is>
          <t>LPG</t>
        </is>
      </c>
      <c r="GR46" s="8" t="n">
        <v>1</v>
      </c>
      <c r="GS46" s="8" t="n">
        <v>0</v>
      </c>
      <c r="GT46" s="8" t="n">
        <v>0</v>
      </c>
      <c r="GU46" s="8" t="n">
        <v>0</v>
      </c>
      <c r="GV46" s="8" t="n">
        <v>0</v>
      </c>
      <c r="GW46" s="8" t="n">
        <v>0</v>
      </c>
      <c r="GX46" s="8" t="n">
        <v>0</v>
      </c>
      <c r="GY46" s="48" t="n"/>
      <c r="GZ46" s="48" t="inlineStr">
        <is>
          <t>Ya</t>
        </is>
      </c>
      <c r="HA46" s="48" t="n"/>
      <c r="HB46" s="48" t="n"/>
      <c r="HC46" s="48" t="n"/>
      <c r="HD46" s="48" t="n"/>
      <c r="HE46" s="8" t="n">
        <v>15</v>
      </c>
      <c r="HF46" s="8" t="n">
        <v>90000</v>
      </c>
      <c r="HG46" s="8" t="n">
        <v>3</v>
      </c>
      <c r="HH46" s="8" t="n">
        <v>22000</v>
      </c>
      <c r="HI46" s="48" t="n"/>
      <c r="HJ46" s="48" t="n"/>
      <c r="HK46" s="48" t="n"/>
      <c r="HL46" s="48" t="n"/>
      <c r="HM46" s="48" t="n"/>
      <c r="HN46" s="48" t="n"/>
      <c r="HO46" s="48" t="n"/>
      <c r="HP46" s="48" t="n"/>
      <c r="HQ46" s="48" t="n"/>
      <c r="HR46" s="48" t="n"/>
      <c r="HS46" s="48" t="n"/>
      <c r="HT46" s="48" t="n"/>
      <c r="HU46" s="48" t="n"/>
      <c r="HV46" s="48" t="n"/>
      <c r="HW46" s="48" t="n"/>
      <c r="HX46" s="48" t="n"/>
      <c r="HY46" s="48" t="n"/>
      <c r="HZ46" s="48" t="n"/>
      <c r="IA46" s="8" t="n">
        <v>12</v>
      </c>
      <c r="IB46" s="8" t="n">
        <v>68000</v>
      </c>
      <c r="IC46" s="48" t="n"/>
      <c r="ID46" s="48" t="n"/>
      <c r="IE46" s="48" t="n"/>
      <c r="IF46" s="48" t="n"/>
      <c r="IG46" s="48" t="n"/>
      <c r="IH46" s="48" t="n"/>
      <c r="II46" s="48" t="n"/>
      <c r="IJ46" s="48" t="n"/>
      <c r="IK46" s="48" t="inlineStr">
        <is>
          <t>15-30 kg</t>
        </is>
      </c>
      <c r="IL46" s="48" t="inlineStr">
        <is>
          <t>1-3 jam</t>
        </is>
      </c>
      <c r="IM46" s="48" t="inlineStr">
        <is>
          <t>Ya</t>
        </is>
      </c>
      <c r="IN46" s="48" t="inlineStr">
        <is>
          <t>Tidak</t>
        </is>
      </c>
      <c r="IO46" s="48" t="inlineStr">
        <is>
          <t>Lebih bersih</t>
        </is>
      </c>
      <c r="IP46" s="48" t="n"/>
      <c r="IQ46" s="48" t="inlineStr">
        <is>
          <t>Tidak pernah</t>
        </is>
      </c>
      <c r="IR46" s="48" t="n"/>
      <c r="IS46" s="48" t="n"/>
      <c r="IT46" s="48" t="n"/>
      <c r="IU46" s="48" t="n"/>
      <c r="IV46" s="48" t="n"/>
      <c r="IW46" s="48" t="n"/>
      <c r="IX46" s="48" t="n"/>
      <c r="IY46" s="48" t="n"/>
      <c r="IZ46" s="48" t="inlineStr">
        <is>
          <t>Tidak pernah</t>
        </is>
      </c>
      <c r="JA46" s="48" t="n"/>
      <c r="JB46" s="48" t="n"/>
      <c r="JC46" s="48" t="n"/>
      <c r="JD46" s="48" t="n"/>
      <c r="JE46" s="48" t="n"/>
      <c r="JF46" s="48" t="n"/>
      <c r="JG46" s="48" t="n"/>
      <c r="JH46" s="48" t="n"/>
      <c r="JI46" s="48" t="inlineStr">
        <is>
          <t>Tidak pernah</t>
        </is>
      </c>
      <c r="JJ46" s="48" t="n"/>
      <c r="JK46" s="48" t="n"/>
      <c r="JL46" s="48" t="n"/>
      <c r="JM46" s="48" t="n"/>
      <c r="JN46" s="48" t="n"/>
      <c r="JO46" s="48" t="n"/>
      <c r="JP46" s="48" t="n"/>
      <c r="JQ46" s="48" t="n"/>
      <c r="JR46" s="48" t="inlineStr">
        <is>
          <t>Tidak pernah</t>
        </is>
      </c>
      <c r="JS46" s="48" t="n"/>
      <c r="JT46" s="48" t="n"/>
      <c r="JU46" s="48" t="n"/>
      <c r="JV46" s="48" t="n"/>
      <c r="JW46" s="48" t="n"/>
      <c r="JX46" s="48" t="n"/>
      <c r="JY46" s="48" t="n"/>
      <c r="JZ46" s="48" t="n"/>
      <c r="KA46" s="48" t="inlineStr">
        <is>
          <t>Tidak pernah</t>
        </is>
      </c>
      <c r="KB46" s="48" t="n"/>
      <c r="KC46" s="48" t="n"/>
      <c r="KD46" s="48" t="n"/>
      <c r="KE46" s="48" t="n"/>
      <c r="KF46" s="48" t="n"/>
      <c r="KG46" s="48" t="n"/>
      <c r="KH46" s="48" t="n"/>
      <c r="KI46" s="48" t="n"/>
      <c r="KJ46" s="48" t="inlineStr">
        <is>
          <t>Tidak pernah</t>
        </is>
      </c>
      <c r="KK46" s="48" t="n"/>
      <c r="KL46" s="48" t="n"/>
      <c r="KM46" s="48" t="n"/>
      <c r="KN46" s="48" t="n"/>
      <c r="KO46" s="48" t="n"/>
      <c r="KP46" s="48" t="n"/>
      <c r="KQ46" s="48" t="n"/>
      <c r="KR46" s="48" t="n"/>
      <c r="KS46" s="48" t="inlineStr">
        <is>
          <t>Cukup membaik</t>
        </is>
      </c>
      <c r="KT46" s="48" t="inlineStr">
        <is>
          <t>0-1 kali</t>
        </is>
      </c>
      <c r="KU46" s="48" t="inlineStr">
        <is>
          <t>0-1 kali</t>
        </is>
      </c>
      <c r="KV46" s="48" t="inlineStr">
        <is>
          <t>Perempuan dewasa</t>
        </is>
      </c>
      <c r="KW46" s="8" t="n">
        <v>0</v>
      </c>
      <c r="KX46" s="8" t="n">
        <v>1</v>
      </c>
      <c r="KY46" s="8" t="n">
        <v>0</v>
      </c>
      <c r="KZ46" s="8" t="n">
        <v>0</v>
      </c>
      <c r="LA46" s="48" t="inlineStr">
        <is>
          <t>Cukup membaik</t>
        </is>
      </c>
      <c r="LB46" s="48" t="inlineStr">
        <is>
          <t>Cukup membaik</t>
        </is>
      </c>
      <c r="LC46" s="8" t="n">
        <v>5</v>
      </c>
      <c r="LD46" s="8" t="n">
        <v>2</v>
      </c>
      <c r="LE46" s="8" t="n">
        <v>0</v>
      </c>
      <c r="LF46" s="8" t="n">
        <v>0</v>
      </c>
      <c r="LG46" s="48" t="inlineStr">
        <is>
          <t>Ya</t>
        </is>
      </c>
      <c r="LH46" s="8" t="n">
        <v>100000</v>
      </c>
      <c r="LI46" s="48" t="n"/>
      <c r="LJ46" s="48" t="inlineStr">
        <is>
          <t>Investasi lainnya Kebutuhan rumah tangga</t>
        </is>
      </c>
      <c r="LK46" s="8" t="n">
        <v>0</v>
      </c>
      <c r="LL46" s="8" t="n">
        <v>0</v>
      </c>
      <c r="LM46" s="8" t="n">
        <v>0</v>
      </c>
      <c r="LN46" s="8" t="n">
        <v>1</v>
      </c>
      <c r="LO46" s="8" t="n">
        <v>1</v>
      </c>
      <c r="LP46" s="8" t="n">
        <v>0</v>
      </c>
      <c r="LQ46" s="8" t="n">
        <v>0</v>
      </c>
      <c r="LR46" s="11" t="n"/>
      <c r="LS46" s="8" t="n">
        <v>15</v>
      </c>
      <c r="LT46" s="8" t="n">
        <v>0</v>
      </c>
      <c r="LU46" s="8" t="n">
        <v>0</v>
      </c>
      <c r="LV46" s="8" t="n">
        <v>10</v>
      </c>
      <c r="LW46" s="8" t="n">
        <v>0</v>
      </c>
      <c r="LX46" s="8" t="n">
        <v>0</v>
      </c>
      <c r="LY46" s="8" t="n">
        <v>10</v>
      </c>
      <c r="LZ46" s="8" t="n">
        <v>0</v>
      </c>
      <c r="MA46" s="8" t="n">
        <v>0</v>
      </c>
      <c r="MB46" s="48" t="inlineStr">
        <is>
          <t>Ya</t>
        </is>
      </c>
      <c r="MC46" s="8" t="n">
        <v>0</v>
      </c>
      <c r="MD46" s="8" t="n">
        <v>0</v>
      </c>
      <c r="ME46" s="8" t="n">
        <v>0</v>
      </c>
      <c r="MF46" s="8" t="n">
        <v>0</v>
      </c>
      <c r="MG46" s="8" t="n">
        <v>0</v>
      </c>
      <c r="MH46" s="8" t="n">
        <v>0</v>
      </c>
      <c r="MI46" s="48" t="inlineStr">
        <is>
          <t>Istirahat</t>
        </is>
      </c>
      <c r="MJ46" s="8" t="n">
        <v>0</v>
      </c>
      <c r="MK46" s="8" t="n">
        <v>0</v>
      </c>
      <c r="ML46" s="8" t="n">
        <v>1</v>
      </c>
      <c r="MM46" s="8" t="n">
        <v>0</v>
      </c>
      <c r="MN46" s="8" t="n">
        <v>0</v>
      </c>
      <c r="MO46" s="8" t="n">
        <v>0</v>
      </c>
      <c r="MP46" s="48" t="n"/>
      <c r="MQ46" s="48" t="n"/>
      <c r="MR46" s="40" t="inlineStr">
        <is>
          <t>Digunakan untuk istirahat</t>
        </is>
      </c>
      <c r="MS46" s="48" t="n"/>
      <c r="MT46" s="48" t="inlineStr">
        <is>
          <t>Digunakan untuk istirahat</t>
        </is>
      </c>
      <c r="MU46" s="48" t="inlineStr">
        <is>
          <t>Ya, untuk anggota keluarga</t>
        </is>
      </c>
      <c r="MV46" s="48" t="inlineStr">
        <is>
          <t>Perawatan sistem biogas Pemasangan sistem biogas</t>
        </is>
      </c>
      <c r="MW46" s="8" t="n">
        <v>1</v>
      </c>
      <c r="MX46" s="8" t="n">
        <v>1</v>
      </c>
      <c r="MY46" s="8" t="n">
        <v>0</v>
      </c>
      <c r="MZ46" s="8" t="n">
        <v>0</v>
      </c>
      <c r="NA46" s="48" t="n"/>
      <c r="NB46" s="48" t="n"/>
      <c r="NC46" s="48" t="n"/>
      <c r="ND46" s="48" t="n"/>
      <c r="NE46" s="48" t="n"/>
      <c r="NF46" s="48" t="n"/>
      <c r="NG46" s="48" t="n"/>
      <c r="NH46" s="48" t="n"/>
      <c r="NI46" s="48" t="n"/>
      <c r="NJ46" s="48" t="n"/>
      <c r="NK46" s="48" t="n"/>
      <c r="NL46" s="48" t="inlineStr">
        <is>
          <t>Ya</t>
        </is>
      </c>
      <c r="NM46" s="48" t="inlineStr">
        <is>
          <t>100% dana hibah</t>
        </is>
      </c>
      <c r="NN46" s="17" t="inlineStr">
        <is>
          <t>0 (100% sumber pembiayaan dari hibah)</t>
        </is>
      </c>
      <c r="NO46" s="17" t="inlineStr">
        <is>
          <t>Pemerintah</t>
        </is>
      </c>
      <c r="NP46" s="48" t="n"/>
      <c r="NQ46" s="48" t="n"/>
      <c r="NR46" s="48" t="n"/>
      <c r="NS46" s="48" t="n"/>
      <c r="NT46" s="48" t="n"/>
      <c r="NU46" s="48" t="n"/>
      <c r="NV46" s="48" t="n"/>
      <c r="NW46" s="48" t="n"/>
      <c r="NX46" s="48" t="inlineStr">
        <is>
          <t>Sedikit meningkat</t>
        </is>
      </c>
      <c r="NY46" s="8" t="n">
        <v>120</v>
      </c>
      <c r="NZ46" s="8" t="n">
        <v>0</v>
      </c>
      <c r="OA46" s="8" t="n">
        <v>0</v>
      </c>
      <c r="OB46" s="8" t="n">
        <v>0</v>
      </c>
      <c r="OC46" s="8" t="n">
        <v>0</v>
      </c>
      <c r="OD46" s="8" t="n">
        <v>0</v>
      </c>
      <c r="OE46" s="48" t="inlineStr">
        <is>
          <t>Lebih baik</t>
        </is>
      </c>
      <c r="OF46" s="48" t="inlineStr">
        <is>
          <t>Jauh lebih baik (beda waktu memasak lebih cepat setengah jam atau lebih, ATAU tidak lagi ada rasa/bau makanan yang berubah, ATAU alasan lainnya)</t>
        </is>
      </c>
      <c r="OG46" s="48" t="inlineStr">
        <is>
          <t>Ya</t>
        </is>
      </c>
      <c r="OH46" s="8" t="n">
        <v>1</v>
      </c>
      <c r="OI46" s="8" t="n">
        <v>0</v>
      </c>
      <c r="OJ46" s="8" t="n">
        <v>0</v>
      </c>
      <c r="OK46" s="8" t="n">
        <v>0</v>
      </c>
      <c r="OL46" s="8" t="n">
        <v>0</v>
      </c>
      <c r="OM46" s="8" t="n">
        <v>0</v>
      </c>
      <c r="ON46" s="8" t="n">
        <v>7</v>
      </c>
      <c r="OO46" s="8" t="n">
        <v>0</v>
      </c>
      <c r="OP46" s="48">
        <f>VLOOKUP(AG46,'BUS 2'!$G$1:$CU$424,2,0)</f>
        <v/>
      </c>
      <c r="OQ46" s="8">
        <f>VLOOKUP(AG46,'BUS 2'!$G$1:$CU$424,3,0)</f>
        <v/>
      </c>
      <c r="OR46" s="8">
        <f>VLOOKUP(AG46,'BUS 2'!$G$1:$CU$424,4,0)</f>
        <v/>
      </c>
      <c r="OS46" s="8">
        <f>VLOOKUP(AG46,'BUS 2'!$G$1:$CU$424,5,0)</f>
        <v/>
      </c>
      <c r="OT46" s="8">
        <f>VLOOKUP(AG46,'BUS 2'!$G$1:$CU$424,6,0)</f>
        <v/>
      </c>
      <c r="OU46" s="8">
        <f>VLOOKUP(AG46,'BUS 2'!$G$1:$CU$424,7,0)</f>
        <v/>
      </c>
      <c r="OV46" s="8">
        <f>VLOOKUP(AG46,'BUS 2'!$G$1:$CU$424,8,0)</f>
        <v/>
      </c>
      <c r="OW46" s="8">
        <f>VLOOKUP(AG46,'BUS 2'!$G$1:$CU$424,9,0)</f>
        <v/>
      </c>
      <c r="OX46" s="8">
        <f>VLOOKUP(AG46,'BUS 2'!$G$1:$CU$424,10,0)</f>
        <v/>
      </c>
      <c r="OY46" s="8">
        <f>VLOOKUP(AG46,'BUS 2'!$G$1:$CU$424,11,0)</f>
        <v/>
      </c>
      <c r="OZ46" s="8">
        <f>VLOOKUP(AG46,'BUS 2'!$G$1:$CU$424,12,0)</f>
        <v/>
      </c>
      <c r="PA46" s="8">
        <f>VLOOKUP(AG46,'BUS 2'!$G$1:$CU$424,13,0)</f>
        <v/>
      </c>
      <c r="PB46" s="8">
        <f>VLOOKUP(AG46,'BUS 2'!$G$1:$CU$424,14,0)</f>
        <v/>
      </c>
      <c r="PC46" s="8">
        <f>VLOOKUP(AG46,'BUS 2'!$G$1:$CU$424,15,0)</f>
        <v/>
      </c>
      <c r="PD46" s="8">
        <f>VLOOKUP(AG46,'BUS 2'!$G$1:$CU$424,16,0)</f>
        <v/>
      </c>
      <c r="PE46" s="8">
        <f>VLOOKUP(AG46,'BUS 2'!$G$1:$CU$424,17,0)</f>
        <v/>
      </c>
      <c r="PF46" s="8">
        <f>VLOOKUP(AG46,'BUS 2'!$G$1:$CU$424,18,0)</f>
        <v/>
      </c>
      <c r="PG46" s="8">
        <f>VLOOKUP(AG46,'BUS 2'!$G$1:$CU$424,19,0)</f>
        <v/>
      </c>
      <c r="PH46" s="8">
        <f>VLOOKUP(AG46,'BUS 2'!$G$1:$CU$424,20,0)</f>
        <v/>
      </c>
      <c r="PI46" s="8">
        <f>VLOOKUP(AG46,'BUS 2'!$G$1:$CU$424,21,0)</f>
        <v/>
      </c>
      <c r="PJ46" s="8">
        <f>VLOOKUP(AG46,'BUS 2'!$G$1:$CU$424,22,0)</f>
        <v/>
      </c>
      <c r="PK46" s="8">
        <f>VLOOKUP(AG46,'BUS 2'!$G$1:$CU$424,23,0)</f>
        <v/>
      </c>
      <c r="PL46" s="8">
        <f>VLOOKUP(AG46,'BUS 2'!$G$1:$CU$424,24,0)</f>
        <v/>
      </c>
      <c r="PM46" s="8">
        <f>VLOOKUP(AG46,'BUS 2'!$G$1:$CU$424,25,0)</f>
        <v/>
      </c>
      <c r="PN46" s="8">
        <f>VLOOKUP(AG46,'BUS 2'!$G$1:$CU$424,26,0)</f>
        <v/>
      </c>
      <c r="PO46" s="8">
        <f>VLOOKUP(AG46,'BUS 2'!$G$1:$CU$424,27,0)</f>
        <v/>
      </c>
      <c r="PP46" s="8">
        <f>VLOOKUP(AG46,'BUS 2'!$G$1:$CU$424,28,0)</f>
        <v/>
      </c>
      <c r="PQ46" s="8">
        <f>VLOOKUP(AG46,'BUS 2'!$G$1:$CU$424,29,0)</f>
        <v/>
      </c>
      <c r="PR46" s="8">
        <f>VLOOKUP(AG46,'BUS 2'!$G$1:$CU$424,30,0)</f>
        <v/>
      </c>
      <c r="PS46" s="8">
        <f>VLOOKUP(AG46,'BUS 2'!$G$1:$CU$424,31,0)</f>
        <v/>
      </c>
      <c r="PT46" s="48" t="inlineStr">
        <is>
          <t>1-Disebarkan ke lahan terbuka</t>
        </is>
      </c>
      <c r="PU46" s="8" t="n">
        <v>0</v>
      </c>
      <c r="PV46" s="8" t="n">
        <v>0</v>
      </c>
      <c r="PW46" s="8" t="n">
        <v>0</v>
      </c>
      <c r="PX46" s="8" t="n">
        <v>0</v>
      </c>
      <c r="PY46" s="8" t="n">
        <v>0</v>
      </c>
      <c r="PZ46" s="8" t="n">
        <v>1</v>
      </c>
      <c r="QA46" s="8" t="n">
        <v>0</v>
      </c>
      <c r="QB46" s="8" t="n">
        <v>0</v>
      </c>
      <c r="QC46" s="8" t="n">
        <v>0</v>
      </c>
      <c r="QD46" s="48" t="n"/>
      <c r="QE46" s="36" t="n"/>
      <c r="QF46" s="35" t="n"/>
      <c r="QG46" s="35" t="n"/>
      <c r="QH46" s="35" t="n"/>
      <c r="QI46" s="35" t="n"/>
      <c r="QJ46" s="35" t="n"/>
      <c r="QK46" s="36" t="n"/>
      <c r="QL46" s="36" t="n"/>
      <c r="QM46" s="36" t="n"/>
      <c r="QN46" s="36" t="n"/>
      <c r="QO46" s="36" t="n"/>
      <c r="QP46" s="36" t="n"/>
      <c r="QQ46" s="36" t="n"/>
      <c r="QR46" s="36" t="n"/>
      <c r="QS46" s="36" t="n"/>
      <c r="QT46" s="36" t="n"/>
      <c r="QU46" s="36" t="n"/>
      <c r="QV46" s="36" t="n"/>
      <c r="QW46" s="35" t="n"/>
      <c r="QX46" s="35" t="n"/>
      <c r="QY46" s="35" t="n"/>
      <c r="QZ46" s="35" t="n"/>
      <c r="RA46" s="35" t="n"/>
      <c r="RB46" s="36" t="n"/>
      <c r="RC46" s="36" t="n"/>
      <c r="RD46" s="36" t="n"/>
      <c r="RE46" s="36" t="n"/>
      <c r="RF46" s="36" t="n"/>
      <c r="RG46" s="48" t="n"/>
      <c r="RH46" s="35" t="n"/>
      <c r="RI46" s="35" t="n"/>
      <c r="RJ46" s="35" t="n"/>
      <c r="RK46" s="35" t="n"/>
      <c r="RL46" s="35" t="n"/>
      <c r="RM46" s="48" t="n"/>
      <c r="RN46" s="48" t="n"/>
      <c r="RO46" s="48" t="n"/>
      <c r="RP46" s="48" t="n"/>
      <c r="RQ46" s="48" t="n"/>
      <c r="RR46" s="48" t="n"/>
      <c r="RS46" s="35" t="n"/>
      <c r="RT46" s="35" t="n"/>
      <c r="RU46" s="35" t="n"/>
      <c r="RV46" s="35" t="n"/>
      <c r="RW46" s="35" t="n"/>
      <c r="RX46" s="48" t="n"/>
      <c r="RY46" s="48" t="n"/>
      <c r="RZ46" s="48" t="n"/>
      <c r="SA46" s="48" t="n"/>
      <c r="SB46" s="48" t="n"/>
      <c r="SC46" s="48" t="inlineStr">
        <is>
          <t>1-Disebarkan ke lahan terbuka</t>
        </is>
      </c>
      <c r="SD46" s="39" t="n">
        <v>0</v>
      </c>
      <c r="SE46" s="39" t="n">
        <v>0</v>
      </c>
      <c r="SF46" s="39" t="n">
        <v>0</v>
      </c>
      <c r="SG46" s="39" t="n">
        <v>0</v>
      </c>
      <c r="SH46" s="39" t="n">
        <v>0</v>
      </c>
      <c r="SI46" s="8" t="n">
        <v>1</v>
      </c>
      <c r="SJ46" s="8" t="n">
        <v>0</v>
      </c>
      <c r="SK46" s="8" t="n">
        <v>0</v>
      </c>
      <c r="SL46" s="8" t="n">
        <v>0</v>
      </c>
      <c r="SM46" s="48" t="n"/>
      <c r="SN46" s="48" t="n"/>
      <c r="SO46" s="35" t="n"/>
      <c r="SP46" s="35" t="n"/>
      <c r="SQ46" s="35" t="n"/>
      <c r="SR46" s="35" t="n"/>
      <c r="SS46" s="35" t="n"/>
      <c r="ST46" s="48" t="n"/>
      <c r="SU46" s="48" t="n"/>
      <c r="SV46" s="48" t="n"/>
      <c r="SW46" s="48" t="n"/>
      <c r="SX46" s="48" t="n"/>
      <c r="SY46" s="8">
        <f>VLOOKUP(AG46,'BUS 2'!$G$1:$CU$424,33,0)</f>
        <v/>
      </c>
      <c r="SZ46" s="48">
        <f>VLOOKUP(AG46,'BUS 2'!$G$1:$CU$424,34,0)</f>
        <v/>
      </c>
      <c r="TA46" s="48">
        <f>VLOOKUP(AG46,'BUS 2'!$G$1:$CU$424,35,0)</f>
        <v/>
      </c>
      <c r="TB46" s="48">
        <f>VLOOKUP(AG46,'BUS 2'!$G$1:$CU$424,36,0)</f>
        <v/>
      </c>
      <c r="TC46" s="48">
        <f>VLOOKUP(AG46,'BUS 2'!$G$1:$CU$424,37,0)</f>
        <v/>
      </c>
      <c r="TD46" s="48">
        <f>VLOOKUP(AG46,'BUS 2'!$G$1:$CU$424,38,0)</f>
        <v/>
      </c>
      <c r="TE46" s="48">
        <f>VLOOKUP(AG46,'BUS 2'!$G$1:$CU$424,39,0)</f>
        <v/>
      </c>
      <c r="TF46" s="48">
        <f>VLOOKUP(AG46,'BUS 2'!$G$1:$CU$424,40,0)</f>
        <v/>
      </c>
      <c r="TG46" s="8">
        <f>VLOOKUP(AG46,'BUS 2'!$G$1:$CU$424,42,0)</f>
        <v/>
      </c>
      <c r="TH46" s="8">
        <f>VLOOKUP(AG46,'BUS 2'!$G$1:$CU$424,43,0)</f>
        <v/>
      </c>
      <c r="TI46" s="8">
        <f>VLOOKUP(AG46,'BUS 2'!$G$1:$CU$424,44,0)</f>
        <v/>
      </c>
      <c r="TJ46" s="8">
        <f>VLOOKUP(AG46,'BUS 2'!$G$1:$CU$424,45,0)</f>
        <v/>
      </c>
      <c r="TK46" s="8">
        <f>VLOOKUP(AG46,'BUS 2'!$G$1:$CU$424,46,0)</f>
        <v/>
      </c>
      <c r="TL46" s="8">
        <f>VLOOKUP(AG46,'BUS 2'!$G$1:$CU$424,47,0)</f>
        <v/>
      </c>
      <c r="TM46" s="8">
        <f>VLOOKUP(AG46,'BUS 2'!$G$1:$CU$424,48,0)</f>
        <v/>
      </c>
      <c r="TN46" s="8">
        <f>VLOOKUP(AG46,'BUS 2'!$G$1:$CU$424,49,0)</f>
        <v/>
      </c>
      <c r="TO46" s="8">
        <f>VLOOKUP(AG46,'BUS 2'!$G$1:$CU$424,50,0)</f>
        <v/>
      </c>
      <c r="TP46" s="8">
        <f>VLOOKUP(AG46,'BUS 2'!$G$1:$CU$424,51,0)</f>
        <v/>
      </c>
      <c r="TQ46" s="8">
        <f>VLOOKUP(AG46,'BUS 2'!$G$1:$CU$424,52,0)</f>
        <v/>
      </c>
      <c r="TR46" s="8">
        <f>VLOOKUP(AG46,'BUS 2'!$G$1:$CU$424,53,0)</f>
        <v/>
      </c>
      <c r="TS46" s="48">
        <f>VLOOKUP(AG46,'BUS 2'!$G$1:$CU$424,54,0)</f>
        <v/>
      </c>
      <c r="TT46" s="48">
        <f>VLOOKUP(AG46,'BUS 2'!$G$1:$CU$424,55,0)</f>
        <v/>
      </c>
      <c r="TU46" s="48">
        <f>VLOOKUP(AG46,'BUS 2'!$G$1:$CU$424,56,0)</f>
        <v/>
      </c>
      <c r="TV46" s="48">
        <f>VLOOKUP(AG46,'BUS 2'!$G$1:$CU$424,57,0)</f>
        <v/>
      </c>
      <c r="TW46" s="48">
        <f>VLOOKUP(AG46,'BUS 2'!$G$1:$CU$424,58,0)</f>
        <v/>
      </c>
      <c r="TX46" s="48">
        <f>VLOOKUP(AG46,'BUS 2'!$G$1:$CU$424,59,0)</f>
        <v/>
      </c>
      <c r="TY46" s="48">
        <f>VLOOKUP(AG46,'BUS 2'!$G$1:$CU$424,60,0)</f>
        <v/>
      </c>
      <c r="TZ46" s="48">
        <f>VLOOKUP(AG46,'BUS 2'!$G$1:$CU$424,61,0)</f>
        <v/>
      </c>
      <c r="UA46" s="48">
        <f>VLOOKUP(AG46,'BUS 2'!$G$1:$CU$424,62,0)</f>
        <v/>
      </c>
      <c r="UB46" s="48">
        <f>VLOOKUP(AG46,'BUS 2'!$G$1:$CU$424,63,0)</f>
        <v/>
      </c>
      <c r="UC46" s="48">
        <f>VLOOKUP(AG46,'BUS 2'!$G$1:$CU$424,64,0)</f>
        <v/>
      </c>
      <c r="UD46" s="48">
        <f>VLOOKUP(AG46,'BUS 2'!$G$1:$CU$424,65,0)</f>
        <v/>
      </c>
      <c r="UE46" s="48">
        <f>VLOOKUP(AG46,'BUS 2'!$G$1:$CU$424,66,0)</f>
        <v/>
      </c>
      <c r="UF46" s="48">
        <f>VLOOKUP(AG46,'BUS 2'!$G$1:$CU$424,67,0)</f>
        <v/>
      </c>
      <c r="UG46" s="48">
        <f>VLOOKUP(AG46,'BUS 2'!$G$1:$CU$424,68,0)</f>
        <v/>
      </c>
      <c r="UH46" s="48">
        <f>VLOOKUP(AG46,'BUS 2'!$G$1:$CU$424,69,0)</f>
        <v/>
      </c>
      <c r="UI46" s="48">
        <f>VLOOKUP(AG46,'BUS 2'!$G$1:$CU$424,70,0)</f>
        <v/>
      </c>
      <c r="UJ46" s="48">
        <f>VLOOKUP(AG46,'BUS 2'!$G$1:$CU$424,71,0)</f>
        <v/>
      </c>
      <c r="UK46" s="48">
        <f>VLOOKUP(AG46,'BUS 2'!$G$1:$CU$424,72,0)</f>
        <v/>
      </c>
      <c r="UL46" s="48">
        <f>VLOOKUP(AG46,'BUS 2'!$G$1:$CU$424,73,0)</f>
        <v/>
      </c>
      <c r="UM46" s="48">
        <f>VLOOKUP(AG46,'BUS 2'!$G$1:$CU$424,74,0)</f>
        <v/>
      </c>
      <c r="UN46" s="48">
        <f>VLOOKUP(AG46,'BUS 2'!$G$1:$CU$424,75,0)</f>
        <v/>
      </c>
      <c r="UO46" s="48">
        <f>VLOOKUP(AG46,'BUS 2'!$G$1:$CU$424,76,0)</f>
        <v/>
      </c>
      <c r="UP46" s="48">
        <f>VLOOKUP(AG46,'BUS 2'!$G$1:$CU$424,77,0)</f>
        <v/>
      </c>
      <c r="UQ46" s="48">
        <f>VLOOKUP(AG46,'BUS 2'!$G$1:$CU$424,78,0)</f>
        <v/>
      </c>
      <c r="UR46" s="48">
        <f>VLOOKUP(AG46,'BUS 2'!$G$1:$CU$424,79,0)</f>
        <v/>
      </c>
      <c r="US46" s="48">
        <f>VLOOKUP(AG46,'BUS 2'!$G$1:$CU$424,80,0)</f>
        <v/>
      </c>
      <c r="UT46" s="48">
        <f>VLOOKUP(AG46,'BUS 2'!$G$1:$CU$424,81,0)</f>
        <v/>
      </c>
      <c r="UU46" s="48" t="inlineStr">
        <is>
          <t>Pemberian pakan di kandang</t>
        </is>
      </c>
      <c r="UV46" s="48" t="n"/>
      <c r="UW46" s="48" t="n"/>
      <c r="UX46" s="48" t="n"/>
      <c r="UY46" s="48" t="n"/>
      <c r="UZ46" s="48" t="n"/>
      <c r="VA46" s="48" t="inlineStr">
        <is>
          <t>Penggembalaan semi-terbuka</t>
        </is>
      </c>
      <c r="VB46" s="48" t="n"/>
      <c r="VC46" s="48" t="inlineStr">
        <is>
          <t>Sangat jarang (&gt;1 bulan sekali)</t>
        </is>
      </c>
      <c r="VD46" s="48" t="n"/>
      <c r="VE46" s="48" t="n"/>
      <c r="VF46" s="48" t="n"/>
      <c r="VG46" s="48" t="n"/>
      <c r="VH46" s="48" t="n"/>
      <c r="VI46" s="48" t="inlineStr">
        <is>
          <t>Sangat jarang (&gt;1 bulan sekali)</t>
        </is>
      </c>
      <c r="VJ46" s="48" t="n"/>
      <c r="VK46" s="48" t="inlineStr">
        <is>
          <t>Cukup (2-6 hari sekali)</t>
        </is>
      </c>
      <c r="VL46" s="48" t="n"/>
      <c r="VM46" s="48" t="n"/>
      <c r="VN46" s="48" t="n"/>
      <c r="VO46" s="48" t="n"/>
      <c r="VP46" s="48" t="n"/>
      <c r="VQ46" s="48" t="inlineStr">
        <is>
          <t>Cukup (2-6 hari sekali)</t>
        </is>
      </c>
      <c r="VR46" s="48" t="n"/>
      <c r="VS46" s="48" t="inlineStr">
        <is>
          <t>2-Disimpan basah (slurry) 3-Disimpan terbuka (dry lot)</t>
        </is>
      </c>
      <c r="VT46" s="8" t="n">
        <v>0</v>
      </c>
      <c r="VU46" s="8" t="n">
        <v>0</v>
      </c>
      <c r="VV46" s="8" t="n">
        <v>0</v>
      </c>
      <c r="VW46" s="8" t="n">
        <v>0</v>
      </c>
      <c r="VX46" s="8" t="n">
        <v>0</v>
      </c>
      <c r="VY46" s="8" t="n">
        <v>1</v>
      </c>
      <c r="VZ46" s="8" t="n">
        <v>1</v>
      </c>
      <c r="WA46" s="8" t="n">
        <v>0</v>
      </c>
      <c r="WB46" s="8" t="n">
        <v>0</v>
      </c>
      <c r="WC46" s="8" t="n">
        <v>0</v>
      </c>
      <c r="WD46" s="8" t="n">
        <v>0</v>
      </c>
      <c r="WE46" s="8" t="n">
        <v>0</v>
      </c>
      <c r="WF46" s="48" t="n"/>
      <c r="WG46" s="48" t="n"/>
      <c r="WH46" s="48" t="n"/>
      <c r="WI46" s="48" t="n"/>
      <c r="WJ46" s="48" t="n"/>
      <c r="WK46" s="48" t="n"/>
      <c r="WL46" s="48" t="n"/>
      <c r="WM46" s="48" t="n"/>
      <c r="WN46" s="48" t="n"/>
      <c r="WO46" s="48" t="n"/>
      <c r="WP46" s="48" t="n"/>
      <c r="WQ46" s="48" t="n"/>
      <c r="WR46" s="48" t="n"/>
      <c r="WS46" s="48" t="n"/>
      <c r="WT46" s="48" t="n"/>
      <c r="WU46" s="48" t="n"/>
      <c r="WV46" s="48" t="n"/>
      <c r="WW46" s="48" t="n"/>
      <c r="WX46" s="48" t="n"/>
      <c r="WY46" s="48" t="n"/>
      <c r="WZ46" s="48" t="n"/>
      <c r="XA46" s="48" t="n"/>
      <c r="XB46" s="48" t="n"/>
      <c r="XC46" s="48" t="n"/>
      <c r="XD46" s="48" t="n"/>
      <c r="XE46" s="48" t="n"/>
      <c r="XF46" s="48" t="n"/>
      <c r="XG46" s="48" t="n"/>
      <c r="XH46" s="48" t="n"/>
      <c r="XI46" s="48" t="n"/>
      <c r="XJ46" s="48" t="n"/>
      <c r="XK46" s="48" t="n"/>
      <c r="XL46" s="48" t="n"/>
      <c r="XM46" s="48" t="n"/>
      <c r="XN46" s="48" t="n"/>
      <c r="XO46" s="48" t="n"/>
      <c r="XP46" s="48" t="n"/>
      <c r="XQ46" s="48" t="n"/>
      <c r="XR46" s="48" t="n"/>
      <c r="XS46" s="48" t="n"/>
      <c r="XT46" s="48" t="n"/>
      <c r="XU46" s="48" t="n"/>
      <c r="XV46" s="48" t="n"/>
      <c r="XW46" s="48" t="n"/>
      <c r="XX46" s="48" t="n"/>
      <c r="XY46" s="48" t="n"/>
      <c r="XZ46" s="48" t="n"/>
      <c r="YA46" s="48" t="n"/>
      <c r="YB46" s="48" t="n"/>
      <c r="YC46" s="48" t="n"/>
      <c r="YD46" s="48" t="n"/>
      <c r="YE46" s="48" t="n"/>
      <c r="YF46" s="48" t="n"/>
      <c r="YG46" s="48" t="n"/>
      <c r="YH46" s="48" t="n"/>
      <c r="YI46" s="48" t="n"/>
      <c r="YJ46" s="48" t="n"/>
      <c r="YK46" s="48" t="n"/>
      <c r="YL46" s="48" t="n"/>
      <c r="YM46" s="48" t="n"/>
      <c r="YN46" s="48" t="inlineStr">
        <is>
          <t>2-Disimpan basah (slurry) 3-Disimpan terbuka (dry lot)</t>
        </is>
      </c>
      <c r="YO46" s="8" t="n">
        <v>0</v>
      </c>
      <c r="YP46" s="8" t="n">
        <v>0</v>
      </c>
      <c r="YQ46" s="8" t="n">
        <v>0</v>
      </c>
      <c r="YR46" s="8" t="n">
        <v>0</v>
      </c>
      <c r="YS46" s="8" t="n">
        <v>0</v>
      </c>
      <c r="YT46" s="8" t="n">
        <v>1</v>
      </c>
      <c r="YU46" s="8" t="n">
        <v>1</v>
      </c>
      <c r="YV46" s="8" t="n">
        <v>0</v>
      </c>
      <c r="YW46" s="8" t="n">
        <v>0</v>
      </c>
      <c r="YX46" s="8" t="n">
        <v>0</v>
      </c>
      <c r="YY46" s="8" t="n">
        <v>0</v>
      </c>
      <c r="YZ46" s="8" t="n">
        <v>0</v>
      </c>
      <c r="ZA46" s="48" t="n"/>
      <c r="ZB46" s="48" t="n"/>
      <c r="ZC46" s="48" t="n"/>
      <c r="ZD46" s="48" t="n"/>
      <c r="ZE46" s="48" t="n"/>
      <c r="ZF46" s="48" t="n"/>
      <c r="ZG46" s="48" t="n"/>
      <c r="ZH46" s="48" t="n"/>
      <c r="ZI46" s="48" t="n"/>
      <c r="ZJ46" s="48" t="n"/>
      <c r="ZK46" s="48" t="n"/>
      <c r="ZL46" s="48" t="n"/>
      <c r="ZM46" s="48" t="n"/>
      <c r="ZN46" s="48" t="n"/>
      <c r="ZO46" s="48" t="n"/>
      <c r="ZP46" s="48" t="n"/>
      <c r="ZQ46" s="48" t="n"/>
      <c r="ZR46" s="48" t="n"/>
      <c r="ZS46" s="48" t="n"/>
      <c r="ZT46" s="48" t="n"/>
      <c r="ZU46" s="48" t="n"/>
      <c r="ZV46" s="8" t="n">
        <v>2</v>
      </c>
      <c r="ZW46" s="48" t="n"/>
      <c r="ZX46" s="48" t="n"/>
      <c r="ZY46" s="48" t="n"/>
      <c r="ZZ46" s="48" t="n"/>
      <c r="AAA46" s="48" t="n"/>
      <c r="AAB46" s="8" t="n">
        <v>2</v>
      </c>
      <c r="AAC46" s="48" t="n"/>
      <c r="AAD46" s="48" t="inlineStr">
        <is>
          <t>Pakan segar (misal: rumput)</t>
        </is>
      </c>
      <c r="AAE46" s="48" t="n"/>
      <c r="AAF46" s="48" t="n"/>
      <c r="AAG46" s="48" t="n"/>
      <c r="AAH46" s="48" t="n"/>
      <c r="AAI46" s="48" t="n"/>
      <c r="AAJ46" s="48" t="inlineStr">
        <is>
          <t>Pakan kering (misal: konsentrat, silase, pelet)</t>
        </is>
      </c>
      <c r="AAK46" s="48" t="n"/>
      <c r="AAL46" s="48" t="inlineStr">
        <is>
          <t>Tidak</t>
        </is>
      </c>
      <c r="AAM46" s="48" t="n"/>
      <c r="AAN46" s="48" t="n"/>
      <c r="AAO46" s="48" t="n"/>
      <c r="AAP46" s="48" t="n"/>
      <c r="AAQ46" s="48" t="n"/>
      <c r="AAR46" s="48" t="inlineStr">
        <is>
          <t>Ya</t>
        </is>
      </c>
      <c r="AAS46" s="48" t="inlineStr">
        <is>
          <t>Tidak pasti/ragu-ragu</t>
        </is>
      </c>
      <c r="AAT46" s="48" t="inlineStr">
        <is>
          <t>Didiamkan saja/dibiarkan di tempatnya (di bak/kolam penampung slurry)</t>
        </is>
      </c>
      <c r="AAU46" s="8" t="n">
        <v>0</v>
      </c>
      <c r="AAV46" s="8" t="n">
        <v>0</v>
      </c>
      <c r="AAW46" s="8" t="n">
        <v>0</v>
      </c>
      <c r="AAX46" s="8" t="n">
        <v>0</v>
      </c>
      <c r="AAY46" s="8" t="n">
        <v>0</v>
      </c>
      <c r="AAZ46" s="8" t="n">
        <v>1</v>
      </c>
      <c r="ABA46" s="8" t="n">
        <v>0</v>
      </c>
      <c r="ABB46" s="48" t="n"/>
      <c r="ABC46" s="48" t="n"/>
      <c r="ABD46" s="48" t="n"/>
      <c r="ABE46" s="48" t="n"/>
      <c r="ABF46" s="48" t="n"/>
      <c r="ABG46" s="48" t="n"/>
      <c r="ABH46" s="48" t="n"/>
      <c r="ABI46" s="48" t="n"/>
      <c r="ABJ46" s="48" t="n"/>
      <c r="ABK46" s="48" t="n"/>
      <c r="ABL46" s="48" t="n"/>
      <c r="ABM46" s="48" t="n"/>
      <c r="ABN46" s="48" t="n"/>
      <c r="ABO46" s="48" t="n"/>
      <c r="ABP46" s="48" t="n"/>
      <c r="ABQ46" s="48" t="n"/>
      <c r="ABR46" s="48" t="n"/>
      <c r="ABS46" s="48" t="n"/>
      <c r="ABT46" s="48" t="n"/>
      <c r="ABU46" s="48" t="n"/>
      <c r="ABV46" s="48" t="n"/>
      <c r="ABW46" s="48" t="n"/>
      <c r="ABX46" s="48" t="n"/>
      <c r="ABY46" s="48" t="n"/>
      <c r="ABZ46" s="48" t="n"/>
      <c r="ACA46" s="48" t="n"/>
      <c r="ACB46" s="48" t="n"/>
      <c r="ACC46" s="48" t="n"/>
      <c r="ACD46" s="48" t="n"/>
      <c r="ACE46" s="48" t="n"/>
      <c r="ACF46" s="48" t="n"/>
      <c r="ACG46" s="48" t="n"/>
      <c r="ACH46" s="48" t="n"/>
      <c r="ACI46" s="48" t="n"/>
      <c r="ACJ46" s="48" t="n"/>
      <c r="ACK46" s="48" t="inlineStr">
        <is>
          <t>Tidak punya waktu mengumpulkannya Ladang/sawah terlalu jauh, sulit untuk mengangkut ke sana</t>
        </is>
      </c>
      <c r="ACL46" s="8" t="n">
        <v>0</v>
      </c>
      <c r="ACM46" s="8" t="n">
        <v>0</v>
      </c>
      <c r="ACN46" s="8" t="n">
        <v>1</v>
      </c>
      <c r="ACO46" s="8" t="n">
        <v>1</v>
      </c>
      <c r="ACP46" s="8" t="n">
        <v>0</v>
      </c>
      <c r="ACQ46" s="8" t="n">
        <v>0</v>
      </c>
      <c r="ACR46" s="8" t="n">
        <v>0</v>
      </c>
      <c r="ACS46" s="48" t="n"/>
      <c r="ACT46" s="48" t="inlineStr">
        <is>
          <t>-</t>
        </is>
      </c>
      <c r="ACU46" s="48" t="inlineStr">
        <is>
          <t>Manfaat besar dan membantu kehidupan sehari-hari</t>
        </is>
      </c>
      <c r="ACV46" s="48" t="inlineStr">
        <is>
          <t>Bertambah</t>
        </is>
      </c>
      <c r="ACW46" s="48" t="inlineStr">
        <is>
          <t>Anggota keluarga - Perempuan dewasa</t>
        </is>
      </c>
      <c r="ACX46" s="48" t="inlineStr">
        <is>
          <t>Setuju</t>
        </is>
      </c>
      <c r="ACY46" s="48" t="inlineStr">
        <is>
          <t>Anggota keluarga - Laki-laki dewasa Anggota keluarga - Perempuan dewasa Anggota keluarga - Anak-anak</t>
        </is>
      </c>
      <c r="ACZ46" s="8" t="n">
        <v>1</v>
      </c>
      <c r="ADA46" s="8" t="n">
        <v>1</v>
      </c>
      <c r="ADB46" s="8" t="n">
        <v>1</v>
      </c>
      <c r="ADC46" s="8" t="n">
        <v>0</v>
      </c>
      <c r="ADD46" s="48" t="inlineStr">
        <is>
          <t>Puas</t>
        </is>
      </c>
      <c r="ADE46" s="48" t="inlineStr">
        <is>
          <t>Sangat puas</t>
        </is>
      </c>
      <c r="ADF46" s="48" t="inlineStr">
        <is>
          <t>Puas</t>
        </is>
      </c>
      <c r="ADG46" s="48" t="inlineStr">
        <is>
          <t>Puas</t>
        </is>
      </c>
      <c r="ADH46" s="48" t="inlineStr">
        <is>
          <t>Tidak</t>
        </is>
      </c>
      <c r="ADI46" s="48" t="n"/>
      <c r="ADJ46" s="48" t="inlineStr">
        <is>
          <t>Cukup puas</t>
        </is>
      </c>
      <c r="ADK46" s="48" t="n"/>
      <c r="ADL46" s="48" t="n"/>
      <c r="ADM46" s="48" t="n"/>
      <c r="ADN46" s="48" t="n"/>
      <c r="ADO46" s="48" t="n"/>
      <c r="ADP46" s="48" t="n"/>
      <c r="ADQ46" s="48" t="n"/>
      <c r="ADR46" s="48" t="n"/>
      <c r="ADS46" s="48" t="n"/>
      <c r="ADT46" s="48" t="n"/>
      <c r="ADU46" s="48" t="inlineStr">
        <is>
          <t>Memperbaiki sendiri Dibiarkan saja</t>
        </is>
      </c>
      <c r="ADV46" s="8" t="n">
        <v>0</v>
      </c>
      <c r="ADW46" s="8" t="n">
        <v>0</v>
      </c>
      <c r="ADX46" s="8" t="n">
        <v>0</v>
      </c>
      <c r="ADY46" s="8" t="n">
        <v>0</v>
      </c>
      <c r="ADZ46" s="8" t="n">
        <v>0</v>
      </c>
      <c r="AEA46" s="8" t="n">
        <v>1</v>
      </c>
      <c r="AEB46" s="8" t="n">
        <v>1</v>
      </c>
      <c r="AEC46" s="8" t="n">
        <v>0</v>
      </c>
      <c r="AED46" s="48" t="inlineStr">
        <is>
          <t>-</t>
        </is>
      </c>
      <c r="AEE46" s="48" t="inlineStr">
        <is>
          <t>Laki-laki dewasa</t>
        </is>
      </c>
      <c r="AEF46" s="48" t="n"/>
      <c r="AEG46" s="48" t="inlineStr">
        <is>
          <t>Menelepon atau WA langsung</t>
        </is>
      </c>
      <c r="AEH46" s="48" t="n"/>
      <c r="AEI46" s="48" t="inlineStr">
        <is>
          <t>-</t>
        </is>
      </c>
      <c r="AEJ46" s="48" t="inlineStr">
        <is>
          <t>Kadang-kadang</t>
        </is>
      </c>
      <c r="AEK46" s="48" t="inlineStr">
        <is>
          <t>Lebih aman Peningkatan kebersihan kandang ternak</t>
        </is>
      </c>
      <c r="AEL46" s="8" t="n">
        <v>0</v>
      </c>
      <c r="AEM46" s="8" t="n">
        <v>0</v>
      </c>
      <c r="AEN46" s="8" t="n">
        <v>0</v>
      </c>
      <c r="AEO46" s="8" t="n">
        <v>0</v>
      </c>
      <c r="AEP46" s="8" t="n">
        <v>1</v>
      </c>
      <c r="AEQ46" s="8" t="n">
        <v>0</v>
      </c>
      <c r="AER46" s="8" t="n">
        <v>1</v>
      </c>
      <c r="AES46" s="8" t="n">
        <v>0</v>
      </c>
      <c r="AET46" s="8" t="n">
        <v>0</v>
      </c>
      <c r="AEU46" s="8" t="n">
        <v>0</v>
      </c>
      <c r="AEV46" s="8" t="n">
        <v>0</v>
      </c>
      <c r="AEW46" s="8" t="n">
        <v>0</v>
      </c>
      <c r="AEX46" s="48" t="n"/>
      <c r="AEY46" s="48" t="inlineStr">
        <is>
          <t>Didukung oleh pihak lain atau ada subsidi</t>
        </is>
      </c>
      <c r="AEZ46" s="48" t="n"/>
      <c r="AFA46" s="48" t="inlineStr">
        <is>
          <t>Pemerintah daerah</t>
        </is>
      </c>
      <c r="AFB46" s="48" t="n"/>
      <c r="AFC46" s="48" t="inlineStr">
        <is>
          <t>IMG-20260216-WA0013-4_20_50.jpg</t>
        </is>
      </c>
      <c r="AFD46" s="16" t="inlineStr">
        <is>
          <t>https://kf.kobotoolbox.org/api/v2/assets/avstPQqLr3Ab3ZdcVTXZ6f/data/673449102/attachments/attGs6QocvFpDcxK2EqdJXeM/</t>
        </is>
      </c>
      <c r="AFE46" s="48" t="inlineStr">
        <is>
          <t>IMG-20260217-WA0000-4_21_0.jpg</t>
        </is>
      </c>
      <c r="AFF46" s="16" t="inlineStr">
        <is>
          <t>https://kf.kobotoolbox.org/api/v2/assets/avstPQqLr3Ab3ZdcVTXZ6f/data/673449102/attachments/att7vcNdWuD6n7QcTU8mwF5G/</t>
        </is>
      </c>
      <c r="AFG46" s="48" t="inlineStr">
        <is>
          <t>Inrawan</t>
        </is>
      </c>
      <c r="AFH46" s="48" t="n"/>
      <c r="AFI46" s="27" t="inlineStr">
        <is>
          <t>Usia responden 62 tahun maka pada saat wawancara di dampingi oleh anaknya</t>
        </is>
      </c>
      <c r="AFJ46" s="48" t="n"/>
      <c r="AFK46" s="48" t="n"/>
      <c r="AFL46" s="48" t="n"/>
      <c r="AFM46" s="48" t="n"/>
      <c r="AFN46" s="48" t="n"/>
      <c r="AFO46" s="48" t="n"/>
      <c r="AFP46" s="48" t="n"/>
      <c r="AFQ46" s="48" t="n"/>
      <c r="AFR46" s="48" t="n"/>
      <c r="AFS46" s="48" t="n"/>
      <c r="AFT46" s="48" t="n"/>
      <c r="AFU46" s="48" t="n"/>
      <c r="AFV46" s="48" t="n"/>
      <c r="AFW46" s="48" t="n"/>
      <c r="AFX46" s="48" t="n"/>
      <c r="AFY46" s="48" t="n"/>
      <c r="AFZ46" s="48" t="n"/>
      <c r="AGA46" s="48" t="n"/>
      <c r="AGB46" s="48" t="n"/>
      <c r="AGC46" s="48" t="n"/>
      <c r="AGD46" s="48" t="n"/>
      <c r="AGE46" s="48" t="n"/>
      <c r="AGF46" s="48" t="n"/>
      <c r="AGG46" s="48" t="n"/>
      <c r="AGH46" s="48" t="n"/>
      <c r="AGI46" s="48" t="n"/>
      <c r="AGJ46" s="48" t="n"/>
      <c r="AGK46" s="48" t="n"/>
      <c r="AGL46" s="48" t="n"/>
      <c r="AGM46" s="48" t="n"/>
      <c r="AGN46" s="48" t="n"/>
      <c r="AGO46" s="48" t="n"/>
      <c r="AGP46" s="48" t="n"/>
      <c r="AGQ46" s="48" t="n"/>
      <c r="AGR46" s="48" t="n"/>
      <c r="AGS46" s="48" t="n"/>
      <c r="AGT46" s="48" t="n"/>
      <c r="AGU46" s="48" t="n"/>
      <c r="AGV46" s="48" t="n"/>
      <c r="AGW46" s="48" t="n"/>
      <c r="AGX46" s="48" t="n"/>
      <c r="AGY46" s="48" t="n"/>
      <c r="AGZ46" s="48" t="n"/>
      <c r="AHA46" s="48" t="n"/>
      <c r="AHB46" s="48" t="n"/>
      <c r="AHC46" s="48" t="n"/>
      <c r="AHD46" s="48" t="n"/>
      <c r="AHE46" s="48" t="n"/>
      <c r="AHF46" s="48" t="n"/>
      <c r="AHG46" s="48" t="n"/>
      <c r="AHH46" s="48" t="n"/>
      <c r="AHI46" s="48" t="n"/>
      <c r="AHJ46" s="48" t="n"/>
      <c r="AHK46" s="48" t="n"/>
      <c r="AHL46" s="48" t="n"/>
      <c r="AHM46" s="48" t="n"/>
      <c r="AHN46" s="48" t="n"/>
      <c r="AHO46" s="48" t="n"/>
      <c r="AHP46" s="48" t="n"/>
      <c r="AHQ46" s="48" t="n"/>
      <c r="AHR46" s="48" t="n"/>
      <c r="AHS46" s="48" t="n"/>
      <c r="AHT46" s="48" t="n"/>
      <c r="AHU46" s="48" t="n"/>
      <c r="AHV46" s="48" t="n"/>
      <c r="AHW46" s="48" t="n"/>
      <c r="AHX46" s="48" t="n"/>
      <c r="AHY46" s="48" t="n"/>
      <c r="AHZ46" s="48" t="n"/>
      <c r="AIA46" s="48" t="n"/>
      <c r="AIB46" s="48" t="n"/>
      <c r="AIC46" s="48" t="n"/>
      <c r="AID46" s="48" t="n"/>
      <c r="AIE46" s="48" t="n"/>
      <c r="AIF46" s="48" t="n"/>
      <c r="AIG46" s="48" t="n"/>
      <c r="AIH46" s="48" t="n"/>
      <c r="AII46" s="48" t="n"/>
      <c r="AIJ46" s="48" t="n"/>
      <c r="AIK46" s="48" t="n"/>
      <c r="AIL46" s="48" t="n"/>
      <c r="AIM46" s="48" t="n"/>
      <c r="AIN46" s="48" t="n"/>
      <c r="AIO46" s="48" t="n"/>
      <c r="AIP46" s="48" t="n"/>
      <c r="AIQ46" s="48" t="n"/>
      <c r="AIR46" s="48" t="n"/>
      <c r="AIS46" s="48" t="n"/>
      <c r="AIT46" s="48" t="n"/>
      <c r="AIU46" s="48" t="n"/>
      <c r="AIV46" s="48" t="n"/>
      <c r="AIW46" s="48" t="n"/>
      <c r="AIX46" s="48" t="n"/>
      <c r="AIY46" s="48" t="n"/>
      <c r="AIZ46" s="48" t="n"/>
      <c r="AJA46" s="48" t="n"/>
      <c r="AJB46" s="48" t="n"/>
      <c r="AJC46" s="48" t="n"/>
      <c r="AJD46" s="48" t="n"/>
      <c r="AJE46" s="48" t="n"/>
      <c r="AJF46" s="48" t="n"/>
      <c r="AJG46" s="48" t="n"/>
      <c r="AJH46" s="48" t="n"/>
      <c r="AJI46" s="48" t="n"/>
      <c r="AJJ46" s="48" t="n"/>
      <c r="AJK46" s="48" t="n"/>
      <c r="AJL46" s="48" t="n"/>
      <c r="AJM46" s="48" t="n"/>
      <c r="AJN46" s="48" t="n"/>
      <c r="AJO46" s="48" t="n"/>
      <c r="AJP46" s="48" t="n"/>
      <c r="AJQ46" s="48" t="n"/>
      <c r="AJR46" s="48" t="n"/>
      <c r="AJS46" s="48" t="n"/>
      <c r="AJT46" s="48" t="n"/>
      <c r="AJU46" s="48" t="n"/>
      <c r="AJV46" s="48" t="n"/>
      <c r="AJW46" s="48" t="n"/>
      <c r="AJX46" s="48" t="n"/>
      <c r="AJY46" s="48" t="n"/>
      <c r="AJZ46" s="48" t="n"/>
      <c r="AKA46" s="48" t="n"/>
      <c r="AKB46" s="48" t="n"/>
      <c r="AKC46" s="48" t="n"/>
      <c r="AKD46" s="48" t="n"/>
      <c r="AKE46" s="48" t="n"/>
      <c r="AKF46" s="48" t="n"/>
      <c r="AKG46" s="48" t="n"/>
      <c r="AKH46" s="48" t="n"/>
      <c r="AKI46" s="48" t="n"/>
      <c r="AKJ46" s="48" t="n"/>
      <c r="AKK46" s="48" t="n"/>
      <c r="AKL46" s="48" t="n"/>
      <c r="AKM46" s="48" t="n"/>
      <c r="AKN46" s="48" t="n"/>
      <c r="AKO46" s="48" t="n"/>
      <c r="AKP46" s="48" t="n"/>
      <c r="AKQ46" s="48" t="n"/>
      <c r="AKR46" s="48" t="n"/>
      <c r="AKS46" s="48" t="n"/>
      <c r="AKT46" s="48" t="n"/>
      <c r="AKU46" s="48" t="n"/>
      <c r="AKV46" s="48" t="n"/>
      <c r="AKW46" s="48" t="n"/>
      <c r="AKX46" s="48" t="n"/>
      <c r="AKY46" s="48" t="n"/>
      <c r="AKZ46" s="48" t="n"/>
      <c r="ALA46" s="48" t="n"/>
      <c r="ALB46" s="48" t="n"/>
      <c r="ALC46" s="48" t="n"/>
      <c r="ALD46" s="48" t="n"/>
      <c r="ALE46" s="48" t="n"/>
      <c r="ALF46" s="48" t="n"/>
      <c r="ALG46" s="48" t="n"/>
      <c r="ALH46" s="48" t="n"/>
      <c r="ALI46" s="48" t="n"/>
      <c r="ALJ46" s="48" t="n"/>
      <c r="ALK46" s="48" t="n"/>
      <c r="ALL46" s="48" t="n"/>
      <c r="ALM46" s="48" t="n"/>
      <c r="ALN46" s="48" t="n"/>
      <c r="ALO46" s="48" t="n"/>
      <c r="ALP46" s="48" t="n"/>
      <c r="ALQ46" s="48" t="n"/>
      <c r="ALR46" s="48" t="n"/>
      <c r="ALS46" s="48" t="n"/>
      <c r="ALT46" s="48" t="n"/>
      <c r="ALU46" s="48" t="n"/>
      <c r="ALV46" s="48" t="n"/>
      <c r="ALW46" s="48" t="n"/>
      <c r="ALX46" s="48" t="n"/>
      <c r="ALY46" s="48" t="n"/>
      <c r="ALZ46" s="48" t="n"/>
      <c r="AMA46" s="48" t="n"/>
      <c r="AMB46" s="48" t="n"/>
      <c r="AMC46" s="48" t="n"/>
      <c r="AMD46" s="48" t="n"/>
      <c r="AME46" s="48" t="n"/>
      <c r="AMF46" s="48" t="n"/>
      <c r="AMG46" s="48" t="n"/>
      <c r="AMH46" s="48" t="n"/>
      <c r="AMI46" s="48" t="n"/>
      <c r="AMJ46" s="48" t="n"/>
      <c r="AMK46" s="48" t="n"/>
      <c r="AML46" s="48" t="n"/>
      <c r="AMM46" s="48" t="n"/>
      <c r="AMN46" s="48" t="n"/>
      <c r="AMO46" s="48" t="n"/>
      <c r="AMP46" s="48" t="n"/>
      <c r="AMQ46" s="48" t="n"/>
      <c r="AMR46" s="48" t="n"/>
      <c r="AMS46" s="48" t="n"/>
      <c r="AMT46" s="48" t="n"/>
      <c r="AMU46" s="48" t="n"/>
      <c r="AMV46" s="48" t="n"/>
      <c r="AMW46" s="48" t="n"/>
      <c r="AMX46" s="48" t="n"/>
      <c r="AMY46" s="48" t="n"/>
      <c r="AMZ46" s="48" t="n"/>
      <c r="ANA46" s="48" t="n"/>
      <c r="ANB46" s="48" t="n"/>
      <c r="ANC46" s="48" t="n"/>
      <c r="AND46" s="48" t="n"/>
      <c r="ANE46" s="48" t="n"/>
      <c r="ANF46" s="48" t="n"/>
      <c r="ANG46" s="48" t="n"/>
      <c r="ANH46" s="48" t="n"/>
      <c r="ANI46" s="48" t="n"/>
      <c r="ANJ46" s="48" t="n"/>
      <c r="ANK46" s="48" t="n"/>
      <c r="ANL46" s="48" t="n"/>
      <c r="ANM46" s="48" t="n"/>
      <c r="ANN46" s="48" t="n"/>
      <c r="ANO46" s="48" t="n"/>
      <c r="ANP46" s="48" t="n"/>
      <c r="ANQ46" s="48" t="n"/>
      <c r="ANR46" s="48" t="n"/>
      <c r="ANS46" s="48" t="n"/>
      <c r="ANT46" s="48" t="n"/>
      <c r="ANU46" s="48" t="n"/>
      <c r="ANV46" s="48" t="n"/>
      <c r="ANW46" s="48" t="n"/>
      <c r="ANX46" s="48" t="n"/>
      <c r="ANY46" s="48" t="n"/>
      <c r="ANZ46" s="48" t="n"/>
      <c r="AOA46" s="48" t="n"/>
      <c r="AOB46" s="48" t="n"/>
      <c r="AOC46" s="48" t="n"/>
      <c r="AOD46" s="48" t="n"/>
      <c r="AOE46" s="48" t="n"/>
      <c r="AOF46" s="48" t="n"/>
      <c r="AOG46" s="48" t="n"/>
      <c r="AOH46" s="48" t="n"/>
      <c r="AOI46" s="48" t="n"/>
      <c r="AOJ46" s="48" t="n"/>
      <c r="AOK46" s="48" t="n"/>
      <c r="AOL46" s="48" t="n"/>
      <c r="AOM46" s="48" t="n"/>
      <c r="AON46" s="48" t="n"/>
      <c r="AOO46" s="48" t="n"/>
      <c r="AOP46" s="48" t="n"/>
      <c r="AOQ46" s="48" t="n"/>
      <c r="AOR46" s="48" t="n"/>
      <c r="AOS46" s="48" t="n"/>
      <c r="AOT46" s="48" t="n"/>
      <c r="AOU46" s="48" t="n"/>
      <c r="AOV46" s="48" t="n"/>
      <c r="AOW46" s="48" t="n"/>
      <c r="AOX46" s="48" t="n"/>
      <c r="AOY46" s="48" t="n"/>
      <c r="AOZ46" s="48" t="n"/>
      <c r="APA46" s="48" t="n"/>
      <c r="APB46" s="48" t="n"/>
      <c r="APC46" s="48" t="n"/>
      <c r="APD46" s="48" t="n"/>
      <c r="APE46" s="48" t="n"/>
      <c r="APF46" s="48" t="n"/>
      <c r="APG46" s="48" t="n"/>
      <c r="APH46" s="48" t="n"/>
      <c r="API46" s="48" t="n"/>
      <c r="APJ46" s="48" t="n"/>
      <c r="APK46" s="48" t="n"/>
      <c r="APL46" s="48" t="n"/>
      <c r="APM46" s="48" t="n"/>
      <c r="APN46" s="48" t="n"/>
      <c r="APO46" s="48" t="n"/>
      <c r="APP46" s="48" t="n"/>
      <c r="APQ46" s="48" t="n"/>
      <c r="APR46" s="48" t="n"/>
      <c r="APS46" s="48" t="n"/>
      <c r="APT46" s="48" t="n"/>
      <c r="APU46" s="48" t="n"/>
      <c r="APV46" s="48" t="n"/>
      <c r="APW46" s="48" t="n"/>
      <c r="APX46" s="48" t="n"/>
      <c r="APY46" s="48" t="n"/>
      <c r="APZ46" s="48" t="n"/>
      <c r="AQA46" s="48" t="n"/>
      <c r="AQB46" s="48" t="n"/>
      <c r="AQC46" s="48" t="n"/>
      <c r="AQD46" s="48" t="n"/>
      <c r="AQE46" s="48" t="n"/>
      <c r="AQF46" s="48" t="n"/>
      <c r="AQG46" s="48" t="n"/>
      <c r="AQH46" s="48" t="n"/>
      <c r="AQI46" s="48" t="n"/>
      <c r="AQJ46" s="48" t="n"/>
      <c r="AQK46" s="48" t="n"/>
      <c r="AQL46" s="48" t="n"/>
      <c r="AQM46" s="48" t="n"/>
      <c r="AQN46" s="48" t="n"/>
      <c r="AQO46" s="48" t="n"/>
      <c r="AQP46" s="48" t="n"/>
      <c r="AQQ46" s="48" t="n"/>
      <c r="AQR46" s="48" t="n"/>
      <c r="AQS46" s="48" t="n"/>
      <c r="AQT46" s="48" t="n"/>
      <c r="AQU46" s="48" t="n"/>
      <c r="AQV46" s="48" t="n"/>
      <c r="AQW46" s="48" t="n"/>
      <c r="AQX46" s="48" t="n"/>
      <c r="AQY46" s="48" t="n"/>
      <c r="AQZ46" s="48" t="n"/>
      <c r="ARA46" s="48" t="n"/>
      <c r="ARB46" s="48" t="n"/>
      <c r="ARC46" s="48" t="n"/>
      <c r="ARD46" s="48" t="n"/>
      <c r="ARE46" s="48" t="n"/>
      <c r="ARF46" s="48" t="n"/>
      <c r="ARG46" s="48" t="n"/>
      <c r="ARH46" s="48" t="n"/>
      <c r="ARI46" s="48" t="n"/>
      <c r="ARJ46" s="48" t="n"/>
      <c r="ARK46" s="48" t="n"/>
      <c r="ARL46" s="48" t="n"/>
      <c r="ARM46" s="48" t="n"/>
      <c r="ARN46" s="48" t="n"/>
      <c r="ARO46" s="48" t="n"/>
      <c r="ARP46" s="48" t="n"/>
      <c r="ARQ46" s="48" t="n"/>
      <c r="ARR46" s="48" t="n"/>
      <c r="ARS46" s="48" t="n"/>
      <c r="ART46" s="48" t="n"/>
      <c r="ARU46" s="48" t="n"/>
      <c r="ARV46" s="48" t="n"/>
      <c r="ARW46" s="48" t="n"/>
      <c r="ARX46" s="48" t="n"/>
      <c r="ARY46" s="48" t="n"/>
      <c r="ARZ46" s="48" t="n"/>
      <c r="ASA46" s="48" t="n"/>
      <c r="ASB46" s="48" t="n"/>
      <c r="ASC46" s="48" t="n"/>
      <c r="ASD46" s="48" t="n"/>
      <c r="ASE46" s="48" t="n"/>
      <c r="ASF46" s="48" t="n"/>
      <c r="ASG46" s="48" t="n"/>
      <c r="ASH46" s="48" t="n"/>
      <c r="ASI46" s="48" t="n"/>
      <c r="ASJ46" s="48" t="n"/>
      <c r="ASK46" s="48" t="n"/>
      <c r="ASL46" s="48" t="n"/>
      <c r="ASM46" s="48" t="n"/>
      <c r="ASN46" s="48" t="n"/>
      <c r="ASO46" s="48" t="n"/>
      <c r="ASP46" s="48" t="n"/>
      <c r="ASQ46" s="48" t="n"/>
      <c r="ASR46" s="48" t="n"/>
      <c r="ASS46" s="48" t="n"/>
      <c r="AST46" s="48" t="n"/>
      <c r="ASU46" s="48" t="n"/>
      <c r="ASV46" s="48" t="n"/>
      <c r="ASW46" s="48" t="n"/>
      <c r="ASX46" s="48" t="n"/>
      <c r="ASY46" s="48" t="n"/>
      <c r="ASZ46" s="48" t="n"/>
      <c r="ATA46" s="48" t="n"/>
      <c r="ATB46" s="48" t="n"/>
      <c r="ATC46" s="48" t="n"/>
      <c r="ATD46" s="48" t="n"/>
      <c r="ATE46" s="48" t="n"/>
      <c r="ATF46" s="48" t="n"/>
      <c r="ATG46" s="48" t="n"/>
      <c r="ATH46" s="48" t="n"/>
      <c r="ATI46" s="48" t="n"/>
      <c r="ATJ46" s="48" t="n"/>
      <c r="ATK46" s="48" t="n"/>
      <c r="ATL46" s="48" t="n"/>
      <c r="ATM46" s="48" t="n"/>
      <c r="ATN46" s="48" t="n"/>
      <c r="ATO46" s="48" t="n"/>
      <c r="ATP46" s="48" t="n"/>
      <c r="ATQ46" s="48" t="n"/>
      <c r="ATR46" s="48" t="n"/>
      <c r="ATS46" s="48" t="n"/>
      <c r="ATT46" s="48" t="n"/>
      <c r="ATU46" s="48" t="n"/>
      <c r="ATV46" s="48" t="n"/>
      <c r="ATW46" s="48" t="n"/>
      <c r="ATX46" s="48" t="n"/>
      <c r="ATY46" s="48" t="n"/>
      <c r="ATZ46" s="48" t="n"/>
      <c r="AUA46" s="48" t="n"/>
      <c r="AUB46" s="48" t="n"/>
      <c r="AUC46" s="48" t="n"/>
      <c r="AUD46" s="48" t="n"/>
      <c r="AUE46" s="48" t="n"/>
      <c r="AUF46" s="48" t="n"/>
      <c r="AUG46" s="48" t="n"/>
      <c r="AUH46" s="48" t="n"/>
      <c r="AUI46" s="48" t="n"/>
      <c r="AUJ46" s="48" t="n"/>
      <c r="AUK46" s="48" t="n"/>
      <c r="AUL46" s="48" t="n"/>
      <c r="AUM46" s="48" t="n"/>
      <c r="AUN46" s="48" t="n"/>
      <c r="AUO46" s="48" t="n"/>
      <c r="AUP46" s="48" t="n"/>
      <c r="AUQ46" s="48" t="n"/>
      <c r="AUR46" s="48" t="n"/>
      <c r="AUS46" s="48" t="n"/>
      <c r="AUT46" s="48" t="n"/>
      <c r="AUU46" s="48" t="n"/>
      <c r="AUV46" s="48" t="n"/>
      <c r="AUW46" s="48" t="n"/>
      <c r="AUX46" s="48" t="n"/>
      <c r="AUY46" s="48" t="n"/>
      <c r="AUZ46" s="48" t="n"/>
      <c r="AVA46" s="48" t="n"/>
      <c r="AVB46" s="48" t="n"/>
      <c r="AVC46" s="48" t="n"/>
      <c r="AVD46" s="48" t="n"/>
      <c r="AVE46" s="48" t="n"/>
      <c r="AVF46" s="48" t="n"/>
      <c r="AVG46" s="48" t="n"/>
      <c r="AVH46" s="48" t="n"/>
      <c r="AVI46" s="48" t="n"/>
      <c r="AVJ46" s="48" t="n"/>
      <c r="AVK46" s="48" t="n"/>
      <c r="AVL46" s="48" t="n"/>
      <c r="AVM46" s="48" t="n"/>
      <c r="AVN46" s="48" t="n"/>
      <c r="AVO46" s="48" t="n"/>
      <c r="AVP46" s="48" t="n"/>
      <c r="AVQ46" s="48" t="n"/>
      <c r="AVR46" s="48" t="n"/>
      <c r="AVS46" s="48" t="n"/>
      <c r="AVT46" s="48" t="n"/>
      <c r="AVU46" s="48" t="n"/>
      <c r="AVV46" s="48" t="n"/>
      <c r="AVW46" s="48" t="n"/>
      <c r="AVX46" s="48" t="n"/>
      <c r="AVY46" s="48" t="n"/>
      <c r="AVZ46" s="48" t="n"/>
      <c r="AWA46" s="8" t="n">
        <v>673449102</v>
      </c>
      <c r="AWB46" s="48" t="inlineStr">
        <is>
          <t>9845c776-b612-4c11-958b-c9efc5443716</t>
        </is>
      </c>
      <c r="AWC46" s="6" t="n">
        <v>46069</v>
      </c>
      <c r="AWD46" s="48" t="n"/>
      <c r="AWE46" s="48" t="n"/>
      <c r="AWF46" s="48" t="inlineStr">
        <is>
          <t>submitted_via_web</t>
        </is>
      </c>
      <c r="AWG46" s="48" t="n"/>
      <c r="AWH46" s="48" t="inlineStr">
        <is>
          <t>vyNMZfRj9dojjrwxZxh2FZ</t>
        </is>
      </c>
      <c r="AWI46" s="48" t="n"/>
      <c r="AWJ46" s="48" t="inlineStr">
        <is>
          <t>uuid:9845c776-b612-4c11-958b-c9efc5443716</t>
        </is>
      </c>
      <c r="AWK46" s="8" t="n">
        <v>309</v>
      </c>
      <c r="AWL46" s="48" t="inlineStr">
        <is>
          <t>BSP0388</t>
        </is>
      </c>
      <c r="AWM46" s="8" t="n">
        <v>0</v>
      </c>
      <c r="AWN46" s="48" t="inlineStr">
        <is>
          <t>Year of Use valid, no validation needed</t>
        </is>
      </c>
      <c r="AWO46" s="37" t="b">
        <v>1</v>
      </c>
      <c r="AWP46" s="37" t="b">
        <v>1</v>
      </c>
      <c r="AWQ46" s="37" t="b">
        <v>1</v>
      </c>
      <c r="AWR46" s="37" t="b">
        <v>1</v>
      </c>
      <c r="AWS46" s="37" t="b">
        <v>1</v>
      </c>
      <c r="AWT46" s="37" t="b">
        <v>1</v>
      </c>
      <c r="AWU46" s="48" t="n"/>
      <c r="AWV46" s="8" t="n">
        <v>12</v>
      </c>
      <c r="AWW46" s="48" t="n"/>
      <c r="AWX46" s="48" t="n"/>
      <c r="AWY46" s="48" t="n"/>
      <c r="AWZ46" s="48" t="n"/>
    </row>
    <row r="47">
      <c r="A47" s="6" t="n">
        <v>46070</v>
      </c>
      <c r="B47" s="6" t="n">
        <v>46070</v>
      </c>
      <c r="C47" s="34" t="inlineStr">
        <is>
          <t>Siti Nurhalisa S</t>
        </is>
      </c>
      <c r="D47" s="34" t="inlineStr">
        <is>
          <t>Bateng</t>
        </is>
      </c>
      <c r="E47" s="8">
        <f>+620</f>
        <v/>
      </c>
      <c r="F47" s="48" t="inlineStr">
        <is>
          <t>-5.150341 119.674778 145.99 0.8220000267028809</t>
        </is>
      </c>
      <c r="G47" s="8" t="n">
        <v>-5.150341</v>
      </c>
      <c r="H47" s="8" t="n">
        <v>119.674778</v>
      </c>
      <c r="I47" s="8" t="n">
        <v>145.99</v>
      </c>
      <c r="J47" s="8" t="n">
        <v>0.8220000267000001</v>
      </c>
      <c r="K47" s="8" t="n">
        <v>0</v>
      </c>
      <c r="L47" s="48" t="inlineStr">
        <is>
          <t>-5.150318 119.674807 143.341 0.9470000267028809</t>
        </is>
      </c>
      <c r="M47" s="8" t="n">
        <v>-5.150318</v>
      </c>
      <c r="N47" s="8" t="n">
        <v>119.674807</v>
      </c>
      <c r="O47" s="8" t="n">
        <v>143.341</v>
      </c>
      <c r="P47" s="8" t="n">
        <v>0.9470000267000001</v>
      </c>
      <c r="Q47" s="8" t="n">
        <v>0</v>
      </c>
      <c r="R47" s="48" t="inlineStr">
        <is>
          <t>Sulawesi Selatan</t>
        </is>
      </c>
      <c r="S47" s="8" t="n">
        <v>0</v>
      </c>
      <c r="T47" s="8" t="n">
        <v>0</v>
      </c>
      <c r="U47" s="8" t="n">
        <v>0</v>
      </c>
      <c r="V47" s="8" t="n">
        <v>0</v>
      </c>
      <c r="W47" s="8" t="n">
        <v>0</v>
      </c>
      <c r="X47" s="8" t="n">
        <v>0</v>
      </c>
      <c r="Y47" s="8" t="n">
        <v>0</v>
      </c>
      <c r="Z47" s="8" t="n">
        <v>0</v>
      </c>
      <c r="AA47" s="8" t="n">
        <v>0</v>
      </c>
      <c r="AB47" s="8" t="n">
        <v>1</v>
      </c>
      <c r="AC47" s="48" t="inlineStr">
        <is>
          <t>Maros</t>
        </is>
      </c>
      <c r="AD47" s="48" t="inlineStr">
        <is>
          <t>Tompobulu</t>
        </is>
      </c>
      <c r="AE47" s="48" t="inlineStr">
        <is>
          <t>Pucak</t>
        </is>
      </c>
      <c r="AF47" s="48" t="inlineStr">
        <is>
          <t>KSU BULU SAUKANG</t>
        </is>
      </c>
      <c r="AG47" s="48" t="inlineStr">
        <is>
          <t>BSP0276</t>
        </is>
      </c>
      <c r="AH47" s="8" t="n">
        <v>10</v>
      </c>
      <c r="AI47" s="48" t="inlineStr">
        <is>
          <t>VPA1</t>
        </is>
      </c>
      <c r="AJ47" s="48" t="inlineStr">
        <is>
          <t>Tidak aktif</t>
        </is>
      </c>
      <c r="AK47" s="8" t="n">
        <v>60</v>
      </c>
      <c r="AL47" s="48" t="inlineStr">
        <is>
          <t>Laki-laki</t>
        </is>
      </c>
      <c r="AM47" s="48" t="inlineStr">
        <is>
          <t>Sudah menikah</t>
        </is>
      </c>
      <c r="AN47" s="48" t="inlineStr">
        <is>
          <t>SMP/Sederajat</t>
        </is>
      </c>
      <c r="AO47" s="48" t="inlineStr">
        <is>
          <t>Petani</t>
        </is>
      </c>
      <c r="AP47" s="8" t="n">
        <v>1</v>
      </c>
      <c r="AQ47" s="8" t="n">
        <v>0</v>
      </c>
      <c r="AR47" s="8" t="n">
        <v>0</v>
      </c>
      <c r="AS47" s="8" t="n">
        <v>0</v>
      </c>
      <c r="AT47" s="8" t="n">
        <v>0</v>
      </c>
      <c r="AU47" s="8" t="n">
        <v>0</v>
      </c>
      <c r="AV47" s="8" t="n">
        <v>0</v>
      </c>
      <c r="AW47" s="8" t="n">
        <v>0</v>
      </c>
      <c r="AX47" s="48" t="n"/>
      <c r="AY47" s="48" t="inlineStr">
        <is>
          <t>Peternak</t>
        </is>
      </c>
      <c r="AZ47" s="8" t="n">
        <v>0</v>
      </c>
      <c r="BA47" s="8" t="n">
        <v>1</v>
      </c>
      <c r="BB47" s="8" t="n">
        <v>0</v>
      </c>
      <c r="BC47" s="8" t="n">
        <v>0</v>
      </c>
      <c r="BD47" s="8" t="n">
        <v>0</v>
      </c>
      <c r="BE47" s="8" t="n">
        <v>0</v>
      </c>
      <c r="BF47" s="8" t="n">
        <v>0</v>
      </c>
      <c r="BG47" s="8" t="n">
        <v>0</v>
      </c>
      <c r="BH47" s="11" t="n"/>
      <c r="BI47" s="48" t="inlineStr">
        <is>
          <t>Rp1.500.000 - Rp2.500.000</t>
        </is>
      </c>
      <c r="BJ47" s="8" t="n">
        <v>1</v>
      </c>
      <c r="BK47" s="8" t="n">
        <v>2</v>
      </c>
      <c r="BL47" s="8" t="n">
        <v>0</v>
      </c>
      <c r="BM47" s="8" t="n">
        <v>0</v>
      </c>
      <c r="BN47" s="48" t="inlineStr">
        <is>
          <t>Milik sendiri</t>
        </is>
      </c>
      <c r="BO47" s="48" t="inlineStr">
        <is>
          <t>Permanen (dinding bata dan semen)</t>
        </is>
      </c>
      <c r="BP47" s="8" t="n">
        <v>1</v>
      </c>
      <c r="BQ47" s="8" t="n">
        <v>0</v>
      </c>
      <c r="BR47" s="8" t="n">
        <v>0</v>
      </c>
      <c r="BS47" s="8" t="n">
        <v>0</v>
      </c>
      <c r="BT47" s="8" t="n">
        <v>0</v>
      </c>
      <c r="BU47" s="48" t="n"/>
      <c r="BV47" s="48" t="inlineStr">
        <is>
          <t>Keramik/ubin</t>
        </is>
      </c>
      <c r="BW47" s="8" t="n">
        <v>0</v>
      </c>
      <c r="BX47" s="8" t="n">
        <v>0</v>
      </c>
      <c r="BY47" s="8" t="n">
        <v>1</v>
      </c>
      <c r="BZ47" s="8" t="n">
        <v>0</v>
      </c>
      <c r="CA47" s="8" t="n">
        <v>0</v>
      </c>
      <c r="CB47" s="48" t="n"/>
      <c r="CC47" s="48" t="inlineStr">
        <is>
          <t>Seng</t>
        </is>
      </c>
      <c r="CD47" s="8" t="n">
        <v>0</v>
      </c>
      <c r="CE47" s="8" t="n">
        <v>0</v>
      </c>
      <c r="CF47" s="8" t="n">
        <v>0</v>
      </c>
      <c r="CG47" s="8" t="n">
        <v>0</v>
      </c>
      <c r="CH47" s="8" t="n">
        <v>1</v>
      </c>
      <c r="CI47" s="8" t="n">
        <v>0</v>
      </c>
      <c r="CJ47" s="8" t="n">
        <v>0</v>
      </c>
      <c r="CK47" s="48" t="n"/>
      <c r="CL47" s="48" t="inlineStr">
        <is>
          <t>Ya</t>
        </is>
      </c>
      <c r="CM47" s="8" t="n">
        <v>2016</v>
      </c>
      <c r="CN47" s="48" t="inlineStr">
        <is>
          <t>Fixed-Dome (Kubah Tetap)</t>
        </is>
      </c>
      <c r="CO47" s="48" t="inlineStr">
        <is>
          <t>8 m³ (6-7 ekor sapi, ±6,5 jam memasak/hari, ±65 kg slurry/hari)</t>
        </is>
      </c>
      <c r="CP47" s="48" t="inlineStr">
        <is>
          <t>Anggota keluarga - laki-laki</t>
        </is>
      </c>
      <c r="CQ47" s="8" t="n">
        <v>0</v>
      </c>
      <c r="CR47" s="8" t="n">
        <v>0</v>
      </c>
      <c r="CS47" s="8" t="n">
        <v>0</v>
      </c>
      <c r="CT47" s="8" t="n">
        <v>0</v>
      </c>
      <c r="CU47" s="8" t="n">
        <v>1</v>
      </c>
      <c r="CV47" s="8" t="n">
        <v>0</v>
      </c>
      <c r="CW47" s="8" t="n">
        <v>0</v>
      </c>
      <c r="CX47" s="8" t="n">
        <v>0</v>
      </c>
      <c r="CY47" s="48" t="inlineStr">
        <is>
          <t>Anggota keluarga - laki-laki</t>
        </is>
      </c>
      <c r="CZ47" s="8" t="n">
        <v>1</v>
      </c>
      <c r="DA47" s="8" t="n">
        <v>0</v>
      </c>
      <c r="DB47" s="8" t="n">
        <v>0</v>
      </c>
      <c r="DC47" s="48" t="n"/>
      <c r="DD47" s="48" t="inlineStr">
        <is>
          <t>Anggota keluarga - laki-laki</t>
        </is>
      </c>
      <c r="DE47" s="8" t="n">
        <v>1</v>
      </c>
      <c r="DF47" s="8" t="n">
        <v>0</v>
      </c>
      <c r="DG47" s="8" t="n">
        <v>0</v>
      </c>
      <c r="DH47" s="8" t="n">
        <v>0</v>
      </c>
      <c r="DI47" s="48" t="n"/>
      <c r="DJ47" s="48" t="inlineStr">
        <is>
          <t>Anggota keluarga - laki-laki</t>
        </is>
      </c>
      <c r="DK47" s="8" t="n">
        <v>1</v>
      </c>
      <c r="DL47" s="8" t="n">
        <v>0</v>
      </c>
      <c r="DM47" s="8" t="n">
        <v>0</v>
      </c>
      <c r="DN47" s="8" t="n">
        <v>0</v>
      </c>
      <c r="DO47" s="48" t="n"/>
      <c r="DP47" s="48" t="inlineStr">
        <is>
          <t>Tidak berfungsi sama sekali</t>
        </is>
      </c>
      <c r="DQ47" s="48" t="inlineStr">
        <is>
          <t>&gt;1 tahun yang lalu</t>
        </is>
      </c>
      <c r="DR47" s="17" t="inlineStr">
        <is>
          <t>Masalah teknis (misalnya kerusakan pada komponen)</t>
        </is>
      </c>
      <c r="DS47" s="48" t="n"/>
      <c r="DT47" s="48" t="inlineStr">
        <is>
          <t>Kompor Pipa gas utama</t>
        </is>
      </c>
      <c r="DU47" s="8" t="n">
        <v>1</v>
      </c>
      <c r="DV47" s="8" t="n">
        <v>0</v>
      </c>
      <c r="DW47" s="8" t="n">
        <v>0</v>
      </c>
      <c r="DX47" s="8" t="n">
        <v>0</v>
      </c>
      <c r="DY47" s="8" t="n">
        <v>1</v>
      </c>
      <c r="DZ47" s="8" t="n">
        <v>0</v>
      </c>
      <c r="EA47" s="8" t="n">
        <v>0</v>
      </c>
      <c r="EB47" s="8" t="n">
        <v>0</v>
      </c>
      <c r="EC47" s="8" t="n">
        <v>0</v>
      </c>
      <c r="ED47" s="8" t="n">
        <v>0</v>
      </c>
      <c r="EE47" s="8" t="n">
        <v>0</v>
      </c>
      <c r="EF47" s="8" t="n">
        <v>0</v>
      </c>
      <c r="EG47" s="8" t="n">
        <v>0</v>
      </c>
      <c r="EH47" s="8" t="n">
        <v>0</v>
      </c>
      <c r="EI47" s="48" t="inlineStr">
        <is>
          <t>Tidak ada masalah</t>
        </is>
      </c>
      <c r="EJ47" s="8" t="n">
        <v>0</v>
      </c>
      <c r="EK47" s="8" t="n">
        <v>0</v>
      </c>
      <c r="EL47" s="8" t="n">
        <v>0</v>
      </c>
      <c r="EM47" s="8" t="n">
        <v>1</v>
      </c>
      <c r="EN47" s="8" t="n">
        <v>0</v>
      </c>
      <c r="EO47" s="48" t="n"/>
      <c r="EP47" s="48" t="inlineStr">
        <is>
          <t>Ya, cukup jelas dan mudah diikuti</t>
        </is>
      </c>
      <c r="EQ47" s="48" t="inlineStr">
        <is>
          <t>Bukan pelatihan</t>
        </is>
      </c>
      <c r="ER47" s="48" t="inlineStr">
        <is>
          <t>CPO atau pendamping</t>
        </is>
      </c>
      <c r="ES47" s="8" t="n">
        <v>1</v>
      </c>
      <c r="ET47" s="8" t="n">
        <v>0</v>
      </c>
      <c r="EU47" s="8" t="n">
        <v>0</v>
      </c>
      <c r="EV47" s="8" t="n">
        <v>0</v>
      </c>
      <c r="EW47" s="48" t="n"/>
      <c r="EX47" s="48" t="inlineStr">
        <is>
          <t>Anggota keluarga - Laki-laki</t>
        </is>
      </c>
      <c r="EY47" s="8" t="n">
        <v>1</v>
      </c>
      <c r="EZ47" s="8" t="n">
        <v>0</v>
      </c>
      <c r="FA47" s="8" t="n">
        <v>0</v>
      </c>
      <c r="FB47" s="48" t="n"/>
      <c r="FC47" s="48" t="inlineStr">
        <is>
          <t>Setiap bulan</t>
        </is>
      </c>
      <c r="FD47" s="48" t="inlineStr">
        <is>
          <t>Rp 0,000</t>
        </is>
      </c>
      <c r="FE47" s="48" t="inlineStr">
        <is>
          <t>Mengetahui</t>
        </is>
      </c>
      <c r="FF47" s="48" t="inlineStr">
        <is>
          <t>Sering (setiap minggu)</t>
        </is>
      </c>
      <c r="FG47" s="48" t="inlineStr">
        <is>
          <t>Mengetahui</t>
        </is>
      </c>
      <c r="FH47" s="48" t="inlineStr">
        <is>
          <t>Sering (setiap minggu)</t>
        </is>
      </c>
      <c r="FI47" s="48" t="inlineStr">
        <is>
          <t>Mengetahui</t>
        </is>
      </c>
      <c r="FJ47" s="48" t="inlineStr">
        <is>
          <t>Selalu (setiap hari)</t>
        </is>
      </c>
      <c r="FK47" s="48" t="inlineStr">
        <is>
          <t>Mengetahui</t>
        </is>
      </c>
      <c r="FL47" s="48" t="inlineStr">
        <is>
          <t>Selalu (setiap hari)</t>
        </is>
      </c>
      <c r="FM47" s="48" t="inlineStr">
        <is>
          <t>Mengetahui</t>
        </is>
      </c>
      <c r="FN47" s="48" t="inlineStr">
        <is>
          <t>Cukup sering (2 minggu sekali)</t>
        </is>
      </c>
      <c r="FO47" s="48" t="inlineStr">
        <is>
          <t>Mengetahui</t>
        </is>
      </c>
      <c r="FP47" s="48" t="inlineStr">
        <is>
          <t>Cukup sering (2 minggu sekali)</t>
        </is>
      </c>
      <c r="FQ47" s="48" t="inlineStr">
        <is>
          <t>Mengetahui</t>
        </is>
      </c>
      <c r="FR47" s="48" t="inlineStr">
        <is>
          <t>Ya</t>
        </is>
      </c>
      <c r="FS47" s="48" t="inlineStr">
        <is>
          <t>Mengetahui</t>
        </is>
      </c>
      <c r="FT47" s="48" t="inlineStr">
        <is>
          <t>Ya, selalu</t>
        </is>
      </c>
      <c r="FU47" s="48" t="inlineStr">
        <is>
          <t>Laki-laki dewasa</t>
        </is>
      </c>
      <c r="FV47" s="8" t="n">
        <v>1</v>
      </c>
      <c r="FW47" s="8" t="n">
        <v>0</v>
      </c>
      <c r="FX47" s="8" t="n">
        <v>0</v>
      </c>
      <c r="FY47" s="8" t="n">
        <v>0</v>
      </c>
      <c r="FZ47" s="48" t="inlineStr">
        <is>
          <t>Sangat memahami</t>
        </is>
      </c>
      <c r="GA47" s="48" t="inlineStr">
        <is>
          <t>CPO Teman/keluarga</t>
        </is>
      </c>
      <c r="GB47" s="8" t="n">
        <v>1</v>
      </c>
      <c r="GC47" s="8" t="n">
        <v>0</v>
      </c>
      <c r="GD47" s="8" t="n">
        <v>1</v>
      </c>
      <c r="GE47" s="8" t="n">
        <v>0</v>
      </c>
      <c r="GF47" s="48" t="n"/>
      <c r="GG47" s="48" t="inlineStr">
        <is>
          <t>Selalu</t>
        </is>
      </c>
      <c r="GH47" s="48" t="inlineStr">
        <is>
          <t>Ya</t>
        </is>
      </c>
      <c r="GI47" s="48" t="inlineStr">
        <is>
          <t>Tetangga Teman/keluarga</t>
        </is>
      </c>
      <c r="GJ47" s="8" t="n">
        <v>1</v>
      </c>
      <c r="GK47" s="8" t="n">
        <v>1</v>
      </c>
      <c r="GL47" s="8" t="n">
        <v>0</v>
      </c>
      <c r="GM47" s="8" t="n">
        <v>0</v>
      </c>
      <c r="GN47" s="48" t="n"/>
      <c r="GO47" s="8" t="n">
        <v>9</v>
      </c>
      <c r="GP47" s="48" t="inlineStr">
        <is>
          <t>Sebagian</t>
        </is>
      </c>
      <c r="GQ47" s="27" t="inlineStr">
        <is>
          <t>LPG Arang</t>
        </is>
      </c>
      <c r="GR47" s="8" t="n">
        <v>1</v>
      </c>
      <c r="GS47" s="8" t="n">
        <v>0</v>
      </c>
      <c r="GT47" s="8" t="n">
        <v>0</v>
      </c>
      <c r="GU47" s="8" t="n">
        <v>0</v>
      </c>
      <c r="GV47" s="8" t="n">
        <v>0</v>
      </c>
      <c r="GW47" s="8" t="n">
        <v>1</v>
      </c>
      <c r="GX47" s="8" t="n">
        <v>0</v>
      </c>
      <c r="GY47" s="48" t="n"/>
      <c r="GZ47" s="48" t="inlineStr">
        <is>
          <t>Ya</t>
        </is>
      </c>
      <c r="HA47" s="48" t="n"/>
      <c r="HB47" s="48" t="n"/>
      <c r="HC47" s="48" t="n"/>
      <c r="HD47" s="48" t="n"/>
      <c r="HE47" s="8" t="n">
        <v>6</v>
      </c>
      <c r="HF47" s="8" t="n">
        <v>36000</v>
      </c>
      <c r="HG47" s="8" t="n">
        <v>3</v>
      </c>
      <c r="HH47" s="8" t="n">
        <v>20000</v>
      </c>
      <c r="HI47" s="48" t="n"/>
      <c r="HJ47" s="48" t="n"/>
      <c r="HK47" s="48" t="n"/>
      <c r="HL47" s="48" t="n"/>
      <c r="HM47" s="48" t="n"/>
      <c r="HN47" s="48" t="n"/>
      <c r="HO47" s="48" t="n"/>
      <c r="HP47" s="48" t="n"/>
      <c r="HQ47" s="8" t="n">
        <v>15</v>
      </c>
      <c r="HR47" s="8" t="n">
        <v>30000</v>
      </c>
      <c r="HS47" s="8" t="n">
        <v>5</v>
      </c>
      <c r="HT47" s="8" t="n">
        <v>5000</v>
      </c>
      <c r="HU47" s="48" t="n"/>
      <c r="HV47" s="48" t="n"/>
      <c r="HW47" s="48" t="n"/>
      <c r="HX47" s="48" t="n"/>
      <c r="HY47" s="48" t="n"/>
      <c r="HZ47" s="48" t="n"/>
      <c r="IA47" s="8" t="n">
        <v>6</v>
      </c>
      <c r="IB47" s="8" t="n">
        <v>16000</v>
      </c>
      <c r="IC47" s="48" t="n"/>
      <c r="ID47" s="48" t="n"/>
      <c r="IE47" s="48" t="n"/>
      <c r="IF47" s="48" t="n"/>
      <c r="IG47" s="8" t="n">
        <v>10</v>
      </c>
      <c r="IH47" s="8" t="n">
        <v>25000</v>
      </c>
      <c r="II47" s="48" t="n"/>
      <c r="IJ47" s="48" t="n"/>
      <c r="IK47" s="48" t="inlineStr">
        <is>
          <t>15-30 kg</t>
        </is>
      </c>
      <c r="IL47" s="48" t="inlineStr">
        <is>
          <t>1-3 jam</t>
        </is>
      </c>
      <c r="IM47" s="48" t="inlineStr">
        <is>
          <t>Ya</t>
        </is>
      </c>
      <c r="IN47" s="48" t="inlineStr">
        <is>
          <t>Tidak</t>
        </is>
      </c>
      <c r="IO47" s="48" t="inlineStr">
        <is>
          <t>Lebih bersih</t>
        </is>
      </c>
      <c r="IP47" s="48" t="inlineStr">
        <is>
          <t>Tidak pernah</t>
        </is>
      </c>
      <c r="IQ47" s="48" t="inlineStr">
        <is>
          <t>Tidak pernah</t>
        </is>
      </c>
      <c r="IR47" s="48" t="n"/>
      <c r="IS47" s="48" t="n"/>
      <c r="IT47" s="48" t="n"/>
      <c r="IU47" s="48" t="n"/>
      <c r="IV47" s="48" t="n"/>
      <c r="IW47" s="48" t="n"/>
      <c r="IX47" s="48" t="n"/>
      <c r="IY47" s="48" t="n"/>
      <c r="IZ47" s="48" t="inlineStr">
        <is>
          <t>Tidak pernah</t>
        </is>
      </c>
      <c r="JA47" s="48" t="n"/>
      <c r="JB47" s="48" t="n"/>
      <c r="JC47" s="48" t="n"/>
      <c r="JD47" s="48" t="n"/>
      <c r="JE47" s="48" t="n"/>
      <c r="JF47" s="48" t="n"/>
      <c r="JG47" s="48" t="n"/>
      <c r="JH47" s="48" t="n"/>
      <c r="JI47" s="48" t="inlineStr">
        <is>
          <t>Tidak pernah</t>
        </is>
      </c>
      <c r="JJ47" s="48" t="n"/>
      <c r="JK47" s="48" t="n"/>
      <c r="JL47" s="48" t="n"/>
      <c r="JM47" s="48" t="n"/>
      <c r="JN47" s="48" t="n"/>
      <c r="JO47" s="48" t="n"/>
      <c r="JP47" s="48" t="n"/>
      <c r="JQ47" s="48" t="n"/>
      <c r="JR47" s="48" t="inlineStr">
        <is>
          <t>Tidak pernah</t>
        </is>
      </c>
      <c r="JS47" s="48" t="n"/>
      <c r="JT47" s="48" t="n"/>
      <c r="JU47" s="48" t="n"/>
      <c r="JV47" s="48" t="n"/>
      <c r="JW47" s="48" t="n"/>
      <c r="JX47" s="48" t="n"/>
      <c r="JY47" s="48" t="n"/>
      <c r="JZ47" s="48" t="n"/>
      <c r="KA47" s="48" t="inlineStr">
        <is>
          <t>Tidak pernah</t>
        </is>
      </c>
      <c r="KB47" s="48" t="n"/>
      <c r="KC47" s="48" t="n"/>
      <c r="KD47" s="48" t="n"/>
      <c r="KE47" s="48" t="n"/>
      <c r="KF47" s="48" t="n"/>
      <c r="KG47" s="48" t="n"/>
      <c r="KH47" s="48" t="n"/>
      <c r="KI47" s="48" t="n"/>
      <c r="KJ47" s="48" t="inlineStr">
        <is>
          <t>Tidak pernah</t>
        </is>
      </c>
      <c r="KK47" s="48" t="n"/>
      <c r="KL47" s="48" t="n"/>
      <c r="KM47" s="48" t="n"/>
      <c r="KN47" s="48" t="n"/>
      <c r="KO47" s="48" t="n"/>
      <c r="KP47" s="48" t="n"/>
      <c r="KQ47" s="48" t="n"/>
      <c r="KR47" s="48" t="n"/>
      <c r="KS47" s="48" t="inlineStr">
        <is>
          <t>Cukup membaik</t>
        </is>
      </c>
      <c r="KT47" s="48" t="inlineStr">
        <is>
          <t>0-1 kali</t>
        </is>
      </c>
      <c r="KU47" s="48" t="inlineStr">
        <is>
          <t>0-1 kali</t>
        </is>
      </c>
      <c r="KV47" s="48" t="inlineStr">
        <is>
          <t>Tidak ada</t>
        </is>
      </c>
      <c r="KW47" s="8" t="n">
        <v>0</v>
      </c>
      <c r="KX47" s="8" t="n">
        <v>0</v>
      </c>
      <c r="KY47" s="8" t="n">
        <v>0</v>
      </c>
      <c r="KZ47" s="8" t="n">
        <v>1</v>
      </c>
      <c r="LA47" s="48" t="inlineStr">
        <is>
          <t>Cukup membaik</t>
        </is>
      </c>
      <c r="LB47" s="48" t="inlineStr">
        <is>
          <t>Cukup membaik</t>
        </is>
      </c>
      <c r="LC47" s="8" t="n">
        <v>5</v>
      </c>
      <c r="LD47" s="8" t="n">
        <v>0</v>
      </c>
      <c r="LE47" s="8" t="n">
        <v>0</v>
      </c>
      <c r="LF47" s="8" t="n">
        <v>0</v>
      </c>
      <c r="LG47" s="48" t="inlineStr">
        <is>
          <t>Ya</t>
        </is>
      </c>
      <c r="LH47" s="8" t="n">
        <v>150000</v>
      </c>
      <c r="LI47" s="48" t="n"/>
      <c r="LJ47" s="48" t="inlineStr">
        <is>
          <t>Kebutuhan rumah tangga Pendidikan anggota keluarga</t>
        </is>
      </c>
      <c r="LK47" s="8" t="n">
        <v>0</v>
      </c>
      <c r="LL47" s="8" t="n">
        <v>0</v>
      </c>
      <c r="LM47" s="8" t="n">
        <v>0</v>
      </c>
      <c r="LN47" s="8" t="n">
        <v>0</v>
      </c>
      <c r="LO47" s="8" t="n">
        <v>1</v>
      </c>
      <c r="LP47" s="8" t="n">
        <v>1</v>
      </c>
      <c r="LQ47" s="8" t="n">
        <v>0</v>
      </c>
      <c r="LR47" s="11" t="n"/>
      <c r="LS47" s="8" t="n">
        <v>15</v>
      </c>
      <c r="LT47" s="8" t="n">
        <v>0</v>
      </c>
      <c r="LU47" s="8" t="n">
        <v>0</v>
      </c>
      <c r="LV47" s="8" t="n">
        <v>15</v>
      </c>
      <c r="LW47" s="8" t="n">
        <v>0</v>
      </c>
      <c r="LX47" s="8" t="n">
        <v>0</v>
      </c>
      <c r="LY47" s="8" t="n">
        <v>5</v>
      </c>
      <c r="LZ47" s="8" t="n">
        <v>0</v>
      </c>
      <c r="MA47" s="8" t="n">
        <v>0</v>
      </c>
      <c r="MB47" s="48" t="inlineStr">
        <is>
          <t>Ya</t>
        </is>
      </c>
      <c r="MC47" s="8" t="n">
        <v>0</v>
      </c>
      <c r="MD47" s="8" t="n">
        <v>0</v>
      </c>
      <c r="ME47" s="8" t="n">
        <v>0</v>
      </c>
      <c r="MF47" s="8" t="n">
        <v>0</v>
      </c>
      <c r="MG47" s="8" t="n">
        <v>0</v>
      </c>
      <c r="MH47" s="8" t="n">
        <v>0</v>
      </c>
      <c r="MI47" s="48" t="inlineStr">
        <is>
          <t>Istirahat</t>
        </is>
      </c>
      <c r="MJ47" s="8" t="n">
        <v>0</v>
      </c>
      <c r="MK47" s="8" t="n">
        <v>0</v>
      </c>
      <c r="ML47" s="8" t="n">
        <v>1</v>
      </c>
      <c r="MM47" s="8" t="n">
        <v>0</v>
      </c>
      <c r="MN47" s="8" t="n">
        <v>0</v>
      </c>
      <c r="MO47" s="8" t="n">
        <v>0</v>
      </c>
      <c r="MP47" s="48" t="n"/>
      <c r="MQ47" s="48" t="n"/>
      <c r="MR47" s="40" t="inlineStr">
        <is>
          <t>Karena digunakan untuk istirahat</t>
        </is>
      </c>
      <c r="MS47" s="48" t="n"/>
      <c r="MT47" s="48" t="inlineStr">
        <is>
          <t>Karena digunakan untuk istirahat</t>
        </is>
      </c>
      <c r="MU47" s="48" t="inlineStr">
        <is>
          <t>Ya, untuk anggota keluarga</t>
        </is>
      </c>
      <c r="MV47" s="48" t="inlineStr">
        <is>
          <t>Perawatan sistem biogas</t>
        </is>
      </c>
      <c r="MW47" s="8" t="n">
        <v>1</v>
      </c>
      <c r="MX47" s="8" t="n">
        <v>0</v>
      </c>
      <c r="MY47" s="8" t="n">
        <v>0</v>
      </c>
      <c r="MZ47" s="8" t="n">
        <v>0</v>
      </c>
      <c r="NA47" s="48" t="n"/>
      <c r="NB47" s="48" t="n"/>
      <c r="NC47" s="48" t="n"/>
      <c r="ND47" s="48" t="n"/>
      <c r="NE47" s="48" t="n"/>
      <c r="NF47" s="48" t="n"/>
      <c r="NG47" s="48" t="n"/>
      <c r="NH47" s="48" t="n"/>
      <c r="NI47" s="48" t="n"/>
      <c r="NJ47" s="48" t="n"/>
      <c r="NK47" s="48" t="n"/>
      <c r="NL47" s="48" t="inlineStr">
        <is>
          <t>Ya</t>
        </is>
      </c>
      <c r="NM47" s="48" t="inlineStr">
        <is>
          <t>100% dana hibah</t>
        </is>
      </c>
      <c r="NN47" s="17" t="inlineStr">
        <is>
          <t>0 (100% sumber pembiayaan dari hibah)</t>
        </is>
      </c>
      <c r="NO47" s="17" t="inlineStr">
        <is>
          <t>Pemerintah</t>
        </is>
      </c>
      <c r="NP47" s="48" t="n"/>
      <c r="NQ47" s="48" t="n"/>
      <c r="NR47" s="48" t="n"/>
      <c r="NS47" s="48" t="n"/>
      <c r="NT47" s="48" t="n"/>
      <c r="NU47" s="48" t="n"/>
      <c r="NV47" s="48" t="n"/>
      <c r="NW47" s="48" t="n"/>
      <c r="NX47" s="48" t="inlineStr">
        <is>
          <t>Sama saja</t>
        </is>
      </c>
      <c r="NY47" s="8" t="n">
        <v>150</v>
      </c>
      <c r="NZ47" s="8" t="n">
        <v>0</v>
      </c>
      <c r="OA47" s="8" t="n">
        <v>0</v>
      </c>
      <c r="OB47" s="8" t="n">
        <v>0</v>
      </c>
      <c r="OC47" s="8" t="n">
        <v>0</v>
      </c>
      <c r="OD47" s="8" t="n">
        <v>0</v>
      </c>
      <c r="OE47" s="48" t="inlineStr">
        <is>
          <t>Lebih baik</t>
        </is>
      </c>
      <c r="OF47" s="48" t="inlineStr">
        <is>
          <t>Jauh lebih baik (beda waktu memasak lebih cepat setengah jam atau lebih, ATAU tidak lagi ada rasa/bau makanan yang berubah, ATAU alasan lainnya)</t>
        </is>
      </c>
      <c r="OG47" s="48" t="inlineStr">
        <is>
          <t>Ya</t>
        </is>
      </c>
      <c r="OH47" s="8" t="n">
        <v>3</v>
      </c>
      <c r="OI47" s="8" t="n">
        <v>0</v>
      </c>
      <c r="OJ47" s="8" t="n">
        <v>0</v>
      </c>
      <c r="OK47" s="8" t="n">
        <v>0</v>
      </c>
      <c r="OL47" s="8" t="n">
        <v>0</v>
      </c>
      <c r="OM47" s="8" t="n">
        <v>0</v>
      </c>
      <c r="ON47" s="8" t="n">
        <v>6</v>
      </c>
      <c r="OO47" s="8" t="n">
        <v>0</v>
      </c>
      <c r="OP47" s="48">
        <f>VLOOKUP(AG47,'BUS 2'!$G$1:$CU$424,2,0)</f>
        <v/>
      </c>
      <c r="OQ47" s="8">
        <f>VLOOKUP(AG47,'BUS 2'!$G$1:$CU$424,3,0)</f>
        <v/>
      </c>
      <c r="OR47" s="8">
        <f>VLOOKUP(AG47,'BUS 2'!$G$1:$CU$424,4,0)</f>
        <v/>
      </c>
      <c r="OS47" s="8">
        <f>VLOOKUP(AG47,'BUS 2'!$G$1:$CU$424,5,0)</f>
        <v/>
      </c>
      <c r="OT47" s="8">
        <f>VLOOKUP(AG47,'BUS 2'!$G$1:$CU$424,6,0)</f>
        <v/>
      </c>
      <c r="OU47" s="8">
        <f>VLOOKUP(AG47,'BUS 2'!$G$1:$CU$424,7,0)</f>
        <v/>
      </c>
      <c r="OV47" s="8">
        <f>VLOOKUP(AG47,'BUS 2'!$G$1:$CU$424,8,0)</f>
        <v/>
      </c>
      <c r="OW47" s="8">
        <f>VLOOKUP(AG47,'BUS 2'!$G$1:$CU$424,9,0)</f>
        <v/>
      </c>
      <c r="OX47" s="8">
        <f>VLOOKUP(AG47,'BUS 2'!$G$1:$CU$424,10,0)</f>
        <v/>
      </c>
      <c r="OY47" s="8">
        <f>VLOOKUP(AG47,'BUS 2'!$G$1:$CU$424,11,0)</f>
        <v/>
      </c>
      <c r="OZ47" s="8">
        <f>VLOOKUP(AG47,'BUS 2'!$G$1:$CU$424,12,0)</f>
        <v/>
      </c>
      <c r="PA47" s="8">
        <f>VLOOKUP(AG47,'BUS 2'!$G$1:$CU$424,13,0)</f>
        <v/>
      </c>
      <c r="PB47" s="8">
        <f>VLOOKUP(AG47,'BUS 2'!$G$1:$CU$424,14,0)</f>
        <v/>
      </c>
      <c r="PC47" s="8">
        <f>VLOOKUP(AG47,'BUS 2'!$G$1:$CU$424,15,0)</f>
        <v/>
      </c>
      <c r="PD47" s="8">
        <f>VLOOKUP(AG47,'BUS 2'!$G$1:$CU$424,16,0)</f>
        <v/>
      </c>
      <c r="PE47" s="8">
        <f>VLOOKUP(AG47,'BUS 2'!$G$1:$CU$424,17,0)</f>
        <v/>
      </c>
      <c r="PF47" s="8">
        <f>VLOOKUP(AG47,'BUS 2'!$G$1:$CU$424,18,0)</f>
        <v/>
      </c>
      <c r="PG47" s="8">
        <f>VLOOKUP(AG47,'BUS 2'!$G$1:$CU$424,19,0)</f>
        <v/>
      </c>
      <c r="PH47" s="8">
        <f>VLOOKUP(AG47,'BUS 2'!$G$1:$CU$424,20,0)</f>
        <v/>
      </c>
      <c r="PI47" s="8">
        <f>VLOOKUP(AG47,'BUS 2'!$G$1:$CU$424,21,0)</f>
        <v/>
      </c>
      <c r="PJ47" s="8">
        <f>VLOOKUP(AG47,'BUS 2'!$G$1:$CU$424,22,0)</f>
        <v/>
      </c>
      <c r="PK47" s="8">
        <f>VLOOKUP(AG47,'BUS 2'!$G$1:$CU$424,23,0)</f>
        <v/>
      </c>
      <c r="PL47" s="8">
        <f>VLOOKUP(AG47,'BUS 2'!$G$1:$CU$424,24,0)</f>
        <v/>
      </c>
      <c r="PM47" s="8">
        <f>VLOOKUP(AG47,'BUS 2'!$G$1:$CU$424,25,0)</f>
        <v/>
      </c>
      <c r="PN47" s="8">
        <f>VLOOKUP(AG47,'BUS 2'!$G$1:$CU$424,26,0)</f>
        <v/>
      </c>
      <c r="PO47" s="8">
        <f>VLOOKUP(AG47,'BUS 2'!$G$1:$CU$424,27,0)</f>
        <v/>
      </c>
      <c r="PP47" s="8">
        <f>VLOOKUP(AG47,'BUS 2'!$G$1:$CU$424,28,0)</f>
        <v/>
      </c>
      <c r="PQ47" s="8">
        <f>VLOOKUP(AG47,'BUS 2'!$G$1:$CU$424,29,0)</f>
        <v/>
      </c>
      <c r="PR47" s="8">
        <f>VLOOKUP(AG47,'BUS 2'!$G$1:$CU$424,30,0)</f>
        <v/>
      </c>
      <c r="PS47" s="8">
        <f>VLOOKUP(AG47,'BUS 2'!$G$1:$CU$424,31,0)</f>
        <v/>
      </c>
      <c r="PT47" s="48" t="inlineStr">
        <is>
          <t>1-Disebarkan ke lahan terbuka</t>
        </is>
      </c>
      <c r="PU47" s="8" t="n">
        <v>0</v>
      </c>
      <c r="PV47" s="8" t="n">
        <v>0</v>
      </c>
      <c r="PW47" s="8" t="n">
        <v>0</v>
      </c>
      <c r="PX47" s="8" t="n">
        <v>0</v>
      </c>
      <c r="PY47" s="8" t="n">
        <v>0</v>
      </c>
      <c r="PZ47" s="8" t="n">
        <v>1</v>
      </c>
      <c r="QA47" s="8" t="n">
        <v>0</v>
      </c>
      <c r="QB47" s="8" t="n">
        <v>0</v>
      </c>
      <c r="QC47" s="8" t="n">
        <v>0</v>
      </c>
      <c r="QD47" s="48" t="n"/>
      <c r="QE47" s="36" t="n"/>
      <c r="QF47" s="35" t="n"/>
      <c r="QG47" s="35" t="n"/>
      <c r="QH47" s="35" t="n"/>
      <c r="QI47" s="35" t="n"/>
      <c r="QJ47" s="35" t="n"/>
      <c r="QK47" s="36" t="n"/>
      <c r="QL47" s="36" t="n"/>
      <c r="QM47" s="36" t="n"/>
      <c r="QN47" s="36" t="n"/>
      <c r="QO47" s="36" t="n"/>
      <c r="QP47" s="36" t="n"/>
      <c r="QQ47" s="36" t="n"/>
      <c r="QR47" s="36" t="n"/>
      <c r="QS47" s="36" t="n"/>
      <c r="QT47" s="36" t="n"/>
      <c r="QU47" s="36" t="n"/>
      <c r="QV47" s="36" t="n"/>
      <c r="QW47" s="35" t="n"/>
      <c r="QX47" s="35" t="n"/>
      <c r="QY47" s="35" t="n"/>
      <c r="QZ47" s="35" t="n"/>
      <c r="RA47" s="35" t="n"/>
      <c r="RB47" s="36" t="n"/>
      <c r="RC47" s="36" t="n"/>
      <c r="RD47" s="36" t="n"/>
      <c r="RE47" s="36" t="n"/>
      <c r="RF47" s="36" t="n"/>
      <c r="RG47" s="48" t="n"/>
      <c r="RH47" s="35" t="n"/>
      <c r="RI47" s="35" t="n"/>
      <c r="RJ47" s="35" t="n"/>
      <c r="RK47" s="35" t="n"/>
      <c r="RL47" s="35" t="n"/>
      <c r="RM47" s="48" t="n"/>
      <c r="RN47" s="48" t="n"/>
      <c r="RO47" s="48" t="n"/>
      <c r="RP47" s="48" t="n"/>
      <c r="RQ47" s="48" t="n"/>
      <c r="RR47" s="48" t="n"/>
      <c r="RS47" s="35" t="n"/>
      <c r="RT47" s="35" t="n"/>
      <c r="RU47" s="35" t="n"/>
      <c r="RV47" s="35" t="n"/>
      <c r="RW47" s="35" t="n"/>
      <c r="RX47" s="48" t="n"/>
      <c r="RY47" s="48" t="n"/>
      <c r="RZ47" s="48" t="n"/>
      <c r="SA47" s="48" t="n"/>
      <c r="SB47" s="48" t="n"/>
      <c r="SC47" s="48" t="inlineStr">
        <is>
          <t>1-Disebarkan ke lahan terbuka</t>
        </is>
      </c>
      <c r="SD47" s="39" t="n">
        <v>0</v>
      </c>
      <c r="SE47" s="39" t="n">
        <v>0</v>
      </c>
      <c r="SF47" s="39" t="n">
        <v>0</v>
      </c>
      <c r="SG47" s="39" t="n">
        <v>0</v>
      </c>
      <c r="SH47" s="39" t="n">
        <v>0</v>
      </c>
      <c r="SI47" s="8" t="n">
        <v>1</v>
      </c>
      <c r="SJ47" s="8" t="n">
        <v>0</v>
      </c>
      <c r="SK47" s="8" t="n">
        <v>0</v>
      </c>
      <c r="SL47" s="8" t="n">
        <v>0</v>
      </c>
      <c r="SM47" s="48" t="n"/>
      <c r="SN47" s="48" t="n"/>
      <c r="SO47" s="35" t="n"/>
      <c r="SP47" s="35" t="n"/>
      <c r="SQ47" s="35" t="n"/>
      <c r="SR47" s="35" t="n"/>
      <c r="SS47" s="35" t="n"/>
      <c r="ST47" s="48" t="n"/>
      <c r="SU47" s="48" t="n"/>
      <c r="SV47" s="48" t="n"/>
      <c r="SW47" s="48" t="n"/>
      <c r="SX47" s="48" t="n"/>
      <c r="SY47" s="8">
        <f>VLOOKUP(AG47,'BUS 2'!$G$1:$CU$424,33,0)</f>
        <v/>
      </c>
      <c r="SZ47" s="48">
        <f>VLOOKUP(AG47,'BUS 2'!$G$1:$CU$424,34,0)</f>
        <v/>
      </c>
      <c r="TA47" s="48">
        <f>VLOOKUP(AG47,'BUS 2'!$G$1:$CU$424,35,0)</f>
        <v/>
      </c>
      <c r="TB47" s="48">
        <f>VLOOKUP(AG47,'BUS 2'!$G$1:$CU$424,36,0)</f>
        <v/>
      </c>
      <c r="TC47" s="48">
        <f>VLOOKUP(AG47,'BUS 2'!$G$1:$CU$424,37,0)</f>
        <v/>
      </c>
      <c r="TD47" s="48">
        <f>VLOOKUP(AG47,'BUS 2'!$G$1:$CU$424,38,0)</f>
        <v/>
      </c>
      <c r="TE47" s="48">
        <f>VLOOKUP(AG47,'BUS 2'!$G$1:$CU$424,39,0)</f>
        <v/>
      </c>
      <c r="TF47" s="48">
        <f>VLOOKUP(AG47,'BUS 2'!$G$1:$CU$424,40,0)</f>
        <v/>
      </c>
      <c r="TG47" s="8">
        <f>VLOOKUP(AG47,'BUS 2'!$G$1:$CU$424,42,0)</f>
        <v/>
      </c>
      <c r="TH47" s="8">
        <f>VLOOKUP(AG47,'BUS 2'!$G$1:$CU$424,43,0)</f>
        <v/>
      </c>
      <c r="TI47" s="8">
        <f>VLOOKUP(AG47,'BUS 2'!$G$1:$CU$424,44,0)</f>
        <v/>
      </c>
      <c r="TJ47" s="8">
        <f>VLOOKUP(AG47,'BUS 2'!$G$1:$CU$424,45,0)</f>
        <v/>
      </c>
      <c r="TK47" s="8">
        <f>VLOOKUP(AG47,'BUS 2'!$G$1:$CU$424,46,0)</f>
        <v/>
      </c>
      <c r="TL47" s="8">
        <f>VLOOKUP(AG47,'BUS 2'!$G$1:$CU$424,47,0)</f>
        <v/>
      </c>
      <c r="TM47" s="8">
        <f>VLOOKUP(AG47,'BUS 2'!$G$1:$CU$424,48,0)</f>
        <v/>
      </c>
      <c r="TN47" s="8">
        <f>VLOOKUP(AG47,'BUS 2'!$G$1:$CU$424,49,0)</f>
        <v/>
      </c>
      <c r="TO47" s="8">
        <f>VLOOKUP(AG47,'BUS 2'!$G$1:$CU$424,50,0)</f>
        <v/>
      </c>
      <c r="TP47" s="8">
        <f>VLOOKUP(AG47,'BUS 2'!$G$1:$CU$424,51,0)</f>
        <v/>
      </c>
      <c r="TQ47" s="8">
        <f>VLOOKUP(AG47,'BUS 2'!$G$1:$CU$424,52,0)</f>
        <v/>
      </c>
      <c r="TR47" s="8">
        <f>VLOOKUP(AG47,'BUS 2'!$G$1:$CU$424,53,0)</f>
        <v/>
      </c>
      <c r="TS47" s="48">
        <f>VLOOKUP(AG47,'BUS 2'!$G$1:$CU$424,54,0)</f>
        <v/>
      </c>
      <c r="TT47" s="48">
        <f>VLOOKUP(AG47,'BUS 2'!$G$1:$CU$424,55,0)</f>
        <v/>
      </c>
      <c r="TU47" s="48">
        <f>VLOOKUP(AG47,'BUS 2'!$G$1:$CU$424,56,0)</f>
        <v/>
      </c>
      <c r="TV47" s="48">
        <f>VLOOKUP(AG47,'BUS 2'!$G$1:$CU$424,57,0)</f>
        <v/>
      </c>
      <c r="TW47" s="48">
        <f>VLOOKUP(AG47,'BUS 2'!$G$1:$CU$424,58,0)</f>
        <v/>
      </c>
      <c r="TX47" s="48">
        <f>VLOOKUP(AG47,'BUS 2'!$G$1:$CU$424,59,0)</f>
        <v/>
      </c>
      <c r="TY47" s="48">
        <f>VLOOKUP(AG47,'BUS 2'!$G$1:$CU$424,60,0)</f>
        <v/>
      </c>
      <c r="TZ47" s="48">
        <f>VLOOKUP(AG47,'BUS 2'!$G$1:$CU$424,61,0)</f>
        <v/>
      </c>
      <c r="UA47" s="48">
        <f>VLOOKUP(AG47,'BUS 2'!$G$1:$CU$424,62,0)</f>
        <v/>
      </c>
      <c r="UB47" s="48">
        <f>VLOOKUP(AG47,'BUS 2'!$G$1:$CU$424,63,0)</f>
        <v/>
      </c>
      <c r="UC47" s="48">
        <f>VLOOKUP(AG47,'BUS 2'!$G$1:$CU$424,64,0)</f>
        <v/>
      </c>
      <c r="UD47" s="48">
        <f>VLOOKUP(AG47,'BUS 2'!$G$1:$CU$424,65,0)</f>
        <v/>
      </c>
      <c r="UE47" s="48">
        <f>VLOOKUP(AG47,'BUS 2'!$G$1:$CU$424,66,0)</f>
        <v/>
      </c>
      <c r="UF47" s="48">
        <f>VLOOKUP(AG47,'BUS 2'!$G$1:$CU$424,67,0)</f>
        <v/>
      </c>
      <c r="UG47" s="48">
        <f>VLOOKUP(AG47,'BUS 2'!$G$1:$CU$424,68,0)</f>
        <v/>
      </c>
      <c r="UH47" s="48">
        <f>VLOOKUP(AG47,'BUS 2'!$G$1:$CU$424,69,0)</f>
        <v/>
      </c>
      <c r="UI47" s="48">
        <f>VLOOKUP(AG47,'BUS 2'!$G$1:$CU$424,70,0)</f>
        <v/>
      </c>
      <c r="UJ47" s="48">
        <f>VLOOKUP(AG47,'BUS 2'!$G$1:$CU$424,71,0)</f>
        <v/>
      </c>
      <c r="UK47" s="48">
        <f>VLOOKUP(AG47,'BUS 2'!$G$1:$CU$424,72,0)</f>
        <v/>
      </c>
      <c r="UL47" s="48">
        <f>VLOOKUP(AG47,'BUS 2'!$G$1:$CU$424,73,0)</f>
        <v/>
      </c>
      <c r="UM47" s="48">
        <f>VLOOKUP(AG47,'BUS 2'!$G$1:$CU$424,74,0)</f>
        <v/>
      </c>
      <c r="UN47" s="48">
        <f>VLOOKUP(AG47,'BUS 2'!$G$1:$CU$424,75,0)</f>
        <v/>
      </c>
      <c r="UO47" s="48">
        <f>VLOOKUP(AG47,'BUS 2'!$G$1:$CU$424,76,0)</f>
        <v/>
      </c>
      <c r="UP47" s="48">
        <f>VLOOKUP(AG47,'BUS 2'!$G$1:$CU$424,77,0)</f>
        <v/>
      </c>
      <c r="UQ47" s="48">
        <f>VLOOKUP(AG47,'BUS 2'!$G$1:$CU$424,78,0)</f>
        <v/>
      </c>
      <c r="UR47" s="48">
        <f>VLOOKUP(AG47,'BUS 2'!$G$1:$CU$424,79,0)</f>
        <v/>
      </c>
      <c r="US47" s="48">
        <f>VLOOKUP(AG47,'BUS 2'!$G$1:$CU$424,80,0)</f>
        <v/>
      </c>
      <c r="UT47" s="48">
        <f>VLOOKUP(AG47,'BUS 2'!$G$1:$CU$424,81,0)</f>
        <v/>
      </c>
      <c r="UU47" s="48" t="inlineStr">
        <is>
          <t>Pemberian pakan di kandang</t>
        </is>
      </c>
      <c r="UV47" s="48" t="n"/>
      <c r="UW47" s="48" t="n"/>
      <c r="UX47" s="48" t="n"/>
      <c r="UY47" s="48" t="n"/>
      <c r="UZ47" s="48" t="n"/>
      <c r="VA47" s="48" t="inlineStr">
        <is>
          <t>Penggembalaan semi-terbuka</t>
        </is>
      </c>
      <c r="VB47" s="48" t="n"/>
      <c r="VC47" s="48" t="inlineStr">
        <is>
          <t>Sangat jarang (&gt;1 bulan sekali)</t>
        </is>
      </c>
      <c r="VD47" s="48" t="n"/>
      <c r="VE47" s="48" t="n"/>
      <c r="VF47" s="48" t="n"/>
      <c r="VG47" s="48" t="n"/>
      <c r="VH47" s="48" t="n"/>
      <c r="VI47" s="48" t="inlineStr">
        <is>
          <t>Sangat jarang (&gt;1 bulan sekali)</t>
        </is>
      </c>
      <c r="VJ47" s="48" t="n"/>
      <c r="VK47" s="48" t="inlineStr">
        <is>
          <t>Cukup (2-6 hari sekali)</t>
        </is>
      </c>
      <c r="VL47" s="48" t="n"/>
      <c r="VM47" s="48" t="n"/>
      <c r="VN47" s="48" t="n"/>
      <c r="VO47" s="48" t="n"/>
      <c r="VP47" s="48" t="n"/>
      <c r="VQ47" s="48" t="inlineStr">
        <is>
          <t>Cukup (2-6 hari sekali)</t>
        </is>
      </c>
      <c r="VR47" s="48" t="n"/>
      <c r="VS47" s="48" t="inlineStr">
        <is>
          <t>2-Disimpan basah (slurry) 3-Disimpan terbuka (dry lot)</t>
        </is>
      </c>
      <c r="VT47" s="8" t="n">
        <v>0</v>
      </c>
      <c r="VU47" s="8" t="n">
        <v>0</v>
      </c>
      <c r="VV47" s="8" t="n">
        <v>0</v>
      </c>
      <c r="VW47" s="8" t="n">
        <v>0</v>
      </c>
      <c r="VX47" s="8" t="n">
        <v>0</v>
      </c>
      <c r="VY47" s="8" t="n">
        <v>1</v>
      </c>
      <c r="VZ47" s="8" t="n">
        <v>1</v>
      </c>
      <c r="WA47" s="8" t="n">
        <v>0</v>
      </c>
      <c r="WB47" s="8" t="n">
        <v>0</v>
      </c>
      <c r="WC47" s="8" t="n">
        <v>0</v>
      </c>
      <c r="WD47" s="8" t="n">
        <v>0</v>
      </c>
      <c r="WE47" s="8" t="n">
        <v>0</v>
      </c>
      <c r="WF47" s="48" t="n"/>
      <c r="WG47" s="48" t="n"/>
      <c r="WH47" s="48" t="n"/>
      <c r="WI47" s="48" t="n"/>
      <c r="WJ47" s="48" t="n"/>
      <c r="WK47" s="48" t="n"/>
      <c r="WL47" s="48" t="n"/>
      <c r="WM47" s="48" t="n"/>
      <c r="WN47" s="48" t="n"/>
      <c r="WO47" s="48" t="n"/>
      <c r="WP47" s="48" t="n"/>
      <c r="WQ47" s="48" t="n"/>
      <c r="WR47" s="48" t="n"/>
      <c r="WS47" s="48" t="n"/>
      <c r="WT47" s="48" t="n"/>
      <c r="WU47" s="48" t="n"/>
      <c r="WV47" s="48" t="n"/>
      <c r="WW47" s="48" t="n"/>
      <c r="WX47" s="48" t="n"/>
      <c r="WY47" s="48" t="n"/>
      <c r="WZ47" s="48" t="n"/>
      <c r="XA47" s="48" t="n"/>
      <c r="XB47" s="48" t="n"/>
      <c r="XC47" s="48" t="n"/>
      <c r="XD47" s="48" t="n"/>
      <c r="XE47" s="48" t="n"/>
      <c r="XF47" s="48" t="n"/>
      <c r="XG47" s="48" t="n"/>
      <c r="XH47" s="48" t="n"/>
      <c r="XI47" s="48" t="n"/>
      <c r="XJ47" s="48" t="n"/>
      <c r="XK47" s="48" t="n"/>
      <c r="XL47" s="48" t="n"/>
      <c r="XM47" s="48" t="n"/>
      <c r="XN47" s="48" t="n"/>
      <c r="XO47" s="48" t="n"/>
      <c r="XP47" s="48" t="n"/>
      <c r="XQ47" s="48" t="n"/>
      <c r="XR47" s="48" t="n"/>
      <c r="XS47" s="48" t="n"/>
      <c r="XT47" s="48" t="n"/>
      <c r="XU47" s="48" t="n"/>
      <c r="XV47" s="48" t="n"/>
      <c r="XW47" s="48" t="n"/>
      <c r="XX47" s="48" t="n"/>
      <c r="XY47" s="48" t="n"/>
      <c r="XZ47" s="48" t="n"/>
      <c r="YA47" s="48" t="n"/>
      <c r="YB47" s="48" t="n"/>
      <c r="YC47" s="48" t="n"/>
      <c r="YD47" s="48" t="n"/>
      <c r="YE47" s="48" t="n"/>
      <c r="YF47" s="48" t="n"/>
      <c r="YG47" s="48" t="n"/>
      <c r="YH47" s="48" t="n"/>
      <c r="YI47" s="48" t="n"/>
      <c r="YJ47" s="48" t="n"/>
      <c r="YK47" s="48" t="n"/>
      <c r="YL47" s="48" t="n"/>
      <c r="YM47" s="48" t="n"/>
      <c r="YN47" s="48" t="inlineStr">
        <is>
          <t>3-Disimpan terbuka (dry lot)</t>
        </is>
      </c>
      <c r="YO47" s="8" t="n">
        <v>0</v>
      </c>
      <c r="YP47" s="8" t="n">
        <v>0</v>
      </c>
      <c r="YQ47" s="8" t="n">
        <v>0</v>
      </c>
      <c r="YR47" s="8" t="n">
        <v>0</v>
      </c>
      <c r="YS47" s="8" t="n">
        <v>0</v>
      </c>
      <c r="YT47" s="8" t="n">
        <v>0</v>
      </c>
      <c r="YU47" s="8" t="n">
        <v>1</v>
      </c>
      <c r="YV47" s="8" t="n">
        <v>0</v>
      </c>
      <c r="YW47" s="8" t="n">
        <v>0</v>
      </c>
      <c r="YX47" s="8" t="n">
        <v>0</v>
      </c>
      <c r="YY47" s="8" t="n">
        <v>0</v>
      </c>
      <c r="YZ47" s="8" t="n">
        <v>0</v>
      </c>
      <c r="ZA47" s="48" t="n"/>
      <c r="ZB47" s="48" t="n"/>
      <c r="ZC47" s="48" t="n"/>
      <c r="ZD47" s="48" t="n"/>
      <c r="ZE47" s="48" t="n"/>
      <c r="ZF47" s="48" t="n"/>
      <c r="ZG47" s="48" t="n"/>
      <c r="ZH47" s="48" t="n"/>
      <c r="ZI47" s="48" t="n"/>
      <c r="ZJ47" s="48" t="n"/>
      <c r="ZK47" s="48" t="n"/>
      <c r="ZL47" s="48" t="n"/>
      <c r="ZM47" s="48" t="n"/>
      <c r="ZN47" s="48" t="n"/>
      <c r="ZO47" s="48" t="n"/>
      <c r="ZP47" s="48" t="n"/>
      <c r="ZQ47" s="48" t="n"/>
      <c r="ZR47" s="48" t="n"/>
      <c r="ZS47" s="48" t="n"/>
      <c r="ZT47" s="48" t="n"/>
      <c r="ZU47" s="48" t="n"/>
      <c r="ZV47" s="8" t="n">
        <v>2</v>
      </c>
      <c r="ZW47" s="48" t="n"/>
      <c r="ZX47" s="48" t="n"/>
      <c r="ZY47" s="48" t="n"/>
      <c r="ZZ47" s="48" t="n"/>
      <c r="AAA47" s="48" t="n"/>
      <c r="AAB47" s="8" t="n">
        <v>2</v>
      </c>
      <c r="AAC47" s="48" t="n"/>
      <c r="AAD47" s="48" t="inlineStr">
        <is>
          <t>Pakan segar (misal: rumput)</t>
        </is>
      </c>
      <c r="AAE47" s="48" t="n"/>
      <c r="AAF47" s="48" t="n"/>
      <c r="AAG47" s="48" t="n"/>
      <c r="AAH47" s="48" t="n"/>
      <c r="AAI47" s="48" t="n"/>
      <c r="AAJ47" s="48" t="inlineStr">
        <is>
          <t>Pakan kering (misal: konsentrat, silase, pelet)</t>
        </is>
      </c>
      <c r="AAK47" s="48" t="n"/>
      <c r="AAL47" s="48" t="inlineStr">
        <is>
          <t>Ya</t>
        </is>
      </c>
      <c r="AAM47" s="48" t="inlineStr">
        <is>
          <t>Cair</t>
        </is>
      </c>
      <c r="AAN47" s="8" t="n">
        <v>0</v>
      </c>
      <c r="AAO47" s="8" t="n">
        <v>1</v>
      </c>
      <c r="AAP47" s="8" t="n">
        <v>10</v>
      </c>
      <c r="AAQ47" s="48" t="n"/>
      <c r="AAR47" s="48" t="inlineStr">
        <is>
          <t>Tidak</t>
        </is>
      </c>
      <c r="AAS47" s="48" t="inlineStr">
        <is>
          <t>Mengetahui</t>
        </is>
      </c>
      <c r="AAT47" s="48" t="inlineStr">
        <is>
          <t>Digunakan untuk kegiatan peternakan sendiri</t>
        </is>
      </c>
      <c r="AAU47" s="8" t="n">
        <v>0</v>
      </c>
      <c r="AAV47" s="8" t="n">
        <v>1</v>
      </c>
      <c r="AAW47" s="8" t="n">
        <v>0</v>
      </c>
      <c r="AAX47" s="8" t="n">
        <v>0</v>
      </c>
      <c r="AAY47" s="8" t="n">
        <v>0</v>
      </c>
      <c r="AAZ47" s="8" t="n">
        <v>0</v>
      </c>
      <c r="ABA47" s="8" t="n">
        <v>0</v>
      </c>
      <c r="ABB47" s="48" t="n"/>
      <c r="ABC47" s="48" t="n"/>
      <c r="ABD47" s="48" t="n"/>
      <c r="ABE47" s="48" t="n"/>
      <c r="ABF47" s="48" t="n"/>
      <c r="ABG47" s="48" t="n"/>
      <c r="ABH47" s="48" t="n"/>
      <c r="ABI47" s="48" t="inlineStr">
        <is>
          <t>Campuran pakan unggas</t>
        </is>
      </c>
      <c r="ABJ47" s="8" t="n">
        <v>0</v>
      </c>
      <c r="ABK47" s="8" t="n">
        <v>1</v>
      </c>
      <c r="ABL47" s="8" t="n">
        <v>0</v>
      </c>
      <c r="ABM47" s="8" t="n">
        <v>0</v>
      </c>
      <c r="ABN47" s="8" t="n">
        <v>0</v>
      </c>
      <c r="ABO47" s="48" t="n"/>
      <c r="ABP47" s="48" t="n"/>
      <c r="ABQ47" s="48" t="n"/>
      <c r="ABR47" s="48" t="n"/>
      <c r="ABS47" s="48" t="n"/>
      <c r="ABT47" s="48" t="n"/>
      <c r="ABU47" s="48" t="n"/>
      <c r="ABV47" s="48" t="n"/>
      <c r="ABW47" s="48" t="n"/>
      <c r="ABX47" s="48" t="n"/>
      <c r="ABY47" s="48" t="n"/>
      <c r="ABZ47" s="48" t="n"/>
      <c r="ACA47" s="48" t="n"/>
      <c r="ACB47" s="48" t="n"/>
      <c r="ACC47" s="48" t="n"/>
      <c r="ACD47" s="48" t="n"/>
      <c r="ACE47" s="48" t="n"/>
      <c r="ACF47" s="48" t="n"/>
      <c r="ACG47" s="48" t="n"/>
      <c r="ACH47" s="48" t="n"/>
      <c r="ACI47" s="48" t="inlineStr">
        <is>
          <t>Cukup meningkat</t>
        </is>
      </c>
      <c r="ACJ47" s="48" t="inlineStr">
        <is>
          <t>Cukup meningkat</t>
        </is>
      </c>
      <c r="ACK47" s="48" t="n"/>
      <c r="ACL47" s="48" t="n"/>
      <c r="ACM47" s="48" t="n"/>
      <c r="ACN47" s="48" t="n"/>
      <c r="ACO47" s="48" t="n"/>
      <c r="ACP47" s="48" t="n"/>
      <c r="ACQ47" s="48" t="n"/>
      <c r="ACR47" s="48" t="n"/>
      <c r="ACS47" s="48" t="n"/>
      <c r="ACT47" s="48" t="inlineStr">
        <is>
          <t>-</t>
        </is>
      </c>
      <c r="ACU47" s="48" t="inlineStr">
        <is>
          <t>Manfaat besar dan membantu kehidupan sehari-hari</t>
        </is>
      </c>
      <c r="ACV47" s="48" t="inlineStr">
        <is>
          <t>Bertambah</t>
        </is>
      </c>
      <c r="ACW47" s="48" t="inlineStr">
        <is>
          <t>Anggota keluarga - Perempuan dewasa</t>
        </is>
      </c>
      <c r="ACX47" s="48" t="inlineStr">
        <is>
          <t>Setuju</t>
        </is>
      </c>
      <c r="ACY47" s="48" t="inlineStr">
        <is>
          <t>Anggota keluarga - Laki-laki dewasa Anggota keluarga - Perempuan dewasa Anggota keluarga - Anak-anak</t>
        </is>
      </c>
      <c r="ACZ47" s="8" t="n">
        <v>1</v>
      </c>
      <c r="ADA47" s="8" t="n">
        <v>1</v>
      </c>
      <c r="ADB47" s="8" t="n">
        <v>1</v>
      </c>
      <c r="ADC47" s="8" t="n">
        <v>0</v>
      </c>
      <c r="ADD47" s="48" t="inlineStr">
        <is>
          <t>Puas</t>
        </is>
      </c>
      <c r="ADE47" s="48" t="inlineStr">
        <is>
          <t>Puas</t>
        </is>
      </c>
      <c r="ADF47" s="48" t="inlineStr">
        <is>
          <t>Puas</t>
        </is>
      </c>
      <c r="ADG47" s="48" t="inlineStr">
        <is>
          <t>Puas</t>
        </is>
      </c>
      <c r="ADH47" s="48" t="inlineStr">
        <is>
          <t>Tidak</t>
        </is>
      </c>
      <c r="ADI47" s="48" t="n"/>
      <c r="ADJ47" s="48" t="inlineStr">
        <is>
          <t>Puas</t>
        </is>
      </c>
      <c r="ADK47" s="48" t="n"/>
      <c r="ADL47" s="48" t="n"/>
      <c r="ADM47" s="48" t="n"/>
      <c r="ADN47" s="48" t="n"/>
      <c r="ADO47" s="48" t="n"/>
      <c r="ADP47" s="48" t="n"/>
      <c r="ADQ47" s="48" t="n"/>
      <c r="ADR47" s="48" t="n"/>
      <c r="ADS47" s="48" t="n"/>
      <c r="ADT47" s="48" t="n"/>
      <c r="ADU47" s="48" t="inlineStr">
        <is>
          <t>Dibiarkan saja</t>
        </is>
      </c>
      <c r="ADV47" s="8" t="n">
        <v>0</v>
      </c>
      <c r="ADW47" s="8" t="n">
        <v>0</v>
      </c>
      <c r="ADX47" s="8" t="n">
        <v>0</v>
      </c>
      <c r="ADY47" s="8" t="n">
        <v>0</v>
      </c>
      <c r="ADZ47" s="8" t="n">
        <v>0</v>
      </c>
      <c r="AEA47" s="8" t="n">
        <v>0</v>
      </c>
      <c r="AEB47" s="8" t="n">
        <v>1</v>
      </c>
      <c r="AEC47" s="8" t="n">
        <v>0</v>
      </c>
      <c r="AED47" s="48" t="inlineStr">
        <is>
          <t>-</t>
        </is>
      </c>
      <c r="AEE47" s="48" t="inlineStr">
        <is>
          <t>Laki-laki dewasa</t>
        </is>
      </c>
      <c r="AEF47" s="48" t="n"/>
      <c r="AEG47" s="48" t="inlineStr">
        <is>
          <t>Menghubungi melalui rekan</t>
        </is>
      </c>
      <c r="AEH47" s="48" t="n"/>
      <c r="AEI47" s="48" t="inlineStr">
        <is>
          <t>Sosialisasi dan pelatihan terhadap biogas lebih diperhatikan apalagi terkait perbaikan komponen dari biogas itu sendiri</t>
        </is>
      </c>
      <c r="AEJ47" s="48" t="inlineStr">
        <is>
          <t>Ya, selalu</t>
        </is>
      </c>
      <c r="AEK47" s="48" t="inlineStr">
        <is>
          <t>Memasak lebih cepat Lebih aman Peningkatan kebersihan kandang ternak Mendapatkan subsidi</t>
        </is>
      </c>
      <c r="AEL47" s="8" t="n">
        <v>0</v>
      </c>
      <c r="AEM47" s="8" t="n">
        <v>0</v>
      </c>
      <c r="AEN47" s="8" t="n">
        <v>0</v>
      </c>
      <c r="AEO47" s="8" t="n">
        <v>1</v>
      </c>
      <c r="AEP47" s="8" t="n">
        <v>1</v>
      </c>
      <c r="AEQ47" s="8" t="n">
        <v>0</v>
      </c>
      <c r="AER47" s="8" t="n">
        <v>1</v>
      </c>
      <c r="AES47" s="8" t="n">
        <v>0</v>
      </c>
      <c r="AET47" s="8" t="n">
        <v>0</v>
      </c>
      <c r="AEU47" s="8" t="n">
        <v>0</v>
      </c>
      <c r="AEV47" s="8" t="n">
        <v>1</v>
      </c>
      <c r="AEW47" s="8" t="n">
        <v>0</v>
      </c>
      <c r="AEX47" s="48" t="n"/>
      <c r="AEY47" s="48" t="inlineStr">
        <is>
          <t>Didukung oleh pihak lain atau ada subsidi</t>
        </is>
      </c>
      <c r="AEZ47" s="48" t="n"/>
      <c r="AFA47" s="48" t="inlineStr">
        <is>
          <t>Tetangga / teman / saudara</t>
        </is>
      </c>
      <c r="AFB47" s="48" t="n"/>
      <c r="AFC47" s="48" t="inlineStr">
        <is>
          <t>Screenshot_20260217_042623_com.google.android.apps.docs_edit_222591887353534-4_51_38.jpg</t>
        </is>
      </c>
      <c r="AFD47" s="16" t="inlineStr">
        <is>
          <t>https://kf.kobotoolbox.org/api/v2/assets/avstPQqLr3Ab3ZdcVTXZ6f/data/673459136/attachments/attZxBEG8Lhs7iVcKqxc7wUF/</t>
        </is>
      </c>
      <c r="AFE47" s="48" t="inlineStr">
        <is>
          <t>Screenshot_20260217_042615_com.google.android.apps.docs_edit_222580505963952-4_51_48.jpg</t>
        </is>
      </c>
      <c r="AFF47" s="16" t="inlineStr">
        <is>
          <t>https://kf.kobotoolbox.org/api/v2/assets/avstPQqLr3Ab3ZdcVTXZ6f/data/673459136/attachments/attus258rA85fMy6itzwj5Fd/</t>
        </is>
      </c>
      <c r="AFG47" s="48" t="inlineStr">
        <is>
          <t>Siti Nurhalisa S</t>
        </is>
      </c>
      <c r="AFH47" s="48" t="n"/>
      <c r="AFI47" s="27" t="inlineStr">
        <is>
          <t>1 karung arang = 15kg</t>
        </is>
      </c>
      <c r="AFJ47" s="48" t="n"/>
      <c r="AFK47" s="48" t="n"/>
      <c r="AFL47" s="48" t="n"/>
      <c r="AFM47" s="48" t="n"/>
      <c r="AFN47" s="48" t="n"/>
      <c r="AFO47" s="48" t="n"/>
      <c r="AFP47" s="48" t="n"/>
      <c r="AFQ47" s="48" t="n"/>
      <c r="AFR47" s="48" t="n"/>
      <c r="AFS47" s="48" t="n"/>
      <c r="AFT47" s="48" t="n"/>
      <c r="AFU47" s="48" t="n"/>
      <c r="AFV47" s="48" t="n"/>
      <c r="AFW47" s="48" t="n"/>
      <c r="AFX47" s="48" t="n"/>
      <c r="AFY47" s="48" t="n"/>
      <c r="AFZ47" s="48" t="n"/>
      <c r="AGA47" s="48" t="n"/>
      <c r="AGB47" s="48" t="n"/>
      <c r="AGC47" s="48" t="n"/>
      <c r="AGD47" s="48" t="n"/>
      <c r="AGE47" s="48" t="n"/>
      <c r="AGF47" s="48" t="n"/>
      <c r="AGG47" s="48" t="n"/>
      <c r="AGH47" s="48" t="n"/>
      <c r="AGI47" s="48" t="n"/>
      <c r="AGJ47" s="48" t="n"/>
      <c r="AGK47" s="48" t="n"/>
      <c r="AGL47" s="48" t="n"/>
      <c r="AGM47" s="48" t="n"/>
      <c r="AGN47" s="48" t="n"/>
      <c r="AGO47" s="48" t="n"/>
      <c r="AGP47" s="48" t="n"/>
      <c r="AGQ47" s="48" t="n"/>
      <c r="AGR47" s="48" t="n"/>
      <c r="AGS47" s="48" t="n"/>
      <c r="AGT47" s="48" t="n"/>
      <c r="AGU47" s="48" t="n"/>
      <c r="AGV47" s="48" t="n"/>
      <c r="AGW47" s="48" t="n"/>
      <c r="AGX47" s="48" t="n"/>
      <c r="AGY47" s="48" t="n"/>
      <c r="AGZ47" s="48" t="n"/>
      <c r="AHA47" s="48" t="n"/>
      <c r="AHB47" s="48" t="n"/>
      <c r="AHC47" s="48" t="n"/>
      <c r="AHD47" s="48" t="n"/>
      <c r="AHE47" s="48" t="n"/>
      <c r="AHF47" s="48" t="n"/>
      <c r="AHG47" s="48" t="n"/>
      <c r="AHH47" s="48" t="n"/>
      <c r="AHI47" s="48" t="n"/>
      <c r="AHJ47" s="48" t="n"/>
      <c r="AHK47" s="48" t="n"/>
      <c r="AHL47" s="48" t="n"/>
      <c r="AHM47" s="48" t="n"/>
      <c r="AHN47" s="48" t="n"/>
      <c r="AHO47" s="48" t="n"/>
      <c r="AHP47" s="48" t="n"/>
      <c r="AHQ47" s="48" t="n"/>
      <c r="AHR47" s="48" t="n"/>
      <c r="AHS47" s="48" t="n"/>
      <c r="AHT47" s="48" t="n"/>
      <c r="AHU47" s="48" t="n"/>
      <c r="AHV47" s="48" t="n"/>
      <c r="AHW47" s="48" t="n"/>
      <c r="AHX47" s="48" t="n"/>
      <c r="AHY47" s="48" t="n"/>
      <c r="AHZ47" s="48" t="n"/>
      <c r="AIA47" s="48" t="n"/>
      <c r="AIB47" s="48" t="n"/>
      <c r="AIC47" s="48" t="n"/>
      <c r="AID47" s="48" t="n"/>
      <c r="AIE47" s="48" t="n"/>
      <c r="AIF47" s="48" t="n"/>
      <c r="AIG47" s="48" t="n"/>
      <c r="AIH47" s="48" t="n"/>
      <c r="AII47" s="48" t="n"/>
      <c r="AIJ47" s="48" t="n"/>
      <c r="AIK47" s="48" t="n"/>
      <c r="AIL47" s="48" t="n"/>
      <c r="AIM47" s="48" t="n"/>
      <c r="AIN47" s="48" t="n"/>
      <c r="AIO47" s="48" t="n"/>
      <c r="AIP47" s="48" t="n"/>
      <c r="AIQ47" s="48" t="n"/>
      <c r="AIR47" s="48" t="n"/>
      <c r="AIS47" s="48" t="n"/>
      <c r="AIT47" s="48" t="n"/>
      <c r="AIU47" s="48" t="n"/>
      <c r="AIV47" s="48" t="n"/>
      <c r="AIW47" s="48" t="n"/>
      <c r="AIX47" s="48" t="n"/>
      <c r="AIY47" s="48" t="n"/>
      <c r="AIZ47" s="48" t="n"/>
      <c r="AJA47" s="48" t="n"/>
      <c r="AJB47" s="48" t="n"/>
      <c r="AJC47" s="48" t="n"/>
      <c r="AJD47" s="48" t="n"/>
      <c r="AJE47" s="48" t="n"/>
      <c r="AJF47" s="48" t="n"/>
      <c r="AJG47" s="48" t="n"/>
      <c r="AJH47" s="48" t="n"/>
      <c r="AJI47" s="48" t="n"/>
      <c r="AJJ47" s="48" t="n"/>
      <c r="AJK47" s="48" t="n"/>
      <c r="AJL47" s="48" t="n"/>
      <c r="AJM47" s="48" t="n"/>
      <c r="AJN47" s="48" t="n"/>
      <c r="AJO47" s="48" t="n"/>
      <c r="AJP47" s="48" t="n"/>
      <c r="AJQ47" s="48" t="n"/>
      <c r="AJR47" s="48" t="n"/>
      <c r="AJS47" s="48" t="n"/>
      <c r="AJT47" s="48" t="n"/>
      <c r="AJU47" s="48" t="n"/>
      <c r="AJV47" s="48" t="n"/>
      <c r="AJW47" s="48" t="n"/>
      <c r="AJX47" s="48" t="n"/>
      <c r="AJY47" s="48" t="n"/>
      <c r="AJZ47" s="48" t="n"/>
      <c r="AKA47" s="48" t="n"/>
      <c r="AKB47" s="48" t="n"/>
      <c r="AKC47" s="48" t="n"/>
      <c r="AKD47" s="48" t="n"/>
      <c r="AKE47" s="48" t="n"/>
      <c r="AKF47" s="48" t="n"/>
      <c r="AKG47" s="48" t="n"/>
      <c r="AKH47" s="48" t="n"/>
      <c r="AKI47" s="48" t="n"/>
      <c r="AKJ47" s="48" t="n"/>
      <c r="AKK47" s="48" t="n"/>
      <c r="AKL47" s="48" t="n"/>
      <c r="AKM47" s="48" t="n"/>
      <c r="AKN47" s="48" t="n"/>
      <c r="AKO47" s="48" t="n"/>
      <c r="AKP47" s="48" t="n"/>
      <c r="AKQ47" s="48" t="n"/>
      <c r="AKR47" s="48" t="n"/>
      <c r="AKS47" s="48" t="n"/>
      <c r="AKT47" s="48" t="n"/>
      <c r="AKU47" s="48" t="n"/>
      <c r="AKV47" s="48" t="n"/>
      <c r="AKW47" s="48" t="n"/>
      <c r="AKX47" s="48" t="n"/>
      <c r="AKY47" s="48" t="n"/>
      <c r="AKZ47" s="48" t="n"/>
      <c r="ALA47" s="48" t="n"/>
      <c r="ALB47" s="48" t="n"/>
      <c r="ALC47" s="48" t="n"/>
      <c r="ALD47" s="48" t="n"/>
      <c r="ALE47" s="48" t="n"/>
      <c r="ALF47" s="48" t="n"/>
      <c r="ALG47" s="48" t="n"/>
      <c r="ALH47" s="48" t="n"/>
      <c r="ALI47" s="48" t="n"/>
      <c r="ALJ47" s="48" t="n"/>
      <c r="ALK47" s="48" t="n"/>
      <c r="ALL47" s="48" t="n"/>
      <c r="ALM47" s="48" t="n"/>
      <c r="ALN47" s="48" t="n"/>
      <c r="ALO47" s="48" t="n"/>
      <c r="ALP47" s="48" t="n"/>
      <c r="ALQ47" s="48" t="n"/>
      <c r="ALR47" s="48" t="n"/>
      <c r="ALS47" s="48" t="n"/>
      <c r="ALT47" s="48" t="n"/>
      <c r="ALU47" s="48" t="n"/>
      <c r="ALV47" s="48" t="n"/>
      <c r="ALW47" s="48" t="n"/>
      <c r="ALX47" s="48" t="n"/>
      <c r="ALY47" s="48" t="n"/>
      <c r="ALZ47" s="48" t="n"/>
      <c r="AMA47" s="48" t="n"/>
      <c r="AMB47" s="48" t="n"/>
      <c r="AMC47" s="48" t="n"/>
      <c r="AMD47" s="48" t="n"/>
      <c r="AME47" s="48" t="n"/>
      <c r="AMF47" s="48" t="n"/>
      <c r="AMG47" s="48" t="n"/>
      <c r="AMH47" s="48" t="n"/>
      <c r="AMI47" s="48" t="n"/>
      <c r="AMJ47" s="48" t="n"/>
      <c r="AMK47" s="48" t="n"/>
      <c r="AML47" s="48" t="n"/>
      <c r="AMM47" s="48" t="n"/>
      <c r="AMN47" s="48" t="n"/>
      <c r="AMO47" s="48" t="n"/>
      <c r="AMP47" s="48" t="n"/>
      <c r="AMQ47" s="48" t="n"/>
      <c r="AMR47" s="48" t="n"/>
      <c r="AMS47" s="48" t="n"/>
      <c r="AMT47" s="48" t="n"/>
      <c r="AMU47" s="48" t="n"/>
      <c r="AMV47" s="48" t="n"/>
      <c r="AMW47" s="48" t="n"/>
      <c r="AMX47" s="48" t="n"/>
      <c r="AMY47" s="48" t="n"/>
      <c r="AMZ47" s="48" t="n"/>
      <c r="ANA47" s="48" t="n"/>
      <c r="ANB47" s="48" t="n"/>
      <c r="ANC47" s="48" t="n"/>
      <c r="AND47" s="48" t="n"/>
      <c r="ANE47" s="48" t="n"/>
      <c r="ANF47" s="48" t="n"/>
      <c r="ANG47" s="48" t="n"/>
      <c r="ANH47" s="48" t="n"/>
      <c r="ANI47" s="48" t="n"/>
      <c r="ANJ47" s="48" t="n"/>
      <c r="ANK47" s="48" t="n"/>
      <c r="ANL47" s="48" t="n"/>
      <c r="ANM47" s="48" t="n"/>
      <c r="ANN47" s="48" t="n"/>
      <c r="ANO47" s="48" t="n"/>
      <c r="ANP47" s="48" t="n"/>
      <c r="ANQ47" s="48" t="n"/>
      <c r="ANR47" s="48" t="n"/>
      <c r="ANS47" s="48" t="n"/>
      <c r="ANT47" s="48" t="n"/>
      <c r="ANU47" s="48" t="n"/>
      <c r="ANV47" s="48" t="n"/>
      <c r="ANW47" s="48" t="n"/>
      <c r="ANX47" s="48" t="n"/>
      <c r="ANY47" s="48" t="n"/>
      <c r="ANZ47" s="48" t="n"/>
      <c r="AOA47" s="48" t="n"/>
      <c r="AOB47" s="48" t="n"/>
      <c r="AOC47" s="48" t="n"/>
      <c r="AOD47" s="48" t="n"/>
      <c r="AOE47" s="48" t="n"/>
      <c r="AOF47" s="48" t="n"/>
      <c r="AOG47" s="48" t="n"/>
      <c r="AOH47" s="48" t="n"/>
      <c r="AOI47" s="48" t="n"/>
      <c r="AOJ47" s="48" t="n"/>
      <c r="AOK47" s="48" t="n"/>
      <c r="AOL47" s="48" t="n"/>
      <c r="AOM47" s="48" t="n"/>
      <c r="AON47" s="48" t="n"/>
      <c r="AOO47" s="48" t="n"/>
      <c r="AOP47" s="48" t="n"/>
      <c r="AOQ47" s="48" t="n"/>
      <c r="AOR47" s="48" t="n"/>
      <c r="AOS47" s="48" t="n"/>
      <c r="AOT47" s="48" t="n"/>
      <c r="AOU47" s="48" t="n"/>
      <c r="AOV47" s="48" t="n"/>
      <c r="AOW47" s="48" t="n"/>
      <c r="AOX47" s="48" t="n"/>
      <c r="AOY47" s="48" t="n"/>
      <c r="AOZ47" s="48" t="n"/>
      <c r="APA47" s="48" t="n"/>
      <c r="APB47" s="48" t="n"/>
      <c r="APC47" s="48" t="n"/>
      <c r="APD47" s="48" t="n"/>
      <c r="APE47" s="48" t="n"/>
      <c r="APF47" s="48" t="n"/>
      <c r="APG47" s="48" t="n"/>
      <c r="APH47" s="48" t="n"/>
      <c r="API47" s="48" t="n"/>
      <c r="APJ47" s="48" t="n"/>
      <c r="APK47" s="48" t="n"/>
      <c r="APL47" s="48" t="n"/>
      <c r="APM47" s="48" t="n"/>
      <c r="APN47" s="48" t="n"/>
      <c r="APO47" s="48" t="n"/>
      <c r="APP47" s="48" t="n"/>
      <c r="APQ47" s="48" t="n"/>
      <c r="APR47" s="48" t="n"/>
      <c r="APS47" s="48" t="n"/>
      <c r="APT47" s="48" t="n"/>
      <c r="APU47" s="48" t="n"/>
      <c r="APV47" s="48" t="n"/>
      <c r="APW47" s="48" t="n"/>
      <c r="APX47" s="48" t="n"/>
      <c r="APY47" s="48" t="n"/>
      <c r="APZ47" s="48" t="n"/>
      <c r="AQA47" s="48" t="n"/>
      <c r="AQB47" s="48" t="n"/>
      <c r="AQC47" s="48" t="n"/>
      <c r="AQD47" s="48" t="n"/>
      <c r="AQE47" s="48" t="n"/>
      <c r="AQF47" s="48" t="n"/>
      <c r="AQG47" s="48" t="n"/>
      <c r="AQH47" s="48" t="n"/>
      <c r="AQI47" s="48" t="n"/>
      <c r="AQJ47" s="48" t="n"/>
      <c r="AQK47" s="48" t="n"/>
      <c r="AQL47" s="48" t="n"/>
      <c r="AQM47" s="48" t="n"/>
      <c r="AQN47" s="48" t="n"/>
      <c r="AQO47" s="48" t="n"/>
      <c r="AQP47" s="48" t="n"/>
      <c r="AQQ47" s="48" t="n"/>
      <c r="AQR47" s="48" t="n"/>
      <c r="AQS47" s="48" t="n"/>
      <c r="AQT47" s="48" t="n"/>
      <c r="AQU47" s="48" t="n"/>
      <c r="AQV47" s="48" t="n"/>
      <c r="AQW47" s="48" t="n"/>
      <c r="AQX47" s="48" t="n"/>
      <c r="AQY47" s="48" t="n"/>
      <c r="AQZ47" s="48" t="n"/>
      <c r="ARA47" s="48" t="n"/>
      <c r="ARB47" s="48" t="n"/>
      <c r="ARC47" s="48" t="n"/>
      <c r="ARD47" s="48" t="n"/>
      <c r="ARE47" s="48" t="n"/>
      <c r="ARF47" s="48" t="n"/>
      <c r="ARG47" s="48" t="n"/>
      <c r="ARH47" s="48" t="n"/>
      <c r="ARI47" s="48" t="n"/>
      <c r="ARJ47" s="48" t="n"/>
      <c r="ARK47" s="48" t="n"/>
      <c r="ARL47" s="48" t="n"/>
      <c r="ARM47" s="48" t="n"/>
      <c r="ARN47" s="48" t="n"/>
      <c r="ARO47" s="48" t="n"/>
      <c r="ARP47" s="48" t="n"/>
      <c r="ARQ47" s="48" t="n"/>
      <c r="ARR47" s="48" t="n"/>
      <c r="ARS47" s="48" t="n"/>
      <c r="ART47" s="48" t="n"/>
      <c r="ARU47" s="48" t="n"/>
      <c r="ARV47" s="48" t="n"/>
      <c r="ARW47" s="48" t="n"/>
      <c r="ARX47" s="48" t="n"/>
      <c r="ARY47" s="48" t="n"/>
      <c r="ARZ47" s="48" t="n"/>
      <c r="ASA47" s="48" t="n"/>
      <c r="ASB47" s="48" t="n"/>
      <c r="ASC47" s="48" t="n"/>
      <c r="ASD47" s="48" t="n"/>
      <c r="ASE47" s="48" t="n"/>
      <c r="ASF47" s="48" t="n"/>
      <c r="ASG47" s="48" t="n"/>
      <c r="ASH47" s="48" t="n"/>
      <c r="ASI47" s="48" t="n"/>
      <c r="ASJ47" s="48" t="n"/>
      <c r="ASK47" s="48" t="n"/>
      <c r="ASL47" s="48" t="n"/>
      <c r="ASM47" s="48" t="n"/>
      <c r="ASN47" s="48" t="n"/>
      <c r="ASO47" s="48" t="n"/>
      <c r="ASP47" s="48" t="n"/>
      <c r="ASQ47" s="48" t="n"/>
      <c r="ASR47" s="48" t="n"/>
      <c r="ASS47" s="48" t="n"/>
      <c r="AST47" s="48" t="n"/>
      <c r="ASU47" s="48" t="n"/>
      <c r="ASV47" s="48" t="n"/>
      <c r="ASW47" s="48" t="n"/>
      <c r="ASX47" s="48" t="n"/>
      <c r="ASY47" s="48" t="n"/>
      <c r="ASZ47" s="48" t="n"/>
      <c r="ATA47" s="48" t="n"/>
      <c r="ATB47" s="48" t="n"/>
      <c r="ATC47" s="48" t="n"/>
      <c r="ATD47" s="48" t="n"/>
      <c r="ATE47" s="48" t="n"/>
      <c r="ATF47" s="48" t="n"/>
      <c r="ATG47" s="48" t="n"/>
      <c r="ATH47" s="48" t="n"/>
      <c r="ATI47" s="48" t="n"/>
      <c r="ATJ47" s="48" t="n"/>
      <c r="ATK47" s="48" t="n"/>
      <c r="ATL47" s="48" t="n"/>
      <c r="ATM47" s="48" t="n"/>
      <c r="ATN47" s="48" t="n"/>
      <c r="ATO47" s="48" t="n"/>
      <c r="ATP47" s="48" t="n"/>
      <c r="ATQ47" s="48" t="n"/>
      <c r="ATR47" s="48" t="n"/>
      <c r="ATS47" s="48" t="n"/>
      <c r="ATT47" s="48" t="n"/>
      <c r="ATU47" s="48" t="n"/>
      <c r="ATV47" s="48" t="n"/>
      <c r="ATW47" s="48" t="n"/>
      <c r="ATX47" s="48" t="n"/>
      <c r="ATY47" s="48" t="n"/>
      <c r="ATZ47" s="48" t="n"/>
      <c r="AUA47" s="48" t="n"/>
      <c r="AUB47" s="48" t="n"/>
      <c r="AUC47" s="48" t="n"/>
      <c r="AUD47" s="48" t="n"/>
      <c r="AUE47" s="48" t="n"/>
      <c r="AUF47" s="48" t="n"/>
      <c r="AUG47" s="48" t="n"/>
      <c r="AUH47" s="48" t="n"/>
      <c r="AUI47" s="48" t="n"/>
      <c r="AUJ47" s="48" t="n"/>
      <c r="AUK47" s="48" t="n"/>
      <c r="AUL47" s="48" t="n"/>
      <c r="AUM47" s="48" t="n"/>
      <c r="AUN47" s="48" t="n"/>
      <c r="AUO47" s="48" t="n"/>
      <c r="AUP47" s="48" t="n"/>
      <c r="AUQ47" s="48" t="n"/>
      <c r="AUR47" s="48" t="n"/>
      <c r="AUS47" s="48" t="n"/>
      <c r="AUT47" s="48" t="n"/>
      <c r="AUU47" s="48" t="n"/>
      <c r="AUV47" s="48" t="n"/>
      <c r="AUW47" s="48" t="n"/>
      <c r="AUX47" s="48" t="n"/>
      <c r="AUY47" s="48" t="n"/>
      <c r="AUZ47" s="48" t="n"/>
      <c r="AVA47" s="48" t="n"/>
      <c r="AVB47" s="48" t="n"/>
      <c r="AVC47" s="48" t="n"/>
      <c r="AVD47" s="48" t="n"/>
      <c r="AVE47" s="48" t="n"/>
      <c r="AVF47" s="48" t="n"/>
      <c r="AVG47" s="48" t="n"/>
      <c r="AVH47" s="48" t="n"/>
      <c r="AVI47" s="48" t="n"/>
      <c r="AVJ47" s="48" t="n"/>
      <c r="AVK47" s="48" t="n"/>
      <c r="AVL47" s="48" t="n"/>
      <c r="AVM47" s="48" t="n"/>
      <c r="AVN47" s="48" t="n"/>
      <c r="AVO47" s="48" t="n"/>
      <c r="AVP47" s="48" t="n"/>
      <c r="AVQ47" s="48" t="n"/>
      <c r="AVR47" s="48" t="n"/>
      <c r="AVS47" s="48" t="n"/>
      <c r="AVT47" s="48" t="n"/>
      <c r="AVU47" s="48" t="n"/>
      <c r="AVV47" s="48" t="n"/>
      <c r="AVW47" s="48" t="n"/>
      <c r="AVX47" s="48" t="n"/>
      <c r="AVY47" s="48" t="n"/>
      <c r="AVZ47" s="48" t="n"/>
      <c r="AWA47" s="8" t="n">
        <v>673459136</v>
      </c>
      <c r="AWB47" s="48" t="inlineStr">
        <is>
          <t>953541a8-bd1d-4851-a19d-541b12d494b6</t>
        </is>
      </c>
      <c r="AWC47" s="6" t="n">
        <v>46069</v>
      </c>
      <c r="AWD47" s="48" t="n"/>
      <c r="AWE47" s="48" t="n"/>
      <c r="AWF47" s="48" t="inlineStr">
        <is>
          <t>submitted_via_web</t>
        </is>
      </c>
      <c r="AWG47" s="48" t="n"/>
      <c r="AWH47" s="48" t="inlineStr">
        <is>
          <t>vyNMZfRj9dojjrwxZxh2FZ</t>
        </is>
      </c>
      <c r="AWI47" s="48" t="n"/>
      <c r="AWJ47" s="48" t="inlineStr">
        <is>
          <t>uuid:953541a8-bd1d-4851-a19d-541b12d494b6</t>
        </is>
      </c>
      <c r="AWK47" s="8" t="n">
        <v>310</v>
      </c>
      <c r="AWL47" s="48" t="inlineStr">
        <is>
          <t>BSP0276</t>
        </is>
      </c>
      <c r="AWM47" s="8" t="n">
        <v>0</v>
      </c>
      <c r="AWN47" s="48" t="inlineStr">
        <is>
          <t>Year of Use valid, no validation needed</t>
        </is>
      </c>
      <c r="AWO47" s="37" t="b">
        <v>1</v>
      </c>
      <c r="AWP47" s="37" t="b">
        <v>1</v>
      </c>
      <c r="AWQ47" s="37" t="b">
        <v>1</v>
      </c>
      <c r="AWR47" s="37" t="b">
        <v>1</v>
      </c>
      <c r="AWS47" s="37" t="b">
        <v>1</v>
      </c>
      <c r="AWT47" s="37" t="b">
        <v>1</v>
      </c>
      <c r="AWU47" s="48" t="n"/>
      <c r="AWV47" s="8" t="n">
        <v>3</v>
      </c>
      <c r="AWW47" s="48" t="n"/>
      <c r="AWX47" s="48" t="n"/>
      <c r="AWY47" s="8" t="n">
        <v>10</v>
      </c>
      <c r="AWZ47" s="48" t="n"/>
    </row>
    <row r="48">
      <c r="A48" s="6" t="n">
        <v>46070</v>
      </c>
      <c r="B48" s="6" t="n">
        <v>46070</v>
      </c>
      <c r="C48" s="34" t="inlineStr">
        <is>
          <t>Siti Nurhalisa S</t>
        </is>
      </c>
      <c r="D48" s="34" t="inlineStr">
        <is>
          <t>Ilyas T, S. Pd</t>
        </is>
      </c>
      <c r="E48" s="8">
        <f>+6282343688510</f>
        <v/>
      </c>
      <c r="F48" s="48" t="inlineStr">
        <is>
          <t>-5.009461 119.655489 64.20000457763672 1.0509999990463257</t>
        </is>
      </c>
      <c r="G48" s="8" t="n">
        <v>-5.009461</v>
      </c>
      <c r="H48" s="8" t="n">
        <v>119.655489</v>
      </c>
      <c r="I48" s="8" t="n">
        <v>64.20000458</v>
      </c>
      <c r="J48" s="8" t="n">
        <v>1.050999999</v>
      </c>
      <c r="K48" s="8" t="n">
        <v>0</v>
      </c>
      <c r="L48" s="48" t="inlineStr">
        <is>
          <t>-5.009579 119.655919 64.20000457763672 1.1469999551773071</t>
        </is>
      </c>
      <c r="M48" s="8" t="n">
        <v>-5.009579</v>
      </c>
      <c r="N48" s="8" t="n">
        <v>119.655919</v>
      </c>
      <c r="O48" s="8" t="n">
        <v>64.20000458</v>
      </c>
      <c r="P48" s="8" t="n">
        <v>1.146999955</v>
      </c>
      <c r="Q48" s="8" t="n">
        <v>0</v>
      </c>
      <c r="R48" s="48" t="inlineStr">
        <is>
          <t>Sulawesi Selatan</t>
        </is>
      </c>
      <c r="S48" s="8" t="n">
        <v>0</v>
      </c>
      <c r="T48" s="8" t="n">
        <v>0</v>
      </c>
      <c r="U48" s="8" t="n">
        <v>0</v>
      </c>
      <c r="V48" s="8" t="n">
        <v>0</v>
      </c>
      <c r="W48" s="8" t="n">
        <v>0</v>
      </c>
      <c r="X48" s="8" t="n">
        <v>0</v>
      </c>
      <c r="Y48" s="8" t="n">
        <v>0</v>
      </c>
      <c r="Z48" s="8" t="n">
        <v>0</v>
      </c>
      <c r="AA48" s="8" t="n">
        <v>0</v>
      </c>
      <c r="AB48" s="8" t="n">
        <v>1</v>
      </c>
      <c r="AC48" s="48" t="inlineStr">
        <is>
          <t>Maros</t>
        </is>
      </c>
      <c r="AD48" s="48" t="inlineStr">
        <is>
          <t>Bantimurung</t>
        </is>
      </c>
      <c r="AE48" s="48" t="inlineStr">
        <is>
          <t>Kalabbirang</t>
        </is>
      </c>
      <c r="AF48" s="48" t="inlineStr">
        <is>
          <t>P4S SHAFANA CAKRAWALA</t>
        </is>
      </c>
      <c r="AG48" s="48" t="inlineStr">
        <is>
          <t>SCP0021</t>
        </is>
      </c>
      <c r="AH48" s="8" t="n">
        <v>10</v>
      </c>
      <c r="AI48" s="48" t="inlineStr">
        <is>
          <t>VPA1</t>
        </is>
      </c>
      <c r="AJ48" s="48" t="inlineStr">
        <is>
          <t>Tidak aktif</t>
        </is>
      </c>
      <c r="AK48" s="39" t="n">
        <v>63</v>
      </c>
      <c r="AL48" s="48" t="inlineStr">
        <is>
          <t>Laki-laki</t>
        </is>
      </c>
      <c r="AM48" s="48" t="inlineStr">
        <is>
          <t>Sudah menikah</t>
        </is>
      </c>
      <c r="AN48" s="48" t="inlineStr">
        <is>
          <t>Diploma/S1/Sederajat</t>
        </is>
      </c>
      <c r="AO48" s="48" t="inlineStr">
        <is>
          <t>Pegawai pemerintah</t>
        </is>
      </c>
      <c r="AP48" s="8" t="n">
        <v>0</v>
      </c>
      <c r="AQ48" s="8" t="n">
        <v>0</v>
      </c>
      <c r="AR48" s="8" t="n">
        <v>0</v>
      </c>
      <c r="AS48" s="8" t="n">
        <v>0</v>
      </c>
      <c r="AT48" s="8" t="n">
        <v>1</v>
      </c>
      <c r="AU48" s="8" t="n">
        <v>0</v>
      </c>
      <c r="AV48" s="8" t="n">
        <v>0</v>
      </c>
      <c r="AW48" s="8" t="n">
        <v>0</v>
      </c>
      <c r="AX48" s="48" t="n"/>
      <c r="AY48" s="48" t="inlineStr">
        <is>
          <t>Peternak</t>
        </is>
      </c>
      <c r="AZ48" s="8" t="n">
        <v>0</v>
      </c>
      <c r="BA48" s="8" t="n">
        <v>1</v>
      </c>
      <c r="BB48" s="8" t="n">
        <v>0</v>
      </c>
      <c r="BC48" s="8" t="n">
        <v>0</v>
      </c>
      <c r="BD48" s="8" t="n">
        <v>0</v>
      </c>
      <c r="BE48" s="8" t="n">
        <v>0</v>
      </c>
      <c r="BF48" s="8" t="n">
        <v>0</v>
      </c>
      <c r="BG48" s="8" t="n">
        <v>0</v>
      </c>
      <c r="BH48" s="11" t="n"/>
      <c r="BI48" s="48" t="inlineStr">
        <is>
          <t>&gt;Rp3.500.000</t>
        </is>
      </c>
      <c r="BJ48" s="8" t="n">
        <v>1</v>
      </c>
      <c r="BK48" s="8" t="n">
        <v>1</v>
      </c>
      <c r="BL48" s="8" t="n">
        <v>0</v>
      </c>
      <c r="BM48" s="8" t="n">
        <v>0</v>
      </c>
      <c r="BN48" s="48" t="inlineStr">
        <is>
          <t>Milik sendiri</t>
        </is>
      </c>
      <c r="BO48" s="48" t="inlineStr">
        <is>
          <t>Permanen (dinding bata dan semen)</t>
        </is>
      </c>
      <c r="BP48" s="8" t="n">
        <v>1</v>
      </c>
      <c r="BQ48" s="8" t="n">
        <v>0</v>
      </c>
      <c r="BR48" s="8" t="n">
        <v>0</v>
      </c>
      <c r="BS48" s="8" t="n">
        <v>0</v>
      </c>
      <c r="BT48" s="8" t="n">
        <v>0</v>
      </c>
      <c r="BU48" s="48" t="n"/>
      <c r="BV48" s="48" t="inlineStr">
        <is>
          <t>Keramik/ubin</t>
        </is>
      </c>
      <c r="BW48" s="8" t="n">
        <v>0</v>
      </c>
      <c r="BX48" s="8" t="n">
        <v>0</v>
      </c>
      <c r="BY48" s="8" t="n">
        <v>1</v>
      </c>
      <c r="BZ48" s="8" t="n">
        <v>0</v>
      </c>
      <c r="CA48" s="8" t="n">
        <v>0</v>
      </c>
      <c r="CB48" s="48" t="n"/>
      <c r="CC48" s="48" t="inlineStr">
        <is>
          <t>Seng</t>
        </is>
      </c>
      <c r="CD48" s="8" t="n">
        <v>0</v>
      </c>
      <c r="CE48" s="8" t="n">
        <v>0</v>
      </c>
      <c r="CF48" s="8" t="n">
        <v>0</v>
      </c>
      <c r="CG48" s="8" t="n">
        <v>0</v>
      </c>
      <c r="CH48" s="8" t="n">
        <v>1</v>
      </c>
      <c r="CI48" s="8" t="n">
        <v>0</v>
      </c>
      <c r="CJ48" s="8" t="n">
        <v>0</v>
      </c>
      <c r="CK48" s="48" t="n"/>
      <c r="CL48" s="48" t="inlineStr">
        <is>
          <t>Ya</t>
        </is>
      </c>
      <c r="CM48" s="8" t="n">
        <v>2016</v>
      </c>
      <c r="CN48" s="48" t="inlineStr">
        <is>
          <t>Fixed-Dome (Kubah Tetap)</t>
        </is>
      </c>
      <c r="CO48" s="48" t="inlineStr">
        <is>
          <t>4 m³ (2-3 ekor sapi, ±3 jam memasak/hari, ±30 kg slurry/hari)</t>
        </is>
      </c>
      <c r="CP48" s="48" t="inlineStr">
        <is>
          <t>Anggota keluarga - laki-laki</t>
        </is>
      </c>
      <c r="CQ48" s="8" t="n">
        <v>0</v>
      </c>
      <c r="CR48" s="8" t="n">
        <v>0</v>
      </c>
      <c r="CS48" s="8" t="n">
        <v>0</v>
      </c>
      <c r="CT48" s="8" t="n">
        <v>0</v>
      </c>
      <c r="CU48" s="8" t="n">
        <v>1</v>
      </c>
      <c r="CV48" s="8" t="n">
        <v>0</v>
      </c>
      <c r="CW48" s="8" t="n">
        <v>0</v>
      </c>
      <c r="CX48" s="8" t="n">
        <v>0</v>
      </c>
      <c r="CY48" s="48" t="inlineStr">
        <is>
          <t>Anggota keluarga - laki-laki</t>
        </is>
      </c>
      <c r="CZ48" s="8" t="n">
        <v>1</v>
      </c>
      <c r="DA48" s="8" t="n">
        <v>0</v>
      </c>
      <c r="DB48" s="8" t="n">
        <v>0</v>
      </c>
      <c r="DC48" s="48" t="n"/>
      <c r="DD48" s="48" t="inlineStr">
        <is>
          <t>Anggota keluarga - laki-laki</t>
        </is>
      </c>
      <c r="DE48" s="8" t="n">
        <v>1</v>
      </c>
      <c r="DF48" s="8" t="n">
        <v>0</v>
      </c>
      <c r="DG48" s="8" t="n">
        <v>0</v>
      </c>
      <c r="DH48" s="8" t="n">
        <v>0</v>
      </c>
      <c r="DI48" s="48" t="n"/>
      <c r="DJ48" s="48" t="inlineStr">
        <is>
          <t>Anggota keluarga - laki-laki CPO atau pendamping</t>
        </is>
      </c>
      <c r="DK48" s="8" t="n">
        <v>1</v>
      </c>
      <c r="DL48" s="8" t="n">
        <v>0</v>
      </c>
      <c r="DM48" s="8" t="n">
        <v>1</v>
      </c>
      <c r="DN48" s="8" t="n">
        <v>0</v>
      </c>
      <c r="DO48" s="48" t="n"/>
      <c r="DP48" s="48" t="inlineStr">
        <is>
          <t>Tidak berfungsi sama sekali</t>
        </is>
      </c>
      <c r="DQ48" s="48" t="inlineStr">
        <is>
          <t>&gt;1 tahun yang lalu</t>
        </is>
      </c>
      <c r="DR48" s="17" t="inlineStr">
        <is>
          <t>Tidak ada ternak</t>
        </is>
      </c>
      <c r="DS48" s="48" t="n"/>
      <c r="DT48" s="48" t="n"/>
      <c r="DU48" s="48" t="n"/>
      <c r="DV48" s="48" t="n"/>
      <c r="DW48" s="48" t="n"/>
      <c r="DX48" s="48" t="n"/>
      <c r="DY48" s="48" t="n"/>
      <c r="DZ48" s="48" t="n"/>
      <c r="EA48" s="48" t="n"/>
      <c r="EB48" s="48" t="n"/>
      <c r="EC48" s="48" t="n"/>
      <c r="ED48" s="48" t="n"/>
      <c r="EE48" s="48" t="n"/>
      <c r="EF48" s="48" t="n"/>
      <c r="EG48" s="48" t="n"/>
      <c r="EH48" s="48" t="n"/>
      <c r="EI48" s="35" t="inlineStr">
        <is>
          <t>Tidak ada masalah</t>
        </is>
      </c>
      <c r="EJ48" s="8" t="n">
        <v>0</v>
      </c>
      <c r="EK48" s="8" t="n">
        <v>0</v>
      </c>
      <c r="EL48" s="8" t="n">
        <v>0</v>
      </c>
      <c r="EM48" s="8" t="n">
        <v>1</v>
      </c>
      <c r="EN48" s="8" t="n">
        <v>0</v>
      </c>
      <c r="EO48" s="48" t="n"/>
      <c r="EP48" s="48" t="inlineStr">
        <is>
          <t>Ya, sangat jelas dan mudah diikuti</t>
        </is>
      </c>
      <c r="EQ48" s="48" t="inlineStr">
        <is>
          <t>Pelatihan</t>
        </is>
      </c>
      <c r="ER48" s="48" t="inlineStr">
        <is>
          <t>CPO atau pendamping</t>
        </is>
      </c>
      <c r="ES48" s="8" t="n">
        <v>1</v>
      </c>
      <c r="ET48" s="8" t="n">
        <v>0</v>
      </c>
      <c r="EU48" s="8" t="n">
        <v>0</v>
      </c>
      <c r="EV48" s="8" t="n">
        <v>0</v>
      </c>
      <c r="EW48" s="48" t="n"/>
      <c r="EX48" s="48" t="inlineStr">
        <is>
          <t>Anggota keluarga - Laki-laki</t>
        </is>
      </c>
      <c r="EY48" s="8" t="n">
        <v>1</v>
      </c>
      <c r="EZ48" s="8" t="n">
        <v>0</v>
      </c>
      <c r="FA48" s="8" t="n">
        <v>0</v>
      </c>
      <c r="FB48" s="48" t="n"/>
      <c r="FC48" s="48" t="inlineStr">
        <is>
          <t>Setiap bulan</t>
        </is>
      </c>
      <c r="FD48" s="48" t="n"/>
      <c r="FE48" s="48" t="inlineStr">
        <is>
          <t>Mengetahui</t>
        </is>
      </c>
      <c r="FF48" s="48" t="inlineStr">
        <is>
          <t>Sering (setiap minggu)</t>
        </is>
      </c>
      <c r="FG48" s="48" t="inlineStr">
        <is>
          <t>Mengetahui</t>
        </is>
      </c>
      <c r="FH48" s="48" t="inlineStr">
        <is>
          <t>Selalu (setiap hari)</t>
        </is>
      </c>
      <c r="FI48" s="48" t="inlineStr">
        <is>
          <t>Mengetahui</t>
        </is>
      </c>
      <c r="FJ48" s="48" t="inlineStr">
        <is>
          <t>Sering (setiap minggu)</t>
        </is>
      </c>
      <c r="FK48" s="48" t="inlineStr">
        <is>
          <t>Mengetahui</t>
        </is>
      </c>
      <c r="FL48" s="48" t="inlineStr">
        <is>
          <t>Sering (setiap minggu)</t>
        </is>
      </c>
      <c r="FM48" s="48" t="inlineStr">
        <is>
          <t>Mengetahui</t>
        </is>
      </c>
      <c r="FN48" s="48" t="inlineStr">
        <is>
          <t>Jarang (setiap bulan atau lebih)</t>
        </is>
      </c>
      <c r="FO48" s="48" t="inlineStr">
        <is>
          <t>Mengetahui</t>
        </is>
      </c>
      <c r="FP48" s="48" t="inlineStr">
        <is>
          <t>Jarang (setiap bulan atau lebih)</t>
        </is>
      </c>
      <c r="FQ48" s="48" t="inlineStr">
        <is>
          <t>Mengetahui</t>
        </is>
      </c>
      <c r="FR48" s="48" t="inlineStr">
        <is>
          <t>Ya</t>
        </is>
      </c>
      <c r="FS48" s="48" t="inlineStr">
        <is>
          <t>Mengetahui</t>
        </is>
      </c>
      <c r="FT48" s="48" t="inlineStr">
        <is>
          <t>Ya, selalu</t>
        </is>
      </c>
      <c r="FU48" s="48" t="inlineStr">
        <is>
          <t>Pekerja tambahan</t>
        </is>
      </c>
      <c r="FV48" s="8" t="n">
        <v>0</v>
      </c>
      <c r="FW48" s="8" t="n">
        <v>0</v>
      </c>
      <c r="FX48" s="8" t="n">
        <v>0</v>
      </c>
      <c r="FY48" s="8" t="n">
        <v>1</v>
      </c>
      <c r="FZ48" s="48" t="inlineStr">
        <is>
          <t>Sangat memahami</t>
        </is>
      </c>
      <c r="GA48" s="48" t="inlineStr">
        <is>
          <t>CPO</t>
        </is>
      </c>
      <c r="GB48" s="8" t="n">
        <v>1</v>
      </c>
      <c r="GC48" s="8" t="n">
        <v>0</v>
      </c>
      <c r="GD48" s="8" t="n">
        <v>0</v>
      </c>
      <c r="GE48" s="8" t="n">
        <v>0</v>
      </c>
      <c r="GF48" s="48" t="n"/>
      <c r="GG48" s="48" t="inlineStr">
        <is>
          <t>Sering</t>
        </is>
      </c>
      <c r="GH48" s="48" t="inlineStr">
        <is>
          <t>Ya</t>
        </is>
      </c>
      <c r="GI48" s="48" t="inlineStr">
        <is>
          <t>Tetangga Teman/keluarga Komunitas lokal</t>
        </is>
      </c>
      <c r="GJ48" s="8" t="n">
        <v>1</v>
      </c>
      <c r="GK48" s="8" t="n">
        <v>1</v>
      </c>
      <c r="GL48" s="8" t="n">
        <v>1</v>
      </c>
      <c r="GM48" s="8" t="n">
        <v>0</v>
      </c>
      <c r="GN48" s="48" t="n"/>
      <c r="GO48" s="8" t="n">
        <v>9</v>
      </c>
      <c r="GP48" s="38" t="inlineStr">
        <is>
          <t>Penuh (100%)</t>
        </is>
      </c>
      <c r="GQ48" s="48" t="inlineStr">
        <is>
          <t>LPG</t>
        </is>
      </c>
      <c r="GR48" s="8" t="n">
        <v>1</v>
      </c>
      <c r="GS48" s="8" t="n">
        <v>0</v>
      </c>
      <c r="GT48" s="8" t="n">
        <v>0</v>
      </c>
      <c r="GU48" s="8" t="n">
        <v>0</v>
      </c>
      <c r="GV48" s="8" t="n">
        <v>0</v>
      </c>
      <c r="GW48" s="8" t="n">
        <v>0</v>
      </c>
      <c r="GX48" s="8" t="n">
        <v>0</v>
      </c>
      <c r="GY48" s="48" t="n"/>
      <c r="GZ48" s="48" t="inlineStr">
        <is>
          <t>Ya</t>
        </is>
      </c>
      <c r="HA48" s="48" t="n"/>
      <c r="HB48" s="48" t="n"/>
      <c r="HC48" s="48" t="n"/>
      <c r="HD48" s="48" t="n"/>
      <c r="HE48" s="8" t="n">
        <v>6</v>
      </c>
      <c r="HF48" s="8" t="n">
        <v>30000</v>
      </c>
      <c r="HG48" s="8" t="n">
        <v>0</v>
      </c>
      <c r="HH48" s="39" t="n">
        <v>0</v>
      </c>
      <c r="HI48" s="48" t="n"/>
      <c r="HJ48" s="48" t="n"/>
      <c r="HK48" s="48" t="n"/>
      <c r="HL48" s="48" t="n"/>
      <c r="HM48" s="48" t="n"/>
      <c r="HN48" s="48" t="n"/>
      <c r="HO48" s="48" t="n"/>
      <c r="HP48" s="48" t="n"/>
      <c r="HQ48" s="48" t="n"/>
      <c r="HR48" s="48" t="n"/>
      <c r="HS48" s="48" t="n"/>
      <c r="HT48" s="48" t="n"/>
      <c r="HU48" s="48" t="n"/>
      <c r="HV48" s="48" t="n"/>
      <c r="HW48" s="48" t="n"/>
      <c r="HX48" s="48" t="n"/>
      <c r="HY48" s="48" t="n"/>
      <c r="HZ48" s="48" t="n"/>
      <c r="IA48" s="8" t="n">
        <v>6</v>
      </c>
      <c r="IB48" s="8" t="n">
        <v>30000</v>
      </c>
      <c r="IC48" s="48" t="n"/>
      <c r="ID48" s="48" t="n"/>
      <c r="IE48" s="48" t="n"/>
      <c r="IF48" s="48" t="n"/>
      <c r="IG48" s="48" t="n"/>
      <c r="IH48" s="48" t="n"/>
      <c r="II48" s="48" t="n"/>
      <c r="IJ48" s="48" t="n"/>
      <c r="IK48" s="48" t="inlineStr">
        <is>
          <t>15-30 kg</t>
        </is>
      </c>
      <c r="IL48" s="48" t="inlineStr">
        <is>
          <t>1-3 jam</t>
        </is>
      </c>
      <c r="IM48" s="48" t="inlineStr">
        <is>
          <t>Ya</t>
        </is>
      </c>
      <c r="IN48" s="48" t="inlineStr">
        <is>
          <t>Tidak</t>
        </is>
      </c>
      <c r="IO48" s="48" t="inlineStr">
        <is>
          <t>Lebih bersih</t>
        </is>
      </c>
      <c r="IP48" s="48" t="n"/>
      <c r="IQ48" s="48" t="inlineStr">
        <is>
          <t>Tidak pernah</t>
        </is>
      </c>
      <c r="IR48" s="48" t="n"/>
      <c r="IS48" s="48" t="n"/>
      <c r="IT48" s="48" t="n"/>
      <c r="IU48" s="48" t="n"/>
      <c r="IV48" s="48" t="n"/>
      <c r="IW48" s="48" t="n"/>
      <c r="IX48" s="48" t="n"/>
      <c r="IY48" s="48" t="n"/>
      <c r="IZ48" s="48" t="inlineStr">
        <is>
          <t>Tidak pernah</t>
        </is>
      </c>
      <c r="JA48" s="48" t="n"/>
      <c r="JB48" s="48" t="n"/>
      <c r="JC48" s="48" t="n"/>
      <c r="JD48" s="48" t="n"/>
      <c r="JE48" s="48" t="n"/>
      <c r="JF48" s="48" t="n"/>
      <c r="JG48" s="48" t="n"/>
      <c r="JH48" s="48" t="n"/>
      <c r="JI48" s="48" t="inlineStr">
        <is>
          <t>Tidak pernah</t>
        </is>
      </c>
      <c r="JJ48" s="48" t="n"/>
      <c r="JK48" s="48" t="n"/>
      <c r="JL48" s="48" t="n"/>
      <c r="JM48" s="48" t="n"/>
      <c r="JN48" s="48" t="n"/>
      <c r="JO48" s="48" t="n"/>
      <c r="JP48" s="48" t="n"/>
      <c r="JQ48" s="48" t="n"/>
      <c r="JR48" s="48" t="inlineStr">
        <is>
          <t>Tidak pernah</t>
        </is>
      </c>
      <c r="JS48" s="48" t="n"/>
      <c r="JT48" s="48" t="n"/>
      <c r="JU48" s="48" t="n"/>
      <c r="JV48" s="48" t="n"/>
      <c r="JW48" s="48" t="n"/>
      <c r="JX48" s="48" t="n"/>
      <c r="JY48" s="48" t="n"/>
      <c r="JZ48" s="48" t="n"/>
      <c r="KA48" s="48" t="inlineStr">
        <is>
          <t>Tidak pernah</t>
        </is>
      </c>
      <c r="KB48" s="48" t="n"/>
      <c r="KC48" s="48" t="n"/>
      <c r="KD48" s="48" t="n"/>
      <c r="KE48" s="48" t="n"/>
      <c r="KF48" s="48" t="n"/>
      <c r="KG48" s="48" t="n"/>
      <c r="KH48" s="48" t="n"/>
      <c r="KI48" s="48" t="n"/>
      <c r="KJ48" s="48" t="inlineStr">
        <is>
          <t>Tidak pernah</t>
        </is>
      </c>
      <c r="KK48" s="48" t="n"/>
      <c r="KL48" s="48" t="n"/>
      <c r="KM48" s="48" t="n"/>
      <c r="KN48" s="48" t="n"/>
      <c r="KO48" s="48" t="n"/>
      <c r="KP48" s="48" t="n"/>
      <c r="KQ48" s="48" t="n"/>
      <c r="KR48" s="48" t="n"/>
      <c r="KS48" s="48" t="inlineStr">
        <is>
          <t>Cukup membaik</t>
        </is>
      </c>
      <c r="KT48" s="48" t="inlineStr">
        <is>
          <t>0-1 kali</t>
        </is>
      </c>
      <c r="KU48" s="48" t="inlineStr">
        <is>
          <t>0-1 kali</t>
        </is>
      </c>
      <c r="KV48" s="48" t="inlineStr">
        <is>
          <t>Laki-laki dewasa</t>
        </is>
      </c>
      <c r="KW48" s="8" t="n">
        <v>1</v>
      </c>
      <c r="KX48" s="8" t="n">
        <v>0</v>
      </c>
      <c r="KY48" s="8" t="n">
        <v>0</v>
      </c>
      <c r="KZ48" s="8" t="n">
        <v>0</v>
      </c>
      <c r="LA48" s="48" t="inlineStr">
        <is>
          <t>Tidak ada perubahan</t>
        </is>
      </c>
      <c r="LB48" s="48" t="inlineStr">
        <is>
          <t>Tidak ada perubahan</t>
        </is>
      </c>
      <c r="LC48" s="8" t="n">
        <v>0</v>
      </c>
      <c r="LD48" s="8" t="n">
        <v>2</v>
      </c>
      <c r="LE48" s="8" t="n">
        <v>2</v>
      </c>
      <c r="LF48" s="8" t="n">
        <v>0</v>
      </c>
      <c r="LG48" s="48" t="inlineStr">
        <is>
          <t>Ya</t>
        </is>
      </c>
      <c r="LH48" s="8" t="n">
        <v>200000</v>
      </c>
      <c r="LI48" s="48" t="n"/>
      <c r="LJ48" s="48" t="inlineStr">
        <is>
          <t>Modal Usaha</t>
        </is>
      </c>
      <c r="LK48" s="8" t="n">
        <v>0</v>
      </c>
      <c r="LL48" s="8" t="n">
        <v>0</v>
      </c>
      <c r="LM48" s="8" t="n">
        <v>1</v>
      </c>
      <c r="LN48" s="8" t="n">
        <v>0</v>
      </c>
      <c r="LO48" s="8" t="n">
        <v>0</v>
      </c>
      <c r="LP48" s="8" t="n">
        <v>0</v>
      </c>
      <c r="LQ48" s="8" t="n">
        <v>0</v>
      </c>
      <c r="LR48" s="11" t="n"/>
      <c r="LS48" s="8" t="n">
        <v>0</v>
      </c>
      <c r="LT48" s="8" t="n">
        <v>0</v>
      </c>
      <c r="LU48" s="8" t="n">
        <v>15</v>
      </c>
      <c r="LV48" s="8" t="n">
        <v>0</v>
      </c>
      <c r="LW48" s="8" t="n">
        <v>0</v>
      </c>
      <c r="LX48" s="8" t="n">
        <v>15</v>
      </c>
      <c r="LY48" s="8" t="n">
        <v>0</v>
      </c>
      <c r="LZ48" s="8" t="n">
        <v>0</v>
      </c>
      <c r="MA48" s="8" t="n">
        <v>5</v>
      </c>
      <c r="MB48" s="48" t="inlineStr">
        <is>
          <t>Ya</t>
        </is>
      </c>
      <c r="MC48" s="8" t="n">
        <v>0</v>
      </c>
      <c r="MD48" s="8" t="n">
        <v>0</v>
      </c>
      <c r="ME48" s="8" t="n">
        <v>0</v>
      </c>
      <c r="MF48" s="8" t="n">
        <v>0</v>
      </c>
      <c r="MG48" s="8" t="n">
        <v>0</v>
      </c>
      <c r="MH48" s="8" t="n">
        <v>0</v>
      </c>
      <c r="MI48" s="48" t="inlineStr">
        <is>
          <t>Istirahat</t>
        </is>
      </c>
      <c r="MJ48" s="8" t="n">
        <v>0</v>
      </c>
      <c r="MK48" s="8" t="n">
        <v>0</v>
      </c>
      <c r="ML48" s="8" t="n">
        <v>1</v>
      </c>
      <c r="MM48" s="8" t="n">
        <v>0</v>
      </c>
      <c r="MN48" s="8" t="n">
        <v>0</v>
      </c>
      <c r="MO48" s="8" t="n">
        <v>0</v>
      </c>
      <c r="MP48" s="48" t="n"/>
      <c r="MQ48" s="48" t="n"/>
      <c r="MR48" s="40" t="inlineStr">
        <is>
          <t>Digunakan untuk istirahat</t>
        </is>
      </c>
      <c r="MS48" s="48" t="n"/>
      <c r="MT48" s="48" t="inlineStr">
        <is>
          <t>Digunakan untuk istirahat</t>
        </is>
      </c>
      <c r="MU48" s="48" t="inlineStr">
        <is>
          <t>Ya, untuk anggota keluarga</t>
        </is>
      </c>
      <c r="MV48" s="48" t="inlineStr">
        <is>
          <t>Perawatan sistem biogas Pemasangan sistem biogas</t>
        </is>
      </c>
      <c r="MW48" s="8" t="n">
        <v>1</v>
      </c>
      <c r="MX48" s="8" t="n">
        <v>1</v>
      </c>
      <c r="MY48" s="8" t="n">
        <v>0</v>
      </c>
      <c r="MZ48" s="8" t="n">
        <v>0</v>
      </c>
      <c r="NA48" s="48" t="n"/>
      <c r="NB48" s="48" t="n"/>
      <c r="NC48" s="48" t="n"/>
      <c r="ND48" s="48" t="n"/>
      <c r="NE48" s="48" t="n"/>
      <c r="NF48" s="48" t="n"/>
      <c r="NG48" s="48" t="n"/>
      <c r="NH48" s="48" t="n"/>
      <c r="NI48" s="48" t="n"/>
      <c r="NJ48" s="48" t="n"/>
      <c r="NK48" s="48" t="n"/>
      <c r="NL48" s="48" t="inlineStr">
        <is>
          <t>Ya</t>
        </is>
      </c>
      <c r="NM48" s="48" t="inlineStr">
        <is>
          <t>100% dana hibah</t>
        </is>
      </c>
      <c r="NN48" s="17" t="inlineStr">
        <is>
          <t>0 (100% sumber pembiayaan dari hibah)</t>
        </is>
      </c>
      <c r="NO48" s="17" t="inlineStr">
        <is>
          <t>Program CSR perusahaan</t>
        </is>
      </c>
      <c r="NP48" s="48" t="n"/>
      <c r="NQ48" s="48" t="n"/>
      <c r="NR48" s="48" t="n"/>
      <c r="NS48" s="48" t="n"/>
      <c r="NT48" s="48" t="n"/>
      <c r="NU48" s="48" t="n"/>
      <c r="NV48" s="48" t="n"/>
      <c r="NW48" s="48" t="n"/>
      <c r="NX48" s="48" t="inlineStr">
        <is>
          <t>Sedikit meningkat</t>
        </is>
      </c>
      <c r="NY48" s="8" t="n">
        <v>120</v>
      </c>
      <c r="NZ48" s="8" t="n">
        <v>0</v>
      </c>
      <c r="OA48" s="8" t="n">
        <v>0</v>
      </c>
      <c r="OB48" s="8" t="n">
        <v>0</v>
      </c>
      <c r="OC48" s="8" t="n">
        <v>0</v>
      </c>
      <c r="OD48" s="8" t="n">
        <v>0</v>
      </c>
      <c r="OE48" s="48" t="inlineStr">
        <is>
          <t>Lebih baik</t>
        </is>
      </c>
      <c r="OF48" s="48" t="inlineStr">
        <is>
          <t>Jauh lebih baik (beda waktu memasak lebih cepat setengah jam atau lebih, ATAU tidak lagi ada rasa/bau makanan yang berubah, ATAU alasan lainnya)</t>
        </is>
      </c>
      <c r="OG48" s="48" t="inlineStr">
        <is>
          <t>Ya</t>
        </is>
      </c>
      <c r="OH48" s="8" t="n">
        <v>0</v>
      </c>
      <c r="OI48" s="8" t="n">
        <v>0</v>
      </c>
      <c r="OJ48" s="8" t="n">
        <v>0</v>
      </c>
      <c r="OK48" s="8" t="n">
        <v>0</v>
      </c>
      <c r="OL48" s="8" t="n">
        <v>0</v>
      </c>
      <c r="OM48" s="8" t="n">
        <v>0</v>
      </c>
      <c r="ON48" s="8" t="n">
        <v>5000</v>
      </c>
      <c r="OO48" s="8" t="n">
        <v>0</v>
      </c>
      <c r="OP48" s="48">
        <f>VLOOKUP(AG48,'BUS 2'!$G$1:$CU$424,2,0)</f>
        <v/>
      </c>
      <c r="OQ48" s="8">
        <f>VLOOKUP(AG48,'BUS 2'!$G$1:$CU$424,3,0)</f>
        <v/>
      </c>
      <c r="OR48" s="8">
        <f>VLOOKUP(AG48,'BUS 2'!$G$1:$CU$424,4,0)</f>
        <v/>
      </c>
      <c r="OS48" s="8">
        <f>VLOOKUP(AG48,'BUS 2'!$G$1:$CU$424,5,0)</f>
        <v/>
      </c>
      <c r="OT48" s="8">
        <f>VLOOKUP(AG48,'BUS 2'!$G$1:$CU$424,6,0)</f>
        <v/>
      </c>
      <c r="OU48" s="8">
        <f>VLOOKUP(AG48,'BUS 2'!$G$1:$CU$424,7,0)</f>
        <v/>
      </c>
      <c r="OV48" s="8">
        <f>VLOOKUP(AG48,'BUS 2'!$G$1:$CU$424,8,0)</f>
        <v/>
      </c>
      <c r="OW48" s="8">
        <f>VLOOKUP(AG48,'BUS 2'!$G$1:$CU$424,9,0)</f>
        <v/>
      </c>
      <c r="OX48" s="8">
        <f>VLOOKUP(AG48,'BUS 2'!$G$1:$CU$424,10,0)</f>
        <v/>
      </c>
      <c r="OY48" s="8">
        <f>VLOOKUP(AG48,'BUS 2'!$G$1:$CU$424,11,0)</f>
        <v/>
      </c>
      <c r="OZ48" s="8">
        <f>VLOOKUP(AG48,'BUS 2'!$G$1:$CU$424,12,0)</f>
        <v/>
      </c>
      <c r="PA48" s="8">
        <f>VLOOKUP(AG48,'BUS 2'!$G$1:$CU$424,13,0)</f>
        <v/>
      </c>
      <c r="PB48" s="8">
        <f>VLOOKUP(AG48,'BUS 2'!$G$1:$CU$424,14,0)</f>
        <v/>
      </c>
      <c r="PC48" s="8">
        <f>VLOOKUP(AG48,'BUS 2'!$G$1:$CU$424,15,0)</f>
        <v/>
      </c>
      <c r="PD48" s="8">
        <f>VLOOKUP(AG48,'BUS 2'!$G$1:$CU$424,16,0)</f>
        <v/>
      </c>
      <c r="PE48" s="8">
        <f>VLOOKUP(AG48,'BUS 2'!$G$1:$CU$424,17,0)</f>
        <v/>
      </c>
      <c r="PF48" s="8">
        <f>VLOOKUP(AG48,'BUS 2'!$G$1:$CU$424,18,0)</f>
        <v/>
      </c>
      <c r="PG48" s="8">
        <f>VLOOKUP(AG48,'BUS 2'!$G$1:$CU$424,19,0)</f>
        <v/>
      </c>
      <c r="PH48" s="8">
        <f>VLOOKUP(AG48,'BUS 2'!$G$1:$CU$424,20,0)</f>
        <v/>
      </c>
      <c r="PI48" s="8">
        <f>VLOOKUP(AG48,'BUS 2'!$G$1:$CU$424,21,0)</f>
        <v/>
      </c>
      <c r="PJ48" s="8">
        <f>VLOOKUP(AG48,'BUS 2'!$G$1:$CU$424,22,0)</f>
        <v/>
      </c>
      <c r="PK48" s="8">
        <f>VLOOKUP(AG48,'BUS 2'!$G$1:$CU$424,23,0)</f>
        <v/>
      </c>
      <c r="PL48" s="8">
        <f>VLOOKUP(AG48,'BUS 2'!$G$1:$CU$424,24,0)</f>
        <v/>
      </c>
      <c r="PM48" s="8">
        <f>VLOOKUP(AG48,'BUS 2'!$G$1:$CU$424,25,0)</f>
        <v/>
      </c>
      <c r="PN48" s="8">
        <f>VLOOKUP(AG48,'BUS 2'!$G$1:$CU$424,26,0)</f>
        <v/>
      </c>
      <c r="PO48" s="8">
        <f>VLOOKUP(AG48,'BUS 2'!$G$1:$CU$424,27,0)</f>
        <v/>
      </c>
      <c r="PP48" s="8">
        <f>VLOOKUP(AG48,'BUS 2'!$G$1:$CU$424,28,0)</f>
        <v/>
      </c>
      <c r="PQ48" s="8">
        <f>VLOOKUP(AG48,'BUS 2'!$G$1:$CU$424,29,0)</f>
        <v/>
      </c>
      <c r="PR48" s="8">
        <f>VLOOKUP(AG48,'BUS 2'!$G$1:$CU$424,30,0)</f>
        <v/>
      </c>
      <c r="PS48" s="8">
        <f>VLOOKUP(AG48,'BUS 2'!$G$1:$CU$424,31,0)</f>
        <v/>
      </c>
      <c r="PT48" s="48" t="inlineStr">
        <is>
          <t>1-Disebarkan ke lahan terbuka</t>
        </is>
      </c>
      <c r="PU48" s="8" t="n">
        <v>0</v>
      </c>
      <c r="PV48" s="8" t="n">
        <v>0</v>
      </c>
      <c r="PW48" s="8" t="n">
        <v>0</v>
      </c>
      <c r="PX48" s="8" t="n">
        <v>0</v>
      </c>
      <c r="PY48" s="8" t="n">
        <v>0</v>
      </c>
      <c r="PZ48" s="8" t="n">
        <v>1</v>
      </c>
      <c r="QA48" s="8" t="n">
        <v>0</v>
      </c>
      <c r="QB48" s="8" t="n">
        <v>0</v>
      </c>
      <c r="QC48" s="8" t="n">
        <v>0</v>
      </c>
      <c r="QD48" s="48" t="n"/>
      <c r="QE48" s="36" t="n"/>
      <c r="QF48" s="35" t="n"/>
      <c r="QG48" s="35" t="n"/>
      <c r="QH48" s="35" t="n"/>
      <c r="QI48" s="35" t="n"/>
      <c r="QJ48" s="35" t="n"/>
      <c r="QK48" s="36" t="n"/>
      <c r="QL48" s="36" t="n"/>
      <c r="QM48" s="36" t="n"/>
      <c r="QN48" s="36" t="n"/>
      <c r="QO48" s="36" t="n"/>
      <c r="QP48" s="36" t="n"/>
      <c r="QQ48" s="36" t="n"/>
      <c r="QR48" s="36" t="n"/>
      <c r="QS48" s="36" t="n"/>
      <c r="QT48" s="36" t="n"/>
      <c r="QU48" s="36" t="n"/>
      <c r="QV48" s="36" t="n"/>
      <c r="QW48" s="35" t="n"/>
      <c r="QX48" s="35" t="n"/>
      <c r="QY48" s="35" t="n"/>
      <c r="QZ48" s="35" t="n"/>
      <c r="RA48" s="35" t="n"/>
      <c r="RB48" s="36" t="n"/>
      <c r="RC48" s="36" t="n"/>
      <c r="RD48" s="36" t="n"/>
      <c r="RE48" s="36" t="n"/>
      <c r="RF48" s="36" t="n"/>
      <c r="RG48" s="48" t="n"/>
      <c r="RH48" s="35" t="n"/>
      <c r="RI48" s="35" t="n"/>
      <c r="RJ48" s="35" t="n"/>
      <c r="RK48" s="35" t="n"/>
      <c r="RL48" s="35" t="n"/>
      <c r="RM48" s="48" t="n"/>
      <c r="RN48" s="48" t="n"/>
      <c r="RO48" s="48" t="n"/>
      <c r="RP48" s="48" t="n"/>
      <c r="RQ48" s="48" t="n"/>
      <c r="RR48" s="48" t="n"/>
      <c r="RS48" s="35" t="n"/>
      <c r="RT48" s="35" t="n"/>
      <c r="RU48" s="35" t="n"/>
      <c r="RV48" s="35" t="n"/>
      <c r="RW48" s="35" t="n"/>
      <c r="RX48" s="48" t="n"/>
      <c r="RY48" s="48" t="n"/>
      <c r="RZ48" s="48" t="n"/>
      <c r="SA48" s="48" t="n"/>
      <c r="SB48" s="48" t="n"/>
      <c r="SC48" s="48" t="inlineStr">
        <is>
          <t>1-Disebarkan ke lahan terbuka</t>
        </is>
      </c>
      <c r="SD48" s="39" t="n">
        <v>0</v>
      </c>
      <c r="SE48" s="39" t="n">
        <v>0</v>
      </c>
      <c r="SF48" s="39" t="n">
        <v>0</v>
      </c>
      <c r="SG48" s="39" t="n">
        <v>0</v>
      </c>
      <c r="SH48" s="39" t="n">
        <v>0</v>
      </c>
      <c r="SI48" s="8" t="n">
        <v>1</v>
      </c>
      <c r="SJ48" s="8" t="n">
        <v>0</v>
      </c>
      <c r="SK48" s="8" t="n">
        <v>0</v>
      </c>
      <c r="SL48" s="8" t="n">
        <v>0</v>
      </c>
      <c r="SM48" s="48" t="n"/>
      <c r="SN48" s="48" t="n"/>
      <c r="SO48" s="35" t="n"/>
      <c r="SP48" s="35" t="n"/>
      <c r="SQ48" s="35" t="n"/>
      <c r="SR48" s="35" t="n"/>
      <c r="SS48" s="35" t="n"/>
      <c r="ST48" s="48" t="n"/>
      <c r="SU48" s="48" t="n"/>
      <c r="SV48" s="48" t="n"/>
      <c r="SW48" s="48" t="n"/>
      <c r="SX48" s="48" t="n"/>
      <c r="SY48" s="8">
        <f>VLOOKUP(AG48,'BUS 2'!$G$1:$CU$424,33,0)</f>
        <v/>
      </c>
      <c r="SZ48" s="48">
        <f>VLOOKUP(AG48,'BUS 2'!$G$1:$CU$424,34,0)</f>
        <v/>
      </c>
      <c r="TA48" s="48">
        <f>VLOOKUP(AG48,'BUS 2'!$G$1:$CU$424,35,0)</f>
        <v/>
      </c>
      <c r="TB48" s="48">
        <f>VLOOKUP(AG48,'BUS 2'!$G$1:$CU$424,36,0)</f>
        <v/>
      </c>
      <c r="TC48" s="48">
        <f>VLOOKUP(AG48,'BUS 2'!$G$1:$CU$424,37,0)</f>
        <v/>
      </c>
      <c r="TD48" s="48">
        <f>VLOOKUP(AG48,'BUS 2'!$G$1:$CU$424,38,0)</f>
        <v/>
      </c>
      <c r="TE48" s="48">
        <f>VLOOKUP(AG48,'BUS 2'!$G$1:$CU$424,39,0)</f>
        <v/>
      </c>
      <c r="TF48" s="48">
        <f>VLOOKUP(AG48,'BUS 2'!$G$1:$CU$424,40,0)</f>
        <v/>
      </c>
      <c r="TG48" s="8">
        <f>VLOOKUP(AG48,'BUS 2'!$G$1:$CU$424,42,0)</f>
        <v/>
      </c>
      <c r="TH48" s="8">
        <f>VLOOKUP(AG48,'BUS 2'!$G$1:$CU$424,43,0)</f>
        <v/>
      </c>
      <c r="TI48" s="8">
        <f>VLOOKUP(AG48,'BUS 2'!$G$1:$CU$424,44,0)</f>
        <v/>
      </c>
      <c r="TJ48" s="8">
        <f>VLOOKUP(AG48,'BUS 2'!$G$1:$CU$424,45,0)</f>
        <v/>
      </c>
      <c r="TK48" s="8">
        <f>VLOOKUP(AG48,'BUS 2'!$G$1:$CU$424,46,0)</f>
        <v/>
      </c>
      <c r="TL48" s="8">
        <f>VLOOKUP(AG48,'BUS 2'!$G$1:$CU$424,47,0)</f>
        <v/>
      </c>
      <c r="TM48" s="8">
        <f>VLOOKUP(AG48,'BUS 2'!$G$1:$CU$424,48,0)</f>
        <v/>
      </c>
      <c r="TN48" s="8">
        <f>VLOOKUP(AG48,'BUS 2'!$G$1:$CU$424,49,0)</f>
        <v/>
      </c>
      <c r="TO48" s="8">
        <f>VLOOKUP(AG48,'BUS 2'!$G$1:$CU$424,50,0)</f>
        <v/>
      </c>
      <c r="TP48" s="8">
        <f>VLOOKUP(AG48,'BUS 2'!$G$1:$CU$424,51,0)</f>
        <v/>
      </c>
      <c r="TQ48" s="8">
        <f>VLOOKUP(AG48,'BUS 2'!$G$1:$CU$424,52,0)</f>
        <v/>
      </c>
      <c r="TR48" s="8">
        <f>VLOOKUP(AG48,'BUS 2'!$G$1:$CU$424,53,0)</f>
        <v/>
      </c>
      <c r="TS48" s="48">
        <f>VLOOKUP(AG48,'BUS 2'!$G$1:$CU$424,54,0)</f>
        <v/>
      </c>
      <c r="TT48" s="48">
        <f>VLOOKUP(AG48,'BUS 2'!$G$1:$CU$424,55,0)</f>
        <v/>
      </c>
      <c r="TU48" s="48">
        <f>VLOOKUP(AG48,'BUS 2'!$G$1:$CU$424,56,0)</f>
        <v/>
      </c>
      <c r="TV48" s="48">
        <f>VLOOKUP(AG48,'BUS 2'!$G$1:$CU$424,57,0)</f>
        <v/>
      </c>
      <c r="TW48" s="48">
        <f>VLOOKUP(AG48,'BUS 2'!$G$1:$CU$424,58,0)</f>
        <v/>
      </c>
      <c r="TX48" s="48">
        <f>VLOOKUP(AG48,'BUS 2'!$G$1:$CU$424,59,0)</f>
        <v/>
      </c>
      <c r="TY48" s="48">
        <f>VLOOKUP(AG48,'BUS 2'!$G$1:$CU$424,60,0)</f>
        <v/>
      </c>
      <c r="TZ48" s="48">
        <f>VLOOKUP(AG48,'BUS 2'!$G$1:$CU$424,61,0)</f>
        <v/>
      </c>
      <c r="UA48" s="48">
        <f>VLOOKUP(AG48,'BUS 2'!$G$1:$CU$424,62,0)</f>
        <v/>
      </c>
      <c r="UB48" s="48">
        <f>VLOOKUP(AG48,'BUS 2'!$G$1:$CU$424,63,0)</f>
        <v/>
      </c>
      <c r="UC48" s="48">
        <f>VLOOKUP(AG48,'BUS 2'!$G$1:$CU$424,64,0)</f>
        <v/>
      </c>
      <c r="UD48" s="48">
        <f>VLOOKUP(AG48,'BUS 2'!$G$1:$CU$424,65,0)</f>
        <v/>
      </c>
      <c r="UE48" s="48">
        <f>VLOOKUP(AG48,'BUS 2'!$G$1:$CU$424,66,0)</f>
        <v/>
      </c>
      <c r="UF48" s="48">
        <f>VLOOKUP(AG48,'BUS 2'!$G$1:$CU$424,67,0)</f>
        <v/>
      </c>
      <c r="UG48" s="48">
        <f>VLOOKUP(AG48,'BUS 2'!$G$1:$CU$424,68,0)</f>
        <v/>
      </c>
      <c r="UH48" s="48">
        <f>VLOOKUP(AG48,'BUS 2'!$G$1:$CU$424,69,0)</f>
        <v/>
      </c>
      <c r="UI48" s="48">
        <f>VLOOKUP(AG48,'BUS 2'!$G$1:$CU$424,70,0)</f>
        <v/>
      </c>
      <c r="UJ48" s="48">
        <f>VLOOKUP(AG48,'BUS 2'!$G$1:$CU$424,71,0)</f>
        <v/>
      </c>
      <c r="UK48" s="48">
        <f>VLOOKUP(AG48,'BUS 2'!$G$1:$CU$424,72,0)</f>
        <v/>
      </c>
      <c r="UL48" s="48">
        <f>VLOOKUP(AG48,'BUS 2'!$G$1:$CU$424,73,0)</f>
        <v/>
      </c>
      <c r="UM48" s="48">
        <f>VLOOKUP(AG48,'BUS 2'!$G$1:$CU$424,74,0)</f>
        <v/>
      </c>
      <c r="UN48" s="48">
        <f>VLOOKUP(AG48,'BUS 2'!$G$1:$CU$424,75,0)</f>
        <v/>
      </c>
      <c r="UO48" s="48">
        <f>VLOOKUP(AG48,'BUS 2'!$G$1:$CU$424,76,0)</f>
        <v/>
      </c>
      <c r="UP48" s="48">
        <f>VLOOKUP(AG48,'BUS 2'!$G$1:$CU$424,77,0)</f>
        <v/>
      </c>
      <c r="UQ48" s="48">
        <f>VLOOKUP(AG48,'BUS 2'!$G$1:$CU$424,78,0)</f>
        <v/>
      </c>
      <c r="UR48" s="48">
        <f>VLOOKUP(AG48,'BUS 2'!$G$1:$CU$424,79,0)</f>
        <v/>
      </c>
      <c r="US48" s="48">
        <f>VLOOKUP(AG48,'BUS 2'!$G$1:$CU$424,80,0)</f>
        <v/>
      </c>
      <c r="UT48" s="48">
        <f>VLOOKUP(AG48,'BUS 2'!$G$1:$CU$424,81,0)</f>
        <v/>
      </c>
      <c r="UU48" s="48" t="n"/>
      <c r="UV48" s="48" t="n"/>
      <c r="UW48" s="48" t="n"/>
      <c r="UX48" s="48" t="n"/>
      <c r="UY48" s="48" t="n"/>
      <c r="UZ48" s="48" t="n"/>
      <c r="VA48" s="48" t="inlineStr">
        <is>
          <t>Pemberian pakan di kandang</t>
        </is>
      </c>
      <c r="VB48" s="48" t="n"/>
      <c r="VC48" s="48" t="n"/>
      <c r="VD48" s="48" t="n"/>
      <c r="VE48" s="48" t="n"/>
      <c r="VF48" s="48" t="n"/>
      <c r="VG48" s="48" t="n"/>
      <c r="VH48" s="48" t="n"/>
      <c r="VI48" s="48" t="inlineStr">
        <is>
          <t>Sangat jarang (&gt;1 bulan sekali)</t>
        </is>
      </c>
      <c r="VJ48" s="48" t="n"/>
      <c r="VK48" s="48" t="n"/>
      <c r="VL48" s="48" t="n"/>
      <c r="VM48" s="48" t="n"/>
      <c r="VN48" s="48" t="n"/>
      <c r="VO48" s="48" t="n"/>
      <c r="VP48" s="48" t="n"/>
      <c r="VQ48" s="48" t="inlineStr">
        <is>
          <t>Cukup (2-6 hari sekali)</t>
        </is>
      </c>
      <c r="VR48" s="48" t="n"/>
      <c r="VS48" s="48" t="n"/>
      <c r="VT48" s="48" t="n"/>
      <c r="VU48" s="48" t="n"/>
      <c r="VV48" s="48" t="n"/>
      <c r="VW48" s="48" t="n"/>
      <c r="VX48" s="48" t="n"/>
      <c r="VY48" s="48" t="n"/>
      <c r="VZ48" s="48" t="n"/>
      <c r="WA48" s="48" t="n"/>
      <c r="WB48" s="48" t="n"/>
      <c r="WC48" s="48" t="n"/>
      <c r="WD48" s="48" t="n"/>
      <c r="WE48" s="48" t="n"/>
      <c r="WF48" s="48" t="n"/>
      <c r="WG48" s="48" t="n"/>
      <c r="WH48" s="48" t="n"/>
      <c r="WI48" s="48" t="n"/>
      <c r="WJ48" s="48" t="n"/>
      <c r="WK48" s="48" t="n"/>
      <c r="WL48" s="48" t="n"/>
      <c r="WM48" s="48" t="n"/>
      <c r="WN48" s="48" t="n"/>
      <c r="WO48" s="48" t="n"/>
      <c r="WP48" s="48" t="n"/>
      <c r="WQ48" s="48" t="n"/>
      <c r="WR48" s="48" t="n"/>
      <c r="WS48" s="48" t="n"/>
      <c r="WT48" s="48" t="n"/>
      <c r="WU48" s="48" t="n"/>
      <c r="WV48" s="48" t="n"/>
      <c r="WW48" s="48" t="n"/>
      <c r="WX48" s="48" t="n"/>
      <c r="WY48" s="48" t="n"/>
      <c r="WZ48" s="48" t="n"/>
      <c r="XA48" s="48" t="n"/>
      <c r="XB48" s="48" t="n"/>
      <c r="XC48" s="48" t="n"/>
      <c r="XD48" s="48" t="n"/>
      <c r="XE48" s="48" t="n"/>
      <c r="XF48" s="48" t="n"/>
      <c r="XG48" s="48" t="n"/>
      <c r="XH48" s="48" t="n"/>
      <c r="XI48" s="48" t="n"/>
      <c r="XJ48" s="48" t="n"/>
      <c r="XK48" s="48" t="n"/>
      <c r="XL48" s="48" t="n"/>
      <c r="XM48" s="48" t="n"/>
      <c r="XN48" s="48" t="n"/>
      <c r="XO48" s="48" t="n"/>
      <c r="XP48" s="48" t="n"/>
      <c r="XQ48" s="48" t="n"/>
      <c r="XR48" s="48" t="n"/>
      <c r="XS48" s="48" t="n"/>
      <c r="XT48" s="48" t="n"/>
      <c r="XU48" s="48" t="n"/>
      <c r="XV48" s="48" t="n"/>
      <c r="XW48" s="48" t="n"/>
      <c r="XX48" s="48" t="n"/>
      <c r="XY48" s="48" t="n"/>
      <c r="XZ48" s="48" t="n"/>
      <c r="YA48" s="48" t="n"/>
      <c r="YB48" s="48" t="n"/>
      <c r="YC48" s="48" t="n"/>
      <c r="YD48" s="48" t="n"/>
      <c r="YE48" s="48" t="n"/>
      <c r="YF48" s="48" t="n"/>
      <c r="YG48" s="48" t="n"/>
      <c r="YH48" s="48" t="n"/>
      <c r="YI48" s="48" t="n"/>
      <c r="YJ48" s="48" t="n"/>
      <c r="YK48" s="48" t="n"/>
      <c r="YL48" s="48" t="n"/>
      <c r="YM48" s="48" t="n"/>
      <c r="YN48" s="48" t="inlineStr">
        <is>
          <t>5-Untuk disebar di tanah (dan dibajak)</t>
        </is>
      </c>
      <c r="YO48" s="8" t="n">
        <v>0</v>
      </c>
      <c r="YP48" s="8" t="n">
        <v>0</v>
      </c>
      <c r="YQ48" s="8" t="n">
        <v>0</v>
      </c>
      <c r="YR48" s="8" t="n">
        <v>0</v>
      </c>
      <c r="YS48" s="8" t="n">
        <v>0</v>
      </c>
      <c r="YT48" s="8" t="n">
        <v>0</v>
      </c>
      <c r="YU48" s="8" t="n">
        <v>0</v>
      </c>
      <c r="YV48" s="8" t="n">
        <v>0</v>
      </c>
      <c r="YW48" s="8" t="n">
        <v>1</v>
      </c>
      <c r="YX48" s="8" t="n">
        <v>0</v>
      </c>
      <c r="YY48" s="8" t="n">
        <v>0</v>
      </c>
      <c r="YZ48" s="8" t="n">
        <v>0</v>
      </c>
      <c r="ZA48" s="48" t="n"/>
      <c r="ZB48" s="48" t="n"/>
      <c r="ZC48" s="48" t="n"/>
      <c r="ZD48" s="48" t="n"/>
      <c r="ZE48" s="48" t="n"/>
      <c r="ZF48" s="48" t="n"/>
      <c r="ZG48" s="48" t="n"/>
      <c r="ZH48" s="48" t="n"/>
      <c r="ZI48" s="48" t="n"/>
      <c r="ZJ48" s="48" t="n"/>
      <c r="ZK48" s="48" t="n"/>
      <c r="ZL48" s="48" t="n"/>
      <c r="ZM48" s="48" t="n"/>
      <c r="ZN48" s="48" t="n"/>
      <c r="ZO48" s="48" t="n"/>
      <c r="ZP48" s="48" t="n"/>
      <c r="ZQ48" s="48" t="n"/>
      <c r="ZR48" s="48" t="n"/>
      <c r="ZS48" s="48" t="n"/>
      <c r="ZT48" s="48" t="n"/>
      <c r="ZU48" s="48" t="n"/>
      <c r="ZV48" s="48" t="n"/>
      <c r="ZW48" s="48" t="n"/>
      <c r="ZX48" s="48" t="n"/>
      <c r="ZY48" s="48" t="n"/>
      <c r="ZZ48" s="48" t="n"/>
      <c r="AAA48" s="48" t="n"/>
      <c r="AAB48" s="8" t="n">
        <v>2</v>
      </c>
      <c r="AAC48" s="48" t="n"/>
      <c r="AAD48" s="48" t="n"/>
      <c r="AAE48" s="48" t="n"/>
      <c r="AAF48" s="48" t="n"/>
      <c r="AAG48" s="48" t="n"/>
      <c r="AAH48" s="48" t="n"/>
      <c r="AAI48" s="48" t="n"/>
      <c r="AAJ48" s="48" t="inlineStr">
        <is>
          <t>Pakan kering (misal: konsentrat, silase, pelet)</t>
        </is>
      </c>
      <c r="AAK48" s="48" t="n"/>
      <c r="AAL48" s="48" t="inlineStr">
        <is>
          <t>Tidak</t>
        </is>
      </c>
      <c r="AAM48" s="48" t="n"/>
      <c r="AAN48" s="48" t="n"/>
      <c r="AAO48" s="48" t="n"/>
      <c r="AAP48" s="48" t="n"/>
      <c r="AAQ48" s="48" t="n"/>
      <c r="AAR48" s="48" t="inlineStr">
        <is>
          <t>Tidak</t>
        </is>
      </c>
      <c r="AAS48" s="48" t="inlineStr">
        <is>
          <t>Mengetahui</t>
        </is>
      </c>
      <c r="AAT48" s="48" t="inlineStr">
        <is>
          <t>Didiamkan saja/dibiarkan di tempatnya (di bak/kolam penampung slurry)</t>
        </is>
      </c>
      <c r="AAU48" s="8" t="n">
        <v>0</v>
      </c>
      <c r="AAV48" s="8" t="n">
        <v>0</v>
      </c>
      <c r="AAW48" s="8" t="n">
        <v>0</v>
      </c>
      <c r="AAX48" s="8" t="n">
        <v>0</v>
      </c>
      <c r="AAY48" s="8" t="n">
        <v>0</v>
      </c>
      <c r="AAZ48" s="8" t="n">
        <v>1</v>
      </c>
      <c r="ABA48" s="8" t="n">
        <v>0</v>
      </c>
      <c r="ABB48" s="48" t="n"/>
      <c r="ABC48" s="48" t="n"/>
      <c r="ABD48" s="48" t="n"/>
      <c r="ABE48" s="48" t="n"/>
      <c r="ABF48" s="48" t="n"/>
      <c r="ABG48" s="48" t="n"/>
      <c r="ABH48" s="48" t="n"/>
      <c r="ABI48" s="48" t="n"/>
      <c r="ABJ48" s="48" t="n"/>
      <c r="ABK48" s="48" t="n"/>
      <c r="ABL48" s="48" t="n"/>
      <c r="ABM48" s="48" t="n"/>
      <c r="ABN48" s="48" t="n"/>
      <c r="ABO48" s="48" t="n"/>
      <c r="ABP48" s="48" t="n"/>
      <c r="ABQ48" s="48" t="n"/>
      <c r="ABR48" s="48" t="n"/>
      <c r="ABS48" s="48" t="n"/>
      <c r="ABT48" s="48" t="n"/>
      <c r="ABU48" s="48" t="n"/>
      <c r="ABV48" s="48" t="n"/>
      <c r="ABW48" s="48" t="n"/>
      <c r="ABX48" s="48" t="n"/>
      <c r="ABY48" s="48" t="n"/>
      <c r="ABZ48" s="48" t="n"/>
      <c r="ACA48" s="48" t="n"/>
      <c r="ACB48" s="48" t="n"/>
      <c r="ACC48" s="48" t="n"/>
      <c r="ACD48" s="48" t="n"/>
      <c r="ACE48" s="48" t="n"/>
      <c r="ACF48" s="48" t="n"/>
      <c r="ACG48" s="48" t="n"/>
      <c r="ACH48" s="48" t="n"/>
      <c r="ACI48" s="48" t="n"/>
      <c r="ACJ48" s="48" t="n"/>
      <c r="ACK48" s="48" t="inlineStr">
        <is>
          <t>Tidak punya waktu mengumpulkannya</t>
        </is>
      </c>
      <c r="ACL48" s="8" t="n">
        <v>0</v>
      </c>
      <c r="ACM48" s="8" t="n">
        <v>0</v>
      </c>
      <c r="ACN48" s="8" t="n">
        <v>1</v>
      </c>
      <c r="ACO48" s="8" t="n">
        <v>0</v>
      </c>
      <c r="ACP48" s="8" t="n">
        <v>0</v>
      </c>
      <c r="ACQ48" s="8" t="n">
        <v>0</v>
      </c>
      <c r="ACR48" s="8" t="n">
        <v>0</v>
      </c>
      <c r="ACS48" s="48" t="n"/>
      <c r="ACT48" s="48" t="inlineStr">
        <is>
          <t>-</t>
        </is>
      </c>
      <c r="ACU48" s="48" t="inlineStr">
        <is>
          <t>Manfaat cukup signifikan, terasa di kehidupan sehari-hari</t>
        </is>
      </c>
      <c r="ACV48" s="48" t="inlineStr">
        <is>
          <t>Bertambah</t>
        </is>
      </c>
      <c r="ACW48" s="48" t="inlineStr">
        <is>
          <t>Anggota keluarga - Perempuan dewasa</t>
        </is>
      </c>
      <c r="ACX48" s="48" t="inlineStr">
        <is>
          <t>Setuju</t>
        </is>
      </c>
      <c r="ACY48" s="48" t="inlineStr">
        <is>
          <t>Anggota keluarga - Laki-laki dewasa Anggota keluarga - Perempuan dewasa Anggota keluarga - Anak-anak</t>
        </is>
      </c>
      <c r="ACZ48" s="8" t="n">
        <v>1</v>
      </c>
      <c r="ADA48" s="8" t="n">
        <v>1</v>
      </c>
      <c r="ADB48" s="8" t="n">
        <v>1</v>
      </c>
      <c r="ADC48" s="8" t="n">
        <v>0</v>
      </c>
      <c r="ADD48" s="48" t="inlineStr">
        <is>
          <t>Puas</t>
        </is>
      </c>
      <c r="ADE48" s="48" t="inlineStr">
        <is>
          <t>Puas</t>
        </is>
      </c>
      <c r="ADF48" s="48" t="inlineStr">
        <is>
          <t>Puas</t>
        </is>
      </c>
      <c r="ADG48" s="48" t="inlineStr">
        <is>
          <t>Puas</t>
        </is>
      </c>
      <c r="ADH48" s="48" t="inlineStr">
        <is>
          <t>Tidak</t>
        </is>
      </c>
      <c r="ADI48" s="48" t="n"/>
      <c r="ADJ48" s="48" t="inlineStr">
        <is>
          <t>Puas</t>
        </is>
      </c>
      <c r="ADK48" s="48" t="n"/>
      <c r="ADL48" s="48" t="n"/>
      <c r="ADM48" s="48" t="n"/>
      <c r="ADN48" s="48" t="n"/>
      <c r="ADO48" s="48" t="n"/>
      <c r="ADP48" s="48" t="n"/>
      <c r="ADQ48" s="48" t="n"/>
      <c r="ADR48" s="48" t="n"/>
      <c r="ADS48" s="48" t="n"/>
      <c r="ADT48" s="48" t="n"/>
      <c r="ADU48" s="48" t="inlineStr">
        <is>
          <t>Memperbaiki sendiri</t>
        </is>
      </c>
      <c r="ADV48" s="8" t="n">
        <v>0</v>
      </c>
      <c r="ADW48" s="8" t="n">
        <v>0</v>
      </c>
      <c r="ADX48" s="8" t="n">
        <v>0</v>
      </c>
      <c r="ADY48" s="8" t="n">
        <v>0</v>
      </c>
      <c r="ADZ48" s="8" t="n">
        <v>0</v>
      </c>
      <c r="AEA48" s="8" t="n">
        <v>1</v>
      </c>
      <c r="AEB48" s="8" t="n">
        <v>0</v>
      </c>
      <c r="AEC48" s="8" t="n">
        <v>0</v>
      </c>
      <c r="AED48" s="48" t="inlineStr">
        <is>
          <t>-</t>
        </is>
      </c>
      <c r="AEE48" s="48" t="inlineStr">
        <is>
          <t>Pekerja</t>
        </is>
      </c>
      <c r="AEF48" s="48" t="n"/>
      <c r="AEG48" s="48" t="inlineStr">
        <is>
          <t>Menghubungi melalui rekan</t>
        </is>
      </c>
      <c r="AEH48" s="48" t="n"/>
      <c r="AEI48" s="48" t="inlineStr">
        <is>
          <t>-</t>
        </is>
      </c>
      <c r="AEJ48" s="48" t="inlineStr">
        <is>
          <t>Ya, selalu</t>
        </is>
      </c>
      <c r="AEK48" s="48" t="inlineStr">
        <is>
          <t>Memasak lebih cepat Mendapatkan subsidi</t>
        </is>
      </c>
      <c r="AEL48" s="8" t="n">
        <v>0</v>
      </c>
      <c r="AEM48" s="8" t="n">
        <v>0</v>
      </c>
      <c r="AEN48" s="8" t="n">
        <v>0</v>
      </c>
      <c r="AEO48" s="8" t="n">
        <v>1</v>
      </c>
      <c r="AEP48" s="8" t="n">
        <v>0</v>
      </c>
      <c r="AEQ48" s="8" t="n">
        <v>0</v>
      </c>
      <c r="AER48" s="8" t="n">
        <v>0</v>
      </c>
      <c r="AES48" s="8" t="n">
        <v>0</v>
      </c>
      <c r="AET48" s="8" t="n">
        <v>0</v>
      </c>
      <c r="AEU48" s="8" t="n">
        <v>0</v>
      </c>
      <c r="AEV48" s="8" t="n">
        <v>1</v>
      </c>
      <c r="AEW48" s="8" t="n">
        <v>0</v>
      </c>
      <c r="AEX48" s="48" t="n"/>
      <c r="AEY48" s="48" t="inlineStr">
        <is>
          <t>Memasak lebih aman</t>
        </is>
      </c>
      <c r="AEZ48" s="48" t="n"/>
      <c r="AFA48" s="48" t="inlineStr">
        <is>
          <t>Pemerintah daerah</t>
        </is>
      </c>
      <c r="AFB48" s="48" t="n"/>
      <c r="AFC48" s="48" t="inlineStr">
        <is>
          <t>IMG-20260215-WA0015-5_30_10.jpg</t>
        </is>
      </c>
      <c r="AFD48" s="16" t="inlineStr">
        <is>
          <t>https://kf.kobotoolbox.org/api/v2/assets/avstPQqLr3Ab3ZdcVTXZ6f/data/673469440/attachments/attXJjsHCjkiAkuPhUmALf7u/</t>
        </is>
      </c>
      <c r="AFE48" s="48" t="inlineStr">
        <is>
          <t>IMG-20260215-WA0017-5_30_29.jpg</t>
        </is>
      </c>
      <c r="AFF48" s="16" t="inlineStr">
        <is>
          <t>https://kf.kobotoolbox.org/api/v2/assets/avstPQqLr3Ab3ZdcVTXZ6f/data/673469440/attachments/attFhM9XMge3zbgayJhVZnPN/</t>
        </is>
      </c>
      <c r="AFG48" s="48" t="inlineStr">
        <is>
          <t>Siti Nurhalisa S</t>
        </is>
      </c>
      <c r="AFH48" s="48" t="n"/>
      <c r="AFI48" s="27" t="inlineStr">
        <is>
          <t>Terkait hewan ternak ayam jumlah yang dimasukkan adalah angka rata-rata atau dibulatkan sesuai dengan pernyataan responden, dikarenakan ternak ayamnya memiliki jumlah diatasi rata-rata sehingga beberapa pertanyaan responden sulit untuk mengingatnya</t>
        </is>
      </c>
      <c r="AFJ48" s="48" t="n"/>
      <c r="AFK48" s="48" t="n"/>
      <c r="AFL48" s="48" t="n"/>
      <c r="AFM48" s="48" t="n"/>
      <c r="AFN48" s="48" t="n"/>
      <c r="AFO48" s="48" t="n"/>
      <c r="AFP48" s="48" t="n"/>
      <c r="AFQ48" s="48" t="n"/>
      <c r="AFR48" s="48" t="n"/>
      <c r="AFS48" s="48" t="n"/>
      <c r="AFT48" s="48" t="n"/>
      <c r="AFU48" s="48" t="n"/>
      <c r="AFV48" s="48" t="n"/>
      <c r="AFW48" s="48" t="n"/>
      <c r="AFX48" s="48" t="n"/>
      <c r="AFY48" s="48" t="n"/>
      <c r="AFZ48" s="48" t="n"/>
      <c r="AGA48" s="48" t="n"/>
      <c r="AGB48" s="48" t="n"/>
      <c r="AGC48" s="48" t="n"/>
      <c r="AGD48" s="48" t="n"/>
      <c r="AGE48" s="48" t="n"/>
      <c r="AGF48" s="48" t="n"/>
      <c r="AGG48" s="48" t="n"/>
      <c r="AGH48" s="48" t="n"/>
      <c r="AGI48" s="48" t="n"/>
      <c r="AGJ48" s="48" t="n"/>
      <c r="AGK48" s="48" t="n"/>
      <c r="AGL48" s="48" t="n"/>
      <c r="AGM48" s="48" t="n"/>
      <c r="AGN48" s="48" t="n"/>
      <c r="AGO48" s="48" t="n"/>
      <c r="AGP48" s="48" t="n"/>
      <c r="AGQ48" s="48" t="n"/>
      <c r="AGR48" s="48" t="n"/>
      <c r="AGS48" s="48" t="n"/>
      <c r="AGT48" s="48" t="n"/>
      <c r="AGU48" s="48" t="n"/>
      <c r="AGV48" s="48" t="n"/>
      <c r="AGW48" s="48" t="n"/>
      <c r="AGX48" s="48" t="n"/>
      <c r="AGY48" s="48" t="n"/>
      <c r="AGZ48" s="48" t="n"/>
      <c r="AHA48" s="48" t="n"/>
      <c r="AHB48" s="48" t="n"/>
      <c r="AHC48" s="48" t="n"/>
      <c r="AHD48" s="48" t="n"/>
      <c r="AHE48" s="48" t="n"/>
      <c r="AHF48" s="48" t="n"/>
      <c r="AHG48" s="48" t="n"/>
      <c r="AHH48" s="48" t="n"/>
      <c r="AHI48" s="48" t="n"/>
      <c r="AHJ48" s="48" t="n"/>
      <c r="AHK48" s="48" t="n"/>
      <c r="AHL48" s="48" t="n"/>
      <c r="AHM48" s="48" t="n"/>
      <c r="AHN48" s="48" t="n"/>
      <c r="AHO48" s="48" t="n"/>
      <c r="AHP48" s="48" t="n"/>
      <c r="AHQ48" s="48" t="n"/>
      <c r="AHR48" s="48" t="n"/>
      <c r="AHS48" s="48" t="n"/>
      <c r="AHT48" s="48" t="n"/>
      <c r="AHU48" s="48" t="n"/>
      <c r="AHV48" s="48" t="n"/>
      <c r="AHW48" s="48" t="n"/>
      <c r="AHX48" s="48" t="n"/>
      <c r="AHY48" s="48" t="n"/>
      <c r="AHZ48" s="48" t="n"/>
      <c r="AIA48" s="48" t="n"/>
      <c r="AIB48" s="48" t="n"/>
      <c r="AIC48" s="48" t="n"/>
      <c r="AID48" s="48" t="n"/>
      <c r="AIE48" s="48" t="n"/>
      <c r="AIF48" s="48" t="n"/>
      <c r="AIG48" s="48" t="n"/>
      <c r="AIH48" s="48" t="n"/>
      <c r="AII48" s="48" t="n"/>
      <c r="AIJ48" s="48" t="n"/>
      <c r="AIK48" s="48" t="n"/>
      <c r="AIL48" s="48" t="n"/>
      <c r="AIM48" s="48" t="n"/>
      <c r="AIN48" s="48" t="n"/>
      <c r="AIO48" s="48" t="n"/>
      <c r="AIP48" s="48" t="n"/>
      <c r="AIQ48" s="48" t="n"/>
      <c r="AIR48" s="48" t="n"/>
      <c r="AIS48" s="48" t="n"/>
      <c r="AIT48" s="48" t="n"/>
      <c r="AIU48" s="48" t="n"/>
      <c r="AIV48" s="48" t="n"/>
      <c r="AIW48" s="48" t="n"/>
      <c r="AIX48" s="48" t="n"/>
      <c r="AIY48" s="48" t="n"/>
      <c r="AIZ48" s="48" t="n"/>
      <c r="AJA48" s="48" t="n"/>
      <c r="AJB48" s="48" t="n"/>
      <c r="AJC48" s="48" t="n"/>
      <c r="AJD48" s="48" t="n"/>
      <c r="AJE48" s="48" t="n"/>
      <c r="AJF48" s="48" t="n"/>
      <c r="AJG48" s="48" t="n"/>
      <c r="AJH48" s="48" t="n"/>
      <c r="AJI48" s="48" t="n"/>
      <c r="AJJ48" s="48" t="n"/>
      <c r="AJK48" s="48" t="n"/>
      <c r="AJL48" s="48" t="n"/>
      <c r="AJM48" s="48" t="n"/>
      <c r="AJN48" s="48" t="n"/>
      <c r="AJO48" s="48" t="n"/>
      <c r="AJP48" s="48" t="n"/>
      <c r="AJQ48" s="48" t="n"/>
      <c r="AJR48" s="48" t="n"/>
      <c r="AJS48" s="48" t="n"/>
      <c r="AJT48" s="48" t="n"/>
      <c r="AJU48" s="48" t="n"/>
      <c r="AJV48" s="48" t="n"/>
      <c r="AJW48" s="48" t="n"/>
      <c r="AJX48" s="48" t="n"/>
      <c r="AJY48" s="48" t="n"/>
      <c r="AJZ48" s="48" t="n"/>
      <c r="AKA48" s="48" t="n"/>
      <c r="AKB48" s="48" t="n"/>
      <c r="AKC48" s="48" t="n"/>
      <c r="AKD48" s="48" t="n"/>
      <c r="AKE48" s="48" t="n"/>
      <c r="AKF48" s="48" t="n"/>
      <c r="AKG48" s="48" t="n"/>
      <c r="AKH48" s="48" t="n"/>
      <c r="AKI48" s="48" t="n"/>
      <c r="AKJ48" s="48" t="n"/>
      <c r="AKK48" s="48" t="n"/>
      <c r="AKL48" s="48" t="n"/>
      <c r="AKM48" s="48" t="n"/>
      <c r="AKN48" s="48" t="n"/>
      <c r="AKO48" s="48" t="n"/>
      <c r="AKP48" s="48" t="n"/>
      <c r="AKQ48" s="48" t="n"/>
      <c r="AKR48" s="48" t="n"/>
      <c r="AKS48" s="48" t="n"/>
      <c r="AKT48" s="48" t="n"/>
      <c r="AKU48" s="48" t="n"/>
      <c r="AKV48" s="48" t="n"/>
      <c r="AKW48" s="48" t="n"/>
      <c r="AKX48" s="48" t="n"/>
      <c r="AKY48" s="48" t="n"/>
      <c r="AKZ48" s="48" t="n"/>
      <c r="ALA48" s="48" t="n"/>
      <c r="ALB48" s="48" t="n"/>
      <c r="ALC48" s="48" t="n"/>
      <c r="ALD48" s="48" t="n"/>
      <c r="ALE48" s="48" t="n"/>
      <c r="ALF48" s="48" t="n"/>
      <c r="ALG48" s="48" t="n"/>
      <c r="ALH48" s="48" t="n"/>
      <c r="ALI48" s="48" t="n"/>
      <c r="ALJ48" s="48" t="n"/>
      <c r="ALK48" s="48" t="n"/>
      <c r="ALL48" s="48" t="n"/>
      <c r="ALM48" s="48" t="n"/>
      <c r="ALN48" s="48" t="n"/>
      <c r="ALO48" s="48" t="n"/>
      <c r="ALP48" s="48" t="n"/>
      <c r="ALQ48" s="48" t="n"/>
      <c r="ALR48" s="48" t="n"/>
      <c r="ALS48" s="48" t="n"/>
      <c r="ALT48" s="48" t="n"/>
      <c r="ALU48" s="48" t="n"/>
      <c r="ALV48" s="48" t="n"/>
      <c r="ALW48" s="48" t="n"/>
      <c r="ALX48" s="48" t="n"/>
      <c r="ALY48" s="48" t="n"/>
      <c r="ALZ48" s="48" t="n"/>
      <c r="AMA48" s="48" t="n"/>
      <c r="AMB48" s="48" t="n"/>
      <c r="AMC48" s="48" t="n"/>
      <c r="AMD48" s="48" t="n"/>
      <c r="AME48" s="48" t="n"/>
      <c r="AMF48" s="48" t="n"/>
      <c r="AMG48" s="48" t="n"/>
      <c r="AMH48" s="48" t="n"/>
      <c r="AMI48" s="48" t="n"/>
      <c r="AMJ48" s="48" t="n"/>
      <c r="AMK48" s="48" t="n"/>
      <c r="AML48" s="48" t="n"/>
      <c r="AMM48" s="48" t="n"/>
      <c r="AMN48" s="48" t="n"/>
      <c r="AMO48" s="48" t="n"/>
      <c r="AMP48" s="48" t="n"/>
      <c r="AMQ48" s="48" t="n"/>
      <c r="AMR48" s="48" t="n"/>
      <c r="AMS48" s="48" t="n"/>
      <c r="AMT48" s="48" t="n"/>
      <c r="AMU48" s="48" t="n"/>
      <c r="AMV48" s="48" t="n"/>
      <c r="AMW48" s="48" t="n"/>
      <c r="AMX48" s="48" t="n"/>
      <c r="AMY48" s="48" t="n"/>
      <c r="AMZ48" s="48" t="n"/>
      <c r="ANA48" s="48" t="n"/>
      <c r="ANB48" s="48" t="n"/>
      <c r="ANC48" s="48" t="n"/>
      <c r="AND48" s="48" t="n"/>
      <c r="ANE48" s="48" t="n"/>
      <c r="ANF48" s="48" t="n"/>
      <c r="ANG48" s="48" t="n"/>
      <c r="ANH48" s="48" t="n"/>
      <c r="ANI48" s="48" t="n"/>
      <c r="ANJ48" s="48" t="n"/>
      <c r="ANK48" s="48" t="n"/>
      <c r="ANL48" s="48" t="n"/>
      <c r="ANM48" s="48" t="n"/>
      <c r="ANN48" s="48" t="n"/>
      <c r="ANO48" s="48" t="n"/>
      <c r="ANP48" s="48" t="n"/>
      <c r="ANQ48" s="48" t="n"/>
      <c r="ANR48" s="48" t="n"/>
      <c r="ANS48" s="48" t="n"/>
      <c r="ANT48" s="48" t="n"/>
      <c r="ANU48" s="48" t="n"/>
      <c r="ANV48" s="48" t="n"/>
      <c r="ANW48" s="48" t="n"/>
      <c r="ANX48" s="48" t="n"/>
      <c r="ANY48" s="48" t="n"/>
      <c r="ANZ48" s="48" t="n"/>
      <c r="AOA48" s="48" t="n"/>
      <c r="AOB48" s="48" t="n"/>
      <c r="AOC48" s="48" t="n"/>
      <c r="AOD48" s="48" t="n"/>
      <c r="AOE48" s="48" t="n"/>
      <c r="AOF48" s="48" t="n"/>
      <c r="AOG48" s="48" t="n"/>
      <c r="AOH48" s="48" t="n"/>
      <c r="AOI48" s="48" t="n"/>
      <c r="AOJ48" s="48" t="n"/>
      <c r="AOK48" s="48" t="n"/>
      <c r="AOL48" s="48" t="n"/>
      <c r="AOM48" s="48" t="n"/>
      <c r="AON48" s="48" t="n"/>
      <c r="AOO48" s="48" t="n"/>
      <c r="AOP48" s="48" t="n"/>
      <c r="AOQ48" s="48" t="n"/>
      <c r="AOR48" s="48" t="n"/>
      <c r="AOS48" s="48" t="n"/>
      <c r="AOT48" s="48" t="n"/>
      <c r="AOU48" s="48" t="n"/>
      <c r="AOV48" s="48" t="n"/>
      <c r="AOW48" s="48" t="n"/>
      <c r="AOX48" s="48" t="n"/>
      <c r="AOY48" s="48" t="n"/>
      <c r="AOZ48" s="48" t="n"/>
      <c r="APA48" s="48" t="n"/>
      <c r="APB48" s="48" t="n"/>
      <c r="APC48" s="48" t="n"/>
      <c r="APD48" s="48" t="n"/>
      <c r="APE48" s="48" t="n"/>
      <c r="APF48" s="48" t="n"/>
      <c r="APG48" s="48" t="n"/>
      <c r="APH48" s="48" t="n"/>
      <c r="API48" s="48" t="n"/>
      <c r="APJ48" s="48" t="n"/>
      <c r="APK48" s="48" t="n"/>
      <c r="APL48" s="48" t="n"/>
      <c r="APM48" s="48" t="n"/>
      <c r="APN48" s="48" t="n"/>
      <c r="APO48" s="48" t="n"/>
      <c r="APP48" s="48" t="n"/>
      <c r="APQ48" s="48" t="n"/>
      <c r="APR48" s="48" t="n"/>
      <c r="APS48" s="48" t="n"/>
      <c r="APT48" s="48" t="n"/>
      <c r="APU48" s="48" t="n"/>
      <c r="APV48" s="48" t="n"/>
      <c r="APW48" s="48" t="n"/>
      <c r="APX48" s="48" t="n"/>
      <c r="APY48" s="48" t="n"/>
      <c r="APZ48" s="48" t="n"/>
      <c r="AQA48" s="48" t="n"/>
      <c r="AQB48" s="48" t="n"/>
      <c r="AQC48" s="48" t="n"/>
      <c r="AQD48" s="48" t="n"/>
      <c r="AQE48" s="48" t="n"/>
      <c r="AQF48" s="48" t="n"/>
      <c r="AQG48" s="48" t="n"/>
      <c r="AQH48" s="48" t="n"/>
      <c r="AQI48" s="48" t="n"/>
      <c r="AQJ48" s="48" t="n"/>
      <c r="AQK48" s="48" t="n"/>
      <c r="AQL48" s="48" t="n"/>
      <c r="AQM48" s="48" t="n"/>
      <c r="AQN48" s="48" t="n"/>
      <c r="AQO48" s="48" t="n"/>
      <c r="AQP48" s="48" t="n"/>
      <c r="AQQ48" s="48" t="n"/>
      <c r="AQR48" s="48" t="n"/>
      <c r="AQS48" s="48" t="n"/>
      <c r="AQT48" s="48" t="n"/>
      <c r="AQU48" s="48" t="n"/>
      <c r="AQV48" s="48" t="n"/>
      <c r="AQW48" s="48" t="n"/>
      <c r="AQX48" s="48" t="n"/>
      <c r="AQY48" s="48" t="n"/>
      <c r="AQZ48" s="48" t="n"/>
      <c r="ARA48" s="48" t="n"/>
      <c r="ARB48" s="48" t="n"/>
      <c r="ARC48" s="48" t="n"/>
      <c r="ARD48" s="48" t="n"/>
      <c r="ARE48" s="48" t="n"/>
      <c r="ARF48" s="48" t="n"/>
      <c r="ARG48" s="48" t="n"/>
      <c r="ARH48" s="48" t="n"/>
      <c r="ARI48" s="48" t="n"/>
      <c r="ARJ48" s="48" t="n"/>
      <c r="ARK48" s="48" t="n"/>
      <c r="ARL48" s="48" t="n"/>
      <c r="ARM48" s="48" t="n"/>
      <c r="ARN48" s="48" t="n"/>
      <c r="ARO48" s="48" t="n"/>
      <c r="ARP48" s="48" t="n"/>
      <c r="ARQ48" s="48" t="n"/>
      <c r="ARR48" s="48" t="n"/>
      <c r="ARS48" s="48" t="n"/>
      <c r="ART48" s="48" t="n"/>
      <c r="ARU48" s="48" t="n"/>
      <c r="ARV48" s="48" t="n"/>
      <c r="ARW48" s="48" t="n"/>
      <c r="ARX48" s="48" t="n"/>
      <c r="ARY48" s="48" t="n"/>
      <c r="ARZ48" s="48" t="n"/>
      <c r="ASA48" s="48" t="n"/>
      <c r="ASB48" s="48" t="n"/>
      <c r="ASC48" s="48" t="n"/>
      <c r="ASD48" s="48" t="n"/>
      <c r="ASE48" s="48" t="n"/>
      <c r="ASF48" s="48" t="n"/>
      <c r="ASG48" s="48" t="n"/>
      <c r="ASH48" s="48" t="n"/>
      <c r="ASI48" s="48" t="n"/>
      <c r="ASJ48" s="48" t="n"/>
      <c r="ASK48" s="48" t="n"/>
      <c r="ASL48" s="48" t="n"/>
      <c r="ASM48" s="48" t="n"/>
      <c r="ASN48" s="48" t="n"/>
      <c r="ASO48" s="48" t="n"/>
      <c r="ASP48" s="48" t="n"/>
      <c r="ASQ48" s="48" t="n"/>
      <c r="ASR48" s="48" t="n"/>
      <c r="ASS48" s="48" t="n"/>
      <c r="AST48" s="48" t="n"/>
      <c r="ASU48" s="48" t="n"/>
      <c r="ASV48" s="48" t="n"/>
      <c r="ASW48" s="48" t="n"/>
      <c r="ASX48" s="48" t="n"/>
      <c r="ASY48" s="48" t="n"/>
      <c r="ASZ48" s="48" t="n"/>
      <c r="ATA48" s="48" t="n"/>
      <c r="ATB48" s="48" t="n"/>
      <c r="ATC48" s="48" t="n"/>
      <c r="ATD48" s="48" t="n"/>
      <c r="ATE48" s="48" t="n"/>
      <c r="ATF48" s="48" t="n"/>
      <c r="ATG48" s="48" t="n"/>
      <c r="ATH48" s="48" t="n"/>
      <c r="ATI48" s="48" t="n"/>
      <c r="ATJ48" s="48" t="n"/>
      <c r="ATK48" s="48" t="n"/>
      <c r="ATL48" s="48" t="n"/>
      <c r="ATM48" s="48" t="n"/>
      <c r="ATN48" s="48" t="n"/>
      <c r="ATO48" s="48" t="n"/>
      <c r="ATP48" s="48" t="n"/>
      <c r="ATQ48" s="48" t="n"/>
      <c r="ATR48" s="48" t="n"/>
      <c r="ATS48" s="48" t="n"/>
      <c r="ATT48" s="48" t="n"/>
      <c r="ATU48" s="48" t="n"/>
      <c r="ATV48" s="48" t="n"/>
      <c r="ATW48" s="48" t="n"/>
      <c r="ATX48" s="48" t="n"/>
      <c r="ATY48" s="48" t="n"/>
      <c r="ATZ48" s="48" t="n"/>
      <c r="AUA48" s="48" t="n"/>
      <c r="AUB48" s="48" t="n"/>
      <c r="AUC48" s="48" t="n"/>
      <c r="AUD48" s="48" t="n"/>
      <c r="AUE48" s="48" t="n"/>
      <c r="AUF48" s="48" t="n"/>
      <c r="AUG48" s="48" t="n"/>
      <c r="AUH48" s="48" t="n"/>
      <c r="AUI48" s="48" t="n"/>
      <c r="AUJ48" s="48" t="n"/>
      <c r="AUK48" s="48" t="n"/>
      <c r="AUL48" s="48" t="n"/>
      <c r="AUM48" s="48" t="n"/>
      <c r="AUN48" s="48" t="n"/>
      <c r="AUO48" s="48" t="n"/>
      <c r="AUP48" s="48" t="n"/>
      <c r="AUQ48" s="48" t="n"/>
      <c r="AUR48" s="48" t="n"/>
      <c r="AUS48" s="48" t="n"/>
      <c r="AUT48" s="48" t="n"/>
      <c r="AUU48" s="48" t="n"/>
      <c r="AUV48" s="48" t="n"/>
      <c r="AUW48" s="48" t="n"/>
      <c r="AUX48" s="48" t="n"/>
      <c r="AUY48" s="48" t="n"/>
      <c r="AUZ48" s="48" t="n"/>
      <c r="AVA48" s="48" t="n"/>
      <c r="AVB48" s="48" t="n"/>
      <c r="AVC48" s="48" t="n"/>
      <c r="AVD48" s="48" t="n"/>
      <c r="AVE48" s="48" t="n"/>
      <c r="AVF48" s="48" t="n"/>
      <c r="AVG48" s="48" t="n"/>
      <c r="AVH48" s="48" t="n"/>
      <c r="AVI48" s="48" t="n"/>
      <c r="AVJ48" s="48" t="n"/>
      <c r="AVK48" s="48" t="n"/>
      <c r="AVL48" s="48" t="n"/>
      <c r="AVM48" s="48" t="n"/>
      <c r="AVN48" s="48" t="n"/>
      <c r="AVO48" s="48" t="n"/>
      <c r="AVP48" s="48" t="n"/>
      <c r="AVQ48" s="48" t="n"/>
      <c r="AVR48" s="48" t="n"/>
      <c r="AVS48" s="48" t="n"/>
      <c r="AVT48" s="48" t="n"/>
      <c r="AVU48" s="48" t="n"/>
      <c r="AVV48" s="48" t="n"/>
      <c r="AVW48" s="48" t="n"/>
      <c r="AVX48" s="48" t="n"/>
      <c r="AVY48" s="48" t="n"/>
      <c r="AVZ48" s="48" t="n"/>
      <c r="AWA48" s="8" t="n">
        <v>673469440</v>
      </c>
      <c r="AWB48" s="48" t="inlineStr">
        <is>
          <t>ac4ca107-d139-4f8e-a0a7-0e8965ad30bd</t>
        </is>
      </c>
      <c r="AWC48" s="6" t="n">
        <v>46069</v>
      </c>
      <c r="AWD48" s="48" t="n"/>
      <c r="AWE48" s="48" t="n"/>
      <c r="AWF48" s="48" t="inlineStr">
        <is>
          <t>submitted_via_web</t>
        </is>
      </c>
      <c r="AWG48" s="48" t="n"/>
      <c r="AWH48" s="48" t="inlineStr">
        <is>
          <t>vyNMZfRj9dojjrwxZxh2FZ</t>
        </is>
      </c>
      <c r="AWI48" s="48" t="n"/>
      <c r="AWJ48" s="48" t="inlineStr">
        <is>
          <t>uuid:ac4ca107-d139-4f8e-a0a7-0e8965ad30bd</t>
        </is>
      </c>
      <c r="AWK48" s="8" t="n">
        <v>311</v>
      </c>
      <c r="AWL48" s="48" t="inlineStr">
        <is>
          <t>SCP0021</t>
        </is>
      </c>
      <c r="AWM48" s="8" t="n">
        <v>0</v>
      </c>
      <c r="AWN48" s="48" t="inlineStr">
        <is>
          <t>Year of Use valid, no validation needed</t>
        </is>
      </c>
      <c r="AWO48" s="37" t="b">
        <v>1</v>
      </c>
      <c r="AWP48" s="37" t="b">
        <v>1</v>
      </c>
      <c r="AWQ48" s="37" t="b">
        <v>1</v>
      </c>
      <c r="AWR48" s="37" t="b">
        <v>1</v>
      </c>
      <c r="AWS48" s="37" t="b">
        <v>1</v>
      </c>
      <c r="AWT48" s="37" t="b">
        <v>1</v>
      </c>
      <c r="AWU48" s="48" t="n"/>
      <c r="AWV48" s="8" t="n">
        <v>6</v>
      </c>
      <c r="AWW48" s="48" t="n"/>
      <c r="AWX48" s="48" t="n"/>
      <c r="AWY48" s="48" t="n"/>
      <c r="AWZ48" s="48" t="n"/>
    </row>
    <row r="49">
      <c r="A49" s="6" t="n">
        <v>46061</v>
      </c>
      <c r="B49" s="6" t="n">
        <v>46070</v>
      </c>
      <c r="C49" s="34" t="inlineStr">
        <is>
          <t>Siti Nurhalisa S</t>
        </is>
      </c>
      <c r="D49" s="34" t="inlineStr">
        <is>
          <t>Daeng Liwang(Dg Saugi)</t>
        </is>
      </c>
      <c r="E49" s="8">
        <f>+620</f>
        <v/>
      </c>
      <c r="F49" s="48" t="inlineStr">
        <is>
          <t>-5.141335 119.684675 87.88 1.8300000429153442</t>
        </is>
      </c>
      <c r="G49" s="8" t="n">
        <v>-5.141335</v>
      </c>
      <c r="H49" s="8" t="n">
        <v>119.684675</v>
      </c>
      <c r="I49" s="8" t="n">
        <v>87.88</v>
      </c>
      <c r="J49" s="8" t="n">
        <v>1.830000043</v>
      </c>
      <c r="K49" s="8" t="n">
        <v>0</v>
      </c>
      <c r="L49" s="48" t="inlineStr">
        <is>
          <t>-5.141648 119.684568 69.425 1.062000036239624</t>
        </is>
      </c>
      <c r="M49" s="8" t="n">
        <v>-5.141648</v>
      </c>
      <c r="N49" s="8" t="n">
        <v>119.684568</v>
      </c>
      <c r="O49" s="8" t="n">
        <v>69.425</v>
      </c>
      <c r="P49" s="8" t="n">
        <v>1.062000036</v>
      </c>
      <c r="Q49" s="8" t="n">
        <v>0</v>
      </c>
      <c r="R49" s="48" t="inlineStr">
        <is>
          <t>Sulawesi Selatan</t>
        </is>
      </c>
      <c r="S49" s="8" t="n">
        <v>0</v>
      </c>
      <c r="T49" s="8" t="n">
        <v>0</v>
      </c>
      <c r="U49" s="8" t="n">
        <v>0</v>
      </c>
      <c r="V49" s="8" t="n">
        <v>0</v>
      </c>
      <c r="W49" s="8" t="n">
        <v>0</v>
      </c>
      <c r="X49" s="8" t="n">
        <v>0</v>
      </c>
      <c r="Y49" s="8" t="n">
        <v>0</v>
      </c>
      <c r="Z49" s="8" t="n">
        <v>0</v>
      </c>
      <c r="AA49" s="8" t="n">
        <v>0</v>
      </c>
      <c r="AB49" s="8" t="n">
        <v>1</v>
      </c>
      <c r="AC49" s="48" t="inlineStr">
        <is>
          <t>Maros</t>
        </is>
      </c>
      <c r="AD49" s="48" t="inlineStr">
        <is>
          <t>Tompobulu</t>
        </is>
      </c>
      <c r="AE49" s="48" t="inlineStr">
        <is>
          <t>Tompobulu</t>
        </is>
      </c>
      <c r="AF49" s="48" t="inlineStr">
        <is>
          <t>KSU BULU SAUKANG</t>
        </is>
      </c>
      <c r="AG49" s="48" t="inlineStr">
        <is>
          <t>BSP0371</t>
        </is>
      </c>
      <c r="AH49" s="8" t="n">
        <v>9</v>
      </c>
      <c r="AI49" s="48" t="inlineStr">
        <is>
          <t>VPA2</t>
        </is>
      </c>
      <c r="AJ49" s="48" t="inlineStr">
        <is>
          <t>Tidak aktif</t>
        </is>
      </c>
      <c r="AK49" s="39" t="n">
        <v>65</v>
      </c>
      <c r="AL49" s="48" t="inlineStr">
        <is>
          <t>Perempuan</t>
        </is>
      </c>
      <c r="AM49" s="48" t="inlineStr">
        <is>
          <t>Sudah menikah</t>
        </is>
      </c>
      <c r="AN49" s="48" t="inlineStr">
        <is>
          <t>Tidak sekolah</t>
        </is>
      </c>
      <c r="AO49" s="48" t="inlineStr">
        <is>
          <t>Petani</t>
        </is>
      </c>
      <c r="AP49" s="8" t="n">
        <v>1</v>
      </c>
      <c r="AQ49" s="8" t="n">
        <v>0</v>
      </c>
      <c r="AR49" s="8" t="n">
        <v>0</v>
      </c>
      <c r="AS49" s="8" t="n">
        <v>0</v>
      </c>
      <c r="AT49" s="8" t="n">
        <v>0</v>
      </c>
      <c r="AU49" s="8" t="n">
        <v>0</v>
      </c>
      <c r="AV49" s="8" t="n">
        <v>0</v>
      </c>
      <c r="AW49" s="8" t="n">
        <v>0</v>
      </c>
      <c r="AX49" s="48" t="n"/>
      <c r="AY49" s="48" t="inlineStr">
        <is>
          <t>Tidak ada</t>
        </is>
      </c>
      <c r="AZ49" s="8" t="n">
        <v>0</v>
      </c>
      <c r="BA49" s="8" t="n">
        <v>0</v>
      </c>
      <c r="BB49" s="8" t="n">
        <v>0</v>
      </c>
      <c r="BC49" s="8" t="n">
        <v>0</v>
      </c>
      <c r="BD49" s="8" t="n">
        <v>0</v>
      </c>
      <c r="BE49" s="8" t="n">
        <v>0</v>
      </c>
      <c r="BF49" s="8" t="n">
        <v>0</v>
      </c>
      <c r="BG49" s="8" t="n">
        <v>1</v>
      </c>
      <c r="BH49" s="11" t="n"/>
      <c r="BI49" s="48" t="inlineStr">
        <is>
          <t>&lt;Rp1.500.000</t>
        </is>
      </c>
      <c r="BJ49" s="8" t="n">
        <v>1</v>
      </c>
      <c r="BK49" s="8" t="n">
        <v>1</v>
      </c>
      <c r="BL49" s="8" t="n">
        <v>0</v>
      </c>
      <c r="BM49" s="8" t="n">
        <v>0</v>
      </c>
      <c r="BN49" s="48" t="inlineStr">
        <is>
          <t>Milik sendiri</t>
        </is>
      </c>
      <c r="BO49" s="48" t="inlineStr">
        <is>
          <t>Sederhana (tripleks, pelepah kayu, anyaman bambu)</t>
        </is>
      </c>
      <c r="BP49" s="8" t="n">
        <v>0</v>
      </c>
      <c r="BQ49" s="8" t="n">
        <v>0</v>
      </c>
      <c r="BR49" s="8" t="n">
        <v>1</v>
      </c>
      <c r="BS49" s="8" t="n">
        <v>0</v>
      </c>
      <c r="BT49" s="8" t="n">
        <v>0</v>
      </c>
      <c r="BU49" s="48" t="n"/>
      <c r="BV49" s="48" t="inlineStr">
        <is>
          <t>Bambu/kayu</t>
        </is>
      </c>
      <c r="BW49" s="8" t="n">
        <v>1</v>
      </c>
      <c r="BX49" s="8" t="n">
        <v>0</v>
      </c>
      <c r="BY49" s="8" t="n">
        <v>0</v>
      </c>
      <c r="BZ49" s="8" t="n">
        <v>0</v>
      </c>
      <c r="CA49" s="8" t="n">
        <v>0</v>
      </c>
      <c r="CB49" s="48" t="n"/>
      <c r="CC49" s="48" t="inlineStr">
        <is>
          <t>Seng</t>
        </is>
      </c>
      <c r="CD49" s="8" t="n">
        <v>0</v>
      </c>
      <c r="CE49" s="8" t="n">
        <v>0</v>
      </c>
      <c r="CF49" s="8" t="n">
        <v>0</v>
      </c>
      <c r="CG49" s="8" t="n">
        <v>0</v>
      </c>
      <c r="CH49" s="8" t="n">
        <v>1</v>
      </c>
      <c r="CI49" s="8" t="n">
        <v>0</v>
      </c>
      <c r="CJ49" s="8" t="n">
        <v>0</v>
      </c>
      <c r="CK49" s="48" t="n"/>
      <c r="CL49" s="48" t="inlineStr">
        <is>
          <t>Ya</t>
        </is>
      </c>
      <c r="CM49" s="8" t="n">
        <v>2017</v>
      </c>
      <c r="CN49" s="48" t="inlineStr">
        <is>
          <t>Fixed-Dome (Kubah Tetap)</t>
        </is>
      </c>
      <c r="CO49" s="48" t="inlineStr">
        <is>
          <t>4 m³ (2-3 ekor sapi, ±3 jam memasak/hari, ±30 kg slurry/hari)</t>
        </is>
      </c>
      <c r="CP49" s="48" t="inlineStr">
        <is>
          <t>Anggota keluarga - laki-laki</t>
        </is>
      </c>
      <c r="CQ49" s="8" t="n">
        <v>0</v>
      </c>
      <c r="CR49" s="8" t="n">
        <v>0</v>
      </c>
      <c r="CS49" s="8" t="n">
        <v>0</v>
      </c>
      <c r="CT49" s="8" t="n">
        <v>0</v>
      </c>
      <c r="CU49" s="8" t="n">
        <v>1</v>
      </c>
      <c r="CV49" s="8" t="n">
        <v>0</v>
      </c>
      <c r="CW49" s="8" t="n">
        <v>0</v>
      </c>
      <c r="CX49" s="8" t="n">
        <v>0</v>
      </c>
      <c r="CY49" s="48" t="inlineStr">
        <is>
          <t>Anggota keluarga - laki-laki</t>
        </is>
      </c>
      <c r="CZ49" s="8" t="n">
        <v>1</v>
      </c>
      <c r="DA49" s="8" t="n">
        <v>0</v>
      </c>
      <c r="DB49" s="8" t="n">
        <v>0</v>
      </c>
      <c r="DC49" s="48" t="n"/>
      <c r="DD49" s="48" t="inlineStr">
        <is>
          <t>Anggota keluarga - laki-laki</t>
        </is>
      </c>
      <c r="DE49" s="8" t="n">
        <v>1</v>
      </c>
      <c r="DF49" s="8" t="n">
        <v>0</v>
      </c>
      <c r="DG49" s="8" t="n">
        <v>0</v>
      </c>
      <c r="DH49" s="8" t="n">
        <v>0</v>
      </c>
      <c r="DI49" s="48" t="n"/>
      <c r="DJ49" s="48" t="inlineStr">
        <is>
          <t>CPO atau pendamping</t>
        </is>
      </c>
      <c r="DK49" s="8" t="n">
        <v>0</v>
      </c>
      <c r="DL49" s="8" t="n">
        <v>0</v>
      </c>
      <c r="DM49" s="8" t="n">
        <v>1</v>
      </c>
      <c r="DN49" s="8" t="n">
        <v>0</v>
      </c>
      <c r="DO49" s="48" t="n"/>
      <c r="DP49" s="48" t="inlineStr">
        <is>
          <t>Tidak berfungsi sama sekali</t>
        </is>
      </c>
      <c r="DQ49" s="48" t="inlineStr">
        <is>
          <t>&gt;1 tahun yang lalu</t>
        </is>
      </c>
      <c r="DR49" s="17" t="inlineStr">
        <is>
          <t>Tidak ada ternak</t>
        </is>
      </c>
      <c r="DS49" s="48" t="n"/>
      <c r="DT49" s="48" t="n"/>
      <c r="DU49" s="48" t="n"/>
      <c r="DV49" s="48" t="n"/>
      <c r="DW49" s="48" t="n"/>
      <c r="DX49" s="48" t="n"/>
      <c r="DY49" s="48" t="n"/>
      <c r="DZ49" s="48" t="n"/>
      <c r="EA49" s="48" t="n"/>
      <c r="EB49" s="48" t="n"/>
      <c r="EC49" s="48" t="n"/>
      <c r="ED49" s="48" t="n"/>
      <c r="EE49" s="48" t="n"/>
      <c r="EF49" s="48" t="n"/>
      <c r="EG49" s="48" t="n"/>
      <c r="EH49" s="48" t="n"/>
      <c r="EI49" s="35" t="inlineStr">
        <is>
          <t>Tidak ada masalah</t>
        </is>
      </c>
      <c r="EJ49" s="8" t="n">
        <v>0</v>
      </c>
      <c r="EK49" s="8" t="n">
        <v>0</v>
      </c>
      <c r="EL49" s="8" t="n">
        <v>0</v>
      </c>
      <c r="EM49" s="8" t="n">
        <v>1</v>
      </c>
      <c r="EN49" s="8" t="n">
        <v>0</v>
      </c>
      <c r="EO49" s="48" t="n"/>
      <c r="EP49" s="48" t="inlineStr">
        <is>
          <t>Ya, cukup jelas dan mudah diikuti</t>
        </is>
      </c>
      <c r="EQ49" s="48" t="inlineStr">
        <is>
          <t>Bukan pelatihan</t>
        </is>
      </c>
      <c r="ER49" s="48" t="inlineStr">
        <is>
          <t>Lainnya</t>
        </is>
      </c>
      <c r="ES49" s="8" t="n">
        <v>0</v>
      </c>
      <c r="ET49" s="8" t="n">
        <v>0</v>
      </c>
      <c r="EU49" s="8" t="n">
        <v>0</v>
      </c>
      <c r="EV49" s="8" t="n">
        <v>1</v>
      </c>
      <c r="EW49" s="48" t="inlineStr">
        <is>
          <t>Teman</t>
        </is>
      </c>
      <c r="EX49" s="48" t="inlineStr">
        <is>
          <t>Anggota keluarga - Laki-laki</t>
        </is>
      </c>
      <c r="EY49" s="8" t="n">
        <v>1</v>
      </c>
      <c r="EZ49" s="8" t="n">
        <v>0</v>
      </c>
      <c r="FA49" s="8" t="n">
        <v>0</v>
      </c>
      <c r="FB49" s="48" t="n"/>
      <c r="FC49" s="48" t="inlineStr">
        <is>
          <t>Jarang sekali</t>
        </is>
      </c>
      <c r="FD49" s="48" t="n"/>
      <c r="FE49" s="48" t="inlineStr">
        <is>
          <t>Mengetahui</t>
        </is>
      </c>
      <c r="FF49" s="48" t="inlineStr">
        <is>
          <t>Selalu (setiap hari)</t>
        </is>
      </c>
      <c r="FG49" s="48" t="inlineStr">
        <is>
          <t>Mengetahui</t>
        </is>
      </c>
      <c r="FH49" s="48" t="inlineStr">
        <is>
          <t>Sering (setiap minggu)</t>
        </is>
      </c>
      <c r="FI49" s="48" t="inlineStr">
        <is>
          <t>Mengetahui</t>
        </is>
      </c>
      <c r="FJ49" s="48" t="inlineStr">
        <is>
          <t>Selalu (setiap hari)</t>
        </is>
      </c>
      <c r="FK49" s="48" t="inlineStr">
        <is>
          <t>Mengetahui</t>
        </is>
      </c>
      <c r="FL49" s="48" t="inlineStr">
        <is>
          <t>Sering (setiap minggu)</t>
        </is>
      </c>
      <c r="FM49" s="48" t="inlineStr">
        <is>
          <t>Mengetahui</t>
        </is>
      </c>
      <c r="FN49" s="48" t="inlineStr">
        <is>
          <t>Sering (setiap minggu)</t>
        </is>
      </c>
      <c r="FO49" s="48" t="inlineStr">
        <is>
          <t>Mengetahui</t>
        </is>
      </c>
      <c r="FP49" s="48" t="inlineStr">
        <is>
          <t>Sering (setiap minggu)</t>
        </is>
      </c>
      <c r="FQ49" s="48" t="inlineStr">
        <is>
          <t>Mengetahui</t>
        </is>
      </c>
      <c r="FR49" s="48" t="inlineStr">
        <is>
          <t>Ya</t>
        </is>
      </c>
      <c r="FS49" s="48" t="inlineStr">
        <is>
          <t>Mengetahui</t>
        </is>
      </c>
      <c r="FT49" s="48" t="inlineStr">
        <is>
          <t>Ya, terkadang</t>
        </is>
      </c>
      <c r="FU49" s="48" t="inlineStr">
        <is>
          <t>Laki-laki dewasa</t>
        </is>
      </c>
      <c r="FV49" s="8" t="n">
        <v>1</v>
      </c>
      <c r="FW49" s="8" t="n">
        <v>0</v>
      </c>
      <c r="FX49" s="8" t="n">
        <v>0</v>
      </c>
      <c r="FY49" s="8" t="n">
        <v>0</v>
      </c>
      <c r="FZ49" s="48" t="inlineStr">
        <is>
          <t>Memahami</t>
        </is>
      </c>
      <c r="GA49" s="48" t="inlineStr">
        <is>
          <t>Teman/keluarga</t>
        </is>
      </c>
      <c r="GB49" s="8" t="n">
        <v>0</v>
      </c>
      <c r="GC49" s="8" t="n">
        <v>0</v>
      </c>
      <c r="GD49" s="8" t="n">
        <v>1</v>
      </c>
      <c r="GE49" s="8" t="n">
        <v>0</v>
      </c>
      <c r="GF49" s="48" t="n"/>
      <c r="GG49" s="48" t="inlineStr">
        <is>
          <t>Kadang-kadang</t>
        </is>
      </c>
      <c r="GH49" s="48" t="inlineStr">
        <is>
          <t>Tidak</t>
        </is>
      </c>
      <c r="GI49" s="48" t="n"/>
      <c r="GJ49" s="48" t="n"/>
      <c r="GK49" s="48" t="n"/>
      <c r="GL49" s="48" t="n"/>
      <c r="GM49" s="48" t="n"/>
      <c r="GN49" s="48" t="n"/>
      <c r="GO49" s="48" t="n"/>
      <c r="GP49" s="38" t="inlineStr">
        <is>
          <t>Sebagian</t>
        </is>
      </c>
      <c r="GQ49" s="48" t="inlineStr">
        <is>
          <t>LPG</t>
        </is>
      </c>
      <c r="GR49" s="8" t="n">
        <v>1</v>
      </c>
      <c r="GS49" s="8" t="n">
        <v>0</v>
      </c>
      <c r="GT49" s="8" t="n">
        <v>0</v>
      </c>
      <c r="GU49" s="8" t="n">
        <v>0</v>
      </c>
      <c r="GV49" s="8" t="n">
        <v>0</v>
      </c>
      <c r="GW49" s="8" t="n">
        <v>0</v>
      </c>
      <c r="GX49" s="8" t="n">
        <v>0</v>
      </c>
      <c r="GY49" s="48" t="n"/>
      <c r="GZ49" s="48" t="inlineStr">
        <is>
          <t>Ya</t>
        </is>
      </c>
      <c r="HA49" s="48" t="n"/>
      <c r="HB49" s="48" t="n"/>
      <c r="HC49" s="48" t="n"/>
      <c r="HD49" s="48" t="n"/>
      <c r="HE49" s="8" t="n">
        <v>6</v>
      </c>
      <c r="HF49" s="28" t="n">
        <v>38000</v>
      </c>
      <c r="HG49" s="8" t="n">
        <v>3</v>
      </c>
      <c r="HH49" s="8" t="n">
        <v>23000</v>
      </c>
      <c r="HI49" s="48" t="n"/>
      <c r="HJ49" s="48" t="n"/>
      <c r="HK49" s="48" t="n"/>
      <c r="HL49" s="48" t="n"/>
      <c r="HM49" s="48" t="n"/>
      <c r="HN49" s="48" t="n"/>
      <c r="HO49" s="48" t="n"/>
      <c r="HP49" s="48" t="n"/>
      <c r="HQ49" s="48" t="n"/>
      <c r="HR49" s="48" t="n"/>
      <c r="HS49" s="48" t="n"/>
      <c r="HT49" s="48" t="n"/>
      <c r="HU49" s="48" t="n"/>
      <c r="HV49" s="48" t="n"/>
      <c r="HW49" s="48" t="n"/>
      <c r="HX49" s="48" t="n"/>
      <c r="HY49" s="48" t="n"/>
      <c r="HZ49" s="48" t="n"/>
      <c r="IA49" s="39" t="n">
        <v>3</v>
      </c>
      <c r="IB49" s="39" t="n">
        <v>15</v>
      </c>
      <c r="IC49" s="48" t="n"/>
      <c r="ID49" s="48" t="n"/>
      <c r="IE49" s="48" t="n"/>
      <c r="IF49" s="48" t="n"/>
      <c r="IG49" s="48" t="n"/>
      <c r="IH49" s="48" t="n"/>
      <c r="II49" s="48" t="n"/>
      <c r="IJ49" s="48" t="n"/>
      <c r="IK49" s="48" t="inlineStr">
        <is>
          <t>30-50 kg</t>
        </is>
      </c>
      <c r="IL49" s="48" t="inlineStr">
        <is>
          <t>1-3 jam</t>
        </is>
      </c>
      <c r="IM49" s="48" t="inlineStr">
        <is>
          <t>Ya</t>
        </is>
      </c>
      <c r="IN49" s="48" t="inlineStr">
        <is>
          <t>Tidak</t>
        </is>
      </c>
      <c r="IO49" s="48" t="inlineStr">
        <is>
          <t>Lebih bersih</t>
        </is>
      </c>
      <c r="IP49" s="48" t="n"/>
      <c r="IQ49" s="48" t="inlineStr">
        <is>
          <t>Tidak pernah</t>
        </is>
      </c>
      <c r="IR49" s="48" t="n"/>
      <c r="IS49" s="48" t="n"/>
      <c r="IT49" s="48" t="n"/>
      <c r="IU49" s="48" t="n"/>
      <c r="IV49" s="48" t="n"/>
      <c r="IW49" s="48" t="n"/>
      <c r="IX49" s="48" t="n"/>
      <c r="IY49" s="48" t="n"/>
      <c r="IZ49" s="48" t="inlineStr">
        <is>
          <t>Tidak pernah</t>
        </is>
      </c>
      <c r="JA49" s="48" t="n"/>
      <c r="JB49" s="48" t="n"/>
      <c r="JC49" s="48" t="n"/>
      <c r="JD49" s="48" t="n"/>
      <c r="JE49" s="48" t="n"/>
      <c r="JF49" s="48" t="n"/>
      <c r="JG49" s="48" t="n"/>
      <c r="JH49" s="48" t="n"/>
      <c r="JI49" s="48" t="inlineStr">
        <is>
          <t>Tidak pernah</t>
        </is>
      </c>
      <c r="JJ49" s="48" t="n"/>
      <c r="JK49" s="48" t="n"/>
      <c r="JL49" s="48" t="n"/>
      <c r="JM49" s="48" t="n"/>
      <c r="JN49" s="48" t="n"/>
      <c r="JO49" s="48" t="n"/>
      <c r="JP49" s="48" t="n"/>
      <c r="JQ49" s="48" t="n"/>
      <c r="JR49" s="48" t="inlineStr">
        <is>
          <t>Tidak pernah</t>
        </is>
      </c>
      <c r="JS49" s="48" t="n"/>
      <c r="JT49" s="48" t="n"/>
      <c r="JU49" s="48" t="n"/>
      <c r="JV49" s="48" t="n"/>
      <c r="JW49" s="48" t="n"/>
      <c r="JX49" s="48" t="n"/>
      <c r="JY49" s="48" t="n"/>
      <c r="JZ49" s="48" t="n"/>
      <c r="KA49" s="48" t="inlineStr">
        <is>
          <t>Tidak pernah</t>
        </is>
      </c>
      <c r="KB49" s="48" t="n"/>
      <c r="KC49" s="48" t="n"/>
      <c r="KD49" s="48" t="n"/>
      <c r="KE49" s="48" t="n"/>
      <c r="KF49" s="48" t="n"/>
      <c r="KG49" s="48" t="n"/>
      <c r="KH49" s="48" t="n"/>
      <c r="KI49" s="48" t="n"/>
      <c r="KJ49" s="48" t="inlineStr">
        <is>
          <t>Tidak pernah</t>
        </is>
      </c>
      <c r="KK49" s="48" t="n"/>
      <c r="KL49" s="48" t="n"/>
      <c r="KM49" s="48" t="n"/>
      <c r="KN49" s="48" t="n"/>
      <c r="KO49" s="48" t="n"/>
      <c r="KP49" s="48" t="n"/>
      <c r="KQ49" s="48" t="n"/>
      <c r="KR49" s="48" t="n"/>
      <c r="KS49" s="48" t="inlineStr">
        <is>
          <t>Cukup membaik</t>
        </is>
      </c>
      <c r="KT49" s="48" t="inlineStr">
        <is>
          <t>0-1 kali</t>
        </is>
      </c>
      <c r="KU49" s="48" t="inlineStr">
        <is>
          <t>0-1 kali</t>
        </is>
      </c>
      <c r="KV49" s="48" t="inlineStr">
        <is>
          <t>Tidak ada</t>
        </is>
      </c>
      <c r="KW49" s="8" t="n">
        <v>0</v>
      </c>
      <c r="KX49" s="8" t="n">
        <v>0</v>
      </c>
      <c r="KY49" s="8" t="n">
        <v>0</v>
      </c>
      <c r="KZ49" s="8" t="n">
        <v>1</v>
      </c>
      <c r="LA49" s="48" t="inlineStr">
        <is>
          <t>Cukup membaik</t>
        </is>
      </c>
      <c r="LB49" s="48" t="inlineStr">
        <is>
          <t>Cukup membaik</t>
        </is>
      </c>
      <c r="LC49" s="8" t="n">
        <v>6</v>
      </c>
      <c r="LD49" s="8" t="n">
        <v>2</v>
      </c>
      <c r="LE49" s="8" t="n">
        <v>0</v>
      </c>
      <c r="LF49" s="8" t="n">
        <v>0</v>
      </c>
      <c r="LG49" s="48" t="inlineStr">
        <is>
          <t>Tidak</t>
        </is>
      </c>
      <c r="LH49" s="48" t="n"/>
      <c r="LI49" s="8" t="n">
        <v>0</v>
      </c>
      <c r="LJ49" s="48" t="inlineStr">
        <is>
          <t>Lainnya</t>
        </is>
      </c>
      <c r="LK49" s="8" t="n">
        <v>0</v>
      </c>
      <c r="LL49" s="8" t="n">
        <v>0</v>
      </c>
      <c r="LM49" s="8" t="n">
        <v>0</v>
      </c>
      <c r="LN49" s="8" t="n">
        <v>0</v>
      </c>
      <c r="LO49" s="8" t="n">
        <v>0</v>
      </c>
      <c r="LP49" s="8" t="n">
        <v>0</v>
      </c>
      <c r="LQ49" s="8" t="n">
        <v>1</v>
      </c>
      <c r="LR49" s="11" t="inlineStr">
        <is>
          <t>Tidak ada peningkatan pendapatan</t>
        </is>
      </c>
      <c r="LS49" s="8" t="n">
        <v>15</v>
      </c>
      <c r="LT49" s="8" t="n">
        <v>0</v>
      </c>
      <c r="LU49" s="8" t="n">
        <v>0</v>
      </c>
      <c r="LV49" s="8" t="n">
        <v>5</v>
      </c>
      <c r="LW49" s="8" t="n">
        <v>0</v>
      </c>
      <c r="LX49" s="8" t="n">
        <v>0</v>
      </c>
      <c r="LY49" s="8" t="n">
        <v>10</v>
      </c>
      <c r="LZ49" s="8" t="n">
        <v>0</v>
      </c>
      <c r="MA49" s="8" t="n">
        <v>0</v>
      </c>
      <c r="MB49" s="48" t="inlineStr">
        <is>
          <t>Tidak</t>
        </is>
      </c>
      <c r="MC49" s="8" t="n">
        <v>0</v>
      </c>
      <c r="MD49" s="8" t="n">
        <v>0</v>
      </c>
      <c r="ME49" s="8" t="n">
        <v>0</v>
      </c>
      <c r="MF49" s="8" t="n">
        <v>0</v>
      </c>
      <c r="MG49" s="8" t="n">
        <v>0</v>
      </c>
      <c r="MH49" s="8" t="n">
        <v>0</v>
      </c>
      <c r="MI49" s="48" t="n"/>
      <c r="MJ49" s="48" t="n"/>
      <c r="MK49" s="48" t="n"/>
      <c r="ML49" s="48" t="n"/>
      <c r="MM49" s="48" t="n"/>
      <c r="MN49" s="48" t="n"/>
      <c r="MO49" s="48" t="n"/>
      <c r="MP49" s="48" t="n"/>
      <c r="MQ49" s="48" t="n"/>
      <c r="MR49" s="17" t="inlineStr">
        <is>
          <t>Tidak ada waktu yang dihemat</t>
        </is>
      </c>
      <c r="MS49" s="48" t="n"/>
      <c r="MT49" s="48" t="inlineStr">
        <is>
          <t>Tidak ada waktu yang dihemat</t>
        </is>
      </c>
      <c r="MU49" s="48" t="inlineStr">
        <is>
          <t>Tidak</t>
        </is>
      </c>
      <c r="MV49" s="48" t="n"/>
      <c r="MW49" s="48" t="n"/>
      <c r="MX49" s="48" t="n"/>
      <c r="MY49" s="48" t="n"/>
      <c r="MZ49" s="48" t="n"/>
      <c r="NA49" s="48" t="n"/>
      <c r="NB49" s="48" t="n"/>
      <c r="NC49" s="48" t="n"/>
      <c r="ND49" s="48" t="n"/>
      <c r="NE49" s="48" t="n"/>
      <c r="NF49" s="48" t="n"/>
      <c r="NG49" s="48" t="n"/>
      <c r="NH49" s="48" t="n"/>
      <c r="NI49" s="48" t="n"/>
      <c r="NJ49" s="48" t="n"/>
      <c r="NK49" s="48" t="n"/>
      <c r="NL49" s="48" t="inlineStr">
        <is>
          <t>Ya</t>
        </is>
      </c>
      <c r="NM49" s="48" t="inlineStr">
        <is>
          <t>100% dana hibah</t>
        </is>
      </c>
      <c r="NN49" s="17" t="inlineStr">
        <is>
          <t>0 (100% sumber pembiayaan dari hibah)</t>
        </is>
      </c>
      <c r="NO49" s="17" t="inlineStr">
        <is>
          <t>Yayasan Rumah Energi atau BIRU</t>
        </is>
      </c>
      <c r="NP49" s="48" t="n"/>
      <c r="NQ49" s="48" t="n"/>
      <c r="NR49" s="48" t="n"/>
      <c r="NS49" s="48" t="n"/>
      <c r="NT49" s="48" t="n"/>
      <c r="NU49" s="48" t="n"/>
      <c r="NV49" s="48" t="n"/>
      <c r="NW49" s="48" t="n"/>
      <c r="NX49" s="48" t="inlineStr">
        <is>
          <t>Sedikit meningkat</t>
        </is>
      </c>
      <c r="NY49" s="8" t="n">
        <v>60</v>
      </c>
      <c r="NZ49" s="8" t="n">
        <v>5</v>
      </c>
      <c r="OA49" s="8" t="n">
        <v>0</v>
      </c>
      <c r="OB49" s="8" t="n">
        <v>0</v>
      </c>
      <c r="OC49" s="8" t="n">
        <v>20</v>
      </c>
      <c r="OD49" s="8" t="n">
        <v>0</v>
      </c>
      <c r="OE49" s="48" t="inlineStr">
        <is>
          <t>Lebih baik</t>
        </is>
      </c>
      <c r="OF49" s="48" t="inlineStr">
        <is>
          <t>Lebih baik (beda waktu memasak 5-30 menit, ATAU tidak lagi ada rasa/bau makanan yang berubah, ATAU alasan lainnya)</t>
        </is>
      </c>
      <c r="OG49" s="48" t="inlineStr">
        <is>
          <t>Ya</t>
        </is>
      </c>
      <c r="OH49" s="28" t="n">
        <v>0</v>
      </c>
      <c r="OI49" s="28" t="n">
        <v>0</v>
      </c>
      <c r="OJ49" s="28" t="n">
        <v>0</v>
      </c>
      <c r="OK49" s="28" t="n">
        <v>0</v>
      </c>
      <c r="OL49" s="28" t="n">
        <v>0</v>
      </c>
      <c r="OM49" s="28" t="n">
        <v>0</v>
      </c>
      <c r="ON49" s="28" t="n">
        <v>0</v>
      </c>
      <c r="OO49" s="28" t="n">
        <v>0</v>
      </c>
      <c r="OP49" s="48">
        <f>VLOOKUP(AG49,'BUS 2'!$G$1:$CU$424,2,0)</f>
        <v/>
      </c>
      <c r="OQ49" s="8">
        <f>VLOOKUP(AG49,'BUS 2'!$G$1:$CU$424,3,0)</f>
        <v/>
      </c>
      <c r="OR49" s="8">
        <f>VLOOKUP(AG49,'BUS 2'!$G$1:$CU$424,4,0)</f>
        <v/>
      </c>
      <c r="OS49" s="8">
        <f>VLOOKUP(AG49,'BUS 2'!$G$1:$CU$424,5,0)</f>
        <v/>
      </c>
      <c r="OT49" s="8">
        <f>VLOOKUP(AG49,'BUS 2'!$G$1:$CU$424,6,0)</f>
        <v/>
      </c>
      <c r="OU49" s="8">
        <f>VLOOKUP(AG49,'BUS 2'!$G$1:$CU$424,7,0)</f>
        <v/>
      </c>
      <c r="OV49" s="8">
        <f>VLOOKUP(AG49,'BUS 2'!$G$1:$CU$424,8,0)</f>
        <v/>
      </c>
      <c r="OW49" s="8">
        <f>VLOOKUP(AG49,'BUS 2'!$G$1:$CU$424,9,0)</f>
        <v/>
      </c>
      <c r="OX49" s="8">
        <f>VLOOKUP(AG49,'BUS 2'!$G$1:$CU$424,10,0)</f>
        <v/>
      </c>
      <c r="OY49" s="8">
        <f>VLOOKUP(AG49,'BUS 2'!$G$1:$CU$424,11,0)</f>
        <v/>
      </c>
      <c r="OZ49" s="8">
        <f>VLOOKUP(AG49,'BUS 2'!$G$1:$CU$424,12,0)</f>
        <v/>
      </c>
      <c r="PA49" s="8">
        <f>VLOOKUP(AG49,'BUS 2'!$G$1:$CU$424,13,0)</f>
        <v/>
      </c>
      <c r="PB49" s="8">
        <f>VLOOKUP(AG49,'BUS 2'!$G$1:$CU$424,14,0)</f>
        <v/>
      </c>
      <c r="PC49" s="8">
        <f>VLOOKUP(AG49,'BUS 2'!$G$1:$CU$424,15,0)</f>
        <v/>
      </c>
      <c r="PD49" s="8">
        <f>VLOOKUP(AG49,'BUS 2'!$G$1:$CU$424,16,0)</f>
        <v/>
      </c>
      <c r="PE49" s="8">
        <f>VLOOKUP(AG49,'BUS 2'!$G$1:$CU$424,17,0)</f>
        <v/>
      </c>
      <c r="PF49" s="8">
        <f>VLOOKUP(AG49,'BUS 2'!$G$1:$CU$424,18,0)</f>
        <v/>
      </c>
      <c r="PG49" s="8">
        <f>VLOOKUP(AG49,'BUS 2'!$G$1:$CU$424,19,0)</f>
        <v/>
      </c>
      <c r="PH49" s="8">
        <f>VLOOKUP(AG49,'BUS 2'!$G$1:$CU$424,20,0)</f>
        <v/>
      </c>
      <c r="PI49" s="8">
        <f>VLOOKUP(AG49,'BUS 2'!$G$1:$CU$424,21,0)</f>
        <v/>
      </c>
      <c r="PJ49" s="8">
        <f>VLOOKUP(AG49,'BUS 2'!$G$1:$CU$424,22,0)</f>
        <v/>
      </c>
      <c r="PK49" s="8">
        <f>VLOOKUP(AG49,'BUS 2'!$G$1:$CU$424,23,0)</f>
        <v/>
      </c>
      <c r="PL49" s="8">
        <f>VLOOKUP(AG49,'BUS 2'!$G$1:$CU$424,24,0)</f>
        <v/>
      </c>
      <c r="PM49" s="8">
        <f>VLOOKUP(AG49,'BUS 2'!$G$1:$CU$424,25,0)</f>
        <v/>
      </c>
      <c r="PN49" s="8">
        <f>VLOOKUP(AG49,'BUS 2'!$G$1:$CU$424,26,0)</f>
        <v/>
      </c>
      <c r="PO49" s="8">
        <f>VLOOKUP(AG49,'BUS 2'!$G$1:$CU$424,27,0)</f>
        <v/>
      </c>
      <c r="PP49" s="8">
        <f>VLOOKUP(AG49,'BUS 2'!$G$1:$CU$424,28,0)</f>
        <v/>
      </c>
      <c r="PQ49" s="8">
        <f>VLOOKUP(AG49,'BUS 2'!$G$1:$CU$424,29,0)</f>
        <v/>
      </c>
      <c r="PR49" s="8">
        <f>VLOOKUP(AG49,'BUS 2'!$G$1:$CU$424,30,0)</f>
        <v/>
      </c>
      <c r="PS49" s="8">
        <f>VLOOKUP(AG49,'BUS 2'!$G$1:$CU$424,31,0)</f>
        <v/>
      </c>
      <c r="PT49" s="48" t="inlineStr">
        <is>
          <t>1-Disebarkan ke lahan terbuka</t>
        </is>
      </c>
      <c r="PU49" s="8" t="n">
        <v>0</v>
      </c>
      <c r="PV49" s="8" t="n">
        <v>0</v>
      </c>
      <c r="PW49" s="8" t="n">
        <v>0</v>
      </c>
      <c r="PX49" s="8" t="n">
        <v>0</v>
      </c>
      <c r="PY49" s="8" t="n">
        <v>0</v>
      </c>
      <c r="PZ49" s="8" t="n">
        <v>1</v>
      </c>
      <c r="QA49" s="8" t="n">
        <v>0</v>
      </c>
      <c r="QB49" s="8" t="n">
        <v>0</v>
      </c>
      <c r="QC49" s="8" t="n">
        <v>0</v>
      </c>
      <c r="QD49" s="48" t="n"/>
      <c r="QE49" s="36" t="n"/>
      <c r="QF49" s="35" t="n"/>
      <c r="QG49" s="35" t="n"/>
      <c r="QH49" s="35" t="n"/>
      <c r="QI49" s="35" t="n"/>
      <c r="QJ49" s="35" t="n"/>
      <c r="QK49" s="36" t="n"/>
      <c r="QL49" s="36" t="n"/>
      <c r="QM49" s="36" t="n"/>
      <c r="QN49" s="36" t="n"/>
      <c r="QO49" s="36" t="n"/>
      <c r="QP49" s="36" t="n"/>
      <c r="QQ49" s="36" t="n"/>
      <c r="QR49" s="36" t="n"/>
      <c r="QS49" s="36" t="n"/>
      <c r="QT49" s="36" t="n"/>
      <c r="QU49" s="36" t="n"/>
      <c r="QV49" s="36" t="n"/>
      <c r="QW49" s="35" t="n"/>
      <c r="QX49" s="35" t="n"/>
      <c r="QY49" s="35" t="n"/>
      <c r="QZ49" s="35" t="n"/>
      <c r="RA49" s="35" t="n"/>
      <c r="RB49" s="36" t="n"/>
      <c r="RC49" s="36" t="n"/>
      <c r="RD49" s="36" t="n"/>
      <c r="RE49" s="36" t="n"/>
      <c r="RF49" s="36" t="n"/>
      <c r="RG49" s="48" t="n"/>
      <c r="RH49" s="35" t="n"/>
      <c r="RI49" s="35" t="n"/>
      <c r="RJ49" s="35" t="n"/>
      <c r="RK49" s="35" t="n"/>
      <c r="RL49" s="35" t="n"/>
      <c r="RM49" s="48" t="n"/>
      <c r="RN49" s="48" t="n"/>
      <c r="RO49" s="48" t="n"/>
      <c r="RP49" s="48" t="n"/>
      <c r="RQ49" s="48" t="n"/>
      <c r="RR49" s="48" t="n"/>
      <c r="RS49" s="35" t="n"/>
      <c r="RT49" s="35" t="n"/>
      <c r="RU49" s="35" t="n"/>
      <c r="RV49" s="35" t="n"/>
      <c r="RW49" s="35" t="n"/>
      <c r="RX49" s="48" t="n"/>
      <c r="RY49" s="48" t="n"/>
      <c r="RZ49" s="48" t="n"/>
      <c r="SA49" s="48" t="n"/>
      <c r="SB49" s="48" t="n"/>
      <c r="SC49" s="48" t="n"/>
      <c r="SD49" s="35" t="n"/>
      <c r="SE49" s="35" t="n"/>
      <c r="SF49" s="35" t="n"/>
      <c r="SG49" s="35" t="n"/>
      <c r="SH49" s="35" t="n"/>
      <c r="SI49" s="48" t="n"/>
      <c r="SJ49" s="48" t="n"/>
      <c r="SK49" s="48" t="n"/>
      <c r="SL49" s="48" t="n"/>
      <c r="SM49" s="48" t="n"/>
      <c r="SN49" s="48" t="n"/>
      <c r="SO49" s="35" t="n"/>
      <c r="SP49" s="35" t="n"/>
      <c r="SQ49" s="35" t="n"/>
      <c r="SR49" s="35" t="n"/>
      <c r="SS49" s="35" t="n"/>
      <c r="ST49" s="48" t="n"/>
      <c r="SU49" s="48" t="n"/>
      <c r="SV49" s="48" t="n"/>
      <c r="SW49" s="48" t="n"/>
      <c r="SX49" s="48" t="n"/>
      <c r="SY49" s="8">
        <f>VLOOKUP(AG49,'BUS 2'!$G$1:$CU$424,33,0)</f>
        <v/>
      </c>
      <c r="SZ49" s="48">
        <f>VLOOKUP(AG49,'BUS 2'!$G$1:$CU$424,34,0)</f>
        <v/>
      </c>
      <c r="TA49" s="48">
        <f>VLOOKUP(AG49,'BUS 2'!$G$1:$CU$424,35,0)</f>
        <v/>
      </c>
      <c r="TB49" s="48">
        <f>VLOOKUP(AG49,'BUS 2'!$G$1:$CU$424,36,0)</f>
        <v/>
      </c>
      <c r="TC49" s="48">
        <f>VLOOKUP(AG49,'BUS 2'!$G$1:$CU$424,37,0)</f>
        <v/>
      </c>
      <c r="TD49" s="48">
        <f>VLOOKUP(AG49,'BUS 2'!$G$1:$CU$424,38,0)</f>
        <v/>
      </c>
      <c r="TE49" s="48">
        <f>VLOOKUP(AG49,'BUS 2'!$G$1:$CU$424,39,0)</f>
        <v/>
      </c>
      <c r="TF49" s="48">
        <f>VLOOKUP(AG49,'BUS 2'!$G$1:$CU$424,40,0)</f>
        <v/>
      </c>
      <c r="TG49" s="8">
        <f>VLOOKUP(AG49,'BUS 2'!$G$1:$CU$424,42,0)</f>
        <v/>
      </c>
      <c r="TH49" s="8">
        <f>VLOOKUP(AG49,'BUS 2'!$G$1:$CU$424,43,0)</f>
        <v/>
      </c>
      <c r="TI49" s="8">
        <f>VLOOKUP(AG49,'BUS 2'!$G$1:$CU$424,44,0)</f>
        <v/>
      </c>
      <c r="TJ49" s="8">
        <f>VLOOKUP(AG49,'BUS 2'!$G$1:$CU$424,45,0)</f>
        <v/>
      </c>
      <c r="TK49" s="8">
        <f>VLOOKUP(AG49,'BUS 2'!$G$1:$CU$424,46,0)</f>
        <v/>
      </c>
      <c r="TL49" s="8">
        <f>VLOOKUP(AG49,'BUS 2'!$G$1:$CU$424,47,0)</f>
        <v/>
      </c>
      <c r="TM49" s="8">
        <f>VLOOKUP(AG49,'BUS 2'!$G$1:$CU$424,48,0)</f>
        <v/>
      </c>
      <c r="TN49" s="8">
        <f>VLOOKUP(AG49,'BUS 2'!$G$1:$CU$424,49,0)</f>
        <v/>
      </c>
      <c r="TO49" s="8">
        <f>VLOOKUP(AG49,'BUS 2'!$G$1:$CU$424,50,0)</f>
        <v/>
      </c>
      <c r="TP49" s="8">
        <f>VLOOKUP(AG49,'BUS 2'!$G$1:$CU$424,51,0)</f>
        <v/>
      </c>
      <c r="TQ49" s="8">
        <f>VLOOKUP(AG49,'BUS 2'!$G$1:$CU$424,52,0)</f>
        <v/>
      </c>
      <c r="TR49" s="8">
        <f>VLOOKUP(AG49,'BUS 2'!$G$1:$CU$424,53,0)</f>
        <v/>
      </c>
      <c r="TS49" s="48">
        <f>VLOOKUP(AG49,'BUS 2'!$G$1:$CU$424,54,0)</f>
        <v/>
      </c>
      <c r="TT49" s="48">
        <f>VLOOKUP(AG49,'BUS 2'!$G$1:$CU$424,55,0)</f>
        <v/>
      </c>
      <c r="TU49" s="48">
        <f>VLOOKUP(AG49,'BUS 2'!$G$1:$CU$424,56,0)</f>
        <v/>
      </c>
      <c r="TV49" s="48">
        <f>VLOOKUP(AG49,'BUS 2'!$G$1:$CU$424,57,0)</f>
        <v/>
      </c>
      <c r="TW49" s="48">
        <f>VLOOKUP(AG49,'BUS 2'!$G$1:$CU$424,58,0)</f>
        <v/>
      </c>
      <c r="TX49" s="48">
        <f>VLOOKUP(AG49,'BUS 2'!$G$1:$CU$424,59,0)</f>
        <v/>
      </c>
      <c r="TY49" s="48">
        <f>VLOOKUP(AG49,'BUS 2'!$G$1:$CU$424,60,0)</f>
        <v/>
      </c>
      <c r="TZ49" s="48">
        <f>VLOOKUP(AG49,'BUS 2'!$G$1:$CU$424,61,0)</f>
        <v/>
      </c>
      <c r="UA49" s="48">
        <f>VLOOKUP(AG49,'BUS 2'!$G$1:$CU$424,62,0)</f>
        <v/>
      </c>
      <c r="UB49" s="48">
        <f>VLOOKUP(AG49,'BUS 2'!$G$1:$CU$424,63,0)</f>
        <v/>
      </c>
      <c r="UC49" s="48">
        <f>VLOOKUP(AG49,'BUS 2'!$G$1:$CU$424,64,0)</f>
        <v/>
      </c>
      <c r="UD49" s="48">
        <f>VLOOKUP(AG49,'BUS 2'!$G$1:$CU$424,65,0)</f>
        <v/>
      </c>
      <c r="UE49" s="48">
        <f>VLOOKUP(AG49,'BUS 2'!$G$1:$CU$424,66,0)</f>
        <v/>
      </c>
      <c r="UF49" s="48">
        <f>VLOOKUP(AG49,'BUS 2'!$G$1:$CU$424,67,0)</f>
        <v/>
      </c>
      <c r="UG49" s="48">
        <f>VLOOKUP(AG49,'BUS 2'!$G$1:$CU$424,68,0)</f>
        <v/>
      </c>
      <c r="UH49" s="48">
        <f>VLOOKUP(AG49,'BUS 2'!$G$1:$CU$424,69,0)</f>
        <v/>
      </c>
      <c r="UI49" s="48">
        <f>VLOOKUP(AG49,'BUS 2'!$G$1:$CU$424,70,0)</f>
        <v/>
      </c>
      <c r="UJ49" s="48">
        <f>VLOOKUP(AG49,'BUS 2'!$G$1:$CU$424,71,0)</f>
        <v/>
      </c>
      <c r="UK49" s="48">
        <f>VLOOKUP(AG49,'BUS 2'!$G$1:$CU$424,72,0)</f>
        <v/>
      </c>
      <c r="UL49" s="48">
        <f>VLOOKUP(AG49,'BUS 2'!$G$1:$CU$424,73,0)</f>
        <v/>
      </c>
      <c r="UM49" s="48">
        <f>VLOOKUP(AG49,'BUS 2'!$G$1:$CU$424,74,0)</f>
        <v/>
      </c>
      <c r="UN49" s="48">
        <f>VLOOKUP(AG49,'BUS 2'!$G$1:$CU$424,75,0)</f>
        <v/>
      </c>
      <c r="UO49" s="48">
        <f>VLOOKUP(AG49,'BUS 2'!$G$1:$CU$424,76,0)</f>
        <v/>
      </c>
      <c r="UP49" s="48">
        <f>VLOOKUP(AG49,'BUS 2'!$G$1:$CU$424,77,0)</f>
        <v/>
      </c>
      <c r="UQ49" s="48">
        <f>VLOOKUP(AG49,'BUS 2'!$G$1:$CU$424,78,0)</f>
        <v/>
      </c>
      <c r="UR49" s="48">
        <f>VLOOKUP(AG49,'BUS 2'!$G$1:$CU$424,79,0)</f>
        <v/>
      </c>
      <c r="US49" s="48">
        <f>VLOOKUP(AG49,'BUS 2'!$G$1:$CU$424,80,0)</f>
        <v/>
      </c>
      <c r="UT49" s="48">
        <f>VLOOKUP(AG49,'BUS 2'!$G$1:$CU$424,81,0)</f>
        <v/>
      </c>
      <c r="UU49" s="48" t="n"/>
      <c r="UV49" s="48" t="n"/>
      <c r="UW49" s="48" t="n"/>
      <c r="UX49" s="48" t="n"/>
      <c r="UY49" s="48" t="n"/>
      <c r="UZ49" s="48" t="n"/>
      <c r="VA49" s="48" t="n"/>
      <c r="VB49" s="48" t="n"/>
      <c r="VC49" s="48" t="n"/>
      <c r="VD49" s="48" t="n"/>
      <c r="VE49" s="48" t="n"/>
      <c r="VF49" s="48" t="n"/>
      <c r="VG49" s="48" t="n"/>
      <c r="VH49" s="48" t="n"/>
      <c r="VI49" s="48" t="n"/>
      <c r="VJ49" s="48" t="n"/>
      <c r="VK49" s="48" t="n"/>
      <c r="VL49" s="48" t="n"/>
      <c r="VM49" s="48" t="n"/>
      <c r="VN49" s="48" t="n"/>
      <c r="VO49" s="48" t="n"/>
      <c r="VP49" s="48" t="n"/>
      <c r="VQ49" s="48" t="n"/>
      <c r="VR49" s="48" t="n"/>
      <c r="VS49" s="48" t="n"/>
      <c r="VT49" s="48" t="n"/>
      <c r="VU49" s="48" t="n"/>
      <c r="VV49" s="48" t="n"/>
      <c r="VW49" s="48" t="n"/>
      <c r="VX49" s="48" t="n"/>
      <c r="VY49" s="48" t="n"/>
      <c r="VZ49" s="48" t="n"/>
      <c r="WA49" s="48" t="n"/>
      <c r="WB49" s="48" t="n"/>
      <c r="WC49" s="48" t="n"/>
      <c r="WD49" s="48" t="n"/>
      <c r="WE49" s="48" t="n"/>
      <c r="WF49" s="48" t="n"/>
      <c r="WG49" s="48" t="n"/>
      <c r="WH49" s="48" t="n"/>
      <c r="WI49" s="48" t="n"/>
      <c r="WJ49" s="48" t="n"/>
      <c r="WK49" s="48" t="n"/>
      <c r="WL49" s="48" t="n"/>
      <c r="WM49" s="48" t="n"/>
      <c r="WN49" s="48" t="n"/>
      <c r="WO49" s="48" t="n"/>
      <c r="WP49" s="48" t="n"/>
      <c r="WQ49" s="48" t="n"/>
      <c r="WR49" s="48" t="n"/>
      <c r="WS49" s="48" t="n"/>
      <c r="WT49" s="48" t="n"/>
      <c r="WU49" s="48" t="n"/>
      <c r="WV49" s="48" t="n"/>
      <c r="WW49" s="48" t="n"/>
      <c r="WX49" s="48" t="n"/>
      <c r="WY49" s="48" t="n"/>
      <c r="WZ49" s="48" t="n"/>
      <c r="XA49" s="48" t="n"/>
      <c r="XB49" s="48" t="n"/>
      <c r="XC49" s="48" t="n"/>
      <c r="XD49" s="48" t="n"/>
      <c r="XE49" s="48" t="n"/>
      <c r="XF49" s="48" t="n"/>
      <c r="XG49" s="48" t="n"/>
      <c r="XH49" s="48" t="n"/>
      <c r="XI49" s="48" t="n"/>
      <c r="XJ49" s="48" t="n"/>
      <c r="XK49" s="48" t="n"/>
      <c r="XL49" s="48" t="n"/>
      <c r="XM49" s="48" t="n"/>
      <c r="XN49" s="48" t="n"/>
      <c r="XO49" s="48" t="n"/>
      <c r="XP49" s="48" t="n"/>
      <c r="XQ49" s="48" t="n"/>
      <c r="XR49" s="48" t="n"/>
      <c r="XS49" s="48" t="n"/>
      <c r="XT49" s="48" t="n"/>
      <c r="XU49" s="48" t="n"/>
      <c r="XV49" s="48" t="n"/>
      <c r="XW49" s="48" t="n"/>
      <c r="XX49" s="48" t="n"/>
      <c r="XY49" s="48" t="n"/>
      <c r="XZ49" s="48" t="n"/>
      <c r="YA49" s="48" t="n"/>
      <c r="YB49" s="48" t="n"/>
      <c r="YC49" s="48" t="n"/>
      <c r="YD49" s="48" t="n"/>
      <c r="YE49" s="48" t="n"/>
      <c r="YF49" s="48" t="n"/>
      <c r="YG49" s="48" t="n"/>
      <c r="YH49" s="48" t="n"/>
      <c r="YI49" s="48" t="n"/>
      <c r="YJ49" s="48" t="n"/>
      <c r="YK49" s="48" t="n"/>
      <c r="YL49" s="48" t="n"/>
      <c r="YM49" s="48" t="n"/>
      <c r="YN49" s="48" t="n"/>
      <c r="YO49" s="48" t="n"/>
      <c r="YP49" s="48" t="n"/>
      <c r="YQ49" s="48" t="n"/>
      <c r="YR49" s="48" t="n"/>
      <c r="YS49" s="48" t="n"/>
      <c r="YT49" s="48" t="n"/>
      <c r="YU49" s="48" t="n"/>
      <c r="YV49" s="48" t="n"/>
      <c r="YW49" s="48" t="n"/>
      <c r="YX49" s="48" t="n"/>
      <c r="YY49" s="48" t="n"/>
      <c r="YZ49" s="48" t="n"/>
      <c r="ZA49" s="48" t="n"/>
      <c r="ZB49" s="48" t="n"/>
      <c r="ZC49" s="48" t="n"/>
      <c r="ZD49" s="48" t="n"/>
      <c r="ZE49" s="48" t="n"/>
      <c r="ZF49" s="48" t="n"/>
      <c r="ZG49" s="48" t="n"/>
      <c r="ZH49" s="48" t="n"/>
      <c r="ZI49" s="48" t="n"/>
      <c r="ZJ49" s="48" t="n"/>
      <c r="ZK49" s="48" t="n"/>
      <c r="ZL49" s="48" t="n"/>
      <c r="ZM49" s="48" t="n"/>
      <c r="ZN49" s="48" t="n"/>
      <c r="ZO49" s="48" t="n"/>
      <c r="ZP49" s="48" t="n"/>
      <c r="ZQ49" s="48" t="n"/>
      <c r="ZR49" s="48" t="n"/>
      <c r="ZS49" s="48" t="n"/>
      <c r="ZT49" s="48" t="n"/>
      <c r="ZU49" s="48" t="n"/>
      <c r="ZV49" s="48" t="n"/>
      <c r="ZW49" s="48" t="n"/>
      <c r="ZX49" s="48" t="n"/>
      <c r="ZY49" s="48" t="n"/>
      <c r="ZZ49" s="48" t="n"/>
      <c r="AAA49" s="48" t="n"/>
      <c r="AAB49" s="48" t="n"/>
      <c r="AAC49" s="48" t="n"/>
      <c r="AAD49" s="48" t="n"/>
      <c r="AAE49" s="48" t="n"/>
      <c r="AAF49" s="48" t="n"/>
      <c r="AAG49" s="48" t="n"/>
      <c r="AAH49" s="48" t="n"/>
      <c r="AAI49" s="48" t="n"/>
      <c r="AAJ49" s="48" t="n"/>
      <c r="AAK49" s="48" t="n"/>
      <c r="AAL49" s="48" t="inlineStr">
        <is>
          <t>Tidak</t>
        </is>
      </c>
      <c r="AAM49" s="48" t="n"/>
      <c r="AAN49" s="48" t="n"/>
      <c r="AAO49" s="48" t="n"/>
      <c r="AAP49" s="48" t="n"/>
      <c r="AAQ49" s="48" t="n"/>
      <c r="AAR49" s="48" t="inlineStr">
        <is>
          <t>Tidak</t>
        </is>
      </c>
      <c r="AAS49" s="48" t="inlineStr">
        <is>
          <t>Tidak pasti/ragu-ragu</t>
        </is>
      </c>
      <c r="AAT49" s="48" t="inlineStr">
        <is>
          <t>Didiamkan saja/dibiarkan di tempatnya (di bak/kolam penampung slurry)</t>
        </is>
      </c>
      <c r="AAU49" s="8" t="n">
        <v>0</v>
      </c>
      <c r="AAV49" s="8" t="n">
        <v>0</v>
      </c>
      <c r="AAW49" s="8" t="n">
        <v>0</v>
      </c>
      <c r="AAX49" s="8" t="n">
        <v>0</v>
      </c>
      <c r="AAY49" s="8" t="n">
        <v>0</v>
      </c>
      <c r="AAZ49" s="8" t="n">
        <v>1</v>
      </c>
      <c r="ABA49" s="8" t="n">
        <v>0</v>
      </c>
      <c r="ABB49" s="48" t="n"/>
      <c r="ABC49" s="48" t="n"/>
      <c r="ABD49" s="48" t="n"/>
      <c r="ABE49" s="48" t="n"/>
      <c r="ABF49" s="48" t="n"/>
      <c r="ABG49" s="48" t="n"/>
      <c r="ABH49" s="48" t="n"/>
      <c r="ABI49" s="48" t="n"/>
      <c r="ABJ49" s="48" t="n"/>
      <c r="ABK49" s="48" t="n"/>
      <c r="ABL49" s="48" t="n"/>
      <c r="ABM49" s="48" t="n"/>
      <c r="ABN49" s="48" t="n"/>
      <c r="ABO49" s="48" t="n"/>
      <c r="ABP49" s="48" t="n"/>
      <c r="ABQ49" s="48" t="n"/>
      <c r="ABR49" s="48" t="n"/>
      <c r="ABS49" s="48" t="n"/>
      <c r="ABT49" s="48" t="n"/>
      <c r="ABU49" s="48" t="n"/>
      <c r="ABV49" s="48" t="n"/>
      <c r="ABW49" s="48" t="n"/>
      <c r="ABX49" s="48" t="n"/>
      <c r="ABY49" s="48" t="n"/>
      <c r="ABZ49" s="48" t="n"/>
      <c r="ACA49" s="48" t="n"/>
      <c r="ACB49" s="48" t="n"/>
      <c r="ACC49" s="48" t="n"/>
      <c r="ACD49" s="48" t="n"/>
      <c r="ACE49" s="48" t="n"/>
      <c r="ACF49" s="48" t="n"/>
      <c r="ACG49" s="48" t="n"/>
      <c r="ACH49" s="48" t="n"/>
      <c r="ACI49" s="48" t="n"/>
      <c r="ACJ49" s="48" t="n"/>
      <c r="ACK49" s="48" t="inlineStr">
        <is>
          <t>Ladang/sawah terlalu jauh, sulit untuk mengangkut ke sana</t>
        </is>
      </c>
      <c r="ACL49" s="8" t="n">
        <v>0</v>
      </c>
      <c r="ACM49" s="8" t="n">
        <v>0</v>
      </c>
      <c r="ACN49" s="8" t="n">
        <v>0</v>
      </c>
      <c r="ACO49" s="8" t="n">
        <v>1</v>
      </c>
      <c r="ACP49" s="8" t="n">
        <v>0</v>
      </c>
      <c r="ACQ49" s="8" t="n">
        <v>0</v>
      </c>
      <c r="ACR49" s="8" t="n">
        <v>0</v>
      </c>
      <c r="ACS49" s="48" t="n"/>
      <c r="ACT49" s="48" t="inlineStr">
        <is>
          <t>-</t>
        </is>
      </c>
      <c r="ACU49" s="48" t="inlineStr">
        <is>
          <t>Manfaat cukup signifikan, terasa di kehidupan sehari-hari</t>
        </is>
      </c>
      <c r="ACV49" s="48" t="inlineStr">
        <is>
          <t>Sama saja</t>
        </is>
      </c>
      <c r="ACW49" s="48" t="inlineStr">
        <is>
          <t>Anggota keluarga - Perempuan dewasa</t>
        </is>
      </c>
      <c r="ACX49" s="48" t="inlineStr">
        <is>
          <t>Netral/tidak tahu</t>
        </is>
      </c>
      <c r="ACY49" s="48" t="inlineStr">
        <is>
          <t>Anggota keluarga - Laki-laki dewasa Anggota keluarga - Perempuan dewasa</t>
        </is>
      </c>
      <c r="ACZ49" s="8" t="n">
        <v>1</v>
      </c>
      <c r="ADA49" s="8" t="n">
        <v>1</v>
      </c>
      <c r="ADB49" s="8" t="n">
        <v>0</v>
      </c>
      <c r="ADC49" s="8" t="n">
        <v>0</v>
      </c>
      <c r="ADD49" s="48" t="inlineStr">
        <is>
          <t>Cukup puas</t>
        </is>
      </c>
      <c r="ADE49" s="48" t="inlineStr">
        <is>
          <t>Cukup puas</t>
        </is>
      </c>
      <c r="ADF49" s="48" t="inlineStr">
        <is>
          <t>Cukup puas</t>
        </is>
      </c>
      <c r="ADG49" s="48" t="inlineStr">
        <is>
          <t>Cukup puas</t>
        </is>
      </c>
      <c r="ADH49" s="48" t="inlineStr">
        <is>
          <t>Tidak</t>
        </is>
      </c>
      <c r="ADI49" s="48" t="n"/>
      <c r="ADJ49" s="48" t="inlineStr">
        <is>
          <t>Cukup puas</t>
        </is>
      </c>
      <c r="ADK49" s="48" t="n"/>
      <c r="ADL49" s="48" t="n"/>
      <c r="ADM49" s="48" t="n"/>
      <c r="ADN49" s="48" t="n"/>
      <c r="ADO49" s="48" t="n"/>
      <c r="ADP49" s="48" t="n"/>
      <c r="ADQ49" s="48" t="n"/>
      <c r="ADR49" s="48" t="n"/>
      <c r="ADS49" s="48" t="n"/>
      <c r="ADT49" s="48" t="n"/>
      <c r="ADU49" s="48" t="inlineStr">
        <is>
          <t>Memperbaiki sendiri</t>
        </is>
      </c>
      <c r="ADV49" s="8" t="n">
        <v>0</v>
      </c>
      <c r="ADW49" s="8" t="n">
        <v>0</v>
      </c>
      <c r="ADX49" s="8" t="n">
        <v>0</v>
      </c>
      <c r="ADY49" s="8" t="n">
        <v>0</v>
      </c>
      <c r="ADZ49" s="8" t="n">
        <v>0</v>
      </c>
      <c r="AEA49" s="8" t="n">
        <v>1</v>
      </c>
      <c r="AEB49" s="8" t="n">
        <v>0</v>
      </c>
      <c r="AEC49" s="8" t="n">
        <v>0</v>
      </c>
      <c r="AED49" s="48" t="inlineStr">
        <is>
          <t>-</t>
        </is>
      </c>
      <c r="AEE49" s="48" t="inlineStr">
        <is>
          <t>Laki-laki dewasa</t>
        </is>
      </c>
      <c r="AEF49" s="48" t="n"/>
      <c r="AEG49" s="48" t="inlineStr">
        <is>
          <t>Menelepon atau WA langsung</t>
        </is>
      </c>
      <c r="AEH49" s="48" t="n"/>
      <c r="AEI49" s="48" t="inlineStr">
        <is>
          <t>-</t>
        </is>
      </c>
      <c r="AEJ49" s="48" t="inlineStr">
        <is>
          <t>Kadang-kadang</t>
        </is>
      </c>
      <c r="AEK49" s="48" t="inlineStr">
        <is>
          <t>Lebih mudah mendapatkan energi Lebih aman Peningkatan kebersihan kandang ternak Dapur lebih bersih dan bebas asap</t>
        </is>
      </c>
      <c r="AEL49" s="8" t="n">
        <v>0</v>
      </c>
      <c r="AEM49" s="8" t="n">
        <v>1</v>
      </c>
      <c r="AEN49" s="8" t="n">
        <v>0</v>
      </c>
      <c r="AEO49" s="8" t="n">
        <v>0</v>
      </c>
      <c r="AEP49" s="8" t="n">
        <v>1</v>
      </c>
      <c r="AEQ49" s="8" t="n">
        <v>0</v>
      </c>
      <c r="AER49" s="8" t="n">
        <v>1</v>
      </c>
      <c r="AES49" s="8" t="n">
        <v>0</v>
      </c>
      <c r="AET49" s="8" t="n">
        <v>1</v>
      </c>
      <c r="AEU49" s="8" t="n">
        <v>0</v>
      </c>
      <c r="AEV49" s="8" t="n">
        <v>0</v>
      </c>
      <c r="AEW49" s="8" t="n">
        <v>0</v>
      </c>
      <c r="AEX49" s="48" t="n"/>
      <c r="AEY49" s="48" t="inlineStr">
        <is>
          <t>Memasak lebih aman</t>
        </is>
      </c>
      <c r="AEZ49" s="48" t="n"/>
      <c r="AFA49" s="48" t="inlineStr">
        <is>
          <t>Tetangga / teman / saudara</t>
        </is>
      </c>
      <c r="AFB49" s="48" t="n"/>
      <c r="AFC49" s="48" t="inlineStr">
        <is>
          <t>1000095778-9_31_21.jpg</t>
        </is>
      </c>
      <c r="AFD49" s="16" t="inlineStr">
        <is>
          <t>https://kf.kobotoolbox.org/api/v2/assets/avstPQqLr3Ab3ZdcVTXZ6f/data/673505160/attachments/attGaWbpnDhFVbbazn7YspjZ/</t>
        </is>
      </c>
      <c r="AFE49" s="48" t="inlineStr">
        <is>
          <t>1000095790-9_31_32.jpg</t>
        </is>
      </c>
      <c r="AFF49" s="16" t="inlineStr">
        <is>
          <t>https://kf.kobotoolbox.org/api/v2/assets/avstPQqLr3Ab3ZdcVTXZ6f/data/673505160/attachments/attsRPtCo568etcDFxvAwwPG/</t>
        </is>
      </c>
      <c r="AFG49" s="48" t="inlineStr">
        <is>
          <t>Siti Nurhalisa S</t>
        </is>
      </c>
      <c r="AFH49" s="48" t="n"/>
      <c r="AFI49" s="27" t="inlineStr">
        <is>
          <t>Umur responden melebihi 60 tahun maka pada saat wawancara responden di dampingi oleh anaknya</t>
        </is>
      </c>
      <c r="AFJ49" s="48" t="n"/>
      <c r="AFK49" s="48" t="n"/>
      <c r="AFL49" s="48" t="n"/>
      <c r="AFM49" s="48" t="n"/>
      <c r="AFN49" s="48" t="n"/>
      <c r="AFO49" s="48" t="n"/>
      <c r="AFP49" s="48" t="n"/>
      <c r="AFQ49" s="48" t="n"/>
      <c r="AFR49" s="48" t="n"/>
      <c r="AFS49" s="48" t="n"/>
      <c r="AFT49" s="48" t="n"/>
      <c r="AFU49" s="48" t="n"/>
      <c r="AFV49" s="48" t="n"/>
      <c r="AFW49" s="48" t="n"/>
      <c r="AFX49" s="48" t="n"/>
      <c r="AFY49" s="48" t="n"/>
      <c r="AFZ49" s="48" t="n"/>
      <c r="AGA49" s="48" t="n"/>
      <c r="AGB49" s="48" t="n"/>
      <c r="AGC49" s="48" t="n"/>
      <c r="AGD49" s="48" t="n"/>
      <c r="AGE49" s="48" t="n"/>
      <c r="AGF49" s="48" t="n"/>
      <c r="AGG49" s="48" t="n"/>
      <c r="AGH49" s="48" t="n"/>
      <c r="AGI49" s="48" t="n"/>
      <c r="AGJ49" s="48" t="n"/>
      <c r="AGK49" s="48" t="n"/>
      <c r="AGL49" s="48" t="n"/>
      <c r="AGM49" s="48" t="n"/>
      <c r="AGN49" s="48" t="n"/>
      <c r="AGO49" s="48" t="n"/>
      <c r="AGP49" s="48" t="n"/>
      <c r="AGQ49" s="48" t="n"/>
      <c r="AGR49" s="48" t="n"/>
      <c r="AGS49" s="48" t="n"/>
      <c r="AGT49" s="48" t="n"/>
      <c r="AGU49" s="48" t="n"/>
      <c r="AGV49" s="48" t="n"/>
      <c r="AGW49" s="48" t="n"/>
      <c r="AGX49" s="48" t="n"/>
      <c r="AGY49" s="48" t="n"/>
      <c r="AGZ49" s="48" t="n"/>
      <c r="AHA49" s="48" t="n"/>
      <c r="AHB49" s="48" t="n"/>
      <c r="AHC49" s="48" t="n"/>
      <c r="AHD49" s="48" t="n"/>
      <c r="AHE49" s="48" t="n"/>
      <c r="AHF49" s="48" t="n"/>
      <c r="AHG49" s="48" t="n"/>
      <c r="AHH49" s="48" t="n"/>
      <c r="AHI49" s="48" t="n"/>
      <c r="AHJ49" s="48" t="n"/>
      <c r="AHK49" s="48" t="n"/>
      <c r="AHL49" s="48" t="n"/>
      <c r="AHM49" s="48" t="n"/>
      <c r="AHN49" s="48" t="n"/>
      <c r="AHO49" s="48" t="n"/>
      <c r="AHP49" s="48" t="n"/>
      <c r="AHQ49" s="48" t="n"/>
      <c r="AHR49" s="48" t="n"/>
      <c r="AHS49" s="48" t="n"/>
      <c r="AHT49" s="48" t="n"/>
      <c r="AHU49" s="48" t="n"/>
      <c r="AHV49" s="48" t="n"/>
      <c r="AHW49" s="48" t="n"/>
      <c r="AHX49" s="48" t="n"/>
      <c r="AHY49" s="48" t="n"/>
      <c r="AHZ49" s="48" t="n"/>
      <c r="AIA49" s="48" t="n"/>
      <c r="AIB49" s="48" t="n"/>
      <c r="AIC49" s="48" t="n"/>
      <c r="AID49" s="48" t="n"/>
      <c r="AIE49" s="48" t="n"/>
      <c r="AIF49" s="48" t="n"/>
      <c r="AIG49" s="48" t="n"/>
      <c r="AIH49" s="48" t="n"/>
      <c r="AII49" s="48" t="n"/>
      <c r="AIJ49" s="48" t="n"/>
      <c r="AIK49" s="48" t="n"/>
      <c r="AIL49" s="48" t="n"/>
      <c r="AIM49" s="48" t="n"/>
      <c r="AIN49" s="48" t="n"/>
      <c r="AIO49" s="48" t="n"/>
      <c r="AIP49" s="48" t="n"/>
      <c r="AIQ49" s="48" t="n"/>
      <c r="AIR49" s="48" t="n"/>
      <c r="AIS49" s="48" t="n"/>
      <c r="AIT49" s="48" t="n"/>
      <c r="AIU49" s="48" t="n"/>
      <c r="AIV49" s="48" t="n"/>
      <c r="AIW49" s="48" t="n"/>
      <c r="AIX49" s="48" t="n"/>
      <c r="AIY49" s="48" t="n"/>
      <c r="AIZ49" s="48" t="n"/>
      <c r="AJA49" s="48" t="n"/>
      <c r="AJB49" s="48" t="n"/>
      <c r="AJC49" s="48" t="n"/>
      <c r="AJD49" s="48" t="n"/>
      <c r="AJE49" s="48" t="n"/>
      <c r="AJF49" s="48" t="n"/>
      <c r="AJG49" s="48" t="n"/>
      <c r="AJH49" s="48" t="n"/>
      <c r="AJI49" s="48" t="n"/>
      <c r="AJJ49" s="48" t="n"/>
      <c r="AJK49" s="48" t="n"/>
      <c r="AJL49" s="48" t="n"/>
      <c r="AJM49" s="48" t="n"/>
      <c r="AJN49" s="48" t="n"/>
      <c r="AJO49" s="48" t="n"/>
      <c r="AJP49" s="48" t="n"/>
      <c r="AJQ49" s="48" t="n"/>
      <c r="AJR49" s="48" t="n"/>
      <c r="AJS49" s="48" t="n"/>
      <c r="AJT49" s="48" t="n"/>
      <c r="AJU49" s="48" t="n"/>
      <c r="AJV49" s="48" t="n"/>
      <c r="AJW49" s="48" t="n"/>
      <c r="AJX49" s="48" t="n"/>
      <c r="AJY49" s="48" t="n"/>
      <c r="AJZ49" s="48" t="n"/>
      <c r="AKA49" s="48" t="n"/>
      <c r="AKB49" s="48" t="n"/>
      <c r="AKC49" s="48" t="n"/>
      <c r="AKD49" s="48" t="n"/>
      <c r="AKE49" s="48" t="n"/>
      <c r="AKF49" s="48" t="n"/>
      <c r="AKG49" s="48" t="n"/>
      <c r="AKH49" s="48" t="n"/>
      <c r="AKI49" s="48" t="n"/>
      <c r="AKJ49" s="48" t="n"/>
      <c r="AKK49" s="48" t="n"/>
      <c r="AKL49" s="48" t="n"/>
      <c r="AKM49" s="48" t="n"/>
      <c r="AKN49" s="48" t="n"/>
      <c r="AKO49" s="48" t="n"/>
      <c r="AKP49" s="48" t="n"/>
      <c r="AKQ49" s="48" t="n"/>
      <c r="AKR49" s="48" t="n"/>
      <c r="AKS49" s="48" t="n"/>
      <c r="AKT49" s="48" t="n"/>
      <c r="AKU49" s="48" t="n"/>
      <c r="AKV49" s="48" t="n"/>
      <c r="AKW49" s="48" t="n"/>
      <c r="AKX49" s="48" t="n"/>
      <c r="AKY49" s="48" t="n"/>
      <c r="AKZ49" s="48" t="n"/>
      <c r="ALA49" s="48" t="n"/>
      <c r="ALB49" s="48" t="n"/>
      <c r="ALC49" s="48" t="n"/>
      <c r="ALD49" s="48" t="n"/>
      <c r="ALE49" s="48" t="n"/>
      <c r="ALF49" s="48" t="n"/>
      <c r="ALG49" s="48" t="n"/>
      <c r="ALH49" s="48" t="n"/>
      <c r="ALI49" s="48" t="n"/>
      <c r="ALJ49" s="48" t="n"/>
      <c r="ALK49" s="48" t="n"/>
      <c r="ALL49" s="48" t="n"/>
      <c r="ALM49" s="48" t="n"/>
      <c r="ALN49" s="48" t="n"/>
      <c r="ALO49" s="48" t="n"/>
      <c r="ALP49" s="48" t="n"/>
      <c r="ALQ49" s="48" t="n"/>
      <c r="ALR49" s="48" t="n"/>
      <c r="ALS49" s="48" t="n"/>
      <c r="ALT49" s="48" t="n"/>
      <c r="ALU49" s="48" t="n"/>
      <c r="ALV49" s="48" t="n"/>
      <c r="ALW49" s="48" t="n"/>
      <c r="ALX49" s="48" t="n"/>
      <c r="ALY49" s="48" t="n"/>
      <c r="ALZ49" s="48" t="n"/>
      <c r="AMA49" s="48" t="n"/>
      <c r="AMB49" s="48" t="n"/>
      <c r="AMC49" s="48" t="n"/>
      <c r="AMD49" s="48" t="n"/>
      <c r="AME49" s="48" t="n"/>
      <c r="AMF49" s="48" t="n"/>
      <c r="AMG49" s="48" t="n"/>
      <c r="AMH49" s="48" t="n"/>
      <c r="AMI49" s="48" t="n"/>
      <c r="AMJ49" s="48" t="n"/>
      <c r="AMK49" s="48" t="n"/>
      <c r="AML49" s="48" t="n"/>
      <c r="AMM49" s="48" t="n"/>
      <c r="AMN49" s="48" t="n"/>
      <c r="AMO49" s="48" t="n"/>
      <c r="AMP49" s="48" t="n"/>
      <c r="AMQ49" s="48" t="n"/>
      <c r="AMR49" s="48" t="n"/>
      <c r="AMS49" s="48" t="n"/>
      <c r="AMT49" s="48" t="n"/>
      <c r="AMU49" s="48" t="n"/>
      <c r="AMV49" s="48" t="n"/>
      <c r="AMW49" s="48" t="n"/>
      <c r="AMX49" s="48" t="n"/>
      <c r="AMY49" s="48" t="n"/>
      <c r="AMZ49" s="48" t="n"/>
      <c r="ANA49" s="48" t="n"/>
      <c r="ANB49" s="48" t="n"/>
      <c r="ANC49" s="48" t="n"/>
      <c r="AND49" s="48" t="n"/>
      <c r="ANE49" s="48" t="n"/>
      <c r="ANF49" s="48" t="n"/>
      <c r="ANG49" s="48" t="n"/>
      <c r="ANH49" s="48" t="n"/>
      <c r="ANI49" s="48" t="n"/>
      <c r="ANJ49" s="48" t="n"/>
      <c r="ANK49" s="48" t="n"/>
      <c r="ANL49" s="48" t="n"/>
      <c r="ANM49" s="48" t="n"/>
      <c r="ANN49" s="48" t="n"/>
      <c r="ANO49" s="48" t="n"/>
      <c r="ANP49" s="48" t="n"/>
      <c r="ANQ49" s="48" t="n"/>
      <c r="ANR49" s="48" t="n"/>
      <c r="ANS49" s="48" t="n"/>
      <c r="ANT49" s="48" t="n"/>
      <c r="ANU49" s="48" t="n"/>
      <c r="ANV49" s="48" t="n"/>
      <c r="ANW49" s="48" t="n"/>
      <c r="ANX49" s="48" t="n"/>
      <c r="ANY49" s="48" t="n"/>
      <c r="ANZ49" s="48" t="n"/>
      <c r="AOA49" s="48" t="n"/>
      <c r="AOB49" s="48" t="n"/>
      <c r="AOC49" s="48" t="n"/>
      <c r="AOD49" s="48" t="n"/>
      <c r="AOE49" s="48" t="n"/>
      <c r="AOF49" s="48" t="n"/>
      <c r="AOG49" s="48" t="n"/>
      <c r="AOH49" s="48" t="n"/>
      <c r="AOI49" s="48" t="n"/>
      <c r="AOJ49" s="48" t="n"/>
      <c r="AOK49" s="48" t="n"/>
      <c r="AOL49" s="48" t="n"/>
      <c r="AOM49" s="48" t="n"/>
      <c r="AON49" s="48" t="n"/>
      <c r="AOO49" s="48" t="n"/>
      <c r="AOP49" s="48" t="n"/>
      <c r="AOQ49" s="48" t="n"/>
      <c r="AOR49" s="48" t="n"/>
      <c r="AOS49" s="48" t="n"/>
      <c r="AOT49" s="48" t="n"/>
      <c r="AOU49" s="48" t="n"/>
      <c r="AOV49" s="48" t="n"/>
      <c r="AOW49" s="48" t="n"/>
      <c r="AOX49" s="48" t="n"/>
      <c r="AOY49" s="48" t="n"/>
      <c r="AOZ49" s="48" t="n"/>
      <c r="APA49" s="48" t="n"/>
      <c r="APB49" s="48" t="n"/>
      <c r="APC49" s="48" t="n"/>
      <c r="APD49" s="48" t="n"/>
      <c r="APE49" s="48" t="n"/>
      <c r="APF49" s="48" t="n"/>
      <c r="APG49" s="48" t="n"/>
      <c r="APH49" s="48" t="n"/>
      <c r="API49" s="48" t="n"/>
      <c r="APJ49" s="48" t="n"/>
      <c r="APK49" s="48" t="n"/>
      <c r="APL49" s="48" t="n"/>
      <c r="APM49" s="48" t="n"/>
      <c r="APN49" s="48" t="n"/>
      <c r="APO49" s="48" t="n"/>
      <c r="APP49" s="48" t="n"/>
      <c r="APQ49" s="48" t="n"/>
      <c r="APR49" s="48" t="n"/>
      <c r="APS49" s="48" t="n"/>
      <c r="APT49" s="48" t="n"/>
      <c r="APU49" s="48" t="n"/>
      <c r="APV49" s="48" t="n"/>
      <c r="APW49" s="48" t="n"/>
      <c r="APX49" s="48" t="n"/>
      <c r="APY49" s="48" t="n"/>
      <c r="APZ49" s="48" t="n"/>
      <c r="AQA49" s="48" t="n"/>
      <c r="AQB49" s="48" t="n"/>
      <c r="AQC49" s="48" t="n"/>
      <c r="AQD49" s="48" t="n"/>
      <c r="AQE49" s="48" t="n"/>
      <c r="AQF49" s="48" t="n"/>
      <c r="AQG49" s="48" t="n"/>
      <c r="AQH49" s="48" t="n"/>
      <c r="AQI49" s="48" t="n"/>
      <c r="AQJ49" s="48" t="n"/>
      <c r="AQK49" s="48" t="n"/>
      <c r="AQL49" s="48" t="n"/>
      <c r="AQM49" s="48" t="n"/>
      <c r="AQN49" s="48" t="n"/>
      <c r="AQO49" s="48" t="n"/>
      <c r="AQP49" s="48" t="n"/>
      <c r="AQQ49" s="48" t="n"/>
      <c r="AQR49" s="48" t="n"/>
      <c r="AQS49" s="48" t="n"/>
      <c r="AQT49" s="48" t="n"/>
      <c r="AQU49" s="48" t="n"/>
      <c r="AQV49" s="48" t="n"/>
      <c r="AQW49" s="48" t="n"/>
      <c r="AQX49" s="48" t="n"/>
      <c r="AQY49" s="48" t="n"/>
      <c r="AQZ49" s="48" t="n"/>
      <c r="ARA49" s="48" t="n"/>
      <c r="ARB49" s="48" t="n"/>
      <c r="ARC49" s="48" t="n"/>
      <c r="ARD49" s="48" t="n"/>
      <c r="ARE49" s="48" t="n"/>
      <c r="ARF49" s="48" t="n"/>
      <c r="ARG49" s="48" t="n"/>
      <c r="ARH49" s="48" t="n"/>
      <c r="ARI49" s="48" t="n"/>
      <c r="ARJ49" s="48" t="n"/>
      <c r="ARK49" s="48" t="n"/>
      <c r="ARL49" s="48" t="n"/>
      <c r="ARM49" s="48" t="n"/>
      <c r="ARN49" s="48" t="n"/>
      <c r="ARO49" s="48" t="n"/>
      <c r="ARP49" s="48" t="n"/>
      <c r="ARQ49" s="48" t="n"/>
      <c r="ARR49" s="48" t="n"/>
      <c r="ARS49" s="48" t="n"/>
      <c r="ART49" s="48" t="n"/>
      <c r="ARU49" s="48" t="n"/>
      <c r="ARV49" s="48" t="n"/>
      <c r="ARW49" s="48" t="n"/>
      <c r="ARX49" s="48" t="n"/>
      <c r="ARY49" s="48" t="n"/>
      <c r="ARZ49" s="48" t="n"/>
      <c r="ASA49" s="48" t="n"/>
      <c r="ASB49" s="48" t="n"/>
      <c r="ASC49" s="48" t="n"/>
      <c r="ASD49" s="48" t="n"/>
      <c r="ASE49" s="48" t="n"/>
      <c r="ASF49" s="48" t="n"/>
      <c r="ASG49" s="48" t="n"/>
      <c r="ASH49" s="48" t="n"/>
      <c r="ASI49" s="48" t="n"/>
      <c r="ASJ49" s="48" t="n"/>
      <c r="ASK49" s="48" t="n"/>
      <c r="ASL49" s="48" t="n"/>
      <c r="ASM49" s="48" t="n"/>
      <c r="ASN49" s="48" t="n"/>
      <c r="ASO49" s="48" t="n"/>
      <c r="ASP49" s="48" t="n"/>
      <c r="ASQ49" s="48" t="n"/>
      <c r="ASR49" s="48" t="n"/>
      <c r="ASS49" s="48" t="n"/>
      <c r="AST49" s="48" t="n"/>
      <c r="ASU49" s="48" t="n"/>
      <c r="ASV49" s="48" t="n"/>
      <c r="ASW49" s="48" t="n"/>
      <c r="ASX49" s="48" t="n"/>
      <c r="ASY49" s="48" t="n"/>
      <c r="ASZ49" s="48" t="n"/>
      <c r="ATA49" s="48" t="n"/>
      <c r="ATB49" s="48" t="n"/>
      <c r="ATC49" s="48" t="n"/>
      <c r="ATD49" s="48" t="n"/>
      <c r="ATE49" s="48" t="n"/>
      <c r="ATF49" s="48" t="n"/>
      <c r="ATG49" s="48" t="n"/>
      <c r="ATH49" s="48" t="n"/>
      <c r="ATI49" s="48" t="n"/>
      <c r="ATJ49" s="48" t="n"/>
      <c r="ATK49" s="48" t="n"/>
      <c r="ATL49" s="48" t="n"/>
      <c r="ATM49" s="48" t="n"/>
      <c r="ATN49" s="48" t="n"/>
      <c r="ATO49" s="48" t="n"/>
      <c r="ATP49" s="48" t="n"/>
      <c r="ATQ49" s="48" t="n"/>
      <c r="ATR49" s="48" t="n"/>
      <c r="ATS49" s="48" t="n"/>
      <c r="ATT49" s="48" t="n"/>
      <c r="ATU49" s="48" t="n"/>
      <c r="ATV49" s="48" t="n"/>
      <c r="ATW49" s="48" t="n"/>
      <c r="ATX49" s="48" t="n"/>
      <c r="ATY49" s="48" t="n"/>
      <c r="ATZ49" s="48" t="n"/>
      <c r="AUA49" s="48" t="n"/>
      <c r="AUB49" s="48" t="n"/>
      <c r="AUC49" s="48" t="n"/>
      <c r="AUD49" s="48" t="n"/>
      <c r="AUE49" s="48" t="n"/>
      <c r="AUF49" s="48" t="n"/>
      <c r="AUG49" s="48" t="n"/>
      <c r="AUH49" s="48" t="n"/>
      <c r="AUI49" s="48" t="n"/>
      <c r="AUJ49" s="48" t="n"/>
      <c r="AUK49" s="48" t="n"/>
      <c r="AUL49" s="48" t="n"/>
      <c r="AUM49" s="48" t="n"/>
      <c r="AUN49" s="48" t="n"/>
      <c r="AUO49" s="48" t="n"/>
      <c r="AUP49" s="48" t="n"/>
      <c r="AUQ49" s="48" t="n"/>
      <c r="AUR49" s="48" t="n"/>
      <c r="AUS49" s="48" t="n"/>
      <c r="AUT49" s="48" t="n"/>
      <c r="AUU49" s="48" t="n"/>
      <c r="AUV49" s="48" t="n"/>
      <c r="AUW49" s="48" t="n"/>
      <c r="AUX49" s="48" t="n"/>
      <c r="AUY49" s="48" t="n"/>
      <c r="AUZ49" s="48" t="n"/>
      <c r="AVA49" s="48" t="n"/>
      <c r="AVB49" s="48" t="n"/>
      <c r="AVC49" s="48" t="n"/>
      <c r="AVD49" s="48" t="n"/>
      <c r="AVE49" s="48" t="n"/>
      <c r="AVF49" s="48" t="n"/>
      <c r="AVG49" s="48" t="n"/>
      <c r="AVH49" s="48" t="n"/>
      <c r="AVI49" s="48" t="n"/>
      <c r="AVJ49" s="48" t="n"/>
      <c r="AVK49" s="48" t="n"/>
      <c r="AVL49" s="48" t="n"/>
      <c r="AVM49" s="48" t="n"/>
      <c r="AVN49" s="48" t="n"/>
      <c r="AVO49" s="48" t="n"/>
      <c r="AVP49" s="48" t="n"/>
      <c r="AVQ49" s="48" t="n"/>
      <c r="AVR49" s="48" t="n"/>
      <c r="AVS49" s="48" t="n"/>
      <c r="AVT49" s="48" t="n"/>
      <c r="AVU49" s="48" t="n"/>
      <c r="AVV49" s="48" t="n"/>
      <c r="AVW49" s="48" t="n"/>
      <c r="AVX49" s="48" t="n"/>
      <c r="AVY49" s="48" t="n"/>
      <c r="AVZ49" s="48" t="n"/>
      <c r="AWA49" s="8" t="n">
        <v>673505160</v>
      </c>
      <c r="AWB49" s="48" t="inlineStr">
        <is>
          <t>f56f8502-ec5e-4910-9756-b17cb9c0ba83</t>
        </is>
      </c>
      <c r="AWC49" s="6" t="n">
        <v>46070</v>
      </c>
      <c r="AWD49" s="48" t="n"/>
      <c r="AWE49" s="48" t="n"/>
      <c r="AWF49" s="48" t="inlineStr">
        <is>
          <t>submitted_via_web</t>
        </is>
      </c>
      <c r="AWG49" s="48" t="n"/>
      <c r="AWH49" s="48" t="inlineStr">
        <is>
          <t>vyNMZfRj9dojjrwxZxh2FZ</t>
        </is>
      </c>
      <c r="AWI49" s="48" t="n"/>
      <c r="AWJ49" s="48" t="inlineStr">
        <is>
          <t>uuid:f56f8502-ec5e-4910-9756-b17cb9c0ba83</t>
        </is>
      </c>
      <c r="AWK49" s="8" t="n">
        <v>321</v>
      </c>
      <c r="AWL49" s="48" t="inlineStr">
        <is>
          <t>BSP0371</t>
        </is>
      </c>
      <c r="AWM49" s="8" t="n">
        <v>0</v>
      </c>
      <c r="AWN49" s="48" t="inlineStr">
        <is>
          <t>Year of Use valid, no validation needed</t>
        </is>
      </c>
      <c r="AWO49" s="37" t="b">
        <v>1</v>
      </c>
      <c r="AWP49" s="37" t="b">
        <v>1</v>
      </c>
      <c r="AWQ49" s="37" t="b">
        <v>1</v>
      </c>
      <c r="AWR49" s="37" t="b">
        <v>1</v>
      </c>
      <c r="AWS49" s="37" t="b">
        <v>1</v>
      </c>
      <c r="AWT49" s="37" t="b">
        <v>1</v>
      </c>
      <c r="AWU49" s="48" t="n"/>
      <c r="AWV49" s="8" t="n">
        <v>3</v>
      </c>
      <c r="AWW49" s="48" t="n"/>
      <c r="AWX49" s="48" t="n"/>
      <c r="AWY49" s="48" t="n"/>
      <c r="AWZ49" s="48" t="n"/>
    </row>
    <row r="50">
      <c r="A50" s="6" t="n">
        <v>46063</v>
      </c>
      <c r="B50" s="6" t="n">
        <v>46070</v>
      </c>
      <c r="C50" s="34" t="inlineStr">
        <is>
          <t>Inrawan</t>
        </is>
      </c>
      <c r="D50" s="34" t="inlineStr">
        <is>
          <t>Dg. Lengu</t>
        </is>
      </c>
      <c r="E50" s="8">
        <f>+6285255778172</f>
        <v/>
      </c>
      <c r="F50" s="48" t="inlineStr">
        <is>
          <t>-5.140263 119.684451 113.30000305175781 22.80299949645996</t>
        </is>
      </c>
      <c r="G50" s="8" t="n">
        <v>-5.140263</v>
      </c>
      <c r="H50" s="8" t="n">
        <v>119.684451</v>
      </c>
      <c r="I50" s="8" t="n">
        <v>113.3000031</v>
      </c>
      <c r="J50" s="8" t="n">
        <v>22.8029995</v>
      </c>
      <c r="K50" s="8" t="n">
        <v>0</v>
      </c>
      <c r="L50" s="48" t="inlineStr">
        <is>
          <t>-5.140045 119.683907 115.19999694824219 0.875</t>
        </is>
      </c>
      <c r="M50" s="8" t="n">
        <v>-5.140045</v>
      </c>
      <c r="N50" s="8" t="n">
        <v>119.683907</v>
      </c>
      <c r="O50" s="8" t="n">
        <v>115.1999969</v>
      </c>
      <c r="P50" s="8" t="n">
        <v>0.875</v>
      </c>
      <c r="Q50" s="8" t="n">
        <v>0</v>
      </c>
      <c r="R50" s="48" t="inlineStr">
        <is>
          <t>Sulawesi Selatan</t>
        </is>
      </c>
      <c r="S50" s="8" t="n">
        <v>0</v>
      </c>
      <c r="T50" s="8" t="n">
        <v>0</v>
      </c>
      <c r="U50" s="8" t="n">
        <v>0</v>
      </c>
      <c r="V50" s="8" t="n">
        <v>0</v>
      </c>
      <c r="W50" s="8" t="n">
        <v>0</v>
      </c>
      <c r="X50" s="8" t="n">
        <v>0</v>
      </c>
      <c r="Y50" s="8" t="n">
        <v>0</v>
      </c>
      <c r="Z50" s="8" t="n">
        <v>0</v>
      </c>
      <c r="AA50" s="8" t="n">
        <v>0</v>
      </c>
      <c r="AB50" s="8" t="n">
        <v>1</v>
      </c>
      <c r="AC50" s="48" t="inlineStr">
        <is>
          <t>Maros</t>
        </is>
      </c>
      <c r="AD50" s="48" t="inlineStr">
        <is>
          <t>Tompobulu</t>
        </is>
      </c>
      <c r="AE50" s="48" t="inlineStr">
        <is>
          <t>Tompobulu</t>
        </is>
      </c>
      <c r="AF50" s="48" t="inlineStr">
        <is>
          <t>KSU BULU SAUKANG</t>
        </is>
      </c>
      <c r="AG50" s="48" t="inlineStr">
        <is>
          <t>BSP0374</t>
        </is>
      </c>
      <c r="AH50" s="8" t="n">
        <v>9</v>
      </c>
      <c r="AI50" s="48" t="inlineStr">
        <is>
          <t>VPA2</t>
        </is>
      </c>
      <c r="AJ50" s="48" t="inlineStr">
        <is>
          <t>Tidak aktif</t>
        </is>
      </c>
      <c r="AK50" s="8" t="n">
        <v>56</v>
      </c>
      <c r="AL50" s="48" t="inlineStr">
        <is>
          <t>Laki-laki</t>
        </is>
      </c>
      <c r="AM50" s="48" t="inlineStr">
        <is>
          <t>Sudah menikah</t>
        </is>
      </c>
      <c r="AN50" s="48" t="inlineStr">
        <is>
          <t>SD/Sederajat</t>
        </is>
      </c>
      <c r="AO50" s="48" t="inlineStr">
        <is>
          <t>Petani</t>
        </is>
      </c>
      <c r="AP50" s="8" t="n">
        <v>1</v>
      </c>
      <c r="AQ50" s="8" t="n">
        <v>0</v>
      </c>
      <c r="AR50" s="8" t="n">
        <v>0</v>
      </c>
      <c r="AS50" s="8" t="n">
        <v>0</v>
      </c>
      <c r="AT50" s="8" t="n">
        <v>0</v>
      </c>
      <c r="AU50" s="8" t="n">
        <v>0</v>
      </c>
      <c r="AV50" s="8" t="n">
        <v>0</v>
      </c>
      <c r="AW50" s="8" t="n">
        <v>0</v>
      </c>
      <c r="AX50" s="48" t="n"/>
      <c r="AY50" s="48" t="inlineStr">
        <is>
          <t>Peternak</t>
        </is>
      </c>
      <c r="AZ50" s="8" t="n">
        <v>0</v>
      </c>
      <c r="BA50" s="8" t="n">
        <v>1</v>
      </c>
      <c r="BB50" s="8" t="n">
        <v>0</v>
      </c>
      <c r="BC50" s="8" t="n">
        <v>0</v>
      </c>
      <c r="BD50" s="8" t="n">
        <v>0</v>
      </c>
      <c r="BE50" s="8" t="n">
        <v>0</v>
      </c>
      <c r="BF50" s="8" t="n">
        <v>0</v>
      </c>
      <c r="BG50" s="8" t="n">
        <v>0</v>
      </c>
      <c r="BH50" s="11" t="n"/>
      <c r="BI50" s="48" t="inlineStr">
        <is>
          <t>&lt;Rp1.500.000</t>
        </is>
      </c>
      <c r="BJ50" s="8" t="n">
        <v>1</v>
      </c>
      <c r="BK50" s="8" t="n">
        <v>1</v>
      </c>
      <c r="BL50" s="8" t="n">
        <v>0</v>
      </c>
      <c r="BM50" s="8" t="n">
        <v>0</v>
      </c>
      <c r="BN50" s="48" t="inlineStr">
        <is>
          <t>Milik sendiri</t>
        </is>
      </c>
      <c r="BO50" s="48" t="inlineStr">
        <is>
          <t>Semi-permanen (semen dan kayu)</t>
        </is>
      </c>
      <c r="BP50" s="8" t="n">
        <v>0</v>
      </c>
      <c r="BQ50" s="8" t="n">
        <v>1</v>
      </c>
      <c r="BR50" s="8" t="n">
        <v>0</v>
      </c>
      <c r="BS50" s="8" t="n">
        <v>0</v>
      </c>
      <c r="BT50" s="8" t="n">
        <v>0</v>
      </c>
      <c r="BU50" s="48" t="n"/>
      <c r="BV50" s="48" t="inlineStr">
        <is>
          <t>Bambu/kayu</t>
        </is>
      </c>
      <c r="BW50" s="8" t="n">
        <v>1</v>
      </c>
      <c r="BX50" s="8" t="n">
        <v>0</v>
      </c>
      <c r="BY50" s="8" t="n">
        <v>0</v>
      </c>
      <c r="BZ50" s="8" t="n">
        <v>0</v>
      </c>
      <c r="CA50" s="8" t="n">
        <v>0</v>
      </c>
      <c r="CB50" s="48" t="n"/>
      <c r="CC50" s="48" t="inlineStr">
        <is>
          <t>Seng</t>
        </is>
      </c>
      <c r="CD50" s="8" t="n">
        <v>0</v>
      </c>
      <c r="CE50" s="8" t="n">
        <v>0</v>
      </c>
      <c r="CF50" s="8" t="n">
        <v>0</v>
      </c>
      <c r="CG50" s="8" t="n">
        <v>0</v>
      </c>
      <c r="CH50" s="8" t="n">
        <v>1</v>
      </c>
      <c r="CI50" s="8" t="n">
        <v>0</v>
      </c>
      <c r="CJ50" s="8" t="n">
        <v>0</v>
      </c>
      <c r="CK50" s="48" t="n"/>
      <c r="CL50" s="48" t="inlineStr">
        <is>
          <t>Ya</t>
        </is>
      </c>
      <c r="CM50" s="8" t="n">
        <v>2017</v>
      </c>
      <c r="CN50" s="48" t="inlineStr">
        <is>
          <t>Fixed-Dome (Kubah Tetap)</t>
        </is>
      </c>
      <c r="CO50" s="48" t="inlineStr">
        <is>
          <t>4 m³ (2-3 ekor sapi, ±3 jam memasak/hari, ±30 kg slurry/hari)</t>
        </is>
      </c>
      <c r="CP50" s="48" t="inlineStr">
        <is>
          <t>Anggota keluarga - laki-laki</t>
        </is>
      </c>
      <c r="CQ50" s="8" t="n">
        <v>0</v>
      </c>
      <c r="CR50" s="8" t="n">
        <v>0</v>
      </c>
      <c r="CS50" s="8" t="n">
        <v>0</v>
      </c>
      <c r="CT50" s="8" t="n">
        <v>0</v>
      </c>
      <c r="CU50" s="8" t="n">
        <v>1</v>
      </c>
      <c r="CV50" s="8" t="n">
        <v>0</v>
      </c>
      <c r="CW50" s="8" t="n">
        <v>0</v>
      </c>
      <c r="CX50" s="8" t="n">
        <v>0</v>
      </c>
      <c r="CY50" s="48" t="inlineStr">
        <is>
          <t>Anggota keluarga - laki-laki</t>
        </is>
      </c>
      <c r="CZ50" s="8" t="n">
        <v>1</v>
      </c>
      <c r="DA50" s="8" t="n">
        <v>0</v>
      </c>
      <c r="DB50" s="8" t="n">
        <v>0</v>
      </c>
      <c r="DC50" s="48" t="n"/>
      <c r="DD50" s="48" t="inlineStr">
        <is>
          <t>Anggota keluarga - laki-laki</t>
        </is>
      </c>
      <c r="DE50" s="8" t="n">
        <v>1</v>
      </c>
      <c r="DF50" s="8" t="n">
        <v>0</v>
      </c>
      <c r="DG50" s="8" t="n">
        <v>0</v>
      </c>
      <c r="DH50" s="8" t="n">
        <v>0</v>
      </c>
      <c r="DI50" s="48" t="n"/>
      <c r="DJ50" s="48" t="inlineStr">
        <is>
          <t>CPO atau pendamping</t>
        </is>
      </c>
      <c r="DK50" s="8" t="n">
        <v>0</v>
      </c>
      <c r="DL50" s="8" t="n">
        <v>0</v>
      </c>
      <c r="DM50" s="8" t="n">
        <v>1</v>
      </c>
      <c r="DN50" s="8" t="n">
        <v>0</v>
      </c>
      <c r="DO50" s="48" t="n"/>
      <c r="DP50" s="48" t="inlineStr">
        <is>
          <t>Tidak berfungsi sama sekali</t>
        </is>
      </c>
      <c r="DQ50" s="48" t="inlineStr">
        <is>
          <t>&gt;1 tahun yang lalu</t>
        </is>
      </c>
      <c r="DR50" s="17" t="inlineStr">
        <is>
          <t>Masalah teknis (misalnya kerusakan pada komponen)</t>
        </is>
      </c>
      <c r="DS50" s="48" t="n"/>
      <c r="DT50" s="48" t="inlineStr">
        <is>
          <t>Kompor Reaktor biogas (penampung gas, digester, manhole, outlet, dan overflow)</t>
        </is>
      </c>
      <c r="DU50" s="8" t="n">
        <v>1</v>
      </c>
      <c r="DV50" s="8" t="n">
        <v>0</v>
      </c>
      <c r="DW50" s="8" t="n">
        <v>0</v>
      </c>
      <c r="DX50" s="8" t="n">
        <v>0</v>
      </c>
      <c r="DY50" s="8" t="n">
        <v>0</v>
      </c>
      <c r="DZ50" s="8" t="n">
        <v>0</v>
      </c>
      <c r="EA50" s="8" t="n">
        <v>0</v>
      </c>
      <c r="EB50" s="8" t="n">
        <v>0</v>
      </c>
      <c r="EC50" s="8" t="n">
        <v>0</v>
      </c>
      <c r="ED50" s="8" t="n">
        <v>1</v>
      </c>
      <c r="EE50" s="8" t="n">
        <v>0</v>
      </c>
      <c r="EF50" s="8" t="n">
        <v>0</v>
      </c>
      <c r="EG50" s="8" t="n">
        <v>0</v>
      </c>
      <c r="EH50" s="8" t="n">
        <v>0</v>
      </c>
      <c r="EI50" s="48" t="inlineStr">
        <is>
          <t>Tidak ada masalah</t>
        </is>
      </c>
      <c r="EJ50" s="8" t="n">
        <v>0</v>
      </c>
      <c r="EK50" s="8" t="n">
        <v>0</v>
      </c>
      <c r="EL50" s="8" t="n">
        <v>0</v>
      </c>
      <c r="EM50" s="8" t="n">
        <v>1</v>
      </c>
      <c r="EN50" s="8" t="n">
        <v>0</v>
      </c>
      <c r="EO50" s="48" t="n"/>
      <c r="EP50" s="48" t="inlineStr">
        <is>
          <t>Ya, cukup jelas dan mudah diikuti</t>
        </is>
      </c>
      <c r="EQ50" s="48" t="inlineStr">
        <is>
          <t>Bukan pelatihan</t>
        </is>
      </c>
      <c r="ER50" s="48" t="inlineStr">
        <is>
          <t>CPO atau pendamping</t>
        </is>
      </c>
      <c r="ES50" s="8" t="n">
        <v>1</v>
      </c>
      <c r="ET50" s="8" t="n">
        <v>0</v>
      </c>
      <c r="EU50" s="8" t="n">
        <v>0</v>
      </c>
      <c r="EV50" s="8" t="n">
        <v>0</v>
      </c>
      <c r="EW50" s="48" t="n"/>
      <c r="EX50" s="48" t="inlineStr">
        <is>
          <t>Anggota keluarga - Laki-laki</t>
        </is>
      </c>
      <c r="EY50" s="8" t="n">
        <v>1</v>
      </c>
      <c r="EZ50" s="8" t="n">
        <v>0</v>
      </c>
      <c r="FA50" s="8" t="n">
        <v>0</v>
      </c>
      <c r="FB50" s="48" t="n"/>
      <c r="FC50" s="48" t="inlineStr">
        <is>
          <t>Setiap minggu</t>
        </is>
      </c>
      <c r="FD50" s="48" t="inlineStr">
        <is>
          <t>Rp 0,000</t>
        </is>
      </c>
      <c r="FE50" s="48" t="inlineStr">
        <is>
          <t>Mengetahui</t>
        </is>
      </c>
      <c r="FF50" s="48" t="inlineStr">
        <is>
          <t>Selalu (setiap hari)</t>
        </is>
      </c>
      <c r="FG50" s="48" t="inlineStr">
        <is>
          <t>Mengetahui</t>
        </is>
      </c>
      <c r="FH50" s="48" t="inlineStr">
        <is>
          <t>Sering (setiap minggu)</t>
        </is>
      </c>
      <c r="FI50" s="48" t="inlineStr">
        <is>
          <t>Mengetahui</t>
        </is>
      </c>
      <c r="FJ50" s="48" t="inlineStr">
        <is>
          <t>Selalu (setiap hari)</t>
        </is>
      </c>
      <c r="FK50" s="48" t="inlineStr">
        <is>
          <t>Mengetahui</t>
        </is>
      </c>
      <c r="FL50" s="48" t="inlineStr">
        <is>
          <t>Sering (setiap minggu)</t>
        </is>
      </c>
      <c r="FM50" s="48" t="inlineStr">
        <is>
          <t>Mengetahui</t>
        </is>
      </c>
      <c r="FN50" s="48" t="inlineStr">
        <is>
          <t>Selalu (setiap hari)</t>
        </is>
      </c>
      <c r="FO50" s="48" t="inlineStr">
        <is>
          <t>Mengetahui</t>
        </is>
      </c>
      <c r="FP50" s="48" t="inlineStr">
        <is>
          <t>Selalu (setiap hari)</t>
        </is>
      </c>
      <c r="FQ50" s="48" t="inlineStr">
        <is>
          <t>Mengetahui</t>
        </is>
      </c>
      <c r="FR50" s="48" t="inlineStr">
        <is>
          <t>Ya</t>
        </is>
      </c>
      <c r="FS50" s="48" t="inlineStr">
        <is>
          <t>Mengetahui</t>
        </is>
      </c>
      <c r="FT50" s="48" t="inlineStr">
        <is>
          <t>Ya, selalu</t>
        </is>
      </c>
      <c r="FU50" s="48" t="inlineStr">
        <is>
          <t>Laki-laki dewasa</t>
        </is>
      </c>
      <c r="FV50" s="8" t="n">
        <v>1</v>
      </c>
      <c r="FW50" s="8" t="n">
        <v>0</v>
      </c>
      <c r="FX50" s="8" t="n">
        <v>0</v>
      </c>
      <c r="FY50" s="8" t="n">
        <v>0</v>
      </c>
      <c r="FZ50" s="48" t="inlineStr">
        <is>
          <t>Sangat memahami</t>
        </is>
      </c>
      <c r="GA50" s="48" t="inlineStr">
        <is>
          <t>CPO</t>
        </is>
      </c>
      <c r="GB50" s="8" t="n">
        <v>1</v>
      </c>
      <c r="GC50" s="8" t="n">
        <v>0</v>
      </c>
      <c r="GD50" s="8" t="n">
        <v>0</v>
      </c>
      <c r="GE50" s="8" t="n">
        <v>0</v>
      </c>
      <c r="GF50" s="48" t="n"/>
      <c r="GG50" s="48" t="inlineStr">
        <is>
          <t>Kadang-kadang</t>
        </is>
      </c>
      <c r="GH50" s="48" t="inlineStr">
        <is>
          <t>Ya</t>
        </is>
      </c>
      <c r="GI50" s="48" t="inlineStr">
        <is>
          <t>Teman/keluarga</t>
        </is>
      </c>
      <c r="GJ50" s="8" t="n">
        <v>0</v>
      </c>
      <c r="GK50" s="8" t="n">
        <v>1</v>
      </c>
      <c r="GL50" s="8" t="n">
        <v>0</v>
      </c>
      <c r="GM50" s="8" t="n">
        <v>0</v>
      </c>
      <c r="GN50" s="48" t="n"/>
      <c r="GO50" s="8" t="n">
        <v>10</v>
      </c>
      <c r="GP50" s="48" t="inlineStr">
        <is>
          <t>Sebagian</t>
        </is>
      </c>
      <c r="GQ50" s="48" t="inlineStr">
        <is>
          <t>LPG</t>
        </is>
      </c>
      <c r="GR50" s="8" t="n">
        <v>1</v>
      </c>
      <c r="GS50" s="8" t="n">
        <v>0</v>
      </c>
      <c r="GT50" s="8" t="n">
        <v>0</v>
      </c>
      <c r="GU50" s="8" t="n">
        <v>0</v>
      </c>
      <c r="GV50" s="8" t="n">
        <v>0</v>
      </c>
      <c r="GW50" s="8" t="n">
        <v>0</v>
      </c>
      <c r="GX50" s="8" t="n">
        <v>0</v>
      </c>
      <c r="GY50" s="48" t="n"/>
      <c r="GZ50" s="48" t="inlineStr">
        <is>
          <t>Ya</t>
        </is>
      </c>
      <c r="HA50" s="48" t="n"/>
      <c r="HB50" s="48" t="n"/>
      <c r="HC50" s="48" t="n"/>
      <c r="HD50" s="48" t="n"/>
      <c r="HE50" s="8" t="n">
        <v>15</v>
      </c>
      <c r="HF50" s="8" t="n">
        <v>75000</v>
      </c>
      <c r="HG50" s="8" t="n">
        <v>9</v>
      </c>
      <c r="HH50" s="8" t="n">
        <v>60000</v>
      </c>
      <c r="HI50" s="48" t="n"/>
      <c r="HJ50" s="48" t="n"/>
      <c r="HK50" s="48" t="n"/>
      <c r="HL50" s="48" t="n"/>
      <c r="HM50" s="48" t="n"/>
      <c r="HN50" s="48" t="n"/>
      <c r="HO50" s="48" t="n"/>
      <c r="HP50" s="48" t="n"/>
      <c r="HQ50" s="48" t="n"/>
      <c r="HR50" s="48" t="n"/>
      <c r="HS50" s="48" t="n"/>
      <c r="HT50" s="48" t="n"/>
      <c r="HU50" s="48" t="n"/>
      <c r="HV50" s="48" t="n"/>
      <c r="HW50" s="48" t="n"/>
      <c r="HX50" s="48" t="n"/>
      <c r="HY50" s="48" t="n"/>
      <c r="HZ50" s="48" t="n"/>
      <c r="IA50" s="8" t="n">
        <v>6</v>
      </c>
      <c r="IB50" s="8" t="n">
        <v>15000</v>
      </c>
      <c r="IC50" s="48" t="n"/>
      <c r="ID50" s="48" t="n"/>
      <c r="IE50" s="48" t="n"/>
      <c r="IF50" s="48" t="n"/>
      <c r="IG50" s="48" t="n"/>
      <c r="IH50" s="48" t="n"/>
      <c r="II50" s="48" t="n"/>
      <c r="IJ50" s="48" t="n"/>
      <c r="IK50" s="48" t="inlineStr">
        <is>
          <t>15-30 kg</t>
        </is>
      </c>
      <c r="IL50" s="48" t="inlineStr">
        <is>
          <t>1-3 jam</t>
        </is>
      </c>
      <c r="IM50" s="48" t="inlineStr">
        <is>
          <t>Ya</t>
        </is>
      </c>
      <c r="IN50" s="48" t="inlineStr">
        <is>
          <t>Tidak</t>
        </is>
      </c>
      <c r="IO50" s="48" t="inlineStr">
        <is>
          <t>Lebih bersih</t>
        </is>
      </c>
      <c r="IP50" s="48" t="n"/>
      <c r="IQ50" s="48" t="inlineStr">
        <is>
          <t>Tidak pernah</t>
        </is>
      </c>
      <c r="IR50" s="48" t="n"/>
      <c r="IS50" s="48" t="n"/>
      <c r="IT50" s="48" t="n"/>
      <c r="IU50" s="48" t="n"/>
      <c r="IV50" s="48" t="n"/>
      <c r="IW50" s="48" t="n"/>
      <c r="IX50" s="48" t="n"/>
      <c r="IY50" s="48" t="n"/>
      <c r="IZ50" s="48" t="inlineStr">
        <is>
          <t>Tidak pernah</t>
        </is>
      </c>
      <c r="JA50" s="48" t="n"/>
      <c r="JB50" s="48" t="n"/>
      <c r="JC50" s="48" t="n"/>
      <c r="JD50" s="48" t="n"/>
      <c r="JE50" s="48" t="n"/>
      <c r="JF50" s="48" t="n"/>
      <c r="JG50" s="48" t="n"/>
      <c r="JH50" s="48" t="n"/>
      <c r="JI50" s="48" t="inlineStr">
        <is>
          <t>Tidak pernah</t>
        </is>
      </c>
      <c r="JJ50" s="48" t="n"/>
      <c r="JK50" s="48" t="n"/>
      <c r="JL50" s="48" t="n"/>
      <c r="JM50" s="48" t="n"/>
      <c r="JN50" s="48" t="n"/>
      <c r="JO50" s="48" t="n"/>
      <c r="JP50" s="48" t="n"/>
      <c r="JQ50" s="48" t="n"/>
      <c r="JR50" s="48" t="inlineStr">
        <is>
          <t>Tidak pernah</t>
        </is>
      </c>
      <c r="JS50" s="48" t="n"/>
      <c r="JT50" s="48" t="n"/>
      <c r="JU50" s="48" t="n"/>
      <c r="JV50" s="48" t="n"/>
      <c r="JW50" s="48" t="n"/>
      <c r="JX50" s="48" t="n"/>
      <c r="JY50" s="48" t="n"/>
      <c r="JZ50" s="48" t="n"/>
      <c r="KA50" s="48" t="inlineStr">
        <is>
          <t>Tidak pernah</t>
        </is>
      </c>
      <c r="KB50" s="48" t="n"/>
      <c r="KC50" s="48" t="n"/>
      <c r="KD50" s="48" t="n"/>
      <c r="KE50" s="48" t="n"/>
      <c r="KF50" s="48" t="n"/>
      <c r="KG50" s="48" t="n"/>
      <c r="KH50" s="48" t="n"/>
      <c r="KI50" s="48" t="n"/>
      <c r="KJ50" s="48" t="inlineStr">
        <is>
          <t>Tidak pernah</t>
        </is>
      </c>
      <c r="KK50" s="48" t="n"/>
      <c r="KL50" s="48" t="n"/>
      <c r="KM50" s="48" t="n"/>
      <c r="KN50" s="48" t="n"/>
      <c r="KO50" s="48" t="n"/>
      <c r="KP50" s="48" t="n"/>
      <c r="KQ50" s="48" t="n"/>
      <c r="KR50" s="48" t="n"/>
      <c r="KS50" s="48" t="inlineStr">
        <is>
          <t>Cukup membaik</t>
        </is>
      </c>
      <c r="KT50" s="48" t="inlineStr">
        <is>
          <t>0-1 kali</t>
        </is>
      </c>
      <c r="KU50" s="48" t="inlineStr">
        <is>
          <t>0-1 kali</t>
        </is>
      </c>
      <c r="KV50" s="48" t="inlineStr">
        <is>
          <t>Tidak ada</t>
        </is>
      </c>
      <c r="KW50" s="8" t="n">
        <v>0</v>
      </c>
      <c r="KX50" s="8" t="n">
        <v>0</v>
      </c>
      <c r="KY50" s="8" t="n">
        <v>0</v>
      </c>
      <c r="KZ50" s="8" t="n">
        <v>1</v>
      </c>
      <c r="LA50" s="48" t="inlineStr">
        <is>
          <t>Jauh lebih baik</t>
        </is>
      </c>
      <c r="LB50" s="48" t="inlineStr">
        <is>
          <t>Jauh lebih baik</t>
        </is>
      </c>
      <c r="LC50" s="8" t="n">
        <v>4</v>
      </c>
      <c r="LD50" s="8" t="n">
        <v>1</v>
      </c>
      <c r="LE50" s="8" t="n">
        <v>0</v>
      </c>
      <c r="LF50" s="8" t="n">
        <v>0</v>
      </c>
      <c r="LG50" s="48" t="inlineStr">
        <is>
          <t>Ya</t>
        </is>
      </c>
      <c r="LH50" s="8" t="n">
        <v>100000</v>
      </c>
      <c r="LI50" s="48" t="n"/>
      <c r="LJ50" s="48" t="inlineStr">
        <is>
          <t>Kebutuhan rumah tangga</t>
        </is>
      </c>
      <c r="LK50" s="8" t="n">
        <v>0</v>
      </c>
      <c r="LL50" s="8" t="n">
        <v>0</v>
      </c>
      <c r="LM50" s="8" t="n">
        <v>0</v>
      </c>
      <c r="LN50" s="8" t="n">
        <v>0</v>
      </c>
      <c r="LO50" s="8" t="n">
        <v>1</v>
      </c>
      <c r="LP50" s="8" t="n">
        <v>0</v>
      </c>
      <c r="LQ50" s="8" t="n">
        <v>0</v>
      </c>
      <c r="LR50" s="11" t="n"/>
      <c r="LS50" s="8" t="n">
        <v>10</v>
      </c>
      <c r="LT50" s="8" t="n">
        <v>0</v>
      </c>
      <c r="LU50" s="8" t="n">
        <v>0</v>
      </c>
      <c r="LV50" s="8" t="n">
        <v>10</v>
      </c>
      <c r="LW50" s="8" t="n">
        <v>0</v>
      </c>
      <c r="LX50" s="8" t="n">
        <v>0</v>
      </c>
      <c r="LY50" s="8" t="n">
        <v>10</v>
      </c>
      <c r="LZ50" s="8" t="n">
        <v>0</v>
      </c>
      <c r="MA50" s="8" t="n">
        <v>0</v>
      </c>
      <c r="MB50" s="48" t="inlineStr">
        <is>
          <t>Tidak</t>
        </is>
      </c>
      <c r="MC50" s="8" t="n">
        <v>0</v>
      </c>
      <c r="MD50" s="8" t="n">
        <v>0</v>
      </c>
      <c r="ME50" s="8" t="n">
        <v>0</v>
      </c>
      <c r="MF50" s="8" t="n">
        <v>0</v>
      </c>
      <c r="MG50" s="8" t="n">
        <v>0</v>
      </c>
      <c r="MH50" s="8" t="n">
        <v>0</v>
      </c>
      <c r="MI50" s="48" t="n"/>
      <c r="MJ50" s="48" t="n"/>
      <c r="MK50" s="48" t="n"/>
      <c r="ML50" s="48" t="n"/>
      <c r="MM50" s="48" t="n"/>
      <c r="MN50" s="48" t="n"/>
      <c r="MO50" s="48" t="n"/>
      <c r="MP50" s="48" t="n"/>
      <c r="MQ50" s="48" t="n"/>
      <c r="MR50" s="17" t="inlineStr">
        <is>
          <t>Tidak ada waktu yang dihemat</t>
        </is>
      </c>
      <c r="MS50" s="48" t="n"/>
      <c r="MT50" s="48" t="inlineStr">
        <is>
          <t>Tidak ada waktu yang dihemat</t>
        </is>
      </c>
      <c r="MU50" s="48" t="inlineStr">
        <is>
          <t>Ya, untuk anggota keluarga</t>
        </is>
      </c>
      <c r="MV50" s="48" t="inlineStr">
        <is>
          <t>Perawatan sistem biogas</t>
        </is>
      </c>
      <c r="MW50" s="8" t="n">
        <v>1</v>
      </c>
      <c r="MX50" s="8" t="n">
        <v>0</v>
      </c>
      <c r="MY50" s="8" t="n">
        <v>0</v>
      </c>
      <c r="MZ50" s="8" t="n">
        <v>0</v>
      </c>
      <c r="NA50" s="48" t="n"/>
      <c r="NB50" s="48" t="n"/>
      <c r="NC50" s="48" t="n"/>
      <c r="ND50" s="48" t="n"/>
      <c r="NE50" s="48" t="n"/>
      <c r="NF50" s="48" t="n"/>
      <c r="NG50" s="48" t="n"/>
      <c r="NH50" s="48" t="n"/>
      <c r="NI50" s="48" t="n"/>
      <c r="NJ50" s="48" t="n"/>
      <c r="NK50" s="48" t="n"/>
      <c r="NL50" s="48" t="inlineStr">
        <is>
          <t>Ya</t>
        </is>
      </c>
      <c r="NM50" s="48" t="inlineStr">
        <is>
          <t>Kombinasi dana mandiri dan dana hibah</t>
        </is>
      </c>
      <c r="NN50" s="17" t="inlineStr">
        <is>
          <t>1-1.000.000</t>
        </is>
      </c>
      <c r="NO50" s="17" t="inlineStr">
        <is>
          <t>Yayasan Rumah Energi atau BIRU</t>
        </is>
      </c>
      <c r="NP50" s="48" t="n"/>
      <c r="NQ50" s="48" t="n"/>
      <c r="NR50" s="48" t="n"/>
      <c r="NS50" s="48" t="n"/>
      <c r="NT50" s="48" t="n"/>
      <c r="NU50" s="48" t="n"/>
      <c r="NV50" s="17" t="inlineStr">
        <is>
          <t>Anggota keluarga - Laki-laki dewasa</t>
        </is>
      </c>
      <c r="NW50" s="48" t="n"/>
      <c r="NX50" s="48" t="inlineStr">
        <is>
          <t>Sama saja</t>
        </is>
      </c>
      <c r="NY50" s="8" t="n">
        <v>180</v>
      </c>
      <c r="NZ50" s="8" t="n">
        <v>0</v>
      </c>
      <c r="OA50" s="8" t="n">
        <v>0</v>
      </c>
      <c r="OB50" s="8" t="n">
        <v>30</v>
      </c>
      <c r="OC50" s="8" t="n">
        <v>15</v>
      </c>
      <c r="OD50" s="8" t="n">
        <v>0</v>
      </c>
      <c r="OE50" s="48" t="inlineStr">
        <is>
          <t>Tidak ada perubahan</t>
        </is>
      </c>
      <c r="OF50" s="48" t="inlineStr">
        <is>
          <t>Sama saja (tidak ada perbedaan waktu memasak MAUPUN rasa/bau makanan bila dibandingkan penggunaan sebelumnya)</t>
        </is>
      </c>
      <c r="OG50" s="48" t="inlineStr">
        <is>
          <t>Ya</t>
        </is>
      </c>
      <c r="OH50" s="8" t="n">
        <v>6</v>
      </c>
      <c r="OI50" s="8" t="n">
        <v>0</v>
      </c>
      <c r="OJ50" s="8" t="n">
        <v>0</v>
      </c>
      <c r="OK50" s="8" t="n">
        <v>0</v>
      </c>
      <c r="OL50" s="8" t="n">
        <v>4</v>
      </c>
      <c r="OM50" s="8" t="n">
        <v>0</v>
      </c>
      <c r="ON50" s="8" t="n">
        <v>10</v>
      </c>
      <c r="OO50" s="8" t="n">
        <v>0</v>
      </c>
      <c r="OP50" s="48">
        <f>VLOOKUP(AG50,'BUS 2'!$G$1:$CU$424,2,0)</f>
        <v/>
      </c>
      <c r="OQ50" s="8">
        <f>VLOOKUP(AG50,'BUS 2'!$G$1:$CU$424,3,0)</f>
        <v/>
      </c>
      <c r="OR50" s="8">
        <f>VLOOKUP(AG50,'BUS 2'!$G$1:$CU$424,4,0)</f>
        <v/>
      </c>
      <c r="OS50" s="8">
        <f>VLOOKUP(AG50,'BUS 2'!$G$1:$CU$424,5,0)</f>
        <v/>
      </c>
      <c r="OT50" s="8">
        <f>VLOOKUP(AG50,'BUS 2'!$G$1:$CU$424,6,0)</f>
        <v/>
      </c>
      <c r="OU50" s="8">
        <f>VLOOKUP(AG50,'BUS 2'!$G$1:$CU$424,7,0)</f>
        <v/>
      </c>
      <c r="OV50" s="8">
        <f>VLOOKUP(AG50,'BUS 2'!$G$1:$CU$424,8,0)</f>
        <v/>
      </c>
      <c r="OW50" s="8">
        <f>VLOOKUP(AG50,'BUS 2'!$G$1:$CU$424,9,0)</f>
        <v/>
      </c>
      <c r="OX50" s="8">
        <f>VLOOKUP(AG50,'BUS 2'!$G$1:$CU$424,10,0)</f>
        <v/>
      </c>
      <c r="OY50" s="8">
        <f>VLOOKUP(AG50,'BUS 2'!$G$1:$CU$424,11,0)</f>
        <v/>
      </c>
      <c r="OZ50" s="8">
        <f>VLOOKUP(AG50,'BUS 2'!$G$1:$CU$424,12,0)</f>
        <v/>
      </c>
      <c r="PA50" s="8">
        <f>VLOOKUP(AG50,'BUS 2'!$G$1:$CU$424,13,0)</f>
        <v/>
      </c>
      <c r="PB50" s="8">
        <f>VLOOKUP(AG50,'BUS 2'!$G$1:$CU$424,14,0)</f>
        <v/>
      </c>
      <c r="PC50" s="8">
        <f>VLOOKUP(AG50,'BUS 2'!$G$1:$CU$424,15,0)</f>
        <v/>
      </c>
      <c r="PD50" s="8">
        <f>VLOOKUP(AG50,'BUS 2'!$G$1:$CU$424,16,0)</f>
        <v/>
      </c>
      <c r="PE50" s="8">
        <f>VLOOKUP(AG50,'BUS 2'!$G$1:$CU$424,17,0)</f>
        <v/>
      </c>
      <c r="PF50" s="8">
        <f>VLOOKUP(AG50,'BUS 2'!$G$1:$CU$424,18,0)</f>
        <v/>
      </c>
      <c r="PG50" s="8">
        <f>VLOOKUP(AG50,'BUS 2'!$G$1:$CU$424,19,0)</f>
        <v/>
      </c>
      <c r="PH50" s="8">
        <f>VLOOKUP(AG50,'BUS 2'!$G$1:$CU$424,20,0)</f>
        <v/>
      </c>
      <c r="PI50" s="8">
        <f>VLOOKUP(AG50,'BUS 2'!$G$1:$CU$424,21,0)</f>
        <v/>
      </c>
      <c r="PJ50" s="8">
        <f>VLOOKUP(AG50,'BUS 2'!$G$1:$CU$424,22,0)</f>
        <v/>
      </c>
      <c r="PK50" s="8">
        <f>VLOOKUP(AG50,'BUS 2'!$G$1:$CU$424,23,0)</f>
        <v/>
      </c>
      <c r="PL50" s="8">
        <f>VLOOKUP(AG50,'BUS 2'!$G$1:$CU$424,24,0)</f>
        <v/>
      </c>
      <c r="PM50" s="8">
        <f>VLOOKUP(AG50,'BUS 2'!$G$1:$CU$424,25,0)</f>
        <v/>
      </c>
      <c r="PN50" s="8">
        <f>VLOOKUP(AG50,'BUS 2'!$G$1:$CU$424,26,0)</f>
        <v/>
      </c>
      <c r="PO50" s="8">
        <f>VLOOKUP(AG50,'BUS 2'!$G$1:$CU$424,27,0)</f>
        <v/>
      </c>
      <c r="PP50" s="8">
        <f>VLOOKUP(AG50,'BUS 2'!$G$1:$CU$424,28,0)</f>
        <v/>
      </c>
      <c r="PQ50" s="8">
        <f>VLOOKUP(AG50,'BUS 2'!$G$1:$CU$424,29,0)</f>
        <v/>
      </c>
      <c r="PR50" s="8">
        <f>VLOOKUP(AG50,'BUS 2'!$G$1:$CU$424,30,0)</f>
        <v/>
      </c>
      <c r="PS50" s="8">
        <f>VLOOKUP(AG50,'BUS 2'!$G$1:$CU$424,31,0)</f>
        <v/>
      </c>
      <c r="PT50" s="48" t="inlineStr">
        <is>
          <t>1-Disebarkan ke lahan terbuka</t>
        </is>
      </c>
      <c r="PU50" s="8" t="n">
        <v>0</v>
      </c>
      <c r="PV50" s="8" t="n">
        <v>0</v>
      </c>
      <c r="PW50" s="8" t="n">
        <v>0</v>
      </c>
      <c r="PX50" s="8" t="n">
        <v>0</v>
      </c>
      <c r="PY50" s="8" t="n">
        <v>0</v>
      </c>
      <c r="PZ50" s="8" t="n">
        <v>1</v>
      </c>
      <c r="QA50" s="8" t="n">
        <v>0</v>
      </c>
      <c r="QB50" s="8" t="n">
        <v>0</v>
      </c>
      <c r="QC50" s="8" t="n">
        <v>0</v>
      </c>
      <c r="QD50" s="48" t="n"/>
      <c r="QE50" s="36" t="n"/>
      <c r="QF50" s="35" t="n"/>
      <c r="QG50" s="35" t="n"/>
      <c r="QH50" s="35" t="n"/>
      <c r="QI50" s="35" t="n"/>
      <c r="QJ50" s="35" t="n"/>
      <c r="QK50" s="36" t="n"/>
      <c r="QL50" s="36" t="n"/>
      <c r="QM50" s="36" t="n"/>
      <c r="QN50" s="36" t="n"/>
      <c r="QO50" s="36" t="n"/>
      <c r="QP50" s="36" t="n"/>
      <c r="QQ50" s="36" t="n"/>
      <c r="QR50" s="36" t="n"/>
      <c r="QS50" s="36" t="n"/>
      <c r="QT50" s="36" t="n"/>
      <c r="QU50" s="36" t="n"/>
      <c r="QV50" s="36" t="n"/>
      <c r="QW50" s="35" t="n"/>
      <c r="QX50" s="35" t="n"/>
      <c r="QY50" s="35" t="n"/>
      <c r="QZ50" s="35" t="n"/>
      <c r="RA50" s="35" t="n"/>
      <c r="RB50" s="36" t="n"/>
      <c r="RC50" s="36" t="n"/>
      <c r="RD50" s="36" t="n"/>
      <c r="RE50" s="36" t="n"/>
      <c r="RF50" s="36" t="n"/>
      <c r="RG50" s="48" t="inlineStr">
        <is>
          <t>1-Disebarkan ke lahan terbuka</t>
        </is>
      </c>
      <c r="RH50" s="39" t="n">
        <v>0</v>
      </c>
      <c r="RI50" s="39" t="n">
        <v>0</v>
      </c>
      <c r="RJ50" s="39" t="n">
        <v>0</v>
      </c>
      <c r="RK50" s="39" t="n">
        <v>0</v>
      </c>
      <c r="RL50" s="39" t="n">
        <v>0</v>
      </c>
      <c r="RM50" s="8" t="n">
        <v>1</v>
      </c>
      <c r="RN50" s="8" t="n">
        <v>0</v>
      </c>
      <c r="RO50" s="8" t="n">
        <v>0</v>
      </c>
      <c r="RP50" s="8" t="n">
        <v>0</v>
      </c>
      <c r="RQ50" s="48" t="n"/>
      <c r="RR50" s="48" t="n"/>
      <c r="RS50" s="35" t="n"/>
      <c r="RT50" s="35" t="n"/>
      <c r="RU50" s="35" t="n"/>
      <c r="RV50" s="35" t="n"/>
      <c r="RW50" s="35" t="n"/>
      <c r="RX50" s="48" t="n"/>
      <c r="RY50" s="48" t="n"/>
      <c r="RZ50" s="48" t="n"/>
      <c r="SA50" s="48" t="n"/>
      <c r="SB50" s="48" t="n"/>
      <c r="SC50" s="48" t="inlineStr">
        <is>
          <t>1-Disebarkan ke lahan terbuka</t>
        </is>
      </c>
      <c r="SD50" s="39" t="n">
        <v>0</v>
      </c>
      <c r="SE50" s="39" t="n">
        <v>0</v>
      </c>
      <c r="SF50" s="39" t="n">
        <v>0</v>
      </c>
      <c r="SG50" s="39" t="n">
        <v>0</v>
      </c>
      <c r="SH50" s="39" t="n">
        <v>0</v>
      </c>
      <c r="SI50" s="8" t="n">
        <v>1</v>
      </c>
      <c r="SJ50" s="8" t="n">
        <v>0</v>
      </c>
      <c r="SK50" s="8" t="n">
        <v>0</v>
      </c>
      <c r="SL50" s="8" t="n">
        <v>0</v>
      </c>
      <c r="SM50" s="48" t="n"/>
      <c r="SN50" s="48" t="n"/>
      <c r="SO50" s="35" t="n"/>
      <c r="SP50" s="35" t="n"/>
      <c r="SQ50" s="35" t="n"/>
      <c r="SR50" s="35" t="n"/>
      <c r="SS50" s="35" t="n"/>
      <c r="ST50" s="48" t="n"/>
      <c r="SU50" s="48" t="n"/>
      <c r="SV50" s="48" t="n"/>
      <c r="SW50" s="48" t="n"/>
      <c r="SX50" s="48" t="n"/>
      <c r="SY50" s="8">
        <f>VLOOKUP(AG50,'BUS 2'!$G$1:$CU$424,33,0)</f>
        <v/>
      </c>
      <c r="SZ50" s="48">
        <f>VLOOKUP(AG50,'BUS 2'!$G$1:$CU$424,34,0)</f>
        <v/>
      </c>
      <c r="TA50" s="48">
        <f>VLOOKUP(AG50,'BUS 2'!$G$1:$CU$424,35,0)</f>
        <v/>
      </c>
      <c r="TB50" s="48">
        <f>VLOOKUP(AG50,'BUS 2'!$G$1:$CU$424,36,0)</f>
        <v/>
      </c>
      <c r="TC50" s="48">
        <f>VLOOKUP(AG50,'BUS 2'!$G$1:$CU$424,37,0)</f>
        <v/>
      </c>
      <c r="TD50" s="48">
        <f>VLOOKUP(AG50,'BUS 2'!$G$1:$CU$424,38,0)</f>
        <v/>
      </c>
      <c r="TE50" s="48">
        <f>VLOOKUP(AG50,'BUS 2'!$G$1:$CU$424,39,0)</f>
        <v/>
      </c>
      <c r="TF50" s="48">
        <f>VLOOKUP(AG50,'BUS 2'!$G$1:$CU$424,40,0)</f>
        <v/>
      </c>
      <c r="TG50" s="8">
        <f>VLOOKUP(AG50,'BUS 2'!$G$1:$CU$424,42,0)</f>
        <v/>
      </c>
      <c r="TH50" s="8">
        <f>VLOOKUP(AG50,'BUS 2'!$G$1:$CU$424,43,0)</f>
        <v/>
      </c>
      <c r="TI50" s="8">
        <f>VLOOKUP(AG50,'BUS 2'!$G$1:$CU$424,44,0)</f>
        <v/>
      </c>
      <c r="TJ50" s="8">
        <f>VLOOKUP(AG50,'BUS 2'!$G$1:$CU$424,45,0)</f>
        <v/>
      </c>
      <c r="TK50" s="8">
        <f>VLOOKUP(AG50,'BUS 2'!$G$1:$CU$424,46,0)</f>
        <v/>
      </c>
      <c r="TL50" s="8">
        <f>VLOOKUP(AG50,'BUS 2'!$G$1:$CU$424,47,0)</f>
        <v/>
      </c>
      <c r="TM50" s="8">
        <f>VLOOKUP(AG50,'BUS 2'!$G$1:$CU$424,48,0)</f>
        <v/>
      </c>
      <c r="TN50" s="8">
        <f>VLOOKUP(AG50,'BUS 2'!$G$1:$CU$424,49,0)</f>
        <v/>
      </c>
      <c r="TO50" s="8">
        <f>VLOOKUP(AG50,'BUS 2'!$G$1:$CU$424,50,0)</f>
        <v/>
      </c>
      <c r="TP50" s="8">
        <f>VLOOKUP(AG50,'BUS 2'!$G$1:$CU$424,51,0)</f>
        <v/>
      </c>
      <c r="TQ50" s="8">
        <f>VLOOKUP(AG50,'BUS 2'!$G$1:$CU$424,52,0)</f>
        <v/>
      </c>
      <c r="TR50" s="8">
        <f>VLOOKUP(AG50,'BUS 2'!$G$1:$CU$424,53,0)</f>
        <v/>
      </c>
      <c r="TS50" s="48">
        <f>VLOOKUP(AG50,'BUS 2'!$G$1:$CU$424,54,0)</f>
        <v/>
      </c>
      <c r="TT50" s="48">
        <f>VLOOKUP(AG50,'BUS 2'!$G$1:$CU$424,55,0)</f>
        <v/>
      </c>
      <c r="TU50" s="48">
        <f>VLOOKUP(AG50,'BUS 2'!$G$1:$CU$424,56,0)</f>
        <v/>
      </c>
      <c r="TV50" s="48">
        <f>VLOOKUP(AG50,'BUS 2'!$G$1:$CU$424,57,0)</f>
        <v/>
      </c>
      <c r="TW50" s="48">
        <f>VLOOKUP(AG50,'BUS 2'!$G$1:$CU$424,58,0)</f>
        <v/>
      </c>
      <c r="TX50" s="48">
        <f>VLOOKUP(AG50,'BUS 2'!$G$1:$CU$424,59,0)</f>
        <v/>
      </c>
      <c r="TY50" s="48">
        <f>VLOOKUP(AG50,'BUS 2'!$G$1:$CU$424,60,0)</f>
        <v/>
      </c>
      <c r="TZ50" s="48">
        <f>VLOOKUP(AG50,'BUS 2'!$G$1:$CU$424,61,0)</f>
        <v/>
      </c>
      <c r="UA50" s="48">
        <f>VLOOKUP(AG50,'BUS 2'!$G$1:$CU$424,62,0)</f>
        <v/>
      </c>
      <c r="UB50" s="48">
        <f>VLOOKUP(AG50,'BUS 2'!$G$1:$CU$424,63,0)</f>
        <v/>
      </c>
      <c r="UC50" s="48">
        <f>VLOOKUP(AG50,'BUS 2'!$G$1:$CU$424,64,0)</f>
        <v/>
      </c>
      <c r="UD50" s="48">
        <f>VLOOKUP(AG50,'BUS 2'!$G$1:$CU$424,65,0)</f>
        <v/>
      </c>
      <c r="UE50" s="48">
        <f>VLOOKUP(AG50,'BUS 2'!$G$1:$CU$424,66,0)</f>
        <v/>
      </c>
      <c r="UF50" s="48">
        <f>VLOOKUP(AG50,'BUS 2'!$G$1:$CU$424,67,0)</f>
        <v/>
      </c>
      <c r="UG50" s="48">
        <f>VLOOKUP(AG50,'BUS 2'!$G$1:$CU$424,68,0)</f>
        <v/>
      </c>
      <c r="UH50" s="48">
        <f>VLOOKUP(AG50,'BUS 2'!$G$1:$CU$424,69,0)</f>
        <v/>
      </c>
      <c r="UI50" s="48">
        <f>VLOOKUP(AG50,'BUS 2'!$G$1:$CU$424,70,0)</f>
        <v/>
      </c>
      <c r="UJ50" s="48">
        <f>VLOOKUP(AG50,'BUS 2'!$G$1:$CU$424,71,0)</f>
        <v/>
      </c>
      <c r="UK50" s="48">
        <f>VLOOKUP(AG50,'BUS 2'!$G$1:$CU$424,72,0)</f>
        <v/>
      </c>
      <c r="UL50" s="48">
        <f>VLOOKUP(AG50,'BUS 2'!$G$1:$CU$424,73,0)</f>
        <v/>
      </c>
      <c r="UM50" s="48">
        <f>VLOOKUP(AG50,'BUS 2'!$G$1:$CU$424,74,0)</f>
        <v/>
      </c>
      <c r="UN50" s="48">
        <f>VLOOKUP(AG50,'BUS 2'!$G$1:$CU$424,75,0)</f>
        <v/>
      </c>
      <c r="UO50" s="48">
        <f>VLOOKUP(AG50,'BUS 2'!$G$1:$CU$424,76,0)</f>
        <v/>
      </c>
      <c r="UP50" s="48">
        <f>VLOOKUP(AG50,'BUS 2'!$G$1:$CU$424,77,0)</f>
        <v/>
      </c>
      <c r="UQ50" s="48">
        <f>VLOOKUP(AG50,'BUS 2'!$G$1:$CU$424,78,0)</f>
        <v/>
      </c>
      <c r="UR50" s="48">
        <f>VLOOKUP(AG50,'BUS 2'!$G$1:$CU$424,79,0)</f>
        <v/>
      </c>
      <c r="US50" s="48">
        <f>VLOOKUP(AG50,'BUS 2'!$G$1:$CU$424,80,0)</f>
        <v/>
      </c>
      <c r="UT50" s="48">
        <f>VLOOKUP(AG50,'BUS 2'!$G$1:$CU$424,81,0)</f>
        <v/>
      </c>
      <c r="UU50" s="48" t="inlineStr">
        <is>
          <t>Penggembalaan terbuka</t>
        </is>
      </c>
      <c r="UV50" s="48" t="n"/>
      <c r="UW50" s="48" t="n"/>
      <c r="UX50" s="48" t="n"/>
      <c r="UY50" s="48" t="inlineStr">
        <is>
          <t>Pemberian pakan di kandang</t>
        </is>
      </c>
      <c r="UZ50" s="48" t="n"/>
      <c r="VA50" s="48" t="inlineStr">
        <is>
          <t>Penggembalaan semi-terbuka</t>
        </is>
      </c>
      <c r="VB50" s="48" t="n"/>
      <c r="VC50" s="48" t="inlineStr">
        <is>
          <t>Sangat jarang (&gt;1 bulan sekali)</t>
        </is>
      </c>
      <c r="VD50" s="48" t="n"/>
      <c r="VE50" s="48" t="n"/>
      <c r="VF50" s="48" t="n"/>
      <c r="VG50" s="48" t="inlineStr">
        <is>
          <t>Sangat jarang (&gt;1 bulan sekali)</t>
        </is>
      </c>
      <c r="VH50" s="48" t="n"/>
      <c r="VI50" s="48" t="inlineStr">
        <is>
          <t>Sangat jarang (&gt;1 bulan sekali)</t>
        </is>
      </c>
      <c r="VJ50" s="48" t="n"/>
      <c r="VK50" s="48" t="n"/>
      <c r="VL50" s="48" t="n"/>
      <c r="VM50" s="48" t="n"/>
      <c r="VN50" s="48" t="n"/>
      <c r="VO50" s="48" t="inlineStr">
        <is>
          <t>Cukup (2-6 hari sekali)</t>
        </is>
      </c>
      <c r="VP50" s="48" t="n"/>
      <c r="VQ50" s="48" t="inlineStr">
        <is>
          <t>Cukup (2-6 hari sekali)</t>
        </is>
      </c>
      <c r="VR50" s="48" t="n"/>
      <c r="VS50" s="48" t="inlineStr">
        <is>
          <t>6-Digester biogas</t>
        </is>
      </c>
      <c r="VT50" s="8" t="n">
        <v>0</v>
      </c>
      <c r="VU50" s="8" t="n">
        <v>0</v>
      </c>
      <c r="VV50" s="8" t="n">
        <v>0</v>
      </c>
      <c r="VW50" s="8" t="n">
        <v>0</v>
      </c>
      <c r="VX50" s="8" t="n">
        <v>0</v>
      </c>
      <c r="VY50" s="8" t="n">
        <v>0</v>
      </c>
      <c r="VZ50" s="8" t="n">
        <v>0</v>
      </c>
      <c r="WA50" s="8" t="n">
        <v>0</v>
      </c>
      <c r="WB50" s="8" t="n">
        <v>0</v>
      </c>
      <c r="WC50" s="8" t="n">
        <v>1</v>
      </c>
      <c r="WD50" s="8" t="n">
        <v>0</v>
      </c>
      <c r="WE50" s="8" t="n">
        <v>0</v>
      </c>
      <c r="WF50" s="48" t="n"/>
      <c r="WG50" s="48" t="n"/>
      <c r="WH50" s="48" t="n"/>
      <c r="WI50" s="48" t="n"/>
      <c r="WJ50" s="48" t="n"/>
      <c r="WK50" s="48" t="n"/>
      <c r="WL50" s="48" t="n"/>
      <c r="WM50" s="48" t="n"/>
      <c r="WN50" s="48" t="n"/>
      <c r="WO50" s="48" t="n"/>
      <c r="WP50" s="48" t="n"/>
      <c r="WQ50" s="48" t="n"/>
      <c r="WR50" s="48" t="n"/>
      <c r="WS50" s="48" t="n"/>
      <c r="WT50" s="48" t="n"/>
      <c r="WU50" s="48" t="n"/>
      <c r="WV50" s="48" t="n"/>
      <c r="WW50" s="48" t="n"/>
      <c r="WX50" s="48" t="n"/>
      <c r="WY50" s="48" t="n"/>
      <c r="WZ50" s="48" t="n"/>
      <c r="XA50" s="48" t="n"/>
      <c r="XB50" s="48" t="n"/>
      <c r="XC50" s="48" t="n"/>
      <c r="XD50" s="48" t="n"/>
      <c r="XE50" s="48" t="n"/>
      <c r="XF50" s="48" t="n"/>
      <c r="XG50" s="48" t="n"/>
      <c r="XH50" s="48" t="n"/>
      <c r="XI50" s="48" t="n"/>
      <c r="XJ50" s="48" t="n"/>
      <c r="XK50" s="48" t="n"/>
      <c r="XL50" s="48" t="n"/>
      <c r="XM50" s="48" t="n"/>
      <c r="XN50" s="48" t="inlineStr">
        <is>
          <t>2-Disimpan basah (slurry)</t>
        </is>
      </c>
      <c r="XO50" s="8" t="n">
        <v>0</v>
      </c>
      <c r="XP50" s="8" t="n">
        <v>0</v>
      </c>
      <c r="XQ50" s="8" t="n">
        <v>0</v>
      </c>
      <c r="XR50" s="8" t="n">
        <v>0</v>
      </c>
      <c r="XS50" s="8" t="n">
        <v>0</v>
      </c>
      <c r="XT50" s="8" t="n">
        <v>1</v>
      </c>
      <c r="XU50" s="8" t="n">
        <v>0</v>
      </c>
      <c r="XV50" s="8" t="n">
        <v>0</v>
      </c>
      <c r="XW50" s="8" t="n">
        <v>0</v>
      </c>
      <c r="XX50" s="8" t="n">
        <v>0</v>
      </c>
      <c r="XY50" s="8" t="n">
        <v>0</v>
      </c>
      <c r="XZ50" s="8" t="n">
        <v>0</v>
      </c>
      <c r="YA50" s="48" t="n"/>
      <c r="YB50" s="48" t="n"/>
      <c r="YC50" s="48" t="n"/>
      <c r="YD50" s="48" t="n"/>
      <c r="YE50" s="48" t="n"/>
      <c r="YF50" s="48" t="n"/>
      <c r="YG50" s="48" t="n"/>
      <c r="YH50" s="48" t="n"/>
      <c r="YI50" s="48" t="n"/>
      <c r="YJ50" s="48" t="n"/>
      <c r="YK50" s="48" t="n"/>
      <c r="YL50" s="48" t="n"/>
      <c r="YM50" s="48" t="n"/>
      <c r="YN50" s="48" t="inlineStr">
        <is>
          <t>5-Untuk disebar di tanah (dan dibajak)</t>
        </is>
      </c>
      <c r="YO50" s="8" t="n">
        <v>0</v>
      </c>
      <c r="YP50" s="8" t="n">
        <v>0</v>
      </c>
      <c r="YQ50" s="8" t="n">
        <v>0</v>
      </c>
      <c r="YR50" s="8" t="n">
        <v>0</v>
      </c>
      <c r="YS50" s="8" t="n">
        <v>0</v>
      </c>
      <c r="YT50" s="8" t="n">
        <v>0</v>
      </c>
      <c r="YU50" s="8" t="n">
        <v>0</v>
      </c>
      <c r="YV50" s="8" t="n">
        <v>0</v>
      </c>
      <c r="YW50" s="8" t="n">
        <v>1</v>
      </c>
      <c r="YX50" s="8" t="n">
        <v>0</v>
      </c>
      <c r="YY50" s="8" t="n">
        <v>0</v>
      </c>
      <c r="YZ50" s="8" t="n">
        <v>0</v>
      </c>
      <c r="ZA50" s="48" t="n"/>
      <c r="ZB50" s="48" t="n"/>
      <c r="ZC50" s="48" t="n"/>
      <c r="ZD50" s="48" t="n"/>
      <c r="ZE50" s="48" t="n"/>
      <c r="ZF50" s="48" t="n"/>
      <c r="ZG50" s="48" t="n"/>
      <c r="ZH50" s="48" t="n"/>
      <c r="ZI50" s="48" t="n"/>
      <c r="ZJ50" s="48" t="n"/>
      <c r="ZK50" s="48" t="n"/>
      <c r="ZL50" s="48" t="n"/>
      <c r="ZM50" s="48" t="n"/>
      <c r="ZN50" s="8" t="n">
        <v>80</v>
      </c>
      <c r="ZO50" s="48" t="n"/>
      <c r="ZP50" s="48" t="n"/>
      <c r="ZQ50" s="48" t="n"/>
      <c r="ZR50" s="48" t="n"/>
      <c r="ZS50" s="48" t="n"/>
      <c r="ZT50" s="48" t="n"/>
      <c r="ZU50" s="48" t="n"/>
      <c r="ZV50" s="8" t="n">
        <v>2</v>
      </c>
      <c r="ZW50" s="48" t="n"/>
      <c r="ZX50" s="48" t="n"/>
      <c r="ZY50" s="48" t="n"/>
      <c r="ZZ50" s="8" t="n">
        <v>2</v>
      </c>
      <c r="AAA50" s="48" t="n"/>
      <c r="AAB50" s="8" t="n">
        <v>2</v>
      </c>
      <c r="AAC50" s="48" t="n"/>
      <c r="AAD50" s="48" t="inlineStr">
        <is>
          <t>Pakan segar (misal: rumput)</t>
        </is>
      </c>
      <c r="AAE50" s="48" t="n"/>
      <c r="AAF50" s="48" t="n"/>
      <c r="AAG50" s="48" t="n"/>
      <c r="AAH50" s="48" t="inlineStr">
        <is>
          <t>Pakan segar (misal: rumput)</t>
        </is>
      </c>
      <c r="AAI50" s="48" t="n"/>
      <c r="AAJ50" s="48" t="inlineStr">
        <is>
          <t>Pakan kering (misal: konsentrat, silase, pelet)</t>
        </is>
      </c>
      <c r="AAK50" s="48" t="n"/>
      <c r="AAL50" s="48" t="inlineStr">
        <is>
          <t>Ya</t>
        </is>
      </c>
      <c r="AAM50" s="48" t="inlineStr">
        <is>
          <t>Cair</t>
        </is>
      </c>
      <c r="AAN50" s="8" t="n">
        <v>0</v>
      </c>
      <c r="AAO50" s="8" t="n">
        <v>1</v>
      </c>
      <c r="AAP50" s="8" t="n">
        <v>5</v>
      </c>
      <c r="AAQ50" s="48" t="n"/>
      <c r="AAR50" s="48" t="inlineStr">
        <is>
          <t>Ya</t>
        </is>
      </c>
      <c r="AAS50" s="48" t="inlineStr">
        <is>
          <t>Mengetahui</t>
        </is>
      </c>
      <c r="AAT50" s="48" t="inlineStr">
        <is>
          <t>Digunakan untuk pupuk di lahan pertanian sendiri</t>
        </is>
      </c>
      <c r="AAU50" s="8" t="n">
        <v>1</v>
      </c>
      <c r="AAV50" s="8" t="n">
        <v>0</v>
      </c>
      <c r="AAW50" s="8" t="n">
        <v>0</v>
      </c>
      <c r="AAX50" s="8" t="n">
        <v>0</v>
      </c>
      <c r="AAY50" s="8" t="n">
        <v>0</v>
      </c>
      <c r="AAZ50" s="8" t="n">
        <v>0</v>
      </c>
      <c r="ABA50" s="8" t="n">
        <v>0</v>
      </c>
      <c r="ABB50" s="48" t="inlineStr">
        <is>
          <t>Pupuk cair untuk tanaman</t>
        </is>
      </c>
      <c r="ABC50" s="8" t="n">
        <v>1</v>
      </c>
      <c r="ABD50" s="8" t="n">
        <v>0</v>
      </c>
      <c r="ABE50" s="8" t="n">
        <v>0</v>
      </c>
      <c r="ABF50" s="8" t="n">
        <v>0</v>
      </c>
      <c r="ABG50" s="8" t="n">
        <v>0</v>
      </c>
      <c r="ABH50" s="48" t="n"/>
      <c r="ABI50" s="48" t="n"/>
      <c r="ABJ50" s="48" t="n"/>
      <c r="ABK50" s="48" t="n"/>
      <c r="ABL50" s="48" t="n"/>
      <c r="ABM50" s="48" t="n"/>
      <c r="ABN50" s="48" t="n"/>
      <c r="ABO50" s="48" t="n"/>
      <c r="ABP50" s="48" t="n"/>
      <c r="ABQ50" s="48" t="inlineStr">
        <is>
          <t>Tanaman hias (bunga-bunga)</t>
        </is>
      </c>
      <c r="ABR50" s="48" t="inlineStr">
        <is>
          <t>Sering ( 1 minggu 2 kali)</t>
        </is>
      </c>
      <c r="ABS50" s="8" t="n">
        <v>200</v>
      </c>
      <c r="ABT50" s="48" t="n"/>
      <c r="ABU50" s="8" t="n">
        <v>5</v>
      </c>
      <c r="ABV50" s="8" t="n">
        <v>0</v>
      </c>
      <c r="ABW50" s="48" t="inlineStr">
        <is>
          <t>Urea</t>
        </is>
      </c>
      <c r="ABX50" s="48" t="n"/>
      <c r="ABY50" s="8" t="n">
        <v>1</v>
      </c>
      <c r="ABZ50" s="8" t="n">
        <v>6000</v>
      </c>
      <c r="ACA50" s="8" t="n">
        <v>0</v>
      </c>
      <c r="ACB50" s="8" t="n">
        <v>6500</v>
      </c>
      <c r="ACC50" s="8" t="n">
        <v>0</v>
      </c>
      <c r="ACD50" s="8" t="n">
        <v>0</v>
      </c>
      <c r="ACE50" s="48" t="inlineStr">
        <is>
          <t>Tidak</t>
        </is>
      </c>
      <c r="ACF50" s="48" t="inlineStr">
        <is>
          <t>Cukup meningkat</t>
        </is>
      </c>
      <c r="ACG50" s="48" t="inlineStr">
        <is>
          <t>Cukup meningkat</t>
        </is>
      </c>
      <c r="ACH50" s="48" t="inlineStr">
        <is>
          <t>Cukup meningkat</t>
        </is>
      </c>
      <c r="ACI50" s="48" t="n"/>
      <c r="ACJ50" s="48" t="n"/>
      <c r="ACK50" s="48" t="n"/>
      <c r="ACL50" s="48" t="n"/>
      <c r="ACM50" s="48" t="n"/>
      <c r="ACN50" s="48" t="n"/>
      <c r="ACO50" s="48" t="n"/>
      <c r="ACP50" s="48" t="n"/>
      <c r="ACQ50" s="48" t="n"/>
      <c r="ACR50" s="48" t="n"/>
      <c r="ACS50" s="48" t="n"/>
      <c r="ACT50" s="48" t="inlineStr">
        <is>
          <t>Tidak ada</t>
        </is>
      </c>
      <c r="ACU50" s="48" t="inlineStr">
        <is>
          <t>Manfaat cukup signifikan, terasa di kehidupan sehari-hari</t>
        </is>
      </c>
      <c r="ACV50" s="48" t="inlineStr">
        <is>
          <t>Sama saja</t>
        </is>
      </c>
      <c r="ACW50" s="48" t="inlineStr">
        <is>
          <t>Anggota keluarga - Perempuan dewasa</t>
        </is>
      </c>
      <c r="ACX50" s="48" t="inlineStr">
        <is>
          <t>Setuju</t>
        </is>
      </c>
      <c r="ACY50" s="48" t="inlineStr">
        <is>
          <t>Anggota keluarga - Laki-laki dewasa Anggota keluarga - Perempuan dewasa</t>
        </is>
      </c>
      <c r="ACZ50" s="8" t="n">
        <v>1</v>
      </c>
      <c r="ADA50" s="8" t="n">
        <v>1</v>
      </c>
      <c r="ADB50" s="8" t="n">
        <v>0</v>
      </c>
      <c r="ADC50" s="8" t="n">
        <v>0</v>
      </c>
      <c r="ADD50" s="48" t="inlineStr">
        <is>
          <t>Sangat puas</t>
        </is>
      </c>
      <c r="ADE50" s="48" t="inlineStr">
        <is>
          <t>Sangat puas</t>
        </is>
      </c>
      <c r="ADF50" s="48" t="inlineStr">
        <is>
          <t>Sangat puas</t>
        </is>
      </c>
      <c r="ADG50" s="48" t="inlineStr">
        <is>
          <t>Sangat puas</t>
        </is>
      </c>
      <c r="ADH50" s="48" t="inlineStr">
        <is>
          <t>Tidak</t>
        </is>
      </c>
      <c r="ADI50" s="48" t="n"/>
      <c r="ADJ50" s="48" t="inlineStr">
        <is>
          <t>Puas</t>
        </is>
      </c>
      <c r="ADK50" s="48" t="n"/>
      <c r="ADL50" s="48" t="n"/>
      <c r="ADM50" s="48" t="n"/>
      <c r="ADN50" s="48" t="n"/>
      <c r="ADO50" s="48" t="n"/>
      <c r="ADP50" s="48" t="n"/>
      <c r="ADQ50" s="48" t="n"/>
      <c r="ADR50" s="48" t="n"/>
      <c r="ADS50" s="48" t="n"/>
      <c r="ADT50" s="48" t="n"/>
      <c r="ADU50" s="48" t="inlineStr">
        <is>
          <t>Dibiarkan saja</t>
        </is>
      </c>
      <c r="ADV50" s="8" t="n">
        <v>0</v>
      </c>
      <c r="ADW50" s="8" t="n">
        <v>0</v>
      </c>
      <c r="ADX50" s="8" t="n">
        <v>0</v>
      </c>
      <c r="ADY50" s="8" t="n">
        <v>0</v>
      </c>
      <c r="ADZ50" s="8" t="n">
        <v>0</v>
      </c>
      <c r="AEA50" s="8" t="n">
        <v>0</v>
      </c>
      <c r="AEB50" s="8" t="n">
        <v>1</v>
      </c>
      <c r="AEC50" s="8" t="n">
        <v>0</v>
      </c>
      <c r="AED50" s="48" t="inlineStr">
        <is>
          <t>-</t>
        </is>
      </c>
      <c r="AEE50" s="48" t="inlineStr">
        <is>
          <t>Laki-laki dewasa</t>
        </is>
      </c>
      <c r="AEF50" s="48" t="n"/>
      <c r="AEG50" s="48" t="inlineStr">
        <is>
          <t>Menelepon atau WA langsung</t>
        </is>
      </c>
      <c r="AEH50" s="48" t="n"/>
      <c r="AEI50" s="48" t="inlineStr">
        <is>
          <t>Pelatihan kompor alternatif jika kompornya rusak</t>
        </is>
      </c>
      <c r="AEJ50" s="48" t="inlineStr">
        <is>
          <t>Kadang-kadang</t>
        </is>
      </c>
      <c r="AEK50" s="48" t="inlineStr">
        <is>
          <t>Pengurangan pengeluaran rumah tangga (bahan bakar minyak, pupuk, dll.) Lebih aman Peningkatan kebersihan kandang ternak Dapur lebih bersih dan bebas asap</t>
        </is>
      </c>
      <c r="AEL50" s="8" t="n">
        <v>1</v>
      </c>
      <c r="AEM50" s="8" t="n">
        <v>0</v>
      </c>
      <c r="AEN50" s="8" t="n">
        <v>0</v>
      </c>
      <c r="AEO50" s="8" t="n">
        <v>0</v>
      </c>
      <c r="AEP50" s="8" t="n">
        <v>1</v>
      </c>
      <c r="AEQ50" s="8" t="n">
        <v>0</v>
      </c>
      <c r="AER50" s="8" t="n">
        <v>1</v>
      </c>
      <c r="AES50" s="8" t="n">
        <v>0</v>
      </c>
      <c r="AET50" s="8" t="n">
        <v>1</v>
      </c>
      <c r="AEU50" s="8" t="n">
        <v>0</v>
      </c>
      <c r="AEV50" s="8" t="n">
        <v>0</v>
      </c>
      <c r="AEW50" s="8" t="n">
        <v>0</v>
      </c>
      <c r="AEX50" s="48" t="n"/>
      <c r="AEY50" s="48" t="inlineStr">
        <is>
          <t>Didukung oleh pihak lain atau ada subsidi</t>
        </is>
      </c>
      <c r="AEZ50" s="48" t="n"/>
      <c r="AFA50" s="48" t="inlineStr">
        <is>
          <t>Tetangga / teman / saudara</t>
        </is>
      </c>
      <c r="AFB50" s="48" t="n"/>
      <c r="AFC50" s="48" t="inlineStr">
        <is>
          <t>IMG-20260213-WA0001-15_35_8.jpg</t>
        </is>
      </c>
      <c r="AFD50" s="16" t="inlineStr">
        <is>
          <t>https://kf.kobotoolbox.org/api/v2/assets/avstPQqLr3Ab3ZdcVTXZ6f/data/673511039/attachments/attkeCPsmYXrF5JDxdT6obVg/</t>
        </is>
      </c>
      <c r="AFE50" s="48" t="inlineStr">
        <is>
          <t>IMG_8480-15_35_18.JPG</t>
        </is>
      </c>
      <c r="AFF50" s="16" t="inlineStr">
        <is>
          <t>https://kf.kobotoolbox.org/api/v2/assets/avstPQqLr3Ab3ZdcVTXZ6f/data/673511039/attachments/att8zMWM9JkeQN3wszEwSAot/</t>
        </is>
      </c>
      <c r="AFG50" s="48" t="inlineStr">
        <is>
          <t>Inrawan</t>
        </is>
      </c>
      <c r="AFH50" s="48" t="n"/>
      <c r="AFI50" s="27" t="inlineStr">
        <is>
          <t>Respon adalah istri dari Dg. Lengu, dikarenakan Dg. Lengu berada di lahan</t>
        </is>
      </c>
      <c r="AFJ50" s="48" t="n"/>
      <c r="AFK50" s="48" t="n"/>
      <c r="AFL50" s="48" t="n"/>
      <c r="AFM50" s="48" t="n"/>
      <c r="AFN50" s="48" t="n"/>
      <c r="AFO50" s="48" t="n"/>
      <c r="AFP50" s="48" t="n"/>
      <c r="AFQ50" s="48" t="n"/>
      <c r="AFR50" s="48" t="n"/>
      <c r="AFS50" s="48" t="n"/>
      <c r="AFT50" s="48" t="n"/>
      <c r="AFU50" s="48" t="n"/>
      <c r="AFV50" s="48" t="n"/>
      <c r="AFW50" s="48" t="n"/>
      <c r="AFX50" s="48" t="n"/>
      <c r="AFY50" s="48" t="n"/>
      <c r="AFZ50" s="48" t="n"/>
      <c r="AGA50" s="48" t="n"/>
      <c r="AGB50" s="48" t="n"/>
      <c r="AGC50" s="48" t="n"/>
      <c r="AGD50" s="48" t="n"/>
      <c r="AGE50" s="48" t="n"/>
      <c r="AGF50" s="48" t="n"/>
      <c r="AGG50" s="48" t="n"/>
      <c r="AGH50" s="48" t="n"/>
      <c r="AGI50" s="48" t="n"/>
      <c r="AGJ50" s="48" t="n"/>
      <c r="AGK50" s="48" t="n"/>
      <c r="AGL50" s="48" t="n"/>
      <c r="AGM50" s="48" t="n"/>
      <c r="AGN50" s="48" t="n"/>
      <c r="AGO50" s="48" t="n"/>
      <c r="AGP50" s="48" t="n"/>
      <c r="AGQ50" s="48" t="n"/>
      <c r="AGR50" s="48" t="n"/>
      <c r="AGS50" s="48" t="n"/>
      <c r="AGT50" s="48" t="n"/>
      <c r="AGU50" s="48" t="n"/>
      <c r="AGV50" s="48" t="n"/>
      <c r="AGW50" s="48" t="n"/>
      <c r="AGX50" s="48" t="n"/>
      <c r="AGY50" s="48" t="n"/>
      <c r="AGZ50" s="48" t="n"/>
      <c r="AHA50" s="48" t="n"/>
      <c r="AHB50" s="48" t="n"/>
      <c r="AHC50" s="48" t="n"/>
      <c r="AHD50" s="48" t="n"/>
      <c r="AHE50" s="48" t="n"/>
      <c r="AHF50" s="48" t="n"/>
      <c r="AHG50" s="48" t="n"/>
      <c r="AHH50" s="48" t="n"/>
      <c r="AHI50" s="48" t="n"/>
      <c r="AHJ50" s="48" t="n"/>
      <c r="AHK50" s="48" t="n"/>
      <c r="AHL50" s="48" t="n"/>
      <c r="AHM50" s="48" t="n"/>
      <c r="AHN50" s="48" t="n"/>
      <c r="AHO50" s="48" t="n"/>
      <c r="AHP50" s="48" t="n"/>
      <c r="AHQ50" s="48" t="n"/>
      <c r="AHR50" s="48" t="n"/>
      <c r="AHS50" s="48" t="n"/>
      <c r="AHT50" s="48" t="n"/>
      <c r="AHU50" s="48" t="n"/>
      <c r="AHV50" s="48" t="n"/>
      <c r="AHW50" s="48" t="n"/>
      <c r="AHX50" s="48" t="n"/>
      <c r="AHY50" s="48" t="n"/>
      <c r="AHZ50" s="48" t="n"/>
      <c r="AIA50" s="48" t="n"/>
      <c r="AIB50" s="48" t="n"/>
      <c r="AIC50" s="48" t="n"/>
      <c r="AID50" s="48" t="n"/>
      <c r="AIE50" s="48" t="n"/>
      <c r="AIF50" s="48" t="n"/>
      <c r="AIG50" s="48" t="n"/>
      <c r="AIH50" s="48" t="n"/>
      <c r="AII50" s="48" t="n"/>
      <c r="AIJ50" s="48" t="n"/>
      <c r="AIK50" s="48" t="n"/>
      <c r="AIL50" s="48" t="n"/>
      <c r="AIM50" s="48" t="n"/>
      <c r="AIN50" s="48" t="n"/>
      <c r="AIO50" s="48" t="n"/>
      <c r="AIP50" s="48" t="n"/>
      <c r="AIQ50" s="48" t="n"/>
      <c r="AIR50" s="48" t="n"/>
      <c r="AIS50" s="48" t="n"/>
      <c r="AIT50" s="48" t="n"/>
      <c r="AIU50" s="48" t="n"/>
      <c r="AIV50" s="48" t="n"/>
      <c r="AIW50" s="48" t="n"/>
      <c r="AIX50" s="48" t="n"/>
      <c r="AIY50" s="48" t="n"/>
      <c r="AIZ50" s="48" t="n"/>
      <c r="AJA50" s="48" t="n"/>
      <c r="AJB50" s="48" t="n"/>
      <c r="AJC50" s="48" t="n"/>
      <c r="AJD50" s="48" t="n"/>
      <c r="AJE50" s="48" t="n"/>
      <c r="AJF50" s="48" t="n"/>
      <c r="AJG50" s="48" t="n"/>
      <c r="AJH50" s="48" t="n"/>
      <c r="AJI50" s="48" t="n"/>
      <c r="AJJ50" s="48" t="n"/>
      <c r="AJK50" s="48" t="n"/>
      <c r="AJL50" s="48" t="n"/>
      <c r="AJM50" s="48" t="n"/>
      <c r="AJN50" s="48" t="n"/>
      <c r="AJO50" s="48" t="n"/>
      <c r="AJP50" s="48" t="n"/>
      <c r="AJQ50" s="48" t="n"/>
      <c r="AJR50" s="48" t="n"/>
      <c r="AJS50" s="48" t="n"/>
      <c r="AJT50" s="48" t="n"/>
      <c r="AJU50" s="48" t="n"/>
      <c r="AJV50" s="48" t="n"/>
      <c r="AJW50" s="48" t="n"/>
      <c r="AJX50" s="48" t="n"/>
      <c r="AJY50" s="48" t="n"/>
      <c r="AJZ50" s="48" t="n"/>
      <c r="AKA50" s="48" t="n"/>
      <c r="AKB50" s="48" t="n"/>
      <c r="AKC50" s="48" t="n"/>
      <c r="AKD50" s="48" t="n"/>
      <c r="AKE50" s="48" t="n"/>
      <c r="AKF50" s="48" t="n"/>
      <c r="AKG50" s="48" t="n"/>
      <c r="AKH50" s="48" t="n"/>
      <c r="AKI50" s="48" t="n"/>
      <c r="AKJ50" s="48" t="n"/>
      <c r="AKK50" s="48" t="n"/>
      <c r="AKL50" s="48" t="n"/>
      <c r="AKM50" s="48" t="n"/>
      <c r="AKN50" s="48" t="n"/>
      <c r="AKO50" s="48" t="n"/>
      <c r="AKP50" s="48" t="n"/>
      <c r="AKQ50" s="48" t="n"/>
      <c r="AKR50" s="48" t="n"/>
      <c r="AKS50" s="48" t="n"/>
      <c r="AKT50" s="48" t="n"/>
      <c r="AKU50" s="48" t="n"/>
      <c r="AKV50" s="48" t="n"/>
      <c r="AKW50" s="48" t="n"/>
      <c r="AKX50" s="48" t="n"/>
      <c r="AKY50" s="48" t="n"/>
      <c r="AKZ50" s="48" t="n"/>
      <c r="ALA50" s="48" t="n"/>
      <c r="ALB50" s="48" t="n"/>
      <c r="ALC50" s="48" t="n"/>
      <c r="ALD50" s="48" t="n"/>
      <c r="ALE50" s="48" t="n"/>
      <c r="ALF50" s="48" t="n"/>
      <c r="ALG50" s="48" t="n"/>
      <c r="ALH50" s="48" t="n"/>
      <c r="ALI50" s="48" t="n"/>
      <c r="ALJ50" s="48" t="n"/>
      <c r="ALK50" s="48" t="n"/>
      <c r="ALL50" s="48" t="n"/>
      <c r="ALM50" s="48" t="n"/>
      <c r="ALN50" s="48" t="n"/>
      <c r="ALO50" s="48" t="n"/>
      <c r="ALP50" s="48" t="n"/>
      <c r="ALQ50" s="48" t="n"/>
      <c r="ALR50" s="48" t="n"/>
      <c r="ALS50" s="48" t="n"/>
      <c r="ALT50" s="48" t="n"/>
      <c r="ALU50" s="48" t="n"/>
      <c r="ALV50" s="48" t="n"/>
      <c r="ALW50" s="48" t="n"/>
      <c r="ALX50" s="48" t="n"/>
      <c r="ALY50" s="48" t="n"/>
      <c r="ALZ50" s="48" t="n"/>
      <c r="AMA50" s="48" t="n"/>
      <c r="AMB50" s="48" t="n"/>
      <c r="AMC50" s="48" t="n"/>
      <c r="AMD50" s="48" t="n"/>
      <c r="AME50" s="48" t="n"/>
      <c r="AMF50" s="48" t="n"/>
      <c r="AMG50" s="48" t="n"/>
      <c r="AMH50" s="48" t="n"/>
      <c r="AMI50" s="48" t="n"/>
      <c r="AMJ50" s="48" t="n"/>
      <c r="AMK50" s="48" t="n"/>
      <c r="AML50" s="48" t="n"/>
      <c r="AMM50" s="48" t="n"/>
      <c r="AMN50" s="48" t="n"/>
      <c r="AMO50" s="48" t="n"/>
      <c r="AMP50" s="48" t="n"/>
      <c r="AMQ50" s="48" t="n"/>
      <c r="AMR50" s="48" t="n"/>
      <c r="AMS50" s="48" t="n"/>
      <c r="AMT50" s="48" t="n"/>
      <c r="AMU50" s="48" t="n"/>
      <c r="AMV50" s="48" t="n"/>
      <c r="AMW50" s="48" t="n"/>
      <c r="AMX50" s="48" t="n"/>
      <c r="AMY50" s="48" t="n"/>
      <c r="AMZ50" s="48" t="n"/>
      <c r="ANA50" s="48" t="n"/>
      <c r="ANB50" s="48" t="n"/>
      <c r="ANC50" s="48" t="n"/>
      <c r="AND50" s="48" t="n"/>
      <c r="ANE50" s="48" t="n"/>
      <c r="ANF50" s="48" t="n"/>
      <c r="ANG50" s="48" t="n"/>
      <c r="ANH50" s="48" t="n"/>
      <c r="ANI50" s="48" t="n"/>
      <c r="ANJ50" s="48" t="n"/>
      <c r="ANK50" s="48" t="n"/>
      <c r="ANL50" s="48" t="n"/>
      <c r="ANM50" s="48" t="n"/>
      <c r="ANN50" s="48" t="n"/>
      <c r="ANO50" s="48" t="n"/>
      <c r="ANP50" s="48" t="n"/>
      <c r="ANQ50" s="48" t="n"/>
      <c r="ANR50" s="48" t="n"/>
      <c r="ANS50" s="48" t="n"/>
      <c r="ANT50" s="48" t="n"/>
      <c r="ANU50" s="48" t="n"/>
      <c r="ANV50" s="48" t="n"/>
      <c r="ANW50" s="48" t="n"/>
      <c r="ANX50" s="48" t="n"/>
      <c r="ANY50" s="48" t="n"/>
      <c r="ANZ50" s="48" t="n"/>
      <c r="AOA50" s="48" t="n"/>
      <c r="AOB50" s="48" t="n"/>
      <c r="AOC50" s="48" t="n"/>
      <c r="AOD50" s="48" t="n"/>
      <c r="AOE50" s="48" t="n"/>
      <c r="AOF50" s="48" t="n"/>
      <c r="AOG50" s="48" t="n"/>
      <c r="AOH50" s="48" t="n"/>
      <c r="AOI50" s="48" t="n"/>
      <c r="AOJ50" s="48" t="n"/>
      <c r="AOK50" s="48" t="n"/>
      <c r="AOL50" s="48" t="n"/>
      <c r="AOM50" s="48" t="n"/>
      <c r="AON50" s="48" t="n"/>
      <c r="AOO50" s="48" t="n"/>
      <c r="AOP50" s="48" t="n"/>
      <c r="AOQ50" s="48" t="n"/>
      <c r="AOR50" s="48" t="n"/>
      <c r="AOS50" s="48" t="n"/>
      <c r="AOT50" s="48" t="n"/>
      <c r="AOU50" s="48" t="n"/>
      <c r="AOV50" s="48" t="n"/>
      <c r="AOW50" s="48" t="n"/>
      <c r="AOX50" s="48" t="n"/>
      <c r="AOY50" s="48" t="n"/>
      <c r="AOZ50" s="48" t="n"/>
      <c r="APA50" s="48" t="n"/>
      <c r="APB50" s="48" t="n"/>
      <c r="APC50" s="48" t="n"/>
      <c r="APD50" s="48" t="n"/>
      <c r="APE50" s="48" t="n"/>
      <c r="APF50" s="48" t="n"/>
      <c r="APG50" s="48" t="n"/>
      <c r="APH50" s="48" t="n"/>
      <c r="API50" s="48" t="n"/>
      <c r="APJ50" s="48" t="n"/>
      <c r="APK50" s="48" t="n"/>
      <c r="APL50" s="48" t="n"/>
      <c r="APM50" s="48" t="n"/>
      <c r="APN50" s="48" t="n"/>
      <c r="APO50" s="48" t="n"/>
      <c r="APP50" s="48" t="n"/>
      <c r="APQ50" s="48" t="n"/>
      <c r="APR50" s="48" t="n"/>
      <c r="APS50" s="48" t="n"/>
      <c r="APT50" s="48" t="n"/>
      <c r="APU50" s="48" t="n"/>
      <c r="APV50" s="48" t="n"/>
      <c r="APW50" s="48" t="n"/>
      <c r="APX50" s="48" t="n"/>
      <c r="APY50" s="48" t="n"/>
      <c r="APZ50" s="48" t="n"/>
      <c r="AQA50" s="48" t="n"/>
      <c r="AQB50" s="48" t="n"/>
      <c r="AQC50" s="48" t="n"/>
      <c r="AQD50" s="48" t="n"/>
      <c r="AQE50" s="48" t="n"/>
      <c r="AQF50" s="48" t="n"/>
      <c r="AQG50" s="48" t="n"/>
      <c r="AQH50" s="48" t="n"/>
      <c r="AQI50" s="48" t="n"/>
      <c r="AQJ50" s="48" t="n"/>
      <c r="AQK50" s="48" t="n"/>
      <c r="AQL50" s="48" t="n"/>
      <c r="AQM50" s="48" t="n"/>
      <c r="AQN50" s="48" t="n"/>
      <c r="AQO50" s="48" t="n"/>
      <c r="AQP50" s="48" t="n"/>
      <c r="AQQ50" s="48" t="n"/>
      <c r="AQR50" s="48" t="n"/>
      <c r="AQS50" s="48" t="n"/>
      <c r="AQT50" s="48" t="n"/>
      <c r="AQU50" s="48" t="n"/>
      <c r="AQV50" s="48" t="n"/>
      <c r="AQW50" s="48" t="n"/>
      <c r="AQX50" s="48" t="n"/>
      <c r="AQY50" s="48" t="n"/>
      <c r="AQZ50" s="48" t="n"/>
      <c r="ARA50" s="48" t="n"/>
      <c r="ARB50" s="48" t="n"/>
      <c r="ARC50" s="48" t="n"/>
      <c r="ARD50" s="48" t="n"/>
      <c r="ARE50" s="48" t="n"/>
      <c r="ARF50" s="48" t="n"/>
      <c r="ARG50" s="48" t="n"/>
      <c r="ARH50" s="48" t="n"/>
      <c r="ARI50" s="48" t="n"/>
      <c r="ARJ50" s="48" t="n"/>
      <c r="ARK50" s="48" t="n"/>
      <c r="ARL50" s="48" t="n"/>
      <c r="ARM50" s="48" t="n"/>
      <c r="ARN50" s="48" t="n"/>
      <c r="ARO50" s="48" t="n"/>
      <c r="ARP50" s="48" t="n"/>
      <c r="ARQ50" s="48" t="n"/>
      <c r="ARR50" s="48" t="n"/>
      <c r="ARS50" s="48" t="n"/>
      <c r="ART50" s="48" t="n"/>
      <c r="ARU50" s="48" t="n"/>
      <c r="ARV50" s="48" t="n"/>
      <c r="ARW50" s="48" t="n"/>
      <c r="ARX50" s="48" t="n"/>
      <c r="ARY50" s="48" t="n"/>
      <c r="ARZ50" s="48" t="n"/>
      <c r="ASA50" s="48" t="n"/>
      <c r="ASB50" s="48" t="n"/>
      <c r="ASC50" s="48" t="n"/>
      <c r="ASD50" s="48" t="n"/>
      <c r="ASE50" s="48" t="n"/>
      <c r="ASF50" s="48" t="n"/>
      <c r="ASG50" s="48" t="n"/>
      <c r="ASH50" s="48" t="n"/>
      <c r="ASI50" s="48" t="n"/>
      <c r="ASJ50" s="48" t="n"/>
      <c r="ASK50" s="48" t="n"/>
      <c r="ASL50" s="48" t="n"/>
      <c r="ASM50" s="48" t="n"/>
      <c r="ASN50" s="48" t="n"/>
      <c r="ASO50" s="48" t="n"/>
      <c r="ASP50" s="48" t="n"/>
      <c r="ASQ50" s="48" t="n"/>
      <c r="ASR50" s="48" t="n"/>
      <c r="ASS50" s="48" t="n"/>
      <c r="AST50" s="48" t="n"/>
      <c r="ASU50" s="48" t="n"/>
      <c r="ASV50" s="48" t="n"/>
      <c r="ASW50" s="48" t="n"/>
      <c r="ASX50" s="48" t="n"/>
      <c r="ASY50" s="48" t="n"/>
      <c r="ASZ50" s="48" t="n"/>
      <c r="ATA50" s="48" t="n"/>
      <c r="ATB50" s="48" t="n"/>
      <c r="ATC50" s="48" t="n"/>
      <c r="ATD50" s="48" t="n"/>
      <c r="ATE50" s="48" t="n"/>
      <c r="ATF50" s="48" t="n"/>
      <c r="ATG50" s="48" t="n"/>
      <c r="ATH50" s="48" t="n"/>
      <c r="ATI50" s="48" t="n"/>
      <c r="ATJ50" s="48" t="n"/>
      <c r="ATK50" s="48" t="n"/>
      <c r="ATL50" s="48" t="n"/>
      <c r="ATM50" s="48" t="n"/>
      <c r="ATN50" s="48" t="n"/>
      <c r="ATO50" s="48" t="n"/>
      <c r="ATP50" s="48" t="n"/>
      <c r="ATQ50" s="48" t="n"/>
      <c r="ATR50" s="48" t="n"/>
      <c r="ATS50" s="48" t="n"/>
      <c r="ATT50" s="48" t="n"/>
      <c r="ATU50" s="48" t="n"/>
      <c r="ATV50" s="48" t="n"/>
      <c r="ATW50" s="48" t="n"/>
      <c r="ATX50" s="48" t="n"/>
      <c r="ATY50" s="48" t="n"/>
      <c r="ATZ50" s="48" t="n"/>
      <c r="AUA50" s="48" t="n"/>
      <c r="AUB50" s="48" t="n"/>
      <c r="AUC50" s="48" t="n"/>
      <c r="AUD50" s="48" t="n"/>
      <c r="AUE50" s="48" t="n"/>
      <c r="AUF50" s="48" t="n"/>
      <c r="AUG50" s="48" t="n"/>
      <c r="AUH50" s="48" t="n"/>
      <c r="AUI50" s="48" t="n"/>
      <c r="AUJ50" s="48" t="n"/>
      <c r="AUK50" s="48" t="n"/>
      <c r="AUL50" s="48" t="n"/>
      <c r="AUM50" s="48" t="n"/>
      <c r="AUN50" s="48" t="n"/>
      <c r="AUO50" s="48" t="n"/>
      <c r="AUP50" s="48" t="n"/>
      <c r="AUQ50" s="48" t="n"/>
      <c r="AUR50" s="48" t="n"/>
      <c r="AUS50" s="48" t="n"/>
      <c r="AUT50" s="48" t="n"/>
      <c r="AUU50" s="48" t="n"/>
      <c r="AUV50" s="48" t="n"/>
      <c r="AUW50" s="48" t="n"/>
      <c r="AUX50" s="48" t="n"/>
      <c r="AUY50" s="48" t="n"/>
      <c r="AUZ50" s="48" t="n"/>
      <c r="AVA50" s="48" t="n"/>
      <c r="AVB50" s="48" t="n"/>
      <c r="AVC50" s="48" t="n"/>
      <c r="AVD50" s="48" t="n"/>
      <c r="AVE50" s="48" t="n"/>
      <c r="AVF50" s="48" t="n"/>
      <c r="AVG50" s="48" t="n"/>
      <c r="AVH50" s="48" t="n"/>
      <c r="AVI50" s="48" t="n"/>
      <c r="AVJ50" s="48" t="n"/>
      <c r="AVK50" s="48" t="n"/>
      <c r="AVL50" s="48" t="n"/>
      <c r="AVM50" s="48" t="n"/>
      <c r="AVN50" s="48" t="n"/>
      <c r="AVO50" s="48" t="n"/>
      <c r="AVP50" s="48" t="n"/>
      <c r="AVQ50" s="48" t="n"/>
      <c r="AVR50" s="48" t="n"/>
      <c r="AVS50" s="48" t="n"/>
      <c r="AVT50" s="48" t="n"/>
      <c r="AVU50" s="48" t="n"/>
      <c r="AVV50" s="48" t="n"/>
      <c r="AVW50" s="48" t="n"/>
      <c r="AVX50" s="48" t="n"/>
      <c r="AVY50" s="48" t="n"/>
      <c r="AVZ50" s="48" t="n"/>
      <c r="AWA50" s="8" t="n">
        <v>673511039</v>
      </c>
      <c r="AWB50" s="48" t="inlineStr">
        <is>
          <t>0aa36604-a715-49e8-bb37-b45de2d9c3a1</t>
        </is>
      </c>
      <c r="AWC50" s="6" t="n">
        <v>46070</v>
      </c>
      <c r="AWD50" s="48" t="n"/>
      <c r="AWE50" s="48" t="n"/>
      <c r="AWF50" s="48" t="inlineStr">
        <is>
          <t>submitted_via_web</t>
        </is>
      </c>
      <c r="AWG50" s="48" t="n"/>
      <c r="AWH50" s="48" t="inlineStr">
        <is>
          <t>vyNMZfRj9dojjrwxZxh2FZ</t>
        </is>
      </c>
      <c r="AWI50" s="48" t="n"/>
      <c r="AWJ50" s="48" t="inlineStr">
        <is>
          <t>uuid:0aa36604-a715-49e8-bb37-b45de2d9c3a1</t>
        </is>
      </c>
      <c r="AWK50" s="8" t="n">
        <v>323</v>
      </c>
      <c r="AWL50" s="48" t="inlineStr">
        <is>
          <t>BSP0374</t>
        </is>
      </c>
      <c r="AWM50" s="8" t="n">
        <v>0</v>
      </c>
      <c r="AWN50" s="48" t="inlineStr">
        <is>
          <t>Year of Use valid, no validation needed</t>
        </is>
      </c>
      <c r="AWO50" s="37" t="b">
        <v>1</v>
      </c>
      <c r="AWP50" s="37" t="b">
        <v>1</v>
      </c>
      <c r="AWQ50" s="37" t="b">
        <v>1</v>
      </c>
      <c r="AWR50" s="37" t="b">
        <v>1</v>
      </c>
      <c r="AWS50" s="37" t="b">
        <v>1</v>
      </c>
      <c r="AWT50" s="37" t="b">
        <v>1</v>
      </c>
      <c r="AWU50" s="48" t="n"/>
      <c r="AWV50" s="8" t="n">
        <v>6</v>
      </c>
      <c r="AWW50" s="48" t="n"/>
      <c r="AWX50" s="48" t="n"/>
      <c r="AWY50" s="48" t="n"/>
      <c r="AWZ50" s="48" t="n"/>
    </row>
    <row r="51">
      <c r="A51" s="6" t="n">
        <v>46070</v>
      </c>
      <c r="B51" s="6" t="n">
        <v>46070</v>
      </c>
      <c r="C51" s="34" t="inlineStr">
        <is>
          <t>Siti Nurhalisa S</t>
        </is>
      </c>
      <c r="D51" s="34" t="inlineStr">
        <is>
          <t>Adrianus Mario, S. Pt</t>
        </is>
      </c>
      <c r="E51" s="8">
        <f>+6285341474776</f>
        <v/>
      </c>
      <c r="F51" s="48" t="inlineStr">
        <is>
          <t>-5.151466 119.678372 156.488 1.5299999713897705</t>
        </is>
      </c>
      <c r="G51" s="8" t="n">
        <v>-5.151466</v>
      </c>
      <c r="H51" s="8" t="n">
        <v>119.678372</v>
      </c>
      <c r="I51" s="8" t="n">
        <v>156.488</v>
      </c>
      <c r="J51" s="8" t="n">
        <v>1.529999971</v>
      </c>
      <c r="K51" s="8" t="n">
        <v>0</v>
      </c>
      <c r="L51" s="48" t="inlineStr">
        <is>
          <t>-5.151435 119.678155 178.199 1.2510000467300415</t>
        </is>
      </c>
      <c r="M51" s="8" t="n">
        <v>-5.151435</v>
      </c>
      <c r="N51" s="8" t="n">
        <v>119.678155</v>
      </c>
      <c r="O51" s="8" t="n">
        <v>178.199</v>
      </c>
      <c r="P51" s="8" t="n">
        <v>1.251000047</v>
      </c>
      <c r="Q51" s="8" t="n">
        <v>0</v>
      </c>
      <c r="R51" s="48" t="inlineStr">
        <is>
          <t>Sulawesi Selatan</t>
        </is>
      </c>
      <c r="S51" s="8" t="n">
        <v>0</v>
      </c>
      <c r="T51" s="8" t="n">
        <v>0</v>
      </c>
      <c r="U51" s="8" t="n">
        <v>0</v>
      </c>
      <c r="V51" s="8" t="n">
        <v>0</v>
      </c>
      <c r="W51" s="8" t="n">
        <v>0</v>
      </c>
      <c r="X51" s="8" t="n">
        <v>0</v>
      </c>
      <c r="Y51" s="8" t="n">
        <v>0</v>
      </c>
      <c r="Z51" s="8" t="n">
        <v>0</v>
      </c>
      <c r="AA51" s="8" t="n">
        <v>0</v>
      </c>
      <c r="AB51" s="8" t="n">
        <v>1</v>
      </c>
      <c r="AC51" s="48" t="inlineStr">
        <is>
          <t>Maros</t>
        </is>
      </c>
      <c r="AD51" s="48" t="inlineStr">
        <is>
          <t>Tompobulu</t>
        </is>
      </c>
      <c r="AE51" s="48" t="inlineStr">
        <is>
          <t>Pucak</t>
        </is>
      </c>
      <c r="AF51" s="48" t="inlineStr">
        <is>
          <t>UD. BONTOMARANMU</t>
        </is>
      </c>
      <c r="AG51" s="48" t="inlineStr">
        <is>
          <t>BTP0002</t>
        </is>
      </c>
      <c r="AH51" s="8" t="n">
        <v>13</v>
      </c>
      <c r="AI51" s="48" t="inlineStr">
        <is>
          <t>VPA1</t>
        </is>
      </c>
      <c r="AJ51" s="48" t="inlineStr">
        <is>
          <t>Tidak aktif</t>
        </is>
      </c>
      <c r="AK51" s="8" t="n">
        <v>49</v>
      </c>
      <c r="AL51" s="48" t="inlineStr">
        <is>
          <t>Laki-laki</t>
        </is>
      </c>
      <c r="AM51" s="48" t="inlineStr">
        <is>
          <t>Sudah menikah</t>
        </is>
      </c>
      <c r="AN51" s="48" t="inlineStr">
        <is>
          <t>Diploma/S1/Sederajat</t>
        </is>
      </c>
      <c r="AO51" s="48" t="inlineStr">
        <is>
          <t>Pegawai pemerintah</t>
        </is>
      </c>
      <c r="AP51" s="8" t="n">
        <v>0</v>
      </c>
      <c r="AQ51" s="8" t="n">
        <v>0</v>
      </c>
      <c r="AR51" s="8" t="n">
        <v>0</v>
      </c>
      <c r="AS51" s="8" t="n">
        <v>0</v>
      </c>
      <c r="AT51" s="8" t="n">
        <v>1</v>
      </c>
      <c r="AU51" s="8" t="n">
        <v>0</v>
      </c>
      <c r="AV51" s="8" t="n">
        <v>0</v>
      </c>
      <c r="AW51" s="8" t="n">
        <v>0</v>
      </c>
      <c r="AX51" s="48" t="n"/>
      <c r="AY51" s="48" t="inlineStr">
        <is>
          <t>Tidak ada</t>
        </is>
      </c>
      <c r="AZ51" s="8" t="n">
        <v>0</v>
      </c>
      <c r="BA51" s="8" t="n">
        <v>0</v>
      </c>
      <c r="BB51" s="8" t="n">
        <v>0</v>
      </c>
      <c r="BC51" s="8" t="n">
        <v>0</v>
      </c>
      <c r="BD51" s="8" t="n">
        <v>0</v>
      </c>
      <c r="BE51" s="8" t="n">
        <v>0</v>
      </c>
      <c r="BF51" s="8" t="n">
        <v>0</v>
      </c>
      <c r="BG51" s="8" t="n">
        <v>1</v>
      </c>
      <c r="BH51" s="11" t="n"/>
      <c r="BI51" s="48" t="inlineStr">
        <is>
          <t>&gt;Rp3.500.000</t>
        </is>
      </c>
      <c r="BJ51" s="8" t="n">
        <v>0</v>
      </c>
      <c r="BK51" s="8" t="n">
        <v>0</v>
      </c>
      <c r="BL51" s="8" t="n">
        <v>0</v>
      </c>
      <c r="BM51" s="8" t="n">
        <v>0</v>
      </c>
      <c r="BN51" s="48" t="inlineStr">
        <is>
          <t>Sewa</t>
        </is>
      </c>
      <c r="BO51" s="48" t="inlineStr">
        <is>
          <t>Permanen (dinding bata dan semen)</t>
        </is>
      </c>
      <c r="BP51" s="8" t="n">
        <v>1</v>
      </c>
      <c r="BQ51" s="8" t="n">
        <v>0</v>
      </c>
      <c r="BR51" s="8" t="n">
        <v>0</v>
      </c>
      <c r="BS51" s="8" t="n">
        <v>0</v>
      </c>
      <c r="BT51" s="8" t="n">
        <v>0</v>
      </c>
      <c r="BU51" s="48" t="n"/>
      <c r="BV51" s="48" t="inlineStr">
        <is>
          <t>Keramik/ubin</t>
        </is>
      </c>
      <c r="BW51" s="8" t="n">
        <v>0</v>
      </c>
      <c r="BX51" s="8" t="n">
        <v>0</v>
      </c>
      <c r="BY51" s="8" t="n">
        <v>1</v>
      </c>
      <c r="BZ51" s="8" t="n">
        <v>0</v>
      </c>
      <c r="CA51" s="8" t="n">
        <v>0</v>
      </c>
      <c r="CB51" s="48" t="n"/>
      <c r="CC51" s="48" t="inlineStr">
        <is>
          <t>Seng</t>
        </is>
      </c>
      <c r="CD51" s="8" t="n">
        <v>0</v>
      </c>
      <c r="CE51" s="8" t="n">
        <v>0</v>
      </c>
      <c r="CF51" s="8" t="n">
        <v>0</v>
      </c>
      <c r="CG51" s="8" t="n">
        <v>0</v>
      </c>
      <c r="CH51" s="8" t="n">
        <v>1</v>
      </c>
      <c r="CI51" s="8" t="n">
        <v>0</v>
      </c>
      <c r="CJ51" s="8" t="n">
        <v>0</v>
      </c>
      <c r="CK51" s="48" t="n"/>
      <c r="CL51" s="48" t="inlineStr">
        <is>
          <t>Ya</t>
        </is>
      </c>
      <c r="CM51" s="8" t="n">
        <v>2013</v>
      </c>
      <c r="CN51" s="48" t="inlineStr">
        <is>
          <t>Fixed-Dome (Kubah Tetap)</t>
        </is>
      </c>
      <c r="CO51" s="48" t="inlineStr">
        <is>
          <t>12 m³ (10-11 ekor sapi, ±10 jam memasak/hari, ±100 kg slurry/hari)</t>
        </is>
      </c>
      <c r="CP51" s="48" t="inlineStr">
        <is>
          <t>Lainnya</t>
        </is>
      </c>
      <c r="CQ51" s="8" t="n">
        <v>0</v>
      </c>
      <c r="CR51" s="8" t="n">
        <v>0</v>
      </c>
      <c r="CS51" s="8" t="n">
        <v>0</v>
      </c>
      <c r="CT51" s="8" t="n">
        <v>0</v>
      </c>
      <c r="CU51" s="8" t="n">
        <v>0</v>
      </c>
      <c r="CV51" s="8" t="n">
        <v>0</v>
      </c>
      <c r="CW51" s="8" t="n">
        <v>0</v>
      </c>
      <c r="CX51" s="8" t="n">
        <v>1</v>
      </c>
      <c r="CY51" s="48" t="inlineStr">
        <is>
          <t>Lainnya</t>
        </is>
      </c>
      <c r="CZ51" s="8" t="n">
        <v>0</v>
      </c>
      <c r="DA51" s="8" t="n">
        <v>0</v>
      </c>
      <c r="DB51" s="8" t="n">
        <v>1</v>
      </c>
      <c r="DC51" s="48" t="inlineStr">
        <is>
          <t>Pemerintah</t>
        </is>
      </c>
      <c r="DD51" s="48" t="inlineStr">
        <is>
          <t>Lainnya</t>
        </is>
      </c>
      <c r="DE51" s="8" t="n">
        <v>0</v>
      </c>
      <c r="DF51" s="8" t="n">
        <v>0</v>
      </c>
      <c r="DG51" s="8" t="n">
        <v>0</v>
      </c>
      <c r="DH51" s="8" t="n">
        <v>1</v>
      </c>
      <c r="DI51" s="48" t="inlineStr">
        <is>
          <t>Pemerintah</t>
        </is>
      </c>
      <c r="DJ51" s="48" t="inlineStr">
        <is>
          <t>Lainnya</t>
        </is>
      </c>
      <c r="DK51" s="8" t="n">
        <v>0</v>
      </c>
      <c r="DL51" s="8" t="n">
        <v>0</v>
      </c>
      <c r="DM51" s="8" t="n">
        <v>0</v>
      </c>
      <c r="DN51" s="8" t="n">
        <v>1</v>
      </c>
      <c r="DO51" s="48" t="inlineStr">
        <is>
          <t>Pemerintah</t>
        </is>
      </c>
      <c r="DP51" s="48" t="inlineStr">
        <is>
          <t>Tidak berfungsi sama sekali</t>
        </is>
      </c>
      <c r="DQ51" s="48" t="inlineStr">
        <is>
          <t>&gt;1 tahun yang lalu</t>
        </is>
      </c>
      <c r="DR51" s="17" t="inlineStr">
        <is>
          <t>Tidak ada pihak yang mengelola/dapat memperbaiki sistem biogas</t>
        </is>
      </c>
      <c r="DS51" s="48" t="n"/>
      <c r="DT51" s="48" t="n"/>
      <c r="DU51" s="48" t="n"/>
      <c r="DV51" s="48" t="n"/>
      <c r="DW51" s="48" t="n"/>
      <c r="DX51" s="48" t="n"/>
      <c r="DY51" s="48" t="n"/>
      <c r="DZ51" s="48" t="n"/>
      <c r="EA51" s="48" t="n"/>
      <c r="EB51" s="48" t="n"/>
      <c r="EC51" s="48" t="n"/>
      <c r="ED51" s="48" t="n"/>
      <c r="EE51" s="48" t="n"/>
      <c r="EF51" s="48" t="n"/>
      <c r="EG51" s="48" t="n"/>
      <c r="EH51" s="48" t="n"/>
      <c r="EI51" s="27" t="inlineStr">
        <is>
          <t>Kurangnya dukungan atau pemantauan dari pemerintah atau CPO</t>
        </is>
      </c>
      <c r="EJ51" s="8" t="n">
        <v>0</v>
      </c>
      <c r="EK51" s="8" t="n">
        <v>1</v>
      </c>
      <c r="EL51" s="8" t="n">
        <v>0</v>
      </c>
      <c r="EM51" s="8" t="n">
        <v>0</v>
      </c>
      <c r="EN51" s="8" t="n">
        <v>0</v>
      </c>
      <c r="EO51" s="48" t="n"/>
      <c r="EP51" s="48" t="inlineStr">
        <is>
          <t>Ya, sangat jelas dan mudah diikuti</t>
        </is>
      </c>
      <c r="EQ51" s="48" t="inlineStr">
        <is>
          <t>Pelatihan</t>
        </is>
      </c>
      <c r="ER51" s="48" t="inlineStr">
        <is>
          <t>CPO atau pendamping Lainnya</t>
        </is>
      </c>
      <c r="ES51" s="8" t="n">
        <v>1</v>
      </c>
      <c r="ET51" s="8" t="n">
        <v>0</v>
      </c>
      <c r="EU51" s="8" t="n">
        <v>0</v>
      </c>
      <c r="EV51" s="8" t="n">
        <v>1</v>
      </c>
      <c r="EW51" s="48" t="inlineStr">
        <is>
          <t>Pemerintah</t>
        </is>
      </c>
      <c r="EX51" s="48" t="inlineStr">
        <is>
          <t>Anggota keluarga - Laki-laki</t>
        </is>
      </c>
      <c r="EY51" s="8" t="n">
        <v>1</v>
      </c>
      <c r="EZ51" s="8" t="n">
        <v>0</v>
      </c>
      <c r="FA51" s="8" t="n">
        <v>0</v>
      </c>
      <c r="FB51" s="48" t="n"/>
      <c r="FC51" s="48" t="inlineStr">
        <is>
          <t>Setiap bulan</t>
        </is>
      </c>
      <c r="FD51" s="48" t="n"/>
      <c r="FE51" s="48" t="inlineStr">
        <is>
          <t>Mengetahui</t>
        </is>
      </c>
      <c r="FF51" s="48" t="inlineStr">
        <is>
          <t>Jarang (setiap bulan atau lebih)</t>
        </is>
      </c>
      <c r="FG51" s="48" t="inlineStr">
        <is>
          <t>Mengetahui</t>
        </is>
      </c>
      <c r="FH51" s="48" t="inlineStr">
        <is>
          <t>Jarang (setiap bulan atau lebih)</t>
        </is>
      </c>
      <c r="FI51" s="48" t="inlineStr">
        <is>
          <t>Mengetahui</t>
        </is>
      </c>
      <c r="FJ51" s="48" t="inlineStr">
        <is>
          <t>Cukup sering (2 minggu sekali)</t>
        </is>
      </c>
      <c r="FK51" s="48" t="inlineStr">
        <is>
          <t>Mengetahui</t>
        </is>
      </c>
      <c r="FL51" s="48" t="inlineStr">
        <is>
          <t>Cukup sering (2 minggu sekali)</t>
        </is>
      </c>
      <c r="FM51" s="48" t="inlineStr">
        <is>
          <t>Mengetahui</t>
        </is>
      </c>
      <c r="FN51" s="48" t="inlineStr">
        <is>
          <t>Jarang (setiap bulan atau lebih)</t>
        </is>
      </c>
      <c r="FO51" s="48" t="inlineStr">
        <is>
          <t>Mengetahui</t>
        </is>
      </c>
      <c r="FP51" s="48" t="inlineStr">
        <is>
          <t>Cukup sering (2 minggu sekali)</t>
        </is>
      </c>
      <c r="FQ51" s="48" t="inlineStr">
        <is>
          <t>Mengetahui</t>
        </is>
      </c>
      <c r="FR51" s="48" t="inlineStr">
        <is>
          <t>Ya</t>
        </is>
      </c>
      <c r="FS51" s="48" t="inlineStr">
        <is>
          <t>Mengetahui</t>
        </is>
      </c>
      <c r="FT51" s="48" t="inlineStr">
        <is>
          <t>Ya, selalu</t>
        </is>
      </c>
      <c r="FU51" s="48" t="inlineStr">
        <is>
          <t>Pekerja tambahan</t>
        </is>
      </c>
      <c r="FV51" s="8" t="n">
        <v>0</v>
      </c>
      <c r="FW51" s="8" t="n">
        <v>0</v>
      </c>
      <c r="FX51" s="8" t="n">
        <v>0</v>
      </c>
      <c r="FY51" s="8" t="n">
        <v>1</v>
      </c>
      <c r="FZ51" s="48" t="inlineStr">
        <is>
          <t>Sangat memahami</t>
        </is>
      </c>
      <c r="GA51" s="48" t="inlineStr">
        <is>
          <t>Lainnya</t>
        </is>
      </c>
      <c r="GB51" s="8" t="n">
        <v>0</v>
      </c>
      <c r="GC51" s="8" t="n">
        <v>0</v>
      </c>
      <c r="GD51" s="8" t="n">
        <v>0</v>
      </c>
      <c r="GE51" s="8" t="n">
        <v>1</v>
      </c>
      <c r="GF51" s="48" t="inlineStr">
        <is>
          <t>Pemerintah</t>
        </is>
      </c>
      <c r="GG51" s="48" t="inlineStr">
        <is>
          <t>Kadang-kadang</t>
        </is>
      </c>
      <c r="GH51" s="48" t="inlineStr">
        <is>
          <t>Ya</t>
        </is>
      </c>
      <c r="GI51" s="48" t="inlineStr">
        <is>
          <t>Teman/keluarga</t>
        </is>
      </c>
      <c r="GJ51" s="8" t="n">
        <v>0</v>
      </c>
      <c r="GK51" s="8" t="n">
        <v>1</v>
      </c>
      <c r="GL51" s="8" t="n">
        <v>0</v>
      </c>
      <c r="GM51" s="8" t="n">
        <v>0</v>
      </c>
      <c r="GN51" s="48" t="n"/>
      <c r="GO51" s="8" t="n">
        <v>8</v>
      </c>
      <c r="GP51" s="38" t="inlineStr">
        <is>
          <t>Sebagian</t>
        </is>
      </c>
      <c r="GQ51" s="48" t="inlineStr">
        <is>
          <t>LPG</t>
        </is>
      </c>
      <c r="GR51" s="8" t="n">
        <v>1</v>
      </c>
      <c r="GS51" s="8" t="n">
        <v>0</v>
      </c>
      <c r="GT51" s="8" t="n">
        <v>0</v>
      </c>
      <c r="GU51" s="8" t="n">
        <v>0</v>
      </c>
      <c r="GV51" s="8" t="n">
        <v>0</v>
      </c>
      <c r="GW51" s="8" t="n">
        <v>0</v>
      </c>
      <c r="GX51" s="8" t="n">
        <v>0</v>
      </c>
      <c r="GY51" s="48" t="n"/>
      <c r="GZ51" s="48" t="inlineStr">
        <is>
          <t>Ya</t>
        </is>
      </c>
      <c r="HA51" s="48" t="n"/>
      <c r="HB51" s="48" t="n"/>
      <c r="HC51" s="48" t="n"/>
      <c r="HD51" s="48" t="n"/>
      <c r="HE51" s="8" t="n">
        <v>6</v>
      </c>
      <c r="HF51" s="8" t="n">
        <v>30000</v>
      </c>
      <c r="HG51" s="8" t="n">
        <v>0</v>
      </c>
      <c r="HH51" s="8" t="n">
        <v>20000</v>
      </c>
      <c r="HI51" s="48" t="n"/>
      <c r="HJ51" s="48" t="n"/>
      <c r="HK51" s="48" t="n"/>
      <c r="HL51" s="48" t="n"/>
      <c r="HM51" s="48" t="n"/>
      <c r="HN51" s="48" t="n"/>
      <c r="HO51" s="48" t="n"/>
      <c r="HP51" s="48" t="n"/>
      <c r="HQ51" s="48" t="n"/>
      <c r="HR51" s="48" t="n"/>
      <c r="HS51" s="48" t="n"/>
      <c r="HT51" s="48" t="n"/>
      <c r="HU51" s="48" t="n"/>
      <c r="HV51" s="48" t="n"/>
      <c r="HW51" s="48" t="n"/>
      <c r="HX51" s="48" t="n"/>
      <c r="HY51" s="48" t="n"/>
      <c r="HZ51" s="48" t="n"/>
      <c r="IA51" s="8" t="n">
        <v>3</v>
      </c>
      <c r="IB51" s="8" t="n">
        <v>10000</v>
      </c>
      <c r="IC51" s="48" t="n"/>
      <c r="ID51" s="48" t="n"/>
      <c r="IE51" s="48" t="n"/>
      <c r="IF51" s="48" t="n"/>
      <c r="IG51" s="48" t="n"/>
      <c r="IH51" s="48" t="n"/>
      <c r="II51" s="48" t="n"/>
      <c r="IJ51" s="48" t="n"/>
      <c r="IK51" s="48" t="inlineStr">
        <is>
          <t>50-65 kg</t>
        </is>
      </c>
      <c r="IL51" s="48" t="inlineStr">
        <is>
          <t>1-3 jam</t>
        </is>
      </c>
      <c r="IM51" s="48" t="inlineStr">
        <is>
          <t>Ya</t>
        </is>
      </c>
      <c r="IN51" s="48" t="inlineStr">
        <is>
          <t>Tidak</t>
        </is>
      </c>
      <c r="IO51" s="48" t="inlineStr">
        <is>
          <t>Lebih bersih</t>
        </is>
      </c>
      <c r="IP51" s="48" t="n"/>
      <c r="IQ51" s="48" t="inlineStr">
        <is>
          <t>Tidak pernah</t>
        </is>
      </c>
      <c r="IR51" s="48" t="n"/>
      <c r="IS51" s="48" t="n"/>
      <c r="IT51" s="48" t="n"/>
      <c r="IU51" s="48" t="n"/>
      <c r="IV51" s="48" t="n"/>
      <c r="IW51" s="48" t="n"/>
      <c r="IX51" s="48" t="n"/>
      <c r="IY51" s="48" t="n"/>
      <c r="IZ51" s="48" t="inlineStr">
        <is>
          <t>Tidak pernah</t>
        </is>
      </c>
      <c r="JA51" s="48" t="n"/>
      <c r="JB51" s="48" t="n"/>
      <c r="JC51" s="48" t="n"/>
      <c r="JD51" s="48" t="n"/>
      <c r="JE51" s="48" t="n"/>
      <c r="JF51" s="48" t="n"/>
      <c r="JG51" s="48" t="n"/>
      <c r="JH51" s="48" t="n"/>
      <c r="JI51" s="48" t="inlineStr">
        <is>
          <t>Tidak pernah</t>
        </is>
      </c>
      <c r="JJ51" s="48" t="n"/>
      <c r="JK51" s="48" t="n"/>
      <c r="JL51" s="48" t="n"/>
      <c r="JM51" s="48" t="n"/>
      <c r="JN51" s="48" t="n"/>
      <c r="JO51" s="48" t="n"/>
      <c r="JP51" s="48" t="n"/>
      <c r="JQ51" s="48" t="n"/>
      <c r="JR51" s="48" t="inlineStr">
        <is>
          <t>Tidak pernah</t>
        </is>
      </c>
      <c r="JS51" s="48" t="n"/>
      <c r="JT51" s="48" t="n"/>
      <c r="JU51" s="48" t="n"/>
      <c r="JV51" s="48" t="n"/>
      <c r="JW51" s="48" t="n"/>
      <c r="JX51" s="48" t="n"/>
      <c r="JY51" s="48" t="n"/>
      <c r="JZ51" s="48" t="n"/>
      <c r="KA51" s="48" t="inlineStr">
        <is>
          <t>Tidak pernah</t>
        </is>
      </c>
      <c r="KB51" s="48" t="n"/>
      <c r="KC51" s="48" t="n"/>
      <c r="KD51" s="48" t="n"/>
      <c r="KE51" s="48" t="n"/>
      <c r="KF51" s="48" t="n"/>
      <c r="KG51" s="48" t="n"/>
      <c r="KH51" s="48" t="n"/>
      <c r="KI51" s="48" t="n"/>
      <c r="KJ51" s="48" t="inlineStr">
        <is>
          <t>Tidak pernah</t>
        </is>
      </c>
      <c r="KK51" s="48" t="n"/>
      <c r="KL51" s="48" t="n"/>
      <c r="KM51" s="48" t="n"/>
      <c r="KN51" s="48" t="n"/>
      <c r="KO51" s="48" t="n"/>
      <c r="KP51" s="48" t="n"/>
      <c r="KQ51" s="48" t="n"/>
      <c r="KR51" s="48" t="n"/>
      <c r="KS51" s="48" t="inlineStr">
        <is>
          <t>Cukup membaik</t>
        </is>
      </c>
      <c r="KT51" s="48" t="inlineStr">
        <is>
          <t>0-1 kali</t>
        </is>
      </c>
      <c r="KU51" s="48" t="inlineStr">
        <is>
          <t>0-1 kali</t>
        </is>
      </c>
      <c r="KV51" s="48" t="inlineStr">
        <is>
          <t>Tidak ada</t>
        </is>
      </c>
      <c r="KW51" s="8" t="n">
        <v>0</v>
      </c>
      <c r="KX51" s="8" t="n">
        <v>0</v>
      </c>
      <c r="KY51" s="8" t="n">
        <v>0</v>
      </c>
      <c r="KZ51" s="8" t="n">
        <v>1</v>
      </c>
      <c r="LA51" s="48" t="inlineStr">
        <is>
          <t>Jauh lebih baik</t>
        </is>
      </c>
      <c r="LB51" s="48" t="inlineStr">
        <is>
          <t>Jauh lebih baik</t>
        </is>
      </c>
      <c r="LC51" s="8" t="n">
        <v>0</v>
      </c>
      <c r="LD51" s="8" t="n">
        <v>0</v>
      </c>
      <c r="LE51" s="8" t="n">
        <v>0</v>
      </c>
      <c r="LF51" s="8" t="n">
        <v>0</v>
      </c>
      <c r="LG51" s="48" t="inlineStr">
        <is>
          <t>Tidak</t>
        </is>
      </c>
      <c r="LH51" s="48" t="n"/>
      <c r="LI51" s="8" t="n">
        <v>0</v>
      </c>
      <c r="LJ51" s="48" t="inlineStr">
        <is>
          <t>Lainnya</t>
        </is>
      </c>
      <c r="LK51" s="8" t="n">
        <v>0</v>
      </c>
      <c r="LL51" s="8" t="n">
        <v>0</v>
      </c>
      <c r="LM51" s="8" t="n">
        <v>0</v>
      </c>
      <c r="LN51" s="8" t="n">
        <v>0</v>
      </c>
      <c r="LO51" s="8" t="n">
        <v>0</v>
      </c>
      <c r="LP51" s="8" t="n">
        <v>0</v>
      </c>
      <c r="LQ51" s="8" t="n">
        <v>1</v>
      </c>
      <c r="LR51" s="11" t="inlineStr">
        <is>
          <t>Tidak ada peningkatan pendapatan</t>
        </is>
      </c>
      <c r="LS51" s="8" t="n">
        <v>0</v>
      </c>
      <c r="LT51" s="8" t="n">
        <v>0</v>
      </c>
      <c r="LU51" s="8" t="n">
        <v>15</v>
      </c>
      <c r="LV51" s="8" t="n">
        <v>0</v>
      </c>
      <c r="LW51" s="8" t="n">
        <v>0</v>
      </c>
      <c r="LX51" s="8" t="n">
        <v>10</v>
      </c>
      <c r="LY51" s="8" t="n">
        <v>0</v>
      </c>
      <c r="LZ51" s="8" t="n">
        <v>0</v>
      </c>
      <c r="MA51" s="8" t="n">
        <v>10</v>
      </c>
      <c r="MB51" s="48" t="inlineStr">
        <is>
          <t>Ya</t>
        </is>
      </c>
      <c r="MC51" s="8" t="n">
        <v>0</v>
      </c>
      <c r="MD51" s="8" t="n">
        <v>0</v>
      </c>
      <c r="ME51" s="8" t="n">
        <v>0</v>
      </c>
      <c r="MF51" s="8" t="n">
        <v>0</v>
      </c>
      <c r="MG51" s="8" t="n">
        <v>0</v>
      </c>
      <c r="MH51" s="8" t="n">
        <v>0</v>
      </c>
      <c r="MI51" s="48" t="inlineStr">
        <is>
          <t>Istirahat</t>
        </is>
      </c>
      <c r="MJ51" s="8" t="n">
        <v>0</v>
      </c>
      <c r="MK51" s="8" t="n">
        <v>0</v>
      </c>
      <c r="ML51" s="8" t="n">
        <v>1</v>
      </c>
      <c r="MM51" s="8" t="n">
        <v>0</v>
      </c>
      <c r="MN51" s="8" t="n">
        <v>0</v>
      </c>
      <c r="MO51" s="8" t="n">
        <v>0</v>
      </c>
      <c r="MP51" s="48" t="n"/>
      <c r="MQ51" s="48" t="n"/>
      <c r="MR51" s="40" t="inlineStr">
        <is>
          <t>Digunakan untuk istirahat</t>
        </is>
      </c>
      <c r="MS51" s="48" t="n"/>
      <c r="MT51" s="48" t="inlineStr">
        <is>
          <t>Digunakan untuk istirahat</t>
        </is>
      </c>
      <c r="MU51" s="48" t="inlineStr">
        <is>
          <t>Ya, mempekerjakan orang lain</t>
        </is>
      </c>
      <c r="MV51" s="48" t="inlineStr">
        <is>
          <t>Pemasangan sistem biogas</t>
        </is>
      </c>
      <c r="MW51" s="8" t="n">
        <v>0</v>
      </c>
      <c r="MX51" s="8" t="n">
        <v>1</v>
      </c>
      <c r="MY51" s="8" t="n">
        <v>0</v>
      </c>
      <c r="MZ51" s="8" t="n">
        <v>0</v>
      </c>
      <c r="NA51" s="48" t="n"/>
      <c r="NB51" s="8" t="n">
        <v>3</v>
      </c>
      <c r="NC51" s="48" t="n"/>
      <c r="ND51" s="48" t="n"/>
      <c r="NE51" s="48" t="n"/>
      <c r="NF51" s="48" t="n"/>
      <c r="NG51" s="48" t="n"/>
      <c r="NH51" s="48" t="n"/>
      <c r="NI51" s="48" t="n"/>
      <c r="NJ51" s="48" t="n"/>
      <c r="NK51" s="48" t="n"/>
      <c r="NL51" s="48" t="inlineStr">
        <is>
          <t>Ya</t>
        </is>
      </c>
      <c r="NM51" s="48" t="inlineStr">
        <is>
          <t>100% dana hibah</t>
        </is>
      </c>
      <c r="NN51" s="17" t="inlineStr">
        <is>
          <t>0 (100% sumber pembiayaan dari hibah)</t>
        </is>
      </c>
      <c r="NO51" s="17" t="inlineStr">
        <is>
          <t>Pemerintah</t>
        </is>
      </c>
      <c r="NP51" s="48" t="n"/>
      <c r="NQ51" s="48" t="n"/>
      <c r="NR51" s="48" t="n"/>
      <c r="NS51" s="48" t="n"/>
      <c r="NT51" s="48" t="n"/>
      <c r="NU51" s="48" t="n"/>
      <c r="NV51" s="48" t="n"/>
      <c r="NW51" s="48" t="n"/>
      <c r="NX51" s="48" t="inlineStr">
        <is>
          <t>Sedikit meningkat</t>
        </is>
      </c>
      <c r="NY51" s="8" t="n">
        <v>0</v>
      </c>
      <c r="NZ51" s="8" t="n">
        <v>0</v>
      </c>
      <c r="OA51" s="8" t="n">
        <v>0</v>
      </c>
      <c r="OB51" s="8" t="n">
        <v>0</v>
      </c>
      <c r="OC51" s="8" t="n">
        <v>10</v>
      </c>
      <c r="OD51" s="8" t="n">
        <v>0</v>
      </c>
      <c r="OE51" s="48" t="inlineStr">
        <is>
          <t>Lebih baik</t>
        </is>
      </c>
      <c r="OF51" s="48" t="inlineStr">
        <is>
          <t>Jauh lebih baik (beda waktu memasak lebih cepat setengah jam atau lebih, ATAU tidak lagi ada rasa/bau makanan yang berubah, ATAU alasan lainnya)</t>
        </is>
      </c>
      <c r="OG51" s="48" t="inlineStr">
        <is>
          <t>Tidak</t>
        </is>
      </c>
      <c r="OH51" s="39" t="n">
        <v>1436</v>
      </c>
      <c r="OI51" s="8" t="n">
        <v>0</v>
      </c>
      <c r="OJ51" s="8" t="n">
        <v>0</v>
      </c>
      <c r="OK51" s="8" t="n">
        <v>0</v>
      </c>
      <c r="OL51" s="8" t="n">
        <v>0</v>
      </c>
      <c r="OM51" s="8" t="n">
        <v>120</v>
      </c>
      <c r="ON51" s="8" t="n">
        <v>0</v>
      </c>
      <c r="OO51" s="8" t="n">
        <v>0</v>
      </c>
      <c r="OP51" s="48">
        <f>VLOOKUP(AG51,'BUS 2'!$G$1:$CU$424,2,0)</f>
        <v/>
      </c>
      <c r="OQ51" s="8">
        <f>VLOOKUP(AG51,'BUS 2'!$G$1:$CU$424,3,0)</f>
        <v/>
      </c>
      <c r="OR51" s="8">
        <f>VLOOKUP(AG51,'BUS 2'!$G$1:$CU$424,4,0)</f>
        <v/>
      </c>
      <c r="OS51" s="8">
        <f>VLOOKUP(AG51,'BUS 2'!$G$1:$CU$424,5,0)</f>
        <v/>
      </c>
      <c r="OT51" s="8">
        <f>VLOOKUP(AG51,'BUS 2'!$G$1:$CU$424,6,0)</f>
        <v/>
      </c>
      <c r="OU51" s="8">
        <f>VLOOKUP(AG51,'BUS 2'!$G$1:$CU$424,7,0)</f>
        <v/>
      </c>
      <c r="OV51" s="8">
        <f>VLOOKUP(AG51,'BUS 2'!$G$1:$CU$424,8,0)</f>
        <v/>
      </c>
      <c r="OW51" s="8">
        <f>VLOOKUP(AG51,'BUS 2'!$G$1:$CU$424,9,0)</f>
        <v/>
      </c>
      <c r="OX51" s="8">
        <f>VLOOKUP(AG51,'BUS 2'!$G$1:$CU$424,10,0)</f>
        <v/>
      </c>
      <c r="OY51" s="8">
        <f>VLOOKUP(AG51,'BUS 2'!$G$1:$CU$424,11,0)</f>
        <v/>
      </c>
      <c r="OZ51" s="8">
        <f>VLOOKUP(AG51,'BUS 2'!$G$1:$CU$424,12,0)</f>
        <v/>
      </c>
      <c r="PA51" s="8">
        <f>VLOOKUP(AG51,'BUS 2'!$G$1:$CU$424,13,0)</f>
        <v/>
      </c>
      <c r="PB51" s="8">
        <f>VLOOKUP(AG51,'BUS 2'!$G$1:$CU$424,14,0)</f>
        <v/>
      </c>
      <c r="PC51" s="8">
        <f>VLOOKUP(AG51,'BUS 2'!$G$1:$CU$424,15,0)</f>
        <v/>
      </c>
      <c r="PD51" s="8">
        <f>VLOOKUP(AG51,'BUS 2'!$G$1:$CU$424,16,0)</f>
        <v/>
      </c>
      <c r="PE51" s="8">
        <f>VLOOKUP(AG51,'BUS 2'!$G$1:$CU$424,17,0)</f>
        <v/>
      </c>
      <c r="PF51" s="8">
        <f>VLOOKUP(AG51,'BUS 2'!$G$1:$CU$424,18,0)</f>
        <v/>
      </c>
      <c r="PG51" s="8">
        <f>VLOOKUP(AG51,'BUS 2'!$G$1:$CU$424,19,0)</f>
        <v/>
      </c>
      <c r="PH51" s="8">
        <f>VLOOKUP(AG51,'BUS 2'!$G$1:$CU$424,20,0)</f>
        <v/>
      </c>
      <c r="PI51" s="8">
        <f>VLOOKUP(AG51,'BUS 2'!$G$1:$CU$424,21,0)</f>
        <v/>
      </c>
      <c r="PJ51" s="8">
        <f>VLOOKUP(AG51,'BUS 2'!$G$1:$CU$424,22,0)</f>
        <v/>
      </c>
      <c r="PK51" s="8">
        <f>VLOOKUP(AG51,'BUS 2'!$G$1:$CU$424,23,0)</f>
        <v/>
      </c>
      <c r="PL51" s="8">
        <f>VLOOKUP(AG51,'BUS 2'!$G$1:$CU$424,24,0)</f>
        <v/>
      </c>
      <c r="PM51" s="8">
        <f>VLOOKUP(AG51,'BUS 2'!$G$1:$CU$424,25,0)</f>
        <v/>
      </c>
      <c r="PN51" s="8">
        <f>VLOOKUP(AG51,'BUS 2'!$G$1:$CU$424,26,0)</f>
        <v/>
      </c>
      <c r="PO51" s="8">
        <f>VLOOKUP(AG51,'BUS 2'!$G$1:$CU$424,27,0)</f>
        <v/>
      </c>
      <c r="PP51" s="8">
        <f>VLOOKUP(AG51,'BUS 2'!$G$1:$CU$424,28,0)</f>
        <v/>
      </c>
      <c r="PQ51" s="8">
        <f>VLOOKUP(AG51,'BUS 2'!$G$1:$CU$424,29,0)</f>
        <v/>
      </c>
      <c r="PR51" s="8">
        <f>VLOOKUP(AG51,'BUS 2'!$G$1:$CU$424,30,0)</f>
        <v/>
      </c>
      <c r="PS51" s="8">
        <f>VLOOKUP(AG51,'BUS 2'!$G$1:$CU$424,31,0)</f>
        <v/>
      </c>
      <c r="PT51" s="48" t="inlineStr">
        <is>
          <t>1-Disebarkan ke lahan terbuka 3-Dijual</t>
        </is>
      </c>
      <c r="PU51" s="8" t="n">
        <v>0</v>
      </c>
      <c r="PV51" s="8" t="n">
        <v>0</v>
      </c>
      <c r="PW51" s="8" t="n">
        <v>0</v>
      </c>
      <c r="PX51" s="8" t="n">
        <v>0</v>
      </c>
      <c r="PY51" s="8" t="n">
        <v>0</v>
      </c>
      <c r="PZ51" s="8" t="n">
        <v>1</v>
      </c>
      <c r="QA51" s="8" t="n">
        <v>0</v>
      </c>
      <c r="QB51" s="8" t="n">
        <v>1</v>
      </c>
      <c r="QC51" s="8" t="n">
        <v>0</v>
      </c>
      <c r="QD51" s="48" t="n"/>
      <c r="QE51" s="36" t="n"/>
      <c r="QF51" s="35" t="n"/>
      <c r="QG51" s="35" t="n"/>
      <c r="QH51" s="35" t="n"/>
      <c r="QI51" s="35" t="n"/>
      <c r="QJ51" s="35" t="n"/>
      <c r="QK51" s="36" t="n"/>
      <c r="QL51" s="36" t="n"/>
      <c r="QM51" s="36" t="n"/>
      <c r="QN51" s="36" t="n"/>
      <c r="QO51" s="36" t="n"/>
      <c r="QP51" s="36" t="n"/>
      <c r="QQ51" s="36" t="n"/>
      <c r="QR51" s="36" t="n"/>
      <c r="QS51" s="36" t="n"/>
      <c r="QT51" s="36" t="n"/>
      <c r="QU51" s="36" t="n"/>
      <c r="QV51" s="36" t="n"/>
      <c r="QW51" s="35" t="n"/>
      <c r="QX51" s="35" t="n"/>
      <c r="QY51" s="35" t="n"/>
      <c r="QZ51" s="35" t="n"/>
      <c r="RA51" s="35" t="n"/>
      <c r="RB51" s="36" t="n"/>
      <c r="RC51" s="36" t="n"/>
      <c r="RD51" s="36" t="n"/>
      <c r="RE51" s="36" t="n"/>
      <c r="RF51" s="36" t="n"/>
      <c r="RG51" s="48" t="n"/>
      <c r="RH51" s="35" t="n"/>
      <c r="RI51" s="35" t="n"/>
      <c r="RJ51" s="35" t="n"/>
      <c r="RK51" s="35" t="n"/>
      <c r="RL51" s="35" t="n"/>
      <c r="RM51" s="48" t="n"/>
      <c r="RN51" s="48" t="n"/>
      <c r="RO51" s="48" t="n"/>
      <c r="RP51" s="48" t="n"/>
      <c r="RQ51" s="48" t="n"/>
      <c r="RR51" s="48" t="inlineStr">
        <is>
          <t>1-Disebarkan ke lahan terbuka 3-Dijual</t>
        </is>
      </c>
      <c r="RS51" s="39" t="n">
        <v>0</v>
      </c>
      <c r="RT51" s="39" t="n">
        <v>0</v>
      </c>
      <c r="RU51" s="39" t="n">
        <v>0</v>
      </c>
      <c r="RV51" s="39" t="n">
        <v>0</v>
      </c>
      <c r="RW51" s="39" t="n">
        <v>0</v>
      </c>
      <c r="RX51" s="8" t="n">
        <v>1</v>
      </c>
      <c r="RY51" s="8" t="n">
        <v>0</v>
      </c>
      <c r="RZ51" s="8" t="n">
        <v>1</v>
      </c>
      <c r="SA51" s="8" t="n">
        <v>0</v>
      </c>
      <c r="SB51" s="48" t="n"/>
      <c r="SC51" s="48" t="n"/>
      <c r="SD51" s="35" t="n"/>
      <c r="SE51" s="35" t="n"/>
      <c r="SF51" s="35" t="n"/>
      <c r="SG51" s="35" t="n"/>
      <c r="SH51" s="35" t="n"/>
      <c r="SI51" s="48" t="n"/>
      <c r="SJ51" s="48" t="n"/>
      <c r="SK51" s="48" t="n"/>
      <c r="SL51" s="48" t="n"/>
      <c r="SM51" s="48" t="n"/>
      <c r="SN51" s="48" t="n"/>
      <c r="SO51" s="35" t="n"/>
      <c r="SP51" s="35" t="n"/>
      <c r="SQ51" s="35" t="n"/>
      <c r="SR51" s="35" t="n"/>
      <c r="SS51" s="35" t="n"/>
      <c r="ST51" s="48" t="n"/>
      <c r="SU51" s="48" t="n"/>
      <c r="SV51" s="48" t="n"/>
      <c r="SW51" s="48" t="n"/>
      <c r="SX51" s="48" t="n"/>
      <c r="SY51" s="8">
        <f>VLOOKUP(AG51,'BUS 2'!$G$1:$CU$424,33,0)</f>
        <v/>
      </c>
      <c r="SZ51" s="48">
        <f>VLOOKUP(AG51,'BUS 2'!$G$1:$CU$424,34,0)</f>
        <v/>
      </c>
      <c r="TA51" s="48">
        <f>VLOOKUP(AG51,'BUS 2'!$G$1:$CU$424,35,0)</f>
        <v/>
      </c>
      <c r="TB51" s="48">
        <f>VLOOKUP(AG51,'BUS 2'!$G$1:$CU$424,36,0)</f>
        <v/>
      </c>
      <c r="TC51" s="48">
        <f>VLOOKUP(AG51,'BUS 2'!$G$1:$CU$424,37,0)</f>
        <v/>
      </c>
      <c r="TD51" s="48">
        <f>VLOOKUP(AG51,'BUS 2'!$G$1:$CU$424,38,0)</f>
        <v/>
      </c>
      <c r="TE51" s="48">
        <f>VLOOKUP(AG51,'BUS 2'!$G$1:$CU$424,39,0)</f>
        <v/>
      </c>
      <c r="TF51" s="48">
        <f>VLOOKUP(AG51,'BUS 2'!$G$1:$CU$424,40,0)</f>
        <v/>
      </c>
      <c r="TG51" s="8">
        <f>VLOOKUP(AG51,'BUS 2'!$G$1:$CU$424,42,0)</f>
        <v/>
      </c>
      <c r="TH51" s="8">
        <f>VLOOKUP(AG51,'BUS 2'!$G$1:$CU$424,43,0)</f>
        <v/>
      </c>
      <c r="TI51" s="8">
        <f>VLOOKUP(AG51,'BUS 2'!$G$1:$CU$424,44,0)</f>
        <v/>
      </c>
      <c r="TJ51" s="8">
        <f>VLOOKUP(AG51,'BUS 2'!$G$1:$CU$424,45,0)</f>
        <v/>
      </c>
      <c r="TK51" s="8">
        <f>VLOOKUP(AG51,'BUS 2'!$G$1:$CU$424,46,0)</f>
        <v/>
      </c>
      <c r="TL51" s="8">
        <f>VLOOKUP(AG51,'BUS 2'!$G$1:$CU$424,47,0)</f>
        <v/>
      </c>
      <c r="TM51" s="8">
        <f>VLOOKUP(AG51,'BUS 2'!$G$1:$CU$424,48,0)</f>
        <v/>
      </c>
      <c r="TN51" s="8">
        <f>VLOOKUP(AG51,'BUS 2'!$G$1:$CU$424,49,0)</f>
        <v/>
      </c>
      <c r="TO51" s="8">
        <f>VLOOKUP(AG51,'BUS 2'!$G$1:$CU$424,50,0)</f>
        <v/>
      </c>
      <c r="TP51" s="8">
        <f>VLOOKUP(AG51,'BUS 2'!$G$1:$CU$424,51,0)</f>
        <v/>
      </c>
      <c r="TQ51" s="8">
        <f>VLOOKUP(AG51,'BUS 2'!$G$1:$CU$424,52,0)</f>
        <v/>
      </c>
      <c r="TR51" s="8">
        <f>VLOOKUP(AG51,'BUS 2'!$G$1:$CU$424,53,0)</f>
        <v/>
      </c>
      <c r="TS51" s="48">
        <f>VLOOKUP(AG51,'BUS 2'!$G$1:$CU$424,54,0)</f>
        <v/>
      </c>
      <c r="TT51" s="48">
        <f>VLOOKUP(AG51,'BUS 2'!$G$1:$CU$424,55,0)</f>
        <v/>
      </c>
      <c r="TU51" s="48">
        <f>VLOOKUP(AG51,'BUS 2'!$G$1:$CU$424,56,0)</f>
        <v/>
      </c>
      <c r="TV51" s="48">
        <f>VLOOKUP(AG51,'BUS 2'!$G$1:$CU$424,57,0)</f>
        <v/>
      </c>
      <c r="TW51" s="48">
        <f>VLOOKUP(AG51,'BUS 2'!$G$1:$CU$424,58,0)</f>
        <v/>
      </c>
      <c r="TX51" s="48">
        <f>VLOOKUP(AG51,'BUS 2'!$G$1:$CU$424,59,0)</f>
        <v/>
      </c>
      <c r="TY51" s="48">
        <f>VLOOKUP(AG51,'BUS 2'!$G$1:$CU$424,60,0)</f>
        <v/>
      </c>
      <c r="TZ51" s="48">
        <f>VLOOKUP(AG51,'BUS 2'!$G$1:$CU$424,61,0)</f>
        <v/>
      </c>
      <c r="UA51" s="48">
        <f>VLOOKUP(AG51,'BUS 2'!$G$1:$CU$424,62,0)</f>
        <v/>
      </c>
      <c r="UB51" s="48">
        <f>VLOOKUP(AG51,'BUS 2'!$G$1:$CU$424,63,0)</f>
        <v/>
      </c>
      <c r="UC51" s="48">
        <f>VLOOKUP(AG51,'BUS 2'!$G$1:$CU$424,64,0)</f>
        <v/>
      </c>
      <c r="UD51" s="48">
        <f>VLOOKUP(AG51,'BUS 2'!$G$1:$CU$424,65,0)</f>
        <v/>
      </c>
      <c r="UE51" s="48">
        <f>VLOOKUP(AG51,'BUS 2'!$G$1:$CU$424,66,0)</f>
        <v/>
      </c>
      <c r="UF51" s="48">
        <f>VLOOKUP(AG51,'BUS 2'!$G$1:$CU$424,67,0)</f>
        <v/>
      </c>
      <c r="UG51" s="48">
        <f>VLOOKUP(AG51,'BUS 2'!$G$1:$CU$424,68,0)</f>
        <v/>
      </c>
      <c r="UH51" s="48">
        <f>VLOOKUP(AG51,'BUS 2'!$G$1:$CU$424,69,0)</f>
        <v/>
      </c>
      <c r="UI51" s="48">
        <f>VLOOKUP(AG51,'BUS 2'!$G$1:$CU$424,70,0)</f>
        <v/>
      </c>
      <c r="UJ51" s="48">
        <f>VLOOKUP(AG51,'BUS 2'!$G$1:$CU$424,71,0)</f>
        <v/>
      </c>
      <c r="UK51" s="48">
        <f>VLOOKUP(AG51,'BUS 2'!$G$1:$CU$424,72,0)</f>
        <v/>
      </c>
      <c r="UL51" s="48">
        <f>VLOOKUP(AG51,'BUS 2'!$G$1:$CU$424,73,0)</f>
        <v/>
      </c>
      <c r="UM51" s="48">
        <f>VLOOKUP(AG51,'BUS 2'!$G$1:$CU$424,74,0)</f>
        <v/>
      </c>
      <c r="UN51" s="48">
        <f>VLOOKUP(AG51,'BUS 2'!$G$1:$CU$424,75,0)</f>
        <v/>
      </c>
      <c r="UO51" s="48">
        <f>VLOOKUP(AG51,'BUS 2'!$G$1:$CU$424,76,0)</f>
        <v/>
      </c>
      <c r="UP51" s="48">
        <f>VLOOKUP(AG51,'BUS 2'!$G$1:$CU$424,77,0)</f>
        <v/>
      </c>
      <c r="UQ51" s="48">
        <f>VLOOKUP(AG51,'BUS 2'!$G$1:$CU$424,78,0)</f>
        <v/>
      </c>
      <c r="UR51" s="48">
        <f>VLOOKUP(AG51,'BUS 2'!$G$1:$CU$424,79,0)</f>
        <v/>
      </c>
      <c r="US51" s="48">
        <f>VLOOKUP(AG51,'BUS 2'!$G$1:$CU$424,80,0)</f>
        <v/>
      </c>
      <c r="UT51" s="48">
        <f>VLOOKUP(AG51,'BUS 2'!$G$1:$CU$424,81,0)</f>
        <v/>
      </c>
      <c r="UU51" s="48" t="inlineStr">
        <is>
          <t>Pemberian pakan di kandang</t>
        </is>
      </c>
      <c r="UV51" s="48" t="n"/>
      <c r="UW51" s="48" t="n"/>
      <c r="UX51" s="48" t="n"/>
      <c r="UY51" s="48" t="n"/>
      <c r="UZ51" s="48" t="inlineStr">
        <is>
          <t>Pemberian pakan di kandang</t>
        </is>
      </c>
      <c r="VA51" s="48" t="n"/>
      <c r="VB51" s="48" t="n"/>
      <c r="VC51" s="48" t="inlineStr">
        <is>
          <t>Sangat jarang (&gt;1 bulan sekali)</t>
        </is>
      </c>
      <c r="VD51" s="48" t="n"/>
      <c r="VE51" s="48" t="n"/>
      <c r="VF51" s="48" t="n"/>
      <c r="VG51" s="48" t="n"/>
      <c r="VH51" s="48" t="inlineStr">
        <is>
          <t>Sangat jarang (&gt;1 bulan sekali)</t>
        </is>
      </c>
      <c r="VI51" s="48" t="n"/>
      <c r="VJ51" s="48" t="n"/>
      <c r="VK51" s="48" t="inlineStr">
        <is>
          <t>Cukup (2-6 hari sekali)</t>
        </is>
      </c>
      <c r="VL51" s="48" t="n"/>
      <c r="VM51" s="48" t="n"/>
      <c r="VN51" s="48" t="n"/>
      <c r="VO51" s="48" t="n"/>
      <c r="VP51" s="48" t="inlineStr">
        <is>
          <t>Cukup (2-6 hari sekali)</t>
        </is>
      </c>
      <c r="VQ51" s="48" t="n"/>
      <c r="VR51" s="48" t="n"/>
      <c r="VS51" s="48" t="inlineStr">
        <is>
          <t>3-Disimpan terbuka (dry lot) 8-Dibiarkan tersebar di ladang penggembalaan</t>
        </is>
      </c>
      <c r="VT51" s="8" t="n">
        <v>0</v>
      </c>
      <c r="VU51" s="8" t="n">
        <v>0</v>
      </c>
      <c r="VV51" s="8" t="n">
        <v>0</v>
      </c>
      <c r="VW51" s="8" t="n">
        <v>0</v>
      </c>
      <c r="VX51" s="8" t="n">
        <v>0</v>
      </c>
      <c r="VY51" s="8" t="n">
        <v>0</v>
      </c>
      <c r="VZ51" s="8" t="n">
        <v>1</v>
      </c>
      <c r="WA51" s="8" t="n">
        <v>0</v>
      </c>
      <c r="WB51" s="8" t="n">
        <v>0</v>
      </c>
      <c r="WC51" s="8" t="n">
        <v>0</v>
      </c>
      <c r="WD51" s="8" t="n">
        <v>0</v>
      </c>
      <c r="WE51" s="8" t="n">
        <v>1</v>
      </c>
      <c r="WF51" s="48" t="n"/>
      <c r="WG51" s="48" t="n"/>
      <c r="WH51" s="48" t="n"/>
      <c r="WI51" s="48" t="n"/>
      <c r="WJ51" s="48" t="n"/>
      <c r="WK51" s="48" t="n"/>
      <c r="WL51" s="48" t="n"/>
      <c r="WM51" s="48" t="n"/>
      <c r="WN51" s="48" t="n"/>
      <c r="WO51" s="48" t="n"/>
      <c r="WP51" s="48" t="n"/>
      <c r="WQ51" s="48" t="n"/>
      <c r="WR51" s="48" t="n"/>
      <c r="WS51" s="48" t="n"/>
      <c r="WT51" s="48" t="n"/>
      <c r="WU51" s="48" t="n"/>
      <c r="WV51" s="48" t="n"/>
      <c r="WW51" s="48" t="n"/>
      <c r="WX51" s="48" t="n"/>
      <c r="WY51" s="48" t="n"/>
      <c r="WZ51" s="48" t="n"/>
      <c r="XA51" s="48" t="n"/>
      <c r="XB51" s="48" t="n"/>
      <c r="XC51" s="48" t="n"/>
      <c r="XD51" s="48" t="n"/>
      <c r="XE51" s="48" t="n"/>
      <c r="XF51" s="48" t="n"/>
      <c r="XG51" s="48" t="n"/>
      <c r="XH51" s="48" t="n"/>
      <c r="XI51" s="48" t="n"/>
      <c r="XJ51" s="48" t="n"/>
      <c r="XK51" s="48" t="n"/>
      <c r="XL51" s="48" t="n"/>
      <c r="XM51" s="48" t="n"/>
      <c r="XN51" s="48" t="n"/>
      <c r="XO51" s="48" t="n"/>
      <c r="XP51" s="48" t="n"/>
      <c r="XQ51" s="48" t="n"/>
      <c r="XR51" s="48" t="n"/>
      <c r="XS51" s="48" t="n"/>
      <c r="XT51" s="48" t="n"/>
      <c r="XU51" s="48" t="n"/>
      <c r="XV51" s="48" t="n"/>
      <c r="XW51" s="48" t="n"/>
      <c r="XX51" s="48" t="n"/>
      <c r="XY51" s="48" t="n"/>
      <c r="XZ51" s="48" t="n"/>
      <c r="YA51" s="48" t="inlineStr">
        <is>
          <t>2-Disimpan basah (slurry) 8-Dibiarkan tersebar di ladang penggembalaan</t>
        </is>
      </c>
      <c r="YB51" s="8" t="n">
        <v>0</v>
      </c>
      <c r="YC51" s="8" t="n">
        <v>0</v>
      </c>
      <c r="YD51" s="8" t="n">
        <v>0</v>
      </c>
      <c r="YE51" s="8" t="n">
        <v>0</v>
      </c>
      <c r="YF51" s="8" t="n">
        <v>0</v>
      </c>
      <c r="YG51" s="8" t="n">
        <v>1</v>
      </c>
      <c r="YH51" s="8" t="n">
        <v>0</v>
      </c>
      <c r="YI51" s="8" t="n">
        <v>0</v>
      </c>
      <c r="YJ51" s="8" t="n">
        <v>0</v>
      </c>
      <c r="YK51" s="8" t="n">
        <v>0</v>
      </c>
      <c r="YL51" s="8" t="n">
        <v>0</v>
      </c>
      <c r="YM51" s="8" t="n">
        <v>1</v>
      </c>
      <c r="YN51" s="48" t="n"/>
      <c r="YO51" s="48" t="n"/>
      <c r="YP51" s="48" t="n"/>
      <c r="YQ51" s="48" t="n"/>
      <c r="YR51" s="48" t="n"/>
      <c r="YS51" s="48" t="n"/>
      <c r="YT51" s="48" t="n"/>
      <c r="YU51" s="48" t="n"/>
      <c r="YV51" s="48" t="n"/>
      <c r="YW51" s="48" t="n"/>
      <c r="YX51" s="48" t="n"/>
      <c r="YY51" s="48" t="n"/>
      <c r="YZ51" s="48" t="n"/>
      <c r="ZA51" s="48" t="n"/>
      <c r="ZB51" s="48" t="n"/>
      <c r="ZC51" s="48" t="n"/>
      <c r="ZD51" s="48" t="n"/>
      <c r="ZE51" s="48" t="n"/>
      <c r="ZF51" s="48" t="n"/>
      <c r="ZG51" s="48" t="n"/>
      <c r="ZH51" s="48" t="n"/>
      <c r="ZI51" s="48" t="n"/>
      <c r="ZJ51" s="48" t="n"/>
      <c r="ZK51" s="48" t="n"/>
      <c r="ZL51" s="48" t="n"/>
      <c r="ZM51" s="48" t="n"/>
      <c r="ZN51" s="48" t="n"/>
      <c r="ZO51" s="48" t="n"/>
      <c r="ZP51" s="48" t="n"/>
      <c r="ZQ51" s="48" t="n"/>
      <c r="ZR51" s="48" t="n"/>
      <c r="ZS51" s="48" t="n"/>
      <c r="ZT51" s="48" t="n"/>
      <c r="ZU51" s="48" t="n"/>
      <c r="ZV51" s="8" t="n">
        <v>2</v>
      </c>
      <c r="ZW51" s="48" t="n"/>
      <c r="ZX51" s="48" t="n"/>
      <c r="ZY51" s="48" t="n"/>
      <c r="ZZ51" s="48" t="n"/>
      <c r="AAA51" s="8" t="n">
        <v>2</v>
      </c>
      <c r="AAB51" s="48" t="n"/>
      <c r="AAC51" s="48" t="n"/>
      <c r="AAD51" s="48" t="inlineStr">
        <is>
          <t>Pakan segar (misal: rumput)</t>
        </is>
      </c>
      <c r="AAE51" s="48" t="n"/>
      <c r="AAF51" s="48" t="n"/>
      <c r="AAG51" s="48" t="n"/>
      <c r="AAH51" s="48" t="n"/>
      <c r="AAI51" s="48" t="inlineStr">
        <is>
          <t>Pakan segar (misal: rumput)</t>
        </is>
      </c>
      <c r="AAJ51" s="48" t="n"/>
      <c r="AAK51" s="48" t="n"/>
      <c r="AAL51" s="48" t="inlineStr">
        <is>
          <t>Ya</t>
        </is>
      </c>
      <c r="AAM51" s="48" t="inlineStr">
        <is>
          <t>Cair</t>
        </is>
      </c>
      <c r="AAN51" s="8" t="n">
        <v>0</v>
      </c>
      <c r="AAO51" s="8" t="n">
        <v>1</v>
      </c>
      <c r="AAP51" s="8" t="n">
        <v>15</v>
      </c>
      <c r="AAQ51" s="48" t="n"/>
      <c r="AAR51" s="48" t="inlineStr">
        <is>
          <t>Ya</t>
        </is>
      </c>
      <c r="AAS51" s="48" t="inlineStr">
        <is>
          <t>Mengetahui</t>
        </is>
      </c>
      <c r="AAT51" s="48" t="inlineStr">
        <is>
          <t>Dibuang ke lahan sekitar kandang - yg ditanami tanaman</t>
        </is>
      </c>
      <c r="AAU51" s="8" t="n">
        <v>0</v>
      </c>
      <c r="AAV51" s="8" t="n">
        <v>0</v>
      </c>
      <c r="AAW51" s="8" t="n">
        <v>0</v>
      </c>
      <c r="AAX51" s="8" t="n">
        <v>1</v>
      </c>
      <c r="AAY51" s="8" t="n">
        <v>0</v>
      </c>
      <c r="AAZ51" s="8" t="n">
        <v>0</v>
      </c>
      <c r="ABA51" s="8" t="n">
        <v>0</v>
      </c>
      <c r="ABB51" s="48" t="n"/>
      <c r="ABC51" s="48" t="n"/>
      <c r="ABD51" s="48" t="n"/>
      <c r="ABE51" s="48" t="n"/>
      <c r="ABF51" s="48" t="n"/>
      <c r="ABG51" s="48" t="n"/>
      <c r="ABH51" s="48" t="n"/>
      <c r="ABI51" s="48" t="n"/>
      <c r="ABJ51" s="48" t="n"/>
      <c r="ABK51" s="48" t="n"/>
      <c r="ABL51" s="48" t="n"/>
      <c r="ABM51" s="48" t="n"/>
      <c r="ABN51" s="48" t="n"/>
      <c r="ABO51" s="48" t="n"/>
      <c r="ABP51" s="48" t="n"/>
      <c r="ABQ51" s="48" t="inlineStr">
        <is>
          <t>Rumput gajah untuk makanan sapi</t>
        </is>
      </c>
      <c r="ABR51" s="48" t="inlineStr">
        <is>
          <t>Cukup (2 minggu sekali)</t>
        </is>
      </c>
      <c r="ABS51" s="48" t="n"/>
      <c r="ABT51" s="8" t="n">
        <v>1000</v>
      </c>
      <c r="ABU51" s="48" t="n"/>
      <c r="ABV51" s="48" t="n"/>
      <c r="ABW51" s="48" t="n"/>
      <c r="ABX51" s="48" t="n"/>
      <c r="ABY51" s="48" t="n"/>
      <c r="ABZ51" s="48" t="n"/>
      <c r="ACA51" s="48" t="n"/>
      <c r="ACB51" s="48" t="n"/>
      <c r="ACC51" s="48" t="n"/>
      <c r="ACD51" s="48" t="n"/>
      <c r="ACE51" s="48" t="n"/>
      <c r="ACF51" s="48" t="n"/>
      <c r="ACG51" s="48" t="n"/>
      <c r="ACH51" s="48" t="n"/>
      <c r="ACI51" s="48" t="n"/>
      <c r="ACJ51" s="48" t="n"/>
      <c r="ACK51" s="48" t="inlineStr">
        <is>
          <t>Tidak punya waktu mengumpulkannya</t>
        </is>
      </c>
      <c r="ACL51" s="8" t="n">
        <v>0</v>
      </c>
      <c r="ACM51" s="8" t="n">
        <v>0</v>
      </c>
      <c r="ACN51" s="8" t="n">
        <v>1</v>
      </c>
      <c r="ACO51" s="8" t="n">
        <v>0</v>
      </c>
      <c r="ACP51" s="8" t="n">
        <v>0</v>
      </c>
      <c r="ACQ51" s="8" t="n">
        <v>0</v>
      </c>
      <c r="ACR51" s="8" t="n">
        <v>0</v>
      </c>
      <c r="ACS51" s="48" t="n"/>
      <c r="ACT51" s="48" t="inlineStr">
        <is>
          <t>-</t>
        </is>
      </c>
      <c r="ACU51" s="48" t="inlineStr">
        <is>
          <t>Manfaat besar dan membantu kehidupan sehari-hari</t>
        </is>
      </c>
      <c r="ACV51" s="48" t="n"/>
      <c r="ACW51" s="48" t="inlineStr">
        <is>
          <t>Anggota keluarga - Perempuan dewasa</t>
        </is>
      </c>
      <c r="ACX51" s="48" t="inlineStr">
        <is>
          <t>Setuju</t>
        </is>
      </c>
      <c r="ACY51" s="48" t="inlineStr">
        <is>
          <t>Anggota keluarga - Laki-laki dewasa</t>
        </is>
      </c>
      <c r="ACZ51" s="8" t="n">
        <v>1</v>
      </c>
      <c r="ADA51" s="8" t="n">
        <v>0</v>
      </c>
      <c r="ADB51" s="8" t="n">
        <v>0</v>
      </c>
      <c r="ADC51" s="8" t="n">
        <v>0</v>
      </c>
      <c r="ADD51" s="48" t="inlineStr">
        <is>
          <t>Puas</t>
        </is>
      </c>
      <c r="ADE51" s="48" t="inlineStr">
        <is>
          <t>Puas</t>
        </is>
      </c>
      <c r="ADF51" s="48" t="inlineStr">
        <is>
          <t>Puas</t>
        </is>
      </c>
      <c r="ADG51" s="48" t="inlineStr">
        <is>
          <t>Puas</t>
        </is>
      </c>
      <c r="ADH51" s="48" t="inlineStr">
        <is>
          <t>Tidak</t>
        </is>
      </c>
      <c r="ADI51" s="48" t="n"/>
      <c r="ADJ51" s="48" t="inlineStr">
        <is>
          <t>Puas</t>
        </is>
      </c>
      <c r="ADK51" s="48" t="n"/>
      <c r="ADL51" s="48" t="n"/>
      <c r="ADM51" s="48" t="n"/>
      <c r="ADN51" s="48" t="n"/>
      <c r="ADO51" s="48" t="n"/>
      <c r="ADP51" s="48" t="n"/>
      <c r="ADQ51" s="48" t="n"/>
      <c r="ADR51" s="48" t="n"/>
      <c r="ADS51" s="48" t="n"/>
      <c r="ADT51" s="48" t="n"/>
      <c r="ADU51" s="48" t="inlineStr">
        <is>
          <t>Dibiarkan saja</t>
        </is>
      </c>
      <c r="ADV51" s="8" t="n">
        <v>0</v>
      </c>
      <c r="ADW51" s="8" t="n">
        <v>0</v>
      </c>
      <c r="ADX51" s="8" t="n">
        <v>0</v>
      </c>
      <c r="ADY51" s="8" t="n">
        <v>0</v>
      </c>
      <c r="ADZ51" s="8" t="n">
        <v>0</v>
      </c>
      <c r="AEA51" s="8" t="n">
        <v>0</v>
      </c>
      <c r="AEB51" s="8" t="n">
        <v>1</v>
      </c>
      <c r="AEC51" s="8" t="n">
        <v>0</v>
      </c>
      <c r="AED51" s="48" t="inlineStr">
        <is>
          <t>-</t>
        </is>
      </c>
      <c r="AEE51" s="48" t="inlineStr">
        <is>
          <t>Pekerja</t>
        </is>
      </c>
      <c r="AEF51" s="48" t="n"/>
      <c r="AEG51" s="48" t="inlineStr">
        <is>
          <t>Menghubungi melalui rekan</t>
        </is>
      </c>
      <c r="AEH51" s="48" t="n"/>
      <c r="AEI51" s="48" t="inlineStr">
        <is>
          <t>disarankan untuk memperkuat sistem monitoring dan pendampingan teknis secara berkala, termasuk edukasi kepada peternak mengenai pengelolaan pH, suhu fermentasi, serta pemeliharaan rutin instalasi. Pendekatan ini penting agar produksi gas tetap stabil dan umur pakai instalasi lebih panjang. Selain itu, optimalisasi pemanfaatan slurry sebagai pupuk organik bernilai ekonomi dapat menjadi nilai tambah bagi peternak sekaligus memperkuat model usaha berbasis ekonomi sirkular. Dengan kombinasi peningkatan aspek teknis, pengawasan operasional, dan edukasi berkelanjutan, Perusahaan Biru dapat meningkatkan kepuasan pelanggan sekaligus memperkuat keberlanjutan program biogas yang dijalankan.</t>
        </is>
      </c>
      <c r="AEJ51" s="48" t="inlineStr">
        <is>
          <t>Ya, selalu</t>
        </is>
      </c>
      <c r="AEK51" s="48" t="inlineStr">
        <is>
          <t>Lebih aman</t>
        </is>
      </c>
      <c r="AEL51" s="8" t="n">
        <v>0</v>
      </c>
      <c r="AEM51" s="8" t="n">
        <v>0</v>
      </c>
      <c r="AEN51" s="8" t="n">
        <v>0</v>
      </c>
      <c r="AEO51" s="8" t="n">
        <v>0</v>
      </c>
      <c r="AEP51" s="8" t="n">
        <v>1</v>
      </c>
      <c r="AEQ51" s="8" t="n">
        <v>0</v>
      </c>
      <c r="AER51" s="8" t="n">
        <v>0</v>
      </c>
      <c r="AES51" s="8" t="n">
        <v>0</v>
      </c>
      <c r="AET51" s="8" t="n">
        <v>0</v>
      </c>
      <c r="AEU51" s="8" t="n">
        <v>0</v>
      </c>
      <c r="AEV51" s="8" t="n">
        <v>0</v>
      </c>
      <c r="AEW51" s="8" t="n">
        <v>0</v>
      </c>
      <c r="AEX51" s="48" t="n"/>
      <c r="AEY51" s="48" t="inlineStr">
        <is>
          <t>Mendukung lingkungan</t>
        </is>
      </c>
      <c r="AEZ51" s="48" t="n"/>
      <c r="AFA51" s="48" t="inlineStr">
        <is>
          <t>Pemerintah daerah</t>
        </is>
      </c>
      <c r="AFB51" s="48" t="n"/>
      <c r="AFC51" s="48" t="inlineStr">
        <is>
          <t>IMG-20260216-WA0002-10_59_55.jpg</t>
        </is>
      </c>
      <c r="AFD51" s="16" t="inlineStr">
        <is>
          <t>https://kf.kobotoolbox.org/api/v2/assets/avstPQqLr3Ab3ZdcVTXZ6f/data/673518857/attachments/attiwMcndwW97CbhgJ3fRq5t/</t>
        </is>
      </c>
      <c r="AFE51" s="48" t="inlineStr">
        <is>
          <t>IMG-20260216-WA0000-11_0_7.jpg</t>
        </is>
      </c>
      <c r="AFF51" s="16" t="inlineStr">
        <is>
          <t>https://kf.kobotoolbox.org/api/v2/assets/avstPQqLr3Ab3ZdcVTXZ6f/data/673518857/attachments/attymBtrNYEHd4Vhujn6TJio/</t>
        </is>
      </c>
      <c r="AFG51" s="48" t="inlineStr">
        <is>
          <t>Siti Nurhalisa S</t>
        </is>
      </c>
      <c r="AFH51" s="48" t="n"/>
      <c r="AFI51" s="27" t="inlineStr">
        <is>
          <t>Responden tidak mengetahui spesifik jumlah hewan ternak yang lahir dan dijual dikarenakan banyaknya populasi hewan ternak tersebut. Dan biogas hanya di gunakan di lokasi peternakan oleh pekerja peternakan.</t>
        </is>
      </c>
      <c r="AFJ51" s="48" t="n"/>
      <c r="AFK51" s="48" t="n"/>
      <c r="AFL51" s="48" t="n"/>
      <c r="AFM51" s="48" t="n"/>
      <c r="AFN51" s="48" t="n"/>
      <c r="AFO51" s="48" t="n"/>
      <c r="AFP51" s="48" t="n"/>
      <c r="AFQ51" s="48" t="n"/>
      <c r="AFR51" s="48" t="n"/>
      <c r="AFS51" s="48" t="n"/>
      <c r="AFT51" s="48" t="n"/>
      <c r="AFU51" s="48" t="n"/>
      <c r="AFV51" s="48" t="n"/>
      <c r="AFW51" s="48" t="n"/>
      <c r="AFX51" s="48" t="n"/>
      <c r="AFY51" s="48" t="n"/>
      <c r="AFZ51" s="48" t="n"/>
      <c r="AGA51" s="48" t="n"/>
      <c r="AGB51" s="48" t="n"/>
      <c r="AGC51" s="48" t="n"/>
      <c r="AGD51" s="48" t="n"/>
      <c r="AGE51" s="48" t="n"/>
      <c r="AGF51" s="48" t="n"/>
      <c r="AGG51" s="48" t="n"/>
      <c r="AGH51" s="48" t="n"/>
      <c r="AGI51" s="48" t="n"/>
      <c r="AGJ51" s="48" t="n"/>
      <c r="AGK51" s="48" t="n"/>
      <c r="AGL51" s="48" t="n"/>
      <c r="AGM51" s="48" t="n"/>
      <c r="AGN51" s="48" t="n"/>
      <c r="AGO51" s="48" t="n"/>
      <c r="AGP51" s="48" t="n"/>
      <c r="AGQ51" s="48" t="n"/>
      <c r="AGR51" s="48" t="n"/>
      <c r="AGS51" s="48" t="n"/>
      <c r="AGT51" s="48" t="n"/>
      <c r="AGU51" s="48" t="n"/>
      <c r="AGV51" s="48" t="n"/>
      <c r="AGW51" s="48" t="n"/>
      <c r="AGX51" s="48" t="n"/>
      <c r="AGY51" s="48" t="n"/>
      <c r="AGZ51" s="48" t="n"/>
      <c r="AHA51" s="48" t="n"/>
      <c r="AHB51" s="48" t="n"/>
      <c r="AHC51" s="48" t="n"/>
      <c r="AHD51" s="48" t="n"/>
      <c r="AHE51" s="48" t="n"/>
      <c r="AHF51" s="48" t="n"/>
      <c r="AHG51" s="48" t="n"/>
      <c r="AHH51" s="48" t="n"/>
      <c r="AHI51" s="48" t="n"/>
      <c r="AHJ51" s="48" t="n"/>
      <c r="AHK51" s="48" t="n"/>
      <c r="AHL51" s="48" t="n"/>
      <c r="AHM51" s="48" t="n"/>
      <c r="AHN51" s="48" t="n"/>
      <c r="AHO51" s="48" t="n"/>
      <c r="AHP51" s="48" t="n"/>
      <c r="AHQ51" s="48" t="n"/>
      <c r="AHR51" s="48" t="n"/>
      <c r="AHS51" s="48" t="n"/>
      <c r="AHT51" s="48" t="n"/>
      <c r="AHU51" s="48" t="n"/>
      <c r="AHV51" s="48" t="n"/>
      <c r="AHW51" s="48" t="n"/>
      <c r="AHX51" s="48" t="n"/>
      <c r="AHY51" s="48" t="n"/>
      <c r="AHZ51" s="48" t="n"/>
      <c r="AIA51" s="48" t="n"/>
      <c r="AIB51" s="48" t="n"/>
      <c r="AIC51" s="48" t="n"/>
      <c r="AID51" s="48" t="n"/>
      <c r="AIE51" s="48" t="n"/>
      <c r="AIF51" s="48" t="n"/>
      <c r="AIG51" s="48" t="n"/>
      <c r="AIH51" s="48" t="n"/>
      <c r="AII51" s="48" t="n"/>
      <c r="AIJ51" s="48" t="n"/>
      <c r="AIK51" s="48" t="n"/>
      <c r="AIL51" s="48" t="n"/>
      <c r="AIM51" s="48" t="n"/>
      <c r="AIN51" s="48" t="n"/>
      <c r="AIO51" s="48" t="n"/>
      <c r="AIP51" s="48" t="n"/>
      <c r="AIQ51" s="48" t="n"/>
      <c r="AIR51" s="48" t="n"/>
      <c r="AIS51" s="48" t="n"/>
      <c r="AIT51" s="48" t="n"/>
      <c r="AIU51" s="48" t="n"/>
      <c r="AIV51" s="48" t="n"/>
      <c r="AIW51" s="48" t="n"/>
      <c r="AIX51" s="48" t="n"/>
      <c r="AIY51" s="48" t="n"/>
      <c r="AIZ51" s="48" t="n"/>
      <c r="AJA51" s="48" t="n"/>
      <c r="AJB51" s="48" t="n"/>
      <c r="AJC51" s="48" t="n"/>
      <c r="AJD51" s="48" t="n"/>
      <c r="AJE51" s="48" t="n"/>
      <c r="AJF51" s="48" t="n"/>
      <c r="AJG51" s="48" t="n"/>
      <c r="AJH51" s="48" t="n"/>
      <c r="AJI51" s="48" t="n"/>
      <c r="AJJ51" s="48" t="n"/>
      <c r="AJK51" s="48" t="n"/>
      <c r="AJL51" s="48" t="n"/>
      <c r="AJM51" s="48" t="n"/>
      <c r="AJN51" s="48" t="n"/>
      <c r="AJO51" s="48" t="n"/>
      <c r="AJP51" s="48" t="n"/>
      <c r="AJQ51" s="48" t="n"/>
      <c r="AJR51" s="48" t="n"/>
      <c r="AJS51" s="48" t="n"/>
      <c r="AJT51" s="48" t="n"/>
      <c r="AJU51" s="48" t="n"/>
      <c r="AJV51" s="48" t="n"/>
      <c r="AJW51" s="48" t="n"/>
      <c r="AJX51" s="48" t="n"/>
      <c r="AJY51" s="48" t="n"/>
      <c r="AJZ51" s="48" t="n"/>
      <c r="AKA51" s="48" t="n"/>
      <c r="AKB51" s="48" t="n"/>
      <c r="AKC51" s="48" t="n"/>
      <c r="AKD51" s="48" t="n"/>
      <c r="AKE51" s="48" t="n"/>
      <c r="AKF51" s="48" t="n"/>
      <c r="AKG51" s="48" t="n"/>
      <c r="AKH51" s="48" t="n"/>
      <c r="AKI51" s="48" t="n"/>
      <c r="AKJ51" s="48" t="n"/>
      <c r="AKK51" s="48" t="n"/>
      <c r="AKL51" s="48" t="n"/>
      <c r="AKM51" s="48" t="n"/>
      <c r="AKN51" s="48" t="n"/>
      <c r="AKO51" s="48" t="n"/>
      <c r="AKP51" s="48" t="n"/>
      <c r="AKQ51" s="48" t="n"/>
      <c r="AKR51" s="48" t="n"/>
      <c r="AKS51" s="48" t="n"/>
      <c r="AKT51" s="48" t="n"/>
      <c r="AKU51" s="48" t="n"/>
      <c r="AKV51" s="48" t="n"/>
      <c r="AKW51" s="48" t="n"/>
      <c r="AKX51" s="48" t="n"/>
      <c r="AKY51" s="48" t="n"/>
      <c r="AKZ51" s="48" t="n"/>
      <c r="ALA51" s="48" t="n"/>
      <c r="ALB51" s="48" t="n"/>
      <c r="ALC51" s="48" t="n"/>
      <c r="ALD51" s="48" t="n"/>
      <c r="ALE51" s="48" t="n"/>
      <c r="ALF51" s="48" t="n"/>
      <c r="ALG51" s="48" t="n"/>
      <c r="ALH51" s="48" t="n"/>
      <c r="ALI51" s="48" t="n"/>
      <c r="ALJ51" s="48" t="n"/>
      <c r="ALK51" s="48" t="n"/>
      <c r="ALL51" s="48" t="n"/>
      <c r="ALM51" s="48" t="n"/>
      <c r="ALN51" s="48" t="n"/>
      <c r="ALO51" s="48" t="n"/>
      <c r="ALP51" s="48" t="n"/>
      <c r="ALQ51" s="48" t="n"/>
      <c r="ALR51" s="48" t="n"/>
      <c r="ALS51" s="48" t="n"/>
      <c r="ALT51" s="48" t="n"/>
      <c r="ALU51" s="48" t="n"/>
      <c r="ALV51" s="48" t="n"/>
      <c r="ALW51" s="48" t="n"/>
      <c r="ALX51" s="48" t="n"/>
      <c r="ALY51" s="48" t="n"/>
      <c r="ALZ51" s="48" t="n"/>
      <c r="AMA51" s="48" t="n"/>
      <c r="AMB51" s="48" t="n"/>
      <c r="AMC51" s="48" t="n"/>
      <c r="AMD51" s="48" t="n"/>
      <c r="AME51" s="48" t="n"/>
      <c r="AMF51" s="48" t="n"/>
      <c r="AMG51" s="48" t="n"/>
      <c r="AMH51" s="48" t="n"/>
      <c r="AMI51" s="48" t="n"/>
      <c r="AMJ51" s="48" t="n"/>
      <c r="AMK51" s="48" t="n"/>
      <c r="AML51" s="48" t="n"/>
      <c r="AMM51" s="48" t="n"/>
      <c r="AMN51" s="48" t="n"/>
      <c r="AMO51" s="48" t="n"/>
      <c r="AMP51" s="48" t="n"/>
      <c r="AMQ51" s="48" t="n"/>
      <c r="AMR51" s="48" t="n"/>
      <c r="AMS51" s="48" t="n"/>
      <c r="AMT51" s="48" t="n"/>
      <c r="AMU51" s="48" t="n"/>
      <c r="AMV51" s="48" t="n"/>
      <c r="AMW51" s="48" t="n"/>
      <c r="AMX51" s="48" t="n"/>
      <c r="AMY51" s="48" t="n"/>
      <c r="AMZ51" s="48" t="n"/>
      <c r="ANA51" s="48" t="n"/>
      <c r="ANB51" s="48" t="n"/>
      <c r="ANC51" s="48" t="n"/>
      <c r="AND51" s="48" t="n"/>
      <c r="ANE51" s="48" t="n"/>
      <c r="ANF51" s="48" t="n"/>
      <c r="ANG51" s="48" t="n"/>
      <c r="ANH51" s="48" t="n"/>
      <c r="ANI51" s="48" t="n"/>
      <c r="ANJ51" s="48" t="n"/>
      <c r="ANK51" s="48" t="n"/>
      <c r="ANL51" s="48" t="n"/>
      <c r="ANM51" s="48" t="n"/>
      <c r="ANN51" s="48" t="n"/>
      <c r="ANO51" s="48" t="n"/>
      <c r="ANP51" s="48" t="n"/>
      <c r="ANQ51" s="48" t="n"/>
      <c r="ANR51" s="48" t="n"/>
      <c r="ANS51" s="48" t="n"/>
      <c r="ANT51" s="48" t="n"/>
      <c r="ANU51" s="48" t="n"/>
      <c r="ANV51" s="48" t="n"/>
      <c r="ANW51" s="48" t="n"/>
      <c r="ANX51" s="48" t="n"/>
      <c r="ANY51" s="48" t="n"/>
      <c r="ANZ51" s="48" t="n"/>
      <c r="AOA51" s="48" t="n"/>
      <c r="AOB51" s="48" t="n"/>
      <c r="AOC51" s="48" t="n"/>
      <c r="AOD51" s="48" t="n"/>
      <c r="AOE51" s="48" t="n"/>
      <c r="AOF51" s="48" t="n"/>
      <c r="AOG51" s="48" t="n"/>
      <c r="AOH51" s="48" t="n"/>
      <c r="AOI51" s="48" t="n"/>
      <c r="AOJ51" s="48" t="n"/>
      <c r="AOK51" s="48" t="n"/>
      <c r="AOL51" s="48" t="n"/>
      <c r="AOM51" s="48" t="n"/>
      <c r="AON51" s="48" t="n"/>
      <c r="AOO51" s="48" t="n"/>
      <c r="AOP51" s="48" t="n"/>
      <c r="AOQ51" s="48" t="n"/>
      <c r="AOR51" s="48" t="n"/>
      <c r="AOS51" s="48" t="n"/>
      <c r="AOT51" s="48" t="n"/>
      <c r="AOU51" s="48" t="n"/>
      <c r="AOV51" s="48" t="n"/>
      <c r="AOW51" s="48" t="n"/>
      <c r="AOX51" s="48" t="n"/>
      <c r="AOY51" s="48" t="n"/>
      <c r="AOZ51" s="48" t="n"/>
      <c r="APA51" s="48" t="n"/>
      <c r="APB51" s="48" t="n"/>
      <c r="APC51" s="48" t="n"/>
      <c r="APD51" s="48" t="n"/>
      <c r="APE51" s="48" t="n"/>
      <c r="APF51" s="48" t="n"/>
      <c r="APG51" s="48" t="n"/>
      <c r="APH51" s="48" t="n"/>
      <c r="API51" s="48" t="n"/>
      <c r="APJ51" s="48" t="n"/>
      <c r="APK51" s="48" t="n"/>
      <c r="APL51" s="48" t="n"/>
      <c r="APM51" s="48" t="n"/>
      <c r="APN51" s="48" t="n"/>
      <c r="APO51" s="48" t="n"/>
      <c r="APP51" s="48" t="n"/>
      <c r="APQ51" s="48" t="n"/>
      <c r="APR51" s="48" t="n"/>
      <c r="APS51" s="48" t="n"/>
      <c r="APT51" s="48" t="n"/>
      <c r="APU51" s="48" t="n"/>
      <c r="APV51" s="48" t="n"/>
      <c r="APW51" s="48" t="n"/>
      <c r="APX51" s="48" t="n"/>
      <c r="APY51" s="48" t="n"/>
      <c r="APZ51" s="48" t="n"/>
      <c r="AQA51" s="48" t="n"/>
      <c r="AQB51" s="48" t="n"/>
      <c r="AQC51" s="48" t="n"/>
      <c r="AQD51" s="48" t="n"/>
      <c r="AQE51" s="48" t="n"/>
      <c r="AQF51" s="48" t="n"/>
      <c r="AQG51" s="48" t="n"/>
      <c r="AQH51" s="48" t="n"/>
      <c r="AQI51" s="48" t="n"/>
      <c r="AQJ51" s="48" t="n"/>
      <c r="AQK51" s="48" t="n"/>
      <c r="AQL51" s="48" t="n"/>
      <c r="AQM51" s="48" t="n"/>
      <c r="AQN51" s="48" t="n"/>
      <c r="AQO51" s="48" t="n"/>
      <c r="AQP51" s="48" t="n"/>
      <c r="AQQ51" s="48" t="n"/>
      <c r="AQR51" s="48" t="n"/>
      <c r="AQS51" s="48" t="n"/>
      <c r="AQT51" s="48" t="n"/>
      <c r="AQU51" s="48" t="n"/>
      <c r="AQV51" s="48" t="n"/>
      <c r="AQW51" s="48" t="n"/>
      <c r="AQX51" s="48" t="n"/>
      <c r="AQY51" s="48" t="n"/>
      <c r="AQZ51" s="48" t="n"/>
      <c r="ARA51" s="48" t="n"/>
      <c r="ARB51" s="48" t="n"/>
      <c r="ARC51" s="48" t="n"/>
      <c r="ARD51" s="48" t="n"/>
      <c r="ARE51" s="48" t="n"/>
      <c r="ARF51" s="48" t="n"/>
      <c r="ARG51" s="48" t="n"/>
      <c r="ARH51" s="48" t="n"/>
      <c r="ARI51" s="48" t="n"/>
      <c r="ARJ51" s="48" t="n"/>
      <c r="ARK51" s="48" t="n"/>
      <c r="ARL51" s="48" t="n"/>
      <c r="ARM51" s="48" t="n"/>
      <c r="ARN51" s="48" t="n"/>
      <c r="ARO51" s="48" t="n"/>
      <c r="ARP51" s="48" t="n"/>
      <c r="ARQ51" s="48" t="n"/>
      <c r="ARR51" s="48" t="n"/>
      <c r="ARS51" s="48" t="n"/>
      <c r="ART51" s="48" t="n"/>
      <c r="ARU51" s="48" t="n"/>
      <c r="ARV51" s="48" t="n"/>
      <c r="ARW51" s="48" t="n"/>
      <c r="ARX51" s="48" t="n"/>
      <c r="ARY51" s="48" t="n"/>
      <c r="ARZ51" s="48" t="n"/>
      <c r="ASA51" s="48" t="n"/>
      <c r="ASB51" s="48" t="n"/>
      <c r="ASC51" s="48" t="n"/>
      <c r="ASD51" s="48" t="n"/>
      <c r="ASE51" s="48" t="n"/>
      <c r="ASF51" s="48" t="n"/>
      <c r="ASG51" s="48" t="n"/>
      <c r="ASH51" s="48" t="n"/>
      <c r="ASI51" s="48" t="n"/>
      <c r="ASJ51" s="48" t="n"/>
      <c r="ASK51" s="48" t="n"/>
      <c r="ASL51" s="48" t="n"/>
      <c r="ASM51" s="48" t="n"/>
      <c r="ASN51" s="48" t="n"/>
      <c r="ASO51" s="48" t="n"/>
      <c r="ASP51" s="48" t="n"/>
      <c r="ASQ51" s="48" t="n"/>
      <c r="ASR51" s="48" t="n"/>
      <c r="ASS51" s="48" t="n"/>
      <c r="AST51" s="48" t="n"/>
      <c r="ASU51" s="48" t="n"/>
      <c r="ASV51" s="48" t="n"/>
      <c r="ASW51" s="48" t="n"/>
      <c r="ASX51" s="48" t="n"/>
      <c r="ASY51" s="48" t="n"/>
      <c r="ASZ51" s="48" t="n"/>
      <c r="ATA51" s="48" t="n"/>
      <c r="ATB51" s="48" t="n"/>
      <c r="ATC51" s="48" t="n"/>
      <c r="ATD51" s="48" t="n"/>
      <c r="ATE51" s="48" t="n"/>
      <c r="ATF51" s="48" t="n"/>
      <c r="ATG51" s="48" t="n"/>
      <c r="ATH51" s="48" t="n"/>
      <c r="ATI51" s="48" t="n"/>
      <c r="ATJ51" s="48" t="n"/>
      <c r="ATK51" s="48" t="n"/>
      <c r="ATL51" s="48" t="n"/>
      <c r="ATM51" s="48" t="n"/>
      <c r="ATN51" s="48" t="n"/>
      <c r="ATO51" s="48" t="n"/>
      <c r="ATP51" s="48" t="n"/>
      <c r="ATQ51" s="48" t="n"/>
      <c r="ATR51" s="48" t="n"/>
      <c r="ATS51" s="48" t="n"/>
      <c r="ATT51" s="48" t="n"/>
      <c r="ATU51" s="48" t="n"/>
      <c r="ATV51" s="48" t="n"/>
      <c r="ATW51" s="48" t="n"/>
      <c r="ATX51" s="48" t="n"/>
      <c r="ATY51" s="48" t="n"/>
      <c r="ATZ51" s="48" t="n"/>
      <c r="AUA51" s="48" t="n"/>
      <c r="AUB51" s="48" t="n"/>
      <c r="AUC51" s="48" t="n"/>
      <c r="AUD51" s="48" t="n"/>
      <c r="AUE51" s="48" t="n"/>
      <c r="AUF51" s="48" t="n"/>
      <c r="AUG51" s="48" t="n"/>
      <c r="AUH51" s="48" t="n"/>
      <c r="AUI51" s="48" t="n"/>
      <c r="AUJ51" s="48" t="n"/>
      <c r="AUK51" s="48" t="n"/>
      <c r="AUL51" s="48" t="n"/>
      <c r="AUM51" s="48" t="n"/>
      <c r="AUN51" s="48" t="n"/>
      <c r="AUO51" s="48" t="n"/>
      <c r="AUP51" s="48" t="n"/>
      <c r="AUQ51" s="48" t="n"/>
      <c r="AUR51" s="48" t="n"/>
      <c r="AUS51" s="48" t="n"/>
      <c r="AUT51" s="48" t="n"/>
      <c r="AUU51" s="48" t="n"/>
      <c r="AUV51" s="48" t="n"/>
      <c r="AUW51" s="48" t="n"/>
      <c r="AUX51" s="48" t="n"/>
      <c r="AUY51" s="48" t="n"/>
      <c r="AUZ51" s="48" t="n"/>
      <c r="AVA51" s="48" t="n"/>
      <c r="AVB51" s="48" t="n"/>
      <c r="AVC51" s="48" t="n"/>
      <c r="AVD51" s="48" t="n"/>
      <c r="AVE51" s="48" t="n"/>
      <c r="AVF51" s="48" t="n"/>
      <c r="AVG51" s="48" t="n"/>
      <c r="AVH51" s="48" t="n"/>
      <c r="AVI51" s="48" t="n"/>
      <c r="AVJ51" s="48" t="n"/>
      <c r="AVK51" s="48" t="n"/>
      <c r="AVL51" s="48" t="n"/>
      <c r="AVM51" s="48" t="n"/>
      <c r="AVN51" s="48" t="n"/>
      <c r="AVO51" s="48" t="n"/>
      <c r="AVP51" s="48" t="n"/>
      <c r="AVQ51" s="48" t="n"/>
      <c r="AVR51" s="48" t="n"/>
      <c r="AVS51" s="48" t="n"/>
      <c r="AVT51" s="48" t="n"/>
      <c r="AVU51" s="48" t="n"/>
      <c r="AVV51" s="48" t="n"/>
      <c r="AVW51" s="48" t="n"/>
      <c r="AVX51" s="48" t="n"/>
      <c r="AVY51" s="48" t="n"/>
      <c r="AVZ51" s="48" t="n"/>
      <c r="AWA51" s="8" t="n">
        <v>673518857</v>
      </c>
      <c r="AWB51" s="48" t="inlineStr">
        <is>
          <t>5dbb9ae4-dc18-41b1-b854-fbb7ff919c89</t>
        </is>
      </c>
      <c r="AWC51" s="6" t="n">
        <v>46070</v>
      </c>
      <c r="AWD51" s="48" t="n"/>
      <c r="AWE51" s="48" t="n"/>
      <c r="AWF51" s="48" t="inlineStr">
        <is>
          <t>submitted_via_web</t>
        </is>
      </c>
      <c r="AWG51" s="48" t="n"/>
      <c r="AWH51" s="48" t="inlineStr">
        <is>
          <t>vyNMZfRj9dojjrwxZxh2FZ</t>
        </is>
      </c>
      <c r="AWI51" s="48" t="n"/>
      <c r="AWJ51" s="48" t="inlineStr">
        <is>
          <t>uuid:5dbb9ae4-dc18-41b1-b854-fbb7ff919c89</t>
        </is>
      </c>
      <c r="AWK51" s="8" t="n">
        <v>327</v>
      </c>
      <c r="AWL51" s="48" t="inlineStr">
        <is>
          <t>BTP0002</t>
        </is>
      </c>
      <c r="AWM51" s="8" t="n">
        <v>0</v>
      </c>
      <c r="AWN51" s="48" t="inlineStr">
        <is>
          <t>Year of Use valid, no validation needed</t>
        </is>
      </c>
      <c r="AWO51" s="37" t="b">
        <v>1</v>
      </c>
      <c r="AWP51" s="41" t="b">
        <v>0</v>
      </c>
      <c r="AWQ51" s="37" t="b">
        <v>1</v>
      </c>
      <c r="AWR51" s="37" t="b">
        <v>1</v>
      </c>
      <c r="AWS51" s="37" t="b">
        <v>1</v>
      </c>
      <c r="AWT51" s="37" t="b">
        <v>1</v>
      </c>
      <c r="AWU51" s="48" t="n"/>
      <c r="AWV51" s="8" t="n">
        <v>3</v>
      </c>
      <c r="AWW51" s="48" t="n"/>
      <c r="AWX51" s="48" t="n"/>
      <c r="AWY51" s="48" t="n"/>
      <c r="AWZ51" s="48" t="n"/>
    </row>
    <row r="52">
      <c r="A52" s="6" t="n">
        <v>46070</v>
      </c>
      <c r="B52" s="6" t="n">
        <v>46070</v>
      </c>
      <c r="C52" s="34" t="inlineStr">
        <is>
          <t>Siti Nurhalisa S</t>
        </is>
      </c>
      <c r="D52" s="34" t="inlineStr">
        <is>
          <t>Haeruddin</t>
        </is>
      </c>
      <c r="E52" s="8">
        <f>+620</f>
        <v/>
      </c>
      <c r="F52" s="48" t="inlineStr">
        <is>
          <t>-4.837875 119.594758 36.65 1.878999948501587</t>
        </is>
      </c>
      <c r="G52" s="8" t="n">
        <v>-4.837875</v>
      </c>
      <c r="H52" s="8" t="n">
        <v>119.594758</v>
      </c>
      <c r="I52" s="8" t="n">
        <v>36.65</v>
      </c>
      <c r="J52" s="8" t="n">
        <v>1.878999949</v>
      </c>
      <c r="K52" s="8" t="n">
        <v>0</v>
      </c>
      <c r="L52" s="48" t="inlineStr">
        <is>
          <t>-4.837885 119.59459 65.20000457763672 20.899999618530273</t>
        </is>
      </c>
      <c r="M52" s="8" t="n">
        <v>-4.837885</v>
      </c>
      <c r="N52" s="8" t="n">
        <v>119.59459</v>
      </c>
      <c r="O52" s="8" t="n">
        <v>65.20000458</v>
      </c>
      <c r="P52" s="8" t="n">
        <v>20.89999962</v>
      </c>
      <c r="Q52" s="8" t="n">
        <v>0</v>
      </c>
      <c r="R52" s="48" t="inlineStr">
        <is>
          <t>Sulawesi Selatan</t>
        </is>
      </c>
      <c r="S52" s="8" t="n">
        <v>0</v>
      </c>
      <c r="T52" s="8" t="n">
        <v>0</v>
      </c>
      <c r="U52" s="8" t="n">
        <v>0</v>
      </c>
      <c r="V52" s="8" t="n">
        <v>0</v>
      </c>
      <c r="W52" s="8" t="n">
        <v>0</v>
      </c>
      <c r="X52" s="8" t="n">
        <v>0</v>
      </c>
      <c r="Y52" s="8" t="n">
        <v>0</v>
      </c>
      <c r="Z52" s="8" t="n">
        <v>0</v>
      </c>
      <c r="AA52" s="8" t="n">
        <v>0</v>
      </c>
      <c r="AB52" s="8" t="n">
        <v>1</v>
      </c>
      <c r="AC52" s="48" t="inlineStr">
        <is>
          <t>Pangkep</t>
        </is>
      </c>
      <c r="AD52" s="48" t="inlineStr">
        <is>
          <t>Minasa Te'Ne</t>
        </is>
      </c>
      <c r="AE52" s="48" t="inlineStr">
        <is>
          <t>Biraeng</t>
        </is>
      </c>
      <c r="AF52" s="48" t="inlineStr">
        <is>
          <t>CV. RIZKI ABADI</t>
        </is>
      </c>
      <c r="AG52" s="48" t="inlineStr">
        <is>
          <t>RAP0083</t>
        </is>
      </c>
      <c r="AH52" s="8" t="n">
        <v>4</v>
      </c>
      <c r="AI52" s="48" t="inlineStr">
        <is>
          <t>VPA2</t>
        </is>
      </c>
      <c r="AJ52" s="48" t="inlineStr">
        <is>
          <t>Aktif</t>
        </is>
      </c>
      <c r="AK52" s="8" t="n">
        <v>60</v>
      </c>
      <c r="AL52" s="48" t="inlineStr">
        <is>
          <t>Laki-laki</t>
        </is>
      </c>
      <c r="AM52" s="48" t="inlineStr">
        <is>
          <t>Sudah menikah</t>
        </is>
      </c>
      <c r="AN52" s="48" t="inlineStr">
        <is>
          <t>SMA/Sederajat</t>
        </is>
      </c>
      <c r="AO52" s="48" t="inlineStr">
        <is>
          <t>Pegawai pemerintah</t>
        </is>
      </c>
      <c r="AP52" s="8" t="n">
        <v>0</v>
      </c>
      <c r="AQ52" s="8" t="n">
        <v>0</v>
      </c>
      <c r="AR52" s="8" t="n">
        <v>0</v>
      </c>
      <c r="AS52" s="8" t="n">
        <v>0</v>
      </c>
      <c r="AT52" s="8" t="n">
        <v>1</v>
      </c>
      <c r="AU52" s="8" t="n">
        <v>0</v>
      </c>
      <c r="AV52" s="8" t="n">
        <v>0</v>
      </c>
      <c r="AW52" s="8" t="n">
        <v>0</v>
      </c>
      <c r="AX52" s="48" t="n"/>
      <c r="AY52" s="48" t="inlineStr">
        <is>
          <t>Petani</t>
        </is>
      </c>
      <c r="AZ52" s="8" t="n">
        <v>1</v>
      </c>
      <c r="BA52" s="8" t="n">
        <v>0</v>
      </c>
      <c r="BB52" s="8" t="n">
        <v>0</v>
      </c>
      <c r="BC52" s="8" t="n">
        <v>0</v>
      </c>
      <c r="BD52" s="8" t="n">
        <v>0</v>
      </c>
      <c r="BE52" s="8" t="n">
        <v>0</v>
      </c>
      <c r="BF52" s="8" t="n">
        <v>0</v>
      </c>
      <c r="BG52" s="8" t="n">
        <v>0</v>
      </c>
      <c r="BH52" s="11" t="n"/>
      <c r="BI52" s="48" t="inlineStr">
        <is>
          <t>Rp2.500.000 - Rp3.500.000</t>
        </is>
      </c>
      <c r="BJ52" s="8" t="n">
        <v>1</v>
      </c>
      <c r="BK52" s="8" t="n">
        <v>2</v>
      </c>
      <c r="BL52" s="8" t="n">
        <v>0</v>
      </c>
      <c r="BM52" s="8" t="n">
        <v>0</v>
      </c>
      <c r="BN52" s="48" t="inlineStr">
        <is>
          <t>Milik sendiri</t>
        </is>
      </c>
      <c r="BO52" s="48" t="inlineStr">
        <is>
          <t>Permanen (dinding bata dan semen) Semi-permanen (semen dan kayu)</t>
        </is>
      </c>
      <c r="BP52" s="8" t="n">
        <v>1</v>
      </c>
      <c r="BQ52" s="8" t="n">
        <v>1</v>
      </c>
      <c r="BR52" s="8" t="n">
        <v>0</v>
      </c>
      <c r="BS52" s="8" t="n">
        <v>0</v>
      </c>
      <c r="BT52" s="8" t="n">
        <v>0</v>
      </c>
      <c r="BU52" s="48" t="n"/>
      <c r="BV52" s="48" t="inlineStr">
        <is>
          <t>Bambu/kayu Keramik/ubin</t>
        </is>
      </c>
      <c r="BW52" s="8" t="n">
        <v>1</v>
      </c>
      <c r="BX52" s="8" t="n">
        <v>0</v>
      </c>
      <c r="BY52" s="8" t="n">
        <v>1</v>
      </c>
      <c r="BZ52" s="8" t="n">
        <v>0</v>
      </c>
      <c r="CA52" s="8" t="n">
        <v>0</v>
      </c>
      <c r="CB52" s="48" t="n"/>
      <c r="CC52" s="48" t="inlineStr">
        <is>
          <t>Seng</t>
        </is>
      </c>
      <c r="CD52" s="8" t="n">
        <v>0</v>
      </c>
      <c r="CE52" s="8" t="n">
        <v>0</v>
      </c>
      <c r="CF52" s="8" t="n">
        <v>0</v>
      </c>
      <c r="CG52" s="8" t="n">
        <v>0</v>
      </c>
      <c r="CH52" s="8" t="n">
        <v>1</v>
      </c>
      <c r="CI52" s="8" t="n">
        <v>0</v>
      </c>
      <c r="CJ52" s="8" t="n">
        <v>0</v>
      </c>
      <c r="CK52" s="48" t="n"/>
      <c r="CL52" s="48" t="inlineStr">
        <is>
          <t>Ya</t>
        </is>
      </c>
      <c r="CM52" s="8" t="n">
        <v>2022</v>
      </c>
      <c r="CN52" s="48" t="inlineStr">
        <is>
          <t>Fixed-Dome (Kubah Tetap)</t>
        </is>
      </c>
      <c r="CO52" s="48" t="inlineStr">
        <is>
          <t>6 m³ (4-5 ekor sapi, ±5 jam memasak/hari, ±50 kg</t>
        </is>
      </c>
      <c r="CP52" s="48" t="inlineStr">
        <is>
          <t>Anggota keluarga - laki-laki</t>
        </is>
      </c>
      <c r="CQ52" s="8" t="n">
        <v>0</v>
      </c>
      <c r="CR52" s="8" t="n">
        <v>0</v>
      </c>
      <c r="CS52" s="8" t="n">
        <v>0</v>
      </c>
      <c r="CT52" s="8" t="n">
        <v>0</v>
      </c>
      <c r="CU52" s="8" t="n">
        <v>1</v>
      </c>
      <c r="CV52" s="8" t="n">
        <v>0</v>
      </c>
      <c r="CW52" s="8" t="n">
        <v>0</v>
      </c>
      <c r="CX52" s="8" t="n">
        <v>0</v>
      </c>
      <c r="CY52" s="48" t="inlineStr">
        <is>
          <t>Anggota keluarga - laki-laki</t>
        </is>
      </c>
      <c r="CZ52" s="8" t="n">
        <v>1</v>
      </c>
      <c r="DA52" s="8" t="n">
        <v>0</v>
      </c>
      <c r="DB52" s="8" t="n">
        <v>0</v>
      </c>
      <c r="DC52" s="48" t="n"/>
      <c r="DD52" s="48" t="inlineStr">
        <is>
          <t>Anggota keluarga - laki-laki</t>
        </is>
      </c>
      <c r="DE52" s="8" t="n">
        <v>1</v>
      </c>
      <c r="DF52" s="8" t="n">
        <v>0</v>
      </c>
      <c r="DG52" s="8" t="n">
        <v>0</v>
      </c>
      <c r="DH52" s="8" t="n">
        <v>0</v>
      </c>
      <c r="DI52" s="48" t="n"/>
      <c r="DJ52" s="48" t="inlineStr">
        <is>
          <t>CPO atau pendamping</t>
        </is>
      </c>
      <c r="DK52" s="8" t="n">
        <v>0</v>
      </c>
      <c r="DL52" s="8" t="n">
        <v>0</v>
      </c>
      <c r="DM52" s="8" t="n">
        <v>1</v>
      </c>
      <c r="DN52" s="8" t="n">
        <v>0</v>
      </c>
      <c r="DO52" s="48" t="n"/>
      <c r="DP52" s="48" t="inlineStr">
        <is>
          <t>Ya</t>
        </is>
      </c>
      <c r="DQ52" s="48" t="n"/>
      <c r="DR52" s="48" t="n"/>
      <c r="DS52" s="48" t="n"/>
      <c r="DT52" s="48" t="n"/>
      <c r="DU52" s="48" t="n"/>
      <c r="DV52" s="48" t="n"/>
      <c r="DW52" s="48" t="n"/>
      <c r="DX52" s="48" t="n"/>
      <c r="DY52" s="48" t="n"/>
      <c r="DZ52" s="48" t="n"/>
      <c r="EA52" s="48" t="n"/>
      <c r="EB52" s="48" t="n"/>
      <c r="EC52" s="48" t="n"/>
      <c r="ED52" s="48" t="n"/>
      <c r="EE52" s="48" t="n"/>
      <c r="EF52" s="48" t="n"/>
      <c r="EG52" s="48" t="n"/>
      <c r="EH52" s="48" t="n"/>
      <c r="EI52" s="48" t="inlineStr">
        <is>
          <t>Tidak ada masalah</t>
        </is>
      </c>
      <c r="EJ52" s="8" t="n">
        <v>0</v>
      </c>
      <c r="EK52" s="8" t="n">
        <v>0</v>
      </c>
      <c r="EL52" s="8" t="n">
        <v>0</v>
      </c>
      <c r="EM52" s="8" t="n">
        <v>1</v>
      </c>
      <c r="EN52" s="8" t="n">
        <v>0</v>
      </c>
      <c r="EO52" s="48" t="n"/>
      <c r="EP52" s="48" t="inlineStr">
        <is>
          <t>Ya, sangat jelas dan mudah diikuti</t>
        </is>
      </c>
      <c r="EQ52" s="48" t="inlineStr">
        <is>
          <t>Pelatihan</t>
        </is>
      </c>
      <c r="ER52" s="48" t="inlineStr">
        <is>
          <t>CPO atau pendamping Staff BIRU</t>
        </is>
      </c>
      <c r="ES52" s="8" t="n">
        <v>1</v>
      </c>
      <c r="ET52" s="8" t="n">
        <v>1</v>
      </c>
      <c r="EU52" s="8" t="n">
        <v>0</v>
      </c>
      <c r="EV52" s="8" t="n">
        <v>0</v>
      </c>
      <c r="EW52" s="48" t="n"/>
      <c r="EX52" s="48" t="inlineStr">
        <is>
          <t>Anggota keluarga - Laki-laki</t>
        </is>
      </c>
      <c r="EY52" s="8" t="n">
        <v>1</v>
      </c>
      <c r="EZ52" s="8" t="n">
        <v>0</v>
      </c>
      <c r="FA52" s="8" t="n">
        <v>0</v>
      </c>
      <c r="FB52" s="48" t="n"/>
      <c r="FC52" s="48" t="inlineStr">
        <is>
          <t>Setiap bulan</t>
        </is>
      </c>
      <c r="FD52" s="48" t="n"/>
      <c r="FE52" s="48" t="inlineStr">
        <is>
          <t>Mengetahui</t>
        </is>
      </c>
      <c r="FF52" s="48" t="inlineStr">
        <is>
          <t>Selalu (setiap hari)</t>
        </is>
      </c>
      <c r="FG52" s="48" t="inlineStr">
        <is>
          <t>Mengetahui</t>
        </is>
      </c>
      <c r="FH52" s="48" t="inlineStr">
        <is>
          <t>Sering (setiap minggu)</t>
        </is>
      </c>
      <c r="FI52" s="48" t="inlineStr">
        <is>
          <t>Mengetahui</t>
        </is>
      </c>
      <c r="FJ52" s="48" t="inlineStr">
        <is>
          <t>Selalu (setiap hari)</t>
        </is>
      </c>
      <c r="FK52" s="48" t="inlineStr">
        <is>
          <t>Mengetahui</t>
        </is>
      </c>
      <c r="FL52" s="48" t="inlineStr">
        <is>
          <t>Cukup sering (2 minggu sekali)</t>
        </is>
      </c>
      <c r="FM52" s="48" t="inlineStr">
        <is>
          <t>Mengetahui</t>
        </is>
      </c>
      <c r="FN52" s="48" t="inlineStr">
        <is>
          <t>Cukup sering (2 minggu sekali)</t>
        </is>
      </c>
      <c r="FO52" s="48" t="inlineStr">
        <is>
          <t>Mengetahui</t>
        </is>
      </c>
      <c r="FP52" s="48" t="inlineStr">
        <is>
          <t>Cukup sering (2 minggu sekali)</t>
        </is>
      </c>
      <c r="FQ52" s="48" t="inlineStr">
        <is>
          <t>Mengetahui</t>
        </is>
      </c>
      <c r="FR52" s="48" t="inlineStr">
        <is>
          <t>Ya</t>
        </is>
      </c>
      <c r="FS52" s="48" t="inlineStr">
        <is>
          <t>Mengetahui</t>
        </is>
      </c>
      <c r="FT52" s="48" t="inlineStr">
        <is>
          <t>Ya, selalu</t>
        </is>
      </c>
      <c r="FU52" s="48" t="inlineStr">
        <is>
          <t>Laki-laki dewasa</t>
        </is>
      </c>
      <c r="FV52" s="8" t="n">
        <v>1</v>
      </c>
      <c r="FW52" s="8" t="n">
        <v>0</v>
      </c>
      <c r="FX52" s="8" t="n">
        <v>0</v>
      </c>
      <c r="FY52" s="8" t="n">
        <v>0</v>
      </c>
      <c r="FZ52" s="48" t="inlineStr">
        <is>
          <t>Sangat memahami</t>
        </is>
      </c>
      <c r="GA52" s="48" t="inlineStr">
        <is>
          <t>CPO</t>
        </is>
      </c>
      <c r="GB52" s="8" t="n">
        <v>1</v>
      </c>
      <c r="GC52" s="8" t="n">
        <v>0</v>
      </c>
      <c r="GD52" s="8" t="n">
        <v>0</v>
      </c>
      <c r="GE52" s="8" t="n">
        <v>0</v>
      </c>
      <c r="GF52" s="48" t="n"/>
      <c r="GG52" s="48" t="inlineStr">
        <is>
          <t>Sering</t>
        </is>
      </c>
      <c r="GH52" s="48" t="inlineStr">
        <is>
          <t>Ya</t>
        </is>
      </c>
      <c r="GI52" s="48" t="inlineStr">
        <is>
          <t>Tetangga Teman/keluarga Komunitas lokal</t>
        </is>
      </c>
      <c r="GJ52" s="8" t="n">
        <v>1</v>
      </c>
      <c r="GK52" s="8" t="n">
        <v>1</v>
      </c>
      <c r="GL52" s="8" t="n">
        <v>1</v>
      </c>
      <c r="GM52" s="8" t="n">
        <v>0</v>
      </c>
      <c r="GN52" s="48" t="n"/>
      <c r="GO52" s="8" t="n">
        <v>10</v>
      </c>
      <c r="GP52" s="48" t="inlineStr">
        <is>
          <t>Sebagian</t>
        </is>
      </c>
      <c r="GQ52" s="48" t="inlineStr">
        <is>
          <t>LPG</t>
        </is>
      </c>
      <c r="GR52" s="8" t="n">
        <v>1</v>
      </c>
      <c r="GS52" s="8" t="n">
        <v>0</v>
      </c>
      <c r="GT52" s="8" t="n">
        <v>0</v>
      </c>
      <c r="GU52" s="8" t="n">
        <v>0</v>
      </c>
      <c r="GV52" s="8" t="n">
        <v>0</v>
      </c>
      <c r="GW52" s="8" t="n">
        <v>0</v>
      </c>
      <c r="GX52" s="8" t="n">
        <v>0</v>
      </c>
      <c r="GY52" s="48" t="n"/>
      <c r="GZ52" s="48" t="inlineStr">
        <is>
          <t>Ya</t>
        </is>
      </c>
      <c r="HA52" s="48" t="n"/>
      <c r="HB52" s="48" t="n"/>
      <c r="HC52" s="48" t="n"/>
      <c r="HD52" s="48" t="n"/>
      <c r="HE52" s="8" t="n">
        <v>12</v>
      </c>
      <c r="HF52" s="8" t="n">
        <v>76000</v>
      </c>
      <c r="HG52" s="8" t="n">
        <v>3</v>
      </c>
      <c r="HH52" s="8" t="n">
        <v>22000</v>
      </c>
      <c r="HI52" s="48" t="n"/>
      <c r="HJ52" s="48" t="n"/>
      <c r="HK52" s="48" t="n"/>
      <c r="HL52" s="48" t="n"/>
      <c r="HM52" s="48" t="n"/>
      <c r="HN52" s="48" t="n"/>
      <c r="HO52" s="48" t="n"/>
      <c r="HP52" s="48" t="n"/>
      <c r="HQ52" s="48" t="n"/>
      <c r="HR52" s="48" t="n"/>
      <c r="HS52" s="48" t="n"/>
      <c r="HT52" s="48" t="n"/>
      <c r="HU52" s="48" t="n"/>
      <c r="HV52" s="48" t="n"/>
      <c r="HW52" s="48" t="n"/>
      <c r="HX52" s="48" t="n"/>
      <c r="HY52" s="48" t="n"/>
      <c r="HZ52" s="48" t="n"/>
      <c r="IA52" s="8" t="n">
        <v>9</v>
      </c>
      <c r="IB52" s="8" t="n">
        <v>54000</v>
      </c>
      <c r="IC52" s="48" t="n"/>
      <c r="ID52" s="48" t="n"/>
      <c r="IE52" s="48" t="n"/>
      <c r="IF52" s="48" t="n"/>
      <c r="IG52" s="48" t="n"/>
      <c r="IH52" s="48" t="n"/>
      <c r="II52" s="48" t="n"/>
      <c r="IJ52" s="48" t="n"/>
      <c r="IK52" s="48" t="inlineStr">
        <is>
          <t>50-65 kg</t>
        </is>
      </c>
      <c r="IL52" s="48" t="inlineStr">
        <is>
          <t>1-3 jam</t>
        </is>
      </c>
      <c r="IM52" s="48" t="inlineStr">
        <is>
          <t>Ya</t>
        </is>
      </c>
      <c r="IN52" s="48" t="inlineStr">
        <is>
          <t>Ya</t>
        </is>
      </c>
      <c r="IO52" s="48" t="inlineStr">
        <is>
          <t>Lebih bersih</t>
        </is>
      </c>
      <c r="IP52" s="48" t="n"/>
      <c r="IQ52" s="48" t="inlineStr">
        <is>
          <t>Tidak pernah</t>
        </is>
      </c>
      <c r="IR52" s="48" t="n"/>
      <c r="IS52" s="48" t="n"/>
      <c r="IT52" s="48" t="n"/>
      <c r="IU52" s="48" t="n"/>
      <c r="IV52" s="48" t="n"/>
      <c r="IW52" s="48" t="n"/>
      <c r="IX52" s="48" t="n"/>
      <c r="IY52" s="48" t="n"/>
      <c r="IZ52" s="48" t="inlineStr">
        <is>
          <t>Tidak pernah</t>
        </is>
      </c>
      <c r="JA52" s="48" t="n"/>
      <c r="JB52" s="48" t="n"/>
      <c r="JC52" s="48" t="n"/>
      <c r="JD52" s="48" t="n"/>
      <c r="JE52" s="48" t="n"/>
      <c r="JF52" s="48" t="n"/>
      <c r="JG52" s="48" t="n"/>
      <c r="JH52" s="48" t="n"/>
      <c r="JI52" s="48" t="inlineStr">
        <is>
          <t>Tidak pernah</t>
        </is>
      </c>
      <c r="JJ52" s="48" t="n"/>
      <c r="JK52" s="48" t="n"/>
      <c r="JL52" s="48" t="n"/>
      <c r="JM52" s="48" t="n"/>
      <c r="JN52" s="48" t="n"/>
      <c r="JO52" s="48" t="n"/>
      <c r="JP52" s="48" t="n"/>
      <c r="JQ52" s="48" t="n"/>
      <c r="JR52" s="48" t="inlineStr">
        <is>
          <t>Tidak pernah</t>
        </is>
      </c>
      <c r="JS52" s="48" t="n"/>
      <c r="JT52" s="48" t="n"/>
      <c r="JU52" s="48" t="n"/>
      <c r="JV52" s="48" t="n"/>
      <c r="JW52" s="48" t="n"/>
      <c r="JX52" s="48" t="n"/>
      <c r="JY52" s="48" t="n"/>
      <c r="JZ52" s="48" t="n"/>
      <c r="KA52" s="48" t="inlineStr">
        <is>
          <t>Tidak pernah</t>
        </is>
      </c>
      <c r="KB52" s="48" t="n"/>
      <c r="KC52" s="48" t="n"/>
      <c r="KD52" s="48" t="n"/>
      <c r="KE52" s="48" t="n"/>
      <c r="KF52" s="48" t="n"/>
      <c r="KG52" s="48" t="n"/>
      <c r="KH52" s="48" t="n"/>
      <c r="KI52" s="48" t="n"/>
      <c r="KJ52" s="48" t="inlineStr">
        <is>
          <t>Tidak pernah</t>
        </is>
      </c>
      <c r="KK52" s="48" t="n"/>
      <c r="KL52" s="48" t="n"/>
      <c r="KM52" s="48" t="n"/>
      <c r="KN52" s="48" t="n"/>
      <c r="KO52" s="48" t="n"/>
      <c r="KP52" s="48" t="n"/>
      <c r="KQ52" s="48" t="n"/>
      <c r="KR52" s="48" t="n"/>
      <c r="KS52" s="48" t="inlineStr">
        <is>
          <t>Jauh lebih baik</t>
        </is>
      </c>
      <c r="KT52" s="48" t="inlineStr">
        <is>
          <t>0-1 kali</t>
        </is>
      </c>
      <c r="KU52" s="48" t="inlineStr">
        <is>
          <t>0-1 kali</t>
        </is>
      </c>
      <c r="KV52" s="48" t="inlineStr">
        <is>
          <t>Perempuan dewasa</t>
        </is>
      </c>
      <c r="KW52" s="8" t="n">
        <v>0</v>
      </c>
      <c r="KX52" s="8" t="n">
        <v>1</v>
      </c>
      <c r="KY52" s="8" t="n">
        <v>0</v>
      </c>
      <c r="KZ52" s="8" t="n">
        <v>0</v>
      </c>
      <c r="LA52" s="48" t="inlineStr">
        <is>
          <t>Jauh lebih baik</t>
        </is>
      </c>
      <c r="LB52" s="48" t="inlineStr">
        <is>
          <t>Jauh lebih baik</t>
        </is>
      </c>
      <c r="LC52" s="8" t="n">
        <v>4</v>
      </c>
      <c r="LD52" s="8" t="n">
        <v>2</v>
      </c>
      <c r="LE52" s="8" t="n">
        <v>0</v>
      </c>
      <c r="LF52" s="8" t="n">
        <v>0</v>
      </c>
      <c r="LG52" s="48" t="inlineStr">
        <is>
          <t>Ya</t>
        </is>
      </c>
      <c r="LH52" s="8" t="n">
        <v>150000</v>
      </c>
      <c r="LI52" s="48" t="n"/>
      <c r="LJ52" s="48" t="inlineStr">
        <is>
          <t>Kebutuhan rumah tangga</t>
        </is>
      </c>
      <c r="LK52" s="8" t="n">
        <v>0</v>
      </c>
      <c r="LL52" s="8" t="n">
        <v>0</v>
      </c>
      <c r="LM52" s="8" t="n">
        <v>0</v>
      </c>
      <c r="LN52" s="8" t="n">
        <v>0</v>
      </c>
      <c r="LO52" s="8" t="n">
        <v>1</v>
      </c>
      <c r="LP52" s="8" t="n">
        <v>0</v>
      </c>
      <c r="LQ52" s="8" t="n">
        <v>0</v>
      </c>
      <c r="LR52" s="11" t="n"/>
      <c r="LS52" s="8" t="n">
        <v>10</v>
      </c>
      <c r="LT52" s="8" t="n">
        <v>0</v>
      </c>
      <c r="LU52" s="8" t="n">
        <v>0</v>
      </c>
      <c r="LV52" s="8" t="n">
        <v>10</v>
      </c>
      <c r="LW52" s="8" t="n">
        <v>0</v>
      </c>
      <c r="LX52" s="8" t="n">
        <v>0</v>
      </c>
      <c r="LY52" s="8" t="n">
        <v>15</v>
      </c>
      <c r="LZ52" s="8" t="n">
        <v>0</v>
      </c>
      <c r="MA52" s="8" t="n">
        <v>0</v>
      </c>
      <c r="MB52" s="48" t="inlineStr">
        <is>
          <t>Ya</t>
        </is>
      </c>
      <c r="MC52" s="8" t="n">
        <v>0</v>
      </c>
      <c r="MD52" s="8" t="n">
        <v>0</v>
      </c>
      <c r="ME52" s="8" t="n">
        <v>0</v>
      </c>
      <c r="MF52" s="8" t="n">
        <v>0</v>
      </c>
      <c r="MG52" s="8" t="n">
        <v>0</v>
      </c>
      <c r="MH52" s="8" t="n">
        <v>0</v>
      </c>
      <c r="MI52" s="48" t="inlineStr">
        <is>
          <t>Istirahat</t>
        </is>
      </c>
      <c r="MJ52" s="8" t="n">
        <v>0</v>
      </c>
      <c r="MK52" s="8" t="n">
        <v>0</v>
      </c>
      <c r="ML52" s="8" t="n">
        <v>1</v>
      </c>
      <c r="MM52" s="8" t="n">
        <v>0</v>
      </c>
      <c r="MN52" s="8" t="n">
        <v>0</v>
      </c>
      <c r="MO52" s="8" t="n">
        <v>0</v>
      </c>
      <c r="MP52" s="48" t="n"/>
      <c r="MQ52" s="48" t="n"/>
      <c r="MR52" s="40" t="inlineStr">
        <is>
          <t>Digunakan untuk istirahat</t>
        </is>
      </c>
      <c r="MS52" s="48" t="n"/>
      <c r="MT52" s="48" t="inlineStr">
        <is>
          <t>Digunakan untuk istirahat</t>
        </is>
      </c>
      <c r="MU52" s="48" t="inlineStr">
        <is>
          <t>Ya, untuk anggota keluarga</t>
        </is>
      </c>
      <c r="MV52" s="48" t="inlineStr">
        <is>
          <t>Perawatan sistem biogas Pemasangan sistem biogas</t>
        </is>
      </c>
      <c r="MW52" s="8" t="n">
        <v>1</v>
      </c>
      <c r="MX52" s="8" t="n">
        <v>1</v>
      </c>
      <c r="MY52" s="8" t="n">
        <v>0</v>
      </c>
      <c r="MZ52" s="8" t="n">
        <v>0</v>
      </c>
      <c r="NA52" s="48" t="n"/>
      <c r="NB52" s="48" t="n"/>
      <c r="NC52" s="48" t="n"/>
      <c r="ND52" s="48" t="n"/>
      <c r="NE52" s="48" t="n"/>
      <c r="NF52" s="48" t="n"/>
      <c r="NG52" s="48" t="n"/>
      <c r="NH52" s="48" t="n"/>
      <c r="NI52" s="48" t="n"/>
      <c r="NJ52" s="48" t="n"/>
      <c r="NK52" s="48" t="n"/>
      <c r="NL52" s="48" t="inlineStr">
        <is>
          <t>Ya</t>
        </is>
      </c>
      <c r="NM52" s="48" t="inlineStr">
        <is>
          <t>100% dana hibah</t>
        </is>
      </c>
      <c r="NN52" s="17" t="inlineStr">
        <is>
          <t>0 (100% sumber pembiayaan dari hibah)</t>
        </is>
      </c>
      <c r="NO52" s="17" t="inlineStr">
        <is>
          <t>Pemerintah</t>
        </is>
      </c>
      <c r="NP52" s="48" t="n"/>
      <c r="NQ52" s="48" t="n"/>
      <c r="NR52" s="48" t="n"/>
      <c r="NS52" s="48" t="n"/>
      <c r="NT52" s="48" t="n"/>
      <c r="NU52" s="48" t="n"/>
      <c r="NV52" s="48" t="n"/>
      <c r="NW52" s="48" t="n"/>
      <c r="NX52" s="48" t="inlineStr">
        <is>
          <t>Sedikit meningkat</t>
        </is>
      </c>
      <c r="NY52" s="8" t="n">
        <v>150</v>
      </c>
      <c r="NZ52" s="8" t="n">
        <v>0</v>
      </c>
      <c r="OA52" s="8" t="n">
        <v>0</v>
      </c>
      <c r="OB52" s="8" t="n">
        <v>0</v>
      </c>
      <c r="OC52" s="8" t="n">
        <v>10</v>
      </c>
      <c r="OD52" s="8" t="n">
        <v>0</v>
      </c>
      <c r="OE52" s="48" t="inlineStr">
        <is>
          <t>Lebih baik</t>
        </is>
      </c>
      <c r="OF52" s="48" t="inlineStr">
        <is>
          <t>Jauh lebih baik (beda waktu memasak lebih cepat setengah jam atau lebih, ATAU tidak lagi ada rasa/bau makanan yang berubah, ATAU alasan lainnya)</t>
        </is>
      </c>
      <c r="OG52" s="48" t="inlineStr">
        <is>
          <t>Tidak</t>
        </is>
      </c>
      <c r="OH52" s="8" t="n">
        <v>4</v>
      </c>
      <c r="OI52" s="8" t="n">
        <v>0</v>
      </c>
      <c r="OJ52" s="8" t="n">
        <v>0</v>
      </c>
      <c r="OK52" s="8" t="n">
        <v>0</v>
      </c>
      <c r="OL52" s="8" t="n">
        <v>0</v>
      </c>
      <c r="OM52" s="8" t="n">
        <v>0</v>
      </c>
      <c r="ON52" s="8" t="n">
        <v>0</v>
      </c>
      <c r="OO52" s="8" t="n">
        <v>0</v>
      </c>
      <c r="OP52" s="48">
        <f>VLOOKUP(AG52,'BUS 2'!$G$1:$CU$424,2,0)</f>
        <v/>
      </c>
      <c r="OQ52" s="8">
        <f>VLOOKUP(AG52,'BUS 2'!$G$1:$CU$424,3,0)</f>
        <v/>
      </c>
      <c r="OR52" s="8">
        <f>VLOOKUP(AG52,'BUS 2'!$G$1:$CU$424,4,0)</f>
        <v/>
      </c>
      <c r="OS52" s="8">
        <f>VLOOKUP(AG52,'BUS 2'!$G$1:$CU$424,5,0)</f>
        <v/>
      </c>
      <c r="OT52" s="8">
        <f>VLOOKUP(AG52,'BUS 2'!$G$1:$CU$424,6,0)</f>
        <v/>
      </c>
      <c r="OU52" s="8">
        <f>VLOOKUP(AG52,'BUS 2'!$G$1:$CU$424,7,0)</f>
        <v/>
      </c>
      <c r="OV52" s="8">
        <f>VLOOKUP(AG52,'BUS 2'!$G$1:$CU$424,8,0)</f>
        <v/>
      </c>
      <c r="OW52" s="8">
        <f>VLOOKUP(AG52,'BUS 2'!$G$1:$CU$424,9,0)</f>
        <v/>
      </c>
      <c r="OX52" s="8">
        <f>VLOOKUP(AG52,'BUS 2'!$G$1:$CU$424,10,0)</f>
        <v/>
      </c>
      <c r="OY52" s="8">
        <f>VLOOKUP(AG52,'BUS 2'!$G$1:$CU$424,11,0)</f>
        <v/>
      </c>
      <c r="OZ52" s="8">
        <f>VLOOKUP(AG52,'BUS 2'!$G$1:$CU$424,12,0)</f>
        <v/>
      </c>
      <c r="PA52" s="8">
        <f>VLOOKUP(AG52,'BUS 2'!$G$1:$CU$424,13,0)</f>
        <v/>
      </c>
      <c r="PB52" s="8">
        <f>VLOOKUP(AG52,'BUS 2'!$G$1:$CU$424,14,0)</f>
        <v/>
      </c>
      <c r="PC52" s="8">
        <f>VLOOKUP(AG52,'BUS 2'!$G$1:$CU$424,15,0)</f>
        <v/>
      </c>
      <c r="PD52" s="8">
        <f>VLOOKUP(AG52,'BUS 2'!$G$1:$CU$424,16,0)</f>
        <v/>
      </c>
      <c r="PE52" s="8">
        <f>VLOOKUP(AG52,'BUS 2'!$G$1:$CU$424,17,0)</f>
        <v/>
      </c>
      <c r="PF52" s="8">
        <f>VLOOKUP(AG52,'BUS 2'!$G$1:$CU$424,18,0)</f>
        <v/>
      </c>
      <c r="PG52" s="8">
        <f>VLOOKUP(AG52,'BUS 2'!$G$1:$CU$424,19,0)</f>
        <v/>
      </c>
      <c r="PH52" s="8">
        <f>VLOOKUP(AG52,'BUS 2'!$G$1:$CU$424,20,0)</f>
        <v/>
      </c>
      <c r="PI52" s="8">
        <f>VLOOKUP(AG52,'BUS 2'!$G$1:$CU$424,21,0)</f>
        <v/>
      </c>
      <c r="PJ52" s="8">
        <f>VLOOKUP(AG52,'BUS 2'!$G$1:$CU$424,22,0)</f>
        <v/>
      </c>
      <c r="PK52" s="8">
        <f>VLOOKUP(AG52,'BUS 2'!$G$1:$CU$424,23,0)</f>
        <v/>
      </c>
      <c r="PL52" s="8">
        <f>VLOOKUP(AG52,'BUS 2'!$G$1:$CU$424,24,0)</f>
        <v/>
      </c>
      <c r="PM52" s="8">
        <f>VLOOKUP(AG52,'BUS 2'!$G$1:$CU$424,25,0)</f>
        <v/>
      </c>
      <c r="PN52" s="8">
        <f>VLOOKUP(AG52,'BUS 2'!$G$1:$CU$424,26,0)</f>
        <v/>
      </c>
      <c r="PO52" s="8">
        <f>VLOOKUP(AG52,'BUS 2'!$G$1:$CU$424,27,0)</f>
        <v/>
      </c>
      <c r="PP52" s="8">
        <f>VLOOKUP(AG52,'BUS 2'!$G$1:$CU$424,28,0)</f>
        <v/>
      </c>
      <c r="PQ52" s="8">
        <f>VLOOKUP(AG52,'BUS 2'!$G$1:$CU$424,29,0)</f>
        <v/>
      </c>
      <c r="PR52" s="8">
        <f>VLOOKUP(AG52,'BUS 2'!$G$1:$CU$424,30,0)</f>
        <v/>
      </c>
      <c r="PS52" s="8">
        <f>VLOOKUP(AG52,'BUS 2'!$G$1:$CU$424,31,0)</f>
        <v/>
      </c>
      <c r="PT52" s="48" t="inlineStr">
        <is>
          <t>1-Disebarkan ke lahan terbuka</t>
        </is>
      </c>
      <c r="PU52" s="8" t="n">
        <v>0</v>
      </c>
      <c r="PV52" s="8" t="n">
        <v>0</v>
      </c>
      <c r="PW52" s="8" t="n">
        <v>0</v>
      </c>
      <c r="PX52" s="8" t="n">
        <v>0</v>
      </c>
      <c r="PY52" s="8" t="n">
        <v>0</v>
      </c>
      <c r="PZ52" s="8" t="n">
        <v>1</v>
      </c>
      <c r="QA52" s="8" t="n">
        <v>0</v>
      </c>
      <c r="QB52" s="8" t="n">
        <v>0</v>
      </c>
      <c r="QC52" s="8" t="n">
        <v>0</v>
      </c>
      <c r="QD52" s="48" t="n"/>
      <c r="QE52" s="36" t="n"/>
      <c r="QF52" s="35" t="n"/>
      <c r="QG52" s="35" t="n"/>
      <c r="QH52" s="35" t="n"/>
      <c r="QI52" s="35" t="n"/>
      <c r="QJ52" s="35" t="n"/>
      <c r="QK52" s="36" t="n"/>
      <c r="QL52" s="36" t="n"/>
      <c r="QM52" s="36" t="n"/>
      <c r="QN52" s="36" t="n"/>
      <c r="QO52" s="36" t="n"/>
      <c r="QP52" s="36" t="n"/>
      <c r="QQ52" s="36" t="n"/>
      <c r="QR52" s="36" t="n"/>
      <c r="QS52" s="36" t="n"/>
      <c r="QT52" s="36" t="n"/>
      <c r="QU52" s="36" t="n"/>
      <c r="QV52" s="36" t="n"/>
      <c r="QW52" s="35" t="n"/>
      <c r="QX52" s="35" t="n"/>
      <c r="QY52" s="35" t="n"/>
      <c r="QZ52" s="35" t="n"/>
      <c r="RA52" s="35" t="n"/>
      <c r="RB52" s="36" t="n"/>
      <c r="RC52" s="36" t="n"/>
      <c r="RD52" s="36" t="n"/>
      <c r="RE52" s="36" t="n"/>
      <c r="RF52" s="36" t="n"/>
      <c r="RG52" s="48" t="n"/>
      <c r="RH52" s="35" t="n"/>
      <c r="RI52" s="35" t="n"/>
      <c r="RJ52" s="35" t="n"/>
      <c r="RK52" s="35" t="n"/>
      <c r="RL52" s="35" t="n"/>
      <c r="RM52" s="48" t="n"/>
      <c r="RN52" s="48" t="n"/>
      <c r="RO52" s="48" t="n"/>
      <c r="RP52" s="48" t="n"/>
      <c r="RQ52" s="48" t="n"/>
      <c r="RR52" s="48" t="n"/>
      <c r="RS52" s="35" t="n"/>
      <c r="RT52" s="35" t="n"/>
      <c r="RU52" s="35" t="n"/>
      <c r="RV52" s="35" t="n"/>
      <c r="RW52" s="35" t="n"/>
      <c r="RX52" s="48" t="n"/>
      <c r="RY52" s="48" t="n"/>
      <c r="RZ52" s="48" t="n"/>
      <c r="SA52" s="48" t="n"/>
      <c r="SB52" s="48" t="n"/>
      <c r="SC52" s="48" t="n"/>
      <c r="SD52" s="35" t="n"/>
      <c r="SE52" s="35" t="n"/>
      <c r="SF52" s="35" t="n"/>
      <c r="SG52" s="35" t="n"/>
      <c r="SH52" s="35" t="n"/>
      <c r="SI52" s="48" t="n"/>
      <c r="SJ52" s="48" t="n"/>
      <c r="SK52" s="48" t="n"/>
      <c r="SL52" s="48" t="n"/>
      <c r="SM52" s="48" t="n"/>
      <c r="SN52" s="48" t="n"/>
      <c r="SO52" s="35" t="n"/>
      <c r="SP52" s="35" t="n"/>
      <c r="SQ52" s="35" t="n"/>
      <c r="SR52" s="35" t="n"/>
      <c r="SS52" s="35" t="n"/>
      <c r="ST52" s="48" t="n"/>
      <c r="SU52" s="48" t="n"/>
      <c r="SV52" s="48" t="n"/>
      <c r="SW52" s="48" t="n"/>
      <c r="SX52" s="48" t="n"/>
      <c r="SY52" s="8">
        <f>VLOOKUP(AG52,'BUS 2'!$G$1:$CU$424,33,0)</f>
        <v/>
      </c>
      <c r="SZ52" s="48">
        <f>VLOOKUP(AG52,'BUS 2'!$G$1:$CU$424,34,0)</f>
        <v/>
      </c>
      <c r="TA52" s="48">
        <f>VLOOKUP(AG52,'BUS 2'!$G$1:$CU$424,35,0)</f>
        <v/>
      </c>
      <c r="TB52" s="48">
        <f>VLOOKUP(AG52,'BUS 2'!$G$1:$CU$424,36,0)</f>
        <v/>
      </c>
      <c r="TC52" s="48">
        <f>VLOOKUP(AG52,'BUS 2'!$G$1:$CU$424,37,0)</f>
        <v/>
      </c>
      <c r="TD52" s="48">
        <f>VLOOKUP(AG52,'BUS 2'!$G$1:$CU$424,38,0)</f>
        <v/>
      </c>
      <c r="TE52" s="48">
        <f>VLOOKUP(AG52,'BUS 2'!$G$1:$CU$424,39,0)</f>
        <v/>
      </c>
      <c r="TF52" s="48">
        <f>VLOOKUP(AG52,'BUS 2'!$G$1:$CU$424,40,0)</f>
        <v/>
      </c>
      <c r="TG52" s="8">
        <f>VLOOKUP(AG52,'BUS 2'!$G$1:$CU$424,42,0)</f>
        <v/>
      </c>
      <c r="TH52" s="8">
        <f>VLOOKUP(AG52,'BUS 2'!$G$1:$CU$424,43,0)</f>
        <v/>
      </c>
      <c r="TI52" s="8">
        <f>VLOOKUP(AG52,'BUS 2'!$G$1:$CU$424,44,0)</f>
        <v/>
      </c>
      <c r="TJ52" s="8">
        <f>VLOOKUP(AG52,'BUS 2'!$G$1:$CU$424,45,0)</f>
        <v/>
      </c>
      <c r="TK52" s="8">
        <f>VLOOKUP(AG52,'BUS 2'!$G$1:$CU$424,46,0)</f>
        <v/>
      </c>
      <c r="TL52" s="8">
        <f>VLOOKUP(AG52,'BUS 2'!$G$1:$CU$424,47,0)</f>
        <v/>
      </c>
      <c r="TM52" s="8">
        <f>VLOOKUP(AG52,'BUS 2'!$G$1:$CU$424,48,0)</f>
        <v/>
      </c>
      <c r="TN52" s="8">
        <f>VLOOKUP(AG52,'BUS 2'!$G$1:$CU$424,49,0)</f>
        <v/>
      </c>
      <c r="TO52" s="8">
        <f>VLOOKUP(AG52,'BUS 2'!$G$1:$CU$424,50,0)</f>
        <v/>
      </c>
      <c r="TP52" s="8">
        <f>VLOOKUP(AG52,'BUS 2'!$G$1:$CU$424,51,0)</f>
        <v/>
      </c>
      <c r="TQ52" s="8">
        <f>VLOOKUP(AG52,'BUS 2'!$G$1:$CU$424,52,0)</f>
        <v/>
      </c>
      <c r="TR52" s="8">
        <f>VLOOKUP(AG52,'BUS 2'!$G$1:$CU$424,53,0)</f>
        <v/>
      </c>
      <c r="TS52" s="48">
        <f>VLOOKUP(AG52,'BUS 2'!$G$1:$CU$424,54,0)</f>
        <v/>
      </c>
      <c r="TT52" s="48">
        <f>VLOOKUP(AG52,'BUS 2'!$G$1:$CU$424,55,0)</f>
        <v/>
      </c>
      <c r="TU52" s="48">
        <f>VLOOKUP(AG52,'BUS 2'!$G$1:$CU$424,56,0)</f>
        <v/>
      </c>
      <c r="TV52" s="48">
        <f>VLOOKUP(AG52,'BUS 2'!$G$1:$CU$424,57,0)</f>
        <v/>
      </c>
      <c r="TW52" s="48">
        <f>VLOOKUP(AG52,'BUS 2'!$G$1:$CU$424,58,0)</f>
        <v/>
      </c>
      <c r="TX52" s="48">
        <f>VLOOKUP(AG52,'BUS 2'!$G$1:$CU$424,59,0)</f>
        <v/>
      </c>
      <c r="TY52" s="48">
        <f>VLOOKUP(AG52,'BUS 2'!$G$1:$CU$424,60,0)</f>
        <v/>
      </c>
      <c r="TZ52" s="48">
        <f>VLOOKUP(AG52,'BUS 2'!$G$1:$CU$424,61,0)</f>
        <v/>
      </c>
      <c r="UA52" s="48">
        <f>VLOOKUP(AG52,'BUS 2'!$G$1:$CU$424,62,0)</f>
        <v/>
      </c>
      <c r="UB52" s="48">
        <f>VLOOKUP(AG52,'BUS 2'!$G$1:$CU$424,63,0)</f>
        <v/>
      </c>
      <c r="UC52" s="48">
        <f>VLOOKUP(AG52,'BUS 2'!$G$1:$CU$424,64,0)</f>
        <v/>
      </c>
      <c r="UD52" s="48">
        <f>VLOOKUP(AG52,'BUS 2'!$G$1:$CU$424,65,0)</f>
        <v/>
      </c>
      <c r="UE52" s="48">
        <f>VLOOKUP(AG52,'BUS 2'!$G$1:$CU$424,66,0)</f>
        <v/>
      </c>
      <c r="UF52" s="48">
        <f>VLOOKUP(AG52,'BUS 2'!$G$1:$CU$424,67,0)</f>
        <v/>
      </c>
      <c r="UG52" s="48">
        <f>VLOOKUP(AG52,'BUS 2'!$G$1:$CU$424,68,0)</f>
        <v/>
      </c>
      <c r="UH52" s="48">
        <f>VLOOKUP(AG52,'BUS 2'!$G$1:$CU$424,69,0)</f>
        <v/>
      </c>
      <c r="UI52" s="48">
        <f>VLOOKUP(AG52,'BUS 2'!$G$1:$CU$424,70,0)</f>
        <v/>
      </c>
      <c r="UJ52" s="48">
        <f>VLOOKUP(AG52,'BUS 2'!$G$1:$CU$424,71,0)</f>
        <v/>
      </c>
      <c r="UK52" s="48">
        <f>VLOOKUP(AG52,'BUS 2'!$G$1:$CU$424,72,0)</f>
        <v/>
      </c>
      <c r="UL52" s="48">
        <f>VLOOKUP(AG52,'BUS 2'!$G$1:$CU$424,73,0)</f>
        <v/>
      </c>
      <c r="UM52" s="48">
        <f>VLOOKUP(AG52,'BUS 2'!$G$1:$CU$424,74,0)</f>
        <v/>
      </c>
      <c r="UN52" s="48">
        <f>VLOOKUP(AG52,'BUS 2'!$G$1:$CU$424,75,0)</f>
        <v/>
      </c>
      <c r="UO52" s="48">
        <f>VLOOKUP(AG52,'BUS 2'!$G$1:$CU$424,76,0)</f>
        <v/>
      </c>
      <c r="UP52" s="48">
        <f>VLOOKUP(AG52,'BUS 2'!$G$1:$CU$424,77,0)</f>
        <v/>
      </c>
      <c r="UQ52" s="48">
        <f>VLOOKUP(AG52,'BUS 2'!$G$1:$CU$424,78,0)</f>
        <v/>
      </c>
      <c r="UR52" s="48">
        <f>VLOOKUP(AG52,'BUS 2'!$G$1:$CU$424,79,0)</f>
        <v/>
      </c>
      <c r="US52" s="48">
        <f>VLOOKUP(AG52,'BUS 2'!$G$1:$CU$424,80,0)</f>
        <v/>
      </c>
      <c r="UT52" s="48">
        <f>VLOOKUP(AG52,'BUS 2'!$G$1:$CU$424,81,0)</f>
        <v/>
      </c>
      <c r="UU52" s="48" t="inlineStr">
        <is>
          <t>Pemberian pakan di kandang</t>
        </is>
      </c>
      <c r="UV52" s="48" t="n"/>
      <c r="UW52" s="48" t="n"/>
      <c r="UX52" s="48" t="n"/>
      <c r="UY52" s="48" t="n"/>
      <c r="UZ52" s="48" t="n"/>
      <c r="VA52" s="48" t="n"/>
      <c r="VB52" s="48" t="n"/>
      <c r="VC52" s="48" t="inlineStr">
        <is>
          <t>Sangat jarang (&gt;1 bulan sekali)</t>
        </is>
      </c>
      <c r="VD52" s="48" t="n"/>
      <c r="VE52" s="48" t="n"/>
      <c r="VF52" s="48" t="n"/>
      <c r="VG52" s="48" t="n"/>
      <c r="VH52" s="48" t="n"/>
      <c r="VI52" s="48" t="n"/>
      <c r="VJ52" s="48" t="n"/>
      <c r="VK52" s="48" t="inlineStr">
        <is>
          <t>Cukup (2-6 hari sekali)</t>
        </is>
      </c>
      <c r="VL52" s="48" t="n"/>
      <c r="VM52" s="48" t="n"/>
      <c r="VN52" s="48" t="n"/>
      <c r="VO52" s="48" t="n"/>
      <c r="VP52" s="48" t="n"/>
      <c r="VQ52" s="48" t="n"/>
      <c r="VR52" s="48" t="n"/>
      <c r="VS52" s="48" t="inlineStr">
        <is>
          <t>3-Disimpan terbuka (dry lot) 5-Untuk disebar di tanah (dan dibajak)</t>
        </is>
      </c>
      <c r="VT52" s="8" t="n">
        <v>0</v>
      </c>
      <c r="VU52" s="8" t="n">
        <v>0</v>
      </c>
      <c r="VV52" s="8" t="n">
        <v>0</v>
      </c>
      <c r="VW52" s="8" t="n">
        <v>0</v>
      </c>
      <c r="VX52" s="8" t="n">
        <v>0</v>
      </c>
      <c r="VY52" s="8" t="n">
        <v>0</v>
      </c>
      <c r="VZ52" s="8" t="n">
        <v>1</v>
      </c>
      <c r="WA52" s="8" t="n">
        <v>0</v>
      </c>
      <c r="WB52" s="8" t="n">
        <v>1</v>
      </c>
      <c r="WC52" s="8" t="n">
        <v>0</v>
      </c>
      <c r="WD52" s="8" t="n">
        <v>0</v>
      </c>
      <c r="WE52" s="8" t="n">
        <v>0</v>
      </c>
      <c r="WF52" s="48" t="n"/>
      <c r="WG52" s="48" t="n"/>
      <c r="WH52" s="48" t="n"/>
      <c r="WI52" s="48" t="n"/>
      <c r="WJ52" s="48" t="n"/>
      <c r="WK52" s="48" t="n"/>
      <c r="WL52" s="48" t="n"/>
      <c r="WM52" s="48" t="n"/>
      <c r="WN52" s="48" t="n"/>
      <c r="WO52" s="48" t="n"/>
      <c r="WP52" s="48" t="n"/>
      <c r="WQ52" s="48" t="n"/>
      <c r="WR52" s="48" t="n"/>
      <c r="WS52" s="48" t="n"/>
      <c r="WT52" s="48" t="n"/>
      <c r="WU52" s="48" t="n"/>
      <c r="WV52" s="48" t="n"/>
      <c r="WW52" s="48" t="n"/>
      <c r="WX52" s="48" t="n"/>
      <c r="WY52" s="48" t="n"/>
      <c r="WZ52" s="48" t="n"/>
      <c r="XA52" s="48" t="n"/>
      <c r="XB52" s="48" t="n"/>
      <c r="XC52" s="48" t="n"/>
      <c r="XD52" s="48" t="n"/>
      <c r="XE52" s="48" t="n"/>
      <c r="XF52" s="48" t="n"/>
      <c r="XG52" s="48" t="n"/>
      <c r="XH52" s="48" t="n"/>
      <c r="XI52" s="48" t="n"/>
      <c r="XJ52" s="48" t="n"/>
      <c r="XK52" s="48" t="n"/>
      <c r="XL52" s="48" t="n"/>
      <c r="XM52" s="48" t="n"/>
      <c r="XN52" s="48" t="n"/>
      <c r="XO52" s="48" t="n"/>
      <c r="XP52" s="48" t="n"/>
      <c r="XQ52" s="48" t="n"/>
      <c r="XR52" s="48" t="n"/>
      <c r="XS52" s="48" t="n"/>
      <c r="XT52" s="48" t="n"/>
      <c r="XU52" s="48" t="n"/>
      <c r="XV52" s="48" t="n"/>
      <c r="XW52" s="48" t="n"/>
      <c r="XX52" s="48" t="n"/>
      <c r="XY52" s="48" t="n"/>
      <c r="XZ52" s="48" t="n"/>
      <c r="YA52" s="48" t="n"/>
      <c r="YB52" s="48" t="n"/>
      <c r="YC52" s="48" t="n"/>
      <c r="YD52" s="48" t="n"/>
      <c r="YE52" s="48" t="n"/>
      <c r="YF52" s="48" t="n"/>
      <c r="YG52" s="48" t="n"/>
      <c r="YH52" s="48" t="n"/>
      <c r="YI52" s="48" t="n"/>
      <c r="YJ52" s="48" t="n"/>
      <c r="YK52" s="48" t="n"/>
      <c r="YL52" s="48" t="n"/>
      <c r="YM52" s="48" t="n"/>
      <c r="YN52" s="48" t="n"/>
      <c r="YO52" s="48" t="n"/>
      <c r="YP52" s="48" t="n"/>
      <c r="YQ52" s="48" t="n"/>
      <c r="YR52" s="48" t="n"/>
      <c r="YS52" s="48" t="n"/>
      <c r="YT52" s="48" t="n"/>
      <c r="YU52" s="48" t="n"/>
      <c r="YV52" s="48" t="n"/>
      <c r="YW52" s="48" t="n"/>
      <c r="YX52" s="48" t="n"/>
      <c r="YY52" s="48" t="n"/>
      <c r="YZ52" s="48" t="n"/>
      <c r="ZA52" s="48" t="n"/>
      <c r="ZB52" s="48" t="n"/>
      <c r="ZC52" s="48" t="n"/>
      <c r="ZD52" s="48" t="n"/>
      <c r="ZE52" s="48" t="n"/>
      <c r="ZF52" s="48" t="n"/>
      <c r="ZG52" s="48" t="n"/>
      <c r="ZH52" s="48" t="n"/>
      <c r="ZI52" s="48" t="n"/>
      <c r="ZJ52" s="48" t="n"/>
      <c r="ZK52" s="48" t="n"/>
      <c r="ZL52" s="48" t="n"/>
      <c r="ZM52" s="48" t="n"/>
      <c r="ZN52" s="48" t="n"/>
      <c r="ZO52" s="48" t="n"/>
      <c r="ZP52" s="48" t="n"/>
      <c r="ZQ52" s="48" t="n"/>
      <c r="ZR52" s="48" t="n"/>
      <c r="ZS52" s="48" t="n"/>
      <c r="ZT52" s="48" t="n"/>
      <c r="ZU52" s="48" t="n"/>
      <c r="ZV52" s="8" t="n">
        <v>2</v>
      </c>
      <c r="ZW52" s="48" t="n"/>
      <c r="ZX52" s="48" t="n"/>
      <c r="ZY52" s="48" t="n"/>
      <c r="ZZ52" s="48" t="n"/>
      <c r="AAA52" s="48" t="n"/>
      <c r="AAB52" s="48" t="n"/>
      <c r="AAC52" s="48" t="n"/>
      <c r="AAD52" s="48" t="inlineStr">
        <is>
          <t>Pakan segar (misal: rumput)</t>
        </is>
      </c>
      <c r="AAE52" s="48" t="n"/>
      <c r="AAF52" s="48" t="n"/>
      <c r="AAG52" s="48" t="n"/>
      <c r="AAH52" s="48" t="n"/>
      <c r="AAI52" s="48" t="n"/>
      <c r="AAJ52" s="48" t="n"/>
      <c r="AAK52" s="48" t="n"/>
      <c r="AAL52" s="48" t="inlineStr">
        <is>
          <t>Ya</t>
        </is>
      </c>
      <c r="AAM52" s="48" t="inlineStr">
        <is>
          <t>Cair</t>
        </is>
      </c>
      <c r="AAN52" s="8" t="n">
        <v>0</v>
      </c>
      <c r="AAO52" s="8" t="n">
        <v>1</v>
      </c>
      <c r="AAP52" s="8" t="n">
        <v>15</v>
      </c>
      <c r="AAQ52" s="48" t="n"/>
      <c r="AAR52" s="48" t="inlineStr">
        <is>
          <t>Ya</t>
        </is>
      </c>
      <c r="AAS52" s="48" t="inlineStr">
        <is>
          <t>Mengetahui</t>
        </is>
      </c>
      <c r="AAT52" s="48" t="inlineStr">
        <is>
          <t>Dibuang ke lahan sekitar kandang - yg ditanami tanaman</t>
        </is>
      </c>
      <c r="AAU52" s="8" t="n">
        <v>0</v>
      </c>
      <c r="AAV52" s="8" t="n">
        <v>0</v>
      </c>
      <c r="AAW52" s="8" t="n">
        <v>0</v>
      </c>
      <c r="AAX52" s="8" t="n">
        <v>1</v>
      </c>
      <c r="AAY52" s="8" t="n">
        <v>0</v>
      </c>
      <c r="AAZ52" s="8" t="n">
        <v>0</v>
      </c>
      <c r="ABA52" s="8" t="n">
        <v>0</v>
      </c>
      <c r="ABB52" s="48" t="n"/>
      <c r="ABC52" s="48" t="n"/>
      <c r="ABD52" s="48" t="n"/>
      <c r="ABE52" s="48" t="n"/>
      <c r="ABF52" s="48" t="n"/>
      <c r="ABG52" s="48" t="n"/>
      <c r="ABH52" s="48" t="n"/>
      <c r="ABI52" s="48" t="n"/>
      <c r="ABJ52" s="48" t="n"/>
      <c r="ABK52" s="48" t="n"/>
      <c r="ABL52" s="48" t="n"/>
      <c r="ABM52" s="48" t="n"/>
      <c r="ABN52" s="48" t="n"/>
      <c r="ABO52" s="48" t="n"/>
      <c r="ABP52" s="48" t="n"/>
      <c r="ABQ52" s="48" t="inlineStr">
        <is>
          <t>Pisang</t>
        </is>
      </c>
      <c r="ABR52" s="48" t="inlineStr">
        <is>
          <t>Cukup (2 minggu sekali)</t>
        </is>
      </c>
      <c r="ABS52" s="48" t="n"/>
      <c r="ABT52" s="8" t="n">
        <v>75</v>
      </c>
      <c r="ABU52" s="48" t="n"/>
      <c r="ABV52" s="48" t="n"/>
      <c r="ABW52" s="48" t="n"/>
      <c r="ABX52" s="48" t="n"/>
      <c r="ABY52" s="48" t="n"/>
      <c r="ABZ52" s="48" t="n"/>
      <c r="ACA52" s="48" t="n"/>
      <c r="ACB52" s="48" t="n"/>
      <c r="ACC52" s="48" t="n"/>
      <c r="ACD52" s="48" t="n"/>
      <c r="ACE52" s="48" t="n"/>
      <c r="ACF52" s="48" t="n"/>
      <c r="ACG52" s="48" t="n"/>
      <c r="ACH52" s="48" t="n"/>
      <c r="ACI52" s="48" t="n"/>
      <c r="ACJ52" s="48" t="n"/>
      <c r="ACK52" s="48" t="inlineStr">
        <is>
          <t>Tidak punya waktu mengumpulkannya</t>
        </is>
      </c>
      <c r="ACL52" s="8" t="n">
        <v>0</v>
      </c>
      <c r="ACM52" s="8" t="n">
        <v>0</v>
      </c>
      <c r="ACN52" s="8" t="n">
        <v>1</v>
      </c>
      <c r="ACO52" s="8" t="n">
        <v>0</v>
      </c>
      <c r="ACP52" s="8" t="n">
        <v>0</v>
      </c>
      <c r="ACQ52" s="8" t="n">
        <v>0</v>
      </c>
      <c r="ACR52" s="8" t="n">
        <v>0</v>
      </c>
      <c r="ACS52" s="48" t="n"/>
      <c r="ACT52" s="48" t="inlineStr">
        <is>
          <t>-</t>
        </is>
      </c>
      <c r="ACU52" s="48" t="inlineStr">
        <is>
          <t>Manfaat besar dan membantu kehidupan sehari-hari</t>
        </is>
      </c>
      <c r="ACV52" s="48" t="inlineStr">
        <is>
          <t>Bertambah</t>
        </is>
      </c>
      <c r="ACW52" s="48" t="inlineStr">
        <is>
          <t>Anggota keluarga - Perempuan dewasa</t>
        </is>
      </c>
      <c r="ACX52" s="48" t="inlineStr">
        <is>
          <t>Setuju</t>
        </is>
      </c>
      <c r="ACY52" s="48" t="inlineStr">
        <is>
          <t>Anggota keluarga - Laki-laki dewasa Anggota keluarga - Perempuan dewasa Anggota keluarga - Anak-anak</t>
        </is>
      </c>
      <c r="ACZ52" s="8" t="n">
        <v>1</v>
      </c>
      <c r="ADA52" s="8" t="n">
        <v>1</v>
      </c>
      <c r="ADB52" s="8" t="n">
        <v>1</v>
      </c>
      <c r="ADC52" s="8" t="n">
        <v>0</v>
      </c>
      <c r="ADD52" s="48" t="inlineStr">
        <is>
          <t>Puas</t>
        </is>
      </c>
      <c r="ADE52" s="48" t="inlineStr">
        <is>
          <t>Puas</t>
        </is>
      </c>
      <c r="ADF52" s="48" t="inlineStr">
        <is>
          <t>Sangat puas</t>
        </is>
      </c>
      <c r="ADG52" s="48" t="inlineStr">
        <is>
          <t>Sangat puas</t>
        </is>
      </c>
      <c r="ADH52" s="48" t="inlineStr">
        <is>
          <t>Tidak</t>
        </is>
      </c>
      <c r="ADI52" s="48" t="n"/>
      <c r="ADJ52" s="48" t="inlineStr">
        <is>
          <t>Puas</t>
        </is>
      </c>
      <c r="ADK52" s="48" t="n"/>
      <c r="ADL52" s="48" t="n"/>
      <c r="ADM52" s="48" t="n"/>
      <c r="ADN52" s="48" t="n"/>
      <c r="ADO52" s="48" t="n"/>
      <c r="ADP52" s="48" t="n"/>
      <c r="ADQ52" s="48" t="n"/>
      <c r="ADR52" s="48" t="n"/>
      <c r="ADS52" s="48" t="n"/>
      <c r="ADT52" s="48" t="n"/>
      <c r="ADU52" s="48" t="inlineStr">
        <is>
          <t>Memperbaiki sendiri</t>
        </is>
      </c>
      <c r="ADV52" s="8" t="n">
        <v>0</v>
      </c>
      <c r="ADW52" s="8" t="n">
        <v>0</v>
      </c>
      <c r="ADX52" s="8" t="n">
        <v>0</v>
      </c>
      <c r="ADY52" s="8" t="n">
        <v>0</v>
      </c>
      <c r="ADZ52" s="8" t="n">
        <v>0</v>
      </c>
      <c r="AEA52" s="8" t="n">
        <v>1</v>
      </c>
      <c r="AEB52" s="8" t="n">
        <v>0</v>
      </c>
      <c r="AEC52" s="8" t="n">
        <v>0</v>
      </c>
      <c r="AED52" s="48" t="inlineStr">
        <is>
          <t>-</t>
        </is>
      </c>
      <c r="AEE52" s="48" t="inlineStr">
        <is>
          <t>Laki-laki dewasa</t>
        </is>
      </c>
      <c r="AEF52" s="48" t="n"/>
      <c r="AEG52" s="48" t="inlineStr">
        <is>
          <t>Menelepon atau WA langsung</t>
        </is>
      </c>
      <c r="AEH52" s="48" t="n"/>
      <c r="AEI52" s="48" t="inlineStr">
        <is>
          <t>sebaiknya ada pelatihan untuk alternatif kompor biogas sehingga ketika rusak, kami bisa menggantinya dan adanya kompor pembagian lebih dari satu tungku</t>
        </is>
      </c>
      <c r="AEJ52" s="48" t="inlineStr">
        <is>
          <t>Ya, selalu</t>
        </is>
      </c>
      <c r="AEK52" s="48" t="inlineStr">
        <is>
          <t>Lebih aman Peningkatan kebersihan kandang ternak Mendapatkan subsidi</t>
        </is>
      </c>
      <c r="AEL52" s="8" t="n">
        <v>0</v>
      </c>
      <c r="AEM52" s="8" t="n">
        <v>0</v>
      </c>
      <c r="AEN52" s="8" t="n">
        <v>0</v>
      </c>
      <c r="AEO52" s="8" t="n">
        <v>0</v>
      </c>
      <c r="AEP52" s="8" t="n">
        <v>1</v>
      </c>
      <c r="AEQ52" s="8" t="n">
        <v>0</v>
      </c>
      <c r="AER52" s="8" t="n">
        <v>1</v>
      </c>
      <c r="AES52" s="8" t="n">
        <v>0</v>
      </c>
      <c r="AET52" s="8" t="n">
        <v>0</v>
      </c>
      <c r="AEU52" s="8" t="n">
        <v>0</v>
      </c>
      <c r="AEV52" s="8" t="n">
        <v>1</v>
      </c>
      <c r="AEW52" s="8" t="n">
        <v>0</v>
      </c>
      <c r="AEX52" s="48" t="n"/>
      <c r="AEY52" s="48" t="inlineStr">
        <is>
          <t>Mengurangi pengeluaran energi</t>
        </is>
      </c>
      <c r="AEZ52" s="48" t="n"/>
      <c r="AFA52" s="48" t="inlineStr">
        <is>
          <t>Pemerintah daerah</t>
        </is>
      </c>
      <c r="AFB52" s="48" t="n"/>
      <c r="AFC52" s="48" t="inlineStr">
        <is>
          <t>Screenshot_20260217_111412_com.google.android.apps.docs_edit_233602074637791-11_41_15.jpg</t>
        </is>
      </c>
      <c r="AFD52" s="16" t="inlineStr">
        <is>
          <t>https://kf.kobotoolbox.org/api/v2/assets/avstPQqLr3Ab3ZdcVTXZ6f/data/673525470/attachments/atttLjfwcJAFA8UeeHQkXXs6/</t>
        </is>
      </c>
      <c r="AFE52" s="48" t="inlineStr">
        <is>
          <t>Screenshot_20260217_111405_com.google.android.apps.docs_edit_233612653275290-11_41_24.jpg</t>
        </is>
      </c>
      <c r="AFF52" s="16" t="inlineStr">
        <is>
          <t>https://kf.kobotoolbox.org/api/v2/assets/avstPQqLr3Ab3ZdcVTXZ6f/data/673525470/attachments/attGupWjubWsNQzy34c7LBjP/</t>
        </is>
      </c>
      <c r="AFG52" s="48" t="inlineStr">
        <is>
          <t>Siti Nurhalisa S</t>
        </is>
      </c>
      <c r="AFH52" s="48" t="n"/>
      <c r="AFI52" s="27" t="inlineStr">
        <is>
          <t>-</t>
        </is>
      </c>
      <c r="AFJ52" s="48" t="n"/>
      <c r="AFK52" s="48" t="n"/>
      <c r="AFL52" s="48" t="n"/>
      <c r="AFM52" s="48" t="n"/>
      <c r="AFN52" s="48" t="n"/>
      <c r="AFO52" s="48" t="n"/>
      <c r="AFP52" s="48" t="n"/>
      <c r="AFQ52" s="48" t="n"/>
      <c r="AFR52" s="48" t="n"/>
      <c r="AFS52" s="48" t="n"/>
      <c r="AFT52" s="48" t="n"/>
      <c r="AFU52" s="48" t="n"/>
      <c r="AFV52" s="48" t="n"/>
      <c r="AFW52" s="48" t="n"/>
      <c r="AFX52" s="48" t="n"/>
      <c r="AFY52" s="48" t="n"/>
      <c r="AFZ52" s="48" t="n"/>
      <c r="AGA52" s="48" t="n"/>
      <c r="AGB52" s="48" t="n"/>
      <c r="AGC52" s="48" t="n"/>
      <c r="AGD52" s="48" t="n"/>
      <c r="AGE52" s="48" t="n"/>
      <c r="AGF52" s="48" t="n"/>
      <c r="AGG52" s="48" t="n"/>
      <c r="AGH52" s="48" t="n"/>
      <c r="AGI52" s="48" t="n"/>
      <c r="AGJ52" s="48" t="n"/>
      <c r="AGK52" s="48" t="n"/>
      <c r="AGL52" s="48" t="n"/>
      <c r="AGM52" s="48" t="n"/>
      <c r="AGN52" s="48" t="n"/>
      <c r="AGO52" s="48" t="n"/>
      <c r="AGP52" s="48" t="n"/>
      <c r="AGQ52" s="48" t="n"/>
      <c r="AGR52" s="48" t="n"/>
      <c r="AGS52" s="48" t="n"/>
      <c r="AGT52" s="48" t="n"/>
      <c r="AGU52" s="48" t="n"/>
      <c r="AGV52" s="48" t="n"/>
      <c r="AGW52" s="48" t="n"/>
      <c r="AGX52" s="48" t="n"/>
      <c r="AGY52" s="48" t="n"/>
      <c r="AGZ52" s="48" t="n"/>
      <c r="AHA52" s="48" t="n"/>
      <c r="AHB52" s="48" t="n"/>
      <c r="AHC52" s="48" t="n"/>
      <c r="AHD52" s="48" t="n"/>
      <c r="AHE52" s="48" t="n"/>
      <c r="AHF52" s="48" t="n"/>
      <c r="AHG52" s="48" t="n"/>
      <c r="AHH52" s="48" t="n"/>
      <c r="AHI52" s="48" t="n"/>
      <c r="AHJ52" s="48" t="n"/>
      <c r="AHK52" s="48" t="n"/>
      <c r="AHL52" s="48" t="n"/>
      <c r="AHM52" s="48" t="n"/>
      <c r="AHN52" s="48" t="n"/>
      <c r="AHO52" s="48" t="n"/>
      <c r="AHP52" s="48" t="n"/>
      <c r="AHQ52" s="48" t="n"/>
      <c r="AHR52" s="48" t="n"/>
      <c r="AHS52" s="48" t="n"/>
      <c r="AHT52" s="48" t="n"/>
      <c r="AHU52" s="48" t="n"/>
      <c r="AHV52" s="48" t="n"/>
      <c r="AHW52" s="48" t="n"/>
      <c r="AHX52" s="48" t="n"/>
      <c r="AHY52" s="48" t="n"/>
      <c r="AHZ52" s="48" t="n"/>
      <c r="AIA52" s="48" t="n"/>
      <c r="AIB52" s="48" t="n"/>
      <c r="AIC52" s="48" t="n"/>
      <c r="AID52" s="48" t="n"/>
      <c r="AIE52" s="48" t="n"/>
      <c r="AIF52" s="48" t="n"/>
      <c r="AIG52" s="48" t="n"/>
      <c r="AIH52" s="48" t="n"/>
      <c r="AII52" s="48" t="n"/>
      <c r="AIJ52" s="48" t="n"/>
      <c r="AIK52" s="48" t="n"/>
      <c r="AIL52" s="48" t="n"/>
      <c r="AIM52" s="48" t="n"/>
      <c r="AIN52" s="48" t="n"/>
      <c r="AIO52" s="48" t="n"/>
      <c r="AIP52" s="48" t="n"/>
      <c r="AIQ52" s="48" t="n"/>
      <c r="AIR52" s="48" t="n"/>
      <c r="AIS52" s="48" t="n"/>
      <c r="AIT52" s="48" t="n"/>
      <c r="AIU52" s="48" t="n"/>
      <c r="AIV52" s="48" t="n"/>
      <c r="AIW52" s="48" t="n"/>
      <c r="AIX52" s="48" t="n"/>
      <c r="AIY52" s="48" t="n"/>
      <c r="AIZ52" s="48" t="n"/>
      <c r="AJA52" s="48" t="n"/>
      <c r="AJB52" s="48" t="n"/>
      <c r="AJC52" s="48" t="n"/>
      <c r="AJD52" s="48" t="n"/>
      <c r="AJE52" s="48" t="n"/>
      <c r="AJF52" s="48" t="n"/>
      <c r="AJG52" s="48" t="n"/>
      <c r="AJH52" s="48" t="n"/>
      <c r="AJI52" s="48" t="n"/>
      <c r="AJJ52" s="48" t="n"/>
      <c r="AJK52" s="48" t="n"/>
      <c r="AJL52" s="48" t="n"/>
      <c r="AJM52" s="48" t="n"/>
      <c r="AJN52" s="48" t="n"/>
      <c r="AJO52" s="48" t="n"/>
      <c r="AJP52" s="48" t="n"/>
      <c r="AJQ52" s="48" t="n"/>
      <c r="AJR52" s="48" t="n"/>
      <c r="AJS52" s="48" t="n"/>
      <c r="AJT52" s="48" t="n"/>
      <c r="AJU52" s="48" t="n"/>
      <c r="AJV52" s="48" t="n"/>
      <c r="AJW52" s="48" t="n"/>
      <c r="AJX52" s="48" t="n"/>
      <c r="AJY52" s="48" t="n"/>
      <c r="AJZ52" s="48" t="n"/>
      <c r="AKA52" s="48" t="n"/>
      <c r="AKB52" s="48" t="n"/>
      <c r="AKC52" s="48" t="n"/>
      <c r="AKD52" s="48" t="n"/>
      <c r="AKE52" s="48" t="n"/>
      <c r="AKF52" s="48" t="n"/>
      <c r="AKG52" s="48" t="n"/>
      <c r="AKH52" s="48" t="n"/>
      <c r="AKI52" s="48" t="n"/>
      <c r="AKJ52" s="48" t="n"/>
      <c r="AKK52" s="48" t="n"/>
      <c r="AKL52" s="48" t="n"/>
      <c r="AKM52" s="48" t="n"/>
      <c r="AKN52" s="48" t="n"/>
      <c r="AKO52" s="48" t="n"/>
      <c r="AKP52" s="48" t="n"/>
      <c r="AKQ52" s="48" t="n"/>
      <c r="AKR52" s="48" t="n"/>
      <c r="AKS52" s="48" t="n"/>
      <c r="AKT52" s="48" t="n"/>
      <c r="AKU52" s="48" t="n"/>
      <c r="AKV52" s="48" t="n"/>
      <c r="AKW52" s="48" t="n"/>
      <c r="AKX52" s="48" t="n"/>
      <c r="AKY52" s="48" t="n"/>
      <c r="AKZ52" s="48" t="n"/>
      <c r="ALA52" s="48" t="n"/>
      <c r="ALB52" s="48" t="n"/>
      <c r="ALC52" s="48" t="n"/>
      <c r="ALD52" s="48" t="n"/>
      <c r="ALE52" s="48" t="n"/>
      <c r="ALF52" s="48" t="n"/>
      <c r="ALG52" s="48" t="n"/>
      <c r="ALH52" s="48" t="n"/>
      <c r="ALI52" s="48" t="n"/>
      <c r="ALJ52" s="48" t="n"/>
      <c r="ALK52" s="48" t="n"/>
      <c r="ALL52" s="48" t="n"/>
      <c r="ALM52" s="48" t="n"/>
      <c r="ALN52" s="48" t="n"/>
      <c r="ALO52" s="48" t="n"/>
      <c r="ALP52" s="48" t="n"/>
      <c r="ALQ52" s="48" t="n"/>
      <c r="ALR52" s="48" t="n"/>
      <c r="ALS52" s="48" t="n"/>
      <c r="ALT52" s="48" t="n"/>
      <c r="ALU52" s="48" t="n"/>
      <c r="ALV52" s="48" t="n"/>
      <c r="ALW52" s="48" t="n"/>
      <c r="ALX52" s="48" t="n"/>
      <c r="ALY52" s="48" t="n"/>
      <c r="ALZ52" s="48" t="n"/>
      <c r="AMA52" s="48" t="n"/>
      <c r="AMB52" s="48" t="n"/>
      <c r="AMC52" s="48" t="n"/>
      <c r="AMD52" s="48" t="n"/>
      <c r="AME52" s="48" t="n"/>
      <c r="AMF52" s="48" t="n"/>
      <c r="AMG52" s="48" t="n"/>
      <c r="AMH52" s="48" t="n"/>
      <c r="AMI52" s="48" t="n"/>
      <c r="AMJ52" s="48" t="n"/>
      <c r="AMK52" s="48" t="n"/>
      <c r="AML52" s="48" t="n"/>
      <c r="AMM52" s="48" t="n"/>
      <c r="AMN52" s="48" t="n"/>
      <c r="AMO52" s="48" t="n"/>
      <c r="AMP52" s="48" t="n"/>
      <c r="AMQ52" s="48" t="n"/>
      <c r="AMR52" s="48" t="n"/>
      <c r="AMS52" s="48" t="n"/>
      <c r="AMT52" s="48" t="n"/>
      <c r="AMU52" s="48" t="n"/>
      <c r="AMV52" s="48" t="n"/>
      <c r="AMW52" s="48" t="n"/>
      <c r="AMX52" s="48" t="n"/>
      <c r="AMY52" s="48" t="n"/>
      <c r="AMZ52" s="48" t="n"/>
      <c r="ANA52" s="48" t="n"/>
      <c r="ANB52" s="48" t="n"/>
      <c r="ANC52" s="48" t="n"/>
      <c r="AND52" s="48" t="n"/>
      <c r="ANE52" s="48" t="n"/>
      <c r="ANF52" s="48" t="n"/>
      <c r="ANG52" s="48" t="n"/>
      <c r="ANH52" s="48" t="n"/>
      <c r="ANI52" s="48" t="n"/>
      <c r="ANJ52" s="48" t="n"/>
      <c r="ANK52" s="48" t="n"/>
      <c r="ANL52" s="48" t="n"/>
      <c r="ANM52" s="48" t="n"/>
      <c r="ANN52" s="48" t="n"/>
      <c r="ANO52" s="48" t="n"/>
      <c r="ANP52" s="48" t="n"/>
      <c r="ANQ52" s="48" t="n"/>
      <c r="ANR52" s="48" t="n"/>
      <c r="ANS52" s="48" t="n"/>
      <c r="ANT52" s="48" t="n"/>
      <c r="ANU52" s="48" t="n"/>
      <c r="ANV52" s="48" t="n"/>
      <c r="ANW52" s="48" t="n"/>
      <c r="ANX52" s="48" t="n"/>
      <c r="ANY52" s="48" t="n"/>
      <c r="ANZ52" s="48" t="n"/>
      <c r="AOA52" s="48" t="n"/>
      <c r="AOB52" s="48" t="n"/>
      <c r="AOC52" s="48" t="n"/>
      <c r="AOD52" s="48" t="n"/>
      <c r="AOE52" s="48" t="n"/>
      <c r="AOF52" s="48" t="n"/>
      <c r="AOG52" s="48" t="n"/>
      <c r="AOH52" s="48" t="n"/>
      <c r="AOI52" s="48" t="n"/>
      <c r="AOJ52" s="48" t="n"/>
      <c r="AOK52" s="48" t="n"/>
      <c r="AOL52" s="48" t="n"/>
      <c r="AOM52" s="48" t="n"/>
      <c r="AON52" s="48" t="n"/>
      <c r="AOO52" s="48" t="n"/>
      <c r="AOP52" s="48" t="n"/>
      <c r="AOQ52" s="48" t="n"/>
      <c r="AOR52" s="48" t="n"/>
      <c r="AOS52" s="48" t="n"/>
      <c r="AOT52" s="48" t="n"/>
      <c r="AOU52" s="48" t="n"/>
      <c r="AOV52" s="48" t="n"/>
      <c r="AOW52" s="48" t="n"/>
      <c r="AOX52" s="48" t="n"/>
      <c r="AOY52" s="48" t="n"/>
      <c r="AOZ52" s="48" t="n"/>
      <c r="APA52" s="48" t="n"/>
      <c r="APB52" s="48" t="n"/>
      <c r="APC52" s="48" t="n"/>
      <c r="APD52" s="48" t="n"/>
      <c r="APE52" s="48" t="n"/>
      <c r="APF52" s="48" t="n"/>
      <c r="APG52" s="48" t="n"/>
      <c r="APH52" s="48" t="n"/>
      <c r="API52" s="48" t="n"/>
      <c r="APJ52" s="48" t="n"/>
      <c r="APK52" s="48" t="n"/>
      <c r="APL52" s="48" t="n"/>
      <c r="APM52" s="48" t="n"/>
      <c r="APN52" s="48" t="n"/>
      <c r="APO52" s="48" t="n"/>
      <c r="APP52" s="48" t="n"/>
      <c r="APQ52" s="48" t="n"/>
      <c r="APR52" s="48" t="n"/>
      <c r="APS52" s="48" t="n"/>
      <c r="APT52" s="48" t="n"/>
      <c r="APU52" s="48" t="n"/>
      <c r="APV52" s="48" t="n"/>
      <c r="APW52" s="48" t="n"/>
      <c r="APX52" s="48" t="n"/>
      <c r="APY52" s="48" t="n"/>
      <c r="APZ52" s="48" t="n"/>
      <c r="AQA52" s="48" t="n"/>
      <c r="AQB52" s="48" t="n"/>
      <c r="AQC52" s="48" t="n"/>
      <c r="AQD52" s="48" t="n"/>
      <c r="AQE52" s="48" t="n"/>
      <c r="AQF52" s="48" t="n"/>
      <c r="AQG52" s="48" t="n"/>
      <c r="AQH52" s="48" t="n"/>
      <c r="AQI52" s="48" t="n"/>
      <c r="AQJ52" s="48" t="n"/>
      <c r="AQK52" s="48" t="n"/>
      <c r="AQL52" s="48" t="n"/>
      <c r="AQM52" s="48" t="n"/>
      <c r="AQN52" s="48" t="n"/>
      <c r="AQO52" s="48" t="n"/>
      <c r="AQP52" s="48" t="n"/>
      <c r="AQQ52" s="48" t="n"/>
      <c r="AQR52" s="48" t="n"/>
      <c r="AQS52" s="48" t="n"/>
      <c r="AQT52" s="48" t="n"/>
      <c r="AQU52" s="48" t="n"/>
      <c r="AQV52" s="48" t="n"/>
      <c r="AQW52" s="48" t="n"/>
      <c r="AQX52" s="48" t="n"/>
      <c r="AQY52" s="48" t="n"/>
      <c r="AQZ52" s="48" t="n"/>
      <c r="ARA52" s="48" t="n"/>
      <c r="ARB52" s="48" t="n"/>
      <c r="ARC52" s="48" t="n"/>
      <c r="ARD52" s="48" t="n"/>
      <c r="ARE52" s="48" t="n"/>
      <c r="ARF52" s="48" t="n"/>
      <c r="ARG52" s="48" t="n"/>
      <c r="ARH52" s="48" t="n"/>
      <c r="ARI52" s="48" t="n"/>
      <c r="ARJ52" s="48" t="n"/>
      <c r="ARK52" s="48" t="n"/>
      <c r="ARL52" s="48" t="n"/>
      <c r="ARM52" s="48" t="n"/>
      <c r="ARN52" s="48" t="n"/>
      <c r="ARO52" s="48" t="n"/>
      <c r="ARP52" s="48" t="n"/>
      <c r="ARQ52" s="48" t="n"/>
      <c r="ARR52" s="48" t="n"/>
      <c r="ARS52" s="48" t="n"/>
      <c r="ART52" s="48" t="n"/>
      <c r="ARU52" s="48" t="n"/>
      <c r="ARV52" s="48" t="n"/>
      <c r="ARW52" s="48" t="n"/>
      <c r="ARX52" s="48" t="n"/>
      <c r="ARY52" s="48" t="n"/>
      <c r="ARZ52" s="48" t="n"/>
      <c r="ASA52" s="48" t="n"/>
      <c r="ASB52" s="48" t="n"/>
      <c r="ASC52" s="48" t="n"/>
      <c r="ASD52" s="48" t="n"/>
      <c r="ASE52" s="48" t="n"/>
      <c r="ASF52" s="48" t="n"/>
      <c r="ASG52" s="48" t="n"/>
      <c r="ASH52" s="48" t="n"/>
      <c r="ASI52" s="48" t="n"/>
      <c r="ASJ52" s="48" t="n"/>
      <c r="ASK52" s="48" t="n"/>
      <c r="ASL52" s="48" t="n"/>
      <c r="ASM52" s="48" t="n"/>
      <c r="ASN52" s="48" t="n"/>
      <c r="ASO52" s="48" t="n"/>
      <c r="ASP52" s="48" t="n"/>
      <c r="ASQ52" s="48" t="n"/>
      <c r="ASR52" s="48" t="n"/>
      <c r="ASS52" s="48" t="n"/>
      <c r="AST52" s="48" t="n"/>
      <c r="ASU52" s="48" t="n"/>
      <c r="ASV52" s="48" t="n"/>
      <c r="ASW52" s="48" t="n"/>
      <c r="ASX52" s="48" t="n"/>
      <c r="ASY52" s="48" t="n"/>
      <c r="ASZ52" s="48" t="n"/>
      <c r="ATA52" s="48" t="n"/>
      <c r="ATB52" s="48" t="n"/>
      <c r="ATC52" s="48" t="n"/>
      <c r="ATD52" s="48" t="n"/>
      <c r="ATE52" s="48" t="n"/>
      <c r="ATF52" s="48" t="n"/>
      <c r="ATG52" s="48" t="n"/>
      <c r="ATH52" s="48" t="n"/>
      <c r="ATI52" s="48" t="n"/>
      <c r="ATJ52" s="48" t="n"/>
      <c r="ATK52" s="48" t="n"/>
      <c r="ATL52" s="48" t="n"/>
      <c r="ATM52" s="48" t="n"/>
      <c r="ATN52" s="48" t="n"/>
      <c r="ATO52" s="48" t="n"/>
      <c r="ATP52" s="48" t="n"/>
      <c r="ATQ52" s="48" t="n"/>
      <c r="ATR52" s="48" t="n"/>
      <c r="ATS52" s="48" t="n"/>
      <c r="ATT52" s="48" t="n"/>
      <c r="ATU52" s="48" t="n"/>
      <c r="ATV52" s="48" t="n"/>
      <c r="ATW52" s="48" t="n"/>
      <c r="ATX52" s="48" t="n"/>
      <c r="ATY52" s="48" t="n"/>
      <c r="ATZ52" s="48" t="n"/>
      <c r="AUA52" s="48" t="n"/>
      <c r="AUB52" s="48" t="n"/>
      <c r="AUC52" s="48" t="n"/>
      <c r="AUD52" s="48" t="n"/>
      <c r="AUE52" s="48" t="n"/>
      <c r="AUF52" s="48" t="n"/>
      <c r="AUG52" s="48" t="n"/>
      <c r="AUH52" s="48" t="n"/>
      <c r="AUI52" s="48" t="n"/>
      <c r="AUJ52" s="48" t="n"/>
      <c r="AUK52" s="48" t="n"/>
      <c r="AUL52" s="48" t="n"/>
      <c r="AUM52" s="48" t="n"/>
      <c r="AUN52" s="48" t="n"/>
      <c r="AUO52" s="48" t="n"/>
      <c r="AUP52" s="48" t="n"/>
      <c r="AUQ52" s="48" t="n"/>
      <c r="AUR52" s="48" t="n"/>
      <c r="AUS52" s="48" t="n"/>
      <c r="AUT52" s="48" t="n"/>
      <c r="AUU52" s="48" t="n"/>
      <c r="AUV52" s="48" t="n"/>
      <c r="AUW52" s="48" t="n"/>
      <c r="AUX52" s="48" t="n"/>
      <c r="AUY52" s="48" t="n"/>
      <c r="AUZ52" s="48" t="n"/>
      <c r="AVA52" s="48" t="n"/>
      <c r="AVB52" s="48" t="n"/>
      <c r="AVC52" s="48" t="n"/>
      <c r="AVD52" s="48" t="n"/>
      <c r="AVE52" s="48" t="n"/>
      <c r="AVF52" s="48" t="n"/>
      <c r="AVG52" s="48" t="n"/>
      <c r="AVH52" s="48" t="n"/>
      <c r="AVI52" s="48" t="n"/>
      <c r="AVJ52" s="48" t="n"/>
      <c r="AVK52" s="48" t="n"/>
      <c r="AVL52" s="48" t="n"/>
      <c r="AVM52" s="48" t="n"/>
      <c r="AVN52" s="48" t="n"/>
      <c r="AVO52" s="48" t="n"/>
      <c r="AVP52" s="48" t="n"/>
      <c r="AVQ52" s="48" t="n"/>
      <c r="AVR52" s="48" t="n"/>
      <c r="AVS52" s="48" t="n"/>
      <c r="AVT52" s="48" t="n"/>
      <c r="AVU52" s="48" t="n"/>
      <c r="AVV52" s="48" t="n"/>
      <c r="AVW52" s="48" t="n"/>
      <c r="AVX52" s="48" t="n"/>
      <c r="AVY52" s="48" t="n"/>
      <c r="AVZ52" s="48" t="n"/>
      <c r="AWA52" s="8" t="n">
        <v>673525470</v>
      </c>
      <c r="AWB52" s="48" t="inlineStr">
        <is>
          <t>7eed89db-bc7c-42de-b8ff-c041df949e81</t>
        </is>
      </c>
      <c r="AWC52" s="6" t="n">
        <v>46070</v>
      </c>
      <c r="AWD52" s="48" t="n"/>
      <c r="AWE52" s="48" t="n"/>
      <c r="AWF52" s="48" t="inlineStr">
        <is>
          <t>submitted_via_web</t>
        </is>
      </c>
      <c r="AWG52" s="48" t="n"/>
      <c r="AWH52" s="48" t="inlineStr">
        <is>
          <t>vyNMZfRj9dojjrwxZxh2FZ</t>
        </is>
      </c>
      <c r="AWI52" s="48" t="n"/>
      <c r="AWJ52" s="48" t="inlineStr">
        <is>
          <t>uuid:7eed89db-bc7c-42de-b8ff-c041df949e81</t>
        </is>
      </c>
      <c r="AWK52" s="8" t="n">
        <v>329</v>
      </c>
      <c r="AWL52" s="48" t="inlineStr">
        <is>
          <t>RAP0083</t>
        </is>
      </c>
      <c r="AWM52" s="8" t="n">
        <v>0</v>
      </c>
      <c r="AWN52" s="48" t="inlineStr">
        <is>
          <t>Year of Use valid, no validation needed</t>
        </is>
      </c>
      <c r="AWO52" s="37" t="b">
        <v>1</v>
      </c>
      <c r="AWP52" s="37" t="b">
        <v>1</v>
      </c>
      <c r="AWQ52" s="37" t="b">
        <v>1</v>
      </c>
      <c r="AWR52" s="37" t="b">
        <v>1</v>
      </c>
      <c r="AWS52" s="37" t="b">
        <v>1</v>
      </c>
      <c r="AWT52" s="37" t="b">
        <v>1</v>
      </c>
      <c r="AWU52" s="48" t="n"/>
      <c r="AWV52" s="8" t="n">
        <v>9</v>
      </c>
      <c r="AWW52" s="48" t="n"/>
      <c r="AWX52" s="48" t="n"/>
      <c r="AWY52" s="48" t="n"/>
      <c r="AWZ52" s="48" t="n"/>
    </row>
    <row r="53">
      <c r="A53" s="22" t="n">
        <v>46061</v>
      </c>
      <c r="B53" s="22" t="n">
        <v>46072</v>
      </c>
      <c r="C53" s="34" t="inlineStr">
        <is>
          <t>Febri Hasanah</t>
        </is>
      </c>
      <c r="D53" s="34" t="inlineStr">
        <is>
          <t>Maruddin Dg Nanro</t>
        </is>
      </c>
      <c r="E53" s="24">
        <f>+6285242438561</f>
        <v/>
      </c>
      <c r="F53" s="23" t="inlineStr">
        <is>
          <t>-5.390819 119.54855 97.30266621588643 3.7899999618530273</t>
        </is>
      </c>
      <c r="G53" s="24" t="n">
        <v>-5.390819</v>
      </c>
      <c r="H53" s="24" t="n">
        <v>119.54855</v>
      </c>
      <c r="I53" s="24" t="n">
        <v>97.30266622000001</v>
      </c>
      <c r="J53" s="24" t="n">
        <v>3.789999962</v>
      </c>
      <c r="K53" s="24" t="n">
        <v>0</v>
      </c>
      <c r="L53" s="23" t="inlineStr">
        <is>
          <t>-5.39085 119.548464 105.4000015258789 3.7899999618530273</t>
        </is>
      </c>
      <c r="M53" s="24" t="n">
        <v>-5.39085</v>
      </c>
      <c r="N53" s="24" t="n">
        <v>119.548464</v>
      </c>
      <c r="O53" s="24" t="n">
        <v>105.4000015</v>
      </c>
      <c r="P53" s="24" t="n">
        <v>3.789999962</v>
      </c>
      <c r="Q53" s="24" t="n">
        <v>0</v>
      </c>
      <c r="R53" s="23" t="inlineStr">
        <is>
          <t>Sulawesi Selatan</t>
        </is>
      </c>
      <c r="S53" s="24" t="n">
        <v>0</v>
      </c>
      <c r="T53" s="24" t="n">
        <v>0</v>
      </c>
      <c r="U53" s="24" t="n">
        <v>0</v>
      </c>
      <c r="V53" s="24" t="n">
        <v>0</v>
      </c>
      <c r="W53" s="24" t="n">
        <v>0</v>
      </c>
      <c r="X53" s="24" t="n">
        <v>0</v>
      </c>
      <c r="Y53" s="24" t="n">
        <v>0</v>
      </c>
      <c r="Z53" s="24" t="n">
        <v>0</v>
      </c>
      <c r="AA53" s="24" t="n">
        <v>0</v>
      </c>
      <c r="AB53" s="24" t="n">
        <v>1</v>
      </c>
      <c r="AC53" s="23" t="inlineStr">
        <is>
          <t>Takalar</t>
        </is>
      </c>
      <c r="AD53" s="23" t="inlineStr">
        <is>
          <t>Polongbangkeng Timur</t>
        </is>
      </c>
      <c r="AE53" s="23" t="inlineStr">
        <is>
          <t>Ko'Mara</t>
        </is>
      </c>
      <c r="AF53" s="23" t="inlineStr">
        <is>
          <t>UD BONTOMARANNU</t>
        </is>
      </c>
      <c r="AG53" s="23" t="inlineStr">
        <is>
          <t>BTP0098</t>
        </is>
      </c>
      <c r="AH53" s="24" t="n">
        <v>11</v>
      </c>
      <c r="AI53" s="23" t="inlineStr">
        <is>
          <t>VPA1</t>
        </is>
      </c>
      <c r="AJ53" s="23" t="inlineStr">
        <is>
          <t>Tidak aktif</t>
        </is>
      </c>
      <c r="AK53" s="39" t="n">
        <v>69</v>
      </c>
      <c r="AL53" s="23" t="inlineStr">
        <is>
          <t>Laki-laki</t>
        </is>
      </c>
      <c r="AM53" s="23" t="inlineStr">
        <is>
          <t>Belum menikah</t>
        </is>
      </c>
      <c r="AN53" s="23" t="inlineStr">
        <is>
          <t>SD/Sederajat</t>
        </is>
      </c>
      <c r="AO53" s="23" t="inlineStr">
        <is>
          <t>Petani</t>
        </is>
      </c>
      <c r="AP53" s="24" t="n">
        <v>1</v>
      </c>
      <c r="AQ53" s="24" t="n">
        <v>0</v>
      </c>
      <c r="AR53" s="24" t="n">
        <v>0</v>
      </c>
      <c r="AS53" s="24" t="n">
        <v>0</v>
      </c>
      <c r="AT53" s="24" t="n">
        <v>0</v>
      </c>
      <c r="AU53" s="24" t="n">
        <v>0</v>
      </c>
      <c r="AV53" s="24" t="n">
        <v>0</v>
      </c>
      <c r="AW53" s="24" t="n">
        <v>0</v>
      </c>
      <c r="AX53" s="23" t="n"/>
      <c r="AY53" s="23" t="inlineStr">
        <is>
          <t>Tidak ada</t>
        </is>
      </c>
      <c r="AZ53" s="24" t="n">
        <v>0</v>
      </c>
      <c r="BA53" s="24" t="n">
        <v>0</v>
      </c>
      <c r="BB53" s="24" t="n">
        <v>0</v>
      </c>
      <c r="BC53" s="24" t="n">
        <v>0</v>
      </c>
      <c r="BD53" s="24" t="n">
        <v>0</v>
      </c>
      <c r="BE53" s="24" t="n">
        <v>0</v>
      </c>
      <c r="BF53" s="24" t="n">
        <v>0</v>
      </c>
      <c r="BG53" s="24" t="n">
        <v>1</v>
      </c>
      <c r="BH53" s="23" t="n"/>
      <c r="BI53" s="23" t="inlineStr">
        <is>
          <t>Rp1.500.000 - Rp2.500.000</t>
        </is>
      </c>
      <c r="BJ53" s="24" t="n">
        <v>0</v>
      </c>
      <c r="BK53" s="24" t="n">
        <v>2</v>
      </c>
      <c r="BL53" s="24" t="n">
        <v>0</v>
      </c>
      <c r="BM53" s="24" t="n">
        <v>1</v>
      </c>
      <c r="BN53" s="23" t="inlineStr">
        <is>
          <t>Milik sendiri</t>
        </is>
      </c>
      <c r="BO53" s="23" t="inlineStr">
        <is>
          <t>Permanen (dinding bata dan semen)</t>
        </is>
      </c>
      <c r="BP53" s="24" t="n">
        <v>1</v>
      </c>
      <c r="BQ53" s="24" t="n">
        <v>0</v>
      </c>
      <c r="BR53" s="24" t="n">
        <v>0</v>
      </c>
      <c r="BS53" s="24" t="n">
        <v>0</v>
      </c>
      <c r="BT53" s="24" t="n">
        <v>0</v>
      </c>
      <c r="BU53" s="23" t="n"/>
      <c r="BV53" s="23" t="inlineStr">
        <is>
          <t>Keramik/ubin</t>
        </is>
      </c>
      <c r="BW53" s="24" t="n">
        <v>0</v>
      </c>
      <c r="BX53" s="24" t="n">
        <v>0</v>
      </c>
      <c r="BY53" s="24" t="n">
        <v>1</v>
      </c>
      <c r="BZ53" s="24" t="n">
        <v>0</v>
      </c>
      <c r="CA53" s="24" t="n">
        <v>0</v>
      </c>
      <c r="CB53" s="23" t="n"/>
      <c r="CC53" s="23" t="inlineStr">
        <is>
          <t>Seng</t>
        </is>
      </c>
      <c r="CD53" s="24" t="n">
        <v>0</v>
      </c>
      <c r="CE53" s="24" t="n">
        <v>0</v>
      </c>
      <c r="CF53" s="24" t="n">
        <v>0</v>
      </c>
      <c r="CG53" s="24" t="n">
        <v>0</v>
      </c>
      <c r="CH53" s="24" t="n">
        <v>1</v>
      </c>
      <c r="CI53" s="24" t="n">
        <v>0</v>
      </c>
      <c r="CJ53" s="24" t="n">
        <v>0</v>
      </c>
      <c r="CK53" s="23" t="n"/>
      <c r="CL53" s="23" t="inlineStr">
        <is>
          <t>Ya</t>
        </is>
      </c>
      <c r="CM53" s="24" t="n">
        <v>2014</v>
      </c>
      <c r="CN53" s="23" t="inlineStr">
        <is>
          <t>Fixed-Dome (Kubah Tetap)</t>
        </is>
      </c>
      <c r="CO53" s="23" t="inlineStr">
        <is>
          <t>4 m³ (2-3 ekor sapi, ±3 jam memasak/hari, ±30 kg slurry/hari)</t>
        </is>
      </c>
      <c r="CP53" s="23" t="inlineStr">
        <is>
          <t>Lainnya</t>
        </is>
      </c>
      <c r="CQ53" s="24" t="n">
        <v>0</v>
      </c>
      <c r="CR53" s="24" t="n">
        <v>0</v>
      </c>
      <c r="CS53" s="24" t="n">
        <v>0</v>
      </c>
      <c r="CT53" s="24" t="n">
        <v>0</v>
      </c>
      <c r="CU53" s="24" t="n">
        <v>0</v>
      </c>
      <c r="CV53" s="24" t="n">
        <v>0</v>
      </c>
      <c r="CW53" s="24" t="n">
        <v>0</v>
      </c>
      <c r="CX53" s="24" t="n">
        <v>1</v>
      </c>
      <c r="CY53" s="23" t="inlineStr">
        <is>
          <t>Anggota keluarga - laki-laki</t>
        </is>
      </c>
      <c r="CZ53" s="24" t="n">
        <v>1</v>
      </c>
      <c r="DA53" s="24" t="n">
        <v>0</v>
      </c>
      <c r="DB53" s="24" t="n">
        <v>0</v>
      </c>
      <c r="DC53" s="23" t="n"/>
      <c r="DD53" s="23" t="inlineStr">
        <is>
          <t>Anggota keluarga - laki-laki</t>
        </is>
      </c>
      <c r="DE53" s="24" t="n">
        <v>1</v>
      </c>
      <c r="DF53" s="24" t="n">
        <v>0</v>
      </c>
      <c r="DG53" s="24" t="n">
        <v>0</v>
      </c>
      <c r="DH53" s="24" t="n">
        <v>0</v>
      </c>
      <c r="DI53" s="23" t="n"/>
      <c r="DJ53" s="23" t="inlineStr">
        <is>
          <t>Anggota keluarga - laki-laki CPO atau pendamping</t>
        </is>
      </c>
      <c r="DK53" s="24" t="n">
        <v>1</v>
      </c>
      <c r="DL53" s="24" t="n">
        <v>0</v>
      </c>
      <c r="DM53" s="24" t="n">
        <v>1</v>
      </c>
      <c r="DN53" s="24" t="n">
        <v>0</v>
      </c>
      <c r="DO53" s="23" t="n"/>
      <c r="DP53" s="23" t="inlineStr">
        <is>
          <t>Tidak berfungsi sama sekali</t>
        </is>
      </c>
      <c r="DQ53" s="23" t="inlineStr">
        <is>
          <t>&gt;1 tahun yang lalu</t>
        </is>
      </c>
      <c r="DR53" s="13" t="inlineStr">
        <is>
          <t>Tidak ada ternak</t>
        </is>
      </c>
      <c r="DS53" s="23" t="n"/>
      <c r="DT53" s="23" t="n"/>
      <c r="DU53" s="23" t="n"/>
      <c r="DV53" s="23" t="n"/>
      <c r="DW53" s="23" t="n"/>
      <c r="DX53" s="23" t="n"/>
      <c r="DY53" s="23" t="n"/>
      <c r="DZ53" s="23" t="n"/>
      <c r="EA53" s="23" t="n"/>
      <c r="EB53" s="23" t="n"/>
      <c r="EC53" s="23" t="n"/>
      <c r="ED53" s="23" t="n"/>
      <c r="EE53" s="23" t="n"/>
      <c r="EF53" s="23" t="n"/>
      <c r="EG53" s="23" t="n"/>
      <c r="EH53" s="23" t="n"/>
      <c r="EI53" s="45" t="inlineStr">
        <is>
          <t>Lainnya</t>
        </is>
      </c>
      <c r="EJ53" s="28" t="n">
        <v>0</v>
      </c>
      <c r="EK53" s="28" t="n">
        <v>0</v>
      </c>
      <c r="EL53" s="28" t="n">
        <v>0</v>
      </c>
      <c r="EM53" s="28" t="n">
        <v>0</v>
      </c>
      <c r="EN53" s="28" t="n">
        <v>1</v>
      </c>
      <c r="EO53" s="27" t="inlineStr">
        <is>
          <t>Masalah tata letak</t>
        </is>
      </c>
      <c r="EP53" s="23" t="inlineStr">
        <is>
          <t>Ya, cukup jelas dan mudah diikuti</t>
        </is>
      </c>
      <c r="EQ53" s="23" t="inlineStr">
        <is>
          <t>Bukan pelatihan</t>
        </is>
      </c>
      <c r="ER53" s="23" t="inlineStr">
        <is>
          <t>CPO atau pendamping</t>
        </is>
      </c>
      <c r="ES53" s="24" t="n">
        <v>1</v>
      </c>
      <c r="ET53" s="24" t="n">
        <v>0</v>
      </c>
      <c r="EU53" s="24" t="n">
        <v>0</v>
      </c>
      <c r="EV53" s="24" t="n">
        <v>0</v>
      </c>
      <c r="EW53" s="23" t="n"/>
      <c r="EX53" s="23" t="inlineStr">
        <is>
          <t>Anggota keluarga - Laki-laki</t>
        </is>
      </c>
      <c r="EY53" s="24" t="n">
        <v>1</v>
      </c>
      <c r="EZ53" s="24" t="n">
        <v>0</v>
      </c>
      <c r="FA53" s="24" t="n">
        <v>0</v>
      </c>
      <c r="FB53" s="23" t="n"/>
      <c r="FC53" s="23" t="inlineStr">
        <is>
          <t>Setiap hari</t>
        </is>
      </c>
      <c r="FD53" s="23" t="n"/>
      <c r="FE53" s="23" t="inlineStr">
        <is>
          <t>Mengetahui</t>
        </is>
      </c>
      <c r="FF53" s="23" t="inlineStr">
        <is>
          <t>Selalu (setiap hari)</t>
        </is>
      </c>
      <c r="FG53" s="23" t="inlineStr">
        <is>
          <t>Mengetahui</t>
        </is>
      </c>
      <c r="FH53" s="23" t="inlineStr">
        <is>
          <t>Selalu (setiap hari)</t>
        </is>
      </c>
      <c r="FI53" s="23" t="inlineStr">
        <is>
          <t>Mengetahui</t>
        </is>
      </c>
      <c r="FJ53" s="23" t="inlineStr">
        <is>
          <t>Selalu (setiap hari)</t>
        </is>
      </c>
      <c r="FK53" s="23" t="inlineStr">
        <is>
          <t>Mengetahui</t>
        </is>
      </c>
      <c r="FL53" s="23" t="inlineStr">
        <is>
          <t>Jarang (setiap bulan atau lebih)</t>
        </is>
      </c>
      <c r="FM53" s="23" t="inlineStr">
        <is>
          <t>Mengetahui</t>
        </is>
      </c>
      <c r="FN53" s="23" t="inlineStr">
        <is>
          <t>Jarang (setiap bulan atau lebih)</t>
        </is>
      </c>
      <c r="FO53" s="23" t="inlineStr">
        <is>
          <t>Mengetahui</t>
        </is>
      </c>
      <c r="FP53" s="23" t="inlineStr">
        <is>
          <t>Tidak pernah</t>
        </is>
      </c>
      <c r="FQ53" s="23" t="inlineStr">
        <is>
          <t>Mengetahui</t>
        </is>
      </c>
      <c r="FR53" s="23" t="inlineStr">
        <is>
          <t>Ya</t>
        </is>
      </c>
      <c r="FS53" s="23" t="inlineStr">
        <is>
          <t>Mengetahui</t>
        </is>
      </c>
      <c r="FT53" s="23" t="inlineStr">
        <is>
          <t>Ya, selalu</t>
        </is>
      </c>
      <c r="FU53" s="23" t="inlineStr">
        <is>
          <t>Laki-laki dewasa Perempuan dewasa</t>
        </is>
      </c>
      <c r="FV53" s="24" t="n">
        <v>1</v>
      </c>
      <c r="FW53" s="24" t="n">
        <v>1</v>
      </c>
      <c r="FX53" s="24" t="n">
        <v>0</v>
      </c>
      <c r="FY53" s="24" t="n">
        <v>0</v>
      </c>
      <c r="FZ53" s="23" t="inlineStr">
        <is>
          <t>Cukup memahami</t>
        </is>
      </c>
      <c r="GA53" s="23" t="inlineStr">
        <is>
          <t>CPO</t>
        </is>
      </c>
      <c r="GB53" s="24" t="n">
        <v>1</v>
      </c>
      <c r="GC53" s="24" t="n">
        <v>0</v>
      </c>
      <c r="GD53" s="24" t="n">
        <v>0</v>
      </c>
      <c r="GE53" s="24" t="n">
        <v>0</v>
      </c>
      <c r="GF53" s="23" t="n"/>
      <c r="GG53" s="23" t="inlineStr">
        <is>
          <t>Tidak pernah</t>
        </is>
      </c>
      <c r="GH53" s="23" t="inlineStr">
        <is>
          <t>Tidak</t>
        </is>
      </c>
      <c r="GI53" s="23" t="n"/>
      <c r="GJ53" s="23" t="n"/>
      <c r="GK53" s="23" t="n"/>
      <c r="GL53" s="23" t="n"/>
      <c r="GM53" s="23" t="n"/>
      <c r="GN53" s="23" t="n"/>
      <c r="GO53" s="23" t="n"/>
      <c r="GP53" s="23" t="inlineStr">
        <is>
          <t>Sebagian</t>
        </is>
      </c>
      <c r="GQ53" s="23" t="inlineStr">
        <is>
          <t>LPG</t>
        </is>
      </c>
      <c r="GR53" s="24" t="n">
        <v>1</v>
      </c>
      <c r="GS53" s="24" t="n">
        <v>0</v>
      </c>
      <c r="GT53" s="24" t="n">
        <v>0</v>
      </c>
      <c r="GU53" s="24" t="n">
        <v>0</v>
      </c>
      <c r="GV53" s="24" t="n">
        <v>0</v>
      </c>
      <c r="GW53" s="24" t="n">
        <v>0</v>
      </c>
      <c r="GX53" s="24" t="n">
        <v>0</v>
      </c>
      <c r="GY53" s="23" t="n"/>
      <c r="GZ53" s="23" t="inlineStr">
        <is>
          <t>Tidak</t>
        </is>
      </c>
      <c r="HA53" s="23" t="n"/>
      <c r="HB53" s="23" t="n"/>
      <c r="HC53" s="23" t="n"/>
      <c r="HD53" s="23" t="n"/>
      <c r="HE53" s="24" t="n">
        <v>12</v>
      </c>
      <c r="HF53" s="24" t="n">
        <v>80000</v>
      </c>
      <c r="HG53" s="24" t="n">
        <v>1</v>
      </c>
      <c r="HH53" s="24" t="n">
        <v>6667</v>
      </c>
      <c r="HI53" s="23" t="n"/>
      <c r="HJ53" s="23" t="n"/>
      <c r="HK53" s="23" t="n"/>
      <c r="HL53" s="23" t="n"/>
      <c r="HM53" s="23" t="n"/>
      <c r="HN53" s="23" t="n"/>
      <c r="HO53" s="23" t="n"/>
      <c r="HP53" s="23" t="n"/>
      <c r="HQ53" s="23" t="n"/>
      <c r="HR53" s="23" t="n"/>
      <c r="HS53" s="23" t="n"/>
      <c r="HT53" s="23" t="n"/>
      <c r="HU53" s="23" t="n"/>
      <c r="HV53" s="23" t="n"/>
      <c r="HW53" s="23" t="n"/>
      <c r="HX53" s="23" t="n"/>
      <c r="HY53" s="23" t="n"/>
      <c r="HZ53" s="23" t="n"/>
      <c r="IA53" s="39" t="n">
        <v>11</v>
      </c>
      <c r="IB53" s="35" t="n"/>
      <c r="IC53" s="23" t="n"/>
      <c r="ID53" s="23" t="n"/>
      <c r="IE53" s="23" t="n"/>
      <c r="IF53" s="23" t="n"/>
      <c r="IG53" s="23" t="n"/>
      <c r="IH53" s="23" t="n"/>
      <c r="II53" s="23" t="n"/>
      <c r="IJ53" s="23" t="n"/>
      <c r="IK53" s="23" t="inlineStr">
        <is>
          <t>&lt;15 kg</t>
        </is>
      </c>
      <c r="IL53" s="23" t="inlineStr">
        <is>
          <t>&lt;1 jam</t>
        </is>
      </c>
      <c r="IM53" s="23" t="inlineStr">
        <is>
          <t>Ya</t>
        </is>
      </c>
      <c r="IN53" s="23" t="inlineStr">
        <is>
          <t>Tidak</t>
        </is>
      </c>
      <c r="IO53" s="23" t="inlineStr">
        <is>
          <t>Lebih bersih</t>
        </is>
      </c>
      <c r="IP53" s="23" t="n"/>
      <c r="IQ53" s="23" t="inlineStr">
        <is>
          <t>Tidak pernah</t>
        </is>
      </c>
      <c r="IR53" s="23" t="n"/>
      <c r="IS53" s="23" t="n"/>
      <c r="IT53" s="23" t="n"/>
      <c r="IU53" s="23" t="n"/>
      <c r="IV53" s="23" t="n"/>
      <c r="IW53" s="23" t="n"/>
      <c r="IX53" s="23" t="n"/>
      <c r="IY53" s="23" t="n"/>
      <c r="IZ53" s="23" t="inlineStr">
        <is>
          <t>Tidak pernah</t>
        </is>
      </c>
      <c r="JA53" s="23" t="n"/>
      <c r="JB53" s="23" t="n"/>
      <c r="JC53" s="23" t="n"/>
      <c r="JD53" s="23" t="n"/>
      <c r="JE53" s="23" t="n"/>
      <c r="JF53" s="23" t="n"/>
      <c r="JG53" s="23" t="n"/>
      <c r="JH53" s="23" t="n"/>
      <c r="JI53" s="23" t="inlineStr">
        <is>
          <t>Tidak pernah</t>
        </is>
      </c>
      <c r="JJ53" s="23" t="n"/>
      <c r="JK53" s="23" t="n"/>
      <c r="JL53" s="23" t="n"/>
      <c r="JM53" s="23" t="n"/>
      <c r="JN53" s="23" t="n"/>
      <c r="JO53" s="23" t="n"/>
      <c r="JP53" s="23" t="n"/>
      <c r="JQ53" s="23" t="n"/>
      <c r="JR53" s="23" t="inlineStr">
        <is>
          <t>Tidak pernah</t>
        </is>
      </c>
      <c r="JS53" s="23" t="n"/>
      <c r="JT53" s="23" t="n"/>
      <c r="JU53" s="23" t="n"/>
      <c r="JV53" s="23" t="n"/>
      <c r="JW53" s="23" t="n"/>
      <c r="JX53" s="23" t="n"/>
      <c r="JY53" s="23" t="n"/>
      <c r="JZ53" s="23" t="n"/>
      <c r="KA53" s="23" t="inlineStr">
        <is>
          <t>Tidak pernah</t>
        </is>
      </c>
      <c r="KB53" s="23" t="n"/>
      <c r="KC53" s="23" t="n"/>
      <c r="KD53" s="23" t="n"/>
      <c r="KE53" s="23" t="n"/>
      <c r="KF53" s="23" t="n"/>
      <c r="KG53" s="23" t="n"/>
      <c r="KH53" s="23" t="n"/>
      <c r="KI53" s="23" t="n"/>
      <c r="KJ53" s="23" t="inlineStr">
        <is>
          <t>Tidak pernah</t>
        </is>
      </c>
      <c r="KK53" s="23" t="n"/>
      <c r="KL53" s="23" t="n"/>
      <c r="KM53" s="23" t="n"/>
      <c r="KN53" s="23" t="n"/>
      <c r="KO53" s="23" t="n"/>
      <c r="KP53" s="23" t="n"/>
      <c r="KQ53" s="23" t="n"/>
      <c r="KR53" s="23" t="n"/>
      <c r="KS53" s="23" t="inlineStr">
        <is>
          <t>Tidak ada perubahan</t>
        </is>
      </c>
      <c r="KT53" s="23" t="inlineStr">
        <is>
          <t>0-1 kali</t>
        </is>
      </c>
      <c r="KU53" s="23" t="inlineStr">
        <is>
          <t>0-1 kali</t>
        </is>
      </c>
      <c r="KV53" s="23" t="inlineStr">
        <is>
          <t>Tidak ada</t>
        </is>
      </c>
      <c r="KW53" s="24" t="n">
        <v>0</v>
      </c>
      <c r="KX53" s="24" t="n">
        <v>0</v>
      </c>
      <c r="KY53" s="24" t="n">
        <v>0</v>
      </c>
      <c r="KZ53" s="24" t="n">
        <v>1</v>
      </c>
      <c r="LA53" s="23" t="inlineStr">
        <is>
          <t>Tidak ada perubahan</t>
        </is>
      </c>
      <c r="LB53" s="23" t="inlineStr">
        <is>
          <t>Jauh lebih baik</t>
        </is>
      </c>
      <c r="LC53" s="24" t="n">
        <v>2</v>
      </c>
      <c r="LD53" s="24" t="n">
        <v>0</v>
      </c>
      <c r="LE53" s="24" t="n">
        <v>0</v>
      </c>
      <c r="LF53" s="24" t="n">
        <v>0</v>
      </c>
      <c r="LG53" s="23" t="inlineStr">
        <is>
          <t>Tidak</t>
        </is>
      </c>
      <c r="LH53" s="23" t="n"/>
      <c r="LI53" s="24" t="n">
        <v>0</v>
      </c>
      <c r="LJ53" s="23" t="inlineStr">
        <is>
          <t>Lainnya</t>
        </is>
      </c>
      <c r="LK53" s="24" t="n">
        <v>0</v>
      </c>
      <c r="LL53" s="24" t="n">
        <v>0</v>
      </c>
      <c r="LM53" s="24" t="n">
        <v>0</v>
      </c>
      <c r="LN53" s="24" t="n">
        <v>0</v>
      </c>
      <c r="LO53" s="24" t="n">
        <v>0</v>
      </c>
      <c r="LP53" s="24" t="n">
        <v>0</v>
      </c>
      <c r="LQ53" s="24" t="n">
        <v>1</v>
      </c>
      <c r="LR53" s="11" t="inlineStr">
        <is>
          <t>Tidak ada peningkatan pendapatan</t>
        </is>
      </c>
      <c r="LS53" s="24" t="n">
        <v>5</v>
      </c>
      <c r="LT53" s="24" t="n">
        <v>0</v>
      </c>
      <c r="LU53" s="24" t="n">
        <v>0</v>
      </c>
      <c r="LV53" s="24" t="n">
        <v>1</v>
      </c>
      <c r="LW53" s="24" t="n">
        <v>0</v>
      </c>
      <c r="LX53" s="24" t="n">
        <v>0</v>
      </c>
      <c r="LY53" s="24" t="n">
        <v>7</v>
      </c>
      <c r="LZ53" s="24" t="n">
        <v>0</v>
      </c>
      <c r="MA53" s="24" t="n">
        <v>0</v>
      </c>
      <c r="MB53" s="23" t="inlineStr">
        <is>
          <t>Tidak</t>
        </is>
      </c>
      <c r="MC53" s="24" t="n">
        <v>0</v>
      </c>
      <c r="MD53" s="24" t="n">
        <v>0</v>
      </c>
      <c r="ME53" s="24" t="n">
        <v>0</v>
      </c>
      <c r="MF53" s="24" t="n">
        <v>0</v>
      </c>
      <c r="MG53" s="24" t="n">
        <v>0</v>
      </c>
      <c r="MH53" s="24" t="n">
        <v>0</v>
      </c>
      <c r="MI53" s="23" t="n"/>
      <c r="MJ53" s="23" t="n"/>
      <c r="MK53" s="23" t="n"/>
      <c r="ML53" s="23" t="n"/>
      <c r="MM53" s="23" t="n"/>
      <c r="MN53" s="23" t="n"/>
      <c r="MO53" s="23" t="n"/>
      <c r="MP53" s="23" t="n"/>
      <c r="MQ53" s="23" t="n"/>
      <c r="MR53" s="17" t="inlineStr">
        <is>
          <t>Tidak ada waktu yang dihemat</t>
        </is>
      </c>
      <c r="MS53" s="23" t="n"/>
      <c r="MT53" s="23" t="inlineStr">
        <is>
          <t>Tidak ada waktu yang dihemat</t>
        </is>
      </c>
      <c r="MU53" s="23" t="inlineStr">
        <is>
          <t>Tidak</t>
        </is>
      </c>
      <c r="MV53" s="23" t="n"/>
      <c r="MW53" s="23" t="n"/>
      <c r="MX53" s="23" t="n"/>
      <c r="MY53" s="23" t="n"/>
      <c r="MZ53" s="23" t="n"/>
      <c r="NA53" s="23" t="n"/>
      <c r="NB53" s="23" t="n"/>
      <c r="NC53" s="23" t="n"/>
      <c r="ND53" s="23" t="n"/>
      <c r="NE53" s="23" t="n"/>
      <c r="NF53" s="23" t="n"/>
      <c r="NG53" s="23" t="n"/>
      <c r="NH53" s="23" t="n"/>
      <c r="NI53" s="23" t="n"/>
      <c r="NJ53" s="23" t="n"/>
      <c r="NK53" s="23" t="n"/>
      <c r="NL53" s="23" t="inlineStr">
        <is>
          <t>Tidak</t>
        </is>
      </c>
      <c r="NM53" s="23" t="inlineStr">
        <is>
          <t>100% dana hibah</t>
        </is>
      </c>
      <c r="NN53" s="13" t="inlineStr">
        <is>
          <t>0 (100% sumber pembiayaan dari hibah)</t>
        </is>
      </c>
      <c r="NO53" s="13" t="inlineStr">
        <is>
          <t>Yayasan Rumah Energi atau BIRU</t>
        </is>
      </c>
      <c r="NP53" s="23" t="n"/>
      <c r="NQ53" s="23" t="n"/>
      <c r="NR53" s="23" t="n"/>
      <c r="NS53" s="23" t="n"/>
      <c r="NT53" s="23" t="n"/>
      <c r="NU53" s="23" t="n"/>
      <c r="NV53" s="23" t="n"/>
      <c r="NW53" s="23" t="n"/>
      <c r="NX53" s="23" t="inlineStr">
        <is>
          <t>Sama saja</t>
        </is>
      </c>
      <c r="NY53" s="24" t="n">
        <v>45</v>
      </c>
      <c r="NZ53" s="24" t="n">
        <v>0</v>
      </c>
      <c r="OA53" s="24" t="n">
        <v>0</v>
      </c>
      <c r="OB53" s="24" t="n">
        <v>0</v>
      </c>
      <c r="OC53" s="24" t="n">
        <v>15</v>
      </c>
      <c r="OD53" s="24" t="n">
        <v>0</v>
      </c>
      <c r="OE53" s="23" t="inlineStr">
        <is>
          <t>Tidak ada perubahan</t>
        </is>
      </c>
      <c r="OF53" s="23" t="inlineStr">
        <is>
          <t>Sama saja (tidak ada perbedaan waktu memasak MAUPUN rasa/bau makanan bila dibandingkan penggunaan sebelumnya)</t>
        </is>
      </c>
      <c r="OG53" s="23" t="inlineStr">
        <is>
          <t>Ya</t>
        </is>
      </c>
      <c r="OH53" s="24" t="n">
        <v>0</v>
      </c>
      <c r="OI53" s="24" t="n">
        <v>0</v>
      </c>
      <c r="OJ53" s="24" t="n">
        <v>0</v>
      </c>
      <c r="OK53" s="24" t="n">
        <v>0</v>
      </c>
      <c r="OL53" s="24" t="n">
        <v>0</v>
      </c>
      <c r="OM53" s="24" t="n">
        <v>0</v>
      </c>
      <c r="ON53" s="24" t="n">
        <v>10</v>
      </c>
      <c r="OO53" s="24" t="n">
        <v>0</v>
      </c>
      <c r="OP53" s="48">
        <f>VLOOKUP(AG53,'BUS 2'!$G$1:$CU$424,2,0)</f>
        <v/>
      </c>
      <c r="OQ53" s="8">
        <f>VLOOKUP(AG53,'BUS 2'!$G$1:$CU$424,3,0)</f>
        <v/>
      </c>
      <c r="OR53" s="8">
        <f>VLOOKUP(AG53,'BUS 2'!$G$1:$CU$424,4,0)</f>
        <v/>
      </c>
      <c r="OS53" s="8">
        <f>VLOOKUP(AG53,'BUS 2'!$G$1:$CU$424,5,0)</f>
        <v/>
      </c>
      <c r="OT53" s="8">
        <f>VLOOKUP(AG53,'BUS 2'!$G$1:$CU$424,6,0)</f>
        <v/>
      </c>
      <c r="OU53" s="8">
        <f>VLOOKUP(AG53,'BUS 2'!$G$1:$CU$424,7,0)</f>
        <v/>
      </c>
      <c r="OV53" s="8">
        <f>VLOOKUP(AG53,'BUS 2'!$G$1:$CU$424,8,0)</f>
        <v/>
      </c>
      <c r="OW53" s="8">
        <f>VLOOKUP(AG53,'BUS 2'!$G$1:$CU$424,9,0)</f>
        <v/>
      </c>
      <c r="OX53" s="8">
        <f>VLOOKUP(AG53,'BUS 2'!$G$1:$CU$424,10,0)</f>
        <v/>
      </c>
      <c r="OY53" s="8">
        <f>VLOOKUP(AG53,'BUS 2'!$G$1:$CU$424,11,0)</f>
        <v/>
      </c>
      <c r="OZ53" s="8">
        <f>VLOOKUP(AG53,'BUS 2'!$G$1:$CU$424,12,0)</f>
        <v/>
      </c>
      <c r="PA53" s="8">
        <f>VLOOKUP(AG53,'BUS 2'!$G$1:$CU$424,13,0)</f>
        <v/>
      </c>
      <c r="PB53" s="8">
        <f>VLOOKUP(AG53,'BUS 2'!$G$1:$CU$424,14,0)</f>
        <v/>
      </c>
      <c r="PC53" s="8">
        <f>VLOOKUP(AG53,'BUS 2'!$G$1:$CU$424,15,0)</f>
        <v/>
      </c>
      <c r="PD53" s="8">
        <f>VLOOKUP(AG53,'BUS 2'!$G$1:$CU$424,16,0)</f>
        <v/>
      </c>
      <c r="PE53" s="8">
        <f>VLOOKUP(AG53,'BUS 2'!$G$1:$CU$424,17,0)</f>
        <v/>
      </c>
      <c r="PF53" s="8">
        <f>VLOOKUP(AG53,'BUS 2'!$G$1:$CU$424,18,0)</f>
        <v/>
      </c>
      <c r="PG53" s="8">
        <f>VLOOKUP(AG53,'BUS 2'!$G$1:$CU$424,19,0)</f>
        <v/>
      </c>
      <c r="PH53" s="8">
        <f>VLOOKUP(AG53,'BUS 2'!$G$1:$CU$424,20,0)</f>
        <v/>
      </c>
      <c r="PI53" s="8">
        <f>VLOOKUP(AG53,'BUS 2'!$G$1:$CU$424,21,0)</f>
        <v/>
      </c>
      <c r="PJ53" s="8">
        <f>VLOOKUP(AG53,'BUS 2'!$G$1:$CU$424,22,0)</f>
        <v/>
      </c>
      <c r="PK53" s="8">
        <f>VLOOKUP(AG53,'BUS 2'!$G$1:$CU$424,23,0)</f>
        <v/>
      </c>
      <c r="PL53" s="8">
        <f>VLOOKUP(AG53,'BUS 2'!$G$1:$CU$424,24,0)</f>
        <v/>
      </c>
      <c r="PM53" s="8">
        <f>VLOOKUP(AG53,'BUS 2'!$G$1:$CU$424,25,0)</f>
        <v/>
      </c>
      <c r="PN53" s="8">
        <f>VLOOKUP(AG53,'BUS 2'!$G$1:$CU$424,26,0)</f>
        <v/>
      </c>
      <c r="PO53" s="8">
        <f>VLOOKUP(AG53,'BUS 2'!$G$1:$CU$424,27,0)</f>
        <v/>
      </c>
      <c r="PP53" s="8">
        <f>VLOOKUP(AG53,'BUS 2'!$G$1:$CU$424,28,0)</f>
        <v/>
      </c>
      <c r="PQ53" s="8">
        <f>VLOOKUP(AG53,'BUS 2'!$G$1:$CU$424,29,0)</f>
        <v/>
      </c>
      <c r="PR53" s="8">
        <f>VLOOKUP(AG53,'BUS 2'!$G$1:$CU$424,30,0)</f>
        <v/>
      </c>
      <c r="PS53" s="8">
        <f>VLOOKUP(AG53,'BUS 2'!$G$1:$CU$424,31,0)</f>
        <v/>
      </c>
      <c r="PT53" s="23" t="inlineStr">
        <is>
          <t>3-Dijual</t>
        </is>
      </c>
      <c r="PU53" s="24" t="n">
        <v>0</v>
      </c>
      <c r="PV53" s="24" t="n">
        <v>0</v>
      </c>
      <c r="PW53" s="24" t="n">
        <v>0</v>
      </c>
      <c r="PX53" s="24" t="n">
        <v>0</v>
      </c>
      <c r="PY53" s="24" t="n">
        <v>0</v>
      </c>
      <c r="PZ53" s="24" t="n">
        <v>0</v>
      </c>
      <c r="QA53" s="24" t="n">
        <v>0</v>
      </c>
      <c r="QB53" s="24" t="n">
        <v>1</v>
      </c>
      <c r="QC53" s="24" t="n">
        <v>0</v>
      </c>
      <c r="QD53" s="23" t="n"/>
      <c r="QE53" s="36" t="n"/>
      <c r="QF53" s="35" t="n"/>
      <c r="QG53" s="35" t="n"/>
      <c r="QH53" s="35" t="n"/>
      <c r="QI53" s="35" t="n"/>
      <c r="QJ53" s="35" t="n"/>
      <c r="QK53" s="36" t="n"/>
      <c r="QL53" s="36" t="n"/>
      <c r="QM53" s="36" t="n"/>
      <c r="QN53" s="36" t="n"/>
      <c r="QO53" s="36" t="n"/>
      <c r="QP53" s="36" t="n"/>
      <c r="QQ53" s="36" t="n"/>
      <c r="QR53" s="36" t="n"/>
      <c r="QS53" s="36" t="n"/>
      <c r="QT53" s="36" t="n"/>
      <c r="QU53" s="36" t="n"/>
      <c r="QV53" s="36" t="n"/>
      <c r="QW53" s="35" t="n"/>
      <c r="QX53" s="35" t="n"/>
      <c r="QY53" s="35" t="n"/>
      <c r="QZ53" s="35" t="n"/>
      <c r="RA53" s="35" t="n"/>
      <c r="RB53" s="36" t="n"/>
      <c r="RC53" s="36" t="n"/>
      <c r="RD53" s="36" t="n"/>
      <c r="RE53" s="36" t="n"/>
      <c r="RF53" s="36" t="n"/>
      <c r="RG53" s="23" t="n"/>
      <c r="RH53" s="35" t="n"/>
      <c r="RI53" s="35" t="n"/>
      <c r="RJ53" s="35" t="n"/>
      <c r="RK53" s="35" t="n"/>
      <c r="RL53" s="35" t="n"/>
      <c r="RM53" s="23" t="n"/>
      <c r="RN53" s="23" t="n"/>
      <c r="RO53" s="23" t="n"/>
      <c r="RP53" s="23" t="n"/>
      <c r="RQ53" s="23" t="n"/>
      <c r="RR53" s="23" t="n"/>
      <c r="RS53" s="35" t="n"/>
      <c r="RT53" s="35" t="n"/>
      <c r="RU53" s="35" t="n"/>
      <c r="RV53" s="35" t="n"/>
      <c r="RW53" s="35" t="n"/>
      <c r="RX53" s="23" t="n"/>
      <c r="RY53" s="23" t="n"/>
      <c r="RZ53" s="23" t="n"/>
      <c r="SA53" s="23" t="n"/>
      <c r="SB53" s="23" t="n"/>
      <c r="SC53" s="23" t="inlineStr">
        <is>
          <t>1-Disebarkan ke lahan terbuka</t>
        </is>
      </c>
      <c r="SD53" s="39" t="n">
        <v>0</v>
      </c>
      <c r="SE53" s="39" t="n">
        <v>0</v>
      </c>
      <c r="SF53" s="39" t="n">
        <v>0</v>
      </c>
      <c r="SG53" s="39" t="n">
        <v>0</v>
      </c>
      <c r="SH53" s="39" t="n">
        <v>0</v>
      </c>
      <c r="SI53" s="24" t="n">
        <v>1</v>
      </c>
      <c r="SJ53" s="24" t="n">
        <v>0</v>
      </c>
      <c r="SK53" s="24" t="n">
        <v>0</v>
      </c>
      <c r="SL53" s="24" t="n">
        <v>0</v>
      </c>
      <c r="SM53" s="23" t="n"/>
      <c r="SN53" s="23" t="n"/>
      <c r="SO53" s="35" t="n"/>
      <c r="SP53" s="35" t="n"/>
      <c r="SQ53" s="35" t="n"/>
      <c r="SR53" s="35" t="n"/>
      <c r="SS53" s="35" t="n"/>
      <c r="ST53" s="23" t="n"/>
      <c r="SU53" s="23" t="n"/>
      <c r="SV53" s="23" t="n"/>
      <c r="SW53" s="23" t="n"/>
      <c r="SX53" s="23" t="n"/>
      <c r="SY53" s="8">
        <f>VLOOKUP(AG53,'BUS 2'!$G$1:$CU$424,33,0)</f>
        <v/>
      </c>
      <c r="SZ53" s="48">
        <f>VLOOKUP(AG53,'BUS 2'!$G$1:$CU$424,34,0)</f>
        <v/>
      </c>
      <c r="TA53" s="48">
        <f>VLOOKUP(AG53,'BUS 2'!$G$1:$CU$424,35,0)</f>
        <v/>
      </c>
      <c r="TB53" s="48">
        <f>VLOOKUP(AG53,'BUS 2'!$G$1:$CU$424,36,0)</f>
        <v/>
      </c>
      <c r="TC53" s="48">
        <f>VLOOKUP(AG53,'BUS 2'!$G$1:$CU$424,37,0)</f>
        <v/>
      </c>
      <c r="TD53" s="48">
        <f>VLOOKUP(AG53,'BUS 2'!$G$1:$CU$424,38,0)</f>
        <v/>
      </c>
      <c r="TE53" s="48">
        <f>VLOOKUP(AG53,'BUS 2'!$G$1:$CU$424,39,0)</f>
        <v/>
      </c>
      <c r="TF53" s="48">
        <f>VLOOKUP(AG53,'BUS 2'!$G$1:$CU$424,40,0)</f>
        <v/>
      </c>
      <c r="TG53" s="8">
        <f>VLOOKUP(AG53,'BUS 2'!$G$1:$CU$424,42,0)</f>
        <v/>
      </c>
      <c r="TH53" s="8">
        <f>VLOOKUP(AG53,'BUS 2'!$G$1:$CU$424,43,0)</f>
        <v/>
      </c>
      <c r="TI53" s="8">
        <f>VLOOKUP(AG53,'BUS 2'!$G$1:$CU$424,44,0)</f>
        <v/>
      </c>
      <c r="TJ53" s="8">
        <f>VLOOKUP(AG53,'BUS 2'!$G$1:$CU$424,45,0)</f>
        <v/>
      </c>
      <c r="TK53" s="8">
        <f>VLOOKUP(AG53,'BUS 2'!$G$1:$CU$424,46,0)</f>
        <v/>
      </c>
      <c r="TL53" s="8">
        <f>VLOOKUP(AG53,'BUS 2'!$G$1:$CU$424,47,0)</f>
        <v/>
      </c>
      <c r="TM53" s="8">
        <f>VLOOKUP(AG53,'BUS 2'!$G$1:$CU$424,48,0)</f>
        <v/>
      </c>
      <c r="TN53" s="8">
        <f>VLOOKUP(AG53,'BUS 2'!$G$1:$CU$424,49,0)</f>
        <v/>
      </c>
      <c r="TO53" s="8">
        <f>VLOOKUP(AG53,'BUS 2'!$G$1:$CU$424,50,0)</f>
        <v/>
      </c>
      <c r="TP53" s="8">
        <f>VLOOKUP(AG53,'BUS 2'!$G$1:$CU$424,51,0)</f>
        <v/>
      </c>
      <c r="TQ53" s="8">
        <f>VLOOKUP(AG53,'BUS 2'!$G$1:$CU$424,52,0)</f>
        <v/>
      </c>
      <c r="TR53" s="8">
        <f>VLOOKUP(AG53,'BUS 2'!$G$1:$CU$424,53,0)</f>
        <v/>
      </c>
      <c r="TS53" s="48">
        <f>VLOOKUP(AG53,'BUS 2'!$G$1:$CU$424,54,0)</f>
        <v/>
      </c>
      <c r="TT53" s="48">
        <f>VLOOKUP(AG53,'BUS 2'!$G$1:$CU$424,55,0)</f>
        <v/>
      </c>
      <c r="TU53" s="48">
        <f>VLOOKUP(AG53,'BUS 2'!$G$1:$CU$424,56,0)</f>
        <v/>
      </c>
      <c r="TV53" s="48">
        <f>VLOOKUP(AG53,'BUS 2'!$G$1:$CU$424,57,0)</f>
        <v/>
      </c>
      <c r="TW53" s="48">
        <f>VLOOKUP(AG53,'BUS 2'!$G$1:$CU$424,58,0)</f>
        <v/>
      </c>
      <c r="TX53" s="48">
        <f>VLOOKUP(AG53,'BUS 2'!$G$1:$CU$424,59,0)</f>
        <v/>
      </c>
      <c r="TY53" s="48">
        <f>VLOOKUP(AG53,'BUS 2'!$G$1:$CU$424,60,0)</f>
        <v/>
      </c>
      <c r="TZ53" s="48">
        <f>VLOOKUP(AG53,'BUS 2'!$G$1:$CU$424,61,0)</f>
        <v/>
      </c>
      <c r="UA53" s="48">
        <f>VLOOKUP(AG53,'BUS 2'!$G$1:$CU$424,62,0)</f>
        <v/>
      </c>
      <c r="UB53" s="48">
        <f>VLOOKUP(AG53,'BUS 2'!$G$1:$CU$424,63,0)</f>
        <v/>
      </c>
      <c r="UC53" s="48">
        <f>VLOOKUP(AG53,'BUS 2'!$G$1:$CU$424,64,0)</f>
        <v/>
      </c>
      <c r="UD53" s="48">
        <f>VLOOKUP(AG53,'BUS 2'!$G$1:$CU$424,65,0)</f>
        <v/>
      </c>
      <c r="UE53" s="48">
        <f>VLOOKUP(AG53,'BUS 2'!$G$1:$CU$424,66,0)</f>
        <v/>
      </c>
      <c r="UF53" s="48">
        <f>VLOOKUP(AG53,'BUS 2'!$G$1:$CU$424,67,0)</f>
        <v/>
      </c>
      <c r="UG53" s="48">
        <f>VLOOKUP(AG53,'BUS 2'!$G$1:$CU$424,68,0)</f>
        <v/>
      </c>
      <c r="UH53" s="48">
        <f>VLOOKUP(AG53,'BUS 2'!$G$1:$CU$424,69,0)</f>
        <v/>
      </c>
      <c r="UI53" s="48">
        <f>VLOOKUP(AG53,'BUS 2'!$G$1:$CU$424,70,0)</f>
        <v/>
      </c>
      <c r="UJ53" s="48">
        <f>VLOOKUP(AG53,'BUS 2'!$G$1:$CU$424,71,0)</f>
        <v/>
      </c>
      <c r="UK53" s="48">
        <f>VLOOKUP(AG53,'BUS 2'!$G$1:$CU$424,72,0)</f>
        <v/>
      </c>
      <c r="UL53" s="48">
        <f>VLOOKUP(AG53,'BUS 2'!$G$1:$CU$424,73,0)</f>
        <v/>
      </c>
      <c r="UM53" s="48">
        <f>VLOOKUP(AG53,'BUS 2'!$G$1:$CU$424,74,0)</f>
        <v/>
      </c>
      <c r="UN53" s="48">
        <f>VLOOKUP(AG53,'BUS 2'!$G$1:$CU$424,75,0)</f>
        <v/>
      </c>
      <c r="UO53" s="48">
        <f>VLOOKUP(AG53,'BUS 2'!$G$1:$CU$424,76,0)</f>
        <v/>
      </c>
      <c r="UP53" s="48">
        <f>VLOOKUP(AG53,'BUS 2'!$G$1:$CU$424,77,0)</f>
        <v/>
      </c>
      <c r="UQ53" s="48">
        <f>VLOOKUP(AG53,'BUS 2'!$G$1:$CU$424,78,0)</f>
        <v/>
      </c>
      <c r="UR53" s="48">
        <f>VLOOKUP(AG53,'BUS 2'!$G$1:$CU$424,79,0)</f>
        <v/>
      </c>
      <c r="US53" s="48">
        <f>VLOOKUP(AG53,'BUS 2'!$G$1:$CU$424,80,0)</f>
        <v/>
      </c>
      <c r="UT53" s="48">
        <f>VLOOKUP(AG53,'BUS 2'!$G$1:$CU$424,81,0)</f>
        <v/>
      </c>
      <c r="UU53" s="23" t="n"/>
      <c r="UV53" s="23" t="n"/>
      <c r="UW53" s="23" t="n"/>
      <c r="UX53" s="23" t="n"/>
      <c r="UY53" s="23" t="n"/>
      <c r="UZ53" s="23" t="n"/>
      <c r="VA53" s="23" t="inlineStr">
        <is>
          <t>Penggembalaan terbuka</t>
        </is>
      </c>
      <c r="VB53" s="23" t="n"/>
      <c r="VC53" s="23" t="n"/>
      <c r="VD53" s="23" t="n"/>
      <c r="VE53" s="23" t="n"/>
      <c r="VF53" s="23" t="n"/>
      <c r="VG53" s="23" t="n"/>
      <c r="VH53" s="23" t="n"/>
      <c r="VI53" s="23" t="inlineStr">
        <is>
          <t>Sangat jarang (&gt;1 bulan sekali)</t>
        </is>
      </c>
      <c r="VJ53" s="23" t="n"/>
      <c r="VK53" s="23" t="n"/>
      <c r="VL53" s="23" t="n"/>
      <c r="VM53" s="23" t="n"/>
      <c r="VN53" s="23" t="n"/>
      <c r="VO53" s="23" t="n"/>
      <c r="VP53" s="23" t="n"/>
      <c r="VQ53" s="23" t="n"/>
      <c r="VR53" s="23" t="n"/>
      <c r="VS53" s="23" t="n"/>
      <c r="VT53" s="23" t="n"/>
      <c r="VU53" s="23" t="n"/>
      <c r="VV53" s="23" t="n"/>
      <c r="VW53" s="23" t="n"/>
      <c r="VX53" s="23" t="n"/>
      <c r="VY53" s="23" t="n"/>
      <c r="VZ53" s="23" t="n"/>
      <c r="WA53" s="23" t="n"/>
      <c r="WB53" s="23" t="n"/>
      <c r="WC53" s="23" t="n"/>
      <c r="WD53" s="23" t="n"/>
      <c r="WE53" s="23" t="n"/>
      <c r="WF53" s="23" t="n"/>
      <c r="WG53" s="23" t="n"/>
      <c r="WH53" s="23" t="n"/>
      <c r="WI53" s="23" t="n"/>
      <c r="WJ53" s="23" t="n"/>
      <c r="WK53" s="23" t="n"/>
      <c r="WL53" s="23" t="n"/>
      <c r="WM53" s="23" t="n"/>
      <c r="WN53" s="23" t="n"/>
      <c r="WO53" s="23" t="n"/>
      <c r="WP53" s="23" t="n"/>
      <c r="WQ53" s="23" t="n"/>
      <c r="WR53" s="23" t="n"/>
      <c r="WS53" s="23" t="n"/>
      <c r="WT53" s="23" t="n"/>
      <c r="WU53" s="23" t="n"/>
      <c r="WV53" s="23" t="n"/>
      <c r="WW53" s="23" t="n"/>
      <c r="WX53" s="23" t="n"/>
      <c r="WY53" s="23" t="n"/>
      <c r="WZ53" s="23" t="n"/>
      <c r="XA53" s="23" t="n"/>
      <c r="XB53" s="23" t="n"/>
      <c r="XC53" s="23" t="n"/>
      <c r="XD53" s="23" t="n"/>
      <c r="XE53" s="23" t="n"/>
      <c r="XF53" s="23" t="n"/>
      <c r="XG53" s="23" t="n"/>
      <c r="XH53" s="23" t="n"/>
      <c r="XI53" s="23" t="n"/>
      <c r="XJ53" s="23" t="n"/>
      <c r="XK53" s="23" t="n"/>
      <c r="XL53" s="23" t="n"/>
      <c r="XM53" s="23" t="n"/>
      <c r="XN53" s="23" t="n"/>
      <c r="XO53" s="23" t="n"/>
      <c r="XP53" s="23" t="n"/>
      <c r="XQ53" s="23" t="n"/>
      <c r="XR53" s="23" t="n"/>
      <c r="XS53" s="23" t="n"/>
      <c r="XT53" s="23" t="n"/>
      <c r="XU53" s="23" t="n"/>
      <c r="XV53" s="23" t="n"/>
      <c r="XW53" s="23" t="n"/>
      <c r="XX53" s="23" t="n"/>
      <c r="XY53" s="23" t="n"/>
      <c r="XZ53" s="23" t="n"/>
      <c r="YA53" s="23" t="n"/>
      <c r="YB53" s="23" t="n"/>
      <c r="YC53" s="23" t="n"/>
      <c r="YD53" s="23" t="n"/>
      <c r="YE53" s="23" t="n"/>
      <c r="YF53" s="23" t="n"/>
      <c r="YG53" s="23" t="n"/>
      <c r="YH53" s="23" t="n"/>
      <c r="YI53" s="23" t="n"/>
      <c r="YJ53" s="23" t="n"/>
      <c r="YK53" s="23" t="n"/>
      <c r="YL53" s="23" t="n"/>
      <c r="YM53" s="23" t="n"/>
      <c r="YN53" s="23" t="inlineStr">
        <is>
          <t>8-Dibiarkan tersebar di ladang penggembalaan</t>
        </is>
      </c>
      <c r="YO53" s="24" t="n">
        <v>0</v>
      </c>
      <c r="YP53" s="24" t="n">
        <v>0</v>
      </c>
      <c r="YQ53" s="24" t="n">
        <v>0</v>
      </c>
      <c r="YR53" s="24" t="n">
        <v>0</v>
      </c>
      <c r="YS53" s="24" t="n">
        <v>0</v>
      </c>
      <c r="YT53" s="24" t="n">
        <v>0</v>
      </c>
      <c r="YU53" s="24" t="n">
        <v>0</v>
      </c>
      <c r="YV53" s="24" t="n">
        <v>0</v>
      </c>
      <c r="YW53" s="24" t="n">
        <v>0</v>
      </c>
      <c r="YX53" s="24" t="n">
        <v>0</v>
      </c>
      <c r="YY53" s="24" t="n">
        <v>0</v>
      </c>
      <c r="YZ53" s="24" t="n">
        <v>1</v>
      </c>
      <c r="ZA53" s="23" t="n"/>
      <c r="ZB53" s="23" t="n"/>
      <c r="ZC53" s="23" t="n"/>
      <c r="ZD53" s="23" t="n"/>
      <c r="ZE53" s="23" t="n"/>
      <c r="ZF53" s="23" t="n"/>
      <c r="ZG53" s="23" t="n"/>
      <c r="ZH53" s="23" t="n"/>
      <c r="ZI53" s="23" t="n"/>
      <c r="ZJ53" s="23" t="n"/>
      <c r="ZK53" s="23" t="n"/>
      <c r="ZL53" s="23" t="n"/>
      <c r="ZM53" s="23" t="n"/>
      <c r="ZN53" s="23" t="n"/>
      <c r="ZO53" s="23" t="n"/>
      <c r="ZP53" s="23" t="n"/>
      <c r="ZQ53" s="23" t="n"/>
      <c r="ZR53" s="23" t="n"/>
      <c r="ZS53" s="23" t="n"/>
      <c r="ZT53" s="23" t="n"/>
      <c r="ZU53" s="23" t="n"/>
      <c r="ZV53" s="23" t="n"/>
      <c r="ZW53" s="23" t="n"/>
      <c r="ZX53" s="23" t="n"/>
      <c r="ZY53" s="23" t="n"/>
      <c r="ZZ53" s="23" t="n"/>
      <c r="AAA53" s="23" t="n"/>
      <c r="AAB53" s="24" t="n">
        <v>2</v>
      </c>
      <c r="AAC53" s="23" t="n"/>
      <c r="AAD53" s="23" t="n"/>
      <c r="AAE53" s="23" t="n"/>
      <c r="AAF53" s="23" t="n"/>
      <c r="AAG53" s="23" t="n"/>
      <c r="AAH53" s="23" t="n"/>
      <c r="AAI53" s="23" t="n"/>
      <c r="AAJ53" s="23" t="inlineStr">
        <is>
          <t>Pakan kering (misal: konsentrat, silase, pelet)</t>
        </is>
      </c>
      <c r="AAK53" s="23" t="n"/>
      <c r="AAL53" s="23" t="inlineStr">
        <is>
          <t>Tidak</t>
        </is>
      </c>
      <c r="AAM53" s="23" t="n"/>
      <c r="AAN53" s="23" t="n"/>
      <c r="AAO53" s="23" t="n"/>
      <c r="AAP53" s="23" t="n"/>
      <c r="AAQ53" s="23" t="n"/>
      <c r="AAR53" s="23" t="inlineStr">
        <is>
          <t>Ya</t>
        </is>
      </c>
      <c r="AAS53" s="23" t="inlineStr">
        <is>
          <t>Mengetahui</t>
        </is>
      </c>
      <c r="AAT53" s="23" t="inlineStr">
        <is>
          <t>Dibuang ke selokan</t>
        </is>
      </c>
      <c r="AAU53" s="24" t="n">
        <v>0</v>
      </c>
      <c r="AAV53" s="24" t="n">
        <v>0</v>
      </c>
      <c r="AAW53" s="24" t="n">
        <v>0</v>
      </c>
      <c r="AAX53" s="24" t="n">
        <v>0</v>
      </c>
      <c r="AAY53" s="24" t="n">
        <v>0</v>
      </c>
      <c r="AAZ53" s="24" t="n">
        <v>0</v>
      </c>
      <c r="ABA53" s="24" t="n">
        <v>1</v>
      </c>
      <c r="ABB53" s="23" t="n"/>
      <c r="ABC53" s="23" t="n"/>
      <c r="ABD53" s="23" t="n"/>
      <c r="ABE53" s="23" t="n"/>
      <c r="ABF53" s="23" t="n"/>
      <c r="ABG53" s="23" t="n"/>
      <c r="ABH53" s="23" t="n"/>
      <c r="ABI53" s="23" t="n"/>
      <c r="ABJ53" s="23" t="n"/>
      <c r="ABK53" s="23" t="n"/>
      <c r="ABL53" s="23" t="n"/>
      <c r="ABM53" s="23" t="n"/>
      <c r="ABN53" s="23" t="n"/>
      <c r="ABO53" s="23" t="n"/>
      <c r="ABP53" s="23" t="n"/>
      <c r="ABQ53" s="23" t="n"/>
      <c r="ABR53" s="23" t="n"/>
      <c r="ABS53" s="23" t="n"/>
      <c r="ABT53" s="23" t="n"/>
      <c r="ABU53" s="23" t="n"/>
      <c r="ABV53" s="23" t="n"/>
      <c r="ABW53" s="23" t="n"/>
      <c r="ABX53" s="23" t="n"/>
      <c r="ABY53" s="23" t="n"/>
      <c r="ABZ53" s="23" t="n"/>
      <c r="ACA53" s="23" t="n"/>
      <c r="ACB53" s="23" t="n"/>
      <c r="ACC53" s="23" t="n"/>
      <c r="ACD53" s="23" t="n"/>
      <c r="ACE53" s="23" t="n"/>
      <c r="ACF53" s="23" t="n"/>
      <c r="ACG53" s="23" t="n"/>
      <c r="ACH53" s="23" t="n"/>
      <c r="ACI53" s="23" t="n"/>
      <c r="ACJ53" s="23" t="n"/>
      <c r="ACK53" s="23" t="inlineStr">
        <is>
          <t>Lebih praktis menggunakan pupuk kimia</t>
        </is>
      </c>
      <c r="ACL53" s="24" t="n">
        <v>0</v>
      </c>
      <c r="ACM53" s="24" t="n">
        <v>0</v>
      </c>
      <c r="ACN53" s="24" t="n">
        <v>0</v>
      </c>
      <c r="ACO53" s="24" t="n">
        <v>0</v>
      </c>
      <c r="ACP53" s="24" t="n">
        <v>0</v>
      </c>
      <c r="ACQ53" s="24" t="n">
        <v>1</v>
      </c>
      <c r="ACR53" s="24" t="n">
        <v>0</v>
      </c>
      <c r="ACS53" s="23" t="n"/>
      <c r="ACT53" s="27" t="inlineStr">
        <is>
          <t>Kotoran manusia karena reaktor dialokasi menjadi septictank</t>
        </is>
      </c>
      <c r="ACU53" s="23" t="inlineStr">
        <is>
          <t>Manfaat besar dan membantu kehidupan sehari-hari</t>
        </is>
      </c>
      <c r="ACV53" s="23" t="inlineStr">
        <is>
          <t>Berkurang</t>
        </is>
      </c>
      <c r="ACW53" s="23" t="inlineStr">
        <is>
          <t>Tidak dapat menghemat uang dan/atau menambah pendapatan</t>
        </is>
      </c>
      <c r="ACX53" s="23" t="inlineStr">
        <is>
          <t>Setuju</t>
        </is>
      </c>
      <c r="ACY53" s="23" t="inlineStr">
        <is>
          <t>Anggota keluarga - Laki-laki dewasa Anggota keluarga - Perempuan dewasa Anggota keluarga - Anak-anak</t>
        </is>
      </c>
      <c r="ACZ53" s="24" t="n">
        <v>1</v>
      </c>
      <c r="ADA53" s="24" t="n">
        <v>1</v>
      </c>
      <c r="ADB53" s="24" t="n">
        <v>1</v>
      </c>
      <c r="ADC53" s="24" t="n">
        <v>0</v>
      </c>
      <c r="ADD53" s="23" t="inlineStr">
        <is>
          <t>Puas</t>
        </is>
      </c>
      <c r="ADE53" s="23" t="inlineStr">
        <is>
          <t>Puas</t>
        </is>
      </c>
      <c r="ADF53" s="23" t="inlineStr">
        <is>
          <t>Puas</t>
        </is>
      </c>
      <c r="ADG53" s="23" t="inlineStr">
        <is>
          <t>Puas</t>
        </is>
      </c>
      <c r="ADH53" s="23" t="inlineStr">
        <is>
          <t>Tidak</t>
        </is>
      </c>
      <c r="ADI53" s="23" t="n"/>
      <c r="ADJ53" s="23" t="inlineStr">
        <is>
          <t>Puas</t>
        </is>
      </c>
      <c r="ADK53" s="23" t="n"/>
      <c r="ADL53" s="23" t="n"/>
      <c r="ADM53" s="23" t="n"/>
      <c r="ADN53" s="23" t="n"/>
      <c r="ADO53" s="23" t="n"/>
      <c r="ADP53" s="23" t="n"/>
      <c r="ADQ53" s="23" t="n"/>
      <c r="ADR53" s="23" t="n"/>
      <c r="ADS53" s="23" t="n"/>
      <c r="ADT53" s="23" t="n"/>
      <c r="ADU53" s="23" t="inlineStr">
        <is>
          <t>Dibiarkan saja</t>
        </is>
      </c>
      <c r="ADV53" s="24" t="n">
        <v>0</v>
      </c>
      <c r="ADW53" s="24" t="n">
        <v>0</v>
      </c>
      <c r="ADX53" s="24" t="n">
        <v>0</v>
      </c>
      <c r="ADY53" s="24" t="n">
        <v>0</v>
      </c>
      <c r="ADZ53" s="24" t="n">
        <v>0</v>
      </c>
      <c r="AEA53" s="24" t="n">
        <v>0</v>
      </c>
      <c r="AEB53" s="24" t="n">
        <v>1</v>
      </c>
      <c r="AEC53" s="24" t="n">
        <v>0</v>
      </c>
      <c r="AED53" s="23" t="inlineStr">
        <is>
          <t>Dibiarkan saja</t>
        </is>
      </c>
      <c r="AEE53" s="23" t="inlineStr">
        <is>
          <t>Lainnya</t>
        </is>
      </c>
      <c r="AEF53" s="23" t="inlineStr">
        <is>
          <t>Melalui tetangga</t>
        </is>
      </c>
      <c r="AEG53" s="23" t="inlineStr">
        <is>
          <t>Lainnya</t>
        </is>
      </c>
      <c r="AEH53" s="23" t="inlineStr">
        <is>
          <t>Melalui tetangga</t>
        </is>
      </c>
      <c r="AEI53" s="23" t="inlineStr">
        <is>
          <t>-</t>
        </is>
      </c>
      <c r="AEJ53" s="23" t="inlineStr">
        <is>
          <t>Ya, selalu</t>
        </is>
      </c>
      <c r="AEK53" s="23" t="inlineStr">
        <is>
          <t>Pengurangan pengeluaran rumah tangga (bahan bakar minyak, pupuk, dll.) Lebih mudah mendapatkan energi Pasokan energi yang andal Lebih aman Peningkatan kebersihan kandang ternak Mendapatkan subsidi</t>
        </is>
      </c>
      <c r="AEL53" s="24" t="n">
        <v>1</v>
      </c>
      <c r="AEM53" s="24" t="n">
        <v>1</v>
      </c>
      <c r="AEN53" s="24" t="n">
        <v>1</v>
      </c>
      <c r="AEO53" s="24" t="n">
        <v>0</v>
      </c>
      <c r="AEP53" s="24" t="n">
        <v>1</v>
      </c>
      <c r="AEQ53" s="24" t="n">
        <v>0</v>
      </c>
      <c r="AER53" s="24" t="n">
        <v>1</v>
      </c>
      <c r="AES53" s="24" t="n">
        <v>0</v>
      </c>
      <c r="AET53" s="24" t="n">
        <v>0</v>
      </c>
      <c r="AEU53" s="24" t="n">
        <v>0</v>
      </c>
      <c r="AEV53" s="24" t="n">
        <v>1</v>
      </c>
      <c r="AEW53" s="24" t="n">
        <v>0</v>
      </c>
      <c r="AEX53" s="23" t="n"/>
      <c r="AEY53" s="23" t="inlineStr">
        <is>
          <t>Didukung oleh pihak lain atau ada subsidi</t>
        </is>
      </c>
      <c r="AEZ53" s="23" t="n"/>
      <c r="AFA53" s="23" t="inlineStr">
        <is>
          <t>Yayasan Rumah Energi (YRE)</t>
        </is>
      </c>
      <c r="AFB53" s="23" t="n"/>
      <c r="AFC53" s="23" t="inlineStr">
        <is>
          <t>1000634508-11_29_46.heic</t>
        </is>
      </c>
      <c r="AFD53" s="25" t="inlineStr">
        <is>
          <t>https://kf.kobotoolbox.org/api/v2/assets/avstPQqLr3Ab3ZdcVTXZ6f/data/675190100/attachments/attZVrg3TK4FTEYj2ZdQANtX/</t>
        </is>
      </c>
      <c r="AFE53" s="23" t="inlineStr">
        <is>
          <t>1000634502-11_30_22.heic</t>
        </is>
      </c>
      <c r="AFF53" s="25" t="inlineStr">
        <is>
          <t>https://kf.kobotoolbox.org/api/v2/assets/avstPQqLr3Ab3ZdcVTXZ6f/data/675190100/attachments/attStec4tjeJyyXvGCsPQNT4/</t>
        </is>
      </c>
      <c r="AFG53" s="23" t="inlineStr">
        <is>
          <t>febriihasanah</t>
        </is>
      </c>
      <c r="AFH53" s="23" t="n"/>
      <c r="AFI53" s="23" t="inlineStr">
        <is>
          <t>Pada bagian A11, ybs juga mengalami kerusakan teknis pada kompor dan lampu. Namun pada kuesioner tidak bisa dipilih sehingga hanya dipilih tidak ada ternak. Selain itu, biogas masih menghasilkan gas karena dome-nya dialihfungsikan menjadi septictank, namun keluarga ybs enggan menggunakan biogas dengan alasan jijik gasnya berasal dari kotoran manusia. Menurut prngakuan ybs, tidak ada aroma kurang sedap jika ia melakukan uji tes gas hasil kotoran manusia.</t>
        </is>
      </c>
      <c r="AFJ53" s="23" t="n"/>
      <c r="AFK53" s="23" t="n"/>
      <c r="AFL53" s="23" t="n"/>
      <c r="AFM53" s="23" t="n"/>
      <c r="AFN53" s="23" t="n"/>
      <c r="AFO53" s="23" t="n"/>
      <c r="AFP53" s="23" t="n"/>
      <c r="AFQ53" s="23" t="n"/>
      <c r="AFR53" s="23" t="n"/>
      <c r="AFS53" s="23" t="n"/>
      <c r="AFT53" s="23" t="n"/>
      <c r="AFU53" s="23" t="n"/>
      <c r="AFV53" s="23" t="n"/>
      <c r="AFW53" s="23" t="n"/>
      <c r="AFX53" s="23" t="n"/>
      <c r="AFY53" s="23" t="n"/>
      <c r="AFZ53" s="23" t="n"/>
      <c r="AGA53" s="23" t="n"/>
      <c r="AGB53" s="23" t="n"/>
      <c r="AGC53" s="23" t="n"/>
      <c r="AGD53" s="23" t="n"/>
      <c r="AGE53" s="23" t="n"/>
      <c r="AGF53" s="23" t="n"/>
      <c r="AGG53" s="23" t="n"/>
      <c r="AGH53" s="23" t="n"/>
      <c r="AGI53" s="23" t="n"/>
      <c r="AGJ53" s="23" t="n"/>
      <c r="AGK53" s="23" t="n"/>
      <c r="AGL53" s="23" t="n"/>
      <c r="AGM53" s="23" t="n"/>
      <c r="AGN53" s="23" t="n"/>
      <c r="AGO53" s="23" t="n"/>
      <c r="AGP53" s="23" t="n"/>
      <c r="AGQ53" s="23" t="n"/>
      <c r="AGR53" s="23" t="n"/>
      <c r="AGS53" s="23" t="n"/>
      <c r="AGT53" s="23" t="n"/>
      <c r="AGU53" s="23" t="n"/>
      <c r="AGV53" s="23" t="n"/>
      <c r="AGW53" s="23" t="n"/>
      <c r="AGX53" s="23" t="n"/>
      <c r="AGY53" s="23" t="n"/>
      <c r="AGZ53" s="23" t="n"/>
      <c r="AHA53" s="23" t="n"/>
      <c r="AHB53" s="23" t="n"/>
      <c r="AHC53" s="23" t="n"/>
      <c r="AHD53" s="23" t="n"/>
      <c r="AHE53" s="23" t="n"/>
      <c r="AHF53" s="23" t="n"/>
      <c r="AHG53" s="23" t="n"/>
      <c r="AHH53" s="23" t="n"/>
      <c r="AHI53" s="23" t="n"/>
      <c r="AHJ53" s="23" t="n"/>
      <c r="AHK53" s="23" t="n"/>
      <c r="AHL53" s="23" t="n"/>
      <c r="AHM53" s="23" t="n"/>
      <c r="AHN53" s="23" t="n"/>
      <c r="AHO53" s="23" t="n"/>
      <c r="AHP53" s="23" t="n"/>
      <c r="AHQ53" s="23" t="n"/>
      <c r="AHR53" s="23" t="n"/>
      <c r="AHS53" s="23" t="n"/>
      <c r="AHT53" s="23" t="n"/>
      <c r="AHU53" s="23" t="n"/>
      <c r="AHV53" s="23" t="n"/>
      <c r="AHW53" s="23" t="n"/>
      <c r="AHX53" s="23" t="n"/>
      <c r="AHY53" s="23" t="n"/>
      <c r="AHZ53" s="23" t="n"/>
      <c r="AIA53" s="23" t="n"/>
      <c r="AIB53" s="23" t="n"/>
      <c r="AIC53" s="23" t="n"/>
      <c r="AID53" s="23" t="n"/>
      <c r="AIE53" s="23" t="n"/>
      <c r="AIF53" s="23" t="n"/>
      <c r="AIG53" s="23" t="n"/>
      <c r="AIH53" s="23" t="n"/>
      <c r="AII53" s="23" t="n"/>
      <c r="AIJ53" s="23" t="n"/>
      <c r="AIK53" s="23" t="n"/>
      <c r="AIL53" s="23" t="n"/>
      <c r="AIM53" s="23" t="n"/>
      <c r="AIN53" s="23" t="n"/>
      <c r="AIO53" s="23" t="n"/>
      <c r="AIP53" s="23" t="n"/>
      <c r="AIQ53" s="23" t="n"/>
      <c r="AIR53" s="23" t="n"/>
      <c r="AIS53" s="23" t="n"/>
      <c r="AIT53" s="23" t="n"/>
      <c r="AIU53" s="23" t="n"/>
      <c r="AIV53" s="23" t="n"/>
      <c r="AIW53" s="23" t="n"/>
      <c r="AIX53" s="23" t="n"/>
      <c r="AIY53" s="23" t="n"/>
      <c r="AIZ53" s="23" t="n"/>
      <c r="AJA53" s="23" t="n"/>
      <c r="AJB53" s="23" t="n"/>
      <c r="AJC53" s="23" t="n"/>
      <c r="AJD53" s="23" t="n"/>
      <c r="AJE53" s="23" t="n"/>
      <c r="AJF53" s="23" t="n"/>
      <c r="AJG53" s="23" t="n"/>
      <c r="AJH53" s="23" t="n"/>
      <c r="AJI53" s="23" t="n"/>
      <c r="AJJ53" s="23" t="n"/>
      <c r="AJK53" s="23" t="n"/>
      <c r="AJL53" s="23" t="n"/>
      <c r="AJM53" s="23" t="n"/>
      <c r="AJN53" s="23" t="n"/>
      <c r="AJO53" s="23" t="n"/>
      <c r="AJP53" s="23" t="n"/>
      <c r="AJQ53" s="23" t="n"/>
      <c r="AJR53" s="23" t="n"/>
      <c r="AJS53" s="23" t="n"/>
      <c r="AJT53" s="23" t="n"/>
      <c r="AJU53" s="23" t="n"/>
      <c r="AJV53" s="23" t="n"/>
      <c r="AJW53" s="23" t="n"/>
      <c r="AJX53" s="23" t="n"/>
      <c r="AJY53" s="23" t="n"/>
      <c r="AJZ53" s="23" t="n"/>
      <c r="AKA53" s="23" t="n"/>
      <c r="AKB53" s="23" t="n"/>
      <c r="AKC53" s="23" t="n"/>
      <c r="AKD53" s="23" t="n"/>
      <c r="AKE53" s="23" t="n"/>
      <c r="AKF53" s="23" t="n"/>
      <c r="AKG53" s="23" t="n"/>
      <c r="AKH53" s="23" t="n"/>
      <c r="AKI53" s="23" t="n"/>
      <c r="AKJ53" s="23" t="n"/>
      <c r="AKK53" s="23" t="n"/>
      <c r="AKL53" s="23" t="n"/>
      <c r="AKM53" s="23" t="n"/>
      <c r="AKN53" s="23" t="n"/>
      <c r="AKO53" s="23" t="n"/>
      <c r="AKP53" s="23" t="n"/>
      <c r="AKQ53" s="23" t="n"/>
      <c r="AKR53" s="23" t="n"/>
      <c r="AKS53" s="23" t="n"/>
      <c r="AKT53" s="23" t="n"/>
      <c r="AKU53" s="23" t="n"/>
      <c r="AKV53" s="23" t="n"/>
      <c r="AKW53" s="23" t="n"/>
      <c r="AKX53" s="23" t="n"/>
      <c r="AKY53" s="23" t="n"/>
      <c r="AKZ53" s="23" t="n"/>
      <c r="ALA53" s="23" t="n"/>
      <c r="ALB53" s="23" t="n"/>
      <c r="ALC53" s="23" t="n"/>
      <c r="ALD53" s="23" t="n"/>
      <c r="ALE53" s="23" t="n"/>
      <c r="ALF53" s="23" t="n"/>
      <c r="ALG53" s="23" t="n"/>
      <c r="ALH53" s="23" t="n"/>
      <c r="ALI53" s="23" t="n"/>
      <c r="ALJ53" s="23" t="n"/>
      <c r="ALK53" s="23" t="n"/>
      <c r="ALL53" s="23" t="n"/>
      <c r="ALM53" s="23" t="n"/>
      <c r="ALN53" s="23" t="n"/>
      <c r="ALO53" s="23" t="n"/>
      <c r="ALP53" s="23" t="n"/>
      <c r="ALQ53" s="23" t="n"/>
      <c r="ALR53" s="23" t="n"/>
      <c r="ALS53" s="23" t="n"/>
      <c r="ALT53" s="23" t="n"/>
      <c r="ALU53" s="23" t="n"/>
      <c r="ALV53" s="23" t="n"/>
      <c r="ALW53" s="23" t="n"/>
      <c r="ALX53" s="23" t="n"/>
      <c r="ALY53" s="23" t="n"/>
      <c r="ALZ53" s="23" t="n"/>
      <c r="AMA53" s="23" t="n"/>
      <c r="AMB53" s="23" t="n"/>
      <c r="AMC53" s="23" t="n"/>
      <c r="AMD53" s="23" t="n"/>
      <c r="AME53" s="23" t="n"/>
      <c r="AMF53" s="23" t="n"/>
      <c r="AMG53" s="23" t="n"/>
      <c r="AMH53" s="23" t="n"/>
      <c r="AMI53" s="23" t="n"/>
      <c r="AMJ53" s="23" t="n"/>
      <c r="AMK53" s="23" t="n"/>
      <c r="AML53" s="23" t="n"/>
      <c r="AMM53" s="23" t="n"/>
      <c r="AMN53" s="23" t="n"/>
      <c r="AMO53" s="23" t="n"/>
      <c r="AMP53" s="23" t="n"/>
      <c r="AMQ53" s="23" t="n"/>
      <c r="AMR53" s="23" t="n"/>
      <c r="AMS53" s="23" t="n"/>
      <c r="AMT53" s="23" t="n"/>
      <c r="AMU53" s="23" t="n"/>
      <c r="AMV53" s="23" t="n"/>
      <c r="AMW53" s="23" t="n"/>
      <c r="AMX53" s="23" t="n"/>
      <c r="AMY53" s="23" t="n"/>
      <c r="AMZ53" s="23" t="n"/>
      <c r="ANA53" s="23" t="n"/>
      <c r="ANB53" s="23" t="n"/>
      <c r="ANC53" s="23" t="n"/>
      <c r="AND53" s="23" t="n"/>
      <c r="ANE53" s="23" t="n"/>
      <c r="ANF53" s="23" t="n"/>
      <c r="ANG53" s="23" t="n"/>
      <c r="ANH53" s="23" t="n"/>
      <c r="ANI53" s="23" t="n"/>
      <c r="ANJ53" s="23" t="n"/>
      <c r="ANK53" s="23" t="n"/>
      <c r="ANL53" s="23" t="n"/>
      <c r="ANM53" s="23" t="n"/>
      <c r="ANN53" s="23" t="n"/>
      <c r="ANO53" s="23" t="n"/>
      <c r="ANP53" s="23" t="n"/>
      <c r="ANQ53" s="23" t="n"/>
      <c r="ANR53" s="23" t="n"/>
      <c r="ANS53" s="23" t="n"/>
      <c r="ANT53" s="23" t="n"/>
      <c r="ANU53" s="23" t="n"/>
      <c r="ANV53" s="23" t="n"/>
      <c r="ANW53" s="23" t="n"/>
      <c r="ANX53" s="23" t="n"/>
      <c r="ANY53" s="23" t="n"/>
      <c r="ANZ53" s="23" t="n"/>
      <c r="AOA53" s="23" t="n"/>
      <c r="AOB53" s="23" t="n"/>
      <c r="AOC53" s="23" t="n"/>
      <c r="AOD53" s="23" t="n"/>
      <c r="AOE53" s="23" t="n"/>
      <c r="AOF53" s="23" t="n"/>
      <c r="AOG53" s="23" t="n"/>
      <c r="AOH53" s="23" t="n"/>
      <c r="AOI53" s="23" t="n"/>
      <c r="AOJ53" s="23" t="n"/>
      <c r="AOK53" s="23" t="n"/>
      <c r="AOL53" s="23" t="n"/>
      <c r="AOM53" s="23" t="n"/>
      <c r="AON53" s="23" t="n"/>
      <c r="AOO53" s="23" t="n"/>
      <c r="AOP53" s="23" t="n"/>
      <c r="AOQ53" s="23" t="n"/>
      <c r="AOR53" s="23" t="n"/>
      <c r="AOS53" s="23" t="n"/>
      <c r="AOT53" s="23" t="n"/>
      <c r="AOU53" s="23" t="n"/>
      <c r="AOV53" s="23" t="n"/>
      <c r="AOW53" s="23" t="n"/>
      <c r="AOX53" s="23" t="n"/>
      <c r="AOY53" s="23" t="n"/>
      <c r="AOZ53" s="23" t="n"/>
      <c r="APA53" s="23" t="n"/>
      <c r="APB53" s="23" t="n"/>
      <c r="APC53" s="23" t="n"/>
      <c r="APD53" s="23" t="n"/>
      <c r="APE53" s="23" t="n"/>
      <c r="APF53" s="23" t="n"/>
      <c r="APG53" s="23" t="n"/>
      <c r="APH53" s="23" t="n"/>
      <c r="API53" s="23" t="n"/>
      <c r="APJ53" s="23" t="n"/>
      <c r="APK53" s="23" t="n"/>
      <c r="APL53" s="23" t="n"/>
      <c r="APM53" s="23" t="n"/>
      <c r="APN53" s="23" t="n"/>
      <c r="APO53" s="23" t="n"/>
      <c r="APP53" s="23" t="n"/>
      <c r="APQ53" s="23" t="n"/>
      <c r="APR53" s="23" t="n"/>
      <c r="APS53" s="23" t="n"/>
      <c r="APT53" s="23" t="n"/>
      <c r="APU53" s="23" t="n"/>
      <c r="APV53" s="23" t="n"/>
      <c r="APW53" s="23" t="n"/>
      <c r="APX53" s="23" t="n"/>
      <c r="APY53" s="23" t="n"/>
      <c r="APZ53" s="23" t="n"/>
      <c r="AQA53" s="23" t="n"/>
      <c r="AQB53" s="23" t="n"/>
      <c r="AQC53" s="23" t="n"/>
      <c r="AQD53" s="23" t="n"/>
      <c r="AQE53" s="23" t="n"/>
      <c r="AQF53" s="23" t="n"/>
      <c r="AQG53" s="23" t="n"/>
      <c r="AQH53" s="23" t="n"/>
      <c r="AQI53" s="23" t="n"/>
      <c r="AQJ53" s="23" t="n"/>
      <c r="AQK53" s="23" t="n"/>
      <c r="AQL53" s="23" t="n"/>
      <c r="AQM53" s="23" t="n"/>
      <c r="AQN53" s="23" t="n"/>
      <c r="AQO53" s="23" t="n"/>
      <c r="AQP53" s="23" t="n"/>
      <c r="AQQ53" s="23" t="n"/>
      <c r="AQR53" s="23" t="n"/>
      <c r="AQS53" s="23" t="n"/>
      <c r="AQT53" s="23" t="n"/>
      <c r="AQU53" s="23" t="n"/>
      <c r="AQV53" s="23" t="n"/>
      <c r="AQW53" s="23" t="n"/>
      <c r="AQX53" s="23" t="n"/>
      <c r="AQY53" s="23" t="n"/>
      <c r="AQZ53" s="23" t="n"/>
      <c r="ARA53" s="23" t="n"/>
      <c r="ARB53" s="23" t="n"/>
      <c r="ARC53" s="23" t="n"/>
      <c r="ARD53" s="23" t="n"/>
      <c r="ARE53" s="23" t="n"/>
      <c r="ARF53" s="23" t="n"/>
      <c r="ARG53" s="23" t="n"/>
      <c r="ARH53" s="23" t="n"/>
      <c r="ARI53" s="23" t="n"/>
      <c r="ARJ53" s="23" t="n"/>
      <c r="ARK53" s="23" t="n"/>
      <c r="ARL53" s="23" t="n"/>
      <c r="ARM53" s="23" t="n"/>
      <c r="ARN53" s="23" t="n"/>
      <c r="ARO53" s="23" t="n"/>
      <c r="ARP53" s="23" t="n"/>
      <c r="ARQ53" s="23" t="n"/>
      <c r="ARR53" s="23" t="n"/>
      <c r="ARS53" s="23" t="n"/>
      <c r="ART53" s="23" t="n"/>
      <c r="ARU53" s="23" t="n"/>
      <c r="ARV53" s="23" t="n"/>
      <c r="ARW53" s="23" t="n"/>
      <c r="ARX53" s="23" t="n"/>
      <c r="ARY53" s="23" t="n"/>
      <c r="ARZ53" s="23" t="n"/>
      <c r="ASA53" s="23" t="n"/>
      <c r="ASB53" s="23" t="n"/>
      <c r="ASC53" s="23" t="n"/>
      <c r="ASD53" s="23" t="n"/>
      <c r="ASE53" s="23" t="n"/>
      <c r="ASF53" s="23" t="n"/>
      <c r="ASG53" s="23" t="n"/>
      <c r="ASH53" s="23" t="n"/>
      <c r="ASI53" s="23" t="n"/>
      <c r="ASJ53" s="23" t="n"/>
      <c r="ASK53" s="23" t="n"/>
      <c r="ASL53" s="23" t="n"/>
      <c r="ASM53" s="23" t="n"/>
      <c r="ASN53" s="23" t="n"/>
      <c r="ASO53" s="23" t="n"/>
      <c r="ASP53" s="23" t="n"/>
      <c r="ASQ53" s="23" t="n"/>
      <c r="ASR53" s="23" t="n"/>
      <c r="ASS53" s="23" t="n"/>
      <c r="AST53" s="23" t="n"/>
      <c r="ASU53" s="23" t="n"/>
      <c r="ASV53" s="23" t="n"/>
      <c r="ASW53" s="23" t="n"/>
      <c r="ASX53" s="23" t="n"/>
      <c r="ASY53" s="23" t="n"/>
      <c r="ASZ53" s="23" t="n"/>
      <c r="ATA53" s="23" t="n"/>
      <c r="ATB53" s="23" t="n"/>
      <c r="ATC53" s="23" t="n"/>
      <c r="ATD53" s="23" t="n"/>
      <c r="ATE53" s="23" t="n"/>
      <c r="ATF53" s="23" t="n"/>
      <c r="ATG53" s="23" t="n"/>
      <c r="ATH53" s="23" t="n"/>
      <c r="ATI53" s="23" t="n"/>
      <c r="ATJ53" s="23" t="n"/>
      <c r="ATK53" s="23" t="n"/>
      <c r="ATL53" s="23" t="n"/>
      <c r="ATM53" s="23" t="n"/>
      <c r="ATN53" s="23" t="n"/>
      <c r="ATO53" s="23" t="n"/>
      <c r="ATP53" s="23" t="n"/>
      <c r="ATQ53" s="23" t="n"/>
      <c r="ATR53" s="23" t="n"/>
      <c r="ATS53" s="23" t="n"/>
      <c r="ATT53" s="23" t="n"/>
      <c r="ATU53" s="23" t="n"/>
      <c r="ATV53" s="23" t="n"/>
      <c r="ATW53" s="23" t="n"/>
      <c r="ATX53" s="23" t="n"/>
      <c r="ATY53" s="23" t="n"/>
      <c r="ATZ53" s="23" t="n"/>
      <c r="AUA53" s="23" t="n"/>
      <c r="AUB53" s="23" t="n"/>
      <c r="AUC53" s="23" t="n"/>
      <c r="AUD53" s="23" t="n"/>
      <c r="AUE53" s="23" t="n"/>
      <c r="AUF53" s="23" t="n"/>
      <c r="AUG53" s="23" t="n"/>
      <c r="AUH53" s="23" t="n"/>
      <c r="AUI53" s="23" t="n"/>
      <c r="AUJ53" s="23" t="n"/>
      <c r="AUK53" s="23" t="n"/>
      <c r="AUL53" s="23" t="n"/>
      <c r="AUM53" s="23" t="n"/>
      <c r="AUN53" s="23" t="n"/>
      <c r="AUO53" s="23" t="n"/>
      <c r="AUP53" s="23" t="n"/>
      <c r="AUQ53" s="23" t="n"/>
      <c r="AUR53" s="23" t="n"/>
      <c r="AUS53" s="23" t="n"/>
      <c r="AUT53" s="23" t="n"/>
      <c r="AUU53" s="23" t="n"/>
      <c r="AUV53" s="23" t="n"/>
      <c r="AUW53" s="23" t="n"/>
      <c r="AUX53" s="23" t="n"/>
      <c r="AUY53" s="23" t="n"/>
      <c r="AUZ53" s="23" t="n"/>
      <c r="AVA53" s="23" t="n"/>
      <c r="AVB53" s="23" t="n"/>
      <c r="AVC53" s="23" t="n"/>
      <c r="AVD53" s="23" t="n"/>
      <c r="AVE53" s="23" t="n"/>
      <c r="AVF53" s="23" t="n"/>
      <c r="AVG53" s="23" t="n"/>
      <c r="AVH53" s="23" t="n"/>
      <c r="AVI53" s="23" t="n"/>
      <c r="AVJ53" s="23" t="n"/>
      <c r="AVK53" s="23" t="n"/>
      <c r="AVL53" s="23" t="n"/>
      <c r="AVM53" s="23" t="n"/>
      <c r="AVN53" s="23" t="n"/>
      <c r="AVO53" s="23" t="n"/>
      <c r="AVP53" s="23" t="n"/>
      <c r="AVQ53" s="23" t="n"/>
      <c r="AVR53" s="23" t="n"/>
      <c r="AVS53" s="23" t="n"/>
      <c r="AVT53" s="23" t="n"/>
      <c r="AVU53" s="23" t="n"/>
      <c r="AVV53" s="23" t="n"/>
      <c r="AVW53" s="23" t="n"/>
      <c r="AVX53" s="23" t="n"/>
      <c r="AVY53" s="23" t="n"/>
      <c r="AVZ53" s="23" t="n"/>
      <c r="AWA53" s="24" t="n">
        <v>675190100</v>
      </c>
      <c r="AWB53" s="23" t="inlineStr">
        <is>
          <t>74fb9871-6920-49bf-88b9-57ea2b1e5218</t>
        </is>
      </c>
      <c r="AWC53" s="22" t="n">
        <v>46072</v>
      </c>
      <c r="AWD53" s="23" t="n"/>
      <c r="AWE53" s="23" t="n"/>
      <c r="AWF53" s="23" t="inlineStr">
        <is>
          <t>submitted_via_web</t>
        </is>
      </c>
      <c r="AWG53" s="23" t="n"/>
      <c r="AWH53" s="23" t="inlineStr">
        <is>
          <t>vyNMZfRj9dojjrwxZxh2FZ</t>
        </is>
      </c>
      <c r="AWI53" s="23" t="n"/>
      <c r="AWJ53" s="23" t="inlineStr">
        <is>
          <t>uuid:74fb9871-6920-49bf-88b9-57ea2b1e5218</t>
        </is>
      </c>
      <c r="AWK53" s="24" t="n">
        <v>366</v>
      </c>
      <c r="AWL53" s="23" t="inlineStr">
        <is>
          <t>BTP0098</t>
        </is>
      </c>
      <c r="AWM53" s="24" t="n">
        <v>0</v>
      </c>
      <c r="AWN53" s="23" t="inlineStr">
        <is>
          <t>Year of Use valid, no validation needed</t>
        </is>
      </c>
      <c r="AWO53" s="44" t="b">
        <v>1</v>
      </c>
      <c r="AWP53" s="44" t="b">
        <v>1</v>
      </c>
      <c r="AWQ53" s="44" t="b">
        <v>1</v>
      </c>
      <c r="AWR53" s="44" t="b">
        <v>1</v>
      </c>
      <c r="AWS53" s="44" t="b">
        <v>1</v>
      </c>
      <c r="AWT53" s="44" t="b">
        <v>1</v>
      </c>
      <c r="AWU53" s="23" t="n"/>
      <c r="AWV53" s="24" t="n">
        <v>11</v>
      </c>
      <c r="AWW53" s="23" t="n"/>
      <c r="AWX53" s="23" t="n"/>
      <c r="AWY53" s="23" t="n"/>
      <c r="AWZ53" s="23" t="n"/>
    </row>
    <row r="54">
      <c r="A54" s="6" t="n">
        <v>46067</v>
      </c>
      <c r="B54" s="6" t="n">
        <v>46083</v>
      </c>
      <c r="C54" s="34" t="inlineStr">
        <is>
          <t>Febri Hasanah</t>
        </is>
      </c>
      <c r="D54" s="34" t="inlineStr">
        <is>
          <t>Jamaluddihln Dg Tayang</t>
        </is>
      </c>
      <c r="E54" s="8">
        <f>+620</f>
        <v/>
      </c>
      <c r="F54" s="48" t="inlineStr">
        <is>
          <t>-5.342601 119.488827 76.5 5.415999889373779</t>
        </is>
      </c>
      <c r="G54" s="8" t="n">
        <v>-5.342601</v>
      </c>
      <c r="H54" s="8" t="n">
        <v>119.488827</v>
      </c>
      <c r="I54" s="8" t="n">
        <v>76.5</v>
      </c>
      <c r="J54" s="8" t="n">
        <v>5.415999889</v>
      </c>
      <c r="K54" s="8" t="n">
        <v>0</v>
      </c>
      <c r="L54" s="48" t="inlineStr">
        <is>
          <t>-5.340415 119.491775 74.75495144072079 3.7899999618530273</t>
        </is>
      </c>
      <c r="M54" s="8" t="n">
        <v>-5.340415</v>
      </c>
      <c r="N54" s="8" t="n">
        <v>119.491775</v>
      </c>
      <c r="O54" s="8" t="n">
        <v>74.75495144</v>
      </c>
      <c r="P54" s="8" t="n">
        <v>3.789999962</v>
      </c>
      <c r="Q54" s="8" t="n">
        <v>0</v>
      </c>
      <c r="R54" s="48" t="inlineStr">
        <is>
          <t>Sulawesi Selatan</t>
        </is>
      </c>
      <c r="S54" s="8" t="n">
        <v>0</v>
      </c>
      <c r="T54" s="8" t="n">
        <v>0</v>
      </c>
      <c r="U54" s="8" t="n">
        <v>0</v>
      </c>
      <c r="V54" s="8" t="n">
        <v>0</v>
      </c>
      <c r="W54" s="8" t="n">
        <v>0</v>
      </c>
      <c r="X54" s="8" t="n">
        <v>0</v>
      </c>
      <c r="Y54" s="8" t="n">
        <v>0</v>
      </c>
      <c r="Z54" s="8" t="n">
        <v>0</v>
      </c>
      <c r="AA54" s="8" t="n">
        <v>0</v>
      </c>
      <c r="AB54" s="8" t="n">
        <v>1</v>
      </c>
      <c r="AC54" s="48" t="inlineStr">
        <is>
          <t>Takalar</t>
        </is>
      </c>
      <c r="AD54" s="48" t="inlineStr">
        <is>
          <t>Polombangkeng Utara</t>
        </is>
      </c>
      <c r="AE54" s="48" t="inlineStr">
        <is>
          <t>Parang Luara</t>
        </is>
      </c>
      <c r="AF54" s="48" t="inlineStr">
        <is>
          <t>UD BONTOMARANNU</t>
        </is>
      </c>
      <c r="AG54" s="48" t="inlineStr">
        <is>
          <t>BTP0293</t>
        </is>
      </c>
      <c r="AH54" s="8" t="n">
        <v>11</v>
      </c>
      <c r="AI54" s="48" t="inlineStr">
        <is>
          <t>VPA1</t>
        </is>
      </c>
      <c r="AJ54" s="48" t="inlineStr">
        <is>
          <t>Tidak aktif</t>
        </is>
      </c>
      <c r="AK54" s="8" t="n">
        <v>55</v>
      </c>
      <c r="AL54" s="48" t="inlineStr">
        <is>
          <t>Laki-laki</t>
        </is>
      </c>
      <c r="AM54" s="48" t="inlineStr">
        <is>
          <t>Sudah menikah</t>
        </is>
      </c>
      <c r="AN54" s="48" t="inlineStr">
        <is>
          <t>SMA/Sederajat</t>
        </is>
      </c>
      <c r="AO54" s="48" t="inlineStr">
        <is>
          <t>Petani</t>
        </is>
      </c>
      <c r="AP54" s="8" t="n">
        <v>1</v>
      </c>
      <c r="AQ54" s="8" t="n">
        <v>0</v>
      </c>
      <c r="AR54" s="8" t="n">
        <v>0</v>
      </c>
      <c r="AS54" s="8" t="n">
        <v>0</v>
      </c>
      <c r="AT54" s="8" t="n">
        <v>0</v>
      </c>
      <c r="AU54" s="8" t="n">
        <v>0</v>
      </c>
      <c r="AV54" s="8" t="n">
        <v>0</v>
      </c>
      <c r="AW54" s="8" t="n">
        <v>0</v>
      </c>
      <c r="AX54" s="48" t="n"/>
      <c r="AY54" s="48" t="inlineStr">
        <is>
          <t>Tidak ada</t>
        </is>
      </c>
      <c r="AZ54" s="8" t="n">
        <v>0</v>
      </c>
      <c r="BA54" s="8" t="n">
        <v>0</v>
      </c>
      <c r="BB54" s="8" t="n">
        <v>0</v>
      </c>
      <c r="BC54" s="8" t="n">
        <v>0</v>
      </c>
      <c r="BD54" s="8" t="n">
        <v>0</v>
      </c>
      <c r="BE54" s="8" t="n">
        <v>0</v>
      </c>
      <c r="BF54" s="8" t="n">
        <v>0</v>
      </c>
      <c r="BG54" s="8" t="n">
        <v>1</v>
      </c>
      <c r="BH54" s="11" t="n"/>
      <c r="BI54" s="48" t="inlineStr">
        <is>
          <t>Rp2.500.000 - Rp3.500.000</t>
        </is>
      </c>
      <c r="BJ54" s="8" t="n">
        <v>1</v>
      </c>
      <c r="BK54" s="8" t="n">
        <v>2</v>
      </c>
      <c r="BL54" s="8" t="n">
        <v>0</v>
      </c>
      <c r="BM54" s="8" t="n">
        <v>0</v>
      </c>
      <c r="BN54" s="48" t="inlineStr">
        <is>
          <t>Milik sendiri</t>
        </is>
      </c>
      <c r="BO54" s="48" t="inlineStr">
        <is>
          <t>Permanen (dinding bata dan semen)</t>
        </is>
      </c>
      <c r="BP54" s="8" t="n">
        <v>1</v>
      </c>
      <c r="BQ54" s="8" t="n">
        <v>0</v>
      </c>
      <c r="BR54" s="8" t="n">
        <v>0</v>
      </c>
      <c r="BS54" s="8" t="n">
        <v>0</v>
      </c>
      <c r="BT54" s="8" t="n">
        <v>0</v>
      </c>
      <c r="BU54" s="48" t="n"/>
      <c r="BV54" s="48" t="inlineStr">
        <is>
          <t>Tanah</t>
        </is>
      </c>
      <c r="BW54" s="8" t="n">
        <v>0</v>
      </c>
      <c r="BX54" s="8" t="n">
        <v>0</v>
      </c>
      <c r="BY54" s="8" t="n">
        <v>0</v>
      </c>
      <c r="BZ54" s="8" t="n">
        <v>1</v>
      </c>
      <c r="CA54" s="8" t="n">
        <v>0</v>
      </c>
      <c r="CB54" s="48" t="n"/>
      <c r="CC54" s="48" t="inlineStr">
        <is>
          <t>Seng</t>
        </is>
      </c>
      <c r="CD54" s="8" t="n">
        <v>0</v>
      </c>
      <c r="CE54" s="8" t="n">
        <v>0</v>
      </c>
      <c r="CF54" s="8" t="n">
        <v>0</v>
      </c>
      <c r="CG54" s="8" t="n">
        <v>0</v>
      </c>
      <c r="CH54" s="8" t="n">
        <v>1</v>
      </c>
      <c r="CI54" s="8" t="n">
        <v>0</v>
      </c>
      <c r="CJ54" s="8" t="n">
        <v>0</v>
      </c>
      <c r="CK54" s="48" t="n"/>
      <c r="CL54" s="48" t="inlineStr">
        <is>
          <t>Ya</t>
        </is>
      </c>
      <c r="CM54" s="8" t="n">
        <v>11</v>
      </c>
      <c r="CN54" s="48" t="inlineStr">
        <is>
          <t>Fixed-Dome (Kubah Tetap)</t>
        </is>
      </c>
      <c r="CO54" s="48" t="inlineStr">
        <is>
          <t>4 m³ (2-3 ekor sapi, ±3 jam memasak/hari, ±30 kg slurry/hari)</t>
        </is>
      </c>
      <c r="CP54" s="48" t="inlineStr">
        <is>
          <t>Lainnya</t>
        </is>
      </c>
      <c r="CQ54" s="8" t="n">
        <v>0</v>
      </c>
      <c r="CR54" s="8" t="n">
        <v>0</v>
      </c>
      <c r="CS54" s="8" t="n">
        <v>0</v>
      </c>
      <c r="CT54" s="8" t="n">
        <v>0</v>
      </c>
      <c r="CU54" s="8" t="n">
        <v>0</v>
      </c>
      <c r="CV54" s="8" t="n">
        <v>0</v>
      </c>
      <c r="CW54" s="8" t="n">
        <v>0</v>
      </c>
      <c r="CX54" s="8" t="n">
        <v>1</v>
      </c>
      <c r="CY54" s="48" t="inlineStr">
        <is>
          <t>Anggota keluarga - laki-laki</t>
        </is>
      </c>
      <c r="CZ54" s="8" t="n">
        <v>1</v>
      </c>
      <c r="DA54" s="8" t="n">
        <v>0</v>
      </c>
      <c r="DB54" s="8" t="n">
        <v>0</v>
      </c>
      <c r="DC54" s="48" t="n"/>
      <c r="DD54" s="48" t="inlineStr">
        <is>
          <t>Anggota keluarga - laki-laki</t>
        </is>
      </c>
      <c r="DE54" s="8" t="n">
        <v>1</v>
      </c>
      <c r="DF54" s="8" t="n">
        <v>0</v>
      </c>
      <c r="DG54" s="8" t="n">
        <v>0</v>
      </c>
      <c r="DH54" s="8" t="n">
        <v>0</v>
      </c>
      <c r="DI54" s="48" t="n"/>
      <c r="DJ54" s="48" t="inlineStr">
        <is>
          <t>Anggota keluarga - laki-laki Lainnya</t>
        </is>
      </c>
      <c r="DK54" s="8" t="n">
        <v>1</v>
      </c>
      <c r="DL54" s="8" t="n">
        <v>0</v>
      </c>
      <c r="DM54" s="8" t="n">
        <v>0</v>
      </c>
      <c r="DN54" s="8" t="n">
        <v>1</v>
      </c>
      <c r="DO54" s="35" t="inlineStr">
        <is>
          <t>Usman dg Talli</t>
        </is>
      </c>
      <c r="DP54" s="48" t="inlineStr">
        <is>
          <t>Tidak berfungsi sama sekali</t>
        </is>
      </c>
      <c r="DQ54" s="48" t="inlineStr">
        <is>
          <t>&gt;1 tahun yang lalu</t>
        </is>
      </c>
      <c r="DR54" s="17" t="inlineStr">
        <is>
          <t>Masalah teknis (misalnya kerusakan pada komponen)</t>
        </is>
      </c>
      <c r="DS54" s="48" t="n"/>
      <c r="DT54" s="48" t="inlineStr">
        <is>
          <t>Kompor Lampu Reaktor biogas (penampung gas, digester, manhole, outlet, dan overflow)</t>
        </is>
      </c>
      <c r="DU54" s="8" t="n">
        <v>1</v>
      </c>
      <c r="DV54" s="8" t="n">
        <v>1</v>
      </c>
      <c r="DW54" s="8" t="n">
        <v>0</v>
      </c>
      <c r="DX54" s="8" t="n">
        <v>0</v>
      </c>
      <c r="DY54" s="8" t="n">
        <v>0</v>
      </c>
      <c r="DZ54" s="8" t="n">
        <v>0</v>
      </c>
      <c r="EA54" s="8" t="n">
        <v>0</v>
      </c>
      <c r="EB54" s="8" t="n">
        <v>0</v>
      </c>
      <c r="EC54" s="8" t="n">
        <v>0</v>
      </c>
      <c r="ED54" s="8" t="n">
        <v>1</v>
      </c>
      <c r="EE54" s="8" t="n">
        <v>0</v>
      </c>
      <c r="EF54" s="8" t="n">
        <v>0</v>
      </c>
      <c r="EG54" s="8" t="n">
        <v>0</v>
      </c>
      <c r="EH54" s="8" t="n">
        <v>0</v>
      </c>
      <c r="EI54" s="48" t="inlineStr">
        <is>
          <t>Tidak ada masalah</t>
        </is>
      </c>
      <c r="EJ54" s="8" t="n">
        <v>0</v>
      </c>
      <c r="EK54" s="8" t="n">
        <v>0</v>
      </c>
      <c r="EL54" s="8" t="n">
        <v>0</v>
      </c>
      <c r="EM54" s="8" t="n">
        <v>1</v>
      </c>
      <c r="EN54" s="8" t="n">
        <v>0</v>
      </c>
      <c r="EO54" s="48" t="n"/>
      <c r="EP54" s="48" t="inlineStr">
        <is>
          <t>Ya, cukup jelas dan mudah diikuti</t>
        </is>
      </c>
      <c r="EQ54" s="48" t="inlineStr">
        <is>
          <t>Bukan pelatihan</t>
        </is>
      </c>
      <c r="ER54" s="48" t="inlineStr">
        <is>
          <t>Lainnya</t>
        </is>
      </c>
      <c r="ES54" s="8" t="n">
        <v>0</v>
      </c>
      <c r="ET54" s="8" t="n">
        <v>0</v>
      </c>
      <c r="EU54" s="8" t="n">
        <v>0</v>
      </c>
      <c r="EV54" s="8" t="n">
        <v>1</v>
      </c>
      <c r="EW54" s="48" t="inlineStr">
        <is>
          <t>Usman dg Talli</t>
        </is>
      </c>
      <c r="EX54" s="48" t="inlineStr">
        <is>
          <t>Anggota keluarga - Laki-laki Anggota keluarga - Perempuan dewasa</t>
        </is>
      </c>
      <c r="EY54" s="8" t="n">
        <v>1</v>
      </c>
      <c r="EZ54" s="8" t="n">
        <v>1</v>
      </c>
      <c r="FA54" s="8" t="n">
        <v>0</v>
      </c>
      <c r="FB54" s="48" t="n"/>
      <c r="FC54" s="48" t="inlineStr">
        <is>
          <t>Setiap minggu</t>
        </is>
      </c>
      <c r="FD54" s="48" t="inlineStr">
        <is>
          <t>Rp 0,000</t>
        </is>
      </c>
      <c r="FE54" s="48" t="inlineStr">
        <is>
          <t>Mengetahui</t>
        </is>
      </c>
      <c r="FF54" s="48" t="inlineStr">
        <is>
          <t>Selalu (setiap hari)</t>
        </is>
      </c>
      <c r="FG54" s="48" t="inlineStr">
        <is>
          <t>Mengetahui</t>
        </is>
      </c>
      <c r="FH54" s="48" t="inlineStr">
        <is>
          <t>Sering (setiap minggu)</t>
        </is>
      </c>
      <c r="FI54" s="48" t="inlineStr">
        <is>
          <t>Mengetahui</t>
        </is>
      </c>
      <c r="FJ54" s="48" t="inlineStr">
        <is>
          <t>Selalu (setiap hari)</t>
        </is>
      </c>
      <c r="FK54" s="48" t="inlineStr">
        <is>
          <t>Mengetahui</t>
        </is>
      </c>
      <c r="FL54" s="48" t="inlineStr">
        <is>
          <t>Tidak pernah</t>
        </is>
      </c>
      <c r="FM54" s="48" t="inlineStr">
        <is>
          <t>Mengetahui</t>
        </is>
      </c>
      <c r="FN54" s="48" t="inlineStr">
        <is>
          <t>Jarang (setiap bulan atau lebih)</t>
        </is>
      </c>
      <c r="FO54" s="48" t="inlineStr">
        <is>
          <t>Mengetahui</t>
        </is>
      </c>
      <c r="FP54" s="48" t="inlineStr">
        <is>
          <t>Tidak pernah</t>
        </is>
      </c>
      <c r="FQ54" s="48" t="inlineStr">
        <is>
          <t>Mengetahui</t>
        </is>
      </c>
      <c r="FR54" s="48" t="inlineStr">
        <is>
          <t>Ya</t>
        </is>
      </c>
      <c r="FS54" s="48" t="inlineStr">
        <is>
          <t>Mengetahui</t>
        </is>
      </c>
      <c r="FT54" s="48" t="inlineStr">
        <is>
          <t>Ya, terkadang</t>
        </is>
      </c>
      <c r="FU54" s="48" t="inlineStr">
        <is>
          <t>Laki-laki dewasa</t>
        </is>
      </c>
      <c r="FV54" s="8" t="n">
        <v>1</v>
      </c>
      <c r="FW54" s="8" t="n">
        <v>0</v>
      </c>
      <c r="FX54" s="8" t="n">
        <v>0</v>
      </c>
      <c r="FY54" s="8" t="n">
        <v>0</v>
      </c>
      <c r="FZ54" s="48" t="inlineStr">
        <is>
          <t>Tidak memahami</t>
        </is>
      </c>
      <c r="GA54" s="35" t="n"/>
      <c r="GB54" s="12" t="n"/>
      <c r="GC54" s="12" t="n"/>
      <c r="GD54" s="12" t="n"/>
      <c r="GE54" s="12" t="n"/>
      <c r="GF54" s="48" t="inlineStr">
        <is>
          <t>Tidak paham</t>
        </is>
      </c>
      <c r="GG54" s="48" t="inlineStr">
        <is>
          <t>Tidak pernah</t>
        </is>
      </c>
      <c r="GH54" s="48" t="inlineStr">
        <is>
          <t>Ya</t>
        </is>
      </c>
      <c r="GI54" s="48" t="inlineStr">
        <is>
          <t>Tetangga Teman/keluarga</t>
        </is>
      </c>
      <c r="GJ54" s="8" t="n">
        <v>1</v>
      </c>
      <c r="GK54" s="8" t="n">
        <v>1</v>
      </c>
      <c r="GL54" s="8" t="n">
        <v>0</v>
      </c>
      <c r="GM54" s="8" t="n">
        <v>0</v>
      </c>
      <c r="GN54" s="48" t="n"/>
      <c r="GO54" s="8" t="n">
        <v>6</v>
      </c>
      <c r="GP54" s="48" t="inlineStr">
        <is>
          <t>Penuh (100%)</t>
        </is>
      </c>
      <c r="GQ54" s="48" t="inlineStr">
        <is>
          <t>LPG</t>
        </is>
      </c>
      <c r="GR54" s="8" t="n">
        <v>1</v>
      </c>
      <c r="GS54" s="8" t="n">
        <v>0</v>
      </c>
      <c r="GT54" s="8" t="n">
        <v>0</v>
      </c>
      <c r="GU54" s="8" t="n">
        <v>0</v>
      </c>
      <c r="GV54" s="8" t="n">
        <v>0</v>
      </c>
      <c r="GW54" s="8" t="n">
        <v>0</v>
      </c>
      <c r="GX54" s="8" t="n">
        <v>0</v>
      </c>
      <c r="GY54" s="48" t="n"/>
      <c r="GZ54" s="48" t="inlineStr">
        <is>
          <t>Tidak</t>
        </is>
      </c>
      <c r="HA54" s="48" t="n"/>
      <c r="HB54" s="48" t="n"/>
      <c r="HC54" s="48" t="n"/>
      <c r="HD54" s="48" t="n"/>
      <c r="HE54" s="8" t="n">
        <v>9</v>
      </c>
      <c r="HF54" s="8" t="n">
        <v>69000</v>
      </c>
      <c r="HG54" s="8" t="n">
        <v>0</v>
      </c>
      <c r="HH54" s="39" t="n">
        <v>0</v>
      </c>
      <c r="HI54" s="48" t="n"/>
      <c r="HJ54" s="48" t="n"/>
      <c r="HK54" s="48" t="n"/>
      <c r="HL54" s="48" t="n"/>
      <c r="HM54" s="48" t="n"/>
      <c r="HN54" s="48" t="n"/>
      <c r="HO54" s="48" t="n"/>
      <c r="HP54" s="48" t="n"/>
      <c r="HQ54" s="48" t="n"/>
      <c r="HR54" s="48" t="n"/>
      <c r="HS54" s="48" t="n"/>
      <c r="HT54" s="48" t="n"/>
      <c r="HU54" s="48" t="n"/>
      <c r="HV54" s="48" t="n"/>
      <c r="HW54" s="48" t="n"/>
      <c r="HX54" s="48" t="n"/>
      <c r="HY54" s="48" t="n"/>
      <c r="HZ54" s="48" t="n"/>
      <c r="IA54" s="8" t="n">
        <v>9</v>
      </c>
      <c r="IB54" s="48" t="n"/>
      <c r="IC54" s="48" t="n"/>
      <c r="ID54" s="48" t="n"/>
      <c r="IE54" s="48" t="n"/>
      <c r="IF54" s="48" t="n"/>
      <c r="IG54" s="48" t="n"/>
      <c r="IH54" s="48" t="n"/>
      <c r="II54" s="48" t="n"/>
      <c r="IJ54" s="48" t="n"/>
      <c r="IK54" s="48" t="inlineStr">
        <is>
          <t>15-30 kg</t>
        </is>
      </c>
      <c r="IL54" s="48" t="inlineStr">
        <is>
          <t>1-3 jam</t>
        </is>
      </c>
      <c r="IM54" s="48" t="inlineStr">
        <is>
          <t>Ya</t>
        </is>
      </c>
      <c r="IN54" s="48" t="inlineStr">
        <is>
          <t>Ya</t>
        </is>
      </c>
      <c r="IO54" s="48" t="inlineStr">
        <is>
          <t>Tidak ada perubahan</t>
        </is>
      </c>
      <c r="IP54" s="48" t="n"/>
      <c r="IQ54" s="48" t="inlineStr">
        <is>
          <t>Tidak pernah</t>
        </is>
      </c>
      <c r="IR54" s="48" t="n"/>
      <c r="IS54" s="48" t="n"/>
      <c r="IT54" s="48" t="n"/>
      <c r="IU54" s="48" t="n"/>
      <c r="IV54" s="48" t="n"/>
      <c r="IW54" s="48" t="n"/>
      <c r="IX54" s="48" t="n"/>
      <c r="IY54" s="48" t="n"/>
      <c r="IZ54" s="48" t="inlineStr">
        <is>
          <t>Tidak pernah</t>
        </is>
      </c>
      <c r="JA54" s="48" t="n"/>
      <c r="JB54" s="48" t="n"/>
      <c r="JC54" s="48" t="n"/>
      <c r="JD54" s="48" t="n"/>
      <c r="JE54" s="48" t="n"/>
      <c r="JF54" s="48" t="n"/>
      <c r="JG54" s="48" t="n"/>
      <c r="JH54" s="48" t="n"/>
      <c r="JI54" s="48" t="inlineStr">
        <is>
          <t>Tidak pernah</t>
        </is>
      </c>
      <c r="JJ54" s="48" t="n"/>
      <c r="JK54" s="48" t="n"/>
      <c r="JL54" s="48" t="n"/>
      <c r="JM54" s="48" t="n"/>
      <c r="JN54" s="48" t="n"/>
      <c r="JO54" s="48" t="n"/>
      <c r="JP54" s="48" t="n"/>
      <c r="JQ54" s="48" t="n"/>
      <c r="JR54" s="48" t="inlineStr">
        <is>
          <t>Tidak pernah</t>
        </is>
      </c>
      <c r="JS54" s="48" t="n"/>
      <c r="JT54" s="48" t="n"/>
      <c r="JU54" s="48" t="n"/>
      <c r="JV54" s="48" t="n"/>
      <c r="JW54" s="48" t="n"/>
      <c r="JX54" s="48" t="n"/>
      <c r="JY54" s="48" t="n"/>
      <c r="JZ54" s="48" t="n"/>
      <c r="KA54" s="48" t="inlineStr">
        <is>
          <t>Tidak pernah</t>
        </is>
      </c>
      <c r="KB54" s="48" t="n"/>
      <c r="KC54" s="48" t="n"/>
      <c r="KD54" s="48" t="n"/>
      <c r="KE54" s="48" t="n"/>
      <c r="KF54" s="48" t="n"/>
      <c r="KG54" s="48" t="n"/>
      <c r="KH54" s="48" t="n"/>
      <c r="KI54" s="48" t="n"/>
      <c r="KJ54" s="48" t="inlineStr">
        <is>
          <t>Tidak pernah</t>
        </is>
      </c>
      <c r="KK54" s="48" t="n"/>
      <c r="KL54" s="48" t="n"/>
      <c r="KM54" s="48" t="n"/>
      <c r="KN54" s="48" t="n"/>
      <c r="KO54" s="48" t="n"/>
      <c r="KP54" s="48" t="n"/>
      <c r="KQ54" s="48" t="n"/>
      <c r="KR54" s="48" t="n"/>
      <c r="KS54" s="48" t="inlineStr">
        <is>
          <t>Tidak ada perubahan</t>
        </is>
      </c>
      <c r="KT54" s="48" t="inlineStr">
        <is>
          <t>0-1 kali</t>
        </is>
      </c>
      <c r="KU54" s="48" t="inlineStr">
        <is>
          <t>0-1 kali</t>
        </is>
      </c>
      <c r="KV54" s="48" t="inlineStr">
        <is>
          <t>Tidak ada</t>
        </is>
      </c>
      <c r="KW54" s="8" t="n">
        <v>0</v>
      </c>
      <c r="KX54" s="8" t="n">
        <v>0</v>
      </c>
      <c r="KY54" s="8" t="n">
        <v>0</v>
      </c>
      <c r="KZ54" s="8" t="n">
        <v>1</v>
      </c>
      <c r="LA54" s="48" t="inlineStr">
        <is>
          <t>Tidak ada perubahan</t>
        </is>
      </c>
      <c r="LB54" s="48" t="inlineStr">
        <is>
          <t>Cukup membaik</t>
        </is>
      </c>
      <c r="LC54" s="8" t="n">
        <v>5</v>
      </c>
      <c r="LD54" s="8" t="n">
        <v>0</v>
      </c>
      <c r="LE54" s="8" t="n">
        <v>0</v>
      </c>
      <c r="LF54" s="8" t="n">
        <v>0</v>
      </c>
      <c r="LG54" s="48" t="inlineStr">
        <is>
          <t>Ya</t>
        </is>
      </c>
      <c r="LH54" s="8" t="n">
        <v>50000</v>
      </c>
      <c r="LI54" s="48" t="n"/>
      <c r="LJ54" s="48" t="inlineStr">
        <is>
          <t>Kebutuhan rumah tangga Pendidikan anggota keluarga</t>
        </is>
      </c>
      <c r="LK54" s="8" t="n">
        <v>0</v>
      </c>
      <c r="LL54" s="8" t="n">
        <v>0</v>
      </c>
      <c r="LM54" s="8" t="n">
        <v>0</v>
      </c>
      <c r="LN54" s="8" t="n">
        <v>0</v>
      </c>
      <c r="LO54" s="8" t="n">
        <v>1</v>
      </c>
      <c r="LP54" s="8" t="n">
        <v>1</v>
      </c>
      <c r="LQ54" s="8" t="n">
        <v>0</v>
      </c>
      <c r="LR54" s="11" t="n"/>
      <c r="LS54" s="8" t="n">
        <v>10</v>
      </c>
      <c r="LT54" s="8" t="n">
        <v>10</v>
      </c>
      <c r="LU54" s="8" t="n">
        <v>0</v>
      </c>
      <c r="LV54" s="8" t="n">
        <v>10</v>
      </c>
      <c r="LW54" s="8" t="n">
        <v>0</v>
      </c>
      <c r="LX54" s="8" t="n">
        <v>0</v>
      </c>
      <c r="LY54" s="8" t="n">
        <v>15</v>
      </c>
      <c r="LZ54" s="8" t="n">
        <v>0</v>
      </c>
      <c r="MA54" s="8" t="n">
        <v>0</v>
      </c>
      <c r="MB54" s="48" t="inlineStr">
        <is>
          <t>Tidak</t>
        </is>
      </c>
      <c r="MC54" s="8" t="n">
        <v>0</v>
      </c>
      <c r="MD54" s="8" t="n">
        <v>0</v>
      </c>
      <c r="ME54" s="8" t="n">
        <v>0</v>
      </c>
      <c r="MF54" s="8" t="n">
        <v>0</v>
      </c>
      <c r="MG54" s="8" t="n">
        <v>0</v>
      </c>
      <c r="MH54" s="8" t="n">
        <v>0</v>
      </c>
      <c r="MI54" s="48" t="n"/>
      <c r="MJ54" s="48" t="n"/>
      <c r="MK54" s="48" t="n"/>
      <c r="ML54" s="48" t="n"/>
      <c r="MM54" s="48" t="n"/>
      <c r="MN54" s="48" t="n"/>
      <c r="MO54" s="48" t="n"/>
      <c r="MP54" s="48" t="n"/>
      <c r="MQ54" s="48" t="n"/>
      <c r="MR54" s="17" t="inlineStr">
        <is>
          <t>Tidak ada waktu yang dihemat</t>
        </is>
      </c>
      <c r="MS54" s="48" t="n"/>
      <c r="MT54" s="48" t="inlineStr">
        <is>
          <t>Tidak ada waktu yang dihemat</t>
        </is>
      </c>
      <c r="MU54" s="48" t="inlineStr">
        <is>
          <t>Tidak</t>
        </is>
      </c>
      <c r="MV54" s="48" t="n"/>
      <c r="MW54" s="48" t="n"/>
      <c r="MX54" s="48" t="n"/>
      <c r="MY54" s="48" t="n"/>
      <c r="MZ54" s="48" t="n"/>
      <c r="NA54" s="48" t="n"/>
      <c r="NB54" s="48" t="n"/>
      <c r="NC54" s="48" t="n"/>
      <c r="ND54" s="48" t="n"/>
      <c r="NE54" s="48" t="n"/>
      <c r="NF54" s="48" t="n"/>
      <c r="NG54" s="48" t="n"/>
      <c r="NH54" s="48" t="n"/>
      <c r="NI54" s="48" t="n"/>
      <c r="NJ54" s="48" t="n"/>
      <c r="NK54" s="48" t="n"/>
      <c r="NL54" s="48" t="inlineStr">
        <is>
          <t>Tidak</t>
        </is>
      </c>
      <c r="NM54" s="48" t="inlineStr">
        <is>
          <t>100% dana hibah</t>
        </is>
      </c>
      <c r="NN54" s="17" t="inlineStr">
        <is>
          <t>0 (100% sumber pembiayaan dari hibah)</t>
        </is>
      </c>
      <c r="NO54" s="17" t="inlineStr">
        <is>
          <t>Lainnya</t>
        </is>
      </c>
      <c r="NP54" s="35" t="inlineStr">
        <is>
          <t>Usman dg Talli</t>
        </is>
      </c>
      <c r="NQ54" s="48" t="n"/>
      <c r="NR54" s="48" t="n"/>
      <c r="NS54" s="48" t="n"/>
      <c r="NT54" s="48" t="n"/>
      <c r="NU54" s="48" t="n"/>
      <c r="NV54" s="48" t="n"/>
      <c r="NW54" s="48" t="n"/>
      <c r="NX54" s="48" t="inlineStr">
        <is>
          <t>Sama saja</t>
        </is>
      </c>
      <c r="NY54" s="8" t="n">
        <v>120</v>
      </c>
      <c r="NZ54" s="8" t="n">
        <v>0</v>
      </c>
      <c r="OA54" s="8" t="n">
        <v>0</v>
      </c>
      <c r="OB54" s="8" t="n">
        <v>0</v>
      </c>
      <c r="OC54" s="8" t="n">
        <v>60</v>
      </c>
      <c r="OD54" s="8" t="n">
        <v>0</v>
      </c>
      <c r="OE54" s="48" t="inlineStr">
        <is>
          <t>Tidak ada perubahan</t>
        </is>
      </c>
      <c r="OF54" s="48" t="inlineStr">
        <is>
          <t>Jauh lebih baik (beda waktu memasak lebih cepat setengah jam atau lebih, ATAU tidak lagi ada rasa/bau makanan yang berubah, ATAU alasan lainnya)</t>
        </is>
      </c>
      <c r="OG54" s="48" t="inlineStr">
        <is>
          <t>Ya</t>
        </is>
      </c>
      <c r="OH54" s="8" t="n">
        <v>2</v>
      </c>
      <c r="OI54" s="8" t="n">
        <v>0</v>
      </c>
      <c r="OJ54" s="8" t="n">
        <v>0</v>
      </c>
      <c r="OK54" s="8" t="n">
        <v>0</v>
      </c>
      <c r="OL54" s="8" t="n">
        <v>0</v>
      </c>
      <c r="OM54" s="8" t="n">
        <v>0</v>
      </c>
      <c r="ON54" s="8" t="n">
        <v>0</v>
      </c>
      <c r="OO54" s="8" t="n">
        <v>0</v>
      </c>
      <c r="OP54" s="48">
        <f>VLOOKUP(AG54,'BUS 2'!$G$1:$CU$424,2,0)</f>
        <v/>
      </c>
      <c r="OQ54" s="8">
        <f>VLOOKUP(AG54,'BUS 2'!$G$1:$CU$424,3,0)</f>
        <v/>
      </c>
      <c r="OR54" s="8">
        <f>VLOOKUP(AG54,'BUS 2'!$G$1:$CU$424,4,0)</f>
        <v/>
      </c>
      <c r="OS54" s="8">
        <f>VLOOKUP(AG54,'BUS 2'!$G$1:$CU$424,5,0)</f>
        <v/>
      </c>
      <c r="OT54" s="8">
        <f>VLOOKUP(AG54,'BUS 2'!$G$1:$CU$424,6,0)</f>
        <v/>
      </c>
      <c r="OU54" s="8">
        <f>VLOOKUP(AG54,'BUS 2'!$G$1:$CU$424,7,0)</f>
        <v/>
      </c>
      <c r="OV54" s="8">
        <f>VLOOKUP(AG54,'BUS 2'!$G$1:$CU$424,8,0)</f>
        <v/>
      </c>
      <c r="OW54" s="8">
        <f>VLOOKUP(AG54,'BUS 2'!$G$1:$CU$424,9,0)</f>
        <v/>
      </c>
      <c r="OX54" s="8">
        <f>VLOOKUP(AG54,'BUS 2'!$G$1:$CU$424,10,0)</f>
        <v/>
      </c>
      <c r="OY54" s="8">
        <f>VLOOKUP(AG54,'BUS 2'!$G$1:$CU$424,11,0)</f>
        <v/>
      </c>
      <c r="OZ54" s="8">
        <f>VLOOKUP(AG54,'BUS 2'!$G$1:$CU$424,12,0)</f>
        <v/>
      </c>
      <c r="PA54" s="8">
        <f>VLOOKUP(AG54,'BUS 2'!$G$1:$CU$424,13,0)</f>
        <v/>
      </c>
      <c r="PB54" s="8">
        <f>VLOOKUP(AG54,'BUS 2'!$G$1:$CU$424,14,0)</f>
        <v/>
      </c>
      <c r="PC54" s="8">
        <f>VLOOKUP(AG54,'BUS 2'!$G$1:$CU$424,15,0)</f>
        <v/>
      </c>
      <c r="PD54" s="8">
        <f>VLOOKUP(AG54,'BUS 2'!$G$1:$CU$424,16,0)</f>
        <v/>
      </c>
      <c r="PE54" s="8">
        <f>VLOOKUP(AG54,'BUS 2'!$G$1:$CU$424,17,0)</f>
        <v/>
      </c>
      <c r="PF54" s="8">
        <f>VLOOKUP(AG54,'BUS 2'!$G$1:$CU$424,18,0)</f>
        <v/>
      </c>
      <c r="PG54" s="8">
        <f>VLOOKUP(AG54,'BUS 2'!$G$1:$CU$424,19,0)</f>
        <v/>
      </c>
      <c r="PH54" s="8">
        <f>VLOOKUP(AG54,'BUS 2'!$G$1:$CU$424,20,0)</f>
        <v/>
      </c>
      <c r="PI54" s="8">
        <f>VLOOKUP(AG54,'BUS 2'!$G$1:$CU$424,21,0)</f>
        <v/>
      </c>
      <c r="PJ54" s="8">
        <f>VLOOKUP(AG54,'BUS 2'!$G$1:$CU$424,22,0)</f>
        <v/>
      </c>
      <c r="PK54" s="8">
        <f>VLOOKUP(AG54,'BUS 2'!$G$1:$CU$424,23,0)</f>
        <v/>
      </c>
      <c r="PL54" s="8">
        <f>VLOOKUP(AG54,'BUS 2'!$G$1:$CU$424,24,0)</f>
        <v/>
      </c>
      <c r="PM54" s="8">
        <f>VLOOKUP(AG54,'BUS 2'!$G$1:$CU$424,25,0)</f>
        <v/>
      </c>
      <c r="PN54" s="8">
        <f>VLOOKUP(AG54,'BUS 2'!$G$1:$CU$424,26,0)</f>
        <v/>
      </c>
      <c r="PO54" s="8">
        <f>VLOOKUP(AG54,'BUS 2'!$G$1:$CU$424,27,0)</f>
        <v/>
      </c>
      <c r="PP54" s="8">
        <f>VLOOKUP(AG54,'BUS 2'!$G$1:$CU$424,28,0)</f>
        <v/>
      </c>
      <c r="PQ54" s="8">
        <f>VLOOKUP(AG54,'BUS 2'!$G$1:$CU$424,29,0)</f>
        <v/>
      </c>
      <c r="PR54" s="8">
        <f>VLOOKUP(AG54,'BUS 2'!$G$1:$CU$424,30,0)</f>
        <v/>
      </c>
      <c r="PS54" s="8">
        <f>VLOOKUP(AG54,'BUS 2'!$G$1:$CU$424,31,0)</f>
        <v/>
      </c>
      <c r="PT54" s="48" t="inlineStr">
        <is>
          <t>4-Lainnya</t>
        </is>
      </c>
      <c r="PU54" s="8" t="n">
        <v>0</v>
      </c>
      <c r="PV54" s="8" t="n">
        <v>0</v>
      </c>
      <c r="PW54" s="8" t="n">
        <v>0</v>
      </c>
      <c r="PX54" s="8" t="n">
        <v>0</v>
      </c>
      <c r="PY54" s="8" t="n">
        <v>0</v>
      </c>
      <c r="PZ54" s="8" t="n">
        <v>0</v>
      </c>
      <c r="QA54" s="8" t="n">
        <v>0</v>
      </c>
      <c r="QB54" s="8" t="n">
        <v>0</v>
      </c>
      <c r="QC54" s="8" t="n">
        <v>1</v>
      </c>
      <c r="QD54" s="27" t="inlineStr">
        <is>
          <t>Dibiarkan di kandang</t>
        </is>
      </c>
      <c r="QE54" s="36" t="n"/>
      <c r="QF54" s="35" t="n"/>
      <c r="QG54" s="35" t="n"/>
      <c r="QH54" s="35" t="n"/>
      <c r="QI54" s="35" t="n"/>
      <c r="QJ54" s="35" t="n"/>
      <c r="QK54" s="36" t="n"/>
      <c r="QL54" s="36" t="n"/>
      <c r="QM54" s="36" t="n"/>
      <c r="QN54" s="36" t="n"/>
      <c r="QO54" s="36" t="n"/>
      <c r="QP54" s="36" t="n"/>
      <c r="QQ54" s="36" t="n"/>
      <c r="QR54" s="36" t="n"/>
      <c r="QS54" s="36" t="n"/>
      <c r="QT54" s="36" t="n"/>
      <c r="QU54" s="36" t="n"/>
      <c r="QV54" s="36" t="n"/>
      <c r="QW54" s="35" t="n"/>
      <c r="QX54" s="35" t="n"/>
      <c r="QY54" s="35" t="n"/>
      <c r="QZ54" s="35" t="n"/>
      <c r="RA54" s="35" t="n"/>
      <c r="RB54" s="36" t="n"/>
      <c r="RC54" s="36" t="n"/>
      <c r="RD54" s="36" t="n"/>
      <c r="RE54" s="36" t="n"/>
      <c r="RF54" s="36" t="n"/>
      <c r="RG54" s="48" t="n"/>
      <c r="RH54" s="35" t="n"/>
      <c r="RI54" s="35" t="n"/>
      <c r="RJ54" s="35" t="n"/>
      <c r="RK54" s="35" t="n"/>
      <c r="RL54" s="35" t="n"/>
      <c r="RM54" s="48" t="n"/>
      <c r="RN54" s="48" t="n"/>
      <c r="RO54" s="48" t="n"/>
      <c r="RP54" s="48" t="n"/>
      <c r="RQ54" s="48" t="n"/>
      <c r="RR54" s="48" t="n"/>
      <c r="RS54" s="35" t="n"/>
      <c r="RT54" s="35" t="n"/>
      <c r="RU54" s="35" t="n"/>
      <c r="RV54" s="35" t="n"/>
      <c r="RW54" s="35" t="n"/>
      <c r="RX54" s="48" t="n"/>
      <c r="RY54" s="48" t="n"/>
      <c r="RZ54" s="48" t="n"/>
      <c r="SA54" s="48" t="n"/>
      <c r="SB54" s="48" t="n"/>
      <c r="SC54" s="48" t="inlineStr">
        <is>
          <t>1-Disebarkan ke lahan terbuka</t>
        </is>
      </c>
      <c r="SD54" s="39" t="n">
        <v>0</v>
      </c>
      <c r="SE54" s="39" t="n">
        <v>0</v>
      </c>
      <c r="SF54" s="39" t="n">
        <v>0</v>
      </c>
      <c r="SG54" s="39" t="n">
        <v>0</v>
      </c>
      <c r="SH54" s="39" t="n">
        <v>0</v>
      </c>
      <c r="SI54" s="8" t="n">
        <v>1</v>
      </c>
      <c r="SJ54" s="8" t="n">
        <v>0</v>
      </c>
      <c r="SK54" s="8" t="n">
        <v>0</v>
      </c>
      <c r="SL54" s="8" t="n">
        <v>0</v>
      </c>
      <c r="SM54" s="48" t="n"/>
      <c r="SN54" s="48" t="n"/>
      <c r="SO54" s="35" t="n"/>
      <c r="SP54" s="35" t="n"/>
      <c r="SQ54" s="35" t="n"/>
      <c r="SR54" s="35" t="n"/>
      <c r="SS54" s="35" t="n"/>
      <c r="ST54" s="48" t="n"/>
      <c r="SU54" s="48" t="n"/>
      <c r="SV54" s="48" t="n"/>
      <c r="SW54" s="48" t="n"/>
      <c r="SX54" s="48" t="n"/>
      <c r="SY54" s="8">
        <f>VLOOKUP(AG54,'BUS 2'!$G$1:$CU$424,33,0)</f>
        <v/>
      </c>
      <c r="SZ54" s="48">
        <f>VLOOKUP(AG54,'BUS 2'!$G$1:$CU$424,34,0)</f>
        <v/>
      </c>
      <c r="TA54" s="48">
        <f>VLOOKUP(AG54,'BUS 2'!$G$1:$CU$424,35,0)</f>
        <v/>
      </c>
      <c r="TB54" s="48">
        <f>VLOOKUP(AG54,'BUS 2'!$G$1:$CU$424,36,0)</f>
        <v/>
      </c>
      <c r="TC54" s="48">
        <f>VLOOKUP(AG54,'BUS 2'!$G$1:$CU$424,37,0)</f>
        <v/>
      </c>
      <c r="TD54" s="48">
        <f>VLOOKUP(AG54,'BUS 2'!$G$1:$CU$424,38,0)</f>
        <v/>
      </c>
      <c r="TE54" s="48">
        <f>VLOOKUP(AG54,'BUS 2'!$G$1:$CU$424,39,0)</f>
        <v/>
      </c>
      <c r="TF54" s="48">
        <f>VLOOKUP(AG54,'BUS 2'!$G$1:$CU$424,40,0)</f>
        <v/>
      </c>
      <c r="TG54" s="8">
        <f>VLOOKUP(AG54,'BUS 2'!$G$1:$CU$424,42,0)</f>
        <v/>
      </c>
      <c r="TH54" s="8">
        <f>VLOOKUP(AG54,'BUS 2'!$G$1:$CU$424,43,0)</f>
        <v/>
      </c>
      <c r="TI54" s="8">
        <f>VLOOKUP(AG54,'BUS 2'!$G$1:$CU$424,44,0)</f>
        <v/>
      </c>
      <c r="TJ54" s="8">
        <f>VLOOKUP(AG54,'BUS 2'!$G$1:$CU$424,45,0)</f>
        <v/>
      </c>
      <c r="TK54" s="8">
        <f>VLOOKUP(AG54,'BUS 2'!$G$1:$CU$424,46,0)</f>
        <v/>
      </c>
      <c r="TL54" s="8">
        <f>VLOOKUP(AG54,'BUS 2'!$G$1:$CU$424,47,0)</f>
        <v/>
      </c>
      <c r="TM54" s="8">
        <f>VLOOKUP(AG54,'BUS 2'!$G$1:$CU$424,48,0)</f>
        <v/>
      </c>
      <c r="TN54" s="8">
        <f>VLOOKUP(AG54,'BUS 2'!$G$1:$CU$424,49,0)</f>
        <v/>
      </c>
      <c r="TO54" s="8">
        <f>VLOOKUP(AG54,'BUS 2'!$G$1:$CU$424,50,0)</f>
        <v/>
      </c>
      <c r="TP54" s="8">
        <f>VLOOKUP(AG54,'BUS 2'!$G$1:$CU$424,51,0)</f>
        <v/>
      </c>
      <c r="TQ54" s="8">
        <f>VLOOKUP(AG54,'BUS 2'!$G$1:$CU$424,52,0)</f>
        <v/>
      </c>
      <c r="TR54" s="8">
        <f>VLOOKUP(AG54,'BUS 2'!$G$1:$CU$424,53,0)</f>
        <v/>
      </c>
      <c r="TS54" s="48">
        <f>VLOOKUP(AG54,'BUS 2'!$G$1:$CU$424,54,0)</f>
        <v/>
      </c>
      <c r="TT54" s="48">
        <f>VLOOKUP(AG54,'BUS 2'!$G$1:$CU$424,55,0)</f>
        <v/>
      </c>
      <c r="TU54" s="48">
        <f>VLOOKUP(AG54,'BUS 2'!$G$1:$CU$424,56,0)</f>
        <v/>
      </c>
      <c r="TV54" s="48">
        <f>VLOOKUP(AG54,'BUS 2'!$G$1:$CU$424,57,0)</f>
        <v/>
      </c>
      <c r="TW54" s="48">
        <f>VLOOKUP(AG54,'BUS 2'!$G$1:$CU$424,58,0)</f>
        <v/>
      </c>
      <c r="TX54" s="48">
        <f>VLOOKUP(AG54,'BUS 2'!$G$1:$CU$424,59,0)</f>
        <v/>
      </c>
      <c r="TY54" s="48">
        <f>VLOOKUP(AG54,'BUS 2'!$G$1:$CU$424,60,0)</f>
        <v/>
      </c>
      <c r="TZ54" s="48">
        <f>VLOOKUP(AG54,'BUS 2'!$G$1:$CU$424,61,0)</f>
        <v/>
      </c>
      <c r="UA54" s="48">
        <f>VLOOKUP(AG54,'BUS 2'!$G$1:$CU$424,62,0)</f>
        <v/>
      </c>
      <c r="UB54" s="48">
        <f>VLOOKUP(AG54,'BUS 2'!$G$1:$CU$424,63,0)</f>
        <v/>
      </c>
      <c r="UC54" s="48">
        <f>VLOOKUP(AG54,'BUS 2'!$G$1:$CU$424,64,0)</f>
        <v/>
      </c>
      <c r="UD54" s="48">
        <f>VLOOKUP(AG54,'BUS 2'!$G$1:$CU$424,65,0)</f>
        <v/>
      </c>
      <c r="UE54" s="48">
        <f>VLOOKUP(AG54,'BUS 2'!$G$1:$CU$424,66,0)</f>
        <v/>
      </c>
      <c r="UF54" s="48">
        <f>VLOOKUP(AG54,'BUS 2'!$G$1:$CU$424,67,0)</f>
        <v/>
      </c>
      <c r="UG54" s="48">
        <f>VLOOKUP(AG54,'BUS 2'!$G$1:$CU$424,68,0)</f>
        <v/>
      </c>
      <c r="UH54" s="48">
        <f>VLOOKUP(AG54,'BUS 2'!$G$1:$CU$424,69,0)</f>
        <v/>
      </c>
      <c r="UI54" s="48">
        <f>VLOOKUP(AG54,'BUS 2'!$G$1:$CU$424,70,0)</f>
        <v/>
      </c>
      <c r="UJ54" s="48">
        <f>VLOOKUP(AG54,'BUS 2'!$G$1:$CU$424,71,0)</f>
        <v/>
      </c>
      <c r="UK54" s="48">
        <f>VLOOKUP(AG54,'BUS 2'!$G$1:$CU$424,72,0)</f>
        <v/>
      </c>
      <c r="UL54" s="48">
        <f>VLOOKUP(AG54,'BUS 2'!$G$1:$CU$424,73,0)</f>
        <v/>
      </c>
      <c r="UM54" s="48">
        <f>VLOOKUP(AG54,'BUS 2'!$G$1:$CU$424,74,0)</f>
        <v/>
      </c>
      <c r="UN54" s="48">
        <f>VLOOKUP(AG54,'BUS 2'!$G$1:$CU$424,75,0)</f>
        <v/>
      </c>
      <c r="UO54" s="48">
        <f>VLOOKUP(AG54,'BUS 2'!$G$1:$CU$424,76,0)</f>
        <v/>
      </c>
      <c r="UP54" s="48">
        <f>VLOOKUP(AG54,'BUS 2'!$G$1:$CU$424,77,0)</f>
        <v/>
      </c>
      <c r="UQ54" s="48">
        <f>VLOOKUP(AG54,'BUS 2'!$G$1:$CU$424,78,0)</f>
        <v/>
      </c>
      <c r="UR54" s="48">
        <f>VLOOKUP(AG54,'BUS 2'!$G$1:$CU$424,79,0)</f>
        <v/>
      </c>
      <c r="US54" s="48">
        <f>VLOOKUP(AG54,'BUS 2'!$G$1:$CU$424,80,0)</f>
        <v/>
      </c>
      <c r="UT54" s="48">
        <f>VLOOKUP(AG54,'BUS 2'!$G$1:$CU$424,81,0)</f>
        <v/>
      </c>
      <c r="UU54" s="48" t="inlineStr">
        <is>
          <t>Penggembalaan semi-terbuka</t>
        </is>
      </c>
      <c r="UV54" s="48" t="n"/>
      <c r="UW54" s="48" t="n"/>
      <c r="UX54" s="48" t="n"/>
      <c r="UY54" s="48" t="n"/>
      <c r="UZ54" s="48" t="n"/>
      <c r="VA54" s="48" t="n"/>
      <c r="VB54" s="48" t="n"/>
      <c r="VC54" s="48" t="inlineStr">
        <is>
          <t>Sangat jarang (&gt;1 bulan sekali)</t>
        </is>
      </c>
      <c r="VD54" s="48" t="n"/>
      <c r="VE54" s="48" t="n"/>
      <c r="VF54" s="48" t="n"/>
      <c r="VG54" s="48" t="n"/>
      <c r="VH54" s="48" t="n"/>
      <c r="VI54" s="48" t="n"/>
      <c r="VJ54" s="48" t="n"/>
      <c r="VK54" s="48" t="inlineStr">
        <is>
          <t>Sangat jarang (&gt;1 bulan sekali)</t>
        </is>
      </c>
      <c r="VL54" s="48" t="n"/>
      <c r="VM54" s="48" t="n"/>
      <c r="VN54" s="48" t="n"/>
      <c r="VO54" s="48" t="n"/>
      <c r="VP54" s="48" t="n"/>
      <c r="VQ54" s="48" t="n"/>
      <c r="VR54" s="48" t="n"/>
      <c r="VS54" s="48" t="inlineStr">
        <is>
          <t>8-Dibiarkan tersebar di ladang penggembalaan</t>
        </is>
      </c>
      <c r="VT54" s="8" t="n">
        <v>0</v>
      </c>
      <c r="VU54" s="8" t="n">
        <v>0</v>
      </c>
      <c r="VV54" s="8" t="n">
        <v>0</v>
      </c>
      <c r="VW54" s="8" t="n">
        <v>0</v>
      </c>
      <c r="VX54" s="8" t="n">
        <v>0</v>
      </c>
      <c r="VY54" s="8" t="n">
        <v>0</v>
      </c>
      <c r="VZ54" s="8" t="n">
        <v>0</v>
      </c>
      <c r="WA54" s="8" t="n">
        <v>0</v>
      </c>
      <c r="WB54" s="8" t="n">
        <v>0</v>
      </c>
      <c r="WC54" s="8" t="n">
        <v>0</v>
      </c>
      <c r="WD54" s="8" t="n">
        <v>0</v>
      </c>
      <c r="WE54" s="8" t="n">
        <v>1</v>
      </c>
      <c r="WF54" s="48" t="n"/>
      <c r="WG54" s="48" t="n"/>
      <c r="WH54" s="48" t="n"/>
      <c r="WI54" s="48" t="n"/>
      <c r="WJ54" s="48" t="n"/>
      <c r="WK54" s="48" t="n"/>
      <c r="WL54" s="48" t="n"/>
      <c r="WM54" s="48" t="n"/>
      <c r="WN54" s="48" t="n"/>
      <c r="WO54" s="48" t="n"/>
      <c r="WP54" s="48" t="n"/>
      <c r="WQ54" s="48" t="n"/>
      <c r="WR54" s="48" t="n"/>
      <c r="WS54" s="48" t="n"/>
      <c r="WT54" s="48" t="n"/>
      <c r="WU54" s="48" t="n"/>
      <c r="WV54" s="48" t="n"/>
      <c r="WW54" s="48" t="n"/>
      <c r="WX54" s="48" t="n"/>
      <c r="WY54" s="48" t="n"/>
      <c r="WZ54" s="48" t="n"/>
      <c r="XA54" s="48" t="n"/>
      <c r="XB54" s="48" t="n"/>
      <c r="XC54" s="48" t="n"/>
      <c r="XD54" s="48" t="n"/>
      <c r="XE54" s="48" t="n"/>
      <c r="XF54" s="48" t="n"/>
      <c r="XG54" s="48" t="n"/>
      <c r="XH54" s="48" t="n"/>
      <c r="XI54" s="48" t="n"/>
      <c r="XJ54" s="48" t="n"/>
      <c r="XK54" s="48" t="n"/>
      <c r="XL54" s="48" t="n"/>
      <c r="XM54" s="48" t="n"/>
      <c r="XN54" s="48" t="n"/>
      <c r="XO54" s="48" t="n"/>
      <c r="XP54" s="48" t="n"/>
      <c r="XQ54" s="48" t="n"/>
      <c r="XR54" s="48" t="n"/>
      <c r="XS54" s="48" t="n"/>
      <c r="XT54" s="48" t="n"/>
      <c r="XU54" s="48" t="n"/>
      <c r="XV54" s="48" t="n"/>
      <c r="XW54" s="48" t="n"/>
      <c r="XX54" s="48" t="n"/>
      <c r="XY54" s="48" t="n"/>
      <c r="XZ54" s="48" t="n"/>
      <c r="YA54" s="48" t="n"/>
      <c r="YB54" s="48" t="n"/>
      <c r="YC54" s="48" t="n"/>
      <c r="YD54" s="48" t="n"/>
      <c r="YE54" s="48" t="n"/>
      <c r="YF54" s="48" t="n"/>
      <c r="YG54" s="48" t="n"/>
      <c r="YH54" s="48" t="n"/>
      <c r="YI54" s="48" t="n"/>
      <c r="YJ54" s="48" t="n"/>
      <c r="YK54" s="48" t="n"/>
      <c r="YL54" s="48" t="n"/>
      <c r="YM54" s="48" t="n"/>
      <c r="YN54" s="48" t="n"/>
      <c r="YO54" s="48" t="n"/>
      <c r="YP54" s="48" t="n"/>
      <c r="YQ54" s="48" t="n"/>
      <c r="YR54" s="48" t="n"/>
      <c r="YS54" s="48" t="n"/>
      <c r="YT54" s="48" t="n"/>
      <c r="YU54" s="48" t="n"/>
      <c r="YV54" s="48" t="n"/>
      <c r="YW54" s="48" t="n"/>
      <c r="YX54" s="48" t="n"/>
      <c r="YY54" s="48" t="n"/>
      <c r="YZ54" s="48" t="n"/>
      <c r="ZA54" s="48" t="n"/>
      <c r="ZB54" s="48" t="n"/>
      <c r="ZC54" s="48" t="n"/>
      <c r="ZD54" s="48" t="n"/>
      <c r="ZE54" s="48" t="n"/>
      <c r="ZF54" s="48" t="n"/>
      <c r="ZG54" s="48" t="n"/>
      <c r="ZH54" s="48" t="n"/>
      <c r="ZI54" s="48" t="n"/>
      <c r="ZJ54" s="48" t="n"/>
      <c r="ZK54" s="48" t="n"/>
      <c r="ZL54" s="48" t="n"/>
      <c r="ZM54" s="48" t="n"/>
      <c r="ZN54" s="48" t="n"/>
      <c r="ZO54" s="48" t="n"/>
      <c r="ZP54" s="48" t="n"/>
      <c r="ZQ54" s="48" t="n"/>
      <c r="ZR54" s="48" t="n"/>
      <c r="ZS54" s="48" t="n"/>
      <c r="ZT54" s="48" t="n"/>
      <c r="ZU54" s="48" t="n"/>
      <c r="ZV54" s="8" t="n">
        <v>3</v>
      </c>
      <c r="ZW54" s="48" t="n"/>
      <c r="ZX54" s="48" t="n"/>
      <c r="ZY54" s="48" t="n"/>
      <c r="ZZ54" s="48" t="n"/>
      <c r="AAA54" s="48" t="n"/>
      <c r="AAB54" s="48" t="n"/>
      <c r="AAC54" s="48" t="n"/>
      <c r="AAD54" s="48" t="inlineStr">
        <is>
          <t>Pakan segar (misal: rumput)</t>
        </is>
      </c>
      <c r="AAE54" s="48" t="n"/>
      <c r="AAF54" s="48" t="n"/>
      <c r="AAG54" s="48" t="n"/>
      <c r="AAH54" s="48" t="n"/>
      <c r="AAI54" s="48" t="n"/>
      <c r="AAJ54" s="48" t="n"/>
      <c r="AAK54" s="48" t="n"/>
      <c r="AAL54" s="48" t="inlineStr">
        <is>
          <t>Ya</t>
        </is>
      </c>
      <c r="AAM54" s="48" t="inlineStr">
        <is>
          <t>Padat Cair</t>
        </is>
      </c>
      <c r="AAN54" s="8" t="n">
        <v>1</v>
      </c>
      <c r="AAO54" s="8" t="n">
        <v>1</v>
      </c>
      <c r="AAP54" s="8" t="n">
        <v>3</v>
      </c>
      <c r="AAQ54" s="8" t="n">
        <v>0</v>
      </c>
      <c r="AAR54" s="48" t="inlineStr">
        <is>
          <t>Tidak</t>
        </is>
      </c>
      <c r="AAS54" s="48" t="inlineStr">
        <is>
          <t>Mengetahui</t>
        </is>
      </c>
      <c r="AAT54" s="48" t="inlineStr">
        <is>
          <t>Digunakan untuk pupuk di lahan pertanian sendiri Diberikan gratis ke orang lain</t>
        </is>
      </c>
      <c r="AAU54" s="8" t="n">
        <v>1</v>
      </c>
      <c r="AAV54" s="8" t="n">
        <v>0</v>
      </c>
      <c r="AAW54" s="8" t="n">
        <v>0</v>
      </c>
      <c r="AAX54" s="8" t="n">
        <v>0</v>
      </c>
      <c r="AAY54" s="8" t="n">
        <v>1</v>
      </c>
      <c r="AAZ54" s="8" t="n">
        <v>0</v>
      </c>
      <c r="ABA54" s="8" t="n">
        <v>0</v>
      </c>
      <c r="ABB54" s="48" t="inlineStr">
        <is>
          <t>Pupuk cair untuk tanaman Pestisida organik</t>
        </is>
      </c>
      <c r="ABC54" s="8" t="n">
        <v>1</v>
      </c>
      <c r="ABD54" s="8" t="n">
        <v>0</v>
      </c>
      <c r="ABE54" s="8" t="n">
        <v>1</v>
      </c>
      <c r="ABF54" s="8" t="n">
        <v>0</v>
      </c>
      <c r="ABG54" s="8" t="n">
        <v>0</v>
      </c>
      <c r="ABH54" s="48" t="n"/>
      <c r="ABI54" s="48" t="n"/>
      <c r="ABJ54" s="48" t="n"/>
      <c r="ABK54" s="48" t="n"/>
      <c r="ABL54" s="48" t="n"/>
      <c r="ABM54" s="48" t="n"/>
      <c r="ABN54" s="48" t="n"/>
      <c r="ABO54" s="48" t="n"/>
      <c r="ABP54" s="48" t="n"/>
      <c r="ABQ54" s="48" t="inlineStr">
        <is>
          <t>pisang, mangga</t>
        </is>
      </c>
      <c r="ABR54" s="48" t="inlineStr">
        <is>
          <t>Sangat jarang (2 bulan sekali)</t>
        </is>
      </c>
      <c r="ABS54" s="8" t="n">
        <v>2000</v>
      </c>
      <c r="ABT54" s="48" t="n"/>
      <c r="ABU54" s="8" t="n">
        <v>3</v>
      </c>
      <c r="ABV54" s="8" t="n">
        <v>0</v>
      </c>
      <c r="ABW54" s="48" t="inlineStr">
        <is>
          <t>Urea</t>
        </is>
      </c>
      <c r="ABX54" s="48" t="n"/>
      <c r="ABY54" s="8" t="n">
        <v>150</v>
      </c>
      <c r="ABZ54" s="8" t="n">
        <v>360000</v>
      </c>
      <c r="ACA54" s="8" t="n">
        <v>150</v>
      </c>
      <c r="ACB54" s="8" t="n">
        <v>360000</v>
      </c>
      <c r="ACC54" s="8" t="n">
        <v>1000</v>
      </c>
      <c r="ACD54" s="8" t="n">
        <v>1000</v>
      </c>
      <c r="ACE54" s="48" t="inlineStr">
        <is>
          <t>Ya</t>
        </is>
      </c>
      <c r="ACF54" s="48" t="inlineStr">
        <is>
          <t>Tidak ada perubahan</t>
        </is>
      </c>
      <c r="ACG54" s="48" t="inlineStr">
        <is>
          <t>Cukup meningkat</t>
        </is>
      </c>
      <c r="ACH54" s="48" t="inlineStr">
        <is>
          <t>Tidak ada perubahan</t>
        </is>
      </c>
      <c r="ACI54" s="48" t="n"/>
      <c r="ACJ54" s="48" t="n"/>
      <c r="ACK54" s="48" t="inlineStr">
        <is>
          <t>Lainnya</t>
        </is>
      </c>
      <c r="ACL54" s="8" t="n">
        <v>0</v>
      </c>
      <c r="ACM54" s="8" t="n">
        <v>0</v>
      </c>
      <c r="ACN54" s="8" t="n">
        <v>0</v>
      </c>
      <c r="ACO54" s="8" t="n">
        <v>0</v>
      </c>
      <c r="ACP54" s="8" t="n">
        <v>0</v>
      </c>
      <c r="ACQ54" s="8" t="n">
        <v>0</v>
      </c>
      <c r="ACR54" s="8" t="n">
        <v>1</v>
      </c>
      <c r="ACS54" s="48" t="inlineStr">
        <is>
          <t>Memanfaatkan bioslurry</t>
        </is>
      </c>
      <c r="ACT54" s="48" t="inlineStr">
        <is>
          <t>-</t>
        </is>
      </c>
      <c r="ACU54" s="48" t="inlineStr">
        <is>
          <t>Manfaat besar dan membantu kehidupan sehari-hari</t>
        </is>
      </c>
      <c r="ACV54" s="48" t="inlineStr">
        <is>
          <t>Berkurang</t>
        </is>
      </c>
      <c r="ACW54" s="48" t="inlineStr">
        <is>
          <t>Kontribusi beberapa anggota keluarga</t>
        </is>
      </c>
      <c r="ACX54" s="48" t="inlineStr">
        <is>
          <t>Netral/tidak tahu</t>
        </is>
      </c>
      <c r="ACY54" s="48" t="inlineStr">
        <is>
          <t>Anggota keluarga - Laki-laki dewasa Anggota keluarga - Perempuan dewasa Anggota keluarga - Anak-anak</t>
        </is>
      </c>
      <c r="ACZ54" s="8" t="n">
        <v>1</v>
      </c>
      <c r="ADA54" s="8" t="n">
        <v>1</v>
      </c>
      <c r="ADB54" s="8" t="n">
        <v>1</v>
      </c>
      <c r="ADC54" s="8" t="n">
        <v>0</v>
      </c>
      <c r="ADD54" s="48" t="inlineStr">
        <is>
          <t>Puas</t>
        </is>
      </c>
      <c r="ADE54" s="48" t="inlineStr">
        <is>
          <t>Puas</t>
        </is>
      </c>
      <c r="ADF54" s="48" t="inlineStr">
        <is>
          <t>Puas</t>
        </is>
      </c>
      <c r="ADG54" s="48" t="inlineStr">
        <is>
          <t>Puas</t>
        </is>
      </c>
      <c r="ADH54" s="48" t="inlineStr">
        <is>
          <t>Tidak</t>
        </is>
      </c>
      <c r="ADI54" s="48" t="n"/>
      <c r="ADJ54" s="48" t="inlineStr">
        <is>
          <t>Puas</t>
        </is>
      </c>
      <c r="ADK54" s="48" t="n"/>
      <c r="ADL54" s="48" t="n"/>
      <c r="ADM54" s="48" t="n"/>
      <c r="ADN54" s="48" t="n"/>
      <c r="ADO54" s="48" t="n"/>
      <c r="ADP54" s="48" t="n"/>
      <c r="ADQ54" s="48" t="n"/>
      <c r="ADR54" s="48" t="n"/>
      <c r="ADS54" s="48" t="n"/>
      <c r="ADT54" s="48" t="n"/>
      <c r="ADU54" s="48" t="inlineStr">
        <is>
          <t>Menghubungi CPO atau pendamping</t>
        </is>
      </c>
      <c r="ADV54" s="8" t="n">
        <v>0</v>
      </c>
      <c r="ADW54" s="8" t="n">
        <v>0</v>
      </c>
      <c r="ADX54" s="8" t="n">
        <v>0</v>
      </c>
      <c r="ADY54" s="8" t="n">
        <v>0</v>
      </c>
      <c r="ADZ54" s="8" t="n">
        <v>1</v>
      </c>
      <c r="AEA54" s="8" t="n">
        <v>0</v>
      </c>
      <c r="AEB54" s="8" t="n">
        <v>0</v>
      </c>
      <c r="AEC54" s="8" t="n">
        <v>0</v>
      </c>
      <c r="AED54" s="48" t="inlineStr">
        <is>
          <t>Usman dg Talli</t>
        </is>
      </c>
      <c r="AEE54" s="48" t="inlineStr">
        <is>
          <t>Laki-laki dewasa</t>
        </is>
      </c>
      <c r="AEF54" s="48" t="n"/>
      <c r="AEG54" s="48" t="inlineStr">
        <is>
          <t>Menelepon atau WA langsung</t>
        </is>
      </c>
      <c r="AEH54" s="48" t="n"/>
      <c r="AEI54" s="48" t="inlineStr">
        <is>
          <t>Semoga ada pendanaan untuk membangun biogas di rumah baru juga lingkungan sekitar</t>
        </is>
      </c>
      <c r="AEJ54" s="48" t="inlineStr">
        <is>
          <t>Ya, selalu</t>
        </is>
      </c>
      <c r="AEK54" s="48" t="inlineStr">
        <is>
          <t>Pengurangan pengeluaran rumah tangga (bahan bakar minyak, pupuk, dll.) Lebih mudah mendapatkan energi Pasokan energi yang andal Memasak lebih cepat Lebih aman Peningkatan kebersihan kandang ternak Pemanfaatan bio-slurry sebagai pupuk Mendapatkan subsidi</t>
        </is>
      </c>
      <c r="AEL54" s="8" t="n">
        <v>1</v>
      </c>
      <c r="AEM54" s="8" t="n">
        <v>1</v>
      </c>
      <c r="AEN54" s="8" t="n">
        <v>1</v>
      </c>
      <c r="AEO54" s="8" t="n">
        <v>1</v>
      </c>
      <c r="AEP54" s="8" t="n">
        <v>1</v>
      </c>
      <c r="AEQ54" s="8" t="n">
        <v>0</v>
      </c>
      <c r="AER54" s="8" t="n">
        <v>1</v>
      </c>
      <c r="AES54" s="8" t="n">
        <v>1</v>
      </c>
      <c r="AET54" s="8" t="n">
        <v>0</v>
      </c>
      <c r="AEU54" s="8" t="n">
        <v>0</v>
      </c>
      <c r="AEV54" s="8" t="n">
        <v>1</v>
      </c>
      <c r="AEW54" s="8" t="n">
        <v>0</v>
      </c>
      <c r="AEX54" s="48" t="n"/>
      <c r="AEY54" s="48" t="inlineStr">
        <is>
          <t>Mengurangi pengeluaran energi</t>
        </is>
      </c>
      <c r="AEZ54" s="48" t="n"/>
      <c r="AFA54" s="48" t="inlineStr">
        <is>
          <t>Tetangga / teman / saudara</t>
        </is>
      </c>
      <c r="AFB54" s="48" t="n"/>
      <c r="AFC54" s="48" t="inlineStr">
        <is>
          <t>1000652352-14_40_45.jpg</t>
        </is>
      </c>
      <c r="AFD54" s="16" t="inlineStr">
        <is>
          <t>https://kf.kobotoolbox.org/api/v2/assets/avstPQqLr3Ab3ZdcVTXZ6f/data/683566094/attachments/att5RX2fezvmhidDdQ4jGQeF/</t>
        </is>
      </c>
      <c r="AFE54" s="48" t="inlineStr">
        <is>
          <t>1000652337-14_40_56.jpg</t>
        </is>
      </c>
      <c r="AFF54" s="16" t="inlineStr">
        <is>
          <t>https://kf.kobotoolbox.org/api/v2/assets/avstPQqLr3Ab3ZdcVTXZ6f/data/683566094/attachments/att8jtARj8Mcq986BpVQdJar/</t>
        </is>
      </c>
      <c r="AFG54" s="48" t="inlineStr">
        <is>
          <t>febriihasanah</t>
        </is>
      </c>
      <c r="AFH54" s="48" t="n"/>
      <c r="AFI54" s="27" t="inlineStr">
        <is>
          <t>Ybs pindah rumah makanya tidak terpakai. Rumah beliau diratakan dengan tanah. Berharap ada pembangunan biogas untuk rumah barunya karena beliau masih menggunakan biogasnya sampai tahun 2024</t>
        </is>
      </c>
      <c r="AFJ54" s="48" t="n"/>
      <c r="AFK54" s="48" t="n"/>
      <c r="AFL54" s="48" t="n"/>
      <c r="AFM54" s="48" t="n"/>
      <c r="AFN54" s="48" t="n"/>
      <c r="AFO54" s="48" t="n"/>
      <c r="AFP54" s="48" t="n"/>
      <c r="AFQ54" s="48" t="n"/>
      <c r="AFR54" s="48" t="n"/>
      <c r="AFS54" s="48" t="n"/>
      <c r="AFT54" s="48" t="n"/>
      <c r="AFU54" s="48" t="n"/>
      <c r="AFV54" s="48" t="n"/>
      <c r="AFW54" s="48" t="n"/>
      <c r="AFX54" s="48" t="n"/>
      <c r="AFY54" s="48" t="n"/>
      <c r="AFZ54" s="48" t="n"/>
      <c r="AGA54" s="48" t="n"/>
      <c r="AGB54" s="48" t="n"/>
      <c r="AGC54" s="48" t="n"/>
      <c r="AGD54" s="48" t="n"/>
      <c r="AGE54" s="48" t="n"/>
      <c r="AGF54" s="48" t="n"/>
      <c r="AGG54" s="48" t="n"/>
      <c r="AGH54" s="48" t="n"/>
      <c r="AGI54" s="48" t="n"/>
      <c r="AGJ54" s="48" t="n"/>
      <c r="AGK54" s="48" t="n"/>
      <c r="AGL54" s="48" t="n"/>
      <c r="AGM54" s="48" t="n"/>
      <c r="AGN54" s="48" t="n"/>
      <c r="AGO54" s="48" t="n"/>
      <c r="AGP54" s="48" t="n"/>
      <c r="AGQ54" s="48" t="n"/>
      <c r="AGR54" s="48" t="n"/>
      <c r="AGS54" s="48" t="n"/>
      <c r="AGT54" s="48" t="n"/>
      <c r="AGU54" s="48" t="n"/>
      <c r="AGV54" s="48" t="n"/>
      <c r="AGW54" s="48" t="n"/>
      <c r="AGX54" s="48" t="n"/>
      <c r="AGY54" s="48" t="n"/>
      <c r="AGZ54" s="48" t="n"/>
      <c r="AHA54" s="48" t="n"/>
      <c r="AHB54" s="48" t="n"/>
      <c r="AHC54" s="48" t="n"/>
      <c r="AHD54" s="48" t="n"/>
      <c r="AHE54" s="48" t="n"/>
      <c r="AHF54" s="48" t="n"/>
      <c r="AHG54" s="48" t="n"/>
      <c r="AHH54" s="48" t="n"/>
      <c r="AHI54" s="48" t="n"/>
      <c r="AHJ54" s="48" t="n"/>
      <c r="AHK54" s="48" t="n"/>
      <c r="AHL54" s="48" t="n"/>
      <c r="AHM54" s="48" t="n"/>
      <c r="AHN54" s="48" t="n"/>
      <c r="AHO54" s="48" t="n"/>
      <c r="AHP54" s="48" t="n"/>
      <c r="AHQ54" s="48" t="n"/>
      <c r="AHR54" s="48" t="n"/>
      <c r="AHS54" s="48" t="n"/>
      <c r="AHT54" s="48" t="n"/>
      <c r="AHU54" s="48" t="n"/>
      <c r="AHV54" s="48" t="n"/>
      <c r="AHW54" s="48" t="n"/>
      <c r="AHX54" s="48" t="n"/>
      <c r="AHY54" s="48" t="n"/>
      <c r="AHZ54" s="48" t="n"/>
      <c r="AIA54" s="48" t="n"/>
      <c r="AIB54" s="48" t="n"/>
      <c r="AIC54" s="48" t="n"/>
      <c r="AID54" s="48" t="n"/>
      <c r="AIE54" s="48" t="n"/>
      <c r="AIF54" s="48" t="n"/>
      <c r="AIG54" s="48" t="n"/>
      <c r="AIH54" s="48" t="n"/>
      <c r="AII54" s="48" t="n"/>
      <c r="AIJ54" s="48" t="n"/>
      <c r="AIK54" s="48" t="n"/>
      <c r="AIL54" s="48" t="n"/>
      <c r="AIM54" s="48" t="n"/>
      <c r="AIN54" s="48" t="n"/>
      <c r="AIO54" s="48" t="n"/>
      <c r="AIP54" s="48" t="n"/>
      <c r="AIQ54" s="48" t="n"/>
      <c r="AIR54" s="48" t="n"/>
      <c r="AIS54" s="48" t="n"/>
      <c r="AIT54" s="48" t="n"/>
      <c r="AIU54" s="48" t="n"/>
      <c r="AIV54" s="48" t="n"/>
      <c r="AIW54" s="48" t="n"/>
      <c r="AIX54" s="48" t="n"/>
      <c r="AIY54" s="48" t="n"/>
      <c r="AIZ54" s="48" t="n"/>
      <c r="AJA54" s="48" t="n"/>
      <c r="AJB54" s="48" t="n"/>
      <c r="AJC54" s="48" t="n"/>
      <c r="AJD54" s="48" t="n"/>
      <c r="AJE54" s="48" t="n"/>
      <c r="AJF54" s="48" t="n"/>
      <c r="AJG54" s="48" t="n"/>
      <c r="AJH54" s="48" t="n"/>
      <c r="AJI54" s="48" t="n"/>
      <c r="AJJ54" s="48" t="n"/>
      <c r="AJK54" s="48" t="n"/>
      <c r="AJL54" s="48" t="n"/>
      <c r="AJM54" s="48" t="n"/>
      <c r="AJN54" s="48" t="n"/>
      <c r="AJO54" s="48" t="n"/>
      <c r="AJP54" s="48" t="n"/>
      <c r="AJQ54" s="48" t="n"/>
      <c r="AJR54" s="48" t="n"/>
      <c r="AJS54" s="48" t="n"/>
      <c r="AJT54" s="48" t="n"/>
      <c r="AJU54" s="48" t="n"/>
      <c r="AJV54" s="48" t="n"/>
      <c r="AJW54" s="48" t="n"/>
      <c r="AJX54" s="48" t="n"/>
      <c r="AJY54" s="48" t="n"/>
      <c r="AJZ54" s="48" t="n"/>
      <c r="AKA54" s="48" t="n"/>
      <c r="AKB54" s="48" t="n"/>
      <c r="AKC54" s="48" t="n"/>
      <c r="AKD54" s="48" t="n"/>
      <c r="AKE54" s="48" t="n"/>
      <c r="AKF54" s="48" t="n"/>
      <c r="AKG54" s="48" t="n"/>
      <c r="AKH54" s="48" t="n"/>
      <c r="AKI54" s="48" t="n"/>
      <c r="AKJ54" s="48" t="n"/>
      <c r="AKK54" s="48" t="n"/>
      <c r="AKL54" s="48" t="n"/>
      <c r="AKM54" s="48" t="n"/>
      <c r="AKN54" s="48" t="n"/>
      <c r="AKO54" s="48" t="n"/>
      <c r="AKP54" s="48" t="n"/>
      <c r="AKQ54" s="48" t="n"/>
      <c r="AKR54" s="48" t="n"/>
      <c r="AKS54" s="48" t="n"/>
      <c r="AKT54" s="48" t="n"/>
      <c r="AKU54" s="48" t="n"/>
      <c r="AKV54" s="48" t="n"/>
      <c r="AKW54" s="48" t="n"/>
      <c r="AKX54" s="48" t="n"/>
      <c r="AKY54" s="48" t="n"/>
      <c r="AKZ54" s="48" t="n"/>
      <c r="ALA54" s="48" t="n"/>
      <c r="ALB54" s="48" t="n"/>
      <c r="ALC54" s="48" t="n"/>
      <c r="ALD54" s="48" t="n"/>
      <c r="ALE54" s="48" t="n"/>
      <c r="ALF54" s="48" t="n"/>
      <c r="ALG54" s="48" t="n"/>
      <c r="ALH54" s="48" t="n"/>
      <c r="ALI54" s="48" t="n"/>
      <c r="ALJ54" s="48" t="n"/>
      <c r="ALK54" s="48" t="n"/>
      <c r="ALL54" s="48" t="n"/>
      <c r="ALM54" s="48" t="n"/>
      <c r="ALN54" s="48" t="n"/>
      <c r="ALO54" s="48" t="n"/>
      <c r="ALP54" s="48" t="n"/>
      <c r="ALQ54" s="48" t="n"/>
      <c r="ALR54" s="48" t="n"/>
      <c r="ALS54" s="48" t="n"/>
      <c r="ALT54" s="48" t="n"/>
      <c r="ALU54" s="48" t="n"/>
      <c r="ALV54" s="48" t="n"/>
      <c r="ALW54" s="48" t="n"/>
      <c r="ALX54" s="48" t="n"/>
      <c r="ALY54" s="48" t="n"/>
      <c r="ALZ54" s="48" t="n"/>
      <c r="AMA54" s="48" t="n"/>
      <c r="AMB54" s="48" t="n"/>
      <c r="AMC54" s="48" t="n"/>
      <c r="AMD54" s="48" t="n"/>
      <c r="AME54" s="48" t="n"/>
      <c r="AMF54" s="48" t="n"/>
      <c r="AMG54" s="48" t="n"/>
      <c r="AMH54" s="48" t="n"/>
      <c r="AMI54" s="48" t="n"/>
      <c r="AMJ54" s="48" t="n"/>
      <c r="AMK54" s="48" t="n"/>
      <c r="AML54" s="48" t="n"/>
      <c r="AMM54" s="48" t="n"/>
      <c r="AMN54" s="48" t="n"/>
      <c r="AMO54" s="48" t="n"/>
      <c r="AMP54" s="48" t="n"/>
      <c r="AMQ54" s="48" t="n"/>
      <c r="AMR54" s="48" t="n"/>
      <c r="AMS54" s="48" t="n"/>
      <c r="AMT54" s="48" t="n"/>
      <c r="AMU54" s="48" t="n"/>
      <c r="AMV54" s="48" t="n"/>
      <c r="AMW54" s="48" t="n"/>
      <c r="AMX54" s="48" t="n"/>
      <c r="AMY54" s="48" t="n"/>
      <c r="AMZ54" s="48" t="n"/>
      <c r="ANA54" s="48" t="n"/>
      <c r="ANB54" s="48" t="n"/>
      <c r="ANC54" s="48" t="n"/>
      <c r="AND54" s="48" t="n"/>
      <c r="ANE54" s="48" t="n"/>
      <c r="ANF54" s="48" t="n"/>
      <c r="ANG54" s="48" t="n"/>
      <c r="ANH54" s="48" t="n"/>
      <c r="ANI54" s="48" t="n"/>
      <c r="ANJ54" s="48" t="n"/>
      <c r="ANK54" s="48" t="n"/>
      <c r="ANL54" s="48" t="n"/>
      <c r="ANM54" s="48" t="n"/>
      <c r="ANN54" s="48" t="n"/>
      <c r="ANO54" s="48" t="n"/>
      <c r="ANP54" s="48" t="n"/>
      <c r="ANQ54" s="48" t="n"/>
      <c r="ANR54" s="48" t="n"/>
      <c r="ANS54" s="48" t="n"/>
      <c r="ANT54" s="48" t="n"/>
      <c r="ANU54" s="48" t="n"/>
      <c r="ANV54" s="48" t="n"/>
      <c r="ANW54" s="48" t="n"/>
      <c r="ANX54" s="48" t="n"/>
      <c r="ANY54" s="48" t="n"/>
      <c r="ANZ54" s="48" t="n"/>
      <c r="AOA54" s="48" t="n"/>
      <c r="AOB54" s="48" t="n"/>
      <c r="AOC54" s="48" t="n"/>
      <c r="AOD54" s="48" t="n"/>
      <c r="AOE54" s="48" t="n"/>
      <c r="AOF54" s="48" t="n"/>
      <c r="AOG54" s="48" t="n"/>
      <c r="AOH54" s="48" t="n"/>
      <c r="AOI54" s="48" t="n"/>
      <c r="AOJ54" s="48" t="n"/>
      <c r="AOK54" s="48" t="n"/>
      <c r="AOL54" s="48" t="n"/>
      <c r="AOM54" s="48" t="n"/>
      <c r="AON54" s="48" t="n"/>
      <c r="AOO54" s="48" t="n"/>
      <c r="AOP54" s="48" t="n"/>
      <c r="AOQ54" s="48" t="n"/>
      <c r="AOR54" s="48" t="n"/>
      <c r="AOS54" s="48" t="n"/>
      <c r="AOT54" s="48" t="n"/>
      <c r="AOU54" s="48" t="n"/>
      <c r="AOV54" s="48" t="n"/>
      <c r="AOW54" s="48" t="n"/>
      <c r="AOX54" s="48" t="n"/>
      <c r="AOY54" s="48" t="n"/>
      <c r="AOZ54" s="48" t="n"/>
      <c r="APA54" s="48" t="n"/>
      <c r="APB54" s="48" t="n"/>
      <c r="APC54" s="48" t="n"/>
      <c r="APD54" s="48" t="n"/>
      <c r="APE54" s="48" t="n"/>
      <c r="APF54" s="48" t="n"/>
      <c r="APG54" s="48" t="n"/>
      <c r="APH54" s="48" t="n"/>
      <c r="API54" s="48" t="n"/>
      <c r="APJ54" s="48" t="n"/>
      <c r="APK54" s="48" t="n"/>
      <c r="APL54" s="48" t="n"/>
      <c r="APM54" s="48" t="n"/>
      <c r="APN54" s="48" t="n"/>
      <c r="APO54" s="48" t="n"/>
      <c r="APP54" s="48" t="n"/>
      <c r="APQ54" s="48" t="n"/>
      <c r="APR54" s="48" t="n"/>
      <c r="APS54" s="48" t="n"/>
      <c r="APT54" s="48" t="n"/>
      <c r="APU54" s="48" t="n"/>
      <c r="APV54" s="48" t="n"/>
      <c r="APW54" s="48" t="n"/>
      <c r="APX54" s="48" t="n"/>
      <c r="APY54" s="48" t="n"/>
      <c r="APZ54" s="48" t="n"/>
      <c r="AQA54" s="48" t="n"/>
      <c r="AQB54" s="48" t="n"/>
      <c r="AQC54" s="48" t="n"/>
      <c r="AQD54" s="48" t="n"/>
      <c r="AQE54" s="48" t="n"/>
      <c r="AQF54" s="48" t="n"/>
      <c r="AQG54" s="48" t="n"/>
      <c r="AQH54" s="48" t="n"/>
      <c r="AQI54" s="48" t="n"/>
      <c r="AQJ54" s="48" t="n"/>
      <c r="AQK54" s="48" t="n"/>
      <c r="AQL54" s="48" t="n"/>
      <c r="AQM54" s="48" t="n"/>
      <c r="AQN54" s="48" t="n"/>
      <c r="AQO54" s="48" t="n"/>
      <c r="AQP54" s="48" t="n"/>
      <c r="AQQ54" s="48" t="n"/>
      <c r="AQR54" s="48" t="n"/>
      <c r="AQS54" s="48" t="n"/>
      <c r="AQT54" s="48" t="n"/>
      <c r="AQU54" s="48" t="n"/>
      <c r="AQV54" s="48" t="n"/>
      <c r="AQW54" s="48" t="n"/>
      <c r="AQX54" s="48" t="n"/>
      <c r="AQY54" s="48" t="n"/>
      <c r="AQZ54" s="48" t="n"/>
      <c r="ARA54" s="48" t="n"/>
      <c r="ARB54" s="48" t="n"/>
      <c r="ARC54" s="48" t="n"/>
      <c r="ARD54" s="48" t="n"/>
      <c r="ARE54" s="48" t="n"/>
      <c r="ARF54" s="48" t="n"/>
      <c r="ARG54" s="48" t="n"/>
      <c r="ARH54" s="48" t="n"/>
      <c r="ARI54" s="48" t="n"/>
      <c r="ARJ54" s="48" t="n"/>
      <c r="ARK54" s="48" t="n"/>
      <c r="ARL54" s="48" t="n"/>
      <c r="ARM54" s="48" t="n"/>
      <c r="ARN54" s="48" t="n"/>
      <c r="ARO54" s="48" t="n"/>
      <c r="ARP54" s="48" t="n"/>
      <c r="ARQ54" s="48" t="n"/>
      <c r="ARR54" s="48" t="n"/>
      <c r="ARS54" s="48" t="n"/>
      <c r="ART54" s="48" t="n"/>
      <c r="ARU54" s="48" t="n"/>
      <c r="ARV54" s="48" t="n"/>
      <c r="ARW54" s="48" t="n"/>
      <c r="ARX54" s="48" t="n"/>
      <c r="ARY54" s="48" t="n"/>
      <c r="ARZ54" s="48" t="n"/>
      <c r="ASA54" s="48" t="n"/>
      <c r="ASB54" s="48" t="n"/>
      <c r="ASC54" s="48" t="n"/>
      <c r="ASD54" s="48" t="n"/>
      <c r="ASE54" s="48" t="n"/>
      <c r="ASF54" s="48" t="n"/>
      <c r="ASG54" s="48" t="n"/>
      <c r="ASH54" s="48" t="n"/>
      <c r="ASI54" s="48" t="n"/>
      <c r="ASJ54" s="48" t="n"/>
      <c r="ASK54" s="48" t="n"/>
      <c r="ASL54" s="48" t="n"/>
      <c r="ASM54" s="48" t="n"/>
      <c r="ASN54" s="48" t="n"/>
      <c r="ASO54" s="48" t="n"/>
      <c r="ASP54" s="48" t="n"/>
      <c r="ASQ54" s="48" t="n"/>
      <c r="ASR54" s="48" t="n"/>
      <c r="ASS54" s="48" t="n"/>
      <c r="AST54" s="48" t="n"/>
      <c r="ASU54" s="48" t="n"/>
      <c r="ASV54" s="48" t="n"/>
      <c r="ASW54" s="48" t="n"/>
      <c r="ASX54" s="48" t="n"/>
      <c r="ASY54" s="48" t="n"/>
      <c r="ASZ54" s="48" t="n"/>
      <c r="ATA54" s="48" t="n"/>
      <c r="ATB54" s="48" t="n"/>
      <c r="ATC54" s="48" t="n"/>
      <c r="ATD54" s="48" t="n"/>
      <c r="ATE54" s="48" t="n"/>
      <c r="ATF54" s="48" t="n"/>
      <c r="ATG54" s="48" t="n"/>
      <c r="ATH54" s="48" t="n"/>
      <c r="ATI54" s="48" t="n"/>
      <c r="ATJ54" s="48" t="n"/>
      <c r="ATK54" s="48" t="n"/>
      <c r="ATL54" s="48" t="n"/>
      <c r="ATM54" s="48" t="n"/>
      <c r="ATN54" s="48" t="n"/>
      <c r="ATO54" s="48" t="n"/>
      <c r="ATP54" s="48" t="n"/>
      <c r="ATQ54" s="48" t="n"/>
      <c r="ATR54" s="48" t="n"/>
      <c r="ATS54" s="48" t="n"/>
      <c r="ATT54" s="48" t="n"/>
      <c r="ATU54" s="48" t="n"/>
      <c r="ATV54" s="48" t="n"/>
      <c r="ATW54" s="48" t="n"/>
      <c r="ATX54" s="48" t="n"/>
      <c r="ATY54" s="48" t="n"/>
      <c r="ATZ54" s="48" t="n"/>
      <c r="AUA54" s="48" t="n"/>
      <c r="AUB54" s="48" t="n"/>
      <c r="AUC54" s="48" t="n"/>
      <c r="AUD54" s="48" t="n"/>
      <c r="AUE54" s="48" t="n"/>
      <c r="AUF54" s="48" t="n"/>
      <c r="AUG54" s="48" t="n"/>
      <c r="AUH54" s="48" t="n"/>
      <c r="AUI54" s="48" t="n"/>
      <c r="AUJ54" s="48" t="n"/>
      <c r="AUK54" s="48" t="n"/>
      <c r="AUL54" s="48" t="n"/>
      <c r="AUM54" s="48" t="n"/>
      <c r="AUN54" s="48" t="n"/>
      <c r="AUO54" s="48" t="n"/>
      <c r="AUP54" s="48" t="n"/>
      <c r="AUQ54" s="48" t="n"/>
      <c r="AUR54" s="48" t="n"/>
      <c r="AUS54" s="48" t="n"/>
      <c r="AUT54" s="48" t="n"/>
      <c r="AUU54" s="48" t="n"/>
      <c r="AUV54" s="48" t="n"/>
      <c r="AUW54" s="48" t="n"/>
      <c r="AUX54" s="48" t="n"/>
      <c r="AUY54" s="48" t="n"/>
      <c r="AUZ54" s="48" t="n"/>
      <c r="AVA54" s="48" t="n"/>
      <c r="AVB54" s="48" t="n"/>
      <c r="AVC54" s="48" t="n"/>
      <c r="AVD54" s="48" t="n"/>
      <c r="AVE54" s="48" t="n"/>
      <c r="AVF54" s="48" t="n"/>
      <c r="AVG54" s="48" t="n"/>
      <c r="AVH54" s="48" t="n"/>
      <c r="AVI54" s="48" t="n"/>
      <c r="AVJ54" s="48" t="n"/>
      <c r="AVK54" s="48" t="n"/>
      <c r="AVL54" s="48" t="n"/>
      <c r="AVM54" s="48" t="n"/>
      <c r="AVN54" s="48" t="n"/>
      <c r="AVO54" s="48" t="n"/>
      <c r="AVP54" s="48" t="n"/>
      <c r="AVQ54" s="48" t="n"/>
      <c r="AVR54" s="48" t="n"/>
      <c r="AVS54" s="48" t="n"/>
      <c r="AVT54" s="48" t="n"/>
      <c r="AVU54" s="48" t="n"/>
      <c r="AVV54" s="48" t="n"/>
      <c r="AVW54" s="48" t="n"/>
      <c r="AVX54" s="48" t="n"/>
      <c r="AVY54" s="48" t="n"/>
      <c r="AVZ54" s="48" t="n"/>
      <c r="AWA54" s="8" t="n">
        <v>683566094</v>
      </c>
      <c r="AWB54" s="48" t="inlineStr">
        <is>
          <t>a7698b74-7c1b-40cc-8f2c-624e7d3798ee</t>
        </is>
      </c>
      <c r="AWC54" s="6" t="n">
        <v>46083</v>
      </c>
      <c r="AWD54" s="48" t="n"/>
      <c r="AWE54" s="48" t="n"/>
      <c r="AWF54" s="48" t="inlineStr">
        <is>
          <t>submitted_via_web</t>
        </is>
      </c>
      <c r="AWG54" s="48" t="n"/>
      <c r="AWH54" s="48" t="inlineStr">
        <is>
          <t>vyNMZfRj9dojjrwxZxh2FZ</t>
        </is>
      </c>
      <c r="AWI54" s="48" t="n"/>
      <c r="AWJ54" s="48" t="inlineStr">
        <is>
          <t>uuid:a7698b74-7c1b-40cc-8f2c-624e7d3798ee</t>
        </is>
      </c>
      <c r="AWK54" s="8" t="n">
        <v>480</v>
      </c>
      <c r="AWL54" s="48" t="inlineStr">
        <is>
          <t>BTP0293</t>
        </is>
      </c>
      <c r="AWM54" s="8" t="n">
        <v>0</v>
      </c>
      <c r="AWN54" s="48" t="inlineStr">
        <is>
          <t>Year of Use valid, no validation needed</t>
        </is>
      </c>
      <c r="AWO54" s="37" t="b">
        <v>1</v>
      </c>
      <c r="AWP54" s="37" t="b">
        <v>1</v>
      </c>
      <c r="AWQ54" s="37" t="b">
        <v>1</v>
      </c>
      <c r="AWR54" s="37" t="b">
        <v>1</v>
      </c>
      <c r="AWS54" s="37" t="b">
        <v>1</v>
      </c>
      <c r="AWT54" s="37" t="b">
        <v>1</v>
      </c>
      <c r="AWU54" s="48" t="n"/>
      <c r="AWV54" s="8" t="n">
        <v>9</v>
      </c>
      <c r="AWW54" s="48" t="n"/>
      <c r="AWX54" s="48" t="n"/>
      <c r="AWY54" s="48" t="n"/>
      <c r="AWZ54" s="48" t="n"/>
    </row>
    <row r="55">
      <c r="A55" s="6" t="n">
        <v>46083</v>
      </c>
      <c r="B55" s="6" t="n">
        <v>46083</v>
      </c>
      <c r="C55" s="34" t="inlineStr">
        <is>
          <t>Febri Hasanah</t>
        </is>
      </c>
      <c r="D55" s="34" t="inlineStr">
        <is>
          <t>Susianti</t>
        </is>
      </c>
      <c r="E55" s="8">
        <f>+620</f>
        <v/>
      </c>
      <c r="F55" s="48" t="inlineStr">
        <is>
          <t>-5.40237 119.430276 64.0999984741211 12.925999641418457</t>
        </is>
      </c>
      <c r="G55" s="8" t="n">
        <v>-5.40237</v>
      </c>
      <c r="H55" s="8" t="n">
        <v>119.430276</v>
      </c>
      <c r="I55" s="8" t="n">
        <v>64.09999847</v>
      </c>
      <c r="J55" s="8" t="n">
        <v>12.92599964</v>
      </c>
      <c r="K55" s="8" t="n">
        <v>0</v>
      </c>
      <c r="L55" s="48" t="inlineStr">
        <is>
          <t>-5.402373 119.430548 64.20000457763672 6.900000095367432</t>
        </is>
      </c>
      <c r="M55" s="8" t="n">
        <v>-5.402373</v>
      </c>
      <c r="N55" s="8" t="n">
        <v>119.430548</v>
      </c>
      <c r="O55" s="8" t="n">
        <v>64.20000458</v>
      </c>
      <c r="P55" s="8" t="n">
        <v>6.900000095</v>
      </c>
      <c r="Q55" s="8" t="n">
        <v>0</v>
      </c>
      <c r="R55" s="48" t="inlineStr">
        <is>
          <t>Sulawesi Selatan</t>
        </is>
      </c>
      <c r="S55" s="8" t="n">
        <v>0</v>
      </c>
      <c r="T55" s="8" t="n">
        <v>0</v>
      </c>
      <c r="U55" s="8" t="n">
        <v>0</v>
      </c>
      <c r="V55" s="8" t="n">
        <v>0</v>
      </c>
      <c r="W55" s="8" t="n">
        <v>0</v>
      </c>
      <c r="X55" s="8" t="n">
        <v>0</v>
      </c>
      <c r="Y55" s="8" t="n">
        <v>0</v>
      </c>
      <c r="Z55" s="8" t="n">
        <v>0</v>
      </c>
      <c r="AA55" s="8" t="n">
        <v>0</v>
      </c>
      <c r="AB55" s="8" t="n">
        <v>1</v>
      </c>
      <c r="AC55" s="48" t="inlineStr">
        <is>
          <t>Takalar</t>
        </is>
      </c>
      <c r="AD55" s="48" t="inlineStr">
        <is>
          <t>Pattallassang</t>
        </is>
      </c>
      <c r="AE55" s="48" t="inlineStr">
        <is>
          <t>Salaka</t>
        </is>
      </c>
      <c r="AF55" s="48" t="inlineStr">
        <is>
          <t>UD. BONTOMARANMU</t>
        </is>
      </c>
      <c r="AG55" s="48" t="inlineStr">
        <is>
          <t>BTP0269</t>
        </is>
      </c>
      <c r="AH55" s="8" t="n">
        <v>11</v>
      </c>
      <c r="AI55" s="48" t="inlineStr">
        <is>
          <t>VPA1</t>
        </is>
      </c>
      <c r="AJ55" s="48" t="inlineStr">
        <is>
          <t>Tidak aktif</t>
        </is>
      </c>
      <c r="AK55" s="8" t="n">
        <v>33</v>
      </c>
      <c r="AL55" s="48" t="inlineStr">
        <is>
          <t>Perempuan</t>
        </is>
      </c>
      <c r="AM55" s="48" t="inlineStr">
        <is>
          <t>Sudah menikah</t>
        </is>
      </c>
      <c r="AN55" s="48" t="inlineStr">
        <is>
          <t>SMP/Sederajat</t>
        </is>
      </c>
      <c r="AO55" s="48" t="inlineStr">
        <is>
          <t>Lainnya</t>
        </is>
      </c>
      <c r="AP55" s="8" t="n">
        <v>0</v>
      </c>
      <c r="AQ55" s="8" t="n">
        <v>0</v>
      </c>
      <c r="AR55" s="8" t="n">
        <v>0</v>
      </c>
      <c r="AS55" s="8" t="n">
        <v>0</v>
      </c>
      <c r="AT55" s="8" t="n">
        <v>0</v>
      </c>
      <c r="AU55" s="8" t="n">
        <v>0</v>
      </c>
      <c r="AV55" s="8" t="n">
        <v>1</v>
      </c>
      <c r="AW55" s="8" t="n">
        <v>0</v>
      </c>
      <c r="AX55" s="48" t="inlineStr">
        <is>
          <t>Bidan (responden)</t>
        </is>
      </c>
      <c r="AY55" s="48" t="inlineStr">
        <is>
          <t>Tidak ada</t>
        </is>
      </c>
      <c r="AZ55" s="8" t="n">
        <v>0</v>
      </c>
      <c r="BA55" s="8" t="n">
        <v>0</v>
      </c>
      <c r="BB55" s="8" t="n">
        <v>0</v>
      </c>
      <c r="BC55" s="8" t="n">
        <v>0</v>
      </c>
      <c r="BD55" s="8" t="n">
        <v>0</v>
      </c>
      <c r="BE55" s="8" t="n">
        <v>0</v>
      </c>
      <c r="BF55" s="8" t="n">
        <v>0</v>
      </c>
      <c r="BG55" s="8" t="n">
        <v>1</v>
      </c>
      <c r="BH55" s="11" t="n"/>
      <c r="BI55" s="48" t="inlineStr">
        <is>
          <t>&lt;Rp1.500.000</t>
        </is>
      </c>
      <c r="BJ55" s="8" t="n">
        <v>1</v>
      </c>
      <c r="BK55" s="8" t="n">
        <v>1</v>
      </c>
      <c r="BL55" s="8" t="n">
        <v>2</v>
      </c>
      <c r="BM55" s="8" t="n">
        <v>1</v>
      </c>
      <c r="BN55" s="48" t="inlineStr">
        <is>
          <t>Milik sendiri</t>
        </is>
      </c>
      <c r="BO55" s="48" t="inlineStr">
        <is>
          <t>Semi-permanen (semen dan kayu)</t>
        </is>
      </c>
      <c r="BP55" s="8" t="n">
        <v>0</v>
      </c>
      <c r="BQ55" s="8" t="n">
        <v>1</v>
      </c>
      <c r="BR55" s="8" t="n">
        <v>0</v>
      </c>
      <c r="BS55" s="8" t="n">
        <v>0</v>
      </c>
      <c r="BT55" s="8" t="n">
        <v>0</v>
      </c>
      <c r="BU55" s="48" t="n"/>
      <c r="BV55" s="48" t="inlineStr">
        <is>
          <t>Bambu/kayu Keramik/ubin</t>
        </is>
      </c>
      <c r="BW55" s="8" t="n">
        <v>1</v>
      </c>
      <c r="BX55" s="8" t="n">
        <v>0</v>
      </c>
      <c r="BY55" s="8" t="n">
        <v>1</v>
      </c>
      <c r="BZ55" s="8" t="n">
        <v>0</v>
      </c>
      <c r="CA55" s="8" t="n">
        <v>0</v>
      </c>
      <c r="CB55" s="48" t="n"/>
      <c r="CC55" s="48" t="inlineStr">
        <is>
          <t>Seng</t>
        </is>
      </c>
      <c r="CD55" s="8" t="n">
        <v>0</v>
      </c>
      <c r="CE55" s="8" t="n">
        <v>0</v>
      </c>
      <c r="CF55" s="8" t="n">
        <v>0</v>
      </c>
      <c r="CG55" s="8" t="n">
        <v>0</v>
      </c>
      <c r="CH55" s="8" t="n">
        <v>1</v>
      </c>
      <c r="CI55" s="8" t="n">
        <v>0</v>
      </c>
      <c r="CJ55" s="8" t="n">
        <v>0</v>
      </c>
      <c r="CK55" s="48" t="n"/>
      <c r="CL55" s="48" t="inlineStr">
        <is>
          <t>Ya</t>
        </is>
      </c>
      <c r="CM55" s="8" t="n">
        <v>2014</v>
      </c>
      <c r="CN55" s="48" t="inlineStr">
        <is>
          <t>Fixed-Dome (Kubah Tetap)</t>
        </is>
      </c>
      <c r="CO55" s="48" t="inlineStr">
        <is>
          <t>4 m³ (2-3 ekor sapi, ±3 jam memasak/hari, ±30 kg slurry/hari)</t>
        </is>
      </c>
      <c r="CP55" s="48" t="inlineStr">
        <is>
          <t>Lainnya</t>
        </is>
      </c>
      <c r="CQ55" s="8" t="n">
        <v>0</v>
      </c>
      <c r="CR55" s="8" t="n">
        <v>0</v>
      </c>
      <c r="CS55" s="8" t="n">
        <v>0</v>
      </c>
      <c r="CT55" s="8" t="n">
        <v>0</v>
      </c>
      <c r="CU55" s="8" t="n">
        <v>0</v>
      </c>
      <c r="CV55" s="8" t="n">
        <v>0</v>
      </c>
      <c r="CW55" s="8" t="n">
        <v>0</v>
      </c>
      <c r="CX55" s="8" t="n">
        <v>1</v>
      </c>
      <c r="CY55" s="48" t="inlineStr">
        <is>
          <t>Anggota keluarga - laki-laki</t>
        </is>
      </c>
      <c r="CZ55" s="8" t="n">
        <v>1</v>
      </c>
      <c r="DA55" s="8" t="n">
        <v>0</v>
      </c>
      <c r="DB55" s="8" t="n">
        <v>0</v>
      </c>
      <c r="DC55" s="48" t="n"/>
      <c r="DD55" s="48" t="inlineStr">
        <is>
          <t>Anggota keluarga - laki-laki Lainnya</t>
        </is>
      </c>
      <c r="DE55" s="8" t="n">
        <v>1</v>
      </c>
      <c r="DF55" s="8" t="n">
        <v>0</v>
      </c>
      <c r="DG55" s="8" t="n">
        <v>0</v>
      </c>
      <c r="DH55" s="8" t="n">
        <v>1</v>
      </c>
      <c r="DI55" s="35" t="inlineStr">
        <is>
          <t>Dinas Pertanian</t>
        </is>
      </c>
      <c r="DJ55" s="48" t="inlineStr">
        <is>
          <t>Anggota keluarga - laki-laki</t>
        </is>
      </c>
      <c r="DK55" s="8" t="n">
        <v>1</v>
      </c>
      <c r="DL55" s="8" t="n">
        <v>0</v>
      </c>
      <c r="DM55" s="8" t="n">
        <v>0</v>
      </c>
      <c r="DN55" s="8" t="n">
        <v>0</v>
      </c>
      <c r="DO55" s="48" t="n"/>
      <c r="DP55" s="48" t="inlineStr">
        <is>
          <t>Tidak berfungsi sama sekali</t>
        </is>
      </c>
      <c r="DQ55" s="48" t="inlineStr">
        <is>
          <t>&gt;1 tahun yang lalu</t>
        </is>
      </c>
      <c r="DR55" s="17" t="inlineStr">
        <is>
          <t>Masalah teknis (misalnya kerusakan pada komponen)</t>
        </is>
      </c>
      <c r="DS55" s="48" t="n"/>
      <c r="DT55" s="48" t="inlineStr">
        <is>
          <t>Kompor</t>
        </is>
      </c>
      <c r="DU55" s="8" t="n">
        <v>1</v>
      </c>
      <c r="DV55" s="8" t="n">
        <v>0</v>
      </c>
      <c r="DW55" s="8" t="n">
        <v>0</v>
      </c>
      <c r="DX55" s="8" t="n">
        <v>0</v>
      </c>
      <c r="DY55" s="8" t="n">
        <v>0</v>
      </c>
      <c r="DZ55" s="8" t="n">
        <v>0</v>
      </c>
      <c r="EA55" s="8" t="n">
        <v>0</v>
      </c>
      <c r="EB55" s="8" t="n">
        <v>0</v>
      </c>
      <c r="EC55" s="8" t="n">
        <v>0</v>
      </c>
      <c r="ED55" s="8" t="n">
        <v>0</v>
      </c>
      <c r="EE55" s="8" t="n">
        <v>0</v>
      </c>
      <c r="EF55" s="8" t="n">
        <v>0</v>
      </c>
      <c r="EG55" s="8" t="n">
        <v>0</v>
      </c>
      <c r="EH55" s="8" t="n">
        <v>0</v>
      </c>
      <c r="EI55" s="48" t="inlineStr">
        <is>
          <t>Tidak ada masalah</t>
        </is>
      </c>
      <c r="EJ55" s="8" t="n">
        <v>0</v>
      </c>
      <c r="EK55" s="8" t="n">
        <v>0</v>
      </c>
      <c r="EL55" s="8" t="n">
        <v>0</v>
      </c>
      <c r="EM55" s="8" t="n">
        <v>1</v>
      </c>
      <c r="EN55" s="8" t="n">
        <v>0</v>
      </c>
      <c r="EO55" s="48" t="n"/>
      <c r="EP55" s="48" t="inlineStr">
        <is>
          <t>Ya, cukup jelas dan mudah diikuti</t>
        </is>
      </c>
      <c r="EQ55" s="48" t="inlineStr">
        <is>
          <t>Bukan pelatihan</t>
        </is>
      </c>
      <c r="ER55" s="48" t="inlineStr">
        <is>
          <t>Lainnya</t>
        </is>
      </c>
      <c r="ES55" s="8" t="n">
        <v>0</v>
      </c>
      <c r="ET55" s="8" t="n">
        <v>0</v>
      </c>
      <c r="EU55" s="8" t="n">
        <v>0</v>
      </c>
      <c r="EV55" s="8" t="n">
        <v>1</v>
      </c>
      <c r="EW55" s="48" t="inlineStr">
        <is>
          <t>Dinas Pertanian</t>
        </is>
      </c>
      <c r="EX55" s="48" t="inlineStr">
        <is>
          <t>Anggota keluarga - Laki-laki</t>
        </is>
      </c>
      <c r="EY55" s="8" t="n">
        <v>1</v>
      </c>
      <c r="EZ55" s="8" t="n">
        <v>0</v>
      </c>
      <c r="FA55" s="8" t="n">
        <v>0</v>
      </c>
      <c r="FB55" s="48" t="n"/>
      <c r="FC55" s="48" t="inlineStr">
        <is>
          <t>Setiap hari</t>
        </is>
      </c>
      <c r="FD55" s="48" t="inlineStr">
        <is>
          <t>Rp 0,000</t>
        </is>
      </c>
      <c r="FE55" s="48" t="inlineStr">
        <is>
          <t>Mengetahui</t>
        </is>
      </c>
      <c r="FF55" s="48" t="inlineStr">
        <is>
          <t>Selalu (setiap hari)</t>
        </is>
      </c>
      <c r="FG55" s="48" t="inlineStr">
        <is>
          <t>Mengetahui</t>
        </is>
      </c>
      <c r="FH55" s="48" t="inlineStr">
        <is>
          <t>Selalu (setiap hari)</t>
        </is>
      </c>
      <c r="FI55" s="48" t="inlineStr">
        <is>
          <t>Mengetahui</t>
        </is>
      </c>
      <c r="FJ55" s="48" t="inlineStr">
        <is>
          <t>Tidak pernah</t>
        </is>
      </c>
      <c r="FK55" s="48" t="inlineStr">
        <is>
          <t>Tidak mengetahui</t>
        </is>
      </c>
      <c r="FL55" s="48" t="inlineStr">
        <is>
          <t>Tidak pernah</t>
        </is>
      </c>
      <c r="FM55" s="48" t="inlineStr">
        <is>
          <t>Mengetahui</t>
        </is>
      </c>
      <c r="FN55" s="48" t="inlineStr">
        <is>
          <t>Selalu (setiap hari)</t>
        </is>
      </c>
      <c r="FO55" s="48" t="inlineStr">
        <is>
          <t>Mengetahui</t>
        </is>
      </c>
      <c r="FP55" s="48" t="inlineStr">
        <is>
          <t>Selalu (setiap hari)</t>
        </is>
      </c>
      <c r="FQ55" s="48" t="inlineStr">
        <is>
          <t>Mengetahui</t>
        </is>
      </c>
      <c r="FR55" s="48" t="inlineStr">
        <is>
          <t>Ya</t>
        </is>
      </c>
      <c r="FS55" s="48" t="inlineStr">
        <is>
          <t>Tidak mengetahui</t>
        </is>
      </c>
      <c r="FT55" s="48" t="inlineStr">
        <is>
          <t>Tidak sama sekali</t>
        </is>
      </c>
      <c r="FU55" s="48" t="inlineStr">
        <is>
          <t>Laki-laki dewasa</t>
        </is>
      </c>
      <c r="FV55" s="8" t="n">
        <v>1</v>
      </c>
      <c r="FW55" s="8" t="n">
        <v>0</v>
      </c>
      <c r="FX55" s="8" t="n">
        <v>0</v>
      </c>
      <c r="FY55" s="8" t="n">
        <v>0</v>
      </c>
      <c r="FZ55" s="48" t="inlineStr">
        <is>
          <t>Tidak memahami</t>
        </is>
      </c>
      <c r="GA55" s="35" t="n"/>
      <c r="GB55" s="12" t="n"/>
      <c r="GC55" s="12" t="n"/>
      <c r="GD55" s="12" t="n"/>
      <c r="GE55" s="12" t="n"/>
      <c r="GF55" s="48" t="inlineStr">
        <is>
          <t>Tidak memahami</t>
        </is>
      </c>
      <c r="GG55" s="48" t="inlineStr">
        <is>
          <t>Tidak pernah</t>
        </is>
      </c>
      <c r="GH55" s="48" t="inlineStr">
        <is>
          <t>Tidak</t>
        </is>
      </c>
      <c r="GI55" s="48" t="n"/>
      <c r="GJ55" s="48" t="n"/>
      <c r="GK55" s="48" t="n"/>
      <c r="GL55" s="48" t="n"/>
      <c r="GM55" s="48" t="n"/>
      <c r="GN55" s="48" t="n"/>
      <c r="GO55" s="48" t="n"/>
      <c r="GP55" s="48" t="inlineStr">
        <is>
          <t>Sebagian</t>
        </is>
      </c>
      <c r="GQ55" s="48" t="inlineStr">
        <is>
          <t>LPG</t>
        </is>
      </c>
      <c r="GR55" s="8" t="n">
        <v>1</v>
      </c>
      <c r="GS55" s="8" t="n">
        <v>0</v>
      </c>
      <c r="GT55" s="8" t="n">
        <v>0</v>
      </c>
      <c r="GU55" s="8" t="n">
        <v>0</v>
      </c>
      <c r="GV55" s="8" t="n">
        <v>0</v>
      </c>
      <c r="GW55" s="8" t="n">
        <v>0</v>
      </c>
      <c r="GX55" s="8" t="n">
        <v>0</v>
      </c>
      <c r="GY55" s="48" t="n"/>
      <c r="GZ55" s="27" t="inlineStr">
        <is>
          <t>Tidak</t>
        </is>
      </c>
      <c r="HA55" s="27" t="n"/>
      <c r="HB55" s="27" t="n"/>
      <c r="HC55" s="27" t="n"/>
      <c r="HD55" s="27" t="n"/>
      <c r="HE55" s="28" t="n">
        <v>9</v>
      </c>
      <c r="HF55" s="28" t="n">
        <v>60000</v>
      </c>
      <c r="HG55" s="28" t="n">
        <v>3</v>
      </c>
      <c r="HH55" s="28" t="n">
        <v>20000</v>
      </c>
      <c r="HI55" s="48" t="n"/>
      <c r="HJ55" s="48" t="n"/>
      <c r="HK55" s="48" t="n"/>
      <c r="HL55" s="48" t="n"/>
      <c r="HM55" s="48" t="n"/>
      <c r="HN55" s="48" t="n"/>
      <c r="HO55" s="48" t="n"/>
      <c r="HP55" s="48" t="n"/>
      <c r="HQ55" s="48" t="n"/>
      <c r="HR55" s="48" t="n"/>
      <c r="HS55" s="48" t="n"/>
      <c r="HT55" s="48" t="n"/>
      <c r="HU55" s="48" t="n"/>
      <c r="HV55" s="48" t="n"/>
      <c r="HW55" s="48" t="n"/>
      <c r="HX55" s="48" t="n"/>
      <c r="HY55" s="48" t="n"/>
      <c r="HZ55" s="48" t="n"/>
      <c r="IA55" s="39" t="n">
        <v>6</v>
      </c>
      <c r="IB55" s="35" t="n"/>
      <c r="IC55" s="48" t="n"/>
      <c r="ID55" s="48" t="n"/>
      <c r="IE55" s="48" t="n"/>
      <c r="IF55" s="48" t="n"/>
      <c r="IG55" s="48" t="n"/>
      <c r="IH55" s="48" t="n"/>
      <c r="II55" s="48" t="n"/>
      <c r="IJ55" s="48" t="n"/>
      <c r="IK55" s="48" t="inlineStr">
        <is>
          <t>15-30 kg</t>
        </is>
      </c>
      <c r="IL55" s="48" t="inlineStr">
        <is>
          <t>1-3 jam</t>
        </is>
      </c>
      <c r="IM55" s="48" t="inlineStr">
        <is>
          <t>Ya</t>
        </is>
      </c>
      <c r="IN55" s="48" t="inlineStr">
        <is>
          <t>Tidak</t>
        </is>
      </c>
      <c r="IO55" s="48" t="inlineStr">
        <is>
          <t>Tidak ada perubahan</t>
        </is>
      </c>
      <c r="IP55" s="48" t="n"/>
      <c r="IQ55" s="48" t="inlineStr">
        <is>
          <t>Tidak pernah</t>
        </is>
      </c>
      <c r="IR55" s="48" t="n"/>
      <c r="IS55" s="48" t="n"/>
      <c r="IT55" s="48" t="n"/>
      <c r="IU55" s="48" t="n"/>
      <c r="IV55" s="48" t="n"/>
      <c r="IW55" s="48" t="n"/>
      <c r="IX55" s="48" t="n"/>
      <c r="IY55" s="48" t="n"/>
      <c r="IZ55" s="48" t="inlineStr">
        <is>
          <t>Tidak pernah</t>
        </is>
      </c>
      <c r="JA55" s="48" t="n"/>
      <c r="JB55" s="48" t="n"/>
      <c r="JC55" s="48" t="n"/>
      <c r="JD55" s="48" t="n"/>
      <c r="JE55" s="48" t="n"/>
      <c r="JF55" s="48" t="n"/>
      <c r="JG55" s="48" t="n"/>
      <c r="JH55" s="48" t="n"/>
      <c r="JI55" s="48" t="inlineStr">
        <is>
          <t>Tidak pernah</t>
        </is>
      </c>
      <c r="JJ55" s="48" t="n"/>
      <c r="JK55" s="48" t="n"/>
      <c r="JL55" s="48" t="n"/>
      <c r="JM55" s="48" t="n"/>
      <c r="JN55" s="48" t="n"/>
      <c r="JO55" s="48" t="n"/>
      <c r="JP55" s="48" t="n"/>
      <c r="JQ55" s="48" t="n"/>
      <c r="JR55" s="48" t="inlineStr">
        <is>
          <t>Tidak pernah</t>
        </is>
      </c>
      <c r="JS55" s="48" t="n"/>
      <c r="JT55" s="48" t="n"/>
      <c r="JU55" s="48" t="n"/>
      <c r="JV55" s="48" t="n"/>
      <c r="JW55" s="48" t="n"/>
      <c r="JX55" s="48" t="n"/>
      <c r="JY55" s="48" t="n"/>
      <c r="JZ55" s="48" t="n"/>
      <c r="KA55" s="48" t="inlineStr">
        <is>
          <t>Tidak pernah</t>
        </is>
      </c>
      <c r="KB55" s="48" t="n"/>
      <c r="KC55" s="48" t="n"/>
      <c r="KD55" s="48" t="n"/>
      <c r="KE55" s="48" t="n"/>
      <c r="KF55" s="48" t="n"/>
      <c r="KG55" s="48" t="n"/>
      <c r="KH55" s="48" t="n"/>
      <c r="KI55" s="48" t="n"/>
      <c r="KJ55" s="48" t="inlineStr">
        <is>
          <t>Tidak pernah</t>
        </is>
      </c>
      <c r="KK55" s="48" t="n"/>
      <c r="KL55" s="48" t="n"/>
      <c r="KM55" s="48" t="n"/>
      <c r="KN55" s="48" t="n"/>
      <c r="KO55" s="48" t="n"/>
      <c r="KP55" s="48" t="n"/>
      <c r="KQ55" s="48" t="n"/>
      <c r="KR55" s="48" t="n"/>
      <c r="KS55" s="48" t="inlineStr">
        <is>
          <t>Tidak ada perubahan</t>
        </is>
      </c>
      <c r="KT55" s="48" t="inlineStr">
        <is>
          <t>0-1 kali</t>
        </is>
      </c>
      <c r="KU55" s="48" t="inlineStr">
        <is>
          <t>0-1 kali</t>
        </is>
      </c>
      <c r="KV55" s="48" t="inlineStr">
        <is>
          <t>Tidak ada</t>
        </is>
      </c>
      <c r="KW55" s="8" t="n">
        <v>0</v>
      </c>
      <c r="KX55" s="8" t="n">
        <v>0</v>
      </c>
      <c r="KY55" s="8" t="n">
        <v>0</v>
      </c>
      <c r="KZ55" s="8" t="n">
        <v>1</v>
      </c>
      <c r="LA55" s="48" t="inlineStr">
        <is>
          <t>Tidak ada perubahan</t>
        </is>
      </c>
      <c r="LB55" s="48" t="inlineStr">
        <is>
          <t>Jauh lebih baik</t>
        </is>
      </c>
      <c r="LC55" s="8" t="n">
        <v>0</v>
      </c>
      <c r="LD55" s="8" t="n">
        <v>0</v>
      </c>
      <c r="LE55" s="8" t="n">
        <v>0</v>
      </c>
      <c r="LF55" s="8" t="n">
        <v>8</v>
      </c>
      <c r="LG55" s="48" t="inlineStr">
        <is>
          <t>Tidak</t>
        </is>
      </c>
      <c r="LH55" s="48" t="n"/>
      <c r="LI55" s="8" t="n">
        <v>0</v>
      </c>
      <c r="LJ55" s="48" t="inlineStr">
        <is>
          <t>Lainnya</t>
        </is>
      </c>
      <c r="LK55" s="8" t="n">
        <v>0</v>
      </c>
      <c r="LL55" s="8" t="n">
        <v>0</v>
      </c>
      <c r="LM55" s="8" t="n">
        <v>0</v>
      </c>
      <c r="LN55" s="8" t="n">
        <v>0</v>
      </c>
      <c r="LO55" s="8" t="n">
        <v>0</v>
      </c>
      <c r="LP55" s="8" t="n">
        <v>0</v>
      </c>
      <c r="LQ55" s="8" t="n">
        <v>1</v>
      </c>
      <c r="LR55" s="11" t="inlineStr">
        <is>
          <t>Tidak ada peningkatan pendapatan</t>
        </is>
      </c>
      <c r="LS55" s="8" t="n">
        <v>20</v>
      </c>
      <c r="LT55" s="8" t="n">
        <v>0</v>
      </c>
      <c r="LU55" s="8" t="n">
        <v>20</v>
      </c>
      <c r="LV55" s="8" t="n">
        <v>10</v>
      </c>
      <c r="LW55" s="8" t="n">
        <v>0</v>
      </c>
      <c r="LX55" s="8" t="n">
        <v>10</v>
      </c>
      <c r="LY55" s="8" t="n">
        <v>30</v>
      </c>
      <c r="LZ55" s="8" t="n">
        <v>0</v>
      </c>
      <c r="MA55" s="8" t="n">
        <v>30</v>
      </c>
      <c r="MB55" s="48" t="inlineStr">
        <is>
          <t>Tidak</t>
        </is>
      </c>
      <c r="MC55" s="8" t="n">
        <v>0</v>
      </c>
      <c r="MD55" s="8" t="n">
        <v>0</v>
      </c>
      <c r="ME55" s="8" t="n">
        <v>0</v>
      </c>
      <c r="MF55" s="8" t="n">
        <v>0</v>
      </c>
      <c r="MG55" s="8" t="n">
        <v>0</v>
      </c>
      <c r="MH55" s="8" t="n">
        <v>0</v>
      </c>
      <c r="MI55" s="48" t="n"/>
      <c r="MJ55" s="48" t="n"/>
      <c r="MK55" s="48" t="n"/>
      <c r="ML55" s="48" t="n"/>
      <c r="MM55" s="48" t="n"/>
      <c r="MN55" s="48" t="n"/>
      <c r="MO55" s="48" t="n"/>
      <c r="MP55" s="48" t="n"/>
      <c r="MQ55" s="48" t="n"/>
      <c r="MR55" s="17" t="inlineStr">
        <is>
          <t>Tidak ada penghematan waktu</t>
        </is>
      </c>
      <c r="MS55" s="48" t="n"/>
      <c r="MT55" s="48" t="inlineStr">
        <is>
          <t>Tidak ada penghematan waktu</t>
        </is>
      </c>
      <c r="MU55" s="48" t="inlineStr">
        <is>
          <t>Tidak</t>
        </is>
      </c>
      <c r="MV55" s="48" t="n"/>
      <c r="MW55" s="48" t="n"/>
      <c r="MX55" s="48" t="n"/>
      <c r="MY55" s="48" t="n"/>
      <c r="MZ55" s="48" t="n"/>
      <c r="NA55" s="48" t="n"/>
      <c r="NB55" s="48" t="n"/>
      <c r="NC55" s="48" t="n"/>
      <c r="ND55" s="48" t="n"/>
      <c r="NE55" s="48" t="n"/>
      <c r="NF55" s="48" t="n"/>
      <c r="NG55" s="48" t="n"/>
      <c r="NH55" s="48" t="n"/>
      <c r="NI55" s="48" t="n"/>
      <c r="NJ55" s="48" t="n"/>
      <c r="NK55" s="48" t="n"/>
      <c r="NL55" s="48" t="inlineStr">
        <is>
          <t>Tidak</t>
        </is>
      </c>
      <c r="NM55" s="48" t="inlineStr">
        <is>
          <t>100% dana hibah</t>
        </is>
      </c>
      <c r="NN55" s="17" t="inlineStr">
        <is>
          <t>0 (100% sumber pembiayaan dari hibah)</t>
        </is>
      </c>
      <c r="NO55" s="17" t="inlineStr">
        <is>
          <t>Lainnya</t>
        </is>
      </c>
      <c r="NP55" s="35" t="inlineStr">
        <is>
          <t>Dinas Pertanian</t>
        </is>
      </c>
      <c r="NQ55" s="48" t="n"/>
      <c r="NR55" s="48" t="n"/>
      <c r="NS55" s="48" t="n"/>
      <c r="NT55" s="48" t="n"/>
      <c r="NU55" s="48" t="n"/>
      <c r="NV55" s="48" t="n"/>
      <c r="NW55" s="48" t="n"/>
      <c r="NX55" s="48" t="inlineStr">
        <is>
          <t>Sama saja</t>
        </is>
      </c>
      <c r="NY55" s="8" t="n">
        <v>180</v>
      </c>
      <c r="NZ55" s="8" t="n">
        <v>0</v>
      </c>
      <c r="OA55" s="8" t="n">
        <v>0</v>
      </c>
      <c r="OB55" s="8" t="n">
        <v>0</v>
      </c>
      <c r="OC55" s="8" t="n">
        <v>60</v>
      </c>
      <c r="OD55" s="8" t="n">
        <v>60</v>
      </c>
      <c r="OE55" s="48" t="inlineStr">
        <is>
          <t>Tidak ada perubahan</t>
        </is>
      </c>
      <c r="OF55" s="48" t="inlineStr">
        <is>
          <t>Lebih buruk (menjadi lebih lama 5-30 menit, ATAU rasa/bau makanan berubah menjadi kurang baik ATAU alasan lainnya)</t>
        </is>
      </c>
      <c r="OG55" s="48" t="inlineStr">
        <is>
          <t>Ya</t>
        </is>
      </c>
      <c r="OH55" s="8" t="n">
        <v>0</v>
      </c>
      <c r="OI55" s="8" t="n">
        <v>0</v>
      </c>
      <c r="OJ55" s="8" t="n">
        <v>0</v>
      </c>
      <c r="OK55" s="8" t="n">
        <v>0</v>
      </c>
      <c r="OL55" s="8" t="n">
        <v>0</v>
      </c>
      <c r="OM55" s="8" t="n">
        <v>0</v>
      </c>
      <c r="ON55" s="8" t="n">
        <v>1</v>
      </c>
      <c r="OO55" s="8" t="n">
        <v>2</v>
      </c>
      <c r="OP55" s="48">
        <f>VLOOKUP(AG55,'BUS 2'!$G$1:$CU$424,2,0)</f>
        <v/>
      </c>
      <c r="OQ55" s="8">
        <f>VLOOKUP(AG55,'BUS 2'!$G$1:$CU$424,3,0)</f>
        <v/>
      </c>
      <c r="OR55" s="8">
        <f>VLOOKUP(AG55,'BUS 2'!$G$1:$CU$424,4,0)</f>
        <v/>
      </c>
      <c r="OS55" s="8">
        <f>VLOOKUP(AG55,'BUS 2'!$G$1:$CU$424,5,0)</f>
        <v/>
      </c>
      <c r="OT55" s="8">
        <f>VLOOKUP(AG55,'BUS 2'!$G$1:$CU$424,6,0)</f>
        <v/>
      </c>
      <c r="OU55" s="8">
        <f>VLOOKUP(AG55,'BUS 2'!$G$1:$CU$424,7,0)</f>
        <v/>
      </c>
      <c r="OV55" s="8">
        <f>VLOOKUP(AG55,'BUS 2'!$G$1:$CU$424,8,0)</f>
        <v/>
      </c>
      <c r="OW55" s="8">
        <f>VLOOKUP(AG55,'BUS 2'!$G$1:$CU$424,9,0)</f>
        <v/>
      </c>
      <c r="OX55" s="8">
        <f>VLOOKUP(AG55,'BUS 2'!$G$1:$CU$424,10,0)</f>
        <v/>
      </c>
      <c r="OY55" s="8">
        <f>VLOOKUP(AG55,'BUS 2'!$G$1:$CU$424,11,0)</f>
        <v/>
      </c>
      <c r="OZ55" s="8">
        <f>VLOOKUP(AG55,'BUS 2'!$G$1:$CU$424,12,0)</f>
        <v/>
      </c>
      <c r="PA55" s="8">
        <f>VLOOKUP(AG55,'BUS 2'!$G$1:$CU$424,13,0)</f>
        <v/>
      </c>
      <c r="PB55" s="8">
        <f>VLOOKUP(AG55,'BUS 2'!$G$1:$CU$424,14,0)</f>
        <v/>
      </c>
      <c r="PC55" s="8">
        <f>VLOOKUP(AG55,'BUS 2'!$G$1:$CU$424,15,0)</f>
        <v/>
      </c>
      <c r="PD55" s="8">
        <f>VLOOKUP(AG55,'BUS 2'!$G$1:$CU$424,16,0)</f>
        <v/>
      </c>
      <c r="PE55" s="8">
        <f>VLOOKUP(AG55,'BUS 2'!$G$1:$CU$424,17,0)</f>
        <v/>
      </c>
      <c r="PF55" s="8">
        <f>VLOOKUP(AG55,'BUS 2'!$G$1:$CU$424,18,0)</f>
        <v/>
      </c>
      <c r="PG55" s="8">
        <f>VLOOKUP(AG55,'BUS 2'!$G$1:$CU$424,19,0)</f>
        <v/>
      </c>
      <c r="PH55" s="8">
        <f>VLOOKUP(AG55,'BUS 2'!$G$1:$CU$424,20,0)</f>
        <v/>
      </c>
      <c r="PI55" s="8">
        <f>VLOOKUP(AG55,'BUS 2'!$G$1:$CU$424,21,0)</f>
        <v/>
      </c>
      <c r="PJ55" s="8">
        <f>VLOOKUP(AG55,'BUS 2'!$G$1:$CU$424,22,0)</f>
        <v/>
      </c>
      <c r="PK55" s="8">
        <f>VLOOKUP(AG55,'BUS 2'!$G$1:$CU$424,23,0)</f>
        <v/>
      </c>
      <c r="PL55" s="8">
        <f>VLOOKUP(AG55,'BUS 2'!$G$1:$CU$424,24,0)</f>
        <v/>
      </c>
      <c r="PM55" s="8">
        <f>VLOOKUP(AG55,'BUS 2'!$G$1:$CU$424,25,0)</f>
        <v/>
      </c>
      <c r="PN55" s="8">
        <f>VLOOKUP(AG55,'BUS 2'!$G$1:$CU$424,26,0)</f>
        <v/>
      </c>
      <c r="PO55" s="8">
        <f>VLOOKUP(AG55,'BUS 2'!$G$1:$CU$424,27,0)</f>
        <v/>
      </c>
      <c r="PP55" s="8">
        <f>VLOOKUP(AG55,'BUS 2'!$G$1:$CU$424,28,0)</f>
        <v/>
      </c>
      <c r="PQ55" s="8">
        <f>VLOOKUP(AG55,'BUS 2'!$G$1:$CU$424,29,0)</f>
        <v/>
      </c>
      <c r="PR55" s="8">
        <f>VLOOKUP(AG55,'BUS 2'!$G$1:$CU$424,30,0)</f>
        <v/>
      </c>
      <c r="PS55" s="8">
        <f>VLOOKUP(AG55,'BUS 2'!$G$1:$CU$424,31,0)</f>
        <v/>
      </c>
      <c r="PT55" s="48" t="inlineStr">
        <is>
          <t>2-Dibuang ke sungai</t>
        </is>
      </c>
      <c r="PU55" s="8" t="n">
        <v>0</v>
      </c>
      <c r="PV55" s="8" t="n">
        <v>0</v>
      </c>
      <c r="PW55" s="8" t="n">
        <v>0</v>
      </c>
      <c r="PX55" s="8" t="n">
        <v>0</v>
      </c>
      <c r="PY55" s="8" t="n">
        <v>0</v>
      </c>
      <c r="PZ55" s="8" t="n">
        <v>0</v>
      </c>
      <c r="QA55" s="8" t="n">
        <v>1</v>
      </c>
      <c r="QB55" s="8" t="n">
        <v>0</v>
      </c>
      <c r="QC55" s="8" t="n">
        <v>0</v>
      </c>
      <c r="QD55" s="48" t="n"/>
      <c r="QE55" s="36" t="n"/>
      <c r="QF55" s="35" t="n"/>
      <c r="QG55" s="35" t="n"/>
      <c r="QH55" s="35" t="n"/>
      <c r="QI55" s="35" t="n"/>
      <c r="QJ55" s="35" t="n"/>
      <c r="QK55" s="36" t="n"/>
      <c r="QL55" s="36" t="n"/>
      <c r="QM55" s="36" t="n"/>
      <c r="QN55" s="36" t="n"/>
      <c r="QO55" s="36" t="n"/>
      <c r="QP55" s="36" t="n"/>
      <c r="QQ55" s="36" t="n"/>
      <c r="QR55" s="36" t="n"/>
      <c r="QS55" s="36" t="n"/>
      <c r="QT55" s="36" t="n"/>
      <c r="QU55" s="36" t="n"/>
      <c r="QV55" s="36" t="n"/>
      <c r="QW55" s="35" t="n"/>
      <c r="QX55" s="35" t="n"/>
      <c r="QY55" s="35" t="n"/>
      <c r="QZ55" s="35" t="n"/>
      <c r="RA55" s="35" t="n"/>
      <c r="RB55" s="36" t="n"/>
      <c r="RC55" s="36" t="n"/>
      <c r="RD55" s="36" t="n"/>
      <c r="RE55" s="36" t="n"/>
      <c r="RF55" s="36" t="n"/>
      <c r="RG55" s="48" t="n"/>
      <c r="RH55" s="35" t="n"/>
      <c r="RI55" s="35" t="n"/>
      <c r="RJ55" s="35" t="n"/>
      <c r="RK55" s="35" t="n"/>
      <c r="RL55" s="35" t="n"/>
      <c r="RM55" s="48" t="n"/>
      <c r="RN55" s="48" t="n"/>
      <c r="RO55" s="48" t="n"/>
      <c r="RP55" s="48" t="n"/>
      <c r="RQ55" s="48" t="n"/>
      <c r="RR55" s="48" t="n"/>
      <c r="RS55" s="35" t="n"/>
      <c r="RT55" s="35" t="n"/>
      <c r="RU55" s="35" t="n"/>
      <c r="RV55" s="35" t="n"/>
      <c r="RW55" s="35" t="n"/>
      <c r="RX55" s="48" t="n"/>
      <c r="RY55" s="48" t="n"/>
      <c r="RZ55" s="48" t="n"/>
      <c r="SA55" s="48" t="n"/>
      <c r="SB55" s="48" t="n"/>
      <c r="SC55" s="48" t="inlineStr">
        <is>
          <t>1-Disebarkan ke lahan terbuka</t>
        </is>
      </c>
      <c r="SD55" s="39" t="n">
        <v>0</v>
      </c>
      <c r="SE55" s="39" t="n">
        <v>0</v>
      </c>
      <c r="SF55" s="39" t="n">
        <v>0</v>
      </c>
      <c r="SG55" s="39" t="n">
        <v>0</v>
      </c>
      <c r="SH55" s="39" t="n">
        <v>0</v>
      </c>
      <c r="SI55" s="8" t="n">
        <v>1</v>
      </c>
      <c r="SJ55" s="8" t="n">
        <v>0</v>
      </c>
      <c r="SK55" s="8" t="n">
        <v>0</v>
      </c>
      <c r="SL55" s="8" t="n">
        <v>0</v>
      </c>
      <c r="SM55" s="48" t="n"/>
      <c r="SN55" s="48" t="inlineStr">
        <is>
          <t>1-Disebarkan ke lahan terbuka</t>
        </is>
      </c>
      <c r="SO55" s="39" t="n">
        <v>0</v>
      </c>
      <c r="SP55" s="39" t="n">
        <v>0</v>
      </c>
      <c r="SQ55" s="39" t="n">
        <v>0</v>
      </c>
      <c r="SR55" s="39" t="n">
        <v>0</v>
      </c>
      <c r="SS55" s="39" t="n">
        <v>0</v>
      </c>
      <c r="ST55" s="8" t="n">
        <v>1</v>
      </c>
      <c r="SU55" s="8" t="n">
        <v>0</v>
      </c>
      <c r="SV55" s="8" t="n">
        <v>0</v>
      </c>
      <c r="SW55" s="8" t="n">
        <v>0</v>
      </c>
      <c r="SX55" s="48" t="n"/>
      <c r="SY55" s="8">
        <f>VLOOKUP(AG55,'BUS 2'!$G$1:$CU$424,33,0)</f>
        <v/>
      </c>
      <c r="SZ55" s="48">
        <f>VLOOKUP(AG55,'BUS 2'!$G$1:$CU$424,34,0)</f>
        <v/>
      </c>
      <c r="TA55" s="48">
        <f>VLOOKUP(AG55,'BUS 2'!$G$1:$CU$424,35,0)</f>
        <v/>
      </c>
      <c r="TB55" s="48">
        <f>VLOOKUP(AG55,'BUS 2'!$G$1:$CU$424,36,0)</f>
        <v/>
      </c>
      <c r="TC55" s="48">
        <f>VLOOKUP(AG55,'BUS 2'!$G$1:$CU$424,37,0)</f>
        <v/>
      </c>
      <c r="TD55" s="48">
        <f>VLOOKUP(AG55,'BUS 2'!$G$1:$CU$424,38,0)</f>
        <v/>
      </c>
      <c r="TE55" s="48">
        <f>VLOOKUP(AG55,'BUS 2'!$G$1:$CU$424,39,0)</f>
        <v/>
      </c>
      <c r="TF55" s="48">
        <f>VLOOKUP(AG55,'BUS 2'!$G$1:$CU$424,40,0)</f>
        <v/>
      </c>
      <c r="TG55" s="8">
        <f>VLOOKUP(AG55,'BUS 2'!$G$1:$CU$424,42,0)</f>
        <v/>
      </c>
      <c r="TH55" s="8">
        <f>VLOOKUP(AG55,'BUS 2'!$G$1:$CU$424,43,0)</f>
        <v/>
      </c>
      <c r="TI55" s="8">
        <f>VLOOKUP(AG55,'BUS 2'!$G$1:$CU$424,44,0)</f>
        <v/>
      </c>
      <c r="TJ55" s="8">
        <f>VLOOKUP(AG55,'BUS 2'!$G$1:$CU$424,45,0)</f>
        <v/>
      </c>
      <c r="TK55" s="8">
        <f>VLOOKUP(AG55,'BUS 2'!$G$1:$CU$424,46,0)</f>
        <v/>
      </c>
      <c r="TL55" s="8">
        <f>VLOOKUP(AG55,'BUS 2'!$G$1:$CU$424,47,0)</f>
        <v/>
      </c>
      <c r="TM55" s="8">
        <f>VLOOKUP(AG55,'BUS 2'!$G$1:$CU$424,48,0)</f>
        <v/>
      </c>
      <c r="TN55" s="8">
        <f>VLOOKUP(AG55,'BUS 2'!$G$1:$CU$424,49,0)</f>
        <v/>
      </c>
      <c r="TO55" s="8">
        <f>VLOOKUP(AG55,'BUS 2'!$G$1:$CU$424,50,0)</f>
        <v/>
      </c>
      <c r="TP55" s="8">
        <f>VLOOKUP(AG55,'BUS 2'!$G$1:$CU$424,51,0)</f>
        <v/>
      </c>
      <c r="TQ55" s="8">
        <f>VLOOKUP(AG55,'BUS 2'!$G$1:$CU$424,52,0)</f>
        <v/>
      </c>
      <c r="TR55" s="8">
        <f>VLOOKUP(AG55,'BUS 2'!$G$1:$CU$424,53,0)</f>
        <v/>
      </c>
      <c r="TS55" s="48">
        <f>VLOOKUP(AG55,'BUS 2'!$G$1:$CU$424,54,0)</f>
        <v/>
      </c>
      <c r="TT55" s="48">
        <f>VLOOKUP(AG55,'BUS 2'!$G$1:$CU$424,55,0)</f>
        <v/>
      </c>
      <c r="TU55" s="48">
        <f>VLOOKUP(AG55,'BUS 2'!$G$1:$CU$424,56,0)</f>
        <v/>
      </c>
      <c r="TV55" s="48">
        <f>VLOOKUP(AG55,'BUS 2'!$G$1:$CU$424,57,0)</f>
        <v/>
      </c>
      <c r="TW55" s="48">
        <f>VLOOKUP(AG55,'BUS 2'!$G$1:$CU$424,58,0)</f>
        <v/>
      </c>
      <c r="TX55" s="48">
        <f>VLOOKUP(AG55,'BUS 2'!$G$1:$CU$424,59,0)</f>
        <v/>
      </c>
      <c r="TY55" s="48">
        <f>VLOOKUP(AG55,'BUS 2'!$G$1:$CU$424,60,0)</f>
        <v/>
      </c>
      <c r="TZ55" s="48">
        <f>VLOOKUP(AG55,'BUS 2'!$G$1:$CU$424,61,0)</f>
        <v/>
      </c>
      <c r="UA55" s="48">
        <f>VLOOKUP(AG55,'BUS 2'!$G$1:$CU$424,62,0)</f>
        <v/>
      </c>
      <c r="UB55" s="48">
        <f>VLOOKUP(AG55,'BUS 2'!$G$1:$CU$424,63,0)</f>
        <v/>
      </c>
      <c r="UC55" s="48">
        <f>VLOOKUP(AG55,'BUS 2'!$G$1:$CU$424,64,0)</f>
        <v/>
      </c>
      <c r="UD55" s="48">
        <f>VLOOKUP(AG55,'BUS 2'!$G$1:$CU$424,65,0)</f>
        <v/>
      </c>
      <c r="UE55" s="48">
        <f>VLOOKUP(AG55,'BUS 2'!$G$1:$CU$424,66,0)</f>
        <v/>
      </c>
      <c r="UF55" s="48">
        <f>VLOOKUP(AG55,'BUS 2'!$G$1:$CU$424,67,0)</f>
        <v/>
      </c>
      <c r="UG55" s="48">
        <f>VLOOKUP(AG55,'BUS 2'!$G$1:$CU$424,68,0)</f>
        <v/>
      </c>
      <c r="UH55" s="48">
        <f>VLOOKUP(AG55,'BUS 2'!$G$1:$CU$424,69,0)</f>
        <v/>
      </c>
      <c r="UI55" s="48">
        <f>VLOOKUP(AG55,'BUS 2'!$G$1:$CU$424,70,0)</f>
        <v/>
      </c>
      <c r="UJ55" s="48">
        <f>VLOOKUP(AG55,'BUS 2'!$G$1:$CU$424,71,0)</f>
        <v/>
      </c>
      <c r="UK55" s="48">
        <f>VLOOKUP(AG55,'BUS 2'!$G$1:$CU$424,72,0)</f>
        <v/>
      </c>
      <c r="UL55" s="48">
        <f>VLOOKUP(AG55,'BUS 2'!$G$1:$CU$424,73,0)</f>
        <v/>
      </c>
      <c r="UM55" s="48">
        <f>VLOOKUP(AG55,'BUS 2'!$G$1:$CU$424,74,0)</f>
        <v/>
      </c>
      <c r="UN55" s="48">
        <f>VLOOKUP(AG55,'BUS 2'!$G$1:$CU$424,75,0)</f>
        <v/>
      </c>
      <c r="UO55" s="48">
        <f>VLOOKUP(AG55,'BUS 2'!$G$1:$CU$424,76,0)</f>
        <v/>
      </c>
      <c r="UP55" s="48">
        <f>VLOOKUP(AG55,'BUS 2'!$G$1:$CU$424,77,0)</f>
        <v/>
      </c>
      <c r="UQ55" s="48">
        <f>VLOOKUP(AG55,'BUS 2'!$G$1:$CU$424,78,0)</f>
        <v/>
      </c>
      <c r="UR55" s="48">
        <f>VLOOKUP(AG55,'BUS 2'!$G$1:$CU$424,79,0)</f>
        <v/>
      </c>
      <c r="US55" s="48">
        <f>VLOOKUP(AG55,'BUS 2'!$G$1:$CU$424,80,0)</f>
        <v/>
      </c>
      <c r="UT55" s="48">
        <f>VLOOKUP(AG55,'BUS 2'!$G$1:$CU$424,81,0)</f>
        <v/>
      </c>
      <c r="UU55" s="48" t="n"/>
      <c r="UV55" s="48" t="n"/>
      <c r="UW55" s="48" t="n"/>
      <c r="UX55" s="48" t="n"/>
      <c r="UY55" s="48" t="n"/>
      <c r="UZ55" s="48" t="n"/>
      <c r="VA55" s="48" t="inlineStr">
        <is>
          <t>Penggembalaan terbuka</t>
        </is>
      </c>
      <c r="VB55" s="48" t="inlineStr">
        <is>
          <t>Penggembalaan terbuka</t>
        </is>
      </c>
      <c r="VC55" s="48" t="n"/>
      <c r="VD55" s="48" t="n"/>
      <c r="VE55" s="48" t="n"/>
      <c r="VF55" s="48" t="n"/>
      <c r="VG55" s="48" t="n"/>
      <c r="VH55" s="48" t="n"/>
      <c r="VI55" s="48" t="inlineStr">
        <is>
          <t>Sangat jarang (&gt;1 bulan sekali)</t>
        </is>
      </c>
      <c r="VJ55" s="48" t="inlineStr">
        <is>
          <t>Sangat jarang (&gt;1 bulan sekali)</t>
        </is>
      </c>
      <c r="VK55" s="48" t="n"/>
      <c r="VL55" s="48" t="n"/>
      <c r="VM55" s="48" t="n"/>
      <c r="VN55" s="48" t="n"/>
      <c r="VO55" s="48" t="n"/>
      <c r="VP55" s="48" t="n"/>
      <c r="VQ55" s="48" t="n"/>
      <c r="VR55" s="48" t="n"/>
      <c r="VS55" s="48" t="n"/>
      <c r="VT55" s="48" t="n"/>
      <c r="VU55" s="48" t="n"/>
      <c r="VV55" s="48" t="n"/>
      <c r="VW55" s="48" t="n"/>
      <c r="VX55" s="48" t="n"/>
      <c r="VY55" s="48" t="n"/>
      <c r="VZ55" s="48" t="n"/>
      <c r="WA55" s="48" t="n"/>
      <c r="WB55" s="48" t="n"/>
      <c r="WC55" s="48" t="n"/>
      <c r="WD55" s="48" t="n"/>
      <c r="WE55" s="48" t="n"/>
      <c r="WF55" s="48" t="n"/>
      <c r="WG55" s="48" t="n"/>
      <c r="WH55" s="48" t="n"/>
      <c r="WI55" s="48" t="n"/>
      <c r="WJ55" s="48" t="n"/>
      <c r="WK55" s="48" t="n"/>
      <c r="WL55" s="48" t="n"/>
      <c r="WM55" s="48" t="n"/>
      <c r="WN55" s="48" t="n"/>
      <c r="WO55" s="48" t="n"/>
      <c r="WP55" s="48" t="n"/>
      <c r="WQ55" s="48" t="n"/>
      <c r="WR55" s="48" t="n"/>
      <c r="WS55" s="48" t="n"/>
      <c r="WT55" s="48" t="n"/>
      <c r="WU55" s="48" t="n"/>
      <c r="WV55" s="48" t="n"/>
      <c r="WW55" s="48" t="n"/>
      <c r="WX55" s="48" t="n"/>
      <c r="WY55" s="48" t="n"/>
      <c r="WZ55" s="48" t="n"/>
      <c r="XA55" s="48" t="n"/>
      <c r="XB55" s="48" t="n"/>
      <c r="XC55" s="48" t="n"/>
      <c r="XD55" s="48" t="n"/>
      <c r="XE55" s="48" t="n"/>
      <c r="XF55" s="48" t="n"/>
      <c r="XG55" s="48" t="n"/>
      <c r="XH55" s="48" t="n"/>
      <c r="XI55" s="48" t="n"/>
      <c r="XJ55" s="48" t="n"/>
      <c r="XK55" s="48" t="n"/>
      <c r="XL55" s="48" t="n"/>
      <c r="XM55" s="48" t="n"/>
      <c r="XN55" s="48" t="n"/>
      <c r="XO55" s="48" t="n"/>
      <c r="XP55" s="48" t="n"/>
      <c r="XQ55" s="48" t="n"/>
      <c r="XR55" s="48" t="n"/>
      <c r="XS55" s="48" t="n"/>
      <c r="XT55" s="48" t="n"/>
      <c r="XU55" s="48" t="n"/>
      <c r="XV55" s="48" t="n"/>
      <c r="XW55" s="48" t="n"/>
      <c r="XX55" s="48" t="n"/>
      <c r="XY55" s="48" t="n"/>
      <c r="XZ55" s="48" t="n"/>
      <c r="YA55" s="48" t="n"/>
      <c r="YB55" s="48" t="n"/>
      <c r="YC55" s="48" t="n"/>
      <c r="YD55" s="48" t="n"/>
      <c r="YE55" s="48" t="n"/>
      <c r="YF55" s="48" t="n"/>
      <c r="YG55" s="48" t="n"/>
      <c r="YH55" s="48" t="n"/>
      <c r="YI55" s="48" t="n"/>
      <c r="YJ55" s="48" t="n"/>
      <c r="YK55" s="48" t="n"/>
      <c r="YL55" s="48" t="n"/>
      <c r="YM55" s="48" t="n"/>
      <c r="YN55" s="48" t="inlineStr">
        <is>
          <t>8-Dibiarkan tersebar di ladang penggembalaan</t>
        </is>
      </c>
      <c r="YO55" s="8" t="n">
        <v>0</v>
      </c>
      <c r="YP55" s="8" t="n">
        <v>0</v>
      </c>
      <c r="YQ55" s="8" t="n">
        <v>0</v>
      </c>
      <c r="YR55" s="8" t="n">
        <v>0</v>
      </c>
      <c r="YS55" s="8" t="n">
        <v>0</v>
      </c>
      <c r="YT55" s="8" t="n">
        <v>0</v>
      </c>
      <c r="YU55" s="8" t="n">
        <v>0</v>
      </c>
      <c r="YV55" s="8" t="n">
        <v>0</v>
      </c>
      <c r="YW55" s="8" t="n">
        <v>0</v>
      </c>
      <c r="YX55" s="8" t="n">
        <v>0</v>
      </c>
      <c r="YY55" s="8" t="n">
        <v>0</v>
      </c>
      <c r="YZ55" s="8" t="n">
        <v>1</v>
      </c>
      <c r="ZA55" s="48" t="inlineStr">
        <is>
          <t>8-Dibiarkan tersebar di ladang penggembalaan</t>
        </is>
      </c>
      <c r="ZB55" s="8" t="n">
        <v>0</v>
      </c>
      <c r="ZC55" s="8" t="n">
        <v>0</v>
      </c>
      <c r="ZD55" s="8" t="n">
        <v>0</v>
      </c>
      <c r="ZE55" s="8" t="n">
        <v>0</v>
      </c>
      <c r="ZF55" s="8" t="n">
        <v>0</v>
      </c>
      <c r="ZG55" s="8" t="n">
        <v>0</v>
      </c>
      <c r="ZH55" s="8" t="n">
        <v>0</v>
      </c>
      <c r="ZI55" s="8" t="n">
        <v>0</v>
      </c>
      <c r="ZJ55" s="8" t="n">
        <v>0</v>
      </c>
      <c r="ZK55" s="8" t="n">
        <v>0</v>
      </c>
      <c r="ZL55" s="8" t="n">
        <v>0</v>
      </c>
      <c r="ZM55" s="8" t="n">
        <v>1</v>
      </c>
      <c r="ZN55" s="48" t="n"/>
      <c r="ZO55" s="48" t="n"/>
      <c r="ZP55" s="48" t="n"/>
      <c r="ZQ55" s="48" t="n"/>
      <c r="ZR55" s="48" t="n"/>
      <c r="ZS55" s="48" t="n"/>
      <c r="ZT55" s="48" t="n"/>
      <c r="ZU55" s="48" t="n"/>
      <c r="ZV55" s="48" t="n"/>
      <c r="ZW55" s="48" t="n"/>
      <c r="ZX55" s="48" t="n"/>
      <c r="ZY55" s="48" t="n"/>
      <c r="ZZ55" s="48" t="n"/>
      <c r="AAA55" s="48" t="n"/>
      <c r="AAB55" s="8" t="n">
        <v>2</v>
      </c>
      <c r="AAC55" s="8" t="n">
        <v>2</v>
      </c>
      <c r="AAD55" s="48" t="n"/>
      <c r="AAE55" s="48" t="n"/>
      <c r="AAF55" s="48" t="n"/>
      <c r="AAG55" s="48" t="n"/>
      <c r="AAH55" s="48" t="n"/>
      <c r="AAI55" s="48" t="n"/>
      <c r="AAJ55" s="48" t="inlineStr">
        <is>
          <t>Pakan kering (misal: konsentrat, silase, pelet)</t>
        </is>
      </c>
      <c r="AAK55" s="48" t="inlineStr">
        <is>
          <t>Pakan kering (misal: konsentrat, silase, pelet)</t>
        </is>
      </c>
      <c r="AAL55" s="48" t="inlineStr">
        <is>
          <t>Ya</t>
        </is>
      </c>
      <c r="AAM55" s="48" t="inlineStr">
        <is>
          <t>Cair</t>
        </is>
      </c>
      <c r="AAN55" s="8" t="n">
        <v>0</v>
      </c>
      <c r="AAO55" s="8" t="n">
        <v>1</v>
      </c>
      <c r="AAP55" s="8" t="n">
        <v>3</v>
      </c>
      <c r="AAQ55" s="48" t="n"/>
      <c r="AAR55" s="48" t="inlineStr">
        <is>
          <t>Ya</t>
        </is>
      </c>
      <c r="AAS55" s="48" t="inlineStr">
        <is>
          <t>Mengetahui</t>
        </is>
      </c>
      <c r="AAT55" s="48" t="inlineStr">
        <is>
          <t>Diberikan gratis ke orang lain</t>
        </is>
      </c>
      <c r="AAU55" s="8" t="n">
        <v>0</v>
      </c>
      <c r="AAV55" s="8" t="n">
        <v>0</v>
      </c>
      <c r="AAW55" s="8" t="n">
        <v>0</v>
      </c>
      <c r="AAX55" s="8" t="n">
        <v>0</v>
      </c>
      <c r="AAY55" s="8" t="n">
        <v>1</v>
      </c>
      <c r="AAZ55" s="8" t="n">
        <v>0</v>
      </c>
      <c r="ABA55" s="8" t="n">
        <v>0</v>
      </c>
      <c r="ABB55" s="48" t="n"/>
      <c r="ABC55" s="48" t="n"/>
      <c r="ABD55" s="48" t="n"/>
      <c r="ABE55" s="48" t="n"/>
      <c r="ABF55" s="48" t="n"/>
      <c r="ABG55" s="48" t="n"/>
      <c r="ABH55" s="48" t="n"/>
      <c r="ABI55" s="48" t="n"/>
      <c r="ABJ55" s="48" t="n"/>
      <c r="ABK55" s="48" t="n"/>
      <c r="ABL55" s="48" t="n"/>
      <c r="ABM55" s="48" t="n"/>
      <c r="ABN55" s="48" t="n"/>
      <c r="ABO55" s="48" t="n"/>
      <c r="ABP55" s="48" t="n"/>
      <c r="ABQ55" s="48" t="n"/>
      <c r="ABR55" s="48" t="n"/>
      <c r="ABS55" s="48" t="n"/>
      <c r="ABT55" s="48" t="n"/>
      <c r="ABU55" s="48" t="n"/>
      <c r="ABV55" s="48" t="n"/>
      <c r="ABW55" s="48" t="n"/>
      <c r="ABX55" s="48" t="n"/>
      <c r="ABY55" s="48" t="n"/>
      <c r="ABZ55" s="48" t="n"/>
      <c r="ACA55" s="48" t="n"/>
      <c r="ACB55" s="48" t="n"/>
      <c r="ACC55" s="48" t="n"/>
      <c r="ACD55" s="48" t="n"/>
      <c r="ACE55" s="48" t="n"/>
      <c r="ACF55" s="48" t="n"/>
      <c r="ACG55" s="48" t="n"/>
      <c r="ACH55" s="48" t="n"/>
      <c r="ACI55" s="48" t="n"/>
      <c r="ACJ55" s="48" t="n"/>
      <c r="ACK55" s="48" t="inlineStr">
        <is>
          <t>Lainnya</t>
        </is>
      </c>
      <c r="ACL55" s="8" t="n">
        <v>0</v>
      </c>
      <c r="ACM55" s="8" t="n">
        <v>0</v>
      </c>
      <c r="ACN55" s="8" t="n">
        <v>0</v>
      </c>
      <c r="ACO55" s="8" t="n">
        <v>0</v>
      </c>
      <c r="ACP55" s="8" t="n">
        <v>0</v>
      </c>
      <c r="ACQ55" s="8" t="n">
        <v>0</v>
      </c>
      <c r="ACR55" s="8" t="n">
        <v>1</v>
      </c>
      <c r="ACS55" s="48" t="inlineStr">
        <is>
          <t>Lebih memilih memberikan kepada tetangga</t>
        </is>
      </c>
      <c r="ACT55" s="48" t="inlineStr">
        <is>
          <t>-</t>
        </is>
      </c>
      <c r="ACU55" s="48" t="inlineStr">
        <is>
          <t>Manfaat sangat kecil/terbatas</t>
        </is>
      </c>
      <c r="ACV55" s="48" t="inlineStr">
        <is>
          <t>Sama saja</t>
        </is>
      </c>
      <c r="ACW55" s="48" t="inlineStr">
        <is>
          <t>Tidak dapat menghemat uang dan/atau menambah pendapatan</t>
        </is>
      </c>
      <c r="ACX55" s="48" t="inlineStr">
        <is>
          <t>Netral/tidak tahu</t>
        </is>
      </c>
      <c r="ACY55" s="48" t="inlineStr">
        <is>
          <t>Anggota keluarga - Laki-laki dewasa</t>
        </is>
      </c>
      <c r="ACZ55" s="8" t="n">
        <v>1</v>
      </c>
      <c r="ADA55" s="8" t="n">
        <v>0</v>
      </c>
      <c r="ADB55" s="8" t="n">
        <v>0</v>
      </c>
      <c r="ADC55" s="8" t="n">
        <v>0</v>
      </c>
      <c r="ADD55" s="48" t="inlineStr">
        <is>
          <t>Puas</t>
        </is>
      </c>
      <c r="ADE55" s="48" t="inlineStr">
        <is>
          <t>Puas</t>
        </is>
      </c>
      <c r="ADF55" s="48" t="inlineStr">
        <is>
          <t>Puas</t>
        </is>
      </c>
      <c r="ADG55" s="48" t="inlineStr">
        <is>
          <t>Puas</t>
        </is>
      </c>
      <c r="ADH55" s="48" t="inlineStr">
        <is>
          <t>Tidak</t>
        </is>
      </c>
      <c r="ADI55" s="48" t="n"/>
      <c r="ADJ55" s="48" t="inlineStr">
        <is>
          <t>Puas</t>
        </is>
      </c>
      <c r="ADK55" s="48" t="n"/>
      <c r="ADL55" s="48" t="n"/>
      <c r="ADM55" s="48" t="n"/>
      <c r="ADN55" s="48" t="n"/>
      <c r="ADO55" s="48" t="n"/>
      <c r="ADP55" s="48" t="n"/>
      <c r="ADQ55" s="48" t="n"/>
      <c r="ADR55" s="48" t="n"/>
      <c r="ADS55" s="48" t="n"/>
      <c r="ADT55" s="48" t="n"/>
      <c r="ADU55" s="48" t="inlineStr">
        <is>
          <t>Dibiarkan saja</t>
        </is>
      </c>
      <c r="ADV55" s="8" t="n">
        <v>0</v>
      </c>
      <c r="ADW55" s="8" t="n">
        <v>0</v>
      </c>
      <c r="ADX55" s="8" t="n">
        <v>0</v>
      </c>
      <c r="ADY55" s="8" t="n">
        <v>0</v>
      </c>
      <c r="ADZ55" s="8" t="n">
        <v>0</v>
      </c>
      <c r="AEA55" s="8" t="n">
        <v>0</v>
      </c>
      <c r="AEB55" s="8" t="n">
        <v>1</v>
      </c>
      <c r="AEC55" s="8" t="n">
        <v>0</v>
      </c>
      <c r="AED55" s="48" t="inlineStr">
        <is>
          <t>Tidak dilaporkan</t>
        </is>
      </c>
      <c r="AEE55" s="48" t="inlineStr">
        <is>
          <t>Lainnya</t>
        </is>
      </c>
      <c r="AEF55" s="48" t="inlineStr">
        <is>
          <t>Tidak dilaporkan</t>
        </is>
      </c>
      <c r="AEG55" s="48" t="inlineStr">
        <is>
          <t>Lainnya</t>
        </is>
      </c>
      <c r="AEH55" s="48" t="inlineStr">
        <is>
          <t>Tidak dilaporkan</t>
        </is>
      </c>
      <c r="AEI55" s="48" t="inlineStr">
        <is>
          <t>-</t>
        </is>
      </c>
      <c r="AEJ55" s="48" t="inlineStr">
        <is>
          <t>Ya, selalu</t>
        </is>
      </c>
      <c r="AEK55" s="48" t="inlineStr">
        <is>
          <t>Pengurangan pengeluaran rumah tangga (bahan bakar minyak, pupuk, dll.) Pasokan energi yang andal Peningkatan kebersihan kandang ternak Mendapatkan subsidi</t>
        </is>
      </c>
      <c r="AEL55" s="8" t="n">
        <v>1</v>
      </c>
      <c r="AEM55" s="8" t="n">
        <v>0</v>
      </c>
      <c r="AEN55" s="8" t="n">
        <v>1</v>
      </c>
      <c r="AEO55" s="8" t="n">
        <v>0</v>
      </c>
      <c r="AEP55" s="8" t="n">
        <v>0</v>
      </c>
      <c r="AEQ55" s="8" t="n">
        <v>0</v>
      </c>
      <c r="AER55" s="8" t="n">
        <v>1</v>
      </c>
      <c r="AES55" s="8" t="n">
        <v>0</v>
      </c>
      <c r="AET55" s="8" t="n">
        <v>0</v>
      </c>
      <c r="AEU55" s="8" t="n">
        <v>0</v>
      </c>
      <c r="AEV55" s="8" t="n">
        <v>1</v>
      </c>
      <c r="AEW55" s="8" t="n">
        <v>0</v>
      </c>
      <c r="AEX55" s="48" t="n"/>
      <c r="AEY55" s="48" t="inlineStr">
        <is>
          <t>Mengurangi pengeluaran energi</t>
        </is>
      </c>
      <c r="AEZ55" s="48" t="n"/>
      <c r="AFA55" s="48" t="inlineStr">
        <is>
          <t>Tetangga / teman / saudara</t>
        </is>
      </c>
      <c r="AFB55" s="48" t="n"/>
      <c r="AFC55" s="48" t="inlineStr">
        <is>
          <t>10ecf50c-3ea5-41ee-a53a-1e25c544c357-15_30_12.jpeg</t>
        </is>
      </c>
      <c r="AFD55" s="16" t="inlineStr">
        <is>
          <t>https://kf.kobotoolbox.org/api/v2/assets/avstPQqLr3Ab3ZdcVTXZ6f/data/683617434/attachments/attzu73V8xqyP22K6aA8Lqik/</t>
        </is>
      </c>
      <c r="AFE55" s="48" t="inlineStr">
        <is>
          <t>f5a80e7c-92a4-4393-99c4-d199200e6160-15_30_23.jpeg</t>
        </is>
      </c>
      <c r="AFF55" s="16" t="inlineStr">
        <is>
          <t>https://kf.kobotoolbox.org/api/v2/assets/avstPQqLr3Ab3ZdcVTXZ6f/data/683617434/attachments/att9XjNcSZNQrWDwXHfBTiFu/</t>
        </is>
      </c>
      <c r="AFG55" s="48" t="inlineStr">
        <is>
          <t>febriihasanah</t>
        </is>
      </c>
      <c r="AFH55" s="48" t="n"/>
      <c r="AFI55" s="27" t="inlineStr">
        <is>
          <t>MUHAMMAD DG TUTU meninggal tahun 2025. Namun pada pelaksanaan pengoperasian biogas, dg Tutu dibantu oleh cucunya yang juga terlibat dalam proses survey ini.</t>
        </is>
      </c>
      <c r="AFJ55" s="48" t="n"/>
      <c r="AFK55" s="48" t="n"/>
      <c r="AFL55" s="48" t="n"/>
      <c r="AFM55" s="48" t="n"/>
      <c r="AFN55" s="48" t="n"/>
      <c r="AFO55" s="48" t="n"/>
      <c r="AFP55" s="48" t="n"/>
      <c r="AFQ55" s="48" t="n"/>
      <c r="AFR55" s="48" t="n"/>
      <c r="AFS55" s="48" t="n"/>
      <c r="AFT55" s="48" t="n"/>
      <c r="AFU55" s="48" t="n"/>
      <c r="AFV55" s="48" t="n"/>
      <c r="AFW55" s="48" t="n"/>
      <c r="AFX55" s="48" t="n"/>
      <c r="AFY55" s="48" t="n"/>
      <c r="AFZ55" s="48" t="n"/>
      <c r="AGA55" s="48" t="n"/>
      <c r="AGB55" s="48" t="n"/>
      <c r="AGC55" s="48" t="n"/>
      <c r="AGD55" s="48" t="n"/>
      <c r="AGE55" s="48" t="n"/>
      <c r="AGF55" s="48" t="n"/>
      <c r="AGG55" s="48" t="n"/>
      <c r="AGH55" s="48" t="n"/>
      <c r="AGI55" s="48" t="n"/>
      <c r="AGJ55" s="48" t="n"/>
      <c r="AGK55" s="48" t="n"/>
      <c r="AGL55" s="48" t="n"/>
      <c r="AGM55" s="48" t="n"/>
      <c r="AGN55" s="48" t="n"/>
      <c r="AGO55" s="48" t="n"/>
      <c r="AGP55" s="48" t="n"/>
      <c r="AGQ55" s="48" t="n"/>
      <c r="AGR55" s="48" t="n"/>
      <c r="AGS55" s="48" t="n"/>
      <c r="AGT55" s="48" t="n"/>
      <c r="AGU55" s="48" t="n"/>
      <c r="AGV55" s="48" t="n"/>
      <c r="AGW55" s="48" t="n"/>
      <c r="AGX55" s="48" t="n"/>
      <c r="AGY55" s="48" t="n"/>
      <c r="AGZ55" s="48" t="n"/>
      <c r="AHA55" s="48" t="n"/>
      <c r="AHB55" s="48" t="n"/>
      <c r="AHC55" s="48" t="n"/>
      <c r="AHD55" s="48" t="n"/>
      <c r="AHE55" s="48" t="n"/>
      <c r="AHF55" s="48" t="n"/>
      <c r="AHG55" s="48" t="n"/>
      <c r="AHH55" s="48" t="n"/>
      <c r="AHI55" s="48" t="n"/>
      <c r="AHJ55" s="48" t="n"/>
      <c r="AHK55" s="48" t="n"/>
      <c r="AHL55" s="48" t="n"/>
      <c r="AHM55" s="48" t="n"/>
      <c r="AHN55" s="48" t="n"/>
      <c r="AHO55" s="48" t="n"/>
      <c r="AHP55" s="48" t="n"/>
      <c r="AHQ55" s="48" t="n"/>
      <c r="AHR55" s="48" t="n"/>
      <c r="AHS55" s="48" t="n"/>
      <c r="AHT55" s="48" t="n"/>
      <c r="AHU55" s="48" t="n"/>
      <c r="AHV55" s="48" t="n"/>
      <c r="AHW55" s="48" t="n"/>
      <c r="AHX55" s="48" t="n"/>
      <c r="AHY55" s="48" t="n"/>
      <c r="AHZ55" s="48" t="n"/>
      <c r="AIA55" s="48" t="n"/>
      <c r="AIB55" s="48" t="n"/>
      <c r="AIC55" s="48" t="n"/>
      <c r="AID55" s="48" t="n"/>
      <c r="AIE55" s="48" t="n"/>
      <c r="AIF55" s="48" t="n"/>
      <c r="AIG55" s="48" t="n"/>
      <c r="AIH55" s="48" t="n"/>
      <c r="AII55" s="48" t="n"/>
      <c r="AIJ55" s="48" t="n"/>
      <c r="AIK55" s="48" t="n"/>
      <c r="AIL55" s="48" t="n"/>
      <c r="AIM55" s="48" t="n"/>
      <c r="AIN55" s="48" t="n"/>
      <c r="AIO55" s="48" t="n"/>
      <c r="AIP55" s="48" t="n"/>
      <c r="AIQ55" s="48" t="n"/>
      <c r="AIR55" s="48" t="n"/>
      <c r="AIS55" s="48" t="n"/>
      <c r="AIT55" s="48" t="n"/>
      <c r="AIU55" s="48" t="n"/>
      <c r="AIV55" s="48" t="n"/>
      <c r="AIW55" s="48" t="n"/>
      <c r="AIX55" s="48" t="n"/>
      <c r="AIY55" s="48" t="n"/>
      <c r="AIZ55" s="48" t="n"/>
      <c r="AJA55" s="48" t="n"/>
      <c r="AJB55" s="48" t="n"/>
      <c r="AJC55" s="48" t="n"/>
      <c r="AJD55" s="48" t="n"/>
      <c r="AJE55" s="48" t="n"/>
      <c r="AJF55" s="48" t="n"/>
      <c r="AJG55" s="48" t="n"/>
      <c r="AJH55" s="48" t="n"/>
      <c r="AJI55" s="48" t="n"/>
      <c r="AJJ55" s="48" t="n"/>
      <c r="AJK55" s="48" t="n"/>
      <c r="AJL55" s="48" t="n"/>
      <c r="AJM55" s="48" t="n"/>
      <c r="AJN55" s="48" t="n"/>
      <c r="AJO55" s="48" t="n"/>
      <c r="AJP55" s="48" t="n"/>
      <c r="AJQ55" s="48" t="n"/>
      <c r="AJR55" s="48" t="n"/>
      <c r="AJS55" s="48" t="n"/>
      <c r="AJT55" s="48" t="n"/>
      <c r="AJU55" s="48" t="n"/>
      <c r="AJV55" s="48" t="n"/>
      <c r="AJW55" s="48" t="n"/>
      <c r="AJX55" s="48" t="n"/>
      <c r="AJY55" s="48" t="n"/>
      <c r="AJZ55" s="48" t="n"/>
      <c r="AKA55" s="48" t="n"/>
      <c r="AKB55" s="48" t="n"/>
      <c r="AKC55" s="48" t="n"/>
      <c r="AKD55" s="48" t="n"/>
      <c r="AKE55" s="48" t="n"/>
      <c r="AKF55" s="48" t="n"/>
      <c r="AKG55" s="48" t="n"/>
      <c r="AKH55" s="48" t="n"/>
      <c r="AKI55" s="48" t="n"/>
      <c r="AKJ55" s="48" t="n"/>
      <c r="AKK55" s="48" t="n"/>
      <c r="AKL55" s="48" t="n"/>
      <c r="AKM55" s="48" t="n"/>
      <c r="AKN55" s="48" t="n"/>
      <c r="AKO55" s="48" t="n"/>
      <c r="AKP55" s="48" t="n"/>
      <c r="AKQ55" s="48" t="n"/>
      <c r="AKR55" s="48" t="n"/>
      <c r="AKS55" s="48" t="n"/>
      <c r="AKT55" s="48" t="n"/>
      <c r="AKU55" s="48" t="n"/>
      <c r="AKV55" s="48" t="n"/>
      <c r="AKW55" s="48" t="n"/>
      <c r="AKX55" s="48" t="n"/>
      <c r="AKY55" s="48" t="n"/>
      <c r="AKZ55" s="48" t="n"/>
      <c r="ALA55" s="48" t="n"/>
      <c r="ALB55" s="48" t="n"/>
      <c r="ALC55" s="48" t="n"/>
      <c r="ALD55" s="48" t="n"/>
      <c r="ALE55" s="48" t="n"/>
      <c r="ALF55" s="48" t="n"/>
      <c r="ALG55" s="48" t="n"/>
      <c r="ALH55" s="48" t="n"/>
      <c r="ALI55" s="48" t="n"/>
      <c r="ALJ55" s="48" t="n"/>
      <c r="ALK55" s="48" t="n"/>
      <c r="ALL55" s="48" t="n"/>
      <c r="ALM55" s="48" t="n"/>
      <c r="ALN55" s="48" t="n"/>
      <c r="ALO55" s="48" t="n"/>
      <c r="ALP55" s="48" t="n"/>
      <c r="ALQ55" s="48" t="n"/>
      <c r="ALR55" s="48" t="n"/>
      <c r="ALS55" s="48" t="n"/>
      <c r="ALT55" s="48" t="n"/>
      <c r="ALU55" s="48" t="n"/>
      <c r="ALV55" s="48" t="n"/>
      <c r="ALW55" s="48" t="n"/>
      <c r="ALX55" s="48" t="n"/>
      <c r="ALY55" s="48" t="n"/>
      <c r="ALZ55" s="48" t="n"/>
      <c r="AMA55" s="48" t="n"/>
      <c r="AMB55" s="48" t="n"/>
      <c r="AMC55" s="48" t="n"/>
      <c r="AMD55" s="48" t="n"/>
      <c r="AME55" s="48" t="n"/>
      <c r="AMF55" s="48" t="n"/>
      <c r="AMG55" s="48" t="n"/>
      <c r="AMH55" s="48" t="n"/>
      <c r="AMI55" s="48" t="n"/>
      <c r="AMJ55" s="48" t="n"/>
      <c r="AMK55" s="48" t="n"/>
      <c r="AML55" s="48" t="n"/>
      <c r="AMM55" s="48" t="n"/>
      <c r="AMN55" s="48" t="n"/>
      <c r="AMO55" s="48" t="n"/>
      <c r="AMP55" s="48" t="n"/>
      <c r="AMQ55" s="48" t="n"/>
      <c r="AMR55" s="48" t="n"/>
      <c r="AMS55" s="48" t="n"/>
      <c r="AMT55" s="48" t="n"/>
      <c r="AMU55" s="48" t="n"/>
      <c r="AMV55" s="48" t="n"/>
      <c r="AMW55" s="48" t="n"/>
      <c r="AMX55" s="48" t="n"/>
      <c r="AMY55" s="48" t="n"/>
      <c r="AMZ55" s="48" t="n"/>
      <c r="ANA55" s="48" t="n"/>
      <c r="ANB55" s="48" t="n"/>
      <c r="ANC55" s="48" t="n"/>
      <c r="AND55" s="48" t="n"/>
      <c r="ANE55" s="48" t="n"/>
      <c r="ANF55" s="48" t="n"/>
      <c r="ANG55" s="48" t="n"/>
      <c r="ANH55" s="48" t="n"/>
      <c r="ANI55" s="48" t="n"/>
      <c r="ANJ55" s="48" t="n"/>
      <c r="ANK55" s="48" t="n"/>
      <c r="ANL55" s="48" t="n"/>
      <c r="ANM55" s="48" t="n"/>
      <c r="ANN55" s="48" t="n"/>
      <c r="ANO55" s="48" t="n"/>
      <c r="ANP55" s="48" t="n"/>
      <c r="ANQ55" s="48" t="n"/>
      <c r="ANR55" s="48" t="n"/>
      <c r="ANS55" s="48" t="n"/>
      <c r="ANT55" s="48" t="n"/>
      <c r="ANU55" s="48" t="n"/>
      <c r="ANV55" s="48" t="n"/>
      <c r="ANW55" s="48" t="n"/>
      <c r="ANX55" s="48" t="n"/>
      <c r="ANY55" s="48" t="n"/>
      <c r="ANZ55" s="48" t="n"/>
      <c r="AOA55" s="48" t="n"/>
      <c r="AOB55" s="48" t="n"/>
      <c r="AOC55" s="48" t="n"/>
      <c r="AOD55" s="48" t="n"/>
      <c r="AOE55" s="48" t="n"/>
      <c r="AOF55" s="48" t="n"/>
      <c r="AOG55" s="48" t="n"/>
      <c r="AOH55" s="48" t="n"/>
      <c r="AOI55" s="48" t="n"/>
      <c r="AOJ55" s="48" t="n"/>
      <c r="AOK55" s="48" t="n"/>
      <c r="AOL55" s="48" t="n"/>
      <c r="AOM55" s="48" t="n"/>
      <c r="AON55" s="48" t="n"/>
      <c r="AOO55" s="48" t="n"/>
      <c r="AOP55" s="48" t="n"/>
      <c r="AOQ55" s="48" t="n"/>
      <c r="AOR55" s="48" t="n"/>
      <c r="AOS55" s="48" t="n"/>
      <c r="AOT55" s="48" t="n"/>
      <c r="AOU55" s="48" t="n"/>
      <c r="AOV55" s="48" t="n"/>
      <c r="AOW55" s="48" t="n"/>
      <c r="AOX55" s="48" t="n"/>
      <c r="AOY55" s="48" t="n"/>
      <c r="AOZ55" s="48" t="n"/>
      <c r="APA55" s="48" t="n"/>
      <c r="APB55" s="48" t="n"/>
      <c r="APC55" s="48" t="n"/>
      <c r="APD55" s="48" t="n"/>
      <c r="APE55" s="48" t="n"/>
      <c r="APF55" s="48" t="n"/>
      <c r="APG55" s="48" t="n"/>
      <c r="APH55" s="48" t="n"/>
      <c r="API55" s="48" t="n"/>
      <c r="APJ55" s="48" t="n"/>
      <c r="APK55" s="48" t="n"/>
      <c r="APL55" s="48" t="n"/>
      <c r="APM55" s="48" t="n"/>
      <c r="APN55" s="48" t="n"/>
      <c r="APO55" s="48" t="n"/>
      <c r="APP55" s="48" t="n"/>
      <c r="APQ55" s="48" t="n"/>
      <c r="APR55" s="48" t="n"/>
      <c r="APS55" s="48" t="n"/>
      <c r="APT55" s="48" t="n"/>
      <c r="APU55" s="48" t="n"/>
      <c r="APV55" s="48" t="n"/>
      <c r="APW55" s="48" t="n"/>
      <c r="APX55" s="48" t="n"/>
      <c r="APY55" s="48" t="n"/>
      <c r="APZ55" s="48" t="n"/>
      <c r="AQA55" s="48" t="n"/>
      <c r="AQB55" s="48" t="n"/>
      <c r="AQC55" s="48" t="n"/>
      <c r="AQD55" s="48" t="n"/>
      <c r="AQE55" s="48" t="n"/>
      <c r="AQF55" s="48" t="n"/>
      <c r="AQG55" s="48" t="n"/>
      <c r="AQH55" s="48" t="n"/>
      <c r="AQI55" s="48" t="n"/>
      <c r="AQJ55" s="48" t="n"/>
      <c r="AQK55" s="48" t="n"/>
      <c r="AQL55" s="48" t="n"/>
      <c r="AQM55" s="48" t="n"/>
      <c r="AQN55" s="48" t="n"/>
      <c r="AQO55" s="48" t="n"/>
      <c r="AQP55" s="48" t="n"/>
      <c r="AQQ55" s="48" t="n"/>
      <c r="AQR55" s="48" t="n"/>
      <c r="AQS55" s="48" t="n"/>
      <c r="AQT55" s="48" t="n"/>
      <c r="AQU55" s="48" t="n"/>
      <c r="AQV55" s="48" t="n"/>
      <c r="AQW55" s="48" t="n"/>
      <c r="AQX55" s="48" t="n"/>
      <c r="AQY55" s="48" t="n"/>
      <c r="AQZ55" s="48" t="n"/>
      <c r="ARA55" s="48" t="n"/>
      <c r="ARB55" s="48" t="n"/>
      <c r="ARC55" s="48" t="n"/>
      <c r="ARD55" s="48" t="n"/>
      <c r="ARE55" s="48" t="n"/>
      <c r="ARF55" s="48" t="n"/>
      <c r="ARG55" s="48" t="n"/>
      <c r="ARH55" s="48" t="n"/>
      <c r="ARI55" s="48" t="n"/>
      <c r="ARJ55" s="48" t="n"/>
      <c r="ARK55" s="48" t="n"/>
      <c r="ARL55" s="48" t="n"/>
      <c r="ARM55" s="48" t="n"/>
      <c r="ARN55" s="48" t="n"/>
      <c r="ARO55" s="48" t="n"/>
      <c r="ARP55" s="48" t="n"/>
      <c r="ARQ55" s="48" t="n"/>
      <c r="ARR55" s="48" t="n"/>
      <c r="ARS55" s="48" t="n"/>
      <c r="ART55" s="48" t="n"/>
      <c r="ARU55" s="48" t="n"/>
      <c r="ARV55" s="48" t="n"/>
      <c r="ARW55" s="48" t="n"/>
      <c r="ARX55" s="48" t="n"/>
      <c r="ARY55" s="48" t="n"/>
      <c r="ARZ55" s="48" t="n"/>
      <c r="ASA55" s="48" t="n"/>
      <c r="ASB55" s="48" t="n"/>
      <c r="ASC55" s="48" t="n"/>
      <c r="ASD55" s="48" t="n"/>
      <c r="ASE55" s="48" t="n"/>
      <c r="ASF55" s="48" t="n"/>
      <c r="ASG55" s="48" t="n"/>
      <c r="ASH55" s="48" t="n"/>
      <c r="ASI55" s="48" t="n"/>
      <c r="ASJ55" s="48" t="n"/>
      <c r="ASK55" s="48" t="n"/>
      <c r="ASL55" s="48" t="n"/>
      <c r="ASM55" s="48" t="n"/>
      <c r="ASN55" s="48" t="n"/>
      <c r="ASO55" s="48" t="n"/>
      <c r="ASP55" s="48" t="n"/>
      <c r="ASQ55" s="48" t="n"/>
      <c r="ASR55" s="48" t="n"/>
      <c r="ASS55" s="48" t="n"/>
      <c r="AST55" s="48" t="n"/>
      <c r="ASU55" s="48" t="n"/>
      <c r="ASV55" s="48" t="n"/>
      <c r="ASW55" s="48" t="n"/>
      <c r="ASX55" s="48" t="n"/>
      <c r="ASY55" s="48" t="n"/>
      <c r="ASZ55" s="48" t="n"/>
      <c r="ATA55" s="48" t="n"/>
      <c r="ATB55" s="48" t="n"/>
      <c r="ATC55" s="48" t="n"/>
      <c r="ATD55" s="48" t="n"/>
      <c r="ATE55" s="48" t="n"/>
      <c r="ATF55" s="48" t="n"/>
      <c r="ATG55" s="48" t="n"/>
      <c r="ATH55" s="48" t="n"/>
      <c r="ATI55" s="48" t="n"/>
      <c r="ATJ55" s="48" t="n"/>
      <c r="ATK55" s="48" t="n"/>
      <c r="ATL55" s="48" t="n"/>
      <c r="ATM55" s="48" t="n"/>
      <c r="ATN55" s="48" t="n"/>
      <c r="ATO55" s="48" t="n"/>
      <c r="ATP55" s="48" t="n"/>
      <c r="ATQ55" s="48" t="n"/>
      <c r="ATR55" s="48" t="n"/>
      <c r="ATS55" s="48" t="n"/>
      <c r="ATT55" s="48" t="n"/>
      <c r="ATU55" s="48" t="n"/>
      <c r="ATV55" s="48" t="n"/>
      <c r="ATW55" s="48" t="n"/>
      <c r="ATX55" s="48" t="n"/>
      <c r="ATY55" s="48" t="n"/>
      <c r="ATZ55" s="48" t="n"/>
      <c r="AUA55" s="48" t="n"/>
      <c r="AUB55" s="48" t="n"/>
      <c r="AUC55" s="48" t="n"/>
      <c r="AUD55" s="48" t="n"/>
      <c r="AUE55" s="48" t="n"/>
      <c r="AUF55" s="48" t="n"/>
      <c r="AUG55" s="48" t="n"/>
      <c r="AUH55" s="48" t="n"/>
      <c r="AUI55" s="48" t="n"/>
      <c r="AUJ55" s="48" t="n"/>
      <c r="AUK55" s="48" t="n"/>
      <c r="AUL55" s="48" t="n"/>
      <c r="AUM55" s="48" t="n"/>
      <c r="AUN55" s="48" t="n"/>
      <c r="AUO55" s="48" t="n"/>
      <c r="AUP55" s="48" t="n"/>
      <c r="AUQ55" s="48" t="n"/>
      <c r="AUR55" s="48" t="n"/>
      <c r="AUS55" s="48" t="n"/>
      <c r="AUT55" s="48" t="n"/>
      <c r="AUU55" s="48" t="n"/>
      <c r="AUV55" s="48" t="n"/>
      <c r="AUW55" s="48" t="n"/>
      <c r="AUX55" s="48" t="n"/>
      <c r="AUY55" s="48" t="n"/>
      <c r="AUZ55" s="48" t="n"/>
      <c r="AVA55" s="48" t="n"/>
      <c r="AVB55" s="48" t="n"/>
      <c r="AVC55" s="48" t="n"/>
      <c r="AVD55" s="48" t="n"/>
      <c r="AVE55" s="48" t="n"/>
      <c r="AVF55" s="48" t="n"/>
      <c r="AVG55" s="48" t="n"/>
      <c r="AVH55" s="48" t="n"/>
      <c r="AVI55" s="48" t="n"/>
      <c r="AVJ55" s="48" t="n"/>
      <c r="AVK55" s="48" t="n"/>
      <c r="AVL55" s="48" t="n"/>
      <c r="AVM55" s="48" t="n"/>
      <c r="AVN55" s="48" t="n"/>
      <c r="AVO55" s="48" t="n"/>
      <c r="AVP55" s="48" t="n"/>
      <c r="AVQ55" s="48" t="n"/>
      <c r="AVR55" s="48" t="n"/>
      <c r="AVS55" s="48" t="n"/>
      <c r="AVT55" s="48" t="n"/>
      <c r="AVU55" s="48" t="n"/>
      <c r="AVV55" s="48" t="n"/>
      <c r="AVW55" s="48" t="n"/>
      <c r="AVX55" s="48" t="n"/>
      <c r="AVY55" s="48" t="n"/>
      <c r="AVZ55" s="48" t="n"/>
      <c r="AWA55" s="8" t="n">
        <v>683617434</v>
      </c>
      <c r="AWB55" s="48" t="inlineStr">
        <is>
          <t>33129d52-f974-4fea-bce7-3422470d9ce7</t>
        </is>
      </c>
      <c r="AWC55" s="6" t="n">
        <v>46083</v>
      </c>
      <c r="AWD55" s="48" t="n"/>
      <c r="AWE55" s="48" t="n"/>
      <c r="AWF55" s="48" t="inlineStr">
        <is>
          <t>submitted_via_web</t>
        </is>
      </c>
      <c r="AWG55" s="48" t="n"/>
      <c r="AWH55" s="48" t="inlineStr">
        <is>
          <t>vyNMZfRj9dojjrwxZxh2FZ</t>
        </is>
      </c>
      <c r="AWI55" s="48" t="n"/>
      <c r="AWJ55" s="48" t="inlineStr">
        <is>
          <t>uuid:33129d52-f974-4fea-bce7-3422470d9ce7</t>
        </is>
      </c>
      <c r="AWK55" s="8" t="n">
        <v>481</v>
      </c>
      <c r="AWL55" s="48" t="inlineStr">
        <is>
          <t>BTP0269</t>
        </is>
      </c>
      <c r="AWM55" s="8" t="n">
        <v>0</v>
      </c>
      <c r="AWN55" s="48" t="inlineStr">
        <is>
          <t>Year of Use valid, no validation needed</t>
        </is>
      </c>
      <c r="AWO55" s="37" t="b">
        <v>1</v>
      </c>
      <c r="AWP55" s="37" t="b">
        <v>1</v>
      </c>
      <c r="AWQ55" s="37" t="b">
        <v>1</v>
      </c>
      <c r="AWR55" s="37" t="b">
        <v>1</v>
      </c>
      <c r="AWS55" s="37" t="b">
        <v>1</v>
      </c>
      <c r="AWT55" s="37" t="b">
        <v>1</v>
      </c>
      <c r="AWU55" s="48" t="n"/>
      <c r="AWV55" s="8" t="n">
        <v>6</v>
      </c>
      <c r="AWW55" s="48" t="n"/>
      <c r="AWX55" s="48" t="n"/>
      <c r="AWY55" s="48" t="n"/>
      <c r="AWZ55" s="48" t="n"/>
    </row>
  </sheetData>
  <autoFilter ref="$A$1:$AWZ$55"/>
  <hyperlinks>
    <hyperlink xmlns:r="http://schemas.openxmlformats.org/officeDocument/2006/relationships" ref="AFD2" r:id="rId1"/>
    <hyperlink xmlns:r="http://schemas.openxmlformats.org/officeDocument/2006/relationships" ref="AFF2" r:id="rId2"/>
    <hyperlink xmlns:r="http://schemas.openxmlformats.org/officeDocument/2006/relationships" ref="AFD3" r:id="rId3"/>
    <hyperlink xmlns:r="http://schemas.openxmlformats.org/officeDocument/2006/relationships" ref="AFF3" r:id="rId4"/>
    <hyperlink xmlns:r="http://schemas.openxmlformats.org/officeDocument/2006/relationships" ref="AFD4" r:id="rId5"/>
    <hyperlink xmlns:r="http://schemas.openxmlformats.org/officeDocument/2006/relationships" ref="AFF4" r:id="rId6"/>
    <hyperlink xmlns:r="http://schemas.openxmlformats.org/officeDocument/2006/relationships" ref="AFD5" r:id="rId7"/>
    <hyperlink xmlns:r="http://schemas.openxmlformats.org/officeDocument/2006/relationships" ref="AFF5" r:id="rId8"/>
    <hyperlink xmlns:r="http://schemas.openxmlformats.org/officeDocument/2006/relationships" ref="AFD6" r:id="rId9"/>
    <hyperlink xmlns:r="http://schemas.openxmlformats.org/officeDocument/2006/relationships" ref="AFF6" r:id="rId10"/>
    <hyperlink xmlns:r="http://schemas.openxmlformats.org/officeDocument/2006/relationships" ref="AFD7" r:id="rId11"/>
    <hyperlink xmlns:r="http://schemas.openxmlformats.org/officeDocument/2006/relationships" ref="AFF7" r:id="rId12"/>
    <hyperlink xmlns:r="http://schemas.openxmlformats.org/officeDocument/2006/relationships" ref="AFD8" r:id="rId13"/>
    <hyperlink xmlns:r="http://schemas.openxmlformats.org/officeDocument/2006/relationships" ref="AFF8" r:id="rId14"/>
    <hyperlink xmlns:r="http://schemas.openxmlformats.org/officeDocument/2006/relationships" ref="AFD9" r:id="rId15"/>
    <hyperlink xmlns:r="http://schemas.openxmlformats.org/officeDocument/2006/relationships" ref="AFF9" r:id="rId16"/>
    <hyperlink xmlns:r="http://schemas.openxmlformats.org/officeDocument/2006/relationships" ref="AFD10" r:id="rId17"/>
    <hyperlink xmlns:r="http://schemas.openxmlformats.org/officeDocument/2006/relationships" ref="AFF10" r:id="rId18"/>
    <hyperlink xmlns:r="http://schemas.openxmlformats.org/officeDocument/2006/relationships" ref="AFD11" r:id="rId19"/>
    <hyperlink xmlns:r="http://schemas.openxmlformats.org/officeDocument/2006/relationships" ref="AFF11" r:id="rId20"/>
    <hyperlink xmlns:r="http://schemas.openxmlformats.org/officeDocument/2006/relationships" ref="AFD12" r:id="rId21"/>
    <hyperlink xmlns:r="http://schemas.openxmlformats.org/officeDocument/2006/relationships" ref="AFF12" r:id="rId22"/>
    <hyperlink xmlns:r="http://schemas.openxmlformats.org/officeDocument/2006/relationships" ref="AFD13" r:id="rId23"/>
    <hyperlink xmlns:r="http://schemas.openxmlformats.org/officeDocument/2006/relationships" ref="AFF13" r:id="rId24"/>
    <hyperlink xmlns:r="http://schemas.openxmlformats.org/officeDocument/2006/relationships" ref="AFD14" r:id="rId25"/>
    <hyperlink xmlns:r="http://schemas.openxmlformats.org/officeDocument/2006/relationships" ref="AFF14" r:id="rId26"/>
    <hyperlink xmlns:r="http://schemas.openxmlformats.org/officeDocument/2006/relationships" ref="AFD15" r:id="rId27"/>
    <hyperlink xmlns:r="http://schemas.openxmlformats.org/officeDocument/2006/relationships" ref="AFF15" r:id="rId28"/>
    <hyperlink xmlns:r="http://schemas.openxmlformats.org/officeDocument/2006/relationships" ref="AFD16" r:id="rId29"/>
    <hyperlink xmlns:r="http://schemas.openxmlformats.org/officeDocument/2006/relationships" ref="AFF16" r:id="rId30"/>
    <hyperlink xmlns:r="http://schemas.openxmlformats.org/officeDocument/2006/relationships" ref="AFD17" r:id="rId31"/>
    <hyperlink xmlns:r="http://schemas.openxmlformats.org/officeDocument/2006/relationships" ref="AFF17" r:id="rId32"/>
    <hyperlink xmlns:r="http://schemas.openxmlformats.org/officeDocument/2006/relationships" ref="AFD18" r:id="rId33"/>
    <hyperlink xmlns:r="http://schemas.openxmlformats.org/officeDocument/2006/relationships" ref="AFF18" r:id="rId34"/>
    <hyperlink xmlns:r="http://schemas.openxmlformats.org/officeDocument/2006/relationships" ref="AFD19" r:id="rId35"/>
    <hyperlink xmlns:r="http://schemas.openxmlformats.org/officeDocument/2006/relationships" ref="AFF19" r:id="rId36"/>
    <hyperlink xmlns:r="http://schemas.openxmlformats.org/officeDocument/2006/relationships" ref="AFD20" r:id="rId37"/>
    <hyperlink xmlns:r="http://schemas.openxmlformats.org/officeDocument/2006/relationships" ref="AFF20" r:id="rId38"/>
    <hyperlink xmlns:r="http://schemas.openxmlformats.org/officeDocument/2006/relationships" ref="AFD21" r:id="rId39"/>
    <hyperlink xmlns:r="http://schemas.openxmlformats.org/officeDocument/2006/relationships" ref="AFF21" r:id="rId40"/>
    <hyperlink xmlns:r="http://schemas.openxmlformats.org/officeDocument/2006/relationships" ref="AFD22" r:id="rId41"/>
    <hyperlink xmlns:r="http://schemas.openxmlformats.org/officeDocument/2006/relationships" ref="AFF22" r:id="rId42"/>
    <hyperlink xmlns:r="http://schemas.openxmlformats.org/officeDocument/2006/relationships" ref="AFD23" r:id="rId43"/>
    <hyperlink xmlns:r="http://schemas.openxmlformats.org/officeDocument/2006/relationships" ref="AFF23" r:id="rId44"/>
    <hyperlink xmlns:r="http://schemas.openxmlformats.org/officeDocument/2006/relationships" ref="AFD24" r:id="rId45"/>
    <hyperlink xmlns:r="http://schemas.openxmlformats.org/officeDocument/2006/relationships" ref="AFF24" r:id="rId46"/>
    <hyperlink xmlns:r="http://schemas.openxmlformats.org/officeDocument/2006/relationships" ref="AFD25" r:id="rId47"/>
    <hyperlink xmlns:r="http://schemas.openxmlformats.org/officeDocument/2006/relationships" ref="AFF25" r:id="rId48"/>
    <hyperlink xmlns:r="http://schemas.openxmlformats.org/officeDocument/2006/relationships" ref="AFD26" r:id="rId49"/>
    <hyperlink xmlns:r="http://schemas.openxmlformats.org/officeDocument/2006/relationships" ref="AFF26" r:id="rId50"/>
    <hyperlink xmlns:r="http://schemas.openxmlformats.org/officeDocument/2006/relationships" ref="AFD27" r:id="rId51"/>
    <hyperlink xmlns:r="http://schemas.openxmlformats.org/officeDocument/2006/relationships" ref="AFF27" r:id="rId52"/>
    <hyperlink xmlns:r="http://schemas.openxmlformats.org/officeDocument/2006/relationships" ref="AFD28" r:id="rId53"/>
    <hyperlink xmlns:r="http://schemas.openxmlformats.org/officeDocument/2006/relationships" ref="AFF28" r:id="rId54"/>
    <hyperlink xmlns:r="http://schemas.openxmlformats.org/officeDocument/2006/relationships" ref="AFD29" r:id="rId55"/>
    <hyperlink xmlns:r="http://schemas.openxmlformats.org/officeDocument/2006/relationships" ref="AFF29" r:id="rId56"/>
    <hyperlink xmlns:r="http://schemas.openxmlformats.org/officeDocument/2006/relationships" ref="AFD30" r:id="rId57"/>
    <hyperlink xmlns:r="http://schemas.openxmlformats.org/officeDocument/2006/relationships" ref="AFF30" r:id="rId58"/>
    <hyperlink xmlns:r="http://schemas.openxmlformats.org/officeDocument/2006/relationships" ref="AFD31" r:id="rId59"/>
    <hyperlink xmlns:r="http://schemas.openxmlformats.org/officeDocument/2006/relationships" ref="AFF31" r:id="rId60"/>
    <hyperlink xmlns:r="http://schemas.openxmlformats.org/officeDocument/2006/relationships" ref="AFD32" r:id="rId61"/>
    <hyperlink xmlns:r="http://schemas.openxmlformats.org/officeDocument/2006/relationships" ref="AFF32" r:id="rId62"/>
    <hyperlink xmlns:r="http://schemas.openxmlformats.org/officeDocument/2006/relationships" ref="AFD33" r:id="rId63"/>
    <hyperlink xmlns:r="http://schemas.openxmlformats.org/officeDocument/2006/relationships" ref="AFF33" r:id="rId64"/>
    <hyperlink xmlns:r="http://schemas.openxmlformats.org/officeDocument/2006/relationships" ref="AFD34" r:id="rId65"/>
    <hyperlink xmlns:r="http://schemas.openxmlformats.org/officeDocument/2006/relationships" ref="AFF34" r:id="rId66"/>
    <hyperlink xmlns:r="http://schemas.openxmlformats.org/officeDocument/2006/relationships" ref="AFD35" r:id="rId67"/>
    <hyperlink xmlns:r="http://schemas.openxmlformats.org/officeDocument/2006/relationships" ref="AFF35" r:id="rId68"/>
    <hyperlink xmlns:r="http://schemas.openxmlformats.org/officeDocument/2006/relationships" ref="AFD36" r:id="rId69"/>
    <hyperlink xmlns:r="http://schemas.openxmlformats.org/officeDocument/2006/relationships" ref="AFF36" r:id="rId70"/>
    <hyperlink xmlns:r="http://schemas.openxmlformats.org/officeDocument/2006/relationships" ref="AFD37" r:id="rId71"/>
    <hyperlink xmlns:r="http://schemas.openxmlformats.org/officeDocument/2006/relationships" ref="AFF37" r:id="rId72"/>
    <hyperlink xmlns:r="http://schemas.openxmlformats.org/officeDocument/2006/relationships" ref="AFD38" r:id="rId73"/>
    <hyperlink xmlns:r="http://schemas.openxmlformats.org/officeDocument/2006/relationships" ref="AFF38" r:id="rId74"/>
    <hyperlink xmlns:r="http://schemas.openxmlformats.org/officeDocument/2006/relationships" ref="AFD39" r:id="rId75"/>
    <hyperlink xmlns:r="http://schemas.openxmlformats.org/officeDocument/2006/relationships" ref="AFF39" r:id="rId76"/>
    <hyperlink xmlns:r="http://schemas.openxmlformats.org/officeDocument/2006/relationships" ref="AFD40" r:id="rId77"/>
    <hyperlink xmlns:r="http://schemas.openxmlformats.org/officeDocument/2006/relationships" ref="AFF40" r:id="rId78"/>
    <hyperlink xmlns:r="http://schemas.openxmlformats.org/officeDocument/2006/relationships" ref="AFD41" r:id="rId79"/>
    <hyperlink xmlns:r="http://schemas.openxmlformats.org/officeDocument/2006/relationships" ref="AFF41" r:id="rId80"/>
    <hyperlink xmlns:r="http://schemas.openxmlformats.org/officeDocument/2006/relationships" ref="AFD42" r:id="rId81"/>
    <hyperlink xmlns:r="http://schemas.openxmlformats.org/officeDocument/2006/relationships" ref="AFF42" r:id="rId82"/>
    <hyperlink xmlns:r="http://schemas.openxmlformats.org/officeDocument/2006/relationships" ref="AFD43" r:id="rId83"/>
    <hyperlink xmlns:r="http://schemas.openxmlformats.org/officeDocument/2006/relationships" ref="AFF43" r:id="rId84"/>
    <hyperlink xmlns:r="http://schemas.openxmlformats.org/officeDocument/2006/relationships" ref="AFD44" r:id="rId85"/>
    <hyperlink xmlns:r="http://schemas.openxmlformats.org/officeDocument/2006/relationships" ref="AFF44" r:id="rId86"/>
    <hyperlink xmlns:r="http://schemas.openxmlformats.org/officeDocument/2006/relationships" ref="AFD45" r:id="rId87"/>
    <hyperlink xmlns:r="http://schemas.openxmlformats.org/officeDocument/2006/relationships" ref="AFF45" r:id="rId88"/>
    <hyperlink xmlns:r="http://schemas.openxmlformats.org/officeDocument/2006/relationships" ref="AFD46" r:id="rId89"/>
    <hyperlink xmlns:r="http://schemas.openxmlformats.org/officeDocument/2006/relationships" ref="AFF46" r:id="rId90"/>
    <hyperlink xmlns:r="http://schemas.openxmlformats.org/officeDocument/2006/relationships" ref="AFD47" r:id="rId91"/>
    <hyperlink xmlns:r="http://schemas.openxmlformats.org/officeDocument/2006/relationships" ref="AFF47" r:id="rId92"/>
    <hyperlink xmlns:r="http://schemas.openxmlformats.org/officeDocument/2006/relationships" ref="AFD48" r:id="rId93"/>
    <hyperlink xmlns:r="http://schemas.openxmlformats.org/officeDocument/2006/relationships" ref="AFF48" r:id="rId94"/>
    <hyperlink xmlns:r="http://schemas.openxmlformats.org/officeDocument/2006/relationships" ref="AFD49" r:id="rId95"/>
    <hyperlink xmlns:r="http://schemas.openxmlformats.org/officeDocument/2006/relationships" ref="AFF49" r:id="rId96"/>
    <hyperlink xmlns:r="http://schemas.openxmlformats.org/officeDocument/2006/relationships" ref="AFD50" r:id="rId97"/>
    <hyperlink xmlns:r="http://schemas.openxmlformats.org/officeDocument/2006/relationships" ref="AFF50" r:id="rId98"/>
    <hyperlink xmlns:r="http://schemas.openxmlformats.org/officeDocument/2006/relationships" ref="AFD51" r:id="rId99"/>
    <hyperlink xmlns:r="http://schemas.openxmlformats.org/officeDocument/2006/relationships" ref="AFF51" r:id="rId100"/>
    <hyperlink xmlns:r="http://schemas.openxmlformats.org/officeDocument/2006/relationships" ref="AFD52" r:id="rId101"/>
    <hyperlink xmlns:r="http://schemas.openxmlformats.org/officeDocument/2006/relationships" ref="AFF52" r:id="rId102"/>
    <hyperlink xmlns:r="http://schemas.openxmlformats.org/officeDocument/2006/relationships" ref="AFD53" r:id="rId103"/>
    <hyperlink xmlns:r="http://schemas.openxmlformats.org/officeDocument/2006/relationships" ref="AFF53" r:id="rId104"/>
    <hyperlink xmlns:r="http://schemas.openxmlformats.org/officeDocument/2006/relationships" ref="AFD54" r:id="rId105"/>
    <hyperlink xmlns:r="http://schemas.openxmlformats.org/officeDocument/2006/relationships" ref="AFF54" r:id="rId106"/>
    <hyperlink xmlns:r="http://schemas.openxmlformats.org/officeDocument/2006/relationships" ref="AFD55" r:id="rId107"/>
    <hyperlink xmlns:r="http://schemas.openxmlformats.org/officeDocument/2006/relationships" ref="AFF55" r:id="rId108"/>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AFI49"/>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 defaultRowHeight="15.75" customHeight="1"/>
  <sheetData>
    <row r="1">
      <c r="A1" s="1" t="inlineStr">
        <is>
          <t>start</t>
        </is>
      </c>
      <c r="B1" s="30" t="inlineStr">
        <is>
          <t>end</t>
        </is>
      </c>
      <c r="C1" s="1" t="inlineStr">
        <is>
          <t>name_enum</t>
        </is>
      </c>
      <c r="D1" s="30" t="inlineStr">
        <is>
          <t>name</t>
        </is>
      </c>
      <c r="E1" s="30" t="inlineStr">
        <is>
          <t>telp</t>
        </is>
      </c>
      <c r="F1" s="30" t="inlineStr">
        <is>
          <t>house_coordinate</t>
        </is>
      </c>
      <c r="G1" s="30" t="inlineStr">
        <is>
          <t>house_lat</t>
        </is>
      </c>
      <c r="H1" s="30" t="inlineStr">
        <is>
          <t>house_long</t>
        </is>
      </c>
      <c r="I1" s="30" t="inlineStr">
        <is>
          <t>house_altitude</t>
        </is>
      </c>
      <c r="J1" s="30" t="inlineStr">
        <is>
          <t>house_precision</t>
        </is>
      </c>
      <c r="K1" s="30" t="inlineStr">
        <is>
          <t>house_coordinate_am</t>
        </is>
      </c>
      <c r="L1" s="30" t="inlineStr">
        <is>
          <t>biogas_coordinate</t>
        </is>
      </c>
      <c r="M1" s="30" t="inlineStr">
        <is>
          <t>biogas_lat</t>
        </is>
      </c>
      <c r="N1" s="30" t="inlineStr">
        <is>
          <t>biogas_long</t>
        </is>
      </c>
      <c r="O1" s="30" t="inlineStr">
        <is>
          <t>biogas_altitude</t>
        </is>
      </c>
      <c r="P1" s="30" t="inlineStr">
        <is>
          <t>precision_biogas</t>
        </is>
      </c>
      <c r="Q1" s="30" t="inlineStr">
        <is>
          <t>biogas_coordinate_am</t>
        </is>
      </c>
      <c r="R1" s="30" t="inlineStr">
        <is>
          <t>province</t>
        </is>
      </c>
      <c r="S1" s="30" t="inlineStr">
        <is>
          <t>Informasi Demografis/4a. Provinsi/Lampung</t>
        </is>
      </c>
      <c r="T1" s="30" t="inlineStr">
        <is>
          <t>Informasi Demografis/4a. Provinsi/Banten</t>
        </is>
      </c>
      <c r="U1" s="1" t="inlineStr">
        <is>
          <t>Informasi Demografis/4a. Provinsi/Jawa Barat</t>
        </is>
      </c>
      <c r="V1" s="1" t="inlineStr">
        <is>
          <t>Informasi Demografis/4a. Provinsi/Jawa Tengah</t>
        </is>
      </c>
      <c r="W1" s="1" t="inlineStr">
        <is>
          <t>Informasi Demografis/4a. Provinsi/DIY</t>
        </is>
      </c>
      <c r="X1" s="1" t="inlineStr">
        <is>
          <t>Informasi Demografis/4a. Provinsi/Jawa Timur</t>
        </is>
      </c>
      <c r="Y1" s="1" t="inlineStr">
        <is>
          <t>Informasi Demografis/4a. Provinsi/Bali</t>
        </is>
      </c>
      <c r="Z1" s="1" t="inlineStr">
        <is>
          <t>Informasi Demografis/4a. Provinsi/NTB</t>
        </is>
      </c>
      <c r="AA1" s="1" t="inlineStr">
        <is>
          <t>Informasi Demografis/4a. Provinsi/NTT</t>
        </is>
      </c>
      <c r="AB1" s="1" t="inlineStr">
        <is>
          <t>Informasi Demografis/4a. Provinsi/Sulawesi Selatan</t>
        </is>
      </c>
      <c r="AC1" s="1" t="inlineStr">
        <is>
          <t>district</t>
        </is>
      </c>
      <c r="AD1" s="1" t="inlineStr">
        <is>
          <t>subdistrict</t>
        </is>
      </c>
      <c r="AE1" s="30" t="inlineStr">
        <is>
          <t>village</t>
        </is>
      </c>
      <c r="AF1" s="30" t="inlineStr">
        <is>
          <t>name_cpo</t>
        </is>
      </c>
      <c r="AG1" s="30" t="inlineStr">
        <is>
          <t>plant_code</t>
        </is>
      </c>
      <c r="AH1" s="30" t="inlineStr">
        <is>
          <t>year_of_use</t>
        </is>
      </c>
      <c r="AI1" s="30" t="inlineStr">
        <is>
          <t>vpa</t>
        </is>
      </c>
      <c r="AJ1" s="46" t="inlineStr">
        <is>
          <t>status_biogas</t>
        </is>
      </c>
      <c r="AK1" s="47" t="inlineStr">
        <is>
          <t>age</t>
        </is>
      </c>
      <c r="AL1" s="30" t="inlineStr">
        <is>
          <t>gender</t>
        </is>
      </c>
      <c r="AM1" s="30" t="inlineStr">
        <is>
          <t>marriage_status</t>
        </is>
      </c>
      <c r="AN1" s="30" t="inlineStr">
        <is>
          <t>education</t>
        </is>
      </c>
      <c r="AO1" s="30" t="inlineStr">
        <is>
          <t>Informasi Demografis/10. Pekerjaan utama</t>
        </is>
      </c>
      <c r="AP1" s="30" t="inlineStr">
        <is>
          <t>Informasi Demografis/10. Pekerjaan utama/Petani</t>
        </is>
      </c>
      <c r="AQ1" s="30" t="inlineStr">
        <is>
          <t>Informasi Demografis/10. Pekerjaan utama/Peternak</t>
        </is>
      </c>
      <c r="AR1" s="30" t="inlineStr">
        <is>
          <t>Informasi Demografis/10. Pekerjaan utama/Pekerja lepas</t>
        </is>
      </c>
      <c r="AS1" s="30" t="inlineStr">
        <is>
          <t>Informasi Demografis/10. Pekerjaan utama/Wiraswasta</t>
        </is>
      </c>
      <c r="AT1" s="30" t="inlineStr">
        <is>
          <t>Informasi Demografis/10. Pekerjaan utama/Pegawai pemerintah</t>
        </is>
      </c>
      <c r="AU1" s="30" t="inlineStr">
        <is>
          <t>Informasi Demografis/10. Pekerjaan utama/Pegawai swasta</t>
        </is>
      </c>
      <c r="AV1" s="30" t="inlineStr">
        <is>
          <t>Informasi Demografis/10. Pekerjaan utama/Lainnya</t>
        </is>
      </c>
      <c r="AW1" s="30" t="inlineStr">
        <is>
          <t>Informasi Demografis/10. Pekerjaan utama/Tidak ada</t>
        </is>
      </c>
      <c r="AX1" s="30" t="inlineStr">
        <is>
          <t>Informasi Demografis/10a. Lainnya:</t>
        </is>
      </c>
      <c r="AY1" s="30" t="inlineStr">
        <is>
          <t>Informasi Demografis/11. Pekerjaan sampingan</t>
        </is>
      </c>
      <c r="AZ1" s="30" t="inlineStr">
        <is>
          <t>Informasi Demografis/11. Pekerjaan sampingan/Petani</t>
        </is>
      </c>
      <c r="BA1" s="30" t="inlineStr">
        <is>
          <t>Informasi Demografis/11. Pekerjaan sampingan/Peternak</t>
        </is>
      </c>
      <c r="BB1" s="30" t="inlineStr">
        <is>
          <t>Informasi Demografis/11. Pekerjaan sampingan/Pekerja lepas</t>
        </is>
      </c>
      <c r="BC1" s="30" t="inlineStr">
        <is>
          <t>Informasi Demografis/11. Pekerjaan sampingan/Wiraswasta</t>
        </is>
      </c>
      <c r="BD1" s="30" t="inlineStr">
        <is>
          <t>Informasi Demografis/11. Pekerjaan sampingan/Pegawai pemerintah</t>
        </is>
      </c>
      <c r="BE1" s="30" t="inlineStr">
        <is>
          <t>Informasi Demografis/11. Pekerjaan sampingan/Pegawai swasta</t>
        </is>
      </c>
      <c r="BF1" s="30" t="inlineStr">
        <is>
          <t>Informasi Demografis/11. Pekerjaan sampingan/Lainnya</t>
        </is>
      </c>
      <c r="BG1" s="30" t="inlineStr">
        <is>
          <t>Informasi Demografis/11. Pekerjaan sampingan/Tidak ada</t>
        </is>
      </c>
      <c r="BH1" s="30" t="inlineStr">
        <is>
          <t>Informasi Demografis/11a. Lainnya:</t>
        </is>
      </c>
      <c r="BI1" s="30" t="inlineStr">
        <is>
          <t>monthly_income</t>
        </is>
      </c>
      <c r="BJ1" s="30" t="inlineStr">
        <is>
          <t>hh_men</t>
        </is>
      </c>
      <c r="BK1" s="30" t="inlineStr">
        <is>
          <t>hh_women</t>
        </is>
      </c>
      <c r="BL1" s="30" t="inlineStr">
        <is>
          <t>hh_children</t>
        </is>
      </c>
      <c r="BM1" s="30" t="inlineStr">
        <is>
          <t>hh_elders</t>
        </is>
      </c>
      <c r="BN1" s="30" t="inlineStr">
        <is>
          <t>house_ownership</t>
        </is>
      </c>
      <c r="BO1" s="30" t="inlineStr">
        <is>
          <t>Informasi Demografis/15. Jenis dinding rumah</t>
        </is>
      </c>
      <c r="BP1" s="30" t="inlineStr">
        <is>
          <t>Informasi Demografis/15. Jenis dinding rumah/Permanen (dinding bata dan semen)</t>
        </is>
      </c>
      <c r="BQ1" s="30" t="inlineStr">
        <is>
          <t>Informasi Demografis/15. Jenis dinding rumah/Semi-permanen (semen dan kayu)</t>
        </is>
      </c>
      <c r="BR1" s="30" t="inlineStr">
        <is>
          <t>Informasi Demografis/15. Jenis dinding rumah/Sederhana (tripleks, pelepah kayu, anyaman bambu)</t>
        </is>
      </c>
      <c r="BS1" s="30" t="inlineStr">
        <is>
          <t>Informasi Demografis/15. Jenis dinding rumah/Seng</t>
        </is>
      </c>
      <c r="BT1" s="30" t="inlineStr">
        <is>
          <t>Informasi Demografis/15. Jenis dinding rumah/Lainnya</t>
        </is>
      </c>
      <c r="BU1" s="30" t="inlineStr">
        <is>
          <t>Informasi Demografis/15a. Lainnya:</t>
        </is>
      </c>
      <c r="BV1" s="30" t="inlineStr">
        <is>
          <t>Informasi Demografis/16. Jenis lantai rumah</t>
        </is>
      </c>
      <c r="BW1" s="30" t="inlineStr">
        <is>
          <t>Informasi Demografis/16. Jenis lantai rumah/Bambu/kayu</t>
        </is>
      </c>
      <c r="BX1" s="30" t="inlineStr">
        <is>
          <t>Informasi Demografis/16. Jenis lantai rumah/Semen</t>
        </is>
      </c>
      <c r="BY1" s="30" t="inlineStr">
        <is>
          <t>Informasi Demografis/16. Jenis lantai rumah/Keramik/ubin</t>
        </is>
      </c>
      <c r="BZ1" s="30" t="inlineStr">
        <is>
          <t>Informasi Demografis/16. Jenis lantai rumah/Tanah</t>
        </is>
      </c>
      <c r="CA1" s="30" t="inlineStr">
        <is>
          <t>Informasi Demografis/16. Jenis lantai rumah/Lainnya</t>
        </is>
      </c>
      <c r="CB1" s="30" t="inlineStr">
        <is>
          <t>Informasi Demografis/16a. Lainnya:</t>
        </is>
      </c>
      <c r="CC1" s="30" t="inlineStr">
        <is>
          <t>Informasi Demografis/17. Jenis atap rumah</t>
        </is>
      </c>
      <c r="CD1" s="30" t="inlineStr">
        <is>
          <t>Informasi Demografis/17. Jenis atap rumah/Asbes</t>
        </is>
      </c>
      <c r="CE1" s="30" t="inlineStr">
        <is>
          <t>Informasi Demografis/17. Jenis atap rumah/Atap beton</t>
        </is>
      </c>
      <c r="CF1" s="30" t="inlineStr">
        <is>
          <t>Informasi Demografis/17. Jenis atap rumah/Daun nipah/palem</t>
        </is>
      </c>
      <c r="CG1" s="30" t="inlineStr">
        <is>
          <t>Informasi Demografis/17. Jenis atap rumah/Keramik</t>
        </is>
      </c>
      <c r="CH1" s="30" t="inlineStr">
        <is>
          <t>Informasi Demografis/17. Jenis atap rumah/Seng</t>
        </is>
      </c>
      <c r="CI1" s="30" t="inlineStr">
        <is>
          <t>Informasi Demografis/17. Jenis atap rumah/Genting</t>
        </is>
      </c>
      <c r="CJ1" s="30" t="inlineStr">
        <is>
          <t>Informasi Demografis/17. Jenis atap rumah/Lainnya</t>
        </is>
      </c>
      <c r="CK1" s="30" t="inlineStr">
        <is>
          <t>Informasi Demografis/17a. Lainnya:</t>
        </is>
      </c>
      <c r="CL1" s="30" t="inlineStr">
        <is>
          <t>A. Performa Teknis Sistem Biogas /A1. Apakah terdapat instalasi biogas di rumah Anda?</t>
        </is>
      </c>
      <c r="CM1" s="30" t="inlineStr">
        <is>
          <t>year_completion</t>
        </is>
      </c>
      <c r="CN1" s="30" t="inlineStr">
        <is>
          <t>type_digester</t>
        </is>
      </c>
      <c r="CO1" s="30" t="inlineStr">
        <is>
          <t>size_digester</t>
        </is>
      </c>
      <c r="CP1" s="30" t="inlineStr">
        <is>
          <t>A. Performa Teknis Sistem Biogas /A5. Siapa yang mengajukan pemasangan biogas di rumah?</t>
        </is>
      </c>
      <c r="CQ1" s="30" t="inlineStr">
        <is>
          <t>A. Performa Teknis Sistem Biogas /A5. Siapa yang mengajukan pemasangan biogas di rumah?/a. Anggota keluarga - laki-laki</t>
        </is>
      </c>
      <c r="CR1" s="30" t="inlineStr">
        <is>
          <t>A. Performa Teknis Sistem Biogas /A5. Siapa yang mengajukan pemasangan biogas di rumah?/b. Anggota keluarga - perempuan dewasa</t>
        </is>
      </c>
      <c r="CS1" s="30" t="inlineStr">
        <is>
          <t>A. Performa Teknis Sistem Biogas /A5. Siapa yang mengajukan pemasangan biogas di rumah?/c. Koperasi</t>
        </is>
      </c>
      <c r="CT1" s="30" t="inlineStr">
        <is>
          <t>A. Performa Teknis Sistem Biogas /A5. Siapa yang mengajukan pemasangan biogas di rumah?/d. Lainnya</t>
        </is>
      </c>
      <c r="CU1" s="30" t="inlineStr">
        <is>
          <t>A. Performa Teknis Sistem Biogas /A5. Siapa yang mengajukan pemasangan biogas di rumah?/Anggota keluarga - laki-laki</t>
        </is>
      </c>
      <c r="CV1" s="30" t="inlineStr">
        <is>
          <t>A. Performa Teknis Sistem Biogas /A5. Siapa yang mengajukan pemasangan biogas di rumah?/Anggota keluarga - perempuan dewasa</t>
        </is>
      </c>
      <c r="CW1" s="30" t="inlineStr">
        <is>
          <t>A. Performa Teknis Sistem Biogas /A5. Siapa yang mengajukan pemasangan biogas di rumah?/Koperasi</t>
        </is>
      </c>
      <c r="CX1" s="30" t="inlineStr">
        <is>
          <t>A. Performa Teknis Sistem Biogas /A5. Siapa yang mengajukan pemasangan biogas di rumah?/Lainnya</t>
        </is>
      </c>
      <c r="CY1" s="30" t="inlineStr">
        <is>
          <t>A. Performa Teknis Sistem Biogas /A6. Siapa yang menyetujui pemasangan biogas?</t>
        </is>
      </c>
      <c r="CZ1" s="30" t="inlineStr">
        <is>
          <t>A. Performa Teknis Sistem Biogas /A6. Siapa yang menyetujui pemasangan biogas?/Anggota keluarga - laki-laki</t>
        </is>
      </c>
      <c r="DA1" s="30" t="inlineStr">
        <is>
          <t>A. Performa Teknis Sistem Biogas /A6. Siapa yang menyetujui pemasangan biogas?/Anggota keluarga - perempuan dewasa</t>
        </is>
      </c>
      <c r="DB1" s="30" t="inlineStr">
        <is>
          <t>A. Performa Teknis Sistem Biogas /A6. Siapa yang menyetujui pemasangan biogas?/Lainnya</t>
        </is>
      </c>
      <c r="DC1" s="30" t="inlineStr">
        <is>
          <t>A. Performa Teknis Sistem Biogas /A6-a. Lainnya:</t>
        </is>
      </c>
      <c r="DD1" s="30" t="inlineStr">
        <is>
          <t>A. Performa Teknis Sistem Biogas /A7. Siapa yang menentukan titik atau lokasi pemasangan sistem biogas?</t>
        </is>
      </c>
      <c r="DE1" s="30" t="inlineStr">
        <is>
          <t>A. Performa Teknis Sistem Biogas /A7. Siapa yang menentukan titik atau lokasi pemasangan sistem biogas?/Anggota keluarga - laki-laki</t>
        </is>
      </c>
      <c r="DF1" s="30" t="inlineStr">
        <is>
          <t>A. Performa Teknis Sistem Biogas /A7. Siapa yang menentukan titik atau lokasi pemasangan sistem biogas?/Anggota keluarga - perempuan dewasa</t>
        </is>
      </c>
      <c r="DG1" s="30" t="inlineStr">
        <is>
          <t>A. Performa Teknis Sistem Biogas /A7. Siapa yang menentukan titik atau lokasi pemasangan sistem biogas?/CPO atau pendamping</t>
        </is>
      </c>
      <c r="DH1" s="30" t="inlineStr">
        <is>
          <t>A. Performa Teknis Sistem Biogas /A7. Siapa yang menentukan titik atau lokasi pemasangan sistem biogas?/Lainnya</t>
        </is>
      </c>
      <c r="DI1" s="30" t="inlineStr">
        <is>
          <t>A. Performa Teknis Sistem Biogas /A7-a. Lainnya:</t>
        </is>
      </c>
      <c r="DJ1" s="30" t="inlineStr">
        <is>
          <t>A. Performa Teknis Sistem Biogas /A8. Siapa yang mendampingi atau mengawasi pemasangan biogas?</t>
        </is>
      </c>
      <c r="DK1" s="30" t="inlineStr">
        <is>
          <t>A. Performa Teknis Sistem Biogas /A8. Siapa yang mendampingi atau mengawasi pemasangan biogas?/Anggota keluarga - laki-laki</t>
        </is>
      </c>
      <c r="DL1" s="30" t="inlineStr">
        <is>
          <t>A. Performa Teknis Sistem Biogas /A8. Siapa yang mendampingi atau mengawasi pemasangan biogas?/Anggota keluarga - perempuan dewasa</t>
        </is>
      </c>
      <c r="DM1" s="30" t="inlineStr">
        <is>
          <t>A. Performa Teknis Sistem Biogas /A8. Siapa yang mendampingi atau mengawasi pemasangan biogas?/CPO atau pendamping</t>
        </is>
      </c>
      <c r="DN1" s="30" t="inlineStr">
        <is>
          <t>A. Performa Teknis Sistem Biogas /A8. Siapa yang mendampingi atau mengawasi pemasangan biogas?/Lainnya</t>
        </is>
      </c>
      <c r="DO1" s="30" t="inlineStr">
        <is>
          <t>A. Performa Teknis Sistem Biogas /A8-a. Lainnya:</t>
        </is>
      </c>
      <c r="DP1" s="30" t="inlineStr">
        <is>
          <t>A. Performa Teknis Sistem Biogas /A9. Apakah sistem biogas Anda masih berfungsi dengan baik?</t>
        </is>
      </c>
      <c r="DQ1" s="30" t="inlineStr">
        <is>
          <t>A. Performa Teknis Sistem Biogas /A10. Sejak kapan digester biogas Anda tidak berfungsi?</t>
        </is>
      </c>
      <c r="DR1" s="30" t="inlineStr">
        <is>
          <t>A. Performa Teknis Sistem Biogas /A11. Apa saja penyebab sistem biogas Anda tidak berfungsi atau difungsikan lagi?</t>
        </is>
      </c>
      <c r="DS1" s="30" t="inlineStr">
        <is>
          <t>A. Performa Teknis Sistem Biogas /A11-a. Lainnya:</t>
        </is>
      </c>
      <c r="DT1" s="30" t="inlineStr">
        <is>
          <t>A. Performa Teknis Sistem Biogas /A12. Apabila menjawab masalah teknis, bagian apa yang mengalami kerusakan?</t>
        </is>
      </c>
      <c r="DU1" s="30" t="inlineStr">
        <is>
          <t>A. Performa Teknis Sistem Biogas /A12. Apabila menjawab masalah teknis, bagian apa yang mengalami kerusakan?/Kompor</t>
        </is>
      </c>
      <c r="DV1" s="30" t="inlineStr">
        <is>
          <t>A. Performa Teknis Sistem Biogas /A12. Apabila menjawab masalah teknis, bagian apa yang mengalami kerusakan?/Lampu</t>
        </is>
      </c>
      <c r="DW1" s="30" t="inlineStr">
        <is>
          <t>A. Performa Teknis Sistem Biogas /A12. Apabila menjawab masalah teknis, bagian apa yang mengalami kerusakan?/Keran gas (Tap)</t>
        </is>
      </c>
      <c r="DX1" s="30" t="inlineStr">
        <is>
          <t>A. Performa Teknis Sistem Biogas /A12. Apabila menjawab masalah teknis, bagian apa yang mengalami kerusakan?/Manometer</t>
        </is>
      </c>
      <c r="DY1" s="30" t="inlineStr">
        <is>
          <t>A. Performa Teknis Sistem Biogas /A12. Apabila menjawab masalah teknis, bagian apa yang mengalami kerusakan?/Pipa gas utama</t>
        </is>
      </c>
      <c r="DZ1" s="30" t="inlineStr">
        <is>
          <t>A. Performa Teknis Sistem Biogas /A12. Apabila menjawab masalah teknis, bagian apa yang mengalami kerusakan?/Katup gas utama</t>
        </is>
      </c>
      <c r="EA1" s="30" t="inlineStr">
        <is>
          <t>A. Performa Teknis Sistem Biogas /A12. Apabila menjawab masalah teknis, bagian apa yang mengalami kerusakan?/Turet</t>
        </is>
      </c>
      <c r="EB1" s="30" t="inlineStr">
        <is>
          <t>A. Performa Teknis Sistem Biogas /A12. Apabila menjawab masalah teknis, bagian apa yang mengalami kerusakan?/Mixer</t>
        </is>
      </c>
      <c r="EC1" s="30" t="inlineStr">
        <is>
          <t>A. Performa Teknis Sistem Biogas /A12. Apabila menjawab masalah teknis, bagian apa yang mengalami kerusakan?/Inlet</t>
        </is>
      </c>
      <c r="ED1" s="30" t="inlineStr">
        <is>
          <t>A. Performa Teknis Sistem Biogas /A12. Apabila menjawab masalah teknis, bagian apa yang mengalami kerusakan?/Reaktor biogas (penampung gas, digester, manhole, outlet, dan overflow)</t>
        </is>
      </c>
      <c r="EE1" s="30" t="inlineStr">
        <is>
          <t>A. Performa Teknis Sistem Biogas /A12. Apabila menjawab masalah teknis, bagian apa yang mengalami kerusakan?/Saluran Pipa Gas</t>
        </is>
      </c>
      <c r="EF1" s="30" t="inlineStr">
        <is>
          <t>A. Performa Teknis Sistem Biogas /A12. Apabila menjawab masalah teknis, bagian apa yang mengalami kerusakan?/Water drain (penguras air/pemisah air)</t>
        </is>
      </c>
      <c r="EG1" s="30" t="inlineStr">
        <is>
          <t>A. Performa Teknis Sistem Biogas /A12. Apabila menjawab masalah teknis, bagian apa yang mengalami kerusakan?/Saluran air (Water drain)</t>
        </is>
      </c>
      <c r="EH1" s="30" t="inlineStr">
        <is>
          <t>A. Performa Teknis Sistem Biogas /A12. Apabila menjawab masalah teknis, bagian apa yang mengalami kerusakan?/Bio-Slurry Outlet (Lubang Bio-slurry)</t>
        </is>
      </c>
      <c r="EI1" s="30" t="inlineStr">
        <is>
          <t>A. Performa Teknis Sistem Biogas /A13. Masalah non-teknis apa yang pernah Anda hadapi sebagai pengguna biogas?</t>
        </is>
      </c>
      <c r="EJ1" s="30" t="inlineStr">
        <is>
          <t>A. Performa Teknis Sistem Biogas /A13. Masalah non-teknis apa yang pernah Anda hadapi sebagai pengguna biogas?/Konflik dengan anggota keluarga atau masyarakat terkait penggunaan biogas</t>
        </is>
      </c>
      <c r="EK1" s="30" t="inlineStr">
        <is>
          <t>A. Performa Teknis Sistem Biogas /A13. Masalah non-teknis apa yang pernah Anda hadapi sebagai pengguna biogas?/Kurangnya dukungan atau pemantauan dari pemerintah atau CPO</t>
        </is>
      </c>
      <c r="EL1" s="30" t="inlineStr">
        <is>
          <t>A. Performa Teknis Sistem Biogas /A13. Masalah non-teknis apa yang pernah Anda hadapi sebagai pengguna biogas?/Keterbatasan akses terhadap informasi atau pelatihan terkait biogas</t>
        </is>
      </c>
      <c r="EM1" s="30" t="inlineStr">
        <is>
          <t>A. Performa Teknis Sistem Biogas /A13. Masalah non-teknis apa yang pernah Anda hadapi sebagai pengguna biogas?/Tidak ada masalah</t>
        </is>
      </c>
      <c r="EN1" s="30" t="inlineStr">
        <is>
          <t>A. Performa Teknis Sistem Biogas /A13. Masalah non-teknis apa yang pernah Anda hadapi sebagai pengguna biogas?/Lainnya</t>
        </is>
      </c>
      <c r="EO1" s="30" t="inlineStr">
        <is>
          <t>A. Performa Teknis Sistem Biogas /A13-a. Lainnya:</t>
        </is>
      </c>
      <c r="EP1" s="30" t="inlineStr">
        <is>
          <t>A. Performa Teknis Sistem Biogas /A14. Apakah Anda sebagai pengguna biogas menerima instruksi yang jelas terkait pengoperasian dan perawatan sistem biogas?</t>
        </is>
      </c>
      <c r="EQ1" s="30" t="inlineStr">
        <is>
          <t>A. Performa Teknis Sistem Biogas /A15. Dalam bentuk apa Anda menerima instruksi tersebut?</t>
        </is>
      </c>
      <c r="ER1" s="30" t="inlineStr">
        <is>
          <t>A. Performa Teknis Sistem Biogas /A16. Siapa yang menyelenggarakan pelatihan atau memberikan instruksi tersebut?</t>
        </is>
      </c>
      <c r="ES1" s="30" t="inlineStr">
        <is>
          <t>A. Performa Teknis Sistem Biogas /A16. Siapa yang menyelenggarakan pelatihan atau memberikan instruksi tersebut?/CPO atau pendamping</t>
        </is>
      </c>
      <c r="ET1" s="30" t="inlineStr">
        <is>
          <t>A. Performa Teknis Sistem Biogas /A16. Siapa yang menyelenggarakan pelatihan atau memberikan instruksi tersebut?/Staff BIRU</t>
        </is>
      </c>
      <c r="EU1" s="30" t="inlineStr">
        <is>
          <t>A. Performa Teknis Sistem Biogas /A16. Siapa yang menyelenggarakan pelatihan atau memberikan instruksi tersebut?/Pegawai koperasi</t>
        </is>
      </c>
      <c r="EV1" s="30" t="inlineStr">
        <is>
          <t>A. Performa Teknis Sistem Biogas /A16. Siapa yang menyelenggarakan pelatihan atau memberikan instruksi tersebut?/Lainnya</t>
        </is>
      </c>
      <c r="EW1" s="30" t="inlineStr">
        <is>
          <t>A. Performa Teknis Sistem Biogas /A16-a. Lainnya:</t>
        </is>
      </c>
      <c r="EX1" s="30" t="inlineStr">
        <is>
          <t>A. Performa Teknis Sistem Biogas /A17. Siapa yang menerima pelatihan atau instruksi tersebut?</t>
        </is>
      </c>
      <c r="EY1" s="30" t="inlineStr">
        <is>
          <t>A. Performa Teknis Sistem Biogas /A17. Siapa yang menerima pelatihan atau instruksi tersebut?/Anggota keluarga - Laki-laki</t>
        </is>
      </c>
      <c r="EZ1" s="30" t="inlineStr">
        <is>
          <t>A. Performa Teknis Sistem Biogas /A17. Siapa yang menerima pelatihan atau instruksi tersebut?/Anggota keluarga - Perempuan dewasa</t>
        </is>
      </c>
      <c r="FA1" s="30" t="inlineStr">
        <is>
          <t>A. Performa Teknis Sistem Biogas /A17. Siapa yang menerima pelatihan atau instruksi tersebut?/Lainnya</t>
        </is>
      </c>
      <c r="FB1" s="30" t="inlineStr">
        <is>
          <t>A. Performa Teknis Sistem Biogas /A17-a. Lainnya:</t>
        </is>
      </c>
      <c r="FC1" s="30" t="inlineStr">
        <is>
          <t>A. Performa Teknis Sistem Biogas /A18. Seberapa sering Anda melakukan perawatan atau perbaikan pada sistem biogas?</t>
        </is>
      </c>
      <c r="FD1" s="30" t="inlineStr">
        <is>
          <t>A. Performa Teknis Sistem Biogas /A19. Berapa biaya pemeliharaan tahunan instalasi biogas Anda?</t>
        </is>
      </c>
      <c r="FE1" s="30" t="inlineStr">
        <is>
          <t>A. Performa Teknis Sistem Biogas /A20. Apakah Anda mengetahui cara membaca manometer? Yang jika air  berada di angka 0-15, maka Anda tidak dapat menggunakan kompornya?</t>
        </is>
      </c>
      <c r="FF1" s="30" t="inlineStr">
        <is>
          <t>A. Performa Teknis Sistem Biogas /A21. Seberapa sering Anda membaca manometer?</t>
        </is>
      </c>
      <c r="FG1" s="30" t="inlineStr">
        <is>
          <t>A. Performa Teknis Sistem Biogas /A22. Apakah Anda mengetahui cara membersihkan setiap komponen dari  kompor biogas?</t>
        </is>
      </c>
      <c r="FH1" s="30" t="inlineStr">
        <is>
          <t>A. Performa Teknis Sistem Biogas /A23. Seberapa sering Anda membersihkan tiap komponen kompor biogas?</t>
        </is>
      </c>
      <c r="FI1" s="30" t="inlineStr">
        <is>
          <t>A. Performa Teknis Sistem Biogas /A24. Apakah Anda mengetahui cara menyalakan kompor yang benar, yaitu dengan menyalakan korek terlebih dahulu lalu gas di atas kompor?</t>
        </is>
      </c>
      <c r="FJ1" s="30" t="inlineStr">
        <is>
          <t>A. Performa Teknis Sistem Biogas /A25. Seberapa sering Anda menyalakan kompor dengan cara yang benar?</t>
        </is>
      </c>
      <c r="FK1" s="30" t="inlineStr">
        <is>
          <t>A. Performa Teknis Sistem Biogas /A26. Apakah Anda mengetahui cara mengecek kebocoran gas dengan benar, yaitu menggunakan sabun dan tanpa api?</t>
        </is>
      </c>
      <c r="FL1" s="30" t="inlineStr">
        <is>
          <t>A. Performa Teknis Sistem Biogas /A27. Seberapa sering Anda mengecek kebocoran gas dengan benar?</t>
        </is>
      </c>
      <c r="FM1" s="30" t="inlineStr">
        <is>
          <t>A. Performa Teknis Sistem Biogas /A28. Apakah Anda mengetahui cara membersihkan luapan (lubang saluran slurry) dan saluran keluar dari kotoran yang mengeras?</t>
        </is>
      </c>
      <c r="FN1" s="30" t="inlineStr">
        <is>
          <t>A. Performa Teknis Sistem Biogas /A29. Seberapa sering Anda membersihkan saluran slurry dan saluran keluar tersebut?</t>
        </is>
      </c>
      <c r="FO1" s="30" t="inlineStr">
        <is>
          <t>A. Performa Teknis Sistem Biogas /A30. Apakah Anda mengetahui cara mengeringkan pengering air?</t>
        </is>
      </c>
      <c r="FP1" s="30" t="inlineStr">
        <is>
          <t>A. Performa Teknis Sistem Biogas /A31. Seberapa sering Anda mengeringkan pengering air?</t>
        </is>
      </c>
      <c r="FQ1" s="30" t="inlineStr">
        <is>
          <t>A. Performa Teknis Sistem Biogas /A32. Apakah Anda mengetahui bahwa outlet beton harus selalu ditutup?</t>
        </is>
      </c>
      <c r="FR1" s="30" t="inlineStr">
        <is>
          <t>A. Performa Teknis Sistem Biogas /A32-a. Apakah Anda yakin bahwa outlet tersebut dipastikan akan ditutup kembali setelah pengecekan atau pembersihan?</t>
        </is>
      </c>
      <c r="FS1" s="30" t="inlineStr">
        <is>
          <t>A. Performa Teknis Sistem Biogas /A33. Apakah Anda mengetahui bahwa gas tap harus ditutup jika tidak digunakan?</t>
        </is>
      </c>
      <c r="FT1" s="30" t="inlineStr">
        <is>
          <t>A. Performa Teknis Sistem Biogas /A34. Apakah Anda menutup kembali gas tap tersebut jika tidak digunakan?</t>
        </is>
      </c>
      <c r="FU1" s="30" t="inlineStr">
        <is>
          <t>A. Performa Teknis Sistem Biogas /A35. Siapa yang bertanggung jawab untuk pengoperasian dan perawatan biogas, termasuk pengumpulan kotoran ternak?</t>
        </is>
      </c>
      <c r="FV1" s="30" t="inlineStr">
        <is>
          <t>A. Performa Teknis Sistem Biogas /A35. Siapa yang bertanggung jawab untuk pengoperasian dan perawatan biogas, termasuk pengumpulan kotoran ternak? /Laki-laki dewasa</t>
        </is>
      </c>
      <c r="FW1" s="30" t="inlineStr">
        <is>
          <t>A. Performa Teknis Sistem Biogas /A35. Siapa yang bertanggung jawab untuk pengoperasian dan perawatan biogas, termasuk pengumpulan kotoran ternak? /Perempuan dewasa</t>
        </is>
      </c>
      <c r="FX1" s="30" t="inlineStr">
        <is>
          <t>A. Performa Teknis Sistem Biogas /A35. Siapa yang bertanggung jawab untuk pengoperasian dan perawatan biogas, termasuk pengumpulan kotoran ternak? /Anak-anak</t>
        </is>
      </c>
      <c r="FY1" s="30" t="inlineStr">
        <is>
          <t>A. Performa Teknis Sistem Biogas /A35. Siapa yang bertanggung jawab untuk pengoperasian dan perawatan biogas, termasuk pengumpulan kotoran ternak? /Pekerja tambahan</t>
        </is>
      </c>
      <c r="FZ1" s="30" t="inlineStr">
        <is>
          <t>A. Performa Teknis Sistem Biogas /A36. Seberapa paham Anda mengenai langkah-langkah keselamatan dalam operasi dan pemeliharaan biogas?</t>
        </is>
      </c>
      <c r="GA1" s="30" t="inlineStr">
        <is>
          <t>A. Performa Teknis Sistem Biogas /A37. Jika Anda memahami, dari mana Anda mengetahui langkah-langkah tersebut?</t>
        </is>
      </c>
      <c r="GB1" s="30" t="inlineStr">
        <is>
          <t>A. Performa Teknis Sistem Biogas /A37. Jika Anda memahami, dari mana Anda mengetahui langkah-langkah tersebut?/CPO</t>
        </is>
      </c>
      <c r="GC1" s="30" t="inlineStr">
        <is>
          <t>A. Performa Teknis Sistem Biogas /A37. Jika Anda memahami, dari mana Anda mengetahui langkah-langkah tersebut?/Pelatihan</t>
        </is>
      </c>
      <c r="GD1" s="30" t="inlineStr">
        <is>
          <t>A. Performa Teknis Sistem Biogas /A37. Jika Anda memahami, dari mana Anda mengetahui langkah-langkah tersebut?/Teman/keluarga</t>
        </is>
      </c>
      <c r="GE1" s="30" t="inlineStr">
        <is>
          <t>A. Performa Teknis Sistem Biogas /A37. Jika Anda memahami, dari mana Anda mengetahui langkah-langkah tersebut?/Lainnya</t>
        </is>
      </c>
      <c r="GF1" s="30" t="inlineStr">
        <is>
          <t>A. Performa Teknis Sistem Biogas /A37-a. Lainnya:</t>
        </is>
      </c>
      <c r="GG1" s="30" t="inlineStr">
        <is>
          <t>A. Performa Teknis Sistem Biogas /A38. Seberapa sering Anda menerapkan langkah-langkah keselamatan ini?</t>
        </is>
      </c>
      <c r="GH1" s="30" t="inlineStr">
        <is>
          <t>A. Performa Teknis Sistem Biogas /A39. Apakah Anda pernah mempromosikan manfaat biogas kepada orang  lain?</t>
        </is>
      </c>
      <c r="GI1" s="30" t="inlineStr">
        <is>
          <t>A. Performa Teknis Sistem Biogas /A40. Jika pernah melakukan promosi, kepada siapa saja Anda mempromosikan biogas?</t>
        </is>
      </c>
      <c r="GJ1" s="30" t="inlineStr">
        <is>
          <t>A. Performa Teknis Sistem Biogas /A40. Jika pernah melakukan promosi, kepada siapa saja Anda mempromosikan biogas? /Tetangga</t>
        </is>
      </c>
      <c r="GK1" s="30" t="inlineStr">
        <is>
          <t>A. Performa Teknis Sistem Biogas /A40. Jika pernah melakukan promosi, kepada siapa saja Anda mempromosikan biogas? /Teman/keluarga</t>
        </is>
      </c>
      <c r="GL1" s="30" t="inlineStr">
        <is>
          <t>A. Performa Teknis Sistem Biogas /A40. Jika pernah melakukan promosi, kepada siapa saja Anda mempromosikan biogas? /Komunitas lokal</t>
        </is>
      </c>
      <c r="GM1" s="30" t="inlineStr">
        <is>
          <t>A. Performa Teknis Sistem Biogas /A40. Jika pernah melakukan promosi, kepada siapa saja Anda mempromosikan biogas? /Lainnya</t>
        </is>
      </c>
      <c r="GN1" s="30" t="inlineStr">
        <is>
          <t>A. Performa Teknis Sistem Biogas /A40-a. Lainnya:</t>
        </is>
      </c>
      <c r="GO1" s="30" t="inlineStr">
        <is>
          <t>A. Performa Teknis Sistem Biogas /A41. Apakah Anda akan merekomendasikan penggunaan Biogas?</t>
        </is>
      </c>
      <c r="GP1" s="30" t="inlineStr">
        <is>
          <t>B1_biogas_use</t>
        </is>
      </c>
      <c r="GQ1" s="30" t="inlineStr">
        <is>
          <t>B2_fuel</t>
        </is>
      </c>
      <c r="GR1" s="30" t="inlineStr">
        <is>
          <t>B2-a_LPG</t>
        </is>
      </c>
      <c r="GS1" s="30" t="inlineStr">
        <is>
          <t>B2-b_firewood</t>
        </is>
      </c>
      <c r="GT1" s="30" t="inlineStr">
        <is>
          <t>B2-c_kerosene</t>
        </is>
      </c>
      <c r="GU1" s="30" t="inlineStr">
        <is>
          <t>B2-d_agriculture-waste</t>
        </is>
      </c>
      <c r="GV1" s="30" t="inlineStr">
        <is>
          <t>B2-e_animal-manure</t>
        </is>
      </c>
      <c r="GW1" s="30" t="inlineStr">
        <is>
          <t>B2-f_charcoal</t>
        </is>
      </c>
      <c r="GX1" s="30" t="inlineStr">
        <is>
          <t>B2-g_other</t>
        </is>
      </c>
      <c r="GY1" s="30" t="inlineStr">
        <is>
          <t>B. Energi, Pengurangan Emisi, dan Dampak Terhadap Lingkungan /B2-a. Lainnya:</t>
        </is>
      </c>
      <c r="GZ1" s="30" t="inlineStr">
        <is>
          <t>B. Energi, Pengurangan Emisi, dan Dampak Terhadap Lingkungan /B3. Apakah masih ingat dengan harga bahan bakar sebelum menggunakan biogas?</t>
        </is>
      </c>
      <c r="HA1" s="30" t="inlineStr">
        <is>
          <t>B4-a1_firewoord_qty</t>
        </is>
      </c>
      <c r="HB1" s="30" t="inlineStr">
        <is>
          <t>B4-a2_firewoord_price</t>
        </is>
      </c>
      <c r="HC1" s="30" t="inlineStr">
        <is>
          <t>B5-a1_firewoord_qty</t>
        </is>
      </c>
      <c r="HD1" s="30" t="inlineStr">
        <is>
          <t>B5-a2_firewoord_price</t>
        </is>
      </c>
      <c r="HE1" s="30" t="inlineStr">
        <is>
          <t>B4-b1_LPG_qty</t>
        </is>
      </c>
      <c r="HF1" s="30" t="inlineStr">
        <is>
          <t>B4-b2_LPG_price</t>
        </is>
      </c>
      <c r="HG1" s="30" t="inlineStr">
        <is>
          <t>B5-b1_LPG_qty</t>
        </is>
      </c>
      <c r="HH1" s="30" t="inlineStr">
        <is>
          <t>B5-b2_LPG_qty</t>
        </is>
      </c>
      <c r="HI1" s="30" t="inlineStr">
        <is>
          <t>B4-c1_agricultural-waste_qty</t>
        </is>
      </c>
      <c r="HJ1" s="30" t="inlineStr">
        <is>
          <t>B4-c2_agricultural-waste_price</t>
        </is>
      </c>
      <c r="HK1" s="30" t="inlineStr">
        <is>
          <t>B5-c1_agricultural-waste_qty</t>
        </is>
      </c>
      <c r="HL1" s="30" t="inlineStr">
        <is>
          <t>B5-c2_agricultural-waste_price</t>
        </is>
      </c>
      <c r="HM1" s="30" t="inlineStr">
        <is>
          <t>B4-d1_animal-manure_qty</t>
        </is>
      </c>
      <c r="HN1" s="30" t="inlineStr">
        <is>
          <t>B4-d2_animal-manure_pride</t>
        </is>
      </c>
      <c r="HO1" s="30" t="inlineStr">
        <is>
          <t>B5-d1_animal-manure_qty</t>
        </is>
      </c>
      <c r="HP1" s="30" t="inlineStr">
        <is>
          <t>B5-d2_animal-manure_pride</t>
        </is>
      </c>
      <c r="HQ1" s="30" t="inlineStr">
        <is>
          <t>B4-e1_charcoal_qty</t>
        </is>
      </c>
      <c r="HR1" s="30" t="inlineStr">
        <is>
          <t>B4-e2_charcoal_priee</t>
        </is>
      </c>
      <c r="HS1" s="30" t="inlineStr">
        <is>
          <t>B5-e1_charcoal_qty</t>
        </is>
      </c>
      <c r="HT1" s="30" t="inlineStr">
        <is>
          <t>B5-e2_charcoal_priee</t>
        </is>
      </c>
      <c r="HU1" s="30" t="inlineStr">
        <is>
          <t>B4-f1_kerosene_qty</t>
        </is>
      </c>
      <c r="HV1" s="30" t="inlineStr">
        <is>
          <t>B4-f2_kerosene_priff</t>
        </is>
      </c>
      <c r="HW1" s="30" t="inlineStr">
        <is>
          <t>B5-f1_kerosene_qty</t>
        </is>
      </c>
      <c r="HX1" s="30" t="inlineStr">
        <is>
          <t>B5-f2_kerosene_priff</t>
        </is>
      </c>
      <c r="HY1" s="30" t="inlineStr">
        <is>
          <t>B6-a1_firewood_reduction_mass</t>
        </is>
      </c>
      <c r="HZ1" s="30" t="inlineStr">
        <is>
          <t>B6-a2_firewood_reduction_price</t>
        </is>
      </c>
      <c r="IA1" s="30" t="inlineStr">
        <is>
          <t>B6-b1_LPG_reduction_mass</t>
        </is>
      </c>
      <c r="IB1" s="30" t="inlineStr">
        <is>
          <t>B6-b2_LPG_reduction_price</t>
        </is>
      </c>
      <c r="IC1" s="30" t="inlineStr">
        <is>
          <t>B6-c1_agriculture-waste_reduction_mass</t>
        </is>
      </c>
      <c r="ID1" s="30" t="inlineStr">
        <is>
          <t>B6-c2_agriculture-waste_reduction_price</t>
        </is>
      </c>
      <c r="IE1" s="30" t="inlineStr">
        <is>
          <t>B6-d1_animal-manure_reduction_mass</t>
        </is>
      </c>
      <c r="IF1" s="30" t="inlineStr">
        <is>
          <t>B6-d2_animal-manure_reduction_price</t>
        </is>
      </c>
      <c r="IG1" s="30" t="inlineStr">
        <is>
          <t>B6-e1_charcoal_reduction_mass</t>
        </is>
      </c>
      <c r="IH1" s="30" t="inlineStr">
        <is>
          <t>B6-e2_charcoal_reduction_price</t>
        </is>
      </c>
      <c r="II1" s="30" t="inlineStr">
        <is>
          <t>B6-f1_kerosene_reduction_mass</t>
        </is>
      </c>
      <c r="IJ1" s="30" t="inlineStr">
        <is>
          <t>B6-f2_kerosene_reduction_price</t>
        </is>
      </c>
      <c r="IK1" s="30" t="inlineStr">
        <is>
          <t>B. Energi, Pengurangan Emisi, dan Dampak Terhadap Lingkungan /B7. Berapa kilogram bahan bakar (kotoran ternak) yang Anda gunakan untuk biogas per hari?</t>
        </is>
      </c>
      <c r="IL1" s="30" t="inlineStr">
        <is>
          <t>B. Energi, Pengurangan Emisi, dan Dampak Terhadap Lingkungan /B8. Berapa lama rata-rata kompor biogas Anda menyala setiap hari?</t>
        </is>
      </c>
      <c r="IM1" s="30" t="inlineStr">
        <is>
          <t>B. Energi, Pengurangan Emisi, dan Dampak Terhadap Lingkungan /B9. Apakah penggunaan biogas membantu mengurangi penebangan kayu untuk kebutuhan bahan bakar?</t>
        </is>
      </c>
      <c r="IN1" s="30" t="inlineStr">
        <is>
          <t>C. Dampak Kesehatan dan Sanitasi /C1. Apakah Anda merenovasi atau membuat dapur baru untuk memasak menggunakan biogas?</t>
        </is>
      </c>
      <c r="IO1" s="30" t="inlineStr">
        <is>
          <t>C. Dampak Kesehatan dan Sanitasi /C2. Bagaimana perbandingan kebersihan dapur setelah menggunakan biogas?</t>
        </is>
      </c>
      <c r="IP1" s="30" t="inlineStr">
        <is>
          <t>C. Dampak Kesehatan dan Sanitasi /C3. Seberapa sering Anda terpapar asap di dapur setelah menggunakan biogas?</t>
        </is>
      </c>
      <c r="IQ1" s="30" t="inlineStr">
        <is>
          <t>C. Dampak Kesehatan dan Sanitasi /C4. Setelah menggunakan biogas, bagaimana perbandingan Anda atau anggota keluarga mengalami masalah pernafasan?</t>
        </is>
      </c>
      <c r="IR1" s="30" t="inlineStr">
        <is>
          <t>C. Dampak Kesehatan dan Sanitasi /C5. Siapa yang pernah mengalami infeksi pernapasan SEBELUM menggunakan biogas?</t>
        </is>
      </c>
      <c r="IS1" s="30" t="inlineStr">
        <is>
          <t>C. Dampak Kesehatan dan Sanitasi /C5. Siapa yang pernah mengalami infeksi pernapasan SEBELUM menggunakan biogas? /Laki-laki dewasa</t>
        </is>
      </c>
      <c r="IT1" s="30" t="inlineStr">
        <is>
          <t>C. Dampak Kesehatan dan Sanitasi /C5. Siapa yang pernah mengalami infeksi pernapasan SEBELUM menggunakan biogas? /Perempuan dewasa</t>
        </is>
      </c>
      <c r="IU1" s="30" t="inlineStr">
        <is>
          <t>C. Dampak Kesehatan dan Sanitasi /C5. Siapa yang pernah mengalami infeksi pernapasan SEBELUM menggunakan biogas? /Anak-anak (0-18 tahun)</t>
        </is>
      </c>
      <c r="IV1" s="30" t="inlineStr">
        <is>
          <t>C. Dampak Kesehatan dan Sanitasi /C6. Siapa yang pernah mengalami infeksi pernapasan SETELAH menggunakan biogas?</t>
        </is>
      </c>
      <c r="IW1" s="30" t="inlineStr">
        <is>
          <t>C. Dampak Kesehatan dan Sanitasi /C6. Siapa yang pernah mengalami infeksi pernapasan SETELAH menggunakan biogas? /Laki-laki dewasa</t>
        </is>
      </c>
      <c r="IX1" s="30" t="inlineStr">
        <is>
          <t>C. Dampak Kesehatan dan Sanitasi /C6. Siapa yang pernah mengalami infeksi pernapasan SETELAH menggunakan biogas? /Perempuan dewasa</t>
        </is>
      </c>
      <c r="IY1" s="30" t="inlineStr">
        <is>
          <t>C. Dampak Kesehatan dan Sanitasi /C6. Siapa yang pernah mengalami infeksi pernapasan SETELAH menggunakan biogas? /Anak-anak (0-18 tahun)</t>
        </is>
      </c>
      <c r="IZ1" s="30" t="inlineStr">
        <is>
          <t>C. Dampak Kesehatan dan Sanitasi /C7. SETELAH menggunakan biogas, bagaimana perbandingan Anda atau anggota keluarga mengalami masalah iritasi mata?</t>
        </is>
      </c>
      <c r="JA1" s="30" t="inlineStr">
        <is>
          <t>C. Dampak Kesehatan dan Sanitasi /C8. Siapa yang pernah mengalami masalah iritasi mata SEBELUM menggunakan biogas?</t>
        </is>
      </c>
      <c r="JB1" s="30" t="inlineStr">
        <is>
          <t>C. Dampak Kesehatan dan Sanitasi /C8. Siapa yang pernah mengalami masalah iritasi mata SEBELUM menggunakan biogas? /Laki-laki dewasa</t>
        </is>
      </c>
      <c r="JC1" s="30" t="inlineStr">
        <is>
          <t>C. Dampak Kesehatan dan Sanitasi /C8. Siapa yang pernah mengalami masalah iritasi mata SEBELUM menggunakan biogas? /Perempuan dewasa</t>
        </is>
      </c>
      <c r="JD1" s="30" t="inlineStr">
        <is>
          <t>C. Dampak Kesehatan dan Sanitasi /C8. Siapa yang pernah mengalami masalah iritasi mata SEBELUM menggunakan biogas? /Anak-anak (0-18 tahun)</t>
        </is>
      </c>
      <c r="JE1" s="30" t="inlineStr">
        <is>
          <t>C. Dampak Kesehatan dan Sanitasi /C9. Siapa yang pernah mengalami masalah iritasi mata SETELAH menggunakan biogas?</t>
        </is>
      </c>
      <c r="JF1" s="30" t="inlineStr">
        <is>
          <t>C. Dampak Kesehatan dan Sanitasi /C9. Siapa yang pernah mengalami masalah iritasi mata SETELAH menggunakan biogas? /Laki-laki dewasa</t>
        </is>
      </c>
      <c r="JG1" s="30" t="inlineStr">
        <is>
          <t>C. Dampak Kesehatan dan Sanitasi /C9. Siapa yang pernah mengalami masalah iritasi mata SETELAH menggunakan biogas? /Perempuan dewasa</t>
        </is>
      </c>
      <c r="JH1" s="30" t="inlineStr">
        <is>
          <t>C. Dampak Kesehatan dan Sanitasi /C9. Siapa yang pernah mengalami masalah iritasi mata SETELAH menggunakan biogas? /Anak-anak (0-18 tahun)</t>
        </is>
      </c>
      <c r="JI1" s="30" t="inlineStr">
        <is>
          <t>C. Dampak Kesehatan dan Sanitasi /C10. SETELAH menggunakan biogas, bagaimana perbandingan Anda atau anggota keluarga mengalami penyakit saluran pencernaan?</t>
        </is>
      </c>
      <c r="JJ1" s="30" t="inlineStr">
        <is>
          <t>C. Dampak Kesehatan dan Sanitasi /C11. Siapa yang pernah mengalami penyakit saluran pencernaan SEBELUM menggunakan biogas?</t>
        </is>
      </c>
      <c r="JK1" s="30" t="inlineStr">
        <is>
          <t>C. Dampak Kesehatan dan Sanitasi /C11. Siapa yang pernah mengalami penyakit saluran pencernaan SEBELUM menggunakan biogas? /Laki-laki dewasa</t>
        </is>
      </c>
      <c r="JL1" s="30" t="inlineStr">
        <is>
          <t>C. Dampak Kesehatan dan Sanitasi /C11. Siapa yang pernah mengalami penyakit saluran pencernaan SEBELUM menggunakan biogas? /Perempuan dewasa</t>
        </is>
      </c>
      <c r="JM1" s="30" t="inlineStr">
        <is>
          <t>C. Dampak Kesehatan dan Sanitasi /C11. Siapa yang pernah mengalami penyakit saluran pencernaan SEBELUM menggunakan biogas? /Anak-anak (0-18 tahun)</t>
        </is>
      </c>
      <c r="JN1" s="30" t="inlineStr">
        <is>
          <t>C. Dampak Kesehatan dan Sanitasi /C12. Siapa yang pernah mengalami penyakit saluran pencernaan SETELAH menggunakan biogas?</t>
        </is>
      </c>
      <c r="JO1" s="30" t="inlineStr">
        <is>
          <t>C. Dampak Kesehatan dan Sanitasi /C12. Siapa yang pernah mengalami penyakit saluran pencernaan SETELAH menggunakan biogas? /Laki-laki dewasa</t>
        </is>
      </c>
      <c r="JP1" s="30" t="inlineStr">
        <is>
          <t>C. Dampak Kesehatan dan Sanitasi /C12. Siapa yang pernah mengalami penyakit saluran pencernaan SETELAH menggunakan biogas? /Perempuan dewasa</t>
        </is>
      </c>
      <c r="JQ1" s="30" t="inlineStr">
        <is>
          <t>C. Dampak Kesehatan dan Sanitasi /C12. Siapa yang pernah mengalami penyakit saluran pencernaan SETELAH menggunakan biogas? /Anak-anak (0-18 tahun)</t>
        </is>
      </c>
      <c r="JR1" s="30" t="inlineStr">
        <is>
          <t>C. Dampak Kesehatan dan Sanitasi /C13. SETELAH menggunakan biogas, bagaimana perbandingan Anda atau anggota keluarga pernah mengalami penyakit yang disebabkan gigitan nyamuk? contoh: malaria, demam berdarah, cikungunya, dan lain sebagainya.</t>
        </is>
      </c>
      <c r="JS1" s="30" t="inlineStr">
        <is>
          <t>C. Dampak Kesehatan dan Sanitasi /C14. Siapa yang pernah mengalami penyakit akibat gigitan nyamuk SEBELUM menggunakan biogas?</t>
        </is>
      </c>
      <c r="JT1" s="30" t="inlineStr">
        <is>
          <t>C. Dampak Kesehatan dan Sanitasi /C14. Siapa yang pernah mengalami penyakit akibat gigitan nyamuk SEBELUM menggunakan biogas? /Laki-laki dewasa</t>
        </is>
      </c>
      <c r="JU1" s="30" t="inlineStr">
        <is>
          <t>C. Dampak Kesehatan dan Sanitasi /C14. Siapa yang pernah mengalami penyakit akibat gigitan nyamuk SEBELUM menggunakan biogas? /Perempuan dewasa</t>
        </is>
      </c>
      <c r="JV1" s="30" t="inlineStr">
        <is>
          <t>C. Dampak Kesehatan dan Sanitasi /C14. Siapa yang pernah mengalami penyakit akibat gigitan nyamuk SEBELUM menggunakan biogas? /Anak-anak (0-18 tahun)</t>
        </is>
      </c>
      <c r="JW1" s="30" t="inlineStr">
        <is>
          <t>C. Dampak Kesehatan dan Sanitasi /C15. Siapa yang pernah mengalami penyakit akibat gigitan nyamuk SETELAH menggunakan biogas?</t>
        </is>
      </c>
      <c r="JX1" s="30" t="inlineStr">
        <is>
          <t>C. Dampak Kesehatan dan Sanitasi /C15. Siapa yang pernah mengalami penyakit akibat gigitan nyamuk SETELAH menggunakan biogas? /Laki-laki dewasa</t>
        </is>
      </c>
      <c r="JY1" s="30" t="inlineStr">
        <is>
          <t>C. Dampak Kesehatan dan Sanitasi /C15. Siapa yang pernah mengalami penyakit akibat gigitan nyamuk SETELAH menggunakan biogas? /Perempuan dewasa</t>
        </is>
      </c>
      <c r="JZ1" s="30" t="inlineStr">
        <is>
          <t>C. Dampak Kesehatan dan Sanitasi /C15. Siapa yang pernah mengalami penyakit akibat gigitan nyamuk SETELAH menggunakan biogas? /Anak-anak (0-18 tahun)</t>
        </is>
      </c>
      <c r="KA1" s="30" t="inlineStr">
        <is>
          <t>C. Dampak Kesehatan dan Sanitasi /C16. SETELAH menggunakan biogas, bagaimana perbandingan terjadinya kecelakaan akibat api (kebakaran) dirumah Anda?</t>
        </is>
      </c>
      <c r="KB1" s="30" t="inlineStr">
        <is>
          <t>C. Dampak Kesehatan dan Sanitasi /C17. Siapa yang pernah mengalami kecelakaan akibat api SEBELUM menggunakan biogas?</t>
        </is>
      </c>
      <c r="KC1" s="30" t="inlineStr">
        <is>
          <t>C. Dampak Kesehatan dan Sanitasi /C17. Siapa yang pernah mengalami kecelakaan akibat api SEBELUM menggunakan biogas?/Laki-laki dewasa</t>
        </is>
      </c>
      <c r="KD1" s="30" t="inlineStr">
        <is>
          <t>C. Dampak Kesehatan dan Sanitasi /C17. Siapa yang pernah mengalami kecelakaan akibat api SEBELUM menggunakan biogas?/Perempuan dewasa</t>
        </is>
      </c>
      <c r="KE1" s="30" t="inlineStr">
        <is>
          <t>C. Dampak Kesehatan dan Sanitasi /C17. Siapa yang pernah mengalami kecelakaan akibat api SEBELUM menggunakan biogas?/Anak-anak (0-18 tahun)</t>
        </is>
      </c>
      <c r="KF1" s="30" t="inlineStr">
        <is>
          <t>C. Dampak Kesehatan dan Sanitasi /C18. Siapa yang pernah mengalami kecelakaan akibat api SETELAH menggunakan  biogas?</t>
        </is>
      </c>
      <c r="KG1" s="30" t="inlineStr">
        <is>
          <t>C. Dampak Kesehatan dan Sanitasi /C18. Siapa yang pernah mengalami kecelakaan akibat api SETELAH menggunakan  biogas?/Laki-laki dewasa</t>
        </is>
      </c>
      <c r="KH1" s="30" t="inlineStr">
        <is>
          <t>C. Dampak Kesehatan dan Sanitasi /C18. Siapa yang pernah mengalami kecelakaan akibat api SETELAH menggunakan  biogas?/Perempuan dewasa</t>
        </is>
      </c>
      <c r="KI1" s="30" t="inlineStr">
        <is>
          <t>C. Dampak Kesehatan dan Sanitasi /C18. Siapa yang pernah mengalami kecelakaan akibat api SETELAH menggunakan  biogas?/Anak-anak (0-18 tahun)</t>
        </is>
      </c>
      <c r="KJ1" s="30" t="inlineStr">
        <is>
          <t>C. Dampak Kesehatan dan Sanitasi /C19. SETELAH menggunakan biogas, bagaimana perbandingan dialaminya penyakit psikis lainnya? (misalkan stress, sedikit waktu senggang, dll)</t>
        </is>
      </c>
      <c r="KK1" s="30" t="inlineStr">
        <is>
          <t>C. Dampak Kesehatan dan Sanitasi /C20. Siapa yang pernah mengalami penyakit psikisi SEBELUM menggunakan  biogas?</t>
        </is>
      </c>
      <c r="KL1" s="30" t="inlineStr">
        <is>
          <t>C. Dampak Kesehatan dan Sanitasi /C20. Siapa yang pernah mengalami penyakit psikisi SEBELUM menggunakan  biogas?/Laki-laki dewasa</t>
        </is>
      </c>
      <c r="KM1" s="30" t="inlineStr">
        <is>
          <t>C. Dampak Kesehatan dan Sanitasi /C20. Siapa yang pernah mengalami penyakit psikisi SEBELUM menggunakan  biogas?/Perempuan dewasa</t>
        </is>
      </c>
      <c r="KN1" s="30" t="inlineStr">
        <is>
          <t>C. Dampak Kesehatan dan Sanitasi /C20. Siapa yang pernah mengalami penyakit psikisi SEBELUM menggunakan  biogas?/Anak-anak (0-18 tahun)</t>
        </is>
      </c>
      <c r="KO1" s="30" t="inlineStr">
        <is>
          <t>C. Dampak Kesehatan dan Sanitasi /C21. Siapa yang pernah mengalami penyakit psikisi SETELAH menggunakan  biogas?</t>
        </is>
      </c>
      <c r="KP1" s="30" t="inlineStr">
        <is>
          <t>C. Dampak Kesehatan dan Sanitasi /C21. Siapa yang pernah mengalami penyakit psikisi SETELAH menggunakan  biogas?/Laki-laki dewasa</t>
        </is>
      </c>
      <c r="KQ1" s="30" t="inlineStr">
        <is>
          <t>C. Dampak Kesehatan dan Sanitasi /C21. Siapa yang pernah mengalami penyakit psikisi SETELAH menggunakan  biogas?/Perempuan dewasa</t>
        </is>
      </c>
      <c r="KR1" s="30" t="inlineStr">
        <is>
          <t>C. Dampak Kesehatan dan Sanitasi /C21. Siapa yang pernah mengalami penyakit psikisi SETELAH menggunakan  biogas?/Anak-anak (0-18 tahun)</t>
        </is>
      </c>
      <c r="KS1" s="30" t="inlineStr">
        <is>
          <t>C. Dampak Kesehatan dan Sanitasi /C22. Bagaimana Anda menilai kondisi kesehatan umum anggota keluarga Anda SETELAH menggunakan biogas?</t>
        </is>
      </c>
      <c r="KT1" s="30" t="inlineStr">
        <is>
          <t>C. Dampak Kesehatan dan Sanitasi /C23. SEBELUM menggunakan biogas, dalam satu tahun berapa kali anggota keluarga Anda memeriksakan diri ke dokter/rumah sakit?</t>
        </is>
      </c>
      <c r="KU1" s="30" t="inlineStr">
        <is>
          <t>C. Dampak Kesehatan dan Sanitasi /C24. SETELAH menggunakan biogas, dalam satu tahun berapa kali anggota keluarga Anda memeriksakan diri ke doket/rumah sakit?</t>
        </is>
      </c>
      <c r="KV1" s="30" t="inlineStr">
        <is>
          <t>C. Dampak Kesehatan dan Sanitasi /C25. Siapa saja yang memeriksakan diri ke dokter/rumah sakit dalam satu tahun terakhir?</t>
        </is>
      </c>
      <c r="KW1" s="30" t="inlineStr">
        <is>
          <t>C. Dampak Kesehatan dan Sanitasi /C25. Siapa saja yang memeriksakan diri ke dokter/rumah sakit dalam satu tahun terakhir? /Laki-laki dewasa</t>
        </is>
      </c>
      <c r="KX1" s="30" t="inlineStr">
        <is>
          <t>C. Dampak Kesehatan dan Sanitasi /C25. Siapa saja yang memeriksakan diri ke dokter/rumah sakit dalam satu tahun terakhir? /Perempuan dewasa</t>
        </is>
      </c>
      <c r="KY1" s="30" t="inlineStr">
        <is>
          <t>C. Dampak Kesehatan dan Sanitasi /C25. Siapa saja yang memeriksakan diri ke dokter/rumah sakit dalam satu tahun terakhir? /Anak-anak (0-18 tahun)</t>
        </is>
      </c>
      <c r="KZ1" s="30" t="inlineStr">
        <is>
          <t>C. Dampak Kesehatan dan Sanitasi /C25. Siapa saja yang memeriksakan diri ke dokter/rumah sakit dalam satu tahun terakhir? /Tidak ada</t>
        </is>
      </c>
      <c r="LA1" s="30" t="inlineStr">
        <is>
          <t>C. Dampak Kesehatan dan Sanitasi /C26. Apakah pemasangan sistem biogas meningkatkan kondisi kebersihan rumah Anda?</t>
        </is>
      </c>
      <c r="LB1" s="30" t="inlineStr">
        <is>
          <t>C. Dampak Kesehatan dan Sanitasi /C27. Apakah pemasangan sistem biogas meningkatkan kondisi kebersihan di kandang ternak Anda?</t>
        </is>
      </c>
      <c r="LC1" s="30" t="inlineStr">
        <is>
          <t>D. Dampak Sosial-Ekonomi /D1. Setelah menggunakan biogas, berapa lama waktu yang Anda  habiskan untuk kegiatan menghasilkan pendapatan?/a. Bertani</t>
        </is>
      </c>
      <c r="LD1" s="30" t="inlineStr">
        <is>
          <t>D. Dampak Sosial-Ekonomi /D1. Setelah menggunakan biogas, berapa lama waktu yang Anda  habiskan untuk kegiatan menghasilkan pendapatan?/b. Beternak</t>
        </is>
      </c>
      <c r="LE1" s="30" t="inlineStr">
        <is>
          <t>D. Dampak Sosial-Ekonomi /D1. Setelah menggunakan biogas, berapa lama waktu yang Anda  habiskan untuk kegiatan menghasilkan pendapatan?/c. Berjualan</t>
        </is>
      </c>
      <c r="LF1" s="30" t="inlineStr">
        <is>
          <t>D. Dampak Sosial-Ekonomi /D1. Setelah menggunakan biogas, berapa lama waktu yang Anda  habiskan untuk kegiatan menghasilkan pendapatan?/d. Lainnya</t>
        </is>
      </c>
      <c r="LG1" s="30" t="inlineStr">
        <is>
          <t>D. Dampak Sosial-Ekonomi /D1-a. Apakah secara umum pendapatan Anda meningkat setelah  penggunaan biogas?</t>
        </is>
      </c>
      <c r="LH1" s="30" t="inlineStr">
        <is>
          <t>D. Dampak Sosial-Ekonomi /D2. Apabila pendapatan bertambah, berapa peningkatannya?</t>
        </is>
      </c>
      <c r="LI1" s="30" t="inlineStr">
        <is>
          <t>D. Dampak Sosial-Ekonomi /D3. Apabila pendapatan menurun, berapa penurunannya?</t>
        </is>
      </c>
      <c r="LJ1" s="30" t="inlineStr">
        <is>
          <t>D. Dampak Sosial-Ekonomi /D4. Untuk apa tambahan uang hasil penghematan atau tambahan  pendapatan dari penggunaan biogas tersebut Anda gunakan?</t>
        </is>
      </c>
      <c r="LK1" s="30" t="inlineStr">
        <is>
          <t>D. Dampak Sosial-Ekonomi /D4. Untuk apa tambahan uang hasil penghematan atau tambahan  pendapatan dari penggunaan biogas tersebut Anda gunakan?/Tabungan</t>
        </is>
      </c>
      <c r="LL1" s="30" t="inlineStr">
        <is>
          <t>D. Dampak Sosial-Ekonomi /D4. Untuk apa tambahan uang hasil penghematan atau tambahan  pendapatan dari penggunaan biogas tersebut Anda gunakan?/Kesehatan</t>
        </is>
      </c>
      <c r="LM1" s="30" t="inlineStr">
        <is>
          <t>D. Dampak Sosial-Ekonomi /D4. Untuk apa tambahan uang hasil penghematan atau tambahan  pendapatan dari penggunaan biogas tersebut Anda gunakan?/Modal Usaha</t>
        </is>
      </c>
      <c r="LN1" s="30" t="inlineStr">
        <is>
          <t>D. Dampak Sosial-Ekonomi /D4. Untuk apa tambahan uang hasil penghematan atau tambahan  pendapatan dari penggunaan biogas tersebut Anda gunakan?/Investasi lainnya</t>
        </is>
      </c>
      <c r="LO1" s="30" t="inlineStr">
        <is>
          <t>D. Dampak Sosial-Ekonomi /D4. Untuk apa tambahan uang hasil penghematan atau tambahan  pendapatan dari penggunaan biogas tersebut Anda gunakan?/Kebutuhan rumah tangga</t>
        </is>
      </c>
      <c r="LP1" s="30" t="inlineStr">
        <is>
          <t>D. Dampak Sosial-Ekonomi /D4. Untuk apa tambahan uang hasil penghematan atau tambahan  pendapatan dari penggunaan biogas tersebut Anda gunakan?/Pendidikan anggota keluarga</t>
        </is>
      </c>
      <c r="LQ1" s="30" t="inlineStr">
        <is>
          <t>D. Dampak Sosial-Ekonomi /D4. Untuk apa tambahan uang hasil penghematan atau tambahan  pendapatan dari penggunaan biogas tersebut Anda gunakan?/Lainnya</t>
        </is>
      </c>
      <c r="LR1" s="30" t="inlineStr">
        <is>
          <t>D. Dampak Sosial-Ekonomi /D4-a. Lainnya:</t>
        </is>
      </c>
      <c r="LS1" s="30" t="inlineStr">
        <is>
          <t>D. Dampak Sosial-Ekonomi /D5. Berapa menit yang dihabiskan untuk mengumpulkan kotoran ternak? (per hari)/Laki-laki dewasa</t>
        </is>
      </c>
      <c r="LT1" s="30" t="inlineStr">
        <is>
          <t>D. Dampak Sosial-Ekonomi /D5. Berapa menit yang dihabiskan untuk mengumpulkan kotoran ternak? (per hari)/Perempuan dewasa</t>
        </is>
      </c>
      <c r="LU1" s="30" t="inlineStr">
        <is>
          <t>D. Dampak Sosial-Ekonomi /D5. Berapa menit yang dihabiskan untuk mengumpulkan kotoran ternak? (per hari)/Lainnya (anak-anak, pekerja, dsb)</t>
        </is>
      </c>
      <c r="LV1" s="30" t="inlineStr">
        <is>
          <t>D. Dampak Sosial-Ekonomi /D6. Berapa menit yang dihabiskan untuk mencampurkan kotoran ternak  dan air di dalam inlet? (per hari) /Laki-laki dewasa</t>
        </is>
      </c>
      <c r="LW1" s="30" t="inlineStr">
        <is>
          <t>D. Dampak Sosial-Ekonomi /D6. Berapa menit yang dihabiskan untuk mencampurkan kotoran ternak  dan air di dalam inlet? (per hari) /Perempuan dewasa</t>
        </is>
      </c>
      <c r="LX1" s="30" t="inlineStr">
        <is>
          <t>D. Dampak Sosial-Ekonomi /D6. Berapa menit yang dihabiskan untuk mencampurkan kotoran ternak  dan air di dalam inlet? (per hari) /Lainnya (anak-anak, pekerja, dsb)</t>
        </is>
      </c>
      <c r="LY1" s="30" t="inlineStr">
        <is>
          <t>D. Dampak Sosial-Ekonomi /D7. Berapa menit yang dihabiskan untuk mengaduk kotoran ternak dan  air? (per hari) /Laki-laki dewasa</t>
        </is>
      </c>
      <c r="LZ1" s="30" t="inlineStr">
        <is>
          <t>D. Dampak Sosial-Ekonomi /D7. Berapa menit yang dihabiskan untuk mengaduk kotoran ternak dan  air? (per hari) /Perempuan dewasa</t>
        </is>
      </c>
      <c r="MA1" s="30" t="inlineStr">
        <is>
          <t>D. Dampak Sosial-Ekonomi /D7. Berapa menit yang dihabiskan untuk mengaduk kotoran ternak dan  air? (per hari) /Lainnya (anak-anak, pekerja, dsb)</t>
        </is>
      </c>
      <c r="MB1" s="30" t="inlineStr">
        <is>
          <t>D. Dampak Sosial-Ekonomi /D8. Secara umum, apakah setelah penggunaan biogas, Anda memiliki  waktu luang lebih banyak?</t>
        </is>
      </c>
      <c r="MC1" s="30" t="inlineStr">
        <is>
          <t>D. Dampak Sosial-Ekonomi /a. Laki-laki dewasa/D9-a1. Berapa lama waktu yang dibutuhkan Laki-laki dewasa untuk mengumpulkan bahan bakar sebelum menggunakan biogas?</t>
        </is>
      </c>
      <c r="MD1" s="30" t="inlineStr">
        <is>
          <t>D. Dampak Sosial-Ekonomi /a. Laki-laki dewasa/D9-a2. Berapa lama waktu yang dibutuhkan Laki-laki dewasa untuk mengumpulkan bahan bakar setelah menggunakan biogas?</t>
        </is>
      </c>
      <c r="ME1" s="30" t="inlineStr">
        <is>
          <t>D. Dampak Sosial-Ekonomi /b. Perembuan dewasa/D9-b1. Berapa lama waktu yang dibutuhkan Perempuan dewasa untuk mengumpulkan bahan bakar sebelum menggunakan biogas?</t>
        </is>
      </c>
      <c r="MF1" s="30" t="inlineStr">
        <is>
          <t>D. Dampak Sosial-Ekonomi /b. Perembuan dewasa/D9-b2. Berapa lama waktu yang dibutuhkan Perempuan dewasa untuk mengumpulkan bahan bakar setelah menggunakan biogas?</t>
        </is>
      </c>
      <c r="MG1" s="30" t="inlineStr">
        <is>
          <t>D. Dampak Sosial-Ekonomi /c. Lainnya (anak-anak, pekerja, dll)/D9-c1. Berapa lama waktu yang dibutuhkan anggota lainnya untuk mengumpulkan bahan bakar sebelum menggunakan biogas?</t>
        </is>
      </c>
      <c r="MH1" s="30" t="inlineStr">
        <is>
          <t>D. Dampak Sosial-Ekonomi /c. Lainnya (anak-anak, pekerja, dll)/D9-c2. Berapa lama waktu yang dibutuhkan anggota lainnya untuk mengumpulkan bahan bakar setelah menggunakan biogas?</t>
        </is>
      </c>
      <c r="MI1" s="30" t="inlineStr">
        <is>
          <t>D. Dampak Sosial-Ekonomi /D10. Bagaimana keluarga Anda menggunakan waktu yang dihemat dari penggunaan biogas?</t>
        </is>
      </c>
      <c r="MJ1" s="30" t="inlineStr">
        <is>
          <t>D. Dampak Sosial-Ekonomi /D10. Bagaimana keluarga Anda menggunakan waktu yang dihemat dari penggunaan biogas?/ Pendidikan anak (mengantar sekolah,  menemani anak belajar, menyiapkan  bekal dsb)</t>
        </is>
      </c>
      <c r="MK1" s="30" t="inlineStr">
        <is>
          <t>D. Dampak Sosial-Ekonomi /D10. Bagaimana keluarga Anda menggunakan waktu yang dihemat dari penggunaan biogas?/Aktivitas sosial diluar rumah  (misalnya, berkumpul dengan tetangga,  mengikuti kegiatan PKK, dsb)</t>
        </is>
      </c>
      <c r="ML1" s="30" t="inlineStr">
        <is>
          <t>D. Dampak Sosial-Ekonomi /D10. Bagaimana keluarga Anda menggunakan waktu yang dihemat dari penggunaan biogas?/Istirahat</t>
        </is>
      </c>
      <c r="MM1" s="30" t="inlineStr">
        <is>
          <t>D. Dampak Sosial-Ekonomi /D10. Bagaimana keluarga Anda menggunakan waktu yang dihemat dari penggunaan biogas?/Pendidikan diri sendiri</t>
        </is>
      </c>
      <c r="MN1" s="30" t="inlineStr">
        <is>
          <t>D. Dampak Sosial-Ekonomi /D10. Bagaimana keluarga Anda menggunakan waktu yang dihemat dari penggunaan biogas?/Bekerja</t>
        </is>
      </c>
      <c r="MO1" s="30" t="inlineStr">
        <is>
          <t>D. Dampak Sosial-Ekonomi /D10. Bagaimana keluarga Anda menggunakan waktu yang dihemat dari penggunaan biogas?/Lainnya</t>
        </is>
      </c>
      <c r="MP1" s="30" t="inlineStr">
        <is>
          <t>D. Dampak Sosial-Ekonomi /D10-a. Lainnya:</t>
        </is>
      </c>
      <c r="MQ1" s="30" t="inlineStr">
        <is>
          <t>D. Dampak Sosial-Ekonomi /D11-a. Jika keluarga Anda menggunakan waktu yang dihemat untuk bekerja, apa jenis pekerjaan yang dilakukan?</t>
        </is>
      </c>
      <c r="MR1" s="30" t="inlineStr">
        <is>
          <t>D. Dampak Sosial-Ekonomi /D11-b. Jika keluarga Anda tidak menggunakan waktu yang dihemat untuk bekerja, mengapa?</t>
        </is>
      </c>
      <c r="MS1" s="30" t="inlineStr">
        <is>
          <t>D. Dampak Sosial-Ekonomi /D12-a. Jika keluarga Anda menggunakan waktu yang dihemat untuk aktivitas sosial, apa jenis kegiatan sosial yang keluarga Anda ikuti?</t>
        </is>
      </c>
      <c r="MT1" s="30" t="inlineStr">
        <is>
          <t>D. Dampak Sosial-Ekonomi /D12-b. Jika keluarga Anda tidak menggunakan waktu yang dihemat untuk aktivitas sosial melakukan aktivitas sosial, mengapa?</t>
        </is>
      </c>
      <c r="MU1" s="30" t="inlineStr">
        <is>
          <t>D. Dampak Sosial-Ekonomi /D13. Apakah pemasangan sistem biogas menciptakan peluang kerja bagi Anda atau anggota keluarga?</t>
        </is>
      </c>
      <c r="MV1" s="30" t="inlineStr">
        <is>
          <t>D. Dampak Sosial-Ekonomi /D13-a. Jika pemasangan sistem biogas menciptakan peluang kerja untuk anggota keluarga atau orang lain, dalam bentuk apa?</t>
        </is>
      </c>
      <c r="MW1" s="30" t="inlineStr">
        <is>
          <t>D. Dampak Sosial-Ekonomi /D13-a. Jika pemasangan sistem biogas menciptakan peluang kerja untuk anggota keluarga atau orang lain, dalam bentuk apa? /Perawatan sistem biogas</t>
        </is>
      </c>
      <c r="MX1" s="30" t="inlineStr">
        <is>
          <t>D. Dampak Sosial-Ekonomi /D13-a. Jika pemasangan sistem biogas menciptakan peluang kerja untuk anggota keluarga atau orang lain, dalam bentuk apa? /Pemasangan sistem biogas</t>
        </is>
      </c>
      <c r="MY1" s="30" t="inlineStr">
        <is>
          <t>D. Dampak Sosial-Ekonomi /D13-a. Jika pemasangan sistem biogas menciptakan peluang kerja untuk anggota keluarga atau orang lain, dalam bentuk apa? /Produksi dan penjualan bioslurry</t>
        </is>
      </c>
      <c r="MZ1" s="30" t="inlineStr">
        <is>
          <t>D. Dampak Sosial-Ekonomi /D13-a. Jika pemasangan sistem biogas menciptakan peluang kerja untuk anggota keluarga atau orang lain, dalam bentuk apa? /Lainnya</t>
        </is>
      </c>
      <c r="NA1" s="30" t="inlineStr">
        <is>
          <t>D. Dampak Sosial-Ekonomi /D13-a-a. Lainnya:</t>
        </is>
      </c>
      <c r="NB1" s="30" t="inlineStr">
        <is>
          <t>D. Dampak Sosial-Ekonomi /D13-b. Berapa banyak tenaga kerja yang Anda pekerjakan untuk  pengelolaan sistem biogas?</t>
        </is>
      </c>
      <c r="NC1" s="30" t="inlineStr">
        <is>
          <t>D. Dampak Sosial-Ekonomi /D14. Apa bentuk bioslurry yang Anda jual?</t>
        </is>
      </c>
      <c r="ND1" s="30" t="inlineStr">
        <is>
          <t>D. Dampak Sosial-Ekonomi /D14. Apa bentuk bioslurry yang Anda jual?/Cair</t>
        </is>
      </c>
      <c r="NE1" s="30" t="inlineStr">
        <is>
          <t>D. Dampak Sosial-Ekonomi /D14. Apa bentuk bioslurry yang Anda jual?/Padat</t>
        </is>
      </c>
      <c r="NF1" s="30" t="inlineStr">
        <is>
          <t>D. Dampak Sosial-Ekonomi /D15. Berapa bioslurry  yang terjual per  bulan?/Liter (cair)</t>
        </is>
      </c>
      <c r="NG1" s="30" t="inlineStr">
        <is>
          <t>D. Dampak Sosial-Ekonomi /D15. Berapa bioslurry  yang terjual per  bulan?/Kilogram (padat)</t>
        </is>
      </c>
      <c r="NH1" s="30" t="inlineStr">
        <is>
          <t>D. Dampak Sosial-Ekonomi /D15. Berapa bioslurry  yang terjual per  bulan?/Tuliskan jumlah dalam satuan lain</t>
        </is>
      </c>
      <c r="NI1" s="30" t="inlineStr">
        <is>
          <t>D. Dampak Sosial-Ekonomi /D16. Berapa harga jual bioslurry?/Rp/liter (cair)</t>
        </is>
      </c>
      <c r="NJ1" s="30" t="inlineStr">
        <is>
          <t>D. Dampak Sosial-Ekonomi /D16. Berapa harga jual bioslurry?/Rp/kg (padat)</t>
        </is>
      </c>
      <c r="NK1" s="30" t="inlineStr">
        <is>
          <t>D. Dampak Sosial-Ekonomi /D16. Berapa harga jual bioslurry?/Tuliskan jumlah dalam satuan lain</t>
        </is>
      </c>
      <c r="NL1" s="30" t="inlineStr">
        <is>
          <t>D. Dampak Sosial-Ekonomi /D17. Apakah ada IDBP hotline sticker?</t>
        </is>
      </c>
      <c r="NM1" s="30" t="inlineStr">
        <is>
          <t>D. Dampak Sosial-Ekonomi /D18. Darimana sumber pembiayaan untuk memasang sistem biogas?</t>
        </is>
      </c>
      <c r="NN1" s="30" t="inlineStr">
        <is>
          <t>D. Dampak Sosial-Ekonomi /D19. Berapa total biaya yang Anda keluarkan untuk memasang sistem biogas (termasuk instalasi, peralatan, dan biaya operasional awal)?</t>
        </is>
      </c>
      <c r="NO1" s="30" t="inlineStr">
        <is>
          <t>D. Dampak Sosial-Ekonomi /D20. Jika terdapat dana hibah untuk sumber pembiayaan, siapa pemberi dana tersebut?</t>
        </is>
      </c>
      <c r="NP1" s="30" t="inlineStr">
        <is>
          <t>D. Dampak Sosial-Ekonomi /D20-a. Lainnya:</t>
        </is>
      </c>
      <c r="NQ1" s="30" t="inlineStr">
        <is>
          <t>D. Dampak Sosial-Ekonomi /D21. Jika terdapat kredit atau pinjaman untuk sumber pembiayaan, siapa pemberi pinjaman tersebut?</t>
        </is>
      </c>
      <c r="NR1" s="30" t="inlineStr">
        <is>
          <t>D. Dampak Sosial-Ekonomi /D21-a. Lainnya</t>
        </is>
      </c>
      <c r="NS1" s="30" t="inlineStr">
        <is>
          <t>D. Dampak Sosial-Ekonomi /D22. Jika pinjaman atau kredit, berapa jangka waktu pinjaman?</t>
        </is>
      </c>
      <c r="NT1" s="30" t="inlineStr">
        <is>
          <t>D. Dampak Sosial-Ekonomi /D23. Jika pinjaman atau kredit, siapa yang menghubungi pemberi pinjaman?</t>
        </is>
      </c>
      <c r="NU1" s="30" t="inlineStr">
        <is>
          <t>D. Dampak Sosial-Ekonomi /D23-a. Lainnya:</t>
        </is>
      </c>
      <c r="NV1" s="30" t="inlineStr">
        <is>
          <t>D. Dampak Sosial-Ekonomi /D24. Jika ada kontribusi pembiayaan sendiri, siapa yang memutuskan  untuk membiayai secara cash pemasangan biogas tersebut?</t>
        </is>
      </c>
      <c r="NW1" s="30" t="inlineStr">
        <is>
          <t>D. Dampak Sosial-Ekonomi /D24-a. Lainnya:</t>
        </is>
      </c>
      <c r="NX1" s="30" t="inlineStr">
        <is>
          <t>D. Dampak Sosial-Ekonomi /D25. Apakah Anda merasa bahwa investasi pada sistem biogas telah meningkatkan kesejahteraan ekonomi keluarga anda?</t>
        </is>
      </c>
      <c r="NY1" s="30" t="inlineStr">
        <is>
          <t>D. Dampak Sosial-Ekonomi /D26. Setelah penggunaan biogas, berapa lama waktu yang dialokasikan  untuk memasak? (menit/hari)/Perempuan dewasa</t>
        </is>
      </c>
      <c r="NZ1" s="30" t="inlineStr">
        <is>
          <t>D. Dampak Sosial-Ekonomi /D26. Setelah penggunaan biogas, berapa lama waktu yang dialokasikan  untuk memasak? (menit/hari)/Laki-laki dewasa</t>
        </is>
      </c>
      <c r="OA1" s="30" t="inlineStr">
        <is>
          <t>D. Dampak Sosial-Ekonomi /D26. Setelah penggunaan biogas, berapa lama waktu yang dialokasikan  untuk memasak? (menit/hari)/Anak-anak</t>
        </is>
      </c>
      <c r="OB1" s="30" t="inlineStr">
        <is>
          <t>D. Dampak Sosial-Ekonomi /D27. Setelah penggunaan biogas, berapa lama waktu yang dialokasikan untuk mengoperasikan dan merawat biogas? (menit/hari)/Perempuan dewasa</t>
        </is>
      </c>
      <c r="OC1" s="30" t="inlineStr">
        <is>
          <t>D. Dampak Sosial-Ekonomi /D27. Setelah penggunaan biogas, berapa lama waktu yang dialokasikan untuk mengoperasikan dan merawat biogas? (menit/hari)/Laki-laki dewasa</t>
        </is>
      </c>
      <c r="OD1" s="30" t="inlineStr">
        <is>
          <t>D. Dampak Sosial-Ekonomi /D27. Setelah penggunaan biogas, berapa lama waktu yang dialokasikan untuk mengoperasikan dan merawat biogas? (menit/hari)/Anak-anak</t>
        </is>
      </c>
      <c r="OE1" s="30" t="inlineStr">
        <is>
          <t>D. Dampak Sosial-Ekonomi /D28. Bagaimana Anda melihat kondisi sosial dan ekonomi keluarga Anda  setelah menggunakan biogas?</t>
        </is>
      </c>
      <c r="OF1" s="30" t="inlineStr">
        <is>
          <t>D. Dampak Sosial-Ekonomi /D29. Bagaimana perubahan proses dan beban kerja untuk memasak jika  menggunakan biogas dibandingkan bahan bakar konvensional  (sebelum menggunakan biogas)?</t>
        </is>
      </c>
      <c r="OG1" s="30" t="inlineStr">
        <is>
          <t>E. Dampak Terhadap Agrikultur /E1. Apakah ternak yang Anda rawat merupakan milik Anda pribadi?</t>
        </is>
      </c>
      <c r="OH1" s="30" t="inlineStr">
        <is>
          <t>E. Dampak Terhadap Agrikultur /E2. Berapa banyak hewan ternak yang dimiliki sekarang?/a. Sapi pedaging</t>
        </is>
      </c>
      <c r="OI1" s="30" t="inlineStr">
        <is>
          <t>E. Dampak Terhadap Agrikultur /E2. Berapa banyak hewan ternak yang dimiliki sekarang?/b. Sapi perah</t>
        </is>
      </c>
      <c r="OJ1" s="30" t="inlineStr">
        <is>
          <t>E. Dampak Terhadap Agrikultur /E2. Berapa banyak hewan ternak yang dimiliki sekarang?/c. Sapi untuk kegunaan lainnya (misal kerbau)</t>
        </is>
      </c>
      <c r="OK1" s="30" t="inlineStr">
        <is>
          <t>E. Dampak Terhadap Agrikultur /E2. Berapa banyak hewan ternak yang dimiliki sekarang?/d. Babi ternak</t>
        </is>
      </c>
      <c r="OL1" s="30" t="inlineStr">
        <is>
          <t>E. Dampak Terhadap Agrikultur /E2. Berapa banyak hewan ternak yang dimiliki sekarang?/e. Kuda</t>
        </is>
      </c>
      <c r="OM1" s="30" t="inlineStr">
        <is>
          <t>E. Dampak Terhadap Agrikultur /E2. Berapa banyak hewan ternak yang dimiliki sekarang?/f. Kambing</t>
        </is>
      </c>
      <c r="ON1" s="30" t="inlineStr">
        <is>
          <t>E. Dampak Terhadap Agrikultur /E2. Berapa banyak hewan ternak yang dimiliki sekarang?/g. Ayam</t>
        </is>
      </c>
      <c r="OO1" s="30" t="inlineStr">
        <is>
          <t>E. Dampak Terhadap Agrikultur /E2. Berapa banyak hewan ternak yang dimiliki sekarang?/h. Unggas Lainnya</t>
        </is>
      </c>
      <c r="OP1" s="4" t="inlineStr">
        <is>
          <t>E3-a. Hewan ternak apa saja yang Anda miliki sebelum menggunakan  biogas?</t>
        </is>
      </c>
      <c r="OQ1" s="4" t="inlineStr">
        <is>
          <t>E3-a. Hewan ternak apa saja yang Anda miliki sebelum menggunakan  biogas?/Sapi pedaging</t>
        </is>
      </c>
      <c r="OR1" s="4" t="inlineStr">
        <is>
          <t>E3-a. Hewan ternak apa saja yang Anda miliki sebelum menggunakan  biogas?/Sapi perah</t>
        </is>
      </c>
      <c r="OS1" s="4" t="inlineStr">
        <is>
          <t>E3-a. Hewan ternak apa saja yang Anda miliki sebelum menggunakan  biogas?/Sapi untuk penggunaan lain</t>
        </is>
      </c>
      <c r="OT1" s="4" t="inlineStr">
        <is>
          <t>E3-a. Hewan ternak apa saja yang Anda miliki sebelum menggunakan  biogas?/Babi ternak</t>
        </is>
      </c>
      <c r="OU1" s="4" t="inlineStr">
        <is>
          <t>E3-a. Hewan ternak apa saja yang Anda miliki sebelum menggunakan  biogas?/Kuda</t>
        </is>
      </c>
      <c r="OV1" s="4" t="inlineStr">
        <is>
          <t>E3-a. Hewan ternak apa saja yang Anda miliki sebelum menggunakan  biogas?/Kambing</t>
        </is>
      </c>
      <c r="OW1" s="4" t="inlineStr">
        <is>
          <t>E3-a. Hewan ternak apa saja yang Anda miliki sebelum menggunakan  biogas?/Ayam</t>
        </is>
      </c>
      <c r="OX1" s="4" t="inlineStr">
        <is>
          <t>E3-a. Hewan ternak apa saja yang Anda miliki sebelum menggunakan  biogas?/Unggas lainnya</t>
        </is>
      </c>
      <c r="OY1" s="4" t="inlineStr">
        <is>
          <t>E3-a. Hewan ternak apa saja yang Anda miliki sebelum menggunakan  biogas?/Tidak ada</t>
        </is>
      </c>
      <c r="OZ1" s="4" t="inlineStr">
        <is>
          <t>E3-b. Hewan ternak apa saja yang Anda miliki saat ini (setelah menggunakan biogas)?</t>
        </is>
      </c>
      <c r="PA1" s="4" t="inlineStr">
        <is>
          <t>E3-b. Hewan ternak apa saja yang Anda miliki saat ini (setelah menggunakan biogas)?/Sapi pedaging</t>
        </is>
      </c>
      <c r="PB1" s="4" t="inlineStr">
        <is>
          <t>E3-b. Hewan ternak apa saja yang Anda miliki saat ini (setelah menggunakan biogas)?/Sapi perah</t>
        </is>
      </c>
      <c r="PC1" s="4" t="inlineStr">
        <is>
          <t>E3-b. Hewan ternak apa saja yang Anda miliki saat ini (setelah menggunakan biogas)?/Sapi untuk penggunaan lain</t>
        </is>
      </c>
      <c r="PD1" s="4" t="inlineStr">
        <is>
          <t>E3-b. Hewan ternak apa saja yang Anda miliki saat ini (setelah menggunakan biogas)?/Babi ternak</t>
        </is>
      </c>
      <c r="PE1" s="4" t="inlineStr">
        <is>
          <t>E3-b. Hewan ternak apa saja yang Anda miliki saat ini (setelah menggunakan biogas)?/Kuda</t>
        </is>
      </c>
      <c r="PF1" s="4" t="inlineStr">
        <is>
          <t>E3-b. Hewan ternak apa saja yang Anda miliki saat ini (setelah menggunakan biogas)?/Kambing</t>
        </is>
      </c>
      <c r="PG1" s="4" t="inlineStr">
        <is>
          <t>E3-b. Hewan ternak apa saja yang Anda miliki saat ini (setelah menggunakan biogas)?/Ayam</t>
        </is>
      </c>
      <c r="PH1" s="4" t="inlineStr">
        <is>
          <t>E3-b. Hewan ternak apa saja yang Anda miliki saat ini (setelah menggunakan biogas)?/Unggas lainnya</t>
        </is>
      </c>
      <c r="PI1" s="4" t="inlineStr">
        <is>
          <t>E3-b. Hewan ternak apa saja yang Anda miliki saat ini (setelah menggunakan biogas)?/Tidak ada</t>
        </is>
      </c>
      <c r="PJ1" s="4" t="inlineStr">
        <is>
          <t>E3-c. Selama 12 bulan terakhir, hewan apa saja yang dijual, mati, lahir, dan dibeli?</t>
        </is>
      </c>
      <c r="PK1" s="4" t="inlineStr">
        <is>
          <t>E3-c. Selama 12 bulan terakhir, hewan apa saja yang dijual, mati, lahir, dan dibeli?/Sapi pedaging</t>
        </is>
      </c>
      <c r="PL1" s="4" t="inlineStr">
        <is>
          <t>E3-c. Selama 12 bulan terakhir, hewan apa saja yang dijual, mati, lahir, dan dibeli?/Sapi perah</t>
        </is>
      </c>
      <c r="PM1" s="4" t="inlineStr">
        <is>
          <t>E3-c. Selama 12 bulan terakhir, hewan apa saja yang dijual, mati, lahir, dan dibeli?/Sapi untuk penggunaan lain</t>
        </is>
      </c>
      <c r="PN1" s="4" t="inlineStr">
        <is>
          <t>E3-c. Selama 12 bulan terakhir, hewan apa saja yang dijual, mati, lahir, dan dibeli?/Babi ternak</t>
        </is>
      </c>
      <c r="PO1" s="4" t="inlineStr">
        <is>
          <t>E3-c. Selama 12 bulan terakhir, hewan apa saja yang dijual, mati, lahir, dan dibeli?/Kuda</t>
        </is>
      </c>
      <c r="PP1" s="4" t="inlineStr">
        <is>
          <t>E3-c. Selama 12 bulan terakhir, hewan apa saja yang dijual, mati, lahir, dan dibeli?/Kambing</t>
        </is>
      </c>
      <c r="PQ1" s="4" t="inlineStr">
        <is>
          <t>E3-c. Selama 12 bulan terakhir, hewan apa saja yang dijual, mati, lahir, dan dibeli?/Ayam</t>
        </is>
      </c>
      <c r="PR1" s="4" t="inlineStr">
        <is>
          <t>E3-c. Selama 12 bulan terakhir, hewan apa saja yang dijual, mati, lahir, dan dibeli?/Unggas lainnya</t>
        </is>
      </c>
      <c r="PS1" s="4" t="inlineStr">
        <is>
          <t>E3-c. Selama 12 bulan terakhir, hewan apa saja yang dijual, mati, lahir, dan dibeli?/Tidak ada</t>
        </is>
      </c>
      <c r="PT1" s="30" t="inlineStr">
        <is>
          <t>E. Dampak Terhadap Agrikultur /E4. Sebelum menggunakan biogas, apa yang Anda lakukan untuk kotoran ternak? (Pertanyaan disesuaikan dengan jawaban E3)/a. Sapi pedaging</t>
        </is>
      </c>
      <c r="PU1" s="30" t="inlineStr">
        <is>
          <t>E. Dampak Terhadap Agrikultur /E4. Sebelum menggunakan biogas, apa yang Anda lakukan untuk kotoran ternak? (Pertanyaan disesuaikan dengan jawaban E3)/a. Sapi pedaging/a. Sangat teratur (setiap hari)</t>
        </is>
      </c>
      <c r="PV1" s="30" t="inlineStr">
        <is>
          <t>E. Dampak Terhadap Agrikultur /E4. Sebelum menggunakan biogas, apa yang Anda lakukan untuk kotoran ternak? (Pertanyaan disesuaikan dengan jawaban E3)/a. Sapi pedaging/b. Teratur (2-6 hari sekali)</t>
        </is>
      </c>
      <c r="PW1" s="30" t="inlineStr">
        <is>
          <t>E. Dampak Terhadap Agrikultur /E4. Sebelum menggunakan biogas, apa yang Anda lakukan untuk kotoran ternak? (Pertanyaan disesuaikan dengan jawaban E3)/a. Sapi pedaging/c. Cukup teratur (setiap minggu)</t>
        </is>
      </c>
      <c r="PX1" s="30" t="inlineStr">
        <is>
          <t>E. Dampak Terhadap Agrikultur /E4. Sebelum menggunakan biogas, apa yang Anda lakukan untuk kotoran ternak? (Pertanyaan disesuaikan dengan jawaban E3)/a. Sapi pedaging/d. Jarang (2-3 minggu sekali)</t>
        </is>
      </c>
      <c r="PY1" s="30" t="inlineStr">
        <is>
          <t>E. Dampak Terhadap Agrikultur /E4. Sebelum menggunakan biogas, apa yang Anda lakukan untuk kotoran ternak? (Pertanyaan disesuaikan dengan jawaban E3)/a. Sapi pedaging/e. Sangat jarang (&gt;1 bulan sekali)</t>
        </is>
      </c>
      <c r="PZ1" s="30" t="inlineStr">
        <is>
          <t>E. Dampak Terhadap Agrikultur /E4. Sebelum menggunakan biogas, apa yang Anda lakukan untuk kotoran ternak? (Pertanyaan disesuaikan dengan jawaban E3)/a. Sapi pedaging/1-Disebarkan ke lahan terbuka</t>
        </is>
      </c>
      <c r="QA1" s="30" t="inlineStr">
        <is>
          <t>E. Dampak Terhadap Agrikultur /E4. Sebelum menggunakan biogas, apa yang Anda lakukan untuk kotoran ternak? (Pertanyaan disesuaikan dengan jawaban E3)/a. Sapi pedaging/2-Dibuang ke sungai</t>
        </is>
      </c>
      <c r="QB1" s="30" t="inlineStr">
        <is>
          <t>E. Dampak Terhadap Agrikultur /E4. Sebelum menggunakan biogas, apa yang Anda lakukan untuk kotoran ternak? (Pertanyaan disesuaikan dengan jawaban E3)/a. Sapi pedaging/3-Dijual</t>
        </is>
      </c>
      <c r="QC1" s="30" t="inlineStr">
        <is>
          <t>E. Dampak Terhadap Agrikultur /E4. Sebelum menggunakan biogas, apa yang Anda lakukan untuk kotoran ternak? (Pertanyaan disesuaikan dengan jawaban E3)/a. Sapi pedaging/4-Lainnya</t>
        </is>
      </c>
      <c r="QD1" s="30" t="inlineStr">
        <is>
          <t>E. Dampak Terhadap Agrikultur /E4. Sebelum menggunakan biogas, apa yang Anda lakukan untuk kotoran ternak? (Pertanyaan disesuaikan dengan jawaban E3)/E4a-a. Lainnya:</t>
        </is>
      </c>
      <c r="QE1" s="30" t="inlineStr">
        <is>
          <t>E. Dampak Terhadap Agrikultur /E4. Sebelum menggunakan biogas, apa yang Anda lakukan untuk kotoran ternak? (Pertanyaan disesuaikan dengan jawaban E3)/b. Sapi perah</t>
        </is>
      </c>
      <c r="QF1" s="30" t="inlineStr">
        <is>
          <t>E. Dampak Terhadap Agrikultur /E4. Sebelum menggunakan biogas, apa yang Anda lakukan untuk kotoran ternak? (Pertanyaan disesuaikan dengan jawaban E3)/b. Sapi perah/a. Sangat teratur (setiap hari)</t>
        </is>
      </c>
      <c r="QG1" s="30" t="inlineStr">
        <is>
          <t>E. Dampak Terhadap Agrikultur /E4. Sebelum menggunakan biogas, apa yang Anda lakukan untuk kotoran ternak? (Pertanyaan disesuaikan dengan jawaban E3)/b. Sapi perah/b. Teratur (2-6 hari sekali)</t>
        </is>
      </c>
      <c r="QH1" s="30" t="inlineStr">
        <is>
          <t>E. Dampak Terhadap Agrikultur /E4. Sebelum menggunakan biogas, apa yang Anda lakukan untuk kotoran ternak? (Pertanyaan disesuaikan dengan jawaban E3)/b. Sapi perah/c. Cukup teratur (setiap minggu)</t>
        </is>
      </c>
      <c r="QI1" s="30" t="inlineStr">
        <is>
          <t>E. Dampak Terhadap Agrikultur /E4. Sebelum menggunakan biogas, apa yang Anda lakukan untuk kotoran ternak? (Pertanyaan disesuaikan dengan jawaban E3)/b. Sapi perah/d. Jarang (2-3 minggu sekali)</t>
        </is>
      </c>
      <c r="QJ1" s="30" t="inlineStr">
        <is>
          <t>E. Dampak Terhadap Agrikultur /E4. Sebelum menggunakan biogas, apa yang Anda lakukan untuk kotoran ternak? (Pertanyaan disesuaikan dengan jawaban E3)/b. Sapi perah/e. Sangat jarang (&gt;1 bulan sekali)</t>
        </is>
      </c>
      <c r="QK1" s="30" t="inlineStr">
        <is>
          <t>E. Dampak Terhadap Agrikultur /E4. Sebelum menggunakan biogas, apa yang Anda lakukan untuk kotoran ternak? (Pertanyaan disesuaikan dengan jawaban E3)/b. Sapi perah/1-Disebarkan ke lahan terbuka</t>
        </is>
      </c>
      <c r="QL1" s="30" t="inlineStr">
        <is>
          <t>E. Dampak Terhadap Agrikultur /E4. Sebelum menggunakan biogas, apa yang Anda lakukan untuk kotoran ternak? (Pertanyaan disesuaikan dengan jawaban E3)/b. Sapi perah/2-Dibuang ke sungai</t>
        </is>
      </c>
      <c r="QM1" s="30" t="inlineStr">
        <is>
          <t>E. Dampak Terhadap Agrikultur /E4. Sebelum menggunakan biogas, apa yang Anda lakukan untuk kotoran ternak? (Pertanyaan disesuaikan dengan jawaban E3)/b. Sapi perah/3-Dijual</t>
        </is>
      </c>
      <c r="QN1" s="30" t="inlineStr">
        <is>
          <t>E. Dampak Terhadap Agrikultur /E4. Sebelum menggunakan biogas, apa yang Anda lakukan untuk kotoran ternak? (Pertanyaan disesuaikan dengan jawaban E3)/b. Sapi perah/4-Lainnya</t>
        </is>
      </c>
      <c r="QO1" s="30" t="inlineStr">
        <is>
          <t>E. Dampak Terhadap Agrikultur /E4. Sebelum menggunakan biogas, apa yang Anda lakukan untuk kotoran ternak? (Pertanyaan disesuaikan dengan jawaban E3)/E4b-a. Lainnya:</t>
        </is>
      </c>
      <c r="QP1" s="30" t="inlineStr">
        <is>
          <t>E. Dampak Terhadap Agrikultur /E4. Sebelum menggunakan biogas, apa yang Anda lakukan untuk kotoran ternak? (Pertanyaan disesuaikan dengan jawaban E3)/c. Sapi untuk penggunaan lain</t>
        </is>
      </c>
      <c r="QQ1" s="30" t="inlineStr">
        <is>
          <t>E. Dampak Terhadap Agrikultur /E4. Sebelum menggunakan biogas, apa yang Anda lakukan untuk kotoran ternak? (Pertanyaan disesuaikan dengan jawaban E3)/c. Sapi untuk penggunaan lain/1-Disebarkan ke lahan terbuka</t>
        </is>
      </c>
      <c r="QR1" s="30" t="inlineStr">
        <is>
          <t>E. Dampak Terhadap Agrikultur /E4. Sebelum menggunakan biogas, apa yang Anda lakukan untuk kotoran ternak? (Pertanyaan disesuaikan dengan jawaban E3)/c. Sapi untuk penggunaan lain/2-Dibuang ke sungai</t>
        </is>
      </c>
      <c r="QS1" s="30" t="inlineStr">
        <is>
          <t>E. Dampak Terhadap Agrikultur /E4. Sebelum menggunakan biogas, apa yang Anda lakukan untuk kotoran ternak? (Pertanyaan disesuaikan dengan jawaban E3)/c. Sapi untuk penggunaan lain/3-Dijual</t>
        </is>
      </c>
      <c r="QT1" s="30" t="inlineStr">
        <is>
          <t>E. Dampak Terhadap Agrikultur /E4. Sebelum menggunakan biogas, apa yang Anda lakukan untuk kotoran ternak? (Pertanyaan disesuaikan dengan jawaban E3)/c. Sapi untuk penggunaan lain/4-Lainnya</t>
        </is>
      </c>
      <c r="QU1" s="30" t="inlineStr">
        <is>
          <t>E. Dampak Terhadap Agrikultur /E4. Sebelum menggunakan biogas, apa yang Anda lakukan untuk kotoran ternak? (Pertanyaan disesuaikan dengan jawaban E3)/E4c-a. Lainnya:</t>
        </is>
      </c>
      <c r="QV1" s="30" t="inlineStr">
        <is>
          <t>E. Dampak Terhadap Agrikultur /E4. Sebelum menggunakan biogas, apa yang Anda lakukan untuk kotoran ternak? (Pertanyaan disesuaikan dengan jawaban E3)/d. Babi ternak</t>
        </is>
      </c>
      <c r="QW1" s="30" t="inlineStr">
        <is>
          <t>E. Dampak Terhadap Agrikultur /E4. Sebelum menggunakan biogas, apa yang Anda lakukan untuk kotoran ternak? (Pertanyaan disesuaikan dengan jawaban E3)/d. Babi ternak/a. Sangat teratur (setiap hari)</t>
        </is>
      </c>
      <c r="QX1" s="30" t="inlineStr">
        <is>
          <t>E. Dampak Terhadap Agrikultur /E4. Sebelum menggunakan biogas, apa yang Anda lakukan untuk kotoran ternak? (Pertanyaan disesuaikan dengan jawaban E3)/d. Babi ternak/b. Teratur (2-6 hari sekali)</t>
        </is>
      </c>
      <c r="QY1" s="30" t="inlineStr">
        <is>
          <t>E. Dampak Terhadap Agrikultur /E4. Sebelum menggunakan biogas, apa yang Anda lakukan untuk kotoran ternak? (Pertanyaan disesuaikan dengan jawaban E3)/d. Babi ternak/c. Cukup teratur (setiap minggu)</t>
        </is>
      </c>
      <c r="QZ1" s="30" t="inlineStr">
        <is>
          <t>E. Dampak Terhadap Agrikultur /E4. Sebelum menggunakan biogas, apa yang Anda lakukan untuk kotoran ternak? (Pertanyaan disesuaikan dengan jawaban E3)/d. Babi ternak/d. Jarang (2-3 minggu sekali)</t>
        </is>
      </c>
      <c r="RA1" s="30" t="inlineStr">
        <is>
          <t>E. Dampak Terhadap Agrikultur /E4. Sebelum menggunakan biogas, apa yang Anda lakukan untuk kotoran ternak? (Pertanyaan disesuaikan dengan jawaban E3)/d. Babi ternak/e. Sangat jarang (&gt;1 bulan sekali)</t>
        </is>
      </c>
      <c r="RB1" s="30" t="inlineStr">
        <is>
          <t>E. Dampak Terhadap Agrikultur /E4. Sebelum menggunakan biogas, apa yang Anda lakukan untuk kotoran ternak? (Pertanyaan disesuaikan dengan jawaban E3)/d. Babi ternak/1-Disebarkan ke lahan terbuka</t>
        </is>
      </c>
      <c r="RC1" s="30" t="inlineStr">
        <is>
          <t>E. Dampak Terhadap Agrikultur /E4. Sebelum menggunakan biogas, apa yang Anda lakukan untuk kotoran ternak? (Pertanyaan disesuaikan dengan jawaban E3)/d. Babi ternak/2-Dibuang ke sungai</t>
        </is>
      </c>
      <c r="RD1" s="30" t="inlineStr">
        <is>
          <t>E. Dampak Terhadap Agrikultur /E4. Sebelum menggunakan biogas, apa yang Anda lakukan untuk kotoran ternak? (Pertanyaan disesuaikan dengan jawaban E3)/d. Babi ternak/3-Dijual</t>
        </is>
      </c>
      <c r="RE1" s="30" t="inlineStr">
        <is>
          <t>E. Dampak Terhadap Agrikultur /E4. Sebelum menggunakan biogas, apa yang Anda lakukan untuk kotoran ternak? (Pertanyaan disesuaikan dengan jawaban E3)/d. Babi ternak/4-Lainnya</t>
        </is>
      </c>
      <c r="RF1" s="30" t="inlineStr">
        <is>
          <t>E. Dampak Terhadap Agrikultur /E4. Sebelum menggunakan biogas, apa yang Anda lakukan untuk kotoran ternak? (Pertanyaan disesuaikan dengan jawaban E3)/E4d-a. Lainnya:</t>
        </is>
      </c>
      <c r="RG1" s="30" t="inlineStr">
        <is>
          <t>E. Dampak Terhadap Agrikultur /E4. Sebelum menggunakan biogas, apa yang Anda lakukan untuk kotoran ternak? (Pertanyaan disesuaikan dengan jawaban E3)/e. Kuda</t>
        </is>
      </c>
      <c r="RH1" s="30" t="inlineStr">
        <is>
          <t>E. Dampak Terhadap Agrikultur /E4. Sebelum menggunakan biogas, apa yang Anda lakukan untuk kotoran ternak? (Pertanyaan disesuaikan dengan jawaban E3)/e. Kuda/a. Sangat teratur (setiap hari)</t>
        </is>
      </c>
      <c r="RI1" s="30" t="inlineStr">
        <is>
          <t>E. Dampak Terhadap Agrikultur /E4. Sebelum menggunakan biogas, apa yang Anda lakukan untuk kotoran ternak? (Pertanyaan disesuaikan dengan jawaban E3)/e. Kuda/b. Teratur (2-6 hari sekali)</t>
        </is>
      </c>
      <c r="RJ1" s="30" t="inlineStr">
        <is>
          <t>E. Dampak Terhadap Agrikultur /E4. Sebelum menggunakan biogas, apa yang Anda lakukan untuk kotoran ternak? (Pertanyaan disesuaikan dengan jawaban E3)/e. Kuda/c. Cukup teratur (setiap minggu)</t>
        </is>
      </c>
      <c r="RK1" s="30" t="inlineStr">
        <is>
          <t>E. Dampak Terhadap Agrikultur /E4. Sebelum menggunakan biogas, apa yang Anda lakukan untuk kotoran ternak? (Pertanyaan disesuaikan dengan jawaban E3)/e. Kuda/d. Jarang (2-3 minggu sekali)</t>
        </is>
      </c>
      <c r="RL1" s="30" t="inlineStr">
        <is>
          <t>E. Dampak Terhadap Agrikultur /E4. Sebelum menggunakan biogas, apa yang Anda lakukan untuk kotoran ternak? (Pertanyaan disesuaikan dengan jawaban E3)/e. Kuda/e. Sangat jarang (&gt;1 bulan sekali)</t>
        </is>
      </c>
      <c r="RM1" s="30" t="inlineStr">
        <is>
          <t>E. Dampak Terhadap Agrikultur /E4. Sebelum menggunakan biogas, apa yang Anda lakukan untuk kotoran ternak? (Pertanyaan disesuaikan dengan jawaban E3)/e. Kuda/1-Disebarkan ke lahan terbuka</t>
        </is>
      </c>
      <c r="RN1" s="30" t="inlineStr">
        <is>
          <t>E. Dampak Terhadap Agrikultur /E4. Sebelum menggunakan biogas, apa yang Anda lakukan untuk kotoran ternak? (Pertanyaan disesuaikan dengan jawaban E3)/e. Kuda/2-Dibuang ke sungai</t>
        </is>
      </c>
      <c r="RO1" s="30" t="inlineStr">
        <is>
          <t>E. Dampak Terhadap Agrikultur /E4. Sebelum menggunakan biogas, apa yang Anda lakukan untuk kotoran ternak? (Pertanyaan disesuaikan dengan jawaban E3)/e. Kuda/3-Dijual</t>
        </is>
      </c>
      <c r="RP1" s="30" t="inlineStr">
        <is>
          <t>E. Dampak Terhadap Agrikultur /E4. Sebelum menggunakan biogas, apa yang Anda lakukan untuk kotoran ternak? (Pertanyaan disesuaikan dengan jawaban E3)/e. Kuda/4-Lainnya</t>
        </is>
      </c>
      <c r="RQ1" s="30" t="inlineStr">
        <is>
          <t>E. Dampak Terhadap Agrikultur /E4. Sebelum menggunakan biogas, apa yang Anda lakukan untuk kotoran ternak? (Pertanyaan disesuaikan dengan jawaban E3)/E4e-a. Lainnya:</t>
        </is>
      </c>
      <c r="RR1" s="30" t="inlineStr">
        <is>
          <t>E. Dampak Terhadap Agrikultur /E4. Sebelum menggunakan biogas, apa yang Anda lakukan untuk kotoran ternak? (Pertanyaan disesuaikan dengan jawaban E3)/f. Kambing</t>
        </is>
      </c>
      <c r="RS1" s="30" t="inlineStr">
        <is>
          <t>E. Dampak Terhadap Agrikultur /E4. Sebelum menggunakan biogas, apa yang Anda lakukan untuk kotoran ternak? (Pertanyaan disesuaikan dengan jawaban E3)/f. Kambing/a. Sangat teratur (setiap hari)</t>
        </is>
      </c>
      <c r="RT1" s="30" t="inlineStr">
        <is>
          <t>E. Dampak Terhadap Agrikultur /E4. Sebelum menggunakan biogas, apa yang Anda lakukan untuk kotoran ternak? (Pertanyaan disesuaikan dengan jawaban E3)/f. Kambing/b. Teratur (2-6 hari sekali)</t>
        </is>
      </c>
      <c r="RU1" s="30" t="inlineStr">
        <is>
          <t>E. Dampak Terhadap Agrikultur /E4. Sebelum menggunakan biogas, apa yang Anda lakukan untuk kotoran ternak? (Pertanyaan disesuaikan dengan jawaban E3)/f. Kambing/c. Cukup teratur (setiap minggu)</t>
        </is>
      </c>
      <c r="RV1" s="30" t="inlineStr">
        <is>
          <t>E. Dampak Terhadap Agrikultur /E4. Sebelum menggunakan biogas, apa yang Anda lakukan untuk kotoran ternak? (Pertanyaan disesuaikan dengan jawaban E3)/f. Kambing/d. Jarang (2-3 minggu sekali)</t>
        </is>
      </c>
      <c r="RW1" s="30" t="inlineStr">
        <is>
          <t>E. Dampak Terhadap Agrikultur /E4. Sebelum menggunakan biogas, apa yang Anda lakukan untuk kotoran ternak? (Pertanyaan disesuaikan dengan jawaban E3)/f. Kambing/e. Sangat jarang (&gt;1 bulan sekali)</t>
        </is>
      </c>
      <c r="RX1" s="30" t="inlineStr">
        <is>
          <t>E. Dampak Terhadap Agrikultur /E4. Sebelum menggunakan biogas, apa yang Anda lakukan untuk kotoran ternak? (Pertanyaan disesuaikan dengan jawaban E3)/f. Kambing/1-Disebarkan ke lahan terbuka</t>
        </is>
      </c>
      <c r="RY1" s="30" t="inlineStr">
        <is>
          <t>E. Dampak Terhadap Agrikultur /E4. Sebelum menggunakan biogas, apa yang Anda lakukan untuk kotoran ternak? (Pertanyaan disesuaikan dengan jawaban E3)/f. Kambing/2-Dibuang ke sungai</t>
        </is>
      </c>
      <c r="RZ1" s="30" t="inlineStr">
        <is>
          <t>E. Dampak Terhadap Agrikultur /E4. Sebelum menggunakan biogas, apa yang Anda lakukan untuk kotoran ternak? (Pertanyaan disesuaikan dengan jawaban E3)/f. Kambing/3-Dijual</t>
        </is>
      </c>
      <c r="SA1" s="30" t="inlineStr">
        <is>
          <t>E. Dampak Terhadap Agrikultur /E4. Sebelum menggunakan biogas, apa yang Anda lakukan untuk kotoran ternak? (Pertanyaan disesuaikan dengan jawaban E3)/f. Kambing/4-Lainnya</t>
        </is>
      </c>
      <c r="SB1" s="30" t="inlineStr">
        <is>
          <t>E. Dampak Terhadap Agrikultur /E4. Sebelum menggunakan biogas, apa yang Anda lakukan untuk kotoran ternak? (Pertanyaan disesuaikan dengan jawaban E3)/E4f-a. Lainnya:</t>
        </is>
      </c>
      <c r="SC1" s="30" t="inlineStr">
        <is>
          <t>E. Dampak Terhadap Agrikultur /E4. Sebelum menggunakan biogas, apa yang Anda lakukan untuk kotoran ternak? (Pertanyaan disesuaikan dengan jawaban E3)/g. Ayam</t>
        </is>
      </c>
      <c r="SD1" s="30" t="inlineStr">
        <is>
          <t>E. Dampak Terhadap Agrikultur /E4. Sebelum menggunakan biogas, apa yang Anda lakukan untuk kotoran ternak? (Pertanyaan disesuaikan dengan jawaban E3)/g. Ayam/a. Sangat teratur (setiap hari)</t>
        </is>
      </c>
      <c r="SE1" s="30" t="inlineStr">
        <is>
          <t>E. Dampak Terhadap Agrikultur /E4. Sebelum menggunakan biogas, apa yang Anda lakukan untuk kotoran ternak? (Pertanyaan disesuaikan dengan jawaban E3)/g. Ayam/b. Teratur (2-6 hari sekali)</t>
        </is>
      </c>
      <c r="SF1" s="30" t="inlineStr">
        <is>
          <t>E. Dampak Terhadap Agrikultur /E4. Sebelum menggunakan biogas, apa yang Anda lakukan untuk kotoran ternak? (Pertanyaan disesuaikan dengan jawaban E3)/g. Ayam/c. Cukup teratur (setiap minggu)</t>
        </is>
      </c>
      <c r="SG1" s="30" t="inlineStr">
        <is>
          <t>E. Dampak Terhadap Agrikultur /E4. Sebelum menggunakan biogas, apa yang Anda lakukan untuk kotoran ternak? (Pertanyaan disesuaikan dengan jawaban E3)/g. Ayam/d. Jarang (2-3 minggu sekali)</t>
        </is>
      </c>
      <c r="SH1" s="30" t="inlineStr">
        <is>
          <t>E. Dampak Terhadap Agrikultur /E4. Sebelum menggunakan biogas, apa yang Anda lakukan untuk kotoran ternak? (Pertanyaan disesuaikan dengan jawaban E3)/g. Ayam/e. Sangat jarang (&gt;1 bulan sekali)</t>
        </is>
      </c>
      <c r="SI1" s="30" t="inlineStr">
        <is>
          <t>E. Dampak Terhadap Agrikultur /E4. Sebelum menggunakan biogas, apa yang Anda lakukan untuk kotoran ternak? (Pertanyaan disesuaikan dengan jawaban E3)/g. Ayam/1-Disebarkan ke lahan terbuka</t>
        </is>
      </c>
      <c r="SJ1" s="30" t="inlineStr">
        <is>
          <t>E. Dampak Terhadap Agrikultur /E4. Sebelum menggunakan biogas, apa yang Anda lakukan untuk kotoran ternak? (Pertanyaan disesuaikan dengan jawaban E3)/g. Ayam/2-Dibuang ke sungai</t>
        </is>
      </c>
      <c r="SK1" s="30" t="inlineStr">
        <is>
          <t>E. Dampak Terhadap Agrikultur /E4. Sebelum menggunakan biogas, apa yang Anda lakukan untuk kotoran ternak? (Pertanyaan disesuaikan dengan jawaban E3)/g. Ayam/3-Dijual</t>
        </is>
      </c>
      <c r="SL1" s="30" t="inlineStr">
        <is>
          <t>E. Dampak Terhadap Agrikultur /E4. Sebelum menggunakan biogas, apa yang Anda lakukan untuk kotoran ternak? (Pertanyaan disesuaikan dengan jawaban E3)/g. Ayam/4-Lainnya</t>
        </is>
      </c>
      <c r="SM1" s="30" t="inlineStr">
        <is>
          <t>E. Dampak Terhadap Agrikultur /E4. Sebelum menggunakan biogas, apa yang Anda lakukan untuk kotoran ternak? (Pertanyaan disesuaikan dengan jawaban E3)/E4g-a. Lainnya:</t>
        </is>
      </c>
      <c r="SN1" s="30" t="inlineStr">
        <is>
          <t>E. Dampak Terhadap Agrikultur /E4. Sebelum menggunakan biogas, apa yang Anda lakukan untuk kotoran ternak? (Pertanyaan disesuaikan dengan jawaban E3)/h. Unggas lainnya</t>
        </is>
      </c>
      <c r="SO1" s="30" t="inlineStr">
        <is>
          <t>E. Dampak Terhadap Agrikultur /E4. Sebelum menggunakan biogas, apa yang Anda lakukan untuk kotoran ternak? (Pertanyaan disesuaikan dengan jawaban E3)/h. Unggas lainnya/a. Sangat teratur (setiap hari)</t>
        </is>
      </c>
      <c r="SP1" s="30" t="inlineStr">
        <is>
          <t>E. Dampak Terhadap Agrikultur /E4. Sebelum menggunakan biogas, apa yang Anda lakukan untuk kotoran ternak? (Pertanyaan disesuaikan dengan jawaban E3)/h. Unggas lainnya/b. Teratur (2-6 hari sekali)</t>
        </is>
      </c>
      <c r="SQ1" s="30" t="inlineStr">
        <is>
          <t>E. Dampak Terhadap Agrikultur /E4. Sebelum menggunakan biogas, apa yang Anda lakukan untuk kotoran ternak? (Pertanyaan disesuaikan dengan jawaban E3)/h. Unggas lainnya/c. Cukup teratur (setiap minggu)</t>
        </is>
      </c>
      <c r="SR1" s="30" t="inlineStr">
        <is>
          <t>E. Dampak Terhadap Agrikultur /E4. Sebelum menggunakan biogas, apa yang Anda lakukan untuk kotoran ternak? (Pertanyaan disesuaikan dengan jawaban E3)/h. Unggas lainnya/d. Jarang (2-3 minggu sekali)</t>
        </is>
      </c>
      <c r="SS1" s="30" t="inlineStr">
        <is>
          <t>E. Dampak Terhadap Agrikultur /E4. Sebelum menggunakan biogas, apa yang Anda lakukan untuk kotoran ternak? (Pertanyaan disesuaikan dengan jawaban E3)/h. Unggas lainnya/e. Sangat jarang (&gt;1 bulan sekali)</t>
        </is>
      </c>
      <c r="ST1" s="30" t="inlineStr">
        <is>
          <t>E. Dampak Terhadap Agrikultur /E4. Sebelum menggunakan biogas, apa yang Anda lakukan untuk kotoran ternak? (Pertanyaan disesuaikan dengan jawaban E3)/h. Unggas lainnya/1-Disebarkan ke lahan terbuka</t>
        </is>
      </c>
      <c r="SU1" s="30" t="inlineStr">
        <is>
          <t>E. Dampak Terhadap Agrikultur /E4. Sebelum menggunakan biogas, apa yang Anda lakukan untuk kotoran ternak? (Pertanyaan disesuaikan dengan jawaban E3)/h. Unggas lainnya/2-Dibuang ke sungai</t>
        </is>
      </c>
      <c r="SV1" s="30" t="inlineStr">
        <is>
          <t>E. Dampak Terhadap Agrikultur /E4. Sebelum menggunakan biogas, apa yang Anda lakukan untuk kotoran ternak? (Pertanyaan disesuaikan dengan jawaban E3)/h. Unggas lainnya/3-Dijual</t>
        </is>
      </c>
      <c r="SW1" s="30" t="inlineStr">
        <is>
          <t>E. Dampak Terhadap Agrikultur /E4. Sebelum menggunakan biogas, apa yang Anda lakukan untuk kotoran ternak? (Pertanyaan disesuaikan dengan jawaban E3)/h. Unggas lainnya/4-Lainnya</t>
        </is>
      </c>
      <c r="SX1" s="30" t="inlineStr">
        <is>
          <t>E. Dampak Terhadap Agrikultur /E4. Sebelum menggunakan biogas, apa yang Anda lakukan untuk kotoran ternak? (Pertanyaan disesuaikan dengan jawaban E3)/E4h-a. Jika menjawab lainnya, apa yang Anda lakukan untuk kotoran ternak?</t>
        </is>
      </c>
      <c r="SY1" s="1" t="inlineStr">
        <is>
          <t>E. Dampak Terhadap Agrikultur /E5-a. Berapa jumlah hewan ternak yang Anda miliki sebelum menggunakan biogas?/a. Sapi pedaging (ekor)/Memiliki</t>
        </is>
      </c>
      <c r="SZ1" s="1" t="inlineStr">
        <is>
          <t>E. Dampak Terhadap Agrikultur /E5-a. Berapa jumlah hewan ternak yang Anda miliki sebelum menggunakan biogas?/b. Sapi perah (ekor)/Memiliki</t>
        </is>
      </c>
      <c r="TA1" s="1" t="inlineStr">
        <is>
          <t>E. Dampak Terhadap Agrikultur /E5-a. Berapa jumlah hewan ternak yang Anda miliki sebelum menggunakan biogas?/c. Sapi untuk kegunaan lainnya (ekor)/Memiliki</t>
        </is>
      </c>
      <c r="TB1" s="1" t="inlineStr">
        <is>
          <t>E. Dampak Terhadap Agrikultur /E5-a. Berapa jumlah hewan ternak yang Anda miliki sebelum menggunakan biogas?/d. Babi ternak/Memiliki</t>
        </is>
      </c>
      <c r="TC1" s="1" t="inlineStr">
        <is>
          <t>E. Dampak Terhadap Agrikultur /E5-a. Berapa jumlah hewan ternak yang Anda miliki sebelum menggunakan biogas?/e. Kuda (ekor)/Memiliki</t>
        </is>
      </c>
      <c r="TD1" s="1" t="inlineStr">
        <is>
          <t>E. Dampak Terhadap Agrikultur /E5-a. Berapa jumlah hewan ternak yang Anda miliki sebelum menggunakan biogas?/f. Kambing (ekor)/Memiliki</t>
        </is>
      </c>
      <c r="TE1" s="1" t="inlineStr">
        <is>
          <t>E. Dampak Terhadap Agrikultur /E5-a. Berapa jumlah hewan ternak yang Anda miliki sebelum menggunakan biogas?/g. Ayam (ekor)/Memiliki</t>
        </is>
      </c>
      <c r="TF1" s="1" t="inlineStr">
        <is>
          <t>E. Dampak Terhadap Agrikultur /E5-a. Berapa jumlah hewan ternak yang Anda miliki sebelum menggunakan biogas?/h. Unggas lainnya (ekor)/Memiliki</t>
        </is>
      </c>
      <c r="TG1" s="1" t="inlineStr">
        <is>
          <t>E. Dampak Terhadap Agrikultur /E5-b. Berapa jumlah hewan ternak yang Anda miliki saat ini (setelah menggunakan biogas)?/a. Sapi pedaging (ekor)/Memiliki</t>
        </is>
      </c>
      <c r="TH1" s="1" t="inlineStr">
        <is>
          <t>E. Dampak Terhadap Agrikultur /E5-b. Berapa jumlah hewan ternak yang Anda miliki saat ini (setelah menggunakan biogas)?/b. Sapi perah (ekor)/Memiliki</t>
        </is>
      </c>
      <c r="TI1" s="1" t="inlineStr">
        <is>
          <t>E. Dampak Terhadap Agrikultur /E5-b. Berapa jumlah hewan ternak yang Anda miliki saat ini (setelah menggunakan biogas)?/c. Sapi untuk penggunaan lain (ekor)/Memiliki</t>
        </is>
      </c>
      <c r="TJ1" s="1" t="inlineStr">
        <is>
          <t>E. Dampak Terhadap Agrikultur /E5-b. Berapa jumlah hewan ternak yang Anda miliki saat ini (setelah menggunakan biogas)?/d. Babi ternak (ekor)/Memiliki</t>
        </is>
      </c>
      <c r="TK1" s="1" t="inlineStr">
        <is>
          <t>E. Dampak Terhadap Agrikultur /E5-b. Berapa jumlah hewan ternak yang Anda miliki saat ini (setelah menggunakan biogas)?/e. Kuda (ekor)/Memiliki</t>
        </is>
      </c>
      <c r="TL1" s="1" t="inlineStr">
        <is>
          <t>E. Dampak Terhadap Agrikultur /E5-b. Berapa jumlah hewan ternak yang Anda miliki saat ini (setelah menggunakan biogas)?/f. Kambing (ekor)/Memiliki</t>
        </is>
      </c>
      <c r="TM1" s="1" t="inlineStr">
        <is>
          <t>E. Dampak Terhadap Agrikultur /E5-b. Berapa jumlah hewan ternak yang Anda miliki saat ini (setelah menggunakan biogas)?/g. Ayam (ekor)/Memiliki</t>
        </is>
      </c>
      <c r="TN1" s="1" t="inlineStr">
        <is>
          <t>E. Dampak Terhadap Agrikultur /E5-b. Berapa jumlah hewan ternak yang Anda miliki saat ini (setelah menggunakan biogas)?/h. Unggas lainnya (ekor)/Memiliki</t>
        </is>
      </c>
      <c r="TO1" s="1" t="inlineStr">
        <is>
          <t>E. Dampak Terhadap Agrikultur /E5-c. Dalam 12 bulan terakhir, berapa jumlah hewan ternak Anda yang mengalami perubahan berikut?/a. Sapi pedaging (ekor)/Menjual</t>
        </is>
      </c>
      <c r="TP1" s="1" t="inlineStr">
        <is>
          <t>E. Dampak Terhadap Agrikultur /E5-c. Dalam 12 bulan terakhir, berapa jumlah hewan ternak Anda yang mengalami perubahan berikut?/a. Sapi pedaging (ekor)/Membeli</t>
        </is>
      </c>
      <c r="TQ1" s="1" t="inlineStr">
        <is>
          <t>E. Dampak Terhadap Agrikultur /E5-c. Dalam 12 bulan terakhir, berapa jumlah hewan ternak Anda yang mengalami perubahan berikut?/a. Sapi pedaging (ekor)/Lahir</t>
        </is>
      </c>
      <c r="TR1" s="1" t="inlineStr">
        <is>
          <t>E. Dampak Terhadap Agrikultur /E5-c. Dalam 12 bulan terakhir, berapa jumlah hewan ternak Anda yang mengalami perubahan berikut?/a. Sapi pedaging (ekor)/Mati</t>
        </is>
      </c>
      <c r="TS1" s="1" t="inlineStr">
        <is>
          <t>E. Dampak Terhadap Agrikultur /E5-c. Dalam 12 bulan terakhir, berapa jumlah hewan ternak Anda yang mengalami perubahan berikut?/b. Sapi perah (ekor)/Menjual</t>
        </is>
      </c>
      <c r="TT1" s="1" t="inlineStr">
        <is>
          <t>E. Dampak Terhadap Agrikultur /E5-c. Dalam 12 bulan terakhir, berapa jumlah hewan ternak Anda yang mengalami perubahan berikut?/b. Sapi perah (ekor)/Membeli</t>
        </is>
      </c>
      <c r="TU1" s="1" t="inlineStr">
        <is>
          <t>E. Dampak Terhadap Agrikultur /E5-c. Dalam 12 bulan terakhir, berapa jumlah hewan ternak Anda yang mengalami perubahan berikut?/b. Sapi perah (ekor)/Lahir</t>
        </is>
      </c>
      <c r="TV1" s="1" t="inlineStr">
        <is>
          <t>E. Dampak Terhadap Agrikultur /E5-c. Dalam 12 bulan terakhir, berapa jumlah hewan ternak Anda yang mengalami perubahan berikut?/b. Sapi perah (ekor)/Mati</t>
        </is>
      </c>
      <c r="TW1" s="1" t="inlineStr">
        <is>
          <t>E. Dampak Terhadap Agrikultur /E5-c. Dalam 12 bulan terakhir, berapa jumlah hewan ternak Anda yang mengalami perubahan berikut?/c. Sapi untuk penggunaan lain (ekor)/Menjual</t>
        </is>
      </c>
      <c r="TX1" s="1" t="inlineStr">
        <is>
          <t>E. Dampak Terhadap Agrikultur /E5-c. Dalam 12 bulan terakhir, berapa jumlah hewan ternak Anda yang mengalami perubahan berikut?/c. Sapi untuk penggunaan lain (ekor)/Membeli</t>
        </is>
      </c>
      <c r="TY1" s="1" t="inlineStr">
        <is>
          <t>E. Dampak Terhadap Agrikultur /E5-c. Dalam 12 bulan terakhir, berapa jumlah hewan ternak Anda yang mengalami perubahan berikut?/c. Sapi untuk penggunaan lain (ekor)/Lahir</t>
        </is>
      </c>
      <c r="TZ1" s="1" t="inlineStr">
        <is>
          <t>E. Dampak Terhadap Agrikultur /E5-c. Dalam 12 bulan terakhir, berapa jumlah hewan ternak Anda yang mengalami perubahan berikut?/c. Sapi untuk penggunaan lain (ekor)/Mati</t>
        </is>
      </c>
      <c r="UA1" s="1" t="inlineStr">
        <is>
          <t>E. Dampak Terhadap Agrikultur /E5-c. Dalam 12 bulan terakhir, berapa jumlah hewan ternak Anda yang mengalami perubahan berikut?/d. Babi ternak (ekor)/Menjual</t>
        </is>
      </c>
      <c r="UB1" s="1" t="inlineStr">
        <is>
          <t>E. Dampak Terhadap Agrikultur /E5-c. Dalam 12 bulan terakhir, berapa jumlah hewan ternak Anda yang mengalami perubahan berikut?/d. Babi ternak (ekor)/Membeli</t>
        </is>
      </c>
      <c r="UC1" s="1" t="inlineStr">
        <is>
          <t>E. Dampak Terhadap Agrikultur /E5-c. Dalam 12 bulan terakhir, berapa jumlah hewan ternak Anda yang mengalami perubahan berikut?/d. Babi ternak (ekor)/Lahir</t>
        </is>
      </c>
      <c r="UD1" s="1" t="inlineStr">
        <is>
          <t>E. Dampak Terhadap Agrikultur /E5-c. Dalam 12 bulan terakhir, berapa jumlah hewan ternak Anda yang mengalami perubahan berikut?/d. Babi ternak (ekor)/Mati</t>
        </is>
      </c>
      <c r="UE1" s="1" t="inlineStr">
        <is>
          <t>E. Dampak Terhadap Agrikultur /E5-c. Dalam 12 bulan terakhir, berapa jumlah hewan ternak Anda yang mengalami perubahan berikut?/e. Kuda (ekor)/Menjual</t>
        </is>
      </c>
      <c r="UF1" s="1" t="inlineStr">
        <is>
          <t>E. Dampak Terhadap Agrikultur /E5-c. Dalam 12 bulan terakhir, berapa jumlah hewan ternak Anda yang mengalami perubahan berikut?/e. Kuda (ekor)/Membeli</t>
        </is>
      </c>
      <c r="UG1" s="1" t="inlineStr">
        <is>
          <t>E. Dampak Terhadap Agrikultur /E5-c. Dalam 12 bulan terakhir, berapa jumlah hewan ternak Anda yang mengalami perubahan berikut?/e. Kuda (ekor)/Lahir</t>
        </is>
      </c>
      <c r="UH1" s="1" t="inlineStr">
        <is>
          <t>E. Dampak Terhadap Agrikultur /E5-c. Dalam 12 bulan terakhir, berapa jumlah hewan ternak Anda yang mengalami perubahan berikut?/e. Kuda (ekor)/Mati</t>
        </is>
      </c>
      <c r="UI1" s="1" t="inlineStr">
        <is>
          <t>E. Dampak Terhadap Agrikultur /E5-c. Dalam 12 bulan terakhir, berapa jumlah hewan ternak Anda yang mengalami perubahan berikut?/f. Kambing (ekor)/Menjual</t>
        </is>
      </c>
      <c r="UJ1" s="1" t="inlineStr">
        <is>
          <t>E. Dampak Terhadap Agrikultur /E5-c. Dalam 12 bulan terakhir, berapa jumlah hewan ternak Anda yang mengalami perubahan berikut?/f. Kambing (ekor)/Membeli</t>
        </is>
      </c>
      <c r="UK1" s="1" t="inlineStr">
        <is>
          <t>E. Dampak Terhadap Agrikultur /E5-c. Dalam 12 bulan terakhir, berapa jumlah hewan ternak Anda yang mengalami perubahan berikut?/f. Kambing (ekor)/Lahir</t>
        </is>
      </c>
      <c r="UL1" s="1" t="inlineStr">
        <is>
          <t>E. Dampak Terhadap Agrikultur /E5-c. Dalam 12 bulan terakhir, berapa jumlah hewan ternak Anda yang mengalami perubahan berikut?/f. Kambing (ekor)/Mati</t>
        </is>
      </c>
      <c r="UM1" s="1" t="inlineStr">
        <is>
          <t>E. Dampak Terhadap Agrikultur /E5-c. Dalam 12 bulan terakhir, berapa jumlah hewan ternak Anda yang mengalami perubahan berikut?/g. Ayam (ekor)/Menjual</t>
        </is>
      </c>
      <c r="UN1" s="1" t="inlineStr">
        <is>
          <t>E. Dampak Terhadap Agrikultur /E5-c. Dalam 12 bulan terakhir, berapa jumlah hewan ternak Anda yang mengalami perubahan berikut?/g. Ayam (ekor)/Membeli</t>
        </is>
      </c>
      <c r="UO1" s="1" t="inlineStr">
        <is>
          <t>E. Dampak Terhadap Agrikultur /E5-c. Dalam 12 bulan terakhir, berapa jumlah hewan ternak Anda yang mengalami perubahan berikut?/g. Ayam (ekor)/Lahir</t>
        </is>
      </c>
      <c r="UP1" s="1" t="inlineStr">
        <is>
          <t>E. Dampak Terhadap Agrikultur /E5-c. Dalam 12 bulan terakhir, berapa jumlah hewan ternak Anda yang mengalami perubahan berikut?/g. Ayam (ekor)/Mati</t>
        </is>
      </c>
      <c r="UQ1" s="1" t="inlineStr">
        <is>
          <t>E. Dampak Terhadap Agrikultur /E5-c. Dalam 12 bulan terakhir, berapa jumlah hewan ternak Anda yang mengalami perubahan berikut?/h. Unggas lainnya (ekor)/Menjual</t>
        </is>
      </c>
      <c r="UR1" s="1" t="inlineStr">
        <is>
          <t>E. Dampak Terhadap Agrikultur /E5-c. Dalam 12 bulan terakhir, berapa jumlah hewan ternak Anda yang mengalami perubahan berikut?/h. Unggas lainnya (ekor)/Membeli</t>
        </is>
      </c>
      <c r="US1" s="1" t="inlineStr">
        <is>
          <t>E. Dampak Terhadap Agrikultur /E5-c. Dalam 12 bulan terakhir, berapa jumlah hewan ternak Anda yang mengalami perubahan berikut?/h. Unggas lainnya (ekor)/Lahir</t>
        </is>
      </c>
      <c r="UT1" s="1" t="inlineStr">
        <is>
          <t>E. Dampak Terhadap Agrikultur /E5-c. Dalam 12 bulan terakhir, berapa jumlah hewan ternak Anda yang mengalami perubahan berikut?/h. Unggas lainnya (ekor)/Mati</t>
        </is>
      </c>
      <c r="UU1" s="30" t="inlineStr">
        <is>
          <t>E. Dampak Terhadap Agrikultur /E6. Bagaimana cara Anda menggembalakan hewan ternak? (Pertanyaan  disesuaikan dengan jawaban E2)/a. Sapi pedaging</t>
        </is>
      </c>
      <c r="UV1" s="30" t="inlineStr">
        <is>
          <t>E. Dampak Terhadap Agrikultur /E6. Bagaimana cara Anda menggembalakan hewan ternak? (Pertanyaan  disesuaikan dengan jawaban E2)/b. Sapi perah</t>
        </is>
      </c>
      <c r="UW1" s="30" t="inlineStr">
        <is>
          <t>E. Dampak Terhadap Agrikultur /E6. Bagaimana cara Anda menggembalakan hewan ternak? (Pertanyaan  disesuaikan dengan jawaban E2)/c. Sapi untuk kegunaan lain</t>
        </is>
      </c>
      <c r="UX1" s="30" t="inlineStr">
        <is>
          <t>E. Dampak Terhadap Agrikultur /E6. Bagaimana cara Anda menggembalakan hewan ternak? (Pertanyaan  disesuaikan dengan jawaban E2)/d. Babi ternak</t>
        </is>
      </c>
      <c r="UY1" s="30" t="inlineStr">
        <is>
          <t>E. Dampak Terhadap Agrikultur /E6. Bagaimana cara Anda menggembalakan hewan ternak? (Pertanyaan  disesuaikan dengan jawaban E2)/e. Kuda</t>
        </is>
      </c>
      <c r="UZ1" s="30" t="inlineStr">
        <is>
          <t>E. Dampak Terhadap Agrikultur /E6. Bagaimana cara Anda menggembalakan hewan ternak? (Pertanyaan  disesuaikan dengan jawaban E2)/f. Kambing</t>
        </is>
      </c>
      <c r="VA1" s="30" t="inlineStr">
        <is>
          <t>E. Dampak Terhadap Agrikultur /E6. Bagaimana cara Anda menggembalakan hewan ternak? (Pertanyaan  disesuaikan dengan jawaban E2)/g. Ayam</t>
        </is>
      </c>
      <c r="VB1" s="30" t="inlineStr">
        <is>
          <t>E. Dampak Terhadap Agrikultur /E6. Bagaimana cara Anda menggembalakan hewan ternak? (Pertanyaan  disesuaikan dengan jawaban E2)/h. Unggas lainnya</t>
        </is>
      </c>
      <c r="VC1" s="30" t="inlineStr">
        <is>
          <t>E. Dampak Terhadap Agrikultur /E7. Bagaimana Anda mengelola kesehatan ternak Anda?  (misal: pemberian vaksin)/a. Sapi pedaging</t>
        </is>
      </c>
      <c r="VD1" s="30" t="inlineStr">
        <is>
          <t>E. Dampak Terhadap Agrikultur /E7. Bagaimana Anda mengelola kesehatan ternak Anda?  (misal: pemberian vaksin)/b. Sapi perah</t>
        </is>
      </c>
      <c r="VE1" s="30" t="inlineStr">
        <is>
          <t>E. Dampak Terhadap Agrikultur /E7. Bagaimana Anda mengelola kesehatan ternak Anda?  (misal: pemberian vaksin)/c. Sapi untuk kegunaan lain</t>
        </is>
      </c>
      <c r="VF1" s="30" t="inlineStr">
        <is>
          <t>E. Dampak Terhadap Agrikultur /E7. Bagaimana Anda mengelola kesehatan ternak Anda?  (misal: pemberian vaksin)/d. Babi ternak</t>
        </is>
      </c>
      <c r="VG1" s="30" t="inlineStr">
        <is>
          <t>E. Dampak Terhadap Agrikultur /E7. Bagaimana Anda mengelola kesehatan ternak Anda?  (misal: pemberian vaksin)/e. Kuda</t>
        </is>
      </c>
      <c r="VH1" s="30" t="inlineStr">
        <is>
          <t>E. Dampak Terhadap Agrikultur /E7. Bagaimana Anda mengelola kesehatan ternak Anda?  (misal: pemberian vaksin)/f. Kambing</t>
        </is>
      </c>
      <c r="VI1" s="30" t="inlineStr">
        <is>
          <t>E. Dampak Terhadap Agrikultur /E7. Bagaimana Anda mengelola kesehatan ternak Anda?  (misal: pemberian vaksin)/g. Ayam</t>
        </is>
      </c>
      <c r="VJ1" s="30" t="inlineStr">
        <is>
          <t>E. Dampak Terhadap Agrikultur /E7. Bagaimana Anda mengelola kesehatan ternak Anda?  (misal: pemberian vaksin)/h. Unggas lainnya</t>
        </is>
      </c>
      <c r="VK1" s="30" t="inlineStr">
        <is>
          <t>E. Dampak Terhadap Agrikultur /E8. Seberapa sering Anda merawat atau membersihkan kandang ternak?/a. Sapi pedaging</t>
        </is>
      </c>
      <c r="VL1" s="30" t="inlineStr">
        <is>
          <t>E. Dampak Terhadap Agrikultur /E8. Seberapa sering Anda merawat atau membersihkan kandang ternak?/b. Sapi perah</t>
        </is>
      </c>
      <c r="VM1" s="30" t="inlineStr">
        <is>
          <t>E. Dampak Terhadap Agrikultur /E8. Seberapa sering Anda merawat atau membersihkan kandang ternak?/c. Sapi untuk kegunaan lain</t>
        </is>
      </c>
      <c r="VN1" s="30" t="inlineStr">
        <is>
          <t>E. Dampak Terhadap Agrikultur /E8. Seberapa sering Anda merawat atau membersihkan kandang ternak?/d. Babi ternak</t>
        </is>
      </c>
      <c r="VO1" s="30" t="inlineStr">
        <is>
          <t>E. Dampak Terhadap Agrikultur /E8. Seberapa sering Anda merawat atau membersihkan kandang ternak?/e. Kuda</t>
        </is>
      </c>
      <c r="VP1" s="30" t="inlineStr">
        <is>
          <t>E. Dampak Terhadap Agrikultur /E8. Seberapa sering Anda merawat atau membersihkan kandang ternak?/f. Kambing</t>
        </is>
      </c>
      <c r="VQ1" s="30" t="inlineStr">
        <is>
          <t>E. Dampak Terhadap Agrikultur /E8. Seberapa sering Anda merawat atau membersihkan kandang ternak?/g. Ayam</t>
        </is>
      </c>
      <c r="VR1" s="30" t="inlineStr">
        <is>
          <t>E. Dampak Terhadap Agrikultur /E8. Seberapa sering Anda merawat atau membersihkan kandang ternak?/h. Unggas lainnya</t>
        </is>
      </c>
      <c r="VS1" s="30" t="inlineStr">
        <is>
          <t>E. Dampak Terhadap Agrikultur /E9. Bagaimana kotoran ternak biasa disimpan?/a. Sapi pedaging</t>
        </is>
      </c>
      <c r="VT1" s="30" t="inlineStr">
        <is>
          <t>E. Dampak Terhadap Agrikultur /E9. Bagaimana kotoran ternak biasa disimpan?/a. Sapi pedaging/1-Disebarkan ke lahan terbuka</t>
        </is>
      </c>
      <c r="VU1" s="30" t="inlineStr">
        <is>
          <t>E. Dampak Terhadap Agrikultur /E9. Bagaimana kotoran ternak biasa disimpan?/a. Sapi pedaging/2-Dibuang ke sungai</t>
        </is>
      </c>
      <c r="VV1" s="30" t="inlineStr">
        <is>
          <t>E. Dampak Terhadap Agrikultur /E9. Bagaimana kotoran ternak biasa disimpan?/a. Sapi pedaging/3-Dijual</t>
        </is>
      </c>
      <c r="VW1" s="30" t="inlineStr">
        <is>
          <t>E. Dampak Terhadap Agrikultur /E9. Bagaimana kotoran ternak biasa disimpan?/a. Sapi pedaging/4-Lainnya</t>
        </is>
      </c>
      <c r="VX1" s="30" t="inlineStr">
        <is>
          <t>E. Dampak Terhadap Agrikultur /E9. Bagaimana kotoran ternak biasa disimpan?/a. Sapi pedaging/1-Kolam tertutup (laguna anaerobik)</t>
        </is>
      </c>
      <c r="VY1" s="30" t="inlineStr">
        <is>
          <t>E. Dampak Terhadap Agrikultur /E9. Bagaimana kotoran ternak biasa disimpan?/a. Sapi pedaging/2-Disimpan basah (slurry)</t>
        </is>
      </c>
      <c r="VZ1" s="30" t="inlineStr">
        <is>
          <t>E. Dampak Terhadap Agrikultur /E9. Bagaimana kotoran ternak biasa disimpan?/a. Sapi pedaging/3-Disimpan terbuka (dry lot)</t>
        </is>
      </c>
      <c r="WA1" s="30" t="inlineStr">
        <is>
          <t>E. Dampak Terhadap Agrikultur /E9. Bagaimana kotoran ternak biasa disimpan?/a. Sapi pedaging/4-Disimpan dalam kotak bersekat</t>
        </is>
      </c>
      <c r="WB1" s="30" t="inlineStr">
        <is>
          <t>E. Dampak Terhadap Agrikultur /E9. Bagaimana kotoran ternak biasa disimpan?/a. Sapi pedaging/5-Untuk disebar di tanah (dan dibajak)</t>
        </is>
      </c>
      <c r="WC1" s="30" t="inlineStr">
        <is>
          <t>E. Dampak Terhadap Agrikultur /E9. Bagaimana kotoran ternak biasa disimpan?/a. Sapi pedaging/6-Digester biogas</t>
        </is>
      </c>
      <c r="WD1" s="30" t="inlineStr">
        <is>
          <t>E. Dampak Terhadap Agrikultur /E9. Bagaimana kotoran ternak biasa disimpan?/a. Sapi pedaging/7-Dibakar untuk bahan bakar</t>
        </is>
      </c>
      <c r="WE1" s="30" t="inlineStr">
        <is>
          <t>E. Dampak Terhadap Agrikultur /E9. Bagaimana kotoran ternak biasa disimpan?/a. Sapi pedaging/8-Dibiarkan tersebar di ladang penggembalaan</t>
        </is>
      </c>
      <c r="WF1" s="30" t="inlineStr">
        <is>
          <t>E. Dampak Terhadap Agrikultur /E9. Bagaimana kotoran ternak biasa disimpan?/b. Sapi perah</t>
        </is>
      </c>
      <c r="WG1" s="30" t="inlineStr">
        <is>
          <t>E. Dampak Terhadap Agrikultur /E9. Bagaimana kotoran ternak biasa disimpan?/b. Sapi perah/1-Disebarkan ke lahan terbuka</t>
        </is>
      </c>
      <c r="WH1" s="30" t="inlineStr">
        <is>
          <t>E. Dampak Terhadap Agrikultur /E9. Bagaimana kotoran ternak biasa disimpan?/b. Sapi perah/2-Dibuang ke sungai</t>
        </is>
      </c>
      <c r="WI1" s="30" t="inlineStr">
        <is>
          <t>E. Dampak Terhadap Agrikultur /E9. Bagaimana kotoran ternak biasa disimpan?/b. Sapi perah/3-Dijual</t>
        </is>
      </c>
      <c r="WJ1" s="30" t="inlineStr">
        <is>
          <t>E. Dampak Terhadap Agrikultur /E9. Bagaimana kotoran ternak biasa disimpan?/b. Sapi perah/4-Lainnya</t>
        </is>
      </c>
      <c r="WK1" s="30" t="inlineStr">
        <is>
          <t>E. Dampak Terhadap Agrikultur /E9. Bagaimana kotoran ternak biasa disimpan?/b. Sapi perah/1-Kolam tertutup (laguna anaerobik)</t>
        </is>
      </c>
      <c r="WL1" s="30" t="inlineStr">
        <is>
          <t>E. Dampak Terhadap Agrikultur /E9. Bagaimana kotoran ternak biasa disimpan?/b. Sapi perah/2-Disimpan basah (slurry)</t>
        </is>
      </c>
      <c r="WM1" s="30" t="inlineStr">
        <is>
          <t>E. Dampak Terhadap Agrikultur /E9. Bagaimana kotoran ternak biasa disimpan?/b. Sapi perah/3-Disimpan terbuka (dry lot)</t>
        </is>
      </c>
      <c r="WN1" s="30" t="inlineStr">
        <is>
          <t>E. Dampak Terhadap Agrikultur /E9. Bagaimana kotoran ternak biasa disimpan?/b. Sapi perah/4-Disimpan dalam kotak bersekat</t>
        </is>
      </c>
      <c r="WO1" s="30" t="inlineStr">
        <is>
          <t>E. Dampak Terhadap Agrikultur /E9. Bagaimana kotoran ternak biasa disimpan?/b. Sapi perah/5-Untuk disebar di tanah (dan dibajak)</t>
        </is>
      </c>
      <c r="WP1" s="30" t="inlineStr">
        <is>
          <t>E. Dampak Terhadap Agrikultur /E9. Bagaimana kotoran ternak biasa disimpan?/b. Sapi perah/6-Digester biogas</t>
        </is>
      </c>
      <c r="WQ1" s="30" t="inlineStr">
        <is>
          <t>E. Dampak Terhadap Agrikultur /E9. Bagaimana kotoran ternak biasa disimpan?/b. Sapi perah/7-Dibakar untuk bahan bakar</t>
        </is>
      </c>
      <c r="WR1" s="30" t="inlineStr">
        <is>
          <t>E. Dampak Terhadap Agrikultur /E9. Bagaimana kotoran ternak biasa disimpan?/b. Sapi perah/8-Dibiarkan tersebar di ladang penggembalaan</t>
        </is>
      </c>
      <c r="WS1" s="30" t="inlineStr">
        <is>
          <t>E. Dampak Terhadap Agrikultur /E9. Bagaimana kotoran ternak biasa disimpan?/c. Sapi untuk kegunan lain</t>
        </is>
      </c>
      <c r="WT1" s="30" t="inlineStr">
        <is>
          <t>E. Dampak Terhadap Agrikultur /E9. Bagaimana kotoran ternak biasa disimpan?/c. Sapi untuk kegunan lain/1-Kolam tertutup (laguna anaerobik)</t>
        </is>
      </c>
      <c r="WU1" s="30" t="inlineStr">
        <is>
          <t>E. Dampak Terhadap Agrikultur /E9. Bagaimana kotoran ternak biasa disimpan?/c. Sapi untuk kegunan lain/2-Disimpan basah (slurry)</t>
        </is>
      </c>
      <c r="WV1" s="30" t="inlineStr">
        <is>
          <t>E. Dampak Terhadap Agrikultur /E9. Bagaimana kotoran ternak biasa disimpan?/c. Sapi untuk kegunan lain/3-Disimpan terbuka (dry lot)</t>
        </is>
      </c>
      <c r="WW1" s="30" t="inlineStr">
        <is>
          <t>E. Dampak Terhadap Agrikultur /E9. Bagaimana kotoran ternak biasa disimpan?/c. Sapi untuk kegunan lain/4-Disimpan dalam kotak bersekat</t>
        </is>
      </c>
      <c r="WX1" s="30" t="inlineStr">
        <is>
          <t>E. Dampak Terhadap Agrikultur /E9. Bagaimana kotoran ternak biasa disimpan?/c. Sapi untuk kegunan lain/5-Untuk disebar di tanah (dan dibajak)</t>
        </is>
      </c>
      <c r="WY1" s="30" t="inlineStr">
        <is>
          <t>E. Dampak Terhadap Agrikultur /E9. Bagaimana kotoran ternak biasa disimpan?/c. Sapi untuk kegunan lain/6-Digester biogas</t>
        </is>
      </c>
      <c r="WZ1" s="30" t="inlineStr">
        <is>
          <t>E. Dampak Terhadap Agrikultur /E9. Bagaimana kotoran ternak biasa disimpan?/c. Sapi untuk kegunan lain/7-Dibakar untuk bahan bakar</t>
        </is>
      </c>
      <c r="XA1" s="30" t="inlineStr">
        <is>
          <t>E. Dampak Terhadap Agrikultur /E9. Bagaimana kotoran ternak biasa disimpan?/c. Sapi untuk kegunan lain/8-Dibiarkan tersebar di ladang penggembalaan</t>
        </is>
      </c>
      <c r="XB1" s="30" t="inlineStr">
        <is>
          <t>E. Dampak Terhadap Agrikultur /E9. Bagaimana kotoran ternak biasa disimpan?/d. Babi ternak</t>
        </is>
      </c>
      <c r="XC1" s="30" t="inlineStr">
        <is>
          <t>E. Dampak Terhadap Agrikultur /E9. Bagaimana kotoran ternak biasa disimpan?/d. Babi ternak/a. Penggembalaan terbuka</t>
        </is>
      </c>
      <c r="XD1" s="30" t="inlineStr">
        <is>
          <t>E. Dampak Terhadap Agrikultur /E9. Bagaimana kotoran ternak biasa disimpan?/d. Babi ternak/b. Penggembalaan semi-terbuka</t>
        </is>
      </c>
      <c r="XE1" s="30" t="inlineStr">
        <is>
          <t>E. Dampak Terhadap Agrikultur /E9. Bagaimana kotoran ternak biasa disimpan?/d. Babi ternak/c. Pemberian pakan di kandang</t>
        </is>
      </c>
      <c r="XF1" s="30" t="inlineStr">
        <is>
          <t>E. Dampak Terhadap Agrikultur /E9. Bagaimana kotoran ternak biasa disimpan?/d. Babi ternak/1-Kolam tertutup (laguna anaerobik)</t>
        </is>
      </c>
      <c r="XG1" s="30" t="inlineStr">
        <is>
          <t>E. Dampak Terhadap Agrikultur /E9. Bagaimana kotoran ternak biasa disimpan?/d. Babi ternak/2-Disimpan basah (slurry)</t>
        </is>
      </c>
      <c r="XH1" s="30" t="inlineStr">
        <is>
          <t>E. Dampak Terhadap Agrikultur /E9. Bagaimana kotoran ternak biasa disimpan?/d. Babi ternak/3-Disimpan terbuka (dry lot)</t>
        </is>
      </c>
      <c r="XI1" s="30" t="inlineStr">
        <is>
          <t>E. Dampak Terhadap Agrikultur /E9. Bagaimana kotoran ternak biasa disimpan?/d. Babi ternak/4-Disimpan dalam kotak bersekat</t>
        </is>
      </c>
      <c r="XJ1" s="30" t="inlineStr">
        <is>
          <t>E. Dampak Terhadap Agrikultur /E9. Bagaimana kotoran ternak biasa disimpan?/d. Babi ternak/5-Untuk disebar di tanah (dan dibajak)</t>
        </is>
      </c>
      <c r="XK1" s="30" t="inlineStr">
        <is>
          <t>E. Dampak Terhadap Agrikultur /E9. Bagaimana kotoran ternak biasa disimpan?/d. Babi ternak/6-Digester biogas</t>
        </is>
      </c>
      <c r="XL1" s="30" t="inlineStr">
        <is>
          <t>E. Dampak Terhadap Agrikultur /E9. Bagaimana kotoran ternak biasa disimpan?/d. Babi ternak/7-Dibakar untuk bahan bakar</t>
        </is>
      </c>
      <c r="XM1" s="30" t="inlineStr">
        <is>
          <t>E. Dampak Terhadap Agrikultur /E9. Bagaimana kotoran ternak biasa disimpan?/d. Babi ternak/8-Dibiarkan tersebar di ladang penggembalaan</t>
        </is>
      </c>
      <c r="XN1" s="30" t="inlineStr">
        <is>
          <t>E. Dampak Terhadap Agrikultur /E9. Bagaimana kotoran ternak biasa disimpan?/e. Kuda</t>
        </is>
      </c>
      <c r="XO1" s="30" t="inlineStr">
        <is>
          <t>E. Dampak Terhadap Agrikultur /E9. Bagaimana kotoran ternak biasa disimpan?/e. Kuda/1-Disebarkan ke lahan terbuka</t>
        </is>
      </c>
      <c r="XP1" s="30" t="inlineStr">
        <is>
          <t>E. Dampak Terhadap Agrikultur /E9. Bagaimana kotoran ternak biasa disimpan?/e. Kuda/2-Dibuang ke sungai</t>
        </is>
      </c>
      <c r="XQ1" s="30" t="inlineStr">
        <is>
          <t>E. Dampak Terhadap Agrikultur /E9. Bagaimana kotoran ternak biasa disimpan?/e. Kuda/3-Dijual</t>
        </is>
      </c>
      <c r="XR1" s="30" t="inlineStr">
        <is>
          <t>E. Dampak Terhadap Agrikultur /E9. Bagaimana kotoran ternak biasa disimpan?/e. Kuda/4-Lainnya</t>
        </is>
      </c>
      <c r="XS1" s="30" t="inlineStr">
        <is>
          <t>E. Dampak Terhadap Agrikultur /E9. Bagaimana kotoran ternak biasa disimpan?/e. Kuda/1-Kolam tertutup (laguna anaerobik)</t>
        </is>
      </c>
      <c r="XT1" s="30" t="inlineStr">
        <is>
          <t>E. Dampak Terhadap Agrikultur /E9. Bagaimana kotoran ternak biasa disimpan?/e. Kuda/2-Disimpan basah (slurry)</t>
        </is>
      </c>
      <c r="XU1" s="30" t="inlineStr">
        <is>
          <t>E. Dampak Terhadap Agrikultur /E9. Bagaimana kotoran ternak biasa disimpan?/e. Kuda/3-Disimpan terbuka (dry lot)</t>
        </is>
      </c>
      <c r="XV1" s="30" t="inlineStr">
        <is>
          <t>E. Dampak Terhadap Agrikultur /E9. Bagaimana kotoran ternak biasa disimpan?/e. Kuda/4-Disimpan dalam kotak bersekat</t>
        </is>
      </c>
      <c r="XW1" s="30" t="inlineStr">
        <is>
          <t>E. Dampak Terhadap Agrikultur /E9. Bagaimana kotoran ternak biasa disimpan?/e. Kuda/5-Untuk disebar di tanah (dan dibajak)</t>
        </is>
      </c>
      <c r="XX1" s="30" t="inlineStr">
        <is>
          <t>E. Dampak Terhadap Agrikultur /E9. Bagaimana kotoran ternak biasa disimpan?/e. Kuda/6-Digester biogas</t>
        </is>
      </c>
      <c r="XY1" s="30" t="inlineStr">
        <is>
          <t>E. Dampak Terhadap Agrikultur /E9. Bagaimana kotoran ternak biasa disimpan?/e. Kuda/7-Dibakar untuk bahan bakar</t>
        </is>
      </c>
      <c r="XZ1" s="30" t="inlineStr">
        <is>
          <t>E. Dampak Terhadap Agrikultur /E9. Bagaimana kotoran ternak biasa disimpan?/e. Kuda/8-Dibiarkan tersebar di ladang penggembalaan</t>
        </is>
      </c>
      <c r="YA1" s="30" t="inlineStr">
        <is>
          <t>E. Dampak Terhadap Agrikultur /E9. Bagaimana kotoran ternak biasa disimpan?/f. Kambing</t>
        </is>
      </c>
      <c r="YB1" s="30" t="inlineStr">
        <is>
          <t>E. Dampak Terhadap Agrikultur /E9. Bagaimana kotoran ternak biasa disimpan?/f. Kambing/1-Disebarkan ke lahan terbuka</t>
        </is>
      </c>
      <c r="YC1" s="30" t="inlineStr">
        <is>
          <t>E. Dampak Terhadap Agrikultur /E9. Bagaimana kotoran ternak biasa disimpan?/f. Kambing/2-Dibuang ke sungai</t>
        </is>
      </c>
      <c r="YD1" s="30" t="inlineStr">
        <is>
          <t>E. Dampak Terhadap Agrikultur /E9. Bagaimana kotoran ternak biasa disimpan?/f. Kambing/3-Dijual</t>
        </is>
      </c>
      <c r="YE1" s="30" t="inlineStr">
        <is>
          <t>E. Dampak Terhadap Agrikultur /E9. Bagaimana kotoran ternak biasa disimpan?/f. Kambing/4-Lainnya</t>
        </is>
      </c>
      <c r="YF1" s="30" t="inlineStr">
        <is>
          <t>E. Dampak Terhadap Agrikultur /E9. Bagaimana kotoran ternak biasa disimpan?/f. Kambing/1-Kolam tertutup (laguna anaerobik)</t>
        </is>
      </c>
      <c r="YG1" s="30" t="inlineStr">
        <is>
          <t>E. Dampak Terhadap Agrikultur /E9. Bagaimana kotoran ternak biasa disimpan?/f. Kambing/2-Disimpan basah (slurry)</t>
        </is>
      </c>
      <c r="YH1" s="30" t="inlineStr">
        <is>
          <t>E. Dampak Terhadap Agrikultur /E9. Bagaimana kotoran ternak biasa disimpan?/f. Kambing/3-Disimpan terbuka (dry lot)</t>
        </is>
      </c>
      <c r="YI1" s="30" t="inlineStr">
        <is>
          <t>E. Dampak Terhadap Agrikultur /E9. Bagaimana kotoran ternak biasa disimpan?/f. Kambing/4-Disimpan dalam kotak bersekat</t>
        </is>
      </c>
      <c r="YJ1" s="30" t="inlineStr">
        <is>
          <t>E. Dampak Terhadap Agrikultur /E9. Bagaimana kotoran ternak biasa disimpan?/f. Kambing/5-Untuk disebar di tanah (dan dibajak)</t>
        </is>
      </c>
      <c r="YK1" s="30" t="inlineStr">
        <is>
          <t>E. Dampak Terhadap Agrikultur /E9. Bagaimana kotoran ternak biasa disimpan?/f. Kambing/6-Digester biogas</t>
        </is>
      </c>
      <c r="YL1" s="30" t="inlineStr">
        <is>
          <t>E. Dampak Terhadap Agrikultur /E9. Bagaimana kotoran ternak biasa disimpan?/f. Kambing/7-Dibakar untuk bahan bakar</t>
        </is>
      </c>
      <c r="YM1" s="30" t="inlineStr">
        <is>
          <t>E. Dampak Terhadap Agrikultur /E9. Bagaimana kotoran ternak biasa disimpan?/f. Kambing/8-Dibiarkan tersebar di ladang penggembalaan</t>
        </is>
      </c>
      <c r="YN1" s="30" t="inlineStr">
        <is>
          <t>E. Dampak Terhadap Agrikultur /E9. Bagaimana kotoran ternak biasa disimpan?/g. Ayam</t>
        </is>
      </c>
      <c r="YO1" s="30" t="inlineStr">
        <is>
          <t>E. Dampak Terhadap Agrikultur /E9. Bagaimana kotoran ternak biasa disimpan?/g. Ayam/1-Disebarkan ke lahan terbuka</t>
        </is>
      </c>
      <c r="YP1" s="30" t="inlineStr">
        <is>
          <t>E. Dampak Terhadap Agrikultur /E9. Bagaimana kotoran ternak biasa disimpan?/g. Ayam/2-Dibuang ke sungai</t>
        </is>
      </c>
      <c r="YQ1" s="30" t="inlineStr">
        <is>
          <t>E. Dampak Terhadap Agrikultur /E9. Bagaimana kotoran ternak biasa disimpan?/g. Ayam/3-Dijual</t>
        </is>
      </c>
      <c r="YR1" s="30" t="inlineStr">
        <is>
          <t>E. Dampak Terhadap Agrikultur /E9. Bagaimana kotoran ternak biasa disimpan?/g. Ayam/4-Lainnya</t>
        </is>
      </c>
      <c r="YS1" s="30" t="inlineStr">
        <is>
          <t>E. Dampak Terhadap Agrikultur /E9. Bagaimana kotoran ternak biasa disimpan?/g. Ayam/1-Kolam tertutup (laguna anaerobik)</t>
        </is>
      </c>
      <c r="YT1" s="30" t="inlineStr">
        <is>
          <t>E. Dampak Terhadap Agrikultur /E9. Bagaimana kotoran ternak biasa disimpan?/g. Ayam/2-Disimpan basah (slurry)</t>
        </is>
      </c>
      <c r="YU1" s="30" t="inlineStr">
        <is>
          <t>E. Dampak Terhadap Agrikultur /E9. Bagaimana kotoran ternak biasa disimpan?/g. Ayam/3-Disimpan terbuka (dry lot)</t>
        </is>
      </c>
      <c r="YV1" s="30" t="inlineStr">
        <is>
          <t>E. Dampak Terhadap Agrikultur /E9. Bagaimana kotoran ternak biasa disimpan?/g. Ayam/4-Disimpan dalam kotak bersekat</t>
        </is>
      </c>
      <c r="YW1" s="30" t="inlineStr">
        <is>
          <t>E. Dampak Terhadap Agrikultur /E9. Bagaimana kotoran ternak biasa disimpan?/g. Ayam/5-Untuk disebar di tanah (dan dibajak)</t>
        </is>
      </c>
      <c r="YX1" s="30" t="inlineStr">
        <is>
          <t>E. Dampak Terhadap Agrikultur /E9. Bagaimana kotoran ternak biasa disimpan?/g. Ayam/6-Digester biogas</t>
        </is>
      </c>
      <c r="YY1" s="30" t="inlineStr">
        <is>
          <t>E. Dampak Terhadap Agrikultur /E9. Bagaimana kotoran ternak biasa disimpan?/g. Ayam/7-Dibakar untuk bahan bakar</t>
        </is>
      </c>
      <c r="YZ1" s="30" t="inlineStr">
        <is>
          <t>E. Dampak Terhadap Agrikultur /E9. Bagaimana kotoran ternak biasa disimpan?/g. Ayam/8-Dibiarkan tersebar di ladang penggembalaan</t>
        </is>
      </c>
      <c r="ZA1" s="30" t="inlineStr">
        <is>
          <t>E. Dampak Terhadap Agrikultur /E9. Bagaimana kotoran ternak biasa disimpan?/h. Unggas lainnya</t>
        </is>
      </c>
      <c r="ZB1" s="30" t="inlineStr">
        <is>
          <t>E. Dampak Terhadap Agrikultur /E9. Bagaimana kotoran ternak biasa disimpan?/h. Unggas lainnya/1-Disebarkan ke lahan terbuka</t>
        </is>
      </c>
      <c r="ZC1" s="30" t="inlineStr">
        <is>
          <t>E. Dampak Terhadap Agrikultur /E9. Bagaimana kotoran ternak biasa disimpan?/h. Unggas lainnya/2-Dibuang ke sungai</t>
        </is>
      </c>
      <c r="ZD1" s="30" t="inlineStr">
        <is>
          <t>E. Dampak Terhadap Agrikultur /E9. Bagaimana kotoran ternak biasa disimpan?/h. Unggas lainnya/3-Dijual</t>
        </is>
      </c>
      <c r="ZE1" s="30" t="inlineStr">
        <is>
          <t>E. Dampak Terhadap Agrikultur /E9. Bagaimana kotoran ternak biasa disimpan?/h. Unggas lainnya/4-Lainnya</t>
        </is>
      </c>
      <c r="ZF1" s="30" t="inlineStr">
        <is>
          <t>E. Dampak Terhadap Agrikultur /E9. Bagaimana kotoran ternak biasa disimpan?/h. Unggas lainnya/1-Kolam tertutup (laguna anaerobik)</t>
        </is>
      </c>
      <c r="ZG1" s="30" t="inlineStr">
        <is>
          <t>E. Dampak Terhadap Agrikultur /E9. Bagaimana kotoran ternak biasa disimpan?/h. Unggas lainnya/2-Disimpan basah (slurry)</t>
        </is>
      </c>
      <c r="ZH1" s="30" t="inlineStr">
        <is>
          <t>E. Dampak Terhadap Agrikultur /E9. Bagaimana kotoran ternak biasa disimpan?/h. Unggas lainnya/3-Disimpan terbuka (dry lot)</t>
        </is>
      </c>
      <c r="ZI1" s="30" t="inlineStr">
        <is>
          <t>E. Dampak Terhadap Agrikultur /E9. Bagaimana kotoran ternak biasa disimpan?/h. Unggas lainnya/4-Disimpan dalam kotak bersekat</t>
        </is>
      </c>
      <c r="ZJ1" s="30" t="inlineStr">
        <is>
          <t>E. Dampak Terhadap Agrikultur /E9. Bagaimana kotoran ternak biasa disimpan?/h. Unggas lainnya/5-Untuk disebar di tanah (dan dibajak)</t>
        </is>
      </c>
      <c r="ZK1" s="30" t="inlineStr">
        <is>
          <t>E. Dampak Terhadap Agrikultur /E9. Bagaimana kotoran ternak biasa disimpan?/h. Unggas lainnya/6-Digester biogas</t>
        </is>
      </c>
      <c r="ZL1" s="30" t="inlineStr">
        <is>
          <t>E. Dampak Terhadap Agrikultur /E9. Bagaimana kotoran ternak biasa disimpan?/h. Unggas lainnya/7-Dibakar untuk bahan bakar</t>
        </is>
      </c>
      <c r="ZM1" s="30" t="inlineStr">
        <is>
          <t>E. Dampak Terhadap Agrikultur /E9. Bagaimana kotoran ternak biasa disimpan?/h. Unggas lainnya/8-Dibiarkan tersebar di ladang penggembalaan</t>
        </is>
      </c>
      <c r="ZN1" s="30" t="inlineStr">
        <is>
          <t>E. Dampak Terhadap Agrikultur /E10. Berapa banyak kotoran ternak yang dimasukkan ke dalam biodigester?/a. Sapi pedaging</t>
        </is>
      </c>
      <c r="ZO1" s="30" t="inlineStr">
        <is>
          <t>E. Dampak Terhadap Agrikultur /E10. Berapa banyak kotoran ternak yang dimasukkan ke dalam biodigester?/b. Sapi perah</t>
        </is>
      </c>
      <c r="ZP1" s="30" t="inlineStr">
        <is>
          <t>E. Dampak Terhadap Agrikultur /E10. Berapa banyak kotoran ternak yang dimasukkan ke dalam biodigester?/c. Sapi untuk kegunaan lain</t>
        </is>
      </c>
      <c r="ZQ1" s="30" t="inlineStr">
        <is>
          <t>E. Dampak Terhadap Agrikultur /E10. Berapa banyak kotoran ternak yang dimasukkan ke dalam biodigester?/d. Babi ternak</t>
        </is>
      </c>
      <c r="ZR1" s="30" t="inlineStr">
        <is>
          <t>E. Dampak Terhadap Agrikultur /E10. Berapa banyak kotoran ternak yang dimasukkan ke dalam biodigester?/e. Kuda</t>
        </is>
      </c>
      <c r="ZS1" s="30" t="inlineStr">
        <is>
          <t>E. Dampak Terhadap Agrikultur /E10. Berapa banyak kotoran ternak yang dimasukkan ke dalam biodigester?/f. Kambing</t>
        </is>
      </c>
      <c r="ZT1" s="30" t="inlineStr">
        <is>
          <t>E. Dampak Terhadap Agrikultur /E10. Berapa banyak kotoran ternak yang dimasukkan ke dalam biodigester?/g. Ayam</t>
        </is>
      </c>
      <c r="ZU1" s="30" t="inlineStr">
        <is>
          <t>E. Dampak Terhadap Agrikultur /E10. Berapa banyak kotoran ternak yang dimasukkan ke dalam biodigester?/h. Unggas lainnya</t>
        </is>
      </c>
      <c r="ZV1" s="30" t="inlineStr">
        <is>
          <t>E. Dampak Terhadap Agrikultur /E11. Seberapa sering Anda memberi pakan ternak Anda?/a. Sapi pedaging</t>
        </is>
      </c>
      <c r="ZW1" s="30" t="inlineStr">
        <is>
          <t>E. Dampak Terhadap Agrikultur /E11. Seberapa sering Anda memberi pakan ternak Anda?/b. Sapi perah</t>
        </is>
      </c>
      <c r="ZX1" s="30" t="inlineStr">
        <is>
          <t>E. Dampak Terhadap Agrikultur /E11. Seberapa sering Anda memberi pakan ternak Anda?/c. Sapi untuk kegunaan lain (misal kerbau)</t>
        </is>
      </c>
      <c r="ZY1" s="30" t="inlineStr">
        <is>
          <t>E. Dampak Terhadap Agrikultur /E11. Seberapa sering Anda memberi pakan ternak Anda?/d. Babi ternak</t>
        </is>
      </c>
      <c r="ZZ1" s="30" t="inlineStr">
        <is>
          <t>E. Dampak Terhadap Agrikultur /E11. Seberapa sering Anda memberi pakan ternak Anda?/e. Kuda</t>
        </is>
      </c>
      <c r="AAA1" s="30" t="inlineStr">
        <is>
          <t>E. Dampak Terhadap Agrikultur /E11. Seberapa sering Anda memberi pakan ternak Anda?/f. Kambing</t>
        </is>
      </c>
      <c r="AAB1" s="30" t="inlineStr">
        <is>
          <t>E. Dampak Terhadap Agrikultur /E11. Seberapa sering Anda memberi pakan ternak Anda?/g. Ayam</t>
        </is>
      </c>
      <c r="AAC1" s="30" t="inlineStr">
        <is>
          <t>E. Dampak Terhadap Agrikultur /E11. Seberapa sering Anda memberi pakan ternak Anda?/h. Unggas lainnya</t>
        </is>
      </c>
      <c r="AAD1" s="30" t="inlineStr">
        <is>
          <t>E. Dampak Terhadap Agrikultur /E12. Apa tipe pakan utama untuk ternak?/a. Sapi pedaging</t>
        </is>
      </c>
      <c r="AAE1" s="30" t="inlineStr">
        <is>
          <t>E. Dampak Terhadap Agrikultur /E12. Apa tipe pakan utama untuk ternak?/b. Sapi perah</t>
        </is>
      </c>
      <c r="AAF1" s="30" t="inlineStr">
        <is>
          <t>E. Dampak Terhadap Agrikultur /E12. Apa tipe pakan utama untuk ternak?/c. Sapi untuk kegunaan lain</t>
        </is>
      </c>
      <c r="AAG1" s="30" t="inlineStr">
        <is>
          <t>E. Dampak Terhadap Agrikultur /E12. Apa tipe pakan utama untuk ternak?/d. Babi ternak</t>
        </is>
      </c>
      <c r="AAH1" s="30" t="inlineStr">
        <is>
          <t>E. Dampak Terhadap Agrikultur /E12. Apa tipe pakan utama untuk ternak?/e. Kuda</t>
        </is>
      </c>
      <c r="AAI1" s="30" t="inlineStr">
        <is>
          <t>E. Dampak Terhadap Agrikultur /E12. Apa tipe pakan utama untuk ternak?/f. Kambing</t>
        </is>
      </c>
      <c r="AAJ1" s="30" t="inlineStr">
        <is>
          <t>E. Dampak Terhadap Agrikultur /E12. Apa tipe pakan utama untuk ternak?/g. Ayam</t>
        </is>
      </c>
      <c r="AAK1" s="30" t="inlineStr">
        <is>
          <t>E. Dampak Terhadap Agrikultur /E12. Apa tipe pakan utama untuk ternak?/h. Unggas lainnya</t>
        </is>
      </c>
      <c r="AAL1" s="30" t="inlineStr">
        <is>
          <t>E. Dampak Terhadap Agrikultur /E13. Apakah Anda menggunakan bio-slurry?</t>
        </is>
      </c>
      <c r="AAM1" s="30" t="inlineStr">
        <is>
          <t>E. Dampak Terhadap Agrikultur /E13-a. Dalam bentuk apa bioslurry yang Anda gunakan?</t>
        </is>
      </c>
      <c r="AAN1" s="30" t="inlineStr">
        <is>
          <t>E. Dampak Terhadap Agrikultur /E13-a. Dalam bentuk apa bioslurry yang Anda gunakan?/Padat</t>
        </is>
      </c>
      <c r="AAO1" s="30" t="inlineStr">
        <is>
          <t>E. Dampak Terhadap Agrikultur /E13-a. Dalam bentuk apa bioslurry yang Anda gunakan?/Cair</t>
        </is>
      </c>
      <c r="AAP1" s="30" t="inlineStr">
        <is>
          <t>E. Dampak Terhadap Agrikultur /E14. Berapa banyak bioslurry yang Anda gunakan setiap hari yang berasal  dari sistem biogas Anda?/liter/hari (cair)</t>
        </is>
      </c>
      <c r="AAQ1" s="30" t="inlineStr">
        <is>
          <t>E. Dampak Terhadap Agrikultur /E14. Berapa banyak bioslurry yang Anda gunakan setiap hari yang berasal  dari sistem biogas Anda?/kg/hari (padat)</t>
        </is>
      </c>
      <c r="AAR1" s="30" t="inlineStr">
        <is>
          <t>E. Dampak Terhadap Agrikultur /E15. Apakah Anda pernah mendapatkan pelatihan mengenai pemanfaatan  bio-slurry oleh CPO?</t>
        </is>
      </c>
      <c r="AAS1" s="30" t="inlineStr">
        <is>
          <t>E. Dampak Terhadap Agrikultur /E16. Apakah Anda mengetahui manfaat bio-slurry?</t>
        </is>
      </c>
      <c r="AAT1" s="30" t="inlineStr">
        <is>
          <t>E. Dampak Terhadap Agrikultur /E17. Bagaimana Anda memanfaatkan bio-slurry?</t>
        </is>
      </c>
      <c r="AAU1" s="30" t="inlineStr">
        <is>
          <t>E. Dampak Terhadap Agrikultur /E17. Bagaimana Anda memanfaatkan bio-slurry?/Digunakan untuk pupuk di lahan  pertanian sendiri</t>
        </is>
      </c>
      <c r="AAV1" s="30" t="inlineStr">
        <is>
          <t>E. Dampak Terhadap Agrikultur /E17. Bagaimana Anda memanfaatkan bio-slurry?/Digunakan untuk kegiatan  peternakan sendiri</t>
        </is>
      </c>
      <c r="AAW1" s="30" t="inlineStr">
        <is>
          <t>E. Dampak Terhadap Agrikultur /E17. Bagaimana Anda memanfaatkan bio-slurry?/Dijual - baik tanpa  diolah/diolah/dibuat kascing</t>
        </is>
      </c>
      <c r="AAX1" s="30" t="inlineStr">
        <is>
          <t>E. Dampak Terhadap Agrikultur /E17. Bagaimana Anda memanfaatkan bio-slurry?/Dibuang ke lahan sekitar kandang -  yg ditanami tanaman</t>
        </is>
      </c>
      <c r="AAY1" s="30" t="inlineStr">
        <is>
          <t>E. Dampak Terhadap Agrikultur /E17. Bagaimana Anda memanfaatkan bio-slurry?/Diberikan gratis ke orang  lain</t>
        </is>
      </c>
      <c r="AAZ1" s="30" t="inlineStr">
        <is>
          <t>E. Dampak Terhadap Agrikultur /E17. Bagaimana Anda memanfaatkan bio-slurry?/Didiamkan saja/dibiarkan di  tempatnya (di bak/kolam  penampung slurry)</t>
        </is>
      </c>
      <c r="ABA1" s="30" t="inlineStr">
        <is>
          <t>E. Dampak Terhadap Agrikultur /E17. Bagaimana Anda memanfaatkan bio-slurry?/Dibuang ke selokan</t>
        </is>
      </c>
      <c r="ABB1" s="30" t="inlineStr">
        <is>
          <t>E. Dampak Terhadap Agrikultur /E18. Jika digunakan sendiri, digunakan sebagai apa bioslurry Anda?/Pertanian:</t>
        </is>
      </c>
      <c r="ABC1" s="30" t="inlineStr">
        <is>
          <t>E. Dampak Terhadap Agrikultur /E18. Jika digunakan sendiri, digunakan sebagai apa bioslurry Anda?/Pertanian:/ Pupuk cair untuk tanaman</t>
        </is>
      </c>
      <c r="ABD1" s="30" t="inlineStr">
        <is>
          <t>E. Dampak Terhadap Agrikultur /E18. Jika digunakan sendiri, digunakan sebagai apa bioslurry Anda?/Pertanian:/Pembenah tanah (soil conditioner)</t>
        </is>
      </c>
      <c r="ABE1" s="30" t="inlineStr">
        <is>
          <t>E. Dampak Terhadap Agrikultur /E18. Jika digunakan sendiri, digunakan sebagai apa bioslurry Anda?/Pertanian:/Pestisida organik</t>
        </is>
      </c>
      <c r="ABF1" s="30" t="inlineStr">
        <is>
          <t>E. Dampak Terhadap Agrikultur /E18. Jika digunakan sendiri, digunakan sebagai apa bioslurry Anda?/Pertanian:/Media untuk pembibitan tanaman</t>
        </is>
      </c>
      <c r="ABG1" s="30" t="inlineStr">
        <is>
          <t>E. Dampak Terhadap Agrikultur /E18. Jika digunakan sendiri, digunakan sebagai apa bioslurry Anda?/Pertanian:/Lainnya</t>
        </is>
      </c>
      <c r="ABH1" s="30" t="inlineStr">
        <is>
          <t>E. Dampak Terhadap Agrikultur /E18. Jika digunakan sendiri, digunakan sebagai apa bioslurry Anda?/E18a-a. Lainnya:</t>
        </is>
      </c>
      <c r="ABI1" s="30" t="inlineStr">
        <is>
          <t>E. Dampak Terhadap Agrikultur /E18. Jika digunakan sendiri, digunakan sebagai apa bioslurry Anda?/Peternakan:</t>
        </is>
      </c>
      <c r="ABJ1" s="30" t="inlineStr">
        <is>
          <t>E. Dampak Terhadap Agrikultur /E18. Jika digunakan sendiri, digunakan sebagai apa bioslurry Anda?/Peternakan:/Campuran pakan ikan</t>
        </is>
      </c>
      <c r="ABK1" s="30" t="inlineStr">
        <is>
          <t>E. Dampak Terhadap Agrikultur /E18. Jika digunakan sendiri, digunakan sebagai apa bioslurry Anda?/Peternakan:/Campuran pakan  unggas</t>
        </is>
      </c>
      <c r="ABL1" s="30" t="inlineStr">
        <is>
          <t>E. Dampak Terhadap Agrikultur /E18. Jika digunakan sendiri, digunakan sebagai apa bioslurry Anda?/Peternakan:/Media ternak cacing</t>
        </is>
      </c>
      <c r="ABM1" s="30" t="inlineStr">
        <is>
          <t>E. Dampak Terhadap Agrikultur /E18. Jika digunakan sendiri, digunakan sebagai apa bioslurry Anda?/Peternakan:/Pupuk kolam ikan</t>
        </is>
      </c>
      <c r="ABN1" s="30" t="inlineStr">
        <is>
          <t>E. Dampak Terhadap Agrikultur /E18. Jika digunakan sendiri, digunakan sebagai apa bioslurry Anda?/Peternakan:/Lainnya</t>
        </is>
      </c>
      <c r="ABO1" s="30" t="inlineStr">
        <is>
          <t>E. Dampak Terhadap Agrikultur /E18. Jika digunakan sendiri, digunakan sebagai apa bioslurry Anda?/E18b-a. Lainnya:</t>
        </is>
      </c>
      <c r="ABP1" s="30" t="inlineStr">
        <is>
          <t>E. Dampak Terhadap Agrikultur /E19. Jika Anda menjual bioslurry, dalam bentuk apa Anda menjual bio-slurry?</t>
        </is>
      </c>
      <c r="ABQ1" s="30" t="inlineStr">
        <is>
          <t>E. Dampak Terhadap Agrikultur /E20. Untuk jenis tanaman pertanian apa yang Anda gunakan bioslurry?</t>
        </is>
      </c>
      <c r="ABR1" s="30" t="inlineStr">
        <is>
          <t>E. Dampak Terhadap Agrikultur /E21. Seberapa sering Anda memberi bioslurry ke lahan pertanian Anda?</t>
        </is>
      </c>
      <c r="ABS1" s="30" t="inlineStr">
        <is>
          <t>E. Dampak Terhadap Agrikultur /E22. Berapa luas lahan Anda (m2) yang menggunakan bioslurry sebagai pupuk?</t>
        </is>
      </c>
      <c r="ABT1" s="30" t="inlineStr">
        <is>
          <t>E. Dampak Terhadap Agrikultur /E23. Berapa luas lahan Anda (m2) di sekitar kandang yang menjadi tempat pembuangan bioslurry?</t>
        </is>
      </c>
      <c r="ABU1" s="30" t="inlineStr">
        <is>
          <t>E. Dampak Terhadap Agrikultur /E24. Berapa jumlah bioslurry yang Anda gunakan untuk digunakan di lahan pertanian Anda dalam sekali pemakaian?/Liter (cair)</t>
        </is>
      </c>
      <c r="ABV1" s="30" t="inlineStr">
        <is>
          <t>E. Dampak Terhadap Agrikultur /E24. Berapa jumlah bioslurry yang Anda gunakan untuk digunakan di lahan pertanian Anda dalam sekali pemakaian?/Kilogram (padat)</t>
        </is>
      </c>
      <c r="ABW1" s="30" t="inlineStr">
        <is>
          <t>E. Dampak Terhadap Agrikultur /E25. Jenis pupuk apa yang Anda gunakan sebelum menggunakan bioslurry untuk pertanian?</t>
        </is>
      </c>
      <c r="ABX1" s="30" t="inlineStr">
        <is>
          <t>E. Dampak Terhadap Agrikultur /E25-a. Lainnya:</t>
        </is>
      </c>
      <c r="ABY1" s="30" t="inlineStr">
        <is>
          <t>E. Dampak Terhadap Agrikultur /E26. Berapa banyak pupuk kimia yang Anda gunakan sebelum menggunakan bioslurry?</t>
        </is>
      </c>
      <c r="ABZ1" s="30" t="inlineStr">
        <is>
          <t>E. Dampak Terhadap Agrikultur /E26-a. Berapa harga pupuk tersebut (saat sebelum menggunakan bioslurry) ?</t>
        </is>
      </c>
      <c r="ACA1" s="30" t="inlineStr">
        <is>
          <t>E. Dampak Terhadap Agrikultur /E27. Berapa banyak pupuk kimia yang Anda gunakan setelah menggantinya dengan bioslurry?</t>
        </is>
      </c>
      <c r="ACB1" s="30" t="inlineStr">
        <is>
          <t>E. Dampak Terhadap Agrikultur /E27-a. Berapa harga pupuk tersebut sekarang?</t>
        </is>
      </c>
      <c r="ACC1" s="30" t="inlineStr">
        <is>
          <t>E. Dampak Terhadap Agrikultur /E28. Berapa banyak hasil pertanian yang dapat Anda panen sebelum menggunakan bioslurry?</t>
        </is>
      </c>
      <c r="ACD1" s="30" t="inlineStr">
        <is>
          <t>E. Dampak Terhadap Agrikultur /E29. Berapa banyak hasil pertanian yang dapat Anda panen setelah menggunakan bioslurry?</t>
        </is>
      </c>
      <c r="ACE1" s="30" t="inlineStr">
        <is>
          <t>E. Dampak Terhadap Agrikultur /E30. Apakah bio-slurry memungkinkan Anda untuk menanam jenis tanaman baru?</t>
        </is>
      </c>
      <c r="ACF1" s="30" t="inlineStr">
        <is>
          <t>E. Dampak Terhadap Agrikultur /E31. Bagaimana kualitas tanah Anda setelah penggunaan bioslurry?</t>
        </is>
      </c>
      <c r="ACG1" s="30" t="inlineStr">
        <is>
          <t>E. Dampak Terhadap Agrikultur /E32. Bagaimana ketahanan tanaman terhadap hama atau penyakit setelah  penggunaan bioslurry?</t>
        </is>
      </c>
      <c r="ACH1" s="30" t="inlineStr">
        <is>
          <t>E. Dampak Terhadap Agrikultur /E33. Apakah penggunaan bioslurry sebagai pupuk organik meningkatkan  ketahanan tanaman terhadap kekeringan?</t>
        </is>
      </c>
      <c r="ACI1" s="30" t="inlineStr">
        <is>
          <t>E. Dampak Terhadap Agrikultur /E34. Apakah penggunaan bioslurry meningkatkan kualitas atau kuantitas  pakan ternak yang dihasilkan dari kegiatan peternakan? (misal:  peningkatan jumlah rumput)</t>
        </is>
      </c>
      <c r="ACJ1" s="30" t="inlineStr">
        <is>
          <t>E. Dampak Terhadap Agrikultur /E35. Apakah penggunaan bioslurry untuk peternakan (seperti campuran  pakan ikan atau unggas) meningkatkan produktivitas hewan ternak  (misalnya, lebih cepat tumbuh, lebih banyak produksi susu atau telur)?</t>
        </is>
      </c>
      <c r="ACK1" s="30" t="inlineStr">
        <is>
          <t>E. Dampak Terhadap Agrikultur /E36. Jika tidak memanfaatkan bioslurry, mengapa?</t>
        </is>
      </c>
      <c r="ACL1" s="30" t="inlineStr">
        <is>
          <t>E. Dampak Terhadap Agrikultur /E36. Jika tidak memanfaatkan bioslurry, mengapa? /Tidak/kurang baik untuk tanaman</t>
        </is>
      </c>
      <c r="ACM1" s="30" t="inlineStr">
        <is>
          <t>E. Dampak Terhadap Agrikultur /E36. Jika tidak memanfaatkan bioslurry, mengapa? /Tidak memiliki tempat untuk menyimpan</t>
        </is>
      </c>
      <c r="ACN1" s="30" t="inlineStr">
        <is>
          <t>E. Dampak Terhadap Agrikultur /E36. Jika tidak memanfaatkan bioslurry, mengapa? /Tidak punya waktu mengumpulkannya</t>
        </is>
      </c>
      <c r="ACO1" s="30" t="inlineStr">
        <is>
          <t>E. Dampak Terhadap Agrikultur /E36. Jika tidak memanfaatkan bioslurry, mengapa? /Ladang/sawah terlalu jauh, sulit untuk mengangkut ke sana</t>
        </is>
      </c>
      <c r="ACP1" s="30" t="inlineStr">
        <is>
          <t>E. Dampak Terhadap Agrikultur /E36. Jika tidak memanfaatkan bioslurry, mengapa? /Belum tau bahwa bioslurry bagus untuk pupuk</t>
        </is>
      </c>
      <c r="ACQ1" s="30" t="inlineStr">
        <is>
          <t>E. Dampak Terhadap Agrikultur /E36. Jika tidak memanfaatkan bioslurry, mengapa? /Lebih praktis menggunakan pupuk kimia</t>
        </is>
      </c>
      <c r="ACR1" s="30" t="inlineStr">
        <is>
          <t>E. Dampak Terhadap Agrikultur /E36. Jika tidak memanfaatkan bioslurry, mengapa? /Lainnya</t>
        </is>
      </c>
      <c r="ACS1" s="30" t="inlineStr">
        <is>
          <t>E. Dampak Terhadap Agrikultur /E36-a. Lainnya:</t>
        </is>
      </c>
      <c r="ACT1" s="30" t="inlineStr">
        <is>
          <t>E. Dampak Terhadap Agrikultur /E37. Apakah ada informasi tambahan lain terkait dengan sumber bahan baku  pembuatan biogas?</t>
        </is>
      </c>
      <c r="ACU1" s="30" t="inlineStr">
        <is>
          <t>F. Dampak Terhadap Gender /F1. Apakah penggunaan biogas memberikan manfaat khusus bagi perempuan atau anak-anak dalam keluarga?</t>
        </is>
      </c>
      <c r="ACV1" s="30" t="inlineStr">
        <is>
          <t>F. Dampak Terhadap Gender /F2. Apakah secara umum beban kerja perempuan di rumah berkurang sejak  penggunaan biogas?</t>
        </is>
      </c>
      <c r="ACW1" s="30" t="inlineStr">
        <is>
          <t>F. Dampak Terhadap Gender /F3. Jika dengan pemasangan biogas Anda dapat menghemat uang atau  menambah pendapatan, siapa yang akan mengelola keuangan di rumah  tangga?</t>
        </is>
      </c>
      <c r="ACX1" s="30" t="inlineStr">
        <is>
          <t>F. Dampak Terhadap Gender /F4. Menurut Anda, apakah secara umum sistem biogas dapat meningkatkan pemberdayaan perempuan di komunitas Anda?</t>
        </is>
      </c>
      <c r="ACY1" s="30" t="inlineStr">
        <is>
          <t>G. Kepuasan dan Persepsi Pengguna /G1. Siapa yang terdampak manfaat dari penggunaan biogas?</t>
        </is>
      </c>
      <c r="ACZ1" s="30" t="inlineStr">
        <is>
          <t>G. Kepuasan dan Persepsi Pengguna /G1. Siapa yang terdampak manfaat dari penggunaan biogas? /Anggota keluarga - Laki-laki dewasa</t>
        </is>
      </c>
      <c r="ADA1" s="30" t="inlineStr">
        <is>
          <t>G. Kepuasan dan Persepsi Pengguna /G1. Siapa yang terdampak manfaat dari penggunaan biogas? /Anggota keluarga - Perempuan dewasa</t>
        </is>
      </c>
      <c r="ADB1" s="30" t="inlineStr">
        <is>
          <t>G. Kepuasan dan Persepsi Pengguna /G1. Siapa yang terdampak manfaat dari penggunaan biogas? /Anggota keluarga - Anak-anak</t>
        </is>
      </c>
      <c r="ADC1" s="30" t="inlineStr">
        <is>
          <t>G. Kepuasan dan Persepsi Pengguna /G1. Siapa yang terdampak manfaat dari penggunaan biogas? /Tidak ada manfaat</t>
        </is>
      </c>
      <c r="ADD1" s="30" t="inlineStr">
        <is>
          <t>G. Kepuasan dan Persepsi Pengguna /G2. Seberapa puas Anda secara keseluruhan dengan biogas yang Anda gunakan?</t>
        </is>
      </c>
      <c r="ADE1" s="30" t="inlineStr">
        <is>
          <t>G. Kepuasan dan Persepsi Pengguna /G3. Bagaimana Anda menilai kualitas konstruksi dan peralatan biogas Anda (kompor, lampu, gas tap, dll.)?</t>
        </is>
      </c>
      <c r="ADF1" s="30" t="inlineStr">
        <is>
          <t>G. Kepuasan dan Persepsi Pengguna /G4. Seberapa puas Anda dengan pemasangan sistem biogas?</t>
        </is>
      </c>
      <c r="ADG1" s="30" t="inlineStr">
        <is>
          <t>G. Kepuasan dan Persepsi Pengguna /G5. Seberapa puas Anda dengan pengurangan biaya energi rumah tangga yang dihasilkan oleh sistem biogas?</t>
        </is>
      </c>
      <c r="ADH1" s="30" t="inlineStr">
        <is>
          <t>G. Kepuasan dan Persepsi Pengguna /G6. Apakah ada peralatan yang perlu diganti dalam 12 bulan terakhir?</t>
        </is>
      </c>
      <c r="ADI1" s="30" t="inlineStr">
        <is>
          <t>G. Kepuasan dan Persepsi Pengguna /G6-a. Apa saja peralatan yang diganti?</t>
        </is>
      </c>
      <c r="ADJ1" s="30" t="inlineStr">
        <is>
          <t>G. Kepuasan dan Persepsi Pengguna /G7. Seberapa puas Anda dengan layanan yang diberikan oleh Construction Partner Organization (CPO)?</t>
        </is>
      </c>
      <c r="ADK1" s="30" t="inlineStr">
        <is>
          <t>G. Kepuasan dan Persepsi Pengguna /G8. Jika Anda merasa kurang puas, mengapa?</t>
        </is>
      </c>
      <c r="ADL1" s="30" t="inlineStr">
        <is>
          <t>G. Kepuasan dan Persepsi Pengguna /G8. Jika Anda merasa kurang puas, mengapa?/ Pelayanan kurang ramah</t>
        </is>
      </c>
      <c r="ADM1" s="30" t="inlineStr">
        <is>
          <t>G. Kepuasan dan Persepsi Pengguna /G8. Jika Anda merasa kurang puas, mengapa?/ Pelatihan yang diberikan kurang menyeluruh/tidak lengkap atau tidak  ada pelatihan</t>
        </is>
      </c>
      <c r="ADN1" s="30" t="inlineStr">
        <is>
          <t>G. Kepuasan dan Persepsi Pengguna /G8. Jika Anda merasa kurang puas, mengapa?/Sulit dihubungi ketika biogas bermasalah</t>
        </is>
      </c>
      <c r="ADO1" s="30" t="inlineStr">
        <is>
          <t>G. Kepuasan dan Persepsi Pengguna /G8. Jika Anda merasa kurang puas, mengapa?/Biogas yang dibangun sulit/tidak bisa langsung dioperasikan setelah  dibangun</t>
        </is>
      </c>
      <c r="ADP1" s="30" t="inlineStr">
        <is>
          <t>G. Kepuasan dan Persepsi Pengguna /G8. Jika Anda merasa kurang puas, mengapa?/ Monitoring/pengawasan tidak rutin</t>
        </is>
      </c>
      <c r="ADQ1" s="30" t="inlineStr">
        <is>
          <t>G. Kepuasan dan Persepsi Pengguna /G8. Jika Anda merasa kurang puas, mengapa?/Penanganan kerusakannya lambat</t>
        </is>
      </c>
      <c r="ADR1" s="30" t="inlineStr">
        <is>
          <t>G. Kepuasan dan Persepsi Pengguna /G8. Jika Anda merasa kurang puas, mengapa?/Kualitas yang diberikan tidak sesuai biaya yang dikeluarkan</t>
        </is>
      </c>
      <c r="ADS1" s="30" t="inlineStr">
        <is>
          <t>G. Kepuasan dan Persepsi Pengguna /G8. Jika Anda merasa kurang puas, mengapa?/ Lainnya</t>
        </is>
      </c>
      <c r="ADT1" s="30" t="inlineStr">
        <is>
          <t>G. Kepuasan dan Persepsi Pengguna /G8-. Lainnya:</t>
        </is>
      </c>
      <c r="ADU1" s="30" t="inlineStr">
        <is>
          <t>G. Kepuasan dan Persepsi Pengguna /G9. Jika ada kerusakan, apa yang Anda lakukan?</t>
        </is>
      </c>
      <c r="ADV1" s="30" t="inlineStr">
        <is>
          <t>G. Kepuasan dan Persepsi Pengguna /G9. Jika ada kerusakan, apa yang Anda lakukan?/a. Menghubungi CPO atau pendamping</t>
        </is>
      </c>
      <c r="ADW1" s="30" t="inlineStr">
        <is>
          <t>G. Kepuasan dan Persepsi Pengguna /G9. Jika ada kerusakan, apa yang Anda lakukan?/b. Memperbaiki sendiri</t>
        </is>
      </c>
      <c r="ADX1" s="30" t="inlineStr">
        <is>
          <t>G. Kepuasan dan Persepsi Pengguna /G9. Jika ada kerusakan, apa yang Anda lakukan?/c. Dibiarkan saja</t>
        </is>
      </c>
      <c r="ADY1" s="30" t="inlineStr">
        <is>
          <t>G. Kepuasan dan Persepsi Pengguna /G9. Jika ada kerusakan, apa yang Anda lakukan?/d. Lainnya</t>
        </is>
      </c>
      <c r="ADZ1" s="30" t="inlineStr">
        <is>
          <t>G. Kepuasan dan Persepsi Pengguna /G9. Jika ada kerusakan, apa yang Anda lakukan?/Menghubungi CPO atau pendamping</t>
        </is>
      </c>
      <c r="AEA1" s="30" t="inlineStr">
        <is>
          <t>G. Kepuasan dan Persepsi Pengguna /G9. Jika ada kerusakan, apa yang Anda lakukan?/Memperbaiki sendiri</t>
        </is>
      </c>
      <c r="AEB1" s="30" t="inlineStr">
        <is>
          <t>G. Kepuasan dan Persepsi Pengguna /G9. Jika ada kerusakan, apa yang Anda lakukan?/Dibiarkan saja</t>
        </is>
      </c>
      <c r="AEC1" s="30" t="inlineStr">
        <is>
          <t>G. Kepuasan dan Persepsi Pengguna /G9. Jika ada kerusakan, apa yang Anda lakukan?/Lainnya</t>
        </is>
      </c>
      <c r="AED1" s="30" t="inlineStr">
        <is>
          <t>G. Kepuasan dan Persepsi Pengguna /G9-a. Lainnya:</t>
        </is>
      </c>
      <c r="AEE1" s="30" t="inlineStr">
        <is>
          <t>G. Kepuasan dan Persepsi Pengguna /G10. Jika menghubungi CPO, siapa yang menghubungi?</t>
        </is>
      </c>
      <c r="AEF1" s="30" t="inlineStr">
        <is>
          <t>G. Kepuasan dan Persepsi Pengguna /G10-a. Lainnya:</t>
        </is>
      </c>
      <c r="AEG1" s="30" t="inlineStr">
        <is>
          <t>G. Kepuasan dan Persepsi Pengguna /G11. Bagaimana Anda menghubungi CPO?</t>
        </is>
      </c>
      <c r="AEH1" s="30" t="inlineStr">
        <is>
          <t>G. Kepuasan dan Persepsi Pengguna /G11-a. Lainnya:</t>
        </is>
      </c>
      <c r="AEI1" s="30" t="inlineStr">
        <is>
          <t>G. Kepuasan dan Persepsi Pengguna /G12. Apakah Anda memiliki saran untuk meningkatkan layanan dan kualitas  sistem biogas?</t>
        </is>
      </c>
      <c r="AEJ1" s="30" t="inlineStr">
        <is>
          <t>G. Kepuasan dan Persepsi Pengguna /G13. Apakah Anda merasa didengar  oleh pihak penyedia layanan saat  memberikan masukan?</t>
        </is>
      </c>
      <c r="AEK1" s="30" t="inlineStr">
        <is>
          <t>G. Kepuasan dan Persepsi Pengguna /G14. Apa saja manfaat yang Anda rasakan dari memiliki instalasi biogas?</t>
        </is>
      </c>
      <c r="AEL1" s="30" t="inlineStr">
        <is>
          <t>G. Kepuasan dan Persepsi Pengguna /G14. Apa saja manfaat yang Anda rasakan dari memiliki instalasi biogas?/Pengurangan pengeluaran  rumah tangga (bahan bakar  minyak, pupuk, dll.)</t>
        </is>
      </c>
      <c r="AEM1" s="30" t="inlineStr">
        <is>
          <t>G. Kepuasan dan Persepsi Pengguna /G14. Apa saja manfaat yang Anda rasakan dari memiliki instalasi biogas?/ Lebih mudah mendapatkan  energi</t>
        </is>
      </c>
      <c r="AEN1" s="30" t="inlineStr">
        <is>
          <t>G. Kepuasan dan Persepsi Pengguna /G14. Apa saja manfaat yang Anda rasakan dari memiliki instalasi biogas?/Pasokan energi yang andal</t>
        </is>
      </c>
      <c r="AEO1" s="30" t="inlineStr">
        <is>
          <t>G. Kepuasan dan Persepsi Pengguna /G14. Apa saja manfaat yang Anda rasakan dari memiliki instalasi biogas?/ Memasak lebih cepat</t>
        </is>
      </c>
      <c r="AEP1" s="30" t="inlineStr">
        <is>
          <t>G. Kepuasan dan Persepsi Pengguna /G14. Apa saja manfaat yang Anda rasakan dari memiliki instalasi biogas?/ Lebih aman</t>
        </is>
      </c>
      <c r="AEQ1" s="30" t="inlineStr">
        <is>
          <t>G. Kepuasan dan Persepsi Pengguna /G14. Apa saja manfaat yang Anda rasakan dari memiliki instalasi biogas?/ Pengurangan waktu dan tenaga</t>
        </is>
      </c>
      <c r="AER1" s="30" t="inlineStr">
        <is>
          <t>G. Kepuasan dan Persepsi Pengguna /G14. Apa saja manfaat yang Anda rasakan dari memiliki instalasi biogas?/Peningkatan kebersihan  kandang ternak</t>
        </is>
      </c>
      <c r="AES1" s="30" t="inlineStr">
        <is>
          <t>G. Kepuasan dan Persepsi Pengguna /G14. Apa saja manfaat yang Anda rasakan dari memiliki instalasi biogas?/Pemanfaatan bio-slurry sebagai  pupuk</t>
        </is>
      </c>
      <c r="AET1" s="30" t="inlineStr">
        <is>
          <t>G. Kepuasan dan Persepsi Pengguna /G14. Apa saja manfaat yang Anda rasakan dari memiliki instalasi biogas?/Dapur lebih bersih dan bebas  asap</t>
        </is>
      </c>
      <c r="AEU1" s="30" t="inlineStr">
        <is>
          <t>G. Kepuasan dan Persepsi Pengguna /G14. Apa saja manfaat yang Anda rasakan dari memiliki instalasi biogas?/Dapat dibayar melalui skema  kredit</t>
        </is>
      </c>
      <c r="AEV1" s="30" t="inlineStr">
        <is>
          <t>G. Kepuasan dan Persepsi Pengguna /G14. Apa saja manfaat yang Anda rasakan dari memiliki instalasi biogas?/ Mendapatkan subsidi</t>
        </is>
      </c>
      <c r="AEW1" s="30" t="inlineStr">
        <is>
          <t>G. Kepuasan dan Persepsi Pengguna /G14. Apa saja manfaat yang Anda rasakan dari memiliki instalasi biogas?/Lainnya</t>
        </is>
      </c>
      <c r="AEX1" s="30" t="inlineStr">
        <is>
          <t>G. Kepuasan dan Persepsi Pengguna /G14-a. Lainnya:</t>
        </is>
      </c>
      <c r="AEY1" s="30" t="inlineStr">
        <is>
          <t>G. Kepuasan dan Persepsi Pengguna /G15. Apa alasan utama Anda memutuskan untuk memasang biogas? (Pilih satu)</t>
        </is>
      </c>
      <c r="AEZ1" s="30" t="inlineStr">
        <is>
          <t>G. Kepuasan dan Persepsi Pengguna /G15-a. Lainnya:</t>
        </is>
      </c>
      <c r="AFA1" s="30" t="inlineStr">
        <is>
          <t>G. Kepuasan dan Persepsi Pengguna /G16. Dari mana Anda mendapatkan informasi tentang biogas sebelum menjadi pengguna?</t>
        </is>
      </c>
      <c r="AFB1" s="30" t="inlineStr">
        <is>
          <t>G. Kepuasan dan Persepsi Pengguna /G16-a. Lainnya:</t>
        </is>
      </c>
      <c r="AFC1" s="30" t="inlineStr">
        <is>
          <t>Dokumentasi Survei/Unggah Foto Biodigester</t>
        </is>
      </c>
      <c r="AFD1" s="30" t="inlineStr">
        <is>
          <t>Dokumentasi Survei/Unggah Foto Biodigester_URL</t>
        </is>
      </c>
      <c r="AFE1" s="30" t="inlineStr">
        <is>
          <t>Dokumentasi Survei/Unggah Foto Proses Wawancara</t>
        </is>
      </c>
      <c r="AFF1" s="30" t="inlineStr">
        <is>
          <t>Dokumentasi Survei/Unggah Foto Proses Wawancara_URL</t>
        </is>
      </c>
      <c r="AFG1" s="30" t="inlineStr">
        <is>
          <t>Catatan Validasi Enum/Nama Enum/Username</t>
        </is>
      </c>
      <c r="AFH1" s="30" t="inlineStr">
        <is>
          <t>Catatan Validasi Enum/Catatan Validsi Enumerator (Field Notes)</t>
        </is>
      </c>
      <c r="AFI1" s="30" t="inlineStr">
        <is>
          <t>Catatan Validasi Enum/Jelaskan jika ada jawaban tidak lengkap, meragukan, atau butuh keterangan tambahan</t>
        </is>
      </c>
    </row>
    <row r="2">
      <c r="A2" s="6" t="n">
        <v>46044</v>
      </c>
      <c r="B2" s="6" t="n">
        <v>46072</v>
      </c>
      <c r="C2" s="48" t="inlineStr">
        <is>
          <t>ir i made suyasa.</t>
        </is>
      </c>
      <c r="D2" s="48" t="inlineStr">
        <is>
          <t>i wayan sukarma</t>
        </is>
      </c>
      <c r="E2" s="8" t="n">
        <v>85738923979</v>
      </c>
      <c r="F2" s="48" t="inlineStr">
        <is>
          <t>-8.36353 115.3536376 884.4 4.975</t>
        </is>
      </c>
      <c r="G2" s="8" t="n">
        <v>-8.363530000000001</v>
      </c>
      <c r="H2" s="8" t="n">
        <v>115.3536376</v>
      </c>
      <c r="I2" s="8" t="n">
        <v>884.4</v>
      </c>
      <c r="J2" s="8" t="n">
        <v>4.975</v>
      </c>
      <c r="K2" s="48" t="n"/>
      <c r="L2" s="48" t="inlineStr">
        <is>
          <t>-8.3634109 115.3537537 772.0 4.366</t>
        </is>
      </c>
      <c r="M2" s="8" t="n">
        <v>-8.3634109</v>
      </c>
      <c r="N2" s="8" t="n">
        <v>115.3537537</v>
      </c>
      <c r="O2" s="8" t="n">
        <v>772</v>
      </c>
      <c r="P2" s="8" t="n">
        <v>4.366</v>
      </c>
      <c r="Q2" s="48" t="n"/>
      <c r="R2" s="48" t="inlineStr">
        <is>
          <t>Bali</t>
        </is>
      </c>
      <c r="S2" s="8" t="n">
        <v>0</v>
      </c>
      <c r="T2" s="8" t="n">
        <v>0</v>
      </c>
      <c r="U2" s="8" t="n">
        <v>0</v>
      </c>
      <c r="V2" s="8" t="n">
        <v>0</v>
      </c>
      <c r="W2" s="8" t="n">
        <v>0</v>
      </c>
      <c r="X2" s="8" t="n">
        <v>0</v>
      </c>
      <c r="Y2" s="8" t="n">
        <v>1</v>
      </c>
      <c r="Z2" s="8" t="n">
        <v>0</v>
      </c>
      <c r="AA2" s="8" t="n">
        <v>0</v>
      </c>
      <c r="AB2" s="8" t="n">
        <v>0</v>
      </c>
      <c r="AC2" s="48" t="inlineStr">
        <is>
          <t>BANGLI</t>
        </is>
      </c>
      <c r="AD2" s="48" t="inlineStr">
        <is>
          <t>SUSUT.</t>
        </is>
      </c>
      <c r="AE2" s="48" t="inlineStr">
        <is>
          <t>TIGA</t>
        </is>
      </c>
      <c r="AF2" s="48" t="inlineStr">
        <is>
          <t>WANA</t>
        </is>
      </c>
      <c r="AG2" s="48" t="inlineStr">
        <is>
          <t>CWP0003</t>
        </is>
      </c>
      <c r="AH2" s="8" t="n">
        <v>7</v>
      </c>
      <c r="AI2" s="48" t="inlineStr">
        <is>
          <t>VPA2</t>
        </is>
      </c>
      <c r="AJ2" s="48" t="inlineStr">
        <is>
          <t>Aktif</t>
        </is>
      </c>
      <c r="AK2" s="8" t="n">
        <v>49</v>
      </c>
      <c r="AL2" s="48" t="inlineStr">
        <is>
          <t>Laki-laki</t>
        </is>
      </c>
      <c r="AM2" s="48" t="inlineStr">
        <is>
          <t>Belum menikah</t>
        </is>
      </c>
      <c r="AN2" s="48" t="inlineStr">
        <is>
          <t>SD/Sederajat</t>
        </is>
      </c>
      <c r="AO2" s="48" t="inlineStr">
        <is>
          <t>Petani Peternak</t>
        </is>
      </c>
      <c r="AP2" s="8" t="n">
        <v>1</v>
      </c>
      <c r="AQ2" s="8" t="n">
        <v>1</v>
      </c>
      <c r="AR2" s="8" t="n">
        <v>0</v>
      </c>
      <c r="AS2" s="8" t="n">
        <v>0</v>
      </c>
      <c r="AT2" s="8" t="n">
        <v>0</v>
      </c>
      <c r="AU2" s="8" t="n">
        <v>0</v>
      </c>
      <c r="AV2" s="8" t="n">
        <v>0</v>
      </c>
      <c r="AW2" s="8" t="n">
        <v>0</v>
      </c>
      <c r="AX2" s="48" t="n"/>
      <c r="AY2" s="48" t="inlineStr">
        <is>
          <t>Pekerja lepas</t>
        </is>
      </c>
      <c r="AZ2" s="8" t="n">
        <v>0</v>
      </c>
      <c r="BA2" s="8" t="n">
        <v>0</v>
      </c>
      <c r="BB2" s="8" t="n">
        <v>1</v>
      </c>
      <c r="BC2" s="8" t="n">
        <v>0</v>
      </c>
      <c r="BD2" s="8" t="n">
        <v>0</v>
      </c>
      <c r="BE2" s="8" t="n">
        <v>0</v>
      </c>
      <c r="BF2" s="8" t="n">
        <v>0</v>
      </c>
      <c r="BG2" s="8" t="n">
        <v>0</v>
      </c>
      <c r="BH2" s="48" t="n"/>
      <c r="BI2" s="48" t="inlineStr">
        <is>
          <t>Rp1.500.000 - Rp2.500.000</t>
        </is>
      </c>
      <c r="BJ2" s="8" t="n">
        <v>1</v>
      </c>
      <c r="BK2" s="8" t="n">
        <v>0</v>
      </c>
      <c r="BL2" s="8" t="n">
        <v>0</v>
      </c>
      <c r="BM2" s="8" t="n">
        <v>0</v>
      </c>
      <c r="BN2" s="48" t="inlineStr">
        <is>
          <t>Milik sendiri</t>
        </is>
      </c>
      <c r="BO2" s="48" t="inlineStr">
        <is>
          <t>Semi-permanen (semen dan kayu)</t>
        </is>
      </c>
      <c r="BP2" s="8" t="n">
        <v>0</v>
      </c>
      <c r="BQ2" s="8" t="n">
        <v>1</v>
      </c>
      <c r="BR2" s="8" t="n">
        <v>0</v>
      </c>
      <c r="BS2" s="8" t="n">
        <v>0</v>
      </c>
      <c r="BT2" s="8" t="n">
        <v>0</v>
      </c>
      <c r="BU2" s="48" t="n"/>
      <c r="BV2" s="48" t="inlineStr">
        <is>
          <t>Semen</t>
        </is>
      </c>
      <c r="BW2" s="8" t="n">
        <v>0</v>
      </c>
      <c r="BX2" s="8" t="n">
        <v>1</v>
      </c>
      <c r="BY2" s="8" t="n">
        <v>0</v>
      </c>
      <c r="BZ2" s="8" t="n">
        <v>0</v>
      </c>
      <c r="CA2" s="8" t="n">
        <v>0</v>
      </c>
      <c r="CB2" s="48" t="n"/>
      <c r="CC2" s="48" t="inlineStr">
        <is>
          <t>Genting</t>
        </is>
      </c>
      <c r="CD2" s="8" t="n">
        <v>0</v>
      </c>
      <c r="CE2" s="8" t="n">
        <v>0</v>
      </c>
      <c r="CF2" s="8" t="n">
        <v>0</v>
      </c>
      <c r="CG2" s="8" t="n">
        <v>0</v>
      </c>
      <c r="CH2" s="8" t="n">
        <v>0</v>
      </c>
      <c r="CI2" s="8" t="n">
        <v>1</v>
      </c>
      <c r="CJ2" s="8" t="n">
        <v>0</v>
      </c>
      <c r="CK2" s="48" t="n"/>
      <c r="CL2" s="48" t="inlineStr">
        <is>
          <t>Ya</t>
        </is>
      </c>
      <c r="CM2" s="8" t="n">
        <v>2019</v>
      </c>
      <c r="CN2" s="48" t="inlineStr">
        <is>
          <t>Fixed-Dome (Kubah Tetap)</t>
        </is>
      </c>
      <c r="CO2" s="48" t="inlineStr">
        <is>
          <t>4 m³ (2-3 ekor sapi, ±3 jam memasak/hari, ±30 kg slurry/hari)</t>
        </is>
      </c>
      <c r="CP2" s="48" t="inlineStr">
        <is>
          <t>Anggota keluarga - laki-laki</t>
        </is>
      </c>
      <c r="CQ2" s="48" t="n"/>
      <c r="CR2" s="48" t="n"/>
      <c r="CS2" s="48" t="n"/>
      <c r="CT2" s="48" t="n"/>
      <c r="CU2" s="8" t="n">
        <v>1</v>
      </c>
      <c r="CV2" s="8" t="n">
        <v>0</v>
      </c>
      <c r="CW2" s="8" t="n">
        <v>0</v>
      </c>
      <c r="CX2" s="8" t="n">
        <v>0</v>
      </c>
      <c r="CY2" s="48" t="inlineStr">
        <is>
          <t>Anggota keluarga - laki-laki</t>
        </is>
      </c>
      <c r="CZ2" s="8" t="n">
        <v>1</v>
      </c>
      <c r="DA2" s="8" t="n">
        <v>0</v>
      </c>
      <c r="DB2" s="8" t="n">
        <v>0</v>
      </c>
      <c r="DC2" s="48" t="n"/>
      <c r="DD2" s="48" t="inlineStr">
        <is>
          <t>Anggota keluarga - laki-laki CPO atau pendamping</t>
        </is>
      </c>
      <c r="DE2" s="8" t="n">
        <v>1</v>
      </c>
      <c r="DF2" s="8" t="n">
        <v>0</v>
      </c>
      <c r="DG2" s="8" t="n">
        <v>1</v>
      </c>
      <c r="DH2" s="8" t="n">
        <v>0</v>
      </c>
      <c r="DI2" s="48" t="n"/>
      <c r="DJ2" s="48" t="inlineStr">
        <is>
          <t>CPO atau pendamping</t>
        </is>
      </c>
      <c r="DK2" s="8" t="n">
        <v>0</v>
      </c>
      <c r="DL2" s="8" t="n">
        <v>0</v>
      </c>
      <c r="DM2" s="8" t="n">
        <v>1</v>
      </c>
      <c r="DN2" s="8" t="n">
        <v>0</v>
      </c>
      <c r="DO2" s="48" t="n"/>
      <c r="DP2" s="48" t="inlineStr">
        <is>
          <t>Ya</t>
        </is>
      </c>
      <c r="DQ2" s="48" t="n"/>
      <c r="DR2" s="48" t="n"/>
      <c r="DS2" s="48" t="n"/>
      <c r="DT2" s="48" t="n"/>
      <c r="DU2" s="48" t="n"/>
      <c r="DV2" s="48" t="n"/>
      <c r="DW2" s="48" t="n"/>
      <c r="DX2" s="48" t="n"/>
      <c r="DY2" s="48" t="n"/>
      <c r="DZ2" s="48" t="n"/>
      <c r="EA2" s="48" t="n"/>
      <c r="EB2" s="48" t="n"/>
      <c r="EC2" s="48" t="n"/>
      <c r="ED2" s="48" t="n"/>
      <c r="EE2" s="48" t="n"/>
      <c r="EF2" s="48" t="n"/>
      <c r="EG2" s="48" t="n"/>
      <c r="EH2" s="48" t="n"/>
      <c r="EI2" s="48" t="inlineStr">
        <is>
          <t>Tidak ada masalah</t>
        </is>
      </c>
      <c r="EJ2" s="8" t="n">
        <v>0</v>
      </c>
      <c r="EK2" s="8" t="n">
        <v>0</v>
      </c>
      <c r="EL2" s="8" t="n">
        <v>0</v>
      </c>
      <c r="EM2" s="8" t="n">
        <v>1</v>
      </c>
      <c r="EN2" s="8" t="n">
        <v>0</v>
      </c>
      <c r="EO2" s="48" t="n"/>
      <c r="EP2" s="48" t="inlineStr">
        <is>
          <t>Ya, cukup jelas dan mudah diikuti</t>
        </is>
      </c>
      <c r="EQ2" s="48" t="inlineStr">
        <is>
          <t>Pelatihan</t>
        </is>
      </c>
      <c r="ER2" s="48" t="inlineStr">
        <is>
          <t>CPO atau pendamping</t>
        </is>
      </c>
      <c r="ES2" s="8" t="n">
        <v>1</v>
      </c>
      <c r="ET2" s="8" t="n">
        <v>0</v>
      </c>
      <c r="EU2" s="8" t="n">
        <v>0</v>
      </c>
      <c r="EV2" s="8" t="n">
        <v>0</v>
      </c>
      <c r="EW2" s="48" t="n"/>
      <c r="EX2" s="48" t="inlineStr">
        <is>
          <t>Anggota keluarga - Laki-laki</t>
        </is>
      </c>
      <c r="EY2" s="8" t="n">
        <v>1</v>
      </c>
      <c r="EZ2" s="8" t="n">
        <v>0</v>
      </c>
      <c r="FA2" s="8" t="n">
        <v>0</v>
      </c>
      <c r="FB2" s="48" t="n"/>
      <c r="FC2" s="48" t="inlineStr">
        <is>
          <t>Setiap bulan</t>
        </is>
      </c>
      <c r="FD2" s="48" t="n"/>
      <c r="FE2" s="48" t="inlineStr">
        <is>
          <t>Mengetahui</t>
        </is>
      </c>
      <c r="FF2" s="48" t="inlineStr">
        <is>
          <t>Selalu (setiap hari)</t>
        </is>
      </c>
      <c r="FG2" s="48" t="inlineStr">
        <is>
          <t>Mengetahui</t>
        </is>
      </c>
      <c r="FH2" s="48" t="inlineStr">
        <is>
          <t>Sering (setiap minggu)</t>
        </is>
      </c>
      <c r="FI2" s="48" t="inlineStr">
        <is>
          <t>Mengetahui</t>
        </is>
      </c>
      <c r="FJ2" s="48" t="inlineStr">
        <is>
          <t>Selalu (setiap hari)</t>
        </is>
      </c>
      <c r="FK2" s="48" t="inlineStr">
        <is>
          <t>Mengetahui</t>
        </is>
      </c>
      <c r="FL2" s="48" t="inlineStr">
        <is>
          <t>Jarang (setiap bulan atau lebih)</t>
        </is>
      </c>
      <c r="FM2" s="48" t="inlineStr">
        <is>
          <t>Mengetahui</t>
        </is>
      </c>
      <c r="FN2" s="48" t="inlineStr">
        <is>
          <t>Jarang (setiap bulan atau lebih)</t>
        </is>
      </c>
      <c r="FO2" s="48" t="inlineStr">
        <is>
          <t>Mengetahui</t>
        </is>
      </c>
      <c r="FP2" s="48" t="inlineStr">
        <is>
          <t>Jarang (setiap bulan atau lebih)</t>
        </is>
      </c>
      <c r="FQ2" s="48" t="inlineStr">
        <is>
          <t>Mengetahui</t>
        </is>
      </c>
      <c r="FR2" s="48" t="inlineStr">
        <is>
          <t>Ya</t>
        </is>
      </c>
      <c r="FS2" s="48" t="inlineStr">
        <is>
          <t>Mengetahui</t>
        </is>
      </c>
      <c r="FT2" s="48" t="inlineStr">
        <is>
          <t>Ya</t>
        </is>
      </c>
      <c r="FU2" s="48" t="inlineStr">
        <is>
          <t>Laki-laki dewasa</t>
        </is>
      </c>
      <c r="FV2" s="8" t="n">
        <v>1</v>
      </c>
      <c r="FW2" s="8" t="n">
        <v>0</v>
      </c>
      <c r="FX2" s="8" t="n">
        <v>0</v>
      </c>
      <c r="FY2" s="8" t="n">
        <v>0</v>
      </c>
      <c r="FZ2" s="48" t="inlineStr">
        <is>
          <t>Memahami</t>
        </is>
      </c>
      <c r="GA2" s="48" t="inlineStr">
        <is>
          <t>CPO Pelatihan</t>
        </is>
      </c>
      <c r="GB2" s="8" t="n">
        <v>1</v>
      </c>
      <c r="GC2" s="8" t="n">
        <v>1</v>
      </c>
      <c r="GD2" s="8" t="n">
        <v>0</v>
      </c>
      <c r="GE2" s="8" t="n">
        <v>0</v>
      </c>
      <c r="GF2" s="48" t="n"/>
      <c r="GG2" s="48" t="inlineStr">
        <is>
          <t>Sering</t>
        </is>
      </c>
      <c r="GH2" s="48" t="inlineStr">
        <is>
          <t>Ya</t>
        </is>
      </c>
      <c r="GI2" s="48" t="inlineStr">
        <is>
          <t>Teman/keluarga</t>
        </is>
      </c>
      <c r="GJ2" s="8" t="n">
        <v>0</v>
      </c>
      <c r="GK2" s="8" t="n">
        <v>1</v>
      </c>
      <c r="GL2" s="8" t="n">
        <v>0</v>
      </c>
      <c r="GM2" s="8" t="n">
        <v>0</v>
      </c>
      <c r="GN2" s="48" t="n"/>
      <c r="GO2" s="8" t="n">
        <v>10</v>
      </c>
      <c r="GP2" s="48" t="inlineStr">
        <is>
          <t>Sebagian</t>
        </is>
      </c>
      <c r="GQ2" s="48" t="inlineStr">
        <is>
          <t>Kayu bakar</t>
        </is>
      </c>
      <c r="GR2" s="8" t="n">
        <v>0</v>
      </c>
      <c r="GS2" s="8" t="n">
        <v>1</v>
      </c>
      <c r="GT2" s="8" t="n">
        <v>0</v>
      </c>
      <c r="GU2" s="8" t="n">
        <v>0</v>
      </c>
      <c r="GV2" s="8" t="n">
        <v>0</v>
      </c>
      <c r="GW2" s="8" t="n">
        <v>0</v>
      </c>
      <c r="GX2" s="8" t="n">
        <v>0</v>
      </c>
      <c r="GY2" s="48" t="n"/>
      <c r="GZ2" s="48" t="inlineStr">
        <is>
          <t>Ya</t>
        </is>
      </c>
      <c r="HA2" s="8" t="n">
        <v>300</v>
      </c>
      <c r="HB2" s="8" t="n">
        <v>150000</v>
      </c>
      <c r="HC2" s="8" t="n">
        <v>150</v>
      </c>
      <c r="HD2" s="8" t="n">
        <v>75000</v>
      </c>
      <c r="HE2" s="48" t="n"/>
      <c r="HF2" s="48" t="n"/>
      <c r="HG2" s="48" t="n"/>
      <c r="HH2" s="48" t="n"/>
      <c r="HI2" s="48" t="n"/>
      <c r="HJ2" s="48" t="n"/>
      <c r="HK2" s="48" t="n"/>
      <c r="HL2" s="48" t="n"/>
      <c r="HM2" s="48" t="n"/>
      <c r="HN2" s="48" t="n"/>
      <c r="HO2" s="48" t="n"/>
      <c r="HP2" s="48" t="n"/>
      <c r="HQ2" s="48" t="n"/>
      <c r="HR2" s="48" t="n"/>
      <c r="HS2" s="48" t="n"/>
      <c r="HT2" s="48" t="n"/>
      <c r="HU2" s="48" t="n"/>
      <c r="HV2" s="48" t="n"/>
      <c r="HW2" s="48" t="n"/>
      <c r="HX2" s="48" t="n"/>
      <c r="HY2" s="8" t="n">
        <v>150</v>
      </c>
      <c r="HZ2" s="8" t="n">
        <v>75000</v>
      </c>
      <c r="IA2" s="48" t="n"/>
      <c r="IB2" s="48" t="n"/>
      <c r="IC2" s="48" t="n"/>
      <c r="ID2" s="48" t="n"/>
      <c r="IE2" s="48" t="n"/>
      <c r="IF2" s="48" t="n"/>
      <c r="IG2" s="48" t="n"/>
      <c r="IH2" s="48" t="n"/>
      <c r="II2" s="48" t="n"/>
      <c r="IJ2" s="48" t="n"/>
      <c r="IK2" s="48" t="inlineStr">
        <is>
          <t>&lt;15 kg</t>
        </is>
      </c>
      <c r="IL2" s="48" t="inlineStr">
        <is>
          <t>&lt;1 jam</t>
        </is>
      </c>
      <c r="IM2" s="48" t="inlineStr">
        <is>
          <t>Ya</t>
        </is>
      </c>
      <c r="IN2" s="48" t="inlineStr">
        <is>
          <t>Tidak</t>
        </is>
      </c>
      <c r="IO2" s="48" t="inlineStr">
        <is>
          <t>Lebih bersih</t>
        </is>
      </c>
      <c r="IP2" s="48" t="inlineStr">
        <is>
          <t>Lebih jarang (lebih sering tidak terpapar asap)</t>
        </is>
      </c>
      <c r="IQ2" s="48" t="inlineStr">
        <is>
          <t>Lebih jarang (lebih sering tidak terkena)</t>
        </is>
      </c>
      <c r="IR2" s="48" t="inlineStr">
        <is>
          <t>Laki-laki dewasa</t>
        </is>
      </c>
      <c r="IS2" s="8" t="n">
        <v>1</v>
      </c>
      <c r="IT2" s="8" t="n">
        <v>0</v>
      </c>
      <c r="IU2" s="8" t="n">
        <v>0</v>
      </c>
      <c r="IV2" s="48" t="inlineStr">
        <is>
          <t>Laki-laki dewasa</t>
        </is>
      </c>
      <c r="IW2" s="8" t="n">
        <v>1</v>
      </c>
      <c r="IX2" s="8" t="n">
        <v>0</v>
      </c>
      <c r="IY2" s="8" t="n">
        <v>0</v>
      </c>
      <c r="IZ2" s="48" t="inlineStr">
        <is>
          <t>Tidak pernah</t>
        </is>
      </c>
      <c r="JA2" s="48" t="n"/>
      <c r="JB2" s="48" t="n"/>
      <c r="JC2" s="48" t="n"/>
      <c r="JD2" s="48" t="n"/>
      <c r="JE2" s="48" t="n"/>
      <c r="JF2" s="48" t="n"/>
      <c r="JG2" s="48" t="n"/>
      <c r="JH2" s="48" t="n"/>
      <c r="JI2" s="48" t="inlineStr">
        <is>
          <t>Tidak pernah</t>
        </is>
      </c>
      <c r="JJ2" s="48" t="n"/>
      <c r="JK2" s="48" t="n"/>
      <c r="JL2" s="48" t="n"/>
      <c r="JM2" s="48" t="n"/>
      <c r="JN2" s="48" t="n"/>
      <c r="JO2" s="48" t="n"/>
      <c r="JP2" s="48" t="n"/>
      <c r="JQ2" s="48" t="n"/>
      <c r="JR2" s="48" t="inlineStr">
        <is>
          <t>Lebih jarang (lebih sering tidak terkena)</t>
        </is>
      </c>
      <c r="JS2" s="48" t="inlineStr">
        <is>
          <t>Laki-laki dewasa</t>
        </is>
      </c>
      <c r="JT2" s="8" t="n">
        <v>1</v>
      </c>
      <c r="JU2" s="8" t="n">
        <v>0</v>
      </c>
      <c r="JV2" s="8" t="n">
        <v>0</v>
      </c>
      <c r="JW2" s="48" t="inlineStr">
        <is>
          <t>Laki-laki dewasa</t>
        </is>
      </c>
      <c r="JX2" s="8" t="n">
        <v>1</v>
      </c>
      <c r="JY2" s="8" t="n">
        <v>0</v>
      </c>
      <c r="JZ2" s="8" t="n">
        <v>0</v>
      </c>
      <c r="KA2" s="48" t="inlineStr">
        <is>
          <t>Tidak pernah</t>
        </is>
      </c>
      <c r="KB2" s="48" t="n"/>
      <c r="KC2" s="48" t="n"/>
      <c r="KD2" s="48" t="n"/>
      <c r="KE2" s="48" t="n"/>
      <c r="KF2" s="48" t="n"/>
      <c r="KG2" s="48" t="n"/>
      <c r="KH2" s="48" t="n"/>
      <c r="KI2" s="48" t="n"/>
      <c r="KJ2" s="48" t="inlineStr">
        <is>
          <t>Tidak pernah</t>
        </is>
      </c>
      <c r="KK2" s="48" t="n"/>
      <c r="KL2" s="48" t="n"/>
      <c r="KM2" s="48" t="n"/>
      <c r="KN2" s="48" t="n"/>
      <c r="KO2" s="48" t="n"/>
      <c r="KP2" s="48" t="n"/>
      <c r="KQ2" s="48" t="n"/>
      <c r="KR2" s="48" t="n"/>
      <c r="KS2" s="48" t="inlineStr">
        <is>
          <t>Cukup membaik</t>
        </is>
      </c>
      <c r="KT2" s="48" t="inlineStr">
        <is>
          <t>Lebih dari 4 kali</t>
        </is>
      </c>
      <c r="KU2" s="48" t="inlineStr">
        <is>
          <t>2-4 kali</t>
        </is>
      </c>
      <c r="KV2" s="48" t="inlineStr">
        <is>
          <t>Laki-laki dewasa</t>
        </is>
      </c>
      <c r="KW2" s="8" t="n">
        <v>1</v>
      </c>
      <c r="KX2" s="8" t="n">
        <v>0</v>
      </c>
      <c r="KY2" s="8" t="n">
        <v>0</v>
      </c>
      <c r="KZ2" s="8" t="n">
        <v>0</v>
      </c>
      <c r="LA2" s="48" t="inlineStr">
        <is>
          <t>Cukup membaik</t>
        </is>
      </c>
      <c r="LB2" s="48" t="inlineStr">
        <is>
          <t>Jauh lebih baik</t>
        </is>
      </c>
      <c r="LC2" s="8" t="n">
        <v>3</v>
      </c>
      <c r="LD2" s="8" t="n">
        <v>2</v>
      </c>
      <c r="LE2" s="8" t="n">
        <v>0</v>
      </c>
      <c r="LF2" s="8" t="n">
        <v>4</v>
      </c>
      <c r="LG2" s="48" t="inlineStr">
        <is>
          <t>Ya</t>
        </is>
      </c>
      <c r="LH2" s="8" t="n">
        <v>75000</v>
      </c>
      <c r="LI2" s="48" t="n"/>
      <c r="LJ2" s="48" t="inlineStr">
        <is>
          <t>Kebutuhan rumah tangga</t>
        </is>
      </c>
      <c r="LK2" s="8" t="n">
        <v>0</v>
      </c>
      <c r="LL2" s="8" t="n">
        <v>0</v>
      </c>
      <c r="LM2" s="8" t="n">
        <v>0</v>
      </c>
      <c r="LN2" s="8" t="n">
        <v>0</v>
      </c>
      <c r="LO2" s="8" t="n">
        <v>1</v>
      </c>
      <c r="LP2" s="8" t="n">
        <v>0</v>
      </c>
      <c r="LQ2" s="8" t="n">
        <v>0</v>
      </c>
      <c r="LR2" s="48" t="n"/>
      <c r="LS2" s="8" t="n">
        <v>30</v>
      </c>
      <c r="LT2" s="8" t="n">
        <v>0</v>
      </c>
      <c r="LU2" s="8" t="n">
        <v>0</v>
      </c>
      <c r="LV2" s="8" t="n">
        <v>10</v>
      </c>
      <c r="LW2" s="8" t="n">
        <v>0</v>
      </c>
      <c r="LX2" s="8" t="n">
        <v>0</v>
      </c>
      <c r="LY2" s="8" t="n">
        <v>5</v>
      </c>
      <c r="LZ2" s="8" t="n">
        <v>0</v>
      </c>
      <c r="MA2" s="8" t="n">
        <v>0</v>
      </c>
      <c r="MB2" s="48" t="inlineStr">
        <is>
          <t>Ya</t>
        </is>
      </c>
      <c r="MC2" s="8" t="n">
        <v>120</v>
      </c>
      <c r="MD2" s="8" t="n">
        <v>60</v>
      </c>
      <c r="ME2" s="8" t="n">
        <v>0</v>
      </c>
      <c r="MF2" s="8" t="n">
        <v>0</v>
      </c>
      <c r="MG2" s="8" t="n">
        <v>0</v>
      </c>
      <c r="MH2" s="8" t="n">
        <v>0</v>
      </c>
      <c r="MI2" s="48" t="inlineStr">
        <is>
          <t>Aktivitas sosial diluar rumah (misalnya, berkumpul dengan tetangga, mengikuti kegiatan PKK, dsb) Bekerja</t>
        </is>
      </c>
      <c r="MJ2" s="8" t="n">
        <v>0</v>
      </c>
      <c r="MK2" s="8" t="n">
        <v>1</v>
      </c>
      <c r="ML2" s="8" t="n">
        <v>0</v>
      </c>
      <c r="MM2" s="8" t="n">
        <v>0</v>
      </c>
      <c r="MN2" s="8" t="n">
        <v>1</v>
      </c>
      <c r="MO2" s="8" t="n">
        <v>0</v>
      </c>
      <c r="MP2" s="48" t="n"/>
      <c r="MQ2" s="48" t="inlineStr">
        <is>
          <t>Bantu orang, cari tambahan pengasilan</t>
        </is>
      </c>
      <c r="MR2" s="48" t="n"/>
      <c r="MS2" s="48" t="inlineStr">
        <is>
          <t>Gotong royong, Upacara adat</t>
        </is>
      </c>
      <c r="MT2" s="48" t="n"/>
      <c r="MU2" s="48" t="inlineStr">
        <is>
          <t>Ya, untuk anggota keluarga</t>
        </is>
      </c>
      <c r="MV2" s="48" t="inlineStr">
        <is>
          <t>Perawatan sistem biogas</t>
        </is>
      </c>
      <c r="MW2" s="8" t="n">
        <v>1</v>
      </c>
      <c r="MX2" s="8" t="n">
        <v>0</v>
      </c>
      <c r="MY2" s="8" t="n">
        <v>0</v>
      </c>
      <c r="MZ2" s="8" t="n">
        <v>0</v>
      </c>
      <c r="NA2" s="48" t="n"/>
      <c r="NB2" s="48" t="n"/>
      <c r="NC2" s="48" t="n"/>
      <c r="ND2" s="48" t="n"/>
      <c r="NE2" s="48" t="n"/>
      <c r="NF2" s="48" t="n"/>
      <c r="NG2" s="48" t="n"/>
      <c r="NH2" s="48" t="n"/>
      <c r="NI2" s="48" t="n"/>
      <c r="NJ2" s="48" t="n"/>
      <c r="NK2" s="48" t="n"/>
      <c r="NL2" s="48" t="inlineStr">
        <is>
          <t>Ya</t>
        </is>
      </c>
      <c r="NM2" s="48" t="inlineStr">
        <is>
          <t>Kombinasi dana mandiri dan dana hibah</t>
        </is>
      </c>
      <c r="NN2" s="48" t="inlineStr">
        <is>
          <t>1.000.001-3.000.000</t>
        </is>
      </c>
      <c r="NO2" s="48" t="inlineStr">
        <is>
          <t>Program yayasan/NGO</t>
        </is>
      </c>
      <c r="NP2" s="48" t="n"/>
      <c r="NQ2" s="48" t="n"/>
      <c r="NR2" s="48" t="n"/>
      <c r="NS2" s="48" t="n"/>
      <c r="NT2" s="48" t="n"/>
      <c r="NU2" s="48" t="n"/>
      <c r="NV2" s="48" t="inlineStr">
        <is>
          <t>Anggota keluarga - Laki-laki dewasa</t>
        </is>
      </c>
      <c r="NW2" s="48" t="n"/>
      <c r="NX2" s="48" t="inlineStr">
        <is>
          <t>Sedikit meningkat</t>
        </is>
      </c>
      <c r="NY2" s="8" t="n">
        <v>0</v>
      </c>
      <c r="NZ2" s="8" t="n">
        <v>60</v>
      </c>
      <c r="OA2" s="8" t="n">
        <v>0</v>
      </c>
      <c r="OB2" s="8" t="n">
        <v>0</v>
      </c>
      <c r="OC2" s="8" t="n">
        <v>60</v>
      </c>
      <c r="OD2" s="8" t="n">
        <v>0</v>
      </c>
      <c r="OE2" s="48" t="inlineStr">
        <is>
          <t>Lebih baik</t>
        </is>
      </c>
      <c r="OF2" s="48" t="inlineStr">
        <is>
          <t>Lebih baik (beda waktu memasak 5-30 menit, ATAU tidak lagi ada rasa/bau makanan yang berubah, ATAU alasan lainnya)</t>
        </is>
      </c>
      <c r="OG2" s="48" t="inlineStr">
        <is>
          <t>Ya</t>
        </is>
      </c>
      <c r="OH2" s="8" t="n">
        <v>2</v>
      </c>
      <c r="OI2" s="8" t="n">
        <v>0</v>
      </c>
      <c r="OJ2" s="8" t="n">
        <v>0</v>
      </c>
      <c r="OK2" s="8" t="n">
        <v>1</v>
      </c>
      <c r="OL2" s="8" t="n">
        <v>0</v>
      </c>
      <c r="OM2" s="8" t="n">
        <v>0</v>
      </c>
      <c r="ON2" s="8" t="n">
        <v>25</v>
      </c>
      <c r="OO2" s="8" t="n">
        <v>0</v>
      </c>
      <c r="OP2" s="48">
        <f>VLOOKUP(AG2,'BUS 2'!$G$1:$CU$424,2,0)</f>
        <v/>
      </c>
      <c r="OQ2" s="8">
        <f>VLOOKUP(AG2,'BUS 2'!$G$1:$CU$424,3,0)</f>
        <v/>
      </c>
      <c r="OR2" s="8">
        <f>VLOOKUP(AG2,'BUS 2'!$G$1:$CU$424,4,0)</f>
        <v/>
      </c>
      <c r="OS2" s="8">
        <f>VLOOKUP(AG2,'BUS 2'!$G$1:$CU$424,5,0)</f>
        <v/>
      </c>
      <c r="OT2" s="8">
        <f>VLOOKUP(AG2,'BUS 2'!$G$1:$CU$424,6,0)</f>
        <v/>
      </c>
      <c r="OU2" s="8">
        <f>VLOOKUP(AG2,'BUS 2'!$G$1:$CU$424,7,0)</f>
        <v/>
      </c>
      <c r="OV2" s="8">
        <f>VLOOKUP(AG2,'BUS 2'!$G$1:$CU$424,8,0)</f>
        <v/>
      </c>
      <c r="OW2" s="8">
        <f>VLOOKUP(AG2,'BUS 2'!$G$1:$CU$424,9,0)</f>
        <v/>
      </c>
      <c r="OX2" s="8">
        <f>VLOOKUP(AG2,'BUS 2'!$G$1:$CU$424,10,0)</f>
        <v/>
      </c>
      <c r="OY2" s="8">
        <f>VLOOKUP(AG2,'BUS 2'!$G$1:$CU$424,11,0)</f>
        <v/>
      </c>
      <c r="OZ2" s="8">
        <f>VLOOKUP(AG2,'BUS 2'!$G$1:$CU$424,12,0)</f>
        <v/>
      </c>
      <c r="PA2" s="8">
        <f>VLOOKUP(AG2,'BUS 2'!$G$1:$CU$424,13,0)</f>
        <v/>
      </c>
      <c r="PB2" s="8">
        <f>VLOOKUP(AG2,'BUS 2'!$G$1:$CU$424,14,0)</f>
        <v/>
      </c>
      <c r="PC2" s="8">
        <f>VLOOKUP(AG2,'BUS 2'!$G$1:$CU$424,15,0)</f>
        <v/>
      </c>
      <c r="PD2" s="8">
        <f>VLOOKUP(AG2,'BUS 2'!$G$1:$CU$424,16,0)</f>
        <v/>
      </c>
      <c r="PE2" s="8">
        <f>VLOOKUP(AG2,'BUS 2'!$G$1:$CU$424,17,0)</f>
        <v/>
      </c>
      <c r="PF2" s="8">
        <f>VLOOKUP(AG2,'BUS 2'!$G$1:$CU$424,18,0)</f>
        <v/>
      </c>
      <c r="PG2" s="8">
        <f>VLOOKUP(AG2,'BUS 2'!$G$1:$CU$424,19,0)</f>
        <v/>
      </c>
      <c r="PH2" s="8">
        <f>VLOOKUP(AG2,'BUS 2'!$G$1:$CU$424,20,0)</f>
        <v/>
      </c>
      <c r="PI2" s="8">
        <f>VLOOKUP(AG2,'BUS 2'!$G$1:$CU$424,21,0)</f>
        <v/>
      </c>
      <c r="PJ2" s="8">
        <f>VLOOKUP(AG2,'BUS 2'!$G$1:$CU$424,22,0)</f>
        <v/>
      </c>
      <c r="PK2" s="8">
        <f>VLOOKUP(AG2,'BUS 2'!$G$1:$CU$424,23,0)</f>
        <v/>
      </c>
      <c r="PL2" s="8">
        <f>VLOOKUP(AG2,'BUS 2'!$G$1:$CU$424,24,0)</f>
        <v/>
      </c>
      <c r="PM2" s="8">
        <f>VLOOKUP(AG2,'BUS 2'!$G$1:$CU$424,25,0)</f>
        <v/>
      </c>
      <c r="PN2" s="8">
        <f>VLOOKUP(AG2,'BUS 2'!$G$1:$CU$424,26,0)</f>
        <v/>
      </c>
      <c r="PO2" s="8">
        <f>VLOOKUP(AG2,'BUS 2'!$G$1:$CU$424,27,0)</f>
        <v/>
      </c>
      <c r="PP2" s="8">
        <f>VLOOKUP(AG2,'BUS 2'!$G$1:$CU$424,28,0)</f>
        <v/>
      </c>
      <c r="PQ2" s="8">
        <f>VLOOKUP(AG2,'BUS 2'!$G$1:$CU$424,29,0)</f>
        <v/>
      </c>
      <c r="PR2" s="8">
        <f>VLOOKUP(AG2,'BUS 2'!$G$1:$CU$424,30,0)</f>
        <v/>
      </c>
      <c r="PS2" s="8">
        <f>VLOOKUP(AG2,'BUS 2'!$G$1:$CU$424,31,0)</f>
        <v/>
      </c>
      <c r="PT2" s="48" t="inlineStr">
        <is>
          <t>1-Disebarkan ke lahan terbuka</t>
        </is>
      </c>
      <c r="PU2" s="8" t="n">
        <v>0</v>
      </c>
      <c r="PV2" s="8" t="n">
        <v>0</v>
      </c>
      <c r="PW2" s="8" t="n">
        <v>0</v>
      </c>
      <c r="PX2" s="8" t="n">
        <v>0</v>
      </c>
      <c r="PY2" s="8" t="n">
        <v>0</v>
      </c>
      <c r="PZ2" s="8" t="n">
        <v>1</v>
      </c>
      <c r="QA2" s="8" t="n">
        <v>0</v>
      </c>
      <c r="QB2" s="8" t="n">
        <v>0</v>
      </c>
      <c r="QC2" s="8" t="n">
        <v>0</v>
      </c>
      <c r="QD2" s="48" t="n"/>
      <c r="QE2" s="48" t="n"/>
      <c r="QF2" s="48" t="n"/>
      <c r="QG2" s="48" t="n"/>
      <c r="QH2" s="48" t="n"/>
      <c r="QI2" s="48" t="n"/>
      <c r="QJ2" s="48" t="n"/>
      <c r="QK2" s="48" t="n"/>
      <c r="QL2" s="48" t="n"/>
      <c r="QM2" s="48" t="n"/>
      <c r="QN2" s="48" t="n"/>
      <c r="QO2" s="48" t="n"/>
      <c r="QP2" s="48" t="n"/>
      <c r="QQ2" s="48" t="n"/>
      <c r="QR2" s="48" t="n"/>
      <c r="QS2" s="48" t="n"/>
      <c r="QT2" s="48" t="n"/>
      <c r="QU2" s="48" t="n"/>
      <c r="QV2" s="48" t="inlineStr">
        <is>
          <t>1-Disebarkan ke lahan terbuka</t>
        </is>
      </c>
      <c r="QW2" s="48" t="n"/>
      <c r="QX2" s="48" t="n"/>
      <c r="QY2" s="48" t="n"/>
      <c r="QZ2" s="48" t="n"/>
      <c r="RA2" s="48" t="n"/>
      <c r="RB2" s="8" t="n">
        <v>1</v>
      </c>
      <c r="RC2" s="8" t="n">
        <v>0</v>
      </c>
      <c r="RD2" s="8" t="n">
        <v>0</v>
      </c>
      <c r="RE2" s="8" t="n">
        <v>0</v>
      </c>
      <c r="RF2" s="48" t="n"/>
      <c r="RG2" s="48" t="n"/>
      <c r="RH2" s="48" t="n"/>
      <c r="RI2" s="48" t="n"/>
      <c r="RJ2" s="48" t="n"/>
      <c r="RK2" s="48" t="n"/>
      <c r="RL2" s="48" t="n"/>
      <c r="RM2" s="48" t="n"/>
      <c r="RN2" s="48" t="n"/>
      <c r="RO2" s="48" t="n"/>
      <c r="RP2" s="48" t="n"/>
      <c r="RQ2" s="48" t="n"/>
      <c r="RR2" s="48" t="n"/>
      <c r="RS2" s="48" t="n"/>
      <c r="RT2" s="48" t="n"/>
      <c r="RU2" s="48" t="n"/>
      <c r="RV2" s="48" t="n"/>
      <c r="RW2" s="48" t="n"/>
      <c r="RX2" s="48" t="n"/>
      <c r="RY2" s="48" t="n"/>
      <c r="RZ2" s="48" t="n"/>
      <c r="SA2" s="48" t="n"/>
      <c r="SB2" s="48" t="n"/>
      <c r="SC2" s="48" t="inlineStr">
        <is>
          <t>1-Disebarkan ke lahan terbuka</t>
        </is>
      </c>
      <c r="SD2" s="48" t="n"/>
      <c r="SE2" s="48" t="n"/>
      <c r="SF2" s="48" t="n"/>
      <c r="SG2" s="48" t="n"/>
      <c r="SH2" s="48" t="n"/>
      <c r="SI2" s="8" t="n">
        <v>1</v>
      </c>
      <c r="SJ2" s="8" t="n">
        <v>0</v>
      </c>
      <c r="SK2" s="8" t="n">
        <v>0</v>
      </c>
      <c r="SL2" s="8" t="n">
        <v>0</v>
      </c>
      <c r="SM2" s="48" t="n"/>
      <c r="SN2" s="48" t="n"/>
      <c r="SO2" s="48" t="n"/>
      <c r="SP2" s="48" t="n"/>
      <c r="SQ2" s="48" t="n"/>
      <c r="SR2" s="48" t="n"/>
      <c r="SS2" s="48" t="n"/>
      <c r="ST2" s="48" t="n"/>
      <c r="SU2" s="48" t="n"/>
      <c r="SV2" s="48" t="n"/>
      <c r="SW2" s="48" t="n"/>
      <c r="SX2" s="48" t="n"/>
      <c r="SY2" s="8">
        <f>VLOOKUP(AG2,'BUS 2'!$G$1:$CU$424,33,0)</f>
        <v/>
      </c>
      <c r="SZ2" s="48">
        <f>VLOOKUP(AG2,'BUS 2'!$G$1:$CU$424,34,0)</f>
        <v/>
      </c>
      <c r="TA2" s="48">
        <f>VLOOKUP(AG2,'BUS 2'!$G$1:$CU$424,35,0)</f>
        <v/>
      </c>
      <c r="TB2" s="48">
        <f>VLOOKUP(AG2,'BUS 2'!$G$1:$CU$424,36,0)</f>
        <v/>
      </c>
      <c r="TC2" s="48">
        <f>VLOOKUP(AG2,'BUS 2'!$G$1:$CU$424,37,0)</f>
        <v/>
      </c>
      <c r="TD2" s="48">
        <f>VLOOKUP(AG2,'BUS 2'!$G$1:$CU$424,38,0)</f>
        <v/>
      </c>
      <c r="TE2" s="48">
        <f>VLOOKUP(AG2,'BUS 2'!$G$1:$CU$424,39,0)</f>
        <v/>
      </c>
      <c r="TF2" s="48">
        <f>VLOOKUP(AG2,'BUS 2'!$G$1:$CU$424,40,0)</f>
        <v/>
      </c>
      <c r="TG2" s="8">
        <f>VLOOKUP(AG2,'BUS 2'!$G$1:$CU$424,42,0)</f>
        <v/>
      </c>
      <c r="TH2" s="8">
        <f>VLOOKUP(AG2,'BUS 2'!$G$1:$CU$424,43,0)</f>
        <v/>
      </c>
      <c r="TI2" s="8">
        <f>VLOOKUP(AG2,'BUS 2'!$G$1:$CU$424,44,0)</f>
        <v/>
      </c>
      <c r="TJ2" s="8">
        <f>VLOOKUP(AG2,'BUS 2'!$G$1:$CU$424,45,0)</f>
        <v/>
      </c>
      <c r="TK2" s="8">
        <f>VLOOKUP(AG2,'BUS 2'!$G$1:$CU$424,46,0)</f>
        <v/>
      </c>
      <c r="TL2" s="8">
        <f>VLOOKUP(AG2,'BUS 2'!$G$1:$CU$424,47,0)</f>
        <v/>
      </c>
      <c r="TM2" s="8">
        <f>VLOOKUP(AG2,'BUS 2'!$G$1:$CU$424,48,0)</f>
        <v/>
      </c>
      <c r="TN2" s="8">
        <f>VLOOKUP(AG2,'BUS 2'!$G$1:$CU$424,49,0)</f>
        <v/>
      </c>
      <c r="TO2" s="8">
        <f>VLOOKUP(AG2,'BUS 2'!$G$1:$CU$424,50,0)</f>
        <v/>
      </c>
      <c r="TP2" s="8">
        <f>VLOOKUP(AG2,'BUS 2'!$G$1:$CU$424,51,0)</f>
        <v/>
      </c>
      <c r="TQ2" s="8">
        <f>VLOOKUP(AG2,'BUS 2'!$G$1:$CU$424,52,0)</f>
        <v/>
      </c>
      <c r="TR2" s="8">
        <f>VLOOKUP(AG2,'BUS 2'!$G$1:$CU$424,53,0)</f>
        <v/>
      </c>
      <c r="TS2" s="48">
        <f>VLOOKUP(AG2,'BUS 2'!$G$1:$CU$424,54,0)</f>
        <v/>
      </c>
      <c r="TT2" s="48">
        <f>VLOOKUP(AG2,'BUS 2'!$G$1:$CU$424,55,0)</f>
        <v/>
      </c>
      <c r="TU2" s="48">
        <f>VLOOKUP(AG2,'BUS 2'!$G$1:$CU$424,56,0)</f>
        <v/>
      </c>
      <c r="TV2" s="48">
        <f>VLOOKUP(AG2,'BUS 2'!$G$1:$CU$424,57,0)</f>
        <v/>
      </c>
      <c r="TW2" s="48">
        <f>VLOOKUP(AG2,'BUS 2'!$G$1:$CU$424,58,0)</f>
        <v/>
      </c>
      <c r="TX2" s="48">
        <f>VLOOKUP(AG2,'BUS 2'!$G$1:$CU$424,59,0)</f>
        <v/>
      </c>
      <c r="TY2" s="48">
        <f>VLOOKUP(AG2,'BUS 2'!$G$1:$CU$424,60,0)</f>
        <v/>
      </c>
      <c r="TZ2" s="48">
        <f>VLOOKUP(AG2,'BUS 2'!$G$1:$CU$424,61,0)</f>
        <v/>
      </c>
      <c r="UA2" s="48">
        <f>VLOOKUP(AG2,'BUS 2'!$G$1:$CU$424,62,0)</f>
        <v/>
      </c>
      <c r="UB2" s="48">
        <f>VLOOKUP(AG2,'BUS 2'!$G$1:$CU$424,63,0)</f>
        <v/>
      </c>
      <c r="UC2" s="48">
        <f>VLOOKUP(AG2,'BUS 2'!$G$1:$CU$424,64,0)</f>
        <v/>
      </c>
      <c r="UD2" s="48">
        <f>VLOOKUP(AG2,'BUS 2'!$G$1:$CU$424,65,0)</f>
        <v/>
      </c>
      <c r="UE2" s="48">
        <f>VLOOKUP(AG2,'BUS 2'!$G$1:$CU$424,66,0)</f>
        <v/>
      </c>
      <c r="UF2" s="48">
        <f>VLOOKUP(AG2,'BUS 2'!$G$1:$CU$424,67,0)</f>
        <v/>
      </c>
      <c r="UG2" s="48">
        <f>VLOOKUP(AG2,'BUS 2'!$G$1:$CU$424,68,0)</f>
        <v/>
      </c>
      <c r="UH2" s="48">
        <f>VLOOKUP(AG2,'BUS 2'!$G$1:$CU$424,69,0)</f>
        <v/>
      </c>
      <c r="UI2" s="48">
        <f>VLOOKUP(AG2,'BUS 2'!$G$1:$CU$424,70,0)</f>
        <v/>
      </c>
      <c r="UJ2" s="48">
        <f>VLOOKUP(AG2,'BUS 2'!$G$1:$CU$424,71,0)</f>
        <v/>
      </c>
      <c r="UK2" s="48">
        <f>VLOOKUP(AG2,'BUS 2'!$G$1:$CU$424,72,0)</f>
        <v/>
      </c>
      <c r="UL2" s="48">
        <f>VLOOKUP(AG2,'BUS 2'!$G$1:$CU$424,73,0)</f>
        <v/>
      </c>
      <c r="UM2" s="48">
        <f>VLOOKUP(AG2,'BUS 2'!$G$1:$CU$424,74,0)</f>
        <v/>
      </c>
      <c r="UN2" s="48">
        <f>VLOOKUP(AG2,'BUS 2'!$G$1:$CU$424,75,0)</f>
        <v/>
      </c>
      <c r="UO2" s="48">
        <f>VLOOKUP(AG2,'BUS 2'!$G$1:$CU$424,76,0)</f>
        <v/>
      </c>
      <c r="UP2" s="48">
        <f>VLOOKUP(AG2,'BUS 2'!$G$1:$CU$424,77,0)</f>
        <v/>
      </c>
      <c r="UQ2" s="48">
        <f>VLOOKUP(AG2,'BUS 2'!$G$1:$CU$424,78,0)</f>
        <v/>
      </c>
      <c r="UR2" s="48">
        <f>VLOOKUP(AG2,'BUS 2'!$G$1:$CU$424,79,0)</f>
        <v/>
      </c>
      <c r="US2" s="48">
        <f>VLOOKUP(AG2,'BUS 2'!$G$1:$CU$424,80,0)</f>
        <v/>
      </c>
      <c r="UT2" s="48">
        <f>VLOOKUP(AG2,'BUS 2'!$G$1:$CU$424,81,0)</f>
        <v/>
      </c>
      <c r="UU2" s="48" t="inlineStr">
        <is>
          <t>Pemberian pakan di kandang</t>
        </is>
      </c>
      <c r="UV2" s="48" t="n"/>
      <c r="UW2" s="48" t="n"/>
      <c r="UX2" s="48" t="inlineStr">
        <is>
          <t>Pemberian pakan di kandang</t>
        </is>
      </c>
      <c r="UY2" s="48" t="n"/>
      <c r="UZ2" s="48" t="n"/>
      <c r="VA2" s="48" t="inlineStr">
        <is>
          <t>Penggembalaan terbuka</t>
        </is>
      </c>
      <c r="VB2" s="48" t="n"/>
      <c r="VC2" s="48" t="inlineStr">
        <is>
          <t>Teratur (2-6 hari sekali)</t>
        </is>
      </c>
      <c r="VD2" s="48" t="n"/>
      <c r="VE2" s="48" t="n"/>
      <c r="VF2" s="48" t="inlineStr">
        <is>
          <t>Teratur (2-6 hari sekali)</t>
        </is>
      </c>
      <c r="VG2" s="48" t="n"/>
      <c r="VH2" s="48" t="n"/>
      <c r="VI2" s="48" t="inlineStr">
        <is>
          <t>Teratur (2-6 hari sekali)</t>
        </is>
      </c>
      <c r="VJ2" s="48" t="n"/>
      <c r="VK2" s="48" t="inlineStr">
        <is>
          <t>Cukup (2-6 hari sekali)</t>
        </is>
      </c>
      <c r="VL2" s="48" t="n"/>
      <c r="VM2" s="48" t="n"/>
      <c r="VN2" s="48" t="inlineStr">
        <is>
          <t>Sangat sering (&gt;1 kali sehari)</t>
        </is>
      </c>
      <c r="VO2" s="48" t="n"/>
      <c r="VP2" s="48" t="n"/>
      <c r="VQ2" s="48" t="n"/>
      <c r="VR2" s="48" t="n"/>
      <c r="VS2" s="48" t="inlineStr">
        <is>
          <t>6-Digester biogas</t>
        </is>
      </c>
      <c r="VT2" s="48" t="n"/>
      <c r="VU2" s="48" t="n"/>
      <c r="VV2" s="48" t="n"/>
      <c r="VW2" s="48" t="n"/>
      <c r="VX2" s="8" t="n">
        <v>0</v>
      </c>
      <c r="VY2" s="8" t="n">
        <v>0</v>
      </c>
      <c r="VZ2" s="8" t="n">
        <v>0</v>
      </c>
      <c r="WA2" s="8" t="n">
        <v>0</v>
      </c>
      <c r="WB2" s="8" t="n">
        <v>0</v>
      </c>
      <c r="WC2" s="8" t="n">
        <v>1</v>
      </c>
      <c r="WD2" s="8" t="n">
        <v>0</v>
      </c>
      <c r="WE2" s="8" t="n">
        <v>0</v>
      </c>
      <c r="WF2" s="48" t="n"/>
      <c r="WG2" s="48" t="n"/>
      <c r="WH2" s="48" t="n"/>
      <c r="WI2" s="48" t="n"/>
      <c r="WJ2" s="48" t="n"/>
      <c r="WK2" s="48" t="n"/>
      <c r="WL2" s="48" t="n"/>
      <c r="WM2" s="48" t="n"/>
      <c r="WN2" s="48" t="n"/>
      <c r="WO2" s="48" t="n"/>
      <c r="WP2" s="48" t="n"/>
      <c r="WQ2" s="48" t="n"/>
      <c r="WR2" s="48" t="n"/>
      <c r="WS2" s="48" t="n"/>
      <c r="WT2" s="48" t="n"/>
      <c r="WU2" s="48" t="n"/>
      <c r="WV2" s="48" t="n"/>
      <c r="WW2" s="48" t="n"/>
      <c r="WX2" s="48" t="n"/>
      <c r="WY2" s="48" t="n"/>
      <c r="WZ2" s="48" t="n"/>
      <c r="XA2" s="48" t="n"/>
      <c r="XB2" s="48" t="inlineStr">
        <is>
          <t>6-Digester biogas</t>
        </is>
      </c>
      <c r="XC2" s="48" t="n"/>
      <c r="XD2" s="48" t="n"/>
      <c r="XE2" s="48" t="n"/>
      <c r="XF2" s="8" t="n">
        <v>0</v>
      </c>
      <c r="XG2" s="8" t="n">
        <v>0</v>
      </c>
      <c r="XH2" s="8" t="n">
        <v>0</v>
      </c>
      <c r="XI2" s="8" t="n">
        <v>0</v>
      </c>
      <c r="XJ2" s="8" t="n">
        <v>0</v>
      </c>
      <c r="XK2" s="8" t="n">
        <v>1</v>
      </c>
      <c r="XL2" s="8" t="n">
        <v>0</v>
      </c>
      <c r="XM2" s="8" t="n">
        <v>0</v>
      </c>
      <c r="XN2" s="48" t="n"/>
      <c r="XO2" s="48" t="n"/>
      <c r="XP2" s="48" t="n"/>
      <c r="XQ2" s="48" t="n"/>
      <c r="XR2" s="48" t="n"/>
      <c r="XS2" s="48" t="n"/>
      <c r="XT2" s="48" t="n"/>
      <c r="XU2" s="48" t="n"/>
      <c r="XV2" s="48" t="n"/>
      <c r="XW2" s="48" t="n"/>
      <c r="XX2" s="48" t="n"/>
      <c r="XY2" s="48" t="n"/>
      <c r="XZ2" s="48" t="n"/>
      <c r="YA2" s="48" t="n"/>
      <c r="YB2" s="48" t="n"/>
      <c r="YC2" s="48" t="n"/>
      <c r="YD2" s="48" t="n"/>
      <c r="YE2" s="48" t="n"/>
      <c r="YF2" s="48" t="n"/>
      <c r="YG2" s="48" t="n"/>
      <c r="YH2" s="48" t="n"/>
      <c r="YI2" s="48" t="n"/>
      <c r="YJ2" s="48" t="n"/>
      <c r="YK2" s="48" t="n"/>
      <c r="YL2" s="48" t="n"/>
      <c r="YM2" s="48" t="n"/>
      <c r="YN2" s="48" t="inlineStr">
        <is>
          <t>8-Dibiarkan tersebar di ladang penggembalaan</t>
        </is>
      </c>
      <c r="YO2" s="48" t="n"/>
      <c r="YP2" s="48" t="n"/>
      <c r="YQ2" s="48" t="n"/>
      <c r="YR2" s="48" t="n"/>
      <c r="YS2" s="8" t="n">
        <v>0</v>
      </c>
      <c r="YT2" s="8" t="n">
        <v>0</v>
      </c>
      <c r="YU2" s="8" t="n">
        <v>0</v>
      </c>
      <c r="YV2" s="8" t="n">
        <v>0</v>
      </c>
      <c r="YW2" s="8" t="n">
        <v>0</v>
      </c>
      <c r="YX2" s="8" t="n">
        <v>0</v>
      </c>
      <c r="YY2" s="8" t="n">
        <v>0</v>
      </c>
      <c r="YZ2" s="8" t="n">
        <v>1</v>
      </c>
      <c r="ZA2" s="48" t="n"/>
      <c r="ZB2" s="48" t="n"/>
      <c r="ZC2" s="48" t="n"/>
      <c r="ZD2" s="48" t="n"/>
      <c r="ZE2" s="48" t="n"/>
      <c r="ZF2" s="48" t="n"/>
      <c r="ZG2" s="48" t="n"/>
      <c r="ZH2" s="48" t="n"/>
      <c r="ZI2" s="48" t="n"/>
      <c r="ZJ2" s="48" t="n"/>
      <c r="ZK2" s="48" t="n"/>
      <c r="ZL2" s="48" t="n"/>
      <c r="ZM2" s="48" t="n"/>
      <c r="ZN2" s="8" t="n">
        <v>50</v>
      </c>
      <c r="ZO2" s="48" t="n"/>
      <c r="ZP2" s="48" t="n"/>
      <c r="ZQ2" s="8" t="n">
        <v>50</v>
      </c>
      <c r="ZR2" s="48" t="n"/>
      <c r="ZS2" s="48" t="n"/>
      <c r="ZT2" s="48" t="n"/>
      <c r="ZU2" s="48" t="n"/>
      <c r="ZV2" s="8" t="n">
        <v>2</v>
      </c>
      <c r="ZW2" s="48" t="n"/>
      <c r="ZX2" s="48" t="n"/>
      <c r="ZY2" s="48" t="n"/>
      <c r="ZZ2" s="48" t="n"/>
      <c r="AAA2" s="48" t="n"/>
      <c r="AAB2" s="8" t="n">
        <v>3</v>
      </c>
      <c r="AAC2" s="48" t="n"/>
      <c r="AAD2" s="48" t="inlineStr">
        <is>
          <t>Pakan segar (misal: rumput)</t>
        </is>
      </c>
      <c r="AAE2" s="48" t="n"/>
      <c r="AAF2" s="48" t="n"/>
      <c r="AAG2" s="48" t="inlineStr">
        <is>
          <t>Pakan kering (misal: konsentrat, silase, pelet)</t>
        </is>
      </c>
      <c r="AAH2" s="48" t="n"/>
      <c r="AAI2" s="48" t="n"/>
      <c r="AAJ2" s="48" t="inlineStr">
        <is>
          <t>Pakan kering (misal: konsentrat, silase, pelet)</t>
        </is>
      </c>
      <c r="AAK2" s="48" t="n"/>
      <c r="AAL2" s="48" t="inlineStr">
        <is>
          <t>Ya</t>
        </is>
      </c>
      <c r="AAM2" s="48" t="inlineStr">
        <is>
          <t>Padat</t>
        </is>
      </c>
      <c r="AAN2" s="8" t="n">
        <v>1</v>
      </c>
      <c r="AAO2" s="8" t="n">
        <v>0</v>
      </c>
      <c r="AAP2" s="48" t="n"/>
      <c r="AAQ2" s="8" t="n">
        <v>3</v>
      </c>
      <c r="AAR2" s="48" t="inlineStr">
        <is>
          <t>Ya</t>
        </is>
      </c>
      <c r="AAS2" s="48" t="inlineStr">
        <is>
          <t>Mengetahui</t>
        </is>
      </c>
      <c r="AAT2" s="48" t="inlineStr">
        <is>
          <t>Digunakan untuk pupuk di lahan pertanian sendiri</t>
        </is>
      </c>
      <c r="AAU2" s="8" t="n">
        <v>1</v>
      </c>
      <c r="AAV2" s="8" t="n">
        <v>0</v>
      </c>
      <c r="AAW2" s="8" t="n">
        <v>0</v>
      </c>
      <c r="AAX2" s="8" t="n">
        <v>0</v>
      </c>
      <c r="AAY2" s="8" t="n">
        <v>0</v>
      </c>
      <c r="AAZ2" s="8" t="n">
        <v>0</v>
      </c>
      <c r="ABA2" s="8" t="n">
        <v>0</v>
      </c>
      <c r="ABB2" s="48" t="inlineStr">
        <is>
          <t>Pupuk cair untuk tanaman Pembenah tanah (soil conditioner) Media untuk pembibitan tanaman</t>
        </is>
      </c>
      <c r="ABC2" s="8" t="n">
        <v>1</v>
      </c>
      <c r="ABD2" s="8" t="n">
        <v>1</v>
      </c>
      <c r="ABE2" s="8" t="n">
        <v>0</v>
      </c>
      <c r="ABF2" s="8" t="n">
        <v>1</v>
      </c>
      <c r="ABG2" s="8" t="n">
        <v>0</v>
      </c>
      <c r="ABH2" s="48" t="n"/>
      <c r="ABI2" s="48" t="n"/>
      <c r="ABJ2" s="48" t="n"/>
      <c r="ABK2" s="48" t="n"/>
      <c r="ABL2" s="48" t="n"/>
      <c r="ABM2" s="48" t="n"/>
      <c r="ABN2" s="48" t="n"/>
      <c r="ABO2" s="48" t="n"/>
      <c r="ABP2" s="48" t="n"/>
      <c r="ABQ2" s="48" t="inlineStr">
        <is>
          <t>Sayur.</t>
        </is>
      </c>
      <c r="ABR2" s="48" t="inlineStr">
        <is>
          <t>Sering ( 1 minggu 2 kali)</t>
        </is>
      </c>
      <c r="ABS2" s="8" t="n">
        <v>1000</v>
      </c>
      <c r="ABT2" s="48" t="n"/>
      <c r="ABU2" s="8" t="n">
        <v>30</v>
      </c>
      <c r="ABV2" s="8" t="n">
        <v>30</v>
      </c>
      <c r="ABW2" s="48" t="inlineStr">
        <is>
          <t>Urea</t>
        </is>
      </c>
      <c r="ABX2" s="48" t="n"/>
      <c r="ABY2" s="8" t="n">
        <v>10</v>
      </c>
      <c r="ABZ2" s="8" t="n">
        <v>6000</v>
      </c>
      <c r="ACA2" s="8" t="n">
        <v>0</v>
      </c>
      <c r="ACB2" s="8" t="n">
        <v>0</v>
      </c>
      <c r="ACC2" s="8" t="n">
        <v>150</v>
      </c>
      <c r="ACD2" s="8" t="n">
        <v>250</v>
      </c>
      <c r="ACE2" s="48" t="inlineStr">
        <is>
          <t>Ya</t>
        </is>
      </c>
      <c r="ACF2" s="48" t="inlineStr">
        <is>
          <t>Sangat meningkat</t>
        </is>
      </c>
      <c r="ACG2" s="48" t="inlineStr">
        <is>
          <t>Sangat meningkat</t>
        </is>
      </c>
      <c r="ACH2" s="48" t="inlineStr">
        <is>
          <t>Sangat meningkat</t>
        </is>
      </c>
      <c r="ACI2" s="48" t="n"/>
      <c r="ACJ2" s="48" t="n"/>
      <c r="ACK2" s="48" t="n"/>
      <c r="ACL2" s="48" t="n"/>
      <c r="ACM2" s="48" t="n"/>
      <c r="ACN2" s="48" t="n"/>
      <c r="ACO2" s="48" t="n"/>
      <c r="ACP2" s="48" t="n"/>
      <c r="ACQ2" s="48" t="n"/>
      <c r="ACR2" s="48" t="n"/>
      <c r="ACS2" s="48" t="n"/>
      <c r="ACT2" s="48" t="inlineStr">
        <is>
          <t>O</t>
        </is>
      </c>
      <c r="ACU2" s="48" t="inlineStr">
        <is>
          <t>Manfaat cukup signifikan, terasa di kehidupan sehari-hari</t>
        </is>
      </c>
      <c r="ACV2" s="48" t="n"/>
      <c r="ACW2" s="48" t="inlineStr">
        <is>
          <t>Anggota keluarga - Laki-laki dewasa</t>
        </is>
      </c>
      <c r="ACX2" s="48" t="inlineStr">
        <is>
          <t>Setuju</t>
        </is>
      </c>
      <c r="ACY2" s="48" t="inlineStr">
        <is>
          <t>Anggota keluarga - Laki-laki dewasa</t>
        </is>
      </c>
      <c r="ACZ2" s="8" t="n">
        <v>1</v>
      </c>
      <c r="ADA2" s="8" t="n">
        <v>0</v>
      </c>
      <c r="ADB2" s="8" t="n">
        <v>0</v>
      </c>
      <c r="ADC2" s="8" t="n">
        <v>0</v>
      </c>
      <c r="ADD2" s="48" t="inlineStr">
        <is>
          <t>Puas</t>
        </is>
      </c>
      <c r="ADE2" s="48" t="inlineStr">
        <is>
          <t>Puas</t>
        </is>
      </c>
      <c r="ADF2" s="48" t="inlineStr">
        <is>
          <t>Puas</t>
        </is>
      </c>
      <c r="ADG2" s="48" t="inlineStr">
        <is>
          <t>Puas</t>
        </is>
      </c>
      <c r="ADH2" s="48" t="inlineStr">
        <is>
          <t>Ya</t>
        </is>
      </c>
      <c r="ADI2" s="48" t="inlineStr">
        <is>
          <t>Gas tep</t>
        </is>
      </c>
      <c r="ADJ2" s="48" t="inlineStr">
        <is>
          <t>Puas</t>
        </is>
      </c>
      <c r="ADK2" s="48" t="n"/>
      <c r="ADL2" s="48" t="n"/>
      <c r="ADM2" s="48" t="n"/>
      <c r="ADN2" s="48" t="n"/>
      <c r="ADO2" s="48" t="n"/>
      <c r="ADP2" s="48" t="n"/>
      <c r="ADQ2" s="48" t="n"/>
      <c r="ADR2" s="48" t="n"/>
      <c r="ADS2" s="48" t="n"/>
      <c r="ADT2" s="48" t="n"/>
      <c r="ADU2" s="48" t="inlineStr">
        <is>
          <t>Menghubungi CPO atau pendamping</t>
        </is>
      </c>
      <c r="ADV2" s="8" t="n">
        <v>0</v>
      </c>
      <c r="ADW2" s="8" t="n">
        <v>0</v>
      </c>
      <c r="ADX2" s="8" t="n">
        <v>0</v>
      </c>
      <c r="ADY2" s="8" t="n">
        <v>0</v>
      </c>
      <c r="ADZ2" s="8" t="n">
        <v>1</v>
      </c>
      <c r="AEA2" s="8" t="n">
        <v>0</v>
      </c>
      <c r="AEB2" s="8" t="n">
        <v>0</v>
      </c>
      <c r="AEC2" s="8" t="n">
        <v>0</v>
      </c>
      <c r="AED2" s="48" t="n"/>
      <c r="AEE2" s="48" t="inlineStr">
        <is>
          <t>Laki-laki dewasa</t>
        </is>
      </c>
      <c r="AEF2" s="48" t="n"/>
      <c r="AEG2" s="48" t="inlineStr">
        <is>
          <t>Menelepon atau WA langsung</t>
        </is>
      </c>
      <c r="AEH2" s="48" t="n"/>
      <c r="AEI2" s="48" t="inlineStr">
        <is>
          <t>Sering beri informasi ke CPO</t>
        </is>
      </c>
      <c r="AEJ2" s="48" t="inlineStr">
        <is>
          <t>Ya, selalu</t>
        </is>
      </c>
      <c r="AEK2"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2" s="8" t="n">
        <v>1</v>
      </c>
      <c r="AEM2" s="8" t="n">
        <v>1</v>
      </c>
      <c r="AEN2" s="8" t="n">
        <v>1</v>
      </c>
      <c r="AEO2" s="8" t="n">
        <v>1</v>
      </c>
      <c r="AEP2" s="8" t="n">
        <v>1</v>
      </c>
      <c r="AEQ2" s="8" t="n">
        <v>1</v>
      </c>
      <c r="AER2" s="8" t="n">
        <v>1</v>
      </c>
      <c r="AES2" s="8" t="n">
        <v>1</v>
      </c>
      <c r="AET2" s="8" t="n">
        <v>1</v>
      </c>
      <c r="AEU2" s="8" t="n">
        <v>0</v>
      </c>
      <c r="AEV2" s="8" t="n">
        <v>1</v>
      </c>
      <c r="AEW2" s="8" t="n">
        <v>0</v>
      </c>
      <c r="AEX2" s="48" t="n"/>
      <c r="AEY2" s="48" t="inlineStr">
        <is>
          <t>Mengurangi pengeluaran energi</t>
        </is>
      </c>
      <c r="AEZ2" s="48" t="n"/>
      <c r="AFA2" s="48" t="inlineStr">
        <is>
          <t>Lainnya</t>
        </is>
      </c>
      <c r="AFB2" s="48" t="inlineStr">
        <is>
          <t>Yayasan IDEP</t>
        </is>
      </c>
      <c r="AFC2" s="48" t="inlineStr">
        <is>
          <t>1769066547003.jpg</t>
        </is>
      </c>
      <c r="AFD2" s="16" t="inlineStr">
        <is>
          <t>https://kf.kobotoolbox.org/api/v2/assets/avstPQqLr3Ab3ZdcVTXZ6f/data/675607233/attachments/attWuhWTNhwV6PiNa3rttFQX/</t>
        </is>
      </c>
      <c r="AFE2" s="48" t="inlineStr">
        <is>
          <t>1769066279419.jpg</t>
        </is>
      </c>
      <c r="AFF2" s="16" t="inlineStr">
        <is>
          <t>https://kf.kobotoolbox.org/api/v2/assets/avstPQqLr3Ab3ZdcVTXZ6f/data/675607233/attachments/attCco98VrHyZRGRNzv8546S/</t>
        </is>
      </c>
      <c r="AFG2" s="48" t="inlineStr">
        <is>
          <t>Ir I Made Suyasa</t>
        </is>
      </c>
      <c r="AFH2" s="48" t="n"/>
      <c r="AFI2" s="48" t="n"/>
    </row>
    <row r="3">
      <c r="A3" s="6" t="n">
        <v>46056</v>
      </c>
      <c r="B3" s="6" t="n">
        <v>46072</v>
      </c>
      <c r="C3" s="48" t="inlineStr">
        <is>
          <t>ir i made suyasa</t>
        </is>
      </c>
      <c r="D3" s="48" t="inlineStr">
        <is>
          <t>made supot</t>
        </is>
      </c>
      <c r="E3" s="8" t="n">
        <v>85237260388</v>
      </c>
      <c r="F3" s="48" t="inlineStr">
        <is>
          <t>-8.3794317 115.2724832 679.0999755859375 2.185</t>
        </is>
      </c>
      <c r="G3" s="8" t="n">
        <v>-8.3794317</v>
      </c>
      <c r="H3" s="8" t="n">
        <v>115.2724832</v>
      </c>
      <c r="I3" s="8" t="n">
        <v>679.0999756</v>
      </c>
      <c r="J3" s="8" t="n">
        <v>2.185</v>
      </c>
      <c r="K3" s="8" t="n">
        <v>0</v>
      </c>
      <c r="L3" s="48" t="inlineStr">
        <is>
          <t>-8.3795588 115.2727616 679.0999755859375 4.1</t>
        </is>
      </c>
      <c r="M3" s="8" t="n">
        <v>-8.3795588</v>
      </c>
      <c r="N3" s="8" t="n">
        <v>115.2727616</v>
      </c>
      <c r="O3" s="8" t="n">
        <v>679.0999756</v>
      </c>
      <c r="P3" s="8" t="n">
        <v>4.1</v>
      </c>
      <c r="Q3" s="8" t="n">
        <v>0</v>
      </c>
      <c r="R3" s="48" t="inlineStr">
        <is>
          <t>Bali</t>
        </is>
      </c>
      <c r="S3" s="8" t="n">
        <v>0</v>
      </c>
      <c r="T3" s="8" t="n">
        <v>0</v>
      </c>
      <c r="U3" s="8" t="n">
        <v>0</v>
      </c>
      <c r="V3" s="8" t="n">
        <v>0</v>
      </c>
      <c r="W3" s="8" t="n">
        <v>0</v>
      </c>
      <c r="X3" s="8" t="n">
        <v>0</v>
      </c>
      <c r="Y3" s="8" t="n">
        <v>1</v>
      </c>
      <c r="Z3" s="8" t="n">
        <v>0</v>
      </c>
      <c r="AA3" s="8" t="n">
        <v>0</v>
      </c>
      <c r="AB3" s="8" t="n">
        <v>0</v>
      </c>
      <c r="AC3" s="48" t="inlineStr">
        <is>
          <t>GIANYAR</t>
        </is>
      </c>
      <c r="AD3" s="48" t="inlineStr">
        <is>
          <t>PAYANGAN</t>
        </is>
      </c>
      <c r="AE3" s="48" t="inlineStr">
        <is>
          <t>PUHU BR CARIK</t>
        </is>
      </c>
      <c r="AF3" s="48" t="inlineStr">
        <is>
          <t>BOA BALI</t>
        </is>
      </c>
      <c r="AG3" s="48" t="inlineStr">
        <is>
          <t>BOP0078</t>
        </is>
      </c>
      <c r="AH3" s="8" t="n">
        <v>15</v>
      </c>
      <c r="AI3" s="48" t="inlineStr">
        <is>
          <t>VPA1</t>
        </is>
      </c>
      <c r="AJ3" s="48" t="inlineStr">
        <is>
          <t>Aktif</t>
        </is>
      </c>
      <c r="AK3" s="8" t="n">
        <v>58</v>
      </c>
      <c r="AL3" s="48" t="inlineStr">
        <is>
          <t>Laki-laki</t>
        </is>
      </c>
      <c r="AM3" s="48" t="inlineStr">
        <is>
          <t>Sudah menikah</t>
        </is>
      </c>
      <c r="AN3" s="48" t="inlineStr">
        <is>
          <t>SD/Sederajat</t>
        </is>
      </c>
      <c r="AO3" s="48" t="inlineStr">
        <is>
          <t>Petani Peternak</t>
        </is>
      </c>
      <c r="AP3" s="8" t="n">
        <v>1</v>
      </c>
      <c r="AQ3" s="8" t="n">
        <v>1</v>
      </c>
      <c r="AR3" s="8" t="n">
        <v>0</v>
      </c>
      <c r="AS3" s="8" t="n">
        <v>0</v>
      </c>
      <c r="AT3" s="8" t="n">
        <v>0</v>
      </c>
      <c r="AU3" s="8" t="n">
        <v>0</v>
      </c>
      <c r="AV3" s="8" t="n">
        <v>0</v>
      </c>
      <c r="AW3" s="8" t="n">
        <v>0</v>
      </c>
      <c r="AX3" s="48" t="n"/>
      <c r="AY3" s="48" t="inlineStr">
        <is>
          <t>Wiraswasta</t>
        </is>
      </c>
      <c r="AZ3" s="8" t="n">
        <v>0</v>
      </c>
      <c r="BA3" s="8" t="n">
        <v>0</v>
      </c>
      <c r="BB3" s="8" t="n">
        <v>0</v>
      </c>
      <c r="BC3" s="8" t="n">
        <v>1</v>
      </c>
      <c r="BD3" s="8" t="n">
        <v>0</v>
      </c>
      <c r="BE3" s="8" t="n">
        <v>0</v>
      </c>
      <c r="BF3" s="8" t="n">
        <v>0</v>
      </c>
      <c r="BG3" s="8" t="n">
        <v>0</v>
      </c>
      <c r="BH3" s="48" t="n"/>
      <c r="BI3" s="48" t="inlineStr">
        <is>
          <t>Rp2.500.000 - Rp3.500.000</t>
        </is>
      </c>
      <c r="BJ3" s="8" t="n">
        <v>3</v>
      </c>
      <c r="BK3" s="8" t="n">
        <v>3</v>
      </c>
      <c r="BL3" s="8" t="n">
        <v>2</v>
      </c>
      <c r="BM3" s="8" t="n">
        <v>1</v>
      </c>
      <c r="BN3" s="48" t="inlineStr">
        <is>
          <t>Milik sendiri</t>
        </is>
      </c>
      <c r="BO3" s="48" t="inlineStr">
        <is>
          <t>Permanen (dinding bata dan semen)</t>
        </is>
      </c>
      <c r="BP3" s="8" t="n">
        <v>1</v>
      </c>
      <c r="BQ3" s="8" t="n">
        <v>0</v>
      </c>
      <c r="BR3" s="8" t="n">
        <v>0</v>
      </c>
      <c r="BS3" s="8" t="n">
        <v>0</v>
      </c>
      <c r="BT3" s="8" t="n">
        <v>0</v>
      </c>
      <c r="BU3" s="48" t="n"/>
      <c r="BV3" s="48" t="inlineStr">
        <is>
          <t>Keramik/ubin</t>
        </is>
      </c>
      <c r="BW3" s="8" t="n">
        <v>0</v>
      </c>
      <c r="BX3" s="8" t="n">
        <v>0</v>
      </c>
      <c r="BY3" s="8" t="n">
        <v>1</v>
      </c>
      <c r="BZ3" s="8" t="n">
        <v>0</v>
      </c>
      <c r="CA3" s="8" t="n">
        <v>0</v>
      </c>
      <c r="CB3" s="48" t="n"/>
      <c r="CC3" s="48" t="inlineStr">
        <is>
          <t>Genting</t>
        </is>
      </c>
      <c r="CD3" s="8" t="n">
        <v>0</v>
      </c>
      <c r="CE3" s="8" t="n">
        <v>0</v>
      </c>
      <c r="CF3" s="8" t="n">
        <v>0</v>
      </c>
      <c r="CG3" s="8" t="n">
        <v>0</v>
      </c>
      <c r="CH3" s="8" t="n">
        <v>0</v>
      </c>
      <c r="CI3" s="8" t="n">
        <v>1</v>
      </c>
      <c r="CJ3" s="8" t="n">
        <v>0</v>
      </c>
      <c r="CK3" s="48" t="n"/>
      <c r="CL3" s="48" t="inlineStr">
        <is>
          <t>Ya</t>
        </is>
      </c>
      <c r="CM3" s="8" t="n">
        <v>2011</v>
      </c>
      <c r="CN3" s="48" t="inlineStr">
        <is>
          <t>Fixed-Dome (Kubah Tetap)</t>
        </is>
      </c>
      <c r="CO3" s="48" t="inlineStr">
        <is>
          <t>6 m³ (4-5 ekor sapi, ±5 jam memasak/hari, ±50 kg</t>
        </is>
      </c>
      <c r="CP3" s="48" t="inlineStr">
        <is>
          <t>Anggota keluarga - laki-laki</t>
        </is>
      </c>
      <c r="CQ3" s="8" t="n">
        <v>0</v>
      </c>
      <c r="CR3" s="8" t="n">
        <v>0</v>
      </c>
      <c r="CS3" s="8" t="n">
        <v>0</v>
      </c>
      <c r="CT3" s="8" t="n">
        <v>0</v>
      </c>
      <c r="CU3" s="8" t="n">
        <v>1</v>
      </c>
      <c r="CV3" s="8" t="n">
        <v>0</v>
      </c>
      <c r="CW3" s="8" t="n">
        <v>0</v>
      </c>
      <c r="CX3" s="8" t="n">
        <v>0</v>
      </c>
      <c r="CY3" s="48" t="inlineStr">
        <is>
          <t>Anggota keluarga - perempuan dewasa Anggota keluarga - laki-laki</t>
        </is>
      </c>
      <c r="CZ3" s="8" t="n">
        <v>1</v>
      </c>
      <c r="DA3" s="8" t="n">
        <v>1</v>
      </c>
      <c r="DB3" s="8" t="n">
        <v>0</v>
      </c>
      <c r="DC3" s="48" t="n"/>
      <c r="DD3" s="48" t="inlineStr">
        <is>
          <t>Anggota keluarga - laki-laki Anggota keluarga - perempuan dewasa</t>
        </is>
      </c>
      <c r="DE3" s="8" t="n">
        <v>1</v>
      </c>
      <c r="DF3" s="8" t="n">
        <v>1</v>
      </c>
      <c r="DG3" s="8" t="n">
        <v>0</v>
      </c>
      <c r="DH3" s="8" t="n">
        <v>0</v>
      </c>
      <c r="DI3" s="48" t="n"/>
      <c r="DJ3" s="48" t="inlineStr">
        <is>
          <t>Anggota keluarga - laki-laki CPO atau pendamping</t>
        </is>
      </c>
      <c r="DK3" s="8" t="n">
        <v>1</v>
      </c>
      <c r="DL3" s="8" t="n">
        <v>0</v>
      </c>
      <c r="DM3" s="8" t="n">
        <v>1</v>
      </c>
      <c r="DN3" s="8" t="n">
        <v>0</v>
      </c>
      <c r="DO3" s="48" t="n"/>
      <c r="DP3" s="48" t="inlineStr">
        <is>
          <t>Ya</t>
        </is>
      </c>
      <c r="DQ3" s="48" t="n"/>
      <c r="DR3" s="48" t="n"/>
      <c r="DS3" s="48" t="n"/>
      <c r="DT3" s="48" t="n"/>
      <c r="DU3" s="48" t="n"/>
      <c r="DV3" s="48" t="n"/>
      <c r="DW3" s="48" t="n"/>
      <c r="DX3" s="48" t="n"/>
      <c r="DY3" s="48" t="n"/>
      <c r="DZ3" s="48" t="n"/>
      <c r="EA3" s="48" t="n"/>
      <c r="EB3" s="48" t="n"/>
      <c r="EC3" s="48" t="n"/>
      <c r="ED3" s="48" t="n"/>
      <c r="EE3" s="48" t="n"/>
      <c r="EF3" s="48" t="n"/>
      <c r="EG3" s="48" t="n"/>
      <c r="EH3" s="48" t="n"/>
      <c r="EI3" s="48" t="inlineStr">
        <is>
          <t>Tidak ada masalah</t>
        </is>
      </c>
      <c r="EJ3" s="8" t="n">
        <v>0</v>
      </c>
      <c r="EK3" s="8" t="n">
        <v>0</v>
      </c>
      <c r="EL3" s="8" t="n">
        <v>0</v>
      </c>
      <c r="EM3" s="8" t="n">
        <v>1</v>
      </c>
      <c r="EN3" s="8" t="n">
        <v>0</v>
      </c>
      <c r="EO3" s="48" t="n"/>
      <c r="EP3" s="48" t="inlineStr">
        <is>
          <t>Ya, cukup jelas dan mudah diikuti</t>
        </is>
      </c>
      <c r="EQ3" s="48" t="inlineStr">
        <is>
          <t>Pelatihan</t>
        </is>
      </c>
      <c r="ER3" s="48" t="inlineStr">
        <is>
          <t>CPO atau pendamping</t>
        </is>
      </c>
      <c r="ES3" s="8" t="n">
        <v>1</v>
      </c>
      <c r="ET3" s="8" t="n">
        <v>0</v>
      </c>
      <c r="EU3" s="8" t="n">
        <v>0</v>
      </c>
      <c r="EV3" s="8" t="n">
        <v>0</v>
      </c>
      <c r="EW3" s="48" t="n"/>
      <c r="EX3" s="48" t="inlineStr">
        <is>
          <t>Anggota keluarga - Laki-laki</t>
        </is>
      </c>
      <c r="EY3" s="8" t="n">
        <v>1</v>
      </c>
      <c r="EZ3" s="8" t="n">
        <v>0</v>
      </c>
      <c r="FA3" s="8" t="n">
        <v>0</v>
      </c>
      <c r="FB3" s="48" t="n"/>
      <c r="FC3" s="48" t="inlineStr">
        <is>
          <t>Setiap bulan</t>
        </is>
      </c>
      <c r="FD3" s="48" t="n"/>
      <c r="FE3" s="48" t="inlineStr">
        <is>
          <t>Mengetahui</t>
        </is>
      </c>
      <c r="FF3" s="48" t="inlineStr">
        <is>
          <t>Selalu (setiap hari)</t>
        </is>
      </c>
      <c r="FG3" s="48" t="inlineStr">
        <is>
          <t>Mengetahui</t>
        </is>
      </c>
      <c r="FH3" s="48" t="inlineStr">
        <is>
          <t>Sering (setiap minggu)</t>
        </is>
      </c>
      <c r="FI3" s="48" t="inlineStr">
        <is>
          <t>Mengetahui</t>
        </is>
      </c>
      <c r="FJ3" s="48" t="inlineStr">
        <is>
          <t>Selalu (setiap hari)</t>
        </is>
      </c>
      <c r="FK3" s="48" t="inlineStr">
        <is>
          <t>Mengetahui</t>
        </is>
      </c>
      <c r="FL3" s="48" t="inlineStr">
        <is>
          <t>Selalu (setiap hari)</t>
        </is>
      </c>
      <c r="FM3" s="48" t="inlineStr">
        <is>
          <t>Mengetahui</t>
        </is>
      </c>
      <c r="FN3" s="48" t="inlineStr">
        <is>
          <t>Sering (setiap minggu)</t>
        </is>
      </c>
      <c r="FO3" s="48" t="inlineStr">
        <is>
          <t>Mengetahui</t>
        </is>
      </c>
      <c r="FP3" s="48" t="inlineStr">
        <is>
          <t>Jarang (setiap bulan atau lebih)</t>
        </is>
      </c>
      <c r="FQ3" s="48" t="inlineStr">
        <is>
          <t>Mengetahui</t>
        </is>
      </c>
      <c r="FR3" s="48" t="inlineStr">
        <is>
          <t>Ya</t>
        </is>
      </c>
      <c r="FS3" s="48" t="inlineStr">
        <is>
          <t>Mengetahui</t>
        </is>
      </c>
      <c r="FT3" s="48" t="inlineStr">
        <is>
          <t>Ya, selalu</t>
        </is>
      </c>
      <c r="FU3" s="48" t="inlineStr">
        <is>
          <t>Laki-laki dewasa</t>
        </is>
      </c>
      <c r="FV3" s="8" t="n">
        <v>1</v>
      </c>
      <c r="FW3" s="8" t="n">
        <v>0</v>
      </c>
      <c r="FX3" s="8" t="n">
        <v>0</v>
      </c>
      <c r="FY3" s="8" t="n">
        <v>0</v>
      </c>
      <c r="FZ3" s="48" t="inlineStr">
        <is>
          <t>Memahami</t>
        </is>
      </c>
      <c r="GA3" s="48" t="inlineStr">
        <is>
          <t>CPO</t>
        </is>
      </c>
      <c r="GB3" s="8" t="n">
        <v>1</v>
      </c>
      <c r="GC3" s="8" t="n">
        <v>0</v>
      </c>
      <c r="GD3" s="8" t="n">
        <v>0</v>
      </c>
      <c r="GE3" s="8" t="n">
        <v>0</v>
      </c>
      <c r="GF3" s="48" t="n"/>
      <c r="GG3" s="48" t="inlineStr">
        <is>
          <t>Selalu</t>
        </is>
      </c>
      <c r="GH3" s="48" t="inlineStr">
        <is>
          <t>Ya</t>
        </is>
      </c>
      <c r="GI3" s="48" t="inlineStr">
        <is>
          <t>Tetangga</t>
        </is>
      </c>
      <c r="GJ3" s="8" t="n">
        <v>1</v>
      </c>
      <c r="GK3" s="8" t="n">
        <v>0</v>
      </c>
      <c r="GL3" s="8" t="n">
        <v>0</v>
      </c>
      <c r="GM3" s="8" t="n">
        <v>0</v>
      </c>
      <c r="GN3" s="48" t="n"/>
      <c r="GO3" s="8" t="n">
        <v>10</v>
      </c>
      <c r="GP3" s="48" t="inlineStr">
        <is>
          <t>Sebagian</t>
        </is>
      </c>
      <c r="GQ3" s="48" t="inlineStr">
        <is>
          <t>Kayu bakar LPG</t>
        </is>
      </c>
      <c r="GR3" s="8" t="n">
        <v>1</v>
      </c>
      <c r="GS3" s="8" t="n">
        <v>1</v>
      </c>
      <c r="GT3" s="8" t="n">
        <v>0</v>
      </c>
      <c r="GU3" s="8" t="n">
        <v>0</v>
      </c>
      <c r="GV3" s="8" t="n">
        <v>0</v>
      </c>
      <c r="GW3" s="8" t="n">
        <v>0</v>
      </c>
      <c r="GX3" s="8" t="n">
        <v>0</v>
      </c>
      <c r="GY3" s="48" t="n"/>
      <c r="GZ3" s="48" t="inlineStr">
        <is>
          <t>Ya</t>
        </is>
      </c>
      <c r="HA3" s="8" t="n">
        <v>300</v>
      </c>
      <c r="HB3" s="8" t="n">
        <v>150000</v>
      </c>
      <c r="HC3" s="8" t="n">
        <v>0</v>
      </c>
      <c r="HD3" s="8" t="n">
        <v>0</v>
      </c>
      <c r="HE3" s="8" t="n">
        <v>6</v>
      </c>
      <c r="HF3" s="8" t="n">
        <v>46000</v>
      </c>
      <c r="HG3" s="8" t="n">
        <v>3</v>
      </c>
      <c r="HH3" s="8" t="n">
        <v>23000</v>
      </c>
      <c r="HI3" s="48" t="n"/>
      <c r="HJ3" s="48" t="n"/>
      <c r="HK3" s="48" t="n"/>
      <c r="HL3" s="48" t="n"/>
      <c r="HM3" s="48" t="n"/>
      <c r="HN3" s="48" t="n"/>
      <c r="HO3" s="48" t="n"/>
      <c r="HP3" s="48" t="n"/>
      <c r="HQ3" s="48" t="n"/>
      <c r="HR3" s="48" t="n"/>
      <c r="HS3" s="48" t="n"/>
      <c r="HT3" s="48" t="n"/>
      <c r="HU3" s="48" t="n"/>
      <c r="HV3" s="48" t="n"/>
      <c r="HW3" s="48" t="n"/>
      <c r="HX3" s="48" t="n"/>
      <c r="HY3" s="8" t="n">
        <v>300</v>
      </c>
      <c r="HZ3" s="8" t="n">
        <v>150000</v>
      </c>
      <c r="IA3" s="8" t="n">
        <v>3</v>
      </c>
      <c r="IB3" s="8" t="n">
        <v>23000</v>
      </c>
      <c r="IC3" s="48" t="n"/>
      <c r="ID3" s="48" t="n"/>
      <c r="IE3" s="48" t="n"/>
      <c r="IF3" s="48" t="n"/>
      <c r="IG3" s="48" t="n"/>
      <c r="IH3" s="48" t="n"/>
      <c r="II3" s="48" t="n"/>
      <c r="IJ3" s="48" t="n"/>
      <c r="IK3" s="48" t="inlineStr">
        <is>
          <t>30-50 kg</t>
        </is>
      </c>
      <c r="IL3" s="48" t="inlineStr">
        <is>
          <t>3-5 jam</t>
        </is>
      </c>
      <c r="IM3" s="48" t="inlineStr">
        <is>
          <t>Ya</t>
        </is>
      </c>
      <c r="IN3" s="48" t="inlineStr">
        <is>
          <t>Tidak</t>
        </is>
      </c>
      <c r="IO3" s="48" t="inlineStr">
        <is>
          <t>Lebih bersih</t>
        </is>
      </c>
      <c r="IP3" s="48" t="n"/>
      <c r="IQ3" s="48" t="inlineStr">
        <is>
          <t>Tidak pernah</t>
        </is>
      </c>
      <c r="IR3" s="48" t="n"/>
      <c r="IS3" s="48" t="n"/>
      <c r="IT3" s="48" t="n"/>
      <c r="IU3" s="48" t="n"/>
      <c r="IV3" s="48" t="n"/>
      <c r="IW3" s="48" t="n"/>
      <c r="IX3" s="48" t="n"/>
      <c r="IY3" s="48" t="n"/>
      <c r="IZ3" s="48" t="inlineStr">
        <is>
          <t>Tidak ada perubahan</t>
        </is>
      </c>
      <c r="JA3" s="48" t="inlineStr">
        <is>
          <t>Laki-laki dewasa</t>
        </is>
      </c>
      <c r="JB3" s="8" t="n">
        <v>1</v>
      </c>
      <c r="JC3" s="8" t="n">
        <v>0</v>
      </c>
      <c r="JD3" s="8" t="n">
        <v>0</v>
      </c>
      <c r="JE3" s="48" t="inlineStr">
        <is>
          <t>Perempuan dewasa</t>
        </is>
      </c>
      <c r="JF3" s="8" t="n">
        <v>0</v>
      </c>
      <c r="JG3" s="8" t="n">
        <v>1</v>
      </c>
      <c r="JH3" s="8" t="n">
        <v>0</v>
      </c>
      <c r="JI3" s="48" t="inlineStr">
        <is>
          <t>Tidak pernah</t>
        </is>
      </c>
      <c r="JJ3" s="48" t="n"/>
      <c r="JK3" s="48" t="n"/>
      <c r="JL3" s="48" t="n"/>
      <c r="JM3" s="48" t="n"/>
      <c r="JN3" s="48" t="n"/>
      <c r="JO3" s="48" t="n"/>
      <c r="JP3" s="48" t="n"/>
      <c r="JQ3" s="48" t="n"/>
      <c r="JR3" s="48" t="inlineStr">
        <is>
          <t>Lebih jarang (lebih sering tidak terkena)</t>
        </is>
      </c>
      <c r="JS3" s="48" t="inlineStr">
        <is>
          <t>Laki-laki dewasa Perempuan dewasa Anak-anak (0-18 tahun)</t>
        </is>
      </c>
      <c r="JT3" s="8" t="n">
        <v>1</v>
      </c>
      <c r="JU3" s="8" t="n">
        <v>1</v>
      </c>
      <c r="JV3" s="8" t="n">
        <v>1</v>
      </c>
      <c r="JW3" s="48" t="inlineStr">
        <is>
          <t>Laki-laki dewasa</t>
        </is>
      </c>
      <c r="JX3" s="8" t="n">
        <v>1</v>
      </c>
      <c r="JY3" s="8" t="n">
        <v>0</v>
      </c>
      <c r="JZ3" s="8" t="n">
        <v>0</v>
      </c>
      <c r="KA3" s="48" t="inlineStr">
        <is>
          <t>Tidak ada perubahan</t>
        </is>
      </c>
      <c r="KB3" s="48" t="inlineStr">
        <is>
          <t>Perempuan dewasa</t>
        </is>
      </c>
      <c r="KC3" s="8" t="n">
        <v>0</v>
      </c>
      <c r="KD3" s="8" t="n">
        <v>1</v>
      </c>
      <c r="KE3" s="8" t="n">
        <v>0</v>
      </c>
      <c r="KF3" s="48" t="inlineStr">
        <is>
          <t>Perempuan dewasa</t>
        </is>
      </c>
      <c r="KG3" s="8" t="n">
        <v>0</v>
      </c>
      <c r="KH3" s="8" t="n">
        <v>1</v>
      </c>
      <c r="KI3" s="8" t="n">
        <v>0</v>
      </c>
      <c r="KJ3" s="48" t="inlineStr">
        <is>
          <t>Lebih jarang (lebih sering tidak terkena)</t>
        </is>
      </c>
      <c r="KK3" s="48" t="inlineStr">
        <is>
          <t>Laki-laki dewasa</t>
        </is>
      </c>
      <c r="KL3" s="8" t="n">
        <v>1</v>
      </c>
      <c r="KM3" s="8" t="n">
        <v>0</v>
      </c>
      <c r="KN3" s="8" t="n">
        <v>0</v>
      </c>
      <c r="KO3" s="48" t="inlineStr">
        <is>
          <t>Perempuan dewasa</t>
        </is>
      </c>
      <c r="KP3" s="8" t="n">
        <v>0</v>
      </c>
      <c r="KQ3" s="8" t="n">
        <v>1</v>
      </c>
      <c r="KR3" s="8" t="n">
        <v>0</v>
      </c>
      <c r="KS3" s="48" t="inlineStr">
        <is>
          <t>Cukup membaik</t>
        </is>
      </c>
      <c r="KT3" s="48" t="inlineStr">
        <is>
          <t>Lebih dari 4 kali</t>
        </is>
      </c>
      <c r="KU3" s="48" t="inlineStr">
        <is>
          <t>2-4 kali</t>
        </is>
      </c>
      <c r="KV3" s="48" t="inlineStr">
        <is>
          <t>Laki-laki dewasa Perempuan dewasa Anak-anak (0-18 tahun)</t>
        </is>
      </c>
      <c r="KW3" s="8" t="n">
        <v>1</v>
      </c>
      <c r="KX3" s="8" t="n">
        <v>1</v>
      </c>
      <c r="KY3" s="8" t="n">
        <v>1</v>
      </c>
      <c r="KZ3" s="8" t="n">
        <v>0</v>
      </c>
      <c r="LA3" s="48" t="inlineStr">
        <is>
          <t>Cukup membaik</t>
        </is>
      </c>
      <c r="LB3" s="48" t="inlineStr">
        <is>
          <t>Jauh lebih baik</t>
        </is>
      </c>
      <c r="LC3" s="8" t="n">
        <v>6</v>
      </c>
      <c r="LD3" s="8" t="n">
        <v>2</v>
      </c>
      <c r="LE3" s="8" t="n">
        <v>0</v>
      </c>
      <c r="LF3" s="8" t="n">
        <v>0</v>
      </c>
      <c r="LG3" s="48" t="inlineStr">
        <is>
          <t>Ya</t>
        </is>
      </c>
      <c r="LH3" s="8" t="n">
        <v>250000</v>
      </c>
      <c r="LI3" s="48" t="n"/>
      <c r="LJ3" s="48" t="inlineStr">
        <is>
          <t>Modal Usaha</t>
        </is>
      </c>
      <c r="LK3" s="8" t="n">
        <v>0</v>
      </c>
      <c r="LL3" s="8" t="n">
        <v>0</v>
      </c>
      <c r="LM3" s="8" t="n">
        <v>1</v>
      </c>
      <c r="LN3" s="8" t="n">
        <v>0</v>
      </c>
      <c r="LO3" s="8" t="n">
        <v>0</v>
      </c>
      <c r="LP3" s="8" t="n">
        <v>0</v>
      </c>
      <c r="LQ3" s="8" t="n">
        <v>0</v>
      </c>
      <c r="LR3" s="48" t="n"/>
      <c r="LS3" s="8" t="n">
        <v>30</v>
      </c>
      <c r="LT3" s="8" t="n">
        <v>0</v>
      </c>
      <c r="LU3" s="8" t="n">
        <v>0</v>
      </c>
      <c r="LV3" s="8" t="n">
        <v>15</v>
      </c>
      <c r="LW3" s="8" t="n">
        <v>0</v>
      </c>
      <c r="LX3" s="8" t="n">
        <v>0</v>
      </c>
      <c r="LY3" s="8" t="n">
        <v>30</v>
      </c>
      <c r="LZ3" s="8" t="n">
        <v>0</v>
      </c>
      <c r="MA3" s="8" t="n">
        <v>0</v>
      </c>
      <c r="MB3" s="48" t="inlineStr">
        <is>
          <t>Ya</t>
        </is>
      </c>
      <c r="MC3" s="8" t="n">
        <v>60</v>
      </c>
      <c r="MD3" s="8" t="n">
        <v>0</v>
      </c>
      <c r="ME3" s="8" t="n">
        <v>30</v>
      </c>
      <c r="MF3" s="8" t="n">
        <v>0</v>
      </c>
      <c r="MG3" s="8" t="n">
        <v>0</v>
      </c>
      <c r="MH3" s="8" t="n">
        <v>0</v>
      </c>
      <c r="MI3" s="48" t="inlineStr">
        <is>
          <t>Aktivitas sosial diluar rumah (misalnya, berkumpul dengan tetangga, mengikuti kegiatan PKK, dsb)</t>
        </is>
      </c>
      <c r="MJ3" s="8" t="n">
        <v>0</v>
      </c>
      <c r="MK3" s="8" t="n">
        <v>1</v>
      </c>
      <c r="ML3" s="8" t="n">
        <v>0</v>
      </c>
      <c r="MM3" s="8" t="n">
        <v>0</v>
      </c>
      <c r="MN3" s="8" t="n">
        <v>0</v>
      </c>
      <c r="MO3" s="8" t="n">
        <v>0</v>
      </c>
      <c r="MP3" s="48" t="n"/>
      <c r="MQ3" s="48" t="n"/>
      <c r="MR3" s="48" t="inlineStr">
        <is>
          <t>Karena digunakan untuk aktivitas sosial</t>
        </is>
      </c>
      <c r="MS3" s="48" t="inlineStr">
        <is>
          <t>Gotong royong dan kegiatan adat istiadat</t>
        </is>
      </c>
      <c r="MT3" s="48" t="n"/>
      <c r="MU3" s="48" t="inlineStr">
        <is>
          <t>Ya, untuk anggota keluarga</t>
        </is>
      </c>
      <c r="MV3" s="48" t="inlineStr">
        <is>
          <t>Perawatan sistem biogas</t>
        </is>
      </c>
      <c r="MW3" s="8" t="n">
        <v>1</v>
      </c>
      <c r="MX3" s="8" t="n">
        <v>0</v>
      </c>
      <c r="MY3" s="8" t="n">
        <v>0</v>
      </c>
      <c r="MZ3" s="8" t="n">
        <v>0</v>
      </c>
      <c r="NA3" s="48" t="n"/>
      <c r="NB3" s="48" t="n"/>
      <c r="NC3" s="48" t="n"/>
      <c r="ND3" s="48" t="n"/>
      <c r="NE3" s="48" t="n"/>
      <c r="NF3" s="48" t="n"/>
      <c r="NG3" s="48" t="n"/>
      <c r="NH3" s="48" t="n"/>
      <c r="NI3" s="48" t="n"/>
      <c r="NJ3" s="48" t="n"/>
      <c r="NK3" s="48" t="n"/>
      <c r="NL3" s="48" t="inlineStr">
        <is>
          <t>Ya</t>
        </is>
      </c>
      <c r="NM3" s="48" t="inlineStr">
        <is>
          <t>100% dana mandiri</t>
        </is>
      </c>
      <c r="NN3" s="48" t="inlineStr">
        <is>
          <t>5.000.001-7.000.000</t>
        </is>
      </c>
      <c r="NO3" s="48" t="n"/>
      <c r="NP3" s="48" t="n"/>
      <c r="NQ3" s="48" t="n"/>
      <c r="NR3" s="48" t="n"/>
      <c r="NS3" s="48" t="n"/>
      <c r="NT3" s="48" t="n"/>
      <c r="NU3" s="48" t="n"/>
      <c r="NV3" s="48" t="inlineStr">
        <is>
          <t>Anggota keluarga - Laki-laki dewasa</t>
        </is>
      </c>
      <c r="NW3" s="48" t="n"/>
      <c r="NX3" s="48" t="inlineStr">
        <is>
          <t>Sangat meningkat</t>
        </is>
      </c>
      <c r="NY3" s="8" t="n">
        <v>60</v>
      </c>
      <c r="NZ3" s="8" t="n">
        <v>0</v>
      </c>
      <c r="OA3" s="8" t="n">
        <v>0</v>
      </c>
      <c r="OB3" s="8" t="n">
        <v>30</v>
      </c>
      <c r="OC3" s="8" t="n">
        <v>0</v>
      </c>
      <c r="OD3" s="8" t="n">
        <v>0</v>
      </c>
      <c r="OE3" s="48" t="inlineStr">
        <is>
          <t>Jauh lebih baik</t>
        </is>
      </c>
      <c r="OF3" s="48" t="inlineStr">
        <is>
          <t>Lebih baik (beda waktu memasak 5-30 menit, ATAU tidak lagi ada rasa/bau makanan yang berubah, ATAU alasan lainnya)</t>
        </is>
      </c>
      <c r="OG3" s="48" t="inlineStr">
        <is>
          <t>Ya</t>
        </is>
      </c>
      <c r="OH3" s="8" t="n">
        <v>4</v>
      </c>
      <c r="OI3" s="8" t="n">
        <v>0</v>
      </c>
      <c r="OJ3" s="8" t="n">
        <v>0</v>
      </c>
      <c r="OK3" s="8" t="n">
        <v>20</v>
      </c>
      <c r="OL3" s="8" t="n">
        <v>0</v>
      </c>
      <c r="OM3" s="8" t="n">
        <v>0</v>
      </c>
      <c r="ON3" s="8" t="n">
        <v>25</v>
      </c>
      <c r="OO3" s="8" t="n">
        <v>10</v>
      </c>
      <c r="OP3" s="48">
        <f>VLOOKUP(AG3,'BUS 2'!$G$1:$CU$424,2,0)</f>
        <v/>
      </c>
      <c r="OQ3" s="8">
        <f>VLOOKUP(AG3,'BUS 2'!$G$1:$CU$424,3,0)</f>
        <v/>
      </c>
      <c r="OR3" s="8">
        <f>VLOOKUP(AG3,'BUS 2'!$G$1:$CU$424,4,0)</f>
        <v/>
      </c>
      <c r="OS3" s="8">
        <f>VLOOKUP(AG3,'BUS 2'!$G$1:$CU$424,5,0)</f>
        <v/>
      </c>
      <c r="OT3" s="8">
        <f>VLOOKUP(AG3,'BUS 2'!$G$1:$CU$424,6,0)</f>
        <v/>
      </c>
      <c r="OU3" s="8">
        <f>VLOOKUP(AG3,'BUS 2'!$G$1:$CU$424,7,0)</f>
        <v/>
      </c>
      <c r="OV3" s="8">
        <f>VLOOKUP(AG3,'BUS 2'!$G$1:$CU$424,8,0)</f>
        <v/>
      </c>
      <c r="OW3" s="8">
        <f>VLOOKUP(AG3,'BUS 2'!$G$1:$CU$424,9,0)</f>
        <v/>
      </c>
      <c r="OX3" s="8">
        <f>VLOOKUP(AG3,'BUS 2'!$G$1:$CU$424,10,0)</f>
        <v/>
      </c>
      <c r="OY3" s="8">
        <f>VLOOKUP(AG3,'BUS 2'!$G$1:$CU$424,11,0)</f>
        <v/>
      </c>
      <c r="OZ3" s="8">
        <f>VLOOKUP(AG3,'BUS 2'!$G$1:$CU$424,12,0)</f>
        <v/>
      </c>
      <c r="PA3" s="8">
        <f>VLOOKUP(AG3,'BUS 2'!$G$1:$CU$424,13,0)</f>
        <v/>
      </c>
      <c r="PB3" s="8">
        <f>VLOOKUP(AG3,'BUS 2'!$G$1:$CU$424,14,0)</f>
        <v/>
      </c>
      <c r="PC3" s="8">
        <f>VLOOKUP(AG3,'BUS 2'!$G$1:$CU$424,15,0)</f>
        <v/>
      </c>
      <c r="PD3" s="8">
        <f>VLOOKUP(AG3,'BUS 2'!$G$1:$CU$424,16,0)</f>
        <v/>
      </c>
      <c r="PE3" s="8">
        <f>VLOOKUP(AG3,'BUS 2'!$G$1:$CU$424,17,0)</f>
        <v/>
      </c>
      <c r="PF3" s="8">
        <f>VLOOKUP(AG3,'BUS 2'!$G$1:$CU$424,18,0)</f>
        <v/>
      </c>
      <c r="PG3" s="8">
        <f>VLOOKUP(AG3,'BUS 2'!$G$1:$CU$424,19,0)</f>
        <v/>
      </c>
      <c r="PH3" s="8">
        <f>VLOOKUP(AG3,'BUS 2'!$G$1:$CU$424,20,0)</f>
        <v/>
      </c>
      <c r="PI3" s="8">
        <f>VLOOKUP(AG3,'BUS 2'!$G$1:$CU$424,21,0)</f>
        <v/>
      </c>
      <c r="PJ3" s="8">
        <f>VLOOKUP(AG3,'BUS 2'!$G$1:$CU$424,22,0)</f>
        <v/>
      </c>
      <c r="PK3" s="8">
        <f>VLOOKUP(AG3,'BUS 2'!$G$1:$CU$424,23,0)</f>
        <v/>
      </c>
      <c r="PL3" s="8">
        <f>VLOOKUP(AG3,'BUS 2'!$G$1:$CU$424,24,0)</f>
        <v/>
      </c>
      <c r="PM3" s="8">
        <f>VLOOKUP(AG3,'BUS 2'!$G$1:$CU$424,25,0)</f>
        <v/>
      </c>
      <c r="PN3" s="8">
        <f>VLOOKUP(AG3,'BUS 2'!$G$1:$CU$424,26,0)</f>
        <v/>
      </c>
      <c r="PO3" s="8">
        <f>VLOOKUP(AG3,'BUS 2'!$G$1:$CU$424,27,0)</f>
        <v/>
      </c>
      <c r="PP3" s="8">
        <f>VLOOKUP(AG3,'BUS 2'!$G$1:$CU$424,28,0)</f>
        <v/>
      </c>
      <c r="PQ3" s="8">
        <f>VLOOKUP(AG3,'BUS 2'!$G$1:$CU$424,29,0)</f>
        <v/>
      </c>
      <c r="PR3" s="8">
        <f>VLOOKUP(AG3,'BUS 2'!$G$1:$CU$424,30,0)</f>
        <v/>
      </c>
      <c r="PS3" s="8">
        <f>VLOOKUP(AG3,'BUS 2'!$G$1:$CU$424,31,0)</f>
        <v/>
      </c>
      <c r="PT3" s="48" t="inlineStr">
        <is>
          <t>1-Disebarkan ke lahan terbuka</t>
        </is>
      </c>
      <c r="PU3" s="8" t="n">
        <v>0</v>
      </c>
      <c r="PV3" s="8" t="n">
        <v>0</v>
      </c>
      <c r="PW3" s="8" t="n">
        <v>0</v>
      </c>
      <c r="PX3" s="8" t="n">
        <v>0</v>
      </c>
      <c r="PY3" s="8" t="n">
        <v>0</v>
      </c>
      <c r="PZ3" s="8" t="n">
        <v>1</v>
      </c>
      <c r="QA3" s="8" t="n">
        <v>0</v>
      </c>
      <c r="QB3" s="8" t="n">
        <v>0</v>
      </c>
      <c r="QC3" s="8" t="n">
        <v>0</v>
      </c>
      <c r="QD3" s="48" t="n"/>
      <c r="QE3" s="48" t="n"/>
      <c r="QF3" s="48" t="n"/>
      <c r="QG3" s="48" t="n"/>
      <c r="QH3" s="48" t="n"/>
      <c r="QI3" s="48" t="n"/>
      <c r="QJ3" s="48" t="n"/>
      <c r="QK3" s="48" t="n"/>
      <c r="QL3" s="48" t="n"/>
      <c r="QM3" s="48" t="n"/>
      <c r="QN3" s="48" t="n"/>
      <c r="QO3" s="48" t="n"/>
      <c r="QP3" s="48" t="n"/>
      <c r="QQ3" s="48" t="n"/>
      <c r="QR3" s="48" t="n"/>
      <c r="QS3" s="48" t="n"/>
      <c r="QT3" s="48" t="n"/>
      <c r="QU3" s="48" t="n"/>
      <c r="QV3" s="48" t="inlineStr">
        <is>
          <t>1-Disebarkan ke lahan terbuka</t>
        </is>
      </c>
      <c r="QW3" s="8" t="n">
        <v>0</v>
      </c>
      <c r="QX3" s="8" t="n">
        <v>0</v>
      </c>
      <c r="QY3" s="8" t="n">
        <v>0</v>
      </c>
      <c r="QZ3" s="8" t="n">
        <v>0</v>
      </c>
      <c r="RA3" s="8" t="n">
        <v>0</v>
      </c>
      <c r="RB3" s="8" t="n">
        <v>1</v>
      </c>
      <c r="RC3" s="8" t="n">
        <v>0</v>
      </c>
      <c r="RD3" s="8" t="n">
        <v>0</v>
      </c>
      <c r="RE3" s="8" t="n">
        <v>0</v>
      </c>
      <c r="RF3" s="48" t="n"/>
      <c r="RG3" s="48" t="n"/>
      <c r="RH3" s="48" t="n"/>
      <c r="RI3" s="48" t="n"/>
      <c r="RJ3" s="48" t="n"/>
      <c r="RK3" s="48" t="n"/>
      <c r="RL3" s="48" t="n"/>
      <c r="RM3" s="48" t="n"/>
      <c r="RN3" s="48" t="n"/>
      <c r="RO3" s="48" t="n"/>
      <c r="RP3" s="48" t="n"/>
      <c r="RQ3" s="48" t="n"/>
      <c r="RR3" s="48" t="n"/>
      <c r="RS3" s="48" t="n"/>
      <c r="RT3" s="48" t="n"/>
      <c r="RU3" s="48" t="n"/>
      <c r="RV3" s="48" t="n"/>
      <c r="RW3" s="48" t="n"/>
      <c r="RX3" s="48" t="n"/>
      <c r="RY3" s="48" t="n"/>
      <c r="RZ3" s="48" t="n"/>
      <c r="SA3" s="48" t="n"/>
      <c r="SB3" s="48" t="n"/>
      <c r="SC3" s="48" t="inlineStr">
        <is>
          <t>1-Disebarkan ke lahan terbuka</t>
        </is>
      </c>
      <c r="SD3" s="8" t="n">
        <v>0</v>
      </c>
      <c r="SE3" s="8" t="n">
        <v>0</v>
      </c>
      <c r="SF3" s="8" t="n">
        <v>0</v>
      </c>
      <c r="SG3" s="8" t="n">
        <v>0</v>
      </c>
      <c r="SH3" s="8" t="n">
        <v>0</v>
      </c>
      <c r="SI3" s="8" t="n">
        <v>1</v>
      </c>
      <c r="SJ3" s="8" t="n">
        <v>0</v>
      </c>
      <c r="SK3" s="8" t="n">
        <v>0</v>
      </c>
      <c r="SL3" s="8" t="n">
        <v>0</v>
      </c>
      <c r="SM3" s="48" t="n"/>
      <c r="SN3" s="48" t="inlineStr">
        <is>
          <t>1-Disebarkan ke lahan terbuka</t>
        </is>
      </c>
      <c r="SO3" s="8" t="n">
        <v>0</v>
      </c>
      <c r="SP3" s="8" t="n">
        <v>0</v>
      </c>
      <c r="SQ3" s="8" t="n">
        <v>0</v>
      </c>
      <c r="SR3" s="8" t="n">
        <v>0</v>
      </c>
      <c r="SS3" s="8" t="n">
        <v>0</v>
      </c>
      <c r="ST3" s="8" t="n">
        <v>1</v>
      </c>
      <c r="SU3" s="8" t="n">
        <v>0</v>
      </c>
      <c r="SV3" s="8" t="n">
        <v>0</v>
      </c>
      <c r="SW3" s="8" t="n">
        <v>0</v>
      </c>
      <c r="SX3" s="48" t="n"/>
      <c r="SY3" s="8">
        <f>VLOOKUP(AG3,'BUS 2'!$G$1:$CU$424,33,0)</f>
        <v/>
      </c>
      <c r="SZ3" s="48">
        <f>VLOOKUP(AG3,'BUS 2'!$G$1:$CU$424,34,0)</f>
        <v/>
      </c>
      <c r="TA3" s="48">
        <f>VLOOKUP(AG3,'BUS 2'!$G$1:$CU$424,35,0)</f>
        <v/>
      </c>
      <c r="TB3" s="48">
        <f>VLOOKUP(AG3,'BUS 2'!$G$1:$CU$424,36,0)</f>
        <v/>
      </c>
      <c r="TC3" s="48">
        <f>VLOOKUP(AG3,'BUS 2'!$G$1:$CU$424,37,0)</f>
        <v/>
      </c>
      <c r="TD3" s="48">
        <f>VLOOKUP(AG3,'BUS 2'!$G$1:$CU$424,38,0)</f>
        <v/>
      </c>
      <c r="TE3" s="48">
        <f>VLOOKUP(AG3,'BUS 2'!$G$1:$CU$424,39,0)</f>
        <v/>
      </c>
      <c r="TF3" s="48">
        <f>VLOOKUP(AG3,'BUS 2'!$G$1:$CU$424,40,0)</f>
        <v/>
      </c>
      <c r="TG3" s="8">
        <f>VLOOKUP(AG3,'BUS 2'!$G$1:$CU$424,42,0)</f>
        <v/>
      </c>
      <c r="TH3" s="8">
        <f>VLOOKUP(AG3,'BUS 2'!$G$1:$CU$424,43,0)</f>
        <v/>
      </c>
      <c r="TI3" s="8">
        <f>VLOOKUP(AG3,'BUS 2'!$G$1:$CU$424,44,0)</f>
        <v/>
      </c>
      <c r="TJ3" s="8">
        <f>VLOOKUP(AG3,'BUS 2'!$G$1:$CU$424,45,0)</f>
        <v/>
      </c>
      <c r="TK3" s="8">
        <f>VLOOKUP(AG3,'BUS 2'!$G$1:$CU$424,46,0)</f>
        <v/>
      </c>
      <c r="TL3" s="8">
        <f>VLOOKUP(AG3,'BUS 2'!$G$1:$CU$424,47,0)</f>
        <v/>
      </c>
      <c r="TM3" s="8">
        <f>VLOOKUP(AG3,'BUS 2'!$G$1:$CU$424,48,0)</f>
        <v/>
      </c>
      <c r="TN3" s="8">
        <f>VLOOKUP(AG3,'BUS 2'!$G$1:$CU$424,49,0)</f>
        <v/>
      </c>
      <c r="TO3" s="8">
        <f>VLOOKUP(AG3,'BUS 2'!$G$1:$CU$424,50,0)</f>
        <v/>
      </c>
      <c r="TP3" s="8">
        <f>VLOOKUP(AG3,'BUS 2'!$G$1:$CU$424,51,0)</f>
        <v/>
      </c>
      <c r="TQ3" s="8">
        <f>VLOOKUP(AG3,'BUS 2'!$G$1:$CU$424,52,0)</f>
        <v/>
      </c>
      <c r="TR3" s="8">
        <f>VLOOKUP(AG3,'BUS 2'!$G$1:$CU$424,53,0)</f>
        <v/>
      </c>
      <c r="TS3" s="48">
        <f>VLOOKUP(AG3,'BUS 2'!$G$1:$CU$424,54,0)</f>
        <v/>
      </c>
      <c r="TT3" s="48">
        <f>VLOOKUP(AG3,'BUS 2'!$G$1:$CU$424,55,0)</f>
        <v/>
      </c>
      <c r="TU3" s="48">
        <f>VLOOKUP(AG3,'BUS 2'!$G$1:$CU$424,56,0)</f>
        <v/>
      </c>
      <c r="TV3" s="48">
        <f>VLOOKUP(AG3,'BUS 2'!$G$1:$CU$424,57,0)</f>
        <v/>
      </c>
      <c r="TW3" s="48">
        <f>VLOOKUP(AG3,'BUS 2'!$G$1:$CU$424,58,0)</f>
        <v/>
      </c>
      <c r="TX3" s="48">
        <f>VLOOKUP(AG3,'BUS 2'!$G$1:$CU$424,59,0)</f>
        <v/>
      </c>
      <c r="TY3" s="48">
        <f>VLOOKUP(AG3,'BUS 2'!$G$1:$CU$424,60,0)</f>
        <v/>
      </c>
      <c r="TZ3" s="48">
        <f>VLOOKUP(AG3,'BUS 2'!$G$1:$CU$424,61,0)</f>
        <v/>
      </c>
      <c r="UA3" s="48">
        <f>VLOOKUP(AG3,'BUS 2'!$G$1:$CU$424,62,0)</f>
        <v/>
      </c>
      <c r="UB3" s="48">
        <f>VLOOKUP(AG3,'BUS 2'!$G$1:$CU$424,63,0)</f>
        <v/>
      </c>
      <c r="UC3" s="48">
        <f>VLOOKUP(AG3,'BUS 2'!$G$1:$CU$424,64,0)</f>
        <v/>
      </c>
      <c r="UD3" s="48">
        <f>VLOOKUP(AG3,'BUS 2'!$G$1:$CU$424,65,0)</f>
        <v/>
      </c>
      <c r="UE3" s="48">
        <f>VLOOKUP(AG3,'BUS 2'!$G$1:$CU$424,66,0)</f>
        <v/>
      </c>
      <c r="UF3" s="48">
        <f>VLOOKUP(AG3,'BUS 2'!$G$1:$CU$424,67,0)</f>
        <v/>
      </c>
      <c r="UG3" s="48">
        <f>VLOOKUP(AG3,'BUS 2'!$G$1:$CU$424,68,0)</f>
        <v/>
      </c>
      <c r="UH3" s="48">
        <f>VLOOKUP(AG3,'BUS 2'!$G$1:$CU$424,69,0)</f>
        <v/>
      </c>
      <c r="UI3" s="48">
        <f>VLOOKUP(AG3,'BUS 2'!$G$1:$CU$424,70,0)</f>
        <v/>
      </c>
      <c r="UJ3" s="48">
        <f>VLOOKUP(AG3,'BUS 2'!$G$1:$CU$424,71,0)</f>
        <v/>
      </c>
      <c r="UK3" s="48">
        <f>VLOOKUP(AG3,'BUS 2'!$G$1:$CU$424,72,0)</f>
        <v/>
      </c>
      <c r="UL3" s="48">
        <f>VLOOKUP(AG3,'BUS 2'!$G$1:$CU$424,73,0)</f>
        <v/>
      </c>
      <c r="UM3" s="48">
        <f>VLOOKUP(AG3,'BUS 2'!$G$1:$CU$424,74,0)</f>
        <v/>
      </c>
      <c r="UN3" s="48">
        <f>VLOOKUP(AG3,'BUS 2'!$G$1:$CU$424,75,0)</f>
        <v/>
      </c>
      <c r="UO3" s="48">
        <f>VLOOKUP(AG3,'BUS 2'!$G$1:$CU$424,76,0)</f>
        <v/>
      </c>
      <c r="UP3" s="48">
        <f>VLOOKUP(AG3,'BUS 2'!$G$1:$CU$424,77,0)</f>
        <v/>
      </c>
      <c r="UQ3" s="48">
        <f>VLOOKUP(AG3,'BUS 2'!$G$1:$CU$424,78,0)</f>
        <v/>
      </c>
      <c r="UR3" s="48">
        <f>VLOOKUP(AG3,'BUS 2'!$G$1:$CU$424,79,0)</f>
        <v/>
      </c>
      <c r="US3" s="48">
        <f>VLOOKUP(AG3,'BUS 2'!$G$1:$CU$424,80,0)</f>
        <v/>
      </c>
      <c r="UT3" s="48">
        <f>VLOOKUP(AG3,'BUS 2'!$G$1:$CU$424,81,0)</f>
        <v/>
      </c>
      <c r="UU3" s="48" t="inlineStr">
        <is>
          <t>Pemberian pakan di kandang</t>
        </is>
      </c>
      <c r="UV3" s="48" t="n"/>
      <c r="UW3" s="48" t="n"/>
      <c r="UX3" s="48" t="inlineStr">
        <is>
          <t>Pemberian pakan di kandang</t>
        </is>
      </c>
      <c r="UY3" s="48" t="n"/>
      <c r="UZ3" s="48" t="n"/>
      <c r="VA3" s="48" t="inlineStr">
        <is>
          <t>Pemberian pakan di kandang</t>
        </is>
      </c>
      <c r="VB3" s="48" t="inlineStr">
        <is>
          <t>Pemberian pakan di kandang</t>
        </is>
      </c>
      <c r="VC3" s="48" t="inlineStr">
        <is>
          <t>Sangat teratur (setiap hari)</t>
        </is>
      </c>
      <c r="VD3" s="48" t="n"/>
      <c r="VE3" s="48" t="n"/>
      <c r="VF3" s="48" t="inlineStr">
        <is>
          <t>Sangat teratur (setiap hari)</t>
        </is>
      </c>
      <c r="VG3" s="48" t="n"/>
      <c r="VH3" s="48" t="n"/>
      <c r="VI3" s="48" t="inlineStr">
        <is>
          <t>Sangat teratur (setiap hari)</t>
        </is>
      </c>
      <c r="VJ3" s="48" t="inlineStr">
        <is>
          <t>Sangat teratur (setiap hari)</t>
        </is>
      </c>
      <c r="VK3" s="48" t="inlineStr">
        <is>
          <t>Sangat sering (&gt;1 kali sehari)</t>
        </is>
      </c>
      <c r="VL3" s="48" t="n"/>
      <c r="VM3" s="48" t="n"/>
      <c r="VN3" s="48" t="inlineStr">
        <is>
          <t>Sangat sering (&gt;1 kali sehari)</t>
        </is>
      </c>
      <c r="VO3" s="48" t="n"/>
      <c r="VP3" s="48" t="n"/>
      <c r="VQ3" s="48" t="inlineStr">
        <is>
          <t>Cukup (2-6 hari sekali)</t>
        </is>
      </c>
      <c r="VR3" s="48" t="inlineStr">
        <is>
          <t>Cukup (2-6 hari sekali)</t>
        </is>
      </c>
      <c r="VS3" s="48" t="inlineStr">
        <is>
          <t>6-Digester biogas</t>
        </is>
      </c>
      <c r="VT3" s="8" t="n">
        <v>0</v>
      </c>
      <c r="VU3" s="8" t="n">
        <v>0</v>
      </c>
      <c r="VV3" s="8" t="n">
        <v>0</v>
      </c>
      <c r="VW3" s="8" t="n">
        <v>0</v>
      </c>
      <c r="VX3" s="8" t="n">
        <v>0</v>
      </c>
      <c r="VY3" s="8" t="n">
        <v>0</v>
      </c>
      <c r="VZ3" s="8" t="n">
        <v>0</v>
      </c>
      <c r="WA3" s="8" t="n">
        <v>0</v>
      </c>
      <c r="WB3" s="8" t="n">
        <v>0</v>
      </c>
      <c r="WC3" s="8" t="n">
        <v>1</v>
      </c>
      <c r="WD3" s="8" t="n">
        <v>0</v>
      </c>
      <c r="WE3" s="8" t="n">
        <v>0</v>
      </c>
      <c r="WF3" s="48" t="n"/>
      <c r="WG3" s="48" t="n"/>
      <c r="WH3" s="48" t="n"/>
      <c r="WI3" s="48" t="n"/>
      <c r="WJ3" s="48" t="n"/>
      <c r="WK3" s="48" t="n"/>
      <c r="WL3" s="48" t="n"/>
      <c r="WM3" s="48" t="n"/>
      <c r="WN3" s="48" t="n"/>
      <c r="WO3" s="48" t="n"/>
      <c r="WP3" s="48" t="n"/>
      <c r="WQ3" s="48" t="n"/>
      <c r="WR3" s="48" t="n"/>
      <c r="WS3" s="48" t="n"/>
      <c r="WT3" s="48" t="n"/>
      <c r="WU3" s="48" t="n"/>
      <c r="WV3" s="48" t="n"/>
      <c r="WW3" s="48" t="n"/>
      <c r="WX3" s="48" t="n"/>
      <c r="WY3" s="48" t="n"/>
      <c r="WZ3" s="48" t="n"/>
      <c r="XA3" s="48" t="n"/>
      <c r="XB3" s="48" t="inlineStr">
        <is>
          <t>6-Digester biogas</t>
        </is>
      </c>
      <c r="XC3" s="8" t="n">
        <v>0</v>
      </c>
      <c r="XD3" s="8" t="n">
        <v>0</v>
      </c>
      <c r="XE3" s="8" t="n">
        <v>0</v>
      </c>
      <c r="XF3" s="8" t="n">
        <v>0</v>
      </c>
      <c r="XG3" s="8" t="n">
        <v>0</v>
      </c>
      <c r="XH3" s="8" t="n">
        <v>0</v>
      </c>
      <c r="XI3" s="8" t="n">
        <v>0</v>
      </c>
      <c r="XJ3" s="8" t="n">
        <v>0</v>
      </c>
      <c r="XK3" s="8" t="n">
        <v>1</v>
      </c>
      <c r="XL3" s="8" t="n">
        <v>0</v>
      </c>
      <c r="XM3" s="8" t="n">
        <v>0</v>
      </c>
      <c r="XN3" s="48" t="n"/>
      <c r="XO3" s="48" t="n"/>
      <c r="XP3" s="48" t="n"/>
      <c r="XQ3" s="48" t="n"/>
      <c r="XR3" s="48" t="n"/>
      <c r="XS3" s="48" t="n"/>
      <c r="XT3" s="48" t="n"/>
      <c r="XU3" s="48" t="n"/>
      <c r="XV3" s="48" t="n"/>
      <c r="XW3" s="48" t="n"/>
      <c r="XX3" s="48" t="n"/>
      <c r="XY3" s="48" t="n"/>
      <c r="XZ3" s="48" t="n"/>
      <c r="YA3" s="48" t="n"/>
      <c r="YB3" s="48" t="n"/>
      <c r="YC3" s="48" t="n"/>
      <c r="YD3" s="48" t="n"/>
      <c r="YE3" s="48" t="n"/>
      <c r="YF3" s="48" t="n"/>
      <c r="YG3" s="48" t="n"/>
      <c r="YH3" s="48" t="n"/>
      <c r="YI3" s="48" t="n"/>
      <c r="YJ3" s="48" t="n"/>
      <c r="YK3" s="48" t="n"/>
      <c r="YL3" s="48" t="n"/>
      <c r="YM3" s="48" t="n"/>
      <c r="YN3" s="48" t="inlineStr">
        <is>
          <t>5-Untuk disebar di tanah (dan dibajak)</t>
        </is>
      </c>
      <c r="YO3" s="8" t="n">
        <v>0</v>
      </c>
      <c r="YP3" s="8" t="n">
        <v>0</v>
      </c>
      <c r="YQ3" s="8" t="n">
        <v>0</v>
      </c>
      <c r="YR3" s="8" t="n">
        <v>0</v>
      </c>
      <c r="YS3" s="8" t="n">
        <v>0</v>
      </c>
      <c r="YT3" s="8" t="n">
        <v>0</v>
      </c>
      <c r="YU3" s="8" t="n">
        <v>0</v>
      </c>
      <c r="YV3" s="8" t="n">
        <v>0</v>
      </c>
      <c r="YW3" s="8" t="n">
        <v>1</v>
      </c>
      <c r="YX3" s="8" t="n">
        <v>0</v>
      </c>
      <c r="YY3" s="8" t="n">
        <v>0</v>
      </c>
      <c r="YZ3" s="8" t="n">
        <v>0</v>
      </c>
      <c r="ZA3" s="48" t="inlineStr">
        <is>
          <t>5-Untuk disebar di tanah (dan dibajak)</t>
        </is>
      </c>
      <c r="ZB3" s="8" t="n">
        <v>0</v>
      </c>
      <c r="ZC3" s="8" t="n">
        <v>0</v>
      </c>
      <c r="ZD3" s="8" t="n">
        <v>0</v>
      </c>
      <c r="ZE3" s="8" t="n">
        <v>0</v>
      </c>
      <c r="ZF3" s="8" t="n">
        <v>0</v>
      </c>
      <c r="ZG3" s="8" t="n">
        <v>0</v>
      </c>
      <c r="ZH3" s="8" t="n">
        <v>0</v>
      </c>
      <c r="ZI3" s="8" t="n">
        <v>0</v>
      </c>
      <c r="ZJ3" s="8" t="n">
        <v>1</v>
      </c>
      <c r="ZK3" s="8" t="n">
        <v>0</v>
      </c>
      <c r="ZL3" s="8" t="n">
        <v>0</v>
      </c>
      <c r="ZM3" s="8" t="n">
        <v>0</v>
      </c>
      <c r="ZN3" s="8" t="n">
        <v>50</v>
      </c>
      <c r="ZO3" s="48" t="n"/>
      <c r="ZP3" s="48" t="n"/>
      <c r="ZQ3" s="8" t="n">
        <v>50</v>
      </c>
      <c r="ZR3" s="48" t="n"/>
      <c r="ZS3" s="48" t="n"/>
      <c r="ZT3" s="48" t="n"/>
      <c r="ZU3" s="48" t="n"/>
      <c r="ZV3" s="8" t="n">
        <v>2</v>
      </c>
      <c r="ZW3" s="48" t="n"/>
      <c r="ZX3" s="48" t="n"/>
      <c r="ZY3" s="48" t="n"/>
      <c r="ZZ3" s="48" t="n"/>
      <c r="AAA3" s="48" t="n"/>
      <c r="AAB3" s="8" t="n">
        <v>2</v>
      </c>
      <c r="AAC3" s="8" t="n">
        <v>2</v>
      </c>
      <c r="AAD3" s="48" t="inlineStr">
        <is>
          <t>Pakan segar (misal: rumput)</t>
        </is>
      </c>
      <c r="AAE3" s="48" t="n"/>
      <c r="AAF3" s="48" t="n"/>
      <c r="AAG3" s="48" t="inlineStr">
        <is>
          <t>Pakan kering (misal: konsentrat, silase, pelet)</t>
        </is>
      </c>
      <c r="AAH3" s="48" t="n"/>
      <c r="AAI3" s="48" t="n"/>
      <c r="AAJ3" s="48" t="inlineStr">
        <is>
          <t>Pakan kering (misal: konsentrat, silase, pelet)</t>
        </is>
      </c>
      <c r="AAK3" s="48" t="inlineStr">
        <is>
          <t>Pakan kering (misal: konsentrat, silase, pelet)</t>
        </is>
      </c>
      <c r="AAL3" s="48" t="inlineStr">
        <is>
          <t>Ya</t>
        </is>
      </c>
      <c r="AAM3" s="48" t="inlineStr">
        <is>
          <t>Padat</t>
        </is>
      </c>
      <c r="AAN3" s="8" t="n">
        <v>1</v>
      </c>
      <c r="AAO3" s="8" t="n">
        <v>0</v>
      </c>
      <c r="AAP3" s="48" t="n"/>
      <c r="AAQ3" s="8" t="n">
        <v>10</v>
      </c>
      <c r="AAR3" s="48" t="inlineStr">
        <is>
          <t>Tidak</t>
        </is>
      </c>
      <c r="AAS3" s="48" t="inlineStr">
        <is>
          <t>Mengetahui</t>
        </is>
      </c>
      <c r="AAT3" s="48" t="inlineStr">
        <is>
          <t>Digunakan untuk pupuk di lahan pertanian sendiri</t>
        </is>
      </c>
      <c r="AAU3" s="8" t="n">
        <v>1</v>
      </c>
      <c r="AAV3" s="8" t="n">
        <v>0</v>
      </c>
      <c r="AAW3" s="8" t="n">
        <v>0</v>
      </c>
      <c r="AAX3" s="8" t="n">
        <v>0</v>
      </c>
      <c r="AAY3" s="8" t="n">
        <v>0</v>
      </c>
      <c r="AAZ3" s="8" t="n">
        <v>0</v>
      </c>
      <c r="ABA3" s="8" t="n">
        <v>0</v>
      </c>
      <c r="ABB3" s="48" t="inlineStr">
        <is>
          <t>Pembenah tanah (soil conditioner)</t>
        </is>
      </c>
      <c r="ABC3" s="8" t="n">
        <v>0</v>
      </c>
      <c r="ABD3" s="8" t="n">
        <v>1</v>
      </c>
      <c r="ABE3" s="8" t="n">
        <v>0</v>
      </c>
      <c r="ABF3" s="8" t="n">
        <v>0</v>
      </c>
      <c r="ABG3" s="8" t="n">
        <v>0</v>
      </c>
      <c r="ABH3" s="48" t="n"/>
      <c r="ABI3" s="48" t="n"/>
      <c r="ABJ3" s="48" t="n"/>
      <c r="ABK3" s="48" t="n"/>
      <c r="ABL3" s="48" t="n"/>
      <c r="ABM3" s="48" t="n"/>
      <c r="ABN3" s="48" t="n"/>
      <c r="ABO3" s="48" t="n"/>
      <c r="ABP3" s="48" t="n"/>
      <c r="ABQ3" s="48" t="inlineStr">
        <is>
          <t>Pohon pisang</t>
        </is>
      </c>
      <c r="ABR3" s="48" t="inlineStr">
        <is>
          <t>Cukup (2 minggu sekali)</t>
        </is>
      </c>
      <c r="ABS3" s="8" t="n">
        <v>500</v>
      </c>
      <c r="ABT3" s="48" t="n"/>
      <c r="ABU3" s="8" t="n">
        <v>0</v>
      </c>
      <c r="ABV3" s="8" t="n">
        <v>280</v>
      </c>
      <c r="ABW3" s="48" t="inlineStr">
        <is>
          <t>Urea</t>
        </is>
      </c>
      <c r="ABX3" s="48" t="n"/>
      <c r="ABY3" s="8" t="n">
        <v>50</v>
      </c>
      <c r="ABZ3" s="8" t="n">
        <v>10000</v>
      </c>
      <c r="ACA3" s="8" t="n">
        <v>0</v>
      </c>
      <c r="ACB3" s="8" t="n">
        <v>13000</v>
      </c>
      <c r="ACC3" s="8" t="n">
        <v>300</v>
      </c>
      <c r="ACD3" s="8" t="n">
        <v>600</v>
      </c>
      <c r="ACE3" s="48" t="inlineStr">
        <is>
          <t>Ya</t>
        </is>
      </c>
      <c r="ACF3" s="48" t="inlineStr">
        <is>
          <t>Sangat meningkat</t>
        </is>
      </c>
      <c r="ACG3" s="48" t="inlineStr">
        <is>
          <t>Sangat meningkat</t>
        </is>
      </c>
      <c r="ACH3" s="48" t="inlineStr">
        <is>
          <t>Sangat meningkat</t>
        </is>
      </c>
      <c r="ACI3" s="48" t="n"/>
      <c r="ACJ3" s="48" t="n"/>
      <c r="ACK3" s="48" t="n"/>
      <c r="ACL3" s="48" t="n"/>
      <c r="ACM3" s="48" t="n"/>
      <c r="ACN3" s="48" t="n"/>
      <c r="ACO3" s="48" t="n"/>
      <c r="ACP3" s="48" t="n"/>
      <c r="ACQ3" s="48" t="n"/>
      <c r="ACR3" s="48" t="n"/>
      <c r="ACS3" s="48" t="n"/>
      <c r="ACT3" s="48" t="inlineStr">
        <is>
          <t>Tidak</t>
        </is>
      </c>
      <c r="ACU3" s="48" t="inlineStr">
        <is>
          <t>Manfaat sangat besar</t>
        </is>
      </c>
      <c r="ACV3" s="48" t="inlineStr">
        <is>
          <t>Sangat berkurang</t>
        </is>
      </c>
      <c r="ACW3" s="48" t="inlineStr">
        <is>
          <t>Anggota keluarga - Perempuan dewasa</t>
        </is>
      </c>
      <c r="ACX3" s="48" t="inlineStr">
        <is>
          <t>Setuju</t>
        </is>
      </c>
      <c r="ACY3" s="48" t="inlineStr">
        <is>
          <t>Anggota keluarga - Laki-laki dewasa Anggota keluarga - Perempuan dewasa Anggota keluarga - Anak-anak</t>
        </is>
      </c>
      <c r="ACZ3" s="8" t="n">
        <v>1</v>
      </c>
      <c r="ADA3" s="8" t="n">
        <v>1</v>
      </c>
      <c r="ADB3" s="8" t="n">
        <v>1</v>
      </c>
      <c r="ADC3" s="8" t="n">
        <v>0</v>
      </c>
      <c r="ADD3" s="48" t="inlineStr">
        <is>
          <t>Puas</t>
        </is>
      </c>
      <c r="ADE3" s="48" t="inlineStr">
        <is>
          <t>Puas</t>
        </is>
      </c>
      <c r="ADF3" s="48" t="inlineStr">
        <is>
          <t>Puas</t>
        </is>
      </c>
      <c r="ADG3" s="48" t="inlineStr">
        <is>
          <t>Sangat puas</t>
        </is>
      </c>
      <c r="ADH3" s="48" t="inlineStr">
        <is>
          <t>Ya</t>
        </is>
      </c>
      <c r="ADI3" s="48" t="inlineStr">
        <is>
          <t>Kompor</t>
        </is>
      </c>
      <c r="ADJ3" s="48" t="inlineStr">
        <is>
          <t>Sangat puas</t>
        </is>
      </c>
      <c r="ADK3" s="48" t="n"/>
      <c r="ADL3" s="48" t="n"/>
      <c r="ADM3" s="48" t="n"/>
      <c r="ADN3" s="48" t="n"/>
      <c r="ADO3" s="48" t="n"/>
      <c r="ADP3" s="48" t="n"/>
      <c r="ADQ3" s="48" t="n"/>
      <c r="ADR3" s="48" t="n"/>
      <c r="ADS3" s="48" t="n"/>
      <c r="ADT3" s="48" t="n"/>
      <c r="ADU3" s="48" t="inlineStr">
        <is>
          <t>Menghubungi CPO atau pendamping</t>
        </is>
      </c>
      <c r="ADV3" s="8" t="n">
        <v>0</v>
      </c>
      <c r="ADW3" s="8" t="n">
        <v>0</v>
      </c>
      <c r="ADX3" s="8" t="n">
        <v>0</v>
      </c>
      <c r="ADY3" s="8" t="n">
        <v>0</v>
      </c>
      <c r="ADZ3" s="8" t="n">
        <v>1</v>
      </c>
      <c r="AEA3" s="8" t="n">
        <v>0</v>
      </c>
      <c r="AEB3" s="8" t="n">
        <v>0</v>
      </c>
      <c r="AEC3" s="8" t="n">
        <v>0</v>
      </c>
      <c r="AED3" s="48" t="inlineStr">
        <is>
          <t>Cukup puas</t>
        </is>
      </c>
      <c r="AEE3" s="48" t="inlineStr">
        <is>
          <t>Laki-laki dewasa</t>
        </is>
      </c>
      <c r="AEF3" s="48" t="n"/>
      <c r="AEG3" s="48" t="inlineStr">
        <is>
          <t>Menelepon atau WA langsung</t>
        </is>
      </c>
      <c r="AEH3" s="48" t="n"/>
      <c r="AEI3" s="48" t="inlineStr">
        <is>
          <t>Lebih sering berkomunikasi</t>
        </is>
      </c>
      <c r="AEJ3" s="48" t="inlineStr">
        <is>
          <t>Ya, selalu</t>
        </is>
      </c>
      <c r="AEK3"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3" s="8" t="n">
        <v>1</v>
      </c>
      <c r="AEM3" s="8" t="n">
        <v>1</v>
      </c>
      <c r="AEN3" s="8" t="n">
        <v>1</v>
      </c>
      <c r="AEO3" s="8" t="n">
        <v>1</v>
      </c>
      <c r="AEP3" s="8" t="n">
        <v>1</v>
      </c>
      <c r="AEQ3" s="8" t="n">
        <v>1</v>
      </c>
      <c r="AER3" s="8" t="n">
        <v>1</v>
      </c>
      <c r="AES3" s="8" t="n">
        <v>1</v>
      </c>
      <c r="AET3" s="8" t="n">
        <v>1</v>
      </c>
      <c r="AEU3" s="8" t="n">
        <v>0</v>
      </c>
      <c r="AEV3" s="8" t="n">
        <v>1</v>
      </c>
      <c r="AEW3" s="8" t="n">
        <v>0</v>
      </c>
      <c r="AEX3" s="48" t="n"/>
      <c r="AEY3" s="48" t="inlineStr">
        <is>
          <t>Mendukung lingkungan</t>
        </is>
      </c>
      <c r="AEZ3" s="48" t="n"/>
      <c r="AFA3" s="48" t="inlineStr">
        <is>
          <t>Tetangga / teman / saudara</t>
        </is>
      </c>
      <c r="AFB3" s="48" t="n"/>
      <c r="AFC3" s="48" t="inlineStr">
        <is>
          <t>1771503798689.jpg</t>
        </is>
      </c>
      <c r="AFD3" s="16" t="inlineStr">
        <is>
          <t>https://kf.kobotoolbox.org/api/v2/assets/avstPQqLr3Ab3ZdcVTXZ6f/data/675608443/attachments/attaZ69pDP7HQybpazbXpRjL/</t>
        </is>
      </c>
      <c r="AFE3" s="48" t="inlineStr">
        <is>
          <t>1770389117579.jpg</t>
        </is>
      </c>
      <c r="AFF3" s="16" t="inlineStr">
        <is>
          <t>https://kf.kobotoolbox.org/api/v2/assets/avstPQqLr3Ab3ZdcVTXZ6f/data/675608443/attachments/att8Qv5NzCEWDeSkPUbVMdUz/</t>
        </is>
      </c>
      <c r="AFG3" s="48" t="inlineStr">
        <is>
          <t>Ir.I Made Suyasa</t>
        </is>
      </c>
      <c r="AFH3" s="48" t="n"/>
      <c r="AFI3" s="48" t="n"/>
    </row>
    <row r="4">
      <c r="A4" s="6" t="n">
        <v>46056</v>
      </c>
      <c r="B4" s="6" t="n">
        <v>46072</v>
      </c>
      <c r="C4" s="48" t="inlineStr">
        <is>
          <t>ir i made suyasa</t>
        </is>
      </c>
      <c r="D4" s="48" t="inlineStr">
        <is>
          <t>nyoman sami</t>
        </is>
      </c>
      <c r="E4" s="8" t="n">
        <v>8347875288</v>
      </c>
      <c r="F4" s="48" t="inlineStr">
        <is>
          <t>-8.3522628 115.277707 682.7000122070312 4.195</t>
        </is>
      </c>
      <c r="G4" s="8" t="n">
        <v>-8.3522628</v>
      </c>
      <c r="H4" s="8" t="n">
        <v>115.277707</v>
      </c>
      <c r="I4" s="8" t="n">
        <v>682.7000121999999</v>
      </c>
      <c r="J4" s="8" t="n">
        <v>4.195</v>
      </c>
      <c r="K4" s="8" t="n">
        <v>0</v>
      </c>
      <c r="L4" s="48" t="inlineStr">
        <is>
          <t>-8.3522853 115.2777485 803.8 4.5</t>
        </is>
      </c>
      <c r="M4" s="8" t="n">
        <v>-8.3522853</v>
      </c>
      <c r="N4" s="8" t="n">
        <v>115.2777485</v>
      </c>
      <c r="O4" s="8" t="n">
        <v>803.8</v>
      </c>
      <c r="P4" s="8" t="n">
        <v>4.5</v>
      </c>
      <c r="Q4" s="8" t="n">
        <v>0</v>
      </c>
      <c r="R4" s="48" t="inlineStr">
        <is>
          <t>Bali</t>
        </is>
      </c>
      <c r="S4" s="8" t="n">
        <v>0</v>
      </c>
      <c r="T4" s="8" t="n">
        <v>0</v>
      </c>
      <c r="U4" s="8" t="n">
        <v>0</v>
      </c>
      <c r="V4" s="8" t="n">
        <v>0</v>
      </c>
      <c r="W4" s="8" t="n">
        <v>0</v>
      </c>
      <c r="X4" s="8" t="n">
        <v>0</v>
      </c>
      <c r="Y4" s="8" t="n">
        <v>1</v>
      </c>
      <c r="Z4" s="8" t="n">
        <v>0</v>
      </c>
      <c r="AA4" s="8" t="n">
        <v>0</v>
      </c>
      <c r="AB4" s="8" t="n">
        <v>0</v>
      </c>
      <c r="AC4" s="48" t="inlineStr">
        <is>
          <t>GIANYAR</t>
        </is>
      </c>
      <c r="AD4" s="48" t="inlineStr">
        <is>
          <t>PAYANGAN</t>
        </is>
      </c>
      <c r="AE4" s="48" t="inlineStr">
        <is>
          <t>PENYABANGAN</t>
        </is>
      </c>
      <c r="AF4" s="48" t="inlineStr">
        <is>
          <t>IDEP SELARAS ALAM</t>
        </is>
      </c>
      <c r="AG4" s="48" t="inlineStr">
        <is>
          <t>IDP0177</t>
        </is>
      </c>
      <c r="AH4" s="8" t="n">
        <v>12</v>
      </c>
      <c r="AI4" s="48" t="inlineStr">
        <is>
          <t>VPA1</t>
        </is>
      </c>
      <c r="AJ4" s="48" t="inlineStr">
        <is>
          <t>Aktif</t>
        </is>
      </c>
      <c r="AK4" s="8" t="n">
        <v>55</v>
      </c>
      <c r="AL4" s="48" t="inlineStr">
        <is>
          <t>Laki-laki</t>
        </is>
      </c>
      <c r="AM4" s="48" t="inlineStr">
        <is>
          <t>Sudah menikah</t>
        </is>
      </c>
      <c r="AN4" s="48" t="inlineStr">
        <is>
          <t>SD/Sederajat</t>
        </is>
      </c>
      <c r="AO4" s="48" t="inlineStr">
        <is>
          <t>Petani Peternak</t>
        </is>
      </c>
      <c r="AP4" s="8" t="n">
        <v>1</v>
      </c>
      <c r="AQ4" s="8" t="n">
        <v>1</v>
      </c>
      <c r="AR4" s="8" t="n">
        <v>0</v>
      </c>
      <c r="AS4" s="8" t="n">
        <v>0</v>
      </c>
      <c r="AT4" s="8" t="n">
        <v>0</v>
      </c>
      <c r="AU4" s="8" t="n">
        <v>0</v>
      </c>
      <c r="AV4" s="8" t="n">
        <v>0</v>
      </c>
      <c r="AW4" s="8" t="n">
        <v>0</v>
      </c>
      <c r="AX4" s="48" t="n"/>
      <c r="AY4" s="48" t="inlineStr">
        <is>
          <t>Pekerja lepas</t>
        </is>
      </c>
      <c r="AZ4" s="8" t="n">
        <v>0</v>
      </c>
      <c r="BA4" s="8" t="n">
        <v>0</v>
      </c>
      <c r="BB4" s="8" t="n">
        <v>1</v>
      </c>
      <c r="BC4" s="8" t="n">
        <v>0</v>
      </c>
      <c r="BD4" s="8" t="n">
        <v>0</v>
      </c>
      <c r="BE4" s="8" t="n">
        <v>0</v>
      </c>
      <c r="BF4" s="8" t="n">
        <v>0</v>
      </c>
      <c r="BG4" s="8" t="n">
        <v>0</v>
      </c>
      <c r="BH4" s="48" t="n"/>
      <c r="BI4" s="48" t="inlineStr">
        <is>
          <t>Rp1.500.000 - Rp2.500.000</t>
        </is>
      </c>
      <c r="BJ4" s="8" t="n">
        <v>6</v>
      </c>
      <c r="BK4" s="8" t="n">
        <v>2</v>
      </c>
      <c r="BL4" s="8" t="n">
        <v>1</v>
      </c>
      <c r="BM4" s="8" t="n">
        <v>2</v>
      </c>
      <c r="BN4" s="48" t="inlineStr">
        <is>
          <t>Milik sendiri</t>
        </is>
      </c>
      <c r="BO4" s="48" t="inlineStr">
        <is>
          <t>Permanen (dinding bata dan semen)</t>
        </is>
      </c>
      <c r="BP4" s="8" t="n">
        <v>1</v>
      </c>
      <c r="BQ4" s="8" t="n">
        <v>0</v>
      </c>
      <c r="BR4" s="8" t="n">
        <v>0</v>
      </c>
      <c r="BS4" s="8" t="n">
        <v>0</v>
      </c>
      <c r="BT4" s="8" t="n">
        <v>0</v>
      </c>
      <c r="BU4" s="48" t="n"/>
      <c r="BV4" s="48" t="inlineStr">
        <is>
          <t>Keramik/ubin</t>
        </is>
      </c>
      <c r="BW4" s="8" t="n">
        <v>0</v>
      </c>
      <c r="BX4" s="8" t="n">
        <v>0</v>
      </c>
      <c r="BY4" s="8" t="n">
        <v>1</v>
      </c>
      <c r="BZ4" s="8" t="n">
        <v>0</v>
      </c>
      <c r="CA4" s="8" t="n">
        <v>0</v>
      </c>
      <c r="CB4" s="48" t="n"/>
      <c r="CC4" s="48" t="inlineStr">
        <is>
          <t>Genting</t>
        </is>
      </c>
      <c r="CD4" s="8" t="n">
        <v>0</v>
      </c>
      <c r="CE4" s="8" t="n">
        <v>0</v>
      </c>
      <c r="CF4" s="8" t="n">
        <v>0</v>
      </c>
      <c r="CG4" s="8" t="n">
        <v>0</v>
      </c>
      <c r="CH4" s="8" t="n">
        <v>0</v>
      </c>
      <c r="CI4" s="8" t="n">
        <v>1</v>
      </c>
      <c r="CJ4" s="8" t="n">
        <v>0</v>
      </c>
      <c r="CK4" s="48" t="n"/>
      <c r="CL4" s="48" t="inlineStr">
        <is>
          <t>Ya</t>
        </is>
      </c>
      <c r="CM4" s="8" t="n">
        <v>2013</v>
      </c>
      <c r="CN4" s="48" t="inlineStr">
        <is>
          <t>Fixed-Dome (Kubah Tetap)</t>
        </is>
      </c>
      <c r="CO4" s="48" t="inlineStr">
        <is>
          <t>6 m³ (4-5 ekor sapi, ±5 jam memasak/hari, ±50 kg</t>
        </is>
      </c>
      <c r="CP4" s="48" t="inlineStr">
        <is>
          <t>Anggota keluarga - laki-laki</t>
        </is>
      </c>
      <c r="CQ4" s="8" t="n">
        <v>0</v>
      </c>
      <c r="CR4" s="8" t="n">
        <v>0</v>
      </c>
      <c r="CS4" s="8" t="n">
        <v>0</v>
      </c>
      <c r="CT4" s="8" t="n">
        <v>0</v>
      </c>
      <c r="CU4" s="8" t="n">
        <v>1</v>
      </c>
      <c r="CV4" s="8" t="n">
        <v>0</v>
      </c>
      <c r="CW4" s="8" t="n">
        <v>0</v>
      </c>
      <c r="CX4" s="8" t="n">
        <v>0</v>
      </c>
      <c r="CY4" s="48" t="inlineStr">
        <is>
          <t>Anggota keluarga - laki-laki</t>
        </is>
      </c>
      <c r="CZ4" s="8" t="n">
        <v>1</v>
      </c>
      <c r="DA4" s="8" t="n">
        <v>0</v>
      </c>
      <c r="DB4" s="8" t="n">
        <v>0</v>
      </c>
      <c r="DC4" s="48" t="n"/>
      <c r="DD4" s="48" t="inlineStr">
        <is>
          <t>Anggota keluarga - laki-laki CPO atau pendamping</t>
        </is>
      </c>
      <c r="DE4" s="8" t="n">
        <v>1</v>
      </c>
      <c r="DF4" s="8" t="n">
        <v>0</v>
      </c>
      <c r="DG4" s="8" t="n">
        <v>1</v>
      </c>
      <c r="DH4" s="8" t="n">
        <v>0</v>
      </c>
      <c r="DI4" s="48" t="n"/>
      <c r="DJ4" s="48" t="inlineStr">
        <is>
          <t>Anggota keluarga - laki-laki CPO atau pendamping</t>
        </is>
      </c>
      <c r="DK4" s="8" t="n">
        <v>1</v>
      </c>
      <c r="DL4" s="8" t="n">
        <v>0</v>
      </c>
      <c r="DM4" s="8" t="n">
        <v>1</v>
      </c>
      <c r="DN4" s="8" t="n">
        <v>0</v>
      </c>
      <c r="DO4" s="48" t="n"/>
      <c r="DP4" s="48" t="inlineStr">
        <is>
          <t>Ya</t>
        </is>
      </c>
      <c r="DQ4" s="48" t="n"/>
      <c r="DR4" s="48" t="n"/>
      <c r="DS4" s="48" t="n"/>
      <c r="DT4" s="48" t="n"/>
      <c r="DU4" s="48" t="n"/>
      <c r="DV4" s="48" t="n"/>
      <c r="DW4" s="48" t="n"/>
      <c r="DX4" s="48" t="n"/>
      <c r="DY4" s="48" t="n"/>
      <c r="DZ4" s="48" t="n"/>
      <c r="EA4" s="48" t="n"/>
      <c r="EB4" s="48" t="n"/>
      <c r="EC4" s="48" t="n"/>
      <c r="ED4" s="48" t="n"/>
      <c r="EE4" s="48" t="n"/>
      <c r="EF4" s="48" t="n"/>
      <c r="EG4" s="48" t="n"/>
      <c r="EH4" s="48" t="n"/>
      <c r="EI4" s="48" t="inlineStr">
        <is>
          <t>Tidak ada masalah</t>
        </is>
      </c>
      <c r="EJ4" s="8" t="n">
        <v>0</v>
      </c>
      <c r="EK4" s="8" t="n">
        <v>0</v>
      </c>
      <c r="EL4" s="8" t="n">
        <v>0</v>
      </c>
      <c r="EM4" s="8" t="n">
        <v>1</v>
      </c>
      <c r="EN4" s="8" t="n">
        <v>0</v>
      </c>
      <c r="EO4" s="48" t="n"/>
      <c r="EP4" s="48" t="inlineStr">
        <is>
          <t>Ya, sangat jelas dan mudah diikuti</t>
        </is>
      </c>
      <c r="EQ4" s="48" t="inlineStr">
        <is>
          <t>Pelatihan</t>
        </is>
      </c>
      <c r="ER4" s="48" t="inlineStr">
        <is>
          <t>CPO atau pendamping</t>
        </is>
      </c>
      <c r="ES4" s="8" t="n">
        <v>1</v>
      </c>
      <c r="ET4" s="8" t="n">
        <v>0</v>
      </c>
      <c r="EU4" s="8" t="n">
        <v>0</v>
      </c>
      <c r="EV4" s="8" t="n">
        <v>0</v>
      </c>
      <c r="EW4" s="48" t="n"/>
      <c r="EX4" s="48" t="inlineStr">
        <is>
          <t>Anggota keluarga - Laki-laki Anggota keluarga - Perempuan dewasa</t>
        </is>
      </c>
      <c r="EY4" s="8" t="n">
        <v>1</v>
      </c>
      <c r="EZ4" s="8" t="n">
        <v>1</v>
      </c>
      <c r="FA4" s="8" t="n">
        <v>0</v>
      </c>
      <c r="FB4" s="48" t="n"/>
      <c r="FC4" s="48" t="inlineStr">
        <is>
          <t>Setiap minggu</t>
        </is>
      </c>
      <c r="FD4" s="48" t="n"/>
      <c r="FE4" s="48" t="inlineStr">
        <is>
          <t>Mengetahui</t>
        </is>
      </c>
      <c r="FF4" s="48" t="inlineStr">
        <is>
          <t>Selalu (setiap hari)</t>
        </is>
      </c>
      <c r="FG4" s="48" t="inlineStr">
        <is>
          <t>Mengetahui</t>
        </is>
      </c>
      <c r="FH4" s="48" t="inlineStr">
        <is>
          <t>Sering (setiap minggu)</t>
        </is>
      </c>
      <c r="FI4" s="48" t="inlineStr">
        <is>
          <t>Mengetahui</t>
        </is>
      </c>
      <c r="FJ4" s="48" t="inlineStr">
        <is>
          <t>Selalu (setiap hari)</t>
        </is>
      </c>
      <c r="FK4" s="48" t="inlineStr">
        <is>
          <t>Mengetahui</t>
        </is>
      </c>
      <c r="FL4" s="48" t="inlineStr">
        <is>
          <t>Sering (setiap minggu)</t>
        </is>
      </c>
      <c r="FM4" s="48" t="inlineStr">
        <is>
          <t>Mengetahui</t>
        </is>
      </c>
      <c r="FN4" s="48" t="inlineStr">
        <is>
          <t>Sering (setiap minggu)</t>
        </is>
      </c>
      <c r="FO4" s="48" t="inlineStr">
        <is>
          <t>Mengetahui</t>
        </is>
      </c>
      <c r="FP4" s="48" t="inlineStr">
        <is>
          <t>Jarang (setiap bulan atau lebih)</t>
        </is>
      </c>
      <c r="FQ4" s="48" t="inlineStr">
        <is>
          <t>Mengetahui</t>
        </is>
      </c>
      <c r="FR4" s="48" t="inlineStr">
        <is>
          <t>Ya</t>
        </is>
      </c>
      <c r="FS4" s="48" t="inlineStr">
        <is>
          <t>Mengetahui</t>
        </is>
      </c>
      <c r="FT4" s="48" t="inlineStr">
        <is>
          <t>Ya, terkadang</t>
        </is>
      </c>
      <c r="FU4" s="48" t="inlineStr">
        <is>
          <t>Laki-laki dewasa Perempuan dewasa</t>
        </is>
      </c>
      <c r="FV4" s="8" t="n">
        <v>1</v>
      </c>
      <c r="FW4" s="8" t="n">
        <v>1</v>
      </c>
      <c r="FX4" s="8" t="n">
        <v>0</v>
      </c>
      <c r="FY4" s="8" t="n">
        <v>0</v>
      </c>
      <c r="FZ4" s="48" t="inlineStr">
        <is>
          <t>Sangat memahami</t>
        </is>
      </c>
      <c r="GA4" s="48" t="inlineStr">
        <is>
          <t>CPO</t>
        </is>
      </c>
      <c r="GB4" s="8" t="n">
        <v>1</v>
      </c>
      <c r="GC4" s="8" t="n">
        <v>0</v>
      </c>
      <c r="GD4" s="8" t="n">
        <v>0</v>
      </c>
      <c r="GE4" s="8" t="n">
        <v>0</v>
      </c>
      <c r="GF4" s="48" t="n"/>
      <c r="GG4" s="48" t="inlineStr">
        <is>
          <t>Sering</t>
        </is>
      </c>
      <c r="GH4" s="48" t="inlineStr">
        <is>
          <t>Ya</t>
        </is>
      </c>
      <c r="GI4" s="48" t="inlineStr">
        <is>
          <t>Tetangga Teman/keluarga Komunitas lokal</t>
        </is>
      </c>
      <c r="GJ4" s="8" t="n">
        <v>1</v>
      </c>
      <c r="GK4" s="8" t="n">
        <v>1</v>
      </c>
      <c r="GL4" s="8" t="n">
        <v>1</v>
      </c>
      <c r="GM4" s="8" t="n">
        <v>0</v>
      </c>
      <c r="GN4" s="48" t="n"/>
      <c r="GO4" s="8" t="n">
        <v>10</v>
      </c>
      <c r="GP4" s="48" t="inlineStr">
        <is>
          <t>Sebagian</t>
        </is>
      </c>
      <c r="GQ4" s="48" t="inlineStr">
        <is>
          <t>Kayu bakar LPG</t>
        </is>
      </c>
      <c r="GR4" s="8" t="n">
        <v>1</v>
      </c>
      <c r="GS4" s="8" t="n">
        <v>1</v>
      </c>
      <c r="GT4" s="8" t="n">
        <v>0</v>
      </c>
      <c r="GU4" s="8" t="n">
        <v>0</v>
      </c>
      <c r="GV4" s="8" t="n">
        <v>0</v>
      </c>
      <c r="GW4" s="8" t="n">
        <v>0</v>
      </c>
      <c r="GX4" s="8" t="n">
        <v>0</v>
      </c>
      <c r="GY4" s="48" t="n"/>
      <c r="GZ4" s="48" t="inlineStr">
        <is>
          <t>Ya</t>
        </is>
      </c>
      <c r="HA4" s="8" t="n">
        <v>150</v>
      </c>
      <c r="HB4" s="8" t="n">
        <v>150000</v>
      </c>
      <c r="HC4" s="8" t="n">
        <v>75</v>
      </c>
      <c r="HD4" s="8" t="n">
        <v>75000</v>
      </c>
      <c r="HE4" s="8" t="n">
        <v>6</v>
      </c>
      <c r="HF4" s="8" t="n">
        <v>40000</v>
      </c>
      <c r="HG4" s="8" t="n">
        <v>3</v>
      </c>
      <c r="HH4" s="8" t="n">
        <v>20000</v>
      </c>
      <c r="HI4" s="48" t="n"/>
      <c r="HJ4" s="48" t="n"/>
      <c r="HK4" s="48" t="n"/>
      <c r="HL4" s="48" t="n"/>
      <c r="HM4" s="48" t="n"/>
      <c r="HN4" s="48" t="n"/>
      <c r="HO4" s="48" t="n"/>
      <c r="HP4" s="48" t="n"/>
      <c r="HQ4" s="48" t="n"/>
      <c r="HR4" s="48" t="n"/>
      <c r="HS4" s="48" t="n"/>
      <c r="HT4" s="48" t="n"/>
      <c r="HU4" s="48" t="n"/>
      <c r="HV4" s="48" t="n"/>
      <c r="HW4" s="48" t="n"/>
      <c r="HX4" s="48" t="n"/>
      <c r="HY4" s="8" t="n">
        <v>75</v>
      </c>
      <c r="HZ4" s="8" t="n">
        <v>75000</v>
      </c>
      <c r="IA4" s="8" t="n">
        <v>3</v>
      </c>
      <c r="IB4" s="8" t="n">
        <v>20000</v>
      </c>
      <c r="IC4" s="48" t="n"/>
      <c r="ID4" s="48" t="n"/>
      <c r="IE4" s="48" t="n"/>
      <c r="IF4" s="48" t="n"/>
      <c r="IG4" s="48" t="n"/>
      <c r="IH4" s="48" t="n"/>
      <c r="II4" s="48" t="n"/>
      <c r="IJ4" s="48" t="n"/>
      <c r="IK4" s="48" t="inlineStr">
        <is>
          <t>15-30 kg</t>
        </is>
      </c>
      <c r="IL4" s="48" t="inlineStr">
        <is>
          <t>1-3 jam</t>
        </is>
      </c>
      <c r="IM4" s="48" t="inlineStr">
        <is>
          <t>Ya</t>
        </is>
      </c>
      <c r="IN4" s="48" t="inlineStr">
        <is>
          <t>Ya</t>
        </is>
      </c>
      <c r="IO4" s="48" t="inlineStr">
        <is>
          <t>Jauh lebih bersih</t>
        </is>
      </c>
      <c r="IP4" s="48" t="n"/>
      <c r="IQ4" s="48" t="inlineStr">
        <is>
          <t>Tidak pernah</t>
        </is>
      </c>
      <c r="IR4" s="48" t="n"/>
      <c r="IS4" s="48" t="n"/>
      <c r="IT4" s="48" t="n"/>
      <c r="IU4" s="48" t="n"/>
      <c r="IV4" s="48" t="n"/>
      <c r="IW4" s="48" t="n"/>
      <c r="IX4" s="48" t="n"/>
      <c r="IY4" s="48" t="n"/>
      <c r="IZ4" s="48" t="inlineStr">
        <is>
          <t>Tidak pernah</t>
        </is>
      </c>
      <c r="JA4" s="48" t="n"/>
      <c r="JB4" s="48" t="n"/>
      <c r="JC4" s="48" t="n"/>
      <c r="JD4" s="48" t="n"/>
      <c r="JE4" s="48" t="n"/>
      <c r="JF4" s="48" t="n"/>
      <c r="JG4" s="48" t="n"/>
      <c r="JH4" s="48" t="n"/>
      <c r="JI4" s="48" t="inlineStr">
        <is>
          <t>Tidak pernah</t>
        </is>
      </c>
      <c r="JJ4" s="48" t="n"/>
      <c r="JK4" s="48" t="n"/>
      <c r="JL4" s="48" t="n"/>
      <c r="JM4" s="48" t="n"/>
      <c r="JN4" s="48" t="n"/>
      <c r="JO4" s="48" t="n"/>
      <c r="JP4" s="48" t="n"/>
      <c r="JQ4" s="48" t="n"/>
      <c r="JR4" s="48" t="inlineStr">
        <is>
          <t>Lebih jarang (lebih sering tidak terkena)</t>
        </is>
      </c>
      <c r="JS4" s="48" t="inlineStr">
        <is>
          <t>Laki-laki dewasa Anak-anak (0-18 tahun)</t>
        </is>
      </c>
      <c r="JT4" s="8" t="n">
        <v>1</v>
      </c>
      <c r="JU4" s="8" t="n">
        <v>0</v>
      </c>
      <c r="JV4" s="8" t="n">
        <v>1</v>
      </c>
      <c r="JW4" s="48" t="inlineStr">
        <is>
          <t>Laki-laki dewasa Anak-anak (0-18 tahun)</t>
        </is>
      </c>
      <c r="JX4" s="8" t="n">
        <v>1</v>
      </c>
      <c r="JY4" s="8" t="n">
        <v>0</v>
      </c>
      <c r="JZ4" s="8" t="n">
        <v>1</v>
      </c>
      <c r="KA4" s="48" t="inlineStr">
        <is>
          <t>Tidak pernah</t>
        </is>
      </c>
      <c r="KB4" s="48" t="n"/>
      <c r="KC4" s="48" t="n"/>
      <c r="KD4" s="48" t="n"/>
      <c r="KE4" s="48" t="n"/>
      <c r="KF4" s="48" t="n"/>
      <c r="KG4" s="48" t="n"/>
      <c r="KH4" s="48" t="n"/>
      <c r="KI4" s="48" t="n"/>
      <c r="KJ4" s="48" t="inlineStr">
        <is>
          <t>Tidak pernah</t>
        </is>
      </c>
      <c r="KK4" s="48" t="n"/>
      <c r="KL4" s="48" t="n"/>
      <c r="KM4" s="48" t="n"/>
      <c r="KN4" s="48" t="n"/>
      <c r="KO4" s="48" t="n"/>
      <c r="KP4" s="48" t="n"/>
      <c r="KQ4" s="48" t="n"/>
      <c r="KR4" s="48" t="n"/>
      <c r="KS4" s="48" t="inlineStr">
        <is>
          <t>Cukup membaik</t>
        </is>
      </c>
      <c r="KT4" s="48" t="inlineStr">
        <is>
          <t>2-4 kali</t>
        </is>
      </c>
      <c r="KU4" s="48" t="inlineStr">
        <is>
          <t>0-1 kali</t>
        </is>
      </c>
      <c r="KV4" s="48" t="inlineStr">
        <is>
          <t>Laki-laki dewasa Anak-anak (0-18 tahun)</t>
        </is>
      </c>
      <c r="KW4" s="8" t="n">
        <v>1</v>
      </c>
      <c r="KX4" s="8" t="n">
        <v>0</v>
      </c>
      <c r="KY4" s="8" t="n">
        <v>1</v>
      </c>
      <c r="KZ4" s="8" t="n">
        <v>0</v>
      </c>
      <c r="LA4" s="48" t="inlineStr">
        <is>
          <t>Cukup membaik</t>
        </is>
      </c>
      <c r="LB4" s="48" t="inlineStr">
        <is>
          <t>Cukup membaik</t>
        </is>
      </c>
      <c r="LC4" s="8" t="n">
        <v>4</v>
      </c>
      <c r="LD4" s="8" t="n">
        <v>2</v>
      </c>
      <c r="LE4" s="8" t="n">
        <v>0</v>
      </c>
      <c r="LF4" s="8" t="n">
        <v>6</v>
      </c>
      <c r="LG4" s="48" t="inlineStr">
        <is>
          <t>Ya</t>
        </is>
      </c>
      <c r="LH4" s="8" t="n">
        <v>250000</v>
      </c>
      <c r="LI4" s="48" t="n"/>
      <c r="LJ4" s="48" t="inlineStr">
        <is>
          <t>Kebutuhan rumah tangga</t>
        </is>
      </c>
      <c r="LK4" s="8" t="n">
        <v>0</v>
      </c>
      <c r="LL4" s="8" t="n">
        <v>0</v>
      </c>
      <c r="LM4" s="8" t="n">
        <v>0</v>
      </c>
      <c r="LN4" s="8" t="n">
        <v>0</v>
      </c>
      <c r="LO4" s="8" t="n">
        <v>1</v>
      </c>
      <c r="LP4" s="8" t="n">
        <v>0</v>
      </c>
      <c r="LQ4" s="8" t="n">
        <v>0</v>
      </c>
      <c r="LR4" s="48" t="n"/>
      <c r="LS4" s="8" t="n">
        <v>30</v>
      </c>
      <c r="LT4" s="8" t="n">
        <v>0</v>
      </c>
      <c r="LU4" s="8" t="n">
        <v>0</v>
      </c>
      <c r="LV4" s="8" t="n">
        <v>15</v>
      </c>
      <c r="LW4" s="8" t="n">
        <v>0</v>
      </c>
      <c r="LX4" s="8" t="n">
        <v>0</v>
      </c>
      <c r="LY4" s="8" t="n">
        <v>15</v>
      </c>
      <c r="LZ4" s="8" t="n">
        <v>0</v>
      </c>
      <c r="MA4" s="8" t="n">
        <v>0</v>
      </c>
      <c r="MB4" s="48" t="inlineStr">
        <is>
          <t>Ya</t>
        </is>
      </c>
      <c r="MC4" s="8" t="n">
        <v>60</v>
      </c>
      <c r="MD4" s="8" t="n">
        <v>30</v>
      </c>
      <c r="ME4" s="8" t="n">
        <v>60</v>
      </c>
      <c r="MF4" s="8" t="n">
        <v>30</v>
      </c>
      <c r="MG4" s="8" t="n">
        <v>0</v>
      </c>
      <c r="MH4" s="8" t="n">
        <v>0</v>
      </c>
      <c r="MI4" s="48" t="inlineStr">
        <is>
          <t>Bekerja</t>
        </is>
      </c>
      <c r="MJ4" s="8" t="n">
        <v>0</v>
      </c>
      <c r="MK4" s="8" t="n">
        <v>0</v>
      </c>
      <c r="ML4" s="8" t="n">
        <v>0</v>
      </c>
      <c r="MM4" s="8" t="n">
        <v>0</v>
      </c>
      <c r="MN4" s="8" t="n">
        <v>1</v>
      </c>
      <c r="MO4" s="8" t="n">
        <v>0</v>
      </c>
      <c r="MP4" s="48" t="n"/>
      <c r="MQ4" s="48" t="inlineStr">
        <is>
          <t>Kerja Tukang bangunan</t>
        </is>
      </c>
      <c r="MR4" s="48" t="n"/>
      <c r="MS4" s="48" t="n"/>
      <c r="MT4" s="48" t="inlineStr">
        <is>
          <t>Istri ambil kegiatan Sosial</t>
        </is>
      </c>
      <c r="MU4" s="48" t="inlineStr">
        <is>
          <t>Ya, untuk anggota keluarga</t>
        </is>
      </c>
      <c r="MV4" s="48" t="inlineStr">
        <is>
          <t>Perawatan sistem biogas</t>
        </is>
      </c>
      <c r="MW4" s="8" t="n">
        <v>1</v>
      </c>
      <c r="MX4" s="8" t="n">
        <v>0</v>
      </c>
      <c r="MY4" s="8" t="n">
        <v>0</v>
      </c>
      <c r="MZ4" s="8" t="n">
        <v>0</v>
      </c>
      <c r="NA4" s="48" t="n"/>
      <c r="NB4" s="48" t="n"/>
      <c r="NC4" s="48" t="n"/>
      <c r="ND4" s="48" t="n"/>
      <c r="NE4" s="48" t="n"/>
      <c r="NF4" s="48" t="n"/>
      <c r="NG4" s="48" t="n"/>
      <c r="NH4" s="48" t="n"/>
      <c r="NI4" s="48" t="n"/>
      <c r="NJ4" s="48" t="n"/>
      <c r="NK4" s="48" t="n"/>
      <c r="NL4" s="48" t="inlineStr">
        <is>
          <t>Ya</t>
        </is>
      </c>
      <c r="NM4" s="48" t="inlineStr">
        <is>
          <t>Kombinasi dana mandiri dan dana hibah</t>
        </is>
      </c>
      <c r="NN4" s="48" t="inlineStr">
        <is>
          <t>5.000.001-7.000.000</t>
        </is>
      </c>
      <c r="NO4" s="48" t="inlineStr">
        <is>
          <t>Pemerintah</t>
        </is>
      </c>
      <c r="NP4" s="48" t="n"/>
      <c r="NQ4" s="48" t="n"/>
      <c r="NR4" s="48" t="n"/>
      <c r="NS4" s="48" t="n"/>
      <c r="NT4" s="48" t="n"/>
      <c r="NU4" s="48" t="n"/>
      <c r="NV4" s="48" t="inlineStr">
        <is>
          <t>Anggota keluarga - Laki-laki dewasa</t>
        </is>
      </c>
      <c r="NW4" s="48" t="n"/>
      <c r="NX4" s="48" t="inlineStr">
        <is>
          <t>Sedikit meningkat</t>
        </is>
      </c>
      <c r="NY4" s="8" t="n">
        <v>60</v>
      </c>
      <c r="NZ4" s="8" t="n">
        <v>0</v>
      </c>
      <c r="OA4" s="8" t="n">
        <v>0</v>
      </c>
      <c r="OB4" s="8" t="n">
        <v>15</v>
      </c>
      <c r="OC4" s="8" t="n">
        <v>30</v>
      </c>
      <c r="OD4" s="8" t="n">
        <v>0</v>
      </c>
      <c r="OE4" s="48" t="inlineStr">
        <is>
          <t>Lebih baik</t>
        </is>
      </c>
      <c r="OF4" s="48" t="inlineStr">
        <is>
          <t>Lebih baik (beda waktu memasak 5-30 menit, ATAU tidak lagi ada rasa/bau makanan yang berubah, ATAU alasan lainnya)</t>
        </is>
      </c>
      <c r="OG4" s="48" t="inlineStr">
        <is>
          <t>Ya</t>
        </is>
      </c>
      <c r="OH4" s="8" t="n">
        <v>2</v>
      </c>
      <c r="OI4" s="8" t="n">
        <v>0</v>
      </c>
      <c r="OJ4" s="8" t="n">
        <v>0</v>
      </c>
      <c r="OK4" s="8" t="n">
        <v>9</v>
      </c>
      <c r="OL4" s="8" t="n">
        <v>0</v>
      </c>
      <c r="OM4" s="8" t="n">
        <v>0</v>
      </c>
      <c r="ON4" s="8" t="n">
        <v>16</v>
      </c>
      <c r="OO4" s="8" t="n">
        <v>0</v>
      </c>
      <c r="OP4" s="48">
        <f>VLOOKUP(AG4,'BUS 2'!$G$1:$CU$424,2,0)</f>
        <v/>
      </c>
      <c r="OQ4" s="8">
        <f>VLOOKUP(AG4,'BUS 2'!$G$1:$CU$424,3,0)</f>
        <v/>
      </c>
      <c r="OR4" s="8">
        <f>VLOOKUP(AG4,'BUS 2'!$G$1:$CU$424,4,0)</f>
        <v/>
      </c>
      <c r="OS4" s="8">
        <f>VLOOKUP(AG4,'BUS 2'!$G$1:$CU$424,5,0)</f>
        <v/>
      </c>
      <c r="OT4" s="8">
        <f>VLOOKUP(AG4,'BUS 2'!$G$1:$CU$424,6,0)</f>
        <v/>
      </c>
      <c r="OU4" s="8">
        <f>VLOOKUP(AG4,'BUS 2'!$G$1:$CU$424,7,0)</f>
        <v/>
      </c>
      <c r="OV4" s="8">
        <f>VLOOKUP(AG4,'BUS 2'!$G$1:$CU$424,8,0)</f>
        <v/>
      </c>
      <c r="OW4" s="8">
        <f>VLOOKUP(AG4,'BUS 2'!$G$1:$CU$424,9,0)</f>
        <v/>
      </c>
      <c r="OX4" s="8">
        <f>VLOOKUP(AG4,'BUS 2'!$G$1:$CU$424,10,0)</f>
        <v/>
      </c>
      <c r="OY4" s="8">
        <f>VLOOKUP(AG4,'BUS 2'!$G$1:$CU$424,11,0)</f>
        <v/>
      </c>
      <c r="OZ4" s="8">
        <f>VLOOKUP(AG4,'BUS 2'!$G$1:$CU$424,12,0)</f>
        <v/>
      </c>
      <c r="PA4" s="8">
        <f>VLOOKUP(AG4,'BUS 2'!$G$1:$CU$424,13,0)</f>
        <v/>
      </c>
      <c r="PB4" s="8">
        <f>VLOOKUP(AG4,'BUS 2'!$G$1:$CU$424,14,0)</f>
        <v/>
      </c>
      <c r="PC4" s="8">
        <f>VLOOKUP(AG4,'BUS 2'!$G$1:$CU$424,15,0)</f>
        <v/>
      </c>
      <c r="PD4" s="8">
        <f>VLOOKUP(AG4,'BUS 2'!$G$1:$CU$424,16,0)</f>
        <v/>
      </c>
      <c r="PE4" s="8">
        <f>VLOOKUP(AG4,'BUS 2'!$G$1:$CU$424,17,0)</f>
        <v/>
      </c>
      <c r="PF4" s="8">
        <f>VLOOKUP(AG4,'BUS 2'!$G$1:$CU$424,18,0)</f>
        <v/>
      </c>
      <c r="PG4" s="8">
        <f>VLOOKUP(AG4,'BUS 2'!$G$1:$CU$424,19,0)</f>
        <v/>
      </c>
      <c r="PH4" s="8">
        <f>VLOOKUP(AG4,'BUS 2'!$G$1:$CU$424,20,0)</f>
        <v/>
      </c>
      <c r="PI4" s="8">
        <f>VLOOKUP(AG4,'BUS 2'!$G$1:$CU$424,21,0)</f>
        <v/>
      </c>
      <c r="PJ4" s="8">
        <f>VLOOKUP(AG4,'BUS 2'!$G$1:$CU$424,22,0)</f>
        <v/>
      </c>
      <c r="PK4" s="8">
        <f>VLOOKUP(AG4,'BUS 2'!$G$1:$CU$424,23,0)</f>
        <v/>
      </c>
      <c r="PL4" s="8">
        <f>VLOOKUP(AG4,'BUS 2'!$G$1:$CU$424,24,0)</f>
        <v/>
      </c>
      <c r="PM4" s="8">
        <f>VLOOKUP(AG4,'BUS 2'!$G$1:$CU$424,25,0)</f>
        <v/>
      </c>
      <c r="PN4" s="8">
        <f>VLOOKUP(AG4,'BUS 2'!$G$1:$CU$424,26,0)</f>
        <v/>
      </c>
      <c r="PO4" s="8">
        <f>VLOOKUP(AG4,'BUS 2'!$G$1:$CU$424,27,0)</f>
        <v/>
      </c>
      <c r="PP4" s="8">
        <f>VLOOKUP(AG4,'BUS 2'!$G$1:$CU$424,28,0)</f>
        <v/>
      </c>
      <c r="PQ4" s="8">
        <f>VLOOKUP(AG4,'BUS 2'!$G$1:$CU$424,29,0)</f>
        <v/>
      </c>
      <c r="PR4" s="8">
        <f>VLOOKUP(AG4,'BUS 2'!$G$1:$CU$424,30,0)</f>
        <v/>
      </c>
      <c r="PS4" s="8">
        <f>VLOOKUP(AG4,'BUS 2'!$G$1:$CU$424,31,0)</f>
        <v/>
      </c>
      <c r="PT4" s="48" t="inlineStr">
        <is>
          <t>1-Disebarkan ke lahan terbuka</t>
        </is>
      </c>
      <c r="PU4" s="8" t="n">
        <v>0</v>
      </c>
      <c r="PV4" s="8" t="n">
        <v>0</v>
      </c>
      <c r="PW4" s="8" t="n">
        <v>0</v>
      </c>
      <c r="PX4" s="8" t="n">
        <v>0</v>
      </c>
      <c r="PY4" s="8" t="n">
        <v>0</v>
      </c>
      <c r="PZ4" s="8" t="n">
        <v>1</v>
      </c>
      <c r="QA4" s="8" t="n">
        <v>0</v>
      </c>
      <c r="QB4" s="8" t="n">
        <v>0</v>
      </c>
      <c r="QC4" s="8" t="n">
        <v>0</v>
      </c>
      <c r="QD4" s="48" t="n"/>
      <c r="QE4" s="48" t="n"/>
      <c r="QF4" s="48" t="n"/>
      <c r="QG4" s="48" t="n"/>
      <c r="QH4" s="48" t="n"/>
      <c r="QI4" s="48" t="n"/>
      <c r="QJ4" s="48" t="n"/>
      <c r="QK4" s="48" t="n"/>
      <c r="QL4" s="48" t="n"/>
      <c r="QM4" s="48" t="n"/>
      <c r="QN4" s="48" t="n"/>
      <c r="QO4" s="48" t="n"/>
      <c r="QP4" s="48" t="n"/>
      <c r="QQ4" s="48" t="n"/>
      <c r="QR4" s="48" t="n"/>
      <c r="QS4" s="48" t="n"/>
      <c r="QT4" s="48" t="n"/>
      <c r="QU4" s="48" t="n"/>
      <c r="QV4" s="48" t="n"/>
      <c r="QW4" s="48" t="n"/>
      <c r="QX4" s="48" t="n"/>
      <c r="QY4" s="48" t="n"/>
      <c r="QZ4" s="48" t="n"/>
      <c r="RA4" s="48" t="n"/>
      <c r="RB4" s="48" t="n"/>
      <c r="RC4" s="48" t="n"/>
      <c r="RD4" s="48" t="n"/>
      <c r="RE4" s="48" t="n"/>
      <c r="RF4" s="48" t="n"/>
      <c r="RG4" s="48" t="n"/>
      <c r="RH4" s="48" t="n"/>
      <c r="RI4" s="48" t="n"/>
      <c r="RJ4" s="48" t="n"/>
      <c r="RK4" s="48" t="n"/>
      <c r="RL4" s="48" t="n"/>
      <c r="RM4" s="48" t="n"/>
      <c r="RN4" s="48" t="n"/>
      <c r="RO4" s="48" t="n"/>
      <c r="RP4" s="48" t="n"/>
      <c r="RQ4" s="48" t="n"/>
      <c r="RR4" s="48" t="n"/>
      <c r="RS4" s="48" t="n"/>
      <c r="RT4" s="48" t="n"/>
      <c r="RU4" s="48" t="n"/>
      <c r="RV4" s="48" t="n"/>
      <c r="RW4" s="48" t="n"/>
      <c r="RX4" s="48" t="n"/>
      <c r="RY4" s="48" t="n"/>
      <c r="RZ4" s="48" t="n"/>
      <c r="SA4" s="48" t="n"/>
      <c r="SB4" s="48" t="n"/>
      <c r="SC4" s="48" t="inlineStr">
        <is>
          <t>1-Disebarkan ke lahan terbuka</t>
        </is>
      </c>
      <c r="SD4" s="8" t="n">
        <v>0</v>
      </c>
      <c r="SE4" s="8" t="n">
        <v>0</v>
      </c>
      <c r="SF4" s="8" t="n">
        <v>0</v>
      </c>
      <c r="SG4" s="8" t="n">
        <v>0</v>
      </c>
      <c r="SH4" s="8" t="n">
        <v>0</v>
      </c>
      <c r="SI4" s="8" t="n">
        <v>1</v>
      </c>
      <c r="SJ4" s="8" t="n">
        <v>0</v>
      </c>
      <c r="SK4" s="8" t="n">
        <v>0</v>
      </c>
      <c r="SL4" s="8" t="n">
        <v>0</v>
      </c>
      <c r="SM4" s="48" t="n"/>
      <c r="SN4" s="48" t="n"/>
      <c r="SO4" s="48" t="n"/>
      <c r="SP4" s="48" t="n"/>
      <c r="SQ4" s="48" t="n"/>
      <c r="SR4" s="48" t="n"/>
      <c r="SS4" s="48" t="n"/>
      <c r="ST4" s="48" t="n"/>
      <c r="SU4" s="48" t="n"/>
      <c r="SV4" s="48" t="n"/>
      <c r="SW4" s="48" t="n"/>
      <c r="SX4" s="48" t="n"/>
      <c r="SY4" s="8">
        <f>VLOOKUP(AG4,'BUS 2'!$G$1:$CU$424,33,0)</f>
        <v/>
      </c>
      <c r="SZ4" s="48">
        <f>VLOOKUP(AG4,'BUS 2'!$G$1:$CU$424,34,0)</f>
        <v/>
      </c>
      <c r="TA4" s="48">
        <f>VLOOKUP(AG4,'BUS 2'!$G$1:$CU$424,35,0)</f>
        <v/>
      </c>
      <c r="TB4" s="48">
        <f>VLOOKUP(AG4,'BUS 2'!$G$1:$CU$424,36,0)</f>
        <v/>
      </c>
      <c r="TC4" s="48">
        <f>VLOOKUP(AG4,'BUS 2'!$G$1:$CU$424,37,0)</f>
        <v/>
      </c>
      <c r="TD4" s="48">
        <f>VLOOKUP(AG4,'BUS 2'!$G$1:$CU$424,38,0)</f>
        <v/>
      </c>
      <c r="TE4" s="48">
        <f>VLOOKUP(AG4,'BUS 2'!$G$1:$CU$424,39,0)</f>
        <v/>
      </c>
      <c r="TF4" s="48">
        <f>VLOOKUP(AG4,'BUS 2'!$G$1:$CU$424,40,0)</f>
        <v/>
      </c>
      <c r="TG4" s="8">
        <f>VLOOKUP(AG4,'BUS 2'!$G$1:$CU$424,42,0)</f>
        <v/>
      </c>
      <c r="TH4" s="8">
        <f>VLOOKUP(AG4,'BUS 2'!$G$1:$CU$424,43,0)</f>
        <v/>
      </c>
      <c r="TI4" s="8">
        <f>VLOOKUP(AG4,'BUS 2'!$G$1:$CU$424,44,0)</f>
        <v/>
      </c>
      <c r="TJ4" s="8">
        <f>VLOOKUP(AG4,'BUS 2'!$G$1:$CU$424,45,0)</f>
        <v/>
      </c>
      <c r="TK4" s="8">
        <f>VLOOKUP(AG4,'BUS 2'!$G$1:$CU$424,46,0)</f>
        <v/>
      </c>
      <c r="TL4" s="8">
        <f>VLOOKUP(AG4,'BUS 2'!$G$1:$CU$424,47,0)</f>
        <v/>
      </c>
      <c r="TM4" s="8">
        <f>VLOOKUP(AG4,'BUS 2'!$G$1:$CU$424,48,0)</f>
        <v/>
      </c>
      <c r="TN4" s="8">
        <f>VLOOKUP(AG4,'BUS 2'!$G$1:$CU$424,49,0)</f>
        <v/>
      </c>
      <c r="TO4" s="8">
        <f>VLOOKUP(AG4,'BUS 2'!$G$1:$CU$424,50,0)</f>
        <v/>
      </c>
      <c r="TP4" s="8">
        <f>VLOOKUP(AG4,'BUS 2'!$G$1:$CU$424,51,0)</f>
        <v/>
      </c>
      <c r="TQ4" s="8">
        <f>VLOOKUP(AG4,'BUS 2'!$G$1:$CU$424,52,0)</f>
        <v/>
      </c>
      <c r="TR4" s="8">
        <f>VLOOKUP(AG4,'BUS 2'!$G$1:$CU$424,53,0)</f>
        <v/>
      </c>
      <c r="TS4" s="48">
        <f>VLOOKUP(AG4,'BUS 2'!$G$1:$CU$424,54,0)</f>
        <v/>
      </c>
      <c r="TT4" s="48">
        <f>VLOOKUP(AG4,'BUS 2'!$G$1:$CU$424,55,0)</f>
        <v/>
      </c>
      <c r="TU4" s="48">
        <f>VLOOKUP(AG4,'BUS 2'!$G$1:$CU$424,56,0)</f>
        <v/>
      </c>
      <c r="TV4" s="48">
        <f>VLOOKUP(AG4,'BUS 2'!$G$1:$CU$424,57,0)</f>
        <v/>
      </c>
      <c r="TW4" s="48">
        <f>VLOOKUP(AG4,'BUS 2'!$G$1:$CU$424,58,0)</f>
        <v/>
      </c>
      <c r="TX4" s="48">
        <f>VLOOKUP(AG4,'BUS 2'!$G$1:$CU$424,59,0)</f>
        <v/>
      </c>
      <c r="TY4" s="48">
        <f>VLOOKUP(AG4,'BUS 2'!$G$1:$CU$424,60,0)</f>
        <v/>
      </c>
      <c r="TZ4" s="48">
        <f>VLOOKUP(AG4,'BUS 2'!$G$1:$CU$424,61,0)</f>
        <v/>
      </c>
      <c r="UA4" s="48">
        <f>VLOOKUP(AG4,'BUS 2'!$G$1:$CU$424,62,0)</f>
        <v/>
      </c>
      <c r="UB4" s="48">
        <f>VLOOKUP(AG4,'BUS 2'!$G$1:$CU$424,63,0)</f>
        <v/>
      </c>
      <c r="UC4" s="48">
        <f>VLOOKUP(AG4,'BUS 2'!$G$1:$CU$424,64,0)</f>
        <v/>
      </c>
      <c r="UD4" s="48">
        <f>VLOOKUP(AG4,'BUS 2'!$G$1:$CU$424,65,0)</f>
        <v/>
      </c>
      <c r="UE4" s="48">
        <f>VLOOKUP(AG4,'BUS 2'!$G$1:$CU$424,66,0)</f>
        <v/>
      </c>
      <c r="UF4" s="48">
        <f>VLOOKUP(AG4,'BUS 2'!$G$1:$CU$424,67,0)</f>
        <v/>
      </c>
      <c r="UG4" s="48">
        <f>VLOOKUP(AG4,'BUS 2'!$G$1:$CU$424,68,0)</f>
        <v/>
      </c>
      <c r="UH4" s="48">
        <f>VLOOKUP(AG4,'BUS 2'!$G$1:$CU$424,69,0)</f>
        <v/>
      </c>
      <c r="UI4" s="48">
        <f>VLOOKUP(AG4,'BUS 2'!$G$1:$CU$424,70,0)</f>
        <v/>
      </c>
      <c r="UJ4" s="48">
        <f>VLOOKUP(AG4,'BUS 2'!$G$1:$CU$424,71,0)</f>
        <v/>
      </c>
      <c r="UK4" s="48">
        <f>VLOOKUP(AG4,'BUS 2'!$G$1:$CU$424,72,0)</f>
        <v/>
      </c>
      <c r="UL4" s="48">
        <f>VLOOKUP(AG4,'BUS 2'!$G$1:$CU$424,73,0)</f>
        <v/>
      </c>
      <c r="UM4" s="48">
        <f>VLOOKUP(AG4,'BUS 2'!$G$1:$CU$424,74,0)</f>
        <v/>
      </c>
      <c r="UN4" s="48">
        <f>VLOOKUP(AG4,'BUS 2'!$G$1:$CU$424,75,0)</f>
        <v/>
      </c>
      <c r="UO4" s="48">
        <f>VLOOKUP(AG4,'BUS 2'!$G$1:$CU$424,76,0)</f>
        <v/>
      </c>
      <c r="UP4" s="48">
        <f>VLOOKUP(AG4,'BUS 2'!$G$1:$CU$424,77,0)</f>
        <v/>
      </c>
      <c r="UQ4" s="48">
        <f>VLOOKUP(AG4,'BUS 2'!$G$1:$CU$424,78,0)</f>
        <v/>
      </c>
      <c r="UR4" s="48">
        <f>VLOOKUP(AG4,'BUS 2'!$G$1:$CU$424,79,0)</f>
        <v/>
      </c>
      <c r="US4" s="48">
        <f>VLOOKUP(AG4,'BUS 2'!$G$1:$CU$424,80,0)</f>
        <v/>
      </c>
      <c r="UT4" s="48">
        <f>VLOOKUP(AG4,'BUS 2'!$G$1:$CU$424,81,0)</f>
        <v/>
      </c>
      <c r="UU4" s="48" t="inlineStr">
        <is>
          <t>Pemberian pakan di kandang</t>
        </is>
      </c>
      <c r="UV4" s="48" t="n"/>
      <c r="UW4" s="48" t="n"/>
      <c r="UX4" s="48" t="inlineStr">
        <is>
          <t>Pemberian pakan di kandang</t>
        </is>
      </c>
      <c r="UY4" s="48" t="n"/>
      <c r="UZ4" s="48" t="n"/>
      <c r="VA4" s="48" t="inlineStr">
        <is>
          <t>Penggembalaan semi-terbuka</t>
        </is>
      </c>
      <c r="VB4" s="48" t="n"/>
      <c r="VC4" s="48" t="inlineStr">
        <is>
          <t>Sangat teratur (setiap hari)</t>
        </is>
      </c>
      <c r="VD4" s="48" t="n"/>
      <c r="VE4" s="48" t="n"/>
      <c r="VF4" s="48" t="inlineStr">
        <is>
          <t>Sangat teratur (setiap hari)</t>
        </is>
      </c>
      <c r="VG4" s="48" t="n"/>
      <c r="VH4" s="48" t="n"/>
      <c r="VI4" s="48" t="inlineStr">
        <is>
          <t>Sangat teratur (setiap hari)</t>
        </is>
      </c>
      <c r="VJ4" s="48" t="n"/>
      <c r="VK4" s="48" t="inlineStr">
        <is>
          <t>Sangat sering (&gt;1 kali sehari)</t>
        </is>
      </c>
      <c r="VL4" s="48" t="n"/>
      <c r="VM4" s="48" t="n"/>
      <c r="VN4" s="48" t="inlineStr">
        <is>
          <t>Sangat sering (&gt;1 kali sehari)</t>
        </is>
      </c>
      <c r="VO4" s="48" t="n"/>
      <c r="VP4" s="48" t="n"/>
      <c r="VQ4" s="48" t="inlineStr">
        <is>
          <t>Sangat sering (&gt;1 kali sehari)</t>
        </is>
      </c>
      <c r="VR4" s="48" t="n"/>
      <c r="VS4" s="48" t="inlineStr">
        <is>
          <t>6-Digester biogas</t>
        </is>
      </c>
      <c r="VT4" s="8" t="n">
        <v>0</v>
      </c>
      <c r="VU4" s="8" t="n">
        <v>0</v>
      </c>
      <c r="VV4" s="8" t="n">
        <v>0</v>
      </c>
      <c r="VW4" s="8" t="n">
        <v>0</v>
      </c>
      <c r="VX4" s="8" t="n">
        <v>0</v>
      </c>
      <c r="VY4" s="8" t="n">
        <v>0</v>
      </c>
      <c r="VZ4" s="8" t="n">
        <v>0</v>
      </c>
      <c r="WA4" s="8" t="n">
        <v>0</v>
      </c>
      <c r="WB4" s="8" t="n">
        <v>0</v>
      </c>
      <c r="WC4" s="8" t="n">
        <v>1</v>
      </c>
      <c r="WD4" s="8" t="n">
        <v>0</v>
      </c>
      <c r="WE4" s="8" t="n">
        <v>0</v>
      </c>
      <c r="WF4" s="48" t="n"/>
      <c r="WG4" s="48" t="n"/>
      <c r="WH4" s="48" t="n"/>
      <c r="WI4" s="48" t="n"/>
      <c r="WJ4" s="48" t="n"/>
      <c r="WK4" s="48" t="n"/>
      <c r="WL4" s="48" t="n"/>
      <c r="WM4" s="48" t="n"/>
      <c r="WN4" s="48" t="n"/>
      <c r="WO4" s="48" t="n"/>
      <c r="WP4" s="48" t="n"/>
      <c r="WQ4" s="48" t="n"/>
      <c r="WR4" s="48" t="n"/>
      <c r="WS4" s="48" t="n"/>
      <c r="WT4" s="48" t="n"/>
      <c r="WU4" s="48" t="n"/>
      <c r="WV4" s="48" t="n"/>
      <c r="WW4" s="48" t="n"/>
      <c r="WX4" s="48" t="n"/>
      <c r="WY4" s="48" t="n"/>
      <c r="WZ4" s="48" t="n"/>
      <c r="XA4" s="48" t="n"/>
      <c r="XB4" s="48" t="inlineStr">
        <is>
          <t>6-Digester biogas</t>
        </is>
      </c>
      <c r="XC4" s="8" t="n">
        <v>0</v>
      </c>
      <c r="XD4" s="8" t="n">
        <v>0</v>
      </c>
      <c r="XE4" s="8" t="n">
        <v>0</v>
      </c>
      <c r="XF4" s="8" t="n">
        <v>0</v>
      </c>
      <c r="XG4" s="8" t="n">
        <v>0</v>
      </c>
      <c r="XH4" s="8" t="n">
        <v>0</v>
      </c>
      <c r="XI4" s="8" t="n">
        <v>0</v>
      </c>
      <c r="XJ4" s="8" t="n">
        <v>0</v>
      </c>
      <c r="XK4" s="8" t="n">
        <v>1</v>
      </c>
      <c r="XL4" s="8" t="n">
        <v>0</v>
      </c>
      <c r="XM4" s="8" t="n">
        <v>0</v>
      </c>
      <c r="XN4" s="48" t="n"/>
      <c r="XO4" s="48" t="n"/>
      <c r="XP4" s="48" t="n"/>
      <c r="XQ4" s="48" t="n"/>
      <c r="XR4" s="48" t="n"/>
      <c r="XS4" s="48" t="n"/>
      <c r="XT4" s="48" t="n"/>
      <c r="XU4" s="48" t="n"/>
      <c r="XV4" s="48" t="n"/>
      <c r="XW4" s="48" t="n"/>
      <c r="XX4" s="48" t="n"/>
      <c r="XY4" s="48" t="n"/>
      <c r="XZ4" s="48" t="n"/>
      <c r="YA4" s="48" t="n"/>
      <c r="YB4" s="48" t="n"/>
      <c r="YC4" s="48" t="n"/>
      <c r="YD4" s="48" t="n"/>
      <c r="YE4" s="48" t="n"/>
      <c r="YF4" s="48" t="n"/>
      <c r="YG4" s="48" t="n"/>
      <c r="YH4" s="48" t="n"/>
      <c r="YI4" s="48" t="n"/>
      <c r="YJ4" s="48" t="n"/>
      <c r="YK4" s="48" t="n"/>
      <c r="YL4" s="48" t="n"/>
      <c r="YM4" s="48" t="n"/>
      <c r="YN4" s="48" t="inlineStr">
        <is>
          <t>5-Untuk disebar di tanah (dan dibajak)</t>
        </is>
      </c>
      <c r="YO4" s="8" t="n">
        <v>0</v>
      </c>
      <c r="YP4" s="8" t="n">
        <v>0</v>
      </c>
      <c r="YQ4" s="8" t="n">
        <v>0</v>
      </c>
      <c r="YR4" s="8" t="n">
        <v>0</v>
      </c>
      <c r="YS4" s="8" t="n">
        <v>0</v>
      </c>
      <c r="YT4" s="8" t="n">
        <v>0</v>
      </c>
      <c r="YU4" s="8" t="n">
        <v>0</v>
      </c>
      <c r="YV4" s="8" t="n">
        <v>0</v>
      </c>
      <c r="YW4" s="8" t="n">
        <v>1</v>
      </c>
      <c r="YX4" s="8" t="n">
        <v>0</v>
      </c>
      <c r="YY4" s="8" t="n">
        <v>0</v>
      </c>
      <c r="YZ4" s="8" t="n">
        <v>0</v>
      </c>
      <c r="ZA4" s="48" t="n"/>
      <c r="ZB4" s="48" t="n"/>
      <c r="ZC4" s="48" t="n"/>
      <c r="ZD4" s="48" t="n"/>
      <c r="ZE4" s="48" t="n"/>
      <c r="ZF4" s="48" t="n"/>
      <c r="ZG4" s="48" t="n"/>
      <c r="ZH4" s="48" t="n"/>
      <c r="ZI4" s="48" t="n"/>
      <c r="ZJ4" s="48" t="n"/>
      <c r="ZK4" s="48" t="n"/>
      <c r="ZL4" s="48" t="n"/>
      <c r="ZM4" s="48" t="n"/>
      <c r="ZN4" s="8" t="n">
        <v>50</v>
      </c>
      <c r="ZO4" s="48" t="n"/>
      <c r="ZP4" s="48" t="n"/>
      <c r="ZQ4" s="8" t="n">
        <v>50</v>
      </c>
      <c r="ZR4" s="48" t="n"/>
      <c r="ZS4" s="48" t="n"/>
      <c r="ZT4" s="48" t="n"/>
      <c r="ZU4" s="48" t="n"/>
      <c r="ZV4" s="8" t="n">
        <v>2</v>
      </c>
      <c r="ZW4" s="48" t="n"/>
      <c r="ZX4" s="48" t="n"/>
      <c r="ZY4" s="48" t="n"/>
      <c r="ZZ4" s="48" t="n"/>
      <c r="AAA4" s="48" t="n"/>
      <c r="AAB4" s="8" t="n">
        <v>2</v>
      </c>
      <c r="AAC4" s="48" t="n"/>
      <c r="AAD4" s="48" t="inlineStr">
        <is>
          <t>Pakan segar (misal: rumput)</t>
        </is>
      </c>
      <c r="AAE4" s="48" t="n"/>
      <c r="AAF4" s="48" t="n"/>
      <c r="AAG4" s="48" t="inlineStr">
        <is>
          <t>Pakan kering (misal: konsentrat, silase, pelet)</t>
        </is>
      </c>
      <c r="AAH4" s="48" t="n"/>
      <c r="AAI4" s="48" t="n"/>
      <c r="AAJ4" s="48" t="inlineStr">
        <is>
          <t>Pakan kering (misal: konsentrat, silase, pelet)</t>
        </is>
      </c>
      <c r="AAK4" s="48" t="n"/>
      <c r="AAL4" s="48" t="inlineStr">
        <is>
          <t>Ya</t>
        </is>
      </c>
      <c r="AAM4" s="48" t="inlineStr">
        <is>
          <t>Cair</t>
        </is>
      </c>
      <c r="AAN4" s="8" t="n">
        <v>0</v>
      </c>
      <c r="AAO4" s="8" t="n">
        <v>1</v>
      </c>
      <c r="AAP4" s="8" t="n">
        <v>40</v>
      </c>
      <c r="AAQ4" s="48" t="n"/>
      <c r="AAR4" s="48" t="inlineStr">
        <is>
          <t>Tidak</t>
        </is>
      </c>
      <c r="AAS4" s="48" t="inlineStr">
        <is>
          <t>Mengetahui</t>
        </is>
      </c>
      <c r="AAT4" s="48" t="inlineStr">
        <is>
          <t>Digunakan untuk pupuk di lahan pertanian sendiri</t>
        </is>
      </c>
      <c r="AAU4" s="8" t="n">
        <v>1</v>
      </c>
      <c r="AAV4" s="8" t="n">
        <v>0</v>
      </c>
      <c r="AAW4" s="8" t="n">
        <v>0</v>
      </c>
      <c r="AAX4" s="8" t="n">
        <v>0</v>
      </c>
      <c r="AAY4" s="8" t="n">
        <v>0</v>
      </c>
      <c r="AAZ4" s="8" t="n">
        <v>0</v>
      </c>
      <c r="ABA4" s="8" t="n">
        <v>0</v>
      </c>
      <c r="ABB4" s="48" t="inlineStr">
        <is>
          <t>Pupuk cair untuk tanaman</t>
        </is>
      </c>
      <c r="ABC4" s="8" t="n">
        <v>1</v>
      </c>
      <c r="ABD4" s="8" t="n">
        <v>0</v>
      </c>
      <c r="ABE4" s="8" t="n">
        <v>0</v>
      </c>
      <c r="ABF4" s="8" t="n">
        <v>0</v>
      </c>
      <c r="ABG4" s="8" t="n">
        <v>0</v>
      </c>
      <c r="ABH4" s="48" t="n"/>
      <c r="ABI4" s="48" t="n"/>
      <c r="ABJ4" s="48" t="n"/>
      <c r="ABK4" s="48" t="n"/>
      <c r="ABL4" s="48" t="n"/>
      <c r="ABM4" s="48" t="n"/>
      <c r="ABN4" s="48" t="n"/>
      <c r="ABO4" s="48" t="n"/>
      <c r="ABP4" s="48" t="n"/>
      <c r="ABQ4" s="48" t="inlineStr">
        <is>
          <t>Pisang sirih dan Jeruk</t>
        </is>
      </c>
      <c r="ABR4" s="48" t="inlineStr">
        <is>
          <t>Sering ( 1 minggu 2 kali)</t>
        </is>
      </c>
      <c r="ABS4" s="8" t="n">
        <v>2000</v>
      </c>
      <c r="ABT4" s="48" t="n"/>
      <c r="ABU4" s="8" t="n">
        <v>40</v>
      </c>
      <c r="ABV4" s="8" t="n">
        <v>0</v>
      </c>
      <c r="ABW4" s="48" t="inlineStr">
        <is>
          <t>Urea</t>
        </is>
      </c>
      <c r="ABX4" s="48" t="n"/>
      <c r="ABY4" s="8" t="n">
        <v>15</v>
      </c>
      <c r="ABZ4" s="8" t="n">
        <v>2200</v>
      </c>
      <c r="ACA4" s="8" t="n">
        <v>0</v>
      </c>
      <c r="ACB4" s="8" t="n">
        <v>10000</v>
      </c>
      <c r="ACC4" s="8" t="n">
        <v>150</v>
      </c>
      <c r="ACD4" s="8" t="n">
        <v>250</v>
      </c>
      <c r="ACE4" s="48" t="inlineStr">
        <is>
          <t>Ya</t>
        </is>
      </c>
      <c r="ACF4" s="48" t="inlineStr">
        <is>
          <t>Cukup meningkat</t>
        </is>
      </c>
      <c r="ACG4" s="48" t="inlineStr">
        <is>
          <t>Sangat meningkat</t>
        </is>
      </c>
      <c r="ACH4" s="48" t="inlineStr">
        <is>
          <t>Sangat meningkat</t>
        </is>
      </c>
      <c r="ACI4" s="48" t="n"/>
      <c r="ACJ4" s="48" t="n"/>
      <c r="ACK4" s="48" t="n"/>
      <c r="ACL4" s="48" t="n"/>
      <c r="ACM4" s="48" t="n"/>
      <c r="ACN4" s="48" t="n"/>
      <c r="ACO4" s="48" t="n"/>
      <c r="ACP4" s="48" t="n"/>
      <c r="ACQ4" s="48" t="n"/>
      <c r="ACR4" s="48" t="n"/>
      <c r="ACS4" s="48" t="n"/>
      <c r="ACT4" s="48" t="inlineStr">
        <is>
          <t>Belum ada</t>
        </is>
      </c>
      <c r="ACU4" s="48" t="inlineStr">
        <is>
          <t>Manfaat besar dan membantu kehidupan sehari-hari</t>
        </is>
      </c>
      <c r="ACV4" s="48" t="inlineStr">
        <is>
          <t>Sangat berkurang</t>
        </is>
      </c>
      <c r="ACW4" s="48" t="inlineStr">
        <is>
          <t>Anggota keluarga - Perempuan dewasa</t>
        </is>
      </c>
      <c r="ACX4" s="48" t="inlineStr">
        <is>
          <t>Setuju</t>
        </is>
      </c>
      <c r="ACY4" s="48" t="inlineStr">
        <is>
          <t>Anggota keluarga - Laki-laki dewasa Anggota keluarga - Perempuan dewasa Anggota keluarga - Anak-anak</t>
        </is>
      </c>
      <c r="ACZ4" s="8" t="n">
        <v>1</v>
      </c>
      <c r="ADA4" s="8" t="n">
        <v>1</v>
      </c>
      <c r="ADB4" s="8" t="n">
        <v>1</v>
      </c>
      <c r="ADC4" s="8" t="n">
        <v>0</v>
      </c>
      <c r="ADD4" s="48" t="inlineStr">
        <is>
          <t>Puas</t>
        </is>
      </c>
      <c r="ADE4" s="48" t="inlineStr">
        <is>
          <t>Puas</t>
        </is>
      </c>
      <c r="ADF4" s="48" t="inlineStr">
        <is>
          <t>Puas</t>
        </is>
      </c>
      <c r="ADG4" s="48" t="inlineStr">
        <is>
          <t>Puas</t>
        </is>
      </c>
      <c r="ADH4" s="48" t="inlineStr">
        <is>
          <t>Ya</t>
        </is>
      </c>
      <c r="ADI4" s="48" t="inlineStr">
        <is>
          <t>Kompor</t>
        </is>
      </c>
      <c r="ADJ4" s="48" t="inlineStr">
        <is>
          <t>Puas</t>
        </is>
      </c>
      <c r="ADK4" s="48" t="n"/>
      <c r="ADL4" s="48" t="n"/>
      <c r="ADM4" s="48" t="n"/>
      <c r="ADN4" s="48" t="n"/>
      <c r="ADO4" s="48" t="n"/>
      <c r="ADP4" s="48" t="n"/>
      <c r="ADQ4" s="48" t="n"/>
      <c r="ADR4" s="48" t="n"/>
      <c r="ADS4" s="48" t="n"/>
      <c r="ADT4" s="48" t="n"/>
      <c r="ADU4" s="48" t="inlineStr">
        <is>
          <t>Menghubungi CPO atau pendamping</t>
        </is>
      </c>
      <c r="ADV4" s="8" t="n">
        <v>0</v>
      </c>
      <c r="ADW4" s="8" t="n">
        <v>0</v>
      </c>
      <c r="ADX4" s="8" t="n">
        <v>0</v>
      </c>
      <c r="ADY4" s="8" t="n">
        <v>0</v>
      </c>
      <c r="ADZ4" s="8" t="n">
        <v>1</v>
      </c>
      <c r="AEA4" s="8" t="n">
        <v>0</v>
      </c>
      <c r="AEB4" s="8" t="n">
        <v>0</v>
      </c>
      <c r="AEC4" s="8" t="n">
        <v>0</v>
      </c>
      <c r="AED4" s="8" t="n">
        <v>0</v>
      </c>
      <c r="AEE4" s="48" t="inlineStr">
        <is>
          <t>Laki-laki dewasa</t>
        </is>
      </c>
      <c r="AEF4" s="48" t="n"/>
      <c r="AEG4" s="48" t="inlineStr">
        <is>
          <t>Menelepon atau WA langsung</t>
        </is>
      </c>
      <c r="AEH4" s="48" t="n"/>
      <c r="AEI4" s="48" t="inlineStr">
        <is>
          <t>Sering koordinasi tentang perkembangan Biogas</t>
        </is>
      </c>
      <c r="AEJ4" s="48" t="inlineStr">
        <is>
          <t>Ya, selalu</t>
        </is>
      </c>
      <c r="AEK4" s="48" t="inlineStr">
        <is>
          <t>Pengurangan pengeluaran rumah tangga (bahan bakar minyak, pupuk, dll.) Lebih mudah mendapatkan energi Pasokan energi yang andal Memasak lebih cepat Lebih aman Pengurangan waktu dan tenaga Peningkatan kebersihan kandang ternak Pemanfaatan bio-slurry sebagai pupuk Mendapatkan subsidi</t>
        </is>
      </c>
      <c r="AEL4" s="8" t="n">
        <v>1</v>
      </c>
      <c r="AEM4" s="8" t="n">
        <v>1</v>
      </c>
      <c r="AEN4" s="8" t="n">
        <v>1</v>
      </c>
      <c r="AEO4" s="8" t="n">
        <v>1</v>
      </c>
      <c r="AEP4" s="8" t="n">
        <v>1</v>
      </c>
      <c r="AEQ4" s="8" t="n">
        <v>1</v>
      </c>
      <c r="AER4" s="8" t="n">
        <v>1</v>
      </c>
      <c r="AES4" s="8" t="n">
        <v>1</v>
      </c>
      <c r="AET4" s="8" t="n">
        <v>0</v>
      </c>
      <c r="AEU4" s="8" t="n">
        <v>0</v>
      </c>
      <c r="AEV4" s="8" t="n">
        <v>1</v>
      </c>
      <c r="AEW4" s="8" t="n">
        <v>0</v>
      </c>
      <c r="AEX4" s="48" t="n"/>
      <c r="AEY4" s="48" t="inlineStr">
        <is>
          <t>Mengurangi pengeluaran energi</t>
        </is>
      </c>
      <c r="AEZ4" s="48" t="n"/>
      <c r="AFA4" s="48" t="inlineStr">
        <is>
          <t>Pemerintah daerah</t>
        </is>
      </c>
      <c r="AFB4" s="48" t="n"/>
      <c r="AFC4" s="48" t="inlineStr">
        <is>
          <t>1770115924599.jpg</t>
        </is>
      </c>
      <c r="AFD4" s="16" t="inlineStr">
        <is>
          <t>https://kf.kobotoolbox.org/api/v2/assets/avstPQqLr3Ab3ZdcVTXZ6f/data/675622831/attachments/attLHatTQXQYSERgaRmqKuAi/</t>
        </is>
      </c>
      <c r="AFE4" s="48" t="inlineStr">
        <is>
          <t>1770115986135.jpg</t>
        </is>
      </c>
      <c r="AFF4" s="16" t="inlineStr">
        <is>
          <t>https://kf.kobotoolbox.org/api/v2/assets/avstPQqLr3Ab3ZdcVTXZ6f/data/675622831/attachments/attQCFRG4Pp5qDoG3U5HZWQb/</t>
        </is>
      </c>
      <c r="AFG4" s="48" t="inlineStr">
        <is>
          <t>Ir. I Made Suyasa</t>
        </is>
      </c>
      <c r="AFH4" s="48" t="n"/>
      <c r="AFI4" s="8" t="n">
        <v>0</v>
      </c>
    </row>
    <row r="5">
      <c r="A5" s="6" t="n">
        <v>46058</v>
      </c>
      <c r="B5" s="6" t="n">
        <v>46072</v>
      </c>
      <c r="C5" s="48" t="inlineStr">
        <is>
          <t>ir i made suyasa</t>
        </is>
      </c>
      <c r="D5" s="48" t="inlineStr">
        <is>
          <t>i wayan perwiraduta</t>
        </is>
      </c>
      <c r="E5" s="8" t="n">
        <v>85238314314</v>
      </c>
      <c r="F5" s="48" t="inlineStr">
        <is>
          <t>-8.38565 115.3376967 741.4000000000001 4.42</t>
        </is>
      </c>
      <c r="G5" s="8" t="n">
        <v>-8.38565</v>
      </c>
      <c r="H5" s="8" t="n">
        <v>115.3376967</v>
      </c>
      <c r="I5" s="8" t="n">
        <v>741.4</v>
      </c>
      <c r="J5" s="8" t="n">
        <v>4.42</v>
      </c>
      <c r="K5" s="8" t="n">
        <v>0</v>
      </c>
      <c r="L5" s="48" t="inlineStr">
        <is>
          <t>-8.3849378 115.3377893 851.7000122070312 4.9</t>
        </is>
      </c>
      <c r="M5" s="8" t="n">
        <v>-8.384937799999999</v>
      </c>
      <c r="N5" s="8" t="n">
        <v>115.3377893</v>
      </c>
      <c r="O5" s="8" t="n">
        <v>851.7000121999999</v>
      </c>
      <c r="P5" s="8" t="n">
        <v>4.9</v>
      </c>
      <c r="Q5" s="8" t="n">
        <v>0</v>
      </c>
      <c r="R5" s="48" t="inlineStr">
        <is>
          <t>Bali</t>
        </is>
      </c>
      <c r="S5" s="8" t="n">
        <v>0</v>
      </c>
      <c r="T5" s="8" t="n">
        <v>0</v>
      </c>
      <c r="U5" s="8" t="n">
        <v>0</v>
      </c>
      <c r="V5" s="8" t="n">
        <v>0</v>
      </c>
      <c r="W5" s="8" t="n">
        <v>0</v>
      </c>
      <c r="X5" s="8" t="n">
        <v>0</v>
      </c>
      <c r="Y5" s="8" t="n">
        <v>1</v>
      </c>
      <c r="Z5" s="8" t="n">
        <v>0</v>
      </c>
      <c r="AA5" s="8" t="n">
        <v>0</v>
      </c>
      <c r="AB5" s="8" t="n">
        <v>0</v>
      </c>
      <c r="AC5" s="48" t="inlineStr">
        <is>
          <t>BANGLI</t>
        </is>
      </c>
      <c r="AD5" s="48" t="inlineStr">
        <is>
          <t>SUSUT</t>
        </is>
      </c>
      <c r="AE5" s="48" t="inlineStr">
        <is>
          <t>PENGLUMARAN</t>
        </is>
      </c>
      <c r="AF5" s="48" t="inlineStr">
        <is>
          <t>IDEP SELARAS ALAM</t>
        </is>
      </c>
      <c r="AG5" s="48" t="inlineStr">
        <is>
          <t>IDP0016</t>
        </is>
      </c>
      <c r="AH5" s="8" t="n">
        <v>14</v>
      </c>
      <c r="AI5" s="48" t="inlineStr">
        <is>
          <t>VPA1</t>
        </is>
      </c>
      <c r="AJ5" s="48" t="inlineStr">
        <is>
          <t>Aktif</t>
        </is>
      </c>
      <c r="AK5" s="8" t="n">
        <v>52</v>
      </c>
      <c r="AL5" s="48" t="inlineStr">
        <is>
          <t>Laki-laki</t>
        </is>
      </c>
      <c r="AM5" s="48" t="inlineStr">
        <is>
          <t>Sudah menikah</t>
        </is>
      </c>
      <c r="AN5" s="48" t="inlineStr">
        <is>
          <t>SMA/Sederajat</t>
        </is>
      </c>
      <c r="AO5" s="48" t="inlineStr">
        <is>
          <t>Pegawai pemerintah</t>
        </is>
      </c>
      <c r="AP5" s="8" t="n">
        <v>0</v>
      </c>
      <c r="AQ5" s="8" t="n">
        <v>0</v>
      </c>
      <c r="AR5" s="8" t="n">
        <v>0</v>
      </c>
      <c r="AS5" s="8" t="n">
        <v>0</v>
      </c>
      <c r="AT5" s="8" t="n">
        <v>1</v>
      </c>
      <c r="AU5" s="8" t="n">
        <v>0</v>
      </c>
      <c r="AV5" s="8" t="n">
        <v>0</v>
      </c>
      <c r="AW5" s="8" t="n">
        <v>0</v>
      </c>
      <c r="AX5" s="48" t="n"/>
      <c r="AY5" s="48" t="inlineStr">
        <is>
          <t>Wiraswasta</t>
        </is>
      </c>
      <c r="AZ5" s="8" t="n">
        <v>0</v>
      </c>
      <c r="BA5" s="8" t="n">
        <v>0</v>
      </c>
      <c r="BB5" s="8" t="n">
        <v>0</v>
      </c>
      <c r="BC5" s="8" t="n">
        <v>1</v>
      </c>
      <c r="BD5" s="8" t="n">
        <v>0</v>
      </c>
      <c r="BE5" s="8" t="n">
        <v>0</v>
      </c>
      <c r="BF5" s="8" t="n">
        <v>0</v>
      </c>
      <c r="BG5" s="8" t="n">
        <v>0</v>
      </c>
      <c r="BH5" s="48" t="n"/>
      <c r="BI5" s="48" t="inlineStr">
        <is>
          <t>&gt;Rp3.500.000</t>
        </is>
      </c>
      <c r="BJ5" s="8" t="n">
        <v>1</v>
      </c>
      <c r="BK5" s="8" t="n">
        <v>5</v>
      </c>
      <c r="BL5" s="8" t="n">
        <v>0</v>
      </c>
      <c r="BM5" s="8" t="n">
        <v>3</v>
      </c>
      <c r="BN5" s="48" t="inlineStr">
        <is>
          <t>Milik sendiri</t>
        </is>
      </c>
      <c r="BO5" s="48" t="inlineStr">
        <is>
          <t>Permanen (dinding bata dan semen)</t>
        </is>
      </c>
      <c r="BP5" s="8" t="n">
        <v>1</v>
      </c>
      <c r="BQ5" s="8" t="n">
        <v>0</v>
      </c>
      <c r="BR5" s="8" t="n">
        <v>0</v>
      </c>
      <c r="BS5" s="8" t="n">
        <v>0</v>
      </c>
      <c r="BT5" s="8" t="n">
        <v>0</v>
      </c>
      <c r="BU5" s="48" t="n"/>
      <c r="BV5" s="48" t="inlineStr">
        <is>
          <t>Keramik/ubin</t>
        </is>
      </c>
      <c r="BW5" s="8" t="n">
        <v>0</v>
      </c>
      <c r="BX5" s="8" t="n">
        <v>0</v>
      </c>
      <c r="BY5" s="8" t="n">
        <v>1</v>
      </c>
      <c r="BZ5" s="8" t="n">
        <v>0</v>
      </c>
      <c r="CA5" s="8" t="n">
        <v>0</v>
      </c>
      <c r="CB5" s="48" t="n"/>
      <c r="CC5" s="48" t="inlineStr">
        <is>
          <t>Genting</t>
        </is>
      </c>
      <c r="CD5" s="8" t="n">
        <v>0</v>
      </c>
      <c r="CE5" s="8" t="n">
        <v>0</v>
      </c>
      <c r="CF5" s="8" t="n">
        <v>0</v>
      </c>
      <c r="CG5" s="8" t="n">
        <v>0</v>
      </c>
      <c r="CH5" s="8" t="n">
        <v>0</v>
      </c>
      <c r="CI5" s="8" t="n">
        <v>1</v>
      </c>
      <c r="CJ5" s="8" t="n">
        <v>0</v>
      </c>
      <c r="CK5" s="48" t="n"/>
      <c r="CL5" s="48" t="inlineStr">
        <is>
          <t>Ya</t>
        </is>
      </c>
      <c r="CM5" s="8" t="n">
        <v>2012</v>
      </c>
      <c r="CN5" s="48" t="inlineStr">
        <is>
          <t>Fixed-Dome (Kubah Tetap)</t>
        </is>
      </c>
      <c r="CO5" s="48" t="inlineStr">
        <is>
          <t>4 m³ (2-3 ekor sapi, ±3 jam memasak/hari, ±30 kg slurry/hari)</t>
        </is>
      </c>
      <c r="CP5" s="48" t="inlineStr">
        <is>
          <t>Anggota keluarga - laki-laki</t>
        </is>
      </c>
      <c r="CQ5" s="8" t="n">
        <v>0</v>
      </c>
      <c r="CR5" s="8" t="n">
        <v>0</v>
      </c>
      <c r="CS5" s="8" t="n">
        <v>0</v>
      </c>
      <c r="CT5" s="8" t="n">
        <v>0</v>
      </c>
      <c r="CU5" s="8" t="n">
        <v>1</v>
      </c>
      <c r="CV5" s="8" t="n">
        <v>0</v>
      </c>
      <c r="CW5" s="8" t="n">
        <v>0</v>
      </c>
      <c r="CX5" s="8" t="n">
        <v>0</v>
      </c>
      <c r="CY5" s="48" t="inlineStr">
        <is>
          <t>Anggota keluarga - perempuan dewasa</t>
        </is>
      </c>
      <c r="CZ5" s="8" t="n">
        <v>0</v>
      </c>
      <c r="DA5" s="8" t="n">
        <v>1</v>
      </c>
      <c r="DB5" s="8" t="n">
        <v>0</v>
      </c>
      <c r="DC5" s="48" t="n"/>
      <c r="DD5" s="48" t="inlineStr">
        <is>
          <t>Anggota keluarga - laki-laki CPO atau pendamping</t>
        </is>
      </c>
      <c r="DE5" s="8" t="n">
        <v>1</v>
      </c>
      <c r="DF5" s="8" t="n">
        <v>0</v>
      </c>
      <c r="DG5" s="8" t="n">
        <v>1</v>
      </c>
      <c r="DH5" s="8" t="n">
        <v>0</v>
      </c>
      <c r="DI5" s="48" t="n"/>
      <c r="DJ5" s="48" t="inlineStr">
        <is>
          <t>CPO atau pendamping Anggota keluarga - laki-laki</t>
        </is>
      </c>
      <c r="DK5" s="8" t="n">
        <v>1</v>
      </c>
      <c r="DL5" s="8" t="n">
        <v>0</v>
      </c>
      <c r="DM5" s="8" t="n">
        <v>1</v>
      </c>
      <c r="DN5" s="8" t="n">
        <v>0</v>
      </c>
      <c r="DO5" s="48" t="n"/>
      <c r="DP5" s="48" t="inlineStr">
        <is>
          <t>Ya</t>
        </is>
      </c>
      <c r="DQ5" s="48" t="n"/>
      <c r="DR5" s="48" t="n"/>
      <c r="DS5" s="48" t="n"/>
      <c r="DT5" s="48" t="n"/>
      <c r="DU5" s="48" t="n"/>
      <c r="DV5" s="48" t="n"/>
      <c r="DW5" s="48" t="n"/>
      <c r="DX5" s="48" t="n"/>
      <c r="DY5" s="48" t="n"/>
      <c r="DZ5" s="48" t="n"/>
      <c r="EA5" s="48" t="n"/>
      <c r="EB5" s="48" t="n"/>
      <c r="EC5" s="48" t="n"/>
      <c r="ED5" s="48" t="n"/>
      <c r="EE5" s="48" t="n"/>
      <c r="EF5" s="48" t="n"/>
      <c r="EG5" s="48" t="n"/>
      <c r="EH5" s="48" t="n"/>
      <c r="EI5" s="48" t="inlineStr">
        <is>
          <t>Tidak ada masalah</t>
        </is>
      </c>
      <c r="EJ5" s="8" t="n">
        <v>0</v>
      </c>
      <c r="EK5" s="8" t="n">
        <v>0</v>
      </c>
      <c r="EL5" s="8" t="n">
        <v>0</v>
      </c>
      <c r="EM5" s="8" t="n">
        <v>1</v>
      </c>
      <c r="EN5" s="8" t="n">
        <v>0</v>
      </c>
      <c r="EO5" s="48" t="n"/>
      <c r="EP5" s="48" t="inlineStr">
        <is>
          <t>Ya, sangat jelas dan mudah diikuti</t>
        </is>
      </c>
      <c r="EQ5" s="48" t="inlineStr">
        <is>
          <t>Pelatihan</t>
        </is>
      </c>
      <c r="ER5" s="48" t="inlineStr">
        <is>
          <t>CPO atau pendamping</t>
        </is>
      </c>
      <c r="ES5" s="8" t="n">
        <v>1</v>
      </c>
      <c r="ET5" s="8" t="n">
        <v>0</v>
      </c>
      <c r="EU5" s="8" t="n">
        <v>0</v>
      </c>
      <c r="EV5" s="8" t="n">
        <v>0</v>
      </c>
      <c r="EW5" s="48" t="n"/>
      <c r="EX5" s="48" t="inlineStr">
        <is>
          <t>Anggota keluarga - Laki-laki</t>
        </is>
      </c>
      <c r="EY5" s="8" t="n">
        <v>1</v>
      </c>
      <c r="EZ5" s="8" t="n">
        <v>0</v>
      </c>
      <c r="FA5" s="8" t="n">
        <v>0</v>
      </c>
      <c r="FB5" s="48" t="n"/>
      <c r="FC5" s="48" t="inlineStr">
        <is>
          <t>Setiap hari</t>
        </is>
      </c>
      <c r="FD5" s="48" t="n"/>
      <c r="FE5" s="48" t="inlineStr">
        <is>
          <t>Mengetahui</t>
        </is>
      </c>
      <c r="FF5" s="48" t="inlineStr">
        <is>
          <t>Selalu (setiap hari)</t>
        </is>
      </c>
      <c r="FG5" s="48" t="inlineStr">
        <is>
          <t>Mengetahui</t>
        </is>
      </c>
      <c r="FH5" s="48" t="inlineStr">
        <is>
          <t>Sering (setiap minggu)</t>
        </is>
      </c>
      <c r="FI5" s="48" t="inlineStr">
        <is>
          <t>Mengetahui</t>
        </is>
      </c>
      <c r="FJ5" s="48" t="inlineStr">
        <is>
          <t>Selalu (setiap hari)</t>
        </is>
      </c>
      <c r="FK5" s="48" t="inlineStr">
        <is>
          <t>Mengetahui</t>
        </is>
      </c>
      <c r="FL5" s="48" t="inlineStr">
        <is>
          <t>Sering (setiap minggu)</t>
        </is>
      </c>
      <c r="FM5" s="48" t="inlineStr">
        <is>
          <t>Mengetahui</t>
        </is>
      </c>
      <c r="FN5" s="48" t="inlineStr">
        <is>
          <t>Selalu (setiap hari)</t>
        </is>
      </c>
      <c r="FO5" s="48" t="inlineStr">
        <is>
          <t>Mengetahui</t>
        </is>
      </c>
      <c r="FP5" s="48" t="inlineStr">
        <is>
          <t>Sering (setiap minggu)</t>
        </is>
      </c>
      <c r="FQ5" s="48" t="inlineStr">
        <is>
          <t>Mengetahui</t>
        </is>
      </c>
      <c r="FR5" s="48" t="inlineStr">
        <is>
          <t>Ya</t>
        </is>
      </c>
      <c r="FS5" s="48" t="inlineStr">
        <is>
          <t>Mengetahui</t>
        </is>
      </c>
      <c r="FT5" s="48" t="inlineStr">
        <is>
          <t>Ya, terkadang</t>
        </is>
      </c>
      <c r="FU5" s="48" t="inlineStr">
        <is>
          <t>Laki-laki dewasa</t>
        </is>
      </c>
      <c r="FV5" s="8" t="n">
        <v>1</v>
      </c>
      <c r="FW5" s="8" t="n">
        <v>0</v>
      </c>
      <c r="FX5" s="8" t="n">
        <v>0</v>
      </c>
      <c r="FY5" s="8" t="n">
        <v>0</v>
      </c>
      <c r="FZ5" s="48" t="inlineStr">
        <is>
          <t>Sangat memahami</t>
        </is>
      </c>
      <c r="GA5" s="48" t="inlineStr">
        <is>
          <t>CPO</t>
        </is>
      </c>
      <c r="GB5" s="8" t="n">
        <v>1</v>
      </c>
      <c r="GC5" s="8" t="n">
        <v>0</v>
      </c>
      <c r="GD5" s="8" t="n">
        <v>0</v>
      </c>
      <c r="GE5" s="8" t="n">
        <v>0</v>
      </c>
      <c r="GF5" s="48" t="n"/>
      <c r="GG5" s="48" t="inlineStr">
        <is>
          <t>Sering</t>
        </is>
      </c>
      <c r="GH5" s="48" t="inlineStr">
        <is>
          <t>Ya</t>
        </is>
      </c>
      <c r="GI5" s="48" t="inlineStr">
        <is>
          <t>Tetangga Teman/keluarga Komunitas lokal</t>
        </is>
      </c>
      <c r="GJ5" s="8" t="n">
        <v>1</v>
      </c>
      <c r="GK5" s="8" t="n">
        <v>1</v>
      </c>
      <c r="GL5" s="8" t="n">
        <v>1</v>
      </c>
      <c r="GM5" s="8" t="n">
        <v>0</v>
      </c>
      <c r="GN5" s="48" t="n"/>
      <c r="GO5" s="8" t="n">
        <v>10</v>
      </c>
      <c r="GP5" s="48" t="inlineStr">
        <is>
          <t>Penuh (100%)</t>
        </is>
      </c>
      <c r="GQ5" s="48" t="inlineStr">
        <is>
          <t>Kayu bakar</t>
        </is>
      </c>
      <c r="GR5" s="8" t="n">
        <v>0</v>
      </c>
      <c r="GS5" s="8" t="n">
        <v>1</v>
      </c>
      <c r="GT5" s="8" t="n">
        <v>0</v>
      </c>
      <c r="GU5" s="8" t="n">
        <v>0</v>
      </c>
      <c r="GV5" s="8" t="n">
        <v>0</v>
      </c>
      <c r="GW5" s="8" t="n">
        <v>0</v>
      </c>
      <c r="GX5" s="8" t="n">
        <v>0</v>
      </c>
      <c r="GY5" s="48" t="n"/>
      <c r="GZ5" s="48" t="inlineStr">
        <is>
          <t>Ya</t>
        </is>
      </c>
      <c r="HA5" s="8" t="n">
        <v>300</v>
      </c>
      <c r="HB5" s="8" t="n">
        <v>150000</v>
      </c>
      <c r="HC5" s="8" t="n">
        <v>150</v>
      </c>
      <c r="HD5" s="8" t="n">
        <v>75000</v>
      </c>
      <c r="HE5" s="48" t="n"/>
      <c r="HF5" s="48" t="n"/>
      <c r="HG5" s="48" t="n"/>
      <c r="HH5" s="48" t="n"/>
      <c r="HI5" s="48" t="n"/>
      <c r="HJ5" s="48" t="n"/>
      <c r="HK5" s="48" t="n"/>
      <c r="HL5" s="48" t="n"/>
      <c r="HM5" s="48" t="n"/>
      <c r="HN5" s="48" t="n"/>
      <c r="HO5" s="48" t="n"/>
      <c r="HP5" s="48" t="n"/>
      <c r="HQ5" s="48" t="n"/>
      <c r="HR5" s="48" t="n"/>
      <c r="HS5" s="48" t="n"/>
      <c r="HT5" s="48" t="n"/>
      <c r="HU5" s="48" t="n"/>
      <c r="HV5" s="48" t="n"/>
      <c r="HW5" s="48" t="n"/>
      <c r="HX5" s="48" t="n"/>
      <c r="HY5" s="8" t="n">
        <v>150</v>
      </c>
      <c r="HZ5" s="8" t="n">
        <v>75000</v>
      </c>
      <c r="IA5" s="48" t="n"/>
      <c r="IB5" s="48" t="n"/>
      <c r="IC5" s="48" t="n"/>
      <c r="ID5" s="48" t="n"/>
      <c r="IE5" s="48" t="n"/>
      <c r="IF5" s="48" t="n"/>
      <c r="IG5" s="48" t="n"/>
      <c r="IH5" s="48" t="n"/>
      <c r="II5" s="48" t="n"/>
      <c r="IJ5" s="48" t="n"/>
      <c r="IK5" s="48" t="inlineStr">
        <is>
          <t>&lt;15 kg</t>
        </is>
      </c>
      <c r="IL5" s="48" t="inlineStr">
        <is>
          <t>1-3 jam</t>
        </is>
      </c>
      <c r="IM5" s="48" t="inlineStr">
        <is>
          <t>Ya</t>
        </is>
      </c>
      <c r="IN5" s="48" t="inlineStr">
        <is>
          <t>Tidak</t>
        </is>
      </c>
      <c r="IO5" s="48" t="inlineStr">
        <is>
          <t>Lebih bersih</t>
        </is>
      </c>
      <c r="IP5" s="48" t="inlineStr">
        <is>
          <t>Tidak pernah</t>
        </is>
      </c>
      <c r="IQ5" s="48" t="inlineStr">
        <is>
          <t>Tidak pernah</t>
        </is>
      </c>
      <c r="IR5" s="48" t="n"/>
      <c r="IS5" s="48" t="n"/>
      <c r="IT5" s="48" t="n"/>
      <c r="IU5" s="48" t="n"/>
      <c r="IV5" s="48" t="n"/>
      <c r="IW5" s="48" t="n"/>
      <c r="IX5" s="48" t="n"/>
      <c r="IY5" s="48" t="n"/>
      <c r="IZ5" s="48" t="inlineStr">
        <is>
          <t>Tidak pernah</t>
        </is>
      </c>
      <c r="JA5" s="48" t="n"/>
      <c r="JB5" s="48" t="n"/>
      <c r="JC5" s="48" t="n"/>
      <c r="JD5" s="48" t="n"/>
      <c r="JE5" s="48" t="n"/>
      <c r="JF5" s="48" t="n"/>
      <c r="JG5" s="48" t="n"/>
      <c r="JH5" s="48" t="n"/>
      <c r="JI5" s="48" t="inlineStr">
        <is>
          <t>Tidak pernah</t>
        </is>
      </c>
      <c r="JJ5" s="48" t="n"/>
      <c r="JK5" s="48" t="n"/>
      <c r="JL5" s="48" t="n"/>
      <c r="JM5" s="48" t="n"/>
      <c r="JN5" s="48" t="n"/>
      <c r="JO5" s="48" t="n"/>
      <c r="JP5" s="48" t="n"/>
      <c r="JQ5" s="48" t="n"/>
      <c r="JR5" s="48" t="inlineStr">
        <is>
          <t>Lebih jarang (lebih sering tidak terkena)</t>
        </is>
      </c>
      <c r="JS5" s="48" t="inlineStr">
        <is>
          <t>Laki-laki dewasa</t>
        </is>
      </c>
      <c r="JT5" s="8" t="n">
        <v>1</v>
      </c>
      <c r="JU5" s="8" t="n">
        <v>0</v>
      </c>
      <c r="JV5" s="8" t="n">
        <v>0</v>
      </c>
      <c r="JW5" s="48" t="inlineStr">
        <is>
          <t>Laki-laki dewasa</t>
        </is>
      </c>
      <c r="JX5" s="8" t="n">
        <v>1</v>
      </c>
      <c r="JY5" s="8" t="n">
        <v>0</v>
      </c>
      <c r="JZ5" s="8" t="n">
        <v>0</v>
      </c>
      <c r="KA5" s="48" t="inlineStr">
        <is>
          <t>Tidak pernah</t>
        </is>
      </c>
      <c r="KB5" s="48" t="n"/>
      <c r="KC5" s="48" t="n"/>
      <c r="KD5" s="48" t="n"/>
      <c r="KE5" s="48" t="n"/>
      <c r="KF5" s="48" t="n"/>
      <c r="KG5" s="48" t="n"/>
      <c r="KH5" s="48" t="n"/>
      <c r="KI5" s="48" t="n"/>
      <c r="KJ5" s="48" t="inlineStr">
        <is>
          <t>Tidak pernah</t>
        </is>
      </c>
      <c r="KK5" s="48" t="n"/>
      <c r="KL5" s="48" t="n"/>
      <c r="KM5" s="48" t="n"/>
      <c r="KN5" s="48" t="n"/>
      <c r="KO5" s="48" t="n"/>
      <c r="KP5" s="48" t="n"/>
      <c r="KQ5" s="48" t="n"/>
      <c r="KR5" s="48" t="n"/>
      <c r="KS5" s="48" t="inlineStr">
        <is>
          <t>Cukup membaik</t>
        </is>
      </c>
      <c r="KT5" s="48" t="inlineStr">
        <is>
          <t>2-4 kali</t>
        </is>
      </c>
      <c r="KU5" s="48" t="inlineStr">
        <is>
          <t>0-1 kali</t>
        </is>
      </c>
      <c r="KV5" s="48" t="inlineStr">
        <is>
          <t>Perempuan dewasa</t>
        </is>
      </c>
      <c r="KW5" s="8" t="n">
        <v>0</v>
      </c>
      <c r="KX5" s="8" t="n">
        <v>1</v>
      </c>
      <c r="KY5" s="8" t="n">
        <v>0</v>
      </c>
      <c r="KZ5" s="8" t="n">
        <v>0</v>
      </c>
      <c r="LA5" s="48" t="inlineStr">
        <is>
          <t>Cukup membaik</t>
        </is>
      </c>
      <c r="LB5" s="48" t="inlineStr">
        <is>
          <t>Cukup membaik</t>
        </is>
      </c>
      <c r="LC5" s="8" t="n">
        <v>6</v>
      </c>
      <c r="LD5" s="8" t="n">
        <v>2</v>
      </c>
      <c r="LE5" s="8" t="n">
        <v>0</v>
      </c>
      <c r="LF5" s="8" t="n">
        <v>0</v>
      </c>
      <c r="LG5" s="48" t="inlineStr">
        <is>
          <t>Ya</t>
        </is>
      </c>
      <c r="LH5" s="8" t="n">
        <v>100000</v>
      </c>
      <c r="LI5" s="48" t="n"/>
      <c r="LJ5" s="48" t="inlineStr">
        <is>
          <t>Kebutuhan rumah tangga</t>
        </is>
      </c>
      <c r="LK5" s="8" t="n">
        <v>0</v>
      </c>
      <c r="LL5" s="8" t="n">
        <v>0</v>
      </c>
      <c r="LM5" s="8" t="n">
        <v>0</v>
      </c>
      <c r="LN5" s="8" t="n">
        <v>0</v>
      </c>
      <c r="LO5" s="8" t="n">
        <v>1</v>
      </c>
      <c r="LP5" s="8" t="n">
        <v>0</v>
      </c>
      <c r="LQ5" s="8" t="n">
        <v>0</v>
      </c>
      <c r="LR5" s="48" t="n"/>
      <c r="LS5" s="8" t="n">
        <v>60</v>
      </c>
      <c r="LT5" s="8" t="n">
        <v>0</v>
      </c>
      <c r="LU5" s="8" t="n">
        <v>0</v>
      </c>
      <c r="LV5" s="8" t="n">
        <v>30</v>
      </c>
      <c r="LW5" s="8" t="n">
        <v>0</v>
      </c>
      <c r="LX5" s="8" t="n">
        <v>0</v>
      </c>
      <c r="LY5" s="8" t="n">
        <v>15</v>
      </c>
      <c r="LZ5" s="8" t="n">
        <v>0</v>
      </c>
      <c r="MA5" s="8" t="n">
        <v>0</v>
      </c>
      <c r="MB5" s="48" t="inlineStr">
        <is>
          <t>Ya</t>
        </is>
      </c>
      <c r="MC5" s="8" t="n">
        <v>60</v>
      </c>
      <c r="MD5" s="8" t="n">
        <v>60</v>
      </c>
      <c r="ME5" s="8" t="n">
        <v>0</v>
      </c>
      <c r="MF5" s="8" t="n">
        <v>0</v>
      </c>
      <c r="MG5" s="8" t="n">
        <v>0</v>
      </c>
      <c r="MH5" s="8" t="n">
        <v>0</v>
      </c>
      <c r="MI5" s="48" t="inlineStr">
        <is>
          <t>Aktivitas sosial diluar rumah (misalnya, berkumpul dengan tetangga, mengikuti kegiatan PKK, dsb)</t>
        </is>
      </c>
      <c r="MJ5" s="8" t="n">
        <v>0</v>
      </c>
      <c r="MK5" s="8" t="n">
        <v>1</v>
      </c>
      <c r="ML5" s="8" t="n">
        <v>0</v>
      </c>
      <c r="MM5" s="8" t="n">
        <v>0</v>
      </c>
      <c r="MN5" s="8" t="n">
        <v>0</v>
      </c>
      <c r="MO5" s="8" t="n">
        <v>0</v>
      </c>
      <c r="MP5" s="48" t="n"/>
      <c r="MQ5" s="48" t="n"/>
      <c r="MR5" s="48" t="inlineStr">
        <is>
          <t>Karena sudah cukup pengasilan yang didapat</t>
        </is>
      </c>
      <c r="MS5" s="48" t="inlineStr">
        <is>
          <t>Acara Adat dan kemanusian</t>
        </is>
      </c>
      <c r="MT5" s="48" t="n"/>
      <c r="MU5" s="48" t="inlineStr">
        <is>
          <t>Ya, untuk anggota keluarga</t>
        </is>
      </c>
      <c r="MV5" s="48" t="inlineStr">
        <is>
          <t>Perawatan sistem biogas</t>
        </is>
      </c>
      <c r="MW5" s="8" t="n">
        <v>1</v>
      </c>
      <c r="MX5" s="8" t="n">
        <v>0</v>
      </c>
      <c r="MY5" s="8" t="n">
        <v>0</v>
      </c>
      <c r="MZ5" s="8" t="n">
        <v>0</v>
      </c>
      <c r="NA5" s="48" t="n"/>
      <c r="NB5" s="48" t="n"/>
      <c r="NC5" s="48" t="n"/>
      <c r="ND5" s="48" t="n"/>
      <c r="NE5" s="48" t="n"/>
      <c r="NF5" s="48" t="n"/>
      <c r="NG5" s="48" t="n"/>
      <c r="NH5" s="48" t="n"/>
      <c r="NI5" s="48" t="n"/>
      <c r="NJ5" s="48" t="n"/>
      <c r="NK5" s="48" t="n"/>
      <c r="NL5" s="48" t="inlineStr">
        <is>
          <t>Ya</t>
        </is>
      </c>
      <c r="NM5" s="48" t="inlineStr">
        <is>
          <t>100% dana mandiri</t>
        </is>
      </c>
      <c r="NN5" s="48" t="inlineStr">
        <is>
          <t>5.000.001-7.000.000</t>
        </is>
      </c>
      <c r="NO5" s="48" t="n"/>
      <c r="NP5" s="48" t="n"/>
      <c r="NQ5" s="48" t="n"/>
      <c r="NR5" s="48" t="n"/>
      <c r="NS5" s="48" t="n"/>
      <c r="NT5" s="48" t="n"/>
      <c r="NU5" s="48" t="n"/>
      <c r="NV5" s="48" t="inlineStr">
        <is>
          <t>Anggota keluarga - Laki-laki dewasa</t>
        </is>
      </c>
      <c r="NW5" s="48" t="n"/>
      <c r="NX5" s="48" t="inlineStr">
        <is>
          <t>Sedikit meningkat</t>
        </is>
      </c>
      <c r="NY5" s="8" t="n">
        <v>60</v>
      </c>
      <c r="NZ5" s="8" t="n">
        <v>0</v>
      </c>
      <c r="OA5" s="8" t="n">
        <v>0</v>
      </c>
      <c r="OB5" s="8" t="n">
        <v>30</v>
      </c>
      <c r="OC5" s="8" t="n">
        <v>60</v>
      </c>
      <c r="OD5" s="8" t="n">
        <v>0</v>
      </c>
      <c r="OE5" s="48" t="inlineStr">
        <is>
          <t>Lebih baik</t>
        </is>
      </c>
      <c r="OF5" s="48" t="inlineStr">
        <is>
          <t>Lebih baik (beda waktu memasak 5-30 menit, ATAU tidak lagi ada rasa/bau makanan yang berubah, ATAU alasan lainnya)</t>
        </is>
      </c>
      <c r="OG5" s="48" t="inlineStr">
        <is>
          <t>Ya</t>
        </is>
      </c>
      <c r="OH5" s="8" t="n">
        <v>3</v>
      </c>
      <c r="OI5" s="8" t="n">
        <v>0</v>
      </c>
      <c r="OJ5" s="8" t="n">
        <v>0</v>
      </c>
      <c r="OK5" s="8" t="n">
        <v>9</v>
      </c>
      <c r="OL5" s="8" t="n">
        <v>0</v>
      </c>
      <c r="OM5" s="8" t="n">
        <v>0</v>
      </c>
      <c r="ON5" s="8" t="n">
        <v>50</v>
      </c>
      <c r="OO5" s="8" t="n">
        <v>0</v>
      </c>
      <c r="OP5" s="48">
        <f>VLOOKUP(AG5,'BUS 2'!$G$1:$CU$424,2,0)</f>
        <v/>
      </c>
      <c r="OQ5" s="8">
        <f>VLOOKUP(AG5,'BUS 2'!$G$1:$CU$424,3,0)</f>
        <v/>
      </c>
      <c r="OR5" s="8">
        <f>VLOOKUP(AG5,'BUS 2'!$G$1:$CU$424,4,0)</f>
        <v/>
      </c>
      <c r="OS5" s="8">
        <f>VLOOKUP(AG5,'BUS 2'!$G$1:$CU$424,5,0)</f>
        <v/>
      </c>
      <c r="OT5" s="8">
        <f>VLOOKUP(AG5,'BUS 2'!$G$1:$CU$424,6,0)</f>
        <v/>
      </c>
      <c r="OU5" s="8">
        <f>VLOOKUP(AG5,'BUS 2'!$G$1:$CU$424,7,0)</f>
        <v/>
      </c>
      <c r="OV5" s="8">
        <f>VLOOKUP(AG5,'BUS 2'!$G$1:$CU$424,8,0)</f>
        <v/>
      </c>
      <c r="OW5" s="8">
        <f>VLOOKUP(AG5,'BUS 2'!$G$1:$CU$424,9,0)</f>
        <v/>
      </c>
      <c r="OX5" s="8">
        <f>VLOOKUP(AG5,'BUS 2'!$G$1:$CU$424,10,0)</f>
        <v/>
      </c>
      <c r="OY5" s="8">
        <f>VLOOKUP(AG5,'BUS 2'!$G$1:$CU$424,11,0)</f>
        <v/>
      </c>
      <c r="OZ5" s="8">
        <f>VLOOKUP(AG5,'BUS 2'!$G$1:$CU$424,12,0)</f>
        <v/>
      </c>
      <c r="PA5" s="8">
        <f>VLOOKUP(AG5,'BUS 2'!$G$1:$CU$424,13,0)</f>
        <v/>
      </c>
      <c r="PB5" s="8">
        <f>VLOOKUP(AG5,'BUS 2'!$G$1:$CU$424,14,0)</f>
        <v/>
      </c>
      <c r="PC5" s="8">
        <f>VLOOKUP(AG5,'BUS 2'!$G$1:$CU$424,15,0)</f>
        <v/>
      </c>
      <c r="PD5" s="8">
        <f>VLOOKUP(AG5,'BUS 2'!$G$1:$CU$424,16,0)</f>
        <v/>
      </c>
      <c r="PE5" s="8">
        <f>VLOOKUP(AG5,'BUS 2'!$G$1:$CU$424,17,0)</f>
        <v/>
      </c>
      <c r="PF5" s="8">
        <f>VLOOKUP(AG5,'BUS 2'!$G$1:$CU$424,18,0)</f>
        <v/>
      </c>
      <c r="PG5" s="8">
        <f>VLOOKUP(AG5,'BUS 2'!$G$1:$CU$424,19,0)</f>
        <v/>
      </c>
      <c r="PH5" s="8">
        <f>VLOOKUP(AG5,'BUS 2'!$G$1:$CU$424,20,0)</f>
        <v/>
      </c>
      <c r="PI5" s="8">
        <f>VLOOKUP(AG5,'BUS 2'!$G$1:$CU$424,21,0)</f>
        <v/>
      </c>
      <c r="PJ5" s="8">
        <f>VLOOKUP(AG5,'BUS 2'!$G$1:$CU$424,22,0)</f>
        <v/>
      </c>
      <c r="PK5" s="8">
        <f>VLOOKUP(AG5,'BUS 2'!$G$1:$CU$424,23,0)</f>
        <v/>
      </c>
      <c r="PL5" s="8">
        <f>VLOOKUP(AG5,'BUS 2'!$G$1:$CU$424,24,0)</f>
        <v/>
      </c>
      <c r="PM5" s="8">
        <f>VLOOKUP(AG5,'BUS 2'!$G$1:$CU$424,25,0)</f>
        <v/>
      </c>
      <c r="PN5" s="8">
        <f>VLOOKUP(AG5,'BUS 2'!$G$1:$CU$424,26,0)</f>
        <v/>
      </c>
      <c r="PO5" s="8">
        <f>VLOOKUP(AG5,'BUS 2'!$G$1:$CU$424,27,0)</f>
        <v/>
      </c>
      <c r="PP5" s="8">
        <f>VLOOKUP(AG5,'BUS 2'!$G$1:$CU$424,28,0)</f>
        <v/>
      </c>
      <c r="PQ5" s="8">
        <f>VLOOKUP(AG5,'BUS 2'!$G$1:$CU$424,29,0)</f>
        <v/>
      </c>
      <c r="PR5" s="8">
        <f>VLOOKUP(AG5,'BUS 2'!$G$1:$CU$424,30,0)</f>
        <v/>
      </c>
      <c r="PS5" s="8">
        <f>VLOOKUP(AG5,'BUS 2'!$G$1:$CU$424,31,0)</f>
        <v/>
      </c>
      <c r="PT5" s="48" t="inlineStr">
        <is>
          <t>1-Disebarkan ke lahan terbuka</t>
        </is>
      </c>
      <c r="PU5" s="8" t="n">
        <v>0</v>
      </c>
      <c r="PV5" s="8" t="n">
        <v>0</v>
      </c>
      <c r="PW5" s="8" t="n">
        <v>0</v>
      </c>
      <c r="PX5" s="8" t="n">
        <v>0</v>
      </c>
      <c r="PY5" s="8" t="n">
        <v>0</v>
      </c>
      <c r="PZ5" s="8" t="n">
        <v>1</v>
      </c>
      <c r="QA5" s="8" t="n">
        <v>0</v>
      </c>
      <c r="QB5" s="8" t="n">
        <v>0</v>
      </c>
      <c r="QC5" s="8" t="n">
        <v>0</v>
      </c>
      <c r="QD5" s="48" t="n"/>
      <c r="QE5" s="48" t="n"/>
      <c r="QF5" s="48" t="n"/>
      <c r="QG5" s="48" t="n"/>
      <c r="QH5" s="48" t="n"/>
      <c r="QI5" s="48" t="n"/>
      <c r="QJ5" s="48" t="n"/>
      <c r="QK5" s="48" t="n"/>
      <c r="QL5" s="48" t="n"/>
      <c r="QM5" s="48" t="n"/>
      <c r="QN5" s="48" t="n"/>
      <c r="QO5" s="48" t="n"/>
      <c r="QP5" s="48" t="n"/>
      <c r="QQ5" s="48" t="n"/>
      <c r="QR5" s="48" t="n"/>
      <c r="QS5" s="48" t="n"/>
      <c r="QT5" s="48" t="n"/>
      <c r="QU5" s="48" t="n"/>
      <c r="QV5" s="48" t="inlineStr">
        <is>
          <t>1-Disebarkan ke lahan terbuka</t>
        </is>
      </c>
      <c r="QW5" s="8" t="n">
        <v>0</v>
      </c>
      <c r="QX5" s="8" t="n">
        <v>0</v>
      </c>
      <c r="QY5" s="8" t="n">
        <v>0</v>
      </c>
      <c r="QZ5" s="8" t="n">
        <v>0</v>
      </c>
      <c r="RA5" s="8" t="n">
        <v>0</v>
      </c>
      <c r="RB5" s="8" t="n">
        <v>1</v>
      </c>
      <c r="RC5" s="8" t="n">
        <v>0</v>
      </c>
      <c r="RD5" s="8" t="n">
        <v>0</v>
      </c>
      <c r="RE5" s="8" t="n">
        <v>0</v>
      </c>
      <c r="RF5" s="48" t="n"/>
      <c r="RG5" s="48" t="n"/>
      <c r="RH5" s="48" t="n"/>
      <c r="RI5" s="48" t="n"/>
      <c r="RJ5" s="48" t="n"/>
      <c r="RK5" s="48" t="n"/>
      <c r="RL5" s="48" t="n"/>
      <c r="RM5" s="48" t="n"/>
      <c r="RN5" s="48" t="n"/>
      <c r="RO5" s="48" t="n"/>
      <c r="RP5" s="48" t="n"/>
      <c r="RQ5" s="48" t="n"/>
      <c r="RR5" s="48" t="n"/>
      <c r="RS5" s="48" t="n"/>
      <c r="RT5" s="48" t="n"/>
      <c r="RU5" s="48" t="n"/>
      <c r="RV5" s="48" t="n"/>
      <c r="RW5" s="48" t="n"/>
      <c r="RX5" s="48" t="n"/>
      <c r="RY5" s="48" t="n"/>
      <c r="RZ5" s="48" t="n"/>
      <c r="SA5" s="48" t="n"/>
      <c r="SB5" s="48" t="n"/>
      <c r="SC5" s="48" t="inlineStr">
        <is>
          <t>1-Disebarkan ke lahan terbuka</t>
        </is>
      </c>
      <c r="SD5" s="8" t="n">
        <v>0</v>
      </c>
      <c r="SE5" s="8" t="n">
        <v>0</v>
      </c>
      <c r="SF5" s="8" t="n">
        <v>0</v>
      </c>
      <c r="SG5" s="8" t="n">
        <v>0</v>
      </c>
      <c r="SH5" s="8" t="n">
        <v>0</v>
      </c>
      <c r="SI5" s="8" t="n">
        <v>1</v>
      </c>
      <c r="SJ5" s="8" t="n">
        <v>0</v>
      </c>
      <c r="SK5" s="8" t="n">
        <v>0</v>
      </c>
      <c r="SL5" s="8" t="n">
        <v>0</v>
      </c>
      <c r="SM5" s="48" t="n"/>
      <c r="SN5" s="48" t="n"/>
      <c r="SO5" s="48" t="n"/>
      <c r="SP5" s="48" t="n"/>
      <c r="SQ5" s="48" t="n"/>
      <c r="SR5" s="48" t="n"/>
      <c r="SS5" s="48" t="n"/>
      <c r="ST5" s="48" t="n"/>
      <c r="SU5" s="48" t="n"/>
      <c r="SV5" s="48" t="n"/>
      <c r="SW5" s="48" t="n"/>
      <c r="SX5" s="48" t="n"/>
      <c r="SY5" s="8">
        <f>VLOOKUP(AG5,'BUS 2'!$G$1:$CU$424,33,0)</f>
        <v/>
      </c>
      <c r="SZ5" s="48">
        <f>VLOOKUP(AG5,'BUS 2'!$G$1:$CU$424,34,0)</f>
        <v/>
      </c>
      <c r="TA5" s="48">
        <f>VLOOKUP(AG5,'BUS 2'!$G$1:$CU$424,35,0)</f>
        <v/>
      </c>
      <c r="TB5" s="48">
        <f>VLOOKUP(AG5,'BUS 2'!$G$1:$CU$424,36,0)</f>
        <v/>
      </c>
      <c r="TC5" s="48">
        <f>VLOOKUP(AG5,'BUS 2'!$G$1:$CU$424,37,0)</f>
        <v/>
      </c>
      <c r="TD5" s="48">
        <f>VLOOKUP(AG5,'BUS 2'!$G$1:$CU$424,38,0)</f>
        <v/>
      </c>
      <c r="TE5" s="48">
        <f>VLOOKUP(AG5,'BUS 2'!$G$1:$CU$424,39,0)</f>
        <v/>
      </c>
      <c r="TF5" s="48">
        <f>VLOOKUP(AG5,'BUS 2'!$G$1:$CU$424,40,0)</f>
        <v/>
      </c>
      <c r="TG5" s="8">
        <f>VLOOKUP(AG5,'BUS 2'!$G$1:$CU$424,42,0)</f>
        <v/>
      </c>
      <c r="TH5" s="8">
        <f>VLOOKUP(AG5,'BUS 2'!$G$1:$CU$424,43,0)</f>
        <v/>
      </c>
      <c r="TI5" s="8">
        <f>VLOOKUP(AG5,'BUS 2'!$G$1:$CU$424,44,0)</f>
        <v/>
      </c>
      <c r="TJ5" s="8">
        <f>VLOOKUP(AG5,'BUS 2'!$G$1:$CU$424,45,0)</f>
        <v/>
      </c>
      <c r="TK5" s="8">
        <f>VLOOKUP(AG5,'BUS 2'!$G$1:$CU$424,46,0)</f>
        <v/>
      </c>
      <c r="TL5" s="8">
        <f>VLOOKUP(AG5,'BUS 2'!$G$1:$CU$424,47,0)</f>
        <v/>
      </c>
      <c r="TM5" s="8">
        <f>VLOOKUP(AG5,'BUS 2'!$G$1:$CU$424,48,0)</f>
        <v/>
      </c>
      <c r="TN5" s="8">
        <f>VLOOKUP(AG5,'BUS 2'!$G$1:$CU$424,49,0)</f>
        <v/>
      </c>
      <c r="TO5" s="8">
        <f>VLOOKUP(AG5,'BUS 2'!$G$1:$CU$424,50,0)</f>
        <v/>
      </c>
      <c r="TP5" s="8">
        <f>VLOOKUP(AG5,'BUS 2'!$G$1:$CU$424,51,0)</f>
        <v/>
      </c>
      <c r="TQ5" s="8">
        <f>VLOOKUP(AG5,'BUS 2'!$G$1:$CU$424,52,0)</f>
        <v/>
      </c>
      <c r="TR5" s="8">
        <f>VLOOKUP(AG5,'BUS 2'!$G$1:$CU$424,53,0)</f>
        <v/>
      </c>
      <c r="TS5" s="48">
        <f>VLOOKUP(AG5,'BUS 2'!$G$1:$CU$424,54,0)</f>
        <v/>
      </c>
      <c r="TT5" s="48">
        <f>VLOOKUP(AG5,'BUS 2'!$G$1:$CU$424,55,0)</f>
        <v/>
      </c>
      <c r="TU5" s="48">
        <f>VLOOKUP(AG5,'BUS 2'!$G$1:$CU$424,56,0)</f>
        <v/>
      </c>
      <c r="TV5" s="48">
        <f>VLOOKUP(AG5,'BUS 2'!$G$1:$CU$424,57,0)</f>
        <v/>
      </c>
      <c r="TW5" s="48">
        <f>VLOOKUP(AG5,'BUS 2'!$G$1:$CU$424,58,0)</f>
        <v/>
      </c>
      <c r="TX5" s="48">
        <f>VLOOKUP(AG5,'BUS 2'!$G$1:$CU$424,59,0)</f>
        <v/>
      </c>
      <c r="TY5" s="48">
        <f>VLOOKUP(AG5,'BUS 2'!$G$1:$CU$424,60,0)</f>
        <v/>
      </c>
      <c r="TZ5" s="48">
        <f>VLOOKUP(AG5,'BUS 2'!$G$1:$CU$424,61,0)</f>
        <v/>
      </c>
      <c r="UA5" s="48">
        <f>VLOOKUP(AG5,'BUS 2'!$G$1:$CU$424,62,0)</f>
        <v/>
      </c>
      <c r="UB5" s="48">
        <f>VLOOKUP(AG5,'BUS 2'!$G$1:$CU$424,63,0)</f>
        <v/>
      </c>
      <c r="UC5" s="48">
        <f>VLOOKUP(AG5,'BUS 2'!$G$1:$CU$424,64,0)</f>
        <v/>
      </c>
      <c r="UD5" s="48">
        <f>VLOOKUP(AG5,'BUS 2'!$G$1:$CU$424,65,0)</f>
        <v/>
      </c>
      <c r="UE5" s="48">
        <f>VLOOKUP(AG5,'BUS 2'!$G$1:$CU$424,66,0)</f>
        <v/>
      </c>
      <c r="UF5" s="48">
        <f>VLOOKUP(AG5,'BUS 2'!$G$1:$CU$424,67,0)</f>
        <v/>
      </c>
      <c r="UG5" s="48">
        <f>VLOOKUP(AG5,'BUS 2'!$G$1:$CU$424,68,0)</f>
        <v/>
      </c>
      <c r="UH5" s="48">
        <f>VLOOKUP(AG5,'BUS 2'!$G$1:$CU$424,69,0)</f>
        <v/>
      </c>
      <c r="UI5" s="48">
        <f>VLOOKUP(AG5,'BUS 2'!$G$1:$CU$424,70,0)</f>
        <v/>
      </c>
      <c r="UJ5" s="48">
        <f>VLOOKUP(AG5,'BUS 2'!$G$1:$CU$424,71,0)</f>
        <v/>
      </c>
      <c r="UK5" s="48">
        <f>VLOOKUP(AG5,'BUS 2'!$G$1:$CU$424,72,0)</f>
        <v/>
      </c>
      <c r="UL5" s="48">
        <f>VLOOKUP(AG5,'BUS 2'!$G$1:$CU$424,73,0)</f>
        <v/>
      </c>
      <c r="UM5" s="48">
        <f>VLOOKUP(AG5,'BUS 2'!$G$1:$CU$424,74,0)</f>
        <v/>
      </c>
      <c r="UN5" s="48">
        <f>VLOOKUP(AG5,'BUS 2'!$G$1:$CU$424,75,0)</f>
        <v/>
      </c>
      <c r="UO5" s="48">
        <f>VLOOKUP(AG5,'BUS 2'!$G$1:$CU$424,76,0)</f>
        <v/>
      </c>
      <c r="UP5" s="48">
        <f>VLOOKUP(AG5,'BUS 2'!$G$1:$CU$424,77,0)</f>
        <v/>
      </c>
      <c r="UQ5" s="48">
        <f>VLOOKUP(AG5,'BUS 2'!$G$1:$CU$424,78,0)</f>
        <v/>
      </c>
      <c r="UR5" s="48">
        <f>VLOOKUP(AG5,'BUS 2'!$G$1:$CU$424,79,0)</f>
        <v/>
      </c>
      <c r="US5" s="48">
        <f>VLOOKUP(AG5,'BUS 2'!$G$1:$CU$424,80,0)</f>
        <v/>
      </c>
      <c r="UT5" s="48">
        <f>VLOOKUP(AG5,'BUS 2'!$G$1:$CU$424,81,0)</f>
        <v/>
      </c>
      <c r="UU5" s="48" t="inlineStr">
        <is>
          <t>Pemberian pakan di kandang</t>
        </is>
      </c>
      <c r="UV5" s="48" t="n"/>
      <c r="UW5" s="48" t="n"/>
      <c r="UX5" s="48" t="inlineStr">
        <is>
          <t>Pemberian pakan di kandang</t>
        </is>
      </c>
      <c r="UY5" s="48" t="n"/>
      <c r="UZ5" s="48" t="n"/>
      <c r="VA5" s="48" t="inlineStr">
        <is>
          <t>Penggembalaan terbuka</t>
        </is>
      </c>
      <c r="VB5" s="48" t="n"/>
      <c r="VC5" s="48" t="inlineStr">
        <is>
          <t>Teratur (2-6 hari sekali)</t>
        </is>
      </c>
      <c r="VD5" s="48" t="n"/>
      <c r="VE5" s="48" t="n"/>
      <c r="VF5" s="48" t="inlineStr">
        <is>
          <t>Teratur (2-6 hari sekali)</t>
        </is>
      </c>
      <c r="VG5" s="48" t="n"/>
      <c r="VH5" s="48" t="n"/>
      <c r="VI5" s="48" t="inlineStr">
        <is>
          <t>Cukup teratur (setiap minggu)</t>
        </is>
      </c>
      <c r="VJ5" s="48" t="n"/>
      <c r="VK5" s="48" t="inlineStr">
        <is>
          <t>Sering (1 kali sehari)</t>
        </is>
      </c>
      <c r="VL5" s="48" t="n"/>
      <c r="VM5" s="48" t="n"/>
      <c r="VN5" s="48" t="inlineStr">
        <is>
          <t>Sangat sering (&gt;1 kali sehari)</t>
        </is>
      </c>
      <c r="VO5" s="48" t="n"/>
      <c r="VP5" s="48" t="n"/>
      <c r="VQ5" s="48" t="n"/>
      <c r="VR5" s="48" t="n"/>
      <c r="VS5" s="48" t="inlineStr">
        <is>
          <t>6-Digester biogas</t>
        </is>
      </c>
      <c r="VT5" s="8" t="n">
        <v>0</v>
      </c>
      <c r="VU5" s="8" t="n">
        <v>0</v>
      </c>
      <c r="VV5" s="8" t="n">
        <v>0</v>
      </c>
      <c r="VW5" s="8" t="n">
        <v>0</v>
      </c>
      <c r="VX5" s="8" t="n">
        <v>0</v>
      </c>
      <c r="VY5" s="8" t="n">
        <v>0</v>
      </c>
      <c r="VZ5" s="8" t="n">
        <v>0</v>
      </c>
      <c r="WA5" s="8" t="n">
        <v>0</v>
      </c>
      <c r="WB5" s="8" t="n">
        <v>0</v>
      </c>
      <c r="WC5" s="8" t="n">
        <v>1</v>
      </c>
      <c r="WD5" s="8" t="n">
        <v>0</v>
      </c>
      <c r="WE5" s="8" t="n">
        <v>0</v>
      </c>
      <c r="WF5" s="48" t="n"/>
      <c r="WG5" s="48" t="n"/>
      <c r="WH5" s="48" t="n"/>
      <c r="WI5" s="48" t="n"/>
      <c r="WJ5" s="48" t="n"/>
      <c r="WK5" s="48" t="n"/>
      <c r="WL5" s="48" t="n"/>
      <c r="WM5" s="48" t="n"/>
      <c r="WN5" s="48" t="n"/>
      <c r="WO5" s="48" t="n"/>
      <c r="WP5" s="48" t="n"/>
      <c r="WQ5" s="48" t="n"/>
      <c r="WR5" s="48" t="n"/>
      <c r="WS5" s="48" t="n"/>
      <c r="WT5" s="48" t="n"/>
      <c r="WU5" s="48" t="n"/>
      <c r="WV5" s="48" t="n"/>
      <c r="WW5" s="48" t="n"/>
      <c r="WX5" s="48" t="n"/>
      <c r="WY5" s="48" t="n"/>
      <c r="WZ5" s="48" t="n"/>
      <c r="XA5" s="48" t="n"/>
      <c r="XB5" s="48" t="inlineStr">
        <is>
          <t>6-Digester biogas</t>
        </is>
      </c>
      <c r="XC5" s="8" t="n">
        <v>0</v>
      </c>
      <c r="XD5" s="8" t="n">
        <v>0</v>
      </c>
      <c r="XE5" s="8" t="n">
        <v>0</v>
      </c>
      <c r="XF5" s="8" t="n">
        <v>0</v>
      </c>
      <c r="XG5" s="8" t="n">
        <v>0</v>
      </c>
      <c r="XH5" s="8" t="n">
        <v>0</v>
      </c>
      <c r="XI5" s="8" t="n">
        <v>0</v>
      </c>
      <c r="XJ5" s="8" t="n">
        <v>0</v>
      </c>
      <c r="XK5" s="8" t="n">
        <v>1</v>
      </c>
      <c r="XL5" s="8" t="n">
        <v>0</v>
      </c>
      <c r="XM5" s="8" t="n">
        <v>0</v>
      </c>
      <c r="XN5" s="48" t="n"/>
      <c r="XO5" s="48" t="n"/>
      <c r="XP5" s="48" t="n"/>
      <c r="XQ5" s="48" t="n"/>
      <c r="XR5" s="48" t="n"/>
      <c r="XS5" s="48" t="n"/>
      <c r="XT5" s="48" t="n"/>
      <c r="XU5" s="48" t="n"/>
      <c r="XV5" s="48" t="n"/>
      <c r="XW5" s="48" t="n"/>
      <c r="XX5" s="48" t="n"/>
      <c r="XY5" s="48" t="n"/>
      <c r="XZ5" s="48" t="n"/>
      <c r="YA5" s="48" t="n"/>
      <c r="YB5" s="48" t="n"/>
      <c r="YC5" s="48" t="n"/>
      <c r="YD5" s="48" t="n"/>
      <c r="YE5" s="48" t="n"/>
      <c r="YF5" s="48" t="n"/>
      <c r="YG5" s="48" t="n"/>
      <c r="YH5" s="48" t="n"/>
      <c r="YI5" s="48" t="n"/>
      <c r="YJ5" s="48" t="n"/>
      <c r="YK5" s="48" t="n"/>
      <c r="YL5" s="48" t="n"/>
      <c r="YM5" s="48" t="n"/>
      <c r="YN5" s="48" t="inlineStr">
        <is>
          <t>5-Untuk disebar di tanah (dan dibajak)</t>
        </is>
      </c>
      <c r="YO5" s="8" t="n">
        <v>0</v>
      </c>
      <c r="YP5" s="8" t="n">
        <v>0</v>
      </c>
      <c r="YQ5" s="8" t="n">
        <v>0</v>
      </c>
      <c r="YR5" s="8" t="n">
        <v>0</v>
      </c>
      <c r="YS5" s="8" t="n">
        <v>0</v>
      </c>
      <c r="YT5" s="8" t="n">
        <v>0</v>
      </c>
      <c r="YU5" s="8" t="n">
        <v>0</v>
      </c>
      <c r="YV5" s="8" t="n">
        <v>0</v>
      </c>
      <c r="YW5" s="8" t="n">
        <v>1</v>
      </c>
      <c r="YX5" s="8" t="n">
        <v>0</v>
      </c>
      <c r="YY5" s="8" t="n">
        <v>0</v>
      </c>
      <c r="YZ5" s="8" t="n">
        <v>0</v>
      </c>
      <c r="ZA5" s="48" t="n"/>
      <c r="ZB5" s="48" t="n"/>
      <c r="ZC5" s="48" t="n"/>
      <c r="ZD5" s="48" t="n"/>
      <c r="ZE5" s="48" t="n"/>
      <c r="ZF5" s="48" t="n"/>
      <c r="ZG5" s="48" t="n"/>
      <c r="ZH5" s="48" t="n"/>
      <c r="ZI5" s="48" t="n"/>
      <c r="ZJ5" s="48" t="n"/>
      <c r="ZK5" s="48" t="n"/>
      <c r="ZL5" s="48" t="n"/>
      <c r="ZM5" s="48" t="n"/>
      <c r="ZN5" s="8" t="n">
        <v>75</v>
      </c>
      <c r="ZO5" s="48" t="n"/>
      <c r="ZP5" s="48" t="n"/>
      <c r="ZQ5" s="8" t="n">
        <v>25</v>
      </c>
      <c r="ZR5" s="48" t="n"/>
      <c r="ZS5" s="48" t="n"/>
      <c r="ZT5" s="48" t="n"/>
      <c r="ZU5" s="48" t="n"/>
      <c r="ZV5" s="8" t="n">
        <v>2</v>
      </c>
      <c r="ZW5" s="48" t="n"/>
      <c r="ZX5" s="48" t="n"/>
      <c r="ZY5" s="48" t="n"/>
      <c r="ZZ5" s="48" t="n"/>
      <c r="AAA5" s="48" t="n"/>
      <c r="AAB5" s="8" t="n">
        <v>2</v>
      </c>
      <c r="AAC5" s="48" t="n"/>
      <c r="AAD5" s="48" t="inlineStr">
        <is>
          <t>Pakan segar (misal: rumput)</t>
        </is>
      </c>
      <c r="AAE5" s="48" t="n"/>
      <c r="AAF5" s="48" t="n"/>
      <c r="AAG5" s="48" t="inlineStr">
        <is>
          <t>Pakan kering (misal: konsentrat, silase, pelet)</t>
        </is>
      </c>
      <c r="AAH5" s="48" t="n"/>
      <c r="AAI5" s="48" t="n"/>
      <c r="AAJ5" s="48" t="inlineStr">
        <is>
          <t>Pakan kering (misal: konsentrat, silase, pelet)</t>
        </is>
      </c>
      <c r="AAK5" s="48" t="n"/>
      <c r="AAL5" s="48" t="inlineStr">
        <is>
          <t>Ya</t>
        </is>
      </c>
      <c r="AAM5" s="48" t="inlineStr">
        <is>
          <t>Cair</t>
        </is>
      </c>
      <c r="AAN5" s="8" t="n">
        <v>0</v>
      </c>
      <c r="AAO5" s="8" t="n">
        <v>1</v>
      </c>
      <c r="AAP5" s="8" t="n">
        <v>15</v>
      </c>
      <c r="AAQ5" s="48" t="n"/>
      <c r="AAR5" s="48" t="inlineStr">
        <is>
          <t>Tidak</t>
        </is>
      </c>
      <c r="AAS5" s="48" t="inlineStr">
        <is>
          <t>Mengetahui</t>
        </is>
      </c>
      <c r="AAT5" s="48" t="inlineStr">
        <is>
          <t>Digunakan untuk pupuk di lahan pertanian sendiri</t>
        </is>
      </c>
      <c r="AAU5" s="8" t="n">
        <v>1</v>
      </c>
      <c r="AAV5" s="8" t="n">
        <v>0</v>
      </c>
      <c r="AAW5" s="8" t="n">
        <v>0</v>
      </c>
      <c r="AAX5" s="8" t="n">
        <v>0</v>
      </c>
      <c r="AAY5" s="8" t="n">
        <v>0</v>
      </c>
      <c r="AAZ5" s="8" t="n">
        <v>0</v>
      </c>
      <c r="ABA5" s="8" t="n">
        <v>0</v>
      </c>
      <c r="ABB5" s="48" t="inlineStr">
        <is>
          <t>Pupuk cair untuk tanaman</t>
        </is>
      </c>
      <c r="ABC5" s="8" t="n">
        <v>1</v>
      </c>
      <c r="ABD5" s="8" t="n">
        <v>0</v>
      </c>
      <c r="ABE5" s="8" t="n">
        <v>0</v>
      </c>
      <c r="ABF5" s="8" t="n">
        <v>0</v>
      </c>
      <c r="ABG5" s="8" t="n">
        <v>0</v>
      </c>
      <c r="ABH5" s="48" t="n"/>
      <c r="ABI5" s="48" t="n"/>
      <c r="ABJ5" s="48" t="n"/>
      <c r="ABK5" s="48" t="n"/>
      <c r="ABL5" s="48" t="n"/>
      <c r="ABM5" s="48" t="n"/>
      <c r="ABN5" s="48" t="n"/>
      <c r="ABO5" s="48" t="n"/>
      <c r="ABP5" s="48" t="n"/>
      <c r="ABQ5" s="48" t="inlineStr">
        <is>
          <t>Pisang ,rumput ,kelapa, kopi dan Talas</t>
        </is>
      </c>
      <c r="ABR5" s="48" t="inlineStr">
        <is>
          <t>Sangat sering (setiap hari)</t>
        </is>
      </c>
      <c r="ABS5" s="8" t="n">
        <v>600</v>
      </c>
      <c r="ABT5" s="48" t="n"/>
      <c r="ABU5" s="8" t="n">
        <v>30</v>
      </c>
      <c r="ABV5" s="8" t="n">
        <v>15</v>
      </c>
      <c r="ABW5" s="48" t="inlineStr">
        <is>
          <t>Urea</t>
        </is>
      </c>
      <c r="ABX5" s="48" t="n"/>
      <c r="ABY5" s="8" t="n">
        <v>25</v>
      </c>
      <c r="ABZ5" s="8" t="n">
        <v>6000</v>
      </c>
      <c r="ACA5" s="8" t="n">
        <v>0</v>
      </c>
      <c r="ACB5" s="8" t="n">
        <v>0</v>
      </c>
      <c r="ACC5" s="8" t="n">
        <v>750</v>
      </c>
      <c r="ACD5" s="8" t="n">
        <v>1500</v>
      </c>
      <c r="ACE5" s="48" t="inlineStr">
        <is>
          <t>Ya</t>
        </is>
      </c>
      <c r="ACF5" s="48" t="inlineStr">
        <is>
          <t>Sangat meningkat</t>
        </is>
      </c>
      <c r="ACG5" s="48" t="inlineStr">
        <is>
          <t>Cukup meningkat</t>
        </is>
      </c>
      <c r="ACH5" s="48" t="inlineStr">
        <is>
          <t>Sangat meningkat</t>
        </is>
      </c>
      <c r="ACI5" s="48" t="n"/>
      <c r="ACJ5" s="48" t="n"/>
      <c r="ACK5" s="48" t="n"/>
      <c r="ACL5" s="48" t="n"/>
      <c r="ACM5" s="48" t="n"/>
      <c r="ACN5" s="48" t="n"/>
      <c r="ACO5" s="48" t="n"/>
      <c r="ACP5" s="48" t="n"/>
      <c r="ACQ5" s="48" t="n"/>
      <c r="ACR5" s="48" t="n"/>
      <c r="ACS5" s="48" t="n"/>
      <c r="ACT5" s="48" t="inlineStr">
        <is>
          <t>Belum.</t>
        </is>
      </c>
      <c r="ACU5" s="48" t="inlineStr">
        <is>
          <t>Manfaat cukup signifikan, terasa di kehidupan sehari-hari</t>
        </is>
      </c>
      <c r="ACV5" s="48" t="inlineStr">
        <is>
          <t>Berkurang</t>
        </is>
      </c>
      <c r="ACW5" s="48" t="inlineStr">
        <is>
          <t>Anggota keluarga - Perempuan dewasa</t>
        </is>
      </c>
      <c r="ACX5" s="48" t="inlineStr">
        <is>
          <t>Setuju</t>
        </is>
      </c>
      <c r="ACY5" s="48" t="inlineStr">
        <is>
          <t>Anggota keluarga - Laki-laki dewasa Anggota keluarga - Perempuan dewasa Anggota keluarga - Anak-anak</t>
        </is>
      </c>
      <c r="ACZ5" s="8" t="n">
        <v>1</v>
      </c>
      <c r="ADA5" s="8" t="n">
        <v>1</v>
      </c>
      <c r="ADB5" s="8" t="n">
        <v>1</v>
      </c>
      <c r="ADC5" s="8" t="n">
        <v>0</v>
      </c>
      <c r="ADD5" s="48" t="inlineStr">
        <is>
          <t>Puas</t>
        </is>
      </c>
      <c r="ADE5" s="48" t="inlineStr">
        <is>
          <t>Puas</t>
        </is>
      </c>
      <c r="ADF5" s="48" t="inlineStr">
        <is>
          <t>Puas</t>
        </is>
      </c>
      <c r="ADG5" s="48" t="inlineStr">
        <is>
          <t>Puas</t>
        </is>
      </c>
      <c r="ADH5" s="48" t="inlineStr">
        <is>
          <t>Ya</t>
        </is>
      </c>
      <c r="ADI5" s="48" t="inlineStr">
        <is>
          <t>Kompor</t>
        </is>
      </c>
      <c r="ADJ5" s="48" t="inlineStr">
        <is>
          <t>Puas</t>
        </is>
      </c>
      <c r="ADK5" s="48" t="n"/>
      <c r="ADL5" s="48" t="n"/>
      <c r="ADM5" s="48" t="n"/>
      <c r="ADN5" s="48" t="n"/>
      <c r="ADO5" s="48" t="n"/>
      <c r="ADP5" s="48" t="n"/>
      <c r="ADQ5" s="48" t="n"/>
      <c r="ADR5" s="48" t="n"/>
      <c r="ADS5" s="48" t="n"/>
      <c r="ADT5" s="48" t="n"/>
      <c r="ADU5" s="48" t="inlineStr">
        <is>
          <t>Menghubungi CPO atau pendamping</t>
        </is>
      </c>
      <c r="ADV5" s="8" t="n">
        <v>0</v>
      </c>
      <c r="ADW5" s="8" t="n">
        <v>0</v>
      </c>
      <c r="ADX5" s="8" t="n">
        <v>0</v>
      </c>
      <c r="ADY5" s="8" t="n">
        <v>0</v>
      </c>
      <c r="ADZ5" s="8" t="n">
        <v>1</v>
      </c>
      <c r="AEA5" s="8" t="n">
        <v>0</v>
      </c>
      <c r="AEB5" s="8" t="n">
        <v>0</v>
      </c>
      <c r="AEC5" s="8" t="n">
        <v>0</v>
      </c>
      <c r="AED5" s="48" t="inlineStr">
        <is>
          <t>Puas</t>
        </is>
      </c>
      <c r="AEE5" s="48" t="inlineStr">
        <is>
          <t>Laki-laki dewasa</t>
        </is>
      </c>
      <c r="AEF5" s="48" t="n"/>
      <c r="AEG5" s="48" t="inlineStr">
        <is>
          <t>Menelepon atau WA langsung</t>
        </is>
      </c>
      <c r="AEH5" s="48" t="n"/>
      <c r="AEI5" s="48" t="inlineStr">
        <is>
          <t>Ada pendampiingan untuk pemeliharaan komponen Biogasi</t>
        </is>
      </c>
      <c r="AEJ5" s="48" t="inlineStr">
        <is>
          <t>Ya, selalu</t>
        </is>
      </c>
      <c r="AEK5" s="48" t="inlineStr">
        <is>
          <t>Pasokan energi yang andal Lebih mudah mendapatkan energi Pengurangan pengeluaran rumah tangga (bahan bakar minyak, pupuk, dll.) Memasak lebih cepat Lebih aman Pengurangan waktu dan tenaga Peningkatan kebersihan kandang ternak Pemanfaatan bio-slurry sebagai pupuk Dapur lebih bersih dan bebas asap Mendapatkan subsidi</t>
        </is>
      </c>
      <c r="AEL5" s="8" t="n">
        <v>1</v>
      </c>
      <c r="AEM5" s="8" t="n">
        <v>1</v>
      </c>
      <c r="AEN5" s="8" t="n">
        <v>1</v>
      </c>
      <c r="AEO5" s="8" t="n">
        <v>1</v>
      </c>
      <c r="AEP5" s="8" t="n">
        <v>1</v>
      </c>
      <c r="AEQ5" s="8" t="n">
        <v>1</v>
      </c>
      <c r="AER5" s="8" t="n">
        <v>1</v>
      </c>
      <c r="AES5" s="8" t="n">
        <v>1</v>
      </c>
      <c r="AET5" s="8" t="n">
        <v>1</v>
      </c>
      <c r="AEU5" s="8" t="n">
        <v>0</v>
      </c>
      <c r="AEV5" s="8" t="n">
        <v>1</v>
      </c>
      <c r="AEW5" s="8" t="n">
        <v>0</v>
      </c>
      <c r="AEX5" s="48" t="n"/>
      <c r="AEY5" s="48" t="inlineStr">
        <is>
          <t>Mendukung lingkungan</t>
        </is>
      </c>
      <c r="AEZ5" s="48" t="n"/>
      <c r="AFA5" s="48" t="inlineStr">
        <is>
          <t>Tetangga / teman / saudara</t>
        </is>
      </c>
      <c r="AFB5" s="48" t="n"/>
      <c r="AFC5" s="48" t="inlineStr">
        <is>
          <t>1770436790204.jpg</t>
        </is>
      </c>
      <c r="AFD5" s="16" t="inlineStr">
        <is>
          <t>https://kf.kobotoolbox.org/api/v2/assets/avstPQqLr3Ab3ZdcVTXZ6f/data/675631879/attachments/attNk6F9vkkJPAXKTbLz34RR/</t>
        </is>
      </c>
      <c r="AFE5" s="48" t="inlineStr">
        <is>
          <t>1770437088339.jpg</t>
        </is>
      </c>
      <c r="AFF5" s="16" t="inlineStr">
        <is>
          <t>https://kf.kobotoolbox.org/api/v2/assets/avstPQqLr3Ab3ZdcVTXZ6f/data/675631879/attachments/attjYNQVtAJSmNRCbFGvgNwn/</t>
        </is>
      </c>
      <c r="AFG5" s="48" t="inlineStr">
        <is>
          <t>Ir. I Made Suyasa</t>
        </is>
      </c>
      <c r="AFH5" s="48" t="n"/>
      <c r="AFI5" s="48" t="n"/>
    </row>
    <row r="6">
      <c r="A6" s="6" t="n">
        <v>46060</v>
      </c>
      <c r="B6" s="6" t="n">
        <v>46072</v>
      </c>
      <c r="C6" s="48" t="inlineStr">
        <is>
          <t>ir i made suyasa</t>
        </is>
      </c>
      <c r="D6" s="48" t="inlineStr">
        <is>
          <t>i wayan dana</t>
        </is>
      </c>
      <c r="E6" s="8" t="n">
        <v>87845681857</v>
      </c>
      <c r="F6" s="48" t="inlineStr">
        <is>
          <t>-8.3670867 115.3440967 870.7000122070312 4.287</t>
        </is>
      </c>
      <c r="G6" s="8" t="n">
        <v>-8.3670867</v>
      </c>
      <c r="H6" s="8" t="n">
        <v>115.3440967</v>
      </c>
      <c r="I6" s="8" t="n">
        <v>870.7000121999999</v>
      </c>
      <c r="J6" s="8" t="n">
        <v>4.287</v>
      </c>
      <c r="K6" s="8" t="n">
        <v>0</v>
      </c>
      <c r="L6" s="48" t="inlineStr">
        <is>
          <t>-8.3670789 115.3441451 870.7000122070312 5.0</t>
        </is>
      </c>
      <c r="M6" s="8" t="n">
        <v>-8.367078899999999</v>
      </c>
      <c r="N6" s="8" t="n">
        <v>115.3441451</v>
      </c>
      <c r="O6" s="8" t="n">
        <v>870.7000121999999</v>
      </c>
      <c r="P6" s="8" t="n">
        <v>5</v>
      </c>
      <c r="Q6" s="8" t="n">
        <v>0</v>
      </c>
      <c r="R6" s="48" t="inlineStr">
        <is>
          <t>Bali</t>
        </is>
      </c>
      <c r="S6" s="8" t="n">
        <v>0</v>
      </c>
      <c r="T6" s="8" t="n">
        <v>0</v>
      </c>
      <c r="U6" s="8" t="n">
        <v>0</v>
      </c>
      <c r="V6" s="8" t="n">
        <v>0</v>
      </c>
      <c r="W6" s="8" t="n">
        <v>0</v>
      </c>
      <c r="X6" s="8" t="n">
        <v>0</v>
      </c>
      <c r="Y6" s="8" t="n">
        <v>1</v>
      </c>
      <c r="Z6" s="8" t="n">
        <v>0</v>
      </c>
      <c r="AA6" s="8" t="n">
        <v>0</v>
      </c>
      <c r="AB6" s="8" t="n">
        <v>0</v>
      </c>
      <c r="AC6" s="48" t="inlineStr">
        <is>
          <t>BANGLI</t>
        </is>
      </c>
      <c r="AD6" s="48" t="inlineStr">
        <is>
          <t>SUSUT</t>
        </is>
      </c>
      <c r="AE6" s="48" t="inlineStr">
        <is>
          <t>PENGLUMARAN</t>
        </is>
      </c>
      <c r="AF6" s="48" t="inlineStr">
        <is>
          <t>IDP0147</t>
        </is>
      </c>
      <c r="AG6" s="48" t="inlineStr">
        <is>
          <t>IDP0147</t>
        </is>
      </c>
      <c r="AH6" s="8" t="n">
        <v>13</v>
      </c>
      <c r="AI6" s="48" t="inlineStr">
        <is>
          <t>VPA1</t>
        </is>
      </c>
      <c r="AJ6" s="48" t="inlineStr">
        <is>
          <t>Aktif</t>
        </is>
      </c>
      <c r="AK6" s="8" t="n">
        <v>55</v>
      </c>
      <c r="AL6" s="48" t="inlineStr">
        <is>
          <t>Laki-laki</t>
        </is>
      </c>
      <c r="AM6" s="48" t="inlineStr">
        <is>
          <t>Sudah menikah</t>
        </is>
      </c>
      <c r="AN6" s="48" t="inlineStr">
        <is>
          <t>SMA/Sederajat</t>
        </is>
      </c>
      <c r="AO6" s="48" t="inlineStr">
        <is>
          <t>Wiraswasta</t>
        </is>
      </c>
      <c r="AP6" s="8" t="n">
        <v>0</v>
      </c>
      <c r="AQ6" s="8" t="n">
        <v>0</v>
      </c>
      <c r="AR6" s="8" t="n">
        <v>0</v>
      </c>
      <c r="AS6" s="8" t="n">
        <v>1</v>
      </c>
      <c r="AT6" s="8" t="n">
        <v>0</v>
      </c>
      <c r="AU6" s="8" t="n">
        <v>0</v>
      </c>
      <c r="AV6" s="8" t="n">
        <v>0</v>
      </c>
      <c r="AW6" s="8" t="n">
        <v>0</v>
      </c>
      <c r="AX6" s="48" t="n"/>
      <c r="AY6" s="48" t="inlineStr">
        <is>
          <t>Peternak</t>
        </is>
      </c>
      <c r="AZ6" s="8" t="n">
        <v>0</v>
      </c>
      <c r="BA6" s="8" t="n">
        <v>1</v>
      </c>
      <c r="BB6" s="8" t="n">
        <v>0</v>
      </c>
      <c r="BC6" s="8" t="n">
        <v>0</v>
      </c>
      <c r="BD6" s="8" t="n">
        <v>0</v>
      </c>
      <c r="BE6" s="8" t="n">
        <v>0</v>
      </c>
      <c r="BF6" s="8" t="n">
        <v>0</v>
      </c>
      <c r="BG6" s="8" t="n">
        <v>0</v>
      </c>
      <c r="BH6" s="48" t="n"/>
      <c r="BI6" s="48" t="inlineStr">
        <is>
          <t>Rp1.500.000 - Rp2.500.000</t>
        </is>
      </c>
      <c r="BJ6" s="8" t="n">
        <v>3</v>
      </c>
      <c r="BK6" s="8" t="n">
        <v>2</v>
      </c>
      <c r="BL6" s="8" t="n">
        <v>2</v>
      </c>
      <c r="BM6" s="8" t="n">
        <v>0</v>
      </c>
      <c r="BN6" s="48" t="inlineStr">
        <is>
          <t>Milik sendiri</t>
        </is>
      </c>
      <c r="BO6" s="48" t="inlineStr">
        <is>
          <t>Permanen (dinding bata dan semen)</t>
        </is>
      </c>
      <c r="BP6" s="8" t="n">
        <v>1</v>
      </c>
      <c r="BQ6" s="8" t="n">
        <v>0</v>
      </c>
      <c r="BR6" s="8" t="n">
        <v>0</v>
      </c>
      <c r="BS6" s="8" t="n">
        <v>0</v>
      </c>
      <c r="BT6" s="8" t="n">
        <v>0</v>
      </c>
      <c r="BU6" s="48" t="n"/>
      <c r="BV6" s="48" t="inlineStr">
        <is>
          <t>Keramik/ubin</t>
        </is>
      </c>
      <c r="BW6" s="8" t="n">
        <v>0</v>
      </c>
      <c r="BX6" s="8" t="n">
        <v>0</v>
      </c>
      <c r="BY6" s="8" t="n">
        <v>1</v>
      </c>
      <c r="BZ6" s="8" t="n">
        <v>0</v>
      </c>
      <c r="CA6" s="8" t="n">
        <v>0</v>
      </c>
      <c r="CB6" s="48" t="n"/>
      <c r="CC6" s="48" t="inlineStr">
        <is>
          <t>Seng</t>
        </is>
      </c>
      <c r="CD6" s="8" t="n">
        <v>0</v>
      </c>
      <c r="CE6" s="8" t="n">
        <v>0</v>
      </c>
      <c r="CF6" s="8" t="n">
        <v>0</v>
      </c>
      <c r="CG6" s="8" t="n">
        <v>0</v>
      </c>
      <c r="CH6" s="8" t="n">
        <v>1</v>
      </c>
      <c r="CI6" s="8" t="n">
        <v>0</v>
      </c>
      <c r="CJ6" s="8" t="n">
        <v>0</v>
      </c>
      <c r="CK6" s="48" t="n"/>
      <c r="CL6" s="48" t="inlineStr">
        <is>
          <t>Ya</t>
        </is>
      </c>
      <c r="CM6" s="8" t="n">
        <v>2012</v>
      </c>
      <c r="CN6" s="48" t="inlineStr">
        <is>
          <t>Fixed-Dome (Kubah Tetap)</t>
        </is>
      </c>
      <c r="CO6" s="48" t="inlineStr">
        <is>
          <t>6 m³ (4-5 ekor sapi, ±5 jam memasak/hari, ±50 kg</t>
        </is>
      </c>
      <c r="CP6" s="48" t="inlineStr">
        <is>
          <t>Anggota keluarga - laki-laki</t>
        </is>
      </c>
      <c r="CQ6" s="8" t="n">
        <v>0</v>
      </c>
      <c r="CR6" s="8" t="n">
        <v>0</v>
      </c>
      <c r="CS6" s="8" t="n">
        <v>0</v>
      </c>
      <c r="CT6" s="8" t="n">
        <v>0</v>
      </c>
      <c r="CU6" s="8" t="n">
        <v>1</v>
      </c>
      <c r="CV6" s="8" t="n">
        <v>0</v>
      </c>
      <c r="CW6" s="8" t="n">
        <v>0</v>
      </c>
      <c r="CX6" s="8" t="n">
        <v>0</v>
      </c>
      <c r="CY6" s="48" t="inlineStr">
        <is>
          <t>Anggota keluarga - perempuan dewasa</t>
        </is>
      </c>
      <c r="CZ6" s="8" t="n">
        <v>0</v>
      </c>
      <c r="DA6" s="8" t="n">
        <v>1</v>
      </c>
      <c r="DB6" s="8" t="n">
        <v>0</v>
      </c>
      <c r="DC6" s="48" t="n"/>
      <c r="DD6" s="48" t="inlineStr">
        <is>
          <t>Anggota keluarga - laki-laki CPO atau pendamping</t>
        </is>
      </c>
      <c r="DE6" s="8" t="n">
        <v>1</v>
      </c>
      <c r="DF6" s="8" t="n">
        <v>0</v>
      </c>
      <c r="DG6" s="8" t="n">
        <v>1</v>
      </c>
      <c r="DH6" s="8" t="n">
        <v>0</v>
      </c>
      <c r="DI6" s="48" t="n"/>
      <c r="DJ6" s="48" t="inlineStr">
        <is>
          <t>CPO atau pendamping Anggota keluarga - laki-laki</t>
        </is>
      </c>
      <c r="DK6" s="8" t="n">
        <v>1</v>
      </c>
      <c r="DL6" s="8" t="n">
        <v>0</v>
      </c>
      <c r="DM6" s="8" t="n">
        <v>1</v>
      </c>
      <c r="DN6" s="8" t="n">
        <v>0</v>
      </c>
      <c r="DO6" s="48" t="n"/>
      <c r="DP6" s="48" t="inlineStr">
        <is>
          <t>Ya</t>
        </is>
      </c>
      <c r="DQ6" s="48" t="n"/>
      <c r="DR6" s="48" t="n"/>
      <c r="DS6" s="48" t="n"/>
      <c r="DT6" s="48" t="n"/>
      <c r="DU6" s="48" t="n"/>
      <c r="DV6" s="48" t="n"/>
      <c r="DW6" s="48" t="n"/>
      <c r="DX6" s="48" t="n"/>
      <c r="DY6" s="48" t="n"/>
      <c r="DZ6" s="48" t="n"/>
      <c r="EA6" s="48" t="n"/>
      <c r="EB6" s="48" t="n"/>
      <c r="EC6" s="48" t="n"/>
      <c r="ED6" s="48" t="n"/>
      <c r="EE6" s="48" t="n"/>
      <c r="EF6" s="48" t="n"/>
      <c r="EG6" s="48" t="n"/>
      <c r="EH6" s="48" t="n"/>
      <c r="EI6" s="48" t="inlineStr">
        <is>
          <t>Tidak ada masalah</t>
        </is>
      </c>
      <c r="EJ6" s="8" t="n">
        <v>0</v>
      </c>
      <c r="EK6" s="8" t="n">
        <v>0</v>
      </c>
      <c r="EL6" s="8" t="n">
        <v>0</v>
      </c>
      <c r="EM6" s="8" t="n">
        <v>1</v>
      </c>
      <c r="EN6" s="8" t="n">
        <v>0</v>
      </c>
      <c r="EO6" s="48" t="n"/>
      <c r="EP6" s="48" t="inlineStr">
        <is>
          <t>Ya, cukup jelas dan mudah diikuti</t>
        </is>
      </c>
      <c r="EQ6" s="48" t="inlineStr">
        <is>
          <t>Bukan pelatihan</t>
        </is>
      </c>
      <c r="ER6" s="48" t="inlineStr">
        <is>
          <t>CPO atau pendamping</t>
        </is>
      </c>
      <c r="ES6" s="8" t="n">
        <v>1</v>
      </c>
      <c r="ET6" s="8" t="n">
        <v>0</v>
      </c>
      <c r="EU6" s="8" t="n">
        <v>0</v>
      </c>
      <c r="EV6" s="8" t="n">
        <v>0</v>
      </c>
      <c r="EW6" s="48" t="n"/>
      <c r="EX6" s="48" t="inlineStr">
        <is>
          <t>Anggota keluarga - Laki-laki</t>
        </is>
      </c>
      <c r="EY6" s="8" t="n">
        <v>1</v>
      </c>
      <c r="EZ6" s="8" t="n">
        <v>0</v>
      </c>
      <c r="FA6" s="8" t="n">
        <v>0</v>
      </c>
      <c r="FB6" s="48" t="n"/>
      <c r="FC6" s="48" t="inlineStr">
        <is>
          <t>Setiap bulan</t>
        </is>
      </c>
      <c r="FD6" s="48" t="n"/>
      <c r="FE6" s="48" t="inlineStr">
        <is>
          <t>Mengetahui</t>
        </is>
      </c>
      <c r="FF6" s="48" t="inlineStr">
        <is>
          <t>Selalu (setiap hari)</t>
        </is>
      </c>
      <c r="FG6" s="48" t="inlineStr">
        <is>
          <t>Mengetahui</t>
        </is>
      </c>
      <c r="FH6" s="48" t="inlineStr">
        <is>
          <t>Sering (setiap minggu)</t>
        </is>
      </c>
      <c r="FI6" s="48" t="inlineStr">
        <is>
          <t>Mengetahui</t>
        </is>
      </c>
      <c r="FJ6" s="48" t="inlineStr">
        <is>
          <t>Selalu (setiap hari)</t>
        </is>
      </c>
      <c r="FK6" s="48" t="inlineStr">
        <is>
          <t>Mengetahui</t>
        </is>
      </c>
      <c r="FL6" s="48" t="inlineStr">
        <is>
          <t>Sering (setiap minggu)</t>
        </is>
      </c>
      <c r="FM6" s="48" t="inlineStr">
        <is>
          <t>Mengetahui</t>
        </is>
      </c>
      <c r="FN6" s="48" t="inlineStr">
        <is>
          <t>Sering (setiap minggu)</t>
        </is>
      </c>
      <c r="FO6" s="48" t="inlineStr">
        <is>
          <t>Mengetahui</t>
        </is>
      </c>
      <c r="FP6" s="48" t="inlineStr">
        <is>
          <t>Sering (setiap minggu)</t>
        </is>
      </c>
      <c r="FQ6" s="48" t="inlineStr">
        <is>
          <t>Mengetahui</t>
        </is>
      </c>
      <c r="FR6" s="48" t="inlineStr">
        <is>
          <t>Ya</t>
        </is>
      </c>
      <c r="FS6" s="48" t="inlineStr">
        <is>
          <t>Mengetahui</t>
        </is>
      </c>
      <c r="FT6" s="48" t="inlineStr">
        <is>
          <t>Ya, terkadang</t>
        </is>
      </c>
      <c r="FU6" s="48" t="inlineStr">
        <is>
          <t>Laki-laki dewasa</t>
        </is>
      </c>
      <c r="FV6" s="8" t="n">
        <v>1</v>
      </c>
      <c r="FW6" s="8" t="n">
        <v>0</v>
      </c>
      <c r="FX6" s="8" t="n">
        <v>0</v>
      </c>
      <c r="FY6" s="8" t="n">
        <v>0</v>
      </c>
      <c r="FZ6" s="48" t="inlineStr">
        <is>
          <t>Memahami</t>
        </is>
      </c>
      <c r="GA6" s="48" t="inlineStr">
        <is>
          <t>CPO</t>
        </is>
      </c>
      <c r="GB6" s="8" t="n">
        <v>1</v>
      </c>
      <c r="GC6" s="8" t="n">
        <v>0</v>
      </c>
      <c r="GD6" s="8" t="n">
        <v>0</v>
      </c>
      <c r="GE6" s="8" t="n">
        <v>0</v>
      </c>
      <c r="GF6" s="48" t="n"/>
      <c r="GG6" s="48" t="inlineStr">
        <is>
          <t>Sering</t>
        </is>
      </c>
      <c r="GH6" s="48" t="inlineStr">
        <is>
          <t>Ya</t>
        </is>
      </c>
      <c r="GI6" s="48" t="inlineStr">
        <is>
          <t>Tetangga</t>
        </is>
      </c>
      <c r="GJ6" s="8" t="n">
        <v>1</v>
      </c>
      <c r="GK6" s="8" t="n">
        <v>0</v>
      </c>
      <c r="GL6" s="8" t="n">
        <v>0</v>
      </c>
      <c r="GM6" s="8" t="n">
        <v>0</v>
      </c>
      <c r="GN6" s="48" t="n"/>
      <c r="GO6" s="8" t="n">
        <v>10</v>
      </c>
      <c r="GP6" s="48" t="inlineStr">
        <is>
          <t>Sebagian</t>
        </is>
      </c>
      <c r="GQ6" s="48" t="inlineStr">
        <is>
          <t>Kayu bakar</t>
        </is>
      </c>
      <c r="GR6" s="8" t="n">
        <v>0</v>
      </c>
      <c r="GS6" s="8" t="n">
        <v>1</v>
      </c>
      <c r="GT6" s="8" t="n">
        <v>0</v>
      </c>
      <c r="GU6" s="8" t="n">
        <v>0</v>
      </c>
      <c r="GV6" s="8" t="n">
        <v>0</v>
      </c>
      <c r="GW6" s="8" t="n">
        <v>0</v>
      </c>
      <c r="GX6" s="8" t="n">
        <v>0</v>
      </c>
      <c r="GY6" s="48" t="n"/>
      <c r="GZ6" s="48" t="inlineStr">
        <is>
          <t>Ya</t>
        </is>
      </c>
      <c r="HA6" s="8" t="n">
        <v>300</v>
      </c>
      <c r="HB6" s="8" t="n">
        <v>150000</v>
      </c>
      <c r="HC6" s="8" t="n">
        <v>150</v>
      </c>
      <c r="HD6" s="8" t="n">
        <v>75000</v>
      </c>
      <c r="HE6" s="48" t="n"/>
      <c r="HF6" s="48" t="n"/>
      <c r="HG6" s="48" t="n"/>
      <c r="HH6" s="48" t="n"/>
      <c r="HI6" s="48" t="n"/>
      <c r="HJ6" s="48" t="n"/>
      <c r="HK6" s="48" t="n"/>
      <c r="HL6" s="48" t="n"/>
      <c r="HM6" s="48" t="n"/>
      <c r="HN6" s="48" t="n"/>
      <c r="HO6" s="48" t="n"/>
      <c r="HP6" s="48" t="n"/>
      <c r="HQ6" s="48" t="n"/>
      <c r="HR6" s="48" t="n"/>
      <c r="HS6" s="48" t="n"/>
      <c r="HT6" s="48" t="n"/>
      <c r="HU6" s="48" t="n"/>
      <c r="HV6" s="48" t="n"/>
      <c r="HW6" s="48" t="n"/>
      <c r="HX6" s="48" t="n"/>
      <c r="HY6" s="8" t="n">
        <v>150</v>
      </c>
      <c r="HZ6" s="8" t="n">
        <v>75000</v>
      </c>
      <c r="IA6" s="48" t="n"/>
      <c r="IB6" s="48" t="n"/>
      <c r="IC6" s="48" t="n"/>
      <c r="ID6" s="48" t="n"/>
      <c r="IE6" s="48" t="n"/>
      <c r="IF6" s="48" t="n"/>
      <c r="IG6" s="48" t="n"/>
      <c r="IH6" s="48" t="n"/>
      <c r="II6" s="48" t="n"/>
      <c r="IJ6" s="48" t="n"/>
      <c r="IK6" s="48" t="inlineStr">
        <is>
          <t>15-30 kg</t>
        </is>
      </c>
      <c r="IL6" s="48" t="inlineStr">
        <is>
          <t>1-3 jam</t>
        </is>
      </c>
      <c r="IM6" s="48" t="inlineStr">
        <is>
          <t>Ya</t>
        </is>
      </c>
      <c r="IN6" s="48" t="inlineStr">
        <is>
          <t>Ya</t>
        </is>
      </c>
      <c r="IO6" s="48" t="inlineStr">
        <is>
          <t>Lebih bersih</t>
        </is>
      </c>
      <c r="IP6" s="48" t="inlineStr">
        <is>
          <t>Lebih jarang (lebih sering tidak terpapar asap)</t>
        </is>
      </c>
      <c r="IQ6" s="48" t="inlineStr">
        <is>
          <t>Tidak ada perubahan</t>
        </is>
      </c>
      <c r="IR6" s="48" t="inlineStr">
        <is>
          <t>Perempuan dewasa</t>
        </is>
      </c>
      <c r="IS6" s="8" t="n">
        <v>0</v>
      </c>
      <c r="IT6" s="8" t="n">
        <v>1</v>
      </c>
      <c r="IU6" s="8" t="n">
        <v>0</v>
      </c>
      <c r="IV6" s="48" t="inlineStr">
        <is>
          <t>Perempuan dewasa</t>
        </is>
      </c>
      <c r="IW6" s="8" t="n">
        <v>0</v>
      </c>
      <c r="IX6" s="8" t="n">
        <v>1</v>
      </c>
      <c r="IY6" s="8" t="n">
        <v>0</v>
      </c>
      <c r="IZ6" s="48" t="inlineStr">
        <is>
          <t>Tidak pernah</t>
        </is>
      </c>
      <c r="JA6" s="48" t="n"/>
      <c r="JB6" s="48" t="n"/>
      <c r="JC6" s="48" t="n"/>
      <c r="JD6" s="48" t="n"/>
      <c r="JE6" s="48" t="n"/>
      <c r="JF6" s="48" t="n"/>
      <c r="JG6" s="48" t="n"/>
      <c r="JH6" s="48" t="n"/>
      <c r="JI6" s="48" t="inlineStr">
        <is>
          <t>Tidak pernah</t>
        </is>
      </c>
      <c r="JJ6" s="48" t="n"/>
      <c r="JK6" s="48" t="n"/>
      <c r="JL6" s="48" t="n"/>
      <c r="JM6" s="48" t="n"/>
      <c r="JN6" s="48" t="n"/>
      <c r="JO6" s="48" t="n"/>
      <c r="JP6" s="48" t="n"/>
      <c r="JQ6" s="48" t="n"/>
      <c r="JR6" s="48" t="inlineStr">
        <is>
          <t>Tidak pernah</t>
        </is>
      </c>
      <c r="JS6" s="48" t="n"/>
      <c r="JT6" s="48" t="n"/>
      <c r="JU6" s="48" t="n"/>
      <c r="JV6" s="48" t="n"/>
      <c r="JW6" s="48" t="n"/>
      <c r="JX6" s="48" t="n"/>
      <c r="JY6" s="48" t="n"/>
      <c r="JZ6" s="48" t="n"/>
      <c r="KA6" s="48" t="inlineStr">
        <is>
          <t>Tidak pernah</t>
        </is>
      </c>
      <c r="KB6" s="48" t="n"/>
      <c r="KC6" s="48" t="n"/>
      <c r="KD6" s="48" t="n"/>
      <c r="KE6" s="48" t="n"/>
      <c r="KF6" s="48" t="n"/>
      <c r="KG6" s="48" t="n"/>
      <c r="KH6" s="48" t="n"/>
      <c r="KI6" s="48" t="n"/>
      <c r="KJ6" s="48" t="inlineStr">
        <is>
          <t>Tidak pernah</t>
        </is>
      </c>
      <c r="KK6" s="48" t="n"/>
      <c r="KL6" s="48" t="n"/>
      <c r="KM6" s="48" t="n"/>
      <c r="KN6" s="48" t="n"/>
      <c r="KO6" s="48" t="n"/>
      <c r="KP6" s="48" t="n"/>
      <c r="KQ6" s="48" t="n"/>
      <c r="KR6" s="48" t="n"/>
      <c r="KS6" s="48" t="inlineStr">
        <is>
          <t>Cukup membaik</t>
        </is>
      </c>
      <c r="KT6" s="48" t="inlineStr">
        <is>
          <t>Lebih dari 4 kali</t>
        </is>
      </c>
      <c r="KU6" s="48" t="inlineStr">
        <is>
          <t>2-4 kali</t>
        </is>
      </c>
      <c r="KV6" s="48" t="inlineStr">
        <is>
          <t>Perempuan dewasa</t>
        </is>
      </c>
      <c r="KW6" s="8" t="n">
        <v>0</v>
      </c>
      <c r="KX6" s="8" t="n">
        <v>1</v>
      </c>
      <c r="KY6" s="8" t="n">
        <v>0</v>
      </c>
      <c r="KZ6" s="8" t="n">
        <v>0</v>
      </c>
      <c r="LA6" s="48" t="inlineStr">
        <is>
          <t>Cukup membaik</t>
        </is>
      </c>
      <c r="LB6" s="48" t="inlineStr">
        <is>
          <t>Cukup membaik</t>
        </is>
      </c>
      <c r="LC6" s="8" t="n">
        <v>4</v>
      </c>
      <c r="LD6" s="8" t="n">
        <v>2</v>
      </c>
      <c r="LE6" s="8" t="n">
        <v>2</v>
      </c>
      <c r="LF6" s="8" t="n">
        <v>1</v>
      </c>
      <c r="LG6" s="48" t="inlineStr">
        <is>
          <t>Ya</t>
        </is>
      </c>
      <c r="LH6" s="8" t="n">
        <v>125000</v>
      </c>
      <c r="LI6" s="48" t="n"/>
      <c r="LJ6" s="48" t="inlineStr">
        <is>
          <t>Kebutuhan rumah tangga</t>
        </is>
      </c>
      <c r="LK6" s="8" t="n">
        <v>0</v>
      </c>
      <c r="LL6" s="8" t="n">
        <v>0</v>
      </c>
      <c r="LM6" s="8" t="n">
        <v>0</v>
      </c>
      <c r="LN6" s="8" t="n">
        <v>0</v>
      </c>
      <c r="LO6" s="8" t="n">
        <v>1</v>
      </c>
      <c r="LP6" s="8" t="n">
        <v>0</v>
      </c>
      <c r="LQ6" s="8" t="n">
        <v>0</v>
      </c>
      <c r="LR6" s="48" t="n"/>
      <c r="LS6" s="8" t="n">
        <v>30</v>
      </c>
      <c r="LT6" s="8" t="n">
        <v>0</v>
      </c>
      <c r="LU6" s="8" t="n">
        <v>0</v>
      </c>
      <c r="LV6" s="8" t="n">
        <v>15</v>
      </c>
      <c r="LW6" s="8" t="n">
        <v>0</v>
      </c>
      <c r="LX6" s="8" t="n">
        <v>0</v>
      </c>
      <c r="LY6" s="8" t="n">
        <v>10</v>
      </c>
      <c r="LZ6" s="8" t="n">
        <v>0</v>
      </c>
      <c r="MA6" s="8" t="n">
        <v>0</v>
      </c>
      <c r="MB6" s="48" t="inlineStr">
        <is>
          <t>Ya</t>
        </is>
      </c>
      <c r="MC6" s="8" t="n">
        <v>60</v>
      </c>
      <c r="MD6" s="8" t="n">
        <v>30</v>
      </c>
      <c r="ME6" s="8" t="n">
        <v>0</v>
      </c>
      <c r="MF6" s="8" t="n">
        <v>0</v>
      </c>
      <c r="MG6" s="8" t="n">
        <v>0</v>
      </c>
      <c r="MH6" s="8" t="n">
        <v>0</v>
      </c>
      <c r="MI6" s="48" t="inlineStr">
        <is>
          <t>Lainnya</t>
        </is>
      </c>
      <c r="MJ6" s="8" t="n">
        <v>0</v>
      </c>
      <c r="MK6" s="8" t="n">
        <v>0</v>
      </c>
      <c r="ML6" s="8" t="n">
        <v>0</v>
      </c>
      <c r="MM6" s="8" t="n">
        <v>0</v>
      </c>
      <c r="MN6" s="8" t="n">
        <v>0</v>
      </c>
      <c r="MO6" s="8" t="n">
        <v>1</v>
      </c>
      <c r="MP6" s="48" t="inlineStr">
        <is>
          <t>Gotong royong dan Acara Adat Agama serta kemanusian</t>
        </is>
      </c>
      <c r="MQ6" s="48" t="n"/>
      <c r="MR6" s="48" t="inlineStr">
        <is>
          <t>Jenuh bekerja perlu aktifitas sosial</t>
        </is>
      </c>
      <c r="MS6" s="48" t="n"/>
      <c r="MT6" s="48" t="inlineStr">
        <is>
          <t>Kewajiban adat bila tidak aktif kena sangsi adat dan kemanusian</t>
        </is>
      </c>
      <c r="MU6" s="48" t="inlineStr">
        <is>
          <t>Ya, untuk anggota keluarga</t>
        </is>
      </c>
      <c r="MV6" s="48" t="inlineStr">
        <is>
          <t>Perawatan sistem biogas</t>
        </is>
      </c>
      <c r="MW6" s="8" t="n">
        <v>1</v>
      </c>
      <c r="MX6" s="8" t="n">
        <v>0</v>
      </c>
      <c r="MY6" s="8" t="n">
        <v>0</v>
      </c>
      <c r="MZ6" s="8" t="n">
        <v>0</v>
      </c>
      <c r="NA6" s="48" t="n"/>
      <c r="NB6" s="48" t="n"/>
      <c r="NC6" s="48" t="n"/>
      <c r="ND6" s="48" t="n"/>
      <c r="NE6" s="48" t="n"/>
      <c r="NF6" s="48" t="n"/>
      <c r="NG6" s="48" t="n"/>
      <c r="NH6" s="48" t="n"/>
      <c r="NI6" s="48" t="n"/>
      <c r="NJ6" s="48" t="n"/>
      <c r="NK6" s="48" t="n"/>
      <c r="NL6" s="48" t="inlineStr">
        <is>
          <t>Ya</t>
        </is>
      </c>
      <c r="NM6" s="48" t="inlineStr">
        <is>
          <t>Kombinasi dana mandiri dan dana hibah</t>
        </is>
      </c>
      <c r="NN6" s="48" t="inlineStr">
        <is>
          <t>5.000.001-7.000.000</t>
        </is>
      </c>
      <c r="NO6" s="48" t="inlineStr">
        <is>
          <t>Pemerintah</t>
        </is>
      </c>
      <c r="NP6" s="48" t="n"/>
      <c r="NQ6" s="48" t="n"/>
      <c r="NR6" s="48" t="n"/>
      <c r="NS6" s="48" t="n"/>
      <c r="NT6" s="48" t="n"/>
      <c r="NU6" s="48" t="n"/>
      <c r="NV6" s="48" t="inlineStr">
        <is>
          <t>Anggota keluarga - Laki-laki dewasa</t>
        </is>
      </c>
      <c r="NW6" s="48" t="n"/>
      <c r="NX6" s="48" t="inlineStr">
        <is>
          <t>Sedikit meningkat</t>
        </is>
      </c>
      <c r="NY6" s="8" t="n">
        <v>90</v>
      </c>
      <c r="NZ6" s="8" t="n">
        <v>0</v>
      </c>
      <c r="OA6" s="8" t="n">
        <v>0</v>
      </c>
      <c r="OB6" s="8" t="n">
        <v>15</v>
      </c>
      <c r="OC6" s="8" t="n">
        <v>30</v>
      </c>
      <c r="OD6" s="8" t="n">
        <v>0</v>
      </c>
      <c r="OE6" s="48" t="inlineStr">
        <is>
          <t>Lebih baik</t>
        </is>
      </c>
      <c r="OF6" s="48" t="inlineStr">
        <is>
          <t>Lebih baik (beda waktu memasak 5-30 menit, ATAU tidak lagi ada rasa/bau makanan yang berubah, ATAU alasan lainnya)</t>
        </is>
      </c>
      <c r="OG6" s="48" t="inlineStr">
        <is>
          <t>Ya</t>
        </is>
      </c>
      <c r="OH6" s="8" t="n">
        <v>4</v>
      </c>
      <c r="OI6" s="8" t="n">
        <v>0</v>
      </c>
      <c r="OJ6" s="8" t="n">
        <v>0</v>
      </c>
      <c r="OK6" s="8" t="n">
        <v>8</v>
      </c>
      <c r="OL6" s="8" t="n">
        <v>0</v>
      </c>
      <c r="OM6" s="8" t="n">
        <v>0</v>
      </c>
      <c r="ON6" s="8" t="n">
        <v>30</v>
      </c>
      <c r="OO6" s="8" t="n">
        <v>0</v>
      </c>
      <c r="OP6" s="48">
        <f>VLOOKUP(AG6,'BUS 2'!$G$1:$CU$424,2,0)</f>
        <v/>
      </c>
      <c r="OQ6" s="8">
        <f>VLOOKUP(AG6,'BUS 2'!$G$1:$CU$424,3,0)</f>
        <v/>
      </c>
      <c r="OR6" s="8">
        <f>VLOOKUP(AG6,'BUS 2'!$G$1:$CU$424,4,0)</f>
        <v/>
      </c>
      <c r="OS6" s="8">
        <f>VLOOKUP(AG6,'BUS 2'!$G$1:$CU$424,5,0)</f>
        <v/>
      </c>
      <c r="OT6" s="8">
        <f>VLOOKUP(AG6,'BUS 2'!$G$1:$CU$424,6,0)</f>
        <v/>
      </c>
      <c r="OU6" s="8">
        <f>VLOOKUP(AG6,'BUS 2'!$G$1:$CU$424,7,0)</f>
        <v/>
      </c>
      <c r="OV6" s="8">
        <f>VLOOKUP(AG6,'BUS 2'!$G$1:$CU$424,8,0)</f>
        <v/>
      </c>
      <c r="OW6" s="8">
        <f>VLOOKUP(AG6,'BUS 2'!$G$1:$CU$424,9,0)</f>
        <v/>
      </c>
      <c r="OX6" s="8">
        <f>VLOOKUP(AG6,'BUS 2'!$G$1:$CU$424,10,0)</f>
        <v/>
      </c>
      <c r="OY6" s="8">
        <f>VLOOKUP(AG6,'BUS 2'!$G$1:$CU$424,11,0)</f>
        <v/>
      </c>
      <c r="OZ6" s="8">
        <f>VLOOKUP(AG6,'BUS 2'!$G$1:$CU$424,12,0)</f>
        <v/>
      </c>
      <c r="PA6" s="8">
        <f>VLOOKUP(AG6,'BUS 2'!$G$1:$CU$424,13,0)</f>
        <v/>
      </c>
      <c r="PB6" s="8">
        <f>VLOOKUP(AG6,'BUS 2'!$G$1:$CU$424,14,0)</f>
        <v/>
      </c>
      <c r="PC6" s="8">
        <f>VLOOKUP(AG6,'BUS 2'!$G$1:$CU$424,15,0)</f>
        <v/>
      </c>
      <c r="PD6" s="8">
        <f>VLOOKUP(AG6,'BUS 2'!$G$1:$CU$424,16,0)</f>
        <v/>
      </c>
      <c r="PE6" s="8">
        <f>VLOOKUP(AG6,'BUS 2'!$G$1:$CU$424,17,0)</f>
        <v/>
      </c>
      <c r="PF6" s="8">
        <f>VLOOKUP(AG6,'BUS 2'!$G$1:$CU$424,18,0)</f>
        <v/>
      </c>
      <c r="PG6" s="8">
        <f>VLOOKUP(AG6,'BUS 2'!$G$1:$CU$424,19,0)</f>
        <v/>
      </c>
      <c r="PH6" s="8">
        <f>VLOOKUP(AG6,'BUS 2'!$G$1:$CU$424,20,0)</f>
        <v/>
      </c>
      <c r="PI6" s="8">
        <f>VLOOKUP(AG6,'BUS 2'!$G$1:$CU$424,21,0)</f>
        <v/>
      </c>
      <c r="PJ6" s="8">
        <f>VLOOKUP(AG6,'BUS 2'!$G$1:$CU$424,22,0)</f>
        <v/>
      </c>
      <c r="PK6" s="8">
        <f>VLOOKUP(AG6,'BUS 2'!$G$1:$CU$424,23,0)</f>
        <v/>
      </c>
      <c r="PL6" s="8">
        <f>VLOOKUP(AG6,'BUS 2'!$G$1:$CU$424,24,0)</f>
        <v/>
      </c>
      <c r="PM6" s="8">
        <f>VLOOKUP(AG6,'BUS 2'!$G$1:$CU$424,25,0)</f>
        <v/>
      </c>
      <c r="PN6" s="8">
        <f>VLOOKUP(AG6,'BUS 2'!$G$1:$CU$424,26,0)</f>
        <v/>
      </c>
      <c r="PO6" s="8">
        <f>VLOOKUP(AG6,'BUS 2'!$G$1:$CU$424,27,0)</f>
        <v/>
      </c>
      <c r="PP6" s="8">
        <f>VLOOKUP(AG6,'BUS 2'!$G$1:$CU$424,28,0)</f>
        <v/>
      </c>
      <c r="PQ6" s="8">
        <f>VLOOKUP(AG6,'BUS 2'!$G$1:$CU$424,29,0)</f>
        <v/>
      </c>
      <c r="PR6" s="8">
        <f>VLOOKUP(AG6,'BUS 2'!$G$1:$CU$424,30,0)</f>
        <v/>
      </c>
      <c r="PS6" s="8">
        <f>VLOOKUP(AG6,'BUS 2'!$G$1:$CU$424,31,0)</f>
        <v/>
      </c>
      <c r="PT6" s="48" t="inlineStr">
        <is>
          <t>1-Disebarkan ke lahan terbuka</t>
        </is>
      </c>
      <c r="PU6" s="8" t="n">
        <v>0</v>
      </c>
      <c r="PV6" s="8" t="n">
        <v>0</v>
      </c>
      <c r="PW6" s="8" t="n">
        <v>0</v>
      </c>
      <c r="PX6" s="8" t="n">
        <v>0</v>
      </c>
      <c r="PY6" s="8" t="n">
        <v>0</v>
      </c>
      <c r="PZ6" s="8" t="n">
        <v>1</v>
      </c>
      <c r="QA6" s="8" t="n">
        <v>0</v>
      </c>
      <c r="QB6" s="8" t="n">
        <v>0</v>
      </c>
      <c r="QC6" s="8" t="n">
        <v>0</v>
      </c>
      <c r="QD6" s="48" t="n"/>
      <c r="QE6" s="48" t="n"/>
      <c r="QF6" s="48" t="n"/>
      <c r="QG6" s="48" t="n"/>
      <c r="QH6" s="48" t="n"/>
      <c r="QI6" s="48" t="n"/>
      <c r="QJ6" s="48" t="n"/>
      <c r="QK6" s="48" t="n"/>
      <c r="QL6" s="48" t="n"/>
      <c r="QM6" s="48" t="n"/>
      <c r="QN6" s="48" t="n"/>
      <c r="QO6" s="48" t="n"/>
      <c r="QP6" s="48" t="n"/>
      <c r="QQ6" s="48" t="n"/>
      <c r="QR6" s="48" t="n"/>
      <c r="QS6" s="48" t="n"/>
      <c r="QT6" s="48" t="n"/>
      <c r="QU6" s="48" t="n"/>
      <c r="QV6" s="48" t="inlineStr">
        <is>
          <t>1-Disebarkan ke lahan terbuka</t>
        </is>
      </c>
      <c r="QW6" s="8" t="n">
        <v>0</v>
      </c>
      <c r="QX6" s="8" t="n">
        <v>0</v>
      </c>
      <c r="QY6" s="8" t="n">
        <v>0</v>
      </c>
      <c r="QZ6" s="8" t="n">
        <v>0</v>
      </c>
      <c r="RA6" s="8" t="n">
        <v>0</v>
      </c>
      <c r="RB6" s="8" t="n">
        <v>1</v>
      </c>
      <c r="RC6" s="8" t="n">
        <v>0</v>
      </c>
      <c r="RD6" s="8" t="n">
        <v>0</v>
      </c>
      <c r="RE6" s="8" t="n">
        <v>0</v>
      </c>
      <c r="RF6" s="48" t="n"/>
      <c r="RG6" s="48" t="n"/>
      <c r="RH6" s="48" t="n"/>
      <c r="RI6" s="48" t="n"/>
      <c r="RJ6" s="48" t="n"/>
      <c r="RK6" s="48" t="n"/>
      <c r="RL6" s="48" t="n"/>
      <c r="RM6" s="48" t="n"/>
      <c r="RN6" s="48" t="n"/>
      <c r="RO6" s="48" t="n"/>
      <c r="RP6" s="48" t="n"/>
      <c r="RQ6" s="48" t="n"/>
      <c r="RR6" s="48" t="n"/>
      <c r="RS6" s="48" t="n"/>
      <c r="RT6" s="48" t="n"/>
      <c r="RU6" s="48" t="n"/>
      <c r="RV6" s="48" t="n"/>
      <c r="RW6" s="48" t="n"/>
      <c r="RX6" s="48" t="n"/>
      <c r="RY6" s="48" t="n"/>
      <c r="RZ6" s="48" t="n"/>
      <c r="SA6" s="48" t="n"/>
      <c r="SB6" s="48" t="n"/>
      <c r="SC6" s="48" t="n"/>
      <c r="SD6" s="48" t="n"/>
      <c r="SE6" s="48" t="n"/>
      <c r="SF6" s="48" t="n"/>
      <c r="SG6" s="48" t="n"/>
      <c r="SH6" s="48" t="n"/>
      <c r="SI6" s="48" t="n"/>
      <c r="SJ6" s="48" t="n"/>
      <c r="SK6" s="48" t="n"/>
      <c r="SL6" s="48" t="n"/>
      <c r="SM6" s="48" t="n"/>
      <c r="SN6" s="48" t="n"/>
      <c r="SO6" s="48" t="n"/>
      <c r="SP6" s="48" t="n"/>
      <c r="SQ6" s="48" t="n"/>
      <c r="SR6" s="48" t="n"/>
      <c r="SS6" s="48" t="n"/>
      <c r="ST6" s="48" t="n"/>
      <c r="SU6" s="48" t="n"/>
      <c r="SV6" s="48" t="n"/>
      <c r="SW6" s="48" t="n"/>
      <c r="SX6" s="48" t="n"/>
      <c r="SY6" s="8">
        <f>VLOOKUP(AG6,'BUS 2'!$G$1:$CU$424,33,0)</f>
        <v/>
      </c>
      <c r="SZ6" s="48">
        <f>VLOOKUP(AG6,'BUS 2'!$G$1:$CU$424,34,0)</f>
        <v/>
      </c>
      <c r="TA6" s="48">
        <f>VLOOKUP(AG6,'BUS 2'!$G$1:$CU$424,35,0)</f>
        <v/>
      </c>
      <c r="TB6" s="48">
        <f>VLOOKUP(AG6,'BUS 2'!$G$1:$CU$424,36,0)</f>
        <v/>
      </c>
      <c r="TC6" s="48">
        <f>VLOOKUP(AG6,'BUS 2'!$G$1:$CU$424,37,0)</f>
        <v/>
      </c>
      <c r="TD6" s="48">
        <f>VLOOKUP(AG6,'BUS 2'!$G$1:$CU$424,38,0)</f>
        <v/>
      </c>
      <c r="TE6" s="48">
        <f>VLOOKUP(AG6,'BUS 2'!$G$1:$CU$424,39,0)</f>
        <v/>
      </c>
      <c r="TF6" s="48">
        <f>VLOOKUP(AG6,'BUS 2'!$G$1:$CU$424,40,0)</f>
        <v/>
      </c>
      <c r="TG6" s="8">
        <f>VLOOKUP(AG6,'BUS 2'!$G$1:$CU$424,42,0)</f>
        <v/>
      </c>
      <c r="TH6" s="8">
        <f>VLOOKUP(AG6,'BUS 2'!$G$1:$CU$424,43,0)</f>
        <v/>
      </c>
      <c r="TI6" s="8">
        <f>VLOOKUP(AG6,'BUS 2'!$G$1:$CU$424,44,0)</f>
        <v/>
      </c>
      <c r="TJ6" s="8">
        <f>VLOOKUP(AG6,'BUS 2'!$G$1:$CU$424,45,0)</f>
        <v/>
      </c>
      <c r="TK6" s="8">
        <f>VLOOKUP(AG6,'BUS 2'!$G$1:$CU$424,46,0)</f>
        <v/>
      </c>
      <c r="TL6" s="8">
        <f>VLOOKUP(AG6,'BUS 2'!$G$1:$CU$424,47,0)</f>
        <v/>
      </c>
      <c r="TM6" s="8">
        <f>VLOOKUP(AG6,'BUS 2'!$G$1:$CU$424,48,0)</f>
        <v/>
      </c>
      <c r="TN6" s="8">
        <f>VLOOKUP(AG6,'BUS 2'!$G$1:$CU$424,49,0)</f>
        <v/>
      </c>
      <c r="TO6" s="8">
        <f>VLOOKUP(AG6,'BUS 2'!$G$1:$CU$424,50,0)</f>
        <v/>
      </c>
      <c r="TP6" s="8">
        <f>VLOOKUP(AG6,'BUS 2'!$G$1:$CU$424,51,0)</f>
        <v/>
      </c>
      <c r="TQ6" s="8">
        <f>VLOOKUP(AG6,'BUS 2'!$G$1:$CU$424,52,0)</f>
        <v/>
      </c>
      <c r="TR6" s="8">
        <f>VLOOKUP(AG6,'BUS 2'!$G$1:$CU$424,53,0)</f>
        <v/>
      </c>
      <c r="TS6" s="48">
        <f>VLOOKUP(AG6,'BUS 2'!$G$1:$CU$424,54,0)</f>
        <v/>
      </c>
      <c r="TT6" s="48">
        <f>VLOOKUP(AG6,'BUS 2'!$G$1:$CU$424,55,0)</f>
        <v/>
      </c>
      <c r="TU6" s="48">
        <f>VLOOKUP(AG6,'BUS 2'!$G$1:$CU$424,56,0)</f>
        <v/>
      </c>
      <c r="TV6" s="48">
        <f>VLOOKUP(AG6,'BUS 2'!$G$1:$CU$424,57,0)</f>
        <v/>
      </c>
      <c r="TW6" s="48">
        <f>VLOOKUP(AG6,'BUS 2'!$G$1:$CU$424,58,0)</f>
        <v/>
      </c>
      <c r="TX6" s="48">
        <f>VLOOKUP(AG6,'BUS 2'!$G$1:$CU$424,59,0)</f>
        <v/>
      </c>
      <c r="TY6" s="48">
        <f>VLOOKUP(AG6,'BUS 2'!$G$1:$CU$424,60,0)</f>
        <v/>
      </c>
      <c r="TZ6" s="48">
        <f>VLOOKUP(AG6,'BUS 2'!$G$1:$CU$424,61,0)</f>
        <v/>
      </c>
      <c r="UA6" s="48">
        <f>VLOOKUP(AG6,'BUS 2'!$G$1:$CU$424,62,0)</f>
        <v/>
      </c>
      <c r="UB6" s="48">
        <f>VLOOKUP(AG6,'BUS 2'!$G$1:$CU$424,63,0)</f>
        <v/>
      </c>
      <c r="UC6" s="48">
        <f>VLOOKUP(AG6,'BUS 2'!$G$1:$CU$424,64,0)</f>
        <v/>
      </c>
      <c r="UD6" s="48">
        <f>VLOOKUP(AG6,'BUS 2'!$G$1:$CU$424,65,0)</f>
        <v/>
      </c>
      <c r="UE6" s="48">
        <f>VLOOKUP(AG6,'BUS 2'!$G$1:$CU$424,66,0)</f>
        <v/>
      </c>
      <c r="UF6" s="48">
        <f>VLOOKUP(AG6,'BUS 2'!$G$1:$CU$424,67,0)</f>
        <v/>
      </c>
      <c r="UG6" s="48">
        <f>VLOOKUP(AG6,'BUS 2'!$G$1:$CU$424,68,0)</f>
        <v/>
      </c>
      <c r="UH6" s="48">
        <f>VLOOKUP(AG6,'BUS 2'!$G$1:$CU$424,69,0)</f>
        <v/>
      </c>
      <c r="UI6" s="48">
        <f>VLOOKUP(AG6,'BUS 2'!$G$1:$CU$424,70,0)</f>
        <v/>
      </c>
      <c r="UJ6" s="48">
        <f>VLOOKUP(AG6,'BUS 2'!$G$1:$CU$424,71,0)</f>
        <v/>
      </c>
      <c r="UK6" s="48">
        <f>VLOOKUP(AG6,'BUS 2'!$G$1:$CU$424,72,0)</f>
        <v/>
      </c>
      <c r="UL6" s="48">
        <f>VLOOKUP(AG6,'BUS 2'!$G$1:$CU$424,73,0)</f>
        <v/>
      </c>
      <c r="UM6" s="48">
        <f>VLOOKUP(AG6,'BUS 2'!$G$1:$CU$424,74,0)</f>
        <v/>
      </c>
      <c r="UN6" s="48">
        <f>VLOOKUP(AG6,'BUS 2'!$G$1:$CU$424,75,0)</f>
        <v/>
      </c>
      <c r="UO6" s="48">
        <f>VLOOKUP(AG6,'BUS 2'!$G$1:$CU$424,76,0)</f>
        <v/>
      </c>
      <c r="UP6" s="48">
        <f>VLOOKUP(AG6,'BUS 2'!$G$1:$CU$424,77,0)</f>
        <v/>
      </c>
      <c r="UQ6" s="48">
        <f>VLOOKUP(AG6,'BUS 2'!$G$1:$CU$424,78,0)</f>
        <v/>
      </c>
      <c r="UR6" s="48">
        <f>VLOOKUP(AG6,'BUS 2'!$G$1:$CU$424,79,0)</f>
        <v/>
      </c>
      <c r="US6" s="48">
        <f>VLOOKUP(AG6,'BUS 2'!$G$1:$CU$424,80,0)</f>
        <v/>
      </c>
      <c r="UT6" s="48">
        <f>VLOOKUP(AG6,'BUS 2'!$G$1:$CU$424,81,0)</f>
        <v/>
      </c>
      <c r="UU6" s="48" t="inlineStr">
        <is>
          <t>Pemberian pakan di kandang</t>
        </is>
      </c>
      <c r="UV6" s="48" t="n"/>
      <c r="UW6" s="48" t="n"/>
      <c r="UX6" s="48" t="inlineStr">
        <is>
          <t>Pemberian pakan di kandang</t>
        </is>
      </c>
      <c r="UY6" s="48" t="n"/>
      <c r="UZ6" s="48" t="n"/>
      <c r="VA6" s="48" t="inlineStr">
        <is>
          <t>Pemberian pakan di kandang</t>
        </is>
      </c>
      <c r="VB6" s="48" t="n"/>
      <c r="VC6" s="48" t="inlineStr">
        <is>
          <t>Sangat teratur (setiap hari)</t>
        </is>
      </c>
      <c r="VD6" s="48" t="n"/>
      <c r="VE6" s="48" t="n"/>
      <c r="VF6" s="48" t="inlineStr">
        <is>
          <t>Sangat teratur (setiap hari)</t>
        </is>
      </c>
      <c r="VG6" s="48" t="n"/>
      <c r="VH6" s="48" t="n"/>
      <c r="VI6" s="48" t="inlineStr">
        <is>
          <t>Sangat teratur (setiap hari)</t>
        </is>
      </c>
      <c r="VJ6" s="48" t="n"/>
      <c r="VK6" s="48" t="inlineStr">
        <is>
          <t>Sering (1 kali sehari)</t>
        </is>
      </c>
      <c r="VL6" s="48" t="n"/>
      <c r="VM6" s="48" t="n"/>
      <c r="VN6" s="48" t="inlineStr">
        <is>
          <t>Sangat sering (&gt;1 kali sehari)</t>
        </is>
      </c>
      <c r="VO6" s="48" t="n"/>
      <c r="VP6" s="48" t="n"/>
      <c r="VQ6" s="48" t="inlineStr">
        <is>
          <t>Cukup (2-6 hari sekali)</t>
        </is>
      </c>
      <c r="VR6" s="48" t="n"/>
      <c r="VS6" s="48" t="inlineStr">
        <is>
          <t>5-Untuk disebar di tanah (dan dibajak)</t>
        </is>
      </c>
      <c r="VT6" s="8" t="n">
        <v>0</v>
      </c>
      <c r="VU6" s="8" t="n">
        <v>0</v>
      </c>
      <c r="VV6" s="8" t="n">
        <v>0</v>
      </c>
      <c r="VW6" s="8" t="n">
        <v>0</v>
      </c>
      <c r="VX6" s="8" t="n">
        <v>0</v>
      </c>
      <c r="VY6" s="8" t="n">
        <v>0</v>
      </c>
      <c r="VZ6" s="8" t="n">
        <v>0</v>
      </c>
      <c r="WA6" s="8" t="n">
        <v>0</v>
      </c>
      <c r="WB6" s="8" t="n">
        <v>1</v>
      </c>
      <c r="WC6" s="8" t="n">
        <v>0</v>
      </c>
      <c r="WD6" s="8" t="n">
        <v>0</v>
      </c>
      <c r="WE6" s="8" t="n">
        <v>0</v>
      </c>
      <c r="WF6" s="48" t="n"/>
      <c r="WG6" s="48" t="n"/>
      <c r="WH6" s="48" t="n"/>
      <c r="WI6" s="48" t="n"/>
      <c r="WJ6" s="48" t="n"/>
      <c r="WK6" s="48" t="n"/>
      <c r="WL6" s="48" t="n"/>
      <c r="WM6" s="48" t="n"/>
      <c r="WN6" s="48" t="n"/>
      <c r="WO6" s="48" t="n"/>
      <c r="WP6" s="48" t="n"/>
      <c r="WQ6" s="48" t="n"/>
      <c r="WR6" s="48" t="n"/>
      <c r="WS6" s="48" t="n"/>
      <c r="WT6" s="48" t="n"/>
      <c r="WU6" s="48" t="n"/>
      <c r="WV6" s="48" t="n"/>
      <c r="WW6" s="48" t="n"/>
      <c r="WX6" s="48" t="n"/>
      <c r="WY6" s="48" t="n"/>
      <c r="WZ6" s="48" t="n"/>
      <c r="XA6" s="48" t="n"/>
      <c r="XB6" s="48" t="inlineStr">
        <is>
          <t>6-Digester biogas</t>
        </is>
      </c>
      <c r="XC6" s="8" t="n">
        <v>0</v>
      </c>
      <c r="XD6" s="8" t="n">
        <v>0</v>
      </c>
      <c r="XE6" s="8" t="n">
        <v>0</v>
      </c>
      <c r="XF6" s="8" t="n">
        <v>0</v>
      </c>
      <c r="XG6" s="8" t="n">
        <v>0</v>
      </c>
      <c r="XH6" s="8" t="n">
        <v>0</v>
      </c>
      <c r="XI6" s="8" t="n">
        <v>0</v>
      </c>
      <c r="XJ6" s="8" t="n">
        <v>0</v>
      </c>
      <c r="XK6" s="8" t="n">
        <v>1</v>
      </c>
      <c r="XL6" s="8" t="n">
        <v>0</v>
      </c>
      <c r="XM6" s="8" t="n">
        <v>0</v>
      </c>
      <c r="XN6" s="48" t="n"/>
      <c r="XO6" s="48" t="n"/>
      <c r="XP6" s="48" t="n"/>
      <c r="XQ6" s="48" t="n"/>
      <c r="XR6" s="48" t="n"/>
      <c r="XS6" s="48" t="n"/>
      <c r="XT6" s="48" t="n"/>
      <c r="XU6" s="48" t="n"/>
      <c r="XV6" s="48" t="n"/>
      <c r="XW6" s="48" t="n"/>
      <c r="XX6" s="48" t="n"/>
      <c r="XY6" s="48" t="n"/>
      <c r="XZ6" s="48" t="n"/>
      <c r="YA6" s="48" t="n"/>
      <c r="YB6" s="48" t="n"/>
      <c r="YC6" s="48" t="n"/>
      <c r="YD6" s="48" t="n"/>
      <c r="YE6" s="48" t="n"/>
      <c r="YF6" s="48" t="n"/>
      <c r="YG6" s="48" t="n"/>
      <c r="YH6" s="48" t="n"/>
      <c r="YI6" s="48" t="n"/>
      <c r="YJ6" s="48" t="n"/>
      <c r="YK6" s="48" t="n"/>
      <c r="YL6" s="48" t="n"/>
      <c r="YM6" s="48" t="n"/>
      <c r="YN6" s="48" t="inlineStr">
        <is>
          <t>5-Untuk disebar di tanah (dan dibajak)</t>
        </is>
      </c>
      <c r="YO6" s="8" t="n">
        <v>0</v>
      </c>
      <c r="YP6" s="8" t="n">
        <v>0</v>
      </c>
      <c r="YQ6" s="8" t="n">
        <v>0</v>
      </c>
      <c r="YR6" s="8" t="n">
        <v>0</v>
      </c>
      <c r="YS6" s="8" t="n">
        <v>0</v>
      </c>
      <c r="YT6" s="8" t="n">
        <v>0</v>
      </c>
      <c r="YU6" s="8" t="n">
        <v>0</v>
      </c>
      <c r="YV6" s="8" t="n">
        <v>0</v>
      </c>
      <c r="YW6" s="8" t="n">
        <v>1</v>
      </c>
      <c r="YX6" s="8" t="n">
        <v>0</v>
      </c>
      <c r="YY6" s="8" t="n">
        <v>0</v>
      </c>
      <c r="YZ6" s="8" t="n">
        <v>0</v>
      </c>
      <c r="ZA6" s="48" t="n"/>
      <c r="ZB6" s="48" t="n"/>
      <c r="ZC6" s="48" t="n"/>
      <c r="ZD6" s="48" t="n"/>
      <c r="ZE6" s="48" t="n"/>
      <c r="ZF6" s="48" t="n"/>
      <c r="ZG6" s="48" t="n"/>
      <c r="ZH6" s="48" t="n"/>
      <c r="ZI6" s="48" t="n"/>
      <c r="ZJ6" s="48" t="n"/>
      <c r="ZK6" s="48" t="n"/>
      <c r="ZL6" s="48" t="n"/>
      <c r="ZM6" s="48" t="n"/>
      <c r="ZN6" s="48" t="n"/>
      <c r="ZO6" s="48" t="n"/>
      <c r="ZP6" s="48" t="n"/>
      <c r="ZQ6" s="8" t="n">
        <v>100</v>
      </c>
      <c r="ZR6" s="48" t="n"/>
      <c r="ZS6" s="48" t="n"/>
      <c r="ZT6" s="48" t="n"/>
      <c r="ZU6" s="48" t="n"/>
      <c r="ZV6" s="8" t="n">
        <v>0</v>
      </c>
      <c r="ZW6" s="48" t="n"/>
      <c r="ZX6" s="48" t="n"/>
      <c r="ZY6" s="48" t="n"/>
      <c r="ZZ6" s="48" t="n"/>
      <c r="AAA6" s="48" t="n"/>
      <c r="AAB6" s="8" t="n">
        <v>0</v>
      </c>
      <c r="AAC6" s="48" t="n"/>
      <c r="AAD6" s="48" t="inlineStr">
        <is>
          <t>Pakan segar (misal: rumput)</t>
        </is>
      </c>
      <c r="AAE6" s="48" t="n"/>
      <c r="AAF6" s="48" t="n"/>
      <c r="AAG6" s="48" t="inlineStr">
        <is>
          <t>Pakan kering (misal: konsentrat, silase, pelet)</t>
        </is>
      </c>
      <c r="AAH6" s="48" t="n"/>
      <c r="AAI6" s="48" t="n"/>
      <c r="AAJ6" s="48" t="inlineStr">
        <is>
          <t>Pakan kering (misal: konsentrat, silase, pelet)</t>
        </is>
      </c>
      <c r="AAK6" s="48" t="n"/>
      <c r="AAL6" s="48" t="inlineStr">
        <is>
          <t>Ya</t>
        </is>
      </c>
      <c r="AAM6" s="48" t="inlineStr">
        <is>
          <t>Cair</t>
        </is>
      </c>
      <c r="AAN6" s="8" t="n">
        <v>0</v>
      </c>
      <c r="AAO6" s="8" t="n">
        <v>1</v>
      </c>
      <c r="AAP6" s="8" t="n">
        <v>50</v>
      </c>
      <c r="AAQ6" s="48" t="n"/>
      <c r="AAR6" s="48" t="inlineStr">
        <is>
          <t>Ya</t>
        </is>
      </c>
      <c r="AAS6" s="48" t="inlineStr">
        <is>
          <t>Mengetahui</t>
        </is>
      </c>
      <c r="AAT6" s="48" t="inlineStr">
        <is>
          <t>Digunakan untuk pupuk di lahan pertanian sendiri</t>
        </is>
      </c>
      <c r="AAU6" s="8" t="n">
        <v>1</v>
      </c>
      <c r="AAV6" s="8" t="n">
        <v>0</v>
      </c>
      <c r="AAW6" s="8" t="n">
        <v>0</v>
      </c>
      <c r="AAX6" s="8" t="n">
        <v>0</v>
      </c>
      <c r="AAY6" s="8" t="n">
        <v>0</v>
      </c>
      <c r="AAZ6" s="8" t="n">
        <v>0</v>
      </c>
      <c r="ABA6" s="8" t="n">
        <v>0</v>
      </c>
      <c r="ABB6" s="48" t="inlineStr">
        <is>
          <t>Pupuk cair untuk tanaman</t>
        </is>
      </c>
      <c r="ABC6" s="8" t="n">
        <v>1</v>
      </c>
      <c r="ABD6" s="8" t="n">
        <v>0</v>
      </c>
      <c r="ABE6" s="8" t="n">
        <v>0</v>
      </c>
      <c r="ABF6" s="8" t="n">
        <v>0</v>
      </c>
      <c r="ABG6" s="8" t="n">
        <v>0</v>
      </c>
      <c r="ABH6" s="48" t="n"/>
      <c r="ABI6" s="48" t="n"/>
      <c r="ABJ6" s="48" t="n"/>
      <c r="ABK6" s="48" t="n"/>
      <c r="ABL6" s="48" t="n"/>
      <c r="ABM6" s="48" t="n"/>
      <c r="ABN6" s="48" t="n"/>
      <c r="ABO6" s="48" t="n"/>
      <c r="ABP6" s="48" t="n"/>
      <c r="ABQ6" s="48" t="inlineStr">
        <is>
          <t>Jeruk , Durian dan Sayur</t>
        </is>
      </c>
      <c r="ABR6" s="48" t="inlineStr">
        <is>
          <t>Sering ( 1 minggu 2 kali)</t>
        </is>
      </c>
      <c r="ABS6" s="8" t="n">
        <v>3000</v>
      </c>
      <c r="ABT6" s="48" t="n"/>
      <c r="ABU6" s="8" t="n">
        <v>200</v>
      </c>
      <c r="ABV6" s="8" t="n">
        <v>0</v>
      </c>
      <c r="ABW6" s="48" t="inlineStr">
        <is>
          <t>Lainnya</t>
        </is>
      </c>
      <c r="ABX6" s="48" t="inlineStr">
        <is>
          <t>Pupuk kandang.</t>
        </is>
      </c>
      <c r="ABY6" s="8" t="n">
        <v>0</v>
      </c>
      <c r="ABZ6" s="8" t="n">
        <v>0</v>
      </c>
      <c r="ACA6" s="8" t="n">
        <v>0</v>
      </c>
      <c r="ACB6" s="8" t="n">
        <v>0</v>
      </c>
      <c r="ACC6" s="8" t="n">
        <v>500</v>
      </c>
      <c r="ACD6" s="8" t="n">
        <v>1000</v>
      </c>
      <c r="ACE6" s="48" t="inlineStr">
        <is>
          <t>Ya</t>
        </is>
      </c>
      <c r="ACF6" s="48" t="inlineStr">
        <is>
          <t>Sangat meningkat</t>
        </is>
      </c>
      <c r="ACG6" s="48" t="inlineStr">
        <is>
          <t>Sangat meningkat</t>
        </is>
      </c>
      <c r="ACH6" s="48" t="inlineStr">
        <is>
          <t>Cukup meningkat</t>
        </is>
      </c>
      <c r="ACI6" s="48" t="n"/>
      <c r="ACJ6" s="48" t="n"/>
      <c r="ACK6" s="48" t="n"/>
      <c r="ACL6" s="48" t="n"/>
      <c r="ACM6" s="48" t="n"/>
      <c r="ACN6" s="48" t="n"/>
      <c r="ACO6" s="48" t="n"/>
      <c r="ACP6" s="48" t="n"/>
      <c r="ACQ6" s="48" t="n"/>
      <c r="ACR6" s="48" t="n"/>
      <c r="ACS6" s="48" t="n"/>
      <c r="ACT6" s="48" t="inlineStr">
        <is>
          <t>Belum</t>
        </is>
      </c>
      <c r="ACU6" s="48" t="inlineStr">
        <is>
          <t>Manfaat cukup signifikan, terasa di kehidupan sehari-hari</t>
        </is>
      </c>
      <c r="ACV6" s="48" t="inlineStr">
        <is>
          <t>Berkurang</t>
        </is>
      </c>
      <c r="ACW6" s="48" t="inlineStr">
        <is>
          <t>Anggota keluarga - Perempuan dewasa</t>
        </is>
      </c>
      <c r="ACX6" s="48" t="inlineStr">
        <is>
          <t>Setuju</t>
        </is>
      </c>
      <c r="ACY6" s="48" t="inlineStr">
        <is>
          <t>Anggota keluarga - Laki-laki dewasa Anggota keluarga - Perempuan dewasa Anggota keluarga - Anak-anak</t>
        </is>
      </c>
      <c r="ACZ6" s="8" t="n">
        <v>1</v>
      </c>
      <c r="ADA6" s="8" t="n">
        <v>1</v>
      </c>
      <c r="ADB6" s="8" t="n">
        <v>1</v>
      </c>
      <c r="ADC6" s="8" t="n">
        <v>0</v>
      </c>
      <c r="ADD6" s="48" t="inlineStr">
        <is>
          <t>Puas</t>
        </is>
      </c>
      <c r="ADE6" s="48" t="inlineStr">
        <is>
          <t>Puas</t>
        </is>
      </c>
      <c r="ADF6" s="48" t="inlineStr">
        <is>
          <t>Puas</t>
        </is>
      </c>
      <c r="ADG6" s="48" t="inlineStr">
        <is>
          <t>Puas</t>
        </is>
      </c>
      <c r="ADH6" s="48" t="inlineStr">
        <is>
          <t>Ya</t>
        </is>
      </c>
      <c r="ADI6" s="48" t="inlineStr">
        <is>
          <t>Mixser</t>
        </is>
      </c>
      <c r="ADJ6" s="48" t="inlineStr">
        <is>
          <t>Puas</t>
        </is>
      </c>
      <c r="ADK6" s="48" t="n"/>
      <c r="ADL6" s="48" t="n"/>
      <c r="ADM6" s="48" t="n"/>
      <c r="ADN6" s="48" t="n"/>
      <c r="ADO6" s="48" t="n"/>
      <c r="ADP6" s="48" t="n"/>
      <c r="ADQ6" s="48" t="n"/>
      <c r="ADR6" s="48" t="n"/>
      <c r="ADS6" s="48" t="n"/>
      <c r="ADT6" s="48" t="n"/>
      <c r="ADU6" s="48" t="inlineStr">
        <is>
          <t>Menghubungi CPO atau pendamping</t>
        </is>
      </c>
      <c r="ADV6" s="8" t="n">
        <v>0</v>
      </c>
      <c r="ADW6" s="8" t="n">
        <v>0</v>
      </c>
      <c r="ADX6" s="8" t="n">
        <v>0</v>
      </c>
      <c r="ADY6" s="8" t="n">
        <v>0</v>
      </c>
      <c r="ADZ6" s="8" t="n">
        <v>1</v>
      </c>
      <c r="AEA6" s="8" t="n">
        <v>0</v>
      </c>
      <c r="AEB6" s="8" t="n">
        <v>0</v>
      </c>
      <c r="AEC6" s="8" t="n">
        <v>0</v>
      </c>
      <c r="AED6" s="48" t="inlineStr">
        <is>
          <t>Cukup bagus</t>
        </is>
      </c>
      <c r="AEE6" s="48" t="inlineStr">
        <is>
          <t>Laki-laki dewasa</t>
        </is>
      </c>
      <c r="AEF6" s="48" t="n"/>
      <c r="AEG6" s="48" t="inlineStr">
        <is>
          <t>Menelepon atau WA langsung</t>
        </is>
      </c>
      <c r="AEH6" s="48" t="n"/>
      <c r="AEI6" s="48" t="inlineStr">
        <is>
          <t>User akan sering kontak dengan CPO</t>
        </is>
      </c>
      <c r="AEJ6" s="48" t="inlineStr">
        <is>
          <t>Ya, selalu</t>
        </is>
      </c>
      <c r="AEK6" s="48" t="inlineStr">
        <is>
          <t>Pengurangan pengeluaran rumah tangga (bahan bakar minyak, pupuk, dll.) Lebih mudah mendapatkan energi Pasokan energi yang andal Memasak lebih cepat Lebih aman Pengurangan waktu dan tenaga Peningkatan kebersihan kandang ternak Pemanfaatan bio-slurry sebagai pupuk Mendapatkan subsidi Dapur lebih bersih dan bebas asap</t>
        </is>
      </c>
      <c r="AEL6" s="8" t="n">
        <v>1</v>
      </c>
      <c r="AEM6" s="8" t="n">
        <v>1</v>
      </c>
      <c r="AEN6" s="8" t="n">
        <v>1</v>
      </c>
      <c r="AEO6" s="8" t="n">
        <v>1</v>
      </c>
      <c r="AEP6" s="8" t="n">
        <v>1</v>
      </c>
      <c r="AEQ6" s="8" t="n">
        <v>1</v>
      </c>
      <c r="AER6" s="8" t="n">
        <v>1</v>
      </c>
      <c r="AES6" s="8" t="n">
        <v>1</v>
      </c>
      <c r="AET6" s="8" t="n">
        <v>1</v>
      </c>
      <c r="AEU6" s="8" t="n">
        <v>0</v>
      </c>
      <c r="AEV6" s="8" t="n">
        <v>1</v>
      </c>
      <c r="AEW6" s="8" t="n">
        <v>0</v>
      </c>
      <c r="AEX6" s="48" t="n"/>
      <c r="AEY6" s="48" t="inlineStr">
        <is>
          <t>Mendukung lingkungan</t>
        </is>
      </c>
      <c r="AEZ6" s="48" t="n"/>
      <c r="AFA6" s="48" t="inlineStr">
        <is>
          <t>Yayasan Rumah Energi (YRE)</t>
        </is>
      </c>
      <c r="AFB6" s="48" t="n"/>
      <c r="AFC6" s="48" t="inlineStr">
        <is>
          <t>1770435872204.jpg</t>
        </is>
      </c>
      <c r="AFD6" s="16" t="inlineStr">
        <is>
          <t>https://kf.kobotoolbox.org/api/v2/assets/avstPQqLr3Ab3ZdcVTXZ6f/data/675642426/attachments/attwotjjthTXbKjct8f2F3Yx/</t>
        </is>
      </c>
      <c r="AFE6" s="48" t="inlineStr">
        <is>
          <t>1770435880269.jpg</t>
        </is>
      </c>
      <c r="AFF6" s="16" t="inlineStr">
        <is>
          <t>https://kf.kobotoolbox.org/api/v2/assets/avstPQqLr3Ab3ZdcVTXZ6f/data/675642426/attachments/attHR6steiDfFJeNfDWZpDyJ/</t>
        </is>
      </c>
      <c r="AFG6" s="48" t="inlineStr">
        <is>
          <t>Ir. I Made Suyasa</t>
        </is>
      </c>
      <c r="AFH6" s="48" t="n"/>
      <c r="AFI6" s="48" t="n"/>
    </row>
    <row r="7">
      <c r="A7" s="6" t="n">
        <v>46060</v>
      </c>
      <c r="B7" s="6" t="n">
        <v>46072</v>
      </c>
      <c r="C7" s="48" t="inlineStr">
        <is>
          <t>ir i made suyasa</t>
        </is>
      </c>
      <c r="D7" s="48" t="inlineStr">
        <is>
          <t>kadek ngurah wahyudi</t>
        </is>
      </c>
      <c r="E7" s="8" t="n">
        <v>85333748732</v>
      </c>
      <c r="F7" s="48" t="inlineStr">
        <is>
          <t>-8.4968896 115.3458502 321.4000244140625 4.68</t>
        </is>
      </c>
      <c r="G7" s="8" t="n">
        <v>-8.496889599999999</v>
      </c>
      <c r="H7" s="8" t="n">
        <v>115.3458502</v>
      </c>
      <c r="I7" s="8" t="n">
        <v>321.4000244</v>
      </c>
      <c r="J7" s="8" t="n">
        <v>4.68</v>
      </c>
      <c r="K7" s="8" t="n">
        <v>0</v>
      </c>
      <c r="L7" s="48" t="inlineStr">
        <is>
          <t>-8.4969022 115.3458524 319.8000183105469 2.733</t>
        </is>
      </c>
      <c r="M7" s="8" t="n">
        <v>-8.496902199999999</v>
      </c>
      <c r="N7" s="8" t="n">
        <v>115.3458524</v>
      </c>
      <c r="O7" s="8" t="n">
        <v>319.8000183</v>
      </c>
      <c r="P7" s="8" t="n">
        <v>2.733</v>
      </c>
      <c r="Q7" s="8" t="n">
        <v>0</v>
      </c>
      <c r="R7" s="48" t="inlineStr">
        <is>
          <t>Bali</t>
        </is>
      </c>
      <c r="S7" s="8" t="n">
        <v>0</v>
      </c>
      <c r="T7" s="8" t="n">
        <v>0</v>
      </c>
      <c r="U7" s="8" t="n">
        <v>0</v>
      </c>
      <c r="V7" s="8" t="n">
        <v>0</v>
      </c>
      <c r="W7" s="8" t="n">
        <v>0</v>
      </c>
      <c r="X7" s="8" t="n">
        <v>0</v>
      </c>
      <c r="Y7" s="8" t="n">
        <v>1</v>
      </c>
      <c r="Z7" s="8" t="n">
        <v>0</v>
      </c>
      <c r="AA7" s="8" t="n">
        <v>0</v>
      </c>
      <c r="AB7" s="8" t="n">
        <v>0</v>
      </c>
      <c r="AC7" s="48" t="inlineStr">
        <is>
          <t>BANGLI</t>
        </is>
      </c>
      <c r="AD7" s="48" t="inlineStr">
        <is>
          <t>BANGLI</t>
        </is>
      </c>
      <c r="AE7" s="48" t="inlineStr">
        <is>
          <t>TAMANBALI</t>
        </is>
      </c>
      <c r="AF7" s="48" t="inlineStr">
        <is>
          <t>UD.CAHAYA WANA BAKTI</t>
        </is>
      </c>
      <c r="AG7" s="48" t="inlineStr">
        <is>
          <t>CWP0006</t>
        </is>
      </c>
      <c r="AH7" s="8" t="n">
        <v>7</v>
      </c>
      <c r="AI7" s="48" t="inlineStr">
        <is>
          <t>VPA2</t>
        </is>
      </c>
      <c r="AJ7" s="48" t="inlineStr">
        <is>
          <t>Aktif</t>
        </is>
      </c>
      <c r="AK7" s="8" t="n">
        <v>39</v>
      </c>
      <c r="AL7" s="48" t="inlineStr">
        <is>
          <t>Laki-laki</t>
        </is>
      </c>
      <c r="AM7" s="48" t="inlineStr">
        <is>
          <t>Sudah menikah</t>
        </is>
      </c>
      <c r="AN7" s="48" t="inlineStr">
        <is>
          <t>S2/Sederajat atau lebih</t>
        </is>
      </c>
      <c r="AO7" s="48" t="inlineStr">
        <is>
          <t>Pegawai swasta</t>
        </is>
      </c>
      <c r="AP7" s="8" t="n">
        <v>0</v>
      </c>
      <c r="AQ7" s="8" t="n">
        <v>0</v>
      </c>
      <c r="AR7" s="8" t="n">
        <v>0</v>
      </c>
      <c r="AS7" s="8" t="n">
        <v>0</v>
      </c>
      <c r="AT7" s="8" t="n">
        <v>0</v>
      </c>
      <c r="AU7" s="8" t="n">
        <v>1</v>
      </c>
      <c r="AV7" s="8" t="n">
        <v>0</v>
      </c>
      <c r="AW7" s="8" t="n">
        <v>0</v>
      </c>
      <c r="AX7" s="48" t="n"/>
      <c r="AY7" s="48" t="inlineStr">
        <is>
          <t>Tidak ada</t>
        </is>
      </c>
      <c r="AZ7" s="8" t="n">
        <v>0</v>
      </c>
      <c r="BA7" s="8" t="n">
        <v>0</v>
      </c>
      <c r="BB7" s="8" t="n">
        <v>0</v>
      </c>
      <c r="BC7" s="8" t="n">
        <v>0</v>
      </c>
      <c r="BD7" s="8" t="n">
        <v>0</v>
      </c>
      <c r="BE7" s="8" t="n">
        <v>0</v>
      </c>
      <c r="BF7" s="8" t="n">
        <v>0</v>
      </c>
      <c r="BG7" s="8" t="n">
        <v>1</v>
      </c>
      <c r="BH7" s="48" t="n"/>
      <c r="BI7" s="48" t="inlineStr">
        <is>
          <t>&gt;Rp3.500.000</t>
        </is>
      </c>
      <c r="BJ7" s="8" t="n">
        <v>1</v>
      </c>
      <c r="BK7" s="8" t="n">
        <v>1</v>
      </c>
      <c r="BL7" s="8" t="n">
        <v>1</v>
      </c>
      <c r="BM7" s="8" t="n">
        <v>2</v>
      </c>
      <c r="BN7" s="48" t="inlineStr">
        <is>
          <t>Milik sendiri</t>
        </is>
      </c>
      <c r="BO7" s="48" t="inlineStr">
        <is>
          <t>Permanen (dinding bata dan semen)</t>
        </is>
      </c>
      <c r="BP7" s="8" t="n">
        <v>1</v>
      </c>
      <c r="BQ7" s="8" t="n">
        <v>0</v>
      </c>
      <c r="BR7" s="8" t="n">
        <v>0</v>
      </c>
      <c r="BS7" s="8" t="n">
        <v>0</v>
      </c>
      <c r="BT7" s="8" t="n">
        <v>0</v>
      </c>
      <c r="BU7" s="48" t="n"/>
      <c r="BV7" s="48" t="inlineStr">
        <is>
          <t>Keramik/ubin</t>
        </is>
      </c>
      <c r="BW7" s="8" t="n">
        <v>0</v>
      </c>
      <c r="BX7" s="8" t="n">
        <v>0</v>
      </c>
      <c r="BY7" s="8" t="n">
        <v>1</v>
      </c>
      <c r="BZ7" s="8" t="n">
        <v>0</v>
      </c>
      <c r="CA7" s="8" t="n">
        <v>0</v>
      </c>
      <c r="CB7" s="48" t="n"/>
      <c r="CC7" s="48" t="inlineStr">
        <is>
          <t>Genting</t>
        </is>
      </c>
      <c r="CD7" s="8" t="n">
        <v>0</v>
      </c>
      <c r="CE7" s="8" t="n">
        <v>0</v>
      </c>
      <c r="CF7" s="8" t="n">
        <v>0</v>
      </c>
      <c r="CG7" s="8" t="n">
        <v>0</v>
      </c>
      <c r="CH7" s="8" t="n">
        <v>0</v>
      </c>
      <c r="CI7" s="8" t="n">
        <v>1</v>
      </c>
      <c r="CJ7" s="8" t="n">
        <v>0</v>
      </c>
      <c r="CK7" s="48" t="n"/>
      <c r="CL7" s="48" t="inlineStr">
        <is>
          <t>Ya</t>
        </is>
      </c>
      <c r="CM7" s="8" t="n">
        <v>2019</v>
      </c>
      <c r="CN7" s="48" t="inlineStr">
        <is>
          <t>Fixed-Dome (Kubah Tetap)</t>
        </is>
      </c>
      <c r="CO7" s="48" t="inlineStr">
        <is>
          <t>4 m³ (2-3 ekor sapi, ±3 jam memasak/hari, ±30 kg slurry/hari)</t>
        </is>
      </c>
      <c r="CP7" s="48" t="inlineStr">
        <is>
          <t>Anggota keluarga - laki-laki</t>
        </is>
      </c>
      <c r="CQ7" s="8" t="n">
        <v>0</v>
      </c>
      <c r="CR7" s="8" t="n">
        <v>0</v>
      </c>
      <c r="CS7" s="8" t="n">
        <v>0</v>
      </c>
      <c r="CT7" s="8" t="n">
        <v>0</v>
      </c>
      <c r="CU7" s="8" t="n">
        <v>1</v>
      </c>
      <c r="CV7" s="8" t="n">
        <v>0</v>
      </c>
      <c r="CW7" s="8" t="n">
        <v>0</v>
      </c>
      <c r="CX7" s="8" t="n">
        <v>0</v>
      </c>
      <c r="CY7" s="48" t="inlineStr">
        <is>
          <t>Anggota keluarga - perempuan dewasa</t>
        </is>
      </c>
      <c r="CZ7" s="8" t="n">
        <v>0</v>
      </c>
      <c r="DA7" s="8" t="n">
        <v>1</v>
      </c>
      <c r="DB7" s="8" t="n">
        <v>0</v>
      </c>
      <c r="DC7" s="48" t="n"/>
      <c r="DD7" s="48" t="inlineStr">
        <is>
          <t>Anggota keluarga - laki-laki CPO atau pendamping</t>
        </is>
      </c>
      <c r="DE7" s="8" t="n">
        <v>1</v>
      </c>
      <c r="DF7" s="8" t="n">
        <v>0</v>
      </c>
      <c r="DG7" s="8" t="n">
        <v>1</v>
      </c>
      <c r="DH7" s="8" t="n">
        <v>0</v>
      </c>
      <c r="DI7" s="48" t="n"/>
      <c r="DJ7" s="48" t="inlineStr">
        <is>
          <t>CPO atau pendamping Anggota keluarga - laki-laki</t>
        </is>
      </c>
      <c r="DK7" s="8" t="n">
        <v>1</v>
      </c>
      <c r="DL7" s="8" t="n">
        <v>0</v>
      </c>
      <c r="DM7" s="8" t="n">
        <v>1</v>
      </c>
      <c r="DN7" s="8" t="n">
        <v>0</v>
      </c>
      <c r="DO7" s="48" t="n"/>
      <c r="DP7" s="48" t="inlineStr">
        <is>
          <t>Ya</t>
        </is>
      </c>
      <c r="DQ7" s="48" t="n"/>
      <c r="DR7" s="48" t="n"/>
      <c r="DS7" s="48" t="n"/>
      <c r="DT7" s="48" t="n"/>
      <c r="DU7" s="48" t="n"/>
      <c r="DV7" s="48" t="n"/>
      <c r="DW7" s="48" t="n"/>
      <c r="DX7" s="48" t="n"/>
      <c r="DY7" s="48" t="n"/>
      <c r="DZ7" s="48" t="n"/>
      <c r="EA7" s="48" t="n"/>
      <c r="EB7" s="48" t="n"/>
      <c r="EC7" s="48" t="n"/>
      <c r="ED7" s="48" t="n"/>
      <c r="EE7" s="48" t="n"/>
      <c r="EF7" s="48" t="n"/>
      <c r="EG7" s="48" t="n"/>
      <c r="EH7" s="48" t="n"/>
      <c r="EI7" s="48" t="inlineStr">
        <is>
          <t>Tidak ada masalah</t>
        </is>
      </c>
      <c r="EJ7" s="8" t="n">
        <v>0</v>
      </c>
      <c r="EK7" s="8" t="n">
        <v>0</v>
      </c>
      <c r="EL7" s="8" t="n">
        <v>0</v>
      </c>
      <c r="EM7" s="8" t="n">
        <v>1</v>
      </c>
      <c r="EN7" s="8" t="n">
        <v>0</v>
      </c>
      <c r="EO7" s="48" t="n"/>
      <c r="EP7" s="48" t="inlineStr">
        <is>
          <t>Ya, cukup jelas dan mudah diikuti</t>
        </is>
      </c>
      <c r="EQ7" s="48" t="inlineStr">
        <is>
          <t>Bukan pelatihan</t>
        </is>
      </c>
      <c r="ER7" s="48" t="inlineStr">
        <is>
          <t>CPO atau pendamping</t>
        </is>
      </c>
      <c r="ES7" s="8" t="n">
        <v>1</v>
      </c>
      <c r="ET7" s="8" t="n">
        <v>0</v>
      </c>
      <c r="EU7" s="8" t="n">
        <v>0</v>
      </c>
      <c r="EV7" s="8" t="n">
        <v>0</v>
      </c>
      <c r="EW7" s="48" t="n"/>
      <c r="EX7" s="48" t="inlineStr">
        <is>
          <t>Anggota keluarga - Laki-laki</t>
        </is>
      </c>
      <c r="EY7" s="8" t="n">
        <v>1</v>
      </c>
      <c r="EZ7" s="8" t="n">
        <v>0</v>
      </c>
      <c r="FA7" s="8" t="n">
        <v>0</v>
      </c>
      <c r="FB7" s="48" t="n"/>
      <c r="FC7" s="48" t="inlineStr">
        <is>
          <t>Setiap minggu</t>
        </is>
      </c>
      <c r="FD7" s="48" t="n"/>
      <c r="FE7" s="48" t="inlineStr">
        <is>
          <t>Mengetahui</t>
        </is>
      </c>
      <c r="FF7" s="48" t="inlineStr">
        <is>
          <t>Selalu (setiap hari)</t>
        </is>
      </c>
      <c r="FG7" s="48" t="inlineStr">
        <is>
          <t>Mengetahui</t>
        </is>
      </c>
      <c r="FH7" s="48" t="inlineStr">
        <is>
          <t>Sering (setiap minggu)</t>
        </is>
      </c>
      <c r="FI7" s="48" t="inlineStr">
        <is>
          <t>Mengetahui</t>
        </is>
      </c>
      <c r="FJ7" s="48" t="inlineStr">
        <is>
          <t>Selalu (setiap hari)</t>
        </is>
      </c>
      <c r="FK7" s="48" t="inlineStr">
        <is>
          <t>Mengetahui</t>
        </is>
      </c>
      <c r="FL7" s="48" t="inlineStr">
        <is>
          <t>Sering (setiap minggu)</t>
        </is>
      </c>
      <c r="FM7" s="48" t="inlineStr">
        <is>
          <t>Mengetahui</t>
        </is>
      </c>
      <c r="FN7" s="48" t="inlineStr">
        <is>
          <t>Sering (setiap minggu)</t>
        </is>
      </c>
      <c r="FO7" s="48" t="inlineStr">
        <is>
          <t>Mengetahui</t>
        </is>
      </c>
      <c r="FP7" s="48" t="inlineStr">
        <is>
          <t>Selalu (setiap hari)</t>
        </is>
      </c>
      <c r="FQ7" s="48" t="inlineStr">
        <is>
          <t>Mengetahui</t>
        </is>
      </c>
      <c r="FR7" s="48" t="inlineStr">
        <is>
          <t>Ya</t>
        </is>
      </c>
      <c r="FS7" s="48" t="inlineStr">
        <is>
          <t>Mengetahui</t>
        </is>
      </c>
      <c r="FT7" s="48" t="inlineStr">
        <is>
          <t>Ya, terkadang</t>
        </is>
      </c>
      <c r="FU7" s="48" t="inlineStr">
        <is>
          <t>Laki-laki dewasa</t>
        </is>
      </c>
      <c r="FV7" s="8" t="n">
        <v>1</v>
      </c>
      <c r="FW7" s="8" t="n">
        <v>0</v>
      </c>
      <c r="FX7" s="8" t="n">
        <v>0</v>
      </c>
      <c r="FY7" s="8" t="n">
        <v>0</v>
      </c>
      <c r="FZ7" s="48" t="inlineStr">
        <is>
          <t>Memahami</t>
        </is>
      </c>
      <c r="GA7" s="48" t="inlineStr">
        <is>
          <t>CPO</t>
        </is>
      </c>
      <c r="GB7" s="8" t="n">
        <v>1</v>
      </c>
      <c r="GC7" s="8" t="n">
        <v>0</v>
      </c>
      <c r="GD7" s="8" t="n">
        <v>0</v>
      </c>
      <c r="GE7" s="8" t="n">
        <v>0</v>
      </c>
      <c r="GF7" s="48" t="n"/>
      <c r="GG7" s="48" t="inlineStr">
        <is>
          <t>Sering</t>
        </is>
      </c>
      <c r="GH7" s="48" t="inlineStr">
        <is>
          <t>Ya</t>
        </is>
      </c>
      <c r="GI7" s="48" t="inlineStr">
        <is>
          <t>Teman/keluarga Tetangga</t>
        </is>
      </c>
      <c r="GJ7" s="8" t="n">
        <v>1</v>
      </c>
      <c r="GK7" s="8" t="n">
        <v>1</v>
      </c>
      <c r="GL7" s="8" t="n">
        <v>0</v>
      </c>
      <c r="GM7" s="8" t="n">
        <v>0</v>
      </c>
      <c r="GN7" s="48" t="n"/>
      <c r="GO7" s="8" t="n">
        <v>10</v>
      </c>
      <c r="GP7" s="48" t="inlineStr">
        <is>
          <t>Sebagian</t>
        </is>
      </c>
      <c r="GQ7" s="48" t="inlineStr">
        <is>
          <t>Kayu bakar LPG</t>
        </is>
      </c>
      <c r="GR7" s="8" t="n">
        <v>1</v>
      </c>
      <c r="GS7" s="8" t="n">
        <v>1</v>
      </c>
      <c r="GT7" s="8" t="n">
        <v>0</v>
      </c>
      <c r="GU7" s="8" t="n">
        <v>0</v>
      </c>
      <c r="GV7" s="8" t="n">
        <v>0</v>
      </c>
      <c r="GW7" s="8" t="n">
        <v>0</v>
      </c>
      <c r="GX7" s="8" t="n">
        <v>0</v>
      </c>
      <c r="GY7" s="48" t="n"/>
      <c r="GZ7" s="48" t="inlineStr">
        <is>
          <t>Ya</t>
        </is>
      </c>
      <c r="HA7" s="8" t="n">
        <v>500</v>
      </c>
      <c r="HB7" s="8" t="n">
        <v>150000</v>
      </c>
      <c r="HC7" s="8" t="n">
        <v>0</v>
      </c>
      <c r="HD7" s="8" t="n">
        <v>0</v>
      </c>
      <c r="HE7" s="8" t="n">
        <v>18</v>
      </c>
      <c r="HF7" s="8" t="n">
        <v>120000</v>
      </c>
      <c r="HG7" s="8" t="n">
        <v>9</v>
      </c>
      <c r="HH7" s="8" t="n">
        <v>60000</v>
      </c>
      <c r="HI7" s="48" t="n"/>
      <c r="HJ7" s="48" t="n"/>
      <c r="HK7" s="48" t="n"/>
      <c r="HL7" s="48" t="n"/>
      <c r="HM7" s="48" t="n"/>
      <c r="HN7" s="48" t="n"/>
      <c r="HO7" s="48" t="n"/>
      <c r="HP7" s="48" t="n"/>
      <c r="HQ7" s="48" t="n"/>
      <c r="HR7" s="48" t="n"/>
      <c r="HS7" s="48" t="n"/>
      <c r="HT7" s="48" t="n"/>
      <c r="HU7" s="48" t="n"/>
      <c r="HV7" s="48" t="n"/>
      <c r="HW7" s="48" t="n"/>
      <c r="HX7" s="48" t="n"/>
      <c r="HY7" s="8" t="n">
        <v>500</v>
      </c>
      <c r="HZ7" s="8" t="n">
        <v>150000</v>
      </c>
      <c r="IA7" s="8" t="n">
        <v>9</v>
      </c>
      <c r="IB7" s="8" t="n">
        <v>60000</v>
      </c>
      <c r="IC7" s="48" t="n"/>
      <c r="ID7" s="48" t="n"/>
      <c r="IE7" s="48" t="n"/>
      <c r="IF7" s="48" t="n"/>
      <c r="IG7" s="48" t="n"/>
      <c r="IH7" s="48" t="n"/>
      <c r="II7" s="48" t="n"/>
      <c r="IJ7" s="48" t="n"/>
      <c r="IK7" s="48" t="inlineStr">
        <is>
          <t>15-30 kg</t>
        </is>
      </c>
      <c r="IL7" s="48" t="inlineStr">
        <is>
          <t>1-3 jam</t>
        </is>
      </c>
      <c r="IM7" s="48" t="inlineStr">
        <is>
          <t>Ya</t>
        </is>
      </c>
      <c r="IN7" s="48" t="inlineStr">
        <is>
          <t>Ya</t>
        </is>
      </c>
      <c r="IO7" s="48" t="inlineStr">
        <is>
          <t>Lebih bersih</t>
        </is>
      </c>
      <c r="IP7" s="48" t="n"/>
      <c r="IQ7" s="48" t="inlineStr">
        <is>
          <t>Tidak pernah</t>
        </is>
      </c>
      <c r="IR7" s="48" t="n"/>
      <c r="IS7" s="48" t="n"/>
      <c r="IT7" s="48" t="n"/>
      <c r="IU7" s="48" t="n"/>
      <c r="IV7" s="48" t="n"/>
      <c r="IW7" s="48" t="n"/>
      <c r="IX7" s="48" t="n"/>
      <c r="IY7" s="48" t="n"/>
      <c r="IZ7" s="48" t="inlineStr">
        <is>
          <t>Tidak pernah</t>
        </is>
      </c>
      <c r="JA7" s="48" t="n"/>
      <c r="JB7" s="48" t="n"/>
      <c r="JC7" s="48" t="n"/>
      <c r="JD7" s="48" t="n"/>
      <c r="JE7" s="48" t="n"/>
      <c r="JF7" s="48" t="n"/>
      <c r="JG7" s="48" t="n"/>
      <c r="JH7" s="48" t="n"/>
      <c r="JI7" s="48" t="inlineStr">
        <is>
          <t>Tidak pernah</t>
        </is>
      </c>
      <c r="JJ7" s="48" t="n"/>
      <c r="JK7" s="48" t="n"/>
      <c r="JL7" s="48" t="n"/>
      <c r="JM7" s="48" t="n"/>
      <c r="JN7" s="48" t="n"/>
      <c r="JO7" s="48" t="n"/>
      <c r="JP7" s="48" t="n"/>
      <c r="JQ7" s="48" t="n"/>
      <c r="JR7" s="48" t="inlineStr">
        <is>
          <t>Tidak pernah</t>
        </is>
      </c>
      <c r="JS7" s="48" t="n"/>
      <c r="JT7" s="48" t="n"/>
      <c r="JU7" s="48" t="n"/>
      <c r="JV7" s="48" t="n"/>
      <c r="JW7" s="48" t="n"/>
      <c r="JX7" s="48" t="n"/>
      <c r="JY7" s="48" t="n"/>
      <c r="JZ7" s="48" t="n"/>
      <c r="KA7" s="48" t="inlineStr">
        <is>
          <t>Tidak pernah</t>
        </is>
      </c>
      <c r="KB7" s="48" t="n"/>
      <c r="KC7" s="48" t="n"/>
      <c r="KD7" s="48" t="n"/>
      <c r="KE7" s="48" t="n"/>
      <c r="KF7" s="48" t="n"/>
      <c r="KG7" s="48" t="n"/>
      <c r="KH7" s="48" t="n"/>
      <c r="KI7" s="48" t="n"/>
      <c r="KJ7" s="48" t="inlineStr">
        <is>
          <t>Tidak pernah</t>
        </is>
      </c>
      <c r="KK7" s="48" t="n"/>
      <c r="KL7" s="48" t="n"/>
      <c r="KM7" s="48" t="n"/>
      <c r="KN7" s="48" t="n"/>
      <c r="KO7" s="48" t="n"/>
      <c r="KP7" s="48" t="n"/>
      <c r="KQ7" s="48" t="n"/>
      <c r="KR7" s="48" t="n"/>
      <c r="KS7" s="48" t="inlineStr">
        <is>
          <t>Cukup membaik</t>
        </is>
      </c>
      <c r="KT7" s="48" t="inlineStr">
        <is>
          <t>Lebih dari 4 kali</t>
        </is>
      </c>
      <c r="KU7" s="48" t="inlineStr">
        <is>
          <t>2-4 kali</t>
        </is>
      </c>
      <c r="KV7" s="48" t="inlineStr">
        <is>
          <t>Perempuan dewasa Laki-laki dewasa</t>
        </is>
      </c>
      <c r="KW7" s="8" t="n">
        <v>1</v>
      </c>
      <c r="KX7" s="8" t="n">
        <v>1</v>
      </c>
      <c r="KY7" s="8" t="n">
        <v>0</v>
      </c>
      <c r="KZ7" s="8" t="n">
        <v>0</v>
      </c>
      <c r="LA7" s="48" t="inlineStr">
        <is>
          <t>Cukup membaik</t>
        </is>
      </c>
      <c r="LB7" s="48" t="inlineStr">
        <is>
          <t>Cukup membaik</t>
        </is>
      </c>
      <c r="LC7" s="8" t="n">
        <v>0</v>
      </c>
      <c r="LD7" s="8" t="n">
        <v>2</v>
      </c>
      <c r="LE7" s="8" t="n">
        <v>0</v>
      </c>
      <c r="LF7" s="8" t="n">
        <v>4</v>
      </c>
      <c r="LG7" s="48" t="inlineStr">
        <is>
          <t>Ya</t>
        </is>
      </c>
      <c r="LH7" s="8" t="n">
        <v>200000</v>
      </c>
      <c r="LI7" s="48" t="n"/>
      <c r="LJ7" s="48" t="inlineStr">
        <is>
          <t>Kebutuhan rumah tangga</t>
        </is>
      </c>
      <c r="LK7" s="8" t="n">
        <v>0</v>
      </c>
      <c r="LL7" s="8" t="n">
        <v>0</v>
      </c>
      <c r="LM7" s="8" t="n">
        <v>0</v>
      </c>
      <c r="LN7" s="8" t="n">
        <v>0</v>
      </c>
      <c r="LO7" s="8" t="n">
        <v>1</v>
      </c>
      <c r="LP7" s="8" t="n">
        <v>0</v>
      </c>
      <c r="LQ7" s="8" t="n">
        <v>0</v>
      </c>
      <c r="LR7" s="48" t="n"/>
      <c r="LS7" s="8" t="n">
        <v>30</v>
      </c>
      <c r="LT7" s="8" t="n">
        <v>30</v>
      </c>
      <c r="LU7" s="8" t="n">
        <v>0</v>
      </c>
      <c r="LV7" s="8" t="n">
        <v>15</v>
      </c>
      <c r="LW7" s="8" t="n">
        <v>0</v>
      </c>
      <c r="LX7" s="8" t="n">
        <v>0</v>
      </c>
      <c r="LY7" s="8" t="n">
        <v>10</v>
      </c>
      <c r="LZ7" s="8" t="n">
        <v>0</v>
      </c>
      <c r="MA7" s="8" t="n">
        <v>0</v>
      </c>
      <c r="MB7" s="48" t="inlineStr">
        <is>
          <t>Ya</t>
        </is>
      </c>
      <c r="MC7" s="8" t="n">
        <v>60</v>
      </c>
      <c r="MD7" s="8" t="n">
        <v>0</v>
      </c>
      <c r="ME7" s="8" t="n">
        <v>0</v>
      </c>
      <c r="MF7" s="8" t="n">
        <v>0</v>
      </c>
      <c r="MG7" s="8" t="n">
        <v>0</v>
      </c>
      <c r="MH7" s="8" t="n">
        <v>0</v>
      </c>
      <c r="MI7" s="48" t="inlineStr">
        <is>
          <t>Aktivitas sosial diluar rumah (misalnya, berkumpul dengan tetangga, mengikuti kegiatan PKK, dsb)</t>
        </is>
      </c>
      <c r="MJ7" s="8" t="n">
        <v>0</v>
      </c>
      <c r="MK7" s="8" t="n">
        <v>1</v>
      </c>
      <c r="ML7" s="8" t="n">
        <v>0</v>
      </c>
      <c r="MM7" s="8" t="n">
        <v>0</v>
      </c>
      <c r="MN7" s="8" t="n">
        <v>0</v>
      </c>
      <c r="MO7" s="8" t="n">
        <v>0</v>
      </c>
      <c r="MP7" s="48" t="n"/>
      <c r="MQ7" s="48" t="n"/>
      <c r="MR7" s="48" t="inlineStr">
        <is>
          <t>lelah perlu Istirahat</t>
        </is>
      </c>
      <c r="MS7" s="48" t="inlineStr">
        <is>
          <t>Gotong royong</t>
        </is>
      </c>
      <c r="MT7" s="48" t="n"/>
      <c r="MU7" s="48" t="inlineStr">
        <is>
          <t>Ya, untuk anggota keluarga</t>
        </is>
      </c>
      <c r="MV7" s="48" t="inlineStr">
        <is>
          <t>Perawatan sistem biogas</t>
        </is>
      </c>
      <c r="MW7" s="8" t="n">
        <v>1</v>
      </c>
      <c r="MX7" s="8" t="n">
        <v>0</v>
      </c>
      <c r="MY7" s="8" t="n">
        <v>0</v>
      </c>
      <c r="MZ7" s="8" t="n">
        <v>0</v>
      </c>
      <c r="NA7" s="48" t="n"/>
      <c r="NB7" s="48" t="n"/>
      <c r="NC7" s="48" t="n"/>
      <c r="ND7" s="48" t="n"/>
      <c r="NE7" s="48" t="n"/>
      <c r="NF7" s="48" t="n"/>
      <c r="NG7" s="48" t="n"/>
      <c r="NH7" s="48" t="n"/>
      <c r="NI7" s="48" t="n"/>
      <c r="NJ7" s="48" t="n"/>
      <c r="NK7" s="48" t="n"/>
      <c r="NL7" s="48" t="inlineStr">
        <is>
          <t>Ya</t>
        </is>
      </c>
      <c r="NM7" s="48" t="inlineStr">
        <is>
          <t>Kombinasi dana mandiri dan dana hibah</t>
        </is>
      </c>
      <c r="NN7" s="48" t="inlineStr">
        <is>
          <t>3.000.001-5.000.000</t>
        </is>
      </c>
      <c r="NO7" s="48" t="inlineStr">
        <is>
          <t>Pemerintah</t>
        </is>
      </c>
      <c r="NP7" s="48" t="n"/>
      <c r="NQ7" s="48" t="n"/>
      <c r="NR7" s="48" t="n"/>
      <c r="NS7" s="48" t="n"/>
      <c r="NT7" s="48" t="n"/>
      <c r="NU7" s="48" t="n"/>
      <c r="NV7" s="48" t="inlineStr">
        <is>
          <t>Anggota keluarga - Laki-laki dewasa</t>
        </is>
      </c>
      <c r="NW7" s="48" t="n"/>
      <c r="NX7" s="48" t="inlineStr">
        <is>
          <t>Sedikit meningkat</t>
        </is>
      </c>
      <c r="NY7" s="8" t="n">
        <v>30</v>
      </c>
      <c r="NZ7" s="8" t="n">
        <v>0</v>
      </c>
      <c r="OA7" s="8" t="n">
        <v>0</v>
      </c>
      <c r="OB7" s="8" t="n">
        <v>15</v>
      </c>
      <c r="OC7" s="8" t="n">
        <v>0</v>
      </c>
      <c r="OD7" s="8" t="n">
        <v>0</v>
      </c>
      <c r="OE7" s="48" t="inlineStr">
        <is>
          <t>Lebih baik</t>
        </is>
      </c>
      <c r="OF7" s="48" t="inlineStr">
        <is>
          <t>Lebih baik (beda waktu memasak 5-30 menit, ATAU tidak lagi ada rasa/bau makanan yang berubah, ATAU alasan lainnya)</t>
        </is>
      </c>
      <c r="OG7" s="48" t="inlineStr">
        <is>
          <t>Ya</t>
        </is>
      </c>
      <c r="OH7" s="8" t="n">
        <v>0</v>
      </c>
      <c r="OI7" s="8" t="n">
        <v>0</v>
      </c>
      <c r="OJ7" s="8" t="n">
        <v>0</v>
      </c>
      <c r="OK7" s="8" t="n">
        <v>3</v>
      </c>
      <c r="OL7" s="8" t="n">
        <v>0</v>
      </c>
      <c r="OM7" s="8" t="n">
        <v>0</v>
      </c>
      <c r="ON7" s="8" t="n">
        <v>0</v>
      </c>
      <c r="OO7" s="8" t="n">
        <v>0</v>
      </c>
      <c r="OP7" s="48">
        <f>VLOOKUP(AG7,'BUS 2'!$G$1:$CU$424,2,0)</f>
        <v/>
      </c>
      <c r="OQ7" s="8">
        <f>VLOOKUP(AG7,'BUS 2'!$G$1:$CU$424,3,0)</f>
        <v/>
      </c>
      <c r="OR7" s="8">
        <f>VLOOKUP(AG7,'BUS 2'!$G$1:$CU$424,4,0)</f>
        <v/>
      </c>
      <c r="OS7" s="8">
        <f>VLOOKUP(AG7,'BUS 2'!$G$1:$CU$424,5,0)</f>
        <v/>
      </c>
      <c r="OT7" s="8">
        <f>VLOOKUP(AG7,'BUS 2'!$G$1:$CU$424,6,0)</f>
        <v/>
      </c>
      <c r="OU7" s="8">
        <f>VLOOKUP(AG7,'BUS 2'!$G$1:$CU$424,7,0)</f>
        <v/>
      </c>
      <c r="OV7" s="8">
        <f>VLOOKUP(AG7,'BUS 2'!$G$1:$CU$424,8,0)</f>
        <v/>
      </c>
      <c r="OW7" s="8">
        <f>VLOOKUP(AG7,'BUS 2'!$G$1:$CU$424,9,0)</f>
        <v/>
      </c>
      <c r="OX7" s="8">
        <f>VLOOKUP(AG7,'BUS 2'!$G$1:$CU$424,10,0)</f>
        <v/>
      </c>
      <c r="OY7" s="8">
        <f>VLOOKUP(AG7,'BUS 2'!$G$1:$CU$424,11,0)</f>
        <v/>
      </c>
      <c r="OZ7" s="8">
        <f>VLOOKUP(AG7,'BUS 2'!$G$1:$CU$424,12,0)</f>
        <v/>
      </c>
      <c r="PA7" s="8">
        <f>VLOOKUP(AG7,'BUS 2'!$G$1:$CU$424,13,0)</f>
        <v/>
      </c>
      <c r="PB7" s="8">
        <f>VLOOKUP(AG7,'BUS 2'!$G$1:$CU$424,14,0)</f>
        <v/>
      </c>
      <c r="PC7" s="8">
        <f>VLOOKUP(AG7,'BUS 2'!$G$1:$CU$424,15,0)</f>
        <v/>
      </c>
      <c r="PD7" s="8">
        <f>VLOOKUP(AG7,'BUS 2'!$G$1:$CU$424,16,0)</f>
        <v/>
      </c>
      <c r="PE7" s="8">
        <f>VLOOKUP(AG7,'BUS 2'!$G$1:$CU$424,17,0)</f>
        <v/>
      </c>
      <c r="PF7" s="8">
        <f>VLOOKUP(AG7,'BUS 2'!$G$1:$CU$424,18,0)</f>
        <v/>
      </c>
      <c r="PG7" s="8">
        <f>VLOOKUP(AG7,'BUS 2'!$G$1:$CU$424,19,0)</f>
        <v/>
      </c>
      <c r="PH7" s="8">
        <f>VLOOKUP(AG7,'BUS 2'!$G$1:$CU$424,20,0)</f>
        <v/>
      </c>
      <c r="PI7" s="8">
        <f>VLOOKUP(AG7,'BUS 2'!$G$1:$CU$424,21,0)</f>
        <v/>
      </c>
      <c r="PJ7" s="8">
        <f>VLOOKUP(AG7,'BUS 2'!$G$1:$CU$424,22,0)</f>
        <v/>
      </c>
      <c r="PK7" s="8">
        <f>VLOOKUP(AG7,'BUS 2'!$G$1:$CU$424,23,0)</f>
        <v/>
      </c>
      <c r="PL7" s="8">
        <f>VLOOKUP(AG7,'BUS 2'!$G$1:$CU$424,24,0)</f>
        <v/>
      </c>
      <c r="PM7" s="8">
        <f>VLOOKUP(AG7,'BUS 2'!$G$1:$CU$424,25,0)</f>
        <v/>
      </c>
      <c r="PN7" s="8">
        <f>VLOOKUP(AG7,'BUS 2'!$G$1:$CU$424,26,0)</f>
        <v/>
      </c>
      <c r="PO7" s="8">
        <f>VLOOKUP(AG7,'BUS 2'!$G$1:$CU$424,27,0)</f>
        <v/>
      </c>
      <c r="PP7" s="8">
        <f>VLOOKUP(AG7,'BUS 2'!$G$1:$CU$424,28,0)</f>
        <v/>
      </c>
      <c r="PQ7" s="8">
        <f>VLOOKUP(AG7,'BUS 2'!$G$1:$CU$424,29,0)</f>
        <v/>
      </c>
      <c r="PR7" s="8">
        <f>VLOOKUP(AG7,'BUS 2'!$G$1:$CU$424,30,0)</f>
        <v/>
      </c>
      <c r="PS7" s="8">
        <f>VLOOKUP(AG7,'BUS 2'!$G$1:$CU$424,31,0)</f>
        <v/>
      </c>
      <c r="PT7" s="48" t="n"/>
      <c r="PU7" s="48" t="n"/>
      <c r="PV7" s="48" t="n"/>
      <c r="PW7" s="48" t="n"/>
      <c r="PX7" s="48" t="n"/>
      <c r="PY7" s="48" t="n"/>
      <c r="PZ7" s="48" t="n"/>
      <c r="QA7" s="48" t="n"/>
      <c r="QB7" s="48" t="n"/>
      <c r="QC7" s="48" t="n"/>
      <c r="QD7" s="48" t="n"/>
      <c r="QE7" s="48" t="n"/>
      <c r="QF7" s="48" t="n"/>
      <c r="QG7" s="48" t="n"/>
      <c r="QH7" s="48" t="n"/>
      <c r="QI7" s="48" t="n"/>
      <c r="QJ7" s="48" t="n"/>
      <c r="QK7" s="48" t="n"/>
      <c r="QL7" s="48" t="n"/>
      <c r="QM7" s="48" t="n"/>
      <c r="QN7" s="48" t="n"/>
      <c r="QO7" s="48" t="n"/>
      <c r="QP7" s="48" t="n"/>
      <c r="QQ7" s="48" t="n"/>
      <c r="QR7" s="48" t="n"/>
      <c r="QS7" s="48" t="n"/>
      <c r="QT7" s="48" t="n"/>
      <c r="QU7" s="48" t="n"/>
      <c r="QV7" s="48" t="inlineStr">
        <is>
          <t>1-Disebarkan ke lahan terbuka</t>
        </is>
      </c>
      <c r="QW7" s="8" t="n">
        <v>0</v>
      </c>
      <c r="QX7" s="8" t="n">
        <v>0</v>
      </c>
      <c r="QY7" s="8" t="n">
        <v>0</v>
      </c>
      <c r="QZ7" s="8" t="n">
        <v>0</v>
      </c>
      <c r="RA7" s="8" t="n">
        <v>0</v>
      </c>
      <c r="RB7" s="8" t="n">
        <v>1</v>
      </c>
      <c r="RC7" s="8" t="n">
        <v>0</v>
      </c>
      <c r="RD7" s="8" t="n">
        <v>0</v>
      </c>
      <c r="RE7" s="8" t="n">
        <v>0</v>
      </c>
      <c r="RF7" s="48" t="n"/>
      <c r="RG7" s="48" t="n"/>
      <c r="RH7" s="48" t="n"/>
      <c r="RI7" s="48" t="n"/>
      <c r="RJ7" s="48" t="n"/>
      <c r="RK7" s="48" t="n"/>
      <c r="RL7" s="48" t="n"/>
      <c r="RM7" s="48" t="n"/>
      <c r="RN7" s="48" t="n"/>
      <c r="RO7" s="48" t="n"/>
      <c r="RP7" s="48" t="n"/>
      <c r="RQ7" s="48" t="n"/>
      <c r="RR7" s="48" t="n"/>
      <c r="RS7" s="48" t="n"/>
      <c r="RT7" s="48" t="n"/>
      <c r="RU7" s="48" t="n"/>
      <c r="RV7" s="48" t="n"/>
      <c r="RW7" s="48" t="n"/>
      <c r="RX7" s="48" t="n"/>
      <c r="RY7" s="48" t="n"/>
      <c r="RZ7" s="48" t="n"/>
      <c r="SA7" s="48" t="n"/>
      <c r="SB7" s="48" t="n"/>
      <c r="SC7" s="48" t="n"/>
      <c r="SD7" s="48" t="n"/>
      <c r="SE7" s="48" t="n"/>
      <c r="SF7" s="48" t="n"/>
      <c r="SG7" s="48" t="n"/>
      <c r="SH7" s="48" t="n"/>
      <c r="SI7" s="48" t="n"/>
      <c r="SJ7" s="48" t="n"/>
      <c r="SK7" s="48" t="n"/>
      <c r="SL7" s="48" t="n"/>
      <c r="SM7" s="48" t="n"/>
      <c r="SN7" s="48" t="n"/>
      <c r="SO7" s="48" t="n"/>
      <c r="SP7" s="48" t="n"/>
      <c r="SQ7" s="48" t="n"/>
      <c r="SR7" s="48" t="n"/>
      <c r="SS7" s="48" t="n"/>
      <c r="ST7" s="48" t="n"/>
      <c r="SU7" s="48" t="n"/>
      <c r="SV7" s="48" t="n"/>
      <c r="SW7" s="48" t="n"/>
      <c r="SX7" s="48" t="n"/>
      <c r="SY7" s="8">
        <f>VLOOKUP(AG7,'BUS 2'!$G$1:$CU$424,33,0)</f>
        <v/>
      </c>
      <c r="SZ7" s="48">
        <f>VLOOKUP(AG7,'BUS 2'!$G$1:$CU$424,34,0)</f>
        <v/>
      </c>
      <c r="TA7" s="48">
        <f>VLOOKUP(AG7,'BUS 2'!$G$1:$CU$424,35,0)</f>
        <v/>
      </c>
      <c r="TB7" s="48">
        <f>VLOOKUP(AG7,'BUS 2'!$G$1:$CU$424,36,0)</f>
        <v/>
      </c>
      <c r="TC7" s="48">
        <f>VLOOKUP(AG7,'BUS 2'!$G$1:$CU$424,37,0)</f>
        <v/>
      </c>
      <c r="TD7" s="48">
        <f>VLOOKUP(AG7,'BUS 2'!$G$1:$CU$424,38,0)</f>
        <v/>
      </c>
      <c r="TE7" s="48">
        <f>VLOOKUP(AG7,'BUS 2'!$G$1:$CU$424,39,0)</f>
        <v/>
      </c>
      <c r="TF7" s="48">
        <f>VLOOKUP(AG7,'BUS 2'!$G$1:$CU$424,40,0)</f>
        <v/>
      </c>
      <c r="TG7" s="8">
        <f>VLOOKUP(AG7,'BUS 2'!$G$1:$CU$424,42,0)</f>
        <v/>
      </c>
      <c r="TH7" s="8">
        <f>VLOOKUP(AG7,'BUS 2'!$G$1:$CU$424,43,0)</f>
        <v/>
      </c>
      <c r="TI7" s="8">
        <f>VLOOKUP(AG7,'BUS 2'!$G$1:$CU$424,44,0)</f>
        <v/>
      </c>
      <c r="TJ7" s="8">
        <f>VLOOKUP(AG7,'BUS 2'!$G$1:$CU$424,45,0)</f>
        <v/>
      </c>
      <c r="TK7" s="8">
        <f>VLOOKUP(AG7,'BUS 2'!$G$1:$CU$424,46,0)</f>
        <v/>
      </c>
      <c r="TL7" s="8">
        <f>VLOOKUP(AG7,'BUS 2'!$G$1:$CU$424,47,0)</f>
        <v/>
      </c>
      <c r="TM7" s="8">
        <f>VLOOKUP(AG7,'BUS 2'!$G$1:$CU$424,48,0)</f>
        <v/>
      </c>
      <c r="TN7" s="8">
        <f>VLOOKUP(AG7,'BUS 2'!$G$1:$CU$424,49,0)</f>
        <v/>
      </c>
      <c r="TO7" s="8">
        <f>VLOOKUP(AG7,'BUS 2'!$G$1:$CU$424,50,0)</f>
        <v/>
      </c>
      <c r="TP7" s="8">
        <f>VLOOKUP(AG7,'BUS 2'!$G$1:$CU$424,51,0)</f>
        <v/>
      </c>
      <c r="TQ7" s="8">
        <f>VLOOKUP(AG7,'BUS 2'!$G$1:$CU$424,52,0)</f>
        <v/>
      </c>
      <c r="TR7" s="8">
        <f>VLOOKUP(AG7,'BUS 2'!$G$1:$CU$424,53,0)</f>
        <v/>
      </c>
      <c r="TS7" s="48">
        <f>VLOOKUP(AG7,'BUS 2'!$G$1:$CU$424,54,0)</f>
        <v/>
      </c>
      <c r="TT7" s="48">
        <f>VLOOKUP(AG7,'BUS 2'!$G$1:$CU$424,55,0)</f>
        <v/>
      </c>
      <c r="TU7" s="48">
        <f>VLOOKUP(AG7,'BUS 2'!$G$1:$CU$424,56,0)</f>
        <v/>
      </c>
      <c r="TV7" s="48">
        <f>VLOOKUP(AG7,'BUS 2'!$G$1:$CU$424,57,0)</f>
        <v/>
      </c>
      <c r="TW7" s="48">
        <f>VLOOKUP(AG7,'BUS 2'!$G$1:$CU$424,58,0)</f>
        <v/>
      </c>
      <c r="TX7" s="48">
        <f>VLOOKUP(AG7,'BUS 2'!$G$1:$CU$424,59,0)</f>
        <v/>
      </c>
      <c r="TY7" s="48">
        <f>VLOOKUP(AG7,'BUS 2'!$G$1:$CU$424,60,0)</f>
        <v/>
      </c>
      <c r="TZ7" s="48">
        <f>VLOOKUP(AG7,'BUS 2'!$G$1:$CU$424,61,0)</f>
        <v/>
      </c>
      <c r="UA7" s="48">
        <f>VLOOKUP(AG7,'BUS 2'!$G$1:$CU$424,62,0)</f>
        <v/>
      </c>
      <c r="UB7" s="48">
        <f>VLOOKUP(AG7,'BUS 2'!$G$1:$CU$424,63,0)</f>
        <v/>
      </c>
      <c r="UC7" s="48">
        <f>VLOOKUP(AG7,'BUS 2'!$G$1:$CU$424,64,0)</f>
        <v/>
      </c>
      <c r="UD7" s="48">
        <f>VLOOKUP(AG7,'BUS 2'!$G$1:$CU$424,65,0)</f>
        <v/>
      </c>
      <c r="UE7" s="48">
        <f>VLOOKUP(AG7,'BUS 2'!$G$1:$CU$424,66,0)</f>
        <v/>
      </c>
      <c r="UF7" s="48">
        <f>VLOOKUP(AG7,'BUS 2'!$G$1:$CU$424,67,0)</f>
        <v/>
      </c>
      <c r="UG7" s="48">
        <f>VLOOKUP(AG7,'BUS 2'!$G$1:$CU$424,68,0)</f>
        <v/>
      </c>
      <c r="UH7" s="48">
        <f>VLOOKUP(AG7,'BUS 2'!$G$1:$CU$424,69,0)</f>
        <v/>
      </c>
      <c r="UI7" s="48">
        <f>VLOOKUP(AG7,'BUS 2'!$G$1:$CU$424,70,0)</f>
        <v/>
      </c>
      <c r="UJ7" s="48">
        <f>VLOOKUP(AG7,'BUS 2'!$G$1:$CU$424,71,0)</f>
        <v/>
      </c>
      <c r="UK7" s="48">
        <f>VLOOKUP(AG7,'BUS 2'!$G$1:$CU$424,72,0)</f>
        <v/>
      </c>
      <c r="UL7" s="48">
        <f>VLOOKUP(AG7,'BUS 2'!$G$1:$CU$424,73,0)</f>
        <v/>
      </c>
      <c r="UM7" s="48">
        <f>VLOOKUP(AG7,'BUS 2'!$G$1:$CU$424,74,0)</f>
        <v/>
      </c>
      <c r="UN7" s="48">
        <f>VLOOKUP(AG7,'BUS 2'!$G$1:$CU$424,75,0)</f>
        <v/>
      </c>
      <c r="UO7" s="48">
        <f>VLOOKUP(AG7,'BUS 2'!$G$1:$CU$424,76,0)</f>
        <v/>
      </c>
      <c r="UP7" s="48">
        <f>VLOOKUP(AG7,'BUS 2'!$G$1:$CU$424,77,0)</f>
        <v/>
      </c>
      <c r="UQ7" s="48">
        <f>VLOOKUP(AG7,'BUS 2'!$G$1:$CU$424,78,0)</f>
        <v/>
      </c>
      <c r="UR7" s="48">
        <f>VLOOKUP(AG7,'BUS 2'!$G$1:$CU$424,79,0)</f>
        <v/>
      </c>
      <c r="US7" s="48">
        <f>VLOOKUP(AG7,'BUS 2'!$G$1:$CU$424,80,0)</f>
        <v/>
      </c>
      <c r="UT7" s="48">
        <f>VLOOKUP(AG7,'BUS 2'!$G$1:$CU$424,81,0)</f>
        <v/>
      </c>
      <c r="UU7" s="48" t="n"/>
      <c r="UV7" s="48" t="n"/>
      <c r="UW7" s="48" t="n"/>
      <c r="UX7" s="48" t="inlineStr">
        <is>
          <t>Pemberian pakan di kandang</t>
        </is>
      </c>
      <c r="UY7" s="48" t="n"/>
      <c r="UZ7" s="48" t="n"/>
      <c r="VA7" s="48" t="n"/>
      <c r="VB7" s="48" t="n"/>
      <c r="VC7" s="48" t="n"/>
      <c r="VD7" s="48" t="n"/>
      <c r="VE7" s="48" t="n"/>
      <c r="VF7" s="48" t="inlineStr">
        <is>
          <t>Sangat teratur (setiap hari)</t>
        </is>
      </c>
      <c r="VG7" s="48" t="n"/>
      <c r="VH7" s="48" t="n"/>
      <c r="VI7" s="48" t="n"/>
      <c r="VJ7" s="48" t="n"/>
      <c r="VK7" s="48" t="n"/>
      <c r="VL7" s="48" t="n"/>
      <c r="VM7" s="48" t="n"/>
      <c r="VN7" s="48" t="inlineStr">
        <is>
          <t>Sangat sering (&gt;1 kali sehari)</t>
        </is>
      </c>
      <c r="VO7" s="48" t="n"/>
      <c r="VP7" s="48" t="n"/>
      <c r="VQ7" s="48" t="n"/>
      <c r="VR7" s="48" t="n"/>
      <c r="VS7" s="48" t="n"/>
      <c r="VT7" s="48" t="n"/>
      <c r="VU7" s="48" t="n"/>
      <c r="VV7" s="48" t="n"/>
      <c r="VW7" s="48" t="n"/>
      <c r="VX7" s="48" t="n"/>
      <c r="VY7" s="48" t="n"/>
      <c r="VZ7" s="48" t="n"/>
      <c r="WA7" s="48" t="n"/>
      <c r="WB7" s="48" t="n"/>
      <c r="WC7" s="48" t="n"/>
      <c r="WD7" s="48" t="n"/>
      <c r="WE7" s="48" t="n"/>
      <c r="WF7" s="48" t="n"/>
      <c r="WG7" s="48" t="n"/>
      <c r="WH7" s="48" t="n"/>
      <c r="WI7" s="48" t="n"/>
      <c r="WJ7" s="48" t="n"/>
      <c r="WK7" s="48" t="n"/>
      <c r="WL7" s="48" t="n"/>
      <c r="WM7" s="48" t="n"/>
      <c r="WN7" s="48" t="n"/>
      <c r="WO7" s="48" t="n"/>
      <c r="WP7" s="48" t="n"/>
      <c r="WQ7" s="48" t="n"/>
      <c r="WR7" s="48" t="n"/>
      <c r="WS7" s="48" t="n"/>
      <c r="WT7" s="48" t="n"/>
      <c r="WU7" s="48" t="n"/>
      <c r="WV7" s="48" t="n"/>
      <c r="WW7" s="48" t="n"/>
      <c r="WX7" s="48" t="n"/>
      <c r="WY7" s="48" t="n"/>
      <c r="WZ7" s="48" t="n"/>
      <c r="XA7" s="48" t="n"/>
      <c r="XB7" s="48" t="inlineStr">
        <is>
          <t>6-Digester biogas</t>
        </is>
      </c>
      <c r="XC7" s="8" t="n">
        <v>0</v>
      </c>
      <c r="XD7" s="8" t="n">
        <v>0</v>
      </c>
      <c r="XE7" s="8" t="n">
        <v>0</v>
      </c>
      <c r="XF7" s="8" t="n">
        <v>0</v>
      </c>
      <c r="XG7" s="8" t="n">
        <v>0</v>
      </c>
      <c r="XH7" s="8" t="n">
        <v>0</v>
      </c>
      <c r="XI7" s="8" t="n">
        <v>0</v>
      </c>
      <c r="XJ7" s="8" t="n">
        <v>0</v>
      </c>
      <c r="XK7" s="8" t="n">
        <v>1</v>
      </c>
      <c r="XL7" s="8" t="n">
        <v>0</v>
      </c>
      <c r="XM7" s="8" t="n">
        <v>0</v>
      </c>
      <c r="XN7" s="48" t="n"/>
      <c r="XO7" s="48" t="n"/>
      <c r="XP7" s="48" t="n"/>
      <c r="XQ7" s="48" t="n"/>
      <c r="XR7" s="48" t="n"/>
      <c r="XS7" s="48" t="n"/>
      <c r="XT7" s="48" t="n"/>
      <c r="XU7" s="48" t="n"/>
      <c r="XV7" s="48" t="n"/>
      <c r="XW7" s="48" t="n"/>
      <c r="XX7" s="48" t="n"/>
      <c r="XY7" s="48" t="n"/>
      <c r="XZ7" s="48" t="n"/>
      <c r="YA7" s="48" t="n"/>
      <c r="YB7" s="48" t="n"/>
      <c r="YC7" s="48" t="n"/>
      <c r="YD7" s="48" t="n"/>
      <c r="YE7" s="48" t="n"/>
      <c r="YF7" s="48" t="n"/>
      <c r="YG7" s="48" t="n"/>
      <c r="YH7" s="48" t="n"/>
      <c r="YI7" s="48" t="n"/>
      <c r="YJ7" s="48" t="n"/>
      <c r="YK7" s="48" t="n"/>
      <c r="YL7" s="48" t="n"/>
      <c r="YM7" s="48" t="n"/>
      <c r="YN7" s="48" t="n"/>
      <c r="YO7" s="48" t="n"/>
      <c r="YP7" s="48" t="n"/>
      <c r="YQ7" s="48" t="n"/>
      <c r="YR7" s="48" t="n"/>
      <c r="YS7" s="48" t="n"/>
      <c r="YT7" s="48" t="n"/>
      <c r="YU7" s="48" t="n"/>
      <c r="YV7" s="48" t="n"/>
      <c r="YW7" s="48" t="n"/>
      <c r="YX7" s="48" t="n"/>
      <c r="YY7" s="48" t="n"/>
      <c r="YZ7" s="48" t="n"/>
      <c r="ZA7" s="48" t="n"/>
      <c r="ZB7" s="48" t="n"/>
      <c r="ZC7" s="48" t="n"/>
      <c r="ZD7" s="48" t="n"/>
      <c r="ZE7" s="48" t="n"/>
      <c r="ZF7" s="48" t="n"/>
      <c r="ZG7" s="48" t="n"/>
      <c r="ZH7" s="48" t="n"/>
      <c r="ZI7" s="48" t="n"/>
      <c r="ZJ7" s="48" t="n"/>
      <c r="ZK7" s="48" t="n"/>
      <c r="ZL7" s="48" t="n"/>
      <c r="ZM7" s="48" t="n"/>
      <c r="ZN7" s="48" t="n"/>
      <c r="ZO7" s="48" t="n"/>
      <c r="ZP7" s="48" t="n"/>
      <c r="ZQ7" s="8" t="n">
        <v>100</v>
      </c>
      <c r="ZR7" s="48" t="n"/>
      <c r="ZS7" s="48" t="n"/>
      <c r="ZT7" s="48" t="n"/>
      <c r="ZU7" s="48" t="n"/>
      <c r="ZV7" s="48" t="n"/>
      <c r="ZW7" s="48" t="n"/>
      <c r="ZX7" s="48" t="n"/>
      <c r="ZY7" s="48" t="n"/>
      <c r="ZZ7" s="48" t="n"/>
      <c r="AAA7" s="48" t="n"/>
      <c r="AAB7" s="48" t="n"/>
      <c r="AAC7" s="48" t="n"/>
      <c r="AAD7" s="48" t="n"/>
      <c r="AAE7" s="48" t="n"/>
      <c r="AAF7" s="48" t="n"/>
      <c r="AAG7" s="48" t="inlineStr">
        <is>
          <t>Pakan kering (misal: konsentrat, silase, pelet)</t>
        </is>
      </c>
      <c r="AAH7" s="48" t="n"/>
      <c r="AAI7" s="48" t="n"/>
      <c r="AAJ7" s="48" t="n"/>
      <c r="AAK7" s="48" t="n"/>
      <c r="AAL7" s="48" t="inlineStr">
        <is>
          <t>Ya</t>
        </is>
      </c>
      <c r="AAM7" s="48" t="inlineStr">
        <is>
          <t>Cair</t>
        </is>
      </c>
      <c r="AAN7" s="8" t="n">
        <v>0</v>
      </c>
      <c r="AAO7" s="8" t="n">
        <v>1</v>
      </c>
      <c r="AAP7" s="8" t="n">
        <v>20</v>
      </c>
      <c r="AAQ7" s="48" t="n"/>
      <c r="AAR7" s="48" t="inlineStr">
        <is>
          <t>Tidak</t>
        </is>
      </c>
      <c r="AAS7" s="48" t="inlineStr">
        <is>
          <t>Mengetahui</t>
        </is>
      </c>
      <c r="AAT7" s="48" t="inlineStr">
        <is>
          <t>Digunakan untuk pupuk di lahan pertanian sendiri</t>
        </is>
      </c>
      <c r="AAU7" s="8" t="n">
        <v>1</v>
      </c>
      <c r="AAV7" s="8" t="n">
        <v>0</v>
      </c>
      <c r="AAW7" s="8" t="n">
        <v>0</v>
      </c>
      <c r="AAX7" s="8" t="n">
        <v>0</v>
      </c>
      <c r="AAY7" s="8" t="n">
        <v>0</v>
      </c>
      <c r="AAZ7" s="8" t="n">
        <v>0</v>
      </c>
      <c r="ABA7" s="8" t="n">
        <v>0</v>
      </c>
      <c r="ABB7" s="48" t="inlineStr">
        <is>
          <t>Pupuk cair untuk tanaman</t>
        </is>
      </c>
      <c r="ABC7" s="8" t="n">
        <v>1</v>
      </c>
      <c r="ABD7" s="8" t="n">
        <v>0</v>
      </c>
      <c r="ABE7" s="8" t="n">
        <v>0</v>
      </c>
      <c r="ABF7" s="8" t="n">
        <v>0</v>
      </c>
      <c r="ABG7" s="8" t="n">
        <v>0</v>
      </c>
      <c r="ABH7" s="48" t="n"/>
      <c r="ABI7" s="48" t="n"/>
      <c r="ABJ7" s="48" t="n"/>
      <c r="ABK7" s="48" t="n"/>
      <c r="ABL7" s="48" t="n"/>
      <c r="ABM7" s="48" t="n"/>
      <c r="ABN7" s="48" t="n"/>
      <c r="ABO7" s="48" t="n"/>
      <c r="ABP7" s="48" t="n"/>
      <c r="ABQ7" s="48" t="inlineStr">
        <is>
          <t>Pisang dan Kelapa</t>
        </is>
      </c>
      <c r="ABR7" s="48" t="inlineStr">
        <is>
          <t>Sangat sering (setiap hari)</t>
        </is>
      </c>
      <c r="ABS7" s="8" t="n">
        <v>1600</v>
      </c>
      <c r="ABT7" s="48" t="n"/>
      <c r="ABU7" s="8" t="n">
        <v>20</v>
      </c>
      <c r="ABV7" s="8" t="n">
        <v>15</v>
      </c>
      <c r="ABW7" s="48" t="inlineStr">
        <is>
          <t>Lainnya</t>
        </is>
      </c>
      <c r="ABX7" s="8" t="n">
        <v>0</v>
      </c>
      <c r="ABY7" s="8" t="n">
        <v>0</v>
      </c>
      <c r="ABZ7" s="8" t="n">
        <v>0</v>
      </c>
      <c r="ACA7" s="8" t="n">
        <v>0</v>
      </c>
      <c r="ACB7" s="8" t="n">
        <v>0</v>
      </c>
      <c r="ACC7" s="8" t="n">
        <v>400</v>
      </c>
      <c r="ACD7" s="8" t="n">
        <v>800</v>
      </c>
      <c r="ACE7" s="48" t="inlineStr">
        <is>
          <t>Ya</t>
        </is>
      </c>
      <c r="ACF7" s="48" t="inlineStr">
        <is>
          <t>Sangat meningkat</t>
        </is>
      </c>
      <c r="ACG7" s="48" t="inlineStr">
        <is>
          <t>Sangat meningkat</t>
        </is>
      </c>
      <c r="ACH7" s="48" t="inlineStr">
        <is>
          <t>Cukup meningkat</t>
        </is>
      </c>
      <c r="ACI7" s="48" t="n"/>
      <c r="ACJ7" s="48" t="n"/>
      <c r="ACK7" s="48" t="n"/>
      <c r="ACL7" s="48" t="n"/>
      <c r="ACM7" s="48" t="n"/>
      <c r="ACN7" s="48" t="n"/>
      <c r="ACO7" s="48" t="n"/>
      <c r="ACP7" s="48" t="n"/>
      <c r="ACQ7" s="48" t="n"/>
      <c r="ACR7" s="48" t="n"/>
      <c r="ACS7" s="48" t="n"/>
      <c r="ACT7" s="48" t="inlineStr">
        <is>
          <t>Belum</t>
        </is>
      </c>
      <c r="ACU7" s="48" t="inlineStr">
        <is>
          <t>Manfaat besar dan membantu kehidupan sehari-hari</t>
        </is>
      </c>
      <c r="ACV7" s="48" t="inlineStr">
        <is>
          <t>Berkurang</t>
        </is>
      </c>
      <c r="ACW7" s="48" t="inlineStr">
        <is>
          <t>Anggota keluarga - Perempuan dewasa</t>
        </is>
      </c>
      <c r="ACX7" s="48" t="inlineStr">
        <is>
          <t>Setuju</t>
        </is>
      </c>
      <c r="ACY7" s="48" t="inlineStr">
        <is>
          <t>Anggota keluarga - Laki-laki dewasa Anggota keluarga - Perempuan dewasa Anggota keluarga - Anak-anak</t>
        </is>
      </c>
      <c r="ACZ7" s="8" t="n">
        <v>1</v>
      </c>
      <c r="ADA7" s="8" t="n">
        <v>1</v>
      </c>
      <c r="ADB7" s="8" t="n">
        <v>1</v>
      </c>
      <c r="ADC7" s="8" t="n">
        <v>0</v>
      </c>
      <c r="ADD7" s="48" t="inlineStr">
        <is>
          <t>Puas</t>
        </is>
      </c>
      <c r="ADE7" s="48" t="inlineStr">
        <is>
          <t>Puas</t>
        </is>
      </c>
      <c r="ADF7" s="48" t="inlineStr">
        <is>
          <t>Puas</t>
        </is>
      </c>
      <c r="ADG7" s="48" t="inlineStr">
        <is>
          <t>Puas</t>
        </is>
      </c>
      <c r="ADH7" s="48" t="inlineStr">
        <is>
          <t>Ya</t>
        </is>
      </c>
      <c r="ADI7" s="48" t="inlineStr">
        <is>
          <t>Kompor</t>
        </is>
      </c>
      <c r="ADJ7" s="48" t="inlineStr">
        <is>
          <t>Puas</t>
        </is>
      </c>
      <c r="ADK7" s="48" t="n"/>
      <c r="ADL7" s="48" t="n"/>
      <c r="ADM7" s="48" t="n"/>
      <c r="ADN7" s="48" t="n"/>
      <c r="ADO7" s="48" t="n"/>
      <c r="ADP7" s="48" t="n"/>
      <c r="ADQ7" s="48" t="n"/>
      <c r="ADR7" s="48" t="n"/>
      <c r="ADS7" s="48" t="n"/>
      <c r="ADT7" s="48" t="n"/>
      <c r="ADU7" s="48" t="inlineStr">
        <is>
          <t>Menghubungi CPO atau pendamping</t>
        </is>
      </c>
      <c r="ADV7" s="8" t="n">
        <v>0</v>
      </c>
      <c r="ADW7" s="8" t="n">
        <v>0</v>
      </c>
      <c r="ADX7" s="8" t="n">
        <v>0</v>
      </c>
      <c r="ADY7" s="8" t="n">
        <v>0</v>
      </c>
      <c r="ADZ7" s="8" t="n">
        <v>1</v>
      </c>
      <c r="AEA7" s="8" t="n">
        <v>0</v>
      </c>
      <c r="AEB7" s="8" t="n">
        <v>0</v>
      </c>
      <c r="AEC7" s="8" t="n">
        <v>0</v>
      </c>
      <c r="AED7" s="8" t="n">
        <v>0</v>
      </c>
      <c r="AEE7" s="48" t="inlineStr">
        <is>
          <t>Laki-laki dewasa</t>
        </is>
      </c>
      <c r="AEF7" s="48" t="n"/>
      <c r="AEG7" s="48" t="inlineStr">
        <is>
          <t>Menelepon atau WA langsung</t>
        </is>
      </c>
      <c r="AEH7" s="48" t="n"/>
      <c r="AEI7" s="48" t="inlineStr">
        <is>
          <t>Komonikasi saling menguntungkan dalam keberlangsungan Biogas Rumah</t>
        </is>
      </c>
      <c r="AEJ7" s="48" t="inlineStr">
        <is>
          <t>Ya, selalu</t>
        </is>
      </c>
      <c r="AEK7"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7" s="8" t="n">
        <v>1</v>
      </c>
      <c r="AEM7" s="8" t="n">
        <v>1</v>
      </c>
      <c r="AEN7" s="8" t="n">
        <v>1</v>
      </c>
      <c r="AEO7" s="8" t="n">
        <v>1</v>
      </c>
      <c r="AEP7" s="8" t="n">
        <v>1</v>
      </c>
      <c r="AEQ7" s="8" t="n">
        <v>1</v>
      </c>
      <c r="AER7" s="8" t="n">
        <v>1</v>
      </c>
      <c r="AES7" s="8" t="n">
        <v>1</v>
      </c>
      <c r="AET7" s="8" t="n">
        <v>1</v>
      </c>
      <c r="AEU7" s="8" t="n">
        <v>0</v>
      </c>
      <c r="AEV7" s="8" t="n">
        <v>1</v>
      </c>
      <c r="AEW7" s="8" t="n">
        <v>0</v>
      </c>
      <c r="AEX7" s="48" t="n"/>
      <c r="AEY7" s="48" t="inlineStr">
        <is>
          <t>Mendukung lingkungan</t>
        </is>
      </c>
      <c r="AEZ7" s="48" t="n"/>
      <c r="AFA7" s="48" t="inlineStr">
        <is>
          <t>Tetangga / teman / saudara</t>
        </is>
      </c>
      <c r="AFB7" s="48" t="n"/>
      <c r="AFC7" s="48" t="inlineStr">
        <is>
          <t>1770451514011.jpg</t>
        </is>
      </c>
      <c r="AFD7" s="16" t="inlineStr">
        <is>
          <t>https://kf.kobotoolbox.org/api/v2/assets/avstPQqLr3Ab3ZdcVTXZ6f/data/675650531/attachments/attrKYWAtKf8dDULXS5CZ2f9/</t>
        </is>
      </c>
      <c r="AFE7" s="48" t="inlineStr">
        <is>
          <t>1770451523629.jpg</t>
        </is>
      </c>
      <c r="AFF7" s="16" t="inlineStr">
        <is>
          <t>https://kf.kobotoolbox.org/api/v2/assets/avstPQqLr3Ab3ZdcVTXZ6f/data/675650531/attachments/atttrqp57VpjTKBHyMP34K2c/</t>
        </is>
      </c>
      <c r="AFG7" s="48" t="inlineStr">
        <is>
          <t>Ir. I Made Suyasa</t>
        </is>
      </c>
      <c r="AFH7" s="48" t="n"/>
      <c r="AFI7" s="48" t="n"/>
    </row>
    <row r="8">
      <c r="A8" s="6" t="n">
        <v>46061</v>
      </c>
      <c r="B8" s="6" t="n">
        <v>46072</v>
      </c>
      <c r="C8" s="48" t="inlineStr">
        <is>
          <t>ir i made suyasa</t>
        </is>
      </c>
      <c r="D8" s="48" t="inlineStr">
        <is>
          <t>i komang budiatrha</t>
        </is>
      </c>
      <c r="E8" s="8" t="n">
        <v>85738039090</v>
      </c>
      <c r="F8" s="48" t="inlineStr">
        <is>
          <t>-8.4582167 115.3177183 449.1000061035156 4.866</t>
        </is>
      </c>
      <c r="G8" s="8" t="n">
        <v>-8.458216699999999</v>
      </c>
      <c r="H8" s="8" t="n">
        <v>115.3177183</v>
      </c>
      <c r="I8" s="8" t="n">
        <v>449.1000061</v>
      </c>
      <c r="J8" s="8" t="n">
        <v>4.866</v>
      </c>
      <c r="K8" s="8" t="n">
        <v>0</v>
      </c>
      <c r="L8" s="48" t="inlineStr">
        <is>
          <t>-8.4579809 115.3176339 448.8000183105469 4.433</t>
        </is>
      </c>
      <c r="M8" s="8" t="n">
        <v>-8.457980900000001</v>
      </c>
      <c r="N8" s="8" t="n">
        <v>115.3176339</v>
      </c>
      <c r="O8" s="8" t="n">
        <v>448.8000183</v>
      </c>
      <c r="P8" s="8" t="n">
        <v>4.433</v>
      </c>
      <c r="Q8" s="8" t="n">
        <v>0</v>
      </c>
      <c r="R8" s="48" t="inlineStr">
        <is>
          <t>Bali</t>
        </is>
      </c>
      <c r="S8" s="8" t="n">
        <v>0</v>
      </c>
      <c r="T8" s="8" t="n">
        <v>0</v>
      </c>
      <c r="U8" s="8" t="n">
        <v>0</v>
      </c>
      <c r="V8" s="8" t="n">
        <v>0</v>
      </c>
      <c r="W8" s="8" t="n">
        <v>0</v>
      </c>
      <c r="X8" s="8" t="n">
        <v>0</v>
      </c>
      <c r="Y8" s="8" t="n">
        <v>1</v>
      </c>
      <c r="Z8" s="8" t="n">
        <v>0</v>
      </c>
      <c r="AA8" s="8" t="n">
        <v>0</v>
      </c>
      <c r="AB8" s="8" t="n">
        <v>0</v>
      </c>
      <c r="AC8" s="48" t="inlineStr">
        <is>
          <t>GIANYAR</t>
        </is>
      </c>
      <c r="AD8" s="48" t="inlineStr">
        <is>
          <t>GIANYAR</t>
        </is>
      </c>
      <c r="AE8" s="48" t="inlineStr">
        <is>
          <t>PETAK KAJA</t>
        </is>
      </c>
      <c r="AF8" s="48" t="inlineStr">
        <is>
          <t>MASON</t>
        </is>
      </c>
      <c r="AG8" s="48" t="inlineStr">
        <is>
          <t>DWP0159</t>
        </is>
      </c>
      <c r="AH8" s="8" t="n">
        <v>9</v>
      </c>
      <c r="AI8" s="48" t="inlineStr">
        <is>
          <t>VPA2</t>
        </is>
      </c>
      <c r="AJ8" s="48" t="inlineStr">
        <is>
          <t>Aktif</t>
        </is>
      </c>
      <c r="AK8" s="8" t="n">
        <v>43</v>
      </c>
      <c r="AL8" s="48" t="inlineStr">
        <is>
          <t>Laki-laki</t>
        </is>
      </c>
      <c r="AM8" s="48" t="inlineStr">
        <is>
          <t>Sudah menikah</t>
        </is>
      </c>
      <c r="AN8" s="48" t="inlineStr">
        <is>
          <t>SMA/Sederajat</t>
        </is>
      </c>
      <c r="AO8" s="48" t="inlineStr">
        <is>
          <t>Wiraswasta</t>
        </is>
      </c>
      <c r="AP8" s="8" t="n">
        <v>0</v>
      </c>
      <c r="AQ8" s="8" t="n">
        <v>0</v>
      </c>
      <c r="AR8" s="8" t="n">
        <v>0</v>
      </c>
      <c r="AS8" s="8" t="n">
        <v>1</v>
      </c>
      <c r="AT8" s="8" t="n">
        <v>0</v>
      </c>
      <c r="AU8" s="8" t="n">
        <v>0</v>
      </c>
      <c r="AV8" s="8" t="n">
        <v>0</v>
      </c>
      <c r="AW8" s="8" t="n">
        <v>0</v>
      </c>
      <c r="AX8" s="48" t="n"/>
      <c r="AY8" s="48" t="inlineStr">
        <is>
          <t>Peternak</t>
        </is>
      </c>
      <c r="AZ8" s="8" t="n">
        <v>0</v>
      </c>
      <c r="BA8" s="8" t="n">
        <v>1</v>
      </c>
      <c r="BB8" s="8" t="n">
        <v>0</v>
      </c>
      <c r="BC8" s="8" t="n">
        <v>0</v>
      </c>
      <c r="BD8" s="8" t="n">
        <v>0</v>
      </c>
      <c r="BE8" s="8" t="n">
        <v>0</v>
      </c>
      <c r="BF8" s="8" t="n">
        <v>0</v>
      </c>
      <c r="BG8" s="8" t="n">
        <v>0</v>
      </c>
      <c r="BH8" s="48" t="n"/>
      <c r="BI8" s="48" t="inlineStr">
        <is>
          <t>&gt;Rp3.500.000</t>
        </is>
      </c>
      <c r="BJ8" s="8" t="n">
        <v>2</v>
      </c>
      <c r="BK8" s="8" t="n">
        <v>3</v>
      </c>
      <c r="BL8" s="8" t="n">
        <v>7</v>
      </c>
      <c r="BM8" s="8" t="n">
        <v>1</v>
      </c>
      <c r="BN8" s="48" t="inlineStr">
        <is>
          <t>Milik sendiri</t>
        </is>
      </c>
      <c r="BO8" s="48" t="inlineStr">
        <is>
          <t>Permanen (dinding bata dan semen)</t>
        </is>
      </c>
      <c r="BP8" s="8" t="n">
        <v>1</v>
      </c>
      <c r="BQ8" s="8" t="n">
        <v>0</v>
      </c>
      <c r="BR8" s="8" t="n">
        <v>0</v>
      </c>
      <c r="BS8" s="8" t="n">
        <v>0</v>
      </c>
      <c r="BT8" s="8" t="n">
        <v>0</v>
      </c>
      <c r="BU8" s="48" t="n"/>
      <c r="BV8" s="48" t="inlineStr">
        <is>
          <t>Keramik/ubin</t>
        </is>
      </c>
      <c r="BW8" s="8" t="n">
        <v>0</v>
      </c>
      <c r="BX8" s="8" t="n">
        <v>0</v>
      </c>
      <c r="BY8" s="8" t="n">
        <v>1</v>
      </c>
      <c r="BZ8" s="8" t="n">
        <v>0</v>
      </c>
      <c r="CA8" s="8" t="n">
        <v>0</v>
      </c>
      <c r="CB8" s="48" t="n"/>
      <c r="CC8" s="48" t="inlineStr">
        <is>
          <t>Genting</t>
        </is>
      </c>
      <c r="CD8" s="8" t="n">
        <v>0</v>
      </c>
      <c r="CE8" s="8" t="n">
        <v>0</v>
      </c>
      <c r="CF8" s="8" t="n">
        <v>0</v>
      </c>
      <c r="CG8" s="8" t="n">
        <v>0</v>
      </c>
      <c r="CH8" s="8" t="n">
        <v>0</v>
      </c>
      <c r="CI8" s="8" t="n">
        <v>1</v>
      </c>
      <c r="CJ8" s="8" t="n">
        <v>0</v>
      </c>
      <c r="CK8" s="48" t="n"/>
      <c r="CL8" s="48" t="inlineStr">
        <is>
          <t>Ya</t>
        </is>
      </c>
      <c r="CM8" s="8" t="n">
        <v>2017</v>
      </c>
      <c r="CN8" s="48" t="inlineStr">
        <is>
          <t>Fixed-Dome (Kubah Tetap)</t>
        </is>
      </c>
      <c r="CO8" s="48" t="inlineStr">
        <is>
          <t>6 m³ (4-5 ekor sapi, ±5 jam memasak/hari, ±50 kg</t>
        </is>
      </c>
      <c r="CP8" s="48" t="inlineStr">
        <is>
          <t>Anggota keluarga - laki-laki</t>
        </is>
      </c>
      <c r="CQ8" s="8" t="n">
        <v>0</v>
      </c>
      <c r="CR8" s="8" t="n">
        <v>0</v>
      </c>
      <c r="CS8" s="8" t="n">
        <v>0</v>
      </c>
      <c r="CT8" s="8" t="n">
        <v>0</v>
      </c>
      <c r="CU8" s="8" t="n">
        <v>1</v>
      </c>
      <c r="CV8" s="8" t="n">
        <v>0</v>
      </c>
      <c r="CW8" s="8" t="n">
        <v>0</v>
      </c>
      <c r="CX8" s="8" t="n">
        <v>0</v>
      </c>
      <c r="CY8" s="48" t="inlineStr">
        <is>
          <t>Anggota keluarga - perempuan dewasa</t>
        </is>
      </c>
      <c r="CZ8" s="8" t="n">
        <v>0</v>
      </c>
      <c r="DA8" s="8" t="n">
        <v>1</v>
      </c>
      <c r="DB8" s="8" t="n">
        <v>0</v>
      </c>
      <c r="DC8" s="48" t="n"/>
      <c r="DD8" s="48" t="inlineStr">
        <is>
          <t>Anggota keluarga - laki-laki CPO atau pendamping</t>
        </is>
      </c>
      <c r="DE8" s="8" t="n">
        <v>1</v>
      </c>
      <c r="DF8" s="8" t="n">
        <v>0</v>
      </c>
      <c r="DG8" s="8" t="n">
        <v>1</v>
      </c>
      <c r="DH8" s="8" t="n">
        <v>0</v>
      </c>
      <c r="DI8" s="48" t="n"/>
      <c r="DJ8" s="48" t="inlineStr">
        <is>
          <t>Anggota keluarga - laki-laki CPO atau pendamping</t>
        </is>
      </c>
      <c r="DK8" s="8" t="n">
        <v>1</v>
      </c>
      <c r="DL8" s="8" t="n">
        <v>0</v>
      </c>
      <c r="DM8" s="8" t="n">
        <v>1</v>
      </c>
      <c r="DN8" s="8" t="n">
        <v>0</v>
      </c>
      <c r="DO8" s="48" t="n"/>
      <c r="DP8" s="48" t="inlineStr">
        <is>
          <t>Ya</t>
        </is>
      </c>
      <c r="DQ8" s="48" t="n"/>
      <c r="DR8" s="48" t="n"/>
      <c r="DS8" s="48" t="n"/>
      <c r="DT8" s="48" t="n"/>
      <c r="DU8" s="48" t="n"/>
      <c r="DV8" s="48" t="n"/>
      <c r="DW8" s="48" t="n"/>
      <c r="DX8" s="48" t="n"/>
      <c r="DY8" s="48" t="n"/>
      <c r="DZ8" s="48" t="n"/>
      <c r="EA8" s="48" t="n"/>
      <c r="EB8" s="48" t="n"/>
      <c r="EC8" s="48" t="n"/>
      <c r="ED8" s="48" t="n"/>
      <c r="EE8" s="48" t="n"/>
      <c r="EF8" s="48" t="n"/>
      <c r="EG8" s="48" t="n"/>
      <c r="EH8" s="48" t="n"/>
      <c r="EI8" s="48" t="inlineStr">
        <is>
          <t>Tidak ada masalah</t>
        </is>
      </c>
      <c r="EJ8" s="8" t="n">
        <v>0</v>
      </c>
      <c r="EK8" s="8" t="n">
        <v>0</v>
      </c>
      <c r="EL8" s="8" t="n">
        <v>0</v>
      </c>
      <c r="EM8" s="8" t="n">
        <v>1</v>
      </c>
      <c r="EN8" s="8" t="n">
        <v>0</v>
      </c>
      <c r="EO8" s="48" t="n"/>
      <c r="EP8" s="48" t="inlineStr">
        <is>
          <t>Ya, cukup jelas dan mudah diikuti</t>
        </is>
      </c>
      <c r="EQ8" s="48" t="inlineStr">
        <is>
          <t>Bukan pelatihan</t>
        </is>
      </c>
      <c r="ER8" s="48" t="inlineStr">
        <is>
          <t>CPO atau pendamping</t>
        </is>
      </c>
      <c r="ES8" s="8" t="n">
        <v>1</v>
      </c>
      <c r="ET8" s="8" t="n">
        <v>0</v>
      </c>
      <c r="EU8" s="8" t="n">
        <v>0</v>
      </c>
      <c r="EV8" s="8" t="n">
        <v>0</v>
      </c>
      <c r="EW8" s="48" t="n"/>
      <c r="EX8" s="48" t="inlineStr">
        <is>
          <t>Anggota keluarga - Laki-laki</t>
        </is>
      </c>
      <c r="EY8" s="8" t="n">
        <v>1</v>
      </c>
      <c r="EZ8" s="8" t="n">
        <v>0</v>
      </c>
      <c r="FA8" s="8" t="n">
        <v>0</v>
      </c>
      <c r="FB8" s="48" t="n"/>
      <c r="FC8" s="48" t="inlineStr">
        <is>
          <t>Setiap minggu</t>
        </is>
      </c>
      <c r="FD8" s="48" t="n"/>
      <c r="FE8" s="48" t="inlineStr">
        <is>
          <t>Mengetahui</t>
        </is>
      </c>
      <c r="FF8" s="48" t="inlineStr">
        <is>
          <t>Selalu (setiap hari)</t>
        </is>
      </c>
      <c r="FG8" s="48" t="inlineStr">
        <is>
          <t>Mengetahui</t>
        </is>
      </c>
      <c r="FH8" s="48" t="inlineStr">
        <is>
          <t>Jarang (setiap bulan atau lebih)</t>
        </is>
      </c>
      <c r="FI8" s="48" t="inlineStr">
        <is>
          <t>Mengetahui</t>
        </is>
      </c>
      <c r="FJ8" s="48" t="inlineStr">
        <is>
          <t>Selalu (setiap hari)</t>
        </is>
      </c>
      <c r="FK8" s="48" t="inlineStr">
        <is>
          <t>Mengetahui</t>
        </is>
      </c>
      <c r="FL8" s="48" t="inlineStr">
        <is>
          <t>Sering (setiap minggu)</t>
        </is>
      </c>
      <c r="FM8" s="48" t="inlineStr">
        <is>
          <t>Mengetahui</t>
        </is>
      </c>
      <c r="FN8" s="48" t="inlineStr">
        <is>
          <t>Sering (setiap minggu)</t>
        </is>
      </c>
      <c r="FO8" s="48" t="inlineStr">
        <is>
          <t>Mengetahui</t>
        </is>
      </c>
      <c r="FP8" s="48" t="inlineStr">
        <is>
          <t>Jarang (setiap bulan atau lebih)</t>
        </is>
      </c>
      <c r="FQ8" s="48" t="inlineStr">
        <is>
          <t>Mengetahui</t>
        </is>
      </c>
      <c r="FR8" s="48" t="inlineStr">
        <is>
          <t>Ya</t>
        </is>
      </c>
      <c r="FS8" s="48" t="inlineStr">
        <is>
          <t>Mengetahui</t>
        </is>
      </c>
      <c r="FT8" s="48" t="inlineStr">
        <is>
          <t>Ya, terkadang</t>
        </is>
      </c>
      <c r="FU8" s="48" t="inlineStr">
        <is>
          <t>Laki-laki dewasa</t>
        </is>
      </c>
      <c r="FV8" s="8" t="n">
        <v>1</v>
      </c>
      <c r="FW8" s="8" t="n">
        <v>0</v>
      </c>
      <c r="FX8" s="8" t="n">
        <v>0</v>
      </c>
      <c r="FY8" s="8" t="n">
        <v>0</v>
      </c>
      <c r="FZ8" s="48" t="inlineStr">
        <is>
          <t>Memahami</t>
        </is>
      </c>
      <c r="GA8" s="48" t="inlineStr">
        <is>
          <t>CPO</t>
        </is>
      </c>
      <c r="GB8" s="8" t="n">
        <v>1</v>
      </c>
      <c r="GC8" s="8" t="n">
        <v>0</v>
      </c>
      <c r="GD8" s="8" t="n">
        <v>0</v>
      </c>
      <c r="GE8" s="8" t="n">
        <v>0</v>
      </c>
      <c r="GF8" s="48" t="n"/>
      <c r="GG8" s="48" t="inlineStr">
        <is>
          <t>Sering</t>
        </is>
      </c>
      <c r="GH8" s="48" t="inlineStr">
        <is>
          <t>Ya</t>
        </is>
      </c>
      <c r="GI8" s="48" t="inlineStr">
        <is>
          <t>Teman/keluarga</t>
        </is>
      </c>
      <c r="GJ8" s="8" t="n">
        <v>0</v>
      </c>
      <c r="GK8" s="8" t="n">
        <v>1</v>
      </c>
      <c r="GL8" s="8" t="n">
        <v>0</v>
      </c>
      <c r="GM8" s="8" t="n">
        <v>0</v>
      </c>
      <c r="GN8" s="48" t="n"/>
      <c r="GO8" s="8" t="n">
        <v>10</v>
      </c>
      <c r="GP8" s="48" t="inlineStr">
        <is>
          <t>Penuh (100%)</t>
        </is>
      </c>
      <c r="GQ8" s="48" t="inlineStr">
        <is>
          <t>Kayu bakar</t>
        </is>
      </c>
      <c r="GR8" s="8" t="n">
        <v>0</v>
      </c>
      <c r="GS8" s="8" t="n">
        <v>1</v>
      </c>
      <c r="GT8" s="8" t="n">
        <v>0</v>
      </c>
      <c r="GU8" s="8" t="n">
        <v>0</v>
      </c>
      <c r="GV8" s="8" t="n">
        <v>0</v>
      </c>
      <c r="GW8" s="8" t="n">
        <v>0</v>
      </c>
      <c r="GX8" s="8" t="n">
        <v>0</v>
      </c>
      <c r="GY8" s="48" t="n"/>
      <c r="GZ8" s="48" t="inlineStr">
        <is>
          <t>Ya</t>
        </is>
      </c>
      <c r="HA8" s="8" t="n">
        <v>600</v>
      </c>
      <c r="HB8" s="8" t="n">
        <v>600000</v>
      </c>
      <c r="HC8" s="8" t="n">
        <v>300</v>
      </c>
      <c r="HD8" s="8" t="n">
        <v>300000</v>
      </c>
      <c r="HE8" s="48" t="n"/>
      <c r="HF8" s="48" t="n"/>
      <c r="HG8" s="48" t="n"/>
      <c r="HH8" s="48" t="n"/>
      <c r="HI8" s="48" t="n"/>
      <c r="HJ8" s="48" t="n"/>
      <c r="HK8" s="48" t="n"/>
      <c r="HL8" s="48" t="n"/>
      <c r="HM8" s="48" t="n"/>
      <c r="HN8" s="48" t="n"/>
      <c r="HO8" s="48" t="n"/>
      <c r="HP8" s="48" t="n"/>
      <c r="HQ8" s="48" t="n"/>
      <c r="HR8" s="48" t="n"/>
      <c r="HS8" s="48" t="n"/>
      <c r="HT8" s="48" t="n"/>
      <c r="HU8" s="48" t="n"/>
      <c r="HV8" s="48" t="n"/>
      <c r="HW8" s="48" t="n"/>
      <c r="HX8" s="48" t="n"/>
      <c r="HY8" s="8" t="n">
        <v>300</v>
      </c>
      <c r="HZ8" s="8" t="n">
        <v>300000</v>
      </c>
      <c r="IA8" s="48" t="n"/>
      <c r="IB8" s="48" t="n"/>
      <c r="IC8" s="48" t="n"/>
      <c r="ID8" s="48" t="n"/>
      <c r="IE8" s="48" t="n"/>
      <c r="IF8" s="48" t="n"/>
      <c r="IG8" s="48" t="n"/>
      <c r="IH8" s="48" t="n"/>
      <c r="II8" s="48" t="n"/>
      <c r="IJ8" s="48" t="n"/>
      <c r="IK8" s="48" t="inlineStr">
        <is>
          <t>15-30 kg</t>
        </is>
      </c>
      <c r="IL8" s="48" t="inlineStr">
        <is>
          <t>1-3 jam</t>
        </is>
      </c>
      <c r="IM8" s="48" t="inlineStr">
        <is>
          <t>Ya</t>
        </is>
      </c>
      <c r="IN8" s="48" t="inlineStr">
        <is>
          <t>Tidak</t>
        </is>
      </c>
      <c r="IO8" s="48" t="inlineStr">
        <is>
          <t>Lebih bersih</t>
        </is>
      </c>
      <c r="IP8" s="48" t="inlineStr">
        <is>
          <t>Lebih jarang (lebih sering tidak terpapar asap)</t>
        </is>
      </c>
      <c r="IQ8" s="48" t="inlineStr">
        <is>
          <t>Lebih jarang (lebih sering tidak terkena)</t>
        </is>
      </c>
      <c r="IR8" s="48" t="inlineStr">
        <is>
          <t>Perempuan dewasa</t>
        </is>
      </c>
      <c r="IS8" s="8" t="n">
        <v>0</v>
      </c>
      <c r="IT8" s="8" t="n">
        <v>1</v>
      </c>
      <c r="IU8" s="8" t="n">
        <v>0</v>
      </c>
      <c r="IV8" s="48" t="inlineStr">
        <is>
          <t>Perempuan dewasa</t>
        </is>
      </c>
      <c r="IW8" s="8" t="n">
        <v>0</v>
      </c>
      <c r="IX8" s="8" t="n">
        <v>1</v>
      </c>
      <c r="IY8" s="8" t="n">
        <v>0</v>
      </c>
      <c r="IZ8" s="48" t="inlineStr">
        <is>
          <t>Lebih jarang (lebih sering tidak terkena)</t>
        </is>
      </c>
      <c r="JA8" s="48" t="inlineStr">
        <is>
          <t>Perempuan dewasa</t>
        </is>
      </c>
      <c r="JB8" s="8" t="n">
        <v>0</v>
      </c>
      <c r="JC8" s="8" t="n">
        <v>1</v>
      </c>
      <c r="JD8" s="8" t="n">
        <v>0</v>
      </c>
      <c r="JE8" s="48" t="inlineStr">
        <is>
          <t>Perempuan dewasa</t>
        </is>
      </c>
      <c r="JF8" s="8" t="n">
        <v>0</v>
      </c>
      <c r="JG8" s="8" t="n">
        <v>1</v>
      </c>
      <c r="JH8" s="8" t="n">
        <v>0</v>
      </c>
      <c r="JI8" s="48" t="inlineStr">
        <is>
          <t>Tidak ada perubahan</t>
        </is>
      </c>
      <c r="JJ8" s="48" t="inlineStr">
        <is>
          <t>Perempuan dewasa</t>
        </is>
      </c>
      <c r="JK8" s="8" t="n">
        <v>0</v>
      </c>
      <c r="JL8" s="8" t="n">
        <v>1</v>
      </c>
      <c r="JM8" s="8" t="n">
        <v>0</v>
      </c>
      <c r="JN8" s="48" t="inlineStr">
        <is>
          <t>Laki-laki dewasa</t>
        </is>
      </c>
      <c r="JO8" s="8" t="n">
        <v>1</v>
      </c>
      <c r="JP8" s="8" t="n">
        <v>0</v>
      </c>
      <c r="JQ8" s="8" t="n">
        <v>0</v>
      </c>
      <c r="JR8" s="48" t="inlineStr">
        <is>
          <t>Lebih jarang (lebih sering tidak terkena)</t>
        </is>
      </c>
      <c r="JS8" s="48" t="inlineStr">
        <is>
          <t>Anak-anak (0-18 tahun)</t>
        </is>
      </c>
      <c r="JT8" s="8" t="n">
        <v>0</v>
      </c>
      <c r="JU8" s="8" t="n">
        <v>0</v>
      </c>
      <c r="JV8" s="8" t="n">
        <v>1</v>
      </c>
      <c r="JW8" s="48" t="inlineStr">
        <is>
          <t>Anak-anak (0-18 tahun)</t>
        </is>
      </c>
      <c r="JX8" s="8" t="n">
        <v>0</v>
      </c>
      <c r="JY8" s="8" t="n">
        <v>0</v>
      </c>
      <c r="JZ8" s="8" t="n">
        <v>1</v>
      </c>
      <c r="KA8" s="48" t="inlineStr">
        <is>
          <t>Tidak pernah</t>
        </is>
      </c>
      <c r="KB8" s="48" t="n"/>
      <c r="KC8" s="48" t="n"/>
      <c r="KD8" s="48" t="n"/>
      <c r="KE8" s="48" t="n"/>
      <c r="KF8" s="48" t="n"/>
      <c r="KG8" s="48" t="n"/>
      <c r="KH8" s="48" t="n"/>
      <c r="KI8" s="48" t="n"/>
      <c r="KJ8" s="48" t="inlineStr">
        <is>
          <t>Lebih jarang (lebih sering tidak terkena)</t>
        </is>
      </c>
      <c r="KK8" s="48" t="inlineStr">
        <is>
          <t>Laki-laki dewasa</t>
        </is>
      </c>
      <c r="KL8" s="8" t="n">
        <v>1</v>
      </c>
      <c r="KM8" s="8" t="n">
        <v>0</v>
      </c>
      <c r="KN8" s="8" t="n">
        <v>0</v>
      </c>
      <c r="KO8" s="48" t="inlineStr">
        <is>
          <t>Laki-laki dewasa</t>
        </is>
      </c>
      <c r="KP8" s="8" t="n">
        <v>1</v>
      </c>
      <c r="KQ8" s="8" t="n">
        <v>0</v>
      </c>
      <c r="KR8" s="8" t="n">
        <v>0</v>
      </c>
      <c r="KS8" s="48" t="inlineStr">
        <is>
          <t>Cukup membaik</t>
        </is>
      </c>
      <c r="KT8" s="48" t="inlineStr">
        <is>
          <t>Lebih dari 4 kali</t>
        </is>
      </c>
      <c r="KU8" s="48" t="inlineStr">
        <is>
          <t>2-4 kali</t>
        </is>
      </c>
      <c r="KV8" s="48" t="inlineStr">
        <is>
          <t>Laki-laki dewasa Perempuan dewasa</t>
        </is>
      </c>
      <c r="KW8" s="8" t="n">
        <v>1</v>
      </c>
      <c r="KX8" s="8" t="n">
        <v>1</v>
      </c>
      <c r="KY8" s="8" t="n">
        <v>0</v>
      </c>
      <c r="KZ8" s="8" t="n">
        <v>0</v>
      </c>
      <c r="LA8" s="48" t="inlineStr">
        <is>
          <t>Cukup membaik</t>
        </is>
      </c>
      <c r="LB8" s="48" t="inlineStr">
        <is>
          <t>Cukup membaik</t>
        </is>
      </c>
      <c r="LC8" s="8" t="n">
        <v>1</v>
      </c>
      <c r="LD8" s="8" t="n">
        <v>1</v>
      </c>
      <c r="LE8" s="8" t="n">
        <v>8</v>
      </c>
      <c r="LF8" s="48" t="n"/>
      <c r="LG8" s="48" t="inlineStr">
        <is>
          <t>Ya</t>
        </is>
      </c>
      <c r="LH8" s="8" t="n">
        <v>600000</v>
      </c>
      <c r="LI8" s="48" t="n"/>
      <c r="LJ8" s="48" t="inlineStr">
        <is>
          <t>Kebutuhan rumah tangga</t>
        </is>
      </c>
      <c r="LK8" s="8" t="n">
        <v>0</v>
      </c>
      <c r="LL8" s="8" t="n">
        <v>0</v>
      </c>
      <c r="LM8" s="8" t="n">
        <v>0</v>
      </c>
      <c r="LN8" s="8" t="n">
        <v>0</v>
      </c>
      <c r="LO8" s="8" t="n">
        <v>1</v>
      </c>
      <c r="LP8" s="8" t="n">
        <v>0</v>
      </c>
      <c r="LQ8" s="8" t="n">
        <v>0</v>
      </c>
      <c r="LR8" s="48" t="n"/>
      <c r="LS8" s="8" t="n">
        <v>30</v>
      </c>
      <c r="LT8" s="8" t="n">
        <v>30</v>
      </c>
      <c r="LU8" s="8" t="n">
        <v>0</v>
      </c>
      <c r="LV8" s="8" t="n">
        <v>30</v>
      </c>
      <c r="LW8" s="8" t="n">
        <v>15</v>
      </c>
      <c r="LX8" s="8" t="n">
        <v>0</v>
      </c>
      <c r="LY8" s="8" t="n">
        <v>30</v>
      </c>
      <c r="LZ8" s="8" t="n">
        <v>30</v>
      </c>
      <c r="MA8" s="8" t="n">
        <v>0</v>
      </c>
      <c r="MB8" s="48" t="inlineStr">
        <is>
          <t>Ya</t>
        </is>
      </c>
      <c r="MC8" s="8" t="n">
        <v>60</v>
      </c>
      <c r="MD8" s="8" t="n">
        <v>30</v>
      </c>
      <c r="ME8" s="8" t="n">
        <v>60</v>
      </c>
      <c r="MF8" s="8" t="n">
        <v>30</v>
      </c>
      <c r="MG8" s="8" t="n">
        <v>0</v>
      </c>
      <c r="MH8" s="8" t="n">
        <v>0</v>
      </c>
      <c r="MI8" s="48" t="inlineStr">
        <is>
          <t>Istirahat</t>
        </is>
      </c>
      <c r="MJ8" s="8" t="n">
        <v>0</v>
      </c>
      <c r="MK8" s="8" t="n">
        <v>0</v>
      </c>
      <c r="ML8" s="8" t="n">
        <v>1</v>
      </c>
      <c r="MM8" s="8" t="n">
        <v>0</v>
      </c>
      <c r="MN8" s="8" t="n">
        <v>0</v>
      </c>
      <c r="MO8" s="8" t="n">
        <v>0</v>
      </c>
      <c r="MP8" s="48" t="n"/>
      <c r="MQ8" s="48" t="n"/>
      <c r="MR8" s="48" t="inlineStr">
        <is>
          <t>Lelah</t>
        </is>
      </c>
      <c r="MS8" s="48" t="n"/>
      <c r="MT8" s="48" t="inlineStr">
        <is>
          <t>Untuk menjalankan kewajiban Sosial dan kegiatan adat</t>
        </is>
      </c>
      <c r="MU8" s="48" t="inlineStr">
        <is>
          <t>Ya, untuk anggota keluarga</t>
        </is>
      </c>
      <c r="MV8" s="48" t="inlineStr">
        <is>
          <t>Perawatan sistem biogas</t>
        </is>
      </c>
      <c r="MW8" s="8" t="n">
        <v>1</v>
      </c>
      <c r="MX8" s="8" t="n">
        <v>0</v>
      </c>
      <c r="MY8" s="8" t="n">
        <v>0</v>
      </c>
      <c r="MZ8" s="8" t="n">
        <v>0</v>
      </c>
      <c r="NA8" s="48" t="n"/>
      <c r="NB8" s="48" t="n"/>
      <c r="NC8" s="48" t="n"/>
      <c r="ND8" s="48" t="n"/>
      <c r="NE8" s="48" t="n"/>
      <c r="NF8" s="48" t="n"/>
      <c r="NG8" s="48" t="n"/>
      <c r="NH8" s="48" t="n"/>
      <c r="NI8" s="48" t="n"/>
      <c r="NJ8" s="48" t="n"/>
      <c r="NK8" s="48" t="n"/>
      <c r="NL8" s="48" t="inlineStr">
        <is>
          <t>Ya</t>
        </is>
      </c>
      <c r="NM8" s="48" t="inlineStr">
        <is>
          <t>100% dana mandiri</t>
        </is>
      </c>
      <c r="NN8" s="48" t="inlineStr">
        <is>
          <t>9.000.001-11.000.000</t>
        </is>
      </c>
      <c r="NO8" s="48" t="n"/>
      <c r="NP8" s="48" t="n"/>
      <c r="NQ8" s="48" t="n"/>
      <c r="NR8" s="48" t="n"/>
      <c r="NS8" s="48" t="n"/>
      <c r="NT8" s="48" t="n"/>
      <c r="NU8" s="48" t="n"/>
      <c r="NV8" s="48" t="inlineStr">
        <is>
          <t>Anggota keluarga - Laki-laki dewasa</t>
        </is>
      </c>
      <c r="NW8" s="48" t="n"/>
      <c r="NX8" s="48" t="inlineStr">
        <is>
          <t>Sedikit meningkat</t>
        </is>
      </c>
      <c r="NY8" s="8" t="n">
        <v>120</v>
      </c>
      <c r="NZ8" s="8" t="n">
        <v>0</v>
      </c>
      <c r="OA8" s="8" t="n">
        <v>0</v>
      </c>
      <c r="OB8" s="8" t="n">
        <v>60</v>
      </c>
      <c r="OC8" s="8" t="n">
        <v>60</v>
      </c>
      <c r="OD8" s="8" t="n">
        <v>0</v>
      </c>
      <c r="OE8" s="48" t="inlineStr">
        <is>
          <t>Lebih baik</t>
        </is>
      </c>
      <c r="OF8" s="48" t="inlineStr">
        <is>
          <t>Lebih baik (beda waktu memasak 5-30 menit, ATAU tidak lagi ada rasa/bau makanan yang berubah, ATAU alasan lainnya)</t>
        </is>
      </c>
      <c r="OG8" s="48" t="inlineStr">
        <is>
          <t>Ya</t>
        </is>
      </c>
      <c r="OH8" s="8" t="n">
        <v>0</v>
      </c>
      <c r="OI8" s="8" t="n">
        <v>0</v>
      </c>
      <c r="OJ8" s="8" t="n">
        <v>0</v>
      </c>
      <c r="OK8" s="8" t="n">
        <v>15</v>
      </c>
      <c r="OL8" s="8" t="n">
        <v>0</v>
      </c>
      <c r="OM8" s="8" t="n">
        <v>0</v>
      </c>
      <c r="ON8" s="8" t="n">
        <v>10</v>
      </c>
      <c r="OO8" s="8" t="n">
        <v>0</v>
      </c>
      <c r="OP8" s="48">
        <f>VLOOKUP(AG8,'BUS 2'!$G$1:$CU$424,2,0)</f>
        <v/>
      </c>
      <c r="OQ8" s="8">
        <f>VLOOKUP(AG8,'BUS 2'!$G$1:$CU$424,3,0)</f>
        <v/>
      </c>
      <c r="OR8" s="8">
        <f>VLOOKUP(AG8,'BUS 2'!$G$1:$CU$424,4,0)</f>
        <v/>
      </c>
      <c r="OS8" s="8">
        <f>VLOOKUP(AG8,'BUS 2'!$G$1:$CU$424,5,0)</f>
        <v/>
      </c>
      <c r="OT8" s="8">
        <f>VLOOKUP(AG8,'BUS 2'!$G$1:$CU$424,6,0)</f>
        <v/>
      </c>
      <c r="OU8" s="8">
        <f>VLOOKUP(AG8,'BUS 2'!$G$1:$CU$424,7,0)</f>
        <v/>
      </c>
      <c r="OV8" s="8">
        <f>VLOOKUP(AG8,'BUS 2'!$G$1:$CU$424,8,0)</f>
        <v/>
      </c>
      <c r="OW8" s="8">
        <f>VLOOKUP(AG8,'BUS 2'!$G$1:$CU$424,9,0)</f>
        <v/>
      </c>
      <c r="OX8" s="8">
        <f>VLOOKUP(AG8,'BUS 2'!$G$1:$CU$424,10,0)</f>
        <v/>
      </c>
      <c r="OY8" s="8">
        <f>VLOOKUP(AG8,'BUS 2'!$G$1:$CU$424,11,0)</f>
        <v/>
      </c>
      <c r="OZ8" s="8">
        <f>VLOOKUP(AG8,'BUS 2'!$G$1:$CU$424,12,0)</f>
        <v/>
      </c>
      <c r="PA8" s="8">
        <f>VLOOKUP(AG8,'BUS 2'!$G$1:$CU$424,13,0)</f>
        <v/>
      </c>
      <c r="PB8" s="8">
        <f>VLOOKUP(AG8,'BUS 2'!$G$1:$CU$424,14,0)</f>
        <v/>
      </c>
      <c r="PC8" s="8">
        <f>VLOOKUP(AG8,'BUS 2'!$G$1:$CU$424,15,0)</f>
        <v/>
      </c>
      <c r="PD8" s="8">
        <f>VLOOKUP(AG8,'BUS 2'!$G$1:$CU$424,16,0)</f>
        <v/>
      </c>
      <c r="PE8" s="8">
        <f>VLOOKUP(AG8,'BUS 2'!$G$1:$CU$424,17,0)</f>
        <v/>
      </c>
      <c r="PF8" s="8">
        <f>VLOOKUP(AG8,'BUS 2'!$G$1:$CU$424,18,0)</f>
        <v/>
      </c>
      <c r="PG8" s="8">
        <f>VLOOKUP(AG8,'BUS 2'!$G$1:$CU$424,19,0)</f>
        <v/>
      </c>
      <c r="PH8" s="8">
        <f>VLOOKUP(AG8,'BUS 2'!$G$1:$CU$424,20,0)</f>
        <v/>
      </c>
      <c r="PI8" s="8">
        <f>VLOOKUP(AG8,'BUS 2'!$G$1:$CU$424,21,0)</f>
        <v/>
      </c>
      <c r="PJ8" s="8">
        <f>VLOOKUP(AG8,'BUS 2'!$G$1:$CU$424,22,0)</f>
        <v/>
      </c>
      <c r="PK8" s="8">
        <f>VLOOKUP(AG8,'BUS 2'!$G$1:$CU$424,23,0)</f>
        <v/>
      </c>
      <c r="PL8" s="8">
        <f>VLOOKUP(AG8,'BUS 2'!$G$1:$CU$424,24,0)</f>
        <v/>
      </c>
      <c r="PM8" s="8">
        <f>VLOOKUP(AG8,'BUS 2'!$G$1:$CU$424,25,0)</f>
        <v/>
      </c>
      <c r="PN8" s="8">
        <f>VLOOKUP(AG8,'BUS 2'!$G$1:$CU$424,26,0)</f>
        <v/>
      </c>
      <c r="PO8" s="8">
        <f>VLOOKUP(AG8,'BUS 2'!$G$1:$CU$424,27,0)</f>
        <v/>
      </c>
      <c r="PP8" s="8">
        <f>VLOOKUP(AG8,'BUS 2'!$G$1:$CU$424,28,0)</f>
        <v/>
      </c>
      <c r="PQ8" s="8">
        <f>VLOOKUP(AG8,'BUS 2'!$G$1:$CU$424,29,0)</f>
        <v/>
      </c>
      <c r="PR8" s="8">
        <f>VLOOKUP(AG8,'BUS 2'!$G$1:$CU$424,30,0)</f>
        <v/>
      </c>
      <c r="PS8" s="8">
        <f>VLOOKUP(AG8,'BUS 2'!$G$1:$CU$424,31,0)</f>
        <v/>
      </c>
      <c r="PT8" s="48" t="inlineStr">
        <is>
          <t>1-Disebarkan ke lahan terbuka</t>
        </is>
      </c>
      <c r="PU8" s="8" t="n">
        <v>0</v>
      </c>
      <c r="PV8" s="8" t="n">
        <v>0</v>
      </c>
      <c r="PW8" s="8" t="n">
        <v>0</v>
      </c>
      <c r="PX8" s="8" t="n">
        <v>0</v>
      </c>
      <c r="PY8" s="8" t="n">
        <v>0</v>
      </c>
      <c r="PZ8" s="8" t="n">
        <v>1</v>
      </c>
      <c r="QA8" s="8" t="n">
        <v>0</v>
      </c>
      <c r="QB8" s="8" t="n">
        <v>0</v>
      </c>
      <c r="QC8" s="8" t="n">
        <v>0</v>
      </c>
      <c r="QD8" s="48" t="n"/>
      <c r="QE8" s="48" t="n"/>
      <c r="QF8" s="48" t="n"/>
      <c r="QG8" s="48" t="n"/>
      <c r="QH8" s="48" t="n"/>
      <c r="QI8" s="48" t="n"/>
      <c r="QJ8" s="48" t="n"/>
      <c r="QK8" s="48" t="n"/>
      <c r="QL8" s="48" t="n"/>
      <c r="QM8" s="48" t="n"/>
      <c r="QN8" s="48" t="n"/>
      <c r="QO8" s="48" t="n"/>
      <c r="QP8" s="48" t="n"/>
      <c r="QQ8" s="48" t="n"/>
      <c r="QR8" s="48" t="n"/>
      <c r="QS8" s="48" t="n"/>
      <c r="QT8" s="48" t="n"/>
      <c r="QU8" s="48" t="n"/>
      <c r="QV8" s="48" t="n"/>
      <c r="QW8" s="48" t="n"/>
      <c r="QX8" s="48" t="n"/>
      <c r="QY8" s="48" t="n"/>
      <c r="QZ8" s="48" t="n"/>
      <c r="RA8" s="48" t="n"/>
      <c r="RB8" s="48" t="n"/>
      <c r="RC8" s="48" t="n"/>
      <c r="RD8" s="48" t="n"/>
      <c r="RE8" s="48" t="n"/>
      <c r="RF8" s="48" t="n"/>
      <c r="RG8" s="48" t="n"/>
      <c r="RH8" s="48" t="n"/>
      <c r="RI8" s="48" t="n"/>
      <c r="RJ8" s="48" t="n"/>
      <c r="RK8" s="48" t="n"/>
      <c r="RL8" s="48" t="n"/>
      <c r="RM8" s="48" t="n"/>
      <c r="RN8" s="48" t="n"/>
      <c r="RO8" s="48" t="n"/>
      <c r="RP8" s="48" t="n"/>
      <c r="RQ8" s="48" t="n"/>
      <c r="RR8" s="48" t="n"/>
      <c r="RS8" s="48" t="n"/>
      <c r="RT8" s="48" t="n"/>
      <c r="RU8" s="48" t="n"/>
      <c r="RV8" s="48" t="n"/>
      <c r="RW8" s="48" t="n"/>
      <c r="RX8" s="48" t="n"/>
      <c r="RY8" s="48" t="n"/>
      <c r="RZ8" s="48" t="n"/>
      <c r="SA8" s="48" t="n"/>
      <c r="SB8" s="48" t="n"/>
      <c r="SC8" s="48" t="n"/>
      <c r="SD8" s="48" t="n"/>
      <c r="SE8" s="48" t="n"/>
      <c r="SF8" s="48" t="n"/>
      <c r="SG8" s="48" t="n"/>
      <c r="SH8" s="48" t="n"/>
      <c r="SI8" s="48" t="n"/>
      <c r="SJ8" s="48" t="n"/>
      <c r="SK8" s="48" t="n"/>
      <c r="SL8" s="48" t="n"/>
      <c r="SM8" s="48" t="n"/>
      <c r="SN8" s="48" t="n"/>
      <c r="SO8" s="48" t="n"/>
      <c r="SP8" s="48" t="n"/>
      <c r="SQ8" s="48" t="n"/>
      <c r="SR8" s="48" t="n"/>
      <c r="SS8" s="48" t="n"/>
      <c r="ST8" s="48" t="n"/>
      <c r="SU8" s="48" t="n"/>
      <c r="SV8" s="48" t="n"/>
      <c r="SW8" s="48" t="n"/>
      <c r="SX8" s="48" t="n"/>
      <c r="SY8" s="8">
        <f>VLOOKUP(AG8,'BUS 2'!$G$1:$CU$424,33,0)</f>
        <v/>
      </c>
      <c r="SZ8" s="48">
        <f>VLOOKUP(AG8,'BUS 2'!$G$1:$CU$424,34,0)</f>
        <v/>
      </c>
      <c r="TA8" s="48">
        <f>VLOOKUP(AG8,'BUS 2'!$G$1:$CU$424,35,0)</f>
        <v/>
      </c>
      <c r="TB8" s="48">
        <f>VLOOKUP(AG8,'BUS 2'!$G$1:$CU$424,36,0)</f>
        <v/>
      </c>
      <c r="TC8" s="48">
        <f>VLOOKUP(AG8,'BUS 2'!$G$1:$CU$424,37,0)</f>
        <v/>
      </c>
      <c r="TD8" s="48">
        <f>VLOOKUP(AG8,'BUS 2'!$G$1:$CU$424,38,0)</f>
        <v/>
      </c>
      <c r="TE8" s="48">
        <f>VLOOKUP(AG8,'BUS 2'!$G$1:$CU$424,39,0)</f>
        <v/>
      </c>
      <c r="TF8" s="48">
        <f>VLOOKUP(AG8,'BUS 2'!$G$1:$CU$424,40,0)</f>
        <v/>
      </c>
      <c r="TG8" s="8">
        <f>VLOOKUP(AG8,'BUS 2'!$G$1:$CU$424,42,0)</f>
        <v/>
      </c>
      <c r="TH8" s="8">
        <f>VLOOKUP(AG8,'BUS 2'!$G$1:$CU$424,43,0)</f>
        <v/>
      </c>
      <c r="TI8" s="8">
        <f>VLOOKUP(AG8,'BUS 2'!$G$1:$CU$424,44,0)</f>
        <v/>
      </c>
      <c r="TJ8" s="8">
        <f>VLOOKUP(AG8,'BUS 2'!$G$1:$CU$424,45,0)</f>
        <v/>
      </c>
      <c r="TK8" s="8">
        <f>VLOOKUP(AG8,'BUS 2'!$G$1:$CU$424,46,0)</f>
        <v/>
      </c>
      <c r="TL8" s="8">
        <f>VLOOKUP(AG8,'BUS 2'!$G$1:$CU$424,47,0)</f>
        <v/>
      </c>
      <c r="TM8" s="8">
        <f>VLOOKUP(AG8,'BUS 2'!$G$1:$CU$424,48,0)</f>
        <v/>
      </c>
      <c r="TN8" s="8">
        <f>VLOOKUP(AG8,'BUS 2'!$G$1:$CU$424,49,0)</f>
        <v/>
      </c>
      <c r="TO8" s="8">
        <f>VLOOKUP(AG8,'BUS 2'!$G$1:$CU$424,50,0)</f>
        <v/>
      </c>
      <c r="TP8" s="8">
        <f>VLOOKUP(AG8,'BUS 2'!$G$1:$CU$424,51,0)</f>
        <v/>
      </c>
      <c r="TQ8" s="8">
        <f>VLOOKUP(AG8,'BUS 2'!$G$1:$CU$424,52,0)</f>
        <v/>
      </c>
      <c r="TR8" s="8">
        <f>VLOOKUP(AG8,'BUS 2'!$G$1:$CU$424,53,0)</f>
        <v/>
      </c>
      <c r="TS8" s="48">
        <f>VLOOKUP(AG8,'BUS 2'!$G$1:$CU$424,54,0)</f>
        <v/>
      </c>
      <c r="TT8" s="48">
        <f>VLOOKUP(AG8,'BUS 2'!$G$1:$CU$424,55,0)</f>
        <v/>
      </c>
      <c r="TU8" s="48">
        <f>VLOOKUP(AG8,'BUS 2'!$G$1:$CU$424,56,0)</f>
        <v/>
      </c>
      <c r="TV8" s="48">
        <f>VLOOKUP(AG8,'BUS 2'!$G$1:$CU$424,57,0)</f>
        <v/>
      </c>
      <c r="TW8" s="48">
        <f>VLOOKUP(AG8,'BUS 2'!$G$1:$CU$424,58,0)</f>
        <v/>
      </c>
      <c r="TX8" s="48">
        <f>VLOOKUP(AG8,'BUS 2'!$G$1:$CU$424,59,0)</f>
        <v/>
      </c>
      <c r="TY8" s="48">
        <f>VLOOKUP(AG8,'BUS 2'!$G$1:$CU$424,60,0)</f>
        <v/>
      </c>
      <c r="TZ8" s="48">
        <f>VLOOKUP(AG8,'BUS 2'!$G$1:$CU$424,61,0)</f>
        <v/>
      </c>
      <c r="UA8" s="48">
        <f>VLOOKUP(AG8,'BUS 2'!$G$1:$CU$424,62,0)</f>
        <v/>
      </c>
      <c r="UB8" s="48">
        <f>VLOOKUP(AG8,'BUS 2'!$G$1:$CU$424,63,0)</f>
        <v/>
      </c>
      <c r="UC8" s="48">
        <f>VLOOKUP(AG8,'BUS 2'!$G$1:$CU$424,64,0)</f>
        <v/>
      </c>
      <c r="UD8" s="48">
        <f>VLOOKUP(AG8,'BUS 2'!$G$1:$CU$424,65,0)</f>
        <v/>
      </c>
      <c r="UE8" s="48">
        <f>VLOOKUP(AG8,'BUS 2'!$G$1:$CU$424,66,0)</f>
        <v/>
      </c>
      <c r="UF8" s="48">
        <f>VLOOKUP(AG8,'BUS 2'!$G$1:$CU$424,67,0)</f>
        <v/>
      </c>
      <c r="UG8" s="48">
        <f>VLOOKUP(AG8,'BUS 2'!$G$1:$CU$424,68,0)</f>
        <v/>
      </c>
      <c r="UH8" s="48">
        <f>VLOOKUP(AG8,'BUS 2'!$G$1:$CU$424,69,0)</f>
        <v/>
      </c>
      <c r="UI8" s="48">
        <f>VLOOKUP(AG8,'BUS 2'!$G$1:$CU$424,70,0)</f>
        <v/>
      </c>
      <c r="UJ8" s="48">
        <f>VLOOKUP(AG8,'BUS 2'!$G$1:$CU$424,71,0)</f>
        <v/>
      </c>
      <c r="UK8" s="48">
        <f>VLOOKUP(AG8,'BUS 2'!$G$1:$CU$424,72,0)</f>
        <v/>
      </c>
      <c r="UL8" s="48">
        <f>VLOOKUP(AG8,'BUS 2'!$G$1:$CU$424,73,0)</f>
        <v/>
      </c>
      <c r="UM8" s="48">
        <f>VLOOKUP(AG8,'BUS 2'!$G$1:$CU$424,74,0)</f>
        <v/>
      </c>
      <c r="UN8" s="48">
        <f>VLOOKUP(AG8,'BUS 2'!$G$1:$CU$424,75,0)</f>
        <v/>
      </c>
      <c r="UO8" s="48">
        <f>VLOOKUP(AG8,'BUS 2'!$G$1:$CU$424,76,0)</f>
        <v/>
      </c>
      <c r="UP8" s="48">
        <f>VLOOKUP(AG8,'BUS 2'!$G$1:$CU$424,77,0)</f>
        <v/>
      </c>
      <c r="UQ8" s="48">
        <f>VLOOKUP(AG8,'BUS 2'!$G$1:$CU$424,78,0)</f>
        <v/>
      </c>
      <c r="UR8" s="48">
        <f>VLOOKUP(AG8,'BUS 2'!$G$1:$CU$424,79,0)</f>
        <v/>
      </c>
      <c r="US8" s="48">
        <f>VLOOKUP(AG8,'BUS 2'!$G$1:$CU$424,80,0)</f>
        <v/>
      </c>
      <c r="UT8" s="48">
        <f>VLOOKUP(AG8,'BUS 2'!$G$1:$CU$424,81,0)</f>
        <v/>
      </c>
      <c r="UU8" s="48" t="n"/>
      <c r="UV8" s="48" t="n"/>
      <c r="UW8" s="48" t="n"/>
      <c r="UX8" s="48" t="inlineStr">
        <is>
          <t>Pemberian pakan di kandang</t>
        </is>
      </c>
      <c r="UY8" s="48" t="n"/>
      <c r="UZ8" s="48" t="n"/>
      <c r="VA8" s="48" t="inlineStr">
        <is>
          <t>Penggembalaan terbuka</t>
        </is>
      </c>
      <c r="VB8" s="48" t="n"/>
      <c r="VC8" s="48" t="n"/>
      <c r="VD8" s="48" t="n"/>
      <c r="VE8" s="48" t="n"/>
      <c r="VF8" s="48" t="inlineStr">
        <is>
          <t>Sangat teratur (setiap hari)</t>
        </is>
      </c>
      <c r="VG8" s="48" t="n"/>
      <c r="VH8" s="48" t="n"/>
      <c r="VI8" s="48" t="inlineStr">
        <is>
          <t>Teratur (2-6 hari sekali)</t>
        </is>
      </c>
      <c r="VJ8" s="48" t="n"/>
      <c r="VK8" s="48" t="n"/>
      <c r="VL8" s="48" t="n"/>
      <c r="VM8" s="48" t="n"/>
      <c r="VN8" s="48" t="inlineStr">
        <is>
          <t>Sering (1 kali sehari)</t>
        </is>
      </c>
      <c r="VO8" s="48" t="n"/>
      <c r="VP8" s="48" t="n"/>
      <c r="VQ8" s="48" t="n"/>
      <c r="VR8" s="48" t="n"/>
      <c r="VS8" s="48" t="n"/>
      <c r="VT8" s="48" t="n"/>
      <c r="VU8" s="48" t="n"/>
      <c r="VV8" s="48" t="n"/>
      <c r="VW8" s="48" t="n"/>
      <c r="VX8" s="48" t="n"/>
      <c r="VY8" s="48" t="n"/>
      <c r="VZ8" s="48" t="n"/>
      <c r="WA8" s="48" t="n"/>
      <c r="WB8" s="48" t="n"/>
      <c r="WC8" s="48" t="n"/>
      <c r="WD8" s="48" t="n"/>
      <c r="WE8" s="48" t="n"/>
      <c r="WF8" s="48" t="n"/>
      <c r="WG8" s="48" t="n"/>
      <c r="WH8" s="48" t="n"/>
      <c r="WI8" s="48" t="n"/>
      <c r="WJ8" s="48" t="n"/>
      <c r="WK8" s="48" t="n"/>
      <c r="WL8" s="48" t="n"/>
      <c r="WM8" s="48" t="n"/>
      <c r="WN8" s="48" t="n"/>
      <c r="WO8" s="48" t="n"/>
      <c r="WP8" s="48" t="n"/>
      <c r="WQ8" s="48" t="n"/>
      <c r="WR8" s="48" t="n"/>
      <c r="WS8" s="48" t="n"/>
      <c r="WT8" s="48" t="n"/>
      <c r="WU8" s="48" t="n"/>
      <c r="WV8" s="48" t="n"/>
      <c r="WW8" s="48" t="n"/>
      <c r="WX8" s="48" t="n"/>
      <c r="WY8" s="48" t="n"/>
      <c r="WZ8" s="48" t="n"/>
      <c r="XA8" s="48" t="n"/>
      <c r="XB8" s="48" t="inlineStr">
        <is>
          <t>6-Digester biogas</t>
        </is>
      </c>
      <c r="XC8" s="8" t="n">
        <v>0</v>
      </c>
      <c r="XD8" s="8" t="n">
        <v>0</v>
      </c>
      <c r="XE8" s="8" t="n">
        <v>0</v>
      </c>
      <c r="XF8" s="8" t="n">
        <v>0</v>
      </c>
      <c r="XG8" s="8" t="n">
        <v>0</v>
      </c>
      <c r="XH8" s="8" t="n">
        <v>0</v>
      </c>
      <c r="XI8" s="8" t="n">
        <v>0</v>
      </c>
      <c r="XJ8" s="8" t="n">
        <v>0</v>
      </c>
      <c r="XK8" s="8" t="n">
        <v>1</v>
      </c>
      <c r="XL8" s="8" t="n">
        <v>0</v>
      </c>
      <c r="XM8" s="8" t="n">
        <v>0</v>
      </c>
      <c r="XN8" s="48" t="n"/>
      <c r="XO8" s="48" t="n"/>
      <c r="XP8" s="48" t="n"/>
      <c r="XQ8" s="48" t="n"/>
      <c r="XR8" s="48" t="n"/>
      <c r="XS8" s="48" t="n"/>
      <c r="XT8" s="48" t="n"/>
      <c r="XU8" s="48" t="n"/>
      <c r="XV8" s="48" t="n"/>
      <c r="XW8" s="48" t="n"/>
      <c r="XX8" s="48" t="n"/>
      <c r="XY8" s="48" t="n"/>
      <c r="XZ8" s="48" t="n"/>
      <c r="YA8" s="48" t="n"/>
      <c r="YB8" s="48" t="n"/>
      <c r="YC8" s="48" t="n"/>
      <c r="YD8" s="48" t="n"/>
      <c r="YE8" s="48" t="n"/>
      <c r="YF8" s="48" t="n"/>
      <c r="YG8" s="48" t="n"/>
      <c r="YH8" s="48" t="n"/>
      <c r="YI8" s="48" t="n"/>
      <c r="YJ8" s="48" t="n"/>
      <c r="YK8" s="48" t="n"/>
      <c r="YL8" s="48" t="n"/>
      <c r="YM8" s="48" t="n"/>
      <c r="YN8" s="48" t="inlineStr">
        <is>
          <t>3-Disimpan terbuka (dry lot)</t>
        </is>
      </c>
      <c r="YO8" s="8" t="n">
        <v>0</v>
      </c>
      <c r="YP8" s="8" t="n">
        <v>0</v>
      </c>
      <c r="YQ8" s="8" t="n">
        <v>0</v>
      </c>
      <c r="YR8" s="8" t="n">
        <v>0</v>
      </c>
      <c r="YS8" s="8" t="n">
        <v>0</v>
      </c>
      <c r="YT8" s="8" t="n">
        <v>0</v>
      </c>
      <c r="YU8" s="8" t="n">
        <v>1</v>
      </c>
      <c r="YV8" s="8" t="n">
        <v>0</v>
      </c>
      <c r="YW8" s="8" t="n">
        <v>0</v>
      </c>
      <c r="YX8" s="8" t="n">
        <v>0</v>
      </c>
      <c r="YY8" s="8" t="n">
        <v>0</v>
      </c>
      <c r="YZ8" s="8" t="n">
        <v>0</v>
      </c>
      <c r="ZA8" s="48" t="n"/>
      <c r="ZB8" s="48" t="n"/>
      <c r="ZC8" s="48" t="n"/>
      <c r="ZD8" s="48" t="n"/>
      <c r="ZE8" s="48" t="n"/>
      <c r="ZF8" s="48" t="n"/>
      <c r="ZG8" s="48" t="n"/>
      <c r="ZH8" s="48" t="n"/>
      <c r="ZI8" s="48" t="n"/>
      <c r="ZJ8" s="48" t="n"/>
      <c r="ZK8" s="48" t="n"/>
      <c r="ZL8" s="48" t="n"/>
      <c r="ZM8" s="48" t="n"/>
      <c r="ZN8" s="48" t="n"/>
      <c r="ZO8" s="48" t="n"/>
      <c r="ZP8" s="48" t="n"/>
      <c r="ZQ8" s="8" t="n">
        <v>100</v>
      </c>
      <c r="ZR8" s="48" t="n"/>
      <c r="ZS8" s="48" t="n"/>
      <c r="ZT8" s="48" t="n"/>
      <c r="ZU8" s="48" t="n"/>
      <c r="ZV8" s="48" t="n"/>
      <c r="ZW8" s="48" t="n"/>
      <c r="ZX8" s="48" t="n"/>
      <c r="ZY8" s="48" t="n"/>
      <c r="ZZ8" s="48" t="n"/>
      <c r="AAA8" s="48" t="n"/>
      <c r="AAB8" s="8" t="n">
        <v>10</v>
      </c>
      <c r="AAC8" s="48" t="n"/>
      <c r="AAD8" s="48" t="n"/>
      <c r="AAE8" s="48" t="n"/>
      <c r="AAF8" s="48" t="n"/>
      <c r="AAG8" s="48" t="inlineStr">
        <is>
          <t>Pakan kering (misal: konsentrat, silase, pelet)</t>
        </is>
      </c>
      <c r="AAH8" s="48" t="n"/>
      <c r="AAI8" s="48" t="n"/>
      <c r="AAJ8" s="48" t="inlineStr">
        <is>
          <t>Pakan kering (misal: konsentrat, silase, pelet)</t>
        </is>
      </c>
      <c r="AAK8" s="48" t="n"/>
      <c r="AAL8" s="48" t="inlineStr">
        <is>
          <t>Ya</t>
        </is>
      </c>
      <c r="AAM8" s="48" t="inlineStr">
        <is>
          <t>Cair</t>
        </is>
      </c>
      <c r="AAN8" s="8" t="n">
        <v>0</v>
      </c>
      <c r="AAO8" s="8" t="n">
        <v>1</v>
      </c>
      <c r="AAP8" s="8" t="n">
        <v>5</v>
      </c>
      <c r="AAQ8" s="48" t="n"/>
      <c r="AAR8" s="48" t="inlineStr">
        <is>
          <t>Tidak</t>
        </is>
      </c>
      <c r="AAS8" s="48" t="inlineStr">
        <is>
          <t>Mengetahui</t>
        </is>
      </c>
      <c r="AAT8" s="48" t="inlineStr">
        <is>
          <t>Digunakan untuk pupuk di lahan pertanian sendiri</t>
        </is>
      </c>
      <c r="AAU8" s="8" t="n">
        <v>1</v>
      </c>
      <c r="AAV8" s="8" t="n">
        <v>0</v>
      </c>
      <c r="AAW8" s="8" t="n">
        <v>0</v>
      </c>
      <c r="AAX8" s="8" t="n">
        <v>0</v>
      </c>
      <c r="AAY8" s="8" t="n">
        <v>0</v>
      </c>
      <c r="AAZ8" s="8" t="n">
        <v>0</v>
      </c>
      <c r="ABA8" s="8" t="n">
        <v>0</v>
      </c>
      <c r="ABB8" s="48" t="inlineStr">
        <is>
          <t>Pupuk cair untuk tanaman</t>
        </is>
      </c>
      <c r="ABC8" s="8" t="n">
        <v>1</v>
      </c>
      <c r="ABD8" s="8" t="n">
        <v>0</v>
      </c>
      <c r="ABE8" s="8" t="n">
        <v>0</v>
      </c>
      <c r="ABF8" s="8" t="n">
        <v>0</v>
      </c>
      <c r="ABG8" s="8" t="n">
        <v>0</v>
      </c>
      <c r="ABH8" s="48" t="n"/>
      <c r="ABI8" s="48" t="n"/>
      <c r="ABJ8" s="48" t="n"/>
      <c r="ABK8" s="48" t="n"/>
      <c r="ABL8" s="48" t="n"/>
      <c r="ABM8" s="48" t="n"/>
      <c r="ABN8" s="48" t="n"/>
      <c r="ABO8" s="48" t="n"/>
      <c r="ABP8" s="48" t="n"/>
      <c r="ABQ8" s="48" t="inlineStr">
        <is>
          <t>Padi</t>
        </is>
      </c>
      <c r="ABR8" s="48" t="inlineStr">
        <is>
          <t>Cukup (2 minggu sekali)</t>
        </is>
      </c>
      <c r="ABS8" s="8" t="n">
        <v>2000</v>
      </c>
      <c r="ABT8" s="48" t="n"/>
      <c r="ABU8" s="8" t="n">
        <v>50</v>
      </c>
      <c r="ABV8" s="8" t="n">
        <v>0</v>
      </c>
      <c r="ABW8" s="48" t="inlineStr">
        <is>
          <t>Urea</t>
        </is>
      </c>
      <c r="ABX8" s="48" t="n"/>
      <c r="ABY8" s="8" t="n">
        <v>50</v>
      </c>
      <c r="ABZ8" s="8" t="n">
        <v>6000</v>
      </c>
      <c r="ACA8" s="8" t="n">
        <v>0</v>
      </c>
      <c r="ACB8" s="8" t="n">
        <v>0</v>
      </c>
      <c r="ACC8" s="8" t="n">
        <v>2000</v>
      </c>
      <c r="ACD8" s="8" t="n">
        <v>5000</v>
      </c>
      <c r="ACE8" s="48" t="inlineStr">
        <is>
          <t>Ya</t>
        </is>
      </c>
      <c r="ACF8" s="48" t="inlineStr">
        <is>
          <t>Sangat meningkat</t>
        </is>
      </c>
      <c r="ACG8" s="48" t="inlineStr">
        <is>
          <t>Cukup meningkat</t>
        </is>
      </c>
      <c r="ACH8" s="48" t="inlineStr">
        <is>
          <t>Cukup meningkat</t>
        </is>
      </c>
      <c r="ACI8" s="48" t="n"/>
      <c r="ACJ8" s="48" t="n"/>
      <c r="ACK8" s="48" t="n"/>
      <c r="ACL8" s="48" t="n"/>
      <c r="ACM8" s="48" t="n"/>
      <c r="ACN8" s="48" t="n"/>
      <c r="ACO8" s="48" t="n"/>
      <c r="ACP8" s="48" t="n"/>
      <c r="ACQ8" s="48" t="n"/>
      <c r="ACR8" s="48" t="n"/>
      <c r="ACS8" s="48" t="n"/>
      <c r="ACT8" s="48" t="inlineStr">
        <is>
          <t>Belum ada</t>
        </is>
      </c>
      <c r="ACU8" s="48" t="inlineStr">
        <is>
          <t>Manfaat cukup signifikan, terasa di kehidupan sehari-hari</t>
        </is>
      </c>
      <c r="ACV8" s="48" t="inlineStr">
        <is>
          <t>Berkurang</t>
        </is>
      </c>
      <c r="ACW8" s="48" t="inlineStr">
        <is>
          <t>Anggota keluarga - Perempuan dewasa</t>
        </is>
      </c>
      <c r="ACX8" s="48" t="inlineStr">
        <is>
          <t>Setuju</t>
        </is>
      </c>
      <c r="ACY8" s="48" t="inlineStr">
        <is>
          <t>Anggota keluarga - Perempuan dewasa Anggota keluarga - Anak-anak Anggota keluarga - Laki-laki dewasa Tidak ada manfaat</t>
        </is>
      </c>
      <c r="ACZ8" s="8" t="n">
        <v>1</v>
      </c>
      <c r="ADA8" s="8" t="n">
        <v>1</v>
      </c>
      <c r="ADB8" s="8" t="n">
        <v>1</v>
      </c>
      <c r="ADC8" s="8" t="n">
        <v>1</v>
      </c>
      <c r="ADD8" s="48" t="inlineStr">
        <is>
          <t>Puas</t>
        </is>
      </c>
      <c r="ADE8" s="48" t="inlineStr">
        <is>
          <t>Puas</t>
        </is>
      </c>
      <c r="ADF8" s="48" t="inlineStr">
        <is>
          <t>Puas</t>
        </is>
      </c>
      <c r="ADG8" s="48" t="inlineStr">
        <is>
          <t>Puas</t>
        </is>
      </c>
      <c r="ADH8" s="48" t="inlineStr">
        <is>
          <t>Ya</t>
        </is>
      </c>
      <c r="ADI8" s="48" t="inlineStr">
        <is>
          <t>Kompor</t>
        </is>
      </c>
      <c r="ADJ8" s="48" t="inlineStr">
        <is>
          <t>Puas</t>
        </is>
      </c>
      <c r="ADK8" s="48" t="n"/>
      <c r="ADL8" s="48" t="n"/>
      <c r="ADM8" s="48" t="n"/>
      <c r="ADN8" s="48" t="n"/>
      <c r="ADO8" s="48" t="n"/>
      <c r="ADP8" s="48" t="n"/>
      <c r="ADQ8" s="48" t="n"/>
      <c r="ADR8" s="48" t="n"/>
      <c r="ADS8" s="48" t="n"/>
      <c r="ADT8" s="48" t="n"/>
      <c r="ADU8" s="48" t="inlineStr">
        <is>
          <t>Menghubungi CPO atau pendamping</t>
        </is>
      </c>
      <c r="ADV8" s="8" t="n">
        <v>0</v>
      </c>
      <c r="ADW8" s="8" t="n">
        <v>0</v>
      </c>
      <c r="ADX8" s="8" t="n">
        <v>0</v>
      </c>
      <c r="ADY8" s="8" t="n">
        <v>0</v>
      </c>
      <c r="ADZ8" s="8" t="n">
        <v>1</v>
      </c>
      <c r="AEA8" s="8" t="n">
        <v>0</v>
      </c>
      <c r="AEB8" s="8" t="n">
        <v>0</v>
      </c>
      <c r="AEC8" s="8" t="n">
        <v>0</v>
      </c>
      <c r="AED8" s="8" t="n">
        <v>0</v>
      </c>
      <c r="AEE8" s="48" t="inlineStr">
        <is>
          <t>Laki-laki dewasa</t>
        </is>
      </c>
      <c r="AEF8" s="48" t="n"/>
      <c r="AEG8" s="48" t="inlineStr">
        <is>
          <t>Menelepon atau WA langsung</t>
        </is>
      </c>
      <c r="AEH8" s="48" t="n"/>
      <c r="AEI8" s="48" t="inlineStr">
        <is>
          <t>Adanya kerjasama komonikasi saling menguntungkan masalah BIRU</t>
        </is>
      </c>
      <c r="AEJ8" s="48" t="inlineStr">
        <is>
          <t>Ya, selalu</t>
        </is>
      </c>
      <c r="AEK8"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8" s="8" t="n">
        <v>1</v>
      </c>
      <c r="AEM8" s="8" t="n">
        <v>1</v>
      </c>
      <c r="AEN8" s="8" t="n">
        <v>1</v>
      </c>
      <c r="AEO8" s="8" t="n">
        <v>1</v>
      </c>
      <c r="AEP8" s="8" t="n">
        <v>1</v>
      </c>
      <c r="AEQ8" s="8" t="n">
        <v>1</v>
      </c>
      <c r="AER8" s="8" t="n">
        <v>1</v>
      </c>
      <c r="AES8" s="8" t="n">
        <v>1</v>
      </c>
      <c r="AET8" s="8" t="n">
        <v>1</v>
      </c>
      <c r="AEU8" s="8" t="n">
        <v>0</v>
      </c>
      <c r="AEV8" s="8" t="n">
        <v>1</v>
      </c>
      <c r="AEW8" s="8" t="n">
        <v>0</v>
      </c>
      <c r="AEX8" s="48" t="n"/>
      <c r="AEY8" s="48" t="inlineStr">
        <is>
          <t>Mendukung lingkungan</t>
        </is>
      </c>
      <c r="AEZ8" s="48" t="n"/>
      <c r="AFA8" s="48" t="inlineStr">
        <is>
          <t>Tetangga / teman / saudara</t>
        </is>
      </c>
      <c r="AFB8" s="48" t="n"/>
      <c r="AFC8" s="48" t="inlineStr">
        <is>
          <t>1770531569997.jpg</t>
        </is>
      </c>
      <c r="AFD8" s="16" t="inlineStr">
        <is>
          <t>https://kf.kobotoolbox.org/api/v2/assets/avstPQqLr3Ab3ZdcVTXZ6f/data/675658101/attachments/atth6c5rpQeHkC8imwvsnTaS/</t>
        </is>
      </c>
      <c r="AFE8" s="48" t="inlineStr">
        <is>
          <t>1770531918202.jpg</t>
        </is>
      </c>
      <c r="AFF8" s="16" t="inlineStr">
        <is>
          <t>https://kf.kobotoolbox.org/api/v2/assets/avstPQqLr3Ab3ZdcVTXZ6f/data/675658101/attachments/attQowXmzQLGQFDmX5RQZLc7/</t>
        </is>
      </c>
      <c r="AFG8" s="48" t="inlineStr">
        <is>
          <t>Ir. I Made Suyasa</t>
        </is>
      </c>
      <c r="AFH8" s="48" t="n"/>
      <c r="AFI8" s="48" t="n"/>
    </row>
    <row r="9">
      <c r="A9" s="6" t="n">
        <v>46061</v>
      </c>
      <c r="B9" s="6" t="n">
        <v>46072</v>
      </c>
      <c r="C9" s="48" t="inlineStr">
        <is>
          <t>ir i made suyasa</t>
        </is>
      </c>
      <c r="D9" s="48" t="inlineStr">
        <is>
          <t>i wayan supartama</t>
        </is>
      </c>
      <c r="E9" s="8" t="n">
        <v>85337010125</v>
      </c>
      <c r="F9" s="48" t="inlineStr">
        <is>
          <t>-8.4959333 115.3491633 330.0 5.0</t>
        </is>
      </c>
      <c r="G9" s="8" t="n">
        <v>-8.495933300000001</v>
      </c>
      <c r="H9" s="8" t="n">
        <v>115.3491633</v>
      </c>
      <c r="I9" s="8" t="n">
        <v>330</v>
      </c>
      <c r="J9" s="8" t="n">
        <v>5</v>
      </c>
      <c r="K9" s="8" t="n">
        <v>0</v>
      </c>
      <c r="L9" s="48" t="inlineStr">
        <is>
          <t>-8.4958377 115.3491737 324.70001220703125 4.689</t>
        </is>
      </c>
      <c r="M9" s="8" t="n">
        <v>-8.495837699999999</v>
      </c>
      <c r="N9" s="8" t="n">
        <v>115.3491737</v>
      </c>
      <c r="O9" s="8" t="n">
        <v>324.7000122</v>
      </c>
      <c r="P9" s="8" t="n">
        <v>4.689</v>
      </c>
      <c r="Q9" s="8" t="n">
        <v>0</v>
      </c>
      <c r="R9" s="48" t="inlineStr">
        <is>
          <t>Bali</t>
        </is>
      </c>
      <c r="S9" s="8" t="n">
        <v>0</v>
      </c>
      <c r="T9" s="8" t="n">
        <v>0</v>
      </c>
      <c r="U9" s="8" t="n">
        <v>0</v>
      </c>
      <c r="V9" s="8" t="n">
        <v>0</v>
      </c>
      <c r="W9" s="8" t="n">
        <v>0</v>
      </c>
      <c r="X9" s="8" t="n">
        <v>0</v>
      </c>
      <c r="Y9" s="8" t="n">
        <v>1</v>
      </c>
      <c r="Z9" s="8" t="n">
        <v>0</v>
      </c>
      <c r="AA9" s="8" t="n">
        <v>0</v>
      </c>
      <c r="AB9" s="8" t="n">
        <v>0</v>
      </c>
      <c r="AC9" s="48" t="inlineStr">
        <is>
          <t>BANGLI</t>
        </is>
      </c>
      <c r="AD9" s="48" t="inlineStr">
        <is>
          <t>BANGLI</t>
        </is>
      </c>
      <c r="AE9" s="48" t="inlineStr">
        <is>
          <t>TAMANBALI</t>
        </is>
      </c>
      <c r="AF9" s="48" t="inlineStr">
        <is>
          <t>UD CAHAYA WANA BAKTI</t>
        </is>
      </c>
      <c r="AG9" s="48" t="inlineStr">
        <is>
          <t>CWP0005</t>
        </is>
      </c>
      <c r="AH9" s="8" t="n">
        <v>8</v>
      </c>
      <c r="AI9" s="48" t="inlineStr">
        <is>
          <t>VPA2</t>
        </is>
      </c>
      <c r="AJ9" s="48" t="inlineStr">
        <is>
          <t>Aktif</t>
        </is>
      </c>
      <c r="AK9" s="8" t="n">
        <v>47</v>
      </c>
      <c r="AL9" s="48" t="inlineStr">
        <is>
          <t>Laki-laki</t>
        </is>
      </c>
      <c r="AM9" s="48" t="inlineStr">
        <is>
          <t>Sudah menikah</t>
        </is>
      </c>
      <c r="AN9" s="48" t="inlineStr">
        <is>
          <t>S2/Sederajat atau lebih</t>
        </is>
      </c>
      <c r="AO9" s="48" t="inlineStr">
        <is>
          <t>Pegawai pemerintah</t>
        </is>
      </c>
      <c r="AP9" s="8" t="n">
        <v>0</v>
      </c>
      <c r="AQ9" s="8" t="n">
        <v>0</v>
      </c>
      <c r="AR9" s="8" t="n">
        <v>0</v>
      </c>
      <c r="AS9" s="8" t="n">
        <v>0</v>
      </c>
      <c r="AT9" s="8" t="n">
        <v>1</v>
      </c>
      <c r="AU9" s="8" t="n">
        <v>0</v>
      </c>
      <c r="AV9" s="8" t="n">
        <v>0</v>
      </c>
      <c r="AW9" s="8" t="n">
        <v>0</v>
      </c>
      <c r="AX9" s="48" t="n"/>
      <c r="AY9" s="48" t="inlineStr">
        <is>
          <t>Petani</t>
        </is>
      </c>
      <c r="AZ9" s="8" t="n">
        <v>1</v>
      </c>
      <c r="BA9" s="8" t="n">
        <v>0</v>
      </c>
      <c r="BB9" s="8" t="n">
        <v>0</v>
      </c>
      <c r="BC9" s="8" t="n">
        <v>0</v>
      </c>
      <c r="BD9" s="8" t="n">
        <v>0</v>
      </c>
      <c r="BE9" s="8" t="n">
        <v>0</v>
      </c>
      <c r="BF9" s="8" t="n">
        <v>0</v>
      </c>
      <c r="BG9" s="8" t="n">
        <v>0</v>
      </c>
      <c r="BH9" s="48" t="n"/>
      <c r="BI9" s="48" t="inlineStr">
        <is>
          <t>&gt;Rp3.500.000</t>
        </is>
      </c>
      <c r="BJ9" s="8" t="n">
        <v>1</v>
      </c>
      <c r="BK9" s="8" t="n">
        <v>2</v>
      </c>
      <c r="BL9" s="8" t="n">
        <v>3</v>
      </c>
      <c r="BM9" s="8" t="n">
        <v>0</v>
      </c>
      <c r="BN9" s="48" t="inlineStr">
        <is>
          <t>Milik sendiri</t>
        </is>
      </c>
      <c r="BO9" s="48" t="inlineStr">
        <is>
          <t>Permanen (dinding bata dan semen)</t>
        </is>
      </c>
      <c r="BP9" s="8" t="n">
        <v>1</v>
      </c>
      <c r="BQ9" s="8" t="n">
        <v>0</v>
      </c>
      <c r="BR9" s="8" t="n">
        <v>0</v>
      </c>
      <c r="BS9" s="8" t="n">
        <v>0</v>
      </c>
      <c r="BT9" s="8" t="n">
        <v>0</v>
      </c>
      <c r="BU9" s="48" t="n"/>
      <c r="BV9" s="48" t="inlineStr">
        <is>
          <t>Keramik/ubin</t>
        </is>
      </c>
      <c r="BW9" s="8" t="n">
        <v>0</v>
      </c>
      <c r="BX9" s="8" t="n">
        <v>0</v>
      </c>
      <c r="BY9" s="8" t="n">
        <v>1</v>
      </c>
      <c r="BZ9" s="8" t="n">
        <v>0</v>
      </c>
      <c r="CA9" s="8" t="n">
        <v>0</v>
      </c>
      <c r="CB9" s="48" t="n"/>
      <c r="CC9" s="48" t="inlineStr">
        <is>
          <t>Genting</t>
        </is>
      </c>
      <c r="CD9" s="8" t="n">
        <v>0</v>
      </c>
      <c r="CE9" s="8" t="n">
        <v>0</v>
      </c>
      <c r="CF9" s="8" t="n">
        <v>0</v>
      </c>
      <c r="CG9" s="8" t="n">
        <v>0</v>
      </c>
      <c r="CH9" s="8" t="n">
        <v>0</v>
      </c>
      <c r="CI9" s="8" t="n">
        <v>1</v>
      </c>
      <c r="CJ9" s="8" t="n">
        <v>0</v>
      </c>
      <c r="CK9" s="48" t="n"/>
      <c r="CL9" s="48" t="inlineStr">
        <is>
          <t>Ya</t>
        </is>
      </c>
      <c r="CM9" s="8" t="n">
        <v>2019</v>
      </c>
      <c r="CN9" s="48" t="inlineStr">
        <is>
          <t>Fixed-Dome (Kubah Tetap)</t>
        </is>
      </c>
      <c r="CO9" s="48" t="inlineStr">
        <is>
          <t>4 m³ (2-3 ekor sapi, ±3 jam memasak/hari, ±30 kg slurry/hari)</t>
        </is>
      </c>
      <c r="CP9" s="48" t="inlineStr">
        <is>
          <t>Anggota keluarga - laki-laki</t>
        </is>
      </c>
      <c r="CQ9" s="8" t="n">
        <v>0</v>
      </c>
      <c r="CR9" s="8" t="n">
        <v>0</v>
      </c>
      <c r="CS9" s="8" t="n">
        <v>0</v>
      </c>
      <c r="CT9" s="8" t="n">
        <v>0</v>
      </c>
      <c r="CU9" s="8" t="n">
        <v>1</v>
      </c>
      <c r="CV9" s="8" t="n">
        <v>0</v>
      </c>
      <c r="CW9" s="8" t="n">
        <v>0</v>
      </c>
      <c r="CX9" s="8" t="n">
        <v>0</v>
      </c>
      <c r="CY9" s="48" t="inlineStr">
        <is>
          <t>Anggota keluarga - perempuan dewasa</t>
        </is>
      </c>
      <c r="CZ9" s="8" t="n">
        <v>0</v>
      </c>
      <c r="DA9" s="8" t="n">
        <v>1</v>
      </c>
      <c r="DB9" s="8" t="n">
        <v>0</v>
      </c>
      <c r="DC9" s="48" t="n"/>
      <c r="DD9" s="48" t="inlineStr">
        <is>
          <t>Anggota keluarga - laki-laki CPO atau pendamping</t>
        </is>
      </c>
      <c r="DE9" s="8" t="n">
        <v>1</v>
      </c>
      <c r="DF9" s="8" t="n">
        <v>0</v>
      </c>
      <c r="DG9" s="8" t="n">
        <v>1</v>
      </c>
      <c r="DH9" s="8" t="n">
        <v>0</v>
      </c>
      <c r="DI9" s="48" t="n"/>
      <c r="DJ9" s="48" t="inlineStr">
        <is>
          <t>Anggota keluarga - laki-laki CPO atau pendamping</t>
        </is>
      </c>
      <c r="DK9" s="8" t="n">
        <v>1</v>
      </c>
      <c r="DL9" s="8" t="n">
        <v>0</v>
      </c>
      <c r="DM9" s="8" t="n">
        <v>1</v>
      </c>
      <c r="DN9" s="8" t="n">
        <v>0</v>
      </c>
      <c r="DO9" s="48" t="n"/>
      <c r="DP9" s="48" t="inlineStr">
        <is>
          <t>Ya</t>
        </is>
      </c>
      <c r="DQ9" s="48" t="n"/>
      <c r="DR9" s="48" t="n"/>
      <c r="DS9" s="48" t="n"/>
      <c r="DT9" s="48" t="n"/>
      <c r="DU9" s="48" t="n"/>
      <c r="DV9" s="48" t="n"/>
      <c r="DW9" s="48" t="n"/>
      <c r="DX9" s="48" t="n"/>
      <c r="DY9" s="48" t="n"/>
      <c r="DZ9" s="48" t="n"/>
      <c r="EA9" s="48" t="n"/>
      <c r="EB9" s="48" t="n"/>
      <c r="EC9" s="48" t="n"/>
      <c r="ED9" s="48" t="n"/>
      <c r="EE9" s="48" t="n"/>
      <c r="EF9" s="48" t="n"/>
      <c r="EG9" s="48" t="n"/>
      <c r="EH9" s="48" t="n"/>
      <c r="EI9" s="48" t="inlineStr">
        <is>
          <t>Tidak ada masalah</t>
        </is>
      </c>
      <c r="EJ9" s="8" t="n">
        <v>0</v>
      </c>
      <c r="EK9" s="8" t="n">
        <v>0</v>
      </c>
      <c r="EL9" s="8" t="n">
        <v>0</v>
      </c>
      <c r="EM9" s="8" t="n">
        <v>1</v>
      </c>
      <c r="EN9" s="8" t="n">
        <v>0</v>
      </c>
      <c r="EO9" s="48" t="n"/>
      <c r="EP9" s="48" t="inlineStr">
        <is>
          <t>Ya, cukup jelas dan mudah diikuti</t>
        </is>
      </c>
      <c r="EQ9" s="48" t="inlineStr">
        <is>
          <t>Bukan pelatihan</t>
        </is>
      </c>
      <c r="ER9" s="48" t="inlineStr">
        <is>
          <t>CPO atau pendamping</t>
        </is>
      </c>
      <c r="ES9" s="8" t="n">
        <v>1</v>
      </c>
      <c r="ET9" s="8" t="n">
        <v>0</v>
      </c>
      <c r="EU9" s="8" t="n">
        <v>0</v>
      </c>
      <c r="EV9" s="8" t="n">
        <v>0</v>
      </c>
      <c r="EW9" s="48" t="n"/>
      <c r="EX9" s="48" t="inlineStr">
        <is>
          <t>Anggota keluarga - Laki-laki</t>
        </is>
      </c>
      <c r="EY9" s="8" t="n">
        <v>1</v>
      </c>
      <c r="EZ9" s="8" t="n">
        <v>0</v>
      </c>
      <c r="FA9" s="8" t="n">
        <v>0</v>
      </c>
      <c r="FB9" s="48" t="n"/>
      <c r="FC9" s="48" t="inlineStr">
        <is>
          <t>Setiap minggu</t>
        </is>
      </c>
      <c r="FD9" s="48" t="n"/>
      <c r="FE9" s="48" t="inlineStr">
        <is>
          <t>Mengetahui</t>
        </is>
      </c>
      <c r="FF9" s="48" t="inlineStr">
        <is>
          <t>Selalu (setiap hari)</t>
        </is>
      </c>
      <c r="FG9" s="48" t="inlineStr">
        <is>
          <t>Mengetahui</t>
        </is>
      </c>
      <c r="FH9" s="48" t="inlineStr">
        <is>
          <t>Sering (setiap minggu)</t>
        </is>
      </c>
      <c r="FI9" s="48" t="inlineStr">
        <is>
          <t>Mengetahui</t>
        </is>
      </c>
      <c r="FJ9" s="48" t="inlineStr">
        <is>
          <t>Selalu (setiap hari)</t>
        </is>
      </c>
      <c r="FK9" s="48" t="inlineStr">
        <is>
          <t>Mengetahui</t>
        </is>
      </c>
      <c r="FL9" s="48" t="inlineStr">
        <is>
          <t>Sering (setiap minggu)</t>
        </is>
      </c>
      <c r="FM9" s="48" t="inlineStr">
        <is>
          <t>Mengetahui</t>
        </is>
      </c>
      <c r="FN9" s="48" t="inlineStr">
        <is>
          <t>Sering (setiap minggu)</t>
        </is>
      </c>
      <c r="FO9" s="48" t="inlineStr">
        <is>
          <t>Mengetahui</t>
        </is>
      </c>
      <c r="FP9" s="48" t="inlineStr">
        <is>
          <t>Jarang (setiap bulan atau lebih)</t>
        </is>
      </c>
      <c r="FQ9" s="48" t="inlineStr">
        <is>
          <t>Mengetahui</t>
        </is>
      </c>
      <c r="FR9" s="48" t="inlineStr">
        <is>
          <t>Ya</t>
        </is>
      </c>
      <c r="FS9" s="48" t="inlineStr">
        <is>
          <t>Mengetahui</t>
        </is>
      </c>
      <c r="FT9" s="48" t="inlineStr">
        <is>
          <t>Ya, terkadang</t>
        </is>
      </c>
      <c r="FU9" s="48" t="inlineStr">
        <is>
          <t>Laki-laki dewasa</t>
        </is>
      </c>
      <c r="FV9" s="8" t="n">
        <v>1</v>
      </c>
      <c r="FW9" s="8" t="n">
        <v>0</v>
      </c>
      <c r="FX9" s="8" t="n">
        <v>0</v>
      </c>
      <c r="FY9" s="8" t="n">
        <v>0</v>
      </c>
      <c r="FZ9" s="48" t="inlineStr">
        <is>
          <t>Memahami</t>
        </is>
      </c>
      <c r="GA9" s="48" t="inlineStr">
        <is>
          <t>CPO</t>
        </is>
      </c>
      <c r="GB9" s="8" t="n">
        <v>1</v>
      </c>
      <c r="GC9" s="8" t="n">
        <v>0</v>
      </c>
      <c r="GD9" s="8" t="n">
        <v>0</v>
      </c>
      <c r="GE9" s="8" t="n">
        <v>0</v>
      </c>
      <c r="GF9" s="48" t="n"/>
      <c r="GG9" s="48" t="inlineStr">
        <is>
          <t>Sering</t>
        </is>
      </c>
      <c r="GH9" s="48" t="inlineStr">
        <is>
          <t>Ya</t>
        </is>
      </c>
      <c r="GI9" s="48" t="inlineStr">
        <is>
          <t>Tetangga</t>
        </is>
      </c>
      <c r="GJ9" s="8" t="n">
        <v>1</v>
      </c>
      <c r="GK9" s="8" t="n">
        <v>0</v>
      </c>
      <c r="GL9" s="8" t="n">
        <v>0</v>
      </c>
      <c r="GM9" s="8" t="n">
        <v>0</v>
      </c>
      <c r="GN9" s="48" t="n"/>
      <c r="GO9" s="8" t="n">
        <v>10</v>
      </c>
      <c r="GP9" s="48" t="inlineStr">
        <is>
          <t>Sebagian</t>
        </is>
      </c>
      <c r="GQ9" s="48" t="inlineStr">
        <is>
          <t>LPG</t>
        </is>
      </c>
      <c r="GR9" s="8" t="n">
        <v>1</v>
      </c>
      <c r="GS9" s="8" t="n">
        <v>0</v>
      </c>
      <c r="GT9" s="8" t="n">
        <v>0</v>
      </c>
      <c r="GU9" s="8" t="n">
        <v>0</v>
      </c>
      <c r="GV9" s="8" t="n">
        <v>0</v>
      </c>
      <c r="GW9" s="8" t="n">
        <v>0</v>
      </c>
      <c r="GX9" s="8" t="n">
        <v>0</v>
      </c>
      <c r="GY9" s="48" t="n"/>
      <c r="GZ9" s="48" t="inlineStr">
        <is>
          <t>Ya</t>
        </is>
      </c>
      <c r="HA9" s="48" t="n"/>
      <c r="HB9" s="48" t="n"/>
      <c r="HC9" s="48" t="n"/>
      <c r="HD9" s="48" t="n"/>
      <c r="HE9" s="8" t="n">
        <v>12</v>
      </c>
      <c r="HF9" s="8" t="n">
        <v>88000</v>
      </c>
      <c r="HG9" s="8" t="n">
        <v>6</v>
      </c>
      <c r="HH9" s="8" t="n">
        <v>44000</v>
      </c>
      <c r="HI9" s="48" t="n"/>
      <c r="HJ9" s="48" t="n"/>
      <c r="HK9" s="48" t="n"/>
      <c r="HL9" s="48" t="n"/>
      <c r="HM9" s="48" t="n"/>
      <c r="HN9" s="48" t="n"/>
      <c r="HO9" s="48" t="n"/>
      <c r="HP9" s="48" t="n"/>
      <c r="HQ9" s="48" t="n"/>
      <c r="HR9" s="48" t="n"/>
      <c r="HS9" s="48" t="n"/>
      <c r="HT9" s="48" t="n"/>
      <c r="HU9" s="48" t="n"/>
      <c r="HV9" s="48" t="n"/>
      <c r="HW9" s="48" t="n"/>
      <c r="HX9" s="48" t="n"/>
      <c r="HY9" s="48" t="n"/>
      <c r="HZ9" s="48" t="n"/>
      <c r="IA9" s="8" t="n">
        <v>6</v>
      </c>
      <c r="IB9" s="8" t="n">
        <v>44000</v>
      </c>
      <c r="IC9" s="48" t="n"/>
      <c r="ID9" s="48" t="n"/>
      <c r="IE9" s="48" t="n"/>
      <c r="IF9" s="48" t="n"/>
      <c r="IG9" s="48" t="n"/>
      <c r="IH9" s="48" t="n"/>
      <c r="II9" s="48" t="n"/>
      <c r="IJ9" s="48" t="n"/>
      <c r="IK9" s="48" t="inlineStr">
        <is>
          <t>15-30 kg</t>
        </is>
      </c>
      <c r="IL9" s="48" t="inlineStr">
        <is>
          <t>1-3 jam</t>
        </is>
      </c>
      <c r="IM9" s="48" t="inlineStr">
        <is>
          <t>Ya</t>
        </is>
      </c>
      <c r="IN9" s="48" t="inlineStr">
        <is>
          <t>Ya</t>
        </is>
      </c>
      <c r="IO9" s="48" t="inlineStr">
        <is>
          <t>Lebih bersih</t>
        </is>
      </c>
      <c r="IP9" s="48" t="n"/>
      <c r="IQ9" s="48" t="inlineStr">
        <is>
          <t>Lebih jarang (lebih sering tidak terkena)</t>
        </is>
      </c>
      <c r="IR9" s="48" t="inlineStr">
        <is>
          <t>Perempuan dewasa</t>
        </is>
      </c>
      <c r="IS9" s="8" t="n">
        <v>0</v>
      </c>
      <c r="IT9" s="8" t="n">
        <v>1</v>
      </c>
      <c r="IU9" s="8" t="n">
        <v>0</v>
      </c>
      <c r="IV9" s="48" t="inlineStr">
        <is>
          <t>Perempuan dewasa</t>
        </is>
      </c>
      <c r="IW9" s="8" t="n">
        <v>0</v>
      </c>
      <c r="IX9" s="8" t="n">
        <v>1</v>
      </c>
      <c r="IY9" s="8" t="n">
        <v>0</v>
      </c>
      <c r="IZ9" s="48" t="inlineStr">
        <is>
          <t>Lebih jarang (lebih sering tidak terkena)</t>
        </is>
      </c>
      <c r="JA9" s="48" t="inlineStr">
        <is>
          <t>Perempuan dewasa</t>
        </is>
      </c>
      <c r="JB9" s="8" t="n">
        <v>0</v>
      </c>
      <c r="JC9" s="8" t="n">
        <v>1</v>
      </c>
      <c r="JD9" s="8" t="n">
        <v>0</v>
      </c>
      <c r="JE9" s="48" t="inlineStr">
        <is>
          <t>Perempuan dewasa</t>
        </is>
      </c>
      <c r="JF9" s="8" t="n">
        <v>0</v>
      </c>
      <c r="JG9" s="8" t="n">
        <v>1</v>
      </c>
      <c r="JH9" s="8" t="n">
        <v>0</v>
      </c>
      <c r="JI9" s="48" t="inlineStr">
        <is>
          <t>Lebih jarang (lebih sering tidak terkena)</t>
        </is>
      </c>
      <c r="JJ9" s="48" t="inlineStr">
        <is>
          <t>Anak-anak (0-18 tahun)</t>
        </is>
      </c>
      <c r="JK9" s="8" t="n">
        <v>0</v>
      </c>
      <c r="JL9" s="8" t="n">
        <v>0</v>
      </c>
      <c r="JM9" s="8" t="n">
        <v>1</v>
      </c>
      <c r="JN9" s="48" t="inlineStr">
        <is>
          <t>Anak-anak (0-18 tahun)</t>
        </is>
      </c>
      <c r="JO9" s="8" t="n">
        <v>0</v>
      </c>
      <c r="JP9" s="8" t="n">
        <v>0</v>
      </c>
      <c r="JQ9" s="8" t="n">
        <v>1</v>
      </c>
      <c r="JR9" s="48" t="inlineStr">
        <is>
          <t>Lebih jarang (lebih sering tidak terkena)</t>
        </is>
      </c>
      <c r="JS9" s="48" t="inlineStr">
        <is>
          <t>Anak-anak (0-18 tahun)</t>
        </is>
      </c>
      <c r="JT9" s="8" t="n">
        <v>0</v>
      </c>
      <c r="JU9" s="8" t="n">
        <v>0</v>
      </c>
      <c r="JV9" s="8" t="n">
        <v>1</v>
      </c>
      <c r="JW9" s="48" t="inlineStr">
        <is>
          <t>Anak-anak (0-18 tahun)</t>
        </is>
      </c>
      <c r="JX9" s="8" t="n">
        <v>0</v>
      </c>
      <c r="JY9" s="8" t="n">
        <v>0</v>
      </c>
      <c r="JZ9" s="8" t="n">
        <v>1</v>
      </c>
      <c r="KA9" s="48" t="inlineStr">
        <is>
          <t>Tidak pernah</t>
        </is>
      </c>
      <c r="KB9" s="48" t="n"/>
      <c r="KC9" s="48" t="n"/>
      <c r="KD9" s="48" t="n"/>
      <c r="KE9" s="48" t="n"/>
      <c r="KF9" s="48" t="n"/>
      <c r="KG9" s="48" t="n"/>
      <c r="KH9" s="48" t="n"/>
      <c r="KI9" s="48" t="n"/>
      <c r="KJ9" s="48" t="inlineStr">
        <is>
          <t>Tidak pernah</t>
        </is>
      </c>
      <c r="KK9" s="48" t="n"/>
      <c r="KL9" s="48" t="n"/>
      <c r="KM9" s="48" t="n"/>
      <c r="KN9" s="48" t="n"/>
      <c r="KO9" s="48" t="n"/>
      <c r="KP9" s="48" t="n"/>
      <c r="KQ9" s="48" t="n"/>
      <c r="KR9" s="48" t="n"/>
      <c r="KS9" s="48" t="inlineStr">
        <is>
          <t>Cukup membaik</t>
        </is>
      </c>
      <c r="KT9" s="48" t="inlineStr">
        <is>
          <t>Lebih dari 4 kali</t>
        </is>
      </c>
      <c r="KU9" s="48" t="inlineStr">
        <is>
          <t>2-4 kali</t>
        </is>
      </c>
      <c r="KV9" s="48" t="inlineStr">
        <is>
          <t>Anak-anak (0-18 tahun)</t>
        </is>
      </c>
      <c r="KW9" s="8" t="n">
        <v>0</v>
      </c>
      <c r="KX9" s="8" t="n">
        <v>0</v>
      </c>
      <c r="KY9" s="8" t="n">
        <v>1</v>
      </c>
      <c r="KZ9" s="8" t="n">
        <v>0</v>
      </c>
      <c r="LA9" s="48" t="inlineStr">
        <is>
          <t>Cukup membaik</t>
        </is>
      </c>
      <c r="LB9" s="48" t="inlineStr">
        <is>
          <t>Cukup membaik</t>
        </is>
      </c>
      <c r="LC9" s="8" t="n">
        <v>3</v>
      </c>
      <c r="LD9" s="8" t="n">
        <v>1</v>
      </c>
      <c r="LE9" s="8" t="n">
        <v>0</v>
      </c>
      <c r="LF9" s="8" t="n">
        <v>0</v>
      </c>
      <c r="LG9" s="48" t="inlineStr">
        <is>
          <t>Ya</t>
        </is>
      </c>
      <c r="LH9" s="8" t="n">
        <v>75000</v>
      </c>
      <c r="LI9" s="48" t="n"/>
      <c r="LJ9" s="48" t="inlineStr">
        <is>
          <t>Kebutuhan rumah tangga</t>
        </is>
      </c>
      <c r="LK9" s="8" t="n">
        <v>0</v>
      </c>
      <c r="LL9" s="8" t="n">
        <v>0</v>
      </c>
      <c r="LM9" s="8" t="n">
        <v>0</v>
      </c>
      <c r="LN9" s="8" t="n">
        <v>0</v>
      </c>
      <c r="LO9" s="8" t="n">
        <v>1</v>
      </c>
      <c r="LP9" s="8" t="n">
        <v>0</v>
      </c>
      <c r="LQ9" s="8" t="n">
        <v>0</v>
      </c>
      <c r="LR9" s="48" t="n"/>
      <c r="LS9" s="8" t="n">
        <v>30</v>
      </c>
      <c r="LT9" s="8" t="n">
        <v>0</v>
      </c>
      <c r="LU9" s="8" t="n">
        <v>0</v>
      </c>
      <c r="LV9" s="8" t="n">
        <v>15</v>
      </c>
      <c r="LW9" s="8" t="n">
        <v>0</v>
      </c>
      <c r="LX9" s="8" t="n">
        <v>0</v>
      </c>
      <c r="LY9" s="8" t="n">
        <v>10</v>
      </c>
      <c r="LZ9" s="8" t="n">
        <v>0</v>
      </c>
      <c r="MA9" s="8" t="n">
        <v>0</v>
      </c>
      <c r="MB9" s="48" t="inlineStr">
        <is>
          <t>Ya</t>
        </is>
      </c>
      <c r="MC9" s="8" t="n">
        <v>0</v>
      </c>
      <c r="MD9" s="8" t="n">
        <v>0</v>
      </c>
      <c r="ME9" s="8" t="n">
        <v>0</v>
      </c>
      <c r="MF9" s="8" t="n">
        <v>0</v>
      </c>
      <c r="MG9" s="8" t="n">
        <v>0</v>
      </c>
      <c r="MH9" s="8" t="n">
        <v>0</v>
      </c>
      <c r="MI9" s="48" t="inlineStr">
        <is>
          <t>Aktivitas sosial diluar rumah (misalnya, berkumpul dengan tetangga, mengikuti kegiatan PKK, dsb)</t>
        </is>
      </c>
      <c r="MJ9" s="8" t="n">
        <v>0</v>
      </c>
      <c r="MK9" s="8" t="n">
        <v>1</v>
      </c>
      <c r="ML9" s="8" t="n">
        <v>0</v>
      </c>
      <c r="MM9" s="8" t="n">
        <v>0</v>
      </c>
      <c r="MN9" s="8" t="n">
        <v>0</v>
      </c>
      <c r="MO9" s="8" t="n">
        <v>0</v>
      </c>
      <c r="MP9" s="48" t="n"/>
      <c r="MQ9" s="48" t="n"/>
      <c r="MR9" s="48" t="inlineStr">
        <is>
          <t>Kerja bantu tetangga Atau gotongroyong</t>
        </is>
      </c>
      <c r="MS9" s="48" t="inlineStr">
        <is>
          <t>Gotongroyong dan Acara Adat</t>
        </is>
      </c>
      <c r="MT9" s="48" t="n"/>
      <c r="MU9" s="48" t="inlineStr">
        <is>
          <t>Ya, untuk anggota keluarga</t>
        </is>
      </c>
      <c r="MV9" s="48" t="inlineStr">
        <is>
          <t>Perawatan sistem biogas</t>
        </is>
      </c>
      <c r="MW9" s="8" t="n">
        <v>1</v>
      </c>
      <c r="MX9" s="8" t="n">
        <v>0</v>
      </c>
      <c r="MY9" s="8" t="n">
        <v>0</v>
      </c>
      <c r="MZ9" s="8" t="n">
        <v>0</v>
      </c>
      <c r="NA9" s="48" t="n"/>
      <c r="NB9" s="48" t="n"/>
      <c r="NC9" s="48" t="n"/>
      <c r="ND9" s="48" t="n"/>
      <c r="NE9" s="48" t="n"/>
      <c r="NF9" s="48" t="n"/>
      <c r="NG9" s="48" t="n"/>
      <c r="NH9" s="48" t="n"/>
      <c r="NI9" s="48" t="n"/>
      <c r="NJ9" s="48" t="n"/>
      <c r="NK9" s="48" t="n"/>
      <c r="NL9" s="48" t="inlineStr">
        <is>
          <t>Ya</t>
        </is>
      </c>
      <c r="NM9" s="48" t="inlineStr">
        <is>
          <t>Kombinasi dana mandiri dan dana hibah</t>
        </is>
      </c>
      <c r="NN9" s="48" t="inlineStr">
        <is>
          <t>3.000.001-5.000.000</t>
        </is>
      </c>
      <c r="NO9" s="48" t="inlineStr">
        <is>
          <t>Pemerintah</t>
        </is>
      </c>
      <c r="NP9" s="48" t="n"/>
      <c r="NQ9" s="48" t="n"/>
      <c r="NR9" s="48" t="n"/>
      <c r="NS9" s="48" t="n"/>
      <c r="NT9" s="48" t="n"/>
      <c r="NU9" s="48" t="n"/>
      <c r="NV9" s="48" t="inlineStr">
        <is>
          <t>Anggota keluarga - Laki-laki dewasa</t>
        </is>
      </c>
      <c r="NW9" s="48" t="n"/>
      <c r="NX9" s="48" t="inlineStr">
        <is>
          <t>Sedikit meningkat</t>
        </is>
      </c>
      <c r="NY9" s="8" t="n">
        <v>90</v>
      </c>
      <c r="NZ9" s="8" t="n">
        <v>0</v>
      </c>
      <c r="OA9" s="8" t="n">
        <v>0</v>
      </c>
      <c r="OB9" s="8" t="n">
        <v>15</v>
      </c>
      <c r="OC9" s="8" t="n">
        <v>30</v>
      </c>
      <c r="OD9" s="8" t="n">
        <v>0</v>
      </c>
      <c r="OE9" s="48" t="inlineStr">
        <is>
          <t>Lebih baik</t>
        </is>
      </c>
      <c r="OF9" s="48" t="inlineStr">
        <is>
          <t>Lebih baik (beda waktu memasak 5-30 menit, ATAU tidak lagi ada rasa/bau makanan yang berubah, ATAU alasan lainnya)</t>
        </is>
      </c>
      <c r="OG9" s="48" t="inlineStr">
        <is>
          <t>Ya</t>
        </is>
      </c>
      <c r="OH9" s="8" t="n">
        <v>0</v>
      </c>
      <c r="OI9" s="8" t="n">
        <v>0</v>
      </c>
      <c r="OJ9" s="8" t="n">
        <v>0</v>
      </c>
      <c r="OK9" s="8" t="n">
        <v>6</v>
      </c>
      <c r="OL9" s="8" t="n">
        <v>0</v>
      </c>
      <c r="OM9" s="8" t="n">
        <v>0</v>
      </c>
      <c r="ON9" s="8" t="n">
        <v>7</v>
      </c>
      <c r="OO9" s="8" t="n">
        <v>0</v>
      </c>
      <c r="OP9" s="48">
        <f>VLOOKUP(AG9,'BUS 2'!$G$1:$CU$424,2,0)</f>
        <v/>
      </c>
      <c r="OQ9" s="8">
        <f>VLOOKUP(AG9,'BUS 2'!$G$1:$CU$424,3,0)</f>
        <v/>
      </c>
      <c r="OR9" s="8">
        <f>VLOOKUP(AG9,'BUS 2'!$G$1:$CU$424,4,0)</f>
        <v/>
      </c>
      <c r="OS9" s="8">
        <f>VLOOKUP(AG9,'BUS 2'!$G$1:$CU$424,5,0)</f>
        <v/>
      </c>
      <c r="OT9" s="8">
        <f>VLOOKUP(AG9,'BUS 2'!$G$1:$CU$424,6,0)</f>
        <v/>
      </c>
      <c r="OU9" s="8">
        <f>VLOOKUP(AG9,'BUS 2'!$G$1:$CU$424,7,0)</f>
        <v/>
      </c>
      <c r="OV9" s="8">
        <f>VLOOKUP(AG9,'BUS 2'!$G$1:$CU$424,8,0)</f>
        <v/>
      </c>
      <c r="OW9" s="8">
        <f>VLOOKUP(AG9,'BUS 2'!$G$1:$CU$424,9,0)</f>
        <v/>
      </c>
      <c r="OX9" s="8">
        <f>VLOOKUP(AG9,'BUS 2'!$G$1:$CU$424,10,0)</f>
        <v/>
      </c>
      <c r="OY9" s="8">
        <f>VLOOKUP(AG9,'BUS 2'!$G$1:$CU$424,11,0)</f>
        <v/>
      </c>
      <c r="OZ9" s="8">
        <f>VLOOKUP(AG9,'BUS 2'!$G$1:$CU$424,12,0)</f>
        <v/>
      </c>
      <c r="PA9" s="8">
        <f>VLOOKUP(AG9,'BUS 2'!$G$1:$CU$424,13,0)</f>
        <v/>
      </c>
      <c r="PB9" s="8">
        <f>VLOOKUP(AG9,'BUS 2'!$G$1:$CU$424,14,0)</f>
        <v/>
      </c>
      <c r="PC9" s="8">
        <f>VLOOKUP(AG9,'BUS 2'!$G$1:$CU$424,15,0)</f>
        <v/>
      </c>
      <c r="PD9" s="8">
        <f>VLOOKUP(AG9,'BUS 2'!$G$1:$CU$424,16,0)</f>
        <v/>
      </c>
      <c r="PE9" s="8">
        <f>VLOOKUP(AG9,'BUS 2'!$G$1:$CU$424,17,0)</f>
        <v/>
      </c>
      <c r="PF9" s="8">
        <f>VLOOKUP(AG9,'BUS 2'!$G$1:$CU$424,18,0)</f>
        <v/>
      </c>
      <c r="PG9" s="8">
        <f>VLOOKUP(AG9,'BUS 2'!$G$1:$CU$424,19,0)</f>
        <v/>
      </c>
      <c r="PH9" s="8">
        <f>VLOOKUP(AG9,'BUS 2'!$G$1:$CU$424,20,0)</f>
        <v/>
      </c>
      <c r="PI9" s="8">
        <f>VLOOKUP(AG9,'BUS 2'!$G$1:$CU$424,21,0)</f>
        <v/>
      </c>
      <c r="PJ9" s="8">
        <f>VLOOKUP(AG9,'BUS 2'!$G$1:$CU$424,22,0)</f>
        <v/>
      </c>
      <c r="PK9" s="8">
        <f>VLOOKUP(AG9,'BUS 2'!$G$1:$CU$424,23,0)</f>
        <v/>
      </c>
      <c r="PL9" s="8">
        <f>VLOOKUP(AG9,'BUS 2'!$G$1:$CU$424,24,0)</f>
        <v/>
      </c>
      <c r="PM9" s="8">
        <f>VLOOKUP(AG9,'BUS 2'!$G$1:$CU$424,25,0)</f>
        <v/>
      </c>
      <c r="PN9" s="8">
        <f>VLOOKUP(AG9,'BUS 2'!$G$1:$CU$424,26,0)</f>
        <v/>
      </c>
      <c r="PO9" s="8">
        <f>VLOOKUP(AG9,'BUS 2'!$G$1:$CU$424,27,0)</f>
        <v/>
      </c>
      <c r="PP9" s="8">
        <f>VLOOKUP(AG9,'BUS 2'!$G$1:$CU$424,28,0)</f>
        <v/>
      </c>
      <c r="PQ9" s="8">
        <f>VLOOKUP(AG9,'BUS 2'!$G$1:$CU$424,29,0)</f>
        <v/>
      </c>
      <c r="PR9" s="8">
        <f>VLOOKUP(AG9,'BUS 2'!$G$1:$CU$424,30,0)</f>
        <v/>
      </c>
      <c r="PS9" s="8">
        <f>VLOOKUP(AG9,'BUS 2'!$G$1:$CU$424,31,0)</f>
        <v/>
      </c>
      <c r="PT9" s="48" t="n"/>
      <c r="PU9" s="48" t="n"/>
      <c r="PV9" s="48" t="n"/>
      <c r="PW9" s="48" t="n"/>
      <c r="PX9" s="48" t="n"/>
      <c r="PY9" s="48" t="n"/>
      <c r="PZ9" s="48" t="n"/>
      <c r="QA9" s="48" t="n"/>
      <c r="QB9" s="48" t="n"/>
      <c r="QC9" s="48" t="n"/>
      <c r="QD9" s="48" t="n"/>
      <c r="QE9" s="48" t="n"/>
      <c r="QF9" s="48" t="n"/>
      <c r="QG9" s="48" t="n"/>
      <c r="QH9" s="48" t="n"/>
      <c r="QI9" s="48" t="n"/>
      <c r="QJ9" s="48" t="n"/>
      <c r="QK9" s="48" t="n"/>
      <c r="QL9" s="48" t="n"/>
      <c r="QM9" s="48" t="n"/>
      <c r="QN9" s="48" t="n"/>
      <c r="QO9" s="48" t="n"/>
      <c r="QP9" s="48" t="n"/>
      <c r="QQ9" s="48" t="n"/>
      <c r="QR9" s="48" t="n"/>
      <c r="QS9" s="48" t="n"/>
      <c r="QT9" s="48" t="n"/>
      <c r="QU9" s="48" t="n"/>
      <c r="QV9" s="48" t="inlineStr">
        <is>
          <t>1-Disebarkan ke lahan terbuka</t>
        </is>
      </c>
      <c r="QW9" s="8" t="n">
        <v>0</v>
      </c>
      <c r="QX9" s="8" t="n">
        <v>0</v>
      </c>
      <c r="QY9" s="8" t="n">
        <v>0</v>
      </c>
      <c r="QZ9" s="8" t="n">
        <v>0</v>
      </c>
      <c r="RA9" s="8" t="n">
        <v>0</v>
      </c>
      <c r="RB9" s="8" t="n">
        <v>1</v>
      </c>
      <c r="RC9" s="8" t="n">
        <v>0</v>
      </c>
      <c r="RD9" s="8" t="n">
        <v>0</v>
      </c>
      <c r="RE9" s="8" t="n">
        <v>0</v>
      </c>
      <c r="RF9" s="48" t="n"/>
      <c r="RG9" s="48" t="n"/>
      <c r="RH9" s="48" t="n"/>
      <c r="RI9" s="48" t="n"/>
      <c r="RJ9" s="48" t="n"/>
      <c r="RK9" s="48" t="n"/>
      <c r="RL9" s="48" t="n"/>
      <c r="RM9" s="48" t="n"/>
      <c r="RN9" s="48" t="n"/>
      <c r="RO9" s="48" t="n"/>
      <c r="RP9" s="48" t="n"/>
      <c r="RQ9" s="48" t="n"/>
      <c r="RR9" s="48" t="n"/>
      <c r="RS9" s="48" t="n"/>
      <c r="RT9" s="48" t="n"/>
      <c r="RU9" s="48" t="n"/>
      <c r="RV9" s="48" t="n"/>
      <c r="RW9" s="48" t="n"/>
      <c r="RX9" s="48" t="n"/>
      <c r="RY9" s="48" t="n"/>
      <c r="RZ9" s="48" t="n"/>
      <c r="SA9" s="48" t="n"/>
      <c r="SB9" s="48" t="n"/>
      <c r="SC9" s="48" t="inlineStr">
        <is>
          <t>1-Disebarkan ke lahan terbuka</t>
        </is>
      </c>
      <c r="SD9" s="8" t="n">
        <v>0</v>
      </c>
      <c r="SE9" s="8" t="n">
        <v>0</v>
      </c>
      <c r="SF9" s="8" t="n">
        <v>0</v>
      </c>
      <c r="SG9" s="8" t="n">
        <v>0</v>
      </c>
      <c r="SH9" s="8" t="n">
        <v>0</v>
      </c>
      <c r="SI9" s="8" t="n">
        <v>1</v>
      </c>
      <c r="SJ9" s="8" t="n">
        <v>0</v>
      </c>
      <c r="SK9" s="8" t="n">
        <v>0</v>
      </c>
      <c r="SL9" s="8" t="n">
        <v>0</v>
      </c>
      <c r="SM9" s="48" t="n"/>
      <c r="SN9" s="48" t="n"/>
      <c r="SO9" s="48" t="n"/>
      <c r="SP9" s="48" t="n"/>
      <c r="SQ9" s="48" t="n"/>
      <c r="SR9" s="48" t="n"/>
      <c r="SS9" s="48" t="n"/>
      <c r="ST9" s="48" t="n"/>
      <c r="SU9" s="48" t="n"/>
      <c r="SV9" s="48" t="n"/>
      <c r="SW9" s="48" t="n"/>
      <c r="SX9" s="48" t="n"/>
      <c r="SY9" s="8">
        <f>VLOOKUP(AG9,'BUS 2'!$G$1:$CU$424,33,0)</f>
        <v/>
      </c>
      <c r="SZ9" s="48">
        <f>VLOOKUP(AG9,'BUS 2'!$G$1:$CU$424,34,0)</f>
        <v/>
      </c>
      <c r="TA9" s="48">
        <f>VLOOKUP(AG9,'BUS 2'!$G$1:$CU$424,35,0)</f>
        <v/>
      </c>
      <c r="TB9" s="48">
        <f>VLOOKUP(AG9,'BUS 2'!$G$1:$CU$424,36,0)</f>
        <v/>
      </c>
      <c r="TC9" s="48">
        <f>VLOOKUP(AG9,'BUS 2'!$G$1:$CU$424,37,0)</f>
        <v/>
      </c>
      <c r="TD9" s="48">
        <f>VLOOKUP(AG9,'BUS 2'!$G$1:$CU$424,38,0)</f>
        <v/>
      </c>
      <c r="TE9" s="48">
        <f>VLOOKUP(AG9,'BUS 2'!$G$1:$CU$424,39,0)</f>
        <v/>
      </c>
      <c r="TF9" s="48">
        <f>VLOOKUP(AG9,'BUS 2'!$G$1:$CU$424,40,0)</f>
        <v/>
      </c>
      <c r="TG9" s="8">
        <f>VLOOKUP(AG9,'BUS 2'!$G$1:$CU$424,42,0)</f>
        <v/>
      </c>
      <c r="TH9" s="8">
        <f>VLOOKUP(AG9,'BUS 2'!$G$1:$CU$424,43,0)</f>
        <v/>
      </c>
      <c r="TI9" s="8">
        <f>VLOOKUP(AG9,'BUS 2'!$G$1:$CU$424,44,0)</f>
        <v/>
      </c>
      <c r="TJ9" s="8">
        <f>VLOOKUP(AG9,'BUS 2'!$G$1:$CU$424,45,0)</f>
        <v/>
      </c>
      <c r="TK9" s="8">
        <f>VLOOKUP(AG9,'BUS 2'!$G$1:$CU$424,46,0)</f>
        <v/>
      </c>
      <c r="TL9" s="8">
        <f>VLOOKUP(AG9,'BUS 2'!$G$1:$CU$424,47,0)</f>
        <v/>
      </c>
      <c r="TM9" s="8">
        <f>VLOOKUP(AG9,'BUS 2'!$G$1:$CU$424,48,0)</f>
        <v/>
      </c>
      <c r="TN9" s="8">
        <f>VLOOKUP(AG9,'BUS 2'!$G$1:$CU$424,49,0)</f>
        <v/>
      </c>
      <c r="TO9" s="8">
        <f>VLOOKUP(AG9,'BUS 2'!$G$1:$CU$424,50,0)</f>
        <v/>
      </c>
      <c r="TP9" s="8">
        <f>VLOOKUP(AG9,'BUS 2'!$G$1:$CU$424,51,0)</f>
        <v/>
      </c>
      <c r="TQ9" s="8">
        <f>VLOOKUP(AG9,'BUS 2'!$G$1:$CU$424,52,0)</f>
        <v/>
      </c>
      <c r="TR9" s="8">
        <f>VLOOKUP(AG9,'BUS 2'!$G$1:$CU$424,53,0)</f>
        <v/>
      </c>
      <c r="TS9" s="48">
        <f>VLOOKUP(AG9,'BUS 2'!$G$1:$CU$424,54,0)</f>
        <v/>
      </c>
      <c r="TT9" s="48">
        <f>VLOOKUP(AG9,'BUS 2'!$G$1:$CU$424,55,0)</f>
        <v/>
      </c>
      <c r="TU9" s="48">
        <f>VLOOKUP(AG9,'BUS 2'!$G$1:$CU$424,56,0)</f>
        <v/>
      </c>
      <c r="TV9" s="48">
        <f>VLOOKUP(AG9,'BUS 2'!$G$1:$CU$424,57,0)</f>
        <v/>
      </c>
      <c r="TW9" s="48">
        <f>VLOOKUP(AG9,'BUS 2'!$G$1:$CU$424,58,0)</f>
        <v/>
      </c>
      <c r="TX9" s="48">
        <f>VLOOKUP(AG9,'BUS 2'!$G$1:$CU$424,59,0)</f>
        <v/>
      </c>
      <c r="TY9" s="48">
        <f>VLOOKUP(AG9,'BUS 2'!$G$1:$CU$424,60,0)</f>
        <v/>
      </c>
      <c r="TZ9" s="48">
        <f>VLOOKUP(AG9,'BUS 2'!$G$1:$CU$424,61,0)</f>
        <v/>
      </c>
      <c r="UA9" s="48">
        <f>VLOOKUP(AG9,'BUS 2'!$G$1:$CU$424,62,0)</f>
        <v/>
      </c>
      <c r="UB9" s="48">
        <f>VLOOKUP(AG9,'BUS 2'!$G$1:$CU$424,63,0)</f>
        <v/>
      </c>
      <c r="UC9" s="48">
        <f>VLOOKUP(AG9,'BUS 2'!$G$1:$CU$424,64,0)</f>
        <v/>
      </c>
      <c r="UD9" s="48">
        <f>VLOOKUP(AG9,'BUS 2'!$G$1:$CU$424,65,0)</f>
        <v/>
      </c>
      <c r="UE9" s="48">
        <f>VLOOKUP(AG9,'BUS 2'!$G$1:$CU$424,66,0)</f>
        <v/>
      </c>
      <c r="UF9" s="48">
        <f>VLOOKUP(AG9,'BUS 2'!$G$1:$CU$424,67,0)</f>
        <v/>
      </c>
      <c r="UG9" s="48">
        <f>VLOOKUP(AG9,'BUS 2'!$G$1:$CU$424,68,0)</f>
        <v/>
      </c>
      <c r="UH9" s="48">
        <f>VLOOKUP(AG9,'BUS 2'!$G$1:$CU$424,69,0)</f>
        <v/>
      </c>
      <c r="UI9" s="48">
        <f>VLOOKUP(AG9,'BUS 2'!$G$1:$CU$424,70,0)</f>
        <v/>
      </c>
      <c r="UJ9" s="48">
        <f>VLOOKUP(AG9,'BUS 2'!$G$1:$CU$424,71,0)</f>
        <v/>
      </c>
      <c r="UK9" s="48">
        <f>VLOOKUP(AG9,'BUS 2'!$G$1:$CU$424,72,0)</f>
        <v/>
      </c>
      <c r="UL9" s="48">
        <f>VLOOKUP(AG9,'BUS 2'!$G$1:$CU$424,73,0)</f>
        <v/>
      </c>
      <c r="UM9" s="48">
        <f>VLOOKUP(AG9,'BUS 2'!$G$1:$CU$424,74,0)</f>
        <v/>
      </c>
      <c r="UN9" s="48">
        <f>VLOOKUP(AG9,'BUS 2'!$G$1:$CU$424,75,0)</f>
        <v/>
      </c>
      <c r="UO9" s="48">
        <f>VLOOKUP(AG9,'BUS 2'!$G$1:$CU$424,76,0)</f>
        <v/>
      </c>
      <c r="UP9" s="48">
        <f>VLOOKUP(AG9,'BUS 2'!$G$1:$CU$424,77,0)</f>
        <v/>
      </c>
      <c r="UQ9" s="48">
        <f>VLOOKUP(AG9,'BUS 2'!$G$1:$CU$424,78,0)</f>
        <v/>
      </c>
      <c r="UR9" s="48">
        <f>VLOOKUP(AG9,'BUS 2'!$G$1:$CU$424,79,0)</f>
        <v/>
      </c>
      <c r="US9" s="48">
        <f>VLOOKUP(AG9,'BUS 2'!$G$1:$CU$424,80,0)</f>
        <v/>
      </c>
      <c r="UT9" s="48">
        <f>VLOOKUP(AG9,'BUS 2'!$G$1:$CU$424,81,0)</f>
        <v/>
      </c>
      <c r="UU9" s="48" t="n"/>
      <c r="UV9" s="48" t="n"/>
      <c r="UW9" s="48" t="n"/>
      <c r="UX9" s="48" t="inlineStr">
        <is>
          <t>Pemberian pakan di kandang</t>
        </is>
      </c>
      <c r="UY9" s="48" t="n"/>
      <c r="UZ9" s="48" t="n"/>
      <c r="VA9" s="48" t="inlineStr">
        <is>
          <t>Pemberian pakan di kandang</t>
        </is>
      </c>
      <c r="VB9" s="48" t="n"/>
      <c r="VC9" s="48" t="n"/>
      <c r="VD9" s="48" t="n"/>
      <c r="VE9" s="48" t="n"/>
      <c r="VF9" s="48" t="inlineStr">
        <is>
          <t>Sangat teratur (setiap hari)</t>
        </is>
      </c>
      <c r="VG9" s="48" t="n"/>
      <c r="VH9" s="48" t="n"/>
      <c r="VI9" s="48" t="inlineStr">
        <is>
          <t>Teratur (2-6 hari sekali)</t>
        </is>
      </c>
      <c r="VJ9" s="48" t="n"/>
      <c r="VK9" s="48" t="n"/>
      <c r="VL9" s="48" t="n"/>
      <c r="VM9" s="48" t="n"/>
      <c r="VN9" s="48" t="inlineStr">
        <is>
          <t>Sangat sering (&gt;1 kali sehari)</t>
        </is>
      </c>
      <c r="VO9" s="48" t="n"/>
      <c r="VP9" s="48" t="n"/>
      <c r="VQ9" s="48" t="inlineStr">
        <is>
          <t>Jarang (1-3 minggu sekali)</t>
        </is>
      </c>
      <c r="VR9" s="48" t="n"/>
      <c r="VS9" s="48" t="n"/>
      <c r="VT9" s="48" t="n"/>
      <c r="VU9" s="48" t="n"/>
      <c r="VV9" s="48" t="n"/>
      <c r="VW9" s="48" t="n"/>
      <c r="VX9" s="48" t="n"/>
      <c r="VY9" s="48" t="n"/>
      <c r="VZ9" s="48" t="n"/>
      <c r="WA9" s="48" t="n"/>
      <c r="WB9" s="48" t="n"/>
      <c r="WC9" s="48" t="n"/>
      <c r="WD9" s="48" t="n"/>
      <c r="WE9" s="48" t="n"/>
      <c r="WF9" s="48" t="n"/>
      <c r="WG9" s="48" t="n"/>
      <c r="WH9" s="48" t="n"/>
      <c r="WI9" s="48" t="n"/>
      <c r="WJ9" s="48" t="n"/>
      <c r="WK9" s="48" t="n"/>
      <c r="WL9" s="48" t="n"/>
      <c r="WM9" s="48" t="n"/>
      <c r="WN9" s="48" t="n"/>
      <c r="WO9" s="48" t="n"/>
      <c r="WP9" s="48" t="n"/>
      <c r="WQ9" s="48" t="n"/>
      <c r="WR9" s="48" t="n"/>
      <c r="WS9" s="48" t="n"/>
      <c r="WT9" s="48" t="n"/>
      <c r="WU9" s="48" t="n"/>
      <c r="WV9" s="48" t="n"/>
      <c r="WW9" s="48" t="n"/>
      <c r="WX9" s="48" t="n"/>
      <c r="WY9" s="48" t="n"/>
      <c r="WZ9" s="48" t="n"/>
      <c r="XA9" s="48" t="n"/>
      <c r="XB9" s="48" t="inlineStr">
        <is>
          <t>6-Digester biogas</t>
        </is>
      </c>
      <c r="XC9" s="8" t="n">
        <v>0</v>
      </c>
      <c r="XD9" s="8" t="n">
        <v>0</v>
      </c>
      <c r="XE9" s="8" t="n">
        <v>0</v>
      </c>
      <c r="XF9" s="8" t="n">
        <v>0</v>
      </c>
      <c r="XG9" s="8" t="n">
        <v>0</v>
      </c>
      <c r="XH9" s="8" t="n">
        <v>0</v>
      </c>
      <c r="XI9" s="8" t="n">
        <v>0</v>
      </c>
      <c r="XJ9" s="8" t="n">
        <v>0</v>
      </c>
      <c r="XK9" s="8" t="n">
        <v>1</v>
      </c>
      <c r="XL9" s="8" t="n">
        <v>0</v>
      </c>
      <c r="XM9" s="8" t="n">
        <v>0</v>
      </c>
      <c r="XN9" s="48" t="n"/>
      <c r="XO9" s="48" t="n"/>
      <c r="XP9" s="48" t="n"/>
      <c r="XQ9" s="48" t="n"/>
      <c r="XR9" s="48" t="n"/>
      <c r="XS9" s="48" t="n"/>
      <c r="XT9" s="48" t="n"/>
      <c r="XU9" s="48" t="n"/>
      <c r="XV9" s="48" t="n"/>
      <c r="XW9" s="48" t="n"/>
      <c r="XX9" s="48" t="n"/>
      <c r="XY9" s="48" t="n"/>
      <c r="XZ9" s="48" t="n"/>
      <c r="YA9" s="48" t="n"/>
      <c r="YB9" s="48" t="n"/>
      <c r="YC9" s="48" t="n"/>
      <c r="YD9" s="48" t="n"/>
      <c r="YE9" s="48" t="n"/>
      <c r="YF9" s="48" t="n"/>
      <c r="YG9" s="48" t="n"/>
      <c r="YH9" s="48" t="n"/>
      <c r="YI9" s="48" t="n"/>
      <c r="YJ9" s="48" t="n"/>
      <c r="YK9" s="48" t="n"/>
      <c r="YL9" s="48" t="n"/>
      <c r="YM9" s="48" t="n"/>
      <c r="YN9" s="48" t="inlineStr">
        <is>
          <t>8-Dibiarkan tersebar di ladang penggembalaan</t>
        </is>
      </c>
      <c r="YO9" s="8" t="n">
        <v>0</v>
      </c>
      <c r="YP9" s="8" t="n">
        <v>0</v>
      </c>
      <c r="YQ9" s="8" t="n">
        <v>0</v>
      </c>
      <c r="YR9" s="8" t="n">
        <v>0</v>
      </c>
      <c r="YS9" s="8" t="n">
        <v>0</v>
      </c>
      <c r="YT9" s="8" t="n">
        <v>0</v>
      </c>
      <c r="YU9" s="8" t="n">
        <v>0</v>
      </c>
      <c r="YV9" s="8" t="n">
        <v>0</v>
      </c>
      <c r="YW9" s="8" t="n">
        <v>0</v>
      </c>
      <c r="YX9" s="8" t="n">
        <v>0</v>
      </c>
      <c r="YY9" s="8" t="n">
        <v>0</v>
      </c>
      <c r="YZ9" s="8" t="n">
        <v>1</v>
      </c>
      <c r="ZA9" s="48" t="n"/>
      <c r="ZB9" s="48" t="n"/>
      <c r="ZC9" s="48" t="n"/>
      <c r="ZD9" s="48" t="n"/>
      <c r="ZE9" s="48" t="n"/>
      <c r="ZF9" s="48" t="n"/>
      <c r="ZG9" s="48" t="n"/>
      <c r="ZH9" s="48" t="n"/>
      <c r="ZI9" s="48" t="n"/>
      <c r="ZJ9" s="48" t="n"/>
      <c r="ZK9" s="48" t="n"/>
      <c r="ZL9" s="48" t="n"/>
      <c r="ZM9" s="48" t="n"/>
      <c r="ZN9" s="48" t="n"/>
      <c r="ZO9" s="48" t="n"/>
      <c r="ZP9" s="48" t="n"/>
      <c r="ZQ9" s="8" t="n">
        <v>100</v>
      </c>
      <c r="ZR9" s="48" t="n"/>
      <c r="ZS9" s="48" t="n"/>
      <c r="ZT9" s="48" t="n"/>
      <c r="ZU9" s="48" t="n"/>
      <c r="ZV9" s="48" t="n"/>
      <c r="ZW9" s="48" t="n"/>
      <c r="ZX9" s="48" t="n"/>
      <c r="ZY9" s="48" t="n"/>
      <c r="ZZ9" s="48" t="n"/>
      <c r="AAA9" s="48" t="n"/>
      <c r="AAB9" s="8" t="n">
        <v>0</v>
      </c>
      <c r="AAC9" s="48" t="n"/>
      <c r="AAD9" s="48" t="n"/>
      <c r="AAE9" s="48" t="n"/>
      <c r="AAF9" s="48" t="n"/>
      <c r="AAG9" s="48" t="inlineStr">
        <is>
          <t>Pakan kering (misal: konsentrat, silase, pelet)</t>
        </is>
      </c>
      <c r="AAH9" s="48" t="n"/>
      <c r="AAI9" s="48" t="n"/>
      <c r="AAJ9" s="48" t="inlineStr">
        <is>
          <t>Pakan kering (misal: konsentrat, silase, pelet)</t>
        </is>
      </c>
      <c r="AAK9" s="48" t="n"/>
      <c r="AAL9" s="48" t="inlineStr">
        <is>
          <t>Ya</t>
        </is>
      </c>
      <c r="AAM9" s="48" t="inlineStr">
        <is>
          <t>Padat Cair</t>
        </is>
      </c>
      <c r="AAN9" s="8" t="n">
        <v>1</v>
      </c>
      <c r="AAO9" s="8" t="n">
        <v>1</v>
      </c>
      <c r="AAP9" s="8" t="n">
        <v>10</v>
      </c>
      <c r="AAQ9" s="8" t="n">
        <v>3</v>
      </c>
      <c r="AAR9" s="48" t="inlineStr">
        <is>
          <t>Tidak</t>
        </is>
      </c>
      <c r="AAS9" s="48" t="inlineStr">
        <is>
          <t>Mengetahui</t>
        </is>
      </c>
      <c r="AAT9" s="48" t="inlineStr">
        <is>
          <t>Digunakan untuk pupuk di lahan pertanian sendiri</t>
        </is>
      </c>
      <c r="AAU9" s="8" t="n">
        <v>1</v>
      </c>
      <c r="AAV9" s="8" t="n">
        <v>0</v>
      </c>
      <c r="AAW9" s="8" t="n">
        <v>0</v>
      </c>
      <c r="AAX9" s="8" t="n">
        <v>0</v>
      </c>
      <c r="AAY9" s="8" t="n">
        <v>0</v>
      </c>
      <c r="AAZ9" s="8" t="n">
        <v>0</v>
      </c>
      <c r="ABA9" s="8" t="n">
        <v>0</v>
      </c>
      <c r="ABB9" s="48" t="inlineStr">
        <is>
          <t>Pupuk cair untuk tanaman</t>
        </is>
      </c>
      <c r="ABC9" s="8" t="n">
        <v>1</v>
      </c>
      <c r="ABD9" s="8" t="n">
        <v>0</v>
      </c>
      <c r="ABE9" s="8" t="n">
        <v>0</v>
      </c>
      <c r="ABF9" s="8" t="n">
        <v>0</v>
      </c>
      <c r="ABG9" s="8" t="n">
        <v>0</v>
      </c>
      <c r="ABH9" s="48" t="n"/>
      <c r="ABI9" s="48" t="n"/>
      <c r="ABJ9" s="48" t="n"/>
      <c r="ABK9" s="48" t="n"/>
      <c r="ABL9" s="48" t="n"/>
      <c r="ABM9" s="48" t="n"/>
      <c r="ABN9" s="48" t="n"/>
      <c r="ABO9" s="48" t="n"/>
      <c r="ABP9" s="48" t="n"/>
      <c r="ABQ9" s="48" t="inlineStr">
        <is>
          <t>Hortikultura</t>
        </is>
      </c>
      <c r="ABR9" s="48" t="inlineStr">
        <is>
          <t>Sering ( 1 minggu 2 kali)</t>
        </is>
      </c>
      <c r="ABS9" s="8" t="n">
        <v>200</v>
      </c>
      <c r="ABT9" s="48" t="n"/>
      <c r="ABU9" s="8" t="n">
        <v>15</v>
      </c>
      <c r="ABV9" s="8" t="n">
        <v>10</v>
      </c>
      <c r="ABW9" s="48" t="inlineStr">
        <is>
          <t>Urea</t>
        </is>
      </c>
      <c r="ABX9" s="48" t="n"/>
      <c r="ABY9" s="8" t="n">
        <v>15</v>
      </c>
      <c r="ABZ9" s="8" t="n">
        <v>6000</v>
      </c>
      <c r="ACA9" s="8" t="n">
        <v>0</v>
      </c>
      <c r="ACB9" s="8" t="n">
        <v>0</v>
      </c>
      <c r="ACC9" s="8" t="n">
        <v>100</v>
      </c>
      <c r="ACD9" s="8" t="n">
        <v>250</v>
      </c>
      <c r="ACE9" s="48" t="inlineStr">
        <is>
          <t>Ya</t>
        </is>
      </c>
      <c r="ACF9" s="48" t="inlineStr">
        <is>
          <t>Sangat meningkat</t>
        </is>
      </c>
      <c r="ACG9" s="48" t="inlineStr">
        <is>
          <t>Sangat meningkat</t>
        </is>
      </c>
      <c r="ACH9" s="48" t="inlineStr">
        <is>
          <t>Cukup meningkat</t>
        </is>
      </c>
      <c r="ACI9" s="48" t="n"/>
      <c r="ACJ9" s="48" t="n"/>
      <c r="ACK9" s="48" t="n"/>
      <c r="ACL9" s="48" t="n"/>
      <c r="ACM9" s="48" t="n"/>
      <c r="ACN9" s="48" t="n"/>
      <c r="ACO9" s="48" t="n"/>
      <c r="ACP9" s="48" t="n"/>
      <c r="ACQ9" s="48" t="n"/>
      <c r="ACR9" s="48" t="n"/>
      <c r="ACS9" s="48" t="n"/>
      <c r="ACT9" s="48" t="inlineStr">
        <is>
          <t>Belum</t>
        </is>
      </c>
      <c r="ACU9" s="48" t="inlineStr">
        <is>
          <t>Manfaat cukup signifikan, terasa di kehidupan sehari-hari</t>
        </is>
      </c>
      <c r="ACV9" s="48" t="inlineStr">
        <is>
          <t>Berkurang</t>
        </is>
      </c>
      <c r="ACW9" s="48" t="inlineStr">
        <is>
          <t>Anggota keluarga - Perempuan dewasa</t>
        </is>
      </c>
      <c r="ACX9" s="48" t="inlineStr">
        <is>
          <t>Setuju</t>
        </is>
      </c>
      <c r="ACY9" s="48" t="inlineStr">
        <is>
          <t>Anggota keluarga - Laki-laki dewasa Anggota keluarga - Perempuan dewasa Anggota keluarga - Anak-anak</t>
        </is>
      </c>
      <c r="ACZ9" s="8" t="n">
        <v>1</v>
      </c>
      <c r="ADA9" s="8" t="n">
        <v>1</v>
      </c>
      <c r="ADB9" s="8" t="n">
        <v>1</v>
      </c>
      <c r="ADC9" s="8" t="n">
        <v>0</v>
      </c>
      <c r="ADD9" s="48" t="inlineStr">
        <is>
          <t>Puas</t>
        </is>
      </c>
      <c r="ADE9" s="48" t="inlineStr">
        <is>
          <t>Sangat puas</t>
        </is>
      </c>
      <c r="ADF9" s="48" t="inlineStr">
        <is>
          <t>Puas</t>
        </is>
      </c>
      <c r="ADG9" s="48" t="inlineStr">
        <is>
          <t>Puas</t>
        </is>
      </c>
      <c r="ADH9" s="48" t="inlineStr">
        <is>
          <t>Tidak</t>
        </is>
      </c>
      <c r="ADI9" s="48" t="n"/>
      <c r="ADJ9" s="48" t="inlineStr">
        <is>
          <t>Puas</t>
        </is>
      </c>
      <c r="ADK9" s="48" t="n"/>
      <c r="ADL9" s="48" t="n"/>
      <c r="ADM9" s="48" t="n"/>
      <c r="ADN9" s="48" t="n"/>
      <c r="ADO9" s="48" t="n"/>
      <c r="ADP9" s="48" t="n"/>
      <c r="ADQ9" s="48" t="n"/>
      <c r="ADR9" s="48" t="n"/>
      <c r="ADS9" s="48" t="n"/>
      <c r="ADT9" s="48" t="n"/>
      <c r="ADU9" s="48" t="inlineStr">
        <is>
          <t>Menghubungi CPO atau pendamping</t>
        </is>
      </c>
      <c r="ADV9" s="8" t="n">
        <v>0</v>
      </c>
      <c r="ADW9" s="8" t="n">
        <v>0</v>
      </c>
      <c r="ADX9" s="8" t="n">
        <v>0</v>
      </c>
      <c r="ADY9" s="8" t="n">
        <v>0</v>
      </c>
      <c r="ADZ9" s="8" t="n">
        <v>1</v>
      </c>
      <c r="AEA9" s="8" t="n">
        <v>0</v>
      </c>
      <c r="AEB9" s="8" t="n">
        <v>0</v>
      </c>
      <c r="AEC9" s="8" t="n">
        <v>0</v>
      </c>
      <c r="AED9" s="48" t="inlineStr">
        <is>
          <t>Puas</t>
        </is>
      </c>
      <c r="AEE9" s="48" t="inlineStr">
        <is>
          <t>Laki-laki dewasa</t>
        </is>
      </c>
      <c r="AEF9" s="48" t="n"/>
      <c r="AEG9" s="48" t="inlineStr">
        <is>
          <t>Menelepon atau WA langsung</t>
        </is>
      </c>
      <c r="AEH9" s="48" t="n"/>
      <c r="AEI9" s="48" t="inlineStr">
        <is>
          <t>lebih sering komonikasi.</t>
        </is>
      </c>
      <c r="AEJ9" s="48" t="inlineStr">
        <is>
          <t>Ya, selalu</t>
        </is>
      </c>
      <c r="AEK9"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9" s="8" t="n">
        <v>1</v>
      </c>
      <c r="AEM9" s="8" t="n">
        <v>1</v>
      </c>
      <c r="AEN9" s="8" t="n">
        <v>1</v>
      </c>
      <c r="AEO9" s="8" t="n">
        <v>1</v>
      </c>
      <c r="AEP9" s="8" t="n">
        <v>1</v>
      </c>
      <c r="AEQ9" s="8" t="n">
        <v>1</v>
      </c>
      <c r="AER9" s="8" t="n">
        <v>1</v>
      </c>
      <c r="AES9" s="8" t="n">
        <v>1</v>
      </c>
      <c r="AET9" s="8" t="n">
        <v>1</v>
      </c>
      <c r="AEU9" s="8" t="n">
        <v>0</v>
      </c>
      <c r="AEV9" s="8" t="n">
        <v>1</v>
      </c>
      <c r="AEW9" s="8" t="n">
        <v>0</v>
      </c>
      <c r="AEX9" s="48" t="n"/>
      <c r="AEY9" s="48" t="inlineStr">
        <is>
          <t>Mendukung lingkungan</t>
        </is>
      </c>
      <c r="AEZ9" s="48" t="n"/>
      <c r="AFA9" s="48" t="inlineStr">
        <is>
          <t>Pemerintah daerah</t>
        </is>
      </c>
      <c r="AFB9" s="48" t="n"/>
      <c r="AFC9" s="48" t="inlineStr">
        <is>
          <t>1770546741337.jpg</t>
        </is>
      </c>
      <c r="AFD9" s="16" t="inlineStr">
        <is>
          <t>https://kf.kobotoolbox.org/api/v2/assets/avstPQqLr3Ab3ZdcVTXZ6f/data/675662594/attachments/attqBjwqyRdNAy8uXJk6fqv2/</t>
        </is>
      </c>
      <c r="AFE9" s="48" t="inlineStr">
        <is>
          <t>1770547198722.jpg</t>
        </is>
      </c>
      <c r="AFF9" s="16" t="inlineStr">
        <is>
          <t>https://kf.kobotoolbox.org/api/v2/assets/avstPQqLr3Ab3ZdcVTXZ6f/data/675662594/attachments/attHK9ACjJN95goPXqY5BcUQ/</t>
        </is>
      </c>
      <c r="AFG9" s="48" t="inlineStr">
        <is>
          <t>Ir. I Made Suyasa</t>
        </is>
      </c>
      <c r="AFH9" s="48" t="n"/>
      <c r="AFI9" s="48" t="n"/>
    </row>
    <row r="10">
      <c r="A10" s="6" t="n">
        <v>46064</v>
      </c>
      <c r="B10" s="6" t="n">
        <v>46072</v>
      </c>
      <c r="C10" s="48" t="inlineStr">
        <is>
          <t>ir i made suyasa</t>
        </is>
      </c>
      <c r="D10" s="48" t="inlineStr">
        <is>
          <t>i dewa nyoman ardika</t>
        </is>
      </c>
      <c r="E10" s="8" t="n">
        <v>85237969277</v>
      </c>
      <c r="F10" s="48" t="inlineStr">
        <is>
          <t>-8.4582733 115.3702117 453.70001220703125 2.86</t>
        </is>
      </c>
      <c r="G10" s="8" t="n">
        <v>-8.4582733</v>
      </c>
      <c r="H10" s="8" t="n">
        <v>115.3702117</v>
      </c>
      <c r="I10" s="8" t="n">
        <v>453.7000122</v>
      </c>
      <c r="J10" s="8" t="n">
        <v>2.86</v>
      </c>
      <c r="K10" s="8" t="n">
        <v>0</v>
      </c>
      <c r="L10" s="48" t="inlineStr">
        <is>
          <t>-8.4582583 115.3702033 453.70001220703125 3.8</t>
        </is>
      </c>
      <c r="M10" s="8" t="n">
        <v>-8.458258300000001</v>
      </c>
      <c r="N10" s="8" t="n">
        <v>115.3702033</v>
      </c>
      <c r="O10" s="8" t="n">
        <v>453.7000122</v>
      </c>
      <c r="P10" s="8" t="n">
        <v>3.8</v>
      </c>
      <c r="Q10" s="8" t="n">
        <v>0</v>
      </c>
      <c r="R10" s="48" t="inlineStr">
        <is>
          <t>Bali</t>
        </is>
      </c>
      <c r="S10" s="8" t="n">
        <v>0</v>
      </c>
      <c r="T10" s="8" t="n">
        <v>0</v>
      </c>
      <c r="U10" s="8" t="n">
        <v>0</v>
      </c>
      <c r="V10" s="8" t="n">
        <v>0</v>
      </c>
      <c r="W10" s="8" t="n">
        <v>0</v>
      </c>
      <c r="X10" s="8" t="n">
        <v>0</v>
      </c>
      <c r="Y10" s="8" t="n">
        <v>1</v>
      </c>
      <c r="Z10" s="8" t="n">
        <v>0</v>
      </c>
      <c r="AA10" s="8" t="n">
        <v>0</v>
      </c>
      <c r="AB10" s="8" t="n">
        <v>0</v>
      </c>
      <c r="AC10" s="48" t="inlineStr">
        <is>
          <t>BANGLI</t>
        </is>
      </c>
      <c r="AD10" s="48" t="inlineStr">
        <is>
          <t>TEMBUKU</t>
        </is>
      </c>
      <c r="AE10" s="48" t="inlineStr">
        <is>
          <t>JEHEM</t>
        </is>
      </c>
      <c r="AF10" s="48" t="inlineStr">
        <is>
          <t>IDEP SELARAS ALAM</t>
        </is>
      </c>
      <c r="AG10" s="48" t="inlineStr">
        <is>
          <t>IDP0083</t>
        </is>
      </c>
      <c r="AH10" s="8" t="n">
        <v>14</v>
      </c>
      <c r="AI10" s="48" t="inlineStr">
        <is>
          <t>VPA1</t>
        </is>
      </c>
      <c r="AJ10" s="48" t="inlineStr">
        <is>
          <t>Aktif</t>
        </is>
      </c>
      <c r="AK10" s="8" t="n">
        <v>40</v>
      </c>
      <c r="AL10" s="48" t="inlineStr">
        <is>
          <t>Laki-laki</t>
        </is>
      </c>
      <c r="AM10" s="48" t="inlineStr">
        <is>
          <t>Sudah menikah</t>
        </is>
      </c>
      <c r="AN10" s="48" t="inlineStr">
        <is>
          <t>SMA/Sederajat</t>
        </is>
      </c>
      <c r="AO10" s="48" t="inlineStr">
        <is>
          <t>Pekerja lepas</t>
        </is>
      </c>
      <c r="AP10" s="8" t="n">
        <v>0</v>
      </c>
      <c r="AQ10" s="8" t="n">
        <v>0</v>
      </c>
      <c r="AR10" s="8" t="n">
        <v>1</v>
      </c>
      <c r="AS10" s="8" t="n">
        <v>0</v>
      </c>
      <c r="AT10" s="8" t="n">
        <v>0</v>
      </c>
      <c r="AU10" s="8" t="n">
        <v>0</v>
      </c>
      <c r="AV10" s="8" t="n">
        <v>0</v>
      </c>
      <c r="AW10" s="8" t="n">
        <v>0</v>
      </c>
      <c r="AX10" s="48" t="n"/>
      <c r="AY10" s="48" t="inlineStr">
        <is>
          <t>Petani Wiraswasta</t>
        </is>
      </c>
      <c r="AZ10" s="8" t="n">
        <v>1</v>
      </c>
      <c r="BA10" s="8" t="n">
        <v>0</v>
      </c>
      <c r="BB10" s="8" t="n">
        <v>0</v>
      </c>
      <c r="BC10" s="8" t="n">
        <v>1</v>
      </c>
      <c r="BD10" s="8" t="n">
        <v>0</v>
      </c>
      <c r="BE10" s="8" t="n">
        <v>0</v>
      </c>
      <c r="BF10" s="8" t="n">
        <v>0</v>
      </c>
      <c r="BG10" s="8" t="n">
        <v>0</v>
      </c>
      <c r="BH10" s="48" t="n"/>
      <c r="BI10" s="48" t="inlineStr">
        <is>
          <t>Rp2.500.000 - Rp3.500.000</t>
        </is>
      </c>
      <c r="BJ10" s="8" t="n">
        <v>2</v>
      </c>
      <c r="BK10" s="8" t="n">
        <v>1</v>
      </c>
      <c r="BL10" s="8" t="n">
        <v>0</v>
      </c>
      <c r="BM10" s="8" t="n">
        <v>2</v>
      </c>
      <c r="BN10" s="48" t="inlineStr">
        <is>
          <t>Milik sendiri</t>
        </is>
      </c>
      <c r="BO10" s="48" t="inlineStr">
        <is>
          <t>Permanen (dinding bata dan semen)</t>
        </is>
      </c>
      <c r="BP10" s="8" t="n">
        <v>1</v>
      </c>
      <c r="BQ10" s="8" t="n">
        <v>0</v>
      </c>
      <c r="BR10" s="8" t="n">
        <v>0</v>
      </c>
      <c r="BS10" s="8" t="n">
        <v>0</v>
      </c>
      <c r="BT10" s="8" t="n">
        <v>0</v>
      </c>
      <c r="BU10" s="48" t="n"/>
      <c r="BV10" s="48" t="inlineStr">
        <is>
          <t>Keramik/ubin</t>
        </is>
      </c>
      <c r="BW10" s="8" t="n">
        <v>0</v>
      </c>
      <c r="BX10" s="8" t="n">
        <v>0</v>
      </c>
      <c r="BY10" s="8" t="n">
        <v>1</v>
      </c>
      <c r="BZ10" s="8" t="n">
        <v>0</v>
      </c>
      <c r="CA10" s="8" t="n">
        <v>0</v>
      </c>
      <c r="CB10" s="48" t="n"/>
      <c r="CC10" s="48" t="inlineStr">
        <is>
          <t>Genting</t>
        </is>
      </c>
      <c r="CD10" s="8" t="n">
        <v>0</v>
      </c>
      <c r="CE10" s="8" t="n">
        <v>0</v>
      </c>
      <c r="CF10" s="8" t="n">
        <v>0</v>
      </c>
      <c r="CG10" s="8" t="n">
        <v>0</v>
      </c>
      <c r="CH10" s="8" t="n">
        <v>0</v>
      </c>
      <c r="CI10" s="8" t="n">
        <v>1</v>
      </c>
      <c r="CJ10" s="8" t="n">
        <v>0</v>
      </c>
      <c r="CK10" s="48" t="n"/>
      <c r="CL10" s="48" t="inlineStr">
        <is>
          <t>Ya</t>
        </is>
      </c>
      <c r="CM10" s="8" t="n">
        <v>2012</v>
      </c>
      <c r="CN10" s="48" t="inlineStr">
        <is>
          <t>Fixed-Dome (Kubah Tetap)</t>
        </is>
      </c>
      <c r="CO10" s="48" t="inlineStr">
        <is>
          <t>6 m³ (4-5 ekor sapi, ±5 jam memasak/hari, ±50 kg</t>
        </is>
      </c>
      <c r="CP10" s="48" t="inlineStr">
        <is>
          <t>Anggota keluarga - laki-laki</t>
        </is>
      </c>
      <c r="CQ10" s="8" t="n">
        <v>0</v>
      </c>
      <c r="CR10" s="8" t="n">
        <v>0</v>
      </c>
      <c r="CS10" s="8" t="n">
        <v>0</v>
      </c>
      <c r="CT10" s="8" t="n">
        <v>0</v>
      </c>
      <c r="CU10" s="8" t="n">
        <v>1</v>
      </c>
      <c r="CV10" s="8" t="n">
        <v>0</v>
      </c>
      <c r="CW10" s="8" t="n">
        <v>0</v>
      </c>
      <c r="CX10" s="8" t="n">
        <v>0</v>
      </c>
      <c r="CY10" s="48" t="inlineStr">
        <is>
          <t>Anggota keluarga - perempuan dewasa</t>
        </is>
      </c>
      <c r="CZ10" s="8" t="n">
        <v>0</v>
      </c>
      <c r="DA10" s="8" t="n">
        <v>1</v>
      </c>
      <c r="DB10" s="8" t="n">
        <v>0</v>
      </c>
      <c r="DC10" s="48" t="n"/>
      <c r="DD10" s="48" t="inlineStr">
        <is>
          <t>Anggota keluarga - laki-laki CPO atau pendamping</t>
        </is>
      </c>
      <c r="DE10" s="8" t="n">
        <v>1</v>
      </c>
      <c r="DF10" s="8" t="n">
        <v>0</v>
      </c>
      <c r="DG10" s="8" t="n">
        <v>1</v>
      </c>
      <c r="DH10" s="8" t="n">
        <v>0</v>
      </c>
      <c r="DI10" s="48" t="n"/>
      <c r="DJ10" s="48" t="inlineStr">
        <is>
          <t>Anggota keluarga - laki-laki CPO atau pendamping</t>
        </is>
      </c>
      <c r="DK10" s="8" t="n">
        <v>1</v>
      </c>
      <c r="DL10" s="8" t="n">
        <v>0</v>
      </c>
      <c r="DM10" s="8" t="n">
        <v>1</v>
      </c>
      <c r="DN10" s="8" t="n">
        <v>0</v>
      </c>
      <c r="DO10" s="48" t="n"/>
      <c r="DP10" s="48" t="inlineStr">
        <is>
          <t>Ya</t>
        </is>
      </c>
      <c r="DQ10" s="48" t="n"/>
      <c r="DR10" s="48" t="n"/>
      <c r="DS10" s="48" t="n"/>
      <c r="DT10" s="48" t="n"/>
      <c r="DU10" s="48" t="n"/>
      <c r="DV10" s="48" t="n"/>
      <c r="DW10" s="48" t="n"/>
      <c r="DX10" s="48" t="n"/>
      <c r="DY10" s="48" t="n"/>
      <c r="DZ10" s="48" t="n"/>
      <c r="EA10" s="48" t="n"/>
      <c r="EB10" s="48" t="n"/>
      <c r="EC10" s="48" t="n"/>
      <c r="ED10" s="48" t="n"/>
      <c r="EE10" s="48" t="n"/>
      <c r="EF10" s="48" t="n"/>
      <c r="EG10" s="48" t="n"/>
      <c r="EH10" s="48" t="n"/>
      <c r="EI10" s="48" t="inlineStr">
        <is>
          <t>Tidak ada masalah</t>
        </is>
      </c>
      <c r="EJ10" s="8" t="n">
        <v>0</v>
      </c>
      <c r="EK10" s="8" t="n">
        <v>0</v>
      </c>
      <c r="EL10" s="8" t="n">
        <v>0</v>
      </c>
      <c r="EM10" s="8" t="n">
        <v>1</v>
      </c>
      <c r="EN10" s="8" t="n">
        <v>0</v>
      </c>
      <c r="EO10" s="48" t="n"/>
      <c r="EP10" s="48" t="inlineStr">
        <is>
          <t>Ya, cukup jelas dan mudah diikuti</t>
        </is>
      </c>
      <c r="EQ10" s="48" t="inlineStr">
        <is>
          <t>Bukan pelatihan</t>
        </is>
      </c>
      <c r="ER10" s="48" t="inlineStr">
        <is>
          <t>CPO atau pendamping</t>
        </is>
      </c>
      <c r="ES10" s="8" t="n">
        <v>1</v>
      </c>
      <c r="ET10" s="8" t="n">
        <v>0</v>
      </c>
      <c r="EU10" s="8" t="n">
        <v>0</v>
      </c>
      <c r="EV10" s="8" t="n">
        <v>0</v>
      </c>
      <c r="EW10" s="48" t="n"/>
      <c r="EX10" s="48" t="inlineStr">
        <is>
          <t>Anggota keluarga - Laki-laki</t>
        </is>
      </c>
      <c r="EY10" s="8" t="n">
        <v>1</v>
      </c>
      <c r="EZ10" s="8" t="n">
        <v>0</v>
      </c>
      <c r="FA10" s="8" t="n">
        <v>0</v>
      </c>
      <c r="FB10" s="48" t="n"/>
      <c r="FC10" s="48" t="inlineStr">
        <is>
          <t>Setiap minggu</t>
        </is>
      </c>
      <c r="FD10" s="48" t="n"/>
      <c r="FE10" s="48" t="inlineStr">
        <is>
          <t>Mengetahui</t>
        </is>
      </c>
      <c r="FF10" s="48" t="inlineStr">
        <is>
          <t>Selalu (setiap hari)</t>
        </is>
      </c>
      <c r="FG10" s="48" t="inlineStr">
        <is>
          <t>Mengetahui</t>
        </is>
      </c>
      <c r="FH10" s="48" t="inlineStr">
        <is>
          <t>Jarang (setiap bulan atau lebih)</t>
        </is>
      </c>
      <c r="FI10" s="48" t="inlineStr">
        <is>
          <t>Mengetahui</t>
        </is>
      </c>
      <c r="FJ10" s="48" t="inlineStr">
        <is>
          <t>Selalu (setiap hari)</t>
        </is>
      </c>
      <c r="FK10" s="48" t="inlineStr">
        <is>
          <t>Mengetahui</t>
        </is>
      </c>
      <c r="FL10" s="48" t="inlineStr">
        <is>
          <t>Sering (setiap minggu)</t>
        </is>
      </c>
      <c r="FM10" s="48" t="inlineStr">
        <is>
          <t>Mengetahui</t>
        </is>
      </c>
      <c r="FN10" s="48" t="inlineStr">
        <is>
          <t>Jarang (setiap bulan atau lebih)</t>
        </is>
      </c>
      <c r="FO10" s="48" t="inlineStr">
        <is>
          <t>Mengetahui</t>
        </is>
      </c>
      <c r="FP10" s="48" t="inlineStr">
        <is>
          <t>Jarang (setiap bulan atau lebih)</t>
        </is>
      </c>
      <c r="FQ10" s="48" t="inlineStr">
        <is>
          <t>Mengetahui</t>
        </is>
      </c>
      <c r="FR10" s="48" t="inlineStr">
        <is>
          <t>Ya</t>
        </is>
      </c>
      <c r="FS10" s="48" t="inlineStr">
        <is>
          <t>Mengetahui</t>
        </is>
      </c>
      <c r="FT10" s="48" t="inlineStr">
        <is>
          <t>Ya, selalu</t>
        </is>
      </c>
      <c r="FU10" s="48" t="inlineStr">
        <is>
          <t>Laki-laki dewasa</t>
        </is>
      </c>
      <c r="FV10" s="8" t="n">
        <v>1</v>
      </c>
      <c r="FW10" s="8" t="n">
        <v>0</v>
      </c>
      <c r="FX10" s="8" t="n">
        <v>0</v>
      </c>
      <c r="FY10" s="8" t="n">
        <v>0</v>
      </c>
      <c r="FZ10" s="48" t="inlineStr">
        <is>
          <t>Memahami</t>
        </is>
      </c>
      <c r="GA10" s="48" t="inlineStr">
        <is>
          <t>CPO</t>
        </is>
      </c>
      <c r="GB10" s="8" t="n">
        <v>1</v>
      </c>
      <c r="GC10" s="8" t="n">
        <v>0</v>
      </c>
      <c r="GD10" s="8" t="n">
        <v>0</v>
      </c>
      <c r="GE10" s="8" t="n">
        <v>0</v>
      </c>
      <c r="GF10" s="48" t="n"/>
      <c r="GG10" s="48" t="inlineStr">
        <is>
          <t>Sering</t>
        </is>
      </c>
      <c r="GH10" s="48" t="inlineStr">
        <is>
          <t>Ya</t>
        </is>
      </c>
      <c r="GI10" s="48" t="inlineStr">
        <is>
          <t>Tetangga Teman/keluarga</t>
        </is>
      </c>
      <c r="GJ10" s="8" t="n">
        <v>1</v>
      </c>
      <c r="GK10" s="8" t="n">
        <v>1</v>
      </c>
      <c r="GL10" s="8" t="n">
        <v>0</v>
      </c>
      <c r="GM10" s="8" t="n">
        <v>0</v>
      </c>
      <c r="GN10" s="48" t="n"/>
      <c r="GO10" s="8" t="n">
        <v>10</v>
      </c>
      <c r="GP10" s="48" t="inlineStr">
        <is>
          <t>Sebagian</t>
        </is>
      </c>
      <c r="GQ10" s="48" t="inlineStr">
        <is>
          <t>Kayu bakar LPG</t>
        </is>
      </c>
      <c r="GR10" s="8" t="n">
        <v>1</v>
      </c>
      <c r="GS10" s="8" t="n">
        <v>1</v>
      </c>
      <c r="GT10" s="8" t="n">
        <v>0</v>
      </c>
      <c r="GU10" s="8" t="n">
        <v>0</v>
      </c>
      <c r="GV10" s="8" t="n">
        <v>0</v>
      </c>
      <c r="GW10" s="8" t="n">
        <v>0</v>
      </c>
      <c r="GX10" s="8" t="n">
        <v>0</v>
      </c>
      <c r="GY10" s="48" t="n"/>
      <c r="GZ10" s="48" t="inlineStr">
        <is>
          <t>Ya</t>
        </is>
      </c>
      <c r="HA10" s="8" t="n">
        <v>300</v>
      </c>
      <c r="HB10" s="8" t="n">
        <v>750000</v>
      </c>
      <c r="HC10" s="8" t="n">
        <v>150</v>
      </c>
      <c r="HD10" s="8" t="n">
        <v>375000</v>
      </c>
      <c r="HE10" s="8" t="n">
        <v>12</v>
      </c>
      <c r="HF10" s="8" t="n">
        <v>72000</v>
      </c>
      <c r="HG10" s="8" t="n">
        <v>6</v>
      </c>
      <c r="HH10" s="8" t="n">
        <v>36000</v>
      </c>
      <c r="HI10" s="48" t="n"/>
      <c r="HJ10" s="48" t="n"/>
      <c r="HK10" s="48" t="n"/>
      <c r="HL10" s="48" t="n"/>
      <c r="HM10" s="48" t="n"/>
      <c r="HN10" s="48" t="n"/>
      <c r="HO10" s="48" t="n"/>
      <c r="HP10" s="48" t="n"/>
      <c r="HQ10" s="48" t="n"/>
      <c r="HR10" s="48" t="n"/>
      <c r="HS10" s="48" t="n"/>
      <c r="HT10" s="48" t="n"/>
      <c r="HU10" s="48" t="n"/>
      <c r="HV10" s="48" t="n"/>
      <c r="HW10" s="48" t="n"/>
      <c r="HX10" s="48" t="n"/>
      <c r="HY10" s="8" t="n">
        <v>150</v>
      </c>
      <c r="HZ10" s="8" t="n">
        <v>375000</v>
      </c>
      <c r="IA10" s="8" t="n">
        <v>6</v>
      </c>
      <c r="IB10" s="8" t="n">
        <v>36000</v>
      </c>
      <c r="IC10" s="48" t="n"/>
      <c r="ID10" s="48" t="n"/>
      <c r="IE10" s="48" t="n"/>
      <c r="IF10" s="48" t="n"/>
      <c r="IG10" s="48" t="n"/>
      <c r="IH10" s="48" t="n"/>
      <c r="II10" s="48" t="n"/>
      <c r="IJ10" s="48" t="n"/>
      <c r="IK10" s="48" t="inlineStr">
        <is>
          <t>&lt;15 kg</t>
        </is>
      </c>
      <c r="IL10" s="48" t="inlineStr">
        <is>
          <t>1-3 jam</t>
        </is>
      </c>
      <c r="IM10" s="48" t="inlineStr">
        <is>
          <t>Ya</t>
        </is>
      </c>
      <c r="IN10" s="48" t="inlineStr">
        <is>
          <t>Tidak</t>
        </is>
      </c>
      <c r="IO10" s="48" t="inlineStr">
        <is>
          <t>Tidak ada perubahan</t>
        </is>
      </c>
      <c r="IP10" s="48" t="n"/>
      <c r="IQ10" s="48" t="inlineStr">
        <is>
          <t>Tidak ada perubahan</t>
        </is>
      </c>
      <c r="IR10" s="48" t="inlineStr">
        <is>
          <t>Perempuan dewasa</t>
        </is>
      </c>
      <c r="IS10" s="8" t="n">
        <v>0</v>
      </c>
      <c r="IT10" s="8" t="n">
        <v>1</v>
      </c>
      <c r="IU10" s="8" t="n">
        <v>0</v>
      </c>
      <c r="IV10" s="48" t="inlineStr">
        <is>
          <t>Perempuan dewasa</t>
        </is>
      </c>
      <c r="IW10" s="8" t="n">
        <v>0</v>
      </c>
      <c r="IX10" s="8" t="n">
        <v>1</v>
      </c>
      <c r="IY10" s="8" t="n">
        <v>0</v>
      </c>
      <c r="IZ10" s="48" t="inlineStr">
        <is>
          <t>Tidak ada perubahan</t>
        </is>
      </c>
      <c r="JA10" s="48" t="inlineStr">
        <is>
          <t>Laki-laki dewasa</t>
        </is>
      </c>
      <c r="JB10" s="8" t="n">
        <v>1</v>
      </c>
      <c r="JC10" s="8" t="n">
        <v>0</v>
      </c>
      <c r="JD10" s="8" t="n">
        <v>0</v>
      </c>
      <c r="JE10" s="48" t="inlineStr">
        <is>
          <t>Perempuan dewasa</t>
        </is>
      </c>
      <c r="JF10" s="8" t="n">
        <v>0</v>
      </c>
      <c r="JG10" s="8" t="n">
        <v>1</v>
      </c>
      <c r="JH10" s="8" t="n">
        <v>0</v>
      </c>
      <c r="JI10" s="48" t="inlineStr">
        <is>
          <t>Tidak ada perubahan</t>
        </is>
      </c>
      <c r="JJ10" s="48" t="inlineStr">
        <is>
          <t>Perempuan dewasa</t>
        </is>
      </c>
      <c r="JK10" s="8" t="n">
        <v>0</v>
      </c>
      <c r="JL10" s="8" t="n">
        <v>1</v>
      </c>
      <c r="JM10" s="8" t="n">
        <v>0</v>
      </c>
      <c r="JN10" s="48" t="inlineStr">
        <is>
          <t>Perempuan dewasa</t>
        </is>
      </c>
      <c r="JO10" s="8" t="n">
        <v>0</v>
      </c>
      <c r="JP10" s="8" t="n">
        <v>1</v>
      </c>
      <c r="JQ10" s="8" t="n">
        <v>0</v>
      </c>
      <c r="JR10" s="48" t="inlineStr">
        <is>
          <t>Tidak pernah</t>
        </is>
      </c>
      <c r="JS10" s="48" t="n"/>
      <c r="JT10" s="48" t="n"/>
      <c r="JU10" s="48" t="n"/>
      <c r="JV10" s="48" t="n"/>
      <c r="JW10" s="48" t="n"/>
      <c r="JX10" s="48" t="n"/>
      <c r="JY10" s="48" t="n"/>
      <c r="JZ10" s="48" t="n"/>
      <c r="KA10" s="48" t="inlineStr">
        <is>
          <t>Tidak pernah</t>
        </is>
      </c>
      <c r="KB10" s="48" t="n"/>
      <c r="KC10" s="48" t="n"/>
      <c r="KD10" s="48" t="n"/>
      <c r="KE10" s="48" t="n"/>
      <c r="KF10" s="48" t="n"/>
      <c r="KG10" s="48" t="n"/>
      <c r="KH10" s="48" t="n"/>
      <c r="KI10" s="48" t="n"/>
      <c r="KJ10" s="48" t="inlineStr">
        <is>
          <t>Tidak pernah</t>
        </is>
      </c>
      <c r="KK10" s="48" t="n"/>
      <c r="KL10" s="48" t="n"/>
      <c r="KM10" s="48" t="n"/>
      <c r="KN10" s="48" t="n"/>
      <c r="KO10" s="48" t="n"/>
      <c r="KP10" s="48" t="n"/>
      <c r="KQ10" s="48" t="n"/>
      <c r="KR10" s="48" t="n"/>
      <c r="KS10" s="48" t="inlineStr">
        <is>
          <t>Cukup membaik</t>
        </is>
      </c>
      <c r="KT10" s="48" t="inlineStr">
        <is>
          <t>Lebih dari 4 kali</t>
        </is>
      </c>
      <c r="KU10" s="48" t="inlineStr">
        <is>
          <t>2-4 kali</t>
        </is>
      </c>
      <c r="KV10" s="48" t="inlineStr">
        <is>
          <t>Laki-laki dewasa Perempuan dewasa</t>
        </is>
      </c>
      <c r="KW10" s="8" t="n">
        <v>1</v>
      </c>
      <c r="KX10" s="8" t="n">
        <v>1</v>
      </c>
      <c r="KY10" s="8" t="n">
        <v>0</v>
      </c>
      <c r="KZ10" s="8" t="n">
        <v>0</v>
      </c>
      <c r="LA10" s="48" t="inlineStr">
        <is>
          <t>Cukup membaik</t>
        </is>
      </c>
      <c r="LB10" s="48" t="inlineStr">
        <is>
          <t>Jauh lebih baik</t>
        </is>
      </c>
      <c r="LC10" s="8" t="n">
        <v>3</v>
      </c>
      <c r="LD10" s="8" t="n">
        <v>2</v>
      </c>
      <c r="LE10" s="8" t="n">
        <v>0</v>
      </c>
      <c r="LF10" s="8" t="n">
        <v>3</v>
      </c>
      <c r="LG10" s="48" t="inlineStr">
        <is>
          <t>Ya</t>
        </is>
      </c>
      <c r="LH10" s="8" t="n">
        <v>200000</v>
      </c>
      <c r="LI10" s="48" t="n"/>
      <c r="LJ10" s="48" t="inlineStr">
        <is>
          <t>Kebutuhan rumah tangga</t>
        </is>
      </c>
      <c r="LK10" s="8" t="n">
        <v>0</v>
      </c>
      <c r="LL10" s="8" t="n">
        <v>0</v>
      </c>
      <c r="LM10" s="8" t="n">
        <v>0</v>
      </c>
      <c r="LN10" s="8" t="n">
        <v>0</v>
      </c>
      <c r="LO10" s="8" t="n">
        <v>1</v>
      </c>
      <c r="LP10" s="8" t="n">
        <v>0</v>
      </c>
      <c r="LQ10" s="8" t="n">
        <v>0</v>
      </c>
      <c r="LR10" s="48" t="n"/>
      <c r="LS10" s="8" t="n">
        <v>60</v>
      </c>
      <c r="LT10" s="8" t="n">
        <v>60</v>
      </c>
      <c r="LU10" s="8" t="n">
        <v>0</v>
      </c>
      <c r="LV10" s="8" t="n">
        <v>30</v>
      </c>
      <c r="LW10" s="8" t="n">
        <v>30</v>
      </c>
      <c r="LX10" s="8" t="n">
        <v>0</v>
      </c>
      <c r="LY10" s="8" t="n">
        <v>15</v>
      </c>
      <c r="LZ10" s="8" t="n">
        <v>15</v>
      </c>
      <c r="MA10" s="8" t="n">
        <v>0</v>
      </c>
      <c r="MB10" s="48" t="inlineStr">
        <is>
          <t>Ya</t>
        </is>
      </c>
      <c r="MC10" s="8" t="n">
        <v>120</v>
      </c>
      <c r="MD10" s="8" t="n">
        <v>60</v>
      </c>
      <c r="ME10" s="8" t="n">
        <v>60</v>
      </c>
      <c r="MF10" s="8" t="n">
        <v>30</v>
      </c>
      <c r="MG10" s="8" t="n">
        <v>0</v>
      </c>
      <c r="MH10" s="8" t="n">
        <v>0</v>
      </c>
      <c r="MI10" s="48" t="inlineStr">
        <is>
          <t>Aktivitas sosial diluar rumah (misalnya, berkumpul dengan tetangga, mengikuti kegiatan PKK, dsb)</t>
        </is>
      </c>
      <c r="MJ10" s="8" t="n">
        <v>0</v>
      </c>
      <c r="MK10" s="8" t="n">
        <v>1</v>
      </c>
      <c r="ML10" s="8" t="n">
        <v>0</v>
      </c>
      <c r="MM10" s="8" t="n">
        <v>0</v>
      </c>
      <c r="MN10" s="8" t="n">
        <v>0</v>
      </c>
      <c r="MO10" s="8" t="n">
        <v>0</v>
      </c>
      <c r="MP10" s="48" t="n"/>
      <c r="MQ10" s="48" t="n"/>
      <c r="MR10" s="48" t="inlineStr">
        <is>
          <t>Kegiatan Sosial dan Upacara Adat</t>
        </is>
      </c>
      <c r="MS10" s="48" t="inlineStr">
        <is>
          <t>Kumpul persiapan upacars Adat</t>
        </is>
      </c>
      <c r="MT10" s="48" t="n"/>
      <c r="MU10" s="48" t="inlineStr">
        <is>
          <t>Ya, untuk anggota keluarga</t>
        </is>
      </c>
      <c r="MV10" s="48" t="inlineStr">
        <is>
          <t>Perawatan sistem biogas</t>
        </is>
      </c>
      <c r="MW10" s="8" t="n">
        <v>1</v>
      </c>
      <c r="MX10" s="8" t="n">
        <v>0</v>
      </c>
      <c r="MY10" s="8" t="n">
        <v>0</v>
      </c>
      <c r="MZ10" s="8" t="n">
        <v>0</v>
      </c>
      <c r="NA10" s="48" t="n"/>
      <c r="NB10" s="48" t="n"/>
      <c r="NC10" s="48" t="n"/>
      <c r="ND10" s="48" t="n"/>
      <c r="NE10" s="48" t="n"/>
      <c r="NF10" s="48" t="n"/>
      <c r="NG10" s="48" t="n"/>
      <c r="NH10" s="48" t="n"/>
      <c r="NI10" s="48" t="n"/>
      <c r="NJ10" s="48" t="n"/>
      <c r="NK10" s="48" t="n"/>
      <c r="NL10" s="48" t="inlineStr">
        <is>
          <t>Ya</t>
        </is>
      </c>
      <c r="NM10" s="48" t="inlineStr">
        <is>
          <t>Kombinasi dana mandiri dan dana hibah</t>
        </is>
      </c>
      <c r="NN10" s="48" t="inlineStr">
        <is>
          <t>3.000.001-5.000.000</t>
        </is>
      </c>
      <c r="NO10" s="48" t="inlineStr">
        <is>
          <t>Pemerintah</t>
        </is>
      </c>
      <c r="NP10" s="48" t="n"/>
      <c r="NQ10" s="48" t="n"/>
      <c r="NR10" s="48" t="n"/>
      <c r="NS10" s="48" t="n"/>
      <c r="NT10" s="48" t="n"/>
      <c r="NU10" s="48" t="n"/>
      <c r="NV10" s="48" t="inlineStr">
        <is>
          <t>Anggota keluarga - Perempuan dewasa</t>
        </is>
      </c>
      <c r="NW10" s="48" t="n"/>
      <c r="NX10" s="48" t="inlineStr">
        <is>
          <t>Sedikit meningkat</t>
        </is>
      </c>
      <c r="NY10" s="8" t="n">
        <v>120</v>
      </c>
      <c r="NZ10" s="8" t="n">
        <v>0</v>
      </c>
      <c r="OA10" s="8" t="n">
        <v>0</v>
      </c>
      <c r="OB10" s="8" t="n">
        <v>0</v>
      </c>
      <c r="OC10" s="8" t="n">
        <v>30</v>
      </c>
      <c r="OD10" s="8" t="n">
        <v>0</v>
      </c>
      <c r="OE10" s="48" t="inlineStr">
        <is>
          <t>Lebih baik</t>
        </is>
      </c>
      <c r="OF10" s="48" t="inlineStr">
        <is>
          <t>Lebih baik (beda waktu memasak 5-30 menit, ATAU tidak lagi ada rasa/bau makanan yang berubah, ATAU alasan lainnya)</t>
        </is>
      </c>
      <c r="OG10" s="48" t="inlineStr">
        <is>
          <t>Ya</t>
        </is>
      </c>
      <c r="OH10" s="8" t="n">
        <v>0</v>
      </c>
      <c r="OI10" s="8" t="n">
        <v>0</v>
      </c>
      <c r="OJ10" s="8" t="n">
        <v>0</v>
      </c>
      <c r="OK10" s="8" t="n">
        <v>4</v>
      </c>
      <c r="OL10" s="8" t="n">
        <v>0</v>
      </c>
      <c r="OM10" s="8" t="n">
        <v>0</v>
      </c>
      <c r="ON10" s="8" t="n">
        <v>10</v>
      </c>
      <c r="OO10" s="8" t="n">
        <v>10</v>
      </c>
      <c r="OP10" s="48">
        <f>VLOOKUP(AG10,'BUS 2'!$G$1:$CU$424,2,0)</f>
        <v/>
      </c>
      <c r="OQ10" s="8">
        <f>VLOOKUP(AG10,'BUS 2'!$G$1:$CU$424,3,0)</f>
        <v/>
      </c>
      <c r="OR10" s="8">
        <f>VLOOKUP(AG10,'BUS 2'!$G$1:$CU$424,4,0)</f>
        <v/>
      </c>
      <c r="OS10" s="8">
        <f>VLOOKUP(AG10,'BUS 2'!$G$1:$CU$424,5,0)</f>
        <v/>
      </c>
      <c r="OT10" s="8">
        <f>VLOOKUP(AG10,'BUS 2'!$G$1:$CU$424,6,0)</f>
        <v/>
      </c>
      <c r="OU10" s="8">
        <f>VLOOKUP(AG10,'BUS 2'!$G$1:$CU$424,7,0)</f>
        <v/>
      </c>
      <c r="OV10" s="8">
        <f>VLOOKUP(AG10,'BUS 2'!$G$1:$CU$424,8,0)</f>
        <v/>
      </c>
      <c r="OW10" s="8">
        <f>VLOOKUP(AG10,'BUS 2'!$G$1:$CU$424,9,0)</f>
        <v/>
      </c>
      <c r="OX10" s="8">
        <f>VLOOKUP(AG10,'BUS 2'!$G$1:$CU$424,10,0)</f>
        <v/>
      </c>
      <c r="OY10" s="8">
        <f>VLOOKUP(AG10,'BUS 2'!$G$1:$CU$424,11,0)</f>
        <v/>
      </c>
      <c r="OZ10" s="8">
        <f>VLOOKUP(AG10,'BUS 2'!$G$1:$CU$424,12,0)</f>
        <v/>
      </c>
      <c r="PA10" s="8">
        <f>VLOOKUP(AG10,'BUS 2'!$G$1:$CU$424,13,0)</f>
        <v/>
      </c>
      <c r="PB10" s="8">
        <f>VLOOKUP(AG10,'BUS 2'!$G$1:$CU$424,14,0)</f>
        <v/>
      </c>
      <c r="PC10" s="8">
        <f>VLOOKUP(AG10,'BUS 2'!$G$1:$CU$424,15,0)</f>
        <v/>
      </c>
      <c r="PD10" s="8">
        <f>VLOOKUP(AG10,'BUS 2'!$G$1:$CU$424,16,0)</f>
        <v/>
      </c>
      <c r="PE10" s="8">
        <f>VLOOKUP(AG10,'BUS 2'!$G$1:$CU$424,17,0)</f>
        <v/>
      </c>
      <c r="PF10" s="8">
        <f>VLOOKUP(AG10,'BUS 2'!$G$1:$CU$424,18,0)</f>
        <v/>
      </c>
      <c r="PG10" s="8">
        <f>VLOOKUP(AG10,'BUS 2'!$G$1:$CU$424,19,0)</f>
        <v/>
      </c>
      <c r="PH10" s="8">
        <f>VLOOKUP(AG10,'BUS 2'!$G$1:$CU$424,20,0)</f>
        <v/>
      </c>
      <c r="PI10" s="8">
        <f>VLOOKUP(AG10,'BUS 2'!$G$1:$CU$424,21,0)</f>
        <v/>
      </c>
      <c r="PJ10" s="8">
        <f>VLOOKUP(AG10,'BUS 2'!$G$1:$CU$424,22,0)</f>
        <v/>
      </c>
      <c r="PK10" s="8">
        <f>VLOOKUP(AG10,'BUS 2'!$G$1:$CU$424,23,0)</f>
        <v/>
      </c>
      <c r="PL10" s="8">
        <f>VLOOKUP(AG10,'BUS 2'!$G$1:$CU$424,24,0)</f>
        <v/>
      </c>
      <c r="PM10" s="8">
        <f>VLOOKUP(AG10,'BUS 2'!$G$1:$CU$424,25,0)</f>
        <v/>
      </c>
      <c r="PN10" s="8">
        <f>VLOOKUP(AG10,'BUS 2'!$G$1:$CU$424,26,0)</f>
        <v/>
      </c>
      <c r="PO10" s="8">
        <f>VLOOKUP(AG10,'BUS 2'!$G$1:$CU$424,27,0)</f>
        <v/>
      </c>
      <c r="PP10" s="8">
        <f>VLOOKUP(AG10,'BUS 2'!$G$1:$CU$424,28,0)</f>
        <v/>
      </c>
      <c r="PQ10" s="8">
        <f>VLOOKUP(AG10,'BUS 2'!$G$1:$CU$424,29,0)</f>
        <v/>
      </c>
      <c r="PR10" s="8">
        <f>VLOOKUP(AG10,'BUS 2'!$G$1:$CU$424,30,0)</f>
        <v/>
      </c>
      <c r="PS10" s="8">
        <f>VLOOKUP(AG10,'BUS 2'!$G$1:$CU$424,31,0)</f>
        <v/>
      </c>
      <c r="PT10" s="48" t="inlineStr">
        <is>
          <t>1-Disebarkan ke lahan terbuka</t>
        </is>
      </c>
      <c r="PU10" s="8" t="n">
        <v>0</v>
      </c>
      <c r="PV10" s="8" t="n">
        <v>0</v>
      </c>
      <c r="PW10" s="8" t="n">
        <v>0</v>
      </c>
      <c r="PX10" s="8" t="n">
        <v>0</v>
      </c>
      <c r="PY10" s="8" t="n">
        <v>0</v>
      </c>
      <c r="PZ10" s="8" t="n">
        <v>1</v>
      </c>
      <c r="QA10" s="8" t="n">
        <v>0</v>
      </c>
      <c r="QB10" s="8" t="n">
        <v>0</v>
      </c>
      <c r="QC10" s="8" t="n">
        <v>0</v>
      </c>
      <c r="QD10" s="48" t="n"/>
      <c r="QE10" s="48" t="n"/>
      <c r="QF10" s="48" t="n"/>
      <c r="QG10" s="48" t="n"/>
      <c r="QH10" s="48" t="n"/>
      <c r="QI10" s="48" t="n"/>
      <c r="QJ10" s="48" t="n"/>
      <c r="QK10" s="48" t="n"/>
      <c r="QL10" s="48" t="n"/>
      <c r="QM10" s="48" t="n"/>
      <c r="QN10" s="48" t="n"/>
      <c r="QO10" s="48" t="n"/>
      <c r="QP10" s="48" t="n"/>
      <c r="QQ10" s="48" t="n"/>
      <c r="QR10" s="48" t="n"/>
      <c r="QS10" s="48" t="n"/>
      <c r="QT10" s="48" t="n"/>
      <c r="QU10" s="48" t="n"/>
      <c r="QV10" s="48" t="inlineStr">
        <is>
          <t>3-Dijual</t>
        </is>
      </c>
      <c r="QW10" s="8" t="n">
        <v>0</v>
      </c>
      <c r="QX10" s="8" t="n">
        <v>0</v>
      </c>
      <c r="QY10" s="8" t="n">
        <v>0</v>
      </c>
      <c r="QZ10" s="8" t="n">
        <v>0</v>
      </c>
      <c r="RA10" s="8" t="n">
        <v>0</v>
      </c>
      <c r="RB10" s="8" t="n">
        <v>0</v>
      </c>
      <c r="RC10" s="8" t="n">
        <v>0</v>
      </c>
      <c r="RD10" s="8" t="n">
        <v>1</v>
      </c>
      <c r="RE10" s="8" t="n">
        <v>0</v>
      </c>
      <c r="RF10" s="48" t="n"/>
      <c r="RG10" s="48" t="n"/>
      <c r="RH10" s="48" t="n"/>
      <c r="RI10" s="48" t="n"/>
      <c r="RJ10" s="48" t="n"/>
      <c r="RK10" s="48" t="n"/>
      <c r="RL10" s="48" t="n"/>
      <c r="RM10" s="48" t="n"/>
      <c r="RN10" s="48" t="n"/>
      <c r="RO10" s="48" t="n"/>
      <c r="RP10" s="48" t="n"/>
      <c r="RQ10" s="48" t="n"/>
      <c r="RR10" s="48" t="n"/>
      <c r="RS10" s="48" t="n"/>
      <c r="RT10" s="48" t="n"/>
      <c r="RU10" s="48" t="n"/>
      <c r="RV10" s="48" t="n"/>
      <c r="RW10" s="48" t="n"/>
      <c r="RX10" s="48" t="n"/>
      <c r="RY10" s="48" t="n"/>
      <c r="RZ10" s="48" t="n"/>
      <c r="SA10" s="48" t="n"/>
      <c r="SB10" s="48" t="n"/>
      <c r="SC10" s="48" t="inlineStr">
        <is>
          <t>1-Disebarkan ke lahan terbuka</t>
        </is>
      </c>
      <c r="SD10" s="8" t="n">
        <v>0</v>
      </c>
      <c r="SE10" s="8" t="n">
        <v>0</v>
      </c>
      <c r="SF10" s="8" t="n">
        <v>0</v>
      </c>
      <c r="SG10" s="8" t="n">
        <v>0</v>
      </c>
      <c r="SH10" s="8" t="n">
        <v>0</v>
      </c>
      <c r="SI10" s="8" t="n">
        <v>1</v>
      </c>
      <c r="SJ10" s="8" t="n">
        <v>0</v>
      </c>
      <c r="SK10" s="8" t="n">
        <v>0</v>
      </c>
      <c r="SL10" s="8" t="n">
        <v>0</v>
      </c>
      <c r="SM10" s="48" t="n"/>
      <c r="SN10" s="48" t="inlineStr">
        <is>
          <t>1-Disebarkan ke lahan terbuka</t>
        </is>
      </c>
      <c r="SO10" s="8" t="n">
        <v>0</v>
      </c>
      <c r="SP10" s="8" t="n">
        <v>0</v>
      </c>
      <c r="SQ10" s="8" t="n">
        <v>0</v>
      </c>
      <c r="SR10" s="8" t="n">
        <v>0</v>
      </c>
      <c r="SS10" s="8" t="n">
        <v>0</v>
      </c>
      <c r="ST10" s="8" t="n">
        <v>1</v>
      </c>
      <c r="SU10" s="8" t="n">
        <v>0</v>
      </c>
      <c r="SV10" s="8" t="n">
        <v>0</v>
      </c>
      <c r="SW10" s="8" t="n">
        <v>0</v>
      </c>
      <c r="SX10" s="48" t="n"/>
      <c r="SY10" s="8">
        <f>VLOOKUP(AG10,'BUS 2'!$G$1:$CU$424,33,0)</f>
        <v/>
      </c>
      <c r="SZ10" s="48">
        <f>VLOOKUP(AG10,'BUS 2'!$G$1:$CU$424,34,0)</f>
        <v/>
      </c>
      <c r="TA10" s="48">
        <f>VLOOKUP(AG10,'BUS 2'!$G$1:$CU$424,35,0)</f>
        <v/>
      </c>
      <c r="TB10" s="48">
        <f>VLOOKUP(AG10,'BUS 2'!$G$1:$CU$424,36,0)</f>
        <v/>
      </c>
      <c r="TC10" s="48">
        <f>VLOOKUP(AG10,'BUS 2'!$G$1:$CU$424,37,0)</f>
        <v/>
      </c>
      <c r="TD10" s="48">
        <f>VLOOKUP(AG10,'BUS 2'!$G$1:$CU$424,38,0)</f>
        <v/>
      </c>
      <c r="TE10" s="48">
        <f>VLOOKUP(AG10,'BUS 2'!$G$1:$CU$424,39,0)</f>
        <v/>
      </c>
      <c r="TF10" s="48">
        <f>VLOOKUP(AG10,'BUS 2'!$G$1:$CU$424,40,0)</f>
        <v/>
      </c>
      <c r="TG10" s="8">
        <f>VLOOKUP(AG10,'BUS 2'!$G$1:$CU$424,42,0)</f>
        <v/>
      </c>
      <c r="TH10" s="8">
        <f>VLOOKUP(AG10,'BUS 2'!$G$1:$CU$424,43,0)</f>
        <v/>
      </c>
      <c r="TI10" s="8">
        <f>VLOOKUP(AG10,'BUS 2'!$G$1:$CU$424,44,0)</f>
        <v/>
      </c>
      <c r="TJ10" s="8">
        <f>VLOOKUP(AG10,'BUS 2'!$G$1:$CU$424,45,0)</f>
        <v/>
      </c>
      <c r="TK10" s="8">
        <f>VLOOKUP(AG10,'BUS 2'!$G$1:$CU$424,46,0)</f>
        <v/>
      </c>
      <c r="TL10" s="8">
        <f>VLOOKUP(AG10,'BUS 2'!$G$1:$CU$424,47,0)</f>
        <v/>
      </c>
      <c r="TM10" s="8">
        <f>VLOOKUP(AG10,'BUS 2'!$G$1:$CU$424,48,0)</f>
        <v/>
      </c>
      <c r="TN10" s="8">
        <f>VLOOKUP(AG10,'BUS 2'!$G$1:$CU$424,49,0)</f>
        <v/>
      </c>
      <c r="TO10" s="8">
        <f>VLOOKUP(AG10,'BUS 2'!$G$1:$CU$424,50,0)</f>
        <v/>
      </c>
      <c r="TP10" s="8">
        <f>VLOOKUP(AG10,'BUS 2'!$G$1:$CU$424,51,0)</f>
        <v/>
      </c>
      <c r="TQ10" s="8">
        <f>VLOOKUP(AG10,'BUS 2'!$G$1:$CU$424,52,0)</f>
        <v/>
      </c>
      <c r="TR10" s="8">
        <f>VLOOKUP(AG10,'BUS 2'!$G$1:$CU$424,53,0)</f>
        <v/>
      </c>
      <c r="TS10" s="48">
        <f>VLOOKUP(AG10,'BUS 2'!$G$1:$CU$424,54,0)</f>
        <v/>
      </c>
      <c r="TT10" s="48">
        <f>VLOOKUP(AG10,'BUS 2'!$G$1:$CU$424,55,0)</f>
        <v/>
      </c>
      <c r="TU10" s="48">
        <f>VLOOKUP(AG10,'BUS 2'!$G$1:$CU$424,56,0)</f>
        <v/>
      </c>
      <c r="TV10" s="48">
        <f>VLOOKUP(AG10,'BUS 2'!$G$1:$CU$424,57,0)</f>
        <v/>
      </c>
      <c r="TW10" s="48">
        <f>VLOOKUP(AG10,'BUS 2'!$G$1:$CU$424,58,0)</f>
        <v/>
      </c>
      <c r="TX10" s="48">
        <f>VLOOKUP(AG10,'BUS 2'!$G$1:$CU$424,59,0)</f>
        <v/>
      </c>
      <c r="TY10" s="48">
        <f>VLOOKUP(AG10,'BUS 2'!$G$1:$CU$424,60,0)</f>
        <v/>
      </c>
      <c r="TZ10" s="48">
        <f>VLOOKUP(AG10,'BUS 2'!$G$1:$CU$424,61,0)</f>
        <v/>
      </c>
      <c r="UA10" s="48">
        <f>VLOOKUP(AG10,'BUS 2'!$G$1:$CU$424,62,0)</f>
        <v/>
      </c>
      <c r="UB10" s="48">
        <f>VLOOKUP(AG10,'BUS 2'!$G$1:$CU$424,63,0)</f>
        <v/>
      </c>
      <c r="UC10" s="48">
        <f>VLOOKUP(AG10,'BUS 2'!$G$1:$CU$424,64,0)</f>
        <v/>
      </c>
      <c r="UD10" s="48">
        <f>VLOOKUP(AG10,'BUS 2'!$G$1:$CU$424,65,0)</f>
        <v/>
      </c>
      <c r="UE10" s="48">
        <f>VLOOKUP(AG10,'BUS 2'!$G$1:$CU$424,66,0)</f>
        <v/>
      </c>
      <c r="UF10" s="48">
        <f>VLOOKUP(AG10,'BUS 2'!$G$1:$CU$424,67,0)</f>
        <v/>
      </c>
      <c r="UG10" s="48">
        <f>VLOOKUP(AG10,'BUS 2'!$G$1:$CU$424,68,0)</f>
        <v/>
      </c>
      <c r="UH10" s="48">
        <f>VLOOKUP(AG10,'BUS 2'!$G$1:$CU$424,69,0)</f>
        <v/>
      </c>
      <c r="UI10" s="48">
        <f>VLOOKUP(AG10,'BUS 2'!$G$1:$CU$424,70,0)</f>
        <v/>
      </c>
      <c r="UJ10" s="48">
        <f>VLOOKUP(AG10,'BUS 2'!$G$1:$CU$424,71,0)</f>
        <v/>
      </c>
      <c r="UK10" s="48">
        <f>VLOOKUP(AG10,'BUS 2'!$G$1:$CU$424,72,0)</f>
        <v/>
      </c>
      <c r="UL10" s="48">
        <f>VLOOKUP(AG10,'BUS 2'!$G$1:$CU$424,73,0)</f>
        <v/>
      </c>
      <c r="UM10" s="48">
        <f>VLOOKUP(AG10,'BUS 2'!$G$1:$CU$424,74,0)</f>
        <v/>
      </c>
      <c r="UN10" s="48">
        <f>VLOOKUP(AG10,'BUS 2'!$G$1:$CU$424,75,0)</f>
        <v/>
      </c>
      <c r="UO10" s="48">
        <f>VLOOKUP(AG10,'BUS 2'!$G$1:$CU$424,76,0)</f>
        <v/>
      </c>
      <c r="UP10" s="48">
        <f>VLOOKUP(AG10,'BUS 2'!$G$1:$CU$424,77,0)</f>
        <v/>
      </c>
      <c r="UQ10" s="48">
        <f>VLOOKUP(AG10,'BUS 2'!$G$1:$CU$424,78,0)</f>
        <v/>
      </c>
      <c r="UR10" s="48">
        <f>VLOOKUP(AG10,'BUS 2'!$G$1:$CU$424,79,0)</f>
        <v/>
      </c>
      <c r="US10" s="48">
        <f>VLOOKUP(AG10,'BUS 2'!$G$1:$CU$424,80,0)</f>
        <v/>
      </c>
      <c r="UT10" s="48">
        <f>VLOOKUP(AG10,'BUS 2'!$G$1:$CU$424,81,0)</f>
        <v/>
      </c>
      <c r="UU10" s="48" t="n"/>
      <c r="UV10" s="48" t="n"/>
      <c r="UW10" s="48" t="n"/>
      <c r="UX10" s="48" t="inlineStr">
        <is>
          <t>Pemberian pakan di kandang</t>
        </is>
      </c>
      <c r="UY10" s="48" t="n"/>
      <c r="UZ10" s="48" t="n"/>
      <c r="VA10" s="48" t="inlineStr">
        <is>
          <t>Penggembalaan terbuka</t>
        </is>
      </c>
      <c r="VB10" s="48" t="inlineStr">
        <is>
          <t>Pemberian pakan di kandang</t>
        </is>
      </c>
      <c r="VC10" s="48" t="n"/>
      <c r="VD10" s="48" t="n"/>
      <c r="VE10" s="48" t="n"/>
      <c r="VF10" s="48" t="inlineStr">
        <is>
          <t>Teratur (2-6 hari sekali)</t>
        </is>
      </c>
      <c r="VG10" s="48" t="n"/>
      <c r="VH10" s="48" t="n"/>
      <c r="VI10" s="48" t="inlineStr">
        <is>
          <t>Teratur (2-6 hari sekali)</t>
        </is>
      </c>
      <c r="VJ10" s="48" t="inlineStr">
        <is>
          <t>Teratur (2-6 hari sekali)</t>
        </is>
      </c>
      <c r="VK10" s="48" t="n"/>
      <c r="VL10" s="48" t="n"/>
      <c r="VM10" s="48" t="n"/>
      <c r="VN10" s="48" t="inlineStr">
        <is>
          <t>Sangat sering (&gt;1 kali sehari)</t>
        </is>
      </c>
      <c r="VO10" s="48" t="n"/>
      <c r="VP10" s="48" t="n"/>
      <c r="VQ10" s="48" t="n"/>
      <c r="VR10" s="48" t="inlineStr">
        <is>
          <t>Sering (1 kali sehari)</t>
        </is>
      </c>
      <c r="VS10" s="48" t="n"/>
      <c r="VT10" s="48" t="n"/>
      <c r="VU10" s="48" t="n"/>
      <c r="VV10" s="48" t="n"/>
      <c r="VW10" s="48" t="n"/>
      <c r="VX10" s="48" t="n"/>
      <c r="VY10" s="48" t="n"/>
      <c r="VZ10" s="48" t="n"/>
      <c r="WA10" s="48" t="n"/>
      <c r="WB10" s="48" t="n"/>
      <c r="WC10" s="48" t="n"/>
      <c r="WD10" s="48" t="n"/>
      <c r="WE10" s="48" t="n"/>
      <c r="WF10" s="48" t="n"/>
      <c r="WG10" s="48" t="n"/>
      <c r="WH10" s="48" t="n"/>
      <c r="WI10" s="48" t="n"/>
      <c r="WJ10" s="48" t="n"/>
      <c r="WK10" s="48" t="n"/>
      <c r="WL10" s="48" t="n"/>
      <c r="WM10" s="48" t="n"/>
      <c r="WN10" s="48" t="n"/>
      <c r="WO10" s="48" t="n"/>
      <c r="WP10" s="48" t="n"/>
      <c r="WQ10" s="48" t="n"/>
      <c r="WR10" s="48" t="n"/>
      <c r="WS10" s="48" t="n"/>
      <c r="WT10" s="48" t="n"/>
      <c r="WU10" s="48" t="n"/>
      <c r="WV10" s="48" t="n"/>
      <c r="WW10" s="48" t="n"/>
      <c r="WX10" s="48" t="n"/>
      <c r="WY10" s="48" t="n"/>
      <c r="WZ10" s="48" t="n"/>
      <c r="XA10" s="48" t="n"/>
      <c r="XB10" s="48" t="inlineStr">
        <is>
          <t>6-Digester biogas</t>
        </is>
      </c>
      <c r="XC10" s="8" t="n">
        <v>0</v>
      </c>
      <c r="XD10" s="8" t="n">
        <v>0</v>
      </c>
      <c r="XE10" s="8" t="n">
        <v>0</v>
      </c>
      <c r="XF10" s="8" t="n">
        <v>0</v>
      </c>
      <c r="XG10" s="8" t="n">
        <v>0</v>
      </c>
      <c r="XH10" s="8" t="n">
        <v>0</v>
      </c>
      <c r="XI10" s="8" t="n">
        <v>0</v>
      </c>
      <c r="XJ10" s="8" t="n">
        <v>0</v>
      </c>
      <c r="XK10" s="8" t="n">
        <v>1</v>
      </c>
      <c r="XL10" s="8" t="n">
        <v>0</v>
      </c>
      <c r="XM10" s="8" t="n">
        <v>0</v>
      </c>
      <c r="XN10" s="48" t="n"/>
      <c r="XO10" s="48" t="n"/>
      <c r="XP10" s="48" t="n"/>
      <c r="XQ10" s="48" t="n"/>
      <c r="XR10" s="48" t="n"/>
      <c r="XS10" s="48" t="n"/>
      <c r="XT10" s="48" t="n"/>
      <c r="XU10" s="48" t="n"/>
      <c r="XV10" s="48" t="n"/>
      <c r="XW10" s="48" t="n"/>
      <c r="XX10" s="48" t="n"/>
      <c r="XY10" s="48" t="n"/>
      <c r="XZ10" s="48" t="n"/>
      <c r="YA10" s="48" t="n"/>
      <c r="YB10" s="48" t="n"/>
      <c r="YC10" s="48" t="n"/>
      <c r="YD10" s="48" t="n"/>
      <c r="YE10" s="48" t="n"/>
      <c r="YF10" s="48" t="n"/>
      <c r="YG10" s="48" t="n"/>
      <c r="YH10" s="48" t="n"/>
      <c r="YI10" s="48" t="n"/>
      <c r="YJ10" s="48" t="n"/>
      <c r="YK10" s="48" t="n"/>
      <c r="YL10" s="48" t="n"/>
      <c r="YM10" s="48" t="n"/>
      <c r="YN10" s="48" t="inlineStr">
        <is>
          <t>6-Digester biogas</t>
        </is>
      </c>
      <c r="YO10" s="8" t="n">
        <v>0</v>
      </c>
      <c r="YP10" s="8" t="n">
        <v>0</v>
      </c>
      <c r="YQ10" s="8" t="n">
        <v>0</v>
      </c>
      <c r="YR10" s="8" t="n">
        <v>0</v>
      </c>
      <c r="YS10" s="8" t="n">
        <v>0</v>
      </c>
      <c r="YT10" s="8" t="n">
        <v>0</v>
      </c>
      <c r="YU10" s="8" t="n">
        <v>0</v>
      </c>
      <c r="YV10" s="8" t="n">
        <v>0</v>
      </c>
      <c r="YW10" s="8" t="n">
        <v>0</v>
      </c>
      <c r="YX10" s="8" t="n">
        <v>1</v>
      </c>
      <c r="YY10" s="8" t="n">
        <v>0</v>
      </c>
      <c r="YZ10" s="8" t="n">
        <v>0</v>
      </c>
      <c r="ZA10" s="48" t="inlineStr">
        <is>
          <t>6-Digester biogas</t>
        </is>
      </c>
      <c r="ZB10" s="8" t="n">
        <v>0</v>
      </c>
      <c r="ZC10" s="8" t="n">
        <v>0</v>
      </c>
      <c r="ZD10" s="8" t="n">
        <v>0</v>
      </c>
      <c r="ZE10" s="8" t="n">
        <v>0</v>
      </c>
      <c r="ZF10" s="8" t="n">
        <v>0</v>
      </c>
      <c r="ZG10" s="8" t="n">
        <v>0</v>
      </c>
      <c r="ZH10" s="8" t="n">
        <v>0</v>
      </c>
      <c r="ZI10" s="8" t="n">
        <v>0</v>
      </c>
      <c r="ZJ10" s="8" t="n">
        <v>0</v>
      </c>
      <c r="ZK10" s="8" t="n">
        <v>1</v>
      </c>
      <c r="ZL10" s="8" t="n">
        <v>0</v>
      </c>
      <c r="ZM10" s="8" t="n">
        <v>0</v>
      </c>
      <c r="ZN10" s="48" t="n"/>
      <c r="ZO10" s="48" t="n"/>
      <c r="ZP10" s="48" t="n"/>
      <c r="ZQ10" s="8" t="n">
        <v>100</v>
      </c>
      <c r="ZR10" s="48" t="n"/>
      <c r="ZS10" s="48" t="n"/>
      <c r="ZT10" s="8" t="n">
        <v>100</v>
      </c>
      <c r="ZU10" s="8" t="n">
        <v>100</v>
      </c>
      <c r="ZV10" s="48" t="n"/>
      <c r="ZW10" s="48" t="n"/>
      <c r="ZX10" s="48" t="n"/>
      <c r="ZY10" s="48" t="n"/>
      <c r="ZZ10" s="48" t="n"/>
      <c r="AAA10" s="48" t="n"/>
      <c r="AAB10" s="8" t="n">
        <v>3</v>
      </c>
      <c r="AAC10" s="8" t="n">
        <v>3</v>
      </c>
      <c r="AAD10" s="48" t="n"/>
      <c r="AAE10" s="48" t="n"/>
      <c r="AAF10" s="48" t="n"/>
      <c r="AAG10" s="48" t="inlineStr">
        <is>
          <t>Pakan kering (misal: konsentrat, silase, pelet)</t>
        </is>
      </c>
      <c r="AAH10" s="48" t="n"/>
      <c r="AAI10" s="48" t="n"/>
      <c r="AAJ10" s="48" t="inlineStr">
        <is>
          <t>Pakan kering (misal: konsentrat, silase, pelet)</t>
        </is>
      </c>
      <c r="AAK10" s="48" t="inlineStr">
        <is>
          <t>Pakan kering (misal: konsentrat, silase, pelet)</t>
        </is>
      </c>
      <c r="AAL10" s="48" t="inlineStr">
        <is>
          <t>Ya</t>
        </is>
      </c>
      <c r="AAM10" s="48" t="inlineStr">
        <is>
          <t>Padat</t>
        </is>
      </c>
      <c r="AAN10" s="8" t="n">
        <v>1</v>
      </c>
      <c r="AAO10" s="8" t="n">
        <v>0</v>
      </c>
      <c r="AAP10" s="48" t="n"/>
      <c r="AAQ10" s="8" t="n">
        <v>5</v>
      </c>
      <c r="AAR10" s="48" t="inlineStr">
        <is>
          <t>Tidak</t>
        </is>
      </c>
      <c r="AAS10" s="48" t="inlineStr">
        <is>
          <t>Mengetahui</t>
        </is>
      </c>
      <c r="AAT10" s="48" t="inlineStr">
        <is>
          <t>Digunakan untuk pupuk di lahan pertanian sendiri</t>
        </is>
      </c>
      <c r="AAU10" s="8" t="n">
        <v>1</v>
      </c>
      <c r="AAV10" s="8" t="n">
        <v>0</v>
      </c>
      <c r="AAW10" s="8" t="n">
        <v>0</v>
      </c>
      <c r="AAX10" s="8" t="n">
        <v>0</v>
      </c>
      <c r="AAY10" s="8" t="n">
        <v>0</v>
      </c>
      <c r="AAZ10" s="8" t="n">
        <v>0</v>
      </c>
      <c r="ABA10" s="8" t="n">
        <v>0</v>
      </c>
      <c r="ABB10" s="48" t="inlineStr">
        <is>
          <t>Pembenah tanah (soil conditioner)</t>
        </is>
      </c>
      <c r="ABC10" s="8" t="n">
        <v>0</v>
      </c>
      <c r="ABD10" s="8" t="n">
        <v>1</v>
      </c>
      <c r="ABE10" s="8" t="n">
        <v>0</v>
      </c>
      <c r="ABF10" s="8" t="n">
        <v>0</v>
      </c>
      <c r="ABG10" s="8" t="n">
        <v>0</v>
      </c>
      <c r="ABH10" s="48" t="n"/>
      <c r="ABI10" s="48" t="n"/>
      <c r="ABJ10" s="48" t="n"/>
      <c r="ABK10" s="48" t="n"/>
      <c r="ABL10" s="48" t="n"/>
      <c r="ABM10" s="48" t="n"/>
      <c r="ABN10" s="48" t="n"/>
      <c r="ABO10" s="48" t="n"/>
      <c r="ABP10" s="48" t="n"/>
      <c r="ABQ10" s="48" t="inlineStr">
        <is>
          <t>Padi dan Kelapa</t>
        </is>
      </c>
      <c r="ABR10" s="48" t="inlineStr">
        <is>
          <t>Jarang (1 bulan sekali)</t>
        </is>
      </c>
      <c r="ABS10" s="8" t="n">
        <v>7100</v>
      </c>
      <c r="ABT10" s="48" t="n"/>
      <c r="ABU10" s="8" t="n">
        <v>0</v>
      </c>
      <c r="ABV10" s="8" t="n">
        <v>100</v>
      </c>
      <c r="ABW10" s="48" t="inlineStr">
        <is>
          <t>Urea</t>
        </is>
      </c>
      <c r="ABX10" s="48" t="n"/>
      <c r="ABY10" s="8" t="n">
        <v>17</v>
      </c>
      <c r="ABZ10" s="8" t="n">
        <v>6000</v>
      </c>
      <c r="ACA10" s="8" t="n">
        <v>5</v>
      </c>
      <c r="ACB10" s="8" t="n">
        <v>6000</v>
      </c>
      <c r="ACC10" s="8" t="n">
        <v>1000</v>
      </c>
      <c r="ACD10" s="8" t="n">
        <v>1500</v>
      </c>
      <c r="ACE10" s="48" t="inlineStr">
        <is>
          <t>Ya</t>
        </is>
      </c>
      <c r="ACF10" s="48" t="inlineStr">
        <is>
          <t>Cukup meningkat</t>
        </is>
      </c>
      <c r="ACG10" s="48" t="inlineStr">
        <is>
          <t>Cukup meningkat</t>
        </is>
      </c>
      <c r="ACH10" s="48" t="inlineStr">
        <is>
          <t>Cukup meningkat</t>
        </is>
      </c>
      <c r="ACI10" s="48" t="n"/>
      <c r="ACJ10" s="48" t="n"/>
      <c r="ACK10" s="48" t="n"/>
      <c r="ACL10" s="48" t="n"/>
      <c r="ACM10" s="48" t="n"/>
      <c r="ACN10" s="48" t="n"/>
      <c r="ACO10" s="48" t="n"/>
      <c r="ACP10" s="48" t="n"/>
      <c r="ACQ10" s="48" t="n"/>
      <c r="ACR10" s="48" t="n"/>
      <c r="ACS10" s="48" t="n"/>
      <c r="ACT10" s="48" t="inlineStr">
        <is>
          <t>Belum</t>
        </is>
      </c>
      <c r="ACU10" s="48" t="inlineStr">
        <is>
          <t>Manfaat cukup signifikan, terasa di kehidupan sehari-hari</t>
        </is>
      </c>
      <c r="ACV10" s="48" t="inlineStr">
        <is>
          <t>Berkurang</t>
        </is>
      </c>
      <c r="ACW10" s="48" t="inlineStr">
        <is>
          <t>Anggota keluarga - Perempuan dewasa</t>
        </is>
      </c>
      <c r="ACX10" s="48" t="inlineStr">
        <is>
          <t>Setuju</t>
        </is>
      </c>
      <c r="ACY10" s="48" t="inlineStr">
        <is>
          <t>Anggota keluarga - Laki-laki dewasa Anggota keluarga - Perempuan dewasa Anggota keluarga - Anak-anak</t>
        </is>
      </c>
      <c r="ACZ10" s="8" t="n">
        <v>1</v>
      </c>
      <c r="ADA10" s="8" t="n">
        <v>1</v>
      </c>
      <c r="ADB10" s="8" t="n">
        <v>1</v>
      </c>
      <c r="ADC10" s="8" t="n">
        <v>0</v>
      </c>
      <c r="ADD10" s="48" t="inlineStr">
        <is>
          <t>Cukup puas</t>
        </is>
      </c>
      <c r="ADE10" s="48" t="inlineStr">
        <is>
          <t>Cukup puas</t>
        </is>
      </c>
      <c r="ADF10" s="48" t="inlineStr">
        <is>
          <t>Puas</t>
        </is>
      </c>
      <c r="ADG10" s="48" t="inlineStr">
        <is>
          <t>Puas</t>
        </is>
      </c>
      <c r="ADH10" s="48" t="inlineStr">
        <is>
          <t>Tidak</t>
        </is>
      </c>
      <c r="ADI10" s="48" t="n"/>
      <c r="ADJ10" s="48" t="inlineStr">
        <is>
          <t>Puas</t>
        </is>
      </c>
      <c r="ADK10" s="48" t="n"/>
      <c r="ADL10" s="48" t="n"/>
      <c r="ADM10" s="48" t="n"/>
      <c r="ADN10" s="48" t="n"/>
      <c r="ADO10" s="48" t="n"/>
      <c r="ADP10" s="48" t="n"/>
      <c r="ADQ10" s="48" t="n"/>
      <c r="ADR10" s="48" t="n"/>
      <c r="ADS10" s="48" t="n"/>
      <c r="ADT10" s="48" t="n"/>
      <c r="ADU10" s="48" t="inlineStr">
        <is>
          <t>Menghubungi CPO atau pendamping</t>
        </is>
      </c>
      <c r="ADV10" s="8" t="n">
        <v>0</v>
      </c>
      <c r="ADW10" s="8" t="n">
        <v>0</v>
      </c>
      <c r="ADX10" s="8" t="n">
        <v>0</v>
      </c>
      <c r="ADY10" s="8" t="n">
        <v>0</v>
      </c>
      <c r="ADZ10" s="8" t="n">
        <v>1</v>
      </c>
      <c r="AEA10" s="8" t="n">
        <v>0</v>
      </c>
      <c r="AEB10" s="8" t="n">
        <v>0</v>
      </c>
      <c r="AEC10" s="8" t="n">
        <v>0</v>
      </c>
      <c r="AED10" s="48" t="inlineStr">
        <is>
          <t>Cukup puas</t>
        </is>
      </c>
      <c r="AEE10" s="48" t="inlineStr">
        <is>
          <t>Laki-laki dewasa</t>
        </is>
      </c>
      <c r="AEF10" s="48" t="n"/>
      <c r="AEG10" s="48" t="inlineStr">
        <is>
          <t>Menelepon atau WA langsung</t>
        </is>
      </c>
      <c r="AEH10" s="48" t="n"/>
      <c r="AEI10" s="48" t="inlineStr">
        <is>
          <t>Ada laporan kerusakan segera ditangani secara berkelanjutan</t>
        </is>
      </c>
      <c r="AEJ10" s="48" t="inlineStr">
        <is>
          <t>Ya, selalu</t>
        </is>
      </c>
      <c r="AEK10"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10" s="8" t="n">
        <v>1</v>
      </c>
      <c r="AEM10" s="8" t="n">
        <v>1</v>
      </c>
      <c r="AEN10" s="8" t="n">
        <v>1</v>
      </c>
      <c r="AEO10" s="8" t="n">
        <v>1</v>
      </c>
      <c r="AEP10" s="8" t="n">
        <v>1</v>
      </c>
      <c r="AEQ10" s="8" t="n">
        <v>1</v>
      </c>
      <c r="AER10" s="8" t="n">
        <v>1</v>
      </c>
      <c r="AES10" s="8" t="n">
        <v>1</v>
      </c>
      <c r="AET10" s="8" t="n">
        <v>1</v>
      </c>
      <c r="AEU10" s="8" t="n">
        <v>0</v>
      </c>
      <c r="AEV10" s="8" t="n">
        <v>1</v>
      </c>
      <c r="AEW10" s="8" t="n">
        <v>0</v>
      </c>
      <c r="AEX10" s="48" t="n"/>
      <c r="AEY10" s="48" t="inlineStr">
        <is>
          <t>Mendukung lingkungan</t>
        </is>
      </c>
      <c r="AEZ10" s="48" t="n"/>
      <c r="AFA10" s="48" t="inlineStr">
        <is>
          <t>Pemerintah daerah</t>
        </is>
      </c>
      <c r="AFB10" s="48" t="n"/>
      <c r="AFC10" s="48" t="inlineStr">
        <is>
          <t>1770791854293.jpg</t>
        </is>
      </c>
      <c r="AFD10" s="16" t="inlineStr">
        <is>
          <t>https://kf.kobotoolbox.org/api/v2/assets/avstPQqLr3Ab3ZdcVTXZ6f/data/675673080/attachments/attzECz9hr7wYGts795x2Ahd/</t>
        </is>
      </c>
      <c r="AFE10" s="48" t="inlineStr">
        <is>
          <t>1770794739135.jpg</t>
        </is>
      </c>
      <c r="AFF10" s="16" t="inlineStr">
        <is>
          <t>https://kf.kobotoolbox.org/api/v2/assets/avstPQqLr3Ab3ZdcVTXZ6f/data/675673080/attachments/attS5iNFM2u7UVZsWR3pi8KL/</t>
        </is>
      </c>
      <c r="AFG10" s="48" t="inlineStr">
        <is>
          <t>Ir I Made Suyasa</t>
        </is>
      </c>
      <c r="AFH10" s="48" t="n"/>
      <c r="AFI10" s="48" t="n"/>
    </row>
    <row r="11">
      <c r="A11" s="6" t="n">
        <v>46065</v>
      </c>
      <c r="B11" s="6" t="n">
        <v>46072</v>
      </c>
      <c r="C11" s="48" t="inlineStr">
        <is>
          <t>ir i made suyasa</t>
        </is>
      </c>
      <c r="D11" s="48" t="inlineStr">
        <is>
          <t>ketut lasia</t>
        </is>
      </c>
      <c r="E11" s="8" t="n">
        <v>85936130866</v>
      </c>
      <c r="F11" s="48" t="inlineStr">
        <is>
          <t>-8.4051183 115.287965 606.7999877929688 4.758</t>
        </is>
      </c>
      <c r="G11" s="8" t="n">
        <v>-8.4051183</v>
      </c>
      <c r="H11" s="8" t="n">
        <v>115.287965</v>
      </c>
      <c r="I11" s="8" t="n">
        <v>606.7999878000001</v>
      </c>
      <c r="J11" s="8" t="n">
        <v>4.758</v>
      </c>
      <c r="K11" s="8" t="n">
        <v>0</v>
      </c>
      <c r="L11" s="48" t="inlineStr">
        <is>
          <t>-8.405115 115.28797 606.7999877929688 4.7</t>
        </is>
      </c>
      <c r="M11" s="8" t="n">
        <v>-8.405115</v>
      </c>
      <c r="N11" s="8" t="n">
        <v>115.28797</v>
      </c>
      <c r="O11" s="8" t="n">
        <v>606.7999878000001</v>
      </c>
      <c r="P11" s="8" t="n">
        <v>4.7</v>
      </c>
      <c r="Q11" s="8" t="n">
        <v>0</v>
      </c>
      <c r="R11" s="48" t="inlineStr">
        <is>
          <t>Bali</t>
        </is>
      </c>
      <c r="S11" s="8" t="n">
        <v>0</v>
      </c>
      <c r="T11" s="8" t="n">
        <v>0</v>
      </c>
      <c r="U11" s="8" t="n">
        <v>0</v>
      </c>
      <c r="V11" s="8" t="n">
        <v>0</v>
      </c>
      <c r="W11" s="8" t="n">
        <v>0</v>
      </c>
      <c r="X11" s="8" t="n">
        <v>0</v>
      </c>
      <c r="Y11" s="8" t="n">
        <v>1</v>
      </c>
      <c r="Z11" s="8" t="n">
        <v>0</v>
      </c>
      <c r="AA11" s="8" t="n">
        <v>0</v>
      </c>
      <c r="AB11" s="8" t="n">
        <v>0</v>
      </c>
      <c r="AC11" s="48" t="inlineStr">
        <is>
          <t>GIANYAR</t>
        </is>
      </c>
      <c r="AD11" s="48" t="inlineStr">
        <is>
          <t>TEGELALANG</t>
        </is>
      </c>
      <c r="AE11" s="48" t="inlineStr">
        <is>
          <t>PUJUNG KAJE</t>
        </is>
      </c>
      <c r="AF11" s="48" t="inlineStr">
        <is>
          <t>UD CAHAYA WANA BAKTHI</t>
        </is>
      </c>
      <c r="AG11" s="48" t="inlineStr">
        <is>
          <t>CWP0008</t>
        </is>
      </c>
      <c r="AH11" s="8" t="n">
        <v>7</v>
      </c>
      <c r="AI11" s="48" t="inlineStr">
        <is>
          <t>VPA2</t>
        </is>
      </c>
      <c r="AJ11" s="48" t="inlineStr">
        <is>
          <t>Aktif</t>
        </is>
      </c>
      <c r="AK11" s="8" t="n">
        <v>58</v>
      </c>
      <c r="AL11" s="48" t="inlineStr">
        <is>
          <t>Laki-laki</t>
        </is>
      </c>
      <c r="AM11" s="48" t="inlineStr">
        <is>
          <t>Sudah menikah</t>
        </is>
      </c>
      <c r="AN11" s="48" t="inlineStr">
        <is>
          <t>SD/Sederajat</t>
        </is>
      </c>
      <c r="AO11" s="48" t="inlineStr">
        <is>
          <t>Wiraswasta</t>
        </is>
      </c>
      <c r="AP11" s="8" t="n">
        <v>0</v>
      </c>
      <c r="AQ11" s="8" t="n">
        <v>0</v>
      </c>
      <c r="AR11" s="8" t="n">
        <v>0</v>
      </c>
      <c r="AS11" s="8" t="n">
        <v>1</v>
      </c>
      <c r="AT11" s="8" t="n">
        <v>0</v>
      </c>
      <c r="AU11" s="8" t="n">
        <v>0</v>
      </c>
      <c r="AV11" s="8" t="n">
        <v>0</v>
      </c>
      <c r="AW11" s="8" t="n">
        <v>0</v>
      </c>
      <c r="AX11" s="48" t="n"/>
      <c r="AY11" s="48" t="inlineStr">
        <is>
          <t>Pekerja lepas</t>
        </is>
      </c>
      <c r="AZ11" s="8" t="n">
        <v>0</v>
      </c>
      <c r="BA11" s="8" t="n">
        <v>0</v>
      </c>
      <c r="BB11" s="8" t="n">
        <v>1</v>
      </c>
      <c r="BC11" s="8" t="n">
        <v>0</v>
      </c>
      <c r="BD11" s="8" t="n">
        <v>0</v>
      </c>
      <c r="BE11" s="8" t="n">
        <v>0</v>
      </c>
      <c r="BF11" s="8" t="n">
        <v>0</v>
      </c>
      <c r="BG11" s="8" t="n">
        <v>0</v>
      </c>
      <c r="BH11" s="48" t="n"/>
      <c r="BI11" s="48" t="inlineStr">
        <is>
          <t>Rp1.500.000 - Rp2.500.000</t>
        </is>
      </c>
      <c r="BJ11" s="8" t="n">
        <v>2</v>
      </c>
      <c r="BK11" s="8" t="n">
        <v>2</v>
      </c>
      <c r="BL11" s="8" t="n">
        <v>2</v>
      </c>
      <c r="BM11" s="8" t="n">
        <v>0</v>
      </c>
      <c r="BN11" s="48" t="inlineStr">
        <is>
          <t>Milik sendiri</t>
        </is>
      </c>
      <c r="BO11" s="48" t="inlineStr">
        <is>
          <t>Permanen (dinding bata dan semen)</t>
        </is>
      </c>
      <c r="BP11" s="8" t="n">
        <v>1</v>
      </c>
      <c r="BQ11" s="8" t="n">
        <v>0</v>
      </c>
      <c r="BR11" s="8" t="n">
        <v>0</v>
      </c>
      <c r="BS11" s="8" t="n">
        <v>0</v>
      </c>
      <c r="BT11" s="8" t="n">
        <v>0</v>
      </c>
      <c r="BU11" s="48" t="n"/>
      <c r="BV11" s="48" t="inlineStr">
        <is>
          <t>Keramik/ubin</t>
        </is>
      </c>
      <c r="BW11" s="8" t="n">
        <v>0</v>
      </c>
      <c r="BX11" s="8" t="n">
        <v>0</v>
      </c>
      <c r="BY11" s="8" t="n">
        <v>1</v>
      </c>
      <c r="BZ11" s="8" t="n">
        <v>0</v>
      </c>
      <c r="CA11" s="8" t="n">
        <v>0</v>
      </c>
      <c r="CB11" s="48" t="n"/>
      <c r="CC11" s="48" t="inlineStr">
        <is>
          <t>Genting</t>
        </is>
      </c>
      <c r="CD11" s="8" t="n">
        <v>0</v>
      </c>
      <c r="CE11" s="8" t="n">
        <v>0</v>
      </c>
      <c r="CF11" s="8" t="n">
        <v>0</v>
      </c>
      <c r="CG11" s="8" t="n">
        <v>0</v>
      </c>
      <c r="CH11" s="8" t="n">
        <v>0</v>
      </c>
      <c r="CI11" s="8" t="n">
        <v>1</v>
      </c>
      <c r="CJ11" s="8" t="n">
        <v>0</v>
      </c>
      <c r="CK11" s="48" t="n"/>
      <c r="CL11" s="48" t="inlineStr">
        <is>
          <t>Ya</t>
        </is>
      </c>
      <c r="CM11" s="8" t="n">
        <v>2019</v>
      </c>
      <c r="CN11" s="48" t="inlineStr">
        <is>
          <t>Fixed-Dome (Kubah Tetap)</t>
        </is>
      </c>
      <c r="CO11" s="48" t="inlineStr">
        <is>
          <t>6 m³ (4-5 ekor sapi, ±5 jam memasak/hari, ±50 kg</t>
        </is>
      </c>
      <c r="CP11" s="48" t="inlineStr">
        <is>
          <t>Anggota keluarga - laki-laki</t>
        </is>
      </c>
      <c r="CQ11" s="8" t="n">
        <v>0</v>
      </c>
      <c r="CR11" s="8" t="n">
        <v>0</v>
      </c>
      <c r="CS11" s="8" t="n">
        <v>0</v>
      </c>
      <c r="CT11" s="8" t="n">
        <v>0</v>
      </c>
      <c r="CU11" s="8" t="n">
        <v>1</v>
      </c>
      <c r="CV11" s="8" t="n">
        <v>0</v>
      </c>
      <c r="CW11" s="8" t="n">
        <v>0</v>
      </c>
      <c r="CX11" s="8" t="n">
        <v>0</v>
      </c>
      <c r="CY11" s="48" t="inlineStr">
        <is>
          <t>Anggota keluarga - perempuan dewasa</t>
        </is>
      </c>
      <c r="CZ11" s="8" t="n">
        <v>0</v>
      </c>
      <c r="DA11" s="8" t="n">
        <v>1</v>
      </c>
      <c r="DB11" s="8" t="n">
        <v>0</v>
      </c>
      <c r="DC11" s="48" t="n"/>
      <c r="DD11" s="48" t="inlineStr">
        <is>
          <t>Anggota keluarga - laki-laki CPO atau pendamping</t>
        </is>
      </c>
      <c r="DE11" s="8" t="n">
        <v>1</v>
      </c>
      <c r="DF11" s="8" t="n">
        <v>0</v>
      </c>
      <c r="DG11" s="8" t="n">
        <v>1</v>
      </c>
      <c r="DH11" s="8" t="n">
        <v>0</v>
      </c>
      <c r="DI11" s="48" t="n"/>
      <c r="DJ11" s="48" t="inlineStr">
        <is>
          <t>Anggota keluarga - laki-laki CPO atau pendamping</t>
        </is>
      </c>
      <c r="DK11" s="8" t="n">
        <v>1</v>
      </c>
      <c r="DL11" s="8" t="n">
        <v>0</v>
      </c>
      <c r="DM11" s="8" t="n">
        <v>1</v>
      </c>
      <c r="DN11" s="8" t="n">
        <v>0</v>
      </c>
      <c r="DO11" s="48" t="n"/>
      <c r="DP11" s="48" t="inlineStr">
        <is>
          <t>Ya</t>
        </is>
      </c>
      <c r="DQ11" s="48" t="n"/>
      <c r="DR11" s="48" t="n"/>
      <c r="DS11" s="48" t="n"/>
      <c r="DT11" s="48" t="n"/>
      <c r="DU11" s="48" t="n"/>
      <c r="DV11" s="48" t="n"/>
      <c r="DW11" s="48" t="n"/>
      <c r="DX11" s="48" t="n"/>
      <c r="DY11" s="48" t="n"/>
      <c r="DZ11" s="48" t="n"/>
      <c r="EA11" s="48" t="n"/>
      <c r="EB11" s="48" t="n"/>
      <c r="EC11" s="48" t="n"/>
      <c r="ED11" s="48" t="n"/>
      <c r="EE11" s="48" t="n"/>
      <c r="EF11" s="48" t="n"/>
      <c r="EG11" s="48" t="n"/>
      <c r="EH11" s="48" t="n"/>
      <c r="EI11" s="48" t="inlineStr">
        <is>
          <t>Tidak ada masalah</t>
        </is>
      </c>
      <c r="EJ11" s="8" t="n">
        <v>0</v>
      </c>
      <c r="EK11" s="8" t="n">
        <v>0</v>
      </c>
      <c r="EL11" s="8" t="n">
        <v>0</v>
      </c>
      <c r="EM11" s="8" t="n">
        <v>1</v>
      </c>
      <c r="EN11" s="8" t="n">
        <v>0</v>
      </c>
      <c r="EO11" s="48" t="n"/>
      <c r="EP11" s="48" t="inlineStr">
        <is>
          <t>Ya, cukup jelas dan mudah diikuti</t>
        </is>
      </c>
      <c r="EQ11" s="48" t="inlineStr">
        <is>
          <t>Bukan pelatihan</t>
        </is>
      </c>
      <c r="ER11" s="48" t="inlineStr">
        <is>
          <t>CPO atau pendamping</t>
        </is>
      </c>
      <c r="ES11" s="8" t="n">
        <v>1</v>
      </c>
      <c r="ET11" s="8" t="n">
        <v>0</v>
      </c>
      <c r="EU11" s="8" t="n">
        <v>0</v>
      </c>
      <c r="EV11" s="8" t="n">
        <v>0</v>
      </c>
      <c r="EW11" s="48" t="n"/>
      <c r="EX11" s="48" t="inlineStr">
        <is>
          <t>Anggota keluarga - Laki-laki</t>
        </is>
      </c>
      <c r="EY11" s="8" t="n">
        <v>1</v>
      </c>
      <c r="EZ11" s="8" t="n">
        <v>0</v>
      </c>
      <c r="FA11" s="8" t="n">
        <v>0</v>
      </c>
      <c r="FB11" s="48" t="n"/>
      <c r="FC11" s="48" t="inlineStr">
        <is>
          <t>Setiap minggu</t>
        </is>
      </c>
      <c r="FD11" s="48" t="n"/>
      <c r="FE11" s="48" t="inlineStr">
        <is>
          <t>Mengetahui</t>
        </is>
      </c>
      <c r="FF11" s="48" t="inlineStr">
        <is>
          <t>Selalu (setiap hari)</t>
        </is>
      </c>
      <c r="FG11" s="48" t="inlineStr">
        <is>
          <t>Mengetahui</t>
        </is>
      </c>
      <c r="FH11" s="48" t="inlineStr">
        <is>
          <t>Jarang (setiap bulan atau lebih)</t>
        </is>
      </c>
      <c r="FI11" s="48" t="inlineStr">
        <is>
          <t>Mengetahui</t>
        </is>
      </c>
      <c r="FJ11" s="48" t="inlineStr">
        <is>
          <t>Selalu (setiap hari)</t>
        </is>
      </c>
      <c r="FK11" s="48" t="inlineStr">
        <is>
          <t>Mengetahui</t>
        </is>
      </c>
      <c r="FL11" s="48" t="inlineStr">
        <is>
          <t>Selalu (setiap hari)</t>
        </is>
      </c>
      <c r="FM11" s="48" t="inlineStr">
        <is>
          <t>Mengetahui</t>
        </is>
      </c>
      <c r="FN11" s="48" t="inlineStr">
        <is>
          <t>Sering (setiap minggu)</t>
        </is>
      </c>
      <c r="FO11" s="48" t="inlineStr">
        <is>
          <t>Mengetahui</t>
        </is>
      </c>
      <c r="FP11" s="48" t="inlineStr">
        <is>
          <t>Cukup sering (2 minggu sekali)</t>
        </is>
      </c>
      <c r="FQ11" s="48" t="inlineStr">
        <is>
          <t>Mengetahui</t>
        </is>
      </c>
      <c r="FR11" s="48" t="inlineStr">
        <is>
          <t>Ya</t>
        </is>
      </c>
      <c r="FS11" s="48" t="inlineStr">
        <is>
          <t>Mengetahui</t>
        </is>
      </c>
      <c r="FT11" s="48" t="inlineStr">
        <is>
          <t>Ya, selalu</t>
        </is>
      </c>
      <c r="FU11" s="48" t="inlineStr">
        <is>
          <t>Laki-laki dewasa</t>
        </is>
      </c>
      <c r="FV11" s="8" t="n">
        <v>1</v>
      </c>
      <c r="FW11" s="8" t="n">
        <v>0</v>
      </c>
      <c r="FX11" s="8" t="n">
        <v>0</v>
      </c>
      <c r="FY11" s="8" t="n">
        <v>0</v>
      </c>
      <c r="FZ11" s="48" t="inlineStr">
        <is>
          <t>Memahami</t>
        </is>
      </c>
      <c r="GA11" s="48" t="inlineStr">
        <is>
          <t>CPO</t>
        </is>
      </c>
      <c r="GB11" s="8" t="n">
        <v>1</v>
      </c>
      <c r="GC11" s="8" t="n">
        <v>0</v>
      </c>
      <c r="GD11" s="8" t="n">
        <v>0</v>
      </c>
      <c r="GE11" s="8" t="n">
        <v>0</v>
      </c>
      <c r="GF11" s="48" t="n"/>
      <c r="GG11" s="48" t="inlineStr">
        <is>
          <t>Sering</t>
        </is>
      </c>
      <c r="GH11" s="48" t="inlineStr">
        <is>
          <t>Ya</t>
        </is>
      </c>
      <c r="GI11" s="48" t="inlineStr">
        <is>
          <t>Tetangga Teman/keluarga</t>
        </is>
      </c>
      <c r="GJ11" s="8" t="n">
        <v>1</v>
      </c>
      <c r="GK11" s="8" t="n">
        <v>1</v>
      </c>
      <c r="GL11" s="8" t="n">
        <v>0</v>
      </c>
      <c r="GM11" s="8" t="n">
        <v>0</v>
      </c>
      <c r="GN11" s="48" t="n"/>
      <c r="GO11" s="8" t="n">
        <v>10</v>
      </c>
      <c r="GP11" s="48" t="inlineStr">
        <is>
          <t>Sebagian</t>
        </is>
      </c>
      <c r="GQ11" s="48" t="inlineStr">
        <is>
          <t>Kayu bakar LPG</t>
        </is>
      </c>
      <c r="GR11" s="8" t="n">
        <v>1</v>
      </c>
      <c r="GS11" s="8" t="n">
        <v>1</v>
      </c>
      <c r="GT11" s="8" t="n">
        <v>0</v>
      </c>
      <c r="GU11" s="8" t="n">
        <v>0</v>
      </c>
      <c r="GV11" s="8" t="n">
        <v>0</v>
      </c>
      <c r="GW11" s="8" t="n">
        <v>0</v>
      </c>
      <c r="GX11" s="8" t="n">
        <v>0</v>
      </c>
      <c r="GY11" s="48" t="n"/>
      <c r="GZ11" s="48" t="inlineStr">
        <is>
          <t>Ya</t>
        </is>
      </c>
      <c r="HA11" s="8" t="n">
        <v>150</v>
      </c>
      <c r="HB11" s="8" t="n">
        <v>150000</v>
      </c>
      <c r="HC11" s="8" t="n">
        <v>0</v>
      </c>
      <c r="HD11" s="8" t="n">
        <v>0</v>
      </c>
      <c r="HE11" s="8" t="n">
        <v>6</v>
      </c>
      <c r="HF11" s="8" t="n">
        <v>46000</v>
      </c>
      <c r="HG11" s="8" t="n">
        <v>3</v>
      </c>
      <c r="HH11" s="8" t="n">
        <v>23000</v>
      </c>
      <c r="HI11" s="48" t="n"/>
      <c r="HJ11" s="48" t="n"/>
      <c r="HK11" s="48" t="n"/>
      <c r="HL11" s="48" t="n"/>
      <c r="HM11" s="48" t="n"/>
      <c r="HN11" s="48" t="n"/>
      <c r="HO11" s="48" t="n"/>
      <c r="HP11" s="48" t="n"/>
      <c r="HQ11" s="48" t="n"/>
      <c r="HR11" s="48" t="n"/>
      <c r="HS11" s="48" t="n"/>
      <c r="HT11" s="48" t="n"/>
      <c r="HU11" s="48" t="n"/>
      <c r="HV11" s="48" t="n"/>
      <c r="HW11" s="48" t="n"/>
      <c r="HX11" s="48" t="n"/>
      <c r="HY11" s="8" t="n">
        <v>150</v>
      </c>
      <c r="HZ11" s="8" t="n">
        <v>150000</v>
      </c>
      <c r="IA11" s="8" t="n">
        <v>3</v>
      </c>
      <c r="IB11" s="8" t="n">
        <v>23000</v>
      </c>
      <c r="IC11" s="48" t="n"/>
      <c r="ID11" s="48" t="n"/>
      <c r="IE11" s="48" t="n"/>
      <c r="IF11" s="48" t="n"/>
      <c r="IG11" s="48" t="n"/>
      <c r="IH11" s="48" t="n"/>
      <c r="II11" s="48" t="n"/>
      <c r="IJ11" s="48" t="n"/>
      <c r="IK11" s="48" t="inlineStr">
        <is>
          <t>30-50 kg</t>
        </is>
      </c>
      <c r="IL11" s="48" t="inlineStr">
        <is>
          <t>1-3 jam</t>
        </is>
      </c>
      <c r="IM11" s="48" t="inlineStr">
        <is>
          <t>Ya</t>
        </is>
      </c>
      <c r="IN11" s="48" t="inlineStr">
        <is>
          <t>Tidak</t>
        </is>
      </c>
      <c r="IO11" s="48" t="inlineStr">
        <is>
          <t>Lebih bersih</t>
        </is>
      </c>
      <c r="IP11" s="48" t="n"/>
      <c r="IQ11" s="48" t="inlineStr">
        <is>
          <t>Tidak pernah</t>
        </is>
      </c>
      <c r="IR11" s="48" t="n"/>
      <c r="IS11" s="48" t="n"/>
      <c r="IT11" s="48" t="n"/>
      <c r="IU11" s="48" t="n"/>
      <c r="IV11" s="48" t="n"/>
      <c r="IW11" s="48" t="n"/>
      <c r="IX11" s="48" t="n"/>
      <c r="IY11" s="48" t="n"/>
      <c r="IZ11" s="48" t="inlineStr">
        <is>
          <t>Tidak pernah</t>
        </is>
      </c>
      <c r="JA11" s="48" t="n"/>
      <c r="JB11" s="48" t="n"/>
      <c r="JC11" s="48" t="n"/>
      <c r="JD11" s="48" t="n"/>
      <c r="JE11" s="48" t="n"/>
      <c r="JF11" s="48" t="n"/>
      <c r="JG11" s="48" t="n"/>
      <c r="JH11" s="48" t="n"/>
      <c r="JI11" s="48" t="inlineStr">
        <is>
          <t>Tidak pernah</t>
        </is>
      </c>
      <c r="JJ11" s="48" t="n"/>
      <c r="JK11" s="48" t="n"/>
      <c r="JL11" s="48" t="n"/>
      <c r="JM11" s="48" t="n"/>
      <c r="JN11" s="48" t="n"/>
      <c r="JO11" s="48" t="n"/>
      <c r="JP11" s="48" t="n"/>
      <c r="JQ11" s="48" t="n"/>
      <c r="JR11" s="48" t="inlineStr">
        <is>
          <t>Tidak pernah</t>
        </is>
      </c>
      <c r="JS11" s="48" t="n"/>
      <c r="JT11" s="48" t="n"/>
      <c r="JU11" s="48" t="n"/>
      <c r="JV11" s="48" t="n"/>
      <c r="JW11" s="48" t="n"/>
      <c r="JX11" s="48" t="n"/>
      <c r="JY11" s="48" t="n"/>
      <c r="JZ11" s="48" t="n"/>
      <c r="KA11" s="48" t="inlineStr">
        <is>
          <t>Tidak pernah</t>
        </is>
      </c>
      <c r="KB11" s="48" t="n"/>
      <c r="KC11" s="48" t="n"/>
      <c r="KD11" s="48" t="n"/>
      <c r="KE11" s="48" t="n"/>
      <c r="KF11" s="48" t="n"/>
      <c r="KG11" s="48" t="n"/>
      <c r="KH11" s="48" t="n"/>
      <c r="KI11" s="48" t="n"/>
      <c r="KJ11" s="48" t="inlineStr">
        <is>
          <t>Tidak pernah</t>
        </is>
      </c>
      <c r="KK11" s="48" t="n"/>
      <c r="KL11" s="48" t="n"/>
      <c r="KM11" s="48" t="n"/>
      <c r="KN11" s="48" t="n"/>
      <c r="KO11" s="48" t="n"/>
      <c r="KP11" s="48" t="n"/>
      <c r="KQ11" s="48" t="n"/>
      <c r="KR11" s="48" t="n"/>
      <c r="KS11" s="48" t="inlineStr">
        <is>
          <t>Cukup membaik</t>
        </is>
      </c>
      <c r="KT11" s="48" t="inlineStr">
        <is>
          <t>Lebih dari 4 kali</t>
        </is>
      </c>
      <c r="KU11" s="48" t="inlineStr">
        <is>
          <t>2-4 kali</t>
        </is>
      </c>
      <c r="KV11" s="48" t="inlineStr">
        <is>
          <t>Perempuan dewasa Laki-laki dewasa</t>
        </is>
      </c>
      <c r="KW11" s="8" t="n">
        <v>1</v>
      </c>
      <c r="KX11" s="8" t="n">
        <v>1</v>
      </c>
      <c r="KY11" s="8" t="n">
        <v>0</v>
      </c>
      <c r="KZ11" s="8" t="n">
        <v>0</v>
      </c>
      <c r="LA11" s="48" t="inlineStr">
        <is>
          <t>Cukup membaik</t>
        </is>
      </c>
      <c r="LB11" s="48" t="inlineStr">
        <is>
          <t>Jauh lebih baik</t>
        </is>
      </c>
      <c r="LC11" s="8" t="n">
        <v>7</v>
      </c>
      <c r="LD11" s="8" t="n">
        <v>1</v>
      </c>
      <c r="LE11" s="8" t="n">
        <v>0</v>
      </c>
      <c r="LF11" s="8" t="n">
        <v>0</v>
      </c>
      <c r="LG11" s="48" t="inlineStr">
        <is>
          <t>Ya</t>
        </is>
      </c>
      <c r="LH11" s="8" t="n">
        <v>125000</v>
      </c>
      <c r="LI11" s="48" t="n"/>
      <c r="LJ11" s="48" t="inlineStr">
        <is>
          <t>Kebutuhan rumah tangga</t>
        </is>
      </c>
      <c r="LK11" s="8" t="n">
        <v>0</v>
      </c>
      <c r="LL11" s="8" t="n">
        <v>0</v>
      </c>
      <c r="LM11" s="8" t="n">
        <v>0</v>
      </c>
      <c r="LN11" s="8" t="n">
        <v>0</v>
      </c>
      <c r="LO11" s="8" t="n">
        <v>1</v>
      </c>
      <c r="LP11" s="8" t="n">
        <v>0</v>
      </c>
      <c r="LQ11" s="8" t="n">
        <v>0</v>
      </c>
      <c r="LR11" s="48" t="n"/>
      <c r="LS11" s="8" t="n">
        <v>60</v>
      </c>
      <c r="LT11" s="8" t="n">
        <v>60</v>
      </c>
      <c r="LU11" s="8" t="n">
        <v>0</v>
      </c>
      <c r="LV11" s="8" t="n">
        <v>30</v>
      </c>
      <c r="LW11" s="8" t="n">
        <v>30</v>
      </c>
      <c r="LX11" s="8" t="n">
        <v>0</v>
      </c>
      <c r="LY11" s="8" t="n">
        <v>30</v>
      </c>
      <c r="LZ11" s="8" t="n">
        <v>30</v>
      </c>
      <c r="MA11" s="8" t="n">
        <v>0</v>
      </c>
      <c r="MB11" s="48" t="inlineStr">
        <is>
          <t>Ya</t>
        </is>
      </c>
      <c r="MC11" s="8" t="n">
        <v>120</v>
      </c>
      <c r="MD11" s="8" t="n">
        <v>0</v>
      </c>
      <c r="ME11" s="8" t="n">
        <v>120</v>
      </c>
      <c r="MF11" s="8" t="n">
        <v>0</v>
      </c>
      <c r="MG11" s="8" t="n">
        <v>0</v>
      </c>
      <c r="MH11" s="8" t="n">
        <v>0</v>
      </c>
      <c r="MI11" s="48" t="inlineStr">
        <is>
          <t>Aktivitas sosial diluar rumah (misalnya, berkumpul dengan tetangga, mengikuti kegiatan PKK, dsb)</t>
        </is>
      </c>
      <c r="MJ11" s="8" t="n">
        <v>0</v>
      </c>
      <c r="MK11" s="8" t="n">
        <v>1</v>
      </c>
      <c r="ML11" s="8" t="n">
        <v>0</v>
      </c>
      <c r="MM11" s="8" t="n">
        <v>0</v>
      </c>
      <c r="MN11" s="8" t="n">
        <v>0</v>
      </c>
      <c r="MO11" s="8" t="n">
        <v>0</v>
      </c>
      <c r="MP11" s="48" t="n"/>
      <c r="MQ11" s="48" t="n"/>
      <c r="MR11" s="48" t="inlineStr">
        <is>
          <t>Kegiatan sosial Upacara Adat</t>
        </is>
      </c>
      <c r="MS11" s="48" t="inlineStr">
        <is>
          <t>Gotong royong latihan Nari dan Tabuh</t>
        </is>
      </c>
      <c r="MT11" s="48" t="n"/>
      <c r="MU11" s="48" t="inlineStr">
        <is>
          <t>Ya, untuk anggota keluarga</t>
        </is>
      </c>
      <c r="MV11" s="48" t="inlineStr">
        <is>
          <t>Perawatan sistem biogas</t>
        </is>
      </c>
      <c r="MW11" s="8" t="n">
        <v>1</v>
      </c>
      <c r="MX11" s="8" t="n">
        <v>0</v>
      </c>
      <c r="MY11" s="8" t="n">
        <v>0</v>
      </c>
      <c r="MZ11" s="8" t="n">
        <v>0</v>
      </c>
      <c r="NA11" s="48" t="n"/>
      <c r="NB11" s="48" t="n"/>
      <c r="NC11" s="48" t="n"/>
      <c r="ND11" s="48" t="n"/>
      <c r="NE11" s="48" t="n"/>
      <c r="NF11" s="48" t="n"/>
      <c r="NG11" s="48" t="n"/>
      <c r="NH11" s="48" t="n"/>
      <c r="NI11" s="48" t="n"/>
      <c r="NJ11" s="48" t="n"/>
      <c r="NK11" s="48" t="n"/>
      <c r="NL11" s="48" t="inlineStr">
        <is>
          <t>Ya</t>
        </is>
      </c>
      <c r="NM11" s="48" t="inlineStr">
        <is>
          <t>100% dana mandiri</t>
        </is>
      </c>
      <c r="NN11" s="48" t="inlineStr">
        <is>
          <t>&gt;11.000.001</t>
        </is>
      </c>
      <c r="NO11" s="48" t="n"/>
      <c r="NP11" s="48" t="n"/>
      <c r="NQ11" s="48" t="n"/>
      <c r="NR11" s="48" t="n"/>
      <c r="NS11" s="48" t="n"/>
      <c r="NT11" s="48" t="n"/>
      <c r="NU11" s="48" t="n"/>
      <c r="NV11" s="48" t="inlineStr">
        <is>
          <t>Anggota keluarga - Perempuan dewasa</t>
        </is>
      </c>
      <c r="NW11" s="48" t="n"/>
      <c r="NX11" s="48" t="inlineStr">
        <is>
          <t>Sedikit meningkat</t>
        </is>
      </c>
      <c r="NY11" s="8" t="n">
        <v>30</v>
      </c>
      <c r="NZ11" s="8" t="n">
        <v>0</v>
      </c>
      <c r="OA11" s="8" t="n">
        <v>0</v>
      </c>
      <c r="OB11" s="8" t="n">
        <v>30</v>
      </c>
      <c r="OC11" s="8" t="n">
        <v>30</v>
      </c>
      <c r="OD11" s="8" t="n">
        <v>0</v>
      </c>
      <c r="OE11" s="48" t="inlineStr">
        <is>
          <t>Lebih baik</t>
        </is>
      </c>
      <c r="OF11" s="48" t="inlineStr">
        <is>
          <t>Lebih baik (beda waktu memasak 5-30 menit, ATAU tidak lagi ada rasa/bau makanan yang berubah, ATAU alasan lainnya)</t>
        </is>
      </c>
      <c r="OG11" s="48" t="inlineStr">
        <is>
          <t>Ya</t>
        </is>
      </c>
      <c r="OH11" s="8" t="n">
        <v>0</v>
      </c>
      <c r="OI11" s="8" t="n">
        <v>0</v>
      </c>
      <c r="OJ11" s="8" t="n">
        <v>0</v>
      </c>
      <c r="OK11" s="8" t="n">
        <v>20</v>
      </c>
      <c r="OL11" s="8" t="n">
        <v>0</v>
      </c>
      <c r="OM11" s="8" t="n">
        <v>0</v>
      </c>
      <c r="ON11" s="8" t="n">
        <v>0</v>
      </c>
      <c r="OO11" s="8" t="n">
        <v>0</v>
      </c>
      <c r="OP11" s="48">
        <f>VLOOKUP(AG11,'BUS 2'!$G$1:$CU$424,2,0)</f>
        <v/>
      </c>
      <c r="OQ11" s="8">
        <f>VLOOKUP(AG11,'BUS 2'!$G$1:$CU$424,3,0)</f>
        <v/>
      </c>
      <c r="OR11" s="8">
        <f>VLOOKUP(AG11,'BUS 2'!$G$1:$CU$424,4,0)</f>
        <v/>
      </c>
      <c r="OS11" s="8">
        <f>VLOOKUP(AG11,'BUS 2'!$G$1:$CU$424,5,0)</f>
        <v/>
      </c>
      <c r="OT11" s="8">
        <f>VLOOKUP(AG11,'BUS 2'!$G$1:$CU$424,6,0)</f>
        <v/>
      </c>
      <c r="OU11" s="8">
        <f>VLOOKUP(AG11,'BUS 2'!$G$1:$CU$424,7,0)</f>
        <v/>
      </c>
      <c r="OV11" s="8">
        <f>VLOOKUP(AG11,'BUS 2'!$G$1:$CU$424,8,0)</f>
        <v/>
      </c>
      <c r="OW11" s="8">
        <f>VLOOKUP(AG11,'BUS 2'!$G$1:$CU$424,9,0)</f>
        <v/>
      </c>
      <c r="OX11" s="8">
        <f>VLOOKUP(AG11,'BUS 2'!$G$1:$CU$424,10,0)</f>
        <v/>
      </c>
      <c r="OY11" s="8">
        <f>VLOOKUP(AG11,'BUS 2'!$G$1:$CU$424,11,0)</f>
        <v/>
      </c>
      <c r="OZ11" s="8">
        <f>VLOOKUP(AG11,'BUS 2'!$G$1:$CU$424,12,0)</f>
        <v/>
      </c>
      <c r="PA11" s="8">
        <f>VLOOKUP(AG11,'BUS 2'!$G$1:$CU$424,13,0)</f>
        <v/>
      </c>
      <c r="PB11" s="8">
        <f>VLOOKUP(AG11,'BUS 2'!$G$1:$CU$424,14,0)</f>
        <v/>
      </c>
      <c r="PC11" s="8">
        <f>VLOOKUP(AG11,'BUS 2'!$G$1:$CU$424,15,0)</f>
        <v/>
      </c>
      <c r="PD11" s="8">
        <f>VLOOKUP(AG11,'BUS 2'!$G$1:$CU$424,16,0)</f>
        <v/>
      </c>
      <c r="PE11" s="8">
        <f>VLOOKUP(AG11,'BUS 2'!$G$1:$CU$424,17,0)</f>
        <v/>
      </c>
      <c r="PF11" s="8">
        <f>VLOOKUP(AG11,'BUS 2'!$G$1:$CU$424,18,0)</f>
        <v/>
      </c>
      <c r="PG11" s="8">
        <f>VLOOKUP(AG11,'BUS 2'!$G$1:$CU$424,19,0)</f>
        <v/>
      </c>
      <c r="PH11" s="8">
        <f>VLOOKUP(AG11,'BUS 2'!$G$1:$CU$424,20,0)</f>
        <v/>
      </c>
      <c r="PI11" s="8">
        <f>VLOOKUP(AG11,'BUS 2'!$G$1:$CU$424,21,0)</f>
        <v/>
      </c>
      <c r="PJ11" s="8">
        <f>VLOOKUP(AG11,'BUS 2'!$G$1:$CU$424,22,0)</f>
        <v/>
      </c>
      <c r="PK11" s="8">
        <f>VLOOKUP(AG11,'BUS 2'!$G$1:$CU$424,23,0)</f>
        <v/>
      </c>
      <c r="PL11" s="8">
        <f>VLOOKUP(AG11,'BUS 2'!$G$1:$CU$424,24,0)</f>
        <v/>
      </c>
      <c r="PM11" s="8">
        <f>VLOOKUP(AG11,'BUS 2'!$G$1:$CU$424,25,0)</f>
        <v/>
      </c>
      <c r="PN11" s="8">
        <f>VLOOKUP(AG11,'BUS 2'!$G$1:$CU$424,26,0)</f>
        <v/>
      </c>
      <c r="PO11" s="8">
        <f>VLOOKUP(AG11,'BUS 2'!$G$1:$CU$424,27,0)</f>
        <v/>
      </c>
      <c r="PP11" s="8">
        <f>VLOOKUP(AG11,'BUS 2'!$G$1:$CU$424,28,0)</f>
        <v/>
      </c>
      <c r="PQ11" s="8">
        <f>VLOOKUP(AG11,'BUS 2'!$G$1:$CU$424,29,0)</f>
        <v/>
      </c>
      <c r="PR11" s="8">
        <f>VLOOKUP(AG11,'BUS 2'!$G$1:$CU$424,30,0)</f>
        <v/>
      </c>
      <c r="PS11" s="8">
        <f>VLOOKUP(AG11,'BUS 2'!$G$1:$CU$424,31,0)</f>
        <v/>
      </c>
      <c r="PT11" s="48" t="n"/>
      <c r="PU11" s="48" t="n"/>
      <c r="PV11" s="48" t="n"/>
      <c r="PW11" s="48" t="n"/>
      <c r="PX11" s="48" t="n"/>
      <c r="PY11" s="48" t="n"/>
      <c r="PZ11" s="48" t="n"/>
      <c r="QA11" s="48" t="n"/>
      <c r="QB11" s="48" t="n"/>
      <c r="QC11" s="48" t="n"/>
      <c r="QD11" s="48" t="n"/>
      <c r="QE11" s="48" t="n"/>
      <c r="QF11" s="48" t="n"/>
      <c r="QG11" s="48" t="n"/>
      <c r="QH11" s="48" t="n"/>
      <c r="QI11" s="48" t="n"/>
      <c r="QJ11" s="48" t="n"/>
      <c r="QK11" s="48" t="n"/>
      <c r="QL11" s="48" t="n"/>
      <c r="QM11" s="48" t="n"/>
      <c r="QN11" s="48" t="n"/>
      <c r="QO11" s="48" t="n"/>
      <c r="QP11" s="48" t="n"/>
      <c r="QQ11" s="48" t="n"/>
      <c r="QR11" s="48" t="n"/>
      <c r="QS11" s="48" t="n"/>
      <c r="QT11" s="48" t="n"/>
      <c r="QU11" s="48" t="n"/>
      <c r="QV11" s="48" t="inlineStr">
        <is>
          <t>1-Disebarkan ke lahan terbuka</t>
        </is>
      </c>
      <c r="QW11" s="8" t="n">
        <v>0</v>
      </c>
      <c r="QX11" s="8" t="n">
        <v>0</v>
      </c>
      <c r="QY11" s="8" t="n">
        <v>0</v>
      </c>
      <c r="QZ11" s="8" t="n">
        <v>0</v>
      </c>
      <c r="RA11" s="8" t="n">
        <v>0</v>
      </c>
      <c r="RB11" s="8" t="n">
        <v>1</v>
      </c>
      <c r="RC11" s="8" t="n">
        <v>0</v>
      </c>
      <c r="RD11" s="8" t="n">
        <v>0</v>
      </c>
      <c r="RE11" s="8" t="n">
        <v>0</v>
      </c>
      <c r="RF11" s="48" t="n"/>
      <c r="RG11" s="48" t="n"/>
      <c r="RH11" s="48" t="n"/>
      <c r="RI11" s="48" t="n"/>
      <c r="RJ11" s="48" t="n"/>
      <c r="RK11" s="48" t="n"/>
      <c r="RL11" s="48" t="n"/>
      <c r="RM11" s="48" t="n"/>
      <c r="RN11" s="48" t="n"/>
      <c r="RO11" s="48" t="n"/>
      <c r="RP11" s="48" t="n"/>
      <c r="RQ11" s="48" t="n"/>
      <c r="RR11" s="48" t="n"/>
      <c r="RS11" s="48" t="n"/>
      <c r="RT11" s="48" t="n"/>
      <c r="RU11" s="48" t="n"/>
      <c r="RV11" s="48" t="n"/>
      <c r="RW11" s="48" t="n"/>
      <c r="RX11" s="48" t="n"/>
      <c r="RY11" s="48" t="n"/>
      <c r="RZ11" s="48" t="n"/>
      <c r="SA11" s="48" t="n"/>
      <c r="SB11" s="48" t="n"/>
      <c r="SC11" s="48" t="n"/>
      <c r="SD11" s="48" t="n"/>
      <c r="SE11" s="48" t="n"/>
      <c r="SF11" s="48" t="n"/>
      <c r="SG11" s="48" t="n"/>
      <c r="SH11" s="48" t="n"/>
      <c r="SI11" s="48" t="n"/>
      <c r="SJ11" s="48" t="n"/>
      <c r="SK11" s="48" t="n"/>
      <c r="SL11" s="48" t="n"/>
      <c r="SM11" s="48" t="n"/>
      <c r="SN11" s="48" t="n"/>
      <c r="SO11" s="48" t="n"/>
      <c r="SP11" s="48" t="n"/>
      <c r="SQ11" s="48" t="n"/>
      <c r="SR11" s="48" t="n"/>
      <c r="SS11" s="48" t="n"/>
      <c r="ST11" s="48" t="n"/>
      <c r="SU11" s="48" t="n"/>
      <c r="SV11" s="48" t="n"/>
      <c r="SW11" s="48" t="n"/>
      <c r="SX11" s="48" t="n"/>
      <c r="SY11" s="8">
        <f>VLOOKUP(AG11,'BUS 2'!$G$1:$CU$424,33,0)</f>
        <v/>
      </c>
      <c r="SZ11" s="48">
        <f>VLOOKUP(AG11,'BUS 2'!$G$1:$CU$424,34,0)</f>
        <v/>
      </c>
      <c r="TA11" s="48">
        <f>VLOOKUP(AG11,'BUS 2'!$G$1:$CU$424,35,0)</f>
        <v/>
      </c>
      <c r="TB11" s="48">
        <f>VLOOKUP(AG11,'BUS 2'!$G$1:$CU$424,36,0)</f>
        <v/>
      </c>
      <c r="TC11" s="48">
        <f>VLOOKUP(AG11,'BUS 2'!$G$1:$CU$424,37,0)</f>
        <v/>
      </c>
      <c r="TD11" s="48">
        <f>VLOOKUP(AG11,'BUS 2'!$G$1:$CU$424,38,0)</f>
        <v/>
      </c>
      <c r="TE11" s="48">
        <f>VLOOKUP(AG11,'BUS 2'!$G$1:$CU$424,39,0)</f>
        <v/>
      </c>
      <c r="TF11" s="48">
        <f>VLOOKUP(AG11,'BUS 2'!$G$1:$CU$424,40,0)</f>
        <v/>
      </c>
      <c r="TG11" s="8">
        <f>VLOOKUP(AG11,'BUS 2'!$G$1:$CU$424,42,0)</f>
        <v/>
      </c>
      <c r="TH11" s="8">
        <f>VLOOKUP(AG11,'BUS 2'!$G$1:$CU$424,43,0)</f>
        <v/>
      </c>
      <c r="TI11" s="8">
        <f>VLOOKUP(AG11,'BUS 2'!$G$1:$CU$424,44,0)</f>
        <v/>
      </c>
      <c r="TJ11" s="8">
        <f>VLOOKUP(AG11,'BUS 2'!$G$1:$CU$424,45,0)</f>
        <v/>
      </c>
      <c r="TK11" s="8">
        <f>VLOOKUP(AG11,'BUS 2'!$G$1:$CU$424,46,0)</f>
        <v/>
      </c>
      <c r="TL11" s="8">
        <f>VLOOKUP(AG11,'BUS 2'!$G$1:$CU$424,47,0)</f>
        <v/>
      </c>
      <c r="TM11" s="8">
        <f>VLOOKUP(AG11,'BUS 2'!$G$1:$CU$424,48,0)</f>
        <v/>
      </c>
      <c r="TN11" s="8">
        <f>VLOOKUP(AG11,'BUS 2'!$G$1:$CU$424,49,0)</f>
        <v/>
      </c>
      <c r="TO11" s="8">
        <f>VLOOKUP(AG11,'BUS 2'!$G$1:$CU$424,50,0)</f>
        <v/>
      </c>
      <c r="TP11" s="8">
        <f>VLOOKUP(AG11,'BUS 2'!$G$1:$CU$424,51,0)</f>
        <v/>
      </c>
      <c r="TQ11" s="8">
        <f>VLOOKUP(AG11,'BUS 2'!$G$1:$CU$424,52,0)</f>
        <v/>
      </c>
      <c r="TR11" s="8">
        <f>VLOOKUP(AG11,'BUS 2'!$G$1:$CU$424,53,0)</f>
        <v/>
      </c>
      <c r="TS11" s="48">
        <f>VLOOKUP(AG11,'BUS 2'!$G$1:$CU$424,54,0)</f>
        <v/>
      </c>
      <c r="TT11" s="48">
        <f>VLOOKUP(AG11,'BUS 2'!$G$1:$CU$424,55,0)</f>
        <v/>
      </c>
      <c r="TU11" s="48">
        <f>VLOOKUP(AG11,'BUS 2'!$G$1:$CU$424,56,0)</f>
        <v/>
      </c>
      <c r="TV11" s="48">
        <f>VLOOKUP(AG11,'BUS 2'!$G$1:$CU$424,57,0)</f>
        <v/>
      </c>
      <c r="TW11" s="48">
        <f>VLOOKUP(AG11,'BUS 2'!$G$1:$CU$424,58,0)</f>
        <v/>
      </c>
      <c r="TX11" s="48">
        <f>VLOOKUP(AG11,'BUS 2'!$G$1:$CU$424,59,0)</f>
        <v/>
      </c>
      <c r="TY11" s="48">
        <f>VLOOKUP(AG11,'BUS 2'!$G$1:$CU$424,60,0)</f>
        <v/>
      </c>
      <c r="TZ11" s="48">
        <f>VLOOKUP(AG11,'BUS 2'!$G$1:$CU$424,61,0)</f>
        <v/>
      </c>
      <c r="UA11" s="48">
        <f>VLOOKUP(AG11,'BUS 2'!$G$1:$CU$424,62,0)</f>
        <v/>
      </c>
      <c r="UB11" s="48">
        <f>VLOOKUP(AG11,'BUS 2'!$G$1:$CU$424,63,0)</f>
        <v/>
      </c>
      <c r="UC11" s="48">
        <f>VLOOKUP(AG11,'BUS 2'!$G$1:$CU$424,64,0)</f>
        <v/>
      </c>
      <c r="UD11" s="48">
        <f>VLOOKUP(AG11,'BUS 2'!$G$1:$CU$424,65,0)</f>
        <v/>
      </c>
      <c r="UE11" s="48">
        <f>VLOOKUP(AG11,'BUS 2'!$G$1:$CU$424,66,0)</f>
        <v/>
      </c>
      <c r="UF11" s="48">
        <f>VLOOKUP(AG11,'BUS 2'!$G$1:$CU$424,67,0)</f>
        <v/>
      </c>
      <c r="UG11" s="48">
        <f>VLOOKUP(AG11,'BUS 2'!$G$1:$CU$424,68,0)</f>
        <v/>
      </c>
      <c r="UH11" s="48">
        <f>VLOOKUP(AG11,'BUS 2'!$G$1:$CU$424,69,0)</f>
        <v/>
      </c>
      <c r="UI11" s="48">
        <f>VLOOKUP(AG11,'BUS 2'!$G$1:$CU$424,70,0)</f>
        <v/>
      </c>
      <c r="UJ11" s="48">
        <f>VLOOKUP(AG11,'BUS 2'!$G$1:$CU$424,71,0)</f>
        <v/>
      </c>
      <c r="UK11" s="48">
        <f>VLOOKUP(AG11,'BUS 2'!$G$1:$CU$424,72,0)</f>
        <v/>
      </c>
      <c r="UL11" s="48">
        <f>VLOOKUP(AG11,'BUS 2'!$G$1:$CU$424,73,0)</f>
        <v/>
      </c>
      <c r="UM11" s="48">
        <f>VLOOKUP(AG11,'BUS 2'!$G$1:$CU$424,74,0)</f>
        <v/>
      </c>
      <c r="UN11" s="48">
        <f>VLOOKUP(AG11,'BUS 2'!$G$1:$CU$424,75,0)</f>
        <v/>
      </c>
      <c r="UO11" s="48">
        <f>VLOOKUP(AG11,'BUS 2'!$G$1:$CU$424,76,0)</f>
        <v/>
      </c>
      <c r="UP11" s="48">
        <f>VLOOKUP(AG11,'BUS 2'!$G$1:$CU$424,77,0)</f>
        <v/>
      </c>
      <c r="UQ11" s="48">
        <f>VLOOKUP(AG11,'BUS 2'!$G$1:$CU$424,78,0)</f>
        <v/>
      </c>
      <c r="UR11" s="48">
        <f>VLOOKUP(AG11,'BUS 2'!$G$1:$CU$424,79,0)</f>
        <v/>
      </c>
      <c r="US11" s="48">
        <f>VLOOKUP(AG11,'BUS 2'!$G$1:$CU$424,80,0)</f>
        <v/>
      </c>
      <c r="UT11" s="48">
        <f>VLOOKUP(AG11,'BUS 2'!$G$1:$CU$424,81,0)</f>
        <v/>
      </c>
      <c r="UU11" s="48" t="n"/>
      <c r="UV11" s="48" t="n"/>
      <c r="UW11" s="48" t="n"/>
      <c r="UX11" s="48" t="inlineStr">
        <is>
          <t>Pemberian pakan di kandang</t>
        </is>
      </c>
      <c r="UY11" s="48" t="n"/>
      <c r="UZ11" s="48" t="n"/>
      <c r="VA11" s="48" t="n"/>
      <c r="VB11" s="48" t="n"/>
      <c r="VC11" s="48" t="n"/>
      <c r="VD11" s="48" t="n"/>
      <c r="VE11" s="48" t="n"/>
      <c r="VF11" s="48" t="inlineStr">
        <is>
          <t>Sangat teratur (setiap hari)</t>
        </is>
      </c>
      <c r="VG11" s="48" t="n"/>
      <c r="VH11" s="48" t="n"/>
      <c r="VI11" s="48" t="n"/>
      <c r="VJ11" s="48" t="n"/>
      <c r="VK11" s="48" t="n"/>
      <c r="VL11" s="48" t="n"/>
      <c r="VM11" s="48" t="n"/>
      <c r="VN11" s="48" t="inlineStr">
        <is>
          <t>Sangat sering (&gt;1 kali sehari)</t>
        </is>
      </c>
      <c r="VO11" s="48" t="n"/>
      <c r="VP11" s="48" t="n"/>
      <c r="VQ11" s="48" t="n"/>
      <c r="VR11" s="48" t="n"/>
      <c r="VS11" s="48" t="n"/>
      <c r="VT11" s="48" t="n"/>
      <c r="VU11" s="48" t="n"/>
      <c r="VV11" s="48" t="n"/>
      <c r="VW11" s="48" t="n"/>
      <c r="VX11" s="48" t="n"/>
      <c r="VY11" s="48" t="n"/>
      <c r="VZ11" s="48" t="n"/>
      <c r="WA11" s="48" t="n"/>
      <c r="WB11" s="48" t="n"/>
      <c r="WC11" s="48" t="n"/>
      <c r="WD11" s="48" t="n"/>
      <c r="WE11" s="48" t="n"/>
      <c r="WF11" s="48" t="n"/>
      <c r="WG11" s="48" t="n"/>
      <c r="WH11" s="48" t="n"/>
      <c r="WI11" s="48" t="n"/>
      <c r="WJ11" s="48" t="n"/>
      <c r="WK11" s="48" t="n"/>
      <c r="WL11" s="48" t="n"/>
      <c r="WM11" s="48" t="n"/>
      <c r="WN11" s="48" t="n"/>
      <c r="WO11" s="48" t="n"/>
      <c r="WP11" s="48" t="n"/>
      <c r="WQ11" s="48" t="n"/>
      <c r="WR11" s="48" t="n"/>
      <c r="WS11" s="48" t="n"/>
      <c r="WT11" s="48" t="n"/>
      <c r="WU11" s="48" t="n"/>
      <c r="WV11" s="48" t="n"/>
      <c r="WW11" s="48" t="n"/>
      <c r="WX11" s="48" t="n"/>
      <c r="WY11" s="48" t="n"/>
      <c r="WZ11" s="48" t="n"/>
      <c r="XA11" s="48" t="n"/>
      <c r="XB11" s="48" t="inlineStr">
        <is>
          <t>6-Digester biogas</t>
        </is>
      </c>
      <c r="XC11" s="8" t="n">
        <v>0</v>
      </c>
      <c r="XD11" s="8" t="n">
        <v>0</v>
      </c>
      <c r="XE11" s="8" t="n">
        <v>0</v>
      </c>
      <c r="XF11" s="8" t="n">
        <v>0</v>
      </c>
      <c r="XG11" s="8" t="n">
        <v>0</v>
      </c>
      <c r="XH11" s="8" t="n">
        <v>0</v>
      </c>
      <c r="XI11" s="8" t="n">
        <v>0</v>
      </c>
      <c r="XJ11" s="8" t="n">
        <v>0</v>
      </c>
      <c r="XK11" s="8" t="n">
        <v>1</v>
      </c>
      <c r="XL11" s="8" t="n">
        <v>0</v>
      </c>
      <c r="XM11" s="8" t="n">
        <v>0</v>
      </c>
      <c r="XN11" s="48" t="n"/>
      <c r="XO11" s="48" t="n"/>
      <c r="XP11" s="48" t="n"/>
      <c r="XQ11" s="48" t="n"/>
      <c r="XR11" s="48" t="n"/>
      <c r="XS11" s="48" t="n"/>
      <c r="XT11" s="48" t="n"/>
      <c r="XU11" s="48" t="n"/>
      <c r="XV11" s="48" t="n"/>
      <c r="XW11" s="48" t="n"/>
      <c r="XX11" s="48" t="n"/>
      <c r="XY11" s="48" t="n"/>
      <c r="XZ11" s="48" t="n"/>
      <c r="YA11" s="48" t="n"/>
      <c r="YB11" s="48" t="n"/>
      <c r="YC11" s="48" t="n"/>
      <c r="YD11" s="48" t="n"/>
      <c r="YE11" s="48" t="n"/>
      <c r="YF11" s="48" t="n"/>
      <c r="YG11" s="48" t="n"/>
      <c r="YH11" s="48" t="n"/>
      <c r="YI11" s="48" t="n"/>
      <c r="YJ11" s="48" t="n"/>
      <c r="YK11" s="48" t="n"/>
      <c r="YL11" s="48" t="n"/>
      <c r="YM11" s="48" t="n"/>
      <c r="YN11" s="48" t="n"/>
      <c r="YO11" s="48" t="n"/>
      <c r="YP11" s="48" t="n"/>
      <c r="YQ11" s="48" t="n"/>
      <c r="YR11" s="48" t="n"/>
      <c r="YS11" s="48" t="n"/>
      <c r="YT11" s="48" t="n"/>
      <c r="YU11" s="48" t="n"/>
      <c r="YV11" s="48" t="n"/>
      <c r="YW11" s="48" t="n"/>
      <c r="YX11" s="48" t="n"/>
      <c r="YY11" s="48" t="n"/>
      <c r="YZ11" s="48" t="n"/>
      <c r="ZA11" s="48" t="n"/>
      <c r="ZB11" s="48" t="n"/>
      <c r="ZC11" s="48" t="n"/>
      <c r="ZD11" s="48" t="n"/>
      <c r="ZE11" s="48" t="n"/>
      <c r="ZF11" s="48" t="n"/>
      <c r="ZG11" s="48" t="n"/>
      <c r="ZH11" s="48" t="n"/>
      <c r="ZI11" s="48" t="n"/>
      <c r="ZJ11" s="48" t="n"/>
      <c r="ZK11" s="48" t="n"/>
      <c r="ZL11" s="48" t="n"/>
      <c r="ZM11" s="48" t="n"/>
      <c r="ZN11" s="48" t="n"/>
      <c r="ZO11" s="48" t="n"/>
      <c r="ZP11" s="48" t="n"/>
      <c r="ZQ11" s="8" t="n">
        <v>100</v>
      </c>
      <c r="ZR11" s="48" t="n"/>
      <c r="ZS11" s="48" t="n"/>
      <c r="ZT11" s="48" t="n"/>
      <c r="ZU11" s="48" t="n"/>
      <c r="ZV11" s="48" t="n"/>
      <c r="ZW11" s="48" t="n"/>
      <c r="ZX11" s="48" t="n"/>
      <c r="ZY11" s="48" t="n"/>
      <c r="ZZ11" s="48" t="n"/>
      <c r="AAA11" s="48" t="n"/>
      <c r="AAB11" s="48" t="n"/>
      <c r="AAC11" s="48" t="n"/>
      <c r="AAD11" s="48" t="n"/>
      <c r="AAE11" s="48" t="n"/>
      <c r="AAF11" s="48" t="n"/>
      <c r="AAG11" s="48" t="inlineStr">
        <is>
          <t>Pakan kering (misal: konsentrat, silase, pelet)</t>
        </is>
      </c>
      <c r="AAH11" s="48" t="n"/>
      <c r="AAI11" s="48" t="n"/>
      <c r="AAJ11" s="48" t="n"/>
      <c r="AAK11" s="48" t="n"/>
      <c r="AAL11" s="48" t="inlineStr">
        <is>
          <t>Tidak</t>
        </is>
      </c>
      <c r="AAM11" s="48" t="n"/>
      <c r="AAN11" s="48" t="n"/>
      <c r="AAO11" s="48" t="n"/>
      <c r="AAP11" s="48" t="n"/>
      <c r="AAQ11" s="48" t="n"/>
      <c r="AAR11" s="48" t="inlineStr">
        <is>
          <t>Tidak</t>
        </is>
      </c>
      <c r="AAS11" s="48" t="inlineStr">
        <is>
          <t>Mengetahui</t>
        </is>
      </c>
      <c r="AAT11" s="48" t="inlineStr">
        <is>
          <t>Dibuang ke lahan sekitar kandang - yg ditanami tanaman</t>
        </is>
      </c>
      <c r="AAU11" s="8" t="n">
        <v>0</v>
      </c>
      <c r="AAV11" s="8" t="n">
        <v>0</v>
      </c>
      <c r="AAW11" s="8" t="n">
        <v>0</v>
      </c>
      <c r="AAX11" s="8" t="n">
        <v>1</v>
      </c>
      <c r="AAY11" s="8" t="n">
        <v>0</v>
      </c>
      <c r="AAZ11" s="8" t="n">
        <v>0</v>
      </c>
      <c r="ABA11" s="8" t="n">
        <v>0</v>
      </c>
      <c r="ABB11" s="48" t="n"/>
      <c r="ABC11" s="48" t="n"/>
      <c r="ABD11" s="48" t="n"/>
      <c r="ABE11" s="48" t="n"/>
      <c r="ABF11" s="48" t="n"/>
      <c r="ABG11" s="48" t="n"/>
      <c r="ABH11" s="48" t="n"/>
      <c r="ABI11" s="48" t="n"/>
      <c r="ABJ11" s="48" t="n"/>
      <c r="ABK11" s="48" t="n"/>
      <c r="ABL11" s="48" t="n"/>
      <c r="ABM11" s="48" t="n"/>
      <c r="ABN11" s="48" t="n"/>
      <c r="ABO11" s="48" t="n"/>
      <c r="ABP11" s="48" t="n"/>
      <c r="ABQ11" s="8" t="n">
        <v>0</v>
      </c>
      <c r="ABR11" s="48" t="inlineStr">
        <is>
          <t>Sangat jarang (2 bulan sekali)</t>
        </is>
      </c>
      <c r="ABS11" s="48" t="n"/>
      <c r="ABT11" s="8" t="n">
        <v>100</v>
      </c>
      <c r="ABU11" s="48" t="n"/>
      <c r="ABV11" s="48" t="n"/>
      <c r="ABW11" s="48" t="n"/>
      <c r="ABX11" s="48" t="n"/>
      <c r="ABY11" s="48" t="n"/>
      <c r="ABZ11" s="48" t="n"/>
      <c r="ACA11" s="48" t="n"/>
      <c r="ACB11" s="48" t="n"/>
      <c r="ACC11" s="48" t="n"/>
      <c r="ACD11" s="48" t="n"/>
      <c r="ACE11" s="48" t="n"/>
      <c r="ACF11" s="48" t="n"/>
      <c r="ACG11" s="48" t="n"/>
      <c r="ACH11" s="48" t="n"/>
      <c r="ACI11" s="48" t="n"/>
      <c r="ACJ11" s="48" t="n"/>
      <c r="ACK11" s="48" t="inlineStr">
        <is>
          <t>Ladang/sawah terlalu jauh, sulit untuk mengangkut ke sana</t>
        </is>
      </c>
      <c r="ACL11" s="8" t="n">
        <v>0</v>
      </c>
      <c r="ACM11" s="8" t="n">
        <v>0</v>
      </c>
      <c r="ACN11" s="8" t="n">
        <v>0</v>
      </c>
      <c r="ACO11" s="8" t="n">
        <v>1</v>
      </c>
      <c r="ACP11" s="8" t="n">
        <v>0</v>
      </c>
      <c r="ACQ11" s="8" t="n">
        <v>0</v>
      </c>
      <c r="ACR11" s="8" t="n">
        <v>0</v>
      </c>
      <c r="ACS11" s="48" t="n"/>
      <c r="ACT11" s="48" t="inlineStr">
        <is>
          <t>Belum</t>
        </is>
      </c>
      <c r="ACU11" s="48" t="inlineStr">
        <is>
          <t>Manfaat besar dan membantu kehidupan sehari-hari</t>
        </is>
      </c>
      <c r="ACV11" s="48" t="inlineStr">
        <is>
          <t>Berkurang</t>
        </is>
      </c>
      <c r="ACW11" s="48" t="inlineStr">
        <is>
          <t>Anggota keluarga - Perempuan dewasa</t>
        </is>
      </c>
      <c r="ACX11" s="48" t="inlineStr">
        <is>
          <t>Setuju</t>
        </is>
      </c>
      <c r="ACY11" s="48" t="inlineStr">
        <is>
          <t>Anggota keluarga - Laki-laki dewasa Anggota keluarga - Perempuan dewasa Anggota keluarga - Anak-anak</t>
        </is>
      </c>
      <c r="ACZ11" s="8" t="n">
        <v>1</v>
      </c>
      <c r="ADA11" s="8" t="n">
        <v>1</v>
      </c>
      <c r="ADB11" s="8" t="n">
        <v>1</v>
      </c>
      <c r="ADC11" s="8" t="n">
        <v>0</v>
      </c>
      <c r="ADD11" s="48" t="inlineStr">
        <is>
          <t>Puas</t>
        </is>
      </c>
      <c r="ADE11" s="48" t="inlineStr">
        <is>
          <t>Puas</t>
        </is>
      </c>
      <c r="ADF11" s="48" t="inlineStr">
        <is>
          <t>Puas</t>
        </is>
      </c>
      <c r="ADG11" s="48" t="inlineStr">
        <is>
          <t>Puas</t>
        </is>
      </c>
      <c r="ADH11" s="48" t="inlineStr">
        <is>
          <t>Ya</t>
        </is>
      </c>
      <c r="ADI11" s="48" t="inlineStr">
        <is>
          <t>Kompor</t>
        </is>
      </c>
      <c r="ADJ11" s="48" t="inlineStr">
        <is>
          <t>Puas</t>
        </is>
      </c>
      <c r="ADK11" s="48" t="n"/>
      <c r="ADL11" s="48" t="n"/>
      <c r="ADM11" s="48" t="n"/>
      <c r="ADN11" s="48" t="n"/>
      <c r="ADO11" s="48" t="n"/>
      <c r="ADP11" s="48" t="n"/>
      <c r="ADQ11" s="48" t="n"/>
      <c r="ADR11" s="48" t="n"/>
      <c r="ADS11" s="48" t="n"/>
      <c r="ADT11" s="48" t="n"/>
      <c r="ADU11" s="48" t="inlineStr">
        <is>
          <t>Menghubungi CPO atau pendamping</t>
        </is>
      </c>
      <c r="ADV11" s="8" t="n">
        <v>0</v>
      </c>
      <c r="ADW11" s="8" t="n">
        <v>0</v>
      </c>
      <c r="ADX11" s="8" t="n">
        <v>0</v>
      </c>
      <c r="ADY11" s="8" t="n">
        <v>0</v>
      </c>
      <c r="ADZ11" s="8" t="n">
        <v>1</v>
      </c>
      <c r="AEA11" s="8" t="n">
        <v>0</v>
      </c>
      <c r="AEB11" s="8" t="n">
        <v>0</v>
      </c>
      <c r="AEC11" s="8" t="n">
        <v>0</v>
      </c>
      <c r="AED11" s="48" t="inlineStr">
        <is>
          <t>Cukup puas</t>
        </is>
      </c>
      <c r="AEE11" s="48" t="inlineStr">
        <is>
          <t>Laki-laki dewasa</t>
        </is>
      </c>
      <c r="AEF11" s="48" t="n"/>
      <c r="AEG11" s="48" t="inlineStr">
        <is>
          <t>Menelepon atau WA langsung</t>
        </is>
      </c>
      <c r="AEH11" s="48" t="n"/>
      <c r="AEI11" s="48" t="inlineStr">
        <is>
          <t>Cepet respon dari CPO</t>
        </is>
      </c>
      <c r="AEJ11" s="48" t="inlineStr">
        <is>
          <t>Ya, selalu</t>
        </is>
      </c>
      <c r="AEK11" s="48" t="inlineStr">
        <is>
          <t>Pengurangan pengeluaran rumah tangga (bahan bakar minyak, pupuk, dll.) Lebih mudah mendapatkan energi Pasokan energi yang andal Memasak lebih cepat Lebih aman Peningkatan kebersihan kandang ternak Dapur lebih bersih dan bebas asap Mendapatkan subsidi</t>
        </is>
      </c>
      <c r="AEL11" s="8" t="n">
        <v>1</v>
      </c>
      <c r="AEM11" s="8" t="n">
        <v>1</v>
      </c>
      <c r="AEN11" s="8" t="n">
        <v>1</v>
      </c>
      <c r="AEO11" s="8" t="n">
        <v>1</v>
      </c>
      <c r="AEP11" s="8" t="n">
        <v>1</v>
      </c>
      <c r="AEQ11" s="8" t="n">
        <v>0</v>
      </c>
      <c r="AER11" s="8" t="n">
        <v>1</v>
      </c>
      <c r="AES11" s="8" t="n">
        <v>0</v>
      </c>
      <c r="AET11" s="8" t="n">
        <v>1</v>
      </c>
      <c r="AEU11" s="8" t="n">
        <v>0</v>
      </c>
      <c r="AEV11" s="8" t="n">
        <v>1</v>
      </c>
      <c r="AEW11" s="8" t="n">
        <v>0</v>
      </c>
      <c r="AEX11" s="48" t="n"/>
      <c r="AEY11" s="48" t="inlineStr">
        <is>
          <t>Mendukung lingkungan</t>
        </is>
      </c>
      <c r="AEZ11" s="48" t="n"/>
      <c r="AFA11" s="48" t="inlineStr">
        <is>
          <t>Koperasi</t>
        </is>
      </c>
      <c r="AFB11" s="48" t="n"/>
      <c r="AFC11" s="48" t="inlineStr">
        <is>
          <t>1770863174232.jpg</t>
        </is>
      </c>
      <c r="AFD11" s="16" t="inlineStr">
        <is>
          <t>https://kf.kobotoolbox.org/api/v2/assets/avstPQqLr3Ab3ZdcVTXZ6f/data/675680461/attachments/attq4zRJW3rQ24JuneSZ2d9N/</t>
        </is>
      </c>
      <c r="AFE11" s="48" t="inlineStr">
        <is>
          <t>1770863269094.jpg</t>
        </is>
      </c>
      <c r="AFF11" s="16" t="inlineStr">
        <is>
          <t>https://kf.kobotoolbox.org/api/v2/assets/avstPQqLr3Ab3ZdcVTXZ6f/data/675680461/attachments/attMNxuuFjkikELp9vNwp73h/</t>
        </is>
      </c>
      <c r="AFG11" s="48" t="inlineStr">
        <is>
          <t>Ir. I Made Suyasa</t>
        </is>
      </c>
      <c r="AFH11" s="48" t="n"/>
      <c r="AFI11" s="48" t="n"/>
    </row>
    <row r="12">
      <c r="A12" s="6" t="n">
        <v>46066</v>
      </c>
      <c r="B12" s="6" t="n">
        <v>46073</v>
      </c>
      <c r="C12" s="48" t="inlineStr">
        <is>
          <t>ir i made suyasa</t>
        </is>
      </c>
      <c r="D12" s="48" t="inlineStr">
        <is>
          <t>i wayan suwita</t>
        </is>
      </c>
      <c r="E12" s="8" t="n">
        <v>87860928961</v>
      </c>
      <c r="F12" s="48" t="inlineStr">
        <is>
          <t>-8.388085 115.2677833 647.0 4.58</t>
        </is>
      </c>
      <c r="G12" s="8" t="n">
        <v>-8.388085</v>
      </c>
      <c r="H12" s="8" t="n">
        <v>115.2677833</v>
      </c>
      <c r="I12" s="8" t="n">
        <v>647</v>
      </c>
      <c r="J12" s="8" t="n">
        <v>4.58</v>
      </c>
      <c r="K12" s="8" t="n">
        <v>0</v>
      </c>
      <c r="L12" s="48" t="inlineStr">
        <is>
          <t>-8.3881019 115.2680036 650.5999755859375 4.8</t>
        </is>
      </c>
      <c r="M12" s="8" t="n">
        <v>-8.388101900000001</v>
      </c>
      <c r="N12" s="8" t="n">
        <v>115.2680036</v>
      </c>
      <c r="O12" s="8" t="n">
        <v>650.5999756</v>
      </c>
      <c r="P12" s="8" t="n">
        <v>4.8</v>
      </c>
      <c r="Q12" s="8" t="n">
        <v>0</v>
      </c>
      <c r="R12" s="48" t="inlineStr">
        <is>
          <t>Bali</t>
        </is>
      </c>
      <c r="S12" s="8" t="n">
        <v>0</v>
      </c>
      <c r="T12" s="8" t="n">
        <v>0</v>
      </c>
      <c r="U12" s="8" t="n">
        <v>0</v>
      </c>
      <c r="V12" s="8" t="n">
        <v>0</v>
      </c>
      <c r="W12" s="8" t="n">
        <v>0</v>
      </c>
      <c r="X12" s="8" t="n">
        <v>0</v>
      </c>
      <c r="Y12" s="8" t="n">
        <v>1</v>
      </c>
      <c r="Z12" s="8" t="n">
        <v>0</v>
      </c>
      <c r="AA12" s="8" t="n">
        <v>0</v>
      </c>
      <c r="AB12" s="8" t="n">
        <v>0</v>
      </c>
      <c r="AC12" s="48" t="inlineStr">
        <is>
          <t>GIANYAR</t>
        </is>
      </c>
      <c r="AD12" s="48" t="inlineStr">
        <is>
          <t>PAYANGAN</t>
        </is>
      </c>
      <c r="AE12" s="48" t="inlineStr">
        <is>
          <t>PUHU</t>
        </is>
      </c>
      <c r="AF12" s="48" t="inlineStr">
        <is>
          <t>BOA BALI</t>
        </is>
      </c>
      <c r="AG12" s="48" t="inlineStr">
        <is>
          <t>BOP0184</t>
        </is>
      </c>
      <c r="AH12" s="8" t="n">
        <v>13</v>
      </c>
      <c r="AI12" s="48" t="inlineStr">
        <is>
          <t>VPA1</t>
        </is>
      </c>
      <c r="AJ12" s="48" t="inlineStr">
        <is>
          <t>Tidak aktif</t>
        </is>
      </c>
      <c r="AK12" s="8" t="n">
        <v>43</v>
      </c>
      <c r="AL12" s="48" t="inlineStr">
        <is>
          <t>Laki-laki</t>
        </is>
      </c>
      <c r="AM12" s="48" t="inlineStr">
        <is>
          <t>Sudah menikah</t>
        </is>
      </c>
      <c r="AN12" s="48" t="inlineStr">
        <is>
          <t>SMP/Sederajat</t>
        </is>
      </c>
      <c r="AO12" s="48" t="inlineStr">
        <is>
          <t>Petani</t>
        </is>
      </c>
      <c r="AP12" s="8" t="n">
        <v>1</v>
      </c>
      <c r="AQ12" s="8" t="n">
        <v>0</v>
      </c>
      <c r="AR12" s="8" t="n">
        <v>0</v>
      </c>
      <c r="AS12" s="8" t="n">
        <v>0</v>
      </c>
      <c r="AT12" s="8" t="n">
        <v>0</v>
      </c>
      <c r="AU12" s="8" t="n">
        <v>0</v>
      </c>
      <c r="AV12" s="8" t="n">
        <v>0</v>
      </c>
      <c r="AW12" s="8" t="n">
        <v>0</v>
      </c>
      <c r="AX12" s="48" t="n"/>
      <c r="AY12" s="48" t="inlineStr">
        <is>
          <t>Pekerja lepas</t>
        </is>
      </c>
      <c r="AZ12" s="8" t="n">
        <v>0</v>
      </c>
      <c r="BA12" s="8" t="n">
        <v>0</v>
      </c>
      <c r="BB12" s="8" t="n">
        <v>1</v>
      </c>
      <c r="BC12" s="8" t="n">
        <v>0</v>
      </c>
      <c r="BD12" s="8" t="n">
        <v>0</v>
      </c>
      <c r="BE12" s="8" t="n">
        <v>0</v>
      </c>
      <c r="BF12" s="8" t="n">
        <v>0</v>
      </c>
      <c r="BG12" s="8" t="n">
        <v>0</v>
      </c>
      <c r="BH12" s="48" t="n"/>
      <c r="BI12" s="48" t="inlineStr">
        <is>
          <t>Rp2.500.000 - Rp3.500.000</t>
        </is>
      </c>
      <c r="BJ12" s="8" t="n">
        <v>4</v>
      </c>
      <c r="BK12" s="8" t="n">
        <v>4</v>
      </c>
      <c r="BL12" s="8" t="n">
        <v>1</v>
      </c>
      <c r="BM12" s="8" t="n">
        <v>2</v>
      </c>
      <c r="BN12" s="48" t="inlineStr">
        <is>
          <t>Milik sendiri</t>
        </is>
      </c>
      <c r="BO12" s="48" t="inlineStr">
        <is>
          <t>Permanen (dinding bata dan semen)</t>
        </is>
      </c>
      <c r="BP12" s="8" t="n">
        <v>1</v>
      </c>
      <c r="BQ12" s="8" t="n">
        <v>0</v>
      </c>
      <c r="BR12" s="8" t="n">
        <v>0</v>
      </c>
      <c r="BS12" s="8" t="n">
        <v>0</v>
      </c>
      <c r="BT12" s="8" t="n">
        <v>0</v>
      </c>
      <c r="BU12" s="48" t="n"/>
      <c r="BV12" s="48" t="inlineStr">
        <is>
          <t>Keramik/ubin</t>
        </is>
      </c>
      <c r="BW12" s="8" t="n">
        <v>0</v>
      </c>
      <c r="BX12" s="8" t="n">
        <v>0</v>
      </c>
      <c r="BY12" s="8" t="n">
        <v>1</v>
      </c>
      <c r="BZ12" s="8" t="n">
        <v>0</v>
      </c>
      <c r="CA12" s="8" t="n">
        <v>0</v>
      </c>
      <c r="CB12" s="48" t="n"/>
      <c r="CC12" s="48" t="inlineStr">
        <is>
          <t>Genting</t>
        </is>
      </c>
      <c r="CD12" s="8" t="n">
        <v>0</v>
      </c>
      <c r="CE12" s="8" t="n">
        <v>0</v>
      </c>
      <c r="CF12" s="8" t="n">
        <v>0</v>
      </c>
      <c r="CG12" s="8" t="n">
        <v>0</v>
      </c>
      <c r="CH12" s="8" t="n">
        <v>0</v>
      </c>
      <c r="CI12" s="8" t="n">
        <v>1</v>
      </c>
      <c r="CJ12" s="8" t="n">
        <v>0</v>
      </c>
      <c r="CK12" s="48" t="n"/>
      <c r="CL12" s="48" t="inlineStr">
        <is>
          <t>Ya</t>
        </is>
      </c>
      <c r="CM12" s="8" t="n">
        <v>2012</v>
      </c>
      <c r="CN12" s="48" t="inlineStr">
        <is>
          <t>Fixed-Dome (Kubah Tetap)</t>
        </is>
      </c>
      <c r="CO12" s="48" t="inlineStr">
        <is>
          <t>6 m³ (4-5 ekor sapi, ±5 jam memasak/hari, ±50 kg</t>
        </is>
      </c>
      <c r="CP12" s="48" t="inlineStr">
        <is>
          <t>Anggota keluarga - laki-laki</t>
        </is>
      </c>
      <c r="CQ12" s="8" t="n">
        <v>0</v>
      </c>
      <c r="CR12" s="8" t="n">
        <v>0</v>
      </c>
      <c r="CS12" s="8" t="n">
        <v>0</v>
      </c>
      <c r="CT12" s="8" t="n">
        <v>0</v>
      </c>
      <c r="CU12" s="8" t="n">
        <v>1</v>
      </c>
      <c r="CV12" s="8" t="n">
        <v>0</v>
      </c>
      <c r="CW12" s="8" t="n">
        <v>0</v>
      </c>
      <c r="CX12" s="8" t="n">
        <v>0</v>
      </c>
      <c r="CY12" s="48" t="inlineStr">
        <is>
          <t>Anggota keluarga - laki-laki</t>
        </is>
      </c>
      <c r="CZ12" s="8" t="n">
        <v>1</v>
      </c>
      <c r="DA12" s="8" t="n">
        <v>0</v>
      </c>
      <c r="DB12" s="8" t="n">
        <v>0</v>
      </c>
      <c r="DC12" s="48" t="n"/>
      <c r="DD12" s="48" t="inlineStr">
        <is>
          <t>Anggota keluarga - laki-laki Anggota keluarga - perempuan dewasa</t>
        </is>
      </c>
      <c r="DE12" s="8" t="n">
        <v>1</v>
      </c>
      <c r="DF12" s="8" t="n">
        <v>1</v>
      </c>
      <c r="DG12" s="8" t="n">
        <v>0</v>
      </c>
      <c r="DH12" s="8" t="n">
        <v>0</v>
      </c>
      <c r="DI12" s="48" t="n"/>
      <c r="DJ12" s="48" t="inlineStr">
        <is>
          <t>Anggota keluarga - laki-laki CPO atau pendamping</t>
        </is>
      </c>
      <c r="DK12" s="8" t="n">
        <v>1</v>
      </c>
      <c r="DL12" s="8" t="n">
        <v>0</v>
      </c>
      <c r="DM12" s="8" t="n">
        <v>1</v>
      </c>
      <c r="DN12" s="8" t="n">
        <v>0</v>
      </c>
      <c r="DO12" s="48" t="n"/>
      <c r="DP12" s="48" t="inlineStr">
        <is>
          <t>Tidak berfungsi sama sekali</t>
        </is>
      </c>
      <c r="DQ12" s="48" t="inlineStr">
        <is>
          <t>&gt;1 tahun yang lalu</t>
        </is>
      </c>
      <c r="DR12" s="48" t="inlineStr">
        <is>
          <t>Tidak ada pihak yang mengelola/dapat memperbaiki sistem biogas</t>
        </is>
      </c>
      <c r="DS12" s="48" t="n"/>
      <c r="DT12" s="48" t="n"/>
      <c r="DU12" s="48" t="n"/>
      <c r="DV12" s="48" t="n"/>
      <c r="DW12" s="48" t="n"/>
      <c r="DX12" s="48" t="n"/>
      <c r="DY12" s="48" t="n"/>
      <c r="DZ12" s="48" t="n"/>
      <c r="EA12" s="48" t="n"/>
      <c r="EB12" s="48" t="n"/>
      <c r="EC12" s="48" t="n"/>
      <c r="ED12" s="48" t="n"/>
      <c r="EE12" s="48" t="n"/>
      <c r="EF12" s="48" t="n"/>
      <c r="EG12" s="48" t="n"/>
      <c r="EH12" s="48" t="n"/>
      <c r="EI12" s="48" t="inlineStr">
        <is>
          <t>Kurangnya dukungan atau pemantauan dari pemerintah atau CPO</t>
        </is>
      </c>
      <c r="EJ12" s="8" t="n">
        <v>0</v>
      </c>
      <c r="EK12" s="8" t="n">
        <v>1</v>
      </c>
      <c r="EL12" s="8" t="n">
        <v>0</v>
      </c>
      <c r="EM12" s="8" t="n">
        <v>0</v>
      </c>
      <c r="EN12" s="8" t="n">
        <v>0</v>
      </c>
      <c r="EO12" s="48" t="n"/>
      <c r="EP12" s="48" t="inlineStr">
        <is>
          <t>Tidak, tidak menerima instruksi sama sekali</t>
        </is>
      </c>
      <c r="EQ12" s="48" t="n"/>
      <c r="ER12" s="48" t="n"/>
      <c r="ES12" s="48" t="n"/>
      <c r="ET12" s="48" t="n"/>
      <c r="EU12" s="48" t="n"/>
      <c r="EV12" s="48" t="n"/>
      <c r="EW12" s="48" t="n"/>
      <c r="EX12" s="48" t="n"/>
      <c r="EY12" s="48" t="n"/>
      <c r="EZ12" s="48" t="n"/>
      <c r="FA12" s="48" t="n"/>
      <c r="FB12" s="48" t="n"/>
      <c r="FC12" s="48" t="inlineStr">
        <is>
          <t>Jarang sekali</t>
        </is>
      </c>
      <c r="FD12" s="48" t="n"/>
      <c r="FE12" s="48" t="inlineStr">
        <is>
          <t>Tidak mengetahui</t>
        </is>
      </c>
      <c r="FF12" s="48" t="inlineStr">
        <is>
          <t>Tidak pernah</t>
        </is>
      </c>
      <c r="FG12" s="48" t="inlineStr">
        <is>
          <t>Tidak mengetahui</t>
        </is>
      </c>
      <c r="FH12" s="48" t="inlineStr">
        <is>
          <t>Tidak pernah</t>
        </is>
      </c>
      <c r="FI12" s="48" t="inlineStr">
        <is>
          <t>Mengetahui</t>
        </is>
      </c>
      <c r="FJ12" s="48" t="inlineStr">
        <is>
          <t>Jarang (setiap bulan atau lebih)</t>
        </is>
      </c>
      <c r="FK12" s="48" t="inlineStr">
        <is>
          <t>Tidak mengetahui</t>
        </is>
      </c>
      <c r="FL12" s="48" t="inlineStr">
        <is>
          <t>Tidak pernah</t>
        </is>
      </c>
      <c r="FM12" s="48" t="inlineStr">
        <is>
          <t>Tidak mengetahui</t>
        </is>
      </c>
      <c r="FN12" s="48" t="inlineStr">
        <is>
          <t>Tidak pernah</t>
        </is>
      </c>
      <c r="FO12" s="48" t="inlineStr">
        <is>
          <t>Tidak mengetahui</t>
        </is>
      </c>
      <c r="FP12" s="48" t="inlineStr">
        <is>
          <t>Tidak pernah</t>
        </is>
      </c>
      <c r="FQ12" s="48" t="inlineStr">
        <is>
          <t>Mengetahui</t>
        </is>
      </c>
      <c r="FR12" s="48" t="inlineStr">
        <is>
          <t>Ya</t>
        </is>
      </c>
      <c r="FS12" s="48" t="inlineStr">
        <is>
          <t>Tidak mengetahui</t>
        </is>
      </c>
      <c r="FT12" s="48" t="inlineStr">
        <is>
          <t>Tidak sama sekali</t>
        </is>
      </c>
      <c r="FU12" s="48" t="inlineStr">
        <is>
          <t>Laki-laki dewasa</t>
        </is>
      </c>
      <c r="FV12" s="8" t="n">
        <v>1</v>
      </c>
      <c r="FW12" s="8" t="n">
        <v>0</v>
      </c>
      <c r="FX12" s="8" t="n">
        <v>0</v>
      </c>
      <c r="FY12" s="8" t="n">
        <v>0</v>
      </c>
      <c r="FZ12" s="48" t="inlineStr">
        <is>
          <t>Tidak memahami</t>
        </is>
      </c>
      <c r="GA12" s="48" t="inlineStr">
        <is>
          <t>Lainnya</t>
        </is>
      </c>
      <c r="GB12" s="8" t="n">
        <v>0</v>
      </c>
      <c r="GC12" s="8" t="n">
        <v>0</v>
      </c>
      <c r="GD12" s="8" t="n">
        <v>0</v>
      </c>
      <c r="GE12" s="8" t="n">
        <v>1</v>
      </c>
      <c r="GF12" s="48" t="inlineStr">
        <is>
          <t>Belum</t>
        </is>
      </c>
      <c r="GG12" s="48" t="inlineStr">
        <is>
          <t>Tidak pernah</t>
        </is>
      </c>
      <c r="GH12" s="48" t="inlineStr">
        <is>
          <t>Tidak</t>
        </is>
      </c>
      <c r="GI12" s="48" t="n"/>
      <c r="GJ12" s="48" t="n"/>
      <c r="GK12" s="48" t="n"/>
      <c r="GL12" s="48" t="n"/>
      <c r="GM12" s="48" t="n"/>
      <c r="GN12" s="48" t="n"/>
      <c r="GO12" s="48" t="n"/>
      <c r="GP12" s="48" t="inlineStr">
        <is>
          <t>Sebagian</t>
        </is>
      </c>
      <c r="GQ12" s="48" t="inlineStr">
        <is>
          <t>LPG Kayu bakar</t>
        </is>
      </c>
      <c r="GR12" s="8" t="n">
        <v>1</v>
      </c>
      <c r="GS12" s="8" t="n">
        <v>1</v>
      </c>
      <c r="GT12" s="8" t="n">
        <v>0</v>
      </c>
      <c r="GU12" s="8" t="n">
        <v>0</v>
      </c>
      <c r="GV12" s="8" t="n">
        <v>0</v>
      </c>
      <c r="GW12" s="8" t="n">
        <v>0</v>
      </c>
      <c r="GX12" s="8" t="n">
        <v>0</v>
      </c>
      <c r="GY12" s="48" t="n"/>
      <c r="GZ12" s="48" t="inlineStr">
        <is>
          <t>Ya</t>
        </is>
      </c>
      <c r="HA12" s="8" t="n">
        <v>300</v>
      </c>
      <c r="HB12" s="8" t="n">
        <v>750000</v>
      </c>
      <c r="HC12" s="8" t="n">
        <v>150</v>
      </c>
      <c r="HD12" s="8" t="n">
        <v>375000</v>
      </c>
      <c r="HE12" s="8" t="n">
        <v>6</v>
      </c>
      <c r="HF12" s="8" t="n">
        <v>48000</v>
      </c>
      <c r="HG12" s="8" t="n">
        <v>6</v>
      </c>
      <c r="HH12" s="8" t="n">
        <v>48000</v>
      </c>
      <c r="HI12" s="48" t="n"/>
      <c r="HJ12" s="48" t="n"/>
      <c r="HK12" s="48" t="n"/>
      <c r="HL12" s="48" t="n"/>
      <c r="HM12" s="48" t="n"/>
      <c r="HN12" s="48" t="n"/>
      <c r="HO12" s="48" t="n"/>
      <c r="HP12" s="48" t="n"/>
      <c r="HQ12" s="48" t="n"/>
      <c r="HR12" s="48" t="n"/>
      <c r="HS12" s="48" t="n"/>
      <c r="HT12" s="48" t="n"/>
      <c r="HU12" s="48" t="n"/>
      <c r="HV12" s="48" t="n"/>
      <c r="HW12" s="48" t="n"/>
      <c r="HX12" s="48" t="n"/>
      <c r="HY12" s="8" t="n">
        <v>150</v>
      </c>
      <c r="HZ12" s="8" t="n">
        <v>375000</v>
      </c>
      <c r="IA12" s="8" t="n">
        <v>0</v>
      </c>
      <c r="IB12" s="8" t="n">
        <v>0</v>
      </c>
      <c r="IC12" s="48" t="n"/>
      <c r="ID12" s="48" t="n"/>
      <c r="IE12" s="48" t="n"/>
      <c r="IF12" s="48" t="n"/>
      <c r="IG12" s="48" t="n"/>
      <c r="IH12" s="48" t="n"/>
      <c r="II12" s="48" t="n"/>
      <c r="IJ12" s="48" t="n"/>
      <c r="IK12" s="48" t="inlineStr">
        <is>
          <t>&lt;15 kg</t>
        </is>
      </c>
      <c r="IL12" s="48" t="inlineStr">
        <is>
          <t>&lt;1 jam</t>
        </is>
      </c>
      <c r="IM12" s="48" t="inlineStr">
        <is>
          <t>Tidak</t>
        </is>
      </c>
      <c r="IN12" s="48" t="inlineStr">
        <is>
          <t>Tidak</t>
        </is>
      </c>
      <c r="IO12" s="48" t="inlineStr">
        <is>
          <t>Tidak ada perubahan</t>
        </is>
      </c>
      <c r="IP12" s="48" t="n"/>
      <c r="IQ12" s="48" t="inlineStr">
        <is>
          <t>Tidak ada perubahan</t>
        </is>
      </c>
      <c r="IR12" s="48" t="inlineStr">
        <is>
          <t>Perempuan dewasa</t>
        </is>
      </c>
      <c r="IS12" s="8" t="n">
        <v>0</v>
      </c>
      <c r="IT12" s="8" t="n">
        <v>1</v>
      </c>
      <c r="IU12" s="8" t="n">
        <v>0</v>
      </c>
      <c r="IV12" s="48" t="inlineStr">
        <is>
          <t>Perempuan dewasa</t>
        </is>
      </c>
      <c r="IW12" s="8" t="n">
        <v>0</v>
      </c>
      <c r="IX12" s="8" t="n">
        <v>1</v>
      </c>
      <c r="IY12" s="8" t="n">
        <v>0</v>
      </c>
      <c r="IZ12" s="48" t="inlineStr">
        <is>
          <t>Tidak ada perubahan</t>
        </is>
      </c>
      <c r="JA12" s="48" t="inlineStr">
        <is>
          <t>Perempuan dewasa</t>
        </is>
      </c>
      <c r="JB12" s="8" t="n">
        <v>0</v>
      </c>
      <c r="JC12" s="8" t="n">
        <v>1</v>
      </c>
      <c r="JD12" s="8" t="n">
        <v>0</v>
      </c>
      <c r="JE12" s="48" t="inlineStr">
        <is>
          <t>Perempuan dewasa</t>
        </is>
      </c>
      <c r="JF12" s="8" t="n">
        <v>0</v>
      </c>
      <c r="JG12" s="8" t="n">
        <v>1</v>
      </c>
      <c r="JH12" s="8" t="n">
        <v>0</v>
      </c>
      <c r="JI12" s="48" t="inlineStr">
        <is>
          <t>Tidak ada perubahan</t>
        </is>
      </c>
      <c r="JJ12" s="48" t="inlineStr">
        <is>
          <t>Perempuan dewasa</t>
        </is>
      </c>
      <c r="JK12" s="8" t="n">
        <v>0</v>
      </c>
      <c r="JL12" s="8" t="n">
        <v>1</v>
      </c>
      <c r="JM12" s="8" t="n">
        <v>0</v>
      </c>
      <c r="JN12" s="48" t="inlineStr">
        <is>
          <t>Perempuan dewasa</t>
        </is>
      </c>
      <c r="JO12" s="8" t="n">
        <v>0</v>
      </c>
      <c r="JP12" s="8" t="n">
        <v>1</v>
      </c>
      <c r="JQ12" s="8" t="n">
        <v>0</v>
      </c>
      <c r="JR12" s="48" t="inlineStr">
        <is>
          <t>Tidak ada perubahan</t>
        </is>
      </c>
      <c r="JS12" s="48" t="inlineStr">
        <is>
          <t>Perempuan dewasa</t>
        </is>
      </c>
      <c r="JT12" s="8" t="n">
        <v>0</v>
      </c>
      <c r="JU12" s="8" t="n">
        <v>1</v>
      </c>
      <c r="JV12" s="8" t="n">
        <v>0</v>
      </c>
      <c r="JW12" s="48" t="inlineStr">
        <is>
          <t>Perempuan dewasa</t>
        </is>
      </c>
      <c r="JX12" s="8" t="n">
        <v>0</v>
      </c>
      <c r="JY12" s="8" t="n">
        <v>1</v>
      </c>
      <c r="JZ12" s="8" t="n">
        <v>0</v>
      </c>
      <c r="KA12" s="48" t="inlineStr">
        <is>
          <t>Tidak ada perubahan</t>
        </is>
      </c>
      <c r="KB12" s="48" t="inlineStr">
        <is>
          <t>Perempuan dewasa</t>
        </is>
      </c>
      <c r="KC12" s="8" t="n">
        <v>0</v>
      </c>
      <c r="KD12" s="8" t="n">
        <v>1</v>
      </c>
      <c r="KE12" s="8" t="n">
        <v>0</v>
      </c>
      <c r="KF12" s="48" t="inlineStr">
        <is>
          <t>Perempuan dewasa</t>
        </is>
      </c>
      <c r="KG12" s="8" t="n">
        <v>0</v>
      </c>
      <c r="KH12" s="8" t="n">
        <v>1</v>
      </c>
      <c r="KI12" s="8" t="n">
        <v>0</v>
      </c>
      <c r="KJ12" s="48" t="inlineStr">
        <is>
          <t>Tidak ada perubahan</t>
        </is>
      </c>
      <c r="KK12" s="48" t="inlineStr">
        <is>
          <t>Perempuan dewasa</t>
        </is>
      </c>
      <c r="KL12" s="8" t="n">
        <v>0</v>
      </c>
      <c r="KM12" s="8" t="n">
        <v>1</v>
      </c>
      <c r="KN12" s="8" t="n">
        <v>0</v>
      </c>
      <c r="KO12" s="48" t="inlineStr">
        <is>
          <t>Perempuan dewasa</t>
        </is>
      </c>
      <c r="KP12" s="8" t="n">
        <v>0</v>
      </c>
      <c r="KQ12" s="8" t="n">
        <v>1</v>
      </c>
      <c r="KR12" s="8" t="n">
        <v>0</v>
      </c>
      <c r="KS12" s="48" t="inlineStr">
        <is>
          <t>Tidak ada perubahan</t>
        </is>
      </c>
      <c r="KT12" s="48" t="inlineStr">
        <is>
          <t>Lebih dari 4 kali</t>
        </is>
      </c>
      <c r="KU12" s="48" t="inlineStr">
        <is>
          <t>2-4 kali</t>
        </is>
      </c>
      <c r="KV12" s="48" t="inlineStr">
        <is>
          <t>Perempuan dewasa</t>
        </is>
      </c>
      <c r="KW12" s="8" t="n">
        <v>0</v>
      </c>
      <c r="KX12" s="8" t="n">
        <v>1</v>
      </c>
      <c r="KY12" s="8" t="n">
        <v>0</v>
      </c>
      <c r="KZ12" s="8" t="n">
        <v>0</v>
      </c>
      <c r="LA12" s="48" t="inlineStr">
        <is>
          <t>Tidak ada perubahan</t>
        </is>
      </c>
      <c r="LB12" s="48" t="inlineStr">
        <is>
          <t>Tidak ada perubahan</t>
        </is>
      </c>
      <c r="LC12" s="8" t="n">
        <v>4</v>
      </c>
      <c r="LD12" s="8" t="n">
        <v>2</v>
      </c>
      <c r="LE12" s="8" t="n">
        <v>0</v>
      </c>
      <c r="LF12" s="8" t="n">
        <v>2</v>
      </c>
      <c r="LG12" s="48" t="inlineStr">
        <is>
          <t>Tidak</t>
        </is>
      </c>
      <c r="LH12" s="48" t="n"/>
      <c r="LI12" s="8" t="n">
        <v>0</v>
      </c>
      <c r="LJ12" s="48" t="inlineStr">
        <is>
          <t>Lainnya</t>
        </is>
      </c>
      <c r="LK12" s="8" t="n">
        <v>0</v>
      </c>
      <c r="LL12" s="8" t="n">
        <v>0</v>
      </c>
      <c r="LM12" s="8" t="n">
        <v>0</v>
      </c>
      <c r="LN12" s="8" t="n">
        <v>0</v>
      </c>
      <c r="LO12" s="8" t="n">
        <v>0</v>
      </c>
      <c r="LP12" s="8" t="n">
        <v>0</v>
      </c>
      <c r="LQ12" s="8" t="n">
        <v>1</v>
      </c>
      <c r="LR12" s="8" t="n">
        <v>0</v>
      </c>
      <c r="LS12" s="8" t="n">
        <v>0</v>
      </c>
      <c r="LT12" s="8" t="n">
        <v>0</v>
      </c>
      <c r="LU12" s="8" t="n">
        <v>0</v>
      </c>
      <c r="LV12" s="8" t="n">
        <v>0</v>
      </c>
      <c r="LW12" s="8" t="n">
        <v>0</v>
      </c>
      <c r="LX12" s="8" t="n">
        <v>0</v>
      </c>
      <c r="LY12" s="8" t="n">
        <v>0</v>
      </c>
      <c r="LZ12" s="8" t="n">
        <v>0</v>
      </c>
      <c r="MA12" s="8" t="n">
        <v>0</v>
      </c>
      <c r="MB12" s="48" t="inlineStr">
        <is>
          <t>Tidak</t>
        </is>
      </c>
      <c r="MC12" s="8" t="n">
        <v>20</v>
      </c>
      <c r="MD12" s="8" t="n">
        <v>10</v>
      </c>
      <c r="ME12" s="8" t="n">
        <v>0</v>
      </c>
      <c r="MF12" s="8" t="n">
        <v>0</v>
      </c>
      <c r="MG12" s="8" t="n">
        <v>0</v>
      </c>
      <c r="MH12" s="8" t="n">
        <v>0</v>
      </c>
      <c r="MI12" s="48" t="n"/>
      <c r="MJ12" s="48" t="n"/>
      <c r="MK12" s="48" t="n"/>
      <c r="ML12" s="48" t="n"/>
      <c r="MM12" s="48" t="n"/>
      <c r="MN12" s="48" t="n"/>
      <c r="MO12" s="48" t="n"/>
      <c r="MP12" s="48" t="n"/>
      <c r="MQ12" s="48" t="n"/>
      <c r="MR12" s="8" t="n">
        <v>0</v>
      </c>
      <c r="MS12" s="48" t="n"/>
      <c r="MT12" s="8" t="n">
        <v>0</v>
      </c>
      <c r="MU12" s="48" t="inlineStr">
        <is>
          <t>Tidak</t>
        </is>
      </c>
      <c r="MV12" s="48" t="n"/>
      <c r="MW12" s="48" t="n"/>
      <c r="MX12" s="48" t="n"/>
      <c r="MY12" s="48" t="n"/>
      <c r="MZ12" s="48" t="n"/>
      <c r="NA12" s="48" t="n"/>
      <c r="NB12" s="48" t="n"/>
      <c r="NC12" s="48" t="n"/>
      <c r="ND12" s="48" t="n"/>
      <c r="NE12" s="48" t="n"/>
      <c r="NF12" s="48" t="n"/>
      <c r="NG12" s="48" t="n"/>
      <c r="NH12" s="48" t="n"/>
      <c r="NI12" s="48" t="n"/>
      <c r="NJ12" s="48" t="n"/>
      <c r="NK12" s="48" t="n"/>
      <c r="NL12" s="48" t="inlineStr">
        <is>
          <t>Tidak</t>
        </is>
      </c>
      <c r="NM12" s="48" t="inlineStr">
        <is>
          <t>100% dana mandiri</t>
        </is>
      </c>
      <c r="NN12" s="48" t="inlineStr">
        <is>
          <t>7.000.001-9.000.000</t>
        </is>
      </c>
      <c r="NO12" s="48" t="n"/>
      <c r="NP12" s="48" t="n"/>
      <c r="NQ12" s="48" t="n"/>
      <c r="NR12" s="48" t="n"/>
      <c r="NS12" s="48" t="n"/>
      <c r="NT12" s="48" t="n"/>
      <c r="NU12" s="48" t="n"/>
      <c r="NV12" s="48" t="inlineStr">
        <is>
          <t>Anggota keluarga - Laki-laki dewasa</t>
        </is>
      </c>
      <c r="NW12" s="48" t="n"/>
      <c r="NX12" s="48" t="inlineStr">
        <is>
          <t>Sama saja</t>
        </is>
      </c>
      <c r="NY12" s="8" t="n">
        <v>60</v>
      </c>
      <c r="NZ12" s="8" t="n">
        <v>0</v>
      </c>
      <c r="OA12" s="8" t="n">
        <v>0</v>
      </c>
      <c r="OB12" s="8" t="n">
        <v>5</v>
      </c>
      <c r="OC12" s="8" t="n">
        <v>5</v>
      </c>
      <c r="OD12" s="8" t="n">
        <v>0</v>
      </c>
      <c r="OE12" s="48" t="inlineStr">
        <is>
          <t>Tidak ada perubahan</t>
        </is>
      </c>
      <c r="OF12" s="48" t="inlineStr">
        <is>
          <t>Sama saja (tidak ada perbedaan waktu memasak MAUPUN rasa/bau makanan bila dibandingkan penggunaan sebelumnya)</t>
        </is>
      </c>
      <c r="OG12" s="48" t="inlineStr">
        <is>
          <t>Ya</t>
        </is>
      </c>
      <c r="OH12" s="8" t="n">
        <v>0</v>
      </c>
      <c r="OI12" s="8" t="n">
        <v>0</v>
      </c>
      <c r="OJ12" s="8" t="n">
        <v>0</v>
      </c>
      <c r="OK12" s="8" t="n">
        <v>30</v>
      </c>
      <c r="OL12" s="8" t="n">
        <v>0</v>
      </c>
      <c r="OM12" s="8" t="n">
        <v>0</v>
      </c>
      <c r="ON12" s="8" t="n">
        <v>45</v>
      </c>
      <c r="OO12" s="8" t="n">
        <v>0</v>
      </c>
      <c r="OP12" s="48">
        <f>VLOOKUP(AG12,'BUS 2'!$G$1:$CU$424,2,0)</f>
        <v/>
      </c>
      <c r="OQ12" s="8">
        <f>VLOOKUP(AG12,'BUS 2'!$G$1:$CU$424,3,0)</f>
        <v/>
      </c>
      <c r="OR12" s="8">
        <f>VLOOKUP(AG12,'BUS 2'!$G$1:$CU$424,4,0)</f>
        <v/>
      </c>
      <c r="OS12" s="8">
        <f>VLOOKUP(AG12,'BUS 2'!$G$1:$CU$424,5,0)</f>
        <v/>
      </c>
      <c r="OT12" s="8">
        <f>VLOOKUP(AG12,'BUS 2'!$G$1:$CU$424,6,0)</f>
        <v/>
      </c>
      <c r="OU12" s="8">
        <f>VLOOKUP(AG12,'BUS 2'!$G$1:$CU$424,7,0)</f>
        <v/>
      </c>
      <c r="OV12" s="8">
        <f>VLOOKUP(AG12,'BUS 2'!$G$1:$CU$424,8,0)</f>
        <v/>
      </c>
      <c r="OW12" s="8">
        <f>VLOOKUP(AG12,'BUS 2'!$G$1:$CU$424,9,0)</f>
        <v/>
      </c>
      <c r="OX12" s="8">
        <f>VLOOKUP(AG12,'BUS 2'!$G$1:$CU$424,10,0)</f>
        <v/>
      </c>
      <c r="OY12" s="8">
        <f>VLOOKUP(AG12,'BUS 2'!$G$1:$CU$424,11,0)</f>
        <v/>
      </c>
      <c r="OZ12" s="8">
        <f>VLOOKUP(AG12,'BUS 2'!$G$1:$CU$424,12,0)</f>
        <v/>
      </c>
      <c r="PA12" s="8">
        <f>VLOOKUP(AG12,'BUS 2'!$G$1:$CU$424,13,0)</f>
        <v/>
      </c>
      <c r="PB12" s="8">
        <f>VLOOKUP(AG12,'BUS 2'!$G$1:$CU$424,14,0)</f>
        <v/>
      </c>
      <c r="PC12" s="8">
        <f>VLOOKUP(AG12,'BUS 2'!$G$1:$CU$424,15,0)</f>
        <v/>
      </c>
      <c r="PD12" s="8">
        <f>VLOOKUP(AG12,'BUS 2'!$G$1:$CU$424,16,0)</f>
        <v/>
      </c>
      <c r="PE12" s="8">
        <f>VLOOKUP(AG12,'BUS 2'!$G$1:$CU$424,17,0)</f>
        <v/>
      </c>
      <c r="PF12" s="8">
        <f>VLOOKUP(AG12,'BUS 2'!$G$1:$CU$424,18,0)</f>
        <v/>
      </c>
      <c r="PG12" s="8">
        <f>VLOOKUP(AG12,'BUS 2'!$G$1:$CU$424,19,0)</f>
        <v/>
      </c>
      <c r="PH12" s="8">
        <f>VLOOKUP(AG12,'BUS 2'!$G$1:$CU$424,20,0)</f>
        <v/>
      </c>
      <c r="PI12" s="8">
        <f>VLOOKUP(AG12,'BUS 2'!$G$1:$CU$424,21,0)</f>
        <v/>
      </c>
      <c r="PJ12" s="8">
        <f>VLOOKUP(AG12,'BUS 2'!$G$1:$CU$424,22,0)</f>
        <v/>
      </c>
      <c r="PK12" s="8">
        <f>VLOOKUP(AG12,'BUS 2'!$G$1:$CU$424,23,0)</f>
        <v/>
      </c>
      <c r="PL12" s="8">
        <f>VLOOKUP(AG12,'BUS 2'!$G$1:$CU$424,24,0)</f>
        <v/>
      </c>
      <c r="PM12" s="8">
        <f>VLOOKUP(AG12,'BUS 2'!$G$1:$CU$424,25,0)</f>
        <v/>
      </c>
      <c r="PN12" s="8">
        <f>VLOOKUP(AG12,'BUS 2'!$G$1:$CU$424,26,0)</f>
        <v/>
      </c>
      <c r="PO12" s="8">
        <f>VLOOKUP(AG12,'BUS 2'!$G$1:$CU$424,27,0)</f>
        <v/>
      </c>
      <c r="PP12" s="8">
        <f>VLOOKUP(AG12,'BUS 2'!$G$1:$CU$424,28,0)</f>
        <v/>
      </c>
      <c r="PQ12" s="8">
        <f>VLOOKUP(AG12,'BUS 2'!$G$1:$CU$424,29,0)</f>
        <v/>
      </c>
      <c r="PR12" s="8">
        <f>VLOOKUP(AG12,'BUS 2'!$G$1:$CU$424,30,0)</f>
        <v/>
      </c>
      <c r="PS12" s="8">
        <f>VLOOKUP(AG12,'BUS 2'!$G$1:$CU$424,31,0)</f>
        <v/>
      </c>
      <c r="PT12" s="48" t="inlineStr">
        <is>
          <t>1-Disebarkan ke lahan terbuka</t>
        </is>
      </c>
      <c r="PU12" s="8" t="n">
        <v>0</v>
      </c>
      <c r="PV12" s="8" t="n">
        <v>0</v>
      </c>
      <c r="PW12" s="8" t="n">
        <v>0</v>
      </c>
      <c r="PX12" s="8" t="n">
        <v>0</v>
      </c>
      <c r="PY12" s="8" t="n">
        <v>0</v>
      </c>
      <c r="PZ12" s="8" t="n">
        <v>1</v>
      </c>
      <c r="QA12" s="8" t="n">
        <v>0</v>
      </c>
      <c r="QB12" s="8" t="n">
        <v>0</v>
      </c>
      <c r="QC12" s="8" t="n">
        <v>0</v>
      </c>
      <c r="QD12" s="48" t="n"/>
      <c r="QE12" s="48" t="n"/>
      <c r="QF12" s="48" t="n"/>
      <c r="QG12" s="48" t="n"/>
      <c r="QH12" s="48" t="n"/>
      <c r="QI12" s="48" t="n"/>
      <c r="QJ12" s="48" t="n"/>
      <c r="QK12" s="48" t="n"/>
      <c r="QL12" s="48" t="n"/>
      <c r="QM12" s="48" t="n"/>
      <c r="QN12" s="48" t="n"/>
      <c r="QO12" s="48" t="n"/>
      <c r="QP12" s="48" t="n"/>
      <c r="QQ12" s="48" t="n"/>
      <c r="QR12" s="48" t="n"/>
      <c r="QS12" s="48" t="n"/>
      <c r="QT12" s="48" t="n"/>
      <c r="QU12" s="48" t="n"/>
      <c r="QV12" s="48" t="inlineStr">
        <is>
          <t>1-Disebarkan ke lahan terbuka</t>
        </is>
      </c>
      <c r="QW12" s="8" t="n">
        <v>0</v>
      </c>
      <c r="QX12" s="8" t="n">
        <v>0</v>
      </c>
      <c r="QY12" s="8" t="n">
        <v>0</v>
      </c>
      <c r="QZ12" s="8" t="n">
        <v>0</v>
      </c>
      <c r="RA12" s="8" t="n">
        <v>0</v>
      </c>
      <c r="RB12" s="8" t="n">
        <v>1</v>
      </c>
      <c r="RC12" s="8" t="n">
        <v>0</v>
      </c>
      <c r="RD12" s="8" t="n">
        <v>0</v>
      </c>
      <c r="RE12" s="8" t="n">
        <v>0</v>
      </c>
      <c r="RF12" s="48" t="n"/>
      <c r="RG12" s="48" t="n"/>
      <c r="RH12" s="48" t="n"/>
      <c r="RI12" s="48" t="n"/>
      <c r="RJ12" s="48" t="n"/>
      <c r="RK12" s="48" t="n"/>
      <c r="RL12" s="48" t="n"/>
      <c r="RM12" s="48" t="n"/>
      <c r="RN12" s="48" t="n"/>
      <c r="RO12" s="48" t="n"/>
      <c r="RP12" s="48" t="n"/>
      <c r="RQ12" s="48" t="n"/>
      <c r="RR12" s="48" t="n"/>
      <c r="RS12" s="48" t="n"/>
      <c r="RT12" s="48" t="n"/>
      <c r="RU12" s="48" t="n"/>
      <c r="RV12" s="48" t="n"/>
      <c r="RW12" s="48" t="n"/>
      <c r="RX12" s="48" t="n"/>
      <c r="RY12" s="48" t="n"/>
      <c r="RZ12" s="48" t="n"/>
      <c r="SA12" s="48" t="n"/>
      <c r="SB12" s="48" t="n"/>
      <c r="SC12" s="48" t="inlineStr">
        <is>
          <t>1-Disebarkan ke lahan terbuka</t>
        </is>
      </c>
      <c r="SD12" s="8" t="n">
        <v>0</v>
      </c>
      <c r="SE12" s="8" t="n">
        <v>0</v>
      </c>
      <c r="SF12" s="8" t="n">
        <v>0</v>
      </c>
      <c r="SG12" s="8" t="n">
        <v>0</v>
      </c>
      <c r="SH12" s="8" t="n">
        <v>0</v>
      </c>
      <c r="SI12" s="8" t="n">
        <v>1</v>
      </c>
      <c r="SJ12" s="8" t="n">
        <v>0</v>
      </c>
      <c r="SK12" s="8" t="n">
        <v>0</v>
      </c>
      <c r="SL12" s="8" t="n">
        <v>0</v>
      </c>
      <c r="SM12" s="48" t="n"/>
      <c r="SN12" s="48" t="n"/>
      <c r="SO12" s="48" t="n"/>
      <c r="SP12" s="48" t="n"/>
      <c r="SQ12" s="48" t="n"/>
      <c r="SR12" s="48" t="n"/>
      <c r="SS12" s="48" t="n"/>
      <c r="ST12" s="48" t="n"/>
      <c r="SU12" s="48" t="n"/>
      <c r="SV12" s="48" t="n"/>
      <c r="SW12" s="48" t="n"/>
      <c r="SX12" s="48" t="n"/>
      <c r="SY12" s="8">
        <f>VLOOKUP(AG12,'BUS 2'!$G$1:$CU$424,33,0)</f>
        <v/>
      </c>
      <c r="SZ12" s="48">
        <f>VLOOKUP(AG12,'BUS 2'!$G$1:$CU$424,34,0)</f>
        <v/>
      </c>
      <c r="TA12" s="48">
        <f>VLOOKUP(AG12,'BUS 2'!$G$1:$CU$424,35,0)</f>
        <v/>
      </c>
      <c r="TB12" s="48">
        <f>VLOOKUP(AG12,'BUS 2'!$G$1:$CU$424,36,0)</f>
        <v/>
      </c>
      <c r="TC12" s="48">
        <f>VLOOKUP(AG12,'BUS 2'!$G$1:$CU$424,37,0)</f>
        <v/>
      </c>
      <c r="TD12" s="48">
        <f>VLOOKUP(AG12,'BUS 2'!$G$1:$CU$424,38,0)</f>
        <v/>
      </c>
      <c r="TE12" s="48">
        <f>VLOOKUP(AG12,'BUS 2'!$G$1:$CU$424,39,0)</f>
        <v/>
      </c>
      <c r="TF12" s="48">
        <f>VLOOKUP(AG12,'BUS 2'!$G$1:$CU$424,40,0)</f>
        <v/>
      </c>
      <c r="TG12" s="8">
        <f>VLOOKUP(AG12,'BUS 2'!$G$1:$CU$424,42,0)</f>
        <v/>
      </c>
      <c r="TH12" s="8">
        <f>VLOOKUP(AG12,'BUS 2'!$G$1:$CU$424,43,0)</f>
        <v/>
      </c>
      <c r="TI12" s="8">
        <f>VLOOKUP(AG12,'BUS 2'!$G$1:$CU$424,44,0)</f>
        <v/>
      </c>
      <c r="TJ12" s="8">
        <f>VLOOKUP(AG12,'BUS 2'!$G$1:$CU$424,45,0)</f>
        <v/>
      </c>
      <c r="TK12" s="8">
        <f>VLOOKUP(AG12,'BUS 2'!$G$1:$CU$424,46,0)</f>
        <v/>
      </c>
      <c r="TL12" s="8">
        <f>VLOOKUP(AG12,'BUS 2'!$G$1:$CU$424,47,0)</f>
        <v/>
      </c>
      <c r="TM12" s="8">
        <f>VLOOKUP(AG12,'BUS 2'!$G$1:$CU$424,48,0)</f>
        <v/>
      </c>
      <c r="TN12" s="8">
        <f>VLOOKUP(AG12,'BUS 2'!$G$1:$CU$424,49,0)</f>
        <v/>
      </c>
      <c r="TO12" s="8">
        <f>VLOOKUP(AG12,'BUS 2'!$G$1:$CU$424,50,0)</f>
        <v/>
      </c>
      <c r="TP12" s="8">
        <f>VLOOKUP(AG12,'BUS 2'!$G$1:$CU$424,51,0)</f>
        <v/>
      </c>
      <c r="TQ12" s="8">
        <f>VLOOKUP(AG12,'BUS 2'!$G$1:$CU$424,52,0)</f>
        <v/>
      </c>
      <c r="TR12" s="8">
        <f>VLOOKUP(AG12,'BUS 2'!$G$1:$CU$424,53,0)</f>
        <v/>
      </c>
      <c r="TS12" s="48">
        <f>VLOOKUP(AG12,'BUS 2'!$G$1:$CU$424,54,0)</f>
        <v/>
      </c>
      <c r="TT12" s="48">
        <f>VLOOKUP(AG12,'BUS 2'!$G$1:$CU$424,55,0)</f>
        <v/>
      </c>
      <c r="TU12" s="48">
        <f>VLOOKUP(AG12,'BUS 2'!$G$1:$CU$424,56,0)</f>
        <v/>
      </c>
      <c r="TV12" s="48">
        <f>VLOOKUP(AG12,'BUS 2'!$G$1:$CU$424,57,0)</f>
        <v/>
      </c>
      <c r="TW12" s="48">
        <f>VLOOKUP(AG12,'BUS 2'!$G$1:$CU$424,58,0)</f>
        <v/>
      </c>
      <c r="TX12" s="48">
        <f>VLOOKUP(AG12,'BUS 2'!$G$1:$CU$424,59,0)</f>
        <v/>
      </c>
      <c r="TY12" s="48">
        <f>VLOOKUP(AG12,'BUS 2'!$G$1:$CU$424,60,0)</f>
        <v/>
      </c>
      <c r="TZ12" s="48">
        <f>VLOOKUP(AG12,'BUS 2'!$G$1:$CU$424,61,0)</f>
        <v/>
      </c>
      <c r="UA12" s="48">
        <f>VLOOKUP(AG12,'BUS 2'!$G$1:$CU$424,62,0)</f>
        <v/>
      </c>
      <c r="UB12" s="48">
        <f>VLOOKUP(AG12,'BUS 2'!$G$1:$CU$424,63,0)</f>
        <v/>
      </c>
      <c r="UC12" s="48">
        <f>VLOOKUP(AG12,'BUS 2'!$G$1:$CU$424,64,0)</f>
        <v/>
      </c>
      <c r="UD12" s="48">
        <f>VLOOKUP(AG12,'BUS 2'!$G$1:$CU$424,65,0)</f>
        <v/>
      </c>
      <c r="UE12" s="48">
        <f>VLOOKUP(AG12,'BUS 2'!$G$1:$CU$424,66,0)</f>
        <v/>
      </c>
      <c r="UF12" s="48">
        <f>VLOOKUP(AG12,'BUS 2'!$G$1:$CU$424,67,0)</f>
        <v/>
      </c>
      <c r="UG12" s="48">
        <f>VLOOKUP(AG12,'BUS 2'!$G$1:$CU$424,68,0)</f>
        <v/>
      </c>
      <c r="UH12" s="48">
        <f>VLOOKUP(AG12,'BUS 2'!$G$1:$CU$424,69,0)</f>
        <v/>
      </c>
      <c r="UI12" s="48">
        <f>VLOOKUP(AG12,'BUS 2'!$G$1:$CU$424,70,0)</f>
        <v/>
      </c>
      <c r="UJ12" s="48">
        <f>VLOOKUP(AG12,'BUS 2'!$G$1:$CU$424,71,0)</f>
        <v/>
      </c>
      <c r="UK12" s="48">
        <f>VLOOKUP(AG12,'BUS 2'!$G$1:$CU$424,72,0)</f>
        <v/>
      </c>
      <c r="UL12" s="48">
        <f>VLOOKUP(AG12,'BUS 2'!$G$1:$CU$424,73,0)</f>
        <v/>
      </c>
      <c r="UM12" s="48">
        <f>VLOOKUP(AG12,'BUS 2'!$G$1:$CU$424,74,0)</f>
        <v/>
      </c>
      <c r="UN12" s="48">
        <f>VLOOKUP(AG12,'BUS 2'!$G$1:$CU$424,75,0)</f>
        <v/>
      </c>
      <c r="UO12" s="48">
        <f>VLOOKUP(AG12,'BUS 2'!$G$1:$CU$424,76,0)</f>
        <v/>
      </c>
      <c r="UP12" s="48">
        <f>VLOOKUP(AG12,'BUS 2'!$G$1:$CU$424,77,0)</f>
        <v/>
      </c>
      <c r="UQ12" s="48">
        <f>VLOOKUP(AG12,'BUS 2'!$G$1:$CU$424,78,0)</f>
        <v/>
      </c>
      <c r="UR12" s="48">
        <f>VLOOKUP(AG12,'BUS 2'!$G$1:$CU$424,79,0)</f>
        <v/>
      </c>
      <c r="US12" s="48">
        <f>VLOOKUP(AG12,'BUS 2'!$G$1:$CU$424,80,0)</f>
        <v/>
      </c>
      <c r="UT12" s="48">
        <f>VLOOKUP(AG12,'BUS 2'!$G$1:$CU$424,81,0)</f>
        <v/>
      </c>
      <c r="UU12" s="48" t="n"/>
      <c r="UV12" s="48" t="n"/>
      <c r="UW12" s="48" t="n"/>
      <c r="UX12" s="48" t="inlineStr">
        <is>
          <t>Pemberian pakan di kandang</t>
        </is>
      </c>
      <c r="UY12" s="48" t="n"/>
      <c r="UZ12" s="48" t="n"/>
      <c r="VA12" s="48" t="inlineStr">
        <is>
          <t>Pemberian pakan di kandang</t>
        </is>
      </c>
      <c r="VB12" s="48" t="n"/>
      <c r="VC12" s="48" t="n"/>
      <c r="VD12" s="48" t="n"/>
      <c r="VE12" s="48" t="n"/>
      <c r="VF12" s="48" t="inlineStr">
        <is>
          <t>Sangat teratur (setiap hari)</t>
        </is>
      </c>
      <c r="VG12" s="48" t="n"/>
      <c r="VH12" s="48" t="n"/>
      <c r="VI12" s="48" t="inlineStr">
        <is>
          <t>Teratur (2-6 hari sekali)</t>
        </is>
      </c>
      <c r="VJ12" s="48" t="n"/>
      <c r="VK12" s="48" t="n"/>
      <c r="VL12" s="48" t="n"/>
      <c r="VM12" s="48" t="n"/>
      <c r="VN12" s="48" t="inlineStr">
        <is>
          <t>Sangat sering (&gt;1 kali sehari)</t>
        </is>
      </c>
      <c r="VO12" s="48" t="n"/>
      <c r="VP12" s="48" t="n"/>
      <c r="VQ12" s="48" t="inlineStr">
        <is>
          <t>Cukup (2-6 hari sekali)</t>
        </is>
      </c>
      <c r="VR12" s="48" t="n"/>
      <c r="VS12" s="48" t="n"/>
      <c r="VT12" s="48" t="n"/>
      <c r="VU12" s="48" t="n"/>
      <c r="VV12" s="48" t="n"/>
      <c r="VW12" s="48" t="n"/>
      <c r="VX12" s="48" t="n"/>
      <c r="VY12" s="48" t="n"/>
      <c r="VZ12" s="48" t="n"/>
      <c r="WA12" s="48" t="n"/>
      <c r="WB12" s="48" t="n"/>
      <c r="WC12" s="48" t="n"/>
      <c r="WD12" s="48" t="n"/>
      <c r="WE12" s="48" t="n"/>
      <c r="WF12" s="48" t="n"/>
      <c r="WG12" s="48" t="n"/>
      <c r="WH12" s="48" t="n"/>
      <c r="WI12" s="48" t="n"/>
      <c r="WJ12" s="48" t="n"/>
      <c r="WK12" s="48" t="n"/>
      <c r="WL12" s="48" t="n"/>
      <c r="WM12" s="48" t="n"/>
      <c r="WN12" s="48" t="n"/>
      <c r="WO12" s="48" t="n"/>
      <c r="WP12" s="48" t="n"/>
      <c r="WQ12" s="48" t="n"/>
      <c r="WR12" s="48" t="n"/>
      <c r="WS12" s="48" t="n"/>
      <c r="WT12" s="48" t="n"/>
      <c r="WU12" s="48" t="n"/>
      <c r="WV12" s="48" t="n"/>
      <c r="WW12" s="48" t="n"/>
      <c r="WX12" s="48" t="n"/>
      <c r="WY12" s="48" t="n"/>
      <c r="WZ12" s="48" t="n"/>
      <c r="XA12" s="48" t="n"/>
      <c r="XB12" s="48" t="inlineStr">
        <is>
          <t>3-Disimpan terbuka (dry lot)</t>
        </is>
      </c>
      <c r="XC12" s="8" t="n">
        <v>0</v>
      </c>
      <c r="XD12" s="8" t="n">
        <v>0</v>
      </c>
      <c r="XE12" s="8" t="n">
        <v>0</v>
      </c>
      <c r="XF12" s="8" t="n">
        <v>0</v>
      </c>
      <c r="XG12" s="8" t="n">
        <v>0</v>
      </c>
      <c r="XH12" s="8" t="n">
        <v>1</v>
      </c>
      <c r="XI12" s="8" t="n">
        <v>0</v>
      </c>
      <c r="XJ12" s="8" t="n">
        <v>0</v>
      </c>
      <c r="XK12" s="8" t="n">
        <v>0</v>
      </c>
      <c r="XL12" s="8" t="n">
        <v>0</v>
      </c>
      <c r="XM12" s="8" t="n">
        <v>0</v>
      </c>
      <c r="XN12" s="48" t="n"/>
      <c r="XO12" s="48" t="n"/>
      <c r="XP12" s="48" t="n"/>
      <c r="XQ12" s="48" t="n"/>
      <c r="XR12" s="48" t="n"/>
      <c r="XS12" s="48" t="n"/>
      <c r="XT12" s="48" t="n"/>
      <c r="XU12" s="48" t="n"/>
      <c r="XV12" s="48" t="n"/>
      <c r="XW12" s="48" t="n"/>
      <c r="XX12" s="48" t="n"/>
      <c r="XY12" s="48" t="n"/>
      <c r="XZ12" s="48" t="n"/>
      <c r="YA12" s="48" t="n"/>
      <c r="YB12" s="48" t="n"/>
      <c r="YC12" s="48" t="n"/>
      <c r="YD12" s="48" t="n"/>
      <c r="YE12" s="48" t="n"/>
      <c r="YF12" s="48" t="n"/>
      <c r="YG12" s="48" t="n"/>
      <c r="YH12" s="48" t="n"/>
      <c r="YI12" s="48" t="n"/>
      <c r="YJ12" s="48" t="n"/>
      <c r="YK12" s="48" t="n"/>
      <c r="YL12" s="48" t="n"/>
      <c r="YM12" s="48" t="n"/>
      <c r="YN12" s="48" t="inlineStr">
        <is>
          <t>8-Dibiarkan tersebar di ladang penggembalaan</t>
        </is>
      </c>
      <c r="YO12" s="8" t="n">
        <v>0</v>
      </c>
      <c r="YP12" s="8" t="n">
        <v>0</v>
      </c>
      <c r="YQ12" s="8" t="n">
        <v>0</v>
      </c>
      <c r="YR12" s="8" t="n">
        <v>0</v>
      </c>
      <c r="YS12" s="8" t="n">
        <v>0</v>
      </c>
      <c r="YT12" s="8" t="n">
        <v>0</v>
      </c>
      <c r="YU12" s="8" t="n">
        <v>0</v>
      </c>
      <c r="YV12" s="8" t="n">
        <v>0</v>
      </c>
      <c r="YW12" s="8" t="n">
        <v>0</v>
      </c>
      <c r="YX12" s="8" t="n">
        <v>0</v>
      </c>
      <c r="YY12" s="8" t="n">
        <v>0</v>
      </c>
      <c r="YZ12" s="8" t="n">
        <v>1</v>
      </c>
      <c r="ZA12" s="48" t="n"/>
      <c r="ZB12" s="48" t="n"/>
      <c r="ZC12" s="48" t="n"/>
      <c r="ZD12" s="48" t="n"/>
      <c r="ZE12" s="48" t="n"/>
      <c r="ZF12" s="48" t="n"/>
      <c r="ZG12" s="48" t="n"/>
      <c r="ZH12" s="48" t="n"/>
      <c r="ZI12" s="48" t="n"/>
      <c r="ZJ12" s="48" t="n"/>
      <c r="ZK12" s="48" t="n"/>
      <c r="ZL12" s="48" t="n"/>
      <c r="ZM12" s="48" t="n"/>
      <c r="ZN12" s="48" t="n"/>
      <c r="ZO12" s="48" t="n"/>
      <c r="ZP12" s="48" t="n"/>
      <c r="ZQ12" s="48" t="n"/>
      <c r="ZR12" s="48" t="n"/>
      <c r="ZS12" s="48" t="n"/>
      <c r="ZT12" s="48" t="n"/>
      <c r="ZU12" s="48" t="n"/>
      <c r="ZV12" s="48" t="n"/>
      <c r="ZW12" s="48" t="n"/>
      <c r="ZX12" s="48" t="n"/>
      <c r="ZY12" s="48" t="n"/>
      <c r="ZZ12" s="48" t="n"/>
      <c r="AAA12" s="48" t="n"/>
      <c r="AAB12" s="8" t="n">
        <v>2</v>
      </c>
      <c r="AAC12" s="48" t="n"/>
      <c r="AAD12" s="48" t="n"/>
      <c r="AAE12" s="48" t="n"/>
      <c r="AAF12" s="48" t="n"/>
      <c r="AAG12" s="48" t="inlineStr">
        <is>
          <t>Pakan kering (misal: konsentrat, silase, pelet)</t>
        </is>
      </c>
      <c r="AAH12" s="48" t="n"/>
      <c r="AAI12" s="48" t="n"/>
      <c r="AAJ12" s="48" t="inlineStr">
        <is>
          <t>Pakan kering (misal: konsentrat, silase, pelet)</t>
        </is>
      </c>
      <c r="AAK12" s="48" t="n"/>
      <c r="AAL12" s="48" t="inlineStr">
        <is>
          <t>Tidak</t>
        </is>
      </c>
      <c r="AAM12" s="48" t="n"/>
      <c r="AAN12" s="48" t="n"/>
      <c r="AAO12" s="48" t="n"/>
      <c r="AAP12" s="48" t="n"/>
      <c r="AAQ12" s="48" t="n"/>
      <c r="AAR12" s="48" t="inlineStr">
        <is>
          <t>Tidak</t>
        </is>
      </c>
      <c r="AAS12" s="48" t="inlineStr">
        <is>
          <t>Mengetahui</t>
        </is>
      </c>
      <c r="AAT12" s="48" t="inlineStr">
        <is>
          <t>Didiamkan saja/dibiarkan di tempatnya (di bak/kolam penampung slurry)</t>
        </is>
      </c>
      <c r="AAU12" s="8" t="n">
        <v>0</v>
      </c>
      <c r="AAV12" s="8" t="n">
        <v>0</v>
      </c>
      <c r="AAW12" s="8" t="n">
        <v>0</v>
      </c>
      <c r="AAX12" s="8" t="n">
        <v>0</v>
      </c>
      <c r="AAY12" s="8" t="n">
        <v>0</v>
      </c>
      <c r="AAZ12" s="8" t="n">
        <v>1</v>
      </c>
      <c r="ABA12" s="8" t="n">
        <v>0</v>
      </c>
      <c r="ABB12" s="48" t="n"/>
      <c r="ABC12" s="48" t="n"/>
      <c r="ABD12" s="48" t="n"/>
      <c r="ABE12" s="48" t="n"/>
      <c r="ABF12" s="48" t="n"/>
      <c r="ABG12" s="48" t="n"/>
      <c r="ABH12" s="48" t="n"/>
      <c r="ABI12" s="48" t="n"/>
      <c r="ABJ12" s="48" t="n"/>
      <c r="ABK12" s="48" t="n"/>
      <c r="ABL12" s="48" t="n"/>
      <c r="ABM12" s="48" t="n"/>
      <c r="ABN12" s="48" t="n"/>
      <c r="ABO12" s="48" t="n"/>
      <c r="ABP12" s="48" t="n"/>
      <c r="ABQ12" s="48" t="n"/>
      <c r="ABR12" s="48" t="n"/>
      <c r="ABS12" s="48" t="n"/>
      <c r="ABT12" s="48" t="n"/>
      <c r="ABU12" s="48" t="n"/>
      <c r="ABV12" s="48" t="n"/>
      <c r="ABW12" s="48" t="n"/>
      <c r="ABX12" s="48" t="n"/>
      <c r="ABY12" s="48" t="n"/>
      <c r="ABZ12" s="48" t="n"/>
      <c r="ACA12" s="48" t="n"/>
      <c r="ACB12" s="48" t="n"/>
      <c r="ACC12" s="48" t="n"/>
      <c r="ACD12" s="48" t="n"/>
      <c r="ACE12" s="48" t="n"/>
      <c r="ACF12" s="48" t="n"/>
      <c r="ACG12" s="48" t="n"/>
      <c r="ACH12" s="48" t="n"/>
      <c r="ACI12" s="48" t="n"/>
      <c r="ACJ12" s="48" t="n"/>
      <c r="ACK12" s="48" t="inlineStr">
        <is>
          <t>Tidak memiliki tempat untuk menyimpan Tidak/kurang baik untuk tanaman</t>
        </is>
      </c>
      <c r="ACL12" s="8" t="n">
        <v>1</v>
      </c>
      <c r="ACM12" s="8" t="n">
        <v>1</v>
      </c>
      <c r="ACN12" s="8" t="n">
        <v>0</v>
      </c>
      <c r="ACO12" s="8" t="n">
        <v>0</v>
      </c>
      <c r="ACP12" s="8" t="n">
        <v>0</v>
      </c>
      <c r="ACQ12" s="8" t="n">
        <v>0</v>
      </c>
      <c r="ACR12" s="8" t="n">
        <v>0</v>
      </c>
      <c r="ACS12" s="48" t="n"/>
      <c r="ACT12" s="48" t="inlineStr">
        <is>
          <t>Belum</t>
        </is>
      </c>
      <c r="ACU12" s="48" t="inlineStr">
        <is>
          <t>Manfaat sangat kecil/terbatas</t>
        </is>
      </c>
      <c r="ACV12" s="48" t="inlineStr">
        <is>
          <t>Sama saja</t>
        </is>
      </c>
      <c r="ACW12" s="48" t="inlineStr">
        <is>
          <t>Tidak dapat menghemat uang dan/atau menambah pendapatan</t>
        </is>
      </c>
      <c r="ACX12" s="48" t="inlineStr">
        <is>
          <t>Netral/tidak tahu</t>
        </is>
      </c>
      <c r="ACY12" s="48" t="inlineStr">
        <is>
          <t>Tidak ada manfaat</t>
        </is>
      </c>
      <c r="ACZ12" s="8" t="n">
        <v>0</v>
      </c>
      <c r="ADA12" s="8" t="n">
        <v>0</v>
      </c>
      <c r="ADB12" s="8" t="n">
        <v>0</v>
      </c>
      <c r="ADC12" s="8" t="n">
        <v>1</v>
      </c>
      <c r="ADD12" s="48" t="inlineStr">
        <is>
          <t>Tidak puas</t>
        </is>
      </c>
      <c r="ADE12" s="48" t="inlineStr">
        <is>
          <t>Tidak puas</t>
        </is>
      </c>
      <c r="ADF12" s="48" t="inlineStr">
        <is>
          <t>Tidak puas</t>
        </is>
      </c>
      <c r="ADG12" s="48" t="inlineStr">
        <is>
          <t>Tidak puas</t>
        </is>
      </c>
      <c r="ADH12" s="48" t="inlineStr">
        <is>
          <t>Tidak</t>
        </is>
      </c>
      <c r="ADI12" s="48" t="n"/>
      <c r="ADJ12" s="48" t="inlineStr">
        <is>
          <t>Tidak puas</t>
        </is>
      </c>
      <c r="ADK12" s="48" t="inlineStr">
        <is>
          <t>Kualitas yang diberikan tidak sesuai biaya yang dikeluarkan Penanganan kerusakannya lambat Monitoring/pengawasan tidak rutin Sulit dihubungi ketika biogas bermasalah Pelatihan yang diberikan kurang menyeluruh/tidak lengkap atau tidak ada pelatihan</t>
        </is>
      </c>
      <c r="ADL12" s="8" t="n">
        <v>0</v>
      </c>
      <c r="ADM12" s="8" t="n">
        <v>1</v>
      </c>
      <c r="ADN12" s="8" t="n">
        <v>1</v>
      </c>
      <c r="ADO12" s="8" t="n">
        <v>0</v>
      </c>
      <c r="ADP12" s="8" t="n">
        <v>1</v>
      </c>
      <c r="ADQ12" s="8" t="n">
        <v>1</v>
      </c>
      <c r="ADR12" s="8" t="n">
        <v>1</v>
      </c>
      <c r="ADS12" s="8" t="n">
        <v>0</v>
      </c>
      <c r="ADT12" s="48" t="n"/>
      <c r="ADU12" s="48" t="inlineStr">
        <is>
          <t>Dibiarkan saja</t>
        </is>
      </c>
      <c r="ADV12" s="8" t="n">
        <v>0</v>
      </c>
      <c r="ADW12" s="8" t="n">
        <v>0</v>
      </c>
      <c r="ADX12" s="8" t="n">
        <v>0</v>
      </c>
      <c r="ADY12" s="8" t="n">
        <v>0</v>
      </c>
      <c r="ADZ12" s="8" t="n">
        <v>0</v>
      </c>
      <c r="AEA12" s="8" t="n">
        <v>0</v>
      </c>
      <c r="AEB12" s="8" t="n">
        <v>1</v>
      </c>
      <c r="AEC12" s="8" t="n">
        <v>0</v>
      </c>
      <c r="AED12" s="48" t="inlineStr">
        <is>
          <t>Tidak puas</t>
        </is>
      </c>
      <c r="AEE12" s="48" t="inlineStr">
        <is>
          <t>Laki-laki dewasa</t>
        </is>
      </c>
      <c r="AEF12" s="48" t="n"/>
      <c r="AEG12" s="48" t="inlineStr">
        <is>
          <t>Datang langsung ke rumah CPO</t>
        </is>
      </c>
      <c r="AEH12" s="48" t="n"/>
      <c r="AEI12" s="48" t="inlineStr">
        <is>
          <t>Ada pendampingan dan pelayanan Teknis</t>
        </is>
      </c>
      <c r="AEJ12" s="48" t="inlineStr">
        <is>
          <t>Tidak pernah</t>
        </is>
      </c>
      <c r="AEK12" s="48" t="inlineStr">
        <is>
          <t>Lainnya</t>
        </is>
      </c>
      <c r="AEL12" s="8" t="n">
        <v>0</v>
      </c>
      <c r="AEM12" s="8" t="n">
        <v>0</v>
      </c>
      <c r="AEN12" s="8" t="n">
        <v>0</v>
      </c>
      <c r="AEO12" s="8" t="n">
        <v>0</v>
      </c>
      <c r="AEP12" s="8" t="n">
        <v>0</v>
      </c>
      <c r="AEQ12" s="8" t="n">
        <v>0</v>
      </c>
      <c r="AER12" s="8" t="n">
        <v>0</v>
      </c>
      <c r="AES12" s="8" t="n">
        <v>0</v>
      </c>
      <c r="AET12" s="8" t="n">
        <v>0</v>
      </c>
      <c r="AEU12" s="8" t="n">
        <v>0</v>
      </c>
      <c r="AEV12" s="8" t="n">
        <v>0</v>
      </c>
      <c r="AEW12" s="8" t="n">
        <v>1</v>
      </c>
      <c r="AEX12" s="48" t="inlineStr">
        <is>
          <t>Tidak Puas</t>
        </is>
      </c>
      <c r="AEY12" s="48" t="inlineStr">
        <is>
          <t>Lainnya</t>
        </is>
      </c>
      <c r="AEZ12" s="48" t="inlineStr">
        <is>
          <t>Tidak puas</t>
        </is>
      </c>
      <c r="AFA12" s="48" t="inlineStr">
        <is>
          <t>Yayasan Rumah Energi (YRE)</t>
        </is>
      </c>
      <c r="AFB12" s="48" t="n"/>
      <c r="AFC12" s="48" t="inlineStr">
        <is>
          <t>1770958649447.jpg</t>
        </is>
      </c>
      <c r="AFD12" s="16" t="inlineStr">
        <is>
          <t>https://kf.kobotoolbox.org/api/v2/assets/avstPQqLr3Ab3ZdcVTXZ6f/data/676391942/attachments/attU2U34zT5F42bq4tpGZWsw/</t>
        </is>
      </c>
      <c r="AFE12" s="48" t="inlineStr">
        <is>
          <t>1770958765467.jpg</t>
        </is>
      </c>
      <c r="AFF12" s="16" t="inlineStr">
        <is>
          <t>https://kf.kobotoolbox.org/api/v2/assets/avstPQqLr3Ab3ZdcVTXZ6f/data/676391942/attachments/att8HMVUVQ9KQAV4eVE4J6rZ/</t>
        </is>
      </c>
      <c r="AFG12" s="48" t="inlineStr">
        <is>
          <t>Ir I Made Suyasa</t>
        </is>
      </c>
      <c r="AFH12" s="48" t="n"/>
      <c r="AFI12" s="48" t="n"/>
    </row>
    <row r="13">
      <c r="A13" s="6" t="n">
        <v>46068</v>
      </c>
      <c r="B13" s="6" t="n">
        <v>46073</v>
      </c>
      <c r="C13" s="48" t="inlineStr">
        <is>
          <t>ir. i made suyasa</t>
        </is>
      </c>
      <c r="D13" s="48" t="inlineStr">
        <is>
          <t>i wayan sudarma</t>
        </is>
      </c>
      <c r="E13" s="8" t="n">
        <v>81239361616</v>
      </c>
      <c r="F13" s="48" t="inlineStr">
        <is>
          <t>-8.4046283 115.3836083 684.0 4.55</t>
        </is>
      </c>
      <c r="G13" s="8" t="n">
        <v>-8.404628300000001</v>
      </c>
      <c r="H13" s="8" t="n">
        <v>115.3836083</v>
      </c>
      <c r="I13" s="8" t="n">
        <v>684</v>
      </c>
      <c r="J13" s="8" t="n">
        <v>4.55</v>
      </c>
      <c r="K13" s="8" t="n">
        <v>0</v>
      </c>
      <c r="L13" s="48" t="inlineStr">
        <is>
          <t>-8.4047389 115.3832436 684.0 3.662</t>
        </is>
      </c>
      <c r="M13" s="8" t="n">
        <v>-8.4047389</v>
      </c>
      <c r="N13" s="8" t="n">
        <v>115.3832436</v>
      </c>
      <c r="O13" s="8" t="n">
        <v>684</v>
      </c>
      <c r="P13" s="8" t="n">
        <v>3.662</v>
      </c>
      <c r="Q13" s="8" t="n">
        <v>0</v>
      </c>
      <c r="R13" s="48" t="inlineStr">
        <is>
          <t>Bali</t>
        </is>
      </c>
      <c r="S13" s="8" t="n">
        <v>0</v>
      </c>
      <c r="T13" s="8" t="n">
        <v>0</v>
      </c>
      <c r="U13" s="8" t="n">
        <v>0</v>
      </c>
      <c r="V13" s="8" t="n">
        <v>0</v>
      </c>
      <c r="W13" s="8" t="n">
        <v>0</v>
      </c>
      <c r="X13" s="8" t="n">
        <v>0</v>
      </c>
      <c r="Y13" s="8" t="n">
        <v>1</v>
      </c>
      <c r="Z13" s="8" t="n">
        <v>0</v>
      </c>
      <c r="AA13" s="8" t="n">
        <v>0</v>
      </c>
      <c r="AB13" s="8" t="n">
        <v>0</v>
      </c>
      <c r="AC13" s="48" t="inlineStr">
        <is>
          <t>BANGLI</t>
        </is>
      </c>
      <c r="AD13" s="48" t="inlineStr">
        <is>
          <t>TEMBUKU</t>
        </is>
      </c>
      <c r="AE13" s="48" t="inlineStr">
        <is>
          <t>YANG API</t>
        </is>
      </c>
      <c r="AF13" s="48" t="inlineStr">
        <is>
          <t>BALI SANTI</t>
        </is>
      </c>
      <c r="AG13" s="48" t="inlineStr">
        <is>
          <t>SLP0003</t>
        </is>
      </c>
      <c r="AH13" s="8" t="n">
        <v>6</v>
      </c>
      <c r="AI13" s="48" t="inlineStr">
        <is>
          <t>VPA2</t>
        </is>
      </c>
      <c r="AJ13" s="48" t="inlineStr">
        <is>
          <t>Aktif</t>
        </is>
      </c>
      <c r="AK13" s="8" t="n">
        <v>55</v>
      </c>
      <c r="AL13" s="48" t="inlineStr">
        <is>
          <t>Laki-laki</t>
        </is>
      </c>
      <c r="AM13" s="48" t="inlineStr">
        <is>
          <t>Sudah menikah</t>
        </is>
      </c>
      <c r="AN13" s="48" t="inlineStr">
        <is>
          <t>SMA/Sederajat</t>
        </is>
      </c>
      <c r="AO13" s="48" t="inlineStr">
        <is>
          <t>Petani</t>
        </is>
      </c>
      <c r="AP13" s="8" t="n">
        <v>1</v>
      </c>
      <c r="AQ13" s="8" t="n">
        <v>0</v>
      </c>
      <c r="AR13" s="8" t="n">
        <v>0</v>
      </c>
      <c r="AS13" s="8" t="n">
        <v>0</v>
      </c>
      <c r="AT13" s="8" t="n">
        <v>0</v>
      </c>
      <c r="AU13" s="8" t="n">
        <v>0</v>
      </c>
      <c r="AV13" s="8" t="n">
        <v>0</v>
      </c>
      <c r="AW13" s="8" t="n">
        <v>0</v>
      </c>
      <c r="AX13" s="48" t="n"/>
      <c r="AY13" s="48" t="inlineStr">
        <is>
          <t>Wiraswasta</t>
        </is>
      </c>
      <c r="AZ13" s="8" t="n">
        <v>0</v>
      </c>
      <c r="BA13" s="8" t="n">
        <v>0</v>
      </c>
      <c r="BB13" s="8" t="n">
        <v>0</v>
      </c>
      <c r="BC13" s="8" t="n">
        <v>1</v>
      </c>
      <c r="BD13" s="8" t="n">
        <v>0</v>
      </c>
      <c r="BE13" s="8" t="n">
        <v>0</v>
      </c>
      <c r="BF13" s="8" t="n">
        <v>0</v>
      </c>
      <c r="BG13" s="8" t="n">
        <v>0</v>
      </c>
      <c r="BH13" s="48" t="n"/>
      <c r="BI13" s="48" t="inlineStr">
        <is>
          <t>&gt;Rp3.500.000</t>
        </is>
      </c>
      <c r="BJ13" s="8" t="n">
        <v>2</v>
      </c>
      <c r="BK13" s="8" t="n">
        <v>1</v>
      </c>
      <c r="BL13" s="8" t="n">
        <v>2</v>
      </c>
      <c r="BM13" s="8" t="n">
        <v>0</v>
      </c>
      <c r="BN13" s="48" t="inlineStr">
        <is>
          <t>Milik sendiri</t>
        </is>
      </c>
      <c r="BO13" s="48" t="inlineStr">
        <is>
          <t>Permanen (dinding bata dan semen)</t>
        </is>
      </c>
      <c r="BP13" s="8" t="n">
        <v>1</v>
      </c>
      <c r="BQ13" s="8" t="n">
        <v>0</v>
      </c>
      <c r="BR13" s="8" t="n">
        <v>0</v>
      </c>
      <c r="BS13" s="8" t="n">
        <v>0</v>
      </c>
      <c r="BT13" s="8" t="n">
        <v>0</v>
      </c>
      <c r="BU13" s="48" t="n"/>
      <c r="BV13" s="48" t="inlineStr">
        <is>
          <t>Keramik/ubin</t>
        </is>
      </c>
      <c r="BW13" s="8" t="n">
        <v>0</v>
      </c>
      <c r="BX13" s="8" t="n">
        <v>0</v>
      </c>
      <c r="BY13" s="8" t="n">
        <v>1</v>
      </c>
      <c r="BZ13" s="8" t="n">
        <v>0</v>
      </c>
      <c r="CA13" s="8" t="n">
        <v>0</v>
      </c>
      <c r="CB13" s="48" t="n"/>
      <c r="CC13" s="48" t="inlineStr">
        <is>
          <t>Genting</t>
        </is>
      </c>
      <c r="CD13" s="8" t="n">
        <v>0</v>
      </c>
      <c r="CE13" s="8" t="n">
        <v>0</v>
      </c>
      <c r="CF13" s="8" t="n">
        <v>0</v>
      </c>
      <c r="CG13" s="8" t="n">
        <v>0</v>
      </c>
      <c r="CH13" s="8" t="n">
        <v>0</v>
      </c>
      <c r="CI13" s="8" t="n">
        <v>1</v>
      </c>
      <c r="CJ13" s="8" t="n">
        <v>0</v>
      </c>
      <c r="CK13" s="48" t="n"/>
      <c r="CL13" s="48" t="inlineStr">
        <is>
          <t>Ya</t>
        </is>
      </c>
      <c r="CM13" s="8" t="n">
        <v>2020</v>
      </c>
      <c r="CN13" s="48" t="inlineStr">
        <is>
          <t>Fixed-Dome (Kubah Tetap)</t>
        </is>
      </c>
      <c r="CO13" s="48" t="inlineStr">
        <is>
          <t>8 m³ (6-7 ekor sapi, ±6,5 jam memasak/hari, ±65 kg slurry/hari)</t>
        </is>
      </c>
      <c r="CP13" s="48" t="inlineStr">
        <is>
          <t>Anggota keluarga - laki-laki</t>
        </is>
      </c>
      <c r="CQ13" s="8" t="n">
        <v>0</v>
      </c>
      <c r="CR13" s="8" t="n">
        <v>0</v>
      </c>
      <c r="CS13" s="8" t="n">
        <v>0</v>
      </c>
      <c r="CT13" s="8" t="n">
        <v>0</v>
      </c>
      <c r="CU13" s="8" t="n">
        <v>1</v>
      </c>
      <c r="CV13" s="8" t="n">
        <v>0</v>
      </c>
      <c r="CW13" s="8" t="n">
        <v>0</v>
      </c>
      <c r="CX13" s="8" t="n">
        <v>0</v>
      </c>
      <c r="CY13" s="48" t="inlineStr">
        <is>
          <t>Anggota keluarga - perempuan dewasa</t>
        </is>
      </c>
      <c r="CZ13" s="8" t="n">
        <v>0</v>
      </c>
      <c r="DA13" s="8" t="n">
        <v>1</v>
      </c>
      <c r="DB13" s="8" t="n">
        <v>0</v>
      </c>
      <c r="DC13" s="48" t="n"/>
      <c r="DD13" s="48" t="inlineStr">
        <is>
          <t>Anggota keluarga - laki-laki CPO atau pendamping</t>
        </is>
      </c>
      <c r="DE13" s="8" t="n">
        <v>1</v>
      </c>
      <c r="DF13" s="8" t="n">
        <v>0</v>
      </c>
      <c r="DG13" s="8" t="n">
        <v>1</v>
      </c>
      <c r="DH13" s="8" t="n">
        <v>0</v>
      </c>
      <c r="DI13" s="48" t="n"/>
      <c r="DJ13" s="48" t="inlineStr">
        <is>
          <t>Anggota keluarga - laki-laki CPO atau pendamping</t>
        </is>
      </c>
      <c r="DK13" s="8" t="n">
        <v>1</v>
      </c>
      <c r="DL13" s="8" t="n">
        <v>0</v>
      </c>
      <c r="DM13" s="8" t="n">
        <v>1</v>
      </c>
      <c r="DN13" s="8" t="n">
        <v>0</v>
      </c>
      <c r="DO13" s="48" t="n"/>
      <c r="DP13" s="48" t="inlineStr">
        <is>
          <t>Ya</t>
        </is>
      </c>
      <c r="DQ13" s="48" t="n"/>
      <c r="DR13" s="48" t="n"/>
      <c r="DS13" s="48" t="n"/>
      <c r="DT13" s="48" t="n"/>
      <c r="DU13" s="48" t="n"/>
      <c r="DV13" s="48" t="n"/>
      <c r="DW13" s="48" t="n"/>
      <c r="DX13" s="48" t="n"/>
      <c r="DY13" s="48" t="n"/>
      <c r="DZ13" s="48" t="n"/>
      <c r="EA13" s="48" t="n"/>
      <c r="EB13" s="48" t="n"/>
      <c r="EC13" s="48" t="n"/>
      <c r="ED13" s="48" t="n"/>
      <c r="EE13" s="48" t="n"/>
      <c r="EF13" s="48" t="n"/>
      <c r="EG13" s="48" t="n"/>
      <c r="EH13" s="48" t="n"/>
      <c r="EI13" s="48" t="inlineStr">
        <is>
          <t>Tidak ada masalah</t>
        </is>
      </c>
      <c r="EJ13" s="8" t="n">
        <v>0</v>
      </c>
      <c r="EK13" s="8" t="n">
        <v>0</v>
      </c>
      <c r="EL13" s="8" t="n">
        <v>0</v>
      </c>
      <c r="EM13" s="8" t="n">
        <v>1</v>
      </c>
      <c r="EN13" s="8" t="n">
        <v>0</v>
      </c>
      <c r="EO13" s="48" t="n"/>
      <c r="EP13" s="48" t="inlineStr">
        <is>
          <t>Ya, cukup jelas dan mudah diikuti</t>
        </is>
      </c>
      <c r="EQ13" s="48" t="inlineStr">
        <is>
          <t>Bukan pelatihan</t>
        </is>
      </c>
      <c r="ER13" s="48" t="inlineStr">
        <is>
          <t>CPO atau pendamping</t>
        </is>
      </c>
      <c r="ES13" s="8" t="n">
        <v>1</v>
      </c>
      <c r="ET13" s="8" t="n">
        <v>0</v>
      </c>
      <c r="EU13" s="8" t="n">
        <v>0</v>
      </c>
      <c r="EV13" s="8" t="n">
        <v>0</v>
      </c>
      <c r="EW13" s="48" t="n"/>
      <c r="EX13" s="48" t="inlineStr">
        <is>
          <t>Anggota keluarga - Laki-laki</t>
        </is>
      </c>
      <c r="EY13" s="8" t="n">
        <v>1</v>
      </c>
      <c r="EZ13" s="8" t="n">
        <v>0</v>
      </c>
      <c r="FA13" s="8" t="n">
        <v>0</v>
      </c>
      <c r="FB13" s="48" t="n"/>
      <c r="FC13" s="48" t="inlineStr">
        <is>
          <t>Setiap minggu</t>
        </is>
      </c>
      <c r="FD13" s="48" t="n"/>
      <c r="FE13" s="48" t="inlineStr">
        <is>
          <t>Mengetahui</t>
        </is>
      </c>
      <c r="FF13" s="48" t="inlineStr">
        <is>
          <t>Selalu (setiap hari)</t>
        </is>
      </c>
      <c r="FG13" s="48" t="inlineStr">
        <is>
          <t>Mengetahui</t>
        </is>
      </c>
      <c r="FH13" s="48" t="inlineStr">
        <is>
          <t>Sering (setiap minggu)</t>
        </is>
      </c>
      <c r="FI13" s="48" t="inlineStr">
        <is>
          <t>Mengetahui</t>
        </is>
      </c>
      <c r="FJ13" s="48" t="inlineStr">
        <is>
          <t>Selalu (setiap hari)</t>
        </is>
      </c>
      <c r="FK13" s="48" t="inlineStr">
        <is>
          <t>Mengetahui</t>
        </is>
      </c>
      <c r="FL13" s="48" t="inlineStr">
        <is>
          <t>Sering (setiap minggu)</t>
        </is>
      </c>
      <c r="FM13" s="48" t="inlineStr">
        <is>
          <t>Mengetahui</t>
        </is>
      </c>
      <c r="FN13" s="48" t="inlineStr">
        <is>
          <t>Selalu (setiap hari)</t>
        </is>
      </c>
      <c r="FO13" s="48" t="inlineStr">
        <is>
          <t>Mengetahui</t>
        </is>
      </c>
      <c r="FP13" s="48" t="inlineStr">
        <is>
          <t>Cukup sering (2 minggu sekali)</t>
        </is>
      </c>
      <c r="FQ13" s="48" t="inlineStr">
        <is>
          <t>Mengetahui</t>
        </is>
      </c>
      <c r="FR13" s="48" t="inlineStr">
        <is>
          <t>Ya</t>
        </is>
      </c>
      <c r="FS13" s="48" t="inlineStr">
        <is>
          <t>Mengetahui</t>
        </is>
      </c>
      <c r="FT13" s="48" t="inlineStr">
        <is>
          <t>Ya, selalu</t>
        </is>
      </c>
      <c r="FU13" s="48" t="inlineStr">
        <is>
          <t>Laki-laki dewasa</t>
        </is>
      </c>
      <c r="FV13" s="8" t="n">
        <v>1</v>
      </c>
      <c r="FW13" s="8" t="n">
        <v>0</v>
      </c>
      <c r="FX13" s="8" t="n">
        <v>0</v>
      </c>
      <c r="FY13" s="8" t="n">
        <v>0</v>
      </c>
      <c r="FZ13" s="48" t="inlineStr">
        <is>
          <t>Memahami</t>
        </is>
      </c>
      <c r="GA13" s="48" t="inlineStr">
        <is>
          <t>CPO</t>
        </is>
      </c>
      <c r="GB13" s="8" t="n">
        <v>1</v>
      </c>
      <c r="GC13" s="8" t="n">
        <v>0</v>
      </c>
      <c r="GD13" s="8" t="n">
        <v>0</v>
      </c>
      <c r="GE13" s="8" t="n">
        <v>0</v>
      </c>
      <c r="GF13" s="48" t="n"/>
      <c r="GG13" s="48" t="inlineStr">
        <is>
          <t>Sering</t>
        </is>
      </c>
      <c r="GH13" s="48" t="inlineStr">
        <is>
          <t>Ya</t>
        </is>
      </c>
      <c r="GI13" s="48" t="inlineStr">
        <is>
          <t>Tetangga Teman/keluarga</t>
        </is>
      </c>
      <c r="GJ13" s="8" t="n">
        <v>1</v>
      </c>
      <c r="GK13" s="8" t="n">
        <v>1</v>
      </c>
      <c r="GL13" s="8" t="n">
        <v>0</v>
      </c>
      <c r="GM13" s="8" t="n">
        <v>0</v>
      </c>
      <c r="GN13" s="48" t="n"/>
      <c r="GO13" s="8" t="n">
        <v>10</v>
      </c>
      <c r="GP13" s="48" t="inlineStr">
        <is>
          <t>Sebagian</t>
        </is>
      </c>
      <c r="GQ13" s="48" t="inlineStr">
        <is>
          <t>LPG</t>
        </is>
      </c>
      <c r="GR13" s="8" t="n">
        <v>1</v>
      </c>
      <c r="GS13" s="8" t="n">
        <v>0</v>
      </c>
      <c r="GT13" s="8" t="n">
        <v>0</v>
      </c>
      <c r="GU13" s="8" t="n">
        <v>0</v>
      </c>
      <c r="GV13" s="8" t="n">
        <v>0</v>
      </c>
      <c r="GW13" s="8" t="n">
        <v>0</v>
      </c>
      <c r="GX13" s="8" t="n">
        <v>0</v>
      </c>
      <c r="GY13" s="48" t="n"/>
      <c r="GZ13" s="48" t="inlineStr">
        <is>
          <t>Ya</t>
        </is>
      </c>
      <c r="HA13" s="48" t="n"/>
      <c r="HB13" s="48" t="n"/>
      <c r="HC13" s="48" t="n"/>
      <c r="HD13" s="48" t="n"/>
      <c r="HE13" s="8" t="n">
        <v>24</v>
      </c>
      <c r="HF13" s="8" t="n">
        <v>184000</v>
      </c>
      <c r="HG13" s="8" t="n">
        <v>15</v>
      </c>
      <c r="HH13" s="8" t="n">
        <v>115000</v>
      </c>
      <c r="HI13" s="48" t="n"/>
      <c r="HJ13" s="48" t="n"/>
      <c r="HK13" s="48" t="n"/>
      <c r="HL13" s="48" t="n"/>
      <c r="HM13" s="48" t="n"/>
      <c r="HN13" s="48" t="n"/>
      <c r="HO13" s="48" t="n"/>
      <c r="HP13" s="48" t="n"/>
      <c r="HQ13" s="48" t="n"/>
      <c r="HR13" s="48" t="n"/>
      <c r="HS13" s="48" t="n"/>
      <c r="HT13" s="48" t="n"/>
      <c r="HU13" s="48" t="n"/>
      <c r="HV13" s="48" t="n"/>
      <c r="HW13" s="48" t="n"/>
      <c r="HX13" s="48" t="n"/>
      <c r="HY13" s="48" t="n"/>
      <c r="HZ13" s="48" t="n"/>
      <c r="IA13" s="8" t="n">
        <v>9</v>
      </c>
      <c r="IB13" s="8" t="n">
        <v>69000</v>
      </c>
      <c r="IC13" s="48" t="n"/>
      <c r="ID13" s="48" t="n"/>
      <c r="IE13" s="48" t="n"/>
      <c r="IF13" s="48" t="n"/>
      <c r="IG13" s="48" t="n"/>
      <c r="IH13" s="48" t="n"/>
      <c r="II13" s="48" t="n"/>
      <c r="IJ13" s="48" t="n"/>
      <c r="IK13" s="48" t="inlineStr">
        <is>
          <t>50-65 kg</t>
        </is>
      </c>
      <c r="IL13" s="48" t="inlineStr">
        <is>
          <t>3-5 jam</t>
        </is>
      </c>
      <c r="IM13" s="48" t="inlineStr">
        <is>
          <t>Ya</t>
        </is>
      </c>
      <c r="IN13" s="48" t="inlineStr">
        <is>
          <t>Tidak</t>
        </is>
      </c>
      <c r="IO13" s="48" t="inlineStr">
        <is>
          <t>Lebih bersih</t>
        </is>
      </c>
      <c r="IP13" s="48" t="n"/>
      <c r="IQ13" s="48" t="inlineStr">
        <is>
          <t>Tidak ada perubahan</t>
        </is>
      </c>
      <c r="IR13" s="48" t="inlineStr">
        <is>
          <t>Perempuan dewasa</t>
        </is>
      </c>
      <c r="IS13" s="8" t="n">
        <v>0</v>
      </c>
      <c r="IT13" s="8" t="n">
        <v>1</v>
      </c>
      <c r="IU13" s="8" t="n">
        <v>0</v>
      </c>
      <c r="IV13" s="48" t="inlineStr">
        <is>
          <t>Perempuan dewasa</t>
        </is>
      </c>
      <c r="IW13" s="8" t="n">
        <v>0</v>
      </c>
      <c r="IX13" s="8" t="n">
        <v>1</v>
      </c>
      <c r="IY13" s="8" t="n">
        <v>0</v>
      </c>
      <c r="IZ13" s="48" t="inlineStr">
        <is>
          <t>Lebih jarang (lebih sering tidak terkena)</t>
        </is>
      </c>
      <c r="JA13" s="48" t="inlineStr">
        <is>
          <t>Perempuan dewasa</t>
        </is>
      </c>
      <c r="JB13" s="8" t="n">
        <v>0</v>
      </c>
      <c r="JC13" s="8" t="n">
        <v>1</v>
      </c>
      <c r="JD13" s="8" t="n">
        <v>0</v>
      </c>
      <c r="JE13" s="48" t="inlineStr">
        <is>
          <t>Perempuan dewasa</t>
        </is>
      </c>
      <c r="JF13" s="8" t="n">
        <v>0</v>
      </c>
      <c r="JG13" s="8" t="n">
        <v>1</v>
      </c>
      <c r="JH13" s="8" t="n">
        <v>0</v>
      </c>
      <c r="JI13" s="48" t="inlineStr">
        <is>
          <t>Lebih jarang (lebih sering tidak terkena)</t>
        </is>
      </c>
      <c r="JJ13" s="48" t="inlineStr">
        <is>
          <t>Anak-anak (0-18 tahun)</t>
        </is>
      </c>
      <c r="JK13" s="8" t="n">
        <v>0</v>
      </c>
      <c r="JL13" s="8" t="n">
        <v>0</v>
      </c>
      <c r="JM13" s="8" t="n">
        <v>1</v>
      </c>
      <c r="JN13" s="48" t="inlineStr">
        <is>
          <t>Anak-anak (0-18 tahun)</t>
        </is>
      </c>
      <c r="JO13" s="8" t="n">
        <v>0</v>
      </c>
      <c r="JP13" s="8" t="n">
        <v>0</v>
      </c>
      <c r="JQ13" s="8" t="n">
        <v>1</v>
      </c>
      <c r="JR13" s="48" t="inlineStr">
        <is>
          <t>Tidak pernah</t>
        </is>
      </c>
      <c r="JS13" s="48" t="n"/>
      <c r="JT13" s="48" t="n"/>
      <c r="JU13" s="48" t="n"/>
      <c r="JV13" s="48" t="n"/>
      <c r="JW13" s="48" t="n"/>
      <c r="JX13" s="48" t="n"/>
      <c r="JY13" s="48" t="n"/>
      <c r="JZ13" s="48" t="n"/>
      <c r="KA13" s="48" t="inlineStr">
        <is>
          <t>Tidak pernah</t>
        </is>
      </c>
      <c r="KB13" s="48" t="n"/>
      <c r="KC13" s="48" t="n"/>
      <c r="KD13" s="48" t="n"/>
      <c r="KE13" s="48" t="n"/>
      <c r="KF13" s="48" t="n"/>
      <c r="KG13" s="48" t="n"/>
      <c r="KH13" s="48" t="n"/>
      <c r="KI13" s="48" t="n"/>
      <c r="KJ13" s="48" t="inlineStr">
        <is>
          <t>Tidak pernah</t>
        </is>
      </c>
      <c r="KK13" s="48" t="n"/>
      <c r="KL13" s="48" t="n"/>
      <c r="KM13" s="48" t="n"/>
      <c r="KN13" s="48" t="n"/>
      <c r="KO13" s="48" t="n"/>
      <c r="KP13" s="48" t="n"/>
      <c r="KQ13" s="48" t="n"/>
      <c r="KR13" s="48" t="n"/>
      <c r="KS13" s="48" t="inlineStr">
        <is>
          <t>Jauh lebih baik</t>
        </is>
      </c>
      <c r="KT13" s="48" t="inlineStr">
        <is>
          <t>Lebih dari 4 kali</t>
        </is>
      </c>
      <c r="KU13" s="48" t="inlineStr">
        <is>
          <t>0-1 kali</t>
        </is>
      </c>
      <c r="KV13" s="48" t="inlineStr">
        <is>
          <t>Tidak ada</t>
        </is>
      </c>
      <c r="KW13" s="8" t="n">
        <v>0</v>
      </c>
      <c r="KX13" s="8" t="n">
        <v>0</v>
      </c>
      <c r="KY13" s="8" t="n">
        <v>0</v>
      </c>
      <c r="KZ13" s="8" t="n">
        <v>1</v>
      </c>
      <c r="LA13" s="48" t="inlineStr">
        <is>
          <t>Jauh lebih baik</t>
        </is>
      </c>
      <c r="LB13" s="48" t="inlineStr">
        <is>
          <t>Jauh lebih baik</t>
        </is>
      </c>
      <c r="LC13" s="8" t="n">
        <v>2</v>
      </c>
      <c r="LD13" s="8" t="n">
        <v>1</v>
      </c>
      <c r="LE13" s="8" t="n">
        <v>0</v>
      </c>
      <c r="LF13" s="8" t="n">
        <v>1</v>
      </c>
      <c r="LG13" s="48" t="inlineStr">
        <is>
          <t>Ya</t>
        </is>
      </c>
      <c r="LH13" s="8" t="n">
        <v>300000</v>
      </c>
      <c r="LI13" s="48" t="n"/>
      <c r="LJ13" s="48" t="inlineStr">
        <is>
          <t>Kebutuhan rumah tangga</t>
        </is>
      </c>
      <c r="LK13" s="8" t="n">
        <v>0</v>
      </c>
      <c r="LL13" s="8" t="n">
        <v>0</v>
      </c>
      <c r="LM13" s="8" t="n">
        <v>0</v>
      </c>
      <c r="LN13" s="8" t="n">
        <v>0</v>
      </c>
      <c r="LO13" s="8" t="n">
        <v>1</v>
      </c>
      <c r="LP13" s="8" t="n">
        <v>0</v>
      </c>
      <c r="LQ13" s="8" t="n">
        <v>0</v>
      </c>
      <c r="LR13" s="48" t="n"/>
      <c r="LS13" s="8" t="n">
        <v>30</v>
      </c>
      <c r="LT13" s="8" t="n">
        <v>0</v>
      </c>
      <c r="LU13" s="8" t="n">
        <v>0</v>
      </c>
      <c r="LV13" s="8" t="n">
        <v>15</v>
      </c>
      <c r="LW13" s="8" t="n">
        <v>0</v>
      </c>
      <c r="LX13" s="8" t="n">
        <v>0</v>
      </c>
      <c r="LY13" s="8" t="n">
        <v>15</v>
      </c>
      <c r="LZ13" s="8" t="n">
        <v>0</v>
      </c>
      <c r="MA13" s="8" t="n">
        <v>0</v>
      </c>
      <c r="MB13" s="48" t="inlineStr">
        <is>
          <t>Ya</t>
        </is>
      </c>
      <c r="MC13" s="8" t="n">
        <v>5</v>
      </c>
      <c r="MD13" s="8" t="n">
        <v>5</v>
      </c>
      <c r="ME13" s="8" t="n">
        <v>5</v>
      </c>
      <c r="MF13" s="8" t="n">
        <v>5</v>
      </c>
      <c r="MG13" s="8" t="n">
        <v>5</v>
      </c>
      <c r="MH13" s="8" t="n">
        <v>5</v>
      </c>
      <c r="MI13" s="48" t="inlineStr">
        <is>
          <t>Aktivitas sosial diluar rumah (misalnya, berkumpul dengan tetangga, mengikuti kegiatan PKK, dsb)</t>
        </is>
      </c>
      <c r="MJ13" s="8" t="n">
        <v>0</v>
      </c>
      <c r="MK13" s="8" t="n">
        <v>1</v>
      </c>
      <c r="ML13" s="8" t="n">
        <v>0</v>
      </c>
      <c r="MM13" s="8" t="n">
        <v>0</v>
      </c>
      <c r="MN13" s="8" t="n">
        <v>0</v>
      </c>
      <c r="MO13" s="8" t="n">
        <v>0</v>
      </c>
      <c r="MP13" s="48" t="n"/>
      <c r="MQ13" s="48" t="n"/>
      <c r="MR13" s="48" t="inlineStr">
        <is>
          <t>Karena ada kesibukan Adat dan Sosial kemasyarakatan</t>
        </is>
      </c>
      <c r="MS13" s="48" t="inlineStr">
        <is>
          <t>Pelayanan pengobatan Tradisional Bali</t>
        </is>
      </c>
      <c r="MT13" s="48" t="n"/>
      <c r="MU13" s="48" t="inlineStr">
        <is>
          <t>Ya, untuk anggota keluarga</t>
        </is>
      </c>
      <c r="MV13" s="48" t="inlineStr">
        <is>
          <t>Perawatan sistem biogas</t>
        </is>
      </c>
      <c r="MW13" s="8" t="n">
        <v>1</v>
      </c>
      <c r="MX13" s="8" t="n">
        <v>0</v>
      </c>
      <c r="MY13" s="8" t="n">
        <v>0</v>
      </c>
      <c r="MZ13" s="8" t="n">
        <v>0</v>
      </c>
      <c r="NA13" s="48" t="n"/>
      <c r="NB13" s="48" t="n"/>
      <c r="NC13" s="48" t="n"/>
      <c r="ND13" s="48" t="n"/>
      <c r="NE13" s="48" t="n"/>
      <c r="NF13" s="48" t="n"/>
      <c r="NG13" s="48" t="n"/>
      <c r="NH13" s="48" t="n"/>
      <c r="NI13" s="48" t="n"/>
      <c r="NJ13" s="48" t="n"/>
      <c r="NK13" s="48" t="n"/>
      <c r="NL13" s="48" t="inlineStr">
        <is>
          <t>Ya</t>
        </is>
      </c>
      <c r="NM13" s="48" t="inlineStr">
        <is>
          <t>100% dana mandiri</t>
        </is>
      </c>
      <c r="NN13" s="48" t="inlineStr">
        <is>
          <t>&gt;11.000.001</t>
        </is>
      </c>
      <c r="NO13" s="48" t="n"/>
      <c r="NP13" s="48" t="n"/>
      <c r="NQ13" s="48" t="n"/>
      <c r="NR13" s="48" t="n"/>
      <c r="NS13" s="48" t="n"/>
      <c r="NT13" s="48" t="n"/>
      <c r="NU13" s="48" t="n"/>
      <c r="NV13" s="48" t="inlineStr">
        <is>
          <t>Anggota keluarga - Perempuan dewasa</t>
        </is>
      </c>
      <c r="NW13" s="48" t="n"/>
      <c r="NX13" s="48" t="inlineStr">
        <is>
          <t>Sangat meningkat</t>
        </is>
      </c>
      <c r="NY13" s="8" t="n">
        <v>60</v>
      </c>
      <c r="NZ13" s="8" t="n">
        <v>0</v>
      </c>
      <c r="OA13" s="8" t="n">
        <v>60</v>
      </c>
      <c r="OB13" s="8" t="n">
        <v>30</v>
      </c>
      <c r="OC13" s="8" t="n">
        <v>30</v>
      </c>
      <c r="OD13" s="8" t="n">
        <v>15</v>
      </c>
      <c r="OE13" s="48" t="inlineStr">
        <is>
          <t>Lebih baik</t>
        </is>
      </c>
      <c r="OF13" s="48" t="inlineStr">
        <is>
          <t>Lebih baik (beda waktu memasak 5-30 menit, ATAU tidak lagi ada rasa/bau makanan yang berubah, ATAU alasan lainnya)</t>
        </is>
      </c>
      <c r="OG13" s="48" t="inlineStr">
        <is>
          <t>Ya</t>
        </is>
      </c>
      <c r="OH13" s="8" t="n">
        <v>0</v>
      </c>
      <c r="OI13" s="8" t="n">
        <v>0</v>
      </c>
      <c r="OJ13" s="8" t="n">
        <v>0</v>
      </c>
      <c r="OK13" s="8" t="n">
        <v>40</v>
      </c>
      <c r="OL13" s="8" t="n">
        <v>0</v>
      </c>
      <c r="OM13" s="8" t="n">
        <v>0</v>
      </c>
      <c r="ON13" s="8" t="n">
        <v>5</v>
      </c>
      <c r="OO13" s="8" t="n">
        <v>0</v>
      </c>
      <c r="OP13" s="48">
        <f>VLOOKUP(AG13,'BUS 2'!$G$1:$CU$424,2,0)</f>
        <v/>
      </c>
      <c r="OQ13" s="8">
        <f>VLOOKUP(AG13,'BUS 2'!$G$1:$CU$424,3,0)</f>
        <v/>
      </c>
      <c r="OR13" s="8">
        <f>VLOOKUP(AG13,'BUS 2'!$G$1:$CU$424,4,0)</f>
        <v/>
      </c>
      <c r="OS13" s="8">
        <f>VLOOKUP(AG13,'BUS 2'!$G$1:$CU$424,5,0)</f>
        <v/>
      </c>
      <c r="OT13" s="8">
        <f>VLOOKUP(AG13,'BUS 2'!$G$1:$CU$424,6,0)</f>
        <v/>
      </c>
      <c r="OU13" s="8">
        <f>VLOOKUP(AG13,'BUS 2'!$G$1:$CU$424,7,0)</f>
        <v/>
      </c>
      <c r="OV13" s="8">
        <f>VLOOKUP(AG13,'BUS 2'!$G$1:$CU$424,8,0)</f>
        <v/>
      </c>
      <c r="OW13" s="8">
        <f>VLOOKUP(AG13,'BUS 2'!$G$1:$CU$424,9,0)</f>
        <v/>
      </c>
      <c r="OX13" s="8">
        <f>VLOOKUP(AG13,'BUS 2'!$G$1:$CU$424,10,0)</f>
        <v/>
      </c>
      <c r="OY13" s="8">
        <f>VLOOKUP(AG13,'BUS 2'!$G$1:$CU$424,11,0)</f>
        <v/>
      </c>
      <c r="OZ13" s="8">
        <f>VLOOKUP(AG13,'BUS 2'!$G$1:$CU$424,12,0)</f>
        <v/>
      </c>
      <c r="PA13" s="8">
        <f>VLOOKUP(AG13,'BUS 2'!$G$1:$CU$424,13,0)</f>
        <v/>
      </c>
      <c r="PB13" s="8">
        <f>VLOOKUP(AG13,'BUS 2'!$G$1:$CU$424,14,0)</f>
        <v/>
      </c>
      <c r="PC13" s="8">
        <f>VLOOKUP(AG13,'BUS 2'!$G$1:$CU$424,15,0)</f>
        <v/>
      </c>
      <c r="PD13" s="8">
        <f>VLOOKUP(AG13,'BUS 2'!$G$1:$CU$424,16,0)</f>
        <v/>
      </c>
      <c r="PE13" s="8">
        <f>VLOOKUP(AG13,'BUS 2'!$G$1:$CU$424,17,0)</f>
        <v/>
      </c>
      <c r="PF13" s="8">
        <f>VLOOKUP(AG13,'BUS 2'!$G$1:$CU$424,18,0)</f>
        <v/>
      </c>
      <c r="PG13" s="8">
        <f>VLOOKUP(AG13,'BUS 2'!$G$1:$CU$424,19,0)</f>
        <v/>
      </c>
      <c r="PH13" s="8">
        <f>VLOOKUP(AG13,'BUS 2'!$G$1:$CU$424,20,0)</f>
        <v/>
      </c>
      <c r="PI13" s="8">
        <f>VLOOKUP(AG13,'BUS 2'!$G$1:$CU$424,21,0)</f>
        <v/>
      </c>
      <c r="PJ13" s="8">
        <f>VLOOKUP(AG13,'BUS 2'!$G$1:$CU$424,22,0)</f>
        <v/>
      </c>
      <c r="PK13" s="8">
        <f>VLOOKUP(AG13,'BUS 2'!$G$1:$CU$424,23,0)</f>
        <v/>
      </c>
      <c r="PL13" s="8">
        <f>VLOOKUP(AG13,'BUS 2'!$G$1:$CU$424,24,0)</f>
        <v/>
      </c>
      <c r="PM13" s="8">
        <f>VLOOKUP(AG13,'BUS 2'!$G$1:$CU$424,25,0)</f>
        <v/>
      </c>
      <c r="PN13" s="8">
        <f>VLOOKUP(AG13,'BUS 2'!$G$1:$CU$424,26,0)</f>
        <v/>
      </c>
      <c r="PO13" s="8">
        <f>VLOOKUP(AG13,'BUS 2'!$G$1:$CU$424,27,0)</f>
        <v/>
      </c>
      <c r="PP13" s="8">
        <f>VLOOKUP(AG13,'BUS 2'!$G$1:$CU$424,28,0)</f>
        <v/>
      </c>
      <c r="PQ13" s="8">
        <f>VLOOKUP(AG13,'BUS 2'!$G$1:$CU$424,29,0)</f>
        <v/>
      </c>
      <c r="PR13" s="8">
        <f>VLOOKUP(AG13,'BUS 2'!$G$1:$CU$424,30,0)</f>
        <v/>
      </c>
      <c r="PS13" s="8">
        <f>VLOOKUP(AG13,'BUS 2'!$G$1:$CU$424,31,0)</f>
        <v/>
      </c>
      <c r="PT13" s="48" t="n"/>
      <c r="PU13" s="48" t="n"/>
      <c r="PV13" s="48" t="n"/>
      <c r="PW13" s="48" t="n"/>
      <c r="PX13" s="48" t="n"/>
      <c r="PY13" s="48" t="n"/>
      <c r="PZ13" s="48" t="n"/>
      <c r="QA13" s="48" t="n"/>
      <c r="QB13" s="48" t="n"/>
      <c r="QC13" s="48" t="n"/>
      <c r="QD13" s="48" t="n"/>
      <c r="QE13" s="48" t="n"/>
      <c r="QF13" s="48" t="n"/>
      <c r="QG13" s="48" t="n"/>
      <c r="QH13" s="48" t="n"/>
      <c r="QI13" s="48" t="n"/>
      <c r="QJ13" s="48" t="n"/>
      <c r="QK13" s="48" t="n"/>
      <c r="QL13" s="48" t="n"/>
      <c r="QM13" s="48" t="n"/>
      <c r="QN13" s="48" t="n"/>
      <c r="QO13" s="48" t="n"/>
      <c r="QP13" s="48" t="n"/>
      <c r="QQ13" s="48" t="n"/>
      <c r="QR13" s="48" t="n"/>
      <c r="QS13" s="48" t="n"/>
      <c r="QT13" s="48" t="n"/>
      <c r="QU13" s="48" t="n"/>
      <c r="QV13" s="48" t="inlineStr">
        <is>
          <t>1-Disebarkan ke lahan terbuka</t>
        </is>
      </c>
      <c r="QW13" s="8" t="n">
        <v>0</v>
      </c>
      <c r="QX13" s="8" t="n">
        <v>0</v>
      </c>
      <c r="QY13" s="8" t="n">
        <v>0</v>
      </c>
      <c r="QZ13" s="8" t="n">
        <v>0</v>
      </c>
      <c r="RA13" s="8" t="n">
        <v>0</v>
      </c>
      <c r="RB13" s="8" t="n">
        <v>1</v>
      </c>
      <c r="RC13" s="8" t="n">
        <v>0</v>
      </c>
      <c r="RD13" s="8" t="n">
        <v>0</v>
      </c>
      <c r="RE13" s="8" t="n">
        <v>0</v>
      </c>
      <c r="RF13" s="48" t="n"/>
      <c r="RG13" s="48" t="n"/>
      <c r="RH13" s="48" t="n"/>
      <c r="RI13" s="48" t="n"/>
      <c r="RJ13" s="48" t="n"/>
      <c r="RK13" s="48" t="n"/>
      <c r="RL13" s="48" t="n"/>
      <c r="RM13" s="48" t="n"/>
      <c r="RN13" s="48" t="n"/>
      <c r="RO13" s="48" t="n"/>
      <c r="RP13" s="48" t="n"/>
      <c r="RQ13" s="48" t="n"/>
      <c r="RR13" s="48" t="n"/>
      <c r="RS13" s="48" t="n"/>
      <c r="RT13" s="48" t="n"/>
      <c r="RU13" s="48" t="n"/>
      <c r="RV13" s="48" t="n"/>
      <c r="RW13" s="48" t="n"/>
      <c r="RX13" s="48" t="n"/>
      <c r="RY13" s="48" t="n"/>
      <c r="RZ13" s="48" t="n"/>
      <c r="SA13" s="48" t="n"/>
      <c r="SB13" s="48" t="n"/>
      <c r="SC13" s="48" t="n"/>
      <c r="SD13" s="48" t="n"/>
      <c r="SE13" s="48" t="n"/>
      <c r="SF13" s="48" t="n"/>
      <c r="SG13" s="48" t="n"/>
      <c r="SH13" s="48" t="n"/>
      <c r="SI13" s="48" t="n"/>
      <c r="SJ13" s="48" t="n"/>
      <c r="SK13" s="48" t="n"/>
      <c r="SL13" s="48" t="n"/>
      <c r="SM13" s="48" t="n"/>
      <c r="SN13" s="48" t="n"/>
      <c r="SO13" s="48" t="n"/>
      <c r="SP13" s="48" t="n"/>
      <c r="SQ13" s="48" t="n"/>
      <c r="SR13" s="48" t="n"/>
      <c r="SS13" s="48" t="n"/>
      <c r="ST13" s="48" t="n"/>
      <c r="SU13" s="48" t="n"/>
      <c r="SV13" s="48" t="n"/>
      <c r="SW13" s="48" t="n"/>
      <c r="SX13" s="48" t="n"/>
      <c r="SY13" s="8">
        <f>VLOOKUP(AG13,'BUS 2'!$G$1:$CU$424,33,0)</f>
        <v/>
      </c>
      <c r="SZ13" s="48">
        <f>VLOOKUP(AG13,'BUS 2'!$G$1:$CU$424,34,0)</f>
        <v/>
      </c>
      <c r="TA13" s="48">
        <f>VLOOKUP(AG13,'BUS 2'!$G$1:$CU$424,35,0)</f>
        <v/>
      </c>
      <c r="TB13" s="48">
        <f>VLOOKUP(AG13,'BUS 2'!$G$1:$CU$424,36,0)</f>
        <v/>
      </c>
      <c r="TC13" s="48">
        <f>VLOOKUP(AG13,'BUS 2'!$G$1:$CU$424,37,0)</f>
        <v/>
      </c>
      <c r="TD13" s="48">
        <f>VLOOKUP(AG13,'BUS 2'!$G$1:$CU$424,38,0)</f>
        <v/>
      </c>
      <c r="TE13" s="48">
        <f>VLOOKUP(AG13,'BUS 2'!$G$1:$CU$424,39,0)</f>
        <v/>
      </c>
      <c r="TF13" s="48">
        <f>VLOOKUP(AG13,'BUS 2'!$G$1:$CU$424,40,0)</f>
        <v/>
      </c>
      <c r="TG13" s="8">
        <f>VLOOKUP(AG13,'BUS 2'!$G$1:$CU$424,42,0)</f>
        <v/>
      </c>
      <c r="TH13" s="8">
        <f>VLOOKUP(AG13,'BUS 2'!$G$1:$CU$424,43,0)</f>
        <v/>
      </c>
      <c r="TI13" s="8">
        <f>VLOOKUP(AG13,'BUS 2'!$G$1:$CU$424,44,0)</f>
        <v/>
      </c>
      <c r="TJ13" s="8">
        <f>VLOOKUP(AG13,'BUS 2'!$G$1:$CU$424,45,0)</f>
        <v/>
      </c>
      <c r="TK13" s="8">
        <f>VLOOKUP(AG13,'BUS 2'!$G$1:$CU$424,46,0)</f>
        <v/>
      </c>
      <c r="TL13" s="8">
        <f>VLOOKUP(AG13,'BUS 2'!$G$1:$CU$424,47,0)</f>
        <v/>
      </c>
      <c r="TM13" s="8">
        <f>VLOOKUP(AG13,'BUS 2'!$G$1:$CU$424,48,0)</f>
        <v/>
      </c>
      <c r="TN13" s="8">
        <f>VLOOKUP(AG13,'BUS 2'!$G$1:$CU$424,49,0)</f>
        <v/>
      </c>
      <c r="TO13" s="8">
        <f>VLOOKUP(AG13,'BUS 2'!$G$1:$CU$424,50,0)</f>
        <v/>
      </c>
      <c r="TP13" s="8">
        <f>VLOOKUP(AG13,'BUS 2'!$G$1:$CU$424,51,0)</f>
        <v/>
      </c>
      <c r="TQ13" s="8">
        <f>VLOOKUP(AG13,'BUS 2'!$G$1:$CU$424,52,0)</f>
        <v/>
      </c>
      <c r="TR13" s="8">
        <f>VLOOKUP(AG13,'BUS 2'!$G$1:$CU$424,53,0)</f>
        <v/>
      </c>
      <c r="TS13" s="48">
        <f>VLOOKUP(AG13,'BUS 2'!$G$1:$CU$424,54,0)</f>
        <v/>
      </c>
      <c r="TT13" s="48">
        <f>VLOOKUP(AG13,'BUS 2'!$G$1:$CU$424,55,0)</f>
        <v/>
      </c>
      <c r="TU13" s="48">
        <f>VLOOKUP(AG13,'BUS 2'!$G$1:$CU$424,56,0)</f>
        <v/>
      </c>
      <c r="TV13" s="48">
        <f>VLOOKUP(AG13,'BUS 2'!$G$1:$CU$424,57,0)</f>
        <v/>
      </c>
      <c r="TW13" s="48">
        <f>VLOOKUP(AG13,'BUS 2'!$G$1:$CU$424,58,0)</f>
        <v/>
      </c>
      <c r="TX13" s="48">
        <f>VLOOKUP(AG13,'BUS 2'!$G$1:$CU$424,59,0)</f>
        <v/>
      </c>
      <c r="TY13" s="48">
        <f>VLOOKUP(AG13,'BUS 2'!$G$1:$CU$424,60,0)</f>
        <v/>
      </c>
      <c r="TZ13" s="48">
        <f>VLOOKUP(AG13,'BUS 2'!$G$1:$CU$424,61,0)</f>
        <v/>
      </c>
      <c r="UA13" s="48">
        <f>VLOOKUP(AG13,'BUS 2'!$G$1:$CU$424,62,0)</f>
        <v/>
      </c>
      <c r="UB13" s="48">
        <f>VLOOKUP(AG13,'BUS 2'!$G$1:$CU$424,63,0)</f>
        <v/>
      </c>
      <c r="UC13" s="48">
        <f>VLOOKUP(AG13,'BUS 2'!$G$1:$CU$424,64,0)</f>
        <v/>
      </c>
      <c r="UD13" s="48">
        <f>VLOOKUP(AG13,'BUS 2'!$G$1:$CU$424,65,0)</f>
        <v/>
      </c>
      <c r="UE13" s="48">
        <f>VLOOKUP(AG13,'BUS 2'!$G$1:$CU$424,66,0)</f>
        <v/>
      </c>
      <c r="UF13" s="48">
        <f>VLOOKUP(AG13,'BUS 2'!$G$1:$CU$424,67,0)</f>
        <v/>
      </c>
      <c r="UG13" s="48">
        <f>VLOOKUP(AG13,'BUS 2'!$G$1:$CU$424,68,0)</f>
        <v/>
      </c>
      <c r="UH13" s="48">
        <f>VLOOKUP(AG13,'BUS 2'!$G$1:$CU$424,69,0)</f>
        <v/>
      </c>
      <c r="UI13" s="48">
        <f>VLOOKUP(AG13,'BUS 2'!$G$1:$CU$424,70,0)</f>
        <v/>
      </c>
      <c r="UJ13" s="48">
        <f>VLOOKUP(AG13,'BUS 2'!$G$1:$CU$424,71,0)</f>
        <v/>
      </c>
      <c r="UK13" s="48">
        <f>VLOOKUP(AG13,'BUS 2'!$G$1:$CU$424,72,0)</f>
        <v/>
      </c>
      <c r="UL13" s="48">
        <f>VLOOKUP(AG13,'BUS 2'!$G$1:$CU$424,73,0)</f>
        <v/>
      </c>
      <c r="UM13" s="48">
        <f>VLOOKUP(AG13,'BUS 2'!$G$1:$CU$424,74,0)</f>
        <v/>
      </c>
      <c r="UN13" s="48">
        <f>VLOOKUP(AG13,'BUS 2'!$G$1:$CU$424,75,0)</f>
        <v/>
      </c>
      <c r="UO13" s="48">
        <f>VLOOKUP(AG13,'BUS 2'!$G$1:$CU$424,76,0)</f>
        <v/>
      </c>
      <c r="UP13" s="48">
        <f>VLOOKUP(AG13,'BUS 2'!$G$1:$CU$424,77,0)</f>
        <v/>
      </c>
      <c r="UQ13" s="48">
        <f>VLOOKUP(AG13,'BUS 2'!$G$1:$CU$424,78,0)</f>
        <v/>
      </c>
      <c r="UR13" s="48">
        <f>VLOOKUP(AG13,'BUS 2'!$G$1:$CU$424,79,0)</f>
        <v/>
      </c>
      <c r="US13" s="48">
        <f>VLOOKUP(AG13,'BUS 2'!$G$1:$CU$424,80,0)</f>
        <v/>
      </c>
      <c r="UT13" s="48">
        <f>VLOOKUP(AG13,'BUS 2'!$G$1:$CU$424,81,0)</f>
        <v/>
      </c>
      <c r="UU13" s="48" t="n"/>
      <c r="UV13" s="48" t="n"/>
      <c r="UW13" s="48" t="n"/>
      <c r="UX13" s="48" t="inlineStr">
        <is>
          <t>Pemberian pakan di kandang</t>
        </is>
      </c>
      <c r="UY13" s="48" t="n"/>
      <c r="UZ13" s="48" t="n"/>
      <c r="VA13" s="48" t="inlineStr">
        <is>
          <t>Penggembalaan terbuka</t>
        </is>
      </c>
      <c r="VB13" s="48" t="n"/>
      <c r="VC13" s="48" t="n"/>
      <c r="VD13" s="48" t="n"/>
      <c r="VE13" s="48" t="n"/>
      <c r="VF13" s="48" t="inlineStr">
        <is>
          <t>Sangat teratur (setiap hari)</t>
        </is>
      </c>
      <c r="VG13" s="48" t="n"/>
      <c r="VH13" s="48" t="n"/>
      <c r="VI13" s="48" t="inlineStr">
        <is>
          <t>Teratur (2-6 hari sekali)</t>
        </is>
      </c>
      <c r="VJ13" s="48" t="n"/>
      <c r="VK13" s="48" t="n"/>
      <c r="VL13" s="48" t="n"/>
      <c r="VM13" s="48" t="n"/>
      <c r="VN13" s="48" t="inlineStr">
        <is>
          <t>Sangat sering (&gt;1 kali sehari)</t>
        </is>
      </c>
      <c r="VO13" s="48" t="n"/>
      <c r="VP13" s="48" t="n"/>
      <c r="VQ13" s="48" t="n"/>
      <c r="VR13" s="48" t="n"/>
      <c r="VS13" s="48" t="n"/>
      <c r="VT13" s="48" t="n"/>
      <c r="VU13" s="48" t="n"/>
      <c r="VV13" s="48" t="n"/>
      <c r="VW13" s="48" t="n"/>
      <c r="VX13" s="48" t="n"/>
      <c r="VY13" s="48" t="n"/>
      <c r="VZ13" s="48" t="n"/>
      <c r="WA13" s="48" t="n"/>
      <c r="WB13" s="48" t="n"/>
      <c r="WC13" s="48" t="n"/>
      <c r="WD13" s="48" t="n"/>
      <c r="WE13" s="48" t="n"/>
      <c r="WF13" s="48" t="n"/>
      <c r="WG13" s="48" t="n"/>
      <c r="WH13" s="48" t="n"/>
      <c r="WI13" s="48" t="n"/>
      <c r="WJ13" s="48" t="n"/>
      <c r="WK13" s="48" t="n"/>
      <c r="WL13" s="48" t="n"/>
      <c r="WM13" s="48" t="n"/>
      <c r="WN13" s="48" t="n"/>
      <c r="WO13" s="48" t="n"/>
      <c r="WP13" s="48" t="n"/>
      <c r="WQ13" s="48" t="n"/>
      <c r="WR13" s="48" t="n"/>
      <c r="WS13" s="48" t="n"/>
      <c r="WT13" s="48" t="n"/>
      <c r="WU13" s="48" t="n"/>
      <c r="WV13" s="48" t="n"/>
      <c r="WW13" s="48" t="n"/>
      <c r="WX13" s="48" t="n"/>
      <c r="WY13" s="48" t="n"/>
      <c r="WZ13" s="48" t="n"/>
      <c r="XA13" s="48" t="n"/>
      <c r="XB13" s="48" t="inlineStr">
        <is>
          <t>6-Digester biogas</t>
        </is>
      </c>
      <c r="XC13" s="8" t="n">
        <v>0</v>
      </c>
      <c r="XD13" s="8" t="n">
        <v>0</v>
      </c>
      <c r="XE13" s="8" t="n">
        <v>0</v>
      </c>
      <c r="XF13" s="8" t="n">
        <v>0</v>
      </c>
      <c r="XG13" s="8" t="n">
        <v>0</v>
      </c>
      <c r="XH13" s="8" t="n">
        <v>0</v>
      </c>
      <c r="XI13" s="8" t="n">
        <v>0</v>
      </c>
      <c r="XJ13" s="8" t="n">
        <v>0</v>
      </c>
      <c r="XK13" s="8" t="n">
        <v>1</v>
      </c>
      <c r="XL13" s="8" t="n">
        <v>0</v>
      </c>
      <c r="XM13" s="8" t="n">
        <v>0</v>
      </c>
      <c r="XN13" s="48" t="n"/>
      <c r="XO13" s="48" t="n"/>
      <c r="XP13" s="48" t="n"/>
      <c r="XQ13" s="48" t="n"/>
      <c r="XR13" s="48" t="n"/>
      <c r="XS13" s="48" t="n"/>
      <c r="XT13" s="48" t="n"/>
      <c r="XU13" s="48" t="n"/>
      <c r="XV13" s="48" t="n"/>
      <c r="XW13" s="48" t="n"/>
      <c r="XX13" s="48" t="n"/>
      <c r="XY13" s="48" t="n"/>
      <c r="XZ13" s="48" t="n"/>
      <c r="YA13" s="48" t="n"/>
      <c r="YB13" s="48" t="n"/>
      <c r="YC13" s="48" t="n"/>
      <c r="YD13" s="48" t="n"/>
      <c r="YE13" s="48" t="n"/>
      <c r="YF13" s="48" t="n"/>
      <c r="YG13" s="48" t="n"/>
      <c r="YH13" s="48" t="n"/>
      <c r="YI13" s="48" t="n"/>
      <c r="YJ13" s="48" t="n"/>
      <c r="YK13" s="48" t="n"/>
      <c r="YL13" s="48" t="n"/>
      <c r="YM13" s="48" t="n"/>
      <c r="YN13" s="48" t="inlineStr">
        <is>
          <t>8-Dibiarkan tersebar di ladang penggembalaan</t>
        </is>
      </c>
      <c r="YO13" s="8" t="n">
        <v>0</v>
      </c>
      <c r="YP13" s="8" t="n">
        <v>0</v>
      </c>
      <c r="YQ13" s="8" t="n">
        <v>0</v>
      </c>
      <c r="YR13" s="8" t="n">
        <v>0</v>
      </c>
      <c r="YS13" s="8" t="n">
        <v>0</v>
      </c>
      <c r="YT13" s="8" t="n">
        <v>0</v>
      </c>
      <c r="YU13" s="8" t="n">
        <v>0</v>
      </c>
      <c r="YV13" s="8" t="n">
        <v>0</v>
      </c>
      <c r="YW13" s="8" t="n">
        <v>0</v>
      </c>
      <c r="YX13" s="8" t="n">
        <v>0</v>
      </c>
      <c r="YY13" s="8" t="n">
        <v>0</v>
      </c>
      <c r="YZ13" s="8" t="n">
        <v>1</v>
      </c>
      <c r="ZA13" s="48" t="n"/>
      <c r="ZB13" s="48" t="n"/>
      <c r="ZC13" s="48" t="n"/>
      <c r="ZD13" s="48" t="n"/>
      <c r="ZE13" s="48" t="n"/>
      <c r="ZF13" s="48" t="n"/>
      <c r="ZG13" s="48" t="n"/>
      <c r="ZH13" s="48" t="n"/>
      <c r="ZI13" s="48" t="n"/>
      <c r="ZJ13" s="48" t="n"/>
      <c r="ZK13" s="48" t="n"/>
      <c r="ZL13" s="48" t="n"/>
      <c r="ZM13" s="48" t="n"/>
      <c r="ZN13" s="48" t="n"/>
      <c r="ZO13" s="48" t="n"/>
      <c r="ZP13" s="48" t="n"/>
      <c r="ZQ13" s="8" t="n">
        <v>100</v>
      </c>
      <c r="ZR13" s="48" t="n"/>
      <c r="ZS13" s="48" t="n"/>
      <c r="ZT13" s="48" t="n"/>
      <c r="ZU13" s="48" t="n"/>
      <c r="ZV13" s="48" t="n"/>
      <c r="ZW13" s="48" t="n"/>
      <c r="ZX13" s="48" t="n"/>
      <c r="ZY13" s="48" t="n"/>
      <c r="ZZ13" s="48" t="n"/>
      <c r="AAA13" s="48" t="n"/>
      <c r="AAB13" s="8" t="n">
        <v>2</v>
      </c>
      <c r="AAC13" s="48" t="n"/>
      <c r="AAD13" s="48" t="n"/>
      <c r="AAE13" s="48" t="n"/>
      <c r="AAF13" s="48" t="n"/>
      <c r="AAG13" s="48" t="inlineStr">
        <is>
          <t>Pakan kering (misal: konsentrat, silase, pelet)</t>
        </is>
      </c>
      <c r="AAH13" s="48" t="n"/>
      <c r="AAI13" s="48" t="n"/>
      <c r="AAJ13" s="48" t="inlineStr">
        <is>
          <t>Pakan kering (misal: konsentrat, silase, pelet)</t>
        </is>
      </c>
      <c r="AAK13" s="48" t="n"/>
      <c r="AAL13" s="48" t="inlineStr">
        <is>
          <t>Ya</t>
        </is>
      </c>
      <c r="AAM13" s="48" t="inlineStr">
        <is>
          <t>Cair Padat</t>
        </is>
      </c>
      <c r="AAN13" s="8" t="n">
        <v>1</v>
      </c>
      <c r="AAO13" s="8" t="n">
        <v>1</v>
      </c>
      <c r="AAP13" s="8" t="n">
        <v>25</v>
      </c>
      <c r="AAQ13" s="8" t="n">
        <v>10</v>
      </c>
      <c r="AAR13" s="48" t="inlineStr">
        <is>
          <t>Tidak</t>
        </is>
      </c>
      <c r="AAS13" s="48" t="inlineStr">
        <is>
          <t>Mengetahui</t>
        </is>
      </c>
      <c r="AAT13" s="48" t="inlineStr">
        <is>
          <t>Digunakan untuk pupuk di lahan pertanian sendiri</t>
        </is>
      </c>
      <c r="AAU13" s="8" t="n">
        <v>1</v>
      </c>
      <c r="AAV13" s="8" t="n">
        <v>0</v>
      </c>
      <c r="AAW13" s="8" t="n">
        <v>0</v>
      </c>
      <c r="AAX13" s="8" t="n">
        <v>0</v>
      </c>
      <c r="AAY13" s="8" t="n">
        <v>0</v>
      </c>
      <c r="AAZ13" s="8" t="n">
        <v>0</v>
      </c>
      <c r="ABA13" s="8" t="n">
        <v>0</v>
      </c>
      <c r="ABB13" s="48" t="inlineStr">
        <is>
          <t>Pupuk cair untuk tanaman Pembenah tanah (soil conditioner)</t>
        </is>
      </c>
      <c r="ABC13" s="8" t="n">
        <v>1</v>
      </c>
      <c r="ABD13" s="8" t="n">
        <v>1</v>
      </c>
      <c r="ABE13" s="8" t="n">
        <v>0</v>
      </c>
      <c r="ABF13" s="8" t="n">
        <v>0</v>
      </c>
      <c r="ABG13" s="8" t="n">
        <v>0</v>
      </c>
      <c r="ABH13" s="48" t="n"/>
      <c r="ABI13" s="48" t="n"/>
      <c r="ABJ13" s="48" t="n"/>
      <c r="ABK13" s="48" t="n"/>
      <c r="ABL13" s="48" t="n"/>
      <c r="ABM13" s="48" t="n"/>
      <c r="ABN13" s="48" t="n"/>
      <c r="ABO13" s="48" t="n"/>
      <c r="ABP13" s="48" t="n"/>
      <c r="ABQ13" s="48" t="inlineStr">
        <is>
          <t>Durian dan Pepaya</t>
        </is>
      </c>
      <c r="ABR13" s="48" t="inlineStr">
        <is>
          <t>Sangat sering (setiap hari)</t>
        </is>
      </c>
      <c r="ABS13" s="8" t="n">
        <v>700</v>
      </c>
      <c r="ABT13" s="48" t="n"/>
      <c r="ABU13" s="8" t="n">
        <v>25</v>
      </c>
      <c r="ABV13" s="8" t="n">
        <v>10</v>
      </c>
      <c r="ABW13" s="48" t="inlineStr">
        <is>
          <t>Lainnya</t>
        </is>
      </c>
      <c r="ABX13" s="48" t="inlineStr">
        <is>
          <t>Tidak dipupuk</t>
        </is>
      </c>
      <c r="ABY13" s="8" t="n">
        <v>0</v>
      </c>
      <c r="ABZ13" s="8" t="n">
        <v>0</v>
      </c>
      <c r="ACA13" s="8" t="n">
        <v>0</v>
      </c>
      <c r="ACB13" s="8" t="n">
        <v>0</v>
      </c>
      <c r="ACC13" s="8" t="n">
        <v>200</v>
      </c>
      <c r="ACD13" s="8" t="n">
        <v>500</v>
      </c>
      <c r="ACE13" s="48" t="inlineStr">
        <is>
          <t>Ya</t>
        </is>
      </c>
      <c r="ACF13" s="48" t="inlineStr">
        <is>
          <t>Sangat meningkat</t>
        </is>
      </c>
      <c r="ACG13" s="48" t="inlineStr">
        <is>
          <t>Sangat meningkat</t>
        </is>
      </c>
      <c r="ACH13" s="48" t="inlineStr">
        <is>
          <t>Sangat meningkat</t>
        </is>
      </c>
      <c r="ACI13" s="48" t="n"/>
      <c r="ACJ13" s="48" t="n"/>
      <c r="ACK13" s="48" t="n"/>
      <c r="ACL13" s="48" t="n"/>
      <c r="ACM13" s="48" t="n"/>
      <c r="ACN13" s="48" t="n"/>
      <c r="ACO13" s="48" t="n"/>
      <c r="ACP13" s="48" t="n"/>
      <c r="ACQ13" s="48" t="n"/>
      <c r="ACR13" s="48" t="n"/>
      <c r="ACS13" s="48" t="n"/>
      <c r="ACT13" s="48" t="inlineStr">
        <is>
          <t>Belum</t>
        </is>
      </c>
      <c r="ACU13" s="48" t="inlineStr">
        <is>
          <t>Manfaat cukup signifikan, terasa di kehidupan sehari-hari</t>
        </is>
      </c>
      <c r="ACV13" s="48" t="inlineStr">
        <is>
          <t>Berkurang</t>
        </is>
      </c>
      <c r="ACW13" s="48" t="inlineStr">
        <is>
          <t>Anggota keluarga - Perempuan dewasa</t>
        </is>
      </c>
      <c r="ACX13" s="48" t="inlineStr">
        <is>
          <t>Setuju</t>
        </is>
      </c>
      <c r="ACY13" s="48" t="inlineStr">
        <is>
          <t>Anggota keluarga - Laki-laki dewasa Anggota keluarga - Perempuan dewasa Anggota keluarga - Anak-anak</t>
        </is>
      </c>
      <c r="ACZ13" s="8" t="n">
        <v>1</v>
      </c>
      <c r="ADA13" s="8" t="n">
        <v>1</v>
      </c>
      <c r="ADB13" s="8" t="n">
        <v>1</v>
      </c>
      <c r="ADC13" s="8" t="n">
        <v>0</v>
      </c>
      <c r="ADD13" s="48" t="inlineStr">
        <is>
          <t>Sangat puas</t>
        </is>
      </c>
      <c r="ADE13" s="48" t="inlineStr">
        <is>
          <t>Sangat puas</t>
        </is>
      </c>
      <c r="ADF13" s="48" t="inlineStr">
        <is>
          <t>Sangat puas</t>
        </is>
      </c>
      <c r="ADG13" s="48" t="inlineStr">
        <is>
          <t>Sangat puas</t>
        </is>
      </c>
      <c r="ADH13" s="48" t="inlineStr">
        <is>
          <t>Ya</t>
        </is>
      </c>
      <c r="ADI13" s="48" t="inlineStr">
        <is>
          <t>Kompor</t>
        </is>
      </c>
      <c r="ADJ13" s="48" t="inlineStr">
        <is>
          <t>Puas</t>
        </is>
      </c>
      <c r="ADK13" s="48" t="n"/>
      <c r="ADL13" s="48" t="n"/>
      <c r="ADM13" s="48" t="n"/>
      <c r="ADN13" s="48" t="n"/>
      <c r="ADO13" s="48" t="n"/>
      <c r="ADP13" s="48" t="n"/>
      <c r="ADQ13" s="48" t="n"/>
      <c r="ADR13" s="48" t="n"/>
      <c r="ADS13" s="48" t="n"/>
      <c r="ADT13" s="48" t="n"/>
      <c r="ADU13" s="48" t="inlineStr">
        <is>
          <t>Menghubungi CPO atau pendamping</t>
        </is>
      </c>
      <c r="ADV13" s="8" t="n">
        <v>0</v>
      </c>
      <c r="ADW13" s="8" t="n">
        <v>0</v>
      </c>
      <c r="ADX13" s="8" t="n">
        <v>0</v>
      </c>
      <c r="ADY13" s="8" t="n">
        <v>0</v>
      </c>
      <c r="ADZ13" s="8" t="n">
        <v>1</v>
      </c>
      <c r="AEA13" s="8" t="n">
        <v>0</v>
      </c>
      <c r="AEB13" s="8" t="n">
        <v>0</v>
      </c>
      <c r="AEC13" s="8" t="n">
        <v>0</v>
      </c>
      <c r="AED13" s="8" t="n">
        <v>0</v>
      </c>
      <c r="AEE13" s="48" t="inlineStr">
        <is>
          <t>Laki-laki dewasa</t>
        </is>
      </c>
      <c r="AEF13" s="48" t="n"/>
      <c r="AEG13" s="48" t="inlineStr">
        <is>
          <t>Menelepon atau WA langsung</t>
        </is>
      </c>
      <c r="AEH13" s="48" t="n"/>
      <c r="AEI13" s="48" t="inlineStr">
        <is>
          <t>Komunikasi di tingkatkan dan tehnologi baru</t>
        </is>
      </c>
      <c r="AEJ13" s="48" t="inlineStr">
        <is>
          <t>Ya, selalu</t>
        </is>
      </c>
      <c r="AEK13"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13" s="8" t="n">
        <v>1</v>
      </c>
      <c r="AEM13" s="8" t="n">
        <v>1</v>
      </c>
      <c r="AEN13" s="8" t="n">
        <v>1</v>
      </c>
      <c r="AEO13" s="8" t="n">
        <v>1</v>
      </c>
      <c r="AEP13" s="8" t="n">
        <v>1</v>
      </c>
      <c r="AEQ13" s="8" t="n">
        <v>1</v>
      </c>
      <c r="AER13" s="8" t="n">
        <v>1</v>
      </c>
      <c r="AES13" s="8" t="n">
        <v>1</v>
      </c>
      <c r="AET13" s="8" t="n">
        <v>1</v>
      </c>
      <c r="AEU13" s="8" t="n">
        <v>0</v>
      </c>
      <c r="AEV13" s="8" t="n">
        <v>1</v>
      </c>
      <c r="AEW13" s="8" t="n">
        <v>0</v>
      </c>
      <c r="AEX13" s="48" t="n"/>
      <c r="AEY13" s="48" t="inlineStr">
        <is>
          <t>Mendukung lingkungan</t>
        </is>
      </c>
      <c r="AEZ13" s="48" t="n"/>
      <c r="AFA13" s="48" t="inlineStr">
        <is>
          <t>Tetangga / teman / saudara</t>
        </is>
      </c>
      <c r="AFB13" s="48" t="n"/>
      <c r="AFC13" s="48" t="inlineStr">
        <is>
          <t>1771144768966.jpg</t>
        </is>
      </c>
      <c r="AFD13" s="16" t="inlineStr">
        <is>
          <t>https://kf.kobotoolbox.org/api/v2/assets/avstPQqLr3Ab3ZdcVTXZ6f/data/676397876/attachments/attPwN3ueDKjpPUfAEgHwbwt/</t>
        </is>
      </c>
      <c r="AFE13" s="48" t="inlineStr">
        <is>
          <t>1771144918614.jpg</t>
        </is>
      </c>
      <c r="AFF13" s="16" t="inlineStr">
        <is>
          <t>https://kf.kobotoolbox.org/api/v2/assets/avstPQqLr3Ab3ZdcVTXZ6f/data/676397876/attachments/attB2P53MBi7PfTpdUrtvSSi/</t>
        </is>
      </c>
      <c r="AFG13" s="48" t="inlineStr">
        <is>
          <t>Ir.I Made Suyasa</t>
        </is>
      </c>
      <c r="AFH13" s="48" t="n"/>
      <c r="AFI13" s="48" t="n"/>
    </row>
    <row r="14">
      <c r="A14" s="6" t="n">
        <v>46068</v>
      </c>
      <c r="B14" s="6" t="n">
        <v>46073</v>
      </c>
      <c r="C14" s="48" t="inlineStr">
        <is>
          <t>ir.i made suyasa</t>
        </is>
      </c>
      <c r="D14" s="48" t="inlineStr">
        <is>
          <t>i komang parmawi</t>
        </is>
      </c>
      <c r="E14" s="8" t="n">
        <v>81916333047</v>
      </c>
      <c r="F14" s="48" t="inlineStr">
        <is>
          <t>-8.4472134 115.3816955 473.5 2.62</t>
        </is>
      </c>
      <c r="G14" s="8" t="n">
        <v>-8.447213400000001</v>
      </c>
      <c r="H14" s="8" t="n">
        <v>115.3816955</v>
      </c>
      <c r="I14" s="8" t="n">
        <v>473.5</v>
      </c>
      <c r="J14" s="8" t="n">
        <v>2.62</v>
      </c>
      <c r="K14" s="8" t="n">
        <v>0</v>
      </c>
      <c r="L14" s="48" t="inlineStr">
        <is>
          <t>-8.4472189 115.3816917 473.90000000000003 3.3</t>
        </is>
      </c>
      <c r="M14" s="8" t="n">
        <v>-8.447218899999999</v>
      </c>
      <c r="N14" s="8" t="n">
        <v>115.3816917</v>
      </c>
      <c r="O14" s="8" t="n">
        <v>473.9</v>
      </c>
      <c r="P14" s="8" t="n">
        <v>3.3</v>
      </c>
      <c r="Q14" s="8" t="n">
        <v>0</v>
      </c>
      <c r="R14" s="48" t="inlineStr">
        <is>
          <t>Bali</t>
        </is>
      </c>
      <c r="S14" s="8" t="n">
        <v>0</v>
      </c>
      <c r="T14" s="8" t="n">
        <v>0</v>
      </c>
      <c r="U14" s="8" t="n">
        <v>0</v>
      </c>
      <c r="V14" s="8" t="n">
        <v>0</v>
      </c>
      <c r="W14" s="8" t="n">
        <v>0</v>
      </c>
      <c r="X14" s="8" t="n">
        <v>0</v>
      </c>
      <c r="Y14" s="8" t="n">
        <v>1</v>
      </c>
      <c r="Z14" s="8" t="n">
        <v>0</v>
      </c>
      <c r="AA14" s="8" t="n">
        <v>0</v>
      </c>
      <c r="AB14" s="8" t="n">
        <v>0</v>
      </c>
      <c r="AC14" s="48" t="inlineStr">
        <is>
          <t>BANGLI</t>
        </is>
      </c>
      <c r="AD14" s="48" t="inlineStr">
        <is>
          <t>TEMBUKU</t>
        </is>
      </c>
      <c r="AE14" s="48" t="inlineStr">
        <is>
          <t>JEHEM</t>
        </is>
      </c>
      <c r="AF14" s="48" t="inlineStr">
        <is>
          <t>SELARAS ALAM</t>
        </is>
      </c>
      <c r="AG14" s="48" t="inlineStr">
        <is>
          <t>IDP0240</t>
        </is>
      </c>
      <c r="AH14" s="8" t="n">
        <v>11</v>
      </c>
      <c r="AI14" s="48" t="inlineStr">
        <is>
          <t>VPA1</t>
        </is>
      </c>
      <c r="AJ14" s="48" t="inlineStr">
        <is>
          <t>Aktif</t>
        </is>
      </c>
      <c r="AK14" s="8" t="n">
        <v>42</v>
      </c>
      <c r="AL14" s="48" t="inlineStr">
        <is>
          <t>Laki-laki</t>
        </is>
      </c>
      <c r="AM14" s="48" t="inlineStr">
        <is>
          <t>Sudah menikah</t>
        </is>
      </c>
      <c r="AN14" s="48" t="inlineStr">
        <is>
          <t>SMA/Sederajat</t>
        </is>
      </c>
      <c r="AO14" s="48" t="inlineStr">
        <is>
          <t>Pegawai pemerintah</t>
        </is>
      </c>
      <c r="AP14" s="8" t="n">
        <v>0</v>
      </c>
      <c r="AQ14" s="8" t="n">
        <v>0</v>
      </c>
      <c r="AR14" s="8" t="n">
        <v>0</v>
      </c>
      <c r="AS14" s="8" t="n">
        <v>0</v>
      </c>
      <c r="AT14" s="8" t="n">
        <v>1</v>
      </c>
      <c r="AU14" s="8" t="n">
        <v>0</v>
      </c>
      <c r="AV14" s="8" t="n">
        <v>0</v>
      </c>
      <c r="AW14" s="8" t="n">
        <v>0</v>
      </c>
      <c r="AX14" s="48" t="n"/>
      <c r="AY14" s="48" t="inlineStr">
        <is>
          <t>Pekerja lepas</t>
        </is>
      </c>
      <c r="AZ14" s="8" t="n">
        <v>0</v>
      </c>
      <c r="BA14" s="8" t="n">
        <v>0</v>
      </c>
      <c r="BB14" s="8" t="n">
        <v>1</v>
      </c>
      <c r="BC14" s="8" t="n">
        <v>0</v>
      </c>
      <c r="BD14" s="8" t="n">
        <v>0</v>
      </c>
      <c r="BE14" s="8" t="n">
        <v>0</v>
      </c>
      <c r="BF14" s="8" t="n">
        <v>0</v>
      </c>
      <c r="BG14" s="8" t="n">
        <v>0</v>
      </c>
      <c r="BH14" s="48" t="n"/>
      <c r="BI14" s="48" t="inlineStr">
        <is>
          <t>Rp2.500.000 - Rp3.500.000</t>
        </is>
      </c>
      <c r="BJ14" s="8" t="n">
        <v>1</v>
      </c>
      <c r="BK14" s="8" t="n">
        <v>1</v>
      </c>
      <c r="BL14" s="8" t="n">
        <v>2</v>
      </c>
      <c r="BM14" s="8" t="n">
        <v>2</v>
      </c>
      <c r="BN14" s="48" t="inlineStr">
        <is>
          <t>Milik sendiri</t>
        </is>
      </c>
      <c r="BO14" s="48" t="inlineStr">
        <is>
          <t>Permanen (dinding bata dan semen)</t>
        </is>
      </c>
      <c r="BP14" s="8" t="n">
        <v>1</v>
      </c>
      <c r="BQ14" s="8" t="n">
        <v>0</v>
      </c>
      <c r="BR14" s="8" t="n">
        <v>0</v>
      </c>
      <c r="BS14" s="8" t="n">
        <v>0</v>
      </c>
      <c r="BT14" s="8" t="n">
        <v>0</v>
      </c>
      <c r="BU14" s="48" t="n"/>
      <c r="BV14" s="48" t="inlineStr">
        <is>
          <t>Keramik/ubin</t>
        </is>
      </c>
      <c r="BW14" s="8" t="n">
        <v>0</v>
      </c>
      <c r="BX14" s="8" t="n">
        <v>0</v>
      </c>
      <c r="BY14" s="8" t="n">
        <v>1</v>
      </c>
      <c r="BZ14" s="8" t="n">
        <v>0</v>
      </c>
      <c r="CA14" s="8" t="n">
        <v>0</v>
      </c>
      <c r="CB14" s="48" t="n"/>
      <c r="CC14" s="48" t="inlineStr">
        <is>
          <t>Genting</t>
        </is>
      </c>
      <c r="CD14" s="8" t="n">
        <v>0</v>
      </c>
      <c r="CE14" s="8" t="n">
        <v>0</v>
      </c>
      <c r="CF14" s="8" t="n">
        <v>0</v>
      </c>
      <c r="CG14" s="8" t="n">
        <v>0</v>
      </c>
      <c r="CH14" s="8" t="n">
        <v>0</v>
      </c>
      <c r="CI14" s="8" t="n">
        <v>1</v>
      </c>
      <c r="CJ14" s="8" t="n">
        <v>0</v>
      </c>
      <c r="CK14" s="48" t="n"/>
      <c r="CL14" s="48" t="inlineStr">
        <is>
          <t>Ya</t>
        </is>
      </c>
      <c r="CM14" s="8" t="n">
        <v>2014</v>
      </c>
      <c r="CN14" s="48" t="inlineStr">
        <is>
          <t>Fixed-Dome (Kubah Tetap)</t>
        </is>
      </c>
      <c r="CO14" s="48" t="inlineStr">
        <is>
          <t>4 m³ (2-3 ekor sapi, ±3 jam memasak/hari, ±30 kg slurry/hari)</t>
        </is>
      </c>
      <c r="CP14" s="48" t="inlineStr">
        <is>
          <t>Anggota keluarga - laki-laki</t>
        </is>
      </c>
      <c r="CQ14" s="8" t="n">
        <v>0</v>
      </c>
      <c r="CR14" s="8" t="n">
        <v>0</v>
      </c>
      <c r="CS14" s="8" t="n">
        <v>0</v>
      </c>
      <c r="CT14" s="8" t="n">
        <v>0</v>
      </c>
      <c r="CU14" s="8" t="n">
        <v>1</v>
      </c>
      <c r="CV14" s="8" t="n">
        <v>0</v>
      </c>
      <c r="CW14" s="8" t="n">
        <v>0</v>
      </c>
      <c r="CX14" s="8" t="n">
        <v>0</v>
      </c>
      <c r="CY14" s="48" t="inlineStr">
        <is>
          <t>Anggota keluarga - perempuan dewasa</t>
        </is>
      </c>
      <c r="CZ14" s="8" t="n">
        <v>0</v>
      </c>
      <c r="DA14" s="8" t="n">
        <v>1</v>
      </c>
      <c r="DB14" s="8" t="n">
        <v>0</v>
      </c>
      <c r="DC14" s="48" t="n"/>
      <c r="DD14" s="48" t="inlineStr">
        <is>
          <t>Anggota keluarga - laki-laki CPO atau pendamping</t>
        </is>
      </c>
      <c r="DE14" s="8" t="n">
        <v>1</v>
      </c>
      <c r="DF14" s="8" t="n">
        <v>0</v>
      </c>
      <c r="DG14" s="8" t="n">
        <v>1</v>
      </c>
      <c r="DH14" s="8" t="n">
        <v>0</v>
      </c>
      <c r="DI14" s="48" t="n"/>
      <c r="DJ14" s="48" t="inlineStr">
        <is>
          <t>Anggota keluarga - laki-laki CPO atau pendamping</t>
        </is>
      </c>
      <c r="DK14" s="8" t="n">
        <v>1</v>
      </c>
      <c r="DL14" s="8" t="n">
        <v>0</v>
      </c>
      <c r="DM14" s="8" t="n">
        <v>1</v>
      </c>
      <c r="DN14" s="8" t="n">
        <v>0</v>
      </c>
      <c r="DO14" s="48" t="n"/>
      <c r="DP14" s="48" t="inlineStr">
        <is>
          <t>Ya</t>
        </is>
      </c>
      <c r="DQ14" s="48" t="n"/>
      <c r="DR14" s="48" t="n"/>
      <c r="DS14" s="48" t="n"/>
      <c r="DT14" s="48" t="n"/>
      <c r="DU14" s="48" t="n"/>
      <c r="DV14" s="48" t="n"/>
      <c r="DW14" s="48" t="n"/>
      <c r="DX14" s="48" t="n"/>
      <c r="DY14" s="48" t="n"/>
      <c r="DZ14" s="48" t="n"/>
      <c r="EA14" s="48" t="n"/>
      <c r="EB14" s="48" t="n"/>
      <c r="EC14" s="48" t="n"/>
      <c r="ED14" s="48" t="n"/>
      <c r="EE14" s="48" t="n"/>
      <c r="EF14" s="48" t="n"/>
      <c r="EG14" s="48" t="n"/>
      <c r="EH14" s="48" t="n"/>
      <c r="EI14" s="48" t="inlineStr">
        <is>
          <t>Tidak ada masalah</t>
        </is>
      </c>
      <c r="EJ14" s="8" t="n">
        <v>0</v>
      </c>
      <c r="EK14" s="8" t="n">
        <v>0</v>
      </c>
      <c r="EL14" s="8" t="n">
        <v>0</v>
      </c>
      <c r="EM14" s="8" t="n">
        <v>1</v>
      </c>
      <c r="EN14" s="8" t="n">
        <v>0</v>
      </c>
      <c r="EO14" s="48" t="n"/>
      <c r="EP14" s="48" t="inlineStr">
        <is>
          <t>Ya, cukup jelas dan mudah diikuti</t>
        </is>
      </c>
      <c r="EQ14" s="48" t="inlineStr">
        <is>
          <t>Bukan pelatihan</t>
        </is>
      </c>
      <c r="ER14" s="48" t="inlineStr">
        <is>
          <t>CPO atau pendamping</t>
        </is>
      </c>
      <c r="ES14" s="8" t="n">
        <v>1</v>
      </c>
      <c r="ET14" s="8" t="n">
        <v>0</v>
      </c>
      <c r="EU14" s="8" t="n">
        <v>0</v>
      </c>
      <c r="EV14" s="8" t="n">
        <v>0</v>
      </c>
      <c r="EW14" s="48" t="n"/>
      <c r="EX14" s="48" t="inlineStr">
        <is>
          <t>Anggota keluarga - Laki-laki</t>
        </is>
      </c>
      <c r="EY14" s="8" t="n">
        <v>1</v>
      </c>
      <c r="EZ14" s="8" t="n">
        <v>0</v>
      </c>
      <c r="FA14" s="8" t="n">
        <v>0</v>
      </c>
      <c r="FB14" s="48" t="n"/>
      <c r="FC14" s="48" t="inlineStr">
        <is>
          <t>Setiap minggu</t>
        </is>
      </c>
      <c r="FD14" s="48" t="n"/>
      <c r="FE14" s="48" t="inlineStr">
        <is>
          <t>Mengetahui</t>
        </is>
      </c>
      <c r="FF14" s="48" t="inlineStr">
        <is>
          <t>Selalu (setiap hari)</t>
        </is>
      </c>
      <c r="FG14" s="48" t="inlineStr">
        <is>
          <t>Mengetahui</t>
        </is>
      </c>
      <c r="FH14" s="48" t="inlineStr">
        <is>
          <t>Selalu (setiap hari)</t>
        </is>
      </c>
      <c r="FI14" s="48" t="inlineStr">
        <is>
          <t>Mengetahui</t>
        </is>
      </c>
      <c r="FJ14" s="48" t="inlineStr">
        <is>
          <t>Selalu (setiap hari)</t>
        </is>
      </c>
      <c r="FK14" s="48" t="inlineStr">
        <is>
          <t>Mengetahui</t>
        </is>
      </c>
      <c r="FL14" s="48" t="inlineStr">
        <is>
          <t>Sering (setiap minggu)</t>
        </is>
      </c>
      <c r="FM14" s="48" t="inlineStr">
        <is>
          <t>Mengetahui</t>
        </is>
      </c>
      <c r="FN14" s="48" t="inlineStr">
        <is>
          <t>Sering (setiap minggu)</t>
        </is>
      </c>
      <c r="FO14" s="48" t="inlineStr">
        <is>
          <t>Mengetahui</t>
        </is>
      </c>
      <c r="FP14" s="48" t="inlineStr">
        <is>
          <t>Sering (setiap minggu)</t>
        </is>
      </c>
      <c r="FQ14" s="48" t="inlineStr">
        <is>
          <t>Mengetahui</t>
        </is>
      </c>
      <c r="FR14" s="48" t="inlineStr">
        <is>
          <t>Ya</t>
        </is>
      </c>
      <c r="FS14" s="48" t="inlineStr">
        <is>
          <t>Mengetahui</t>
        </is>
      </c>
      <c r="FT14" s="48" t="inlineStr">
        <is>
          <t>Ya, selalu</t>
        </is>
      </c>
      <c r="FU14" s="48" t="inlineStr">
        <is>
          <t>Perempuan dewasa Laki-laki dewasa</t>
        </is>
      </c>
      <c r="FV14" s="8" t="n">
        <v>1</v>
      </c>
      <c r="FW14" s="8" t="n">
        <v>1</v>
      </c>
      <c r="FX14" s="8" t="n">
        <v>0</v>
      </c>
      <c r="FY14" s="8" t="n">
        <v>0</v>
      </c>
      <c r="FZ14" s="48" t="inlineStr">
        <is>
          <t>Memahami</t>
        </is>
      </c>
      <c r="GA14" s="48" t="inlineStr">
        <is>
          <t>CPO</t>
        </is>
      </c>
      <c r="GB14" s="8" t="n">
        <v>1</v>
      </c>
      <c r="GC14" s="8" t="n">
        <v>0</v>
      </c>
      <c r="GD14" s="8" t="n">
        <v>0</v>
      </c>
      <c r="GE14" s="8" t="n">
        <v>0</v>
      </c>
      <c r="GF14" s="48" t="n"/>
      <c r="GG14" s="48" t="inlineStr">
        <is>
          <t>Sering</t>
        </is>
      </c>
      <c r="GH14" s="48" t="inlineStr">
        <is>
          <t>Ya</t>
        </is>
      </c>
      <c r="GI14" s="48" t="inlineStr">
        <is>
          <t>Tetangga Teman/keluarga</t>
        </is>
      </c>
      <c r="GJ14" s="8" t="n">
        <v>1</v>
      </c>
      <c r="GK14" s="8" t="n">
        <v>1</v>
      </c>
      <c r="GL14" s="8" t="n">
        <v>0</v>
      </c>
      <c r="GM14" s="8" t="n">
        <v>0</v>
      </c>
      <c r="GN14" s="48" t="n"/>
      <c r="GO14" s="8" t="n">
        <v>10</v>
      </c>
      <c r="GP14" s="48" t="inlineStr">
        <is>
          <t>Sebagian</t>
        </is>
      </c>
      <c r="GQ14" s="48" t="inlineStr">
        <is>
          <t>Kayu bakar</t>
        </is>
      </c>
      <c r="GR14" s="8" t="n">
        <v>0</v>
      </c>
      <c r="GS14" s="8" t="n">
        <v>1</v>
      </c>
      <c r="GT14" s="8" t="n">
        <v>0</v>
      </c>
      <c r="GU14" s="8" t="n">
        <v>0</v>
      </c>
      <c r="GV14" s="8" t="n">
        <v>0</v>
      </c>
      <c r="GW14" s="8" t="n">
        <v>0</v>
      </c>
      <c r="GX14" s="8" t="n">
        <v>0</v>
      </c>
      <c r="GY14" s="48" t="n"/>
      <c r="GZ14" s="48" t="inlineStr">
        <is>
          <t>Ya</t>
        </is>
      </c>
      <c r="HA14" s="8" t="n">
        <v>300</v>
      </c>
      <c r="HB14" s="8" t="n">
        <v>300000</v>
      </c>
      <c r="HC14" s="8" t="n">
        <v>150</v>
      </c>
      <c r="HD14" s="8" t="n">
        <v>150000</v>
      </c>
      <c r="HE14" s="48" t="n"/>
      <c r="HF14" s="48" t="n"/>
      <c r="HG14" s="48" t="n"/>
      <c r="HH14" s="48" t="n"/>
      <c r="HI14" s="48" t="n"/>
      <c r="HJ14" s="48" t="n"/>
      <c r="HK14" s="48" t="n"/>
      <c r="HL14" s="48" t="n"/>
      <c r="HM14" s="48" t="n"/>
      <c r="HN14" s="48" t="n"/>
      <c r="HO14" s="48" t="n"/>
      <c r="HP14" s="48" t="n"/>
      <c r="HQ14" s="48" t="n"/>
      <c r="HR14" s="48" t="n"/>
      <c r="HS14" s="48" t="n"/>
      <c r="HT14" s="48" t="n"/>
      <c r="HU14" s="48" t="n"/>
      <c r="HV14" s="48" t="n"/>
      <c r="HW14" s="48" t="n"/>
      <c r="HX14" s="48" t="n"/>
      <c r="HY14" s="8" t="n">
        <v>150</v>
      </c>
      <c r="HZ14" s="8" t="n">
        <v>150000</v>
      </c>
      <c r="IA14" s="48" t="n"/>
      <c r="IB14" s="48" t="n"/>
      <c r="IC14" s="48" t="n"/>
      <c r="ID14" s="48" t="n"/>
      <c r="IE14" s="48" t="n"/>
      <c r="IF14" s="48" t="n"/>
      <c r="IG14" s="48" t="n"/>
      <c r="IH14" s="48" t="n"/>
      <c r="II14" s="48" t="n"/>
      <c r="IJ14" s="48" t="n"/>
      <c r="IK14" s="48" t="inlineStr">
        <is>
          <t>&lt;15 kg</t>
        </is>
      </c>
      <c r="IL14" s="48" t="inlineStr">
        <is>
          <t>&lt;1 jam</t>
        </is>
      </c>
      <c r="IM14" s="48" t="inlineStr">
        <is>
          <t>Ya</t>
        </is>
      </c>
      <c r="IN14" s="48" t="inlineStr">
        <is>
          <t>Tidak</t>
        </is>
      </c>
      <c r="IO14" s="48" t="inlineStr">
        <is>
          <t>Lebih bersih</t>
        </is>
      </c>
      <c r="IP14" s="48" t="inlineStr">
        <is>
          <t>Lebih jarang (lebih sering tidak terpapar asap)</t>
        </is>
      </c>
      <c r="IQ14" s="48" t="inlineStr">
        <is>
          <t>Lebih jarang (lebih sering tidak terkena)</t>
        </is>
      </c>
      <c r="IR14" s="48" t="inlineStr">
        <is>
          <t>Perempuan dewasa</t>
        </is>
      </c>
      <c r="IS14" s="8" t="n">
        <v>0</v>
      </c>
      <c r="IT14" s="8" t="n">
        <v>1</v>
      </c>
      <c r="IU14" s="8" t="n">
        <v>0</v>
      </c>
      <c r="IV14" s="48" t="inlineStr">
        <is>
          <t>Perempuan dewasa</t>
        </is>
      </c>
      <c r="IW14" s="8" t="n">
        <v>0</v>
      </c>
      <c r="IX14" s="8" t="n">
        <v>1</v>
      </c>
      <c r="IY14" s="8" t="n">
        <v>0</v>
      </c>
      <c r="IZ14" s="48" t="inlineStr">
        <is>
          <t>Tidak ada perubahan</t>
        </is>
      </c>
      <c r="JA14" s="48" t="inlineStr">
        <is>
          <t>Perempuan dewasa</t>
        </is>
      </c>
      <c r="JB14" s="8" t="n">
        <v>0</v>
      </c>
      <c r="JC14" s="8" t="n">
        <v>1</v>
      </c>
      <c r="JD14" s="8" t="n">
        <v>0</v>
      </c>
      <c r="JE14" s="48" t="inlineStr">
        <is>
          <t>Perempuan dewasa</t>
        </is>
      </c>
      <c r="JF14" s="8" t="n">
        <v>0</v>
      </c>
      <c r="JG14" s="8" t="n">
        <v>1</v>
      </c>
      <c r="JH14" s="8" t="n">
        <v>0</v>
      </c>
      <c r="JI14" s="48" t="inlineStr">
        <is>
          <t>Lebih jarang (lebih sering tidak terkena)</t>
        </is>
      </c>
      <c r="JJ14" s="48" t="inlineStr">
        <is>
          <t>Anak-anak (0-18 tahun)</t>
        </is>
      </c>
      <c r="JK14" s="8" t="n">
        <v>0</v>
      </c>
      <c r="JL14" s="8" t="n">
        <v>0</v>
      </c>
      <c r="JM14" s="8" t="n">
        <v>1</v>
      </c>
      <c r="JN14" s="48" t="inlineStr">
        <is>
          <t>Anak-anak (0-18 tahun)</t>
        </is>
      </c>
      <c r="JO14" s="8" t="n">
        <v>0</v>
      </c>
      <c r="JP14" s="8" t="n">
        <v>0</v>
      </c>
      <c r="JQ14" s="8" t="n">
        <v>1</v>
      </c>
      <c r="JR14" s="48" t="inlineStr">
        <is>
          <t>Lebih jarang (lebih sering tidak terkena)</t>
        </is>
      </c>
      <c r="JS14" s="48" t="inlineStr">
        <is>
          <t>Anak-anak (0-18 tahun)</t>
        </is>
      </c>
      <c r="JT14" s="8" t="n">
        <v>0</v>
      </c>
      <c r="JU14" s="8" t="n">
        <v>0</v>
      </c>
      <c r="JV14" s="8" t="n">
        <v>1</v>
      </c>
      <c r="JW14" s="48" t="inlineStr">
        <is>
          <t>Anak-anak (0-18 tahun)</t>
        </is>
      </c>
      <c r="JX14" s="8" t="n">
        <v>0</v>
      </c>
      <c r="JY14" s="8" t="n">
        <v>0</v>
      </c>
      <c r="JZ14" s="8" t="n">
        <v>1</v>
      </c>
      <c r="KA14" s="48" t="inlineStr">
        <is>
          <t>Tidak pernah</t>
        </is>
      </c>
      <c r="KB14" s="48" t="n"/>
      <c r="KC14" s="48" t="n"/>
      <c r="KD14" s="48" t="n"/>
      <c r="KE14" s="48" t="n"/>
      <c r="KF14" s="48" t="n"/>
      <c r="KG14" s="48" t="n"/>
      <c r="KH14" s="48" t="n"/>
      <c r="KI14" s="48" t="n"/>
      <c r="KJ14" s="48" t="inlineStr">
        <is>
          <t>Tidak pernah</t>
        </is>
      </c>
      <c r="KK14" s="48" t="n"/>
      <c r="KL14" s="48" t="n"/>
      <c r="KM14" s="48" t="n"/>
      <c r="KN14" s="48" t="n"/>
      <c r="KO14" s="48" t="n"/>
      <c r="KP14" s="48" t="n"/>
      <c r="KQ14" s="48" t="n"/>
      <c r="KR14" s="48" t="n"/>
      <c r="KS14" s="48" t="inlineStr">
        <is>
          <t>Cukup membaik</t>
        </is>
      </c>
      <c r="KT14" s="48" t="inlineStr">
        <is>
          <t>Lebih dari 4 kali</t>
        </is>
      </c>
      <c r="KU14" s="48" t="inlineStr">
        <is>
          <t>2-4 kali</t>
        </is>
      </c>
      <c r="KV14" s="48" t="inlineStr">
        <is>
          <t>Laki-laki dewasa</t>
        </is>
      </c>
      <c r="KW14" s="8" t="n">
        <v>1</v>
      </c>
      <c r="KX14" s="8" t="n">
        <v>0</v>
      </c>
      <c r="KY14" s="8" t="n">
        <v>0</v>
      </c>
      <c r="KZ14" s="8" t="n">
        <v>0</v>
      </c>
      <c r="LA14" s="48" t="inlineStr">
        <is>
          <t>Cukup membaik</t>
        </is>
      </c>
      <c r="LB14" s="48" t="inlineStr">
        <is>
          <t>Jauh lebih baik</t>
        </is>
      </c>
      <c r="LC14" s="8" t="n">
        <v>2</v>
      </c>
      <c r="LD14" s="8" t="n">
        <v>1</v>
      </c>
      <c r="LE14" s="8" t="n">
        <v>0</v>
      </c>
      <c r="LF14" s="8" t="n">
        <v>0</v>
      </c>
      <c r="LG14" s="48" t="inlineStr">
        <is>
          <t>Ya</t>
        </is>
      </c>
      <c r="LH14" s="8" t="n">
        <v>150000</v>
      </c>
      <c r="LI14" s="48" t="n"/>
      <c r="LJ14" s="48" t="inlineStr">
        <is>
          <t>Kebutuhan rumah tangga</t>
        </is>
      </c>
      <c r="LK14" s="8" t="n">
        <v>0</v>
      </c>
      <c r="LL14" s="8" t="n">
        <v>0</v>
      </c>
      <c r="LM14" s="8" t="n">
        <v>0</v>
      </c>
      <c r="LN14" s="8" t="n">
        <v>0</v>
      </c>
      <c r="LO14" s="8" t="n">
        <v>1</v>
      </c>
      <c r="LP14" s="8" t="n">
        <v>0</v>
      </c>
      <c r="LQ14" s="8" t="n">
        <v>0</v>
      </c>
      <c r="LR14" s="48" t="n"/>
      <c r="LS14" s="8" t="n">
        <v>60</v>
      </c>
      <c r="LT14" s="8" t="n">
        <v>0</v>
      </c>
      <c r="LU14" s="8" t="n">
        <v>0</v>
      </c>
      <c r="LV14" s="8" t="n">
        <v>30</v>
      </c>
      <c r="LW14" s="8" t="n">
        <v>0</v>
      </c>
      <c r="LX14" s="8" t="n">
        <v>0</v>
      </c>
      <c r="LY14" s="8" t="n">
        <v>15</v>
      </c>
      <c r="LZ14" s="8" t="n">
        <v>0</v>
      </c>
      <c r="MA14" s="8" t="n">
        <v>0</v>
      </c>
      <c r="MB14" s="48" t="inlineStr">
        <is>
          <t>Ya</t>
        </is>
      </c>
      <c r="MC14" s="8" t="n">
        <v>120</v>
      </c>
      <c r="MD14" s="8" t="n">
        <v>60</v>
      </c>
      <c r="ME14" s="8" t="n">
        <v>120</v>
      </c>
      <c r="MF14" s="8" t="n">
        <v>60</v>
      </c>
      <c r="MG14" s="8" t="n">
        <v>0</v>
      </c>
      <c r="MH14" s="8" t="n">
        <v>0</v>
      </c>
      <c r="MI14" s="48" t="inlineStr">
        <is>
          <t>Aktivitas sosial diluar rumah (misalnya, berkumpul dengan tetangga, mengikuti kegiatan PKK, dsb)</t>
        </is>
      </c>
      <c r="MJ14" s="8" t="n">
        <v>0</v>
      </c>
      <c r="MK14" s="8" t="n">
        <v>1</v>
      </c>
      <c r="ML14" s="8" t="n">
        <v>0</v>
      </c>
      <c r="MM14" s="8" t="n">
        <v>0</v>
      </c>
      <c r="MN14" s="8" t="n">
        <v>0</v>
      </c>
      <c r="MO14" s="8" t="n">
        <v>0</v>
      </c>
      <c r="MP14" s="48" t="n"/>
      <c r="MQ14" s="48" t="n"/>
      <c r="MR14" s="48" t="inlineStr">
        <is>
          <t>Karena ada pekerjaan Sosial</t>
        </is>
      </c>
      <c r="MS14" s="48" t="inlineStr">
        <is>
          <t>Gotongroyong dan Acara Adat</t>
        </is>
      </c>
      <c r="MT14" s="48" t="n"/>
      <c r="MU14" s="48" t="inlineStr">
        <is>
          <t>Ya, untuk anggota keluarga</t>
        </is>
      </c>
      <c r="MV14" s="48" t="inlineStr">
        <is>
          <t>Perawatan sistem biogas</t>
        </is>
      </c>
      <c r="MW14" s="8" t="n">
        <v>1</v>
      </c>
      <c r="MX14" s="8" t="n">
        <v>0</v>
      </c>
      <c r="MY14" s="8" t="n">
        <v>0</v>
      </c>
      <c r="MZ14" s="8" t="n">
        <v>0</v>
      </c>
      <c r="NA14" s="48" t="n"/>
      <c r="NB14" s="48" t="n"/>
      <c r="NC14" s="48" t="n"/>
      <c r="ND14" s="48" t="n"/>
      <c r="NE14" s="48" t="n"/>
      <c r="NF14" s="48" t="n"/>
      <c r="NG14" s="48" t="n"/>
      <c r="NH14" s="48" t="n"/>
      <c r="NI14" s="48" t="n"/>
      <c r="NJ14" s="48" t="n"/>
      <c r="NK14" s="48" t="n"/>
      <c r="NL14" s="48" t="inlineStr">
        <is>
          <t>Ya</t>
        </is>
      </c>
      <c r="NM14" s="48" t="inlineStr">
        <is>
          <t>Kombinasi dana mandiri dan dana hibah</t>
        </is>
      </c>
      <c r="NN14" s="48" t="inlineStr">
        <is>
          <t>3.000.001-5.000.000</t>
        </is>
      </c>
      <c r="NO14" s="48" t="inlineStr">
        <is>
          <t>Pemerintah</t>
        </is>
      </c>
      <c r="NP14" s="48" t="n"/>
      <c r="NQ14" s="48" t="n"/>
      <c r="NR14" s="48" t="n"/>
      <c r="NS14" s="48" t="n"/>
      <c r="NT14" s="48" t="n"/>
      <c r="NU14" s="48" t="n"/>
      <c r="NV14" s="48" t="inlineStr">
        <is>
          <t>Anggota keluarga - Perempuan dewasa</t>
        </is>
      </c>
      <c r="NW14" s="48" t="n"/>
      <c r="NX14" s="48" t="inlineStr">
        <is>
          <t>Sedikit meningkat</t>
        </is>
      </c>
      <c r="NY14" s="8" t="n">
        <v>60</v>
      </c>
      <c r="NZ14" s="8" t="n">
        <v>60</v>
      </c>
      <c r="OA14" s="8" t="n">
        <v>0</v>
      </c>
      <c r="OB14" s="8" t="n">
        <v>30</v>
      </c>
      <c r="OC14" s="8" t="n">
        <v>30</v>
      </c>
      <c r="OD14" s="8" t="n">
        <v>0</v>
      </c>
      <c r="OE14" s="48" t="inlineStr">
        <is>
          <t>Lebih baik</t>
        </is>
      </c>
      <c r="OF14" s="48" t="inlineStr">
        <is>
          <t>Lebih baik (beda waktu memasak 5-30 menit, ATAU tidak lagi ada rasa/bau makanan yang berubah, ATAU alasan lainnya)</t>
        </is>
      </c>
      <c r="OG14" s="48" t="inlineStr">
        <is>
          <t>Ya</t>
        </is>
      </c>
      <c r="OH14" s="8" t="n">
        <v>1</v>
      </c>
      <c r="OI14" s="8" t="n">
        <v>0</v>
      </c>
      <c r="OJ14" s="8" t="n">
        <v>0</v>
      </c>
      <c r="OK14" s="8" t="n">
        <v>0</v>
      </c>
      <c r="OL14" s="8" t="n">
        <v>0</v>
      </c>
      <c r="OM14" s="8" t="n">
        <v>0</v>
      </c>
      <c r="ON14" s="8" t="n">
        <v>5</v>
      </c>
      <c r="OO14" s="8" t="n">
        <v>0</v>
      </c>
      <c r="OP14" s="48">
        <f>VLOOKUP(AG14,'BUS 2'!$G$1:$CU$424,2,0)</f>
        <v/>
      </c>
      <c r="OQ14" s="8">
        <f>VLOOKUP(AG14,'BUS 2'!$G$1:$CU$424,3,0)</f>
        <v/>
      </c>
      <c r="OR14" s="8">
        <f>VLOOKUP(AG14,'BUS 2'!$G$1:$CU$424,4,0)</f>
        <v/>
      </c>
      <c r="OS14" s="8">
        <f>VLOOKUP(AG14,'BUS 2'!$G$1:$CU$424,5,0)</f>
        <v/>
      </c>
      <c r="OT14" s="8">
        <f>VLOOKUP(AG14,'BUS 2'!$G$1:$CU$424,6,0)</f>
        <v/>
      </c>
      <c r="OU14" s="8">
        <f>VLOOKUP(AG14,'BUS 2'!$G$1:$CU$424,7,0)</f>
        <v/>
      </c>
      <c r="OV14" s="8">
        <f>VLOOKUP(AG14,'BUS 2'!$G$1:$CU$424,8,0)</f>
        <v/>
      </c>
      <c r="OW14" s="8">
        <f>VLOOKUP(AG14,'BUS 2'!$G$1:$CU$424,9,0)</f>
        <v/>
      </c>
      <c r="OX14" s="8">
        <f>VLOOKUP(AG14,'BUS 2'!$G$1:$CU$424,10,0)</f>
        <v/>
      </c>
      <c r="OY14" s="8">
        <f>VLOOKUP(AG14,'BUS 2'!$G$1:$CU$424,11,0)</f>
        <v/>
      </c>
      <c r="OZ14" s="8">
        <f>VLOOKUP(AG14,'BUS 2'!$G$1:$CU$424,12,0)</f>
        <v/>
      </c>
      <c r="PA14" s="8">
        <f>VLOOKUP(AG14,'BUS 2'!$G$1:$CU$424,13,0)</f>
        <v/>
      </c>
      <c r="PB14" s="8">
        <f>VLOOKUP(AG14,'BUS 2'!$G$1:$CU$424,14,0)</f>
        <v/>
      </c>
      <c r="PC14" s="8">
        <f>VLOOKUP(AG14,'BUS 2'!$G$1:$CU$424,15,0)</f>
        <v/>
      </c>
      <c r="PD14" s="8">
        <f>VLOOKUP(AG14,'BUS 2'!$G$1:$CU$424,16,0)</f>
        <v/>
      </c>
      <c r="PE14" s="8">
        <f>VLOOKUP(AG14,'BUS 2'!$G$1:$CU$424,17,0)</f>
        <v/>
      </c>
      <c r="PF14" s="8">
        <f>VLOOKUP(AG14,'BUS 2'!$G$1:$CU$424,18,0)</f>
        <v/>
      </c>
      <c r="PG14" s="8">
        <f>VLOOKUP(AG14,'BUS 2'!$G$1:$CU$424,19,0)</f>
        <v/>
      </c>
      <c r="PH14" s="8">
        <f>VLOOKUP(AG14,'BUS 2'!$G$1:$CU$424,20,0)</f>
        <v/>
      </c>
      <c r="PI14" s="8">
        <f>VLOOKUP(AG14,'BUS 2'!$G$1:$CU$424,21,0)</f>
        <v/>
      </c>
      <c r="PJ14" s="8">
        <f>VLOOKUP(AG14,'BUS 2'!$G$1:$CU$424,22,0)</f>
        <v/>
      </c>
      <c r="PK14" s="8">
        <f>VLOOKUP(AG14,'BUS 2'!$G$1:$CU$424,23,0)</f>
        <v/>
      </c>
      <c r="PL14" s="8">
        <f>VLOOKUP(AG14,'BUS 2'!$G$1:$CU$424,24,0)</f>
        <v/>
      </c>
      <c r="PM14" s="8">
        <f>VLOOKUP(AG14,'BUS 2'!$G$1:$CU$424,25,0)</f>
        <v/>
      </c>
      <c r="PN14" s="8">
        <f>VLOOKUP(AG14,'BUS 2'!$G$1:$CU$424,26,0)</f>
        <v/>
      </c>
      <c r="PO14" s="8">
        <f>VLOOKUP(AG14,'BUS 2'!$G$1:$CU$424,27,0)</f>
        <v/>
      </c>
      <c r="PP14" s="8">
        <f>VLOOKUP(AG14,'BUS 2'!$G$1:$CU$424,28,0)</f>
        <v/>
      </c>
      <c r="PQ14" s="8">
        <f>VLOOKUP(AG14,'BUS 2'!$G$1:$CU$424,29,0)</f>
        <v/>
      </c>
      <c r="PR14" s="8">
        <f>VLOOKUP(AG14,'BUS 2'!$G$1:$CU$424,30,0)</f>
        <v/>
      </c>
      <c r="PS14" s="8">
        <f>VLOOKUP(AG14,'BUS 2'!$G$1:$CU$424,31,0)</f>
        <v/>
      </c>
      <c r="PT14" s="48" t="inlineStr">
        <is>
          <t>1-Disebarkan ke lahan terbuka</t>
        </is>
      </c>
      <c r="PU14" s="8" t="n">
        <v>0</v>
      </c>
      <c r="PV14" s="8" t="n">
        <v>0</v>
      </c>
      <c r="PW14" s="8" t="n">
        <v>0</v>
      </c>
      <c r="PX14" s="8" t="n">
        <v>0</v>
      </c>
      <c r="PY14" s="8" t="n">
        <v>0</v>
      </c>
      <c r="PZ14" s="8" t="n">
        <v>1</v>
      </c>
      <c r="QA14" s="8" t="n">
        <v>0</v>
      </c>
      <c r="QB14" s="8" t="n">
        <v>0</v>
      </c>
      <c r="QC14" s="8" t="n">
        <v>0</v>
      </c>
      <c r="QD14" s="48" t="n"/>
      <c r="QE14" s="48" t="n"/>
      <c r="QF14" s="48" t="n"/>
      <c r="QG14" s="48" t="n"/>
      <c r="QH14" s="48" t="n"/>
      <c r="QI14" s="48" t="n"/>
      <c r="QJ14" s="48" t="n"/>
      <c r="QK14" s="48" t="n"/>
      <c r="QL14" s="48" t="n"/>
      <c r="QM14" s="48" t="n"/>
      <c r="QN14" s="48" t="n"/>
      <c r="QO14" s="48" t="n"/>
      <c r="QP14" s="48" t="n"/>
      <c r="QQ14" s="48" t="n"/>
      <c r="QR14" s="48" t="n"/>
      <c r="QS14" s="48" t="n"/>
      <c r="QT14" s="48" t="n"/>
      <c r="QU14" s="48" t="n"/>
      <c r="QV14" s="48" t="inlineStr">
        <is>
          <t>1-Disebarkan ke lahan terbuka</t>
        </is>
      </c>
      <c r="QW14" s="8" t="n">
        <v>0</v>
      </c>
      <c r="QX14" s="8" t="n">
        <v>0</v>
      </c>
      <c r="QY14" s="8" t="n">
        <v>0</v>
      </c>
      <c r="QZ14" s="8" t="n">
        <v>0</v>
      </c>
      <c r="RA14" s="8" t="n">
        <v>0</v>
      </c>
      <c r="RB14" s="8" t="n">
        <v>1</v>
      </c>
      <c r="RC14" s="8" t="n">
        <v>0</v>
      </c>
      <c r="RD14" s="8" t="n">
        <v>0</v>
      </c>
      <c r="RE14" s="8" t="n">
        <v>0</v>
      </c>
      <c r="RF14" s="48" t="n"/>
      <c r="RG14" s="48" t="n"/>
      <c r="RH14" s="48" t="n"/>
      <c r="RI14" s="48" t="n"/>
      <c r="RJ14" s="48" t="n"/>
      <c r="RK14" s="48" t="n"/>
      <c r="RL14" s="48" t="n"/>
      <c r="RM14" s="48" t="n"/>
      <c r="RN14" s="48" t="n"/>
      <c r="RO14" s="48" t="n"/>
      <c r="RP14" s="48" t="n"/>
      <c r="RQ14" s="48" t="n"/>
      <c r="RR14" s="48" t="n"/>
      <c r="RS14" s="48" t="n"/>
      <c r="RT14" s="48" t="n"/>
      <c r="RU14" s="48" t="n"/>
      <c r="RV14" s="48" t="n"/>
      <c r="RW14" s="48" t="n"/>
      <c r="RX14" s="48" t="n"/>
      <c r="RY14" s="48" t="n"/>
      <c r="RZ14" s="48" t="n"/>
      <c r="SA14" s="48" t="n"/>
      <c r="SB14" s="48" t="n"/>
      <c r="SC14" s="48" t="inlineStr">
        <is>
          <t>1-Disebarkan ke lahan terbuka</t>
        </is>
      </c>
      <c r="SD14" s="8" t="n">
        <v>0</v>
      </c>
      <c r="SE14" s="8" t="n">
        <v>0</v>
      </c>
      <c r="SF14" s="8" t="n">
        <v>0</v>
      </c>
      <c r="SG14" s="8" t="n">
        <v>0</v>
      </c>
      <c r="SH14" s="8" t="n">
        <v>0</v>
      </c>
      <c r="SI14" s="8" t="n">
        <v>1</v>
      </c>
      <c r="SJ14" s="8" t="n">
        <v>0</v>
      </c>
      <c r="SK14" s="8" t="n">
        <v>0</v>
      </c>
      <c r="SL14" s="8" t="n">
        <v>0</v>
      </c>
      <c r="SM14" s="48" t="n"/>
      <c r="SN14" s="48" t="n"/>
      <c r="SO14" s="48" t="n"/>
      <c r="SP14" s="48" t="n"/>
      <c r="SQ14" s="48" t="n"/>
      <c r="SR14" s="48" t="n"/>
      <c r="SS14" s="48" t="n"/>
      <c r="ST14" s="48" t="n"/>
      <c r="SU14" s="48" t="n"/>
      <c r="SV14" s="48" t="n"/>
      <c r="SW14" s="48" t="n"/>
      <c r="SX14" s="48" t="n"/>
      <c r="SY14" s="8">
        <f>VLOOKUP(AG14,'BUS 2'!$G$1:$CU$424,33,0)</f>
        <v/>
      </c>
      <c r="SZ14" s="48">
        <f>VLOOKUP(AG14,'BUS 2'!$G$1:$CU$424,34,0)</f>
        <v/>
      </c>
      <c r="TA14" s="48">
        <f>VLOOKUP(AG14,'BUS 2'!$G$1:$CU$424,35,0)</f>
        <v/>
      </c>
      <c r="TB14" s="48">
        <f>VLOOKUP(AG14,'BUS 2'!$G$1:$CU$424,36,0)</f>
        <v/>
      </c>
      <c r="TC14" s="48">
        <f>VLOOKUP(AG14,'BUS 2'!$G$1:$CU$424,37,0)</f>
        <v/>
      </c>
      <c r="TD14" s="48">
        <f>VLOOKUP(AG14,'BUS 2'!$G$1:$CU$424,38,0)</f>
        <v/>
      </c>
      <c r="TE14" s="48">
        <f>VLOOKUP(AG14,'BUS 2'!$G$1:$CU$424,39,0)</f>
        <v/>
      </c>
      <c r="TF14" s="48">
        <f>VLOOKUP(AG14,'BUS 2'!$G$1:$CU$424,40,0)</f>
        <v/>
      </c>
      <c r="TG14" s="8">
        <f>VLOOKUP(AG14,'BUS 2'!$G$1:$CU$424,42,0)</f>
        <v/>
      </c>
      <c r="TH14" s="8">
        <f>VLOOKUP(AG14,'BUS 2'!$G$1:$CU$424,43,0)</f>
        <v/>
      </c>
      <c r="TI14" s="8">
        <f>VLOOKUP(AG14,'BUS 2'!$G$1:$CU$424,44,0)</f>
        <v/>
      </c>
      <c r="TJ14" s="8">
        <f>VLOOKUP(AG14,'BUS 2'!$G$1:$CU$424,45,0)</f>
        <v/>
      </c>
      <c r="TK14" s="8">
        <f>VLOOKUP(AG14,'BUS 2'!$G$1:$CU$424,46,0)</f>
        <v/>
      </c>
      <c r="TL14" s="8">
        <f>VLOOKUP(AG14,'BUS 2'!$G$1:$CU$424,47,0)</f>
        <v/>
      </c>
      <c r="TM14" s="8">
        <f>VLOOKUP(AG14,'BUS 2'!$G$1:$CU$424,48,0)</f>
        <v/>
      </c>
      <c r="TN14" s="8">
        <f>VLOOKUP(AG14,'BUS 2'!$G$1:$CU$424,49,0)</f>
        <v/>
      </c>
      <c r="TO14" s="8">
        <f>VLOOKUP(AG14,'BUS 2'!$G$1:$CU$424,50,0)</f>
        <v/>
      </c>
      <c r="TP14" s="8">
        <f>VLOOKUP(AG14,'BUS 2'!$G$1:$CU$424,51,0)</f>
        <v/>
      </c>
      <c r="TQ14" s="8">
        <f>VLOOKUP(AG14,'BUS 2'!$G$1:$CU$424,52,0)</f>
        <v/>
      </c>
      <c r="TR14" s="8">
        <f>VLOOKUP(AG14,'BUS 2'!$G$1:$CU$424,53,0)</f>
        <v/>
      </c>
      <c r="TS14" s="48">
        <f>VLOOKUP(AG14,'BUS 2'!$G$1:$CU$424,54,0)</f>
        <v/>
      </c>
      <c r="TT14" s="48">
        <f>VLOOKUP(AG14,'BUS 2'!$G$1:$CU$424,55,0)</f>
        <v/>
      </c>
      <c r="TU14" s="48">
        <f>VLOOKUP(AG14,'BUS 2'!$G$1:$CU$424,56,0)</f>
        <v/>
      </c>
      <c r="TV14" s="48">
        <f>VLOOKUP(AG14,'BUS 2'!$G$1:$CU$424,57,0)</f>
        <v/>
      </c>
      <c r="TW14" s="48">
        <f>VLOOKUP(AG14,'BUS 2'!$G$1:$CU$424,58,0)</f>
        <v/>
      </c>
      <c r="TX14" s="48">
        <f>VLOOKUP(AG14,'BUS 2'!$G$1:$CU$424,59,0)</f>
        <v/>
      </c>
      <c r="TY14" s="48">
        <f>VLOOKUP(AG14,'BUS 2'!$G$1:$CU$424,60,0)</f>
        <v/>
      </c>
      <c r="TZ14" s="48">
        <f>VLOOKUP(AG14,'BUS 2'!$G$1:$CU$424,61,0)</f>
        <v/>
      </c>
      <c r="UA14" s="48">
        <f>VLOOKUP(AG14,'BUS 2'!$G$1:$CU$424,62,0)</f>
        <v/>
      </c>
      <c r="UB14" s="48">
        <f>VLOOKUP(AG14,'BUS 2'!$G$1:$CU$424,63,0)</f>
        <v/>
      </c>
      <c r="UC14" s="48">
        <f>VLOOKUP(AG14,'BUS 2'!$G$1:$CU$424,64,0)</f>
        <v/>
      </c>
      <c r="UD14" s="48">
        <f>VLOOKUP(AG14,'BUS 2'!$G$1:$CU$424,65,0)</f>
        <v/>
      </c>
      <c r="UE14" s="48">
        <f>VLOOKUP(AG14,'BUS 2'!$G$1:$CU$424,66,0)</f>
        <v/>
      </c>
      <c r="UF14" s="48">
        <f>VLOOKUP(AG14,'BUS 2'!$G$1:$CU$424,67,0)</f>
        <v/>
      </c>
      <c r="UG14" s="48">
        <f>VLOOKUP(AG14,'BUS 2'!$G$1:$CU$424,68,0)</f>
        <v/>
      </c>
      <c r="UH14" s="48">
        <f>VLOOKUP(AG14,'BUS 2'!$G$1:$CU$424,69,0)</f>
        <v/>
      </c>
      <c r="UI14" s="48">
        <f>VLOOKUP(AG14,'BUS 2'!$G$1:$CU$424,70,0)</f>
        <v/>
      </c>
      <c r="UJ14" s="48">
        <f>VLOOKUP(AG14,'BUS 2'!$G$1:$CU$424,71,0)</f>
        <v/>
      </c>
      <c r="UK14" s="48">
        <f>VLOOKUP(AG14,'BUS 2'!$G$1:$CU$424,72,0)</f>
        <v/>
      </c>
      <c r="UL14" s="48">
        <f>VLOOKUP(AG14,'BUS 2'!$G$1:$CU$424,73,0)</f>
        <v/>
      </c>
      <c r="UM14" s="48">
        <f>VLOOKUP(AG14,'BUS 2'!$G$1:$CU$424,74,0)</f>
        <v/>
      </c>
      <c r="UN14" s="48">
        <f>VLOOKUP(AG14,'BUS 2'!$G$1:$CU$424,75,0)</f>
        <v/>
      </c>
      <c r="UO14" s="48">
        <f>VLOOKUP(AG14,'BUS 2'!$G$1:$CU$424,76,0)</f>
        <v/>
      </c>
      <c r="UP14" s="48">
        <f>VLOOKUP(AG14,'BUS 2'!$G$1:$CU$424,77,0)</f>
        <v/>
      </c>
      <c r="UQ14" s="48">
        <f>VLOOKUP(AG14,'BUS 2'!$G$1:$CU$424,78,0)</f>
        <v/>
      </c>
      <c r="UR14" s="48">
        <f>VLOOKUP(AG14,'BUS 2'!$G$1:$CU$424,79,0)</f>
        <v/>
      </c>
      <c r="US14" s="48">
        <f>VLOOKUP(AG14,'BUS 2'!$G$1:$CU$424,80,0)</f>
        <v/>
      </c>
      <c r="UT14" s="48">
        <f>VLOOKUP(AG14,'BUS 2'!$G$1:$CU$424,81,0)</f>
        <v/>
      </c>
      <c r="UU14" s="48" t="inlineStr">
        <is>
          <t>Pemberian pakan di kandang</t>
        </is>
      </c>
      <c r="UV14" s="48" t="n"/>
      <c r="UW14" s="48" t="n"/>
      <c r="UX14" s="48" t="n"/>
      <c r="UY14" s="48" t="n"/>
      <c r="UZ14" s="48" t="n"/>
      <c r="VA14" s="48" t="inlineStr">
        <is>
          <t>Penggembalaan terbuka</t>
        </is>
      </c>
      <c r="VB14" s="48" t="n"/>
      <c r="VC14" s="48" t="inlineStr">
        <is>
          <t>Sangat teratur (setiap hari)</t>
        </is>
      </c>
      <c r="VD14" s="48" t="n"/>
      <c r="VE14" s="48" t="n"/>
      <c r="VF14" s="48" t="n"/>
      <c r="VG14" s="48" t="n"/>
      <c r="VH14" s="48" t="n"/>
      <c r="VI14" s="48" t="inlineStr">
        <is>
          <t>Teratur (2-6 hari sekali)</t>
        </is>
      </c>
      <c r="VJ14" s="48" t="n"/>
      <c r="VK14" s="48" t="inlineStr">
        <is>
          <t>Sering (1 kali sehari)</t>
        </is>
      </c>
      <c r="VL14" s="48" t="n"/>
      <c r="VM14" s="48" t="n"/>
      <c r="VN14" s="48" t="n"/>
      <c r="VO14" s="48" t="n"/>
      <c r="VP14" s="48" t="n"/>
      <c r="VQ14" s="48" t="n"/>
      <c r="VR14" s="48" t="n"/>
      <c r="VS14" s="48" t="inlineStr">
        <is>
          <t>6-Digester biogas</t>
        </is>
      </c>
      <c r="VT14" s="8" t="n">
        <v>0</v>
      </c>
      <c r="VU14" s="8" t="n">
        <v>0</v>
      </c>
      <c r="VV14" s="8" t="n">
        <v>0</v>
      </c>
      <c r="VW14" s="8" t="n">
        <v>0</v>
      </c>
      <c r="VX14" s="8" t="n">
        <v>0</v>
      </c>
      <c r="VY14" s="8" t="n">
        <v>0</v>
      </c>
      <c r="VZ14" s="8" t="n">
        <v>0</v>
      </c>
      <c r="WA14" s="8" t="n">
        <v>0</v>
      </c>
      <c r="WB14" s="8" t="n">
        <v>0</v>
      </c>
      <c r="WC14" s="8" t="n">
        <v>1</v>
      </c>
      <c r="WD14" s="8" t="n">
        <v>0</v>
      </c>
      <c r="WE14" s="8" t="n">
        <v>0</v>
      </c>
      <c r="WF14" s="48" t="n"/>
      <c r="WG14" s="48" t="n"/>
      <c r="WH14" s="48" t="n"/>
      <c r="WI14" s="48" t="n"/>
      <c r="WJ14" s="48" t="n"/>
      <c r="WK14" s="48" t="n"/>
      <c r="WL14" s="48" t="n"/>
      <c r="WM14" s="48" t="n"/>
      <c r="WN14" s="48" t="n"/>
      <c r="WO14" s="48" t="n"/>
      <c r="WP14" s="48" t="n"/>
      <c r="WQ14" s="48" t="n"/>
      <c r="WR14" s="48" t="n"/>
      <c r="WS14" s="48" t="n"/>
      <c r="WT14" s="48" t="n"/>
      <c r="WU14" s="48" t="n"/>
      <c r="WV14" s="48" t="n"/>
      <c r="WW14" s="48" t="n"/>
      <c r="WX14" s="48" t="n"/>
      <c r="WY14" s="48" t="n"/>
      <c r="WZ14" s="48" t="n"/>
      <c r="XA14" s="48" t="n"/>
      <c r="XB14" s="48" t="n"/>
      <c r="XC14" s="48" t="n"/>
      <c r="XD14" s="48" t="n"/>
      <c r="XE14" s="48" t="n"/>
      <c r="XF14" s="48" t="n"/>
      <c r="XG14" s="48" t="n"/>
      <c r="XH14" s="48" t="n"/>
      <c r="XI14" s="48" t="n"/>
      <c r="XJ14" s="48" t="n"/>
      <c r="XK14" s="48" t="n"/>
      <c r="XL14" s="48" t="n"/>
      <c r="XM14" s="48" t="n"/>
      <c r="XN14" s="48" t="n"/>
      <c r="XO14" s="48" t="n"/>
      <c r="XP14" s="48" t="n"/>
      <c r="XQ14" s="48" t="n"/>
      <c r="XR14" s="48" t="n"/>
      <c r="XS14" s="48" t="n"/>
      <c r="XT14" s="48" t="n"/>
      <c r="XU14" s="48" t="n"/>
      <c r="XV14" s="48" t="n"/>
      <c r="XW14" s="48" t="n"/>
      <c r="XX14" s="48" t="n"/>
      <c r="XY14" s="48" t="n"/>
      <c r="XZ14" s="48" t="n"/>
      <c r="YA14" s="48" t="n"/>
      <c r="YB14" s="48" t="n"/>
      <c r="YC14" s="48" t="n"/>
      <c r="YD14" s="48" t="n"/>
      <c r="YE14" s="48" t="n"/>
      <c r="YF14" s="48" t="n"/>
      <c r="YG14" s="48" t="n"/>
      <c r="YH14" s="48" t="n"/>
      <c r="YI14" s="48" t="n"/>
      <c r="YJ14" s="48" t="n"/>
      <c r="YK14" s="48" t="n"/>
      <c r="YL14" s="48" t="n"/>
      <c r="YM14" s="48" t="n"/>
      <c r="YN14" s="48" t="inlineStr">
        <is>
          <t>8-Dibiarkan tersebar di ladang penggembalaan</t>
        </is>
      </c>
      <c r="YO14" s="8" t="n">
        <v>0</v>
      </c>
      <c r="YP14" s="8" t="n">
        <v>0</v>
      </c>
      <c r="YQ14" s="8" t="n">
        <v>0</v>
      </c>
      <c r="YR14" s="8" t="n">
        <v>0</v>
      </c>
      <c r="YS14" s="8" t="n">
        <v>0</v>
      </c>
      <c r="YT14" s="8" t="n">
        <v>0</v>
      </c>
      <c r="YU14" s="8" t="n">
        <v>0</v>
      </c>
      <c r="YV14" s="8" t="n">
        <v>0</v>
      </c>
      <c r="YW14" s="8" t="n">
        <v>0</v>
      </c>
      <c r="YX14" s="8" t="n">
        <v>0</v>
      </c>
      <c r="YY14" s="8" t="n">
        <v>0</v>
      </c>
      <c r="YZ14" s="8" t="n">
        <v>1</v>
      </c>
      <c r="ZA14" s="48" t="n"/>
      <c r="ZB14" s="48" t="n"/>
      <c r="ZC14" s="48" t="n"/>
      <c r="ZD14" s="48" t="n"/>
      <c r="ZE14" s="48" t="n"/>
      <c r="ZF14" s="48" t="n"/>
      <c r="ZG14" s="48" t="n"/>
      <c r="ZH14" s="48" t="n"/>
      <c r="ZI14" s="48" t="n"/>
      <c r="ZJ14" s="48" t="n"/>
      <c r="ZK14" s="48" t="n"/>
      <c r="ZL14" s="48" t="n"/>
      <c r="ZM14" s="48" t="n"/>
      <c r="ZN14" s="8" t="n">
        <v>100</v>
      </c>
      <c r="ZO14" s="48" t="n"/>
      <c r="ZP14" s="48" t="n"/>
      <c r="ZQ14" s="48" t="n"/>
      <c r="ZR14" s="48" t="n"/>
      <c r="ZS14" s="48" t="n"/>
      <c r="ZT14" s="48" t="n"/>
      <c r="ZU14" s="48" t="n"/>
      <c r="ZV14" s="8" t="n">
        <v>3</v>
      </c>
      <c r="ZW14" s="48" t="n"/>
      <c r="ZX14" s="48" t="n"/>
      <c r="ZY14" s="48" t="n"/>
      <c r="ZZ14" s="48" t="n"/>
      <c r="AAA14" s="48" t="n"/>
      <c r="AAB14" s="8" t="n">
        <v>3</v>
      </c>
      <c r="AAC14" s="48" t="n"/>
      <c r="AAD14" s="48" t="inlineStr">
        <is>
          <t>Pakan segar (misal: rumput)</t>
        </is>
      </c>
      <c r="AAE14" s="48" t="n"/>
      <c r="AAF14" s="48" t="n"/>
      <c r="AAG14" s="48" t="n"/>
      <c r="AAH14" s="48" t="n"/>
      <c r="AAI14" s="48" t="n"/>
      <c r="AAJ14" s="48" t="inlineStr">
        <is>
          <t>Pakan kering (misal: konsentrat, silase, pelet)</t>
        </is>
      </c>
      <c r="AAK14" s="48" t="n"/>
      <c r="AAL14" s="48" t="inlineStr">
        <is>
          <t>Ya</t>
        </is>
      </c>
      <c r="AAM14" s="48" t="inlineStr">
        <is>
          <t>Cair Padat</t>
        </is>
      </c>
      <c r="AAN14" s="8" t="n">
        <v>1</v>
      </c>
      <c r="AAO14" s="8" t="n">
        <v>1</v>
      </c>
      <c r="AAP14" s="8" t="n">
        <v>1</v>
      </c>
      <c r="AAQ14" s="8" t="n">
        <v>1</v>
      </c>
      <c r="AAR14" s="48" t="inlineStr">
        <is>
          <t>Ya</t>
        </is>
      </c>
      <c r="AAS14" s="48" t="inlineStr">
        <is>
          <t>Mengetahui</t>
        </is>
      </c>
      <c r="AAT14" s="48" t="inlineStr">
        <is>
          <t>Digunakan untuk pupuk di lahan pertanian sendiri</t>
        </is>
      </c>
      <c r="AAU14" s="8" t="n">
        <v>1</v>
      </c>
      <c r="AAV14" s="8" t="n">
        <v>0</v>
      </c>
      <c r="AAW14" s="8" t="n">
        <v>0</v>
      </c>
      <c r="AAX14" s="8" t="n">
        <v>0</v>
      </c>
      <c r="AAY14" s="8" t="n">
        <v>0</v>
      </c>
      <c r="AAZ14" s="8" t="n">
        <v>0</v>
      </c>
      <c r="ABA14" s="8" t="n">
        <v>0</v>
      </c>
      <c r="ABB14" s="48" t="inlineStr">
        <is>
          <t>Pupuk cair untuk tanaman</t>
        </is>
      </c>
      <c r="ABC14" s="8" t="n">
        <v>1</v>
      </c>
      <c r="ABD14" s="8" t="n">
        <v>0</v>
      </c>
      <c r="ABE14" s="8" t="n">
        <v>0</v>
      </c>
      <c r="ABF14" s="8" t="n">
        <v>0</v>
      </c>
      <c r="ABG14" s="8" t="n">
        <v>0</v>
      </c>
      <c r="ABH14" s="48" t="n"/>
      <c r="ABI14" s="48" t="n"/>
      <c r="ABJ14" s="48" t="n"/>
      <c r="ABK14" s="48" t="n"/>
      <c r="ABL14" s="48" t="n"/>
      <c r="ABM14" s="48" t="n"/>
      <c r="ABN14" s="48" t="n"/>
      <c r="ABO14" s="48" t="n"/>
      <c r="ABP14" s="48" t="n"/>
      <c r="ABQ14" s="48" t="inlineStr">
        <is>
          <t>Kopi dan Durian</t>
        </is>
      </c>
      <c r="ABR14" s="48" t="inlineStr">
        <is>
          <t>Cukup (2 minggu sekali)</t>
        </is>
      </c>
      <c r="ABS14" s="8" t="n">
        <v>55000</v>
      </c>
      <c r="ABT14" s="48" t="n"/>
      <c r="ABU14" s="8" t="n">
        <v>14</v>
      </c>
      <c r="ABV14" s="8" t="n">
        <v>14</v>
      </c>
      <c r="ABW14" s="48" t="inlineStr">
        <is>
          <t>Urea</t>
        </is>
      </c>
      <c r="ABX14" s="48" t="n"/>
      <c r="ABY14" s="8" t="n">
        <v>55</v>
      </c>
      <c r="ABZ14" s="8" t="n">
        <v>5000</v>
      </c>
      <c r="ACA14" s="8" t="n">
        <v>0</v>
      </c>
      <c r="ACB14" s="8" t="n">
        <v>0</v>
      </c>
      <c r="ACC14" s="8" t="n">
        <v>200</v>
      </c>
      <c r="ACD14" s="8" t="n">
        <v>400</v>
      </c>
      <c r="ACE14" s="48" t="inlineStr">
        <is>
          <t>Ya</t>
        </is>
      </c>
      <c r="ACF14" s="48" t="inlineStr">
        <is>
          <t>Cukup meningkat</t>
        </is>
      </c>
      <c r="ACG14" s="48" t="inlineStr">
        <is>
          <t>Cukup meningkat</t>
        </is>
      </c>
      <c r="ACH14" s="48" t="inlineStr">
        <is>
          <t>Cukup meningkat</t>
        </is>
      </c>
      <c r="ACI14" s="48" t="n"/>
      <c r="ACJ14" s="48" t="n"/>
      <c r="ACK14" s="48" t="n"/>
      <c r="ACL14" s="48" t="n"/>
      <c r="ACM14" s="48" t="n"/>
      <c r="ACN14" s="48" t="n"/>
      <c r="ACO14" s="48" t="n"/>
      <c r="ACP14" s="48" t="n"/>
      <c r="ACQ14" s="48" t="n"/>
      <c r="ACR14" s="48" t="n"/>
      <c r="ACS14" s="48" t="n"/>
      <c r="ACT14" s="48" t="inlineStr">
        <is>
          <t>Belum</t>
        </is>
      </c>
      <c r="ACU14" s="48" t="inlineStr">
        <is>
          <t>Manfaat cukup signifikan, terasa di kehidupan sehari-hari</t>
        </is>
      </c>
      <c r="ACV14" s="48" t="inlineStr">
        <is>
          <t>Berkurang</t>
        </is>
      </c>
      <c r="ACW14" s="48" t="inlineStr">
        <is>
          <t>Anggota keluarga - Perempuan dewasa</t>
        </is>
      </c>
      <c r="ACX14" s="48" t="inlineStr">
        <is>
          <t>Setuju</t>
        </is>
      </c>
      <c r="ACY14" s="48" t="inlineStr">
        <is>
          <t>Anggota keluarga - Laki-laki dewasa Anggota keluarga - Perempuan dewasa Anggota keluarga - Anak-anak</t>
        </is>
      </c>
      <c r="ACZ14" s="8" t="n">
        <v>1</v>
      </c>
      <c r="ADA14" s="8" t="n">
        <v>1</v>
      </c>
      <c r="ADB14" s="8" t="n">
        <v>1</v>
      </c>
      <c r="ADC14" s="8" t="n">
        <v>0</v>
      </c>
      <c r="ADD14" s="48" t="inlineStr">
        <is>
          <t>Puas</t>
        </is>
      </c>
      <c r="ADE14" s="48" t="inlineStr">
        <is>
          <t>Puas</t>
        </is>
      </c>
      <c r="ADF14" s="48" t="inlineStr">
        <is>
          <t>Puas</t>
        </is>
      </c>
      <c r="ADG14" s="48" t="inlineStr">
        <is>
          <t>Puas</t>
        </is>
      </c>
      <c r="ADH14" s="48" t="inlineStr">
        <is>
          <t>Ya</t>
        </is>
      </c>
      <c r="ADI14" s="48" t="inlineStr">
        <is>
          <t>Kompor</t>
        </is>
      </c>
      <c r="ADJ14" s="48" t="inlineStr">
        <is>
          <t>Puas</t>
        </is>
      </c>
      <c r="ADK14" s="48" t="n"/>
      <c r="ADL14" s="48" t="n"/>
      <c r="ADM14" s="48" t="n"/>
      <c r="ADN14" s="48" t="n"/>
      <c r="ADO14" s="48" t="n"/>
      <c r="ADP14" s="48" t="n"/>
      <c r="ADQ14" s="48" t="n"/>
      <c r="ADR14" s="48" t="n"/>
      <c r="ADS14" s="48" t="n"/>
      <c r="ADT14" s="48" t="n"/>
      <c r="ADU14" s="48" t="inlineStr">
        <is>
          <t>Menghubungi CPO atau pendamping</t>
        </is>
      </c>
      <c r="ADV14" s="8" t="n">
        <v>0</v>
      </c>
      <c r="ADW14" s="8" t="n">
        <v>0</v>
      </c>
      <c r="ADX14" s="8" t="n">
        <v>0</v>
      </c>
      <c r="ADY14" s="8" t="n">
        <v>0</v>
      </c>
      <c r="ADZ14" s="8" t="n">
        <v>1</v>
      </c>
      <c r="AEA14" s="8" t="n">
        <v>0</v>
      </c>
      <c r="AEB14" s="8" t="n">
        <v>0</v>
      </c>
      <c r="AEC14" s="8" t="n">
        <v>0</v>
      </c>
      <c r="AED14" s="8" t="n">
        <v>0</v>
      </c>
      <c r="AEE14" s="48" t="inlineStr">
        <is>
          <t>Laki-laki dewasa</t>
        </is>
      </c>
      <c r="AEF14" s="48" t="n"/>
      <c r="AEG14" s="48" t="inlineStr">
        <is>
          <t>Menelepon atau WA langsung</t>
        </is>
      </c>
      <c r="AEH14" s="48" t="n"/>
      <c r="AEI14" s="48" t="inlineStr">
        <is>
          <t>Meningkatkan imformasi purna jual</t>
        </is>
      </c>
      <c r="AEJ14" s="48" t="inlineStr">
        <is>
          <t>Ya, selalu</t>
        </is>
      </c>
      <c r="AEK14"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14" s="8" t="n">
        <v>1</v>
      </c>
      <c r="AEM14" s="8" t="n">
        <v>1</v>
      </c>
      <c r="AEN14" s="8" t="n">
        <v>1</v>
      </c>
      <c r="AEO14" s="8" t="n">
        <v>1</v>
      </c>
      <c r="AEP14" s="8" t="n">
        <v>1</v>
      </c>
      <c r="AEQ14" s="8" t="n">
        <v>1</v>
      </c>
      <c r="AER14" s="8" t="n">
        <v>1</v>
      </c>
      <c r="AES14" s="8" t="n">
        <v>1</v>
      </c>
      <c r="AET14" s="8" t="n">
        <v>1</v>
      </c>
      <c r="AEU14" s="8" t="n">
        <v>0</v>
      </c>
      <c r="AEV14" s="8" t="n">
        <v>1</v>
      </c>
      <c r="AEW14" s="8" t="n">
        <v>0</v>
      </c>
      <c r="AEX14" s="48" t="n"/>
      <c r="AEY14" s="48" t="inlineStr">
        <is>
          <t>Mendukung lingkungan</t>
        </is>
      </c>
      <c r="AEZ14" s="48" t="n"/>
      <c r="AFA14" s="48" t="inlineStr">
        <is>
          <t>Pemerintah daerah</t>
        </is>
      </c>
      <c r="AFB14" s="48" t="n"/>
      <c r="AFC14" s="48" t="inlineStr">
        <is>
          <t>1771151810495.jpg</t>
        </is>
      </c>
      <c r="AFD14" s="16" t="inlineStr">
        <is>
          <t>https://kf.kobotoolbox.org/api/v2/assets/avstPQqLr3Ab3ZdcVTXZ6f/data/676403386/attachments/attNYvzRJwK92PPePXdnzkEC/</t>
        </is>
      </c>
      <c r="AFE14" s="48" t="inlineStr">
        <is>
          <t>1771151909906.jpg</t>
        </is>
      </c>
      <c r="AFF14" s="16" t="inlineStr">
        <is>
          <t>https://kf.kobotoolbox.org/api/v2/assets/avstPQqLr3Ab3ZdcVTXZ6f/data/676403386/attachments/attqZCAKsqFurqYCcQKocFyq/</t>
        </is>
      </c>
      <c r="AFG14" s="48" t="inlineStr">
        <is>
          <t>Ir. I Made Suyasa</t>
        </is>
      </c>
      <c r="AFH14" s="48" t="n"/>
      <c r="AFI14" s="48" t="n"/>
    </row>
    <row r="15">
      <c r="A15" s="6" t="n">
        <v>46069</v>
      </c>
      <c r="B15" s="6" t="n">
        <v>46073</v>
      </c>
      <c r="C15" s="48" t="inlineStr">
        <is>
          <t>ir i made suyasa</t>
        </is>
      </c>
      <c r="D15" s="48" t="inlineStr">
        <is>
          <t>ni nyoman juniari</t>
        </is>
      </c>
      <c r="E15" s="8" t="n">
        <v>85923023053</v>
      </c>
      <c r="F15" s="48" t="inlineStr">
        <is>
          <t>-8.463985 115.2377783 350.70001220703125 2.55</t>
        </is>
      </c>
      <c r="G15" s="8" t="n">
        <v>-8.463984999999999</v>
      </c>
      <c r="H15" s="8" t="n">
        <v>115.2377783</v>
      </c>
      <c r="I15" s="8" t="n">
        <v>350.7000122</v>
      </c>
      <c r="J15" s="8" t="n">
        <v>2.55</v>
      </c>
      <c r="K15" s="8" t="n">
        <v>0</v>
      </c>
      <c r="L15" s="48" t="inlineStr">
        <is>
          <t>-8.4638967 115.238115 353.9000244140625 2.2</t>
        </is>
      </c>
      <c r="M15" s="8" t="n">
        <v>-8.463896699999999</v>
      </c>
      <c r="N15" s="8" t="n">
        <v>115.238115</v>
      </c>
      <c r="O15" s="8" t="n">
        <v>353.9000244</v>
      </c>
      <c r="P15" s="8" t="n">
        <v>2.2</v>
      </c>
      <c r="Q15" s="8" t="n">
        <v>0</v>
      </c>
      <c r="R15" s="48" t="inlineStr">
        <is>
          <t>Bali</t>
        </is>
      </c>
      <c r="S15" s="8" t="n">
        <v>0</v>
      </c>
      <c r="T15" s="8" t="n">
        <v>0</v>
      </c>
      <c r="U15" s="8" t="n">
        <v>0</v>
      </c>
      <c r="V15" s="8" t="n">
        <v>0</v>
      </c>
      <c r="W15" s="8" t="n">
        <v>0</v>
      </c>
      <c r="X15" s="8" t="n">
        <v>0</v>
      </c>
      <c r="Y15" s="8" t="n">
        <v>1</v>
      </c>
      <c r="Z15" s="8" t="n">
        <v>0</v>
      </c>
      <c r="AA15" s="8" t="n">
        <v>0</v>
      </c>
      <c r="AB15" s="8" t="n">
        <v>0</v>
      </c>
      <c r="AC15" s="48" t="inlineStr">
        <is>
          <t>BADUNG</t>
        </is>
      </c>
      <c r="AD15" s="48" t="inlineStr">
        <is>
          <t>ABIANSEMAL</t>
        </is>
      </c>
      <c r="AE15" s="48" t="inlineStr">
        <is>
          <t>BONGKASA PERTIWI</t>
        </is>
      </c>
      <c r="AF15" s="48" t="inlineStr">
        <is>
          <t>YAYASAN MANIK KAYA KAUCI</t>
        </is>
      </c>
      <c r="AG15" s="48" t="inlineStr">
        <is>
          <t>MKP0342</t>
        </is>
      </c>
      <c r="AH15" s="8" t="n">
        <v>8</v>
      </c>
      <c r="AI15" s="48" t="inlineStr">
        <is>
          <t>VPA2</t>
        </is>
      </c>
      <c r="AJ15" s="48" t="inlineStr">
        <is>
          <t>Aktif</t>
        </is>
      </c>
      <c r="AK15" s="8" t="n">
        <v>46</v>
      </c>
      <c r="AL15" s="48" t="inlineStr">
        <is>
          <t>Perempuan</t>
        </is>
      </c>
      <c r="AM15" s="48" t="inlineStr">
        <is>
          <t>Sudah menikah</t>
        </is>
      </c>
      <c r="AN15" s="48" t="inlineStr">
        <is>
          <t>SMP/Sederajat</t>
        </is>
      </c>
      <c r="AO15" s="48" t="inlineStr">
        <is>
          <t>Wiraswasta</t>
        </is>
      </c>
      <c r="AP15" s="8" t="n">
        <v>0</v>
      </c>
      <c r="AQ15" s="8" t="n">
        <v>0</v>
      </c>
      <c r="AR15" s="8" t="n">
        <v>0</v>
      </c>
      <c r="AS15" s="8" t="n">
        <v>1</v>
      </c>
      <c r="AT15" s="8" t="n">
        <v>0</v>
      </c>
      <c r="AU15" s="8" t="n">
        <v>0</v>
      </c>
      <c r="AV15" s="8" t="n">
        <v>0</v>
      </c>
      <c r="AW15" s="8" t="n">
        <v>0</v>
      </c>
      <c r="AX15" s="48" t="n"/>
      <c r="AY15" s="48" t="inlineStr">
        <is>
          <t>Pekerja lepas</t>
        </is>
      </c>
      <c r="AZ15" s="8" t="n">
        <v>0</v>
      </c>
      <c r="BA15" s="8" t="n">
        <v>0</v>
      </c>
      <c r="BB15" s="8" t="n">
        <v>1</v>
      </c>
      <c r="BC15" s="8" t="n">
        <v>0</v>
      </c>
      <c r="BD15" s="8" t="n">
        <v>0</v>
      </c>
      <c r="BE15" s="8" t="n">
        <v>0</v>
      </c>
      <c r="BF15" s="8" t="n">
        <v>0</v>
      </c>
      <c r="BG15" s="8" t="n">
        <v>0</v>
      </c>
      <c r="BH15" s="48" t="n"/>
      <c r="BI15" s="48" t="inlineStr">
        <is>
          <t>Rp2.500.000 - Rp3.500.000</t>
        </is>
      </c>
      <c r="BJ15" s="8" t="n">
        <v>2</v>
      </c>
      <c r="BK15" s="8" t="n">
        <v>2</v>
      </c>
      <c r="BL15" s="8" t="n">
        <v>1</v>
      </c>
      <c r="BM15" s="8" t="n">
        <v>2</v>
      </c>
      <c r="BN15" s="48" t="inlineStr">
        <is>
          <t>Milik sendiri</t>
        </is>
      </c>
      <c r="BO15" s="48" t="inlineStr">
        <is>
          <t>Permanen (dinding bata dan semen)</t>
        </is>
      </c>
      <c r="BP15" s="8" t="n">
        <v>1</v>
      </c>
      <c r="BQ15" s="8" t="n">
        <v>0</v>
      </c>
      <c r="BR15" s="8" t="n">
        <v>0</v>
      </c>
      <c r="BS15" s="8" t="n">
        <v>0</v>
      </c>
      <c r="BT15" s="8" t="n">
        <v>0</v>
      </c>
      <c r="BU15" s="48" t="n"/>
      <c r="BV15" s="48" t="inlineStr">
        <is>
          <t>Keramik/ubin</t>
        </is>
      </c>
      <c r="BW15" s="8" t="n">
        <v>0</v>
      </c>
      <c r="BX15" s="8" t="n">
        <v>0</v>
      </c>
      <c r="BY15" s="8" t="n">
        <v>1</v>
      </c>
      <c r="BZ15" s="8" t="n">
        <v>0</v>
      </c>
      <c r="CA15" s="8" t="n">
        <v>0</v>
      </c>
      <c r="CB15" s="48" t="n"/>
      <c r="CC15" s="48" t="inlineStr">
        <is>
          <t>Genting</t>
        </is>
      </c>
      <c r="CD15" s="8" t="n">
        <v>0</v>
      </c>
      <c r="CE15" s="8" t="n">
        <v>0</v>
      </c>
      <c r="CF15" s="8" t="n">
        <v>0</v>
      </c>
      <c r="CG15" s="8" t="n">
        <v>0</v>
      </c>
      <c r="CH15" s="8" t="n">
        <v>0</v>
      </c>
      <c r="CI15" s="8" t="n">
        <v>1</v>
      </c>
      <c r="CJ15" s="8" t="n">
        <v>0</v>
      </c>
      <c r="CK15" s="48" t="n"/>
      <c r="CL15" s="48" t="inlineStr">
        <is>
          <t>Ya</t>
        </is>
      </c>
      <c r="CM15" s="8" t="n">
        <v>2019</v>
      </c>
      <c r="CN15" s="48" t="inlineStr">
        <is>
          <t>Fixed-Dome (Kubah Tetap)</t>
        </is>
      </c>
      <c r="CO15" s="48" t="inlineStr">
        <is>
          <t>4 m³ (2-3 ekor sapi, ±3 jam memasak/hari, ±30 kg slurry/hari)</t>
        </is>
      </c>
      <c r="CP15" s="48" t="inlineStr">
        <is>
          <t>Anggota keluarga - perempuan dewasa</t>
        </is>
      </c>
      <c r="CQ15" s="8" t="n">
        <v>0</v>
      </c>
      <c r="CR15" s="8" t="n">
        <v>0</v>
      </c>
      <c r="CS15" s="8" t="n">
        <v>0</v>
      </c>
      <c r="CT15" s="8" t="n">
        <v>0</v>
      </c>
      <c r="CU15" s="8" t="n">
        <v>0</v>
      </c>
      <c r="CV15" s="8" t="n">
        <v>1</v>
      </c>
      <c r="CW15" s="8" t="n">
        <v>0</v>
      </c>
      <c r="CX15" s="8" t="n">
        <v>0</v>
      </c>
      <c r="CY15" s="48" t="inlineStr">
        <is>
          <t>Anggota keluarga - laki-laki</t>
        </is>
      </c>
      <c r="CZ15" s="8" t="n">
        <v>1</v>
      </c>
      <c r="DA15" s="8" t="n">
        <v>0</v>
      </c>
      <c r="DB15" s="8" t="n">
        <v>0</v>
      </c>
      <c r="DC15" s="48" t="n"/>
      <c r="DD15" s="48" t="inlineStr">
        <is>
          <t>Anggota keluarga - laki-laki CPO atau pendamping</t>
        </is>
      </c>
      <c r="DE15" s="8" t="n">
        <v>1</v>
      </c>
      <c r="DF15" s="8" t="n">
        <v>0</v>
      </c>
      <c r="DG15" s="8" t="n">
        <v>1</v>
      </c>
      <c r="DH15" s="8" t="n">
        <v>0</v>
      </c>
      <c r="DI15" s="48" t="n"/>
      <c r="DJ15" s="48" t="inlineStr">
        <is>
          <t>Anggota keluarga - laki-laki CPO atau pendamping</t>
        </is>
      </c>
      <c r="DK15" s="8" t="n">
        <v>1</v>
      </c>
      <c r="DL15" s="8" t="n">
        <v>0</v>
      </c>
      <c r="DM15" s="8" t="n">
        <v>1</v>
      </c>
      <c r="DN15" s="8" t="n">
        <v>0</v>
      </c>
      <c r="DO15" s="48" t="n"/>
      <c r="DP15" s="48" t="inlineStr">
        <is>
          <t>Ya</t>
        </is>
      </c>
      <c r="DQ15" s="48" t="n"/>
      <c r="DR15" s="48" t="n"/>
      <c r="DS15" s="48" t="n"/>
      <c r="DT15" s="48" t="n"/>
      <c r="DU15" s="48" t="n"/>
      <c r="DV15" s="48" t="n"/>
      <c r="DW15" s="48" t="n"/>
      <c r="DX15" s="48" t="n"/>
      <c r="DY15" s="48" t="n"/>
      <c r="DZ15" s="48" t="n"/>
      <c r="EA15" s="48" t="n"/>
      <c r="EB15" s="48" t="n"/>
      <c r="EC15" s="48" t="n"/>
      <c r="ED15" s="48" t="n"/>
      <c r="EE15" s="48" t="n"/>
      <c r="EF15" s="48" t="n"/>
      <c r="EG15" s="48" t="n"/>
      <c r="EH15" s="48" t="n"/>
      <c r="EI15" s="48" t="inlineStr">
        <is>
          <t>Tidak ada masalah</t>
        </is>
      </c>
      <c r="EJ15" s="8" t="n">
        <v>0</v>
      </c>
      <c r="EK15" s="8" t="n">
        <v>0</v>
      </c>
      <c r="EL15" s="8" t="n">
        <v>0</v>
      </c>
      <c r="EM15" s="8" t="n">
        <v>1</v>
      </c>
      <c r="EN15" s="8" t="n">
        <v>0</v>
      </c>
      <c r="EO15" s="48" t="n"/>
      <c r="EP15" s="48" t="inlineStr">
        <is>
          <t>Ya, cukup jelas dan mudah diikuti</t>
        </is>
      </c>
      <c r="EQ15" s="48" t="inlineStr">
        <is>
          <t>Pelatihan</t>
        </is>
      </c>
      <c r="ER15" s="48" t="inlineStr">
        <is>
          <t>CPO atau pendamping Staff BIRU</t>
        </is>
      </c>
      <c r="ES15" s="8" t="n">
        <v>1</v>
      </c>
      <c r="ET15" s="8" t="n">
        <v>1</v>
      </c>
      <c r="EU15" s="8" t="n">
        <v>0</v>
      </c>
      <c r="EV15" s="8" t="n">
        <v>0</v>
      </c>
      <c r="EW15" s="48" t="n"/>
      <c r="EX15" s="48" t="inlineStr">
        <is>
          <t>Anggota keluarga - Perempuan dewasa</t>
        </is>
      </c>
      <c r="EY15" s="8" t="n">
        <v>0</v>
      </c>
      <c r="EZ15" s="8" t="n">
        <v>1</v>
      </c>
      <c r="FA15" s="8" t="n">
        <v>0</v>
      </c>
      <c r="FB15" s="48" t="n"/>
      <c r="FC15" s="48" t="inlineStr">
        <is>
          <t>Setiap hari</t>
        </is>
      </c>
      <c r="FD15" s="48" t="n"/>
      <c r="FE15" s="48" t="inlineStr">
        <is>
          <t>Mengetahui</t>
        </is>
      </c>
      <c r="FF15" s="48" t="inlineStr">
        <is>
          <t>Selalu (setiap hari)</t>
        </is>
      </c>
      <c r="FG15" s="48" t="inlineStr">
        <is>
          <t>Mengetahui</t>
        </is>
      </c>
      <c r="FH15" s="48" t="inlineStr">
        <is>
          <t>Selalu (setiap hari)</t>
        </is>
      </c>
      <c r="FI15" s="48" t="inlineStr">
        <is>
          <t>Mengetahui</t>
        </is>
      </c>
      <c r="FJ15" s="48" t="inlineStr">
        <is>
          <t>Selalu (setiap hari)</t>
        </is>
      </c>
      <c r="FK15" s="48" t="inlineStr">
        <is>
          <t>Mengetahui</t>
        </is>
      </c>
      <c r="FL15" s="48" t="inlineStr">
        <is>
          <t>Sering (setiap minggu)</t>
        </is>
      </c>
      <c r="FM15" s="48" t="inlineStr">
        <is>
          <t>Mengetahui</t>
        </is>
      </c>
      <c r="FN15" s="48" t="inlineStr">
        <is>
          <t>Sering (setiap minggu)</t>
        </is>
      </c>
      <c r="FO15" s="48" t="inlineStr">
        <is>
          <t>Mengetahui</t>
        </is>
      </c>
      <c r="FP15" s="48" t="inlineStr">
        <is>
          <t>Cukup sering (2 minggu sekali)</t>
        </is>
      </c>
      <c r="FQ15" s="48" t="inlineStr">
        <is>
          <t>Mengetahui</t>
        </is>
      </c>
      <c r="FR15" s="48" t="inlineStr">
        <is>
          <t>Ya</t>
        </is>
      </c>
      <c r="FS15" s="48" t="inlineStr">
        <is>
          <t>Mengetahui</t>
        </is>
      </c>
      <c r="FT15" s="48" t="inlineStr">
        <is>
          <t>Ya, selalu</t>
        </is>
      </c>
      <c r="FU15" s="48" t="inlineStr">
        <is>
          <t>Perempuan dewasa Laki-laki dewasa</t>
        </is>
      </c>
      <c r="FV15" s="8" t="n">
        <v>1</v>
      </c>
      <c r="FW15" s="8" t="n">
        <v>1</v>
      </c>
      <c r="FX15" s="8" t="n">
        <v>0</v>
      </c>
      <c r="FY15" s="8" t="n">
        <v>0</v>
      </c>
      <c r="FZ15" s="48" t="inlineStr">
        <is>
          <t>Memahami</t>
        </is>
      </c>
      <c r="GA15" s="48" t="inlineStr">
        <is>
          <t>Pelatihan CPO</t>
        </is>
      </c>
      <c r="GB15" s="8" t="n">
        <v>1</v>
      </c>
      <c r="GC15" s="8" t="n">
        <v>1</v>
      </c>
      <c r="GD15" s="8" t="n">
        <v>0</v>
      </c>
      <c r="GE15" s="8" t="n">
        <v>0</v>
      </c>
      <c r="GF15" s="48" t="n"/>
      <c r="GG15" s="48" t="inlineStr">
        <is>
          <t>Sering</t>
        </is>
      </c>
      <c r="GH15" s="48" t="inlineStr">
        <is>
          <t>Ya</t>
        </is>
      </c>
      <c r="GI15" s="48" t="inlineStr">
        <is>
          <t>Tetangga Teman/keluarga Komunitas lokal</t>
        </is>
      </c>
      <c r="GJ15" s="8" t="n">
        <v>1</v>
      </c>
      <c r="GK15" s="8" t="n">
        <v>1</v>
      </c>
      <c r="GL15" s="8" t="n">
        <v>1</v>
      </c>
      <c r="GM15" s="8" t="n">
        <v>0</v>
      </c>
      <c r="GN15" s="48" t="n"/>
      <c r="GO15" s="8" t="n">
        <v>10</v>
      </c>
      <c r="GP15" s="48" t="inlineStr">
        <is>
          <t>Penuh (100%)</t>
        </is>
      </c>
      <c r="GQ15" s="48" t="inlineStr">
        <is>
          <t>LPG Kayu bakar</t>
        </is>
      </c>
      <c r="GR15" s="8" t="n">
        <v>1</v>
      </c>
      <c r="GS15" s="8" t="n">
        <v>1</v>
      </c>
      <c r="GT15" s="8" t="n">
        <v>0</v>
      </c>
      <c r="GU15" s="8" t="n">
        <v>0</v>
      </c>
      <c r="GV15" s="8" t="n">
        <v>0</v>
      </c>
      <c r="GW15" s="8" t="n">
        <v>0</v>
      </c>
      <c r="GX15" s="8" t="n">
        <v>0</v>
      </c>
      <c r="GY15" s="48" t="n"/>
      <c r="GZ15" s="48" t="inlineStr">
        <is>
          <t>Ya</t>
        </is>
      </c>
      <c r="HA15" s="8" t="n">
        <v>150</v>
      </c>
      <c r="HB15" s="8" t="n">
        <v>100000</v>
      </c>
      <c r="HC15" s="8" t="n">
        <v>0</v>
      </c>
      <c r="HD15" s="8" t="n">
        <v>0</v>
      </c>
      <c r="HE15" s="8" t="n">
        <v>9</v>
      </c>
      <c r="HF15" s="8" t="n">
        <v>69000</v>
      </c>
      <c r="HG15" s="8" t="n">
        <v>0</v>
      </c>
      <c r="HH15" s="8" t="n">
        <v>0</v>
      </c>
      <c r="HI15" s="48" t="n"/>
      <c r="HJ15" s="48" t="n"/>
      <c r="HK15" s="48" t="n"/>
      <c r="HL15" s="48" t="n"/>
      <c r="HM15" s="48" t="n"/>
      <c r="HN15" s="48" t="n"/>
      <c r="HO15" s="48" t="n"/>
      <c r="HP15" s="48" t="n"/>
      <c r="HQ15" s="48" t="n"/>
      <c r="HR15" s="48" t="n"/>
      <c r="HS15" s="48" t="n"/>
      <c r="HT15" s="48" t="n"/>
      <c r="HU15" s="48" t="n"/>
      <c r="HV15" s="48" t="n"/>
      <c r="HW15" s="48" t="n"/>
      <c r="HX15" s="48" t="n"/>
      <c r="HY15" s="8" t="n">
        <v>150</v>
      </c>
      <c r="HZ15" s="8" t="n">
        <v>100000</v>
      </c>
      <c r="IA15" s="8" t="n">
        <v>9</v>
      </c>
      <c r="IB15" s="8" t="n">
        <v>69000</v>
      </c>
      <c r="IC15" s="48" t="n"/>
      <c r="ID15" s="48" t="n"/>
      <c r="IE15" s="48" t="n"/>
      <c r="IF15" s="48" t="n"/>
      <c r="IG15" s="48" t="n"/>
      <c r="IH15" s="48" t="n"/>
      <c r="II15" s="48" t="n"/>
      <c r="IJ15" s="48" t="n"/>
      <c r="IK15" s="48" t="inlineStr">
        <is>
          <t>&lt;15 kg</t>
        </is>
      </c>
      <c r="IL15" s="48" t="inlineStr">
        <is>
          <t>1-3 jam</t>
        </is>
      </c>
      <c r="IM15" s="48" t="inlineStr">
        <is>
          <t>Ya</t>
        </is>
      </c>
      <c r="IN15" s="48" t="inlineStr">
        <is>
          <t>Tidak</t>
        </is>
      </c>
      <c r="IO15" s="48" t="inlineStr">
        <is>
          <t>Lebih bersih</t>
        </is>
      </c>
      <c r="IP15" s="48" t="n"/>
      <c r="IQ15" s="48" t="inlineStr">
        <is>
          <t>Tidak pernah</t>
        </is>
      </c>
      <c r="IR15" s="48" t="n"/>
      <c r="IS15" s="48" t="n"/>
      <c r="IT15" s="48" t="n"/>
      <c r="IU15" s="48" t="n"/>
      <c r="IV15" s="48" t="n"/>
      <c r="IW15" s="48" t="n"/>
      <c r="IX15" s="48" t="n"/>
      <c r="IY15" s="48" t="n"/>
      <c r="IZ15" s="48" t="inlineStr">
        <is>
          <t>Tidak pernah</t>
        </is>
      </c>
      <c r="JA15" s="48" t="n"/>
      <c r="JB15" s="48" t="n"/>
      <c r="JC15" s="48" t="n"/>
      <c r="JD15" s="48" t="n"/>
      <c r="JE15" s="48" t="n"/>
      <c r="JF15" s="48" t="n"/>
      <c r="JG15" s="48" t="n"/>
      <c r="JH15" s="48" t="n"/>
      <c r="JI15" s="48" t="inlineStr">
        <is>
          <t>Tidak pernah</t>
        </is>
      </c>
      <c r="JJ15" s="48" t="n"/>
      <c r="JK15" s="48" t="n"/>
      <c r="JL15" s="48" t="n"/>
      <c r="JM15" s="48" t="n"/>
      <c r="JN15" s="48" t="n"/>
      <c r="JO15" s="48" t="n"/>
      <c r="JP15" s="48" t="n"/>
      <c r="JQ15" s="48" t="n"/>
      <c r="JR15" s="48" t="inlineStr">
        <is>
          <t>Tidak pernah</t>
        </is>
      </c>
      <c r="JS15" s="48" t="n"/>
      <c r="JT15" s="48" t="n"/>
      <c r="JU15" s="48" t="n"/>
      <c r="JV15" s="48" t="n"/>
      <c r="JW15" s="48" t="n"/>
      <c r="JX15" s="48" t="n"/>
      <c r="JY15" s="48" t="n"/>
      <c r="JZ15" s="48" t="n"/>
      <c r="KA15" s="48" t="inlineStr">
        <is>
          <t>Tidak pernah</t>
        </is>
      </c>
      <c r="KB15" s="48" t="n"/>
      <c r="KC15" s="48" t="n"/>
      <c r="KD15" s="48" t="n"/>
      <c r="KE15" s="48" t="n"/>
      <c r="KF15" s="48" t="n"/>
      <c r="KG15" s="48" t="n"/>
      <c r="KH15" s="48" t="n"/>
      <c r="KI15" s="48" t="n"/>
      <c r="KJ15" s="48" t="inlineStr">
        <is>
          <t>Tidak pernah</t>
        </is>
      </c>
      <c r="KK15" s="48" t="n"/>
      <c r="KL15" s="48" t="n"/>
      <c r="KM15" s="48" t="n"/>
      <c r="KN15" s="48" t="n"/>
      <c r="KO15" s="48" t="n"/>
      <c r="KP15" s="48" t="n"/>
      <c r="KQ15" s="48" t="n"/>
      <c r="KR15" s="48" t="n"/>
      <c r="KS15" s="48" t="inlineStr">
        <is>
          <t>Jauh lebih baik</t>
        </is>
      </c>
      <c r="KT15" s="48" t="inlineStr">
        <is>
          <t>Lebih dari 4 kali</t>
        </is>
      </c>
      <c r="KU15" s="48" t="inlineStr">
        <is>
          <t>2-4 kali</t>
        </is>
      </c>
      <c r="KV15" s="48" t="inlineStr">
        <is>
          <t>Perempuan dewasa</t>
        </is>
      </c>
      <c r="KW15" s="8" t="n">
        <v>0</v>
      </c>
      <c r="KX15" s="8" t="n">
        <v>1</v>
      </c>
      <c r="KY15" s="8" t="n">
        <v>0</v>
      </c>
      <c r="KZ15" s="8" t="n">
        <v>0</v>
      </c>
      <c r="LA15" s="48" t="inlineStr">
        <is>
          <t>Jauh lebih baik</t>
        </is>
      </c>
      <c r="LB15" s="48" t="inlineStr">
        <is>
          <t>Jauh lebih baik</t>
        </is>
      </c>
      <c r="LC15" s="8" t="n">
        <v>0</v>
      </c>
      <c r="LD15" s="8" t="n">
        <v>2</v>
      </c>
      <c r="LE15" s="8" t="n">
        <v>3</v>
      </c>
      <c r="LF15" s="8" t="n">
        <v>0</v>
      </c>
      <c r="LG15" s="48" t="inlineStr">
        <is>
          <t>Ya</t>
        </is>
      </c>
      <c r="LH15" s="8" t="n">
        <v>200000</v>
      </c>
      <c r="LI15" s="48" t="n"/>
      <c r="LJ15" s="48" t="inlineStr">
        <is>
          <t>Kebutuhan rumah tangga</t>
        </is>
      </c>
      <c r="LK15" s="8" t="n">
        <v>0</v>
      </c>
      <c r="LL15" s="8" t="n">
        <v>0</v>
      </c>
      <c r="LM15" s="8" t="n">
        <v>0</v>
      </c>
      <c r="LN15" s="8" t="n">
        <v>0</v>
      </c>
      <c r="LO15" s="8" t="n">
        <v>1</v>
      </c>
      <c r="LP15" s="8" t="n">
        <v>0</v>
      </c>
      <c r="LQ15" s="8" t="n">
        <v>0</v>
      </c>
      <c r="LR15" s="48" t="n"/>
      <c r="LS15" s="8" t="n">
        <v>30</v>
      </c>
      <c r="LT15" s="8" t="n">
        <v>0</v>
      </c>
      <c r="LU15" s="8" t="n">
        <v>0</v>
      </c>
      <c r="LV15" s="8" t="n">
        <v>15</v>
      </c>
      <c r="LW15" s="8" t="n">
        <v>0</v>
      </c>
      <c r="LX15" s="8" t="n">
        <v>0</v>
      </c>
      <c r="LY15" s="8" t="n">
        <v>5</v>
      </c>
      <c r="LZ15" s="8" t="n">
        <v>0</v>
      </c>
      <c r="MA15" s="8" t="n">
        <v>0</v>
      </c>
      <c r="MB15" s="48" t="inlineStr">
        <is>
          <t>Ya</t>
        </is>
      </c>
      <c r="MC15" s="8" t="n">
        <v>0</v>
      </c>
      <c r="MD15" s="8" t="n">
        <v>0</v>
      </c>
      <c r="ME15" s="8" t="n">
        <v>120</v>
      </c>
      <c r="MF15" s="8" t="n">
        <v>0</v>
      </c>
      <c r="MG15" s="8" t="n">
        <v>0</v>
      </c>
      <c r="MH15" s="8" t="n">
        <v>0</v>
      </c>
      <c r="MI15" s="48" t="inlineStr">
        <is>
          <t>Aktivitas sosial diluar rumah (misalnya, berkumpul dengan tetangga, mengikuti kegiatan PKK, dsb)</t>
        </is>
      </c>
      <c r="MJ15" s="8" t="n">
        <v>0</v>
      </c>
      <c r="MK15" s="8" t="n">
        <v>1</v>
      </c>
      <c r="ML15" s="8" t="n">
        <v>0</v>
      </c>
      <c r="MM15" s="8" t="n">
        <v>0</v>
      </c>
      <c r="MN15" s="8" t="n">
        <v>0</v>
      </c>
      <c r="MO15" s="8" t="n">
        <v>0</v>
      </c>
      <c r="MP15" s="48" t="n"/>
      <c r="MQ15" s="48" t="n"/>
      <c r="MR15" s="48" t="inlineStr">
        <is>
          <t>Sibuk aktivitas Sosial</t>
        </is>
      </c>
      <c r="MS15" s="48" t="inlineStr">
        <is>
          <t>Gotongroyong Adat dan kemanusian</t>
        </is>
      </c>
      <c r="MT15" s="48" t="n"/>
      <c r="MU15" s="48" t="inlineStr">
        <is>
          <t>Ya, untuk anggota keluarga</t>
        </is>
      </c>
      <c r="MV15" s="48" t="inlineStr">
        <is>
          <t>Perawatan sistem biogas</t>
        </is>
      </c>
      <c r="MW15" s="8" t="n">
        <v>1</v>
      </c>
      <c r="MX15" s="8" t="n">
        <v>0</v>
      </c>
      <c r="MY15" s="8" t="n">
        <v>0</v>
      </c>
      <c r="MZ15" s="8" t="n">
        <v>0</v>
      </c>
      <c r="NA15" s="48" t="n"/>
      <c r="NB15" s="48" t="n"/>
      <c r="NC15" s="48" t="n"/>
      <c r="ND15" s="48" t="n"/>
      <c r="NE15" s="48" t="n"/>
      <c r="NF15" s="48" t="n"/>
      <c r="NG15" s="48" t="n"/>
      <c r="NH15" s="48" t="n"/>
      <c r="NI15" s="48" t="n"/>
      <c r="NJ15" s="48" t="n"/>
      <c r="NK15" s="48" t="n"/>
      <c r="NL15" s="48" t="inlineStr">
        <is>
          <t>Ya</t>
        </is>
      </c>
      <c r="NM15" s="48" t="inlineStr">
        <is>
          <t>Kombinasi dana mandiri dan dana hibah</t>
        </is>
      </c>
      <c r="NN15" s="48" t="inlineStr">
        <is>
          <t>1.000.001-3.000.000</t>
        </is>
      </c>
      <c r="NO15" s="48" t="inlineStr">
        <is>
          <t>Program CSR perusahaan</t>
        </is>
      </c>
      <c r="NP15" s="48" t="n"/>
      <c r="NQ15" s="48" t="n"/>
      <c r="NR15" s="48" t="n"/>
      <c r="NS15" s="48" t="n"/>
      <c r="NT15" s="48" t="n"/>
      <c r="NU15" s="48" t="n"/>
      <c r="NV15" s="48" t="inlineStr">
        <is>
          <t>Anggota keluarga - Laki-laki dewasa</t>
        </is>
      </c>
      <c r="NW15" s="48" t="n"/>
      <c r="NX15" s="48" t="inlineStr">
        <is>
          <t>Sangat meningkat</t>
        </is>
      </c>
      <c r="NY15" s="8" t="n">
        <v>60</v>
      </c>
      <c r="NZ15" s="8" t="n">
        <v>0</v>
      </c>
      <c r="OA15" s="8" t="n">
        <v>0</v>
      </c>
      <c r="OB15" s="8" t="n">
        <v>15</v>
      </c>
      <c r="OC15" s="8" t="n">
        <v>0</v>
      </c>
      <c r="OD15" s="8" t="n">
        <v>0</v>
      </c>
      <c r="OE15" s="48" t="inlineStr">
        <is>
          <t>Lebih baik</t>
        </is>
      </c>
      <c r="OF15" s="48" t="inlineStr">
        <is>
          <t>Lebih baik (beda waktu memasak 5-30 menit, ATAU tidak lagi ada rasa/bau makanan yang berubah, ATAU alasan lainnya)</t>
        </is>
      </c>
      <c r="OG15" s="48" t="inlineStr">
        <is>
          <t>Ya</t>
        </is>
      </c>
      <c r="OH15" s="8" t="n">
        <v>1</v>
      </c>
      <c r="OI15" s="8" t="n">
        <v>0</v>
      </c>
      <c r="OJ15" s="8" t="n">
        <v>0</v>
      </c>
      <c r="OK15" s="8" t="n">
        <v>4</v>
      </c>
      <c r="OL15" s="8" t="n">
        <v>0</v>
      </c>
      <c r="OM15" s="8" t="n">
        <v>0</v>
      </c>
      <c r="ON15" s="8" t="n">
        <v>10</v>
      </c>
      <c r="OO15" s="8" t="n">
        <v>0</v>
      </c>
      <c r="OP15" s="48">
        <f>VLOOKUP(AG15,'BUS 2'!$G$1:$CU$424,2,0)</f>
        <v/>
      </c>
      <c r="OQ15" s="8">
        <f>VLOOKUP(AG15,'BUS 2'!$G$1:$CU$424,3,0)</f>
        <v/>
      </c>
      <c r="OR15" s="8">
        <f>VLOOKUP(AG15,'BUS 2'!$G$1:$CU$424,4,0)</f>
        <v/>
      </c>
      <c r="OS15" s="8">
        <f>VLOOKUP(AG15,'BUS 2'!$G$1:$CU$424,5,0)</f>
        <v/>
      </c>
      <c r="OT15" s="8">
        <f>VLOOKUP(AG15,'BUS 2'!$G$1:$CU$424,6,0)</f>
        <v/>
      </c>
      <c r="OU15" s="8">
        <f>VLOOKUP(AG15,'BUS 2'!$G$1:$CU$424,7,0)</f>
        <v/>
      </c>
      <c r="OV15" s="8">
        <f>VLOOKUP(AG15,'BUS 2'!$G$1:$CU$424,8,0)</f>
        <v/>
      </c>
      <c r="OW15" s="8">
        <f>VLOOKUP(AG15,'BUS 2'!$G$1:$CU$424,9,0)</f>
        <v/>
      </c>
      <c r="OX15" s="8">
        <f>VLOOKUP(AG15,'BUS 2'!$G$1:$CU$424,10,0)</f>
        <v/>
      </c>
      <c r="OY15" s="8">
        <f>VLOOKUP(AG15,'BUS 2'!$G$1:$CU$424,11,0)</f>
        <v/>
      </c>
      <c r="OZ15" s="8">
        <f>VLOOKUP(AG15,'BUS 2'!$G$1:$CU$424,12,0)</f>
        <v/>
      </c>
      <c r="PA15" s="8">
        <f>VLOOKUP(AG15,'BUS 2'!$G$1:$CU$424,13,0)</f>
        <v/>
      </c>
      <c r="PB15" s="8">
        <f>VLOOKUP(AG15,'BUS 2'!$G$1:$CU$424,14,0)</f>
        <v/>
      </c>
      <c r="PC15" s="8">
        <f>VLOOKUP(AG15,'BUS 2'!$G$1:$CU$424,15,0)</f>
        <v/>
      </c>
      <c r="PD15" s="8">
        <f>VLOOKUP(AG15,'BUS 2'!$G$1:$CU$424,16,0)</f>
        <v/>
      </c>
      <c r="PE15" s="8">
        <f>VLOOKUP(AG15,'BUS 2'!$G$1:$CU$424,17,0)</f>
        <v/>
      </c>
      <c r="PF15" s="8">
        <f>VLOOKUP(AG15,'BUS 2'!$G$1:$CU$424,18,0)</f>
        <v/>
      </c>
      <c r="PG15" s="8">
        <f>VLOOKUP(AG15,'BUS 2'!$G$1:$CU$424,19,0)</f>
        <v/>
      </c>
      <c r="PH15" s="8">
        <f>VLOOKUP(AG15,'BUS 2'!$G$1:$CU$424,20,0)</f>
        <v/>
      </c>
      <c r="PI15" s="8">
        <f>VLOOKUP(AG15,'BUS 2'!$G$1:$CU$424,21,0)</f>
        <v/>
      </c>
      <c r="PJ15" s="8">
        <f>VLOOKUP(AG15,'BUS 2'!$G$1:$CU$424,22,0)</f>
        <v/>
      </c>
      <c r="PK15" s="8">
        <f>VLOOKUP(AG15,'BUS 2'!$G$1:$CU$424,23,0)</f>
        <v/>
      </c>
      <c r="PL15" s="8">
        <f>VLOOKUP(AG15,'BUS 2'!$G$1:$CU$424,24,0)</f>
        <v/>
      </c>
      <c r="PM15" s="8">
        <f>VLOOKUP(AG15,'BUS 2'!$G$1:$CU$424,25,0)</f>
        <v/>
      </c>
      <c r="PN15" s="8">
        <f>VLOOKUP(AG15,'BUS 2'!$G$1:$CU$424,26,0)</f>
        <v/>
      </c>
      <c r="PO15" s="8">
        <f>VLOOKUP(AG15,'BUS 2'!$G$1:$CU$424,27,0)</f>
        <v/>
      </c>
      <c r="PP15" s="8">
        <f>VLOOKUP(AG15,'BUS 2'!$G$1:$CU$424,28,0)</f>
        <v/>
      </c>
      <c r="PQ15" s="8">
        <f>VLOOKUP(AG15,'BUS 2'!$G$1:$CU$424,29,0)</f>
        <v/>
      </c>
      <c r="PR15" s="8">
        <f>VLOOKUP(AG15,'BUS 2'!$G$1:$CU$424,30,0)</f>
        <v/>
      </c>
      <c r="PS15" s="8">
        <f>VLOOKUP(AG15,'BUS 2'!$G$1:$CU$424,31,0)</f>
        <v/>
      </c>
      <c r="PT15" s="48" t="inlineStr">
        <is>
          <t>1-Disebarkan ke lahan terbuka</t>
        </is>
      </c>
      <c r="PU15" s="8" t="n">
        <v>0</v>
      </c>
      <c r="PV15" s="8" t="n">
        <v>0</v>
      </c>
      <c r="PW15" s="8" t="n">
        <v>0</v>
      </c>
      <c r="PX15" s="8" t="n">
        <v>0</v>
      </c>
      <c r="PY15" s="8" t="n">
        <v>0</v>
      </c>
      <c r="PZ15" s="8" t="n">
        <v>1</v>
      </c>
      <c r="QA15" s="8" t="n">
        <v>0</v>
      </c>
      <c r="QB15" s="8" t="n">
        <v>0</v>
      </c>
      <c r="QC15" s="8" t="n">
        <v>0</v>
      </c>
      <c r="QD15" s="48" t="n"/>
      <c r="QE15" s="48" t="n"/>
      <c r="QF15" s="48" t="n"/>
      <c r="QG15" s="48" t="n"/>
      <c r="QH15" s="48" t="n"/>
      <c r="QI15" s="48" t="n"/>
      <c r="QJ15" s="48" t="n"/>
      <c r="QK15" s="48" t="n"/>
      <c r="QL15" s="48" t="n"/>
      <c r="QM15" s="48" t="n"/>
      <c r="QN15" s="48" t="n"/>
      <c r="QO15" s="48" t="n"/>
      <c r="QP15" s="48" t="n"/>
      <c r="QQ15" s="48" t="n"/>
      <c r="QR15" s="48" t="n"/>
      <c r="QS15" s="48" t="n"/>
      <c r="QT15" s="48" t="n"/>
      <c r="QU15" s="48" t="n"/>
      <c r="QV15" s="48" t="inlineStr">
        <is>
          <t>1-Disebarkan ke lahan terbuka</t>
        </is>
      </c>
      <c r="QW15" s="8" t="n">
        <v>0</v>
      </c>
      <c r="QX15" s="8" t="n">
        <v>0</v>
      </c>
      <c r="QY15" s="8" t="n">
        <v>0</v>
      </c>
      <c r="QZ15" s="8" t="n">
        <v>0</v>
      </c>
      <c r="RA15" s="8" t="n">
        <v>0</v>
      </c>
      <c r="RB15" s="8" t="n">
        <v>1</v>
      </c>
      <c r="RC15" s="8" t="n">
        <v>0</v>
      </c>
      <c r="RD15" s="8" t="n">
        <v>0</v>
      </c>
      <c r="RE15" s="8" t="n">
        <v>0</v>
      </c>
      <c r="RF15" s="48" t="n"/>
      <c r="RG15" s="48" t="n"/>
      <c r="RH15" s="48" t="n"/>
      <c r="RI15" s="48" t="n"/>
      <c r="RJ15" s="48" t="n"/>
      <c r="RK15" s="48" t="n"/>
      <c r="RL15" s="48" t="n"/>
      <c r="RM15" s="48" t="n"/>
      <c r="RN15" s="48" t="n"/>
      <c r="RO15" s="48" t="n"/>
      <c r="RP15" s="48" t="n"/>
      <c r="RQ15" s="48" t="n"/>
      <c r="RR15" s="48" t="n"/>
      <c r="RS15" s="48" t="n"/>
      <c r="RT15" s="48" t="n"/>
      <c r="RU15" s="48" t="n"/>
      <c r="RV15" s="48" t="n"/>
      <c r="RW15" s="48" t="n"/>
      <c r="RX15" s="48" t="n"/>
      <c r="RY15" s="48" t="n"/>
      <c r="RZ15" s="48" t="n"/>
      <c r="SA15" s="48" t="n"/>
      <c r="SB15" s="48" t="n"/>
      <c r="SC15" s="48" t="inlineStr">
        <is>
          <t>1-Disebarkan ke lahan terbuka</t>
        </is>
      </c>
      <c r="SD15" s="8" t="n">
        <v>0</v>
      </c>
      <c r="SE15" s="8" t="n">
        <v>0</v>
      </c>
      <c r="SF15" s="8" t="n">
        <v>0</v>
      </c>
      <c r="SG15" s="8" t="n">
        <v>0</v>
      </c>
      <c r="SH15" s="8" t="n">
        <v>0</v>
      </c>
      <c r="SI15" s="8" t="n">
        <v>1</v>
      </c>
      <c r="SJ15" s="8" t="n">
        <v>0</v>
      </c>
      <c r="SK15" s="8" t="n">
        <v>0</v>
      </c>
      <c r="SL15" s="8" t="n">
        <v>0</v>
      </c>
      <c r="SM15" s="48" t="n"/>
      <c r="SN15" s="48" t="n"/>
      <c r="SO15" s="48" t="n"/>
      <c r="SP15" s="48" t="n"/>
      <c r="SQ15" s="48" t="n"/>
      <c r="SR15" s="48" t="n"/>
      <c r="SS15" s="48" t="n"/>
      <c r="ST15" s="48" t="n"/>
      <c r="SU15" s="48" t="n"/>
      <c r="SV15" s="48" t="n"/>
      <c r="SW15" s="48" t="n"/>
      <c r="SX15" s="48" t="n"/>
      <c r="SY15" s="8">
        <f>VLOOKUP(AG15,'BUS 2'!$G$1:$CU$424,33,0)</f>
        <v/>
      </c>
      <c r="SZ15" s="48">
        <f>VLOOKUP(AG15,'BUS 2'!$G$1:$CU$424,34,0)</f>
        <v/>
      </c>
      <c r="TA15" s="48">
        <f>VLOOKUP(AG15,'BUS 2'!$G$1:$CU$424,35,0)</f>
        <v/>
      </c>
      <c r="TB15" s="48">
        <f>VLOOKUP(AG15,'BUS 2'!$G$1:$CU$424,36,0)</f>
        <v/>
      </c>
      <c r="TC15" s="48">
        <f>VLOOKUP(AG15,'BUS 2'!$G$1:$CU$424,37,0)</f>
        <v/>
      </c>
      <c r="TD15" s="48">
        <f>VLOOKUP(AG15,'BUS 2'!$G$1:$CU$424,38,0)</f>
        <v/>
      </c>
      <c r="TE15" s="48">
        <f>VLOOKUP(AG15,'BUS 2'!$G$1:$CU$424,39,0)</f>
        <v/>
      </c>
      <c r="TF15" s="48">
        <f>VLOOKUP(AG15,'BUS 2'!$G$1:$CU$424,40,0)</f>
        <v/>
      </c>
      <c r="TG15" s="8">
        <f>VLOOKUP(AG15,'BUS 2'!$G$1:$CU$424,42,0)</f>
        <v/>
      </c>
      <c r="TH15" s="8">
        <f>VLOOKUP(AG15,'BUS 2'!$G$1:$CU$424,43,0)</f>
        <v/>
      </c>
      <c r="TI15" s="8">
        <f>VLOOKUP(AG15,'BUS 2'!$G$1:$CU$424,44,0)</f>
        <v/>
      </c>
      <c r="TJ15" s="8">
        <f>VLOOKUP(AG15,'BUS 2'!$G$1:$CU$424,45,0)</f>
        <v/>
      </c>
      <c r="TK15" s="8">
        <f>VLOOKUP(AG15,'BUS 2'!$G$1:$CU$424,46,0)</f>
        <v/>
      </c>
      <c r="TL15" s="8">
        <f>VLOOKUP(AG15,'BUS 2'!$G$1:$CU$424,47,0)</f>
        <v/>
      </c>
      <c r="TM15" s="8">
        <f>VLOOKUP(AG15,'BUS 2'!$G$1:$CU$424,48,0)</f>
        <v/>
      </c>
      <c r="TN15" s="8">
        <f>VLOOKUP(AG15,'BUS 2'!$G$1:$CU$424,49,0)</f>
        <v/>
      </c>
      <c r="TO15" s="8">
        <f>VLOOKUP(AG15,'BUS 2'!$G$1:$CU$424,50,0)</f>
        <v/>
      </c>
      <c r="TP15" s="8">
        <f>VLOOKUP(AG15,'BUS 2'!$G$1:$CU$424,51,0)</f>
        <v/>
      </c>
      <c r="TQ15" s="8">
        <f>VLOOKUP(AG15,'BUS 2'!$G$1:$CU$424,52,0)</f>
        <v/>
      </c>
      <c r="TR15" s="8">
        <f>VLOOKUP(AG15,'BUS 2'!$G$1:$CU$424,53,0)</f>
        <v/>
      </c>
      <c r="TS15" s="48">
        <f>VLOOKUP(AG15,'BUS 2'!$G$1:$CU$424,54,0)</f>
        <v/>
      </c>
      <c r="TT15" s="48">
        <f>VLOOKUP(AG15,'BUS 2'!$G$1:$CU$424,55,0)</f>
        <v/>
      </c>
      <c r="TU15" s="48">
        <f>VLOOKUP(AG15,'BUS 2'!$G$1:$CU$424,56,0)</f>
        <v/>
      </c>
      <c r="TV15" s="48">
        <f>VLOOKUP(AG15,'BUS 2'!$G$1:$CU$424,57,0)</f>
        <v/>
      </c>
      <c r="TW15" s="48">
        <f>VLOOKUP(AG15,'BUS 2'!$G$1:$CU$424,58,0)</f>
        <v/>
      </c>
      <c r="TX15" s="48">
        <f>VLOOKUP(AG15,'BUS 2'!$G$1:$CU$424,59,0)</f>
        <v/>
      </c>
      <c r="TY15" s="48">
        <f>VLOOKUP(AG15,'BUS 2'!$G$1:$CU$424,60,0)</f>
        <v/>
      </c>
      <c r="TZ15" s="48">
        <f>VLOOKUP(AG15,'BUS 2'!$G$1:$CU$424,61,0)</f>
        <v/>
      </c>
      <c r="UA15" s="48">
        <f>VLOOKUP(AG15,'BUS 2'!$G$1:$CU$424,62,0)</f>
        <v/>
      </c>
      <c r="UB15" s="48">
        <f>VLOOKUP(AG15,'BUS 2'!$G$1:$CU$424,63,0)</f>
        <v/>
      </c>
      <c r="UC15" s="48">
        <f>VLOOKUP(AG15,'BUS 2'!$G$1:$CU$424,64,0)</f>
        <v/>
      </c>
      <c r="UD15" s="48">
        <f>VLOOKUP(AG15,'BUS 2'!$G$1:$CU$424,65,0)</f>
        <v/>
      </c>
      <c r="UE15" s="48">
        <f>VLOOKUP(AG15,'BUS 2'!$G$1:$CU$424,66,0)</f>
        <v/>
      </c>
      <c r="UF15" s="48">
        <f>VLOOKUP(AG15,'BUS 2'!$G$1:$CU$424,67,0)</f>
        <v/>
      </c>
      <c r="UG15" s="48">
        <f>VLOOKUP(AG15,'BUS 2'!$G$1:$CU$424,68,0)</f>
        <v/>
      </c>
      <c r="UH15" s="48">
        <f>VLOOKUP(AG15,'BUS 2'!$G$1:$CU$424,69,0)</f>
        <v/>
      </c>
      <c r="UI15" s="48">
        <f>VLOOKUP(AG15,'BUS 2'!$G$1:$CU$424,70,0)</f>
        <v/>
      </c>
      <c r="UJ15" s="48">
        <f>VLOOKUP(AG15,'BUS 2'!$G$1:$CU$424,71,0)</f>
        <v/>
      </c>
      <c r="UK15" s="48">
        <f>VLOOKUP(AG15,'BUS 2'!$G$1:$CU$424,72,0)</f>
        <v/>
      </c>
      <c r="UL15" s="48">
        <f>VLOOKUP(AG15,'BUS 2'!$G$1:$CU$424,73,0)</f>
        <v/>
      </c>
      <c r="UM15" s="48">
        <f>VLOOKUP(AG15,'BUS 2'!$G$1:$CU$424,74,0)</f>
        <v/>
      </c>
      <c r="UN15" s="48">
        <f>VLOOKUP(AG15,'BUS 2'!$G$1:$CU$424,75,0)</f>
        <v/>
      </c>
      <c r="UO15" s="48">
        <f>VLOOKUP(AG15,'BUS 2'!$G$1:$CU$424,76,0)</f>
        <v/>
      </c>
      <c r="UP15" s="48">
        <f>VLOOKUP(AG15,'BUS 2'!$G$1:$CU$424,77,0)</f>
        <v/>
      </c>
      <c r="UQ15" s="48">
        <f>VLOOKUP(AG15,'BUS 2'!$G$1:$CU$424,78,0)</f>
        <v/>
      </c>
      <c r="UR15" s="48">
        <f>VLOOKUP(AG15,'BUS 2'!$G$1:$CU$424,79,0)</f>
        <v/>
      </c>
      <c r="US15" s="48">
        <f>VLOOKUP(AG15,'BUS 2'!$G$1:$CU$424,80,0)</f>
        <v/>
      </c>
      <c r="UT15" s="48">
        <f>VLOOKUP(AG15,'BUS 2'!$G$1:$CU$424,81,0)</f>
        <v/>
      </c>
      <c r="UU15" s="48" t="inlineStr">
        <is>
          <t>Pemberian pakan di kandang</t>
        </is>
      </c>
      <c r="UV15" s="48" t="n"/>
      <c r="UW15" s="48" t="n"/>
      <c r="UX15" s="48" t="inlineStr">
        <is>
          <t>Pemberian pakan di kandang</t>
        </is>
      </c>
      <c r="UY15" s="48" t="n"/>
      <c r="UZ15" s="48" t="n"/>
      <c r="VA15" s="48" t="inlineStr">
        <is>
          <t>Penggembalaan terbuka</t>
        </is>
      </c>
      <c r="VB15" s="48" t="n"/>
      <c r="VC15" s="48" t="inlineStr">
        <is>
          <t>Sangat teratur (setiap hari)</t>
        </is>
      </c>
      <c r="VD15" s="48" t="n"/>
      <c r="VE15" s="48" t="n"/>
      <c r="VF15" s="48" t="inlineStr">
        <is>
          <t>Sangat teratur (setiap hari)</t>
        </is>
      </c>
      <c r="VG15" s="48" t="n"/>
      <c r="VH15" s="48" t="n"/>
      <c r="VI15" s="48" t="inlineStr">
        <is>
          <t>Sangat teratur (setiap hari)</t>
        </is>
      </c>
      <c r="VJ15" s="48" t="n"/>
      <c r="VK15" s="48" t="inlineStr">
        <is>
          <t>Sangat sering (&gt;1 kali sehari)</t>
        </is>
      </c>
      <c r="VL15" s="48" t="n"/>
      <c r="VM15" s="48" t="n"/>
      <c r="VN15" s="48" t="inlineStr">
        <is>
          <t>Sangat sering (&gt;1 kali sehari)</t>
        </is>
      </c>
      <c r="VO15" s="48" t="n"/>
      <c r="VP15" s="48" t="n"/>
      <c r="VQ15" s="48" t="n"/>
      <c r="VR15" s="48" t="n"/>
      <c r="VS15" s="48" t="inlineStr">
        <is>
          <t>8-Dibiarkan tersebar di ladang penggembalaan</t>
        </is>
      </c>
      <c r="VT15" s="8" t="n">
        <v>0</v>
      </c>
      <c r="VU15" s="8" t="n">
        <v>0</v>
      </c>
      <c r="VV15" s="8" t="n">
        <v>0</v>
      </c>
      <c r="VW15" s="8" t="n">
        <v>0</v>
      </c>
      <c r="VX15" s="8" t="n">
        <v>0</v>
      </c>
      <c r="VY15" s="8" t="n">
        <v>0</v>
      </c>
      <c r="VZ15" s="8" t="n">
        <v>0</v>
      </c>
      <c r="WA15" s="8" t="n">
        <v>0</v>
      </c>
      <c r="WB15" s="8" t="n">
        <v>0</v>
      </c>
      <c r="WC15" s="8" t="n">
        <v>0</v>
      </c>
      <c r="WD15" s="8" t="n">
        <v>0</v>
      </c>
      <c r="WE15" s="8" t="n">
        <v>1</v>
      </c>
      <c r="WF15" s="48" t="n"/>
      <c r="WG15" s="48" t="n"/>
      <c r="WH15" s="48" t="n"/>
      <c r="WI15" s="48" t="n"/>
      <c r="WJ15" s="48" t="n"/>
      <c r="WK15" s="48" t="n"/>
      <c r="WL15" s="48" t="n"/>
      <c r="WM15" s="48" t="n"/>
      <c r="WN15" s="48" t="n"/>
      <c r="WO15" s="48" t="n"/>
      <c r="WP15" s="48" t="n"/>
      <c r="WQ15" s="48" t="n"/>
      <c r="WR15" s="48" t="n"/>
      <c r="WS15" s="48" t="n"/>
      <c r="WT15" s="48" t="n"/>
      <c r="WU15" s="48" t="n"/>
      <c r="WV15" s="48" t="n"/>
      <c r="WW15" s="48" t="n"/>
      <c r="WX15" s="48" t="n"/>
      <c r="WY15" s="48" t="n"/>
      <c r="WZ15" s="48" t="n"/>
      <c r="XA15" s="48" t="n"/>
      <c r="XB15" s="48" t="inlineStr">
        <is>
          <t>6-Digester biogas</t>
        </is>
      </c>
      <c r="XC15" s="8" t="n">
        <v>0</v>
      </c>
      <c r="XD15" s="8" t="n">
        <v>0</v>
      </c>
      <c r="XE15" s="8" t="n">
        <v>0</v>
      </c>
      <c r="XF15" s="8" t="n">
        <v>0</v>
      </c>
      <c r="XG15" s="8" t="n">
        <v>0</v>
      </c>
      <c r="XH15" s="8" t="n">
        <v>0</v>
      </c>
      <c r="XI15" s="8" t="n">
        <v>0</v>
      </c>
      <c r="XJ15" s="8" t="n">
        <v>0</v>
      </c>
      <c r="XK15" s="8" t="n">
        <v>1</v>
      </c>
      <c r="XL15" s="8" t="n">
        <v>0</v>
      </c>
      <c r="XM15" s="8" t="n">
        <v>0</v>
      </c>
      <c r="XN15" s="48" t="n"/>
      <c r="XO15" s="48" t="n"/>
      <c r="XP15" s="48" t="n"/>
      <c r="XQ15" s="48" t="n"/>
      <c r="XR15" s="48" t="n"/>
      <c r="XS15" s="48" t="n"/>
      <c r="XT15" s="48" t="n"/>
      <c r="XU15" s="48" t="n"/>
      <c r="XV15" s="48" t="n"/>
      <c r="XW15" s="48" t="n"/>
      <c r="XX15" s="48" t="n"/>
      <c r="XY15" s="48" t="n"/>
      <c r="XZ15" s="48" t="n"/>
      <c r="YA15" s="48" t="n"/>
      <c r="YB15" s="48" t="n"/>
      <c r="YC15" s="48" t="n"/>
      <c r="YD15" s="48" t="n"/>
      <c r="YE15" s="48" t="n"/>
      <c r="YF15" s="48" t="n"/>
      <c r="YG15" s="48" t="n"/>
      <c r="YH15" s="48" t="n"/>
      <c r="YI15" s="48" t="n"/>
      <c r="YJ15" s="48" t="n"/>
      <c r="YK15" s="48" t="n"/>
      <c r="YL15" s="48" t="n"/>
      <c r="YM15" s="48" t="n"/>
      <c r="YN15" s="48" t="inlineStr">
        <is>
          <t>8-Dibiarkan tersebar di ladang penggembalaan</t>
        </is>
      </c>
      <c r="YO15" s="8" t="n">
        <v>0</v>
      </c>
      <c r="YP15" s="8" t="n">
        <v>0</v>
      </c>
      <c r="YQ15" s="8" t="n">
        <v>0</v>
      </c>
      <c r="YR15" s="8" t="n">
        <v>0</v>
      </c>
      <c r="YS15" s="8" t="n">
        <v>0</v>
      </c>
      <c r="YT15" s="8" t="n">
        <v>0</v>
      </c>
      <c r="YU15" s="8" t="n">
        <v>0</v>
      </c>
      <c r="YV15" s="8" t="n">
        <v>0</v>
      </c>
      <c r="YW15" s="8" t="n">
        <v>0</v>
      </c>
      <c r="YX15" s="8" t="n">
        <v>0</v>
      </c>
      <c r="YY15" s="8" t="n">
        <v>0</v>
      </c>
      <c r="YZ15" s="8" t="n">
        <v>1</v>
      </c>
      <c r="ZA15" s="48" t="n"/>
      <c r="ZB15" s="48" t="n"/>
      <c r="ZC15" s="48" t="n"/>
      <c r="ZD15" s="48" t="n"/>
      <c r="ZE15" s="48" t="n"/>
      <c r="ZF15" s="48" t="n"/>
      <c r="ZG15" s="48" t="n"/>
      <c r="ZH15" s="48" t="n"/>
      <c r="ZI15" s="48" t="n"/>
      <c r="ZJ15" s="48" t="n"/>
      <c r="ZK15" s="48" t="n"/>
      <c r="ZL15" s="48" t="n"/>
      <c r="ZM15" s="48" t="n"/>
      <c r="ZN15" s="48" t="n"/>
      <c r="ZO15" s="48" t="n"/>
      <c r="ZP15" s="48" t="n"/>
      <c r="ZQ15" s="8" t="n">
        <v>100</v>
      </c>
      <c r="ZR15" s="48" t="n"/>
      <c r="ZS15" s="48" t="n"/>
      <c r="ZT15" s="48" t="n"/>
      <c r="ZU15" s="48" t="n"/>
      <c r="ZV15" s="8" t="n">
        <v>0</v>
      </c>
      <c r="ZW15" s="48" t="n"/>
      <c r="ZX15" s="48" t="n"/>
      <c r="ZY15" s="48" t="n"/>
      <c r="ZZ15" s="48" t="n"/>
      <c r="AAA15" s="48" t="n"/>
      <c r="AAB15" s="8" t="n">
        <v>0</v>
      </c>
      <c r="AAC15" s="48" t="n"/>
      <c r="AAD15" s="48" t="inlineStr">
        <is>
          <t>Pakan segar (misal: rumput)</t>
        </is>
      </c>
      <c r="AAE15" s="48" t="n"/>
      <c r="AAF15" s="48" t="n"/>
      <c r="AAG15" s="48" t="inlineStr">
        <is>
          <t>Pakan kering (misal: konsentrat, silase, pelet)</t>
        </is>
      </c>
      <c r="AAH15" s="48" t="n"/>
      <c r="AAI15" s="48" t="n"/>
      <c r="AAJ15" s="48" t="inlineStr">
        <is>
          <t>Pakan kering (misal: konsentrat, silase, pelet)</t>
        </is>
      </c>
      <c r="AAK15" s="48" t="n"/>
      <c r="AAL15" s="48" t="inlineStr">
        <is>
          <t>Ya</t>
        </is>
      </c>
      <c r="AAM15" s="48" t="inlineStr">
        <is>
          <t>Cair Padat</t>
        </is>
      </c>
      <c r="AAN15" s="8" t="n">
        <v>1</v>
      </c>
      <c r="AAO15" s="8" t="n">
        <v>1</v>
      </c>
      <c r="AAP15" s="8" t="n">
        <v>25</v>
      </c>
      <c r="AAQ15" s="8" t="n">
        <v>2</v>
      </c>
      <c r="AAR15" s="48" t="inlineStr">
        <is>
          <t>Ya</t>
        </is>
      </c>
      <c r="AAS15" s="48" t="inlineStr">
        <is>
          <t>Mengetahui</t>
        </is>
      </c>
      <c r="AAT15" s="48" t="inlineStr">
        <is>
          <t>Digunakan untuk pupuk di lahan pertanian sendiri Diberikan gratis ke orang lain</t>
        </is>
      </c>
      <c r="AAU15" s="8" t="n">
        <v>1</v>
      </c>
      <c r="AAV15" s="8" t="n">
        <v>0</v>
      </c>
      <c r="AAW15" s="8" t="n">
        <v>0</v>
      </c>
      <c r="AAX15" s="8" t="n">
        <v>0</v>
      </c>
      <c r="AAY15" s="8" t="n">
        <v>1</v>
      </c>
      <c r="AAZ15" s="8" t="n">
        <v>0</v>
      </c>
      <c r="ABA15" s="8" t="n">
        <v>0</v>
      </c>
      <c r="ABB15" s="48" t="inlineStr">
        <is>
          <t>Pupuk cair untuk tanaman Pembenah tanah (soil conditioner) Pestisida organik</t>
        </is>
      </c>
      <c r="ABC15" s="8" t="n">
        <v>1</v>
      </c>
      <c r="ABD15" s="8" t="n">
        <v>1</v>
      </c>
      <c r="ABE15" s="8" t="n">
        <v>1</v>
      </c>
      <c r="ABF15" s="8" t="n">
        <v>0</v>
      </c>
      <c r="ABG15" s="8" t="n">
        <v>0</v>
      </c>
      <c r="ABH15" s="48" t="n"/>
      <c r="ABI15" s="48" t="n"/>
      <c r="ABJ15" s="48" t="n"/>
      <c r="ABK15" s="48" t="n"/>
      <c r="ABL15" s="48" t="n"/>
      <c r="ABM15" s="48" t="n"/>
      <c r="ABN15" s="48" t="n"/>
      <c r="ABO15" s="48" t="n"/>
      <c r="ABP15" s="48" t="n"/>
      <c r="ABQ15" s="48" t="inlineStr">
        <is>
          <t>Ubi jalar pisang dan Durian</t>
        </is>
      </c>
      <c r="ABR15" s="48" t="inlineStr">
        <is>
          <t>Jarang (1 bulan sekali)</t>
        </is>
      </c>
      <c r="ABS15" s="8" t="n">
        <v>3000</v>
      </c>
      <c r="ABT15" s="48" t="n"/>
      <c r="ABU15" s="8" t="n">
        <v>200</v>
      </c>
      <c r="ABV15" s="8" t="n">
        <v>2000</v>
      </c>
      <c r="ABW15" s="48" t="inlineStr">
        <is>
          <t>Urea</t>
        </is>
      </c>
      <c r="ABX15" s="48" t="n"/>
      <c r="ABY15" s="8" t="n">
        <v>10</v>
      </c>
      <c r="ABZ15" s="8" t="n">
        <v>6000</v>
      </c>
      <c r="ACA15" s="8" t="n">
        <v>0</v>
      </c>
      <c r="ACB15" s="8" t="n">
        <v>0</v>
      </c>
      <c r="ACC15" s="8" t="n">
        <v>2000</v>
      </c>
      <c r="ACD15" s="8" t="n">
        <v>4000</v>
      </c>
      <c r="ACE15" s="48" t="inlineStr">
        <is>
          <t>Ya</t>
        </is>
      </c>
      <c r="ACF15" s="48" t="inlineStr">
        <is>
          <t>Sangat meningkat</t>
        </is>
      </c>
      <c r="ACG15" s="48" t="inlineStr">
        <is>
          <t>Cukup meningkat</t>
        </is>
      </c>
      <c r="ACH15" s="48" t="inlineStr">
        <is>
          <t>Sangat meningkat</t>
        </is>
      </c>
      <c r="ACI15" s="48" t="n"/>
      <c r="ACJ15" s="48" t="n"/>
      <c r="ACK15" s="48" t="inlineStr">
        <is>
          <t>Lainnya</t>
        </is>
      </c>
      <c r="ACL15" s="8" t="n">
        <v>0</v>
      </c>
      <c r="ACM15" s="8" t="n">
        <v>0</v>
      </c>
      <c r="ACN15" s="8" t="n">
        <v>0</v>
      </c>
      <c r="ACO15" s="8" t="n">
        <v>0</v>
      </c>
      <c r="ACP15" s="8" t="n">
        <v>0</v>
      </c>
      <c r="ACQ15" s="8" t="n">
        <v>0</v>
      </c>
      <c r="ACR15" s="8" t="n">
        <v>1</v>
      </c>
      <c r="ACS15" s="8" t="n">
        <v>0</v>
      </c>
      <c r="ACT15" s="48" t="inlineStr">
        <is>
          <t>Belum</t>
        </is>
      </c>
      <c r="ACU15" s="48" t="inlineStr">
        <is>
          <t>Manfaat cukup signifikan, terasa di kehidupan sehari-hari</t>
        </is>
      </c>
      <c r="ACV15" s="48" t="inlineStr">
        <is>
          <t>Berkurang</t>
        </is>
      </c>
      <c r="ACW15" s="48" t="inlineStr">
        <is>
          <t>Anggota keluarga - Perempuan dewasa</t>
        </is>
      </c>
      <c r="ACX15" s="48" t="inlineStr">
        <is>
          <t>Setuju</t>
        </is>
      </c>
      <c r="ACY15" s="48" t="inlineStr">
        <is>
          <t>Anggota keluarga - Laki-laki dewasa Anggota keluarga - Perempuan dewasa</t>
        </is>
      </c>
      <c r="ACZ15" s="8" t="n">
        <v>1</v>
      </c>
      <c r="ADA15" s="8" t="n">
        <v>1</v>
      </c>
      <c r="ADB15" s="8" t="n">
        <v>0</v>
      </c>
      <c r="ADC15" s="8" t="n">
        <v>0</v>
      </c>
      <c r="ADD15" s="48" t="inlineStr">
        <is>
          <t>Puas</t>
        </is>
      </c>
      <c r="ADE15" s="48" t="inlineStr">
        <is>
          <t>Puas</t>
        </is>
      </c>
      <c r="ADF15" s="48" t="inlineStr">
        <is>
          <t>Puas</t>
        </is>
      </c>
      <c r="ADG15" s="48" t="inlineStr">
        <is>
          <t>Puas</t>
        </is>
      </c>
      <c r="ADH15" s="48" t="inlineStr">
        <is>
          <t>Ya</t>
        </is>
      </c>
      <c r="ADI15" s="48" t="inlineStr">
        <is>
          <t>Gastep</t>
        </is>
      </c>
      <c r="ADJ15" s="48" t="inlineStr">
        <is>
          <t>Puas</t>
        </is>
      </c>
      <c r="ADK15" s="48" t="n"/>
      <c r="ADL15" s="48" t="n"/>
      <c r="ADM15" s="48" t="n"/>
      <c r="ADN15" s="48" t="n"/>
      <c r="ADO15" s="48" t="n"/>
      <c r="ADP15" s="48" t="n"/>
      <c r="ADQ15" s="48" t="n"/>
      <c r="ADR15" s="48" t="n"/>
      <c r="ADS15" s="48" t="n"/>
      <c r="ADT15" s="48" t="n"/>
      <c r="ADU15" s="48" t="inlineStr">
        <is>
          <t>Memperbaiki sendiri</t>
        </is>
      </c>
      <c r="ADV15" s="8" t="n">
        <v>0</v>
      </c>
      <c r="ADW15" s="8" t="n">
        <v>0</v>
      </c>
      <c r="ADX15" s="8" t="n">
        <v>0</v>
      </c>
      <c r="ADY15" s="8" t="n">
        <v>0</v>
      </c>
      <c r="ADZ15" s="8" t="n">
        <v>0</v>
      </c>
      <c r="AEA15" s="8" t="n">
        <v>1</v>
      </c>
      <c r="AEB15" s="8" t="n">
        <v>0</v>
      </c>
      <c r="AEC15" s="8" t="n">
        <v>0</v>
      </c>
      <c r="AED15" s="48" t="inlineStr">
        <is>
          <t>-</t>
        </is>
      </c>
      <c r="AEE15" s="48" t="inlineStr">
        <is>
          <t>Laki-laki dewasa</t>
        </is>
      </c>
      <c r="AEF15" s="48" t="n"/>
      <c r="AEG15" s="48" t="inlineStr">
        <is>
          <t>Menelepon atau WA langsung</t>
        </is>
      </c>
      <c r="AEH15" s="48" t="n"/>
      <c r="AEI15" s="48" t="inlineStr">
        <is>
          <t>Koordinasi lebih baik dengan CPO</t>
        </is>
      </c>
      <c r="AEJ15" s="48" t="inlineStr">
        <is>
          <t>Ya, selalu</t>
        </is>
      </c>
      <c r="AEK15"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15" s="8" t="n">
        <v>1</v>
      </c>
      <c r="AEM15" s="8" t="n">
        <v>1</v>
      </c>
      <c r="AEN15" s="8" t="n">
        <v>1</v>
      </c>
      <c r="AEO15" s="8" t="n">
        <v>1</v>
      </c>
      <c r="AEP15" s="8" t="n">
        <v>1</v>
      </c>
      <c r="AEQ15" s="8" t="n">
        <v>1</v>
      </c>
      <c r="AER15" s="8" t="n">
        <v>1</v>
      </c>
      <c r="AES15" s="8" t="n">
        <v>1</v>
      </c>
      <c r="AET15" s="8" t="n">
        <v>1</v>
      </c>
      <c r="AEU15" s="8" t="n">
        <v>0</v>
      </c>
      <c r="AEV15" s="8" t="n">
        <v>1</v>
      </c>
      <c r="AEW15" s="8" t="n">
        <v>0</v>
      </c>
      <c r="AEX15" s="48" t="n"/>
      <c r="AEY15" s="48" t="inlineStr">
        <is>
          <t>Agar dapur bebas asap</t>
        </is>
      </c>
      <c r="AEZ15" s="48" t="n"/>
      <c r="AFA15" s="48" t="inlineStr">
        <is>
          <t>Pemerintah daerah</t>
        </is>
      </c>
      <c r="AFB15" s="48" t="n"/>
      <c r="AFC15" s="48" t="inlineStr">
        <is>
          <t>1771219519984.jpg</t>
        </is>
      </c>
      <c r="AFD15" s="16" t="inlineStr">
        <is>
          <t>https://kf.kobotoolbox.org/api/v2/assets/avstPQqLr3Ab3ZdcVTXZ6f/data/676419250/attachments/attSs3SaC8vVoSzgBPNd5Czc/</t>
        </is>
      </c>
      <c r="AFE15" s="48" t="inlineStr">
        <is>
          <t>1771219529014.jpg</t>
        </is>
      </c>
      <c r="AFF15" s="16" t="inlineStr">
        <is>
          <t>https://kf.kobotoolbox.org/api/v2/assets/avstPQqLr3Ab3ZdcVTXZ6f/data/676419250/attachments/attnKXdpSiNniVLXeF5AW8mr/</t>
        </is>
      </c>
      <c r="AFG15" s="48" t="inlineStr">
        <is>
          <t>Ir. I Made Suyasa</t>
        </is>
      </c>
      <c r="AFH15" s="48" t="n"/>
      <c r="AFI15" s="48" t="n"/>
    </row>
    <row r="16">
      <c r="A16" s="6" t="n">
        <v>46069</v>
      </c>
      <c r="B16" s="6" t="n">
        <v>46073</v>
      </c>
      <c r="C16" s="48" t="inlineStr">
        <is>
          <t>i made suyasa</t>
        </is>
      </c>
      <c r="D16" s="48" t="inlineStr">
        <is>
          <t>i nyoman sutarta</t>
        </is>
      </c>
      <c r="E16" s="8" t="n">
        <v>85237665422</v>
      </c>
      <c r="F16" s="48" t="inlineStr">
        <is>
          <t>-8.3667383 115.22103 611.8999633789062 2.283</t>
        </is>
      </c>
      <c r="G16" s="8" t="n">
        <v>-8.3667383</v>
      </c>
      <c r="H16" s="8" t="n">
        <v>115.22103</v>
      </c>
      <c r="I16" s="8" t="n">
        <v>611.8999634</v>
      </c>
      <c r="J16" s="8" t="n">
        <v>2.283</v>
      </c>
      <c r="K16" s="8" t="n">
        <v>0</v>
      </c>
      <c r="L16" s="48" t="inlineStr">
        <is>
          <t>-8.3668981 115.2210013 611.8999633789062 4.185</t>
        </is>
      </c>
      <c r="M16" s="8" t="n">
        <v>-8.3668981</v>
      </c>
      <c r="N16" s="8" t="n">
        <v>115.2210013</v>
      </c>
      <c r="O16" s="8" t="n">
        <v>611.8999634</v>
      </c>
      <c r="P16" s="8" t="n">
        <v>4.185</v>
      </c>
      <c r="Q16" s="8" t="n">
        <v>0</v>
      </c>
      <c r="R16" s="48" t="inlineStr">
        <is>
          <t>Bali</t>
        </is>
      </c>
      <c r="S16" s="8" t="n">
        <v>0</v>
      </c>
      <c r="T16" s="8" t="n">
        <v>0</v>
      </c>
      <c r="U16" s="8" t="n">
        <v>0</v>
      </c>
      <c r="V16" s="8" t="n">
        <v>0</v>
      </c>
      <c r="W16" s="8" t="n">
        <v>0</v>
      </c>
      <c r="X16" s="8" t="n">
        <v>0</v>
      </c>
      <c r="Y16" s="8" t="n">
        <v>1</v>
      </c>
      <c r="Z16" s="8" t="n">
        <v>0</v>
      </c>
      <c r="AA16" s="8" t="n">
        <v>0</v>
      </c>
      <c r="AB16" s="8" t="n">
        <v>0</v>
      </c>
      <c r="AC16" s="48" t="inlineStr">
        <is>
          <t>BADUNG</t>
        </is>
      </c>
      <c r="AD16" s="48" t="inlineStr">
        <is>
          <t>PETANG</t>
        </is>
      </c>
      <c r="AE16" s="48" t="inlineStr">
        <is>
          <t>SULANGAI</t>
        </is>
      </c>
      <c r="AF16" s="48" t="inlineStr">
        <is>
          <t>UD CAHAYA WANA BHATI</t>
        </is>
      </c>
      <c r="AG16" s="48" t="inlineStr">
        <is>
          <t>CWP0007</t>
        </is>
      </c>
      <c r="AH16" s="8" t="n">
        <v>7</v>
      </c>
      <c r="AI16" s="48" t="inlineStr">
        <is>
          <t>VPA2</t>
        </is>
      </c>
      <c r="AJ16" s="48" t="inlineStr">
        <is>
          <t>Aktif</t>
        </is>
      </c>
      <c r="AK16" s="8" t="n">
        <v>40</v>
      </c>
      <c r="AL16" s="48" t="inlineStr">
        <is>
          <t>Laki-laki</t>
        </is>
      </c>
      <c r="AM16" s="48" t="inlineStr">
        <is>
          <t>Sudah menikah</t>
        </is>
      </c>
      <c r="AN16" s="48" t="inlineStr">
        <is>
          <t>Diploma/S1/Sederajat</t>
        </is>
      </c>
      <c r="AO16" s="48" t="inlineStr">
        <is>
          <t>Wiraswasta</t>
        </is>
      </c>
      <c r="AP16" s="8" t="n">
        <v>0</v>
      </c>
      <c r="AQ16" s="8" t="n">
        <v>0</v>
      </c>
      <c r="AR16" s="8" t="n">
        <v>0</v>
      </c>
      <c r="AS16" s="8" t="n">
        <v>1</v>
      </c>
      <c r="AT16" s="8" t="n">
        <v>0</v>
      </c>
      <c r="AU16" s="8" t="n">
        <v>0</v>
      </c>
      <c r="AV16" s="8" t="n">
        <v>0</v>
      </c>
      <c r="AW16" s="8" t="n">
        <v>0</v>
      </c>
      <c r="AX16" s="48" t="n"/>
      <c r="AY16" s="48" t="inlineStr">
        <is>
          <t>Wiraswasta</t>
        </is>
      </c>
      <c r="AZ16" s="8" t="n">
        <v>0</v>
      </c>
      <c r="BA16" s="8" t="n">
        <v>0</v>
      </c>
      <c r="BB16" s="8" t="n">
        <v>0</v>
      </c>
      <c r="BC16" s="8" t="n">
        <v>1</v>
      </c>
      <c r="BD16" s="8" t="n">
        <v>0</v>
      </c>
      <c r="BE16" s="8" t="n">
        <v>0</v>
      </c>
      <c r="BF16" s="8" t="n">
        <v>0</v>
      </c>
      <c r="BG16" s="8" t="n">
        <v>0</v>
      </c>
      <c r="BH16" s="48" t="n"/>
      <c r="BI16" s="48" t="inlineStr">
        <is>
          <t>&gt;Rp3.500.000</t>
        </is>
      </c>
      <c r="BJ16" s="8" t="n">
        <v>5</v>
      </c>
      <c r="BK16" s="8" t="n">
        <v>1</v>
      </c>
      <c r="BL16" s="8" t="n">
        <v>2</v>
      </c>
      <c r="BM16" s="8" t="n">
        <v>2</v>
      </c>
      <c r="BN16" s="48" t="inlineStr">
        <is>
          <t>Milik sendiri</t>
        </is>
      </c>
      <c r="BO16" s="48" t="inlineStr">
        <is>
          <t>Permanen (dinding bata dan semen)</t>
        </is>
      </c>
      <c r="BP16" s="8" t="n">
        <v>1</v>
      </c>
      <c r="BQ16" s="8" t="n">
        <v>0</v>
      </c>
      <c r="BR16" s="8" t="n">
        <v>0</v>
      </c>
      <c r="BS16" s="8" t="n">
        <v>0</v>
      </c>
      <c r="BT16" s="8" t="n">
        <v>0</v>
      </c>
      <c r="BU16" s="48" t="n"/>
      <c r="BV16" s="48" t="inlineStr">
        <is>
          <t>Keramik/ubin</t>
        </is>
      </c>
      <c r="BW16" s="8" t="n">
        <v>0</v>
      </c>
      <c r="BX16" s="8" t="n">
        <v>0</v>
      </c>
      <c r="BY16" s="8" t="n">
        <v>1</v>
      </c>
      <c r="BZ16" s="8" t="n">
        <v>0</v>
      </c>
      <c r="CA16" s="8" t="n">
        <v>0</v>
      </c>
      <c r="CB16" s="48" t="n"/>
      <c r="CC16" s="48" t="inlineStr">
        <is>
          <t>Genting</t>
        </is>
      </c>
      <c r="CD16" s="8" t="n">
        <v>0</v>
      </c>
      <c r="CE16" s="8" t="n">
        <v>0</v>
      </c>
      <c r="CF16" s="8" t="n">
        <v>0</v>
      </c>
      <c r="CG16" s="8" t="n">
        <v>0</v>
      </c>
      <c r="CH16" s="8" t="n">
        <v>0</v>
      </c>
      <c r="CI16" s="8" t="n">
        <v>1</v>
      </c>
      <c r="CJ16" s="8" t="n">
        <v>0</v>
      </c>
      <c r="CK16" s="48" t="n"/>
      <c r="CL16" s="48" t="inlineStr">
        <is>
          <t>Ya</t>
        </is>
      </c>
      <c r="CM16" s="8" t="n">
        <v>2019</v>
      </c>
      <c r="CN16" s="48" t="inlineStr">
        <is>
          <t>Fixed-Dome (Kubah Tetap)</t>
        </is>
      </c>
      <c r="CO16" s="48" t="inlineStr">
        <is>
          <t>12 m³ (10-11 ekor sapi, ±10 jam memasak/hari, ±100 kg slurry/hari)</t>
        </is>
      </c>
      <c r="CP16" s="48" t="inlineStr">
        <is>
          <t>Anggota keluarga - laki-laki</t>
        </is>
      </c>
      <c r="CQ16" s="8" t="n">
        <v>0</v>
      </c>
      <c r="CR16" s="8" t="n">
        <v>0</v>
      </c>
      <c r="CS16" s="8" t="n">
        <v>0</v>
      </c>
      <c r="CT16" s="8" t="n">
        <v>0</v>
      </c>
      <c r="CU16" s="8" t="n">
        <v>1</v>
      </c>
      <c r="CV16" s="8" t="n">
        <v>0</v>
      </c>
      <c r="CW16" s="8" t="n">
        <v>0</v>
      </c>
      <c r="CX16" s="8" t="n">
        <v>0</v>
      </c>
      <c r="CY16" s="48" t="inlineStr">
        <is>
          <t>Anggota keluarga - perempuan dewasa</t>
        </is>
      </c>
      <c r="CZ16" s="8" t="n">
        <v>0</v>
      </c>
      <c r="DA16" s="8" t="n">
        <v>1</v>
      </c>
      <c r="DB16" s="8" t="n">
        <v>0</v>
      </c>
      <c r="DC16" s="48" t="n"/>
      <c r="DD16" s="48" t="inlineStr">
        <is>
          <t>Anggota keluarga - laki-laki CPO atau pendamping</t>
        </is>
      </c>
      <c r="DE16" s="8" t="n">
        <v>1</v>
      </c>
      <c r="DF16" s="8" t="n">
        <v>0</v>
      </c>
      <c r="DG16" s="8" t="n">
        <v>1</v>
      </c>
      <c r="DH16" s="8" t="n">
        <v>0</v>
      </c>
      <c r="DI16" s="48" t="n"/>
      <c r="DJ16" s="48" t="inlineStr">
        <is>
          <t>Anggota keluarga - laki-laki CPO atau pendamping</t>
        </is>
      </c>
      <c r="DK16" s="8" t="n">
        <v>1</v>
      </c>
      <c r="DL16" s="8" t="n">
        <v>0</v>
      </c>
      <c r="DM16" s="8" t="n">
        <v>1</v>
      </c>
      <c r="DN16" s="8" t="n">
        <v>0</v>
      </c>
      <c r="DO16" s="48" t="n"/>
      <c r="DP16" s="48" t="inlineStr">
        <is>
          <t>Ya</t>
        </is>
      </c>
      <c r="DQ16" s="48" t="n"/>
      <c r="DR16" s="48" t="n"/>
      <c r="DS16" s="48" t="n"/>
      <c r="DT16" s="48" t="n"/>
      <c r="DU16" s="48" t="n"/>
      <c r="DV16" s="48" t="n"/>
      <c r="DW16" s="48" t="n"/>
      <c r="DX16" s="48" t="n"/>
      <c r="DY16" s="48" t="n"/>
      <c r="DZ16" s="48" t="n"/>
      <c r="EA16" s="48" t="n"/>
      <c r="EB16" s="48" t="n"/>
      <c r="EC16" s="48" t="n"/>
      <c r="ED16" s="48" t="n"/>
      <c r="EE16" s="48" t="n"/>
      <c r="EF16" s="48" t="n"/>
      <c r="EG16" s="48" t="n"/>
      <c r="EH16" s="48" t="n"/>
      <c r="EI16" s="48" t="inlineStr">
        <is>
          <t>Tidak ada masalah</t>
        </is>
      </c>
      <c r="EJ16" s="8" t="n">
        <v>0</v>
      </c>
      <c r="EK16" s="8" t="n">
        <v>0</v>
      </c>
      <c r="EL16" s="8" t="n">
        <v>0</v>
      </c>
      <c r="EM16" s="8" t="n">
        <v>1</v>
      </c>
      <c r="EN16" s="8" t="n">
        <v>0</v>
      </c>
      <c r="EO16" s="48" t="n"/>
      <c r="EP16" s="48" t="inlineStr">
        <is>
          <t>Ya, sangat jelas dan mudah diikuti</t>
        </is>
      </c>
      <c r="EQ16" s="48" t="inlineStr">
        <is>
          <t>Bukan pelatihan</t>
        </is>
      </c>
      <c r="ER16" s="48" t="inlineStr">
        <is>
          <t>CPO atau pendamping</t>
        </is>
      </c>
      <c r="ES16" s="8" t="n">
        <v>1</v>
      </c>
      <c r="ET16" s="8" t="n">
        <v>0</v>
      </c>
      <c r="EU16" s="8" t="n">
        <v>0</v>
      </c>
      <c r="EV16" s="8" t="n">
        <v>0</v>
      </c>
      <c r="EW16" s="48" t="n"/>
      <c r="EX16" s="48" t="inlineStr">
        <is>
          <t>Anggota keluarga - Laki-laki</t>
        </is>
      </c>
      <c r="EY16" s="8" t="n">
        <v>1</v>
      </c>
      <c r="EZ16" s="8" t="n">
        <v>0</v>
      </c>
      <c r="FA16" s="8" t="n">
        <v>0</v>
      </c>
      <c r="FB16" s="48" t="n"/>
      <c r="FC16" s="48" t="inlineStr">
        <is>
          <t>Setiap minggu</t>
        </is>
      </c>
      <c r="FD16" s="48" t="n"/>
      <c r="FE16" s="48" t="inlineStr">
        <is>
          <t>Mengetahui</t>
        </is>
      </c>
      <c r="FF16" s="48" t="inlineStr">
        <is>
          <t>Selalu (setiap hari)</t>
        </is>
      </c>
      <c r="FG16" s="48" t="inlineStr">
        <is>
          <t>Mengetahui</t>
        </is>
      </c>
      <c r="FH16" s="48" t="inlineStr">
        <is>
          <t>Cukup sering (2 minggu sekali)</t>
        </is>
      </c>
      <c r="FI16" s="48" t="inlineStr">
        <is>
          <t>Mengetahui</t>
        </is>
      </c>
      <c r="FJ16" s="48" t="inlineStr">
        <is>
          <t>Selalu (setiap hari)</t>
        </is>
      </c>
      <c r="FK16" s="48" t="inlineStr">
        <is>
          <t>Mengetahui</t>
        </is>
      </c>
      <c r="FL16" s="48" t="inlineStr">
        <is>
          <t>Cukup sering (2 minggu sekali)</t>
        </is>
      </c>
      <c r="FM16" s="48" t="inlineStr">
        <is>
          <t>Mengetahui</t>
        </is>
      </c>
      <c r="FN16" s="48" t="inlineStr">
        <is>
          <t>Cukup sering (2 minggu sekali)</t>
        </is>
      </c>
      <c r="FO16" s="48" t="inlineStr">
        <is>
          <t>Mengetahui</t>
        </is>
      </c>
      <c r="FP16" s="48" t="inlineStr">
        <is>
          <t>Cukup sering (2 minggu sekali)</t>
        </is>
      </c>
      <c r="FQ16" s="48" t="inlineStr">
        <is>
          <t>Mengetahui</t>
        </is>
      </c>
      <c r="FR16" s="48" t="inlineStr">
        <is>
          <t>Ya</t>
        </is>
      </c>
      <c r="FS16" s="48" t="inlineStr">
        <is>
          <t>Mengetahui</t>
        </is>
      </c>
      <c r="FT16" s="48" t="inlineStr">
        <is>
          <t>Ya, selalu</t>
        </is>
      </c>
      <c r="FU16" s="48" t="inlineStr">
        <is>
          <t>Laki-laki dewasa</t>
        </is>
      </c>
      <c r="FV16" s="8" t="n">
        <v>1</v>
      </c>
      <c r="FW16" s="8" t="n">
        <v>0</v>
      </c>
      <c r="FX16" s="8" t="n">
        <v>0</v>
      </c>
      <c r="FY16" s="8" t="n">
        <v>0</v>
      </c>
      <c r="FZ16" s="48" t="inlineStr">
        <is>
          <t>Memahami</t>
        </is>
      </c>
      <c r="GA16" s="48" t="inlineStr">
        <is>
          <t>CPO</t>
        </is>
      </c>
      <c r="GB16" s="8" t="n">
        <v>1</v>
      </c>
      <c r="GC16" s="8" t="n">
        <v>0</v>
      </c>
      <c r="GD16" s="8" t="n">
        <v>0</v>
      </c>
      <c r="GE16" s="8" t="n">
        <v>0</v>
      </c>
      <c r="GF16" s="48" t="n"/>
      <c r="GG16" s="48" t="inlineStr">
        <is>
          <t>Sering</t>
        </is>
      </c>
      <c r="GH16" s="48" t="inlineStr">
        <is>
          <t>Ya</t>
        </is>
      </c>
      <c r="GI16" s="48" t="inlineStr">
        <is>
          <t>Tetangga Teman/keluarga</t>
        </is>
      </c>
      <c r="GJ16" s="8" t="n">
        <v>1</v>
      </c>
      <c r="GK16" s="8" t="n">
        <v>1</v>
      </c>
      <c r="GL16" s="8" t="n">
        <v>0</v>
      </c>
      <c r="GM16" s="8" t="n">
        <v>0</v>
      </c>
      <c r="GN16" s="48" t="n"/>
      <c r="GO16" s="8" t="n">
        <v>10</v>
      </c>
      <c r="GP16" s="48" t="inlineStr">
        <is>
          <t>Sebagian</t>
        </is>
      </c>
      <c r="GQ16" s="48" t="inlineStr">
        <is>
          <t>LPG</t>
        </is>
      </c>
      <c r="GR16" s="8" t="n">
        <v>1</v>
      </c>
      <c r="GS16" s="8" t="n">
        <v>0</v>
      </c>
      <c r="GT16" s="8" t="n">
        <v>0</v>
      </c>
      <c r="GU16" s="8" t="n">
        <v>0</v>
      </c>
      <c r="GV16" s="8" t="n">
        <v>0</v>
      </c>
      <c r="GW16" s="8" t="n">
        <v>0</v>
      </c>
      <c r="GX16" s="8" t="n">
        <v>0</v>
      </c>
      <c r="GY16" s="48" t="n"/>
      <c r="GZ16" s="48" t="inlineStr">
        <is>
          <t>Ya</t>
        </is>
      </c>
      <c r="HA16" s="48" t="n"/>
      <c r="HB16" s="48" t="n"/>
      <c r="HC16" s="48" t="n"/>
      <c r="HD16" s="48" t="n"/>
      <c r="HE16" s="8" t="n">
        <v>48</v>
      </c>
      <c r="HF16" s="8" t="n">
        <v>700000</v>
      </c>
      <c r="HG16" s="8" t="n">
        <v>24</v>
      </c>
      <c r="HH16" s="8" t="n">
        <v>350000</v>
      </c>
      <c r="HI16" s="48" t="n"/>
      <c r="HJ16" s="48" t="n"/>
      <c r="HK16" s="48" t="n"/>
      <c r="HL16" s="48" t="n"/>
      <c r="HM16" s="48" t="n"/>
      <c r="HN16" s="48" t="n"/>
      <c r="HO16" s="48" t="n"/>
      <c r="HP16" s="48" t="n"/>
      <c r="HQ16" s="48" t="n"/>
      <c r="HR16" s="48" t="n"/>
      <c r="HS16" s="48" t="n"/>
      <c r="HT16" s="48" t="n"/>
      <c r="HU16" s="48" t="n"/>
      <c r="HV16" s="48" t="n"/>
      <c r="HW16" s="48" t="n"/>
      <c r="HX16" s="48" t="n"/>
      <c r="HY16" s="48" t="n"/>
      <c r="HZ16" s="48" t="n"/>
      <c r="IA16" s="8" t="n">
        <v>24</v>
      </c>
      <c r="IB16" s="8" t="n">
        <v>350000</v>
      </c>
      <c r="IC16" s="48" t="n"/>
      <c r="ID16" s="48" t="n"/>
      <c r="IE16" s="48" t="n"/>
      <c r="IF16" s="48" t="n"/>
      <c r="IG16" s="48" t="n"/>
      <c r="IH16" s="48" t="n"/>
      <c r="II16" s="48" t="n"/>
      <c r="IJ16" s="48" t="n"/>
      <c r="IK16" s="48" t="inlineStr">
        <is>
          <t>80-100 kg</t>
        </is>
      </c>
      <c r="IL16" s="48" t="inlineStr">
        <is>
          <t>3-5 jam</t>
        </is>
      </c>
      <c r="IM16" s="48" t="inlineStr">
        <is>
          <t>Ya</t>
        </is>
      </c>
      <c r="IN16" s="48" t="inlineStr">
        <is>
          <t>Ya</t>
        </is>
      </c>
      <c r="IO16" s="48" t="inlineStr">
        <is>
          <t>Lebih bersih</t>
        </is>
      </c>
      <c r="IP16" s="48" t="n"/>
      <c r="IQ16" s="48" t="inlineStr">
        <is>
          <t>Tidak pernah</t>
        </is>
      </c>
      <c r="IR16" s="48" t="n"/>
      <c r="IS16" s="48" t="n"/>
      <c r="IT16" s="48" t="n"/>
      <c r="IU16" s="48" t="n"/>
      <c r="IV16" s="48" t="n"/>
      <c r="IW16" s="48" t="n"/>
      <c r="IX16" s="48" t="n"/>
      <c r="IY16" s="48" t="n"/>
      <c r="IZ16" s="48" t="inlineStr">
        <is>
          <t>Tidak pernah</t>
        </is>
      </c>
      <c r="JA16" s="48" t="n"/>
      <c r="JB16" s="48" t="n"/>
      <c r="JC16" s="48" t="n"/>
      <c r="JD16" s="48" t="n"/>
      <c r="JE16" s="48" t="n"/>
      <c r="JF16" s="48" t="n"/>
      <c r="JG16" s="48" t="n"/>
      <c r="JH16" s="48" t="n"/>
      <c r="JI16" s="48" t="inlineStr">
        <is>
          <t>Tidak pernah</t>
        </is>
      </c>
      <c r="JJ16" s="48" t="n"/>
      <c r="JK16" s="48" t="n"/>
      <c r="JL16" s="48" t="n"/>
      <c r="JM16" s="48" t="n"/>
      <c r="JN16" s="48" t="n"/>
      <c r="JO16" s="48" t="n"/>
      <c r="JP16" s="48" t="n"/>
      <c r="JQ16" s="48" t="n"/>
      <c r="JR16" s="48" t="inlineStr">
        <is>
          <t>Tidak pernah</t>
        </is>
      </c>
      <c r="JS16" s="48" t="n"/>
      <c r="JT16" s="48" t="n"/>
      <c r="JU16" s="48" t="n"/>
      <c r="JV16" s="48" t="n"/>
      <c r="JW16" s="48" t="n"/>
      <c r="JX16" s="48" t="n"/>
      <c r="JY16" s="48" t="n"/>
      <c r="JZ16" s="48" t="n"/>
      <c r="KA16" s="48" t="inlineStr">
        <is>
          <t>Tidak pernah</t>
        </is>
      </c>
      <c r="KB16" s="48" t="n"/>
      <c r="KC16" s="48" t="n"/>
      <c r="KD16" s="48" t="n"/>
      <c r="KE16" s="48" t="n"/>
      <c r="KF16" s="48" t="n"/>
      <c r="KG16" s="48" t="n"/>
      <c r="KH16" s="48" t="n"/>
      <c r="KI16" s="48" t="n"/>
      <c r="KJ16" s="48" t="inlineStr">
        <is>
          <t>Tidak pernah</t>
        </is>
      </c>
      <c r="KK16" s="48" t="n"/>
      <c r="KL16" s="48" t="n"/>
      <c r="KM16" s="48" t="n"/>
      <c r="KN16" s="48" t="n"/>
      <c r="KO16" s="48" t="n"/>
      <c r="KP16" s="48" t="n"/>
      <c r="KQ16" s="48" t="n"/>
      <c r="KR16" s="48" t="n"/>
      <c r="KS16" s="48" t="inlineStr">
        <is>
          <t>Jauh lebih baik</t>
        </is>
      </c>
      <c r="KT16" s="48" t="inlineStr">
        <is>
          <t>Lebih dari 4 kali</t>
        </is>
      </c>
      <c r="KU16" s="48" t="inlineStr">
        <is>
          <t>2-4 kali</t>
        </is>
      </c>
      <c r="KV16" s="48" t="inlineStr">
        <is>
          <t>Anak-anak (0-18 tahun)</t>
        </is>
      </c>
      <c r="KW16" s="8" t="n">
        <v>0</v>
      </c>
      <c r="KX16" s="8" t="n">
        <v>0</v>
      </c>
      <c r="KY16" s="8" t="n">
        <v>1</v>
      </c>
      <c r="KZ16" s="8" t="n">
        <v>0</v>
      </c>
      <c r="LA16" s="48" t="inlineStr">
        <is>
          <t>Cukup membaik</t>
        </is>
      </c>
      <c r="LB16" s="48" t="inlineStr">
        <is>
          <t>Jauh lebih baik</t>
        </is>
      </c>
      <c r="LC16" s="8" t="n">
        <v>5</v>
      </c>
      <c r="LD16" s="8" t="n">
        <v>4</v>
      </c>
      <c r="LE16" s="8" t="n">
        <v>0</v>
      </c>
      <c r="LF16" s="8" t="n">
        <v>0</v>
      </c>
      <c r="LG16" s="48" t="inlineStr">
        <is>
          <t>Ya</t>
        </is>
      </c>
      <c r="LH16" s="8" t="n">
        <v>450000</v>
      </c>
      <c r="LI16" s="48" t="n"/>
      <c r="LJ16" s="48" t="inlineStr">
        <is>
          <t>Kebutuhan rumah tangga</t>
        </is>
      </c>
      <c r="LK16" s="8" t="n">
        <v>0</v>
      </c>
      <c r="LL16" s="8" t="n">
        <v>0</v>
      </c>
      <c r="LM16" s="8" t="n">
        <v>0</v>
      </c>
      <c r="LN16" s="8" t="n">
        <v>0</v>
      </c>
      <c r="LO16" s="8" t="n">
        <v>1</v>
      </c>
      <c r="LP16" s="8" t="n">
        <v>0</v>
      </c>
      <c r="LQ16" s="8" t="n">
        <v>0</v>
      </c>
      <c r="LR16" s="48" t="n"/>
      <c r="LS16" s="8" t="n">
        <v>60</v>
      </c>
      <c r="LT16" s="8" t="n">
        <v>0</v>
      </c>
      <c r="LU16" s="8" t="n">
        <v>0</v>
      </c>
      <c r="LV16" s="8" t="n">
        <v>15</v>
      </c>
      <c r="LW16" s="8" t="n">
        <v>0</v>
      </c>
      <c r="LX16" s="8" t="n">
        <v>0</v>
      </c>
      <c r="LY16" s="8" t="n">
        <v>15</v>
      </c>
      <c r="LZ16" s="8" t="n">
        <v>0</v>
      </c>
      <c r="MA16" s="8" t="n">
        <v>0</v>
      </c>
      <c r="MB16" s="48" t="inlineStr">
        <is>
          <t>Ya</t>
        </is>
      </c>
      <c r="MC16" s="8" t="n">
        <v>0</v>
      </c>
      <c r="MD16" s="8" t="n">
        <v>0</v>
      </c>
      <c r="ME16" s="8" t="n">
        <v>0</v>
      </c>
      <c r="MF16" s="8" t="n">
        <v>0</v>
      </c>
      <c r="MG16" s="8" t="n">
        <v>0</v>
      </c>
      <c r="MH16" s="8" t="n">
        <v>0</v>
      </c>
      <c r="MI16" s="48" t="inlineStr">
        <is>
          <t>Aktivitas sosial diluar rumah (misalnya, berkumpul dengan tetangga, mengikuti kegiatan PKK, dsb)</t>
        </is>
      </c>
      <c r="MJ16" s="8" t="n">
        <v>0</v>
      </c>
      <c r="MK16" s="8" t="n">
        <v>1</v>
      </c>
      <c r="ML16" s="8" t="n">
        <v>0</v>
      </c>
      <c r="MM16" s="8" t="n">
        <v>0</v>
      </c>
      <c r="MN16" s="8" t="n">
        <v>0</v>
      </c>
      <c r="MO16" s="8" t="n">
        <v>0</v>
      </c>
      <c r="MP16" s="48" t="n"/>
      <c r="MQ16" s="48" t="n"/>
      <c r="MR16" s="48" t="inlineStr">
        <is>
          <t>Sibuk kegiatan Adat dan Gotong royong</t>
        </is>
      </c>
      <c r="MS16" s="48" t="inlineStr">
        <is>
          <t>Acara Adat keagamaandan kemanusiaan</t>
        </is>
      </c>
      <c r="MT16" s="48" t="n"/>
      <c r="MU16" s="48" t="inlineStr">
        <is>
          <t>Ya, untuk anggota keluarga</t>
        </is>
      </c>
      <c r="MV16" s="48" t="inlineStr">
        <is>
          <t>Perawatan sistem biogas</t>
        </is>
      </c>
      <c r="MW16" s="8" t="n">
        <v>1</v>
      </c>
      <c r="MX16" s="8" t="n">
        <v>0</v>
      </c>
      <c r="MY16" s="8" t="n">
        <v>0</v>
      </c>
      <c r="MZ16" s="8" t="n">
        <v>0</v>
      </c>
      <c r="NA16" s="48" t="n"/>
      <c r="NB16" s="48" t="n"/>
      <c r="NC16" s="48" t="n"/>
      <c r="ND16" s="48" t="n"/>
      <c r="NE16" s="48" t="n"/>
      <c r="NF16" s="48" t="n"/>
      <c r="NG16" s="48" t="n"/>
      <c r="NH16" s="48" t="n"/>
      <c r="NI16" s="48" t="n"/>
      <c r="NJ16" s="48" t="n"/>
      <c r="NK16" s="48" t="n"/>
      <c r="NL16" s="48" t="inlineStr">
        <is>
          <t>Ya</t>
        </is>
      </c>
      <c r="NM16" s="48" t="inlineStr">
        <is>
          <t>100% dana mandiri</t>
        </is>
      </c>
      <c r="NN16" s="48" t="inlineStr">
        <is>
          <t>&gt;11.000.001</t>
        </is>
      </c>
      <c r="NO16" s="48" t="n"/>
      <c r="NP16" s="48" t="n"/>
      <c r="NQ16" s="48" t="n"/>
      <c r="NR16" s="48" t="n"/>
      <c r="NS16" s="48" t="n"/>
      <c r="NT16" s="48" t="n"/>
      <c r="NU16" s="48" t="n"/>
      <c r="NV16" s="48" t="inlineStr">
        <is>
          <t>Anggota keluarga - Laki-laki dewasa</t>
        </is>
      </c>
      <c r="NW16" s="48" t="n"/>
      <c r="NX16" s="48" t="inlineStr">
        <is>
          <t>Sangat meningkat</t>
        </is>
      </c>
      <c r="NY16" s="8" t="n">
        <v>150</v>
      </c>
      <c r="NZ16" s="8" t="n">
        <v>0</v>
      </c>
      <c r="OA16" s="8" t="n">
        <v>0</v>
      </c>
      <c r="OB16" s="8" t="n">
        <v>15</v>
      </c>
      <c r="OC16" s="8" t="n">
        <v>30</v>
      </c>
      <c r="OD16" s="8" t="n">
        <v>0</v>
      </c>
      <c r="OE16" s="48" t="inlineStr">
        <is>
          <t>Lebih baik</t>
        </is>
      </c>
      <c r="OF16" s="48" t="inlineStr">
        <is>
          <t>Lebih baik (beda waktu memasak 5-30 menit, ATAU tidak lagi ada rasa/bau makanan yang berubah, ATAU alasan lainnya)</t>
        </is>
      </c>
      <c r="OG16" s="48" t="inlineStr">
        <is>
          <t>Ya</t>
        </is>
      </c>
      <c r="OH16" s="8" t="n">
        <v>3</v>
      </c>
      <c r="OI16" s="8" t="n">
        <v>0</v>
      </c>
      <c r="OJ16" s="8" t="n">
        <v>0</v>
      </c>
      <c r="OK16" s="8" t="n">
        <v>450</v>
      </c>
      <c r="OL16" s="8" t="n">
        <v>0</v>
      </c>
      <c r="OM16" s="8" t="n">
        <v>0</v>
      </c>
      <c r="ON16" s="8" t="n">
        <v>50</v>
      </c>
      <c r="OO16" s="8" t="n">
        <v>0</v>
      </c>
      <c r="OP16" s="48">
        <f>VLOOKUP(AG16,'BUS 2'!$G$1:$CU$424,2,0)</f>
        <v/>
      </c>
      <c r="OQ16" s="8">
        <f>VLOOKUP(AG16,'BUS 2'!$G$1:$CU$424,3,0)</f>
        <v/>
      </c>
      <c r="OR16" s="8">
        <f>VLOOKUP(AG16,'BUS 2'!$G$1:$CU$424,4,0)</f>
        <v/>
      </c>
      <c r="OS16" s="8">
        <f>VLOOKUP(AG16,'BUS 2'!$G$1:$CU$424,5,0)</f>
        <v/>
      </c>
      <c r="OT16" s="8">
        <f>VLOOKUP(AG16,'BUS 2'!$G$1:$CU$424,6,0)</f>
        <v/>
      </c>
      <c r="OU16" s="8">
        <f>VLOOKUP(AG16,'BUS 2'!$G$1:$CU$424,7,0)</f>
        <v/>
      </c>
      <c r="OV16" s="8">
        <f>VLOOKUP(AG16,'BUS 2'!$G$1:$CU$424,8,0)</f>
        <v/>
      </c>
      <c r="OW16" s="8">
        <f>VLOOKUP(AG16,'BUS 2'!$G$1:$CU$424,9,0)</f>
        <v/>
      </c>
      <c r="OX16" s="8">
        <f>VLOOKUP(AG16,'BUS 2'!$G$1:$CU$424,10,0)</f>
        <v/>
      </c>
      <c r="OY16" s="8">
        <f>VLOOKUP(AG16,'BUS 2'!$G$1:$CU$424,11,0)</f>
        <v/>
      </c>
      <c r="OZ16" s="8">
        <f>VLOOKUP(AG16,'BUS 2'!$G$1:$CU$424,12,0)</f>
        <v/>
      </c>
      <c r="PA16" s="8">
        <f>VLOOKUP(AG16,'BUS 2'!$G$1:$CU$424,13,0)</f>
        <v/>
      </c>
      <c r="PB16" s="8">
        <f>VLOOKUP(AG16,'BUS 2'!$G$1:$CU$424,14,0)</f>
        <v/>
      </c>
      <c r="PC16" s="8">
        <f>VLOOKUP(AG16,'BUS 2'!$G$1:$CU$424,15,0)</f>
        <v/>
      </c>
      <c r="PD16" s="8">
        <f>VLOOKUP(AG16,'BUS 2'!$G$1:$CU$424,16,0)</f>
        <v/>
      </c>
      <c r="PE16" s="8">
        <f>VLOOKUP(AG16,'BUS 2'!$G$1:$CU$424,17,0)</f>
        <v/>
      </c>
      <c r="PF16" s="8">
        <f>VLOOKUP(AG16,'BUS 2'!$G$1:$CU$424,18,0)</f>
        <v/>
      </c>
      <c r="PG16" s="8">
        <f>VLOOKUP(AG16,'BUS 2'!$G$1:$CU$424,19,0)</f>
        <v/>
      </c>
      <c r="PH16" s="8">
        <f>VLOOKUP(AG16,'BUS 2'!$G$1:$CU$424,20,0)</f>
        <v/>
      </c>
      <c r="PI16" s="8">
        <f>VLOOKUP(AG16,'BUS 2'!$G$1:$CU$424,21,0)</f>
        <v/>
      </c>
      <c r="PJ16" s="8">
        <f>VLOOKUP(AG16,'BUS 2'!$G$1:$CU$424,22,0)</f>
        <v/>
      </c>
      <c r="PK16" s="8">
        <f>VLOOKUP(AG16,'BUS 2'!$G$1:$CU$424,23,0)</f>
        <v/>
      </c>
      <c r="PL16" s="8">
        <f>VLOOKUP(AG16,'BUS 2'!$G$1:$CU$424,24,0)</f>
        <v/>
      </c>
      <c r="PM16" s="8">
        <f>VLOOKUP(AG16,'BUS 2'!$G$1:$CU$424,25,0)</f>
        <v/>
      </c>
      <c r="PN16" s="8">
        <f>VLOOKUP(AG16,'BUS 2'!$G$1:$CU$424,26,0)</f>
        <v/>
      </c>
      <c r="PO16" s="8">
        <f>VLOOKUP(AG16,'BUS 2'!$G$1:$CU$424,27,0)</f>
        <v/>
      </c>
      <c r="PP16" s="8">
        <f>VLOOKUP(AG16,'BUS 2'!$G$1:$CU$424,28,0)</f>
        <v/>
      </c>
      <c r="PQ16" s="8">
        <f>VLOOKUP(AG16,'BUS 2'!$G$1:$CU$424,29,0)</f>
        <v/>
      </c>
      <c r="PR16" s="8">
        <f>VLOOKUP(AG16,'BUS 2'!$G$1:$CU$424,30,0)</f>
        <v/>
      </c>
      <c r="PS16" s="8">
        <f>VLOOKUP(AG16,'BUS 2'!$G$1:$CU$424,31,0)</f>
        <v/>
      </c>
      <c r="PT16" s="48" t="n"/>
      <c r="PU16" s="48" t="n"/>
      <c r="PV16" s="48" t="n"/>
      <c r="PW16" s="48" t="n"/>
      <c r="PX16" s="48" t="n"/>
      <c r="PY16" s="48" t="n"/>
      <c r="PZ16" s="48" t="n"/>
      <c r="QA16" s="48" t="n"/>
      <c r="QB16" s="48" t="n"/>
      <c r="QC16" s="48" t="n"/>
      <c r="QD16" s="48" t="n"/>
      <c r="QE16" s="48" t="n"/>
      <c r="QF16" s="48" t="n"/>
      <c r="QG16" s="48" t="n"/>
      <c r="QH16" s="48" t="n"/>
      <c r="QI16" s="48" t="n"/>
      <c r="QJ16" s="48" t="n"/>
      <c r="QK16" s="48" t="n"/>
      <c r="QL16" s="48" t="n"/>
      <c r="QM16" s="48" t="n"/>
      <c r="QN16" s="48" t="n"/>
      <c r="QO16" s="48" t="n"/>
      <c r="QP16" s="48" t="n"/>
      <c r="QQ16" s="48" t="n"/>
      <c r="QR16" s="48" t="n"/>
      <c r="QS16" s="48" t="n"/>
      <c r="QT16" s="48" t="n"/>
      <c r="QU16" s="48" t="n"/>
      <c r="QV16" s="48" t="inlineStr">
        <is>
          <t>1-Disebarkan ke lahan terbuka</t>
        </is>
      </c>
      <c r="QW16" s="8" t="n">
        <v>0</v>
      </c>
      <c r="QX16" s="8" t="n">
        <v>0</v>
      </c>
      <c r="QY16" s="8" t="n">
        <v>0</v>
      </c>
      <c r="QZ16" s="8" t="n">
        <v>0</v>
      </c>
      <c r="RA16" s="8" t="n">
        <v>0</v>
      </c>
      <c r="RB16" s="8" t="n">
        <v>1</v>
      </c>
      <c r="RC16" s="8" t="n">
        <v>0</v>
      </c>
      <c r="RD16" s="8" t="n">
        <v>0</v>
      </c>
      <c r="RE16" s="8" t="n">
        <v>0</v>
      </c>
      <c r="RF16" s="48" t="n"/>
      <c r="RG16" s="48" t="n"/>
      <c r="RH16" s="48" t="n"/>
      <c r="RI16" s="48" t="n"/>
      <c r="RJ16" s="48" t="n"/>
      <c r="RK16" s="48" t="n"/>
      <c r="RL16" s="48" t="n"/>
      <c r="RM16" s="48" t="n"/>
      <c r="RN16" s="48" t="n"/>
      <c r="RO16" s="48" t="n"/>
      <c r="RP16" s="48" t="n"/>
      <c r="RQ16" s="48" t="n"/>
      <c r="RR16" s="48" t="n"/>
      <c r="RS16" s="48" t="n"/>
      <c r="RT16" s="48" t="n"/>
      <c r="RU16" s="48" t="n"/>
      <c r="RV16" s="48" t="n"/>
      <c r="RW16" s="48" t="n"/>
      <c r="RX16" s="48" t="n"/>
      <c r="RY16" s="48" t="n"/>
      <c r="RZ16" s="48" t="n"/>
      <c r="SA16" s="48" t="n"/>
      <c r="SB16" s="48" t="n"/>
      <c r="SC16" s="48" t="inlineStr">
        <is>
          <t>1-Disebarkan ke lahan terbuka</t>
        </is>
      </c>
      <c r="SD16" s="8" t="n">
        <v>0</v>
      </c>
      <c r="SE16" s="8" t="n">
        <v>0</v>
      </c>
      <c r="SF16" s="8" t="n">
        <v>0</v>
      </c>
      <c r="SG16" s="8" t="n">
        <v>0</v>
      </c>
      <c r="SH16" s="8" t="n">
        <v>0</v>
      </c>
      <c r="SI16" s="8" t="n">
        <v>1</v>
      </c>
      <c r="SJ16" s="8" t="n">
        <v>0</v>
      </c>
      <c r="SK16" s="8" t="n">
        <v>0</v>
      </c>
      <c r="SL16" s="8" t="n">
        <v>0</v>
      </c>
      <c r="SM16" s="48" t="n"/>
      <c r="SN16" s="48" t="n"/>
      <c r="SO16" s="48" t="n"/>
      <c r="SP16" s="48" t="n"/>
      <c r="SQ16" s="48" t="n"/>
      <c r="SR16" s="48" t="n"/>
      <c r="SS16" s="48" t="n"/>
      <c r="ST16" s="48" t="n"/>
      <c r="SU16" s="48" t="n"/>
      <c r="SV16" s="48" t="n"/>
      <c r="SW16" s="48" t="n"/>
      <c r="SX16" s="48" t="n"/>
      <c r="SY16" s="8">
        <f>VLOOKUP(AG16,'BUS 2'!$G$1:$CU$424,33,0)</f>
        <v/>
      </c>
      <c r="SZ16" s="48">
        <f>VLOOKUP(AG16,'BUS 2'!$G$1:$CU$424,34,0)</f>
        <v/>
      </c>
      <c r="TA16" s="48">
        <f>VLOOKUP(AG16,'BUS 2'!$G$1:$CU$424,35,0)</f>
        <v/>
      </c>
      <c r="TB16" s="48">
        <f>VLOOKUP(AG16,'BUS 2'!$G$1:$CU$424,36,0)</f>
        <v/>
      </c>
      <c r="TC16" s="48">
        <f>VLOOKUP(AG16,'BUS 2'!$G$1:$CU$424,37,0)</f>
        <v/>
      </c>
      <c r="TD16" s="48">
        <f>VLOOKUP(AG16,'BUS 2'!$G$1:$CU$424,38,0)</f>
        <v/>
      </c>
      <c r="TE16" s="48">
        <f>VLOOKUP(AG16,'BUS 2'!$G$1:$CU$424,39,0)</f>
        <v/>
      </c>
      <c r="TF16" s="48">
        <f>VLOOKUP(AG16,'BUS 2'!$G$1:$CU$424,40,0)</f>
        <v/>
      </c>
      <c r="TG16" s="8">
        <f>VLOOKUP(AG16,'BUS 2'!$G$1:$CU$424,42,0)</f>
        <v/>
      </c>
      <c r="TH16" s="8">
        <f>VLOOKUP(AG16,'BUS 2'!$G$1:$CU$424,43,0)</f>
        <v/>
      </c>
      <c r="TI16" s="8">
        <f>VLOOKUP(AG16,'BUS 2'!$G$1:$CU$424,44,0)</f>
        <v/>
      </c>
      <c r="TJ16" s="8">
        <f>VLOOKUP(AG16,'BUS 2'!$G$1:$CU$424,45,0)</f>
        <v/>
      </c>
      <c r="TK16" s="8">
        <f>VLOOKUP(AG16,'BUS 2'!$G$1:$CU$424,46,0)</f>
        <v/>
      </c>
      <c r="TL16" s="8">
        <f>VLOOKUP(AG16,'BUS 2'!$G$1:$CU$424,47,0)</f>
        <v/>
      </c>
      <c r="TM16" s="8">
        <f>VLOOKUP(AG16,'BUS 2'!$G$1:$CU$424,48,0)</f>
        <v/>
      </c>
      <c r="TN16" s="8">
        <f>VLOOKUP(AG16,'BUS 2'!$G$1:$CU$424,49,0)</f>
        <v/>
      </c>
      <c r="TO16" s="8">
        <f>VLOOKUP(AG16,'BUS 2'!$G$1:$CU$424,50,0)</f>
        <v/>
      </c>
      <c r="TP16" s="8">
        <f>VLOOKUP(AG16,'BUS 2'!$G$1:$CU$424,51,0)</f>
        <v/>
      </c>
      <c r="TQ16" s="8">
        <f>VLOOKUP(AG16,'BUS 2'!$G$1:$CU$424,52,0)</f>
        <v/>
      </c>
      <c r="TR16" s="8">
        <f>VLOOKUP(AG16,'BUS 2'!$G$1:$CU$424,53,0)</f>
        <v/>
      </c>
      <c r="TS16" s="48">
        <f>VLOOKUP(AG16,'BUS 2'!$G$1:$CU$424,54,0)</f>
        <v/>
      </c>
      <c r="TT16" s="48">
        <f>VLOOKUP(AG16,'BUS 2'!$G$1:$CU$424,55,0)</f>
        <v/>
      </c>
      <c r="TU16" s="48">
        <f>VLOOKUP(AG16,'BUS 2'!$G$1:$CU$424,56,0)</f>
        <v/>
      </c>
      <c r="TV16" s="48">
        <f>VLOOKUP(AG16,'BUS 2'!$G$1:$CU$424,57,0)</f>
        <v/>
      </c>
      <c r="TW16" s="48">
        <f>VLOOKUP(AG16,'BUS 2'!$G$1:$CU$424,58,0)</f>
        <v/>
      </c>
      <c r="TX16" s="48">
        <f>VLOOKUP(AG16,'BUS 2'!$G$1:$CU$424,59,0)</f>
        <v/>
      </c>
      <c r="TY16" s="48">
        <f>VLOOKUP(AG16,'BUS 2'!$G$1:$CU$424,60,0)</f>
        <v/>
      </c>
      <c r="TZ16" s="48">
        <f>VLOOKUP(AG16,'BUS 2'!$G$1:$CU$424,61,0)</f>
        <v/>
      </c>
      <c r="UA16" s="48">
        <f>VLOOKUP(AG16,'BUS 2'!$G$1:$CU$424,62,0)</f>
        <v/>
      </c>
      <c r="UB16" s="48">
        <f>VLOOKUP(AG16,'BUS 2'!$G$1:$CU$424,63,0)</f>
        <v/>
      </c>
      <c r="UC16" s="48">
        <f>VLOOKUP(AG16,'BUS 2'!$G$1:$CU$424,64,0)</f>
        <v/>
      </c>
      <c r="UD16" s="48">
        <f>VLOOKUP(AG16,'BUS 2'!$G$1:$CU$424,65,0)</f>
        <v/>
      </c>
      <c r="UE16" s="48">
        <f>VLOOKUP(AG16,'BUS 2'!$G$1:$CU$424,66,0)</f>
        <v/>
      </c>
      <c r="UF16" s="48">
        <f>VLOOKUP(AG16,'BUS 2'!$G$1:$CU$424,67,0)</f>
        <v/>
      </c>
      <c r="UG16" s="48">
        <f>VLOOKUP(AG16,'BUS 2'!$G$1:$CU$424,68,0)</f>
        <v/>
      </c>
      <c r="UH16" s="48">
        <f>VLOOKUP(AG16,'BUS 2'!$G$1:$CU$424,69,0)</f>
        <v/>
      </c>
      <c r="UI16" s="48">
        <f>VLOOKUP(AG16,'BUS 2'!$G$1:$CU$424,70,0)</f>
        <v/>
      </c>
      <c r="UJ16" s="48">
        <f>VLOOKUP(AG16,'BUS 2'!$G$1:$CU$424,71,0)</f>
        <v/>
      </c>
      <c r="UK16" s="48">
        <f>VLOOKUP(AG16,'BUS 2'!$G$1:$CU$424,72,0)</f>
        <v/>
      </c>
      <c r="UL16" s="48">
        <f>VLOOKUP(AG16,'BUS 2'!$G$1:$CU$424,73,0)</f>
        <v/>
      </c>
      <c r="UM16" s="48">
        <f>VLOOKUP(AG16,'BUS 2'!$G$1:$CU$424,74,0)</f>
        <v/>
      </c>
      <c r="UN16" s="48">
        <f>VLOOKUP(AG16,'BUS 2'!$G$1:$CU$424,75,0)</f>
        <v/>
      </c>
      <c r="UO16" s="48">
        <f>VLOOKUP(AG16,'BUS 2'!$G$1:$CU$424,76,0)</f>
        <v/>
      </c>
      <c r="UP16" s="48">
        <f>VLOOKUP(AG16,'BUS 2'!$G$1:$CU$424,77,0)</f>
        <v/>
      </c>
      <c r="UQ16" s="48">
        <f>VLOOKUP(AG16,'BUS 2'!$G$1:$CU$424,78,0)</f>
        <v/>
      </c>
      <c r="UR16" s="48">
        <f>VLOOKUP(AG16,'BUS 2'!$G$1:$CU$424,79,0)</f>
        <v/>
      </c>
      <c r="US16" s="48">
        <f>VLOOKUP(AG16,'BUS 2'!$G$1:$CU$424,80,0)</f>
        <v/>
      </c>
      <c r="UT16" s="48">
        <f>VLOOKUP(AG16,'BUS 2'!$G$1:$CU$424,81,0)</f>
        <v/>
      </c>
      <c r="UU16" s="48" t="inlineStr">
        <is>
          <t>Pemberian pakan di kandang</t>
        </is>
      </c>
      <c r="UV16" s="48" t="n"/>
      <c r="UW16" s="48" t="n"/>
      <c r="UX16" s="48" t="inlineStr">
        <is>
          <t>Pemberian pakan di kandang</t>
        </is>
      </c>
      <c r="UY16" s="48" t="n"/>
      <c r="UZ16" s="48" t="n"/>
      <c r="VA16" s="48" t="inlineStr">
        <is>
          <t>Penggembalaan terbuka</t>
        </is>
      </c>
      <c r="VB16" s="48" t="n"/>
      <c r="VC16" s="48" t="inlineStr">
        <is>
          <t>Sangat teratur (setiap hari)</t>
        </is>
      </c>
      <c r="VD16" s="48" t="n"/>
      <c r="VE16" s="48" t="n"/>
      <c r="VF16" s="48" t="inlineStr">
        <is>
          <t>Sangat teratur (setiap hari)</t>
        </is>
      </c>
      <c r="VG16" s="48" t="n"/>
      <c r="VH16" s="48" t="n"/>
      <c r="VI16" s="48" t="inlineStr">
        <is>
          <t>Teratur (2-6 hari sekali)</t>
        </is>
      </c>
      <c r="VJ16" s="48" t="n"/>
      <c r="VK16" s="48" t="inlineStr">
        <is>
          <t>Sangat sering (&gt;1 kali sehari)</t>
        </is>
      </c>
      <c r="VL16" s="48" t="n"/>
      <c r="VM16" s="48" t="n"/>
      <c r="VN16" s="48" t="inlineStr">
        <is>
          <t>Sangat sering (&gt;1 kali sehari)</t>
        </is>
      </c>
      <c r="VO16" s="48" t="n"/>
      <c r="VP16" s="48" t="n"/>
      <c r="VQ16" s="48" t="n"/>
      <c r="VR16" s="48" t="n"/>
      <c r="VS16" s="48" t="inlineStr">
        <is>
          <t>8-Dibiarkan tersebar di ladang penggembalaan</t>
        </is>
      </c>
      <c r="VT16" s="8" t="n">
        <v>0</v>
      </c>
      <c r="VU16" s="8" t="n">
        <v>0</v>
      </c>
      <c r="VV16" s="8" t="n">
        <v>0</v>
      </c>
      <c r="VW16" s="8" t="n">
        <v>0</v>
      </c>
      <c r="VX16" s="8" t="n">
        <v>0</v>
      </c>
      <c r="VY16" s="8" t="n">
        <v>0</v>
      </c>
      <c r="VZ16" s="8" t="n">
        <v>0</v>
      </c>
      <c r="WA16" s="8" t="n">
        <v>0</v>
      </c>
      <c r="WB16" s="8" t="n">
        <v>0</v>
      </c>
      <c r="WC16" s="8" t="n">
        <v>0</v>
      </c>
      <c r="WD16" s="8" t="n">
        <v>0</v>
      </c>
      <c r="WE16" s="8" t="n">
        <v>1</v>
      </c>
      <c r="WF16" s="48" t="n"/>
      <c r="WG16" s="48" t="n"/>
      <c r="WH16" s="48" t="n"/>
      <c r="WI16" s="48" t="n"/>
      <c r="WJ16" s="48" t="n"/>
      <c r="WK16" s="48" t="n"/>
      <c r="WL16" s="48" t="n"/>
      <c r="WM16" s="48" t="n"/>
      <c r="WN16" s="48" t="n"/>
      <c r="WO16" s="48" t="n"/>
      <c r="WP16" s="48" t="n"/>
      <c r="WQ16" s="48" t="n"/>
      <c r="WR16" s="48" t="n"/>
      <c r="WS16" s="48" t="n"/>
      <c r="WT16" s="48" t="n"/>
      <c r="WU16" s="48" t="n"/>
      <c r="WV16" s="48" t="n"/>
      <c r="WW16" s="48" t="n"/>
      <c r="WX16" s="48" t="n"/>
      <c r="WY16" s="48" t="n"/>
      <c r="WZ16" s="48" t="n"/>
      <c r="XA16" s="48" t="n"/>
      <c r="XB16" s="48" t="inlineStr">
        <is>
          <t>6-Digester biogas</t>
        </is>
      </c>
      <c r="XC16" s="8" t="n">
        <v>0</v>
      </c>
      <c r="XD16" s="8" t="n">
        <v>0</v>
      </c>
      <c r="XE16" s="8" t="n">
        <v>0</v>
      </c>
      <c r="XF16" s="8" t="n">
        <v>0</v>
      </c>
      <c r="XG16" s="8" t="n">
        <v>0</v>
      </c>
      <c r="XH16" s="8" t="n">
        <v>0</v>
      </c>
      <c r="XI16" s="8" t="n">
        <v>0</v>
      </c>
      <c r="XJ16" s="8" t="n">
        <v>0</v>
      </c>
      <c r="XK16" s="8" t="n">
        <v>1</v>
      </c>
      <c r="XL16" s="8" t="n">
        <v>0</v>
      </c>
      <c r="XM16" s="8" t="n">
        <v>0</v>
      </c>
      <c r="XN16" s="48" t="n"/>
      <c r="XO16" s="48" t="n"/>
      <c r="XP16" s="48" t="n"/>
      <c r="XQ16" s="48" t="n"/>
      <c r="XR16" s="48" t="n"/>
      <c r="XS16" s="48" t="n"/>
      <c r="XT16" s="48" t="n"/>
      <c r="XU16" s="48" t="n"/>
      <c r="XV16" s="48" t="n"/>
      <c r="XW16" s="48" t="n"/>
      <c r="XX16" s="48" t="n"/>
      <c r="XY16" s="48" t="n"/>
      <c r="XZ16" s="48" t="n"/>
      <c r="YA16" s="48" t="n"/>
      <c r="YB16" s="48" t="n"/>
      <c r="YC16" s="48" t="n"/>
      <c r="YD16" s="48" t="n"/>
      <c r="YE16" s="48" t="n"/>
      <c r="YF16" s="48" t="n"/>
      <c r="YG16" s="48" t="n"/>
      <c r="YH16" s="48" t="n"/>
      <c r="YI16" s="48" t="n"/>
      <c r="YJ16" s="48" t="n"/>
      <c r="YK16" s="48" t="n"/>
      <c r="YL16" s="48" t="n"/>
      <c r="YM16" s="48" t="n"/>
      <c r="YN16" s="48" t="inlineStr">
        <is>
          <t>8-Dibiarkan tersebar di ladang penggembalaan</t>
        </is>
      </c>
      <c r="YO16" s="8" t="n">
        <v>0</v>
      </c>
      <c r="YP16" s="8" t="n">
        <v>0</v>
      </c>
      <c r="YQ16" s="8" t="n">
        <v>0</v>
      </c>
      <c r="YR16" s="8" t="n">
        <v>0</v>
      </c>
      <c r="YS16" s="8" t="n">
        <v>0</v>
      </c>
      <c r="YT16" s="8" t="n">
        <v>0</v>
      </c>
      <c r="YU16" s="8" t="n">
        <v>0</v>
      </c>
      <c r="YV16" s="8" t="n">
        <v>0</v>
      </c>
      <c r="YW16" s="8" t="n">
        <v>0</v>
      </c>
      <c r="YX16" s="8" t="n">
        <v>0</v>
      </c>
      <c r="YY16" s="8" t="n">
        <v>0</v>
      </c>
      <c r="YZ16" s="8" t="n">
        <v>1</v>
      </c>
      <c r="ZA16" s="48" t="n"/>
      <c r="ZB16" s="48" t="n"/>
      <c r="ZC16" s="48" t="n"/>
      <c r="ZD16" s="48" t="n"/>
      <c r="ZE16" s="48" t="n"/>
      <c r="ZF16" s="48" t="n"/>
      <c r="ZG16" s="48" t="n"/>
      <c r="ZH16" s="48" t="n"/>
      <c r="ZI16" s="48" t="n"/>
      <c r="ZJ16" s="48" t="n"/>
      <c r="ZK16" s="48" t="n"/>
      <c r="ZL16" s="48" t="n"/>
      <c r="ZM16" s="48" t="n"/>
      <c r="ZN16" s="48" t="n"/>
      <c r="ZO16" s="48" t="n"/>
      <c r="ZP16" s="48" t="n"/>
      <c r="ZQ16" s="8" t="n">
        <v>75</v>
      </c>
      <c r="ZR16" s="48" t="n"/>
      <c r="ZS16" s="48" t="n"/>
      <c r="ZT16" s="48" t="n"/>
      <c r="ZU16" s="48" t="n"/>
      <c r="ZV16" s="8" t="n">
        <v>2</v>
      </c>
      <c r="ZW16" s="48" t="n"/>
      <c r="ZX16" s="48" t="n"/>
      <c r="ZY16" s="48" t="n"/>
      <c r="ZZ16" s="48" t="n"/>
      <c r="AAA16" s="48" t="n"/>
      <c r="AAB16" s="8" t="n">
        <v>2</v>
      </c>
      <c r="AAC16" s="48" t="n"/>
      <c r="AAD16" s="48" t="inlineStr">
        <is>
          <t>Pakan segar (misal: rumput)</t>
        </is>
      </c>
      <c r="AAE16" s="48" t="n"/>
      <c r="AAF16" s="48" t="n"/>
      <c r="AAG16" s="48" t="inlineStr">
        <is>
          <t>Pakan kering (misal: konsentrat, silase, pelet)</t>
        </is>
      </c>
      <c r="AAH16" s="48" t="n"/>
      <c r="AAI16" s="48" t="n"/>
      <c r="AAJ16" s="48" t="inlineStr">
        <is>
          <t>Pakan kering (misal: konsentrat, silase, pelet)</t>
        </is>
      </c>
      <c r="AAK16" s="48" t="n"/>
      <c r="AAL16" s="48" t="inlineStr">
        <is>
          <t>Ya</t>
        </is>
      </c>
      <c r="AAM16" s="48" t="inlineStr">
        <is>
          <t>Padat Cair</t>
        </is>
      </c>
      <c r="AAN16" s="8" t="n">
        <v>1</v>
      </c>
      <c r="AAO16" s="8" t="n">
        <v>1</v>
      </c>
      <c r="AAP16" s="8" t="n">
        <v>50</v>
      </c>
      <c r="AAQ16" s="8" t="n">
        <v>40</v>
      </c>
      <c r="AAR16" s="48" t="inlineStr">
        <is>
          <t>Tidak</t>
        </is>
      </c>
      <c r="AAS16" s="48" t="inlineStr">
        <is>
          <t>Mengetahui</t>
        </is>
      </c>
      <c r="AAT16" s="48" t="inlineStr">
        <is>
          <t>Digunakan untuk pupuk di lahan pertanian sendiri</t>
        </is>
      </c>
      <c r="AAU16" s="8" t="n">
        <v>1</v>
      </c>
      <c r="AAV16" s="8" t="n">
        <v>0</v>
      </c>
      <c r="AAW16" s="8" t="n">
        <v>0</v>
      </c>
      <c r="AAX16" s="8" t="n">
        <v>0</v>
      </c>
      <c r="AAY16" s="8" t="n">
        <v>0</v>
      </c>
      <c r="AAZ16" s="8" t="n">
        <v>0</v>
      </c>
      <c r="ABA16" s="8" t="n">
        <v>0</v>
      </c>
      <c r="ABB16" s="48" t="inlineStr">
        <is>
          <t>Pupuk cair untuk tanaman Pembenah tanah (soil conditioner)</t>
        </is>
      </c>
      <c r="ABC16" s="8" t="n">
        <v>1</v>
      </c>
      <c r="ABD16" s="8" t="n">
        <v>1</v>
      </c>
      <c r="ABE16" s="8" t="n">
        <v>0</v>
      </c>
      <c r="ABF16" s="8" t="n">
        <v>0</v>
      </c>
      <c r="ABG16" s="8" t="n">
        <v>0</v>
      </c>
      <c r="ABH16" s="48" t="n"/>
      <c r="ABI16" s="48" t="n"/>
      <c r="ABJ16" s="48" t="n"/>
      <c r="ABK16" s="48" t="n"/>
      <c r="ABL16" s="48" t="n"/>
      <c r="ABM16" s="48" t="n"/>
      <c r="ABN16" s="48" t="n"/>
      <c r="ABO16" s="48" t="n"/>
      <c r="ABP16" s="48" t="n"/>
      <c r="ABQ16" s="48" t="inlineStr">
        <is>
          <t>Durian,porang,mangis,temuan-2 dan kayu</t>
        </is>
      </c>
      <c r="ABR16" s="48" t="inlineStr">
        <is>
          <t>Sering ( 1 minggu 2 kali)</t>
        </is>
      </c>
      <c r="ABS16" s="8" t="n">
        <v>1500</v>
      </c>
      <c r="ABT16" s="48" t="n"/>
      <c r="ABU16" s="8" t="n">
        <v>400</v>
      </c>
      <c r="ABV16" s="8" t="n">
        <v>400</v>
      </c>
      <c r="ABW16" s="48" t="inlineStr">
        <is>
          <t>Urea</t>
        </is>
      </c>
      <c r="ABX16" s="48" t="n"/>
      <c r="ABY16" s="8" t="n">
        <v>500</v>
      </c>
      <c r="ABZ16" s="8" t="n">
        <v>6000</v>
      </c>
      <c r="ACA16" s="8" t="n">
        <v>0</v>
      </c>
      <c r="ACB16" s="8" t="n">
        <v>0</v>
      </c>
      <c r="ACC16" s="8" t="n">
        <v>6000</v>
      </c>
      <c r="ACD16" s="8" t="n">
        <v>12000</v>
      </c>
      <c r="ACE16" s="48" t="inlineStr">
        <is>
          <t>Ya</t>
        </is>
      </c>
      <c r="ACF16" s="48" t="inlineStr">
        <is>
          <t>Sangat meningkat</t>
        </is>
      </c>
      <c r="ACG16" s="48" t="inlineStr">
        <is>
          <t>Sangat meningkat</t>
        </is>
      </c>
      <c r="ACH16" s="48" t="inlineStr">
        <is>
          <t>Sangat meningkat</t>
        </is>
      </c>
      <c r="ACI16" s="48" t="n"/>
      <c r="ACJ16" s="48" t="n"/>
      <c r="ACK16" s="48" t="n"/>
      <c r="ACL16" s="48" t="n"/>
      <c r="ACM16" s="48" t="n"/>
      <c r="ACN16" s="48" t="n"/>
      <c r="ACO16" s="48" t="n"/>
      <c r="ACP16" s="48" t="n"/>
      <c r="ACQ16" s="48" t="n"/>
      <c r="ACR16" s="48" t="n"/>
      <c r="ACS16" s="48" t="n"/>
      <c r="ACT16" s="48" t="inlineStr">
        <is>
          <t>Belum</t>
        </is>
      </c>
      <c r="ACU16" s="48" t="inlineStr">
        <is>
          <t>Manfaat cukup signifikan, terasa di kehidupan sehari-hari</t>
        </is>
      </c>
      <c r="ACV16" s="48" t="inlineStr">
        <is>
          <t>Berkurang</t>
        </is>
      </c>
      <c r="ACW16" s="48" t="inlineStr">
        <is>
          <t>Anggota keluarga - Perempuan dewasa</t>
        </is>
      </c>
      <c r="ACX16" s="48" t="inlineStr">
        <is>
          <t>Setuju</t>
        </is>
      </c>
      <c r="ACY16" s="48" t="inlineStr">
        <is>
          <t>Anggota keluarga - Laki-laki dewasa Anggota keluarga - Perempuan dewasa Anggota keluarga - Anak-anak</t>
        </is>
      </c>
      <c r="ACZ16" s="8" t="n">
        <v>1</v>
      </c>
      <c r="ADA16" s="8" t="n">
        <v>1</v>
      </c>
      <c r="ADB16" s="8" t="n">
        <v>1</v>
      </c>
      <c r="ADC16" s="8" t="n">
        <v>0</v>
      </c>
      <c r="ADD16" s="48" t="inlineStr">
        <is>
          <t>Puas</t>
        </is>
      </c>
      <c r="ADE16" s="48" t="inlineStr">
        <is>
          <t>Puas</t>
        </is>
      </c>
      <c r="ADF16" s="48" t="inlineStr">
        <is>
          <t>Puas</t>
        </is>
      </c>
      <c r="ADG16" s="48" t="inlineStr">
        <is>
          <t>Puas</t>
        </is>
      </c>
      <c r="ADH16" s="48" t="inlineStr">
        <is>
          <t>Ya</t>
        </is>
      </c>
      <c r="ADI16" s="48" t="inlineStr">
        <is>
          <t>Kompor</t>
        </is>
      </c>
      <c r="ADJ16" s="48" t="inlineStr">
        <is>
          <t>Puas</t>
        </is>
      </c>
      <c r="ADK16" s="48" t="n"/>
      <c r="ADL16" s="48" t="n"/>
      <c r="ADM16" s="48" t="n"/>
      <c r="ADN16" s="48" t="n"/>
      <c r="ADO16" s="48" t="n"/>
      <c r="ADP16" s="48" t="n"/>
      <c r="ADQ16" s="48" t="n"/>
      <c r="ADR16" s="48" t="n"/>
      <c r="ADS16" s="48" t="n"/>
      <c r="ADT16" s="48" t="n"/>
      <c r="ADU16" s="48" t="inlineStr">
        <is>
          <t>Menghubungi CPO atau pendamping</t>
        </is>
      </c>
      <c r="ADV16" s="8" t="n">
        <v>0</v>
      </c>
      <c r="ADW16" s="8" t="n">
        <v>0</v>
      </c>
      <c r="ADX16" s="8" t="n">
        <v>0</v>
      </c>
      <c r="ADY16" s="8" t="n">
        <v>0</v>
      </c>
      <c r="ADZ16" s="8" t="n">
        <v>1</v>
      </c>
      <c r="AEA16" s="8" t="n">
        <v>0</v>
      </c>
      <c r="AEB16" s="8" t="n">
        <v>0</v>
      </c>
      <c r="AEC16" s="8" t="n">
        <v>0</v>
      </c>
      <c r="AED16" s="48" t="inlineStr">
        <is>
          <t>Puas</t>
        </is>
      </c>
      <c r="AEE16" s="48" t="inlineStr">
        <is>
          <t>Laki-laki dewasa</t>
        </is>
      </c>
      <c r="AEF16" s="48" t="n"/>
      <c r="AEG16" s="48" t="inlineStr">
        <is>
          <t>Menelepon atau WA langsung</t>
        </is>
      </c>
      <c r="AEH16" s="48" t="n"/>
      <c r="AEI16" s="48" t="inlineStr">
        <is>
          <t>Meningkangkatksn Informasi</t>
        </is>
      </c>
      <c r="AEJ16" s="48" t="inlineStr">
        <is>
          <t>Ya, selalu</t>
        </is>
      </c>
      <c r="AEK16" s="48" t="inlineStr">
        <is>
          <t>Pengurangan pengeluaran rumah tangga (bahan bakar minyak, pupuk, dll.) Lebih mudah mendapatkan energi Pasokan energi yang andal Memasak lebih cepat Lebih aman Pengurangan waktu dan tenaga Peningkatan kebersihan kandang ternak Dapur lebih bersih dan bebas asap Mendapatkan subsidi</t>
        </is>
      </c>
      <c r="AEL16" s="8" t="n">
        <v>1</v>
      </c>
      <c r="AEM16" s="8" t="n">
        <v>1</v>
      </c>
      <c r="AEN16" s="8" t="n">
        <v>1</v>
      </c>
      <c r="AEO16" s="8" t="n">
        <v>1</v>
      </c>
      <c r="AEP16" s="8" t="n">
        <v>1</v>
      </c>
      <c r="AEQ16" s="8" t="n">
        <v>1</v>
      </c>
      <c r="AER16" s="8" t="n">
        <v>1</v>
      </c>
      <c r="AES16" s="8" t="n">
        <v>0</v>
      </c>
      <c r="AET16" s="8" t="n">
        <v>1</v>
      </c>
      <c r="AEU16" s="8" t="n">
        <v>0</v>
      </c>
      <c r="AEV16" s="8" t="n">
        <v>1</v>
      </c>
      <c r="AEW16" s="8" t="n">
        <v>0</v>
      </c>
      <c r="AEX16" s="48" t="n"/>
      <c r="AEY16" s="48" t="inlineStr">
        <is>
          <t>Mendukung lingkungan</t>
        </is>
      </c>
      <c r="AEZ16" s="48" t="n"/>
      <c r="AFA16" s="48" t="inlineStr">
        <is>
          <t>Tetangga / teman / saudara</t>
        </is>
      </c>
      <c r="AFB16" s="48" t="n"/>
      <c r="AFC16" s="48" t="inlineStr">
        <is>
          <t>1771236838186.jpg</t>
        </is>
      </c>
      <c r="AFD16" s="16" t="inlineStr">
        <is>
          <t>https://kf.kobotoolbox.org/api/v2/assets/avstPQqLr3Ab3ZdcVTXZ6f/data/676427934/attachments/attQpeE3mZugfgWMinK8MBbU/</t>
        </is>
      </c>
      <c r="AFE16" s="48" t="inlineStr">
        <is>
          <t>1771236844306.jpg</t>
        </is>
      </c>
      <c r="AFF16" s="16" t="inlineStr">
        <is>
          <t>https://kf.kobotoolbox.org/api/v2/assets/avstPQqLr3Ab3ZdcVTXZ6f/data/676427934/attachments/attu9qCrnRPX6d4AmXSHPcjR/</t>
        </is>
      </c>
      <c r="AFG16" s="48" t="inlineStr">
        <is>
          <t>Ir.I Made Suyasa</t>
        </is>
      </c>
      <c r="AFH16" s="48" t="n"/>
      <c r="AFI16" s="48" t="n"/>
    </row>
    <row r="17">
      <c r="A17" s="6" t="n">
        <v>46054</v>
      </c>
      <c r="B17" s="6" t="n">
        <v>46074</v>
      </c>
      <c r="C17" s="48" t="inlineStr">
        <is>
          <t>ir i made suyasa</t>
        </is>
      </c>
      <c r="D17" s="48" t="inlineStr">
        <is>
          <t>ni luh putu sri aryaningsih</t>
        </is>
      </c>
      <c r="E17" s="8" t="n">
        <v>87865978933</v>
      </c>
      <c r="F17" s="48" t="inlineStr">
        <is>
          <t>-8.4586711 115.3530135 447.1000061035156 4.683</t>
        </is>
      </c>
      <c r="G17" s="8" t="n">
        <v>-8.4586711</v>
      </c>
      <c r="H17" s="8" t="n">
        <v>115.3530135</v>
      </c>
      <c r="I17" s="8" t="n">
        <v>447.1000061</v>
      </c>
      <c r="J17" s="8" t="n">
        <v>4.683</v>
      </c>
      <c r="K17" s="8" t="n">
        <v>0</v>
      </c>
      <c r="L17" s="48" t="inlineStr">
        <is>
          <t>-8.4588604 115.3533049 447.1000061035156 4.883</t>
        </is>
      </c>
      <c r="M17" s="8" t="n">
        <v>-8.458860400000001</v>
      </c>
      <c r="N17" s="8" t="n">
        <v>115.3533049</v>
      </c>
      <c r="O17" s="8" t="n">
        <v>447.1000061</v>
      </c>
      <c r="P17" s="8" t="n">
        <v>4.883</v>
      </c>
      <c r="Q17" s="8" t="n">
        <v>0</v>
      </c>
      <c r="R17" s="48" t="inlineStr">
        <is>
          <t>Bali</t>
        </is>
      </c>
      <c r="S17" s="8" t="n">
        <v>0</v>
      </c>
      <c r="T17" s="8" t="n">
        <v>0</v>
      </c>
      <c r="U17" s="8" t="n">
        <v>0</v>
      </c>
      <c r="V17" s="8" t="n">
        <v>0</v>
      </c>
      <c r="W17" s="8" t="n">
        <v>0</v>
      </c>
      <c r="X17" s="8" t="n">
        <v>0</v>
      </c>
      <c r="Y17" s="8" t="n">
        <v>1</v>
      </c>
      <c r="Z17" s="8" t="n">
        <v>0</v>
      </c>
      <c r="AA17" s="8" t="n">
        <v>0</v>
      </c>
      <c r="AB17" s="8" t="n">
        <v>0</v>
      </c>
      <c r="AC17" s="48" t="inlineStr">
        <is>
          <t>BANGLI</t>
        </is>
      </c>
      <c r="AD17" s="48" t="inlineStr">
        <is>
          <t>BANGLI</t>
        </is>
      </c>
      <c r="AE17" s="48" t="inlineStr">
        <is>
          <t>KAWAN</t>
        </is>
      </c>
      <c r="AF17" s="48" t="inlineStr">
        <is>
          <t>IDEP SELARAS ALAM</t>
        </is>
      </c>
      <c r="AG17" s="48" t="inlineStr">
        <is>
          <t>IDP0211</t>
        </is>
      </c>
      <c r="AH17" s="8" t="n">
        <v>11</v>
      </c>
      <c r="AI17" s="48" t="inlineStr">
        <is>
          <t>VPA1</t>
        </is>
      </c>
      <c r="AJ17" s="48" t="inlineStr">
        <is>
          <t>Aktif</t>
        </is>
      </c>
      <c r="AK17" s="8" t="n">
        <v>29</v>
      </c>
      <c r="AL17" s="48" t="inlineStr">
        <is>
          <t>Perempuan</t>
        </is>
      </c>
      <c r="AM17" s="48" t="inlineStr">
        <is>
          <t>Belum menikah</t>
        </is>
      </c>
      <c r="AN17" s="48" t="inlineStr">
        <is>
          <t>Diploma/S1/Sederajat</t>
        </is>
      </c>
      <c r="AO17" s="48" t="inlineStr">
        <is>
          <t>Pegawai swasta</t>
        </is>
      </c>
      <c r="AP17" s="8" t="n">
        <v>0</v>
      </c>
      <c r="AQ17" s="8" t="n">
        <v>0</v>
      </c>
      <c r="AR17" s="8" t="n">
        <v>0</v>
      </c>
      <c r="AS17" s="8" t="n">
        <v>0</v>
      </c>
      <c r="AT17" s="8" t="n">
        <v>0</v>
      </c>
      <c r="AU17" s="8" t="n">
        <v>1</v>
      </c>
      <c r="AV17" s="8" t="n">
        <v>0</v>
      </c>
      <c r="AW17" s="8" t="n">
        <v>0</v>
      </c>
      <c r="AX17" s="48" t="n"/>
      <c r="AY17" s="48" t="inlineStr">
        <is>
          <t>Peternak</t>
        </is>
      </c>
      <c r="AZ17" s="8" t="n">
        <v>0</v>
      </c>
      <c r="BA17" s="8" t="n">
        <v>1</v>
      </c>
      <c r="BB17" s="8" t="n">
        <v>0</v>
      </c>
      <c r="BC17" s="8" t="n">
        <v>0</v>
      </c>
      <c r="BD17" s="8" t="n">
        <v>0</v>
      </c>
      <c r="BE17" s="8" t="n">
        <v>0</v>
      </c>
      <c r="BF17" s="8" t="n">
        <v>0</v>
      </c>
      <c r="BG17" s="8" t="n">
        <v>0</v>
      </c>
      <c r="BH17" s="48" t="n"/>
      <c r="BI17" s="48" t="inlineStr">
        <is>
          <t>Rp1.500.000 - Rp2.500.000</t>
        </is>
      </c>
      <c r="BJ17" s="8" t="n">
        <v>1</v>
      </c>
      <c r="BK17" s="8" t="n">
        <v>3</v>
      </c>
      <c r="BL17" s="8" t="n">
        <v>0</v>
      </c>
      <c r="BM17" s="8" t="n">
        <v>0</v>
      </c>
      <c r="BN17" s="48" t="inlineStr">
        <is>
          <t>Milik sendiri</t>
        </is>
      </c>
      <c r="BO17" s="48" t="inlineStr">
        <is>
          <t>Permanen (dinding bata dan semen)</t>
        </is>
      </c>
      <c r="BP17" s="8" t="n">
        <v>1</v>
      </c>
      <c r="BQ17" s="8" t="n">
        <v>0</v>
      </c>
      <c r="BR17" s="8" t="n">
        <v>0</v>
      </c>
      <c r="BS17" s="8" t="n">
        <v>0</v>
      </c>
      <c r="BT17" s="8" t="n">
        <v>0</v>
      </c>
      <c r="BU17" s="48" t="n"/>
      <c r="BV17" s="48" t="inlineStr">
        <is>
          <t>Keramik/ubin</t>
        </is>
      </c>
      <c r="BW17" s="8" t="n">
        <v>0</v>
      </c>
      <c r="BX17" s="8" t="n">
        <v>0</v>
      </c>
      <c r="BY17" s="8" t="n">
        <v>1</v>
      </c>
      <c r="BZ17" s="8" t="n">
        <v>0</v>
      </c>
      <c r="CA17" s="8" t="n">
        <v>0</v>
      </c>
      <c r="CB17" s="48" t="n"/>
      <c r="CC17" s="48" t="inlineStr">
        <is>
          <t>Genting</t>
        </is>
      </c>
      <c r="CD17" s="8" t="n">
        <v>0</v>
      </c>
      <c r="CE17" s="8" t="n">
        <v>0</v>
      </c>
      <c r="CF17" s="8" t="n">
        <v>0</v>
      </c>
      <c r="CG17" s="8" t="n">
        <v>0</v>
      </c>
      <c r="CH17" s="8" t="n">
        <v>0</v>
      </c>
      <c r="CI17" s="8" t="n">
        <v>1</v>
      </c>
      <c r="CJ17" s="8" t="n">
        <v>0</v>
      </c>
      <c r="CK17" s="48" t="n"/>
      <c r="CL17" s="48" t="inlineStr">
        <is>
          <t>Ya</t>
        </is>
      </c>
      <c r="CM17" s="8" t="n">
        <v>2014</v>
      </c>
      <c r="CN17" s="48" t="inlineStr">
        <is>
          <t>Fixed-Dome (Kubah Tetap)</t>
        </is>
      </c>
      <c r="CO17" s="48" t="inlineStr">
        <is>
          <t>6 m³ (4-5 ekor sapi, ±5 jam memasak/hari, ±50 kg</t>
        </is>
      </c>
      <c r="CP17" s="48" t="inlineStr">
        <is>
          <t>Anggota keluarga - laki-laki</t>
        </is>
      </c>
      <c r="CQ17" s="8" t="n">
        <v>0</v>
      </c>
      <c r="CR17" s="8" t="n">
        <v>0</v>
      </c>
      <c r="CS17" s="8" t="n">
        <v>0</v>
      </c>
      <c r="CT17" s="8" t="n">
        <v>0</v>
      </c>
      <c r="CU17" s="8" t="n">
        <v>1</v>
      </c>
      <c r="CV17" s="8" t="n">
        <v>0</v>
      </c>
      <c r="CW17" s="8" t="n">
        <v>0</v>
      </c>
      <c r="CX17" s="8" t="n">
        <v>0</v>
      </c>
      <c r="CY17" s="48" t="inlineStr">
        <is>
          <t>Anggota keluarga - perempuan dewasa</t>
        </is>
      </c>
      <c r="CZ17" s="8" t="n">
        <v>0</v>
      </c>
      <c r="DA17" s="8" t="n">
        <v>1</v>
      </c>
      <c r="DB17" s="8" t="n">
        <v>0</v>
      </c>
      <c r="DC17" s="48" t="n"/>
      <c r="DD17" s="48" t="inlineStr">
        <is>
          <t>CPO atau pendamping Anggota keluarga - perempuan dewasa Anggota keluarga - laki-laki</t>
        </is>
      </c>
      <c r="DE17" s="8" t="n">
        <v>1</v>
      </c>
      <c r="DF17" s="8" t="n">
        <v>1</v>
      </c>
      <c r="DG17" s="8" t="n">
        <v>1</v>
      </c>
      <c r="DH17" s="8" t="n">
        <v>0</v>
      </c>
      <c r="DI17" s="48" t="n"/>
      <c r="DJ17" s="48" t="inlineStr">
        <is>
          <t>CPO atau pendamping Anggota keluarga - laki-laki</t>
        </is>
      </c>
      <c r="DK17" s="8" t="n">
        <v>1</v>
      </c>
      <c r="DL17" s="8" t="n">
        <v>0</v>
      </c>
      <c r="DM17" s="8" t="n">
        <v>1</v>
      </c>
      <c r="DN17" s="8" t="n">
        <v>0</v>
      </c>
      <c r="DO17" s="48" t="n"/>
      <c r="DP17" s="48" t="inlineStr">
        <is>
          <t>Ya</t>
        </is>
      </c>
      <c r="DQ17" s="48" t="n"/>
      <c r="DR17" s="48" t="n"/>
      <c r="DS17" s="48" t="n"/>
      <c r="DT17" s="48" t="n"/>
      <c r="DU17" s="48" t="n"/>
      <c r="DV17" s="48" t="n"/>
      <c r="DW17" s="48" t="n"/>
      <c r="DX17" s="48" t="n"/>
      <c r="DY17" s="48" t="n"/>
      <c r="DZ17" s="48" t="n"/>
      <c r="EA17" s="48" t="n"/>
      <c r="EB17" s="48" t="n"/>
      <c r="EC17" s="48" t="n"/>
      <c r="ED17" s="48" t="n"/>
      <c r="EE17" s="48" t="n"/>
      <c r="EF17" s="48" t="n"/>
      <c r="EG17" s="48" t="n"/>
      <c r="EH17" s="48" t="n"/>
      <c r="EI17" s="48" t="inlineStr">
        <is>
          <t>Tidak ada masalah</t>
        </is>
      </c>
      <c r="EJ17" s="8" t="n">
        <v>0</v>
      </c>
      <c r="EK17" s="8" t="n">
        <v>0</v>
      </c>
      <c r="EL17" s="8" t="n">
        <v>0</v>
      </c>
      <c r="EM17" s="8" t="n">
        <v>1</v>
      </c>
      <c r="EN17" s="8" t="n">
        <v>0</v>
      </c>
      <c r="EO17" s="48" t="n"/>
      <c r="EP17" s="48" t="inlineStr">
        <is>
          <t>Ya, sangat jelas dan mudah diikuti</t>
        </is>
      </c>
      <c r="EQ17" s="48" t="inlineStr">
        <is>
          <t>Pelatihan</t>
        </is>
      </c>
      <c r="ER17" s="48" t="inlineStr">
        <is>
          <t>CPO atau pendamping</t>
        </is>
      </c>
      <c r="ES17" s="8" t="n">
        <v>1</v>
      </c>
      <c r="ET17" s="8" t="n">
        <v>0</v>
      </c>
      <c r="EU17" s="8" t="n">
        <v>0</v>
      </c>
      <c r="EV17" s="8" t="n">
        <v>0</v>
      </c>
      <c r="EW17" s="48" t="n"/>
      <c r="EX17" s="48" t="inlineStr">
        <is>
          <t>Anggota keluarga - Laki-laki Anggota keluarga - Perempuan dewasa</t>
        </is>
      </c>
      <c r="EY17" s="8" t="n">
        <v>1</v>
      </c>
      <c r="EZ17" s="8" t="n">
        <v>1</v>
      </c>
      <c r="FA17" s="8" t="n">
        <v>0</v>
      </c>
      <c r="FB17" s="48" t="n"/>
      <c r="FC17" s="48" t="inlineStr">
        <is>
          <t>Setiap minggu</t>
        </is>
      </c>
      <c r="FD17" s="48" t="n"/>
      <c r="FE17" s="48" t="inlineStr">
        <is>
          <t>Mengetahui</t>
        </is>
      </c>
      <c r="FF17" s="48" t="inlineStr">
        <is>
          <t>Selalu (setiap hari)</t>
        </is>
      </c>
      <c r="FG17" s="48" t="inlineStr">
        <is>
          <t>Mengetahui</t>
        </is>
      </c>
      <c r="FH17" s="48" t="inlineStr">
        <is>
          <t>Sering (setiap minggu)</t>
        </is>
      </c>
      <c r="FI17" s="48" t="inlineStr">
        <is>
          <t>Mengetahui</t>
        </is>
      </c>
      <c r="FJ17" s="48" t="inlineStr">
        <is>
          <t>Selalu (setiap hari)</t>
        </is>
      </c>
      <c r="FK17" s="48" t="inlineStr">
        <is>
          <t>Mengetahui</t>
        </is>
      </c>
      <c r="FL17" s="48" t="inlineStr">
        <is>
          <t>Cukup sering (2 minggu sekali)</t>
        </is>
      </c>
      <c r="FM17" s="48" t="inlineStr">
        <is>
          <t>Mengetahui</t>
        </is>
      </c>
      <c r="FN17" s="48" t="inlineStr">
        <is>
          <t>Sering (setiap minggu)</t>
        </is>
      </c>
      <c r="FO17" s="48" t="inlineStr">
        <is>
          <t>Mengetahui</t>
        </is>
      </c>
      <c r="FP17" s="48" t="inlineStr">
        <is>
          <t>Cukup sering (2 minggu sekali)</t>
        </is>
      </c>
      <c r="FQ17" s="48" t="inlineStr">
        <is>
          <t>Mengetahui</t>
        </is>
      </c>
      <c r="FR17" s="48" t="inlineStr">
        <is>
          <t>Ya</t>
        </is>
      </c>
      <c r="FS17" s="48" t="inlineStr">
        <is>
          <t>Mengetahui</t>
        </is>
      </c>
      <c r="FT17" s="48" t="inlineStr">
        <is>
          <t>Ya, terkadang</t>
        </is>
      </c>
      <c r="FU17" s="48" t="inlineStr">
        <is>
          <t>Laki-laki dewasa</t>
        </is>
      </c>
      <c r="FV17" s="8" t="n">
        <v>1</v>
      </c>
      <c r="FW17" s="8" t="n">
        <v>0</v>
      </c>
      <c r="FX17" s="8" t="n">
        <v>0</v>
      </c>
      <c r="FY17" s="8" t="n">
        <v>0</v>
      </c>
      <c r="FZ17" s="48" t="inlineStr">
        <is>
          <t>Memahami</t>
        </is>
      </c>
      <c r="GA17" s="48" t="inlineStr">
        <is>
          <t>CPO Pelatihan</t>
        </is>
      </c>
      <c r="GB17" s="8" t="n">
        <v>1</v>
      </c>
      <c r="GC17" s="8" t="n">
        <v>1</v>
      </c>
      <c r="GD17" s="8" t="n">
        <v>0</v>
      </c>
      <c r="GE17" s="8" t="n">
        <v>0</v>
      </c>
      <c r="GF17" s="48" t="n"/>
      <c r="GG17" s="48" t="inlineStr">
        <is>
          <t>Selalu</t>
        </is>
      </c>
      <c r="GH17" s="48" t="inlineStr">
        <is>
          <t>Ya</t>
        </is>
      </c>
      <c r="GI17" s="48" t="inlineStr">
        <is>
          <t>Tetangga Teman/keluarga</t>
        </is>
      </c>
      <c r="GJ17" s="8" t="n">
        <v>1</v>
      </c>
      <c r="GK17" s="8" t="n">
        <v>1</v>
      </c>
      <c r="GL17" s="8" t="n">
        <v>0</v>
      </c>
      <c r="GM17" s="8" t="n">
        <v>0</v>
      </c>
      <c r="GN17" s="48" t="n"/>
      <c r="GO17" s="8" t="n">
        <v>10</v>
      </c>
      <c r="GP17" s="48" t="inlineStr">
        <is>
          <t>Sebagian</t>
        </is>
      </c>
      <c r="GQ17" s="48" t="inlineStr">
        <is>
          <t>Kayu bakar LPG</t>
        </is>
      </c>
      <c r="GR17" s="8" t="n">
        <v>1</v>
      </c>
      <c r="GS17" s="8" t="n">
        <v>1</v>
      </c>
      <c r="GT17" s="8" t="n">
        <v>0</v>
      </c>
      <c r="GU17" s="8" t="n">
        <v>0</v>
      </c>
      <c r="GV17" s="8" t="n">
        <v>0</v>
      </c>
      <c r="GW17" s="8" t="n">
        <v>0</v>
      </c>
      <c r="GX17" s="8" t="n">
        <v>0</v>
      </c>
      <c r="GY17" s="48" t="n"/>
      <c r="GZ17" s="48" t="inlineStr">
        <is>
          <t>Ya</t>
        </is>
      </c>
      <c r="HA17" s="8" t="n">
        <v>125</v>
      </c>
      <c r="HB17" s="8" t="n">
        <v>625000</v>
      </c>
      <c r="HC17" s="8" t="n">
        <v>75</v>
      </c>
      <c r="HD17" s="8" t="n">
        <v>375000</v>
      </c>
      <c r="HE17" s="8" t="n">
        <v>12</v>
      </c>
      <c r="HF17" s="8" t="n">
        <v>80000</v>
      </c>
      <c r="HG17" s="8" t="n">
        <v>6</v>
      </c>
      <c r="HH17" s="8" t="n">
        <v>40000</v>
      </c>
      <c r="HI17" s="48" t="n"/>
      <c r="HJ17" s="48" t="n"/>
      <c r="HK17" s="48" t="n"/>
      <c r="HL17" s="48" t="n"/>
      <c r="HM17" s="48" t="n"/>
      <c r="HN17" s="48" t="n"/>
      <c r="HO17" s="48" t="n"/>
      <c r="HP17" s="48" t="n"/>
      <c r="HQ17" s="48" t="n"/>
      <c r="HR17" s="48" t="n"/>
      <c r="HS17" s="48" t="n"/>
      <c r="HT17" s="48" t="n"/>
      <c r="HU17" s="48" t="n"/>
      <c r="HV17" s="48" t="n"/>
      <c r="HW17" s="48" t="n"/>
      <c r="HX17" s="48" t="n"/>
      <c r="HY17" s="8" t="n">
        <v>50</v>
      </c>
      <c r="HZ17" s="8" t="n">
        <v>250000</v>
      </c>
      <c r="IA17" s="8" t="n">
        <v>6</v>
      </c>
      <c r="IB17" s="8" t="n">
        <v>40000</v>
      </c>
      <c r="IC17" s="48" t="n"/>
      <c r="ID17" s="48" t="n"/>
      <c r="IE17" s="48" t="n"/>
      <c r="IF17" s="48" t="n"/>
      <c r="IG17" s="48" t="n"/>
      <c r="IH17" s="48" t="n"/>
      <c r="II17" s="48" t="n"/>
      <c r="IJ17" s="48" t="n"/>
      <c r="IK17" s="48" t="inlineStr">
        <is>
          <t>&lt;15 kg</t>
        </is>
      </c>
      <c r="IL17" s="48" t="inlineStr">
        <is>
          <t>1-3 jam</t>
        </is>
      </c>
      <c r="IM17" s="48" t="inlineStr">
        <is>
          <t>Ya</t>
        </is>
      </c>
      <c r="IN17" s="48" t="inlineStr">
        <is>
          <t>Tidak</t>
        </is>
      </c>
      <c r="IO17" s="48" t="inlineStr">
        <is>
          <t>Lebih bersih</t>
        </is>
      </c>
      <c r="IP17" s="48" t="n"/>
      <c r="IQ17" s="48" t="inlineStr">
        <is>
          <t>Lebih jarang (lebih sering tidak terkena)</t>
        </is>
      </c>
      <c r="IR17" s="48" t="inlineStr">
        <is>
          <t>Perempuan dewasa</t>
        </is>
      </c>
      <c r="IS17" s="8" t="n">
        <v>0</v>
      </c>
      <c r="IT17" s="8" t="n">
        <v>1</v>
      </c>
      <c r="IU17" s="8" t="n">
        <v>0</v>
      </c>
      <c r="IV17" s="48" t="inlineStr">
        <is>
          <t>Perempuan dewasa</t>
        </is>
      </c>
      <c r="IW17" s="8" t="n">
        <v>0</v>
      </c>
      <c r="IX17" s="8" t="n">
        <v>1</v>
      </c>
      <c r="IY17" s="8" t="n">
        <v>0</v>
      </c>
      <c r="IZ17" s="48" t="inlineStr">
        <is>
          <t>Tidak pernah</t>
        </is>
      </c>
      <c r="JA17" s="48" t="n"/>
      <c r="JB17" s="48" t="n"/>
      <c r="JC17" s="48" t="n"/>
      <c r="JD17" s="48" t="n"/>
      <c r="JE17" s="48" t="n"/>
      <c r="JF17" s="48" t="n"/>
      <c r="JG17" s="48" t="n"/>
      <c r="JH17" s="48" t="n"/>
      <c r="JI17" s="48" t="inlineStr">
        <is>
          <t>Tidak pernah</t>
        </is>
      </c>
      <c r="JJ17" s="48" t="n"/>
      <c r="JK17" s="48" t="n"/>
      <c r="JL17" s="48" t="n"/>
      <c r="JM17" s="48" t="n"/>
      <c r="JN17" s="48" t="n"/>
      <c r="JO17" s="48" t="n"/>
      <c r="JP17" s="48" t="n"/>
      <c r="JQ17" s="48" t="n"/>
      <c r="JR17" s="48" t="inlineStr">
        <is>
          <t>Lebih jarang (lebih sering tidak terkena)</t>
        </is>
      </c>
      <c r="JS17" s="48" t="inlineStr">
        <is>
          <t>Laki-laki dewasa Perempuan dewasa</t>
        </is>
      </c>
      <c r="JT17" s="8" t="n">
        <v>1</v>
      </c>
      <c r="JU17" s="8" t="n">
        <v>1</v>
      </c>
      <c r="JV17" s="8" t="n">
        <v>0</v>
      </c>
      <c r="JW17" s="48" t="inlineStr">
        <is>
          <t>Laki-laki dewasa</t>
        </is>
      </c>
      <c r="JX17" s="8" t="n">
        <v>1</v>
      </c>
      <c r="JY17" s="8" t="n">
        <v>0</v>
      </c>
      <c r="JZ17" s="8" t="n">
        <v>0</v>
      </c>
      <c r="KA17" s="48" t="inlineStr">
        <is>
          <t>Tidak pernah</t>
        </is>
      </c>
      <c r="KB17" s="48" t="n"/>
      <c r="KC17" s="48" t="n"/>
      <c r="KD17" s="48" t="n"/>
      <c r="KE17" s="48" t="n"/>
      <c r="KF17" s="48" t="n"/>
      <c r="KG17" s="48" t="n"/>
      <c r="KH17" s="48" t="n"/>
      <c r="KI17" s="48" t="n"/>
      <c r="KJ17" s="48" t="inlineStr">
        <is>
          <t>Lebih jarang (lebih sering tidak terkena)</t>
        </is>
      </c>
      <c r="KK17" s="48" t="inlineStr">
        <is>
          <t>Laki-laki dewasa</t>
        </is>
      </c>
      <c r="KL17" s="8" t="n">
        <v>1</v>
      </c>
      <c r="KM17" s="8" t="n">
        <v>0</v>
      </c>
      <c r="KN17" s="8" t="n">
        <v>0</v>
      </c>
      <c r="KO17" s="48" t="inlineStr">
        <is>
          <t>Perempuan dewasa</t>
        </is>
      </c>
      <c r="KP17" s="8" t="n">
        <v>0</v>
      </c>
      <c r="KQ17" s="8" t="n">
        <v>1</v>
      </c>
      <c r="KR17" s="8" t="n">
        <v>0</v>
      </c>
      <c r="KS17" s="48" t="inlineStr">
        <is>
          <t>Cukup membaik</t>
        </is>
      </c>
      <c r="KT17" s="48" t="inlineStr">
        <is>
          <t>2-4 kali</t>
        </is>
      </c>
      <c r="KU17" s="48" t="inlineStr">
        <is>
          <t>0-1 kali</t>
        </is>
      </c>
      <c r="KV17" s="48" t="inlineStr">
        <is>
          <t>Perempuan dewasa</t>
        </is>
      </c>
      <c r="KW17" s="8" t="n">
        <v>0</v>
      </c>
      <c r="KX17" s="8" t="n">
        <v>1</v>
      </c>
      <c r="KY17" s="8" t="n">
        <v>0</v>
      </c>
      <c r="KZ17" s="8" t="n">
        <v>0</v>
      </c>
      <c r="LA17" s="48" t="inlineStr">
        <is>
          <t>Cukup membaik</t>
        </is>
      </c>
      <c r="LB17" s="48" t="inlineStr">
        <is>
          <t>Cukup membaik</t>
        </is>
      </c>
      <c r="LC17" s="8" t="n">
        <v>0</v>
      </c>
      <c r="LD17" s="8" t="n">
        <v>2</v>
      </c>
      <c r="LE17" s="8" t="n">
        <v>0</v>
      </c>
      <c r="LF17" s="8" t="n">
        <v>6</v>
      </c>
      <c r="LG17" s="48" t="inlineStr">
        <is>
          <t>Ya</t>
        </is>
      </c>
      <c r="LH17" s="8" t="n">
        <v>300000</v>
      </c>
      <c r="LI17" s="48" t="n"/>
      <c r="LJ17" s="48" t="inlineStr">
        <is>
          <t>Modal Usaha Kebutuhan rumah tangga</t>
        </is>
      </c>
      <c r="LK17" s="8" t="n">
        <v>0</v>
      </c>
      <c r="LL17" s="8" t="n">
        <v>0</v>
      </c>
      <c r="LM17" s="8" t="n">
        <v>1</v>
      </c>
      <c r="LN17" s="8" t="n">
        <v>0</v>
      </c>
      <c r="LO17" s="8" t="n">
        <v>1</v>
      </c>
      <c r="LP17" s="8" t="n">
        <v>0</v>
      </c>
      <c r="LQ17" s="8" t="n">
        <v>0</v>
      </c>
      <c r="LR17" s="48" t="n"/>
      <c r="LS17" s="8" t="n">
        <v>30</v>
      </c>
      <c r="LT17" s="8" t="n">
        <v>0</v>
      </c>
      <c r="LU17" s="8" t="n">
        <v>0</v>
      </c>
      <c r="LV17" s="8" t="n">
        <v>15</v>
      </c>
      <c r="LW17" s="8" t="n">
        <v>0</v>
      </c>
      <c r="LX17" s="8" t="n">
        <v>0</v>
      </c>
      <c r="LY17" s="8" t="n">
        <v>15</v>
      </c>
      <c r="LZ17" s="8" t="n">
        <v>0</v>
      </c>
      <c r="MA17" s="8" t="n">
        <v>0</v>
      </c>
      <c r="MB17" s="48" t="inlineStr">
        <is>
          <t>Ya</t>
        </is>
      </c>
      <c r="MC17" s="8" t="n">
        <v>60</v>
      </c>
      <c r="MD17" s="8" t="n">
        <v>30</v>
      </c>
      <c r="ME17" s="8" t="n">
        <v>0</v>
      </c>
      <c r="MF17" s="8" t="n">
        <v>0</v>
      </c>
      <c r="MG17" s="8" t="n">
        <v>0</v>
      </c>
      <c r="MH17" s="8" t="n">
        <v>0</v>
      </c>
      <c r="MI17" s="48" t="inlineStr">
        <is>
          <t>Aktivitas sosial diluar rumah (misalnya, berkumpul dengan tetangga, mengikuti kegiatan PKK, dsb) Istirahat Bekerja</t>
        </is>
      </c>
      <c r="MJ17" s="8" t="n">
        <v>0</v>
      </c>
      <c r="MK17" s="8" t="n">
        <v>1</v>
      </c>
      <c r="ML17" s="8" t="n">
        <v>1</v>
      </c>
      <c r="MM17" s="8" t="n">
        <v>0</v>
      </c>
      <c r="MN17" s="8" t="n">
        <v>1</v>
      </c>
      <c r="MO17" s="8" t="n">
        <v>0</v>
      </c>
      <c r="MP17" s="48" t="n"/>
      <c r="MQ17" s="48" t="inlineStr">
        <is>
          <t>Kerja sosial Gotong royong adat</t>
        </is>
      </c>
      <c r="MR17" s="48" t="n"/>
      <c r="MS17" s="48" t="inlineStr">
        <is>
          <t>Upacara adat dan kemanusian</t>
        </is>
      </c>
      <c r="MT17" s="48" t="n"/>
      <c r="MU17" s="48" t="inlineStr">
        <is>
          <t>Ya, untuk anggota keluarga</t>
        </is>
      </c>
      <c r="MV17" s="48" t="inlineStr">
        <is>
          <t>Perawatan sistem biogas</t>
        </is>
      </c>
      <c r="MW17" s="8" t="n">
        <v>1</v>
      </c>
      <c r="MX17" s="8" t="n">
        <v>0</v>
      </c>
      <c r="MY17" s="8" t="n">
        <v>0</v>
      </c>
      <c r="MZ17" s="8" t="n">
        <v>0</v>
      </c>
      <c r="NA17" s="48" t="n"/>
      <c r="NB17" s="48" t="n"/>
      <c r="NC17" s="48" t="n"/>
      <c r="ND17" s="48" t="n"/>
      <c r="NE17" s="48" t="n"/>
      <c r="NF17" s="48" t="n"/>
      <c r="NG17" s="48" t="n"/>
      <c r="NH17" s="48" t="n"/>
      <c r="NI17" s="48" t="n"/>
      <c r="NJ17" s="48" t="n"/>
      <c r="NK17" s="48" t="n"/>
      <c r="NL17" s="48" t="inlineStr">
        <is>
          <t>Ya</t>
        </is>
      </c>
      <c r="NM17" s="48" t="inlineStr">
        <is>
          <t>Kombinasi dana mandiri dan dana hibah</t>
        </is>
      </c>
      <c r="NN17" s="48" t="inlineStr">
        <is>
          <t>7.000.001-9.000.000</t>
        </is>
      </c>
      <c r="NO17" s="48" t="inlineStr">
        <is>
          <t>Pemerintah</t>
        </is>
      </c>
      <c r="NP17" s="48" t="n"/>
      <c r="NQ17" s="48" t="n"/>
      <c r="NR17" s="48" t="n"/>
      <c r="NS17" s="48" t="n"/>
      <c r="NT17" s="48" t="n"/>
      <c r="NU17" s="48" t="n"/>
      <c r="NV17" s="48" t="inlineStr">
        <is>
          <t>Anggota keluarga - Laki-laki dewasa</t>
        </is>
      </c>
      <c r="NW17" s="48" t="n"/>
      <c r="NX17" s="48" t="inlineStr">
        <is>
          <t>Sedikit meningkat</t>
        </is>
      </c>
      <c r="NY17" s="8" t="n">
        <v>120</v>
      </c>
      <c r="NZ17" s="8" t="n">
        <v>0</v>
      </c>
      <c r="OA17" s="8" t="n">
        <v>0</v>
      </c>
      <c r="OB17" s="8" t="n">
        <v>30</v>
      </c>
      <c r="OC17" s="8" t="n">
        <v>30</v>
      </c>
      <c r="OD17" s="8" t="n">
        <v>0</v>
      </c>
      <c r="OE17" s="48" t="inlineStr">
        <is>
          <t>Lebih baik</t>
        </is>
      </c>
      <c r="OF17" s="48" t="inlineStr">
        <is>
          <t>Lebih baik (beda waktu memasak 5-30 menit, ATAU tidak lagi ada rasa/bau makanan yang berubah, ATAU alasan lainnya)</t>
        </is>
      </c>
      <c r="OG17" s="48" t="inlineStr">
        <is>
          <t>Ya</t>
        </is>
      </c>
      <c r="OH17" s="8" t="n">
        <v>0</v>
      </c>
      <c r="OI17" s="8" t="n">
        <v>0</v>
      </c>
      <c r="OJ17" s="8" t="n">
        <v>0</v>
      </c>
      <c r="OK17" s="8" t="n">
        <v>3</v>
      </c>
      <c r="OL17" s="8" t="n">
        <v>0</v>
      </c>
      <c r="OM17" s="8" t="n">
        <v>0</v>
      </c>
      <c r="ON17" s="8" t="n">
        <v>250</v>
      </c>
      <c r="OO17" s="8" t="n">
        <v>0</v>
      </c>
      <c r="OP17" s="48">
        <f>VLOOKUP(AG17,'BUS 2'!$G$1:$CU$424,2,0)</f>
        <v/>
      </c>
      <c r="OQ17" s="8">
        <f>VLOOKUP(AG17,'BUS 2'!$G$1:$CU$424,3,0)</f>
        <v/>
      </c>
      <c r="OR17" s="8">
        <f>VLOOKUP(AG17,'BUS 2'!$G$1:$CU$424,4,0)</f>
        <v/>
      </c>
      <c r="OS17" s="8">
        <f>VLOOKUP(AG17,'BUS 2'!$G$1:$CU$424,5,0)</f>
        <v/>
      </c>
      <c r="OT17" s="8">
        <f>VLOOKUP(AG17,'BUS 2'!$G$1:$CU$424,6,0)</f>
        <v/>
      </c>
      <c r="OU17" s="8">
        <f>VLOOKUP(AG17,'BUS 2'!$G$1:$CU$424,7,0)</f>
        <v/>
      </c>
      <c r="OV17" s="8">
        <f>VLOOKUP(AG17,'BUS 2'!$G$1:$CU$424,8,0)</f>
        <v/>
      </c>
      <c r="OW17" s="8">
        <f>VLOOKUP(AG17,'BUS 2'!$G$1:$CU$424,9,0)</f>
        <v/>
      </c>
      <c r="OX17" s="8">
        <f>VLOOKUP(AG17,'BUS 2'!$G$1:$CU$424,10,0)</f>
        <v/>
      </c>
      <c r="OY17" s="8">
        <f>VLOOKUP(AG17,'BUS 2'!$G$1:$CU$424,11,0)</f>
        <v/>
      </c>
      <c r="OZ17" s="8">
        <f>VLOOKUP(AG17,'BUS 2'!$G$1:$CU$424,12,0)</f>
        <v/>
      </c>
      <c r="PA17" s="8">
        <f>VLOOKUP(AG17,'BUS 2'!$G$1:$CU$424,13,0)</f>
        <v/>
      </c>
      <c r="PB17" s="8">
        <f>VLOOKUP(AG17,'BUS 2'!$G$1:$CU$424,14,0)</f>
        <v/>
      </c>
      <c r="PC17" s="8">
        <f>VLOOKUP(AG17,'BUS 2'!$G$1:$CU$424,15,0)</f>
        <v/>
      </c>
      <c r="PD17" s="8">
        <f>VLOOKUP(AG17,'BUS 2'!$G$1:$CU$424,16,0)</f>
        <v/>
      </c>
      <c r="PE17" s="8">
        <f>VLOOKUP(AG17,'BUS 2'!$G$1:$CU$424,17,0)</f>
        <v/>
      </c>
      <c r="PF17" s="8">
        <f>VLOOKUP(AG17,'BUS 2'!$G$1:$CU$424,18,0)</f>
        <v/>
      </c>
      <c r="PG17" s="8">
        <f>VLOOKUP(AG17,'BUS 2'!$G$1:$CU$424,19,0)</f>
        <v/>
      </c>
      <c r="PH17" s="8">
        <f>VLOOKUP(AG17,'BUS 2'!$G$1:$CU$424,20,0)</f>
        <v/>
      </c>
      <c r="PI17" s="8">
        <f>VLOOKUP(AG17,'BUS 2'!$G$1:$CU$424,21,0)</f>
        <v/>
      </c>
      <c r="PJ17" s="8">
        <f>VLOOKUP(AG17,'BUS 2'!$G$1:$CU$424,22,0)</f>
        <v/>
      </c>
      <c r="PK17" s="8">
        <f>VLOOKUP(AG17,'BUS 2'!$G$1:$CU$424,23,0)</f>
        <v/>
      </c>
      <c r="PL17" s="8">
        <f>VLOOKUP(AG17,'BUS 2'!$G$1:$CU$424,24,0)</f>
        <v/>
      </c>
      <c r="PM17" s="8">
        <f>VLOOKUP(AG17,'BUS 2'!$G$1:$CU$424,25,0)</f>
        <v/>
      </c>
      <c r="PN17" s="8">
        <f>VLOOKUP(AG17,'BUS 2'!$G$1:$CU$424,26,0)</f>
        <v/>
      </c>
      <c r="PO17" s="8">
        <f>VLOOKUP(AG17,'BUS 2'!$G$1:$CU$424,27,0)</f>
        <v/>
      </c>
      <c r="PP17" s="8">
        <f>VLOOKUP(AG17,'BUS 2'!$G$1:$CU$424,28,0)</f>
        <v/>
      </c>
      <c r="PQ17" s="8">
        <f>VLOOKUP(AG17,'BUS 2'!$G$1:$CU$424,29,0)</f>
        <v/>
      </c>
      <c r="PR17" s="8">
        <f>VLOOKUP(AG17,'BUS 2'!$G$1:$CU$424,30,0)</f>
        <v/>
      </c>
      <c r="PS17" s="8">
        <f>VLOOKUP(AG17,'BUS 2'!$G$1:$CU$424,31,0)</f>
        <v/>
      </c>
      <c r="PT17" s="48" t="n"/>
      <c r="PU17" s="48" t="n"/>
      <c r="PV17" s="48" t="n"/>
      <c r="PW17" s="48" t="n"/>
      <c r="PX17" s="48" t="n"/>
      <c r="PY17" s="48" t="n"/>
      <c r="PZ17" s="48" t="n"/>
      <c r="QA17" s="48" t="n"/>
      <c r="QB17" s="48" t="n"/>
      <c r="QC17" s="48" t="n"/>
      <c r="QD17" s="48" t="n"/>
      <c r="QE17" s="48" t="n"/>
      <c r="QF17" s="48" t="n"/>
      <c r="QG17" s="48" t="n"/>
      <c r="QH17" s="48" t="n"/>
      <c r="QI17" s="48" t="n"/>
      <c r="QJ17" s="48" t="n"/>
      <c r="QK17" s="48" t="n"/>
      <c r="QL17" s="48" t="n"/>
      <c r="QM17" s="48" t="n"/>
      <c r="QN17" s="48" t="n"/>
      <c r="QO17" s="48" t="n"/>
      <c r="QP17" s="48" t="n"/>
      <c r="QQ17" s="48" t="n"/>
      <c r="QR17" s="48" t="n"/>
      <c r="QS17" s="48" t="n"/>
      <c r="QT17" s="48" t="n"/>
      <c r="QU17" s="48" t="n"/>
      <c r="QV17" s="48" t="inlineStr">
        <is>
          <t>1-Disebarkan ke lahan terbuka</t>
        </is>
      </c>
      <c r="QW17" s="8" t="n">
        <v>0</v>
      </c>
      <c r="QX17" s="8" t="n">
        <v>0</v>
      </c>
      <c r="QY17" s="8" t="n">
        <v>0</v>
      </c>
      <c r="QZ17" s="8" t="n">
        <v>0</v>
      </c>
      <c r="RA17" s="8" t="n">
        <v>0</v>
      </c>
      <c r="RB17" s="8" t="n">
        <v>1</v>
      </c>
      <c r="RC17" s="8" t="n">
        <v>0</v>
      </c>
      <c r="RD17" s="8" t="n">
        <v>0</v>
      </c>
      <c r="RE17" s="8" t="n">
        <v>0</v>
      </c>
      <c r="RF17" s="48" t="n"/>
      <c r="RG17" s="48" t="n"/>
      <c r="RH17" s="48" t="n"/>
      <c r="RI17" s="48" t="n"/>
      <c r="RJ17" s="48" t="n"/>
      <c r="RK17" s="48" t="n"/>
      <c r="RL17" s="48" t="n"/>
      <c r="RM17" s="48" t="n"/>
      <c r="RN17" s="48" t="n"/>
      <c r="RO17" s="48" t="n"/>
      <c r="RP17" s="48" t="n"/>
      <c r="RQ17" s="48" t="n"/>
      <c r="RR17" s="48" t="n"/>
      <c r="RS17" s="48" t="n"/>
      <c r="RT17" s="48" t="n"/>
      <c r="RU17" s="48" t="n"/>
      <c r="RV17" s="48" t="n"/>
      <c r="RW17" s="48" t="n"/>
      <c r="RX17" s="48" t="n"/>
      <c r="RY17" s="48" t="n"/>
      <c r="RZ17" s="48" t="n"/>
      <c r="SA17" s="48" t="n"/>
      <c r="SB17" s="48" t="n"/>
      <c r="SC17" s="48" t="inlineStr">
        <is>
          <t>1-Disebarkan ke lahan terbuka</t>
        </is>
      </c>
      <c r="SD17" s="8" t="n">
        <v>0</v>
      </c>
      <c r="SE17" s="8" t="n">
        <v>0</v>
      </c>
      <c r="SF17" s="8" t="n">
        <v>0</v>
      </c>
      <c r="SG17" s="8" t="n">
        <v>0</v>
      </c>
      <c r="SH17" s="8" t="n">
        <v>0</v>
      </c>
      <c r="SI17" s="8" t="n">
        <v>1</v>
      </c>
      <c r="SJ17" s="8" t="n">
        <v>0</v>
      </c>
      <c r="SK17" s="8" t="n">
        <v>0</v>
      </c>
      <c r="SL17" s="8" t="n">
        <v>0</v>
      </c>
      <c r="SM17" s="48" t="n"/>
      <c r="SN17" s="48" t="n"/>
      <c r="SO17" s="48" t="n"/>
      <c r="SP17" s="48" t="n"/>
      <c r="SQ17" s="48" t="n"/>
      <c r="SR17" s="48" t="n"/>
      <c r="SS17" s="48" t="n"/>
      <c r="ST17" s="48" t="n"/>
      <c r="SU17" s="48" t="n"/>
      <c r="SV17" s="48" t="n"/>
      <c r="SW17" s="48" t="n"/>
      <c r="SX17" s="48" t="n"/>
      <c r="SY17" s="8">
        <f>VLOOKUP(AG17,'BUS 2'!$G$1:$CU$424,33,0)</f>
        <v/>
      </c>
      <c r="SZ17" s="48">
        <f>VLOOKUP(AG17,'BUS 2'!$G$1:$CU$424,34,0)</f>
        <v/>
      </c>
      <c r="TA17" s="48">
        <f>VLOOKUP(AG17,'BUS 2'!$G$1:$CU$424,35,0)</f>
        <v/>
      </c>
      <c r="TB17" s="48">
        <f>VLOOKUP(AG17,'BUS 2'!$G$1:$CU$424,36,0)</f>
        <v/>
      </c>
      <c r="TC17" s="48">
        <f>VLOOKUP(AG17,'BUS 2'!$G$1:$CU$424,37,0)</f>
        <v/>
      </c>
      <c r="TD17" s="48">
        <f>VLOOKUP(AG17,'BUS 2'!$G$1:$CU$424,38,0)</f>
        <v/>
      </c>
      <c r="TE17" s="48">
        <f>VLOOKUP(AG17,'BUS 2'!$G$1:$CU$424,39,0)</f>
        <v/>
      </c>
      <c r="TF17" s="48">
        <f>VLOOKUP(AG17,'BUS 2'!$G$1:$CU$424,40,0)</f>
        <v/>
      </c>
      <c r="TG17" s="8">
        <f>VLOOKUP(AG17,'BUS 2'!$G$1:$CU$424,42,0)</f>
        <v/>
      </c>
      <c r="TH17" s="8">
        <f>VLOOKUP(AG17,'BUS 2'!$G$1:$CU$424,43,0)</f>
        <v/>
      </c>
      <c r="TI17" s="8">
        <f>VLOOKUP(AG17,'BUS 2'!$G$1:$CU$424,44,0)</f>
        <v/>
      </c>
      <c r="TJ17" s="8">
        <f>VLOOKUP(AG17,'BUS 2'!$G$1:$CU$424,45,0)</f>
        <v/>
      </c>
      <c r="TK17" s="8">
        <f>VLOOKUP(AG17,'BUS 2'!$G$1:$CU$424,46,0)</f>
        <v/>
      </c>
      <c r="TL17" s="8">
        <f>VLOOKUP(AG17,'BUS 2'!$G$1:$CU$424,47,0)</f>
        <v/>
      </c>
      <c r="TM17" s="8">
        <f>VLOOKUP(AG17,'BUS 2'!$G$1:$CU$424,48,0)</f>
        <v/>
      </c>
      <c r="TN17" s="8">
        <f>VLOOKUP(AG17,'BUS 2'!$G$1:$CU$424,49,0)</f>
        <v/>
      </c>
      <c r="TO17" s="8">
        <f>VLOOKUP(AG17,'BUS 2'!$G$1:$CU$424,50,0)</f>
        <v/>
      </c>
      <c r="TP17" s="8">
        <f>VLOOKUP(AG17,'BUS 2'!$G$1:$CU$424,51,0)</f>
        <v/>
      </c>
      <c r="TQ17" s="8">
        <f>VLOOKUP(AG17,'BUS 2'!$G$1:$CU$424,52,0)</f>
        <v/>
      </c>
      <c r="TR17" s="8">
        <f>VLOOKUP(AG17,'BUS 2'!$G$1:$CU$424,53,0)</f>
        <v/>
      </c>
      <c r="TS17" s="48">
        <f>VLOOKUP(AG17,'BUS 2'!$G$1:$CU$424,54,0)</f>
        <v/>
      </c>
      <c r="TT17" s="48">
        <f>VLOOKUP(AG17,'BUS 2'!$G$1:$CU$424,55,0)</f>
        <v/>
      </c>
      <c r="TU17" s="48">
        <f>VLOOKUP(AG17,'BUS 2'!$G$1:$CU$424,56,0)</f>
        <v/>
      </c>
      <c r="TV17" s="48">
        <f>VLOOKUP(AG17,'BUS 2'!$G$1:$CU$424,57,0)</f>
        <v/>
      </c>
      <c r="TW17" s="48">
        <f>VLOOKUP(AG17,'BUS 2'!$G$1:$CU$424,58,0)</f>
        <v/>
      </c>
      <c r="TX17" s="48">
        <f>VLOOKUP(AG17,'BUS 2'!$G$1:$CU$424,59,0)</f>
        <v/>
      </c>
      <c r="TY17" s="48">
        <f>VLOOKUP(AG17,'BUS 2'!$G$1:$CU$424,60,0)</f>
        <v/>
      </c>
      <c r="TZ17" s="48">
        <f>VLOOKUP(AG17,'BUS 2'!$G$1:$CU$424,61,0)</f>
        <v/>
      </c>
      <c r="UA17" s="48">
        <f>VLOOKUP(AG17,'BUS 2'!$G$1:$CU$424,62,0)</f>
        <v/>
      </c>
      <c r="UB17" s="48">
        <f>VLOOKUP(AG17,'BUS 2'!$G$1:$CU$424,63,0)</f>
        <v/>
      </c>
      <c r="UC17" s="48">
        <f>VLOOKUP(AG17,'BUS 2'!$G$1:$CU$424,64,0)</f>
        <v/>
      </c>
      <c r="UD17" s="48">
        <f>VLOOKUP(AG17,'BUS 2'!$G$1:$CU$424,65,0)</f>
        <v/>
      </c>
      <c r="UE17" s="48">
        <f>VLOOKUP(AG17,'BUS 2'!$G$1:$CU$424,66,0)</f>
        <v/>
      </c>
      <c r="UF17" s="48">
        <f>VLOOKUP(AG17,'BUS 2'!$G$1:$CU$424,67,0)</f>
        <v/>
      </c>
      <c r="UG17" s="48">
        <f>VLOOKUP(AG17,'BUS 2'!$G$1:$CU$424,68,0)</f>
        <v/>
      </c>
      <c r="UH17" s="48">
        <f>VLOOKUP(AG17,'BUS 2'!$G$1:$CU$424,69,0)</f>
        <v/>
      </c>
      <c r="UI17" s="48">
        <f>VLOOKUP(AG17,'BUS 2'!$G$1:$CU$424,70,0)</f>
        <v/>
      </c>
      <c r="UJ17" s="48">
        <f>VLOOKUP(AG17,'BUS 2'!$G$1:$CU$424,71,0)</f>
        <v/>
      </c>
      <c r="UK17" s="48">
        <f>VLOOKUP(AG17,'BUS 2'!$G$1:$CU$424,72,0)</f>
        <v/>
      </c>
      <c r="UL17" s="48">
        <f>VLOOKUP(AG17,'BUS 2'!$G$1:$CU$424,73,0)</f>
        <v/>
      </c>
      <c r="UM17" s="48">
        <f>VLOOKUP(AG17,'BUS 2'!$G$1:$CU$424,74,0)</f>
        <v/>
      </c>
      <c r="UN17" s="48">
        <f>VLOOKUP(AG17,'BUS 2'!$G$1:$CU$424,75,0)</f>
        <v/>
      </c>
      <c r="UO17" s="48">
        <f>VLOOKUP(AG17,'BUS 2'!$G$1:$CU$424,76,0)</f>
        <v/>
      </c>
      <c r="UP17" s="48">
        <f>VLOOKUP(AG17,'BUS 2'!$G$1:$CU$424,77,0)</f>
        <v/>
      </c>
      <c r="UQ17" s="48">
        <f>VLOOKUP(AG17,'BUS 2'!$G$1:$CU$424,78,0)</f>
        <v/>
      </c>
      <c r="UR17" s="48">
        <f>VLOOKUP(AG17,'BUS 2'!$G$1:$CU$424,79,0)</f>
        <v/>
      </c>
      <c r="US17" s="48">
        <f>VLOOKUP(AG17,'BUS 2'!$G$1:$CU$424,80,0)</f>
        <v/>
      </c>
      <c r="UT17" s="48">
        <f>VLOOKUP(AG17,'BUS 2'!$G$1:$CU$424,81,0)</f>
        <v/>
      </c>
      <c r="UU17" s="48" t="n"/>
      <c r="UV17" s="48" t="n"/>
      <c r="UW17" s="48" t="n"/>
      <c r="UX17" s="48" t="inlineStr">
        <is>
          <t>Pemberian pakan di kandang</t>
        </is>
      </c>
      <c r="UY17" s="48" t="n"/>
      <c r="UZ17" s="48" t="n"/>
      <c r="VA17" s="48" t="inlineStr">
        <is>
          <t>Pemberian pakan di kandang</t>
        </is>
      </c>
      <c r="VB17" s="48" t="n"/>
      <c r="VC17" s="48" t="n"/>
      <c r="VD17" s="48" t="n"/>
      <c r="VE17" s="48" t="n"/>
      <c r="VF17" s="48" t="inlineStr">
        <is>
          <t>Jarang (2-3 minggu sekali)</t>
        </is>
      </c>
      <c r="VG17" s="48" t="n"/>
      <c r="VH17" s="48" t="n"/>
      <c r="VI17" s="48" t="inlineStr">
        <is>
          <t>Cukup teratur (setiap minggu)</t>
        </is>
      </c>
      <c r="VJ17" s="48" t="n"/>
      <c r="VK17" s="48" t="n"/>
      <c r="VL17" s="48" t="n"/>
      <c r="VM17" s="48" t="n"/>
      <c r="VN17" s="48" t="inlineStr">
        <is>
          <t>Sering (1 kali sehari)</t>
        </is>
      </c>
      <c r="VO17" s="48" t="n"/>
      <c r="VP17" s="48" t="n"/>
      <c r="VQ17" s="48" t="inlineStr">
        <is>
          <t>Cukup (2-6 hari sekali)</t>
        </is>
      </c>
      <c r="VR17" s="48" t="n"/>
      <c r="VS17" s="48" t="n"/>
      <c r="VT17" s="48" t="n"/>
      <c r="VU17" s="48" t="n"/>
      <c r="VV17" s="48" t="n"/>
      <c r="VW17" s="48" t="n"/>
      <c r="VX17" s="48" t="n"/>
      <c r="VY17" s="48" t="n"/>
      <c r="VZ17" s="48" t="n"/>
      <c r="WA17" s="48" t="n"/>
      <c r="WB17" s="48" t="n"/>
      <c r="WC17" s="48" t="n"/>
      <c r="WD17" s="48" t="n"/>
      <c r="WE17" s="48" t="n"/>
      <c r="WF17" s="48" t="n"/>
      <c r="WG17" s="48" t="n"/>
      <c r="WH17" s="48" t="n"/>
      <c r="WI17" s="48" t="n"/>
      <c r="WJ17" s="48" t="n"/>
      <c r="WK17" s="48" t="n"/>
      <c r="WL17" s="48" t="n"/>
      <c r="WM17" s="48" t="n"/>
      <c r="WN17" s="48" t="n"/>
      <c r="WO17" s="48" t="n"/>
      <c r="WP17" s="48" t="n"/>
      <c r="WQ17" s="48" t="n"/>
      <c r="WR17" s="48" t="n"/>
      <c r="WS17" s="48" t="n"/>
      <c r="WT17" s="48" t="n"/>
      <c r="WU17" s="48" t="n"/>
      <c r="WV17" s="48" t="n"/>
      <c r="WW17" s="48" t="n"/>
      <c r="WX17" s="48" t="n"/>
      <c r="WY17" s="48" t="n"/>
      <c r="WZ17" s="48" t="n"/>
      <c r="XA17" s="48" t="n"/>
      <c r="XB17" s="48" t="inlineStr">
        <is>
          <t>6-Digester biogas</t>
        </is>
      </c>
      <c r="XC17" s="8" t="n">
        <v>0</v>
      </c>
      <c r="XD17" s="8" t="n">
        <v>0</v>
      </c>
      <c r="XE17" s="8" t="n">
        <v>0</v>
      </c>
      <c r="XF17" s="8" t="n">
        <v>0</v>
      </c>
      <c r="XG17" s="8" t="n">
        <v>0</v>
      </c>
      <c r="XH17" s="8" t="n">
        <v>0</v>
      </c>
      <c r="XI17" s="8" t="n">
        <v>0</v>
      </c>
      <c r="XJ17" s="8" t="n">
        <v>0</v>
      </c>
      <c r="XK17" s="8" t="n">
        <v>1</v>
      </c>
      <c r="XL17" s="8" t="n">
        <v>0</v>
      </c>
      <c r="XM17" s="8" t="n">
        <v>0</v>
      </c>
      <c r="XN17" s="48" t="n"/>
      <c r="XO17" s="48" t="n"/>
      <c r="XP17" s="48" t="n"/>
      <c r="XQ17" s="48" t="n"/>
      <c r="XR17" s="48" t="n"/>
      <c r="XS17" s="48" t="n"/>
      <c r="XT17" s="48" t="n"/>
      <c r="XU17" s="48" t="n"/>
      <c r="XV17" s="48" t="n"/>
      <c r="XW17" s="48" t="n"/>
      <c r="XX17" s="48" t="n"/>
      <c r="XY17" s="48" t="n"/>
      <c r="XZ17" s="48" t="n"/>
      <c r="YA17" s="48" t="n"/>
      <c r="YB17" s="48" t="n"/>
      <c r="YC17" s="48" t="n"/>
      <c r="YD17" s="48" t="n"/>
      <c r="YE17" s="48" t="n"/>
      <c r="YF17" s="48" t="n"/>
      <c r="YG17" s="48" t="n"/>
      <c r="YH17" s="48" t="n"/>
      <c r="YI17" s="48" t="n"/>
      <c r="YJ17" s="48" t="n"/>
      <c r="YK17" s="48" t="n"/>
      <c r="YL17" s="48" t="n"/>
      <c r="YM17" s="48" t="n"/>
      <c r="YN17" s="48" t="inlineStr">
        <is>
          <t>6-Digester biogas</t>
        </is>
      </c>
      <c r="YO17" s="8" t="n">
        <v>0</v>
      </c>
      <c r="YP17" s="8" t="n">
        <v>0</v>
      </c>
      <c r="YQ17" s="8" t="n">
        <v>0</v>
      </c>
      <c r="YR17" s="8" t="n">
        <v>0</v>
      </c>
      <c r="YS17" s="8" t="n">
        <v>0</v>
      </c>
      <c r="YT17" s="8" t="n">
        <v>0</v>
      </c>
      <c r="YU17" s="8" t="n">
        <v>0</v>
      </c>
      <c r="YV17" s="8" t="n">
        <v>0</v>
      </c>
      <c r="YW17" s="8" t="n">
        <v>0</v>
      </c>
      <c r="YX17" s="8" t="n">
        <v>1</v>
      </c>
      <c r="YY17" s="8" t="n">
        <v>0</v>
      </c>
      <c r="YZ17" s="8" t="n">
        <v>0</v>
      </c>
      <c r="ZA17" s="48" t="n"/>
      <c r="ZB17" s="48" t="n"/>
      <c r="ZC17" s="48" t="n"/>
      <c r="ZD17" s="48" t="n"/>
      <c r="ZE17" s="48" t="n"/>
      <c r="ZF17" s="48" t="n"/>
      <c r="ZG17" s="48" t="n"/>
      <c r="ZH17" s="48" t="n"/>
      <c r="ZI17" s="48" t="n"/>
      <c r="ZJ17" s="48" t="n"/>
      <c r="ZK17" s="48" t="n"/>
      <c r="ZL17" s="48" t="n"/>
      <c r="ZM17" s="48" t="n"/>
      <c r="ZN17" s="48" t="n"/>
      <c r="ZO17" s="48" t="n"/>
      <c r="ZP17" s="48" t="n"/>
      <c r="ZQ17" s="8" t="n">
        <v>75</v>
      </c>
      <c r="ZR17" s="48" t="n"/>
      <c r="ZS17" s="48" t="n"/>
      <c r="ZT17" s="8" t="n">
        <v>25</v>
      </c>
      <c r="ZU17" s="48" t="n"/>
      <c r="ZV17" s="48" t="n"/>
      <c r="ZW17" s="48" t="n"/>
      <c r="ZX17" s="48" t="n"/>
      <c r="ZY17" s="48" t="n"/>
      <c r="ZZ17" s="48" t="n"/>
      <c r="AAA17" s="48" t="n"/>
      <c r="AAB17" s="8" t="n">
        <v>2</v>
      </c>
      <c r="AAC17" s="48" t="n"/>
      <c r="AAD17" s="48" t="n"/>
      <c r="AAE17" s="48" t="n"/>
      <c r="AAF17" s="48" t="n"/>
      <c r="AAG17" s="48" t="inlineStr">
        <is>
          <t>Pakan kering (misal: konsentrat, silase, pelet)</t>
        </is>
      </c>
      <c r="AAH17" s="48" t="n"/>
      <c r="AAI17" s="48" t="n"/>
      <c r="AAJ17" s="48" t="inlineStr">
        <is>
          <t>Pakan kering (misal: konsentrat, silase, pelet)</t>
        </is>
      </c>
      <c r="AAK17" s="48" t="n"/>
      <c r="AAL17" s="48" t="inlineStr">
        <is>
          <t>Tidak</t>
        </is>
      </c>
      <c r="AAM17" s="48" t="n"/>
      <c r="AAN17" s="48" t="n"/>
      <c r="AAO17" s="48" t="n"/>
      <c r="AAP17" s="48" t="n"/>
      <c r="AAQ17" s="48" t="n"/>
      <c r="AAR17" s="48" t="inlineStr">
        <is>
          <t>Ya</t>
        </is>
      </c>
      <c r="AAS17" s="48" t="inlineStr">
        <is>
          <t>Mengetahui</t>
        </is>
      </c>
      <c r="AAT17" s="48" t="inlineStr">
        <is>
          <t>Didiamkan saja/dibiarkan di tempatnya (di bak/kolam penampung slurry)</t>
        </is>
      </c>
      <c r="AAU17" s="8" t="n">
        <v>0</v>
      </c>
      <c r="AAV17" s="8" t="n">
        <v>0</v>
      </c>
      <c r="AAW17" s="8" t="n">
        <v>0</v>
      </c>
      <c r="AAX17" s="8" t="n">
        <v>0</v>
      </c>
      <c r="AAY17" s="8" t="n">
        <v>0</v>
      </c>
      <c r="AAZ17" s="8" t="n">
        <v>1</v>
      </c>
      <c r="ABA17" s="8" t="n">
        <v>0</v>
      </c>
      <c r="ABB17" s="48" t="n"/>
      <c r="ABC17" s="48" t="n"/>
      <c r="ABD17" s="48" t="n"/>
      <c r="ABE17" s="48" t="n"/>
      <c r="ABF17" s="48" t="n"/>
      <c r="ABG17" s="48" t="n"/>
      <c r="ABH17" s="48" t="n"/>
      <c r="ABI17" s="48" t="n"/>
      <c r="ABJ17" s="48" t="n"/>
      <c r="ABK17" s="48" t="n"/>
      <c r="ABL17" s="48" t="n"/>
      <c r="ABM17" s="48" t="n"/>
      <c r="ABN17" s="48" t="n"/>
      <c r="ABO17" s="48" t="n"/>
      <c r="ABP17" s="48" t="n"/>
      <c r="ABQ17" s="48" t="n"/>
      <c r="ABR17" s="48" t="n"/>
      <c r="ABS17" s="48" t="n"/>
      <c r="ABT17" s="48" t="n"/>
      <c r="ABU17" s="48" t="n"/>
      <c r="ABV17" s="48" t="n"/>
      <c r="ABW17" s="48" t="n"/>
      <c r="ABX17" s="48" t="n"/>
      <c r="ABY17" s="48" t="n"/>
      <c r="ABZ17" s="48" t="n"/>
      <c r="ACA17" s="48" t="n"/>
      <c r="ACB17" s="48" t="n"/>
      <c r="ACC17" s="48" t="n"/>
      <c r="ACD17" s="48" t="n"/>
      <c r="ACE17" s="48" t="n"/>
      <c r="ACF17" s="48" t="n"/>
      <c r="ACG17" s="48" t="n"/>
      <c r="ACH17" s="48" t="n"/>
      <c r="ACI17" s="48" t="n"/>
      <c r="ACJ17" s="48" t="n"/>
      <c r="ACK17" s="48" t="inlineStr">
        <is>
          <t>Ladang/sawah terlalu jauh, sulit untuk mengangkut ke sana</t>
        </is>
      </c>
      <c r="ACL17" s="8" t="n">
        <v>0</v>
      </c>
      <c r="ACM17" s="8" t="n">
        <v>0</v>
      </c>
      <c r="ACN17" s="8" t="n">
        <v>0</v>
      </c>
      <c r="ACO17" s="8" t="n">
        <v>1</v>
      </c>
      <c r="ACP17" s="8" t="n">
        <v>0</v>
      </c>
      <c r="ACQ17" s="8" t="n">
        <v>0</v>
      </c>
      <c r="ACR17" s="8" t="n">
        <v>0</v>
      </c>
      <c r="ACS17" s="48" t="n"/>
      <c r="ACT17" s="48" t="inlineStr">
        <is>
          <t>Belum ada</t>
        </is>
      </c>
      <c r="ACU17" s="48" t="inlineStr">
        <is>
          <t>Manfaat cukup signifikan, terasa di kehidupan sehari-hari</t>
        </is>
      </c>
      <c r="ACV17" s="48" t="inlineStr">
        <is>
          <t>Berkurang</t>
        </is>
      </c>
      <c r="ACW17" s="48" t="inlineStr">
        <is>
          <t>Anggota keluarga - Perempuan dewasa</t>
        </is>
      </c>
      <c r="ACX17" s="48" t="inlineStr">
        <is>
          <t>Setuju</t>
        </is>
      </c>
      <c r="ACY17" s="48" t="inlineStr">
        <is>
          <t>Anggota keluarga - Laki-laki dewasa Anggota keluarga - Perempuan dewasa Anggota keluarga - Anak-anak</t>
        </is>
      </c>
      <c r="ACZ17" s="8" t="n">
        <v>1</v>
      </c>
      <c r="ADA17" s="8" t="n">
        <v>1</v>
      </c>
      <c r="ADB17" s="8" t="n">
        <v>1</v>
      </c>
      <c r="ADC17" s="8" t="n">
        <v>0</v>
      </c>
      <c r="ADD17" s="48" t="inlineStr">
        <is>
          <t>Puas</t>
        </is>
      </c>
      <c r="ADE17" s="48" t="inlineStr">
        <is>
          <t>Puas</t>
        </is>
      </c>
      <c r="ADF17" s="48" t="inlineStr">
        <is>
          <t>Puas</t>
        </is>
      </c>
      <c r="ADG17" s="48" t="inlineStr">
        <is>
          <t>Puas</t>
        </is>
      </c>
      <c r="ADH17" s="48" t="inlineStr">
        <is>
          <t>Ya</t>
        </is>
      </c>
      <c r="ADI17" s="48" t="inlineStr">
        <is>
          <t>Kompor.</t>
        </is>
      </c>
      <c r="ADJ17" s="48" t="inlineStr">
        <is>
          <t>Puas</t>
        </is>
      </c>
      <c r="ADK17" s="48" t="n"/>
      <c r="ADL17" s="48" t="n"/>
      <c r="ADM17" s="48" t="n"/>
      <c r="ADN17" s="48" t="n"/>
      <c r="ADO17" s="48" t="n"/>
      <c r="ADP17" s="48" t="n"/>
      <c r="ADQ17" s="48" t="n"/>
      <c r="ADR17" s="48" t="n"/>
      <c r="ADS17" s="48" t="n"/>
      <c r="ADT17" s="48" t="n"/>
      <c r="ADU17" s="48" t="inlineStr">
        <is>
          <t>Menghubungi CPO atau pendamping</t>
        </is>
      </c>
      <c r="ADV17" s="8" t="n">
        <v>0</v>
      </c>
      <c r="ADW17" s="8" t="n">
        <v>0</v>
      </c>
      <c r="ADX17" s="8" t="n">
        <v>0</v>
      </c>
      <c r="ADY17" s="8" t="n">
        <v>0</v>
      </c>
      <c r="ADZ17" s="8" t="n">
        <v>1</v>
      </c>
      <c r="AEA17" s="8" t="n">
        <v>0</v>
      </c>
      <c r="AEB17" s="8" t="n">
        <v>0</v>
      </c>
      <c r="AEC17" s="8" t="n">
        <v>0</v>
      </c>
      <c r="AED17" s="8" t="n">
        <v>0</v>
      </c>
      <c r="AEE17" s="48" t="inlineStr">
        <is>
          <t>Laki-laki dewasa</t>
        </is>
      </c>
      <c r="AEF17" s="48" t="n"/>
      <c r="AEG17" s="48" t="inlineStr">
        <is>
          <t>Menelepon atau WA langsung</t>
        </is>
      </c>
      <c r="AEH17" s="48" t="n"/>
      <c r="AEI17" s="48" t="inlineStr">
        <is>
          <t>Meningkatkan komunikasi lebih baik</t>
        </is>
      </c>
      <c r="AEJ17" s="48" t="inlineStr">
        <is>
          <t>Ya, selalu</t>
        </is>
      </c>
      <c r="AEK17" s="48" t="inlineStr">
        <is>
          <t>Pengurangan pengeluaran rumah tangga (bahan bakar minyak, pupuk, dll.) Lebih mudah mendapatkan energi Pasokan energi yang andal Memasak lebih cepat Lebih aman Pengurangan waktu dan tenaga Peningkatan kebersihan kandang ternak Dapur lebih bersih dan bebas asap Mendapatkan subsidi</t>
        </is>
      </c>
      <c r="AEL17" s="8" t="n">
        <v>1</v>
      </c>
      <c r="AEM17" s="8" t="n">
        <v>1</v>
      </c>
      <c r="AEN17" s="8" t="n">
        <v>1</v>
      </c>
      <c r="AEO17" s="8" t="n">
        <v>1</v>
      </c>
      <c r="AEP17" s="8" t="n">
        <v>1</v>
      </c>
      <c r="AEQ17" s="8" t="n">
        <v>1</v>
      </c>
      <c r="AER17" s="8" t="n">
        <v>1</v>
      </c>
      <c r="AES17" s="8" t="n">
        <v>0</v>
      </c>
      <c r="AET17" s="8" t="n">
        <v>1</v>
      </c>
      <c r="AEU17" s="8" t="n">
        <v>0</v>
      </c>
      <c r="AEV17" s="8" t="n">
        <v>1</v>
      </c>
      <c r="AEW17" s="8" t="n">
        <v>0</v>
      </c>
      <c r="AEX17" s="48" t="n"/>
      <c r="AEY17" s="48" t="inlineStr">
        <is>
          <t>Mendukung lingkungan</t>
        </is>
      </c>
      <c r="AEZ17" s="48" t="n"/>
      <c r="AFA17" s="48" t="inlineStr">
        <is>
          <t>Tetangga / teman / saudara</t>
        </is>
      </c>
      <c r="AFB17" s="48" t="n"/>
      <c r="AFC17" s="48" t="inlineStr">
        <is>
          <t>1771475223862.jpg</t>
        </is>
      </c>
      <c r="AFD17" s="16" t="inlineStr">
        <is>
          <t>https://kf.kobotoolbox.org/api/v2/assets/avstPQqLr3Ab3ZdcVTXZ6f/data/676739239/attachments/attnfrxYh48UuJczoSpKVRZM/</t>
        </is>
      </c>
      <c r="AFE17" s="48" t="inlineStr">
        <is>
          <t>1771650432189.jpg</t>
        </is>
      </c>
      <c r="AFF17" s="16" t="inlineStr">
        <is>
          <t>https://kf.kobotoolbox.org/api/v2/assets/avstPQqLr3Ab3ZdcVTXZ6f/data/676739239/attachments/attUXoUvHd56BWdbXATCUoiy/</t>
        </is>
      </c>
      <c r="AFG17" s="48" t="inlineStr">
        <is>
          <t>Ir. I Made Suyasa</t>
        </is>
      </c>
      <c r="AFH17" s="48" t="n"/>
      <c r="AFI17" s="48" t="n"/>
    </row>
    <row r="18">
      <c r="A18" s="6" t="n">
        <v>46073</v>
      </c>
      <c r="B18" s="6" t="n">
        <v>46074</v>
      </c>
      <c r="C18" s="48" t="inlineStr">
        <is>
          <t>ir i made suyasa</t>
        </is>
      </c>
      <c r="D18" s="48" t="inlineStr">
        <is>
          <t>i wayan darsana</t>
        </is>
      </c>
      <c r="E18" s="8" t="n">
        <v>81238308174</v>
      </c>
      <c r="F18" s="48" t="inlineStr">
        <is>
          <t>-8.37446 115.3205883 782.7000122070312 4.8</t>
        </is>
      </c>
      <c r="G18" s="8" t="n">
        <v>-8.374459999999999</v>
      </c>
      <c r="H18" s="8" t="n">
        <v>115.3205883</v>
      </c>
      <c r="I18" s="8" t="n">
        <v>782.7000121999999</v>
      </c>
      <c r="J18" s="8" t="n">
        <v>4.8</v>
      </c>
      <c r="K18" s="8" t="n">
        <v>0</v>
      </c>
      <c r="L18" s="48" t="inlineStr">
        <is>
          <t>-8.3745933 115.32051 782.7000122070312 3.762</t>
        </is>
      </c>
      <c r="M18" s="8" t="n">
        <v>-8.374593300000001</v>
      </c>
      <c r="N18" s="8" t="n">
        <v>115.32051</v>
      </c>
      <c r="O18" s="8" t="n">
        <v>782.7000121999999</v>
      </c>
      <c r="P18" s="8" t="n">
        <v>3.762</v>
      </c>
      <c r="Q18" s="8" t="n">
        <v>0</v>
      </c>
      <c r="R18" s="48" t="inlineStr">
        <is>
          <t>Bali</t>
        </is>
      </c>
      <c r="S18" s="8" t="n">
        <v>0</v>
      </c>
      <c r="T18" s="8" t="n">
        <v>0</v>
      </c>
      <c r="U18" s="8" t="n">
        <v>0</v>
      </c>
      <c r="V18" s="8" t="n">
        <v>0</v>
      </c>
      <c r="W18" s="8" t="n">
        <v>0</v>
      </c>
      <c r="X18" s="8" t="n">
        <v>0</v>
      </c>
      <c r="Y18" s="8" t="n">
        <v>1</v>
      </c>
      <c r="Z18" s="8" t="n">
        <v>0</v>
      </c>
      <c r="AA18" s="8" t="n">
        <v>0</v>
      </c>
      <c r="AB18" s="8" t="n">
        <v>0</v>
      </c>
      <c r="AC18" s="48" t="inlineStr">
        <is>
          <t>GIANYAR</t>
        </is>
      </c>
      <c r="AD18" s="48" t="inlineStr">
        <is>
          <t>TEGALLALANG</t>
        </is>
      </c>
      <c r="AE18" s="48" t="inlineStr">
        <is>
          <t>PUPUAN</t>
        </is>
      </c>
      <c r="AF18" s="48" t="inlineStr">
        <is>
          <t>BALI SANTI</t>
        </is>
      </c>
      <c r="AG18" s="48" t="inlineStr">
        <is>
          <t>SLP0011</t>
        </is>
      </c>
      <c r="AH18" s="8" t="n">
        <v>5</v>
      </c>
      <c r="AI18" s="48" t="inlineStr">
        <is>
          <t>VPA2</t>
        </is>
      </c>
      <c r="AJ18" s="48" t="inlineStr">
        <is>
          <t>Aktif</t>
        </is>
      </c>
      <c r="AK18" s="8" t="n">
        <v>42</v>
      </c>
      <c r="AL18" s="48" t="inlineStr">
        <is>
          <t>Laki-laki</t>
        </is>
      </c>
      <c r="AM18" s="48" t="inlineStr">
        <is>
          <t>Sudah menikah</t>
        </is>
      </c>
      <c r="AN18" s="48" t="inlineStr">
        <is>
          <t>Diploma/S1/Sederajat</t>
        </is>
      </c>
      <c r="AO18" s="48" t="inlineStr">
        <is>
          <t>Wiraswasta</t>
        </is>
      </c>
      <c r="AP18" s="8" t="n">
        <v>0</v>
      </c>
      <c r="AQ18" s="8" t="n">
        <v>0</v>
      </c>
      <c r="AR18" s="8" t="n">
        <v>0</v>
      </c>
      <c r="AS18" s="8" t="n">
        <v>1</v>
      </c>
      <c r="AT18" s="8" t="n">
        <v>0</v>
      </c>
      <c r="AU18" s="8" t="n">
        <v>0</v>
      </c>
      <c r="AV18" s="8" t="n">
        <v>0</v>
      </c>
      <c r="AW18" s="8" t="n">
        <v>0</v>
      </c>
      <c r="AX18" s="48" t="n"/>
      <c r="AY18" s="48" t="inlineStr">
        <is>
          <t>Peternak</t>
        </is>
      </c>
      <c r="AZ18" s="8" t="n">
        <v>0</v>
      </c>
      <c r="BA18" s="8" t="n">
        <v>1</v>
      </c>
      <c r="BB18" s="8" t="n">
        <v>0</v>
      </c>
      <c r="BC18" s="8" t="n">
        <v>0</v>
      </c>
      <c r="BD18" s="8" t="n">
        <v>0</v>
      </c>
      <c r="BE18" s="8" t="n">
        <v>0</v>
      </c>
      <c r="BF18" s="8" t="n">
        <v>0</v>
      </c>
      <c r="BG18" s="8" t="n">
        <v>0</v>
      </c>
      <c r="BH18" s="48" t="n"/>
      <c r="BI18" s="48" t="inlineStr">
        <is>
          <t>Rp2.500.000 - Rp3.500.000</t>
        </is>
      </c>
      <c r="BJ18" s="8" t="n">
        <v>6</v>
      </c>
      <c r="BK18" s="8" t="n">
        <v>3</v>
      </c>
      <c r="BL18" s="8" t="n">
        <v>1</v>
      </c>
      <c r="BM18" s="8" t="n">
        <v>2</v>
      </c>
      <c r="BN18" s="48" t="inlineStr">
        <is>
          <t>Milik sendiri</t>
        </is>
      </c>
      <c r="BO18" s="48" t="inlineStr">
        <is>
          <t>Permanen (dinding bata dan semen)</t>
        </is>
      </c>
      <c r="BP18" s="8" t="n">
        <v>1</v>
      </c>
      <c r="BQ18" s="8" t="n">
        <v>0</v>
      </c>
      <c r="BR18" s="8" t="n">
        <v>0</v>
      </c>
      <c r="BS18" s="8" t="n">
        <v>0</v>
      </c>
      <c r="BT18" s="8" t="n">
        <v>0</v>
      </c>
      <c r="BU18" s="48" t="n"/>
      <c r="BV18" s="48" t="inlineStr">
        <is>
          <t>Keramik/ubin</t>
        </is>
      </c>
      <c r="BW18" s="8" t="n">
        <v>0</v>
      </c>
      <c r="BX18" s="8" t="n">
        <v>0</v>
      </c>
      <c r="BY18" s="8" t="n">
        <v>1</v>
      </c>
      <c r="BZ18" s="8" t="n">
        <v>0</v>
      </c>
      <c r="CA18" s="8" t="n">
        <v>0</v>
      </c>
      <c r="CB18" s="48" t="n"/>
      <c r="CC18" s="48" t="inlineStr">
        <is>
          <t>Genting</t>
        </is>
      </c>
      <c r="CD18" s="8" t="n">
        <v>0</v>
      </c>
      <c r="CE18" s="8" t="n">
        <v>0</v>
      </c>
      <c r="CF18" s="8" t="n">
        <v>0</v>
      </c>
      <c r="CG18" s="8" t="n">
        <v>0</v>
      </c>
      <c r="CH18" s="8" t="n">
        <v>0</v>
      </c>
      <c r="CI18" s="8" t="n">
        <v>1</v>
      </c>
      <c r="CJ18" s="8" t="n">
        <v>0</v>
      </c>
      <c r="CK18" s="48" t="n"/>
      <c r="CL18" s="48" t="inlineStr">
        <is>
          <t>Ya</t>
        </is>
      </c>
      <c r="CM18" s="8" t="n">
        <v>2021</v>
      </c>
      <c r="CN18" s="48" t="inlineStr">
        <is>
          <t>Fixed-Dome (Kubah Tetap)</t>
        </is>
      </c>
      <c r="CO18" s="48" t="inlineStr">
        <is>
          <t>4 m³ (2-3 ekor sapi, ±3 jam memasak/hari, ±30 kg slurry/hari)</t>
        </is>
      </c>
      <c r="CP18" s="48" t="inlineStr">
        <is>
          <t>Anggota keluarga - laki-laki</t>
        </is>
      </c>
      <c r="CQ18" s="8" t="n">
        <v>0</v>
      </c>
      <c r="CR18" s="8" t="n">
        <v>0</v>
      </c>
      <c r="CS18" s="8" t="n">
        <v>0</v>
      </c>
      <c r="CT18" s="8" t="n">
        <v>0</v>
      </c>
      <c r="CU18" s="8" t="n">
        <v>1</v>
      </c>
      <c r="CV18" s="8" t="n">
        <v>0</v>
      </c>
      <c r="CW18" s="8" t="n">
        <v>0</v>
      </c>
      <c r="CX18" s="8" t="n">
        <v>0</v>
      </c>
      <c r="CY18" s="48" t="inlineStr">
        <is>
          <t>Anggota keluarga - perempuan dewasa</t>
        </is>
      </c>
      <c r="CZ18" s="8" t="n">
        <v>0</v>
      </c>
      <c r="DA18" s="8" t="n">
        <v>1</v>
      </c>
      <c r="DB18" s="8" t="n">
        <v>0</v>
      </c>
      <c r="DC18" s="48" t="n"/>
      <c r="DD18" s="48" t="inlineStr">
        <is>
          <t>Anggota keluarga - laki-laki CPO atau pendamping</t>
        </is>
      </c>
      <c r="DE18" s="8" t="n">
        <v>1</v>
      </c>
      <c r="DF18" s="8" t="n">
        <v>0</v>
      </c>
      <c r="DG18" s="8" t="n">
        <v>1</v>
      </c>
      <c r="DH18" s="8" t="n">
        <v>0</v>
      </c>
      <c r="DI18" s="48" t="n"/>
      <c r="DJ18" s="48" t="inlineStr">
        <is>
          <t>CPO atau pendamping</t>
        </is>
      </c>
      <c r="DK18" s="8" t="n">
        <v>0</v>
      </c>
      <c r="DL18" s="8" t="n">
        <v>0</v>
      </c>
      <c r="DM18" s="8" t="n">
        <v>1</v>
      </c>
      <c r="DN18" s="8" t="n">
        <v>0</v>
      </c>
      <c r="DO18" s="48" t="n"/>
      <c r="DP18" s="48" t="inlineStr">
        <is>
          <t>Ya</t>
        </is>
      </c>
      <c r="DQ18" s="48" t="n"/>
      <c r="DR18" s="48" t="n"/>
      <c r="DS18" s="48" t="n"/>
      <c r="DT18" s="48" t="n"/>
      <c r="DU18" s="48" t="n"/>
      <c r="DV18" s="48" t="n"/>
      <c r="DW18" s="48" t="n"/>
      <c r="DX18" s="48" t="n"/>
      <c r="DY18" s="48" t="n"/>
      <c r="DZ18" s="48" t="n"/>
      <c r="EA18" s="48" t="n"/>
      <c r="EB18" s="48" t="n"/>
      <c r="EC18" s="48" t="n"/>
      <c r="ED18" s="48" t="n"/>
      <c r="EE18" s="48" t="n"/>
      <c r="EF18" s="48" t="n"/>
      <c r="EG18" s="48" t="n"/>
      <c r="EH18" s="48" t="n"/>
      <c r="EI18" s="48" t="inlineStr">
        <is>
          <t>Tidak ada masalah</t>
        </is>
      </c>
      <c r="EJ18" s="8" t="n">
        <v>0</v>
      </c>
      <c r="EK18" s="8" t="n">
        <v>0</v>
      </c>
      <c r="EL18" s="8" t="n">
        <v>0</v>
      </c>
      <c r="EM18" s="8" t="n">
        <v>1</v>
      </c>
      <c r="EN18" s="8" t="n">
        <v>0</v>
      </c>
      <c r="EO18" s="48" t="n"/>
      <c r="EP18" s="48" t="inlineStr">
        <is>
          <t>Ya, sangat jelas dan mudah diikuti</t>
        </is>
      </c>
      <c r="EQ18" s="48" t="inlineStr">
        <is>
          <t>Bukan pelatihan</t>
        </is>
      </c>
      <c r="ER18" s="48" t="inlineStr">
        <is>
          <t>CPO atau pendamping</t>
        </is>
      </c>
      <c r="ES18" s="8" t="n">
        <v>1</v>
      </c>
      <c r="ET18" s="8" t="n">
        <v>0</v>
      </c>
      <c r="EU18" s="8" t="n">
        <v>0</v>
      </c>
      <c r="EV18" s="8" t="n">
        <v>0</v>
      </c>
      <c r="EW18" s="48" t="n"/>
      <c r="EX18" s="48" t="inlineStr">
        <is>
          <t>Anggota keluarga - Laki-laki Anggota keluarga - Perempuan dewasa</t>
        </is>
      </c>
      <c r="EY18" s="8" t="n">
        <v>1</v>
      </c>
      <c r="EZ18" s="8" t="n">
        <v>1</v>
      </c>
      <c r="FA18" s="8" t="n">
        <v>0</v>
      </c>
      <c r="FB18" s="48" t="n"/>
      <c r="FC18" s="48" t="inlineStr">
        <is>
          <t>Setiap hari</t>
        </is>
      </c>
      <c r="FD18" s="48" t="n"/>
      <c r="FE18" s="48" t="inlineStr">
        <is>
          <t>Mengetahui</t>
        </is>
      </c>
      <c r="FF18" s="48" t="inlineStr">
        <is>
          <t>Selalu (setiap hari)</t>
        </is>
      </c>
      <c r="FG18" s="48" t="inlineStr">
        <is>
          <t>Mengetahui</t>
        </is>
      </c>
      <c r="FH18" s="48" t="inlineStr">
        <is>
          <t>Cukup sering (2 minggu sekali)</t>
        </is>
      </c>
      <c r="FI18" s="48" t="inlineStr">
        <is>
          <t>Mengetahui</t>
        </is>
      </c>
      <c r="FJ18" s="48" t="inlineStr">
        <is>
          <t>Selalu (setiap hari)</t>
        </is>
      </c>
      <c r="FK18" s="48" t="inlineStr">
        <is>
          <t>Mengetahui</t>
        </is>
      </c>
      <c r="FL18" s="48" t="inlineStr">
        <is>
          <t>Sering (setiap minggu)</t>
        </is>
      </c>
      <c r="FM18" s="48" t="inlineStr">
        <is>
          <t>Mengetahui</t>
        </is>
      </c>
      <c r="FN18" s="48" t="inlineStr">
        <is>
          <t>Cukup sering (2 minggu sekali)</t>
        </is>
      </c>
      <c r="FO18" s="48" t="inlineStr">
        <is>
          <t>Mengetahui</t>
        </is>
      </c>
      <c r="FP18" s="48" t="inlineStr">
        <is>
          <t>Cukup sering (2 minggu sekali)</t>
        </is>
      </c>
      <c r="FQ18" s="48" t="inlineStr">
        <is>
          <t>Mengetahui</t>
        </is>
      </c>
      <c r="FR18" s="48" t="inlineStr">
        <is>
          <t>Ya</t>
        </is>
      </c>
      <c r="FS18" s="48" t="inlineStr">
        <is>
          <t>Mengetahui</t>
        </is>
      </c>
      <c r="FT18" s="48" t="inlineStr">
        <is>
          <t>Ya, selalu</t>
        </is>
      </c>
      <c r="FU18" s="48" t="inlineStr">
        <is>
          <t>Laki-laki dewasa</t>
        </is>
      </c>
      <c r="FV18" s="8" t="n">
        <v>1</v>
      </c>
      <c r="FW18" s="8" t="n">
        <v>0</v>
      </c>
      <c r="FX18" s="8" t="n">
        <v>0</v>
      </c>
      <c r="FY18" s="8" t="n">
        <v>0</v>
      </c>
      <c r="FZ18" s="48" t="inlineStr">
        <is>
          <t>Memahami</t>
        </is>
      </c>
      <c r="GA18" s="48" t="inlineStr">
        <is>
          <t>CPO</t>
        </is>
      </c>
      <c r="GB18" s="8" t="n">
        <v>1</v>
      </c>
      <c r="GC18" s="8" t="n">
        <v>0</v>
      </c>
      <c r="GD18" s="8" t="n">
        <v>0</v>
      </c>
      <c r="GE18" s="8" t="n">
        <v>0</v>
      </c>
      <c r="GF18" s="48" t="n"/>
      <c r="GG18" s="48" t="inlineStr">
        <is>
          <t>Sering</t>
        </is>
      </c>
      <c r="GH18" s="48" t="inlineStr">
        <is>
          <t>Ya</t>
        </is>
      </c>
      <c r="GI18" s="48" t="inlineStr">
        <is>
          <t>Tetangga Teman/keluarga Komunitas lokal</t>
        </is>
      </c>
      <c r="GJ18" s="8" t="n">
        <v>1</v>
      </c>
      <c r="GK18" s="8" t="n">
        <v>1</v>
      </c>
      <c r="GL18" s="8" t="n">
        <v>1</v>
      </c>
      <c r="GM18" s="8" t="n">
        <v>0</v>
      </c>
      <c r="GN18" s="48" t="n"/>
      <c r="GO18" s="8" t="n">
        <v>10</v>
      </c>
      <c r="GP18" s="48" t="inlineStr">
        <is>
          <t>Sebagian</t>
        </is>
      </c>
      <c r="GQ18" s="48" t="inlineStr">
        <is>
          <t>Kayu bakar LPG</t>
        </is>
      </c>
      <c r="GR18" s="8" t="n">
        <v>1</v>
      </c>
      <c r="GS18" s="8" t="n">
        <v>1</v>
      </c>
      <c r="GT18" s="8" t="n">
        <v>0</v>
      </c>
      <c r="GU18" s="8" t="n">
        <v>0</v>
      </c>
      <c r="GV18" s="8" t="n">
        <v>0</v>
      </c>
      <c r="GW18" s="8" t="n">
        <v>0</v>
      </c>
      <c r="GX18" s="8" t="n">
        <v>0</v>
      </c>
      <c r="GY18" s="48" t="n"/>
      <c r="GZ18" s="48" t="inlineStr">
        <is>
          <t>Ya</t>
        </is>
      </c>
      <c r="HA18" s="8" t="n">
        <v>300</v>
      </c>
      <c r="HB18" s="8" t="n">
        <v>300000</v>
      </c>
      <c r="HC18" s="8" t="n">
        <v>150</v>
      </c>
      <c r="HD18" s="8" t="n">
        <v>150000</v>
      </c>
      <c r="HE18" s="8" t="n">
        <v>15</v>
      </c>
      <c r="HF18" s="8" t="n">
        <v>100000</v>
      </c>
      <c r="HG18" s="8" t="n">
        <v>6</v>
      </c>
      <c r="HH18" s="8" t="n">
        <v>40000</v>
      </c>
      <c r="HI18" s="48" t="n"/>
      <c r="HJ18" s="48" t="n"/>
      <c r="HK18" s="48" t="n"/>
      <c r="HL18" s="48" t="n"/>
      <c r="HM18" s="48" t="n"/>
      <c r="HN18" s="48" t="n"/>
      <c r="HO18" s="48" t="n"/>
      <c r="HP18" s="48" t="n"/>
      <c r="HQ18" s="48" t="n"/>
      <c r="HR18" s="48" t="n"/>
      <c r="HS18" s="48" t="n"/>
      <c r="HT18" s="48" t="n"/>
      <c r="HU18" s="48" t="n"/>
      <c r="HV18" s="48" t="n"/>
      <c r="HW18" s="48" t="n"/>
      <c r="HX18" s="48" t="n"/>
      <c r="HY18" s="8" t="n">
        <v>150</v>
      </c>
      <c r="HZ18" s="8" t="n">
        <v>150000</v>
      </c>
      <c r="IA18" s="8" t="n">
        <v>9</v>
      </c>
      <c r="IB18" s="8" t="n">
        <v>60000</v>
      </c>
      <c r="IC18" s="48" t="n"/>
      <c r="ID18" s="48" t="n"/>
      <c r="IE18" s="48" t="n"/>
      <c r="IF18" s="48" t="n"/>
      <c r="IG18" s="48" t="n"/>
      <c r="IH18" s="48" t="n"/>
      <c r="II18" s="48" t="n"/>
      <c r="IJ18" s="48" t="n"/>
      <c r="IK18" s="48" t="inlineStr">
        <is>
          <t>15-30 kg</t>
        </is>
      </c>
      <c r="IL18" s="48" t="inlineStr">
        <is>
          <t>1-3 jam</t>
        </is>
      </c>
      <c r="IM18" s="48" t="inlineStr">
        <is>
          <t>Ya</t>
        </is>
      </c>
      <c r="IN18" s="48" t="inlineStr">
        <is>
          <t>Tidak</t>
        </is>
      </c>
      <c r="IO18" s="48" t="inlineStr">
        <is>
          <t>Lebih bersih</t>
        </is>
      </c>
      <c r="IP18" s="48" t="n"/>
      <c r="IQ18" s="48" t="inlineStr">
        <is>
          <t>Tidak pernah</t>
        </is>
      </c>
      <c r="IR18" s="48" t="n"/>
      <c r="IS18" s="48" t="n"/>
      <c r="IT18" s="48" t="n"/>
      <c r="IU18" s="48" t="n"/>
      <c r="IV18" s="48" t="n"/>
      <c r="IW18" s="48" t="n"/>
      <c r="IX18" s="48" t="n"/>
      <c r="IY18" s="48" t="n"/>
      <c r="IZ18" s="48" t="inlineStr">
        <is>
          <t>Tidak pernah</t>
        </is>
      </c>
      <c r="JA18" s="48" t="n"/>
      <c r="JB18" s="48" t="n"/>
      <c r="JC18" s="48" t="n"/>
      <c r="JD18" s="48" t="n"/>
      <c r="JE18" s="48" t="n"/>
      <c r="JF18" s="48" t="n"/>
      <c r="JG18" s="48" t="n"/>
      <c r="JH18" s="48" t="n"/>
      <c r="JI18" s="48" t="inlineStr">
        <is>
          <t>Tidak pernah</t>
        </is>
      </c>
      <c r="JJ18" s="48" t="n"/>
      <c r="JK18" s="48" t="n"/>
      <c r="JL18" s="48" t="n"/>
      <c r="JM18" s="48" t="n"/>
      <c r="JN18" s="48" t="n"/>
      <c r="JO18" s="48" t="n"/>
      <c r="JP18" s="48" t="n"/>
      <c r="JQ18" s="48" t="n"/>
      <c r="JR18" s="48" t="inlineStr">
        <is>
          <t>Tidak pernah</t>
        </is>
      </c>
      <c r="JS18" s="48" t="n"/>
      <c r="JT18" s="48" t="n"/>
      <c r="JU18" s="48" t="n"/>
      <c r="JV18" s="48" t="n"/>
      <c r="JW18" s="48" t="n"/>
      <c r="JX18" s="48" t="n"/>
      <c r="JY18" s="48" t="n"/>
      <c r="JZ18" s="48" t="n"/>
      <c r="KA18" s="48" t="inlineStr">
        <is>
          <t>Tidak pernah</t>
        </is>
      </c>
      <c r="KB18" s="48" t="n"/>
      <c r="KC18" s="48" t="n"/>
      <c r="KD18" s="48" t="n"/>
      <c r="KE18" s="48" t="n"/>
      <c r="KF18" s="48" t="n"/>
      <c r="KG18" s="48" t="n"/>
      <c r="KH18" s="48" t="n"/>
      <c r="KI18" s="48" t="n"/>
      <c r="KJ18" s="48" t="inlineStr">
        <is>
          <t>Tidak pernah</t>
        </is>
      </c>
      <c r="KK18" s="48" t="n"/>
      <c r="KL18" s="48" t="n"/>
      <c r="KM18" s="48" t="n"/>
      <c r="KN18" s="48" t="n"/>
      <c r="KO18" s="48" t="n"/>
      <c r="KP18" s="48" t="n"/>
      <c r="KQ18" s="48" t="n"/>
      <c r="KR18" s="48" t="n"/>
      <c r="KS18" s="48" t="inlineStr">
        <is>
          <t>Jauh lebih baik</t>
        </is>
      </c>
      <c r="KT18" s="48" t="inlineStr">
        <is>
          <t>Lebih dari 4 kali</t>
        </is>
      </c>
      <c r="KU18" s="48" t="inlineStr">
        <is>
          <t>2-4 kali</t>
        </is>
      </c>
      <c r="KV18" s="48" t="inlineStr">
        <is>
          <t>Perempuan dewasa Laki-laki dewasa</t>
        </is>
      </c>
      <c r="KW18" s="8" t="n">
        <v>1</v>
      </c>
      <c r="KX18" s="8" t="n">
        <v>1</v>
      </c>
      <c r="KY18" s="8" t="n">
        <v>0</v>
      </c>
      <c r="KZ18" s="8" t="n">
        <v>0</v>
      </c>
      <c r="LA18" s="48" t="inlineStr">
        <is>
          <t>Cukup membaik</t>
        </is>
      </c>
      <c r="LB18" s="48" t="inlineStr">
        <is>
          <t>Jauh lebih baik</t>
        </is>
      </c>
      <c r="LC18" s="8" t="n">
        <v>3</v>
      </c>
      <c r="LD18" s="8" t="n">
        <v>2</v>
      </c>
      <c r="LE18" s="8" t="n">
        <v>2</v>
      </c>
      <c r="LF18" s="8" t="n">
        <v>0</v>
      </c>
      <c r="LG18" s="48" t="inlineStr">
        <is>
          <t>Ya</t>
        </is>
      </c>
      <c r="LH18" s="8" t="n">
        <v>200000</v>
      </c>
      <c r="LI18" s="48" t="n"/>
      <c r="LJ18" s="48" t="inlineStr">
        <is>
          <t>Kebutuhan rumah tangga</t>
        </is>
      </c>
      <c r="LK18" s="8" t="n">
        <v>0</v>
      </c>
      <c r="LL18" s="8" t="n">
        <v>0</v>
      </c>
      <c r="LM18" s="8" t="n">
        <v>0</v>
      </c>
      <c r="LN18" s="8" t="n">
        <v>0</v>
      </c>
      <c r="LO18" s="8" t="n">
        <v>1</v>
      </c>
      <c r="LP18" s="8" t="n">
        <v>0</v>
      </c>
      <c r="LQ18" s="8" t="n">
        <v>0</v>
      </c>
      <c r="LR18" s="48" t="n"/>
      <c r="LS18" s="8" t="n">
        <v>30</v>
      </c>
      <c r="LT18" s="8" t="n">
        <v>30</v>
      </c>
      <c r="LU18" s="8" t="n">
        <v>0</v>
      </c>
      <c r="LV18" s="8" t="n">
        <v>15</v>
      </c>
      <c r="LW18" s="8" t="n">
        <v>15</v>
      </c>
      <c r="LX18" s="8" t="n">
        <v>0</v>
      </c>
      <c r="LY18" s="8" t="n">
        <v>5</v>
      </c>
      <c r="LZ18" s="8" t="n">
        <v>5</v>
      </c>
      <c r="MA18" s="8" t="n">
        <v>0</v>
      </c>
      <c r="MB18" s="48" t="inlineStr">
        <is>
          <t>Ya</t>
        </is>
      </c>
      <c r="MC18" s="8" t="n">
        <v>30</v>
      </c>
      <c r="MD18" s="8" t="n">
        <v>30</v>
      </c>
      <c r="ME18" s="8" t="n">
        <v>30</v>
      </c>
      <c r="MF18" s="8" t="n">
        <v>30</v>
      </c>
      <c r="MG18" s="8" t="n">
        <v>0</v>
      </c>
      <c r="MH18" s="8" t="n">
        <v>0</v>
      </c>
      <c r="MI18" s="48" t="inlineStr">
        <is>
          <t>Aktivitas sosial diluar rumah (misalnya, berkumpul dengan tetangga, mengikuti kegiatan PKK, dsb)</t>
        </is>
      </c>
      <c r="MJ18" s="8" t="n">
        <v>0</v>
      </c>
      <c r="MK18" s="8" t="n">
        <v>1</v>
      </c>
      <c r="ML18" s="8" t="n">
        <v>0</v>
      </c>
      <c r="MM18" s="8" t="n">
        <v>0</v>
      </c>
      <c r="MN18" s="8" t="n">
        <v>0</v>
      </c>
      <c r="MO18" s="8" t="n">
        <v>0</v>
      </c>
      <c r="MP18" s="48" t="n"/>
      <c r="MQ18" s="48" t="n"/>
      <c r="MR18" s="48" t="inlineStr">
        <is>
          <t>Dipakai untuk kegiatan di rumah seperti mencuci</t>
        </is>
      </c>
      <c r="MS18" s="48" t="inlineStr">
        <is>
          <t>Kegiatan adat dan kemanusian</t>
        </is>
      </c>
      <c r="MT18" s="48" t="n"/>
      <c r="MU18" s="48" t="inlineStr">
        <is>
          <t>Ya, untuk anggota keluarga</t>
        </is>
      </c>
      <c r="MV18" s="48" t="inlineStr">
        <is>
          <t>Perawatan sistem biogas</t>
        </is>
      </c>
      <c r="MW18" s="8" t="n">
        <v>1</v>
      </c>
      <c r="MX18" s="8" t="n">
        <v>0</v>
      </c>
      <c r="MY18" s="8" t="n">
        <v>0</v>
      </c>
      <c r="MZ18" s="8" t="n">
        <v>0</v>
      </c>
      <c r="NA18" s="48" t="n"/>
      <c r="NB18" s="48" t="n"/>
      <c r="NC18" s="48" t="n"/>
      <c r="ND18" s="48" t="n"/>
      <c r="NE18" s="48" t="n"/>
      <c r="NF18" s="48" t="n"/>
      <c r="NG18" s="48" t="n"/>
      <c r="NH18" s="48" t="n"/>
      <c r="NI18" s="48" t="n"/>
      <c r="NJ18" s="48" t="n"/>
      <c r="NK18" s="48" t="n"/>
      <c r="NL18" s="48" t="inlineStr">
        <is>
          <t>Ya</t>
        </is>
      </c>
      <c r="NM18" s="48" t="inlineStr">
        <is>
          <t>Kombinasi dana mandiri dan dana hibah</t>
        </is>
      </c>
      <c r="NN18" s="48" t="inlineStr">
        <is>
          <t>3.000.001-5.000.000</t>
        </is>
      </c>
      <c r="NO18" s="48" t="inlineStr">
        <is>
          <t>Program CSR perusahaan</t>
        </is>
      </c>
      <c r="NP18" s="48" t="n"/>
      <c r="NQ18" s="48" t="n"/>
      <c r="NR18" s="48" t="n"/>
      <c r="NS18" s="48" t="n"/>
      <c r="NT18" s="48" t="n"/>
      <c r="NU18" s="48" t="n"/>
      <c r="NV18" s="48" t="inlineStr">
        <is>
          <t>Anggota keluarga - Laki-laki dewasa</t>
        </is>
      </c>
      <c r="NW18" s="48" t="n"/>
      <c r="NX18" s="48" t="inlineStr">
        <is>
          <t>Sedikit meningkat</t>
        </is>
      </c>
      <c r="NY18" s="8" t="n">
        <v>60</v>
      </c>
      <c r="NZ18" s="8" t="n">
        <v>0</v>
      </c>
      <c r="OA18" s="8" t="n">
        <v>0</v>
      </c>
      <c r="OB18" s="8" t="n">
        <v>15</v>
      </c>
      <c r="OC18" s="8" t="n">
        <v>15</v>
      </c>
      <c r="OD18" s="8" t="n">
        <v>0</v>
      </c>
      <c r="OE18" s="48" t="inlineStr">
        <is>
          <t>Lebih baik</t>
        </is>
      </c>
      <c r="OF18" s="48" t="inlineStr">
        <is>
          <t>Lebih baik (beda waktu memasak 5-30 menit, ATAU tidak lagi ada rasa/bau makanan yang berubah, ATAU alasan lainnya)</t>
        </is>
      </c>
      <c r="OG18" s="48" t="inlineStr">
        <is>
          <t>Ya</t>
        </is>
      </c>
      <c r="OH18" s="8" t="n">
        <v>5</v>
      </c>
      <c r="OI18" s="8" t="n">
        <v>0</v>
      </c>
      <c r="OJ18" s="8" t="n">
        <v>0</v>
      </c>
      <c r="OK18" s="8" t="n">
        <v>22</v>
      </c>
      <c r="OL18" s="8" t="n">
        <v>0</v>
      </c>
      <c r="OM18" s="8" t="n">
        <v>0</v>
      </c>
      <c r="ON18" s="8" t="n">
        <v>25</v>
      </c>
      <c r="OO18" s="8" t="n">
        <v>9</v>
      </c>
      <c r="OP18" s="48">
        <f>VLOOKUP(AG18,'BUS 2'!$G$1:$CU$424,2,0)</f>
        <v/>
      </c>
      <c r="OQ18" s="8">
        <f>VLOOKUP(AG18,'BUS 2'!$G$1:$CU$424,3,0)</f>
        <v/>
      </c>
      <c r="OR18" s="8">
        <f>VLOOKUP(AG18,'BUS 2'!$G$1:$CU$424,4,0)</f>
        <v/>
      </c>
      <c r="OS18" s="8">
        <f>VLOOKUP(AG18,'BUS 2'!$G$1:$CU$424,5,0)</f>
        <v/>
      </c>
      <c r="OT18" s="8">
        <f>VLOOKUP(AG18,'BUS 2'!$G$1:$CU$424,6,0)</f>
        <v/>
      </c>
      <c r="OU18" s="8">
        <f>VLOOKUP(AG18,'BUS 2'!$G$1:$CU$424,7,0)</f>
        <v/>
      </c>
      <c r="OV18" s="8">
        <f>VLOOKUP(AG18,'BUS 2'!$G$1:$CU$424,8,0)</f>
        <v/>
      </c>
      <c r="OW18" s="8">
        <f>VLOOKUP(AG18,'BUS 2'!$G$1:$CU$424,9,0)</f>
        <v/>
      </c>
      <c r="OX18" s="8">
        <f>VLOOKUP(AG18,'BUS 2'!$G$1:$CU$424,10,0)</f>
        <v/>
      </c>
      <c r="OY18" s="8">
        <f>VLOOKUP(AG18,'BUS 2'!$G$1:$CU$424,11,0)</f>
        <v/>
      </c>
      <c r="OZ18" s="8">
        <f>VLOOKUP(AG18,'BUS 2'!$G$1:$CU$424,12,0)</f>
        <v/>
      </c>
      <c r="PA18" s="8">
        <f>VLOOKUP(AG18,'BUS 2'!$G$1:$CU$424,13,0)</f>
        <v/>
      </c>
      <c r="PB18" s="8">
        <f>VLOOKUP(AG18,'BUS 2'!$G$1:$CU$424,14,0)</f>
        <v/>
      </c>
      <c r="PC18" s="8">
        <f>VLOOKUP(AG18,'BUS 2'!$G$1:$CU$424,15,0)</f>
        <v/>
      </c>
      <c r="PD18" s="8">
        <f>VLOOKUP(AG18,'BUS 2'!$G$1:$CU$424,16,0)</f>
        <v/>
      </c>
      <c r="PE18" s="8">
        <f>VLOOKUP(AG18,'BUS 2'!$G$1:$CU$424,17,0)</f>
        <v/>
      </c>
      <c r="PF18" s="8">
        <f>VLOOKUP(AG18,'BUS 2'!$G$1:$CU$424,18,0)</f>
        <v/>
      </c>
      <c r="PG18" s="8">
        <f>VLOOKUP(AG18,'BUS 2'!$G$1:$CU$424,19,0)</f>
        <v/>
      </c>
      <c r="PH18" s="8">
        <f>VLOOKUP(AG18,'BUS 2'!$G$1:$CU$424,20,0)</f>
        <v/>
      </c>
      <c r="PI18" s="8">
        <f>VLOOKUP(AG18,'BUS 2'!$G$1:$CU$424,21,0)</f>
        <v/>
      </c>
      <c r="PJ18" s="8">
        <f>VLOOKUP(AG18,'BUS 2'!$G$1:$CU$424,22,0)</f>
        <v/>
      </c>
      <c r="PK18" s="8">
        <f>VLOOKUP(AG18,'BUS 2'!$G$1:$CU$424,23,0)</f>
        <v/>
      </c>
      <c r="PL18" s="8">
        <f>VLOOKUP(AG18,'BUS 2'!$G$1:$CU$424,24,0)</f>
        <v/>
      </c>
      <c r="PM18" s="8">
        <f>VLOOKUP(AG18,'BUS 2'!$G$1:$CU$424,25,0)</f>
        <v/>
      </c>
      <c r="PN18" s="8">
        <f>VLOOKUP(AG18,'BUS 2'!$G$1:$CU$424,26,0)</f>
        <v/>
      </c>
      <c r="PO18" s="8">
        <f>VLOOKUP(AG18,'BUS 2'!$G$1:$CU$424,27,0)</f>
        <v/>
      </c>
      <c r="PP18" s="8">
        <f>VLOOKUP(AG18,'BUS 2'!$G$1:$CU$424,28,0)</f>
        <v/>
      </c>
      <c r="PQ18" s="8">
        <f>VLOOKUP(AG18,'BUS 2'!$G$1:$CU$424,29,0)</f>
        <v/>
      </c>
      <c r="PR18" s="8">
        <f>VLOOKUP(AG18,'BUS 2'!$G$1:$CU$424,30,0)</f>
        <v/>
      </c>
      <c r="PS18" s="8">
        <f>VLOOKUP(AG18,'BUS 2'!$G$1:$CU$424,31,0)</f>
        <v/>
      </c>
      <c r="PT18" s="48" t="inlineStr">
        <is>
          <t>1-Disebarkan ke lahan terbuka</t>
        </is>
      </c>
      <c r="PU18" s="8" t="n">
        <v>0</v>
      </c>
      <c r="PV18" s="8" t="n">
        <v>0</v>
      </c>
      <c r="PW18" s="8" t="n">
        <v>0</v>
      </c>
      <c r="PX18" s="8" t="n">
        <v>0</v>
      </c>
      <c r="PY18" s="8" t="n">
        <v>0</v>
      </c>
      <c r="PZ18" s="8" t="n">
        <v>1</v>
      </c>
      <c r="QA18" s="8" t="n">
        <v>0</v>
      </c>
      <c r="QB18" s="8" t="n">
        <v>0</v>
      </c>
      <c r="QC18" s="8" t="n">
        <v>0</v>
      </c>
      <c r="QD18" s="48" t="n"/>
      <c r="QE18" s="48" t="n"/>
      <c r="QF18" s="48" t="n"/>
      <c r="QG18" s="48" t="n"/>
      <c r="QH18" s="48" t="n"/>
      <c r="QI18" s="48" t="n"/>
      <c r="QJ18" s="48" t="n"/>
      <c r="QK18" s="48" t="n"/>
      <c r="QL18" s="48" t="n"/>
      <c r="QM18" s="48" t="n"/>
      <c r="QN18" s="48" t="n"/>
      <c r="QO18" s="48" t="n"/>
      <c r="QP18" s="48" t="n"/>
      <c r="QQ18" s="48" t="n"/>
      <c r="QR18" s="48" t="n"/>
      <c r="QS18" s="48" t="n"/>
      <c r="QT18" s="48" t="n"/>
      <c r="QU18" s="48" t="n"/>
      <c r="QV18" s="48" t="inlineStr">
        <is>
          <t>1-Disebarkan ke lahan terbuka</t>
        </is>
      </c>
      <c r="QW18" s="8" t="n">
        <v>0</v>
      </c>
      <c r="QX18" s="8" t="n">
        <v>0</v>
      </c>
      <c r="QY18" s="8" t="n">
        <v>0</v>
      </c>
      <c r="QZ18" s="8" t="n">
        <v>0</v>
      </c>
      <c r="RA18" s="8" t="n">
        <v>0</v>
      </c>
      <c r="RB18" s="8" t="n">
        <v>1</v>
      </c>
      <c r="RC18" s="8" t="n">
        <v>0</v>
      </c>
      <c r="RD18" s="8" t="n">
        <v>0</v>
      </c>
      <c r="RE18" s="8" t="n">
        <v>0</v>
      </c>
      <c r="RF18" s="48" t="n"/>
      <c r="RG18" s="48" t="n"/>
      <c r="RH18" s="48" t="n"/>
      <c r="RI18" s="48" t="n"/>
      <c r="RJ18" s="48" t="n"/>
      <c r="RK18" s="48" t="n"/>
      <c r="RL18" s="48" t="n"/>
      <c r="RM18" s="48" t="n"/>
      <c r="RN18" s="48" t="n"/>
      <c r="RO18" s="48" t="n"/>
      <c r="RP18" s="48" t="n"/>
      <c r="RQ18" s="48" t="n"/>
      <c r="RR18" s="48" t="n"/>
      <c r="RS18" s="48" t="n"/>
      <c r="RT18" s="48" t="n"/>
      <c r="RU18" s="48" t="n"/>
      <c r="RV18" s="48" t="n"/>
      <c r="RW18" s="48" t="n"/>
      <c r="RX18" s="48" t="n"/>
      <c r="RY18" s="48" t="n"/>
      <c r="RZ18" s="48" t="n"/>
      <c r="SA18" s="48" t="n"/>
      <c r="SB18" s="48" t="n"/>
      <c r="SC18" s="48" t="inlineStr">
        <is>
          <t>1-Disebarkan ke lahan terbuka</t>
        </is>
      </c>
      <c r="SD18" s="8" t="n">
        <v>0</v>
      </c>
      <c r="SE18" s="8" t="n">
        <v>0</v>
      </c>
      <c r="SF18" s="8" t="n">
        <v>0</v>
      </c>
      <c r="SG18" s="8" t="n">
        <v>0</v>
      </c>
      <c r="SH18" s="8" t="n">
        <v>0</v>
      </c>
      <c r="SI18" s="8" t="n">
        <v>1</v>
      </c>
      <c r="SJ18" s="8" t="n">
        <v>0</v>
      </c>
      <c r="SK18" s="8" t="n">
        <v>0</v>
      </c>
      <c r="SL18" s="8" t="n">
        <v>0</v>
      </c>
      <c r="SM18" s="48" t="n"/>
      <c r="SN18" s="48" t="n"/>
      <c r="SO18" s="48" t="n"/>
      <c r="SP18" s="48" t="n"/>
      <c r="SQ18" s="48" t="n"/>
      <c r="SR18" s="48" t="n"/>
      <c r="SS18" s="48" t="n"/>
      <c r="ST18" s="48" t="n"/>
      <c r="SU18" s="48" t="n"/>
      <c r="SV18" s="48" t="n"/>
      <c r="SW18" s="48" t="n"/>
      <c r="SX18" s="48" t="n"/>
      <c r="SY18" s="8">
        <f>VLOOKUP(AG18,'BUS 2'!$G$1:$CU$424,33,0)</f>
        <v/>
      </c>
      <c r="SZ18" s="48">
        <f>VLOOKUP(AG18,'BUS 2'!$G$1:$CU$424,34,0)</f>
        <v/>
      </c>
      <c r="TA18" s="48">
        <f>VLOOKUP(AG18,'BUS 2'!$G$1:$CU$424,35,0)</f>
        <v/>
      </c>
      <c r="TB18" s="48">
        <f>VLOOKUP(AG18,'BUS 2'!$G$1:$CU$424,36,0)</f>
        <v/>
      </c>
      <c r="TC18" s="48">
        <f>VLOOKUP(AG18,'BUS 2'!$G$1:$CU$424,37,0)</f>
        <v/>
      </c>
      <c r="TD18" s="48">
        <f>VLOOKUP(AG18,'BUS 2'!$G$1:$CU$424,38,0)</f>
        <v/>
      </c>
      <c r="TE18" s="48">
        <f>VLOOKUP(AG18,'BUS 2'!$G$1:$CU$424,39,0)</f>
        <v/>
      </c>
      <c r="TF18" s="48">
        <f>VLOOKUP(AG18,'BUS 2'!$G$1:$CU$424,40,0)</f>
        <v/>
      </c>
      <c r="TG18" s="8">
        <f>VLOOKUP(AG18,'BUS 2'!$G$1:$CU$424,42,0)</f>
        <v/>
      </c>
      <c r="TH18" s="8">
        <f>VLOOKUP(AG18,'BUS 2'!$G$1:$CU$424,43,0)</f>
        <v/>
      </c>
      <c r="TI18" s="8">
        <f>VLOOKUP(AG18,'BUS 2'!$G$1:$CU$424,44,0)</f>
        <v/>
      </c>
      <c r="TJ18" s="8">
        <f>VLOOKUP(AG18,'BUS 2'!$G$1:$CU$424,45,0)</f>
        <v/>
      </c>
      <c r="TK18" s="8">
        <f>VLOOKUP(AG18,'BUS 2'!$G$1:$CU$424,46,0)</f>
        <v/>
      </c>
      <c r="TL18" s="8">
        <f>VLOOKUP(AG18,'BUS 2'!$G$1:$CU$424,47,0)</f>
        <v/>
      </c>
      <c r="TM18" s="8">
        <f>VLOOKUP(AG18,'BUS 2'!$G$1:$CU$424,48,0)</f>
        <v/>
      </c>
      <c r="TN18" s="8">
        <f>VLOOKUP(AG18,'BUS 2'!$G$1:$CU$424,49,0)</f>
        <v/>
      </c>
      <c r="TO18" s="8">
        <f>VLOOKUP(AG18,'BUS 2'!$G$1:$CU$424,50,0)</f>
        <v/>
      </c>
      <c r="TP18" s="8">
        <f>VLOOKUP(AG18,'BUS 2'!$G$1:$CU$424,51,0)</f>
        <v/>
      </c>
      <c r="TQ18" s="8">
        <f>VLOOKUP(AG18,'BUS 2'!$G$1:$CU$424,52,0)</f>
        <v/>
      </c>
      <c r="TR18" s="8">
        <f>VLOOKUP(AG18,'BUS 2'!$G$1:$CU$424,53,0)</f>
        <v/>
      </c>
      <c r="TS18" s="48">
        <f>VLOOKUP(AG18,'BUS 2'!$G$1:$CU$424,54,0)</f>
        <v/>
      </c>
      <c r="TT18" s="48">
        <f>VLOOKUP(AG18,'BUS 2'!$G$1:$CU$424,55,0)</f>
        <v/>
      </c>
      <c r="TU18" s="48">
        <f>VLOOKUP(AG18,'BUS 2'!$G$1:$CU$424,56,0)</f>
        <v/>
      </c>
      <c r="TV18" s="48">
        <f>VLOOKUP(AG18,'BUS 2'!$G$1:$CU$424,57,0)</f>
        <v/>
      </c>
      <c r="TW18" s="48">
        <f>VLOOKUP(AG18,'BUS 2'!$G$1:$CU$424,58,0)</f>
        <v/>
      </c>
      <c r="TX18" s="48">
        <f>VLOOKUP(AG18,'BUS 2'!$G$1:$CU$424,59,0)</f>
        <v/>
      </c>
      <c r="TY18" s="48">
        <f>VLOOKUP(AG18,'BUS 2'!$G$1:$CU$424,60,0)</f>
        <v/>
      </c>
      <c r="TZ18" s="48">
        <f>VLOOKUP(AG18,'BUS 2'!$G$1:$CU$424,61,0)</f>
        <v/>
      </c>
      <c r="UA18" s="48">
        <f>VLOOKUP(AG18,'BUS 2'!$G$1:$CU$424,62,0)</f>
        <v/>
      </c>
      <c r="UB18" s="48">
        <f>VLOOKUP(AG18,'BUS 2'!$G$1:$CU$424,63,0)</f>
        <v/>
      </c>
      <c r="UC18" s="48">
        <f>VLOOKUP(AG18,'BUS 2'!$G$1:$CU$424,64,0)</f>
        <v/>
      </c>
      <c r="UD18" s="48">
        <f>VLOOKUP(AG18,'BUS 2'!$G$1:$CU$424,65,0)</f>
        <v/>
      </c>
      <c r="UE18" s="48">
        <f>VLOOKUP(AG18,'BUS 2'!$G$1:$CU$424,66,0)</f>
        <v/>
      </c>
      <c r="UF18" s="48">
        <f>VLOOKUP(AG18,'BUS 2'!$G$1:$CU$424,67,0)</f>
        <v/>
      </c>
      <c r="UG18" s="48">
        <f>VLOOKUP(AG18,'BUS 2'!$G$1:$CU$424,68,0)</f>
        <v/>
      </c>
      <c r="UH18" s="48">
        <f>VLOOKUP(AG18,'BUS 2'!$G$1:$CU$424,69,0)</f>
        <v/>
      </c>
      <c r="UI18" s="48">
        <f>VLOOKUP(AG18,'BUS 2'!$G$1:$CU$424,70,0)</f>
        <v/>
      </c>
      <c r="UJ18" s="48">
        <f>VLOOKUP(AG18,'BUS 2'!$G$1:$CU$424,71,0)</f>
        <v/>
      </c>
      <c r="UK18" s="48">
        <f>VLOOKUP(AG18,'BUS 2'!$G$1:$CU$424,72,0)</f>
        <v/>
      </c>
      <c r="UL18" s="48">
        <f>VLOOKUP(AG18,'BUS 2'!$G$1:$CU$424,73,0)</f>
        <v/>
      </c>
      <c r="UM18" s="48">
        <f>VLOOKUP(AG18,'BUS 2'!$G$1:$CU$424,74,0)</f>
        <v/>
      </c>
      <c r="UN18" s="48">
        <f>VLOOKUP(AG18,'BUS 2'!$G$1:$CU$424,75,0)</f>
        <v/>
      </c>
      <c r="UO18" s="48">
        <f>VLOOKUP(AG18,'BUS 2'!$G$1:$CU$424,76,0)</f>
        <v/>
      </c>
      <c r="UP18" s="48">
        <f>VLOOKUP(AG18,'BUS 2'!$G$1:$CU$424,77,0)</f>
        <v/>
      </c>
      <c r="UQ18" s="48">
        <f>VLOOKUP(AG18,'BUS 2'!$G$1:$CU$424,78,0)</f>
        <v/>
      </c>
      <c r="UR18" s="48">
        <f>VLOOKUP(AG18,'BUS 2'!$G$1:$CU$424,79,0)</f>
        <v/>
      </c>
      <c r="US18" s="48">
        <f>VLOOKUP(AG18,'BUS 2'!$G$1:$CU$424,80,0)</f>
        <v/>
      </c>
      <c r="UT18" s="48">
        <f>VLOOKUP(AG18,'BUS 2'!$G$1:$CU$424,81,0)</f>
        <v/>
      </c>
      <c r="UU18" s="48" t="inlineStr">
        <is>
          <t>Pemberian pakan di kandang</t>
        </is>
      </c>
      <c r="UV18" s="48" t="n"/>
      <c r="UW18" s="48" t="n"/>
      <c r="UX18" s="48" t="inlineStr">
        <is>
          <t>Pemberian pakan di kandang</t>
        </is>
      </c>
      <c r="UY18" s="48" t="n"/>
      <c r="UZ18" s="48" t="n"/>
      <c r="VA18" s="48" t="inlineStr">
        <is>
          <t>Penggembalaan terbuka</t>
        </is>
      </c>
      <c r="VB18" s="48" t="inlineStr">
        <is>
          <t>Penggembalaan terbuka</t>
        </is>
      </c>
      <c r="VC18" s="48" t="inlineStr">
        <is>
          <t>Sangat teratur (setiap hari)</t>
        </is>
      </c>
      <c r="VD18" s="48" t="n"/>
      <c r="VE18" s="48" t="n"/>
      <c r="VF18" s="48" t="inlineStr">
        <is>
          <t>Sangat teratur (setiap hari)</t>
        </is>
      </c>
      <c r="VG18" s="48" t="n"/>
      <c r="VH18" s="48" t="n"/>
      <c r="VI18" s="48" t="inlineStr">
        <is>
          <t>Cukup teratur (setiap minggu)</t>
        </is>
      </c>
      <c r="VJ18" s="48" t="inlineStr">
        <is>
          <t>Teratur (2-6 hari sekali)</t>
        </is>
      </c>
      <c r="VK18" s="48" t="inlineStr">
        <is>
          <t>Sangat sering (&gt;1 kali sehari)</t>
        </is>
      </c>
      <c r="VL18" s="48" t="n"/>
      <c r="VM18" s="48" t="n"/>
      <c r="VN18" s="48" t="inlineStr">
        <is>
          <t>Sangat sering (&gt;1 kali sehari)</t>
        </is>
      </c>
      <c r="VO18" s="48" t="n"/>
      <c r="VP18" s="48" t="n"/>
      <c r="VQ18" s="48" t="n"/>
      <c r="VR18" s="48" t="n"/>
      <c r="VS18" s="48" t="inlineStr">
        <is>
          <t>3-Disimpan terbuka (dry lot)</t>
        </is>
      </c>
      <c r="VT18" s="8" t="n">
        <v>0</v>
      </c>
      <c r="VU18" s="8" t="n">
        <v>0</v>
      </c>
      <c r="VV18" s="8" t="n">
        <v>0</v>
      </c>
      <c r="VW18" s="8" t="n">
        <v>0</v>
      </c>
      <c r="VX18" s="8" t="n">
        <v>0</v>
      </c>
      <c r="VY18" s="8" t="n">
        <v>0</v>
      </c>
      <c r="VZ18" s="8" t="n">
        <v>1</v>
      </c>
      <c r="WA18" s="8" t="n">
        <v>0</v>
      </c>
      <c r="WB18" s="8" t="n">
        <v>0</v>
      </c>
      <c r="WC18" s="8" t="n">
        <v>0</v>
      </c>
      <c r="WD18" s="8" t="n">
        <v>0</v>
      </c>
      <c r="WE18" s="8" t="n">
        <v>0</v>
      </c>
      <c r="WF18" s="48" t="n"/>
      <c r="WG18" s="48" t="n"/>
      <c r="WH18" s="48" t="n"/>
      <c r="WI18" s="48" t="n"/>
      <c r="WJ18" s="48" t="n"/>
      <c r="WK18" s="48" t="n"/>
      <c r="WL18" s="48" t="n"/>
      <c r="WM18" s="48" t="n"/>
      <c r="WN18" s="48" t="n"/>
      <c r="WO18" s="48" t="n"/>
      <c r="WP18" s="48" t="n"/>
      <c r="WQ18" s="48" t="n"/>
      <c r="WR18" s="48" t="n"/>
      <c r="WS18" s="48" t="n"/>
      <c r="WT18" s="48" t="n"/>
      <c r="WU18" s="48" t="n"/>
      <c r="WV18" s="48" t="n"/>
      <c r="WW18" s="48" t="n"/>
      <c r="WX18" s="48" t="n"/>
      <c r="WY18" s="48" t="n"/>
      <c r="WZ18" s="48" t="n"/>
      <c r="XA18" s="48" t="n"/>
      <c r="XB18" s="48" t="inlineStr">
        <is>
          <t>6-Digester biogas</t>
        </is>
      </c>
      <c r="XC18" s="8" t="n">
        <v>0</v>
      </c>
      <c r="XD18" s="8" t="n">
        <v>0</v>
      </c>
      <c r="XE18" s="8" t="n">
        <v>0</v>
      </c>
      <c r="XF18" s="8" t="n">
        <v>0</v>
      </c>
      <c r="XG18" s="8" t="n">
        <v>0</v>
      </c>
      <c r="XH18" s="8" t="n">
        <v>0</v>
      </c>
      <c r="XI18" s="8" t="n">
        <v>0</v>
      </c>
      <c r="XJ18" s="8" t="n">
        <v>0</v>
      </c>
      <c r="XK18" s="8" t="n">
        <v>1</v>
      </c>
      <c r="XL18" s="8" t="n">
        <v>0</v>
      </c>
      <c r="XM18" s="8" t="n">
        <v>0</v>
      </c>
      <c r="XN18" s="48" t="n"/>
      <c r="XO18" s="48" t="n"/>
      <c r="XP18" s="48" t="n"/>
      <c r="XQ18" s="48" t="n"/>
      <c r="XR18" s="48" t="n"/>
      <c r="XS18" s="48" t="n"/>
      <c r="XT18" s="48" t="n"/>
      <c r="XU18" s="48" t="n"/>
      <c r="XV18" s="48" t="n"/>
      <c r="XW18" s="48" t="n"/>
      <c r="XX18" s="48" t="n"/>
      <c r="XY18" s="48" t="n"/>
      <c r="XZ18" s="48" t="n"/>
      <c r="YA18" s="48" t="n"/>
      <c r="YB18" s="48" t="n"/>
      <c r="YC18" s="48" t="n"/>
      <c r="YD18" s="48" t="n"/>
      <c r="YE18" s="48" t="n"/>
      <c r="YF18" s="48" t="n"/>
      <c r="YG18" s="48" t="n"/>
      <c r="YH18" s="48" t="n"/>
      <c r="YI18" s="48" t="n"/>
      <c r="YJ18" s="48" t="n"/>
      <c r="YK18" s="48" t="n"/>
      <c r="YL18" s="48" t="n"/>
      <c r="YM18" s="48" t="n"/>
      <c r="YN18" s="48" t="inlineStr">
        <is>
          <t>8-Dibiarkan tersebar di ladang penggembalaan</t>
        </is>
      </c>
      <c r="YO18" s="8" t="n">
        <v>0</v>
      </c>
      <c r="YP18" s="8" t="n">
        <v>0</v>
      </c>
      <c r="YQ18" s="8" t="n">
        <v>0</v>
      </c>
      <c r="YR18" s="8" t="n">
        <v>0</v>
      </c>
      <c r="YS18" s="8" t="n">
        <v>0</v>
      </c>
      <c r="YT18" s="8" t="n">
        <v>0</v>
      </c>
      <c r="YU18" s="8" t="n">
        <v>0</v>
      </c>
      <c r="YV18" s="8" t="n">
        <v>0</v>
      </c>
      <c r="YW18" s="8" t="n">
        <v>0</v>
      </c>
      <c r="YX18" s="8" t="n">
        <v>0</v>
      </c>
      <c r="YY18" s="8" t="n">
        <v>0</v>
      </c>
      <c r="YZ18" s="8" t="n">
        <v>1</v>
      </c>
      <c r="ZA18" s="48" t="inlineStr">
        <is>
          <t>8-Dibiarkan tersebar di ladang penggembalaan</t>
        </is>
      </c>
      <c r="ZB18" s="8" t="n">
        <v>0</v>
      </c>
      <c r="ZC18" s="8" t="n">
        <v>0</v>
      </c>
      <c r="ZD18" s="8" t="n">
        <v>0</v>
      </c>
      <c r="ZE18" s="8" t="n">
        <v>0</v>
      </c>
      <c r="ZF18" s="8" t="n">
        <v>0</v>
      </c>
      <c r="ZG18" s="8" t="n">
        <v>0</v>
      </c>
      <c r="ZH18" s="8" t="n">
        <v>0</v>
      </c>
      <c r="ZI18" s="8" t="n">
        <v>0</v>
      </c>
      <c r="ZJ18" s="8" t="n">
        <v>0</v>
      </c>
      <c r="ZK18" s="8" t="n">
        <v>0</v>
      </c>
      <c r="ZL18" s="8" t="n">
        <v>0</v>
      </c>
      <c r="ZM18" s="8" t="n">
        <v>1</v>
      </c>
      <c r="ZN18" s="48" t="n"/>
      <c r="ZO18" s="48" t="n"/>
      <c r="ZP18" s="48" t="n"/>
      <c r="ZQ18" s="8" t="n">
        <v>75</v>
      </c>
      <c r="ZR18" s="48" t="n"/>
      <c r="ZS18" s="48" t="n"/>
      <c r="ZT18" s="48" t="n"/>
      <c r="ZU18" s="48" t="n"/>
      <c r="ZV18" s="8" t="n">
        <v>2</v>
      </c>
      <c r="ZW18" s="48" t="n"/>
      <c r="ZX18" s="48" t="n"/>
      <c r="ZY18" s="48" t="n"/>
      <c r="ZZ18" s="48" t="n"/>
      <c r="AAA18" s="48" t="n"/>
      <c r="AAB18" s="8" t="n">
        <v>2</v>
      </c>
      <c r="AAC18" s="8" t="n">
        <v>2</v>
      </c>
      <c r="AAD18" s="48" t="inlineStr">
        <is>
          <t>Pakan segar (misal: rumput)</t>
        </is>
      </c>
      <c r="AAE18" s="48" t="n"/>
      <c r="AAF18" s="48" t="n"/>
      <c r="AAG18" s="48" t="inlineStr">
        <is>
          <t>Pakan kering (misal: konsentrat, silase, pelet)</t>
        </is>
      </c>
      <c r="AAH18" s="48" t="n"/>
      <c r="AAI18" s="48" t="n"/>
      <c r="AAJ18" s="48" t="inlineStr">
        <is>
          <t>Pakan kering (misal: konsentrat, silase, pelet)</t>
        </is>
      </c>
      <c r="AAK18" s="48" t="inlineStr">
        <is>
          <t>Pakan kering (misal: konsentrat, silase, pelet)</t>
        </is>
      </c>
      <c r="AAL18" s="48" t="inlineStr">
        <is>
          <t>Ya</t>
        </is>
      </c>
      <c r="AAM18" s="48" t="inlineStr">
        <is>
          <t>Padat</t>
        </is>
      </c>
      <c r="AAN18" s="8" t="n">
        <v>1</v>
      </c>
      <c r="AAO18" s="8" t="n">
        <v>0</v>
      </c>
      <c r="AAP18" s="48" t="n"/>
      <c r="AAQ18" s="8" t="n">
        <v>5</v>
      </c>
      <c r="AAR18" s="48" t="inlineStr">
        <is>
          <t>Tidak</t>
        </is>
      </c>
      <c r="AAS18" s="48" t="inlineStr">
        <is>
          <t>Mengetahui</t>
        </is>
      </c>
      <c r="AAT18" s="48" t="inlineStr">
        <is>
          <t>Digunakan untuk pupuk di lahan pertanian sendiri</t>
        </is>
      </c>
      <c r="AAU18" s="8" t="n">
        <v>1</v>
      </c>
      <c r="AAV18" s="8" t="n">
        <v>0</v>
      </c>
      <c r="AAW18" s="8" t="n">
        <v>0</v>
      </c>
      <c r="AAX18" s="8" t="n">
        <v>0</v>
      </c>
      <c r="AAY18" s="8" t="n">
        <v>0</v>
      </c>
      <c r="AAZ18" s="8" t="n">
        <v>0</v>
      </c>
      <c r="ABA18" s="8" t="n">
        <v>0</v>
      </c>
      <c r="ABB18" s="48" t="inlineStr">
        <is>
          <t>Pembenah tanah (soil conditioner)</t>
        </is>
      </c>
      <c r="ABC18" s="8" t="n">
        <v>0</v>
      </c>
      <c r="ABD18" s="8" t="n">
        <v>1</v>
      </c>
      <c r="ABE18" s="8" t="n">
        <v>0</v>
      </c>
      <c r="ABF18" s="8" t="n">
        <v>0</v>
      </c>
      <c r="ABG18" s="8" t="n">
        <v>0</v>
      </c>
      <c r="ABH18" s="48" t="n"/>
      <c r="ABI18" s="48" t="n"/>
      <c r="ABJ18" s="48" t="n"/>
      <c r="ABK18" s="48" t="n"/>
      <c r="ABL18" s="48" t="n"/>
      <c r="ABM18" s="48" t="n"/>
      <c r="ABN18" s="48" t="n"/>
      <c r="ABO18" s="48" t="n"/>
      <c r="ABP18" s="48" t="n"/>
      <c r="ABQ18" s="48" t="inlineStr">
        <is>
          <t>Jeruk dan rumput pakan ternak</t>
        </is>
      </c>
      <c r="ABR18" s="48" t="inlineStr">
        <is>
          <t>Jarang (1 bulan sekali)</t>
        </is>
      </c>
      <c r="ABS18" s="8" t="n">
        <v>600</v>
      </c>
      <c r="ABT18" s="48" t="n"/>
      <c r="ABU18" s="8" t="n">
        <v>100</v>
      </c>
      <c r="ABV18" s="8" t="n">
        <v>90</v>
      </c>
      <c r="ABW18" s="48" t="inlineStr">
        <is>
          <t>Urea</t>
        </is>
      </c>
      <c r="ABX18" s="48" t="n"/>
      <c r="ABY18" s="8" t="n">
        <v>150</v>
      </c>
      <c r="ABZ18" s="8" t="n">
        <v>5000</v>
      </c>
      <c r="ACA18" s="8" t="n">
        <v>0</v>
      </c>
      <c r="ACB18" s="8" t="n">
        <v>0</v>
      </c>
      <c r="ACC18" s="8" t="n">
        <v>3000</v>
      </c>
      <c r="ACD18" s="8" t="n">
        <v>4000</v>
      </c>
      <c r="ACE18" s="48" t="inlineStr">
        <is>
          <t>Ya</t>
        </is>
      </c>
      <c r="ACF18" s="48" t="inlineStr">
        <is>
          <t>Cukup meningkat</t>
        </is>
      </c>
      <c r="ACG18" s="48" t="inlineStr">
        <is>
          <t>Cukup meningkat</t>
        </is>
      </c>
      <c r="ACH18" s="48" t="inlineStr">
        <is>
          <t>Cukup meningkat</t>
        </is>
      </c>
      <c r="ACI18" s="48" t="n"/>
      <c r="ACJ18" s="48" t="n"/>
      <c r="ACK18" s="48" t="n"/>
      <c r="ACL18" s="48" t="n"/>
      <c r="ACM18" s="48" t="n"/>
      <c r="ACN18" s="48" t="n"/>
      <c r="ACO18" s="48" t="n"/>
      <c r="ACP18" s="48" t="n"/>
      <c r="ACQ18" s="48" t="n"/>
      <c r="ACR18" s="48" t="n"/>
      <c r="ACS18" s="48" t="n"/>
      <c r="ACT18" s="48" t="inlineStr">
        <is>
          <t>Belum</t>
        </is>
      </c>
      <c r="ACU18" s="48" t="inlineStr">
        <is>
          <t>Manfaat cukup signifikan, terasa di kehidupan sehari-hari</t>
        </is>
      </c>
      <c r="ACV18" s="48" t="inlineStr">
        <is>
          <t>Berkurang</t>
        </is>
      </c>
      <c r="ACW18" s="48" t="inlineStr">
        <is>
          <t>Anggota keluarga - Perempuan dewasa</t>
        </is>
      </c>
      <c r="ACX18" s="48" t="inlineStr">
        <is>
          <t>Setuju</t>
        </is>
      </c>
      <c r="ACY18" s="48" t="inlineStr">
        <is>
          <t>Anggota keluarga - Laki-laki dewasa Anggota keluarga - Perempuan dewasa Anggota keluarga - Anak-anak</t>
        </is>
      </c>
      <c r="ACZ18" s="8" t="n">
        <v>1</v>
      </c>
      <c r="ADA18" s="8" t="n">
        <v>1</v>
      </c>
      <c r="ADB18" s="8" t="n">
        <v>1</v>
      </c>
      <c r="ADC18" s="8" t="n">
        <v>0</v>
      </c>
      <c r="ADD18" s="48" t="inlineStr">
        <is>
          <t>Puas</t>
        </is>
      </c>
      <c r="ADE18" s="48" t="inlineStr">
        <is>
          <t>Sangat puas</t>
        </is>
      </c>
      <c r="ADF18" s="48" t="inlineStr">
        <is>
          <t>Puas</t>
        </is>
      </c>
      <c r="ADG18" s="48" t="inlineStr">
        <is>
          <t>Puas</t>
        </is>
      </c>
      <c r="ADH18" s="48" t="inlineStr">
        <is>
          <t>Ya</t>
        </is>
      </c>
      <c r="ADI18" s="48" t="inlineStr">
        <is>
          <t>Kompor</t>
        </is>
      </c>
      <c r="ADJ18" s="48" t="inlineStr">
        <is>
          <t>Sangat puas</t>
        </is>
      </c>
      <c r="ADK18" s="48" t="n"/>
      <c r="ADL18" s="48" t="n"/>
      <c r="ADM18" s="48" t="n"/>
      <c r="ADN18" s="48" t="n"/>
      <c r="ADO18" s="48" t="n"/>
      <c r="ADP18" s="48" t="n"/>
      <c r="ADQ18" s="48" t="n"/>
      <c r="ADR18" s="48" t="n"/>
      <c r="ADS18" s="48" t="n"/>
      <c r="ADT18" s="48" t="n"/>
      <c r="ADU18" s="48" t="inlineStr">
        <is>
          <t>Menghubungi CPO atau pendamping</t>
        </is>
      </c>
      <c r="ADV18" s="8" t="n">
        <v>0</v>
      </c>
      <c r="ADW18" s="8" t="n">
        <v>0</v>
      </c>
      <c r="ADX18" s="8" t="n">
        <v>0</v>
      </c>
      <c r="ADY18" s="8" t="n">
        <v>0</v>
      </c>
      <c r="ADZ18" s="8" t="n">
        <v>1</v>
      </c>
      <c r="AEA18" s="8" t="n">
        <v>0</v>
      </c>
      <c r="AEB18" s="8" t="n">
        <v>0</v>
      </c>
      <c r="AEC18" s="8" t="n">
        <v>0</v>
      </c>
      <c r="AED18" s="48" t="inlineStr">
        <is>
          <t>Puas</t>
        </is>
      </c>
      <c r="AEE18" s="48" t="inlineStr">
        <is>
          <t>Laki-laki dewasa</t>
        </is>
      </c>
      <c r="AEF18" s="48" t="n"/>
      <c r="AEG18" s="48" t="inlineStr">
        <is>
          <t>Menelepon atau WA langsung</t>
        </is>
      </c>
      <c r="AEH18" s="48" t="n"/>
      <c r="AEI18" s="48" t="inlineStr">
        <is>
          <t>Apabila ada program Biogas di Desa ini mohon di Prioritaskan</t>
        </is>
      </c>
      <c r="AEJ18" s="48" t="inlineStr">
        <is>
          <t>Ya, selalu</t>
        </is>
      </c>
      <c r="AEK18"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18" s="8" t="n">
        <v>1</v>
      </c>
      <c r="AEM18" s="8" t="n">
        <v>1</v>
      </c>
      <c r="AEN18" s="8" t="n">
        <v>1</v>
      </c>
      <c r="AEO18" s="8" t="n">
        <v>1</v>
      </c>
      <c r="AEP18" s="8" t="n">
        <v>1</v>
      </c>
      <c r="AEQ18" s="8" t="n">
        <v>1</v>
      </c>
      <c r="AER18" s="8" t="n">
        <v>1</v>
      </c>
      <c r="AES18" s="8" t="n">
        <v>1</v>
      </c>
      <c r="AET18" s="8" t="n">
        <v>1</v>
      </c>
      <c r="AEU18" s="8" t="n">
        <v>0</v>
      </c>
      <c r="AEV18" s="8" t="n">
        <v>1</v>
      </c>
      <c r="AEW18" s="8" t="n">
        <v>0</v>
      </c>
      <c r="AEX18" s="48" t="n"/>
      <c r="AEY18" s="48" t="inlineStr">
        <is>
          <t>Mendukung lingkungan</t>
        </is>
      </c>
      <c r="AEZ18" s="48" t="n"/>
      <c r="AFA18" s="48" t="inlineStr">
        <is>
          <t>Pemerintah daerah</t>
        </is>
      </c>
      <c r="AFB18" s="48" t="n"/>
      <c r="AFC18" s="48" t="inlineStr">
        <is>
          <t>1771581381698.jpg</t>
        </is>
      </c>
      <c r="AFD18" s="16" t="inlineStr">
        <is>
          <t>https://kf.kobotoolbox.org/api/v2/assets/avstPQqLr3Ab3ZdcVTXZ6f/data/676772441/attachments/attQoEoDiuiTDvnyCcbUnuNH/</t>
        </is>
      </c>
      <c r="AFE18" s="48" t="inlineStr">
        <is>
          <t>1771581428947.jpg</t>
        </is>
      </c>
      <c r="AFF18" s="16" t="inlineStr">
        <is>
          <t>https://kf.kobotoolbox.org/api/v2/assets/avstPQqLr3Ab3ZdcVTXZ6f/data/676772441/attachments/attvmgjL8QgDNfULTUqWiycy/</t>
        </is>
      </c>
      <c r="AFG18" s="48" t="inlineStr">
        <is>
          <t>Ir I Made Suyasa</t>
        </is>
      </c>
      <c r="AFH18" s="48" t="n"/>
      <c r="AFI18" s="48" t="n"/>
    </row>
    <row r="19">
      <c r="A19" s="6" t="n">
        <v>46073</v>
      </c>
      <c r="B19" s="6" t="n">
        <v>46074</v>
      </c>
      <c r="C19" s="48" t="inlineStr">
        <is>
          <t>ir i made suyasa</t>
        </is>
      </c>
      <c r="D19" s="48" t="inlineStr">
        <is>
          <t>I Wayan Sudiarsa</t>
        </is>
      </c>
      <c r="E19" s="8" t="n">
        <v>85847193191</v>
      </c>
      <c r="F19" s="48" t="inlineStr">
        <is>
          <t>-8.4357783 115.3592617 563.0 4.656</t>
        </is>
      </c>
      <c r="G19" s="8" t="n">
        <v>-8.435778300000001</v>
      </c>
      <c r="H19" s="8" t="n">
        <v>115.3592617</v>
      </c>
      <c r="I19" s="8" t="n">
        <v>563</v>
      </c>
      <c r="J19" s="8" t="n">
        <v>4.656</v>
      </c>
      <c r="K19" s="8" t="n">
        <v>0</v>
      </c>
      <c r="L19" s="48" t="inlineStr">
        <is>
          <t>-8.4359513 115.359229 563.0 2.9</t>
        </is>
      </c>
      <c r="M19" s="8" t="n">
        <v>-8.435951299999999</v>
      </c>
      <c r="N19" s="8" t="n">
        <v>115.359229</v>
      </c>
      <c r="O19" s="8" t="n">
        <v>563</v>
      </c>
      <c r="P19" s="8" t="n">
        <v>2.9</v>
      </c>
      <c r="Q19" s="8" t="n">
        <v>0</v>
      </c>
      <c r="R19" s="48" t="inlineStr">
        <is>
          <t>Bali</t>
        </is>
      </c>
      <c r="S19" s="8" t="n">
        <v>0</v>
      </c>
      <c r="T19" s="8" t="n">
        <v>0</v>
      </c>
      <c r="U19" s="8" t="n">
        <v>0</v>
      </c>
      <c r="V19" s="8" t="n">
        <v>0</v>
      </c>
      <c r="W19" s="8" t="n">
        <v>0</v>
      </c>
      <c r="X19" s="8" t="n">
        <v>0</v>
      </c>
      <c r="Y19" s="8" t="n">
        <v>1</v>
      </c>
      <c r="Z19" s="8" t="n">
        <v>0</v>
      </c>
      <c r="AA19" s="8" t="n">
        <v>0</v>
      </c>
      <c r="AB19" s="8" t="n">
        <v>0</v>
      </c>
      <c r="AC19" s="48" t="inlineStr">
        <is>
          <t>BANGLI</t>
        </is>
      </c>
      <c r="AD19" s="48" t="inlineStr">
        <is>
          <t>BANGLI</t>
        </is>
      </c>
      <c r="AE19" s="48" t="inlineStr">
        <is>
          <t>KUBU</t>
        </is>
      </c>
      <c r="AF19" s="48" t="inlineStr">
        <is>
          <t>BALI SANTI</t>
        </is>
      </c>
      <c r="AG19" s="48" t="inlineStr">
        <is>
          <t>SLP0026</t>
        </is>
      </c>
      <c r="AH19" s="8" t="n">
        <v>4</v>
      </c>
      <c r="AI19" s="48" t="inlineStr">
        <is>
          <t>VPA2</t>
        </is>
      </c>
      <c r="AJ19" s="48" t="inlineStr">
        <is>
          <t>Aktif</t>
        </is>
      </c>
      <c r="AK19" s="8" t="n">
        <v>50</v>
      </c>
      <c r="AL19" s="48" t="inlineStr">
        <is>
          <t>Laki-laki</t>
        </is>
      </c>
      <c r="AM19" s="48" t="inlineStr">
        <is>
          <t>Sudah menikah</t>
        </is>
      </c>
      <c r="AN19" s="48" t="inlineStr">
        <is>
          <t>SMA/Sederajat</t>
        </is>
      </c>
      <c r="AO19" s="48" t="inlineStr">
        <is>
          <t>Pekerja lepas</t>
        </is>
      </c>
      <c r="AP19" s="8" t="n">
        <v>0</v>
      </c>
      <c r="AQ19" s="8" t="n">
        <v>0</v>
      </c>
      <c r="AR19" s="8" t="n">
        <v>1</v>
      </c>
      <c r="AS19" s="8" t="n">
        <v>0</v>
      </c>
      <c r="AT19" s="8" t="n">
        <v>0</v>
      </c>
      <c r="AU19" s="8" t="n">
        <v>0</v>
      </c>
      <c r="AV19" s="8" t="n">
        <v>0</v>
      </c>
      <c r="AW19" s="8" t="n">
        <v>0</v>
      </c>
      <c r="AX19" s="48" t="n"/>
      <c r="AY19" s="48" t="inlineStr">
        <is>
          <t>Peternak</t>
        </is>
      </c>
      <c r="AZ19" s="8" t="n">
        <v>0</v>
      </c>
      <c r="BA19" s="8" t="n">
        <v>1</v>
      </c>
      <c r="BB19" s="8" t="n">
        <v>0</v>
      </c>
      <c r="BC19" s="8" t="n">
        <v>0</v>
      </c>
      <c r="BD19" s="8" t="n">
        <v>0</v>
      </c>
      <c r="BE19" s="8" t="n">
        <v>0</v>
      </c>
      <c r="BF19" s="8" t="n">
        <v>0</v>
      </c>
      <c r="BG19" s="8" t="n">
        <v>0</v>
      </c>
      <c r="BH19" s="48" t="n"/>
      <c r="BI19" s="48" t="inlineStr">
        <is>
          <t>Rp1.500.000 - Rp2.500.000</t>
        </is>
      </c>
      <c r="BJ19" s="8" t="n">
        <v>1</v>
      </c>
      <c r="BK19" s="8" t="n">
        <v>3</v>
      </c>
      <c r="BL19" s="8" t="n">
        <v>2</v>
      </c>
      <c r="BM19" s="8" t="n">
        <v>0</v>
      </c>
      <c r="BN19" s="48" t="inlineStr">
        <is>
          <t>Milik sendiri</t>
        </is>
      </c>
      <c r="BO19" s="48" t="inlineStr">
        <is>
          <t>Permanen (dinding bata dan semen)</t>
        </is>
      </c>
      <c r="BP19" s="8" t="n">
        <v>1</v>
      </c>
      <c r="BQ19" s="8" t="n">
        <v>0</v>
      </c>
      <c r="BR19" s="8" t="n">
        <v>0</v>
      </c>
      <c r="BS19" s="8" t="n">
        <v>0</v>
      </c>
      <c r="BT19" s="8" t="n">
        <v>0</v>
      </c>
      <c r="BU19" s="48" t="n"/>
      <c r="BV19" s="48" t="inlineStr">
        <is>
          <t>Keramik/ubin</t>
        </is>
      </c>
      <c r="BW19" s="8" t="n">
        <v>0</v>
      </c>
      <c r="BX19" s="8" t="n">
        <v>0</v>
      </c>
      <c r="BY19" s="8" t="n">
        <v>1</v>
      </c>
      <c r="BZ19" s="8" t="n">
        <v>0</v>
      </c>
      <c r="CA19" s="8" t="n">
        <v>0</v>
      </c>
      <c r="CB19" s="48" t="n"/>
      <c r="CC19" s="48" t="inlineStr">
        <is>
          <t>Genting</t>
        </is>
      </c>
      <c r="CD19" s="8" t="n">
        <v>0</v>
      </c>
      <c r="CE19" s="8" t="n">
        <v>0</v>
      </c>
      <c r="CF19" s="8" t="n">
        <v>0</v>
      </c>
      <c r="CG19" s="8" t="n">
        <v>0</v>
      </c>
      <c r="CH19" s="8" t="n">
        <v>0</v>
      </c>
      <c r="CI19" s="8" t="n">
        <v>1</v>
      </c>
      <c r="CJ19" s="8" t="n">
        <v>0</v>
      </c>
      <c r="CK19" s="48" t="n"/>
      <c r="CL19" s="48" t="inlineStr">
        <is>
          <t>Ya</t>
        </is>
      </c>
      <c r="CM19" s="8" t="n">
        <v>2022</v>
      </c>
      <c r="CN19" s="48" t="inlineStr">
        <is>
          <t>Fixed-Dome (Kubah Tetap)</t>
        </is>
      </c>
      <c r="CO19" s="48" t="inlineStr">
        <is>
          <t>12 m³ (10-11 ekor sapi, ±10 jam memasak/hari, ±100 kg slurry/hari)</t>
        </is>
      </c>
      <c r="CP19" s="48" t="inlineStr">
        <is>
          <t>Anggota keluarga - laki-laki</t>
        </is>
      </c>
      <c r="CQ19" s="8" t="n">
        <v>0</v>
      </c>
      <c r="CR19" s="8" t="n">
        <v>0</v>
      </c>
      <c r="CS19" s="8" t="n">
        <v>0</v>
      </c>
      <c r="CT19" s="8" t="n">
        <v>0</v>
      </c>
      <c r="CU19" s="8" t="n">
        <v>1</v>
      </c>
      <c r="CV19" s="8" t="n">
        <v>0</v>
      </c>
      <c r="CW19" s="8" t="n">
        <v>0</v>
      </c>
      <c r="CX19" s="8" t="n">
        <v>0</v>
      </c>
      <c r="CY19" s="48" t="inlineStr">
        <is>
          <t>Anggota keluarga - perempuan dewasa</t>
        </is>
      </c>
      <c r="CZ19" s="8" t="n">
        <v>0</v>
      </c>
      <c r="DA19" s="8" t="n">
        <v>1</v>
      </c>
      <c r="DB19" s="8" t="n">
        <v>0</v>
      </c>
      <c r="DC19" s="48" t="n"/>
      <c r="DD19" s="48" t="inlineStr">
        <is>
          <t>Anggota keluarga - laki-laki CPO atau pendamping</t>
        </is>
      </c>
      <c r="DE19" s="8" t="n">
        <v>1</v>
      </c>
      <c r="DF19" s="8" t="n">
        <v>0</v>
      </c>
      <c r="DG19" s="8" t="n">
        <v>1</v>
      </c>
      <c r="DH19" s="8" t="n">
        <v>0</v>
      </c>
      <c r="DI19" s="48" t="n"/>
      <c r="DJ19" s="48" t="inlineStr">
        <is>
          <t>CPO atau pendamping</t>
        </is>
      </c>
      <c r="DK19" s="8" t="n">
        <v>0</v>
      </c>
      <c r="DL19" s="8" t="n">
        <v>0</v>
      </c>
      <c r="DM19" s="8" t="n">
        <v>1</v>
      </c>
      <c r="DN19" s="8" t="n">
        <v>0</v>
      </c>
      <c r="DO19" s="48" t="n"/>
      <c r="DP19" s="48" t="inlineStr">
        <is>
          <t>Ya</t>
        </is>
      </c>
      <c r="DQ19" s="48" t="n"/>
      <c r="DR19" s="48" t="n"/>
      <c r="DS19" s="48" t="n"/>
      <c r="DT19" s="48" t="n"/>
      <c r="DU19" s="48" t="n"/>
      <c r="DV19" s="48" t="n"/>
      <c r="DW19" s="48" t="n"/>
      <c r="DX19" s="48" t="n"/>
      <c r="DY19" s="48" t="n"/>
      <c r="DZ19" s="48" t="n"/>
      <c r="EA19" s="48" t="n"/>
      <c r="EB19" s="48" t="n"/>
      <c r="EC19" s="48" t="n"/>
      <c r="ED19" s="48" t="n"/>
      <c r="EE19" s="48" t="n"/>
      <c r="EF19" s="48" t="n"/>
      <c r="EG19" s="48" t="n"/>
      <c r="EH19" s="48" t="n"/>
      <c r="EI19" s="48" t="inlineStr">
        <is>
          <t>Tidak ada masalah</t>
        </is>
      </c>
      <c r="EJ19" s="8" t="n">
        <v>0</v>
      </c>
      <c r="EK19" s="8" t="n">
        <v>0</v>
      </c>
      <c r="EL19" s="8" t="n">
        <v>0</v>
      </c>
      <c r="EM19" s="8" t="n">
        <v>1</v>
      </c>
      <c r="EN19" s="8" t="n">
        <v>0</v>
      </c>
      <c r="EO19" s="48" t="n"/>
      <c r="EP19" s="48" t="inlineStr">
        <is>
          <t>Ya, cukup jelas dan mudah diikuti</t>
        </is>
      </c>
      <c r="EQ19" s="48" t="inlineStr">
        <is>
          <t>Bukan pelatihan</t>
        </is>
      </c>
      <c r="ER19" s="48" t="inlineStr">
        <is>
          <t>CPO atau pendamping</t>
        </is>
      </c>
      <c r="ES19" s="8" t="n">
        <v>1</v>
      </c>
      <c r="ET19" s="8" t="n">
        <v>0</v>
      </c>
      <c r="EU19" s="8" t="n">
        <v>0</v>
      </c>
      <c r="EV19" s="8" t="n">
        <v>0</v>
      </c>
      <c r="EW19" s="48" t="n"/>
      <c r="EX19" s="48" t="inlineStr">
        <is>
          <t>Anggota keluarga - Laki-laki</t>
        </is>
      </c>
      <c r="EY19" s="8" t="n">
        <v>1</v>
      </c>
      <c r="EZ19" s="8" t="n">
        <v>0</v>
      </c>
      <c r="FA19" s="8" t="n">
        <v>0</v>
      </c>
      <c r="FB19" s="48" t="n"/>
      <c r="FC19" s="48" t="inlineStr">
        <is>
          <t>Setiap minggu</t>
        </is>
      </c>
      <c r="FD19" s="48" t="n"/>
      <c r="FE19" s="48" t="inlineStr">
        <is>
          <t>Mengetahui</t>
        </is>
      </c>
      <c r="FF19" s="48" t="inlineStr">
        <is>
          <t>Selalu (setiap hari)</t>
        </is>
      </c>
      <c r="FG19" s="48" t="inlineStr">
        <is>
          <t>Mengetahui</t>
        </is>
      </c>
      <c r="FH19" s="48" t="inlineStr">
        <is>
          <t>Sering (setiap minggu)</t>
        </is>
      </c>
      <c r="FI19" s="48" t="inlineStr">
        <is>
          <t>Mengetahui</t>
        </is>
      </c>
      <c r="FJ19" s="48" t="inlineStr">
        <is>
          <t>Selalu (setiap hari)</t>
        </is>
      </c>
      <c r="FK19" s="48" t="inlineStr">
        <is>
          <t>Mengetahui</t>
        </is>
      </c>
      <c r="FL19" s="48" t="inlineStr">
        <is>
          <t>Sering (setiap minggu)</t>
        </is>
      </c>
      <c r="FM19" s="48" t="inlineStr">
        <is>
          <t>Mengetahui</t>
        </is>
      </c>
      <c r="FN19" s="48" t="inlineStr">
        <is>
          <t>Sering (setiap minggu)</t>
        </is>
      </c>
      <c r="FO19" s="48" t="inlineStr">
        <is>
          <t>Mengetahui</t>
        </is>
      </c>
      <c r="FP19" s="48" t="inlineStr">
        <is>
          <t>Sering (setiap minggu)</t>
        </is>
      </c>
      <c r="FQ19" s="48" t="inlineStr">
        <is>
          <t>Mengetahui</t>
        </is>
      </c>
      <c r="FR19" s="48" t="inlineStr">
        <is>
          <t>Ya</t>
        </is>
      </c>
      <c r="FS19" s="48" t="inlineStr">
        <is>
          <t>Mengetahui</t>
        </is>
      </c>
      <c r="FT19" s="48" t="inlineStr">
        <is>
          <t>Ya, selalu</t>
        </is>
      </c>
      <c r="FU19" s="48" t="inlineStr">
        <is>
          <t>Laki-laki dewasa</t>
        </is>
      </c>
      <c r="FV19" s="8" t="n">
        <v>1</v>
      </c>
      <c r="FW19" s="8" t="n">
        <v>0</v>
      </c>
      <c r="FX19" s="8" t="n">
        <v>0</v>
      </c>
      <c r="FY19" s="8" t="n">
        <v>0</v>
      </c>
      <c r="FZ19" s="48" t="inlineStr">
        <is>
          <t>Memahami</t>
        </is>
      </c>
      <c r="GA19" s="48" t="inlineStr">
        <is>
          <t>CPO</t>
        </is>
      </c>
      <c r="GB19" s="8" t="n">
        <v>1</v>
      </c>
      <c r="GC19" s="8" t="n">
        <v>0</v>
      </c>
      <c r="GD19" s="8" t="n">
        <v>0</v>
      </c>
      <c r="GE19" s="8" t="n">
        <v>0</v>
      </c>
      <c r="GF19" s="48" t="n"/>
      <c r="GG19" s="48" t="inlineStr">
        <is>
          <t>Sering</t>
        </is>
      </c>
      <c r="GH19" s="48" t="inlineStr">
        <is>
          <t>Ya</t>
        </is>
      </c>
      <c r="GI19" s="48" t="inlineStr">
        <is>
          <t>Tetangga Teman/keluarga</t>
        </is>
      </c>
      <c r="GJ19" s="8" t="n">
        <v>1</v>
      </c>
      <c r="GK19" s="8" t="n">
        <v>1</v>
      </c>
      <c r="GL19" s="8" t="n">
        <v>0</v>
      </c>
      <c r="GM19" s="8" t="n">
        <v>0</v>
      </c>
      <c r="GN19" s="48" t="n"/>
      <c r="GO19" s="8" t="n">
        <v>10</v>
      </c>
      <c r="GP19" s="48" t="inlineStr">
        <is>
          <t>Sebagian</t>
        </is>
      </c>
      <c r="GQ19" s="48" t="inlineStr">
        <is>
          <t>LPG</t>
        </is>
      </c>
      <c r="GR19" s="8" t="n">
        <v>1</v>
      </c>
      <c r="GS19" s="8" t="n">
        <v>0</v>
      </c>
      <c r="GT19" s="8" t="n">
        <v>0</v>
      </c>
      <c r="GU19" s="8" t="n">
        <v>0</v>
      </c>
      <c r="GV19" s="8" t="n">
        <v>0</v>
      </c>
      <c r="GW19" s="8" t="n">
        <v>0</v>
      </c>
      <c r="GX19" s="8" t="n">
        <v>0</v>
      </c>
      <c r="GY19" s="48" t="n"/>
      <c r="GZ19" s="48" t="inlineStr">
        <is>
          <t>Ya</t>
        </is>
      </c>
      <c r="HA19" s="48" t="n"/>
      <c r="HB19" s="48" t="n"/>
      <c r="HC19" s="48" t="n"/>
      <c r="HD19" s="48" t="n"/>
      <c r="HE19" s="8" t="n">
        <v>12</v>
      </c>
      <c r="HF19" s="8" t="n">
        <v>80000</v>
      </c>
      <c r="HG19" s="8" t="n">
        <v>6</v>
      </c>
      <c r="HH19" s="8" t="n">
        <v>40000</v>
      </c>
      <c r="HI19" s="48" t="n"/>
      <c r="HJ19" s="48" t="n"/>
      <c r="HK19" s="48" t="n"/>
      <c r="HL19" s="48" t="n"/>
      <c r="HM19" s="48" t="n"/>
      <c r="HN19" s="48" t="n"/>
      <c r="HO19" s="48" t="n"/>
      <c r="HP19" s="48" t="n"/>
      <c r="HQ19" s="48" t="n"/>
      <c r="HR19" s="48" t="n"/>
      <c r="HS19" s="48" t="n"/>
      <c r="HT19" s="48" t="n"/>
      <c r="HU19" s="48" t="n"/>
      <c r="HV19" s="48" t="n"/>
      <c r="HW19" s="48" t="n"/>
      <c r="HX19" s="48" t="n"/>
      <c r="HY19" s="48" t="n"/>
      <c r="HZ19" s="48" t="n"/>
      <c r="IA19" s="8" t="n">
        <v>6</v>
      </c>
      <c r="IB19" s="8" t="n">
        <v>40000</v>
      </c>
      <c r="IC19" s="48" t="n"/>
      <c r="ID19" s="48" t="n"/>
      <c r="IE19" s="48" t="n"/>
      <c r="IF19" s="48" t="n"/>
      <c r="IG19" s="48" t="n"/>
      <c r="IH19" s="48" t="n"/>
      <c r="II19" s="48" t="n"/>
      <c r="IJ19" s="48" t="n"/>
      <c r="IK19" s="48" t="inlineStr">
        <is>
          <t>80-100 kg</t>
        </is>
      </c>
      <c r="IL19" s="48" t="inlineStr">
        <is>
          <t>3-5 jam</t>
        </is>
      </c>
      <c r="IM19" s="48" t="inlineStr">
        <is>
          <t>Ya</t>
        </is>
      </c>
      <c r="IN19" s="48" t="inlineStr">
        <is>
          <t>Tidak</t>
        </is>
      </c>
      <c r="IO19" s="48" t="inlineStr">
        <is>
          <t>Lebih bersih</t>
        </is>
      </c>
      <c r="IP19" s="48" t="n"/>
      <c r="IQ19" s="48" t="inlineStr">
        <is>
          <t>Tidak pernah</t>
        </is>
      </c>
      <c r="IR19" s="48" t="n"/>
      <c r="IS19" s="48" t="n"/>
      <c r="IT19" s="48" t="n"/>
      <c r="IU19" s="48" t="n"/>
      <c r="IV19" s="48" t="n"/>
      <c r="IW19" s="48" t="n"/>
      <c r="IX19" s="48" t="n"/>
      <c r="IY19" s="48" t="n"/>
      <c r="IZ19" s="48" t="inlineStr">
        <is>
          <t>Tidak pernah</t>
        </is>
      </c>
      <c r="JA19" s="48" t="n"/>
      <c r="JB19" s="48" t="n"/>
      <c r="JC19" s="48" t="n"/>
      <c r="JD19" s="48" t="n"/>
      <c r="JE19" s="48" t="n"/>
      <c r="JF19" s="48" t="n"/>
      <c r="JG19" s="48" t="n"/>
      <c r="JH19" s="48" t="n"/>
      <c r="JI19" s="48" t="inlineStr">
        <is>
          <t>Tidak pernah</t>
        </is>
      </c>
      <c r="JJ19" s="48" t="n"/>
      <c r="JK19" s="48" t="n"/>
      <c r="JL19" s="48" t="n"/>
      <c r="JM19" s="48" t="n"/>
      <c r="JN19" s="48" t="n"/>
      <c r="JO19" s="48" t="n"/>
      <c r="JP19" s="48" t="n"/>
      <c r="JQ19" s="48" t="n"/>
      <c r="JR19" s="48" t="inlineStr">
        <is>
          <t>Tidak pernah</t>
        </is>
      </c>
      <c r="JS19" s="48" t="n"/>
      <c r="JT19" s="48" t="n"/>
      <c r="JU19" s="48" t="n"/>
      <c r="JV19" s="48" t="n"/>
      <c r="JW19" s="48" t="n"/>
      <c r="JX19" s="48" t="n"/>
      <c r="JY19" s="48" t="n"/>
      <c r="JZ19" s="48" t="n"/>
      <c r="KA19" s="48" t="inlineStr">
        <is>
          <t>Tidak pernah</t>
        </is>
      </c>
      <c r="KB19" s="48" t="n"/>
      <c r="KC19" s="48" t="n"/>
      <c r="KD19" s="48" t="n"/>
      <c r="KE19" s="48" t="n"/>
      <c r="KF19" s="48" t="n"/>
      <c r="KG19" s="48" t="n"/>
      <c r="KH19" s="48" t="n"/>
      <c r="KI19" s="48" t="n"/>
      <c r="KJ19" s="48" t="inlineStr">
        <is>
          <t>Tidak pernah</t>
        </is>
      </c>
      <c r="KK19" s="48" t="n"/>
      <c r="KL19" s="48" t="n"/>
      <c r="KM19" s="48" t="n"/>
      <c r="KN19" s="48" t="n"/>
      <c r="KO19" s="48" t="n"/>
      <c r="KP19" s="48" t="n"/>
      <c r="KQ19" s="48" t="n"/>
      <c r="KR19" s="48" t="n"/>
      <c r="KS19" s="48" t="inlineStr">
        <is>
          <t>Jauh lebih baik</t>
        </is>
      </c>
      <c r="KT19" s="48" t="inlineStr">
        <is>
          <t>Lebih dari 4 kali</t>
        </is>
      </c>
      <c r="KU19" s="48" t="inlineStr">
        <is>
          <t>2-4 kali</t>
        </is>
      </c>
      <c r="KV19" s="48" t="inlineStr">
        <is>
          <t>Perempuan dewasa Anak-anak (0-18 tahun)</t>
        </is>
      </c>
      <c r="KW19" s="8" t="n">
        <v>0</v>
      </c>
      <c r="KX19" s="8" t="n">
        <v>1</v>
      </c>
      <c r="KY19" s="8" t="n">
        <v>1</v>
      </c>
      <c r="KZ19" s="8" t="n">
        <v>0</v>
      </c>
      <c r="LA19" s="48" t="inlineStr">
        <is>
          <t>Cukup membaik</t>
        </is>
      </c>
      <c r="LB19" s="48" t="inlineStr">
        <is>
          <t>Cukup membaik</t>
        </is>
      </c>
      <c r="LC19" s="8" t="n">
        <v>1</v>
      </c>
      <c r="LD19" s="8" t="n">
        <v>2</v>
      </c>
      <c r="LE19" s="8" t="n">
        <v>3</v>
      </c>
      <c r="LF19" s="8" t="n">
        <v>0</v>
      </c>
      <c r="LG19" s="48" t="inlineStr">
        <is>
          <t>Ya</t>
        </is>
      </c>
      <c r="LH19" s="8" t="n">
        <v>150000</v>
      </c>
      <c r="LI19" s="48" t="n"/>
      <c r="LJ19" s="48" t="inlineStr">
        <is>
          <t>Kebutuhan rumah tangga</t>
        </is>
      </c>
      <c r="LK19" s="8" t="n">
        <v>0</v>
      </c>
      <c r="LL19" s="8" t="n">
        <v>0</v>
      </c>
      <c r="LM19" s="8" t="n">
        <v>0</v>
      </c>
      <c r="LN19" s="8" t="n">
        <v>0</v>
      </c>
      <c r="LO19" s="8" t="n">
        <v>1</v>
      </c>
      <c r="LP19" s="8" t="n">
        <v>0</v>
      </c>
      <c r="LQ19" s="8" t="n">
        <v>0</v>
      </c>
      <c r="LR19" s="48" t="n"/>
      <c r="LS19" s="8" t="n">
        <v>90</v>
      </c>
      <c r="LT19" s="8" t="n">
        <v>0</v>
      </c>
      <c r="LU19" s="8" t="n">
        <v>0</v>
      </c>
      <c r="LV19" s="8" t="n">
        <v>30</v>
      </c>
      <c r="LW19" s="8" t="n">
        <v>30</v>
      </c>
      <c r="LX19" s="8" t="n">
        <v>0</v>
      </c>
      <c r="LY19" s="8" t="n">
        <v>15</v>
      </c>
      <c r="LZ19" s="8" t="n">
        <v>0</v>
      </c>
      <c r="MA19" s="8" t="n">
        <v>0</v>
      </c>
      <c r="MB19" s="48" t="inlineStr">
        <is>
          <t>Ya</t>
        </is>
      </c>
      <c r="MC19" s="8" t="n">
        <v>60</v>
      </c>
      <c r="MD19" s="8" t="n">
        <v>0</v>
      </c>
      <c r="ME19" s="8" t="n">
        <v>0</v>
      </c>
      <c r="MF19" s="8" t="n">
        <v>0</v>
      </c>
      <c r="MG19" s="8" t="n">
        <v>0</v>
      </c>
      <c r="MH19" s="8" t="n">
        <v>0</v>
      </c>
      <c r="MI19" s="48" t="inlineStr">
        <is>
          <t>Aktivitas sosial diluar rumah (misalnya, berkumpul dengan tetangga, mengikuti kegiatan PKK, dsb)</t>
        </is>
      </c>
      <c r="MJ19" s="8" t="n">
        <v>0</v>
      </c>
      <c r="MK19" s="8" t="n">
        <v>1</v>
      </c>
      <c r="ML19" s="8" t="n">
        <v>0</v>
      </c>
      <c r="MM19" s="8" t="n">
        <v>0</v>
      </c>
      <c r="MN19" s="8" t="n">
        <v>0</v>
      </c>
      <c r="MO19" s="8" t="n">
        <v>0</v>
      </c>
      <c r="MP19" s="48" t="n"/>
      <c r="MQ19" s="48" t="n"/>
      <c r="MR19" s="48" t="inlineStr">
        <is>
          <t>Kegiatan sosial</t>
        </is>
      </c>
      <c r="MS19" s="48" t="inlineStr">
        <is>
          <t>Gotongroyong dan kegiatan kemanusian</t>
        </is>
      </c>
      <c r="MT19" s="48" t="n"/>
      <c r="MU19" s="48" t="inlineStr">
        <is>
          <t>Ya, untuk anggota keluarga</t>
        </is>
      </c>
      <c r="MV19" s="48" t="inlineStr">
        <is>
          <t>Perawatan sistem biogas</t>
        </is>
      </c>
      <c r="MW19" s="8" t="n">
        <v>1</v>
      </c>
      <c r="MX19" s="8" t="n">
        <v>0</v>
      </c>
      <c r="MY19" s="8" t="n">
        <v>0</v>
      </c>
      <c r="MZ19" s="8" t="n">
        <v>0</v>
      </c>
      <c r="NA19" s="48" t="n"/>
      <c r="NB19" s="48" t="n"/>
      <c r="NC19" s="48" t="n"/>
      <c r="ND19" s="48" t="n"/>
      <c r="NE19" s="48" t="n"/>
      <c r="NF19" s="48" t="n"/>
      <c r="NG19" s="48" t="n"/>
      <c r="NH19" s="48" t="n"/>
      <c r="NI19" s="48" t="n"/>
      <c r="NJ19" s="48" t="n"/>
      <c r="NK19" s="48" t="n"/>
      <c r="NL19" s="48" t="inlineStr">
        <is>
          <t>Ya</t>
        </is>
      </c>
      <c r="NM19" s="48" t="inlineStr">
        <is>
          <t>100% dana mandiri</t>
        </is>
      </c>
      <c r="NN19" s="48" t="inlineStr">
        <is>
          <t>&gt;11.000.001</t>
        </is>
      </c>
      <c r="NO19" s="48" t="n"/>
      <c r="NP19" s="48" t="n"/>
      <c r="NQ19" s="48" t="n"/>
      <c r="NR19" s="48" t="n"/>
      <c r="NS19" s="48" t="n"/>
      <c r="NT19" s="48" t="n"/>
      <c r="NU19" s="48" t="n"/>
      <c r="NV19" s="48" t="inlineStr">
        <is>
          <t>Anggota keluarga - Laki-laki dewasa</t>
        </is>
      </c>
      <c r="NW19" s="48" t="n"/>
      <c r="NX19" s="48" t="inlineStr">
        <is>
          <t>Sedikit meningkat</t>
        </is>
      </c>
      <c r="NY19" s="8" t="n">
        <v>60</v>
      </c>
      <c r="NZ19" s="8" t="n">
        <v>0</v>
      </c>
      <c r="OA19" s="8" t="n">
        <v>0</v>
      </c>
      <c r="OB19" s="8" t="n">
        <v>30</v>
      </c>
      <c r="OC19" s="8" t="n">
        <v>0</v>
      </c>
      <c r="OD19" s="8" t="n">
        <v>0</v>
      </c>
      <c r="OE19" s="48" t="inlineStr">
        <is>
          <t>Lebih baik</t>
        </is>
      </c>
      <c r="OF19" s="48" t="inlineStr">
        <is>
          <t>Lebih baik (beda waktu memasak 5-30 menit, ATAU tidak lagi ada rasa/bau makanan yang berubah, ATAU alasan lainnya)</t>
        </is>
      </c>
      <c r="OG19" s="48" t="inlineStr">
        <is>
          <t>Ya</t>
        </is>
      </c>
      <c r="OH19" s="8" t="n">
        <v>0</v>
      </c>
      <c r="OI19" s="8" t="n">
        <v>0</v>
      </c>
      <c r="OJ19" s="8" t="n">
        <v>0</v>
      </c>
      <c r="OK19" s="8" t="n">
        <v>250</v>
      </c>
      <c r="OL19" s="8" t="n">
        <v>0</v>
      </c>
      <c r="OM19" s="8" t="n">
        <v>0</v>
      </c>
      <c r="ON19" s="8" t="n">
        <v>0</v>
      </c>
      <c r="OO19" s="8" t="n">
        <v>0</v>
      </c>
      <c r="OP19" s="48">
        <f>VLOOKUP(AG19,'BUS 2'!$G$1:$CU$424,2,0)</f>
        <v/>
      </c>
      <c r="OQ19" s="8">
        <f>VLOOKUP(AG19,'BUS 2'!$G$1:$CU$424,3,0)</f>
        <v/>
      </c>
      <c r="OR19" s="8">
        <f>VLOOKUP(AG19,'BUS 2'!$G$1:$CU$424,4,0)</f>
        <v/>
      </c>
      <c r="OS19" s="8">
        <f>VLOOKUP(AG19,'BUS 2'!$G$1:$CU$424,5,0)</f>
        <v/>
      </c>
      <c r="OT19" s="8">
        <f>VLOOKUP(AG19,'BUS 2'!$G$1:$CU$424,6,0)</f>
        <v/>
      </c>
      <c r="OU19" s="8">
        <f>VLOOKUP(AG19,'BUS 2'!$G$1:$CU$424,7,0)</f>
        <v/>
      </c>
      <c r="OV19" s="8">
        <f>VLOOKUP(AG19,'BUS 2'!$G$1:$CU$424,8,0)</f>
        <v/>
      </c>
      <c r="OW19" s="8">
        <f>VLOOKUP(AG19,'BUS 2'!$G$1:$CU$424,9,0)</f>
        <v/>
      </c>
      <c r="OX19" s="8">
        <f>VLOOKUP(AG19,'BUS 2'!$G$1:$CU$424,10,0)</f>
        <v/>
      </c>
      <c r="OY19" s="8">
        <f>VLOOKUP(AG19,'BUS 2'!$G$1:$CU$424,11,0)</f>
        <v/>
      </c>
      <c r="OZ19" s="8">
        <f>VLOOKUP(AG19,'BUS 2'!$G$1:$CU$424,12,0)</f>
        <v/>
      </c>
      <c r="PA19" s="8">
        <f>VLOOKUP(AG19,'BUS 2'!$G$1:$CU$424,13,0)</f>
        <v/>
      </c>
      <c r="PB19" s="8">
        <f>VLOOKUP(AG19,'BUS 2'!$G$1:$CU$424,14,0)</f>
        <v/>
      </c>
      <c r="PC19" s="8">
        <f>VLOOKUP(AG19,'BUS 2'!$G$1:$CU$424,15,0)</f>
        <v/>
      </c>
      <c r="PD19" s="8">
        <f>VLOOKUP(AG19,'BUS 2'!$G$1:$CU$424,16,0)</f>
        <v/>
      </c>
      <c r="PE19" s="8">
        <f>VLOOKUP(AG19,'BUS 2'!$G$1:$CU$424,17,0)</f>
        <v/>
      </c>
      <c r="PF19" s="8">
        <f>VLOOKUP(AG19,'BUS 2'!$G$1:$CU$424,18,0)</f>
        <v/>
      </c>
      <c r="PG19" s="8">
        <f>VLOOKUP(AG19,'BUS 2'!$G$1:$CU$424,19,0)</f>
        <v/>
      </c>
      <c r="PH19" s="8">
        <f>VLOOKUP(AG19,'BUS 2'!$G$1:$CU$424,20,0)</f>
        <v/>
      </c>
      <c r="PI19" s="8">
        <f>VLOOKUP(AG19,'BUS 2'!$G$1:$CU$424,21,0)</f>
        <v/>
      </c>
      <c r="PJ19" s="8">
        <f>VLOOKUP(AG19,'BUS 2'!$G$1:$CU$424,22,0)</f>
        <v/>
      </c>
      <c r="PK19" s="8">
        <f>VLOOKUP(AG19,'BUS 2'!$G$1:$CU$424,23,0)</f>
        <v/>
      </c>
      <c r="PL19" s="8">
        <f>VLOOKUP(AG19,'BUS 2'!$G$1:$CU$424,24,0)</f>
        <v/>
      </c>
      <c r="PM19" s="8">
        <f>VLOOKUP(AG19,'BUS 2'!$G$1:$CU$424,25,0)</f>
        <v/>
      </c>
      <c r="PN19" s="8">
        <f>VLOOKUP(AG19,'BUS 2'!$G$1:$CU$424,26,0)</f>
        <v/>
      </c>
      <c r="PO19" s="8">
        <f>VLOOKUP(AG19,'BUS 2'!$G$1:$CU$424,27,0)</f>
        <v/>
      </c>
      <c r="PP19" s="8">
        <f>VLOOKUP(AG19,'BUS 2'!$G$1:$CU$424,28,0)</f>
        <v/>
      </c>
      <c r="PQ19" s="8">
        <f>VLOOKUP(AG19,'BUS 2'!$G$1:$CU$424,29,0)</f>
        <v/>
      </c>
      <c r="PR19" s="8">
        <f>VLOOKUP(AG19,'BUS 2'!$G$1:$CU$424,30,0)</f>
        <v/>
      </c>
      <c r="PS19" s="8">
        <f>VLOOKUP(AG19,'BUS 2'!$G$1:$CU$424,31,0)</f>
        <v/>
      </c>
      <c r="PT19" s="48" t="n"/>
      <c r="PU19" s="48" t="n"/>
      <c r="PV19" s="48" t="n"/>
      <c r="PW19" s="48" t="n"/>
      <c r="PX19" s="48" t="n"/>
      <c r="PY19" s="48" t="n"/>
      <c r="PZ19" s="48" t="n"/>
      <c r="QA19" s="48" t="n"/>
      <c r="QB19" s="48" t="n"/>
      <c r="QC19" s="48" t="n"/>
      <c r="QD19" s="48" t="n"/>
      <c r="QE19" s="48" t="n"/>
      <c r="QF19" s="48" t="n"/>
      <c r="QG19" s="48" t="n"/>
      <c r="QH19" s="48" t="n"/>
      <c r="QI19" s="48" t="n"/>
      <c r="QJ19" s="48" t="n"/>
      <c r="QK19" s="48" t="n"/>
      <c r="QL19" s="48" t="n"/>
      <c r="QM19" s="48" t="n"/>
      <c r="QN19" s="48" t="n"/>
      <c r="QO19" s="48" t="n"/>
      <c r="QP19" s="48" t="n"/>
      <c r="QQ19" s="48" t="n"/>
      <c r="QR19" s="48" t="n"/>
      <c r="QS19" s="48" t="n"/>
      <c r="QT19" s="48" t="n"/>
      <c r="QU19" s="48" t="n"/>
      <c r="QV19" s="48" t="n"/>
      <c r="QW19" s="48" t="n"/>
      <c r="QX19" s="48" t="n"/>
      <c r="QY19" s="48" t="n"/>
      <c r="QZ19" s="48" t="n"/>
      <c r="RA19" s="48" t="n"/>
      <c r="RB19" s="48" t="n"/>
      <c r="RC19" s="48" t="n"/>
      <c r="RD19" s="48" t="n"/>
      <c r="RE19" s="48" t="n"/>
      <c r="RF19" s="48" t="n"/>
      <c r="RG19" s="48" t="n"/>
      <c r="RH19" s="48" t="n"/>
      <c r="RI19" s="48" t="n"/>
      <c r="RJ19" s="48" t="n"/>
      <c r="RK19" s="48" t="n"/>
      <c r="RL19" s="48" t="n"/>
      <c r="RM19" s="48" t="n"/>
      <c r="RN19" s="48" t="n"/>
      <c r="RO19" s="48" t="n"/>
      <c r="RP19" s="48" t="n"/>
      <c r="RQ19" s="48" t="n"/>
      <c r="RR19" s="48" t="n"/>
      <c r="RS19" s="48" t="n"/>
      <c r="RT19" s="48" t="n"/>
      <c r="RU19" s="48" t="n"/>
      <c r="RV19" s="48" t="n"/>
      <c r="RW19" s="48" t="n"/>
      <c r="RX19" s="48" t="n"/>
      <c r="RY19" s="48" t="n"/>
      <c r="RZ19" s="48" t="n"/>
      <c r="SA19" s="48" t="n"/>
      <c r="SB19" s="48" t="n"/>
      <c r="SC19" s="48" t="inlineStr">
        <is>
          <t>1-Disebarkan ke lahan terbuka</t>
        </is>
      </c>
      <c r="SD19" s="8" t="n">
        <v>0</v>
      </c>
      <c r="SE19" s="8" t="n">
        <v>0</v>
      </c>
      <c r="SF19" s="8" t="n">
        <v>0</v>
      </c>
      <c r="SG19" s="8" t="n">
        <v>0</v>
      </c>
      <c r="SH19" s="8" t="n">
        <v>0</v>
      </c>
      <c r="SI19" s="8" t="n">
        <v>1</v>
      </c>
      <c r="SJ19" s="8" t="n">
        <v>0</v>
      </c>
      <c r="SK19" s="8" t="n">
        <v>0</v>
      </c>
      <c r="SL19" s="8" t="n">
        <v>0</v>
      </c>
      <c r="SM19" s="48" t="n"/>
      <c r="SN19" s="48" t="n"/>
      <c r="SO19" s="48" t="n"/>
      <c r="SP19" s="48" t="n"/>
      <c r="SQ19" s="48" t="n"/>
      <c r="SR19" s="48" t="n"/>
      <c r="SS19" s="48" t="n"/>
      <c r="ST19" s="48" t="n"/>
      <c r="SU19" s="48" t="n"/>
      <c r="SV19" s="48" t="n"/>
      <c r="SW19" s="48" t="n"/>
      <c r="SX19" s="48" t="n"/>
      <c r="SY19" s="8">
        <f>VLOOKUP(AG19,'BUS 2'!$G$1:$CU$424,33,0)</f>
        <v/>
      </c>
      <c r="SZ19" s="48">
        <f>VLOOKUP(AG19,'BUS 2'!$G$1:$CU$424,34,0)</f>
        <v/>
      </c>
      <c r="TA19" s="48">
        <f>VLOOKUP(AG19,'BUS 2'!$G$1:$CU$424,35,0)</f>
        <v/>
      </c>
      <c r="TB19" s="48">
        <f>VLOOKUP(AG19,'BUS 2'!$G$1:$CU$424,36,0)</f>
        <v/>
      </c>
      <c r="TC19" s="48">
        <f>VLOOKUP(AG19,'BUS 2'!$G$1:$CU$424,37,0)</f>
        <v/>
      </c>
      <c r="TD19" s="48">
        <f>VLOOKUP(AG19,'BUS 2'!$G$1:$CU$424,38,0)</f>
        <v/>
      </c>
      <c r="TE19" s="48">
        <f>VLOOKUP(AG19,'BUS 2'!$G$1:$CU$424,39,0)</f>
        <v/>
      </c>
      <c r="TF19" s="48">
        <f>VLOOKUP(AG19,'BUS 2'!$G$1:$CU$424,40,0)</f>
        <v/>
      </c>
      <c r="TG19" s="8">
        <f>VLOOKUP(AG19,'BUS 2'!$G$1:$CU$424,42,0)</f>
        <v/>
      </c>
      <c r="TH19" s="8">
        <f>VLOOKUP(AG19,'BUS 2'!$G$1:$CU$424,43,0)</f>
        <v/>
      </c>
      <c r="TI19" s="8">
        <f>VLOOKUP(AG19,'BUS 2'!$G$1:$CU$424,44,0)</f>
        <v/>
      </c>
      <c r="TJ19" s="8">
        <f>VLOOKUP(AG19,'BUS 2'!$G$1:$CU$424,45,0)</f>
        <v/>
      </c>
      <c r="TK19" s="8">
        <f>VLOOKUP(AG19,'BUS 2'!$G$1:$CU$424,46,0)</f>
        <v/>
      </c>
      <c r="TL19" s="8">
        <f>VLOOKUP(AG19,'BUS 2'!$G$1:$CU$424,47,0)</f>
        <v/>
      </c>
      <c r="TM19" s="8">
        <f>VLOOKUP(AG19,'BUS 2'!$G$1:$CU$424,48,0)</f>
        <v/>
      </c>
      <c r="TN19" s="8">
        <f>VLOOKUP(AG19,'BUS 2'!$G$1:$CU$424,49,0)</f>
        <v/>
      </c>
      <c r="TO19" s="8">
        <f>VLOOKUP(AG19,'BUS 2'!$G$1:$CU$424,50,0)</f>
        <v/>
      </c>
      <c r="TP19" s="8">
        <f>VLOOKUP(AG19,'BUS 2'!$G$1:$CU$424,51,0)</f>
        <v/>
      </c>
      <c r="TQ19" s="8">
        <f>VLOOKUP(AG19,'BUS 2'!$G$1:$CU$424,52,0)</f>
        <v/>
      </c>
      <c r="TR19" s="8">
        <f>VLOOKUP(AG19,'BUS 2'!$G$1:$CU$424,53,0)</f>
        <v/>
      </c>
      <c r="TS19" s="48">
        <f>VLOOKUP(AG19,'BUS 2'!$G$1:$CU$424,54,0)</f>
        <v/>
      </c>
      <c r="TT19" s="48">
        <f>VLOOKUP(AG19,'BUS 2'!$G$1:$CU$424,55,0)</f>
        <v/>
      </c>
      <c r="TU19" s="48">
        <f>VLOOKUP(AG19,'BUS 2'!$G$1:$CU$424,56,0)</f>
        <v/>
      </c>
      <c r="TV19" s="48">
        <f>VLOOKUP(AG19,'BUS 2'!$G$1:$CU$424,57,0)</f>
        <v/>
      </c>
      <c r="TW19" s="48">
        <f>VLOOKUP(AG19,'BUS 2'!$G$1:$CU$424,58,0)</f>
        <v/>
      </c>
      <c r="TX19" s="48">
        <f>VLOOKUP(AG19,'BUS 2'!$G$1:$CU$424,59,0)</f>
        <v/>
      </c>
      <c r="TY19" s="48">
        <f>VLOOKUP(AG19,'BUS 2'!$G$1:$CU$424,60,0)</f>
        <v/>
      </c>
      <c r="TZ19" s="48">
        <f>VLOOKUP(AG19,'BUS 2'!$G$1:$CU$424,61,0)</f>
        <v/>
      </c>
      <c r="UA19" s="48">
        <f>VLOOKUP(AG19,'BUS 2'!$G$1:$CU$424,62,0)</f>
        <v/>
      </c>
      <c r="UB19" s="48">
        <f>VLOOKUP(AG19,'BUS 2'!$G$1:$CU$424,63,0)</f>
        <v/>
      </c>
      <c r="UC19" s="48">
        <f>VLOOKUP(AG19,'BUS 2'!$G$1:$CU$424,64,0)</f>
        <v/>
      </c>
      <c r="UD19" s="48">
        <f>VLOOKUP(AG19,'BUS 2'!$G$1:$CU$424,65,0)</f>
        <v/>
      </c>
      <c r="UE19" s="48">
        <f>VLOOKUP(AG19,'BUS 2'!$G$1:$CU$424,66,0)</f>
        <v/>
      </c>
      <c r="UF19" s="48">
        <f>VLOOKUP(AG19,'BUS 2'!$G$1:$CU$424,67,0)</f>
        <v/>
      </c>
      <c r="UG19" s="48">
        <f>VLOOKUP(AG19,'BUS 2'!$G$1:$CU$424,68,0)</f>
        <v/>
      </c>
      <c r="UH19" s="48">
        <f>VLOOKUP(AG19,'BUS 2'!$G$1:$CU$424,69,0)</f>
        <v/>
      </c>
      <c r="UI19" s="48">
        <f>VLOOKUP(AG19,'BUS 2'!$G$1:$CU$424,70,0)</f>
        <v/>
      </c>
      <c r="UJ19" s="48">
        <f>VLOOKUP(AG19,'BUS 2'!$G$1:$CU$424,71,0)</f>
        <v/>
      </c>
      <c r="UK19" s="48">
        <f>VLOOKUP(AG19,'BUS 2'!$G$1:$CU$424,72,0)</f>
        <v/>
      </c>
      <c r="UL19" s="48">
        <f>VLOOKUP(AG19,'BUS 2'!$G$1:$CU$424,73,0)</f>
        <v/>
      </c>
      <c r="UM19" s="48">
        <f>VLOOKUP(AG19,'BUS 2'!$G$1:$CU$424,74,0)</f>
        <v/>
      </c>
      <c r="UN19" s="48">
        <f>VLOOKUP(AG19,'BUS 2'!$G$1:$CU$424,75,0)</f>
        <v/>
      </c>
      <c r="UO19" s="48">
        <f>VLOOKUP(AG19,'BUS 2'!$G$1:$CU$424,76,0)</f>
        <v/>
      </c>
      <c r="UP19" s="48">
        <f>VLOOKUP(AG19,'BUS 2'!$G$1:$CU$424,77,0)</f>
        <v/>
      </c>
      <c r="UQ19" s="48">
        <f>VLOOKUP(AG19,'BUS 2'!$G$1:$CU$424,78,0)</f>
        <v/>
      </c>
      <c r="UR19" s="48">
        <f>VLOOKUP(AG19,'BUS 2'!$G$1:$CU$424,79,0)</f>
        <v/>
      </c>
      <c r="US19" s="48">
        <f>VLOOKUP(AG19,'BUS 2'!$G$1:$CU$424,80,0)</f>
        <v/>
      </c>
      <c r="UT19" s="48">
        <f>VLOOKUP(AG19,'BUS 2'!$G$1:$CU$424,81,0)</f>
        <v/>
      </c>
      <c r="UU19" s="48" t="n"/>
      <c r="UV19" s="48" t="n"/>
      <c r="UW19" s="48" t="n"/>
      <c r="UX19" s="48" t="inlineStr">
        <is>
          <t>Pemberian pakan di kandang</t>
        </is>
      </c>
      <c r="UY19" s="48" t="n"/>
      <c r="UZ19" s="48" t="n"/>
      <c r="VA19" s="48" t="n"/>
      <c r="VB19" s="48" t="n"/>
      <c r="VC19" s="48" t="n"/>
      <c r="VD19" s="48" t="n"/>
      <c r="VE19" s="48" t="n"/>
      <c r="VF19" s="48" t="inlineStr">
        <is>
          <t>Sangat teratur (setiap hari)</t>
        </is>
      </c>
      <c r="VG19" s="48" t="n"/>
      <c r="VH19" s="48" t="n"/>
      <c r="VI19" s="48" t="n"/>
      <c r="VJ19" s="48" t="n"/>
      <c r="VK19" s="48" t="n"/>
      <c r="VL19" s="48" t="n"/>
      <c r="VM19" s="48" t="n"/>
      <c r="VN19" s="48" t="inlineStr">
        <is>
          <t>Sangat sering (&gt;1 kali sehari)</t>
        </is>
      </c>
      <c r="VO19" s="48" t="n"/>
      <c r="VP19" s="48" t="n"/>
      <c r="VQ19" s="48" t="n"/>
      <c r="VR19" s="48" t="n"/>
      <c r="VS19" s="48" t="n"/>
      <c r="VT19" s="48" t="n"/>
      <c r="VU19" s="48" t="n"/>
      <c r="VV19" s="48" t="n"/>
      <c r="VW19" s="48" t="n"/>
      <c r="VX19" s="48" t="n"/>
      <c r="VY19" s="48" t="n"/>
      <c r="VZ19" s="48" t="n"/>
      <c r="WA19" s="48" t="n"/>
      <c r="WB19" s="48" t="n"/>
      <c r="WC19" s="48" t="n"/>
      <c r="WD19" s="48" t="n"/>
      <c r="WE19" s="48" t="n"/>
      <c r="WF19" s="48" t="n"/>
      <c r="WG19" s="48" t="n"/>
      <c r="WH19" s="48" t="n"/>
      <c r="WI19" s="48" t="n"/>
      <c r="WJ19" s="48" t="n"/>
      <c r="WK19" s="48" t="n"/>
      <c r="WL19" s="48" t="n"/>
      <c r="WM19" s="48" t="n"/>
      <c r="WN19" s="48" t="n"/>
      <c r="WO19" s="48" t="n"/>
      <c r="WP19" s="48" t="n"/>
      <c r="WQ19" s="48" t="n"/>
      <c r="WR19" s="48" t="n"/>
      <c r="WS19" s="48" t="n"/>
      <c r="WT19" s="48" t="n"/>
      <c r="WU19" s="48" t="n"/>
      <c r="WV19" s="48" t="n"/>
      <c r="WW19" s="48" t="n"/>
      <c r="WX19" s="48" t="n"/>
      <c r="WY19" s="48" t="n"/>
      <c r="WZ19" s="48" t="n"/>
      <c r="XA19" s="48" t="n"/>
      <c r="XB19" s="48" t="inlineStr">
        <is>
          <t>6-Digester biogas</t>
        </is>
      </c>
      <c r="XC19" s="8" t="n">
        <v>0</v>
      </c>
      <c r="XD19" s="8" t="n">
        <v>0</v>
      </c>
      <c r="XE19" s="8" t="n">
        <v>0</v>
      </c>
      <c r="XF19" s="8" t="n">
        <v>0</v>
      </c>
      <c r="XG19" s="8" t="n">
        <v>0</v>
      </c>
      <c r="XH19" s="8" t="n">
        <v>0</v>
      </c>
      <c r="XI19" s="8" t="n">
        <v>0</v>
      </c>
      <c r="XJ19" s="8" t="n">
        <v>0</v>
      </c>
      <c r="XK19" s="8" t="n">
        <v>1</v>
      </c>
      <c r="XL19" s="8" t="n">
        <v>0</v>
      </c>
      <c r="XM19" s="8" t="n">
        <v>0</v>
      </c>
      <c r="XN19" s="48" t="n"/>
      <c r="XO19" s="48" t="n"/>
      <c r="XP19" s="48" t="n"/>
      <c r="XQ19" s="48" t="n"/>
      <c r="XR19" s="48" t="n"/>
      <c r="XS19" s="48" t="n"/>
      <c r="XT19" s="48" t="n"/>
      <c r="XU19" s="48" t="n"/>
      <c r="XV19" s="48" t="n"/>
      <c r="XW19" s="48" t="n"/>
      <c r="XX19" s="48" t="n"/>
      <c r="XY19" s="48" t="n"/>
      <c r="XZ19" s="48" t="n"/>
      <c r="YA19" s="48" t="n"/>
      <c r="YB19" s="48" t="n"/>
      <c r="YC19" s="48" t="n"/>
      <c r="YD19" s="48" t="n"/>
      <c r="YE19" s="48" t="n"/>
      <c r="YF19" s="48" t="n"/>
      <c r="YG19" s="48" t="n"/>
      <c r="YH19" s="48" t="n"/>
      <c r="YI19" s="48" t="n"/>
      <c r="YJ19" s="48" t="n"/>
      <c r="YK19" s="48" t="n"/>
      <c r="YL19" s="48" t="n"/>
      <c r="YM19" s="48" t="n"/>
      <c r="YN19" s="48" t="n"/>
      <c r="YO19" s="48" t="n"/>
      <c r="YP19" s="48" t="n"/>
      <c r="YQ19" s="48" t="n"/>
      <c r="YR19" s="48" t="n"/>
      <c r="YS19" s="48" t="n"/>
      <c r="YT19" s="48" t="n"/>
      <c r="YU19" s="48" t="n"/>
      <c r="YV19" s="48" t="n"/>
      <c r="YW19" s="48" t="n"/>
      <c r="YX19" s="48" t="n"/>
      <c r="YY19" s="48" t="n"/>
      <c r="YZ19" s="48" t="n"/>
      <c r="ZA19" s="48" t="n"/>
      <c r="ZB19" s="48" t="n"/>
      <c r="ZC19" s="48" t="n"/>
      <c r="ZD19" s="48" t="n"/>
      <c r="ZE19" s="48" t="n"/>
      <c r="ZF19" s="48" t="n"/>
      <c r="ZG19" s="48" t="n"/>
      <c r="ZH19" s="48" t="n"/>
      <c r="ZI19" s="48" t="n"/>
      <c r="ZJ19" s="48" t="n"/>
      <c r="ZK19" s="48" t="n"/>
      <c r="ZL19" s="48" t="n"/>
      <c r="ZM19" s="48" t="n"/>
      <c r="ZN19" s="48" t="n"/>
      <c r="ZO19" s="48" t="n"/>
      <c r="ZP19" s="48" t="n"/>
      <c r="ZQ19" s="8" t="n">
        <v>100</v>
      </c>
      <c r="ZR19" s="48" t="n"/>
      <c r="ZS19" s="48" t="n"/>
      <c r="ZT19" s="48" t="n"/>
      <c r="ZU19" s="48" t="n"/>
      <c r="ZV19" s="48" t="n"/>
      <c r="ZW19" s="48" t="n"/>
      <c r="ZX19" s="48" t="n"/>
      <c r="ZY19" s="48" t="n"/>
      <c r="ZZ19" s="48" t="n"/>
      <c r="AAA19" s="48" t="n"/>
      <c r="AAB19" s="48" t="n"/>
      <c r="AAC19" s="48" t="n"/>
      <c r="AAD19" s="48" t="n"/>
      <c r="AAE19" s="48" t="n"/>
      <c r="AAF19" s="48" t="n"/>
      <c r="AAG19" s="48" t="inlineStr">
        <is>
          <t>Pakan kering (misal: konsentrat, silase, pelet)</t>
        </is>
      </c>
      <c r="AAH19" s="48" t="n"/>
      <c r="AAI19" s="48" t="n"/>
      <c r="AAJ19" s="48" t="n"/>
      <c r="AAK19" s="48" t="n"/>
      <c r="AAL19" s="48" t="inlineStr">
        <is>
          <t>Tidak</t>
        </is>
      </c>
      <c r="AAM19" s="48" t="n"/>
      <c r="AAN19" s="48" t="n"/>
      <c r="AAO19" s="48" t="n"/>
      <c r="AAP19" s="48" t="n"/>
      <c r="AAQ19" s="48" t="n"/>
      <c r="AAR19" s="48" t="inlineStr">
        <is>
          <t>Tidak</t>
        </is>
      </c>
      <c r="AAS19" s="48" t="inlineStr">
        <is>
          <t>Mengetahui</t>
        </is>
      </c>
      <c r="AAT19" s="48" t="inlineStr">
        <is>
          <t>Dibuang ke lahan sekitar kandang - yg ditanami tanaman</t>
        </is>
      </c>
      <c r="AAU19" s="8" t="n">
        <v>0</v>
      </c>
      <c r="AAV19" s="8" t="n">
        <v>0</v>
      </c>
      <c r="AAW19" s="8" t="n">
        <v>0</v>
      </c>
      <c r="AAX19" s="8" t="n">
        <v>1</v>
      </c>
      <c r="AAY19" s="8" t="n">
        <v>0</v>
      </c>
      <c r="AAZ19" s="8" t="n">
        <v>0</v>
      </c>
      <c r="ABA19" s="8" t="n">
        <v>0</v>
      </c>
      <c r="ABB19" s="48" t="n"/>
      <c r="ABC19" s="48" t="n"/>
      <c r="ABD19" s="48" t="n"/>
      <c r="ABE19" s="48" t="n"/>
      <c r="ABF19" s="48" t="n"/>
      <c r="ABG19" s="48" t="n"/>
      <c r="ABH19" s="48" t="n"/>
      <c r="ABI19" s="48" t="n"/>
      <c r="ABJ19" s="48" t="n"/>
      <c r="ABK19" s="48" t="n"/>
      <c r="ABL19" s="48" t="n"/>
      <c r="ABM19" s="48" t="n"/>
      <c r="ABN19" s="48" t="n"/>
      <c r="ABO19" s="48" t="n"/>
      <c r="ABP19" s="48" t="n"/>
      <c r="ABQ19" s="48" t="inlineStr">
        <is>
          <t>Pisang</t>
        </is>
      </c>
      <c r="ABR19" s="48" t="inlineStr">
        <is>
          <t>Sangat sering (setiap hari)</t>
        </is>
      </c>
      <c r="ABS19" s="48" t="n"/>
      <c r="ABT19" s="8" t="n">
        <v>200</v>
      </c>
      <c r="ABU19" s="48" t="n"/>
      <c r="ABV19" s="48" t="n"/>
      <c r="ABW19" s="48" t="n"/>
      <c r="ABX19" s="48" t="n"/>
      <c r="ABY19" s="48" t="n"/>
      <c r="ABZ19" s="48" t="n"/>
      <c r="ACA19" s="48" t="n"/>
      <c r="ACB19" s="48" t="n"/>
      <c r="ACC19" s="48" t="n"/>
      <c r="ACD19" s="48" t="n"/>
      <c r="ACE19" s="48" t="n"/>
      <c r="ACF19" s="48" t="n"/>
      <c r="ACG19" s="48" t="n"/>
      <c r="ACH19" s="48" t="n"/>
      <c r="ACI19" s="48" t="n"/>
      <c r="ACJ19" s="48" t="n"/>
      <c r="ACK19" s="48" t="inlineStr">
        <is>
          <t>Tidak memiliki tempat untuk menyimpan Ladang/sawah terlalu jauh, sulit untuk mengangkut ke sana</t>
        </is>
      </c>
      <c r="ACL19" s="8" t="n">
        <v>0</v>
      </c>
      <c r="ACM19" s="8" t="n">
        <v>1</v>
      </c>
      <c r="ACN19" s="8" t="n">
        <v>0</v>
      </c>
      <c r="ACO19" s="8" t="n">
        <v>1</v>
      </c>
      <c r="ACP19" s="8" t="n">
        <v>0</v>
      </c>
      <c r="ACQ19" s="8" t="n">
        <v>0</v>
      </c>
      <c r="ACR19" s="8" t="n">
        <v>0</v>
      </c>
      <c r="ACS19" s="48" t="n"/>
      <c r="ACT19" s="48" t="inlineStr">
        <is>
          <t>Belum</t>
        </is>
      </c>
      <c r="ACU19" s="48" t="inlineStr">
        <is>
          <t>Manfaat cukup signifikan, terasa di kehidupan sehari-hari</t>
        </is>
      </c>
      <c r="ACV19" s="48" t="inlineStr">
        <is>
          <t>Berkurang</t>
        </is>
      </c>
      <c r="ACW19" s="48" t="inlineStr">
        <is>
          <t>Anggota keluarga - Perempuan dewasa</t>
        </is>
      </c>
      <c r="ACX19" s="48" t="inlineStr">
        <is>
          <t>Setuju</t>
        </is>
      </c>
      <c r="ACY19" s="48" t="inlineStr">
        <is>
          <t>Anggota keluarga - Laki-laki dewasa Anggota keluarga - Perempuan dewasa Anggota keluarga - Anak-anak</t>
        </is>
      </c>
      <c r="ACZ19" s="8" t="n">
        <v>1</v>
      </c>
      <c r="ADA19" s="8" t="n">
        <v>1</v>
      </c>
      <c r="ADB19" s="8" t="n">
        <v>1</v>
      </c>
      <c r="ADC19" s="8" t="n">
        <v>0</v>
      </c>
      <c r="ADD19" s="48" t="inlineStr">
        <is>
          <t>Puas</t>
        </is>
      </c>
      <c r="ADE19" s="48" t="inlineStr">
        <is>
          <t>Puas</t>
        </is>
      </c>
      <c r="ADF19" s="48" t="inlineStr">
        <is>
          <t>Puas</t>
        </is>
      </c>
      <c r="ADG19" s="48" t="inlineStr">
        <is>
          <t>Puas</t>
        </is>
      </c>
      <c r="ADH19" s="48" t="inlineStr">
        <is>
          <t>Ya</t>
        </is>
      </c>
      <c r="ADI19" s="48" t="inlineStr">
        <is>
          <t>Kompor</t>
        </is>
      </c>
      <c r="ADJ19" s="48" t="inlineStr">
        <is>
          <t>Puas</t>
        </is>
      </c>
      <c r="ADK19" s="48" t="n"/>
      <c r="ADL19" s="48" t="n"/>
      <c r="ADM19" s="48" t="n"/>
      <c r="ADN19" s="48" t="n"/>
      <c r="ADO19" s="48" t="n"/>
      <c r="ADP19" s="48" t="n"/>
      <c r="ADQ19" s="48" t="n"/>
      <c r="ADR19" s="48" t="n"/>
      <c r="ADS19" s="48" t="n"/>
      <c r="ADT19" s="48" t="n"/>
      <c r="ADU19" s="48" t="inlineStr">
        <is>
          <t>Menghubungi CPO atau pendamping</t>
        </is>
      </c>
      <c r="ADV19" s="8" t="n">
        <v>0</v>
      </c>
      <c r="ADW19" s="8" t="n">
        <v>0</v>
      </c>
      <c r="ADX19" s="8" t="n">
        <v>0</v>
      </c>
      <c r="ADY19" s="8" t="n">
        <v>0</v>
      </c>
      <c r="ADZ19" s="8" t="n">
        <v>1</v>
      </c>
      <c r="AEA19" s="8" t="n">
        <v>0</v>
      </c>
      <c r="AEB19" s="8" t="n">
        <v>0</v>
      </c>
      <c r="AEC19" s="8" t="n">
        <v>0</v>
      </c>
      <c r="AED19" s="48" t="inlineStr">
        <is>
          <t>Puas sekali</t>
        </is>
      </c>
      <c r="AEE19" s="48" t="inlineStr">
        <is>
          <t>Laki-laki dewasa</t>
        </is>
      </c>
      <c r="AEF19" s="48" t="n"/>
      <c r="AEG19" s="48" t="inlineStr">
        <is>
          <t>Menelepon atau WA langsung</t>
        </is>
      </c>
      <c r="AEH19" s="48" t="n"/>
      <c r="AEI19" s="48" t="inlineStr">
        <is>
          <t>Koordinasi secara berkelanjutan</t>
        </is>
      </c>
      <c r="AEJ19" s="48" t="inlineStr">
        <is>
          <t>Ya, selalu</t>
        </is>
      </c>
      <c r="AEK19" s="48" t="inlineStr">
        <is>
          <t>Pengurangan pengeluaran rumah tangga (bahan bakar minyak, pupuk, dll.) Lebih mudah mendapatkan energi Pasokan energi yang andal Memasak lebih cepat Lebih aman Pengurangan waktu dan tenaga Peningkatan kebersihan kandang ternak Pemanfaatan bio-slurry sebagai pupuk Mendapatkan subsidi Dapur lebih bersih dan bebas asap</t>
        </is>
      </c>
      <c r="AEL19" s="8" t="n">
        <v>1</v>
      </c>
      <c r="AEM19" s="8" t="n">
        <v>1</v>
      </c>
      <c r="AEN19" s="8" t="n">
        <v>1</v>
      </c>
      <c r="AEO19" s="8" t="n">
        <v>1</v>
      </c>
      <c r="AEP19" s="8" t="n">
        <v>1</v>
      </c>
      <c r="AEQ19" s="8" t="n">
        <v>1</v>
      </c>
      <c r="AER19" s="8" t="n">
        <v>1</v>
      </c>
      <c r="AES19" s="8" t="n">
        <v>1</v>
      </c>
      <c r="AET19" s="8" t="n">
        <v>1</v>
      </c>
      <c r="AEU19" s="8" t="n">
        <v>0</v>
      </c>
      <c r="AEV19" s="8" t="n">
        <v>1</v>
      </c>
      <c r="AEW19" s="8" t="n">
        <v>0</v>
      </c>
      <c r="AEX19" s="48" t="n"/>
      <c r="AEY19" s="48" t="inlineStr">
        <is>
          <t>Mendukung lingkungan</t>
        </is>
      </c>
      <c r="AEZ19" s="48" t="n"/>
      <c r="AFA19" s="48" t="inlineStr">
        <is>
          <t>Tetangga / teman / saudara</t>
        </is>
      </c>
      <c r="AFB19" s="48" t="n"/>
      <c r="AFC19" s="48" t="inlineStr">
        <is>
          <t>1771557998524.jpg</t>
        </is>
      </c>
      <c r="AFD19" s="16" t="inlineStr">
        <is>
          <t>https://kf.kobotoolbox.org/api/v2/assets/avstPQqLr3Ab3ZdcVTXZ6f/data/676772474/attachments/attnTQbmAmYRD6Q6uviyw79a/</t>
        </is>
      </c>
      <c r="AFE19" s="48" t="inlineStr">
        <is>
          <t>1771557535079.jpg</t>
        </is>
      </c>
      <c r="AFF19" s="16" t="inlineStr">
        <is>
          <t>https://kf.kobotoolbox.org/api/v2/assets/avstPQqLr3Ab3ZdcVTXZ6f/data/676772474/attachments/attfatajNduv2qc8QD5FRmHx/</t>
        </is>
      </c>
      <c r="AFG19" s="48" t="inlineStr">
        <is>
          <t>Ir I Made Suyasa</t>
        </is>
      </c>
      <c r="AFH19" s="48" t="n"/>
      <c r="AFI19" s="48" t="n"/>
    </row>
    <row r="20">
      <c r="A20" s="6" t="n">
        <v>46074</v>
      </c>
      <c r="B20" s="6" t="n">
        <v>46075</v>
      </c>
      <c r="C20" s="48" t="inlineStr">
        <is>
          <t>ir. i made suyasa</t>
        </is>
      </c>
      <c r="D20" s="48" t="inlineStr">
        <is>
          <t>komang andika sadewa</t>
        </is>
      </c>
      <c r="E20" s="8" t="n">
        <v>82236364920</v>
      </c>
      <c r="F20" s="48" t="inlineStr">
        <is>
          <t>-8.542595 115.35151 143.20001220703125 4.58</t>
        </is>
      </c>
      <c r="G20" s="8" t="n">
        <v>-8.542595</v>
      </c>
      <c r="H20" s="8" t="n">
        <v>115.35151</v>
      </c>
      <c r="I20" s="8" t="n">
        <v>143.2000122</v>
      </c>
      <c r="J20" s="8" t="n">
        <v>4.58</v>
      </c>
      <c r="K20" s="8" t="n">
        <v>0</v>
      </c>
      <c r="L20" s="48" t="inlineStr">
        <is>
          <t>-8.5415967 115.3510817 100.5 4.62</t>
        </is>
      </c>
      <c r="M20" s="8" t="n">
        <v>-8.541596699999999</v>
      </c>
      <c r="N20" s="8" t="n">
        <v>115.3510817</v>
      </c>
      <c r="O20" s="8" t="n">
        <v>100.5</v>
      </c>
      <c r="P20" s="8" t="n">
        <v>4.62</v>
      </c>
      <c r="Q20" s="8" t="n">
        <v>0</v>
      </c>
      <c r="R20" s="48" t="inlineStr">
        <is>
          <t>Bali</t>
        </is>
      </c>
      <c r="S20" s="8" t="n">
        <v>0</v>
      </c>
      <c r="T20" s="8" t="n">
        <v>0</v>
      </c>
      <c r="U20" s="8" t="n">
        <v>0</v>
      </c>
      <c r="V20" s="8" t="n">
        <v>0</v>
      </c>
      <c r="W20" s="8" t="n">
        <v>0</v>
      </c>
      <c r="X20" s="8" t="n">
        <v>0</v>
      </c>
      <c r="Y20" s="8" t="n">
        <v>1</v>
      </c>
      <c r="Z20" s="8" t="n">
        <v>0</v>
      </c>
      <c r="AA20" s="8" t="n">
        <v>0</v>
      </c>
      <c r="AB20" s="8" t="n">
        <v>0</v>
      </c>
      <c r="AC20" s="48" t="inlineStr">
        <is>
          <t>GIANYAR</t>
        </is>
      </c>
      <c r="AD20" s="48" t="inlineStr">
        <is>
          <t>GIANYAR</t>
        </is>
      </c>
      <c r="AE20" s="48" t="inlineStr">
        <is>
          <t>TEMESI</t>
        </is>
      </c>
      <c r="AF20" s="48" t="inlineStr">
        <is>
          <t>BALI SANTI</t>
        </is>
      </c>
      <c r="AG20" s="48" t="inlineStr">
        <is>
          <t>SLP0031</t>
        </is>
      </c>
      <c r="AH20" s="8" t="n">
        <v>3</v>
      </c>
      <c r="AI20" s="48" t="inlineStr">
        <is>
          <t>VPA2</t>
        </is>
      </c>
      <c r="AJ20" s="48" t="inlineStr">
        <is>
          <t>Aktif</t>
        </is>
      </c>
      <c r="AK20" s="8" t="n">
        <v>35</v>
      </c>
      <c r="AL20" s="48" t="inlineStr">
        <is>
          <t>Laki-laki</t>
        </is>
      </c>
      <c r="AM20" s="48" t="inlineStr">
        <is>
          <t>Sudah menikah</t>
        </is>
      </c>
      <c r="AN20" s="48" t="inlineStr">
        <is>
          <t>S2/Sederajat atau lebih</t>
        </is>
      </c>
      <c r="AO20" s="48" t="inlineStr">
        <is>
          <t>Pegawai pemerintah</t>
        </is>
      </c>
      <c r="AP20" s="8" t="n">
        <v>0</v>
      </c>
      <c r="AQ20" s="8" t="n">
        <v>0</v>
      </c>
      <c r="AR20" s="8" t="n">
        <v>0</v>
      </c>
      <c r="AS20" s="8" t="n">
        <v>0</v>
      </c>
      <c r="AT20" s="8" t="n">
        <v>1</v>
      </c>
      <c r="AU20" s="8" t="n">
        <v>0</v>
      </c>
      <c r="AV20" s="8" t="n">
        <v>0</v>
      </c>
      <c r="AW20" s="8" t="n">
        <v>0</v>
      </c>
      <c r="AX20" s="48" t="n"/>
      <c r="AY20" s="48" t="inlineStr">
        <is>
          <t>Wiraswasta</t>
        </is>
      </c>
      <c r="AZ20" s="8" t="n">
        <v>0</v>
      </c>
      <c r="BA20" s="8" t="n">
        <v>0</v>
      </c>
      <c r="BB20" s="8" t="n">
        <v>0</v>
      </c>
      <c r="BC20" s="8" t="n">
        <v>1</v>
      </c>
      <c r="BD20" s="8" t="n">
        <v>0</v>
      </c>
      <c r="BE20" s="8" t="n">
        <v>0</v>
      </c>
      <c r="BF20" s="8" t="n">
        <v>0</v>
      </c>
      <c r="BG20" s="8" t="n">
        <v>0</v>
      </c>
      <c r="BH20" s="48" t="n"/>
      <c r="BI20" s="48" t="inlineStr">
        <is>
          <t>&gt;Rp3.500.000</t>
        </is>
      </c>
      <c r="BJ20" s="8" t="n">
        <v>1</v>
      </c>
      <c r="BK20" s="8" t="n">
        <v>1</v>
      </c>
      <c r="BL20" s="8" t="n">
        <v>4</v>
      </c>
      <c r="BM20" s="8" t="n">
        <v>0</v>
      </c>
      <c r="BN20" s="48" t="inlineStr">
        <is>
          <t>Milik sendiri</t>
        </is>
      </c>
      <c r="BO20" s="48" t="inlineStr">
        <is>
          <t>Permanen (dinding bata dan semen)</t>
        </is>
      </c>
      <c r="BP20" s="8" t="n">
        <v>1</v>
      </c>
      <c r="BQ20" s="8" t="n">
        <v>0</v>
      </c>
      <c r="BR20" s="8" t="n">
        <v>0</v>
      </c>
      <c r="BS20" s="8" t="n">
        <v>0</v>
      </c>
      <c r="BT20" s="8" t="n">
        <v>0</v>
      </c>
      <c r="BU20" s="48" t="n"/>
      <c r="BV20" s="48" t="inlineStr">
        <is>
          <t>Keramik/ubin</t>
        </is>
      </c>
      <c r="BW20" s="8" t="n">
        <v>0</v>
      </c>
      <c r="BX20" s="8" t="n">
        <v>0</v>
      </c>
      <c r="BY20" s="8" t="n">
        <v>1</v>
      </c>
      <c r="BZ20" s="8" t="n">
        <v>0</v>
      </c>
      <c r="CA20" s="8" t="n">
        <v>0</v>
      </c>
      <c r="CB20" s="48" t="n"/>
      <c r="CC20" s="48" t="inlineStr">
        <is>
          <t>Genting</t>
        </is>
      </c>
      <c r="CD20" s="8" t="n">
        <v>0</v>
      </c>
      <c r="CE20" s="8" t="n">
        <v>0</v>
      </c>
      <c r="CF20" s="8" t="n">
        <v>0</v>
      </c>
      <c r="CG20" s="8" t="n">
        <v>0</v>
      </c>
      <c r="CH20" s="8" t="n">
        <v>0</v>
      </c>
      <c r="CI20" s="8" t="n">
        <v>1</v>
      </c>
      <c r="CJ20" s="8" t="n">
        <v>0</v>
      </c>
      <c r="CK20" s="48" t="n"/>
      <c r="CL20" s="48" t="inlineStr">
        <is>
          <t>Ya</t>
        </is>
      </c>
      <c r="CM20" s="8" t="n">
        <v>2023</v>
      </c>
      <c r="CN20" s="48" t="inlineStr">
        <is>
          <t>Fixed-Dome (Kubah Tetap)</t>
        </is>
      </c>
      <c r="CO20" s="48" t="inlineStr">
        <is>
          <t>4 m³ (2-3 ekor sapi, ±3 jam memasak/hari, ±30 kg slurry/hari)</t>
        </is>
      </c>
      <c r="CP20" s="48" t="inlineStr">
        <is>
          <t>Anggota keluarga - laki-laki</t>
        </is>
      </c>
      <c r="CQ20" s="8" t="n">
        <v>0</v>
      </c>
      <c r="CR20" s="8" t="n">
        <v>0</v>
      </c>
      <c r="CS20" s="8" t="n">
        <v>0</v>
      </c>
      <c r="CT20" s="8" t="n">
        <v>0</v>
      </c>
      <c r="CU20" s="8" t="n">
        <v>1</v>
      </c>
      <c r="CV20" s="8" t="n">
        <v>0</v>
      </c>
      <c r="CW20" s="8" t="n">
        <v>0</v>
      </c>
      <c r="CX20" s="8" t="n">
        <v>0</v>
      </c>
      <c r="CY20" s="48" t="inlineStr">
        <is>
          <t>Anggota keluarga - perempuan dewasa</t>
        </is>
      </c>
      <c r="CZ20" s="8" t="n">
        <v>0</v>
      </c>
      <c r="DA20" s="8" t="n">
        <v>1</v>
      </c>
      <c r="DB20" s="8" t="n">
        <v>0</v>
      </c>
      <c r="DC20" s="48" t="n"/>
      <c r="DD20" s="48" t="inlineStr">
        <is>
          <t>Anggota keluarga - laki-laki CPO atau pendamping</t>
        </is>
      </c>
      <c r="DE20" s="8" t="n">
        <v>1</v>
      </c>
      <c r="DF20" s="8" t="n">
        <v>0</v>
      </c>
      <c r="DG20" s="8" t="n">
        <v>1</v>
      </c>
      <c r="DH20" s="8" t="n">
        <v>0</v>
      </c>
      <c r="DI20" s="48" t="n"/>
      <c r="DJ20" s="48" t="inlineStr">
        <is>
          <t>Anggota keluarga - laki-laki CPO atau pendamping</t>
        </is>
      </c>
      <c r="DK20" s="8" t="n">
        <v>1</v>
      </c>
      <c r="DL20" s="8" t="n">
        <v>0</v>
      </c>
      <c r="DM20" s="8" t="n">
        <v>1</v>
      </c>
      <c r="DN20" s="8" t="n">
        <v>0</v>
      </c>
      <c r="DO20" s="48" t="n"/>
      <c r="DP20" s="48" t="inlineStr">
        <is>
          <t>Ya</t>
        </is>
      </c>
      <c r="DQ20" s="48" t="n"/>
      <c r="DR20" s="48" t="n"/>
      <c r="DS20" s="48" t="n"/>
      <c r="DT20" s="48" t="n"/>
      <c r="DU20" s="48" t="n"/>
      <c r="DV20" s="48" t="n"/>
      <c r="DW20" s="48" t="n"/>
      <c r="DX20" s="48" t="n"/>
      <c r="DY20" s="48" t="n"/>
      <c r="DZ20" s="48" t="n"/>
      <c r="EA20" s="48" t="n"/>
      <c r="EB20" s="48" t="n"/>
      <c r="EC20" s="48" t="n"/>
      <c r="ED20" s="48" t="n"/>
      <c r="EE20" s="48" t="n"/>
      <c r="EF20" s="48" t="n"/>
      <c r="EG20" s="48" t="n"/>
      <c r="EH20" s="48" t="n"/>
      <c r="EI20" s="48" t="inlineStr">
        <is>
          <t>Tidak ada masalah</t>
        </is>
      </c>
      <c r="EJ20" s="8" t="n">
        <v>0</v>
      </c>
      <c r="EK20" s="8" t="n">
        <v>0</v>
      </c>
      <c r="EL20" s="8" t="n">
        <v>0</v>
      </c>
      <c r="EM20" s="8" t="n">
        <v>1</v>
      </c>
      <c r="EN20" s="8" t="n">
        <v>0</v>
      </c>
      <c r="EO20" s="48" t="n"/>
      <c r="EP20" s="48" t="inlineStr">
        <is>
          <t>Ya, cukup jelas dan mudah diikuti</t>
        </is>
      </c>
      <c r="EQ20" s="48" t="inlineStr">
        <is>
          <t>Bukan pelatihan</t>
        </is>
      </c>
      <c r="ER20" s="48" t="inlineStr">
        <is>
          <t>CPO atau pendamping</t>
        </is>
      </c>
      <c r="ES20" s="8" t="n">
        <v>1</v>
      </c>
      <c r="ET20" s="8" t="n">
        <v>0</v>
      </c>
      <c r="EU20" s="8" t="n">
        <v>0</v>
      </c>
      <c r="EV20" s="8" t="n">
        <v>0</v>
      </c>
      <c r="EW20" s="48" t="n"/>
      <c r="EX20" s="48" t="inlineStr">
        <is>
          <t>Anggota keluarga - Laki-laki</t>
        </is>
      </c>
      <c r="EY20" s="8" t="n">
        <v>1</v>
      </c>
      <c r="EZ20" s="8" t="n">
        <v>0</v>
      </c>
      <c r="FA20" s="8" t="n">
        <v>0</v>
      </c>
      <c r="FB20" s="48" t="n"/>
      <c r="FC20" s="48" t="inlineStr">
        <is>
          <t>Setiap minggu</t>
        </is>
      </c>
      <c r="FD20" s="48" t="n"/>
      <c r="FE20" s="48" t="inlineStr">
        <is>
          <t>Mengetahui</t>
        </is>
      </c>
      <c r="FF20" s="48" t="inlineStr">
        <is>
          <t>Selalu (setiap hari)</t>
        </is>
      </c>
      <c r="FG20" s="48" t="inlineStr">
        <is>
          <t>Mengetahui</t>
        </is>
      </c>
      <c r="FH20" s="48" t="inlineStr">
        <is>
          <t>Sering (setiap minggu)</t>
        </is>
      </c>
      <c r="FI20" s="48" t="inlineStr">
        <is>
          <t>Mengetahui</t>
        </is>
      </c>
      <c r="FJ20" s="48" t="inlineStr">
        <is>
          <t>Selalu (setiap hari)</t>
        </is>
      </c>
      <c r="FK20" s="48" t="inlineStr">
        <is>
          <t>Mengetahui</t>
        </is>
      </c>
      <c r="FL20" s="48" t="inlineStr">
        <is>
          <t>Sering (setiap minggu)</t>
        </is>
      </c>
      <c r="FM20" s="48" t="inlineStr">
        <is>
          <t>Mengetahui</t>
        </is>
      </c>
      <c r="FN20" s="48" t="inlineStr">
        <is>
          <t>Sering (setiap minggu)</t>
        </is>
      </c>
      <c r="FO20" s="48" t="inlineStr">
        <is>
          <t>Mengetahui</t>
        </is>
      </c>
      <c r="FP20" s="48" t="inlineStr">
        <is>
          <t>Sering (setiap minggu)</t>
        </is>
      </c>
      <c r="FQ20" s="48" t="inlineStr">
        <is>
          <t>Mengetahui</t>
        </is>
      </c>
      <c r="FR20" s="48" t="inlineStr">
        <is>
          <t>Ya</t>
        </is>
      </c>
      <c r="FS20" s="48" t="inlineStr">
        <is>
          <t>Mengetahui</t>
        </is>
      </c>
      <c r="FT20" s="48" t="inlineStr">
        <is>
          <t>Ya, selalu</t>
        </is>
      </c>
      <c r="FU20" s="48" t="inlineStr">
        <is>
          <t>Laki-laki dewasa</t>
        </is>
      </c>
      <c r="FV20" s="8" t="n">
        <v>1</v>
      </c>
      <c r="FW20" s="8" t="n">
        <v>0</v>
      </c>
      <c r="FX20" s="8" t="n">
        <v>0</v>
      </c>
      <c r="FY20" s="8" t="n">
        <v>0</v>
      </c>
      <c r="FZ20" s="48" t="inlineStr">
        <is>
          <t>Memahami</t>
        </is>
      </c>
      <c r="GA20" s="48" t="inlineStr">
        <is>
          <t>CPO</t>
        </is>
      </c>
      <c r="GB20" s="8" t="n">
        <v>1</v>
      </c>
      <c r="GC20" s="8" t="n">
        <v>0</v>
      </c>
      <c r="GD20" s="8" t="n">
        <v>0</v>
      </c>
      <c r="GE20" s="8" t="n">
        <v>0</v>
      </c>
      <c r="GF20" s="48" t="n"/>
      <c r="GG20" s="48" t="inlineStr">
        <is>
          <t>Sering</t>
        </is>
      </c>
      <c r="GH20" s="48" t="inlineStr">
        <is>
          <t>Ya</t>
        </is>
      </c>
      <c r="GI20" s="48" t="inlineStr">
        <is>
          <t>Tetangga Teman/keluarga</t>
        </is>
      </c>
      <c r="GJ20" s="8" t="n">
        <v>1</v>
      </c>
      <c r="GK20" s="8" t="n">
        <v>1</v>
      </c>
      <c r="GL20" s="8" t="n">
        <v>0</v>
      </c>
      <c r="GM20" s="8" t="n">
        <v>0</v>
      </c>
      <c r="GN20" s="48" t="n"/>
      <c r="GO20" s="8" t="n">
        <v>10</v>
      </c>
      <c r="GP20" s="48" t="inlineStr">
        <is>
          <t>Sebagian</t>
        </is>
      </c>
      <c r="GQ20" s="48" t="inlineStr">
        <is>
          <t>LPG</t>
        </is>
      </c>
      <c r="GR20" s="8" t="n">
        <v>1</v>
      </c>
      <c r="GS20" s="8" t="n">
        <v>0</v>
      </c>
      <c r="GT20" s="8" t="n">
        <v>0</v>
      </c>
      <c r="GU20" s="8" t="n">
        <v>0</v>
      </c>
      <c r="GV20" s="8" t="n">
        <v>0</v>
      </c>
      <c r="GW20" s="8" t="n">
        <v>0</v>
      </c>
      <c r="GX20" s="8" t="n">
        <v>0</v>
      </c>
      <c r="GY20" s="48" t="n"/>
      <c r="GZ20" s="48" t="inlineStr">
        <is>
          <t>Ya</t>
        </is>
      </c>
      <c r="HA20" s="48" t="n"/>
      <c r="HB20" s="48" t="n"/>
      <c r="HC20" s="48" t="n"/>
      <c r="HD20" s="48" t="n"/>
      <c r="HE20" s="8" t="n">
        <v>12</v>
      </c>
      <c r="HF20" s="8" t="n">
        <v>88000</v>
      </c>
      <c r="HG20" s="8" t="n">
        <v>6</v>
      </c>
      <c r="HH20" s="8" t="n">
        <v>44000</v>
      </c>
      <c r="HI20" s="48" t="n"/>
      <c r="HJ20" s="48" t="n"/>
      <c r="HK20" s="48" t="n"/>
      <c r="HL20" s="48" t="n"/>
      <c r="HM20" s="48" t="n"/>
      <c r="HN20" s="48" t="n"/>
      <c r="HO20" s="48" t="n"/>
      <c r="HP20" s="48" t="n"/>
      <c r="HQ20" s="48" t="n"/>
      <c r="HR20" s="48" t="n"/>
      <c r="HS20" s="48" t="n"/>
      <c r="HT20" s="48" t="n"/>
      <c r="HU20" s="48" t="n"/>
      <c r="HV20" s="48" t="n"/>
      <c r="HW20" s="48" t="n"/>
      <c r="HX20" s="48" t="n"/>
      <c r="HY20" s="48" t="n"/>
      <c r="HZ20" s="48" t="n"/>
      <c r="IA20" s="8" t="n">
        <v>6</v>
      </c>
      <c r="IB20" s="8" t="n">
        <v>44000</v>
      </c>
      <c r="IC20" s="48" t="n"/>
      <c r="ID20" s="48" t="n"/>
      <c r="IE20" s="48" t="n"/>
      <c r="IF20" s="48" t="n"/>
      <c r="IG20" s="48" t="n"/>
      <c r="IH20" s="48" t="n"/>
      <c r="II20" s="48" t="n"/>
      <c r="IJ20" s="48" t="n"/>
      <c r="IK20" s="48" t="inlineStr">
        <is>
          <t>&lt;15 kg</t>
        </is>
      </c>
      <c r="IL20" s="48" t="inlineStr">
        <is>
          <t>&gt;5 jam</t>
        </is>
      </c>
      <c r="IM20" s="48" t="inlineStr">
        <is>
          <t>Ya</t>
        </is>
      </c>
      <c r="IN20" s="48" t="inlineStr">
        <is>
          <t>Tidak</t>
        </is>
      </c>
      <c r="IO20" s="48" t="inlineStr">
        <is>
          <t>Lebih bersih</t>
        </is>
      </c>
      <c r="IP20" s="48" t="n"/>
      <c r="IQ20" s="48" t="inlineStr">
        <is>
          <t>Tidak pernah</t>
        </is>
      </c>
      <c r="IR20" s="48" t="n"/>
      <c r="IS20" s="48" t="n"/>
      <c r="IT20" s="48" t="n"/>
      <c r="IU20" s="48" t="n"/>
      <c r="IV20" s="48" t="n"/>
      <c r="IW20" s="48" t="n"/>
      <c r="IX20" s="48" t="n"/>
      <c r="IY20" s="48" t="n"/>
      <c r="IZ20" s="48" t="inlineStr">
        <is>
          <t>Tidak pernah</t>
        </is>
      </c>
      <c r="JA20" s="48" t="n"/>
      <c r="JB20" s="48" t="n"/>
      <c r="JC20" s="48" t="n"/>
      <c r="JD20" s="48" t="n"/>
      <c r="JE20" s="48" t="n"/>
      <c r="JF20" s="48" t="n"/>
      <c r="JG20" s="48" t="n"/>
      <c r="JH20" s="48" t="n"/>
      <c r="JI20" s="48" t="inlineStr">
        <is>
          <t>Tidak pernah</t>
        </is>
      </c>
      <c r="JJ20" s="48" t="n"/>
      <c r="JK20" s="48" t="n"/>
      <c r="JL20" s="48" t="n"/>
      <c r="JM20" s="48" t="n"/>
      <c r="JN20" s="48" t="n"/>
      <c r="JO20" s="48" t="n"/>
      <c r="JP20" s="48" t="n"/>
      <c r="JQ20" s="48" t="n"/>
      <c r="JR20" s="48" t="inlineStr">
        <is>
          <t>Lebih jarang (lebih sering tidak terkena)</t>
        </is>
      </c>
      <c r="JS20" s="48" t="inlineStr">
        <is>
          <t>Laki-laki dewasa Perempuan dewasa Anak-anak (0-18 tahun)</t>
        </is>
      </c>
      <c r="JT20" s="8" t="n">
        <v>1</v>
      </c>
      <c r="JU20" s="8" t="n">
        <v>1</v>
      </c>
      <c r="JV20" s="8" t="n">
        <v>1</v>
      </c>
      <c r="JW20" s="48" t="inlineStr">
        <is>
          <t>Anak-anak (0-18 tahun)</t>
        </is>
      </c>
      <c r="JX20" s="8" t="n">
        <v>0</v>
      </c>
      <c r="JY20" s="8" t="n">
        <v>0</v>
      </c>
      <c r="JZ20" s="8" t="n">
        <v>1</v>
      </c>
      <c r="KA20" s="48" t="inlineStr">
        <is>
          <t>Tidak pernah</t>
        </is>
      </c>
      <c r="KB20" s="48" t="n"/>
      <c r="KC20" s="48" t="n"/>
      <c r="KD20" s="48" t="n"/>
      <c r="KE20" s="48" t="n"/>
      <c r="KF20" s="48" t="n"/>
      <c r="KG20" s="48" t="n"/>
      <c r="KH20" s="48" t="n"/>
      <c r="KI20" s="48" t="n"/>
      <c r="KJ20" s="48" t="inlineStr">
        <is>
          <t>Tidak pernah</t>
        </is>
      </c>
      <c r="KK20" s="48" t="n"/>
      <c r="KL20" s="48" t="n"/>
      <c r="KM20" s="48" t="n"/>
      <c r="KN20" s="48" t="n"/>
      <c r="KO20" s="48" t="n"/>
      <c r="KP20" s="48" t="n"/>
      <c r="KQ20" s="48" t="n"/>
      <c r="KR20" s="48" t="n"/>
      <c r="KS20" s="48" t="inlineStr">
        <is>
          <t>Cukup membaik</t>
        </is>
      </c>
      <c r="KT20" s="48" t="inlineStr">
        <is>
          <t>2-4 kali</t>
        </is>
      </c>
      <c r="KU20" s="48" t="inlineStr">
        <is>
          <t>0-1 kali</t>
        </is>
      </c>
      <c r="KV20" s="48" t="inlineStr">
        <is>
          <t>Perempuan dewasa</t>
        </is>
      </c>
      <c r="KW20" s="8" t="n">
        <v>0</v>
      </c>
      <c r="KX20" s="8" t="n">
        <v>1</v>
      </c>
      <c r="KY20" s="8" t="n">
        <v>0</v>
      </c>
      <c r="KZ20" s="8" t="n">
        <v>0</v>
      </c>
      <c r="LA20" s="48" t="inlineStr">
        <is>
          <t>Cukup membaik</t>
        </is>
      </c>
      <c r="LB20" s="48" t="inlineStr">
        <is>
          <t>Cukup membaik</t>
        </is>
      </c>
      <c r="LC20" s="8" t="n">
        <v>2</v>
      </c>
      <c r="LD20" s="8" t="n">
        <v>2</v>
      </c>
      <c r="LE20" s="8" t="n">
        <v>8</v>
      </c>
      <c r="LF20" s="8" t="n">
        <v>0</v>
      </c>
      <c r="LG20" s="48" t="inlineStr">
        <is>
          <t>Ya</t>
        </is>
      </c>
      <c r="LH20" s="8" t="n">
        <v>100000</v>
      </c>
      <c r="LI20" s="48" t="n"/>
      <c r="LJ20" s="48" t="inlineStr">
        <is>
          <t>Kebutuhan rumah tangga</t>
        </is>
      </c>
      <c r="LK20" s="8" t="n">
        <v>0</v>
      </c>
      <c r="LL20" s="8" t="n">
        <v>0</v>
      </c>
      <c r="LM20" s="8" t="n">
        <v>0</v>
      </c>
      <c r="LN20" s="8" t="n">
        <v>0</v>
      </c>
      <c r="LO20" s="8" t="n">
        <v>1</v>
      </c>
      <c r="LP20" s="8" t="n">
        <v>0</v>
      </c>
      <c r="LQ20" s="8" t="n">
        <v>0</v>
      </c>
      <c r="LR20" s="48" t="n"/>
      <c r="LS20" s="8" t="n">
        <v>60</v>
      </c>
      <c r="LT20" s="8" t="n">
        <v>0</v>
      </c>
      <c r="LU20" s="8" t="n">
        <v>0</v>
      </c>
      <c r="LV20" s="8" t="n">
        <v>30</v>
      </c>
      <c r="LW20" s="8" t="n">
        <v>0</v>
      </c>
      <c r="LX20" s="8" t="n">
        <v>0</v>
      </c>
      <c r="LY20" s="8" t="n">
        <v>30</v>
      </c>
      <c r="LZ20" s="8" t="n">
        <v>0</v>
      </c>
      <c r="MA20" s="8" t="n">
        <v>0</v>
      </c>
      <c r="MB20" s="48" t="inlineStr">
        <is>
          <t>Ya</t>
        </is>
      </c>
      <c r="MC20" s="8" t="n">
        <v>5</v>
      </c>
      <c r="MD20" s="8" t="n">
        <v>5</v>
      </c>
      <c r="ME20" s="8" t="n">
        <v>5</v>
      </c>
      <c r="MF20" s="8" t="n">
        <v>5</v>
      </c>
      <c r="MG20" s="8" t="n">
        <v>0</v>
      </c>
      <c r="MH20" s="8" t="n">
        <v>0</v>
      </c>
      <c r="MI20" s="48" t="inlineStr">
        <is>
          <t>Aktivitas sosial diluar rumah (misalnya, berkumpul dengan tetangga, mengikuti kegiatan PKK, dsb)</t>
        </is>
      </c>
      <c r="MJ20" s="8" t="n">
        <v>0</v>
      </c>
      <c r="MK20" s="8" t="n">
        <v>1</v>
      </c>
      <c r="ML20" s="8" t="n">
        <v>0</v>
      </c>
      <c r="MM20" s="8" t="n">
        <v>0</v>
      </c>
      <c r="MN20" s="8" t="n">
        <v>0</v>
      </c>
      <c r="MO20" s="8" t="n">
        <v>0</v>
      </c>
      <c r="MP20" s="48" t="n"/>
      <c r="MQ20" s="48" t="n"/>
      <c r="MR20" s="48" t="inlineStr">
        <is>
          <t>Sudah mencukupi</t>
        </is>
      </c>
      <c r="MS20" s="48" t="inlineStr">
        <is>
          <t>Acara adat dan kemanusiaan</t>
        </is>
      </c>
      <c r="MT20" s="48" t="n"/>
      <c r="MU20" s="48" t="inlineStr">
        <is>
          <t>Ya, untuk anggota keluarga</t>
        </is>
      </c>
      <c r="MV20" s="48" t="inlineStr">
        <is>
          <t>Perawatan sistem biogas</t>
        </is>
      </c>
      <c r="MW20" s="8" t="n">
        <v>1</v>
      </c>
      <c r="MX20" s="8" t="n">
        <v>0</v>
      </c>
      <c r="MY20" s="8" t="n">
        <v>0</v>
      </c>
      <c r="MZ20" s="8" t="n">
        <v>0</v>
      </c>
      <c r="NA20" s="48" t="n"/>
      <c r="NB20" s="48" t="n"/>
      <c r="NC20" s="48" t="n"/>
      <c r="ND20" s="48" t="n"/>
      <c r="NE20" s="48" t="n"/>
      <c r="NF20" s="48" t="n"/>
      <c r="NG20" s="48" t="n"/>
      <c r="NH20" s="48" t="n"/>
      <c r="NI20" s="48" t="n"/>
      <c r="NJ20" s="48" t="n"/>
      <c r="NK20" s="48" t="n"/>
      <c r="NL20" s="48" t="inlineStr">
        <is>
          <t>Ya</t>
        </is>
      </c>
      <c r="NM20" s="48" t="inlineStr">
        <is>
          <t>100% dana mandiri</t>
        </is>
      </c>
      <c r="NN20" s="48" t="inlineStr">
        <is>
          <t>9.000.001-11.000.000</t>
        </is>
      </c>
      <c r="NO20" s="48" t="n"/>
      <c r="NP20" s="48" t="n"/>
      <c r="NQ20" s="48" t="n"/>
      <c r="NR20" s="48" t="n"/>
      <c r="NS20" s="48" t="n"/>
      <c r="NT20" s="48" t="n"/>
      <c r="NU20" s="48" t="n"/>
      <c r="NV20" s="48" t="inlineStr">
        <is>
          <t>Anggota keluarga - Perempuan dewasa</t>
        </is>
      </c>
      <c r="NW20" s="48" t="n"/>
      <c r="NX20" s="48" t="inlineStr">
        <is>
          <t>Sangat meningkat</t>
        </is>
      </c>
      <c r="NY20" s="8" t="n">
        <v>60</v>
      </c>
      <c r="NZ20" s="8" t="n">
        <v>0</v>
      </c>
      <c r="OA20" s="8" t="n">
        <v>0</v>
      </c>
      <c r="OB20" s="8" t="n">
        <v>10</v>
      </c>
      <c r="OC20" s="8" t="n">
        <v>10</v>
      </c>
      <c r="OD20" s="8" t="n">
        <v>0</v>
      </c>
      <c r="OE20" s="48" t="inlineStr">
        <is>
          <t>Lebih baik</t>
        </is>
      </c>
      <c r="OF20" s="48" t="inlineStr">
        <is>
          <t>Lebih baik (beda waktu memasak 5-30 menit, ATAU tidak lagi ada rasa/bau makanan yang berubah, ATAU alasan lainnya)</t>
        </is>
      </c>
      <c r="OG20" s="48" t="inlineStr">
        <is>
          <t>Ya</t>
        </is>
      </c>
      <c r="OH20" s="8" t="n">
        <v>0</v>
      </c>
      <c r="OI20" s="8" t="n">
        <v>0</v>
      </c>
      <c r="OJ20" s="8" t="n">
        <v>0</v>
      </c>
      <c r="OK20" s="8" t="n">
        <v>2</v>
      </c>
      <c r="OL20" s="8" t="n">
        <v>0</v>
      </c>
      <c r="OM20" s="8" t="n">
        <v>0</v>
      </c>
      <c r="ON20" s="8" t="n">
        <v>15</v>
      </c>
      <c r="OO20" s="8" t="n">
        <v>0</v>
      </c>
      <c r="OP20" s="48">
        <f>VLOOKUP(AG20,'BUS 2'!$G$1:$CU$424,2,0)</f>
        <v/>
      </c>
      <c r="OQ20" s="8">
        <f>VLOOKUP(AG20,'BUS 2'!$G$1:$CU$424,3,0)</f>
        <v/>
      </c>
      <c r="OR20" s="8">
        <f>VLOOKUP(AG20,'BUS 2'!$G$1:$CU$424,4,0)</f>
        <v/>
      </c>
      <c r="OS20" s="8">
        <f>VLOOKUP(AG20,'BUS 2'!$G$1:$CU$424,5,0)</f>
        <v/>
      </c>
      <c r="OT20" s="8">
        <f>VLOOKUP(AG20,'BUS 2'!$G$1:$CU$424,6,0)</f>
        <v/>
      </c>
      <c r="OU20" s="8">
        <f>VLOOKUP(AG20,'BUS 2'!$G$1:$CU$424,7,0)</f>
        <v/>
      </c>
      <c r="OV20" s="8">
        <f>VLOOKUP(AG20,'BUS 2'!$G$1:$CU$424,8,0)</f>
        <v/>
      </c>
      <c r="OW20" s="8">
        <f>VLOOKUP(AG20,'BUS 2'!$G$1:$CU$424,9,0)</f>
        <v/>
      </c>
      <c r="OX20" s="8">
        <f>VLOOKUP(AG20,'BUS 2'!$G$1:$CU$424,10,0)</f>
        <v/>
      </c>
      <c r="OY20" s="8">
        <f>VLOOKUP(AG20,'BUS 2'!$G$1:$CU$424,11,0)</f>
        <v/>
      </c>
      <c r="OZ20" s="8">
        <f>VLOOKUP(AG20,'BUS 2'!$G$1:$CU$424,12,0)</f>
        <v/>
      </c>
      <c r="PA20" s="8">
        <f>VLOOKUP(AG20,'BUS 2'!$G$1:$CU$424,13,0)</f>
        <v/>
      </c>
      <c r="PB20" s="8">
        <f>VLOOKUP(AG20,'BUS 2'!$G$1:$CU$424,14,0)</f>
        <v/>
      </c>
      <c r="PC20" s="8">
        <f>VLOOKUP(AG20,'BUS 2'!$G$1:$CU$424,15,0)</f>
        <v/>
      </c>
      <c r="PD20" s="8">
        <f>VLOOKUP(AG20,'BUS 2'!$G$1:$CU$424,16,0)</f>
        <v/>
      </c>
      <c r="PE20" s="8">
        <f>VLOOKUP(AG20,'BUS 2'!$G$1:$CU$424,17,0)</f>
        <v/>
      </c>
      <c r="PF20" s="8">
        <f>VLOOKUP(AG20,'BUS 2'!$G$1:$CU$424,18,0)</f>
        <v/>
      </c>
      <c r="PG20" s="8">
        <f>VLOOKUP(AG20,'BUS 2'!$G$1:$CU$424,19,0)</f>
        <v/>
      </c>
      <c r="PH20" s="8">
        <f>VLOOKUP(AG20,'BUS 2'!$G$1:$CU$424,20,0)</f>
        <v/>
      </c>
      <c r="PI20" s="8">
        <f>VLOOKUP(AG20,'BUS 2'!$G$1:$CU$424,21,0)</f>
        <v/>
      </c>
      <c r="PJ20" s="8">
        <f>VLOOKUP(AG20,'BUS 2'!$G$1:$CU$424,22,0)</f>
        <v/>
      </c>
      <c r="PK20" s="8">
        <f>VLOOKUP(AG20,'BUS 2'!$G$1:$CU$424,23,0)</f>
        <v/>
      </c>
      <c r="PL20" s="8">
        <f>VLOOKUP(AG20,'BUS 2'!$G$1:$CU$424,24,0)</f>
        <v/>
      </c>
      <c r="PM20" s="8">
        <f>VLOOKUP(AG20,'BUS 2'!$G$1:$CU$424,25,0)</f>
        <v/>
      </c>
      <c r="PN20" s="8">
        <f>VLOOKUP(AG20,'BUS 2'!$G$1:$CU$424,26,0)</f>
        <v/>
      </c>
      <c r="PO20" s="8">
        <f>VLOOKUP(AG20,'BUS 2'!$G$1:$CU$424,27,0)</f>
        <v/>
      </c>
      <c r="PP20" s="8">
        <f>VLOOKUP(AG20,'BUS 2'!$G$1:$CU$424,28,0)</f>
        <v/>
      </c>
      <c r="PQ20" s="8">
        <f>VLOOKUP(AG20,'BUS 2'!$G$1:$CU$424,29,0)</f>
        <v/>
      </c>
      <c r="PR20" s="8">
        <f>VLOOKUP(AG20,'BUS 2'!$G$1:$CU$424,30,0)</f>
        <v/>
      </c>
      <c r="PS20" s="8">
        <f>VLOOKUP(AG20,'BUS 2'!$G$1:$CU$424,31,0)</f>
        <v/>
      </c>
      <c r="PT20" s="48" t="n"/>
      <c r="PU20" s="48" t="n"/>
      <c r="PV20" s="48" t="n"/>
      <c r="PW20" s="48" t="n"/>
      <c r="PX20" s="48" t="n"/>
      <c r="PY20" s="48" t="n"/>
      <c r="PZ20" s="48" t="n"/>
      <c r="QA20" s="48" t="n"/>
      <c r="QB20" s="48" t="n"/>
      <c r="QC20" s="48" t="n"/>
      <c r="QD20" s="48" t="n"/>
      <c r="QE20" s="48" t="n"/>
      <c r="QF20" s="48" t="n"/>
      <c r="QG20" s="48" t="n"/>
      <c r="QH20" s="48" t="n"/>
      <c r="QI20" s="48" t="n"/>
      <c r="QJ20" s="48" t="n"/>
      <c r="QK20" s="48" t="n"/>
      <c r="QL20" s="48" t="n"/>
      <c r="QM20" s="48" t="n"/>
      <c r="QN20" s="48" t="n"/>
      <c r="QO20" s="48" t="n"/>
      <c r="QP20" s="48" t="n"/>
      <c r="QQ20" s="48" t="n"/>
      <c r="QR20" s="48" t="n"/>
      <c r="QS20" s="48" t="n"/>
      <c r="QT20" s="48" t="n"/>
      <c r="QU20" s="48" t="n"/>
      <c r="QV20" s="48" t="n"/>
      <c r="QW20" s="48" t="n"/>
      <c r="QX20" s="48" t="n"/>
      <c r="QY20" s="48" t="n"/>
      <c r="QZ20" s="48" t="n"/>
      <c r="RA20" s="48" t="n"/>
      <c r="RB20" s="48" t="n"/>
      <c r="RC20" s="48" t="n"/>
      <c r="RD20" s="48" t="n"/>
      <c r="RE20" s="48" t="n"/>
      <c r="RF20" s="48" t="n"/>
      <c r="RG20" s="48" t="n"/>
      <c r="RH20" s="48" t="n"/>
      <c r="RI20" s="48" t="n"/>
      <c r="RJ20" s="48" t="n"/>
      <c r="RK20" s="48" t="n"/>
      <c r="RL20" s="48" t="n"/>
      <c r="RM20" s="48" t="n"/>
      <c r="RN20" s="48" t="n"/>
      <c r="RO20" s="48" t="n"/>
      <c r="RP20" s="48" t="n"/>
      <c r="RQ20" s="48" t="n"/>
      <c r="RR20" s="48" t="n"/>
      <c r="RS20" s="48" t="n"/>
      <c r="RT20" s="48" t="n"/>
      <c r="RU20" s="48" t="n"/>
      <c r="RV20" s="48" t="n"/>
      <c r="RW20" s="48" t="n"/>
      <c r="RX20" s="48" t="n"/>
      <c r="RY20" s="48" t="n"/>
      <c r="RZ20" s="48" t="n"/>
      <c r="SA20" s="48" t="n"/>
      <c r="SB20" s="48" t="n"/>
      <c r="SC20" s="48" t="inlineStr">
        <is>
          <t>1-Disebarkan ke lahan terbuka</t>
        </is>
      </c>
      <c r="SD20" s="8" t="n">
        <v>0</v>
      </c>
      <c r="SE20" s="8" t="n">
        <v>0</v>
      </c>
      <c r="SF20" s="8" t="n">
        <v>0</v>
      </c>
      <c r="SG20" s="8" t="n">
        <v>0</v>
      </c>
      <c r="SH20" s="8" t="n">
        <v>0</v>
      </c>
      <c r="SI20" s="8" t="n">
        <v>1</v>
      </c>
      <c r="SJ20" s="8" t="n">
        <v>0</v>
      </c>
      <c r="SK20" s="8" t="n">
        <v>0</v>
      </c>
      <c r="SL20" s="8" t="n">
        <v>0</v>
      </c>
      <c r="SM20" s="48" t="n"/>
      <c r="SN20" s="48" t="n"/>
      <c r="SO20" s="48" t="n"/>
      <c r="SP20" s="48" t="n"/>
      <c r="SQ20" s="48" t="n"/>
      <c r="SR20" s="48" t="n"/>
      <c r="SS20" s="48" t="n"/>
      <c r="ST20" s="48" t="n"/>
      <c r="SU20" s="48" t="n"/>
      <c r="SV20" s="48" t="n"/>
      <c r="SW20" s="48" t="n"/>
      <c r="SX20" s="48" t="n"/>
      <c r="SY20" s="8">
        <f>VLOOKUP(AG20,'BUS 2'!$G$1:$CU$424,33,0)</f>
        <v/>
      </c>
      <c r="SZ20" s="48">
        <f>VLOOKUP(AG20,'BUS 2'!$G$1:$CU$424,34,0)</f>
        <v/>
      </c>
      <c r="TA20" s="48">
        <f>VLOOKUP(AG20,'BUS 2'!$G$1:$CU$424,35,0)</f>
        <v/>
      </c>
      <c r="TB20" s="48">
        <f>VLOOKUP(AG20,'BUS 2'!$G$1:$CU$424,36,0)</f>
        <v/>
      </c>
      <c r="TC20" s="48">
        <f>VLOOKUP(AG20,'BUS 2'!$G$1:$CU$424,37,0)</f>
        <v/>
      </c>
      <c r="TD20" s="48">
        <f>VLOOKUP(AG20,'BUS 2'!$G$1:$CU$424,38,0)</f>
        <v/>
      </c>
      <c r="TE20" s="48">
        <f>VLOOKUP(AG20,'BUS 2'!$G$1:$CU$424,39,0)</f>
        <v/>
      </c>
      <c r="TF20" s="48">
        <f>VLOOKUP(AG20,'BUS 2'!$G$1:$CU$424,40,0)</f>
        <v/>
      </c>
      <c r="TG20" s="8">
        <f>VLOOKUP(AG20,'BUS 2'!$G$1:$CU$424,42,0)</f>
        <v/>
      </c>
      <c r="TH20" s="8">
        <f>VLOOKUP(AG20,'BUS 2'!$G$1:$CU$424,43,0)</f>
        <v/>
      </c>
      <c r="TI20" s="8">
        <f>VLOOKUP(AG20,'BUS 2'!$G$1:$CU$424,44,0)</f>
        <v/>
      </c>
      <c r="TJ20" s="8">
        <f>VLOOKUP(AG20,'BUS 2'!$G$1:$CU$424,45,0)</f>
        <v/>
      </c>
      <c r="TK20" s="8">
        <f>VLOOKUP(AG20,'BUS 2'!$G$1:$CU$424,46,0)</f>
        <v/>
      </c>
      <c r="TL20" s="8">
        <f>VLOOKUP(AG20,'BUS 2'!$G$1:$CU$424,47,0)</f>
        <v/>
      </c>
      <c r="TM20" s="8">
        <f>VLOOKUP(AG20,'BUS 2'!$G$1:$CU$424,48,0)</f>
        <v/>
      </c>
      <c r="TN20" s="8">
        <f>VLOOKUP(AG20,'BUS 2'!$G$1:$CU$424,49,0)</f>
        <v/>
      </c>
      <c r="TO20" s="8">
        <f>VLOOKUP(AG20,'BUS 2'!$G$1:$CU$424,50,0)</f>
        <v/>
      </c>
      <c r="TP20" s="8">
        <f>VLOOKUP(AG20,'BUS 2'!$G$1:$CU$424,51,0)</f>
        <v/>
      </c>
      <c r="TQ20" s="8">
        <f>VLOOKUP(AG20,'BUS 2'!$G$1:$CU$424,52,0)</f>
        <v/>
      </c>
      <c r="TR20" s="8">
        <f>VLOOKUP(AG20,'BUS 2'!$G$1:$CU$424,53,0)</f>
        <v/>
      </c>
      <c r="TS20" s="48">
        <f>VLOOKUP(AG20,'BUS 2'!$G$1:$CU$424,54,0)</f>
        <v/>
      </c>
      <c r="TT20" s="48">
        <f>VLOOKUP(AG20,'BUS 2'!$G$1:$CU$424,55,0)</f>
        <v/>
      </c>
      <c r="TU20" s="48">
        <f>VLOOKUP(AG20,'BUS 2'!$G$1:$CU$424,56,0)</f>
        <v/>
      </c>
      <c r="TV20" s="48">
        <f>VLOOKUP(AG20,'BUS 2'!$G$1:$CU$424,57,0)</f>
        <v/>
      </c>
      <c r="TW20" s="48">
        <f>VLOOKUP(AG20,'BUS 2'!$G$1:$CU$424,58,0)</f>
        <v/>
      </c>
      <c r="TX20" s="48">
        <f>VLOOKUP(AG20,'BUS 2'!$G$1:$CU$424,59,0)</f>
        <v/>
      </c>
      <c r="TY20" s="48">
        <f>VLOOKUP(AG20,'BUS 2'!$G$1:$CU$424,60,0)</f>
        <v/>
      </c>
      <c r="TZ20" s="48">
        <f>VLOOKUP(AG20,'BUS 2'!$G$1:$CU$424,61,0)</f>
        <v/>
      </c>
      <c r="UA20" s="48">
        <f>VLOOKUP(AG20,'BUS 2'!$G$1:$CU$424,62,0)</f>
        <v/>
      </c>
      <c r="UB20" s="48">
        <f>VLOOKUP(AG20,'BUS 2'!$G$1:$CU$424,63,0)</f>
        <v/>
      </c>
      <c r="UC20" s="48">
        <f>VLOOKUP(AG20,'BUS 2'!$G$1:$CU$424,64,0)</f>
        <v/>
      </c>
      <c r="UD20" s="48">
        <f>VLOOKUP(AG20,'BUS 2'!$G$1:$CU$424,65,0)</f>
        <v/>
      </c>
      <c r="UE20" s="48">
        <f>VLOOKUP(AG20,'BUS 2'!$G$1:$CU$424,66,0)</f>
        <v/>
      </c>
      <c r="UF20" s="48">
        <f>VLOOKUP(AG20,'BUS 2'!$G$1:$CU$424,67,0)</f>
        <v/>
      </c>
      <c r="UG20" s="48">
        <f>VLOOKUP(AG20,'BUS 2'!$G$1:$CU$424,68,0)</f>
        <v/>
      </c>
      <c r="UH20" s="48">
        <f>VLOOKUP(AG20,'BUS 2'!$G$1:$CU$424,69,0)</f>
        <v/>
      </c>
      <c r="UI20" s="48">
        <f>VLOOKUP(AG20,'BUS 2'!$G$1:$CU$424,70,0)</f>
        <v/>
      </c>
      <c r="UJ20" s="48">
        <f>VLOOKUP(AG20,'BUS 2'!$G$1:$CU$424,71,0)</f>
        <v/>
      </c>
      <c r="UK20" s="48">
        <f>VLOOKUP(AG20,'BUS 2'!$G$1:$CU$424,72,0)</f>
        <v/>
      </c>
      <c r="UL20" s="48">
        <f>VLOOKUP(AG20,'BUS 2'!$G$1:$CU$424,73,0)</f>
        <v/>
      </c>
      <c r="UM20" s="48">
        <f>VLOOKUP(AG20,'BUS 2'!$G$1:$CU$424,74,0)</f>
        <v/>
      </c>
      <c r="UN20" s="48">
        <f>VLOOKUP(AG20,'BUS 2'!$G$1:$CU$424,75,0)</f>
        <v/>
      </c>
      <c r="UO20" s="48">
        <f>VLOOKUP(AG20,'BUS 2'!$G$1:$CU$424,76,0)</f>
        <v/>
      </c>
      <c r="UP20" s="48">
        <f>VLOOKUP(AG20,'BUS 2'!$G$1:$CU$424,77,0)</f>
        <v/>
      </c>
      <c r="UQ20" s="48">
        <f>VLOOKUP(AG20,'BUS 2'!$G$1:$CU$424,78,0)</f>
        <v/>
      </c>
      <c r="UR20" s="48">
        <f>VLOOKUP(AG20,'BUS 2'!$G$1:$CU$424,79,0)</f>
        <v/>
      </c>
      <c r="US20" s="48">
        <f>VLOOKUP(AG20,'BUS 2'!$G$1:$CU$424,80,0)</f>
        <v/>
      </c>
      <c r="UT20" s="48">
        <f>VLOOKUP(AG20,'BUS 2'!$G$1:$CU$424,81,0)</f>
        <v/>
      </c>
      <c r="UU20" s="48" t="n"/>
      <c r="UV20" s="48" t="n"/>
      <c r="UW20" s="48" t="n"/>
      <c r="UX20" s="48" t="inlineStr">
        <is>
          <t>Pemberian pakan di kandang</t>
        </is>
      </c>
      <c r="UY20" s="48" t="n"/>
      <c r="UZ20" s="48" t="n"/>
      <c r="VA20" s="48" t="inlineStr">
        <is>
          <t>Penggembalaan terbuka</t>
        </is>
      </c>
      <c r="VB20" s="48" t="n"/>
      <c r="VC20" s="48" t="n"/>
      <c r="VD20" s="48" t="n"/>
      <c r="VE20" s="48" t="n"/>
      <c r="VF20" s="48" t="inlineStr">
        <is>
          <t>Sangat teratur (setiap hari)</t>
        </is>
      </c>
      <c r="VG20" s="48" t="n"/>
      <c r="VH20" s="48" t="n"/>
      <c r="VI20" s="48" t="inlineStr">
        <is>
          <t>Teratur (2-6 hari sekali)</t>
        </is>
      </c>
      <c r="VJ20" s="48" t="n"/>
      <c r="VK20" s="48" t="n"/>
      <c r="VL20" s="48" t="n"/>
      <c r="VM20" s="48" t="n"/>
      <c r="VN20" s="48" t="inlineStr">
        <is>
          <t>Sangat sering (&gt;1 kali sehari)</t>
        </is>
      </c>
      <c r="VO20" s="48" t="n"/>
      <c r="VP20" s="48" t="n"/>
      <c r="VQ20" s="48" t="n"/>
      <c r="VR20" s="48" t="n"/>
      <c r="VS20" s="48" t="n"/>
      <c r="VT20" s="48" t="n"/>
      <c r="VU20" s="48" t="n"/>
      <c r="VV20" s="48" t="n"/>
      <c r="VW20" s="48" t="n"/>
      <c r="VX20" s="48" t="n"/>
      <c r="VY20" s="48" t="n"/>
      <c r="VZ20" s="48" t="n"/>
      <c r="WA20" s="48" t="n"/>
      <c r="WB20" s="48" t="n"/>
      <c r="WC20" s="48" t="n"/>
      <c r="WD20" s="48" t="n"/>
      <c r="WE20" s="48" t="n"/>
      <c r="WF20" s="48" t="n"/>
      <c r="WG20" s="48" t="n"/>
      <c r="WH20" s="48" t="n"/>
      <c r="WI20" s="48" t="n"/>
      <c r="WJ20" s="48" t="n"/>
      <c r="WK20" s="48" t="n"/>
      <c r="WL20" s="48" t="n"/>
      <c r="WM20" s="48" t="n"/>
      <c r="WN20" s="48" t="n"/>
      <c r="WO20" s="48" t="n"/>
      <c r="WP20" s="48" t="n"/>
      <c r="WQ20" s="48" t="n"/>
      <c r="WR20" s="48" t="n"/>
      <c r="WS20" s="48" t="n"/>
      <c r="WT20" s="48" t="n"/>
      <c r="WU20" s="48" t="n"/>
      <c r="WV20" s="48" t="n"/>
      <c r="WW20" s="48" t="n"/>
      <c r="WX20" s="48" t="n"/>
      <c r="WY20" s="48" t="n"/>
      <c r="WZ20" s="48" t="n"/>
      <c r="XA20" s="48" t="n"/>
      <c r="XB20" s="48" t="inlineStr">
        <is>
          <t>6-Digester biogas</t>
        </is>
      </c>
      <c r="XC20" s="8" t="n">
        <v>0</v>
      </c>
      <c r="XD20" s="8" t="n">
        <v>0</v>
      </c>
      <c r="XE20" s="8" t="n">
        <v>0</v>
      </c>
      <c r="XF20" s="8" t="n">
        <v>0</v>
      </c>
      <c r="XG20" s="8" t="n">
        <v>0</v>
      </c>
      <c r="XH20" s="8" t="n">
        <v>0</v>
      </c>
      <c r="XI20" s="8" t="n">
        <v>0</v>
      </c>
      <c r="XJ20" s="8" t="n">
        <v>0</v>
      </c>
      <c r="XK20" s="8" t="n">
        <v>1</v>
      </c>
      <c r="XL20" s="8" t="n">
        <v>0</v>
      </c>
      <c r="XM20" s="8" t="n">
        <v>0</v>
      </c>
      <c r="XN20" s="48" t="n"/>
      <c r="XO20" s="48" t="n"/>
      <c r="XP20" s="48" t="n"/>
      <c r="XQ20" s="48" t="n"/>
      <c r="XR20" s="48" t="n"/>
      <c r="XS20" s="48" t="n"/>
      <c r="XT20" s="48" t="n"/>
      <c r="XU20" s="48" t="n"/>
      <c r="XV20" s="48" t="n"/>
      <c r="XW20" s="48" t="n"/>
      <c r="XX20" s="48" t="n"/>
      <c r="XY20" s="48" t="n"/>
      <c r="XZ20" s="48" t="n"/>
      <c r="YA20" s="48" t="n"/>
      <c r="YB20" s="48" t="n"/>
      <c r="YC20" s="48" t="n"/>
      <c r="YD20" s="48" t="n"/>
      <c r="YE20" s="48" t="n"/>
      <c r="YF20" s="48" t="n"/>
      <c r="YG20" s="48" t="n"/>
      <c r="YH20" s="48" t="n"/>
      <c r="YI20" s="48" t="n"/>
      <c r="YJ20" s="48" t="n"/>
      <c r="YK20" s="48" t="n"/>
      <c r="YL20" s="48" t="n"/>
      <c r="YM20" s="48" t="n"/>
      <c r="YN20" s="48" t="inlineStr">
        <is>
          <t>3-Disimpan terbuka (dry lot)</t>
        </is>
      </c>
      <c r="YO20" s="8" t="n">
        <v>0</v>
      </c>
      <c r="YP20" s="8" t="n">
        <v>0</v>
      </c>
      <c r="YQ20" s="8" t="n">
        <v>0</v>
      </c>
      <c r="YR20" s="8" t="n">
        <v>0</v>
      </c>
      <c r="YS20" s="8" t="n">
        <v>0</v>
      </c>
      <c r="YT20" s="8" t="n">
        <v>0</v>
      </c>
      <c r="YU20" s="8" t="n">
        <v>1</v>
      </c>
      <c r="YV20" s="8" t="n">
        <v>0</v>
      </c>
      <c r="YW20" s="8" t="n">
        <v>0</v>
      </c>
      <c r="YX20" s="8" t="n">
        <v>0</v>
      </c>
      <c r="YY20" s="8" t="n">
        <v>0</v>
      </c>
      <c r="YZ20" s="8" t="n">
        <v>0</v>
      </c>
      <c r="ZA20" s="48" t="n"/>
      <c r="ZB20" s="48" t="n"/>
      <c r="ZC20" s="48" t="n"/>
      <c r="ZD20" s="48" t="n"/>
      <c r="ZE20" s="48" t="n"/>
      <c r="ZF20" s="48" t="n"/>
      <c r="ZG20" s="48" t="n"/>
      <c r="ZH20" s="48" t="n"/>
      <c r="ZI20" s="48" t="n"/>
      <c r="ZJ20" s="48" t="n"/>
      <c r="ZK20" s="48" t="n"/>
      <c r="ZL20" s="48" t="n"/>
      <c r="ZM20" s="48" t="n"/>
      <c r="ZN20" s="48" t="n"/>
      <c r="ZO20" s="48" t="n"/>
      <c r="ZP20" s="48" t="n"/>
      <c r="ZQ20" s="8" t="n">
        <v>100</v>
      </c>
      <c r="ZR20" s="48" t="n"/>
      <c r="ZS20" s="48" t="n"/>
      <c r="ZT20" s="48" t="n"/>
      <c r="ZU20" s="48" t="n"/>
      <c r="ZV20" s="48" t="n"/>
      <c r="ZW20" s="48" t="n"/>
      <c r="ZX20" s="48" t="n"/>
      <c r="ZY20" s="48" t="n"/>
      <c r="ZZ20" s="48" t="n"/>
      <c r="AAA20" s="48" t="n"/>
      <c r="AAB20" s="8" t="n">
        <v>2</v>
      </c>
      <c r="AAC20" s="48" t="n"/>
      <c r="AAD20" s="48" t="n"/>
      <c r="AAE20" s="48" t="n"/>
      <c r="AAF20" s="48" t="n"/>
      <c r="AAG20" s="48" t="inlineStr">
        <is>
          <t>Pakan kering (misal: konsentrat, silase, pelet)</t>
        </is>
      </c>
      <c r="AAH20" s="48" t="n"/>
      <c r="AAI20" s="48" t="n"/>
      <c r="AAJ20" s="48" t="inlineStr">
        <is>
          <t>Pakan kering (misal: konsentrat, silase, pelet)</t>
        </is>
      </c>
      <c r="AAK20" s="48" t="n"/>
      <c r="AAL20" s="48" t="inlineStr">
        <is>
          <t>Ya</t>
        </is>
      </c>
      <c r="AAM20" s="48" t="inlineStr">
        <is>
          <t>Padat</t>
        </is>
      </c>
      <c r="AAN20" s="8" t="n">
        <v>1</v>
      </c>
      <c r="AAO20" s="8" t="n">
        <v>0</v>
      </c>
      <c r="AAP20" s="48" t="n"/>
      <c r="AAQ20" s="8" t="n">
        <v>1</v>
      </c>
      <c r="AAR20" s="48" t="inlineStr">
        <is>
          <t>Tidak</t>
        </is>
      </c>
      <c r="AAS20" s="48" t="inlineStr">
        <is>
          <t>Mengetahui</t>
        </is>
      </c>
      <c r="AAT20" s="48" t="inlineStr">
        <is>
          <t>Digunakan untuk pupuk di lahan pertanian sendiri</t>
        </is>
      </c>
      <c r="AAU20" s="8" t="n">
        <v>1</v>
      </c>
      <c r="AAV20" s="8" t="n">
        <v>0</v>
      </c>
      <c r="AAW20" s="8" t="n">
        <v>0</v>
      </c>
      <c r="AAX20" s="8" t="n">
        <v>0</v>
      </c>
      <c r="AAY20" s="8" t="n">
        <v>0</v>
      </c>
      <c r="AAZ20" s="8" t="n">
        <v>0</v>
      </c>
      <c r="ABA20" s="8" t="n">
        <v>0</v>
      </c>
      <c r="ABB20" s="48" t="inlineStr">
        <is>
          <t>Pembenah tanah (soil conditioner)</t>
        </is>
      </c>
      <c r="ABC20" s="8" t="n">
        <v>0</v>
      </c>
      <c r="ABD20" s="8" t="n">
        <v>1</v>
      </c>
      <c r="ABE20" s="8" t="n">
        <v>0</v>
      </c>
      <c r="ABF20" s="8" t="n">
        <v>0</v>
      </c>
      <c r="ABG20" s="8" t="n">
        <v>0</v>
      </c>
      <c r="ABH20" s="48" t="n"/>
      <c r="ABI20" s="48" t="n"/>
      <c r="ABJ20" s="48" t="n"/>
      <c r="ABK20" s="48" t="n"/>
      <c r="ABL20" s="48" t="n"/>
      <c r="ABM20" s="48" t="n"/>
      <c r="ABN20" s="48" t="n"/>
      <c r="ABO20" s="48" t="n"/>
      <c r="ABP20" s="48" t="n"/>
      <c r="ABQ20" s="48" t="inlineStr">
        <is>
          <t>Pisang</t>
        </is>
      </c>
      <c r="ABR20" s="48" t="inlineStr">
        <is>
          <t>Jarang (1 bulan sekali)</t>
        </is>
      </c>
      <c r="ABS20" s="8" t="n">
        <v>300</v>
      </c>
      <c r="ABT20" s="48" t="n"/>
      <c r="ABU20" s="8" t="n">
        <v>0</v>
      </c>
      <c r="ABV20" s="8" t="n">
        <v>25</v>
      </c>
      <c r="ABW20" s="48" t="inlineStr">
        <is>
          <t>Urea</t>
        </is>
      </c>
      <c r="ABX20" s="48" t="n"/>
      <c r="ABY20" s="8" t="n">
        <v>10</v>
      </c>
      <c r="ABZ20" s="8" t="n">
        <v>7000</v>
      </c>
      <c r="ACA20" s="8" t="n">
        <v>0</v>
      </c>
      <c r="ACB20" s="8" t="n">
        <v>12000</v>
      </c>
      <c r="ACC20" s="8" t="n">
        <v>60</v>
      </c>
      <c r="ACD20" s="8" t="n">
        <v>120</v>
      </c>
      <c r="ACE20" s="48" t="inlineStr">
        <is>
          <t>Ya</t>
        </is>
      </c>
      <c r="ACF20" s="48" t="inlineStr">
        <is>
          <t>Cukup meningkat</t>
        </is>
      </c>
      <c r="ACG20" s="48" t="inlineStr">
        <is>
          <t>Sangat meningkat</t>
        </is>
      </c>
      <c r="ACH20" s="48" t="inlineStr">
        <is>
          <t>Cukup meningkat</t>
        </is>
      </c>
      <c r="ACI20" s="48" t="n"/>
      <c r="ACJ20" s="48" t="n"/>
      <c r="ACK20" s="48" t="n"/>
      <c r="ACL20" s="48" t="n"/>
      <c r="ACM20" s="48" t="n"/>
      <c r="ACN20" s="48" t="n"/>
      <c r="ACO20" s="48" t="n"/>
      <c r="ACP20" s="48" t="n"/>
      <c r="ACQ20" s="48" t="n"/>
      <c r="ACR20" s="48" t="n"/>
      <c r="ACS20" s="48" t="n"/>
      <c r="ACT20" s="48" t="inlineStr">
        <is>
          <t>Belum</t>
        </is>
      </c>
      <c r="ACU20" s="48" t="inlineStr">
        <is>
          <t>Manfaat besar dan membantu kehidupan sehari-hari</t>
        </is>
      </c>
      <c r="ACV20" s="48" t="inlineStr">
        <is>
          <t>Berkurang</t>
        </is>
      </c>
      <c r="ACW20" s="48" t="inlineStr">
        <is>
          <t>Anggota keluarga - Perempuan dewasa</t>
        </is>
      </c>
      <c r="ACX20" s="48" t="inlineStr">
        <is>
          <t>Setuju</t>
        </is>
      </c>
      <c r="ACY20" s="48" t="inlineStr">
        <is>
          <t>Anggota keluarga - Laki-laki dewasa Anggota keluarga - Perempuan dewasa Anggota keluarga - Anak-anak</t>
        </is>
      </c>
      <c r="ACZ20" s="8" t="n">
        <v>1</v>
      </c>
      <c r="ADA20" s="8" t="n">
        <v>1</v>
      </c>
      <c r="ADB20" s="8" t="n">
        <v>1</v>
      </c>
      <c r="ADC20" s="8" t="n">
        <v>0</v>
      </c>
      <c r="ADD20" s="48" t="inlineStr">
        <is>
          <t>Puas</t>
        </is>
      </c>
      <c r="ADE20" s="48" t="inlineStr">
        <is>
          <t>Puas</t>
        </is>
      </c>
      <c r="ADF20" s="48" t="inlineStr">
        <is>
          <t>Puas</t>
        </is>
      </c>
      <c r="ADG20" s="48" t="inlineStr">
        <is>
          <t>Puas</t>
        </is>
      </c>
      <c r="ADH20" s="48" t="inlineStr">
        <is>
          <t>Ya</t>
        </is>
      </c>
      <c r="ADI20" s="48" t="inlineStr">
        <is>
          <t>Gas tep dan selang</t>
        </is>
      </c>
      <c r="ADJ20" s="48" t="inlineStr">
        <is>
          <t>Puas</t>
        </is>
      </c>
      <c r="ADK20" s="48" t="n"/>
      <c r="ADL20" s="48" t="n"/>
      <c r="ADM20" s="48" t="n"/>
      <c r="ADN20" s="48" t="n"/>
      <c r="ADO20" s="48" t="n"/>
      <c r="ADP20" s="48" t="n"/>
      <c r="ADQ20" s="48" t="n"/>
      <c r="ADR20" s="48" t="n"/>
      <c r="ADS20" s="48" t="n"/>
      <c r="ADT20" s="48" t="n"/>
      <c r="ADU20" s="48" t="inlineStr">
        <is>
          <t>Menghubungi CPO atau pendamping</t>
        </is>
      </c>
      <c r="ADV20" s="8" t="n">
        <v>0</v>
      </c>
      <c r="ADW20" s="8" t="n">
        <v>0</v>
      </c>
      <c r="ADX20" s="8" t="n">
        <v>0</v>
      </c>
      <c r="ADY20" s="8" t="n">
        <v>0</v>
      </c>
      <c r="ADZ20" s="8" t="n">
        <v>1</v>
      </c>
      <c r="AEA20" s="8" t="n">
        <v>0</v>
      </c>
      <c r="AEB20" s="8" t="n">
        <v>0</v>
      </c>
      <c r="AEC20" s="8" t="n">
        <v>0</v>
      </c>
      <c r="AED20" s="8" t="n">
        <v>0</v>
      </c>
      <c r="AEE20" s="48" t="inlineStr">
        <is>
          <t>Laki-laki dewasa</t>
        </is>
      </c>
      <c r="AEF20" s="48" t="n"/>
      <c r="AEG20" s="48" t="inlineStr">
        <is>
          <t>Menelepon atau WA langsung</t>
        </is>
      </c>
      <c r="AEH20" s="48" t="n"/>
      <c r="AEI20" s="48" t="inlineStr">
        <is>
          <t>Lebih cepat tanggap dalam permasalahan pada user</t>
        </is>
      </c>
      <c r="AEJ20" s="48" t="inlineStr">
        <is>
          <t>Ya, selalu</t>
        </is>
      </c>
      <c r="AEK20" s="48" t="inlineStr">
        <is>
          <t>Lebih mudah mendapatkan energi Pasokan energi yang andal Memasak lebih cepat Lebih aman Pengurangan waktu dan tenaga Peningkatan kebersihan kandang ternak Pemanfaatan bio-slurry sebagai pupuk Dapur lebih bersih dan bebas asap Mendapatkan subsidi</t>
        </is>
      </c>
      <c r="AEL20" s="8" t="n">
        <v>0</v>
      </c>
      <c r="AEM20" s="8" t="n">
        <v>1</v>
      </c>
      <c r="AEN20" s="8" t="n">
        <v>1</v>
      </c>
      <c r="AEO20" s="8" t="n">
        <v>1</v>
      </c>
      <c r="AEP20" s="8" t="n">
        <v>1</v>
      </c>
      <c r="AEQ20" s="8" t="n">
        <v>1</v>
      </c>
      <c r="AER20" s="8" t="n">
        <v>1</v>
      </c>
      <c r="AES20" s="8" t="n">
        <v>1</v>
      </c>
      <c r="AET20" s="8" t="n">
        <v>1</v>
      </c>
      <c r="AEU20" s="8" t="n">
        <v>0</v>
      </c>
      <c r="AEV20" s="8" t="n">
        <v>1</v>
      </c>
      <c r="AEW20" s="8" t="n">
        <v>0</v>
      </c>
      <c r="AEX20" s="48" t="n"/>
      <c r="AEY20" s="48" t="inlineStr">
        <is>
          <t>Mendukung lingkungan</t>
        </is>
      </c>
      <c r="AEZ20" s="48" t="n"/>
      <c r="AFA20" s="48" t="inlineStr">
        <is>
          <t>Tetangga / teman / saudara</t>
        </is>
      </c>
      <c r="AFB20" s="48" t="n"/>
      <c r="AFC20" s="48" t="inlineStr">
        <is>
          <t>1771730908798.jpg</t>
        </is>
      </c>
      <c r="AFD20" s="16" t="inlineStr">
        <is>
          <t>https://kf.kobotoolbox.org/api/v2/assets/avstPQqLr3Ab3ZdcVTXZ6f/data/677269803/attachments/attHboSdDRK4VHMEvBoct44A/</t>
        </is>
      </c>
      <c r="AFE20" s="48" t="inlineStr">
        <is>
          <t>1771731677920.jpg</t>
        </is>
      </c>
      <c r="AFF20" s="16" t="inlineStr">
        <is>
          <t>https://kf.kobotoolbox.org/api/v2/assets/avstPQqLr3Ab3ZdcVTXZ6f/data/677269803/attachments/attqzwoqukLGnBPupQkbkTpo/</t>
        </is>
      </c>
      <c r="AFG20" s="48" t="inlineStr">
        <is>
          <t>Ir I Made Suyasa</t>
        </is>
      </c>
      <c r="AFH20" s="48" t="n"/>
      <c r="AFI20" s="48" t="n"/>
    </row>
    <row r="21">
      <c r="A21" s="6" t="n">
        <v>46074</v>
      </c>
      <c r="B21" s="6" t="n">
        <v>46075</v>
      </c>
      <c r="C21" s="48" t="inlineStr">
        <is>
          <t>ir i made suyasa</t>
        </is>
      </c>
      <c r="D21" s="48" t="inlineStr">
        <is>
          <t>i dewa nyoman mertawan</t>
        </is>
      </c>
      <c r="E21" s="8" t="n">
        <v>81237588500</v>
      </c>
      <c r="F21" s="48" t="inlineStr">
        <is>
          <t>-8.421514 115.3951844 609.0 4.416</t>
        </is>
      </c>
      <c r="G21" s="8" t="n">
        <v>-8.421514</v>
      </c>
      <c r="H21" s="8" t="n">
        <v>115.3951844</v>
      </c>
      <c r="I21" s="8" t="n">
        <v>609</v>
      </c>
      <c r="J21" s="8" t="n">
        <v>4.416</v>
      </c>
      <c r="K21" s="8" t="n">
        <v>0</v>
      </c>
      <c r="L21" s="48" t="inlineStr">
        <is>
          <t>-8.421725 115.395542 608.7999877929688 4.3</t>
        </is>
      </c>
      <c r="M21" s="8" t="n">
        <v>-8.421725</v>
      </c>
      <c r="N21" s="8" t="n">
        <v>115.395542</v>
      </c>
      <c r="O21" s="8" t="n">
        <v>608.7999878000001</v>
      </c>
      <c r="P21" s="8" t="n">
        <v>4.3</v>
      </c>
      <c r="Q21" s="8" t="n">
        <v>0</v>
      </c>
      <c r="R21" s="48" t="inlineStr">
        <is>
          <t>Bali</t>
        </is>
      </c>
      <c r="S21" s="8" t="n">
        <v>0</v>
      </c>
      <c r="T21" s="8" t="n">
        <v>0</v>
      </c>
      <c r="U21" s="8" t="n">
        <v>0</v>
      </c>
      <c r="V21" s="8" t="n">
        <v>0</v>
      </c>
      <c r="W21" s="8" t="n">
        <v>0</v>
      </c>
      <c r="X21" s="8" t="n">
        <v>0</v>
      </c>
      <c r="Y21" s="8" t="n">
        <v>1</v>
      </c>
      <c r="Z21" s="8" t="n">
        <v>0</v>
      </c>
      <c r="AA21" s="8" t="n">
        <v>0</v>
      </c>
      <c r="AB21" s="8" t="n">
        <v>0</v>
      </c>
      <c r="AC21" s="48" t="inlineStr">
        <is>
          <t>BANGLI</t>
        </is>
      </c>
      <c r="AD21" s="48" t="inlineStr">
        <is>
          <t>TEMBUKU</t>
        </is>
      </c>
      <c r="AE21" s="48" t="inlineStr">
        <is>
          <t>PENINJOAN</t>
        </is>
      </c>
      <c r="AF21" s="48" t="inlineStr">
        <is>
          <t>BALI SANTI</t>
        </is>
      </c>
      <c r="AG21" s="48" t="inlineStr">
        <is>
          <t>SLP0002</t>
        </is>
      </c>
      <c r="AH21" s="8" t="n">
        <v>6</v>
      </c>
      <c r="AI21" s="48" t="inlineStr">
        <is>
          <t>VPA2</t>
        </is>
      </c>
      <c r="AJ21" s="48" t="inlineStr">
        <is>
          <t>Aktif</t>
        </is>
      </c>
      <c r="AK21" s="8" t="n">
        <v>39</v>
      </c>
      <c r="AL21" s="48" t="inlineStr">
        <is>
          <t>Laki-laki</t>
        </is>
      </c>
      <c r="AM21" s="48" t="inlineStr">
        <is>
          <t>Sudah menikah</t>
        </is>
      </c>
      <c r="AN21" s="48" t="inlineStr">
        <is>
          <t>Diploma/S1/Sederajat</t>
        </is>
      </c>
      <c r="AO21" s="48" t="inlineStr">
        <is>
          <t>Pegawai pemerintah</t>
        </is>
      </c>
      <c r="AP21" s="8" t="n">
        <v>0</v>
      </c>
      <c r="AQ21" s="8" t="n">
        <v>0</v>
      </c>
      <c r="AR21" s="8" t="n">
        <v>0</v>
      </c>
      <c r="AS21" s="8" t="n">
        <v>0</v>
      </c>
      <c r="AT21" s="8" t="n">
        <v>1</v>
      </c>
      <c r="AU21" s="8" t="n">
        <v>0</v>
      </c>
      <c r="AV21" s="8" t="n">
        <v>0</v>
      </c>
      <c r="AW21" s="8" t="n">
        <v>0</v>
      </c>
      <c r="AX21" s="48" t="n"/>
      <c r="AY21" s="48" t="inlineStr">
        <is>
          <t>Wiraswasta</t>
        </is>
      </c>
      <c r="AZ21" s="8" t="n">
        <v>0</v>
      </c>
      <c r="BA21" s="8" t="n">
        <v>0</v>
      </c>
      <c r="BB21" s="8" t="n">
        <v>0</v>
      </c>
      <c r="BC21" s="8" t="n">
        <v>1</v>
      </c>
      <c r="BD21" s="8" t="n">
        <v>0</v>
      </c>
      <c r="BE21" s="8" t="n">
        <v>0</v>
      </c>
      <c r="BF21" s="8" t="n">
        <v>0</v>
      </c>
      <c r="BG21" s="8" t="n">
        <v>0</v>
      </c>
      <c r="BH21" s="48" t="n"/>
      <c r="BI21" s="48" t="inlineStr">
        <is>
          <t>Rp2.500.000 - Rp3.500.000</t>
        </is>
      </c>
      <c r="BJ21" s="8" t="n">
        <v>3</v>
      </c>
      <c r="BK21" s="8" t="n">
        <v>1</v>
      </c>
      <c r="BL21" s="8" t="n">
        <v>4</v>
      </c>
      <c r="BM21" s="8" t="n">
        <v>1</v>
      </c>
      <c r="BN21" s="48" t="inlineStr">
        <is>
          <t>Milik sendiri</t>
        </is>
      </c>
      <c r="BO21" s="48" t="inlineStr">
        <is>
          <t>Permanen (dinding bata dan semen)</t>
        </is>
      </c>
      <c r="BP21" s="8" t="n">
        <v>1</v>
      </c>
      <c r="BQ21" s="8" t="n">
        <v>0</v>
      </c>
      <c r="BR21" s="8" t="n">
        <v>0</v>
      </c>
      <c r="BS21" s="8" t="n">
        <v>0</v>
      </c>
      <c r="BT21" s="8" t="n">
        <v>0</v>
      </c>
      <c r="BU21" s="48" t="n"/>
      <c r="BV21" s="48" t="inlineStr">
        <is>
          <t>Keramik/ubin</t>
        </is>
      </c>
      <c r="BW21" s="8" t="n">
        <v>0</v>
      </c>
      <c r="BX21" s="8" t="n">
        <v>0</v>
      </c>
      <c r="BY21" s="8" t="n">
        <v>1</v>
      </c>
      <c r="BZ21" s="8" t="n">
        <v>0</v>
      </c>
      <c r="CA21" s="8" t="n">
        <v>0</v>
      </c>
      <c r="CB21" s="48" t="n"/>
      <c r="CC21" s="48" t="inlineStr">
        <is>
          <t>Genting</t>
        </is>
      </c>
      <c r="CD21" s="8" t="n">
        <v>0</v>
      </c>
      <c r="CE21" s="8" t="n">
        <v>0</v>
      </c>
      <c r="CF21" s="8" t="n">
        <v>0</v>
      </c>
      <c r="CG21" s="8" t="n">
        <v>0</v>
      </c>
      <c r="CH21" s="8" t="n">
        <v>0</v>
      </c>
      <c r="CI21" s="8" t="n">
        <v>1</v>
      </c>
      <c r="CJ21" s="8" t="n">
        <v>0</v>
      </c>
      <c r="CK21" s="48" t="n"/>
      <c r="CL21" s="48" t="inlineStr">
        <is>
          <t>Ya</t>
        </is>
      </c>
      <c r="CM21" s="8" t="n">
        <v>2020</v>
      </c>
      <c r="CN21" s="48" t="inlineStr">
        <is>
          <t>Fixed-Dome (Kubah Tetap)</t>
        </is>
      </c>
      <c r="CO21" s="48" t="inlineStr">
        <is>
          <t>12 m³ (10-11 ekor sapi, ±10 jam memasak/hari, ±100 kg slurry/hari)</t>
        </is>
      </c>
      <c r="CP21" s="48" t="inlineStr">
        <is>
          <t>Anggota keluarga - laki-laki</t>
        </is>
      </c>
      <c r="CQ21" s="8" t="n">
        <v>0</v>
      </c>
      <c r="CR21" s="8" t="n">
        <v>0</v>
      </c>
      <c r="CS21" s="8" t="n">
        <v>0</v>
      </c>
      <c r="CT21" s="8" t="n">
        <v>0</v>
      </c>
      <c r="CU21" s="8" t="n">
        <v>1</v>
      </c>
      <c r="CV21" s="8" t="n">
        <v>0</v>
      </c>
      <c r="CW21" s="8" t="n">
        <v>0</v>
      </c>
      <c r="CX21" s="8" t="n">
        <v>0</v>
      </c>
      <c r="CY21" s="48" t="inlineStr">
        <is>
          <t>Anggota keluarga - perempuan dewasa</t>
        </is>
      </c>
      <c r="CZ21" s="8" t="n">
        <v>0</v>
      </c>
      <c r="DA21" s="8" t="n">
        <v>1</v>
      </c>
      <c r="DB21" s="8" t="n">
        <v>0</v>
      </c>
      <c r="DC21" s="48" t="n"/>
      <c r="DD21" s="48" t="inlineStr">
        <is>
          <t>CPO atau pendamping Anggota keluarga - laki-laki</t>
        </is>
      </c>
      <c r="DE21" s="8" t="n">
        <v>1</v>
      </c>
      <c r="DF21" s="8" t="n">
        <v>0</v>
      </c>
      <c r="DG21" s="8" t="n">
        <v>1</v>
      </c>
      <c r="DH21" s="8" t="n">
        <v>0</v>
      </c>
      <c r="DI21" s="48" t="n"/>
      <c r="DJ21" s="48" t="inlineStr">
        <is>
          <t>CPO atau pendamping</t>
        </is>
      </c>
      <c r="DK21" s="8" t="n">
        <v>0</v>
      </c>
      <c r="DL21" s="8" t="n">
        <v>0</v>
      </c>
      <c r="DM21" s="8" t="n">
        <v>1</v>
      </c>
      <c r="DN21" s="8" t="n">
        <v>0</v>
      </c>
      <c r="DO21" s="48" t="n"/>
      <c r="DP21" s="48" t="inlineStr">
        <is>
          <t>Ya</t>
        </is>
      </c>
      <c r="DQ21" s="48" t="n"/>
      <c r="DR21" s="48" t="n"/>
      <c r="DS21" s="48" t="n"/>
      <c r="DT21" s="48" t="n"/>
      <c r="DU21" s="48" t="n"/>
      <c r="DV21" s="48" t="n"/>
      <c r="DW21" s="48" t="n"/>
      <c r="DX21" s="48" t="n"/>
      <c r="DY21" s="48" t="n"/>
      <c r="DZ21" s="48" t="n"/>
      <c r="EA21" s="48" t="n"/>
      <c r="EB21" s="48" t="n"/>
      <c r="EC21" s="48" t="n"/>
      <c r="ED21" s="48" t="n"/>
      <c r="EE21" s="48" t="n"/>
      <c r="EF21" s="48" t="n"/>
      <c r="EG21" s="48" t="n"/>
      <c r="EH21" s="48" t="n"/>
      <c r="EI21" s="48" t="inlineStr">
        <is>
          <t>Tidak ada masalah</t>
        </is>
      </c>
      <c r="EJ21" s="8" t="n">
        <v>0</v>
      </c>
      <c r="EK21" s="8" t="n">
        <v>0</v>
      </c>
      <c r="EL21" s="8" t="n">
        <v>0</v>
      </c>
      <c r="EM21" s="8" t="n">
        <v>1</v>
      </c>
      <c r="EN21" s="8" t="n">
        <v>0</v>
      </c>
      <c r="EO21" s="48" t="n"/>
      <c r="EP21" s="48" t="inlineStr">
        <is>
          <t>Ya, cukup jelas dan mudah diikuti</t>
        </is>
      </c>
      <c r="EQ21" s="48" t="inlineStr">
        <is>
          <t>Bukan pelatihan</t>
        </is>
      </c>
      <c r="ER21" s="48" t="inlineStr">
        <is>
          <t>CPO atau pendamping</t>
        </is>
      </c>
      <c r="ES21" s="8" t="n">
        <v>1</v>
      </c>
      <c r="ET21" s="8" t="n">
        <v>0</v>
      </c>
      <c r="EU21" s="8" t="n">
        <v>0</v>
      </c>
      <c r="EV21" s="8" t="n">
        <v>0</v>
      </c>
      <c r="EW21" s="48" t="n"/>
      <c r="EX21" s="48" t="inlineStr">
        <is>
          <t>Anggota keluarga - Laki-laki</t>
        </is>
      </c>
      <c r="EY21" s="8" t="n">
        <v>1</v>
      </c>
      <c r="EZ21" s="8" t="n">
        <v>0</v>
      </c>
      <c r="FA21" s="8" t="n">
        <v>0</v>
      </c>
      <c r="FB21" s="48" t="n"/>
      <c r="FC21" s="48" t="inlineStr">
        <is>
          <t>Setiap minggu</t>
        </is>
      </c>
      <c r="FD21" s="48" t="n"/>
      <c r="FE21" s="48" t="inlineStr">
        <is>
          <t>Mengetahui</t>
        </is>
      </c>
      <c r="FF21" s="48" t="inlineStr">
        <is>
          <t>Selalu (setiap hari)</t>
        </is>
      </c>
      <c r="FG21" s="48" t="inlineStr">
        <is>
          <t>Mengetahui</t>
        </is>
      </c>
      <c r="FH21" s="48" t="inlineStr">
        <is>
          <t>Sering (setiap minggu)</t>
        </is>
      </c>
      <c r="FI21" s="48" t="inlineStr">
        <is>
          <t>Mengetahui</t>
        </is>
      </c>
      <c r="FJ21" s="48" t="inlineStr">
        <is>
          <t>Selalu (setiap hari)</t>
        </is>
      </c>
      <c r="FK21" s="48" t="inlineStr">
        <is>
          <t>Mengetahui</t>
        </is>
      </c>
      <c r="FL21" s="48" t="inlineStr">
        <is>
          <t>Cukup sering (2 minggu sekali)</t>
        </is>
      </c>
      <c r="FM21" s="48" t="inlineStr">
        <is>
          <t>Mengetahui</t>
        </is>
      </c>
      <c r="FN21" s="48" t="inlineStr">
        <is>
          <t>Sering (setiap minggu)</t>
        </is>
      </c>
      <c r="FO21" s="48" t="inlineStr">
        <is>
          <t>Mengetahui</t>
        </is>
      </c>
      <c r="FP21" s="48" t="inlineStr">
        <is>
          <t>Cukup sering (2 minggu sekali)</t>
        </is>
      </c>
      <c r="FQ21" s="48" t="inlineStr">
        <is>
          <t>Mengetahui</t>
        </is>
      </c>
      <c r="FR21" s="48" t="inlineStr">
        <is>
          <t>Ya</t>
        </is>
      </c>
      <c r="FS21" s="48" t="inlineStr">
        <is>
          <t>Mengetahui</t>
        </is>
      </c>
      <c r="FT21" s="48" t="inlineStr">
        <is>
          <t>Ya, selalu</t>
        </is>
      </c>
      <c r="FU21" s="48" t="inlineStr">
        <is>
          <t>Laki-laki dewasa</t>
        </is>
      </c>
      <c r="FV21" s="8" t="n">
        <v>1</v>
      </c>
      <c r="FW21" s="8" t="n">
        <v>0</v>
      </c>
      <c r="FX21" s="8" t="n">
        <v>0</v>
      </c>
      <c r="FY21" s="8" t="n">
        <v>0</v>
      </c>
      <c r="FZ21" s="48" t="inlineStr">
        <is>
          <t>Memahami</t>
        </is>
      </c>
      <c r="GA21" s="48" t="inlineStr">
        <is>
          <t>CPO</t>
        </is>
      </c>
      <c r="GB21" s="8" t="n">
        <v>1</v>
      </c>
      <c r="GC21" s="8" t="n">
        <v>0</v>
      </c>
      <c r="GD21" s="8" t="n">
        <v>0</v>
      </c>
      <c r="GE21" s="8" t="n">
        <v>0</v>
      </c>
      <c r="GF21" s="48" t="n"/>
      <c r="GG21" s="48" t="inlineStr">
        <is>
          <t>Sering</t>
        </is>
      </c>
      <c r="GH21" s="48" t="inlineStr">
        <is>
          <t>Ya</t>
        </is>
      </c>
      <c r="GI21" s="48" t="inlineStr">
        <is>
          <t>Tetangga Teman/keluarga</t>
        </is>
      </c>
      <c r="GJ21" s="8" t="n">
        <v>1</v>
      </c>
      <c r="GK21" s="8" t="n">
        <v>1</v>
      </c>
      <c r="GL21" s="8" t="n">
        <v>0</v>
      </c>
      <c r="GM21" s="8" t="n">
        <v>0</v>
      </c>
      <c r="GN21" s="48" t="n"/>
      <c r="GO21" s="8" t="n">
        <v>10</v>
      </c>
      <c r="GP21" s="48" t="inlineStr">
        <is>
          <t>Sebagian</t>
        </is>
      </c>
      <c r="GQ21" s="48" t="inlineStr">
        <is>
          <t>LPG</t>
        </is>
      </c>
      <c r="GR21" s="8" t="n">
        <v>1</v>
      </c>
      <c r="GS21" s="8" t="n">
        <v>0</v>
      </c>
      <c r="GT21" s="8" t="n">
        <v>0</v>
      </c>
      <c r="GU21" s="8" t="n">
        <v>0</v>
      </c>
      <c r="GV21" s="8" t="n">
        <v>0</v>
      </c>
      <c r="GW21" s="8" t="n">
        <v>0</v>
      </c>
      <c r="GX21" s="8" t="n">
        <v>0</v>
      </c>
      <c r="GY21" s="48" t="n"/>
      <c r="GZ21" s="48" t="inlineStr">
        <is>
          <t>Ya</t>
        </is>
      </c>
      <c r="HA21" s="48" t="n"/>
      <c r="HB21" s="48" t="n"/>
      <c r="HC21" s="48" t="n"/>
      <c r="HD21" s="48" t="n"/>
      <c r="HE21" s="8" t="n">
        <v>12</v>
      </c>
      <c r="HF21" s="8" t="n">
        <v>88000</v>
      </c>
      <c r="HG21" s="8" t="n">
        <v>6</v>
      </c>
      <c r="HH21" s="8" t="n">
        <v>44000</v>
      </c>
      <c r="HI21" s="48" t="n"/>
      <c r="HJ21" s="48" t="n"/>
      <c r="HK21" s="48" t="n"/>
      <c r="HL21" s="48" t="n"/>
      <c r="HM21" s="48" t="n"/>
      <c r="HN21" s="48" t="n"/>
      <c r="HO21" s="48" t="n"/>
      <c r="HP21" s="48" t="n"/>
      <c r="HQ21" s="48" t="n"/>
      <c r="HR21" s="48" t="n"/>
      <c r="HS21" s="48" t="n"/>
      <c r="HT21" s="48" t="n"/>
      <c r="HU21" s="48" t="n"/>
      <c r="HV21" s="48" t="n"/>
      <c r="HW21" s="48" t="n"/>
      <c r="HX21" s="48" t="n"/>
      <c r="HY21" s="48" t="n"/>
      <c r="HZ21" s="48" t="n"/>
      <c r="IA21" s="8" t="n">
        <v>6</v>
      </c>
      <c r="IB21" s="8" t="n">
        <v>44000</v>
      </c>
      <c r="IC21" s="48" t="n"/>
      <c r="ID21" s="48" t="n"/>
      <c r="IE21" s="48" t="n"/>
      <c r="IF21" s="48" t="n"/>
      <c r="IG21" s="48" t="n"/>
      <c r="IH21" s="48" t="n"/>
      <c r="II21" s="48" t="n"/>
      <c r="IJ21" s="48" t="n"/>
      <c r="IK21" s="48" t="inlineStr">
        <is>
          <t>&lt;15 kg</t>
        </is>
      </c>
      <c r="IL21" s="48" t="inlineStr">
        <is>
          <t>&lt;1 jam</t>
        </is>
      </c>
      <c r="IM21" s="48" t="inlineStr">
        <is>
          <t>Ya</t>
        </is>
      </c>
      <c r="IN21" s="48" t="inlineStr">
        <is>
          <t>Tidak</t>
        </is>
      </c>
      <c r="IO21" s="48" t="inlineStr">
        <is>
          <t>Lebih bersih</t>
        </is>
      </c>
      <c r="IP21" s="48" t="n"/>
      <c r="IQ21" s="48" t="inlineStr">
        <is>
          <t>Tidak pernah</t>
        </is>
      </c>
      <c r="IR21" s="48" t="n"/>
      <c r="IS21" s="48" t="n"/>
      <c r="IT21" s="48" t="n"/>
      <c r="IU21" s="48" t="n"/>
      <c r="IV21" s="48" t="n"/>
      <c r="IW21" s="48" t="n"/>
      <c r="IX21" s="48" t="n"/>
      <c r="IY21" s="48" t="n"/>
      <c r="IZ21" s="48" t="inlineStr">
        <is>
          <t>Tidak pernah</t>
        </is>
      </c>
      <c r="JA21" s="48" t="n"/>
      <c r="JB21" s="48" t="n"/>
      <c r="JC21" s="48" t="n"/>
      <c r="JD21" s="48" t="n"/>
      <c r="JE21" s="48" t="n"/>
      <c r="JF21" s="48" t="n"/>
      <c r="JG21" s="48" t="n"/>
      <c r="JH21" s="48" t="n"/>
      <c r="JI21" s="48" t="inlineStr">
        <is>
          <t>Tidak pernah</t>
        </is>
      </c>
      <c r="JJ21" s="48" t="n"/>
      <c r="JK21" s="48" t="n"/>
      <c r="JL21" s="48" t="n"/>
      <c r="JM21" s="48" t="n"/>
      <c r="JN21" s="48" t="n"/>
      <c r="JO21" s="48" t="n"/>
      <c r="JP21" s="48" t="n"/>
      <c r="JQ21" s="48" t="n"/>
      <c r="JR21" s="48" t="inlineStr">
        <is>
          <t>Tidak pernah</t>
        </is>
      </c>
      <c r="JS21" s="48" t="n"/>
      <c r="JT21" s="48" t="n"/>
      <c r="JU21" s="48" t="n"/>
      <c r="JV21" s="48" t="n"/>
      <c r="JW21" s="48" t="n"/>
      <c r="JX21" s="48" t="n"/>
      <c r="JY21" s="48" t="n"/>
      <c r="JZ21" s="48" t="n"/>
      <c r="KA21" s="48" t="inlineStr">
        <is>
          <t>Tidak pernah</t>
        </is>
      </c>
      <c r="KB21" s="48" t="n"/>
      <c r="KC21" s="48" t="n"/>
      <c r="KD21" s="48" t="n"/>
      <c r="KE21" s="48" t="n"/>
      <c r="KF21" s="48" t="n"/>
      <c r="KG21" s="48" t="n"/>
      <c r="KH21" s="48" t="n"/>
      <c r="KI21" s="48" t="n"/>
      <c r="KJ21" s="48" t="inlineStr">
        <is>
          <t>Tidak pernah</t>
        </is>
      </c>
      <c r="KK21" s="48" t="n"/>
      <c r="KL21" s="48" t="n"/>
      <c r="KM21" s="48" t="n"/>
      <c r="KN21" s="48" t="n"/>
      <c r="KO21" s="48" t="n"/>
      <c r="KP21" s="48" t="n"/>
      <c r="KQ21" s="48" t="n"/>
      <c r="KR21" s="48" t="n"/>
      <c r="KS21" s="48" t="inlineStr">
        <is>
          <t>Cukup membaik</t>
        </is>
      </c>
      <c r="KT21" s="48" t="inlineStr">
        <is>
          <t>Lebih dari 4 kali</t>
        </is>
      </c>
      <c r="KU21" s="48" t="inlineStr">
        <is>
          <t>2-4 kali</t>
        </is>
      </c>
      <c r="KV21" s="48" t="inlineStr">
        <is>
          <t>Perempuan dewasa Anak-anak (0-18 tahun)</t>
        </is>
      </c>
      <c r="KW21" s="8" t="n">
        <v>0</v>
      </c>
      <c r="KX21" s="8" t="n">
        <v>1</v>
      </c>
      <c r="KY21" s="8" t="n">
        <v>1</v>
      </c>
      <c r="KZ21" s="8" t="n">
        <v>0</v>
      </c>
      <c r="LA21" s="48" t="inlineStr">
        <is>
          <t>Cukup membaik</t>
        </is>
      </c>
      <c r="LB21" s="48" t="inlineStr">
        <is>
          <t>Cukup membaik</t>
        </is>
      </c>
      <c r="LC21" s="8" t="n">
        <v>2</v>
      </c>
      <c r="LD21" s="8" t="n">
        <v>2</v>
      </c>
      <c r="LE21" s="8" t="n">
        <v>0</v>
      </c>
      <c r="LF21" s="8" t="n">
        <v>4</v>
      </c>
      <c r="LG21" s="48" t="inlineStr">
        <is>
          <t>Ya</t>
        </is>
      </c>
      <c r="LH21" s="8" t="n">
        <v>100000</v>
      </c>
      <c r="LI21" s="48" t="n"/>
      <c r="LJ21" s="48" t="inlineStr">
        <is>
          <t>Kebutuhan rumah tangga</t>
        </is>
      </c>
      <c r="LK21" s="8" t="n">
        <v>0</v>
      </c>
      <c r="LL21" s="8" t="n">
        <v>0</v>
      </c>
      <c r="LM21" s="8" t="n">
        <v>0</v>
      </c>
      <c r="LN21" s="8" t="n">
        <v>0</v>
      </c>
      <c r="LO21" s="8" t="n">
        <v>1</v>
      </c>
      <c r="LP21" s="8" t="n">
        <v>0</v>
      </c>
      <c r="LQ21" s="8" t="n">
        <v>0</v>
      </c>
      <c r="LR21" s="48" t="n"/>
      <c r="LS21" s="8" t="n">
        <v>60</v>
      </c>
      <c r="LT21" s="8" t="n">
        <v>0</v>
      </c>
      <c r="LU21" s="8" t="n">
        <v>0</v>
      </c>
      <c r="LV21" s="8" t="n">
        <v>15</v>
      </c>
      <c r="LW21" s="8" t="n">
        <v>0</v>
      </c>
      <c r="LX21" s="8" t="n">
        <v>0</v>
      </c>
      <c r="LY21" s="8" t="n">
        <v>15</v>
      </c>
      <c r="LZ21" s="8" t="n">
        <v>0</v>
      </c>
      <c r="MA21" s="8" t="n">
        <v>0</v>
      </c>
      <c r="MB21" s="48" t="inlineStr">
        <is>
          <t>Ya</t>
        </is>
      </c>
      <c r="MC21" s="8" t="n">
        <v>10</v>
      </c>
      <c r="MD21" s="8" t="n">
        <v>10</v>
      </c>
      <c r="ME21" s="8" t="n">
        <v>10</v>
      </c>
      <c r="MF21" s="8" t="n">
        <v>10</v>
      </c>
      <c r="MG21" s="8" t="n">
        <v>0</v>
      </c>
      <c r="MH21" s="8" t="n">
        <v>0</v>
      </c>
      <c r="MI21" s="48" t="inlineStr">
        <is>
          <t>Aktivitas sosial diluar rumah (misalnya, berkumpul dengan tetangga, mengikuti kegiatan PKK, dsb)</t>
        </is>
      </c>
      <c r="MJ21" s="8" t="n">
        <v>0</v>
      </c>
      <c r="MK21" s="8" t="n">
        <v>1</v>
      </c>
      <c r="ML21" s="8" t="n">
        <v>0</v>
      </c>
      <c r="MM21" s="8" t="n">
        <v>0</v>
      </c>
      <c r="MN21" s="8" t="n">
        <v>0</v>
      </c>
      <c r="MO21" s="8" t="n">
        <v>0</v>
      </c>
      <c r="MP21" s="48" t="n"/>
      <c r="MQ21" s="48" t="n"/>
      <c r="MR21" s="48" t="inlineStr">
        <is>
          <t>Karena ada aktivitas sosial</t>
        </is>
      </c>
      <c r="MS21" s="48" t="inlineStr">
        <is>
          <t>Gotongroyong dan acara adat</t>
        </is>
      </c>
      <c r="MT21" s="48" t="n"/>
      <c r="MU21" s="48" t="inlineStr">
        <is>
          <t>Ya, untuk anggota keluarga</t>
        </is>
      </c>
      <c r="MV21" s="48" t="inlineStr">
        <is>
          <t>Perawatan sistem biogas</t>
        </is>
      </c>
      <c r="MW21" s="8" t="n">
        <v>1</v>
      </c>
      <c r="MX21" s="8" t="n">
        <v>0</v>
      </c>
      <c r="MY21" s="8" t="n">
        <v>0</v>
      </c>
      <c r="MZ21" s="8" t="n">
        <v>0</v>
      </c>
      <c r="NA21" s="48" t="n"/>
      <c r="NB21" s="48" t="n"/>
      <c r="NC21" s="48" t="n"/>
      <c r="ND21" s="48" t="n"/>
      <c r="NE21" s="48" t="n"/>
      <c r="NF21" s="48" t="n"/>
      <c r="NG21" s="48" t="n"/>
      <c r="NH21" s="48" t="n"/>
      <c r="NI21" s="48" t="n"/>
      <c r="NJ21" s="48" t="n"/>
      <c r="NK21" s="48" t="n"/>
      <c r="NL21" s="48" t="inlineStr">
        <is>
          <t>Ya</t>
        </is>
      </c>
      <c r="NM21" s="48" t="inlineStr">
        <is>
          <t>100% dana mandiri</t>
        </is>
      </c>
      <c r="NN21" s="48" t="inlineStr">
        <is>
          <t>&gt;11.000.001</t>
        </is>
      </c>
      <c r="NO21" s="48" t="n"/>
      <c r="NP21" s="48" t="n"/>
      <c r="NQ21" s="48" t="n"/>
      <c r="NR21" s="48" t="n"/>
      <c r="NS21" s="48" t="n"/>
      <c r="NT21" s="48" t="n"/>
      <c r="NU21" s="48" t="n"/>
      <c r="NV21" s="48" t="inlineStr">
        <is>
          <t>Anggota keluarga - Laki-laki dewasa</t>
        </is>
      </c>
      <c r="NW21" s="48" t="n"/>
      <c r="NX21" s="48" t="inlineStr">
        <is>
          <t>Sedikit meningkat</t>
        </is>
      </c>
      <c r="NY21" s="8" t="n">
        <v>120</v>
      </c>
      <c r="NZ21" s="8" t="n">
        <v>0</v>
      </c>
      <c r="OA21" s="8" t="n">
        <v>0</v>
      </c>
      <c r="OB21" s="8" t="n">
        <v>15</v>
      </c>
      <c r="OC21" s="8" t="n">
        <v>30</v>
      </c>
      <c r="OD21" s="8" t="n">
        <v>0</v>
      </c>
      <c r="OE21" s="48" t="inlineStr">
        <is>
          <t>Jauh lebih baik</t>
        </is>
      </c>
      <c r="OF21" s="48" t="inlineStr">
        <is>
          <t>Lebih baik (beda waktu memasak 5-30 menit, ATAU tidak lagi ada rasa/bau makanan yang berubah, ATAU alasan lainnya)</t>
        </is>
      </c>
      <c r="OG21" s="48" t="inlineStr">
        <is>
          <t>Ya</t>
        </is>
      </c>
      <c r="OH21" s="8" t="n">
        <v>0</v>
      </c>
      <c r="OI21" s="8" t="n">
        <v>0</v>
      </c>
      <c r="OJ21" s="8" t="n">
        <v>0</v>
      </c>
      <c r="OK21" s="8" t="n">
        <v>7</v>
      </c>
      <c r="OL21" s="8" t="n">
        <v>0</v>
      </c>
      <c r="OM21" s="8" t="n">
        <v>0</v>
      </c>
      <c r="ON21" s="8" t="n">
        <v>15</v>
      </c>
      <c r="OO21" s="8" t="n">
        <v>15</v>
      </c>
      <c r="OP21" s="48">
        <f>VLOOKUP(AG21,'BUS 2'!$G$1:$CU$424,2,0)</f>
        <v/>
      </c>
      <c r="OQ21" s="8">
        <f>VLOOKUP(AG21,'BUS 2'!$G$1:$CU$424,3,0)</f>
        <v/>
      </c>
      <c r="OR21" s="8">
        <f>VLOOKUP(AG21,'BUS 2'!$G$1:$CU$424,4,0)</f>
        <v/>
      </c>
      <c r="OS21" s="8">
        <f>VLOOKUP(AG21,'BUS 2'!$G$1:$CU$424,5,0)</f>
        <v/>
      </c>
      <c r="OT21" s="8">
        <f>VLOOKUP(AG21,'BUS 2'!$G$1:$CU$424,6,0)</f>
        <v/>
      </c>
      <c r="OU21" s="8">
        <f>VLOOKUP(AG21,'BUS 2'!$G$1:$CU$424,7,0)</f>
        <v/>
      </c>
      <c r="OV21" s="8">
        <f>VLOOKUP(AG21,'BUS 2'!$G$1:$CU$424,8,0)</f>
        <v/>
      </c>
      <c r="OW21" s="8">
        <f>VLOOKUP(AG21,'BUS 2'!$G$1:$CU$424,9,0)</f>
        <v/>
      </c>
      <c r="OX21" s="8">
        <f>VLOOKUP(AG21,'BUS 2'!$G$1:$CU$424,10,0)</f>
        <v/>
      </c>
      <c r="OY21" s="8">
        <f>VLOOKUP(AG21,'BUS 2'!$G$1:$CU$424,11,0)</f>
        <v/>
      </c>
      <c r="OZ21" s="8">
        <f>VLOOKUP(AG21,'BUS 2'!$G$1:$CU$424,12,0)</f>
        <v/>
      </c>
      <c r="PA21" s="8">
        <f>VLOOKUP(AG21,'BUS 2'!$G$1:$CU$424,13,0)</f>
        <v/>
      </c>
      <c r="PB21" s="8">
        <f>VLOOKUP(AG21,'BUS 2'!$G$1:$CU$424,14,0)</f>
        <v/>
      </c>
      <c r="PC21" s="8">
        <f>VLOOKUP(AG21,'BUS 2'!$G$1:$CU$424,15,0)</f>
        <v/>
      </c>
      <c r="PD21" s="8">
        <f>VLOOKUP(AG21,'BUS 2'!$G$1:$CU$424,16,0)</f>
        <v/>
      </c>
      <c r="PE21" s="8">
        <f>VLOOKUP(AG21,'BUS 2'!$G$1:$CU$424,17,0)</f>
        <v/>
      </c>
      <c r="PF21" s="8">
        <f>VLOOKUP(AG21,'BUS 2'!$G$1:$CU$424,18,0)</f>
        <v/>
      </c>
      <c r="PG21" s="8">
        <f>VLOOKUP(AG21,'BUS 2'!$G$1:$CU$424,19,0)</f>
        <v/>
      </c>
      <c r="PH21" s="8">
        <f>VLOOKUP(AG21,'BUS 2'!$G$1:$CU$424,20,0)</f>
        <v/>
      </c>
      <c r="PI21" s="8">
        <f>VLOOKUP(AG21,'BUS 2'!$G$1:$CU$424,21,0)</f>
        <v/>
      </c>
      <c r="PJ21" s="8">
        <f>VLOOKUP(AG21,'BUS 2'!$G$1:$CU$424,22,0)</f>
        <v/>
      </c>
      <c r="PK21" s="8">
        <f>VLOOKUP(AG21,'BUS 2'!$G$1:$CU$424,23,0)</f>
        <v/>
      </c>
      <c r="PL21" s="8">
        <f>VLOOKUP(AG21,'BUS 2'!$G$1:$CU$424,24,0)</f>
        <v/>
      </c>
      <c r="PM21" s="8">
        <f>VLOOKUP(AG21,'BUS 2'!$G$1:$CU$424,25,0)</f>
        <v/>
      </c>
      <c r="PN21" s="8">
        <f>VLOOKUP(AG21,'BUS 2'!$G$1:$CU$424,26,0)</f>
        <v/>
      </c>
      <c r="PO21" s="8">
        <f>VLOOKUP(AG21,'BUS 2'!$G$1:$CU$424,27,0)</f>
        <v/>
      </c>
      <c r="PP21" s="8">
        <f>VLOOKUP(AG21,'BUS 2'!$G$1:$CU$424,28,0)</f>
        <v/>
      </c>
      <c r="PQ21" s="8">
        <f>VLOOKUP(AG21,'BUS 2'!$G$1:$CU$424,29,0)</f>
        <v/>
      </c>
      <c r="PR21" s="8">
        <f>VLOOKUP(AG21,'BUS 2'!$G$1:$CU$424,30,0)</f>
        <v/>
      </c>
      <c r="PS21" s="8">
        <f>VLOOKUP(AG21,'BUS 2'!$G$1:$CU$424,31,0)</f>
        <v/>
      </c>
      <c r="PT21" s="48" t="n"/>
      <c r="PU21" s="48" t="n"/>
      <c r="PV21" s="48" t="n"/>
      <c r="PW21" s="48" t="n"/>
      <c r="PX21" s="48" t="n"/>
      <c r="PY21" s="48" t="n"/>
      <c r="PZ21" s="48" t="n"/>
      <c r="QA21" s="48" t="n"/>
      <c r="QB21" s="48" t="n"/>
      <c r="QC21" s="48" t="n"/>
      <c r="QD21" s="48" t="n"/>
      <c r="QE21" s="48" t="n"/>
      <c r="QF21" s="48" t="n"/>
      <c r="QG21" s="48" t="n"/>
      <c r="QH21" s="48" t="n"/>
      <c r="QI21" s="48" t="n"/>
      <c r="QJ21" s="48" t="n"/>
      <c r="QK21" s="48" t="n"/>
      <c r="QL21" s="48" t="n"/>
      <c r="QM21" s="48" t="n"/>
      <c r="QN21" s="48" t="n"/>
      <c r="QO21" s="48" t="n"/>
      <c r="QP21" s="48" t="n"/>
      <c r="QQ21" s="48" t="n"/>
      <c r="QR21" s="48" t="n"/>
      <c r="QS21" s="48" t="n"/>
      <c r="QT21" s="48" t="n"/>
      <c r="QU21" s="48" t="n"/>
      <c r="QV21" s="48" t="inlineStr">
        <is>
          <t>1-Disebarkan ke lahan terbuka</t>
        </is>
      </c>
      <c r="QW21" s="8" t="n">
        <v>0</v>
      </c>
      <c r="QX21" s="8" t="n">
        <v>0</v>
      </c>
      <c r="QY21" s="8" t="n">
        <v>0</v>
      </c>
      <c r="QZ21" s="8" t="n">
        <v>0</v>
      </c>
      <c r="RA21" s="8" t="n">
        <v>0</v>
      </c>
      <c r="RB21" s="8" t="n">
        <v>1</v>
      </c>
      <c r="RC21" s="8" t="n">
        <v>0</v>
      </c>
      <c r="RD21" s="8" t="n">
        <v>0</v>
      </c>
      <c r="RE21" s="8" t="n">
        <v>0</v>
      </c>
      <c r="RF21" s="48" t="n"/>
      <c r="RG21" s="48" t="n"/>
      <c r="RH21" s="48" t="n"/>
      <c r="RI21" s="48" t="n"/>
      <c r="RJ21" s="48" t="n"/>
      <c r="RK21" s="48" t="n"/>
      <c r="RL21" s="48" t="n"/>
      <c r="RM21" s="48" t="n"/>
      <c r="RN21" s="48" t="n"/>
      <c r="RO21" s="48" t="n"/>
      <c r="RP21" s="48" t="n"/>
      <c r="RQ21" s="48" t="n"/>
      <c r="RR21" s="48" t="n"/>
      <c r="RS21" s="48" t="n"/>
      <c r="RT21" s="48" t="n"/>
      <c r="RU21" s="48" t="n"/>
      <c r="RV21" s="48" t="n"/>
      <c r="RW21" s="48" t="n"/>
      <c r="RX21" s="48" t="n"/>
      <c r="RY21" s="48" t="n"/>
      <c r="RZ21" s="48" t="n"/>
      <c r="SA21" s="48" t="n"/>
      <c r="SB21" s="48" t="n"/>
      <c r="SC21" s="48" t="n"/>
      <c r="SD21" s="48" t="n"/>
      <c r="SE21" s="48" t="n"/>
      <c r="SF21" s="48" t="n"/>
      <c r="SG21" s="48" t="n"/>
      <c r="SH21" s="48" t="n"/>
      <c r="SI21" s="48" t="n"/>
      <c r="SJ21" s="48" t="n"/>
      <c r="SK21" s="48" t="n"/>
      <c r="SL21" s="48" t="n"/>
      <c r="SM21" s="48" t="n"/>
      <c r="SN21" s="48" t="n"/>
      <c r="SO21" s="48" t="n"/>
      <c r="SP21" s="48" t="n"/>
      <c r="SQ21" s="48" t="n"/>
      <c r="SR21" s="48" t="n"/>
      <c r="SS21" s="48" t="n"/>
      <c r="ST21" s="48" t="n"/>
      <c r="SU21" s="48" t="n"/>
      <c r="SV21" s="48" t="n"/>
      <c r="SW21" s="48" t="n"/>
      <c r="SX21" s="48" t="n"/>
      <c r="SY21" s="8">
        <f>VLOOKUP(AG21,'BUS 2'!$G$1:$CU$424,33,0)</f>
        <v/>
      </c>
      <c r="SZ21" s="48">
        <f>VLOOKUP(AG21,'BUS 2'!$G$1:$CU$424,34,0)</f>
        <v/>
      </c>
      <c r="TA21" s="48">
        <f>VLOOKUP(AG21,'BUS 2'!$G$1:$CU$424,35,0)</f>
        <v/>
      </c>
      <c r="TB21" s="48">
        <f>VLOOKUP(AG21,'BUS 2'!$G$1:$CU$424,36,0)</f>
        <v/>
      </c>
      <c r="TC21" s="48">
        <f>VLOOKUP(AG21,'BUS 2'!$G$1:$CU$424,37,0)</f>
        <v/>
      </c>
      <c r="TD21" s="48">
        <f>VLOOKUP(AG21,'BUS 2'!$G$1:$CU$424,38,0)</f>
        <v/>
      </c>
      <c r="TE21" s="48">
        <f>VLOOKUP(AG21,'BUS 2'!$G$1:$CU$424,39,0)</f>
        <v/>
      </c>
      <c r="TF21" s="48">
        <f>VLOOKUP(AG21,'BUS 2'!$G$1:$CU$424,40,0)</f>
        <v/>
      </c>
      <c r="TG21" s="8">
        <f>VLOOKUP(AG21,'BUS 2'!$G$1:$CU$424,42,0)</f>
        <v/>
      </c>
      <c r="TH21" s="8">
        <f>VLOOKUP(AG21,'BUS 2'!$G$1:$CU$424,43,0)</f>
        <v/>
      </c>
      <c r="TI21" s="8">
        <f>VLOOKUP(AG21,'BUS 2'!$G$1:$CU$424,44,0)</f>
        <v/>
      </c>
      <c r="TJ21" s="8">
        <f>VLOOKUP(AG21,'BUS 2'!$G$1:$CU$424,45,0)</f>
        <v/>
      </c>
      <c r="TK21" s="8">
        <f>VLOOKUP(AG21,'BUS 2'!$G$1:$CU$424,46,0)</f>
        <v/>
      </c>
      <c r="TL21" s="8">
        <f>VLOOKUP(AG21,'BUS 2'!$G$1:$CU$424,47,0)</f>
        <v/>
      </c>
      <c r="TM21" s="8">
        <f>VLOOKUP(AG21,'BUS 2'!$G$1:$CU$424,48,0)</f>
        <v/>
      </c>
      <c r="TN21" s="8">
        <f>VLOOKUP(AG21,'BUS 2'!$G$1:$CU$424,49,0)</f>
        <v/>
      </c>
      <c r="TO21" s="8">
        <f>VLOOKUP(AG21,'BUS 2'!$G$1:$CU$424,50,0)</f>
        <v/>
      </c>
      <c r="TP21" s="8">
        <f>VLOOKUP(AG21,'BUS 2'!$G$1:$CU$424,51,0)</f>
        <v/>
      </c>
      <c r="TQ21" s="8">
        <f>VLOOKUP(AG21,'BUS 2'!$G$1:$CU$424,52,0)</f>
        <v/>
      </c>
      <c r="TR21" s="8">
        <f>VLOOKUP(AG21,'BUS 2'!$G$1:$CU$424,53,0)</f>
        <v/>
      </c>
      <c r="TS21" s="48">
        <f>VLOOKUP(AG21,'BUS 2'!$G$1:$CU$424,54,0)</f>
        <v/>
      </c>
      <c r="TT21" s="48">
        <f>VLOOKUP(AG21,'BUS 2'!$G$1:$CU$424,55,0)</f>
        <v/>
      </c>
      <c r="TU21" s="48">
        <f>VLOOKUP(AG21,'BUS 2'!$G$1:$CU$424,56,0)</f>
        <v/>
      </c>
      <c r="TV21" s="48">
        <f>VLOOKUP(AG21,'BUS 2'!$G$1:$CU$424,57,0)</f>
        <v/>
      </c>
      <c r="TW21" s="48">
        <f>VLOOKUP(AG21,'BUS 2'!$G$1:$CU$424,58,0)</f>
        <v/>
      </c>
      <c r="TX21" s="48">
        <f>VLOOKUP(AG21,'BUS 2'!$G$1:$CU$424,59,0)</f>
        <v/>
      </c>
      <c r="TY21" s="48">
        <f>VLOOKUP(AG21,'BUS 2'!$G$1:$CU$424,60,0)</f>
        <v/>
      </c>
      <c r="TZ21" s="48">
        <f>VLOOKUP(AG21,'BUS 2'!$G$1:$CU$424,61,0)</f>
        <v/>
      </c>
      <c r="UA21" s="48">
        <f>VLOOKUP(AG21,'BUS 2'!$G$1:$CU$424,62,0)</f>
        <v/>
      </c>
      <c r="UB21" s="48">
        <f>VLOOKUP(AG21,'BUS 2'!$G$1:$CU$424,63,0)</f>
        <v/>
      </c>
      <c r="UC21" s="48">
        <f>VLOOKUP(AG21,'BUS 2'!$G$1:$CU$424,64,0)</f>
        <v/>
      </c>
      <c r="UD21" s="48">
        <f>VLOOKUP(AG21,'BUS 2'!$G$1:$CU$424,65,0)</f>
        <v/>
      </c>
      <c r="UE21" s="48">
        <f>VLOOKUP(AG21,'BUS 2'!$G$1:$CU$424,66,0)</f>
        <v/>
      </c>
      <c r="UF21" s="48">
        <f>VLOOKUP(AG21,'BUS 2'!$G$1:$CU$424,67,0)</f>
        <v/>
      </c>
      <c r="UG21" s="48">
        <f>VLOOKUP(AG21,'BUS 2'!$G$1:$CU$424,68,0)</f>
        <v/>
      </c>
      <c r="UH21" s="48">
        <f>VLOOKUP(AG21,'BUS 2'!$G$1:$CU$424,69,0)</f>
        <v/>
      </c>
      <c r="UI21" s="48">
        <f>VLOOKUP(AG21,'BUS 2'!$G$1:$CU$424,70,0)</f>
        <v/>
      </c>
      <c r="UJ21" s="48">
        <f>VLOOKUP(AG21,'BUS 2'!$G$1:$CU$424,71,0)</f>
        <v/>
      </c>
      <c r="UK21" s="48">
        <f>VLOOKUP(AG21,'BUS 2'!$G$1:$CU$424,72,0)</f>
        <v/>
      </c>
      <c r="UL21" s="48">
        <f>VLOOKUP(AG21,'BUS 2'!$G$1:$CU$424,73,0)</f>
        <v/>
      </c>
      <c r="UM21" s="48">
        <f>VLOOKUP(AG21,'BUS 2'!$G$1:$CU$424,74,0)</f>
        <v/>
      </c>
      <c r="UN21" s="48">
        <f>VLOOKUP(AG21,'BUS 2'!$G$1:$CU$424,75,0)</f>
        <v/>
      </c>
      <c r="UO21" s="48">
        <f>VLOOKUP(AG21,'BUS 2'!$G$1:$CU$424,76,0)</f>
        <v/>
      </c>
      <c r="UP21" s="48">
        <f>VLOOKUP(AG21,'BUS 2'!$G$1:$CU$424,77,0)</f>
        <v/>
      </c>
      <c r="UQ21" s="48">
        <f>VLOOKUP(AG21,'BUS 2'!$G$1:$CU$424,78,0)</f>
        <v/>
      </c>
      <c r="UR21" s="48">
        <f>VLOOKUP(AG21,'BUS 2'!$G$1:$CU$424,79,0)</f>
        <v/>
      </c>
      <c r="US21" s="48">
        <f>VLOOKUP(AG21,'BUS 2'!$G$1:$CU$424,80,0)</f>
        <v/>
      </c>
      <c r="UT21" s="48">
        <f>VLOOKUP(AG21,'BUS 2'!$G$1:$CU$424,81,0)</f>
        <v/>
      </c>
      <c r="UU21" s="48" t="n"/>
      <c r="UV21" s="48" t="n"/>
      <c r="UW21" s="48" t="n"/>
      <c r="UX21" s="48" t="inlineStr">
        <is>
          <t>Pemberian pakan di kandang</t>
        </is>
      </c>
      <c r="UY21" s="48" t="n"/>
      <c r="UZ21" s="48" t="n"/>
      <c r="VA21" s="48" t="inlineStr">
        <is>
          <t>Penggembalaan terbuka</t>
        </is>
      </c>
      <c r="VB21" s="48" t="inlineStr">
        <is>
          <t>Penggembalaan terbuka</t>
        </is>
      </c>
      <c r="VC21" s="48" t="n"/>
      <c r="VD21" s="48" t="n"/>
      <c r="VE21" s="48" t="n"/>
      <c r="VF21" s="48" t="inlineStr">
        <is>
          <t>Sangat teratur (setiap hari)</t>
        </is>
      </c>
      <c r="VG21" s="48" t="n"/>
      <c r="VH21" s="48" t="n"/>
      <c r="VI21" s="48" t="inlineStr">
        <is>
          <t>Teratur (2-6 hari sekali)</t>
        </is>
      </c>
      <c r="VJ21" s="48" t="inlineStr">
        <is>
          <t>Teratur (2-6 hari sekali)</t>
        </is>
      </c>
      <c r="VK21" s="48" t="n"/>
      <c r="VL21" s="48" t="n"/>
      <c r="VM21" s="48" t="n"/>
      <c r="VN21" s="48" t="inlineStr">
        <is>
          <t>Sangat sering (&gt;1 kali sehari)</t>
        </is>
      </c>
      <c r="VO21" s="48" t="n"/>
      <c r="VP21" s="48" t="n"/>
      <c r="VQ21" s="48" t="n"/>
      <c r="VR21" s="48" t="n"/>
      <c r="VS21" s="48" t="n"/>
      <c r="VT21" s="48" t="n"/>
      <c r="VU21" s="48" t="n"/>
      <c r="VV21" s="48" t="n"/>
      <c r="VW21" s="48" t="n"/>
      <c r="VX21" s="48" t="n"/>
      <c r="VY21" s="48" t="n"/>
      <c r="VZ21" s="48" t="n"/>
      <c r="WA21" s="48" t="n"/>
      <c r="WB21" s="48" t="n"/>
      <c r="WC21" s="48" t="n"/>
      <c r="WD21" s="48" t="n"/>
      <c r="WE21" s="48" t="n"/>
      <c r="WF21" s="48" t="n"/>
      <c r="WG21" s="48" t="n"/>
      <c r="WH21" s="48" t="n"/>
      <c r="WI21" s="48" t="n"/>
      <c r="WJ21" s="48" t="n"/>
      <c r="WK21" s="48" t="n"/>
      <c r="WL21" s="48" t="n"/>
      <c r="WM21" s="48" t="n"/>
      <c r="WN21" s="48" t="n"/>
      <c r="WO21" s="48" t="n"/>
      <c r="WP21" s="48" t="n"/>
      <c r="WQ21" s="48" t="n"/>
      <c r="WR21" s="48" t="n"/>
      <c r="WS21" s="48" t="n"/>
      <c r="WT21" s="48" t="n"/>
      <c r="WU21" s="48" t="n"/>
      <c r="WV21" s="48" t="n"/>
      <c r="WW21" s="48" t="n"/>
      <c r="WX21" s="48" t="n"/>
      <c r="WY21" s="48" t="n"/>
      <c r="WZ21" s="48" t="n"/>
      <c r="XA21" s="48" t="n"/>
      <c r="XB21" s="48" t="inlineStr">
        <is>
          <t>6-Digester biogas</t>
        </is>
      </c>
      <c r="XC21" s="8" t="n">
        <v>0</v>
      </c>
      <c r="XD21" s="8" t="n">
        <v>0</v>
      </c>
      <c r="XE21" s="8" t="n">
        <v>0</v>
      </c>
      <c r="XF21" s="8" t="n">
        <v>0</v>
      </c>
      <c r="XG21" s="8" t="n">
        <v>0</v>
      </c>
      <c r="XH21" s="8" t="n">
        <v>0</v>
      </c>
      <c r="XI21" s="8" t="n">
        <v>0</v>
      </c>
      <c r="XJ21" s="8" t="n">
        <v>0</v>
      </c>
      <c r="XK21" s="8" t="n">
        <v>1</v>
      </c>
      <c r="XL21" s="8" t="n">
        <v>0</v>
      </c>
      <c r="XM21" s="8" t="n">
        <v>0</v>
      </c>
      <c r="XN21" s="48" t="n"/>
      <c r="XO21" s="48" t="n"/>
      <c r="XP21" s="48" t="n"/>
      <c r="XQ21" s="48" t="n"/>
      <c r="XR21" s="48" t="n"/>
      <c r="XS21" s="48" t="n"/>
      <c r="XT21" s="48" t="n"/>
      <c r="XU21" s="48" t="n"/>
      <c r="XV21" s="48" t="n"/>
      <c r="XW21" s="48" t="n"/>
      <c r="XX21" s="48" t="n"/>
      <c r="XY21" s="48" t="n"/>
      <c r="XZ21" s="48" t="n"/>
      <c r="YA21" s="48" t="n"/>
      <c r="YB21" s="48" t="n"/>
      <c r="YC21" s="48" t="n"/>
      <c r="YD21" s="48" t="n"/>
      <c r="YE21" s="48" t="n"/>
      <c r="YF21" s="48" t="n"/>
      <c r="YG21" s="48" t="n"/>
      <c r="YH21" s="48" t="n"/>
      <c r="YI21" s="48" t="n"/>
      <c r="YJ21" s="48" t="n"/>
      <c r="YK21" s="48" t="n"/>
      <c r="YL21" s="48" t="n"/>
      <c r="YM21" s="48" t="n"/>
      <c r="YN21" s="48" t="inlineStr">
        <is>
          <t>8-Dibiarkan tersebar di ladang penggembalaan</t>
        </is>
      </c>
      <c r="YO21" s="8" t="n">
        <v>0</v>
      </c>
      <c r="YP21" s="8" t="n">
        <v>0</v>
      </c>
      <c r="YQ21" s="8" t="n">
        <v>0</v>
      </c>
      <c r="YR21" s="8" t="n">
        <v>0</v>
      </c>
      <c r="YS21" s="8" t="n">
        <v>0</v>
      </c>
      <c r="YT21" s="8" t="n">
        <v>0</v>
      </c>
      <c r="YU21" s="8" t="n">
        <v>0</v>
      </c>
      <c r="YV21" s="8" t="n">
        <v>0</v>
      </c>
      <c r="YW21" s="8" t="n">
        <v>0</v>
      </c>
      <c r="YX21" s="8" t="n">
        <v>0</v>
      </c>
      <c r="YY21" s="8" t="n">
        <v>0</v>
      </c>
      <c r="YZ21" s="8" t="n">
        <v>1</v>
      </c>
      <c r="ZA21" s="48" t="inlineStr">
        <is>
          <t>8-Dibiarkan tersebar di ladang penggembalaan</t>
        </is>
      </c>
      <c r="ZB21" s="8" t="n">
        <v>0</v>
      </c>
      <c r="ZC21" s="8" t="n">
        <v>0</v>
      </c>
      <c r="ZD21" s="8" t="n">
        <v>0</v>
      </c>
      <c r="ZE21" s="8" t="n">
        <v>0</v>
      </c>
      <c r="ZF21" s="8" t="n">
        <v>0</v>
      </c>
      <c r="ZG21" s="8" t="n">
        <v>0</v>
      </c>
      <c r="ZH21" s="8" t="n">
        <v>0</v>
      </c>
      <c r="ZI21" s="8" t="n">
        <v>0</v>
      </c>
      <c r="ZJ21" s="8" t="n">
        <v>0</v>
      </c>
      <c r="ZK21" s="8" t="n">
        <v>0</v>
      </c>
      <c r="ZL21" s="8" t="n">
        <v>0</v>
      </c>
      <c r="ZM21" s="8" t="n">
        <v>1</v>
      </c>
      <c r="ZN21" s="48" t="n"/>
      <c r="ZO21" s="48" t="n"/>
      <c r="ZP21" s="48" t="n"/>
      <c r="ZQ21" s="8" t="n">
        <v>100</v>
      </c>
      <c r="ZR21" s="48" t="n"/>
      <c r="ZS21" s="48" t="n"/>
      <c r="ZT21" s="48" t="n"/>
      <c r="ZU21" s="48" t="n"/>
      <c r="ZV21" s="48" t="n"/>
      <c r="ZW21" s="48" t="n"/>
      <c r="ZX21" s="48" t="n"/>
      <c r="ZY21" s="48" t="n"/>
      <c r="ZZ21" s="48" t="n"/>
      <c r="AAA21" s="48" t="n"/>
      <c r="AAB21" s="8" t="n">
        <v>0</v>
      </c>
      <c r="AAC21" s="8" t="n">
        <v>0</v>
      </c>
      <c r="AAD21" s="48" t="n"/>
      <c r="AAE21" s="48" t="n"/>
      <c r="AAF21" s="48" t="n"/>
      <c r="AAG21" s="48" t="inlineStr">
        <is>
          <t>Pakan kering (misal: konsentrat, silase, pelet)</t>
        </is>
      </c>
      <c r="AAH21" s="48" t="n"/>
      <c r="AAI21" s="48" t="n"/>
      <c r="AAJ21" s="48" t="inlineStr">
        <is>
          <t>Pakan kering (misal: konsentrat, silase, pelet)</t>
        </is>
      </c>
      <c r="AAK21" s="48" t="inlineStr">
        <is>
          <t>Pakan kering (misal: konsentrat, silase, pelet)</t>
        </is>
      </c>
      <c r="AAL21" s="48" t="inlineStr">
        <is>
          <t>Ya</t>
        </is>
      </c>
      <c r="AAM21" s="48" t="inlineStr">
        <is>
          <t>Cair Padat</t>
        </is>
      </c>
      <c r="AAN21" s="8" t="n">
        <v>1</v>
      </c>
      <c r="AAO21" s="8" t="n">
        <v>1</v>
      </c>
      <c r="AAP21" s="8" t="n">
        <v>3</v>
      </c>
      <c r="AAQ21" s="8" t="n">
        <v>1</v>
      </c>
      <c r="AAR21" s="48" t="inlineStr">
        <is>
          <t>Tidak</t>
        </is>
      </c>
      <c r="AAS21" s="48" t="inlineStr">
        <is>
          <t>Mengetahui</t>
        </is>
      </c>
      <c r="AAT21" s="48" t="inlineStr">
        <is>
          <t>Digunakan untuk pupuk di lahan pertanian sendiri</t>
        </is>
      </c>
      <c r="AAU21" s="8" t="n">
        <v>1</v>
      </c>
      <c r="AAV21" s="8" t="n">
        <v>0</v>
      </c>
      <c r="AAW21" s="8" t="n">
        <v>0</v>
      </c>
      <c r="AAX21" s="8" t="n">
        <v>0</v>
      </c>
      <c r="AAY21" s="8" t="n">
        <v>0</v>
      </c>
      <c r="AAZ21" s="8" t="n">
        <v>0</v>
      </c>
      <c r="ABA21" s="8" t="n">
        <v>0</v>
      </c>
      <c r="ABB21" s="48" t="inlineStr">
        <is>
          <t>Pupuk cair untuk tanaman</t>
        </is>
      </c>
      <c r="ABC21" s="8" t="n">
        <v>1</v>
      </c>
      <c r="ABD21" s="8" t="n">
        <v>0</v>
      </c>
      <c r="ABE21" s="8" t="n">
        <v>0</v>
      </c>
      <c r="ABF21" s="8" t="n">
        <v>0</v>
      </c>
      <c r="ABG21" s="8" t="n">
        <v>0</v>
      </c>
      <c r="ABH21" s="48" t="n"/>
      <c r="ABI21" s="48" t="n"/>
      <c r="ABJ21" s="48" t="n"/>
      <c r="ABK21" s="48" t="n"/>
      <c r="ABL21" s="48" t="n"/>
      <c r="ABM21" s="48" t="n"/>
      <c r="ABN21" s="48" t="n"/>
      <c r="ABO21" s="48" t="n"/>
      <c r="ABP21" s="48" t="n"/>
      <c r="ABQ21" s="48" t="inlineStr">
        <is>
          <t>Pisang,kelapa ketela pohon dan Durian</t>
        </is>
      </c>
      <c r="ABR21" s="48" t="inlineStr">
        <is>
          <t>Jarang (1 bulan sekali)</t>
        </is>
      </c>
      <c r="ABS21" s="8" t="n">
        <v>2600</v>
      </c>
      <c r="ABT21" s="48" t="n"/>
      <c r="ABU21" s="8" t="n">
        <v>1000</v>
      </c>
      <c r="ABV21" s="8" t="n">
        <v>500</v>
      </c>
      <c r="ABW21" s="48" t="inlineStr">
        <is>
          <t>Urea</t>
        </is>
      </c>
      <c r="ABX21" s="48" t="n"/>
      <c r="ABY21" s="8" t="n">
        <v>10</v>
      </c>
      <c r="ABZ21" s="8" t="n">
        <v>7000</v>
      </c>
      <c r="ACA21" s="8" t="n">
        <v>0</v>
      </c>
      <c r="ACB21" s="8" t="n">
        <v>0</v>
      </c>
      <c r="ACC21" s="8" t="n">
        <v>400</v>
      </c>
      <c r="ACD21" s="8" t="n">
        <v>1000</v>
      </c>
      <c r="ACE21" s="48" t="inlineStr">
        <is>
          <t>Ya</t>
        </is>
      </c>
      <c r="ACF21" s="48" t="inlineStr">
        <is>
          <t>Cukup meningkat</t>
        </is>
      </c>
      <c r="ACG21" s="48" t="inlineStr">
        <is>
          <t>Cukup meningkat</t>
        </is>
      </c>
      <c r="ACH21" s="48" t="inlineStr">
        <is>
          <t>Cukup meningkat</t>
        </is>
      </c>
      <c r="ACI21" s="48" t="n"/>
      <c r="ACJ21" s="48" t="n"/>
      <c r="ACK21" s="48" t="n"/>
      <c r="ACL21" s="48" t="n"/>
      <c r="ACM21" s="48" t="n"/>
      <c r="ACN21" s="48" t="n"/>
      <c r="ACO21" s="48" t="n"/>
      <c r="ACP21" s="48" t="n"/>
      <c r="ACQ21" s="48" t="n"/>
      <c r="ACR21" s="48" t="n"/>
      <c r="ACS21" s="48" t="n"/>
      <c r="ACT21" s="48" t="inlineStr">
        <is>
          <t>Belum</t>
        </is>
      </c>
      <c r="ACU21" s="48" t="inlineStr">
        <is>
          <t>Manfaat besar dan membantu kehidupan sehari-hari</t>
        </is>
      </c>
      <c r="ACV21" s="48" t="inlineStr">
        <is>
          <t>Berkurang</t>
        </is>
      </c>
      <c r="ACW21" s="48" t="inlineStr">
        <is>
          <t>Anggota keluarga - Perempuan dewasa</t>
        </is>
      </c>
      <c r="ACX21" s="48" t="inlineStr">
        <is>
          <t>Setuju</t>
        </is>
      </c>
      <c r="ACY21" s="48" t="inlineStr">
        <is>
          <t>Anggota keluarga - Laki-laki dewasa Anggota keluarga - Perempuan dewasa Anggota keluarga - Anak-anak</t>
        </is>
      </c>
      <c r="ACZ21" s="8" t="n">
        <v>1</v>
      </c>
      <c r="ADA21" s="8" t="n">
        <v>1</v>
      </c>
      <c r="ADB21" s="8" t="n">
        <v>1</v>
      </c>
      <c r="ADC21" s="8" t="n">
        <v>0</v>
      </c>
      <c r="ADD21" s="48" t="inlineStr">
        <is>
          <t>Puas</t>
        </is>
      </c>
      <c r="ADE21" s="48" t="inlineStr">
        <is>
          <t>Puas</t>
        </is>
      </c>
      <c r="ADF21" s="48" t="inlineStr">
        <is>
          <t>Puas</t>
        </is>
      </c>
      <c r="ADG21" s="48" t="inlineStr">
        <is>
          <t>Puas</t>
        </is>
      </c>
      <c r="ADH21" s="48" t="inlineStr">
        <is>
          <t>Ya</t>
        </is>
      </c>
      <c r="ADI21" s="48" t="inlineStr">
        <is>
          <t>Kompor</t>
        </is>
      </c>
      <c r="ADJ21" s="48" t="inlineStr">
        <is>
          <t>Puas</t>
        </is>
      </c>
      <c r="ADK21" s="48" t="n"/>
      <c r="ADL21" s="48" t="n"/>
      <c r="ADM21" s="48" t="n"/>
      <c r="ADN21" s="48" t="n"/>
      <c r="ADO21" s="48" t="n"/>
      <c r="ADP21" s="48" t="n"/>
      <c r="ADQ21" s="48" t="n"/>
      <c r="ADR21" s="48" t="n"/>
      <c r="ADS21" s="48" t="n"/>
      <c r="ADT21" s="48" t="n"/>
      <c r="ADU21" s="48" t="inlineStr">
        <is>
          <t>Menghubungi CPO atau pendamping</t>
        </is>
      </c>
      <c r="ADV21" s="8" t="n">
        <v>0</v>
      </c>
      <c r="ADW21" s="8" t="n">
        <v>0</v>
      </c>
      <c r="ADX21" s="8" t="n">
        <v>0</v>
      </c>
      <c r="ADY21" s="8" t="n">
        <v>0</v>
      </c>
      <c r="ADZ21" s="8" t="n">
        <v>1</v>
      </c>
      <c r="AEA21" s="8" t="n">
        <v>0</v>
      </c>
      <c r="AEB21" s="8" t="n">
        <v>0</v>
      </c>
      <c r="AEC21" s="8" t="n">
        <v>0</v>
      </c>
      <c r="AED21" s="48" t="inlineStr">
        <is>
          <t>Puas</t>
        </is>
      </c>
      <c r="AEE21" s="48" t="inlineStr">
        <is>
          <t>Laki-laki dewasa</t>
        </is>
      </c>
      <c r="AEF21" s="48" t="n"/>
      <c r="AEG21" s="48" t="inlineStr">
        <is>
          <t>Menelepon atau WA langsung</t>
        </is>
      </c>
      <c r="AEH21" s="48" t="n"/>
      <c r="AEI21" s="48" t="inlineStr">
        <is>
          <t>Ada layanan pendampingan dan keperluan Sparepart</t>
        </is>
      </c>
      <c r="AEJ21" s="48" t="inlineStr">
        <is>
          <t>Ya, selalu</t>
        </is>
      </c>
      <c r="AEK21"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21" s="8" t="n">
        <v>1</v>
      </c>
      <c r="AEM21" s="8" t="n">
        <v>1</v>
      </c>
      <c r="AEN21" s="8" t="n">
        <v>1</v>
      </c>
      <c r="AEO21" s="8" t="n">
        <v>1</v>
      </c>
      <c r="AEP21" s="8" t="n">
        <v>1</v>
      </c>
      <c r="AEQ21" s="8" t="n">
        <v>1</v>
      </c>
      <c r="AER21" s="8" t="n">
        <v>1</v>
      </c>
      <c r="AES21" s="8" t="n">
        <v>1</v>
      </c>
      <c r="AET21" s="8" t="n">
        <v>1</v>
      </c>
      <c r="AEU21" s="8" t="n">
        <v>0</v>
      </c>
      <c r="AEV21" s="8" t="n">
        <v>1</v>
      </c>
      <c r="AEW21" s="8" t="n">
        <v>0</v>
      </c>
      <c r="AEX21" s="48" t="n"/>
      <c r="AEY21" s="48" t="inlineStr">
        <is>
          <t>Mendukung lingkungan</t>
        </is>
      </c>
      <c r="AEZ21" s="48" t="n"/>
      <c r="AFA21" s="48" t="inlineStr">
        <is>
          <t>Tetangga / teman / saudara</t>
        </is>
      </c>
      <c r="AFB21" s="48" t="n"/>
      <c r="AFC21" s="48" t="inlineStr">
        <is>
          <t>1771666598965.jpg</t>
        </is>
      </c>
      <c r="AFD21" s="16" t="inlineStr">
        <is>
          <t>https://kf.kobotoolbox.org/api/v2/assets/avstPQqLr3Ab3ZdcVTXZ6f/data/677269814/attachments/att4NWSgoUuXb67vLqxvxX7q/</t>
        </is>
      </c>
      <c r="AFE21" s="48" t="inlineStr">
        <is>
          <t>1771666574540.jpg</t>
        </is>
      </c>
      <c r="AFF21" s="16" t="inlineStr">
        <is>
          <t>https://kf.kobotoolbox.org/api/v2/assets/avstPQqLr3Ab3ZdcVTXZ6f/data/677269814/attachments/attbdo6ddUGSh5mmJ9Tk9tyf/</t>
        </is>
      </c>
      <c r="AFG21" s="48" t="inlineStr">
        <is>
          <t>Ir. I Made Suyasa</t>
        </is>
      </c>
      <c r="AFH21" s="48" t="n"/>
      <c r="AFI21" s="48" t="n"/>
    </row>
    <row r="22">
      <c r="A22" s="6" t="n">
        <v>46075</v>
      </c>
      <c r="B22" s="6" t="n">
        <v>46075</v>
      </c>
      <c r="C22" s="48" t="inlineStr">
        <is>
          <t>ir i made suyasa</t>
        </is>
      </c>
      <c r="D22" s="48" t="inlineStr">
        <is>
          <t>i nengah rata</t>
        </is>
      </c>
      <c r="E22" s="8" t="n">
        <v>87760054492</v>
      </c>
      <c r="F22" s="48" t="inlineStr">
        <is>
          <t>-8.5449333 115.3991919 95.5999984741211 4.666</t>
        </is>
      </c>
      <c r="G22" s="8" t="n">
        <v>-8.5449333</v>
      </c>
      <c r="H22" s="8" t="n">
        <v>115.3991919</v>
      </c>
      <c r="I22" s="8" t="n">
        <v>95.59999847</v>
      </c>
      <c r="J22" s="8" t="n">
        <v>4.666</v>
      </c>
      <c r="K22" s="8" t="n">
        <v>0</v>
      </c>
      <c r="L22" s="48" t="inlineStr">
        <is>
          <t>-8.5449776 115.3991896 95.5999984741211 4.971</t>
        </is>
      </c>
      <c r="M22" s="8" t="n">
        <v>-8.544977599999999</v>
      </c>
      <c r="N22" s="8" t="n">
        <v>115.3991896</v>
      </c>
      <c r="O22" s="8" t="n">
        <v>95.59999847</v>
      </c>
      <c r="P22" s="8" t="n">
        <v>4.971</v>
      </c>
      <c r="Q22" s="8" t="n">
        <v>0</v>
      </c>
      <c r="R22" s="48" t="inlineStr">
        <is>
          <t>Bali</t>
        </is>
      </c>
      <c r="S22" s="8" t="n">
        <v>0</v>
      </c>
      <c r="T22" s="8" t="n">
        <v>0</v>
      </c>
      <c r="U22" s="8" t="n">
        <v>0</v>
      </c>
      <c r="V22" s="8" t="n">
        <v>0</v>
      </c>
      <c r="W22" s="8" t="n">
        <v>0</v>
      </c>
      <c r="X22" s="8" t="n">
        <v>0</v>
      </c>
      <c r="Y22" s="8" t="n">
        <v>1</v>
      </c>
      <c r="Z22" s="8" t="n">
        <v>0</v>
      </c>
      <c r="AA22" s="8" t="n">
        <v>0</v>
      </c>
      <c r="AB22" s="8" t="n">
        <v>0</v>
      </c>
      <c r="AC22" s="48" t="inlineStr">
        <is>
          <t>KLUNGKUNG</t>
        </is>
      </c>
      <c r="AD22" s="48" t="inlineStr">
        <is>
          <t>KLUNGKUNG</t>
        </is>
      </c>
      <c r="AE22" s="48" t="inlineStr">
        <is>
          <t>SEMARAPURA KELOD</t>
        </is>
      </c>
      <c r="AF22" s="48" t="inlineStr">
        <is>
          <t>UD CAHAYA WANA BAKTI</t>
        </is>
      </c>
      <c r="AG22" s="48" t="inlineStr">
        <is>
          <t>CWP0001</t>
        </is>
      </c>
      <c r="AH22" s="8" t="n">
        <v>8</v>
      </c>
      <c r="AI22" s="48" t="inlineStr">
        <is>
          <t>VPA2</t>
        </is>
      </c>
      <c r="AJ22" s="48" t="inlineStr">
        <is>
          <t>Aktif</t>
        </is>
      </c>
      <c r="AK22" s="8" t="n">
        <v>60</v>
      </c>
      <c r="AL22" s="48" t="inlineStr">
        <is>
          <t>Laki-laki</t>
        </is>
      </c>
      <c r="AM22" s="48" t="inlineStr">
        <is>
          <t>Sudah menikah</t>
        </is>
      </c>
      <c r="AN22" s="48" t="inlineStr">
        <is>
          <t>SMA/Sederajat</t>
        </is>
      </c>
      <c r="AO22" s="48" t="inlineStr">
        <is>
          <t>Wiraswasta</t>
        </is>
      </c>
      <c r="AP22" s="8" t="n">
        <v>0</v>
      </c>
      <c r="AQ22" s="8" t="n">
        <v>0</v>
      </c>
      <c r="AR22" s="8" t="n">
        <v>0</v>
      </c>
      <c r="AS22" s="8" t="n">
        <v>1</v>
      </c>
      <c r="AT22" s="8" t="n">
        <v>0</v>
      </c>
      <c r="AU22" s="8" t="n">
        <v>0</v>
      </c>
      <c r="AV22" s="8" t="n">
        <v>0</v>
      </c>
      <c r="AW22" s="8" t="n">
        <v>0</v>
      </c>
      <c r="AX22" s="48" t="n"/>
      <c r="AY22" s="48" t="inlineStr">
        <is>
          <t>Peternak</t>
        </is>
      </c>
      <c r="AZ22" s="8" t="n">
        <v>0</v>
      </c>
      <c r="BA22" s="8" t="n">
        <v>1</v>
      </c>
      <c r="BB22" s="8" t="n">
        <v>0</v>
      </c>
      <c r="BC22" s="8" t="n">
        <v>0</v>
      </c>
      <c r="BD22" s="8" t="n">
        <v>0</v>
      </c>
      <c r="BE22" s="8" t="n">
        <v>0</v>
      </c>
      <c r="BF22" s="8" t="n">
        <v>0</v>
      </c>
      <c r="BG22" s="8" t="n">
        <v>0</v>
      </c>
      <c r="BH22" s="48" t="n"/>
      <c r="BI22" s="48" t="inlineStr">
        <is>
          <t>&gt;Rp3.500.000</t>
        </is>
      </c>
      <c r="BJ22" s="8" t="n">
        <v>2</v>
      </c>
      <c r="BK22" s="8" t="n">
        <v>2</v>
      </c>
      <c r="BL22" s="8" t="n">
        <v>0</v>
      </c>
      <c r="BM22" s="8" t="n">
        <v>2</v>
      </c>
      <c r="BN22" s="48" t="inlineStr">
        <is>
          <t>Milik sendiri</t>
        </is>
      </c>
      <c r="BO22" s="48" t="inlineStr">
        <is>
          <t>Semi-permanen (semen dan kayu)</t>
        </is>
      </c>
      <c r="BP22" s="8" t="n">
        <v>0</v>
      </c>
      <c r="BQ22" s="8" t="n">
        <v>1</v>
      </c>
      <c r="BR22" s="8" t="n">
        <v>0</v>
      </c>
      <c r="BS22" s="8" t="n">
        <v>0</v>
      </c>
      <c r="BT22" s="8" t="n">
        <v>0</v>
      </c>
      <c r="BU22" s="48" t="n"/>
      <c r="BV22" s="48" t="inlineStr">
        <is>
          <t>Keramik/ubin</t>
        </is>
      </c>
      <c r="BW22" s="8" t="n">
        <v>0</v>
      </c>
      <c r="BX22" s="8" t="n">
        <v>0</v>
      </c>
      <c r="BY22" s="8" t="n">
        <v>1</v>
      </c>
      <c r="BZ22" s="8" t="n">
        <v>0</v>
      </c>
      <c r="CA22" s="8" t="n">
        <v>0</v>
      </c>
      <c r="CB22" s="48" t="n"/>
      <c r="CC22" s="48" t="inlineStr">
        <is>
          <t>Seng</t>
        </is>
      </c>
      <c r="CD22" s="8" t="n">
        <v>0</v>
      </c>
      <c r="CE22" s="8" t="n">
        <v>0</v>
      </c>
      <c r="CF22" s="8" t="n">
        <v>0</v>
      </c>
      <c r="CG22" s="8" t="n">
        <v>0</v>
      </c>
      <c r="CH22" s="8" t="n">
        <v>1</v>
      </c>
      <c r="CI22" s="8" t="n">
        <v>0</v>
      </c>
      <c r="CJ22" s="8" t="n">
        <v>0</v>
      </c>
      <c r="CK22" s="48" t="n"/>
      <c r="CL22" s="48" t="inlineStr">
        <is>
          <t>Ya</t>
        </is>
      </c>
      <c r="CM22" s="8" t="n">
        <v>2019</v>
      </c>
      <c r="CN22" s="48" t="inlineStr">
        <is>
          <t>Fixed-Dome (Kubah Tetap)</t>
        </is>
      </c>
      <c r="CO22" s="48" t="inlineStr">
        <is>
          <t>8 m³ (6-7 ekor sapi, ±6,5 jam memasak/hari, ±65 kg slurry/hari)</t>
        </is>
      </c>
      <c r="CP22" s="48" t="inlineStr">
        <is>
          <t>Anggota keluarga - laki-laki</t>
        </is>
      </c>
      <c r="CQ22" s="8" t="n">
        <v>0</v>
      </c>
      <c r="CR22" s="8" t="n">
        <v>0</v>
      </c>
      <c r="CS22" s="8" t="n">
        <v>0</v>
      </c>
      <c r="CT22" s="8" t="n">
        <v>0</v>
      </c>
      <c r="CU22" s="8" t="n">
        <v>1</v>
      </c>
      <c r="CV22" s="8" t="n">
        <v>0</v>
      </c>
      <c r="CW22" s="8" t="n">
        <v>0</v>
      </c>
      <c r="CX22" s="8" t="n">
        <v>0</v>
      </c>
      <c r="CY22" s="48" t="inlineStr">
        <is>
          <t>Anggota keluarga - perempuan dewasa</t>
        </is>
      </c>
      <c r="CZ22" s="8" t="n">
        <v>0</v>
      </c>
      <c r="DA22" s="8" t="n">
        <v>1</v>
      </c>
      <c r="DB22" s="8" t="n">
        <v>0</v>
      </c>
      <c r="DC22" s="48" t="n"/>
      <c r="DD22" s="48" t="inlineStr">
        <is>
          <t>Anggota keluarga - laki-laki CPO atau pendamping</t>
        </is>
      </c>
      <c r="DE22" s="8" t="n">
        <v>1</v>
      </c>
      <c r="DF22" s="8" t="n">
        <v>0</v>
      </c>
      <c r="DG22" s="8" t="n">
        <v>1</v>
      </c>
      <c r="DH22" s="8" t="n">
        <v>0</v>
      </c>
      <c r="DI22" s="48" t="n"/>
      <c r="DJ22" s="48" t="inlineStr">
        <is>
          <t>CPO atau pendamping</t>
        </is>
      </c>
      <c r="DK22" s="8" t="n">
        <v>0</v>
      </c>
      <c r="DL22" s="8" t="n">
        <v>0</v>
      </c>
      <c r="DM22" s="8" t="n">
        <v>1</v>
      </c>
      <c r="DN22" s="8" t="n">
        <v>0</v>
      </c>
      <c r="DO22" s="48" t="n"/>
      <c r="DP22" s="48" t="inlineStr">
        <is>
          <t>Ya</t>
        </is>
      </c>
      <c r="DQ22" s="48" t="n"/>
      <c r="DR22" s="48" t="n"/>
      <c r="DS22" s="48" t="n"/>
      <c r="DT22" s="48" t="n"/>
      <c r="DU22" s="48" t="n"/>
      <c r="DV22" s="48" t="n"/>
      <c r="DW22" s="48" t="n"/>
      <c r="DX22" s="48" t="n"/>
      <c r="DY22" s="48" t="n"/>
      <c r="DZ22" s="48" t="n"/>
      <c r="EA22" s="48" t="n"/>
      <c r="EB22" s="48" t="n"/>
      <c r="EC22" s="48" t="n"/>
      <c r="ED22" s="48" t="n"/>
      <c r="EE22" s="48" t="n"/>
      <c r="EF22" s="48" t="n"/>
      <c r="EG22" s="48" t="n"/>
      <c r="EH22" s="48" t="n"/>
      <c r="EI22" s="48" t="inlineStr">
        <is>
          <t>Tidak ada masalah</t>
        </is>
      </c>
      <c r="EJ22" s="8" t="n">
        <v>0</v>
      </c>
      <c r="EK22" s="8" t="n">
        <v>0</v>
      </c>
      <c r="EL22" s="8" t="n">
        <v>0</v>
      </c>
      <c r="EM22" s="8" t="n">
        <v>1</v>
      </c>
      <c r="EN22" s="8" t="n">
        <v>0</v>
      </c>
      <c r="EO22" s="48" t="n"/>
      <c r="EP22" s="48" t="inlineStr">
        <is>
          <t>Ya, cukup jelas dan mudah diikuti</t>
        </is>
      </c>
      <c r="EQ22" s="48" t="inlineStr">
        <is>
          <t>Bukan pelatihan</t>
        </is>
      </c>
      <c r="ER22" s="48" t="inlineStr">
        <is>
          <t>CPO atau pendamping</t>
        </is>
      </c>
      <c r="ES22" s="8" t="n">
        <v>1</v>
      </c>
      <c r="ET22" s="8" t="n">
        <v>0</v>
      </c>
      <c r="EU22" s="8" t="n">
        <v>0</v>
      </c>
      <c r="EV22" s="8" t="n">
        <v>0</v>
      </c>
      <c r="EW22" s="48" t="n"/>
      <c r="EX22" s="48" t="inlineStr">
        <is>
          <t>Anggota keluarga - Laki-laki</t>
        </is>
      </c>
      <c r="EY22" s="8" t="n">
        <v>1</v>
      </c>
      <c r="EZ22" s="8" t="n">
        <v>0</v>
      </c>
      <c r="FA22" s="8" t="n">
        <v>0</v>
      </c>
      <c r="FB22" s="48" t="n"/>
      <c r="FC22" s="48" t="inlineStr">
        <is>
          <t>Jarang sekali</t>
        </is>
      </c>
      <c r="FD22" s="48" t="n"/>
      <c r="FE22" s="48" t="inlineStr">
        <is>
          <t>Mengetahui</t>
        </is>
      </c>
      <c r="FF22" s="48" t="inlineStr">
        <is>
          <t>Cukup sering (2 minggu sekali)</t>
        </is>
      </c>
      <c r="FG22" s="48" t="inlineStr">
        <is>
          <t>Mengetahui</t>
        </is>
      </c>
      <c r="FH22" s="48" t="inlineStr">
        <is>
          <t>Selalu (setiap hari)</t>
        </is>
      </c>
      <c r="FI22" s="48" t="inlineStr">
        <is>
          <t>Mengetahui</t>
        </is>
      </c>
      <c r="FJ22" s="48" t="inlineStr">
        <is>
          <t>Selalu (setiap hari)</t>
        </is>
      </c>
      <c r="FK22" s="48" t="inlineStr">
        <is>
          <t>Mengetahui</t>
        </is>
      </c>
      <c r="FL22" s="48" t="inlineStr">
        <is>
          <t>Sering (setiap minggu)</t>
        </is>
      </c>
      <c r="FM22" s="48" t="inlineStr">
        <is>
          <t>Mengetahui</t>
        </is>
      </c>
      <c r="FN22" s="48" t="inlineStr">
        <is>
          <t>Selalu (setiap hari)</t>
        </is>
      </c>
      <c r="FO22" s="48" t="inlineStr">
        <is>
          <t>Mengetahui</t>
        </is>
      </c>
      <c r="FP22" s="48" t="inlineStr">
        <is>
          <t>Sering (setiap minggu)</t>
        </is>
      </c>
      <c r="FQ22" s="48" t="inlineStr">
        <is>
          <t>Mengetahui</t>
        </is>
      </c>
      <c r="FR22" s="48" t="inlineStr">
        <is>
          <t>Ya</t>
        </is>
      </c>
      <c r="FS22" s="48" t="inlineStr">
        <is>
          <t>Mengetahui</t>
        </is>
      </c>
      <c r="FT22" s="48" t="inlineStr">
        <is>
          <t>Ya, selalu</t>
        </is>
      </c>
      <c r="FU22" s="48" t="inlineStr">
        <is>
          <t>Laki-laki dewasa</t>
        </is>
      </c>
      <c r="FV22" s="8" t="n">
        <v>1</v>
      </c>
      <c r="FW22" s="8" t="n">
        <v>0</v>
      </c>
      <c r="FX22" s="8" t="n">
        <v>0</v>
      </c>
      <c r="FY22" s="8" t="n">
        <v>0</v>
      </c>
      <c r="FZ22" s="48" t="inlineStr">
        <is>
          <t>Memahami</t>
        </is>
      </c>
      <c r="GA22" s="48" t="inlineStr">
        <is>
          <t>CPO</t>
        </is>
      </c>
      <c r="GB22" s="8" t="n">
        <v>1</v>
      </c>
      <c r="GC22" s="8" t="n">
        <v>0</v>
      </c>
      <c r="GD22" s="8" t="n">
        <v>0</v>
      </c>
      <c r="GE22" s="8" t="n">
        <v>0</v>
      </c>
      <c r="GF22" s="48" t="n"/>
      <c r="GG22" s="48" t="inlineStr">
        <is>
          <t>Sering</t>
        </is>
      </c>
      <c r="GH22" s="48" t="inlineStr">
        <is>
          <t>Tidak</t>
        </is>
      </c>
      <c r="GI22" s="48" t="n"/>
      <c r="GJ22" s="48" t="n"/>
      <c r="GK22" s="48" t="n"/>
      <c r="GL22" s="48" t="n"/>
      <c r="GM22" s="48" t="n"/>
      <c r="GN22" s="48" t="n"/>
      <c r="GO22" s="48" t="n"/>
      <c r="GP22" s="48" t="inlineStr">
        <is>
          <t>Sebagian</t>
        </is>
      </c>
      <c r="GQ22" s="48" t="inlineStr">
        <is>
          <t>LPG</t>
        </is>
      </c>
      <c r="GR22" s="8" t="n">
        <v>1</v>
      </c>
      <c r="GS22" s="8" t="n">
        <v>0</v>
      </c>
      <c r="GT22" s="8" t="n">
        <v>0</v>
      </c>
      <c r="GU22" s="8" t="n">
        <v>0</v>
      </c>
      <c r="GV22" s="8" t="n">
        <v>0</v>
      </c>
      <c r="GW22" s="8" t="n">
        <v>0</v>
      </c>
      <c r="GX22" s="8" t="n">
        <v>0</v>
      </c>
      <c r="GY22" s="48" t="n"/>
      <c r="GZ22" s="48" t="inlineStr">
        <is>
          <t>Ya</t>
        </is>
      </c>
      <c r="HA22" s="48" t="n"/>
      <c r="HB22" s="48" t="n"/>
      <c r="HC22" s="48" t="n"/>
      <c r="HD22" s="48" t="n"/>
      <c r="HE22" s="8" t="n">
        <v>9</v>
      </c>
      <c r="HF22" s="8" t="n">
        <v>60000</v>
      </c>
      <c r="HG22" s="8" t="n">
        <v>6</v>
      </c>
      <c r="HH22" s="8" t="n">
        <v>40000</v>
      </c>
      <c r="HI22" s="48" t="n"/>
      <c r="HJ22" s="48" t="n"/>
      <c r="HK22" s="48" t="n"/>
      <c r="HL22" s="48" t="n"/>
      <c r="HM22" s="48" t="n"/>
      <c r="HN22" s="48" t="n"/>
      <c r="HO22" s="48" t="n"/>
      <c r="HP22" s="48" t="n"/>
      <c r="HQ22" s="48" t="n"/>
      <c r="HR22" s="48" t="n"/>
      <c r="HS22" s="48" t="n"/>
      <c r="HT22" s="48" t="n"/>
      <c r="HU22" s="48" t="n"/>
      <c r="HV22" s="48" t="n"/>
      <c r="HW22" s="48" t="n"/>
      <c r="HX22" s="48" t="n"/>
      <c r="HY22" s="48" t="n"/>
      <c r="HZ22" s="48" t="n"/>
      <c r="IA22" s="8" t="n">
        <v>3</v>
      </c>
      <c r="IB22" s="8" t="n">
        <v>20000</v>
      </c>
      <c r="IC22" s="48" t="n"/>
      <c r="ID22" s="48" t="n"/>
      <c r="IE22" s="48" t="n"/>
      <c r="IF22" s="48" t="n"/>
      <c r="IG22" s="48" t="n"/>
      <c r="IH22" s="48" t="n"/>
      <c r="II22" s="48" t="n"/>
      <c r="IJ22" s="48" t="n"/>
      <c r="IK22" s="48" t="inlineStr">
        <is>
          <t>15-30 kg</t>
        </is>
      </c>
      <c r="IL22" s="48" t="inlineStr">
        <is>
          <t>3-5 jam</t>
        </is>
      </c>
      <c r="IM22" s="48" t="inlineStr">
        <is>
          <t>Ya</t>
        </is>
      </c>
      <c r="IN22" s="48" t="inlineStr">
        <is>
          <t>Tidak</t>
        </is>
      </c>
      <c r="IO22" s="48" t="inlineStr">
        <is>
          <t>Lebih bersih</t>
        </is>
      </c>
      <c r="IP22" s="48" t="n"/>
      <c r="IQ22" s="48" t="inlineStr">
        <is>
          <t>Tidak pernah</t>
        </is>
      </c>
      <c r="IR22" s="48" t="n"/>
      <c r="IS22" s="48" t="n"/>
      <c r="IT22" s="48" t="n"/>
      <c r="IU22" s="48" t="n"/>
      <c r="IV22" s="48" t="n"/>
      <c r="IW22" s="48" t="n"/>
      <c r="IX22" s="48" t="n"/>
      <c r="IY22" s="48" t="n"/>
      <c r="IZ22" s="48" t="inlineStr">
        <is>
          <t>Tidak pernah</t>
        </is>
      </c>
      <c r="JA22" s="48" t="n"/>
      <c r="JB22" s="48" t="n"/>
      <c r="JC22" s="48" t="n"/>
      <c r="JD22" s="48" t="n"/>
      <c r="JE22" s="48" t="n"/>
      <c r="JF22" s="48" t="n"/>
      <c r="JG22" s="48" t="n"/>
      <c r="JH22" s="48" t="n"/>
      <c r="JI22" s="48" t="inlineStr">
        <is>
          <t>Tidak pernah</t>
        </is>
      </c>
      <c r="JJ22" s="48" t="n"/>
      <c r="JK22" s="48" t="n"/>
      <c r="JL22" s="48" t="n"/>
      <c r="JM22" s="48" t="n"/>
      <c r="JN22" s="48" t="n"/>
      <c r="JO22" s="48" t="n"/>
      <c r="JP22" s="48" t="n"/>
      <c r="JQ22" s="48" t="n"/>
      <c r="JR22" s="48" t="inlineStr">
        <is>
          <t>Tidak pernah</t>
        </is>
      </c>
      <c r="JS22" s="48" t="n"/>
      <c r="JT22" s="48" t="n"/>
      <c r="JU22" s="48" t="n"/>
      <c r="JV22" s="48" t="n"/>
      <c r="JW22" s="48" t="n"/>
      <c r="JX22" s="48" t="n"/>
      <c r="JY22" s="48" t="n"/>
      <c r="JZ22" s="48" t="n"/>
      <c r="KA22" s="48" t="inlineStr">
        <is>
          <t>Tidak pernah</t>
        </is>
      </c>
      <c r="KB22" s="48" t="n"/>
      <c r="KC22" s="48" t="n"/>
      <c r="KD22" s="48" t="n"/>
      <c r="KE22" s="48" t="n"/>
      <c r="KF22" s="48" t="n"/>
      <c r="KG22" s="48" t="n"/>
      <c r="KH22" s="48" t="n"/>
      <c r="KI22" s="48" t="n"/>
      <c r="KJ22" s="48" t="inlineStr">
        <is>
          <t>Tidak pernah</t>
        </is>
      </c>
      <c r="KK22" s="48" t="n"/>
      <c r="KL22" s="48" t="n"/>
      <c r="KM22" s="48" t="n"/>
      <c r="KN22" s="48" t="n"/>
      <c r="KO22" s="48" t="n"/>
      <c r="KP22" s="48" t="n"/>
      <c r="KQ22" s="48" t="n"/>
      <c r="KR22" s="48" t="n"/>
      <c r="KS22" s="48" t="inlineStr">
        <is>
          <t>Cukup membaik</t>
        </is>
      </c>
      <c r="KT22" s="48" t="inlineStr">
        <is>
          <t>Lebih dari 4 kali</t>
        </is>
      </c>
      <c r="KU22" s="48" t="inlineStr">
        <is>
          <t>2-4 kali</t>
        </is>
      </c>
      <c r="KV22" s="48" t="inlineStr">
        <is>
          <t>Perempuan dewasa</t>
        </is>
      </c>
      <c r="KW22" s="8" t="n">
        <v>0</v>
      </c>
      <c r="KX22" s="8" t="n">
        <v>1</v>
      </c>
      <c r="KY22" s="8" t="n">
        <v>0</v>
      </c>
      <c r="KZ22" s="8" t="n">
        <v>0</v>
      </c>
      <c r="LA22" s="48" t="inlineStr">
        <is>
          <t>Cukup membaik</t>
        </is>
      </c>
      <c r="LB22" s="48" t="inlineStr">
        <is>
          <t>Jauh lebih baik</t>
        </is>
      </c>
      <c r="LC22" s="8" t="n">
        <v>0</v>
      </c>
      <c r="LD22" s="8" t="n">
        <v>2</v>
      </c>
      <c r="LE22" s="8" t="n">
        <v>4</v>
      </c>
      <c r="LF22" s="8" t="n">
        <v>0</v>
      </c>
      <c r="LG22" s="48" t="inlineStr">
        <is>
          <t>Ya</t>
        </is>
      </c>
      <c r="LH22" s="8" t="n">
        <v>100000</v>
      </c>
      <c r="LI22" s="48" t="n"/>
      <c r="LJ22" s="48" t="inlineStr">
        <is>
          <t>Kebutuhan rumah tangga</t>
        </is>
      </c>
      <c r="LK22" s="8" t="n">
        <v>0</v>
      </c>
      <c r="LL22" s="8" t="n">
        <v>0</v>
      </c>
      <c r="LM22" s="8" t="n">
        <v>0</v>
      </c>
      <c r="LN22" s="8" t="n">
        <v>0</v>
      </c>
      <c r="LO22" s="8" t="n">
        <v>1</v>
      </c>
      <c r="LP22" s="8" t="n">
        <v>0</v>
      </c>
      <c r="LQ22" s="8" t="n">
        <v>0</v>
      </c>
      <c r="LR22" s="48" t="n"/>
      <c r="LS22" s="8" t="n">
        <v>60</v>
      </c>
      <c r="LT22" s="8" t="n">
        <v>0</v>
      </c>
      <c r="LU22" s="8" t="n">
        <v>0</v>
      </c>
      <c r="LV22" s="8" t="n">
        <v>15</v>
      </c>
      <c r="LW22" s="8" t="n">
        <v>0</v>
      </c>
      <c r="LX22" s="8" t="n">
        <v>0</v>
      </c>
      <c r="LY22" s="8" t="n">
        <v>15</v>
      </c>
      <c r="LZ22" s="8" t="n">
        <v>0</v>
      </c>
      <c r="MA22" s="8" t="n">
        <v>0</v>
      </c>
      <c r="MB22" s="48" t="inlineStr">
        <is>
          <t>Ya</t>
        </is>
      </c>
      <c r="MC22" s="8" t="n">
        <v>15</v>
      </c>
      <c r="MD22" s="8" t="n">
        <v>15</v>
      </c>
      <c r="ME22" s="8" t="n">
        <v>0</v>
      </c>
      <c r="MF22" s="8" t="n">
        <v>0</v>
      </c>
      <c r="MG22" s="8" t="n">
        <v>0</v>
      </c>
      <c r="MH22" s="8" t="n">
        <v>0</v>
      </c>
      <c r="MI22" s="48" t="inlineStr">
        <is>
          <t>Aktivitas sosial diluar rumah (misalnya, berkumpul dengan tetangga, mengikuti kegiatan PKK, dsb)</t>
        </is>
      </c>
      <c r="MJ22" s="8" t="n">
        <v>0</v>
      </c>
      <c r="MK22" s="8" t="n">
        <v>1</v>
      </c>
      <c r="ML22" s="8" t="n">
        <v>0</v>
      </c>
      <c r="MM22" s="8" t="n">
        <v>0</v>
      </c>
      <c r="MN22" s="8" t="n">
        <v>0</v>
      </c>
      <c r="MO22" s="8" t="n">
        <v>0</v>
      </c>
      <c r="MP22" s="48" t="n"/>
      <c r="MQ22" s="48" t="n"/>
      <c r="MR22" s="48" t="inlineStr">
        <is>
          <t>Aktivitas sosial</t>
        </is>
      </c>
      <c r="MS22" s="48" t="inlineStr">
        <is>
          <t>Gotongroyong dan kemanusian</t>
        </is>
      </c>
      <c r="MT22" s="48" t="n"/>
      <c r="MU22" s="48" t="inlineStr">
        <is>
          <t>Ya, untuk anggota keluarga</t>
        </is>
      </c>
      <c r="MV22" s="48" t="inlineStr">
        <is>
          <t>Perawatan sistem biogas</t>
        </is>
      </c>
      <c r="MW22" s="8" t="n">
        <v>1</v>
      </c>
      <c r="MX22" s="8" t="n">
        <v>0</v>
      </c>
      <c r="MY22" s="8" t="n">
        <v>0</v>
      </c>
      <c r="MZ22" s="8" t="n">
        <v>0</v>
      </c>
      <c r="NA22" s="48" t="n"/>
      <c r="NB22" s="48" t="n"/>
      <c r="NC22" s="48" t="n"/>
      <c r="ND22" s="48" t="n"/>
      <c r="NE22" s="48" t="n"/>
      <c r="NF22" s="48" t="n"/>
      <c r="NG22" s="48" t="n"/>
      <c r="NH22" s="48" t="n"/>
      <c r="NI22" s="48" t="n"/>
      <c r="NJ22" s="48" t="n"/>
      <c r="NK22" s="48" t="n"/>
      <c r="NL22" s="48" t="inlineStr">
        <is>
          <t>Ya</t>
        </is>
      </c>
      <c r="NM22" s="48" t="inlineStr">
        <is>
          <t>100% dana mandiri</t>
        </is>
      </c>
      <c r="NN22" s="48" t="inlineStr">
        <is>
          <t>&gt;11.000.001</t>
        </is>
      </c>
      <c r="NO22" s="48" t="n"/>
      <c r="NP22" s="48" t="n"/>
      <c r="NQ22" s="48" t="n"/>
      <c r="NR22" s="48" t="n"/>
      <c r="NS22" s="48" t="n"/>
      <c r="NT22" s="48" t="n"/>
      <c r="NU22" s="48" t="n"/>
      <c r="NV22" s="48" t="inlineStr">
        <is>
          <t>Lainnya</t>
        </is>
      </c>
      <c r="NW22" s="48" t="inlineStr">
        <is>
          <t>Anaknya</t>
        </is>
      </c>
      <c r="NX22" s="48" t="inlineStr">
        <is>
          <t>Sedikit meningkat</t>
        </is>
      </c>
      <c r="NY22" s="8" t="n">
        <v>120</v>
      </c>
      <c r="NZ22" s="8" t="n">
        <v>0</v>
      </c>
      <c r="OA22" s="8" t="n">
        <v>0</v>
      </c>
      <c r="OB22" s="8" t="n">
        <v>15</v>
      </c>
      <c r="OC22" s="8" t="n">
        <v>30</v>
      </c>
      <c r="OD22" s="8" t="n">
        <v>0</v>
      </c>
      <c r="OE22" s="48" t="inlineStr">
        <is>
          <t>Lebih baik</t>
        </is>
      </c>
      <c r="OF22" s="48" t="inlineStr">
        <is>
          <t>Lebih baik (beda waktu memasak 5-30 menit, ATAU tidak lagi ada rasa/bau makanan yang berubah, ATAU alasan lainnya)</t>
        </is>
      </c>
      <c r="OG22" s="48" t="inlineStr">
        <is>
          <t>Ya</t>
        </is>
      </c>
      <c r="OH22" s="8" t="n">
        <v>0</v>
      </c>
      <c r="OI22" s="8" t="n">
        <v>0</v>
      </c>
      <c r="OJ22" s="8" t="n">
        <v>0</v>
      </c>
      <c r="OK22" s="8" t="n">
        <v>8</v>
      </c>
      <c r="OL22" s="8" t="n">
        <v>0</v>
      </c>
      <c r="OM22" s="8" t="n">
        <v>0</v>
      </c>
      <c r="ON22" s="8" t="n">
        <v>0</v>
      </c>
      <c r="OO22" s="8" t="n">
        <v>0</v>
      </c>
      <c r="OP22" s="48">
        <f>VLOOKUP(AG22,'BUS 2'!$G$1:$CU$424,2,0)</f>
        <v/>
      </c>
      <c r="OQ22" s="8">
        <f>VLOOKUP(AG22,'BUS 2'!$G$1:$CU$424,3,0)</f>
        <v/>
      </c>
      <c r="OR22" s="8">
        <f>VLOOKUP(AG22,'BUS 2'!$G$1:$CU$424,4,0)</f>
        <v/>
      </c>
      <c r="OS22" s="8">
        <f>VLOOKUP(AG22,'BUS 2'!$G$1:$CU$424,5,0)</f>
        <v/>
      </c>
      <c r="OT22" s="8">
        <f>VLOOKUP(AG22,'BUS 2'!$G$1:$CU$424,6,0)</f>
        <v/>
      </c>
      <c r="OU22" s="8">
        <f>VLOOKUP(AG22,'BUS 2'!$G$1:$CU$424,7,0)</f>
        <v/>
      </c>
      <c r="OV22" s="8">
        <f>VLOOKUP(AG22,'BUS 2'!$G$1:$CU$424,8,0)</f>
        <v/>
      </c>
      <c r="OW22" s="8">
        <f>VLOOKUP(AG22,'BUS 2'!$G$1:$CU$424,9,0)</f>
        <v/>
      </c>
      <c r="OX22" s="8">
        <f>VLOOKUP(AG22,'BUS 2'!$G$1:$CU$424,10,0)</f>
        <v/>
      </c>
      <c r="OY22" s="8">
        <f>VLOOKUP(AG22,'BUS 2'!$G$1:$CU$424,11,0)</f>
        <v/>
      </c>
      <c r="OZ22" s="8">
        <f>VLOOKUP(AG22,'BUS 2'!$G$1:$CU$424,12,0)</f>
        <v/>
      </c>
      <c r="PA22" s="8">
        <f>VLOOKUP(AG22,'BUS 2'!$G$1:$CU$424,13,0)</f>
        <v/>
      </c>
      <c r="PB22" s="8">
        <f>VLOOKUP(AG22,'BUS 2'!$G$1:$CU$424,14,0)</f>
        <v/>
      </c>
      <c r="PC22" s="8">
        <f>VLOOKUP(AG22,'BUS 2'!$G$1:$CU$424,15,0)</f>
        <v/>
      </c>
      <c r="PD22" s="8">
        <f>VLOOKUP(AG22,'BUS 2'!$G$1:$CU$424,16,0)</f>
        <v/>
      </c>
      <c r="PE22" s="8">
        <f>VLOOKUP(AG22,'BUS 2'!$G$1:$CU$424,17,0)</f>
        <v/>
      </c>
      <c r="PF22" s="8">
        <f>VLOOKUP(AG22,'BUS 2'!$G$1:$CU$424,18,0)</f>
        <v/>
      </c>
      <c r="PG22" s="8">
        <f>VLOOKUP(AG22,'BUS 2'!$G$1:$CU$424,19,0)</f>
        <v/>
      </c>
      <c r="PH22" s="8">
        <f>VLOOKUP(AG22,'BUS 2'!$G$1:$CU$424,20,0)</f>
        <v/>
      </c>
      <c r="PI22" s="8">
        <f>VLOOKUP(AG22,'BUS 2'!$G$1:$CU$424,21,0)</f>
        <v/>
      </c>
      <c r="PJ22" s="8">
        <f>VLOOKUP(AG22,'BUS 2'!$G$1:$CU$424,22,0)</f>
        <v/>
      </c>
      <c r="PK22" s="8">
        <f>VLOOKUP(AG22,'BUS 2'!$G$1:$CU$424,23,0)</f>
        <v/>
      </c>
      <c r="PL22" s="8">
        <f>VLOOKUP(AG22,'BUS 2'!$G$1:$CU$424,24,0)</f>
        <v/>
      </c>
      <c r="PM22" s="8">
        <f>VLOOKUP(AG22,'BUS 2'!$G$1:$CU$424,25,0)</f>
        <v/>
      </c>
      <c r="PN22" s="8">
        <f>VLOOKUP(AG22,'BUS 2'!$G$1:$CU$424,26,0)</f>
        <v/>
      </c>
      <c r="PO22" s="8">
        <f>VLOOKUP(AG22,'BUS 2'!$G$1:$CU$424,27,0)</f>
        <v/>
      </c>
      <c r="PP22" s="8">
        <f>VLOOKUP(AG22,'BUS 2'!$G$1:$CU$424,28,0)</f>
        <v/>
      </c>
      <c r="PQ22" s="8">
        <f>VLOOKUP(AG22,'BUS 2'!$G$1:$CU$424,29,0)</f>
        <v/>
      </c>
      <c r="PR22" s="8">
        <f>VLOOKUP(AG22,'BUS 2'!$G$1:$CU$424,30,0)</f>
        <v/>
      </c>
      <c r="PS22" s="8">
        <f>VLOOKUP(AG22,'BUS 2'!$G$1:$CU$424,31,0)</f>
        <v/>
      </c>
      <c r="PT22" s="48" t="n"/>
      <c r="PU22" s="48" t="n"/>
      <c r="PV22" s="48" t="n"/>
      <c r="PW22" s="48" t="n"/>
      <c r="PX22" s="48" t="n"/>
      <c r="PY22" s="48" t="n"/>
      <c r="PZ22" s="48" t="n"/>
      <c r="QA22" s="48" t="n"/>
      <c r="QB22" s="48" t="n"/>
      <c r="QC22" s="48" t="n"/>
      <c r="QD22" s="48" t="n"/>
      <c r="QE22" s="48" t="n"/>
      <c r="QF22" s="48" t="n"/>
      <c r="QG22" s="48" t="n"/>
      <c r="QH22" s="48" t="n"/>
      <c r="QI22" s="48" t="n"/>
      <c r="QJ22" s="48" t="n"/>
      <c r="QK22" s="48" t="n"/>
      <c r="QL22" s="48" t="n"/>
      <c r="QM22" s="48" t="n"/>
      <c r="QN22" s="48" t="n"/>
      <c r="QO22" s="48" t="n"/>
      <c r="QP22" s="48" t="n"/>
      <c r="QQ22" s="48" t="n"/>
      <c r="QR22" s="48" t="n"/>
      <c r="QS22" s="48" t="n"/>
      <c r="QT22" s="48" t="n"/>
      <c r="QU22" s="48" t="n"/>
      <c r="QV22" s="48" t="n"/>
      <c r="QW22" s="48" t="n"/>
      <c r="QX22" s="48" t="n"/>
      <c r="QY22" s="48" t="n"/>
      <c r="QZ22" s="48" t="n"/>
      <c r="RA22" s="48" t="n"/>
      <c r="RB22" s="48" t="n"/>
      <c r="RC22" s="48" t="n"/>
      <c r="RD22" s="48" t="n"/>
      <c r="RE22" s="48" t="n"/>
      <c r="RF22" s="48" t="n"/>
      <c r="RG22" s="48" t="n"/>
      <c r="RH22" s="48" t="n"/>
      <c r="RI22" s="48" t="n"/>
      <c r="RJ22" s="48" t="n"/>
      <c r="RK22" s="48" t="n"/>
      <c r="RL22" s="48" t="n"/>
      <c r="RM22" s="48" t="n"/>
      <c r="RN22" s="48" t="n"/>
      <c r="RO22" s="48" t="n"/>
      <c r="RP22" s="48" t="n"/>
      <c r="RQ22" s="48" t="n"/>
      <c r="RR22" s="48" t="n"/>
      <c r="RS22" s="48" t="n"/>
      <c r="RT22" s="48" t="n"/>
      <c r="RU22" s="48" t="n"/>
      <c r="RV22" s="48" t="n"/>
      <c r="RW22" s="48" t="n"/>
      <c r="RX22" s="48" t="n"/>
      <c r="RY22" s="48" t="n"/>
      <c r="RZ22" s="48" t="n"/>
      <c r="SA22" s="48" t="n"/>
      <c r="SB22" s="48" t="n"/>
      <c r="SC22" s="48" t="inlineStr">
        <is>
          <t>1-Disebarkan ke lahan terbuka</t>
        </is>
      </c>
      <c r="SD22" s="8" t="n">
        <v>0</v>
      </c>
      <c r="SE22" s="8" t="n">
        <v>0</v>
      </c>
      <c r="SF22" s="8" t="n">
        <v>0</v>
      </c>
      <c r="SG22" s="8" t="n">
        <v>0</v>
      </c>
      <c r="SH22" s="8" t="n">
        <v>0</v>
      </c>
      <c r="SI22" s="8" t="n">
        <v>1</v>
      </c>
      <c r="SJ22" s="8" t="n">
        <v>0</v>
      </c>
      <c r="SK22" s="8" t="n">
        <v>0</v>
      </c>
      <c r="SL22" s="8" t="n">
        <v>0</v>
      </c>
      <c r="SM22" s="48" t="n"/>
      <c r="SN22" s="48" t="n"/>
      <c r="SO22" s="48" t="n"/>
      <c r="SP22" s="48" t="n"/>
      <c r="SQ22" s="48" t="n"/>
      <c r="SR22" s="48" t="n"/>
      <c r="SS22" s="48" t="n"/>
      <c r="ST22" s="48" t="n"/>
      <c r="SU22" s="48" t="n"/>
      <c r="SV22" s="48" t="n"/>
      <c r="SW22" s="48" t="n"/>
      <c r="SX22" s="48" t="n"/>
      <c r="SY22" s="8">
        <f>VLOOKUP(AG22,'BUS 2'!$G$1:$CU$424,33,0)</f>
        <v/>
      </c>
      <c r="SZ22" s="48">
        <f>VLOOKUP(AG22,'BUS 2'!$G$1:$CU$424,34,0)</f>
        <v/>
      </c>
      <c r="TA22" s="48">
        <f>VLOOKUP(AG22,'BUS 2'!$G$1:$CU$424,35,0)</f>
        <v/>
      </c>
      <c r="TB22" s="48">
        <f>VLOOKUP(AG22,'BUS 2'!$G$1:$CU$424,36,0)</f>
        <v/>
      </c>
      <c r="TC22" s="48">
        <f>VLOOKUP(AG22,'BUS 2'!$G$1:$CU$424,37,0)</f>
        <v/>
      </c>
      <c r="TD22" s="48">
        <f>VLOOKUP(AG22,'BUS 2'!$G$1:$CU$424,38,0)</f>
        <v/>
      </c>
      <c r="TE22" s="48">
        <f>VLOOKUP(AG22,'BUS 2'!$G$1:$CU$424,39,0)</f>
        <v/>
      </c>
      <c r="TF22" s="48">
        <f>VLOOKUP(AG22,'BUS 2'!$G$1:$CU$424,40,0)</f>
        <v/>
      </c>
      <c r="TG22" s="8">
        <f>VLOOKUP(AG22,'BUS 2'!$G$1:$CU$424,42,0)</f>
        <v/>
      </c>
      <c r="TH22" s="8">
        <f>VLOOKUP(AG22,'BUS 2'!$G$1:$CU$424,43,0)</f>
        <v/>
      </c>
      <c r="TI22" s="8">
        <f>VLOOKUP(AG22,'BUS 2'!$G$1:$CU$424,44,0)</f>
        <v/>
      </c>
      <c r="TJ22" s="8">
        <f>VLOOKUP(AG22,'BUS 2'!$G$1:$CU$424,45,0)</f>
        <v/>
      </c>
      <c r="TK22" s="8">
        <f>VLOOKUP(AG22,'BUS 2'!$G$1:$CU$424,46,0)</f>
        <v/>
      </c>
      <c r="TL22" s="8">
        <f>VLOOKUP(AG22,'BUS 2'!$G$1:$CU$424,47,0)</f>
        <v/>
      </c>
      <c r="TM22" s="8">
        <f>VLOOKUP(AG22,'BUS 2'!$G$1:$CU$424,48,0)</f>
        <v/>
      </c>
      <c r="TN22" s="8">
        <f>VLOOKUP(AG22,'BUS 2'!$G$1:$CU$424,49,0)</f>
        <v/>
      </c>
      <c r="TO22" s="8">
        <f>VLOOKUP(AG22,'BUS 2'!$G$1:$CU$424,50,0)</f>
        <v/>
      </c>
      <c r="TP22" s="8">
        <f>VLOOKUP(AG22,'BUS 2'!$G$1:$CU$424,51,0)</f>
        <v/>
      </c>
      <c r="TQ22" s="8">
        <f>VLOOKUP(AG22,'BUS 2'!$G$1:$CU$424,52,0)</f>
        <v/>
      </c>
      <c r="TR22" s="8">
        <f>VLOOKUP(AG22,'BUS 2'!$G$1:$CU$424,53,0)</f>
        <v/>
      </c>
      <c r="TS22" s="48">
        <f>VLOOKUP(AG22,'BUS 2'!$G$1:$CU$424,54,0)</f>
        <v/>
      </c>
      <c r="TT22" s="48">
        <f>VLOOKUP(AG22,'BUS 2'!$G$1:$CU$424,55,0)</f>
        <v/>
      </c>
      <c r="TU22" s="48">
        <f>VLOOKUP(AG22,'BUS 2'!$G$1:$CU$424,56,0)</f>
        <v/>
      </c>
      <c r="TV22" s="48">
        <f>VLOOKUP(AG22,'BUS 2'!$G$1:$CU$424,57,0)</f>
        <v/>
      </c>
      <c r="TW22" s="48">
        <f>VLOOKUP(AG22,'BUS 2'!$G$1:$CU$424,58,0)</f>
        <v/>
      </c>
      <c r="TX22" s="48">
        <f>VLOOKUP(AG22,'BUS 2'!$G$1:$CU$424,59,0)</f>
        <v/>
      </c>
      <c r="TY22" s="48">
        <f>VLOOKUP(AG22,'BUS 2'!$G$1:$CU$424,60,0)</f>
        <v/>
      </c>
      <c r="TZ22" s="48">
        <f>VLOOKUP(AG22,'BUS 2'!$G$1:$CU$424,61,0)</f>
        <v/>
      </c>
      <c r="UA22" s="48">
        <f>VLOOKUP(AG22,'BUS 2'!$G$1:$CU$424,62,0)</f>
        <v/>
      </c>
      <c r="UB22" s="48">
        <f>VLOOKUP(AG22,'BUS 2'!$G$1:$CU$424,63,0)</f>
        <v/>
      </c>
      <c r="UC22" s="48">
        <f>VLOOKUP(AG22,'BUS 2'!$G$1:$CU$424,64,0)</f>
        <v/>
      </c>
      <c r="UD22" s="48">
        <f>VLOOKUP(AG22,'BUS 2'!$G$1:$CU$424,65,0)</f>
        <v/>
      </c>
      <c r="UE22" s="48">
        <f>VLOOKUP(AG22,'BUS 2'!$G$1:$CU$424,66,0)</f>
        <v/>
      </c>
      <c r="UF22" s="48">
        <f>VLOOKUP(AG22,'BUS 2'!$G$1:$CU$424,67,0)</f>
        <v/>
      </c>
      <c r="UG22" s="48">
        <f>VLOOKUP(AG22,'BUS 2'!$G$1:$CU$424,68,0)</f>
        <v/>
      </c>
      <c r="UH22" s="48">
        <f>VLOOKUP(AG22,'BUS 2'!$G$1:$CU$424,69,0)</f>
        <v/>
      </c>
      <c r="UI22" s="48">
        <f>VLOOKUP(AG22,'BUS 2'!$G$1:$CU$424,70,0)</f>
        <v/>
      </c>
      <c r="UJ22" s="48">
        <f>VLOOKUP(AG22,'BUS 2'!$G$1:$CU$424,71,0)</f>
        <v/>
      </c>
      <c r="UK22" s="48">
        <f>VLOOKUP(AG22,'BUS 2'!$G$1:$CU$424,72,0)</f>
        <v/>
      </c>
      <c r="UL22" s="48">
        <f>VLOOKUP(AG22,'BUS 2'!$G$1:$CU$424,73,0)</f>
        <v/>
      </c>
      <c r="UM22" s="48">
        <f>VLOOKUP(AG22,'BUS 2'!$G$1:$CU$424,74,0)</f>
        <v/>
      </c>
      <c r="UN22" s="48">
        <f>VLOOKUP(AG22,'BUS 2'!$G$1:$CU$424,75,0)</f>
        <v/>
      </c>
      <c r="UO22" s="48">
        <f>VLOOKUP(AG22,'BUS 2'!$G$1:$CU$424,76,0)</f>
        <v/>
      </c>
      <c r="UP22" s="48">
        <f>VLOOKUP(AG22,'BUS 2'!$G$1:$CU$424,77,0)</f>
        <v/>
      </c>
      <c r="UQ22" s="48">
        <f>VLOOKUP(AG22,'BUS 2'!$G$1:$CU$424,78,0)</f>
        <v/>
      </c>
      <c r="UR22" s="48">
        <f>VLOOKUP(AG22,'BUS 2'!$G$1:$CU$424,79,0)</f>
        <v/>
      </c>
      <c r="US22" s="48">
        <f>VLOOKUP(AG22,'BUS 2'!$G$1:$CU$424,80,0)</f>
        <v/>
      </c>
      <c r="UT22" s="48">
        <f>VLOOKUP(AG22,'BUS 2'!$G$1:$CU$424,81,0)</f>
        <v/>
      </c>
      <c r="UU22" s="48" t="n"/>
      <c r="UV22" s="48" t="n"/>
      <c r="UW22" s="48" t="n"/>
      <c r="UX22" s="48" t="inlineStr">
        <is>
          <t>Pemberian pakan di kandang</t>
        </is>
      </c>
      <c r="UY22" s="48" t="n"/>
      <c r="UZ22" s="48" t="n"/>
      <c r="VA22" s="48" t="n"/>
      <c r="VB22" s="48" t="n"/>
      <c r="VC22" s="48" t="n"/>
      <c r="VD22" s="48" t="n"/>
      <c r="VE22" s="48" t="n"/>
      <c r="VF22" s="48" t="inlineStr">
        <is>
          <t>Sangat teratur (setiap hari)</t>
        </is>
      </c>
      <c r="VG22" s="48" t="n"/>
      <c r="VH22" s="48" t="n"/>
      <c r="VI22" s="48" t="n"/>
      <c r="VJ22" s="48" t="n"/>
      <c r="VK22" s="48" t="n"/>
      <c r="VL22" s="48" t="n"/>
      <c r="VM22" s="48" t="n"/>
      <c r="VN22" s="48" t="inlineStr">
        <is>
          <t>Sangat sering (&gt;1 kali sehari)</t>
        </is>
      </c>
      <c r="VO22" s="48" t="n"/>
      <c r="VP22" s="48" t="n"/>
      <c r="VQ22" s="48" t="n"/>
      <c r="VR22" s="48" t="n"/>
      <c r="VS22" s="48" t="n"/>
      <c r="VT22" s="48" t="n"/>
      <c r="VU22" s="48" t="n"/>
      <c r="VV22" s="48" t="n"/>
      <c r="VW22" s="48" t="n"/>
      <c r="VX22" s="48" t="n"/>
      <c r="VY22" s="48" t="n"/>
      <c r="VZ22" s="48" t="n"/>
      <c r="WA22" s="48" t="n"/>
      <c r="WB22" s="48" t="n"/>
      <c r="WC22" s="48" t="n"/>
      <c r="WD22" s="48" t="n"/>
      <c r="WE22" s="48" t="n"/>
      <c r="WF22" s="48" t="n"/>
      <c r="WG22" s="48" t="n"/>
      <c r="WH22" s="48" t="n"/>
      <c r="WI22" s="48" t="n"/>
      <c r="WJ22" s="48" t="n"/>
      <c r="WK22" s="48" t="n"/>
      <c r="WL22" s="48" t="n"/>
      <c r="WM22" s="48" t="n"/>
      <c r="WN22" s="48" t="n"/>
      <c r="WO22" s="48" t="n"/>
      <c r="WP22" s="48" t="n"/>
      <c r="WQ22" s="48" t="n"/>
      <c r="WR22" s="48" t="n"/>
      <c r="WS22" s="48" t="n"/>
      <c r="WT22" s="48" t="n"/>
      <c r="WU22" s="48" t="n"/>
      <c r="WV22" s="48" t="n"/>
      <c r="WW22" s="48" t="n"/>
      <c r="WX22" s="48" t="n"/>
      <c r="WY22" s="48" t="n"/>
      <c r="WZ22" s="48" t="n"/>
      <c r="XA22" s="48" t="n"/>
      <c r="XB22" s="48" t="inlineStr">
        <is>
          <t>6-Digester biogas</t>
        </is>
      </c>
      <c r="XC22" s="8" t="n">
        <v>0</v>
      </c>
      <c r="XD22" s="8" t="n">
        <v>0</v>
      </c>
      <c r="XE22" s="8" t="n">
        <v>0</v>
      </c>
      <c r="XF22" s="8" t="n">
        <v>0</v>
      </c>
      <c r="XG22" s="8" t="n">
        <v>0</v>
      </c>
      <c r="XH22" s="8" t="n">
        <v>0</v>
      </c>
      <c r="XI22" s="8" t="n">
        <v>0</v>
      </c>
      <c r="XJ22" s="8" t="n">
        <v>0</v>
      </c>
      <c r="XK22" s="8" t="n">
        <v>1</v>
      </c>
      <c r="XL22" s="8" t="n">
        <v>0</v>
      </c>
      <c r="XM22" s="8" t="n">
        <v>0</v>
      </c>
      <c r="XN22" s="48" t="n"/>
      <c r="XO22" s="48" t="n"/>
      <c r="XP22" s="48" t="n"/>
      <c r="XQ22" s="48" t="n"/>
      <c r="XR22" s="48" t="n"/>
      <c r="XS22" s="48" t="n"/>
      <c r="XT22" s="48" t="n"/>
      <c r="XU22" s="48" t="n"/>
      <c r="XV22" s="48" t="n"/>
      <c r="XW22" s="48" t="n"/>
      <c r="XX22" s="48" t="n"/>
      <c r="XY22" s="48" t="n"/>
      <c r="XZ22" s="48" t="n"/>
      <c r="YA22" s="48" t="n"/>
      <c r="YB22" s="48" t="n"/>
      <c r="YC22" s="48" t="n"/>
      <c r="YD22" s="48" t="n"/>
      <c r="YE22" s="48" t="n"/>
      <c r="YF22" s="48" t="n"/>
      <c r="YG22" s="48" t="n"/>
      <c r="YH22" s="48" t="n"/>
      <c r="YI22" s="48" t="n"/>
      <c r="YJ22" s="48" t="n"/>
      <c r="YK22" s="48" t="n"/>
      <c r="YL22" s="48" t="n"/>
      <c r="YM22" s="48" t="n"/>
      <c r="YN22" s="48" t="n"/>
      <c r="YO22" s="48" t="n"/>
      <c r="YP22" s="48" t="n"/>
      <c r="YQ22" s="48" t="n"/>
      <c r="YR22" s="48" t="n"/>
      <c r="YS22" s="48" t="n"/>
      <c r="YT22" s="48" t="n"/>
      <c r="YU22" s="48" t="n"/>
      <c r="YV22" s="48" t="n"/>
      <c r="YW22" s="48" t="n"/>
      <c r="YX22" s="48" t="n"/>
      <c r="YY22" s="48" t="n"/>
      <c r="YZ22" s="48" t="n"/>
      <c r="ZA22" s="48" t="n"/>
      <c r="ZB22" s="48" t="n"/>
      <c r="ZC22" s="48" t="n"/>
      <c r="ZD22" s="48" t="n"/>
      <c r="ZE22" s="48" t="n"/>
      <c r="ZF22" s="48" t="n"/>
      <c r="ZG22" s="48" t="n"/>
      <c r="ZH22" s="48" t="n"/>
      <c r="ZI22" s="48" t="n"/>
      <c r="ZJ22" s="48" t="n"/>
      <c r="ZK22" s="48" t="n"/>
      <c r="ZL22" s="48" t="n"/>
      <c r="ZM22" s="48" t="n"/>
      <c r="ZN22" s="48" t="n"/>
      <c r="ZO22" s="48" t="n"/>
      <c r="ZP22" s="48" t="n"/>
      <c r="ZQ22" s="8" t="n">
        <v>100</v>
      </c>
      <c r="ZR22" s="48" t="n"/>
      <c r="ZS22" s="48" t="n"/>
      <c r="ZT22" s="48" t="n"/>
      <c r="ZU22" s="48" t="n"/>
      <c r="ZV22" s="48" t="n"/>
      <c r="ZW22" s="48" t="n"/>
      <c r="ZX22" s="48" t="n"/>
      <c r="ZY22" s="48" t="n"/>
      <c r="ZZ22" s="48" t="n"/>
      <c r="AAA22" s="48" t="n"/>
      <c r="AAB22" s="48" t="n"/>
      <c r="AAC22" s="48" t="n"/>
      <c r="AAD22" s="48" t="n"/>
      <c r="AAE22" s="48" t="n"/>
      <c r="AAF22" s="48" t="n"/>
      <c r="AAG22" s="48" t="inlineStr">
        <is>
          <t>Pakan kering (misal: konsentrat, silase, pelet)</t>
        </is>
      </c>
      <c r="AAH22" s="48" t="n"/>
      <c r="AAI22" s="48" t="n"/>
      <c r="AAJ22" s="48" t="n"/>
      <c r="AAK22" s="48" t="n"/>
      <c r="AAL22" s="48" t="inlineStr">
        <is>
          <t>Tidak</t>
        </is>
      </c>
      <c r="AAM22" s="48" t="n"/>
      <c r="AAN22" s="48" t="n"/>
      <c r="AAO22" s="48" t="n"/>
      <c r="AAP22" s="48" t="n"/>
      <c r="AAQ22" s="48" t="n"/>
      <c r="AAR22" s="48" t="inlineStr">
        <is>
          <t>Tidak</t>
        </is>
      </c>
      <c r="AAS22" s="48" t="inlineStr">
        <is>
          <t>Mengetahui</t>
        </is>
      </c>
      <c r="AAT22" s="48" t="inlineStr">
        <is>
          <t>Dibuang ke lahan sekitar kandang - yg ditanami tanaman</t>
        </is>
      </c>
      <c r="AAU22" s="8" t="n">
        <v>0</v>
      </c>
      <c r="AAV22" s="8" t="n">
        <v>0</v>
      </c>
      <c r="AAW22" s="8" t="n">
        <v>0</v>
      </c>
      <c r="AAX22" s="8" t="n">
        <v>1</v>
      </c>
      <c r="AAY22" s="8" t="n">
        <v>0</v>
      </c>
      <c r="AAZ22" s="8" t="n">
        <v>0</v>
      </c>
      <c r="ABA22" s="8" t="n">
        <v>0</v>
      </c>
      <c r="ABB22" s="48" t="n"/>
      <c r="ABC22" s="48" t="n"/>
      <c r="ABD22" s="48" t="n"/>
      <c r="ABE22" s="48" t="n"/>
      <c r="ABF22" s="48" t="n"/>
      <c r="ABG22" s="48" t="n"/>
      <c r="ABH22" s="48" t="n"/>
      <c r="ABI22" s="48" t="n"/>
      <c r="ABJ22" s="48" t="n"/>
      <c r="ABK22" s="48" t="n"/>
      <c r="ABL22" s="48" t="n"/>
      <c r="ABM22" s="48" t="n"/>
      <c r="ABN22" s="48" t="n"/>
      <c r="ABO22" s="48" t="n"/>
      <c r="ABP22" s="48" t="n"/>
      <c r="ABQ22" s="48" t="inlineStr">
        <is>
          <t>Jambu, Alpukat dan Pisang</t>
        </is>
      </c>
      <c r="ABR22" s="48" t="inlineStr">
        <is>
          <t>Jarang (1 bulan sekali)</t>
        </is>
      </c>
      <c r="ABS22" s="48" t="n"/>
      <c r="ABT22" s="8" t="n">
        <v>100</v>
      </c>
      <c r="ABU22" s="48" t="n"/>
      <c r="ABV22" s="48" t="n"/>
      <c r="ABW22" s="48" t="n"/>
      <c r="ABX22" s="48" t="n"/>
      <c r="ABY22" s="48" t="n"/>
      <c r="ABZ22" s="48" t="n"/>
      <c r="ACA22" s="48" t="n"/>
      <c r="ACB22" s="48" t="n"/>
      <c r="ACC22" s="48" t="n"/>
      <c r="ACD22" s="48" t="n"/>
      <c r="ACE22" s="48" t="n"/>
      <c r="ACF22" s="48" t="n"/>
      <c r="ACG22" s="48" t="n"/>
      <c r="ACH22" s="48" t="n"/>
      <c r="ACI22" s="48" t="n"/>
      <c r="ACJ22" s="48" t="n"/>
      <c r="ACK22" s="48" t="inlineStr">
        <is>
          <t>Ladang/sawah terlalu jauh, sulit untuk mengangkut ke sana</t>
        </is>
      </c>
      <c r="ACL22" s="8" t="n">
        <v>0</v>
      </c>
      <c r="ACM22" s="8" t="n">
        <v>0</v>
      </c>
      <c r="ACN22" s="8" t="n">
        <v>0</v>
      </c>
      <c r="ACO22" s="8" t="n">
        <v>1</v>
      </c>
      <c r="ACP22" s="8" t="n">
        <v>0</v>
      </c>
      <c r="ACQ22" s="8" t="n">
        <v>0</v>
      </c>
      <c r="ACR22" s="8" t="n">
        <v>0</v>
      </c>
      <c r="ACS22" s="48" t="n"/>
      <c r="ACT22" s="48" t="inlineStr">
        <is>
          <t>Belum</t>
        </is>
      </c>
      <c r="ACU22" s="48" t="inlineStr">
        <is>
          <t>Manfaat cukup signifikan, terasa di kehidupan sehari-hari</t>
        </is>
      </c>
      <c r="ACV22" s="48" t="inlineStr">
        <is>
          <t>Berkurang</t>
        </is>
      </c>
      <c r="ACW22" s="48" t="inlineStr">
        <is>
          <t>Anggota keluarga - Perempuan dewasa</t>
        </is>
      </c>
      <c r="ACX22" s="48" t="inlineStr">
        <is>
          <t>Setuju</t>
        </is>
      </c>
      <c r="ACY22" s="48" t="inlineStr">
        <is>
          <t>Anggota keluarga - Laki-laki dewasa Anggota keluarga - Perempuan dewasa Anggota keluarga - Anak-anak</t>
        </is>
      </c>
      <c r="ACZ22" s="8" t="n">
        <v>1</v>
      </c>
      <c r="ADA22" s="8" t="n">
        <v>1</v>
      </c>
      <c r="ADB22" s="8" t="n">
        <v>1</v>
      </c>
      <c r="ADC22" s="8" t="n">
        <v>0</v>
      </c>
      <c r="ADD22" s="48" t="inlineStr">
        <is>
          <t>Puas</t>
        </is>
      </c>
      <c r="ADE22" s="48" t="inlineStr">
        <is>
          <t>Puas</t>
        </is>
      </c>
      <c r="ADF22" s="48" t="inlineStr">
        <is>
          <t>Puas</t>
        </is>
      </c>
      <c r="ADG22" s="48" t="inlineStr">
        <is>
          <t>Cukup puas</t>
        </is>
      </c>
      <c r="ADH22" s="48" t="inlineStr">
        <is>
          <t>Tidak</t>
        </is>
      </c>
      <c r="ADI22" s="48" t="n"/>
      <c r="ADJ22" s="48" t="inlineStr">
        <is>
          <t>Cukup puas</t>
        </is>
      </c>
      <c r="ADK22" s="48" t="n"/>
      <c r="ADL22" s="48" t="n"/>
      <c r="ADM22" s="48" t="n"/>
      <c r="ADN22" s="48" t="n"/>
      <c r="ADO22" s="48" t="n"/>
      <c r="ADP22" s="48" t="n"/>
      <c r="ADQ22" s="48" t="n"/>
      <c r="ADR22" s="48" t="n"/>
      <c r="ADS22" s="48" t="n"/>
      <c r="ADT22" s="48" t="n"/>
      <c r="ADU22" s="48" t="inlineStr">
        <is>
          <t>Menghubungi CPO atau pendamping</t>
        </is>
      </c>
      <c r="ADV22" s="8" t="n">
        <v>0</v>
      </c>
      <c r="ADW22" s="8" t="n">
        <v>0</v>
      </c>
      <c r="ADX22" s="8" t="n">
        <v>0</v>
      </c>
      <c r="ADY22" s="8" t="n">
        <v>0</v>
      </c>
      <c r="ADZ22" s="8" t="n">
        <v>1</v>
      </c>
      <c r="AEA22" s="8" t="n">
        <v>0</v>
      </c>
      <c r="AEB22" s="8" t="n">
        <v>0</v>
      </c>
      <c r="AEC22" s="8" t="n">
        <v>0</v>
      </c>
      <c r="AED22" s="48" t="inlineStr">
        <is>
          <t>puas</t>
        </is>
      </c>
      <c r="AEE22" s="48" t="inlineStr">
        <is>
          <t>Laki-laki dewasa</t>
        </is>
      </c>
      <c r="AEF22" s="48" t="n"/>
      <c r="AEG22" s="48" t="inlineStr">
        <is>
          <t>Menelepon atau WA langsung</t>
        </is>
      </c>
      <c r="AEH22" s="48" t="n"/>
      <c r="AEI22" s="48" t="inlineStr">
        <is>
          <t>Lebih sering diadakan pendampingan</t>
        </is>
      </c>
      <c r="AEJ22" s="48" t="inlineStr">
        <is>
          <t>Ya, selalu</t>
        </is>
      </c>
      <c r="AEK22"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22" s="8" t="n">
        <v>1</v>
      </c>
      <c r="AEM22" s="8" t="n">
        <v>1</v>
      </c>
      <c r="AEN22" s="8" t="n">
        <v>1</v>
      </c>
      <c r="AEO22" s="8" t="n">
        <v>1</v>
      </c>
      <c r="AEP22" s="8" t="n">
        <v>1</v>
      </c>
      <c r="AEQ22" s="8" t="n">
        <v>1</v>
      </c>
      <c r="AER22" s="8" t="n">
        <v>1</v>
      </c>
      <c r="AES22" s="8" t="n">
        <v>1</v>
      </c>
      <c r="AET22" s="8" t="n">
        <v>1</v>
      </c>
      <c r="AEU22" s="8" t="n">
        <v>0</v>
      </c>
      <c r="AEV22" s="8" t="n">
        <v>1</v>
      </c>
      <c r="AEW22" s="8" t="n">
        <v>0</v>
      </c>
      <c r="AEX22" s="48" t="n"/>
      <c r="AEY22" s="48" t="inlineStr">
        <is>
          <t>Mendukung lingkungan</t>
        </is>
      </c>
      <c r="AEZ22" s="48" t="n"/>
      <c r="AFA22" s="48" t="inlineStr">
        <is>
          <t>Tetangga / teman / saudara</t>
        </is>
      </c>
      <c r="AFB22" s="48" t="n"/>
      <c r="AFC22" s="48" t="inlineStr">
        <is>
          <t>1771729597342.jpg</t>
        </is>
      </c>
      <c r="AFD22" s="16" t="inlineStr">
        <is>
          <t>https://kf.kobotoolbox.org/api/v2/assets/avstPQqLr3Ab3ZdcVTXZ6f/data/677269821/attachments/attUDVLTjQqk7FKQZgtBh8jV/</t>
        </is>
      </c>
      <c r="AFE22" s="48" t="inlineStr">
        <is>
          <t>1771728589964.jpg</t>
        </is>
      </c>
      <c r="AFF22" s="16" t="inlineStr">
        <is>
          <t>https://kf.kobotoolbox.org/api/v2/assets/avstPQqLr3Ab3ZdcVTXZ6f/data/677269821/attachments/attshmLkCLLsjLLjJyuJL95s/</t>
        </is>
      </c>
      <c r="AFG22" s="48" t="inlineStr">
        <is>
          <t>Ir I Made Suyasa</t>
        </is>
      </c>
      <c r="AFH22" s="48" t="n"/>
      <c r="AFI22" s="48" t="n"/>
    </row>
    <row r="23">
      <c r="A23" s="6" t="n">
        <v>46075</v>
      </c>
      <c r="B23" s="6" t="n">
        <v>46076</v>
      </c>
      <c r="C23" s="48" t="inlineStr">
        <is>
          <t>ir i made suyasa</t>
        </is>
      </c>
      <c r="D23" s="48" t="inlineStr">
        <is>
          <t>i made budiana</t>
        </is>
      </c>
      <c r="E23" s="8" t="n">
        <v>82339786294</v>
      </c>
      <c r="F23" s="48" t="inlineStr">
        <is>
          <t>-8.213000528 115.14453732</t>
        </is>
      </c>
      <c r="G23" s="8" t="n">
        <v>-8.213000528</v>
      </c>
      <c r="H23" s="8" t="n">
        <v>115.14453732</v>
      </c>
      <c r="I23" s="8" t="n">
        <v>0</v>
      </c>
      <c r="J23" s="8" t="n">
        <v>0</v>
      </c>
      <c r="K23" s="48" t="inlineStr">
        <is>
          <t>-8.213000528 115.14453732</t>
        </is>
      </c>
      <c r="L23" s="48" t="inlineStr">
        <is>
          <t>-8.3583348 115.245937 684.8999633789062 4.933</t>
        </is>
      </c>
      <c r="M23" s="8" t="n">
        <v>-8.3583348</v>
      </c>
      <c r="N23" s="8" t="n">
        <v>115.245937</v>
      </c>
      <c r="O23" s="8" t="n">
        <v>684.8999634</v>
      </c>
      <c r="P23" s="8" t="n">
        <v>4.933</v>
      </c>
      <c r="Q23" s="8" t="n">
        <v>0</v>
      </c>
      <c r="R23" s="48" t="inlineStr">
        <is>
          <t>Bali</t>
        </is>
      </c>
      <c r="S23" s="8" t="n">
        <v>0</v>
      </c>
      <c r="T23" s="8" t="n">
        <v>0</v>
      </c>
      <c r="U23" s="8" t="n">
        <v>0</v>
      </c>
      <c r="V23" s="8" t="n">
        <v>0</v>
      </c>
      <c r="W23" s="8" t="n">
        <v>0</v>
      </c>
      <c r="X23" s="8" t="n">
        <v>0</v>
      </c>
      <c r="Y23" s="8" t="n">
        <v>1</v>
      </c>
      <c r="Z23" s="8" t="n">
        <v>0</v>
      </c>
      <c r="AA23" s="8" t="n">
        <v>0</v>
      </c>
      <c r="AB23" s="8" t="n">
        <v>0</v>
      </c>
      <c r="AC23" s="48" t="inlineStr">
        <is>
          <t>GIANYAR</t>
        </is>
      </c>
      <c r="AD23" s="48" t="inlineStr">
        <is>
          <t>PAYANGAN</t>
        </is>
      </c>
      <c r="AE23" s="48" t="inlineStr">
        <is>
          <t>BUAHAN KAJA</t>
        </is>
      </c>
      <c r="AF23" s="48" t="inlineStr">
        <is>
          <t>MANIKAYA</t>
        </is>
      </c>
      <c r="AG23" s="48" t="inlineStr">
        <is>
          <t>MKP0228</t>
        </is>
      </c>
      <c r="AH23" s="8" t="n">
        <v>10</v>
      </c>
      <c r="AI23" s="48" t="inlineStr">
        <is>
          <t>VPA1</t>
        </is>
      </c>
      <c r="AJ23" s="48" t="inlineStr">
        <is>
          <t>Aktif</t>
        </is>
      </c>
      <c r="AK23" s="8" t="n">
        <v>56</v>
      </c>
      <c r="AL23" s="48" t="inlineStr">
        <is>
          <t>Laki-laki</t>
        </is>
      </c>
      <c r="AM23" s="48" t="inlineStr">
        <is>
          <t>Sudah menikah</t>
        </is>
      </c>
      <c r="AN23" s="48" t="inlineStr">
        <is>
          <t>Diploma/S1/Sederajat</t>
        </is>
      </c>
      <c r="AO23" s="48" t="inlineStr">
        <is>
          <t>Petani</t>
        </is>
      </c>
      <c r="AP23" s="8" t="n">
        <v>1</v>
      </c>
      <c r="AQ23" s="8" t="n">
        <v>0</v>
      </c>
      <c r="AR23" s="8" t="n">
        <v>0</v>
      </c>
      <c r="AS23" s="8" t="n">
        <v>0</v>
      </c>
      <c r="AT23" s="8" t="n">
        <v>0</v>
      </c>
      <c r="AU23" s="8" t="n">
        <v>0</v>
      </c>
      <c r="AV23" s="8" t="n">
        <v>0</v>
      </c>
      <c r="AW23" s="8" t="n">
        <v>0</v>
      </c>
      <c r="AX23" s="48" t="n"/>
      <c r="AY23" s="48" t="inlineStr">
        <is>
          <t>Wiraswasta</t>
        </is>
      </c>
      <c r="AZ23" s="8" t="n">
        <v>0</v>
      </c>
      <c r="BA23" s="8" t="n">
        <v>0</v>
      </c>
      <c r="BB23" s="8" t="n">
        <v>0</v>
      </c>
      <c r="BC23" s="8" t="n">
        <v>1</v>
      </c>
      <c r="BD23" s="8" t="n">
        <v>0</v>
      </c>
      <c r="BE23" s="8" t="n">
        <v>0</v>
      </c>
      <c r="BF23" s="8" t="n">
        <v>0</v>
      </c>
      <c r="BG23" s="8" t="n">
        <v>0</v>
      </c>
      <c r="BH23" s="48" t="n"/>
      <c r="BI23" s="48" t="inlineStr">
        <is>
          <t>Rp2.500.000 - Rp3.500.000</t>
        </is>
      </c>
      <c r="BJ23" s="8" t="n">
        <v>3</v>
      </c>
      <c r="BK23" s="8" t="n">
        <v>1</v>
      </c>
      <c r="BL23" s="8" t="n">
        <v>0</v>
      </c>
      <c r="BM23" s="8" t="n">
        <v>1</v>
      </c>
      <c r="BN23" s="48" t="inlineStr">
        <is>
          <t>Milik sendiri</t>
        </is>
      </c>
      <c r="BO23" s="48" t="inlineStr">
        <is>
          <t>Permanen (dinding bata dan semen)</t>
        </is>
      </c>
      <c r="BP23" s="8" t="n">
        <v>1</v>
      </c>
      <c r="BQ23" s="8" t="n">
        <v>0</v>
      </c>
      <c r="BR23" s="8" t="n">
        <v>0</v>
      </c>
      <c r="BS23" s="8" t="n">
        <v>0</v>
      </c>
      <c r="BT23" s="8" t="n">
        <v>0</v>
      </c>
      <c r="BU23" s="48" t="n"/>
      <c r="BV23" s="48" t="inlineStr">
        <is>
          <t>Keramik/ubin</t>
        </is>
      </c>
      <c r="BW23" s="8" t="n">
        <v>0</v>
      </c>
      <c r="BX23" s="8" t="n">
        <v>0</v>
      </c>
      <c r="BY23" s="8" t="n">
        <v>1</v>
      </c>
      <c r="BZ23" s="8" t="n">
        <v>0</v>
      </c>
      <c r="CA23" s="8" t="n">
        <v>0</v>
      </c>
      <c r="CB23" s="48" t="n"/>
      <c r="CC23" s="48" t="inlineStr">
        <is>
          <t>Genting</t>
        </is>
      </c>
      <c r="CD23" s="8" t="n">
        <v>0</v>
      </c>
      <c r="CE23" s="8" t="n">
        <v>0</v>
      </c>
      <c r="CF23" s="8" t="n">
        <v>0</v>
      </c>
      <c r="CG23" s="8" t="n">
        <v>0</v>
      </c>
      <c r="CH23" s="8" t="n">
        <v>0</v>
      </c>
      <c r="CI23" s="8" t="n">
        <v>1</v>
      </c>
      <c r="CJ23" s="8" t="n">
        <v>0</v>
      </c>
      <c r="CK23" s="48" t="n"/>
      <c r="CL23" s="48" t="inlineStr">
        <is>
          <t>Ya</t>
        </is>
      </c>
      <c r="CM23" s="8" t="n">
        <v>2016</v>
      </c>
      <c r="CN23" s="48" t="inlineStr">
        <is>
          <t>Fixed-Dome (Kubah Tetap)</t>
        </is>
      </c>
      <c r="CO23" s="48" t="inlineStr">
        <is>
          <t>4 m³ (2-3 ekor sapi, ±3 jam memasak/hari, ±30 kg slurry/hari)</t>
        </is>
      </c>
      <c r="CP23" s="48" t="inlineStr">
        <is>
          <t>Anggota keluarga - laki-laki</t>
        </is>
      </c>
      <c r="CQ23" s="8" t="n">
        <v>0</v>
      </c>
      <c r="CR23" s="8" t="n">
        <v>0</v>
      </c>
      <c r="CS23" s="8" t="n">
        <v>0</v>
      </c>
      <c r="CT23" s="8" t="n">
        <v>0</v>
      </c>
      <c r="CU23" s="8" t="n">
        <v>1</v>
      </c>
      <c r="CV23" s="8" t="n">
        <v>0</v>
      </c>
      <c r="CW23" s="8" t="n">
        <v>0</v>
      </c>
      <c r="CX23" s="8" t="n">
        <v>0</v>
      </c>
      <c r="CY23" s="48" t="inlineStr">
        <is>
          <t>Anggota keluarga - perempuan dewasa</t>
        </is>
      </c>
      <c r="CZ23" s="8" t="n">
        <v>0</v>
      </c>
      <c r="DA23" s="8" t="n">
        <v>1</v>
      </c>
      <c r="DB23" s="8" t="n">
        <v>0</v>
      </c>
      <c r="DC23" s="48" t="n"/>
      <c r="DD23" s="48" t="inlineStr">
        <is>
          <t>Anggota keluarga - laki-laki CPO atau pendamping</t>
        </is>
      </c>
      <c r="DE23" s="8" t="n">
        <v>1</v>
      </c>
      <c r="DF23" s="8" t="n">
        <v>0</v>
      </c>
      <c r="DG23" s="8" t="n">
        <v>1</v>
      </c>
      <c r="DH23" s="8" t="n">
        <v>0</v>
      </c>
      <c r="DI23" s="48" t="n"/>
      <c r="DJ23" s="48" t="inlineStr">
        <is>
          <t>CPO atau pendamping Anggota keluarga - laki-laki</t>
        </is>
      </c>
      <c r="DK23" s="8" t="n">
        <v>1</v>
      </c>
      <c r="DL23" s="8" t="n">
        <v>0</v>
      </c>
      <c r="DM23" s="8" t="n">
        <v>1</v>
      </c>
      <c r="DN23" s="8" t="n">
        <v>0</v>
      </c>
      <c r="DO23" s="48" t="n"/>
      <c r="DP23" s="48" t="inlineStr">
        <is>
          <t>Ya</t>
        </is>
      </c>
      <c r="DQ23" s="48" t="n"/>
      <c r="DR23" s="48" t="n"/>
      <c r="DS23" s="48" t="n"/>
      <c r="DT23" s="48" t="n"/>
      <c r="DU23" s="48" t="n"/>
      <c r="DV23" s="48" t="n"/>
      <c r="DW23" s="48" t="n"/>
      <c r="DX23" s="48" t="n"/>
      <c r="DY23" s="48" t="n"/>
      <c r="DZ23" s="48" t="n"/>
      <c r="EA23" s="48" t="n"/>
      <c r="EB23" s="48" t="n"/>
      <c r="EC23" s="48" t="n"/>
      <c r="ED23" s="48" t="n"/>
      <c r="EE23" s="48" t="n"/>
      <c r="EF23" s="48" t="n"/>
      <c r="EG23" s="48" t="n"/>
      <c r="EH23" s="48" t="n"/>
      <c r="EI23" s="48" t="inlineStr">
        <is>
          <t>Tidak ada masalah</t>
        </is>
      </c>
      <c r="EJ23" s="8" t="n">
        <v>0</v>
      </c>
      <c r="EK23" s="8" t="n">
        <v>0</v>
      </c>
      <c r="EL23" s="8" t="n">
        <v>0</v>
      </c>
      <c r="EM23" s="8" t="n">
        <v>1</v>
      </c>
      <c r="EN23" s="8" t="n">
        <v>0</v>
      </c>
      <c r="EO23" s="48" t="n"/>
      <c r="EP23" s="48" t="inlineStr">
        <is>
          <t>Ya, cukup jelas dan mudah diikuti</t>
        </is>
      </c>
      <c r="EQ23" s="48" t="inlineStr">
        <is>
          <t>Bukan pelatihan</t>
        </is>
      </c>
      <c r="ER23" s="48" t="inlineStr">
        <is>
          <t>CPO atau pendamping</t>
        </is>
      </c>
      <c r="ES23" s="8" t="n">
        <v>1</v>
      </c>
      <c r="ET23" s="8" t="n">
        <v>0</v>
      </c>
      <c r="EU23" s="8" t="n">
        <v>0</v>
      </c>
      <c r="EV23" s="8" t="n">
        <v>0</v>
      </c>
      <c r="EW23" s="48" t="n"/>
      <c r="EX23" s="48" t="inlineStr">
        <is>
          <t>Anggota keluarga - Laki-laki</t>
        </is>
      </c>
      <c r="EY23" s="8" t="n">
        <v>1</v>
      </c>
      <c r="EZ23" s="8" t="n">
        <v>0</v>
      </c>
      <c r="FA23" s="8" t="n">
        <v>0</v>
      </c>
      <c r="FB23" s="48" t="n"/>
      <c r="FC23" s="48" t="inlineStr">
        <is>
          <t>Jarang sekali</t>
        </is>
      </c>
      <c r="FD23" s="48" t="n"/>
      <c r="FE23" s="48" t="inlineStr">
        <is>
          <t>Mengetahui</t>
        </is>
      </c>
      <c r="FF23" s="48" t="inlineStr">
        <is>
          <t>Cukup sering (2 minggu sekali)</t>
        </is>
      </c>
      <c r="FG23" s="48" t="inlineStr">
        <is>
          <t>Mengetahui</t>
        </is>
      </c>
      <c r="FH23" s="48" t="inlineStr">
        <is>
          <t>Cukup sering (2 minggu sekali)</t>
        </is>
      </c>
      <c r="FI23" s="48" t="inlineStr">
        <is>
          <t>Mengetahui</t>
        </is>
      </c>
      <c r="FJ23" s="48" t="inlineStr">
        <is>
          <t>Selalu (setiap hari)</t>
        </is>
      </c>
      <c r="FK23" s="48" t="inlineStr">
        <is>
          <t>Mengetahui</t>
        </is>
      </c>
      <c r="FL23" s="48" t="inlineStr">
        <is>
          <t>Jarang (setiap bulan atau lebih)</t>
        </is>
      </c>
      <c r="FM23" s="48" t="inlineStr">
        <is>
          <t>Mengetahui</t>
        </is>
      </c>
      <c r="FN23" s="48" t="inlineStr">
        <is>
          <t>Jarang (setiap bulan atau lebih)</t>
        </is>
      </c>
      <c r="FO23" s="48" t="inlineStr">
        <is>
          <t>Mengetahui</t>
        </is>
      </c>
      <c r="FP23" s="48" t="inlineStr">
        <is>
          <t>Cukup sering (2 minggu sekali)</t>
        </is>
      </c>
      <c r="FQ23" s="48" t="inlineStr">
        <is>
          <t>Mengetahui</t>
        </is>
      </c>
      <c r="FR23" s="48" t="inlineStr">
        <is>
          <t>Ya</t>
        </is>
      </c>
      <c r="FS23" s="48" t="inlineStr">
        <is>
          <t>Mengetahui</t>
        </is>
      </c>
      <c r="FT23" s="48" t="inlineStr">
        <is>
          <t>Ya, selalu</t>
        </is>
      </c>
      <c r="FU23" s="48" t="inlineStr">
        <is>
          <t>Laki-laki dewasa</t>
        </is>
      </c>
      <c r="FV23" s="8" t="n">
        <v>1</v>
      </c>
      <c r="FW23" s="8" t="n">
        <v>0</v>
      </c>
      <c r="FX23" s="8" t="n">
        <v>0</v>
      </c>
      <c r="FY23" s="8" t="n">
        <v>0</v>
      </c>
      <c r="FZ23" s="48" t="inlineStr">
        <is>
          <t>Sangat memahami</t>
        </is>
      </c>
      <c r="GA23" s="48" t="inlineStr">
        <is>
          <t>CPO</t>
        </is>
      </c>
      <c r="GB23" s="8" t="n">
        <v>1</v>
      </c>
      <c r="GC23" s="8" t="n">
        <v>0</v>
      </c>
      <c r="GD23" s="8" t="n">
        <v>0</v>
      </c>
      <c r="GE23" s="8" t="n">
        <v>0</v>
      </c>
      <c r="GF23" s="48" t="n"/>
      <c r="GG23" s="48" t="inlineStr">
        <is>
          <t>Sering</t>
        </is>
      </c>
      <c r="GH23" s="48" t="inlineStr">
        <is>
          <t>Ya</t>
        </is>
      </c>
      <c r="GI23" s="48" t="inlineStr">
        <is>
          <t>Teman/keluarga Tetangga</t>
        </is>
      </c>
      <c r="GJ23" s="8" t="n">
        <v>1</v>
      </c>
      <c r="GK23" s="8" t="n">
        <v>1</v>
      </c>
      <c r="GL23" s="8" t="n">
        <v>0</v>
      </c>
      <c r="GM23" s="8" t="n">
        <v>0</v>
      </c>
      <c r="GN23" s="48" t="n"/>
      <c r="GO23" s="8" t="n">
        <v>10</v>
      </c>
      <c r="GP23" s="48" t="inlineStr">
        <is>
          <t>Sebagian</t>
        </is>
      </c>
      <c r="GQ23" s="48" t="inlineStr">
        <is>
          <t>Kayu bakar LPG</t>
        </is>
      </c>
      <c r="GR23" s="8" t="n">
        <v>1</v>
      </c>
      <c r="GS23" s="8" t="n">
        <v>1</v>
      </c>
      <c r="GT23" s="8" t="n">
        <v>0</v>
      </c>
      <c r="GU23" s="8" t="n">
        <v>0</v>
      </c>
      <c r="GV23" s="8" t="n">
        <v>0</v>
      </c>
      <c r="GW23" s="8" t="n">
        <v>0</v>
      </c>
      <c r="GX23" s="8" t="n">
        <v>0</v>
      </c>
      <c r="GY23" s="48" t="n"/>
      <c r="GZ23" s="48" t="inlineStr">
        <is>
          <t>Ya</t>
        </is>
      </c>
      <c r="HA23" s="8" t="n">
        <v>150</v>
      </c>
      <c r="HB23" s="8" t="n">
        <v>150000</v>
      </c>
      <c r="HC23" s="8" t="n">
        <v>0</v>
      </c>
      <c r="HD23" s="8" t="n">
        <v>0</v>
      </c>
      <c r="HE23" s="8" t="n">
        <v>9</v>
      </c>
      <c r="HF23" s="8" t="n">
        <v>66000</v>
      </c>
      <c r="HG23" s="8" t="n">
        <v>6</v>
      </c>
      <c r="HH23" s="8" t="n">
        <v>44000</v>
      </c>
      <c r="HI23" s="48" t="n"/>
      <c r="HJ23" s="48" t="n"/>
      <c r="HK23" s="48" t="n"/>
      <c r="HL23" s="48" t="n"/>
      <c r="HM23" s="48" t="n"/>
      <c r="HN23" s="48" t="n"/>
      <c r="HO23" s="48" t="n"/>
      <c r="HP23" s="48" t="n"/>
      <c r="HQ23" s="48" t="n"/>
      <c r="HR23" s="48" t="n"/>
      <c r="HS23" s="48" t="n"/>
      <c r="HT23" s="48" t="n"/>
      <c r="HU23" s="48" t="n"/>
      <c r="HV23" s="48" t="n"/>
      <c r="HW23" s="48" t="n"/>
      <c r="HX23" s="48" t="n"/>
      <c r="HY23" s="8" t="n">
        <v>150</v>
      </c>
      <c r="HZ23" s="8" t="n">
        <v>150000</v>
      </c>
      <c r="IA23" s="8" t="n">
        <v>3</v>
      </c>
      <c r="IB23" s="8" t="n">
        <v>22000</v>
      </c>
      <c r="IC23" s="48" t="n"/>
      <c r="ID23" s="48" t="n"/>
      <c r="IE23" s="48" t="n"/>
      <c r="IF23" s="48" t="n"/>
      <c r="IG23" s="48" t="n"/>
      <c r="IH23" s="48" t="n"/>
      <c r="II23" s="48" t="n"/>
      <c r="IJ23" s="48" t="n"/>
      <c r="IK23" s="48" t="inlineStr">
        <is>
          <t>30-50 kg</t>
        </is>
      </c>
      <c r="IL23" s="48" t="inlineStr">
        <is>
          <t>1-3 jam</t>
        </is>
      </c>
      <c r="IM23" s="48" t="inlineStr">
        <is>
          <t>Ya</t>
        </is>
      </c>
      <c r="IN23" s="48" t="inlineStr">
        <is>
          <t>Tidak</t>
        </is>
      </c>
      <c r="IO23" s="48" t="inlineStr">
        <is>
          <t>Lebih bersih</t>
        </is>
      </c>
      <c r="IP23" s="48" t="n"/>
      <c r="IQ23" s="48" t="inlineStr">
        <is>
          <t>Tidak pernah</t>
        </is>
      </c>
      <c r="IR23" s="48" t="n"/>
      <c r="IS23" s="48" t="n"/>
      <c r="IT23" s="48" t="n"/>
      <c r="IU23" s="48" t="n"/>
      <c r="IV23" s="48" t="n"/>
      <c r="IW23" s="48" t="n"/>
      <c r="IX23" s="48" t="n"/>
      <c r="IY23" s="48" t="n"/>
      <c r="IZ23" s="48" t="inlineStr">
        <is>
          <t>Tidak pernah</t>
        </is>
      </c>
      <c r="JA23" s="48" t="n"/>
      <c r="JB23" s="48" t="n"/>
      <c r="JC23" s="48" t="n"/>
      <c r="JD23" s="48" t="n"/>
      <c r="JE23" s="48" t="n"/>
      <c r="JF23" s="48" t="n"/>
      <c r="JG23" s="48" t="n"/>
      <c r="JH23" s="48" t="n"/>
      <c r="JI23" s="48" t="inlineStr">
        <is>
          <t>Tidak pernah</t>
        </is>
      </c>
      <c r="JJ23" s="48" t="n"/>
      <c r="JK23" s="48" t="n"/>
      <c r="JL23" s="48" t="n"/>
      <c r="JM23" s="48" t="n"/>
      <c r="JN23" s="48" t="n"/>
      <c r="JO23" s="48" t="n"/>
      <c r="JP23" s="48" t="n"/>
      <c r="JQ23" s="48" t="n"/>
      <c r="JR23" s="48" t="inlineStr">
        <is>
          <t>Tidak pernah</t>
        </is>
      </c>
      <c r="JS23" s="48" t="n"/>
      <c r="JT23" s="48" t="n"/>
      <c r="JU23" s="48" t="n"/>
      <c r="JV23" s="48" t="n"/>
      <c r="JW23" s="48" t="n"/>
      <c r="JX23" s="48" t="n"/>
      <c r="JY23" s="48" t="n"/>
      <c r="JZ23" s="48" t="n"/>
      <c r="KA23" s="48" t="inlineStr">
        <is>
          <t>Tidak pernah</t>
        </is>
      </c>
      <c r="KB23" s="48" t="n"/>
      <c r="KC23" s="48" t="n"/>
      <c r="KD23" s="48" t="n"/>
      <c r="KE23" s="48" t="n"/>
      <c r="KF23" s="48" t="n"/>
      <c r="KG23" s="48" t="n"/>
      <c r="KH23" s="48" t="n"/>
      <c r="KI23" s="48" t="n"/>
      <c r="KJ23" s="48" t="inlineStr">
        <is>
          <t>Tidak pernah</t>
        </is>
      </c>
      <c r="KK23" s="48" t="n"/>
      <c r="KL23" s="48" t="n"/>
      <c r="KM23" s="48" t="n"/>
      <c r="KN23" s="48" t="n"/>
      <c r="KO23" s="48" t="n"/>
      <c r="KP23" s="48" t="n"/>
      <c r="KQ23" s="48" t="n"/>
      <c r="KR23" s="48" t="n"/>
      <c r="KS23" s="48" t="inlineStr">
        <is>
          <t>Cukup membaik</t>
        </is>
      </c>
      <c r="KT23" s="48" t="inlineStr">
        <is>
          <t>Lebih dari 4 kali</t>
        </is>
      </c>
      <c r="KU23" s="48" t="inlineStr">
        <is>
          <t>2-4 kali</t>
        </is>
      </c>
      <c r="KV23" s="48" t="inlineStr">
        <is>
          <t>Laki-laki dewasa Perempuan dewasa</t>
        </is>
      </c>
      <c r="KW23" s="8" t="n">
        <v>1</v>
      </c>
      <c r="KX23" s="8" t="n">
        <v>1</v>
      </c>
      <c r="KY23" s="8" t="n">
        <v>0</v>
      </c>
      <c r="KZ23" s="8" t="n">
        <v>0</v>
      </c>
      <c r="LA23" s="48" t="inlineStr">
        <is>
          <t>Cukup membaik</t>
        </is>
      </c>
      <c r="LB23" s="48" t="inlineStr">
        <is>
          <t>Jauh lebih baik</t>
        </is>
      </c>
      <c r="LC23" s="8" t="n">
        <v>4</v>
      </c>
      <c r="LD23" s="8" t="n">
        <v>1</v>
      </c>
      <c r="LE23" s="8" t="n">
        <v>1</v>
      </c>
      <c r="LF23" s="8" t="n">
        <v>3</v>
      </c>
      <c r="LG23" s="48" t="inlineStr">
        <is>
          <t>Ya</t>
        </is>
      </c>
      <c r="LH23" s="8" t="n">
        <v>200000</v>
      </c>
      <c r="LI23" s="48" t="n"/>
      <c r="LJ23" s="48" t="inlineStr">
        <is>
          <t>Kebutuhan rumah tangga</t>
        </is>
      </c>
      <c r="LK23" s="8" t="n">
        <v>0</v>
      </c>
      <c r="LL23" s="8" t="n">
        <v>0</v>
      </c>
      <c r="LM23" s="8" t="n">
        <v>0</v>
      </c>
      <c r="LN23" s="8" t="n">
        <v>0</v>
      </c>
      <c r="LO23" s="8" t="n">
        <v>1</v>
      </c>
      <c r="LP23" s="8" t="n">
        <v>0</v>
      </c>
      <c r="LQ23" s="8" t="n">
        <v>0</v>
      </c>
      <c r="LR23" s="48" t="n"/>
      <c r="LS23" s="8" t="n">
        <v>15</v>
      </c>
      <c r="LT23" s="8" t="n">
        <v>0</v>
      </c>
      <c r="LU23" s="8" t="n">
        <v>0</v>
      </c>
      <c r="LV23" s="8" t="n">
        <v>15</v>
      </c>
      <c r="LW23" s="8" t="n">
        <v>0</v>
      </c>
      <c r="LX23" s="8" t="n">
        <v>0</v>
      </c>
      <c r="LY23" s="8" t="n">
        <v>10</v>
      </c>
      <c r="LZ23" s="8" t="n">
        <v>0</v>
      </c>
      <c r="MA23" s="8" t="n">
        <v>0</v>
      </c>
      <c r="MB23" s="48" t="inlineStr">
        <is>
          <t>Ya</t>
        </is>
      </c>
      <c r="MC23" s="8" t="n">
        <v>5</v>
      </c>
      <c r="MD23" s="8" t="n">
        <v>5</v>
      </c>
      <c r="ME23" s="8" t="n">
        <v>5</v>
      </c>
      <c r="MF23" s="8" t="n">
        <v>5</v>
      </c>
      <c r="MG23" s="8" t="n">
        <v>0</v>
      </c>
      <c r="MH23" s="8" t="n">
        <v>0</v>
      </c>
      <c r="MI23" s="48" t="inlineStr">
        <is>
          <t>Aktivitas sosial diluar rumah (misalnya, berkumpul dengan tetangga, mengikuti kegiatan PKK, dsb)</t>
        </is>
      </c>
      <c r="MJ23" s="8" t="n">
        <v>0</v>
      </c>
      <c r="MK23" s="8" t="n">
        <v>1</v>
      </c>
      <c r="ML23" s="8" t="n">
        <v>0</v>
      </c>
      <c r="MM23" s="8" t="n">
        <v>0</v>
      </c>
      <c r="MN23" s="8" t="n">
        <v>0</v>
      </c>
      <c r="MO23" s="8" t="n">
        <v>0</v>
      </c>
      <c r="MP23" s="48" t="n"/>
      <c r="MQ23" s="48" t="n"/>
      <c r="MR23" s="48" t="inlineStr">
        <is>
          <t>Mengambil pekerjaan lain sifatnya sosial</t>
        </is>
      </c>
      <c r="MS23" s="48" t="inlineStr">
        <is>
          <t>Kegiatan adat dan kemanusiaan</t>
        </is>
      </c>
      <c r="MT23" s="48" t="n"/>
      <c r="MU23" s="48" t="inlineStr">
        <is>
          <t>Ya, untuk anggota keluarga</t>
        </is>
      </c>
      <c r="MV23" s="48" t="inlineStr">
        <is>
          <t>Perawatan sistem biogas</t>
        </is>
      </c>
      <c r="MW23" s="8" t="n">
        <v>1</v>
      </c>
      <c r="MX23" s="8" t="n">
        <v>0</v>
      </c>
      <c r="MY23" s="8" t="n">
        <v>0</v>
      </c>
      <c r="MZ23" s="8" t="n">
        <v>0</v>
      </c>
      <c r="NA23" s="48" t="n"/>
      <c r="NB23" s="48" t="n"/>
      <c r="NC23" s="48" t="n"/>
      <c r="ND23" s="48" t="n"/>
      <c r="NE23" s="48" t="n"/>
      <c r="NF23" s="48" t="n"/>
      <c r="NG23" s="48" t="n"/>
      <c r="NH23" s="48" t="n"/>
      <c r="NI23" s="48" t="n"/>
      <c r="NJ23" s="48" t="n"/>
      <c r="NK23" s="48" t="n"/>
      <c r="NL23" s="48" t="inlineStr">
        <is>
          <t>Ya</t>
        </is>
      </c>
      <c r="NM23" s="48" t="inlineStr">
        <is>
          <t>Kombinasi dana mandiri dan dana hibah</t>
        </is>
      </c>
      <c r="NN23" s="48" t="inlineStr">
        <is>
          <t>1.000.001-3.000.000</t>
        </is>
      </c>
      <c r="NO23" s="48" t="inlineStr">
        <is>
          <t>Pemerintah</t>
        </is>
      </c>
      <c r="NP23" s="48" t="n"/>
      <c r="NQ23" s="48" t="n"/>
      <c r="NR23" s="48" t="n"/>
      <c r="NS23" s="48" t="n"/>
      <c r="NT23" s="48" t="n"/>
      <c r="NU23" s="48" t="n"/>
      <c r="NV23" s="48" t="inlineStr">
        <is>
          <t>Anggota keluarga - Laki-laki dewasa</t>
        </is>
      </c>
      <c r="NW23" s="48" t="n"/>
      <c r="NX23" s="48" t="inlineStr">
        <is>
          <t>Sedikit meningkat</t>
        </is>
      </c>
      <c r="NY23" s="8" t="n">
        <v>60</v>
      </c>
      <c r="NZ23" s="8" t="n">
        <v>0</v>
      </c>
      <c r="OA23" s="8" t="n">
        <v>0</v>
      </c>
      <c r="OB23" s="8" t="n">
        <v>10</v>
      </c>
      <c r="OC23" s="8" t="n">
        <v>30</v>
      </c>
      <c r="OD23" s="8" t="n">
        <v>0</v>
      </c>
      <c r="OE23" s="48" t="inlineStr">
        <is>
          <t>Lebih baik</t>
        </is>
      </c>
      <c r="OF23" s="48" t="inlineStr">
        <is>
          <t>Lebih baik (beda waktu memasak 5-30 menit, ATAU tidak lagi ada rasa/bau makanan yang berubah, ATAU alasan lainnya)</t>
        </is>
      </c>
      <c r="OG23" s="48" t="inlineStr">
        <is>
          <t>Ya</t>
        </is>
      </c>
      <c r="OH23" s="8" t="n">
        <v>1</v>
      </c>
      <c r="OI23" s="8" t="n">
        <v>0</v>
      </c>
      <c r="OJ23" s="8" t="n">
        <v>0</v>
      </c>
      <c r="OK23" s="8" t="n">
        <v>0</v>
      </c>
      <c r="OL23" s="8" t="n">
        <v>0</v>
      </c>
      <c r="OM23" s="8" t="n">
        <v>0</v>
      </c>
      <c r="ON23" s="8" t="n">
        <v>0</v>
      </c>
      <c r="OO23" s="8" t="n">
        <v>0</v>
      </c>
      <c r="OP23" s="48">
        <f>VLOOKUP(AG23,'BUS 2'!$G$1:$CU$424,2,0)</f>
        <v/>
      </c>
      <c r="OQ23" s="8">
        <f>VLOOKUP(AG23,'BUS 2'!$G$1:$CU$424,3,0)</f>
        <v/>
      </c>
      <c r="OR23" s="8">
        <f>VLOOKUP(AG23,'BUS 2'!$G$1:$CU$424,4,0)</f>
        <v/>
      </c>
      <c r="OS23" s="8">
        <f>VLOOKUP(AG23,'BUS 2'!$G$1:$CU$424,5,0)</f>
        <v/>
      </c>
      <c r="OT23" s="8">
        <f>VLOOKUP(AG23,'BUS 2'!$G$1:$CU$424,6,0)</f>
        <v/>
      </c>
      <c r="OU23" s="8">
        <f>VLOOKUP(AG23,'BUS 2'!$G$1:$CU$424,7,0)</f>
        <v/>
      </c>
      <c r="OV23" s="8">
        <f>VLOOKUP(AG23,'BUS 2'!$G$1:$CU$424,8,0)</f>
        <v/>
      </c>
      <c r="OW23" s="8">
        <f>VLOOKUP(AG23,'BUS 2'!$G$1:$CU$424,9,0)</f>
        <v/>
      </c>
      <c r="OX23" s="8">
        <f>VLOOKUP(AG23,'BUS 2'!$G$1:$CU$424,10,0)</f>
        <v/>
      </c>
      <c r="OY23" s="8">
        <f>VLOOKUP(AG23,'BUS 2'!$G$1:$CU$424,11,0)</f>
        <v/>
      </c>
      <c r="OZ23" s="8">
        <f>VLOOKUP(AG23,'BUS 2'!$G$1:$CU$424,12,0)</f>
        <v/>
      </c>
      <c r="PA23" s="8">
        <f>VLOOKUP(AG23,'BUS 2'!$G$1:$CU$424,13,0)</f>
        <v/>
      </c>
      <c r="PB23" s="8">
        <f>VLOOKUP(AG23,'BUS 2'!$G$1:$CU$424,14,0)</f>
        <v/>
      </c>
      <c r="PC23" s="8">
        <f>VLOOKUP(AG23,'BUS 2'!$G$1:$CU$424,15,0)</f>
        <v/>
      </c>
      <c r="PD23" s="8">
        <f>VLOOKUP(AG23,'BUS 2'!$G$1:$CU$424,16,0)</f>
        <v/>
      </c>
      <c r="PE23" s="8">
        <f>VLOOKUP(AG23,'BUS 2'!$G$1:$CU$424,17,0)</f>
        <v/>
      </c>
      <c r="PF23" s="8">
        <f>VLOOKUP(AG23,'BUS 2'!$G$1:$CU$424,18,0)</f>
        <v/>
      </c>
      <c r="PG23" s="8">
        <f>VLOOKUP(AG23,'BUS 2'!$G$1:$CU$424,19,0)</f>
        <v/>
      </c>
      <c r="PH23" s="8">
        <f>VLOOKUP(AG23,'BUS 2'!$G$1:$CU$424,20,0)</f>
        <v/>
      </c>
      <c r="PI23" s="8">
        <f>VLOOKUP(AG23,'BUS 2'!$G$1:$CU$424,21,0)</f>
        <v/>
      </c>
      <c r="PJ23" s="8">
        <f>VLOOKUP(AG23,'BUS 2'!$G$1:$CU$424,22,0)</f>
        <v/>
      </c>
      <c r="PK23" s="8">
        <f>VLOOKUP(AG23,'BUS 2'!$G$1:$CU$424,23,0)</f>
        <v/>
      </c>
      <c r="PL23" s="8">
        <f>VLOOKUP(AG23,'BUS 2'!$G$1:$CU$424,24,0)</f>
        <v/>
      </c>
      <c r="PM23" s="8">
        <f>VLOOKUP(AG23,'BUS 2'!$G$1:$CU$424,25,0)</f>
        <v/>
      </c>
      <c r="PN23" s="8">
        <f>VLOOKUP(AG23,'BUS 2'!$G$1:$CU$424,26,0)</f>
        <v/>
      </c>
      <c r="PO23" s="8">
        <f>VLOOKUP(AG23,'BUS 2'!$G$1:$CU$424,27,0)</f>
        <v/>
      </c>
      <c r="PP23" s="8">
        <f>VLOOKUP(AG23,'BUS 2'!$G$1:$CU$424,28,0)</f>
        <v/>
      </c>
      <c r="PQ23" s="8">
        <f>VLOOKUP(AG23,'BUS 2'!$G$1:$CU$424,29,0)</f>
        <v/>
      </c>
      <c r="PR23" s="8">
        <f>VLOOKUP(AG23,'BUS 2'!$G$1:$CU$424,30,0)</f>
        <v/>
      </c>
      <c r="PS23" s="8">
        <f>VLOOKUP(AG23,'BUS 2'!$G$1:$CU$424,31,0)</f>
        <v/>
      </c>
      <c r="PT23" s="48" t="inlineStr">
        <is>
          <t>1-Disebarkan ke lahan terbuka</t>
        </is>
      </c>
      <c r="PU23" s="8" t="n">
        <v>0</v>
      </c>
      <c r="PV23" s="8" t="n">
        <v>0</v>
      </c>
      <c r="PW23" s="8" t="n">
        <v>0</v>
      </c>
      <c r="PX23" s="8" t="n">
        <v>0</v>
      </c>
      <c r="PY23" s="8" t="n">
        <v>0</v>
      </c>
      <c r="PZ23" s="8" t="n">
        <v>1</v>
      </c>
      <c r="QA23" s="8" t="n">
        <v>0</v>
      </c>
      <c r="QB23" s="8" t="n">
        <v>0</v>
      </c>
      <c r="QC23" s="8" t="n">
        <v>0</v>
      </c>
      <c r="QD23" s="48" t="n"/>
      <c r="QE23" s="48" t="n"/>
      <c r="QF23" s="48" t="n"/>
      <c r="QG23" s="48" t="n"/>
      <c r="QH23" s="48" t="n"/>
      <c r="QI23" s="48" t="n"/>
      <c r="QJ23" s="48" t="n"/>
      <c r="QK23" s="48" t="n"/>
      <c r="QL23" s="48" t="n"/>
      <c r="QM23" s="48" t="n"/>
      <c r="QN23" s="48" t="n"/>
      <c r="QO23" s="48" t="n"/>
      <c r="QP23" s="48" t="n"/>
      <c r="QQ23" s="48" t="n"/>
      <c r="QR23" s="48" t="n"/>
      <c r="QS23" s="48" t="n"/>
      <c r="QT23" s="48" t="n"/>
      <c r="QU23" s="48" t="n"/>
      <c r="QV23" s="48" t="inlineStr">
        <is>
          <t>1-Disebarkan ke lahan terbuka</t>
        </is>
      </c>
      <c r="QW23" s="8" t="n">
        <v>0</v>
      </c>
      <c r="QX23" s="8" t="n">
        <v>0</v>
      </c>
      <c r="QY23" s="8" t="n">
        <v>0</v>
      </c>
      <c r="QZ23" s="8" t="n">
        <v>0</v>
      </c>
      <c r="RA23" s="8" t="n">
        <v>0</v>
      </c>
      <c r="RB23" s="8" t="n">
        <v>1</v>
      </c>
      <c r="RC23" s="8" t="n">
        <v>0</v>
      </c>
      <c r="RD23" s="8" t="n">
        <v>0</v>
      </c>
      <c r="RE23" s="8" t="n">
        <v>0</v>
      </c>
      <c r="RF23" s="48" t="n"/>
      <c r="RG23" s="48" t="n"/>
      <c r="RH23" s="48" t="n"/>
      <c r="RI23" s="48" t="n"/>
      <c r="RJ23" s="48" t="n"/>
      <c r="RK23" s="48" t="n"/>
      <c r="RL23" s="48" t="n"/>
      <c r="RM23" s="48" t="n"/>
      <c r="RN23" s="48" t="n"/>
      <c r="RO23" s="48" t="n"/>
      <c r="RP23" s="48" t="n"/>
      <c r="RQ23" s="48" t="n"/>
      <c r="RR23" s="48" t="n"/>
      <c r="RS23" s="48" t="n"/>
      <c r="RT23" s="48" t="n"/>
      <c r="RU23" s="48" t="n"/>
      <c r="RV23" s="48" t="n"/>
      <c r="RW23" s="48" t="n"/>
      <c r="RX23" s="48" t="n"/>
      <c r="RY23" s="48" t="n"/>
      <c r="RZ23" s="48" t="n"/>
      <c r="SA23" s="48" t="n"/>
      <c r="SB23" s="48" t="n"/>
      <c r="SC23" s="48" t="inlineStr">
        <is>
          <t>1-Disebarkan ke lahan terbuka</t>
        </is>
      </c>
      <c r="SD23" s="8" t="n">
        <v>0</v>
      </c>
      <c r="SE23" s="8" t="n">
        <v>0</v>
      </c>
      <c r="SF23" s="8" t="n">
        <v>0</v>
      </c>
      <c r="SG23" s="8" t="n">
        <v>0</v>
      </c>
      <c r="SH23" s="8" t="n">
        <v>0</v>
      </c>
      <c r="SI23" s="8" t="n">
        <v>1</v>
      </c>
      <c r="SJ23" s="8" t="n">
        <v>0</v>
      </c>
      <c r="SK23" s="8" t="n">
        <v>0</v>
      </c>
      <c r="SL23" s="8" t="n">
        <v>0</v>
      </c>
      <c r="SM23" s="48" t="n"/>
      <c r="SN23" s="48" t="n"/>
      <c r="SO23" s="48" t="n"/>
      <c r="SP23" s="48" t="n"/>
      <c r="SQ23" s="48" t="n"/>
      <c r="SR23" s="48" t="n"/>
      <c r="SS23" s="48" t="n"/>
      <c r="ST23" s="48" t="n"/>
      <c r="SU23" s="48" t="n"/>
      <c r="SV23" s="48" t="n"/>
      <c r="SW23" s="48" t="n"/>
      <c r="SX23" s="48" t="n"/>
      <c r="SY23" s="8">
        <f>VLOOKUP(AG23,'BUS 2'!$G$1:$CU$424,33,0)</f>
        <v/>
      </c>
      <c r="SZ23" s="48">
        <f>VLOOKUP(AG23,'BUS 2'!$G$1:$CU$424,34,0)</f>
        <v/>
      </c>
      <c r="TA23" s="48">
        <f>VLOOKUP(AG23,'BUS 2'!$G$1:$CU$424,35,0)</f>
        <v/>
      </c>
      <c r="TB23" s="48">
        <f>VLOOKUP(AG23,'BUS 2'!$G$1:$CU$424,36,0)</f>
        <v/>
      </c>
      <c r="TC23" s="48">
        <f>VLOOKUP(AG23,'BUS 2'!$G$1:$CU$424,37,0)</f>
        <v/>
      </c>
      <c r="TD23" s="48">
        <f>VLOOKUP(AG23,'BUS 2'!$G$1:$CU$424,38,0)</f>
        <v/>
      </c>
      <c r="TE23" s="48">
        <f>VLOOKUP(AG23,'BUS 2'!$G$1:$CU$424,39,0)</f>
        <v/>
      </c>
      <c r="TF23" s="48">
        <f>VLOOKUP(AG23,'BUS 2'!$G$1:$CU$424,40,0)</f>
        <v/>
      </c>
      <c r="TG23" s="8">
        <f>VLOOKUP(AG23,'BUS 2'!$G$1:$CU$424,42,0)</f>
        <v/>
      </c>
      <c r="TH23" s="8">
        <f>VLOOKUP(AG23,'BUS 2'!$G$1:$CU$424,43,0)</f>
        <v/>
      </c>
      <c r="TI23" s="8">
        <f>VLOOKUP(AG23,'BUS 2'!$G$1:$CU$424,44,0)</f>
        <v/>
      </c>
      <c r="TJ23" s="8">
        <f>VLOOKUP(AG23,'BUS 2'!$G$1:$CU$424,45,0)</f>
        <v/>
      </c>
      <c r="TK23" s="8">
        <f>VLOOKUP(AG23,'BUS 2'!$G$1:$CU$424,46,0)</f>
        <v/>
      </c>
      <c r="TL23" s="8">
        <f>VLOOKUP(AG23,'BUS 2'!$G$1:$CU$424,47,0)</f>
        <v/>
      </c>
      <c r="TM23" s="8">
        <f>VLOOKUP(AG23,'BUS 2'!$G$1:$CU$424,48,0)</f>
        <v/>
      </c>
      <c r="TN23" s="8">
        <f>VLOOKUP(AG23,'BUS 2'!$G$1:$CU$424,49,0)</f>
        <v/>
      </c>
      <c r="TO23" s="8">
        <f>VLOOKUP(AG23,'BUS 2'!$G$1:$CU$424,50,0)</f>
        <v/>
      </c>
      <c r="TP23" s="8">
        <f>VLOOKUP(AG23,'BUS 2'!$G$1:$CU$424,51,0)</f>
        <v/>
      </c>
      <c r="TQ23" s="8">
        <f>VLOOKUP(AG23,'BUS 2'!$G$1:$CU$424,52,0)</f>
        <v/>
      </c>
      <c r="TR23" s="8">
        <f>VLOOKUP(AG23,'BUS 2'!$G$1:$CU$424,53,0)</f>
        <v/>
      </c>
      <c r="TS23" s="48">
        <f>VLOOKUP(AG23,'BUS 2'!$G$1:$CU$424,54,0)</f>
        <v/>
      </c>
      <c r="TT23" s="48">
        <f>VLOOKUP(AG23,'BUS 2'!$G$1:$CU$424,55,0)</f>
        <v/>
      </c>
      <c r="TU23" s="48">
        <f>VLOOKUP(AG23,'BUS 2'!$G$1:$CU$424,56,0)</f>
        <v/>
      </c>
      <c r="TV23" s="48">
        <f>VLOOKUP(AG23,'BUS 2'!$G$1:$CU$424,57,0)</f>
        <v/>
      </c>
      <c r="TW23" s="48">
        <f>VLOOKUP(AG23,'BUS 2'!$G$1:$CU$424,58,0)</f>
        <v/>
      </c>
      <c r="TX23" s="48">
        <f>VLOOKUP(AG23,'BUS 2'!$G$1:$CU$424,59,0)</f>
        <v/>
      </c>
      <c r="TY23" s="48">
        <f>VLOOKUP(AG23,'BUS 2'!$G$1:$CU$424,60,0)</f>
        <v/>
      </c>
      <c r="TZ23" s="48">
        <f>VLOOKUP(AG23,'BUS 2'!$G$1:$CU$424,61,0)</f>
        <v/>
      </c>
      <c r="UA23" s="48">
        <f>VLOOKUP(AG23,'BUS 2'!$G$1:$CU$424,62,0)</f>
        <v/>
      </c>
      <c r="UB23" s="48">
        <f>VLOOKUP(AG23,'BUS 2'!$G$1:$CU$424,63,0)</f>
        <v/>
      </c>
      <c r="UC23" s="48">
        <f>VLOOKUP(AG23,'BUS 2'!$G$1:$CU$424,64,0)</f>
        <v/>
      </c>
      <c r="UD23" s="48">
        <f>VLOOKUP(AG23,'BUS 2'!$G$1:$CU$424,65,0)</f>
        <v/>
      </c>
      <c r="UE23" s="48">
        <f>VLOOKUP(AG23,'BUS 2'!$G$1:$CU$424,66,0)</f>
        <v/>
      </c>
      <c r="UF23" s="48">
        <f>VLOOKUP(AG23,'BUS 2'!$G$1:$CU$424,67,0)</f>
        <v/>
      </c>
      <c r="UG23" s="48">
        <f>VLOOKUP(AG23,'BUS 2'!$G$1:$CU$424,68,0)</f>
        <v/>
      </c>
      <c r="UH23" s="48">
        <f>VLOOKUP(AG23,'BUS 2'!$G$1:$CU$424,69,0)</f>
        <v/>
      </c>
      <c r="UI23" s="48">
        <f>VLOOKUP(AG23,'BUS 2'!$G$1:$CU$424,70,0)</f>
        <v/>
      </c>
      <c r="UJ23" s="48">
        <f>VLOOKUP(AG23,'BUS 2'!$G$1:$CU$424,71,0)</f>
        <v/>
      </c>
      <c r="UK23" s="48">
        <f>VLOOKUP(AG23,'BUS 2'!$G$1:$CU$424,72,0)</f>
        <v/>
      </c>
      <c r="UL23" s="48">
        <f>VLOOKUP(AG23,'BUS 2'!$G$1:$CU$424,73,0)</f>
        <v/>
      </c>
      <c r="UM23" s="48">
        <f>VLOOKUP(AG23,'BUS 2'!$G$1:$CU$424,74,0)</f>
        <v/>
      </c>
      <c r="UN23" s="48">
        <f>VLOOKUP(AG23,'BUS 2'!$G$1:$CU$424,75,0)</f>
        <v/>
      </c>
      <c r="UO23" s="48">
        <f>VLOOKUP(AG23,'BUS 2'!$G$1:$CU$424,76,0)</f>
        <v/>
      </c>
      <c r="UP23" s="48">
        <f>VLOOKUP(AG23,'BUS 2'!$G$1:$CU$424,77,0)</f>
        <v/>
      </c>
      <c r="UQ23" s="48">
        <f>VLOOKUP(AG23,'BUS 2'!$G$1:$CU$424,78,0)</f>
        <v/>
      </c>
      <c r="UR23" s="48">
        <f>VLOOKUP(AG23,'BUS 2'!$G$1:$CU$424,79,0)</f>
        <v/>
      </c>
      <c r="US23" s="48">
        <f>VLOOKUP(AG23,'BUS 2'!$G$1:$CU$424,80,0)</f>
        <v/>
      </c>
      <c r="UT23" s="48">
        <f>VLOOKUP(AG23,'BUS 2'!$G$1:$CU$424,81,0)</f>
        <v/>
      </c>
      <c r="UU23" s="48" t="inlineStr">
        <is>
          <t>Pemberian pakan di kandang</t>
        </is>
      </c>
      <c r="UV23" s="48" t="n"/>
      <c r="UW23" s="48" t="n"/>
      <c r="UX23" s="48" t="n"/>
      <c r="UY23" s="48" t="n"/>
      <c r="UZ23" s="48" t="n"/>
      <c r="VA23" s="48" t="n"/>
      <c r="VB23" s="48" t="n"/>
      <c r="VC23" s="48" t="inlineStr">
        <is>
          <t>Sangat teratur (setiap hari)</t>
        </is>
      </c>
      <c r="VD23" s="48" t="n"/>
      <c r="VE23" s="48" t="n"/>
      <c r="VF23" s="48" t="n"/>
      <c r="VG23" s="48" t="n"/>
      <c r="VH23" s="48" t="n"/>
      <c r="VI23" s="48" t="n"/>
      <c r="VJ23" s="48" t="n"/>
      <c r="VK23" s="48" t="inlineStr">
        <is>
          <t>Sangat sering (&gt;1 kali sehari)</t>
        </is>
      </c>
      <c r="VL23" s="48" t="n"/>
      <c r="VM23" s="48" t="n"/>
      <c r="VN23" s="48" t="n"/>
      <c r="VO23" s="48" t="n"/>
      <c r="VP23" s="48" t="n"/>
      <c r="VQ23" s="48" t="n"/>
      <c r="VR23" s="48" t="n"/>
      <c r="VS23" s="48" t="inlineStr">
        <is>
          <t>6-Digester biogas</t>
        </is>
      </c>
      <c r="VT23" s="8" t="n">
        <v>0</v>
      </c>
      <c r="VU23" s="8" t="n">
        <v>0</v>
      </c>
      <c r="VV23" s="8" t="n">
        <v>0</v>
      </c>
      <c r="VW23" s="8" t="n">
        <v>0</v>
      </c>
      <c r="VX23" s="8" t="n">
        <v>0</v>
      </c>
      <c r="VY23" s="8" t="n">
        <v>0</v>
      </c>
      <c r="VZ23" s="8" t="n">
        <v>0</v>
      </c>
      <c r="WA23" s="8" t="n">
        <v>0</v>
      </c>
      <c r="WB23" s="8" t="n">
        <v>0</v>
      </c>
      <c r="WC23" s="8" t="n">
        <v>1</v>
      </c>
      <c r="WD23" s="8" t="n">
        <v>0</v>
      </c>
      <c r="WE23" s="8" t="n">
        <v>0</v>
      </c>
      <c r="WF23" s="48" t="n"/>
      <c r="WG23" s="48" t="n"/>
      <c r="WH23" s="48" t="n"/>
      <c r="WI23" s="48" t="n"/>
      <c r="WJ23" s="48" t="n"/>
      <c r="WK23" s="48" t="n"/>
      <c r="WL23" s="48" t="n"/>
      <c r="WM23" s="48" t="n"/>
      <c r="WN23" s="48" t="n"/>
      <c r="WO23" s="48" t="n"/>
      <c r="WP23" s="48" t="n"/>
      <c r="WQ23" s="48" t="n"/>
      <c r="WR23" s="48" t="n"/>
      <c r="WS23" s="48" t="n"/>
      <c r="WT23" s="48" t="n"/>
      <c r="WU23" s="48" t="n"/>
      <c r="WV23" s="48" t="n"/>
      <c r="WW23" s="48" t="n"/>
      <c r="WX23" s="48" t="n"/>
      <c r="WY23" s="48" t="n"/>
      <c r="WZ23" s="48" t="n"/>
      <c r="XA23" s="48" t="n"/>
      <c r="XB23" s="48" t="n"/>
      <c r="XC23" s="48" t="n"/>
      <c r="XD23" s="48" t="n"/>
      <c r="XE23" s="48" t="n"/>
      <c r="XF23" s="48" t="n"/>
      <c r="XG23" s="48" t="n"/>
      <c r="XH23" s="48" t="n"/>
      <c r="XI23" s="48" t="n"/>
      <c r="XJ23" s="48" t="n"/>
      <c r="XK23" s="48" t="n"/>
      <c r="XL23" s="48" t="n"/>
      <c r="XM23" s="48" t="n"/>
      <c r="XN23" s="48" t="n"/>
      <c r="XO23" s="48" t="n"/>
      <c r="XP23" s="48" t="n"/>
      <c r="XQ23" s="48" t="n"/>
      <c r="XR23" s="48" t="n"/>
      <c r="XS23" s="48" t="n"/>
      <c r="XT23" s="48" t="n"/>
      <c r="XU23" s="48" t="n"/>
      <c r="XV23" s="48" t="n"/>
      <c r="XW23" s="48" t="n"/>
      <c r="XX23" s="48" t="n"/>
      <c r="XY23" s="48" t="n"/>
      <c r="XZ23" s="48" t="n"/>
      <c r="YA23" s="48" t="n"/>
      <c r="YB23" s="48" t="n"/>
      <c r="YC23" s="48" t="n"/>
      <c r="YD23" s="48" t="n"/>
      <c r="YE23" s="48" t="n"/>
      <c r="YF23" s="48" t="n"/>
      <c r="YG23" s="48" t="n"/>
      <c r="YH23" s="48" t="n"/>
      <c r="YI23" s="48" t="n"/>
      <c r="YJ23" s="48" t="n"/>
      <c r="YK23" s="48" t="n"/>
      <c r="YL23" s="48" t="n"/>
      <c r="YM23" s="48" t="n"/>
      <c r="YN23" s="48" t="n"/>
      <c r="YO23" s="48" t="n"/>
      <c r="YP23" s="48" t="n"/>
      <c r="YQ23" s="48" t="n"/>
      <c r="YR23" s="48" t="n"/>
      <c r="YS23" s="48" t="n"/>
      <c r="YT23" s="48" t="n"/>
      <c r="YU23" s="48" t="n"/>
      <c r="YV23" s="48" t="n"/>
      <c r="YW23" s="48" t="n"/>
      <c r="YX23" s="48" t="n"/>
      <c r="YY23" s="48" t="n"/>
      <c r="YZ23" s="48" t="n"/>
      <c r="ZA23" s="48" t="n"/>
      <c r="ZB23" s="48" t="n"/>
      <c r="ZC23" s="48" t="n"/>
      <c r="ZD23" s="48" t="n"/>
      <c r="ZE23" s="48" t="n"/>
      <c r="ZF23" s="48" t="n"/>
      <c r="ZG23" s="48" t="n"/>
      <c r="ZH23" s="48" t="n"/>
      <c r="ZI23" s="48" t="n"/>
      <c r="ZJ23" s="48" t="n"/>
      <c r="ZK23" s="48" t="n"/>
      <c r="ZL23" s="48" t="n"/>
      <c r="ZM23" s="48" t="n"/>
      <c r="ZN23" s="8" t="n">
        <v>100</v>
      </c>
      <c r="ZO23" s="48" t="n"/>
      <c r="ZP23" s="48" t="n"/>
      <c r="ZQ23" s="48" t="n"/>
      <c r="ZR23" s="48" t="n"/>
      <c r="ZS23" s="48" t="n"/>
      <c r="ZT23" s="48" t="n"/>
      <c r="ZU23" s="48" t="n"/>
      <c r="ZV23" s="8" t="n">
        <v>3</v>
      </c>
      <c r="ZW23" s="48" t="n"/>
      <c r="ZX23" s="48" t="n"/>
      <c r="ZY23" s="48" t="n"/>
      <c r="ZZ23" s="48" t="n"/>
      <c r="AAA23" s="48" t="n"/>
      <c r="AAB23" s="48" t="n"/>
      <c r="AAC23" s="48" t="n"/>
      <c r="AAD23" s="48" t="inlineStr">
        <is>
          <t>Pakan segar (misal: rumput)</t>
        </is>
      </c>
      <c r="AAE23" s="48" t="n"/>
      <c r="AAF23" s="48" t="n"/>
      <c r="AAG23" s="48" t="n"/>
      <c r="AAH23" s="48" t="n"/>
      <c r="AAI23" s="48" t="n"/>
      <c r="AAJ23" s="48" t="n"/>
      <c r="AAK23" s="48" t="n"/>
      <c r="AAL23" s="48" t="inlineStr">
        <is>
          <t>Ya</t>
        </is>
      </c>
      <c r="AAM23" s="48" t="inlineStr">
        <is>
          <t>Cair Padat</t>
        </is>
      </c>
      <c r="AAN23" s="8" t="n">
        <v>1</v>
      </c>
      <c r="AAO23" s="8" t="n">
        <v>1</v>
      </c>
      <c r="AAP23" s="8" t="n">
        <v>10</v>
      </c>
      <c r="AAQ23" s="8" t="n">
        <v>15</v>
      </c>
      <c r="AAR23" s="48" t="inlineStr">
        <is>
          <t>Ya</t>
        </is>
      </c>
      <c r="AAS23" s="48" t="inlineStr">
        <is>
          <t>Mengetahui</t>
        </is>
      </c>
      <c r="AAT23" s="48" t="inlineStr">
        <is>
          <t>Digunakan untuk pupuk di lahan pertanian sendiri</t>
        </is>
      </c>
      <c r="AAU23" s="8" t="n">
        <v>1</v>
      </c>
      <c r="AAV23" s="8" t="n">
        <v>0</v>
      </c>
      <c r="AAW23" s="8" t="n">
        <v>0</v>
      </c>
      <c r="AAX23" s="8" t="n">
        <v>0</v>
      </c>
      <c r="AAY23" s="8" t="n">
        <v>0</v>
      </c>
      <c r="AAZ23" s="8" t="n">
        <v>0</v>
      </c>
      <c r="ABA23" s="8" t="n">
        <v>0</v>
      </c>
      <c r="ABB23" s="48" t="inlineStr">
        <is>
          <t>Pupuk cair untuk tanaman Pembenah tanah (soil conditioner)</t>
        </is>
      </c>
      <c r="ABC23" s="8" t="n">
        <v>1</v>
      </c>
      <c r="ABD23" s="8" t="n">
        <v>1</v>
      </c>
      <c r="ABE23" s="8" t="n">
        <v>0</v>
      </c>
      <c r="ABF23" s="8" t="n">
        <v>0</v>
      </c>
      <c r="ABG23" s="8" t="n">
        <v>0</v>
      </c>
      <c r="ABH23" s="48" t="n"/>
      <c r="ABI23" s="48" t="n"/>
      <c r="ABJ23" s="48" t="n"/>
      <c r="ABK23" s="48" t="n"/>
      <c r="ABL23" s="48" t="n"/>
      <c r="ABM23" s="48" t="n"/>
      <c r="ABN23" s="48" t="n"/>
      <c r="ABO23" s="48" t="n"/>
      <c r="ABP23" s="48" t="n"/>
      <c r="ABQ23" s="48" t="inlineStr">
        <is>
          <t>Pisang,Durian kopi cegkeh Talas dan Sayur-sayuran</t>
        </is>
      </c>
      <c r="ABR23" s="48" t="inlineStr">
        <is>
          <t>Sering ( 1 minggu 2 kali)</t>
        </is>
      </c>
      <c r="ABS23" s="8" t="n">
        <v>6000</v>
      </c>
      <c r="ABT23" s="48" t="n"/>
      <c r="ABU23" s="8" t="n">
        <v>50</v>
      </c>
      <c r="ABV23" s="8" t="n">
        <v>100</v>
      </c>
      <c r="ABW23" s="48" t="inlineStr">
        <is>
          <t>Urea</t>
        </is>
      </c>
      <c r="ABX23" s="48" t="n"/>
      <c r="ABY23" s="8" t="n">
        <v>50</v>
      </c>
      <c r="ABZ23" s="8" t="n">
        <v>2400</v>
      </c>
      <c r="ACA23" s="8" t="n">
        <v>0</v>
      </c>
      <c r="ACB23" s="8" t="n">
        <v>0</v>
      </c>
      <c r="ACC23" s="8" t="n">
        <v>2000</v>
      </c>
      <c r="ACD23" s="8" t="n">
        <v>4000</v>
      </c>
      <c r="ACE23" s="48" t="inlineStr">
        <is>
          <t>Ya</t>
        </is>
      </c>
      <c r="ACF23" s="48" t="inlineStr">
        <is>
          <t>Sangat meningkat</t>
        </is>
      </c>
      <c r="ACG23" s="48" t="inlineStr">
        <is>
          <t>Sangat meningkat</t>
        </is>
      </c>
      <c r="ACH23" s="48" t="inlineStr">
        <is>
          <t>Sangat meningkat</t>
        </is>
      </c>
      <c r="ACI23" s="48" t="n"/>
      <c r="ACJ23" s="48" t="n"/>
      <c r="ACK23" s="48" t="n"/>
      <c r="ACL23" s="48" t="n"/>
      <c r="ACM23" s="48" t="n"/>
      <c r="ACN23" s="48" t="n"/>
      <c r="ACO23" s="48" t="n"/>
      <c r="ACP23" s="48" t="n"/>
      <c r="ACQ23" s="48" t="n"/>
      <c r="ACR23" s="48" t="n"/>
      <c r="ACS23" s="48" t="n"/>
      <c r="ACT23" s="48" t="inlineStr">
        <is>
          <t>Belum</t>
        </is>
      </c>
      <c r="ACU23" s="48" t="inlineStr">
        <is>
          <t>Manfaat cukup signifikan, terasa di kehidupan sehari-hari</t>
        </is>
      </c>
      <c r="ACV23" s="48" t="inlineStr">
        <is>
          <t>Berkurang</t>
        </is>
      </c>
      <c r="ACW23" s="48" t="inlineStr">
        <is>
          <t>Anggota keluarga - Perempuan dewasa</t>
        </is>
      </c>
      <c r="ACX23" s="48" t="inlineStr">
        <is>
          <t>Setuju</t>
        </is>
      </c>
      <c r="ACY23" s="48" t="inlineStr">
        <is>
          <t>Anggota keluarga - Laki-laki dewasa Anggota keluarga - Perempuan dewasa</t>
        </is>
      </c>
      <c r="ACZ23" s="8" t="n">
        <v>1</v>
      </c>
      <c r="ADA23" s="8" t="n">
        <v>1</v>
      </c>
      <c r="ADB23" s="8" t="n">
        <v>0</v>
      </c>
      <c r="ADC23" s="8" t="n">
        <v>0</v>
      </c>
      <c r="ADD23" s="48" t="inlineStr">
        <is>
          <t>Sangat puas</t>
        </is>
      </c>
      <c r="ADE23" s="48" t="inlineStr">
        <is>
          <t>Sangat puas</t>
        </is>
      </c>
      <c r="ADF23" s="48" t="inlineStr">
        <is>
          <t>Puas</t>
        </is>
      </c>
      <c r="ADG23" s="48" t="inlineStr">
        <is>
          <t>Sangat puas</t>
        </is>
      </c>
      <c r="ADH23" s="48" t="inlineStr">
        <is>
          <t>Tidak</t>
        </is>
      </c>
      <c r="ADI23" s="48" t="n"/>
      <c r="ADJ23" s="48" t="inlineStr">
        <is>
          <t>Sangat puas</t>
        </is>
      </c>
      <c r="ADK23" s="48" t="n"/>
      <c r="ADL23" s="48" t="n"/>
      <c r="ADM23" s="48" t="n"/>
      <c r="ADN23" s="48" t="n"/>
      <c r="ADO23" s="48" t="n"/>
      <c r="ADP23" s="48" t="n"/>
      <c r="ADQ23" s="48" t="n"/>
      <c r="ADR23" s="48" t="n"/>
      <c r="ADS23" s="48" t="n"/>
      <c r="ADT23" s="48" t="n"/>
      <c r="ADU23" s="48" t="inlineStr">
        <is>
          <t>Menghubungi CPO atau pendamping</t>
        </is>
      </c>
      <c r="ADV23" s="8" t="n">
        <v>0</v>
      </c>
      <c r="ADW23" s="8" t="n">
        <v>0</v>
      </c>
      <c r="ADX23" s="8" t="n">
        <v>0</v>
      </c>
      <c r="ADY23" s="8" t="n">
        <v>0</v>
      </c>
      <c r="ADZ23" s="8" t="n">
        <v>1</v>
      </c>
      <c r="AEA23" s="8" t="n">
        <v>0</v>
      </c>
      <c r="AEB23" s="8" t="n">
        <v>0</v>
      </c>
      <c r="AEC23" s="8" t="n">
        <v>0</v>
      </c>
      <c r="AED23" s="48" t="inlineStr">
        <is>
          <t>Puas</t>
        </is>
      </c>
      <c r="AEE23" s="48" t="inlineStr">
        <is>
          <t>Laki-laki dewasa</t>
        </is>
      </c>
      <c r="AEF23" s="48" t="n"/>
      <c r="AEG23" s="48" t="inlineStr">
        <is>
          <t>Menelepon atau WA langsung</t>
        </is>
      </c>
      <c r="AEH23" s="48" t="n"/>
      <c r="AEI23" s="48" t="inlineStr">
        <is>
          <t>Perlu ada perhatian untuk kerusakan Sperpart</t>
        </is>
      </c>
      <c r="AEJ23" s="48" t="inlineStr">
        <is>
          <t>Ya, selalu</t>
        </is>
      </c>
      <c r="AEK23"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23" s="8" t="n">
        <v>1</v>
      </c>
      <c r="AEM23" s="8" t="n">
        <v>1</v>
      </c>
      <c r="AEN23" s="8" t="n">
        <v>1</v>
      </c>
      <c r="AEO23" s="8" t="n">
        <v>1</v>
      </c>
      <c r="AEP23" s="8" t="n">
        <v>1</v>
      </c>
      <c r="AEQ23" s="8" t="n">
        <v>1</v>
      </c>
      <c r="AER23" s="8" t="n">
        <v>1</v>
      </c>
      <c r="AES23" s="8" t="n">
        <v>1</v>
      </c>
      <c r="AET23" s="8" t="n">
        <v>1</v>
      </c>
      <c r="AEU23" s="8" t="n">
        <v>0</v>
      </c>
      <c r="AEV23" s="8" t="n">
        <v>1</v>
      </c>
      <c r="AEW23" s="8" t="n">
        <v>0</v>
      </c>
      <c r="AEX23" s="48" t="n"/>
      <c r="AEY23" s="48" t="inlineStr">
        <is>
          <t>Mendukung lingkungan</t>
        </is>
      </c>
      <c r="AEZ23" s="48" t="n"/>
      <c r="AFA23" s="48" t="inlineStr">
        <is>
          <t>Tetangga / teman / saudara</t>
        </is>
      </c>
      <c r="AFB23" s="48" t="n"/>
      <c r="AFC23" s="48" t="inlineStr">
        <is>
          <t>1771750400690.jpg</t>
        </is>
      </c>
      <c r="AFD23" s="16" t="inlineStr">
        <is>
          <t>https://kf.kobotoolbox.org/api/v2/assets/avstPQqLr3Ab3ZdcVTXZ6f/data/678224567/attachments/attR6mLLvSr3LXvLCnnJevDJ/</t>
        </is>
      </c>
      <c r="AFE23" s="48" t="inlineStr">
        <is>
          <t>1771750455971.jpg</t>
        </is>
      </c>
      <c r="AFF23" s="16" t="inlineStr">
        <is>
          <t>https://kf.kobotoolbox.org/api/v2/assets/avstPQqLr3Ab3ZdcVTXZ6f/data/678224567/attachments/attV3QXDXTALuch9nJJAjd39/</t>
        </is>
      </c>
      <c r="AFG23" s="48" t="inlineStr">
        <is>
          <t>Ir I Made Suyasa</t>
        </is>
      </c>
      <c r="AFH23" s="48" t="n"/>
      <c r="AFI23" s="48" t="n"/>
    </row>
    <row r="24">
      <c r="A24" s="6" t="n">
        <v>46075</v>
      </c>
      <c r="B24" s="6" t="n">
        <v>46076</v>
      </c>
      <c r="C24" s="48" t="inlineStr">
        <is>
          <t>ir i made suyasa</t>
        </is>
      </c>
      <c r="D24" s="48" t="inlineStr">
        <is>
          <t>ketut jaya</t>
        </is>
      </c>
      <c r="E24" s="8" t="n">
        <v>85339440768</v>
      </c>
      <c r="F24" s="48" t="inlineStr">
        <is>
          <t>-8.3808272 115.2367604 601.2000122070312 4.933</t>
        </is>
      </c>
      <c r="G24" s="8" t="n">
        <v>-8.380827200000001</v>
      </c>
      <c r="H24" s="8" t="n">
        <v>115.2367604</v>
      </c>
      <c r="I24" s="8" t="n">
        <v>601.2000121999999</v>
      </c>
      <c r="J24" s="8" t="n">
        <v>4.933</v>
      </c>
      <c r="K24" s="8" t="n">
        <v>0</v>
      </c>
      <c r="L24" s="48" t="inlineStr">
        <is>
          <t>-8.3807167 115.2364467 601.2000122070312 4.693</t>
        </is>
      </c>
      <c r="M24" s="8" t="n">
        <v>-8.380716700000001</v>
      </c>
      <c r="N24" s="8" t="n">
        <v>115.2364467</v>
      </c>
      <c r="O24" s="8" t="n">
        <v>601.2000121999999</v>
      </c>
      <c r="P24" s="8" t="n">
        <v>4.693</v>
      </c>
      <c r="Q24" s="8" t="n">
        <v>0</v>
      </c>
      <c r="R24" s="48" t="inlineStr">
        <is>
          <t>Bali</t>
        </is>
      </c>
      <c r="S24" s="8" t="n">
        <v>0</v>
      </c>
      <c r="T24" s="8" t="n">
        <v>0</v>
      </c>
      <c r="U24" s="8" t="n">
        <v>0</v>
      </c>
      <c r="V24" s="8" t="n">
        <v>0</v>
      </c>
      <c r="W24" s="8" t="n">
        <v>0</v>
      </c>
      <c r="X24" s="8" t="n">
        <v>0</v>
      </c>
      <c r="Y24" s="8" t="n">
        <v>1</v>
      </c>
      <c r="Z24" s="8" t="n">
        <v>0</v>
      </c>
      <c r="AA24" s="8" t="n">
        <v>0</v>
      </c>
      <c r="AB24" s="8" t="n">
        <v>0</v>
      </c>
      <c r="AC24" s="48" t="inlineStr">
        <is>
          <t>GIANYAR</t>
        </is>
      </c>
      <c r="AD24" s="48" t="inlineStr">
        <is>
          <t>PAYANGAN</t>
        </is>
      </c>
      <c r="AE24" s="48" t="inlineStr">
        <is>
          <t>BUAHAN</t>
        </is>
      </c>
      <c r="AF24" s="48" t="inlineStr">
        <is>
          <t>BOA BALI</t>
        </is>
      </c>
      <c r="AG24" s="48" t="inlineStr">
        <is>
          <t>BOP0218</t>
        </is>
      </c>
      <c r="AH24" s="8" t="n">
        <v>12</v>
      </c>
      <c r="AI24" s="48" t="inlineStr">
        <is>
          <t>VPA1</t>
        </is>
      </c>
      <c r="AJ24" s="48" t="inlineStr">
        <is>
          <t>Tidak aktif</t>
        </is>
      </c>
      <c r="AK24" s="8" t="n">
        <v>56</v>
      </c>
      <c r="AL24" s="48" t="inlineStr">
        <is>
          <t>Laki-laki</t>
        </is>
      </c>
      <c r="AM24" s="48" t="inlineStr">
        <is>
          <t>Belum menikah</t>
        </is>
      </c>
      <c r="AN24" s="48" t="inlineStr">
        <is>
          <t>SMA/Sederajat</t>
        </is>
      </c>
      <c r="AO24" s="48" t="inlineStr">
        <is>
          <t>Petani</t>
        </is>
      </c>
      <c r="AP24" s="8" t="n">
        <v>1</v>
      </c>
      <c r="AQ24" s="8" t="n">
        <v>0</v>
      </c>
      <c r="AR24" s="8" t="n">
        <v>0</v>
      </c>
      <c r="AS24" s="8" t="n">
        <v>0</v>
      </c>
      <c r="AT24" s="8" t="n">
        <v>0</v>
      </c>
      <c r="AU24" s="8" t="n">
        <v>0</v>
      </c>
      <c r="AV24" s="8" t="n">
        <v>0</v>
      </c>
      <c r="AW24" s="8" t="n">
        <v>0</v>
      </c>
      <c r="AX24" s="48" t="n"/>
      <c r="AY24" s="48" t="inlineStr">
        <is>
          <t>Pekerja lepas</t>
        </is>
      </c>
      <c r="AZ24" s="8" t="n">
        <v>0</v>
      </c>
      <c r="BA24" s="8" t="n">
        <v>0</v>
      </c>
      <c r="BB24" s="8" t="n">
        <v>1</v>
      </c>
      <c r="BC24" s="8" t="n">
        <v>0</v>
      </c>
      <c r="BD24" s="8" t="n">
        <v>0</v>
      </c>
      <c r="BE24" s="8" t="n">
        <v>0</v>
      </c>
      <c r="BF24" s="8" t="n">
        <v>0</v>
      </c>
      <c r="BG24" s="8" t="n">
        <v>0</v>
      </c>
      <c r="BH24" s="48" t="n"/>
      <c r="BI24" s="48" t="inlineStr">
        <is>
          <t>Rp2.500.000 - Rp3.500.000</t>
        </is>
      </c>
      <c r="BJ24" s="8" t="n">
        <v>4</v>
      </c>
      <c r="BK24" s="8" t="n">
        <v>2</v>
      </c>
      <c r="BL24" s="8" t="n">
        <v>1</v>
      </c>
      <c r="BM24" s="8" t="n">
        <v>1</v>
      </c>
      <c r="BN24" s="48" t="inlineStr">
        <is>
          <t>Milik sendiri</t>
        </is>
      </c>
      <c r="BO24" s="48" t="inlineStr">
        <is>
          <t>Permanen (dinding bata dan semen)</t>
        </is>
      </c>
      <c r="BP24" s="8" t="n">
        <v>1</v>
      </c>
      <c r="BQ24" s="8" t="n">
        <v>0</v>
      </c>
      <c r="BR24" s="8" t="n">
        <v>0</v>
      </c>
      <c r="BS24" s="8" t="n">
        <v>0</v>
      </c>
      <c r="BT24" s="8" t="n">
        <v>0</v>
      </c>
      <c r="BU24" s="48" t="n"/>
      <c r="BV24" s="48" t="inlineStr">
        <is>
          <t>Keramik/ubin</t>
        </is>
      </c>
      <c r="BW24" s="8" t="n">
        <v>0</v>
      </c>
      <c r="BX24" s="8" t="n">
        <v>0</v>
      </c>
      <c r="BY24" s="8" t="n">
        <v>1</v>
      </c>
      <c r="BZ24" s="8" t="n">
        <v>0</v>
      </c>
      <c r="CA24" s="8" t="n">
        <v>0</v>
      </c>
      <c r="CB24" s="48" t="n"/>
      <c r="CC24" s="48" t="inlineStr">
        <is>
          <t>Genting</t>
        </is>
      </c>
      <c r="CD24" s="8" t="n">
        <v>0</v>
      </c>
      <c r="CE24" s="8" t="n">
        <v>0</v>
      </c>
      <c r="CF24" s="8" t="n">
        <v>0</v>
      </c>
      <c r="CG24" s="8" t="n">
        <v>0</v>
      </c>
      <c r="CH24" s="8" t="n">
        <v>0</v>
      </c>
      <c r="CI24" s="8" t="n">
        <v>1</v>
      </c>
      <c r="CJ24" s="8" t="n">
        <v>0</v>
      </c>
      <c r="CK24" s="48" t="n"/>
      <c r="CL24" s="48" t="inlineStr">
        <is>
          <t>Ya</t>
        </is>
      </c>
      <c r="CM24" s="8" t="n">
        <v>2013</v>
      </c>
      <c r="CN24" s="48" t="inlineStr">
        <is>
          <t>Fixed-Dome (Kubah Tetap)</t>
        </is>
      </c>
      <c r="CO24" s="48" t="inlineStr">
        <is>
          <t>4 m³ (2-3 ekor sapi, ±3 jam memasak/hari, ±30 kg slurry/hari)</t>
        </is>
      </c>
      <c r="CP24" s="48" t="inlineStr">
        <is>
          <t>Anggota keluarga - laki-laki</t>
        </is>
      </c>
      <c r="CQ24" s="8" t="n">
        <v>0</v>
      </c>
      <c r="CR24" s="8" t="n">
        <v>0</v>
      </c>
      <c r="CS24" s="8" t="n">
        <v>0</v>
      </c>
      <c r="CT24" s="8" t="n">
        <v>0</v>
      </c>
      <c r="CU24" s="8" t="n">
        <v>1</v>
      </c>
      <c r="CV24" s="8" t="n">
        <v>0</v>
      </c>
      <c r="CW24" s="8" t="n">
        <v>0</v>
      </c>
      <c r="CX24" s="8" t="n">
        <v>0</v>
      </c>
      <c r="CY24" s="48" t="inlineStr">
        <is>
          <t>Lainnya</t>
        </is>
      </c>
      <c r="CZ24" s="8" t="n">
        <v>0</v>
      </c>
      <c r="DA24" s="8" t="n">
        <v>0</v>
      </c>
      <c r="DB24" s="8" t="n">
        <v>1</v>
      </c>
      <c r="DC24" s="48" t="inlineStr">
        <is>
          <t>Adik</t>
        </is>
      </c>
      <c r="DD24" s="48" t="inlineStr">
        <is>
          <t>Anggota keluarga - laki-laki CPO atau pendamping</t>
        </is>
      </c>
      <c r="DE24" s="8" t="n">
        <v>1</v>
      </c>
      <c r="DF24" s="8" t="n">
        <v>0</v>
      </c>
      <c r="DG24" s="8" t="n">
        <v>1</v>
      </c>
      <c r="DH24" s="8" t="n">
        <v>0</v>
      </c>
      <c r="DI24" s="48" t="n"/>
      <c r="DJ24" s="48" t="inlineStr">
        <is>
          <t>CPO atau pendamping</t>
        </is>
      </c>
      <c r="DK24" s="8" t="n">
        <v>0</v>
      </c>
      <c r="DL24" s="8" t="n">
        <v>0</v>
      </c>
      <c r="DM24" s="8" t="n">
        <v>1</v>
      </c>
      <c r="DN24" s="8" t="n">
        <v>0</v>
      </c>
      <c r="DO24" s="48" t="n"/>
      <c r="DP24" s="48" t="inlineStr">
        <is>
          <t>Tidak berfungsi sama sekali</t>
        </is>
      </c>
      <c r="DQ24" s="48" t="inlineStr">
        <is>
          <t>&gt;1 tahun yang lalu</t>
        </is>
      </c>
      <c r="DR24" s="48" t="inlineStr">
        <is>
          <t>Tidak ada ternak</t>
        </is>
      </c>
      <c r="DS24" s="48" t="n"/>
      <c r="DT24" s="48" t="n"/>
      <c r="DU24" s="48" t="n"/>
      <c r="DV24" s="48" t="n"/>
      <c r="DW24" s="48" t="n"/>
      <c r="DX24" s="48" t="n"/>
      <c r="DY24" s="48" t="n"/>
      <c r="DZ24" s="48" t="n"/>
      <c r="EA24" s="48" t="n"/>
      <c r="EB24" s="48" t="n"/>
      <c r="EC24" s="48" t="n"/>
      <c r="ED24" s="48" t="n"/>
      <c r="EE24" s="48" t="n"/>
      <c r="EF24" s="48" t="n"/>
      <c r="EG24" s="48" t="n"/>
      <c r="EH24" s="48" t="n"/>
      <c r="EI24" s="48" t="inlineStr">
        <is>
          <t>Lainnya</t>
        </is>
      </c>
      <c r="EJ24" s="8" t="n">
        <v>0</v>
      </c>
      <c r="EK24" s="8" t="n">
        <v>0</v>
      </c>
      <c r="EL24" s="8" t="n">
        <v>0</v>
      </c>
      <c r="EM24" s="8" t="n">
        <v>0</v>
      </c>
      <c r="EN24" s="8" t="n">
        <v>1</v>
      </c>
      <c r="EO24" s="48" t="inlineStr">
        <is>
          <t>Tidak ada ternak</t>
        </is>
      </c>
      <c r="EP24" s="48" t="inlineStr">
        <is>
          <t>Ya, cukup jelas dan mudah diikuti</t>
        </is>
      </c>
      <c r="EQ24" s="48" t="inlineStr">
        <is>
          <t>Pelatihan</t>
        </is>
      </c>
      <c r="ER24" s="48" t="inlineStr">
        <is>
          <t>Staff BIRU</t>
        </is>
      </c>
      <c r="ES24" s="8" t="n">
        <v>0</v>
      </c>
      <c r="ET24" s="8" t="n">
        <v>1</v>
      </c>
      <c r="EU24" s="8" t="n">
        <v>0</v>
      </c>
      <c r="EV24" s="8" t="n">
        <v>0</v>
      </c>
      <c r="EW24" s="48" t="n"/>
      <c r="EX24" s="48" t="inlineStr">
        <is>
          <t>Anggota keluarga - Laki-laki</t>
        </is>
      </c>
      <c r="EY24" s="8" t="n">
        <v>1</v>
      </c>
      <c r="EZ24" s="8" t="n">
        <v>0</v>
      </c>
      <c r="FA24" s="8" t="n">
        <v>0</v>
      </c>
      <c r="FB24" s="48" t="n"/>
      <c r="FC24" s="48" t="inlineStr">
        <is>
          <t>Setiap bulan</t>
        </is>
      </c>
      <c r="FD24" s="48" t="n"/>
      <c r="FE24" s="48" t="inlineStr">
        <is>
          <t>Mengetahui</t>
        </is>
      </c>
      <c r="FF24" s="48" t="inlineStr">
        <is>
          <t>Sering (setiap minggu)</t>
        </is>
      </c>
      <c r="FG24" s="48" t="inlineStr">
        <is>
          <t>Mengetahui</t>
        </is>
      </c>
      <c r="FH24" s="48" t="inlineStr">
        <is>
          <t>Cukup sering (2 minggu sekali)</t>
        </is>
      </c>
      <c r="FI24" s="48" t="inlineStr">
        <is>
          <t>Mengetahui</t>
        </is>
      </c>
      <c r="FJ24" s="48" t="inlineStr">
        <is>
          <t>Selalu (setiap hari)</t>
        </is>
      </c>
      <c r="FK24" s="48" t="inlineStr">
        <is>
          <t>Mengetahui</t>
        </is>
      </c>
      <c r="FL24" s="48" t="inlineStr">
        <is>
          <t>Sering (setiap minggu)</t>
        </is>
      </c>
      <c r="FM24" s="48" t="inlineStr">
        <is>
          <t>Mengetahui</t>
        </is>
      </c>
      <c r="FN24" s="48" t="inlineStr">
        <is>
          <t>Sering (setiap minggu)</t>
        </is>
      </c>
      <c r="FO24" s="48" t="inlineStr">
        <is>
          <t>Mengetahui</t>
        </is>
      </c>
      <c r="FP24" s="48" t="inlineStr">
        <is>
          <t>Cukup sering (2 minggu sekali)</t>
        </is>
      </c>
      <c r="FQ24" s="48" t="inlineStr">
        <is>
          <t>Mengetahui</t>
        </is>
      </c>
      <c r="FR24" s="48" t="inlineStr">
        <is>
          <t>Ya</t>
        </is>
      </c>
      <c r="FS24" s="48" t="inlineStr">
        <is>
          <t>Mengetahui</t>
        </is>
      </c>
      <c r="FT24" s="48" t="inlineStr">
        <is>
          <t>Ya, selalu</t>
        </is>
      </c>
      <c r="FU24" s="48" t="inlineStr">
        <is>
          <t>Laki-laki dewasa</t>
        </is>
      </c>
      <c r="FV24" s="8" t="n">
        <v>1</v>
      </c>
      <c r="FW24" s="8" t="n">
        <v>0</v>
      </c>
      <c r="FX24" s="8" t="n">
        <v>0</v>
      </c>
      <c r="FY24" s="8" t="n">
        <v>0</v>
      </c>
      <c r="FZ24" s="48" t="inlineStr">
        <is>
          <t>Sangat memahami</t>
        </is>
      </c>
      <c r="GA24" s="48" t="inlineStr">
        <is>
          <t>Pelatihan</t>
        </is>
      </c>
      <c r="GB24" s="8" t="n">
        <v>0</v>
      </c>
      <c r="GC24" s="8" t="n">
        <v>1</v>
      </c>
      <c r="GD24" s="8" t="n">
        <v>0</v>
      </c>
      <c r="GE24" s="8" t="n">
        <v>0</v>
      </c>
      <c r="GF24" s="48" t="n"/>
      <c r="GG24" s="48" t="inlineStr">
        <is>
          <t>Sering</t>
        </is>
      </c>
      <c r="GH24" s="48" t="inlineStr">
        <is>
          <t>Ya</t>
        </is>
      </c>
      <c r="GI24" s="48" t="inlineStr">
        <is>
          <t>Tetangga Teman/keluarga Komunitas lokal</t>
        </is>
      </c>
      <c r="GJ24" s="8" t="n">
        <v>1</v>
      </c>
      <c r="GK24" s="8" t="n">
        <v>1</v>
      </c>
      <c r="GL24" s="8" t="n">
        <v>1</v>
      </c>
      <c r="GM24" s="8" t="n">
        <v>0</v>
      </c>
      <c r="GN24" s="48" t="n"/>
      <c r="GO24" s="8" t="n">
        <v>10</v>
      </c>
      <c r="GP24" s="48" t="inlineStr">
        <is>
          <t>Sebagian</t>
        </is>
      </c>
      <c r="GQ24" s="48" t="inlineStr">
        <is>
          <t>Kayu bakar LPG</t>
        </is>
      </c>
      <c r="GR24" s="8" t="n">
        <v>1</v>
      </c>
      <c r="GS24" s="8" t="n">
        <v>1</v>
      </c>
      <c r="GT24" s="8" t="n">
        <v>0</v>
      </c>
      <c r="GU24" s="8" t="n">
        <v>0</v>
      </c>
      <c r="GV24" s="8" t="n">
        <v>0</v>
      </c>
      <c r="GW24" s="8" t="n">
        <v>0</v>
      </c>
      <c r="GX24" s="8" t="n">
        <v>0</v>
      </c>
      <c r="GY24" s="48" t="n"/>
      <c r="GZ24" s="48" t="inlineStr">
        <is>
          <t>Ya</t>
        </is>
      </c>
      <c r="HA24" s="8" t="n">
        <v>300</v>
      </c>
      <c r="HB24" s="8" t="n">
        <v>300000</v>
      </c>
      <c r="HC24" s="8" t="n">
        <v>200</v>
      </c>
      <c r="HD24" s="8" t="n">
        <v>200000</v>
      </c>
      <c r="HE24" s="8" t="n">
        <v>12</v>
      </c>
      <c r="HF24" s="8" t="n">
        <v>88000</v>
      </c>
      <c r="HG24" s="8" t="n">
        <v>9</v>
      </c>
      <c r="HH24" s="8" t="n">
        <v>66000</v>
      </c>
      <c r="HI24" s="48" t="n"/>
      <c r="HJ24" s="48" t="n"/>
      <c r="HK24" s="48" t="n"/>
      <c r="HL24" s="48" t="n"/>
      <c r="HM24" s="48" t="n"/>
      <c r="HN24" s="48" t="n"/>
      <c r="HO24" s="48" t="n"/>
      <c r="HP24" s="48" t="n"/>
      <c r="HQ24" s="48" t="n"/>
      <c r="HR24" s="48" t="n"/>
      <c r="HS24" s="48" t="n"/>
      <c r="HT24" s="48" t="n"/>
      <c r="HU24" s="48" t="n"/>
      <c r="HV24" s="48" t="n"/>
      <c r="HW24" s="48" t="n"/>
      <c r="HX24" s="48" t="n"/>
      <c r="HY24" s="8" t="n">
        <v>100</v>
      </c>
      <c r="HZ24" s="8" t="n">
        <v>100000</v>
      </c>
      <c r="IA24" s="8" t="n">
        <v>3</v>
      </c>
      <c r="IB24" s="8" t="n">
        <v>22000</v>
      </c>
      <c r="IC24" s="48" t="n"/>
      <c r="ID24" s="48" t="n"/>
      <c r="IE24" s="48" t="n"/>
      <c r="IF24" s="48" t="n"/>
      <c r="IG24" s="48" t="n"/>
      <c r="IH24" s="48" t="n"/>
      <c r="II24" s="48" t="n"/>
      <c r="IJ24" s="48" t="n"/>
      <c r="IK24" s="48" t="inlineStr">
        <is>
          <t>&lt;15 kg</t>
        </is>
      </c>
      <c r="IL24" s="48" t="inlineStr">
        <is>
          <t>&lt;1 jam</t>
        </is>
      </c>
      <c r="IM24" s="48" t="inlineStr">
        <is>
          <t>Ya</t>
        </is>
      </c>
      <c r="IN24" s="48" t="inlineStr">
        <is>
          <t>Tidak</t>
        </is>
      </c>
      <c r="IO24" s="48" t="inlineStr">
        <is>
          <t>Tidak ada perubahan</t>
        </is>
      </c>
      <c r="IP24" s="48" t="n"/>
      <c r="IQ24" s="48" t="inlineStr">
        <is>
          <t>Tidak pernah</t>
        </is>
      </c>
      <c r="IR24" s="48" t="n"/>
      <c r="IS24" s="48" t="n"/>
      <c r="IT24" s="48" t="n"/>
      <c r="IU24" s="48" t="n"/>
      <c r="IV24" s="48" t="n"/>
      <c r="IW24" s="48" t="n"/>
      <c r="IX24" s="48" t="n"/>
      <c r="IY24" s="48" t="n"/>
      <c r="IZ24" s="48" t="inlineStr">
        <is>
          <t>Tidak pernah</t>
        </is>
      </c>
      <c r="JA24" s="48" t="n"/>
      <c r="JB24" s="48" t="n"/>
      <c r="JC24" s="48" t="n"/>
      <c r="JD24" s="48" t="n"/>
      <c r="JE24" s="48" t="n"/>
      <c r="JF24" s="48" t="n"/>
      <c r="JG24" s="48" t="n"/>
      <c r="JH24" s="48" t="n"/>
      <c r="JI24" s="48" t="inlineStr">
        <is>
          <t>Tidak pernah</t>
        </is>
      </c>
      <c r="JJ24" s="48" t="n"/>
      <c r="JK24" s="48" t="n"/>
      <c r="JL24" s="48" t="n"/>
      <c r="JM24" s="48" t="n"/>
      <c r="JN24" s="48" t="n"/>
      <c r="JO24" s="48" t="n"/>
      <c r="JP24" s="48" t="n"/>
      <c r="JQ24" s="48" t="n"/>
      <c r="JR24" s="48" t="inlineStr">
        <is>
          <t>Tidak pernah</t>
        </is>
      </c>
      <c r="JS24" s="48" t="n"/>
      <c r="JT24" s="48" t="n"/>
      <c r="JU24" s="48" t="n"/>
      <c r="JV24" s="48" t="n"/>
      <c r="JW24" s="48" t="n"/>
      <c r="JX24" s="48" t="n"/>
      <c r="JY24" s="48" t="n"/>
      <c r="JZ24" s="48" t="n"/>
      <c r="KA24" s="48" t="inlineStr">
        <is>
          <t>Tidak pernah</t>
        </is>
      </c>
      <c r="KB24" s="48" t="n"/>
      <c r="KC24" s="48" t="n"/>
      <c r="KD24" s="48" t="n"/>
      <c r="KE24" s="48" t="n"/>
      <c r="KF24" s="48" t="n"/>
      <c r="KG24" s="48" t="n"/>
      <c r="KH24" s="48" t="n"/>
      <c r="KI24" s="48" t="n"/>
      <c r="KJ24" s="48" t="inlineStr">
        <is>
          <t>Tidak pernah</t>
        </is>
      </c>
      <c r="KK24" s="48" t="n"/>
      <c r="KL24" s="48" t="n"/>
      <c r="KM24" s="48" t="n"/>
      <c r="KN24" s="48" t="n"/>
      <c r="KO24" s="48" t="n"/>
      <c r="KP24" s="48" t="n"/>
      <c r="KQ24" s="48" t="n"/>
      <c r="KR24" s="48" t="n"/>
      <c r="KS24" s="48" t="inlineStr">
        <is>
          <t>Cukup membaik</t>
        </is>
      </c>
      <c r="KT24" s="48" t="inlineStr">
        <is>
          <t>Lebih dari 4 kali</t>
        </is>
      </c>
      <c r="KU24" s="48" t="inlineStr">
        <is>
          <t>2-4 kali</t>
        </is>
      </c>
      <c r="KV24" s="48" t="inlineStr">
        <is>
          <t>Laki-laki dewasa Perempuan dewasa</t>
        </is>
      </c>
      <c r="KW24" s="8" t="n">
        <v>1</v>
      </c>
      <c r="KX24" s="8" t="n">
        <v>1</v>
      </c>
      <c r="KY24" s="8" t="n">
        <v>0</v>
      </c>
      <c r="KZ24" s="8" t="n">
        <v>0</v>
      </c>
      <c r="LA24" s="48" t="inlineStr">
        <is>
          <t>Jauh lebih baik</t>
        </is>
      </c>
      <c r="LB24" s="48" t="inlineStr">
        <is>
          <t>Jauh lebih baik</t>
        </is>
      </c>
      <c r="LC24" s="8" t="n">
        <v>3</v>
      </c>
      <c r="LD24" s="8" t="n">
        <v>1</v>
      </c>
      <c r="LE24" s="8" t="n">
        <v>2</v>
      </c>
      <c r="LF24" s="8" t="n">
        <v>0</v>
      </c>
      <c r="LG24" s="48" t="inlineStr">
        <is>
          <t>Ya</t>
        </is>
      </c>
      <c r="LH24" s="8" t="n">
        <v>100000</v>
      </c>
      <c r="LI24" s="48" t="n"/>
      <c r="LJ24" s="48" t="inlineStr">
        <is>
          <t>Kebutuhan rumah tangga</t>
        </is>
      </c>
      <c r="LK24" s="8" t="n">
        <v>0</v>
      </c>
      <c r="LL24" s="8" t="n">
        <v>0</v>
      </c>
      <c r="LM24" s="8" t="n">
        <v>0</v>
      </c>
      <c r="LN24" s="8" t="n">
        <v>0</v>
      </c>
      <c r="LO24" s="8" t="n">
        <v>1</v>
      </c>
      <c r="LP24" s="8" t="n">
        <v>0</v>
      </c>
      <c r="LQ24" s="8" t="n">
        <v>0</v>
      </c>
      <c r="LR24" s="48" t="n"/>
      <c r="LS24" s="8" t="n">
        <v>15</v>
      </c>
      <c r="LT24" s="8" t="n">
        <v>0</v>
      </c>
      <c r="LU24" s="8" t="n">
        <v>0</v>
      </c>
      <c r="LV24" s="8" t="n">
        <v>10</v>
      </c>
      <c r="LW24" s="8" t="n">
        <v>0</v>
      </c>
      <c r="LX24" s="8" t="n">
        <v>0</v>
      </c>
      <c r="LY24" s="8" t="n">
        <v>10</v>
      </c>
      <c r="LZ24" s="8" t="n">
        <v>0</v>
      </c>
      <c r="MA24" s="8" t="n">
        <v>0</v>
      </c>
      <c r="MB24" s="48" t="inlineStr">
        <is>
          <t>Ya</t>
        </is>
      </c>
      <c r="MC24" s="8" t="n">
        <v>30</v>
      </c>
      <c r="MD24" s="8" t="n">
        <v>20</v>
      </c>
      <c r="ME24" s="8" t="n">
        <v>0</v>
      </c>
      <c r="MF24" s="8" t="n">
        <v>0</v>
      </c>
      <c r="MG24" s="8" t="n">
        <v>0</v>
      </c>
      <c r="MH24" s="8" t="n">
        <v>0</v>
      </c>
      <c r="MI24" s="48" t="inlineStr">
        <is>
          <t>Aktivitas sosial diluar rumah (misalnya, berkumpul dengan tetangga, mengikuti kegiatan PKK, dsb)</t>
        </is>
      </c>
      <c r="MJ24" s="8" t="n">
        <v>0</v>
      </c>
      <c r="MK24" s="8" t="n">
        <v>1</v>
      </c>
      <c r="ML24" s="8" t="n">
        <v>0</v>
      </c>
      <c r="MM24" s="8" t="n">
        <v>0</v>
      </c>
      <c r="MN24" s="8" t="n">
        <v>0</v>
      </c>
      <c r="MO24" s="8" t="n">
        <v>0</v>
      </c>
      <c r="MP24" s="48" t="n"/>
      <c r="MQ24" s="48" t="n"/>
      <c r="MR24" s="48" t="inlineStr">
        <is>
          <t>Kerja sosial</t>
        </is>
      </c>
      <c r="MS24" s="48" t="inlineStr">
        <is>
          <t>Upacara Adat dan kemanusian</t>
        </is>
      </c>
      <c r="MT24" s="48" t="n"/>
      <c r="MU24" s="48" t="inlineStr">
        <is>
          <t>Ya, untuk anggota keluarga</t>
        </is>
      </c>
      <c r="MV24" s="48" t="inlineStr">
        <is>
          <t>Perawatan sistem biogas</t>
        </is>
      </c>
      <c r="MW24" s="8" t="n">
        <v>1</v>
      </c>
      <c r="MX24" s="8" t="n">
        <v>0</v>
      </c>
      <c r="MY24" s="8" t="n">
        <v>0</v>
      </c>
      <c r="MZ24" s="8" t="n">
        <v>0</v>
      </c>
      <c r="NA24" s="48" t="n"/>
      <c r="NB24" s="48" t="n"/>
      <c r="NC24" s="48" t="n"/>
      <c r="ND24" s="48" t="n"/>
      <c r="NE24" s="48" t="n"/>
      <c r="NF24" s="48" t="n"/>
      <c r="NG24" s="48" t="n"/>
      <c r="NH24" s="48" t="n"/>
      <c r="NI24" s="48" t="n"/>
      <c r="NJ24" s="48" t="n"/>
      <c r="NK24" s="48" t="n"/>
      <c r="NL24" s="48" t="inlineStr">
        <is>
          <t>Ya</t>
        </is>
      </c>
      <c r="NM24" s="48" t="inlineStr">
        <is>
          <t>100% dana mandiri</t>
        </is>
      </c>
      <c r="NN24" s="48" t="inlineStr">
        <is>
          <t>7.000.001-9.000.000</t>
        </is>
      </c>
      <c r="NO24" s="48" t="n"/>
      <c r="NP24" s="48" t="n"/>
      <c r="NQ24" s="48" t="n"/>
      <c r="NR24" s="48" t="n"/>
      <c r="NS24" s="48" t="n"/>
      <c r="NT24" s="48" t="n"/>
      <c r="NU24" s="48" t="n"/>
      <c r="NV24" s="48" t="inlineStr">
        <is>
          <t>Anggota keluarga - Laki-laki dewasa</t>
        </is>
      </c>
      <c r="NW24" s="48" t="n"/>
      <c r="NX24" s="48" t="inlineStr">
        <is>
          <t>Sedikit meningkat</t>
        </is>
      </c>
      <c r="NY24" s="8" t="n">
        <v>60</v>
      </c>
      <c r="NZ24" s="8" t="n">
        <v>0</v>
      </c>
      <c r="OA24" s="8" t="n">
        <v>0</v>
      </c>
      <c r="OB24" s="8" t="n">
        <v>0</v>
      </c>
      <c r="OC24" s="8" t="n">
        <v>15</v>
      </c>
      <c r="OD24" s="8" t="n">
        <v>0</v>
      </c>
      <c r="OE24" s="48" t="inlineStr">
        <is>
          <t>Tidak ada perubahan</t>
        </is>
      </c>
      <c r="OF24" s="48" t="inlineStr">
        <is>
          <t>Sama saja (tidak ada perbedaan waktu memasak MAUPUN rasa/bau makanan bila dibandingkan penggunaan sebelumnya)</t>
        </is>
      </c>
      <c r="OG24" s="48" t="inlineStr">
        <is>
          <t>Ya</t>
        </is>
      </c>
      <c r="OH24" s="8" t="n">
        <v>0</v>
      </c>
      <c r="OI24" s="8" t="n">
        <v>0</v>
      </c>
      <c r="OJ24" s="8" t="n">
        <v>0</v>
      </c>
      <c r="OK24" s="8" t="n">
        <v>0</v>
      </c>
      <c r="OL24" s="8" t="n">
        <v>0</v>
      </c>
      <c r="OM24" s="8" t="n">
        <v>0</v>
      </c>
      <c r="ON24" s="8" t="n">
        <v>50</v>
      </c>
      <c r="OO24" s="8" t="n">
        <v>13</v>
      </c>
      <c r="OP24" s="48">
        <f>VLOOKUP(AG24,'BUS 2'!$G$1:$CU$424,2,0)</f>
        <v/>
      </c>
      <c r="OQ24" s="8">
        <f>VLOOKUP(AG24,'BUS 2'!$G$1:$CU$424,3,0)</f>
        <v/>
      </c>
      <c r="OR24" s="8">
        <f>VLOOKUP(AG24,'BUS 2'!$G$1:$CU$424,4,0)</f>
        <v/>
      </c>
      <c r="OS24" s="8">
        <f>VLOOKUP(AG24,'BUS 2'!$G$1:$CU$424,5,0)</f>
        <v/>
      </c>
      <c r="OT24" s="8">
        <f>VLOOKUP(AG24,'BUS 2'!$G$1:$CU$424,6,0)</f>
        <v/>
      </c>
      <c r="OU24" s="8">
        <f>VLOOKUP(AG24,'BUS 2'!$G$1:$CU$424,7,0)</f>
        <v/>
      </c>
      <c r="OV24" s="8">
        <f>VLOOKUP(AG24,'BUS 2'!$G$1:$CU$424,8,0)</f>
        <v/>
      </c>
      <c r="OW24" s="8">
        <f>VLOOKUP(AG24,'BUS 2'!$G$1:$CU$424,9,0)</f>
        <v/>
      </c>
      <c r="OX24" s="8">
        <f>VLOOKUP(AG24,'BUS 2'!$G$1:$CU$424,10,0)</f>
        <v/>
      </c>
      <c r="OY24" s="8">
        <f>VLOOKUP(AG24,'BUS 2'!$G$1:$CU$424,11,0)</f>
        <v/>
      </c>
      <c r="OZ24" s="8">
        <f>VLOOKUP(AG24,'BUS 2'!$G$1:$CU$424,12,0)</f>
        <v/>
      </c>
      <c r="PA24" s="8">
        <f>VLOOKUP(AG24,'BUS 2'!$G$1:$CU$424,13,0)</f>
        <v/>
      </c>
      <c r="PB24" s="8">
        <f>VLOOKUP(AG24,'BUS 2'!$G$1:$CU$424,14,0)</f>
        <v/>
      </c>
      <c r="PC24" s="8">
        <f>VLOOKUP(AG24,'BUS 2'!$G$1:$CU$424,15,0)</f>
        <v/>
      </c>
      <c r="PD24" s="8">
        <f>VLOOKUP(AG24,'BUS 2'!$G$1:$CU$424,16,0)</f>
        <v/>
      </c>
      <c r="PE24" s="8">
        <f>VLOOKUP(AG24,'BUS 2'!$G$1:$CU$424,17,0)</f>
        <v/>
      </c>
      <c r="PF24" s="8">
        <f>VLOOKUP(AG24,'BUS 2'!$G$1:$CU$424,18,0)</f>
        <v/>
      </c>
      <c r="PG24" s="8">
        <f>VLOOKUP(AG24,'BUS 2'!$G$1:$CU$424,19,0)</f>
        <v/>
      </c>
      <c r="PH24" s="8">
        <f>VLOOKUP(AG24,'BUS 2'!$G$1:$CU$424,20,0)</f>
        <v/>
      </c>
      <c r="PI24" s="8">
        <f>VLOOKUP(AG24,'BUS 2'!$G$1:$CU$424,21,0)</f>
        <v/>
      </c>
      <c r="PJ24" s="8">
        <f>VLOOKUP(AG24,'BUS 2'!$G$1:$CU$424,22,0)</f>
        <v/>
      </c>
      <c r="PK24" s="8">
        <f>VLOOKUP(AG24,'BUS 2'!$G$1:$CU$424,23,0)</f>
        <v/>
      </c>
      <c r="PL24" s="8">
        <f>VLOOKUP(AG24,'BUS 2'!$G$1:$CU$424,24,0)</f>
        <v/>
      </c>
      <c r="PM24" s="8">
        <f>VLOOKUP(AG24,'BUS 2'!$G$1:$CU$424,25,0)</f>
        <v/>
      </c>
      <c r="PN24" s="8">
        <f>VLOOKUP(AG24,'BUS 2'!$G$1:$CU$424,26,0)</f>
        <v/>
      </c>
      <c r="PO24" s="8">
        <f>VLOOKUP(AG24,'BUS 2'!$G$1:$CU$424,27,0)</f>
        <v/>
      </c>
      <c r="PP24" s="8">
        <f>VLOOKUP(AG24,'BUS 2'!$G$1:$CU$424,28,0)</f>
        <v/>
      </c>
      <c r="PQ24" s="8">
        <f>VLOOKUP(AG24,'BUS 2'!$G$1:$CU$424,29,0)</f>
        <v/>
      </c>
      <c r="PR24" s="8">
        <f>VLOOKUP(AG24,'BUS 2'!$G$1:$CU$424,30,0)</f>
        <v/>
      </c>
      <c r="PS24" s="8">
        <f>VLOOKUP(AG24,'BUS 2'!$G$1:$CU$424,31,0)</f>
        <v/>
      </c>
      <c r="PT24" s="48" t="inlineStr">
        <is>
          <t>1-Disebarkan ke lahan terbuka</t>
        </is>
      </c>
      <c r="PU24" s="8" t="n">
        <v>0</v>
      </c>
      <c r="PV24" s="8" t="n">
        <v>0</v>
      </c>
      <c r="PW24" s="8" t="n">
        <v>0</v>
      </c>
      <c r="PX24" s="8" t="n">
        <v>0</v>
      </c>
      <c r="PY24" s="8" t="n">
        <v>0</v>
      </c>
      <c r="PZ24" s="8" t="n">
        <v>1</v>
      </c>
      <c r="QA24" s="8" t="n">
        <v>0</v>
      </c>
      <c r="QB24" s="8" t="n">
        <v>0</v>
      </c>
      <c r="QC24" s="8" t="n">
        <v>0</v>
      </c>
      <c r="QD24" s="48" t="n"/>
      <c r="QE24" s="48" t="n"/>
      <c r="QF24" s="48" t="n"/>
      <c r="QG24" s="48" t="n"/>
      <c r="QH24" s="48" t="n"/>
      <c r="QI24" s="48" t="n"/>
      <c r="QJ24" s="48" t="n"/>
      <c r="QK24" s="48" t="n"/>
      <c r="QL24" s="48" t="n"/>
      <c r="QM24" s="48" t="n"/>
      <c r="QN24" s="48" t="n"/>
      <c r="QO24" s="48" t="n"/>
      <c r="QP24" s="48" t="n"/>
      <c r="QQ24" s="48" t="n"/>
      <c r="QR24" s="48" t="n"/>
      <c r="QS24" s="48" t="n"/>
      <c r="QT24" s="48" t="n"/>
      <c r="QU24" s="48" t="n"/>
      <c r="QV24" s="48" t="inlineStr">
        <is>
          <t>1-Disebarkan ke lahan terbuka</t>
        </is>
      </c>
      <c r="QW24" s="8" t="n">
        <v>0</v>
      </c>
      <c r="QX24" s="8" t="n">
        <v>0</v>
      </c>
      <c r="QY24" s="8" t="n">
        <v>0</v>
      </c>
      <c r="QZ24" s="8" t="n">
        <v>0</v>
      </c>
      <c r="RA24" s="8" t="n">
        <v>0</v>
      </c>
      <c r="RB24" s="8" t="n">
        <v>1</v>
      </c>
      <c r="RC24" s="8" t="n">
        <v>0</v>
      </c>
      <c r="RD24" s="8" t="n">
        <v>0</v>
      </c>
      <c r="RE24" s="8" t="n">
        <v>0</v>
      </c>
      <c r="RF24" s="48" t="n"/>
      <c r="RG24" s="48" t="n"/>
      <c r="RH24" s="48" t="n"/>
      <c r="RI24" s="48" t="n"/>
      <c r="RJ24" s="48" t="n"/>
      <c r="RK24" s="48" t="n"/>
      <c r="RL24" s="48" t="n"/>
      <c r="RM24" s="48" t="n"/>
      <c r="RN24" s="48" t="n"/>
      <c r="RO24" s="48" t="n"/>
      <c r="RP24" s="48" t="n"/>
      <c r="RQ24" s="48" t="n"/>
      <c r="RR24" s="48" t="n"/>
      <c r="RS24" s="48" t="n"/>
      <c r="RT24" s="48" t="n"/>
      <c r="RU24" s="48" t="n"/>
      <c r="RV24" s="48" t="n"/>
      <c r="RW24" s="48" t="n"/>
      <c r="RX24" s="48" t="n"/>
      <c r="RY24" s="48" t="n"/>
      <c r="RZ24" s="48" t="n"/>
      <c r="SA24" s="48" t="n"/>
      <c r="SB24" s="48" t="n"/>
      <c r="SC24" s="48" t="inlineStr">
        <is>
          <t>1-Disebarkan ke lahan terbuka</t>
        </is>
      </c>
      <c r="SD24" s="8" t="n">
        <v>0</v>
      </c>
      <c r="SE24" s="8" t="n">
        <v>0</v>
      </c>
      <c r="SF24" s="8" t="n">
        <v>0</v>
      </c>
      <c r="SG24" s="8" t="n">
        <v>0</v>
      </c>
      <c r="SH24" s="8" t="n">
        <v>0</v>
      </c>
      <c r="SI24" s="8" t="n">
        <v>1</v>
      </c>
      <c r="SJ24" s="8" t="n">
        <v>0</v>
      </c>
      <c r="SK24" s="8" t="n">
        <v>0</v>
      </c>
      <c r="SL24" s="8" t="n">
        <v>0</v>
      </c>
      <c r="SM24" s="48" t="n"/>
      <c r="SN24" s="48" t="inlineStr">
        <is>
          <t>1-Disebarkan ke lahan terbuka</t>
        </is>
      </c>
      <c r="SO24" s="8" t="n">
        <v>0</v>
      </c>
      <c r="SP24" s="8" t="n">
        <v>0</v>
      </c>
      <c r="SQ24" s="8" t="n">
        <v>0</v>
      </c>
      <c r="SR24" s="8" t="n">
        <v>0</v>
      </c>
      <c r="SS24" s="8" t="n">
        <v>0</v>
      </c>
      <c r="ST24" s="8" t="n">
        <v>1</v>
      </c>
      <c r="SU24" s="8" t="n">
        <v>0</v>
      </c>
      <c r="SV24" s="8" t="n">
        <v>0</v>
      </c>
      <c r="SW24" s="8" t="n">
        <v>0</v>
      </c>
      <c r="SX24" s="48" t="n"/>
      <c r="SY24" s="8">
        <f>VLOOKUP(AG24,'BUS 2'!$G$1:$CU$424,33,0)</f>
        <v/>
      </c>
      <c r="SZ24" s="48">
        <f>VLOOKUP(AG24,'BUS 2'!$G$1:$CU$424,34,0)</f>
        <v/>
      </c>
      <c r="TA24" s="48">
        <f>VLOOKUP(AG24,'BUS 2'!$G$1:$CU$424,35,0)</f>
        <v/>
      </c>
      <c r="TB24" s="48">
        <f>VLOOKUP(AG24,'BUS 2'!$G$1:$CU$424,36,0)</f>
        <v/>
      </c>
      <c r="TC24" s="48">
        <f>VLOOKUP(AG24,'BUS 2'!$G$1:$CU$424,37,0)</f>
        <v/>
      </c>
      <c r="TD24" s="48">
        <f>VLOOKUP(AG24,'BUS 2'!$G$1:$CU$424,38,0)</f>
        <v/>
      </c>
      <c r="TE24" s="48">
        <f>VLOOKUP(AG24,'BUS 2'!$G$1:$CU$424,39,0)</f>
        <v/>
      </c>
      <c r="TF24" s="48">
        <f>VLOOKUP(AG24,'BUS 2'!$G$1:$CU$424,40,0)</f>
        <v/>
      </c>
      <c r="TG24" s="8">
        <f>VLOOKUP(AG24,'BUS 2'!$G$1:$CU$424,42,0)</f>
        <v/>
      </c>
      <c r="TH24" s="8">
        <f>VLOOKUP(AG24,'BUS 2'!$G$1:$CU$424,43,0)</f>
        <v/>
      </c>
      <c r="TI24" s="8">
        <f>VLOOKUP(AG24,'BUS 2'!$G$1:$CU$424,44,0)</f>
        <v/>
      </c>
      <c r="TJ24" s="8">
        <f>VLOOKUP(AG24,'BUS 2'!$G$1:$CU$424,45,0)</f>
        <v/>
      </c>
      <c r="TK24" s="8">
        <f>VLOOKUP(AG24,'BUS 2'!$G$1:$CU$424,46,0)</f>
        <v/>
      </c>
      <c r="TL24" s="8">
        <f>VLOOKUP(AG24,'BUS 2'!$G$1:$CU$424,47,0)</f>
        <v/>
      </c>
      <c r="TM24" s="8">
        <f>VLOOKUP(AG24,'BUS 2'!$G$1:$CU$424,48,0)</f>
        <v/>
      </c>
      <c r="TN24" s="8">
        <f>VLOOKUP(AG24,'BUS 2'!$G$1:$CU$424,49,0)</f>
        <v/>
      </c>
      <c r="TO24" s="8">
        <f>VLOOKUP(AG24,'BUS 2'!$G$1:$CU$424,50,0)</f>
        <v/>
      </c>
      <c r="TP24" s="8">
        <f>VLOOKUP(AG24,'BUS 2'!$G$1:$CU$424,51,0)</f>
        <v/>
      </c>
      <c r="TQ24" s="8">
        <f>VLOOKUP(AG24,'BUS 2'!$G$1:$CU$424,52,0)</f>
        <v/>
      </c>
      <c r="TR24" s="8">
        <f>VLOOKUP(AG24,'BUS 2'!$G$1:$CU$424,53,0)</f>
        <v/>
      </c>
      <c r="TS24" s="48">
        <f>VLOOKUP(AG24,'BUS 2'!$G$1:$CU$424,54,0)</f>
        <v/>
      </c>
      <c r="TT24" s="48">
        <f>VLOOKUP(AG24,'BUS 2'!$G$1:$CU$424,55,0)</f>
        <v/>
      </c>
      <c r="TU24" s="48">
        <f>VLOOKUP(AG24,'BUS 2'!$G$1:$CU$424,56,0)</f>
        <v/>
      </c>
      <c r="TV24" s="48">
        <f>VLOOKUP(AG24,'BUS 2'!$G$1:$CU$424,57,0)</f>
        <v/>
      </c>
      <c r="TW24" s="48">
        <f>VLOOKUP(AG24,'BUS 2'!$G$1:$CU$424,58,0)</f>
        <v/>
      </c>
      <c r="TX24" s="48">
        <f>VLOOKUP(AG24,'BUS 2'!$G$1:$CU$424,59,0)</f>
        <v/>
      </c>
      <c r="TY24" s="48">
        <f>VLOOKUP(AG24,'BUS 2'!$G$1:$CU$424,60,0)</f>
        <v/>
      </c>
      <c r="TZ24" s="48">
        <f>VLOOKUP(AG24,'BUS 2'!$G$1:$CU$424,61,0)</f>
        <v/>
      </c>
      <c r="UA24" s="48">
        <f>VLOOKUP(AG24,'BUS 2'!$G$1:$CU$424,62,0)</f>
        <v/>
      </c>
      <c r="UB24" s="48">
        <f>VLOOKUP(AG24,'BUS 2'!$G$1:$CU$424,63,0)</f>
        <v/>
      </c>
      <c r="UC24" s="48">
        <f>VLOOKUP(AG24,'BUS 2'!$G$1:$CU$424,64,0)</f>
        <v/>
      </c>
      <c r="UD24" s="48">
        <f>VLOOKUP(AG24,'BUS 2'!$G$1:$CU$424,65,0)</f>
        <v/>
      </c>
      <c r="UE24" s="48">
        <f>VLOOKUP(AG24,'BUS 2'!$G$1:$CU$424,66,0)</f>
        <v/>
      </c>
      <c r="UF24" s="48">
        <f>VLOOKUP(AG24,'BUS 2'!$G$1:$CU$424,67,0)</f>
        <v/>
      </c>
      <c r="UG24" s="48">
        <f>VLOOKUP(AG24,'BUS 2'!$G$1:$CU$424,68,0)</f>
        <v/>
      </c>
      <c r="UH24" s="48">
        <f>VLOOKUP(AG24,'BUS 2'!$G$1:$CU$424,69,0)</f>
        <v/>
      </c>
      <c r="UI24" s="48">
        <f>VLOOKUP(AG24,'BUS 2'!$G$1:$CU$424,70,0)</f>
        <v/>
      </c>
      <c r="UJ24" s="48">
        <f>VLOOKUP(AG24,'BUS 2'!$G$1:$CU$424,71,0)</f>
        <v/>
      </c>
      <c r="UK24" s="48">
        <f>VLOOKUP(AG24,'BUS 2'!$G$1:$CU$424,72,0)</f>
        <v/>
      </c>
      <c r="UL24" s="48">
        <f>VLOOKUP(AG24,'BUS 2'!$G$1:$CU$424,73,0)</f>
        <v/>
      </c>
      <c r="UM24" s="48">
        <f>VLOOKUP(AG24,'BUS 2'!$G$1:$CU$424,74,0)</f>
        <v/>
      </c>
      <c r="UN24" s="48">
        <f>VLOOKUP(AG24,'BUS 2'!$G$1:$CU$424,75,0)</f>
        <v/>
      </c>
      <c r="UO24" s="48">
        <f>VLOOKUP(AG24,'BUS 2'!$G$1:$CU$424,76,0)</f>
        <v/>
      </c>
      <c r="UP24" s="48">
        <f>VLOOKUP(AG24,'BUS 2'!$G$1:$CU$424,77,0)</f>
        <v/>
      </c>
      <c r="UQ24" s="48">
        <f>VLOOKUP(AG24,'BUS 2'!$G$1:$CU$424,78,0)</f>
        <v/>
      </c>
      <c r="UR24" s="48">
        <f>VLOOKUP(AG24,'BUS 2'!$G$1:$CU$424,79,0)</f>
        <v/>
      </c>
      <c r="US24" s="48">
        <f>VLOOKUP(AG24,'BUS 2'!$G$1:$CU$424,80,0)</f>
        <v/>
      </c>
      <c r="UT24" s="48">
        <f>VLOOKUP(AG24,'BUS 2'!$G$1:$CU$424,81,0)</f>
        <v/>
      </c>
      <c r="UU24" s="48" t="n"/>
      <c r="UV24" s="48" t="n"/>
      <c r="UW24" s="48" t="n"/>
      <c r="UX24" s="48" t="n"/>
      <c r="UY24" s="48" t="n"/>
      <c r="UZ24" s="48" t="n"/>
      <c r="VA24" s="48" t="inlineStr">
        <is>
          <t>Penggembalaan terbuka</t>
        </is>
      </c>
      <c r="VB24" s="48" t="inlineStr">
        <is>
          <t>Penggembalaan terbuka</t>
        </is>
      </c>
      <c r="VC24" s="48" t="n"/>
      <c r="VD24" s="48" t="n"/>
      <c r="VE24" s="48" t="n"/>
      <c r="VF24" s="48" t="n"/>
      <c r="VG24" s="48" t="n"/>
      <c r="VH24" s="48" t="n"/>
      <c r="VI24" s="48" t="inlineStr">
        <is>
          <t>Teratur (2-6 hari sekali)</t>
        </is>
      </c>
      <c r="VJ24" s="48" t="inlineStr">
        <is>
          <t>Teratur (2-6 hari sekali)</t>
        </is>
      </c>
      <c r="VK24" s="48" t="n"/>
      <c r="VL24" s="48" t="n"/>
      <c r="VM24" s="48" t="n"/>
      <c r="VN24" s="48" t="n"/>
      <c r="VO24" s="48" t="n"/>
      <c r="VP24" s="48" t="n"/>
      <c r="VQ24" s="48" t="n"/>
      <c r="VR24" s="48" t="n"/>
      <c r="VS24" s="48" t="n"/>
      <c r="VT24" s="48" t="n"/>
      <c r="VU24" s="48" t="n"/>
      <c r="VV24" s="48" t="n"/>
      <c r="VW24" s="48" t="n"/>
      <c r="VX24" s="48" t="n"/>
      <c r="VY24" s="48" t="n"/>
      <c r="VZ24" s="48" t="n"/>
      <c r="WA24" s="48" t="n"/>
      <c r="WB24" s="48" t="n"/>
      <c r="WC24" s="48" t="n"/>
      <c r="WD24" s="48" t="n"/>
      <c r="WE24" s="48" t="n"/>
      <c r="WF24" s="48" t="n"/>
      <c r="WG24" s="48" t="n"/>
      <c r="WH24" s="48" t="n"/>
      <c r="WI24" s="48" t="n"/>
      <c r="WJ24" s="48" t="n"/>
      <c r="WK24" s="48" t="n"/>
      <c r="WL24" s="48" t="n"/>
      <c r="WM24" s="48" t="n"/>
      <c r="WN24" s="48" t="n"/>
      <c r="WO24" s="48" t="n"/>
      <c r="WP24" s="48" t="n"/>
      <c r="WQ24" s="48" t="n"/>
      <c r="WR24" s="48" t="n"/>
      <c r="WS24" s="48" t="n"/>
      <c r="WT24" s="48" t="n"/>
      <c r="WU24" s="48" t="n"/>
      <c r="WV24" s="48" t="n"/>
      <c r="WW24" s="48" t="n"/>
      <c r="WX24" s="48" t="n"/>
      <c r="WY24" s="48" t="n"/>
      <c r="WZ24" s="48" t="n"/>
      <c r="XA24" s="48" t="n"/>
      <c r="XB24" s="48" t="n"/>
      <c r="XC24" s="48" t="n"/>
      <c r="XD24" s="48" t="n"/>
      <c r="XE24" s="48" t="n"/>
      <c r="XF24" s="48" t="n"/>
      <c r="XG24" s="48" t="n"/>
      <c r="XH24" s="48" t="n"/>
      <c r="XI24" s="48" t="n"/>
      <c r="XJ24" s="48" t="n"/>
      <c r="XK24" s="48" t="n"/>
      <c r="XL24" s="48" t="n"/>
      <c r="XM24" s="48" t="n"/>
      <c r="XN24" s="48" t="n"/>
      <c r="XO24" s="48" t="n"/>
      <c r="XP24" s="48" t="n"/>
      <c r="XQ24" s="48" t="n"/>
      <c r="XR24" s="48" t="n"/>
      <c r="XS24" s="48" t="n"/>
      <c r="XT24" s="48" t="n"/>
      <c r="XU24" s="48" t="n"/>
      <c r="XV24" s="48" t="n"/>
      <c r="XW24" s="48" t="n"/>
      <c r="XX24" s="48" t="n"/>
      <c r="XY24" s="48" t="n"/>
      <c r="XZ24" s="48" t="n"/>
      <c r="YA24" s="48" t="n"/>
      <c r="YB24" s="48" t="n"/>
      <c r="YC24" s="48" t="n"/>
      <c r="YD24" s="48" t="n"/>
      <c r="YE24" s="48" t="n"/>
      <c r="YF24" s="48" t="n"/>
      <c r="YG24" s="48" t="n"/>
      <c r="YH24" s="48" t="n"/>
      <c r="YI24" s="48" t="n"/>
      <c r="YJ24" s="48" t="n"/>
      <c r="YK24" s="48" t="n"/>
      <c r="YL24" s="48" t="n"/>
      <c r="YM24" s="48" t="n"/>
      <c r="YN24" s="48" t="inlineStr">
        <is>
          <t>8-Dibiarkan tersebar di ladang penggembalaan</t>
        </is>
      </c>
      <c r="YO24" s="8" t="n">
        <v>0</v>
      </c>
      <c r="YP24" s="8" t="n">
        <v>0</v>
      </c>
      <c r="YQ24" s="8" t="n">
        <v>0</v>
      </c>
      <c r="YR24" s="8" t="n">
        <v>0</v>
      </c>
      <c r="YS24" s="8" t="n">
        <v>0</v>
      </c>
      <c r="YT24" s="8" t="n">
        <v>0</v>
      </c>
      <c r="YU24" s="8" t="n">
        <v>0</v>
      </c>
      <c r="YV24" s="8" t="n">
        <v>0</v>
      </c>
      <c r="YW24" s="8" t="n">
        <v>0</v>
      </c>
      <c r="YX24" s="8" t="n">
        <v>0</v>
      </c>
      <c r="YY24" s="8" t="n">
        <v>0</v>
      </c>
      <c r="YZ24" s="8" t="n">
        <v>1</v>
      </c>
      <c r="ZA24" s="48" t="inlineStr">
        <is>
          <t>8-Dibiarkan tersebar di ladang penggembalaan</t>
        </is>
      </c>
      <c r="ZB24" s="8" t="n">
        <v>0</v>
      </c>
      <c r="ZC24" s="8" t="n">
        <v>0</v>
      </c>
      <c r="ZD24" s="8" t="n">
        <v>0</v>
      </c>
      <c r="ZE24" s="8" t="n">
        <v>0</v>
      </c>
      <c r="ZF24" s="8" t="n">
        <v>0</v>
      </c>
      <c r="ZG24" s="8" t="n">
        <v>0</v>
      </c>
      <c r="ZH24" s="8" t="n">
        <v>0</v>
      </c>
      <c r="ZI24" s="8" t="n">
        <v>0</v>
      </c>
      <c r="ZJ24" s="8" t="n">
        <v>0</v>
      </c>
      <c r="ZK24" s="8" t="n">
        <v>0</v>
      </c>
      <c r="ZL24" s="8" t="n">
        <v>0</v>
      </c>
      <c r="ZM24" s="8" t="n">
        <v>1</v>
      </c>
      <c r="ZN24" s="48" t="n"/>
      <c r="ZO24" s="48" t="n"/>
      <c r="ZP24" s="48" t="n"/>
      <c r="ZQ24" s="48" t="n"/>
      <c r="ZR24" s="48" t="n"/>
      <c r="ZS24" s="48" t="n"/>
      <c r="ZT24" s="48" t="n"/>
      <c r="ZU24" s="48" t="n"/>
      <c r="ZV24" s="48" t="n"/>
      <c r="ZW24" s="48" t="n"/>
      <c r="ZX24" s="48" t="n"/>
      <c r="ZY24" s="48" t="n"/>
      <c r="ZZ24" s="48" t="n"/>
      <c r="AAA24" s="48" t="n"/>
      <c r="AAB24" s="8" t="n">
        <v>2</v>
      </c>
      <c r="AAC24" s="8" t="n">
        <v>2</v>
      </c>
      <c r="AAD24" s="48" t="n"/>
      <c r="AAE24" s="48" t="n"/>
      <c r="AAF24" s="48" t="n"/>
      <c r="AAG24" s="48" t="n"/>
      <c r="AAH24" s="48" t="n"/>
      <c r="AAI24" s="48" t="n"/>
      <c r="AAJ24" s="48" t="inlineStr">
        <is>
          <t>Pakan kering (misal: konsentrat, silase, pelet)</t>
        </is>
      </c>
      <c r="AAK24" s="48" t="inlineStr">
        <is>
          <t>Pakan kering (misal: konsentrat, silase, pelet)</t>
        </is>
      </c>
      <c r="AAL24" s="48" t="inlineStr">
        <is>
          <t>Ya</t>
        </is>
      </c>
      <c r="AAM24" s="48" t="inlineStr">
        <is>
          <t>Padat</t>
        </is>
      </c>
      <c r="AAN24" s="8" t="n">
        <v>1</v>
      </c>
      <c r="AAO24" s="8" t="n">
        <v>0</v>
      </c>
      <c r="AAP24" s="48" t="n"/>
      <c r="AAQ24" s="8" t="n">
        <v>5</v>
      </c>
      <c r="AAR24" s="48" t="inlineStr">
        <is>
          <t>Ya</t>
        </is>
      </c>
      <c r="AAS24" s="48" t="inlineStr">
        <is>
          <t>Mengetahui</t>
        </is>
      </c>
      <c r="AAT24" s="48" t="inlineStr">
        <is>
          <t>Digunakan untuk pupuk di lahan pertanian sendiri</t>
        </is>
      </c>
      <c r="AAU24" s="8" t="n">
        <v>1</v>
      </c>
      <c r="AAV24" s="8" t="n">
        <v>0</v>
      </c>
      <c r="AAW24" s="8" t="n">
        <v>0</v>
      </c>
      <c r="AAX24" s="8" t="n">
        <v>0</v>
      </c>
      <c r="AAY24" s="8" t="n">
        <v>0</v>
      </c>
      <c r="AAZ24" s="8" t="n">
        <v>0</v>
      </c>
      <c r="ABA24" s="8" t="n">
        <v>0</v>
      </c>
      <c r="ABB24" s="48" t="inlineStr">
        <is>
          <t>Pembenah tanah (soil conditioner)</t>
        </is>
      </c>
      <c r="ABC24" s="8" t="n">
        <v>0</v>
      </c>
      <c r="ABD24" s="8" t="n">
        <v>1</v>
      </c>
      <c r="ABE24" s="8" t="n">
        <v>0</v>
      </c>
      <c r="ABF24" s="8" t="n">
        <v>0</v>
      </c>
      <c r="ABG24" s="8" t="n">
        <v>0</v>
      </c>
      <c r="ABH24" s="48" t="n"/>
      <c r="ABI24" s="48" t="n"/>
      <c r="ABJ24" s="48" t="n"/>
      <c r="ABK24" s="48" t="n"/>
      <c r="ABL24" s="48" t="n"/>
      <c r="ABM24" s="48" t="n"/>
      <c r="ABN24" s="48" t="n"/>
      <c r="ABO24" s="48" t="n"/>
      <c r="ABP24" s="48" t="n"/>
      <c r="ABQ24" s="48" t="inlineStr">
        <is>
          <t>Padi dan Durian.</t>
        </is>
      </c>
      <c r="ABR24" s="48" t="inlineStr">
        <is>
          <t>Sangat jarang (2 bulan sekali)</t>
        </is>
      </c>
      <c r="ABS24" s="8" t="n">
        <v>3700</v>
      </c>
      <c r="ABT24" s="48" t="n"/>
      <c r="ABU24" s="8" t="n">
        <v>0</v>
      </c>
      <c r="ABV24" s="8" t="n">
        <v>400</v>
      </c>
      <c r="ABW24" s="48" t="inlineStr">
        <is>
          <t>Urea</t>
        </is>
      </c>
      <c r="ABX24" s="48" t="n"/>
      <c r="ABY24" s="8" t="n">
        <v>150</v>
      </c>
      <c r="ABZ24" s="8" t="n">
        <v>4000</v>
      </c>
      <c r="ACA24" s="8" t="n">
        <v>0</v>
      </c>
      <c r="ACB24" s="8" t="n">
        <v>0</v>
      </c>
      <c r="ACC24" s="8" t="n">
        <v>1500</v>
      </c>
      <c r="ACD24" s="8" t="n">
        <v>2500</v>
      </c>
      <c r="ACE24" s="48" t="inlineStr">
        <is>
          <t>Ya</t>
        </is>
      </c>
      <c r="ACF24" s="48" t="inlineStr">
        <is>
          <t>Cukup meningkat</t>
        </is>
      </c>
      <c r="ACG24" s="48" t="inlineStr">
        <is>
          <t>Cukup meningkat</t>
        </is>
      </c>
      <c r="ACH24" s="48" t="inlineStr">
        <is>
          <t>Sangat meningkat</t>
        </is>
      </c>
      <c r="ACI24" s="48" t="n"/>
      <c r="ACJ24" s="48" t="n"/>
      <c r="ACK24" s="48" t="n"/>
      <c r="ACL24" s="48" t="n"/>
      <c r="ACM24" s="48" t="n"/>
      <c r="ACN24" s="48" t="n"/>
      <c r="ACO24" s="48" t="n"/>
      <c r="ACP24" s="48" t="n"/>
      <c r="ACQ24" s="48" t="n"/>
      <c r="ACR24" s="48" t="n"/>
      <c r="ACS24" s="48" t="n"/>
      <c r="ACT24" s="48" t="inlineStr">
        <is>
          <t>Belum</t>
        </is>
      </c>
      <c r="ACU24" s="48" t="inlineStr">
        <is>
          <t>Manfaat cukup signifikan, terasa di kehidupan sehari-hari</t>
        </is>
      </c>
      <c r="ACV24" s="48" t="inlineStr">
        <is>
          <t>Berkurang</t>
        </is>
      </c>
      <c r="ACW24" s="48" t="inlineStr">
        <is>
          <t>Anggota keluarga - Perempuan dewasa</t>
        </is>
      </c>
      <c r="ACX24" s="48" t="inlineStr">
        <is>
          <t>Setuju</t>
        </is>
      </c>
      <c r="ACY24" s="48" t="inlineStr">
        <is>
          <t>Anggota keluarga - Laki-laki dewasa Anggota keluarga - Perempuan dewasa</t>
        </is>
      </c>
      <c r="ACZ24" s="8" t="n">
        <v>1</v>
      </c>
      <c r="ADA24" s="8" t="n">
        <v>1</v>
      </c>
      <c r="ADB24" s="8" t="n">
        <v>0</v>
      </c>
      <c r="ADC24" s="8" t="n">
        <v>0</v>
      </c>
      <c r="ADD24" s="48" t="inlineStr">
        <is>
          <t>Cukup puas</t>
        </is>
      </c>
      <c r="ADE24" s="48" t="inlineStr">
        <is>
          <t>Puas</t>
        </is>
      </c>
      <c r="ADF24" s="48" t="inlineStr">
        <is>
          <t>Cukup puas</t>
        </is>
      </c>
      <c r="ADG24" s="48" t="inlineStr">
        <is>
          <t>Puas</t>
        </is>
      </c>
      <c r="ADH24" s="48" t="inlineStr">
        <is>
          <t>Tidak</t>
        </is>
      </c>
      <c r="ADI24" s="48" t="n"/>
      <c r="ADJ24" s="48" t="inlineStr">
        <is>
          <t>Puas</t>
        </is>
      </c>
      <c r="ADK24" s="48" t="n"/>
      <c r="ADL24" s="48" t="n"/>
      <c r="ADM24" s="48" t="n"/>
      <c r="ADN24" s="48" t="n"/>
      <c r="ADO24" s="48" t="n"/>
      <c r="ADP24" s="48" t="n"/>
      <c r="ADQ24" s="48" t="n"/>
      <c r="ADR24" s="48" t="n"/>
      <c r="ADS24" s="48" t="n"/>
      <c r="ADT24" s="48" t="n"/>
      <c r="ADU24" s="48" t="inlineStr">
        <is>
          <t>Menghubungi CPO atau pendamping</t>
        </is>
      </c>
      <c r="ADV24" s="8" t="n">
        <v>0</v>
      </c>
      <c r="ADW24" s="8" t="n">
        <v>0</v>
      </c>
      <c r="ADX24" s="8" t="n">
        <v>0</v>
      </c>
      <c r="ADY24" s="8" t="n">
        <v>0</v>
      </c>
      <c r="ADZ24" s="8" t="n">
        <v>1</v>
      </c>
      <c r="AEA24" s="8" t="n">
        <v>0</v>
      </c>
      <c r="AEB24" s="8" t="n">
        <v>0</v>
      </c>
      <c r="AEC24" s="8" t="n">
        <v>0</v>
      </c>
      <c r="AED24" s="8" t="n">
        <v>0</v>
      </c>
      <c r="AEE24" s="48" t="inlineStr">
        <is>
          <t>Laki-laki dewasa</t>
        </is>
      </c>
      <c r="AEF24" s="48" t="n"/>
      <c r="AEG24" s="48" t="inlineStr">
        <is>
          <t>Menelepon atau WA langsung</t>
        </is>
      </c>
      <c r="AEH24" s="48" t="n"/>
      <c r="AEI24" s="48" t="inlineStr">
        <is>
          <t>Diperlukan koordinasi dan pendampingan berkelanjutan</t>
        </is>
      </c>
      <c r="AEJ24" s="48" t="inlineStr">
        <is>
          <t>Ya, selalu</t>
        </is>
      </c>
      <c r="AEK24"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24" s="8" t="n">
        <v>1</v>
      </c>
      <c r="AEM24" s="8" t="n">
        <v>1</v>
      </c>
      <c r="AEN24" s="8" t="n">
        <v>1</v>
      </c>
      <c r="AEO24" s="8" t="n">
        <v>1</v>
      </c>
      <c r="AEP24" s="8" t="n">
        <v>1</v>
      </c>
      <c r="AEQ24" s="8" t="n">
        <v>1</v>
      </c>
      <c r="AER24" s="8" t="n">
        <v>1</v>
      </c>
      <c r="AES24" s="8" t="n">
        <v>1</v>
      </c>
      <c r="AET24" s="8" t="n">
        <v>1</v>
      </c>
      <c r="AEU24" s="8" t="n">
        <v>0</v>
      </c>
      <c r="AEV24" s="8" t="n">
        <v>1</v>
      </c>
      <c r="AEW24" s="8" t="n">
        <v>0</v>
      </c>
      <c r="AEX24" s="48" t="n"/>
      <c r="AEY24" s="48" t="inlineStr">
        <is>
          <t>Mendukung lingkungan</t>
        </is>
      </c>
      <c r="AEZ24" s="48" t="n"/>
      <c r="AFA24" s="48" t="inlineStr">
        <is>
          <t>Yayasan Rumah Energi (YRE)</t>
        </is>
      </c>
      <c r="AFB24" s="48" t="n"/>
      <c r="AFC24" s="48" t="inlineStr">
        <is>
          <t>1771755967329.jpg</t>
        </is>
      </c>
      <c r="AFD24" s="16" t="inlineStr">
        <is>
          <t>https://kf.kobotoolbox.org/api/v2/assets/avstPQqLr3Ab3ZdcVTXZ6f/data/678224630/attachments/attufXbtWxzYhzcVVKwpbrAE/</t>
        </is>
      </c>
      <c r="AFE24" s="48" t="inlineStr">
        <is>
          <t>1771756338965.jpg</t>
        </is>
      </c>
      <c r="AFF24" s="16" t="inlineStr">
        <is>
          <t>https://kf.kobotoolbox.org/api/v2/assets/avstPQqLr3Ab3ZdcVTXZ6f/data/678224630/attachments/attyCWbMrfXjeMQFmP8H6sUg/</t>
        </is>
      </c>
      <c r="AFG24" s="48" t="inlineStr">
        <is>
          <t>Ir I Made Suyasa</t>
        </is>
      </c>
      <c r="AFH24" s="48" t="n"/>
      <c r="AFI24" s="48" t="n"/>
    </row>
    <row r="25">
      <c r="A25" s="6" t="n">
        <v>46078</v>
      </c>
      <c r="B25" s="6" t="n">
        <v>46079</v>
      </c>
      <c r="C25" s="48" t="inlineStr">
        <is>
          <t>ir i made suyasa</t>
        </is>
      </c>
      <c r="D25" s="48" t="inlineStr">
        <is>
          <t>i gede sunarta</t>
        </is>
      </c>
      <c r="E25" s="8" t="n">
        <v>87860220111</v>
      </c>
      <c r="F25" s="48" t="inlineStr">
        <is>
          <t>-8.563457 115.2136158 151.20001220703125 2.314</t>
        </is>
      </c>
      <c r="G25" s="8" t="n">
        <v>-8.563457</v>
      </c>
      <c r="H25" s="8" t="n">
        <v>115.2136158</v>
      </c>
      <c r="I25" s="8" t="n">
        <v>151.2000122</v>
      </c>
      <c r="J25" s="8" t="n">
        <v>2.314</v>
      </c>
      <c r="K25" s="8" t="n">
        <v>0</v>
      </c>
      <c r="L25" s="48" t="inlineStr">
        <is>
          <t>-8.563188 115.2129941 151.3000030517578 3.22</t>
        </is>
      </c>
      <c r="M25" s="8" t="n">
        <v>-8.563188</v>
      </c>
      <c r="N25" s="8" t="n">
        <v>115.2129941</v>
      </c>
      <c r="O25" s="8" t="n">
        <v>151.3000031</v>
      </c>
      <c r="P25" s="8" t="n">
        <v>3.22</v>
      </c>
      <c r="Q25" s="8" t="n">
        <v>0</v>
      </c>
      <c r="R25" s="48" t="inlineStr">
        <is>
          <t>Bali</t>
        </is>
      </c>
      <c r="S25" s="8" t="n">
        <v>0</v>
      </c>
      <c r="T25" s="8" t="n">
        <v>0</v>
      </c>
      <c r="U25" s="8" t="n">
        <v>0</v>
      </c>
      <c r="V25" s="8" t="n">
        <v>0</v>
      </c>
      <c r="W25" s="8" t="n">
        <v>0</v>
      </c>
      <c r="X25" s="8" t="n">
        <v>0</v>
      </c>
      <c r="Y25" s="8" t="n">
        <v>1</v>
      </c>
      <c r="Z25" s="8" t="n">
        <v>0</v>
      </c>
      <c r="AA25" s="8" t="n">
        <v>0</v>
      </c>
      <c r="AB25" s="8" t="n">
        <v>0</v>
      </c>
      <c r="AC25" s="48" t="inlineStr">
        <is>
          <t>BADUNG</t>
        </is>
      </c>
      <c r="AD25" s="48" t="inlineStr">
        <is>
          <t>ABIAN SEMAL</t>
        </is>
      </c>
      <c r="AE25" s="48" t="inlineStr">
        <is>
          <t>SIBANG GEDE</t>
        </is>
      </c>
      <c r="AF25" s="48" t="inlineStr">
        <is>
          <t>BALI SANTI</t>
        </is>
      </c>
      <c r="AG25" s="48" t="inlineStr">
        <is>
          <t>SLP0039</t>
        </is>
      </c>
      <c r="AH25" s="8" t="n">
        <v>1</v>
      </c>
      <c r="AI25" s="48" t="inlineStr">
        <is>
          <t>VPA2</t>
        </is>
      </c>
      <c r="AJ25" s="48" t="inlineStr">
        <is>
          <t>Aktif</t>
        </is>
      </c>
      <c r="AK25" s="8" t="n">
        <v>45</v>
      </c>
      <c r="AL25" s="48" t="inlineStr">
        <is>
          <t>Laki-laki</t>
        </is>
      </c>
      <c r="AM25" s="48" t="inlineStr">
        <is>
          <t>Sudah menikah</t>
        </is>
      </c>
      <c r="AN25" s="48" t="inlineStr">
        <is>
          <t>SMA/Sederajat</t>
        </is>
      </c>
      <c r="AO25" s="48" t="inlineStr">
        <is>
          <t>Wiraswasta</t>
        </is>
      </c>
      <c r="AP25" s="8" t="n">
        <v>0</v>
      </c>
      <c r="AQ25" s="8" t="n">
        <v>0</v>
      </c>
      <c r="AR25" s="8" t="n">
        <v>0</v>
      </c>
      <c r="AS25" s="8" t="n">
        <v>1</v>
      </c>
      <c r="AT25" s="8" t="n">
        <v>0</v>
      </c>
      <c r="AU25" s="8" t="n">
        <v>0</v>
      </c>
      <c r="AV25" s="8" t="n">
        <v>0</v>
      </c>
      <c r="AW25" s="8" t="n">
        <v>0</v>
      </c>
      <c r="AX25" s="48" t="n"/>
      <c r="AY25" s="48" t="inlineStr">
        <is>
          <t>Peternak</t>
        </is>
      </c>
      <c r="AZ25" s="8" t="n">
        <v>0</v>
      </c>
      <c r="BA25" s="8" t="n">
        <v>1</v>
      </c>
      <c r="BB25" s="8" t="n">
        <v>0</v>
      </c>
      <c r="BC25" s="8" t="n">
        <v>0</v>
      </c>
      <c r="BD25" s="8" t="n">
        <v>0</v>
      </c>
      <c r="BE25" s="8" t="n">
        <v>0</v>
      </c>
      <c r="BF25" s="8" t="n">
        <v>0</v>
      </c>
      <c r="BG25" s="8" t="n">
        <v>0</v>
      </c>
      <c r="BH25" s="48" t="n"/>
      <c r="BI25" s="48" t="inlineStr">
        <is>
          <t>&gt;Rp3.500.000</t>
        </is>
      </c>
      <c r="BJ25" s="8" t="n">
        <v>1</v>
      </c>
      <c r="BK25" s="8" t="n">
        <v>2</v>
      </c>
      <c r="BL25" s="8" t="n">
        <v>2</v>
      </c>
      <c r="BM25" s="8" t="n">
        <v>1</v>
      </c>
      <c r="BN25" s="48" t="inlineStr">
        <is>
          <t>Milik sendiri</t>
        </is>
      </c>
      <c r="BO25" s="48" t="inlineStr">
        <is>
          <t>Permanen (dinding bata dan semen)</t>
        </is>
      </c>
      <c r="BP25" s="8" t="n">
        <v>1</v>
      </c>
      <c r="BQ25" s="8" t="n">
        <v>0</v>
      </c>
      <c r="BR25" s="8" t="n">
        <v>0</v>
      </c>
      <c r="BS25" s="8" t="n">
        <v>0</v>
      </c>
      <c r="BT25" s="8" t="n">
        <v>0</v>
      </c>
      <c r="BU25" s="48" t="n"/>
      <c r="BV25" s="48" t="inlineStr">
        <is>
          <t>Semen</t>
        </is>
      </c>
      <c r="BW25" s="8" t="n">
        <v>0</v>
      </c>
      <c r="BX25" s="8" t="n">
        <v>1</v>
      </c>
      <c r="BY25" s="8" t="n">
        <v>0</v>
      </c>
      <c r="BZ25" s="8" t="n">
        <v>0</v>
      </c>
      <c r="CA25" s="8" t="n">
        <v>0</v>
      </c>
      <c r="CB25" s="48" t="n"/>
      <c r="CC25" s="48" t="inlineStr">
        <is>
          <t>Seng</t>
        </is>
      </c>
      <c r="CD25" s="8" t="n">
        <v>0</v>
      </c>
      <c r="CE25" s="8" t="n">
        <v>0</v>
      </c>
      <c r="CF25" s="8" t="n">
        <v>0</v>
      </c>
      <c r="CG25" s="8" t="n">
        <v>0</v>
      </c>
      <c r="CH25" s="8" t="n">
        <v>1</v>
      </c>
      <c r="CI25" s="8" t="n">
        <v>0</v>
      </c>
      <c r="CJ25" s="8" t="n">
        <v>0</v>
      </c>
      <c r="CK25" s="48" t="n"/>
      <c r="CL25" s="48" t="inlineStr">
        <is>
          <t>Ya</t>
        </is>
      </c>
      <c r="CM25" s="8" t="n">
        <v>2025</v>
      </c>
      <c r="CN25" s="48" t="inlineStr">
        <is>
          <t>Fixed-Dome (Kubah Tetap)</t>
        </is>
      </c>
      <c r="CO25" s="48" t="inlineStr">
        <is>
          <t>4 m³ (2-3 ekor sapi, ±3 jam memasak/hari, ±30 kg slurry/hari)</t>
        </is>
      </c>
      <c r="CP25" s="48" t="inlineStr">
        <is>
          <t>Anggota keluarga - laki-laki</t>
        </is>
      </c>
      <c r="CQ25" s="8" t="n">
        <v>0</v>
      </c>
      <c r="CR25" s="8" t="n">
        <v>0</v>
      </c>
      <c r="CS25" s="8" t="n">
        <v>0</v>
      </c>
      <c r="CT25" s="8" t="n">
        <v>0</v>
      </c>
      <c r="CU25" s="8" t="n">
        <v>1</v>
      </c>
      <c r="CV25" s="8" t="n">
        <v>0</v>
      </c>
      <c r="CW25" s="8" t="n">
        <v>0</v>
      </c>
      <c r="CX25" s="8" t="n">
        <v>0</v>
      </c>
      <c r="CY25" s="48" t="inlineStr">
        <is>
          <t>Anggota keluarga - perempuan dewasa</t>
        </is>
      </c>
      <c r="CZ25" s="8" t="n">
        <v>0</v>
      </c>
      <c r="DA25" s="8" t="n">
        <v>1</v>
      </c>
      <c r="DB25" s="8" t="n">
        <v>0</v>
      </c>
      <c r="DC25" s="48" t="n"/>
      <c r="DD25" s="48" t="inlineStr">
        <is>
          <t>CPO atau pendamping Anggota keluarga - laki-laki</t>
        </is>
      </c>
      <c r="DE25" s="8" t="n">
        <v>1</v>
      </c>
      <c r="DF25" s="8" t="n">
        <v>0</v>
      </c>
      <c r="DG25" s="8" t="n">
        <v>1</v>
      </c>
      <c r="DH25" s="8" t="n">
        <v>0</v>
      </c>
      <c r="DI25" s="48" t="n"/>
      <c r="DJ25" s="48" t="inlineStr">
        <is>
          <t>CPO atau pendamping</t>
        </is>
      </c>
      <c r="DK25" s="8" t="n">
        <v>0</v>
      </c>
      <c r="DL25" s="8" t="n">
        <v>0</v>
      </c>
      <c r="DM25" s="8" t="n">
        <v>1</v>
      </c>
      <c r="DN25" s="8" t="n">
        <v>0</v>
      </c>
      <c r="DO25" s="48" t="n"/>
      <c r="DP25" s="48" t="inlineStr">
        <is>
          <t>Ya</t>
        </is>
      </c>
      <c r="DQ25" s="48" t="n"/>
      <c r="DR25" s="48" t="n"/>
      <c r="DS25" s="48" t="n"/>
      <c r="DT25" s="48" t="n"/>
      <c r="DU25" s="48" t="n"/>
      <c r="DV25" s="48" t="n"/>
      <c r="DW25" s="48" t="n"/>
      <c r="DX25" s="48" t="n"/>
      <c r="DY25" s="48" t="n"/>
      <c r="DZ25" s="48" t="n"/>
      <c r="EA25" s="48" t="n"/>
      <c r="EB25" s="48" t="n"/>
      <c r="EC25" s="48" t="n"/>
      <c r="ED25" s="48" t="n"/>
      <c r="EE25" s="48" t="n"/>
      <c r="EF25" s="48" t="n"/>
      <c r="EG25" s="48" t="n"/>
      <c r="EH25" s="48" t="n"/>
      <c r="EI25" s="48" t="inlineStr">
        <is>
          <t>Tidak ada masalah</t>
        </is>
      </c>
      <c r="EJ25" s="8" t="n">
        <v>0</v>
      </c>
      <c r="EK25" s="8" t="n">
        <v>0</v>
      </c>
      <c r="EL25" s="8" t="n">
        <v>0</v>
      </c>
      <c r="EM25" s="8" t="n">
        <v>1</v>
      </c>
      <c r="EN25" s="8" t="n">
        <v>0</v>
      </c>
      <c r="EO25" s="48" t="n"/>
      <c r="EP25" s="48" t="inlineStr">
        <is>
          <t>Ya, cukup jelas dan mudah diikuti</t>
        </is>
      </c>
      <c r="EQ25" s="48" t="inlineStr">
        <is>
          <t>Bukan pelatihan</t>
        </is>
      </c>
      <c r="ER25" s="48" t="inlineStr">
        <is>
          <t>CPO atau pendamping</t>
        </is>
      </c>
      <c r="ES25" s="8" t="n">
        <v>1</v>
      </c>
      <c r="ET25" s="8" t="n">
        <v>0</v>
      </c>
      <c r="EU25" s="8" t="n">
        <v>0</v>
      </c>
      <c r="EV25" s="8" t="n">
        <v>0</v>
      </c>
      <c r="EW25" s="48" t="n"/>
      <c r="EX25" s="48" t="inlineStr">
        <is>
          <t>Anggota keluarga - Laki-laki</t>
        </is>
      </c>
      <c r="EY25" s="8" t="n">
        <v>1</v>
      </c>
      <c r="EZ25" s="8" t="n">
        <v>0</v>
      </c>
      <c r="FA25" s="8" t="n">
        <v>0</v>
      </c>
      <c r="FB25" s="48" t="n"/>
      <c r="FC25" s="48" t="inlineStr">
        <is>
          <t>Setiap minggu</t>
        </is>
      </c>
      <c r="FD25" s="48" t="n"/>
      <c r="FE25" s="48" t="inlineStr">
        <is>
          <t>Mengetahui</t>
        </is>
      </c>
      <c r="FF25" s="48" t="inlineStr">
        <is>
          <t>Selalu (setiap hari)</t>
        </is>
      </c>
      <c r="FG25" s="48" t="inlineStr">
        <is>
          <t>Mengetahui</t>
        </is>
      </c>
      <c r="FH25" s="48" t="inlineStr">
        <is>
          <t>Sering (setiap minggu)</t>
        </is>
      </c>
      <c r="FI25" s="48" t="inlineStr">
        <is>
          <t>Mengetahui</t>
        </is>
      </c>
      <c r="FJ25" s="48" t="inlineStr">
        <is>
          <t>Selalu (setiap hari)</t>
        </is>
      </c>
      <c r="FK25" s="48" t="inlineStr">
        <is>
          <t>Mengetahui</t>
        </is>
      </c>
      <c r="FL25" s="48" t="inlineStr">
        <is>
          <t>Sering (setiap minggu)</t>
        </is>
      </c>
      <c r="FM25" s="48" t="inlineStr">
        <is>
          <t>Mengetahui</t>
        </is>
      </c>
      <c r="FN25" s="48" t="inlineStr">
        <is>
          <t>Sering (setiap minggu)</t>
        </is>
      </c>
      <c r="FO25" s="48" t="inlineStr">
        <is>
          <t>Mengetahui</t>
        </is>
      </c>
      <c r="FP25" s="48" t="inlineStr">
        <is>
          <t>Cukup sering (2 minggu sekali)</t>
        </is>
      </c>
      <c r="FQ25" s="48" t="inlineStr">
        <is>
          <t>Mengetahui</t>
        </is>
      </c>
      <c r="FR25" s="48" t="inlineStr">
        <is>
          <t>Ya</t>
        </is>
      </c>
      <c r="FS25" s="48" t="inlineStr">
        <is>
          <t>Mengetahui</t>
        </is>
      </c>
      <c r="FT25" s="48" t="inlineStr">
        <is>
          <t>Ya, selalu</t>
        </is>
      </c>
      <c r="FU25" s="48" t="inlineStr">
        <is>
          <t>Laki-laki dewasa</t>
        </is>
      </c>
      <c r="FV25" s="8" t="n">
        <v>1</v>
      </c>
      <c r="FW25" s="8" t="n">
        <v>0</v>
      </c>
      <c r="FX25" s="8" t="n">
        <v>0</v>
      </c>
      <c r="FY25" s="8" t="n">
        <v>0</v>
      </c>
      <c r="FZ25" s="48" t="inlineStr">
        <is>
          <t>Memahami</t>
        </is>
      </c>
      <c r="GA25" s="48" t="inlineStr">
        <is>
          <t>CPO</t>
        </is>
      </c>
      <c r="GB25" s="8" t="n">
        <v>1</v>
      </c>
      <c r="GC25" s="8" t="n">
        <v>0</v>
      </c>
      <c r="GD25" s="8" t="n">
        <v>0</v>
      </c>
      <c r="GE25" s="8" t="n">
        <v>0</v>
      </c>
      <c r="GF25" s="48" t="n"/>
      <c r="GG25" s="48" t="inlineStr">
        <is>
          <t>Sering</t>
        </is>
      </c>
      <c r="GH25" s="48" t="inlineStr">
        <is>
          <t>Ya</t>
        </is>
      </c>
      <c r="GI25" s="48" t="inlineStr">
        <is>
          <t>Tetangga Teman/keluarga</t>
        </is>
      </c>
      <c r="GJ25" s="8" t="n">
        <v>1</v>
      </c>
      <c r="GK25" s="8" t="n">
        <v>1</v>
      </c>
      <c r="GL25" s="8" t="n">
        <v>0</v>
      </c>
      <c r="GM25" s="8" t="n">
        <v>0</v>
      </c>
      <c r="GN25" s="48" t="n"/>
      <c r="GO25" s="8" t="n">
        <v>10</v>
      </c>
      <c r="GP25" s="48" t="inlineStr">
        <is>
          <t>Sebagian</t>
        </is>
      </c>
      <c r="GQ25" s="48" t="inlineStr">
        <is>
          <t>LPG</t>
        </is>
      </c>
      <c r="GR25" s="8" t="n">
        <v>1</v>
      </c>
      <c r="GS25" s="8" t="n">
        <v>0</v>
      </c>
      <c r="GT25" s="8" t="n">
        <v>0</v>
      </c>
      <c r="GU25" s="8" t="n">
        <v>0</v>
      </c>
      <c r="GV25" s="8" t="n">
        <v>0</v>
      </c>
      <c r="GW25" s="8" t="n">
        <v>0</v>
      </c>
      <c r="GX25" s="8" t="n">
        <v>0</v>
      </c>
      <c r="GY25" s="48" t="n"/>
      <c r="GZ25" s="48" t="inlineStr">
        <is>
          <t>Ya</t>
        </is>
      </c>
      <c r="HA25" s="48" t="n"/>
      <c r="HB25" s="48" t="n"/>
      <c r="HC25" s="48" t="n"/>
      <c r="HD25" s="48" t="n"/>
      <c r="HE25" s="8" t="n">
        <v>12</v>
      </c>
      <c r="HF25" s="8" t="n">
        <v>88000</v>
      </c>
      <c r="HG25" s="8" t="n">
        <v>6</v>
      </c>
      <c r="HH25" s="8" t="n">
        <v>44000</v>
      </c>
      <c r="HI25" s="48" t="n"/>
      <c r="HJ25" s="48" t="n"/>
      <c r="HK25" s="48" t="n"/>
      <c r="HL25" s="48" t="n"/>
      <c r="HM25" s="48" t="n"/>
      <c r="HN25" s="48" t="n"/>
      <c r="HO25" s="48" t="n"/>
      <c r="HP25" s="48" t="n"/>
      <c r="HQ25" s="48" t="n"/>
      <c r="HR25" s="48" t="n"/>
      <c r="HS25" s="48" t="n"/>
      <c r="HT25" s="48" t="n"/>
      <c r="HU25" s="48" t="n"/>
      <c r="HV25" s="48" t="n"/>
      <c r="HW25" s="48" t="n"/>
      <c r="HX25" s="48" t="n"/>
      <c r="HY25" s="48" t="n"/>
      <c r="HZ25" s="48" t="n"/>
      <c r="IA25" s="8" t="n">
        <v>6</v>
      </c>
      <c r="IB25" s="8" t="n">
        <v>44000</v>
      </c>
      <c r="IC25" s="48" t="n"/>
      <c r="ID25" s="48" t="n"/>
      <c r="IE25" s="48" t="n"/>
      <c r="IF25" s="48" t="n"/>
      <c r="IG25" s="48" t="n"/>
      <c r="IH25" s="48" t="n"/>
      <c r="II25" s="48" t="n"/>
      <c r="IJ25" s="48" t="n"/>
      <c r="IK25" s="48" t="inlineStr">
        <is>
          <t>30-50 kg</t>
        </is>
      </c>
      <c r="IL25" s="48" t="inlineStr">
        <is>
          <t>1-3 jam</t>
        </is>
      </c>
      <c r="IM25" s="48" t="inlineStr">
        <is>
          <t>Ya</t>
        </is>
      </c>
      <c r="IN25" s="48" t="inlineStr">
        <is>
          <t>Tidak</t>
        </is>
      </c>
      <c r="IO25" s="48" t="inlineStr">
        <is>
          <t>Lebih bersih</t>
        </is>
      </c>
      <c r="IP25" s="48" t="n"/>
      <c r="IQ25" s="48" t="inlineStr">
        <is>
          <t>Tidak pernah</t>
        </is>
      </c>
      <c r="IR25" s="48" t="n"/>
      <c r="IS25" s="48" t="n"/>
      <c r="IT25" s="48" t="n"/>
      <c r="IU25" s="48" t="n"/>
      <c r="IV25" s="48" t="n"/>
      <c r="IW25" s="48" t="n"/>
      <c r="IX25" s="48" t="n"/>
      <c r="IY25" s="48" t="n"/>
      <c r="IZ25" s="48" t="inlineStr">
        <is>
          <t>Tidak pernah</t>
        </is>
      </c>
      <c r="JA25" s="48" t="n"/>
      <c r="JB25" s="48" t="n"/>
      <c r="JC25" s="48" t="n"/>
      <c r="JD25" s="48" t="n"/>
      <c r="JE25" s="48" t="n"/>
      <c r="JF25" s="48" t="n"/>
      <c r="JG25" s="48" t="n"/>
      <c r="JH25" s="48" t="n"/>
      <c r="JI25" s="48" t="inlineStr">
        <is>
          <t>Tidak pernah</t>
        </is>
      </c>
      <c r="JJ25" s="48" t="n"/>
      <c r="JK25" s="48" t="n"/>
      <c r="JL25" s="48" t="n"/>
      <c r="JM25" s="48" t="n"/>
      <c r="JN25" s="48" t="n"/>
      <c r="JO25" s="48" t="n"/>
      <c r="JP25" s="48" t="n"/>
      <c r="JQ25" s="48" t="n"/>
      <c r="JR25" s="48" t="inlineStr">
        <is>
          <t>Tidak pernah</t>
        </is>
      </c>
      <c r="JS25" s="48" t="n"/>
      <c r="JT25" s="48" t="n"/>
      <c r="JU25" s="48" t="n"/>
      <c r="JV25" s="48" t="n"/>
      <c r="JW25" s="48" t="n"/>
      <c r="JX25" s="48" t="n"/>
      <c r="JY25" s="48" t="n"/>
      <c r="JZ25" s="48" t="n"/>
      <c r="KA25" s="48" t="inlineStr">
        <is>
          <t>Tidak pernah</t>
        </is>
      </c>
      <c r="KB25" s="48" t="n"/>
      <c r="KC25" s="48" t="n"/>
      <c r="KD25" s="48" t="n"/>
      <c r="KE25" s="48" t="n"/>
      <c r="KF25" s="48" t="n"/>
      <c r="KG25" s="48" t="n"/>
      <c r="KH25" s="48" t="n"/>
      <c r="KI25" s="48" t="n"/>
      <c r="KJ25" s="48" t="inlineStr">
        <is>
          <t>Tidak pernah</t>
        </is>
      </c>
      <c r="KK25" s="48" t="n"/>
      <c r="KL25" s="48" t="n"/>
      <c r="KM25" s="48" t="n"/>
      <c r="KN25" s="48" t="n"/>
      <c r="KO25" s="48" t="n"/>
      <c r="KP25" s="48" t="n"/>
      <c r="KQ25" s="48" t="n"/>
      <c r="KR25" s="48" t="n"/>
      <c r="KS25" s="48" t="inlineStr">
        <is>
          <t>Cukup membaik</t>
        </is>
      </c>
      <c r="KT25" s="48" t="inlineStr">
        <is>
          <t>Lebih dari 4 kali</t>
        </is>
      </c>
      <c r="KU25" s="48" t="inlineStr">
        <is>
          <t>2-4 kali</t>
        </is>
      </c>
      <c r="KV25" s="48" t="inlineStr">
        <is>
          <t>Anak-anak (0-18 tahun) Laki-laki dewasa Perempuan dewasa</t>
        </is>
      </c>
      <c r="KW25" s="8" t="n">
        <v>1</v>
      </c>
      <c r="KX25" s="8" t="n">
        <v>1</v>
      </c>
      <c r="KY25" s="8" t="n">
        <v>1</v>
      </c>
      <c r="KZ25" s="8" t="n">
        <v>0</v>
      </c>
      <c r="LA25" s="48" t="inlineStr">
        <is>
          <t>Cukup membaik</t>
        </is>
      </c>
      <c r="LB25" s="48" t="inlineStr">
        <is>
          <t>Jauh lebih baik</t>
        </is>
      </c>
      <c r="LC25" s="8" t="n">
        <v>2</v>
      </c>
      <c r="LD25" s="8" t="n">
        <v>2</v>
      </c>
      <c r="LE25" s="8" t="n">
        <v>0</v>
      </c>
      <c r="LF25" s="8" t="n">
        <v>4</v>
      </c>
      <c r="LG25" s="48" t="inlineStr">
        <is>
          <t>Ya</t>
        </is>
      </c>
      <c r="LH25" s="8" t="n">
        <v>50000</v>
      </c>
      <c r="LI25" s="48" t="n"/>
      <c r="LJ25" s="48" t="inlineStr">
        <is>
          <t>Kebutuhan rumah tangga</t>
        </is>
      </c>
      <c r="LK25" s="8" t="n">
        <v>0</v>
      </c>
      <c r="LL25" s="8" t="n">
        <v>0</v>
      </c>
      <c r="LM25" s="8" t="n">
        <v>0</v>
      </c>
      <c r="LN25" s="8" t="n">
        <v>0</v>
      </c>
      <c r="LO25" s="8" t="n">
        <v>1</v>
      </c>
      <c r="LP25" s="8" t="n">
        <v>0</v>
      </c>
      <c r="LQ25" s="8" t="n">
        <v>0</v>
      </c>
      <c r="LR25" s="48" t="n"/>
      <c r="LS25" s="8" t="n">
        <v>60</v>
      </c>
      <c r="LT25" s="8" t="n">
        <v>0</v>
      </c>
      <c r="LU25" s="8" t="n">
        <v>0</v>
      </c>
      <c r="LV25" s="8" t="n">
        <v>15</v>
      </c>
      <c r="LW25" s="8" t="n">
        <v>0</v>
      </c>
      <c r="LX25" s="8" t="n">
        <v>0</v>
      </c>
      <c r="LY25" s="8" t="n">
        <v>10</v>
      </c>
      <c r="LZ25" s="8" t="n">
        <v>0</v>
      </c>
      <c r="MA25" s="8" t="n">
        <v>0</v>
      </c>
      <c r="MB25" s="48" t="inlineStr">
        <is>
          <t>Ya</t>
        </is>
      </c>
      <c r="MC25" s="8" t="n">
        <v>10</v>
      </c>
      <c r="MD25" s="8" t="n">
        <v>10</v>
      </c>
      <c r="ME25" s="8" t="n">
        <v>0</v>
      </c>
      <c r="MF25" s="8" t="n">
        <v>0</v>
      </c>
      <c r="MG25" s="8" t="n">
        <v>0</v>
      </c>
      <c r="MH25" s="8" t="n">
        <v>0</v>
      </c>
      <c r="MI25" s="48" t="inlineStr">
        <is>
          <t>Aktivitas sosial diluar rumah (misalnya, berkumpul dengan tetangga, mengikuti kegiatan PKK, dsb)</t>
        </is>
      </c>
      <c r="MJ25" s="8" t="n">
        <v>0</v>
      </c>
      <c r="MK25" s="8" t="n">
        <v>1</v>
      </c>
      <c r="ML25" s="8" t="n">
        <v>0</v>
      </c>
      <c r="MM25" s="8" t="n">
        <v>0</v>
      </c>
      <c r="MN25" s="8" t="n">
        <v>0</v>
      </c>
      <c r="MO25" s="8" t="n">
        <v>0</v>
      </c>
      <c r="MP25" s="48" t="n"/>
      <c r="MQ25" s="48" t="n"/>
      <c r="MR25" s="48" t="inlineStr">
        <is>
          <t>Kegiatan Sosial</t>
        </is>
      </c>
      <c r="MS25" s="48" t="inlineStr">
        <is>
          <t>Upacara adat dan gotong royong</t>
        </is>
      </c>
      <c r="MT25" s="48" t="n"/>
      <c r="MU25" s="48" t="inlineStr">
        <is>
          <t>Ya, untuk anggota keluarga</t>
        </is>
      </c>
      <c r="MV25" s="48" t="inlineStr">
        <is>
          <t>Perawatan sistem biogas</t>
        </is>
      </c>
      <c r="MW25" s="8" t="n">
        <v>1</v>
      </c>
      <c r="MX25" s="8" t="n">
        <v>0</v>
      </c>
      <c r="MY25" s="8" t="n">
        <v>0</v>
      </c>
      <c r="MZ25" s="8" t="n">
        <v>0</v>
      </c>
      <c r="NA25" s="48" t="n"/>
      <c r="NB25" s="48" t="n"/>
      <c r="NC25" s="48" t="n"/>
      <c r="ND25" s="48" t="n"/>
      <c r="NE25" s="48" t="n"/>
      <c r="NF25" s="48" t="n"/>
      <c r="NG25" s="48" t="n"/>
      <c r="NH25" s="48" t="n"/>
      <c r="NI25" s="48" t="n"/>
      <c r="NJ25" s="48" t="n"/>
      <c r="NK25" s="48" t="n"/>
      <c r="NL25" s="48" t="inlineStr">
        <is>
          <t>Ya</t>
        </is>
      </c>
      <c r="NM25" s="48" t="inlineStr">
        <is>
          <t>100% dana mandiri</t>
        </is>
      </c>
      <c r="NN25" s="48" t="inlineStr">
        <is>
          <t>9.000.001-11.000.000</t>
        </is>
      </c>
      <c r="NO25" s="48" t="n"/>
      <c r="NP25" s="48" t="n"/>
      <c r="NQ25" s="48" t="n"/>
      <c r="NR25" s="48" t="n"/>
      <c r="NS25" s="48" t="n"/>
      <c r="NT25" s="48" t="n"/>
      <c r="NU25" s="48" t="n"/>
      <c r="NV25" s="48" t="inlineStr">
        <is>
          <t>Anggota keluarga - Laki-laki dewasa</t>
        </is>
      </c>
      <c r="NW25" s="48" t="n"/>
      <c r="NX25" s="48" t="inlineStr">
        <is>
          <t>Sedikit meningkat</t>
        </is>
      </c>
      <c r="NY25" s="8" t="n">
        <v>90</v>
      </c>
      <c r="NZ25" s="8" t="n">
        <v>0</v>
      </c>
      <c r="OA25" s="8" t="n">
        <v>0</v>
      </c>
      <c r="OB25" s="8" t="n">
        <v>10</v>
      </c>
      <c r="OC25" s="8" t="n">
        <v>30</v>
      </c>
      <c r="OD25" s="8" t="n">
        <v>0</v>
      </c>
      <c r="OE25" s="48" t="inlineStr">
        <is>
          <t>Lebih baik</t>
        </is>
      </c>
      <c r="OF25" s="48" t="inlineStr">
        <is>
          <t>Lebih baik (beda waktu memasak 5-30 menit, ATAU tidak lagi ada rasa/bau makanan yang berubah, ATAU alasan lainnya)</t>
        </is>
      </c>
      <c r="OG25" s="48" t="inlineStr">
        <is>
          <t>Ya</t>
        </is>
      </c>
      <c r="OH25" s="8" t="n">
        <v>0</v>
      </c>
      <c r="OI25" s="8" t="n">
        <v>0</v>
      </c>
      <c r="OJ25" s="8" t="n">
        <v>0</v>
      </c>
      <c r="OK25" s="8" t="n">
        <v>0</v>
      </c>
      <c r="OL25" s="8" t="n">
        <v>0</v>
      </c>
      <c r="OM25" s="8" t="n">
        <v>13</v>
      </c>
      <c r="ON25" s="8" t="n">
        <v>15</v>
      </c>
      <c r="OO25" s="8" t="n">
        <v>2</v>
      </c>
      <c r="OP25" s="48">
        <f>VLOOKUP(AG25,'BUS 2'!$G$1:$CU$424,2,0)</f>
        <v/>
      </c>
      <c r="OQ25" s="8">
        <f>VLOOKUP(AG25,'BUS 2'!$G$1:$CU$424,3,0)</f>
        <v/>
      </c>
      <c r="OR25" s="8">
        <f>VLOOKUP(AG25,'BUS 2'!$G$1:$CU$424,4,0)</f>
        <v/>
      </c>
      <c r="OS25" s="8">
        <f>VLOOKUP(AG25,'BUS 2'!$G$1:$CU$424,5,0)</f>
        <v/>
      </c>
      <c r="OT25" s="8">
        <f>VLOOKUP(AG25,'BUS 2'!$G$1:$CU$424,6,0)</f>
        <v/>
      </c>
      <c r="OU25" s="8">
        <f>VLOOKUP(AG25,'BUS 2'!$G$1:$CU$424,7,0)</f>
        <v/>
      </c>
      <c r="OV25" s="8">
        <f>VLOOKUP(AG25,'BUS 2'!$G$1:$CU$424,8,0)</f>
        <v/>
      </c>
      <c r="OW25" s="8">
        <f>VLOOKUP(AG25,'BUS 2'!$G$1:$CU$424,9,0)</f>
        <v/>
      </c>
      <c r="OX25" s="8">
        <f>VLOOKUP(AG25,'BUS 2'!$G$1:$CU$424,10,0)</f>
        <v/>
      </c>
      <c r="OY25" s="8">
        <f>VLOOKUP(AG25,'BUS 2'!$G$1:$CU$424,11,0)</f>
        <v/>
      </c>
      <c r="OZ25" s="8">
        <f>VLOOKUP(AG25,'BUS 2'!$G$1:$CU$424,12,0)</f>
        <v/>
      </c>
      <c r="PA25" s="8">
        <f>VLOOKUP(AG25,'BUS 2'!$G$1:$CU$424,13,0)</f>
        <v/>
      </c>
      <c r="PB25" s="8">
        <f>VLOOKUP(AG25,'BUS 2'!$G$1:$CU$424,14,0)</f>
        <v/>
      </c>
      <c r="PC25" s="8">
        <f>VLOOKUP(AG25,'BUS 2'!$G$1:$CU$424,15,0)</f>
        <v/>
      </c>
      <c r="PD25" s="8">
        <f>VLOOKUP(AG25,'BUS 2'!$G$1:$CU$424,16,0)</f>
        <v/>
      </c>
      <c r="PE25" s="8">
        <f>VLOOKUP(AG25,'BUS 2'!$G$1:$CU$424,17,0)</f>
        <v/>
      </c>
      <c r="PF25" s="8">
        <f>VLOOKUP(AG25,'BUS 2'!$G$1:$CU$424,18,0)</f>
        <v/>
      </c>
      <c r="PG25" s="8">
        <f>VLOOKUP(AG25,'BUS 2'!$G$1:$CU$424,19,0)</f>
        <v/>
      </c>
      <c r="PH25" s="8">
        <f>VLOOKUP(AG25,'BUS 2'!$G$1:$CU$424,20,0)</f>
        <v/>
      </c>
      <c r="PI25" s="8">
        <f>VLOOKUP(AG25,'BUS 2'!$G$1:$CU$424,21,0)</f>
        <v/>
      </c>
      <c r="PJ25" s="8">
        <f>VLOOKUP(AG25,'BUS 2'!$G$1:$CU$424,22,0)</f>
        <v/>
      </c>
      <c r="PK25" s="8">
        <f>VLOOKUP(AG25,'BUS 2'!$G$1:$CU$424,23,0)</f>
        <v/>
      </c>
      <c r="PL25" s="8">
        <f>VLOOKUP(AG25,'BUS 2'!$G$1:$CU$424,24,0)</f>
        <v/>
      </c>
      <c r="PM25" s="8">
        <f>VLOOKUP(AG25,'BUS 2'!$G$1:$CU$424,25,0)</f>
        <v/>
      </c>
      <c r="PN25" s="8">
        <f>VLOOKUP(AG25,'BUS 2'!$G$1:$CU$424,26,0)</f>
        <v/>
      </c>
      <c r="PO25" s="8">
        <f>VLOOKUP(AG25,'BUS 2'!$G$1:$CU$424,27,0)</f>
        <v/>
      </c>
      <c r="PP25" s="8">
        <f>VLOOKUP(AG25,'BUS 2'!$G$1:$CU$424,28,0)</f>
        <v/>
      </c>
      <c r="PQ25" s="8">
        <f>VLOOKUP(AG25,'BUS 2'!$G$1:$CU$424,29,0)</f>
        <v/>
      </c>
      <c r="PR25" s="8">
        <f>VLOOKUP(AG25,'BUS 2'!$G$1:$CU$424,30,0)</f>
        <v/>
      </c>
      <c r="PS25" s="8">
        <f>VLOOKUP(AG25,'BUS 2'!$G$1:$CU$424,31,0)</f>
        <v/>
      </c>
      <c r="PT25" s="48" t="inlineStr">
        <is>
          <t>1-Disebarkan ke lahan terbuka</t>
        </is>
      </c>
      <c r="PU25" s="8" t="n">
        <v>0</v>
      </c>
      <c r="PV25" s="8" t="n">
        <v>0</v>
      </c>
      <c r="PW25" s="8" t="n">
        <v>0</v>
      </c>
      <c r="PX25" s="8" t="n">
        <v>0</v>
      </c>
      <c r="PY25" s="8" t="n">
        <v>0</v>
      </c>
      <c r="PZ25" s="8" t="n">
        <v>1</v>
      </c>
      <c r="QA25" s="8" t="n">
        <v>0</v>
      </c>
      <c r="QB25" s="8" t="n">
        <v>0</v>
      </c>
      <c r="QC25" s="8" t="n">
        <v>0</v>
      </c>
      <c r="QD25" s="48" t="n"/>
      <c r="QE25" s="48" t="n"/>
      <c r="QF25" s="48" t="n"/>
      <c r="QG25" s="48" t="n"/>
      <c r="QH25" s="48" t="n"/>
      <c r="QI25" s="48" t="n"/>
      <c r="QJ25" s="48" t="n"/>
      <c r="QK25" s="48" t="n"/>
      <c r="QL25" s="48" t="n"/>
      <c r="QM25" s="48" t="n"/>
      <c r="QN25" s="48" t="n"/>
      <c r="QO25" s="48" t="n"/>
      <c r="QP25" s="48" t="n"/>
      <c r="QQ25" s="48" t="n"/>
      <c r="QR25" s="48" t="n"/>
      <c r="QS25" s="48" t="n"/>
      <c r="QT25" s="48" t="n"/>
      <c r="QU25" s="48" t="n"/>
      <c r="QV25" s="48" t="n"/>
      <c r="QW25" s="48" t="n"/>
      <c r="QX25" s="48" t="n"/>
      <c r="QY25" s="48" t="n"/>
      <c r="QZ25" s="48" t="n"/>
      <c r="RA25" s="48" t="n"/>
      <c r="RB25" s="48" t="n"/>
      <c r="RC25" s="48" t="n"/>
      <c r="RD25" s="48" t="n"/>
      <c r="RE25" s="48" t="n"/>
      <c r="RF25" s="48" t="n"/>
      <c r="RG25" s="48" t="n"/>
      <c r="RH25" s="48" t="n"/>
      <c r="RI25" s="48" t="n"/>
      <c r="RJ25" s="48" t="n"/>
      <c r="RK25" s="48" t="n"/>
      <c r="RL25" s="48" t="n"/>
      <c r="RM25" s="48" t="n"/>
      <c r="RN25" s="48" t="n"/>
      <c r="RO25" s="48" t="n"/>
      <c r="RP25" s="48" t="n"/>
      <c r="RQ25" s="48" t="n"/>
      <c r="RR25" s="48" t="n"/>
      <c r="RS25" s="48" t="n"/>
      <c r="RT25" s="48" t="n"/>
      <c r="RU25" s="48" t="n"/>
      <c r="RV25" s="48" t="n"/>
      <c r="RW25" s="48" t="n"/>
      <c r="RX25" s="48" t="n"/>
      <c r="RY25" s="48" t="n"/>
      <c r="RZ25" s="48" t="n"/>
      <c r="SA25" s="48" t="n"/>
      <c r="SB25" s="48" t="n"/>
      <c r="SC25" s="48" t="inlineStr">
        <is>
          <t>1-Disebarkan ke lahan terbuka</t>
        </is>
      </c>
      <c r="SD25" s="8" t="n">
        <v>0</v>
      </c>
      <c r="SE25" s="8" t="n">
        <v>0</v>
      </c>
      <c r="SF25" s="8" t="n">
        <v>0</v>
      </c>
      <c r="SG25" s="8" t="n">
        <v>0</v>
      </c>
      <c r="SH25" s="8" t="n">
        <v>0</v>
      </c>
      <c r="SI25" s="8" t="n">
        <v>1</v>
      </c>
      <c r="SJ25" s="8" t="n">
        <v>0</v>
      </c>
      <c r="SK25" s="8" t="n">
        <v>0</v>
      </c>
      <c r="SL25" s="8" t="n">
        <v>0</v>
      </c>
      <c r="SM25" s="48" t="n"/>
      <c r="SN25" s="48" t="n"/>
      <c r="SO25" s="48" t="n"/>
      <c r="SP25" s="48" t="n"/>
      <c r="SQ25" s="48" t="n"/>
      <c r="SR25" s="48" t="n"/>
      <c r="SS25" s="48" t="n"/>
      <c r="ST25" s="48" t="n"/>
      <c r="SU25" s="48" t="n"/>
      <c r="SV25" s="48" t="n"/>
      <c r="SW25" s="48" t="n"/>
      <c r="SX25" s="48" t="n"/>
      <c r="SY25" s="8">
        <f>VLOOKUP(AG25,'BUS 2'!$G$1:$CU$424,33,0)</f>
        <v/>
      </c>
      <c r="SZ25" s="48">
        <f>VLOOKUP(AG25,'BUS 2'!$G$1:$CU$424,34,0)</f>
        <v/>
      </c>
      <c r="TA25" s="48">
        <f>VLOOKUP(AG25,'BUS 2'!$G$1:$CU$424,35,0)</f>
        <v/>
      </c>
      <c r="TB25" s="48">
        <f>VLOOKUP(AG25,'BUS 2'!$G$1:$CU$424,36,0)</f>
        <v/>
      </c>
      <c r="TC25" s="48">
        <f>VLOOKUP(AG25,'BUS 2'!$G$1:$CU$424,37,0)</f>
        <v/>
      </c>
      <c r="TD25" s="48">
        <f>VLOOKUP(AG25,'BUS 2'!$G$1:$CU$424,38,0)</f>
        <v/>
      </c>
      <c r="TE25" s="48">
        <f>VLOOKUP(AG25,'BUS 2'!$G$1:$CU$424,39,0)</f>
        <v/>
      </c>
      <c r="TF25" s="48">
        <f>VLOOKUP(AG25,'BUS 2'!$G$1:$CU$424,40,0)</f>
        <v/>
      </c>
      <c r="TG25" s="8">
        <f>VLOOKUP(AG25,'BUS 2'!$G$1:$CU$424,42,0)</f>
        <v/>
      </c>
      <c r="TH25" s="8">
        <f>VLOOKUP(AG25,'BUS 2'!$G$1:$CU$424,43,0)</f>
        <v/>
      </c>
      <c r="TI25" s="8">
        <f>VLOOKUP(AG25,'BUS 2'!$G$1:$CU$424,44,0)</f>
        <v/>
      </c>
      <c r="TJ25" s="8">
        <f>VLOOKUP(AG25,'BUS 2'!$G$1:$CU$424,45,0)</f>
        <v/>
      </c>
      <c r="TK25" s="8">
        <f>VLOOKUP(AG25,'BUS 2'!$G$1:$CU$424,46,0)</f>
        <v/>
      </c>
      <c r="TL25" s="8">
        <f>VLOOKUP(AG25,'BUS 2'!$G$1:$CU$424,47,0)</f>
        <v/>
      </c>
      <c r="TM25" s="8">
        <f>VLOOKUP(AG25,'BUS 2'!$G$1:$CU$424,48,0)</f>
        <v/>
      </c>
      <c r="TN25" s="8">
        <f>VLOOKUP(AG25,'BUS 2'!$G$1:$CU$424,49,0)</f>
        <v/>
      </c>
      <c r="TO25" s="8">
        <f>VLOOKUP(AG25,'BUS 2'!$G$1:$CU$424,50,0)</f>
        <v/>
      </c>
      <c r="TP25" s="8">
        <f>VLOOKUP(AG25,'BUS 2'!$G$1:$CU$424,51,0)</f>
        <v/>
      </c>
      <c r="TQ25" s="8">
        <f>VLOOKUP(AG25,'BUS 2'!$G$1:$CU$424,52,0)</f>
        <v/>
      </c>
      <c r="TR25" s="8">
        <f>VLOOKUP(AG25,'BUS 2'!$G$1:$CU$424,53,0)</f>
        <v/>
      </c>
      <c r="TS25" s="48">
        <f>VLOOKUP(AG25,'BUS 2'!$G$1:$CU$424,54,0)</f>
        <v/>
      </c>
      <c r="TT25" s="48">
        <f>VLOOKUP(AG25,'BUS 2'!$G$1:$CU$424,55,0)</f>
        <v/>
      </c>
      <c r="TU25" s="48">
        <f>VLOOKUP(AG25,'BUS 2'!$G$1:$CU$424,56,0)</f>
        <v/>
      </c>
      <c r="TV25" s="48">
        <f>VLOOKUP(AG25,'BUS 2'!$G$1:$CU$424,57,0)</f>
        <v/>
      </c>
      <c r="TW25" s="48">
        <f>VLOOKUP(AG25,'BUS 2'!$G$1:$CU$424,58,0)</f>
        <v/>
      </c>
      <c r="TX25" s="48">
        <f>VLOOKUP(AG25,'BUS 2'!$G$1:$CU$424,59,0)</f>
        <v/>
      </c>
      <c r="TY25" s="48">
        <f>VLOOKUP(AG25,'BUS 2'!$G$1:$CU$424,60,0)</f>
        <v/>
      </c>
      <c r="TZ25" s="48">
        <f>VLOOKUP(AG25,'BUS 2'!$G$1:$CU$424,61,0)</f>
        <v/>
      </c>
      <c r="UA25" s="48">
        <f>VLOOKUP(AG25,'BUS 2'!$G$1:$CU$424,62,0)</f>
        <v/>
      </c>
      <c r="UB25" s="48">
        <f>VLOOKUP(AG25,'BUS 2'!$G$1:$CU$424,63,0)</f>
        <v/>
      </c>
      <c r="UC25" s="48">
        <f>VLOOKUP(AG25,'BUS 2'!$G$1:$CU$424,64,0)</f>
        <v/>
      </c>
      <c r="UD25" s="48">
        <f>VLOOKUP(AG25,'BUS 2'!$G$1:$CU$424,65,0)</f>
        <v/>
      </c>
      <c r="UE25" s="48">
        <f>VLOOKUP(AG25,'BUS 2'!$G$1:$CU$424,66,0)</f>
        <v/>
      </c>
      <c r="UF25" s="48">
        <f>VLOOKUP(AG25,'BUS 2'!$G$1:$CU$424,67,0)</f>
        <v/>
      </c>
      <c r="UG25" s="48">
        <f>VLOOKUP(AG25,'BUS 2'!$G$1:$CU$424,68,0)</f>
        <v/>
      </c>
      <c r="UH25" s="48">
        <f>VLOOKUP(AG25,'BUS 2'!$G$1:$CU$424,69,0)</f>
        <v/>
      </c>
      <c r="UI25" s="48">
        <f>VLOOKUP(AG25,'BUS 2'!$G$1:$CU$424,70,0)</f>
        <v/>
      </c>
      <c r="UJ25" s="48">
        <f>VLOOKUP(AG25,'BUS 2'!$G$1:$CU$424,71,0)</f>
        <v/>
      </c>
      <c r="UK25" s="48">
        <f>VLOOKUP(AG25,'BUS 2'!$G$1:$CU$424,72,0)</f>
        <v/>
      </c>
      <c r="UL25" s="48">
        <f>VLOOKUP(AG25,'BUS 2'!$G$1:$CU$424,73,0)</f>
        <v/>
      </c>
      <c r="UM25" s="48">
        <f>VLOOKUP(AG25,'BUS 2'!$G$1:$CU$424,74,0)</f>
        <v/>
      </c>
      <c r="UN25" s="48">
        <f>VLOOKUP(AG25,'BUS 2'!$G$1:$CU$424,75,0)</f>
        <v/>
      </c>
      <c r="UO25" s="48">
        <f>VLOOKUP(AG25,'BUS 2'!$G$1:$CU$424,76,0)</f>
        <v/>
      </c>
      <c r="UP25" s="48">
        <f>VLOOKUP(AG25,'BUS 2'!$G$1:$CU$424,77,0)</f>
        <v/>
      </c>
      <c r="UQ25" s="48">
        <f>VLOOKUP(AG25,'BUS 2'!$G$1:$CU$424,78,0)</f>
        <v/>
      </c>
      <c r="UR25" s="48">
        <f>VLOOKUP(AG25,'BUS 2'!$G$1:$CU$424,79,0)</f>
        <v/>
      </c>
      <c r="US25" s="48">
        <f>VLOOKUP(AG25,'BUS 2'!$G$1:$CU$424,80,0)</f>
        <v/>
      </c>
      <c r="UT25" s="48">
        <f>VLOOKUP(AG25,'BUS 2'!$G$1:$CU$424,81,0)</f>
        <v/>
      </c>
      <c r="UU25" s="48" t="n"/>
      <c r="UV25" s="48" t="n"/>
      <c r="UW25" s="48" t="n"/>
      <c r="UX25" s="48" t="n"/>
      <c r="UY25" s="48" t="n"/>
      <c r="UZ25" s="48" t="inlineStr">
        <is>
          <t>Pemberian pakan di kandang</t>
        </is>
      </c>
      <c r="VA25" s="48" t="inlineStr">
        <is>
          <t>Penggembalaan terbuka</t>
        </is>
      </c>
      <c r="VB25" s="48" t="inlineStr">
        <is>
          <t>Penggembalaan terbuka</t>
        </is>
      </c>
      <c r="VC25" s="48" t="n"/>
      <c r="VD25" s="48" t="n"/>
      <c r="VE25" s="48" t="n"/>
      <c r="VF25" s="48" t="n"/>
      <c r="VG25" s="48" t="n"/>
      <c r="VH25" s="48" t="inlineStr">
        <is>
          <t>Sangat teratur (setiap hari)</t>
        </is>
      </c>
      <c r="VI25" s="48" t="inlineStr">
        <is>
          <t>Sangat teratur (setiap hari)</t>
        </is>
      </c>
      <c r="VJ25" s="48" t="inlineStr">
        <is>
          <t>Sangat teratur (setiap hari)</t>
        </is>
      </c>
      <c r="VK25" s="48" t="n"/>
      <c r="VL25" s="48" t="n"/>
      <c r="VM25" s="48" t="n"/>
      <c r="VN25" s="48" t="n"/>
      <c r="VO25" s="48" t="n"/>
      <c r="VP25" s="48" t="inlineStr">
        <is>
          <t>Sangat sering (&gt;1 kali sehari)</t>
        </is>
      </c>
      <c r="VQ25" s="48" t="n"/>
      <c r="VR25" s="48" t="n"/>
      <c r="VS25" s="48" t="n"/>
      <c r="VT25" s="48" t="n"/>
      <c r="VU25" s="48" t="n"/>
      <c r="VV25" s="48" t="n"/>
      <c r="VW25" s="48" t="n"/>
      <c r="VX25" s="48" t="n"/>
      <c r="VY25" s="48" t="n"/>
      <c r="VZ25" s="48" t="n"/>
      <c r="WA25" s="48" t="n"/>
      <c r="WB25" s="48" t="n"/>
      <c r="WC25" s="48" t="n"/>
      <c r="WD25" s="48" t="n"/>
      <c r="WE25" s="48" t="n"/>
      <c r="WF25" s="48" t="n"/>
      <c r="WG25" s="48" t="n"/>
      <c r="WH25" s="48" t="n"/>
      <c r="WI25" s="48" t="n"/>
      <c r="WJ25" s="48" t="n"/>
      <c r="WK25" s="48" t="n"/>
      <c r="WL25" s="48" t="n"/>
      <c r="WM25" s="48" t="n"/>
      <c r="WN25" s="48" t="n"/>
      <c r="WO25" s="48" t="n"/>
      <c r="WP25" s="48" t="n"/>
      <c r="WQ25" s="48" t="n"/>
      <c r="WR25" s="48" t="n"/>
      <c r="WS25" s="48" t="n"/>
      <c r="WT25" s="48" t="n"/>
      <c r="WU25" s="48" t="n"/>
      <c r="WV25" s="48" t="n"/>
      <c r="WW25" s="48" t="n"/>
      <c r="WX25" s="48" t="n"/>
      <c r="WY25" s="48" t="n"/>
      <c r="WZ25" s="48" t="n"/>
      <c r="XA25" s="48" t="n"/>
      <c r="XB25" s="48" t="n"/>
      <c r="XC25" s="48" t="n"/>
      <c r="XD25" s="48" t="n"/>
      <c r="XE25" s="48" t="n"/>
      <c r="XF25" s="48" t="n"/>
      <c r="XG25" s="48" t="n"/>
      <c r="XH25" s="48" t="n"/>
      <c r="XI25" s="48" t="n"/>
      <c r="XJ25" s="48" t="n"/>
      <c r="XK25" s="48" t="n"/>
      <c r="XL25" s="48" t="n"/>
      <c r="XM25" s="48" t="n"/>
      <c r="XN25" s="48" t="n"/>
      <c r="XO25" s="48" t="n"/>
      <c r="XP25" s="48" t="n"/>
      <c r="XQ25" s="48" t="n"/>
      <c r="XR25" s="48" t="n"/>
      <c r="XS25" s="48" t="n"/>
      <c r="XT25" s="48" t="n"/>
      <c r="XU25" s="48" t="n"/>
      <c r="XV25" s="48" t="n"/>
      <c r="XW25" s="48" t="n"/>
      <c r="XX25" s="48" t="n"/>
      <c r="XY25" s="48" t="n"/>
      <c r="XZ25" s="48" t="n"/>
      <c r="YA25" s="48" t="inlineStr">
        <is>
          <t>6-Digester biogas</t>
        </is>
      </c>
      <c r="YB25" s="8" t="n">
        <v>0</v>
      </c>
      <c r="YC25" s="8" t="n">
        <v>0</v>
      </c>
      <c r="YD25" s="8" t="n">
        <v>0</v>
      </c>
      <c r="YE25" s="8" t="n">
        <v>0</v>
      </c>
      <c r="YF25" s="8" t="n">
        <v>0</v>
      </c>
      <c r="YG25" s="8" t="n">
        <v>0</v>
      </c>
      <c r="YH25" s="8" t="n">
        <v>0</v>
      </c>
      <c r="YI25" s="8" t="n">
        <v>0</v>
      </c>
      <c r="YJ25" s="8" t="n">
        <v>0</v>
      </c>
      <c r="YK25" s="8" t="n">
        <v>1</v>
      </c>
      <c r="YL25" s="8" t="n">
        <v>0</v>
      </c>
      <c r="YM25" s="8" t="n">
        <v>0</v>
      </c>
      <c r="YN25" s="48" t="inlineStr">
        <is>
          <t>3-Disimpan terbuka (dry lot)</t>
        </is>
      </c>
      <c r="YO25" s="8" t="n">
        <v>0</v>
      </c>
      <c r="YP25" s="8" t="n">
        <v>0</v>
      </c>
      <c r="YQ25" s="8" t="n">
        <v>0</v>
      </c>
      <c r="YR25" s="8" t="n">
        <v>0</v>
      </c>
      <c r="YS25" s="8" t="n">
        <v>0</v>
      </c>
      <c r="YT25" s="8" t="n">
        <v>0</v>
      </c>
      <c r="YU25" s="8" t="n">
        <v>1</v>
      </c>
      <c r="YV25" s="8" t="n">
        <v>0</v>
      </c>
      <c r="YW25" s="8" t="n">
        <v>0</v>
      </c>
      <c r="YX25" s="8" t="n">
        <v>0</v>
      </c>
      <c r="YY25" s="8" t="n">
        <v>0</v>
      </c>
      <c r="YZ25" s="8" t="n">
        <v>0</v>
      </c>
      <c r="ZA25" s="48" t="inlineStr">
        <is>
          <t>3-Disimpan terbuka (dry lot)</t>
        </is>
      </c>
      <c r="ZB25" s="8" t="n">
        <v>0</v>
      </c>
      <c r="ZC25" s="8" t="n">
        <v>0</v>
      </c>
      <c r="ZD25" s="8" t="n">
        <v>0</v>
      </c>
      <c r="ZE25" s="8" t="n">
        <v>0</v>
      </c>
      <c r="ZF25" s="8" t="n">
        <v>0</v>
      </c>
      <c r="ZG25" s="8" t="n">
        <v>0</v>
      </c>
      <c r="ZH25" s="8" t="n">
        <v>1</v>
      </c>
      <c r="ZI25" s="8" t="n">
        <v>0</v>
      </c>
      <c r="ZJ25" s="8" t="n">
        <v>0</v>
      </c>
      <c r="ZK25" s="8" t="n">
        <v>0</v>
      </c>
      <c r="ZL25" s="8" t="n">
        <v>0</v>
      </c>
      <c r="ZM25" s="8" t="n">
        <v>0</v>
      </c>
      <c r="ZN25" s="48" t="n"/>
      <c r="ZO25" s="48" t="n"/>
      <c r="ZP25" s="48" t="n"/>
      <c r="ZQ25" s="48" t="n"/>
      <c r="ZR25" s="48" t="n"/>
      <c r="ZS25" s="8" t="n">
        <v>100</v>
      </c>
      <c r="ZT25" s="48" t="n"/>
      <c r="ZU25" s="48" t="n"/>
      <c r="ZV25" s="48" t="n"/>
      <c r="ZW25" s="48" t="n"/>
      <c r="ZX25" s="48" t="n"/>
      <c r="ZY25" s="48" t="n"/>
      <c r="ZZ25" s="48" t="n"/>
      <c r="AAA25" s="8" t="n">
        <v>2</v>
      </c>
      <c r="AAB25" s="8" t="n">
        <v>2</v>
      </c>
      <c r="AAC25" s="8" t="n">
        <v>2</v>
      </c>
      <c r="AAD25" s="48" t="n"/>
      <c r="AAE25" s="48" t="n"/>
      <c r="AAF25" s="48" t="n"/>
      <c r="AAG25" s="48" t="n"/>
      <c r="AAH25" s="48" t="n"/>
      <c r="AAI25" s="48" t="inlineStr">
        <is>
          <t>Pakan segar (misal: rumput)</t>
        </is>
      </c>
      <c r="AAJ25" s="48" t="inlineStr">
        <is>
          <t>Pakan kering (misal: konsentrat, silase, pelet)</t>
        </is>
      </c>
      <c r="AAK25" s="48" t="inlineStr">
        <is>
          <t>Pakan kering (misal: konsentrat, silase, pelet)</t>
        </is>
      </c>
      <c r="AAL25" s="48" t="inlineStr">
        <is>
          <t>Ya</t>
        </is>
      </c>
      <c r="AAM25" s="48" t="inlineStr">
        <is>
          <t>Padat Cair</t>
        </is>
      </c>
      <c r="AAN25" s="8" t="n">
        <v>1</v>
      </c>
      <c r="AAO25" s="8" t="n">
        <v>1</v>
      </c>
      <c r="AAP25" s="8" t="n">
        <v>3</v>
      </c>
      <c r="AAQ25" s="8" t="n">
        <v>3</v>
      </c>
      <c r="AAR25" s="48" t="inlineStr">
        <is>
          <t>Tidak</t>
        </is>
      </c>
      <c r="AAS25" s="48" t="inlineStr">
        <is>
          <t>Mengetahui</t>
        </is>
      </c>
      <c r="AAT25" s="48" t="inlineStr">
        <is>
          <t>Digunakan untuk pupuk di lahan pertanian sendiri Dibuang ke lahan sekitar kandang - yg ditanami tanaman</t>
        </is>
      </c>
      <c r="AAU25" s="8" t="n">
        <v>1</v>
      </c>
      <c r="AAV25" s="8" t="n">
        <v>0</v>
      </c>
      <c r="AAW25" s="8" t="n">
        <v>0</v>
      </c>
      <c r="AAX25" s="8" t="n">
        <v>1</v>
      </c>
      <c r="AAY25" s="8" t="n">
        <v>0</v>
      </c>
      <c r="AAZ25" s="8" t="n">
        <v>0</v>
      </c>
      <c r="ABA25" s="8" t="n">
        <v>0</v>
      </c>
      <c r="ABB25" s="48" t="inlineStr">
        <is>
          <t>Pupuk cair untuk tanaman Pembenah tanah (soil conditioner)</t>
        </is>
      </c>
      <c r="ABC25" s="8" t="n">
        <v>1</v>
      </c>
      <c r="ABD25" s="8" t="n">
        <v>1</v>
      </c>
      <c r="ABE25" s="8" t="n">
        <v>0</v>
      </c>
      <c r="ABF25" s="8" t="n">
        <v>0</v>
      </c>
      <c r="ABG25" s="8" t="n">
        <v>0</v>
      </c>
      <c r="ABH25" s="48" t="n"/>
      <c r="ABI25" s="48" t="n"/>
      <c r="ABJ25" s="48" t="n"/>
      <c r="ABK25" s="48" t="n"/>
      <c r="ABL25" s="48" t="n"/>
      <c r="ABM25" s="48" t="n"/>
      <c r="ABN25" s="48" t="n"/>
      <c r="ABO25" s="48" t="n"/>
      <c r="ABP25" s="48" t="n"/>
      <c r="ABQ25" s="48" t="inlineStr">
        <is>
          <t>Cabe,sayur,Alpokat.temu,pisang kelapa dan rumput</t>
        </is>
      </c>
      <c r="ABR25" s="48" t="inlineStr">
        <is>
          <t>Sering ( 1 minggu 2 kali)</t>
        </is>
      </c>
      <c r="ABS25" s="8" t="n">
        <v>700</v>
      </c>
      <c r="ABT25" s="8" t="n">
        <v>100</v>
      </c>
      <c r="ABU25" s="8" t="n">
        <v>50</v>
      </c>
      <c r="ABV25" s="8" t="n">
        <v>25</v>
      </c>
      <c r="ABW25" s="48" t="inlineStr">
        <is>
          <t>Urea</t>
        </is>
      </c>
      <c r="ABX25" s="48" t="n"/>
      <c r="ABY25" s="8" t="n">
        <v>15</v>
      </c>
      <c r="ABZ25" s="8" t="n">
        <v>6000</v>
      </c>
      <c r="ACA25" s="8" t="n">
        <v>0</v>
      </c>
      <c r="ACB25" s="8" t="n">
        <v>0</v>
      </c>
      <c r="ACC25" s="8" t="n">
        <v>500</v>
      </c>
      <c r="ACD25" s="8" t="n">
        <v>1000</v>
      </c>
      <c r="ACE25" s="48" t="inlineStr">
        <is>
          <t>Ya</t>
        </is>
      </c>
      <c r="ACF25" s="48" t="inlineStr">
        <is>
          <t>Sangat meningkat</t>
        </is>
      </c>
      <c r="ACG25" s="48" t="inlineStr">
        <is>
          <t>Sangat meningkat</t>
        </is>
      </c>
      <c r="ACH25" s="48" t="inlineStr">
        <is>
          <t>Sangat meningkat</t>
        </is>
      </c>
      <c r="ACI25" s="48" t="n"/>
      <c r="ACJ25" s="48" t="n"/>
      <c r="ACK25" s="48" t="inlineStr">
        <is>
          <t>Lainnya</t>
        </is>
      </c>
      <c r="ACL25" s="8" t="n">
        <v>0</v>
      </c>
      <c r="ACM25" s="8" t="n">
        <v>0</v>
      </c>
      <c r="ACN25" s="8" t="n">
        <v>0</v>
      </c>
      <c r="ACO25" s="8" t="n">
        <v>0</v>
      </c>
      <c r="ACP25" s="8" t="n">
        <v>0</v>
      </c>
      <c r="ACQ25" s="8" t="n">
        <v>0</v>
      </c>
      <c r="ACR25" s="8" t="n">
        <v>1</v>
      </c>
      <c r="ACS25" s="48" t="inlineStr">
        <is>
          <t>Menggunakan bioslurry</t>
        </is>
      </c>
      <c r="ACT25" s="48" t="inlineStr">
        <is>
          <t>Belum</t>
        </is>
      </c>
      <c r="ACU25" s="48" t="inlineStr">
        <is>
          <t>Manfaat cukup signifikan, terasa di kehidupan sehari-hari</t>
        </is>
      </c>
      <c r="ACV25" s="48" t="inlineStr">
        <is>
          <t>Berkurang</t>
        </is>
      </c>
      <c r="ACW25" s="48" t="inlineStr">
        <is>
          <t>Anggota keluarga - Perempuan dewasa</t>
        </is>
      </c>
      <c r="ACX25" s="48" t="inlineStr">
        <is>
          <t>Setuju</t>
        </is>
      </c>
      <c r="ACY25" s="48" t="inlineStr">
        <is>
          <t>Anggota keluarga - Laki-laki dewasa Anggota keluarga - Perempuan dewasa Anggota keluarga - Anak-anak</t>
        </is>
      </c>
      <c r="ACZ25" s="8" t="n">
        <v>1</v>
      </c>
      <c r="ADA25" s="8" t="n">
        <v>1</v>
      </c>
      <c r="ADB25" s="8" t="n">
        <v>1</v>
      </c>
      <c r="ADC25" s="8" t="n">
        <v>0</v>
      </c>
      <c r="ADD25" s="48" t="inlineStr">
        <is>
          <t>Sangat puas</t>
        </is>
      </c>
      <c r="ADE25" s="48" t="inlineStr">
        <is>
          <t>Sangat puas</t>
        </is>
      </c>
      <c r="ADF25" s="48" t="inlineStr">
        <is>
          <t>Puas</t>
        </is>
      </c>
      <c r="ADG25" s="48" t="inlineStr">
        <is>
          <t>Cukup puas</t>
        </is>
      </c>
      <c r="ADH25" s="48" t="inlineStr">
        <is>
          <t>Tidak</t>
        </is>
      </c>
      <c r="ADI25" s="48" t="n"/>
      <c r="ADJ25" s="48" t="inlineStr">
        <is>
          <t>Sangat puas</t>
        </is>
      </c>
      <c r="ADK25" s="48" t="n"/>
      <c r="ADL25" s="48" t="n"/>
      <c r="ADM25" s="48" t="n"/>
      <c r="ADN25" s="48" t="n"/>
      <c r="ADO25" s="48" t="n"/>
      <c r="ADP25" s="48" t="n"/>
      <c r="ADQ25" s="48" t="n"/>
      <c r="ADR25" s="48" t="n"/>
      <c r="ADS25" s="48" t="n"/>
      <c r="ADT25" s="48" t="n"/>
      <c r="ADU25" s="48" t="inlineStr">
        <is>
          <t>Menghubungi CPO atau pendamping</t>
        </is>
      </c>
      <c r="ADV25" s="8" t="n">
        <v>0</v>
      </c>
      <c r="ADW25" s="8" t="n">
        <v>0</v>
      </c>
      <c r="ADX25" s="8" t="n">
        <v>0</v>
      </c>
      <c r="ADY25" s="8" t="n">
        <v>0</v>
      </c>
      <c r="ADZ25" s="8" t="n">
        <v>1</v>
      </c>
      <c r="AEA25" s="8" t="n">
        <v>0</v>
      </c>
      <c r="AEB25" s="8" t="n">
        <v>0</v>
      </c>
      <c r="AEC25" s="8" t="n">
        <v>0</v>
      </c>
      <c r="AED25" s="48" t="inlineStr">
        <is>
          <t>Sangat puas</t>
        </is>
      </c>
      <c r="AEE25" s="48" t="inlineStr">
        <is>
          <t>Laki-laki dewasa</t>
        </is>
      </c>
      <c r="AEF25" s="48" t="n"/>
      <c r="AEG25" s="48" t="inlineStr">
        <is>
          <t>Menelepon atau WA langsung</t>
        </is>
      </c>
      <c r="AEH25" s="48" t="n"/>
      <c r="AEI25" s="48" t="inlineStr">
        <is>
          <t>Meningkatkan pelayanan</t>
        </is>
      </c>
      <c r="AEJ25" s="48" t="inlineStr">
        <is>
          <t>Ya, selalu</t>
        </is>
      </c>
      <c r="AEK25"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25" s="8" t="n">
        <v>1</v>
      </c>
      <c r="AEM25" s="8" t="n">
        <v>1</v>
      </c>
      <c r="AEN25" s="8" t="n">
        <v>1</v>
      </c>
      <c r="AEO25" s="8" t="n">
        <v>1</v>
      </c>
      <c r="AEP25" s="8" t="n">
        <v>1</v>
      </c>
      <c r="AEQ25" s="8" t="n">
        <v>1</v>
      </c>
      <c r="AER25" s="8" t="n">
        <v>1</v>
      </c>
      <c r="AES25" s="8" t="n">
        <v>1</v>
      </c>
      <c r="AET25" s="8" t="n">
        <v>1</v>
      </c>
      <c r="AEU25" s="8" t="n">
        <v>0</v>
      </c>
      <c r="AEV25" s="8" t="n">
        <v>1</v>
      </c>
      <c r="AEW25" s="8" t="n">
        <v>0</v>
      </c>
      <c r="AEX25" s="48" t="n"/>
      <c r="AEY25" s="48" t="inlineStr">
        <is>
          <t>Mendukung lingkungan</t>
        </is>
      </c>
      <c r="AEZ25" s="48" t="n"/>
      <c r="AFA25" s="48" t="inlineStr">
        <is>
          <t>Tetangga / teman / saudara</t>
        </is>
      </c>
      <c r="AFB25" s="48" t="n"/>
      <c r="AFC25" s="48" t="inlineStr">
        <is>
          <t>1772006607296.jpg</t>
        </is>
      </c>
      <c r="AFD25" s="16" t="inlineStr">
        <is>
          <t>https://kf.kobotoolbox.org/api/v2/assets/avstPQqLr3Ab3ZdcVTXZ6f/data/681091118/attachments/attc7GP2X2vTKZNExgCUaZXQ/</t>
        </is>
      </c>
      <c r="AFE25" s="48" t="inlineStr">
        <is>
          <t>1772006785682.jpg</t>
        </is>
      </c>
      <c r="AFF25" s="16" t="inlineStr">
        <is>
          <t>https://kf.kobotoolbox.org/api/v2/assets/avstPQqLr3Ab3ZdcVTXZ6f/data/681091118/attachments/attEnvxzXEwvHLz6yqqn9XQi/</t>
        </is>
      </c>
      <c r="AFG25" s="48" t="inlineStr">
        <is>
          <t>Ir I Made Suyasa</t>
        </is>
      </c>
      <c r="AFH25" s="48" t="n"/>
      <c r="AFI25" s="48" t="n"/>
    </row>
    <row r="26">
      <c r="A26" s="6" t="n">
        <v>46079</v>
      </c>
      <c r="B26" s="6" t="n">
        <v>46080</v>
      </c>
      <c r="C26" s="48" t="inlineStr">
        <is>
          <t>ir i made suyasa</t>
        </is>
      </c>
      <c r="D26" s="48" t="inlineStr">
        <is>
          <t>i dewa kompiang swastika</t>
        </is>
      </c>
      <c r="E26" s="8" t="n">
        <v>81977317722</v>
      </c>
      <c r="F26" s="48" t="inlineStr">
        <is>
          <t>-8.460145 115.369025 425.5 2.7</t>
        </is>
      </c>
      <c r="G26" s="8" t="n">
        <v>-8.460145000000001</v>
      </c>
      <c r="H26" s="8" t="n">
        <v>115.369025</v>
      </c>
      <c r="I26" s="8" t="n">
        <v>425.5</v>
      </c>
      <c r="J26" s="8" t="n">
        <v>2.7</v>
      </c>
      <c r="K26" s="8" t="n">
        <v>0</v>
      </c>
      <c r="L26" s="48" t="inlineStr">
        <is>
          <t>-8.460205 115.3691083 461.5 2.4</t>
        </is>
      </c>
      <c r="M26" s="8" t="n">
        <v>-8.460205</v>
      </c>
      <c r="N26" s="8" t="n">
        <v>115.3691083</v>
      </c>
      <c r="O26" s="8" t="n">
        <v>461.5</v>
      </c>
      <c r="P26" s="8" t="n">
        <v>2.4</v>
      </c>
      <c r="Q26" s="8" t="n">
        <v>0</v>
      </c>
      <c r="R26" s="48" t="inlineStr">
        <is>
          <t>Bali</t>
        </is>
      </c>
      <c r="S26" s="8" t="n">
        <v>0</v>
      </c>
      <c r="T26" s="8" t="n">
        <v>0</v>
      </c>
      <c r="U26" s="8" t="n">
        <v>0</v>
      </c>
      <c r="V26" s="8" t="n">
        <v>0</v>
      </c>
      <c r="W26" s="8" t="n">
        <v>0</v>
      </c>
      <c r="X26" s="8" t="n">
        <v>0</v>
      </c>
      <c r="Y26" s="8" t="n">
        <v>1</v>
      </c>
      <c r="Z26" s="8" t="n">
        <v>0</v>
      </c>
      <c r="AA26" s="8" t="n">
        <v>0</v>
      </c>
      <c r="AB26" s="8" t="n">
        <v>0</v>
      </c>
      <c r="AC26" s="48" t="inlineStr">
        <is>
          <t>BANGLI</t>
        </is>
      </c>
      <c r="AD26" s="48" t="inlineStr">
        <is>
          <t>TEMBUKU</t>
        </is>
      </c>
      <c r="AE26" s="48" t="inlineStr">
        <is>
          <t>JEHEM</t>
        </is>
      </c>
      <c r="AF26" s="48" t="inlineStr">
        <is>
          <t>YAYASAN MANIKAYA KAUCI</t>
        </is>
      </c>
      <c r="AG26" s="48" t="inlineStr">
        <is>
          <t>MKP0402</t>
        </is>
      </c>
      <c r="AH26" s="8" t="n">
        <v>3</v>
      </c>
      <c r="AI26" s="48" t="inlineStr">
        <is>
          <t>VPA2</t>
        </is>
      </c>
      <c r="AJ26" s="48" t="inlineStr">
        <is>
          <t>Aktif</t>
        </is>
      </c>
      <c r="AK26" s="8" t="n">
        <v>44</v>
      </c>
      <c r="AL26" s="48" t="inlineStr">
        <is>
          <t>Laki-laki</t>
        </is>
      </c>
      <c r="AM26" s="48" t="inlineStr">
        <is>
          <t>Sudah menikah</t>
        </is>
      </c>
      <c r="AN26" s="48" t="inlineStr">
        <is>
          <t>SMA/Sederajat</t>
        </is>
      </c>
      <c r="AO26" s="48" t="inlineStr">
        <is>
          <t>Wiraswasta</t>
        </is>
      </c>
      <c r="AP26" s="8" t="n">
        <v>0</v>
      </c>
      <c r="AQ26" s="8" t="n">
        <v>0</v>
      </c>
      <c r="AR26" s="8" t="n">
        <v>0</v>
      </c>
      <c r="AS26" s="8" t="n">
        <v>1</v>
      </c>
      <c r="AT26" s="8" t="n">
        <v>0</v>
      </c>
      <c r="AU26" s="8" t="n">
        <v>0</v>
      </c>
      <c r="AV26" s="8" t="n">
        <v>0</v>
      </c>
      <c r="AW26" s="8" t="n">
        <v>0</v>
      </c>
      <c r="AX26" s="48" t="n"/>
      <c r="AY26" s="48" t="inlineStr">
        <is>
          <t>Pekerja lepas</t>
        </is>
      </c>
      <c r="AZ26" s="8" t="n">
        <v>0</v>
      </c>
      <c r="BA26" s="8" t="n">
        <v>0</v>
      </c>
      <c r="BB26" s="8" t="n">
        <v>1</v>
      </c>
      <c r="BC26" s="8" t="n">
        <v>0</v>
      </c>
      <c r="BD26" s="8" t="n">
        <v>0</v>
      </c>
      <c r="BE26" s="8" t="n">
        <v>0</v>
      </c>
      <c r="BF26" s="8" t="n">
        <v>0</v>
      </c>
      <c r="BG26" s="8" t="n">
        <v>0</v>
      </c>
      <c r="BH26" s="48" t="n"/>
      <c r="BI26" s="48" t="inlineStr">
        <is>
          <t>Rp2.500.000 - Rp3.500.000</t>
        </is>
      </c>
      <c r="BJ26" s="8" t="n">
        <v>5</v>
      </c>
      <c r="BK26" s="8" t="n">
        <v>2</v>
      </c>
      <c r="BL26" s="8" t="n">
        <v>2</v>
      </c>
      <c r="BM26" s="8" t="n">
        <v>0</v>
      </c>
      <c r="BN26" s="48" t="inlineStr">
        <is>
          <t>Milik sendiri</t>
        </is>
      </c>
      <c r="BO26" s="48" t="inlineStr">
        <is>
          <t>Permanen (dinding bata dan semen)</t>
        </is>
      </c>
      <c r="BP26" s="8" t="n">
        <v>1</v>
      </c>
      <c r="BQ26" s="8" t="n">
        <v>0</v>
      </c>
      <c r="BR26" s="8" t="n">
        <v>0</v>
      </c>
      <c r="BS26" s="8" t="n">
        <v>0</v>
      </c>
      <c r="BT26" s="8" t="n">
        <v>0</v>
      </c>
      <c r="BU26" s="48" t="n"/>
      <c r="BV26" s="48" t="inlineStr">
        <is>
          <t>Keramik/ubin</t>
        </is>
      </c>
      <c r="BW26" s="8" t="n">
        <v>0</v>
      </c>
      <c r="BX26" s="8" t="n">
        <v>0</v>
      </c>
      <c r="BY26" s="8" t="n">
        <v>1</v>
      </c>
      <c r="BZ26" s="8" t="n">
        <v>0</v>
      </c>
      <c r="CA26" s="8" t="n">
        <v>0</v>
      </c>
      <c r="CB26" s="48" t="n"/>
      <c r="CC26" s="48" t="inlineStr">
        <is>
          <t>Genting</t>
        </is>
      </c>
      <c r="CD26" s="8" t="n">
        <v>0</v>
      </c>
      <c r="CE26" s="8" t="n">
        <v>0</v>
      </c>
      <c r="CF26" s="8" t="n">
        <v>0</v>
      </c>
      <c r="CG26" s="8" t="n">
        <v>0</v>
      </c>
      <c r="CH26" s="8" t="n">
        <v>0</v>
      </c>
      <c r="CI26" s="8" t="n">
        <v>1</v>
      </c>
      <c r="CJ26" s="8" t="n">
        <v>0</v>
      </c>
      <c r="CK26" s="48" t="n"/>
      <c r="CL26" s="48" t="inlineStr">
        <is>
          <t>Ya</t>
        </is>
      </c>
      <c r="CM26" s="8" t="n">
        <v>2023</v>
      </c>
      <c r="CN26" s="48" t="inlineStr">
        <is>
          <t>Fixed-Dome (Kubah Tetap)</t>
        </is>
      </c>
      <c r="CO26" s="48" t="inlineStr">
        <is>
          <t>6 m³ (4-5 ekor sapi, ±5 jam memasak/hari, ±50 kg</t>
        </is>
      </c>
      <c r="CP26" s="48" t="inlineStr">
        <is>
          <t>Anggota keluarga - laki-laki</t>
        </is>
      </c>
      <c r="CQ26" s="8" t="n">
        <v>0</v>
      </c>
      <c r="CR26" s="8" t="n">
        <v>0</v>
      </c>
      <c r="CS26" s="8" t="n">
        <v>0</v>
      </c>
      <c r="CT26" s="8" t="n">
        <v>0</v>
      </c>
      <c r="CU26" s="8" t="n">
        <v>1</v>
      </c>
      <c r="CV26" s="8" t="n">
        <v>0</v>
      </c>
      <c r="CW26" s="8" t="n">
        <v>0</v>
      </c>
      <c r="CX26" s="8" t="n">
        <v>0</v>
      </c>
      <c r="CY26" s="48" t="inlineStr">
        <is>
          <t>Anggota keluarga - perempuan dewasa</t>
        </is>
      </c>
      <c r="CZ26" s="8" t="n">
        <v>0</v>
      </c>
      <c r="DA26" s="8" t="n">
        <v>1</v>
      </c>
      <c r="DB26" s="8" t="n">
        <v>0</v>
      </c>
      <c r="DC26" s="48" t="n"/>
      <c r="DD26" s="48" t="inlineStr">
        <is>
          <t>Anggota keluarga - laki-laki CPO atau pendamping</t>
        </is>
      </c>
      <c r="DE26" s="8" t="n">
        <v>1</v>
      </c>
      <c r="DF26" s="8" t="n">
        <v>0</v>
      </c>
      <c r="DG26" s="8" t="n">
        <v>1</v>
      </c>
      <c r="DH26" s="8" t="n">
        <v>0</v>
      </c>
      <c r="DI26" s="48" t="n"/>
      <c r="DJ26" s="48" t="inlineStr">
        <is>
          <t>CPO atau pendamping</t>
        </is>
      </c>
      <c r="DK26" s="8" t="n">
        <v>0</v>
      </c>
      <c r="DL26" s="8" t="n">
        <v>0</v>
      </c>
      <c r="DM26" s="8" t="n">
        <v>1</v>
      </c>
      <c r="DN26" s="8" t="n">
        <v>0</v>
      </c>
      <c r="DO26" s="48" t="n"/>
      <c r="DP26" s="48" t="inlineStr">
        <is>
          <t>Ya</t>
        </is>
      </c>
      <c r="DQ26" s="48" t="n"/>
      <c r="DR26" s="48" t="n"/>
      <c r="DS26" s="48" t="n"/>
      <c r="DT26" s="48" t="n"/>
      <c r="DU26" s="48" t="n"/>
      <c r="DV26" s="48" t="n"/>
      <c r="DW26" s="48" t="n"/>
      <c r="DX26" s="48" t="n"/>
      <c r="DY26" s="48" t="n"/>
      <c r="DZ26" s="48" t="n"/>
      <c r="EA26" s="48" t="n"/>
      <c r="EB26" s="48" t="n"/>
      <c r="EC26" s="48" t="n"/>
      <c r="ED26" s="48" t="n"/>
      <c r="EE26" s="48" t="n"/>
      <c r="EF26" s="48" t="n"/>
      <c r="EG26" s="48" t="n"/>
      <c r="EH26" s="48" t="n"/>
      <c r="EI26" s="48" t="inlineStr">
        <is>
          <t>Tidak ada masalah</t>
        </is>
      </c>
      <c r="EJ26" s="8" t="n">
        <v>0</v>
      </c>
      <c r="EK26" s="8" t="n">
        <v>0</v>
      </c>
      <c r="EL26" s="8" t="n">
        <v>0</v>
      </c>
      <c r="EM26" s="8" t="n">
        <v>1</v>
      </c>
      <c r="EN26" s="8" t="n">
        <v>0</v>
      </c>
      <c r="EO26" s="48" t="n"/>
      <c r="EP26" s="48" t="inlineStr">
        <is>
          <t>Tidak, tidak menerima instruksi sama sekali</t>
        </is>
      </c>
      <c r="EQ26" s="48" t="n"/>
      <c r="ER26" s="48" t="n"/>
      <c r="ES26" s="48" t="n"/>
      <c r="ET26" s="48" t="n"/>
      <c r="EU26" s="48" t="n"/>
      <c r="EV26" s="48" t="n"/>
      <c r="EW26" s="48" t="n"/>
      <c r="EX26" s="48" t="n"/>
      <c r="EY26" s="48" t="n"/>
      <c r="EZ26" s="48" t="n"/>
      <c r="FA26" s="48" t="n"/>
      <c r="FB26" s="48" t="n"/>
      <c r="FC26" s="48" t="inlineStr">
        <is>
          <t>Setiap minggu</t>
        </is>
      </c>
      <c r="FD26" s="48" t="n"/>
      <c r="FE26" s="48" t="inlineStr">
        <is>
          <t>Mengetahui</t>
        </is>
      </c>
      <c r="FF26" s="48" t="inlineStr">
        <is>
          <t>Selalu (setiap hari)</t>
        </is>
      </c>
      <c r="FG26" s="48" t="inlineStr">
        <is>
          <t>Mengetahui</t>
        </is>
      </c>
      <c r="FH26" s="48" t="inlineStr">
        <is>
          <t>Cukup sering (2 minggu sekali)</t>
        </is>
      </c>
      <c r="FI26" s="48" t="inlineStr">
        <is>
          <t>Mengetahui</t>
        </is>
      </c>
      <c r="FJ26" s="48" t="inlineStr">
        <is>
          <t>Selalu (setiap hari)</t>
        </is>
      </c>
      <c r="FK26" s="48" t="inlineStr">
        <is>
          <t>Mengetahui</t>
        </is>
      </c>
      <c r="FL26" s="48" t="inlineStr">
        <is>
          <t>Sering (setiap minggu)</t>
        </is>
      </c>
      <c r="FM26" s="48" t="inlineStr">
        <is>
          <t>Mengetahui</t>
        </is>
      </c>
      <c r="FN26" s="48" t="inlineStr">
        <is>
          <t>Sering (setiap minggu)</t>
        </is>
      </c>
      <c r="FO26" s="48" t="inlineStr">
        <is>
          <t>Mengetahui</t>
        </is>
      </c>
      <c r="FP26" s="48" t="inlineStr">
        <is>
          <t>Cukup sering (2 minggu sekali)</t>
        </is>
      </c>
      <c r="FQ26" s="48" t="inlineStr">
        <is>
          <t>Mengetahui</t>
        </is>
      </c>
      <c r="FR26" s="48" t="inlineStr">
        <is>
          <t>Ya</t>
        </is>
      </c>
      <c r="FS26" s="48" t="inlineStr">
        <is>
          <t>Mengetahui</t>
        </is>
      </c>
      <c r="FT26" s="48" t="inlineStr">
        <is>
          <t>Ya, selalu</t>
        </is>
      </c>
      <c r="FU26" s="48" t="inlineStr">
        <is>
          <t>Laki-laki dewasa</t>
        </is>
      </c>
      <c r="FV26" s="8" t="n">
        <v>1</v>
      </c>
      <c r="FW26" s="8" t="n">
        <v>0</v>
      </c>
      <c r="FX26" s="8" t="n">
        <v>0</v>
      </c>
      <c r="FY26" s="8" t="n">
        <v>0</v>
      </c>
      <c r="FZ26" s="48" t="inlineStr">
        <is>
          <t>Memahami</t>
        </is>
      </c>
      <c r="GA26" s="48" t="inlineStr">
        <is>
          <t>Teman/keluarga</t>
        </is>
      </c>
      <c r="GB26" s="8" t="n">
        <v>0</v>
      </c>
      <c r="GC26" s="8" t="n">
        <v>0</v>
      </c>
      <c r="GD26" s="8" t="n">
        <v>1</v>
      </c>
      <c r="GE26" s="8" t="n">
        <v>0</v>
      </c>
      <c r="GF26" s="48" t="n"/>
      <c r="GG26" s="48" t="inlineStr">
        <is>
          <t>Sering</t>
        </is>
      </c>
      <c r="GH26" s="48" t="inlineStr">
        <is>
          <t>Ya</t>
        </is>
      </c>
      <c r="GI26" s="48" t="inlineStr">
        <is>
          <t>Teman/keluarga Tetangga Komunitas lokal</t>
        </is>
      </c>
      <c r="GJ26" s="8" t="n">
        <v>1</v>
      </c>
      <c r="GK26" s="8" t="n">
        <v>1</v>
      </c>
      <c r="GL26" s="8" t="n">
        <v>1</v>
      </c>
      <c r="GM26" s="8" t="n">
        <v>0</v>
      </c>
      <c r="GN26" s="48" t="n"/>
      <c r="GO26" s="8" t="n">
        <v>10</v>
      </c>
      <c r="GP26" s="48" t="inlineStr">
        <is>
          <t>Sebagian</t>
        </is>
      </c>
      <c r="GQ26" s="48" t="inlineStr">
        <is>
          <t>LPG Kayu bakar</t>
        </is>
      </c>
      <c r="GR26" s="8" t="n">
        <v>1</v>
      </c>
      <c r="GS26" s="8" t="n">
        <v>1</v>
      </c>
      <c r="GT26" s="8" t="n">
        <v>0</v>
      </c>
      <c r="GU26" s="8" t="n">
        <v>0</v>
      </c>
      <c r="GV26" s="8" t="n">
        <v>0</v>
      </c>
      <c r="GW26" s="8" t="n">
        <v>0</v>
      </c>
      <c r="GX26" s="8" t="n">
        <v>0</v>
      </c>
      <c r="GY26" s="48" t="n"/>
      <c r="GZ26" s="48" t="inlineStr">
        <is>
          <t>Ya</t>
        </is>
      </c>
      <c r="HA26" s="8" t="n">
        <v>150</v>
      </c>
      <c r="HB26" s="8" t="n">
        <v>150000</v>
      </c>
      <c r="HC26" s="8" t="n">
        <v>75</v>
      </c>
      <c r="HD26" s="8" t="n">
        <v>75000</v>
      </c>
      <c r="HE26" s="8" t="n">
        <v>15</v>
      </c>
      <c r="HF26" s="8" t="n">
        <v>110000</v>
      </c>
      <c r="HG26" s="8" t="n">
        <v>6</v>
      </c>
      <c r="HH26" s="8" t="n">
        <v>44000</v>
      </c>
      <c r="HI26" s="48" t="n"/>
      <c r="HJ26" s="48" t="n"/>
      <c r="HK26" s="48" t="n"/>
      <c r="HL26" s="48" t="n"/>
      <c r="HM26" s="48" t="n"/>
      <c r="HN26" s="48" t="n"/>
      <c r="HO26" s="48" t="n"/>
      <c r="HP26" s="48" t="n"/>
      <c r="HQ26" s="48" t="n"/>
      <c r="HR26" s="48" t="n"/>
      <c r="HS26" s="48" t="n"/>
      <c r="HT26" s="48" t="n"/>
      <c r="HU26" s="48" t="n"/>
      <c r="HV26" s="48" t="n"/>
      <c r="HW26" s="48" t="n"/>
      <c r="HX26" s="48" t="n"/>
      <c r="HY26" s="8" t="n">
        <v>75</v>
      </c>
      <c r="HZ26" s="8" t="n">
        <v>375000</v>
      </c>
      <c r="IA26" s="8" t="n">
        <v>9</v>
      </c>
      <c r="IB26" s="8" t="n">
        <v>66000</v>
      </c>
      <c r="IC26" s="48" t="n"/>
      <c r="ID26" s="48" t="n"/>
      <c r="IE26" s="48" t="n"/>
      <c r="IF26" s="48" t="n"/>
      <c r="IG26" s="48" t="n"/>
      <c r="IH26" s="48" t="n"/>
      <c r="II26" s="48" t="n"/>
      <c r="IJ26" s="48" t="n"/>
      <c r="IK26" s="48" t="inlineStr">
        <is>
          <t>&lt;15 kg</t>
        </is>
      </c>
      <c r="IL26" s="48" t="inlineStr">
        <is>
          <t>1-3 jam</t>
        </is>
      </c>
      <c r="IM26" s="48" t="inlineStr">
        <is>
          <t>Ya</t>
        </is>
      </c>
      <c r="IN26" s="48" t="inlineStr">
        <is>
          <t>Ya</t>
        </is>
      </c>
      <c r="IO26" s="48" t="inlineStr">
        <is>
          <t>Lebih bersih</t>
        </is>
      </c>
      <c r="IP26" s="48" t="n"/>
      <c r="IQ26" s="48" t="inlineStr">
        <is>
          <t>Tidak pernah</t>
        </is>
      </c>
      <c r="IR26" s="48" t="n"/>
      <c r="IS26" s="48" t="n"/>
      <c r="IT26" s="48" t="n"/>
      <c r="IU26" s="48" t="n"/>
      <c r="IV26" s="48" t="n"/>
      <c r="IW26" s="48" t="n"/>
      <c r="IX26" s="48" t="n"/>
      <c r="IY26" s="48" t="n"/>
      <c r="IZ26" s="48" t="inlineStr">
        <is>
          <t>Tidak pernah</t>
        </is>
      </c>
      <c r="JA26" s="48" t="n"/>
      <c r="JB26" s="48" t="n"/>
      <c r="JC26" s="48" t="n"/>
      <c r="JD26" s="48" t="n"/>
      <c r="JE26" s="48" t="n"/>
      <c r="JF26" s="48" t="n"/>
      <c r="JG26" s="48" t="n"/>
      <c r="JH26" s="48" t="n"/>
      <c r="JI26" s="48" t="inlineStr">
        <is>
          <t>Tidak pernah</t>
        </is>
      </c>
      <c r="JJ26" s="48" t="n"/>
      <c r="JK26" s="48" t="n"/>
      <c r="JL26" s="48" t="n"/>
      <c r="JM26" s="48" t="n"/>
      <c r="JN26" s="48" t="n"/>
      <c r="JO26" s="48" t="n"/>
      <c r="JP26" s="48" t="n"/>
      <c r="JQ26" s="48" t="n"/>
      <c r="JR26" s="48" t="inlineStr">
        <is>
          <t>Lebih jarang (lebih sering tidak terkena)</t>
        </is>
      </c>
      <c r="JS26" s="48" t="inlineStr">
        <is>
          <t>Perempuan dewasa</t>
        </is>
      </c>
      <c r="JT26" s="8" t="n">
        <v>0</v>
      </c>
      <c r="JU26" s="8" t="n">
        <v>1</v>
      </c>
      <c r="JV26" s="8" t="n">
        <v>0</v>
      </c>
      <c r="JW26" s="48" t="inlineStr">
        <is>
          <t>Perempuan dewasa</t>
        </is>
      </c>
      <c r="JX26" s="8" t="n">
        <v>0</v>
      </c>
      <c r="JY26" s="8" t="n">
        <v>1</v>
      </c>
      <c r="JZ26" s="8" t="n">
        <v>0</v>
      </c>
      <c r="KA26" s="48" t="inlineStr">
        <is>
          <t>Tidak pernah</t>
        </is>
      </c>
      <c r="KB26" s="48" t="n"/>
      <c r="KC26" s="48" t="n"/>
      <c r="KD26" s="48" t="n"/>
      <c r="KE26" s="48" t="n"/>
      <c r="KF26" s="48" t="n"/>
      <c r="KG26" s="48" t="n"/>
      <c r="KH26" s="48" t="n"/>
      <c r="KI26" s="48" t="n"/>
      <c r="KJ26" s="48" t="inlineStr">
        <is>
          <t>Tidak pernah</t>
        </is>
      </c>
      <c r="KK26" s="48" t="n"/>
      <c r="KL26" s="48" t="n"/>
      <c r="KM26" s="48" t="n"/>
      <c r="KN26" s="48" t="n"/>
      <c r="KO26" s="48" t="n"/>
      <c r="KP26" s="48" t="n"/>
      <c r="KQ26" s="48" t="n"/>
      <c r="KR26" s="48" t="n"/>
      <c r="KS26" s="48" t="inlineStr">
        <is>
          <t>Cukup membaik</t>
        </is>
      </c>
      <c r="KT26" s="48" t="inlineStr">
        <is>
          <t>2-4 kali</t>
        </is>
      </c>
      <c r="KU26" s="48" t="inlineStr">
        <is>
          <t>0-1 kali</t>
        </is>
      </c>
      <c r="KV26" s="48" t="inlineStr">
        <is>
          <t>Anak-anak (0-18 tahun)</t>
        </is>
      </c>
      <c r="KW26" s="8" t="n">
        <v>0</v>
      </c>
      <c r="KX26" s="8" t="n">
        <v>0</v>
      </c>
      <c r="KY26" s="8" t="n">
        <v>1</v>
      </c>
      <c r="KZ26" s="8" t="n">
        <v>0</v>
      </c>
      <c r="LA26" s="48" t="inlineStr">
        <is>
          <t>Cukup membaik</t>
        </is>
      </c>
      <c r="LB26" s="48" t="inlineStr">
        <is>
          <t>Cukup membaik</t>
        </is>
      </c>
      <c r="LC26" s="8" t="n">
        <v>2</v>
      </c>
      <c r="LD26" s="8" t="n">
        <v>1</v>
      </c>
      <c r="LE26" s="8" t="n">
        <v>0</v>
      </c>
      <c r="LF26" s="8" t="n">
        <v>7</v>
      </c>
      <c r="LG26" s="48" t="inlineStr">
        <is>
          <t>Ya</t>
        </is>
      </c>
      <c r="LH26" s="8" t="n">
        <v>200000</v>
      </c>
      <c r="LI26" s="48" t="n"/>
      <c r="LJ26" s="48" t="inlineStr">
        <is>
          <t>Kebutuhan rumah tangga</t>
        </is>
      </c>
      <c r="LK26" s="8" t="n">
        <v>0</v>
      </c>
      <c r="LL26" s="8" t="n">
        <v>0</v>
      </c>
      <c r="LM26" s="8" t="n">
        <v>0</v>
      </c>
      <c r="LN26" s="8" t="n">
        <v>0</v>
      </c>
      <c r="LO26" s="8" t="n">
        <v>1</v>
      </c>
      <c r="LP26" s="8" t="n">
        <v>0</v>
      </c>
      <c r="LQ26" s="8" t="n">
        <v>0</v>
      </c>
      <c r="LR26" s="48" t="n"/>
      <c r="LS26" s="8" t="n">
        <v>30</v>
      </c>
      <c r="LT26" s="8" t="n">
        <v>15</v>
      </c>
      <c r="LU26" s="8" t="n">
        <v>10</v>
      </c>
      <c r="LV26" s="8" t="n">
        <v>10</v>
      </c>
      <c r="LW26" s="8" t="n">
        <v>10</v>
      </c>
      <c r="LX26" s="8" t="n">
        <v>0</v>
      </c>
      <c r="LY26" s="8" t="n">
        <v>15</v>
      </c>
      <c r="LZ26" s="8" t="n">
        <v>0</v>
      </c>
      <c r="MA26" s="8" t="n">
        <v>0</v>
      </c>
      <c r="MB26" s="48" t="inlineStr">
        <is>
          <t>Ya</t>
        </is>
      </c>
      <c r="MC26" s="8" t="n">
        <v>60</v>
      </c>
      <c r="MD26" s="8" t="n">
        <v>30</v>
      </c>
      <c r="ME26" s="8" t="n">
        <v>0</v>
      </c>
      <c r="MF26" s="8" t="n">
        <v>0</v>
      </c>
      <c r="MG26" s="8" t="n">
        <v>0</v>
      </c>
      <c r="MH26" s="8" t="n">
        <v>0</v>
      </c>
      <c r="MI26" s="48" t="inlineStr">
        <is>
          <t>Aktivitas sosial diluar rumah (misalnya, berkumpul dengan tetangga, mengikuti kegiatan PKK, dsb)</t>
        </is>
      </c>
      <c r="MJ26" s="8" t="n">
        <v>0</v>
      </c>
      <c r="MK26" s="8" t="n">
        <v>1</v>
      </c>
      <c r="ML26" s="8" t="n">
        <v>0</v>
      </c>
      <c r="MM26" s="8" t="n">
        <v>0</v>
      </c>
      <c r="MN26" s="8" t="n">
        <v>0</v>
      </c>
      <c r="MO26" s="8" t="n">
        <v>0</v>
      </c>
      <c r="MP26" s="48" t="n"/>
      <c r="MQ26" s="48" t="n"/>
      <c r="MR26" s="48" t="inlineStr">
        <is>
          <t>Kegiatan Sosial</t>
        </is>
      </c>
      <c r="MS26" s="48" t="inlineStr">
        <is>
          <t>Upacara Adat</t>
        </is>
      </c>
      <c r="MT26" s="48" t="n"/>
      <c r="MU26" s="48" t="inlineStr">
        <is>
          <t>Ya, untuk anggota keluarga</t>
        </is>
      </c>
      <c r="MV26" s="48" t="inlineStr">
        <is>
          <t>Perawatan sistem biogas</t>
        </is>
      </c>
      <c r="MW26" s="8" t="n">
        <v>1</v>
      </c>
      <c r="MX26" s="8" t="n">
        <v>0</v>
      </c>
      <c r="MY26" s="8" t="n">
        <v>0</v>
      </c>
      <c r="MZ26" s="8" t="n">
        <v>0</v>
      </c>
      <c r="NA26" s="48" t="n"/>
      <c r="NB26" s="48" t="n"/>
      <c r="NC26" s="48" t="n"/>
      <c r="ND26" s="48" t="n"/>
      <c r="NE26" s="48" t="n"/>
      <c r="NF26" s="48" t="n"/>
      <c r="NG26" s="48" t="n"/>
      <c r="NH26" s="48" t="n"/>
      <c r="NI26" s="48" t="n"/>
      <c r="NJ26" s="48" t="n"/>
      <c r="NK26" s="48" t="n"/>
      <c r="NL26" s="48" t="inlineStr">
        <is>
          <t>Ya</t>
        </is>
      </c>
      <c r="NM26" s="48" t="inlineStr">
        <is>
          <t>100% dana mandiri</t>
        </is>
      </c>
      <c r="NN26" s="48" t="inlineStr">
        <is>
          <t>&gt;11.000.001</t>
        </is>
      </c>
      <c r="NO26" s="48" t="n"/>
      <c r="NP26" s="48" t="n"/>
      <c r="NQ26" s="48" t="n"/>
      <c r="NR26" s="48" t="n"/>
      <c r="NS26" s="48" t="n"/>
      <c r="NT26" s="48" t="n"/>
      <c r="NU26" s="48" t="n"/>
      <c r="NV26" s="48" t="inlineStr">
        <is>
          <t>Anggota keluarga - Perempuan dewasa</t>
        </is>
      </c>
      <c r="NW26" s="48" t="n"/>
      <c r="NX26" s="48" t="inlineStr">
        <is>
          <t>Sedikit meningkat</t>
        </is>
      </c>
      <c r="NY26" s="8" t="n">
        <v>60</v>
      </c>
      <c r="NZ26" s="8" t="n">
        <v>0</v>
      </c>
      <c r="OA26" s="8" t="n">
        <v>0</v>
      </c>
      <c r="OB26" s="8" t="n">
        <v>15</v>
      </c>
      <c r="OC26" s="8" t="n">
        <v>30</v>
      </c>
      <c r="OD26" s="8" t="n">
        <v>0</v>
      </c>
      <c r="OE26" s="48" t="inlineStr">
        <is>
          <t>Lebih baik</t>
        </is>
      </c>
      <c r="OF26" s="48" t="inlineStr">
        <is>
          <t>Lebih baik (beda waktu memasak 5-30 menit, ATAU tidak lagi ada rasa/bau makanan yang berubah, ATAU alasan lainnya)</t>
        </is>
      </c>
      <c r="OG26" s="48" t="inlineStr">
        <is>
          <t>Ya</t>
        </is>
      </c>
      <c r="OH26" s="8" t="n">
        <v>2</v>
      </c>
      <c r="OI26" s="8" t="n">
        <v>0</v>
      </c>
      <c r="OJ26" s="8" t="n">
        <v>0</v>
      </c>
      <c r="OK26" s="8" t="n">
        <v>2</v>
      </c>
      <c r="OL26" s="8" t="n">
        <v>0</v>
      </c>
      <c r="OM26" s="8" t="n">
        <v>0</v>
      </c>
      <c r="ON26" s="8" t="n">
        <v>10</v>
      </c>
      <c r="OO26" s="8" t="n">
        <v>0</v>
      </c>
      <c r="OP26" s="48">
        <f>VLOOKUP(AG26,'BUS 2'!$G$1:$CU$424,2,0)</f>
        <v/>
      </c>
      <c r="OQ26" s="8">
        <f>VLOOKUP(AG26,'BUS 2'!$G$1:$CU$424,3,0)</f>
        <v/>
      </c>
      <c r="OR26" s="8">
        <f>VLOOKUP(AG26,'BUS 2'!$G$1:$CU$424,4,0)</f>
        <v/>
      </c>
      <c r="OS26" s="8">
        <f>VLOOKUP(AG26,'BUS 2'!$G$1:$CU$424,5,0)</f>
        <v/>
      </c>
      <c r="OT26" s="8">
        <f>VLOOKUP(AG26,'BUS 2'!$G$1:$CU$424,6,0)</f>
        <v/>
      </c>
      <c r="OU26" s="8">
        <f>VLOOKUP(AG26,'BUS 2'!$G$1:$CU$424,7,0)</f>
        <v/>
      </c>
      <c r="OV26" s="8">
        <f>VLOOKUP(AG26,'BUS 2'!$G$1:$CU$424,8,0)</f>
        <v/>
      </c>
      <c r="OW26" s="8">
        <f>VLOOKUP(AG26,'BUS 2'!$G$1:$CU$424,9,0)</f>
        <v/>
      </c>
      <c r="OX26" s="8">
        <f>VLOOKUP(AG26,'BUS 2'!$G$1:$CU$424,10,0)</f>
        <v/>
      </c>
      <c r="OY26" s="8">
        <f>VLOOKUP(AG26,'BUS 2'!$G$1:$CU$424,11,0)</f>
        <v/>
      </c>
      <c r="OZ26" s="8">
        <f>VLOOKUP(AG26,'BUS 2'!$G$1:$CU$424,12,0)</f>
        <v/>
      </c>
      <c r="PA26" s="8">
        <f>VLOOKUP(AG26,'BUS 2'!$G$1:$CU$424,13,0)</f>
        <v/>
      </c>
      <c r="PB26" s="8">
        <f>VLOOKUP(AG26,'BUS 2'!$G$1:$CU$424,14,0)</f>
        <v/>
      </c>
      <c r="PC26" s="8">
        <f>VLOOKUP(AG26,'BUS 2'!$G$1:$CU$424,15,0)</f>
        <v/>
      </c>
      <c r="PD26" s="8">
        <f>VLOOKUP(AG26,'BUS 2'!$G$1:$CU$424,16,0)</f>
        <v/>
      </c>
      <c r="PE26" s="8">
        <f>VLOOKUP(AG26,'BUS 2'!$G$1:$CU$424,17,0)</f>
        <v/>
      </c>
      <c r="PF26" s="8">
        <f>VLOOKUP(AG26,'BUS 2'!$G$1:$CU$424,18,0)</f>
        <v/>
      </c>
      <c r="PG26" s="8">
        <f>VLOOKUP(AG26,'BUS 2'!$G$1:$CU$424,19,0)</f>
        <v/>
      </c>
      <c r="PH26" s="8">
        <f>VLOOKUP(AG26,'BUS 2'!$G$1:$CU$424,20,0)</f>
        <v/>
      </c>
      <c r="PI26" s="8">
        <f>VLOOKUP(AG26,'BUS 2'!$G$1:$CU$424,21,0)</f>
        <v/>
      </c>
      <c r="PJ26" s="8">
        <f>VLOOKUP(AG26,'BUS 2'!$G$1:$CU$424,22,0)</f>
        <v/>
      </c>
      <c r="PK26" s="8">
        <f>VLOOKUP(AG26,'BUS 2'!$G$1:$CU$424,23,0)</f>
        <v/>
      </c>
      <c r="PL26" s="8">
        <f>VLOOKUP(AG26,'BUS 2'!$G$1:$CU$424,24,0)</f>
        <v/>
      </c>
      <c r="PM26" s="8">
        <f>VLOOKUP(AG26,'BUS 2'!$G$1:$CU$424,25,0)</f>
        <v/>
      </c>
      <c r="PN26" s="8">
        <f>VLOOKUP(AG26,'BUS 2'!$G$1:$CU$424,26,0)</f>
        <v/>
      </c>
      <c r="PO26" s="8">
        <f>VLOOKUP(AG26,'BUS 2'!$G$1:$CU$424,27,0)</f>
        <v/>
      </c>
      <c r="PP26" s="8">
        <f>VLOOKUP(AG26,'BUS 2'!$G$1:$CU$424,28,0)</f>
        <v/>
      </c>
      <c r="PQ26" s="8">
        <f>VLOOKUP(AG26,'BUS 2'!$G$1:$CU$424,29,0)</f>
        <v/>
      </c>
      <c r="PR26" s="8">
        <f>VLOOKUP(AG26,'BUS 2'!$G$1:$CU$424,30,0)</f>
        <v/>
      </c>
      <c r="PS26" s="8">
        <f>VLOOKUP(AG26,'BUS 2'!$G$1:$CU$424,31,0)</f>
        <v/>
      </c>
      <c r="PT26" s="48" t="inlineStr">
        <is>
          <t>1-Disebarkan ke lahan terbuka</t>
        </is>
      </c>
      <c r="PU26" s="8" t="n">
        <v>0</v>
      </c>
      <c r="PV26" s="8" t="n">
        <v>0</v>
      </c>
      <c r="PW26" s="8" t="n">
        <v>0</v>
      </c>
      <c r="PX26" s="8" t="n">
        <v>0</v>
      </c>
      <c r="PY26" s="8" t="n">
        <v>0</v>
      </c>
      <c r="PZ26" s="8" t="n">
        <v>1</v>
      </c>
      <c r="QA26" s="8" t="n">
        <v>0</v>
      </c>
      <c r="QB26" s="8" t="n">
        <v>0</v>
      </c>
      <c r="QC26" s="8" t="n">
        <v>0</v>
      </c>
      <c r="QD26" s="48" t="n"/>
      <c r="QE26" s="48" t="n"/>
      <c r="QF26" s="48" t="n"/>
      <c r="QG26" s="48" t="n"/>
      <c r="QH26" s="48" t="n"/>
      <c r="QI26" s="48" t="n"/>
      <c r="QJ26" s="48" t="n"/>
      <c r="QK26" s="48" t="n"/>
      <c r="QL26" s="48" t="n"/>
      <c r="QM26" s="48" t="n"/>
      <c r="QN26" s="48" t="n"/>
      <c r="QO26" s="48" t="n"/>
      <c r="QP26" s="48" t="n"/>
      <c r="QQ26" s="48" t="n"/>
      <c r="QR26" s="48" t="n"/>
      <c r="QS26" s="48" t="n"/>
      <c r="QT26" s="48" t="n"/>
      <c r="QU26" s="48" t="n"/>
      <c r="QV26" s="48" t="inlineStr">
        <is>
          <t>1-Disebarkan ke lahan terbuka</t>
        </is>
      </c>
      <c r="QW26" s="8" t="n">
        <v>0</v>
      </c>
      <c r="QX26" s="8" t="n">
        <v>0</v>
      </c>
      <c r="QY26" s="8" t="n">
        <v>0</v>
      </c>
      <c r="QZ26" s="8" t="n">
        <v>0</v>
      </c>
      <c r="RA26" s="8" t="n">
        <v>0</v>
      </c>
      <c r="RB26" s="8" t="n">
        <v>1</v>
      </c>
      <c r="RC26" s="8" t="n">
        <v>0</v>
      </c>
      <c r="RD26" s="8" t="n">
        <v>0</v>
      </c>
      <c r="RE26" s="8" t="n">
        <v>0</v>
      </c>
      <c r="RF26" s="48" t="n"/>
      <c r="RG26" s="48" t="n"/>
      <c r="RH26" s="48" t="n"/>
      <c r="RI26" s="48" t="n"/>
      <c r="RJ26" s="48" t="n"/>
      <c r="RK26" s="48" t="n"/>
      <c r="RL26" s="48" t="n"/>
      <c r="RM26" s="48" t="n"/>
      <c r="RN26" s="48" t="n"/>
      <c r="RO26" s="48" t="n"/>
      <c r="RP26" s="48" t="n"/>
      <c r="RQ26" s="48" t="n"/>
      <c r="RR26" s="48" t="n"/>
      <c r="RS26" s="48" t="n"/>
      <c r="RT26" s="48" t="n"/>
      <c r="RU26" s="48" t="n"/>
      <c r="RV26" s="48" t="n"/>
      <c r="RW26" s="48" t="n"/>
      <c r="RX26" s="48" t="n"/>
      <c r="RY26" s="48" t="n"/>
      <c r="RZ26" s="48" t="n"/>
      <c r="SA26" s="48" t="n"/>
      <c r="SB26" s="48" t="n"/>
      <c r="SC26" s="48" t="inlineStr">
        <is>
          <t>1-Disebarkan ke lahan terbuka</t>
        </is>
      </c>
      <c r="SD26" s="8" t="n">
        <v>0</v>
      </c>
      <c r="SE26" s="8" t="n">
        <v>0</v>
      </c>
      <c r="SF26" s="8" t="n">
        <v>0</v>
      </c>
      <c r="SG26" s="8" t="n">
        <v>0</v>
      </c>
      <c r="SH26" s="8" t="n">
        <v>0</v>
      </c>
      <c r="SI26" s="8" t="n">
        <v>1</v>
      </c>
      <c r="SJ26" s="8" t="n">
        <v>0</v>
      </c>
      <c r="SK26" s="8" t="n">
        <v>0</v>
      </c>
      <c r="SL26" s="8" t="n">
        <v>0</v>
      </c>
      <c r="SM26" s="48" t="n"/>
      <c r="SN26" s="48" t="n"/>
      <c r="SO26" s="48" t="n"/>
      <c r="SP26" s="48" t="n"/>
      <c r="SQ26" s="48" t="n"/>
      <c r="SR26" s="48" t="n"/>
      <c r="SS26" s="48" t="n"/>
      <c r="ST26" s="48" t="n"/>
      <c r="SU26" s="48" t="n"/>
      <c r="SV26" s="48" t="n"/>
      <c r="SW26" s="48" t="n"/>
      <c r="SX26" s="48" t="n"/>
      <c r="SY26" s="8">
        <f>VLOOKUP(AG26,'BUS 2'!$G$1:$CU$424,33,0)</f>
        <v/>
      </c>
      <c r="SZ26" s="48">
        <f>VLOOKUP(AG26,'BUS 2'!$G$1:$CU$424,34,0)</f>
        <v/>
      </c>
      <c r="TA26" s="48">
        <f>VLOOKUP(AG26,'BUS 2'!$G$1:$CU$424,35,0)</f>
        <v/>
      </c>
      <c r="TB26" s="48">
        <f>VLOOKUP(AG26,'BUS 2'!$G$1:$CU$424,36,0)</f>
        <v/>
      </c>
      <c r="TC26" s="48">
        <f>VLOOKUP(AG26,'BUS 2'!$G$1:$CU$424,37,0)</f>
        <v/>
      </c>
      <c r="TD26" s="48">
        <f>VLOOKUP(AG26,'BUS 2'!$G$1:$CU$424,38,0)</f>
        <v/>
      </c>
      <c r="TE26" s="48">
        <f>VLOOKUP(AG26,'BUS 2'!$G$1:$CU$424,39,0)</f>
        <v/>
      </c>
      <c r="TF26" s="48">
        <f>VLOOKUP(AG26,'BUS 2'!$G$1:$CU$424,40,0)</f>
        <v/>
      </c>
      <c r="TG26" s="8">
        <f>VLOOKUP(AG26,'BUS 2'!$G$1:$CU$424,42,0)</f>
        <v/>
      </c>
      <c r="TH26" s="8">
        <f>VLOOKUP(AG26,'BUS 2'!$G$1:$CU$424,43,0)</f>
        <v/>
      </c>
      <c r="TI26" s="8">
        <f>VLOOKUP(AG26,'BUS 2'!$G$1:$CU$424,44,0)</f>
        <v/>
      </c>
      <c r="TJ26" s="8">
        <f>VLOOKUP(AG26,'BUS 2'!$G$1:$CU$424,45,0)</f>
        <v/>
      </c>
      <c r="TK26" s="8">
        <f>VLOOKUP(AG26,'BUS 2'!$G$1:$CU$424,46,0)</f>
        <v/>
      </c>
      <c r="TL26" s="8">
        <f>VLOOKUP(AG26,'BUS 2'!$G$1:$CU$424,47,0)</f>
        <v/>
      </c>
      <c r="TM26" s="8">
        <f>VLOOKUP(AG26,'BUS 2'!$G$1:$CU$424,48,0)</f>
        <v/>
      </c>
      <c r="TN26" s="8">
        <f>VLOOKUP(AG26,'BUS 2'!$G$1:$CU$424,49,0)</f>
        <v/>
      </c>
      <c r="TO26" s="8">
        <f>VLOOKUP(AG26,'BUS 2'!$G$1:$CU$424,50,0)</f>
        <v/>
      </c>
      <c r="TP26" s="8">
        <f>VLOOKUP(AG26,'BUS 2'!$G$1:$CU$424,51,0)</f>
        <v/>
      </c>
      <c r="TQ26" s="8">
        <f>VLOOKUP(AG26,'BUS 2'!$G$1:$CU$424,52,0)</f>
        <v/>
      </c>
      <c r="TR26" s="8">
        <f>VLOOKUP(AG26,'BUS 2'!$G$1:$CU$424,53,0)</f>
        <v/>
      </c>
      <c r="TS26" s="48">
        <f>VLOOKUP(AG26,'BUS 2'!$G$1:$CU$424,54,0)</f>
        <v/>
      </c>
      <c r="TT26" s="48">
        <f>VLOOKUP(AG26,'BUS 2'!$G$1:$CU$424,55,0)</f>
        <v/>
      </c>
      <c r="TU26" s="48">
        <f>VLOOKUP(AG26,'BUS 2'!$G$1:$CU$424,56,0)</f>
        <v/>
      </c>
      <c r="TV26" s="48">
        <f>VLOOKUP(AG26,'BUS 2'!$G$1:$CU$424,57,0)</f>
        <v/>
      </c>
      <c r="TW26" s="48">
        <f>VLOOKUP(AG26,'BUS 2'!$G$1:$CU$424,58,0)</f>
        <v/>
      </c>
      <c r="TX26" s="48">
        <f>VLOOKUP(AG26,'BUS 2'!$G$1:$CU$424,59,0)</f>
        <v/>
      </c>
      <c r="TY26" s="48">
        <f>VLOOKUP(AG26,'BUS 2'!$G$1:$CU$424,60,0)</f>
        <v/>
      </c>
      <c r="TZ26" s="48">
        <f>VLOOKUP(AG26,'BUS 2'!$G$1:$CU$424,61,0)</f>
        <v/>
      </c>
      <c r="UA26" s="48">
        <f>VLOOKUP(AG26,'BUS 2'!$G$1:$CU$424,62,0)</f>
        <v/>
      </c>
      <c r="UB26" s="48">
        <f>VLOOKUP(AG26,'BUS 2'!$G$1:$CU$424,63,0)</f>
        <v/>
      </c>
      <c r="UC26" s="48">
        <f>VLOOKUP(AG26,'BUS 2'!$G$1:$CU$424,64,0)</f>
        <v/>
      </c>
      <c r="UD26" s="48">
        <f>VLOOKUP(AG26,'BUS 2'!$G$1:$CU$424,65,0)</f>
        <v/>
      </c>
      <c r="UE26" s="48">
        <f>VLOOKUP(AG26,'BUS 2'!$G$1:$CU$424,66,0)</f>
        <v/>
      </c>
      <c r="UF26" s="48">
        <f>VLOOKUP(AG26,'BUS 2'!$G$1:$CU$424,67,0)</f>
        <v/>
      </c>
      <c r="UG26" s="48">
        <f>VLOOKUP(AG26,'BUS 2'!$G$1:$CU$424,68,0)</f>
        <v/>
      </c>
      <c r="UH26" s="48">
        <f>VLOOKUP(AG26,'BUS 2'!$G$1:$CU$424,69,0)</f>
        <v/>
      </c>
      <c r="UI26" s="48">
        <f>VLOOKUP(AG26,'BUS 2'!$G$1:$CU$424,70,0)</f>
        <v/>
      </c>
      <c r="UJ26" s="48">
        <f>VLOOKUP(AG26,'BUS 2'!$G$1:$CU$424,71,0)</f>
        <v/>
      </c>
      <c r="UK26" s="48">
        <f>VLOOKUP(AG26,'BUS 2'!$G$1:$CU$424,72,0)</f>
        <v/>
      </c>
      <c r="UL26" s="48">
        <f>VLOOKUP(AG26,'BUS 2'!$G$1:$CU$424,73,0)</f>
        <v/>
      </c>
      <c r="UM26" s="48">
        <f>VLOOKUP(AG26,'BUS 2'!$G$1:$CU$424,74,0)</f>
        <v/>
      </c>
      <c r="UN26" s="48">
        <f>VLOOKUP(AG26,'BUS 2'!$G$1:$CU$424,75,0)</f>
        <v/>
      </c>
      <c r="UO26" s="48">
        <f>VLOOKUP(AG26,'BUS 2'!$G$1:$CU$424,76,0)</f>
        <v/>
      </c>
      <c r="UP26" s="48">
        <f>VLOOKUP(AG26,'BUS 2'!$G$1:$CU$424,77,0)</f>
        <v/>
      </c>
      <c r="UQ26" s="48">
        <f>VLOOKUP(AG26,'BUS 2'!$G$1:$CU$424,78,0)</f>
        <v/>
      </c>
      <c r="UR26" s="48">
        <f>VLOOKUP(AG26,'BUS 2'!$G$1:$CU$424,79,0)</f>
        <v/>
      </c>
      <c r="US26" s="48">
        <f>VLOOKUP(AG26,'BUS 2'!$G$1:$CU$424,80,0)</f>
        <v/>
      </c>
      <c r="UT26" s="48">
        <f>VLOOKUP(AG26,'BUS 2'!$G$1:$CU$424,81,0)</f>
        <v/>
      </c>
      <c r="UU26" s="48" t="inlineStr">
        <is>
          <t>Pemberian pakan di kandang</t>
        </is>
      </c>
      <c r="UV26" s="48" t="n"/>
      <c r="UW26" s="48" t="n"/>
      <c r="UX26" s="48" t="inlineStr">
        <is>
          <t>Pemberian pakan di kandang</t>
        </is>
      </c>
      <c r="UY26" s="48" t="n"/>
      <c r="UZ26" s="48" t="n"/>
      <c r="VA26" s="48" t="inlineStr">
        <is>
          <t>Penggembalaan terbuka</t>
        </is>
      </c>
      <c r="VB26" s="48" t="n"/>
      <c r="VC26" s="48" t="inlineStr">
        <is>
          <t>Teratur (2-6 hari sekali)</t>
        </is>
      </c>
      <c r="VD26" s="48" t="n"/>
      <c r="VE26" s="48" t="n"/>
      <c r="VF26" s="48" t="inlineStr">
        <is>
          <t>Teratur (2-6 hari sekali)</t>
        </is>
      </c>
      <c r="VG26" s="48" t="n"/>
      <c r="VH26" s="48" t="n"/>
      <c r="VI26" s="48" t="inlineStr">
        <is>
          <t>Teratur (2-6 hari sekali)</t>
        </is>
      </c>
      <c r="VJ26" s="48" t="n"/>
      <c r="VK26" s="48" t="inlineStr">
        <is>
          <t>Sering (1 kali sehari)</t>
        </is>
      </c>
      <c r="VL26" s="48" t="n"/>
      <c r="VM26" s="48" t="n"/>
      <c r="VN26" s="48" t="inlineStr">
        <is>
          <t>Sering (1 kali sehari)</t>
        </is>
      </c>
      <c r="VO26" s="48" t="n"/>
      <c r="VP26" s="48" t="n"/>
      <c r="VQ26" s="48" t="n"/>
      <c r="VR26" s="48" t="n"/>
      <c r="VS26" s="48" t="inlineStr">
        <is>
          <t>6-Digester biogas</t>
        </is>
      </c>
      <c r="VT26" s="8" t="n">
        <v>0</v>
      </c>
      <c r="VU26" s="8" t="n">
        <v>0</v>
      </c>
      <c r="VV26" s="8" t="n">
        <v>0</v>
      </c>
      <c r="VW26" s="8" t="n">
        <v>0</v>
      </c>
      <c r="VX26" s="8" t="n">
        <v>0</v>
      </c>
      <c r="VY26" s="8" t="n">
        <v>0</v>
      </c>
      <c r="VZ26" s="8" t="n">
        <v>0</v>
      </c>
      <c r="WA26" s="8" t="n">
        <v>0</v>
      </c>
      <c r="WB26" s="8" t="n">
        <v>0</v>
      </c>
      <c r="WC26" s="8" t="n">
        <v>1</v>
      </c>
      <c r="WD26" s="8" t="n">
        <v>0</v>
      </c>
      <c r="WE26" s="8" t="n">
        <v>0</v>
      </c>
      <c r="WF26" s="48" t="n"/>
      <c r="WG26" s="48" t="n"/>
      <c r="WH26" s="48" t="n"/>
      <c r="WI26" s="48" t="n"/>
      <c r="WJ26" s="48" t="n"/>
      <c r="WK26" s="48" t="n"/>
      <c r="WL26" s="48" t="n"/>
      <c r="WM26" s="48" t="n"/>
      <c r="WN26" s="48" t="n"/>
      <c r="WO26" s="48" t="n"/>
      <c r="WP26" s="48" t="n"/>
      <c r="WQ26" s="48" t="n"/>
      <c r="WR26" s="48" t="n"/>
      <c r="WS26" s="48" t="n"/>
      <c r="WT26" s="48" t="n"/>
      <c r="WU26" s="48" t="n"/>
      <c r="WV26" s="48" t="n"/>
      <c r="WW26" s="48" t="n"/>
      <c r="WX26" s="48" t="n"/>
      <c r="WY26" s="48" t="n"/>
      <c r="WZ26" s="48" t="n"/>
      <c r="XA26" s="48" t="n"/>
      <c r="XB26" s="48" t="inlineStr">
        <is>
          <t>6-Digester biogas</t>
        </is>
      </c>
      <c r="XC26" s="8" t="n">
        <v>0</v>
      </c>
      <c r="XD26" s="8" t="n">
        <v>0</v>
      </c>
      <c r="XE26" s="8" t="n">
        <v>0</v>
      </c>
      <c r="XF26" s="8" t="n">
        <v>0</v>
      </c>
      <c r="XG26" s="8" t="n">
        <v>0</v>
      </c>
      <c r="XH26" s="8" t="n">
        <v>0</v>
      </c>
      <c r="XI26" s="8" t="n">
        <v>0</v>
      </c>
      <c r="XJ26" s="8" t="n">
        <v>0</v>
      </c>
      <c r="XK26" s="8" t="n">
        <v>1</v>
      </c>
      <c r="XL26" s="8" t="n">
        <v>0</v>
      </c>
      <c r="XM26" s="8" t="n">
        <v>0</v>
      </c>
      <c r="XN26" s="48" t="n"/>
      <c r="XO26" s="48" t="n"/>
      <c r="XP26" s="48" t="n"/>
      <c r="XQ26" s="48" t="n"/>
      <c r="XR26" s="48" t="n"/>
      <c r="XS26" s="48" t="n"/>
      <c r="XT26" s="48" t="n"/>
      <c r="XU26" s="48" t="n"/>
      <c r="XV26" s="48" t="n"/>
      <c r="XW26" s="48" t="n"/>
      <c r="XX26" s="48" t="n"/>
      <c r="XY26" s="48" t="n"/>
      <c r="XZ26" s="48" t="n"/>
      <c r="YA26" s="48" t="n"/>
      <c r="YB26" s="48" t="n"/>
      <c r="YC26" s="48" t="n"/>
      <c r="YD26" s="48" t="n"/>
      <c r="YE26" s="48" t="n"/>
      <c r="YF26" s="48" t="n"/>
      <c r="YG26" s="48" t="n"/>
      <c r="YH26" s="48" t="n"/>
      <c r="YI26" s="48" t="n"/>
      <c r="YJ26" s="48" t="n"/>
      <c r="YK26" s="48" t="n"/>
      <c r="YL26" s="48" t="n"/>
      <c r="YM26" s="48" t="n"/>
      <c r="YN26" s="48" t="inlineStr">
        <is>
          <t>8-Dibiarkan tersebar di ladang penggembalaan</t>
        </is>
      </c>
      <c r="YO26" s="8" t="n">
        <v>0</v>
      </c>
      <c r="YP26" s="8" t="n">
        <v>0</v>
      </c>
      <c r="YQ26" s="8" t="n">
        <v>0</v>
      </c>
      <c r="YR26" s="8" t="n">
        <v>0</v>
      </c>
      <c r="YS26" s="8" t="n">
        <v>0</v>
      </c>
      <c r="YT26" s="8" t="n">
        <v>0</v>
      </c>
      <c r="YU26" s="8" t="n">
        <v>0</v>
      </c>
      <c r="YV26" s="8" t="n">
        <v>0</v>
      </c>
      <c r="YW26" s="8" t="n">
        <v>0</v>
      </c>
      <c r="YX26" s="8" t="n">
        <v>0</v>
      </c>
      <c r="YY26" s="8" t="n">
        <v>0</v>
      </c>
      <c r="YZ26" s="8" t="n">
        <v>1</v>
      </c>
      <c r="ZA26" s="48" t="n"/>
      <c r="ZB26" s="48" t="n"/>
      <c r="ZC26" s="48" t="n"/>
      <c r="ZD26" s="48" t="n"/>
      <c r="ZE26" s="48" t="n"/>
      <c r="ZF26" s="48" t="n"/>
      <c r="ZG26" s="48" t="n"/>
      <c r="ZH26" s="48" t="n"/>
      <c r="ZI26" s="48" t="n"/>
      <c r="ZJ26" s="48" t="n"/>
      <c r="ZK26" s="48" t="n"/>
      <c r="ZL26" s="48" t="n"/>
      <c r="ZM26" s="48" t="n"/>
      <c r="ZN26" s="8" t="n">
        <v>50</v>
      </c>
      <c r="ZO26" s="48" t="n"/>
      <c r="ZP26" s="48" t="n"/>
      <c r="ZQ26" s="8" t="n">
        <v>100</v>
      </c>
      <c r="ZR26" s="48" t="n"/>
      <c r="ZS26" s="48" t="n"/>
      <c r="ZT26" s="48" t="n"/>
      <c r="ZU26" s="48" t="n"/>
      <c r="ZV26" s="8" t="n">
        <v>3</v>
      </c>
      <c r="ZW26" s="48" t="n"/>
      <c r="ZX26" s="48" t="n"/>
      <c r="ZY26" s="48" t="n"/>
      <c r="ZZ26" s="48" t="n"/>
      <c r="AAA26" s="48" t="n"/>
      <c r="AAB26" s="8" t="n">
        <v>2</v>
      </c>
      <c r="AAC26" s="48" t="n"/>
      <c r="AAD26" s="48" t="inlineStr">
        <is>
          <t>Pakan segar (misal: rumput)</t>
        </is>
      </c>
      <c r="AAE26" s="48" t="n"/>
      <c r="AAF26" s="48" t="n"/>
      <c r="AAG26" s="48" t="inlineStr">
        <is>
          <t>Pakan kering (misal: konsentrat, silase, pelet)</t>
        </is>
      </c>
      <c r="AAH26" s="48" t="n"/>
      <c r="AAI26" s="48" t="n"/>
      <c r="AAJ26" s="48" t="inlineStr">
        <is>
          <t>Pakan kering (misal: konsentrat, silase, pelet)</t>
        </is>
      </c>
      <c r="AAK26" s="48" t="n"/>
      <c r="AAL26" s="48" t="inlineStr">
        <is>
          <t>Tidak</t>
        </is>
      </c>
      <c r="AAM26" s="48" t="n"/>
      <c r="AAN26" s="48" t="n"/>
      <c r="AAO26" s="48" t="n"/>
      <c r="AAP26" s="48" t="n"/>
      <c r="AAQ26" s="48" t="n"/>
      <c r="AAR26" s="48" t="inlineStr">
        <is>
          <t>Tidak</t>
        </is>
      </c>
      <c r="AAS26" s="48" t="inlineStr">
        <is>
          <t>Mengetahui</t>
        </is>
      </c>
      <c r="AAT26" s="48" t="inlineStr">
        <is>
          <t>Didiamkan saja/dibiarkan di tempatnya (di bak/kolam penampung slurry)</t>
        </is>
      </c>
      <c r="AAU26" s="8" t="n">
        <v>0</v>
      </c>
      <c r="AAV26" s="8" t="n">
        <v>0</v>
      </c>
      <c r="AAW26" s="8" t="n">
        <v>0</v>
      </c>
      <c r="AAX26" s="8" t="n">
        <v>0</v>
      </c>
      <c r="AAY26" s="8" t="n">
        <v>0</v>
      </c>
      <c r="AAZ26" s="8" t="n">
        <v>1</v>
      </c>
      <c r="ABA26" s="8" t="n">
        <v>0</v>
      </c>
      <c r="ABB26" s="48" t="n"/>
      <c r="ABC26" s="48" t="n"/>
      <c r="ABD26" s="48" t="n"/>
      <c r="ABE26" s="48" t="n"/>
      <c r="ABF26" s="48" t="n"/>
      <c r="ABG26" s="48" t="n"/>
      <c r="ABH26" s="48" t="n"/>
      <c r="ABI26" s="48" t="n"/>
      <c r="ABJ26" s="48" t="n"/>
      <c r="ABK26" s="48" t="n"/>
      <c r="ABL26" s="48" t="n"/>
      <c r="ABM26" s="48" t="n"/>
      <c r="ABN26" s="48" t="n"/>
      <c r="ABO26" s="48" t="n"/>
      <c r="ABP26" s="48" t="n"/>
      <c r="ABQ26" s="48" t="n"/>
      <c r="ABR26" s="48" t="n"/>
      <c r="ABS26" s="48" t="n"/>
      <c r="ABT26" s="48" t="n"/>
      <c r="ABU26" s="48" t="n"/>
      <c r="ABV26" s="48" t="n"/>
      <c r="ABW26" s="48" t="n"/>
      <c r="ABX26" s="48" t="n"/>
      <c r="ABY26" s="48" t="n"/>
      <c r="ABZ26" s="48" t="n"/>
      <c r="ACA26" s="48" t="n"/>
      <c r="ACB26" s="48" t="n"/>
      <c r="ACC26" s="48" t="n"/>
      <c r="ACD26" s="48" t="n"/>
      <c r="ACE26" s="48" t="n"/>
      <c r="ACF26" s="48" t="n"/>
      <c r="ACG26" s="48" t="n"/>
      <c r="ACH26" s="48" t="n"/>
      <c r="ACI26" s="48" t="n"/>
      <c r="ACJ26" s="48" t="n"/>
      <c r="ACK26" s="48" t="inlineStr">
        <is>
          <t>Lainnya</t>
        </is>
      </c>
      <c r="ACL26" s="8" t="n">
        <v>0</v>
      </c>
      <c r="ACM26" s="8" t="n">
        <v>0</v>
      </c>
      <c r="ACN26" s="8" t="n">
        <v>0</v>
      </c>
      <c r="ACO26" s="8" t="n">
        <v>0</v>
      </c>
      <c r="ACP26" s="8" t="n">
        <v>0</v>
      </c>
      <c r="ACQ26" s="8" t="n">
        <v>0</v>
      </c>
      <c r="ACR26" s="8" t="n">
        <v>1</v>
      </c>
      <c r="ACS26" s="48" t="inlineStr">
        <is>
          <t>Tidak punya lahan</t>
        </is>
      </c>
      <c r="ACT26" s="48" t="inlineStr">
        <is>
          <t>Belum</t>
        </is>
      </c>
      <c r="ACU26" s="48" t="inlineStr">
        <is>
          <t>Manfaat cukup signifikan, terasa di kehidupan sehari-hari</t>
        </is>
      </c>
      <c r="ACV26" s="48" t="inlineStr">
        <is>
          <t>Berkurang</t>
        </is>
      </c>
      <c r="ACW26" s="48" t="inlineStr">
        <is>
          <t>Anggota keluarga - Perempuan dewasa</t>
        </is>
      </c>
      <c r="ACX26" s="48" t="inlineStr">
        <is>
          <t>Setuju</t>
        </is>
      </c>
      <c r="ACY26" s="48" t="inlineStr">
        <is>
          <t>Anggota keluarga - Laki-laki dewasa Anggota keluarga - Perempuan dewasa Anggota keluarga - Anak-anak</t>
        </is>
      </c>
      <c r="ACZ26" s="8" t="n">
        <v>1</v>
      </c>
      <c r="ADA26" s="8" t="n">
        <v>1</v>
      </c>
      <c r="ADB26" s="8" t="n">
        <v>1</v>
      </c>
      <c r="ADC26" s="8" t="n">
        <v>0</v>
      </c>
      <c r="ADD26" s="48" t="inlineStr">
        <is>
          <t>Puas</t>
        </is>
      </c>
      <c r="ADE26" s="48" t="inlineStr">
        <is>
          <t>Puas</t>
        </is>
      </c>
      <c r="ADF26" s="48" t="inlineStr">
        <is>
          <t>Puas</t>
        </is>
      </c>
      <c r="ADG26" s="48" t="inlineStr">
        <is>
          <t>Cukup puas</t>
        </is>
      </c>
      <c r="ADH26" s="48" t="inlineStr">
        <is>
          <t>Ya</t>
        </is>
      </c>
      <c r="ADI26" s="48" t="inlineStr">
        <is>
          <t>Kompor</t>
        </is>
      </c>
      <c r="ADJ26" s="48" t="inlineStr">
        <is>
          <t>Sangat tidak puas</t>
        </is>
      </c>
      <c r="ADK26" s="48" t="inlineStr">
        <is>
          <t>Sulit dihubungi ketika biogas bermasalah Kualitas yang diberikan tidak sesuai biaya yang dikeluarkan Monitoring/pengawasan tidak rutin Lainnya</t>
        </is>
      </c>
      <c r="ADL26" s="8" t="n">
        <v>0</v>
      </c>
      <c r="ADM26" s="8" t="n">
        <v>0</v>
      </c>
      <c r="ADN26" s="8" t="n">
        <v>1</v>
      </c>
      <c r="ADO26" s="8" t="n">
        <v>0</v>
      </c>
      <c r="ADP26" s="8" t="n">
        <v>1</v>
      </c>
      <c r="ADQ26" s="8" t="n">
        <v>0</v>
      </c>
      <c r="ADR26" s="8" t="n">
        <v>1</v>
      </c>
      <c r="ADS26" s="8" t="n">
        <v>1</v>
      </c>
      <c r="ADT26" s="48" t="inlineStr">
        <is>
          <t>Biogas Pribadi di masukkan Proyek dan dicarikan Subsidi umur biogas diperkirakan 8 Tahun</t>
        </is>
      </c>
      <c r="ADU26" s="48" t="inlineStr">
        <is>
          <t>Memperbaiki sendiri</t>
        </is>
      </c>
      <c r="ADV26" s="8" t="n">
        <v>0</v>
      </c>
      <c r="ADW26" s="8" t="n">
        <v>0</v>
      </c>
      <c r="ADX26" s="8" t="n">
        <v>0</v>
      </c>
      <c r="ADY26" s="8" t="n">
        <v>0</v>
      </c>
      <c r="ADZ26" s="8" t="n">
        <v>0</v>
      </c>
      <c r="AEA26" s="8" t="n">
        <v>1</v>
      </c>
      <c r="AEB26" s="8" t="n">
        <v>0</v>
      </c>
      <c r="AEC26" s="8" t="n">
        <v>0</v>
      </c>
      <c r="AED26" s="8" t="n">
        <v>0</v>
      </c>
      <c r="AEE26" s="48" t="inlineStr">
        <is>
          <t>Lainnya</t>
        </is>
      </c>
      <c r="AEF26" s="48" t="inlineStr">
        <is>
          <t>Tidak diberikan no HP CP0</t>
        </is>
      </c>
      <c r="AEG26" s="48" t="inlineStr">
        <is>
          <t>Lainnya</t>
        </is>
      </c>
      <c r="AEH26" s="48" t="inlineStr">
        <is>
          <t>Perbaiki sendiri</t>
        </is>
      </c>
      <c r="AEI26" s="48" t="inlineStr">
        <is>
          <t>Carikan CPO baru</t>
        </is>
      </c>
      <c r="AEJ26" s="48" t="inlineStr">
        <is>
          <t>Tidak pernah</t>
        </is>
      </c>
      <c r="AEK26" s="48"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EL26" s="8" t="n">
        <v>1</v>
      </c>
      <c r="AEM26" s="8" t="n">
        <v>1</v>
      </c>
      <c r="AEN26" s="8" t="n">
        <v>1</v>
      </c>
      <c r="AEO26" s="8" t="n">
        <v>1</v>
      </c>
      <c r="AEP26" s="8" t="n">
        <v>1</v>
      </c>
      <c r="AEQ26" s="8" t="n">
        <v>1</v>
      </c>
      <c r="AER26" s="8" t="n">
        <v>1</v>
      </c>
      <c r="AES26" s="8" t="n">
        <v>1</v>
      </c>
      <c r="AET26" s="8" t="n">
        <v>1</v>
      </c>
      <c r="AEU26" s="8" t="n">
        <v>0</v>
      </c>
      <c r="AEV26" s="8" t="n">
        <v>0</v>
      </c>
      <c r="AEW26" s="8" t="n">
        <v>0</v>
      </c>
      <c r="AEX26" s="48" t="n"/>
      <c r="AEY26" s="48" t="inlineStr">
        <is>
          <t>Mendukung lingkungan</t>
        </is>
      </c>
      <c r="AEZ26" s="48" t="n"/>
      <c r="AFA26" s="48" t="inlineStr">
        <is>
          <t>Tetangga / teman / saudara</t>
        </is>
      </c>
      <c r="AFB26" s="48" t="n"/>
      <c r="AFC26" s="48" t="inlineStr">
        <is>
          <t>1772094275583.jpg</t>
        </is>
      </c>
      <c r="AFD26" s="16" t="inlineStr">
        <is>
          <t>https://kf.kobotoolbox.org/api/v2/assets/avstPQqLr3Ab3ZdcVTXZ6f/data/682054852/attachments/atteJZAu44p5yLapUe9ZYUJ6/</t>
        </is>
      </c>
      <c r="AFE26" s="48" t="inlineStr">
        <is>
          <t>1772094360852.jpg</t>
        </is>
      </c>
      <c r="AFF26" s="16" t="inlineStr">
        <is>
          <t>https://kf.kobotoolbox.org/api/v2/assets/avstPQqLr3Ab3ZdcVTXZ6f/data/682054852/attachments/atth64v3hV6udWUHn8bv66WQ/</t>
        </is>
      </c>
      <c r="AFG26" s="48" t="inlineStr">
        <is>
          <t>Ir I Made Suyasa</t>
        </is>
      </c>
      <c r="AFH26" s="48" t="n"/>
      <c r="AFI26" s="48" t="n"/>
    </row>
    <row r="27">
      <c r="A27" s="6" t="n">
        <v>46080</v>
      </c>
      <c r="B27" s="6" t="n">
        <v>46081</v>
      </c>
      <c r="C27" s="48" t="inlineStr">
        <is>
          <t>ir. i made suyasa</t>
        </is>
      </c>
      <c r="D27" s="48" t="inlineStr">
        <is>
          <t>i dewa gede suci adnyana</t>
        </is>
      </c>
      <c r="E27" s="8" t="n">
        <v>81337508729</v>
      </c>
      <c r="F27" s="48" t="inlineStr">
        <is>
          <t>-8.4357583 115.360055 567.7999877929688 4.82</t>
        </is>
      </c>
      <c r="G27" s="8" t="n">
        <v>-8.4357583</v>
      </c>
      <c r="H27" s="8" t="n">
        <v>115.360055</v>
      </c>
      <c r="I27" s="8" t="n">
        <v>567.7999878000001</v>
      </c>
      <c r="J27" s="8" t="n">
        <v>4.82</v>
      </c>
      <c r="K27" s="8" t="n">
        <v>0</v>
      </c>
      <c r="L27" s="48" t="inlineStr">
        <is>
          <t>-8.43649 115.3592933 564.2000122070312 4.025</t>
        </is>
      </c>
      <c r="M27" s="8" t="n">
        <v>-8.436489999999999</v>
      </c>
      <c r="N27" s="8" t="n">
        <v>115.3592933</v>
      </c>
      <c r="O27" s="8" t="n">
        <v>564.2000121999999</v>
      </c>
      <c r="P27" s="8" t="n">
        <v>4.025</v>
      </c>
      <c r="Q27" s="8" t="n">
        <v>0</v>
      </c>
      <c r="R27" s="48" t="inlineStr">
        <is>
          <t>Bali</t>
        </is>
      </c>
      <c r="S27" s="8" t="n">
        <v>0</v>
      </c>
      <c r="T27" s="8" t="n">
        <v>0</v>
      </c>
      <c r="U27" s="8" t="n">
        <v>0</v>
      </c>
      <c r="V27" s="8" t="n">
        <v>0</v>
      </c>
      <c r="W27" s="8" t="n">
        <v>0</v>
      </c>
      <c r="X27" s="8" t="n">
        <v>0</v>
      </c>
      <c r="Y27" s="8" t="n">
        <v>1</v>
      </c>
      <c r="Z27" s="8" t="n">
        <v>0</v>
      </c>
      <c r="AA27" s="8" t="n">
        <v>0</v>
      </c>
      <c r="AB27" s="8" t="n">
        <v>0</v>
      </c>
      <c r="AC27" s="48" t="inlineStr">
        <is>
          <t>BANGLI</t>
        </is>
      </c>
      <c r="AD27" s="48" t="inlineStr">
        <is>
          <t>BANGLI</t>
        </is>
      </c>
      <c r="AE27" s="48" t="inlineStr">
        <is>
          <t>TEGAL SUCI</t>
        </is>
      </c>
      <c r="AF27" s="48" t="inlineStr">
        <is>
          <t>BALI SANTI</t>
        </is>
      </c>
      <c r="AG27" s="48" t="inlineStr">
        <is>
          <t>SLP0028</t>
        </is>
      </c>
      <c r="AH27" s="8" t="n">
        <v>4</v>
      </c>
      <c r="AI27" s="48" t="inlineStr">
        <is>
          <t>VPA2</t>
        </is>
      </c>
      <c r="AJ27" s="48" t="inlineStr">
        <is>
          <t>Aktif</t>
        </is>
      </c>
      <c r="AK27" s="8" t="n">
        <v>30</v>
      </c>
      <c r="AL27" s="48" t="inlineStr">
        <is>
          <t>Laki-laki</t>
        </is>
      </c>
      <c r="AM27" s="48" t="inlineStr">
        <is>
          <t>Belum menikah</t>
        </is>
      </c>
      <c r="AN27" s="48" t="inlineStr">
        <is>
          <t>SD/Sederajat</t>
        </is>
      </c>
      <c r="AO27" s="48" t="inlineStr">
        <is>
          <t>Peternak</t>
        </is>
      </c>
      <c r="AP27" s="8" t="n">
        <v>0</v>
      </c>
      <c r="AQ27" s="8" t="n">
        <v>1</v>
      </c>
      <c r="AR27" s="8" t="n">
        <v>0</v>
      </c>
      <c r="AS27" s="8" t="n">
        <v>0</v>
      </c>
      <c r="AT27" s="8" t="n">
        <v>0</v>
      </c>
      <c r="AU27" s="8" t="n">
        <v>0</v>
      </c>
      <c r="AV27" s="8" t="n">
        <v>0</v>
      </c>
      <c r="AW27" s="8" t="n">
        <v>0</v>
      </c>
      <c r="AX27" s="48" t="n"/>
      <c r="AY27" s="48" t="inlineStr">
        <is>
          <t>Peternak</t>
        </is>
      </c>
      <c r="AZ27" s="8" t="n">
        <v>0</v>
      </c>
      <c r="BA27" s="8" t="n">
        <v>1</v>
      </c>
      <c r="BB27" s="8" t="n">
        <v>0</v>
      </c>
      <c r="BC27" s="8" t="n">
        <v>0</v>
      </c>
      <c r="BD27" s="8" t="n">
        <v>0</v>
      </c>
      <c r="BE27" s="8" t="n">
        <v>0</v>
      </c>
      <c r="BF27" s="8" t="n">
        <v>0</v>
      </c>
      <c r="BG27" s="8" t="n">
        <v>0</v>
      </c>
      <c r="BH27" s="48" t="n"/>
      <c r="BI27" s="48" t="inlineStr">
        <is>
          <t>Rp1.500.000 - Rp2.500.000</t>
        </is>
      </c>
      <c r="BJ27" s="8" t="n">
        <v>5</v>
      </c>
      <c r="BK27" s="8" t="n">
        <v>0</v>
      </c>
      <c r="BL27" s="8" t="n">
        <v>0</v>
      </c>
      <c r="BM27" s="8" t="n">
        <v>0</v>
      </c>
      <c r="BN27" s="48" t="inlineStr">
        <is>
          <t>Milik sendiri</t>
        </is>
      </c>
      <c r="BO27" s="48" t="inlineStr">
        <is>
          <t>Permanen (dinding bata dan semen)</t>
        </is>
      </c>
      <c r="BP27" s="8" t="n">
        <v>1</v>
      </c>
      <c r="BQ27" s="8" t="n">
        <v>0</v>
      </c>
      <c r="BR27" s="8" t="n">
        <v>0</v>
      </c>
      <c r="BS27" s="8" t="n">
        <v>0</v>
      </c>
      <c r="BT27" s="8" t="n">
        <v>0</v>
      </c>
      <c r="BU27" s="48" t="n"/>
      <c r="BV27" s="48" t="inlineStr">
        <is>
          <t>Semen</t>
        </is>
      </c>
      <c r="BW27" s="8" t="n">
        <v>0</v>
      </c>
      <c r="BX27" s="8" t="n">
        <v>1</v>
      </c>
      <c r="BY27" s="8" t="n">
        <v>0</v>
      </c>
      <c r="BZ27" s="8" t="n">
        <v>0</v>
      </c>
      <c r="CA27" s="8" t="n">
        <v>0</v>
      </c>
      <c r="CB27" s="48" t="n"/>
      <c r="CC27" s="48" t="inlineStr">
        <is>
          <t>Seng</t>
        </is>
      </c>
      <c r="CD27" s="8" t="n">
        <v>0</v>
      </c>
      <c r="CE27" s="8" t="n">
        <v>0</v>
      </c>
      <c r="CF27" s="8" t="n">
        <v>0</v>
      </c>
      <c r="CG27" s="8" t="n">
        <v>0</v>
      </c>
      <c r="CH27" s="8" t="n">
        <v>1</v>
      </c>
      <c r="CI27" s="8" t="n">
        <v>0</v>
      </c>
      <c r="CJ27" s="8" t="n">
        <v>0</v>
      </c>
      <c r="CK27" s="48" t="n"/>
      <c r="CL27" s="48" t="inlineStr">
        <is>
          <t>Ya</t>
        </is>
      </c>
      <c r="CM27" s="8" t="n">
        <v>2023</v>
      </c>
      <c r="CN27" s="48" t="inlineStr">
        <is>
          <t>Fixed-Dome (Kubah Tetap)</t>
        </is>
      </c>
      <c r="CO27" s="48" t="inlineStr">
        <is>
          <t>12 m³ (10-11 ekor sapi, ±10 jam memasak/hari, ±100 kg slurry/hari)</t>
        </is>
      </c>
      <c r="CP27" s="48" t="inlineStr">
        <is>
          <t>Anggota keluarga - laki-laki</t>
        </is>
      </c>
      <c r="CQ27" s="8" t="n">
        <v>0</v>
      </c>
      <c r="CR27" s="8" t="n">
        <v>0</v>
      </c>
      <c r="CS27" s="8" t="n">
        <v>0</v>
      </c>
      <c r="CT27" s="8" t="n">
        <v>0</v>
      </c>
      <c r="CU27" s="8" t="n">
        <v>1</v>
      </c>
      <c r="CV27" s="8" t="n">
        <v>0</v>
      </c>
      <c r="CW27" s="8" t="n">
        <v>0</v>
      </c>
      <c r="CX27" s="8" t="n">
        <v>0</v>
      </c>
      <c r="CY27" s="48" t="inlineStr">
        <is>
          <t>Anggota keluarga - laki-laki</t>
        </is>
      </c>
      <c r="CZ27" s="8" t="n">
        <v>1</v>
      </c>
      <c r="DA27" s="8" t="n">
        <v>0</v>
      </c>
      <c r="DB27" s="8" t="n">
        <v>0</v>
      </c>
      <c r="DC27" s="48" t="n"/>
      <c r="DD27" s="48" t="inlineStr">
        <is>
          <t>Anggota keluarga - laki-laki CPO atau pendamping</t>
        </is>
      </c>
      <c r="DE27" s="8" t="n">
        <v>1</v>
      </c>
      <c r="DF27" s="8" t="n">
        <v>0</v>
      </c>
      <c r="DG27" s="8" t="n">
        <v>1</v>
      </c>
      <c r="DH27" s="8" t="n">
        <v>0</v>
      </c>
      <c r="DI27" s="48" t="n"/>
      <c r="DJ27" s="48" t="inlineStr">
        <is>
          <t>CPO atau pendamping</t>
        </is>
      </c>
      <c r="DK27" s="8" t="n">
        <v>0</v>
      </c>
      <c r="DL27" s="8" t="n">
        <v>0</v>
      </c>
      <c r="DM27" s="8" t="n">
        <v>1</v>
      </c>
      <c r="DN27" s="8" t="n">
        <v>0</v>
      </c>
      <c r="DO27" s="48" t="n"/>
      <c r="DP27" s="48" t="inlineStr">
        <is>
          <t>Ya</t>
        </is>
      </c>
      <c r="DQ27" s="48" t="n"/>
      <c r="DR27" s="48" t="n"/>
      <c r="DS27" s="48" t="n"/>
      <c r="DT27" s="48" t="n"/>
      <c r="DU27" s="48" t="n"/>
      <c r="DV27" s="48" t="n"/>
      <c r="DW27" s="48" t="n"/>
      <c r="DX27" s="48" t="n"/>
      <c r="DY27" s="48" t="n"/>
      <c r="DZ27" s="48" t="n"/>
      <c r="EA27" s="48" t="n"/>
      <c r="EB27" s="48" t="n"/>
      <c r="EC27" s="48" t="n"/>
      <c r="ED27" s="48" t="n"/>
      <c r="EE27" s="48" t="n"/>
      <c r="EF27" s="48" t="n"/>
      <c r="EG27" s="48" t="n"/>
      <c r="EH27" s="48" t="n"/>
      <c r="EI27" s="48" t="inlineStr">
        <is>
          <t>Tidak ada masalah</t>
        </is>
      </c>
      <c r="EJ27" s="8" t="n">
        <v>0</v>
      </c>
      <c r="EK27" s="8" t="n">
        <v>0</v>
      </c>
      <c r="EL27" s="8" t="n">
        <v>0</v>
      </c>
      <c r="EM27" s="8" t="n">
        <v>1</v>
      </c>
      <c r="EN27" s="8" t="n">
        <v>0</v>
      </c>
      <c r="EO27" s="48" t="n"/>
      <c r="EP27" s="48" t="inlineStr">
        <is>
          <t>Ya, cukup jelas dan mudah diikuti</t>
        </is>
      </c>
      <c r="EQ27" s="48" t="inlineStr">
        <is>
          <t>Bukan pelatihan</t>
        </is>
      </c>
      <c r="ER27" s="48" t="inlineStr">
        <is>
          <t>CPO atau pendamping</t>
        </is>
      </c>
      <c r="ES27" s="8" t="n">
        <v>1</v>
      </c>
      <c r="ET27" s="8" t="n">
        <v>0</v>
      </c>
      <c r="EU27" s="8" t="n">
        <v>0</v>
      </c>
      <c r="EV27" s="8" t="n">
        <v>0</v>
      </c>
      <c r="EW27" s="48" t="n"/>
      <c r="EX27" s="48" t="inlineStr">
        <is>
          <t>Anggota keluarga - Laki-laki</t>
        </is>
      </c>
      <c r="EY27" s="8" t="n">
        <v>1</v>
      </c>
      <c r="EZ27" s="8" t="n">
        <v>0</v>
      </c>
      <c r="FA27" s="8" t="n">
        <v>0</v>
      </c>
      <c r="FB27" s="48" t="n"/>
      <c r="FC27" s="48" t="inlineStr">
        <is>
          <t>Setiap minggu</t>
        </is>
      </c>
      <c r="FD27" s="48" t="n"/>
      <c r="FE27" s="48" t="inlineStr">
        <is>
          <t>Mengetahui</t>
        </is>
      </c>
      <c r="FF27" s="48" t="inlineStr">
        <is>
          <t>Sering (setiap minggu)</t>
        </is>
      </c>
      <c r="FG27" s="48" t="inlineStr">
        <is>
          <t>Mengetahui</t>
        </is>
      </c>
      <c r="FH27" s="48" t="inlineStr">
        <is>
          <t>Sering (setiap minggu)</t>
        </is>
      </c>
      <c r="FI27" s="48" t="inlineStr">
        <is>
          <t>Mengetahui</t>
        </is>
      </c>
      <c r="FJ27" s="48" t="inlineStr">
        <is>
          <t>Selalu (setiap hari)</t>
        </is>
      </c>
      <c r="FK27" s="48" t="inlineStr">
        <is>
          <t>Mengetahui</t>
        </is>
      </c>
      <c r="FL27" s="48" t="inlineStr">
        <is>
          <t>Sering (setiap minggu)</t>
        </is>
      </c>
      <c r="FM27" s="48" t="inlineStr">
        <is>
          <t>Mengetahui</t>
        </is>
      </c>
      <c r="FN27" s="48" t="inlineStr">
        <is>
          <t>Jarang (setiap bulan atau lebih)</t>
        </is>
      </c>
      <c r="FO27" s="48" t="inlineStr">
        <is>
          <t>Mengetahui</t>
        </is>
      </c>
      <c r="FP27" s="48" t="inlineStr">
        <is>
          <t>Jarang (setiap bulan atau lebih)</t>
        </is>
      </c>
      <c r="FQ27" s="48" t="inlineStr">
        <is>
          <t>Mengetahui</t>
        </is>
      </c>
      <c r="FR27" s="48" t="inlineStr">
        <is>
          <t>Ya</t>
        </is>
      </c>
      <c r="FS27" s="48" t="inlineStr">
        <is>
          <t>Mengetahui</t>
        </is>
      </c>
      <c r="FT27" s="48" t="inlineStr">
        <is>
          <t>Ya, selalu</t>
        </is>
      </c>
      <c r="FU27" s="48" t="inlineStr">
        <is>
          <t>Laki-laki dewasa</t>
        </is>
      </c>
      <c r="FV27" s="8" t="n">
        <v>1</v>
      </c>
      <c r="FW27" s="8" t="n">
        <v>0</v>
      </c>
      <c r="FX27" s="8" t="n">
        <v>0</v>
      </c>
      <c r="FY27" s="8" t="n">
        <v>0</v>
      </c>
      <c r="FZ27" s="48" t="inlineStr">
        <is>
          <t>Memahami</t>
        </is>
      </c>
      <c r="GA27" s="48" t="inlineStr">
        <is>
          <t>CPO</t>
        </is>
      </c>
      <c r="GB27" s="8" t="n">
        <v>1</v>
      </c>
      <c r="GC27" s="8" t="n">
        <v>0</v>
      </c>
      <c r="GD27" s="8" t="n">
        <v>0</v>
      </c>
      <c r="GE27" s="8" t="n">
        <v>0</v>
      </c>
      <c r="GF27" s="48" t="n"/>
      <c r="GG27" s="48" t="inlineStr">
        <is>
          <t>Sering</t>
        </is>
      </c>
      <c r="GH27" s="48" t="inlineStr">
        <is>
          <t>Tidak</t>
        </is>
      </c>
      <c r="GI27" s="48" t="n"/>
      <c r="GJ27" s="48" t="n"/>
      <c r="GK27" s="48" t="n"/>
      <c r="GL27" s="48" t="n"/>
      <c r="GM27" s="48" t="n"/>
      <c r="GN27" s="48" t="n"/>
      <c r="GO27" s="48" t="n"/>
      <c r="GP27" s="48" t="inlineStr">
        <is>
          <t>Sebagian</t>
        </is>
      </c>
      <c r="GQ27" s="48" t="inlineStr">
        <is>
          <t>LPG</t>
        </is>
      </c>
      <c r="GR27" s="8" t="n">
        <v>1</v>
      </c>
      <c r="GS27" s="8" t="n">
        <v>0</v>
      </c>
      <c r="GT27" s="8" t="n">
        <v>0</v>
      </c>
      <c r="GU27" s="8" t="n">
        <v>0</v>
      </c>
      <c r="GV27" s="8" t="n">
        <v>0</v>
      </c>
      <c r="GW27" s="8" t="n">
        <v>0</v>
      </c>
      <c r="GX27" s="8" t="n">
        <v>0</v>
      </c>
      <c r="GY27" s="48" t="n"/>
      <c r="GZ27" s="48" t="inlineStr">
        <is>
          <t>Ya</t>
        </is>
      </c>
      <c r="HA27" s="48" t="n"/>
      <c r="HB27" s="48" t="n"/>
      <c r="HC27" s="48" t="n"/>
      <c r="HD27" s="48" t="n"/>
      <c r="HE27" s="8" t="n">
        <v>6</v>
      </c>
      <c r="HF27" s="8" t="n">
        <v>40000</v>
      </c>
      <c r="HG27" s="8" t="n">
        <v>3</v>
      </c>
      <c r="HH27" s="8" t="n">
        <v>20000</v>
      </c>
      <c r="HI27" s="48" t="n"/>
      <c r="HJ27" s="48" t="n"/>
      <c r="HK27" s="48" t="n"/>
      <c r="HL27" s="48" t="n"/>
      <c r="HM27" s="48" t="n"/>
      <c r="HN27" s="48" t="n"/>
      <c r="HO27" s="48" t="n"/>
      <c r="HP27" s="48" t="n"/>
      <c r="HQ27" s="48" t="n"/>
      <c r="HR27" s="48" t="n"/>
      <c r="HS27" s="48" t="n"/>
      <c r="HT27" s="48" t="n"/>
      <c r="HU27" s="48" t="n"/>
      <c r="HV27" s="48" t="n"/>
      <c r="HW27" s="48" t="n"/>
      <c r="HX27" s="48" t="n"/>
      <c r="HY27" s="48" t="n"/>
      <c r="HZ27" s="48" t="n"/>
      <c r="IA27" s="8" t="n">
        <v>3</v>
      </c>
      <c r="IB27" s="8" t="n">
        <v>20000</v>
      </c>
      <c r="IC27" s="48" t="n"/>
      <c r="ID27" s="48" t="n"/>
      <c r="IE27" s="48" t="n"/>
      <c r="IF27" s="48" t="n"/>
      <c r="IG27" s="48" t="n"/>
      <c r="IH27" s="48" t="n"/>
      <c r="II27" s="48" t="n"/>
      <c r="IJ27" s="48" t="n"/>
      <c r="IK27" s="48" t="inlineStr">
        <is>
          <t>80-100 kg</t>
        </is>
      </c>
      <c r="IL27" s="48" t="inlineStr">
        <is>
          <t>&gt;5 jam</t>
        </is>
      </c>
      <c r="IM27" s="48" t="inlineStr">
        <is>
          <t>Ya</t>
        </is>
      </c>
      <c r="IN27" s="48" t="inlineStr">
        <is>
          <t>Tidak</t>
        </is>
      </c>
      <c r="IO27" s="48" t="inlineStr">
        <is>
          <t>Lebih bersih</t>
        </is>
      </c>
      <c r="IP27" s="48" t="n"/>
      <c r="IQ27" s="48" t="inlineStr">
        <is>
          <t>Lebih jarang (lebih sering tidak terkena)</t>
        </is>
      </c>
      <c r="IR27" s="48" t="inlineStr">
        <is>
          <t>Laki-laki dewasa</t>
        </is>
      </c>
      <c r="IS27" s="8" t="n">
        <v>1</v>
      </c>
      <c r="IT27" s="8" t="n">
        <v>0</v>
      </c>
      <c r="IU27" s="8" t="n">
        <v>0</v>
      </c>
      <c r="IV27" s="48" t="inlineStr">
        <is>
          <t>Laki-laki dewasa</t>
        </is>
      </c>
      <c r="IW27" s="8" t="n">
        <v>1</v>
      </c>
      <c r="IX27" s="8" t="n">
        <v>0</v>
      </c>
      <c r="IY27" s="8" t="n">
        <v>0</v>
      </c>
      <c r="IZ27" s="48" t="inlineStr">
        <is>
          <t>Tidak pernah</t>
        </is>
      </c>
      <c r="JA27" s="48" t="n"/>
      <c r="JB27" s="48" t="n"/>
      <c r="JC27" s="48" t="n"/>
      <c r="JD27" s="48" t="n"/>
      <c r="JE27" s="48" t="n"/>
      <c r="JF27" s="48" t="n"/>
      <c r="JG27" s="48" t="n"/>
      <c r="JH27" s="48" t="n"/>
      <c r="JI27" s="48" t="inlineStr">
        <is>
          <t>Tidak pernah</t>
        </is>
      </c>
      <c r="JJ27" s="48" t="n"/>
      <c r="JK27" s="48" t="n"/>
      <c r="JL27" s="48" t="n"/>
      <c r="JM27" s="48" t="n"/>
      <c r="JN27" s="48" t="n"/>
      <c r="JO27" s="48" t="n"/>
      <c r="JP27" s="48" t="n"/>
      <c r="JQ27" s="48" t="n"/>
      <c r="JR27" s="48" t="inlineStr">
        <is>
          <t>Tidak pernah</t>
        </is>
      </c>
      <c r="JS27" s="48" t="n"/>
      <c r="JT27" s="48" t="n"/>
      <c r="JU27" s="48" t="n"/>
      <c r="JV27" s="48" t="n"/>
      <c r="JW27" s="48" t="n"/>
      <c r="JX27" s="48" t="n"/>
      <c r="JY27" s="48" t="n"/>
      <c r="JZ27" s="48" t="n"/>
      <c r="KA27" s="48" t="inlineStr">
        <is>
          <t>Tidak pernah</t>
        </is>
      </c>
      <c r="KB27" s="48" t="n"/>
      <c r="KC27" s="48" t="n"/>
      <c r="KD27" s="48" t="n"/>
      <c r="KE27" s="48" t="n"/>
      <c r="KF27" s="48" t="n"/>
      <c r="KG27" s="48" t="n"/>
      <c r="KH27" s="48" t="n"/>
      <c r="KI27" s="48" t="n"/>
      <c r="KJ27" s="48" t="inlineStr">
        <is>
          <t>Tidak pernah</t>
        </is>
      </c>
      <c r="KK27" s="48" t="n"/>
      <c r="KL27" s="48" t="n"/>
      <c r="KM27" s="48" t="n"/>
      <c r="KN27" s="48" t="n"/>
      <c r="KO27" s="48" t="n"/>
      <c r="KP27" s="48" t="n"/>
      <c r="KQ27" s="48" t="n"/>
      <c r="KR27" s="48" t="n"/>
      <c r="KS27" s="48" t="inlineStr">
        <is>
          <t>Cukup membaik</t>
        </is>
      </c>
      <c r="KT27" s="48" t="inlineStr">
        <is>
          <t>2-4 kali</t>
        </is>
      </c>
      <c r="KU27" s="48" t="inlineStr">
        <is>
          <t>0-1 kali</t>
        </is>
      </c>
      <c r="KV27" s="48" t="inlineStr">
        <is>
          <t>Laki-laki dewasa</t>
        </is>
      </c>
      <c r="KW27" s="8" t="n">
        <v>1</v>
      </c>
      <c r="KX27" s="8" t="n">
        <v>0</v>
      </c>
      <c r="KY27" s="8" t="n">
        <v>0</v>
      </c>
      <c r="KZ27" s="8" t="n">
        <v>0</v>
      </c>
      <c r="LA27" s="48" t="inlineStr">
        <is>
          <t>Cukup membaik</t>
        </is>
      </c>
      <c r="LB27" s="48" t="inlineStr">
        <is>
          <t>Cukup membaik</t>
        </is>
      </c>
      <c r="LC27" s="8" t="n">
        <v>1</v>
      </c>
      <c r="LD27" s="8" t="n">
        <v>6</v>
      </c>
      <c r="LE27" s="8" t="n">
        <v>0</v>
      </c>
      <c r="LF27" s="8" t="n">
        <v>0</v>
      </c>
      <c r="LG27" s="48" t="inlineStr">
        <is>
          <t>Ya</t>
        </is>
      </c>
      <c r="LH27" s="8" t="n">
        <v>250000</v>
      </c>
      <c r="LI27" s="48" t="n"/>
      <c r="LJ27" s="48" t="inlineStr">
        <is>
          <t>Tabungan</t>
        </is>
      </c>
      <c r="LK27" s="8" t="n">
        <v>1</v>
      </c>
      <c r="LL27" s="8" t="n">
        <v>0</v>
      </c>
      <c r="LM27" s="8" t="n">
        <v>0</v>
      </c>
      <c r="LN27" s="8" t="n">
        <v>0</v>
      </c>
      <c r="LO27" s="8" t="n">
        <v>0</v>
      </c>
      <c r="LP27" s="8" t="n">
        <v>0</v>
      </c>
      <c r="LQ27" s="8" t="n">
        <v>0</v>
      </c>
      <c r="LR27" s="48" t="n"/>
      <c r="LS27" s="8" t="n">
        <v>120</v>
      </c>
      <c r="LT27" s="8" t="n">
        <v>0</v>
      </c>
      <c r="LU27" s="8" t="n">
        <v>0</v>
      </c>
      <c r="LV27" s="8" t="n">
        <v>60</v>
      </c>
      <c r="LW27" s="8" t="n">
        <v>0</v>
      </c>
      <c r="LX27" s="8" t="n">
        <v>0</v>
      </c>
      <c r="LY27" s="8" t="n">
        <v>15</v>
      </c>
      <c r="LZ27" s="8" t="n">
        <v>0</v>
      </c>
      <c r="MA27" s="8" t="n">
        <v>0</v>
      </c>
      <c r="MB27" s="48" t="inlineStr">
        <is>
          <t>Ya</t>
        </is>
      </c>
      <c r="MC27" s="8" t="n">
        <v>15</v>
      </c>
      <c r="MD27" s="8" t="n">
        <v>0</v>
      </c>
      <c r="ME27" s="8" t="n">
        <v>0</v>
      </c>
      <c r="MF27" s="8" t="n">
        <v>0</v>
      </c>
      <c r="MG27" s="8" t="n">
        <v>0</v>
      </c>
      <c r="MH27" s="8" t="n">
        <v>0</v>
      </c>
      <c r="MI27" s="48" t="inlineStr">
        <is>
          <t>Aktivitas sosial diluar rumah (misalnya, berkumpul dengan tetangga, mengikuti kegiatan PKK, dsb) Istirahat</t>
        </is>
      </c>
      <c r="MJ27" s="8" t="n">
        <v>0</v>
      </c>
      <c r="MK27" s="8" t="n">
        <v>1</v>
      </c>
      <c r="ML27" s="8" t="n">
        <v>1</v>
      </c>
      <c r="MM27" s="8" t="n">
        <v>0</v>
      </c>
      <c r="MN27" s="8" t="n">
        <v>0</v>
      </c>
      <c r="MO27" s="8" t="n">
        <v>0</v>
      </c>
      <c r="MP27" s="48" t="n"/>
      <c r="MQ27" s="48" t="n"/>
      <c r="MR27" s="48" t="inlineStr">
        <is>
          <t>Istirahat</t>
        </is>
      </c>
      <c r="MS27" s="48" t="inlineStr">
        <is>
          <t>Bersih - bersih sekitar</t>
        </is>
      </c>
      <c r="MT27" s="48" t="n"/>
      <c r="MU27" s="48" t="inlineStr">
        <is>
          <t>Ya, untuk anggota keluarga</t>
        </is>
      </c>
      <c r="MV27" s="48" t="inlineStr">
        <is>
          <t>Perawatan sistem biogas</t>
        </is>
      </c>
      <c r="MW27" s="8" t="n">
        <v>1</v>
      </c>
      <c r="MX27" s="8" t="n">
        <v>0</v>
      </c>
      <c r="MY27" s="8" t="n">
        <v>0</v>
      </c>
      <c r="MZ27" s="8" t="n">
        <v>0</v>
      </c>
      <c r="NA27" s="48" t="n"/>
      <c r="NB27" s="48" t="n"/>
      <c r="NC27" s="48" t="n"/>
      <c r="ND27" s="48" t="n"/>
      <c r="NE27" s="48" t="n"/>
      <c r="NF27" s="48" t="n"/>
      <c r="NG27" s="48" t="n"/>
      <c r="NH27" s="48" t="n"/>
      <c r="NI27" s="48" t="n"/>
      <c r="NJ27" s="48" t="n"/>
      <c r="NK27" s="48" t="n"/>
      <c r="NL27" s="48" t="inlineStr">
        <is>
          <t>Ya</t>
        </is>
      </c>
      <c r="NM27" s="48" t="inlineStr">
        <is>
          <t>100% dana mandiri</t>
        </is>
      </c>
      <c r="NN27" s="48" t="inlineStr">
        <is>
          <t>&gt;11.000.001</t>
        </is>
      </c>
      <c r="NO27" s="48" t="n"/>
      <c r="NP27" s="48" t="n"/>
      <c r="NQ27" s="48" t="n"/>
      <c r="NR27" s="48" t="n"/>
      <c r="NS27" s="48" t="n"/>
      <c r="NT27" s="48" t="n"/>
      <c r="NU27" s="48" t="n"/>
      <c r="NV27" s="48" t="inlineStr">
        <is>
          <t>Anggota keluarga - Laki-laki dewasa</t>
        </is>
      </c>
      <c r="NW27" s="48" t="n"/>
      <c r="NX27" s="48" t="inlineStr">
        <is>
          <t>Sedikit meningkat</t>
        </is>
      </c>
      <c r="NY27" s="8" t="n">
        <v>0</v>
      </c>
      <c r="NZ27" s="8" t="n">
        <v>120</v>
      </c>
      <c r="OA27" s="8" t="n">
        <v>0</v>
      </c>
      <c r="OB27" s="8" t="n">
        <v>0</v>
      </c>
      <c r="OC27" s="8" t="n">
        <v>30</v>
      </c>
      <c r="OD27" s="8" t="n">
        <v>0</v>
      </c>
      <c r="OE27" s="48" t="inlineStr">
        <is>
          <t>Lebih baik</t>
        </is>
      </c>
      <c r="OF27" s="48" t="inlineStr">
        <is>
          <t>Lebih baik (beda waktu memasak 5-30 menit, ATAU tidak lagi ada rasa/bau makanan yang berubah, ATAU alasan lainnya)</t>
        </is>
      </c>
      <c r="OG27" s="48" t="inlineStr">
        <is>
          <t>Ya</t>
        </is>
      </c>
      <c r="OH27" s="8" t="n">
        <v>0</v>
      </c>
      <c r="OI27" s="8" t="n">
        <v>0</v>
      </c>
      <c r="OJ27" s="8" t="n">
        <v>0</v>
      </c>
      <c r="OK27" s="8" t="n">
        <v>80</v>
      </c>
      <c r="OL27" s="8" t="n">
        <v>0</v>
      </c>
      <c r="OM27" s="8" t="n">
        <v>0</v>
      </c>
      <c r="ON27" s="8" t="n">
        <v>0</v>
      </c>
      <c r="OO27" s="8" t="n">
        <v>0</v>
      </c>
      <c r="OP27" s="48">
        <f>VLOOKUP(AG27,'BUS 2'!$G$1:$CU$424,2,0)</f>
        <v/>
      </c>
      <c r="OQ27" s="8">
        <f>VLOOKUP(AG27,'BUS 2'!$G$1:$CU$424,3,0)</f>
        <v/>
      </c>
      <c r="OR27" s="8">
        <f>VLOOKUP(AG27,'BUS 2'!$G$1:$CU$424,4,0)</f>
        <v/>
      </c>
      <c r="OS27" s="8">
        <f>VLOOKUP(AG27,'BUS 2'!$G$1:$CU$424,5,0)</f>
        <v/>
      </c>
      <c r="OT27" s="8">
        <f>VLOOKUP(AG27,'BUS 2'!$G$1:$CU$424,6,0)</f>
        <v/>
      </c>
      <c r="OU27" s="8">
        <f>VLOOKUP(AG27,'BUS 2'!$G$1:$CU$424,7,0)</f>
        <v/>
      </c>
      <c r="OV27" s="8">
        <f>VLOOKUP(AG27,'BUS 2'!$G$1:$CU$424,8,0)</f>
        <v/>
      </c>
      <c r="OW27" s="8">
        <f>VLOOKUP(AG27,'BUS 2'!$G$1:$CU$424,9,0)</f>
        <v/>
      </c>
      <c r="OX27" s="8">
        <f>VLOOKUP(AG27,'BUS 2'!$G$1:$CU$424,10,0)</f>
        <v/>
      </c>
      <c r="OY27" s="8">
        <f>VLOOKUP(AG27,'BUS 2'!$G$1:$CU$424,11,0)</f>
        <v/>
      </c>
      <c r="OZ27" s="8">
        <f>VLOOKUP(AG27,'BUS 2'!$G$1:$CU$424,12,0)</f>
        <v/>
      </c>
      <c r="PA27" s="8">
        <f>VLOOKUP(AG27,'BUS 2'!$G$1:$CU$424,13,0)</f>
        <v/>
      </c>
      <c r="PB27" s="8">
        <f>VLOOKUP(AG27,'BUS 2'!$G$1:$CU$424,14,0)</f>
        <v/>
      </c>
      <c r="PC27" s="8">
        <f>VLOOKUP(AG27,'BUS 2'!$G$1:$CU$424,15,0)</f>
        <v/>
      </c>
      <c r="PD27" s="8">
        <f>VLOOKUP(AG27,'BUS 2'!$G$1:$CU$424,16,0)</f>
        <v/>
      </c>
      <c r="PE27" s="8">
        <f>VLOOKUP(AG27,'BUS 2'!$G$1:$CU$424,17,0)</f>
        <v/>
      </c>
      <c r="PF27" s="8">
        <f>VLOOKUP(AG27,'BUS 2'!$G$1:$CU$424,18,0)</f>
        <v/>
      </c>
      <c r="PG27" s="8">
        <f>VLOOKUP(AG27,'BUS 2'!$G$1:$CU$424,19,0)</f>
        <v/>
      </c>
      <c r="PH27" s="8">
        <f>VLOOKUP(AG27,'BUS 2'!$G$1:$CU$424,20,0)</f>
        <v/>
      </c>
      <c r="PI27" s="8">
        <f>VLOOKUP(AG27,'BUS 2'!$G$1:$CU$424,21,0)</f>
        <v/>
      </c>
      <c r="PJ27" s="8">
        <f>VLOOKUP(AG27,'BUS 2'!$G$1:$CU$424,22,0)</f>
        <v/>
      </c>
      <c r="PK27" s="8">
        <f>VLOOKUP(AG27,'BUS 2'!$G$1:$CU$424,23,0)</f>
        <v/>
      </c>
      <c r="PL27" s="8">
        <f>VLOOKUP(AG27,'BUS 2'!$G$1:$CU$424,24,0)</f>
        <v/>
      </c>
      <c r="PM27" s="8">
        <f>VLOOKUP(AG27,'BUS 2'!$G$1:$CU$424,25,0)</f>
        <v/>
      </c>
      <c r="PN27" s="8">
        <f>VLOOKUP(AG27,'BUS 2'!$G$1:$CU$424,26,0)</f>
        <v/>
      </c>
      <c r="PO27" s="8">
        <f>VLOOKUP(AG27,'BUS 2'!$G$1:$CU$424,27,0)</f>
        <v/>
      </c>
      <c r="PP27" s="8">
        <f>VLOOKUP(AG27,'BUS 2'!$G$1:$CU$424,28,0)</f>
        <v/>
      </c>
      <c r="PQ27" s="8">
        <f>VLOOKUP(AG27,'BUS 2'!$G$1:$CU$424,29,0)</f>
        <v/>
      </c>
      <c r="PR27" s="8">
        <f>VLOOKUP(AG27,'BUS 2'!$G$1:$CU$424,30,0)</f>
        <v/>
      </c>
      <c r="PS27" s="8">
        <f>VLOOKUP(AG27,'BUS 2'!$G$1:$CU$424,31,0)</f>
        <v/>
      </c>
      <c r="PT27" s="48" t="n"/>
      <c r="PU27" s="48" t="n"/>
      <c r="PV27" s="48" t="n"/>
      <c r="PW27" s="48" t="n"/>
      <c r="PX27" s="48" t="n"/>
      <c r="PY27" s="48" t="n"/>
      <c r="PZ27" s="48" t="n"/>
      <c r="QA27" s="48" t="n"/>
      <c r="QB27" s="48" t="n"/>
      <c r="QC27" s="48" t="n"/>
      <c r="QD27" s="48" t="n"/>
      <c r="QE27" s="48" t="n"/>
      <c r="QF27" s="48" t="n"/>
      <c r="QG27" s="48" t="n"/>
      <c r="QH27" s="48" t="n"/>
      <c r="QI27" s="48" t="n"/>
      <c r="QJ27" s="48" t="n"/>
      <c r="QK27" s="48" t="n"/>
      <c r="QL27" s="48" t="n"/>
      <c r="QM27" s="48" t="n"/>
      <c r="QN27" s="48" t="n"/>
      <c r="QO27" s="48" t="n"/>
      <c r="QP27" s="48" t="n"/>
      <c r="QQ27" s="48" t="n"/>
      <c r="QR27" s="48" t="n"/>
      <c r="QS27" s="48" t="n"/>
      <c r="QT27" s="48" t="n"/>
      <c r="QU27" s="48" t="n"/>
      <c r="QV27" s="48" t="inlineStr">
        <is>
          <t>1-Disebarkan ke lahan terbuka</t>
        </is>
      </c>
      <c r="QW27" s="8" t="n">
        <v>0</v>
      </c>
      <c r="QX27" s="8" t="n">
        <v>0</v>
      </c>
      <c r="QY27" s="8" t="n">
        <v>0</v>
      </c>
      <c r="QZ27" s="8" t="n">
        <v>0</v>
      </c>
      <c r="RA27" s="8" t="n">
        <v>0</v>
      </c>
      <c r="RB27" s="8" t="n">
        <v>1</v>
      </c>
      <c r="RC27" s="8" t="n">
        <v>0</v>
      </c>
      <c r="RD27" s="8" t="n">
        <v>0</v>
      </c>
      <c r="RE27" s="8" t="n">
        <v>0</v>
      </c>
      <c r="RF27" s="48" t="n"/>
      <c r="RG27" s="48" t="n"/>
      <c r="RH27" s="48" t="n"/>
      <c r="RI27" s="48" t="n"/>
      <c r="RJ27" s="48" t="n"/>
      <c r="RK27" s="48" t="n"/>
      <c r="RL27" s="48" t="n"/>
      <c r="RM27" s="48" t="n"/>
      <c r="RN27" s="48" t="n"/>
      <c r="RO27" s="48" t="n"/>
      <c r="RP27" s="48" t="n"/>
      <c r="RQ27" s="48" t="n"/>
      <c r="RR27" s="48" t="n"/>
      <c r="RS27" s="48" t="n"/>
      <c r="RT27" s="48" t="n"/>
      <c r="RU27" s="48" t="n"/>
      <c r="RV27" s="48" t="n"/>
      <c r="RW27" s="48" t="n"/>
      <c r="RX27" s="48" t="n"/>
      <c r="RY27" s="48" t="n"/>
      <c r="RZ27" s="48" t="n"/>
      <c r="SA27" s="48" t="n"/>
      <c r="SB27" s="48" t="n"/>
      <c r="SC27" s="48" t="n"/>
      <c r="SD27" s="48" t="n"/>
      <c r="SE27" s="48" t="n"/>
      <c r="SF27" s="48" t="n"/>
      <c r="SG27" s="48" t="n"/>
      <c r="SH27" s="48" t="n"/>
      <c r="SI27" s="48" t="n"/>
      <c r="SJ27" s="48" t="n"/>
      <c r="SK27" s="48" t="n"/>
      <c r="SL27" s="48" t="n"/>
      <c r="SM27" s="48" t="n"/>
      <c r="SN27" s="48" t="n"/>
      <c r="SO27" s="48" t="n"/>
      <c r="SP27" s="48" t="n"/>
      <c r="SQ27" s="48" t="n"/>
      <c r="SR27" s="48" t="n"/>
      <c r="SS27" s="48" t="n"/>
      <c r="ST27" s="48" t="n"/>
      <c r="SU27" s="48" t="n"/>
      <c r="SV27" s="48" t="n"/>
      <c r="SW27" s="48" t="n"/>
      <c r="SX27" s="48" t="n"/>
      <c r="SY27" s="8">
        <f>VLOOKUP(AG27,'BUS 2'!$G$1:$CU$424,33,0)</f>
        <v/>
      </c>
      <c r="SZ27" s="48">
        <f>VLOOKUP(AG27,'BUS 2'!$G$1:$CU$424,34,0)</f>
        <v/>
      </c>
      <c r="TA27" s="48">
        <f>VLOOKUP(AG27,'BUS 2'!$G$1:$CU$424,35,0)</f>
        <v/>
      </c>
      <c r="TB27" s="48">
        <f>VLOOKUP(AG27,'BUS 2'!$G$1:$CU$424,36,0)</f>
        <v/>
      </c>
      <c r="TC27" s="48">
        <f>VLOOKUP(AG27,'BUS 2'!$G$1:$CU$424,37,0)</f>
        <v/>
      </c>
      <c r="TD27" s="48">
        <f>VLOOKUP(AG27,'BUS 2'!$G$1:$CU$424,38,0)</f>
        <v/>
      </c>
      <c r="TE27" s="48">
        <f>VLOOKUP(AG27,'BUS 2'!$G$1:$CU$424,39,0)</f>
        <v/>
      </c>
      <c r="TF27" s="48">
        <f>VLOOKUP(AG27,'BUS 2'!$G$1:$CU$424,40,0)</f>
        <v/>
      </c>
      <c r="TG27" s="8">
        <f>VLOOKUP(AG27,'BUS 2'!$G$1:$CU$424,42,0)</f>
        <v/>
      </c>
      <c r="TH27" s="8">
        <f>VLOOKUP(AG27,'BUS 2'!$G$1:$CU$424,43,0)</f>
        <v/>
      </c>
      <c r="TI27" s="8">
        <f>VLOOKUP(AG27,'BUS 2'!$G$1:$CU$424,44,0)</f>
        <v/>
      </c>
      <c r="TJ27" s="8">
        <f>VLOOKUP(AG27,'BUS 2'!$G$1:$CU$424,45,0)</f>
        <v/>
      </c>
      <c r="TK27" s="8">
        <f>VLOOKUP(AG27,'BUS 2'!$G$1:$CU$424,46,0)</f>
        <v/>
      </c>
      <c r="TL27" s="8">
        <f>VLOOKUP(AG27,'BUS 2'!$G$1:$CU$424,47,0)</f>
        <v/>
      </c>
      <c r="TM27" s="8">
        <f>VLOOKUP(AG27,'BUS 2'!$G$1:$CU$424,48,0)</f>
        <v/>
      </c>
      <c r="TN27" s="8">
        <f>VLOOKUP(AG27,'BUS 2'!$G$1:$CU$424,49,0)</f>
        <v/>
      </c>
      <c r="TO27" s="8">
        <f>VLOOKUP(AG27,'BUS 2'!$G$1:$CU$424,50,0)</f>
        <v/>
      </c>
      <c r="TP27" s="8">
        <f>VLOOKUP(AG27,'BUS 2'!$G$1:$CU$424,51,0)</f>
        <v/>
      </c>
      <c r="TQ27" s="8">
        <f>VLOOKUP(AG27,'BUS 2'!$G$1:$CU$424,52,0)</f>
        <v/>
      </c>
      <c r="TR27" s="8">
        <f>VLOOKUP(AG27,'BUS 2'!$G$1:$CU$424,53,0)</f>
        <v/>
      </c>
      <c r="TS27" s="48">
        <f>VLOOKUP(AG27,'BUS 2'!$G$1:$CU$424,54,0)</f>
        <v/>
      </c>
      <c r="TT27" s="48">
        <f>VLOOKUP(AG27,'BUS 2'!$G$1:$CU$424,55,0)</f>
        <v/>
      </c>
      <c r="TU27" s="48">
        <f>VLOOKUP(AG27,'BUS 2'!$G$1:$CU$424,56,0)</f>
        <v/>
      </c>
      <c r="TV27" s="48">
        <f>VLOOKUP(AG27,'BUS 2'!$G$1:$CU$424,57,0)</f>
        <v/>
      </c>
      <c r="TW27" s="48">
        <f>VLOOKUP(AG27,'BUS 2'!$G$1:$CU$424,58,0)</f>
        <v/>
      </c>
      <c r="TX27" s="48">
        <f>VLOOKUP(AG27,'BUS 2'!$G$1:$CU$424,59,0)</f>
        <v/>
      </c>
      <c r="TY27" s="48">
        <f>VLOOKUP(AG27,'BUS 2'!$G$1:$CU$424,60,0)</f>
        <v/>
      </c>
      <c r="TZ27" s="48">
        <f>VLOOKUP(AG27,'BUS 2'!$G$1:$CU$424,61,0)</f>
        <v/>
      </c>
      <c r="UA27" s="48">
        <f>VLOOKUP(AG27,'BUS 2'!$G$1:$CU$424,62,0)</f>
        <v/>
      </c>
      <c r="UB27" s="48">
        <f>VLOOKUP(AG27,'BUS 2'!$G$1:$CU$424,63,0)</f>
        <v/>
      </c>
      <c r="UC27" s="48">
        <f>VLOOKUP(AG27,'BUS 2'!$G$1:$CU$424,64,0)</f>
        <v/>
      </c>
      <c r="UD27" s="48">
        <f>VLOOKUP(AG27,'BUS 2'!$G$1:$CU$424,65,0)</f>
        <v/>
      </c>
      <c r="UE27" s="48">
        <f>VLOOKUP(AG27,'BUS 2'!$G$1:$CU$424,66,0)</f>
        <v/>
      </c>
      <c r="UF27" s="48">
        <f>VLOOKUP(AG27,'BUS 2'!$G$1:$CU$424,67,0)</f>
        <v/>
      </c>
      <c r="UG27" s="48">
        <f>VLOOKUP(AG27,'BUS 2'!$G$1:$CU$424,68,0)</f>
        <v/>
      </c>
      <c r="UH27" s="48">
        <f>VLOOKUP(AG27,'BUS 2'!$G$1:$CU$424,69,0)</f>
        <v/>
      </c>
      <c r="UI27" s="48">
        <f>VLOOKUP(AG27,'BUS 2'!$G$1:$CU$424,70,0)</f>
        <v/>
      </c>
      <c r="UJ27" s="48">
        <f>VLOOKUP(AG27,'BUS 2'!$G$1:$CU$424,71,0)</f>
        <v/>
      </c>
      <c r="UK27" s="48">
        <f>VLOOKUP(AG27,'BUS 2'!$G$1:$CU$424,72,0)</f>
        <v/>
      </c>
      <c r="UL27" s="48">
        <f>VLOOKUP(AG27,'BUS 2'!$G$1:$CU$424,73,0)</f>
        <v/>
      </c>
      <c r="UM27" s="48">
        <f>VLOOKUP(AG27,'BUS 2'!$G$1:$CU$424,74,0)</f>
        <v/>
      </c>
      <c r="UN27" s="48">
        <f>VLOOKUP(AG27,'BUS 2'!$G$1:$CU$424,75,0)</f>
        <v/>
      </c>
      <c r="UO27" s="48">
        <f>VLOOKUP(AG27,'BUS 2'!$G$1:$CU$424,76,0)</f>
        <v/>
      </c>
      <c r="UP27" s="48">
        <f>VLOOKUP(AG27,'BUS 2'!$G$1:$CU$424,77,0)</f>
        <v/>
      </c>
      <c r="UQ27" s="48">
        <f>VLOOKUP(AG27,'BUS 2'!$G$1:$CU$424,78,0)</f>
        <v/>
      </c>
      <c r="UR27" s="48">
        <f>VLOOKUP(AG27,'BUS 2'!$G$1:$CU$424,79,0)</f>
        <v/>
      </c>
      <c r="US27" s="48">
        <f>VLOOKUP(AG27,'BUS 2'!$G$1:$CU$424,80,0)</f>
        <v/>
      </c>
      <c r="UT27" s="48">
        <f>VLOOKUP(AG27,'BUS 2'!$G$1:$CU$424,81,0)</f>
        <v/>
      </c>
      <c r="UU27" s="48" t="n"/>
      <c r="UV27" s="48" t="n"/>
      <c r="UW27" s="48" t="n"/>
      <c r="UX27" s="48" t="inlineStr">
        <is>
          <t>Pemberian pakan di kandang</t>
        </is>
      </c>
      <c r="UY27" s="48" t="n"/>
      <c r="UZ27" s="48" t="n"/>
      <c r="VA27" s="48" t="n"/>
      <c r="VB27" s="48" t="n"/>
      <c r="VC27" s="48" t="n"/>
      <c r="VD27" s="48" t="n"/>
      <c r="VE27" s="48" t="n"/>
      <c r="VF27" s="48" t="inlineStr">
        <is>
          <t>Sangat teratur (setiap hari)</t>
        </is>
      </c>
      <c r="VG27" s="48" t="n"/>
      <c r="VH27" s="48" t="n"/>
      <c r="VI27" s="48" t="n"/>
      <c r="VJ27" s="48" t="n"/>
      <c r="VK27" s="48" t="n"/>
      <c r="VL27" s="48" t="n"/>
      <c r="VM27" s="48" t="n"/>
      <c r="VN27" s="48" t="inlineStr">
        <is>
          <t>Sangat sering (&gt;1 kali sehari)</t>
        </is>
      </c>
      <c r="VO27" s="48" t="n"/>
      <c r="VP27" s="48" t="n"/>
      <c r="VQ27" s="48" t="n"/>
      <c r="VR27" s="48" t="n"/>
      <c r="VS27" s="48" t="n"/>
      <c r="VT27" s="48" t="n"/>
      <c r="VU27" s="48" t="n"/>
      <c r="VV27" s="48" t="n"/>
      <c r="VW27" s="48" t="n"/>
      <c r="VX27" s="48" t="n"/>
      <c r="VY27" s="48" t="n"/>
      <c r="VZ27" s="48" t="n"/>
      <c r="WA27" s="48" t="n"/>
      <c r="WB27" s="48" t="n"/>
      <c r="WC27" s="48" t="n"/>
      <c r="WD27" s="48" t="n"/>
      <c r="WE27" s="48" t="n"/>
      <c r="WF27" s="48" t="n"/>
      <c r="WG27" s="48" t="n"/>
      <c r="WH27" s="48" t="n"/>
      <c r="WI27" s="48" t="n"/>
      <c r="WJ27" s="48" t="n"/>
      <c r="WK27" s="48" t="n"/>
      <c r="WL27" s="48" t="n"/>
      <c r="WM27" s="48" t="n"/>
      <c r="WN27" s="48" t="n"/>
      <c r="WO27" s="48" t="n"/>
      <c r="WP27" s="48" t="n"/>
      <c r="WQ27" s="48" t="n"/>
      <c r="WR27" s="48" t="n"/>
      <c r="WS27" s="48" t="n"/>
      <c r="WT27" s="48" t="n"/>
      <c r="WU27" s="48" t="n"/>
      <c r="WV27" s="48" t="n"/>
      <c r="WW27" s="48" t="n"/>
      <c r="WX27" s="48" t="n"/>
      <c r="WY27" s="48" t="n"/>
      <c r="WZ27" s="48" t="n"/>
      <c r="XA27" s="48" t="n"/>
      <c r="XB27" s="48" t="inlineStr">
        <is>
          <t>6-Digester biogas</t>
        </is>
      </c>
      <c r="XC27" s="8" t="n">
        <v>0</v>
      </c>
      <c r="XD27" s="8" t="n">
        <v>0</v>
      </c>
      <c r="XE27" s="8" t="n">
        <v>0</v>
      </c>
      <c r="XF27" s="8" t="n">
        <v>0</v>
      </c>
      <c r="XG27" s="8" t="n">
        <v>0</v>
      </c>
      <c r="XH27" s="8" t="n">
        <v>0</v>
      </c>
      <c r="XI27" s="8" t="n">
        <v>0</v>
      </c>
      <c r="XJ27" s="8" t="n">
        <v>0</v>
      </c>
      <c r="XK27" s="8" t="n">
        <v>1</v>
      </c>
      <c r="XL27" s="8" t="n">
        <v>0</v>
      </c>
      <c r="XM27" s="8" t="n">
        <v>0</v>
      </c>
      <c r="XN27" s="48" t="n"/>
      <c r="XO27" s="48" t="n"/>
      <c r="XP27" s="48" t="n"/>
      <c r="XQ27" s="48" t="n"/>
      <c r="XR27" s="48" t="n"/>
      <c r="XS27" s="48" t="n"/>
      <c r="XT27" s="48" t="n"/>
      <c r="XU27" s="48" t="n"/>
      <c r="XV27" s="48" t="n"/>
      <c r="XW27" s="48" t="n"/>
      <c r="XX27" s="48" t="n"/>
      <c r="XY27" s="48" t="n"/>
      <c r="XZ27" s="48" t="n"/>
      <c r="YA27" s="48" t="n"/>
      <c r="YB27" s="48" t="n"/>
      <c r="YC27" s="48" t="n"/>
      <c r="YD27" s="48" t="n"/>
      <c r="YE27" s="48" t="n"/>
      <c r="YF27" s="48" t="n"/>
      <c r="YG27" s="48" t="n"/>
      <c r="YH27" s="48" t="n"/>
      <c r="YI27" s="48" t="n"/>
      <c r="YJ27" s="48" t="n"/>
      <c r="YK27" s="48" t="n"/>
      <c r="YL27" s="48" t="n"/>
      <c r="YM27" s="48" t="n"/>
      <c r="YN27" s="48" t="n"/>
      <c r="YO27" s="48" t="n"/>
      <c r="YP27" s="48" t="n"/>
      <c r="YQ27" s="48" t="n"/>
      <c r="YR27" s="48" t="n"/>
      <c r="YS27" s="48" t="n"/>
      <c r="YT27" s="48" t="n"/>
      <c r="YU27" s="48" t="n"/>
      <c r="YV27" s="48" t="n"/>
      <c r="YW27" s="48" t="n"/>
      <c r="YX27" s="48" t="n"/>
      <c r="YY27" s="48" t="n"/>
      <c r="YZ27" s="48" t="n"/>
      <c r="ZA27" s="48" t="n"/>
      <c r="ZB27" s="48" t="n"/>
      <c r="ZC27" s="48" t="n"/>
      <c r="ZD27" s="48" t="n"/>
      <c r="ZE27" s="48" t="n"/>
      <c r="ZF27" s="48" t="n"/>
      <c r="ZG27" s="48" t="n"/>
      <c r="ZH27" s="48" t="n"/>
      <c r="ZI27" s="48" t="n"/>
      <c r="ZJ27" s="48" t="n"/>
      <c r="ZK27" s="48" t="n"/>
      <c r="ZL27" s="48" t="n"/>
      <c r="ZM27" s="48" t="n"/>
      <c r="ZN27" s="48" t="n"/>
      <c r="ZO27" s="48" t="n"/>
      <c r="ZP27" s="48" t="n"/>
      <c r="ZQ27" s="8" t="n">
        <v>100</v>
      </c>
      <c r="ZR27" s="48" t="n"/>
      <c r="ZS27" s="48" t="n"/>
      <c r="ZT27" s="48" t="n"/>
      <c r="ZU27" s="48" t="n"/>
      <c r="ZV27" s="48" t="n"/>
      <c r="ZW27" s="48" t="n"/>
      <c r="ZX27" s="48" t="n"/>
      <c r="ZY27" s="48" t="n"/>
      <c r="ZZ27" s="48" t="n"/>
      <c r="AAA27" s="48" t="n"/>
      <c r="AAB27" s="48" t="n"/>
      <c r="AAC27" s="48" t="n"/>
      <c r="AAD27" s="48" t="n"/>
      <c r="AAE27" s="48" t="n"/>
      <c r="AAF27" s="48" t="n"/>
      <c r="AAG27" s="48" t="inlineStr">
        <is>
          <t>Pakan kering (misal: konsentrat, silase, pelet)</t>
        </is>
      </c>
      <c r="AAH27" s="48" t="n"/>
      <c r="AAI27" s="48" t="n"/>
      <c r="AAJ27" s="48" t="n"/>
      <c r="AAK27" s="48" t="n"/>
      <c r="AAL27" s="48" t="inlineStr">
        <is>
          <t>Tidak</t>
        </is>
      </c>
      <c r="AAM27" s="48" t="n"/>
      <c r="AAN27" s="48" t="n"/>
      <c r="AAO27" s="48" t="n"/>
      <c r="AAP27" s="48" t="n"/>
      <c r="AAQ27" s="48" t="n"/>
      <c r="AAR27" s="48" t="inlineStr">
        <is>
          <t>Tidak</t>
        </is>
      </c>
      <c r="AAS27" s="48" t="inlineStr">
        <is>
          <t>Tidak pasti/ragu-ragu</t>
        </is>
      </c>
      <c r="AAT27" s="48" t="inlineStr">
        <is>
          <t>Didiamkan saja/dibiarkan di tempatnya (di bak/kolam penampung slurry)</t>
        </is>
      </c>
      <c r="AAU27" s="8" t="n">
        <v>0</v>
      </c>
      <c r="AAV27" s="8" t="n">
        <v>0</v>
      </c>
      <c r="AAW27" s="8" t="n">
        <v>0</v>
      </c>
      <c r="AAX27" s="8" t="n">
        <v>0</v>
      </c>
      <c r="AAY27" s="8" t="n">
        <v>0</v>
      </c>
      <c r="AAZ27" s="8" t="n">
        <v>1</v>
      </c>
      <c r="ABA27" s="8" t="n">
        <v>0</v>
      </c>
      <c r="ABB27" s="48" t="n"/>
      <c r="ABC27" s="48" t="n"/>
      <c r="ABD27" s="48" t="n"/>
      <c r="ABE27" s="48" t="n"/>
      <c r="ABF27" s="48" t="n"/>
      <c r="ABG27" s="48" t="n"/>
      <c r="ABH27" s="48" t="n"/>
      <c r="ABI27" s="48" t="n"/>
      <c r="ABJ27" s="48" t="n"/>
      <c r="ABK27" s="48" t="n"/>
      <c r="ABL27" s="48" t="n"/>
      <c r="ABM27" s="48" t="n"/>
      <c r="ABN27" s="48" t="n"/>
      <c r="ABO27" s="48" t="n"/>
      <c r="ABP27" s="48" t="n"/>
      <c r="ABQ27" s="48" t="n"/>
      <c r="ABR27" s="48" t="n"/>
      <c r="ABS27" s="48" t="n"/>
      <c r="ABT27" s="48" t="n"/>
      <c r="ABU27" s="48" t="n"/>
      <c r="ABV27" s="48" t="n"/>
      <c r="ABW27" s="48" t="n"/>
      <c r="ABX27" s="48" t="n"/>
      <c r="ABY27" s="48" t="n"/>
      <c r="ABZ27" s="48" t="n"/>
      <c r="ACA27" s="48" t="n"/>
      <c r="ACB27" s="48" t="n"/>
      <c r="ACC27" s="48" t="n"/>
      <c r="ACD27" s="48" t="n"/>
      <c r="ACE27" s="48" t="n"/>
      <c r="ACF27" s="48" t="n"/>
      <c r="ACG27" s="48" t="n"/>
      <c r="ACH27" s="48" t="n"/>
      <c r="ACI27" s="48" t="n"/>
      <c r="ACJ27" s="48" t="n"/>
      <c r="ACK27" s="48" t="inlineStr">
        <is>
          <t>Lainnya Tidak punya waktu mengumpulkannya</t>
        </is>
      </c>
      <c r="ACL27" s="8" t="n">
        <v>0</v>
      </c>
      <c r="ACM27" s="8" t="n">
        <v>0</v>
      </c>
      <c r="ACN27" s="8" t="n">
        <v>1</v>
      </c>
      <c r="ACO27" s="8" t="n">
        <v>0</v>
      </c>
      <c r="ACP27" s="8" t="n">
        <v>0</v>
      </c>
      <c r="ACQ27" s="8" t="n">
        <v>0</v>
      </c>
      <c r="ACR27" s="8" t="n">
        <v>1</v>
      </c>
      <c r="ACS27" s="48" t="inlineStr">
        <is>
          <t>Tidak ada waktu berkebun</t>
        </is>
      </c>
      <c r="ACT27" s="48" t="inlineStr">
        <is>
          <t>Belum</t>
        </is>
      </c>
      <c r="ACU27" s="48" t="inlineStr">
        <is>
          <t>Manfaat cukup signifikan, terasa di kehidupan sehari-hari</t>
        </is>
      </c>
      <c r="ACV27" s="48" t="n"/>
      <c r="ACW27" s="48" t="inlineStr">
        <is>
          <t>Anggota keluarga - Laki-laki dewasa</t>
        </is>
      </c>
      <c r="ACX27" s="48" t="inlineStr">
        <is>
          <t>Setuju</t>
        </is>
      </c>
      <c r="ACY27" s="48" t="inlineStr">
        <is>
          <t>Anggota keluarga - Laki-laki dewasa</t>
        </is>
      </c>
      <c r="ACZ27" s="8" t="n">
        <v>1</v>
      </c>
      <c r="ADA27" s="8" t="n">
        <v>0</v>
      </c>
      <c r="ADB27" s="8" t="n">
        <v>0</v>
      </c>
      <c r="ADC27" s="8" t="n">
        <v>0</v>
      </c>
      <c r="ADD27" s="48" t="inlineStr">
        <is>
          <t>Puas</t>
        </is>
      </c>
      <c r="ADE27" s="48" t="inlineStr">
        <is>
          <t>Puas</t>
        </is>
      </c>
      <c r="ADF27" s="48" t="inlineStr">
        <is>
          <t>Puas</t>
        </is>
      </c>
      <c r="ADG27" s="48" t="inlineStr">
        <is>
          <t>Puas</t>
        </is>
      </c>
      <c r="ADH27" s="48" t="inlineStr">
        <is>
          <t>Ya</t>
        </is>
      </c>
      <c r="ADI27" s="48" t="inlineStr">
        <is>
          <t>Petromak dan kompor</t>
        </is>
      </c>
      <c r="ADJ27" s="48" t="inlineStr">
        <is>
          <t>Puas</t>
        </is>
      </c>
      <c r="ADK27" s="48" t="n"/>
      <c r="ADL27" s="48" t="n"/>
      <c r="ADM27" s="48" t="n"/>
      <c r="ADN27" s="48" t="n"/>
      <c r="ADO27" s="48" t="n"/>
      <c r="ADP27" s="48" t="n"/>
      <c r="ADQ27" s="48" t="n"/>
      <c r="ADR27" s="48" t="n"/>
      <c r="ADS27" s="48" t="n"/>
      <c r="ADT27" s="48" t="n"/>
      <c r="ADU27" s="48" t="inlineStr">
        <is>
          <t>Menghubungi CPO atau pendamping</t>
        </is>
      </c>
      <c r="ADV27" s="8" t="n">
        <v>0</v>
      </c>
      <c r="ADW27" s="8" t="n">
        <v>0</v>
      </c>
      <c r="ADX27" s="8" t="n">
        <v>0</v>
      </c>
      <c r="ADY27" s="8" t="n">
        <v>0</v>
      </c>
      <c r="ADZ27" s="8" t="n">
        <v>1</v>
      </c>
      <c r="AEA27" s="8" t="n">
        <v>0</v>
      </c>
      <c r="AEB27" s="8" t="n">
        <v>0</v>
      </c>
      <c r="AEC27" s="8" t="n">
        <v>0</v>
      </c>
      <c r="AED27" s="48" t="inlineStr">
        <is>
          <t>Sangat puas</t>
        </is>
      </c>
      <c r="AEE27" s="48" t="inlineStr">
        <is>
          <t>Laki-laki dewasa</t>
        </is>
      </c>
      <c r="AEF27" s="48" t="n"/>
      <c r="AEG27" s="48" t="inlineStr">
        <is>
          <t>Menelepon atau WA langsung</t>
        </is>
      </c>
      <c r="AEH27" s="48" t="n"/>
      <c r="AEI27" s="48" t="inlineStr">
        <is>
          <t>Koordinasi secara berkesinambungan</t>
        </is>
      </c>
      <c r="AEJ27" s="48" t="inlineStr">
        <is>
          <t>Ya, selalu</t>
        </is>
      </c>
      <c r="AEK27" s="48" t="inlineStr">
        <is>
          <t>Pengurangan pengeluaran rumah tangga (bahan bakar minyak, pupuk, dll.) Lebih mudah mendapatkan energi Pasokan energi yang andal Memasak lebih cepat Lebih aman Pengurangan waktu dan tenaga Peningkatan kebersihan kandang ternak Dapur lebih bersih dan bebas asap Mendapatkan subsidi</t>
        </is>
      </c>
      <c r="AEL27" s="8" t="n">
        <v>1</v>
      </c>
      <c r="AEM27" s="8" t="n">
        <v>1</v>
      </c>
      <c r="AEN27" s="8" t="n">
        <v>1</v>
      </c>
      <c r="AEO27" s="8" t="n">
        <v>1</v>
      </c>
      <c r="AEP27" s="8" t="n">
        <v>1</v>
      </c>
      <c r="AEQ27" s="8" t="n">
        <v>1</v>
      </c>
      <c r="AER27" s="8" t="n">
        <v>1</v>
      </c>
      <c r="AES27" s="8" t="n">
        <v>0</v>
      </c>
      <c r="AET27" s="8" t="n">
        <v>1</v>
      </c>
      <c r="AEU27" s="8" t="n">
        <v>0</v>
      </c>
      <c r="AEV27" s="8" t="n">
        <v>1</v>
      </c>
      <c r="AEW27" s="8" t="n">
        <v>0</v>
      </c>
      <c r="AEX27" s="48" t="n"/>
      <c r="AEY27" s="48" t="inlineStr">
        <is>
          <t>Mendukung lingkungan</t>
        </is>
      </c>
      <c r="AEZ27" s="48" t="n"/>
      <c r="AFA27" s="48" t="inlineStr">
        <is>
          <t>Tetangga / teman / saudara</t>
        </is>
      </c>
      <c r="AFB27" s="48" t="n"/>
      <c r="AFC27" s="48" t="inlineStr">
        <is>
          <t>1772171300096.jpg</t>
        </is>
      </c>
      <c r="AFD27" s="16" t="inlineStr">
        <is>
          <t>https://kf.kobotoolbox.org/api/v2/assets/avstPQqLr3Ab3ZdcVTXZ6f/data/682695285/attachments/att6gRbKyTFb6oGZWxfFhc3i/</t>
        </is>
      </c>
      <c r="AFE27" s="48" t="inlineStr">
        <is>
          <t>1772171402852.jpg</t>
        </is>
      </c>
      <c r="AFF27" s="16" t="inlineStr">
        <is>
          <t>https://kf.kobotoolbox.org/api/v2/assets/avstPQqLr3Ab3ZdcVTXZ6f/data/682695285/attachments/attfq8QfppD9gBZbfAPu9egB/</t>
        </is>
      </c>
      <c r="AFG27" s="48" t="inlineStr">
        <is>
          <t>Ir I Made Suyasa</t>
        </is>
      </c>
      <c r="AFH27" s="48" t="n"/>
      <c r="AFI27" s="48" t="n"/>
    </row>
    <row r="28">
      <c r="A28" s="6" t="n"/>
      <c r="B28" s="6" t="n"/>
      <c r="C28" s="48" t="n"/>
      <c r="D28" s="48" t="n"/>
      <c r="E28" s="8" t="n"/>
      <c r="F28" s="48" t="n"/>
      <c r="G28" s="8" t="n"/>
      <c r="H28" s="8" t="n"/>
      <c r="I28" s="48" t="n"/>
      <c r="J28" s="8" t="n"/>
      <c r="K28" s="48" t="n"/>
      <c r="L28" s="48" t="n"/>
      <c r="M28" s="8" t="n"/>
      <c r="N28" s="8" t="n"/>
      <c r="O28" s="48" t="n"/>
      <c r="P28" s="8" t="n"/>
      <c r="Q28" s="48" t="n"/>
      <c r="R28" s="48" t="n"/>
      <c r="S28" s="48" t="n"/>
      <c r="T28" s="48" t="n"/>
      <c r="U28" s="48" t="n"/>
      <c r="V28" s="48" t="n"/>
      <c r="W28" s="48" t="n"/>
      <c r="X28" s="48" t="n"/>
      <c r="Y28" s="48" t="n"/>
      <c r="Z28" s="48" t="n"/>
      <c r="AA28" s="48" t="n"/>
      <c r="AB28" s="48" t="n"/>
      <c r="AC28" s="48" t="n"/>
      <c r="AD28" s="48" t="n"/>
      <c r="AE28" s="48" t="n"/>
      <c r="AF28" s="48" t="n"/>
      <c r="AG28" s="48" t="n"/>
      <c r="AH28" s="8" t="n"/>
      <c r="AI28" s="48" t="n"/>
      <c r="AJ28" s="48" t="n"/>
      <c r="AK28" s="8" t="n"/>
      <c r="AL28" s="48" t="n"/>
      <c r="AM28" s="48" t="n"/>
      <c r="AN28" s="48" t="n"/>
      <c r="AO28" s="48" t="n"/>
      <c r="AP28" s="8" t="n"/>
      <c r="AQ28" s="8" t="n"/>
      <c r="AR28" s="8" t="n"/>
      <c r="AS28" s="8" t="n"/>
      <c r="AT28" s="8" t="n"/>
      <c r="AU28" s="8" t="n"/>
      <c r="AV28" s="8" t="n"/>
      <c r="AW28" s="8" t="n"/>
      <c r="AX28" s="48" t="n"/>
      <c r="AY28" s="48" t="n"/>
      <c r="AZ28" s="8" t="n"/>
      <c r="BA28" s="8" t="n"/>
      <c r="BB28" s="8" t="n"/>
      <c r="BC28" s="8" t="n"/>
      <c r="BD28" s="8" t="n"/>
      <c r="BE28" s="8" t="n"/>
      <c r="BF28" s="8" t="n"/>
      <c r="BG28" s="8" t="n"/>
      <c r="BH28" s="48" t="n"/>
      <c r="BI28" s="48" t="n"/>
      <c r="BJ28" s="8" t="n"/>
      <c r="BK28" s="8" t="n"/>
      <c r="BL28" s="8" t="n"/>
      <c r="BM28" s="8" t="n"/>
      <c r="BN28" s="48" t="n"/>
      <c r="BO28" s="48" t="n"/>
      <c r="BP28" s="8" t="n"/>
      <c r="BQ28" s="8" t="n"/>
      <c r="BR28" s="8" t="n"/>
      <c r="BS28" s="8" t="n"/>
      <c r="BT28" s="8" t="n"/>
      <c r="BU28" s="48" t="n"/>
      <c r="BV28" s="48" t="n"/>
      <c r="BW28" s="8" t="n"/>
      <c r="BX28" s="8" t="n"/>
      <c r="BY28" s="8" t="n"/>
      <c r="BZ28" s="8" t="n"/>
      <c r="CA28" s="8" t="n"/>
      <c r="CB28" s="48" t="n"/>
      <c r="CC28" s="48" t="n"/>
      <c r="CD28" s="8" t="n"/>
      <c r="CE28" s="8" t="n"/>
      <c r="CF28" s="8" t="n"/>
      <c r="CG28" s="8" t="n"/>
      <c r="CH28" s="8" t="n"/>
      <c r="CI28" s="8" t="n"/>
      <c r="CJ28" s="8" t="n"/>
      <c r="CK28" s="48" t="n"/>
      <c r="CL28" s="48" t="n"/>
      <c r="CM28" s="8" t="n"/>
      <c r="CN28" s="48" t="n"/>
      <c r="CO28" s="48" t="n"/>
      <c r="CP28" s="48" t="n"/>
      <c r="CQ28" s="8" t="n"/>
      <c r="CR28" s="8" t="n"/>
      <c r="CS28" s="8" t="n"/>
      <c r="CT28" s="8" t="n"/>
      <c r="CU28" s="10" t="n"/>
      <c r="CV28" s="10" t="n"/>
      <c r="CW28" s="10" t="n"/>
      <c r="CX28" s="8" t="n"/>
      <c r="CY28" s="48" t="n"/>
      <c r="CZ28" s="8" t="n"/>
      <c r="DA28" s="8" t="n"/>
      <c r="DB28" s="8" t="n"/>
      <c r="DC28" s="48" t="n"/>
      <c r="DD28" s="48" t="n"/>
      <c r="DE28" s="8" t="n"/>
      <c r="DF28" s="8" t="n"/>
      <c r="DG28" s="8" t="n"/>
      <c r="DH28" s="8" t="n"/>
      <c r="DI28" s="48" t="n"/>
      <c r="DJ28" s="48" t="n"/>
      <c r="DK28" s="8" t="n"/>
      <c r="DL28" s="8" t="n"/>
      <c r="DM28" s="8" t="n"/>
      <c r="DN28" s="8" t="n"/>
      <c r="DO28" s="48" t="n"/>
      <c r="DP28" s="8" t="n"/>
      <c r="DQ28" s="8" t="n"/>
      <c r="DR28" s="8" t="n"/>
      <c r="DS28" s="48" t="n"/>
      <c r="DT28" s="48" t="n"/>
      <c r="DU28" s="48" t="n"/>
      <c r="DV28" s="48" t="n"/>
      <c r="DW28" s="48" t="n"/>
      <c r="DX28" s="48" t="n"/>
      <c r="DY28" s="48" t="n"/>
      <c r="DZ28" s="48" t="n"/>
      <c r="EA28" s="48" t="n"/>
      <c r="EB28" s="48" t="n"/>
      <c r="EC28" s="48" t="n"/>
      <c r="ED28" s="48" t="n"/>
      <c r="EE28" s="48" t="n"/>
      <c r="EF28" s="48" t="n"/>
      <c r="EG28" s="48" t="n"/>
      <c r="EH28" s="48" t="n"/>
      <c r="EI28" s="48" t="n"/>
      <c r="EJ28" s="8" t="n"/>
      <c r="EK28" s="8" t="n"/>
      <c r="EL28" s="8" t="n"/>
      <c r="EM28" s="8" t="n"/>
      <c r="EN28" s="8" t="n"/>
      <c r="EO28" s="11" t="n"/>
      <c r="EP28" s="48" t="n"/>
      <c r="EQ28" s="48" t="n"/>
      <c r="ER28" s="48" t="n"/>
      <c r="ES28" s="8" t="n"/>
      <c r="ET28" s="8" t="n"/>
      <c r="EU28" s="8" t="n"/>
      <c r="EV28" s="8" t="n"/>
      <c r="EW28" s="48" t="n"/>
      <c r="EX28" s="48" t="n"/>
      <c r="EY28" s="8" t="n"/>
      <c r="EZ28" s="8" t="n"/>
      <c r="FA28" s="8" t="n"/>
      <c r="FB28" s="48" t="n"/>
      <c r="FC28" s="48" t="n"/>
      <c r="FD28" s="48" t="n"/>
      <c r="FE28" s="48" t="n"/>
      <c r="FF28" s="48" t="n"/>
      <c r="FG28" s="48" t="n"/>
      <c r="FH28" s="48" t="n"/>
      <c r="FI28" s="48" t="n"/>
      <c r="FJ28" s="48" t="n"/>
      <c r="FK28" s="48" t="n"/>
      <c r="FL28" s="48" t="n"/>
      <c r="FM28" s="48" t="n"/>
      <c r="FN28" s="48" t="n"/>
      <c r="FO28" s="48" t="n"/>
      <c r="FP28" s="48" t="n"/>
      <c r="FQ28" s="48" t="n"/>
      <c r="FR28" s="48" t="n"/>
      <c r="FS28" s="48" t="n"/>
      <c r="FT28" s="48" t="n"/>
      <c r="FU28" s="48" t="n"/>
      <c r="FV28" s="8" t="n"/>
      <c r="FW28" s="8" t="n"/>
      <c r="FX28" s="8" t="n"/>
      <c r="FY28" s="8" t="n"/>
      <c r="FZ28" s="48" t="n"/>
      <c r="GA28" s="48" t="n"/>
      <c r="GB28" s="8" t="n"/>
      <c r="GC28" s="8" t="n"/>
      <c r="GD28" s="8" t="n"/>
      <c r="GE28" s="8" t="n"/>
      <c r="GF28" s="48" t="n"/>
      <c r="GG28" s="48" t="n"/>
      <c r="GH28" s="48" t="n"/>
      <c r="GI28" s="48" t="n"/>
      <c r="GJ28" s="8" t="n"/>
      <c r="GK28" s="8" t="n"/>
      <c r="GL28" s="8" t="n"/>
      <c r="GM28" s="8" t="n"/>
      <c r="GN28" s="48" t="n"/>
      <c r="GO28" s="8" t="n"/>
      <c r="GP28" s="48" t="n"/>
      <c r="GQ28" s="48" t="n"/>
      <c r="GR28" s="8" t="n"/>
      <c r="GS28" s="8" t="n"/>
      <c r="GT28" s="8" t="n"/>
      <c r="GU28" s="8" t="n"/>
      <c r="GV28" s="8" t="n"/>
      <c r="GW28" s="8" t="n"/>
      <c r="GX28" s="8" t="n"/>
      <c r="GY28" s="48" t="n"/>
      <c r="GZ28" s="48" t="n"/>
      <c r="HA28" s="8" t="n"/>
      <c r="HB28" s="8" t="n"/>
      <c r="HC28" s="8" t="n"/>
      <c r="HD28" s="8" t="n"/>
      <c r="HE28" s="8" t="n"/>
      <c r="HF28" s="8" t="n"/>
      <c r="HG28" s="8" t="n"/>
      <c r="HH28" s="8" t="n"/>
      <c r="HI28" s="48" t="n"/>
      <c r="HJ28" s="48" t="n"/>
      <c r="HK28" s="48" t="n"/>
      <c r="HL28" s="48" t="n"/>
      <c r="HM28" s="48" t="n"/>
      <c r="HN28" s="48" t="n"/>
      <c r="HO28" s="48" t="n"/>
      <c r="HP28" s="48" t="n"/>
      <c r="HQ28" s="48" t="n"/>
      <c r="HR28" s="48" t="n"/>
      <c r="HS28" s="48" t="n"/>
      <c r="HT28" s="48" t="n"/>
      <c r="HU28" s="48" t="n"/>
      <c r="HV28" s="48" t="n"/>
      <c r="HW28" s="48" t="n"/>
      <c r="HX28" s="48" t="n"/>
      <c r="HY28" s="8" t="n"/>
      <c r="HZ28" s="8" t="n"/>
      <c r="IA28" s="8" t="n"/>
      <c r="IB28" s="8" t="n"/>
      <c r="IC28" s="48" t="n"/>
      <c r="ID28" s="48" t="n"/>
      <c r="IE28" s="48" t="n"/>
      <c r="IF28" s="48" t="n"/>
      <c r="IG28" s="48" t="n"/>
      <c r="IH28" s="48" t="n"/>
      <c r="II28" s="48" t="n"/>
      <c r="IJ28" s="48" t="n"/>
      <c r="IK28" s="48" t="n"/>
      <c r="IL28" s="48" t="n"/>
      <c r="IM28" s="48" t="n"/>
      <c r="IN28" s="48" t="n"/>
      <c r="IO28" s="48" t="n"/>
      <c r="IP28" s="48" t="n"/>
      <c r="IQ28" s="48" t="n"/>
      <c r="IR28" s="48" t="n"/>
      <c r="IS28" s="48" t="n"/>
      <c r="IT28" s="48" t="n"/>
      <c r="IU28" s="48" t="n"/>
      <c r="IV28" s="48" t="n"/>
      <c r="IW28" s="48" t="n"/>
      <c r="IX28" s="48" t="n"/>
      <c r="IY28" s="48" t="n"/>
      <c r="IZ28" s="48" t="n"/>
      <c r="JA28" s="48" t="n"/>
      <c r="JB28" s="48" t="n"/>
      <c r="JC28" s="48" t="n"/>
      <c r="JD28" s="48" t="n"/>
      <c r="JE28" s="48" t="n"/>
      <c r="JF28" s="48" t="n"/>
      <c r="JG28" s="48" t="n"/>
      <c r="JH28" s="48" t="n"/>
      <c r="JI28" s="48" t="n"/>
      <c r="JJ28" s="48" t="n"/>
      <c r="JK28" s="48" t="n"/>
      <c r="JL28" s="48" t="n"/>
      <c r="JM28" s="48" t="n"/>
      <c r="JN28" s="48" t="n"/>
      <c r="JO28" s="48" t="n"/>
      <c r="JP28" s="48" t="n"/>
      <c r="JQ28" s="48" t="n"/>
      <c r="JR28" s="48" t="n"/>
      <c r="JS28" s="48" t="n"/>
      <c r="JT28" s="48" t="n"/>
      <c r="JU28" s="48" t="n"/>
      <c r="JV28" s="48" t="n"/>
      <c r="JW28" s="48" t="n"/>
      <c r="JX28" s="48" t="n"/>
      <c r="JY28" s="48" t="n"/>
      <c r="JZ28" s="48" t="n"/>
      <c r="KA28" s="48" t="n"/>
      <c r="KB28" s="48" t="n"/>
      <c r="KC28" s="48" t="n"/>
      <c r="KD28" s="48" t="n"/>
      <c r="KE28" s="48" t="n"/>
      <c r="KF28" s="48" t="n"/>
      <c r="KG28" s="48" t="n"/>
      <c r="KH28" s="48" t="n"/>
      <c r="KI28" s="48" t="n"/>
      <c r="KJ28" s="48" t="n"/>
      <c r="KK28" s="48" t="n"/>
      <c r="KL28" s="48" t="n"/>
      <c r="KM28" s="48" t="n"/>
      <c r="KN28" s="48" t="n"/>
      <c r="KO28" s="48" t="n"/>
      <c r="KP28" s="48" t="n"/>
      <c r="KQ28" s="48" t="n"/>
      <c r="KR28" s="48" t="n"/>
      <c r="KS28" s="48" t="n"/>
      <c r="KT28" s="48" t="n"/>
      <c r="KU28" s="48" t="n"/>
      <c r="KV28" s="48" t="n"/>
      <c r="KW28" s="8" t="n"/>
      <c r="KX28" s="8" t="n"/>
      <c r="KY28" s="8" t="n"/>
      <c r="KZ28" s="8" t="n"/>
      <c r="LA28" s="48" t="n"/>
      <c r="LB28" s="48" t="n"/>
      <c r="LC28" s="8" t="n"/>
      <c r="LD28" s="8" t="n"/>
      <c r="LE28" s="8" t="n"/>
      <c r="LF28" s="8" t="n"/>
      <c r="LG28" s="48" t="n"/>
      <c r="LH28" s="8" t="n"/>
      <c r="LI28" s="48" t="n"/>
      <c r="LJ28" s="48" t="n"/>
      <c r="LK28" s="8" t="n"/>
      <c r="LL28" s="8" t="n"/>
      <c r="LM28" s="8" t="n"/>
      <c r="LN28" s="8" t="n"/>
      <c r="LO28" s="8" t="n"/>
      <c r="LP28" s="8" t="n"/>
      <c r="LQ28" s="8" t="n"/>
      <c r="LR28" s="48" t="n"/>
      <c r="LS28" s="8" t="n"/>
      <c r="LT28" s="8" t="n"/>
      <c r="LU28" s="8" t="n"/>
      <c r="LV28" s="8" t="n"/>
      <c r="LW28" s="8" t="n"/>
      <c r="LX28" s="8" t="n"/>
      <c r="LY28" s="8" t="n"/>
      <c r="LZ28" s="8" t="n"/>
      <c r="MA28" s="8" t="n"/>
      <c r="MB28" s="48" t="n"/>
      <c r="MC28" s="8" t="n"/>
      <c r="MD28" s="8" t="n"/>
      <c r="ME28" s="8" t="n"/>
      <c r="MF28" s="8" t="n"/>
      <c r="MG28" s="8" t="n"/>
      <c r="MH28" s="8" t="n"/>
      <c r="MI28" s="48" t="n"/>
      <c r="MJ28" s="8" t="n"/>
      <c r="MK28" s="8" t="n"/>
      <c r="ML28" s="8" t="n"/>
      <c r="MM28" s="8" t="n"/>
      <c r="MN28" s="8" t="n"/>
      <c r="MO28" s="8" t="n"/>
      <c r="MP28" s="48" t="n"/>
      <c r="MQ28" s="48" t="n"/>
      <c r="MR28" s="48" t="n"/>
      <c r="MS28" s="48" t="n"/>
      <c r="MT28" s="48" t="n"/>
      <c r="MU28" s="48" t="n"/>
      <c r="MV28" s="48" t="n"/>
      <c r="MW28" s="48" t="n"/>
      <c r="MX28" s="48" t="n"/>
      <c r="MY28" s="48" t="n"/>
      <c r="MZ28" s="48" t="n"/>
      <c r="NA28" s="48" t="n"/>
      <c r="NB28" s="48" t="n"/>
      <c r="NC28" s="48" t="n"/>
      <c r="ND28" s="48" t="n"/>
      <c r="NE28" s="48" t="n"/>
      <c r="NF28" s="48" t="n"/>
      <c r="NG28" s="48" t="n"/>
      <c r="NH28" s="48" t="n"/>
      <c r="NI28" s="48" t="n"/>
      <c r="NJ28" s="48" t="n"/>
      <c r="NK28" s="48" t="n"/>
      <c r="NL28" s="48" t="n"/>
      <c r="NM28" s="48" t="n"/>
      <c r="NN28" s="48" t="n"/>
      <c r="NO28" s="48" t="n"/>
      <c r="NP28" s="48" t="n"/>
      <c r="NQ28" s="48" t="n"/>
      <c r="NR28" s="48" t="n"/>
      <c r="NS28" s="48" t="n"/>
      <c r="NT28" s="48" t="n"/>
      <c r="NU28" s="48" t="n"/>
      <c r="NV28" s="48" t="n"/>
      <c r="NW28" s="48" t="n"/>
      <c r="NX28" s="48" t="n"/>
      <c r="NY28" s="8" t="n"/>
      <c r="NZ28" s="8" t="n"/>
      <c r="OA28" s="8" t="n"/>
      <c r="OB28" s="8" t="n"/>
      <c r="OC28" s="8" t="n"/>
      <c r="OD28" s="8" t="n"/>
      <c r="OE28" s="48" t="n"/>
      <c r="OF28" s="48" t="n"/>
      <c r="OG28" s="48" t="n"/>
      <c r="OH28" s="8" t="n"/>
      <c r="OI28" s="8" t="n"/>
      <c r="OJ28" s="8" t="n"/>
      <c r="OK28" s="8" t="n"/>
      <c r="OL28" s="8" t="n"/>
      <c r="OM28" s="8" t="n"/>
      <c r="ON28" s="8" t="n"/>
      <c r="OO28" s="8" t="n"/>
      <c r="OP28" s="48" t="n"/>
      <c r="OQ28" s="8" t="n"/>
      <c r="OR28" s="8" t="n"/>
      <c r="OS28" s="8" t="n"/>
      <c r="OT28" s="8" t="n"/>
      <c r="OU28" s="8" t="n"/>
      <c r="OV28" s="8" t="n"/>
      <c r="OW28" s="8" t="n"/>
      <c r="OX28" s="8" t="n"/>
      <c r="OY28" s="8" t="n"/>
      <c r="OZ28" s="8" t="n"/>
      <c r="PA28" s="8" t="n"/>
      <c r="PB28" s="8" t="n"/>
      <c r="PC28" s="8" t="n"/>
      <c r="PD28" s="8" t="n"/>
      <c r="PE28" s="8" t="n"/>
      <c r="PF28" s="8" t="n"/>
      <c r="PG28" s="8" t="n"/>
      <c r="PH28" s="8" t="n"/>
      <c r="PI28" s="8" t="n"/>
      <c r="PJ28" s="8" t="n"/>
      <c r="PK28" s="8" t="n"/>
      <c r="PL28" s="8" t="n"/>
      <c r="PM28" s="8" t="n"/>
      <c r="PN28" s="8" t="n"/>
      <c r="PO28" s="8" t="n"/>
      <c r="PP28" s="8" t="n"/>
      <c r="PQ28" s="8" t="n"/>
      <c r="PR28" s="8" t="n"/>
      <c r="PS28" s="8" t="n"/>
      <c r="PT28" s="48" t="n"/>
      <c r="PU28" s="48" t="n"/>
      <c r="PV28" s="48" t="n"/>
      <c r="PW28" s="48" t="n"/>
      <c r="PX28" s="48" t="n"/>
      <c r="PY28" s="48" t="n"/>
      <c r="PZ28" s="48" t="n"/>
      <c r="QA28" s="48" t="n"/>
      <c r="QB28" s="48" t="n"/>
      <c r="QC28" s="48" t="n"/>
      <c r="QD28" s="48" t="n"/>
      <c r="QE28" s="48" t="n"/>
      <c r="QF28" s="8" t="n"/>
      <c r="QG28" s="8" t="n"/>
      <c r="QH28" s="8" t="n"/>
      <c r="QI28" s="8" t="n"/>
      <c r="QJ28" s="8" t="n"/>
      <c r="QK28" s="8" t="n"/>
      <c r="QL28" s="8" t="n"/>
      <c r="QM28" s="8" t="n"/>
      <c r="QN28" s="8" t="n"/>
      <c r="QO28" s="48" t="n"/>
      <c r="QP28" s="48" t="n"/>
      <c r="QQ28" s="48" t="n"/>
      <c r="QR28" s="48" t="n"/>
      <c r="QS28" s="48" t="n"/>
      <c r="QT28" s="48" t="n"/>
      <c r="QU28" s="48" t="n"/>
      <c r="QV28" s="48" t="n"/>
      <c r="QW28" s="48" t="n"/>
      <c r="QX28" s="48" t="n"/>
      <c r="QY28" s="48" t="n"/>
      <c r="QZ28" s="48" t="n"/>
      <c r="RA28" s="48" t="n"/>
      <c r="RB28" s="48" t="n"/>
      <c r="RC28" s="48" t="n"/>
      <c r="RD28" s="48" t="n"/>
      <c r="RE28" s="48" t="n"/>
      <c r="RF28" s="48" t="n"/>
      <c r="RG28" s="48" t="n"/>
      <c r="RH28" s="48" t="n"/>
      <c r="RI28" s="48" t="n"/>
      <c r="RJ28" s="48" t="n"/>
      <c r="RK28" s="48" t="n"/>
      <c r="RL28" s="48" t="n"/>
      <c r="RM28" s="48" t="n"/>
      <c r="RN28" s="48" t="n"/>
      <c r="RO28" s="48" t="n"/>
      <c r="RP28" s="48" t="n"/>
      <c r="RQ28" s="48" t="n"/>
      <c r="RR28" s="48" t="n"/>
      <c r="RS28" s="48" t="n"/>
      <c r="RT28" s="48" t="n"/>
      <c r="RU28" s="48" t="n"/>
      <c r="RV28" s="48" t="n"/>
      <c r="RW28" s="48" t="n"/>
      <c r="RX28" s="48" t="n"/>
      <c r="RY28" s="48" t="n"/>
      <c r="RZ28" s="48" t="n"/>
      <c r="SA28" s="48" t="n"/>
      <c r="SB28" s="48" t="n"/>
      <c r="SC28" s="48" t="n"/>
      <c r="SD28" s="48" t="n"/>
      <c r="SE28" s="48" t="n"/>
      <c r="SF28" s="48" t="n"/>
      <c r="SG28" s="48" t="n"/>
      <c r="SH28" s="48" t="n"/>
      <c r="SI28" s="48" t="n"/>
      <c r="SJ28" s="48" t="n"/>
      <c r="SK28" s="48" t="n"/>
      <c r="SL28" s="48" t="n"/>
      <c r="SM28" s="48" t="n"/>
      <c r="SN28" s="48" t="n"/>
      <c r="SO28" s="48" t="n"/>
      <c r="SP28" s="48" t="n"/>
      <c r="SQ28" s="48" t="n"/>
      <c r="SR28" s="48" t="n"/>
      <c r="SS28" s="48" t="n"/>
      <c r="ST28" s="48" t="n"/>
      <c r="SU28" s="48" t="n"/>
      <c r="SV28" s="48" t="n"/>
      <c r="SW28" s="48" t="n"/>
      <c r="SX28" s="48" t="n"/>
      <c r="SY28" s="8" t="n"/>
      <c r="SZ28" s="48" t="n"/>
      <c r="TA28" s="48" t="n"/>
      <c r="TB28" s="48" t="n"/>
      <c r="TC28" s="48" t="n"/>
      <c r="TD28" s="48" t="n"/>
      <c r="TE28" s="48" t="n"/>
      <c r="TF28" s="48" t="n"/>
      <c r="TG28" s="8" t="n"/>
      <c r="TH28" s="8" t="n"/>
      <c r="TI28" s="8" t="n"/>
      <c r="TJ28" s="8" t="n"/>
      <c r="TK28" s="8" t="n"/>
      <c r="TL28" s="8" t="n"/>
      <c r="TM28" s="8" t="n"/>
      <c r="TN28" s="8" t="n"/>
      <c r="TO28" s="8" t="n"/>
      <c r="TP28" s="8" t="n"/>
      <c r="TQ28" s="8" t="n"/>
      <c r="TR28" s="8" t="n"/>
      <c r="TS28" s="48" t="n"/>
      <c r="TT28" s="48" t="n"/>
      <c r="TU28" s="48" t="n"/>
      <c r="TV28" s="48" t="n"/>
      <c r="TW28" s="48" t="n"/>
      <c r="TX28" s="48" t="n"/>
      <c r="TY28" s="48" t="n"/>
      <c r="TZ28" s="48" t="n"/>
      <c r="UA28" s="48" t="n"/>
      <c r="UB28" s="48" t="n"/>
      <c r="UC28" s="48" t="n"/>
      <c r="UD28" s="48" t="n"/>
      <c r="UE28" s="48" t="n"/>
      <c r="UF28" s="48" t="n"/>
      <c r="UG28" s="48" t="n"/>
      <c r="UH28" s="48" t="n"/>
      <c r="UI28" s="48" t="n"/>
      <c r="UJ28" s="48" t="n"/>
      <c r="UK28" s="48" t="n"/>
      <c r="UL28" s="48" t="n"/>
      <c r="UM28" s="48" t="n"/>
      <c r="UN28" s="48" t="n"/>
      <c r="UO28" s="48" t="n"/>
      <c r="UP28" s="48" t="n"/>
      <c r="UQ28" s="48" t="n"/>
      <c r="UR28" s="48" t="n"/>
      <c r="US28" s="48" t="n"/>
      <c r="UT28" s="48" t="n"/>
      <c r="UU28" s="48" t="n"/>
      <c r="UV28" s="48" t="n"/>
      <c r="UW28" s="48" t="n"/>
      <c r="UX28" s="48" t="n"/>
      <c r="UY28" s="48" t="n"/>
      <c r="UZ28" s="48" t="n"/>
      <c r="VA28" s="48" t="n"/>
      <c r="VB28" s="48" t="n"/>
      <c r="VC28" s="48" t="n"/>
      <c r="VD28" s="48" t="n"/>
      <c r="VE28" s="48" t="n"/>
      <c r="VF28" s="48" t="n"/>
      <c r="VG28" s="48" t="n"/>
      <c r="VH28" s="48" t="n"/>
      <c r="VI28" s="48" t="n"/>
      <c r="VJ28" s="48" t="n"/>
      <c r="VK28" s="48" t="n"/>
      <c r="VL28" s="48" t="n"/>
      <c r="VM28" s="48" t="n"/>
      <c r="VN28" s="48" t="n"/>
      <c r="VO28" s="48" t="n"/>
      <c r="VP28" s="48" t="n"/>
      <c r="VQ28" s="48" t="n"/>
      <c r="VR28" s="48" t="n"/>
      <c r="VS28" s="48" t="n"/>
      <c r="VT28" s="48" t="n"/>
      <c r="VU28" s="48" t="n"/>
      <c r="VV28" s="48" t="n"/>
      <c r="VW28" s="48" t="n"/>
      <c r="VX28" s="48" t="n"/>
      <c r="VY28" s="48" t="n"/>
      <c r="VZ28" s="48" t="n"/>
      <c r="WA28" s="48" t="n"/>
      <c r="WB28" s="48" t="n"/>
      <c r="WC28" s="48" t="n"/>
      <c r="WD28" s="48" t="n"/>
      <c r="WE28" s="48" t="n"/>
      <c r="WF28" s="48" t="n"/>
      <c r="WG28" s="8" t="n"/>
      <c r="WH28" s="8" t="n"/>
      <c r="WI28" s="8" t="n"/>
      <c r="WJ28" s="8" t="n"/>
      <c r="WK28" s="8" t="n"/>
      <c r="WL28" s="8" t="n"/>
      <c r="WM28" s="8" t="n"/>
      <c r="WN28" s="8" t="n"/>
      <c r="WO28" s="48" t="n"/>
      <c r="WP28" s="48" t="n"/>
      <c r="WQ28" s="48" t="n"/>
      <c r="WR28" s="48" t="n"/>
      <c r="WS28" s="48" t="n"/>
      <c r="WT28" s="48" t="n"/>
      <c r="WU28" s="48" t="n"/>
      <c r="WV28" s="48" t="n"/>
      <c r="WW28" s="48" t="n"/>
      <c r="WX28" s="48" t="n"/>
      <c r="WY28" s="48" t="n"/>
      <c r="WZ28" s="48" t="n"/>
      <c r="XA28" s="48" t="n"/>
      <c r="XB28" s="48" t="n"/>
      <c r="XC28" s="48" t="n"/>
      <c r="XD28" s="48" t="n"/>
      <c r="XE28" s="48" t="n"/>
      <c r="XF28" s="48" t="n"/>
      <c r="XG28" s="48" t="n"/>
      <c r="XH28" s="48" t="n"/>
      <c r="XI28" s="48" t="n"/>
      <c r="XJ28" s="48" t="n"/>
      <c r="XK28" s="48" t="n"/>
      <c r="XL28" s="48" t="n"/>
      <c r="XM28" s="48" t="n"/>
      <c r="XN28" s="48" t="n"/>
      <c r="XO28" s="48" t="n"/>
      <c r="XP28" s="48" t="n"/>
      <c r="XQ28" s="48" t="n"/>
      <c r="XR28" s="48" t="n"/>
      <c r="XS28" s="48" t="n"/>
      <c r="XT28" s="48" t="n"/>
      <c r="XU28" s="48" t="n"/>
      <c r="XV28" s="48" t="n"/>
      <c r="XW28" s="48" t="n"/>
      <c r="XX28" s="48" t="n"/>
      <c r="XY28" s="48" t="n"/>
      <c r="XZ28" s="48" t="n"/>
      <c r="YA28" s="48" t="n"/>
      <c r="YB28" s="48" t="n"/>
      <c r="YC28" s="48" t="n"/>
      <c r="YD28" s="48" t="n"/>
      <c r="YE28" s="48" t="n"/>
      <c r="YF28" s="48" t="n"/>
      <c r="YG28" s="48" t="n"/>
      <c r="YH28" s="48" t="n"/>
      <c r="YI28" s="48" t="n"/>
      <c r="YJ28" s="48" t="n"/>
      <c r="YK28" s="48" t="n"/>
      <c r="YL28" s="48" t="n"/>
      <c r="YM28" s="48" t="n"/>
      <c r="YN28" s="48" t="n"/>
      <c r="YO28" s="48" t="n"/>
      <c r="YP28" s="48" t="n"/>
      <c r="YQ28" s="48" t="n"/>
      <c r="YR28" s="48" t="n"/>
      <c r="YS28" s="48" t="n"/>
      <c r="YT28" s="48" t="n"/>
      <c r="YU28" s="48" t="n"/>
      <c r="YV28" s="48" t="n"/>
      <c r="YW28" s="48" t="n"/>
      <c r="YX28" s="48" t="n"/>
      <c r="YY28" s="48" t="n"/>
      <c r="YZ28" s="48" t="n"/>
      <c r="ZA28" s="48" t="n"/>
      <c r="ZB28" s="48" t="n"/>
      <c r="ZC28" s="48" t="n"/>
      <c r="ZD28" s="48" t="n"/>
      <c r="ZE28" s="48" t="n"/>
      <c r="ZF28" s="48" t="n"/>
      <c r="ZG28" s="48" t="n"/>
      <c r="ZH28" s="48" t="n"/>
      <c r="ZI28" s="48" t="n"/>
      <c r="ZJ28" s="48" t="n"/>
      <c r="ZK28" s="48" t="n"/>
      <c r="ZL28" s="48" t="n"/>
      <c r="ZM28" s="48" t="n"/>
      <c r="ZN28" s="48" t="n"/>
      <c r="ZO28" s="8" t="n"/>
      <c r="ZP28" s="48" t="n"/>
      <c r="ZQ28" s="48" t="n"/>
      <c r="ZR28" s="48" t="n"/>
      <c r="ZS28" s="48" t="n"/>
      <c r="ZT28" s="48" t="n"/>
      <c r="ZU28" s="48" t="n"/>
      <c r="ZV28" s="48" t="n"/>
      <c r="ZW28" s="8" t="n"/>
      <c r="ZX28" s="48" t="n"/>
      <c r="ZY28" s="48" t="n"/>
      <c r="ZZ28" s="48" t="n"/>
      <c r="AAA28" s="48" t="n"/>
      <c r="AAB28" s="48" t="n"/>
      <c r="AAC28" s="48" t="n"/>
      <c r="AAD28" s="48" t="n"/>
      <c r="AAE28" s="48" t="n"/>
      <c r="AAF28" s="48" t="n"/>
      <c r="AAG28" s="48" t="n"/>
      <c r="AAH28" s="48" t="n"/>
      <c r="AAI28" s="48" t="n"/>
      <c r="AAJ28" s="48" t="n"/>
      <c r="AAK28" s="48" t="n"/>
      <c r="AAL28" s="48" t="n"/>
      <c r="AAM28" s="48" t="n"/>
      <c r="AAN28" s="8" t="n"/>
      <c r="AAO28" s="8" t="n"/>
      <c r="AAP28" s="8" t="n"/>
      <c r="AAQ28" s="8" t="n"/>
      <c r="AAR28" s="48" t="n"/>
      <c r="AAS28" s="48" t="n"/>
      <c r="AAT28" s="48" t="n"/>
      <c r="AAU28" s="8" t="n"/>
      <c r="AAV28" s="8" t="n"/>
      <c r="AAW28" s="8" t="n"/>
      <c r="AAX28" s="8" t="n"/>
      <c r="AAY28" s="8" t="n"/>
      <c r="AAZ28" s="8" t="n"/>
      <c r="ABA28" s="8" t="n"/>
      <c r="ABB28" s="48" t="n"/>
      <c r="ABC28" s="8" t="n"/>
      <c r="ABD28" s="8" t="n"/>
      <c r="ABE28" s="8" t="n"/>
      <c r="ABF28" s="8" t="n"/>
      <c r="ABG28" s="8" t="n"/>
      <c r="ABH28" s="48" t="n"/>
      <c r="ABI28" s="48" t="n"/>
      <c r="ABJ28" s="48" t="n"/>
      <c r="ABK28" s="48" t="n"/>
      <c r="ABL28" s="48" t="n"/>
      <c r="ABM28" s="48" t="n"/>
      <c r="ABN28" s="48" t="n"/>
      <c r="ABO28" s="48" t="n"/>
      <c r="ABP28" s="48" t="n"/>
      <c r="ABQ28" s="11" t="n"/>
      <c r="ABR28" s="48" t="n"/>
      <c r="ABS28" s="8" t="n"/>
      <c r="ABT28" s="8" t="n"/>
      <c r="ABU28" s="8" t="n"/>
      <c r="ABV28" s="8" t="n"/>
      <c r="ABW28" s="48" t="n"/>
      <c r="ABX28" s="48" t="n"/>
      <c r="ABY28" s="8" t="n"/>
      <c r="ABZ28" s="8" t="n"/>
      <c r="ACA28" s="8" t="n"/>
      <c r="ACB28" s="8" t="n"/>
      <c r="ACC28" s="8" t="n"/>
      <c r="ACD28" s="8" t="n"/>
      <c r="ACE28" s="48" t="n"/>
      <c r="ACF28" s="48" t="n"/>
      <c r="ACG28" s="48" t="n"/>
      <c r="ACH28" s="48" t="n"/>
      <c r="ACI28" s="48" t="n"/>
      <c r="ACJ28" s="48" t="n"/>
      <c r="ACK28" s="48" t="n"/>
      <c r="ACL28" s="8" t="n"/>
      <c r="ACM28" s="8" t="n"/>
      <c r="ACN28" s="8" t="n"/>
      <c r="ACO28" s="8" t="n"/>
      <c r="ACP28" s="8" t="n"/>
      <c r="ACQ28" s="8" t="n"/>
      <c r="ACR28" s="8" t="n"/>
      <c r="ACS28" s="48" t="n"/>
      <c r="ACT28" s="48" t="n"/>
      <c r="ACU28" s="48" t="n"/>
      <c r="ACV28" s="48" t="n"/>
      <c r="ACW28" s="48" t="n"/>
      <c r="ACX28" s="48" t="n"/>
      <c r="ACY28" s="48" t="n"/>
      <c r="ACZ28" s="8" t="n"/>
      <c r="ADA28" s="8" t="n"/>
      <c r="ADB28" s="8" t="n"/>
      <c r="ADC28" s="8" t="n"/>
      <c r="ADD28" s="48" t="n"/>
      <c r="ADE28" s="48" t="n"/>
      <c r="ADF28" s="48" t="n"/>
      <c r="ADG28" s="48" t="n"/>
      <c r="ADH28" s="48" t="n"/>
      <c r="ADI28" s="48" t="n"/>
      <c r="ADJ28" s="48" t="n"/>
      <c r="ADK28" s="48" t="n"/>
      <c r="ADL28" s="48" t="n"/>
      <c r="ADM28" s="48" t="n"/>
      <c r="ADN28" s="48" t="n"/>
      <c r="ADO28" s="48" t="n"/>
      <c r="ADP28" s="48" t="n"/>
      <c r="ADQ28" s="48" t="n"/>
      <c r="ADR28" s="48" t="n"/>
      <c r="ADS28" s="48" t="n"/>
      <c r="ADT28" s="48" t="n"/>
      <c r="ADU28" s="48" t="n"/>
      <c r="ADV28" s="8" t="n"/>
      <c r="ADW28" s="8" t="n"/>
      <c r="ADX28" s="8" t="n"/>
      <c r="ADY28" s="8" t="n"/>
      <c r="ADZ28" s="8" t="n"/>
      <c r="AEA28" s="8" t="n"/>
      <c r="AEB28" s="8" t="n"/>
      <c r="AEC28" s="8" t="n"/>
      <c r="AED28" s="12" t="n"/>
      <c r="AEE28" s="17" t="n"/>
      <c r="AEF28" s="48" t="n"/>
      <c r="AEG28" s="17" t="n"/>
      <c r="AEH28" s="48" t="n"/>
      <c r="AEI28" s="11" t="n"/>
      <c r="AEJ28" s="48" t="n"/>
      <c r="AEK28" s="17" t="n"/>
      <c r="AEL28" s="18" t="n"/>
      <c r="AEM28" s="18" t="n"/>
      <c r="AEN28" s="18" t="n"/>
      <c r="AEO28" s="18" t="n"/>
      <c r="AEP28" s="18" t="n"/>
      <c r="AEQ28" s="18" t="n"/>
      <c r="AER28" s="18" t="n"/>
      <c r="AES28" s="18" t="n"/>
      <c r="AET28" s="18" t="n"/>
      <c r="AEU28" s="18" t="n"/>
      <c r="AEV28" s="18" t="n"/>
      <c r="AEW28" s="18" t="n"/>
      <c r="AEX28" s="48" t="n"/>
      <c r="AEY28" s="48" t="n"/>
      <c r="AEZ28" s="48" t="n"/>
      <c r="AFA28" s="48" t="n"/>
      <c r="AFB28" s="48" t="n"/>
      <c r="AFC28" s="48" t="n"/>
      <c r="AFD28" s="16" t="n"/>
      <c r="AFE28" s="48" t="n"/>
      <c r="AFF28" s="16" t="n"/>
      <c r="AFG28" s="48" t="n"/>
      <c r="AFH28" s="48" t="n"/>
      <c r="AFI28" s="48" t="n"/>
    </row>
    <row r="29">
      <c r="A29" s="6" t="n"/>
      <c r="B29" s="6" t="n"/>
      <c r="C29" s="48" t="n"/>
      <c r="D29" s="48" t="n"/>
      <c r="E29" s="8" t="n"/>
      <c r="F29" s="48" t="n"/>
      <c r="G29" s="8" t="n"/>
      <c r="H29" s="8" t="n"/>
      <c r="I29" s="48" t="n"/>
      <c r="J29" s="8" t="n"/>
      <c r="K29" s="48" t="n"/>
      <c r="L29" s="48" t="n"/>
      <c r="M29" s="8" t="n"/>
      <c r="N29" s="8" t="n"/>
      <c r="O29" s="48" t="n"/>
      <c r="P29" s="8" t="n"/>
      <c r="Q29" s="48" t="n"/>
      <c r="R29" s="48" t="n"/>
      <c r="S29" s="48" t="n"/>
      <c r="T29" s="48" t="n"/>
      <c r="U29" s="48" t="n"/>
      <c r="V29" s="48" t="n"/>
      <c r="W29" s="48" t="n"/>
      <c r="X29" s="48" t="n"/>
      <c r="Y29" s="48" t="n"/>
      <c r="Z29" s="48" t="n"/>
      <c r="AA29" s="48" t="n"/>
      <c r="AB29" s="48" t="n"/>
      <c r="AC29" s="48" t="n"/>
      <c r="AD29" s="48" t="n"/>
      <c r="AE29" s="48" t="n"/>
      <c r="AF29" s="48" t="n"/>
      <c r="AG29" s="48" t="n"/>
      <c r="AH29" s="8" t="n"/>
      <c r="AI29" s="48" t="n"/>
      <c r="AJ29" s="48" t="n"/>
      <c r="AK29" s="8" t="n"/>
      <c r="AL29" s="48" t="n"/>
      <c r="AM29" s="48" t="n"/>
      <c r="AN29" s="48" t="n"/>
      <c r="AO29" s="48" t="n"/>
      <c r="AP29" s="8" t="n"/>
      <c r="AQ29" s="8" t="n"/>
      <c r="AR29" s="8" t="n"/>
      <c r="AS29" s="8" t="n"/>
      <c r="AT29" s="8" t="n"/>
      <c r="AU29" s="8" t="n"/>
      <c r="AV29" s="8" t="n"/>
      <c r="AW29" s="8" t="n"/>
      <c r="AX29" s="48" t="n"/>
      <c r="AY29" s="48" t="n"/>
      <c r="AZ29" s="8" t="n"/>
      <c r="BA29" s="8" t="n"/>
      <c r="BB29" s="8" t="n"/>
      <c r="BC29" s="8" t="n"/>
      <c r="BD29" s="8" t="n"/>
      <c r="BE29" s="8" t="n"/>
      <c r="BF29" s="8" t="n"/>
      <c r="BG29" s="8" t="n"/>
      <c r="BH29" s="48" t="n"/>
      <c r="BI29" s="48" t="n"/>
      <c r="BJ29" s="8" t="n"/>
      <c r="BK29" s="8" t="n"/>
      <c r="BL29" s="8" t="n"/>
      <c r="BM29" s="8" t="n"/>
      <c r="BN29" s="48" t="n"/>
      <c r="BO29" s="48" t="n"/>
      <c r="BP29" s="8" t="n"/>
      <c r="BQ29" s="8" t="n"/>
      <c r="BR29" s="8" t="n"/>
      <c r="BS29" s="8" t="n"/>
      <c r="BT29" s="8" t="n"/>
      <c r="BU29" s="48" t="n"/>
      <c r="BV29" s="48" t="n"/>
      <c r="BW29" s="8" t="n"/>
      <c r="BX29" s="8" t="n"/>
      <c r="BY29" s="8" t="n"/>
      <c r="BZ29" s="8" t="n"/>
      <c r="CA29" s="8" t="n"/>
      <c r="CB29" s="48" t="n"/>
      <c r="CC29" s="48" t="n"/>
      <c r="CD29" s="8" t="n"/>
      <c r="CE29" s="8" t="n"/>
      <c r="CF29" s="8" t="n"/>
      <c r="CG29" s="8" t="n"/>
      <c r="CH29" s="8" t="n"/>
      <c r="CI29" s="8" t="n"/>
      <c r="CJ29" s="8" t="n"/>
      <c r="CK29" s="48" t="n"/>
      <c r="CL29" s="48" t="n"/>
      <c r="CM29" s="8" t="n"/>
      <c r="CN29" s="48" t="n"/>
      <c r="CO29" s="48" t="n"/>
      <c r="CP29" s="48" t="n"/>
      <c r="CQ29" s="8" t="n"/>
      <c r="CR29" s="8" t="n"/>
      <c r="CS29" s="8" t="n"/>
      <c r="CT29" s="8" t="n"/>
      <c r="CU29" s="10" t="n"/>
      <c r="CV29" s="10" t="n"/>
      <c r="CW29" s="10" t="n"/>
      <c r="CX29" s="8" t="n"/>
      <c r="CY29" s="48" t="n"/>
      <c r="CZ29" s="8" t="n"/>
      <c r="DA29" s="8" t="n"/>
      <c r="DB29" s="8" t="n"/>
      <c r="DC29" s="48" t="n"/>
      <c r="DD29" s="48" t="n"/>
      <c r="DE29" s="8" t="n"/>
      <c r="DF29" s="8" t="n"/>
      <c r="DG29" s="8" t="n"/>
      <c r="DH29" s="8" t="n"/>
      <c r="DI29" s="48" t="n"/>
      <c r="DJ29" s="48" t="n"/>
      <c r="DK29" s="8" t="n"/>
      <c r="DL29" s="8" t="n"/>
      <c r="DM29" s="8" t="n"/>
      <c r="DN29" s="8" t="n"/>
      <c r="DO29" s="48" t="n"/>
      <c r="DP29" s="8" t="n"/>
      <c r="DQ29" s="8" t="n"/>
      <c r="DR29" s="8" t="n"/>
      <c r="DS29" s="48" t="n"/>
      <c r="DT29" s="48" t="n"/>
      <c r="DU29" s="48" t="n"/>
      <c r="DV29" s="48" t="n"/>
      <c r="DW29" s="48" t="n"/>
      <c r="DX29" s="48" t="n"/>
      <c r="DY29" s="48" t="n"/>
      <c r="DZ29" s="48" t="n"/>
      <c r="EA29" s="48" t="n"/>
      <c r="EB29" s="48" t="n"/>
      <c r="EC29" s="48" t="n"/>
      <c r="ED29" s="48" t="n"/>
      <c r="EE29" s="48" t="n"/>
      <c r="EF29" s="48" t="n"/>
      <c r="EG29" s="48" t="n"/>
      <c r="EH29" s="48" t="n"/>
      <c r="EI29" s="48" t="n"/>
      <c r="EJ29" s="8" t="n"/>
      <c r="EK29" s="8" t="n"/>
      <c r="EL29" s="8" t="n"/>
      <c r="EM29" s="8" t="n"/>
      <c r="EN29" s="8" t="n"/>
      <c r="EO29" s="11" t="n"/>
      <c r="EP29" s="48" t="n"/>
      <c r="EQ29" s="48" t="n"/>
      <c r="ER29" s="48" t="n"/>
      <c r="ES29" s="8" t="n"/>
      <c r="ET29" s="8" t="n"/>
      <c r="EU29" s="8" t="n"/>
      <c r="EV29" s="8" t="n"/>
      <c r="EW29" s="48" t="n"/>
      <c r="EX29" s="48" t="n"/>
      <c r="EY29" s="8" t="n"/>
      <c r="EZ29" s="8" t="n"/>
      <c r="FA29" s="8" t="n"/>
      <c r="FB29" s="48" t="n"/>
      <c r="FC29" s="48" t="n"/>
      <c r="FD29" s="48" t="n"/>
      <c r="FE29" s="48" t="n"/>
      <c r="FF29" s="48" t="n"/>
      <c r="FG29" s="48" t="n"/>
      <c r="FH29" s="48" t="n"/>
      <c r="FI29" s="48" t="n"/>
      <c r="FJ29" s="48" t="n"/>
      <c r="FK29" s="48" t="n"/>
      <c r="FL29" s="48" t="n"/>
      <c r="FM29" s="48" t="n"/>
      <c r="FN29" s="48" t="n"/>
      <c r="FO29" s="48" t="n"/>
      <c r="FP29" s="48" t="n"/>
      <c r="FQ29" s="48" t="n"/>
      <c r="FR29" s="48" t="n"/>
      <c r="FS29" s="48" t="n"/>
      <c r="FT29" s="48" t="n"/>
      <c r="FU29" s="48" t="n"/>
      <c r="FV29" s="8" t="n"/>
      <c r="FW29" s="8" t="n"/>
      <c r="FX29" s="8" t="n"/>
      <c r="FY29" s="8" t="n"/>
      <c r="FZ29" s="48" t="n"/>
      <c r="GA29" s="48" t="n"/>
      <c r="GB29" s="8" t="n"/>
      <c r="GC29" s="8" t="n"/>
      <c r="GD29" s="8" t="n"/>
      <c r="GE29" s="8" t="n"/>
      <c r="GF29" s="48" t="n"/>
      <c r="GG29" s="48" t="n"/>
      <c r="GH29" s="48" t="n"/>
      <c r="GI29" s="48" t="n"/>
      <c r="GJ29" s="8" t="n"/>
      <c r="GK29" s="8" t="n"/>
      <c r="GL29" s="8" t="n"/>
      <c r="GM29" s="8" t="n"/>
      <c r="GN29" s="48" t="n"/>
      <c r="GO29" s="8" t="n"/>
      <c r="GP29" s="48" t="n"/>
      <c r="GQ29" s="48" t="n"/>
      <c r="GR29" s="8" t="n"/>
      <c r="GS29" s="8" t="n"/>
      <c r="GT29" s="8" t="n"/>
      <c r="GU29" s="8" t="n"/>
      <c r="GV29" s="8" t="n"/>
      <c r="GW29" s="8" t="n"/>
      <c r="GX29" s="8" t="n"/>
      <c r="GY29" s="48" t="n"/>
      <c r="GZ29" s="48" t="n"/>
      <c r="HA29" s="8" t="n"/>
      <c r="HB29" s="8" t="n"/>
      <c r="HC29" s="8" t="n"/>
      <c r="HD29" s="8" t="n"/>
      <c r="HE29" s="8" t="n"/>
      <c r="HF29" s="8" t="n"/>
      <c r="HG29" s="8" t="n"/>
      <c r="HH29" s="8" t="n"/>
      <c r="HI29" s="48" t="n"/>
      <c r="HJ29" s="48" t="n"/>
      <c r="HK29" s="48" t="n"/>
      <c r="HL29" s="48" t="n"/>
      <c r="HM29" s="48" t="n"/>
      <c r="HN29" s="48" t="n"/>
      <c r="HO29" s="48" t="n"/>
      <c r="HP29" s="48" t="n"/>
      <c r="HQ29" s="48" t="n"/>
      <c r="HR29" s="48" t="n"/>
      <c r="HS29" s="48" t="n"/>
      <c r="HT29" s="48" t="n"/>
      <c r="HU29" s="48" t="n"/>
      <c r="HV29" s="48" t="n"/>
      <c r="HW29" s="48" t="n"/>
      <c r="HX29" s="48" t="n"/>
      <c r="HY29" s="8" t="n"/>
      <c r="HZ29" s="8" t="n"/>
      <c r="IA29" s="8" t="n"/>
      <c r="IB29" s="8" t="n"/>
      <c r="IC29" s="48" t="n"/>
      <c r="ID29" s="48" t="n"/>
      <c r="IE29" s="48" t="n"/>
      <c r="IF29" s="48" t="n"/>
      <c r="IG29" s="48" t="n"/>
      <c r="IH29" s="48" t="n"/>
      <c r="II29" s="48" t="n"/>
      <c r="IJ29" s="48" t="n"/>
      <c r="IK29" s="48" t="n"/>
      <c r="IL29" s="48" t="n"/>
      <c r="IM29" s="48" t="n"/>
      <c r="IN29" s="48" t="n"/>
      <c r="IO29" s="48" t="n"/>
      <c r="IP29" s="48" t="n"/>
      <c r="IQ29" s="48" t="n"/>
      <c r="IR29" s="48" t="n"/>
      <c r="IS29" s="48" t="n"/>
      <c r="IT29" s="48" t="n"/>
      <c r="IU29" s="48" t="n"/>
      <c r="IV29" s="48" t="n"/>
      <c r="IW29" s="48" t="n"/>
      <c r="IX29" s="48" t="n"/>
      <c r="IY29" s="48" t="n"/>
      <c r="IZ29" s="48" t="n"/>
      <c r="JA29" s="48" t="n"/>
      <c r="JB29" s="48" t="n"/>
      <c r="JC29" s="48" t="n"/>
      <c r="JD29" s="48" t="n"/>
      <c r="JE29" s="48" t="n"/>
      <c r="JF29" s="48" t="n"/>
      <c r="JG29" s="48" t="n"/>
      <c r="JH29" s="48" t="n"/>
      <c r="JI29" s="48" t="n"/>
      <c r="JJ29" s="48" t="n"/>
      <c r="JK29" s="48" t="n"/>
      <c r="JL29" s="48" t="n"/>
      <c r="JM29" s="48" t="n"/>
      <c r="JN29" s="48" t="n"/>
      <c r="JO29" s="48" t="n"/>
      <c r="JP29" s="48" t="n"/>
      <c r="JQ29" s="48" t="n"/>
      <c r="JR29" s="48" t="n"/>
      <c r="JS29" s="48" t="n"/>
      <c r="JT29" s="48" t="n"/>
      <c r="JU29" s="48" t="n"/>
      <c r="JV29" s="48" t="n"/>
      <c r="JW29" s="48" t="n"/>
      <c r="JX29" s="48" t="n"/>
      <c r="JY29" s="48" t="n"/>
      <c r="JZ29" s="48" t="n"/>
      <c r="KA29" s="48" t="n"/>
      <c r="KB29" s="48" t="n"/>
      <c r="KC29" s="48" t="n"/>
      <c r="KD29" s="48" t="n"/>
      <c r="KE29" s="48" t="n"/>
      <c r="KF29" s="48" t="n"/>
      <c r="KG29" s="48" t="n"/>
      <c r="KH29" s="48" t="n"/>
      <c r="KI29" s="48" t="n"/>
      <c r="KJ29" s="48" t="n"/>
      <c r="KK29" s="48" t="n"/>
      <c r="KL29" s="48" t="n"/>
      <c r="KM29" s="48" t="n"/>
      <c r="KN29" s="48" t="n"/>
      <c r="KO29" s="48" t="n"/>
      <c r="KP29" s="48" t="n"/>
      <c r="KQ29" s="48" t="n"/>
      <c r="KR29" s="48" t="n"/>
      <c r="KS29" s="48" t="n"/>
      <c r="KT29" s="48" t="n"/>
      <c r="KU29" s="48" t="n"/>
      <c r="KV29" s="48" t="n"/>
      <c r="KW29" s="8" t="n"/>
      <c r="KX29" s="8" t="n"/>
      <c r="KY29" s="8" t="n"/>
      <c r="KZ29" s="8" t="n"/>
      <c r="LA29" s="48" t="n"/>
      <c r="LB29" s="48" t="n"/>
      <c r="LC29" s="8" t="n"/>
      <c r="LD29" s="8" t="n"/>
      <c r="LE29" s="8" t="n"/>
      <c r="LF29" s="8" t="n"/>
      <c r="LG29" s="48" t="n"/>
      <c r="LH29" s="8" t="n"/>
      <c r="LI29" s="48" t="n"/>
      <c r="LJ29" s="48" t="n"/>
      <c r="LK29" s="8" t="n"/>
      <c r="LL29" s="8" t="n"/>
      <c r="LM29" s="8" t="n"/>
      <c r="LN29" s="8" t="n"/>
      <c r="LO29" s="8" t="n"/>
      <c r="LP29" s="8" t="n"/>
      <c r="LQ29" s="8" t="n"/>
      <c r="LR29" s="48" t="n"/>
      <c r="LS29" s="8" t="n"/>
      <c r="LT29" s="8" t="n"/>
      <c r="LU29" s="8" t="n"/>
      <c r="LV29" s="8" t="n"/>
      <c r="LW29" s="8" t="n"/>
      <c r="LX29" s="8" t="n"/>
      <c r="LY29" s="8" t="n"/>
      <c r="LZ29" s="8" t="n"/>
      <c r="MA29" s="8" t="n"/>
      <c r="MB29" s="48" t="n"/>
      <c r="MC29" s="8" t="n"/>
      <c r="MD29" s="8" t="n"/>
      <c r="ME29" s="8" t="n"/>
      <c r="MF29" s="8" t="n"/>
      <c r="MG29" s="8" t="n"/>
      <c r="MH29" s="8" t="n"/>
      <c r="MI29" s="48" t="n"/>
      <c r="MJ29" s="8" t="n"/>
      <c r="MK29" s="8" t="n"/>
      <c r="ML29" s="8" t="n"/>
      <c r="MM29" s="8" t="n"/>
      <c r="MN29" s="8" t="n"/>
      <c r="MO29" s="8" t="n"/>
      <c r="MP29" s="48" t="n"/>
      <c r="MQ29" s="48" t="n"/>
      <c r="MR29" s="48" t="n"/>
      <c r="MS29" s="48" t="n"/>
      <c r="MT29" s="48" t="n"/>
      <c r="MU29" s="48" t="n"/>
      <c r="MV29" s="48" t="n"/>
      <c r="MW29" s="48" t="n"/>
      <c r="MX29" s="48" t="n"/>
      <c r="MY29" s="48" t="n"/>
      <c r="MZ29" s="48" t="n"/>
      <c r="NA29" s="48" t="n"/>
      <c r="NB29" s="48" t="n"/>
      <c r="NC29" s="48" t="n"/>
      <c r="ND29" s="48" t="n"/>
      <c r="NE29" s="48" t="n"/>
      <c r="NF29" s="48" t="n"/>
      <c r="NG29" s="48" t="n"/>
      <c r="NH29" s="48" t="n"/>
      <c r="NI29" s="48" t="n"/>
      <c r="NJ29" s="48" t="n"/>
      <c r="NK29" s="48" t="n"/>
      <c r="NL29" s="48" t="n"/>
      <c r="NM29" s="48" t="n"/>
      <c r="NN29" s="48" t="n"/>
      <c r="NO29" s="48" t="n"/>
      <c r="NP29" s="48" t="n"/>
      <c r="NQ29" s="48" t="n"/>
      <c r="NR29" s="48" t="n"/>
      <c r="NS29" s="48" t="n"/>
      <c r="NT29" s="48" t="n"/>
      <c r="NU29" s="48" t="n"/>
      <c r="NV29" s="48" t="n"/>
      <c r="NW29" s="48" t="n"/>
      <c r="NX29" s="48" t="n"/>
      <c r="NY29" s="8" t="n"/>
      <c r="NZ29" s="8" t="n"/>
      <c r="OA29" s="8" t="n"/>
      <c r="OB29" s="8" t="n"/>
      <c r="OC29" s="8" t="n"/>
      <c r="OD29" s="8" t="n"/>
      <c r="OE29" s="48" t="n"/>
      <c r="OF29" s="48" t="n"/>
      <c r="OG29" s="48" t="n"/>
      <c r="OH29" s="8" t="n"/>
      <c r="OI29" s="8" t="n"/>
      <c r="OJ29" s="8" t="n"/>
      <c r="OK29" s="8" t="n"/>
      <c r="OL29" s="8" t="n"/>
      <c r="OM29" s="8" t="n"/>
      <c r="ON29" s="8" t="n"/>
      <c r="OO29" s="8" t="n"/>
      <c r="OP29" s="48" t="n"/>
      <c r="OQ29" s="8" t="n"/>
      <c r="OR29" s="8" t="n"/>
      <c r="OS29" s="8" t="n"/>
      <c r="OT29" s="8" t="n"/>
      <c r="OU29" s="8" t="n"/>
      <c r="OV29" s="8" t="n"/>
      <c r="OW29" s="8" t="n"/>
      <c r="OX29" s="8" t="n"/>
      <c r="OY29" s="8" t="n"/>
      <c r="OZ29" s="8" t="n"/>
      <c r="PA29" s="8" t="n"/>
      <c r="PB29" s="8" t="n"/>
      <c r="PC29" s="8" t="n"/>
      <c r="PD29" s="8" t="n"/>
      <c r="PE29" s="8" t="n"/>
      <c r="PF29" s="8" t="n"/>
      <c r="PG29" s="8" t="n"/>
      <c r="PH29" s="8" t="n"/>
      <c r="PI29" s="8" t="n"/>
      <c r="PJ29" s="8" t="n"/>
      <c r="PK29" s="8" t="n"/>
      <c r="PL29" s="8" t="n"/>
      <c r="PM29" s="8" t="n"/>
      <c r="PN29" s="8" t="n"/>
      <c r="PO29" s="8" t="n"/>
      <c r="PP29" s="8" t="n"/>
      <c r="PQ29" s="8" t="n"/>
      <c r="PR29" s="8" t="n"/>
      <c r="PS29" s="8" t="n"/>
      <c r="PT29" s="48" t="n"/>
      <c r="PU29" s="48" t="n"/>
      <c r="PV29" s="48" t="n"/>
      <c r="PW29" s="48" t="n"/>
      <c r="PX29" s="48" t="n"/>
      <c r="PY29" s="48" t="n"/>
      <c r="PZ29" s="48" t="n"/>
      <c r="QA29" s="48" t="n"/>
      <c r="QB29" s="48" t="n"/>
      <c r="QC29" s="48" t="n"/>
      <c r="QD29" s="48" t="n"/>
      <c r="QE29" s="48" t="n"/>
      <c r="QF29" s="8" t="n"/>
      <c r="QG29" s="8" t="n"/>
      <c r="QH29" s="8" t="n"/>
      <c r="QI29" s="8" t="n"/>
      <c r="QJ29" s="8" t="n"/>
      <c r="QK29" s="8" t="n"/>
      <c r="QL29" s="8" t="n"/>
      <c r="QM29" s="8" t="n"/>
      <c r="QN29" s="8" t="n"/>
      <c r="QO29" s="48" t="n"/>
      <c r="QP29" s="48" t="n"/>
      <c r="QQ29" s="48" t="n"/>
      <c r="QR29" s="48" t="n"/>
      <c r="QS29" s="48" t="n"/>
      <c r="QT29" s="48" t="n"/>
      <c r="QU29" s="48" t="n"/>
      <c r="QV29" s="48" t="n"/>
      <c r="QW29" s="48" t="n"/>
      <c r="QX29" s="48" t="n"/>
      <c r="QY29" s="48" t="n"/>
      <c r="QZ29" s="48" t="n"/>
      <c r="RA29" s="48" t="n"/>
      <c r="RB29" s="48" t="n"/>
      <c r="RC29" s="48" t="n"/>
      <c r="RD29" s="48" t="n"/>
      <c r="RE29" s="48" t="n"/>
      <c r="RF29" s="48" t="n"/>
      <c r="RG29" s="48" t="n"/>
      <c r="RH29" s="48" t="n"/>
      <c r="RI29" s="48" t="n"/>
      <c r="RJ29" s="48" t="n"/>
      <c r="RK29" s="48" t="n"/>
      <c r="RL29" s="48" t="n"/>
      <c r="RM29" s="48" t="n"/>
      <c r="RN29" s="48" t="n"/>
      <c r="RO29" s="48" t="n"/>
      <c r="RP29" s="48" t="n"/>
      <c r="RQ29" s="48" t="n"/>
      <c r="RR29" s="48" t="n"/>
      <c r="RS29" s="48" t="n"/>
      <c r="RT29" s="48" t="n"/>
      <c r="RU29" s="48" t="n"/>
      <c r="RV29" s="48" t="n"/>
      <c r="RW29" s="48" t="n"/>
      <c r="RX29" s="48" t="n"/>
      <c r="RY29" s="48" t="n"/>
      <c r="RZ29" s="48" t="n"/>
      <c r="SA29" s="48" t="n"/>
      <c r="SB29" s="48" t="n"/>
      <c r="SC29" s="48" t="n"/>
      <c r="SD29" s="48" t="n"/>
      <c r="SE29" s="48" t="n"/>
      <c r="SF29" s="48" t="n"/>
      <c r="SG29" s="48" t="n"/>
      <c r="SH29" s="48" t="n"/>
      <c r="SI29" s="48" t="n"/>
      <c r="SJ29" s="48" t="n"/>
      <c r="SK29" s="48" t="n"/>
      <c r="SL29" s="48" t="n"/>
      <c r="SM29" s="48" t="n"/>
      <c r="SN29" s="48" t="n"/>
      <c r="SO29" s="48" t="n"/>
      <c r="SP29" s="48" t="n"/>
      <c r="SQ29" s="48" t="n"/>
      <c r="SR29" s="48" t="n"/>
      <c r="SS29" s="48" t="n"/>
      <c r="ST29" s="48" t="n"/>
      <c r="SU29" s="48" t="n"/>
      <c r="SV29" s="48" t="n"/>
      <c r="SW29" s="48" t="n"/>
      <c r="SX29" s="48" t="n"/>
      <c r="SY29" s="8" t="n"/>
      <c r="SZ29" s="48" t="n"/>
      <c r="TA29" s="48" t="n"/>
      <c r="TB29" s="48" t="n"/>
      <c r="TC29" s="48" t="n"/>
      <c r="TD29" s="48" t="n"/>
      <c r="TE29" s="48" t="n"/>
      <c r="TF29" s="48" t="n"/>
      <c r="TG29" s="8" t="n"/>
      <c r="TH29" s="8" t="n"/>
      <c r="TI29" s="8" t="n"/>
      <c r="TJ29" s="8" t="n"/>
      <c r="TK29" s="8" t="n"/>
      <c r="TL29" s="8" t="n"/>
      <c r="TM29" s="8" t="n"/>
      <c r="TN29" s="8" t="n"/>
      <c r="TO29" s="8" t="n"/>
      <c r="TP29" s="8" t="n"/>
      <c r="TQ29" s="8" t="n"/>
      <c r="TR29" s="8" t="n"/>
      <c r="TS29" s="48" t="n"/>
      <c r="TT29" s="48" t="n"/>
      <c r="TU29" s="48" t="n"/>
      <c r="TV29" s="48" t="n"/>
      <c r="TW29" s="48" t="n"/>
      <c r="TX29" s="48" t="n"/>
      <c r="TY29" s="48" t="n"/>
      <c r="TZ29" s="48" t="n"/>
      <c r="UA29" s="48" t="n"/>
      <c r="UB29" s="48" t="n"/>
      <c r="UC29" s="48" t="n"/>
      <c r="UD29" s="48" t="n"/>
      <c r="UE29" s="48" t="n"/>
      <c r="UF29" s="48" t="n"/>
      <c r="UG29" s="48" t="n"/>
      <c r="UH29" s="48" t="n"/>
      <c r="UI29" s="48" t="n"/>
      <c r="UJ29" s="48" t="n"/>
      <c r="UK29" s="48" t="n"/>
      <c r="UL29" s="48" t="n"/>
      <c r="UM29" s="48" t="n"/>
      <c r="UN29" s="48" t="n"/>
      <c r="UO29" s="48" t="n"/>
      <c r="UP29" s="48" t="n"/>
      <c r="UQ29" s="48" t="n"/>
      <c r="UR29" s="48" t="n"/>
      <c r="US29" s="48" t="n"/>
      <c r="UT29" s="48" t="n"/>
      <c r="UU29" s="48" t="n"/>
      <c r="UV29" s="48" t="n"/>
      <c r="UW29" s="48" t="n"/>
      <c r="UX29" s="48" t="n"/>
      <c r="UY29" s="48" t="n"/>
      <c r="UZ29" s="48" t="n"/>
      <c r="VA29" s="48" t="n"/>
      <c r="VB29" s="48" t="n"/>
      <c r="VC29" s="48" t="n"/>
      <c r="VD29" s="48" t="n"/>
      <c r="VE29" s="48" t="n"/>
      <c r="VF29" s="48" t="n"/>
      <c r="VG29" s="48" t="n"/>
      <c r="VH29" s="48" t="n"/>
      <c r="VI29" s="48" t="n"/>
      <c r="VJ29" s="48" t="n"/>
      <c r="VK29" s="48" t="n"/>
      <c r="VL29" s="48" t="n"/>
      <c r="VM29" s="48" t="n"/>
      <c r="VN29" s="48" t="n"/>
      <c r="VO29" s="48" t="n"/>
      <c r="VP29" s="48" t="n"/>
      <c r="VQ29" s="48" t="n"/>
      <c r="VR29" s="48" t="n"/>
      <c r="VS29" s="48" t="n"/>
      <c r="VT29" s="48" t="n"/>
      <c r="VU29" s="48" t="n"/>
      <c r="VV29" s="48" t="n"/>
      <c r="VW29" s="48" t="n"/>
      <c r="VX29" s="48" t="n"/>
      <c r="VY29" s="48" t="n"/>
      <c r="VZ29" s="48" t="n"/>
      <c r="WA29" s="48" t="n"/>
      <c r="WB29" s="48" t="n"/>
      <c r="WC29" s="48" t="n"/>
      <c r="WD29" s="48" t="n"/>
      <c r="WE29" s="48" t="n"/>
      <c r="WF29" s="48" t="n"/>
      <c r="WG29" s="8" t="n"/>
      <c r="WH29" s="8" t="n"/>
      <c r="WI29" s="8" t="n"/>
      <c r="WJ29" s="8" t="n"/>
      <c r="WK29" s="8" t="n"/>
      <c r="WL29" s="8" t="n"/>
      <c r="WM29" s="8" t="n"/>
      <c r="WN29" s="8" t="n"/>
      <c r="WO29" s="48" t="n"/>
      <c r="WP29" s="48" t="n"/>
      <c r="WQ29" s="48" t="n"/>
      <c r="WR29" s="48" t="n"/>
      <c r="WS29" s="48" t="n"/>
      <c r="WT29" s="48" t="n"/>
      <c r="WU29" s="48" t="n"/>
      <c r="WV29" s="48" t="n"/>
      <c r="WW29" s="48" t="n"/>
      <c r="WX29" s="48" t="n"/>
      <c r="WY29" s="48" t="n"/>
      <c r="WZ29" s="48" t="n"/>
      <c r="XA29" s="48" t="n"/>
      <c r="XB29" s="48" t="n"/>
      <c r="XC29" s="48" t="n"/>
      <c r="XD29" s="48" t="n"/>
      <c r="XE29" s="48" t="n"/>
      <c r="XF29" s="48" t="n"/>
      <c r="XG29" s="48" t="n"/>
      <c r="XH29" s="48" t="n"/>
      <c r="XI29" s="48" t="n"/>
      <c r="XJ29" s="48" t="n"/>
      <c r="XK29" s="48" t="n"/>
      <c r="XL29" s="48" t="n"/>
      <c r="XM29" s="48" t="n"/>
      <c r="XN29" s="48" t="n"/>
      <c r="XO29" s="48" t="n"/>
      <c r="XP29" s="48" t="n"/>
      <c r="XQ29" s="48" t="n"/>
      <c r="XR29" s="48" t="n"/>
      <c r="XS29" s="48" t="n"/>
      <c r="XT29" s="48" t="n"/>
      <c r="XU29" s="48" t="n"/>
      <c r="XV29" s="48" t="n"/>
      <c r="XW29" s="48" t="n"/>
      <c r="XX29" s="48" t="n"/>
      <c r="XY29" s="48" t="n"/>
      <c r="XZ29" s="48" t="n"/>
      <c r="YA29" s="48" t="n"/>
      <c r="YB29" s="48" t="n"/>
      <c r="YC29" s="48" t="n"/>
      <c r="YD29" s="48" t="n"/>
      <c r="YE29" s="48" t="n"/>
      <c r="YF29" s="48" t="n"/>
      <c r="YG29" s="48" t="n"/>
      <c r="YH29" s="48" t="n"/>
      <c r="YI29" s="48" t="n"/>
      <c r="YJ29" s="48" t="n"/>
      <c r="YK29" s="48" t="n"/>
      <c r="YL29" s="48" t="n"/>
      <c r="YM29" s="48" t="n"/>
      <c r="YN29" s="48" t="n"/>
      <c r="YO29" s="48" t="n"/>
      <c r="YP29" s="48" t="n"/>
      <c r="YQ29" s="48" t="n"/>
      <c r="YR29" s="48" t="n"/>
      <c r="YS29" s="48" t="n"/>
      <c r="YT29" s="48" t="n"/>
      <c r="YU29" s="48" t="n"/>
      <c r="YV29" s="48" t="n"/>
      <c r="YW29" s="48" t="n"/>
      <c r="YX29" s="48" t="n"/>
      <c r="YY29" s="48" t="n"/>
      <c r="YZ29" s="48" t="n"/>
      <c r="ZA29" s="48" t="n"/>
      <c r="ZB29" s="48" t="n"/>
      <c r="ZC29" s="48" t="n"/>
      <c r="ZD29" s="48" t="n"/>
      <c r="ZE29" s="48" t="n"/>
      <c r="ZF29" s="48" t="n"/>
      <c r="ZG29" s="48" t="n"/>
      <c r="ZH29" s="48" t="n"/>
      <c r="ZI29" s="48" t="n"/>
      <c r="ZJ29" s="48" t="n"/>
      <c r="ZK29" s="48" t="n"/>
      <c r="ZL29" s="48" t="n"/>
      <c r="ZM29" s="48" t="n"/>
      <c r="ZN29" s="48" t="n"/>
      <c r="ZO29" s="8" t="n"/>
      <c r="ZP29" s="48" t="n"/>
      <c r="ZQ29" s="48" t="n"/>
      <c r="ZR29" s="48" t="n"/>
      <c r="ZS29" s="48" t="n"/>
      <c r="ZT29" s="48" t="n"/>
      <c r="ZU29" s="48" t="n"/>
      <c r="ZV29" s="48" t="n"/>
      <c r="ZW29" s="8" t="n"/>
      <c r="ZX29" s="48" t="n"/>
      <c r="ZY29" s="48" t="n"/>
      <c r="ZZ29" s="48" t="n"/>
      <c r="AAA29" s="48" t="n"/>
      <c r="AAB29" s="48" t="n"/>
      <c r="AAC29" s="48" t="n"/>
      <c r="AAD29" s="48" t="n"/>
      <c r="AAE29" s="48" t="n"/>
      <c r="AAF29" s="48" t="n"/>
      <c r="AAG29" s="48" t="n"/>
      <c r="AAH29" s="48" t="n"/>
      <c r="AAI29" s="48" t="n"/>
      <c r="AAJ29" s="48" t="n"/>
      <c r="AAK29" s="48" t="n"/>
      <c r="AAL29" s="48" t="n"/>
      <c r="AAM29" s="48" t="n"/>
      <c r="AAN29" s="8" t="n"/>
      <c r="AAO29" s="8" t="n"/>
      <c r="AAP29" s="8" t="n"/>
      <c r="AAQ29" s="8" t="n"/>
      <c r="AAR29" s="48" t="n"/>
      <c r="AAS29" s="48" t="n"/>
      <c r="AAT29" s="48" t="n"/>
      <c r="AAU29" s="8" t="n"/>
      <c r="AAV29" s="8" t="n"/>
      <c r="AAW29" s="8" t="n"/>
      <c r="AAX29" s="8" t="n"/>
      <c r="AAY29" s="8" t="n"/>
      <c r="AAZ29" s="8" t="n"/>
      <c r="ABA29" s="8" t="n"/>
      <c r="ABB29" s="48" t="n"/>
      <c r="ABC29" s="8" t="n"/>
      <c r="ABD29" s="8" t="n"/>
      <c r="ABE29" s="8" t="n"/>
      <c r="ABF29" s="8" t="n"/>
      <c r="ABG29" s="8" t="n"/>
      <c r="ABH29" s="48" t="n"/>
      <c r="ABI29" s="48" t="n"/>
      <c r="ABJ29" s="48" t="n"/>
      <c r="ABK29" s="48" t="n"/>
      <c r="ABL29" s="48" t="n"/>
      <c r="ABM29" s="48" t="n"/>
      <c r="ABN29" s="48" t="n"/>
      <c r="ABO29" s="48" t="n"/>
      <c r="ABP29" s="48" t="n"/>
      <c r="ABQ29" s="11" t="n"/>
      <c r="ABR29" s="48" t="n"/>
      <c r="ABS29" s="8" t="n"/>
      <c r="ABT29" s="8" t="n"/>
      <c r="ABU29" s="8" t="n"/>
      <c r="ABV29" s="8" t="n"/>
      <c r="ABW29" s="48" t="n"/>
      <c r="ABX29" s="48" t="n"/>
      <c r="ABY29" s="8" t="n"/>
      <c r="ABZ29" s="8" t="n"/>
      <c r="ACA29" s="8" t="n"/>
      <c r="ACB29" s="8" t="n"/>
      <c r="ACC29" s="8" t="n"/>
      <c r="ACD29" s="8" t="n"/>
      <c r="ACE29" s="48" t="n"/>
      <c r="ACF29" s="48" t="n"/>
      <c r="ACG29" s="48" t="n"/>
      <c r="ACH29" s="48" t="n"/>
      <c r="ACI29" s="48" t="n"/>
      <c r="ACJ29" s="48" t="n"/>
      <c r="ACK29" s="48" t="n"/>
      <c r="ACL29" s="8" t="n"/>
      <c r="ACM29" s="8" t="n"/>
      <c r="ACN29" s="8" t="n"/>
      <c r="ACO29" s="8" t="n"/>
      <c r="ACP29" s="8" t="n"/>
      <c r="ACQ29" s="8" t="n"/>
      <c r="ACR29" s="8" t="n"/>
      <c r="ACS29" s="48" t="n"/>
      <c r="ACT29" s="48" t="n"/>
      <c r="ACU29" s="48" t="n"/>
      <c r="ACV29" s="48" t="n"/>
      <c r="ACW29" s="48" t="n"/>
      <c r="ACX29" s="48" t="n"/>
      <c r="ACY29" s="48" t="n"/>
      <c r="ACZ29" s="8" t="n"/>
      <c r="ADA29" s="8" t="n"/>
      <c r="ADB29" s="8" t="n"/>
      <c r="ADC29" s="8" t="n"/>
      <c r="ADD29" s="48" t="n"/>
      <c r="ADE29" s="48" t="n"/>
      <c r="ADF29" s="48" t="n"/>
      <c r="ADG29" s="48" t="n"/>
      <c r="ADH29" s="48" t="n"/>
      <c r="ADI29" s="48" t="n"/>
      <c r="ADJ29" s="48" t="n"/>
      <c r="ADK29" s="48" t="n"/>
      <c r="ADL29" s="48" t="n"/>
      <c r="ADM29" s="48" t="n"/>
      <c r="ADN29" s="48" t="n"/>
      <c r="ADO29" s="48" t="n"/>
      <c r="ADP29" s="48" t="n"/>
      <c r="ADQ29" s="48" t="n"/>
      <c r="ADR29" s="48" t="n"/>
      <c r="ADS29" s="48" t="n"/>
      <c r="ADT29" s="48" t="n"/>
      <c r="ADU29" s="48" t="n"/>
      <c r="ADV29" s="8" t="n"/>
      <c r="ADW29" s="8" t="n"/>
      <c r="ADX29" s="8" t="n"/>
      <c r="ADY29" s="8" t="n"/>
      <c r="ADZ29" s="8" t="n"/>
      <c r="AEA29" s="8" t="n"/>
      <c r="AEB29" s="8" t="n"/>
      <c r="AEC29" s="8" t="n"/>
      <c r="AED29" s="12" t="n"/>
      <c r="AEE29" s="17" t="n"/>
      <c r="AEF29" s="48" t="n"/>
      <c r="AEG29" s="17" t="n"/>
      <c r="AEH29" s="48" t="n"/>
      <c r="AEI29" s="11" t="n"/>
      <c r="AEJ29" s="48" t="n"/>
      <c r="AEK29" s="17" t="n"/>
      <c r="AEL29" s="18" t="n"/>
      <c r="AEM29" s="18" t="n"/>
      <c r="AEN29" s="18" t="n"/>
      <c r="AEO29" s="18" t="n"/>
      <c r="AEP29" s="18" t="n"/>
      <c r="AEQ29" s="18" t="n"/>
      <c r="AER29" s="18" t="n"/>
      <c r="AES29" s="18" t="n"/>
      <c r="AET29" s="18" t="n"/>
      <c r="AEU29" s="18" t="n"/>
      <c r="AEV29" s="18" t="n"/>
      <c r="AEW29" s="18" t="n"/>
      <c r="AEX29" s="48" t="n"/>
      <c r="AEY29" s="48" t="n"/>
      <c r="AEZ29" s="48" t="n"/>
      <c r="AFA29" s="48" t="n"/>
      <c r="AFB29" s="48" t="n"/>
      <c r="AFC29" s="48" t="n"/>
      <c r="AFD29" s="16" t="n"/>
      <c r="AFE29" s="48" t="n"/>
      <c r="AFF29" s="16" t="n"/>
      <c r="AFG29" s="48" t="n"/>
      <c r="AFH29" s="48" t="n"/>
      <c r="AFI29" s="48" t="n"/>
    </row>
    <row r="30">
      <c r="A30" s="6" t="n"/>
      <c r="B30" s="6" t="n"/>
      <c r="C30" s="48" t="n"/>
      <c r="D30" s="48" t="n"/>
      <c r="E30" s="8" t="n"/>
      <c r="F30" s="48" t="n"/>
      <c r="G30" s="8" t="n"/>
      <c r="H30" s="8" t="n"/>
      <c r="I30" s="48" t="n"/>
      <c r="J30" s="8" t="n"/>
      <c r="K30" s="48" t="n"/>
      <c r="L30" s="48" t="n"/>
      <c r="M30" s="8" t="n"/>
      <c r="N30" s="8" t="n"/>
      <c r="O30" s="48" t="n"/>
      <c r="P30" s="8" t="n"/>
      <c r="Q30" s="48" t="n"/>
      <c r="R30" s="48" t="n"/>
      <c r="S30" s="48" t="n"/>
      <c r="T30" s="48" t="n"/>
      <c r="U30" s="48" t="n"/>
      <c r="V30" s="48" t="n"/>
      <c r="W30" s="48" t="n"/>
      <c r="X30" s="48" t="n"/>
      <c r="Y30" s="48" t="n"/>
      <c r="Z30" s="48" t="n"/>
      <c r="AA30" s="48" t="n"/>
      <c r="AB30" s="48" t="n"/>
      <c r="AC30" s="48" t="n"/>
      <c r="AD30" s="48" t="n"/>
      <c r="AE30" s="48" t="n"/>
      <c r="AF30" s="48" t="n"/>
      <c r="AG30" s="48" t="n"/>
      <c r="AH30" s="8" t="n"/>
      <c r="AI30" s="48" t="n"/>
      <c r="AJ30" s="48" t="n"/>
      <c r="AK30" s="8" t="n"/>
      <c r="AL30" s="48" t="n"/>
      <c r="AM30" s="48" t="n"/>
      <c r="AN30" s="48" t="n"/>
      <c r="AO30" s="48" t="n"/>
      <c r="AP30" s="8" t="n"/>
      <c r="AQ30" s="8" t="n"/>
      <c r="AR30" s="8" t="n"/>
      <c r="AS30" s="8" t="n"/>
      <c r="AT30" s="8" t="n"/>
      <c r="AU30" s="8" t="n"/>
      <c r="AV30" s="8" t="n"/>
      <c r="AW30" s="8" t="n"/>
      <c r="AX30" s="48" t="n"/>
      <c r="AY30" s="48" t="n"/>
      <c r="AZ30" s="8" t="n"/>
      <c r="BA30" s="8" t="n"/>
      <c r="BB30" s="8" t="n"/>
      <c r="BC30" s="8" t="n"/>
      <c r="BD30" s="8" t="n"/>
      <c r="BE30" s="8" t="n"/>
      <c r="BF30" s="8" t="n"/>
      <c r="BG30" s="8" t="n"/>
      <c r="BH30" s="48" t="n"/>
      <c r="BI30" s="48" t="n"/>
      <c r="BJ30" s="8" t="n"/>
      <c r="BK30" s="8" t="n"/>
      <c r="BL30" s="8" t="n"/>
      <c r="BM30" s="8" t="n"/>
      <c r="BN30" s="48" t="n"/>
      <c r="BO30" s="48" t="n"/>
      <c r="BP30" s="8" t="n"/>
      <c r="BQ30" s="8" t="n"/>
      <c r="BR30" s="8" t="n"/>
      <c r="BS30" s="8" t="n"/>
      <c r="BT30" s="8" t="n"/>
      <c r="BU30" s="48" t="n"/>
      <c r="BV30" s="48" t="n"/>
      <c r="BW30" s="8" t="n"/>
      <c r="BX30" s="8" t="n"/>
      <c r="BY30" s="8" t="n"/>
      <c r="BZ30" s="8" t="n"/>
      <c r="CA30" s="8" t="n"/>
      <c r="CB30" s="48" t="n"/>
      <c r="CC30" s="48" t="n"/>
      <c r="CD30" s="8" t="n"/>
      <c r="CE30" s="8" t="n"/>
      <c r="CF30" s="8" t="n"/>
      <c r="CG30" s="8" t="n"/>
      <c r="CH30" s="8" t="n"/>
      <c r="CI30" s="8" t="n"/>
      <c r="CJ30" s="8" t="n"/>
      <c r="CK30" s="48" t="n"/>
      <c r="CL30" s="48" t="n"/>
      <c r="CM30" s="8" t="n"/>
      <c r="CN30" s="48" t="n"/>
      <c r="CO30" s="48" t="n"/>
      <c r="CP30" s="48" t="n"/>
      <c r="CQ30" s="8" t="n"/>
      <c r="CR30" s="8" t="n"/>
      <c r="CS30" s="8" t="n"/>
      <c r="CT30" s="8" t="n"/>
      <c r="CU30" s="10" t="n"/>
      <c r="CV30" s="10" t="n"/>
      <c r="CW30" s="10" t="n"/>
      <c r="CX30" s="8" t="n"/>
      <c r="CY30" s="48" t="n"/>
      <c r="CZ30" s="8" t="n"/>
      <c r="DA30" s="8" t="n"/>
      <c r="DB30" s="8" t="n"/>
      <c r="DC30" s="48" t="n"/>
      <c r="DD30" s="48" t="n"/>
      <c r="DE30" s="8" t="n"/>
      <c r="DF30" s="8" t="n"/>
      <c r="DG30" s="8" t="n"/>
      <c r="DH30" s="8" t="n"/>
      <c r="DI30" s="48" t="n"/>
      <c r="DJ30" s="48" t="n"/>
      <c r="DK30" s="8" t="n"/>
      <c r="DL30" s="8" t="n"/>
      <c r="DM30" s="8" t="n"/>
      <c r="DN30" s="8" t="n"/>
      <c r="DO30" s="48" t="n"/>
      <c r="DP30" s="8" t="n"/>
      <c r="DQ30" s="8" t="n"/>
      <c r="DR30" s="8" t="n"/>
      <c r="DS30" s="48" t="n"/>
      <c r="DT30" s="48" t="n"/>
      <c r="DU30" s="48" t="n"/>
      <c r="DV30" s="48" t="n"/>
      <c r="DW30" s="48" t="n"/>
      <c r="DX30" s="48" t="n"/>
      <c r="DY30" s="48" t="n"/>
      <c r="DZ30" s="48" t="n"/>
      <c r="EA30" s="48" t="n"/>
      <c r="EB30" s="48" t="n"/>
      <c r="EC30" s="48" t="n"/>
      <c r="ED30" s="48" t="n"/>
      <c r="EE30" s="48" t="n"/>
      <c r="EF30" s="48" t="n"/>
      <c r="EG30" s="48" t="n"/>
      <c r="EH30" s="48" t="n"/>
      <c r="EI30" s="48" t="n"/>
      <c r="EJ30" s="8" t="n"/>
      <c r="EK30" s="8" t="n"/>
      <c r="EL30" s="8" t="n"/>
      <c r="EM30" s="8" t="n"/>
      <c r="EN30" s="8" t="n"/>
      <c r="EO30" s="11" t="n"/>
      <c r="EP30" s="48" t="n"/>
      <c r="EQ30" s="48" t="n"/>
      <c r="ER30" s="48" t="n"/>
      <c r="ES30" s="8" t="n"/>
      <c r="ET30" s="8" t="n"/>
      <c r="EU30" s="8" t="n"/>
      <c r="EV30" s="8" t="n"/>
      <c r="EW30" s="48" t="n"/>
      <c r="EX30" s="48" t="n"/>
      <c r="EY30" s="8" t="n"/>
      <c r="EZ30" s="8" t="n"/>
      <c r="FA30" s="8" t="n"/>
      <c r="FB30" s="48" t="n"/>
      <c r="FC30" s="48" t="n"/>
      <c r="FD30" s="48" t="n"/>
      <c r="FE30" s="48" t="n"/>
      <c r="FF30" s="48" t="n"/>
      <c r="FG30" s="48" t="n"/>
      <c r="FH30" s="48" t="n"/>
      <c r="FI30" s="48" t="n"/>
      <c r="FJ30" s="48" t="n"/>
      <c r="FK30" s="48" t="n"/>
      <c r="FL30" s="48" t="n"/>
      <c r="FM30" s="48" t="n"/>
      <c r="FN30" s="48" t="n"/>
      <c r="FO30" s="48" t="n"/>
      <c r="FP30" s="48" t="n"/>
      <c r="FQ30" s="48" t="n"/>
      <c r="FR30" s="48" t="n"/>
      <c r="FS30" s="48" t="n"/>
      <c r="FT30" s="48" t="n"/>
      <c r="FU30" s="48" t="n"/>
      <c r="FV30" s="8" t="n"/>
      <c r="FW30" s="8" t="n"/>
      <c r="FX30" s="8" t="n"/>
      <c r="FY30" s="8" t="n"/>
      <c r="FZ30" s="48" t="n"/>
      <c r="GA30" s="48" t="n"/>
      <c r="GB30" s="8" t="n"/>
      <c r="GC30" s="8" t="n"/>
      <c r="GD30" s="8" t="n"/>
      <c r="GE30" s="8" t="n"/>
      <c r="GF30" s="48" t="n"/>
      <c r="GG30" s="48" t="n"/>
      <c r="GH30" s="48" t="n"/>
      <c r="GI30" s="48" t="n"/>
      <c r="GJ30" s="8" t="n"/>
      <c r="GK30" s="8" t="n"/>
      <c r="GL30" s="8" t="n"/>
      <c r="GM30" s="8" t="n"/>
      <c r="GN30" s="48" t="n"/>
      <c r="GO30" s="8" t="n"/>
      <c r="GP30" s="48" t="n"/>
      <c r="GQ30" s="48" t="n"/>
      <c r="GR30" s="8" t="n"/>
      <c r="GS30" s="8" t="n"/>
      <c r="GT30" s="8" t="n"/>
      <c r="GU30" s="8" t="n"/>
      <c r="GV30" s="8" t="n"/>
      <c r="GW30" s="8" t="n"/>
      <c r="GX30" s="8" t="n"/>
      <c r="GY30" s="48" t="n"/>
      <c r="GZ30" s="48" t="n"/>
      <c r="HA30" s="8" t="n"/>
      <c r="HB30" s="8" t="n"/>
      <c r="HC30" s="8" t="n"/>
      <c r="HD30" s="8" t="n"/>
      <c r="HE30" s="8" t="n"/>
      <c r="HF30" s="8" t="n"/>
      <c r="HG30" s="8" t="n"/>
      <c r="HH30" s="8" t="n"/>
      <c r="HI30" s="48" t="n"/>
      <c r="HJ30" s="48" t="n"/>
      <c r="HK30" s="48" t="n"/>
      <c r="HL30" s="48" t="n"/>
      <c r="HM30" s="48" t="n"/>
      <c r="HN30" s="48" t="n"/>
      <c r="HO30" s="48" t="n"/>
      <c r="HP30" s="48" t="n"/>
      <c r="HQ30" s="48" t="n"/>
      <c r="HR30" s="48" t="n"/>
      <c r="HS30" s="48" t="n"/>
      <c r="HT30" s="48" t="n"/>
      <c r="HU30" s="48" t="n"/>
      <c r="HV30" s="48" t="n"/>
      <c r="HW30" s="48" t="n"/>
      <c r="HX30" s="48" t="n"/>
      <c r="HY30" s="8" t="n"/>
      <c r="HZ30" s="8" t="n"/>
      <c r="IA30" s="8" t="n"/>
      <c r="IB30" s="8" t="n"/>
      <c r="IC30" s="48" t="n"/>
      <c r="ID30" s="48" t="n"/>
      <c r="IE30" s="48" t="n"/>
      <c r="IF30" s="48" t="n"/>
      <c r="IG30" s="48" t="n"/>
      <c r="IH30" s="48" t="n"/>
      <c r="II30" s="48" t="n"/>
      <c r="IJ30" s="48" t="n"/>
      <c r="IK30" s="48" t="n"/>
      <c r="IL30" s="48" t="n"/>
      <c r="IM30" s="48" t="n"/>
      <c r="IN30" s="48" t="n"/>
      <c r="IO30" s="48" t="n"/>
      <c r="IP30" s="48" t="n"/>
      <c r="IQ30" s="48" t="n"/>
      <c r="IR30" s="48" t="n"/>
      <c r="IS30" s="48" t="n"/>
      <c r="IT30" s="48" t="n"/>
      <c r="IU30" s="48" t="n"/>
      <c r="IV30" s="48" t="n"/>
      <c r="IW30" s="48" t="n"/>
      <c r="IX30" s="48" t="n"/>
      <c r="IY30" s="48" t="n"/>
      <c r="IZ30" s="48" t="n"/>
      <c r="JA30" s="48" t="n"/>
      <c r="JB30" s="48" t="n"/>
      <c r="JC30" s="48" t="n"/>
      <c r="JD30" s="48" t="n"/>
      <c r="JE30" s="48" t="n"/>
      <c r="JF30" s="48" t="n"/>
      <c r="JG30" s="48" t="n"/>
      <c r="JH30" s="48" t="n"/>
      <c r="JI30" s="48" t="n"/>
      <c r="JJ30" s="48" t="n"/>
      <c r="JK30" s="48" t="n"/>
      <c r="JL30" s="48" t="n"/>
      <c r="JM30" s="48" t="n"/>
      <c r="JN30" s="48" t="n"/>
      <c r="JO30" s="48" t="n"/>
      <c r="JP30" s="48" t="n"/>
      <c r="JQ30" s="48" t="n"/>
      <c r="JR30" s="48" t="n"/>
      <c r="JS30" s="48" t="n"/>
      <c r="JT30" s="48" t="n"/>
      <c r="JU30" s="48" t="n"/>
      <c r="JV30" s="48" t="n"/>
      <c r="JW30" s="48" t="n"/>
      <c r="JX30" s="48" t="n"/>
      <c r="JY30" s="48" t="n"/>
      <c r="JZ30" s="48" t="n"/>
      <c r="KA30" s="48" t="n"/>
      <c r="KB30" s="48" t="n"/>
      <c r="KC30" s="48" t="n"/>
      <c r="KD30" s="48" t="n"/>
      <c r="KE30" s="48" t="n"/>
      <c r="KF30" s="48" t="n"/>
      <c r="KG30" s="48" t="n"/>
      <c r="KH30" s="48" t="n"/>
      <c r="KI30" s="48" t="n"/>
      <c r="KJ30" s="48" t="n"/>
      <c r="KK30" s="48" t="n"/>
      <c r="KL30" s="48" t="n"/>
      <c r="KM30" s="48" t="n"/>
      <c r="KN30" s="48" t="n"/>
      <c r="KO30" s="48" t="n"/>
      <c r="KP30" s="48" t="n"/>
      <c r="KQ30" s="48" t="n"/>
      <c r="KR30" s="48" t="n"/>
      <c r="KS30" s="48" t="n"/>
      <c r="KT30" s="48" t="n"/>
      <c r="KU30" s="48" t="n"/>
      <c r="KV30" s="48" t="n"/>
      <c r="KW30" s="8" t="n"/>
      <c r="KX30" s="8" t="n"/>
      <c r="KY30" s="8" t="n"/>
      <c r="KZ30" s="8" t="n"/>
      <c r="LA30" s="48" t="n"/>
      <c r="LB30" s="48" t="n"/>
      <c r="LC30" s="8" t="n"/>
      <c r="LD30" s="8" t="n"/>
      <c r="LE30" s="8" t="n"/>
      <c r="LF30" s="8" t="n"/>
      <c r="LG30" s="48" t="n"/>
      <c r="LH30" s="8" t="n"/>
      <c r="LI30" s="48" t="n"/>
      <c r="LJ30" s="48" t="n"/>
      <c r="LK30" s="8" t="n"/>
      <c r="LL30" s="8" t="n"/>
      <c r="LM30" s="8" t="n"/>
      <c r="LN30" s="8" t="n"/>
      <c r="LO30" s="8" t="n"/>
      <c r="LP30" s="8" t="n"/>
      <c r="LQ30" s="8" t="n"/>
      <c r="LR30" s="48" t="n"/>
      <c r="LS30" s="8" t="n"/>
      <c r="LT30" s="8" t="n"/>
      <c r="LU30" s="8" t="n"/>
      <c r="LV30" s="8" t="n"/>
      <c r="LW30" s="8" t="n"/>
      <c r="LX30" s="8" t="n"/>
      <c r="LY30" s="8" t="n"/>
      <c r="LZ30" s="8" t="n"/>
      <c r="MA30" s="8" t="n"/>
      <c r="MB30" s="48" t="n"/>
      <c r="MC30" s="8" t="n"/>
      <c r="MD30" s="8" t="n"/>
      <c r="ME30" s="8" t="n"/>
      <c r="MF30" s="8" t="n"/>
      <c r="MG30" s="8" t="n"/>
      <c r="MH30" s="8" t="n"/>
      <c r="MI30" s="48" t="n"/>
      <c r="MJ30" s="8" t="n"/>
      <c r="MK30" s="8" t="n"/>
      <c r="ML30" s="8" t="n"/>
      <c r="MM30" s="8" t="n"/>
      <c r="MN30" s="8" t="n"/>
      <c r="MO30" s="8" t="n"/>
      <c r="MP30" s="48" t="n"/>
      <c r="MQ30" s="48" t="n"/>
      <c r="MR30" s="48" t="n"/>
      <c r="MS30" s="48" t="n"/>
      <c r="MT30" s="48" t="n"/>
      <c r="MU30" s="48" t="n"/>
      <c r="MV30" s="48" t="n"/>
      <c r="MW30" s="48" t="n"/>
      <c r="MX30" s="48" t="n"/>
      <c r="MY30" s="48" t="n"/>
      <c r="MZ30" s="48" t="n"/>
      <c r="NA30" s="48" t="n"/>
      <c r="NB30" s="48" t="n"/>
      <c r="NC30" s="48" t="n"/>
      <c r="ND30" s="48" t="n"/>
      <c r="NE30" s="48" t="n"/>
      <c r="NF30" s="48" t="n"/>
      <c r="NG30" s="48" t="n"/>
      <c r="NH30" s="48" t="n"/>
      <c r="NI30" s="48" t="n"/>
      <c r="NJ30" s="48" t="n"/>
      <c r="NK30" s="48" t="n"/>
      <c r="NL30" s="48" t="n"/>
      <c r="NM30" s="48" t="n"/>
      <c r="NN30" s="48" t="n"/>
      <c r="NO30" s="48" t="n"/>
      <c r="NP30" s="48" t="n"/>
      <c r="NQ30" s="48" t="n"/>
      <c r="NR30" s="48" t="n"/>
      <c r="NS30" s="48" t="n"/>
      <c r="NT30" s="48" t="n"/>
      <c r="NU30" s="48" t="n"/>
      <c r="NV30" s="48" t="n"/>
      <c r="NW30" s="48" t="n"/>
      <c r="NX30" s="48" t="n"/>
      <c r="NY30" s="8" t="n"/>
      <c r="NZ30" s="8" t="n"/>
      <c r="OA30" s="8" t="n"/>
      <c r="OB30" s="8" t="n"/>
      <c r="OC30" s="8" t="n"/>
      <c r="OD30" s="8" t="n"/>
      <c r="OE30" s="48" t="n"/>
      <c r="OF30" s="48" t="n"/>
      <c r="OG30" s="48" t="n"/>
      <c r="OH30" s="8" t="n"/>
      <c r="OI30" s="8" t="n"/>
      <c r="OJ30" s="8" t="n"/>
      <c r="OK30" s="8" t="n"/>
      <c r="OL30" s="8" t="n"/>
      <c r="OM30" s="8" t="n"/>
      <c r="ON30" s="8" t="n"/>
      <c r="OO30" s="8" t="n"/>
      <c r="OP30" s="48" t="n"/>
      <c r="OQ30" s="8" t="n"/>
      <c r="OR30" s="8" t="n"/>
      <c r="OS30" s="8" t="n"/>
      <c r="OT30" s="8" t="n"/>
      <c r="OU30" s="8" t="n"/>
      <c r="OV30" s="8" t="n"/>
      <c r="OW30" s="8" t="n"/>
      <c r="OX30" s="8" t="n"/>
      <c r="OY30" s="8" t="n"/>
      <c r="OZ30" s="8" t="n"/>
      <c r="PA30" s="8" t="n"/>
      <c r="PB30" s="8" t="n"/>
      <c r="PC30" s="8" t="n"/>
      <c r="PD30" s="8" t="n"/>
      <c r="PE30" s="8" t="n"/>
      <c r="PF30" s="8" t="n"/>
      <c r="PG30" s="8" t="n"/>
      <c r="PH30" s="8" t="n"/>
      <c r="PI30" s="8" t="n"/>
      <c r="PJ30" s="8" t="n"/>
      <c r="PK30" s="8" t="n"/>
      <c r="PL30" s="8" t="n"/>
      <c r="PM30" s="8" t="n"/>
      <c r="PN30" s="8" t="n"/>
      <c r="PO30" s="8" t="n"/>
      <c r="PP30" s="8" t="n"/>
      <c r="PQ30" s="8" t="n"/>
      <c r="PR30" s="8" t="n"/>
      <c r="PS30" s="8" t="n"/>
      <c r="PT30" s="48" t="n"/>
      <c r="PU30" s="48" t="n"/>
      <c r="PV30" s="48" t="n"/>
      <c r="PW30" s="48" t="n"/>
      <c r="PX30" s="48" t="n"/>
      <c r="PY30" s="48" t="n"/>
      <c r="PZ30" s="48" t="n"/>
      <c r="QA30" s="48" t="n"/>
      <c r="QB30" s="48" t="n"/>
      <c r="QC30" s="48" t="n"/>
      <c r="QD30" s="48" t="n"/>
      <c r="QE30" s="48" t="n"/>
      <c r="QF30" s="8" t="n"/>
      <c r="QG30" s="8" t="n"/>
      <c r="QH30" s="8" t="n"/>
      <c r="QI30" s="8" t="n"/>
      <c r="QJ30" s="8" t="n"/>
      <c r="QK30" s="8" t="n"/>
      <c r="QL30" s="8" t="n"/>
      <c r="QM30" s="8" t="n"/>
      <c r="QN30" s="8" t="n"/>
      <c r="QO30" s="48" t="n"/>
      <c r="QP30" s="48" t="n"/>
      <c r="QQ30" s="48" t="n"/>
      <c r="QR30" s="48" t="n"/>
      <c r="QS30" s="48" t="n"/>
      <c r="QT30" s="48" t="n"/>
      <c r="QU30" s="48" t="n"/>
      <c r="QV30" s="48" t="n"/>
      <c r="QW30" s="48" t="n"/>
      <c r="QX30" s="48" t="n"/>
      <c r="QY30" s="48" t="n"/>
      <c r="QZ30" s="48" t="n"/>
      <c r="RA30" s="48" t="n"/>
      <c r="RB30" s="48" t="n"/>
      <c r="RC30" s="48" t="n"/>
      <c r="RD30" s="48" t="n"/>
      <c r="RE30" s="48" t="n"/>
      <c r="RF30" s="48" t="n"/>
      <c r="RG30" s="48" t="n"/>
      <c r="RH30" s="48" t="n"/>
      <c r="RI30" s="48" t="n"/>
      <c r="RJ30" s="48" t="n"/>
      <c r="RK30" s="48" t="n"/>
      <c r="RL30" s="48" t="n"/>
      <c r="RM30" s="48" t="n"/>
      <c r="RN30" s="48" t="n"/>
      <c r="RO30" s="48" t="n"/>
      <c r="RP30" s="48" t="n"/>
      <c r="RQ30" s="48" t="n"/>
      <c r="RR30" s="48" t="n"/>
      <c r="RS30" s="48" t="n"/>
      <c r="RT30" s="48" t="n"/>
      <c r="RU30" s="48" t="n"/>
      <c r="RV30" s="48" t="n"/>
      <c r="RW30" s="48" t="n"/>
      <c r="RX30" s="48" t="n"/>
      <c r="RY30" s="48" t="n"/>
      <c r="RZ30" s="48" t="n"/>
      <c r="SA30" s="48" t="n"/>
      <c r="SB30" s="48" t="n"/>
      <c r="SC30" s="48" t="n"/>
      <c r="SD30" s="48" t="n"/>
      <c r="SE30" s="48" t="n"/>
      <c r="SF30" s="48" t="n"/>
      <c r="SG30" s="48" t="n"/>
      <c r="SH30" s="48" t="n"/>
      <c r="SI30" s="48" t="n"/>
      <c r="SJ30" s="48" t="n"/>
      <c r="SK30" s="48" t="n"/>
      <c r="SL30" s="48" t="n"/>
      <c r="SM30" s="48" t="n"/>
      <c r="SN30" s="48" t="n"/>
      <c r="SO30" s="48" t="n"/>
      <c r="SP30" s="48" t="n"/>
      <c r="SQ30" s="48" t="n"/>
      <c r="SR30" s="48" t="n"/>
      <c r="SS30" s="48" t="n"/>
      <c r="ST30" s="48" t="n"/>
      <c r="SU30" s="48" t="n"/>
      <c r="SV30" s="48" t="n"/>
      <c r="SW30" s="48" t="n"/>
      <c r="SX30" s="48" t="n"/>
      <c r="SY30" s="8" t="n"/>
      <c r="SZ30" s="48" t="n"/>
      <c r="TA30" s="48" t="n"/>
      <c r="TB30" s="48" t="n"/>
      <c r="TC30" s="48" t="n"/>
      <c r="TD30" s="48" t="n"/>
      <c r="TE30" s="48" t="n"/>
      <c r="TF30" s="48" t="n"/>
      <c r="TG30" s="8" t="n"/>
      <c r="TH30" s="8" t="n"/>
      <c r="TI30" s="8" t="n"/>
      <c r="TJ30" s="8" t="n"/>
      <c r="TK30" s="8" t="n"/>
      <c r="TL30" s="8" t="n"/>
      <c r="TM30" s="8" t="n"/>
      <c r="TN30" s="8" t="n"/>
      <c r="TO30" s="8" t="n"/>
      <c r="TP30" s="8" t="n"/>
      <c r="TQ30" s="8" t="n"/>
      <c r="TR30" s="8" t="n"/>
      <c r="TS30" s="48" t="n"/>
      <c r="TT30" s="48" t="n"/>
      <c r="TU30" s="48" t="n"/>
      <c r="TV30" s="48" t="n"/>
      <c r="TW30" s="48" t="n"/>
      <c r="TX30" s="48" t="n"/>
      <c r="TY30" s="48" t="n"/>
      <c r="TZ30" s="48" t="n"/>
      <c r="UA30" s="48" t="n"/>
      <c r="UB30" s="48" t="n"/>
      <c r="UC30" s="48" t="n"/>
      <c r="UD30" s="48" t="n"/>
      <c r="UE30" s="48" t="n"/>
      <c r="UF30" s="48" t="n"/>
      <c r="UG30" s="48" t="n"/>
      <c r="UH30" s="48" t="n"/>
      <c r="UI30" s="48" t="n"/>
      <c r="UJ30" s="48" t="n"/>
      <c r="UK30" s="48" t="n"/>
      <c r="UL30" s="48" t="n"/>
      <c r="UM30" s="48" t="n"/>
      <c r="UN30" s="48" t="n"/>
      <c r="UO30" s="48" t="n"/>
      <c r="UP30" s="48" t="n"/>
      <c r="UQ30" s="48" t="n"/>
      <c r="UR30" s="48" t="n"/>
      <c r="US30" s="48" t="n"/>
      <c r="UT30" s="48" t="n"/>
      <c r="UU30" s="48" t="n"/>
      <c r="UV30" s="48" t="n"/>
      <c r="UW30" s="48" t="n"/>
      <c r="UX30" s="48" t="n"/>
      <c r="UY30" s="48" t="n"/>
      <c r="UZ30" s="48" t="n"/>
      <c r="VA30" s="48" t="n"/>
      <c r="VB30" s="48" t="n"/>
      <c r="VC30" s="48" t="n"/>
      <c r="VD30" s="48" t="n"/>
      <c r="VE30" s="48" t="n"/>
      <c r="VF30" s="48" t="n"/>
      <c r="VG30" s="48" t="n"/>
      <c r="VH30" s="48" t="n"/>
      <c r="VI30" s="48" t="n"/>
      <c r="VJ30" s="48" t="n"/>
      <c r="VK30" s="48" t="n"/>
      <c r="VL30" s="48" t="n"/>
      <c r="VM30" s="48" t="n"/>
      <c r="VN30" s="48" t="n"/>
      <c r="VO30" s="48" t="n"/>
      <c r="VP30" s="48" t="n"/>
      <c r="VQ30" s="48" t="n"/>
      <c r="VR30" s="48" t="n"/>
      <c r="VS30" s="48" t="n"/>
      <c r="VT30" s="48" t="n"/>
      <c r="VU30" s="48" t="n"/>
      <c r="VV30" s="48" t="n"/>
      <c r="VW30" s="48" t="n"/>
      <c r="VX30" s="48" t="n"/>
      <c r="VY30" s="48" t="n"/>
      <c r="VZ30" s="48" t="n"/>
      <c r="WA30" s="48" t="n"/>
      <c r="WB30" s="48" t="n"/>
      <c r="WC30" s="48" t="n"/>
      <c r="WD30" s="48" t="n"/>
      <c r="WE30" s="48" t="n"/>
      <c r="WF30" s="48" t="n"/>
      <c r="WG30" s="8" t="n"/>
      <c r="WH30" s="8" t="n"/>
      <c r="WI30" s="8" t="n"/>
      <c r="WJ30" s="8" t="n"/>
      <c r="WK30" s="8" t="n"/>
      <c r="WL30" s="8" t="n"/>
      <c r="WM30" s="8" t="n"/>
      <c r="WN30" s="8" t="n"/>
      <c r="WO30" s="48" t="n"/>
      <c r="WP30" s="48" t="n"/>
      <c r="WQ30" s="48" t="n"/>
      <c r="WR30" s="48" t="n"/>
      <c r="WS30" s="48" t="n"/>
      <c r="WT30" s="48" t="n"/>
      <c r="WU30" s="48" t="n"/>
      <c r="WV30" s="48" t="n"/>
      <c r="WW30" s="48" t="n"/>
      <c r="WX30" s="48" t="n"/>
      <c r="WY30" s="48" t="n"/>
      <c r="WZ30" s="48" t="n"/>
      <c r="XA30" s="48" t="n"/>
      <c r="XB30" s="48" t="n"/>
      <c r="XC30" s="48" t="n"/>
      <c r="XD30" s="48" t="n"/>
      <c r="XE30" s="48" t="n"/>
      <c r="XF30" s="48" t="n"/>
      <c r="XG30" s="48" t="n"/>
      <c r="XH30" s="48" t="n"/>
      <c r="XI30" s="48" t="n"/>
      <c r="XJ30" s="48" t="n"/>
      <c r="XK30" s="48" t="n"/>
      <c r="XL30" s="48" t="n"/>
      <c r="XM30" s="48" t="n"/>
      <c r="XN30" s="48" t="n"/>
      <c r="XO30" s="48" t="n"/>
      <c r="XP30" s="48" t="n"/>
      <c r="XQ30" s="48" t="n"/>
      <c r="XR30" s="48" t="n"/>
      <c r="XS30" s="48" t="n"/>
      <c r="XT30" s="48" t="n"/>
      <c r="XU30" s="48" t="n"/>
      <c r="XV30" s="48" t="n"/>
      <c r="XW30" s="48" t="n"/>
      <c r="XX30" s="48" t="n"/>
      <c r="XY30" s="48" t="n"/>
      <c r="XZ30" s="48" t="n"/>
      <c r="YA30" s="48" t="n"/>
      <c r="YB30" s="48" t="n"/>
      <c r="YC30" s="48" t="n"/>
      <c r="YD30" s="48" t="n"/>
      <c r="YE30" s="48" t="n"/>
      <c r="YF30" s="48" t="n"/>
      <c r="YG30" s="48" t="n"/>
      <c r="YH30" s="48" t="n"/>
      <c r="YI30" s="48" t="n"/>
      <c r="YJ30" s="48" t="n"/>
      <c r="YK30" s="48" t="n"/>
      <c r="YL30" s="48" t="n"/>
      <c r="YM30" s="48" t="n"/>
      <c r="YN30" s="48" t="n"/>
      <c r="YO30" s="48" t="n"/>
      <c r="YP30" s="48" t="n"/>
      <c r="YQ30" s="48" t="n"/>
      <c r="YR30" s="48" t="n"/>
      <c r="YS30" s="48" t="n"/>
      <c r="YT30" s="48" t="n"/>
      <c r="YU30" s="48" t="n"/>
      <c r="YV30" s="48" t="n"/>
      <c r="YW30" s="48" t="n"/>
      <c r="YX30" s="48" t="n"/>
      <c r="YY30" s="48" t="n"/>
      <c r="YZ30" s="48" t="n"/>
      <c r="ZA30" s="48" t="n"/>
      <c r="ZB30" s="48" t="n"/>
      <c r="ZC30" s="48" t="n"/>
      <c r="ZD30" s="48" t="n"/>
      <c r="ZE30" s="48" t="n"/>
      <c r="ZF30" s="48" t="n"/>
      <c r="ZG30" s="48" t="n"/>
      <c r="ZH30" s="48" t="n"/>
      <c r="ZI30" s="48" t="n"/>
      <c r="ZJ30" s="48" t="n"/>
      <c r="ZK30" s="48" t="n"/>
      <c r="ZL30" s="48" t="n"/>
      <c r="ZM30" s="48" t="n"/>
      <c r="ZN30" s="48" t="n"/>
      <c r="ZO30" s="48" t="n"/>
      <c r="ZP30" s="48" t="n"/>
      <c r="ZQ30" s="48" t="n"/>
      <c r="ZR30" s="48" t="n"/>
      <c r="ZS30" s="48" t="n"/>
      <c r="ZT30" s="48" t="n"/>
      <c r="ZU30" s="48" t="n"/>
      <c r="ZV30" s="48" t="n"/>
      <c r="ZW30" s="8" t="n"/>
      <c r="ZX30" s="48" t="n"/>
      <c r="ZY30" s="48" t="n"/>
      <c r="ZZ30" s="48" t="n"/>
      <c r="AAA30" s="48" t="n"/>
      <c r="AAB30" s="48" t="n"/>
      <c r="AAC30" s="48" t="n"/>
      <c r="AAD30" s="48" t="n"/>
      <c r="AAE30" s="48" t="n"/>
      <c r="AAF30" s="48" t="n"/>
      <c r="AAG30" s="48" t="n"/>
      <c r="AAH30" s="48" t="n"/>
      <c r="AAI30" s="48" t="n"/>
      <c r="AAJ30" s="48" t="n"/>
      <c r="AAK30" s="48" t="n"/>
      <c r="AAL30" s="48" t="n"/>
      <c r="AAM30" s="48" t="n"/>
      <c r="AAN30" s="8" t="n"/>
      <c r="AAO30" s="8" t="n"/>
      <c r="AAP30" s="8" t="n"/>
      <c r="AAQ30" s="8" t="n"/>
      <c r="AAR30" s="48" t="n"/>
      <c r="AAS30" s="48" t="n"/>
      <c r="AAT30" s="48" t="n"/>
      <c r="AAU30" s="8" t="n"/>
      <c r="AAV30" s="8" t="n"/>
      <c r="AAW30" s="8" t="n"/>
      <c r="AAX30" s="8" t="n"/>
      <c r="AAY30" s="8" t="n"/>
      <c r="AAZ30" s="8" t="n"/>
      <c r="ABA30" s="8" t="n"/>
      <c r="ABB30" s="48" t="n"/>
      <c r="ABC30" s="8" t="n"/>
      <c r="ABD30" s="8" t="n"/>
      <c r="ABE30" s="8" t="n"/>
      <c r="ABF30" s="8" t="n"/>
      <c r="ABG30" s="8" t="n"/>
      <c r="ABH30" s="48" t="n"/>
      <c r="ABI30" s="48" t="n"/>
      <c r="ABJ30" s="48" t="n"/>
      <c r="ABK30" s="48" t="n"/>
      <c r="ABL30" s="48" t="n"/>
      <c r="ABM30" s="48" t="n"/>
      <c r="ABN30" s="48" t="n"/>
      <c r="ABO30" s="48" t="n"/>
      <c r="ABP30" s="48" t="n"/>
      <c r="ABQ30" s="11" t="n"/>
      <c r="ABR30" s="48" t="n"/>
      <c r="ABS30" s="8" t="n"/>
      <c r="ABT30" s="8" t="n"/>
      <c r="ABU30" s="8" t="n"/>
      <c r="ABV30" s="8" t="n"/>
      <c r="ABW30" s="48" t="n"/>
      <c r="ABX30" s="48" t="n"/>
      <c r="ABY30" s="8" t="n"/>
      <c r="ABZ30" s="8" t="n"/>
      <c r="ACA30" s="8" t="n"/>
      <c r="ACB30" s="8" t="n"/>
      <c r="ACC30" s="8" t="n"/>
      <c r="ACD30" s="8" t="n"/>
      <c r="ACE30" s="48" t="n"/>
      <c r="ACF30" s="48" t="n"/>
      <c r="ACG30" s="48" t="n"/>
      <c r="ACH30" s="48" t="n"/>
      <c r="ACI30" s="48" t="n"/>
      <c r="ACJ30" s="48" t="n"/>
      <c r="ACK30" s="48" t="n"/>
      <c r="ACL30" s="8" t="n"/>
      <c r="ACM30" s="8" t="n"/>
      <c r="ACN30" s="8" t="n"/>
      <c r="ACO30" s="8" t="n"/>
      <c r="ACP30" s="8" t="n"/>
      <c r="ACQ30" s="8" t="n"/>
      <c r="ACR30" s="8" t="n"/>
      <c r="ACS30" s="48" t="n"/>
      <c r="ACT30" s="48" t="n"/>
      <c r="ACU30" s="48" t="n"/>
      <c r="ACV30" s="48" t="n"/>
      <c r="ACW30" s="48" t="n"/>
      <c r="ACX30" s="48" t="n"/>
      <c r="ACY30" s="48" t="n"/>
      <c r="ACZ30" s="8" t="n"/>
      <c r="ADA30" s="8" t="n"/>
      <c r="ADB30" s="8" t="n"/>
      <c r="ADC30" s="8" t="n"/>
      <c r="ADD30" s="48" t="n"/>
      <c r="ADE30" s="48" t="n"/>
      <c r="ADF30" s="48" t="n"/>
      <c r="ADG30" s="48" t="n"/>
      <c r="ADH30" s="48" t="n"/>
      <c r="ADI30" s="48" t="n"/>
      <c r="ADJ30" s="48" t="n"/>
      <c r="ADK30" s="48" t="n"/>
      <c r="ADL30" s="48" t="n"/>
      <c r="ADM30" s="48" t="n"/>
      <c r="ADN30" s="48" t="n"/>
      <c r="ADO30" s="48" t="n"/>
      <c r="ADP30" s="48" t="n"/>
      <c r="ADQ30" s="48" t="n"/>
      <c r="ADR30" s="48" t="n"/>
      <c r="ADS30" s="48" t="n"/>
      <c r="ADT30" s="48" t="n"/>
      <c r="ADU30" s="48" t="n"/>
      <c r="ADV30" s="8" t="n"/>
      <c r="ADW30" s="8" t="n"/>
      <c r="ADX30" s="8" t="n"/>
      <c r="ADY30" s="8" t="n"/>
      <c r="ADZ30" s="8" t="n"/>
      <c r="AEA30" s="8" t="n"/>
      <c r="AEB30" s="8" t="n"/>
      <c r="AEC30" s="8" t="n"/>
      <c r="AED30" s="12" t="n"/>
      <c r="AEE30" s="17" t="n"/>
      <c r="AEF30" s="48" t="n"/>
      <c r="AEG30" s="17" t="n"/>
      <c r="AEH30" s="48" t="n"/>
      <c r="AEI30" s="11" t="n"/>
      <c r="AEJ30" s="48" t="n"/>
      <c r="AEK30" s="17" t="n"/>
      <c r="AEL30" s="18" t="n"/>
      <c r="AEM30" s="18" t="n"/>
      <c r="AEN30" s="18" t="n"/>
      <c r="AEO30" s="18" t="n"/>
      <c r="AEP30" s="18" t="n"/>
      <c r="AEQ30" s="18" t="n"/>
      <c r="AER30" s="18" t="n"/>
      <c r="AES30" s="18" t="n"/>
      <c r="AET30" s="18" t="n"/>
      <c r="AEU30" s="18" t="n"/>
      <c r="AEV30" s="18" t="n"/>
      <c r="AEW30" s="18" t="n"/>
      <c r="AEX30" s="48" t="n"/>
      <c r="AEY30" s="48" t="n"/>
      <c r="AEZ30" s="48" t="n"/>
      <c r="AFA30" s="48" t="n"/>
      <c r="AFB30" s="48" t="n"/>
      <c r="AFC30" s="48" t="n"/>
      <c r="AFD30" s="16" t="n"/>
      <c r="AFE30" s="48" t="n"/>
      <c r="AFF30" s="16" t="n"/>
      <c r="AFG30" s="48" t="n"/>
      <c r="AFH30" s="48" t="n"/>
      <c r="AFI30" s="48" t="n"/>
    </row>
    <row r="31">
      <c r="A31" s="6" t="n"/>
      <c r="B31" s="6" t="n"/>
      <c r="C31" s="48" t="n"/>
      <c r="D31" s="48" t="n"/>
      <c r="E31" s="8" t="n"/>
      <c r="F31" s="48" t="n"/>
      <c r="G31" s="8" t="n"/>
      <c r="H31" s="8" t="n"/>
      <c r="I31" s="48" t="n"/>
      <c r="J31" s="8" t="n"/>
      <c r="K31" s="48" t="n"/>
      <c r="L31" s="48" t="n"/>
      <c r="M31" s="8" t="n"/>
      <c r="N31" s="8" t="n"/>
      <c r="O31" s="48" t="n"/>
      <c r="P31" s="8" t="n"/>
      <c r="Q31" s="48" t="n"/>
      <c r="R31" s="48" t="n"/>
      <c r="S31" s="48" t="n"/>
      <c r="T31" s="48" t="n"/>
      <c r="U31" s="48" t="n"/>
      <c r="V31" s="48" t="n"/>
      <c r="W31" s="48" t="n"/>
      <c r="X31" s="48" t="n"/>
      <c r="Y31" s="48" t="n"/>
      <c r="Z31" s="48" t="n"/>
      <c r="AA31" s="48" t="n"/>
      <c r="AB31" s="48" t="n"/>
      <c r="AC31" s="48" t="n"/>
      <c r="AD31" s="48" t="n"/>
      <c r="AE31" s="48" t="n"/>
      <c r="AF31" s="48" t="n"/>
      <c r="AG31" s="48" t="n"/>
      <c r="AH31" s="8" t="n"/>
      <c r="AI31" s="48" t="n"/>
      <c r="AJ31" s="48" t="n"/>
      <c r="AK31" s="8" t="n"/>
      <c r="AL31" s="48" t="n"/>
      <c r="AM31" s="48" t="n"/>
      <c r="AN31" s="48" t="n"/>
      <c r="AO31" s="48" t="n"/>
      <c r="AP31" s="8" t="n"/>
      <c r="AQ31" s="8" t="n"/>
      <c r="AR31" s="8" t="n"/>
      <c r="AS31" s="8" t="n"/>
      <c r="AT31" s="8" t="n"/>
      <c r="AU31" s="8" t="n"/>
      <c r="AV31" s="8" t="n"/>
      <c r="AW31" s="8" t="n"/>
      <c r="AX31" s="48" t="n"/>
      <c r="AY31" s="48" t="n"/>
      <c r="AZ31" s="8" t="n"/>
      <c r="BA31" s="8" t="n"/>
      <c r="BB31" s="8" t="n"/>
      <c r="BC31" s="8" t="n"/>
      <c r="BD31" s="8" t="n"/>
      <c r="BE31" s="8" t="n"/>
      <c r="BF31" s="8" t="n"/>
      <c r="BG31" s="8" t="n"/>
      <c r="BH31" s="48" t="n"/>
      <c r="BI31" s="48" t="n"/>
      <c r="BJ31" s="8" t="n"/>
      <c r="BK31" s="8" t="n"/>
      <c r="BL31" s="8" t="n"/>
      <c r="BM31" s="8" t="n"/>
      <c r="BN31" s="48" t="n"/>
      <c r="BO31" s="48" t="n"/>
      <c r="BP31" s="8" t="n"/>
      <c r="BQ31" s="8" t="n"/>
      <c r="BR31" s="8" t="n"/>
      <c r="BS31" s="8" t="n"/>
      <c r="BT31" s="8" t="n"/>
      <c r="BU31" s="48" t="n"/>
      <c r="BV31" s="48" t="n"/>
      <c r="BW31" s="8" t="n"/>
      <c r="BX31" s="8" t="n"/>
      <c r="BY31" s="8" t="n"/>
      <c r="BZ31" s="8" t="n"/>
      <c r="CA31" s="8" t="n"/>
      <c r="CB31" s="48" t="n"/>
      <c r="CC31" s="48" t="n"/>
      <c r="CD31" s="8" t="n"/>
      <c r="CE31" s="8" t="n"/>
      <c r="CF31" s="8" t="n"/>
      <c r="CG31" s="8" t="n"/>
      <c r="CH31" s="8" t="n"/>
      <c r="CI31" s="8" t="n"/>
      <c r="CJ31" s="8" t="n"/>
      <c r="CK31" s="48" t="n"/>
      <c r="CL31" s="48" t="n"/>
      <c r="CM31" s="8" t="n"/>
      <c r="CN31" s="48" t="n"/>
      <c r="CO31" s="48" t="n"/>
      <c r="CP31" s="48" t="n"/>
      <c r="CQ31" s="8" t="n"/>
      <c r="CR31" s="8" t="n"/>
      <c r="CS31" s="8" t="n"/>
      <c r="CT31" s="8" t="n"/>
      <c r="CU31" s="10" t="n"/>
      <c r="CV31" s="10" t="n"/>
      <c r="CW31" s="10" t="n"/>
      <c r="CX31" s="8" t="n"/>
      <c r="CY31" s="48" t="n"/>
      <c r="CZ31" s="8" t="n"/>
      <c r="DA31" s="8" t="n"/>
      <c r="DB31" s="8" t="n"/>
      <c r="DC31" s="48" t="n"/>
      <c r="DD31" s="48" t="n"/>
      <c r="DE31" s="8" t="n"/>
      <c r="DF31" s="8" t="n"/>
      <c r="DG31" s="8" t="n"/>
      <c r="DH31" s="8" t="n"/>
      <c r="DI31" s="48" t="n"/>
      <c r="DJ31" s="48" t="n"/>
      <c r="DK31" s="8" t="n"/>
      <c r="DL31" s="8" t="n"/>
      <c r="DM31" s="8" t="n"/>
      <c r="DN31" s="8" t="n"/>
      <c r="DO31" s="48" t="n"/>
      <c r="DP31" s="8" t="n"/>
      <c r="DQ31" s="8" t="n"/>
      <c r="DR31" s="8" t="n"/>
      <c r="DS31" s="48" t="n"/>
      <c r="DT31" s="48" t="n"/>
      <c r="DU31" s="48" t="n"/>
      <c r="DV31" s="48" t="n"/>
      <c r="DW31" s="48" t="n"/>
      <c r="DX31" s="48" t="n"/>
      <c r="DY31" s="48" t="n"/>
      <c r="DZ31" s="48" t="n"/>
      <c r="EA31" s="48" t="n"/>
      <c r="EB31" s="48" t="n"/>
      <c r="EC31" s="48" t="n"/>
      <c r="ED31" s="48" t="n"/>
      <c r="EE31" s="48" t="n"/>
      <c r="EF31" s="48" t="n"/>
      <c r="EG31" s="48" t="n"/>
      <c r="EH31" s="48" t="n"/>
      <c r="EI31" s="48" t="n"/>
      <c r="EJ31" s="8" t="n"/>
      <c r="EK31" s="8" t="n"/>
      <c r="EL31" s="8" t="n"/>
      <c r="EM31" s="8" t="n"/>
      <c r="EN31" s="8" t="n"/>
      <c r="EO31" s="11" t="n"/>
      <c r="EP31" s="48" t="n"/>
      <c r="EQ31" s="48" t="n"/>
      <c r="ER31" s="48" t="n"/>
      <c r="ES31" s="8" t="n"/>
      <c r="ET31" s="8" t="n"/>
      <c r="EU31" s="8" t="n"/>
      <c r="EV31" s="8" t="n"/>
      <c r="EW31" s="48" t="n"/>
      <c r="EX31" s="48" t="n"/>
      <c r="EY31" s="8" t="n"/>
      <c r="EZ31" s="8" t="n"/>
      <c r="FA31" s="8" t="n"/>
      <c r="FB31" s="48" t="n"/>
      <c r="FC31" s="48" t="n"/>
      <c r="FD31" s="48" t="n"/>
      <c r="FE31" s="48" t="n"/>
      <c r="FF31" s="48" t="n"/>
      <c r="FG31" s="48" t="n"/>
      <c r="FH31" s="48" t="n"/>
      <c r="FI31" s="48" t="n"/>
      <c r="FJ31" s="48" t="n"/>
      <c r="FK31" s="48" t="n"/>
      <c r="FL31" s="48" t="n"/>
      <c r="FM31" s="48" t="n"/>
      <c r="FN31" s="48" t="n"/>
      <c r="FO31" s="48" t="n"/>
      <c r="FP31" s="48" t="n"/>
      <c r="FQ31" s="48" t="n"/>
      <c r="FR31" s="48" t="n"/>
      <c r="FS31" s="48" t="n"/>
      <c r="FT31" s="48" t="n"/>
      <c r="FU31" s="48" t="n"/>
      <c r="FV31" s="8" t="n"/>
      <c r="FW31" s="8" t="n"/>
      <c r="FX31" s="8" t="n"/>
      <c r="FY31" s="8" t="n"/>
      <c r="FZ31" s="48" t="n"/>
      <c r="GA31" s="48" t="n"/>
      <c r="GB31" s="8" t="n"/>
      <c r="GC31" s="8" t="n"/>
      <c r="GD31" s="8" t="n"/>
      <c r="GE31" s="8" t="n"/>
      <c r="GF31" s="48" t="n"/>
      <c r="GG31" s="48" t="n"/>
      <c r="GH31" s="48" t="n"/>
      <c r="GI31" s="48" t="n"/>
      <c r="GJ31" s="8" t="n"/>
      <c r="GK31" s="8" t="n"/>
      <c r="GL31" s="8" t="n"/>
      <c r="GM31" s="8" t="n"/>
      <c r="GN31" s="48" t="n"/>
      <c r="GO31" s="8" t="n"/>
      <c r="GP31" s="48" t="n"/>
      <c r="GQ31" s="48" t="n"/>
      <c r="GR31" s="8" t="n"/>
      <c r="GS31" s="8" t="n"/>
      <c r="GT31" s="8" t="n"/>
      <c r="GU31" s="8" t="n"/>
      <c r="GV31" s="8" t="n"/>
      <c r="GW31" s="8" t="n"/>
      <c r="GX31" s="8" t="n"/>
      <c r="GY31" s="48" t="n"/>
      <c r="GZ31" s="48" t="n"/>
      <c r="HA31" s="8" t="n"/>
      <c r="HB31" s="8" t="n"/>
      <c r="HC31" s="8" t="n"/>
      <c r="HD31" s="8" t="n"/>
      <c r="HE31" s="8" t="n"/>
      <c r="HF31" s="8" t="n"/>
      <c r="HG31" s="8" t="n"/>
      <c r="HH31" s="8" t="n"/>
      <c r="HI31" s="48" t="n"/>
      <c r="HJ31" s="48" t="n"/>
      <c r="HK31" s="48" t="n"/>
      <c r="HL31" s="48" t="n"/>
      <c r="HM31" s="48" t="n"/>
      <c r="HN31" s="48" t="n"/>
      <c r="HO31" s="48" t="n"/>
      <c r="HP31" s="48" t="n"/>
      <c r="HQ31" s="48" t="n"/>
      <c r="HR31" s="48" t="n"/>
      <c r="HS31" s="48" t="n"/>
      <c r="HT31" s="48" t="n"/>
      <c r="HU31" s="48" t="n"/>
      <c r="HV31" s="48" t="n"/>
      <c r="HW31" s="48" t="n"/>
      <c r="HX31" s="48" t="n"/>
      <c r="HY31" s="8" t="n"/>
      <c r="HZ31" s="8" t="n"/>
      <c r="IA31" s="8" t="n"/>
      <c r="IB31" s="8" t="n"/>
      <c r="IC31" s="48" t="n"/>
      <c r="ID31" s="48" t="n"/>
      <c r="IE31" s="48" t="n"/>
      <c r="IF31" s="48" t="n"/>
      <c r="IG31" s="48" t="n"/>
      <c r="IH31" s="48" t="n"/>
      <c r="II31" s="48" t="n"/>
      <c r="IJ31" s="48" t="n"/>
      <c r="IK31" s="48" t="n"/>
      <c r="IL31" s="48" t="n"/>
      <c r="IM31" s="48" t="n"/>
      <c r="IN31" s="48" t="n"/>
      <c r="IO31" s="48" t="n"/>
      <c r="IP31" s="48" t="n"/>
      <c r="IQ31" s="48" t="n"/>
      <c r="IR31" s="48" t="n"/>
      <c r="IS31" s="48" t="n"/>
      <c r="IT31" s="48" t="n"/>
      <c r="IU31" s="48" t="n"/>
      <c r="IV31" s="48" t="n"/>
      <c r="IW31" s="48" t="n"/>
      <c r="IX31" s="48" t="n"/>
      <c r="IY31" s="48" t="n"/>
      <c r="IZ31" s="48" t="n"/>
      <c r="JA31" s="48" t="n"/>
      <c r="JB31" s="48" t="n"/>
      <c r="JC31" s="48" t="n"/>
      <c r="JD31" s="48" t="n"/>
      <c r="JE31" s="48" t="n"/>
      <c r="JF31" s="48" t="n"/>
      <c r="JG31" s="48" t="n"/>
      <c r="JH31" s="48" t="n"/>
      <c r="JI31" s="48" t="n"/>
      <c r="JJ31" s="48" t="n"/>
      <c r="JK31" s="48" t="n"/>
      <c r="JL31" s="48" t="n"/>
      <c r="JM31" s="48" t="n"/>
      <c r="JN31" s="48" t="n"/>
      <c r="JO31" s="48" t="n"/>
      <c r="JP31" s="48" t="n"/>
      <c r="JQ31" s="48" t="n"/>
      <c r="JR31" s="48" t="n"/>
      <c r="JS31" s="48" t="n"/>
      <c r="JT31" s="48" t="n"/>
      <c r="JU31" s="48" t="n"/>
      <c r="JV31" s="48" t="n"/>
      <c r="JW31" s="48" t="n"/>
      <c r="JX31" s="48" t="n"/>
      <c r="JY31" s="48" t="n"/>
      <c r="JZ31" s="48" t="n"/>
      <c r="KA31" s="48" t="n"/>
      <c r="KB31" s="48" t="n"/>
      <c r="KC31" s="48" t="n"/>
      <c r="KD31" s="48" t="n"/>
      <c r="KE31" s="48" t="n"/>
      <c r="KF31" s="48" t="n"/>
      <c r="KG31" s="48" t="n"/>
      <c r="KH31" s="48" t="n"/>
      <c r="KI31" s="48" t="n"/>
      <c r="KJ31" s="48" t="n"/>
      <c r="KK31" s="48" t="n"/>
      <c r="KL31" s="48" t="n"/>
      <c r="KM31" s="48" t="n"/>
      <c r="KN31" s="48" t="n"/>
      <c r="KO31" s="48" t="n"/>
      <c r="KP31" s="48" t="n"/>
      <c r="KQ31" s="48" t="n"/>
      <c r="KR31" s="48" t="n"/>
      <c r="KS31" s="48" t="n"/>
      <c r="KT31" s="48" t="n"/>
      <c r="KU31" s="48" t="n"/>
      <c r="KV31" s="48" t="n"/>
      <c r="KW31" s="8" t="n"/>
      <c r="KX31" s="8" t="n"/>
      <c r="KY31" s="8" t="n"/>
      <c r="KZ31" s="8" t="n"/>
      <c r="LA31" s="48" t="n"/>
      <c r="LB31" s="48" t="n"/>
      <c r="LC31" s="8" t="n"/>
      <c r="LD31" s="8" t="n"/>
      <c r="LE31" s="8" t="n"/>
      <c r="LF31" s="8" t="n"/>
      <c r="LG31" s="48" t="n"/>
      <c r="LH31" s="8" t="n"/>
      <c r="LI31" s="48" t="n"/>
      <c r="LJ31" s="48" t="n"/>
      <c r="LK31" s="8" t="n"/>
      <c r="LL31" s="8" t="n"/>
      <c r="LM31" s="8" t="n"/>
      <c r="LN31" s="8" t="n"/>
      <c r="LO31" s="8" t="n"/>
      <c r="LP31" s="8" t="n"/>
      <c r="LQ31" s="8" t="n"/>
      <c r="LR31" s="48" t="n"/>
      <c r="LS31" s="8" t="n"/>
      <c r="LT31" s="8" t="n"/>
      <c r="LU31" s="8" t="n"/>
      <c r="LV31" s="8" t="n"/>
      <c r="LW31" s="8" t="n"/>
      <c r="LX31" s="8" t="n"/>
      <c r="LY31" s="8" t="n"/>
      <c r="LZ31" s="8" t="n"/>
      <c r="MA31" s="8" t="n"/>
      <c r="MB31" s="48" t="n"/>
      <c r="MC31" s="8" t="n"/>
      <c r="MD31" s="8" t="n"/>
      <c r="ME31" s="8" t="n"/>
      <c r="MF31" s="8" t="n"/>
      <c r="MG31" s="8" t="n"/>
      <c r="MH31" s="8" t="n"/>
      <c r="MI31" s="48" t="n"/>
      <c r="MJ31" s="8" t="n"/>
      <c r="MK31" s="8" t="n"/>
      <c r="ML31" s="8" t="n"/>
      <c r="MM31" s="8" t="n"/>
      <c r="MN31" s="8" t="n"/>
      <c r="MO31" s="8" t="n"/>
      <c r="MP31" s="48" t="n"/>
      <c r="MQ31" s="48" t="n"/>
      <c r="MR31" s="48" t="n"/>
      <c r="MS31" s="48" t="n"/>
      <c r="MT31" s="48" t="n"/>
      <c r="MU31" s="48" t="n"/>
      <c r="MV31" s="48" t="n"/>
      <c r="MW31" s="48" t="n"/>
      <c r="MX31" s="48" t="n"/>
      <c r="MY31" s="48" t="n"/>
      <c r="MZ31" s="48" t="n"/>
      <c r="NA31" s="48" t="n"/>
      <c r="NB31" s="48" t="n"/>
      <c r="NC31" s="48" t="n"/>
      <c r="ND31" s="48" t="n"/>
      <c r="NE31" s="48" t="n"/>
      <c r="NF31" s="48" t="n"/>
      <c r="NG31" s="48" t="n"/>
      <c r="NH31" s="48" t="n"/>
      <c r="NI31" s="48" t="n"/>
      <c r="NJ31" s="48" t="n"/>
      <c r="NK31" s="48" t="n"/>
      <c r="NL31" s="48" t="n"/>
      <c r="NM31" s="48" t="n"/>
      <c r="NN31" s="48" t="n"/>
      <c r="NO31" s="48" t="n"/>
      <c r="NP31" s="48" t="n"/>
      <c r="NQ31" s="48" t="n"/>
      <c r="NR31" s="48" t="n"/>
      <c r="NS31" s="48" t="n"/>
      <c r="NT31" s="48" t="n"/>
      <c r="NU31" s="48" t="n"/>
      <c r="NV31" s="48" t="n"/>
      <c r="NW31" s="48" t="n"/>
      <c r="NX31" s="48" t="n"/>
      <c r="NY31" s="8" t="n"/>
      <c r="NZ31" s="8" t="n"/>
      <c r="OA31" s="8" t="n"/>
      <c r="OB31" s="8" t="n"/>
      <c r="OC31" s="8" t="n"/>
      <c r="OD31" s="8" t="n"/>
      <c r="OE31" s="48" t="n"/>
      <c r="OF31" s="48" t="n"/>
      <c r="OG31" s="48" t="n"/>
      <c r="OH31" s="8" t="n"/>
      <c r="OI31" s="8" t="n"/>
      <c r="OJ31" s="8" t="n"/>
      <c r="OK31" s="8" t="n"/>
      <c r="OL31" s="8" t="n"/>
      <c r="OM31" s="8" t="n"/>
      <c r="ON31" s="8" t="n"/>
      <c r="OO31" s="8" t="n"/>
      <c r="OP31" s="48" t="n"/>
      <c r="OQ31" s="8" t="n"/>
      <c r="OR31" s="8" t="n"/>
      <c r="OS31" s="8" t="n"/>
      <c r="OT31" s="8" t="n"/>
      <c r="OU31" s="8" t="n"/>
      <c r="OV31" s="8" t="n"/>
      <c r="OW31" s="8" t="n"/>
      <c r="OX31" s="8" t="n"/>
      <c r="OY31" s="8" t="n"/>
      <c r="OZ31" s="8" t="n"/>
      <c r="PA31" s="8" t="n"/>
      <c r="PB31" s="8" t="n"/>
      <c r="PC31" s="8" t="n"/>
      <c r="PD31" s="8" t="n"/>
      <c r="PE31" s="8" t="n"/>
      <c r="PF31" s="8" t="n"/>
      <c r="PG31" s="8" t="n"/>
      <c r="PH31" s="8" t="n"/>
      <c r="PI31" s="8" t="n"/>
      <c r="PJ31" s="8" t="n"/>
      <c r="PK31" s="8" t="n"/>
      <c r="PL31" s="8" t="n"/>
      <c r="PM31" s="8" t="n"/>
      <c r="PN31" s="8" t="n"/>
      <c r="PO31" s="8" t="n"/>
      <c r="PP31" s="8" t="n"/>
      <c r="PQ31" s="8" t="n"/>
      <c r="PR31" s="8" t="n"/>
      <c r="PS31" s="8" t="n"/>
      <c r="PT31" s="48" t="n"/>
      <c r="PU31" s="48" t="n"/>
      <c r="PV31" s="48" t="n"/>
      <c r="PW31" s="48" t="n"/>
      <c r="PX31" s="48" t="n"/>
      <c r="PY31" s="48" t="n"/>
      <c r="PZ31" s="48" t="n"/>
      <c r="QA31" s="48" t="n"/>
      <c r="QB31" s="48" t="n"/>
      <c r="QC31" s="48" t="n"/>
      <c r="QD31" s="48" t="n"/>
      <c r="QE31" s="48" t="n"/>
      <c r="QF31" s="8" t="n"/>
      <c r="QG31" s="8" t="n"/>
      <c r="QH31" s="8" t="n"/>
      <c r="QI31" s="8" t="n"/>
      <c r="QJ31" s="8" t="n"/>
      <c r="QK31" s="8" t="n"/>
      <c r="QL31" s="8" t="n"/>
      <c r="QM31" s="8" t="n"/>
      <c r="QN31" s="8" t="n"/>
      <c r="QO31" s="48" t="n"/>
      <c r="QP31" s="48" t="n"/>
      <c r="QQ31" s="48" t="n"/>
      <c r="QR31" s="48" t="n"/>
      <c r="QS31" s="48" t="n"/>
      <c r="QT31" s="48" t="n"/>
      <c r="QU31" s="48" t="n"/>
      <c r="QV31" s="48" t="n"/>
      <c r="QW31" s="48" t="n"/>
      <c r="QX31" s="48" t="n"/>
      <c r="QY31" s="48" t="n"/>
      <c r="QZ31" s="48" t="n"/>
      <c r="RA31" s="48" t="n"/>
      <c r="RB31" s="48" t="n"/>
      <c r="RC31" s="48" t="n"/>
      <c r="RD31" s="48" t="n"/>
      <c r="RE31" s="48" t="n"/>
      <c r="RF31" s="48" t="n"/>
      <c r="RG31" s="48" t="n"/>
      <c r="RH31" s="48" t="n"/>
      <c r="RI31" s="48" t="n"/>
      <c r="RJ31" s="48" t="n"/>
      <c r="RK31" s="48" t="n"/>
      <c r="RL31" s="48" t="n"/>
      <c r="RM31" s="48" t="n"/>
      <c r="RN31" s="48" t="n"/>
      <c r="RO31" s="48" t="n"/>
      <c r="RP31" s="48" t="n"/>
      <c r="RQ31" s="48" t="n"/>
      <c r="RR31" s="48" t="n"/>
      <c r="RS31" s="48" t="n"/>
      <c r="RT31" s="48" t="n"/>
      <c r="RU31" s="48" t="n"/>
      <c r="RV31" s="48" t="n"/>
      <c r="RW31" s="48" t="n"/>
      <c r="RX31" s="48" t="n"/>
      <c r="RY31" s="48" t="n"/>
      <c r="RZ31" s="48" t="n"/>
      <c r="SA31" s="48" t="n"/>
      <c r="SB31" s="48" t="n"/>
      <c r="SC31" s="48" t="n"/>
      <c r="SD31" s="48" t="n"/>
      <c r="SE31" s="48" t="n"/>
      <c r="SF31" s="48" t="n"/>
      <c r="SG31" s="48" t="n"/>
      <c r="SH31" s="48" t="n"/>
      <c r="SI31" s="48" t="n"/>
      <c r="SJ31" s="48" t="n"/>
      <c r="SK31" s="48" t="n"/>
      <c r="SL31" s="48" t="n"/>
      <c r="SM31" s="48" t="n"/>
      <c r="SN31" s="48" t="n"/>
      <c r="SO31" s="48" t="n"/>
      <c r="SP31" s="48" t="n"/>
      <c r="SQ31" s="48" t="n"/>
      <c r="SR31" s="48" t="n"/>
      <c r="SS31" s="48" t="n"/>
      <c r="ST31" s="48" t="n"/>
      <c r="SU31" s="48" t="n"/>
      <c r="SV31" s="48" t="n"/>
      <c r="SW31" s="48" t="n"/>
      <c r="SX31" s="48" t="n"/>
      <c r="SY31" s="8" t="n"/>
      <c r="SZ31" s="48" t="n"/>
      <c r="TA31" s="48" t="n"/>
      <c r="TB31" s="48" t="n"/>
      <c r="TC31" s="48" t="n"/>
      <c r="TD31" s="48" t="n"/>
      <c r="TE31" s="48" t="n"/>
      <c r="TF31" s="48" t="n"/>
      <c r="TG31" s="8" t="n"/>
      <c r="TH31" s="8" t="n"/>
      <c r="TI31" s="8" t="n"/>
      <c r="TJ31" s="8" t="n"/>
      <c r="TK31" s="8" t="n"/>
      <c r="TL31" s="8" t="n"/>
      <c r="TM31" s="8" t="n"/>
      <c r="TN31" s="8" t="n"/>
      <c r="TO31" s="8" t="n"/>
      <c r="TP31" s="8" t="n"/>
      <c r="TQ31" s="8" t="n"/>
      <c r="TR31" s="8" t="n"/>
      <c r="TS31" s="48" t="n"/>
      <c r="TT31" s="48" t="n"/>
      <c r="TU31" s="48" t="n"/>
      <c r="TV31" s="48" t="n"/>
      <c r="TW31" s="48" t="n"/>
      <c r="TX31" s="48" t="n"/>
      <c r="TY31" s="48" t="n"/>
      <c r="TZ31" s="48" t="n"/>
      <c r="UA31" s="48" t="n"/>
      <c r="UB31" s="48" t="n"/>
      <c r="UC31" s="48" t="n"/>
      <c r="UD31" s="48" t="n"/>
      <c r="UE31" s="48" t="n"/>
      <c r="UF31" s="48" t="n"/>
      <c r="UG31" s="48" t="n"/>
      <c r="UH31" s="48" t="n"/>
      <c r="UI31" s="48" t="n"/>
      <c r="UJ31" s="48" t="n"/>
      <c r="UK31" s="48" t="n"/>
      <c r="UL31" s="48" t="n"/>
      <c r="UM31" s="48" t="n"/>
      <c r="UN31" s="48" t="n"/>
      <c r="UO31" s="48" t="n"/>
      <c r="UP31" s="48" t="n"/>
      <c r="UQ31" s="48" t="n"/>
      <c r="UR31" s="48" t="n"/>
      <c r="US31" s="48" t="n"/>
      <c r="UT31" s="48" t="n"/>
      <c r="UU31" s="48" t="n"/>
      <c r="UV31" s="48" t="n"/>
      <c r="UW31" s="48" t="n"/>
      <c r="UX31" s="48" t="n"/>
      <c r="UY31" s="48" t="n"/>
      <c r="UZ31" s="48" t="n"/>
      <c r="VA31" s="48" t="n"/>
      <c r="VB31" s="48" t="n"/>
      <c r="VC31" s="48" t="n"/>
      <c r="VD31" s="48" t="n"/>
      <c r="VE31" s="48" t="n"/>
      <c r="VF31" s="48" t="n"/>
      <c r="VG31" s="48" t="n"/>
      <c r="VH31" s="48" t="n"/>
      <c r="VI31" s="48" t="n"/>
      <c r="VJ31" s="48" t="n"/>
      <c r="VK31" s="48" t="n"/>
      <c r="VL31" s="48" t="n"/>
      <c r="VM31" s="48" t="n"/>
      <c r="VN31" s="48" t="n"/>
      <c r="VO31" s="48" t="n"/>
      <c r="VP31" s="48" t="n"/>
      <c r="VQ31" s="48" t="n"/>
      <c r="VR31" s="48" t="n"/>
      <c r="VS31" s="48" t="n"/>
      <c r="VT31" s="48" t="n"/>
      <c r="VU31" s="48" t="n"/>
      <c r="VV31" s="48" t="n"/>
      <c r="VW31" s="48" t="n"/>
      <c r="VX31" s="48" t="n"/>
      <c r="VY31" s="48" t="n"/>
      <c r="VZ31" s="48" t="n"/>
      <c r="WA31" s="48" t="n"/>
      <c r="WB31" s="48" t="n"/>
      <c r="WC31" s="48" t="n"/>
      <c r="WD31" s="48" t="n"/>
      <c r="WE31" s="48" t="n"/>
      <c r="WF31" s="48" t="n"/>
      <c r="WG31" s="8" t="n"/>
      <c r="WH31" s="8" t="n"/>
      <c r="WI31" s="8" t="n"/>
      <c r="WJ31" s="8" t="n"/>
      <c r="WK31" s="8" t="n"/>
      <c r="WL31" s="8" t="n"/>
      <c r="WM31" s="8" t="n"/>
      <c r="WN31" s="8" t="n"/>
      <c r="WO31" s="48" t="n"/>
      <c r="WP31" s="48" t="n"/>
      <c r="WQ31" s="48" t="n"/>
      <c r="WR31" s="48" t="n"/>
      <c r="WS31" s="48" t="n"/>
      <c r="WT31" s="48" t="n"/>
      <c r="WU31" s="48" t="n"/>
      <c r="WV31" s="48" t="n"/>
      <c r="WW31" s="48" t="n"/>
      <c r="WX31" s="48" t="n"/>
      <c r="WY31" s="48" t="n"/>
      <c r="WZ31" s="48" t="n"/>
      <c r="XA31" s="48" t="n"/>
      <c r="XB31" s="48" t="n"/>
      <c r="XC31" s="48" t="n"/>
      <c r="XD31" s="48" t="n"/>
      <c r="XE31" s="48" t="n"/>
      <c r="XF31" s="48" t="n"/>
      <c r="XG31" s="48" t="n"/>
      <c r="XH31" s="48" t="n"/>
      <c r="XI31" s="48" t="n"/>
      <c r="XJ31" s="48" t="n"/>
      <c r="XK31" s="48" t="n"/>
      <c r="XL31" s="48" t="n"/>
      <c r="XM31" s="48" t="n"/>
      <c r="XN31" s="48" t="n"/>
      <c r="XO31" s="48" t="n"/>
      <c r="XP31" s="48" t="n"/>
      <c r="XQ31" s="48" t="n"/>
      <c r="XR31" s="48" t="n"/>
      <c r="XS31" s="48" t="n"/>
      <c r="XT31" s="48" t="n"/>
      <c r="XU31" s="48" t="n"/>
      <c r="XV31" s="48" t="n"/>
      <c r="XW31" s="48" t="n"/>
      <c r="XX31" s="48" t="n"/>
      <c r="XY31" s="48" t="n"/>
      <c r="XZ31" s="48" t="n"/>
      <c r="YA31" s="48" t="n"/>
      <c r="YB31" s="48" t="n"/>
      <c r="YC31" s="48" t="n"/>
      <c r="YD31" s="48" t="n"/>
      <c r="YE31" s="48" t="n"/>
      <c r="YF31" s="48" t="n"/>
      <c r="YG31" s="48" t="n"/>
      <c r="YH31" s="48" t="n"/>
      <c r="YI31" s="48" t="n"/>
      <c r="YJ31" s="48" t="n"/>
      <c r="YK31" s="48" t="n"/>
      <c r="YL31" s="48" t="n"/>
      <c r="YM31" s="48" t="n"/>
      <c r="YN31" s="48" t="n"/>
      <c r="YO31" s="48" t="n"/>
      <c r="YP31" s="48" t="n"/>
      <c r="YQ31" s="48" t="n"/>
      <c r="YR31" s="48" t="n"/>
      <c r="YS31" s="48" t="n"/>
      <c r="YT31" s="48" t="n"/>
      <c r="YU31" s="48" t="n"/>
      <c r="YV31" s="48" t="n"/>
      <c r="YW31" s="48" t="n"/>
      <c r="YX31" s="48" t="n"/>
      <c r="YY31" s="48" t="n"/>
      <c r="YZ31" s="48" t="n"/>
      <c r="ZA31" s="48" t="n"/>
      <c r="ZB31" s="48" t="n"/>
      <c r="ZC31" s="48" t="n"/>
      <c r="ZD31" s="48" t="n"/>
      <c r="ZE31" s="48" t="n"/>
      <c r="ZF31" s="48" t="n"/>
      <c r="ZG31" s="48" t="n"/>
      <c r="ZH31" s="48" t="n"/>
      <c r="ZI31" s="48" t="n"/>
      <c r="ZJ31" s="48" t="n"/>
      <c r="ZK31" s="48" t="n"/>
      <c r="ZL31" s="48" t="n"/>
      <c r="ZM31" s="48" t="n"/>
      <c r="ZN31" s="48" t="n"/>
      <c r="ZO31" s="48" t="n"/>
      <c r="ZP31" s="48" t="n"/>
      <c r="ZQ31" s="48" t="n"/>
      <c r="ZR31" s="48" t="n"/>
      <c r="ZS31" s="48" t="n"/>
      <c r="ZT31" s="48" t="n"/>
      <c r="ZU31" s="48" t="n"/>
      <c r="ZV31" s="48" t="n"/>
      <c r="ZW31" s="8" t="n"/>
      <c r="ZX31" s="48" t="n"/>
      <c r="ZY31" s="48" t="n"/>
      <c r="ZZ31" s="48" t="n"/>
      <c r="AAA31" s="48" t="n"/>
      <c r="AAB31" s="48" t="n"/>
      <c r="AAC31" s="48" t="n"/>
      <c r="AAD31" s="48" t="n"/>
      <c r="AAE31" s="48" t="n"/>
      <c r="AAF31" s="48" t="n"/>
      <c r="AAG31" s="48" t="n"/>
      <c r="AAH31" s="48" t="n"/>
      <c r="AAI31" s="48" t="n"/>
      <c r="AAJ31" s="48" t="n"/>
      <c r="AAK31" s="48" t="n"/>
      <c r="AAL31" s="48" t="n"/>
      <c r="AAM31" s="48" t="n"/>
      <c r="AAN31" s="8" t="n"/>
      <c r="AAO31" s="8" t="n"/>
      <c r="AAP31" s="8" t="n"/>
      <c r="AAQ31" s="8" t="n"/>
      <c r="AAR31" s="48" t="n"/>
      <c r="AAS31" s="48" t="n"/>
      <c r="AAT31" s="48" t="n"/>
      <c r="AAU31" s="8" t="n"/>
      <c r="AAV31" s="8" t="n"/>
      <c r="AAW31" s="8" t="n"/>
      <c r="AAX31" s="8" t="n"/>
      <c r="AAY31" s="8" t="n"/>
      <c r="AAZ31" s="8" t="n"/>
      <c r="ABA31" s="8" t="n"/>
      <c r="ABB31" s="48" t="n"/>
      <c r="ABC31" s="8" t="n"/>
      <c r="ABD31" s="8" t="n"/>
      <c r="ABE31" s="8" t="n"/>
      <c r="ABF31" s="8" t="n"/>
      <c r="ABG31" s="8" t="n"/>
      <c r="ABH31" s="48" t="n"/>
      <c r="ABI31" s="48" t="n"/>
      <c r="ABJ31" s="48" t="n"/>
      <c r="ABK31" s="48" t="n"/>
      <c r="ABL31" s="48" t="n"/>
      <c r="ABM31" s="48" t="n"/>
      <c r="ABN31" s="48" t="n"/>
      <c r="ABO31" s="48" t="n"/>
      <c r="ABP31" s="48" t="n"/>
      <c r="ABQ31" s="11" t="n"/>
      <c r="ABR31" s="48" t="n"/>
      <c r="ABS31" s="8" t="n"/>
      <c r="ABT31" s="8" t="n"/>
      <c r="ABU31" s="8" t="n"/>
      <c r="ABV31" s="8" t="n"/>
      <c r="ABW31" s="48" t="n"/>
      <c r="ABX31" s="48" t="n"/>
      <c r="ABY31" s="8" t="n"/>
      <c r="ABZ31" s="8" t="n"/>
      <c r="ACA31" s="8" t="n"/>
      <c r="ACB31" s="8" t="n"/>
      <c r="ACC31" s="8" t="n"/>
      <c r="ACD31" s="8" t="n"/>
      <c r="ACE31" s="48" t="n"/>
      <c r="ACF31" s="48" t="n"/>
      <c r="ACG31" s="48" t="n"/>
      <c r="ACH31" s="48" t="n"/>
      <c r="ACI31" s="48" t="n"/>
      <c r="ACJ31" s="48" t="n"/>
      <c r="ACK31" s="48" t="n"/>
      <c r="ACL31" s="8" t="n"/>
      <c r="ACM31" s="8" t="n"/>
      <c r="ACN31" s="8" t="n"/>
      <c r="ACO31" s="8" t="n"/>
      <c r="ACP31" s="8" t="n"/>
      <c r="ACQ31" s="8" t="n"/>
      <c r="ACR31" s="8" t="n"/>
      <c r="ACS31" s="48" t="n"/>
      <c r="ACT31" s="48" t="n"/>
      <c r="ACU31" s="48" t="n"/>
      <c r="ACV31" s="48" t="n"/>
      <c r="ACW31" s="48" t="n"/>
      <c r="ACX31" s="48" t="n"/>
      <c r="ACY31" s="48" t="n"/>
      <c r="ACZ31" s="8" t="n"/>
      <c r="ADA31" s="8" t="n"/>
      <c r="ADB31" s="8" t="n"/>
      <c r="ADC31" s="8" t="n"/>
      <c r="ADD31" s="48" t="n"/>
      <c r="ADE31" s="48" t="n"/>
      <c r="ADF31" s="48" t="n"/>
      <c r="ADG31" s="48" t="n"/>
      <c r="ADH31" s="48" t="n"/>
      <c r="ADI31" s="48" t="n"/>
      <c r="ADJ31" s="48" t="n"/>
      <c r="ADK31" s="48" t="n"/>
      <c r="ADL31" s="48" t="n"/>
      <c r="ADM31" s="48" t="n"/>
      <c r="ADN31" s="48" t="n"/>
      <c r="ADO31" s="48" t="n"/>
      <c r="ADP31" s="48" t="n"/>
      <c r="ADQ31" s="48" t="n"/>
      <c r="ADR31" s="48" t="n"/>
      <c r="ADS31" s="48" t="n"/>
      <c r="ADT31" s="48" t="n"/>
      <c r="ADU31" s="48" t="n"/>
      <c r="ADV31" s="8" t="n"/>
      <c r="ADW31" s="8" t="n"/>
      <c r="ADX31" s="8" t="n"/>
      <c r="ADY31" s="8" t="n"/>
      <c r="ADZ31" s="8" t="n"/>
      <c r="AEA31" s="8" t="n"/>
      <c r="AEB31" s="8" t="n"/>
      <c r="AEC31" s="8" t="n"/>
      <c r="AED31" s="12" t="n"/>
      <c r="AEE31" s="17" t="n"/>
      <c r="AEF31" s="48" t="n"/>
      <c r="AEG31" s="17" t="n"/>
      <c r="AEH31" s="48" t="n"/>
      <c r="AEI31" s="11" t="n"/>
      <c r="AEJ31" s="48" t="n"/>
      <c r="AEK31" s="17" t="n"/>
      <c r="AEL31" s="18" t="n"/>
      <c r="AEM31" s="18" t="n"/>
      <c r="AEN31" s="18" t="n"/>
      <c r="AEO31" s="18" t="n"/>
      <c r="AEP31" s="18" t="n"/>
      <c r="AEQ31" s="18" t="n"/>
      <c r="AER31" s="18" t="n"/>
      <c r="AES31" s="18" t="n"/>
      <c r="AET31" s="18" t="n"/>
      <c r="AEU31" s="18" t="n"/>
      <c r="AEV31" s="18" t="n"/>
      <c r="AEW31" s="18" t="n"/>
      <c r="AEX31" s="48" t="n"/>
      <c r="AEY31" s="48" t="n"/>
      <c r="AEZ31" s="48" t="n"/>
      <c r="AFA31" s="48" t="n"/>
      <c r="AFB31" s="48" t="n"/>
      <c r="AFC31" s="48" t="n"/>
      <c r="AFD31" s="16" t="n"/>
      <c r="AFE31" s="48" t="n"/>
      <c r="AFF31" s="16" t="n"/>
      <c r="AFG31" s="48" t="n"/>
      <c r="AFH31" s="48" t="n"/>
      <c r="AFI31" s="48" t="n"/>
    </row>
    <row r="32">
      <c r="A32" s="6" t="n"/>
      <c r="B32" s="6" t="n"/>
      <c r="C32" s="48" t="n"/>
      <c r="D32" s="48" t="n"/>
      <c r="E32" s="8" t="n"/>
      <c r="F32" s="48" t="n"/>
      <c r="G32" s="8" t="n"/>
      <c r="H32" s="8" t="n"/>
      <c r="I32" s="48" t="n"/>
      <c r="J32" s="8" t="n"/>
      <c r="K32" s="48" t="n"/>
      <c r="L32" s="48" t="n"/>
      <c r="M32" s="8" t="n"/>
      <c r="N32" s="8" t="n"/>
      <c r="O32" s="48" t="n"/>
      <c r="P32" s="8" t="n"/>
      <c r="Q32" s="48" t="n"/>
      <c r="R32" s="48" t="n"/>
      <c r="S32" s="48" t="n"/>
      <c r="T32" s="48" t="n"/>
      <c r="U32" s="48" t="n"/>
      <c r="V32" s="48" t="n"/>
      <c r="W32" s="48" t="n"/>
      <c r="X32" s="48" t="n"/>
      <c r="Y32" s="48" t="n"/>
      <c r="Z32" s="48" t="n"/>
      <c r="AA32" s="48" t="n"/>
      <c r="AB32" s="48" t="n"/>
      <c r="AC32" s="48" t="n"/>
      <c r="AD32" s="48" t="n"/>
      <c r="AE32" s="48" t="n"/>
      <c r="AF32" s="48" t="n"/>
      <c r="AG32" s="48" t="n"/>
      <c r="AH32" s="8" t="n"/>
      <c r="AI32" s="48" t="n"/>
      <c r="AJ32" s="48" t="n"/>
      <c r="AK32" s="8" t="n"/>
      <c r="AL32" s="48" t="n"/>
      <c r="AM32" s="48" t="n"/>
      <c r="AN32" s="48" t="n"/>
      <c r="AO32" s="48" t="n"/>
      <c r="AP32" s="8" t="n"/>
      <c r="AQ32" s="8" t="n"/>
      <c r="AR32" s="8" t="n"/>
      <c r="AS32" s="8" t="n"/>
      <c r="AT32" s="8" t="n"/>
      <c r="AU32" s="8" t="n"/>
      <c r="AV32" s="8" t="n"/>
      <c r="AW32" s="8" t="n"/>
      <c r="AX32" s="48" t="n"/>
      <c r="AY32" s="48" t="n"/>
      <c r="AZ32" s="8" t="n"/>
      <c r="BA32" s="8" t="n"/>
      <c r="BB32" s="8" t="n"/>
      <c r="BC32" s="8" t="n"/>
      <c r="BD32" s="8" t="n"/>
      <c r="BE32" s="8" t="n"/>
      <c r="BF32" s="8" t="n"/>
      <c r="BG32" s="8" t="n"/>
      <c r="BH32" s="48" t="n"/>
      <c r="BI32" s="48" t="n"/>
      <c r="BJ32" s="8" t="n"/>
      <c r="BK32" s="8" t="n"/>
      <c r="BL32" s="8" t="n"/>
      <c r="BM32" s="8" t="n"/>
      <c r="BN32" s="48" t="n"/>
      <c r="BO32" s="48" t="n"/>
      <c r="BP32" s="8" t="n"/>
      <c r="BQ32" s="8" t="n"/>
      <c r="BR32" s="8" t="n"/>
      <c r="BS32" s="8" t="n"/>
      <c r="BT32" s="8" t="n"/>
      <c r="BU32" s="48" t="n"/>
      <c r="BV32" s="48" t="n"/>
      <c r="BW32" s="8" t="n"/>
      <c r="BX32" s="8" t="n"/>
      <c r="BY32" s="8" t="n"/>
      <c r="BZ32" s="8" t="n"/>
      <c r="CA32" s="8" t="n"/>
      <c r="CB32" s="48" t="n"/>
      <c r="CC32" s="48" t="n"/>
      <c r="CD32" s="8" t="n"/>
      <c r="CE32" s="8" t="n"/>
      <c r="CF32" s="8" t="n"/>
      <c r="CG32" s="8" t="n"/>
      <c r="CH32" s="8" t="n"/>
      <c r="CI32" s="8" t="n"/>
      <c r="CJ32" s="8" t="n"/>
      <c r="CK32" s="48" t="n"/>
      <c r="CL32" s="48" t="n"/>
      <c r="CM32" s="8" t="n"/>
      <c r="CN32" s="48" t="n"/>
      <c r="CO32" s="48" t="n"/>
      <c r="CP32" s="48" t="n"/>
      <c r="CQ32" s="8" t="n"/>
      <c r="CR32" s="8" t="n"/>
      <c r="CS32" s="8" t="n"/>
      <c r="CT32" s="8" t="n"/>
      <c r="CU32" s="10" t="n"/>
      <c r="CV32" s="10" t="n"/>
      <c r="CW32" s="10" t="n"/>
      <c r="CX32" s="8" t="n"/>
      <c r="CY32" s="48" t="n"/>
      <c r="CZ32" s="8" t="n"/>
      <c r="DA32" s="8" t="n"/>
      <c r="DB32" s="8" t="n"/>
      <c r="DC32" s="48" t="n"/>
      <c r="DD32" s="48" t="n"/>
      <c r="DE32" s="8" t="n"/>
      <c r="DF32" s="8" t="n"/>
      <c r="DG32" s="8" t="n"/>
      <c r="DH32" s="8" t="n"/>
      <c r="DI32" s="48" t="n"/>
      <c r="DJ32" s="48" t="n"/>
      <c r="DK32" s="8" t="n"/>
      <c r="DL32" s="8" t="n"/>
      <c r="DM32" s="8" t="n"/>
      <c r="DN32" s="8" t="n"/>
      <c r="DO32" s="48" t="n"/>
      <c r="DP32" s="8" t="n"/>
      <c r="DQ32" s="8" t="n"/>
      <c r="DR32" s="8" t="n"/>
      <c r="DS32" s="48" t="n"/>
      <c r="DT32" s="48" t="n"/>
      <c r="DU32" s="48" t="n"/>
      <c r="DV32" s="48" t="n"/>
      <c r="DW32" s="48" t="n"/>
      <c r="DX32" s="48" t="n"/>
      <c r="DY32" s="48" t="n"/>
      <c r="DZ32" s="48" t="n"/>
      <c r="EA32" s="48" t="n"/>
      <c r="EB32" s="48" t="n"/>
      <c r="EC32" s="48" t="n"/>
      <c r="ED32" s="48" t="n"/>
      <c r="EE32" s="48" t="n"/>
      <c r="EF32" s="48" t="n"/>
      <c r="EG32" s="48" t="n"/>
      <c r="EH32" s="48" t="n"/>
      <c r="EI32" s="48" t="n"/>
      <c r="EJ32" s="8" t="n"/>
      <c r="EK32" s="8" t="n"/>
      <c r="EL32" s="8" t="n"/>
      <c r="EM32" s="8" t="n"/>
      <c r="EN32" s="8" t="n"/>
      <c r="EO32" s="11" t="n"/>
      <c r="EP32" s="48" t="n"/>
      <c r="EQ32" s="48" t="n"/>
      <c r="ER32" s="48" t="n"/>
      <c r="ES32" s="8" t="n"/>
      <c r="ET32" s="8" t="n"/>
      <c r="EU32" s="8" t="n"/>
      <c r="EV32" s="8" t="n"/>
      <c r="EW32" s="48" t="n"/>
      <c r="EX32" s="48" t="n"/>
      <c r="EY32" s="8" t="n"/>
      <c r="EZ32" s="8" t="n"/>
      <c r="FA32" s="8" t="n"/>
      <c r="FB32" s="48" t="n"/>
      <c r="FC32" s="48" t="n"/>
      <c r="FD32" s="48" t="n"/>
      <c r="FE32" s="48" t="n"/>
      <c r="FF32" s="48" t="n"/>
      <c r="FG32" s="48" t="n"/>
      <c r="FH32" s="48" t="n"/>
      <c r="FI32" s="48" t="n"/>
      <c r="FJ32" s="48" t="n"/>
      <c r="FK32" s="48" t="n"/>
      <c r="FL32" s="48" t="n"/>
      <c r="FM32" s="48" t="n"/>
      <c r="FN32" s="48" t="n"/>
      <c r="FO32" s="48" t="n"/>
      <c r="FP32" s="48" t="n"/>
      <c r="FQ32" s="48" t="n"/>
      <c r="FR32" s="48" t="n"/>
      <c r="FS32" s="48" t="n"/>
      <c r="FT32" s="48" t="n"/>
      <c r="FU32" s="48" t="n"/>
      <c r="FV32" s="8" t="n"/>
      <c r="FW32" s="8" t="n"/>
      <c r="FX32" s="8" t="n"/>
      <c r="FY32" s="8" t="n"/>
      <c r="FZ32" s="48" t="n"/>
      <c r="GA32" s="48" t="n"/>
      <c r="GB32" s="8" t="n"/>
      <c r="GC32" s="8" t="n"/>
      <c r="GD32" s="8" t="n"/>
      <c r="GE32" s="8" t="n"/>
      <c r="GF32" s="48" t="n"/>
      <c r="GG32" s="48" t="n"/>
      <c r="GH32" s="48" t="n"/>
      <c r="GI32" s="48" t="n"/>
      <c r="GJ32" s="8" t="n"/>
      <c r="GK32" s="8" t="n"/>
      <c r="GL32" s="8" t="n"/>
      <c r="GM32" s="8" t="n"/>
      <c r="GN32" s="48" t="n"/>
      <c r="GO32" s="8" t="n"/>
      <c r="GP32" s="48" t="n"/>
      <c r="GQ32" s="48" t="n"/>
      <c r="GR32" s="8" t="n"/>
      <c r="GS32" s="8" t="n"/>
      <c r="GT32" s="8" t="n"/>
      <c r="GU32" s="8" t="n"/>
      <c r="GV32" s="8" t="n"/>
      <c r="GW32" s="8" t="n"/>
      <c r="GX32" s="8" t="n"/>
      <c r="GY32" s="48" t="n"/>
      <c r="GZ32" s="48" t="n"/>
      <c r="HA32" s="8" t="n"/>
      <c r="HB32" s="8" t="n"/>
      <c r="HC32" s="8" t="n"/>
      <c r="HD32" s="8" t="n"/>
      <c r="HE32" s="8" t="n"/>
      <c r="HF32" s="8" t="n"/>
      <c r="HG32" s="8" t="n"/>
      <c r="HH32" s="8" t="n"/>
      <c r="HI32" s="48" t="n"/>
      <c r="HJ32" s="48" t="n"/>
      <c r="HK32" s="48" t="n"/>
      <c r="HL32" s="48" t="n"/>
      <c r="HM32" s="48" t="n"/>
      <c r="HN32" s="48" t="n"/>
      <c r="HO32" s="48" t="n"/>
      <c r="HP32" s="48" t="n"/>
      <c r="HQ32" s="48" t="n"/>
      <c r="HR32" s="48" t="n"/>
      <c r="HS32" s="48" t="n"/>
      <c r="HT32" s="48" t="n"/>
      <c r="HU32" s="48" t="n"/>
      <c r="HV32" s="48" t="n"/>
      <c r="HW32" s="48" t="n"/>
      <c r="HX32" s="48" t="n"/>
      <c r="HY32" s="8" t="n"/>
      <c r="HZ32" s="8" t="n"/>
      <c r="IA32" s="8" t="n"/>
      <c r="IB32" s="8" t="n"/>
      <c r="IC32" s="48" t="n"/>
      <c r="ID32" s="48" t="n"/>
      <c r="IE32" s="48" t="n"/>
      <c r="IF32" s="48" t="n"/>
      <c r="IG32" s="48" t="n"/>
      <c r="IH32" s="48" t="n"/>
      <c r="II32" s="48" t="n"/>
      <c r="IJ32" s="48" t="n"/>
      <c r="IK32" s="48" t="n"/>
      <c r="IL32" s="48" t="n"/>
      <c r="IM32" s="48" t="n"/>
      <c r="IN32" s="48" t="n"/>
      <c r="IO32" s="48" t="n"/>
      <c r="IP32" s="48" t="n"/>
      <c r="IQ32" s="48" t="n"/>
      <c r="IR32" s="48" t="n"/>
      <c r="IS32" s="48" t="n"/>
      <c r="IT32" s="48" t="n"/>
      <c r="IU32" s="48" t="n"/>
      <c r="IV32" s="48" t="n"/>
      <c r="IW32" s="48" t="n"/>
      <c r="IX32" s="48" t="n"/>
      <c r="IY32" s="48" t="n"/>
      <c r="IZ32" s="48" t="n"/>
      <c r="JA32" s="48" t="n"/>
      <c r="JB32" s="48" t="n"/>
      <c r="JC32" s="48" t="n"/>
      <c r="JD32" s="48" t="n"/>
      <c r="JE32" s="48" t="n"/>
      <c r="JF32" s="48" t="n"/>
      <c r="JG32" s="48" t="n"/>
      <c r="JH32" s="48" t="n"/>
      <c r="JI32" s="48" t="n"/>
      <c r="JJ32" s="48" t="n"/>
      <c r="JK32" s="48" t="n"/>
      <c r="JL32" s="48" t="n"/>
      <c r="JM32" s="48" t="n"/>
      <c r="JN32" s="48" t="n"/>
      <c r="JO32" s="48" t="n"/>
      <c r="JP32" s="48" t="n"/>
      <c r="JQ32" s="48" t="n"/>
      <c r="JR32" s="48" t="n"/>
      <c r="JS32" s="48" t="n"/>
      <c r="JT32" s="48" t="n"/>
      <c r="JU32" s="48" t="n"/>
      <c r="JV32" s="48" t="n"/>
      <c r="JW32" s="48" t="n"/>
      <c r="JX32" s="48" t="n"/>
      <c r="JY32" s="48" t="n"/>
      <c r="JZ32" s="48" t="n"/>
      <c r="KA32" s="48" t="n"/>
      <c r="KB32" s="48" t="n"/>
      <c r="KC32" s="48" t="n"/>
      <c r="KD32" s="48" t="n"/>
      <c r="KE32" s="48" t="n"/>
      <c r="KF32" s="48" t="n"/>
      <c r="KG32" s="48" t="n"/>
      <c r="KH32" s="48" t="n"/>
      <c r="KI32" s="48" t="n"/>
      <c r="KJ32" s="48" t="n"/>
      <c r="KK32" s="48" t="n"/>
      <c r="KL32" s="48" t="n"/>
      <c r="KM32" s="48" t="n"/>
      <c r="KN32" s="48" t="n"/>
      <c r="KO32" s="48" t="n"/>
      <c r="KP32" s="48" t="n"/>
      <c r="KQ32" s="48" t="n"/>
      <c r="KR32" s="48" t="n"/>
      <c r="KS32" s="48" t="n"/>
      <c r="KT32" s="48" t="n"/>
      <c r="KU32" s="48" t="n"/>
      <c r="KV32" s="48" t="n"/>
      <c r="KW32" s="8" t="n"/>
      <c r="KX32" s="8" t="n"/>
      <c r="KY32" s="8" t="n"/>
      <c r="KZ32" s="8" t="n"/>
      <c r="LA32" s="48" t="n"/>
      <c r="LB32" s="48" t="n"/>
      <c r="LC32" s="8" t="n"/>
      <c r="LD32" s="8" t="n"/>
      <c r="LE32" s="8" t="n"/>
      <c r="LF32" s="8" t="n"/>
      <c r="LG32" s="48" t="n"/>
      <c r="LH32" s="8" t="n"/>
      <c r="LI32" s="48" t="n"/>
      <c r="LJ32" s="48" t="n"/>
      <c r="LK32" s="8" t="n"/>
      <c r="LL32" s="8" t="n"/>
      <c r="LM32" s="8" t="n"/>
      <c r="LN32" s="8" t="n"/>
      <c r="LO32" s="8" t="n"/>
      <c r="LP32" s="8" t="n"/>
      <c r="LQ32" s="8" t="n"/>
      <c r="LR32" s="48" t="n"/>
      <c r="LS32" s="8" t="n"/>
      <c r="LT32" s="8" t="n"/>
      <c r="LU32" s="8" t="n"/>
      <c r="LV32" s="8" t="n"/>
      <c r="LW32" s="8" t="n"/>
      <c r="LX32" s="8" t="n"/>
      <c r="LY32" s="8" t="n"/>
      <c r="LZ32" s="8" t="n"/>
      <c r="MA32" s="8" t="n"/>
      <c r="MB32" s="48" t="n"/>
      <c r="MC32" s="8" t="n"/>
      <c r="MD32" s="8" t="n"/>
      <c r="ME32" s="8" t="n"/>
      <c r="MF32" s="8" t="n"/>
      <c r="MG32" s="8" t="n"/>
      <c r="MH32" s="8" t="n"/>
      <c r="MI32" s="48" t="n"/>
      <c r="MJ32" s="8" t="n"/>
      <c r="MK32" s="8" t="n"/>
      <c r="ML32" s="8" t="n"/>
      <c r="MM32" s="8" t="n"/>
      <c r="MN32" s="8" t="n"/>
      <c r="MO32" s="8" t="n"/>
      <c r="MP32" s="48" t="n"/>
      <c r="MQ32" s="48" t="n"/>
      <c r="MR32" s="48" t="n"/>
      <c r="MS32" s="48" t="n"/>
      <c r="MT32" s="48" t="n"/>
      <c r="MU32" s="48" t="n"/>
      <c r="MV32" s="48" t="n"/>
      <c r="MW32" s="48" t="n"/>
      <c r="MX32" s="48" t="n"/>
      <c r="MY32" s="48" t="n"/>
      <c r="MZ32" s="48" t="n"/>
      <c r="NA32" s="48" t="n"/>
      <c r="NB32" s="48" t="n"/>
      <c r="NC32" s="48" t="n"/>
      <c r="ND32" s="48" t="n"/>
      <c r="NE32" s="48" t="n"/>
      <c r="NF32" s="48" t="n"/>
      <c r="NG32" s="48" t="n"/>
      <c r="NH32" s="48" t="n"/>
      <c r="NI32" s="48" t="n"/>
      <c r="NJ32" s="48" t="n"/>
      <c r="NK32" s="48" t="n"/>
      <c r="NL32" s="48" t="n"/>
      <c r="NM32" s="48" t="n"/>
      <c r="NN32" s="48" t="n"/>
      <c r="NO32" s="48" t="n"/>
      <c r="NP32" s="48" t="n"/>
      <c r="NQ32" s="48" t="n"/>
      <c r="NR32" s="48" t="n"/>
      <c r="NS32" s="48" t="n"/>
      <c r="NT32" s="48" t="n"/>
      <c r="NU32" s="48" t="n"/>
      <c r="NV32" s="48" t="n"/>
      <c r="NW32" s="48" t="n"/>
      <c r="NX32" s="48" t="n"/>
      <c r="NY32" s="8" t="n"/>
      <c r="NZ32" s="8" t="n"/>
      <c r="OA32" s="8" t="n"/>
      <c r="OB32" s="8" t="n"/>
      <c r="OC32" s="8" t="n"/>
      <c r="OD32" s="8" t="n"/>
      <c r="OE32" s="48" t="n"/>
      <c r="OF32" s="48" t="n"/>
      <c r="OG32" s="48" t="n"/>
      <c r="OH32" s="8" t="n"/>
      <c r="OI32" s="8" t="n"/>
      <c r="OJ32" s="8" t="n"/>
      <c r="OK32" s="8" t="n"/>
      <c r="OL32" s="8" t="n"/>
      <c r="OM32" s="8" t="n"/>
      <c r="ON32" s="8" t="n"/>
      <c r="OO32" s="8" t="n"/>
      <c r="OP32" s="48" t="n"/>
      <c r="OQ32" s="8" t="n"/>
      <c r="OR32" s="8" t="n"/>
      <c r="OS32" s="8" t="n"/>
      <c r="OT32" s="8" t="n"/>
      <c r="OU32" s="8" t="n"/>
      <c r="OV32" s="8" t="n"/>
      <c r="OW32" s="8" t="n"/>
      <c r="OX32" s="8" t="n"/>
      <c r="OY32" s="8" t="n"/>
      <c r="OZ32" s="8" t="n"/>
      <c r="PA32" s="8" t="n"/>
      <c r="PB32" s="8" t="n"/>
      <c r="PC32" s="8" t="n"/>
      <c r="PD32" s="8" t="n"/>
      <c r="PE32" s="8" t="n"/>
      <c r="PF32" s="8" t="n"/>
      <c r="PG32" s="8" t="n"/>
      <c r="PH32" s="8" t="n"/>
      <c r="PI32" s="8" t="n"/>
      <c r="PJ32" s="8" t="n"/>
      <c r="PK32" s="8" t="n"/>
      <c r="PL32" s="8" t="n"/>
      <c r="PM32" s="8" t="n"/>
      <c r="PN32" s="8" t="n"/>
      <c r="PO32" s="8" t="n"/>
      <c r="PP32" s="8" t="n"/>
      <c r="PQ32" s="8" t="n"/>
      <c r="PR32" s="8" t="n"/>
      <c r="PS32" s="8" t="n"/>
      <c r="PT32" s="48" t="n"/>
      <c r="PU32" s="48" t="n"/>
      <c r="PV32" s="48" t="n"/>
      <c r="PW32" s="48" t="n"/>
      <c r="PX32" s="48" t="n"/>
      <c r="PY32" s="48" t="n"/>
      <c r="PZ32" s="48" t="n"/>
      <c r="QA32" s="48" t="n"/>
      <c r="QB32" s="48" t="n"/>
      <c r="QC32" s="48" t="n"/>
      <c r="QD32" s="48" t="n"/>
      <c r="QE32" s="48" t="n"/>
      <c r="QF32" s="8" t="n"/>
      <c r="QG32" s="8" t="n"/>
      <c r="QH32" s="8" t="n"/>
      <c r="QI32" s="8" t="n"/>
      <c r="QJ32" s="8" t="n"/>
      <c r="QK32" s="8" t="n"/>
      <c r="QL32" s="8" t="n"/>
      <c r="QM32" s="8" t="n"/>
      <c r="QN32" s="8" t="n"/>
      <c r="QO32" s="48" t="n"/>
      <c r="QP32" s="48" t="n"/>
      <c r="QQ32" s="48" t="n"/>
      <c r="QR32" s="48" t="n"/>
      <c r="QS32" s="48" t="n"/>
      <c r="QT32" s="48" t="n"/>
      <c r="QU32" s="48" t="n"/>
      <c r="QV32" s="48" t="n"/>
      <c r="QW32" s="48" t="n"/>
      <c r="QX32" s="48" t="n"/>
      <c r="QY32" s="48" t="n"/>
      <c r="QZ32" s="48" t="n"/>
      <c r="RA32" s="48" t="n"/>
      <c r="RB32" s="48" t="n"/>
      <c r="RC32" s="48" t="n"/>
      <c r="RD32" s="48" t="n"/>
      <c r="RE32" s="48" t="n"/>
      <c r="RF32" s="48" t="n"/>
      <c r="RG32" s="48" t="n"/>
      <c r="RH32" s="48" t="n"/>
      <c r="RI32" s="48" t="n"/>
      <c r="RJ32" s="48" t="n"/>
      <c r="RK32" s="48" t="n"/>
      <c r="RL32" s="48" t="n"/>
      <c r="RM32" s="48" t="n"/>
      <c r="RN32" s="48" t="n"/>
      <c r="RO32" s="48" t="n"/>
      <c r="RP32" s="48" t="n"/>
      <c r="RQ32" s="48" t="n"/>
      <c r="RR32" s="48" t="n"/>
      <c r="RS32" s="48" t="n"/>
      <c r="RT32" s="48" t="n"/>
      <c r="RU32" s="48" t="n"/>
      <c r="RV32" s="48" t="n"/>
      <c r="RW32" s="48" t="n"/>
      <c r="RX32" s="48" t="n"/>
      <c r="RY32" s="48" t="n"/>
      <c r="RZ32" s="48" t="n"/>
      <c r="SA32" s="48" t="n"/>
      <c r="SB32" s="48" t="n"/>
      <c r="SC32" s="48" t="n"/>
      <c r="SD32" s="48" t="n"/>
      <c r="SE32" s="48" t="n"/>
      <c r="SF32" s="48" t="n"/>
      <c r="SG32" s="48" t="n"/>
      <c r="SH32" s="48" t="n"/>
      <c r="SI32" s="48" t="n"/>
      <c r="SJ32" s="48" t="n"/>
      <c r="SK32" s="48" t="n"/>
      <c r="SL32" s="48" t="n"/>
      <c r="SM32" s="48" t="n"/>
      <c r="SN32" s="48" t="n"/>
      <c r="SO32" s="48" t="n"/>
      <c r="SP32" s="48" t="n"/>
      <c r="SQ32" s="48" t="n"/>
      <c r="SR32" s="48" t="n"/>
      <c r="SS32" s="48" t="n"/>
      <c r="ST32" s="48" t="n"/>
      <c r="SU32" s="48" t="n"/>
      <c r="SV32" s="48" t="n"/>
      <c r="SW32" s="48" t="n"/>
      <c r="SX32" s="48" t="n"/>
      <c r="SY32" s="8" t="n"/>
      <c r="SZ32" s="48" t="n"/>
      <c r="TA32" s="48" t="n"/>
      <c r="TB32" s="48" t="n"/>
      <c r="TC32" s="48" t="n"/>
      <c r="TD32" s="48" t="n"/>
      <c r="TE32" s="48" t="n"/>
      <c r="TF32" s="48" t="n"/>
      <c r="TG32" s="8" t="n"/>
      <c r="TH32" s="8" t="n"/>
      <c r="TI32" s="8" t="n"/>
      <c r="TJ32" s="8" t="n"/>
      <c r="TK32" s="8" t="n"/>
      <c r="TL32" s="8" t="n"/>
      <c r="TM32" s="8" t="n"/>
      <c r="TN32" s="8" t="n"/>
      <c r="TO32" s="8" t="n"/>
      <c r="TP32" s="8" t="n"/>
      <c r="TQ32" s="8" t="n"/>
      <c r="TR32" s="8" t="n"/>
      <c r="TS32" s="48" t="n"/>
      <c r="TT32" s="48" t="n"/>
      <c r="TU32" s="48" t="n"/>
      <c r="TV32" s="48" t="n"/>
      <c r="TW32" s="48" t="n"/>
      <c r="TX32" s="48" t="n"/>
      <c r="TY32" s="48" t="n"/>
      <c r="TZ32" s="48" t="n"/>
      <c r="UA32" s="48" t="n"/>
      <c r="UB32" s="48" t="n"/>
      <c r="UC32" s="48" t="n"/>
      <c r="UD32" s="48" t="n"/>
      <c r="UE32" s="48" t="n"/>
      <c r="UF32" s="48" t="n"/>
      <c r="UG32" s="48" t="n"/>
      <c r="UH32" s="48" t="n"/>
      <c r="UI32" s="48" t="n"/>
      <c r="UJ32" s="48" t="n"/>
      <c r="UK32" s="48" t="n"/>
      <c r="UL32" s="48" t="n"/>
      <c r="UM32" s="48" t="n"/>
      <c r="UN32" s="48" t="n"/>
      <c r="UO32" s="48" t="n"/>
      <c r="UP32" s="48" t="n"/>
      <c r="UQ32" s="48" t="n"/>
      <c r="UR32" s="48" t="n"/>
      <c r="US32" s="48" t="n"/>
      <c r="UT32" s="48" t="n"/>
      <c r="UU32" s="48" t="n"/>
      <c r="UV32" s="48" t="n"/>
      <c r="UW32" s="48" t="n"/>
      <c r="UX32" s="48" t="n"/>
      <c r="UY32" s="48" t="n"/>
      <c r="UZ32" s="48" t="n"/>
      <c r="VA32" s="48" t="n"/>
      <c r="VB32" s="48" t="n"/>
      <c r="VC32" s="48" t="n"/>
      <c r="VD32" s="48" t="n"/>
      <c r="VE32" s="48" t="n"/>
      <c r="VF32" s="48" t="n"/>
      <c r="VG32" s="48" t="n"/>
      <c r="VH32" s="48" t="n"/>
      <c r="VI32" s="48" t="n"/>
      <c r="VJ32" s="48" t="n"/>
      <c r="VK32" s="48" t="n"/>
      <c r="VL32" s="48" t="n"/>
      <c r="VM32" s="48" t="n"/>
      <c r="VN32" s="48" t="n"/>
      <c r="VO32" s="48" t="n"/>
      <c r="VP32" s="48" t="n"/>
      <c r="VQ32" s="48" t="n"/>
      <c r="VR32" s="48" t="n"/>
      <c r="VS32" s="48" t="n"/>
      <c r="VT32" s="48" t="n"/>
      <c r="VU32" s="48" t="n"/>
      <c r="VV32" s="48" t="n"/>
      <c r="VW32" s="48" t="n"/>
      <c r="VX32" s="48" t="n"/>
      <c r="VY32" s="48" t="n"/>
      <c r="VZ32" s="48" t="n"/>
      <c r="WA32" s="48" t="n"/>
      <c r="WB32" s="48" t="n"/>
      <c r="WC32" s="48" t="n"/>
      <c r="WD32" s="48" t="n"/>
      <c r="WE32" s="48" t="n"/>
      <c r="WF32" s="48" t="n"/>
      <c r="WG32" s="8" t="n"/>
      <c r="WH32" s="8" t="n"/>
      <c r="WI32" s="8" t="n"/>
      <c r="WJ32" s="8" t="n"/>
      <c r="WK32" s="8" t="n"/>
      <c r="WL32" s="8" t="n"/>
      <c r="WM32" s="8" t="n"/>
      <c r="WN32" s="8" t="n"/>
      <c r="WO32" s="48" t="n"/>
      <c r="WP32" s="48" t="n"/>
      <c r="WQ32" s="48" t="n"/>
      <c r="WR32" s="48" t="n"/>
      <c r="WS32" s="48" t="n"/>
      <c r="WT32" s="48" t="n"/>
      <c r="WU32" s="48" t="n"/>
      <c r="WV32" s="48" t="n"/>
      <c r="WW32" s="48" t="n"/>
      <c r="WX32" s="48" t="n"/>
      <c r="WY32" s="48" t="n"/>
      <c r="WZ32" s="48" t="n"/>
      <c r="XA32" s="48" t="n"/>
      <c r="XB32" s="48" t="n"/>
      <c r="XC32" s="48" t="n"/>
      <c r="XD32" s="48" t="n"/>
      <c r="XE32" s="48" t="n"/>
      <c r="XF32" s="48" t="n"/>
      <c r="XG32" s="48" t="n"/>
      <c r="XH32" s="48" t="n"/>
      <c r="XI32" s="48" t="n"/>
      <c r="XJ32" s="48" t="n"/>
      <c r="XK32" s="48" t="n"/>
      <c r="XL32" s="48" t="n"/>
      <c r="XM32" s="48" t="n"/>
      <c r="XN32" s="48" t="n"/>
      <c r="XO32" s="48" t="n"/>
      <c r="XP32" s="48" t="n"/>
      <c r="XQ32" s="48" t="n"/>
      <c r="XR32" s="48" t="n"/>
      <c r="XS32" s="48" t="n"/>
      <c r="XT32" s="48" t="n"/>
      <c r="XU32" s="48" t="n"/>
      <c r="XV32" s="48" t="n"/>
      <c r="XW32" s="48" t="n"/>
      <c r="XX32" s="48" t="n"/>
      <c r="XY32" s="48" t="n"/>
      <c r="XZ32" s="48" t="n"/>
      <c r="YA32" s="48" t="n"/>
      <c r="YB32" s="48" t="n"/>
      <c r="YC32" s="48" t="n"/>
      <c r="YD32" s="48" t="n"/>
      <c r="YE32" s="48" t="n"/>
      <c r="YF32" s="48" t="n"/>
      <c r="YG32" s="48" t="n"/>
      <c r="YH32" s="48" t="n"/>
      <c r="YI32" s="48" t="n"/>
      <c r="YJ32" s="48" t="n"/>
      <c r="YK32" s="48" t="n"/>
      <c r="YL32" s="48" t="n"/>
      <c r="YM32" s="48" t="n"/>
      <c r="YN32" s="48" t="n"/>
      <c r="YO32" s="48" t="n"/>
      <c r="YP32" s="48" t="n"/>
      <c r="YQ32" s="48" t="n"/>
      <c r="YR32" s="48" t="n"/>
      <c r="YS32" s="48" t="n"/>
      <c r="YT32" s="48" t="n"/>
      <c r="YU32" s="48" t="n"/>
      <c r="YV32" s="48" t="n"/>
      <c r="YW32" s="48" t="n"/>
      <c r="YX32" s="48" t="n"/>
      <c r="YY32" s="48" t="n"/>
      <c r="YZ32" s="48" t="n"/>
      <c r="ZA32" s="48" t="n"/>
      <c r="ZB32" s="48" t="n"/>
      <c r="ZC32" s="48" t="n"/>
      <c r="ZD32" s="48" t="n"/>
      <c r="ZE32" s="48" t="n"/>
      <c r="ZF32" s="48" t="n"/>
      <c r="ZG32" s="48" t="n"/>
      <c r="ZH32" s="48" t="n"/>
      <c r="ZI32" s="48" t="n"/>
      <c r="ZJ32" s="48" t="n"/>
      <c r="ZK32" s="48" t="n"/>
      <c r="ZL32" s="48" t="n"/>
      <c r="ZM32" s="48" t="n"/>
      <c r="ZN32" s="48" t="n"/>
      <c r="ZO32" s="8" t="n"/>
      <c r="ZP32" s="48" t="n"/>
      <c r="ZQ32" s="48" t="n"/>
      <c r="ZR32" s="48" t="n"/>
      <c r="ZS32" s="48" t="n"/>
      <c r="ZT32" s="48" t="n"/>
      <c r="ZU32" s="48" t="n"/>
      <c r="ZV32" s="48" t="n"/>
      <c r="ZW32" s="8" t="n"/>
      <c r="ZX32" s="48" t="n"/>
      <c r="ZY32" s="48" t="n"/>
      <c r="ZZ32" s="48" t="n"/>
      <c r="AAA32" s="48" t="n"/>
      <c r="AAB32" s="48" t="n"/>
      <c r="AAC32" s="48" t="n"/>
      <c r="AAD32" s="48" t="n"/>
      <c r="AAE32" s="48" t="n"/>
      <c r="AAF32" s="48" t="n"/>
      <c r="AAG32" s="48" t="n"/>
      <c r="AAH32" s="48" t="n"/>
      <c r="AAI32" s="48" t="n"/>
      <c r="AAJ32" s="48" t="n"/>
      <c r="AAK32" s="48" t="n"/>
      <c r="AAL32" s="48" t="n"/>
      <c r="AAM32" s="48" t="n"/>
      <c r="AAN32" s="8" t="n"/>
      <c r="AAO32" s="8" t="n"/>
      <c r="AAP32" s="8" t="n"/>
      <c r="AAQ32" s="8" t="n"/>
      <c r="AAR32" s="48" t="n"/>
      <c r="AAS32" s="48" t="n"/>
      <c r="AAT32" s="48" t="n"/>
      <c r="AAU32" s="8" t="n"/>
      <c r="AAV32" s="8" t="n"/>
      <c r="AAW32" s="8" t="n"/>
      <c r="AAX32" s="8" t="n"/>
      <c r="AAY32" s="8" t="n"/>
      <c r="AAZ32" s="8" t="n"/>
      <c r="ABA32" s="8" t="n"/>
      <c r="ABB32" s="48" t="n"/>
      <c r="ABC32" s="8" t="n"/>
      <c r="ABD32" s="8" t="n"/>
      <c r="ABE32" s="8" t="n"/>
      <c r="ABF32" s="8" t="n"/>
      <c r="ABG32" s="8" t="n"/>
      <c r="ABH32" s="48" t="n"/>
      <c r="ABI32" s="48" t="n"/>
      <c r="ABJ32" s="48" t="n"/>
      <c r="ABK32" s="48" t="n"/>
      <c r="ABL32" s="48" t="n"/>
      <c r="ABM32" s="48" t="n"/>
      <c r="ABN32" s="48" t="n"/>
      <c r="ABO32" s="48" t="n"/>
      <c r="ABP32" s="48" t="n"/>
      <c r="ABQ32" s="11" t="n"/>
      <c r="ABR32" s="48" t="n"/>
      <c r="ABS32" s="8" t="n"/>
      <c r="ABT32" s="8" t="n"/>
      <c r="ABU32" s="8" t="n"/>
      <c r="ABV32" s="8" t="n"/>
      <c r="ABW32" s="48" t="n"/>
      <c r="ABX32" s="48" t="n"/>
      <c r="ABY32" s="8" t="n"/>
      <c r="ABZ32" s="8" t="n"/>
      <c r="ACA32" s="8" t="n"/>
      <c r="ACB32" s="8" t="n"/>
      <c r="ACC32" s="8" t="n"/>
      <c r="ACD32" s="8" t="n"/>
      <c r="ACE32" s="48" t="n"/>
      <c r="ACF32" s="48" t="n"/>
      <c r="ACG32" s="48" t="n"/>
      <c r="ACH32" s="48" t="n"/>
      <c r="ACI32" s="48" t="n"/>
      <c r="ACJ32" s="48" t="n"/>
      <c r="ACK32" s="48" t="n"/>
      <c r="ACL32" s="8" t="n"/>
      <c r="ACM32" s="8" t="n"/>
      <c r="ACN32" s="8" t="n"/>
      <c r="ACO32" s="8" t="n"/>
      <c r="ACP32" s="8" t="n"/>
      <c r="ACQ32" s="8" t="n"/>
      <c r="ACR32" s="8" t="n"/>
      <c r="ACS32" s="48" t="n"/>
      <c r="ACT32" s="48" t="n"/>
      <c r="ACU32" s="48" t="n"/>
      <c r="ACV32" s="48" t="n"/>
      <c r="ACW32" s="48" t="n"/>
      <c r="ACX32" s="48" t="n"/>
      <c r="ACY32" s="48" t="n"/>
      <c r="ACZ32" s="8" t="n"/>
      <c r="ADA32" s="8" t="n"/>
      <c r="ADB32" s="8" t="n"/>
      <c r="ADC32" s="8" t="n"/>
      <c r="ADD32" s="48" t="n"/>
      <c r="ADE32" s="48" t="n"/>
      <c r="ADF32" s="48" t="n"/>
      <c r="ADG32" s="48" t="n"/>
      <c r="ADH32" s="48" t="n"/>
      <c r="ADI32" s="48" t="n"/>
      <c r="ADJ32" s="48" t="n"/>
      <c r="ADK32" s="48" t="n"/>
      <c r="ADL32" s="48" t="n"/>
      <c r="ADM32" s="48" t="n"/>
      <c r="ADN32" s="48" t="n"/>
      <c r="ADO32" s="48" t="n"/>
      <c r="ADP32" s="48" t="n"/>
      <c r="ADQ32" s="48" t="n"/>
      <c r="ADR32" s="48" t="n"/>
      <c r="ADS32" s="48" t="n"/>
      <c r="ADT32" s="48" t="n"/>
      <c r="ADU32" s="48" t="n"/>
      <c r="ADV32" s="8" t="n"/>
      <c r="ADW32" s="8" t="n"/>
      <c r="ADX32" s="8" t="n"/>
      <c r="ADY32" s="8" t="n"/>
      <c r="ADZ32" s="8" t="n"/>
      <c r="AEA32" s="8" t="n"/>
      <c r="AEB32" s="8" t="n"/>
      <c r="AEC32" s="8" t="n"/>
      <c r="AED32" s="12" t="n"/>
      <c r="AEE32" s="17" t="n"/>
      <c r="AEF32" s="48" t="n"/>
      <c r="AEG32" s="17" t="n"/>
      <c r="AEH32" s="48" t="n"/>
      <c r="AEI32" s="11" t="n"/>
      <c r="AEJ32" s="48" t="n"/>
      <c r="AEK32" s="17" t="n"/>
      <c r="AEL32" s="18" t="n"/>
      <c r="AEM32" s="18" t="n"/>
      <c r="AEN32" s="18" t="n"/>
      <c r="AEO32" s="18" t="n"/>
      <c r="AEP32" s="18" t="n"/>
      <c r="AEQ32" s="18" t="n"/>
      <c r="AER32" s="18" t="n"/>
      <c r="AES32" s="18" t="n"/>
      <c r="AET32" s="18" t="n"/>
      <c r="AEU32" s="18" t="n"/>
      <c r="AEV32" s="18" t="n"/>
      <c r="AEW32" s="18" t="n"/>
      <c r="AEX32" s="48" t="n"/>
      <c r="AEY32" s="48" t="n"/>
      <c r="AEZ32" s="48" t="n"/>
      <c r="AFA32" s="48" t="n"/>
      <c r="AFB32" s="48" t="n"/>
      <c r="AFC32" s="48" t="n"/>
      <c r="AFD32" s="16" t="n"/>
      <c r="AFE32" s="48" t="n"/>
      <c r="AFF32" s="16" t="n"/>
      <c r="AFG32" s="48" t="n"/>
      <c r="AFH32" s="48" t="n"/>
      <c r="AFI32" s="48" t="n"/>
    </row>
    <row r="33">
      <c r="A33" s="6" t="n"/>
      <c r="B33" s="6" t="n"/>
      <c r="C33" s="48" t="n"/>
      <c r="D33" s="48" t="n"/>
      <c r="E33" s="8" t="n"/>
      <c r="F33" s="48" t="n"/>
      <c r="G33" s="8" t="n"/>
      <c r="H33" s="8" t="n"/>
      <c r="I33" s="48" t="n"/>
      <c r="J33" s="8" t="n"/>
      <c r="K33" s="48" t="n"/>
      <c r="L33" s="48" t="n"/>
      <c r="M33" s="8" t="n"/>
      <c r="N33" s="8" t="n"/>
      <c r="O33" s="48" t="n"/>
      <c r="P33" s="8" t="n"/>
      <c r="Q33" s="48" t="n"/>
      <c r="R33" s="48" t="n"/>
      <c r="S33" s="48" t="n"/>
      <c r="T33" s="48" t="n"/>
      <c r="U33" s="48" t="n"/>
      <c r="V33" s="48" t="n"/>
      <c r="W33" s="48" t="n"/>
      <c r="X33" s="48" t="n"/>
      <c r="Y33" s="48" t="n"/>
      <c r="Z33" s="48" t="n"/>
      <c r="AA33" s="48" t="n"/>
      <c r="AB33" s="48" t="n"/>
      <c r="AC33" s="48" t="n"/>
      <c r="AD33" s="48" t="n"/>
      <c r="AE33" s="48" t="n"/>
      <c r="AF33" s="48" t="n"/>
      <c r="AG33" s="48" t="n"/>
      <c r="AH33" s="8" t="n"/>
      <c r="AI33" s="48" t="n"/>
      <c r="AJ33" s="48" t="n"/>
      <c r="AK33" s="8" t="n"/>
      <c r="AL33" s="48" t="n"/>
      <c r="AM33" s="48" t="n"/>
      <c r="AN33" s="48" t="n"/>
      <c r="AO33" s="48" t="n"/>
      <c r="AP33" s="8" t="n"/>
      <c r="AQ33" s="8" t="n"/>
      <c r="AR33" s="8" t="n"/>
      <c r="AS33" s="8" t="n"/>
      <c r="AT33" s="8" t="n"/>
      <c r="AU33" s="8" t="n"/>
      <c r="AV33" s="8" t="n"/>
      <c r="AW33" s="8" t="n"/>
      <c r="AX33" s="48" t="n"/>
      <c r="AY33" s="48" t="n"/>
      <c r="AZ33" s="8" t="n"/>
      <c r="BA33" s="8" t="n"/>
      <c r="BB33" s="8" t="n"/>
      <c r="BC33" s="8" t="n"/>
      <c r="BD33" s="8" t="n"/>
      <c r="BE33" s="8" t="n"/>
      <c r="BF33" s="8" t="n"/>
      <c r="BG33" s="8" t="n"/>
      <c r="BH33" s="48" t="n"/>
      <c r="BI33" s="48" t="n"/>
      <c r="BJ33" s="8" t="n"/>
      <c r="BK33" s="8" t="n"/>
      <c r="BL33" s="8" t="n"/>
      <c r="BM33" s="8" t="n"/>
      <c r="BN33" s="48" t="n"/>
      <c r="BO33" s="48" t="n"/>
      <c r="BP33" s="8" t="n"/>
      <c r="BQ33" s="8" t="n"/>
      <c r="BR33" s="8" t="n"/>
      <c r="BS33" s="8" t="n"/>
      <c r="BT33" s="8" t="n"/>
      <c r="BU33" s="48" t="n"/>
      <c r="BV33" s="48" t="n"/>
      <c r="BW33" s="8" t="n"/>
      <c r="BX33" s="8" t="n"/>
      <c r="BY33" s="8" t="n"/>
      <c r="BZ33" s="8" t="n"/>
      <c r="CA33" s="8" t="n"/>
      <c r="CB33" s="48" t="n"/>
      <c r="CC33" s="48" t="n"/>
      <c r="CD33" s="8" t="n"/>
      <c r="CE33" s="8" t="n"/>
      <c r="CF33" s="8" t="n"/>
      <c r="CG33" s="8" t="n"/>
      <c r="CH33" s="8" t="n"/>
      <c r="CI33" s="8" t="n"/>
      <c r="CJ33" s="8" t="n"/>
      <c r="CK33" s="48" t="n"/>
      <c r="CL33" s="48" t="n"/>
      <c r="CM33" s="8" t="n"/>
      <c r="CN33" s="48" t="n"/>
      <c r="CO33" s="48" t="n"/>
      <c r="CP33" s="48" t="n"/>
      <c r="CQ33" s="8" t="n"/>
      <c r="CR33" s="8" t="n"/>
      <c r="CS33" s="8" t="n"/>
      <c r="CT33" s="8" t="n"/>
      <c r="CU33" s="10" t="n"/>
      <c r="CV33" s="10" t="n"/>
      <c r="CW33" s="10" t="n"/>
      <c r="CX33" s="8" t="n"/>
      <c r="CY33" s="48" t="n"/>
      <c r="CZ33" s="8" t="n"/>
      <c r="DA33" s="8" t="n"/>
      <c r="DB33" s="8" t="n"/>
      <c r="DC33" s="48" t="n"/>
      <c r="DD33" s="48" t="n"/>
      <c r="DE33" s="8" t="n"/>
      <c r="DF33" s="8" t="n"/>
      <c r="DG33" s="8" t="n"/>
      <c r="DH33" s="8" t="n"/>
      <c r="DI33" s="48" t="n"/>
      <c r="DJ33" s="48" t="n"/>
      <c r="DK33" s="8" t="n"/>
      <c r="DL33" s="8" t="n"/>
      <c r="DM33" s="8" t="n"/>
      <c r="DN33" s="8" t="n"/>
      <c r="DO33" s="48" t="n"/>
      <c r="DP33" s="8" t="n"/>
      <c r="DQ33" s="8" t="n"/>
      <c r="DR33" s="8" t="n"/>
      <c r="DS33" s="48" t="n"/>
      <c r="DT33" s="48" t="n"/>
      <c r="DU33" s="48" t="n"/>
      <c r="DV33" s="48" t="n"/>
      <c r="DW33" s="48" t="n"/>
      <c r="DX33" s="48" t="n"/>
      <c r="DY33" s="48" t="n"/>
      <c r="DZ33" s="48" t="n"/>
      <c r="EA33" s="48" t="n"/>
      <c r="EB33" s="48" t="n"/>
      <c r="EC33" s="48" t="n"/>
      <c r="ED33" s="48" t="n"/>
      <c r="EE33" s="48" t="n"/>
      <c r="EF33" s="48" t="n"/>
      <c r="EG33" s="48" t="n"/>
      <c r="EH33" s="48" t="n"/>
      <c r="EI33" s="48" t="n"/>
      <c r="EJ33" s="8" t="n"/>
      <c r="EK33" s="8" t="n"/>
      <c r="EL33" s="8" t="n"/>
      <c r="EM33" s="8" t="n"/>
      <c r="EN33" s="8" t="n"/>
      <c r="EO33" s="11" t="n"/>
      <c r="EP33" s="48" t="n"/>
      <c r="EQ33" s="48" t="n"/>
      <c r="ER33" s="48" t="n"/>
      <c r="ES33" s="8" t="n"/>
      <c r="ET33" s="8" t="n"/>
      <c r="EU33" s="8" t="n"/>
      <c r="EV33" s="8" t="n"/>
      <c r="EW33" s="48" t="n"/>
      <c r="EX33" s="48" t="n"/>
      <c r="EY33" s="8" t="n"/>
      <c r="EZ33" s="8" t="n"/>
      <c r="FA33" s="8" t="n"/>
      <c r="FB33" s="48" t="n"/>
      <c r="FC33" s="48" t="n"/>
      <c r="FD33" s="48" t="n"/>
      <c r="FE33" s="48" t="n"/>
      <c r="FF33" s="48" t="n"/>
      <c r="FG33" s="48" t="n"/>
      <c r="FH33" s="48" t="n"/>
      <c r="FI33" s="48" t="n"/>
      <c r="FJ33" s="48" t="n"/>
      <c r="FK33" s="48" t="n"/>
      <c r="FL33" s="48" t="n"/>
      <c r="FM33" s="48" t="n"/>
      <c r="FN33" s="48" t="n"/>
      <c r="FO33" s="48" t="n"/>
      <c r="FP33" s="48" t="n"/>
      <c r="FQ33" s="48" t="n"/>
      <c r="FR33" s="48" t="n"/>
      <c r="FS33" s="48" t="n"/>
      <c r="FT33" s="48" t="n"/>
      <c r="FU33" s="48" t="n"/>
      <c r="FV33" s="8" t="n"/>
      <c r="FW33" s="8" t="n"/>
      <c r="FX33" s="8" t="n"/>
      <c r="FY33" s="8" t="n"/>
      <c r="FZ33" s="48" t="n"/>
      <c r="GA33" s="48" t="n"/>
      <c r="GB33" s="8" t="n"/>
      <c r="GC33" s="8" t="n"/>
      <c r="GD33" s="8" t="n"/>
      <c r="GE33" s="8" t="n"/>
      <c r="GF33" s="48" t="n"/>
      <c r="GG33" s="48" t="n"/>
      <c r="GH33" s="48" t="n"/>
      <c r="GI33" s="48" t="n"/>
      <c r="GJ33" s="8" t="n"/>
      <c r="GK33" s="8" t="n"/>
      <c r="GL33" s="8" t="n"/>
      <c r="GM33" s="8" t="n"/>
      <c r="GN33" s="48" t="n"/>
      <c r="GO33" s="8" t="n"/>
      <c r="GP33" s="48" t="n"/>
      <c r="GQ33" s="48" t="n"/>
      <c r="GR33" s="8" t="n"/>
      <c r="GS33" s="8" t="n"/>
      <c r="GT33" s="8" t="n"/>
      <c r="GU33" s="8" t="n"/>
      <c r="GV33" s="8" t="n"/>
      <c r="GW33" s="8" t="n"/>
      <c r="GX33" s="8" t="n"/>
      <c r="GY33" s="48" t="n"/>
      <c r="GZ33" s="48" t="n"/>
      <c r="HA33" s="8" t="n"/>
      <c r="HB33" s="8" t="n"/>
      <c r="HC33" s="8" t="n"/>
      <c r="HD33" s="8" t="n"/>
      <c r="HE33" s="8" t="n"/>
      <c r="HF33" s="8" t="n"/>
      <c r="HG33" s="8" t="n"/>
      <c r="HH33" s="8" t="n"/>
      <c r="HI33" s="48" t="n"/>
      <c r="HJ33" s="48" t="n"/>
      <c r="HK33" s="48" t="n"/>
      <c r="HL33" s="48" t="n"/>
      <c r="HM33" s="48" t="n"/>
      <c r="HN33" s="48" t="n"/>
      <c r="HO33" s="48" t="n"/>
      <c r="HP33" s="48" t="n"/>
      <c r="HQ33" s="48" t="n"/>
      <c r="HR33" s="48" t="n"/>
      <c r="HS33" s="48" t="n"/>
      <c r="HT33" s="48" t="n"/>
      <c r="HU33" s="48" t="n"/>
      <c r="HV33" s="48" t="n"/>
      <c r="HW33" s="48" t="n"/>
      <c r="HX33" s="48" t="n"/>
      <c r="HY33" s="8" t="n"/>
      <c r="HZ33" s="8" t="n"/>
      <c r="IA33" s="8" t="n"/>
      <c r="IB33" s="8" t="n"/>
      <c r="IC33" s="48" t="n"/>
      <c r="ID33" s="48" t="n"/>
      <c r="IE33" s="48" t="n"/>
      <c r="IF33" s="48" t="n"/>
      <c r="IG33" s="48" t="n"/>
      <c r="IH33" s="48" t="n"/>
      <c r="II33" s="48" t="n"/>
      <c r="IJ33" s="48" t="n"/>
      <c r="IK33" s="48" t="n"/>
      <c r="IL33" s="48" t="n"/>
      <c r="IM33" s="48" t="n"/>
      <c r="IN33" s="48" t="n"/>
      <c r="IO33" s="48" t="n"/>
      <c r="IP33" s="48" t="n"/>
      <c r="IQ33" s="48" t="n"/>
      <c r="IR33" s="48" t="n"/>
      <c r="IS33" s="48" t="n"/>
      <c r="IT33" s="48" t="n"/>
      <c r="IU33" s="48" t="n"/>
      <c r="IV33" s="48" t="n"/>
      <c r="IW33" s="48" t="n"/>
      <c r="IX33" s="48" t="n"/>
      <c r="IY33" s="48" t="n"/>
      <c r="IZ33" s="48" t="n"/>
      <c r="JA33" s="48" t="n"/>
      <c r="JB33" s="48" t="n"/>
      <c r="JC33" s="48" t="n"/>
      <c r="JD33" s="48" t="n"/>
      <c r="JE33" s="48" t="n"/>
      <c r="JF33" s="48" t="n"/>
      <c r="JG33" s="48" t="n"/>
      <c r="JH33" s="48" t="n"/>
      <c r="JI33" s="48" t="n"/>
      <c r="JJ33" s="48" t="n"/>
      <c r="JK33" s="48" t="n"/>
      <c r="JL33" s="48" t="n"/>
      <c r="JM33" s="48" t="n"/>
      <c r="JN33" s="48" t="n"/>
      <c r="JO33" s="48" t="n"/>
      <c r="JP33" s="48" t="n"/>
      <c r="JQ33" s="48" t="n"/>
      <c r="JR33" s="48" t="n"/>
      <c r="JS33" s="48" t="n"/>
      <c r="JT33" s="48" t="n"/>
      <c r="JU33" s="48" t="n"/>
      <c r="JV33" s="48" t="n"/>
      <c r="JW33" s="48" t="n"/>
      <c r="JX33" s="48" t="n"/>
      <c r="JY33" s="48" t="n"/>
      <c r="JZ33" s="48" t="n"/>
      <c r="KA33" s="48" t="n"/>
      <c r="KB33" s="48" t="n"/>
      <c r="KC33" s="48" t="n"/>
      <c r="KD33" s="48" t="n"/>
      <c r="KE33" s="48" t="n"/>
      <c r="KF33" s="48" t="n"/>
      <c r="KG33" s="48" t="n"/>
      <c r="KH33" s="48" t="n"/>
      <c r="KI33" s="48" t="n"/>
      <c r="KJ33" s="48" t="n"/>
      <c r="KK33" s="48" t="n"/>
      <c r="KL33" s="48" t="n"/>
      <c r="KM33" s="48" t="n"/>
      <c r="KN33" s="48" t="n"/>
      <c r="KO33" s="48" t="n"/>
      <c r="KP33" s="48" t="n"/>
      <c r="KQ33" s="48" t="n"/>
      <c r="KR33" s="48" t="n"/>
      <c r="KS33" s="48" t="n"/>
      <c r="KT33" s="48" t="n"/>
      <c r="KU33" s="48" t="n"/>
      <c r="KV33" s="48" t="n"/>
      <c r="KW33" s="8" t="n"/>
      <c r="KX33" s="8" t="n"/>
      <c r="KY33" s="8" t="n"/>
      <c r="KZ33" s="8" t="n"/>
      <c r="LA33" s="48" t="n"/>
      <c r="LB33" s="48" t="n"/>
      <c r="LC33" s="8" t="n"/>
      <c r="LD33" s="8" t="n"/>
      <c r="LE33" s="8" t="n"/>
      <c r="LF33" s="8" t="n"/>
      <c r="LG33" s="48" t="n"/>
      <c r="LH33" s="8" t="n"/>
      <c r="LI33" s="48" t="n"/>
      <c r="LJ33" s="48" t="n"/>
      <c r="LK33" s="8" t="n"/>
      <c r="LL33" s="8" t="n"/>
      <c r="LM33" s="8" t="n"/>
      <c r="LN33" s="8" t="n"/>
      <c r="LO33" s="8" t="n"/>
      <c r="LP33" s="8" t="n"/>
      <c r="LQ33" s="8" t="n"/>
      <c r="LR33" s="48" t="n"/>
      <c r="LS33" s="8" t="n"/>
      <c r="LT33" s="8" t="n"/>
      <c r="LU33" s="8" t="n"/>
      <c r="LV33" s="8" t="n"/>
      <c r="LW33" s="8" t="n"/>
      <c r="LX33" s="8" t="n"/>
      <c r="LY33" s="8" t="n"/>
      <c r="LZ33" s="8" t="n"/>
      <c r="MA33" s="8" t="n"/>
      <c r="MB33" s="48" t="n"/>
      <c r="MC33" s="8" t="n"/>
      <c r="MD33" s="8" t="n"/>
      <c r="ME33" s="8" t="n"/>
      <c r="MF33" s="8" t="n"/>
      <c r="MG33" s="8" t="n"/>
      <c r="MH33" s="8" t="n"/>
      <c r="MI33" s="48" t="n"/>
      <c r="MJ33" s="8" t="n"/>
      <c r="MK33" s="8" t="n"/>
      <c r="ML33" s="8" t="n"/>
      <c r="MM33" s="8" t="n"/>
      <c r="MN33" s="8" t="n"/>
      <c r="MO33" s="8" t="n"/>
      <c r="MP33" s="48" t="n"/>
      <c r="MQ33" s="48" t="n"/>
      <c r="MR33" s="48" t="n"/>
      <c r="MS33" s="48" t="n"/>
      <c r="MT33" s="48" t="n"/>
      <c r="MU33" s="48" t="n"/>
      <c r="MV33" s="48" t="n"/>
      <c r="MW33" s="48" t="n"/>
      <c r="MX33" s="48" t="n"/>
      <c r="MY33" s="48" t="n"/>
      <c r="MZ33" s="48" t="n"/>
      <c r="NA33" s="48" t="n"/>
      <c r="NB33" s="48" t="n"/>
      <c r="NC33" s="48" t="n"/>
      <c r="ND33" s="48" t="n"/>
      <c r="NE33" s="48" t="n"/>
      <c r="NF33" s="48" t="n"/>
      <c r="NG33" s="48" t="n"/>
      <c r="NH33" s="48" t="n"/>
      <c r="NI33" s="48" t="n"/>
      <c r="NJ33" s="48" t="n"/>
      <c r="NK33" s="48" t="n"/>
      <c r="NL33" s="48" t="n"/>
      <c r="NM33" s="48" t="n"/>
      <c r="NN33" s="48" t="n"/>
      <c r="NO33" s="48" t="n"/>
      <c r="NP33" s="48" t="n"/>
      <c r="NQ33" s="48" t="n"/>
      <c r="NR33" s="48" t="n"/>
      <c r="NS33" s="48" t="n"/>
      <c r="NT33" s="48" t="n"/>
      <c r="NU33" s="48" t="n"/>
      <c r="NV33" s="48" t="n"/>
      <c r="NW33" s="48" t="n"/>
      <c r="NX33" s="48" t="n"/>
      <c r="NY33" s="8" t="n"/>
      <c r="NZ33" s="8" t="n"/>
      <c r="OA33" s="8" t="n"/>
      <c r="OB33" s="8" t="n"/>
      <c r="OC33" s="8" t="n"/>
      <c r="OD33" s="8" t="n"/>
      <c r="OE33" s="48" t="n"/>
      <c r="OF33" s="48" t="n"/>
      <c r="OG33" s="48" t="n"/>
      <c r="OH33" s="8" t="n"/>
      <c r="OI33" s="8" t="n"/>
      <c r="OJ33" s="8" t="n"/>
      <c r="OK33" s="8" t="n"/>
      <c r="OL33" s="8" t="n"/>
      <c r="OM33" s="8" t="n"/>
      <c r="ON33" s="8" t="n"/>
      <c r="OO33" s="8" t="n"/>
      <c r="OP33" s="48" t="n"/>
      <c r="OQ33" s="8" t="n"/>
      <c r="OR33" s="8" t="n"/>
      <c r="OS33" s="8" t="n"/>
      <c r="OT33" s="8" t="n"/>
      <c r="OU33" s="8" t="n"/>
      <c r="OV33" s="8" t="n"/>
      <c r="OW33" s="8" t="n"/>
      <c r="OX33" s="8" t="n"/>
      <c r="OY33" s="8" t="n"/>
      <c r="OZ33" s="8" t="n"/>
      <c r="PA33" s="8" t="n"/>
      <c r="PB33" s="8" t="n"/>
      <c r="PC33" s="8" t="n"/>
      <c r="PD33" s="8" t="n"/>
      <c r="PE33" s="8" t="n"/>
      <c r="PF33" s="8" t="n"/>
      <c r="PG33" s="8" t="n"/>
      <c r="PH33" s="8" t="n"/>
      <c r="PI33" s="8" t="n"/>
      <c r="PJ33" s="8" t="n"/>
      <c r="PK33" s="8" t="n"/>
      <c r="PL33" s="8" t="n"/>
      <c r="PM33" s="8" t="n"/>
      <c r="PN33" s="8" t="n"/>
      <c r="PO33" s="8" t="n"/>
      <c r="PP33" s="8" t="n"/>
      <c r="PQ33" s="8" t="n"/>
      <c r="PR33" s="8" t="n"/>
      <c r="PS33" s="8" t="n"/>
      <c r="PT33" s="48" t="n"/>
      <c r="PU33" s="48" t="n"/>
      <c r="PV33" s="48" t="n"/>
      <c r="PW33" s="48" t="n"/>
      <c r="PX33" s="48" t="n"/>
      <c r="PY33" s="48" t="n"/>
      <c r="PZ33" s="48" t="n"/>
      <c r="QA33" s="48" t="n"/>
      <c r="QB33" s="48" t="n"/>
      <c r="QC33" s="48" t="n"/>
      <c r="QD33" s="48" t="n"/>
      <c r="QE33" s="48" t="n"/>
      <c r="QF33" s="8" t="n"/>
      <c r="QG33" s="8" t="n"/>
      <c r="QH33" s="8" t="n"/>
      <c r="QI33" s="8" t="n"/>
      <c r="QJ33" s="8" t="n"/>
      <c r="QK33" s="8" t="n"/>
      <c r="QL33" s="8" t="n"/>
      <c r="QM33" s="8" t="n"/>
      <c r="QN33" s="8" t="n"/>
      <c r="QO33" s="48" t="n"/>
      <c r="QP33" s="48" t="n"/>
      <c r="QQ33" s="48" t="n"/>
      <c r="QR33" s="48" t="n"/>
      <c r="QS33" s="48" t="n"/>
      <c r="QT33" s="48" t="n"/>
      <c r="QU33" s="48" t="n"/>
      <c r="QV33" s="48" t="n"/>
      <c r="QW33" s="48" t="n"/>
      <c r="QX33" s="48" t="n"/>
      <c r="QY33" s="48" t="n"/>
      <c r="QZ33" s="48" t="n"/>
      <c r="RA33" s="48" t="n"/>
      <c r="RB33" s="48" t="n"/>
      <c r="RC33" s="48" t="n"/>
      <c r="RD33" s="48" t="n"/>
      <c r="RE33" s="48" t="n"/>
      <c r="RF33" s="48" t="n"/>
      <c r="RG33" s="48" t="n"/>
      <c r="RH33" s="48" t="n"/>
      <c r="RI33" s="48" t="n"/>
      <c r="RJ33" s="48" t="n"/>
      <c r="RK33" s="48" t="n"/>
      <c r="RL33" s="48" t="n"/>
      <c r="RM33" s="48" t="n"/>
      <c r="RN33" s="48" t="n"/>
      <c r="RO33" s="48" t="n"/>
      <c r="RP33" s="48" t="n"/>
      <c r="RQ33" s="48" t="n"/>
      <c r="RR33" s="48" t="n"/>
      <c r="RS33" s="48" t="n"/>
      <c r="RT33" s="48" t="n"/>
      <c r="RU33" s="48" t="n"/>
      <c r="RV33" s="48" t="n"/>
      <c r="RW33" s="48" t="n"/>
      <c r="RX33" s="48" t="n"/>
      <c r="RY33" s="48" t="n"/>
      <c r="RZ33" s="48" t="n"/>
      <c r="SA33" s="48" t="n"/>
      <c r="SB33" s="48" t="n"/>
      <c r="SC33" s="48" t="n"/>
      <c r="SD33" s="48" t="n"/>
      <c r="SE33" s="48" t="n"/>
      <c r="SF33" s="48" t="n"/>
      <c r="SG33" s="48" t="n"/>
      <c r="SH33" s="48" t="n"/>
      <c r="SI33" s="48" t="n"/>
      <c r="SJ33" s="48" t="n"/>
      <c r="SK33" s="48" t="n"/>
      <c r="SL33" s="48" t="n"/>
      <c r="SM33" s="48" t="n"/>
      <c r="SN33" s="48" t="n"/>
      <c r="SO33" s="48" t="n"/>
      <c r="SP33" s="48" t="n"/>
      <c r="SQ33" s="48" t="n"/>
      <c r="SR33" s="48" t="n"/>
      <c r="SS33" s="48" t="n"/>
      <c r="ST33" s="48" t="n"/>
      <c r="SU33" s="48" t="n"/>
      <c r="SV33" s="48" t="n"/>
      <c r="SW33" s="48" t="n"/>
      <c r="SX33" s="48" t="n"/>
      <c r="SY33" s="8" t="n"/>
      <c r="SZ33" s="48" t="n"/>
      <c r="TA33" s="48" t="n"/>
      <c r="TB33" s="48" t="n"/>
      <c r="TC33" s="48" t="n"/>
      <c r="TD33" s="48" t="n"/>
      <c r="TE33" s="48" t="n"/>
      <c r="TF33" s="48" t="n"/>
      <c r="TG33" s="8" t="n"/>
      <c r="TH33" s="8" t="n"/>
      <c r="TI33" s="8" t="n"/>
      <c r="TJ33" s="8" t="n"/>
      <c r="TK33" s="8" t="n"/>
      <c r="TL33" s="8" t="n"/>
      <c r="TM33" s="8" t="n"/>
      <c r="TN33" s="8" t="n"/>
      <c r="TO33" s="8" t="n"/>
      <c r="TP33" s="8" t="n"/>
      <c r="TQ33" s="8" t="n"/>
      <c r="TR33" s="8" t="n"/>
      <c r="TS33" s="48" t="n"/>
      <c r="TT33" s="48" t="n"/>
      <c r="TU33" s="48" t="n"/>
      <c r="TV33" s="48" t="n"/>
      <c r="TW33" s="48" t="n"/>
      <c r="TX33" s="48" t="n"/>
      <c r="TY33" s="48" t="n"/>
      <c r="TZ33" s="48" t="n"/>
      <c r="UA33" s="48" t="n"/>
      <c r="UB33" s="48" t="n"/>
      <c r="UC33" s="48" t="n"/>
      <c r="UD33" s="48" t="n"/>
      <c r="UE33" s="48" t="n"/>
      <c r="UF33" s="48" t="n"/>
      <c r="UG33" s="48" t="n"/>
      <c r="UH33" s="48" t="n"/>
      <c r="UI33" s="48" t="n"/>
      <c r="UJ33" s="48" t="n"/>
      <c r="UK33" s="48" t="n"/>
      <c r="UL33" s="48" t="n"/>
      <c r="UM33" s="48" t="n"/>
      <c r="UN33" s="48" t="n"/>
      <c r="UO33" s="48" t="n"/>
      <c r="UP33" s="48" t="n"/>
      <c r="UQ33" s="48" t="n"/>
      <c r="UR33" s="48" t="n"/>
      <c r="US33" s="48" t="n"/>
      <c r="UT33" s="48" t="n"/>
      <c r="UU33" s="48" t="n"/>
      <c r="UV33" s="48" t="n"/>
      <c r="UW33" s="48" t="n"/>
      <c r="UX33" s="48" t="n"/>
      <c r="UY33" s="48" t="n"/>
      <c r="UZ33" s="48" t="n"/>
      <c r="VA33" s="48" t="n"/>
      <c r="VB33" s="48" t="n"/>
      <c r="VC33" s="48" t="n"/>
      <c r="VD33" s="48" t="n"/>
      <c r="VE33" s="48" t="n"/>
      <c r="VF33" s="48" t="n"/>
      <c r="VG33" s="48" t="n"/>
      <c r="VH33" s="48" t="n"/>
      <c r="VI33" s="48" t="n"/>
      <c r="VJ33" s="48" t="n"/>
      <c r="VK33" s="48" t="n"/>
      <c r="VL33" s="48" t="n"/>
      <c r="VM33" s="48" t="n"/>
      <c r="VN33" s="48" t="n"/>
      <c r="VO33" s="48" t="n"/>
      <c r="VP33" s="48" t="n"/>
      <c r="VQ33" s="48" t="n"/>
      <c r="VR33" s="48" t="n"/>
      <c r="VS33" s="48" t="n"/>
      <c r="VT33" s="48" t="n"/>
      <c r="VU33" s="48" t="n"/>
      <c r="VV33" s="48" t="n"/>
      <c r="VW33" s="48" t="n"/>
      <c r="VX33" s="48" t="n"/>
      <c r="VY33" s="48" t="n"/>
      <c r="VZ33" s="48" t="n"/>
      <c r="WA33" s="48" t="n"/>
      <c r="WB33" s="48" t="n"/>
      <c r="WC33" s="48" t="n"/>
      <c r="WD33" s="48" t="n"/>
      <c r="WE33" s="48" t="n"/>
      <c r="WF33" s="48" t="n"/>
      <c r="WG33" s="8" t="n"/>
      <c r="WH33" s="8" t="n"/>
      <c r="WI33" s="8" t="n"/>
      <c r="WJ33" s="8" t="n"/>
      <c r="WK33" s="8" t="n"/>
      <c r="WL33" s="8" t="n"/>
      <c r="WM33" s="8" t="n"/>
      <c r="WN33" s="8" t="n"/>
      <c r="WO33" s="48" t="n"/>
      <c r="WP33" s="48" t="n"/>
      <c r="WQ33" s="48" t="n"/>
      <c r="WR33" s="48" t="n"/>
      <c r="WS33" s="48" t="n"/>
      <c r="WT33" s="48" t="n"/>
      <c r="WU33" s="48" t="n"/>
      <c r="WV33" s="48" t="n"/>
      <c r="WW33" s="48" t="n"/>
      <c r="WX33" s="48" t="n"/>
      <c r="WY33" s="48" t="n"/>
      <c r="WZ33" s="48" t="n"/>
      <c r="XA33" s="48" t="n"/>
      <c r="XB33" s="48" t="n"/>
      <c r="XC33" s="48" t="n"/>
      <c r="XD33" s="48" t="n"/>
      <c r="XE33" s="48" t="n"/>
      <c r="XF33" s="48" t="n"/>
      <c r="XG33" s="48" t="n"/>
      <c r="XH33" s="48" t="n"/>
      <c r="XI33" s="48" t="n"/>
      <c r="XJ33" s="48" t="n"/>
      <c r="XK33" s="48" t="n"/>
      <c r="XL33" s="48" t="n"/>
      <c r="XM33" s="48" t="n"/>
      <c r="XN33" s="48" t="n"/>
      <c r="XO33" s="48" t="n"/>
      <c r="XP33" s="48" t="n"/>
      <c r="XQ33" s="48" t="n"/>
      <c r="XR33" s="48" t="n"/>
      <c r="XS33" s="48" t="n"/>
      <c r="XT33" s="48" t="n"/>
      <c r="XU33" s="48" t="n"/>
      <c r="XV33" s="48" t="n"/>
      <c r="XW33" s="48" t="n"/>
      <c r="XX33" s="48" t="n"/>
      <c r="XY33" s="48" t="n"/>
      <c r="XZ33" s="48" t="n"/>
      <c r="YA33" s="48" t="n"/>
      <c r="YB33" s="48" t="n"/>
      <c r="YC33" s="48" t="n"/>
      <c r="YD33" s="48" t="n"/>
      <c r="YE33" s="48" t="n"/>
      <c r="YF33" s="48" t="n"/>
      <c r="YG33" s="48" t="n"/>
      <c r="YH33" s="48" t="n"/>
      <c r="YI33" s="48" t="n"/>
      <c r="YJ33" s="48" t="n"/>
      <c r="YK33" s="48" t="n"/>
      <c r="YL33" s="48" t="n"/>
      <c r="YM33" s="48" t="n"/>
      <c r="YN33" s="48" t="n"/>
      <c r="YO33" s="48" t="n"/>
      <c r="YP33" s="48" t="n"/>
      <c r="YQ33" s="48" t="n"/>
      <c r="YR33" s="48" t="n"/>
      <c r="YS33" s="48" t="n"/>
      <c r="YT33" s="48" t="n"/>
      <c r="YU33" s="48" t="n"/>
      <c r="YV33" s="48" t="n"/>
      <c r="YW33" s="48" t="n"/>
      <c r="YX33" s="48" t="n"/>
      <c r="YY33" s="48" t="n"/>
      <c r="YZ33" s="48" t="n"/>
      <c r="ZA33" s="48" t="n"/>
      <c r="ZB33" s="48" t="n"/>
      <c r="ZC33" s="48" t="n"/>
      <c r="ZD33" s="48" t="n"/>
      <c r="ZE33" s="48" t="n"/>
      <c r="ZF33" s="48" t="n"/>
      <c r="ZG33" s="48" t="n"/>
      <c r="ZH33" s="48" t="n"/>
      <c r="ZI33" s="48" t="n"/>
      <c r="ZJ33" s="48" t="n"/>
      <c r="ZK33" s="48" t="n"/>
      <c r="ZL33" s="48" t="n"/>
      <c r="ZM33" s="48" t="n"/>
      <c r="ZN33" s="48" t="n"/>
      <c r="ZO33" s="48" t="n"/>
      <c r="ZP33" s="48" t="n"/>
      <c r="ZQ33" s="48" t="n"/>
      <c r="ZR33" s="48" t="n"/>
      <c r="ZS33" s="48" t="n"/>
      <c r="ZT33" s="48" t="n"/>
      <c r="ZU33" s="48" t="n"/>
      <c r="ZV33" s="48" t="n"/>
      <c r="ZW33" s="8" t="n"/>
      <c r="ZX33" s="48" t="n"/>
      <c r="ZY33" s="48" t="n"/>
      <c r="ZZ33" s="48" t="n"/>
      <c r="AAA33" s="48" t="n"/>
      <c r="AAB33" s="48" t="n"/>
      <c r="AAC33" s="48" t="n"/>
      <c r="AAD33" s="48" t="n"/>
      <c r="AAE33" s="48" t="n"/>
      <c r="AAF33" s="48" t="n"/>
      <c r="AAG33" s="48" t="n"/>
      <c r="AAH33" s="48" t="n"/>
      <c r="AAI33" s="48" t="n"/>
      <c r="AAJ33" s="48" t="n"/>
      <c r="AAK33" s="48" t="n"/>
      <c r="AAL33" s="48" t="n"/>
      <c r="AAM33" s="48" t="n"/>
      <c r="AAN33" s="8" t="n"/>
      <c r="AAO33" s="8" t="n"/>
      <c r="AAP33" s="8" t="n"/>
      <c r="AAQ33" s="8" t="n"/>
      <c r="AAR33" s="48" t="n"/>
      <c r="AAS33" s="48" t="n"/>
      <c r="AAT33" s="48" t="n"/>
      <c r="AAU33" s="8" t="n"/>
      <c r="AAV33" s="8" t="n"/>
      <c r="AAW33" s="8" t="n"/>
      <c r="AAX33" s="8" t="n"/>
      <c r="AAY33" s="8" t="n"/>
      <c r="AAZ33" s="8" t="n"/>
      <c r="ABA33" s="8" t="n"/>
      <c r="ABB33" s="48" t="n"/>
      <c r="ABC33" s="8" t="n"/>
      <c r="ABD33" s="8" t="n"/>
      <c r="ABE33" s="8" t="n"/>
      <c r="ABF33" s="8" t="n"/>
      <c r="ABG33" s="8" t="n"/>
      <c r="ABH33" s="48" t="n"/>
      <c r="ABI33" s="48" t="n"/>
      <c r="ABJ33" s="48" t="n"/>
      <c r="ABK33" s="48" t="n"/>
      <c r="ABL33" s="48" t="n"/>
      <c r="ABM33" s="48" t="n"/>
      <c r="ABN33" s="48" t="n"/>
      <c r="ABO33" s="48" t="n"/>
      <c r="ABP33" s="48" t="n"/>
      <c r="ABQ33" s="11" t="n"/>
      <c r="ABR33" s="48" t="n"/>
      <c r="ABS33" s="8" t="n"/>
      <c r="ABT33" s="8" t="n"/>
      <c r="ABU33" s="8" t="n"/>
      <c r="ABV33" s="8" t="n"/>
      <c r="ABW33" s="48" t="n"/>
      <c r="ABX33" s="48" t="n"/>
      <c r="ABY33" s="8" t="n"/>
      <c r="ABZ33" s="8" t="n"/>
      <c r="ACA33" s="8" t="n"/>
      <c r="ACB33" s="8" t="n"/>
      <c r="ACC33" s="8" t="n"/>
      <c r="ACD33" s="8" t="n"/>
      <c r="ACE33" s="48" t="n"/>
      <c r="ACF33" s="48" t="n"/>
      <c r="ACG33" s="48" t="n"/>
      <c r="ACH33" s="48" t="n"/>
      <c r="ACI33" s="48" t="n"/>
      <c r="ACJ33" s="48" t="n"/>
      <c r="ACK33" s="48" t="n"/>
      <c r="ACL33" s="8" t="n"/>
      <c r="ACM33" s="8" t="n"/>
      <c r="ACN33" s="8" t="n"/>
      <c r="ACO33" s="8" t="n"/>
      <c r="ACP33" s="8" t="n"/>
      <c r="ACQ33" s="8" t="n"/>
      <c r="ACR33" s="8" t="n"/>
      <c r="ACS33" s="48" t="n"/>
      <c r="ACT33" s="48" t="n"/>
      <c r="ACU33" s="48" t="n"/>
      <c r="ACV33" s="48" t="n"/>
      <c r="ACW33" s="48" t="n"/>
      <c r="ACX33" s="48" t="n"/>
      <c r="ACY33" s="48" t="n"/>
      <c r="ACZ33" s="8" t="n"/>
      <c r="ADA33" s="8" t="n"/>
      <c r="ADB33" s="8" t="n"/>
      <c r="ADC33" s="8" t="n"/>
      <c r="ADD33" s="48" t="n"/>
      <c r="ADE33" s="48" t="n"/>
      <c r="ADF33" s="48" t="n"/>
      <c r="ADG33" s="48" t="n"/>
      <c r="ADH33" s="48" t="n"/>
      <c r="ADI33" s="48" t="n"/>
      <c r="ADJ33" s="48" t="n"/>
      <c r="ADK33" s="48" t="n"/>
      <c r="ADL33" s="48" t="n"/>
      <c r="ADM33" s="48" t="n"/>
      <c r="ADN33" s="48" t="n"/>
      <c r="ADO33" s="48" t="n"/>
      <c r="ADP33" s="48" t="n"/>
      <c r="ADQ33" s="48" t="n"/>
      <c r="ADR33" s="48" t="n"/>
      <c r="ADS33" s="48" t="n"/>
      <c r="ADT33" s="48" t="n"/>
      <c r="ADU33" s="48" t="n"/>
      <c r="ADV33" s="8" t="n"/>
      <c r="ADW33" s="8" t="n"/>
      <c r="ADX33" s="8" t="n"/>
      <c r="ADY33" s="8" t="n"/>
      <c r="ADZ33" s="8" t="n"/>
      <c r="AEA33" s="8" t="n"/>
      <c r="AEB33" s="8" t="n"/>
      <c r="AEC33" s="8" t="n"/>
      <c r="AED33" s="12" t="n"/>
      <c r="AEE33" s="17" t="n"/>
      <c r="AEF33" s="48" t="n"/>
      <c r="AEG33" s="17" t="n"/>
      <c r="AEH33" s="48" t="n"/>
      <c r="AEI33" s="11" t="n"/>
      <c r="AEJ33" s="48" t="n"/>
      <c r="AEK33" s="17" t="n"/>
      <c r="AEL33" s="18" t="n"/>
      <c r="AEM33" s="18" t="n"/>
      <c r="AEN33" s="18" t="n"/>
      <c r="AEO33" s="18" t="n"/>
      <c r="AEP33" s="18" t="n"/>
      <c r="AEQ33" s="18" t="n"/>
      <c r="AER33" s="18" t="n"/>
      <c r="AES33" s="18" t="n"/>
      <c r="AET33" s="18" t="n"/>
      <c r="AEU33" s="18" t="n"/>
      <c r="AEV33" s="18" t="n"/>
      <c r="AEW33" s="18" t="n"/>
      <c r="AEX33" s="48" t="n"/>
      <c r="AEY33" s="48" t="n"/>
      <c r="AEZ33" s="48" t="n"/>
      <c r="AFA33" s="48" t="n"/>
      <c r="AFB33" s="48" t="n"/>
      <c r="AFC33" s="48" t="n"/>
      <c r="AFD33" s="16" t="n"/>
      <c r="AFE33" s="48" t="n"/>
      <c r="AFF33" s="16" t="n"/>
      <c r="AFG33" s="48" t="n"/>
      <c r="AFH33" s="48" t="n"/>
      <c r="AFI33" s="48" t="n"/>
    </row>
    <row r="34">
      <c r="A34" s="6" t="n"/>
      <c r="B34" s="6" t="n"/>
      <c r="C34" s="48" t="n"/>
      <c r="D34" s="48" t="n"/>
      <c r="E34" s="8" t="n"/>
      <c r="F34" s="48" t="n"/>
      <c r="G34" s="8" t="n"/>
      <c r="H34" s="8" t="n"/>
      <c r="I34" s="48" t="n"/>
      <c r="J34" s="8" t="n"/>
      <c r="K34" s="48" t="n"/>
      <c r="L34" s="48" t="n"/>
      <c r="M34" s="8" t="n"/>
      <c r="N34" s="8" t="n"/>
      <c r="O34" s="48" t="n"/>
      <c r="P34" s="8" t="n"/>
      <c r="Q34" s="48" t="n"/>
      <c r="R34" s="48" t="n"/>
      <c r="S34" s="48" t="n"/>
      <c r="T34" s="48" t="n"/>
      <c r="U34" s="48" t="n"/>
      <c r="V34" s="48" t="n"/>
      <c r="W34" s="48" t="n"/>
      <c r="X34" s="48" t="n"/>
      <c r="Y34" s="48" t="n"/>
      <c r="Z34" s="48" t="n"/>
      <c r="AA34" s="48" t="n"/>
      <c r="AB34" s="48" t="n"/>
      <c r="AC34" s="48" t="n"/>
      <c r="AD34" s="48" t="n"/>
      <c r="AE34" s="48" t="n"/>
      <c r="AF34" s="48" t="n"/>
      <c r="AG34" s="48" t="n"/>
      <c r="AH34" s="8" t="n"/>
      <c r="AI34" s="48" t="n"/>
      <c r="AJ34" s="48" t="n"/>
      <c r="AK34" s="8" t="n"/>
      <c r="AL34" s="48" t="n"/>
      <c r="AM34" s="48" t="n"/>
      <c r="AN34" s="48" t="n"/>
      <c r="AO34" s="48" t="n"/>
      <c r="AP34" s="8" t="n"/>
      <c r="AQ34" s="8" t="n"/>
      <c r="AR34" s="8" t="n"/>
      <c r="AS34" s="8" t="n"/>
      <c r="AT34" s="8" t="n"/>
      <c r="AU34" s="8" t="n"/>
      <c r="AV34" s="8" t="n"/>
      <c r="AW34" s="8" t="n"/>
      <c r="AX34" s="48" t="n"/>
      <c r="AY34" s="48" t="n"/>
      <c r="AZ34" s="8" t="n"/>
      <c r="BA34" s="8" t="n"/>
      <c r="BB34" s="8" t="n"/>
      <c r="BC34" s="8" t="n"/>
      <c r="BD34" s="8" t="n"/>
      <c r="BE34" s="8" t="n"/>
      <c r="BF34" s="8" t="n"/>
      <c r="BG34" s="8" t="n"/>
      <c r="BH34" s="48" t="n"/>
      <c r="BI34" s="48" t="n"/>
      <c r="BJ34" s="8" t="n"/>
      <c r="BK34" s="8" t="n"/>
      <c r="BL34" s="8" t="n"/>
      <c r="BM34" s="8" t="n"/>
      <c r="BN34" s="48" t="n"/>
      <c r="BO34" s="48" t="n"/>
      <c r="BP34" s="8" t="n"/>
      <c r="BQ34" s="8" t="n"/>
      <c r="BR34" s="8" t="n"/>
      <c r="BS34" s="8" t="n"/>
      <c r="BT34" s="8" t="n"/>
      <c r="BU34" s="48" t="n"/>
      <c r="BV34" s="48" t="n"/>
      <c r="BW34" s="8" t="n"/>
      <c r="BX34" s="8" t="n"/>
      <c r="BY34" s="8" t="n"/>
      <c r="BZ34" s="8" t="n"/>
      <c r="CA34" s="8" t="n"/>
      <c r="CB34" s="48" t="n"/>
      <c r="CC34" s="48" t="n"/>
      <c r="CD34" s="8" t="n"/>
      <c r="CE34" s="8" t="n"/>
      <c r="CF34" s="8" t="n"/>
      <c r="CG34" s="8" t="n"/>
      <c r="CH34" s="8" t="n"/>
      <c r="CI34" s="8" t="n"/>
      <c r="CJ34" s="8" t="n"/>
      <c r="CK34" s="48" t="n"/>
      <c r="CL34" s="48" t="n"/>
      <c r="CM34" s="8" t="n"/>
      <c r="CN34" s="48" t="n"/>
      <c r="CO34" s="48" t="n"/>
      <c r="CP34" s="48" t="n"/>
      <c r="CQ34" s="8" t="n"/>
      <c r="CR34" s="8" t="n"/>
      <c r="CS34" s="8" t="n"/>
      <c r="CT34" s="8" t="n"/>
      <c r="CU34" s="10" t="n"/>
      <c r="CV34" s="10" t="n"/>
      <c r="CW34" s="10" t="n"/>
      <c r="CX34" s="8" t="n"/>
      <c r="CY34" s="48" t="n"/>
      <c r="CZ34" s="8" t="n"/>
      <c r="DA34" s="8" t="n"/>
      <c r="DB34" s="8" t="n"/>
      <c r="DC34" s="48" t="n"/>
      <c r="DD34" s="48" t="n"/>
      <c r="DE34" s="8" t="n"/>
      <c r="DF34" s="8" t="n"/>
      <c r="DG34" s="8" t="n"/>
      <c r="DH34" s="8" t="n"/>
      <c r="DI34" s="48" t="n"/>
      <c r="DJ34" s="48" t="n"/>
      <c r="DK34" s="8" t="n"/>
      <c r="DL34" s="8" t="n"/>
      <c r="DM34" s="8" t="n"/>
      <c r="DN34" s="8" t="n"/>
      <c r="DO34" s="48" t="n"/>
      <c r="DP34" s="8" t="n"/>
      <c r="DQ34" s="8" t="n"/>
      <c r="DR34" s="8" t="n"/>
      <c r="DS34" s="48" t="n"/>
      <c r="DT34" s="48" t="n"/>
      <c r="DU34" s="48" t="n"/>
      <c r="DV34" s="48" t="n"/>
      <c r="DW34" s="48" t="n"/>
      <c r="DX34" s="48" t="n"/>
      <c r="DY34" s="48" t="n"/>
      <c r="DZ34" s="48" t="n"/>
      <c r="EA34" s="48" t="n"/>
      <c r="EB34" s="48" t="n"/>
      <c r="EC34" s="48" t="n"/>
      <c r="ED34" s="48" t="n"/>
      <c r="EE34" s="48" t="n"/>
      <c r="EF34" s="48" t="n"/>
      <c r="EG34" s="48" t="n"/>
      <c r="EH34" s="48" t="n"/>
      <c r="EI34" s="48" t="n"/>
      <c r="EJ34" s="8" t="n"/>
      <c r="EK34" s="8" t="n"/>
      <c r="EL34" s="8" t="n"/>
      <c r="EM34" s="8" t="n"/>
      <c r="EN34" s="8" t="n"/>
      <c r="EO34" s="11" t="n"/>
      <c r="EP34" s="48" t="n"/>
      <c r="EQ34" s="48" t="n"/>
      <c r="ER34" s="48" t="n"/>
      <c r="ES34" s="8" t="n"/>
      <c r="ET34" s="8" t="n"/>
      <c r="EU34" s="8" t="n"/>
      <c r="EV34" s="8" t="n"/>
      <c r="EW34" s="48" t="n"/>
      <c r="EX34" s="48" t="n"/>
      <c r="EY34" s="8" t="n"/>
      <c r="EZ34" s="8" t="n"/>
      <c r="FA34" s="8" t="n"/>
      <c r="FB34" s="48" t="n"/>
      <c r="FC34" s="48" t="n"/>
      <c r="FD34" s="48" t="n"/>
      <c r="FE34" s="48" t="n"/>
      <c r="FF34" s="48" t="n"/>
      <c r="FG34" s="48" t="n"/>
      <c r="FH34" s="48" t="n"/>
      <c r="FI34" s="48" t="n"/>
      <c r="FJ34" s="48" t="n"/>
      <c r="FK34" s="48" t="n"/>
      <c r="FL34" s="48" t="n"/>
      <c r="FM34" s="48" t="n"/>
      <c r="FN34" s="48" t="n"/>
      <c r="FO34" s="48" t="n"/>
      <c r="FP34" s="48" t="n"/>
      <c r="FQ34" s="48" t="n"/>
      <c r="FR34" s="48" t="n"/>
      <c r="FS34" s="48" t="n"/>
      <c r="FT34" s="48" t="n"/>
      <c r="FU34" s="48" t="n"/>
      <c r="FV34" s="8" t="n"/>
      <c r="FW34" s="8" t="n"/>
      <c r="FX34" s="8" t="n"/>
      <c r="FY34" s="8" t="n"/>
      <c r="FZ34" s="48" t="n"/>
      <c r="GA34" s="48" t="n"/>
      <c r="GB34" s="8" t="n"/>
      <c r="GC34" s="8" t="n"/>
      <c r="GD34" s="8" t="n"/>
      <c r="GE34" s="8" t="n"/>
      <c r="GF34" s="48" t="n"/>
      <c r="GG34" s="48" t="n"/>
      <c r="GH34" s="48" t="n"/>
      <c r="GI34" s="48" t="n"/>
      <c r="GJ34" s="8" t="n"/>
      <c r="GK34" s="8" t="n"/>
      <c r="GL34" s="8" t="n"/>
      <c r="GM34" s="8" t="n"/>
      <c r="GN34" s="48" t="n"/>
      <c r="GO34" s="8" t="n"/>
      <c r="GP34" s="48" t="n"/>
      <c r="GQ34" s="48" t="n"/>
      <c r="GR34" s="8" t="n"/>
      <c r="GS34" s="8" t="n"/>
      <c r="GT34" s="8" t="n"/>
      <c r="GU34" s="8" t="n"/>
      <c r="GV34" s="8" t="n"/>
      <c r="GW34" s="8" t="n"/>
      <c r="GX34" s="8" t="n"/>
      <c r="GY34" s="48" t="n"/>
      <c r="GZ34" s="48" t="n"/>
      <c r="HA34" s="8" t="n"/>
      <c r="HB34" s="8" t="n"/>
      <c r="HC34" s="8" t="n"/>
      <c r="HD34" s="8" t="n"/>
      <c r="HE34" s="8" t="n"/>
      <c r="HF34" s="8" t="n"/>
      <c r="HG34" s="8" t="n"/>
      <c r="HH34" s="8" t="n"/>
      <c r="HI34" s="48" t="n"/>
      <c r="HJ34" s="48" t="n"/>
      <c r="HK34" s="48" t="n"/>
      <c r="HL34" s="48" t="n"/>
      <c r="HM34" s="48" t="n"/>
      <c r="HN34" s="48" t="n"/>
      <c r="HO34" s="48" t="n"/>
      <c r="HP34" s="48" t="n"/>
      <c r="HQ34" s="48" t="n"/>
      <c r="HR34" s="48" t="n"/>
      <c r="HS34" s="48" t="n"/>
      <c r="HT34" s="48" t="n"/>
      <c r="HU34" s="48" t="n"/>
      <c r="HV34" s="48" t="n"/>
      <c r="HW34" s="48" t="n"/>
      <c r="HX34" s="48" t="n"/>
      <c r="HY34" s="8" t="n"/>
      <c r="HZ34" s="8" t="n"/>
      <c r="IA34" s="8" t="n"/>
      <c r="IB34" s="8" t="n"/>
      <c r="IC34" s="48" t="n"/>
      <c r="ID34" s="48" t="n"/>
      <c r="IE34" s="48" t="n"/>
      <c r="IF34" s="48" t="n"/>
      <c r="IG34" s="48" t="n"/>
      <c r="IH34" s="48" t="n"/>
      <c r="II34" s="48" t="n"/>
      <c r="IJ34" s="48" t="n"/>
      <c r="IK34" s="48" t="n"/>
      <c r="IL34" s="48" t="n"/>
      <c r="IM34" s="48" t="n"/>
      <c r="IN34" s="48" t="n"/>
      <c r="IO34" s="48" t="n"/>
      <c r="IP34" s="48" t="n"/>
      <c r="IQ34" s="48" t="n"/>
      <c r="IR34" s="48" t="n"/>
      <c r="IS34" s="48" t="n"/>
      <c r="IT34" s="48" t="n"/>
      <c r="IU34" s="48" t="n"/>
      <c r="IV34" s="48" t="n"/>
      <c r="IW34" s="48" t="n"/>
      <c r="IX34" s="48" t="n"/>
      <c r="IY34" s="48" t="n"/>
      <c r="IZ34" s="48" t="n"/>
      <c r="JA34" s="48" t="n"/>
      <c r="JB34" s="48" t="n"/>
      <c r="JC34" s="48" t="n"/>
      <c r="JD34" s="48" t="n"/>
      <c r="JE34" s="48" t="n"/>
      <c r="JF34" s="48" t="n"/>
      <c r="JG34" s="48" t="n"/>
      <c r="JH34" s="48" t="n"/>
      <c r="JI34" s="48" t="n"/>
      <c r="JJ34" s="48" t="n"/>
      <c r="JK34" s="48" t="n"/>
      <c r="JL34" s="48" t="n"/>
      <c r="JM34" s="48" t="n"/>
      <c r="JN34" s="48" t="n"/>
      <c r="JO34" s="48" t="n"/>
      <c r="JP34" s="48" t="n"/>
      <c r="JQ34" s="48" t="n"/>
      <c r="JR34" s="48" t="n"/>
      <c r="JS34" s="48" t="n"/>
      <c r="JT34" s="48" t="n"/>
      <c r="JU34" s="48" t="n"/>
      <c r="JV34" s="48" t="n"/>
      <c r="JW34" s="48" t="n"/>
      <c r="JX34" s="48" t="n"/>
      <c r="JY34" s="48" t="n"/>
      <c r="JZ34" s="48" t="n"/>
      <c r="KA34" s="48" t="n"/>
      <c r="KB34" s="48" t="n"/>
      <c r="KC34" s="48" t="n"/>
      <c r="KD34" s="48" t="n"/>
      <c r="KE34" s="48" t="n"/>
      <c r="KF34" s="48" t="n"/>
      <c r="KG34" s="48" t="n"/>
      <c r="KH34" s="48" t="n"/>
      <c r="KI34" s="48" t="n"/>
      <c r="KJ34" s="48" t="n"/>
      <c r="KK34" s="48" t="n"/>
      <c r="KL34" s="48" t="n"/>
      <c r="KM34" s="48" t="n"/>
      <c r="KN34" s="48" t="n"/>
      <c r="KO34" s="48" t="n"/>
      <c r="KP34" s="48" t="n"/>
      <c r="KQ34" s="48" t="n"/>
      <c r="KR34" s="48" t="n"/>
      <c r="KS34" s="48" t="n"/>
      <c r="KT34" s="48" t="n"/>
      <c r="KU34" s="48" t="n"/>
      <c r="KV34" s="48" t="n"/>
      <c r="KW34" s="8" t="n"/>
      <c r="KX34" s="8" t="n"/>
      <c r="KY34" s="8" t="n"/>
      <c r="KZ34" s="8" t="n"/>
      <c r="LA34" s="48" t="n"/>
      <c r="LB34" s="48" t="n"/>
      <c r="LC34" s="8" t="n"/>
      <c r="LD34" s="8" t="n"/>
      <c r="LE34" s="8" t="n"/>
      <c r="LF34" s="8" t="n"/>
      <c r="LG34" s="48" t="n"/>
      <c r="LH34" s="8" t="n"/>
      <c r="LI34" s="48" t="n"/>
      <c r="LJ34" s="48" t="n"/>
      <c r="LK34" s="8" t="n"/>
      <c r="LL34" s="8" t="n"/>
      <c r="LM34" s="8" t="n"/>
      <c r="LN34" s="8" t="n"/>
      <c r="LO34" s="8" t="n"/>
      <c r="LP34" s="8" t="n"/>
      <c r="LQ34" s="8" t="n"/>
      <c r="LR34" s="48" t="n"/>
      <c r="LS34" s="8" t="n"/>
      <c r="LT34" s="8" t="n"/>
      <c r="LU34" s="8" t="n"/>
      <c r="LV34" s="8" t="n"/>
      <c r="LW34" s="8" t="n"/>
      <c r="LX34" s="8" t="n"/>
      <c r="LY34" s="8" t="n"/>
      <c r="LZ34" s="8" t="n"/>
      <c r="MA34" s="8" t="n"/>
      <c r="MB34" s="48" t="n"/>
      <c r="MC34" s="8" t="n"/>
      <c r="MD34" s="8" t="n"/>
      <c r="ME34" s="8" t="n"/>
      <c r="MF34" s="8" t="n"/>
      <c r="MG34" s="8" t="n"/>
      <c r="MH34" s="8" t="n"/>
      <c r="MI34" s="48" t="n"/>
      <c r="MJ34" s="8" t="n"/>
      <c r="MK34" s="8" t="n"/>
      <c r="ML34" s="8" t="n"/>
      <c r="MM34" s="8" t="n"/>
      <c r="MN34" s="8" t="n"/>
      <c r="MO34" s="8" t="n"/>
      <c r="MP34" s="48" t="n"/>
      <c r="MQ34" s="48" t="n"/>
      <c r="MR34" s="48" t="n"/>
      <c r="MS34" s="48" t="n"/>
      <c r="MT34" s="48" t="n"/>
      <c r="MU34" s="48" t="n"/>
      <c r="MV34" s="48" t="n"/>
      <c r="MW34" s="48" t="n"/>
      <c r="MX34" s="48" t="n"/>
      <c r="MY34" s="48" t="n"/>
      <c r="MZ34" s="48" t="n"/>
      <c r="NA34" s="48" t="n"/>
      <c r="NB34" s="48" t="n"/>
      <c r="NC34" s="48" t="n"/>
      <c r="ND34" s="48" t="n"/>
      <c r="NE34" s="48" t="n"/>
      <c r="NF34" s="48" t="n"/>
      <c r="NG34" s="48" t="n"/>
      <c r="NH34" s="48" t="n"/>
      <c r="NI34" s="48" t="n"/>
      <c r="NJ34" s="48" t="n"/>
      <c r="NK34" s="48" t="n"/>
      <c r="NL34" s="48" t="n"/>
      <c r="NM34" s="48" t="n"/>
      <c r="NN34" s="48" t="n"/>
      <c r="NO34" s="48" t="n"/>
      <c r="NP34" s="48" t="n"/>
      <c r="NQ34" s="48" t="n"/>
      <c r="NR34" s="48" t="n"/>
      <c r="NS34" s="48" t="n"/>
      <c r="NT34" s="48" t="n"/>
      <c r="NU34" s="48" t="n"/>
      <c r="NV34" s="48" t="n"/>
      <c r="NW34" s="48" t="n"/>
      <c r="NX34" s="48" t="n"/>
      <c r="NY34" s="8" t="n"/>
      <c r="NZ34" s="8" t="n"/>
      <c r="OA34" s="8" t="n"/>
      <c r="OB34" s="8" t="n"/>
      <c r="OC34" s="8" t="n"/>
      <c r="OD34" s="8" t="n"/>
      <c r="OE34" s="48" t="n"/>
      <c r="OF34" s="48" t="n"/>
      <c r="OG34" s="48" t="n"/>
      <c r="OH34" s="8" t="n"/>
      <c r="OI34" s="8" t="n"/>
      <c r="OJ34" s="8" t="n"/>
      <c r="OK34" s="8" t="n"/>
      <c r="OL34" s="8" t="n"/>
      <c r="OM34" s="8" t="n"/>
      <c r="ON34" s="8" t="n"/>
      <c r="OO34" s="8" t="n"/>
      <c r="OP34" s="48" t="n"/>
      <c r="OQ34" s="8" t="n"/>
      <c r="OR34" s="8" t="n"/>
      <c r="OS34" s="8" t="n"/>
      <c r="OT34" s="8" t="n"/>
      <c r="OU34" s="8" t="n"/>
      <c r="OV34" s="8" t="n"/>
      <c r="OW34" s="8" t="n"/>
      <c r="OX34" s="8" t="n"/>
      <c r="OY34" s="8" t="n"/>
      <c r="OZ34" s="8" t="n"/>
      <c r="PA34" s="8" t="n"/>
      <c r="PB34" s="8" t="n"/>
      <c r="PC34" s="8" t="n"/>
      <c r="PD34" s="8" t="n"/>
      <c r="PE34" s="8" t="n"/>
      <c r="PF34" s="8" t="n"/>
      <c r="PG34" s="8" t="n"/>
      <c r="PH34" s="8" t="n"/>
      <c r="PI34" s="8" t="n"/>
      <c r="PJ34" s="8" t="n"/>
      <c r="PK34" s="8" t="n"/>
      <c r="PL34" s="8" t="n"/>
      <c r="PM34" s="8" t="n"/>
      <c r="PN34" s="8" t="n"/>
      <c r="PO34" s="8" t="n"/>
      <c r="PP34" s="8" t="n"/>
      <c r="PQ34" s="8" t="n"/>
      <c r="PR34" s="8" t="n"/>
      <c r="PS34" s="8" t="n"/>
      <c r="PT34" s="48" t="n"/>
      <c r="PU34" s="48" t="n"/>
      <c r="PV34" s="48" t="n"/>
      <c r="PW34" s="48" t="n"/>
      <c r="PX34" s="48" t="n"/>
      <c r="PY34" s="48" t="n"/>
      <c r="PZ34" s="48" t="n"/>
      <c r="QA34" s="48" t="n"/>
      <c r="QB34" s="48" t="n"/>
      <c r="QC34" s="48" t="n"/>
      <c r="QD34" s="48" t="n"/>
      <c r="QE34" s="48" t="n"/>
      <c r="QF34" s="8" t="n"/>
      <c r="QG34" s="8" t="n"/>
      <c r="QH34" s="8" t="n"/>
      <c r="QI34" s="8" t="n"/>
      <c r="QJ34" s="8" t="n"/>
      <c r="QK34" s="8" t="n"/>
      <c r="QL34" s="8" t="n"/>
      <c r="QM34" s="8" t="n"/>
      <c r="QN34" s="8" t="n"/>
      <c r="QO34" s="48" t="n"/>
      <c r="QP34" s="48" t="n"/>
      <c r="QQ34" s="48" t="n"/>
      <c r="QR34" s="48" t="n"/>
      <c r="QS34" s="48" t="n"/>
      <c r="QT34" s="48" t="n"/>
      <c r="QU34" s="48" t="n"/>
      <c r="QV34" s="48" t="n"/>
      <c r="QW34" s="48" t="n"/>
      <c r="QX34" s="48" t="n"/>
      <c r="QY34" s="48" t="n"/>
      <c r="QZ34" s="48" t="n"/>
      <c r="RA34" s="48" t="n"/>
      <c r="RB34" s="48" t="n"/>
      <c r="RC34" s="48" t="n"/>
      <c r="RD34" s="48" t="n"/>
      <c r="RE34" s="48" t="n"/>
      <c r="RF34" s="48" t="n"/>
      <c r="RG34" s="48" t="n"/>
      <c r="RH34" s="48" t="n"/>
      <c r="RI34" s="48" t="n"/>
      <c r="RJ34" s="48" t="n"/>
      <c r="RK34" s="48" t="n"/>
      <c r="RL34" s="48" t="n"/>
      <c r="RM34" s="48" t="n"/>
      <c r="RN34" s="48" t="n"/>
      <c r="RO34" s="48" t="n"/>
      <c r="RP34" s="48" t="n"/>
      <c r="RQ34" s="48" t="n"/>
      <c r="RR34" s="48" t="n"/>
      <c r="RS34" s="48" t="n"/>
      <c r="RT34" s="48" t="n"/>
      <c r="RU34" s="48" t="n"/>
      <c r="RV34" s="48" t="n"/>
      <c r="RW34" s="48" t="n"/>
      <c r="RX34" s="48" t="n"/>
      <c r="RY34" s="48" t="n"/>
      <c r="RZ34" s="48" t="n"/>
      <c r="SA34" s="48" t="n"/>
      <c r="SB34" s="48" t="n"/>
      <c r="SC34" s="48" t="n"/>
      <c r="SD34" s="48" t="n"/>
      <c r="SE34" s="48" t="n"/>
      <c r="SF34" s="48" t="n"/>
      <c r="SG34" s="48" t="n"/>
      <c r="SH34" s="48" t="n"/>
      <c r="SI34" s="48" t="n"/>
      <c r="SJ34" s="48" t="n"/>
      <c r="SK34" s="48" t="n"/>
      <c r="SL34" s="48" t="n"/>
      <c r="SM34" s="48" t="n"/>
      <c r="SN34" s="48" t="n"/>
      <c r="SO34" s="48" t="n"/>
      <c r="SP34" s="48" t="n"/>
      <c r="SQ34" s="48" t="n"/>
      <c r="SR34" s="48" t="n"/>
      <c r="SS34" s="48" t="n"/>
      <c r="ST34" s="48" t="n"/>
      <c r="SU34" s="48" t="n"/>
      <c r="SV34" s="48" t="n"/>
      <c r="SW34" s="48" t="n"/>
      <c r="SX34" s="48" t="n"/>
      <c r="SY34" s="8" t="n"/>
      <c r="SZ34" s="48" t="n"/>
      <c r="TA34" s="48" t="n"/>
      <c r="TB34" s="48" t="n"/>
      <c r="TC34" s="48" t="n"/>
      <c r="TD34" s="48" t="n"/>
      <c r="TE34" s="48" t="n"/>
      <c r="TF34" s="48" t="n"/>
      <c r="TG34" s="8" t="n"/>
      <c r="TH34" s="8" t="n"/>
      <c r="TI34" s="8" t="n"/>
      <c r="TJ34" s="8" t="n"/>
      <c r="TK34" s="8" t="n"/>
      <c r="TL34" s="8" t="n"/>
      <c r="TM34" s="8" t="n"/>
      <c r="TN34" s="8" t="n"/>
      <c r="TO34" s="8" t="n"/>
      <c r="TP34" s="8" t="n"/>
      <c r="TQ34" s="8" t="n"/>
      <c r="TR34" s="8" t="n"/>
      <c r="TS34" s="48" t="n"/>
      <c r="TT34" s="48" t="n"/>
      <c r="TU34" s="48" t="n"/>
      <c r="TV34" s="48" t="n"/>
      <c r="TW34" s="48" t="n"/>
      <c r="TX34" s="48" t="n"/>
      <c r="TY34" s="48" t="n"/>
      <c r="TZ34" s="48" t="n"/>
      <c r="UA34" s="48" t="n"/>
      <c r="UB34" s="48" t="n"/>
      <c r="UC34" s="48" t="n"/>
      <c r="UD34" s="48" t="n"/>
      <c r="UE34" s="48" t="n"/>
      <c r="UF34" s="48" t="n"/>
      <c r="UG34" s="48" t="n"/>
      <c r="UH34" s="48" t="n"/>
      <c r="UI34" s="48" t="n"/>
      <c r="UJ34" s="48" t="n"/>
      <c r="UK34" s="48" t="n"/>
      <c r="UL34" s="48" t="n"/>
      <c r="UM34" s="48" t="n"/>
      <c r="UN34" s="48" t="n"/>
      <c r="UO34" s="48" t="n"/>
      <c r="UP34" s="48" t="n"/>
      <c r="UQ34" s="48" t="n"/>
      <c r="UR34" s="48" t="n"/>
      <c r="US34" s="48" t="n"/>
      <c r="UT34" s="48" t="n"/>
      <c r="UU34" s="48" t="n"/>
      <c r="UV34" s="48" t="n"/>
      <c r="UW34" s="48" t="n"/>
      <c r="UX34" s="48" t="n"/>
      <c r="UY34" s="48" t="n"/>
      <c r="UZ34" s="48" t="n"/>
      <c r="VA34" s="48" t="n"/>
      <c r="VB34" s="48" t="n"/>
      <c r="VC34" s="48" t="n"/>
      <c r="VD34" s="48" t="n"/>
      <c r="VE34" s="48" t="n"/>
      <c r="VF34" s="48" t="n"/>
      <c r="VG34" s="48" t="n"/>
      <c r="VH34" s="48" t="n"/>
      <c r="VI34" s="48" t="n"/>
      <c r="VJ34" s="48" t="n"/>
      <c r="VK34" s="48" t="n"/>
      <c r="VL34" s="48" t="n"/>
      <c r="VM34" s="48" t="n"/>
      <c r="VN34" s="48" t="n"/>
      <c r="VO34" s="48" t="n"/>
      <c r="VP34" s="48" t="n"/>
      <c r="VQ34" s="48" t="n"/>
      <c r="VR34" s="48" t="n"/>
      <c r="VS34" s="48" t="n"/>
      <c r="VT34" s="48" t="n"/>
      <c r="VU34" s="48" t="n"/>
      <c r="VV34" s="48" t="n"/>
      <c r="VW34" s="48" t="n"/>
      <c r="VX34" s="48" t="n"/>
      <c r="VY34" s="48" t="n"/>
      <c r="VZ34" s="48" t="n"/>
      <c r="WA34" s="48" t="n"/>
      <c r="WB34" s="48" t="n"/>
      <c r="WC34" s="48" t="n"/>
      <c r="WD34" s="48" t="n"/>
      <c r="WE34" s="48" t="n"/>
      <c r="WF34" s="48" t="n"/>
      <c r="WG34" s="8" t="n"/>
      <c r="WH34" s="8" t="n"/>
      <c r="WI34" s="8" t="n"/>
      <c r="WJ34" s="8" t="n"/>
      <c r="WK34" s="8" t="n"/>
      <c r="WL34" s="8" t="n"/>
      <c r="WM34" s="8" t="n"/>
      <c r="WN34" s="8" t="n"/>
      <c r="WO34" s="48" t="n"/>
      <c r="WP34" s="48" t="n"/>
      <c r="WQ34" s="48" t="n"/>
      <c r="WR34" s="48" t="n"/>
      <c r="WS34" s="48" t="n"/>
      <c r="WT34" s="48" t="n"/>
      <c r="WU34" s="48" t="n"/>
      <c r="WV34" s="48" t="n"/>
      <c r="WW34" s="48" t="n"/>
      <c r="WX34" s="48" t="n"/>
      <c r="WY34" s="48" t="n"/>
      <c r="WZ34" s="48" t="n"/>
      <c r="XA34" s="48" t="n"/>
      <c r="XB34" s="48" t="n"/>
      <c r="XC34" s="48" t="n"/>
      <c r="XD34" s="48" t="n"/>
      <c r="XE34" s="48" t="n"/>
      <c r="XF34" s="48" t="n"/>
      <c r="XG34" s="48" t="n"/>
      <c r="XH34" s="48" t="n"/>
      <c r="XI34" s="48" t="n"/>
      <c r="XJ34" s="48" t="n"/>
      <c r="XK34" s="48" t="n"/>
      <c r="XL34" s="48" t="n"/>
      <c r="XM34" s="48" t="n"/>
      <c r="XN34" s="48" t="n"/>
      <c r="XO34" s="48" t="n"/>
      <c r="XP34" s="48" t="n"/>
      <c r="XQ34" s="48" t="n"/>
      <c r="XR34" s="48" t="n"/>
      <c r="XS34" s="48" t="n"/>
      <c r="XT34" s="48" t="n"/>
      <c r="XU34" s="48" t="n"/>
      <c r="XV34" s="48" t="n"/>
      <c r="XW34" s="48" t="n"/>
      <c r="XX34" s="48" t="n"/>
      <c r="XY34" s="48" t="n"/>
      <c r="XZ34" s="48" t="n"/>
      <c r="YA34" s="48" t="n"/>
      <c r="YB34" s="48" t="n"/>
      <c r="YC34" s="48" t="n"/>
      <c r="YD34" s="48" t="n"/>
      <c r="YE34" s="48" t="n"/>
      <c r="YF34" s="48" t="n"/>
      <c r="YG34" s="48" t="n"/>
      <c r="YH34" s="48" t="n"/>
      <c r="YI34" s="48" t="n"/>
      <c r="YJ34" s="48" t="n"/>
      <c r="YK34" s="48" t="n"/>
      <c r="YL34" s="48" t="n"/>
      <c r="YM34" s="48" t="n"/>
      <c r="YN34" s="48" t="n"/>
      <c r="YO34" s="48" t="n"/>
      <c r="YP34" s="48" t="n"/>
      <c r="YQ34" s="48" t="n"/>
      <c r="YR34" s="48" t="n"/>
      <c r="YS34" s="48" t="n"/>
      <c r="YT34" s="48" t="n"/>
      <c r="YU34" s="48" t="n"/>
      <c r="YV34" s="48" t="n"/>
      <c r="YW34" s="48" t="n"/>
      <c r="YX34" s="48" t="n"/>
      <c r="YY34" s="48" t="n"/>
      <c r="YZ34" s="48" t="n"/>
      <c r="ZA34" s="48" t="n"/>
      <c r="ZB34" s="48" t="n"/>
      <c r="ZC34" s="48" t="n"/>
      <c r="ZD34" s="48" t="n"/>
      <c r="ZE34" s="48" t="n"/>
      <c r="ZF34" s="48" t="n"/>
      <c r="ZG34" s="48" t="n"/>
      <c r="ZH34" s="48" t="n"/>
      <c r="ZI34" s="48" t="n"/>
      <c r="ZJ34" s="48" t="n"/>
      <c r="ZK34" s="48" t="n"/>
      <c r="ZL34" s="48" t="n"/>
      <c r="ZM34" s="48" t="n"/>
      <c r="ZN34" s="48" t="n"/>
      <c r="ZO34" s="48" t="n"/>
      <c r="ZP34" s="48" t="n"/>
      <c r="ZQ34" s="48" t="n"/>
      <c r="ZR34" s="48" t="n"/>
      <c r="ZS34" s="48" t="n"/>
      <c r="ZT34" s="48" t="n"/>
      <c r="ZU34" s="48" t="n"/>
      <c r="ZV34" s="48" t="n"/>
      <c r="ZW34" s="8" t="n"/>
      <c r="ZX34" s="48" t="n"/>
      <c r="ZY34" s="48" t="n"/>
      <c r="ZZ34" s="48" t="n"/>
      <c r="AAA34" s="48" t="n"/>
      <c r="AAB34" s="48" t="n"/>
      <c r="AAC34" s="48" t="n"/>
      <c r="AAD34" s="48" t="n"/>
      <c r="AAE34" s="48" t="n"/>
      <c r="AAF34" s="48" t="n"/>
      <c r="AAG34" s="48" t="n"/>
      <c r="AAH34" s="48" t="n"/>
      <c r="AAI34" s="48" t="n"/>
      <c r="AAJ34" s="48" t="n"/>
      <c r="AAK34" s="48" t="n"/>
      <c r="AAL34" s="48" t="n"/>
      <c r="AAM34" s="48" t="n"/>
      <c r="AAN34" s="8" t="n"/>
      <c r="AAO34" s="8" t="n"/>
      <c r="AAP34" s="8" t="n"/>
      <c r="AAQ34" s="8" t="n"/>
      <c r="AAR34" s="48" t="n"/>
      <c r="AAS34" s="48" t="n"/>
      <c r="AAT34" s="48" t="n"/>
      <c r="AAU34" s="8" t="n"/>
      <c r="AAV34" s="8" t="n"/>
      <c r="AAW34" s="8" t="n"/>
      <c r="AAX34" s="8" t="n"/>
      <c r="AAY34" s="8" t="n"/>
      <c r="AAZ34" s="8" t="n"/>
      <c r="ABA34" s="8" t="n"/>
      <c r="ABB34" s="48" t="n"/>
      <c r="ABC34" s="8" t="n"/>
      <c r="ABD34" s="8" t="n"/>
      <c r="ABE34" s="8" t="n"/>
      <c r="ABF34" s="8" t="n"/>
      <c r="ABG34" s="8" t="n"/>
      <c r="ABH34" s="48" t="n"/>
      <c r="ABI34" s="48" t="n"/>
      <c r="ABJ34" s="48" t="n"/>
      <c r="ABK34" s="48" t="n"/>
      <c r="ABL34" s="48" t="n"/>
      <c r="ABM34" s="48" t="n"/>
      <c r="ABN34" s="48" t="n"/>
      <c r="ABO34" s="48" t="n"/>
      <c r="ABP34" s="48" t="n"/>
      <c r="ABQ34" s="11" t="n"/>
      <c r="ABR34" s="48" t="n"/>
      <c r="ABS34" s="8" t="n"/>
      <c r="ABT34" s="8" t="n"/>
      <c r="ABU34" s="8" t="n"/>
      <c r="ABV34" s="8" t="n"/>
      <c r="ABW34" s="48" t="n"/>
      <c r="ABX34" s="48" t="n"/>
      <c r="ABY34" s="8" t="n"/>
      <c r="ABZ34" s="8" t="n"/>
      <c r="ACA34" s="8" t="n"/>
      <c r="ACB34" s="8" t="n"/>
      <c r="ACC34" s="8" t="n"/>
      <c r="ACD34" s="8" t="n"/>
      <c r="ACE34" s="48" t="n"/>
      <c r="ACF34" s="48" t="n"/>
      <c r="ACG34" s="48" t="n"/>
      <c r="ACH34" s="48" t="n"/>
      <c r="ACI34" s="48" t="n"/>
      <c r="ACJ34" s="48" t="n"/>
      <c r="ACK34" s="48" t="n"/>
      <c r="ACL34" s="8" t="n"/>
      <c r="ACM34" s="8" t="n"/>
      <c r="ACN34" s="8" t="n"/>
      <c r="ACO34" s="8" t="n"/>
      <c r="ACP34" s="8" t="n"/>
      <c r="ACQ34" s="8" t="n"/>
      <c r="ACR34" s="8" t="n"/>
      <c r="ACS34" s="48" t="n"/>
      <c r="ACT34" s="48" t="n"/>
      <c r="ACU34" s="48" t="n"/>
      <c r="ACV34" s="48" t="n"/>
      <c r="ACW34" s="48" t="n"/>
      <c r="ACX34" s="48" t="n"/>
      <c r="ACY34" s="48" t="n"/>
      <c r="ACZ34" s="8" t="n"/>
      <c r="ADA34" s="8" t="n"/>
      <c r="ADB34" s="8" t="n"/>
      <c r="ADC34" s="8" t="n"/>
      <c r="ADD34" s="48" t="n"/>
      <c r="ADE34" s="48" t="n"/>
      <c r="ADF34" s="48" t="n"/>
      <c r="ADG34" s="48" t="n"/>
      <c r="ADH34" s="48" t="n"/>
      <c r="ADI34" s="48" t="n"/>
      <c r="ADJ34" s="48" t="n"/>
      <c r="ADK34" s="48" t="n"/>
      <c r="ADL34" s="48" t="n"/>
      <c r="ADM34" s="48" t="n"/>
      <c r="ADN34" s="48" t="n"/>
      <c r="ADO34" s="48" t="n"/>
      <c r="ADP34" s="48" t="n"/>
      <c r="ADQ34" s="48" t="n"/>
      <c r="ADR34" s="48" t="n"/>
      <c r="ADS34" s="48" t="n"/>
      <c r="ADT34" s="48" t="n"/>
      <c r="ADU34" s="48" t="n"/>
      <c r="ADV34" s="8" t="n"/>
      <c r="ADW34" s="8" t="n"/>
      <c r="ADX34" s="8" t="n"/>
      <c r="ADY34" s="8" t="n"/>
      <c r="ADZ34" s="8" t="n"/>
      <c r="AEA34" s="8" t="n"/>
      <c r="AEB34" s="8" t="n"/>
      <c r="AEC34" s="8" t="n"/>
      <c r="AED34" s="12" t="n"/>
      <c r="AEE34" s="17" t="n"/>
      <c r="AEF34" s="48" t="n"/>
      <c r="AEG34" s="17" t="n"/>
      <c r="AEH34" s="48" t="n"/>
      <c r="AEI34" s="11" t="n"/>
      <c r="AEJ34" s="48" t="n"/>
      <c r="AEK34" s="17" t="n"/>
      <c r="AEL34" s="18" t="n"/>
      <c r="AEM34" s="18" t="n"/>
      <c r="AEN34" s="18" t="n"/>
      <c r="AEO34" s="18" t="n"/>
      <c r="AEP34" s="18" t="n"/>
      <c r="AEQ34" s="18" t="n"/>
      <c r="AER34" s="18" t="n"/>
      <c r="AES34" s="18" t="n"/>
      <c r="AET34" s="18" t="n"/>
      <c r="AEU34" s="18" t="n"/>
      <c r="AEV34" s="18" t="n"/>
      <c r="AEW34" s="18" t="n"/>
      <c r="AEX34" s="48" t="n"/>
      <c r="AEY34" s="48" t="n"/>
      <c r="AEZ34" s="48" t="n"/>
      <c r="AFA34" s="48" t="n"/>
      <c r="AFB34" s="48" t="n"/>
      <c r="AFC34" s="48" t="n"/>
      <c r="AFD34" s="16" t="n"/>
      <c r="AFE34" s="48" t="n"/>
      <c r="AFF34" s="16" t="n"/>
      <c r="AFG34" s="48" t="n"/>
      <c r="AFH34" s="48" t="n"/>
      <c r="AFI34" s="48" t="n"/>
    </row>
    <row r="35">
      <c r="A35" s="6" t="n"/>
      <c r="B35" s="6" t="n"/>
      <c r="C35" s="48" t="n"/>
      <c r="D35" s="48" t="n"/>
      <c r="E35" s="8" t="n"/>
      <c r="F35" s="48" t="n"/>
      <c r="G35" s="8" t="n"/>
      <c r="H35" s="8" t="n"/>
      <c r="I35" s="48" t="n"/>
      <c r="J35" s="8" t="n"/>
      <c r="K35" s="48" t="n"/>
      <c r="L35" s="48" t="n"/>
      <c r="M35" s="8" t="n"/>
      <c r="N35" s="8" t="n"/>
      <c r="O35" s="48" t="n"/>
      <c r="P35" s="8" t="n"/>
      <c r="Q35" s="48" t="n"/>
      <c r="R35" s="48" t="n"/>
      <c r="S35" s="48" t="n"/>
      <c r="T35" s="48" t="n"/>
      <c r="U35" s="48" t="n"/>
      <c r="V35" s="48" t="n"/>
      <c r="W35" s="48" t="n"/>
      <c r="X35" s="48" t="n"/>
      <c r="Y35" s="48" t="n"/>
      <c r="Z35" s="48" t="n"/>
      <c r="AA35" s="48" t="n"/>
      <c r="AB35" s="48" t="n"/>
      <c r="AC35" s="48" t="n"/>
      <c r="AD35" s="48" t="n"/>
      <c r="AE35" s="48" t="n"/>
      <c r="AF35" s="48" t="n"/>
      <c r="AG35" s="48" t="n"/>
      <c r="AH35" s="8" t="n"/>
      <c r="AI35" s="48" t="n"/>
      <c r="AJ35" s="48" t="n"/>
      <c r="AK35" s="8" t="n"/>
      <c r="AL35" s="48" t="n"/>
      <c r="AM35" s="48" t="n"/>
      <c r="AN35" s="48" t="n"/>
      <c r="AO35" s="48" t="n"/>
      <c r="AP35" s="8" t="n"/>
      <c r="AQ35" s="8" t="n"/>
      <c r="AR35" s="8" t="n"/>
      <c r="AS35" s="8" t="n"/>
      <c r="AT35" s="8" t="n"/>
      <c r="AU35" s="8" t="n"/>
      <c r="AV35" s="8" t="n"/>
      <c r="AW35" s="8" t="n"/>
      <c r="AX35" s="48" t="n"/>
      <c r="AY35" s="48" t="n"/>
      <c r="AZ35" s="8" t="n"/>
      <c r="BA35" s="8" t="n"/>
      <c r="BB35" s="8" t="n"/>
      <c r="BC35" s="8" t="n"/>
      <c r="BD35" s="8" t="n"/>
      <c r="BE35" s="8" t="n"/>
      <c r="BF35" s="8" t="n"/>
      <c r="BG35" s="8" t="n"/>
      <c r="BH35" s="48" t="n"/>
      <c r="BI35" s="48" t="n"/>
      <c r="BJ35" s="8" t="n"/>
      <c r="BK35" s="8" t="n"/>
      <c r="BL35" s="8" t="n"/>
      <c r="BM35" s="8" t="n"/>
      <c r="BN35" s="48" t="n"/>
      <c r="BO35" s="48" t="n"/>
      <c r="BP35" s="8" t="n"/>
      <c r="BQ35" s="8" t="n"/>
      <c r="BR35" s="8" t="n"/>
      <c r="BS35" s="8" t="n"/>
      <c r="BT35" s="8" t="n"/>
      <c r="BU35" s="48" t="n"/>
      <c r="BV35" s="48" t="n"/>
      <c r="BW35" s="8" t="n"/>
      <c r="BX35" s="8" t="n"/>
      <c r="BY35" s="8" t="n"/>
      <c r="BZ35" s="8" t="n"/>
      <c r="CA35" s="8" t="n"/>
      <c r="CB35" s="48" t="n"/>
      <c r="CC35" s="48" t="n"/>
      <c r="CD35" s="8" t="n"/>
      <c r="CE35" s="8" t="n"/>
      <c r="CF35" s="8" t="n"/>
      <c r="CG35" s="8" t="n"/>
      <c r="CH35" s="8" t="n"/>
      <c r="CI35" s="8" t="n"/>
      <c r="CJ35" s="8" t="n"/>
      <c r="CK35" s="48" t="n"/>
      <c r="CL35" s="48" t="n"/>
      <c r="CM35" s="8" t="n"/>
      <c r="CN35" s="48" t="n"/>
      <c r="CO35" s="48" t="n"/>
      <c r="CP35" s="48" t="n"/>
      <c r="CQ35" s="8" t="n"/>
      <c r="CR35" s="8" t="n"/>
      <c r="CS35" s="8" t="n"/>
      <c r="CT35" s="8" t="n"/>
      <c r="CU35" s="10" t="n"/>
      <c r="CV35" s="10" t="n"/>
      <c r="CW35" s="10" t="n"/>
      <c r="CX35" s="8" t="n"/>
      <c r="CY35" s="48" t="n"/>
      <c r="CZ35" s="8" t="n"/>
      <c r="DA35" s="8" t="n"/>
      <c r="DB35" s="8" t="n"/>
      <c r="DC35" s="48" t="n"/>
      <c r="DD35" s="48" t="n"/>
      <c r="DE35" s="8" t="n"/>
      <c r="DF35" s="8" t="n"/>
      <c r="DG35" s="8" t="n"/>
      <c r="DH35" s="8" t="n"/>
      <c r="DI35" s="48" t="n"/>
      <c r="DJ35" s="48" t="n"/>
      <c r="DK35" s="8" t="n"/>
      <c r="DL35" s="8" t="n"/>
      <c r="DM35" s="8" t="n"/>
      <c r="DN35" s="8" t="n"/>
      <c r="DO35" s="48" t="n"/>
      <c r="DP35" s="8" t="n"/>
      <c r="DQ35" s="8" t="n"/>
      <c r="DR35" s="8" t="n"/>
      <c r="DS35" s="48" t="n"/>
      <c r="DT35" s="48" t="n"/>
      <c r="DU35" s="48" t="n"/>
      <c r="DV35" s="48" t="n"/>
      <c r="DW35" s="48" t="n"/>
      <c r="DX35" s="48" t="n"/>
      <c r="DY35" s="48" t="n"/>
      <c r="DZ35" s="48" t="n"/>
      <c r="EA35" s="48" t="n"/>
      <c r="EB35" s="48" t="n"/>
      <c r="EC35" s="48" t="n"/>
      <c r="ED35" s="48" t="n"/>
      <c r="EE35" s="48" t="n"/>
      <c r="EF35" s="48" t="n"/>
      <c r="EG35" s="48" t="n"/>
      <c r="EH35" s="48" t="n"/>
      <c r="EI35" s="48" t="n"/>
      <c r="EJ35" s="8" t="n"/>
      <c r="EK35" s="8" t="n"/>
      <c r="EL35" s="8" t="n"/>
      <c r="EM35" s="8" t="n"/>
      <c r="EN35" s="8" t="n"/>
      <c r="EO35" s="11" t="n"/>
      <c r="EP35" s="48" t="n"/>
      <c r="EQ35" s="48" t="n"/>
      <c r="ER35" s="48" t="n"/>
      <c r="ES35" s="8" t="n"/>
      <c r="ET35" s="8" t="n"/>
      <c r="EU35" s="8" t="n"/>
      <c r="EV35" s="8" t="n"/>
      <c r="EW35" s="48" t="n"/>
      <c r="EX35" s="48" t="n"/>
      <c r="EY35" s="8" t="n"/>
      <c r="EZ35" s="8" t="n"/>
      <c r="FA35" s="8" t="n"/>
      <c r="FB35" s="48" t="n"/>
      <c r="FC35" s="48" t="n"/>
      <c r="FD35" s="48" t="n"/>
      <c r="FE35" s="48" t="n"/>
      <c r="FF35" s="48" t="n"/>
      <c r="FG35" s="48" t="n"/>
      <c r="FH35" s="48" t="n"/>
      <c r="FI35" s="48" t="n"/>
      <c r="FJ35" s="48" t="n"/>
      <c r="FK35" s="48" t="n"/>
      <c r="FL35" s="48" t="n"/>
      <c r="FM35" s="48" t="n"/>
      <c r="FN35" s="48" t="n"/>
      <c r="FO35" s="48" t="n"/>
      <c r="FP35" s="48" t="n"/>
      <c r="FQ35" s="48" t="n"/>
      <c r="FR35" s="48" t="n"/>
      <c r="FS35" s="48" t="n"/>
      <c r="FT35" s="48" t="n"/>
      <c r="FU35" s="48" t="n"/>
      <c r="FV35" s="8" t="n"/>
      <c r="FW35" s="8" t="n"/>
      <c r="FX35" s="8" t="n"/>
      <c r="FY35" s="8" t="n"/>
      <c r="FZ35" s="48" t="n"/>
      <c r="GA35" s="48" t="n"/>
      <c r="GB35" s="8" t="n"/>
      <c r="GC35" s="8" t="n"/>
      <c r="GD35" s="8" t="n"/>
      <c r="GE35" s="8" t="n"/>
      <c r="GF35" s="48" t="n"/>
      <c r="GG35" s="48" t="n"/>
      <c r="GH35" s="48" t="n"/>
      <c r="GI35" s="48" t="n"/>
      <c r="GJ35" s="8" t="n"/>
      <c r="GK35" s="8" t="n"/>
      <c r="GL35" s="8" t="n"/>
      <c r="GM35" s="8" t="n"/>
      <c r="GN35" s="48" t="n"/>
      <c r="GO35" s="8" t="n"/>
      <c r="GP35" s="48" t="n"/>
      <c r="GQ35" s="48" t="n"/>
      <c r="GR35" s="8" t="n"/>
      <c r="GS35" s="8" t="n"/>
      <c r="GT35" s="8" t="n"/>
      <c r="GU35" s="8" t="n"/>
      <c r="GV35" s="8" t="n"/>
      <c r="GW35" s="8" t="n"/>
      <c r="GX35" s="8" t="n"/>
      <c r="GY35" s="48" t="n"/>
      <c r="GZ35" s="48" t="n"/>
      <c r="HA35" s="8" t="n"/>
      <c r="HB35" s="8" t="n"/>
      <c r="HC35" s="8" t="n"/>
      <c r="HD35" s="8" t="n"/>
      <c r="HE35" s="8" t="n"/>
      <c r="HF35" s="8" t="n"/>
      <c r="HG35" s="8" t="n"/>
      <c r="HH35" s="8" t="n"/>
      <c r="HI35" s="48" t="n"/>
      <c r="HJ35" s="48" t="n"/>
      <c r="HK35" s="48" t="n"/>
      <c r="HL35" s="48" t="n"/>
      <c r="HM35" s="48" t="n"/>
      <c r="HN35" s="48" t="n"/>
      <c r="HO35" s="48" t="n"/>
      <c r="HP35" s="48" t="n"/>
      <c r="HQ35" s="48" t="n"/>
      <c r="HR35" s="48" t="n"/>
      <c r="HS35" s="48" t="n"/>
      <c r="HT35" s="48" t="n"/>
      <c r="HU35" s="48" t="n"/>
      <c r="HV35" s="48" t="n"/>
      <c r="HW35" s="48" t="n"/>
      <c r="HX35" s="48" t="n"/>
      <c r="HY35" s="8" t="n"/>
      <c r="HZ35" s="8" t="n"/>
      <c r="IA35" s="8" t="n"/>
      <c r="IB35" s="8" t="n"/>
      <c r="IC35" s="48" t="n"/>
      <c r="ID35" s="48" t="n"/>
      <c r="IE35" s="48" t="n"/>
      <c r="IF35" s="48" t="n"/>
      <c r="IG35" s="48" t="n"/>
      <c r="IH35" s="48" t="n"/>
      <c r="II35" s="48" t="n"/>
      <c r="IJ35" s="48" t="n"/>
      <c r="IK35" s="48" t="n"/>
      <c r="IL35" s="48" t="n"/>
      <c r="IM35" s="48" t="n"/>
      <c r="IN35" s="48" t="n"/>
      <c r="IO35" s="48" t="n"/>
      <c r="IP35" s="48" t="n"/>
      <c r="IQ35" s="48" t="n"/>
      <c r="IR35" s="48" t="n"/>
      <c r="IS35" s="48" t="n"/>
      <c r="IT35" s="48" t="n"/>
      <c r="IU35" s="48" t="n"/>
      <c r="IV35" s="48" t="n"/>
      <c r="IW35" s="48" t="n"/>
      <c r="IX35" s="48" t="n"/>
      <c r="IY35" s="48" t="n"/>
      <c r="IZ35" s="48" t="n"/>
      <c r="JA35" s="48" t="n"/>
      <c r="JB35" s="48" t="n"/>
      <c r="JC35" s="48" t="n"/>
      <c r="JD35" s="48" t="n"/>
      <c r="JE35" s="48" t="n"/>
      <c r="JF35" s="48" t="n"/>
      <c r="JG35" s="48" t="n"/>
      <c r="JH35" s="48" t="n"/>
      <c r="JI35" s="48" t="n"/>
      <c r="JJ35" s="48" t="n"/>
      <c r="JK35" s="48" t="n"/>
      <c r="JL35" s="48" t="n"/>
      <c r="JM35" s="48" t="n"/>
      <c r="JN35" s="48" t="n"/>
      <c r="JO35" s="48" t="n"/>
      <c r="JP35" s="48" t="n"/>
      <c r="JQ35" s="48" t="n"/>
      <c r="JR35" s="48" t="n"/>
      <c r="JS35" s="48" t="n"/>
      <c r="JT35" s="48" t="n"/>
      <c r="JU35" s="48" t="n"/>
      <c r="JV35" s="48" t="n"/>
      <c r="JW35" s="48" t="n"/>
      <c r="JX35" s="48" t="n"/>
      <c r="JY35" s="48" t="n"/>
      <c r="JZ35" s="48" t="n"/>
      <c r="KA35" s="48" t="n"/>
      <c r="KB35" s="48" t="n"/>
      <c r="KC35" s="48" t="n"/>
      <c r="KD35" s="48" t="n"/>
      <c r="KE35" s="48" t="n"/>
      <c r="KF35" s="48" t="n"/>
      <c r="KG35" s="48" t="n"/>
      <c r="KH35" s="48" t="n"/>
      <c r="KI35" s="48" t="n"/>
      <c r="KJ35" s="48" t="n"/>
      <c r="KK35" s="48" t="n"/>
      <c r="KL35" s="48" t="n"/>
      <c r="KM35" s="48" t="n"/>
      <c r="KN35" s="48" t="n"/>
      <c r="KO35" s="48" t="n"/>
      <c r="KP35" s="48" t="n"/>
      <c r="KQ35" s="48" t="n"/>
      <c r="KR35" s="48" t="n"/>
      <c r="KS35" s="48" t="n"/>
      <c r="KT35" s="48" t="n"/>
      <c r="KU35" s="48" t="n"/>
      <c r="KV35" s="48" t="n"/>
      <c r="KW35" s="8" t="n"/>
      <c r="KX35" s="8" t="n"/>
      <c r="KY35" s="8" t="n"/>
      <c r="KZ35" s="8" t="n"/>
      <c r="LA35" s="48" t="n"/>
      <c r="LB35" s="48" t="n"/>
      <c r="LC35" s="8" t="n"/>
      <c r="LD35" s="8" t="n"/>
      <c r="LE35" s="8" t="n"/>
      <c r="LF35" s="8" t="n"/>
      <c r="LG35" s="48" t="n"/>
      <c r="LH35" s="8" t="n"/>
      <c r="LI35" s="48" t="n"/>
      <c r="LJ35" s="48" t="n"/>
      <c r="LK35" s="8" t="n"/>
      <c r="LL35" s="8" t="n"/>
      <c r="LM35" s="8" t="n"/>
      <c r="LN35" s="8" t="n"/>
      <c r="LO35" s="8" t="n"/>
      <c r="LP35" s="8" t="n"/>
      <c r="LQ35" s="8" t="n"/>
      <c r="LR35" s="48" t="n"/>
      <c r="LS35" s="8" t="n"/>
      <c r="LT35" s="8" t="n"/>
      <c r="LU35" s="8" t="n"/>
      <c r="LV35" s="8" t="n"/>
      <c r="LW35" s="8" t="n"/>
      <c r="LX35" s="8" t="n"/>
      <c r="LY35" s="8" t="n"/>
      <c r="LZ35" s="8" t="n"/>
      <c r="MA35" s="8" t="n"/>
      <c r="MB35" s="48" t="n"/>
      <c r="MC35" s="8" t="n"/>
      <c r="MD35" s="8" t="n"/>
      <c r="ME35" s="8" t="n"/>
      <c r="MF35" s="8" t="n"/>
      <c r="MG35" s="8" t="n"/>
      <c r="MH35" s="8" t="n"/>
      <c r="MI35" s="48" t="n"/>
      <c r="MJ35" s="8" t="n"/>
      <c r="MK35" s="8" t="n"/>
      <c r="ML35" s="8" t="n"/>
      <c r="MM35" s="8" t="n"/>
      <c r="MN35" s="8" t="n"/>
      <c r="MO35" s="8" t="n"/>
      <c r="MP35" s="48" t="n"/>
      <c r="MQ35" s="48" t="n"/>
      <c r="MR35" s="48" t="n"/>
      <c r="MS35" s="48" t="n"/>
      <c r="MT35" s="48" t="n"/>
      <c r="MU35" s="48" t="n"/>
      <c r="MV35" s="48" t="n"/>
      <c r="MW35" s="48" t="n"/>
      <c r="MX35" s="48" t="n"/>
      <c r="MY35" s="48" t="n"/>
      <c r="MZ35" s="48" t="n"/>
      <c r="NA35" s="48" t="n"/>
      <c r="NB35" s="48" t="n"/>
      <c r="NC35" s="48" t="n"/>
      <c r="ND35" s="48" t="n"/>
      <c r="NE35" s="48" t="n"/>
      <c r="NF35" s="48" t="n"/>
      <c r="NG35" s="48" t="n"/>
      <c r="NH35" s="48" t="n"/>
      <c r="NI35" s="48" t="n"/>
      <c r="NJ35" s="48" t="n"/>
      <c r="NK35" s="48" t="n"/>
      <c r="NL35" s="48" t="n"/>
      <c r="NM35" s="48" t="n"/>
      <c r="NN35" s="48" t="n"/>
      <c r="NO35" s="48" t="n"/>
      <c r="NP35" s="48" t="n"/>
      <c r="NQ35" s="48" t="n"/>
      <c r="NR35" s="48" t="n"/>
      <c r="NS35" s="48" t="n"/>
      <c r="NT35" s="48" t="n"/>
      <c r="NU35" s="48" t="n"/>
      <c r="NV35" s="48" t="n"/>
      <c r="NW35" s="48" t="n"/>
      <c r="NX35" s="48" t="n"/>
      <c r="NY35" s="8" t="n"/>
      <c r="NZ35" s="8" t="n"/>
      <c r="OA35" s="8" t="n"/>
      <c r="OB35" s="8" t="n"/>
      <c r="OC35" s="8" t="n"/>
      <c r="OD35" s="8" t="n"/>
      <c r="OE35" s="48" t="n"/>
      <c r="OF35" s="48" t="n"/>
      <c r="OG35" s="48" t="n"/>
      <c r="OH35" s="8" t="n"/>
      <c r="OI35" s="8" t="n"/>
      <c r="OJ35" s="8" t="n"/>
      <c r="OK35" s="8" t="n"/>
      <c r="OL35" s="8" t="n"/>
      <c r="OM35" s="8" t="n"/>
      <c r="ON35" s="8" t="n"/>
      <c r="OO35" s="8" t="n"/>
      <c r="OP35" s="48" t="n"/>
      <c r="OQ35" s="8" t="n"/>
      <c r="OR35" s="8" t="n"/>
      <c r="OS35" s="8" t="n"/>
      <c r="OT35" s="8" t="n"/>
      <c r="OU35" s="8" t="n"/>
      <c r="OV35" s="8" t="n"/>
      <c r="OW35" s="8" t="n"/>
      <c r="OX35" s="8" t="n"/>
      <c r="OY35" s="8" t="n"/>
      <c r="OZ35" s="8" t="n"/>
      <c r="PA35" s="8" t="n"/>
      <c r="PB35" s="8" t="n"/>
      <c r="PC35" s="8" t="n"/>
      <c r="PD35" s="8" t="n"/>
      <c r="PE35" s="8" t="n"/>
      <c r="PF35" s="8" t="n"/>
      <c r="PG35" s="8" t="n"/>
      <c r="PH35" s="8" t="n"/>
      <c r="PI35" s="8" t="n"/>
      <c r="PJ35" s="8" t="n"/>
      <c r="PK35" s="8" t="n"/>
      <c r="PL35" s="8" t="n"/>
      <c r="PM35" s="8" t="n"/>
      <c r="PN35" s="8" t="n"/>
      <c r="PO35" s="8" t="n"/>
      <c r="PP35" s="8" t="n"/>
      <c r="PQ35" s="8" t="n"/>
      <c r="PR35" s="8" t="n"/>
      <c r="PS35" s="8" t="n"/>
      <c r="PT35" s="48" t="n"/>
      <c r="PU35" s="48" t="n"/>
      <c r="PV35" s="48" t="n"/>
      <c r="PW35" s="48" t="n"/>
      <c r="PX35" s="48" t="n"/>
      <c r="PY35" s="48" t="n"/>
      <c r="PZ35" s="48" t="n"/>
      <c r="QA35" s="48" t="n"/>
      <c r="QB35" s="48" t="n"/>
      <c r="QC35" s="48" t="n"/>
      <c r="QD35" s="48" t="n"/>
      <c r="QE35" s="48" t="n"/>
      <c r="QF35" s="8" t="n"/>
      <c r="QG35" s="8" t="n"/>
      <c r="QH35" s="8" t="n"/>
      <c r="QI35" s="8" t="n"/>
      <c r="QJ35" s="8" t="n"/>
      <c r="QK35" s="8" t="n"/>
      <c r="QL35" s="8" t="n"/>
      <c r="QM35" s="8" t="n"/>
      <c r="QN35" s="8" t="n"/>
      <c r="QO35" s="48" t="n"/>
      <c r="QP35" s="48" t="n"/>
      <c r="QQ35" s="48" t="n"/>
      <c r="QR35" s="48" t="n"/>
      <c r="QS35" s="48" t="n"/>
      <c r="QT35" s="48" t="n"/>
      <c r="QU35" s="48" t="n"/>
      <c r="QV35" s="48" t="n"/>
      <c r="QW35" s="48" t="n"/>
      <c r="QX35" s="48" t="n"/>
      <c r="QY35" s="48" t="n"/>
      <c r="QZ35" s="48" t="n"/>
      <c r="RA35" s="48" t="n"/>
      <c r="RB35" s="48" t="n"/>
      <c r="RC35" s="48" t="n"/>
      <c r="RD35" s="48" t="n"/>
      <c r="RE35" s="48" t="n"/>
      <c r="RF35" s="48" t="n"/>
      <c r="RG35" s="48" t="n"/>
      <c r="RH35" s="48" t="n"/>
      <c r="RI35" s="48" t="n"/>
      <c r="RJ35" s="48" t="n"/>
      <c r="RK35" s="48" t="n"/>
      <c r="RL35" s="48" t="n"/>
      <c r="RM35" s="48" t="n"/>
      <c r="RN35" s="48" t="n"/>
      <c r="RO35" s="48" t="n"/>
      <c r="RP35" s="48" t="n"/>
      <c r="RQ35" s="48" t="n"/>
      <c r="RR35" s="48" t="n"/>
      <c r="RS35" s="48" t="n"/>
      <c r="RT35" s="48" t="n"/>
      <c r="RU35" s="48" t="n"/>
      <c r="RV35" s="48" t="n"/>
      <c r="RW35" s="48" t="n"/>
      <c r="RX35" s="48" t="n"/>
      <c r="RY35" s="48" t="n"/>
      <c r="RZ35" s="48" t="n"/>
      <c r="SA35" s="48" t="n"/>
      <c r="SB35" s="48" t="n"/>
      <c r="SC35" s="48" t="n"/>
      <c r="SD35" s="48" t="n"/>
      <c r="SE35" s="48" t="n"/>
      <c r="SF35" s="48" t="n"/>
      <c r="SG35" s="48" t="n"/>
      <c r="SH35" s="48" t="n"/>
      <c r="SI35" s="48" t="n"/>
      <c r="SJ35" s="48" t="n"/>
      <c r="SK35" s="48" t="n"/>
      <c r="SL35" s="48" t="n"/>
      <c r="SM35" s="48" t="n"/>
      <c r="SN35" s="48" t="n"/>
      <c r="SO35" s="48" t="n"/>
      <c r="SP35" s="48" t="n"/>
      <c r="SQ35" s="48" t="n"/>
      <c r="SR35" s="48" t="n"/>
      <c r="SS35" s="48" t="n"/>
      <c r="ST35" s="48" t="n"/>
      <c r="SU35" s="48" t="n"/>
      <c r="SV35" s="48" t="n"/>
      <c r="SW35" s="48" t="n"/>
      <c r="SX35" s="48" t="n"/>
      <c r="SY35" s="8" t="n"/>
      <c r="SZ35" s="48" t="n"/>
      <c r="TA35" s="48" t="n"/>
      <c r="TB35" s="48" t="n"/>
      <c r="TC35" s="48" t="n"/>
      <c r="TD35" s="48" t="n"/>
      <c r="TE35" s="48" t="n"/>
      <c r="TF35" s="48" t="n"/>
      <c r="TG35" s="8" t="n"/>
      <c r="TH35" s="8" t="n"/>
      <c r="TI35" s="8" t="n"/>
      <c r="TJ35" s="8" t="n"/>
      <c r="TK35" s="8" t="n"/>
      <c r="TL35" s="8" t="n"/>
      <c r="TM35" s="8" t="n"/>
      <c r="TN35" s="8" t="n"/>
      <c r="TO35" s="8" t="n"/>
      <c r="TP35" s="8" t="n"/>
      <c r="TQ35" s="8" t="n"/>
      <c r="TR35" s="8" t="n"/>
      <c r="TS35" s="48" t="n"/>
      <c r="TT35" s="48" t="n"/>
      <c r="TU35" s="48" t="n"/>
      <c r="TV35" s="48" t="n"/>
      <c r="TW35" s="48" t="n"/>
      <c r="TX35" s="48" t="n"/>
      <c r="TY35" s="48" t="n"/>
      <c r="TZ35" s="48" t="n"/>
      <c r="UA35" s="48" t="n"/>
      <c r="UB35" s="48" t="n"/>
      <c r="UC35" s="48" t="n"/>
      <c r="UD35" s="48" t="n"/>
      <c r="UE35" s="48" t="n"/>
      <c r="UF35" s="48" t="n"/>
      <c r="UG35" s="48" t="n"/>
      <c r="UH35" s="48" t="n"/>
      <c r="UI35" s="48" t="n"/>
      <c r="UJ35" s="48" t="n"/>
      <c r="UK35" s="48" t="n"/>
      <c r="UL35" s="48" t="n"/>
      <c r="UM35" s="48" t="n"/>
      <c r="UN35" s="48" t="n"/>
      <c r="UO35" s="48" t="n"/>
      <c r="UP35" s="48" t="n"/>
      <c r="UQ35" s="48" t="n"/>
      <c r="UR35" s="48" t="n"/>
      <c r="US35" s="48" t="n"/>
      <c r="UT35" s="48" t="n"/>
      <c r="UU35" s="48" t="n"/>
      <c r="UV35" s="48" t="n"/>
      <c r="UW35" s="48" t="n"/>
      <c r="UX35" s="48" t="n"/>
      <c r="UY35" s="48" t="n"/>
      <c r="UZ35" s="48" t="n"/>
      <c r="VA35" s="48" t="n"/>
      <c r="VB35" s="48" t="n"/>
      <c r="VC35" s="48" t="n"/>
      <c r="VD35" s="48" t="n"/>
      <c r="VE35" s="48" t="n"/>
      <c r="VF35" s="48" t="n"/>
      <c r="VG35" s="48" t="n"/>
      <c r="VH35" s="48" t="n"/>
      <c r="VI35" s="48" t="n"/>
      <c r="VJ35" s="48" t="n"/>
      <c r="VK35" s="48" t="n"/>
      <c r="VL35" s="48" t="n"/>
      <c r="VM35" s="48" t="n"/>
      <c r="VN35" s="48" t="n"/>
      <c r="VO35" s="48" t="n"/>
      <c r="VP35" s="48" t="n"/>
      <c r="VQ35" s="48" t="n"/>
      <c r="VR35" s="48" t="n"/>
      <c r="VS35" s="48" t="n"/>
      <c r="VT35" s="48" t="n"/>
      <c r="VU35" s="48" t="n"/>
      <c r="VV35" s="48" t="n"/>
      <c r="VW35" s="48" t="n"/>
      <c r="VX35" s="48" t="n"/>
      <c r="VY35" s="48" t="n"/>
      <c r="VZ35" s="48" t="n"/>
      <c r="WA35" s="48" t="n"/>
      <c r="WB35" s="48" t="n"/>
      <c r="WC35" s="48" t="n"/>
      <c r="WD35" s="48" t="n"/>
      <c r="WE35" s="48" t="n"/>
      <c r="WF35" s="48" t="n"/>
      <c r="WG35" s="8" t="n"/>
      <c r="WH35" s="8" t="n"/>
      <c r="WI35" s="8" t="n"/>
      <c r="WJ35" s="8" t="n"/>
      <c r="WK35" s="8" t="n"/>
      <c r="WL35" s="8" t="n"/>
      <c r="WM35" s="8" t="n"/>
      <c r="WN35" s="8" t="n"/>
      <c r="WO35" s="48" t="n"/>
      <c r="WP35" s="48" t="n"/>
      <c r="WQ35" s="48" t="n"/>
      <c r="WR35" s="48" t="n"/>
      <c r="WS35" s="48" t="n"/>
      <c r="WT35" s="48" t="n"/>
      <c r="WU35" s="48" t="n"/>
      <c r="WV35" s="48" t="n"/>
      <c r="WW35" s="48" t="n"/>
      <c r="WX35" s="48" t="n"/>
      <c r="WY35" s="48" t="n"/>
      <c r="WZ35" s="48" t="n"/>
      <c r="XA35" s="48" t="n"/>
      <c r="XB35" s="48" t="n"/>
      <c r="XC35" s="48" t="n"/>
      <c r="XD35" s="48" t="n"/>
      <c r="XE35" s="48" t="n"/>
      <c r="XF35" s="48" t="n"/>
      <c r="XG35" s="48" t="n"/>
      <c r="XH35" s="48" t="n"/>
      <c r="XI35" s="48" t="n"/>
      <c r="XJ35" s="48" t="n"/>
      <c r="XK35" s="48" t="n"/>
      <c r="XL35" s="48" t="n"/>
      <c r="XM35" s="48" t="n"/>
      <c r="XN35" s="48" t="n"/>
      <c r="XO35" s="48" t="n"/>
      <c r="XP35" s="48" t="n"/>
      <c r="XQ35" s="48" t="n"/>
      <c r="XR35" s="48" t="n"/>
      <c r="XS35" s="48" t="n"/>
      <c r="XT35" s="48" t="n"/>
      <c r="XU35" s="48" t="n"/>
      <c r="XV35" s="48" t="n"/>
      <c r="XW35" s="48" t="n"/>
      <c r="XX35" s="48" t="n"/>
      <c r="XY35" s="48" t="n"/>
      <c r="XZ35" s="48" t="n"/>
      <c r="YA35" s="48" t="n"/>
      <c r="YB35" s="48" t="n"/>
      <c r="YC35" s="48" t="n"/>
      <c r="YD35" s="48" t="n"/>
      <c r="YE35" s="48" t="n"/>
      <c r="YF35" s="48" t="n"/>
      <c r="YG35" s="48" t="n"/>
      <c r="YH35" s="48" t="n"/>
      <c r="YI35" s="48" t="n"/>
      <c r="YJ35" s="48" t="n"/>
      <c r="YK35" s="48" t="n"/>
      <c r="YL35" s="48" t="n"/>
      <c r="YM35" s="48" t="n"/>
      <c r="YN35" s="48" t="n"/>
      <c r="YO35" s="48" t="n"/>
      <c r="YP35" s="48" t="n"/>
      <c r="YQ35" s="48" t="n"/>
      <c r="YR35" s="48" t="n"/>
      <c r="YS35" s="48" t="n"/>
      <c r="YT35" s="48" t="n"/>
      <c r="YU35" s="48" t="n"/>
      <c r="YV35" s="48" t="n"/>
      <c r="YW35" s="48" t="n"/>
      <c r="YX35" s="48" t="n"/>
      <c r="YY35" s="48" t="n"/>
      <c r="YZ35" s="48" t="n"/>
      <c r="ZA35" s="48" t="n"/>
      <c r="ZB35" s="48" t="n"/>
      <c r="ZC35" s="48" t="n"/>
      <c r="ZD35" s="48" t="n"/>
      <c r="ZE35" s="48" t="n"/>
      <c r="ZF35" s="48" t="n"/>
      <c r="ZG35" s="48" t="n"/>
      <c r="ZH35" s="48" t="n"/>
      <c r="ZI35" s="48" t="n"/>
      <c r="ZJ35" s="48" t="n"/>
      <c r="ZK35" s="48" t="n"/>
      <c r="ZL35" s="48" t="n"/>
      <c r="ZM35" s="48" t="n"/>
      <c r="ZN35" s="48" t="n"/>
      <c r="ZO35" s="8" t="n"/>
      <c r="ZP35" s="48" t="n"/>
      <c r="ZQ35" s="48" t="n"/>
      <c r="ZR35" s="48" t="n"/>
      <c r="ZS35" s="48" t="n"/>
      <c r="ZT35" s="48" t="n"/>
      <c r="ZU35" s="48" t="n"/>
      <c r="ZV35" s="48" t="n"/>
      <c r="ZW35" s="8" t="n"/>
      <c r="ZX35" s="48" t="n"/>
      <c r="ZY35" s="48" t="n"/>
      <c r="ZZ35" s="48" t="n"/>
      <c r="AAA35" s="48" t="n"/>
      <c r="AAB35" s="48" t="n"/>
      <c r="AAC35" s="48" t="n"/>
      <c r="AAD35" s="48" t="n"/>
      <c r="AAE35" s="48" t="n"/>
      <c r="AAF35" s="48" t="n"/>
      <c r="AAG35" s="48" t="n"/>
      <c r="AAH35" s="48" t="n"/>
      <c r="AAI35" s="48" t="n"/>
      <c r="AAJ35" s="48" t="n"/>
      <c r="AAK35" s="48" t="n"/>
      <c r="AAL35" s="48" t="n"/>
      <c r="AAM35" s="48" t="n"/>
      <c r="AAN35" s="8" t="n"/>
      <c r="AAO35" s="8" t="n"/>
      <c r="AAP35" s="8" t="n"/>
      <c r="AAQ35" s="8" t="n"/>
      <c r="AAR35" s="48" t="n"/>
      <c r="AAS35" s="48" t="n"/>
      <c r="AAT35" s="48" t="n"/>
      <c r="AAU35" s="8" t="n"/>
      <c r="AAV35" s="8" t="n"/>
      <c r="AAW35" s="8" t="n"/>
      <c r="AAX35" s="8" t="n"/>
      <c r="AAY35" s="8" t="n"/>
      <c r="AAZ35" s="8" t="n"/>
      <c r="ABA35" s="8" t="n"/>
      <c r="ABB35" s="48" t="n"/>
      <c r="ABC35" s="8" t="n"/>
      <c r="ABD35" s="8" t="n"/>
      <c r="ABE35" s="8" t="n"/>
      <c r="ABF35" s="8" t="n"/>
      <c r="ABG35" s="8" t="n"/>
      <c r="ABH35" s="48" t="n"/>
      <c r="ABI35" s="48" t="n"/>
      <c r="ABJ35" s="48" t="n"/>
      <c r="ABK35" s="48" t="n"/>
      <c r="ABL35" s="48" t="n"/>
      <c r="ABM35" s="48" t="n"/>
      <c r="ABN35" s="48" t="n"/>
      <c r="ABO35" s="48" t="n"/>
      <c r="ABP35" s="48" t="n"/>
      <c r="ABQ35" s="11" t="n"/>
      <c r="ABR35" s="48" t="n"/>
      <c r="ABS35" s="8" t="n"/>
      <c r="ABT35" s="8" t="n"/>
      <c r="ABU35" s="8" t="n"/>
      <c r="ABV35" s="8" t="n"/>
      <c r="ABW35" s="48" t="n"/>
      <c r="ABX35" s="48" t="n"/>
      <c r="ABY35" s="8" t="n"/>
      <c r="ABZ35" s="8" t="n"/>
      <c r="ACA35" s="8" t="n"/>
      <c r="ACB35" s="8" t="n"/>
      <c r="ACC35" s="8" t="n"/>
      <c r="ACD35" s="8" t="n"/>
      <c r="ACE35" s="48" t="n"/>
      <c r="ACF35" s="48" t="n"/>
      <c r="ACG35" s="48" t="n"/>
      <c r="ACH35" s="48" t="n"/>
      <c r="ACI35" s="48" t="n"/>
      <c r="ACJ35" s="48" t="n"/>
      <c r="ACK35" s="48" t="n"/>
      <c r="ACL35" s="8" t="n"/>
      <c r="ACM35" s="8" t="n"/>
      <c r="ACN35" s="8" t="n"/>
      <c r="ACO35" s="8" t="n"/>
      <c r="ACP35" s="8" t="n"/>
      <c r="ACQ35" s="8" t="n"/>
      <c r="ACR35" s="8" t="n"/>
      <c r="ACS35" s="48" t="n"/>
      <c r="ACT35" s="48" t="n"/>
      <c r="ACU35" s="48" t="n"/>
      <c r="ACV35" s="48" t="n"/>
      <c r="ACW35" s="48" t="n"/>
      <c r="ACX35" s="48" t="n"/>
      <c r="ACY35" s="48" t="n"/>
      <c r="ACZ35" s="8" t="n"/>
      <c r="ADA35" s="8" t="n"/>
      <c r="ADB35" s="8" t="n"/>
      <c r="ADC35" s="8" t="n"/>
      <c r="ADD35" s="48" t="n"/>
      <c r="ADE35" s="48" t="n"/>
      <c r="ADF35" s="48" t="n"/>
      <c r="ADG35" s="48" t="n"/>
      <c r="ADH35" s="48" t="n"/>
      <c r="ADI35" s="48" t="n"/>
      <c r="ADJ35" s="48" t="n"/>
      <c r="ADK35" s="48" t="n"/>
      <c r="ADL35" s="48" t="n"/>
      <c r="ADM35" s="48" t="n"/>
      <c r="ADN35" s="48" t="n"/>
      <c r="ADO35" s="48" t="n"/>
      <c r="ADP35" s="48" t="n"/>
      <c r="ADQ35" s="48" t="n"/>
      <c r="ADR35" s="48" t="n"/>
      <c r="ADS35" s="48" t="n"/>
      <c r="ADT35" s="48" t="n"/>
      <c r="ADU35" s="48" t="n"/>
      <c r="ADV35" s="8" t="n"/>
      <c r="ADW35" s="8" t="n"/>
      <c r="ADX35" s="8" t="n"/>
      <c r="ADY35" s="8" t="n"/>
      <c r="ADZ35" s="8" t="n"/>
      <c r="AEA35" s="8" t="n"/>
      <c r="AEB35" s="8" t="n"/>
      <c r="AEC35" s="8" t="n"/>
      <c r="AED35" s="12" t="n"/>
      <c r="AEE35" s="17" t="n"/>
      <c r="AEF35" s="48" t="n"/>
      <c r="AEG35" s="17" t="n"/>
      <c r="AEH35" s="48" t="n"/>
      <c r="AEI35" s="11" t="n"/>
      <c r="AEJ35" s="48" t="n"/>
      <c r="AEK35" s="17" t="n"/>
      <c r="AEL35" s="18" t="n"/>
      <c r="AEM35" s="18" t="n"/>
      <c r="AEN35" s="18" t="n"/>
      <c r="AEO35" s="18" t="n"/>
      <c r="AEP35" s="18" t="n"/>
      <c r="AEQ35" s="18" t="n"/>
      <c r="AER35" s="18" t="n"/>
      <c r="AES35" s="18" t="n"/>
      <c r="AET35" s="18" t="n"/>
      <c r="AEU35" s="18" t="n"/>
      <c r="AEV35" s="18" t="n"/>
      <c r="AEW35" s="18" t="n"/>
      <c r="AEX35" s="48" t="n"/>
      <c r="AEY35" s="48" t="n"/>
      <c r="AEZ35" s="48" t="n"/>
      <c r="AFA35" s="48" t="n"/>
      <c r="AFB35" s="48" t="n"/>
      <c r="AFC35" s="48" t="n"/>
      <c r="AFD35" s="16" t="n"/>
      <c r="AFE35" s="48" t="n"/>
      <c r="AFF35" s="16" t="n"/>
      <c r="AFG35" s="48" t="n"/>
      <c r="AFH35" s="48" t="n"/>
      <c r="AFI35" s="48" t="n"/>
    </row>
    <row r="36">
      <c r="A36" s="6" t="n"/>
      <c r="B36" s="6" t="n"/>
      <c r="C36" s="48" t="n"/>
      <c r="D36" s="48" t="n"/>
      <c r="E36" s="8" t="n"/>
      <c r="F36" s="48" t="n"/>
      <c r="G36" s="8" t="n"/>
      <c r="H36" s="8" t="n"/>
      <c r="I36" s="48" t="n"/>
      <c r="J36" s="8" t="n"/>
      <c r="K36" s="48" t="n"/>
      <c r="L36" s="48" t="n"/>
      <c r="M36" s="8" t="n"/>
      <c r="N36" s="8" t="n"/>
      <c r="O36" s="48" t="n"/>
      <c r="P36" s="8" t="n"/>
      <c r="Q36" s="48" t="n"/>
      <c r="R36" s="48" t="n"/>
      <c r="S36" s="48" t="n"/>
      <c r="T36" s="48" t="n"/>
      <c r="U36" s="48" t="n"/>
      <c r="V36" s="48" t="n"/>
      <c r="W36" s="48" t="n"/>
      <c r="X36" s="48" t="n"/>
      <c r="Y36" s="48" t="n"/>
      <c r="Z36" s="48" t="n"/>
      <c r="AA36" s="48" t="n"/>
      <c r="AB36" s="48" t="n"/>
      <c r="AC36" s="48" t="n"/>
      <c r="AD36" s="48" t="n"/>
      <c r="AE36" s="48" t="n"/>
      <c r="AF36" s="48" t="n"/>
      <c r="AG36" s="48" t="n"/>
      <c r="AH36" s="8" t="n"/>
      <c r="AI36" s="48" t="n"/>
      <c r="AJ36" s="48" t="n"/>
      <c r="AK36" s="8" t="n"/>
      <c r="AL36" s="48" t="n"/>
      <c r="AM36" s="48" t="n"/>
      <c r="AN36" s="48" t="n"/>
      <c r="AO36" s="48" t="n"/>
      <c r="AP36" s="8" t="n"/>
      <c r="AQ36" s="8" t="n"/>
      <c r="AR36" s="8" t="n"/>
      <c r="AS36" s="8" t="n"/>
      <c r="AT36" s="8" t="n"/>
      <c r="AU36" s="8" t="n"/>
      <c r="AV36" s="8" t="n"/>
      <c r="AW36" s="8" t="n"/>
      <c r="AX36" s="48" t="n"/>
      <c r="AY36" s="48" t="n"/>
      <c r="AZ36" s="8" t="n"/>
      <c r="BA36" s="8" t="n"/>
      <c r="BB36" s="8" t="n"/>
      <c r="BC36" s="8" t="n"/>
      <c r="BD36" s="8" t="n"/>
      <c r="BE36" s="8" t="n"/>
      <c r="BF36" s="8" t="n"/>
      <c r="BG36" s="8" t="n"/>
      <c r="BH36" s="48" t="n"/>
      <c r="BI36" s="48" t="n"/>
      <c r="BJ36" s="8" t="n"/>
      <c r="BK36" s="8" t="n"/>
      <c r="BL36" s="8" t="n"/>
      <c r="BM36" s="8" t="n"/>
      <c r="BN36" s="48" t="n"/>
      <c r="BO36" s="48" t="n"/>
      <c r="BP36" s="8" t="n"/>
      <c r="BQ36" s="8" t="n"/>
      <c r="BR36" s="8" t="n"/>
      <c r="BS36" s="8" t="n"/>
      <c r="BT36" s="8" t="n"/>
      <c r="BU36" s="48" t="n"/>
      <c r="BV36" s="48" t="n"/>
      <c r="BW36" s="8" t="n"/>
      <c r="BX36" s="8" t="n"/>
      <c r="BY36" s="8" t="n"/>
      <c r="BZ36" s="8" t="n"/>
      <c r="CA36" s="8" t="n"/>
      <c r="CB36" s="48" t="n"/>
      <c r="CC36" s="48" t="n"/>
      <c r="CD36" s="8" t="n"/>
      <c r="CE36" s="8" t="n"/>
      <c r="CF36" s="8" t="n"/>
      <c r="CG36" s="8" t="n"/>
      <c r="CH36" s="8" t="n"/>
      <c r="CI36" s="8" t="n"/>
      <c r="CJ36" s="8" t="n"/>
      <c r="CK36" s="48" t="n"/>
      <c r="CL36" s="48" t="n"/>
      <c r="CM36" s="8" t="n"/>
      <c r="CN36" s="48" t="n"/>
      <c r="CO36" s="48" t="n"/>
      <c r="CP36" s="48" t="n"/>
      <c r="CQ36" s="8" t="n"/>
      <c r="CR36" s="8" t="n"/>
      <c r="CS36" s="8" t="n"/>
      <c r="CT36" s="8" t="n"/>
      <c r="CU36" s="10" t="n"/>
      <c r="CV36" s="10" t="n"/>
      <c r="CW36" s="10" t="n"/>
      <c r="CX36" s="8" t="n"/>
      <c r="CY36" s="48" t="n"/>
      <c r="CZ36" s="8" t="n"/>
      <c r="DA36" s="8" t="n"/>
      <c r="DB36" s="8" t="n"/>
      <c r="DC36" s="48" t="n"/>
      <c r="DD36" s="48" t="n"/>
      <c r="DE36" s="8" t="n"/>
      <c r="DF36" s="8" t="n"/>
      <c r="DG36" s="8" t="n"/>
      <c r="DH36" s="8" t="n"/>
      <c r="DI36" s="48" t="n"/>
      <c r="DJ36" s="48" t="n"/>
      <c r="DK36" s="8" t="n"/>
      <c r="DL36" s="8" t="n"/>
      <c r="DM36" s="8" t="n"/>
      <c r="DN36" s="8" t="n"/>
      <c r="DO36" s="48" t="n"/>
      <c r="DP36" s="8" t="n"/>
      <c r="DQ36" s="8" t="n"/>
      <c r="DR36" s="8" t="n"/>
      <c r="DS36" s="48" t="n"/>
      <c r="DT36" s="48" t="n"/>
      <c r="DU36" s="48" t="n"/>
      <c r="DV36" s="48" t="n"/>
      <c r="DW36" s="48" t="n"/>
      <c r="DX36" s="48" t="n"/>
      <c r="DY36" s="48" t="n"/>
      <c r="DZ36" s="48" t="n"/>
      <c r="EA36" s="48" t="n"/>
      <c r="EB36" s="48" t="n"/>
      <c r="EC36" s="48" t="n"/>
      <c r="ED36" s="48" t="n"/>
      <c r="EE36" s="48" t="n"/>
      <c r="EF36" s="48" t="n"/>
      <c r="EG36" s="48" t="n"/>
      <c r="EH36" s="48" t="n"/>
      <c r="EI36" s="48" t="n"/>
      <c r="EJ36" s="8" t="n"/>
      <c r="EK36" s="8" t="n"/>
      <c r="EL36" s="8" t="n"/>
      <c r="EM36" s="8" t="n"/>
      <c r="EN36" s="8" t="n"/>
      <c r="EO36" s="11" t="n"/>
      <c r="EP36" s="48" t="n"/>
      <c r="EQ36" s="48" t="n"/>
      <c r="ER36" s="48" t="n"/>
      <c r="ES36" s="8" t="n"/>
      <c r="ET36" s="8" t="n"/>
      <c r="EU36" s="8" t="n"/>
      <c r="EV36" s="8" t="n"/>
      <c r="EW36" s="48" t="n"/>
      <c r="EX36" s="48" t="n"/>
      <c r="EY36" s="8" t="n"/>
      <c r="EZ36" s="8" t="n"/>
      <c r="FA36" s="8" t="n"/>
      <c r="FB36" s="48" t="n"/>
      <c r="FC36" s="48" t="n"/>
      <c r="FD36" s="48" t="n"/>
      <c r="FE36" s="48" t="n"/>
      <c r="FF36" s="48" t="n"/>
      <c r="FG36" s="48" t="n"/>
      <c r="FH36" s="48" t="n"/>
      <c r="FI36" s="48" t="n"/>
      <c r="FJ36" s="48" t="n"/>
      <c r="FK36" s="48" t="n"/>
      <c r="FL36" s="48" t="n"/>
      <c r="FM36" s="48" t="n"/>
      <c r="FN36" s="48" t="n"/>
      <c r="FO36" s="48" t="n"/>
      <c r="FP36" s="48" t="n"/>
      <c r="FQ36" s="48" t="n"/>
      <c r="FR36" s="48" t="n"/>
      <c r="FS36" s="48" t="n"/>
      <c r="FT36" s="48" t="n"/>
      <c r="FU36" s="48" t="n"/>
      <c r="FV36" s="8" t="n"/>
      <c r="FW36" s="8" t="n"/>
      <c r="FX36" s="8" t="n"/>
      <c r="FY36" s="8" t="n"/>
      <c r="FZ36" s="48" t="n"/>
      <c r="GA36" s="48" t="n"/>
      <c r="GB36" s="8" t="n"/>
      <c r="GC36" s="8" t="n"/>
      <c r="GD36" s="8" t="n"/>
      <c r="GE36" s="8" t="n"/>
      <c r="GF36" s="48" t="n"/>
      <c r="GG36" s="48" t="n"/>
      <c r="GH36" s="48" t="n"/>
      <c r="GI36" s="48" t="n"/>
      <c r="GJ36" s="8" t="n"/>
      <c r="GK36" s="8" t="n"/>
      <c r="GL36" s="8" t="n"/>
      <c r="GM36" s="8" t="n"/>
      <c r="GN36" s="48" t="n"/>
      <c r="GO36" s="8" t="n"/>
      <c r="GP36" s="48" t="n"/>
      <c r="GQ36" s="48" t="n"/>
      <c r="GR36" s="8" t="n"/>
      <c r="GS36" s="8" t="n"/>
      <c r="GT36" s="8" t="n"/>
      <c r="GU36" s="8" t="n"/>
      <c r="GV36" s="8" t="n"/>
      <c r="GW36" s="8" t="n"/>
      <c r="GX36" s="8" t="n"/>
      <c r="GY36" s="48" t="n"/>
      <c r="GZ36" s="48" t="n"/>
      <c r="HA36" s="48" t="n"/>
      <c r="HB36" s="48" t="n"/>
      <c r="HC36" s="48" t="n"/>
      <c r="HD36" s="48" t="n"/>
      <c r="HE36" s="8" t="n"/>
      <c r="HF36" s="8" t="n"/>
      <c r="HG36" s="8" t="n"/>
      <c r="HH36" s="8" t="n"/>
      <c r="HI36" s="48" t="n"/>
      <c r="HJ36" s="48" t="n"/>
      <c r="HK36" s="48" t="n"/>
      <c r="HL36" s="48" t="n"/>
      <c r="HM36" s="48" t="n"/>
      <c r="HN36" s="48" t="n"/>
      <c r="HO36" s="48" t="n"/>
      <c r="HP36" s="48" t="n"/>
      <c r="HQ36" s="48" t="n"/>
      <c r="HR36" s="48" t="n"/>
      <c r="HS36" s="48" t="n"/>
      <c r="HT36" s="48" t="n"/>
      <c r="HU36" s="48" t="n"/>
      <c r="HV36" s="48" t="n"/>
      <c r="HW36" s="48" t="n"/>
      <c r="HX36" s="48" t="n"/>
      <c r="HY36" s="48" t="n"/>
      <c r="HZ36" s="48" t="n"/>
      <c r="IA36" s="8" t="n"/>
      <c r="IB36" s="8" t="n"/>
      <c r="IC36" s="48" t="n"/>
      <c r="ID36" s="48" t="n"/>
      <c r="IE36" s="48" t="n"/>
      <c r="IF36" s="48" t="n"/>
      <c r="IG36" s="48" t="n"/>
      <c r="IH36" s="48" t="n"/>
      <c r="II36" s="48" t="n"/>
      <c r="IJ36" s="48" t="n"/>
      <c r="IK36" s="48" t="n"/>
      <c r="IL36" s="48" t="n"/>
      <c r="IM36" s="48" t="n"/>
      <c r="IN36" s="48" t="n"/>
      <c r="IO36" s="48" t="n"/>
      <c r="IP36" s="48" t="n"/>
      <c r="IQ36" s="48" t="n"/>
      <c r="IR36" s="48" t="n"/>
      <c r="IS36" s="48" t="n"/>
      <c r="IT36" s="48" t="n"/>
      <c r="IU36" s="48" t="n"/>
      <c r="IV36" s="48" t="n"/>
      <c r="IW36" s="48" t="n"/>
      <c r="IX36" s="48" t="n"/>
      <c r="IY36" s="48" t="n"/>
      <c r="IZ36" s="48" t="n"/>
      <c r="JA36" s="48" t="n"/>
      <c r="JB36" s="48" t="n"/>
      <c r="JC36" s="48" t="n"/>
      <c r="JD36" s="48" t="n"/>
      <c r="JE36" s="48" t="n"/>
      <c r="JF36" s="48" t="n"/>
      <c r="JG36" s="48" t="n"/>
      <c r="JH36" s="48" t="n"/>
      <c r="JI36" s="48" t="n"/>
      <c r="JJ36" s="48" t="n"/>
      <c r="JK36" s="48" t="n"/>
      <c r="JL36" s="48" t="n"/>
      <c r="JM36" s="48" t="n"/>
      <c r="JN36" s="48" t="n"/>
      <c r="JO36" s="48" t="n"/>
      <c r="JP36" s="48" t="n"/>
      <c r="JQ36" s="48" t="n"/>
      <c r="JR36" s="48" t="n"/>
      <c r="JS36" s="48" t="n"/>
      <c r="JT36" s="48" t="n"/>
      <c r="JU36" s="48" t="n"/>
      <c r="JV36" s="48" t="n"/>
      <c r="JW36" s="48" t="n"/>
      <c r="JX36" s="48" t="n"/>
      <c r="JY36" s="48" t="n"/>
      <c r="JZ36" s="48" t="n"/>
      <c r="KA36" s="48" t="n"/>
      <c r="KB36" s="48" t="n"/>
      <c r="KC36" s="48" t="n"/>
      <c r="KD36" s="48" t="n"/>
      <c r="KE36" s="48" t="n"/>
      <c r="KF36" s="48" t="n"/>
      <c r="KG36" s="48" t="n"/>
      <c r="KH36" s="48" t="n"/>
      <c r="KI36" s="48" t="n"/>
      <c r="KJ36" s="48" t="n"/>
      <c r="KK36" s="48" t="n"/>
      <c r="KL36" s="48" t="n"/>
      <c r="KM36" s="48" t="n"/>
      <c r="KN36" s="48" t="n"/>
      <c r="KO36" s="48" t="n"/>
      <c r="KP36" s="48" t="n"/>
      <c r="KQ36" s="48" t="n"/>
      <c r="KR36" s="48" t="n"/>
      <c r="KS36" s="48" t="n"/>
      <c r="KT36" s="48" t="n"/>
      <c r="KU36" s="48" t="n"/>
      <c r="KV36" s="48" t="n"/>
      <c r="KW36" s="8" t="n"/>
      <c r="KX36" s="8" t="n"/>
      <c r="KY36" s="8" t="n"/>
      <c r="KZ36" s="8" t="n"/>
      <c r="LA36" s="48" t="n"/>
      <c r="LB36" s="48" t="n"/>
      <c r="LC36" s="8" t="n"/>
      <c r="LD36" s="8" t="n"/>
      <c r="LE36" s="8" t="n"/>
      <c r="LF36" s="8" t="n"/>
      <c r="LG36" s="48" t="n"/>
      <c r="LH36" s="8" t="n"/>
      <c r="LI36" s="48" t="n"/>
      <c r="LJ36" s="48" t="n"/>
      <c r="LK36" s="8" t="n"/>
      <c r="LL36" s="8" t="n"/>
      <c r="LM36" s="8" t="n"/>
      <c r="LN36" s="8" t="n"/>
      <c r="LO36" s="8" t="n"/>
      <c r="LP36" s="8" t="n"/>
      <c r="LQ36" s="8" t="n"/>
      <c r="LR36" s="48" t="n"/>
      <c r="LS36" s="8" t="n"/>
      <c r="LT36" s="8" t="n"/>
      <c r="LU36" s="8" t="n"/>
      <c r="LV36" s="8" t="n"/>
      <c r="LW36" s="8" t="n"/>
      <c r="LX36" s="8" t="n"/>
      <c r="LY36" s="8" t="n"/>
      <c r="LZ36" s="8" t="n"/>
      <c r="MA36" s="8" t="n"/>
      <c r="MB36" s="48" t="n"/>
      <c r="MC36" s="8" t="n"/>
      <c r="MD36" s="8" t="n"/>
      <c r="ME36" s="8" t="n"/>
      <c r="MF36" s="8" t="n"/>
      <c r="MG36" s="8" t="n"/>
      <c r="MH36" s="8" t="n"/>
      <c r="MI36" s="48" t="n"/>
      <c r="MJ36" s="8" t="n"/>
      <c r="MK36" s="8" t="n"/>
      <c r="ML36" s="8" t="n"/>
      <c r="MM36" s="8" t="n"/>
      <c r="MN36" s="8" t="n"/>
      <c r="MO36" s="8" t="n"/>
      <c r="MP36" s="48" t="n"/>
      <c r="MQ36" s="48" t="n"/>
      <c r="MR36" s="48" t="n"/>
      <c r="MS36" s="48" t="n"/>
      <c r="MT36" s="48" t="n"/>
      <c r="MU36" s="48" t="n"/>
      <c r="MV36" s="48" t="n"/>
      <c r="MW36" s="48" t="n"/>
      <c r="MX36" s="48" t="n"/>
      <c r="MY36" s="48" t="n"/>
      <c r="MZ36" s="48" t="n"/>
      <c r="NA36" s="48" t="n"/>
      <c r="NB36" s="48" t="n"/>
      <c r="NC36" s="48" t="n"/>
      <c r="ND36" s="48" t="n"/>
      <c r="NE36" s="48" t="n"/>
      <c r="NF36" s="48" t="n"/>
      <c r="NG36" s="48" t="n"/>
      <c r="NH36" s="48" t="n"/>
      <c r="NI36" s="48" t="n"/>
      <c r="NJ36" s="48" t="n"/>
      <c r="NK36" s="48" t="n"/>
      <c r="NL36" s="48" t="n"/>
      <c r="NM36" s="48" t="n"/>
      <c r="NN36" s="48" t="n"/>
      <c r="NO36" s="48" t="n"/>
      <c r="NP36" s="48" t="n"/>
      <c r="NQ36" s="48" t="n"/>
      <c r="NR36" s="48" t="n"/>
      <c r="NS36" s="48" t="n"/>
      <c r="NT36" s="48" t="n"/>
      <c r="NU36" s="48" t="n"/>
      <c r="NV36" s="48" t="n"/>
      <c r="NW36" s="48" t="n"/>
      <c r="NX36" s="48" t="n"/>
      <c r="NY36" s="8" t="n"/>
      <c r="NZ36" s="8" t="n"/>
      <c r="OA36" s="8" t="n"/>
      <c r="OB36" s="8" t="n"/>
      <c r="OC36" s="8" t="n"/>
      <c r="OD36" s="8" t="n"/>
      <c r="OE36" s="48" t="n"/>
      <c r="OF36" s="48" t="n"/>
      <c r="OG36" s="48" t="n"/>
      <c r="OH36" s="8" t="n"/>
      <c r="OI36" s="8" t="n"/>
      <c r="OJ36" s="8" t="n"/>
      <c r="OK36" s="8" t="n"/>
      <c r="OL36" s="8" t="n"/>
      <c r="OM36" s="8" t="n"/>
      <c r="ON36" s="8" t="n"/>
      <c r="OO36" s="8" t="n"/>
      <c r="OP36" s="48" t="n"/>
      <c r="OQ36" s="8" t="n"/>
      <c r="OR36" s="8" t="n"/>
      <c r="OS36" s="8" t="n"/>
      <c r="OT36" s="8" t="n"/>
      <c r="OU36" s="8" t="n"/>
      <c r="OV36" s="8" t="n"/>
      <c r="OW36" s="8" t="n"/>
      <c r="OX36" s="8" t="n"/>
      <c r="OY36" s="8" t="n"/>
      <c r="OZ36" s="8" t="n"/>
      <c r="PA36" s="8" t="n"/>
      <c r="PB36" s="8" t="n"/>
      <c r="PC36" s="8" t="n"/>
      <c r="PD36" s="8" t="n"/>
      <c r="PE36" s="8" t="n"/>
      <c r="PF36" s="8" t="n"/>
      <c r="PG36" s="8" t="n"/>
      <c r="PH36" s="8" t="n"/>
      <c r="PI36" s="8" t="n"/>
      <c r="PJ36" s="8" t="n"/>
      <c r="PK36" s="8" t="n"/>
      <c r="PL36" s="8" t="n"/>
      <c r="PM36" s="8" t="n"/>
      <c r="PN36" s="8" t="n"/>
      <c r="PO36" s="8" t="n"/>
      <c r="PP36" s="8" t="n"/>
      <c r="PQ36" s="8" t="n"/>
      <c r="PR36" s="8" t="n"/>
      <c r="PS36" s="8" t="n"/>
      <c r="PT36" s="48" t="n"/>
      <c r="PU36" s="48" t="n"/>
      <c r="PV36" s="48" t="n"/>
      <c r="PW36" s="48" t="n"/>
      <c r="PX36" s="48" t="n"/>
      <c r="PY36" s="48" t="n"/>
      <c r="PZ36" s="48" t="n"/>
      <c r="QA36" s="48" t="n"/>
      <c r="QB36" s="48" t="n"/>
      <c r="QC36" s="48" t="n"/>
      <c r="QD36" s="48" t="n"/>
      <c r="QE36" s="48" t="n"/>
      <c r="QF36" s="8" t="n"/>
      <c r="QG36" s="8" t="n"/>
      <c r="QH36" s="8" t="n"/>
      <c r="QI36" s="8" t="n"/>
      <c r="QJ36" s="8" t="n"/>
      <c r="QK36" s="8" t="n"/>
      <c r="QL36" s="8" t="n"/>
      <c r="QM36" s="8" t="n"/>
      <c r="QN36" s="8" t="n"/>
      <c r="QO36" s="48" t="n"/>
      <c r="QP36" s="48" t="n"/>
      <c r="QQ36" s="48" t="n"/>
      <c r="QR36" s="48" t="n"/>
      <c r="QS36" s="48" t="n"/>
      <c r="QT36" s="48" t="n"/>
      <c r="QU36" s="48" t="n"/>
      <c r="QV36" s="48" t="n"/>
      <c r="QW36" s="48" t="n"/>
      <c r="QX36" s="48" t="n"/>
      <c r="QY36" s="48" t="n"/>
      <c r="QZ36" s="48" t="n"/>
      <c r="RA36" s="48" t="n"/>
      <c r="RB36" s="48" t="n"/>
      <c r="RC36" s="48" t="n"/>
      <c r="RD36" s="48" t="n"/>
      <c r="RE36" s="48" t="n"/>
      <c r="RF36" s="48" t="n"/>
      <c r="RG36" s="48" t="n"/>
      <c r="RH36" s="48" t="n"/>
      <c r="RI36" s="48" t="n"/>
      <c r="RJ36" s="48" t="n"/>
      <c r="RK36" s="48" t="n"/>
      <c r="RL36" s="48" t="n"/>
      <c r="RM36" s="48" t="n"/>
      <c r="RN36" s="48" t="n"/>
      <c r="RO36" s="48" t="n"/>
      <c r="RP36" s="48" t="n"/>
      <c r="RQ36" s="48" t="n"/>
      <c r="RR36" s="48" t="n"/>
      <c r="RS36" s="48" t="n"/>
      <c r="RT36" s="48" t="n"/>
      <c r="RU36" s="48" t="n"/>
      <c r="RV36" s="48" t="n"/>
      <c r="RW36" s="48" t="n"/>
      <c r="RX36" s="48" t="n"/>
      <c r="RY36" s="48" t="n"/>
      <c r="RZ36" s="48" t="n"/>
      <c r="SA36" s="48" t="n"/>
      <c r="SB36" s="48" t="n"/>
      <c r="SC36" s="48" t="n"/>
      <c r="SD36" s="48" t="n"/>
      <c r="SE36" s="48" t="n"/>
      <c r="SF36" s="48" t="n"/>
      <c r="SG36" s="48" t="n"/>
      <c r="SH36" s="48" t="n"/>
      <c r="SI36" s="48" t="n"/>
      <c r="SJ36" s="48" t="n"/>
      <c r="SK36" s="48" t="n"/>
      <c r="SL36" s="48" t="n"/>
      <c r="SM36" s="48" t="n"/>
      <c r="SN36" s="48" t="n"/>
      <c r="SO36" s="48" t="n"/>
      <c r="SP36" s="48" t="n"/>
      <c r="SQ36" s="48" t="n"/>
      <c r="SR36" s="48" t="n"/>
      <c r="SS36" s="48" t="n"/>
      <c r="ST36" s="48" t="n"/>
      <c r="SU36" s="48" t="n"/>
      <c r="SV36" s="48" t="n"/>
      <c r="SW36" s="48" t="n"/>
      <c r="SX36" s="48" t="n"/>
      <c r="SY36" s="8" t="n"/>
      <c r="SZ36" s="48" t="n"/>
      <c r="TA36" s="48" t="n"/>
      <c r="TB36" s="48" t="n"/>
      <c r="TC36" s="48" t="n"/>
      <c r="TD36" s="48" t="n"/>
      <c r="TE36" s="48" t="n"/>
      <c r="TF36" s="48" t="n"/>
      <c r="TG36" s="8" t="n"/>
      <c r="TH36" s="8" t="n"/>
      <c r="TI36" s="8" t="n"/>
      <c r="TJ36" s="8" t="n"/>
      <c r="TK36" s="8" t="n"/>
      <c r="TL36" s="8" t="n"/>
      <c r="TM36" s="8" t="n"/>
      <c r="TN36" s="8" t="n"/>
      <c r="TO36" s="8" t="n"/>
      <c r="TP36" s="8" t="n"/>
      <c r="TQ36" s="8" t="n"/>
      <c r="TR36" s="8" t="n"/>
      <c r="TS36" s="48" t="n"/>
      <c r="TT36" s="48" t="n"/>
      <c r="TU36" s="48" t="n"/>
      <c r="TV36" s="48" t="n"/>
      <c r="TW36" s="48" t="n"/>
      <c r="TX36" s="48" t="n"/>
      <c r="TY36" s="48" t="n"/>
      <c r="TZ36" s="48" t="n"/>
      <c r="UA36" s="48" t="n"/>
      <c r="UB36" s="48" t="n"/>
      <c r="UC36" s="48" t="n"/>
      <c r="UD36" s="48" t="n"/>
      <c r="UE36" s="48" t="n"/>
      <c r="UF36" s="48" t="n"/>
      <c r="UG36" s="48" t="n"/>
      <c r="UH36" s="48" t="n"/>
      <c r="UI36" s="48" t="n"/>
      <c r="UJ36" s="48" t="n"/>
      <c r="UK36" s="48" t="n"/>
      <c r="UL36" s="48" t="n"/>
      <c r="UM36" s="48" t="n"/>
      <c r="UN36" s="48" t="n"/>
      <c r="UO36" s="48" t="n"/>
      <c r="UP36" s="48" t="n"/>
      <c r="UQ36" s="48" t="n"/>
      <c r="UR36" s="48" t="n"/>
      <c r="US36" s="48" t="n"/>
      <c r="UT36" s="48" t="n"/>
      <c r="UU36" s="48" t="n"/>
      <c r="UV36" s="48" t="n"/>
      <c r="UW36" s="48" t="n"/>
      <c r="UX36" s="48" t="n"/>
      <c r="UY36" s="48" t="n"/>
      <c r="UZ36" s="48" t="n"/>
      <c r="VA36" s="48" t="n"/>
      <c r="VB36" s="48" t="n"/>
      <c r="VC36" s="48" t="n"/>
      <c r="VD36" s="48" t="n"/>
      <c r="VE36" s="48" t="n"/>
      <c r="VF36" s="48" t="n"/>
      <c r="VG36" s="48" t="n"/>
      <c r="VH36" s="48" t="n"/>
      <c r="VI36" s="48" t="n"/>
      <c r="VJ36" s="48" t="n"/>
      <c r="VK36" s="48" t="n"/>
      <c r="VL36" s="48" t="n"/>
      <c r="VM36" s="48" t="n"/>
      <c r="VN36" s="48" t="n"/>
      <c r="VO36" s="48" t="n"/>
      <c r="VP36" s="48" t="n"/>
      <c r="VQ36" s="48" t="n"/>
      <c r="VR36" s="48" t="n"/>
      <c r="VS36" s="48" t="n"/>
      <c r="VT36" s="48" t="n"/>
      <c r="VU36" s="48" t="n"/>
      <c r="VV36" s="48" t="n"/>
      <c r="VW36" s="48" t="n"/>
      <c r="VX36" s="48" t="n"/>
      <c r="VY36" s="48" t="n"/>
      <c r="VZ36" s="48" t="n"/>
      <c r="WA36" s="48" t="n"/>
      <c r="WB36" s="48" t="n"/>
      <c r="WC36" s="48" t="n"/>
      <c r="WD36" s="48" t="n"/>
      <c r="WE36" s="48" t="n"/>
      <c r="WF36" s="48" t="n"/>
      <c r="WG36" s="8" t="n"/>
      <c r="WH36" s="8" t="n"/>
      <c r="WI36" s="8" t="n"/>
      <c r="WJ36" s="8" t="n"/>
      <c r="WK36" s="8" t="n"/>
      <c r="WL36" s="8" t="n"/>
      <c r="WM36" s="8" t="n"/>
      <c r="WN36" s="8" t="n"/>
      <c r="WO36" s="48" t="n"/>
      <c r="WP36" s="48" t="n"/>
      <c r="WQ36" s="48" t="n"/>
      <c r="WR36" s="48" t="n"/>
      <c r="WS36" s="48" t="n"/>
      <c r="WT36" s="48" t="n"/>
      <c r="WU36" s="48" t="n"/>
      <c r="WV36" s="48" t="n"/>
      <c r="WW36" s="48" t="n"/>
      <c r="WX36" s="48" t="n"/>
      <c r="WY36" s="48" t="n"/>
      <c r="WZ36" s="48" t="n"/>
      <c r="XA36" s="48" t="n"/>
      <c r="XB36" s="48" t="n"/>
      <c r="XC36" s="48" t="n"/>
      <c r="XD36" s="48" t="n"/>
      <c r="XE36" s="48" t="n"/>
      <c r="XF36" s="48" t="n"/>
      <c r="XG36" s="48" t="n"/>
      <c r="XH36" s="48" t="n"/>
      <c r="XI36" s="48" t="n"/>
      <c r="XJ36" s="48" t="n"/>
      <c r="XK36" s="48" t="n"/>
      <c r="XL36" s="48" t="n"/>
      <c r="XM36" s="48" t="n"/>
      <c r="XN36" s="48" t="n"/>
      <c r="XO36" s="48" t="n"/>
      <c r="XP36" s="48" t="n"/>
      <c r="XQ36" s="48" t="n"/>
      <c r="XR36" s="48" t="n"/>
      <c r="XS36" s="48" t="n"/>
      <c r="XT36" s="48" t="n"/>
      <c r="XU36" s="48" t="n"/>
      <c r="XV36" s="48" t="n"/>
      <c r="XW36" s="48" t="n"/>
      <c r="XX36" s="48" t="n"/>
      <c r="XY36" s="48" t="n"/>
      <c r="XZ36" s="48" t="n"/>
      <c r="YA36" s="48" t="n"/>
      <c r="YB36" s="48" t="n"/>
      <c r="YC36" s="48" t="n"/>
      <c r="YD36" s="48" t="n"/>
      <c r="YE36" s="48" t="n"/>
      <c r="YF36" s="48" t="n"/>
      <c r="YG36" s="48" t="n"/>
      <c r="YH36" s="48" t="n"/>
      <c r="YI36" s="48" t="n"/>
      <c r="YJ36" s="48" t="n"/>
      <c r="YK36" s="48" t="n"/>
      <c r="YL36" s="48" t="n"/>
      <c r="YM36" s="48" t="n"/>
      <c r="YN36" s="48" t="n"/>
      <c r="YO36" s="48" t="n"/>
      <c r="YP36" s="48" t="n"/>
      <c r="YQ36" s="48" t="n"/>
      <c r="YR36" s="48" t="n"/>
      <c r="YS36" s="48" t="n"/>
      <c r="YT36" s="48" t="n"/>
      <c r="YU36" s="48" t="n"/>
      <c r="YV36" s="48" t="n"/>
      <c r="YW36" s="48" t="n"/>
      <c r="YX36" s="48" t="n"/>
      <c r="YY36" s="48" t="n"/>
      <c r="YZ36" s="48" t="n"/>
      <c r="ZA36" s="48" t="n"/>
      <c r="ZB36" s="48" t="n"/>
      <c r="ZC36" s="48" t="n"/>
      <c r="ZD36" s="48" t="n"/>
      <c r="ZE36" s="48" t="n"/>
      <c r="ZF36" s="48" t="n"/>
      <c r="ZG36" s="48" t="n"/>
      <c r="ZH36" s="48" t="n"/>
      <c r="ZI36" s="48" t="n"/>
      <c r="ZJ36" s="48" t="n"/>
      <c r="ZK36" s="48" t="n"/>
      <c r="ZL36" s="48" t="n"/>
      <c r="ZM36" s="48" t="n"/>
      <c r="ZN36" s="48" t="n"/>
      <c r="ZO36" s="48" t="n"/>
      <c r="ZP36" s="48" t="n"/>
      <c r="ZQ36" s="48" t="n"/>
      <c r="ZR36" s="48" t="n"/>
      <c r="ZS36" s="48" t="n"/>
      <c r="ZT36" s="48" t="n"/>
      <c r="ZU36" s="48" t="n"/>
      <c r="ZV36" s="48" t="n"/>
      <c r="ZW36" s="8" t="n"/>
      <c r="ZX36" s="48" t="n"/>
      <c r="ZY36" s="48" t="n"/>
      <c r="ZZ36" s="48" t="n"/>
      <c r="AAA36" s="48" t="n"/>
      <c r="AAB36" s="48" t="n"/>
      <c r="AAC36" s="48" t="n"/>
      <c r="AAD36" s="48" t="n"/>
      <c r="AAE36" s="48" t="n"/>
      <c r="AAF36" s="48" t="n"/>
      <c r="AAG36" s="48" t="n"/>
      <c r="AAH36" s="48" t="n"/>
      <c r="AAI36" s="48" t="n"/>
      <c r="AAJ36" s="48" t="n"/>
      <c r="AAK36" s="48" t="n"/>
      <c r="AAL36" s="48" t="n"/>
      <c r="AAM36" s="48" t="n"/>
      <c r="AAN36" s="8" t="n"/>
      <c r="AAO36" s="8" t="n"/>
      <c r="AAP36" s="8" t="n"/>
      <c r="AAQ36" s="8" t="n"/>
      <c r="AAR36" s="48" t="n"/>
      <c r="AAS36" s="48" t="n"/>
      <c r="AAT36" s="48" t="n"/>
      <c r="AAU36" s="8" t="n"/>
      <c r="AAV36" s="8" t="n"/>
      <c r="AAW36" s="8" t="n"/>
      <c r="AAX36" s="8" t="n"/>
      <c r="AAY36" s="8" t="n"/>
      <c r="AAZ36" s="8" t="n"/>
      <c r="ABA36" s="8" t="n"/>
      <c r="ABB36" s="48" t="n"/>
      <c r="ABC36" s="8" t="n"/>
      <c r="ABD36" s="8" t="n"/>
      <c r="ABE36" s="8" t="n"/>
      <c r="ABF36" s="8" t="n"/>
      <c r="ABG36" s="8" t="n"/>
      <c r="ABH36" s="48" t="n"/>
      <c r="ABI36" s="48" t="n"/>
      <c r="ABJ36" s="48" t="n"/>
      <c r="ABK36" s="48" t="n"/>
      <c r="ABL36" s="48" t="n"/>
      <c r="ABM36" s="48" t="n"/>
      <c r="ABN36" s="48" t="n"/>
      <c r="ABO36" s="48" t="n"/>
      <c r="ABP36" s="48" t="n"/>
      <c r="ABQ36" s="11" t="n"/>
      <c r="ABR36" s="48" t="n"/>
      <c r="ABS36" s="8" t="n"/>
      <c r="ABT36" s="8" t="n"/>
      <c r="ABU36" s="8" t="n"/>
      <c r="ABV36" s="8" t="n"/>
      <c r="ABW36" s="48" t="n"/>
      <c r="ABX36" s="48" t="n"/>
      <c r="ABY36" s="8" t="n"/>
      <c r="ABZ36" s="8" t="n"/>
      <c r="ACA36" s="8" t="n"/>
      <c r="ACB36" s="8" t="n"/>
      <c r="ACC36" s="8" t="n"/>
      <c r="ACD36" s="8" t="n"/>
      <c r="ACE36" s="48" t="n"/>
      <c r="ACF36" s="48" t="n"/>
      <c r="ACG36" s="48" t="n"/>
      <c r="ACH36" s="48" t="n"/>
      <c r="ACI36" s="48" t="n"/>
      <c r="ACJ36" s="48" t="n"/>
      <c r="ACK36" s="48" t="n"/>
      <c r="ACL36" s="8" t="n"/>
      <c r="ACM36" s="8" t="n"/>
      <c r="ACN36" s="8" t="n"/>
      <c r="ACO36" s="8" t="n"/>
      <c r="ACP36" s="8" t="n"/>
      <c r="ACQ36" s="8" t="n"/>
      <c r="ACR36" s="8" t="n"/>
      <c r="ACS36" s="48" t="n"/>
      <c r="ACT36" s="48" t="n"/>
      <c r="ACU36" s="48" t="n"/>
      <c r="ACV36" s="48" t="n"/>
      <c r="ACW36" s="48" t="n"/>
      <c r="ACX36" s="48" t="n"/>
      <c r="ACY36" s="48" t="n"/>
      <c r="ACZ36" s="8" t="n"/>
      <c r="ADA36" s="8" t="n"/>
      <c r="ADB36" s="8" t="n"/>
      <c r="ADC36" s="8" t="n"/>
      <c r="ADD36" s="48" t="n"/>
      <c r="ADE36" s="48" t="n"/>
      <c r="ADF36" s="48" t="n"/>
      <c r="ADG36" s="48" t="n"/>
      <c r="ADH36" s="48" t="n"/>
      <c r="ADI36" s="48" t="n"/>
      <c r="ADJ36" s="48" t="n"/>
      <c r="ADK36" s="48" t="n"/>
      <c r="ADL36" s="48" t="n"/>
      <c r="ADM36" s="48" t="n"/>
      <c r="ADN36" s="48" t="n"/>
      <c r="ADO36" s="48" t="n"/>
      <c r="ADP36" s="48" t="n"/>
      <c r="ADQ36" s="48" t="n"/>
      <c r="ADR36" s="48" t="n"/>
      <c r="ADS36" s="48" t="n"/>
      <c r="ADT36" s="48" t="n"/>
      <c r="ADU36" s="48" t="n"/>
      <c r="ADV36" s="8" t="n"/>
      <c r="ADW36" s="8" t="n"/>
      <c r="ADX36" s="8" t="n"/>
      <c r="ADY36" s="8" t="n"/>
      <c r="ADZ36" s="8" t="n"/>
      <c r="AEA36" s="8" t="n"/>
      <c r="AEB36" s="8" t="n"/>
      <c r="AEC36" s="8" t="n"/>
      <c r="AED36" s="12" t="n"/>
      <c r="AEE36" s="17" t="n"/>
      <c r="AEF36" s="48" t="n"/>
      <c r="AEG36" s="17" t="n"/>
      <c r="AEH36" s="48" t="n"/>
      <c r="AEI36" s="11" t="n"/>
      <c r="AEJ36" s="48" t="n"/>
      <c r="AEK36" s="17" t="n"/>
      <c r="AEL36" s="18" t="n"/>
      <c r="AEM36" s="18" t="n"/>
      <c r="AEN36" s="18" t="n"/>
      <c r="AEO36" s="18" t="n"/>
      <c r="AEP36" s="18" t="n"/>
      <c r="AEQ36" s="18" t="n"/>
      <c r="AER36" s="18" t="n"/>
      <c r="AES36" s="18" t="n"/>
      <c r="AET36" s="18" t="n"/>
      <c r="AEU36" s="18" t="n"/>
      <c r="AEV36" s="18" t="n"/>
      <c r="AEW36" s="18" t="n"/>
      <c r="AEX36" s="48" t="n"/>
      <c r="AEY36" s="48" t="n"/>
      <c r="AEZ36" s="48" t="n"/>
      <c r="AFA36" s="48" t="n"/>
      <c r="AFB36" s="48" t="n"/>
      <c r="AFC36" s="48" t="n"/>
      <c r="AFD36" s="16" t="n"/>
      <c r="AFE36" s="48" t="n"/>
      <c r="AFF36" s="16" t="n"/>
      <c r="AFG36" s="48" t="n"/>
      <c r="AFH36" s="48" t="n"/>
      <c r="AFI36" s="48" t="n"/>
    </row>
    <row r="37">
      <c r="A37" s="6" t="n"/>
      <c r="B37" s="6" t="n"/>
      <c r="C37" s="48" t="n"/>
      <c r="D37" s="48" t="n"/>
      <c r="E37" s="8" t="n"/>
      <c r="F37" s="48" t="n"/>
      <c r="G37" s="8" t="n"/>
      <c r="H37" s="8" t="n"/>
      <c r="I37" s="48" t="n"/>
      <c r="J37" s="8" t="n"/>
      <c r="K37" s="48" t="n"/>
      <c r="L37" s="48" t="n"/>
      <c r="M37" s="8" t="n"/>
      <c r="N37" s="8" t="n"/>
      <c r="O37" s="48" t="n"/>
      <c r="P37" s="8" t="n"/>
      <c r="Q37" s="48" t="n"/>
      <c r="R37" s="48" t="n"/>
      <c r="S37" s="48" t="n"/>
      <c r="T37" s="48" t="n"/>
      <c r="U37" s="48" t="n"/>
      <c r="V37" s="48" t="n"/>
      <c r="W37" s="48" t="n"/>
      <c r="X37" s="48" t="n"/>
      <c r="Y37" s="48" t="n"/>
      <c r="Z37" s="48" t="n"/>
      <c r="AA37" s="48" t="n"/>
      <c r="AB37" s="48" t="n"/>
      <c r="AC37" s="48" t="n"/>
      <c r="AD37" s="48" t="n"/>
      <c r="AE37" s="48" t="n"/>
      <c r="AF37" s="48" t="n"/>
      <c r="AG37" s="48" t="n"/>
      <c r="AH37" s="8" t="n"/>
      <c r="AI37" s="48" t="n"/>
      <c r="AJ37" s="48" t="n"/>
      <c r="AK37" s="8" t="n"/>
      <c r="AL37" s="48" t="n"/>
      <c r="AM37" s="48" t="n"/>
      <c r="AN37" s="48" t="n"/>
      <c r="AO37" s="48" t="n"/>
      <c r="AP37" s="8" t="n"/>
      <c r="AQ37" s="8" t="n"/>
      <c r="AR37" s="8" t="n"/>
      <c r="AS37" s="8" t="n"/>
      <c r="AT37" s="8" t="n"/>
      <c r="AU37" s="8" t="n"/>
      <c r="AV37" s="8" t="n"/>
      <c r="AW37" s="8" t="n"/>
      <c r="AX37" s="48" t="n"/>
      <c r="AY37" s="48" t="n"/>
      <c r="AZ37" s="8" t="n"/>
      <c r="BA37" s="8" t="n"/>
      <c r="BB37" s="8" t="n"/>
      <c r="BC37" s="8" t="n"/>
      <c r="BD37" s="8" t="n"/>
      <c r="BE37" s="8" t="n"/>
      <c r="BF37" s="8" t="n"/>
      <c r="BG37" s="8" t="n"/>
      <c r="BH37" s="48" t="n"/>
      <c r="BI37" s="48" t="n"/>
      <c r="BJ37" s="8" t="n"/>
      <c r="BK37" s="8" t="n"/>
      <c r="BL37" s="8" t="n"/>
      <c r="BM37" s="8" t="n"/>
      <c r="BN37" s="48" t="n"/>
      <c r="BO37" s="48" t="n"/>
      <c r="BP37" s="8" t="n"/>
      <c r="BQ37" s="8" t="n"/>
      <c r="BR37" s="8" t="n"/>
      <c r="BS37" s="8" t="n"/>
      <c r="BT37" s="8" t="n"/>
      <c r="BU37" s="48" t="n"/>
      <c r="BV37" s="48" t="n"/>
      <c r="BW37" s="8" t="n"/>
      <c r="BX37" s="8" t="n"/>
      <c r="BY37" s="8" t="n"/>
      <c r="BZ37" s="8" t="n"/>
      <c r="CA37" s="8" t="n"/>
      <c r="CB37" s="48" t="n"/>
      <c r="CC37" s="48" t="n"/>
      <c r="CD37" s="8" t="n"/>
      <c r="CE37" s="8" t="n"/>
      <c r="CF37" s="8" t="n"/>
      <c r="CG37" s="8" t="n"/>
      <c r="CH37" s="8" t="n"/>
      <c r="CI37" s="8" t="n"/>
      <c r="CJ37" s="8" t="n"/>
      <c r="CK37" s="48" t="n"/>
      <c r="CL37" s="48" t="n"/>
      <c r="CM37" s="8" t="n"/>
      <c r="CN37" s="48" t="n"/>
      <c r="CO37" s="48" t="n"/>
      <c r="CP37" s="48" t="n"/>
      <c r="CQ37" s="8" t="n"/>
      <c r="CR37" s="8" t="n"/>
      <c r="CS37" s="8" t="n"/>
      <c r="CT37" s="8" t="n"/>
      <c r="CU37" s="10" t="n"/>
      <c r="CV37" s="10" t="n"/>
      <c r="CW37" s="10" t="n"/>
      <c r="CX37" s="8" t="n"/>
      <c r="CY37" s="48" t="n"/>
      <c r="CZ37" s="8" t="n"/>
      <c r="DA37" s="8" t="n"/>
      <c r="DB37" s="8" t="n"/>
      <c r="DC37" s="48" t="n"/>
      <c r="DD37" s="48" t="n"/>
      <c r="DE37" s="8" t="n"/>
      <c r="DF37" s="8" t="n"/>
      <c r="DG37" s="8" t="n"/>
      <c r="DH37" s="8" t="n"/>
      <c r="DI37" s="48" t="n"/>
      <c r="DJ37" s="48" t="n"/>
      <c r="DK37" s="8" t="n"/>
      <c r="DL37" s="8" t="n"/>
      <c r="DM37" s="8" t="n"/>
      <c r="DN37" s="8" t="n"/>
      <c r="DO37" s="48" t="n"/>
      <c r="DP37" s="8" t="n"/>
      <c r="DQ37" s="8" t="n"/>
      <c r="DR37" s="8" t="n"/>
      <c r="DS37" s="48" t="n"/>
      <c r="DT37" s="48" t="n"/>
      <c r="DU37" s="48" t="n"/>
      <c r="DV37" s="48" t="n"/>
      <c r="DW37" s="48" t="n"/>
      <c r="DX37" s="48" t="n"/>
      <c r="DY37" s="48" t="n"/>
      <c r="DZ37" s="48" t="n"/>
      <c r="EA37" s="48" t="n"/>
      <c r="EB37" s="48" t="n"/>
      <c r="EC37" s="48" t="n"/>
      <c r="ED37" s="48" t="n"/>
      <c r="EE37" s="48" t="n"/>
      <c r="EF37" s="48" t="n"/>
      <c r="EG37" s="48" t="n"/>
      <c r="EH37" s="48" t="n"/>
      <c r="EI37" s="48" t="n"/>
      <c r="EJ37" s="8" t="n"/>
      <c r="EK37" s="8" t="n"/>
      <c r="EL37" s="8" t="n"/>
      <c r="EM37" s="8" t="n"/>
      <c r="EN37" s="8" t="n"/>
      <c r="EO37" s="11" t="n"/>
      <c r="EP37" s="48" t="n"/>
      <c r="EQ37" s="48" t="n"/>
      <c r="ER37" s="48" t="n"/>
      <c r="ES37" s="8" t="n"/>
      <c r="ET37" s="8" t="n"/>
      <c r="EU37" s="8" t="n"/>
      <c r="EV37" s="8" t="n"/>
      <c r="EW37" s="48" t="n"/>
      <c r="EX37" s="48" t="n"/>
      <c r="EY37" s="8" t="n"/>
      <c r="EZ37" s="8" t="n"/>
      <c r="FA37" s="8" t="n"/>
      <c r="FB37" s="48" t="n"/>
      <c r="FC37" s="48" t="n"/>
      <c r="FD37" s="48" t="n"/>
      <c r="FE37" s="48" t="n"/>
      <c r="FF37" s="48" t="n"/>
      <c r="FG37" s="48" t="n"/>
      <c r="FH37" s="48" t="n"/>
      <c r="FI37" s="48" t="n"/>
      <c r="FJ37" s="48" t="n"/>
      <c r="FK37" s="48" t="n"/>
      <c r="FL37" s="48" t="n"/>
      <c r="FM37" s="48" t="n"/>
      <c r="FN37" s="48" t="n"/>
      <c r="FO37" s="48" t="n"/>
      <c r="FP37" s="48" t="n"/>
      <c r="FQ37" s="48" t="n"/>
      <c r="FR37" s="48" t="n"/>
      <c r="FS37" s="48" t="n"/>
      <c r="FT37" s="48" t="n"/>
      <c r="FU37" s="48" t="n"/>
      <c r="FV37" s="8" t="n"/>
      <c r="FW37" s="8" t="n"/>
      <c r="FX37" s="8" t="n"/>
      <c r="FY37" s="8" t="n"/>
      <c r="FZ37" s="48" t="n"/>
      <c r="GA37" s="48" t="n"/>
      <c r="GB37" s="8" t="n"/>
      <c r="GC37" s="8" t="n"/>
      <c r="GD37" s="8" t="n"/>
      <c r="GE37" s="8" t="n"/>
      <c r="GF37" s="48" t="n"/>
      <c r="GG37" s="48" t="n"/>
      <c r="GH37" s="48" t="n"/>
      <c r="GI37" s="48" t="n"/>
      <c r="GJ37" s="8" t="n"/>
      <c r="GK37" s="8" t="n"/>
      <c r="GL37" s="8" t="n"/>
      <c r="GM37" s="8" t="n"/>
      <c r="GN37" s="48" t="n"/>
      <c r="GO37" s="8" t="n"/>
      <c r="GP37" s="48" t="n"/>
      <c r="GQ37" s="48" t="n"/>
      <c r="GR37" s="8" t="n"/>
      <c r="GS37" s="8" t="n"/>
      <c r="GT37" s="8" t="n"/>
      <c r="GU37" s="8" t="n"/>
      <c r="GV37" s="8" t="n"/>
      <c r="GW37" s="8" t="n"/>
      <c r="GX37" s="8" t="n"/>
      <c r="GY37" s="48" t="n"/>
      <c r="GZ37" s="48" t="n"/>
      <c r="HA37" s="8" t="n"/>
      <c r="HB37" s="8" t="n"/>
      <c r="HC37" s="8" t="n"/>
      <c r="HD37" s="8" t="n"/>
      <c r="HE37" s="8" t="n"/>
      <c r="HF37" s="8" t="n"/>
      <c r="HG37" s="8" t="n"/>
      <c r="HH37" s="8" t="n"/>
      <c r="HI37" s="48" t="n"/>
      <c r="HJ37" s="48" t="n"/>
      <c r="HK37" s="48" t="n"/>
      <c r="HL37" s="48" t="n"/>
      <c r="HM37" s="48" t="n"/>
      <c r="HN37" s="48" t="n"/>
      <c r="HO37" s="48" t="n"/>
      <c r="HP37" s="48" t="n"/>
      <c r="HQ37" s="48" t="n"/>
      <c r="HR37" s="48" t="n"/>
      <c r="HS37" s="48" t="n"/>
      <c r="HT37" s="48" t="n"/>
      <c r="HU37" s="48" t="n"/>
      <c r="HV37" s="48" t="n"/>
      <c r="HW37" s="48" t="n"/>
      <c r="HX37" s="48" t="n"/>
      <c r="HY37" s="8" t="n"/>
      <c r="HZ37" s="8" t="n"/>
      <c r="IA37" s="8" t="n"/>
      <c r="IB37" s="8" t="n"/>
      <c r="IC37" s="48" t="n"/>
      <c r="ID37" s="48" t="n"/>
      <c r="IE37" s="48" t="n"/>
      <c r="IF37" s="48" t="n"/>
      <c r="IG37" s="48" t="n"/>
      <c r="IH37" s="48" t="n"/>
      <c r="II37" s="48" t="n"/>
      <c r="IJ37" s="48" t="n"/>
      <c r="IK37" s="48" t="n"/>
      <c r="IL37" s="48" t="n"/>
      <c r="IM37" s="48" t="n"/>
      <c r="IN37" s="48" t="n"/>
      <c r="IO37" s="48" t="n"/>
      <c r="IP37" s="48" t="n"/>
      <c r="IQ37" s="48" t="n"/>
      <c r="IR37" s="48" t="n"/>
      <c r="IS37" s="48" t="n"/>
      <c r="IT37" s="48" t="n"/>
      <c r="IU37" s="48" t="n"/>
      <c r="IV37" s="48" t="n"/>
      <c r="IW37" s="48" t="n"/>
      <c r="IX37" s="48" t="n"/>
      <c r="IY37" s="48" t="n"/>
      <c r="IZ37" s="48" t="n"/>
      <c r="JA37" s="48" t="n"/>
      <c r="JB37" s="48" t="n"/>
      <c r="JC37" s="48" t="n"/>
      <c r="JD37" s="48" t="n"/>
      <c r="JE37" s="48" t="n"/>
      <c r="JF37" s="48" t="n"/>
      <c r="JG37" s="48" t="n"/>
      <c r="JH37" s="48" t="n"/>
      <c r="JI37" s="48" t="n"/>
      <c r="JJ37" s="48" t="n"/>
      <c r="JK37" s="48" t="n"/>
      <c r="JL37" s="48" t="n"/>
      <c r="JM37" s="48" t="n"/>
      <c r="JN37" s="48" t="n"/>
      <c r="JO37" s="48" t="n"/>
      <c r="JP37" s="48" t="n"/>
      <c r="JQ37" s="48" t="n"/>
      <c r="JR37" s="48" t="n"/>
      <c r="JS37" s="48" t="n"/>
      <c r="JT37" s="48" t="n"/>
      <c r="JU37" s="48" t="n"/>
      <c r="JV37" s="48" t="n"/>
      <c r="JW37" s="48" t="n"/>
      <c r="JX37" s="48" t="n"/>
      <c r="JY37" s="48" t="n"/>
      <c r="JZ37" s="48" t="n"/>
      <c r="KA37" s="48" t="n"/>
      <c r="KB37" s="48" t="n"/>
      <c r="KC37" s="48" t="n"/>
      <c r="KD37" s="48" t="n"/>
      <c r="KE37" s="48" t="n"/>
      <c r="KF37" s="48" t="n"/>
      <c r="KG37" s="48" t="n"/>
      <c r="KH37" s="48" t="n"/>
      <c r="KI37" s="48" t="n"/>
      <c r="KJ37" s="48" t="n"/>
      <c r="KK37" s="48" t="n"/>
      <c r="KL37" s="48" t="n"/>
      <c r="KM37" s="48" t="n"/>
      <c r="KN37" s="48" t="n"/>
      <c r="KO37" s="48" t="n"/>
      <c r="KP37" s="48" t="n"/>
      <c r="KQ37" s="48" t="n"/>
      <c r="KR37" s="48" t="n"/>
      <c r="KS37" s="48" t="n"/>
      <c r="KT37" s="48" t="n"/>
      <c r="KU37" s="48" t="n"/>
      <c r="KV37" s="48" t="n"/>
      <c r="KW37" s="8" t="n"/>
      <c r="KX37" s="8" t="n"/>
      <c r="KY37" s="8" t="n"/>
      <c r="KZ37" s="8" t="n"/>
      <c r="LA37" s="48" t="n"/>
      <c r="LB37" s="48" t="n"/>
      <c r="LC37" s="8" t="n"/>
      <c r="LD37" s="8" t="n"/>
      <c r="LE37" s="8" t="n"/>
      <c r="LF37" s="8" t="n"/>
      <c r="LG37" s="48" t="n"/>
      <c r="LH37" s="8" t="n"/>
      <c r="LI37" s="48" t="n"/>
      <c r="LJ37" s="48" t="n"/>
      <c r="LK37" s="8" t="n"/>
      <c r="LL37" s="8" t="n"/>
      <c r="LM37" s="8" t="n"/>
      <c r="LN37" s="8" t="n"/>
      <c r="LO37" s="8" t="n"/>
      <c r="LP37" s="8" t="n"/>
      <c r="LQ37" s="8" t="n"/>
      <c r="LR37" s="48" t="n"/>
      <c r="LS37" s="8" t="n"/>
      <c r="LT37" s="8" t="n"/>
      <c r="LU37" s="8" t="n"/>
      <c r="LV37" s="8" t="n"/>
      <c r="LW37" s="8" t="n"/>
      <c r="LX37" s="8" t="n"/>
      <c r="LY37" s="8" t="n"/>
      <c r="LZ37" s="8" t="n"/>
      <c r="MA37" s="8" t="n"/>
      <c r="MB37" s="48" t="n"/>
      <c r="MC37" s="8" t="n"/>
      <c r="MD37" s="8" t="n"/>
      <c r="ME37" s="8" t="n"/>
      <c r="MF37" s="8" t="n"/>
      <c r="MG37" s="8" t="n"/>
      <c r="MH37" s="8" t="n"/>
      <c r="MI37" s="48" t="n"/>
      <c r="MJ37" s="8" t="n"/>
      <c r="MK37" s="8" t="n"/>
      <c r="ML37" s="8" t="n"/>
      <c r="MM37" s="8" t="n"/>
      <c r="MN37" s="8" t="n"/>
      <c r="MO37" s="8" t="n"/>
      <c r="MP37" s="48" t="n"/>
      <c r="MQ37" s="48" t="n"/>
      <c r="MR37" s="48" t="n"/>
      <c r="MS37" s="48" t="n"/>
      <c r="MT37" s="48" t="n"/>
      <c r="MU37" s="48" t="n"/>
      <c r="MV37" s="48" t="n"/>
      <c r="MW37" s="48" t="n"/>
      <c r="MX37" s="48" t="n"/>
      <c r="MY37" s="48" t="n"/>
      <c r="MZ37" s="48" t="n"/>
      <c r="NA37" s="48" t="n"/>
      <c r="NB37" s="48" t="n"/>
      <c r="NC37" s="48" t="n"/>
      <c r="ND37" s="48" t="n"/>
      <c r="NE37" s="48" t="n"/>
      <c r="NF37" s="48" t="n"/>
      <c r="NG37" s="48" t="n"/>
      <c r="NH37" s="48" t="n"/>
      <c r="NI37" s="48" t="n"/>
      <c r="NJ37" s="48" t="n"/>
      <c r="NK37" s="48" t="n"/>
      <c r="NL37" s="48" t="n"/>
      <c r="NM37" s="48" t="n"/>
      <c r="NN37" s="48" t="n"/>
      <c r="NO37" s="48" t="n"/>
      <c r="NP37" s="48" t="n"/>
      <c r="NQ37" s="48" t="n"/>
      <c r="NR37" s="48" t="n"/>
      <c r="NS37" s="48" t="n"/>
      <c r="NT37" s="48" t="n"/>
      <c r="NU37" s="48" t="n"/>
      <c r="NV37" s="48" t="n"/>
      <c r="NW37" s="48" t="n"/>
      <c r="NX37" s="48" t="n"/>
      <c r="NY37" s="8" t="n"/>
      <c r="NZ37" s="8" t="n"/>
      <c r="OA37" s="8" t="n"/>
      <c r="OB37" s="8" t="n"/>
      <c r="OC37" s="8" t="n"/>
      <c r="OD37" s="8" t="n"/>
      <c r="OE37" s="48" t="n"/>
      <c r="OF37" s="48" t="n"/>
      <c r="OG37" s="48" t="n"/>
      <c r="OH37" s="8" t="n"/>
      <c r="OI37" s="8" t="n"/>
      <c r="OJ37" s="8" t="n"/>
      <c r="OK37" s="8" t="n"/>
      <c r="OL37" s="8" t="n"/>
      <c r="OM37" s="8" t="n"/>
      <c r="ON37" s="8" t="n"/>
      <c r="OO37" s="8" t="n"/>
      <c r="OP37" s="48" t="n"/>
      <c r="OQ37" s="8" t="n"/>
      <c r="OR37" s="8" t="n"/>
      <c r="OS37" s="8" t="n"/>
      <c r="OT37" s="8" t="n"/>
      <c r="OU37" s="8" t="n"/>
      <c r="OV37" s="8" t="n"/>
      <c r="OW37" s="8" t="n"/>
      <c r="OX37" s="8" t="n"/>
      <c r="OY37" s="8" t="n"/>
      <c r="OZ37" s="8" t="n"/>
      <c r="PA37" s="8" t="n"/>
      <c r="PB37" s="8" t="n"/>
      <c r="PC37" s="8" t="n"/>
      <c r="PD37" s="8" t="n"/>
      <c r="PE37" s="8" t="n"/>
      <c r="PF37" s="8" t="n"/>
      <c r="PG37" s="8" t="n"/>
      <c r="PH37" s="8" t="n"/>
      <c r="PI37" s="8" t="n"/>
      <c r="PJ37" s="8" t="n"/>
      <c r="PK37" s="8" t="n"/>
      <c r="PL37" s="8" t="n"/>
      <c r="PM37" s="8" t="n"/>
      <c r="PN37" s="8" t="n"/>
      <c r="PO37" s="8" t="n"/>
      <c r="PP37" s="8" t="n"/>
      <c r="PQ37" s="8" t="n"/>
      <c r="PR37" s="8" t="n"/>
      <c r="PS37" s="8" t="n"/>
      <c r="PT37" s="48" t="n"/>
      <c r="PU37" s="48" t="n"/>
      <c r="PV37" s="48" t="n"/>
      <c r="PW37" s="48" t="n"/>
      <c r="PX37" s="48" t="n"/>
      <c r="PY37" s="48" t="n"/>
      <c r="PZ37" s="48" t="n"/>
      <c r="QA37" s="48" t="n"/>
      <c r="QB37" s="48" t="n"/>
      <c r="QC37" s="48" t="n"/>
      <c r="QD37" s="48" t="n"/>
      <c r="QE37" s="48" t="n"/>
      <c r="QF37" s="8" t="n"/>
      <c r="QG37" s="8" t="n"/>
      <c r="QH37" s="8" t="n"/>
      <c r="QI37" s="8" t="n"/>
      <c r="QJ37" s="8" t="n"/>
      <c r="QK37" s="8" t="n"/>
      <c r="QL37" s="8" t="n"/>
      <c r="QM37" s="8" t="n"/>
      <c r="QN37" s="8" t="n"/>
      <c r="QO37" s="48" t="n"/>
      <c r="QP37" s="48" t="n"/>
      <c r="QQ37" s="48" t="n"/>
      <c r="QR37" s="48" t="n"/>
      <c r="QS37" s="48" t="n"/>
      <c r="QT37" s="48" t="n"/>
      <c r="QU37" s="48" t="n"/>
      <c r="QV37" s="48" t="n"/>
      <c r="QW37" s="48" t="n"/>
      <c r="QX37" s="48" t="n"/>
      <c r="QY37" s="48" t="n"/>
      <c r="QZ37" s="48" t="n"/>
      <c r="RA37" s="48" t="n"/>
      <c r="RB37" s="48" t="n"/>
      <c r="RC37" s="48" t="n"/>
      <c r="RD37" s="48" t="n"/>
      <c r="RE37" s="48" t="n"/>
      <c r="RF37" s="48" t="n"/>
      <c r="RG37" s="48" t="n"/>
      <c r="RH37" s="48" t="n"/>
      <c r="RI37" s="48" t="n"/>
      <c r="RJ37" s="48" t="n"/>
      <c r="RK37" s="48" t="n"/>
      <c r="RL37" s="48" t="n"/>
      <c r="RM37" s="48" t="n"/>
      <c r="RN37" s="48" t="n"/>
      <c r="RO37" s="48" t="n"/>
      <c r="RP37" s="48" t="n"/>
      <c r="RQ37" s="48" t="n"/>
      <c r="RR37" s="48" t="n"/>
      <c r="RS37" s="48" t="n"/>
      <c r="RT37" s="48" t="n"/>
      <c r="RU37" s="48" t="n"/>
      <c r="RV37" s="48" t="n"/>
      <c r="RW37" s="48" t="n"/>
      <c r="RX37" s="48" t="n"/>
      <c r="RY37" s="48" t="n"/>
      <c r="RZ37" s="48" t="n"/>
      <c r="SA37" s="48" t="n"/>
      <c r="SB37" s="48" t="n"/>
      <c r="SC37" s="48" t="n"/>
      <c r="SD37" s="48" t="n"/>
      <c r="SE37" s="48" t="n"/>
      <c r="SF37" s="48" t="n"/>
      <c r="SG37" s="48" t="n"/>
      <c r="SH37" s="48" t="n"/>
      <c r="SI37" s="48" t="n"/>
      <c r="SJ37" s="48" t="n"/>
      <c r="SK37" s="48" t="n"/>
      <c r="SL37" s="48" t="n"/>
      <c r="SM37" s="48" t="n"/>
      <c r="SN37" s="48" t="n"/>
      <c r="SO37" s="48" t="n"/>
      <c r="SP37" s="48" t="n"/>
      <c r="SQ37" s="48" t="n"/>
      <c r="SR37" s="48" t="n"/>
      <c r="SS37" s="48" t="n"/>
      <c r="ST37" s="48" t="n"/>
      <c r="SU37" s="48" t="n"/>
      <c r="SV37" s="48" t="n"/>
      <c r="SW37" s="48" t="n"/>
      <c r="SX37" s="48" t="n"/>
      <c r="SY37" s="8" t="n"/>
      <c r="SZ37" s="48" t="n"/>
      <c r="TA37" s="48" t="n"/>
      <c r="TB37" s="48" t="n"/>
      <c r="TC37" s="48" t="n"/>
      <c r="TD37" s="48" t="n"/>
      <c r="TE37" s="48" t="n"/>
      <c r="TF37" s="48" t="n"/>
      <c r="TG37" s="8" t="n"/>
      <c r="TH37" s="8" t="n"/>
      <c r="TI37" s="8" t="n"/>
      <c r="TJ37" s="8" t="n"/>
      <c r="TK37" s="8" t="n"/>
      <c r="TL37" s="8" t="n"/>
      <c r="TM37" s="8" t="n"/>
      <c r="TN37" s="8" t="n"/>
      <c r="TO37" s="8" t="n"/>
      <c r="TP37" s="8" t="n"/>
      <c r="TQ37" s="8" t="n"/>
      <c r="TR37" s="8" t="n"/>
      <c r="TS37" s="48" t="n"/>
      <c r="TT37" s="48" t="n"/>
      <c r="TU37" s="48" t="n"/>
      <c r="TV37" s="48" t="n"/>
      <c r="TW37" s="48" t="n"/>
      <c r="TX37" s="48" t="n"/>
      <c r="TY37" s="48" t="n"/>
      <c r="TZ37" s="48" t="n"/>
      <c r="UA37" s="48" t="n"/>
      <c r="UB37" s="48" t="n"/>
      <c r="UC37" s="48" t="n"/>
      <c r="UD37" s="48" t="n"/>
      <c r="UE37" s="48" t="n"/>
      <c r="UF37" s="48" t="n"/>
      <c r="UG37" s="48" t="n"/>
      <c r="UH37" s="48" t="n"/>
      <c r="UI37" s="48" t="n"/>
      <c r="UJ37" s="48" t="n"/>
      <c r="UK37" s="48" t="n"/>
      <c r="UL37" s="48" t="n"/>
      <c r="UM37" s="48" t="n"/>
      <c r="UN37" s="48" t="n"/>
      <c r="UO37" s="48" t="n"/>
      <c r="UP37" s="48" t="n"/>
      <c r="UQ37" s="48" t="n"/>
      <c r="UR37" s="48" t="n"/>
      <c r="US37" s="48" t="n"/>
      <c r="UT37" s="48" t="n"/>
      <c r="UU37" s="48" t="n"/>
      <c r="UV37" s="48" t="n"/>
      <c r="UW37" s="48" t="n"/>
      <c r="UX37" s="48" t="n"/>
      <c r="UY37" s="48" t="n"/>
      <c r="UZ37" s="48" t="n"/>
      <c r="VA37" s="48" t="n"/>
      <c r="VB37" s="48" t="n"/>
      <c r="VC37" s="48" t="n"/>
      <c r="VD37" s="48" t="n"/>
      <c r="VE37" s="48" t="n"/>
      <c r="VF37" s="48" t="n"/>
      <c r="VG37" s="48" t="n"/>
      <c r="VH37" s="48" t="n"/>
      <c r="VI37" s="48" t="n"/>
      <c r="VJ37" s="48" t="n"/>
      <c r="VK37" s="48" t="n"/>
      <c r="VL37" s="48" t="n"/>
      <c r="VM37" s="48" t="n"/>
      <c r="VN37" s="48" t="n"/>
      <c r="VO37" s="48" t="n"/>
      <c r="VP37" s="48" t="n"/>
      <c r="VQ37" s="48" t="n"/>
      <c r="VR37" s="48" t="n"/>
      <c r="VS37" s="48" t="n"/>
      <c r="VT37" s="48" t="n"/>
      <c r="VU37" s="48" t="n"/>
      <c r="VV37" s="48" t="n"/>
      <c r="VW37" s="48" t="n"/>
      <c r="VX37" s="48" t="n"/>
      <c r="VY37" s="48" t="n"/>
      <c r="VZ37" s="48" t="n"/>
      <c r="WA37" s="48" t="n"/>
      <c r="WB37" s="48" t="n"/>
      <c r="WC37" s="48" t="n"/>
      <c r="WD37" s="48" t="n"/>
      <c r="WE37" s="48" t="n"/>
      <c r="WF37" s="48" t="n"/>
      <c r="WG37" s="8" t="n"/>
      <c r="WH37" s="8" t="n"/>
      <c r="WI37" s="8" t="n"/>
      <c r="WJ37" s="8" t="n"/>
      <c r="WK37" s="8" t="n"/>
      <c r="WL37" s="8" t="n"/>
      <c r="WM37" s="8" t="n"/>
      <c r="WN37" s="8" t="n"/>
      <c r="WO37" s="48" t="n"/>
      <c r="WP37" s="48" t="n"/>
      <c r="WQ37" s="48" t="n"/>
      <c r="WR37" s="48" t="n"/>
      <c r="WS37" s="48" t="n"/>
      <c r="WT37" s="48" t="n"/>
      <c r="WU37" s="48" t="n"/>
      <c r="WV37" s="48" t="n"/>
      <c r="WW37" s="48" t="n"/>
      <c r="WX37" s="48" t="n"/>
      <c r="WY37" s="48" t="n"/>
      <c r="WZ37" s="48" t="n"/>
      <c r="XA37" s="48" t="n"/>
      <c r="XB37" s="48" t="n"/>
      <c r="XC37" s="48" t="n"/>
      <c r="XD37" s="48" t="n"/>
      <c r="XE37" s="48" t="n"/>
      <c r="XF37" s="48" t="n"/>
      <c r="XG37" s="48" t="n"/>
      <c r="XH37" s="48" t="n"/>
      <c r="XI37" s="48" t="n"/>
      <c r="XJ37" s="48" t="n"/>
      <c r="XK37" s="48" t="n"/>
      <c r="XL37" s="48" t="n"/>
      <c r="XM37" s="48" t="n"/>
      <c r="XN37" s="48" t="n"/>
      <c r="XO37" s="48" t="n"/>
      <c r="XP37" s="48" t="n"/>
      <c r="XQ37" s="48" t="n"/>
      <c r="XR37" s="48" t="n"/>
      <c r="XS37" s="48" t="n"/>
      <c r="XT37" s="48" t="n"/>
      <c r="XU37" s="48" t="n"/>
      <c r="XV37" s="48" t="n"/>
      <c r="XW37" s="48" t="n"/>
      <c r="XX37" s="48" t="n"/>
      <c r="XY37" s="48" t="n"/>
      <c r="XZ37" s="48" t="n"/>
      <c r="YA37" s="48" t="n"/>
      <c r="YB37" s="48" t="n"/>
      <c r="YC37" s="48" t="n"/>
      <c r="YD37" s="48" t="n"/>
      <c r="YE37" s="48" t="n"/>
      <c r="YF37" s="48" t="n"/>
      <c r="YG37" s="48" t="n"/>
      <c r="YH37" s="48" t="n"/>
      <c r="YI37" s="48" t="n"/>
      <c r="YJ37" s="48" t="n"/>
      <c r="YK37" s="48" t="n"/>
      <c r="YL37" s="48" t="n"/>
      <c r="YM37" s="48" t="n"/>
      <c r="YN37" s="48" t="n"/>
      <c r="YO37" s="48" t="n"/>
      <c r="YP37" s="48" t="n"/>
      <c r="YQ37" s="48" t="n"/>
      <c r="YR37" s="48" t="n"/>
      <c r="YS37" s="48" t="n"/>
      <c r="YT37" s="48" t="n"/>
      <c r="YU37" s="48" t="n"/>
      <c r="YV37" s="48" t="n"/>
      <c r="YW37" s="48" t="n"/>
      <c r="YX37" s="48" t="n"/>
      <c r="YY37" s="48" t="n"/>
      <c r="YZ37" s="48" t="n"/>
      <c r="ZA37" s="48" t="n"/>
      <c r="ZB37" s="48" t="n"/>
      <c r="ZC37" s="48" t="n"/>
      <c r="ZD37" s="48" t="n"/>
      <c r="ZE37" s="48" t="n"/>
      <c r="ZF37" s="48" t="n"/>
      <c r="ZG37" s="48" t="n"/>
      <c r="ZH37" s="48" t="n"/>
      <c r="ZI37" s="48" t="n"/>
      <c r="ZJ37" s="48" t="n"/>
      <c r="ZK37" s="48" t="n"/>
      <c r="ZL37" s="48" t="n"/>
      <c r="ZM37" s="48" t="n"/>
      <c r="ZN37" s="48" t="n"/>
      <c r="ZO37" s="48" t="n"/>
      <c r="ZP37" s="48" t="n"/>
      <c r="ZQ37" s="48" t="n"/>
      <c r="ZR37" s="48" t="n"/>
      <c r="ZS37" s="48" t="n"/>
      <c r="ZT37" s="48" t="n"/>
      <c r="ZU37" s="48" t="n"/>
      <c r="ZV37" s="48" t="n"/>
      <c r="ZW37" s="8" t="n"/>
      <c r="ZX37" s="48" t="n"/>
      <c r="ZY37" s="48" t="n"/>
      <c r="ZZ37" s="48" t="n"/>
      <c r="AAA37" s="48" t="n"/>
      <c r="AAB37" s="48" t="n"/>
      <c r="AAC37" s="48" t="n"/>
      <c r="AAD37" s="48" t="n"/>
      <c r="AAE37" s="48" t="n"/>
      <c r="AAF37" s="48" t="n"/>
      <c r="AAG37" s="48" t="n"/>
      <c r="AAH37" s="48" t="n"/>
      <c r="AAI37" s="48" t="n"/>
      <c r="AAJ37" s="48" t="n"/>
      <c r="AAK37" s="48" t="n"/>
      <c r="AAL37" s="48" t="n"/>
      <c r="AAM37" s="48" t="n"/>
      <c r="AAN37" s="8" t="n"/>
      <c r="AAO37" s="8" t="n"/>
      <c r="AAP37" s="8" t="n"/>
      <c r="AAQ37" s="8" t="n"/>
      <c r="AAR37" s="48" t="n"/>
      <c r="AAS37" s="48" t="n"/>
      <c r="AAT37" s="48" t="n"/>
      <c r="AAU37" s="8" t="n"/>
      <c r="AAV37" s="8" t="n"/>
      <c r="AAW37" s="8" t="n"/>
      <c r="AAX37" s="8" t="n"/>
      <c r="AAY37" s="8" t="n"/>
      <c r="AAZ37" s="8" t="n"/>
      <c r="ABA37" s="8" t="n"/>
      <c r="ABB37" s="48" t="n"/>
      <c r="ABC37" s="48" t="n"/>
      <c r="ABD37" s="48" t="n"/>
      <c r="ABE37" s="48" t="n"/>
      <c r="ABF37" s="48" t="n"/>
      <c r="ABG37" s="48" t="n"/>
      <c r="ABH37" s="48" t="n"/>
      <c r="ABI37" s="48" t="n"/>
      <c r="ABJ37" s="48" t="n"/>
      <c r="ABK37" s="48" t="n"/>
      <c r="ABL37" s="48" t="n"/>
      <c r="ABM37" s="48" t="n"/>
      <c r="ABN37" s="48" t="n"/>
      <c r="ABO37" s="48" t="n"/>
      <c r="ABP37" s="48" t="n"/>
      <c r="ABQ37" s="11" t="n"/>
      <c r="ABR37" s="48" t="n"/>
      <c r="ABS37" s="48" t="n"/>
      <c r="ABT37" s="8" t="n"/>
      <c r="ABU37" s="48" t="n"/>
      <c r="ABV37" s="48" t="n"/>
      <c r="ABW37" s="48" t="n"/>
      <c r="ABX37" s="48" t="n"/>
      <c r="ABY37" s="48" t="n"/>
      <c r="ABZ37" s="48" t="n"/>
      <c r="ACA37" s="48" t="n"/>
      <c r="ACB37" s="48" t="n"/>
      <c r="ACC37" s="48" t="n"/>
      <c r="ACD37" s="48" t="n"/>
      <c r="ACE37" s="48" t="n"/>
      <c r="ACF37" s="48" t="n"/>
      <c r="ACG37" s="48" t="n"/>
      <c r="ACH37" s="48" t="n"/>
      <c r="ACI37" s="48" t="n"/>
      <c r="ACJ37" s="48" t="n"/>
      <c r="ACK37" s="48" t="n"/>
      <c r="ACL37" s="8" t="n"/>
      <c r="ACM37" s="8" t="n"/>
      <c r="ACN37" s="8" t="n"/>
      <c r="ACO37" s="8" t="n"/>
      <c r="ACP37" s="8" t="n"/>
      <c r="ACQ37" s="8" t="n"/>
      <c r="ACR37" s="8" t="n"/>
      <c r="ACS37" s="48" t="n"/>
      <c r="ACT37" s="48" t="n"/>
      <c r="ACU37" s="48" t="n"/>
      <c r="ACV37" s="48" t="n"/>
      <c r="ACW37" s="48" t="n"/>
      <c r="ACX37" s="48" t="n"/>
      <c r="ACY37" s="48" t="n"/>
      <c r="ACZ37" s="8" t="n"/>
      <c r="ADA37" s="8" t="n"/>
      <c r="ADB37" s="8" t="n"/>
      <c r="ADC37" s="8" t="n"/>
      <c r="ADD37" s="48" t="n"/>
      <c r="ADE37" s="48" t="n"/>
      <c r="ADF37" s="48" t="n"/>
      <c r="ADG37" s="48" t="n"/>
      <c r="ADH37" s="48" t="n"/>
      <c r="ADI37" s="48" t="n"/>
      <c r="ADJ37" s="48" t="n"/>
      <c r="ADK37" s="48" t="n"/>
      <c r="ADL37" s="48" t="n"/>
      <c r="ADM37" s="48" t="n"/>
      <c r="ADN37" s="48" t="n"/>
      <c r="ADO37" s="48" t="n"/>
      <c r="ADP37" s="48" t="n"/>
      <c r="ADQ37" s="48" t="n"/>
      <c r="ADR37" s="48" t="n"/>
      <c r="ADS37" s="48" t="n"/>
      <c r="ADT37" s="48" t="n"/>
      <c r="ADU37" s="48" t="n"/>
      <c r="ADV37" s="8" t="n"/>
      <c r="ADW37" s="8" t="n"/>
      <c r="ADX37" s="8" t="n"/>
      <c r="ADY37" s="8" t="n"/>
      <c r="ADZ37" s="8" t="n"/>
      <c r="AEA37" s="8" t="n"/>
      <c r="AEB37" s="8" t="n"/>
      <c r="AEC37" s="8" t="n"/>
      <c r="AED37" s="12" t="n"/>
      <c r="AEE37" s="17" t="n"/>
      <c r="AEF37" s="48" t="n"/>
      <c r="AEG37" s="17" t="n"/>
      <c r="AEH37" s="48" t="n"/>
      <c r="AEI37" s="11" t="n"/>
      <c r="AEJ37" s="48" t="n"/>
      <c r="AEK37" s="17" t="n"/>
      <c r="AEL37" s="18" t="n"/>
      <c r="AEM37" s="18" t="n"/>
      <c r="AEN37" s="18" t="n"/>
      <c r="AEO37" s="18" t="n"/>
      <c r="AEP37" s="18" t="n"/>
      <c r="AEQ37" s="18" t="n"/>
      <c r="AER37" s="18" t="n"/>
      <c r="AES37" s="18" t="n"/>
      <c r="AET37" s="18" t="n"/>
      <c r="AEU37" s="18" t="n"/>
      <c r="AEV37" s="18" t="n"/>
      <c r="AEW37" s="18" t="n"/>
      <c r="AEX37" s="48" t="n"/>
      <c r="AEY37" s="48" t="n"/>
      <c r="AEZ37" s="48" t="n"/>
      <c r="AFA37" s="48" t="n"/>
      <c r="AFB37" s="48" t="n"/>
      <c r="AFC37" s="48" t="n"/>
      <c r="AFD37" s="16" t="n"/>
      <c r="AFE37" s="48" t="n"/>
      <c r="AFF37" s="16" t="n"/>
      <c r="AFG37" s="48" t="n"/>
      <c r="AFH37" s="48" t="n"/>
      <c r="AFI37" s="48" t="n"/>
    </row>
    <row r="38">
      <c r="A38" s="6" t="n"/>
      <c r="B38" s="6" t="n"/>
      <c r="C38" s="48" t="n"/>
      <c r="D38" s="48" t="n"/>
      <c r="E38" s="8" t="n"/>
      <c r="F38" s="48" t="n"/>
      <c r="G38" s="8" t="n"/>
      <c r="H38" s="8" t="n"/>
      <c r="I38" s="48" t="n"/>
      <c r="J38" s="8" t="n"/>
      <c r="K38" s="48" t="n"/>
      <c r="L38" s="48" t="n"/>
      <c r="M38" s="8" t="n"/>
      <c r="N38" s="8" t="n"/>
      <c r="O38" s="48" t="n"/>
      <c r="P38" s="8" t="n"/>
      <c r="Q38" s="48" t="n"/>
      <c r="R38" s="48" t="n"/>
      <c r="S38" s="48" t="n"/>
      <c r="T38" s="48" t="n"/>
      <c r="U38" s="48" t="n"/>
      <c r="V38" s="48" t="n"/>
      <c r="W38" s="48" t="n"/>
      <c r="X38" s="48" t="n"/>
      <c r="Y38" s="48" t="n"/>
      <c r="Z38" s="48" t="n"/>
      <c r="AA38" s="48" t="n"/>
      <c r="AB38" s="48" t="n"/>
      <c r="AC38" s="48" t="n"/>
      <c r="AD38" s="48" t="n"/>
      <c r="AE38" s="48" t="n"/>
      <c r="AF38" s="48" t="n"/>
      <c r="AG38" s="48" t="n"/>
      <c r="AH38" s="8" t="n"/>
      <c r="AI38" s="48" t="n"/>
      <c r="AJ38" s="48" t="n"/>
      <c r="AK38" s="8" t="n"/>
      <c r="AL38" s="48" t="n"/>
      <c r="AM38" s="48" t="n"/>
      <c r="AN38" s="48" t="n"/>
      <c r="AO38" s="48" t="n"/>
      <c r="AP38" s="8" t="n"/>
      <c r="AQ38" s="8" t="n"/>
      <c r="AR38" s="8" t="n"/>
      <c r="AS38" s="8" t="n"/>
      <c r="AT38" s="8" t="n"/>
      <c r="AU38" s="8" t="n"/>
      <c r="AV38" s="8" t="n"/>
      <c r="AW38" s="8" t="n"/>
      <c r="AX38" s="48" t="n"/>
      <c r="AY38" s="48" t="n"/>
      <c r="AZ38" s="8" t="n"/>
      <c r="BA38" s="8" t="n"/>
      <c r="BB38" s="8" t="n"/>
      <c r="BC38" s="8" t="n"/>
      <c r="BD38" s="8" t="n"/>
      <c r="BE38" s="8" t="n"/>
      <c r="BF38" s="8" t="n"/>
      <c r="BG38" s="8" t="n"/>
      <c r="BH38" s="48" t="n"/>
      <c r="BI38" s="48" t="n"/>
      <c r="BJ38" s="8" t="n"/>
      <c r="BK38" s="8" t="n"/>
      <c r="BL38" s="8" t="n"/>
      <c r="BM38" s="8" t="n"/>
      <c r="BN38" s="48" t="n"/>
      <c r="BO38" s="48" t="n"/>
      <c r="BP38" s="8" t="n"/>
      <c r="BQ38" s="8" t="n"/>
      <c r="BR38" s="8" t="n"/>
      <c r="BS38" s="8" t="n"/>
      <c r="BT38" s="8" t="n"/>
      <c r="BU38" s="48" t="n"/>
      <c r="BV38" s="48" t="n"/>
      <c r="BW38" s="8" t="n"/>
      <c r="BX38" s="8" t="n"/>
      <c r="BY38" s="8" t="n"/>
      <c r="BZ38" s="8" t="n"/>
      <c r="CA38" s="8" t="n"/>
      <c r="CB38" s="48" t="n"/>
      <c r="CC38" s="48" t="n"/>
      <c r="CD38" s="8" t="n"/>
      <c r="CE38" s="8" t="n"/>
      <c r="CF38" s="8" t="n"/>
      <c r="CG38" s="8" t="n"/>
      <c r="CH38" s="8" t="n"/>
      <c r="CI38" s="8" t="n"/>
      <c r="CJ38" s="8" t="n"/>
      <c r="CK38" s="48" t="n"/>
      <c r="CL38" s="48" t="n"/>
      <c r="CM38" s="8" t="n"/>
      <c r="CN38" s="48" t="n"/>
      <c r="CO38" s="48" t="n"/>
      <c r="CP38" s="48" t="n"/>
      <c r="CQ38" s="8" t="n"/>
      <c r="CR38" s="8" t="n"/>
      <c r="CS38" s="8" t="n"/>
      <c r="CT38" s="8" t="n"/>
      <c r="CU38" s="10" t="n"/>
      <c r="CV38" s="10" t="n"/>
      <c r="CW38" s="10" t="n"/>
      <c r="CX38" s="8" t="n"/>
      <c r="CY38" s="48" t="n"/>
      <c r="CZ38" s="8" t="n"/>
      <c r="DA38" s="8" t="n"/>
      <c r="DB38" s="8" t="n"/>
      <c r="DC38" s="48" t="n"/>
      <c r="DD38" s="48" t="n"/>
      <c r="DE38" s="8" t="n"/>
      <c r="DF38" s="8" t="n"/>
      <c r="DG38" s="8" t="n"/>
      <c r="DH38" s="8" t="n"/>
      <c r="DI38" s="48" t="n"/>
      <c r="DJ38" s="48" t="n"/>
      <c r="DK38" s="8" t="n"/>
      <c r="DL38" s="8" t="n"/>
      <c r="DM38" s="8" t="n"/>
      <c r="DN38" s="8" t="n"/>
      <c r="DO38" s="48" t="n"/>
      <c r="DP38" s="8" t="n"/>
      <c r="DQ38" s="8" t="n"/>
      <c r="DR38" s="8" t="n"/>
      <c r="DS38" s="48" t="n"/>
      <c r="DT38" s="48" t="n"/>
      <c r="DU38" s="48" t="n"/>
      <c r="DV38" s="48" t="n"/>
      <c r="DW38" s="48" t="n"/>
      <c r="DX38" s="48" t="n"/>
      <c r="DY38" s="48" t="n"/>
      <c r="DZ38" s="48" t="n"/>
      <c r="EA38" s="48" t="n"/>
      <c r="EB38" s="48" t="n"/>
      <c r="EC38" s="48" t="n"/>
      <c r="ED38" s="48" t="n"/>
      <c r="EE38" s="48" t="n"/>
      <c r="EF38" s="48" t="n"/>
      <c r="EG38" s="48" t="n"/>
      <c r="EH38" s="48" t="n"/>
      <c r="EI38" s="48" t="n"/>
      <c r="EJ38" s="8" t="n"/>
      <c r="EK38" s="8" t="n"/>
      <c r="EL38" s="8" t="n"/>
      <c r="EM38" s="8" t="n"/>
      <c r="EN38" s="8" t="n"/>
      <c r="EO38" s="11" t="n"/>
      <c r="EP38" s="48" t="n"/>
      <c r="EQ38" s="48" t="n"/>
      <c r="ER38" s="48" t="n"/>
      <c r="ES38" s="8" t="n"/>
      <c r="ET38" s="8" t="n"/>
      <c r="EU38" s="8" t="n"/>
      <c r="EV38" s="8" t="n"/>
      <c r="EW38" s="48" t="n"/>
      <c r="EX38" s="48" t="n"/>
      <c r="EY38" s="8" t="n"/>
      <c r="EZ38" s="8" t="n"/>
      <c r="FA38" s="8" t="n"/>
      <c r="FB38" s="48" t="n"/>
      <c r="FC38" s="48" t="n"/>
      <c r="FD38" s="48" t="n"/>
      <c r="FE38" s="48" t="n"/>
      <c r="FF38" s="48" t="n"/>
      <c r="FG38" s="48" t="n"/>
      <c r="FH38" s="48" t="n"/>
      <c r="FI38" s="48" t="n"/>
      <c r="FJ38" s="48" t="n"/>
      <c r="FK38" s="48" t="n"/>
      <c r="FL38" s="48" t="n"/>
      <c r="FM38" s="48" t="n"/>
      <c r="FN38" s="48" t="n"/>
      <c r="FO38" s="48" t="n"/>
      <c r="FP38" s="48" t="n"/>
      <c r="FQ38" s="48" t="n"/>
      <c r="FR38" s="48" t="n"/>
      <c r="FS38" s="48" t="n"/>
      <c r="FT38" s="48" t="n"/>
      <c r="FU38" s="48" t="n"/>
      <c r="FV38" s="8" t="n"/>
      <c r="FW38" s="8" t="n"/>
      <c r="FX38" s="8" t="n"/>
      <c r="FY38" s="8" t="n"/>
      <c r="FZ38" s="48" t="n"/>
      <c r="GA38" s="48" t="n"/>
      <c r="GB38" s="8" t="n"/>
      <c r="GC38" s="8" t="n"/>
      <c r="GD38" s="8" t="n"/>
      <c r="GE38" s="8" t="n"/>
      <c r="GF38" s="48" t="n"/>
      <c r="GG38" s="48" t="n"/>
      <c r="GH38" s="48" t="n"/>
      <c r="GI38" s="48" t="n"/>
      <c r="GJ38" s="8" t="n"/>
      <c r="GK38" s="8" t="n"/>
      <c r="GL38" s="8" t="n"/>
      <c r="GM38" s="8" t="n"/>
      <c r="GN38" s="48" t="n"/>
      <c r="GO38" s="8" t="n"/>
      <c r="GP38" s="48" t="n"/>
      <c r="GQ38" s="48" t="n"/>
      <c r="GR38" s="8" t="n"/>
      <c r="GS38" s="8" t="n"/>
      <c r="GT38" s="8" t="n"/>
      <c r="GU38" s="8" t="n"/>
      <c r="GV38" s="8" t="n"/>
      <c r="GW38" s="8" t="n"/>
      <c r="GX38" s="8" t="n"/>
      <c r="GY38" s="48" t="n"/>
      <c r="GZ38" s="48" t="n"/>
      <c r="HA38" s="8" t="n"/>
      <c r="HB38" s="8" t="n"/>
      <c r="HC38" s="8" t="n"/>
      <c r="HD38" s="8" t="n"/>
      <c r="HE38" s="8" t="n"/>
      <c r="HF38" s="8" t="n"/>
      <c r="HG38" s="8" t="n"/>
      <c r="HH38" s="8" t="n"/>
      <c r="HI38" s="48" t="n"/>
      <c r="HJ38" s="48" t="n"/>
      <c r="HK38" s="48" t="n"/>
      <c r="HL38" s="48" t="n"/>
      <c r="HM38" s="48" t="n"/>
      <c r="HN38" s="48" t="n"/>
      <c r="HO38" s="48" t="n"/>
      <c r="HP38" s="48" t="n"/>
      <c r="HQ38" s="48" t="n"/>
      <c r="HR38" s="48" t="n"/>
      <c r="HS38" s="48" t="n"/>
      <c r="HT38" s="48" t="n"/>
      <c r="HU38" s="48" t="n"/>
      <c r="HV38" s="48" t="n"/>
      <c r="HW38" s="48" t="n"/>
      <c r="HX38" s="48" t="n"/>
      <c r="HY38" s="8" t="n"/>
      <c r="HZ38" s="8" t="n"/>
      <c r="IA38" s="8" t="n"/>
      <c r="IB38" s="8" t="n"/>
      <c r="IC38" s="48" t="n"/>
      <c r="ID38" s="48" t="n"/>
      <c r="IE38" s="48" t="n"/>
      <c r="IF38" s="48" t="n"/>
      <c r="IG38" s="48" t="n"/>
      <c r="IH38" s="48" t="n"/>
      <c r="II38" s="48" t="n"/>
      <c r="IJ38" s="48" t="n"/>
      <c r="IK38" s="48" t="n"/>
      <c r="IL38" s="48" t="n"/>
      <c r="IM38" s="48" t="n"/>
      <c r="IN38" s="48" t="n"/>
      <c r="IO38" s="48" t="n"/>
      <c r="IP38" s="48" t="n"/>
      <c r="IQ38" s="48" t="n"/>
      <c r="IR38" s="48" t="n"/>
      <c r="IS38" s="48" t="n"/>
      <c r="IT38" s="48" t="n"/>
      <c r="IU38" s="48" t="n"/>
      <c r="IV38" s="48" t="n"/>
      <c r="IW38" s="48" t="n"/>
      <c r="IX38" s="48" t="n"/>
      <c r="IY38" s="48" t="n"/>
      <c r="IZ38" s="48" t="n"/>
      <c r="JA38" s="48" t="n"/>
      <c r="JB38" s="48" t="n"/>
      <c r="JC38" s="48" t="n"/>
      <c r="JD38" s="48" t="n"/>
      <c r="JE38" s="48" t="n"/>
      <c r="JF38" s="48" t="n"/>
      <c r="JG38" s="48" t="n"/>
      <c r="JH38" s="48" t="n"/>
      <c r="JI38" s="48" t="n"/>
      <c r="JJ38" s="48" t="n"/>
      <c r="JK38" s="48" t="n"/>
      <c r="JL38" s="48" t="n"/>
      <c r="JM38" s="48" t="n"/>
      <c r="JN38" s="48" t="n"/>
      <c r="JO38" s="48" t="n"/>
      <c r="JP38" s="48" t="n"/>
      <c r="JQ38" s="48" t="n"/>
      <c r="JR38" s="48" t="n"/>
      <c r="JS38" s="48" t="n"/>
      <c r="JT38" s="48" t="n"/>
      <c r="JU38" s="48" t="n"/>
      <c r="JV38" s="48" t="n"/>
      <c r="JW38" s="48" t="n"/>
      <c r="JX38" s="48" t="n"/>
      <c r="JY38" s="48" t="n"/>
      <c r="JZ38" s="48" t="n"/>
      <c r="KA38" s="48" t="n"/>
      <c r="KB38" s="48" t="n"/>
      <c r="KC38" s="48" t="n"/>
      <c r="KD38" s="48" t="n"/>
      <c r="KE38" s="48" t="n"/>
      <c r="KF38" s="48" t="n"/>
      <c r="KG38" s="48" t="n"/>
      <c r="KH38" s="48" t="n"/>
      <c r="KI38" s="48" t="n"/>
      <c r="KJ38" s="48" t="n"/>
      <c r="KK38" s="48" t="n"/>
      <c r="KL38" s="48" t="n"/>
      <c r="KM38" s="48" t="n"/>
      <c r="KN38" s="48" t="n"/>
      <c r="KO38" s="48" t="n"/>
      <c r="KP38" s="48" t="n"/>
      <c r="KQ38" s="48" t="n"/>
      <c r="KR38" s="48" t="n"/>
      <c r="KS38" s="48" t="n"/>
      <c r="KT38" s="48" t="n"/>
      <c r="KU38" s="48" t="n"/>
      <c r="KV38" s="48" t="n"/>
      <c r="KW38" s="8" t="n"/>
      <c r="KX38" s="8" t="n"/>
      <c r="KY38" s="8" t="n"/>
      <c r="KZ38" s="8" t="n"/>
      <c r="LA38" s="48" t="n"/>
      <c r="LB38" s="48" t="n"/>
      <c r="LC38" s="8" t="n"/>
      <c r="LD38" s="8" t="n"/>
      <c r="LE38" s="8" t="n"/>
      <c r="LF38" s="8" t="n"/>
      <c r="LG38" s="48" t="n"/>
      <c r="LH38" s="8" t="n"/>
      <c r="LI38" s="48" t="n"/>
      <c r="LJ38" s="48" t="n"/>
      <c r="LK38" s="8" t="n"/>
      <c r="LL38" s="8" t="n"/>
      <c r="LM38" s="8" t="n"/>
      <c r="LN38" s="8" t="n"/>
      <c r="LO38" s="8" t="n"/>
      <c r="LP38" s="8" t="n"/>
      <c r="LQ38" s="8" t="n"/>
      <c r="LR38" s="48" t="n"/>
      <c r="LS38" s="8" t="n"/>
      <c r="LT38" s="8" t="n"/>
      <c r="LU38" s="8" t="n"/>
      <c r="LV38" s="8" t="n"/>
      <c r="LW38" s="8" t="n"/>
      <c r="LX38" s="8" t="n"/>
      <c r="LY38" s="8" t="n"/>
      <c r="LZ38" s="8" t="n"/>
      <c r="MA38" s="8" t="n"/>
      <c r="MB38" s="48" t="n"/>
      <c r="MC38" s="8" t="n"/>
      <c r="MD38" s="8" t="n"/>
      <c r="ME38" s="8" t="n"/>
      <c r="MF38" s="8" t="n"/>
      <c r="MG38" s="8" t="n"/>
      <c r="MH38" s="8" t="n"/>
      <c r="MI38" s="48" t="n"/>
      <c r="MJ38" s="8" t="n"/>
      <c r="MK38" s="8" t="n"/>
      <c r="ML38" s="8" t="n"/>
      <c r="MM38" s="8" t="n"/>
      <c r="MN38" s="8" t="n"/>
      <c r="MO38" s="8" t="n"/>
      <c r="MP38" s="48" t="n"/>
      <c r="MQ38" s="48" t="n"/>
      <c r="MR38" s="48" t="n"/>
      <c r="MS38" s="48" t="n"/>
      <c r="MT38" s="48" t="n"/>
      <c r="MU38" s="48" t="n"/>
      <c r="MV38" s="48" t="n"/>
      <c r="MW38" s="48" t="n"/>
      <c r="MX38" s="48" t="n"/>
      <c r="MY38" s="48" t="n"/>
      <c r="MZ38" s="48" t="n"/>
      <c r="NA38" s="48" t="n"/>
      <c r="NB38" s="48" t="n"/>
      <c r="NC38" s="48" t="n"/>
      <c r="ND38" s="48" t="n"/>
      <c r="NE38" s="48" t="n"/>
      <c r="NF38" s="48" t="n"/>
      <c r="NG38" s="48" t="n"/>
      <c r="NH38" s="48" t="n"/>
      <c r="NI38" s="48" t="n"/>
      <c r="NJ38" s="48" t="n"/>
      <c r="NK38" s="48" t="n"/>
      <c r="NL38" s="48" t="n"/>
      <c r="NM38" s="48" t="n"/>
      <c r="NN38" s="48" t="n"/>
      <c r="NO38" s="48" t="n"/>
      <c r="NP38" s="48" t="n"/>
      <c r="NQ38" s="48" t="n"/>
      <c r="NR38" s="48" t="n"/>
      <c r="NS38" s="48" t="n"/>
      <c r="NT38" s="48" t="n"/>
      <c r="NU38" s="48" t="n"/>
      <c r="NV38" s="48" t="n"/>
      <c r="NW38" s="48" t="n"/>
      <c r="NX38" s="48" t="n"/>
      <c r="NY38" s="8" t="n"/>
      <c r="NZ38" s="8" t="n"/>
      <c r="OA38" s="8" t="n"/>
      <c r="OB38" s="8" t="n"/>
      <c r="OC38" s="8" t="n"/>
      <c r="OD38" s="8" t="n"/>
      <c r="OE38" s="48" t="n"/>
      <c r="OF38" s="48" t="n"/>
      <c r="OG38" s="48" t="n"/>
      <c r="OH38" s="8" t="n"/>
      <c r="OI38" s="8" t="n"/>
      <c r="OJ38" s="8" t="n"/>
      <c r="OK38" s="8" t="n"/>
      <c r="OL38" s="8" t="n"/>
      <c r="OM38" s="8" t="n"/>
      <c r="ON38" s="8" t="n"/>
      <c r="OO38" s="8" t="n"/>
      <c r="OP38" s="48" t="n"/>
      <c r="OQ38" s="8" t="n"/>
      <c r="OR38" s="8" t="n"/>
      <c r="OS38" s="8" t="n"/>
      <c r="OT38" s="8" t="n"/>
      <c r="OU38" s="8" t="n"/>
      <c r="OV38" s="8" t="n"/>
      <c r="OW38" s="8" t="n"/>
      <c r="OX38" s="8" t="n"/>
      <c r="OY38" s="8" t="n"/>
      <c r="OZ38" s="8" t="n"/>
      <c r="PA38" s="8" t="n"/>
      <c r="PB38" s="8" t="n"/>
      <c r="PC38" s="8" t="n"/>
      <c r="PD38" s="8" t="n"/>
      <c r="PE38" s="8" t="n"/>
      <c r="PF38" s="8" t="n"/>
      <c r="PG38" s="8" t="n"/>
      <c r="PH38" s="8" t="n"/>
      <c r="PI38" s="8" t="n"/>
      <c r="PJ38" s="8" t="n"/>
      <c r="PK38" s="8" t="n"/>
      <c r="PL38" s="8" t="n"/>
      <c r="PM38" s="8" t="n"/>
      <c r="PN38" s="8" t="n"/>
      <c r="PO38" s="8" t="n"/>
      <c r="PP38" s="8" t="n"/>
      <c r="PQ38" s="8" t="n"/>
      <c r="PR38" s="8" t="n"/>
      <c r="PS38" s="8" t="n"/>
      <c r="PT38" s="48" t="n"/>
      <c r="PU38" s="48" t="n"/>
      <c r="PV38" s="48" t="n"/>
      <c r="PW38" s="48" t="n"/>
      <c r="PX38" s="48" t="n"/>
      <c r="PY38" s="48" t="n"/>
      <c r="PZ38" s="48" t="n"/>
      <c r="QA38" s="48" t="n"/>
      <c r="QB38" s="48" t="n"/>
      <c r="QC38" s="48" t="n"/>
      <c r="QD38" s="48" t="n"/>
      <c r="QE38" s="48" t="n"/>
      <c r="QF38" s="8" t="n"/>
      <c r="QG38" s="8" t="n"/>
      <c r="QH38" s="8" t="n"/>
      <c r="QI38" s="8" t="n"/>
      <c r="QJ38" s="8" t="n"/>
      <c r="QK38" s="8" t="n"/>
      <c r="QL38" s="8" t="n"/>
      <c r="QM38" s="8" t="n"/>
      <c r="QN38" s="8" t="n"/>
      <c r="QO38" s="48" t="n"/>
      <c r="QP38" s="48" t="n"/>
      <c r="QQ38" s="48" t="n"/>
      <c r="QR38" s="48" t="n"/>
      <c r="QS38" s="48" t="n"/>
      <c r="QT38" s="48" t="n"/>
      <c r="QU38" s="48" t="n"/>
      <c r="QV38" s="48" t="n"/>
      <c r="QW38" s="48" t="n"/>
      <c r="QX38" s="48" t="n"/>
      <c r="QY38" s="48" t="n"/>
      <c r="QZ38" s="48" t="n"/>
      <c r="RA38" s="48" t="n"/>
      <c r="RB38" s="48" t="n"/>
      <c r="RC38" s="48" t="n"/>
      <c r="RD38" s="48" t="n"/>
      <c r="RE38" s="48" t="n"/>
      <c r="RF38" s="48" t="n"/>
      <c r="RG38" s="48" t="n"/>
      <c r="RH38" s="48" t="n"/>
      <c r="RI38" s="48" t="n"/>
      <c r="RJ38" s="48" t="n"/>
      <c r="RK38" s="48" t="n"/>
      <c r="RL38" s="48" t="n"/>
      <c r="RM38" s="48" t="n"/>
      <c r="RN38" s="48" t="n"/>
      <c r="RO38" s="48" t="n"/>
      <c r="RP38" s="48" t="n"/>
      <c r="RQ38" s="48" t="n"/>
      <c r="RR38" s="48" t="n"/>
      <c r="RS38" s="48" t="n"/>
      <c r="RT38" s="48" t="n"/>
      <c r="RU38" s="48" t="n"/>
      <c r="RV38" s="48" t="n"/>
      <c r="RW38" s="48" t="n"/>
      <c r="RX38" s="48" t="n"/>
      <c r="RY38" s="48" t="n"/>
      <c r="RZ38" s="48" t="n"/>
      <c r="SA38" s="48" t="n"/>
      <c r="SB38" s="48" t="n"/>
      <c r="SC38" s="48" t="n"/>
      <c r="SD38" s="48" t="n"/>
      <c r="SE38" s="48" t="n"/>
      <c r="SF38" s="48" t="n"/>
      <c r="SG38" s="48" t="n"/>
      <c r="SH38" s="48" t="n"/>
      <c r="SI38" s="48" t="n"/>
      <c r="SJ38" s="48" t="n"/>
      <c r="SK38" s="48" t="n"/>
      <c r="SL38" s="48" t="n"/>
      <c r="SM38" s="48" t="n"/>
      <c r="SN38" s="48" t="n"/>
      <c r="SO38" s="48" t="n"/>
      <c r="SP38" s="48" t="n"/>
      <c r="SQ38" s="48" t="n"/>
      <c r="SR38" s="48" t="n"/>
      <c r="SS38" s="48" t="n"/>
      <c r="ST38" s="48" t="n"/>
      <c r="SU38" s="48" t="n"/>
      <c r="SV38" s="48" t="n"/>
      <c r="SW38" s="48" t="n"/>
      <c r="SX38" s="48" t="n"/>
      <c r="SY38" s="8" t="n"/>
      <c r="SZ38" s="48" t="n"/>
      <c r="TA38" s="48" t="n"/>
      <c r="TB38" s="48" t="n"/>
      <c r="TC38" s="48" t="n"/>
      <c r="TD38" s="48" t="n"/>
      <c r="TE38" s="48" t="n"/>
      <c r="TF38" s="48" t="n"/>
      <c r="TG38" s="8" t="n"/>
      <c r="TH38" s="8" t="n"/>
      <c r="TI38" s="8" t="n"/>
      <c r="TJ38" s="8" t="n"/>
      <c r="TK38" s="8" t="n"/>
      <c r="TL38" s="8" t="n"/>
      <c r="TM38" s="8" t="n"/>
      <c r="TN38" s="8" t="n"/>
      <c r="TO38" s="8" t="n"/>
      <c r="TP38" s="8" t="n"/>
      <c r="TQ38" s="8" t="n"/>
      <c r="TR38" s="8" t="n"/>
      <c r="TS38" s="48" t="n"/>
      <c r="TT38" s="48" t="n"/>
      <c r="TU38" s="48" t="n"/>
      <c r="TV38" s="48" t="n"/>
      <c r="TW38" s="48" t="n"/>
      <c r="TX38" s="48" t="n"/>
      <c r="TY38" s="48" t="n"/>
      <c r="TZ38" s="48" t="n"/>
      <c r="UA38" s="48" t="n"/>
      <c r="UB38" s="48" t="n"/>
      <c r="UC38" s="48" t="n"/>
      <c r="UD38" s="48" t="n"/>
      <c r="UE38" s="48" t="n"/>
      <c r="UF38" s="48" t="n"/>
      <c r="UG38" s="48" t="n"/>
      <c r="UH38" s="48" t="n"/>
      <c r="UI38" s="48" t="n"/>
      <c r="UJ38" s="48" t="n"/>
      <c r="UK38" s="48" t="n"/>
      <c r="UL38" s="48" t="n"/>
      <c r="UM38" s="48" t="n"/>
      <c r="UN38" s="48" t="n"/>
      <c r="UO38" s="48" t="n"/>
      <c r="UP38" s="48" t="n"/>
      <c r="UQ38" s="48" t="n"/>
      <c r="UR38" s="48" t="n"/>
      <c r="US38" s="48" t="n"/>
      <c r="UT38" s="48" t="n"/>
      <c r="UU38" s="48" t="n"/>
      <c r="UV38" s="48" t="n"/>
      <c r="UW38" s="48" t="n"/>
      <c r="UX38" s="48" t="n"/>
      <c r="UY38" s="48" t="n"/>
      <c r="UZ38" s="48" t="n"/>
      <c r="VA38" s="48" t="n"/>
      <c r="VB38" s="48" t="n"/>
      <c r="VC38" s="48" t="n"/>
      <c r="VD38" s="48" t="n"/>
      <c r="VE38" s="48" t="n"/>
      <c r="VF38" s="48" t="n"/>
      <c r="VG38" s="48" t="n"/>
      <c r="VH38" s="48" t="n"/>
      <c r="VI38" s="48" t="n"/>
      <c r="VJ38" s="48" t="n"/>
      <c r="VK38" s="48" t="n"/>
      <c r="VL38" s="48" t="n"/>
      <c r="VM38" s="48" t="n"/>
      <c r="VN38" s="48" t="n"/>
      <c r="VO38" s="48" t="n"/>
      <c r="VP38" s="48" t="n"/>
      <c r="VQ38" s="48" t="n"/>
      <c r="VR38" s="48" t="n"/>
      <c r="VS38" s="48" t="n"/>
      <c r="VT38" s="48" t="n"/>
      <c r="VU38" s="48" t="n"/>
      <c r="VV38" s="48" t="n"/>
      <c r="VW38" s="48" t="n"/>
      <c r="VX38" s="48" t="n"/>
      <c r="VY38" s="48" t="n"/>
      <c r="VZ38" s="48" t="n"/>
      <c r="WA38" s="48" t="n"/>
      <c r="WB38" s="48" t="n"/>
      <c r="WC38" s="48" t="n"/>
      <c r="WD38" s="48" t="n"/>
      <c r="WE38" s="48" t="n"/>
      <c r="WF38" s="48" t="n"/>
      <c r="WG38" s="8" t="n"/>
      <c r="WH38" s="8" t="n"/>
      <c r="WI38" s="8" t="n"/>
      <c r="WJ38" s="8" t="n"/>
      <c r="WK38" s="8" t="n"/>
      <c r="WL38" s="8" t="n"/>
      <c r="WM38" s="8" t="n"/>
      <c r="WN38" s="8" t="n"/>
      <c r="WO38" s="48" t="n"/>
      <c r="WP38" s="48" t="n"/>
      <c r="WQ38" s="48" t="n"/>
      <c r="WR38" s="48" t="n"/>
      <c r="WS38" s="48" t="n"/>
      <c r="WT38" s="48" t="n"/>
      <c r="WU38" s="48" t="n"/>
      <c r="WV38" s="48" t="n"/>
      <c r="WW38" s="48" t="n"/>
      <c r="WX38" s="48" t="n"/>
      <c r="WY38" s="48" t="n"/>
      <c r="WZ38" s="48" t="n"/>
      <c r="XA38" s="48" t="n"/>
      <c r="XB38" s="48" t="n"/>
      <c r="XC38" s="48" t="n"/>
      <c r="XD38" s="48" t="n"/>
      <c r="XE38" s="48" t="n"/>
      <c r="XF38" s="48" t="n"/>
      <c r="XG38" s="48" t="n"/>
      <c r="XH38" s="48" t="n"/>
      <c r="XI38" s="48" t="n"/>
      <c r="XJ38" s="48" t="n"/>
      <c r="XK38" s="48" t="n"/>
      <c r="XL38" s="48" t="n"/>
      <c r="XM38" s="48" t="n"/>
      <c r="XN38" s="48" t="n"/>
      <c r="XO38" s="48" t="n"/>
      <c r="XP38" s="48" t="n"/>
      <c r="XQ38" s="48" t="n"/>
      <c r="XR38" s="48" t="n"/>
      <c r="XS38" s="48" t="n"/>
      <c r="XT38" s="48" t="n"/>
      <c r="XU38" s="48" t="n"/>
      <c r="XV38" s="48" t="n"/>
      <c r="XW38" s="48" t="n"/>
      <c r="XX38" s="48" t="n"/>
      <c r="XY38" s="48" t="n"/>
      <c r="XZ38" s="48" t="n"/>
      <c r="YA38" s="48" t="n"/>
      <c r="YB38" s="48" t="n"/>
      <c r="YC38" s="48" t="n"/>
      <c r="YD38" s="48" t="n"/>
      <c r="YE38" s="48" t="n"/>
      <c r="YF38" s="48" t="n"/>
      <c r="YG38" s="48" t="n"/>
      <c r="YH38" s="48" t="n"/>
      <c r="YI38" s="48" t="n"/>
      <c r="YJ38" s="48" t="n"/>
      <c r="YK38" s="48" t="n"/>
      <c r="YL38" s="48" t="n"/>
      <c r="YM38" s="48" t="n"/>
      <c r="YN38" s="48" t="n"/>
      <c r="YO38" s="48" t="n"/>
      <c r="YP38" s="48" t="n"/>
      <c r="YQ38" s="48" t="n"/>
      <c r="YR38" s="48" t="n"/>
      <c r="YS38" s="48" t="n"/>
      <c r="YT38" s="48" t="n"/>
      <c r="YU38" s="48" t="n"/>
      <c r="YV38" s="48" t="n"/>
      <c r="YW38" s="48" t="n"/>
      <c r="YX38" s="48" t="n"/>
      <c r="YY38" s="48" t="n"/>
      <c r="YZ38" s="48" t="n"/>
      <c r="ZA38" s="48" t="n"/>
      <c r="ZB38" s="48" t="n"/>
      <c r="ZC38" s="48" t="n"/>
      <c r="ZD38" s="48" t="n"/>
      <c r="ZE38" s="48" t="n"/>
      <c r="ZF38" s="48" t="n"/>
      <c r="ZG38" s="48" t="n"/>
      <c r="ZH38" s="48" t="n"/>
      <c r="ZI38" s="48" t="n"/>
      <c r="ZJ38" s="48" t="n"/>
      <c r="ZK38" s="48" t="n"/>
      <c r="ZL38" s="48" t="n"/>
      <c r="ZM38" s="48" t="n"/>
      <c r="ZN38" s="48" t="n"/>
      <c r="ZO38" s="48" t="n"/>
      <c r="ZP38" s="48" t="n"/>
      <c r="ZQ38" s="48" t="n"/>
      <c r="ZR38" s="48" t="n"/>
      <c r="ZS38" s="48" t="n"/>
      <c r="ZT38" s="48" t="n"/>
      <c r="ZU38" s="48" t="n"/>
      <c r="ZV38" s="48" t="n"/>
      <c r="ZW38" s="8" t="n"/>
      <c r="ZX38" s="48" t="n"/>
      <c r="ZY38" s="48" t="n"/>
      <c r="ZZ38" s="48" t="n"/>
      <c r="AAA38" s="48" t="n"/>
      <c r="AAB38" s="48" t="n"/>
      <c r="AAC38" s="48" t="n"/>
      <c r="AAD38" s="48" t="n"/>
      <c r="AAE38" s="48" t="n"/>
      <c r="AAF38" s="48" t="n"/>
      <c r="AAG38" s="48" t="n"/>
      <c r="AAH38" s="48" t="n"/>
      <c r="AAI38" s="48" t="n"/>
      <c r="AAJ38" s="48" t="n"/>
      <c r="AAK38" s="48" t="n"/>
      <c r="AAL38" s="48" t="n"/>
      <c r="AAM38" s="48" t="n"/>
      <c r="AAN38" s="8" t="n"/>
      <c r="AAO38" s="8" t="n"/>
      <c r="AAP38" s="8" t="n"/>
      <c r="AAQ38" s="8" t="n"/>
      <c r="AAR38" s="48" t="n"/>
      <c r="AAS38" s="48" t="n"/>
      <c r="AAT38" s="48" t="n"/>
      <c r="AAU38" s="8" t="n"/>
      <c r="AAV38" s="8" t="n"/>
      <c r="AAW38" s="8" t="n"/>
      <c r="AAX38" s="8" t="n"/>
      <c r="AAY38" s="8" t="n"/>
      <c r="AAZ38" s="8" t="n"/>
      <c r="ABA38" s="8" t="n"/>
      <c r="ABB38" s="48" t="n"/>
      <c r="ABC38" s="8" t="n"/>
      <c r="ABD38" s="8" t="n"/>
      <c r="ABE38" s="8" t="n"/>
      <c r="ABF38" s="8" t="n"/>
      <c r="ABG38" s="8" t="n"/>
      <c r="ABH38" s="48" t="n"/>
      <c r="ABI38" s="48" t="n"/>
      <c r="ABJ38" s="48" t="n"/>
      <c r="ABK38" s="48" t="n"/>
      <c r="ABL38" s="48" t="n"/>
      <c r="ABM38" s="48" t="n"/>
      <c r="ABN38" s="48" t="n"/>
      <c r="ABO38" s="48" t="n"/>
      <c r="ABP38" s="48" t="n"/>
      <c r="ABQ38" s="11" t="n"/>
      <c r="ABR38" s="48" t="n"/>
      <c r="ABS38" s="8" t="n"/>
      <c r="ABT38" s="8" t="n"/>
      <c r="ABU38" s="8" t="n"/>
      <c r="ABV38" s="8" t="n"/>
      <c r="ABW38" s="48" t="n"/>
      <c r="ABX38" s="48" t="n"/>
      <c r="ABY38" s="8" t="n"/>
      <c r="ABZ38" s="8" t="n"/>
      <c r="ACA38" s="8" t="n"/>
      <c r="ACB38" s="8" t="n"/>
      <c r="ACC38" s="8" t="n"/>
      <c r="ACD38" s="8" t="n"/>
      <c r="ACE38" s="48" t="n"/>
      <c r="ACF38" s="48" t="n"/>
      <c r="ACG38" s="48" t="n"/>
      <c r="ACH38" s="48" t="n"/>
      <c r="ACI38" s="48" t="n"/>
      <c r="ACJ38" s="48" t="n"/>
      <c r="ACK38" s="48" t="n"/>
      <c r="ACL38" s="8" t="n"/>
      <c r="ACM38" s="8" t="n"/>
      <c r="ACN38" s="8" t="n"/>
      <c r="ACO38" s="8" t="n"/>
      <c r="ACP38" s="8" t="n"/>
      <c r="ACQ38" s="8" t="n"/>
      <c r="ACR38" s="8" t="n"/>
      <c r="ACS38" s="48" t="n"/>
      <c r="ACT38" s="48" t="n"/>
      <c r="ACU38" s="48" t="n"/>
      <c r="ACV38" s="48" t="n"/>
      <c r="ACW38" s="48" t="n"/>
      <c r="ACX38" s="48" t="n"/>
      <c r="ACY38" s="48" t="n"/>
      <c r="ACZ38" s="8" t="n"/>
      <c r="ADA38" s="8" t="n"/>
      <c r="ADB38" s="8" t="n"/>
      <c r="ADC38" s="8" t="n"/>
      <c r="ADD38" s="48" t="n"/>
      <c r="ADE38" s="48" t="n"/>
      <c r="ADF38" s="48" t="n"/>
      <c r="ADG38" s="48" t="n"/>
      <c r="ADH38" s="48" t="n"/>
      <c r="ADI38" s="48" t="n"/>
      <c r="ADJ38" s="48" t="n"/>
      <c r="ADK38" s="48" t="n"/>
      <c r="ADL38" s="48" t="n"/>
      <c r="ADM38" s="48" t="n"/>
      <c r="ADN38" s="48" t="n"/>
      <c r="ADO38" s="48" t="n"/>
      <c r="ADP38" s="48" t="n"/>
      <c r="ADQ38" s="48" t="n"/>
      <c r="ADR38" s="48" t="n"/>
      <c r="ADS38" s="48" t="n"/>
      <c r="ADT38" s="48" t="n"/>
      <c r="ADU38" s="48" t="n"/>
      <c r="ADV38" s="8" t="n"/>
      <c r="ADW38" s="8" t="n"/>
      <c r="ADX38" s="8" t="n"/>
      <c r="ADY38" s="8" t="n"/>
      <c r="ADZ38" s="8" t="n"/>
      <c r="AEA38" s="8" t="n"/>
      <c r="AEB38" s="8" t="n"/>
      <c r="AEC38" s="8" t="n"/>
      <c r="AED38" s="12" t="n"/>
      <c r="AEE38" s="17" t="n"/>
      <c r="AEF38" s="48" t="n"/>
      <c r="AEG38" s="17" t="n"/>
      <c r="AEH38" s="48" t="n"/>
      <c r="AEI38" s="11" t="n"/>
      <c r="AEJ38" s="48" t="n"/>
      <c r="AEK38" s="17" t="n"/>
      <c r="AEL38" s="18" t="n"/>
      <c r="AEM38" s="18" t="n"/>
      <c r="AEN38" s="18" t="n"/>
      <c r="AEO38" s="18" t="n"/>
      <c r="AEP38" s="18" t="n"/>
      <c r="AEQ38" s="18" t="n"/>
      <c r="AER38" s="18" t="n"/>
      <c r="AES38" s="18" t="n"/>
      <c r="AET38" s="18" t="n"/>
      <c r="AEU38" s="18" t="n"/>
      <c r="AEV38" s="18" t="n"/>
      <c r="AEW38" s="18" t="n"/>
      <c r="AEX38" s="48" t="n"/>
      <c r="AEY38" s="48" t="n"/>
      <c r="AEZ38" s="48" t="n"/>
      <c r="AFA38" s="48" t="n"/>
      <c r="AFB38" s="48" t="n"/>
      <c r="AFC38" s="48" t="n"/>
      <c r="AFD38" s="16" t="n"/>
      <c r="AFE38" s="48" t="n"/>
      <c r="AFF38" s="16" t="n"/>
      <c r="AFG38" s="48" t="n"/>
      <c r="AFH38" s="48" t="n"/>
      <c r="AFI38" s="48" t="n"/>
    </row>
    <row r="39">
      <c r="A39" s="6" t="n"/>
      <c r="B39" s="6" t="n"/>
      <c r="C39" s="48" t="n"/>
      <c r="D39" s="48" t="n"/>
      <c r="E39" s="8" t="n"/>
      <c r="F39" s="48" t="n"/>
      <c r="G39" s="8" t="n"/>
      <c r="H39" s="8" t="n"/>
      <c r="I39" s="48" t="n"/>
      <c r="J39" s="8" t="n"/>
      <c r="K39" s="48" t="n"/>
      <c r="L39" s="48" t="n"/>
      <c r="M39" s="8" t="n"/>
      <c r="N39" s="8" t="n"/>
      <c r="O39" s="48" t="n"/>
      <c r="P39" s="8" t="n"/>
      <c r="Q39" s="48" t="n"/>
      <c r="R39" s="48" t="n"/>
      <c r="S39" s="48" t="n"/>
      <c r="T39" s="48" t="n"/>
      <c r="U39" s="48" t="n"/>
      <c r="V39" s="48" t="n"/>
      <c r="W39" s="48" t="n"/>
      <c r="X39" s="48" t="n"/>
      <c r="Y39" s="48" t="n"/>
      <c r="Z39" s="48" t="n"/>
      <c r="AA39" s="48" t="n"/>
      <c r="AB39" s="48" t="n"/>
      <c r="AC39" s="48" t="n"/>
      <c r="AD39" s="48" t="n"/>
      <c r="AE39" s="48" t="n"/>
      <c r="AF39" s="48" t="n"/>
      <c r="AG39" s="48" t="n"/>
      <c r="AH39" s="8" t="n"/>
      <c r="AI39" s="48" t="n"/>
      <c r="AJ39" s="48" t="n"/>
      <c r="AK39" s="8" t="n"/>
      <c r="AL39" s="48" t="n"/>
      <c r="AM39" s="48" t="n"/>
      <c r="AN39" s="48" t="n"/>
      <c r="AO39" s="48" t="n"/>
      <c r="AP39" s="8" t="n"/>
      <c r="AQ39" s="8" t="n"/>
      <c r="AR39" s="8" t="n"/>
      <c r="AS39" s="8" t="n"/>
      <c r="AT39" s="8" t="n"/>
      <c r="AU39" s="8" t="n"/>
      <c r="AV39" s="8" t="n"/>
      <c r="AW39" s="8" t="n"/>
      <c r="AX39" s="48" t="n"/>
      <c r="AY39" s="48" t="n"/>
      <c r="AZ39" s="8" t="n"/>
      <c r="BA39" s="8" t="n"/>
      <c r="BB39" s="8" t="n"/>
      <c r="BC39" s="8" t="n"/>
      <c r="BD39" s="8" t="n"/>
      <c r="BE39" s="8" t="n"/>
      <c r="BF39" s="8" t="n"/>
      <c r="BG39" s="8" t="n"/>
      <c r="BH39" s="48" t="n"/>
      <c r="BI39" s="48" t="n"/>
      <c r="BJ39" s="8" t="n"/>
      <c r="BK39" s="8" t="n"/>
      <c r="BL39" s="8" t="n"/>
      <c r="BM39" s="8" t="n"/>
      <c r="BN39" s="48" t="n"/>
      <c r="BO39" s="48" t="n"/>
      <c r="BP39" s="8" t="n"/>
      <c r="BQ39" s="8" t="n"/>
      <c r="BR39" s="8" t="n"/>
      <c r="BS39" s="8" t="n"/>
      <c r="BT39" s="8" t="n"/>
      <c r="BU39" s="48" t="n"/>
      <c r="BV39" s="48" t="n"/>
      <c r="BW39" s="8" t="n"/>
      <c r="BX39" s="8" t="n"/>
      <c r="BY39" s="8" t="n"/>
      <c r="BZ39" s="8" t="n"/>
      <c r="CA39" s="8" t="n"/>
      <c r="CB39" s="48" t="n"/>
      <c r="CC39" s="48" t="n"/>
      <c r="CD39" s="8" t="n"/>
      <c r="CE39" s="8" t="n"/>
      <c r="CF39" s="8" t="n"/>
      <c r="CG39" s="8" t="n"/>
      <c r="CH39" s="8" t="n"/>
      <c r="CI39" s="8" t="n"/>
      <c r="CJ39" s="8" t="n"/>
      <c r="CK39" s="48" t="n"/>
      <c r="CL39" s="48" t="n"/>
      <c r="CM39" s="8" t="n"/>
      <c r="CN39" s="48" t="n"/>
      <c r="CO39" s="48" t="n"/>
      <c r="CP39" s="48" t="n"/>
      <c r="CQ39" s="8" t="n"/>
      <c r="CR39" s="8" t="n"/>
      <c r="CS39" s="8" t="n"/>
      <c r="CT39" s="8" t="n"/>
      <c r="CU39" s="10" t="n"/>
      <c r="CV39" s="10" t="n"/>
      <c r="CW39" s="10" t="n"/>
      <c r="CX39" s="8" t="n"/>
      <c r="CY39" s="48" t="n"/>
      <c r="CZ39" s="8" t="n"/>
      <c r="DA39" s="8" t="n"/>
      <c r="DB39" s="8" t="n"/>
      <c r="DC39" s="48" t="n"/>
      <c r="DD39" s="48" t="n"/>
      <c r="DE39" s="8" t="n"/>
      <c r="DF39" s="8" t="n"/>
      <c r="DG39" s="8" t="n"/>
      <c r="DH39" s="8" t="n"/>
      <c r="DI39" s="48" t="n"/>
      <c r="DJ39" s="48" t="n"/>
      <c r="DK39" s="8" t="n"/>
      <c r="DL39" s="8" t="n"/>
      <c r="DM39" s="8" t="n"/>
      <c r="DN39" s="8" t="n"/>
      <c r="DO39" s="48" t="n"/>
      <c r="DP39" s="8" t="n"/>
      <c r="DQ39" s="8" t="n"/>
      <c r="DR39" s="8" t="n"/>
      <c r="DS39" s="48" t="n"/>
      <c r="DT39" s="48" t="n"/>
      <c r="DU39" s="48" t="n"/>
      <c r="DV39" s="48" t="n"/>
      <c r="DW39" s="48" t="n"/>
      <c r="DX39" s="48" t="n"/>
      <c r="DY39" s="48" t="n"/>
      <c r="DZ39" s="48" t="n"/>
      <c r="EA39" s="48" t="n"/>
      <c r="EB39" s="48" t="n"/>
      <c r="EC39" s="48" t="n"/>
      <c r="ED39" s="48" t="n"/>
      <c r="EE39" s="48" t="n"/>
      <c r="EF39" s="48" t="n"/>
      <c r="EG39" s="48" t="n"/>
      <c r="EH39" s="48" t="n"/>
      <c r="EI39" s="48" t="n"/>
      <c r="EJ39" s="8" t="n"/>
      <c r="EK39" s="8" t="n"/>
      <c r="EL39" s="8" t="n"/>
      <c r="EM39" s="8" t="n"/>
      <c r="EN39" s="8" t="n"/>
      <c r="EO39" s="11" t="n"/>
      <c r="EP39" s="48" t="n"/>
      <c r="EQ39" s="48" t="n"/>
      <c r="ER39" s="48" t="n"/>
      <c r="ES39" s="8" t="n"/>
      <c r="ET39" s="8" t="n"/>
      <c r="EU39" s="8" t="n"/>
      <c r="EV39" s="8" t="n"/>
      <c r="EW39" s="48" t="n"/>
      <c r="EX39" s="48" t="n"/>
      <c r="EY39" s="8" t="n"/>
      <c r="EZ39" s="8" t="n"/>
      <c r="FA39" s="8" t="n"/>
      <c r="FB39" s="48" t="n"/>
      <c r="FC39" s="48" t="n"/>
      <c r="FD39" s="48" t="n"/>
      <c r="FE39" s="48" t="n"/>
      <c r="FF39" s="48" t="n"/>
      <c r="FG39" s="48" t="n"/>
      <c r="FH39" s="48" t="n"/>
      <c r="FI39" s="48" t="n"/>
      <c r="FJ39" s="48" t="n"/>
      <c r="FK39" s="48" t="n"/>
      <c r="FL39" s="48" t="n"/>
      <c r="FM39" s="48" t="n"/>
      <c r="FN39" s="48" t="n"/>
      <c r="FO39" s="48" t="n"/>
      <c r="FP39" s="48" t="n"/>
      <c r="FQ39" s="48" t="n"/>
      <c r="FR39" s="48" t="n"/>
      <c r="FS39" s="48" t="n"/>
      <c r="FT39" s="48" t="n"/>
      <c r="FU39" s="48" t="n"/>
      <c r="FV39" s="8" t="n"/>
      <c r="FW39" s="8" t="n"/>
      <c r="FX39" s="8" t="n"/>
      <c r="FY39" s="8" t="n"/>
      <c r="FZ39" s="48" t="n"/>
      <c r="GA39" s="48" t="n"/>
      <c r="GB39" s="8" t="n"/>
      <c r="GC39" s="8" t="n"/>
      <c r="GD39" s="8" t="n"/>
      <c r="GE39" s="8" t="n"/>
      <c r="GF39" s="48" t="n"/>
      <c r="GG39" s="48" t="n"/>
      <c r="GH39" s="48" t="n"/>
      <c r="GI39" s="48" t="n"/>
      <c r="GJ39" s="8" t="n"/>
      <c r="GK39" s="8" t="n"/>
      <c r="GL39" s="8" t="n"/>
      <c r="GM39" s="8" t="n"/>
      <c r="GN39" s="48" t="n"/>
      <c r="GO39" s="8" t="n"/>
      <c r="GP39" s="48" t="n"/>
      <c r="GQ39" s="48" t="n"/>
      <c r="GR39" s="8" t="n"/>
      <c r="GS39" s="8" t="n"/>
      <c r="GT39" s="8" t="n"/>
      <c r="GU39" s="8" t="n"/>
      <c r="GV39" s="8" t="n"/>
      <c r="GW39" s="8" t="n"/>
      <c r="GX39" s="8" t="n"/>
      <c r="GY39" s="48" t="n"/>
      <c r="GZ39" s="48" t="n"/>
      <c r="HA39" s="8" t="n"/>
      <c r="HB39" s="8" t="n"/>
      <c r="HC39" s="8" t="n"/>
      <c r="HD39" s="8" t="n"/>
      <c r="HE39" s="8" t="n"/>
      <c r="HF39" s="8" t="n"/>
      <c r="HG39" s="8" t="n"/>
      <c r="HH39" s="8" t="n"/>
      <c r="HI39" s="48" t="n"/>
      <c r="HJ39" s="48" t="n"/>
      <c r="HK39" s="48" t="n"/>
      <c r="HL39" s="48" t="n"/>
      <c r="HM39" s="48" t="n"/>
      <c r="HN39" s="48" t="n"/>
      <c r="HO39" s="48" t="n"/>
      <c r="HP39" s="48" t="n"/>
      <c r="HQ39" s="48" t="n"/>
      <c r="HR39" s="48" t="n"/>
      <c r="HS39" s="48" t="n"/>
      <c r="HT39" s="48" t="n"/>
      <c r="HU39" s="48" t="n"/>
      <c r="HV39" s="48" t="n"/>
      <c r="HW39" s="48" t="n"/>
      <c r="HX39" s="48" t="n"/>
      <c r="HY39" s="8" t="n"/>
      <c r="HZ39" s="8" t="n"/>
      <c r="IA39" s="8" t="n"/>
      <c r="IB39" s="8" t="n"/>
      <c r="IC39" s="48" t="n"/>
      <c r="ID39" s="48" t="n"/>
      <c r="IE39" s="48" t="n"/>
      <c r="IF39" s="48" t="n"/>
      <c r="IG39" s="48" t="n"/>
      <c r="IH39" s="48" t="n"/>
      <c r="II39" s="48" t="n"/>
      <c r="IJ39" s="48" t="n"/>
      <c r="IK39" s="48" t="n"/>
      <c r="IL39" s="48" t="n"/>
      <c r="IM39" s="48" t="n"/>
      <c r="IN39" s="48" t="n"/>
      <c r="IO39" s="48" t="n"/>
      <c r="IP39" s="48" t="n"/>
      <c r="IQ39" s="48" t="n"/>
      <c r="IR39" s="48" t="n"/>
      <c r="IS39" s="48" t="n"/>
      <c r="IT39" s="48" t="n"/>
      <c r="IU39" s="48" t="n"/>
      <c r="IV39" s="48" t="n"/>
      <c r="IW39" s="48" t="n"/>
      <c r="IX39" s="48" t="n"/>
      <c r="IY39" s="48" t="n"/>
      <c r="IZ39" s="48" t="n"/>
      <c r="JA39" s="48" t="n"/>
      <c r="JB39" s="48" t="n"/>
      <c r="JC39" s="48" t="n"/>
      <c r="JD39" s="48" t="n"/>
      <c r="JE39" s="48" t="n"/>
      <c r="JF39" s="48" t="n"/>
      <c r="JG39" s="48" t="n"/>
      <c r="JH39" s="48" t="n"/>
      <c r="JI39" s="48" t="n"/>
      <c r="JJ39" s="48" t="n"/>
      <c r="JK39" s="48" t="n"/>
      <c r="JL39" s="48" t="n"/>
      <c r="JM39" s="48" t="n"/>
      <c r="JN39" s="48" t="n"/>
      <c r="JO39" s="48" t="n"/>
      <c r="JP39" s="48" t="n"/>
      <c r="JQ39" s="48" t="n"/>
      <c r="JR39" s="48" t="n"/>
      <c r="JS39" s="48" t="n"/>
      <c r="JT39" s="48" t="n"/>
      <c r="JU39" s="48" t="n"/>
      <c r="JV39" s="48" t="n"/>
      <c r="JW39" s="48" t="n"/>
      <c r="JX39" s="48" t="n"/>
      <c r="JY39" s="48" t="n"/>
      <c r="JZ39" s="48" t="n"/>
      <c r="KA39" s="48" t="n"/>
      <c r="KB39" s="48" t="n"/>
      <c r="KC39" s="48" t="n"/>
      <c r="KD39" s="48" t="n"/>
      <c r="KE39" s="48" t="n"/>
      <c r="KF39" s="48" t="n"/>
      <c r="KG39" s="48" t="n"/>
      <c r="KH39" s="48" t="n"/>
      <c r="KI39" s="48" t="n"/>
      <c r="KJ39" s="48" t="n"/>
      <c r="KK39" s="48" t="n"/>
      <c r="KL39" s="48" t="n"/>
      <c r="KM39" s="48" t="n"/>
      <c r="KN39" s="48" t="n"/>
      <c r="KO39" s="48" t="n"/>
      <c r="KP39" s="48" t="n"/>
      <c r="KQ39" s="48" t="n"/>
      <c r="KR39" s="48" t="n"/>
      <c r="KS39" s="48" t="n"/>
      <c r="KT39" s="48" t="n"/>
      <c r="KU39" s="48" t="n"/>
      <c r="KV39" s="48" t="n"/>
      <c r="KW39" s="8" t="n"/>
      <c r="KX39" s="8" t="n"/>
      <c r="KY39" s="8" t="n"/>
      <c r="KZ39" s="8" t="n"/>
      <c r="LA39" s="48" t="n"/>
      <c r="LB39" s="48" t="n"/>
      <c r="LC39" s="8" t="n"/>
      <c r="LD39" s="8" t="n"/>
      <c r="LE39" s="8" t="n"/>
      <c r="LF39" s="8" t="n"/>
      <c r="LG39" s="48" t="n"/>
      <c r="LH39" s="8" t="n"/>
      <c r="LI39" s="48" t="n"/>
      <c r="LJ39" s="48" t="n"/>
      <c r="LK39" s="8" t="n"/>
      <c r="LL39" s="8" t="n"/>
      <c r="LM39" s="8" t="n"/>
      <c r="LN39" s="8" t="n"/>
      <c r="LO39" s="8" t="n"/>
      <c r="LP39" s="8" t="n"/>
      <c r="LQ39" s="8" t="n"/>
      <c r="LR39" s="48" t="n"/>
      <c r="LS39" s="8" t="n"/>
      <c r="LT39" s="8" t="n"/>
      <c r="LU39" s="8" t="n"/>
      <c r="LV39" s="8" t="n"/>
      <c r="LW39" s="8" t="n"/>
      <c r="LX39" s="8" t="n"/>
      <c r="LY39" s="8" t="n"/>
      <c r="LZ39" s="8" t="n"/>
      <c r="MA39" s="8" t="n"/>
      <c r="MB39" s="48" t="n"/>
      <c r="MC39" s="8" t="n"/>
      <c r="MD39" s="8" t="n"/>
      <c r="ME39" s="8" t="n"/>
      <c r="MF39" s="8" t="n"/>
      <c r="MG39" s="8" t="n"/>
      <c r="MH39" s="8" t="n"/>
      <c r="MI39" s="48" t="n"/>
      <c r="MJ39" s="8" t="n"/>
      <c r="MK39" s="8" t="n"/>
      <c r="ML39" s="8" t="n"/>
      <c r="MM39" s="8" t="n"/>
      <c r="MN39" s="8" t="n"/>
      <c r="MO39" s="8" t="n"/>
      <c r="MP39" s="48" t="n"/>
      <c r="MQ39" s="48" t="n"/>
      <c r="MR39" s="48" t="n"/>
      <c r="MS39" s="48" t="n"/>
      <c r="MT39" s="48" t="n"/>
      <c r="MU39" s="48" t="n"/>
      <c r="MV39" s="48" t="n"/>
      <c r="MW39" s="48" t="n"/>
      <c r="MX39" s="48" t="n"/>
      <c r="MY39" s="48" t="n"/>
      <c r="MZ39" s="48" t="n"/>
      <c r="NA39" s="48" t="n"/>
      <c r="NB39" s="48" t="n"/>
      <c r="NC39" s="48" t="n"/>
      <c r="ND39" s="48" t="n"/>
      <c r="NE39" s="48" t="n"/>
      <c r="NF39" s="48" t="n"/>
      <c r="NG39" s="48" t="n"/>
      <c r="NH39" s="48" t="n"/>
      <c r="NI39" s="48" t="n"/>
      <c r="NJ39" s="48" t="n"/>
      <c r="NK39" s="48" t="n"/>
      <c r="NL39" s="48" t="n"/>
      <c r="NM39" s="48" t="n"/>
      <c r="NN39" s="48" t="n"/>
      <c r="NO39" s="48" t="n"/>
      <c r="NP39" s="48" t="n"/>
      <c r="NQ39" s="48" t="n"/>
      <c r="NR39" s="48" t="n"/>
      <c r="NS39" s="48" t="n"/>
      <c r="NT39" s="48" t="n"/>
      <c r="NU39" s="48" t="n"/>
      <c r="NV39" s="48" t="n"/>
      <c r="NW39" s="48" t="n"/>
      <c r="NX39" s="48" t="n"/>
      <c r="NY39" s="8" t="n"/>
      <c r="NZ39" s="8" t="n"/>
      <c r="OA39" s="8" t="n"/>
      <c r="OB39" s="8" t="n"/>
      <c r="OC39" s="8" t="n"/>
      <c r="OD39" s="8" t="n"/>
      <c r="OE39" s="48" t="n"/>
      <c r="OF39" s="48" t="n"/>
      <c r="OG39" s="48" t="n"/>
      <c r="OH39" s="8" t="n"/>
      <c r="OI39" s="8" t="n"/>
      <c r="OJ39" s="8" t="n"/>
      <c r="OK39" s="8" t="n"/>
      <c r="OL39" s="8" t="n"/>
      <c r="OM39" s="8" t="n"/>
      <c r="ON39" s="8" t="n"/>
      <c r="OO39" s="8" t="n"/>
      <c r="OP39" s="48" t="n"/>
      <c r="OQ39" s="8" t="n"/>
      <c r="OR39" s="8" t="n"/>
      <c r="OS39" s="8" t="n"/>
      <c r="OT39" s="8" t="n"/>
      <c r="OU39" s="8" t="n"/>
      <c r="OV39" s="8" t="n"/>
      <c r="OW39" s="8" t="n"/>
      <c r="OX39" s="8" t="n"/>
      <c r="OY39" s="8" t="n"/>
      <c r="OZ39" s="8" t="n"/>
      <c r="PA39" s="8" t="n"/>
      <c r="PB39" s="8" t="n"/>
      <c r="PC39" s="8" t="n"/>
      <c r="PD39" s="8" t="n"/>
      <c r="PE39" s="8" t="n"/>
      <c r="PF39" s="8" t="n"/>
      <c r="PG39" s="8" t="n"/>
      <c r="PH39" s="8" t="n"/>
      <c r="PI39" s="8" t="n"/>
      <c r="PJ39" s="8" t="n"/>
      <c r="PK39" s="8" t="n"/>
      <c r="PL39" s="8" t="n"/>
      <c r="PM39" s="8" t="n"/>
      <c r="PN39" s="8" t="n"/>
      <c r="PO39" s="8" t="n"/>
      <c r="PP39" s="8" t="n"/>
      <c r="PQ39" s="8" t="n"/>
      <c r="PR39" s="8" t="n"/>
      <c r="PS39" s="8" t="n"/>
      <c r="PT39" s="48" t="n"/>
      <c r="PU39" s="48" t="n"/>
      <c r="PV39" s="48" t="n"/>
      <c r="PW39" s="48" t="n"/>
      <c r="PX39" s="48" t="n"/>
      <c r="PY39" s="48" t="n"/>
      <c r="PZ39" s="48" t="n"/>
      <c r="QA39" s="48" t="n"/>
      <c r="QB39" s="48" t="n"/>
      <c r="QC39" s="48" t="n"/>
      <c r="QD39" s="48" t="n"/>
      <c r="QE39" s="48" t="n"/>
      <c r="QF39" s="8" t="n"/>
      <c r="QG39" s="8" t="n"/>
      <c r="QH39" s="8" t="n"/>
      <c r="QI39" s="8" t="n"/>
      <c r="QJ39" s="8" t="n"/>
      <c r="QK39" s="8" t="n"/>
      <c r="QL39" s="8" t="n"/>
      <c r="QM39" s="8" t="n"/>
      <c r="QN39" s="8" t="n"/>
      <c r="QO39" s="48" t="n"/>
      <c r="QP39" s="48" t="n"/>
      <c r="QQ39" s="48" t="n"/>
      <c r="QR39" s="48" t="n"/>
      <c r="QS39" s="48" t="n"/>
      <c r="QT39" s="48" t="n"/>
      <c r="QU39" s="48" t="n"/>
      <c r="QV39" s="48" t="n"/>
      <c r="QW39" s="48" t="n"/>
      <c r="QX39" s="48" t="n"/>
      <c r="QY39" s="48" t="n"/>
      <c r="QZ39" s="48" t="n"/>
      <c r="RA39" s="48" t="n"/>
      <c r="RB39" s="48" t="n"/>
      <c r="RC39" s="48" t="n"/>
      <c r="RD39" s="48" t="n"/>
      <c r="RE39" s="48" t="n"/>
      <c r="RF39" s="48" t="n"/>
      <c r="RG39" s="48" t="n"/>
      <c r="RH39" s="48" t="n"/>
      <c r="RI39" s="48" t="n"/>
      <c r="RJ39" s="48" t="n"/>
      <c r="RK39" s="48" t="n"/>
      <c r="RL39" s="48" t="n"/>
      <c r="RM39" s="48" t="n"/>
      <c r="RN39" s="48" t="n"/>
      <c r="RO39" s="48" t="n"/>
      <c r="RP39" s="48" t="n"/>
      <c r="RQ39" s="48" t="n"/>
      <c r="RR39" s="48" t="n"/>
      <c r="RS39" s="48" t="n"/>
      <c r="RT39" s="48" t="n"/>
      <c r="RU39" s="48" t="n"/>
      <c r="RV39" s="48" t="n"/>
      <c r="RW39" s="48" t="n"/>
      <c r="RX39" s="48" t="n"/>
      <c r="RY39" s="48" t="n"/>
      <c r="RZ39" s="48" t="n"/>
      <c r="SA39" s="48" t="n"/>
      <c r="SB39" s="48" t="n"/>
      <c r="SC39" s="48" t="n"/>
      <c r="SD39" s="48" t="n"/>
      <c r="SE39" s="48" t="n"/>
      <c r="SF39" s="48" t="n"/>
      <c r="SG39" s="48" t="n"/>
      <c r="SH39" s="48" t="n"/>
      <c r="SI39" s="48" t="n"/>
      <c r="SJ39" s="48" t="n"/>
      <c r="SK39" s="48" t="n"/>
      <c r="SL39" s="48" t="n"/>
      <c r="SM39" s="48" t="n"/>
      <c r="SN39" s="48" t="n"/>
      <c r="SO39" s="48" t="n"/>
      <c r="SP39" s="48" t="n"/>
      <c r="SQ39" s="48" t="n"/>
      <c r="SR39" s="48" t="n"/>
      <c r="SS39" s="48" t="n"/>
      <c r="ST39" s="48" t="n"/>
      <c r="SU39" s="48" t="n"/>
      <c r="SV39" s="48" t="n"/>
      <c r="SW39" s="48" t="n"/>
      <c r="SX39" s="48" t="n"/>
      <c r="SY39" s="8" t="n"/>
      <c r="SZ39" s="48" t="n"/>
      <c r="TA39" s="48" t="n"/>
      <c r="TB39" s="48" t="n"/>
      <c r="TC39" s="48" t="n"/>
      <c r="TD39" s="48" t="n"/>
      <c r="TE39" s="48" t="n"/>
      <c r="TF39" s="48" t="n"/>
      <c r="TG39" s="8" t="n"/>
      <c r="TH39" s="8" t="n"/>
      <c r="TI39" s="8" t="n"/>
      <c r="TJ39" s="8" t="n"/>
      <c r="TK39" s="8" t="n"/>
      <c r="TL39" s="8" t="n"/>
      <c r="TM39" s="8" t="n"/>
      <c r="TN39" s="8" t="n"/>
      <c r="TO39" s="8" t="n"/>
      <c r="TP39" s="8" t="n"/>
      <c r="TQ39" s="8" t="n"/>
      <c r="TR39" s="8" t="n"/>
      <c r="TS39" s="48" t="n"/>
      <c r="TT39" s="48" t="n"/>
      <c r="TU39" s="48" t="n"/>
      <c r="TV39" s="48" t="n"/>
      <c r="TW39" s="48" t="n"/>
      <c r="TX39" s="48" t="n"/>
      <c r="TY39" s="48" t="n"/>
      <c r="TZ39" s="48" t="n"/>
      <c r="UA39" s="48" t="n"/>
      <c r="UB39" s="48" t="n"/>
      <c r="UC39" s="48" t="n"/>
      <c r="UD39" s="48" t="n"/>
      <c r="UE39" s="48" t="n"/>
      <c r="UF39" s="48" t="n"/>
      <c r="UG39" s="48" t="n"/>
      <c r="UH39" s="48" t="n"/>
      <c r="UI39" s="48" t="n"/>
      <c r="UJ39" s="48" t="n"/>
      <c r="UK39" s="48" t="n"/>
      <c r="UL39" s="48" t="n"/>
      <c r="UM39" s="48" t="n"/>
      <c r="UN39" s="48" t="n"/>
      <c r="UO39" s="48" t="n"/>
      <c r="UP39" s="48" t="n"/>
      <c r="UQ39" s="48" t="n"/>
      <c r="UR39" s="48" t="n"/>
      <c r="US39" s="48" t="n"/>
      <c r="UT39" s="48" t="n"/>
      <c r="UU39" s="48" t="n"/>
      <c r="UV39" s="48" t="n"/>
      <c r="UW39" s="48" t="n"/>
      <c r="UX39" s="48" t="n"/>
      <c r="UY39" s="48" t="n"/>
      <c r="UZ39" s="48" t="n"/>
      <c r="VA39" s="48" t="n"/>
      <c r="VB39" s="48" t="n"/>
      <c r="VC39" s="48" t="n"/>
      <c r="VD39" s="48" t="n"/>
      <c r="VE39" s="48" t="n"/>
      <c r="VF39" s="48" t="n"/>
      <c r="VG39" s="48" t="n"/>
      <c r="VH39" s="48" t="n"/>
      <c r="VI39" s="48" t="n"/>
      <c r="VJ39" s="48" t="n"/>
      <c r="VK39" s="48" t="n"/>
      <c r="VL39" s="48" t="n"/>
      <c r="VM39" s="48" t="n"/>
      <c r="VN39" s="48" t="n"/>
      <c r="VO39" s="48" t="n"/>
      <c r="VP39" s="48" t="n"/>
      <c r="VQ39" s="48" t="n"/>
      <c r="VR39" s="48" t="n"/>
      <c r="VS39" s="48" t="n"/>
      <c r="VT39" s="48" t="n"/>
      <c r="VU39" s="48" t="n"/>
      <c r="VV39" s="48" t="n"/>
      <c r="VW39" s="48" t="n"/>
      <c r="VX39" s="48" t="n"/>
      <c r="VY39" s="48" t="n"/>
      <c r="VZ39" s="48" t="n"/>
      <c r="WA39" s="48" t="n"/>
      <c r="WB39" s="48" t="n"/>
      <c r="WC39" s="48" t="n"/>
      <c r="WD39" s="48" t="n"/>
      <c r="WE39" s="48" t="n"/>
      <c r="WF39" s="48" t="n"/>
      <c r="WG39" s="8" t="n"/>
      <c r="WH39" s="8" t="n"/>
      <c r="WI39" s="8" t="n"/>
      <c r="WJ39" s="8" t="n"/>
      <c r="WK39" s="8" t="n"/>
      <c r="WL39" s="8" t="n"/>
      <c r="WM39" s="8" t="n"/>
      <c r="WN39" s="8" t="n"/>
      <c r="WO39" s="48" t="n"/>
      <c r="WP39" s="48" t="n"/>
      <c r="WQ39" s="48" t="n"/>
      <c r="WR39" s="48" t="n"/>
      <c r="WS39" s="48" t="n"/>
      <c r="WT39" s="48" t="n"/>
      <c r="WU39" s="48" t="n"/>
      <c r="WV39" s="48" t="n"/>
      <c r="WW39" s="48" t="n"/>
      <c r="WX39" s="48" t="n"/>
      <c r="WY39" s="48" t="n"/>
      <c r="WZ39" s="48" t="n"/>
      <c r="XA39" s="48" t="n"/>
      <c r="XB39" s="48" t="n"/>
      <c r="XC39" s="48" t="n"/>
      <c r="XD39" s="48" t="n"/>
      <c r="XE39" s="48" t="n"/>
      <c r="XF39" s="48" t="n"/>
      <c r="XG39" s="48" t="n"/>
      <c r="XH39" s="48" t="n"/>
      <c r="XI39" s="48" t="n"/>
      <c r="XJ39" s="48" t="n"/>
      <c r="XK39" s="48" t="n"/>
      <c r="XL39" s="48" t="n"/>
      <c r="XM39" s="48" t="n"/>
      <c r="XN39" s="48" t="n"/>
      <c r="XO39" s="48" t="n"/>
      <c r="XP39" s="48" t="n"/>
      <c r="XQ39" s="48" t="n"/>
      <c r="XR39" s="48" t="n"/>
      <c r="XS39" s="48" t="n"/>
      <c r="XT39" s="48" t="n"/>
      <c r="XU39" s="48" t="n"/>
      <c r="XV39" s="48" t="n"/>
      <c r="XW39" s="48" t="n"/>
      <c r="XX39" s="48" t="n"/>
      <c r="XY39" s="48" t="n"/>
      <c r="XZ39" s="48" t="n"/>
      <c r="YA39" s="48" t="n"/>
      <c r="YB39" s="48" t="n"/>
      <c r="YC39" s="48" t="n"/>
      <c r="YD39" s="48" t="n"/>
      <c r="YE39" s="48" t="n"/>
      <c r="YF39" s="48" t="n"/>
      <c r="YG39" s="48" t="n"/>
      <c r="YH39" s="48" t="n"/>
      <c r="YI39" s="48" t="n"/>
      <c r="YJ39" s="48" t="n"/>
      <c r="YK39" s="48" t="n"/>
      <c r="YL39" s="48" t="n"/>
      <c r="YM39" s="48" t="n"/>
      <c r="YN39" s="48" t="n"/>
      <c r="YO39" s="48" t="n"/>
      <c r="YP39" s="48" t="n"/>
      <c r="YQ39" s="48" t="n"/>
      <c r="YR39" s="48" t="n"/>
      <c r="YS39" s="48" t="n"/>
      <c r="YT39" s="48" t="n"/>
      <c r="YU39" s="48" t="n"/>
      <c r="YV39" s="48" t="n"/>
      <c r="YW39" s="48" t="n"/>
      <c r="YX39" s="48" t="n"/>
      <c r="YY39" s="48" t="n"/>
      <c r="YZ39" s="48" t="n"/>
      <c r="ZA39" s="48" t="n"/>
      <c r="ZB39" s="48" t="n"/>
      <c r="ZC39" s="48" t="n"/>
      <c r="ZD39" s="48" t="n"/>
      <c r="ZE39" s="48" t="n"/>
      <c r="ZF39" s="48" t="n"/>
      <c r="ZG39" s="48" t="n"/>
      <c r="ZH39" s="48" t="n"/>
      <c r="ZI39" s="48" t="n"/>
      <c r="ZJ39" s="48" t="n"/>
      <c r="ZK39" s="48" t="n"/>
      <c r="ZL39" s="48" t="n"/>
      <c r="ZM39" s="48" t="n"/>
      <c r="ZN39" s="48" t="n"/>
      <c r="ZO39" s="8" t="n"/>
      <c r="ZP39" s="48" t="n"/>
      <c r="ZQ39" s="48" t="n"/>
      <c r="ZR39" s="48" t="n"/>
      <c r="ZS39" s="48" t="n"/>
      <c r="ZT39" s="48" t="n"/>
      <c r="ZU39" s="48" t="n"/>
      <c r="ZV39" s="48" t="n"/>
      <c r="ZW39" s="8" t="n"/>
      <c r="ZX39" s="48" t="n"/>
      <c r="ZY39" s="48" t="n"/>
      <c r="ZZ39" s="48" t="n"/>
      <c r="AAA39" s="48" t="n"/>
      <c r="AAB39" s="48" t="n"/>
      <c r="AAC39" s="48" t="n"/>
      <c r="AAD39" s="48" t="n"/>
      <c r="AAE39" s="48" t="n"/>
      <c r="AAF39" s="48" t="n"/>
      <c r="AAG39" s="48" t="n"/>
      <c r="AAH39" s="48" t="n"/>
      <c r="AAI39" s="48" t="n"/>
      <c r="AAJ39" s="48" t="n"/>
      <c r="AAK39" s="48" t="n"/>
      <c r="AAL39" s="48" t="n"/>
      <c r="AAM39" s="48" t="n"/>
      <c r="AAN39" s="8" t="n"/>
      <c r="AAO39" s="8" t="n"/>
      <c r="AAP39" s="8" t="n"/>
      <c r="AAQ39" s="8" t="n"/>
      <c r="AAR39" s="48" t="n"/>
      <c r="AAS39" s="48" t="n"/>
      <c r="AAT39" s="48" t="n"/>
      <c r="AAU39" s="8" t="n"/>
      <c r="AAV39" s="8" t="n"/>
      <c r="AAW39" s="8" t="n"/>
      <c r="AAX39" s="8" t="n"/>
      <c r="AAY39" s="8" t="n"/>
      <c r="AAZ39" s="8" t="n"/>
      <c r="ABA39" s="8" t="n"/>
      <c r="ABB39" s="48" t="n"/>
      <c r="ABC39" s="8" t="n"/>
      <c r="ABD39" s="8" t="n"/>
      <c r="ABE39" s="8" t="n"/>
      <c r="ABF39" s="8" t="n"/>
      <c r="ABG39" s="8" t="n"/>
      <c r="ABH39" s="48" t="n"/>
      <c r="ABI39" s="48" t="n"/>
      <c r="ABJ39" s="48" t="n"/>
      <c r="ABK39" s="48" t="n"/>
      <c r="ABL39" s="48" t="n"/>
      <c r="ABM39" s="48" t="n"/>
      <c r="ABN39" s="48" t="n"/>
      <c r="ABO39" s="48" t="n"/>
      <c r="ABP39" s="48" t="n"/>
      <c r="ABQ39" s="11" t="n"/>
      <c r="ABR39" s="48" t="n"/>
      <c r="ABS39" s="8" t="n"/>
      <c r="ABT39" s="8" t="n"/>
      <c r="ABU39" s="8" t="n"/>
      <c r="ABV39" s="8" t="n"/>
      <c r="ABW39" s="48" t="n"/>
      <c r="ABX39" s="48" t="n"/>
      <c r="ABY39" s="8" t="n"/>
      <c r="ABZ39" s="8" t="n"/>
      <c r="ACA39" s="8" t="n"/>
      <c r="ACB39" s="8" t="n"/>
      <c r="ACC39" s="8" t="n"/>
      <c r="ACD39" s="8" t="n"/>
      <c r="ACE39" s="48" t="n"/>
      <c r="ACF39" s="48" t="n"/>
      <c r="ACG39" s="48" t="n"/>
      <c r="ACH39" s="48" t="n"/>
      <c r="ACI39" s="48" t="n"/>
      <c r="ACJ39" s="48" t="n"/>
      <c r="ACK39" s="48" t="n"/>
      <c r="ACL39" s="8" t="n"/>
      <c r="ACM39" s="8" t="n"/>
      <c r="ACN39" s="8" t="n"/>
      <c r="ACO39" s="8" t="n"/>
      <c r="ACP39" s="8" t="n"/>
      <c r="ACQ39" s="8" t="n"/>
      <c r="ACR39" s="8" t="n"/>
      <c r="ACS39" s="48" t="n"/>
      <c r="ACT39" s="48" t="n"/>
      <c r="ACU39" s="48" t="n"/>
      <c r="ACV39" s="48" t="n"/>
      <c r="ACW39" s="48" t="n"/>
      <c r="ACX39" s="48" t="n"/>
      <c r="ACY39" s="48" t="n"/>
      <c r="ACZ39" s="8" t="n"/>
      <c r="ADA39" s="8" t="n"/>
      <c r="ADB39" s="8" t="n"/>
      <c r="ADC39" s="8" t="n"/>
      <c r="ADD39" s="48" t="n"/>
      <c r="ADE39" s="48" t="n"/>
      <c r="ADF39" s="48" t="n"/>
      <c r="ADG39" s="48" t="n"/>
      <c r="ADH39" s="48" t="n"/>
      <c r="ADI39" s="48" t="n"/>
      <c r="ADJ39" s="48" t="n"/>
      <c r="ADK39" s="48" t="n"/>
      <c r="ADL39" s="48" t="n"/>
      <c r="ADM39" s="48" t="n"/>
      <c r="ADN39" s="48" t="n"/>
      <c r="ADO39" s="48" t="n"/>
      <c r="ADP39" s="48" t="n"/>
      <c r="ADQ39" s="48" t="n"/>
      <c r="ADR39" s="48" t="n"/>
      <c r="ADS39" s="48" t="n"/>
      <c r="ADT39" s="48" t="n"/>
      <c r="ADU39" s="48" t="n"/>
      <c r="ADV39" s="8" t="n"/>
      <c r="ADW39" s="8" t="n"/>
      <c r="ADX39" s="8" t="n"/>
      <c r="ADY39" s="8" t="n"/>
      <c r="ADZ39" s="8" t="n"/>
      <c r="AEA39" s="8" t="n"/>
      <c r="AEB39" s="8" t="n"/>
      <c r="AEC39" s="8" t="n"/>
      <c r="AED39" s="12" t="n"/>
      <c r="AEE39" s="17" t="n"/>
      <c r="AEF39" s="48" t="n"/>
      <c r="AEG39" s="17" t="n"/>
      <c r="AEH39" s="48" t="n"/>
      <c r="AEI39" s="11" t="n"/>
      <c r="AEJ39" s="48" t="n"/>
      <c r="AEK39" s="17" t="n"/>
      <c r="AEL39" s="18" t="n"/>
      <c r="AEM39" s="18" t="n"/>
      <c r="AEN39" s="18" t="n"/>
      <c r="AEO39" s="18" t="n"/>
      <c r="AEP39" s="18" t="n"/>
      <c r="AEQ39" s="18" t="n"/>
      <c r="AER39" s="18" t="n"/>
      <c r="AES39" s="18" t="n"/>
      <c r="AET39" s="18" t="n"/>
      <c r="AEU39" s="18" t="n"/>
      <c r="AEV39" s="18" t="n"/>
      <c r="AEW39" s="18" t="n"/>
      <c r="AEX39" s="48" t="n"/>
      <c r="AEY39" s="48" t="n"/>
      <c r="AEZ39" s="48" t="n"/>
      <c r="AFA39" s="48" t="n"/>
      <c r="AFB39" s="48" t="n"/>
      <c r="AFC39" s="48" t="n"/>
      <c r="AFD39" s="16" t="n"/>
      <c r="AFE39" s="48" t="n"/>
      <c r="AFF39" s="16" t="n"/>
      <c r="AFG39" s="48" t="n"/>
      <c r="AFH39" s="48" t="n"/>
      <c r="AFI39" s="48" t="n"/>
    </row>
    <row r="40">
      <c r="A40" s="6" t="n"/>
      <c r="B40" s="6" t="n"/>
      <c r="C40" s="48" t="n"/>
      <c r="D40" s="48" t="n"/>
      <c r="E40" s="8" t="n"/>
      <c r="F40" s="48" t="n"/>
      <c r="G40" s="8" t="n"/>
      <c r="H40" s="8" t="n"/>
      <c r="I40" s="48" t="n"/>
      <c r="J40" s="8" t="n"/>
      <c r="K40" s="48" t="n"/>
      <c r="L40" s="48" t="n"/>
      <c r="M40" s="8" t="n"/>
      <c r="N40" s="8" t="n"/>
      <c r="O40" s="48" t="n"/>
      <c r="P40" s="8" t="n"/>
      <c r="Q40" s="48" t="n"/>
      <c r="R40" s="48" t="n"/>
      <c r="S40" s="48" t="n"/>
      <c r="T40" s="48" t="n"/>
      <c r="U40" s="48" t="n"/>
      <c r="V40" s="48" t="n"/>
      <c r="W40" s="48" t="n"/>
      <c r="X40" s="48" t="n"/>
      <c r="Y40" s="48" t="n"/>
      <c r="Z40" s="48" t="n"/>
      <c r="AA40" s="48" t="n"/>
      <c r="AB40" s="48" t="n"/>
      <c r="AC40" s="48" t="n"/>
      <c r="AD40" s="48" t="n"/>
      <c r="AE40" s="48" t="n"/>
      <c r="AF40" s="48" t="n"/>
      <c r="AG40" s="48" t="n"/>
      <c r="AH40" s="8" t="n"/>
      <c r="AI40" s="48" t="n"/>
      <c r="AJ40" s="48" t="n"/>
      <c r="AK40" s="8" t="n"/>
      <c r="AL40" s="48" t="n"/>
      <c r="AM40" s="48" t="n"/>
      <c r="AN40" s="48" t="n"/>
      <c r="AO40" s="48" t="n"/>
      <c r="AP40" s="8" t="n"/>
      <c r="AQ40" s="8" t="n"/>
      <c r="AR40" s="8" t="n"/>
      <c r="AS40" s="8" t="n"/>
      <c r="AT40" s="8" t="n"/>
      <c r="AU40" s="8" t="n"/>
      <c r="AV40" s="8" t="n"/>
      <c r="AW40" s="8" t="n"/>
      <c r="AX40" s="48" t="n"/>
      <c r="AY40" s="48" t="n"/>
      <c r="AZ40" s="8" t="n"/>
      <c r="BA40" s="8" t="n"/>
      <c r="BB40" s="8" t="n"/>
      <c r="BC40" s="8" t="n"/>
      <c r="BD40" s="8" t="n"/>
      <c r="BE40" s="8" t="n"/>
      <c r="BF40" s="8" t="n"/>
      <c r="BG40" s="8" t="n"/>
      <c r="BH40" s="48" t="n"/>
      <c r="BI40" s="48" t="n"/>
      <c r="BJ40" s="8" t="n"/>
      <c r="BK40" s="8" t="n"/>
      <c r="BL40" s="8" t="n"/>
      <c r="BM40" s="8" t="n"/>
      <c r="BN40" s="48" t="n"/>
      <c r="BO40" s="48" t="n"/>
      <c r="BP40" s="8" t="n"/>
      <c r="BQ40" s="8" t="n"/>
      <c r="BR40" s="8" t="n"/>
      <c r="BS40" s="8" t="n"/>
      <c r="BT40" s="8" t="n"/>
      <c r="BU40" s="48" t="n"/>
      <c r="BV40" s="48" t="n"/>
      <c r="BW40" s="8" t="n"/>
      <c r="BX40" s="8" t="n"/>
      <c r="BY40" s="8" t="n"/>
      <c r="BZ40" s="8" t="n"/>
      <c r="CA40" s="8" t="n"/>
      <c r="CB40" s="48" t="n"/>
      <c r="CC40" s="48" t="n"/>
      <c r="CD40" s="8" t="n"/>
      <c r="CE40" s="8" t="n"/>
      <c r="CF40" s="8" t="n"/>
      <c r="CG40" s="8" t="n"/>
      <c r="CH40" s="8" t="n"/>
      <c r="CI40" s="8" t="n"/>
      <c r="CJ40" s="8" t="n"/>
      <c r="CK40" s="48" t="n"/>
      <c r="CL40" s="48" t="n"/>
      <c r="CM40" s="8" t="n"/>
      <c r="CN40" s="48" t="n"/>
      <c r="CO40" s="48" t="n"/>
      <c r="CP40" s="48" t="n"/>
      <c r="CQ40" s="8" t="n"/>
      <c r="CR40" s="8" t="n"/>
      <c r="CS40" s="8" t="n"/>
      <c r="CT40" s="8" t="n"/>
      <c r="CU40" s="10" t="n"/>
      <c r="CV40" s="10" t="n"/>
      <c r="CW40" s="10" t="n"/>
      <c r="CX40" s="8" t="n"/>
      <c r="CY40" s="48" t="n"/>
      <c r="CZ40" s="8" t="n"/>
      <c r="DA40" s="8" t="n"/>
      <c r="DB40" s="8" t="n"/>
      <c r="DC40" s="48" t="n"/>
      <c r="DD40" s="48" t="n"/>
      <c r="DE40" s="8" t="n"/>
      <c r="DF40" s="8" t="n"/>
      <c r="DG40" s="8" t="n"/>
      <c r="DH40" s="8" t="n"/>
      <c r="DI40" s="48" t="n"/>
      <c r="DJ40" s="48" t="n"/>
      <c r="DK40" s="8" t="n"/>
      <c r="DL40" s="8" t="n"/>
      <c r="DM40" s="8" t="n"/>
      <c r="DN40" s="8" t="n"/>
      <c r="DO40" s="48" t="n"/>
      <c r="DP40" s="8" t="n"/>
      <c r="DQ40" s="8" t="n"/>
      <c r="DR40" s="8" t="n"/>
      <c r="DS40" s="48" t="n"/>
      <c r="DT40" s="48" t="n"/>
      <c r="DU40" s="48" t="n"/>
      <c r="DV40" s="48" t="n"/>
      <c r="DW40" s="48" t="n"/>
      <c r="DX40" s="48" t="n"/>
      <c r="DY40" s="48" t="n"/>
      <c r="DZ40" s="48" t="n"/>
      <c r="EA40" s="48" t="n"/>
      <c r="EB40" s="48" t="n"/>
      <c r="EC40" s="48" t="n"/>
      <c r="ED40" s="48" t="n"/>
      <c r="EE40" s="48" t="n"/>
      <c r="EF40" s="48" t="n"/>
      <c r="EG40" s="48" t="n"/>
      <c r="EH40" s="48" t="n"/>
      <c r="EI40" s="48" t="n"/>
      <c r="EJ40" s="8" t="n"/>
      <c r="EK40" s="8" t="n"/>
      <c r="EL40" s="8" t="n"/>
      <c r="EM40" s="8" t="n"/>
      <c r="EN40" s="8" t="n"/>
      <c r="EO40" s="11" t="n"/>
      <c r="EP40" s="48" t="n"/>
      <c r="EQ40" s="48" t="n"/>
      <c r="ER40" s="48" t="n"/>
      <c r="ES40" s="8" t="n"/>
      <c r="ET40" s="8" t="n"/>
      <c r="EU40" s="8" t="n"/>
      <c r="EV40" s="8" t="n"/>
      <c r="EW40" s="48" t="n"/>
      <c r="EX40" s="48" t="n"/>
      <c r="EY40" s="8" t="n"/>
      <c r="EZ40" s="8" t="n"/>
      <c r="FA40" s="8" t="n"/>
      <c r="FB40" s="48" t="n"/>
      <c r="FC40" s="48" t="n"/>
      <c r="FD40" s="48" t="n"/>
      <c r="FE40" s="48" t="n"/>
      <c r="FF40" s="48" t="n"/>
      <c r="FG40" s="48" t="n"/>
      <c r="FH40" s="48" t="n"/>
      <c r="FI40" s="48" t="n"/>
      <c r="FJ40" s="48" t="n"/>
      <c r="FK40" s="48" t="n"/>
      <c r="FL40" s="48" t="n"/>
      <c r="FM40" s="48" t="n"/>
      <c r="FN40" s="48" t="n"/>
      <c r="FO40" s="48" t="n"/>
      <c r="FP40" s="48" t="n"/>
      <c r="FQ40" s="48" t="n"/>
      <c r="FR40" s="48" t="n"/>
      <c r="FS40" s="48" t="n"/>
      <c r="FT40" s="48" t="n"/>
      <c r="FU40" s="48" t="n"/>
      <c r="FV40" s="8" t="n"/>
      <c r="FW40" s="8" t="n"/>
      <c r="FX40" s="8" t="n"/>
      <c r="FY40" s="8" t="n"/>
      <c r="FZ40" s="48" t="n"/>
      <c r="GA40" s="48" t="n"/>
      <c r="GB40" s="8" t="n"/>
      <c r="GC40" s="8" t="n"/>
      <c r="GD40" s="8" t="n"/>
      <c r="GE40" s="8" t="n"/>
      <c r="GF40" s="48" t="n"/>
      <c r="GG40" s="48" t="n"/>
      <c r="GH40" s="48" t="n"/>
      <c r="GI40" s="48" t="n"/>
      <c r="GJ40" s="48" t="n"/>
      <c r="GK40" s="48" t="n"/>
      <c r="GL40" s="48" t="n"/>
      <c r="GM40" s="48" t="n"/>
      <c r="GN40" s="48" t="n"/>
      <c r="GO40" s="48" t="n"/>
      <c r="GP40" s="48" t="n"/>
      <c r="GQ40" s="48" t="n"/>
      <c r="GR40" s="8" t="n"/>
      <c r="GS40" s="8" t="n"/>
      <c r="GT40" s="8" t="n"/>
      <c r="GU40" s="8" t="n"/>
      <c r="GV40" s="8" t="n"/>
      <c r="GW40" s="8" t="n"/>
      <c r="GX40" s="8" t="n"/>
      <c r="GY40" s="48" t="n"/>
      <c r="GZ40" s="48" t="n"/>
      <c r="HA40" s="8" t="n"/>
      <c r="HB40" s="8" t="n"/>
      <c r="HC40" s="8" t="n"/>
      <c r="HD40" s="8" t="n"/>
      <c r="HE40" s="8" t="n"/>
      <c r="HF40" s="8" t="n"/>
      <c r="HG40" s="8" t="n"/>
      <c r="HH40" s="8" t="n"/>
      <c r="HI40" s="48" t="n"/>
      <c r="HJ40" s="48" t="n"/>
      <c r="HK40" s="48" t="n"/>
      <c r="HL40" s="48" t="n"/>
      <c r="HM40" s="48" t="n"/>
      <c r="HN40" s="48" t="n"/>
      <c r="HO40" s="48" t="n"/>
      <c r="HP40" s="48" t="n"/>
      <c r="HQ40" s="48" t="n"/>
      <c r="HR40" s="48" t="n"/>
      <c r="HS40" s="48" t="n"/>
      <c r="HT40" s="48" t="n"/>
      <c r="HU40" s="48" t="n"/>
      <c r="HV40" s="48" t="n"/>
      <c r="HW40" s="48" t="n"/>
      <c r="HX40" s="48" t="n"/>
      <c r="HY40" s="8" t="n"/>
      <c r="HZ40" s="8" t="n"/>
      <c r="IA40" s="8" t="n"/>
      <c r="IB40" s="8" t="n"/>
      <c r="IC40" s="48" t="n"/>
      <c r="ID40" s="48" t="n"/>
      <c r="IE40" s="48" t="n"/>
      <c r="IF40" s="48" t="n"/>
      <c r="IG40" s="48" t="n"/>
      <c r="IH40" s="48" t="n"/>
      <c r="II40" s="48" t="n"/>
      <c r="IJ40" s="48" t="n"/>
      <c r="IK40" s="48" t="n"/>
      <c r="IL40" s="48" t="n"/>
      <c r="IM40" s="48" t="n"/>
      <c r="IN40" s="48" t="n"/>
      <c r="IO40" s="48" t="n"/>
      <c r="IP40" s="48" t="n"/>
      <c r="IQ40" s="48" t="n"/>
      <c r="IR40" s="48" t="n"/>
      <c r="IS40" s="48" t="n"/>
      <c r="IT40" s="48" t="n"/>
      <c r="IU40" s="48" t="n"/>
      <c r="IV40" s="48" t="n"/>
      <c r="IW40" s="48" t="n"/>
      <c r="IX40" s="48" t="n"/>
      <c r="IY40" s="48" t="n"/>
      <c r="IZ40" s="48" t="n"/>
      <c r="JA40" s="48" t="n"/>
      <c r="JB40" s="48" t="n"/>
      <c r="JC40" s="48" t="n"/>
      <c r="JD40" s="48" t="n"/>
      <c r="JE40" s="48" t="n"/>
      <c r="JF40" s="48" t="n"/>
      <c r="JG40" s="48" t="n"/>
      <c r="JH40" s="48" t="n"/>
      <c r="JI40" s="48" t="n"/>
      <c r="JJ40" s="48" t="n"/>
      <c r="JK40" s="8" t="n"/>
      <c r="JL40" s="8" t="n"/>
      <c r="JM40" s="8" t="n"/>
      <c r="JN40" s="48" t="n"/>
      <c r="JO40" s="8" t="n"/>
      <c r="JP40" s="8" t="n"/>
      <c r="JQ40" s="8" t="n"/>
      <c r="JR40" s="48" t="n"/>
      <c r="JS40" s="48" t="n"/>
      <c r="JT40" s="48" t="n"/>
      <c r="JU40" s="48" t="n"/>
      <c r="JV40" s="48" t="n"/>
      <c r="JW40" s="48" t="n"/>
      <c r="JX40" s="48" t="n"/>
      <c r="JY40" s="48" t="n"/>
      <c r="JZ40" s="48" t="n"/>
      <c r="KA40" s="48" t="n"/>
      <c r="KB40" s="48" t="n"/>
      <c r="KC40" s="48" t="n"/>
      <c r="KD40" s="48" t="n"/>
      <c r="KE40" s="48" t="n"/>
      <c r="KF40" s="48" t="n"/>
      <c r="KG40" s="48" t="n"/>
      <c r="KH40" s="48" t="n"/>
      <c r="KI40" s="48" t="n"/>
      <c r="KJ40" s="48" t="n"/>
      <c r="KK40" s="48" t="n"/>
      <c r="KL40" s="48" t="n"/>
      <c r="KM40" s="48" t="n"/>
      <c r="KN40" s="48" t="n"/>
      <c r="KO40" s="48" t="n"/>
      <c r="KP40" s="48" t="n"/>
      <c r="KQ40" s="48" t="n"/>
      <c r="KR40" s="48" t="n"/>
      <c r="KS40" s="48" t="n"/>
      <c r="KT40" s="48" t="n"/>
      <c r="KU40" s="48" t="n"/>
      <c r="KV40" s="48" t="n"/>
      <c r="KW40" s="8" t="n"/>
      <c r="KX40" s="8" t="n"/>
      <c r="KY40" s="8" t="n"/>
      <c r="KZ40" s="8" t="n"/>
      <c r="LA40" s="48" t="n"/>
      <c r="LB40" s="48" t="n"/>
      <c r="LC40" s="8" t="n"/>
      <c r="LD40" s="8" t="n"/>
      <c r="LE40" s="8" t="n"/>
      <c r="LF40" s="8" t="n"/>
      <c r="LG40" s="48" t="n"/>
      <c r="LH40" s="8" t="n"/>
      <c r="LI40" s="48" t="n"/>
      <c r="LJ40" s="48" t="n"/>
      <c r="LK40" s="8" t="n"/>
      <c r="LL40" s="8" t="n"/>
      <c r="LM40" s="8" t="n"/>
      <c r="LN40" s="8" t="n"/>
      <c r="LO40" s="8" t="n"/>
      <c r="LP40" s="8" t="n"/>
      <c r="LQ40" s="8" t="n"/>
      <c r="LR40" s="48" t="n"/>
      <c r="LS40" s="8" t="n"/>
      <c r="LT40" s="8" t="n"/>
      <c r="LU40" s="8" t="n"/>
      <c r="LV40" s="8" t="n"/>
      <c r="LW40" s="8" t="n"/>
      <c r="LX40" s="8" t="n"/>
      <c r="LY40" s="8" t="n"/>
      <c r="LZ40" s="8" t="n"/>
      <c r="MA40" s="8" t="n"/>
      <c r="MB40" s="48" t="n"/>
      <c r="MC40" s="8" t="n"/>
      <c r="MD40" s="8" t="n"/>
      <c r="ME40" s="8" t="n"/>
      <c r="MF40" s="8" t="n"/>
      <c r="MG40" s="8" t="n"/>
      <c r="MH40" s="8" t="n"/>
      <c r="MI40" s="48" t="n"/>
      <c r="MJ40" s="8" t="n"/>
      <c r="MK40" s="8" t="n"/>
      <c r="ML40" s="8" t="n"/>
      <c r="MM40" s="8" t="n"/>
      <c r="MN40" s="8" t="n"/>
      <c r="MO40" s="8" t="n"/>
      <c r="MP40" s="48" t="n"/>
      <c r="MQ40" s="48" t="n"/>
      <c r="MR40" s="48" t="n"/>
      <c r="MS40" s="48" t="n"/>
      <c r="MT40" s="48" t="n"/>
      <c r="MU40" s="48" t="n"/>
      <c r="MV40" s="48" t="n"/>
      <c r="MW40" s="48" t="n"/>
      <c r="MX40" s="48" t="n"/>
      <c r="MY40" s="48" t="n"/>
      <c r="MZ40" s="48" t="n"/>
      <c r="NA40" s="48" t="n"/>
      <c r="NB40" s="48" t="n"/>
      <c r="NC40" s="48" t="n"/>
      <c r="ND40" s="48" t="n"/>
      <c r="NE40" s="48" t="n"/>
      <c r="NF40" s="48" t="n"/>
      <c r="NG40" s="48" t="n"/>
      <c r="NH40" s="48" t="n"/>
      <c r="NI40" s="48" t="n"/>
      <c r="NJ40" s="48" t="n"/>
      <c r="NK40" s="48" t="n"/>
      <c r="NL40" s="48" t="n"/>
      <c r="NM40" s="48" t="n"/>
      <c r="NN40" s="48" t="n"/>
      <c r="NO40" s="48" t="n"/>
      <c r="NP40" s="48" t="n"/>
      <c r="NQ40" s="48" t="n"/>
      <c r="NR40" s="48" t="n"/>
      <c r="NS40" s="48" t="n"/>
      <c r="NT40" s="48" t="n"/>
      <c r="NU40" s="48" t="n"/>
      <c r="NV40" s="48" t="n"/>
      <c r="NW40" s="48" t="n"/>
      <c r="NX40" s="48" t="n"/>
      <c r="NY40" s="8" t="n"/>
      <c r="NZ40" s="8" t="n"/>
      <c r="OA40" s="8" t="n"/>
      <c r="OB40" s="8" t="n"/>
      <c r="OC40" s="8" t="n"/>
      <c r="OD40" s="8" t="n"/>
      <c r="OE40" s="48" t="n"/>
      <c r="OF40" s="48" t="n"/>
      <c r="OG40" s="48" t="n"/>
      <c r="OH40" s="8" t="n"/>
      <c r="OI40" s="8" t="n"/>
      <c r="OJ40" s="8" t="n"/>
      <c r="OK40" s="8" t="n"/>
      <c r="OL40" s="8" t="n"/>
      <c r="OM40" s="8" t="n"/>
      <c r="ON40" s="8" t="n"/>
      <c r="OO40" s="8" t="n"/>
      <c r="OP40" s="48" t="n"/>
      <c r="OQ40" s="8" t="n"/>
      <c r="OR40" s="8" t="n"/>
      <c r="OS40" s="8" t="n"/>
      <c r="OT40" s="8" t="n"/>
      <c r="OU40" s="8" t="n"/>
      <c r="OV40" s="8" t="n"/>
      <c r="OW40" s="8" t="n"/>
      <c r="OX40" s="8" t="n"/>
      <c r="OY40" s="8" t="n"/>
      <c r="OZ40" s="8" t="n"/>
      <c r="PA40" s="8" t="n"/>
      <c r="PB40" s="8" t="n"/>
      <c r="PC40" s="8" t="n"/>
      <c r="PD40" s="8" t="n"/>
      <c r="PE40" s="8" t="n"/>
      <c r="PF40" s="8" t="n"/>
      <c r="PG40" s="8" t="n"/>
      <c r="PH40" s="8" t="n"/>
      <c r="PI40" s="8" t="n"/>
      <c r="PJ40" s="8" t="n"/>
      <c r="PK40" s="8" t="n"/>
      <c r="PL40" s="8" t="n"/>
      <c r="PM40" s="8" t="n"/>
      <c r="PN40" s="8" t="n"/>
      <c r="PO40" s="8" t="n"/>
      <c r="PP40" s="8" t="n"/>
      <c r="PQ40" s="8" t="n"/>
      <c r="PR40" s="8" t="n"/>
      <c r="PS40" s="8" t="n"/>
      <c r="PT40" s="48" t="n"/>
      <c r="PU40" s="8" t="n"/>
      <c r="PV40" s="8" t="n"/>
      <c r="PW40" s="8" t="n"/>
      <c r="PX40" s="8" t="n"/>
      <c r="PY40" s="8" t="n"/>
      <c r="PZ40" s="8" t="n"/>
      <c r="QA40" s="8" t="n"/>
      <c r="QB40" s="8" t="n"/>
      <c r="QC40" s="8" t="n"/>
      <c r="QD40" s="8" t="n"/>
      <c r="QE40" s="48" t="n"/>
      <c r="QF40" s="48" t="n"/>
      <c r="QG40" s="48" t="n"/>
      <c r="QH40" s="48" t="n"/>
      <c r="QI40" s="48" t="n"/>
      <c r="QJ40" s="48" t="n"/>
      <c r="QK40" s="48" t="n"/>
      <c r="QL40" s="48" t="n"/>
      <c r="QM40" s="48" t="n"/>
      <c r="QN40" s="48" t="n"/>
      <c r="QO40" s="48" t="n"/>
      <c r="QP40" s="48" t="n"/>
      <c r="QQ40" s="48" t="n"/>
      <c r="QR40" s="48" t="n"/>
      <c r="QS40" s="48" t="n"/>
      <c r="QT40" s="48" t="n"/>
      <c r="QU40" s="48" t="n"/>
      <c r="QV40" s="48" t="n"/>
      <c r="QW40" s="48" t="n"/>
      <c r="QX40" s="48" t="n"/>
      <c r="QY40" s="48" t="n"/>
      <c r="QZ40" s="48" t="n"/>
      <c r="RA40" s="48" t="n"/>
      <c r="RB40" s="48" t="n"/>
      <c r="RC40" s="48" t="n"/>
      <c r="RD40" s="48" t="n"/>
      <c r="RE40" s="48" t="n"/>
      <c r="RF40" s="48" t="n"/>
      <c r="RG40" s="48" t="n"/>
      <c r="RH40" s="48" t="n"/>
      <c r="RI40" s="48" t="n"/>
      <c r="RJ40" s="48" t="n"/>
      <c r="RK40" s="48" t="n"/>
      <c r="RL40" s="48" t="n"/>
      <c r="RM40" s="48" t="n"/>
      <c r="RN40" s="48" t="n"/>
      <c r="RO40" s="48" t="n"/>
      <c r="RP40" s="48" t="n"/>
      <c r="RQ40" s="48" t="n"/>
      <c r="RR40" s="48" t="n"/>
      <c r="RS40" s="48" t="n"/>
      <c r="RT40" s="48" t="n"/>
      <c r="RU40" s="48" t="n"/>
      <c r="RV40" s="48" t="n"/>
      <c r="RW40" s="48" t="n"/>
      <c r="RX40" s="48" t="n"/>
      <c r="RY40" s="48" t="n"/>
      <c r="RZ40" s="48" t="n"/>
      <c r="SA40" s="48" t="n"/>
      <c r="SB40" s="48" t="n"/>
      <c r="SC40" s="48" t="n"/>
      <c r="SD40" s="48" t="n"/>
      <c r="SE40" s="48" t="n"/>
      <c r="SF40" s="48" t="n"/>
      <c r="SG40" s="48" t="n"/>
      <c r="SH40" s="48" t="n"/>
      <c r="SI40" s="48" t="n"/>
      <c r="SJ40" s="48" t="n"/>
      <c r="SK40" s="48" t="n"/>
      <c r="SL40" s="48" t="n"/>
      <c r="SM40" s="48" t="n"/>
      <c r="SN40" s="48" t="n"/>
      <c r="SO40" s="48" t="n"/>
      <c r="SP40" s="48" t="n"/>
      <c r="SQ40" s="48" t="n"/>
      <c r="SR40" s="48" t="n"/>
      <c r="SS40" s="48" t="n"/>
      <c r="ST40" s="48" t="n"/>
      <c r="SU40" s="48" t="n"/>
      <c r="SV40" s="48" t="n"/>
      <c r="SW40" s="48" t="n"/>
      <c r="SX40" s="48" t="n"/>
      <c r="SY40" s="8" t="n"/>
      <c r="SZ40" s="48" t="n"/>
      <c r="TA40" s="48" t="n"/>
      <c r="TB40" s="48" t="n"/>
      <c r="TC40" s="48" t="n"/>
      <c r="TD40" s="48" t="n"/>
      <c r="TE40" s="48" t="n"/>
      <c r="TF40" s="48" t="n"/>
      <c r="TG40" s="8" t="n"/>
      <c r="TH40" s="8" t="n"/>
      <c r="TI40" s="8" t="n"/>
      <c r="TJ40" s="8" t="n"/>
      <c r="TK40" s="8" t="n"/>
      <c r="TL40" s="8" t="n"/>
      <c r="TM40" s="8" t="n"/>
      <c r="TN40" s="8" t="n"/>
      <c r="TO40" s="8" t="n"/>
      <c r="TP40" s="8" t="n"/>
      <c r="TQ40" s="8" t="n"/>
      <c r="TR40" s="8" t="n"/>
      <c r="TS40" s="48" t="n"/>
      <c r="TT40" s="48" t="n"/>
      <c r="TU40" s="48" t="n"/>
      <c r="TV40" s="48" t="n"/>
      <c r="TW40" s="48" t="n"/>
      <c r="TX40" s="48" t="n"/>
      <c r="TY40" s="48" t="n"/>
      <c r="TZ40" s="48" t="n"/>
      <c r="UA40" s="48" t="n"/>
      <c r="UB40" s="48" t="n"/>
      <c r="UC40" s="48" t="n"/>
      <c r="UD40" s="48" t="n"/>
      <c r="UE40" s="48" t="n"/>
      <c r="UF40" s="48" t="n"/>
      <c r="UG40" s="48" t="n"/>
      <c r="UH40" s="48" t="n"/>
      <c r="UI40" s="48" t="n"/>
      <c r="UJ40" s="48" t="n"/>
      <c r="UK40" s="48" t="n"/>
      <c r="UL40" s="48" t="n"/>
      <c r="UM40" s="48" t="n"/>
      <c r="UN40" s="48" t="n"/>
      <c r="UO40" s="48" t="n"/>
      <c r="UP40" s="48" t="n"/>
      <c r="UQ40" s="48" t="n"/>
      <c r="UR40" s="48" t="n"/>
      <c r="US40" s="48" t="n"/>
      <c r="UT40" s="48" t="n"/>
      <c r="UU40" s="48" t="n"/>
      <c r="UV40" s="48" t="n"/>
      <c r="UW40" s="48" t="n"/>
      <c r="UX40" s="48" t="n"/>
      <c r="UY40" s="48" t="n"/>
      <c r="UZ40" s="48" t="n"/>
      <c r="VA40" s="48" t="n"/>
      <c r="VB40" s="48" t="n"/>
      <c r="VC40" s="48" t="n"/>
      <c r="VD40" s="48" t="n"/>
      <c r="VE40" s="48" t="n"/>
      <c r="VF40" s="48" t="n"/>
      <c r="VG40" s="48" t="n"/>
      <c r="VH40" s="48" t="n"/>
      <c r="VI40" s="48" t="n"/>
      <c r="VJ40" s="48" t="n"/>
      <c r="VK40" s="48" t="n"/>
      <c r="VL40" s="48" t="n"/>
      <c r="VM40" s="48" t="n"/>
      <c r="VN40" s="48" t="n"/>
      <c r="VO40" s="48" t="n"/>
      <c r="VP40" s="48" t="n"/>
      <c r="VQ40" s="48" t="n"/>
      <c r="VR40" s="48" t="n"/>
      <c r="VS40" s="48" t="n"/>
      <c r="VT40" s="8" t="n"/>
      <c r="VU40" s="8" t="n"/>
      <c r="VV40" s="8" t="n"/>
      <c r="VW40" s="8" t="n"/>
      <c r="VX40" s="8" t="n"/>
      <c r="VY40" s="8" t="n"/>
      <c r="VZ40" s="8" t="n"/>
      <c r="WA40" s="8" t="n"/>
      <c r="WB40" s="8" t="n"/>
      <c r="WC40" s="8" t="n"/>
      <c r="WD40" s="8" t="n"/>
      <c r="WE40" s="8" t="n"/>
      <c r="WF40" s="48" t="n"/>
      <c r="WG40" s="48" t="n"/>
      <c r="WH40" s="48" t="n"/>
      <c r="WI40" s="48" t="n"/>
      <c r="WJ40" s="48" t="n"/>
      <c r="WK40" s="48" t="n"/>
      <c r="WL40" s="48" t="n"/>
      <c r="WM40" s="48" t="n"/>
      <c r="WN40" s="48" t="n"/>
      <c r="WO40" s="48" t="n"/>
      <c r="WP40" s="48" t="n"/>
      <c r="WQ40" s="48" t="n"/>
      <c r="WR40" s="48" t="n"/>
      <c r="WS40" s="48" t="n"/>
      <c r="WT40" s="48" t="n"/>
      <c r="WU40" s="48" t="n"/>
      <c r="WV40" s="48" t="n"/>
      <c r="WW40" s="48" t="n"/>
      <c r="WX40" s="48" t="n"/>
      <c r="WY40" s="48" t="n"/>
      <c r="WZ40" s="48" t="n"/>
      <c r="XA40" s="48" t="n"/>
      <c r="XB40" s="48" t="n"/>
      <c r="XC40" s="48" t="n"/>
      <c r="XD40" s="48" t="n"/>
      <c r="XE40" s="48" t="n"/>
      <c r="XF40" s="48" t="n"/>
      <c r="XG40" s="48" t="n"/>
      <c r="XH40" s="48" t="n"/>
      <c r="XI40" s="48" t="n"/>
      <c r="XJ40" s="48" t="n"/>
      <c r="XK40" s="48" t="n"/>
      <c r="XL40" s="48" t="n"/>
      <c r="XM40" s="48" t="n"/>
      <c r="XN40" s="48" t="n"/>
      <c r="XO40" s="48" t="n"/>
      <c r="XP40" s="48" t="n"/>
      <c r="XQ40" s="48" t="n"/>
      <c r="XR40" s="48" t="n"/>
      <c r="XS40" s="48" t="n"/>
      <c r="XT40" s="48" t="n"/>
      <c r="XU40" s="48" t="n"/>
      <c r="XV40" s="48" t="n"/>
      <c r="XW40" s="48" t="n"/>
      <c r="XX40" s="48" t="n"/>
      <c r="XY40" s="48" t="n"/>
      <c r="XZ40" s="48" t="n"/>
      <c r="YA40" s="48" t="n"/>
      <c r="YB40" s="48" t="n"/>
      <c r="YC40" s="48" t="n"/>
      <c r="YD40" s="48" t="n"/>
      <c r="YE40" s="48" t="n"/>
      <c r="YF40" s="48" t="n"/>
      <c r="YG40" s="48" t="n"/>
      <c r="YH40" s="48" t="n"/>
      <c r="YI40" s="48" t="n"/>
      <c r="YJ40" s="48" t="n"/>
      <c r="YK40" s="48" t="n"/>
      <c r="YL40" s="48" t="n"/>
      <c r="YM40" s="48" t="n"/>
      <c r="YN40" s="48" t="n"/>
      <c r="YO40" s="48" t="n"/>
      <c r="YP40" s="48" t="n"/>
      <c r="YQ40" s="48" t="n"/>
      <c r="YR40" s="48" t="n"/>
      <c r="YS40" s="48" t="n"/>
      <c r="YT40" s="48" t="n"/>
      <c r="YU40" s="48" t="n"/>
      <c r="YV40" s="48" t="n"/>
      <c r="YW40" s="48" t="n"/>
      <c r="YX40" s="48" t="n"/>
      <c r="YY40" s="48" t="n"/>
      <c r="YZ40" s="48" t="n"/>
      <c r="ZA40" s="48" t="n"/>
      <c r="ZB40" s="48" t="n"/>
      <c r="ZC40" s="8" t="n"/>
      <c r="ZD40" s="48" t="n"/>
      <c r="ZE40" s="48" t="n"/>
      <c r="ZF40" s="48" t="n"/>
      <c r="ZG40" s="48" t="n"/>
      <c r="ZH40" s="48" t="n"/>
      <c r="ZI40" s="48" t="n"/>
      <c r="ZJ40" s="48" t="n"/>
      <c r="ZK40" s="48" t="n"/>
      <c r="ZL40" s="48" t="n"/>
      <c r="ZM40" s="48" t="n"/>
      <c r="ZN40" s="48" t="n"/>
      <c r="ZO40" s="48" t="n"/>
      <c r="ZP40" s="48" t="n"/>
      <c r="ZQ40" s="48" t="n"/>
      <c r="ZR40" s="48" t="n"/>
      <c r="ZS40" s="48" t="n"/>
      <c r="ZT40" s="48" t="n"/>
      <c r="ZU40" s="48" t="n"/>
      <c r="ZV40" s="8" t="n"/>
      <c r="ZW40" s="48" t="n"/>
      <c r="ZX40" s="48" t="n"/>
      <c r="ZY40" s="48" t="n"/>
      <c r="ZZ40" s="48" t="n"/>
      <c r="AAA40" s="48" t="n"/>
      <c r="AAB40" s="48" t="n"/>
      <c r="AAC40" s="48" t="n"/>
      <c r="AAD40" s="48" t="n"/>
      <c r="AAE40" s="48" t="n"/>
      <c r="AAF40" s="48" t="n"/>
      <c r="AAG40" s="48" t="n"/>
      <c r="AAH40" s="48" t="n"/>
      <c r="AAI40" s="48" t="n"/>
      <c r="AAJ40" s="48" t="n"/>
      <c r="AAK40" s="48" t="n"/>
      <c r="AAL40" s="48" t="n"/>
      <c r="AAM40" s="48" t="n"/>
      <c r="AAN40" s="8" t="n"/>
      <c r="AAO40" s="8" t="n"/>
      <c r="AAP40" s="8" t="n"/>
      <c r="AAQ40" s="8" t="n"/>
      <c r="AAR40" s="48" t="n"/>
      <c r="AAS40" s="48" t="n"/>
      <c r="AAT40" s="48" t="n"/>
      <c r="AAU40" s="8" t="n"/>
      <c r="AAV40" s="8" t="n"/>
      <c r="AAW40" s="8" t="n"/>
      <c r="AAX40" s="8" t="n"/>
      <c r="AAY40" s="8" t="n"/>
      <c r="AAZ40" s="8" t="n"/>
      <c r="ABA40" s="8" t="n"/>
      <c r="ABB40" s="48" t="n"/>
      <c r="ABC40" s="8" t="n"/>
      <c r="ABD40" s="8" t="n"/>
      <c r="ABE40" s="8" t="n"/>
      <c r="ABF40" s="8" t="n"/>
      <c r="ABG40" s="8" t="n"/>
      <c r="ABH40" s="48" t="n"/>
      <c r="ABI40" s="48" t="n"/>
      <c r="ABJ40" s="48" t="n"/>
      <c r="ABK40" s="48" t="n"/>
      <c r="ABL40" s="48" t="n"/>
      <c r="ABM40" s="48" t="n"/>
      <c r="ABN40" s="48" t="n"/>
      <c r="ABO40" s="48" t="n"/>
      <c r="ABP40" s="48" t="n"/>
      <c r="ABQ40" s="11" t="n"/>
      <c r="ABR40" s="48" t="n"/>
      <c r="ABS40" s="8" t="n"/>
      <c r="ABT40" s="8" t="n"/>
      <c r="ABU40" s="8" t="n"/>
      <c r="ABV40" s="8" t="n"/>
      <c r="ABW40" s="48" t="n"/>
      <c r="ABX40" s="48" t="n"/>
      <c r="ABY40" s="8" t="n"/>
      <c r="ABZ40" s="8" t="n"/>
      <c r="ACA40" s="8" t="n"/>
      <c r="ACB40" s="8" t="n"/>
      <c r="ACC40" s="8" t="n"/>
      <c r="ACD40" s="8" t="n"/>
      <c r="ACE40" s="48" t="n"/>
      <c r="ACF40" s="48" t="n"/>
      <c r="ACG40" s="48" t="n"/>
      <c r="ACH40" s="48" t="n"/>
      <c r="ACI40" s="48" t="n"/>
      <c r="ACJ40" s="48" t="n"/>
      <c r="ACK40" s="48" t="n"/>
      <c r="ACL40" s="8" t="n"/>
      <c r="ACM40" s="8" t="n"/>
      <c r="ACN40" s="8" t="n"/>
      <c r="ACO40" s="8" t="n"/>
      <c r="ACP40" s="8" t="n"/>
      <c r="ACQ40" s="8" t="n"/>
      <c r="ACR40" s="8" t="n"/>
      <c r="ACS40" s="48" t="n"/>
      <c r="ACT40" s="48" t="n"/>
      <c r="ACU40" s="48" t="n"/>
      <c r="ACV40" s="48" t="n"/>
      <c r="ACW40" s="48" t="n"/>
      <c r="ACX40" s="48" t="n"/>
      <c r="ACY40" s="48" t="n"/>
      <c r="ACZ40" s="8" t="n"/>
      <c r="ADA40" s="8" t="n"/>
      <c r="ADB40" s="8" t="n"/>
      <c r="ADC40" s="8" t="n"/>
      <c r="ADD40" s="48" t="n"/>
      <c r="ADE40" s="48" t="n"/>
      <c r="ADF40" s="48" t="n"/>
      <c r="ADG40" s="48" t="n"/>
      <c r="ADH40" s="48" t="n"/>
      <c r="ADI40" s="48" t="n"/>
      <c r="ADJ40" s="48" t="n"/>
      <c r="ADK40" s="48" t="n"/>
      <c r="ADL40" s="48" t="n"/>
      <c r="ADM40" s="48" t="n"/>
      <c r="ADN40" s="48" t="n"/>
      <c r="ADO40" s="48" t="n"/>
      <c r="ADP40" s="48" t="n"/>
      <c r="ADQ40" s="48" t="n"/>
      <c r="ADR40" s="48" t="n"/>
      <c r="ADS40" s="48" t="n"/>
      <c r="ADT40" s="48" t="n"/>
      <c r="ADU40" s="48" t="n"/>
      <c r="ADV40" s="8" t="n"/>
      <c r="ADW40" s="8" t="n"/>
      <c r="ADX40" s="8" t="n"/>
      <c r="ADY40" s="8" t="n"/>
      <c r="ADZ40" s="8" t="n"/>
      <c r="AEA40" s="8" t="n"/>
      <c r="AEB40" s="8" t="n"/>
      <c r="AEC40" s="8" t="n"/>
      <c r="AED40" s="12" t="n"/>
      <c r="AEE40" s="17" t="n"/>
      <c r="AEF40" s="48" t="n"/>
      <c r="AEG40" s="17" t="n"/>
      <c r="AEH40" s="48" t="n"/>
      <c r="AEI40" s="11" t="n"/>
      <c r="AEJ40" s="48" t="n"/>
      <c r="AEK40" s="17" t="n"/>
      <c r="AEL40" s="18" t="n"/>
      <c r="AEM40" s="18" t="n"/>
      <c r="AEN40" s="18" t="n"/>
      <c r="AEO40" s="18" t="n"/>
      <c r="AEP40" s="18" t="n"/>
      <c r="AEQ40" s="18" t="n"/>
      <c r="AER40" s="18" t="n"/>
      <c r="AES40" s="18" t="n"/>
      <c r="AET40" s="18" t="n"/>
      <c r="AEU40" s="18" t="n"/>
      <c r="AEV40" s="18" t="n"/>
      <c r="AEW40" s="18" t="n"/>
      <c r="AEX40" s="48" t="n"/>
      <c r="AEY40" s="48" t="n"/>
      <c r="AEZ40" s="48" t="n"/>
      <c r="AFA40" s="48" t="n"/>
      <c r="AFB40" s="48" t="n"/>
      <c r="AFC40" s="48" t="n"/>
      <c r="AFD40" s="16" t="n"/>
      <c r="AFE40" s="48" t="n"/>
      <c r="AFF40" s="16" t="n"/>
      <c r="AFG40" s="48" t="n"/>
      <c r="AFH40" s="48" t="n"/>
      <c r="AFI40" s="48" t="n"/>
    </row>
    <row r="41">
      <c r="A41" s="6" t="n"/>
      <c r="B41" s="6" t="n"/>
      <c r="C41" s="48" t="n"/>
      <c r="D41" s="48" t="n"/>
      <c r="E41" s="8" t="n"/>
      <c r="F41" s="48" t="n"/>
      <c r="G41" s="8" t="n"/>
      <c r="H41" s="8" t="n"/>
      <c r="I41" s="48" t="n"/>
      <c r="J41" s="8" t="n"/>
      <c r="K41" s="48" t="n"/>
      <c r="L41" s="48" t="n"/>
      <c r="M41" s="8" t="n"/>
      <c r="N41" s="8" t="n"/>
      <c r="O41" s="48" t="n"/>
      <c r="P41" s="8" t="n"/>
      <c r="Q41" s="48" t="n"/>
      <c r="R41" s="48" t="n"/>
      <c r="S41" s="48" t="n"/>
      <c r="T41" s="48" t="n"/>
      <c r="U41" s="48" t="n"/>
      <c r="V41" s="48" t="n"/>
      <c r="W41" s="48" t="n"/>
      <c r="X41" s="48" t="n"/>
      <c r="Y41" s="48" t="n"/>
      <c r="Z41" s="48" t="n"/>
      <c r="AA41" s="48" t="n"/>
      <c r="AB41" s="48" t="n"/>
      <c r="AC41" s="48" t="n"/>
      <c r="AD41" s="48" t="n"/>
      <c r="AE41" s="48" t="n"/>
      <c r="AF41" s="48" t="n"/>
      <c r="AG41" s="48" t="n"/>
      <c r="AH41" s="8" t="n"/>
      <c r="AI41" s="48" t="n"/>
      <c r="AJ41" s="48" t="n"/>
      <c r="AK41" s="8" t="n"/>
      <c r="AL41" s="48" t="n"/>
      <c r="AM41" s="48" t="n"/>
      <c r="AN41" s="48" t="n"/>
      <c r="AO41" s="48" t="n"/>
      <c r="AP41" s="8" t="n"/>
      <c r="AQ41" s="8" t="n"/>
      <c r="AR41" s="8" t="n"/>
      <c r="AS41" s="8" t="n"/>
      <c r="AT41" s="8" t="n"/>
      <c r="AU41" s="8" t="n"/>
      <c r="AV41" s="8" t="n"/>
      <c r="AW41" s="8" t="n"/>
      <c r="AX41" s="48" t="n"/>
      <c r="AY41" s="48" t="n"/>
      <c r="AZ41" s="8" t="n"/>
      <c r="BA41" s="8" t="n"/>
      <c r="BB41" s="8" t="n"/>
      <c r="BC41" s="8" t="n"/>
      <c r="BD41" s="8" t="n"/>
      <c r="BE41" s="8" t="n"/>
      <c r="BF41" s="8" t="n"/>
      <c r="BG41" s="8" t="n"/>
      <c r="BH41" s="48" t="n"/>
      <c r="BI41" s="48" t="n"/>
      <c r="BJ41" s="8" t="n"/>
      <c r="BK41" s="8" t="n"/>
      <c r="BL41" s="8" t="n"/>
      <c r="BM41" s="8" t="n"/>
      <c r="BN41" s="48" t="n"/>
      <c r="BO41" s="48" t="n"/>
      <c r="BP41" s="8" t="n"/>
      <c r="BQ41" s="8" t="n"/>
      <c r="BR41" s="8" t="n"/>
      <c r="BS41" s="8" t="n"/>
      <c r="BT41" s="8" t="n"/>
      <c r="BU41" s="48" t="n"/>
      <c r="BV41" s="48" t="n"/>
      <c r="BW41" s="8" t="n"/>
      <c r="BX41" s="8" t="n"/>
      <c r="BY41" s="8" t="n"/>
      <c r="BZ41" s="8" t="n"/>
      <c r="CA41" s="8" t="n"/>
      <c r="CB41" s="48" t="n"/>
      <c r="CC41" s="48" t="n"/>
      <c r="CD41" s="8" t="n"/>
      <c r="CE41" s="8" t="n"/>
      <c r="CF41" s="8" t="n"/>
      <c r="CG41" s="8" t="n"/>
      <c r="CH41" s="8" t="n"/>
      <c r="CI41" s="8" t="n"/>
      <c r="CJ41" s="8" t="n"/>
      <c r="CK41" s="48" t="n"/>
      <c r="CL41" s="48" t="n"/>
      <c r="CM41" s="8" t="n"/>
      <c r="CN41" s="48" t="n"/>
      <c r="CO41" s="48" t="n"/>
      <c r="CP41" s="48" t="n"/>
      <c r="CQ41" s="8" t="n"/>
      <c r="CR41" s="8" t="n"/>
      <c r="CS41" s="8" t="n"/>
      <c r="CT41" s="8" t="n"/>
      <c r="CU41" s="10" t="n"/>
      <c r="CV41" s="10" t="n"/>
      <c r="CW41" s="10" t="n"/>
      <c r="CX41" s="8" t="n"/>
      <c r="CY41" s="48" t="n"/>
      <c r="CZ41" s="8" t="n"/>
      <c r="DA41" s="8" t="n"/>
      <c r="DB41" s="8" t="n"/>
      <c r="DC41" s="48" t="n"/>
      <c r="DD41" s="48" t="n"/>
      <c r="DE41" s="8" t="n"/>
      <c r="DF41" s="8" t="n"/>
      <c r="DG41" s="8" t="n"/>
      <c r="DH41" s="8" t="n"/>
      <c r="DI41" s="48" t="n"/>
      <c r="DJ41" s="48" t="n"/>
      <c r="DK41" s="8" t="n"/>
      <c r="DL41" s="8" t="n"/>
      <c r="DM41" s="8" t="n"/>
      <c r="DN41" s="8" t="n"/>
      <c r="DO41" s="48" t="n"/>
      <c r="DP41" s="8" t="n"/>
      <c r="DQ41" s="8" t="n"/>
      <c r="DR41" s="8" t="n"/>
      <c r="DS41" s="48" t="n"/>
      <c r="DT41" s="48" t="n"/>
      <c r="DU41" s="48" t="n"/>
      <c r="DV41" s="48" t="n"/>
      <c r="DW41" s="48" t="n"/>
      <c r="DX41" s="48" t="n"/>
      <c r="DY41" s="48" t="n"/>
      <c r="DZ41" s="48" t="n"/>
      <c r="EA41" s="48" t="n"/>
      <c r="EB41" s="48" t="n"/>
      <c r="EC41" s="48" t="n"/>
      <c r="ED41" s="48" t="n"/>
      <c r="EE41" s="48" t="n"/>
      <c r="EF41" s="48" t="n"/>
      <c r="EG41" s="48" t="n"/>
      <c r="EH41" s="48" t="n"/>
      <c r="EI41" s="48" t="n"/>
      <c r="EJ41" s="8" t="n"/>
      <c r="EK41" s="8" t="n"/>
      <c r="EL41" s="8" t="n"/>
      <c r="EM41" s="8" t="n"/>
      <c r="EN41" s="8" t="n"/>
      <c r="EO41" s="11" t="n"/>
      <c r="EP41" s="48" t="n"/>
      <c r="EQ41" s="48" t="n"/>
      <c r="ER41" s="48" t="n"/>
      <c r="ES41" s="8" t="n"/>
      <c r="ET41" s="8" t="n"/>
      <c r="EU41" s="8" t="n"/>
      <c r="EV41" s="8" t="n"/>
      <c r="EW41" s="48" t="n"/>
      <c r="EX41" s="48" t="n"/>
      <c r="EY41" s="8" t="n"/>
      <c r="EZ41" s="8" t="n"/>
      <c r="FA41" s="8" t="n"/>
      <c r="FB41" s="48" t="n"/>
      <c r="FC41" s="48" t="n"/>
      <c r="FD41" s="48" t="n"/>
      <c r="FE41" s="48" t="n"/>
      <c r="FF41" s="48" t="n"/>
      <c r="FG41" s="48" t="n"/>
      <c r="FH41" s="48" t="n"/>
      <c r="FI41" s="48" t="n"/>
      <c r="FJ41" s="48" t="n"/>
      <c r="FK41" s="48" t="n"/>
      <c r="FL41" s="48" t="n"/>
      <c r="FM41" s="48" t="n"/>
      <c r="FN41" s="48" t="n"/>
      <c r="FO41" s="48" t="n"/>
      <c r="FP41" s="48" t="n"/>
      <c r="FQ41" s="48" t="n"/>
      <c r="FR41" s="48" t="n"/>
      <c r="FS41" s="48" t="n"/>
      <c r="FT41" s="48" t="n"/>
      <c r="FU41" s="48" t="n"/>
      <c r="FV41" s="8" t="n"/>
      <c r="FW41" s="8" t="n"/>
      <c r="FX41" s="8" t="n"/>
      <c r="FY41" s="8" t="n"/>
      <c r="FZ41" s="48" t="n"/>
      <c r="GA41" s="48" t="n"/>
      <c r="GB41" s="8" t="n"/>
      <c r="GC41" s="8" t="n"/>
      <c r="GD41" s="8" t="n"/>
      <c r="GE41" s="8" t="n"/>
      <c r="GF41" s="48" t="n"/>
      <c r="GG41" s="48" t="n"/>
      <c r="GH41" s="48" t="n"/>
      <c r="GI41" s="48" t="n"/>
      <c r="GJ41" s="48" t="n"/>
      <c r="GK41" s="48" t="n"/>
      <c r="GL41" s="48" t="n"/>
      <c r="GM41" s="48" t="n"/>
      <c r="GN41" s="48" t="n"/>
      <c r="GO41" s="48" t="n"/>
      <c r="GP41" s="48" t="n"/>
      <c r="GQ41" s="48" t="n"/>
      <c r="GR41" s="8" t="n"/>
      <c r="GS41" s="8" t="n"/>
      <c r="GT41" s="8" t="n"/>
      <c r="GU41" s="8" t="n"/>
      <c r="GV41" s="8" t="n"/>
      <c r="GW41" s="8" t="n"/>
      <c r="GX41" s="8" t="n"/>
      <c r="GY41" s="48" t="n"/>
      <c r="GZ41" s="48" t="n"/>
      <c r="HA41" s="8" t="n"/>
      <c r="HB41" s="8" t="n"/>
      <c r="HC41" s="8" t="n"/>
      <c r="HD41" s="8" t="n"/>
      <c r="HE41" s="8" t="n"/>
      <c r="HF41" s="8" t="n"/>
      <c r="HG41" s="8" t="n"/>
      <c r="HH41" s="8" t="n"/>
      <c r="HI41" s="48" t="n"/>
      <c r="HJ41" s="48" t="n"/>
      <c r="HK41" s="48" t="n"/>
      <c r="HL41" s="48" t="n"/>
      <c r="HM41" s="48" t="n"/>
      <c r="HN41" s="48" t="n"/>
      <c r="HO41" s="48" t="n"/>
      <c r="HP41" s="48" t="n"/>
      <c r="HQ41" s="48" t="n"/>
      <c r="HR41" s="48" t="n"/>
      <c r="HS41" s="48" t="n"/>
      <c r="HT41" s="48" t="n"/>
      <c r="HU41" s="48" t="n"/>
      <c r="HV41" s="48" t="n"/>
      <c r="HW41" s="48" t="n"/>
      <c r="HX41" s="48" t="n"/>
      <c r="HY41" s="8" t="n"/>
      <c r="HZ41" s="8" t="n"/>
      <c r="IA41" s="8" t="n"/>
      <c r="IB41" s="8" t="n"/>
      <c r="IC41" s="48" t="n"/>
      <c r="ID41" s="48" t="n"/>
      <c r="IE41" s="48" t="n"/>
      <c r="IF41" s="48" t="n"/>
      <c r="IG41" s="48" t="n"/>
      <c r="IH41" s="48" t="n"/>
      <c r="II41" s="48" t="n"/>
      <c r="IJ41" s="48" t="n"/>
      <c r="IK41" s="48" t="n"/>
      <c r="IL41" s="48" t="n"/>
      <c r="IM41" s="48" t="n"/>
      <c r="IN41" s="48" t="n"/>
      <c r="IO41" s="48" t="n"/>
      <c r="IP41" s="48" t="n"/>
      <c r="IQ41" s="48" t="n"/>
      <c r="IR41" s="48" t="n"/>
      <c r="IS41" s="8" t="n"/>
      <c r="IT41" s="8" t="n"/>
      <c r="IU41" s="8" t="n"/>
      <c r="IV41" s="48" t="n"/>
      <c r="IW41" s="8" t="n"/>
      <c r="IX41" s="8" t="n"/>
      <c r="IY41" s="8" t="n"/>
      <c r="IZ41" s="48" t="n"/>
      <c r="JA41" s="48" t="n"/>
      <c r="JB41" s="48" t="n"/>
      <c r="JC41" s="48" t="n"/>
      <c r="JD41" s="48" t="n"/>
      <c r="JE41" s="48" t="n"/>
      <c r="JF41" s="48" t="n"/>
      <c r="JG41" s="48" t="n"/>
      <c r="JH41" s="48" t="n"/>
      <c r="JI41" s="48" t="n"/>
      <c r="JJ41" s="48" t="n"/>
      <c r="JK41" s="48" t="n"/>
      <c r="JL41" s="48" t="n"/>
      <c r="JM41" s="48" t="n"/>
      <c r="JN41" s="48" t="n"/>
      <c r="JO41" s="48" t="n"/>
      <c r="JP41" s="48" t="n"/>
      <c r="JQ41" s="48" t="n"/>
      <c r="JR41" s="48" t="n"/>
      <c r="JS41" s="48" t="n"/>
      <c r="JT41" s="48" t="n"/>
      <c r="JU41" s="48" t="n"/>
      <c r="JV41" s="48" t="n"/>
      <c r="JW41" s="48" t="n"/>
      <c r="JX41" s="48" t="n"/>
      <c r="JY41" s="48" t="n"/>
      <c r="JZ41" s="48" t="n"/>
      <c r="KA41" s="48" t="n"/>
      <c r="KB41" s="48" t="n"/>
      <c r="KC41" s="48" t="n"/>
      <c r="KD41" s="48" t="n"/>
      <c r="KE41" s="48" t="n"/>
      <c r="KF41" s="48" t="n"/>
      <c r="KG41" s="48" t="n"/>
      <c r="KH41" s="48" t="n"/>
      <c r="KI41" s="48" t="n"/>
      <c r="KJ41" s="48" t="n"/>
      <c r="KK41" s="48" t="n"/>
      <c r="KL41" s="48" t="n"/>
      <c r="KM41" s="48" t="n"/>
      <c r="KN41" s="48" t="n"/>
      <c r="KO41" s="48" t="n"/>
      <c r="KP41" s="48" t="n"/>
      <c r="KQ41" s="48" t="n"/>
      <c r="KR41" s="48" t="n"/>
      <c r="KS41" s="48" t="n"/>
      <c r="KT41" s="48" t="n"/>
      <c r="KU41" s="48" t="n"/>
      <c r="KV41" s="48" t="n"/>
      <c r="KW41" s="8" t="n"/>
      <c r="KX41" s="8" t="n"/>
      <c r="KY41" s="8" t="n"/>
      <c r="KZ41" s="8" t="n"/>
      <c r="LA41" s="48" t="n"/>
      <c r="LB41" s="48" t="n"/>
      <c r="LC41" s="8" t="n"/>
      <c r="LD41" s="8" t="n"/>
      <c r="LE41" s="8" t="n"/>
      <c r="LF41" s="8" t="n"/>
      <c r="LG41" s="48" t="n"/>
      <c r="LH41" s="48" t="n"/>
      <c r="LI41" s="8" t="n"/>
      <c r="LJ41" s="48" t="n"/>
      <c r="LK41" s="8" t="n"/>
      <c r="LL41" s="8" t="n"/>
      <c r="LM41" s="8" t="n"/>
      <c r="LN41" s="8" t="n"/>
      <c r="LO41" s="8" t="n"/>
      <c r="LP41" s="8" t="n"/>
      <c r="LQ41" s="8" t="n"/>
      <c r="LR41" s="48" t="n"/>
      <c r="LS41" s="8" t="n"/>
      <c r="LT41" s="8" t="n"/>
      <c r="LU41" s="8" t="n"/>
      <c r="LV41" s="8" t="n"/>
      <c r="LW41" s="8" t="n"/>
      <c r="LX41" s="8" t="n"/>
      <c r="LY41" s="8" t="n"/>
      <c r="LZ41" s="8" t="n"/>
      <c r="MA41" s="8" t="n"/>
      <c r="MB41" s="48" t="n"/>
      <c r="MC41" s="8" t="n"/>
      <c r="MD41" s="8" t="n"/>
      <c r="ME41" s="8" t="n"/>
      <c r="MF41" s="8" t="n"/>
      <c r="MG41" s="8" t="n"/>
      <c r="MH41" s="8" t="n"/>
      <c r="MI41" s="48" t="n"/>
      <c r="MJ41" s="48" t="n"/>
      <c r="MK41" s="48" t="n"/>
      <c r="ML41" s="48" t="n"/>
      <c r="MM41" s="48" t="n"/>
      <c r="MN41" s="48" t="n"/>
      <c r="MO41" s="48" t="n"/>
      <c r="MP41" s="48" t="n"/>
      <c r="MQ41" s="48" t="n"/>
      <c r="MR41" s="8" t="n"/>
      <c r="MS41" s="48" t="n"/>
      <c r="MT41" s="8" t="n"/>
      <c r="MU41" s="48" t="n"/>
      <c r="MV41" s="48" t="n"/>
      <c r="MW41" s="48" t="n"/>
      <c r="MX41" s="48" t="n"/>
      <c r="MY41" s="48" t="n"/>
      <c r="MZ41" s="48" t="n"/>
      <c r="NA41" s="48" t="n"/>
      <c r="NB41" s="48" t="n"/>
      <c r="NC41" s="48" t="n"/>
      <c r="ND41" s="48" t="n"/>
      <c r="NE41" s="48" t="n"/>
      <c r="NF41" s="48" t="n"/>
      <c r="NG41" s="48" t="n"/>
      <c r="NH41" s="48" t="n"/>
      <c r="NI41" s="48" t="n"/>
      <c r="NJ41" s="48" t="n"/>
      <c r="NK41" s="48" t="n"/>
      <c r="NL41" s="48" t="n"/>
      <c r="NM41" s="48" t="n"/>
      <c r="NN41" s="48" t="n"/>
      <c r="NO41" s="48" t="n"/>
      <c r="NP41" s="48" t="n"/>
      <c r="NQ41" s="48" t="n"/>
      <c r="NR41" s="48" t="n"/>
      <c r="NS41" s="48" t="n"/>
      <c r="NT41" s="48" t="n"/>
      <c r="NU41" s="48" t="n"/>
      <c r="NV41" s="48" t="n"/>
      <c r="NW41" s="48" t="n"/>
      <c r="NX41" s="48" t="n"/>
      <c r="NY41" s="8" t="n"/>
      <c r="NZ41" s="8" t="n"/>
      <c r="OA41" s="8" t="n"/>
      <c r="OB41" s="8" t="n"/>
      <c r="OC41" s="8" t="n"/>
      <c r="OD41" s="8" t="n"/>
      <c r="OE41" s="48" t="n"/>
      <c r="OF41" s="48" t="n"/>
      <c r="OG41" s="48" t="n"/>
      <c r="OH41" s="8" t="n"/>
      <c r="OI41" s="8" t="n"/>
      <c r="OJ41" s="8" t="n"/>
      <c r="OK41" s="8" t="n"/>
      <c r="OL41" s="8" t="n"/>
      <c r="OM41" s="8" t="n"/>
      <c r="ON41" s="8" t="n"/>
      <c r="OO41" s="8" t="n"/>
      <c r="OP41" s="48" t="n"/>
      <c r="OQ41" s="8" t="n"/>
      <c r="OR41" s="8" t="n"/>
      <c r="OS41" s="8" t="n"/>
      <c r="OT41" s="8" t="n"/>
      <c r="OU41" s="8" t="n"/>
      <c r="OV41" s="8" t="n"/>
      <c r="OW41" s="8" t="n"/>
      <c r="OX41" s="8" t="n"/>
      <c r="OY41" s="8" t="n"/>
      <c r="OZ41" s="8" t="n"/>
      <c r="PA41" s="8" t="n"/>
      <c r="PB41" s="8" t="n"/>
      <c r="PC41" s="8" t="n"/>
      <c r="PD41" s="8" t="n"/>
      <c r="PE41" s="8" t="n"/>
      <c r="PF41" s="8" t="n"/>
      <c r="PG41" s="8" t="n"/>
      <c r="PH41" s="8" t="n"/>
      <c r="PI41" s="8" t="n"/>
      <c r="PJ41" s="8" t="n"/>
      <c r="PK41" s="8" t="n"/>
      <c r="PL41" s="8" t="n"/>
      <c r="PM41" s="8" t="n"/>
      <c r="PN41" s="8" t="n"/>
      <c r="PO41" s="8" t="n"/>
      <c r="PP41" s="8" t="n"/>
      <c r="PQ41" s="8" t="n"/>
      <c r="PR41" s="8" t="n"/>
      <c r="PS41" s="8" t="n"/>
      <c r="PT41" s="48" t="n"/>
      <c r="PU41" s="8" t="n"/>
      <c r="PV41" s="8" t="n"/>
      <c r="PW41" s="8" t="n"/>
      <c r="PX41" s="8" t="n"/>
      <c r="PY41" s="8" t="n"/>
      <c r="PZ41" s="8" t="n"/>
      <c r="QA41" s="8" t="n"/>
      <c r="QB41" s="8" t="n"/>
      <c r="QC41" s="8" t="n"/>
      <c r="QD41" s="8" t="n"/>
      <c r="QE41" s="48" t="n"/>
      <c r="QF41" s="48" t="n"/>
      <c r="QG41" s="48" t="n"/>
      <c r="QH41" s="48" t="n"/>
      <c r="QI41" s="48" t="n"/>
      <c r="QJ41" s="48" t="n"/>
      <c r="QK41" s="48" t="n"/>
      <c r="QL41" s="48" t="n"/>
      <c r="QM41" s="48" t="n"/>
      <c r="QN41" s="48" t="n"/>
      <c r="QO41" s="48" t="n"/>
      <c r="QP41" s="48" t="n"/>
      <c r="QQ41" s="48" t="n"/>
      <c r="QR41" s="48" t="n"/>
      <c r="QS41" s="48" t="n"/>
      <c r="QT41" s="48" t="n"/>
      <c r="QU41" s="48" t="n"/>
      <c r="QV41" s="48" t="n"/>
      <c r="QW41" s="48" t="n"/>
      <c r="QX41" s="48" t="n"/>
      <c r="QY41" s="48" t="n"/>
      <c r="QZ41" s="48" t="n"/>
      <c r="RA41" s="48" t="n"/>
      <c r="RB41" s="48" t="n"/>
      <c r="RC41" s="48" t="n"/>
      <c r="RD41" s="48" t="n"/>
      <c r="RE41" s="48" t="n"/>
      <c r="RF41" s="48" t="n"/>
      <c r="RG41" s="48" t="n"/>
      <c r="RH41" s="48" t="n"/>
      <c r="RI41" s="48" t="n"/>
      <c r="RJ41" s="48" t="n"/>
      <c r="RK41" s="48" t="n"/>
      <c r="RL41" s="48" t="n"/>
      <c r="RM41" s="48" t="n"/>
      <c r="RN41" s="48" t="n"/>
      <c r="RO41" s="48" t="n"/>
      <c r="RP41" s="48" t="n"/>
      <c r="RQ41" s="48" t="n"/>
      <c r="RR41" s="48" t="n"/>
      <c r="RS41" s="48" t="n"/>
      <c r="RT41" s="48" t="n"/>
      <c r="RU41" s="48" t="n"/>
      <c r="RV41" s="48" t="n"/>
      <c r="RW41" s="48" t="n"/>
      <c r="RX41" s="48" t="n"/>
      <c r="RY41" s="48" t="n"/>
      <c r="RZ41" s="48" t="n"/>
      <c r="SA41" s="48" t="n"/>
      <c r="SB41" s="48" t="n"/>
      <c r="SC41" s="48" t="n"/>
      <c r="SD41" s="48" t="n"/>
      <c r="SE41" s="48" t="n"/>
      <c r="SF41" s="48" t="n"/>
      <c r="SG41" s="48" t="n"/>
      <c r="SH41" s="48" t="n"/>
      <c r="SI41" s="48" t="n"/>
      <c r="SJ41" s="48" t="n"/>
      <c r="SK41" s="48" t="n"/>
      <c r="SL41" s="48" t="n"/>
      <c r="SM41" s="48" t="n"/>
      <c r="SN41" s="48" t="n"/>
      <c r="SO41" s="48" t="n"/>
      <c r="SP41" s="48" t="n"/>
      <c r="SQ41" s="48" t="n"/>
      <c r="SR41" s="48" t="n"/>
      <c r="SS41" s="48" t="n"/>
      <c r="ST41" s="48" t="n"/>
      <c r="SU41" s="48" t="n"/>
      <c r="SV41" s="48" t="n"/>
      <c r="SW41" s="48" t="n"/>
      <c r="SX41" s="48" t="n"/>
      <c r="SY41" s="8" t="n"/>
      <c r="SZ41" s="48" t="n"/>
      <c r="TA41" s="48" t="n"/>
      <c r="TB41" s="48" t="n"/>
      <c r="TC41" s="48" t="n"/>
      <c r="TD41" s="48" t="n"/>
      <c r="TE41" s="48" t="n"/>
      <c r="TF41" s="48" t="n"/>
      <c r="TG41" s="8" t="n"/>
      <c r="TH41" s="8" t="n"/>
      <c r="TI41" s="8" t="n"/>
      <c r="TJ41" s="8" t="n"/>
      <c r="TK41" s="8" t="n"/>
      <c r="TL41" s="8" t="n"/>
      <c r="TM41" s="8" t="n"/>
      <c r="TN41" s="8" t="n"/>
      <c r="TO41" s="8" t="n"/>
      <c r="TP41" s="8" t="n"/>
      <c r="TQ41" s="8" t="n"/>
      <c r="TR41" s="8" t="n"/>
      <c r="TS41" s="48" t="n"/>
      <c r="TT41" s="48" t="n"/>
      <c r="TU41" s="48" t="n"/>
      <c r="TV41" s="48" t="n"/>
      <c r="TW41" s="48" t="n"/>
      <c r="TX41" s="48" t="n"/>
      <c r="TY41" s="48" t="n"/>
      <c r="TZ41" s="48" t="n"/>
      <c r="UA41" s="48" t="n"/>
      <c r="UB41" s="48" t="n"/>
      <c r="UC41" s="48" t="n"/>
      <c r="UD41" s="48" t="n"/>
      <c r="UE41" s="48" t="n"/>
      <c r="UF41" s="48" t="n"/>
      <c r="UG41" s="48" t="n"/>
      <c r="UH41" s="48" t="n"/>
      <c r="UI41" s="48" t="n"/>
      <c r="UJ41" s="48" t="n"/>
      <c r="UK41" s="48" t="n"/>
      <c r="UL41" s="48" t="n"/>
      <c r="UM41" s="48" t="n"/>
      <c r="UN41" s="48" t="n"/>
      <c r="UO41" s="48" t="n"/>
      <c r="UP41" s="48" t="n"/>
      <c r="UQ41" s="48" t="n"/>
      <c r="UR41" s="48" t="n"/>
      <c r="US41" s="48" t="n"/>
      <c r="UT41" s="48" t="n"/>
      <c r="UU41" s="48" t="n"/>
      <c r="UV41" s="48" t="n"/>
      <c r="UW41" s="48" t="n"/>
      <c r="UX41" s="48" t="n"/>
      <c r="UY41" s="48" t="n"/>
      <c r="UZ41" s="48" t="n"/>
      <c r="VA41" s="48" t="n"/>
      <c r="VB41" s="48" t="n"/>
      <c r="VC41" s="48" t="n"/>
      <c r="VD41" s="48" t="n"/>
      <c r="VE41" s="48" t="n"/>
      <c r="VF41" s="48" t="n"/>
      <c r="VG41" s="48" t="n"/>
      <c r="VH41" s="48" t="n"/>
      <c r="VI41" s="48" t="n"/>
      <c r="VJ41" s="48" t="n"/>
      <c r="VK41" s="48" t="n"/>
      <c r="VL41" s="48" t="n"/>
      <c r="VM41" s="48" t="n"/>
      <c r="VN41" s="48" t="n"/>
      <c r="VO41" s="48" t="n"/>
      <c r="VP41" s="48" t="n"/>
      <c r="VQ41" s="48" t="n"/>
      <c r="VR41" s="48" t="n"/>
      <c r="VS41" s="48" t="n"/>
      <c r="VT41" s="48" t="n"/>
      <c r="VU41" s="48" t="n"/>
      <c r="VV41" s="48" t="n"/>
      <c r="VW41" s="48" t="n"/>
      <c r="VX41" s="48" t="n"/>
      <c r="VY41" s="48" t="n"/>
      <c r="VZ41" s="48" t="n"/>
      <c r="WA41" s="48" t="n"/>
      <c r="WB41" s="48" t="n"/>
      <c r="WC41" s="48" t="n"/>
      <c r="WD41" s="48" t="n"/>
      <c r="WE41" s="48" t="n"/>
      <c r="WF41" s="48" t="n"/>
      <c r="WG41" s="48" t="n"/>
      <c r="WH41" s="48" t="n"/>
      <c r="WI41" s="48" t="n"/>
      <c r="WJ41" s="48" t="n"/>
      <c r="WK41" s="48" t="n"/>
      <c r="WL41" s="48" t="n"/>
      <c r="WM41" s="48" t="n"/>
      <c r="WN41" s="48" t="n"/>
      <c r="WO41" s="48" t="n"/>
      <c r="WP41" s="48" t="n"/>
      <c r="WQ41" s="48" t="n"/>
      <c r="WR41" s="48" t="n"/>
      <c r="WS41" s="48" t="n"/>
      <c r="WT41" s="48" t="n"/>
      <c r="WU41" s="48" t="n"/>
      <c r="WV41" s="48" t="n"/>
      <c r="WW41" s="48" t="n"/>
      <c r="WX41" s="48" t="n"/>
      <c r="WY41" s="48" t="n"/>
      <c r="WZ41" s="48" t="n"/>
      <c r="XA41" s="48" t="n"/>
      <c r="XB41" s="48" t="n"/>
      <c r="XC41" s="48" t="n"/>
      <c r="XD41" s="48" t="n"/>
      <c r="XE41" s="48" t="n"/>
      <c r="XF41" s="48" t="n"/>
      <c r="XG41" s="48" t="n"/>
      <c r="XH41" s="48" t="n"/>
      <c r="XI41" s="48" t="n"/>
      <c r="XJ41" s="48" t="n"/>
      <c r="XK41" s="48" t="n"/>
      <c r="XL41" s="48" t="n"/>
      <c r="XM41" s="48" t="n"/>
      <c r="XN41" s="48" t="n"/>
      <c r="XO41" s="48" t="n"/>
      <c r="XP41" s="48" t="n"/>
      <c r="XQ41" s="48" t="n"/>
      <c r="XR41" s="48" t="n"/>
      <c r="XS41" s="48" t="n"/>
      <c r="XT41" s="48" t="n"/>
      <c r="XU41" s="48" t="n"/>
      <c r="XV41" s="48" t="n"/>
      <c r="XW41" s="48" t="n"/>
      <c r="XX41" s="48" t="n"/>
      <c r="XY41" s="48" t="n"/>
      <c r="XZ41" s="48" t="n"/>
      <c r="YA41" s="48" t="n"/>
      <c r="YB41" s="48" t="n"/>
      <c r="YC41" s="48" t="n"/>
      <c r="YD41" s="48" t="n"/>
      <c r="YE41" s="48" t="n"/>
      <c r="YF41" s="48" t="n"/>
      <c r="YG41" s="48" t="n"/>
      <c r="YH41" s="48" t="n"/>
      <c r="YI41" s="48" t="n"/>
      <c r="YJ41" s="48" t="n"/>
      <c r="YK41" s="48" t="n"/>
      <c r="YL41" s="48" t="n"/>
      <c r="YM41" s="48" t="n"/>
      <c r="YN41" s="48" t="n"/>
      <c r="YO41" s="48" t="n"/>
      <c r="YP41" s="48" t="n"/>
      <c r="YQ41" s="48" t="n"/>
      <c r="YR41" s="48" t="n"/>
      <c r="YS41" s="48" t="n"/>
      <c r="YT41" s="48" t="n"/>
      <c r="YU41" s="48" t="n"/>
      <c r="YV41" s="48" t="n"/>
      <c r="YW41" s="48" t="n"/>
      <c r="YX41" s="48" t="n"/>
      <c r="YY41" s="48" t="n"/>
      <c r="YZ41" s="48" t="n"/>
      <c r="ZA41" s="48" t="n"/>
      <c r="ZB41" s="48" t="n"/>
      <c r="ZC41" s="48" t="n"/>
      <c r="ZD41" s="48" t="n"/>
      <c r="ZE41" s="48" t="n"/>
      <c r="ZF41" s="48" t="n"/>
      <c r="ZG41" s="48" t="n"/>
      <c r="ZH41" s="48" t="n"/>
      <c r="ZI41" s="48" t="n"/>
      <c r="ZJ41" s="48" t="n"/>
      <c r="ZK41" s="48" t="n"/>
      <c r="ZL41" s="48" t="n"/>
      <c r="ZM41" s="48" t="n"/>
      <c r="ZN41" s="48" t="n"/>
      <c r="ZO41" s="48" t="n"/>
      <c r="ZP41" s="48" t="n"/>
      <c r="ZQ41" s="48" t="n"/>
      <c r="ZR41" s="48" t="n"/>
      <c r="ZS41" s="48" t="n"/>
      <c r="ZT41" s="48" t="n"/>
      <c r="ZU41" s="48" t="n"/>
      <c r="ZV41" s="48" t="n"/>
      <c r="ZW41" s="48" t="n"/>
      <c r="ZX41" s="48" t="n"/>
      <c r="ZY41" s="48" t="n"/>
      <c r="ZZ41" s="48" t="n"/>
      <c r="AAA41" s="48" t="n"/>
      <c r="AAB41" s="48" t="n"/>
      <c r="AAC41" s="48" t="n"/>
      <c r="AAD41" s="48" t="n"/>
      <c r="AAE41" s="48" t="n"/>
      <c r="AAF41" s="48" t="n"/>
      <c r="AAG41" s="48" t="n"/>
      <c r="AAH41" s="48" t="n"/>
      <c r="AAI41" s="48" t="n"/>
      <c r="AAJ41" s="48" t="n"/>
      <c r="AAK41" s="48" t="n"/>
      <c r="AAL41" s="48" t="n"/>
      <c r="AAM41" s="48" t="n"/>
      <c r="AAN41" s="48" t="n"/>
      <c r="AAO41" s="48" t="n"/>
      <c r="AAP41" s="48" t="n"/>
      <c r="AAQ41" s="48" t="n"/>
      <c r="AAR41" s="48" t="n"/>
      <c r="AAS41" s="48" t="n"/>
      <c r="AAT41" s="48" t="n"/>
      <c r="AAU41" s="8" t="n"/>
      <c r="AAV41" s="8" t="n"/>
      <c r="AAW41" s="8" t="n"/>
      <c r="AAX41" s="8" t="n"/>
      <c r="AAY41" s="8" t="n"/>
      <c r="AAZ41" s="8" t="n"/>
      <c r="ABA41" s="8" t="n"/>
      <c r="ABB41" s="48" t="n"/>
      <c r="ABC41" s="8" t="n"/>
      <c r="ABD41" s="8" t="n"/>
      <c r="ABE41" s="8" t="n"/>
      <c r="ABF41" s="8" t="n"/>
      <c r="ABG41" s="8" t="n"/>
      <c r="ABH41" s="48" t="n"/>
      <c r="ABI41" s="48" t="n"/>
      <c r="ABJ41" s="48" t="n"/>
      <c r="ABK41" s="48" t="n"/>
      <c r="ABL41" s="48" t="n"/>
      <c r="ABM41" s="48" t="n"/>
      <c r="ABN41" s="48" t="n"/>
      <c r="ABO41" s="48" t="n"/>
      <c r="ABP41" s="48" t="n"/>
      <c r="ABQ41" s="11" t="n"/>
      <c r="ABR41" s="48" t="n"/>
      <c r="ABS41" s="8" t="n"/>
      <c r="ABT41" s="48" t="n"/>
      <c r="ABU41" s="8" t="n"/>
      <c r="ABV41" s="8" t="n"/>
      <c r="ABW41" s="48" t="n"/>
      <c r="ABX41" s="48" t="n"/>
      <c r="ABY41" s="8" t="n"/>
      <c r="ABZ41" s="8" t="n"/>
      <c r="ACA41" s="8" t="n"/>
      <c r="ACB41" s="8" t="n"/>
      <c r="ACC41" s="8" t="n"/>
      <c r="ACD41" s="8" t="n"/>
      <c r="ACE41" s="48" t="n"/>
      <c r="ACF41" s="48" t="n"/>
      <c r="ACG41" s="48" t="n"/>
      <c r="ACH41" s="48" t="n"/>
      <c r="ACI41" s="48" t="n"/>
      <c r="ACJ41" s="48" t="n"/>
      <c r="ACK41" s="48" t="n"/>
      <c r="ACL41" s="8" t="n"/>
      <c r="ACM41" s="8" t="n"/>
      <c r="ACN41" s="8" t="n"/>
      <c r="ACO41" s="8" t="n"/>
      <c r="ACP41" s="8" t="n"/>
      <c r="ACQ41" s="8" t="n"/>
      <c r="ACR41" s="8" t="n"/>
      <c r="ACS41" s="48" t="n"/>
      <c r="ACT41" s="48" t="n"/>
      <c r="ACU41" s="48" t="n"/>
      <c r="ACV41" s="48" t="n"/>
      <c r="ACW41" s="48" t="n"/>
      <c r="ACX41" s="48" t="n"/>
      <c r="ACY41" s="48" t="n"/>
      <c r="ACZ41" s="8" t="n"/>
      <c r="ADA41" s="8" t="n"/>
      <c r="ADB41" s="8" t="n"/>
      <c r="ADC41" s="8" t="n"/>
      <c r="ADD41" s="48" t="n"/>
      <c r="ADE41" s="48" t="n"/>
      <c r="ADF41" s="48" t="n"/>
      <c r="ADG41" s="48" t="n"/>
      <c r="ADH41" s="48" t="n"/>
      <c r="ADI41" s="48" t="n"/>
      <c r="ADJ41" s="48" t="n"/>
      <c r="ADK41" s="48" t="n"/>
      <c r="ADL41" s="48" t="n"/>
      <c r="ADM41" s="48" t="n"/>
      <c r="ADN41" s="48" t="n"/>
      <c r="ADO41" s="48" t="n"/>
      <c r="ADP41" s="48" t="n"/>
      <c r="ADQ41" s="48" t="n"/>
      <c r="ADR41" s="48" t="n"/>
      <c r="ADS41" s="48" t="n"/>
      <c r="ADT41" s="48" t="n"/>
      <c r="ADU41" s="48" t="n"/>
      <c r="ADV41" s="8" t="n"/>
      <c r="ADW41" s="8" t="n"/>
      <c r="ADX41" s="8" t="n"/>
      <c r="ADY41" s="8" t="n"/>
      <c r="ADZ41" s="8" t="n"/>
      <c r="AEA41" s="8" t="n"/>
      <c r="AEB41" s="8" t="n"/>
      <c r="AEC41" s="8" t="n"/>
      <c r="AED41" s="12" t="n"/>
      <c r="AEE41" s="13" t="n"/>
      <c r="AEF41" s="23" t="n"/>
      <c r="AEG41" s="13" t="n"/>
      <c r="AEH41" s="48" t="n"/>
      <c r="AEI41" s="11" t="n"/>
      <c r="AEJ41" s="48" t="n"/>
      <c r="AEK41" s="13" t="n"/>
      <c r="AEL41" s="15" t="n"/>
      <c r="AEM41" s="15" t="n"/>
      <c r="AEN41" s="15" t="n"/>
      <c r="AEO41" s="15" t="n"/>
      <c r="AEP41" s="15" t="n"/>
      <c r="AEQ41" s="15" t="n"/>
      <c r="AER41" s="15" t="n"/>
      <c r="AES41" s="15" t="n"/>
      <c r="AET41" s="15" t="n"/>
      <c r="AEU41" s="15" t="n"/>
      <c r="AEV41" s="15" t="n"/>
      <c r="AEW41" s="15" t="n"/>
      <c r="AEX41" s="48" t="n"/>
      <c r="AEY41" s="48" t="n"/>
      <c r="AEZ41" s="48" t="n"/>
      <c r="AFA41" s="48" t="n"/>
      <c r="AFB41" s="48" t="n"/>
      <c r="AFC41" s="48" t="n"/>
      <c r="AFD41" s="16" t="n"/>
      <c r="AFE41" s="48" t="n"/>
      <c r="AFF41" s="16" t="n"/>
      <c r="AFG41" s="48" t="n"/>
      <c r="AFH41" s="48" t="n"/>
      <c r="AFI41" s="48" t="n"/>
    </row>
    <row r="42">
      <c r="A42" s="6" t="n"/>
      <c r="B42" s="6" t="n"/>
      <c r="C42" s="48" t="n"/>
      <c r="D42" s="48" t="n"/>
      <c r="E42" s="8" t="n"/>
      <c r="F42" s="48" t="n"/>
      <c r="G42" s="8" t="n"/>
      <c r="H42" s="8" t="n"/>
      <c r="I42" s="48" t="n"/>
      <c r="J42" s="8" t="n"/>
      <c r="K42" s="48" t="n"/>
      <c r="L42" s="48" t="n"/>
      <c r="M42" s="8" t="n"/>
      <c r="N42" s="8" t="n"/>
      <c r="O42" s="48" t="n"/>
      <c r="P42" s="8" t="n"/>
      <c r="Q42" s="48" t="n"/>
      <c r="R42" s="48" t="n"/>
      <c r="S42" s="48" t="n"/>
      <c r="T42" s="48" t="n"/>
      <c r="U42" s="48" t="n"/>
      <c r="V42" s="48" t="n"/>
      <c r="W42" s="48" t="n"/>
      <c r="X42" s="48" t="n"/>
      <c r="Y42" s="48" t="n"/>
      <c r="Z42" s="48" t="n"/>
      <c r="AA42" s="48" t="n"/>
      <c r="AB42" s="48" t="n"/>
      <c r="AC42" s="48" t="n"/>
      <c r="AD42" s="48" t="n"/>
      <c r="AE42" s="48" t="n"/>
      <c r="AF42" s="48" t="n"/>
      <c r="AG42" s="48" t="n"/>
      <c r="AH42" s="8" t="n"/>
      <c r="AI42" s="48" t="n"/>
      <c r="AJ42" s="48" t="n"/>
      <c r="AK42" s="8" t="n"/>
      <c r="AL42" s="48" t="n"/>
      <c r="AM42" s="48" t="n"/>
      <c r="AN42" s="48" t="n"/>
      <c r="AO42" s="48" t="n"/>
      <c r="AP42" s="8" t="n"/>
      <c r="AQ42" s="8" t="n"/>
      <c r="AR42" s="8" t="n"/>
      <c r="AS42" s="8" t="n"/>
      <c r="AT42" s="8" t="n"/>
      <c r="AU42" s="8" t="n"/>
      <c r="AV42" s="8" t="n"/>
      <c r="AW42" s="8" t="n"/>
      <c r="AX42" s="48" t="n"/>
      <c r="AY42" s="48" t="n"/>
      <c r="AZ42" s="8" t="n"/>
      <c r="BA42" s="8" t="n"/>
      <c r="BB42" s="8" t="n"/>
      <c r="BC42" s="8" t="n"/>
      <c r="BD42" s="8" t="n"/>
      <c r="BE42" s="8" t="n"/>
      <c r="BF42" s="8" t="n"/>
      <c r="BG42" s="8" t="n"/>
      <c r="BH42" s="48" t="n"/>
      <c r="BI42" s="48" t="n"/>
      <c r="BJ42" s="8" t="n"/>
      <c r="BK42" s="8" t="n"/>
      <c r="BL42" s="8" t="n"/>
      <c r="BM42" s="8" t="n"/>
      <c r="BN42" s="48" t="n"/>
      <c r="BO42" s="48" t="n"/>
      <c r="BP42" s="8" t="n"/>
      <c r="BQ42" s="8" t="n"/>
      <c r="BR42" s="8" t="n"/>
      <c r="BS42" s="8" t="n"/>
      <c r="BT42" s="8" t="n"/>
      <c r="BU42" s="48" t="n"/>
      <c r="BV42" s="48" t="n"/>
      <c r="BW42" s="8" t="n"/>
      <c r="BX42" s="8" t="n"/>
      <c r="BY42" s="8" t="n"/>
      <c r="BZ42" s="8" t="n"/>
      <c r="CA42" s="8" t="n"/>
      <c r="CB42" s="48" t="n"/>
      <c r="CC42" s="48" t="n"/>
      <c r="CD42" s="8" t="n"/>
      <c r="CE42" s="8" t="n"/>
      <c r="CF42" s="8" t="n"/>
      <c r="CG42" s="8" t="n"/>
      <c r="CH42" s="8" t="n"/>
      <c r="CI42" s="8" t="n"/>
      <c r="CJ42" s="8" t="n"/>
      <c r="CK42" s="48" t="n"/>
      <c r="CL42" s="48" t="n"/>
      <c r="CM42" s="8" t="n"/>
      <c r="CN42" s="48" t="n"/>
      <c r="CO42" s="48" t="n"/>
      <c r="CP42" s="48" t="n"/>
      <c r="CQ42" s="8" t="n"/>
      <c r="CR42" s="8" t="n"/>
      <c r="CS42" s="8" t="n"/>
      <c r="CT42" s="8" t="n"/>
      <c r="CU42" s="10" t="n"/>
      <c r="CV42" s="10" t="n"/>
      <c r="CW42" s="10" t="n"/>
      <c r="CX42" s="8" t="n"/>
      <c r="CY42" s="48" t="n"/>
      <c r="CZ42" s="8" t="n"/>
      <c r="DA42" s="8" t="n"/>
      <c r="DB42" s="8" t="n"/>
      <c r="DC42" s="48" t="n"/>
      <c r="DD42" s="48" t="n"/>
      <c r="DE42" s="8" t="n"/>
      <c r="DF42" s="8" t="n"/>
      <c r="DG42" s="8" t="n"/>
      <c r="DH42" s="8" t="n"/>
      <c r="DI42" s="48" t="n"/>
      <c r="DJ42" s="48" t="n"/>
      <c r="DK42" s="8" t="n"/>
      <c r="DL42" s="8" t="n"/>
      <c r="DM42" s="8" t="n"/>
      <c r="DN42" s="8" t="n"/>
      <c r="DO42" s="48" t="n"/>
      <c r="DP42" s="8" t="n"/>
      <c r="DQ42" s="8" t="n"/>
      <c r="DR42" s="8" t="n"/>
      <c r="DS42" s="48" t="n"/>
      <c r="DT42" s="48" t="n"/>
      <c r="DU42" s="48" t="n"/>
      <c r="DV42" s="48" t="n"/>
      <c r="DW42" s="48" t="n"/>
      <c r="DX42" s="48" t="n"/>
      <c r="DY42" s="48" t="n"/>
      <c r="DZ42" s="48" t="n"/>
      <c r="EA42" s="48" t="n"/>
      <c r="EB42" s="48" t="n"/>
      <c r="EC42" s="48" t="n"/>
      <c r="ED42" s="48" t="n"/>
      <c r="EE42" s="48" t="n"/>
      <c r="EF42" s="48" t="n"/>
      <c r="EG42" s="48" t="n"/>
      <c r="EH42" s="48" t="n"/>
      <c r="EI42" s="48" t="n"/>
      <c r="EJ42" s="8" t="n"/>
      <c r="EK42" s="8" t="n"/>
      <c r="EL42" s="8" t="n"/>
      <c r="EM42" s="8" t="n"/>
      <c r="EN42" s="8" t="n"/>
      <c r="EO42" s="11" t="n"/>
      <c r="EP42" s="48" t="n"/>
      <c r="EQ42" s="48" t="n"/>
      <c r="ER42" s="48" t="n"/>
      <c r="ES42" s="8" t="n"/>
      <c r="ET42" s="8" t="n"/>
      <c r="EU42" s="8" t="n"/>
      <c r="EV42" s="8" t="n"/>
      <c r="EW42" s="48" t="n"/>
      <c r="EX42" s="48" t="n"/>
      <c r="EY42" s="8" t="n"/>
      <c r="EZ42" s="8" t="n"/>
      <c r="FA42" s="8" t="n"/>
      <c r="FB42" s="48" t="n"/>
      <c r="FC42" s="48" t="n"/>
      <c r="FD42" s="48" t="n"/>
      <c r="FE42" s="48" t="n"/>
      <c r="FF42" s="48" t="n"/>
      <c r="FG42" s="48" t="n"/>
      <c r="FH42" s="48" t="n"/>
      <c r="FI42" s="48" t="n"/>
      <c r="FJ42" s="48" t="n"/>
      <c r="FK42" s="48" t="n"/>
      <c r="FL42" s="48" t="n"/>
      <c r="FM42" s="48" t="n"/>
      <c r="FN42" s="48" t="n"/>
      <c r="FO42" s="48" t="n"/>
      <c r="FP42" s="48" t="n"/>
      <c r="FQ42" s="48" t="n"/>
      <c r="FR42" s="48" t="n"/>
      <c r="FS42" s="48" t="n"/>
      <c r="FT42" s="48" t="n"/>
      <c r="FU42" s="48" t="n"/>
      <c r="FV42" s="8" t="n"/>
      <c r="FW42" s="8" t="n"/>
      <c r="FX42" s="8" t="n"/>
      <c r="FY42" s="8" t="n"/>
      <c r="FZ42" s="48" t="n"/>
      <c r="GA42" s="48" t="n"/>
      <c r="GB42" s="8" t="n"/>
      <c r="GC42" s="8" t="n"/>
      <c r="GD42" s="8" t="n"/>
      <c r="GE42" s="8" t="n"/>
      <c r="GF42" s="48" t="n"/>
      <c r="GG42" s="48" t="n"/>
      <c r="GH42" s="48" t="n"/>
      <c r="GI42" s="48" t="n"/>
      <c r="GJ42" s="48" t="n"/>
      <c r="GK42" s="48" t="n"/>
      <c r="GL42" s="48" t="n"/>
      <c r="GM42" s="48" t="n"/>
      <c r="GN42" s="48" t="n"/>
      <c r="GO42" s="48" t="n"/>
      <c r="GP42" s="48" t="n"/>
      <c r="GQ42" s="48" t="n"/>
      <c r="GR42" s="8" t="n"/>
      <c r="GS42" s="8" t="n"/>
      <c r="GT42" s="8" t="n"/>
      <c r="GU42" s="8" t="n"/>
      <c r="GV42" s="8" t="n"/>
      <c r="GW42" s="8" t="n"/>
      <c r="GX42" s="8" t="n"/>
      <c r="GY42" s="48" t="n"/>
      <c r="GZ42" s="48" t="n"/>
      <c r="HA42" s="8" t="n"/>
      <c r="HB42" s="8" t="n"/>
      <c r="HC42" s="8" t="n"/>
      <c r="HD42" s="8" t="n"/>
      <c r="HE42" s="8" t="n"/>
      <c r="HF42" s="8" t="n"/>
      <c r="HG42" s="8" t="n"/>
      <c r="HH42" s="8" t="n"/>
      <c r="HI42" s="48" t="n"/>
      <c r="HJ42" s="48" t="n"/>
      <c r="HK42" s="48" t="n"/>
      <c r="HL42" s="48" t="n"/>
      <c r="HM42" s="48" t="n"/>
      <c r="HN42" s="48" t="n"/>
      <c r="HO42" s="48" t="n"/>
      <c r="HP42" s="48" t="n"/>
      <c r="HQ42" s="48" t="n"/>
      <c r="HR42" s="48" t="n"/>
      <c r="HS42" s="48" t="n"/>
      <c r="HT42" s="48" t="n"/>
      <c r="HU42" s="48" t="n"/>
      <c r="HV42" s="48" t="n"/>
      <c r="HW42" s="48" t="n"/>
      <c r="HX42" s="48" t="n"/>
      <c r="HY42" s="8" t="n"/>
      <c r="HZ42" s="8" t="n"/>
      <c r="IA42" s="8" t="n"/>
      <c r="IB42" s="8" t="n"/>
      <c r="IC42" s="48" t="n"/>
      <c r="ID42" s="48" t="n"/>
      <c r="IE42" s="48" t="n"/>
      <c r="IF42" s="48" t="n"/>
      <c r="IG42" s="48" t="n"/>
      <c r="IH42" s="48" t="n"/>
      <c r="II42" s="48" t="n"/>
      <c r="IJ42" s="48" t="n"/>
      <c r="IK42" s="48" t="n"/>
      <c r="IL42" s="48" t="n"/>
      <c r="IM42" s="48" t="n"/>
      <c r="IN42" s="48" t="n"/>
      <c r="IO42" s="48" t="n"/>
      <c r="IP42" s="48" t="n"/>
      <c r="IQ42" s="48" t="n"/>
      <c r="IR42" s="48" t="n"/>
      <c r="IS42" s="8" t="n"/>
      <c r="IT42" s="8" t="n"/>
      <c r="IU42" s="8" t="n"/>
      <c r="IV42" s="48" t="n"/>
      <c r="IW42" s="8" t="n"/>
      <c r="IX42" s="8" t="n"/>
      <c r="IY42" s="8" t="n"/>
      <c r="IZ42" s="48" t="n"/>
      <c r="JA42" s="48" t="n"/>
      <c r="JB42" s="48" t="n"/>
      <c r="JC42" s="48" t="n"/>
      <c r="JD42" s="48" t="n"/>
      <c r="JE42" s="48" t="n"/>
      <c r="JF42" s="48" t="n"/>
      <c r="JG42" s="48" t="n"/>
      <c r="JH42" s="48" t="n"/>
      <c r="JI42" s="48" t="n"/>
      <c r="JJ42" s="48" t="n"/>
      <c r="JK42" s="48" t="n"/>
      <c r="JL42" s="48" t="n"/>
      <c r="JM42" s="48" t="n"/>
      <c r="JN42" s="48" t="n"/>
      <c r="JO42" s="48" t="n"/>
      <c r="JP42" s="48" t="n"/>
      <c r="JQ42" s="48" t="n"/>
      <c r="JR42" s="48" t="n"/>
      <c r="JS42" s="48" t="n"/>
      <c r="JT42" s="48" t="n"/>
      <c r="JU42" s="48" t="n"/>
      <c r="JV42" s="48" t="n"/>
      <c r="JW42" s="48" t="n"/>
      <c r="JX42" s="48" t="n"/>
      <c r="JY42" s="48" t="n"/>
      <c r="JZ42" s="48" t="n"/>
      <c r="KA42" s="48" t="n"/>
      <c r="KB42" s="48" t="n"/>
      <c r="KC42" s="48" t="n"/>
      <c r="KD42" s="48" t="n"/>
      <c r="KE42" s="48" t="n"/>
      <c r="KF42" s="48" t="n"/>
      <c r="KG42" s="48" t="n"/>
      <c r="KH42" s="48" t="n"/>
      <c r="KI42" s="48" t="n"/>
      <c r="KJ42" s="48" t="n"/>
      <c r="KK42" s="48" t="n"/>
      <c r="KL42" s="48" t="n"/>
      <c r="KM42" s="48" t="n"/>
      <c r="KN42" s="48" t="n"/>
      <c r="KO42" s="48" t="n"/>
      <c r="KP42" s="48" t="n"/>
      <c r="KQ42" s="48" t="n"/>
      <c r="KR42" s="48" t="n"/>
      <c r="KS42" s="48" t="n"/>
      <c r="KT42" s="48" t="n"/>
      <c r="KU42" s="48" t="n"/>
      <c r="KV42" s="48" t="n"/>
      <c r="KW42" s="8" t="n"/>
      <c r="KX42" s="8" t="n"/>
      <c r="KY42" s="8" t="n"/>
      <c r="KZ42" s="8" t="n"/>
      <c r="LA42" s="48" t="n"/>
      <c r="LB42" s="48" t="n"/>
      <c r="LC42" s="8" t="n"/>
      <c r="LD42" s="8" t="n"/>
      <c r="LE42" s="8" t="n"/>
      <c r="LF42" s="8" t="n"/>
      <c r="LG42" s="48" t="n"/>
      <c r="LH42" s="48" t="n"/>
      <c r="LI42" s="8" t="n"/>
      <c r="LJ42" s="48" t="n"/>
      <c r="LK42" s="8" t="n"/>
      <c r="LL42" s="8" t="n"/>
      <c r="LM42" s="8" t="n"/>
      <c r="LN42" s="8" t="n"/>
      <c r="LO42" s="8" t="n"/>
      <c r="LP42" s="8" t="n"/>
      <c r="LQ42" s="8" t="n"/>
      <c r="LR42" s="48" t="n"/>
      <c r="LS42" s="8" t="n"/>
      <c r="LT42" s="8" t="n"/>
      <c r="LU42" s="8" t="n"/>
      <c r="LV42" s="8" t="n"/>
      <c r="LW42" s="8" t="n"/>
      <c r="LX42" s="8" t="n"/>
      <c r="LY42" s="8" t="n"/>
      <c r="LZ42" s="8" t="n"/>
      <c r="MA42" s="8" t="n"/>
      <c r="MB42" s="48" t="n"/>
      <c r="MC42" s="8" t="n"/>
      <c r="MD42" s="8" t="n"/>
      <c r="ME42" s="8" t="n"/>
      <c r="MF42" s="8" t="n"/>
      <c r="MG42" s="8" t="n"/>
      <c r="MH42" s="8" t="n"/>
      <c r="MI42" s="48" t="n"/>
      <c r="MJ42" s="48" t="n"/>
      <c r="MK42" s="48" t="n"/>
      <c r="ML42" s="48" t="n"/>
      <c r="MM42" s="48" t="n"/>
      <c r="MN42" s="48" t="n"/>
      <c r="MO42" s="48" t="n"/>
      <c r="MP42" s="48" t="n"/>
      <c r="MQ42" s="48" t="n"/>
      <c r="MR42" s="8" t="n"/>
      <c r="MS42" s="48" t="n"/>
      <c r="MT42" s="8" t="n"/>
      <c r="MU42" s="48" t="n"/>
      <c r="MV42" s="48" t="n"/>
      <c r="MW42" s="48" t="n"/>
      <c r="MX42" s="48" t="n"/>
      <c r="MY42" s="48" t="n"/>
      <c r="MZ42" s="48" t="n"/>
      <c r="NA42" s="48" t="n"/>
      <c r="NB42" s="48" t="n"/>
      <c r="NC42" s="48" t="n"/>
      <c r="ND42" s="48" t="n"/>
      <c r="NE42" s="48" t="n"/>
      <c r="NF42" s="48" t="n"/>
      <c r="NG42" s="48" t="n"/>
      <c r="NH42" s="48" t="n"/>
      <c r="NI42" s="48" t="n"/>
      <c r="NJ42" s="48" t="n"/>
      <c r="NK42" s="48" t="n"/>
      <c r="NL42" s="48" t="n"/>
      <c r="NM42" s="48" t="n"/>
      <c r="NN42" s="48" t="n"/>
      <c r="NO42" s="48" t="n"/>
      <c r="NP42" s="48" t="n"/>
      <c r="NQ42" s="48" t="n"/>
      <c r="NR42" s="48" t="n"/>
      <c r="NS42" s="48" t="n"/>
      <c r="NT42" s="48" t="n"/>
      <c r="NU42" s="48" t="n"/>
      <c r="NV42" s="48" t="n"/>
      <c r="NW42" s="48" t="n"/>
      <c r="NX42" s="48" t="n"/>
      <c r="NY42" s="8" t="n"/>
      <c r="NZ42" s="8" t="n"/>
      <c r="OA42" s="8" t="n"/>
      <c r="OB42" s="8" t="n"/>
      <c r="OC42" s="8" t="n"/>
      <c r="OD42" s="8" t="n"/>
      <c r="OE42" s="48" t="n"/>
      <c r="OF42" s="48" t="n"/>
      <c r="OG42" s="48" t="n"/>
      <c r="OH42" s="8" t="n"/>
      <c r="OI42" s="8" t="n"/>
      <c r="OJ42" s="8" t="n"/>
      <c r="OK42" s="8" t="n"/>
      <c r="OL42" s="8" t="n"/>
      <c r="OM42" s="8" t="n"/>
      <c r="ON42" s="8" t="n"/>
      <c r="OO42" s="8" t="n"/>
      <c r="OP42" s="48" t="n"/>
      <c r="OQ42" s="8" t="n"/>
      <c r="OR42" s="8" t="n"/>
      <c r="OS42" s="8" t="n"/>
      <c r="OT42" s="8" t="n"/>
      <c r="OU42" s="8" t="n"/>
      <c r="OV42" s="8" t="n"/>
      <c r="OW42" s="8" t="n"/>
      <c r="OX42" s="8" t="n"/>
      <c r="OY42" s="8" t="n"/>
      <c r="OZ42" s="8" t="n"/>
      <c r="PA42" s="8" t="n"/>
      <c r="PB42" s="8" t="n"/>
      <c r="PC42" s="8" t="n"/>
      <c r="PD42" s="8" t="n"/>
      <c r="PE42" s="8" t="n"/>
      <c r="PF42" s="8" t="n"/>
      <c r="PG42" s="8" t="n"/>
      <c r="PH42" s="8" t="n"/>
      <c r="PI42" s="8" t="n"/>
      <c r="PJ42" s="8" t="n"/>
      <c r="PK42" s="8" t="n"/>
      <c r="PL42" s="8" t="n"/>
      <c r="PM42" s="8" t="n"/>
      <c r="PN42" s="8" t="n"/>
      <c r="PO42" s="8" t="n"/>
      <c r="PP42" s="8" t="n"/>
      <c r="PQ42" s="8" t="n"/>
      <c r="PR42" s="8" t="n"/>
      <c r="PS42" s="8" t="n"/>
      <c r="PT42" s="48" t="n"/>
      <c r="PU42" s="8" t="n"/>
      <c r="PV42" s="8" t="n"/>
      <c r="PW42" s="8" t="n"/>
      <c r="PX42" s="8" t="n"/>
      <c r="PY42" s="8" t="n"/>
      <c r="PZ42" s="8" t="n"/>
      <c r="QA42" s="8" t="n"/>
      <c r="QB42" s="8" t="n"/>
      <c r="QC42" s="8" t="n"/>
      <c r="QD42" s="8" t="n"/>
      <c r="QE42" s="48" t="n"/>
      <c r="QF42" s="48" t="n"/>
      <c r="QG42" s="48" t="n"/>
      <c r="QH42" s="48" t="n"/>
      <c r="QI42" s="48" t="n"/>
      <c r="QJ42" s="48" t="n"/>
      <c r="QK42" s="48" t="n"/>
      <c r="QL42" s="48" t="n"/>
      <c r="QM42" s="48" t="n"/>
      <c r="QN42" s="48" t="n"/>
      <c r="QO42" s="48" t="n"/>
      <c r="QP42" s="48" t="n"/>
      <c r="QQ42" s="48" t="n"/>
      <c r="QR42" s="48" t="n"/>
      <c r="QS42" s="48" t="n"/>
      <c r="QT42" s="48" t="n"/>
      <c r="QU42" s="48" t="n"/>
      <c r="QV42" s="48" t="n"/>
      <c r="QW42" s="48" t="n"/>
      <c r="QX42" s="48" t="n"/>
      <c r="QY42" s="48" t="n"/>
      <c r="QZ42" s="48" t="n"/>
      <c r="RA42" s="48" t="n"/>
      <c r="RB42" s="48" t="n"/>
      <c r="RC42" s="48" t="n"/>
      <c r="RD42" s="48" t="n"/>
      <c r="RE42" s="48" t="n"/>
      <c r="RF42" s="48" t="n"/>
      <c r="RG42" s="48" t="n"/>
      <c r="RH42" s="48" t="n"/>
      <c r="RI42" s="48" t="n"/>
      <c r="RJ42" s="48" t="n"/>
      <c r="RK42" s="48" t="n"/>
      <c r="RL42" s="48" t="n"/>
      <c r="RM42" s="48" t="n"/>
      <c r="RN42" s="48" t="n"/>
      <c r="RO42" s="48" t="n"/>
      <c r="RP42" s="48" t="n"/>
      <c r="RQ42" s="48" t="n"/>
      <c r="RR42" s="48" t="n"/>
      <c r="RS42" s="48" t="n"/>
      <c r="RT42" s="48" t="n"/>
      <c r="RU42" s="48" t="n"/>
      <c r="RV42" s="48" t="n"/>
      <c r="RW42" s="48" t="n"/>
      <c r="RX42" s="48" t="n"/>
      <c r="RY42" s="48" t="n"/>
      <c r="RZ42" s="48" t="n"/>
      <c r="SA42" s="48" t="n"/>
      <c r="SB42" s="48" t="n"/>
      <c r="SC42" s="48" t="n"/>
      <c r="SD42" s="48" t="n"/>
      <c r="SE42" s="48" t="n"/>
      <c r="SF42" s="48" t="n"/>
      <c r="SG42" s="48" t="n"/>
      <c r="SH42" s="48" t="n"/>
      <c r="SI42" s="48" t="n"/>
      <c r="SJ42" s="48" t="n"/>
      <c r="SK42" s="48" t="n"/>
      <c r="SL42" s="48" t="n"/>
      <c r="SM42" s="48" t="n"/>
      <c r="SN42" s="48" t="n"/>
      <c r="SO42" s="48" t="n"/>
      <c r="SP42" s="48" t="n"/>
      <c r="SQ42" s="48" t="n"/>
      <c r="SR42" s="48" t="n"/>
      <c r="SS42" s="48" t="n"/>
      <c r="ST42" s="48" t="n"/>
      <c r="SU42" s="48" t="n"/>
      <c r="SV42" s="48" t="n"/>
      <c r="SW42" s="48" t="n"/>
      <c r="SX42" s="48" t="n"/>
      <c r="SY42" s="8" t="n"/>
      <c r="SZ42" s="48" t="n"/>
      <c r="TA42" s="48" t="n"/>
      <c r="TB42" s="48" t="n"/>
      <c r="TC42" s="48" t="n"/>
      <c r="TD42" s="48" t="n"/>
      <c r="TE42" s="48" t="n"/>
      <c r="TF42" s="48" t="n"/>
      <c r="TG42" s="8" t="n"/>
      <c r="TH42" s="8" t="n"/>
      <c r="TI42" s="8" t="n"/>
      <c r="TJ42" s="8" t="n"/>
      <c r="TK42" s="8" t="n"/>
      <c r="TL42" s="8" t="n"/>
      <c r="TM42" s="8" t="n"/>
      <c r="TN42" s="8" t="n"/>
      <c r="TO42" s="8" t="n"/>
      <c r="TP42" s="8" t="n"/>
      <c r="TQ42" s="8" t="n"/>
      <c r="TR42" s="8" t="n"/>
      <c r="TS42" s="48" t="n"/>
      <c r="TT42" s="48" t="n"/>
      <c r="TU42" s="48" t="n"/>
      <c r="TV42" s="48" t="n"/>
      <c r="TW42" s="48" t="n"/>
      <c r="TX42" s="48" t="n"/>
      <c r="TY42" s="48" t="n"/>
      <c r="TZ42" s="48" t="n"/>
      <c r="UA42" s="48" t="n"/>
      <c r="UB42" s="48" t="n"/>
      <c r="UC42" s="48" t="n"/>
      <c r="UD42" s="48" t="n"/>
      <c r="UE42" s="48" t="n"/>
      <c r="UF42" s="48" t="n"/>
      <c r="UG42" s="48" t="n"/>
      <c r="UH42" s="48" t="n"/>
      <c r="UI42" s="48" t="n"/>
      <c r="UJ42" s="48" t="n"/>
      <c r="UK42" s="48" t="n"/>
      <c r="UL42" s="48" t="n"/>
      <c r="UM42" s="48" t="n"/>
      <c r="UN42" s="48" t="n"/>
      <c r="UO42" s="48" t="n"/>
      <c r="UP42" s="48" t="n"/>
      <c r="UQ42" s="48" t="n"/>
      <c r="UR42" s="48" t="n"/>
      <c r="US42" s="48" t="n"/>
      <c r="UT42" s="48" t="n"/>
      <c r="UU42" s="48" t="n"/>
      <c r="UV42" s="48" t="n"/>
      <c r="UW42" s="48" t="n"/>
      <c r="UX42" s="48" t="n"/>
      <c r="UY42" s="48" t="n"/>
      <c r="UZ42" s="48" t="n"/>
      <c r="VA42" s="48" t="n"/>
      <c r="VB42" s="48" t="n"/>
      <c r="VC42" s="48" t="n"/>
      <c r="VD42" s="48" t="n"/>
      <c r="VE42" s="48" t="n"/>
      <c r="VF42" s="48" t="n"/>
      <c r="VG42" s="48" t="n"/>
      <c r="VH42" s="48" t="n"/>
      <c r="VI42" s="48" t="n"/>
      <c r="VJ42" s="48" t="n"/>
      <c r="VK42" s="48" t="n"/>
      <c r="VL42" s="48" t="n"/>
      <c r="VM42" s="48" t="n"/>
      <c r="VN42" s="48" t="n"/>
      <c r="VO42" s="48" t="n"/>
      <c r="VP42" s="48" t="n"/>
      <c r="VQ42" s="48" t="n"/>
      <c r="VR42" s="48" t="n"/>
      <c r="VS42" s="48" t="n"/>
      <c r="VT42" s="48" t="n"/>
      <c r="VU42" s="48" t="n"/>
      <c r="VV42" s="48" t="n"/>
      <c r="VW42" s="48" t="n"/>
      <c r="VX42" s="48" t="n"/>
      <c r="VY42" s="48" t="n"/>
      <c r="VZ42" s="48" t="n"/>
      <c r="WA42" s="48" t="n"/>
      <c r="WB42" s="48" t="n"/>
      <c r="WC42" s="48" t="n"/>
      <c r="WD42" s="48" t="n"/>
      <c r="WE42" s="48" t="n"/>
      <c r="WF42" s="48" t="n"/>
      <c r="WG42" s="48" t="n"/>
      <c r="WH42" s="48" t="n"/>
      <c r="WI42" s="48" t="n"/>
      <c r="WJ42" s="48" t="n"/>
      <c r="WK42" s="48" t="n"/>
      <c r="WL42" s="48" t="n"/>
      <c r="WM42" s="48" t="n"/>
      <c r="WN42" s="48" t="n"/>
      <c r="WO42" s="48" t="n"/>
      <c r="WP42" s="48" t="n"/>
      <c r="WQ42" s="48" t="n"/>
      <c r="WR42" s="48" t="n"/>
      <c r="WS42" s="48" t="n"/>
      <c r="WT42" s="48" t="n"/>
      <c r="WU42" s="48" t="n"/>
      <c r="WV42" s="48" t="n"/>
      <c r="WW42" s="48" t="n"/>
      <c r="WX42" s="48" t="n"/>
      <c r="WY42" s="48" t="n"/>
      <c r="WZ42" s="48" t="n"/>
      <c r="XA42" s="48" t="n"/>
      <c r="XB42" s="48" t="n"/>
      <c r="XC42" s="48" t="n"/>
      <c r="XD42" s="48" t="n"/>
      <c r="XE42" s="48" t="n"/>
      <c r="XF42" s="48" t="n"/>
      <c r="XG42" s="48" t="n"/>
      <c r="XH42" s="48" t="n"/>
      <c r="XI42" s="48" t="n"/>
      <c r="XJ42" s="48" t="n"/>
      <c r="XK42" s="48" t="n"/>
      <c r="XL42" s="48" t="n"/>
      <c r="XM42" s="48" t="n"/>
      <c r="XN42" s="48" t="n"/>
      <c r="XO42" s="48" t="n"/>
      <c r="XP42" s="48" t="n"/>
      <c r="XQ42" s="48" t="n"/>
      <c r="XR42" s="48" t="n"/>
      <c r="XS42" s="48" t="n"/>
      <c r="XT42" s="48" t="n"/>
      <c r="XU42" s="48" t="n"/>
      <c r="XV42" s="48" t="n"/>
      <c r="XW42" s="48" t="n"/>
      <c r="XX42" s="48" t="n"/>
      <c r="XY42" s="48" t="n"/>
      <c r="XZ42" s="48" t="n"/>
      <c r="YA42" s="48" t="n"/>
      <c r="YB42" s="48" t="n"/>
      <c r="YC42" s="48" t="n"/>
      <c r="YD42" s="48" t="n"/>
      <c r="YE42" s="48" t="n"/>
      <c r="YF42" s="48" t="n"/>
      <c r="YG42" s="48" t="n"/>
      <c r="YH42" s="48" t="n"/>
      <c r="YI42" s="48" t="n"/>
      <c r="YJ42" s="48" t="n"/>
      <c r="YK42" s="48" t="n"/>
      <c r="YL42" s="48" t="n"/>
      <c r="YM42" s="48" t="n"/>
      <c r="YN42" s="48" t="n"/>
      <c r="YO42" s="48" t="n"/>
      <c r="YP42" s="48" t="n"/>
      <c r="YQ42" s="48" t="n"/>
      <c r="YR42" s="48" t="n"/>
      <c r="YS42" s="48" t="n"/>
      <c r="YT42" s="48" t="n"/>
      <c r="YU42" s="48" t="n"/>
      <c r="YV42" s="48" t="n"/>
      <c r="YW42" s="48" t="n"/>
      <c r="YX42" s="48" t="n"/>
      <c r="YY42" s="48" t="n"/>
      <c r="YZ42" s="48" t="n"/>
      <c r="ZA42" s="48" t="n"/>
      <c r="ZB42" s="48" t="n"/>
      <c r="ZC42" s="48" t="n"/>
      <c r="ZD42" s="48" t="n"/>
      <c r="ZE42" s="48" t="n"/>
      <c r="ZF42" s="48" t="n"/>
      <c r="ZG42" s="48" t="n"/>
      <c r="ZH42" s="48" t="n"/>
      <c r="ZI42" s="48" t="n"/>
      <c r="ZJ42" s="48" t="n"/>
      <c r="ZK42" s="48" t="n"/>
      <c r="ZL42" s="48" t="n"/>
      <c r="ZM42" s="48" t="n"/>
      <c r="ZN42" s="48" t="n"/>
      <c r="ZO42" s="48" t="n"/>
      <c r="ZP42" s="48" t="n"/>
      <c r="ZQ42" s="48" t="n"/>
      <c r="ZR42" s="48" t="n"/>
      <c r="ZS42" s="48" t="n"/>
      <c r="ZT42" s="48" t="n"/>
      <c r="ZU42" s="48" t="n"/>
      <c r="ZV42" s="48" t="n"/>
      <c r="ZW42" s="48" t="n"/>
      <c r="ZX42" s="48" t="n"/>
      <c r="ZY42" s="48" t="n"/>
      <c r="ZZ42" s="48" t="n"/>
      <c r="AAA42" s="48" t="n"/>
      <c r="AAB42" s="48" t="n"/>
      <c r="AAC42" s="48" t="n"/>
      <c r="AAD42" s="48" t="n"/>
      <c r="AAE42" s="48" t="n"/>
      <c r="AAF42" s="48" t="n"/>
      <c r="AAG42" s="48" t="n"/>
      <c r="AAH42" s="48" t="n"/>
      <c r="AAI42" s="48" t="n"/>
      <c r="AAJ42" s="48" t="n"/>
      <c r="AAK42" s="48" t="n"/>
      <c r="AAL42" s="48" t="n"/>
      <c r="AAM42" s="48" t="n"/>
      <c r="AAN42" s="48" t="n"/>
      <c r="AAO42" s="48" t="n"/>
      <c r="AAP42" s="48" t="n"/>
      <c r="AAQ42" s="48" t="n"/>
      <c r="AAR42" s="48" t="n"/>
      <c r="AAS42" s="48" t="n"/>
      <c r="AAT42" s="48" t="n"/>
      <c r="AAU42" s="8" t="n"/>
      <c r="AAV42" s="8" t="n"/>
      <c r="AAW42" s="8" t="n"/>
      <c r="AAX42" s="8" t="n"/>
      <c r="AAY42" s="8" t="n"/>
      <c r="AAZ42" s="8" t="n"/>
      <c r="ABA42" s="8" t="n"/>
      <c r="ABB42" s="48" t="n"/>
      <c r="ABC42" s="48" t="n"/>
      <c r="ABD42" s="48" t="n"/>
      <c r="ABE42" s="48" t="n"/>
      <c r="ABF42" s="48" t="n"/>
      <c r="ABG42" s="48" t="n"/>
      <c r="ABH42" s="48" t="n"/>
      <c r="ABI42" s="48" t="n"/>
      <c r="ABJ42" s="48" t="n"/>
      <c r="ABK42" s="48" t="n"/>
      <c r="ABL42" s="48" t="n"/>
      <c r="ABM42" s="48" t="n"/>
      <c r="ABN42" s="48" t="n"/>
      <c r="ABO42" s="48" t="n"/>
      <c r="ABP42" s="48" t="n"/>
      <c r="ABQ42" s="11" t="n"/>
      <c r="ABR42" s="48" t="n"/>
      <c r="ABS42" s="48" t="n"/>
      <c r="ABT42" s="48" t="n"/>
      <c r="ABU42" s="48" t="n"/>
      <c r="ABV42" s="48" t="n"/>
      <c r="ABW42" s="48" t="n"/>
      <c r="ABX42" s="48" t="n"/>
      <c r="ABY42" s="48" t="n"/>
      <c r="ABZ42" s="48" t="n"/>
      <c r="ACA42" s="48" t="n"/>
      <c r="ACB42" s="48" t="n"/>
      <c r="ACC42" s="48" t="n"/>
      <c r="ACD42" s="48" t="n"/>
      <c r="ACE42" s="48" t="n"/>
      <c r="ACF42" s="48" t="n"/>
      <c r="ACG42" s="48" t="n"/>
      <c r="ACH42" s="48" t="n"/>
      <c r="ACI42" s="48" t="n"/>
      <c r="ACJ42" s="48" t="n"/>
      <c r="ACK42" s="48" t="n"/>
      <c r="ACL42" s="8" t="n"/>
      <c r="ACM42" s="8" t="n"/>
      <c r="ACN42" s="8" t="n"/>
      <c r="ACO42" s="8" t="n"/>
      <c r="ACP42" s="8" t="n"/>
      <c r="ACQ42" s="8" t="n"/>
      <c r="ACR42" s="8" t="n"/>
      <c r="ACS42" s="48" t="n"/>
      <c r="ACT42" s="8" t="n"/>
      <c r="ACU42" s="48" t="n"/>
      <c r="ACV42" s="48" t="n"/>
      <c r="ACW42" s="48" t="n"/>
      <c r="ACX42" s="48" t="n"/>
      <c r="ACY42" s="48" t="n"/>
      <c r="ACZ42" s="8" t="n"/>
      <c r="ADA42" s="8" t="n"/>
      <c r="ADB42" s="8" t="n"/>
      <c r="ADC42" s="8" t="n"/>
      <c r="ADD42" s="48" t="n"/>
      <c r="ADE42" s="48" t="n"/>
      <c r="ADF42" s="48" t="n"/>
      <c r="ADG42" s="48" t="n"/>
      <c r="ADH42" s="48" t="n"/>
      <c r="ADI42" s="48" t="n"/>
      <c r="ADJ42" s="48" t="n"/>
      <c r="ADK42" s="48" t="n"/>
      <c r="ADL42" s="48" t="n"/>
      <c r="ADM42" s="48" t="n"/>
      <c r="ADN42" s="48" t="n"/>
      <c r="ADO42" s="48" t="n"/>
      <c r="ADP42" s="48" t="n"/>
      <c r="ADQ42" s="48" t="n"/>
      <c r="ADR42" s="48" t="n"/>
      <c r="ADS42" s="48" t="n"/>
      <c r="ADT42" s="48" t="n"/>
      <c r="ADU42" s="48" t="n"/>
      <c r="ADV42" s="8" t="n"/>
      <c r="ADW42" s="8" t="n"/>
      <c r="ADX42" s="8" t="n"/>
      <c r="ADY42" s="8" t="n"/>
      <c r="ADZ42" s="8" t="n"/>
      <c r="AEA42" s="8" t="n"/>
      <c r="AEB42" s="8" t="n"/>
      <c r="AEC42" s="8" t="n"/>
      <c r="AED42" s="12" t="n"/>
      <c r="AEE42" s="13" t="n"/>
      <c r="AEF42" s="23" t="n"/>
      <c r="AEG42" s="13" t="n"/>
      <c r="AEH42" s="48" t="n"/>
      <c r="AEI42" s="11" t="n"/>
      <c r="AEJ42" s="48" t="n"/>
      <c r="AEK42" s="13" t="n"/>
      <c r="AEL42" s="15" t="n"/>
      <c r="AEM42" s="15" t="n"/>
      <c r="AEN42" s="15" t="n"/>
      <c r="AEO42" s="15" t="n"/>
      <c r="AEP42" s="15" t="n"/>
      <c r="AEQ42" s="15" t="n"/>
      <c r="AER42" s="15" t="n"/>
      <c r="AES42" s="15" t="n"/>
      <c r="AET42" s="15" t="n"/>
      <c r="AEU42" s="15" t="n"/>
      <c r="AEV42" s="15" t="n"/>
      <c r="AEW42" s="15" t="n"/>
      <c r="AEX42" s="48" t="n"/>
      <c r="AEY42" s="48" t="n"/>
      <c r="AEZ42" s="48" t="n"/>
      <c r="AFA42" s="48" t="n"/>
      <c r="AFB42" s="48" t="n"/>
      <c r="AFC42" s="48" t="n"/>
      <c r="AFD42" s="16" t="n"/>
      <c r="AFE42" s="48" t="n"/>
      <c r="AFF42" s="16" t="n"/>
      <c r="AFG42" s="48" t="n"/>
      <c r="AFH42" s="48" t="n"/>
      <c r="AFI42" s="48" t="n"/>
    </row>
    <row r="43">
      <c r="A43" s="6" t="n"/>
      <c r="B43" s="6" t="n"/>
      <c r="C43" s="48" t="n"/>
      <c r="D43" s="48" t="n"/>
      <c r="E43" s="8" t="n"/>
      <c r="F43" s="48" t="n"/>
      <c r="G43" s="8" t="n"/>
      <c r="H43" s="8" t="n"/>
      <c r="I43" s="48" t="n"/>
      <c r="J43" s="8" t="n"/>
      <c r="K43" s="48" t="n"/>
      <c r="L43" s="48" t="n"/>
      <c r="M43" s="8" t="n"/>
      <c r="N43" s="8" t="n"/>
      <c r="O43" s="48" t="n"/>
      <c r="P43" s="8" t="n"/>
      <c r="Q43" s="48" t="n"/>
      <c r="R43" s="48" t="n"/>
      <c r="S43" s="48" t="n"/>
      <c r="T43" s="48" t="n"/>
      <c r="U43" s="48" t="n"/>
      <c r="V43" s="48" t="n"/>
      <c r="W43" s="48" t="n"/>
      <c r="X43" s="48" t="n"/>
      <c r="Y43" s="48" t="n"/>
      <c r="Z43" s="48" t="n"/>
      <c r="AA43" s="48" t="n"/>
      <c r="AB43" s="48" t="n"/>
      <c r="AC43" s="48" t="n"/>
      <c r="AD43" s="48" t="n"/>
      <c r="AE43" s="48" t="n"/>
      <c r="AF43" s="48" t="n"/>
      <c r="AG43" s="48" t="n"/>
      <c r="AH43" s="8" t="n"/>
      <c r="AI43" s="48" t="n"/>
      <c r="AJ43" s="48" t="n"/>
      <c r="AK43" s="8" t="n"/>
      <c r="AL43" s="48" t="n"/>
      <c r="AM43" s="48" t="n"/>
      <c r="AN43" s="48" t="n"/>
      <c r="AO43" s="48" t="n"/>
      <c r="AP43" s="8" t="n"/>
      <c r="AQ43" s="8" t="n"/>
      <c r="AR43" s="8" t="n"/>
      <c r="AS43" s="8" t="n"/>
      <c r="AT43" s="8" t="n"/>
      <c r="AU43" s="8" t="n"/>
      <c r="AV43" s="8" t="n"/>
      <c r="AW43" s="8" t="n"/>
      <c r="AX43" s="48" t="n"/>
      <c r="AY43" s="48" t="n"/>
      <c r="AZ43" s="8" t="n"/>
      <c r="BA43" s="8" t="n"/>
      <c r="BB43" s="8" t="n"/>
      <c r="BC43" s="8" t="n"/>
      <c r="BD43" s="8" t="n"/>
      <c r="BE43" s="8" t="n"/>
      <c r="BF43" s="8" t="n"/>
      <c r="BG43" s="8" t="n"/>
      <c r="BH43" s="48" t="n"/>
      <c r="BI43" s="48" t="n"/>
      <c r="BJ43" s="8" t="n"/>
      <c r="BK43" s="8" t="n"/>
      <c r="BL43" s="8" t="n"/>
      <c r="BM43" s="8" t="n"/>
      <c r="BN43" s="48" t="n"/>
      <c r="BO43" s="48" t="n"/>
      <c r="BP43" s="8" t="n"/>
      <c r="BQ43" s="8" t="n"/>
      <c r="BR43" s="8" t="n"/>
      <c r="BS43" s="8" t="n"/>
      <c r="BT43" s="8" t="n"/>
      <c r="BU43" s="48" t="n"/>
      <c r="BV43" s="48" t="n"/>
      <c r="BW43" s="8" t="n"/>
      <c r="BX43" s="8" t="n"/>
      <c r="BY43" s="8" t="n"/>
      <c r="BZ43" s="8" t="n"/>
      <c r="CA43" s="8" t="n"/>
      <c r="CB43" s="48" t="n"/>
      <c r="CC43" s="48" t="n"/>
      <c r="CD43" s="8" t="n"/>
      <c r="CE43" s="8" t="n"/>
      <c r="CF43" s="8" t="n"/>
      <c r="CG43" s="8" t="n"/>
      <c r="CH43" s="8" t="n"/>
      <c r="CI43" s="8" t="n"/>
      <c r="CJ43" s="8" t="n"/>
      <c r="CK43" s="48" t="n"/>
      <c r="CL43" s="48" t="n"/>
      <c r="CM43" s="8" t="n"/>
      <c r="CN43" s="48" t="n"/>
      <c r="CO43" s="48" t="n"/>
      <c r="CP43" s="48" t="n"/>
      <c r="CQ43" s="8" t="n"/>
      <c r="CR43" s="8" t="n"/>
      <c r="CS43" s="8" t="n"/>
      <c r="CT43" s="8" t="n"/>
      <c r="CU43" s="10" t="n"/>
      <c r="CV43" s="10" t="n"/>
      <c r="CW43" s="10" t="n"/>
      <c r="CX43" s="8" t="n"/>
      <c r="CY43" s="48" t="n"/>
      <c r="CZ43" s="8" t="n"/>
      <c r="DA43" s="8" t="n"/>
      <c r="DB43" s="8" t="n"/>
      <c r="DC43" s="48" t="n"/>
      <c r="DD43" s="48" t="n"/>
      <c r="DE43" s="8" t="n"/>
      <c r="DF43" s="8" t="n"/>
      <c r="DG43" s="8" t="n"/>
      <c r="DH43" s="8" t="n"/>
      <c r="DI43" s="48" t="n"/>
      <c r="DJ43" s="48" t="n"/>
      <c r="DK43" s="8" t="n"/>
      <c r="DL43" s="8" t="n"/>
      <c r="DM43" s="8" t="n"/>
      <c r="DN43" s="8" t="n"/>
      <c r="DO43" s="48" t="n"/>
      <c r="DP43" s="8" t="n"/>
      <c r="DQ43" s="8" t="n"/>
      <c r="DR43" s="8" t="n"/>
      <c r="DS43" s="48" t="n"/>
      <c r="DT43" s="48" t="n"/>
      <c r="DU43" s="48" t="n"/>
      <c r="DV43" s="48" t="n"/>
      <c r="DW43" s="48" t="n"/>
      <c r="DX43" s="48" t="n"/>
      <c r="DY43" s="48" t="n"/>
      <c r="DZ43" s="48" t="n"/>
      <c r="EA43" s="48" t="n"/>
      <c r="EB43" s="48" t="n"/>
      <c r="EC43" s="48" t="n"/>
      <c r="ED43" s="48" t="n"/>
      <c r="EE43" s="48" t="n"/>
      <c r="EF43" s="48" t="n"/>
      <c r="EG43" s="48" t="n"/>
      <c r="EH43" s="48" t="n"/>
      <c r="EI43" s="48" t="n"/>
      <c r="EJ43" s="8" t="n"/>
      <c r="EK43" s="8" t="n"/>
      <c r="EL43" s="8" t="n"/>
      <c r="EM43" s="8" t="n"/>
      <c r="EN43" s="8" t="n"/>
      <c r="EO43" s="11" t="n"/>
      <c r="EP43" s="48" t="n"/>
      <c r="EQ43" s="48" t="n"/>
      <c r="ER43" s="48" t="n"/>
      <c r="ES43" s="8" t="n"/>
      <c r="ET43" s="8" t="n"/>
      <c r="EU43" s="8" t="n"/>
      <c r="EV43" s="8" t="n"/>
      <c r="EW43" s="48" t="n"/>
      <c r="EX43" s="48" t="n"/>
      <c r="EY43" s="8" t="n"/>
      <c r="EZ43" s="8" t="n"/>
      <c r="FA43" s="8" t="n"/>
      <c r="FB43" s="48" t="n"/>
      <c r="FC43" s="48" t="n"/>
      <c r="FD43" s="48" t="n"/>
      <c r="FE43" s="48" t="n"/>
      <c r="FF43" s="48" t="n"/>
      <c r="FG43" s="48" t="n"/>
      <c r="FH43" s="48" t="n"/>
      <c r="FI43" s="48" t="n"/>
      <c r="FJ43" s="48" t="n"/>
      <c r="FK43" s="48" t="n"/>
      <c r="FL43" s="48" t="n"/>
      <c r="FM43" s="48" t="n"/>
      <c r="FN43" s="48" t="n"/>
      <c r="FO43" s="48" t="n"/>
      <c r="FP43" s="48" t="n"/>
      <c r="FQ43" s="48" t="n"/>
      <c r="FR43" s="48" t="n"/>
      <c r="FS43" s="48" t="n"/>
      <c r="FT43" s="48" t="n"/>
      <c r="FU43" s="48" t="n"/>
      <c r="FV43" s="8" t="n"/>
      <c r="FW43" s="8" t="n"/>
      <c r="FX43" s="8" t="n"/>
      <c r="FY43" s="8" t="n"/>
      <c r="FZ43" s="48" t="n"/>
      <c r="GA43" s="48" t="n"/>
      <c r="GB43" s="8" t="n"/>
      <c r="GC43" s="8" t="n"/>
      <c r="GD43" s="8" t="n"/>
      <c r="GE43" s="8" t="n"/>
      <c r="GF43" s="48" t="n"/>
      <c r="GG43" s="48" t="n"/>
      <c r="GH43" s="48" t="n"/>
      <c r="GI43" s="48" t="n"/>
      <c r="GJ43" s="8" t="n"/>
      <c r="GK43" s="8" t="n"/>
      <c r="GL43" s="8" t="n"/>
      <c r="GM43" s="8" t="n"/>
      <c r="GN43" s="48" t="n"/>
      <c r="GO43" s="8" t="n"/>
      <c r="GP43" s="48" t="n"/>
      <c r="GQ43" s="48" t="n"/>
      <c r="GR43" s="8" t="n"/>
      <c r="GS43" s="8" t="n"/>
      <c r="GT43" s="8" t="n"/>
      <c r="GU43" s="8" t="n"/>
      <c r="GV43" s="8" t="n"/>
      <c r="GW43" s="8" t="n"/>
      <c r="GX43" s="8" t="n"/>
      <c r="GY43" s="48" t="n"/>
      <c r="GZ43" s="48" t="n"/>
      <c r="HA43" s="8" t="n"/>
      <c r="HB43" s="8" t="n"/>
      <c r="HC43" s="8" t="n"/>
      <c r="HD43" s="8" t="n"/>
      <c r="HE43" s="8" t="n"/>
      <c r="HF43" s="8" t="n"/>
      <c r="HG43" s="8" t="n"/>
      <c r="HH43" s="8" t="n"/>
      <c r="HI43" s="48" t="n"/>
      <c r="HJ43" s="48" t="n"/>
      <c r="HK43" s="48" t="n"/>
      <c r="HL43" s="48" t="n"/>
      <c r="HM43" s="48" t="n"/>
      <c r="HN43" s="48" t="n"/>
      <c r="HO43" s="48" t="n"/>
      <c r="HP43" s="48" t="n"/>
      <c r="HQ43" s="48" t="n"/>
      <c r="HR43" s="48" t="n"/>
      <c r="HS43" s="48" t="n"/>
      <c r="HT43" s="48" t="n"/>
      <c r="HU43" s="48" t="n"/>
      <c r="HV43" s="48" t="n"/>
      <c r="HW43" s="48" t="n"/>
      <c r="HX43" s="48" t="n"/>
      <c r="HY43" s="8" t="n"/>
      <c r="HZ43" s="8" t="n"/>
      <c r="IA43" s="8" t="n"/>
      <c r="IB43" s="8" t="n"/>
      <c r="IC43" s="48" t="n"/>
      <c r="ID43" s="48" t="n"/>
      <c r="IE43" s="48" t="n"/>
      <c r="IF43" s="48" t="n"/>
      <c r="IG43" s="48" t="n"/>
      <c r="IH43" s="48" t="n"/>
      <c r="II43" s="48" t="n"/>
      <c r="IJ43" s="48" t="n"/>
      <c r="IK43" s="48" t="n"/>
      <c r="IL43" s="48" t="n"/>
      <c r="IM43" s="48" t="n"/>
      <c r="IN43" s="48" t="n"/>
      <c r="IO43" s="48" t="n"/>
      <c r="IP43" s="48" t="n"/>
      <c r="IQ43" s="48" t="n"/>
      <c r="IR43" s="48" t="n"/>
      <c r="IS43" s="48" t="n"/>
      <c r="IT43" s="48" t="n"/>
      <c r="IU43" s="48" t="n"/>
      <c r="IV43" s="48" t="n"/>
      <c r="IW43" s="48" t="n"/>
      <c r="IX43" s="48" t="n"/>
      <c r="IY43" s="48" t="n"/>
      <c r="IZ43" s="48" t="n"/>
      <c r="JA43" s="48" t="n"/>
      <c r="JB43" s="48" t="n"/>
      <c r="JC43" s="48" t="n"/>
      <c r="JD43" s="48" t="n"/>
      <c r="JE43" s="48" t="n"/>
      <c r="JF43" s="48" t="n"/>
      <c r="JG43" s="48" t="n"/>
      <c r="JH43" s="48" t="n"/>
      <c r="JI43" s="48" t="n"/>
      <c r="JJ43" s="48" t="n"/>
      <c r="JK43" s="48" t="n"/>
      <c r="JL43" s="48" t="n"/>
      <c r="JM43" s="48" t="n"/>
      <c r="JN43" s="48" t="n"/>
      <c r="JO43" s="48" t="n"/>
      <c r="JP43" s="48" t="n"/>
      <c r="JQ43" s="48" t="n"/>
      <c r="JR43" s="48" t="n"/>
      <c r="JS43" s="48" t="n"/>
      <c r="JT43" s="48" t="n"/>
      <c r="JU43" s="48" t="n"/>
      <c r="JV43" s="48" t="n"/>
      <c r="JW43" s="48" t="n"/>
      <c r="JX43" s="48" t="n"/>
      <c r="JY43" s="48" t="n"/>
      <c r="JZ43" s="48" t="n"/>
      <c r="KA43" s="48" t="n"/>
      <c r="KB43" s="48" t="n"/>
      <c r="KC43" s="48" t="n"/>
      <c r="KD43" s="48" t="n"/>
      <c r="KE43" s="48" t="n"/>
      <c r="KF43" s="48" t="n"/>
      <c r="KG43" s="48" t="n"/>
      <c r="KH43" s="48" t="n"/>
      <c r="KI43" s="48" t="n"/>
      <c r="KJ43" s="48" t="n"/>
      <c r="KK43" s="48" t="n"/>
      <c r="KL43" s="48" t="n"/>
      <c r="KM43" s="48" t="n"/>
      <c r="KN43" s="48" t="n"/>
      <c r="KO43" s="48" t="n"/>
      <c r="KP43" s="48" t="n"/>
      <c r="KQ43" s="48" t="n"/>
      <c r="KR43" s="48" t="n"/>
      <c r="KS43" s="48" t="n"/>
      <c r="KT43" s="48" t="n"/>
      <c r="KU43" s="48" t="n"/>
      <c r="KV43" s="48" t="n"/>
      <c r="KW43" s="8" t="n"/>
      <c r="KX43" s="8" t="n"/>
      <c r="KY43" s="8" t="n"/>
      <c r="KZ43" s="8" t="n"/>
      <c r="LA43" s="48" t="n"/>
      <c r="LB43" s="48" t="n"/>
      <c r="LC43" s="8" t="n"/>
      <c r="LD43" s="8" t="n"/>
      <c r="LE43" s="8" t="n"/>
      <c r="LF43" s="8" t="n"/>
      <c r="LG43" s="48" t="n"/>
      <c r="LH43" s="8" t="n"/>
      <c r="LI43" s="48" t="n"/>
      <c r="LJ43" s="48" t="n"/>
      <c r="LK43" s="8" t="n"/>
      <c r="LL43" s="8" t="n"/>
      <c r="LM43" s="8" t="n"/>
      <c r="LN43" s="8" t="n"/>
      <c r="LO43" s="8" t="n"/>
      <c r="LP43" s="8" t="n"/>
      <c r="LQ43" s="8" t="n"/>
      <c r="LR43" s="48" t="n"/>
      <c r="LS43" s="8" t="n"/>
      <c r="LT43" s="8" t="n"/>
      <c r="LU43" s="8" t="n"/>
      <c r="LV43" s="8" t="n"/>
      <c r="LW43" s="8" t="n"/>
      <c r="LX43" s="8" t="n"/>
      <c r="LY43" s="8" t="n"/>
      <c r="LZ43" s="8" t="n"/>
      <c r="MA43" s="8" t="n"/>
      <c r="MB43" s="48" t="n"/>
      <c r="MC43" s="8" t="n"/>
      <c r="MD43" s="8" t="n"/>
      <c r="ME43" s="8" t="n"/>
      <c r="MF43" s="8" t="n"/>
      <c r="MG43" s="8" t="n"/>
      <c r="MH43" s="8" t="n"/>
      <c r="MI43" s="48" t="n"/>
      <c r="MJ43" s="8" t="n"/>
      <c r="MK43" s="8" t="n"/>
      <c r="ML43" s="8" t="n"/>
      <c r="MM43" s="8" t="n"/>
      <c r="MN43" s="8" t="n"/>
      <c r="MO43" s="8" t="n"/>
      <c r="MP43" s="48" t="n"/>
      <c r="MQ43" s="48" t="n"/>
      <c r="MR43" s="48" t="n"/>
      <c r="MS43" s="48" t="n"/>
      <c r="MT43" s="48" t="n"/>
      <c r="MU43" s="48" t="n"/>
      <c r="MV43" s="48" t="n"/>
      <c r="MW43" s="48" t="n"/>
      <c r="MX43" s="48" t="n"/>
      <c r="MY43" s="48" t="n"/>
      <c r="MZ43" s="48" t="n"/>
      <c r="NA43" s="48" t="n"/>
      <c r="NB43" s="48" t="n"/>
      <c r="NC43" s="48" t="n"/>
      <c r="ND43" s="48" t="n"/>
      <c r="NE43" s="48" t="n"/>
      <c r="NF43" s="48" t="n"/>
      <c r="NG43" s="48" t="n"/>
      <c r="NH43" s="48" t="n"/>
      <c r="NI43" s="48" t="n"/>
      <c r="NJ43" s="48" t="n"/>
      <c r="NK43" s="48" t="n"/>
      <c r="NL43" s="48" t="n"/>
      <c r="NM43" s="48" t="n"/>
      <c r="NN43" s="48" t="n"/>
      <c r="NO43" s="48" t="n"/>
      <c r="NP43" s="48" t="n"/>
      <c r="NQ43" s="48" t="n"/>
      <c r="NR43" s="48" t="n"/>
      <c r="NS43" s="48" t="n"/>
      <c r="NT43" s="48" t="n"/>
      <c r="NU43" s="48" t="n"/>
      <c r="NV43" s="48" t="n"/>
      <c r="NW43" s="48" t="n"/>
      <c r="NX43" s="48" t="n"/>
      <c r="NY43" s="8" t="n"/>
      <c r="NZ43" s="8" t="n"/>
      <c r="OA43" s="8" t="n"/>
      <c r="OB43" s="8" t="n"/>
      <c r="OC43" s="8" t="n"/>
      <c r="OD43" s="8" t="n"/>
      <c r="OE43" s="48" t="n"/>
      <c r="OF43" s="48" t="n"/>
      <c r="OG43" s="48" t="n"/>
      <c r="OH43" s="8" t="n"/>
      <c r="OI43" s="8" t="n"/>
      <c r="OJ43" s="8" t="n"/>
      <c r="OK43" s="8" t="n"/>
      <c r="OL43" s="8" t="n"/>
      <c r="OM43" s="8" t="n"/>
      <c r="ON43" s="8" t="n"/>
      <c r="OO43" s="8" t="n"/>
      <c r="OP43" s="48" t="n"/>
      <c r="OQ43" s="8" t="n"/>
      <c r="OR43" s="8" t="n"/>
      <c r="OS43" s="8" t="n"/>
      <c r="OT43" s="8" t="n"/>
      <c r="OU43" s="8" t="n"/>
      <c r="OV43" s="8" t="n"/>
      <c r="OW43" s="8" t="n"/>
      <c r="OX43" s="8" t="n"/>
      <c r="OY43" s="8" t="n"/>
      <c r="OZ43" s="8" t="n"/>
      <c r="PA43" s="8" t="n"/>
      <c r="PB43" s="8" t="n"/>
      <c r="PC43" s="8" t="n"/>
      <c r="PD43" s="8" t="n"/>
      <c r="PE43" s="8" t="n"/>
      <c r="PF43" s="8" t="n"/>
      <c r="PG43" s="8" t="n"/>
      <c r="PH43" s="8" t="n"/>
      <c r="PI43" s="8" t="n"/>
      <c r="PJ43" s="8" t="n"/>
      <c r="PK43" s="8" t="n"/>
      <c r="PL43" s="8" t="n"/>
      <c r="PM43" s="8" t="n"/>
      <c r="PN43" s="8" t="n"/>
      <c r="PO43" s="8" t="n"/>
      <c r="PP43" s="8" t="n"/>
      <c r="PQ43" s="8" t="n"/>
      <c r="PR43" s="8" t="n"/>
      <c r="PS43" s="8" t="n"/>
      <c r="PT43" s="48" t="n"/>
      <c r="PU43" s="48" t="n"/>
      <c r="PV43" s="48" t="n"/>
      <c r="PW43" s="48" t="n"/>
      <c r="PX43" s="48" t="n"/>
      <c r="PY43" s="48" t="n"/>
      <c r="PZ43" s="48" t="n"/>
      <c r="QA43" s="48" t="n"/>
      <c r="QB43" s="48" t="n"/>
      <c r="QC43" s="48" t="n"/>
      <c r="QD43" s="48" t="n"/>
      <c r="QE43" s="48" t="n"/>
      <c r="QF43" s="8" t="n"/>
      <c r="QG43" s="8" t="n"/>
      <c r="QH43" s="8" t="n"/>
      <c r="QI43" s="8" t="n"/>
      <c r="QJ43" s="8" t="n"/>
      <c r="QK43" s="8" t="n"/>
      <c r="QL43" s="8" t="n"/>
      <c r="QM43" s="8" t="n"/>
      <c r="QN43" s="8" t="n"/>
      <c r="QO43" s="48" t="n"/>
      <c r="QP43" s="48" t="n"/>
      <c r="QQ43" s="48" t="n"/>
      <c r="QR43" s="48" t="n"/>
      <c r="QS43" s="48" t="n"/>
      <c r="QT43" s="48" t="n"/>
      <c r="QU43" s="48" t="n"/>
      <c r="QV43" s="48" t="n"/>
      <c r="QW43" s="48" t="n"/>
      <c r="QX43" s="48" t="n"/>
      <c r="QY43" s="48" t="n"/>
      <c r="QZ43" s="48" t="n"/>
      <c r="RA43" s="48" t="n"/>
      <c r="RB43" s="48" t="n"/>
      <c r="RC43" s="48" t="n"/>
      <c r="RD43" s="48" t="n"/>
      <c r="RE43" s="48" t="n"/>
      <c r="RF43" s="48" t="n"/>
      <c r="RG43" s="48" t="n"/>
      <c r="RH43" s="48" t="n"/>
      <c r="RI43" s="48" t="n"/>
      <c r="RJ43" s="48" t="n"/>
      <c r="RK43" s="48" t="n"/>
      <c r="RL43" s="48" t="n"/>
      <c r="RM43" s="48" t="n"/>
      <c r="RN43" s="48" t="n"/>
      <c r="RO43" s="48" t="n"/>
      <c r="RP43" s="48" t="n"/>
      <c r="RQ43" s="48" t="n"/>
      <c r="RR43" s="48" t="n"/>
      <c r="RS43" s="48" t="n"/>
      <c r="RT43" s="48" t="n"/>
      <c r="RU43" s="48" t="n"/>
      <c r="RV43" s="48" t="n"/>
      <c r="RW43" s="48" t="n"/>
      <c r="RX43" s="48" t="n"/>
      <c r="RY43" s="48" t="n"/>
      <c r="RZ43" s="48" t="n"/>
      <c r="SA43" s="48" t="n"/>
      <c r="SB43" s="48" t="n"/>
      <c r="SC43" s="48" t="n"/>
      <c r="SD43" s="48" t="n"/>
      <c r="SE43" s="48" t="n"/>
      <c r="SF43" s="48" t="n"/>
      <c r="SG43" s="48" t="n"/>
      <c r="SH43" s="48" t="n"/>
      <c r="SI43" s="48" t="n"/>
      <c r="SJ43" s="48" t="n"/>
      <c r="SK43" s="48" t="n"/>
      <c r="SL43" s="48" t="n"/>
      <c r="SM43" s="48" t="n"/>
      <c r="SN43" s="48" t="n"/>
      <c r="SO43" s="48" t="n"/>
      <c r="SP43" s="48" t="n"/>
      <c r="SQ43" s="48" t="n"/>
      <c r="SR43" s="48" t="n"/>
      <c r="SS43" s="48" t="n"/>
      <c r="ST43" s="48" t="n"/>
      <c r="SU43" s="48" t="n"/>
      <c r="SV43" s="48" t="n"/>
      <c r="SW43" s="48" t="n"/>
      <c r="SX43" s="48" t="n"/>
      <c r="SY43" s="8" t="n"/>
      <c r="SZ43" s="48" t="n"/>
      <c r="TA43" s="48" t="n"/>
      <c r="TB43" s="48" t="n"/>
      <c r="TC43" s="48" t="n"/>
      <c r="TD43" s="48" t="n"/>
      <c r="TE43" s="48" t="n"/>
      <c r="TF43" s="48" t="n"/>
      <c r="TG43" s="8" t="n"/>
      <c r="TH43" s="8" t="n"/>
      <c r="TI43" s="8" t="n"/>
      <c r="TJ43" s="8" t="n"/>
      <c r="TK43" s="8" t="n"/>
      <c r="TL43" s="8" t="n"/>
      <c r="TM43" s="8" t="n"/>
      <c r="TN43" s="8" t="n"/>
      <c r="TO43" s="8" t="n"/>
      <c r="TP43" s="8" t="n"/>
      <c r="TQ43" s="8" t="n"/>
      <c r="TR43" s="8" t="n"/>
      <c r="TS43" s="48" t="n"/>
      <c r="TT43" s="48" t="n"/>
      <c r="TU43" s="48" t="n"/>
      <c r="TV43" s="48" t="n"/>
      <c r="TW43" s="48" t="n"/>
      <c r="TX43" s="48" t="n"/>
      <c r="TY43" s="48" t="n"/>
      <c r="TZ43" s="48" t="n"/>
      <c r="UA43" s="48" t="n"/>
      <c r="UB43" s="48" t="n"/>
      <c r="UC43" s="48" t="n"/>
      <c r="UD43" s="48" t="n"/>
      <c r="UE43" s="48" t="n"/>
      <c r="UF43" s="48" t="n"/>
      <c r="UG43" s="48" t="n"/>
      <c r="UH43" s="48" t="n"/>
      <c r="UI43" s="48" t="n"/>
      <c r="UJ43" s="48" t="n"/>
      <c r="UK43" s="48" t="n"/>
      <c r="UL43" s="48" t="n"/>
      <c r="UM43" s="48" t="n"/>
      <c r="UN43" s="48" t="n"/>
      <c r="UO43" s="48" t="n"/>
      <c r="UP43" s="48" t="n"/>
      <c r="UQ43" s="48" t="n"/>
      <c r="UR43" s="48" t="n"/>
      <c r="US43" s="48" t="n"/>
      <c r="UT43" s="48" t="n"/>
      <c r="UU43" s="48" t="n"/>
      <c r="UV43" s="48" t="n"/>
      <c r="UW43" s="48" t="n"/>
      <c r="UX43" s="48" t="n"/>
      <c r="UY43" s="48" t="n"/>
      <c r="UZ43" s="48" t="n"/>
      <c r="VA43" s="48" t="n"/>
      <c r="VB43" s="48" t="n"/>
      <c r="VC43" s="48" t="n"/>
      <c r="VD43" s="48" t="n"/>
      <c r="VE43" s="48" t="n"/>
      <c r="VF43" s="48" t="n"/>
      <c r="VG43" s="48" t="n"/>
      <c r="VH43" s="48" t="n"/>
      <c r="VI43" s="48" t="n"/>
      <c r="VJ43" s="48" t="n"/>
      <c r="VK43" s="48" t="n"/>
      <c r="VL43" s="48" t="n"/>
      <c r="VM43" s="48" t="n"/>
      <c r="VN43" s="48" t="n"/>
      <c r="VO43" s="48" t="n"/>
      <c r="VP43" s="48" t="n"/>
      <c r="VQ43" s="48" t="n"/>
      <c r="VR43" s="48" t="n"/>
      <c r="VS43" s="48" t="n"/>
      <c r="VT43" s="48" t="n"/>
      <c r="VU43" s="48" t="n"/>
      <c r="VV43" s="48" t="n"/>
      <c r="VW43" s="48" t="n"/>
      <c r="VX43" s="48" t="n"/>
      <c r="VY43" s="48" t="n"/>
      <c r="VZ43" s="48" t="n"/>
      <c r="WA43" s="48" t="n"/>
      <c r="WB43" s="48" t="n"/>
      <c r="WC43" s="48" t="n"/>
      <c r="WD43" s="48" t="n"/>
      <c r="WE43" s="48" t="n"/>
      <c r="WF43" s="48" t="n"/>
      <c r="WG43" s="8" t="n"/>
      <c r="WH43" s="8" t="n"/>
      <c r="WI43" s="8" t="n"/>
      <c r="WJ43" s="8" t="n"/>
      <c r="WK43" s="8" t="n"/>
      <c r="WL43" s="8" t="n"/>
      <c r="WM43" s="8" t="n"/>
      <c r="WN43" s="8" t="n"/>
      <c r="WO43" s="48" t="n"/>
      <c r="WP43" s="48" t="n"/>
      <c r="WQ43" s="48" t="n"/>
      <c r="WR43" s="48" t="n"/>
      <c r="WS43" s="48" t="n"/>
      <c r="WT43" s="48" t="n"/>
      <c r="WU43" s="48" t="n"/>
      <c r="WV43" s="48" t="n"/>
      <c r="WW43" s="48" t="n"/>
      <c r="WX43" s="48" t="n"/>
      <c r="WY43" s="48" t="n"/>
      <c r="WZ43" s="48" t="n"/>
      <c r="XA43" s="48" t="n"/>
      <c r="XB43" s="48" t="n"/>
      <c r="XC43" s="48" t="n"/>
      <c r="XD43" s="48" t="n"/>
      <c r="XE43" s="48" t="n"/>
      <c r="XF43" s="48" t="n"/>
      <c r="XG43" s="48" t="n"/>
      <c r="XH43" s="48" t="n"/>
      <c r="XI43" s="48" t="n"/>
      <c r="XJ43" s="48" t="n"/>
      <c r="XK43" s="48" t="n"/>
      <c r="XL43" s="48" t="n"/>
      <c r="XM43" s="48" t="n"/>
      <c r="XN43" s="48" t="n"/>
      <c r="XO43" s="48" t="n"/>
      <c r="XP43" s="48" t="n"/>
      <c r="XQ43" s="48" t="n"/>
      <c r="XR43" s="48" t="n"/>
      <c r="XS43" s="48" t="n"/>
      <c r="XT43" s="48" t="n"/>
      <c r="XU43" s="48" t="n"/>
      <c r="XV43" s="48" t="n"/>
      <c r="XW43" s="48" t="n"/>
      <c r="XX43" s="48" t="n"/>
      <c r="XY43" s="48" t="n"/>
      <c r="XZ43" s="48" t="n"/>
      <c r="YA43" s="48" t="n"/>
      <c r="YB43" s="48" t="n"/>
      <c r="YC43" s="48" t="n"/>
      <c r="YD43" s="48" t="n"/>
      <c r="YE43" s="48" t="n"/>
      <c r="YF43" s="48" t="n"/>
      <c r="YG43" s="48" t="n"/>
      <c r="YH43" s="48" t="n"/>
      <c r="YI43" s="48" t="n"/>
      <c r="YJ43" s="48" t="n"/>
      <c r="YK43" s="48" t="n"/>
      <c r="YL43" s="48" t="n"/>
      <c r="YM43" s="48" t="n"/>
      <c r="YN43" s="48" t="n"/>
      <c r="YO43" s="48" t="n"/>
      <c r="YP43" s="48" t="n"/>
      <c r="YQ43" s="48" t="n"/>
      <c r="YR43" s="48" t="n"/>
      <c r="YS43" s="48" t="n"/>
      <c r="YT43" s="48" t="n"/>
      <c r="YU43" s="48" t="n"/>
      <c r="YV43" s="48" t="n"/>
      <c r="YW43" s="48" t="n"/>
      <c r="YX43" s="48" t="n"/>
      <c r="YY43" s="48" t="n"/>
      <c r="YZ43" s="48" t="n"/>
      <c r="ZA43" s="48" t="n"/>
      <c r="ZB43" s="48" t="n"/>
      <c r="ZC43" s="48" t="n"/>
      <c r="ZD43" s="48" t="n"/>
      <c r="ZE43" s="48" t="n"/>
      <c r="ZF43" s="48" t="n"/>
      <c r="ZG43" s="48" t="n"/>
      <c r="ZH43" s="48" t="n"/>
      <c r="ZI43" s="48" t="n"/>
      <c r="ZJ43" s="48" t="n"/>
      <c r="ZK43" s="48" t="n"/>
      <c r="ZL43" s="48" t="n"/>
      <c r="ZM43" s="48" t="n"/>
      <c r="ZN43" s="48" t="n"/>
      <c r="ZO43" s="8" t="n"/>
      <c r="ZP43" s="48" t="n"/>
      <c r="ZQ43" s="48" t="n"/>
      <c r="ZR43" s="48" t="n"/>
      <c r="ZS43" s="48" t="n"/>
      <c r="ZT43" s="48" t="n"/>
      <c r="ZU43" s="48" t="n"/>
      <c r="ZV43" s="48" t="n"/>
      <c r="ZW43" s="8" t="n"/>
      <c r="ZX43" s="48" t="n"/>
      <c r="ZY43" s="48" t="n"/>
      <c r="ZZ43" s="48" t="n"/>
      <c r="AAA43" s="48" t="n"/>
      <c r="AAB43" s="48" t="n"/>
      <c r="AAC43" s="48" t="n"/>
      <c r="AAD43" s="48" t="n"/>
      <c r="AAE43" s="48" t="n"/>
      <c r="AAF43" s="48" t="n"/>
      <c r="AAG43" s="48" t="n"/>
      <c r="AAH43" s="48" t="n"/>
      <c r="AAI43" s="48" t="n"/>
      <c r="AAJ43" s="48" t="n"/>
      <c r="AAK43" s="48" t="n"/>
      <c r="AAL43" s="48" t="n"/>
      <c r="AAM43" s="48" t="n"/>
      <c r="AAN43" s="8" t="n"/>
      <c r="AAO43" s="8" t="n"/>
      <c r="AAP43" s="8" t="n"/>
      <c r="AAQ43" s="8" t="n"/>
      <c r="AAR43" s="48" t="n"/>
      <c r="AAS43" s="48" t="n"/>
      <c r="AAT43" s="48" t="n"/>
      <c r="AAU43" s="8" t="n"/>
      <c r="AAV43" s="8" t="n"/>
      <c r="AAW43" s="8" t="n"/>
      <c r="AAX43" s="8" t="n"/>
      <c r="AAY43" s="8" t="n"/>
      <c r="AAZ43" s="8" t="n"/>
      <c r="ABA43" s="8" t="n"/>
      <c r="ABB43" s="48" t="n"/>
      <c r="ABC43" s="8" t="n"/>
      <c r="ABD43" s="8" t="n"/>
      <c r="ABE43" s="8" t="n"/>
      <c r="ABF43" s="8" t="n"/>
      <c r="ABG43" s="8" t="n"/>
      <c r="ABH43" s="48" t="n"/>
      <c r="ABI43" s="48" t="n"/>
      <c r="ABJ43" s="48" t="n"/>
      <c r="ABK43" s="48" t="n"/>
      <c r="ABL43" s="48" t="n"/>
      <c r="ABM43" s="48" t="n"/>
      <c r="ABN43" s="48" t="n"/>
      <c r="ABO43" s="48" t="n"/>
      <c r="ABP43" s="48" t="n"/>
      <c r="ABQ43" s="11" t="n"/>
      <c r="ABR43" s="48" t="n"/>
      <c r="ABS43" s="8" t="n"/>
      <c r="ABT43" s="8" t="n"/>
      <c r="ABU43" s="8" t="n"/>
      <c r="ABV43" s="8" t="n"/>
      <c r="ABW43" s="48" t="n"/>
      <c r="ABX43" s="48" t="n"/>
      <c r="ABY43" s="8" t="n"/>
      <c r="ABZ43" s="8" t="n"/>
      <c r="ACA43" s="8" t="n"/>
      <c r="ACB43" s="8" t="n"/>
      <c r="ACC43" s="8" t="n"/>
      <c r="ACD43" s="8" t="n"/>
      <c r="ACE43" s="48" t="n"/>
      <c r="ACF43" s="48" t="n"/>
      <c r="ACG43" s="48" t="n"/>
      <c r="ACH43" s="48" t="n"/>
      <c r="ACI43" s="48" t="n"/>
      <c r="ACJ43" s="48" t="n"/>
      <c r="ACK43" s="48" t="n"/>
      <c r="ACL43" s="8" t="n"/>
      <c r="ACM43" s="8" t="n"/>
      <c r="ACN43" s="8" t="n"/>
      <c r="ACO43" s="8" t="n"/>
      <c r="ACP43" s="8" t="n"/>
      <c r="ACQ43" s="8" t="n"/>
      <c r="ACR43" s="8" t="n"/>
      <c r="ACS43" s="48" t="n"/>
      <c r="ACT43" s="48" t="n"/>
      <c r="ACU43" s="48" t="n"/>
      <c r="ACV43" s="48" t="n"/>
      <c r="ACW43" s="48" t="n"/>
      <c r="ACX43" s="48" t="n"/>
      <c r="ACY43" s="48" t="n"/>
      <c r="ACZ43" s="8" t="n"/>
      <c r="ADA43" s="8" t="n"/>
      <c r="ADB43" s="8" t="n"/>
      <c r="ADC43" s="8" t="n"/>
      <c r="ADD43" s="48" t="n"/>
      <c r="ADE43" s="48" t="n"/>
      <c r="ADF43" s="48" t="n"/>
      <c r="ADG43" s="48" t="n"/>
      <c r="ADH43" s="48" t="n"/>
      <c r="ADI43" s="48" t="n"/>
      <c r="ADJ43" s="48" t="n"/>
      <c r="ADK43" s="48" t="n"/>
      <c r="ADL43" s="48" t="n"/>
      <c r="ADM43" s="48" t="n"/>
      <c r="ADN43" s="48" t="n"/>
      <c r="ADO43" s="48" t="n"/>
      <c r="ADP43" s="48" t="n"/>
      <c r="ADQ43" s="48" t="n"/>
      <c r="ADR43" s="48" t="n"/>
      <c r="ADS43" s="48" t="n"/>
      <c r="ADT43" s="48" t="n"/>
      <c r="ADU43" s="48" t="n"/>
      <c r="ADV43" s="8" t="n"/>
      <c r="ADW43" s="8" t="n"/>
      <c r="ADX43" s="8" t="n"/>
      <c r="ADY43" s="8" t="n"/>
      <c r="ADZ43" s="8" t="n"/>
      <c r="AEA43" s="8" t="n"/>
      <c r="AEB43" s="8" t="n"/>
      <c r="AEC43" s="8" t="n"/>
      <c r="AED43" s="12" t="n"/>
      <c r="AEE43" s="17" t="n"/>
      <c r="AEF43" s="48" t="n"/>
      <c r="AEG43" s="17" t="n"/>
      <c r="AEH43" s="48" t="n"/>
      <c r="AEI43" s="11" t="n"/>
      <c r="AEJ43" s="48" t="n"/>
      <c r="AEK43" s="17" t="n"/>
      <c r="AEL43" s="18" t="n"/>
      <c r="AEM43" s="18" t="n"/>
      <c r="AEN43" s="18" t="n"/>
      <c r="AEO43" s="18" t="n"/>
      <c r="AEP43" s="18" t="n"/>
      <c r="AEQ43" s="18" t="n"/>
      <c r="AER43" s="18" t="n"/>
      <c r="AES43" s="18" t="n"/>
      <c r="AET43" s="18" t="n"/>
      <c r="AEU43" s="18" t="n"/>
      <c r="AEV43" s="18" t="n"/>
      <c r="AEW43" s="18" t="n"/>
      <c r="AEX43" s="48" t="n"/>
      <c r="AEY43" s="48" t="n"/>
      <c r="AEZ43" s="48" t="n"/>
      <c r="AFA43" s="48" t="n"/>
      <c r="AFB43" s="48" t="n"/>
      <c r="AFC43" s="48" t="n"/>
      <c r="AFD43" s="16" t="n"/>
      <c r="AFE43" s="48" t="n"/>
      <c r="AFF43" s="16" t="n"/>
      <c r="AFG43" s="48" t="n"/>
      <c r="AFH43" s="48" t="n"/>
      <c r="AFI43" s="48" t="n"/>
    </row>
    <row r="44">
      <c r="A44" s="6" t="n"/>
      <c r="B44" s="6" t="n"/>
      <c r="C44" s="48" t="n"/>
      <c r="D44" s="48" t="n"/>
      <c r="E44" s="8" t="n"/>
      <c r="F44" s="48" t="n"/>
      <c r="G44" s="8" t="n"/>
      <c r="H44" s="8" t="n"/>
      <c r="I44" s="48" t="n"/>
      <c r="J44" s="8" t="n"/>
      <c r="K44" s="48" t="n"/>
      <c r="L44" s="48" t="n"/>
      <c r="M44" s="8" t="n"/>
      <c r="N44" s="8" t="n"/>
      <c r="O44" s="48" t="n"/>
      <c r="P44" s="8" t="n"/>
      <c r="Q44" s="48" t="n"/>
      <c r="R44" s="48" t="n"/>
      <c r="S44" s="48" t="n"/>
      <c r="T44" s="48" t="n"/>
      <c r="U44" s="48" t="n"/>
      <c r="V44" s="48" t="n"/>
      <c r="W44" s="48" t="n"/>
      <c r="X44" s="48" t="n"/>
      <c r="Y44" s="48" t="n"/>
      <c r="Z44" s="48" t="n"/>
      <c r="AA44" s="48" t="n"/>
      <c r="AB44" s="48" t="n"/>
      <c r="AC44" s="48" t="n"/>
      <c r="AD44" s="48" t="n"/>
      <c r="AE44" s="48" t="n"/>
      <c r="AF44" s="48" t="n"/>
      <c r="AG44" s="48" t="n"/>
      <c r="AH44" s="8" t="n"/>
      <c r="AI44" s="48" t="n"/>
      <c r="AJ44" s="48" t="n"/>
      <c r="AK44" s="8" t="n"/>
      <c r="AL44" s="48" t="n"/>
      <c r="AM44" s="48" t="n"/>
      <c r="AN44" s="48" t="n"/>
      <c r="AO44" s="48" t="n"/>
      <c r="AP44" s="8" t="n"/>
      <c r="AQ44" s="8" t="n"/>
      <c r="AR44" s="8" t="n"/>
      <c r="AS44" s="8" t="n"/>
      <c r="AT44" s="8" t="n"/>
      <c r="AU44" s="8" t="n"/>
      <c r="AV44" s="8" t="n"/>
      <c r="AW44" s="8" t="n"/>
      <c r="AX44" s="48" t="n"/>
      <c r="AY44" s="48" t="n"/>
      <c r="AZ44" s="8" t="n"/>
      <c r="BA44" s="8" t="n"/>
      <c r="BB44" s="8" t="n"/>
      <c r="BC44" s="8" t="n"/>
      <c r="BD44" s="8" t="n"/>
      <c r="BE44" s="8" t="n"/>
      <c r="BF44" s="8" t="n"/>
      <c r="BG44" s="8" t="n"/>
      <c r="BH44" s="48" t="n"/>
      <c r="BI44" s="48" t="n"/>
      <c r="BJ44" s="8" t="n"/>
      <c r="BK44" s="8" t="n"/>
      <c r="BL44" s="8" t="n"/>
      <c r="BM44" s="8" t="n"/>
      <c r="BN44" s="48" t="n"/>
      <c r="BO44" s="48" t="n"/>
      <c r="BP44" s="8" t="n"/>
      <c r="BQ44" s="8" t="n"/>
      <c r="BR44" s="8" t="n"/>
      <c r="BS44" s="8" t="n"/>
      <c r="BT44" s="8" t="n"/>
      <c r="BU44" s="48" t="n"/>
      <c r="BV44" s="48" t="n"/>
      <c r="BW44" s="8" t="n"/>
      <c r="BX44" s="8" t="n"/>
      <c r="BY44" s="8" t="n"/>
      <c r="BZ44" s="8" t="n"/>
      <c r="CA44" s="8" t="n"/>
      <c r="CB44" s="48" t="n"/>
      <c r="CC44" s="48" t="n"/>
      <c r="CD44" s="8" t="n"/>
      <c r="CE44" s="8" t="n"/>
      <c r="CF44" s="8" t="n"/>
      <c r="CG44" s="8" t="n"/>
      <c r="CH44" s="8" t="n"/>
      <c r="CI44" s="8" t="n"/>
      <c r="CJ44" s="8" t="n"/>
      <c r="CK44" s="48" t="n"/>
      <c r="CL44" s="48" t="n"/>
      <c r="CM44" s="8" t="n"/>
      <c r="CN44" s="48" t="n"/>
      <c r="CO44" s="48" t="n"/>
      <c r="CP44" s="48" t="n"/>
      <c r="CQ44" s="8" t="n"/>
      <c r="CR44" s="8" t="n"/>
      <c r="CS44" s="8" t="n"/>
      <c r="CT44" s="8" t="n"/>
      <c r="CU44" s="10" t="n"/>
      <c r="CV44" s="10" t="n"/>
      <c r="CW44" s="10" t="n"/>
      <c r="CX44" s="8" t="n"/>
      <c r="CY44" s="48" t="n"/>
      <c r="CZ44" s="8" t="n"/>
      <c r="DA44" s="8" t="n"/>
      <c r="DB44" s="8" t="n"/>
      <c r="DC44" s="48" t="n"/>
      <c r="DD44" s="48" t="n"/>
      <c r="DE44" s="8" t="n"/>
      <c r="DF44" s="8" t="n"/>
      <c r="DG44" s="8" t="n"/>
      <c r="DH44" s="8" t="n"/>
      <c r="DI44" s="48" t="n"/>
      <c r="DJ44" s="48" t="n"/>
      <c r="DK44" s="8" t="n"/>
      <c r="DL44" s="8" t="n"/>
      <c r="DM44" s="8" t="n"/>
      <c r="DN44" s="8" t="n"/>
      <c r="DO44" s="48" t="n"/>
      <c r="DP44" s="8" t="n"/>
      <c r="DQ44" s="8" t="n"/>
      <c r="DR44" s="8" t="n"/>
      <c r="DS44" s="48" t="n"/>
      <c r="DT44" s="48" t="n"/>
      <c r="DU44" s="48" t="n"/>
      <c r="DV44" s="48" t="n"/>
      <c r="DW44" s="48" t="n"/>
      <c r="DX44" s="48" t="n"/>
      <c r="DY44" s="48" t="n"/>
      <c r="DZ44" s="48" t="n"/>
      <c r="EA44" s="48" t="n"/>
      <c r="EB44" s="48" t="n"/>
      <c r="EC44" s="48" t="n"/>
      <c r="ED44" s="48" t="n"/>
      <c r="EE44" s="48" t="n"/>
      <c r="EF44" s="48" t="n"/>
      <c r="EG44" s="48" t="n"/>
      <c r="EH44" s="48" t="n"/>
      <c r="EI44" s="48" t="n"/>
      <c r="EJ44" s="8" t="n"/>
      <c r="EK44" s="8" t="n"/>
      <c r="EL44" s="8" t="n"/>
      <c r="EM44" s="8" t="n"/>
      <c r="EN44" s="8" t="n"/>
      <c r="EO44" s="11" t="n"/>
      <c r="EP44" s="48" t="n"/>
      <c r="EQ44" s="48" t="n"/>
      <c r="ER44" s="48" t="n"/>
      <c r="ES44" s="8" t="n"/>
      <c r="ET44" s="8" t="n"/>
      <c r="EU44" s="8" t="n"/>
      <c r="EV44" s="8" t="n"/>
      <c r="EW44" s="48" t="n"/>
      <c r="EX44" s="48" t="n"/>
      <c r="EY44" s="8" t="n"/>
      <c r="EZ44" s="8" t="n"/>
      <c r="FA44" s="8" t="n"/>
      <c r="FB44" s="48" t="n"/>
      <c r="FC44" s="48" t="n"/>
      <c r="FD44" s="48" t="n"/>
      <c r="FE44" s="48" t="n"/>
      <c r="FF44" s="48" t="n"/>
      <c r="FG44" s="48" t="n"/>
      <c r="FH44" s="48" t="n"/>
      <c r="FI44" s="48" t="n"/>
      <c r="FJ44" s="48" t="n"/>
      <c r="FK44" s="48" t="n"/>
      <c r="FL44" s="48" t="n"/>
      <c r="FM44" s="48" t="n"/>
      <c r="FN44" s="48" t="n"/>
      <c r="FO44" s="48" t="n"/>
      <c r="FP44" s="48" t="n"/>
      <c r="FQ44" s="48" t="n"/>
      <c r="FR44" s="48" t="n"/>
      <c r="FS44" s="48" t="n"/>
      <c r="FT44" s="48" t="n"/>
      <c r="FU44" s="48" t="n"/>
      <c r="FV44" s="8" t="n"/>
      <c r="FW44" s="8" t="n"/>
      <c r="FX44" s="8" t="n"/>
      <c r="FY44" s="8" t="n"/>
      <c r="FZ44" s="48" t="n"/>
      <c r="GA44" s="48" t="n"/>
      <c r="GB44" s="8" t="n"/>
      <c r="GC44" s="8" t="n"/>
      <c r="GD44" s="8" t="n"/>
      <c r="GE44" s="8" t="n"/>
      <c r="GF44" s="48" t="n"/>
      <c r="GG44" s="48" t="n"/>
      <c r="GH44" s="48" t="n"/>
      <c r="GI44" s="48" t="n"/>
      <c r="GJ44" s="8" t="n"/>
      <c r="GK44" s="8" t="n"/>
      <c r="GL44" s="8" t="n"/>
      <c r="GM44" s="8" t="n"/>
      <c r="GN44" s="48" t="n"/>
      <c r="GO44" s="8" t="n"/>
      <c r="GP44" s="48" t="n"/>
      <c r="GQ44" s="48" t="n"/>
      <c r="GR44" s="8" t="n"/>
      <c r="GS44" s="8" t="n"/>
      <c r="GT44" s="8" t="n"/>
      <c r="GU44" s="8" t="n"/>
      <c r="GV44" s="8" t="n"/>
      <c r="GW44" s="8" t="n"/>
      <c r="GX44" s="8" t="n"/>
      <c r="GY44" s="48" t="n"/>
      <c r="GZ44" s="48" t="n"/>
      <c r="HA44" s="8" t="n"/>
      <c r="HB44" s="8" t="n"/>
      <c r="HC44" s="8" t="n"/>
      <c r="HD44" s="8" t="n"/>
      <c r="HE44" s="8" t="n"/>
      <c r="HF44" s="8" t="n"/>
      <c r="HG44" s="8" t="n"/>
      <c r="HH44" s="8" t="n"/>
      <c r="HI44" s="48" t="n"/>
      <c r="HJ44" s="48" t="n"/>
      <c r="HK44" s="48" t="n"/>
      <c r="HL44" s="48" t="n"/>
      <c r="HM44" s="48" t="n"/>
      <c r="HN44" s="48" t="n"/>
      <c r="HO44" s="48" t="n"/>
      <c r="HP44" s="48" t="n"/>
      <c r="HQ44" s="48" t="n"/>
      <c r="HR44" s="48" t="n"/>
      <c r="HS44" s="48" t="n"/>
      <c r="HT44" s="48" t="n"/>
      <c r="HU44" s="48" t="n"/>
      <c r="HV44" s="48" t="n"/>
      <c r="HW44" s="48" t="n"/>
      <c r="HX44" s="48" t="n"/>
      <c r="HY44" s="8" t="n"/>
      <c r="HZ44" s="8" t="n"/>
      <c r="IA44" s="8" t="n"/>
      <c r="IB44" s="8" t="n"/>
      <c r="IC44" s="48" t="n"/>
      <c r="ID44" s="48" t="n"/>
      <c r="IE44" s="48" t="n"/>
      <c r="IF44" s="48" t="n"/>
      <c r="IG44" s="48" t="n"/>
      <c r="IH44" s="48" t="n"/>
      <c r="II44" s="48" t="n"/>
      <c r="IJ44" s="48" t="n"/>
      <c r="IK44" s="48" t="n"/>
      <c r="IL44" s="48" t="n"/>
      <c r="IM44" s="48" t="n"/>
      <c r="IN44" s="48" t="n"/>
      <c r="IO44" s="48" t="n"/>
      <c r="IP44" s="48" t="n"/>
      <c r="IQ44" s="48" t="n"/>
      <c r="IR44" s="48" t="n"/>
      <c r="IS44" s="48" t="n"/>
      <c r="IT44" s="48" t="n"/>
      <c r="IU44" s="48" t="n"/>
      <c r="IV44" s="48" t="n"/>
      <c r="IW44" s="48" t="n"/>
      <c r="IX44" s="48" t="n"/>
      <c r="IY44" s="48" t="n"/>
      <c r="IZ44" s="48" t="n"/>
      <c r="JA44" s="48" t="n"/>
      <c r="JB44" s="48" t="n"/>
      <c r="JC44" s="48" t="n"/>
      <c r="JD44" s="48" t="n"/>
      <c r="JE44" s="48" t="n"/>
      <c r="JF44" s="48" t="n"/>
      <c r="JG44" s="48" t="n"/>
      <c r="JH44" s="48" t="n"/>
      <c r="JI44" s="48" t="n"/>
      <c r="JJ44" s="48" t="n"/>
      <c r="JK44" s="48" t="n"/>
      <c r="JL44" s="48" t="n"/>
      <c r="JM44" s="48" t="n"/>
      <c r="JN44" s="48" t="n"/>
      <c r="JO44" s="48" t="n"/>
      <c r="JP44" s="48" t="n"/>
      <c r="JQ44" s="48" t="n"/>
      <c r="JR44" s="48" t="n"/>
      <c r="JS44" s="48" t="n"/>
      <c r="JT44" s="48" t="n"/>
      <c r="JU44" s="48" t="n"/>
      <c r="JV44" s="48" t="n"/>
      <c r="JW44" s="48" t="n"/>
      <c r="JX44" s="48" t="n"/>
      <c r="JY44" s="48" t="n"/>
      <c r="JZ44" s="48" t="n"/>
      <c r="KA44" s="48" t="n"/>
      <c r="KB44" s="48" t="n"/>
      <c r="KC44" s="48" t="n"/>
      <c r="KD44" s="48" t="n"/>
      <c r="KE44" s="48" t="n"/>
      <c r="KF44" s="48" t="n"/>
      <c r="KG44" s="48" t="n"/>
      <c r="KH44" s="48" t="n"/>
      <c r="KI44" s="48" t="n"/>
      <c r="KJ44" s="48" t="n"/>
      <c r="KK44" s="48" t="n"/>
      <c r="KL44" s="48" t="n"/>
      <c r="KM44" s="48" t="n"/>
      <c r="KN44" s="48" t="n"/>
      <c r="KO44" s="48" t="n"/>
      <c r="KP44" s="48" t="n"/>
      <c r="KQ44" s="48" t="n"/>
      <c r="KR44" s="48" t="n"/>
      <c r="KS44" s="48" t="n"/>
      <c r="KT44" s="48" t="n"/>
      <c r="KU44" s="48" t="n"/>
      <c r="KV44" s="48" t="n"/>
      <c r="KW44" s="8" t="n"/>
      <c r="KX44" s="8" t="n"/>
      <c r="KY44" s="8" t="n"/>
      <c r="KZ44" s="8" t="n"/>
      <c r="LA44" s="48" t="n"/>
      <c r="LB44" s="48" t="n"/>
      <c r="LC44" s="8" t="n"/>
      <c r="LD44" s="8" t="n"/>
      <c r="LE44" s="8" t="n"/>
      <c r="LF44" s="8" t="n"/>
      <c r="LG44" s="48" t="n"/>
      <c r="LH44" s="8" t="n"/>
      <c r="LI44" s="48" t="n"/>
      <c r="LJ44" s="48" t="n"/>
      <c r="LK44" s="8" t="n"/>
      <c r="LL44" s="8" t="n"/>
      <c r="LM44" s="8" t="n"/>
      <c r="LN44" s="8" t="n"/>
      <c r="LO44" s="8" t="n"/>
      <c r="LP44" s="8" t="n"/>
      <c r="LQ44" s="8" t="n"/>
      <c r="LR44" s="48" t="n"/>
      <c r="LS44" s="8" t="n"/>
      <c r="LT44" s="8" t="n"/>
      <c r="LU44" s="8" t="n"/>
      <c r="LV44" s="8" t="n"/>
      <c r="LW44" s="8" t="n"/>
      <c r="LX44" s="8" t="n"/>
      <c r="LY44" s="8" t="n"/>
      <c r="LZ44" s="8" t="n"/>
      <c r="MA44" s="8" t="n"/>
      <c r="MB44" s="48" t="n"/>
      <c r="MC44" s="8" t="n"/>
      <c r="MD44" s="8" t="n"/>
      <c r="ME44" s="8" t="n"/>
      <c r="MF44" s="8" t="n"/>
      <c r="MG44" s="8" t="n"/>
      <c r="MH44" s="8" t="n"/>
      <c r="MI44" s="48" t="n"/>
      <c r="MJ44" s="8" t="n"/>
      <c r="MK44" s="8" t="n"/>
      <c r="ML44" s="8" t="n"/>
      <c r="MM44" s="8" t="n"/>
      <c r="MN44" s="8" t="n"/>
      <c r="MO44" s="8" t="n"/>
      <c r="MP44" s="48" t="n"/>
      <c r="MQ44" s="48" t="n"/>
      <c r="MR44" s="48" t="n"/>
      <c r="MS44" s="48" t="n"/>
      <c r="MT44" s="48" t="n"/>
      <c r="MU44" s="48" t="n"/>
      <c r="MV44" s="48" t="n"/>
      <c r="MW44" s="48" t="n"/>
      <c r="MX44" s="48" t="n"/>
      <c r="MY44" s="48" t="n"/>
      <c r="MZ44" s="48" t="n"/>
      <c r="NA44" s="48" t="n"/>
      <c r="NB44" s="48" t="n"/>
      <c r="NC44" s="48" t="n"/>
      <c r="ND44" s="48" t="n"/>
      <c r="NE44" s="48" t="n"/>
      <c r="NF44" s="48" t="n"/>
      <c r="NG44" s="48" t="n"/>
      <c r="NH44" s="48" t="n"/>
      <c r="NI44" s="48" t="n"/>
      <c r="NJ44" s="48" t="n"/>
      <c r="NK44" s="48" t="n"/>
      <c r="NL44" s="48" t="n"/>
      <c r="NM44" s="48" t="n"/>
      <c r="NN44" s="48" t="n"/>
      <c r="NO44" s="48" t="n"/>
      <c r="NP44" s="48" t="n"/>
      <c r="NQ44" s="48" t="n"/>
      <c r="NR44" s="48" t="n"/>
      <c r="NS44" s="48" t="n"/>
      <c r="NT44" s="48" t="n"/>
      <c r="NU44" s="48" t="n"/>
      <c r="NV44" s="48" t="n"/>
      <c r="NW44" s="48" t="n"/>
      <c r="NX44" s="48" t="n"/>
      <c r="NY44" s="8" t="n"/>
      <c r="NZ44" s="8" t="n"/>
      <c r="OA44" s="8" t="n"/>
      <c r="OB44" s="8" t="n"/>
      <c r="OC44" s="8" t="n"/>
      <c r="OD44" s="8" t="n"/>
      <c r="OE44" s="48" t="n"/>
      <c r="OF44" s="48" t="n"/>
      <c r="OG44" s="48" t="n"/>
      <c r="OH44" s="8" t="n"/>
      <c r="OI44" s="8" t="n"/>
      <c r="OJ44" s="8" t="n"/>
      <c r="OK44" s="8" t="n"/>
      <c r="OL44" s="8" t="n"/>
      <c r="OM44" s="8" t="n"/>
      <c r="ON44" s="8" t="n"/>
      <c r="OO44" s="8" t="n"/>
      <c r="OP44" s="48" t="n"/>
      <c r="OQ44" s="8" t="n"/>
      <c r="OR44" s="8" t="n"/>
      <c r="OS44" s="8" t="n"/>
      <c r="OT44" s="8" t="n"/>
      <c r="OU44" s="8" t="n"/>
      <c r="OV44" s="8" t="n"/>
      <c r="OW44" s="8" t="n"/>
      <c r="OX44" s="8" t="n"/>
      <c r="OY44" s="8" t="n"/>
      <c r="OZ44" s="8" t="n"/>
      <c r="PA44" s="8" t="n"/>
      <c r="PB44" s="8" t="n"/>
      <c r="PC44" s="8" t="n"/>
      <c r="PD44" s="8" t="n"/>
      <c r="PE44" s="8" t="n"/>
      <c r="PF44" s="8" t="n"/>
      <c r="PG44" s="8" t="n"/>
      <c r="PH44" s="8" t="n"/>
      <c r="PI44" s="8" t="n"/>
      <c r="PJ44" s="8" t="n"/>
      <c r="PK44" s="8" t="n"/>
      <c r="PL44" s="8" t="n"/>
      <c r="PM44" s="8" t="n"/>
      <c r="PN44" s="8" t="n"/>
      <c r="PO44" s="8" t="n"/>
      <c r="PP44" s="8" t="n"/>
      <c r="PQ44" s="8" t="n"/>
      <c r="PR44" s="8" t="n"/>
      <c r="PS44" s="8" t="n"/>
      <c r="PT44" s="48" t="n"/>
      <c r="PU44" s="48" t="n"/>
      <c r="PV44" s="48" t="n"/>
      <c r="PW44" s="48" t="n"/>
      <c r="PX44" s="48" t="n"/>
      <c r="PY44" s="48" t="n"/>
      <c r="PZ44" s="48" t="n"/>
      <c r="QA44" s="48" t="n"/>
      <c r="QB44" s="48" t="n"/>
      <c r="QC44" s="48" t="n"/>
      <c r="QD44" s="48" t="n"/>
      <c r="QE44" s="48" t="n"/>
      <c r="QF44" s="8" t="n"/>
      <c r="QG44" s="8" t="n"/>
      <c r="QH44" s="8" t="n"/>
      <c r="QI44" s="8" t="n"/>
      <c r="QJ44" s="8" t="n"/>
      <c r="QK44" s="8" t="n"/>
      <c r="QL44" s="8" t="n"/>
      <c r="QM44" s="8" t="n"/>
      <c r="QN44" s="8" t="n"/>
      <c r="QO44" s="48" t="n"/>
      <c r="QP44" s="48" t="n"/>
      <c r="QQ44" s="48" t="n"/>
      <c r="QR44" s="48" t="n"/>
      <c r="QS44" s="48" t="n"/>
      <c r="QT44" s="48" t="n"/>
      <c r="QU44" s="48" t="n"/>
      <c r="QV44" s="48" t="n"/>
      <c r="QW44" s="48" t="n"/>
      <c r="QX44" s="48" t="n"/>
      <c r="QY44" s="48" t="n"/>
      <c r="QZ44" s="48" t="n"/>
      <c r="RA44" s="48" t="n"/>
      <c r="RB44" s="48" t="n"/>
      <c r="RC44" s="48" t="n"/>
      <c r="RD44" s="48" t="n"/>
      <c r="RE44" s="48" t="n"/>
      <c r="RF44" s="48" t="n"/>
      <c r="RG44" s="48" t="n"/>
      <c r="RH44" s="48" t="n"/>
      <c r="RI44" s="48" t="n"/>
      <c r="RJ44" s="48" t="n"/>
      <c r="RK44" s="48" t="n"/>
      <c r="RL44" s="48" t="n"/>
      <c r="RM44" s="48" t="n"/>
      <c r="RN44" s="48" t="n"/>
      <c r="RO44" s="48" t="n"/>
      <c r="RP44" s="48" t="n"/>
      <c r="RQ44" s="48" t="n"/>
      <c r="RR44" s="48" t="n"/>
      <c r="RS44" s="48" t="n"/>
      <c r="RT44" s="48" t="n"/>
      <c r="RU44" s="48" t="n"/>
      <c r="RV44" s="48" t="n"/>
      <c r="RW44" s="48" t="n"/>
      <c r="RX44" s="48" t="n"/>
      <c r="RY44" s="48" t="n"/>
      <c r="RZ44" s="48" t="n"/>
      <c r="SA44" s="48" t="n"/>
      <c r="SB44" s="48" t="n"/>
      <c r="SC44" s="48" t="n"/>
      <c r="SD44" s="48" t="n"/>
      <c r="SE44" s="48" t="n"/>
      <c r="SF44" s="48" t="n"/>
      <c r="SG44" s="48" t="n"/>
      <c r="SH44" s="48" t="n"/>
      <c r="SI44" s="48" t="n"/>
      <c r="SJ44" s="48" t="n"/>
      <c r="SK44" s="48" t="n"/>
      <c r="SL44" s="48" t="n"/>
      <c r="SM44" s="48" t="n"/>
      <c r="SN44" s="48" t="n"/>
      <c r="SO44" s="48" t="n"/>
      <c r="SP44" s="48" t="n"/>
      <c r="SQ44" s="48" t="n"/>
      <c r="SR44" s="48" t="n"/>
      <c r="SS44" s="48" t="n"/>
      <c r="ST44" s="48" t="n"/>
      <c r="SU44" s="48" t="n"/>
      <c r="SV44" s="48" t="n"/>
      <c r="SW44" s="48" t="n"/>
      <c r="SX44" s="48" t="n"/>
      <c r="SY44" s="8" t="n"/>
      <c r="SZ44" s="48" t="n"/>
      <c r="TA44" s="48" t="n"/>
      <c r="TB44" s="48" t="n"/>
      <c r="TC44" s="48" t="n"/>
      <c r="TD44" s="48" t="n"/>
      <c r="TE44" s="48" t="n"/>
      <c r="TF44" s="48" t="n"/>
      <c r="TG44" s="8" t="n"/>
      <c r="TH44" s="8" t="n"/>
      <c r="TI44" s="8" t="n"/>
      <c r="TJ44" s="8" t="n"/>
      <c r="TK44" s="8" t="n"/>
      <c r="TL44" s="8" t="n"/>
      <c r="TM44" s="8" t="n"/>
      <c r="TN44" s="8" t="n"/>
      <c r="TO44" s="8" t="n"/>
      <c r="TP44" s="8" t="n"/>
      <c r="TQ44" s="8" t="n"/>
      <c r="TR44" s="8" t="n"/>
      <c r="TS44" s="48" t="n"/>
      <c r="TT44" s="48" t="n"/>
      <c r="TU44" s="48" t="n"/>
      <c r="TV44" s="48" t="n"/>
      <c r="TW44" s="48" t="n"/>
      <c r="TX44" s="48" t="n"/>
      <c r="TY44" s="48" t="n"/>
      <c r="TZ44" s="48" t="n"/>
      <c r="UA44" s="48" t="n"/>
      <c r="UB44" s="48" t="n"/>
      <c r="UC44" s="48" t="n"/>
      <c r="UD44" s="48" t="n"/>
      <c r="UE44" s="48" t="n"/>
      <c r="UF44" s="48" t="n"/>
      <c r="UG44" s="48" t="n"/>
      <c r="UH44" s="48" t="n"/>
      <c r="UI44" s="48" t="n"/>
      <c r="UJ44" s="48" t="n"/>
      <c r="UK44" s="48" t="n"/>
      <c r="UL44" s="48" t="n"/>
      <c r="UM44" s="48" t="n"/>
      <c r="UN44" s="48" t="n"/>
      <c r="UO44" s="48" t="n"/>
      <c r="UP44" s="48" t="n"/>
      <c r="UQ44" s="48" t="n"/>
      <c r="UR44" s="48" t="n"/>
      <c r="US44" s="48" t="n"/>
      <c r="UT44" s="48" t="n"/>
      <c r="UU44" s="48" t="n"/>
      <c r="UV44" s="48" t="n"/>
      <c r="UW44" s="48" t="n"/>
      <c r="UX44" s="48" t="n"/>
      <c r="UY44" s="48" t="n"/>
      <c r="UZ44" s="48" t="n"/>
      <c r="VA44" s="48" t="n"/>
      <c r="VB44" s="48" t="n"/>
      <c r="VC44" s="48" t="n"/>
      <c r="VD44" s="48" t="n"/>
      <c r="VE44" s="48" t="n"/>
      <c r="VF44" s="48" t="n"/>
      <c r="VG44" s="48" t="n"/>
      <c r="VH44" s="48" t="n"/>
      <c r="VI44" s="48" t="n"/>
      <c r="VJ44" s="48" t="n"/>
      <c r="VK44" s="48" t="n"/>
      <c r="VL44" s="48" t="n"/>
      <c r="VM44" s="48" t="n"/>
      <c r="VN44" s="48" t="n"/>
      <c r="VO44" s="48" t="n"/>
      <c r="VP44" s="48" t="n"/>
      <c r="VQ44" s="48" t="n"/>
      <c r="VR44" s="48" t="n"/>
      <c r="VS44" s="48" t="n"/>
      <c r="VT44" s="48" t="n"/>
      <c r="VU44" s="48" t="n"/>
      <c r="VV44" s="48" t="n"/>
      <c r="VW44" s="48" t="n"/>
      <c r="VX44" s="48" t="n"/>
      <c r="VY44" s="48" t="n"/>
      <c r="VZ44" s="48" t="n"/>
      <c r="WA44" s="48" t="n"/>
      <c r="WB44" s="48" t="n"/>
      <c r="WC44" s="48" t="n"/>
      <c r="WD44" s="48" t="n"/>
      <c r="WE44" s="48" t="n"/>
      <c r="WF44" s="48" t="n"/>
      <c r="WG44" s="8" t="n"/>
      <c r="WH44" s="8" t="n"/>
      <c r="WI44" s="8" t="n"/>
      <c r="WJ44" s="8" t="n"/>
      <c r="WK44" s="8" t="n"/>
      <c r="WL44" s="8" t="n"/>
      <c r="WM44" s="8" t="n"/>
      <c r="WN44" s="8" t="n"/>
      <c r="WO44" s="48" t="n"/>
      <c r="WP44" s="48" t="n"/>
      <c r="WQ44" s="48" t="n"/>
      <c r="WR44" s="48" t="n"/>
      <c r="WS44" s="48" t="n"/>
      <c r="WT44" s="48" t="n"/>
      <c r="WU44" s="48" t="n"/>
      <c r="WV44" s="48" t="n"/>
      <c r="WW44" s="48" t="n"/>
      <c r="WX44" s="48" t="n"/>
      <c r="WY44" s="48" t="n"/>
      <c r="WZ44" s="48" t="n"/>
      <c r="XA44" s="48" t="n"/>
      <c r="XB44" s="48" t="n"/>
      <c r="XC44" s="48" t="n"/>
      <c r="XD44" s="48" t="n"/>
      <c r="XE44" s="48" t="n"/>
      <c r="XF44" s="48" t="n"/>
      <c r="XG44" s="48" t="n"/>
      <c r="XH44" s="48" t="n"/>
      <c r="XI44" s="48" t="n"/>
      <c r="XJ44" s="48" t="n"/>
      <c r="XK44" s="48" t="n"/>
      <c r="XL44" s="48" t="n"/>
      <c r="XM44" s="48" t="n"/>
      <c r="XN44" s="48" t="n"/>
      <c r="XO44" s="48" t="n"/>
      <c r="XP44" s="48" t="n"/>
      <c r="XQ44" s="48" t="n"/>
      <c r="XR44" s="48" t="n"/>
      <c r="XS44" s="48" t="n"/>
      <c r="XT44" s="48" t="n"/>
      <c r="XU44" s="48" t="n"/>
      <c r="XV44" s="48" t="n"/>
      <c r="XW44" s="48" t="n"/>
      <c r="XX44" s="48" t="n"/>
      <c r="XY44" s="48" t="n"/>
      <c r="XZ44" s="48" t="n"/>
      <c r="YA44" s="48" t="n"/>
      <c r="YB44" s="48" t="n"/>
      <c r="YC44" s="48" t="n"/>
      <c r="YD44" s="48" t="n"/>
      <c r="YE44" s="48" t="n"/>
      <c r="YF44" s="48" t="n"/>
      <c r="YG44" s="48" t="n"/>
      <c r="YH44" s="48" t="n"/>
      <c r="YI44" s="48" t="n"/>
      <c r="YJ44" s="48" t="n"/>
      <c r="YK44" s="48" t="n"/>
      <c r="YL44" s="48" t="n"/>
      <c r="YM44" s="48" t="n"/>
      <c r="YN44" s="48" t="n"/>
      <c r="YO44" s="48" t="n"/>
      <c r="YP44" s="48" t="n"/>
      <c r="YQ44" s="48" t="n"/>
      <c r="YR44" s="48" t="n"/>
      <c r="YS44" s="48" t="n"/>
      <c r="YT44" s="48" t="n"/>
      <c r="YU44" s="48" t="n"/>
      <c r="YV44" s="48" t="n"/>
      <c r="YW44" s="48" t="n"/>
      <c r="YX44" s="48" t="n"/>
      <c r="YY44" s="48" t="n"/>
      <c r="YZ44" s="48" t="n"/>
      <c r="ZA44" s="48" t="n"/>
      <c r="ZB44" s="48" t="n"/>
      <c r="ZC44" s="48" t="n"/>
      <c r="ZD44" s="48" t="n"/>
      <c r="ZE44" s="48" t="n"/>
      <c r="ZF44" s="48" t="n"/>
      <c r="ZG44" s="48" t="n"/>
      <c r="ZH44" s="48" t="n"/>
      <c r="ZI44" s="48" t="n"/>
      <c r="ZJ44" s="48" t="n"/>
      <c r="ZK44" s="48" t="n"/>
      <c r="ZL44" s="48" t="n"/>
      <c r="ZM44" s="48" t="n"/>
      <c r="ZN44" s="48" t="n"/>
      <c r="ZO44" s="8" t="n"/>
      <c r="ZP44" s="48" t="n"/>
      <c r="ZQ44" s="48" t="n"/>
      <c r="ZR44" s="48" t="n"/>
      <c r="ZS44" s="48" t="n"/>
      <c r="ZT44" s="48" t="n"/>
      <c r="ZU44" s="48" t="n"/>
      <c r="ZV44" s="48" t="n"/>
      <c r="ZW44" s="8" t="n"/>
      <c r="ZX44" s="48" t="n"/>
      <c r="ZY44" s="48" t="n"/>
      <c r="ZZ44" s="48" t="n"/>
      <c r="AAA44" s="48" t="n"/>
      <c r="AAB44" s="48" t="n"/>
      <c r="AAC44" s="48" t="n"/>
      <c r="AAD44" s="48" t="n"/>
      <c r="AAE44" s="48" t="n"/>
      <c r="AAF44" s="48" t="n"/>
      <c r="AAG44" s="48" t="n"/>
      <c r="AAH44" s="48" t="n"/>
      <c r="AAI44" s="48" t="n"/>
      <c r="AAJ44" s="48" t="n"/>
      <c r="AAK44" s="48" t="n"/>
      <c r="AAL44" s="48" t="n"/>
      <c r="AAM44" s="48" t="n"/>
      <c r="AAN44" s="8" t="n"/>
      <c r="AAO44" s="8" t="n"/>
      <c r="AAP44" s="8" t="n"/>
      <c r="AAQ44" s="8" t="n"/>
      <c r="AAR44" s="48" t="n"/>
      <c r="AAS44" s="48" t="n"/>
      <c r="AAT44" s="48" t="n"/>
      <c r="AAU44" s="8" t="n"/>
      <c r="AAV44" s="8" t="n"/>
      <c r="AAW44" s="8" t="n"/>
      <c r="AAX44" s="8" t="n"/>
      <c r="AAY44" s="8" t="n"/>
      <c r="AAZ44" s="8" t="n"/>
      <c r="ABA44" s="8" t="n"/>
      <c r="ABB44" s="48" t="n"/>
      <c r="ABC44" s="8" t="n"/>
      <c r="ABD44" s="8" t="n"/>
      <c r="ABE44" s="8" t="n"/>
      <c r="ABF44" s="8" t="n"/>
      <c r="ABG44" s="8" t="n"/>
      <c r="ABH44" s="48" t="n"/>
      <c r="ABI44" s="48" t="n"/>
      <c r="ABJ44" s="48" t="n"/>
      <c r="ABK44" s="48" t="n"/>
      <c r="ABL44" s="48" t="n"/>
      <c r="ABM44" s="48" t="n"/>
      <c r="ABN44" s="48" t="n"/>
      <c r="ABO44" s="48" t="n"/>
      <c r="ABP44" s="48" t="n"/>
      <c r="ABQ44" s="11" t="n"/>
      <c r="ABR44" s="48" t="n"/>
      <c r="ABS44" s="8" t="n"/>
      <c r="ABT44" s="8" t="n"/>
      <c r="ABU44" s="8" t="n"/>
      <c r="ABV44" s="8" t="n"/>
      <c r="ABW44" s="48" t="n"/>
      <c r="ABX44" s="48" t="n"/>
      <c r="ABY44" s="8" t="n"/>
      <c r="ABZ44" s="8" t="n"/>
      <c r="ACA44" s="8" t="n"/>
      <c r="ACB44" s="8" t="n"/>
      <c r="ACC44" s="8" t="n"/>
      <c r="ACD44" s="8" t="n"/>
      <c r="ACE44" s="48" t="n"/>
      <c r="ACF44" s="48" t="n"/>
      <c r="ACG44" s="48" t="n"/>
      <c r="ACH44" s="48" t="n"/>
      <c r="ACI44" s="48" t="n"/>
      <c r="ACJ44" s="48" t="n"/>
      <c r="ACK44" s="48" t="n"/>
      <c r="ACL44" s="8" t="n"/>
      <c r="ACM44" s="8" t="n"/>
      <c r="ACN44" s="8" t="n"/>
      <c r="ACO44" s="8" t="n"/>
      <c r="ACP44" s="8" t="n"/>
      <c r="ACQ44" s="8" t="n"/>
      <c r="ACR44" s="8" t="n"/>
      <c r="ACS44" s="48" t="n"/>
      <c r="ACT44" s="48" t="n"/>
      <c r="ACU44" s="48" t="n"/>
      <c r="ACV44" s="48" t="n"/>
      <c r="ACW44" s="48" t="n"/>
      <c r="ACX44" s="48" t="n"/>
      <c r="ACY44" s="48" t="n"/>
      <c r="ACZ44" s="8" t="n"/>
      <c r="ADA44" s="8" t="n"/>
      <c r="ADB44" s="8" t="n"/>
      <c r="ADC44" s="8" t="n"/>
      <c r="ADD44" s="48" t="n"/>
      <c r="ADE44" s="48" t="n"/>
      <c r="ADF44" s="48" t="n"/>
      <c r="ADG44" s="48" t="n"/>
      <c r="ADH44" s="48" t="n"/>
      <c r="ADI44" s="48" t="n"/>
      <c r="ADJ44" s="48" t="n"/>
      <c r="ADK44" s="48" t="n"/>
      <c r="ADL44" s="48" t="n"/>
      <c r="ADM44" s="48" t="n"/>
      <c r="ADN44" s="48" t="n"/>
      <c r="ADO44" s="48" t="n"/>
      <c r="ADP44" s="48" t="n"/>
      <c r="ADQ44" s="48" t="n"/>
      <c r="ADR44" s="48" t="n"/>
      <c r="ADS44" s="48" t="n"/>
      <c r="ADT44" s="48" t="n"/>
      <c r="ADU44" s="48" t="n"/>
      <c r="ADV44" s="8" t="n"/>
      <c r="ADW44" s="8" t="n"/>
      <c r="ADX44" s="8" t="n"/>
      <c r="ADY44" s="8" t="n"/>
      <c r="ADZ44" s="8" t="n"/>
      <c r="AEA44" s="8" t="n"/>
      <c r="AEB44" s="8" t="n"/>
      <c r="AEC44" s="8" t="n"/>
      <c r="AED44" s="12" t="n"/>
      <c r="AEE44" s="17" t="n"/>
      <c r="AEF44" s="48" t="n"/>
      <c r="AEG44" s="17" t="n"/>
      <c r="AEH44" s="48" t="n"/>
      <c r="AEI44" s="11" t="n"/>
      <c r="AEJ44" s="48" t="n"/>
      <c r="AEK44" s="17" t="n"/>
      <c r="AEL44" s="18" t="n"/>
      <c r="AEM44" s="18" t="n"/>
      <c r="AEN44" s="18" t="n"/>
      <c r="AEO44" s="18" t="n"/>
      <c r="AEP44" s="18" t="n"/>
      <c r="AEQ44" s="18" t="n"/>
      <c r="AER44" s="18" t="n"/>
      <c r="AES44" s="18" t="n"/>
      <c r="AET44" s="18" t="n"/>
      <c r="AEU44" s="18" t="n"/>
      <c r="AEV44" s="18" t="n"/>
      <c r="AEW44" s="18" t="n"/>
      <c r="AEX44" s="48" t="n"/>
      <c r="AEY44" s="48" t="n"/>
      <c r="AEZ44" s="48" t="n"/>
      <c r="AFA44" s="48" t="n"/>
      <c r="AFB44" s="48" t="n"/>
      <c r="AFC44" s="48" t="n"/>
      <c r="AFD44" s="16" t="n"/>
      <c r="AFE44" s="48" t="n"/>
      <c r="AFF44" s="16" t="n"/>
      <c r="AFG44" s="48" t="n"/>
      <c r="AFH44" s="48" t="n"/>
      <c r="AFI44" s="48" t="n"/>
    </row>
    <row r="45">
      <c r="A45" s="6" t="n"/>
      <c r="B45" s="6" t="n"/>
      <c r="C45" s="48" t="n"/>
      <c r="D45" s="48" t="n"/>
      <c r="E45" s="8" t="n"/>
      <c r="F45" s="48" t="n"/>
      <c r="G45" s="8" t="n"/>
      <c r="H45" s="8" t="n"/>
      <c r="I45" s="48" t="n"/>
      <c r="J45" s="8" t="n"/>
      <c r="K45" s="48" t="n"/>
      <c r="L45" s="48" t="n"/>
      <c r="M45" s="8" t="n"/>
      <c r="N45" s="8" t="n"/>
      <c r="O45" s="48" t="n"/>
      <c r="P45" s="8" t="n"/>
      <c r="Q45" s="48" t="n"/>
      <c r="R45" s="48" t="n"/>
      <c r="S45" s="48" t="n"/>
      <c r="T45" s="48" t="n"/>
      <c r="U45" s="48" t="n"/>
      <c r="V45" s="48" t="n"/>
      <c r="W45" s="48" t="n"/>
      <c r="X45" s="48" t="n"/>
      <c r="Y45" s="48" t="n"/>
      <c r="Z45" s="48" t="n"/>
      <c r="AA45" s="48" t="n"/>
      <c r="AB45" s="48" t="n"/>
      <c r="AC45" s="48" t="n"/>
      <c r="AD45" s="48" t="n"/>
      <c r="AE45" s="48" t="n"/>
      <c r="AF45" s="48" t="n"/>
      <c r="AG45" s="48" t="n"/>
      <c r="AH45" s="8" t="n"/>
      <c r="AI45" s="48" t="n"/>
      <c r="AJ45" s="48" t="n"/>
      <c r="AK45" s="8" t="n"/>
      <c r="AL45" s="48" t="n"/>
      <c r="AM45" s="48" t="n"/>
      <c r="AN45" s="48" t="n"/>
      <c r="AO45" s="48" t="n"/>
      <c r="AP45" s="8" t="n"/>
      <c r="AQ45" s="8" t="n"/>
      <c r="AR45" s="8" t="n"/>
      <c r="AS45" s="8" t="n"/>
      <c r="AT45" s="8" t="n"/>
      <c r="AU45" s="8" t="n"/>
      <c r="AV45" s="8" t="n"/>
      <c r="AW45" s="8" t="n"/>
      <c r="AX45" s="48" t="n"/>
      <c r="AY45" s="48" t="n"/>
      <c r="AZ45" s="8" t="n"/>
      <c r="BA45" s="8" t="n"/>
      <c r="BB45" s="8" t="n"/>
      <c r="BC45" s="8" t="n"/>
      <c r="BD45" s="8" t="n"/>
      <c r="BE45" s="8" t="n"/>
      <c r="BF45" s="8" t="n"/>
      <c r="BG45" s="8" t="n"/>
      <c r="BH45" s="48" t="n"/>
      <c r="BI45" s="48" t="n"/>
      <c r="BJ45" s="8" t="n"/>
      <c r="BK45" s="8" t="n"/>
      <c r="BL45" s="8" t="n"/>
      <c r="BM45" s="8" t="n"/>
      <c r="BN45" s="48" t="n"/>
      <c r="BO45" s="48" t="n"/>
      <c r="BP45" s="8" t="n"/>
      <c r="BQ45" s="8" t="n"/>
      <c r="BR45" s="8" t="n"/>
      <c r="BS45" s="8" t="n"/>
      <c r="BT45" s="8" t="n"/>
      <c r="BU45" s="48" t="n"/>
      <c r="BV45" s="48" t="n"/>
      <c r="BW45" s="8" t="n"/>
      <c r="BX45" s="8" t="n"/>
      <c r="BY45" s="8" t="n"/>
      <c r="BZ45" s="8" t="n"/>
      <c r="CA45" s="8" t="n"/>
      <c r="CB45" s="48" t="n"/>
      <c r="CC45" s="48" t="n"/>
      <c r="CD45" s="8" t="n"/>
      <c r="CE45" s="8" t="n"/>
      <c r="CF45" s="8" t="n"/>
      <c r="CG45" s="8" t="n"/>
      <c r="CH45" s="8" t="n"/>
      <c r="CI45" s="8" t="n"/>
      <c r="CJ45" s="8" t="n"/>
      <c r="CK45" s="48" t="n"/>
      <c r="CL45" s="48" t="n"/>
      <c r="CM45" s="8" t="n"/>
      <c r="CN45" s="48" t="n"/>
      <c r="CO45" s="48" t="n"/>
      <c r="CP45" s="48" t="n"/>
      <c r="CQ45" s="8" t="n"/>
      <c r="CR45" s="8" t="n"/>
      <c r="CS45" s="8" t="n"/>
      <c r="CT45" s="8" t="n"/>
      <c r="CU45" s="10" t="n"/>
      <c r="CV45" s="10" t="n"/>
      <c r="CW45" s="10" t="n"/>
      <c r="CX45" s="8" t="n"/>
      <c r="CY45" s="48" t="n"/>
      <c r="CZ45" s="8" t="n"/>
      <c r="DA45" s="8" t="n"/>
      <c r="DB45" s="8" t="n"/>
      <c r="DC45" s="48" t="n"/>
      <c r="DD45" s="48" t="n"/>
      <c r="DE45" s="8" t="n"/>
      <c r="DF45" s="8" t="n"/>
      <c r="DG45" s="8" t="n"/>
      <c r="DH45" s="8" t="n"/>
      <c r="DI45" s="48" t="n"/>
      <c r="DJ45" s="48" t="n"/>
      <c r="DK45" s="8" t="n"/>
      <c r="DL45" s="8" t="n"/>
      <c r="DM45" s="8" t="n"/>
      <c r="DN45" s="8" t="n"/>
      <c r="DO45" s="48" t="n"/>
      <c r="DP45" s="8" t="n"/>
      <c r="DQ45" s="8" t="n"/>
      <c r="DR45" s="8" t="n"/>
      <c r="DS45" s="48" t="n"/>
      <c r="DT45" s="48" t="n"/>
      <c r="DU45" s="48" t="n"/>
      <c r="DV45" s="48" t="n"/>
      <c r="DW45" s="48" t="n"/>
      <c r="DX45" s="48" t="n"/>
      <c r="DY45" s="48" t="n"/>
      <c r="DZ45" s="48" t="n"/>
      <c r="EA45" s="48" t="n"/>
      <c r="EB45" s="48" t="n"/>
      <c r="EC45" s="48" t="n"/>
      <c r="ED45" s="48" t="n"/>
      <c r="EE45" s="48" t="n"/>
      <c r="EF45" s="48" t="n"/>
      <c r="EG45" s="48" t="n"/>
      <c r="EH45" s="48" t="n"/>
      <c r="EI45" s="48" t="n"/>
      <c r="EJ45" s="8" t="n"/>
      <c r="EK45" s="8" t="n"/>
      <c r="EL45" s="8" t="n"/>
      <c r="EM45" s="8" t="n"/>
      <c r="EN45" s="8" t="n"/>
      <c r="EO45" s="11" t="n"/>
      <c r="EP45" s="48" t="n"/>
      <c r="EQ45" s="48" t="n"/>
      <c r="ER45" s="48" t="n"/>
      <c r="ES45" s="8" t="n"/>
      <c r="ET45" s="8" t="n"/>
      <c r="EU45" s="8" t="n"/>
      <c r="EV45" s="8" t="n"/>
      <c r="EW45" s="48" t="n"/>
      <c r="EX45" s="48" t="n"/>
      <c r="EY45" s="8" t="n"/>
      <c r="EZ45" s="8" t="n"/>
      <c r="FA45" s="8" t="n"/>
      <c r="FB45" s="48" t="n"/>
      <c r="FC45" s="48" t="n"/>
      <c r="FD45" s="48" t="n"/>
      <c r="FE45" s="48" t="n"/>
      <c r="FF45" s="48" t="n"/>
      <c r="FG45" s="48" t="n"/>
      <c r="FH45" s="48" t="n"/>
      <c r="FI45" s="48" t="n"/>
      <c r="FJ45" s="48" t="n"/>
      <c r="FK45" s="48" t="n"/>
      <c r="FL45" s="48" t="n"/>
      <c r="FM45" s="48" t="n"/>
      <c r="FN45" s="48" t="n"/>
      <c r="FO45" s="48" t="n"/>
      <c r="FP45" s="48" t="n"/>
      <c r="FQ45" s="48" t="n"/>
      <c r="FR45" s="48" t="n"/>
      <c r="FS45" s="48" t="n"/>
      <c r="FT45" s="48" t="n"/>
      <c r="FU45" s="48" t="n"/>
      <c r="FV45" s="8" t="n"/>
      <c r="FW45" s="8" t="n"/>
      <c r="FX45" s="8" t="n"/>
      <c r="FY45" s="8" t="n"/>
      <c r="FZ45" s="48" t="n"/>
      <c r="GA45" s="48" t="n"/>
      <c r="GB45" s="8" t="n"/>
      <c r="GC45" s="8" t="n"/>
      <c r="GD45" s="8" t="n"/>
      <c r="GE45" s="8" t="n"/>
      <c r="GF45" s="48" t="n"/>
      <c r="GG45" s="48" t="n"/>
      <c r="GH45" s="48" t="n"/>
      <c r="GI45" s="48" t="n"/>
      <c r="GJ45" s="8" t="n"/>
      <c r="GK45" s="8" t="n"/>
      <c r="GL45" s="8" t="n"/>
      <c r="GM45" s="8" t="n"/>
      <c r="GN45" s="48" t="n"/>
      <c r="GO45" s="8" t="n"/>
      <c r="GP45" s="48" t="n"/>
      <c r="GQ45" s="48" t="n"/>
      <c r="GR45" s="8" t="n"/>
      <c r="GS45" s="8" t="n"/>
      <c r="GT45" s="8" t="n"/>
      <c r="GU45" s="8" t="n"/>
      <c r="GV45" s="8" t="n"/>
      <c r="GW45" s="8" t="n"/>
      <c r="GX45" s="8" t="n"/>
      <c r="GY45" s="48" t="n"/>
      <c r="GZ45" s="48" t="n"/>
      <c r="HA45" s="8" t="n"/>
      <c r="HB45" s="8" t="n"/>
      <c r="HC45" s="8" t="n"/>
      <c r="HD45" s="8" t="n"/>
      <c r="HE45" s="48" t="n"/>
      <c r="HF45" s="48" t="n"/>
      <c r="HG45" s="48" t="n"/>
      <c r="HH45" s="48" t="n"/>
      <c r="HI45" s="48" t="n"/>
      <c r="HJ45" s="48" t="n"/>
      <c r="HK45" s="48" t="n"/>
      <c r="HL45" s="48" t="n"/>
      <c r="HM45" s="48" t="n"/>
      <c r="HN45" s="48" t="n"/>
      <c r="HO45" s="48" t="n"/>
      <c r="HP45" s="48" t="n"/>
      <c r="HQ45" s="48" t="n"/>
      <c r="HR45" s="48" t="n"/>
      <c r="HS45" s="48" t="n"/>
      <c r="HT45" s="48" t="n"/>
      <c r="HU45" s="48" t="n"/>
      <c r="HV45" s="48" t="n"/>
      <c r="HW45" s="48" t="n"/>
      <c r="HX45" s="48" t="n"/>
      <c r="HY45" s="8" t="n"/>
      <c r="HZ45" s="8" t="n"/>
      <c r="IA45" s="48" t="n"/>
      <c r="IB45" s="48" t="n"/>
      <c r="IC45" s="48" t="n"/>
      <c r="ID45" s="48" t="n"/>
      <c r="IE45" s="48" t="n"/>
      <c r="IF45" s="48" t="n"/>
      <c r="IG45" s="48" t="n"/>
      <c r="IH45" s="48" t="n"/>
      <c r="II45" s="48" t="n"/>
      <c r="IJ45" s="48" t="n"/>
      <c r="IK45" s="48" t="n"/>
      <c r="IL45" s="48" t="n"/>
      <c r="IM45" s="48" t="n"/>
      <c r="IN45" s="48" t="n"/>
      <c r="IO45" s="48" t="n"/>
      <c r="IP45" s="48" t="n"/>
      <c r="IQ45" s="48" t="n"/>
      <c r="IR45" s="48" t="n"/>
      <c r="IS45" s="8" t="n"/>
      <c r="IT45" s="8" t="n"/>
      <c r="IU45" s="8" t="n"/>
      <c r="IV45" s="48" t="n"/>
      <c r="IW45" s="8" t="n"/>
      <c r="IX45" s="8" t="n"/>
      <c r="IY45" s="8" t="n"/>
      <c r="IZ45" s="48" t="n"/>
      <c r="JA45" s="48" t="n"/>
      <c r="JB45" s="48" t="n"/>
      <c r="JC45" s="48" t="n"/>
      <c r="JD45" s="48" t="n"/>
      <c r="JE45" s="48" t="n"/>
      <c r="JF45" s="48" t="n"/>
      <c r="JG45" s="48" t="n"/>
      <c r="JH45" s="48" t="n"/>
      <c r="JI45" s="48" t="n"/>
      <c r="JJ45" s="48" t="n"/>
      <c r="JK45" s="48" t="n"/>
      <c r="JL45" s="48" t="n"/>
      <c r="JM45" s="48" t="n"/>
      <c r="JN45" s="48" t="n"/>
      <c r="JO45" s="48" t="n"/>
      <c r="JP45" s="48" t="n"/>
      <c r="JQ45" s="48" t="n"/>
      <c r="JR45" s="48" t="n"/>
      <c r="JS45" s="48" t="n"/>
      <c r="JT45" s="48" t="n"/>
      <c r="JU45" s="48" t="n"/>
      <c r="JV45" s="48" t="n"/>
      <c r="JW45" s="48" t="n"/>
      <c r="JX45" s="48" t="n"/>
      <c r="JY45" s="48" t="n"/>
      <c r="JZ45" s="48" t="n"/>
      <c r="KA45" s="48" t="n"/>
      <c r="KB45" s="48" t="n"/>
      <c r="KC45" s="48" t="n"/>
      <c r="KD45" s="48" t="n"/>
      <c r="KE45" s="48" t="n"/>
      <c r="KF45" s="48" t="n"/>
      <c r="KG45" s="48" t="n"/>
      <c r="KH45" s="48" t="n"/>
      <c r="KI45" s="48" t="n"/>
      <c r="KJ45" s="48" t="n"/>
      <c r="KK45" s="48" t="n"/>
      <c r="KL45" s="48" t="n"/>
      <c r="KM45" s="48" t="n"/>
      <c r="KN45" s="48" t="n"/>
      <c r="KO45" s="48" t="n"/>
      <c r="KP45" s="48" t="n"/>
      <c r="KQ45" s="48" t="n"/>
      <c r="KR45" s="48" t="n"/>
      <c r="KS45" s="48" t="n"/>
      <c r="KT45" s="48" t="n"/>
      <c r="KU45" s="48" t="n"/>
      <c r="KV45" s="48" t="n"/>
      <c r="KW45" s="8" t="n"/>
      <c r="KX45" s="8" t="n"/>
      <c r="KY45" s="8" t="n"/>
      <c r="KZ45" s="8" t="n"/>
      <c r="LA45" s="48" t="n"/>
      <c r="LB45" s="48" t="n"/>
      <c r="LC45" s="8" t="n"/>
      <c r="LD45" s="8" t="n"/>
      <c r="LE45" s="8" t="n"/>
      <c r="LF45" s="8" t="n"/>
      <c r="LG45" s="48" t="n"/>
      <c r="LH45" s="8" t="n"/>
      <c r="LI45" s="48" t="n"/>
      <c r="LJ45" s="48" t="n"/>
      <c r="LK45" s="8" t="n"/>
      <c r="LL45" s="8" t="n"/>
      <c r="LM45" s="8" t="n"/>
      <c r="LN45" s="8" t="n"/>
      <c r="LO45" s="8" t="n"/>
      <c r="LP45" s="8" t="n"/>
      <c r="LQ45" s="8" t="n"/>
      <c r="LR45" s="48" t="n"/>
      <c r="LS45" s="8" t="n"/>
      <c r="LT45" s="8" t="n"/>
      <c r="LU45" s="8" t="n"/>
      <c r="LV45" s="8" t="n"/>
      <c r="LW45" s="8" t="n"/>
      <c r="LX45" s="8" t="n"/>
      <c r="LY45" s="8" t="n"/>
      <c r="LZ45" s="8" t="n"/>
      <c r="MA45" s="8" t="n"/>
      <c r="MB45" s="48" t="n"/>
      <c r="MC45" s="8" t="n"/>
      <c r="MD45" s="8" t="n"/>
      <c r="ME45" s="8" t="n"/>
      <c r="MF45" s="8" t="n"/>
      <c r="MG45" s="8" t="n"/>
      <c r="MH45" s="8" t="n"/>
      <c r="MI45" s="48" t="n"/>
      <c r="MJ45" s="8" t="n"/>
      <c r="MK45" s="8" t="n"/>
      <c r="ML45" s="8" t="n"/>
      <c r="MM45" s="8" t="n"/>
      <c r="MN45" s="8" t="n"/>
      <c r="MO45" s="8" t="n"/>
      <c r="MP45" s="48" t="n"/>
      <c r="MQ45" s="48" t="n"/>
      <c r="MR45" s="48" t="n"/>
      <c r="MS45" s="48" t="n"/>
      <c r="MT45" s="48" t="n"/>
      <c r="MU45" s="48" t="n"/>
      <c r="MV45" s="48" t="n"/>
      <c r="MW45" s="48" t="n"/>
      <c r="MX45" s="48" t="n"/>
      <c r="MY45" s="48" t="n"/>
      <c r="MZ45" s="48" t="n"/>
      <c r="NA45" s="48" t="n"/>
      <c r="NB45" s="48" t="n"/>
      <c r="NC45" s="48" t="n"/>
      <c r="ND45" s="48" t="n"/>
      <c r="NE45" s="48" t="n"/>
      <c r="NF45" s="48" t="n"/>
      <c r="NG45" s="48" t="n"/>
      <c r="NH45" s="48" t="n"/>
      <c r="NI45" s="48" t="n"/>
      <c r="NJ45" s="48" t="n"/>
      <c r="NK45" s="48" t="n"/>
      <c r="NL45" s="48" t="n"/>
      <c r="NM45" s="48" t="n"/>
      <c r="NN45" s="48" t="n"/>
      <c r="NO45" s="48" t="n"/>
      <c r="NP45" s="48" t="n"/>
      <c r="NQ45" s="48" t="n"/>
      <c r="NR45" s="48" t="n"/>
      <c r="NS45" s="48" t="n"/>
      <c r="NT45" s="48" t="n"/>
      <c r="NU45" s="48" t="n"/>
      <c r="NV45" s="48" t="n"/>
      <c r="NW45" s="48" t="n"/>
      <c r="NX45" s="48" t="n"/>
      <c r="NY45" s="8" t="n"/>
      <c r="NZ45" s="8" t="n"/>
      <c r="OA45" s="8" t="n"/>
      <c r="OB45" s="8" t="n"/>
      <c r="OC45" s="8" t="n"/>
      <c r="OD45" s="8" t="n"/>
      <c r="OE45" s="48" t="n"/>
      <c r="OF45" s="48" t="n"/>
      <c r="OG45" s="48" t="n"/>
      <c r="OH45" s="8" t="n"/>
      <c r="OI45" s="8" t="n"/>
      <c r="OJ45" s="8" t="n"/>
      <c r="OK45" s="8" t="n"/>
      <c r="OL45" s="8" t="n"/>
      <c r="OM45" s="8" t="n"/>
      <c r="ON45" s="8" t="n"/>
      <c r="OO45" s="8" t="n"/>
      <c r="OP45" s="48" t="n"/>
      <c r="OQ45" s="8" t="n"/>
      <c r="OR45" s="8" t="n"/>
      <c r="OS45" s="8" t="n"/>
      <c r="OT45" s="8" t="n"/>
      <c r="OU45" s="8" t="n"/>
      <c r="OV45" s="8" t="n"/>
      <c r="OW45" s="8" t="n"/>
      <c r="OX45" s="8" t="n"/>
      <c r="OY45" s="8" t="n"/>
      <c r="OZ45" s="8" t="n"/>
      <c r="PA45" s="8" t="n"/>
      <c r="PB45" s="8" t="n"/>
      <c r="PC45" s="8" t="n"/>
      <c r="PD45" s="8" t="n"/>
      <c r="PE45" s="8" t="n"/>
      <c r="PF45" s="8" t="n"/>
      <c r="PG45" s="8" t="n"/>
      <c r="PH45" s="8" t="n"/>
      <c r="PI45" s="8" t="n"/>
      <c r="PJ45" s="8" t="n"/>
      <c r="PK45" s="8" t="n"/>
      <c r="PL45" s="8" t="n"/>
      <c r="PM45" s="8" t="n"/>
      <c r="PN45" s="8" t="n"/>
      <c r="PO45" s="8" t="n"/>
      <c r="PP45" s="8" t="n"/>
      <c r="PQ45" s="8" t="n"/>
      <c r="PR45" s="8" t="n"/>
      <c r="PS45" s="8" t="n"/>
      <c r="PT45" s="48" t="n"/>
      <c r="PU45" s="48" t="n"/>
      <c r="PV45" s="48" t="n"/>
      <c r="PW45" s="48" t="n"/>
      <c r="PX45" s="48" t="n"/>
      <c r="PY45" s="48" t="n"/>
      <c r="PZ45" s="48" t="n"/>
      <c r="QA45" s="48" t="n"/>
      <c r="QB45" s="48" t="n"/>
      <c r="QC45" s="48" t="n"/>
      <c r="QD45" s="48" t="n"/>
      <c r="QE45" s="48" t="n"/>
      <c r="QF45" s="8" t="n"/>
      <c r="QG45" s="8" t="n"/>
      <c r="QH45" s="8" t="n"/>
      <c r="QI45" s="8" t="n"/>
      <c r="QJ45" s="8" t="n"/>
      <c r="QK45" s="8" t="n"/>
      <c r="QL45" s="8" t="n"/>
      <c r="QM45" s="8" t="n"/>
      <c r="QN45" s="8" t="n"/>
      <c r="QO45" s="48" t="n"/>
      <c r="QP45" s="48" t="n"/>
      <c r="QQ45" s="48" t="n"/>
      <c r="QR45" s="48" t="n"/>
      <c r="QS45" s="48" t="n"/>
      <c r="QT45" s="48" t="n"/>
      <c r="QU45" s="48" t="n"/>
      <c r="QV45" s="48" t="n"/>
      <c r="QW45" s="48" t="n"/>
      <c r="QX45" s="48" t="n"/>
      <c r="QY45" s="48" t="n"/>
      <c r="QZ45" s="48" t="n"/>
      <c r="RA45" s="48" t="n"/>
      <c r="RB45" s="48" t="n"/>
      <c r="RC45" s="48" t="n"/>
      <c r="RD45" s="48" t="n"/>
      <c r="RE45" s="48" t="n"/>
      <c r="RF45" s="48" t="n"/>
      <c r="RG45" s="48" t="n"/>
      <c r="RH45" s="48" t="n"/>
      <c r="RI45" s="48" t="n"/>
      <c r="RJ45" s="48" t="n"/>
      <c r="RK45" s="48" t="n"/>
      <c r="RL45" s="48" t="n"/>
      <c r="RM45" s="48" t="n"/>
      <c r="RN45" s="48" t="n"/>
      <c r="RO45" s="48" t="n"/>
      <c r="RP45" s="48" t="n"/>
      <c r="RQ45" s="48" t="n"/>
      <c r="RR45" s="48" t="n"/>
      <c r="RS45" s="48" t="n"/>
      <c r="RT45" s="48" t="n"/>
      <c r="RU45" s="48" t="n"/>
      <c r="RV45" s="48" t="n"/>
      <c r="RW45" s="48" t="n"/>
      <c r="RX45" s="48" t="n"/>
      <c r="RY45" s="48" t="n"/>
      <c r="RZ45" s="48" t="n"/>
      <c r="SA45" s="48" t="n"/>
      <c r="SB45" s="48" t="n"/>
      <c r="SC45" s="48" t="n"/>
      <c r="SD45" s="48" t="n"/>
      <c r="SE45" s="48" t="n"/>
      <c r="SF45" s="48" t="n"/>
      <c r="SG45" s="48" t="n"/>
      <c r="SH45" s="48" t="n"/>
      <c r="SI45" s="48" t="n"/>
      <c r="SJ45" s="48" t="n"/>
      <c r="SK45" s="48" t="n"/>
      <c r="SL45" s="48" t="n"/>
      <c r="SM45" s="48" t="n"/>
      <c r="SN45" s="48" t="n"/>
      <c r="SO45" s="48" t="n"/>
      <c r="SP45" s="48" t="n"/>
      <c r="SQ45" s="48" t="n"/>
      <c r="SR45" s="48" t="n"/>
      <c r="SS45" s="48" t="n"/>
      <c r="ST45" s="48" t="n"/>
      <c r="SU45" s="48" t="n"/>
      <c r="SV45" s="48" t="n"/>
      <c r="SW45" s="48" t="n"/>
      <c r="SX45" s="48" t="n"/>
      <c r="SY45" s="8" t="n"/>
      <c r="SZ45" s="48" t="n"/>
      <c r="TA45" s="48" t="n"/>
      <c r="TB45" s="48" t="n"/>
      <c r="TC45" s="48" t="n"/>
      <c r="TD45" s="48" t="n"/>
      <c r="TE45" s="48" t="n"/>
      <c r="TF45" s="48" t="n"/>
      <c r="TG45" s="8" t="n"/>
      <c r="TH45" s="8" t="n"/>
      <c r="TI45" s="8" t="n"/>
      <c r="TJ45" s="8" t="n"/>
      <c r="TK45" s="8" t="n"/>
      <c r="TL45" s="8" t="n"/>
      <c r="TM45" s="8" t="n"/>
      <c r="TN45" s="8" t="n"/>
      <c r="TO45" s="8" t="n"/>
      <c r="TP45" s="8" t="n"/>
      <c r="TQ45" s="8" t="n"/>
      <c r="TR45" s="8" t="n"/>
      <c r="TS45" s="48" t="n"/>
      <c r="TT45" s="48" t="n"/>
      <c r="TU45" s="48" t="n"/>
      <c r="TV45" s="48" t="n"/>
      <c r="TW45" s="48" t="n"/>
      <c r="TX45" s="48" t="n"/>
      <c r="TY45" s="48" t="n"/>
      <c r="TZ45" s="48" t="n"/>
      <c r="UA45" s="48" t="n"/>
      <c r="UB45" s="48" t="n"/>
      <c r="UC45" s="48" t="n"/>
      <c r="UD45" s="48" t="n"/>
      <c r="UE45" s="48" t="n"/>
      <c r="UF45" s="48" t="n"/>
      <c r="UG45" s="48" t="n"/>
      <c r="UH45" s="48" t="n"/>
      <c r="UI45" s="48" t="n"/>
      <c r="UJ45" s="48" t="n"/>
      <c r="UK45" s="48" t="n"/>
      <c r="UL45" s="48" t="n"/>
      <c r="UM45" s="48" t="n"/>
      <c r="UN45" s="48" t="n"/>
      <c r="UO45" s="48" t="n"/>
      <c r="UP45" s="48" t="n"/>
      <c r="UQ45" s="48" t="n"/>
      <c r="UR45" s="48" t="n"/>
      <c r="US45" s="48" t="n"/>
      <c r="UT45" s="48" t="n"/>
      <c r="UU45" s="48" t="n"/>
      <c r="UV45" s="48" t="n"/>
      <c r="UW45" s="48" t="n"/>
      <c r="UX45" s="48" t="n"/>
      <c r="UY45" s="48" t="n"/>
      <c r="UZ45" s="48" t="n"/>
      <c r="VA45" s="48" t="n"/>
      <c r="VB45" s="48" t="n"/>
      <c r="VC45" s="48" t="n"/>
      <c r="VD45" s="48" t="n"/>
      <c r="VE45" s="48" t="n"/>
      <c r="VF45" s="48" t="n"/>
      <c r="VG45" s="48" t="n"/>
      <c r="VH45" s="48" t="n"/>
      <c r="VI45" s="48" t="n"/>
      <c r="VJ45" s="48" t="n"/>
      <c r="VK45" s="48" t="n"/>
      <c r="VL45" s="48" t="n"/>
      <c r="VM45" s="48" t="n"/>
      <c r="VN45" s="48" t="n"/>
      <c r="VO45" s="48" t="n"/>
      <c r="VP45" s="48" t="n"/>
      <c r="VQ45" s="48" t="n"/>
      <c r="VR45" s="48" t="n"/>
      <c r="VS45" s="48" t="n"/>
      <c r="VT45" s="48" t="n"/>
      <c r="VU45" s="48" t="n"/>
      <c r="VV45" s="48" t="n"/>
      <c r="VW45" s="48" t="n"/>
      <c r="VX45" s="48" t="n"/>
      <c r="VY45" s="48" t="n"/>
      <c r="VZ45" s="48" t="n"/>
      <c r="WA45" s="48" t="n"/>
      <c r="WB45" s="48" t="n"/>
      <c r="WC45" s="48" t="n"/>
      <c r="WD45" s="48" t="n"/>
      <c r="WE45" s="48" t="n"/>
      <c r="WF45" s="48" t="n"/>
      <c r="WG45" s="8" t="n"/>
      <c r="WH45" s="8" t="n"/>
      <c r="WI45" s="8" t="n"/>
      <c r="WJ45" s="8" t="n"/>
      <c r="WK45" s="8" t="n"/>
      <c r="WL45" s="8" t="n"/>
      <c r="WM45" s="8" t="n"/>
      <c r="WN45" s="8" t="n"/>
      <c r="WO45" s="48" t="n"/>
      <c r="WP45" s="48" t="n"/>
      <c r="WQ45" s="48" t="n"/>
      <c r="WR45" s="48" t="n"/>
      <c r="WS45" s="48" t="n"/>
      <c r="WT45" s="48" t="n"/>
      <c r="WU45" s="48" t="n"/>
      <c r="WV45" s="48" t="n"/>
      <c r="WW45" s="48" t="n"/>
      <c r="WX45" s="48" t="n"/>
      <c r="WY45" s="48" t="n"/>
      <c r="WZ45" s="48" t="n"/>
      <c r="XA45" s="48" t="n"/>
      <c r="XB45" s="48" t="n"/>
      <c r="XC45" s="48" t="n"/>
      <c r="XD45" s="48" t="n"/>
      <c r="XE45" s="48" t="n"/>
      <c r="XF45" s="48" t="n"/>
      <c r="XG45" s="48" t="n"/>
      <c r="XH45" s="48" t="n"/>
      <c r="XI45" s="48" t="n"/>
      <c r="XJ45" s="48" t="n"/>
      <c r="XK45" s="48" t="n"/>
      <c r="XL45" s="48" t="n"/>
      <c r="XM45" s="48" t="n"/>
      <c r="XN45" s="48" t="n"/>
      <c r="XO45" s="48" t="n"/>
      <c r="XP45" s="48" t="n"/>
      <c r="XQ45" s="48" t="n"/>
      <c r="XR45" s="48" t="n"/>
      <c r="XS45" s="48" t="n"/>
      <c r="XT45" s="48" t="n"/>
      <c r="XU45" s="48" t="n"/>
      <c r="XV45" s="48" t="n"/>
      <c r="XW45" s="48" t="n"/>
      <c r="XX45" s="48" t="n"/>
      <c r="XY45" s="48" t="n"/>
      <c r="XZ45" s="48" t="n"/>
      <c r="YA45" s="48" t="n"/>
      <c r="YB45" s="48" t="n"/>
      <c r="YC45" s="48" t="n"/>
      <c r="YD45" s="48" t="n"/>
      <c r="YE45" s="48" t="n"/>
      <c r="YF45" s="48" t="n"/>
      <c r="YG45" s="48" t="n"/>
      <c r="YH45" s="48" t="n"/>
      <c r="YI45" s="48" t="n"/>
      <c r="YJ45" s="48" t="n"/>
      <c r="YK45" s="48" t="n"/>
      <c r="YL45" s="48" t="n"/>
      <c r="YM45" s="48" t="n"/>
      <c r="YN45" s="48" t="n"/>
      <c r="YO45" s="48" t="n"/>
      <c r="YP45" s="48" t="n"/>
      <c r="YQ45" s="48" t="n"/>
      <c r="YR45" s="48" t="n"/>
      <c r="YS45" s="48" t="n"/>
      <c r="YT45" s="48" t="n"/>
      <c r="YU45" s="48" t="n"/>
      <c r="YV45" s="48" t="n"/>
      <c r="YW45" s="48" t="n"/>
      <c r="YX45" s="48" t="n"/>
      <c r="YY45" s="48" t="n"/>
      <c r="YZ45" s="48" t="n"/>
      <c r="ZA45" s="48" t="n"/>
      <c r="ZB45" s="48" t="n"/>
      <c r="ZC45" s="48" t="n"/>
      <c r="ZD45" s="48" t="n"/>
      <c r="ZE45" s="48" t="n"/>
      <c r="ZF45" s="48" t="n"/>
      <c r="ZG45" s="48" t="n"/>
      <c r="ZH45" s="48" t="n"/>
      <c r="ZI45" s="48" t="n"/>
      <c r="ZJ45" s="48" t="n"/>
      <c r="ZK45" s="48" t="n"/>
      <c r="ZL45" s="48" t="n"/>
      <c r="ZM45" s="48" t="n"/>
      <c r="ZN45" s="48" t="n"/>
      <c r="ZO45" s="8" t="n"/>
      <c r="ZP45" s="48" t="n"/>
      <c r="ZQ45" s="48" t="n"/>
      <c r="ZR45" s="48" t="n"/>
      <c r="ZS45" s="48" t="n"/>
      <c r="ZT45" s="48" t="n"/>
      <c r="ZU45" s="48" t="n"/>
      <c r="ZV45" s="48" t="n"/>
      <c r="ZW45" s="8" t="n"/>
      <c r="ZX45" s="48" t="n"/>
      <c r="ZY45" s="48" t="n"/>
      <c r="ZZ45" s="48" t="n"/>
      <c r="AAA45" s="48" t="n"/>
      <c r="AAB45" s="48" t="n"/>
      <c r="AAC45" s="48" t="n"/>
      <c r="AAD45" s="48" t="n"/>
      <c r="AAE45" s="48" t="n"/>
      <c r="AAF45" s="48" t="n"/>
      <c r="AAG45" s="48" t="n"/>
      <c r="AAH45" s="48" t="n"/>
      <c r="AAI45" s="48" t="n"/>
      <c r="AAJ45" s="48" t="n"/>
      <c r="AAK45" s="48" t="n"/>
      <c r="AAL45" s="48" t="n"/>
      <c r="AAM45" s="48" t="n"/>
      <c r="AAN45" s="8" t="n"/>
      <c r="AAO45" s="8" t="n"/>
      <c r="AAP45" s="8" t="n"/>
      <c r="AAQ45" s="8" t="n"/>
      <c r="AAR45" s="48" t="n"/>
      <c r="AAS45" s="48" t="n"/>
      <c r="AAT45" s="48" t="n"/>
      <c r="AAU45" s="8" t="n"/>
      <c r="AAV45" s="8" t="n"/>
      <c r="AAW45" s="8" t="n"/>
      <c r="AAX45" s="8" t="n"/>
      <c r="AAY45" s="8" t="n"/>
      <c r="AAZ45" s="8" t="n"/>
      <c r="ABA45" s="8" t="n"/>
      <c r="ABB45" s="48" t="n"/>
      <c r="ABC45" s="8" t="n"/>
      <c r="ABD45" s="8" t="n"/>
      <c r="ABE45" s="8" t="n"/>
      <c r="ABF45" s="8" t="n"/>
      <c r="ABG45" s="8" t="n"/>
      <c r="ABH45" s="48" t="n"/>
      <c r="ABI45" s="48" t="n"/>
      <c r="ABJ45" s="48" t="n"/>
      <c r="ABK45" s="48" t="n"/>
      <c r="ABL45" s="48" t="n"/>
      <c r="ABM45" s="48" t="n"/>
      <c r="ABN45" s="48" t="n"/>
      <c r="ABO45" s="48" t="n"/>
      <c r="ABP45" s="48" t="n"/>
      <c r="ABQ45" s="11" t="n"/>
      <c r="ABR45" s="48" t="n"/>
      <c r="ABS45" s="8" t="n"/>
      <c r="ABT45" s="8" t="n"/>
      <c r="ABU45" s="8" t="n"/>
      <c r="ABV45" s="8" t="n"/>
      <c r="ABW45" s="48" t="n"/>
      <c r="ABX45" s="48" t="n"/>
      <c r="ABY45" s="8" t="n"/>
      <c r="ABZ45" s="8" t="n"/>
      <c r="ACA45" s="8" t="n"/>
      <c r="ACB45" s="8" t="n"/>
      <c r="ACC45" s="8" t="n"/>
      <c r="ACD45" s="8" t="n"/>
      <c r="ACE45" s="48" t="n"/>
      <c r="ACF45" s="48" t="n"/>
      <c r="ACG45" s="48" t="n"/>
      <c r="ACH45" s="48" t="n"/>
      <c r="ACI45" s="48" t="n"/>
      <c r="ACJ45" s="48" t="n"/>
      <c r="ACK45" s="48" t="n"/>
      <c r="ACL45" s="8" t="n"/>
      <c r="ACM45" s="8" t="n"/>
      <c r="ACN45" s="8" t="n"/>
      <c r="ACO45" s="8" t="n"/>
      <c r="ACP45" s="8" t="n"/>
      <c r="ACQ45" s="8" t="n"/>
      <c r="ACR45" s="8" t="n"/>
      <c r="ACS45" s="48" t="n"/>
      <c r="ACT45" s="48" t="n"/>
      <c r="ACU45" s="48" t="n"/>
      <c r="ACV45" s="48" t="n"/>
      <c r="ACW45" s="48" t="n"/>
      <c r="ACX45" s="48" t="n"/>
      <c r="ACY45" s="48" t="n"/>
      <c r="ACZ45" s="8" t="n"/>
      <c r="ADA45" s="8" t="n"/>
      <c r="ADB45" s="8" t="n"/>
      <c r="ADC45" s="8" t="n"/>
      <c r="ADD45" s="48" t="n"/>
      <c r="ADE45" s="48" t="n"/>
      <c r="ADF45" s="48" t="n"/>
      <c r="ADG45" s="48" t="n"/>
      <c r="ADH45" s="48" t="n"/>
      <c r="ADI45" s="48" t="n"/>
      <c r="ADJ45" s="48" t="n"/>
      <c r="ADK45" s="48" t="n"/>
      <c r="ADL45" s="48" t="n"/>
      <c r="ADM45" s="48" t="n"/>
      <c r="ADN45" s="48" t="n"/>
      <c r="ADO45" s="48" t="n"/>
      <c r="ADP45" s="48" t="n"/>
      <c r="ADQ45" s="48" t="n"/>
      <c r="ADR45" s="48" t="n"/>
      <c r="ADS45" s="48" t="n"/>
      <c r="ADT45" s="48" t="n"/>
      <c r="ADU45" s="48" t="n"/>
      <c r="ADV45" s="8" t="n"/>
      <c r="ADW45" s="8" t="n"/>
      <c r="ADX45" s="8" t="n"/>
      <c r="ADY45" s="8" t="n"/>
      <c r="ADZ45" s="8" t="n"/>
      <c r="AEA45" s="8" t="n"/>
      <c r="AEB45" s="8" t="n"/>
      <c r="AEC45" s="8" t="n"/>
      <c r="AED45" s="12" t="n"/>
      <c r="AEE45" s="17" t="n"/>
      <c r="AEF45" s="48" t="n"/>
      <c r="AEG45" s="17" t="n"/>
      <c r="AEH45" s="48" t="n"/>
      <c r="AEI45" s="11" t="n"/>
      <c r="AEJ45" s="48" t="n"/>
      <c r="AEK45" s="17" t="n"/>
      <c r="AEL45" s="18" t="n"/>
      <c r="AEM45" s="18" t="n"/>
      <c r="AEN45" s="18" t="n"/>
      <c r="AEO45" s="18" t="n"/>
      <c r="AEP45" s="18" t="n"/>
      <c r="AEQ45" s="18" t="n"/>
      <c r="AER45" s="18" t="n"/>
      <c r="AES45" s="18" t="n"/>
      <c r="AET45" s="18" t="n"/>
      <c r="AEU45" s="18" t="n"/>
      <c r="AEV45" s="18" t="n"/>
      <c r="AEW45" s="18" t="n"/>
      <c r="AEX45" s="48" t="n"/>
      <c r="AEY45" s="48" t="n"/>
      <c r="AEZ45" s="48" t="n"/>
      <c r="AFA45" s="48" t="n"/>
      <c r="AFB45" s="48" t="n"/>
      <c r="AFC45" s="48" t="n"/>
      <c r="AFD45" s="16" t="n"/>
      <c r="AFE45" s="48" t="n"/>
      <c r="AFF45" s="16" t="n"/>
      <c r="AFG45" s="48" t="n"/>
      <c r="AFH45" s="48" t="n"/>
      <c r="AFI45" s="48" t="n"/>
    </row>
    <row r="46">
      <c r="A46" s="6" t="n"/>
      <c r="B46" s="6" t="n"/>
      <c r="C46" s="48" t="n"/>
      <c r="D46" s="48" t="n"/>
      <c r="E46" s="8" t="n"/>
      <c r="F46" s="48" t="n"/>
      <c r="G46" s="8" t="n"/>
      <c r="H46" s="8" t="n"/>
      <c r="I46" s="48" t="n"/>
      <c r="J46" s="8" t="n"/>
      <c r="K46" s="48" t="n"/>
      <c r="L46" s="48" t="n"/>
      <c r="M46" s="8" t="n"/>
      <c r="N46" s="8" t="n"/>
      <c r="O46" s="48" t="n"/>
      <c r="P46" s="8" t="n"/>
      <c r="Q46" s="48" t="n"/>
      <c r="R46" s="48" t="n"/>
      <c r="S46" s="48" t="n"/>
      <c r="T46" s="48" t="n"/>
      <c r="U46" s="48" t="n"/>
      <c r="V46" s="48" t="n"/>
      <c r="W46" s="48" t="n"/>
      <c r="X46" s="48" t="n"/>
      <c r="Y46" s="48" t="n"/>
      <c r="Z46" s="48" t="n"/>
      <c r="AA46" s="48" t="n"/>
      <c r="AB46" s="48" t="n"/>
      <c r="AC46" s="48" t="n"/>
      <c r="AD46" s="48" t="n"/>
      <c r="AE46" s="48" t="n"/>
      <c r="AF46" s="48" t="n"/>
      <c r="AG46" s="48" t="n"/>
      <c r="AH46" s="8" t="n"/>
      <c r="AI46" s="48" t="n"/>
      <c r="AJ46" s="48" t="n"/>
      <c r="AK46" s="8" t="n"/>
      <c r="AL46" s="48" t="n"/>
      <c r="AM46" s="48" t="n"/>
      <c r="AN46" s="48" t="n"/>
      <c r="AO46" s="48" t="n"/>
      <c r="AP46" s="8" t="n"/>
      <c r="AQ46" s="8" t="n"/>
      <c r="AR46" s="8" t="n"/>
      <c r="AS46" s="8" t="n"/>
      <c r="AT46" s="8" t="n"/>
      <c r="AU46" s="8" t="n"/>
      <c r="AV46" s="8" t="n"/>
      <c r="AW46" s="8" t="n"/>
      <c r="AX46" s="48" t="n"/>
      <c r="AY46" s="48" t="n"/>
      <c r="AZ46" s="8" t="n"/>
      <c r="BA46" s="8" t="n"/>
      <c r="BB46" s="8" t="n"/>
      <c r="BC46" s="8" t="n"/>
      <c r="BD46" s="8" t="n"/>
      <c r="BE46" s="8" t="n"/>
      <c r="BF46" s="8" t="n"/>
      <c r="BG46" s="8" t="n"/>
      <c r="BH46" s="48" t="n"/>
      <c r="BI46" s="48" t="n"/>
      <c r="BJ46" s="8" t="n"/>
      <c r="BK46" s="8" t="n"/>
      <c r="BL46" s="8" t="n"/>
      <c r="BM46" s="8" t="n"/>
      <c r="BN46" s="48" t="n"/>
      <c r="BO46" s="48" t="n"/>
      <c r="BP46" s="8" t="n"/>
      <c r="BQ46" s="8" t="n"/>
      <c r="BR46" s="8" t="n"/>
      <c r="BS46" s="8" t="n"/>
      <c r="BT46" s="8" t="n"/>
      <c r="BU46" s="48" t="n"/>
      <c r="BV46" s="48" t="n"/>
      <c r="BW46" s="8" t="n"/>
      <c r="BX46" s="8" t="n"/>
      <c r="BY46" s="8" t="n"/>
      <c r="BZ46" s="8" t="n"/>
      <c r="CA46" s="8" t="n"/>
      <c r="CB46" s="48" t="n"/>
      <c r="CC46" s="48" t="n"/>
      <c r="CD46" s="8" t="n"/>
      <c r="CE46" s="8" t="n"/>
      <c r="CF46" s="8" t="n"/>
      <c r="CG46" s="8" t="n"/>
      <c r="CH46" s="8" t="n"/>
      <c r="CI46" s="8" t="n"/>
      <c r="CJ46" s="8" t="n"/>
      <c r="CK46" s="48" t="n"/>
      <c r="CL46" s="48" t="n"/>
      <c r="CM46" s="8" t="n"/>
      <c r="CN46" s="48" t="n"/>
      <c r="CO46" s="48" t="n"/>
      <c r="CP46" s="48" t="n"/>
      <c r="CQ46" s="8" t="n"/>
      <c r="CR46" s="8" t="n"/>
      <c r="CS46" s="8" t="n"/>
      <c r="CT46" s="8" t="n"/>
      <c r="CU46" s="10" t="n"/>
      <c r="CV46" s="10" t="n"/>
      <c r="CW46" s="10" t="n"/>
      <c r="CX46" s="8" t="n"/>
      <c r="CY46" s="48" t="n"/>
      <c r="CZ46" s="8" t="n"/>
      <c r="DA46" s="8" t="n"/>
      <c r="DB46" s="8" t="n"/>
      <c r="DC46" s="48" t="n"/>
      <c r="DD46" s="48" t="n"/>
      <c r="DE46" s="8" t="n"/>
      <c r="DF46" s="8" t="n"/>
      <c r="DG46" s="8" t="n"/>
      <c r="DH46" s="8" t="n"/>
      <c r="DI46" s="48" t="n"/>
      <c r="DJ46" s="48" t="n"/>
      <c r="DK46" s="8" t="n"/>
      <c r="DL46" s="8" t="n"/>
      <c r="DM46" s="8" t="n"/>
      <c r="DN46" s="8" t="n"/>
      <c r="DO46" s="48" t="n"/>
      <c r="DP46" s="8" t="n"/>
      <c r="DQ46" s="8" t="n"/>
      <c r="DR46" s="8" t="n"/>
      <c r="DS46" s="48" t="n"/>
      <c r="DT46" s="48" t="n"/>
      <c r="DU46" s="48" t="n"/>
      <c r="DV46" s="48" t="n"/>
      <c r="DW46" s="48" t="n"/>
      <c r="DX46" s="48" t="n"/>
      <c r="DY46" s="48" t="n"/>
      <c r="DZ46" s="48" t="n"/>
      <c r="EA46" s="48" t="n"/>
      <c r="EB46" s="48" t="n"/>
      <c r="EC46" s="48" t="n"/>
      <c r="ED46" s="48" t="n"/>
      <c r="EE46" s="48" t="n"/>
      <c r="EF46" s="48" t="n"/>
      <c r="EG46" s="48" t="n"/>
      <c r="EH46" s="48" t="n"/>
      <c r="EI46" s="48" t="n"/>
      <c r="EJ46" s="8" t="n"/>
      <c r="EK46" s="8" t="n"/>
      <c r="EL46" s="8" t="n"/>
      <c r="EM46" s="8" t="n"/>
      <c r="EN46" s="8" t="n"/>
      <c r="EO46" s="11" t="n"/>
      <c r="EP46" s="48" t="n"/>
      <c r="EQ46" s="48" t="n"/>
      <c r="ER46" s="48" t="n"/>
      <c r="ES46" s="8" t="n"/>
      <c r="ET46" s="8" t="n"/>
      <c r="EU46" s="8" t="n"/>
      <c r="EV46" s="8" t="n"/>
      <c r="EW46" s="48" t="n"/>
      <c r="EX46" s="48" t="n"/>
      <c r="EY46" s="8" t="n"/>
      <c r="EZ46" s="8" t="n"/>
      <c r="FA46" s="8" t="n"/>
      <c r="FB46" s="48" t="n"/>
      <c r="FC46" s="48" t="n"/>
      <c r="FD46" s="48" t="n"/>
      <c r="FE46" s="48" t="n"/>
      <c r="FF46" s="48" t="n"/>
      <c r="FG46" s="48" t="n"/>
      <c r="FH46" s="48" t="n"/>
      <c r="FI46" s="48" t="n"/>
      <c r="FJ46" s="48" t="n"/>
      <c r="FK46" s="48" t="n"/>
      <c r="FL46" s="48" t="n"/>
      <c r="FM46" s="48" t="n"/>
      <c r="FN46" s="48" t="n"/>
      <c r="FO46" s="48" t="n"/>
      <c r="FP46" s="48" t="n"/>
      <c r="FQ46" s="48" t="n"/>
      <c r="FR46" s="48" t="n"/>
      <c r="FS46" s="48" t="n"/>
      <c r="FT46" s="48" t="n"/>
      <c r="FU46" s="48" t="n"/>
      <c r="FV46" s="8" t="n"/>
      <c r="FW46" s="8" t="n"/>
      <c r="FX46" s="8" t="n"/>
      <c r="FY46" s="8" t="n"/>
      <c r="FZ46" s="48" t="n"/>
      <c r="GA46" s="48" t="n"/>
      <c r="GB46" s="8" t="n"/>
      <c r="GC46" s="8" t="n"/>
      <c r="GD46" s="8" t="n"/>
      <c r="GE46" s="8" t="n"/>
      <c r="GF46" s="48" t="n"/>
      <c r="GG46" s="48" t="n"/>
      <c r="GH46" s="48" t="n"/>
      <c r="GI46" s="48" t="n"/>
      <c r="GJ46" s="8" t="n"/>
      <c r="GK46" s="8" t="n"/>
      <c r="GL46" s="8" t="n"/>
      <c r="GM46" s="8" t="n"/>
      <c r="GN46" s="48" t="n"/>
      <c r="GO46" s="8" t="n"/>
      <c r="GP46" s="48" t="n"/>
      <c r="GQ46" s="48" t="n"/>
      <c r="GR46" s="8" t="n"/>
      <c r="GS46" s="8" t="n"/>
      <c r="GT46" s="8" t="n"/>
      <c r="GU46" s="8" t="n"/>
      <c r="GV46" s="8" t="n"/>
      <c r="GW46" s="8" t="n"/>
      <c r="GX46" s="8" t="n"/>
      <c r="GY46" s="48" t="n"/>
      <c r="GZ46" s="48" t="n"/>
      <c r="HA46" s="8" t="n"/>
      <c r="HB46" s="8" t="n"/>
      <c r="HC46" s="8" t="n"/>
      <c r="HD46" s="8" t="n"/>
      <c r="HE46" s="8" t="n"/>
      <c r="HF46" s="8" t="n"/>
      <c r="HG46" s="8" t="n"/>
      <c r="HH46" s="8" t="n"/>
      <c r="HI46" s="48" t="n"/>
      <c r="HJ46" s="48" t="n"/>
      <c r="HK46" s="48" t="n"/>
      <c r="HL46" s="48" t="n"/>
      <c r="HM46" s="48" t="n"/>
      <c r="HN46" s="48" t="n"/>
      <c r="HO46" s="48" t="n"/>
      <c r="HP46" s="48" t="n"/>
      <c r="HQ46" s="48" t="n"/>
      <c r="HR46" s="48" t="n"/>
      <c r="HS46" s="48" t="n"/>
      <c r="HT46" s="48" t="n"/>
      <c r="HU46" s="48" t="n"/>
      <c r="HV46" s="48" t="n"/>
      <c r="HW46" s="48" t="n"/>
      <c r="HX46" s="48" t="n"/>
      <c r="HY46" s="8" t="n"/>
      <c r="HZ46" s="8" t="n"/>
      <c r="IA46" s="8" t="n"/>
      <c r="IB46" s="8" t="n"/>
      <c r="IC46" s="48" t="n"/>
      <c r="ID46" s="48" t="n"/>
      <c r="IE46" s="48" t="n"/>
      <c r="IF46" s="48" t="n"/>
      <c r="IG46" s="48" t="n"/>
      <c r="IH46" s="48" t="n"/>
      <c r="II46" s="48" t="n"/>
      <c r="IJ46" s="48" t="n"/>
      <c r="IK46" s="48" t="n"/>
      <c r="IL46" s="48" t="n"/>
      <c r="IM46" s="48" t="n"/>
      <c r="IN46" s="48" t="n"/>
      <c r="IO46" s="48" t="n"/>
      <c r="IP46" s="48" t="n"/>
      <c r="IQ46" s="48" t="n"/>
      <c r="IR46" s="48" t="n"/>
      <c r="IS46" s="48" t="n"/>
      <c r="IT46" s="48" t="n"/>
      <c r="IU46" s="48" t="n"/>
      <c r="IV46" s="48" t="n"/>
      <c r="IW46" s="48" t="n"/>
      <c r="IX46" s="48" t="n"/>
      <c r="IY46" s="48" t="n"/>
      <c r="IZ46" s="48" t="n"/>
      <c r="JA46" s="48" t="n"/>
      <c r="JB46" s="48" t="n"/>
      <c r="JC46" s="48" t="n"/>
      <c r="JD46" s="48" t="n"/>
      <c r="JE46" s="48" t="n"/>
      <c r="JF46" s="48" t="n"/>
      <c r="JG46" s="48" t="n"/>
      <c r="JH46" s="48" t="n"/>
      <c r="JI46" s="48" t="n"/>
      <c r="JJ46" s="48" t="n"/>
      <c r="JK46" s="48" t="n"/>
      <c r="JL46" s="48" t="n"/>
      <c r="JM46" s="48" t="n"/>
      <c r="JN46" s="48" t="n"/>
      <c r="JO46" s="48" t="n"/>
      <c r="JP46" s="48" t="n"/>
      <c r="JQ46" s="48" t="n"/>
      <c r="JR46" s="48" t="n"/>
      <c r="JS46" s="48" t="n"/>
      <c r="JT46" s="48" t="n"/>
      <c r="JU46" s="48" t="n"/>
      <c r="JV46" s="48" t="n"/>
      <c r="JW46" s="48" t="n"/>
      <c r="JX46" s="48" t="n"/>
      <c r="JY46" s="48" t="n"/>
      <c r="JZ46" s="48" t="n"/>
      <c r="KA46" s="48" t="n"/>
      <c r="KB46" s="48" t="n"/>
      <c r="KC46" s="48" t="n"/>
      <c r="KD46" s="48" t="n"/>
      <c r="KE46" s="48" t="n"/>
      <c r="KF46" s="48" t="n"/>
      <c r="KG46" s="48" t="n"/>
      <c r="KH46" s="48" t="n"/>
      <c r="KI46" s="48" t="n"/>
      <c r="KJ46" s="48" t="n"/>
      <c r="KK46" s="48" t="n"/>
      <c r="KL46" s="48" t="n"/>
      <c r="KM46" s="48" t="n"/>
      <c r="KN46" s="48" t="n"/>
      <c r="KO46" s="48" t="n"/>
      <c r="KP46" s="48" t="n"/>
      <c r="KQ46" s="48" t="n"/>
      <c r="KR46" s="48" t="n"/>
      <c r="KS46" s="48" t="n"/>
      <c r="KT46" s="48" t="n"/>
      <c r="KU46" s="48" t="n"/>
      <c r="KV46" s="48" t="n"/>
      <c r="KW46" s="8" t="n"/>
      <c r="KX46" s="8" t="n"/>
      <c r="KY46" s="8" t="n"/>
      <c r="KZ46" s="8" t="n"/>
      <c r="LA46" s="48" t="n"/>
      <c r="LB46" s="48" t="n"/>
      <c r="LC46" s="8" t="n"/>
      <c r="LD46" s="8" t="n"/>
      <c r="LE46" s="8" t="n"/>
      <c r="LF46" s="8" t="n"/>
      <c r="LG46" s="48" t="n"/>
      <c r="LH46" s="8" t="n"/>
      <c r="LI46" s="48" t="n"/>
      <c r="LJ46" s="48" t="n"/>
      <c r="LK46" s="8" t="n"/>
      <c r="LL46" s="8" t="n"/>
      <c r="LM46" s="8" t="n"/>
      <c r="LN46" s="8" t="n"/>
      <c r="LO46" s="8" t="n"/>
      <c r="LP46" s="8" t="n"/>
      <c r="LQ46" s="8" t="n"/>
      <c r="LR46" s="48" t="n"/>
      <c r="LS46" s="8" t="n"/>
      <c r="LT46" s="8" t="n"/>
      <c r="LU46" s="8" t="n"/>
      <c r="LV46" s="8" t="n"/>
      <c r="LW46" s="8" t="n"/>
      <c r="LX46" s="8" t="n"/>
      <c r="LY46" s="8" t="n"/>
      <c r="LZ46" s="8" t="n"/>
      <c r="MA46" s="8" t="n"/>
      <c r="MB46" s="48" t="n"/>
      <c r="MC46" s="8" t="n"/>
      <c r="MD46" s="8" t="n"/>
      <c r="ME46" s="8" t="n"/>
      <c r="MF46" s="8" t="n"/>
      <c r="MG46" s="8" t="n"/>
      <c r="MH46" s="8" t="n"/>
      <c r="MI46" s="48" t="n"/>
      <c r="MJ46" s="8" t="n"/>
      <c r="MK46" s="8" t="n"/>
      <c r="ML46" s="8" t="n"/>
      <c r="MM46" s="8" t="n"/>
      <c r="MN46" s="8" t="n"/>
      <c r="MO46" s="8" t="n"/>
      <c r="MP46" s="48" t="n"/>
      <c r="MQ46" s="48" t="n"/>
      <c r="MR46" s="48" t="n"/>
      <c r="MS46" s="48" t="n"/>
      <c r="MT46" s="48" t="n"/>
      <c r="MU46" s="48" t="n"/>
      <c r="MV46" s="48" t="n"/>
      <c r="MW46" s="48" t="n"/>
      <c r="MX46" s="48" t="n"/>
      <c r="MY46" s="48" t="n"/>
      <c r="MZ46" s="48" t="n"/>
      <c r="NA46" s="48" t="n"/>
      <c r="NB46" s="48" t="n"/>
      <c r="NC46" s="48" t="n"/>
      <c r="ND46" s="48" t="n"/>
      <c r="NE46" s="48" t="n"/>
      <c r="NF46" s="48" t="n"/>
      <c r="NG46" s="48" t="n"/>
      <c r="NH46" s="48" t="n"/>
      <c r="NI46" s="48" t="n"/>
      <c r="NJ46" s="48" t="n"/>
      <c r="NK46" s="48" t="n"/>
      <c r="NL46" s="48" t="n"/>
      <c r="NM46" s="48" t="n"/>
      <c r="NN46" s="48" t="n"/>
      <c r="NO46" s="48" t="n"/>
      <c r="NP46" s="48" t="n"/>
      <c r="NQ46" s="48" t="n"/>
      <c r="NR46" s="48" t="n"/>
      <c r="NS46" s="48" t="n"/>
      <c r="NT46" s="48" t="n"/>
      <c r="NU46" s="48" t="n"/>
      <c r="NV46" s="48" t="n"/>
      <c r="NW46" s="48" t="n"/>
      <c r="NX46" s="48" t="n"/>
      <c r="NY46" s="8" t="n"/>
      <c r="NZ46" s="8" t="n"/>
      <c r="OA46" s="8" t="n"/>
      <c r="OB46" s="8" t="n"/>
      <c r="OC46" s="8" t="n"/>
      <c r="OD46" s="8" t="n"/>
      <c r="OE46" s="48" t="n"/>
      <c r="OF46" s="48" t="n"/>
      <c r="OG46" s="48" t="n"/>
      <c r="OH46" s="8" t="n"/>
      <c r="OI46" s="8" t="n"/>
      <c r="OJ46" s="8" t="n"/>
      <c r="OK46" s="8" t="n"/>
      <c r="OL46" s="8" t="n"/>
      <c r="OM46" s="8" t="n"/>
      <c r="ON46" s="8" t="n"/>
      <c r="OO46" s="8" t="n"/>
      <c r="OP46" s="48" t="n"/>
      <c r="OQ46" s="8" t="n"/>
      <c r="OR46" s="8" t="n"/>
      <c r="OS46" s="8" t="n"/>
      <c r="OT46" s="8" t="n"/>
      <c r="OU46" s="8" t="n"/>
      <c r="OV46" s="8" t="n"/>
      <c r="OW46" s="8" t="n"/>
      <c r="OX46" s="8" t="n"/>
      <c r="OY46" s="8" t="n"/>
      <c r="OZ46" s="8" t="n"/>
      <c r="PA46" s="8" t="n"/>
      <c r="PB46" s="8" t="n"/>
      <c r="PC46" s="8" t="n"/>
      <c r="PD46" s="8" t="n"/>
      <c r="PE46" s="8" t="n"/>
      <c r="PF46" s="8" t="n"/>
      <c r="PG46" s="8" t="n"/>
      <c r="PH46" s="8" t="n"/>
      <c r="PI46" s="8" t="n"/>
      <c r="PJ46" s="8" t="n"/>
      <c r="PK46" s="8" t="n"/>
      <c r="PL46" s="8" t="n"/>
      <c r="PM46" s="8" t="n"/>
      <c r="PN46" s="8" t="n"/>
      <c r="PO46" s="8" t="n"/>
      <c r="PP46" s="8" t="n"/>
      <c r="PQ46" s="8" t="n"/>
      <c r="PR46" s="8" t="n"/>
      <c r="PS46" s="8" t="n"/>
      <c r="PT46" s="48" t="n"/>
      <c r="PU46" s="48" t="n"/>
      <c r="PV46" s="48" t="n"/>
      <c r="PW46" s="48" t="n"/>
      <c r="PX46" s="48" t="n"/>
      <c r="PY46" s="48" t="n"/>
      <c r="PZ46" s="48" t="n"/>
      <c r="QA46" s="48" t="n"/>
      <c r="QB46" s="48" t="n"/>
      <c r="QC46" s="48" t="n"/>
      <c r="QD46" s="48" t="n"/>
      <c r="QE46" s="48" t="n"/>
      <c r="QF46" s="8" t="n"/>
      <c r="QG46" s="8" t="n"/>
      <c r="QH46" s="8" t="n"/>
      <c r="QI46" s="8" t="n"/>
      <c r="QJ46" s="8" t="n"/>
      <c r="QK46" s="8" t="n"/>
      <c r="QL46" s="8" t="n"/>
      <c r="QM46" s="8" t="n"/>
      <c r="QN46" s="8" t="n"/>
      <c r="QO46" s="48" t="n"/>
      <c r="QP46" s="48" t="n"/>
      <c r="QQ46" s="48" t="n"/>
      <c r="QR46" s="48" t="n"/>
      <c r="QS46" s="48" t="n"/>
      <c r="QT46" s="48" t="n"/>
      <c r="QU46" s="48" t="n"/>
      <c r="QV46" s="48" t="n"/>
      <c r="QW46" s="48" t="n"/>
      <c r="QX46" s="48" t="n"/>
      <c r="QY46" s="48" t="n"/>
      <c r="QZ46" s="48" t="n"/>
      <c r="RA46" s="48" t="n"/>
      <c r="RB46" s="48" t="n"/>
      <c r="RC46" s="48" t="n"/>
      <c r="RD46" s="48" t="n"/>
      <c r="RE46" s="48" t="n"/>
      <c r="RF46" s="48" t="n"/>
      <c r="RG46" s="48" t="n"/>
      <c r="RH46" s="48" t="n"/>
      <c r="RI46" s="48" t="n"/>
      <c r="RJ46" s="48" t="n"/>
      <c r="RK46" s="48" t="n"/>
      <c r="RL46" s="48" t="n"/>
      <c r="RM46" s="48" t="n"/>
      <c r="RN46" s="48" t="n"/>
      <c r="RO46" s="48" t="n"/>
      <c r="RP46" s="48" t="n"/>
      <c r="RQ46" s="48" t="n"/>
      <c r="RR46" s="48" t="n"/>
      <c r="RS46" s="48" t="n"/>
      <c r="RT46" s="48" t="n"/>
      <c r="RU46" s="48" t="n"/>
      <c r="RV46" s="48" t="n"/>
      <c r="RW46" s="48" t="n"/>
      <c r="RX46" s="48" t="n"/>
      <c r="RY46" s="48" t="n"/>
      <c r="RZ46" s="48" t="n"/>
      <c r="SA46" s="48" t="n"/>
      <c r="SB46" s="48" t="n"/>
      <c r="SC46" s="48" t="n"/>
      <c r="SD46" s="48" t="n"/>
      <c r="SE46" s="48" t="n"/>
      <c r="SF46" s="48" t="n"/>
      <c r="SG46" s="48" t="n"/>
      <c r="SH46" s="48" t="n"/>
      <c r="SI46" s="48" t="n"/>
      <c r="SJ46" s="48" t="n"/>
      <c r="SK46" s="48" t="n"/>
      <c r="SL46" s="48" t="n"/>
      <c r="SM46" s="48" t="n"/>
      <c r="SN46" s="48" t="n"/>
      <c r="SO46" s="48" t="n"/>
      <c r="SP46" s="48" t="n"/>
      <c r="SQ46" s="48" t="n"/>
      <c r="SR46" s="48" t="n"/>
      <c r="SS46" s="48" t="n"/>
      <c r="ST46" s="48" t="n"/>
      <c r="SU46" s="48" t="n"/>
      <c r="SV46" s="48" t="n"/>
      <c r="SW46" s="48" t="n"/>
      <c r="SX46" s="48" t="n"/>
      <c r="SY46" s="8" t="n"/>
      <c r="SZ46" s="48" t="n"/>
      <c r="TA46" s="48" t="n"/>
      <c r="TB46" s="48" t="n"/>
      <c r="TC46" s="48" t="n"/>
      <c r="TD46" s="48" t="n"/>
      <c r="TE46" s="48" t="n"/>
      <c r="TF46" s="48" t="n"/>
      <c r="TG46" s="8" t="n"/>
      <c r="TH46" s="8" t="n"/>
      <c r="TI46" s="8" t="n"/>
      <c r="TJ46" s="8" t="n"/>
      <c r="TK46" s="8" t="n"/>
      <c r="TL46" s="8" t="n"/>
      <c r="TM46" s="8" t="n"/>
      <c r="TN46" s="8" t="n"/>
      <c r="TO46" s="8" t="n"/>
      <c r="TP46" s="8" t="n"/>
      <c r="TQ46" s="8" t="n"/>
      <c r="TR46" s="8" t="n"/>
      <c r="TS46" s="48" t="n"/>
      <c r="TT46" s="48" t="n"/>
      <c r="TU46" s="48" t="n"/>
      <c r="TV46" s="48" t="n"/>
      <c r="TW46" s="48" t="n"/>
      <c r="TX46" s="48" t="n"/>
      <c r="TY46" s="48" t="n"/>
      <c r="TZ46" s="48" t="n"/>
      <c r="UA46" s="48" t="n"/>
      <c r="UB46" s="48" t="n"/>
      <c r="UC46" s="48" t="n"/>
      <c r="UD46" s="48" t="n"/>
      <c r="UE46" s="48" t="n"/>
      <c r="UF46" s="48" t="n"/>
      <c r="UG46" s="48" t="n"/>
      <c r="UH46" s="48" t="n"/>
      <c r="UI46" s="48" t="n"/>
      <c r="UJ46" s="48" t="n"/>
      <c r="UK46" s="48" t="n"/>
      <c r="UL46" s="48" t="n"/>
      <c r="UM46" s="48" t="n"/>
      <c r="UN46" s="48" t="n"/>
      <c r="UO46" s="48" t="n"/>
      <c r="UP46" s="48" t="n"/>
      <c r="UQ46" s="48" t="n"/>
      <c r="UR46" s="48" t="n"/>
      <c r="US46" s="48" t="n"/>
      <c r="UT46" s="48" t="n"/>
      <c r="UU46" s="48" t="n"/>
      <c r="UV46" s="48" t="n"/>
      <c r="UW46" s="48" t="n"/>
      <c r="UX46" s="48" t="n"/>
      <c r="UY46" s="48" t="n"/>
      <c r="UZ46" s="48" t="n"/>
      <c r="VA46" s="48" t="n"/>
      <c r="VB46" s="48" t="n"/>
      <c r="VC46" s="48" t="n"/>
      <c r="VD46" s="48" t="n"/>
      <c r="VE46" s="48" t="n"/>
      <c r="VF46" s="48" t="n"/>
      <c r="VG46" s="48" t="n"/>
      <c r="VH46" s="48" t="n"/>
      <c r="VI46" s="48" t="n"/>
      <c r="VJ46" s="48" t="n"/>
      <c r="VK46" s="48" t="n"/>
      <c r="VL46" s="48" t="n"/>
      <c r="VM46" s="48" t="n"/>
      <c r="VN46" s="48" t="n"/>
      <c r="VO46" s="48" t="n"/>
      <c r="VP46" s="48" t="n"/>
      <c r="VQ46" s="48" t="n"/>
      <c r="VR46" s="48" t="n"/>
      <c r="VS46" s="48" t="n"/>
      <c r="VT46" s="48" t="n"/>
      <c r="VU46" s="48" t="n"/>
      <c r="VV46" s="48" t="n"/>
      <c r="VW46" s="48" t="n"/>
      <c r="VX46" s="48" t="n"/>
      <c r="VY46" s="48" t="n"/>
      <c r="VZ46" s="48" t="n"/>
      <c r="WA46" s="48" t="n"/>
      <c r="WB46" s="48" t="n"/>
      <c r="WC46" s="48" t="n"/>
      <c r="WD46" s="48" t="n"/>
      <c r="WE46" s="48" t="n"/>
      <c r="WF46" s="48" t="n"/>
      <c r="WG46" s="8" t="n"/>
      <c r="WH46" s="8" t="n"/>
      <c r="WI46" s="8" t="n"/>
      <c r="WJ46" s="8" t="n"/>
      <c r="WK46" s="8" t="n"/>
      <c r="WL46" s="8" t="n"/>
      <c r="WM46" s="8" t="n"/>
      <c r="WN46" s="8" t="n"/>
      <c r="WO46" s="48" t="n"/>
      <c r="WP46" s="48" t="n"/>
      <c r="WQ46" s="48" t="n"/>
      <c r="WR46" s="48" t="n"/>
      <c r="WS46" s="48" t="n"/>
      <c r="WT46" s="48" t="n"/>
      <c r="WU46" s="48" t="n"/>
      <c r="WV46" s="48" t="n"/>
      <c r="WW46" s="48" t="n"/>
      <c r="WX46" s="48" t="n"/>
      <c r="WY46" s="48" t="n"/>
      <c r="WZ46" s="48" t="n"/>
      <c r="XA46" s="48" t="n"/>
      <c r="XB46" s="48" t="n"/>
      <c r="XC46" s="48" t="n"/>
      <c r="XD46" s="48" t="n"/>
      <c r="XE46" s="48" t="n"/>
      <c r="XF46" s="48" t="n"/>
      <c r="XG46" s="48" t="n"/>
      <c r="XH46" s="48" t="n"/>
      <c r="XI46" s="48" t="n"/>
      <c r="XJ46" s="48" t="n"/>
      <c r="XK46" s="48" t="n"/>
      <c r="XL46" s="48" t="n"/>
      <c r="XM46" s="48" t="n"/>
      <c r="XN46" s="48" t="n"/>
      <c r="XO46" s="48" t="n"/>
      <c r="XP46" s="48" t="n"/>
      <c r="XQ46" s="48" t="n"/>
      <c r="XR46" s="48" t="n"/>
      <c r="XS46" s="48" t="n"/>
      <c r="XT46" s="48" t="n"/>
      <c r="XU46" s="48" t="n"/>
      <c r="XV46" s="48" t="n"/>
      <c r="XW46" s="48" t="n"/>
      <c r="XX46" s="48" t="n"/>
      <c r="XY46" s="48" t="n"/>
      <c r="XZ46" s="48" t="n"/>
      <c r="YA46" s="48" t="n"/>
      <c r="YB46" s="48" t="n"/>
      <c r="YC46" s="48" t="n"/>
      <c r="YD46" s="48" t="n"/>
      <c r="YE46" s="48" t="n"/>
      <c r="YF46" s="48" t="n"/>
      <c r="YG46" s="48" t="n"/>
      <c r="YH46" s="48" t="n"/>
      <c r="YI46" s="48" t="n"/>
      <c r="YJ46" s="48" t="n"/>
      <c r="YK46" s="48" t="n"/>
      <c r="YL46" s="48" t="n"/>
      <c r="YM46" s="48" t="n"/>
      <c r="YN46" s="48" t="n"/>
      <c r="YO46" s="48" t="n"/>
      <c r="YP46" s="48" t="n"/>
      <c r="YQ46" s="48" t="n"/>
      <c r="YR46" s="48" t="n"/>
      <c r="YS46" s="48" t="n"/>
      <c r="YT46" s="48" t="n"/>
      <c r="YU46" s="48" t="n"/>
      <c r="YV46" s="48" t="n"/>
      <c r="YW46" s="48" t="n"/>
      <c r="YX46" s="48" t="n"/>
      <c r="YY46" s="48" t="n"/>
      <c r="YZ46" s="48" t="n"/>
      <c r="ZA46" s="48" t="n"/>
      <c r="ZB46" s="48" t="n"/>
      <c r="ZC46" s="48" t="n"/>
      <c r="ZD46" s="48" t="n"/>
      <c r="ZE46" s="48" t="n"/>
      <c r="ZF46" s="48" t="n"/>
      <c r="ZG46" s="48" t="n"/>
      <c r="ZH46" s="48" t="n"/>
      <c r="ZI46" s="48" t="n"/>
      <c r="ZJ46" s="48" t="n"/>
      <c r="ZK46" s="48" t="n"/>
      <c r="ZL46" s="48" t="n"/>
      <c r="ZM46" s="48" t="n"/>
      <c r="ZN46" s="48" t="n"/>
      <c r="ZO46" s="48" t="n"/>
      <c r="ZP46" s="48" t="n"/>
      <c r="ZQ46" s="48" t="n"/>
      <c r="ZR46" s="48" t="n"/>
      <c r="ZS46" s="48" t="n"/>
      <c r="ZT46" s="48" t="n"/>
      <c r="ZU46" s="48" t="n"/>
      <c r="ZV46" s="48" t="n"/>
      <c r="ZW46" s="8" t="n"/>
      <c r="ZX46" s="48" t="n"/>
      <c r="ZY46" s="48" t="n"/>
      <c r="ZZ46" s="48" t="n"/>
      <c r="AAA46" s="48" t="n"/>
      <c r="AAB46" s="48" t="n"/>
      <c r="AAC46" s="48" t="n"/>
      <c r="AAD46" s="48" t="n"/>
      <c r="AAE46" s="48" t="n"/>
      <c r="AAF46" s="48" t="n"/>
      <c r="AAG46" s="48" t="n"/>
      <c r="AAH46" s="48" t="n"/>
      <c r="AAI46" s="48" t="n"/>
      <c r="AAJ46" s="48" t="n"/>
      <c r="AAK46" s="48" t="n"/>
      <c r="AAL46" s="48" t="n"/>
      <c r="AAM46" s="48" t="n"/>
      <c r="AAN46" s="8" t="n"/>
      <c r="AAO46" s="8" t="n"/>
      <c r="AAP46" s="8" t="n"/>
      <c r="AAQ46" s="8" t="n"/>
      <c r="AAR46" s="48" t="n"/>
      <c r="AAS46" s="48" t="n"/>
      <c r="AAT46" s="48" t="n"/>
      <c r="AAU46" s="8" t="n"/>
      <c r="AAV46" s="8" t="n"/>
      <c r="AAW46" s="8" t="n"/>
      <c r="AAX46" s="8" t="n"/>
      <c r="AAY46" s="8" t="n"/>
      <c r="AAZ46" s="8" t="n"/>
      <c r="ABA46" s="8" t="n"/>
      <c r="ABB46" s="48" t="n"/>
      <c r="ABC46" s="8" t="n"/>
      <c r="ABD46" s="8" t="n"/>
      <c r="ABE46" s="8" t="n"/>
      <c r="ABF46" s="8" t="n"/>
      <c r="ABG46" s="8" t="n"/>
      <c r="ABH46" s="48" t="n"/>
      <c r="ABI46" s="48" t="n"/>
      <c r="ABJ46" s="48" t="n"/>
      <c r="ABK46" s="48" t="n"/>
      <c r="ABL46" s="48" t="n"/>
      <c r="ABM46" s="48" t="n"/>
      <c r="ABN46" s="48" t="n"/>
      <c r="ABO46" s="48" t="n"/>
      <c r="ABP46" s="48" t="n"/>
      <c r="ABQ46" s="11" t="n"/>
      <c r="ABR46" s="48" t="n"/>
      <c r="ABS46" s="8" t="n"/>
      <c r="ABT46" s="8" t="n"/>
      <c r="ABU46" s="8" t="n"/>
      <c r="ABV46" s="8" t="n"/>
      <c r="ABW46" s="48" t="n"/>
      <c r="ABX46" s="48" t="n"/>
      <c r="ABY46" s="8" t="n"/>
      <c r="ABZ46" s="8" t="n"/>
      <c r="ACA46" s="8" t="n"/>
      <c r="ACB46" s="8" t="n"/>
      <c r="ACC46" s="8" t="n"/>
      <c r="ACD46" s="8" t="n"/>
      <c r="ACE46" s="48" t="n"/>
      <c r="ACF46" s="48" t="n"/>
      <c r="ACG46" s="48" t="n"/>
      <c r="ACH46" s="48" t="n"/>
      <c r="ACI46" s="48" t="n"/>
      <c r="ACJ46" s="48" t="n"/>
      <c r="ACK46" s="48" t="n"/>
      <c r="ACL46" s="8" t="n"/>
      <c r="ACM46" s="8" t="n"/>
      <c r="ACN46" s="8" t="n"/>
      <c r="ACO46" s="8" t="n"/>
      <c r="ACP46" s="8" t="n"/>
      <c r="ACQ46" s="8" t="n"/>
      <c r="ACR46" s="8" t="n"/>
      <c r="ACS46" s="48" t="n"/>
      <c r="ACT46" s="48" t="n"/>
      <c r="ACU46" s="48" t="n"/>
      <c r="ACV46" s="48" t="n"/>
      <c r="ACW46" s="48" t="n"/>
      <c r="ACX46" s="48" t="n"/>
      <c r="ACY46" s="48" t="n"/>
      <c r="ACZ46" s="8" t="n"/>
      <c r="ADA46" s="8" t="n"/>
      <c r="ADB46" s="8" t="n"/>
      <c r="ADC46" s="8" t="n"/>
      <c r="ADD46" s="48" t="n"/>
      <c r="ADE46" s="48" t="n"/>
      <c r="ADF46" s="48" t="n"/>
      <c r="ADG46" s="48" t="n"/>
      <c r="ADH46" s="48" t="n"/>
      <c r="ADI46" s="48" t="n"/>
      <c r="ADJ46" s="48" t="n"/>
      <c r="ADK46" s="48" t="n"/>
      <c r="ADL46" s="48" t="n"/>
      <c r="ADM46" s="48" t="n"/>
      <c r="ADN46" s="48" t="n"/>
      <c r="ADO46" s="48" t="n"/>
      <c r="ADP46" s="48" t="n"/>
      <c r="ADQ46" s="48" t="n"/>
      <c r="ADR46" s="48" t="n"/>
      <c r="ADS46" s="48" t="n"/>
      <c r="ADT46" s="48" t="n"/>
      <c r="ADU46" s="48" t="n"/>
      <c r="ADV46" s="8" t="n"/>
      <c r="ADW46" s="8" t="n"/>
      <c r="ADX46" s="8" t="n"/>
      <c r="ADY46" s="8" t="n"/>
      <c r="ADZ46" s="8" t="n"/>
      <c r="AEA46" s="8" t="n"/>
      <c r="AEB46" s="8" t="n"/>
      <c r="AEC46" s="8" t="n"/>
      <c r="AED46" s="12" t="n"/>
      <c r="AEE46" s="17" t="n"/>
      <c r="AEF46" s="48" t="n"/>
      <c r="AEG46" s="17" t="n"/>
      <c r="AEH46" s="48" t="n"/>
      <c r="AEI46" s="11" t="n"/>
      <c r="AEJ46" s="48" t="n"/>
      <c r="AEK46" s="17" t="n"/>
      <c r="AEL46" s="18" t="n"/>
      <c r="AEM46" s="18" t="n"/>
      <c r="AEN46" s="18" t="n"/>
      <c r="AEO46" s="18" t="n"/>
      <c r="AEP46" s="18" t="n"/>
      <c r="AEQ46" s="18" t="n"/>
      <c r="AER46" s="18" t="n"/>
      <c r="AES46" s="18" t="n"/>
      <c r="AET46" s="18" t="n"/>
      <c r="AEU46" s="18" t="n"/>
      <c r="AEV46" s="18" t="n"/>
      <c r="AEW46" s="18" t="n"/>
      <c r="AEX46" s="48" t="n"/>
      <c r="AEY46" s="48" t="n"/>
      <c r="AEZ46" s="48" t="n"/>
      <c r="AFA46" s="48" t="n"/>
      <c r="AFB46" s="48" t="n"/>
      <c r="AFC46" s="48" t="n"/>
      <c r="AFD46" s="16" t="n"/>
      <c r="AFE46" s="48" t="n"/>
      <c r="AFF46" s="16" t="n"/>
      <c r="AFG46" s="48" t="n"/>
      <c r="AFH46" s="48" t="n"/>
      <c r="AFI46" s="48" t="n"/>
    </row>
    <row r="47">
      <c r="A47" s="6" t="n"/>
      <c r="B47" s="6" t="n"/>
      <c r="C47" s="48" t="n"/>
      <c r="D47" s="48" t="n"/>
      <c r="E47" s="8" t="n"/>
      <c r="F47" s="48" t="n"/>
      <c r="G47" s="8" t="n"/>
      <c r="H47" s="8" t="n"/>
      <c r="I47" s="48" t="n"/>
      <c r="J47" s="8" t="n"/>
      <c r="K47" s="48" t="n"/>
      <c r="L47" s="48" t="n"/>
      <c r="M47" s="8" t="n"/>
      <c r="N47" s="8" t="n"/>
      <c r="O47" s="48" t="n"/>
      <c r="P47" s="8" t="n"/>
      <c r="Q47" s="48" t="n"/>
      <c r="R47" s="48" t="n"/>
      <c r="S47" s="48" t="n"/>
      <c r="T47" s="48" t="n"/>
      <c r="U47" s="48" t="n"/>
      <c r="V47" s="48" t="n"/>
      <c r="W47" s="48" t="n"/>
      <c r="X47" s="48" t="n"/>
      <c r="Y47" s="48" t="n"/>
      <c r="Z47" s="48" t="n"/>
      <c r="AA47" s="48" t="n"/>
      <c r="AB47" s="48" t="n"/>
      <c r="AC47" s="48" t="n"/>
      <c r="AD47" s="48" t="n"/>
      <c r="AE47" s="48" t="n"/>
      <c r="AF47" s="48" t="n"/>
      <c r="AG47" s="48" t="n"/>
      <c r="AH47" s="8" t="n"/>
      <c r="AI47" s="48" t="n"/>
      <c r="AJ47" s="48" t="n"/>
      <c r="AK47" s="8" t="n"/>
      <c r="AL47" s="48" t="n"/>
      <c r="AM47" s="48" t="n"/>
      <c r="AN47" s="48" t="n"/>
      <c r="AO47" s="48" t="n"/>
      <c r="AP47" s="8" t="n"/>
      <c r="AQ47" s="8" t="n"/>
      <c r="AR47" s="8" t="n"/>
      <c r="AS47" s="8" t="n"/>
      <c r="AT47" s="8" t="n"/>
      <c r="AU47" s="8" t="n"/>
      <c r="AV47" s="8" t="n"/>
      <c r="AW47" s="8" t="n"/>
      <c r="AX47" s="48" t="n"/>
      <c r="AY47" s="48" t="n"/>
      <c r="AZ47" s="8" t="n"/>
      <c r="BA47" s="8" t="n"/>
      <c r="BB47" s="8" t="n"/>
      <c r="BC47" s="8" t="n"/>
      <c r="BD47" s="8" t="n"/>
      <c r="BE47" s="8" t="n"/>
      <c r="BF47" s="8" t="n"/>
      <c r="BG47" s="8" t="n"/>
      <c r="BH47" s="48" t="n"/>
      <c r="BI47" s="48" t="n"/>
      <c r="BJ47" s="8" t="n"/>
      <c r="BK47" s="8" t="n"/>
      <c r="BL47" s="8" t="n"/>
      <c r="BM47" s="8" t="n"/>
      <c r="BN47" s="48" t="n"/>
      <c r="BO47" s="48" t="n"/>
      <c r="BP47" s="8" t="n"/>
      <c r="BQ47" s="8" t="n"/>
      <c r="BR47" s="8" t="n"/>
      <c r="BS47" s="8" t="n"/>
      <c r="BT47" s="8" t="n"/>
      <c r="BU47" s="48" t="n"/>
      <c r="BV47" s="48" t="n"/>
      <c r="BW47" s="8" t="n"/>
      <c r="BX47" s="8" t="n"/>
      <c r="BY47" s="8" t="n"/>
      <c r="BZ47" s="8" t="n"/>
      <c r="CA47" s="8" t="n"/>
      <c r="CB47" s="48" t="n"/>
      <c r="CC47" s="48" t="n"/>
      <c r="CD47" s="8" t="n"/>
      <c r="CE47" s="8" t="n"/>
      <c r="CF47" s="8" t="n"/>
      <c r="CG47" s="8" t="n"/>
      <c r="CH47" s="8" t="n"/>
      <c r="CI47" s="8" t="n"/>
      <c r="CJ47" s="8" t="n"/>
      <c r="CK47" s="48" t="n"/>
      <c r="CL47" s="48" t="n"/>
      <c r="CM47" s="8" t="n"/>
      <c r="CN47" s="48" t="n"/>
      <c r="CO47" s="48" t="n"/>
      <c r="CP47" s="48" t="n"/>
      <c r="CQ47" s="8" t="n"/>
      <c r="CR47" s="8" t="n"/>
      <c r="CS47" s="8" t="n"/>
      <c r="CT47" s="8" t="n"/>
      <c r="CU47" s="10" t="n"/>
      <c r="CV47" s="10" t="n"/>
      <c r="CW47" s="10" t="n"/>
      <c r="CX47" s="8" t="n"/>
      <c r="CY47" s="48" t="n"/>
      <c r="CZ47" s="8" t="n"/>
      <c r="DA47" s="8" t="n"/>
      <c r="DB47" s="8" t="n"/>
      <c r="DC47" s="48" t="n"/>
      <c r="DD47" s="48" t="n"/>
      <c r="DE47" s="8" t="n"/>
      <c r="DF47" s="8" t="n"/>
      <c r="DG47" s="8" t="n"/>
      <c r="DH47" s="8" t="n"/>
      <c r="DI47" s="48" t="n"/>
      <c r="DJ47" s="48" t="n"/>
      <c r="DK47" s="8" t="n"/>
      <c r="DL47" s="8" t="n"/>
      <c r="DM47" s="8" t="n"/>
      <c r="DN47" s="8" t="n"/>
      <c r="DO47" s="48" t="n"/>
      <c r="DP47" s="8" t="n"/>
      <c r="DQ47" s="8" t="n"/>
      <c r="DR47" s="8" t="n"/>
      <c r="DS47" s="48" t="n"/>
      <c r="DT47" s="48" t="n"/>
      <c r="DU47" s="48" t="n"/>
      <c r="DV47" s="48" t="n"/>
      <c r="DW47" s="48" t="n"/>
      <c r="DX47" s="48" t="n"/>
      <c r="DY47" s="48" t="n"/>
      <c r="DZ47" s="48" t="n"/>
      <c r="EA47" s="48" t="n"/>
      <c r="EB47" s="48" t="n"/>
      <c r="EC47" s="48" t="n"/>
      <c r="ED47" s="48" t="n"/>
      <c r="EE47" s="48" t="n"/>
      <c r="EF47" s="48" t="n"/>
      <c r="EG47" s="48" t="n"/>
      <c r="EH47" s="48" t="n"/>
      <c r="EI47" s="48" t="n"/>
      <c r="EJ47" s="8" t="n"/>
      <c r="EK47" s="8" t="n"/>
      <c r="EL47" s="8" t="n"/>
      <c r="EM47" s="8" t="n"/>
      <c r="EN47" s="8" t="n"/>
      <c r="EO47" s="11" t="n"/>
      <c r="EP47" s="48" t="n"/>
      <c r="EQ47" s="48" t="n"/>
      <c r="ER47" s="48" t="n"/>
      <c r="ES47" s="8" t="n"/>
      <c r="ET47" s="8" t="n"/>
      <c r="EU47" s="8" t="n"/>
      <c r="EV47" s="8" t="n"/>
      <c r="EW47" s="48" t="n"/>
      <c r="EX47" s="48" t="n"/>
      <c r="EY47" s="8" t="n"/>
      <c r="EZ47" s="8" t="n"/>
      <c r="FA47" s="8" t="n"/>
      <c r="FB47" s="48" t="n"/>
      <c r="FC47" s="48" t="n"/>
      <c r="FD47" s="48" t="n"/>
      <c r="FE47" s="48" t="n"/>
      <c r="FF47" s="48" t="n"/>
      <c r="FG47" s="48" t="n"/>
      <c r="FH47" s="48" t="n"/>
      <c r="FI47" s="48" t="n"/>
      <c r="FJ47" s="48" t="n"/>
      <c r="FK47" s="48" t="n"/>
      <c r="FL47" s="48" t="n"/>
      <c r="FM47" s="48" t="n"/>
      <c r="FN47" s="48" t="n"/>
      <c r="FO47" s="48" t="n"/>
      <c r="FP47" s="48" t="n"/>
      <c r="FQ47" s="48" t="n"/>
      <c r="FR47" s="48" t="n"/>
      <c r="FS47" s="48" t="n"/>
      <c r="FT47" s="48" t="n"/>
      <c r="FU47" s="48" t="n"/>
      <c r="FV47" s="8" t="n"/>
      <c r="FW47" s="8" t="n"/>
      <c r="FX47" s="8" t="n"/>
      <c r="FY47" s="8" t="n"/>
      <c r="FZ47" s="48" t="n"/>
      <c r="GA47" s="48" t="n"/>
      <c r="GB47" s="8" t="n"/>
      <c r="GC47" s="8" t="n"/>
      <c r="GD47" s="8" t="n"/>
      <c r="GE47" s="8" t="n"/>
      <c r="GF47" s="48" t="n"/>
      <c r="GG47" s="48" t="n"/>
      <c r="GH47" s="48" t="n"/>
      <c r="GI47" s="48" t="n"/>
      <c r="GJ47" s="8" t="n"/>
      <c r="GK47" s="8" t="n"/>
      <c r="GL47" s="8" t="n"/>
      <c r="GM47" s="8" t="n"/>
      <c r="GN47" s="48" t="n"/>
      <c r="GO47" s="8" t="n"/>
      <c r="GP47" s="48" t="n"/>
      <c r="GQ47" s="48" t="n"/>
      <c r="GR47" s="8" t="n"/>
      <c r="GS47" s="8" t="n"/>
      <c r="GT47" s="8" t="n"/>
      <c r="GU47" s="8" t="n"/>
      <c r="GV47" s="8" t="n"/>
      <c r="GW47" s="8" t="n"/>
      <c r="GX47" s="8" t="n"/>
      <c r="GY47" s="48" t="n"/>
      <c r="GZ47" s="48" t="n"/>
      <c r="HA47" s="8" t="n"/>
      <c r="HB47" s="8" t="n"/>
      <c r="HC47" s="8" t="n"/>
      <c r="HD47" s="8" t="n"/>
      <c r="HE47" s="8" t="n"/>
      <c r="HF47" s="8" t="n"/>
      <c r="HG47" s="8" t="n"/>
      <c r="HH47" s="8" t="n"/>
      <c r="HI47" s="48" t="n"/>
      <c r="HJ47" s="48" t="n"/>
      <c r="HK47" s="48" t="n"/>
      <c r="HL47" s="48" t="n"/>
      <c r="HM47" s="48" t="n"/>
      <c r="HN47" s="48" t="n"/>
      <c r="HO47" s="48" t="n"/>
      <c r="HP47" s="48" t="n"/>
      <c r="HQ47" s="48" t="n"/>
      <c r="HR47" s="48" t="n"/>
      <c r="HS47" s="48" t="n"/>
      <c r="HT47" s="48" t="n"/>
      <c r="HU47" s="48" t="n"/>
      <c r="HV47" s="48" t="n"/>
      <c r="HW47" s="48" t="n"/>
      <c r="HX47" s="48" t="n"/>
      <c r="HY47" s="8" t="n"/>
      <c r="HZ47" s="8" t="n"/>
      <c r="IA47" s="8" t="n"/>
      <c r="IB47" s="8" t="n"/>
      <c r="IC47" s="48" t="n"/>
      <c r="ID47" s="48" t="n"/>
      <c r="IE47" s="48" t="n"/>
      <c r="IF47" s="48" t="n"/>
      <c r="IG47" s="48" t="n"/>
      <c r="IH47" s="48" t="n"/>
      <c r="II47" s="48" t="n"/>
      <c r="IJ47" s="48" t="n"/>
      <c r="IK47" s="48" t="n"/>
      <c r="IL47" s="48" t="n"/>
      <c r="IM47" s="48" t="n"/>
      <c r="IN47" s="48" t="n"/>
      <c r="IO47" s="48" t="n"/>
      <c r="IP47" s="48" t="n"/>
      <c r="IQ47" s="48" t="n"/>
      <c r="IR47" s="48" t="n"/>
      <c r="IS47" s="48" t="n"/>
      <c r="IT47" s="48" t="n"/>
      <c r="IU47" s="48" t="n"/>
      <c r="IV47" s="48" t="n"/>
      <c r="IW47" s="48" t="n"/>
      <c r="IX47" s="48" t="n"/>
      <c r="IY47" s="48" t="n"/>
      <c r="IZ47" s="48" t="n"/>
      <c r="JA47" s="48" t="n"/>
      <c r="JB47" s="48" t="n"/>
      <c r="JC47" s="48" t="n"/>
      <c r="JD47" s="48" t="n"/>
      <c r="JE47" s="48" t="n"/>
      <c r="JF47" s="48" t="n"/>
      <c r="JG47" s="48" t="n"/>
      <c r="JH47" s="48" t="n"/>
      <c r="JI47" s="48" t="n"/>
      <c r="JJ47" s="48" t="n"/>
      <c r="JK47" s="48" t="n"/>
      <c r="JL47" s="48" t="n"/>
      <c r="JM47" s="48" t="n"/>
      <c r="JN47" s="48" t="n"/>
      <c r="JO47" s="48" t="n"/>
      <c r="JP47" s="48" t="n"/>
      <c r="JQ47" s="48" t="n"/>
      <c r="JR47" s="48" t="n"/>
      <c r="JS47" s="48" t="n"/>
      <c r="JT47" s="48" t="n"/>
      <c r="JU47" s="48" t="n"/>
      <c r="JV47" s="48" t="n"/>
      <c r="JW47" s="48" t="n"/>
      <c r="JX47" s="48" t="n"/>
      <c r="JY47" s="48" t="n"/>
      <c r="JZ47" s="48" t="n"/>
      <c r="KA47" s="48" t="n"/>
      <c r="KB47" s="48" t="n"/>
      <c r="KC47" s="48" t="n"/>
      <c r="KD47" s="48" t="n"/>
      <c r="KE47" s="48" t="n"/>
      <c r="KF47" s="48" t="n"/>
      <c r="KG47" s="48" t="n"/>
      <c r="KH47" s="48" t="n"/>
      <c r="KI47" s="48" t="n"/>
      <c r="KJ47" s="48" t="n"/>
      <c r="KK47" s="48" t="n"/>
      <c r="KL47" s="48" t="n"/>
      <c r="KM47" s="48" t="n"/>
      <c r="KN47" s="48" t="n"/>
      <c r="KO47" s="48" t="n"/>
      <c r="KP47" s="48" t="n"/>
      <c r="KQ47" s="48" t="n"/>
      <c r="KR47" s="48" t="n"/>
      <c r="KS47" s="48" t="n"/>
      <c r="KT47" s="48" t="n"/>
      <c r="KU47" s="48" t="n"/>
      <c r="KV47" s="48" t="n"/>
      <c r="KW47" s="8" t="n"/>
      <c r="KX47" s="8" t="n"/>
      <c r="KY47" s="8" t="n"/>
      <c r="KZ47" s="8" t="n"/>
      <c r="LA47" s="48" t="n"/>
      <c r="LB47" s="48" t="n"/>
      <c r="LC47" s="8" t="n"/>
      <c r="LD47" s="8" t="n"/>
      <c r="LE47" s="8" t="n"/>
      <c r="LF47" s="8" t="n"/>
      <c r="LG47" s="48" t="n"/>
      <c r="LH47" s="8" t="n"/>
      <c r="LI47" s="48" t="n"/>
      <c r="LJ47" s="48" t="n"/>
      <c r="LK47" s="8" t="n"/>
      <c r="LL47" s="8" t="n"/>
      <c r="LM47" s="8" t="n"/>
      <c r="LN47" s="8" t="n"/>
      <c r="LO47" s="8" t="n"/>
      <c r="LP47" s="8" t="n"/>
      <c r="LQ47" s="8" t="n"/>
      <c r="LR47" s="48" t="n"/>
      <c r="LS47" s="8" t="n"/>
      <c r="LT47" s="8" t="n"/>
      <c r="LU47" s="8" t="n"/>
      <c r="LV47" s="8" t="n"/>
      <c r="LW47" s="8" t="n"/>
      <c r="LX47" s="8" t="n"/>
      <c r="LY47" s="8" t="n"/>
      <c r="LZ47" s="8" t="n"/>
      <c r="MA47" s="8" t="n"/>
      <c r="MB47" s="48" t="n"/>
      <c r="MC47" s="8" t="n"/>
      <c r="MD47" s="8" t="n"/>
      <c r="ME47" s="8" t="n"/>
      <c r="MF47" s="8" t="n"/>
      <c r="MG47" s="8" t="n"/>
      <c r="MH47" s="8" t="n"/>
      <c r="MI47" s="48" t="n"/>
      <c r="MJ47" s="8" t="n"/>
      <c r="MK47" s="8" t="n"/>
      <c r="ML47" s="8" t="n"/>
      <c r="MM47" s="8" t="n"/>
      <c r="MN47" s="8" t="n"/>
      <c r="MO47" s="8" t="n"/>
      <c r="MP47" s="48" t="n"/>
      <c r="MQ47" s="48" t="n"/>
      <c r="MR47" s="48" t="n"/>
      <c r="MS47" s="48" t="n"/>
      <c r="MT47" s="48" t="n"/>
      <c r="MU47" s="48" t="n"/>
      <c r="MV47" s="48" t="n"/>
      <c r="MW47" s="48" t="n"/>
      <c r="MX47" s="48" t="n"/>
      <c r="MY47" s="48" t="n"/>
      <c r="MZ47" s="48" t="n"/>
      <c r="NA47" s="48" t="n"/>
      <c r="NB47" s="48" t="n"/>
      <c r="NC47" s="48" t="n"/>
      <c r="ND47" s="48" t="n"/>
      <c r="NE47" s="48" t="n"/>
      <c r="NF47" s="48" t="n"/>
      <c r="NG47" s="48" t="n"/>
      <c r="NH47" s="48" t="n"/>
      <c r="NI47" s="48" t="n"/>
      <c r="NJ47" s="48" t="n"/>
      <c r="NK47" s="48" t="n"/>
      <c r="NL47" s="48" t="n"/>
      <c r="NM47" s="48" t="n"/>
      <c r="NN47" s="48" t="n"/>
      <c r="NO47" s="48" t="n"/>
      <c r="NP47" s="48" t="n"/>
      <c r="NQ47" s="48" t="n"/>
      <c r="NR47" s="48" t="n"/>
      <c r="NS47" s="48" t="n"/>
      <c r="NT47" s="48" t="n"/>
      <c r="NU47" s="48" t="n"/>
      <c r="NV47" s="48" t="n"/>
      <c r="NW47" s="48" t="n"/>
      <c r="NX47" s="48" t="n"/>
      <c r="NY47" s="8" t="n"/>
      <c r="NZ47" s="8" t="n"/>
      <c r="OA47" s="8" t="n"/>
      <c r="OB47" s="8" t="n"/>
      <c r="OC47" s="8" t="n"/>
      <c r="OD47" s="8" t="n"/>
      <c r="OE47" s="48" t="n"/>
      <c r="OF47" s="48" t="n"/>
      <c r="OG47" s="48" t="n"/>
      <c r="OH47" s="8" t="n"/>
      <c r="OI47" s="8" t="n"/>
      <c r="OJ47" s="8" t="n"/>
      <c r="OK47" s="8" t="n"/>
      <c r="OL47" s="8" t="n"/>
      <c r="OM47" s="8" t="n"/>
      <c r="ON47" s="8" t="n"/>
      <c r="OO47" s="8" t="n"/>
      <c r="OP47" s="48" t="n"/>
      <c r="OQ47" s="8" t="n"/>
      <c r="OR47" s="8" t="n"/>
      <c r="OS47" s="8" t="n"/>
      <c r="OT47" s="8" t="n"/>
      <c r="OU47" s="8" t="n"/>
      <c r="OV47" s="8" t="n"/>
      <c r="OW47" s="8" t="n"/>
      <c r="OX47" s="8" t="n"/>
      <c r="OY47" s="8" t="n"/>
      <c r="OZ47" s="8" t="n"/>
      <c r="PA47" s="8" t="n"/>
      <c r="PB47" s="8" t="n"/>
      <c r="PC47" s="8" t="n"/>
      <c r="PD47" s="8" t="n"/>
      <c r="PE47" s="8" t="n"/>
      <c r="PF47" s="8" t="n"/>
      <c r="PG47" s="8" t="n"/>
      <c r="PH47" s="8" t="n"/>
      <c r="PI47" s="8" t="n"/>
      <c r="PJ47" s="8" t="n"/>
      <c r="PK47" s="8" t="n"/>
      <c r="PL47" s="8" t="n"/>
      <c r="PM47" s="8" t="n"/>
      <c r="PN47" s="8" t="n"/>
      <c r="PO47" s="8" t="n"/>
      <c r="PP47" s="8" t="n"/>
      <c r="PQ47" s="8" t="n"/>
      <c r="PR47" s="8" t="n"/>
      <c r="PS47" s="8" t="n"/>
      <c r="PT47" s="48" t="n"/>
      <c r="PU47" s="48" t="n"/>
      <c r="PV47" s="48" t="n"/>
      <c r="PW47" s="48" t="n"/>
      <c r="PX47" s="48" t="n"/>
      <c r="PY47" s="48" t="n"/>
      <c r="PZ47" s="48" t="n"/>
      <c r="QA47" s="48" t="n"/>
      <c r="QB47" s="48" t="n"/>
      <c r="QC47" s="48" t="n"/>
      <c r="QD47" s="48" t="n"/>
      <c r="QE47" s="48" t="n"/>
      <c r="QF47" s="8" t="n"/>
      <c r="QG47" s="8" t="n"/>
      <c r="QH47" s="8" t="n"/>
      <c r="QI47" s="8" t="n"/>
      <c r="QJ47" s="8" t="n"/>
      <c r="QK47" s="8" t="n"/>
      <c r="QL47" s="8" t="n"/>
      <c r="QM47" s="8" t="n"/>
      <c r="QN47" s="8" t="n"/>
      <c r="QO47" s="48" t="n"/>
      <c r="QP47" s="48" t="n"/>
      <c r="QQ47" s="48" t="n"/>
      <c r="QR47" s="48" t="n"/>
      <c r="QS47" s="48" t="n"/>
      <c r="QT47" s="48" t="n"/>
      <c r="QU47" s="48" t="n"/>
      <c r="QV47" s="48" t="n"/>
      <c r="QW47" s="48" t="n"/>
      <c r="QX47" s="48" t="n"/>
      <c r="QY47" s="48" t="n"/>
      <c r="QZ47" s="48" t="n"/>
      <c r="RA47" s="48" t="n"/>
      <c r="RB47" s="48" t="n"/>
      <c r="RC47" s="48" t="n"/>
      <c r="RD47" s="48" t="n"/>
      <c r="RE47" s="48" t="n"/>
      <c r="RF47" s="48" t="n"/>
      <c r="RG47" s="48" t="n"/>
      <c r="RH47" s="48" t="n"/>
      <c r="RI47" s="48" t="n"/>
      <c r="RJ47" s="48" t="n"/>
      <c r="RK47" s="48" t="n"/>
      <c r="RL47" s="48" t="n"/>
      <c r="RM47" s="48" t="n"/>
      <c r="RN47" s="48" t="n"/>
      <c r="RO47" s="48" t="n"/>
      <c r="RP47" s="48" t="n"/>
      <c r="RQ47" s="48" t="n"/>
      <c r="RR47" s="48" t="n"/>
      <c r="RS47" s="48" t="n"/>
      <c r="RT47" s="48" t="n"/>
      <c r="RU47" s="48" t="n"/>
      <c r="RV47" s="48" t="n"/>
      <c r="RW47" s="48" t="n"/>
      <c r="RX47" s="48" t="n"/>
      <c r="RY47" s="48" t="n"/>
      <c r="RZ47" s="48" t="n"/>
      <c r="SA47" s="48" t="n"/>
      <c r="SB47" s="48" t="n"/>
      <c r="SC47" s="48" t="n"/>
      <c r="SD47" s="48" t="n"/>
      <c r="SE47" s="48" t="n"/>
      <c r="SF47" s="48" t="n"/>
      <c r="SG47" s="48" t="n"/>
      <c r="SH47" s="48" t="n"/>
      <c r="SI47" s="48" t="n"/>
      <c r="SJ47" s="48" t="n"/>
      <c r="SK47" s="48" t="n"/>
      <c r="SL47" s="48" t="n"/>
      <c r="SM47" s="48" t="n"/>
      <c r="SN47" s="48" t="n"/>
      <c r="SO47" s="48" t="n"/>
      <c r="SP47" s="48" t="n"/>
      <c r="SQ47" s="48" t="n"/>
      <c r="SR47" s="48" t="n"/>
      <c r="SS47" s="48" t="n"/>
      <c r="ST47" s="48" t="n"/>
      <c r="SU47" s="48" t="n"/>
      <c r="SV47" s="48" t="n"/>
      <c r="SW47" s="48" t="n"/>
      <c r="SX47" s="48" t="n"/>
      <c r="SY47" s="8" t="n"/>
      <c r="SZ47" s="48" t="n"/>
      <c r="TA47" s="48" t="n"/>
      <c r="TB47" s="48" t="n"/>
      <c r="TC47" s="48" t="n"/>
      <c r="TD47" s="48" t="n"/>
      <c r="TE47" s="48" t="n"/>
      <c r="TF47" s="48" t="n"/>
      <c r="TG47" s="8" t="n"/>
      <c r="TH47" s="8" t="n"/>
      <c r="TI47" s="8" t="n"/>
      <c r="TJ47" s="8" t="n"/>
      <c r="TK47" s="8" t="n"/>
      <c r="TL47" s="8" t="n"/>
      <c r="TM47" s="8" t="n"/>
      <c r="TN47" s="8" t="n"/>
      <c r="TO47" s="8" t="n"/>
      <c r="TP47" s="8" t="n"/>
      <c r="TQ47" s="8" t="n"/>
      <c r="TR47" s="8" t="n"/>
      <c r="TS47" s="48" t="n"/>
      <c r="TT47" s="48" t="n"/>
      <c r="TU47" s="48" t="n"/>
      <c r="TV47" s="48" t="n"/>
      <c r="TW47" s="48" t="n"/>
      <c r="TX47" s="48" t="n"/>
      <c r="TY47" s="48" t="n"/>
      <c r="TZ47" s="48" t="n"/>
      <c r="UA47" s="48" t="n"/>
      <c r="UB47" s="48" t="n"/>
      <c r="UC47" s="48" t="n"/>
      <c r="UD47" s="48" t="n"/>
      <c r="UE47" s="48" t="n"/>
      <c r="UF47" s="48" t="n"/>
      <c r="UG47" s="48" t="n"/>
      <c r="UH47" s="48" t="n"/>
      <c r="UI47" s="48" t="n"/>
      <c r="UJ47" s="48" t="n"/>
      <c r="UK47" s="48" t="n"/>
      <c r="UL47" s="48" t="n"/>
      <c r="UM47" s="48" t="n"/>
      <c r="UN47" s="48" t="n"/>
      <c r="UO47" s="48" t="n"/>
      <c r="UP47" s="48" t="n"/>
      <c r="UQ47" s="48" t="n"/>
      <c r="UR47" s="48" t="n"/>
      <c r="US47" s="48" t="n"/>
      <c r="UT47" s="48" t="n"/>
      <c r="UU47" s="48" t="n"/>
      <c r="UV47" s="48" t="n"/>
      <c r="UW47" s="48" t="n"/>
      <c r="UX47" s="48" t="n"/>
      <c r="UY47" s="48" t="n"/>
      <c r="UZ47" s="48" t="n"/>
      <c r="VA47" s="48" t="n"/>
      <c r="VB47" s="48" t="n"/>
      <c r="VC47" s="48" t="n"/>
      <c r="VD47" s="48" t="n"/>
      <c r="VE47" s="48" t="n"/>
      <c r="VF47" s="48" t="n"/>
      <c r="VG47" s="48" t="n"/>
      <c r="VH47" s="48" t="n"/>
      <c r="VI47" s="48" t="n"/>
      <c r="VJ47" s="48" t="n"/>
      <c r="VK47" s="48" t="n"/>
      <c r="VL47" s="48" t="n"/>
      <c r="VM47" s="48" t="n"/>
      <c r="VN47" s="48" t="n"/>
      <c r="VO47" s="48" t="n"/>
      <c r="VP47" s="48" t="n"/>
      <c r="VQ47" s="48" t="n"/>
      <c r="VR47" s="48" t="n"/>
      <c r="VS47" s="48" t="n"/>
      <c r="VT47" s="48" t="n"/>
      <c r="VU47" s="48" t="n"/>
      <c r="VV47" s="48" t="n"/>
      <c r="VW47" s="48" t="n"/>
      <c r="VX47" s="48" t="n"/>
      <c r="VY47" s="48" t="n"/>
      <c r="VZ47" s="48" t="n"/>
      <c r="WA47" s="48" t="n"/>
      <c r="WB47" s="48" t="n"/>
      <c r="WC47" s="48" t="n"/>
      <c r="WD47" s="48" t="n"/>
      <c r="WE47" s="48" t="n"/>
      <c r="WF47" s="48" t="n"/>
      <c r="WG47" s="8" t="n"/>
      <c r="WH47" s="8" t="n"/>
      <c r="WI47" s="8" t="n"/>
      <c r="WJ47" s="8" t="n"/>
      <c r="WK47" s="8" t="n"/>
      <c r="WL47" s="8" t="n"/>
      <c r="WM47" s="8" t="n"/>
      <c r="WN47" s="8" t="n"/>
      <c r="WO47" s="48" t="n"/>
      <c r="WP47" s="48" t="n"/>
      <c r="WQ47" s="48" t="n"/>
      <c r="WR47" s="48" t="n"/>
      <c r="WS47" s="48" t="n"/>
      <c r="WT47" s="48" t="n"/>
      <c r="WU47" s="48" t="n"/>
      <c r="WV47" s="48" t="n"/>
      <c r="WW47" s="48" t="n"/>
      <c r="WX47" s="48" t="n"/>
      <c r="WY47" s="48" t="n"/>
      <c r="WZ47" s="48" t="n"/>
      <c r="XA47" s="48" t="n"/>
      <c r="XB47" s="48" t="n"/>
      <c r="XC47" s="48" t="n"/>
      <c r="XD47" s="48" t="n"/>
      <c r="XE47" s="48" t="n"/>
      <c r="XF47" s="48" t="n"/>
      <c r="XG47" s="48" t="n"/>
      <c r="XH47" s="48" t="n"/>
      <c r="XI47" s="48" t="n"/>
      <c r="XJ47" s="48" t="n"/>
      <c r="XK47" s="48" t="n"/>
      <c r="XL47" s="48" t="n"/>
      <c r="XM47" s="48" t="n"/>
      <c r="XN47" s="48" t="n"/>
      <c r="XO47" s="48" t="n"/>
      <c r="XP47" s="48" t="n"/>
      <c r="XQ47" s="48" t="n"/>
      <c r="XR47" s="48" t="n"/>
      <c r="XS47" s="48" t="n"/>
      <c r="XT47" s="48" t="n"/>
      <c r="XU47" s="48" t="n"/>
      <c r="XV47" s="48" t="n"/>
      <c r="XW47" s="48" t="n"/>
      <c r="XX47" s="48" t="n"/>
      <c r="XY47" s="48" t="n"/>
      <c r="XZ47" s="48" t="n"/>
      <c r="YA47" s="48" t="n"/>
      <c r="YB47" s="48" t="n"/>
      <c r="YC47" s="48" t="n"/>
      <c r="YD47" s="48" t="n"/>
      <c r="YE47" s="48" t="n"/>
      <c r="YF47" s="48" t="n"/>
      <c r="YG47" s="48" t="n"/>
      <c r="YH47" s="48" t="n"/>
      <c r="YI47" s="48" t="n"/>
      <c r="YJ47" s="48" t="n"/>
      <c r="YK47" s="48" t="n"/>
      <c r="YL47" s="48" t="n"/>
      <c r="YM47" s="48" t="n"/>
      <c r="YN47" s="48" t="n"/>
      <c r="YO47" s="48" t="n"/>
      <c r="YP47" s="48" t="n"/>
      <c r="YQ47" s="48" t="n"/>
      <c r="YR47" s="48" t="n"/>
      <c r="YS47" s="48" t="n"/>
      <c r="YT47" s="48" t="n"/>
      <c r="YU47" s="48" t="n"/>
      <c r="YV47" s="48" t="n"/>
      <c r="YW47" s="48" t="n"/>
      <c r="YX47" s="48" t="n"/>
      <c r="YY47" s="48" t="n"/>
      <c r="YZ47" s="48" t="n"/>
      <c r="ZA47" s="48" t="n"/>
      <c r="ZB47" s="48" t="n"/>
      <c r="ZC47" s="48" t="n"/>
      <c r="ZD47" s="48" t="n"/>
      <c r="ZE47" s="48" t="n"/>
      <c r="ZF47" s="48" t="n"/>
      <c r="ZG47" s="48" t="n"/>
      <c r="ZH47" s="48" t="n"/>
      <c r="ZI47" s="48" t="n"/>
      <c r="ZJ47" s="48" t="n"/>
      <c r="ZK47" s="48" t="n"/>
      <c r="ZL47" s="48" t="n"/>
      <c r="ZM47" s="48" t="n"/>
      <c r="ZN47" s="48" t="n"/>
      <c r="ZO47" s="8" t="n"/>
      <c r="ZP47" s="48" t="n"/>
      <c r="ZQ47" s="48" t="n"/>
      <c r="ZR47" s="48" t="n"/>
      <c r="ZS47" s="48" t="n"/>
      <c r="ZT47" s="48" t="n"/>
      <c r="ZU47" s="48" t="n"/>
      <c r="ZV47" s="48" t="n"/>
      <c r="ZW47" s="8" t="n"/>
      <c r="ZX47" s="48" t="n"/>
      <c r="ZY47" s="48" t="n"/>
      <c r="ZZ47" s="48" t="n"/>
      <c r="AAA47" s="48" t="n"/>
      <c r="AAB47" s="48" t="n"/>
      <c r="AAC47" s="48" t="n"/>
      <c r="AAD47" s="48" t="n"/>
      <c r="AAE47" s="48" t="n"/>
      <c r="AAF47" s="48" t="n"/>
      <c r="AAG47" s="48" t="n"/>
      <c r="AAH47" s="48" t="n"/>
      <c r="AAI47" s="48" t="n"/>
      <c r="AAJ47" s="48" t="n"/>
      <c r="AAK47" s="48" t="n"/>
      <c r="AAL47" s="48" t="n"/>
      <c r="AAM47" s="48" t="n"/>
      <c r="AAN47" s="8" t="n"/>
      <c r="AAO47" s="8" t="n"/>
      <c r="AAP47" s="8" t="n"/>
      <c r="AAQ47" s="8" t="n"/>
      <c r="AAR47" s="48" t="n"/>
      <c r="AAS47" s="48" t="n"/>
      <c r="AAT47" s="48" t="n"/>
      <c r="AAU47" s="8" t="n"/>
      <c r="AAV47" s="8" t="n"/>
      <c r="AAW47" s="8" t="n"/>
      <c r="AAX47" s="8" t="n"/>
      <c r="AAY47" s="8" t="n"/>
      <c r="AAZ47" s="8" t="n"/>
      <c r="ABA47" s="8" t="n"/>
      <c r="ABB47" s="48" t="n"/>
      <c r="ABC47" s="8" t="n"/>
      <c r="ABD47" s="8" t="n"/>
      <c r="ABE47" s="8" t="n"/>
      <c r="ABF47" s="8" t="n"/>
      <c r="ABG47" s="8" t="n"/>
      <c r="ABH47" s="48" t="n"/>
      <c r="ABI47" s="48" t="n"/>
      <c r="ABJ47" s="48" t="n"/>
      <c r="ABK47" s="48" t="n"/>
      <c r="ABL47" s="48" t="n"/>
      <c r="ABM47" s="48" t="n"/>
      <c r="ABN47" s="48" t="n"/>
      <c r="ABO47" s="48" t="n"/>
      <c r="ABP47" s="48" t="n"/>
      <c r="ABQ47" s="11" t="n"/>
      <c r="ABR47" s="48" t="n"/>
      <c r="ABS47" s="8" t="n"/>
      <c r="ABT47" s="8" t="n"/>
      <c r="ABU47" s="8" t="n"/>
      <c r="ABV47" s="8" t="n"/>
      <c r="ABW47" s="48" t="n"/>
      <c r="ABX47" s="48" t="n"/>
      <c r="ABY47" s="8" t="n"/>
      <c r="ABZ47" s="8" t="n"/>
      <c r="ACA47" s="8" t="n"/>
      <c r="ACB47" s="8" t="n"/>
      <c r="ACC47" s="8" t="n"/>
      <c r="ACD47" s="8" t="n"/>
      <c r="ACE47" s="48" t="n"/>
      <c r="ACF47" s="48" t="n"/>
      <c r="ACG47" s="48" t="n"/>
      <c r="ACH47" s="48" t="n"/>
      <c r="ACI47" s="48" t="n"/>
      <c r="ACJ47" s="48" t="n"/>
      <c r="ACK47" s="48" t="n"/>
      <c r="ACL47" s="8" t="n"/>
      <c r="ACM47" s="8" t="n"/>
      <c r="ACN47" s="8" t="n"/>
      <c r="ACO47" s="8" t="n"/>
      <c r="ACP47" s="8" t="n"/>
      <c r="ACQ47" s="8" t="n"/>
      <c r="ACR47" s="8" t="n"/>
      <c r="ACS47" s="48" t="n"/>
      <c r="ACT47" s="48" t="n"/>
      <c r="ACU47" s="48" t="n"/>
      <c r="ACV47" s="48" t="n"/>
      <c r="ACW47" s="48" t="n"/>
      <c r="ACX47" s="48" t="n"/>
      <c r="ACY47" s="48" t="n"/>
      <c r="ACZ47" s="8" t="n"/>
      <c r="ADA47" s="8" t="n"/>
      <c r="ADB47" s="8" t="n"/>
      <c r="ADC47" s="8" t="n"/>
      <c r="ADD47" s="48" t="n"/>
      <c r="ADE47" s="48" t="n"/>
      <c r="ADF47" s="48" t="n"/>
      <c r="ADG47" s="48" t="n"/>
      <c r="ADH47" s="48" t="n"/>
      <c r="ADI47" s="48" t="n"/>
      <c r="ADJ47" s="48" t="n"/>
      <c r="ADK47" s="48" t="n"/>
      <c r="ADL47" s="48" t="n"/>
      <c r="ADM47" s="48" t="n"/>
      <c r="ADN47" s="48" t="n"/>
      <c r="ADO47" s="48" t="n"/>
      <c r="ADP47" s="48" t="n"/>
      <c r="ADQ47" s="48" t="n"/>
      <c r="ADR47" s="48" t="n"/>
      <c r="ADS47" s="48" t="n"/>
      <c r="ADT47" s="48" t="n"/>
      <c r="ADU47" s="48" t="n"/>
      <c r="ADV47" s="8" t="n"/>
      <c r="ADW47" s="8" t="n"/>
      <c r="ADX47" s="8" t="n"/>
      <c r="ADY47" s="8" t="n"/>
      <c r="ADZ47" s="8" t="n"/>
      <c r="AEA47" s="8" t="n"/>
      <c r="AEB47" s="8" t="n"/>
      <c r="AEC47" s="8" t="n"/>
      <c r="AED47" s="12" t="n"/>
      <c r="AEE47" s="17" t="n"/>
      <c r="AEF47" s="48" t="n"/>
      <c r="AEG47" s="17" t="n"/>
      <c r="AEH47" s="48" t="n"/>
      <c r="AEI47" s="11" t="n"/>
      <c r="AEJ47" s="48" t="n"/>
      <c r="AEK47" s="17" t="n"/>
      <c r="AEL47" s="18" t="n"/>
      <c r="AEM47" s="18" t="n"/>
      <c r="AEN47" s="18" t="n"/>
      <c r="AEO47" s="18" t="n"/>
      <c r="AEP47" s="18" t="n"/>
      <c r="AEQ47" s="18" t="n"/>
      <c r="AER47" s="18" t="n"/>
      <c r="AES47" s="18" t="n"/>
      <c r="AET47" s="18" t="n"/>
      <c r="AEU47" s="18" t="n"/>
      <c r="AEV47" s="18" t="n"/>
      <c r="AEW47" s="18" t="n"/>
      <c r="AEX47" s="48" t="n"/>
      <c r="AEY47" s="48" t="n"/>
      <c r="AEZ47" s="48" t="n"/>
      <c r="AFA47" s="48" t="n"/>
      <c r="AFB47" s="48" t="n"/>
      <c r="AFC47" s="48" t="n"/>
      <c r="AFD47" s="16" t="n"/>
      <c r="AFE47" s="48" t="n"/>
      <c r="AFF47" s="16" t="n"/>
      <c r="AFG47" s="48" t="n"/>
      <c r="AFH47" s="48" t="n"/>
      <c r="AFI47" s="48" t="n"/>
    </row>
    <row r="48">
      <c r="A48" s="6" t="n"/>
      <c r="B48" s="6" t="n"/>
      <c r="C48" s="48" t="n"/>
      <c r="D48" s="48" t="n"/>
      <c r="E48" s="8" t="n"/>
      <c r="F48" s="48" t="n"/>
      <c r="G48" s="8" t="n"/>
      <c r="H48" s="8" t="n"/>
      <c r="I48" s="48" t="n"/>
      <c r="J48" s="8" t="n"/>
      <c r="K48" s="48" t="n"/>
      <c r="L48" s="48" t="n"/>
      <c r="M48" s="8" t="n"/>
      <c r="N48" s="8" t="n"/>
      <c r="O48" s="48" t="n"/>
      <c r="P48" s="8" t="n"/>
      <c r="Q48" s="48" t="n"/>
      <c r="R48" s="48" t="n"/>
      <c r="S48" s="48" t="n"/>
      <c r="T48" s="48" t="n"/>
      <c r="U48" s="48" t="n"/>
      <c r="V48" s="48" t="n"/>
      <c r="W48" s="48" t="n"/>
      <c r="X48" s="48" t="n"/>
      <c r="Y48" s="48" t="n"/>
      <c r="Z48" s="48" t="n"/>
      <c r="AA48" s="48" t="n"/>
      <c r="AB48" s="48" t="n"/>
      <c r="AC48" s="48" t="n"/>
      <c r="AD48" s="48" t="n"/>
      <c r="AE48" s="48" t="n"/>
      <c r="AF48" s="48" t="n"/>
      <c r="AG48" s="48" t="n"/>
      <c r="AH48" s="8" t="n"/>
      <c r="AI48" s="48" t="n"/>
      <c r="AJ48" s="48" t="n"/>
      <c r="AK48" s="8" t="n"/>
      <c r="AL48" s="48" t="n"/>
      <c r="AM48" s="48" t="n"/>
      <c r="AN48" s="48" t="n"/>
      <c r="AO48" s="48" t="n"/>
      <c r="AP48" s="8" t="n"/>
      <c r="AQ48" s="8" t="n"/>
      <c r="AR48" s="8" t="n"/>
      <c r="AS48" s="8" t="n"/>
      <c r="AT48" s="8" t="n"/>
      <c r="AU48" s="8" t="n"/>
      <c r="AV48" s="8" t="n"/>
      <c r="AW48" s="8" t="n"/>
      <c r="AX48" s="48" t="n"/>
      <c r="AY48" s="48" t="n"/>
      <c r="AZ48" s="8" t="n"/>
      <c r="BA48" s="8" t="n"/>
      <c r="BB48" s="8" t="n"/>
      <c r="BC48" s="8" t="n"/>
      <c r="BD48" s="8" t="n"/>
      <c r="BE48" s="8" t="n"/>
      <c r="BF48" s="8" t="n"/>
      <c r="BG48" s="8" t="n"/>
      <c r="BH48" s="48" t="n"/>
      <c r="BI48" s="48" t="n"/>
      <c r="BJ48" s="8" t="n"/>
      <c r="BK48" s="8" t="n"/>
      <c r="BL48" s="8" t="n"/>
      <c r="BM48" s="8" t="n"/>
      <c r="BN48" s="48" t="n"/>
      <c r="BO48" s="48" t="n"/>
      <c r="BP48" s="8" t="n"/>
      <c r="BQ48" s="8" t="n"/>
      <c r="BR48" s="8" t="n"/>
      <c r="BS48" s="8" t="n"/>
      <c r="BT48" s="8" t="n"/>
      <c r="BU48" s="48" t="n"/>
      <c r="BV48" s="48" t="n"/>
      <c r="BW48" s="8" t="n"/>
      <c r="BX48" s="8" t="n"/>
      <c r="BY48" s="8" t="n"/>
      <c r="BZ48" s="8" t="n"/>
      <c r="CA48" s="8" t="n"/>
      <c r="CB48" s="48" t="n"/>
      <c r="CC48" s="48" t="n"/>
      <c r="CD48" s="8" t="n"/>
      <c r="CE48" s="8" t="n"/>
      <c r="CF48" s="8" t="n"/>
      <c r="CG48" s="8" t="n"/>
      <c r="CH48" s="8" t="n"/>
      <c r="CI48" s="8" t="n"/>
      <c r="CJ48" s="8" t="n"/>
      <c r="CK48" s="48" t="n"/>
      <c r="CL48" s="48" t="n"/>
      <c r="CM48" s="8" t="n"/>
      <c r="CN48" s="48" t="n"/>
      <c r="CO48" s="48" t="n"/>
      <c r="CP48" s="48" t="n"/>
      <c r="CQ48" s="8" t="n"/>
      <c r="CR48" s="8" t="n"/>
      <c r="CS48" s="8" t="n"/>
      <c r="CT48" s="8" t="n"/>
      <c r="CU48" s="10" t="n"/>
      <c r="CV48" s="10" t="n"/>
      <c r="CW48" s="10" t="n"/>
      <c r="CX48" s="8" t="n"/>
      <c r="CY48" s="48" t="n"/>
      <c r="CZ48" s="8" t="n"/>
      <c r="DA48" s="8" t="n"/>
      <c r="DB48" s="8" t="n"/>
      <c r="DC48" s="48" t="n"/>
      <c r="DD48" s="48" t="n"/>
      <c r="DE48" s="8" t="n"/>
      <c r="DF48" s="8" t="n"/>
      <c r="DG48" s="8" t="n"/>
      <c r="DH48" s="8" t="n"/>
      <c r="DI48" s="48" t="n"/>
      <c r="DJ48" s="48" t="n"/>
      <c r="DK48" s="8" t="n"/>
      <c r="DL48" s="8" t="n"/>
      <c r="DM48" s="8" t="n"/>
      <c r="DN48" s="8" t="n"/>
      <c r="DO48" s="48" t="n"/>
      <c r="DP48" s="8" t="n"/>
      <c r="DQ48" s="8" t="n"/>
      <c r="DR48" s="8" t="n"/>
      <c r="DS48" s="48" t="n"/>
      <c r="DT48" s="48" t="n"/>
      <c r="DU48" s="48" t="n"/>
      <c r="DV48" s="48" t="n"/>
      <c r="DW48" s="48" t="n"/>
      <c r="DX48" s="48" t="n"/>
      <c r="DY48" s="48" t="n"/>
      <c r="DZ48" s="48" t="n"/>
      <c r="EA48" s="48" t="n"/>
      <c r="EB48" s="48" t="n"/>
      <c r="EC48" s="48" t="n"/>
      <c r="ED48" s="48" t="n"/>
      <c r="EE48" s="48" t="n"/>
      <c r="EF48" s="48" t="n"/>
      <c r="EG48" s="48" t="n"/>
      <c r="EH48" s="48" t="n"/>
      <c r="EI48" s="48" t="n"/>
      <c r="EJ48" s="8" t="n"/>
      <c r="EK48" s="8" t="n"/>
      <c r="EL48" s="8" t="n"/>
      <c r="EM48" s="8" t="n"/>
      <c r="EN48" s="8" t="n"/>
      <c r="EO48" s="11" t="n"/>
      <c r="EP48" s="48" t="n"/>
      <c r="EQ48" s="48" t="n"/>
      <c r="ER48" s="48" t="n"/>
      <c r="ES48" s="8" t="n"/>
      <c r="ET48" s="8" t="n"/>
      <c r="EU48" s="8" t="n"/>
      <c r="EV48" s="8" t="n"/>
      <c r="EW48" s="48" t="n"/>
      <c r="EX48" s="48" t="n"/>
      <c r="EY48" s="8" t="n"/>
      <c r="EZ48" s="8" t="n"/>
      <c r="FA48" s="8" t="n"/>
      <c r="FB48" s="48" t="n"/>
      <c r="FC48" s="48" t="n"/>
      <c r="FD48" s="48" t="n"/>
      <c r="FE48" s="48" t="n"/>
      <c r="FF48" s="48" t="n"/>
      <c r="FG48" s="48" t="n"/>
      <c r="FH48" s="48" t="n"/>
      <c r="FI48" s="48" t="n"/>
      <c r="FJ48" s="48" t="n"/>
      <c r="FK48" s="48" t="n"/>
      <c r="FL48" s="48" t="n"/>
      <c r="FM48" s="48" t="n"/>
      <c r="FN48" s="48" t="n"/>
      <c r="FO48" s="48" t="n"/>
      <c r="FP48" s="48" t="n"/>
      <c r="FQ48" s="48" t="n"/>
      <c r="FR48" s="48" t="n"/>
      <c r="FS48" s="48" t="n"/>
      <c r="FT48" s="48" t="n"/>
      <c r="FU48" s="48" t="n"/>
      <c r="FV48" s="8" t="n"/>
      <c r="FW48" s="8" t="n"/>
      <c r="FX48" s="8" t="n"/>
      <c r="FY48" s="8" t="n"/>
      <c r="FZ48" s="48" t="n"/>
      <c r="GA48" s="48" t="n"/>
      <c r="GB48" s="8" t="n"/>
      <c r="GC48" s="8" t="n"/>
      <c r="GD48" s="8" t="n"/>
      <c r="GE48" s="8" t="n"/>
      <c r="GF48" s="48" t="n"/>
      <c r="GG48" s="48" t="n"/>
      <c r="GH48" s="48" t="n"/>
      <c r="GI48" s="48" t="n"/>
      <c r="GJ48" s="8" t="n"/>
      <c r="GK48" s="8" t="n"/>
      <c r="GL48" s="8" t="n"/>
      <c r="GM48" s="8" t="n"/>
      <c r="GN48" s="48" t="n"/>
      <c r="GO48" s="8" t="n"/>
      <c r="GP48" s="48" t="n"/>
      <c r="GQ48" s="48" t="n"/>
      <c r="GR48" s="8" t="n"/>
      <c r="GS48" s="8" t="n"/>
      <c r="GT48" s="8" t="n"/>
      <c r="GU48" s="8" t="n"/>
      <c r="GV48" s="8" t="n"/>
      <c r="GW48" s="8" t="n"/>
      <c r="GX48" s="8" t="n"/>
      <c r="GY48" s="48" t="n"/>
      <c r="GZ48" s="48" t="n"/>
      <c r="HA48" s="48" t="n"/>
      <c r="HB48" s="48" t="n"/>
      <c r="HC48" s="48" t="n"/>
      <c r="HD48" s="48" t="n"/>
      <c r="HE48" s="8" t="n"/>
      <c r="HF48" s="8" t="n"/>
      <c r="HG48" s="8" t="n"/>
      <c r="HH48" s="8" t="n"/>
      <c r="HI48" s="48" t="n"/>
      <c r="HJ48" s="48" t="n"/>
      <c r="HK48" s="48" t="n"/>
      <c r="HL48" s="48" t="n"/>
      <c r="HM48" s="48" t="n"/>
      <c r="HN48" s="48" t="n"/>
      <c r="HO48" s="48" t="n"/>
      <c r="HP48" s="48" t="n"/>
      <c r="HQ48" s="48" t="n"/>
      <c r="HR48" s="48" t="n"/>
      <c r="HS48" s="48" t="n"/>
      <c r="HT48" s="48" t="n"/>
      <c r="HU48" s="48" t="n"/>
      <c r="HV48" s="48" t="n"/>
      <c r="HW48" s="48" t="n"/>
      <c r="HX48" s="48" t="n"/>
      <c r="HY48" s="48" t="n"/>
      <c r="HZ48" s="48" t="n"/>
      <c r="IA48" s="8" t="n"/>
      <c r="IB48" s="8" t="n"/>
      <c r="IC48" s="48" t="n"/>
      <c r="ID48" s="48" t="n"/>
      <c r="IE48" s="48" t="n"/>
      <c r="IF48" s="48" t="n"/>
      <c r="IG48" s="48" t="n"/>
      <c r="IH48" s="48" t="n"/>
      <c r="II48" s="48" t="n"/>
      <c r="IJ48" s="48" t="n"/>
      <c r="IK48" s="48" t="n"/>
      <c r="IL48" s="48" t="n"/>
      <c r="IM48" s="48" t="n"/>
      <c r="IN48" s="48" t="n"/>
      <c r="IO48" s="48" t="n"/>
      <c r="IP48" s="48" t="n"/>
      <c r="IQ48" s="48" t="n"/>
      <c r="IR48" s="48" t="n"/>
      <c r="IS48" s="48" t="n"/>
      <c r="IT48" s="48" t="n"/>
      <c r="IU48" s="48" t="n"/>
      <c r="IV48" s="48" t="n"/>
      <c r="IW48" s="48" t="n"/>
      <c r="IX48" s="48" t="n"/>
      <c r="IY48" s="48" t="n"/>
      <c r="IZ48" s="48" t="n"/>
      <c r="JA48" s="48" t="n"/>
      <c r="JB48" s="48" t="n"/>
      <c r="JC48" s="48" t="n"/>
      <c r="JD48" s="48" t="n"/>
      <c r="JE48" s="48" t="n"/>
      <c r="JF48" s="48" t="n"/>
      <c r="JG48" s="48" t="n"/>
      <c r="JH48" s="48" t="n"/>
      <c r="JI48" s="48" t="n"/>
      <c r="JJ48" s="48" t="n"/>
      <c r="JK48" s="48" t="n"/>
      <c r="JL48" s="48" t="n"/>
      <c r="JM48" s="48" t="n"/>
      <c r="JN48" s="48" t="n"/>
      <c r="JO48" s="48" t="n"/>
      <c r="JP48" s="48" t="n"/>
      <c r="JQ48" s="48" t="n"/>
      <c r="JR48" s="48" t="n"/>
      <c r="JS48" s="48" t="n"/>
      <c r="JT48" s="48" t="n"/>
      <c r="JU48" s="48" t="n"/>
      <c r="JV48" s="48" t="n"/>
      <c r="JW48" s="48" t="n"/>
      <c r="JX48" s="48" t="n"/>
      <c r="JY48" s="48" t="n"/>
      <c r="JZ48" s="48" t="n"/>
      <c r="KA48" s="48" t="n"/>
      <c r="KB48" s="48" t="n"/>
      <c r="KC48" s="48" t="n"/>
      <c r="KD48" s="48" t="n"/>
      <c r="KE48" s="48" t="n"/>
      <c r="KF48" s="48" t="n"/>
      <c r="KG48" s="48" t="n"/>
      <c r="KH48" s="48" t="n"/>
      <c r="KI48" s="48" t="n"/>
      <c r="KJ48" s="48" t="n"/>
      <c r="KK48" s="48" t="n"/>
      <c r="KL48" s="48" t="n"/>
      <c r="KM48" s="48" t="n"/>
      <c r="KN48" s="48" t="n"/>
      <c r="KO48" s="48" t="n"/>
      <c r="KP48" s="48" t="n"/>
      <c r="KQ48" s="48" t="n"/>
      <c r="KR48" s="48" t="n"/>
      <c r="KS48" s="48" t="n"/>
      <c r="KT48" s="48" t="n"/>
      <c r="KU48" s="48" t="n"/>
      <c r="KV48" s="48" t="n"/>
      <c r="KW48" s="8" t="n"/>
      <c r="KX48" s="8" t="n"/>
      <c r="KY48" s="8" t="n"/>
      <c r="KZ48" s="8" t="n"/>
      <c r="LA48" s="48" t="n"/>
      <c r="LB48" s="48" t="n"/>
      <c r="LC48" s="8" t="n"/>
      <c r="LD48" s="8" t="n"/>
      <c r="LE48" s="8" t="n"/>
      <c r="LF48" s="8" t="n"/>
      <c r="LG48" s="48" t="n"/>
      <c r="LH48" s="8" t="n"/>
      <c r="LI48" s="48" t="n"/>
      <c r="LJ48" s="48" t="n"/>
      <c r="LK48" s="8" t="n"/>
      <c r="LL48" s="8" t="n"/>
      <c r="LM48" s="8" t="n"/>
      <c r="LN48" s="8" t="n"/>
      <c r="LO48" s="8" t="n"/>
      <c r="LP48" s="8" t="n"/>
      <c r="LQ48" s="8" t="n"/>
      <c r="LR48" s="48" t="n"/>
      <c r="LS48" s="8" t="n"/>
      <c r="LT48" s="8" t="n"/>
      <c r="LU48" s="8" t="n"/>
      <c r="LV48" s="8" t="n"/>
      <c r="LW48" s="8" t="n"/>
      <c r="LX48" s="8" t="n"/>
      <c r="LY48" s="8" t="n"/>
      <c r="LZ48" s="8" t="n"/>
      <c r="MA48" s="8" t="n"/>
      <c r="MB48" s="48" t="n"/>
      <c r="MC48" s="8" t="n"/>
      <c r="MD48" s="8" t="n"/>
      <c r="ME48" s="8" t="n"/>
      <c r="MF48" s="8" t="n"/>
      <c r="MG48" s="8" t="n"/>
      <c r="MH48" s="8" t="n"/>
      <c r="MI48" s="48" t="n"/>
      <c r="MJ48" s="8" t="n"/>
      <c r="MK48" s="8" t="n"/>
      <c r="ML48" s="8" t="n"/>
      <c r="MM48" s="8" t="n"/>
      <c r="MN48" s="8" t="n"/>
      <c r="MO48" s="8" t="n"/>
      <c r="MP48" s="48" t="n"/>
      <c r="MQ48" s="48" t="n"/>
      <c r="MR48" s="48" t="n"/>
      <c r="MS48" s="48" t="n"/>
      <c r="MT48" s="48" t="n"/>
      <c r="MU48" s="48" t="n"/>
      <c r="MV48" s="48" t="n"/>
      <c r="MW48" s="48" t="n"/>
      <c r="MX48" s="48" t="n"/>
      <c r="MY48" s="48" t="n"/>
      <c r="MZ48" s="48" t="n"/>
      <c r="NA48" s="48" t="n"/>
      <c r="NB48" s="48" t="n"/>
      <c r="NC48" s="48" t="n"/>
      <c r="ND48" s="48" t="n"/>
      <c r="NE48" s="48" t="n"/>
      <c r="NF48" s="48" t="n"/>
      <c r="NG48" s="48" t="n"/>
      <c r="NH48" s="48" t="n"/>
      <c r="NI48" s="48" t="n"/>
      <c r="NJ48" s="48" t="n"/>
      <c r="NK48" s="48" t="n"/>
      <c r="NL48" s="48" t="n"/>
      <c r="NM48" s="48" t="n"/>
      <c r="NN48" s="48" t="n"/>
      <c r="NO48" s="48" t="n"/>
      <c r="NP48" s="48" t="n"/>
      <c r="NQ48" s="48" t="n"/>
      <c r="NR48" s="48" t="n"/>
      <c r="NS48" s="48" t="n"/>
      <c r="NT48" s="48" t="n"/>
      <c r="NU48" s="48" t="n"/>
      <c r="NV48" s="48" t="n"/>
      <c r="NW48" s="48" t="n"/>
      <c r="NX48" s="48" t="n"/>
      <c r="NY48" s="8" t="n"/>
      <c r="NZ48" s="8" t="n"/>
      <c r="OA48" s="8" t="n"/>
      <c r="OB48" s="8" t="n"/>
      <c r="OC48" s="8" t="n"/>
      <c r="OD48" s="8" t="n"/>
      <c r="OE48" s="48" t="n"/>
      <c r="OF48" s="48" t="n"/>
      <c r="OG48" s="48" t="n"/>
      <c r="OH48" s="8" t="n"/>
      <c r="OI48" s="8" t="n"/>
      <c r="OJ48" s="8" t="n"/>
      <c r="OK48" s="8" t="n"/>
      <c r="OL48" s="8" t="n"/>
      <c r="OM48" s="8" t="n"/>
      <c r="ON48" s="8" t="n"/>
      <c r="OO48" s="8" t="n"/>
      <c r="OP48" s="48" t="n"/>
      <c r="OQ48" s="8" t="n"/>
      <c r="OR48" s="8" t="n"/>
      <c r="OS48" s="8" t="n"/>
      <c r="OT48" s="8" t="n"/>
      <c r="OU48" s="8" t="n"/>
      <c r="OV48" s="8" t="n"/>
      <c r="OW48" s="8" t="n"/>
      <c r="OX48" s="8" t="n"/>
      <c r="OY48" s="8" t="n"/>
      <c r="OZ48" s="8" t="n"/>
      <c r="PA48" s="8" t="n"/>
      <c r="PB48" s="8" t="n"/>
      <c r="PC48" s="8" t="n"/>
      <c r="PD48" s="8" t="n"/>
      <c r="PE48" s="8" t="n"/>
      <c r="PF48" s="8" t="n"/>
      <c r="PG48" s="8" t="n"/>
      <c r="PH48" s="8" t="n"/>
      <c r="PI48" s="8" t="n"/>
      <c r="PJ48" s="8" t="n"/>
      <c r="PK48" s="8" t="n"/>
      <c r="PL48" s="8" t="n"/>
      <c r="PM48" s="8" t="n"/>
      <c r="PN48" s="8" t="n"/>
      <c r="PO48" s="8" t="n"/>
      <c r="PP48" s="8" t="n"/>
      <c r="PQ48" s="8" t="n"/>
      <c r="PR48" s="8" t="n"/>
      <c r="PS48" s="8" t="n"/>
      <c r="PT48" s="48" t="n"/>
      <c r="PU48" s="48" t="n"/>
      <c r="PV48" s="48" t="n"/>
      <c r="PW48" s="48" t="n"/>
      <c r="PX48" s="48" t="n"/>
      <c r="PY48" s="48" t="n"/>
      <c r="PZ48" s="48" t="n"/>
      <c r="QA48" s="48" t="n"/>
      <c r="QB48" s="48" t="n"/>
      <c r="QC48" s="48" t="n"/>
      <c r="QD48" s="48" t="n"/>
      <c r="QE48" s="48" t="n"/>
      <c r="QF48" s="8" t="n"/>
      <c r="QG48" s="8" t="n"/>
      <c r="QH48" s="8" t="n"/>
      <c r="QI48" s="8" t="n"/>
      <c r="QJ48" s="8" t="n"/>
      <c r="QK48" s="8" t="n"/>
      <c r="QL48" s="8" t="n"/>
      <c r="QM48" s="8" t="n"/>
      <c r="QN48" s="8" t="n"/>
      <c r="QO48" s="48" t="n"/>
      <c r="QP48" s="48" t="n"/>
      <c r="QQ48" s="48" t="n"/>
      <c r="QR48" s="48" t="n"/>
      <c r="QS48" s="48" t="n"/>
      <c r="QT48" s="48" t="n"/>
      <c r="QU48" s="48" t="n"/>
      <c r="QV48" s="48" t="n"/>
      <c r="QW48" s="48" t="n"/>
      <c r="QX48" s="48" t="n"/>
      <c r="QY48" s="48" t="n"/>
      <c r="QZ48" s="48" t="n"/>
      <c r="RA48" s="48" t="n"/>
      <c r="RB48" s="48" t="n"/>
      <c r="RC48" s="48" t="n"/>
      <c r="RD48" s="48" t="n"/>
      <c r="RE48" s="48" t="n"/>
      <c r="RF48" s="48" t="n"/>
      <c r="RG48" s="48" t="n"/>
      <c r="RH48" s="48" t="n"/>
      <c r="RI48" s="48" t="n"/>
      <c r="RJ48" s="48" t="n"/>
      <c r="RK48" s="48" t="n"/>
      <c r="RL48" s="48" t="n"/>
      <c r="RM48" s="48" t="n"/>
      <c r="RN48" s="48" t="n"/>
      <c r="RO48" s="48" t="n"/>
      <c r="RP48" s="48" t="n"/>
      <c r="RQ48" s="48" t="n"/>
      <c r="RR48" s="48" t="n"/>
      <c r="RS48" s="48" t="n"/>
      <c r="RT48" s="48" t="n"/>
      <c r="RU48" s="48" t="n"/>
      <c r="RV48" s="48" t="n"/>
      <c r="RW48" s="48" t="n"/>
      <c r="RX48" s="48" t="n"/>
      <c r="RY48" s="48" t="n"/>
      <c r="RZ48" s="48" t="n"/>
      <c r="SA48" s="48" t="n"/>
      <c r="SB48" s="48" t="n"/>
      <c r="SC48" s="48" t="n"/>
      <c r="SD48" s="48" t="n"/>
      <c r="SE48" s="48" t="n"/>
      <c r="SF48" s="48" t="n"/>
      <c r="SG48" s="48" t="n"/>
      <c r="SH48" s="48" t="n"/>
      <c r="SI48" s="48" t="n"/>
      <c r="SJ48" s="48" t="n"/>
      <c r="SK48" s="48" t="n"/>
      <c r="SL48" s="48" t="n"/>
      <c r="SM48" s="48" t="n"/>
      <c r="SN48" s="48" t="n"/>
      <c r="SO48" s="48" t="n"/>
      <c r="SP48" s="48" t="n"/>
      <c r="SQ48" s="48" t="n"/>
      <c r="SR48" s="48" t="n"/>
      <c r="SS48" s="48" t="n"/>
      <c r="ST48" s="48" t="n"/>
      <c r="SU48" s="48" t="n"/>
      <c r="SV48" s="48" t="n"/>
      <c r="SW48" s="48" t="n"/>
      <c r="SX48" s="48" t="n"/>
      <c r="SY48" s="8" t="n"/>
      <c r="SZ48" s="48" t="n"/>
      <c r="TA48" s="48" t="n"/>
      <c r="TB48" s="48" t="n"/>
      <c r="TC48" s="48" t="n"/>
      <c r="TD48" s="48" t="n"/>
      <c r="TE48" s="48" t="n"/>
      <c r="TF48" s="48" t="n"/>
      <c r="TG48" s="8" t="n"/>
      <c r="TH48" s="8" t="n"/>
      <c r="TI48" s="8" t="n"/>
      <c r="TJ48" s="8" t="n"/>
      <c r="TK48" s="8" t="n"/>
      <c r="TL48" s="8" t="n"/>
      <c r="TM48" s="8" t="n"/>
      <c r="TN48" s="8" t="n"/>
      <c r="TO48" s="8" t="n"/>
      <c r="TP48" s="8" t="n"/>
      <c r="TQ48" s="8" t="n"/>
      <c r="TR48" s="8" t="n"/>
      <c r="TS48" s="48" t="n"/>
      <c r="TT48" s="48" t="n"/>
      <c r="TU48" s="48" t="n"/>
      <c r="TV48" s="48" t="n"/>
      <c r="TW48" s="48" t="n"/>
      <c r="TX48" s="48" t="n"/>
      <c r="TY48" s="48" t="n"/>
      <c r="TZ48" s="48" t="n"/>
      <c r="UA48" s="48" t="n"/>
      <c r="UB48" s="48" t="n"/>
      <c r="UC48" s="48" t="n"/>
      <c r="UD48" s="48" t="n"/>
      <c r="UE48" s="48" t="n"/>
      <c r="UF48" s="48" t="n"/>
      <c r="UG48" s="48" t="n"/>
      <c r="UH48" s="48" t="n"/>
      <c r="UI48" s="48" t="n"/>
      <c r="UJ48" s="48" t="n"/>
      <c r="UK48" s="48" t="n"/>
      <c r="UL48" s="48" t="n"/>
      <c r="UM48" s="48" t="n"/>
      <c r="UN48" s="48" t="n"/>
      <c r="UO48" s="48" t="n"/>
      <c r="UP48" s="48" t="n"/>
      <c r="UQ48" s="48" t="n"/>
      <c r="UR48" s="48" t="n"/>
      <c r="US48" s="48" t="n"/>
      <c r="UT48" s="48" t="n"/>
      <c r="UU48" s="48" t="n"/>
      <c r="UV48" s="48" t="n"/>
      <c r="UW48" s="48" t="n"/>
      <c r="UX48" s="48" t="n"/>
      <c r="UY48" s="48" t="n"/>
      <c r="UZ48" s="48" t="n"/>
      <c r="VA48" s="48" t="n"/>
      <c r="VB48" s="48" t="n"/>
      <c r="VC48" s="48" t="n"/>
      <c r="VD48" s="48" t="n"/>
      <c r="VE48" s="48" t="n"/>
      <c r="VF48" s="48" t="n"/>
      <c r="VG48" s="48" t="n"/>
      <c r="VH48" s="48" t="n"/>
      <c r="VI48" s="48" t="n"/>
      <c r="VJ48" s="48" t="n"/>
      <c r="VK48" s="48" t="n"/>
      <c r="VL48" s="48" t="n"/>
      <c r="VM48" s="48" t="n"/>
      <c r="VN48" s="48" t="n"/>
      <c r="VO48" s="48" t="n"/>
      <c r="VP48" s="48" t="n"/>
      <c r="VQ48" s="48" t="n"/>
      <c r="VR48" s="48" t="n"/>
      <c r="VS48" s="48" t="n"/>
      <c r="VT48" s="48" t="n"/>
      <c r="VU48" s="48" t="n"/>
      <c r="VV48" s="48" t="n"/>
      <c r="VW48" s="48" t="n"/>
      <c r="VX48" s="48" t="n"/>
      <c r="VY48" s="48" t="n"/>
      <c r="VZ48" s="48" t="n"/>
      <c r="WA48" s="48" t="n"/>
      <c r="WB48" s="48" t="n"/>
      <c r="WC48" s="48" t="n"/>
      <c r="WD48" s="48" t="n"/>
      <c r="WE48" s="48" t="n"/>
      <c r="WF48" s="48" t="n"/>
      <c r="WG48" s="8" t="n"/>
      <c r="WH48" s="8" t="n"/>
      <c r="WI48" s="8" t="n"/>
      <c r="WJ48" s="8" t="n"/>
      <c r="WK48" s="8" t="n"/>
      <c r="WL48" s="8" t="n"/>
      <c r="WM48" s="8" t="n"/>
      <c r="WN48" s="8" t="n"/>
      <c r="WO48" s="48" t="n"/>
      <c r="WP48" s="48" t="n"/>
      <c r="WQ48" s="48" t="n"/>
      <c r="WR48" s="48" t="n"/>
      <c r="WS48" s="48" t="n"/>
      <c r="WT48" s="48" t="n"/>
      <c r="WU48" s="48" t="n"/>
      <c r="WV48" s="48" t="n"/>
      <c r="WW48" s="48" t="n"/>
      <c r="WX48" s="48" t="n"/>
      <c r="WY48" s="48" t="n"/>
      <c r="WZ48" s="48" t="n"/>
      <c r="XA48" s="48" t="n"/>
      <c r="XB48" s="48" t="n"/>
      <c r="XC48" s="48" t="n"/>
      <c r="XD48" s="48" t="n"/>
      <c r="XE48" s="48" t="n"/>
      <c r="XF48" s="48" t="n"/>
      <c r="XG48" s="48" t="n"/>
      <c r="XH48" s="48" t="n"/>
      <c r="XI48" s="48" t="n"/>
      <c r="XJ48" s="48" t="n"/>
      <c r="XK48" s="48" t="n"/>
      <c r="XL48" s="48" t="n"/>
      <c r="XM48" s="48" t="n"/>
      <c r="XN48" s="48" t="n"/>
      <c r="XO48" s="48" t="n"/>
      <c r="XP48" s="48" t="n"/>
      <c r="XQ48" s="48" t="n"/>
      <c r="XR48" s="48" t="n"/>
      <c r="XS48" s="48" t="n"/>
      <c r="XT48" s="48" t="n"/>
      <c r="XU48" s="48" t="n"/>
      <c r="XV48" s="48" t="n"/>
      <c r="XW48" s="48" t="n"/>
      <c r="XX48" s="48" t="n"/>
      <c r="XY48" s="48" t="n"/>
      <c r="XZ48" s="48" t="n"/>
      <c r="YA48" s="48" t="n"/>
      <c r="YB48" s="48" t="n"/>
      <c r="YC48" s="48" t="n"/>
      <c r="YD48" s="48" t="n"/>
      <c r="YE48" s="48" t="n"/>
      <c r="YF48" s="48" t="n"/>
      <c r="YG48" s="48" t="n"/>
      <c r="YH48" s="48" t="n"/>
      <c r="YI48" s="48" t="n"/>
      <c r="YJ48" s="48" t="n"/>
      <c r="YK48" s="48" t="n"/>
      <c r="YL48" s="48" t="n"/>
      <c r="YM48" s="48" t="n"/>
      <c r="YN48" s="48" t="n"/>
      <c r="YO48" s="48" t="n"/>
      <c r="YP48" s="48" t="n"/>
      <c r="YQ48" s="48" t="n"/>
      <c r="YR48" s="48" t="n"/>
      <c r="YS48" s="48" t="n"/>
      <c r="YT48" s="48" t="n"/>
      <c r="YU48" s="48" t="n"/>
      <c r="YV48" s="48" t="n"/>
      <c r="YW48" s="48" t="n"/>
      <c r="YX48" s="48" t="n"/>
      <c r="YY48" s="48" t="n"/>
      <c r="YZ48" s="48" t="n"/>
      <c r="ZA48" s="48" t="n"/>
      <c r="ZB48" s="48" t="n"/>
      <c r="ZC48" s="48" t="n"/>
      <c r="ZD48" s="48" t="n"/>
      <c r="ZE48" s="48" t="n"/>
      <c r="ZF48" s="48" t="n"/>
      <c r="ZG48" s="48" t="n"/>
      <c r="ZH48" s="48" t="n"/>
      <c r="ZI48" s="48" t="n"/>
      <c r="ZJ48" s="48" t="n"/>
      <c r="ZK48" s="48" t="n"/>
      <c r="ZL48" s="48" t="n"/>
      <c r="ZM48" s="48" t="n"/>
      <c r="ZN48" s="48" t="n"/>
      <c r="ZO48" s="8" t="n"/>
      <c r="ZP48" s="48" t="n"/>
      <c r="ZQ48" s="48" t="n"/>
      <c r="ZR48" s="48" t="n"/>
      <c r="ZS48" s="48" t="n"/>
      <c r="ZT48" s="48" t="n"/>
      <c r="ZU48" s="48" t="n"/>
      <c r="ZV48" s="48" t="n"/>
      <c r="ZW48" s="8" t="n"/>
      <c r="ZX48" s="48" t="n"/>
      <c r="ZY48" s="48" t="n"/>
      <c r="ZZ48" s="48" t="n"/>
      <c r="AAA48" s="48" t="n"/>
      <c r="AAB48" s="48" t="n"/>
      <c r="AAC48" s="48" t="n"/>
      <c r="AAD48" s="48" t="n"/>
      <c r="AAE48" s="48" t="n"/>
      <c r="AAF48" s="48" t="n"/>
      <c r="AAG48" s="48" t="n"/>
      <c r="AAH48" s="48" t="n"/>
      <c r="AAI48" s="48" t="n"/>
      <c r="AAJ48" s="48" t="n"/>
      <c r="AAK48" s="48" t="n"/>
      <c r="AAL48" s="48" t="n"/>
      <c r="AAM48" s="48" t="n"/>
      <c r="AAN48" s="8" t="n"/>
      <c r="AAO48" s="8" t="n"/>
      <c r="AAP48" s="8" t="n"/>
      <c r="AAQ48" s="8" t="n"/>
      <c r="AAR48" s="48" t="n"/>
      <c r="AAS48" s="48" t="n"/>
      <c r="AAT48" s="48" t="n"/>
      <c r="AAU48" s="8" t="n"/>
      <c r="AAV48" s="8" t="n"/>
      <c r="AAW48" s="8" t="n"/>
      <c r="AAX48" s="8" t="n"/>
      <c r="AAY48" s="8" t="n"/>
      <c r="AAZ48" s="8" t="n"/>
      <c r="ABA48" s="8" t="n"/>
      <c r="ABB48" s="48" t="n"/>
      <c r="ABC48" s="8" t="n"/>
      <c r="ABD48" s="8" t="n"/>
      <c r="ABE48" s="8" t="n"/>
      <c r="ABF48" s="8" t="n"/>
      <c r="ABG48" s="8" t="n"/>
      <c r="ABH48" s="48" t="n"/>
      <c r="ABI48" s="48" t="n"/>
      <c r="ABJ48" s="48" t="n"/>
      <c r="ABK48" s="48" t="n"/>
      <c r="ABL48" s="48" t="n"/>
      <c r="ABM48" s="48" t="n"/>
      <c r="ABN48" s="48" t="n"/>
      <c r="ABO48" s="48" t="n"/>
      <c r="ABP48" s="48" t="n"/>
      <c r="ABQ48" s="11" t="n"/>
      <c r="ABR48" s="48" t="n"/>
      <c r="ABS48" s="8" t="n"/>
      <c r="ABT48" s="8" t="n"/>
      <c r="ABU48" s="8" t="n"/>
      <c r="ABV48" s="8" t="n"/>
      <c r="ABW48" s="48" t="n"/>
      <c r="ABX48" s="48" t="n"/>
      <c r="ABY48" s="8" t="n"/>
      <c r="ABZ48" s="8" t="n"/>
      <c r="ACA48" s="8" t="n"/>
      <c r="ACB48" s="8" t="n"/>
      <c r="ACC48" s="8" t="n"/>
      <c r="ACD48" s="8" t="n"/>
      <c r="ACE48" s="48" t="n"/>
      <c r="ACF48" s="48" t="n"/>
      <c r="ACG48" s="48" t="n"/>
      <c r="ACH48" s="48" t="n"/>
      <c r="ACI48" s="48" t="n"/>
      <c r="ACJ48" s="48" t="n"/>
      <c r="ACK48" s="48" t="n"/>
      <c r="ACL48" s="8" t="n"/>
      <c r="ACM48" s="8" t="n"/>
      <c r="ACN48" s="8" t="n"/>
      <c r="ACO48" s="8" t="n"/>
      <c r="ACP48" s="8" t="n"/>
      <c r="ACQ48" s="8" t="n"/>
      <c r="ACR48" s="8" t="n"/>
      <c r="ACS48" s="48" t="n"/>
      <c r="ACT48" s="48" t="n"/>
      <c r="ACU48" s="48" t="n"/>
      <c r="ACV48" s="48" t="n"/>
      <c r="ACW48" s="48" t="n"/>
      <c r="ACX48" s="48" t="n"/>
      <c r="ACY48" s="48" t="n"/>
      <c r="ACZ48" s="8" t="n"/>
      <c r="ADA48" s="8" t="n"/>
      <c r="ADB48" s="8" t="n"/>
      <c r="ADC48" s="8" t="n"/>
      <c r="ADD48" s="48" t="n"/>
      <c r="ADE48" s="48" t="n"/>
      <c r="ADF48" s="48" t="n"/>
      <c r="ADG48" s="48" t="n"/>
      <c r="ADH48" s="48" t="n"/>
      <c r="ADI48" s="48" t="n"/>
      <c r="ADJ48" s="48" t="n"/>
      <c r="ADK48" s="48" t="n"/>
      <c r="ADL48" s="48" t="n"/>
      <c r="ADM48" s="48" t="n"/>
      <c r="ADN48" s="48" t="n"/>
      <c r="ADO48" s="48" t="n"/>
      <c r="ADP48" s="48" t="n"/>
      <c r="ADQ48" s="48" t="n"/>
      <c r="ADR48" s="48" t="n"/>
      <c r="ADS48" s="48" t="n"/>
      <c r="ADT48" s="48" t="n"/>
      <c r="ADU48" s="48" t="n"/>
      <c r="ADV48" s="8" t="n"/>
      <c r="ADW48" s="8" t="n"/>
      <c r="ADX48" s="8" t="n"/>
      <c r="ADY48" s="8" t="n"/>
      <c r="ADZ48" s="8" t="n"/>
      <c r="AEA48" s="8" t="n"/>
      <c r="AEB48" s="8" t="n"/>
      <c r="AEC48" s="8" t="n"/>
      <c r="AED48" s="12" t="n"/>
      <c r="AEE48" s="17" t="n"/>
      <c r="AEF48" s="48" t="n"/>
      <c r="AEG48" s="17" t="n"/>
      <c r="AEH48" s="48" t="n"/>
      <c r="AEI48" s="11" t="n"/>
      <c r="AEJ48" s="48" t="n"/>
      <c r="AEK48" s="17" t="n"/>
      <c r="AEL48" s="18" t="n"/>
      <c r="AEM48" s="18" t="n"/>
      <c r="AEN48" s="18" t="n"/>
      <c r="AEO48" s="18" t="n"/>
      <c r="AEP48" s="18" t="n"/>
      <c r="AEQ48" s="18" t="n"/>
      <c r="AER48" s="18" t="n"/>
      <c r="AES48" s="18" t="n"/>
      <c r="AET48" s="18" t="n"/>
      <c r="AEU48" s="18" t="n"/>
      <c r="AEV48" s="18" t="n"/>
      <c r="AEW48" s="18" t="n"/>
      <c r="AEX48" s="48" t="n"/>
      <c r="AEY48" s="48" t="n"/>
      <c r="AEZ48" s="48" t="n"/>
      <c r="AFA48" s="48" t="n"/>
      <c r="AFB48" s="48" t="n"/>
      <c r="AFC48" s="48" t="n"/>
      <c r="AFD48" s="16" t="n"/>
      <c r="AFE48" s="48" t="n"/>
      <c r="AFF48" s="16" t="n"/>
      <c r="AFG48" s="48" t="n"/>
      <c r="AFH48" s="48" t="n"/>
      <c r="AFI48" s="48" t="n"/>
    </row>
    <row r="49">
      <c r="A49" s="22" t="n"/>
      <c r="B49" s="22" t="n"/>
      <c r="C49" s="23" t="n"/>
      <c r="D49" s="23" t="n"/>
      <c r="E49" s="24" t="n"/>
      <c r="F49" s="23" t="n"/>
      <c r="G49" s="24" t="n"/>
      <c r="H49" s="24" t="n"/>
      <c r="I49" s="23" t="n"/>
      <c r="J49" s="24" t="n"/>
      <c r="K49" s="23" t="n"/>
      <c r="L49" s="23" t="n"/>
      <c r="M49" s="24" t="n"/>
      <c r="N49" s="24" t="n"/>
      <c r="O49" s="23" t="n"/>
      <c r="P49" s="24" t="n"/>
      <c r="Q49" s="23" t="n"/>
      <c r="R49" s="23" t="n"/>
      <c r="S49" s="23" t="n"/>
      <c r="T49" s="23" t="n"/>
      <c r="U49" s="23" t="n"/>
      <c r="V49" s="23" t="n"/>
      <c r="W49" s="23" t="n"/>
      <c r="X49" s="23" t="n"/>
      <c r="Y49" s="23" t="n"/>
      <c r="Z49" s="23" t="n"/>
      <c r="AA49" s="23" t="n"/>
      <c r="AB49" s="23" t="n"/>
      <c r="AC49" s="23" t="n"/>
      <c r="AD49" s="23" t="n"/>
      <c r="AE49" s="23" t="n"/>
      <c r="AF49" s="23" t="n"/>
      <c r="AG49" s="23" t="n"/>
      <c r="AH49" s="24" t="n"/>
      <c r="AI49" s="23" t="n"/>
      <c r="AJ49" s="23" t="n"/>
      <c r="AK49" s="24" t="n"/>
      <c r="AL49" s="23" t="n"/>
      <c r="AM49" s="23" t="n"/>
      <c r="AN49" s="23" t="n"/>
      <c r="AO49" s="48" t="n"/>
      <c r="AP49" s="24" t="n"/>
      <c r="AQ49" s="24" t="n"/>
      <c r="AR49" s="24" t="n"/>
      <c r="AS49" s="24" t="n"/>
      <c r="AT49" s="24" t="n"/>
      <c r="AU49" s="24" t="n"/>
      <c r="AV49" s="24" t="n"/>
      <c r="AW49" s="24" t="n"/>
      <c r="AX49" s="23" t="n"/>
      <c r="AY49" s="23" t="n"/>
      <c r="AZ49" s="24" t="n"/>
      <c r="BA49" s="24" t="n"/>
      <c r="BB49" s="24" t="n"/>
      <c r="BC49" s="24" t="n"/>
      <c r="BD49" s="24" t="n"/>
      <c r="BE49" s="24" t="n"/>
      <c r="BF49" s="24" t="n"/>
      <c r="BG49" s="24" t="n"/>
      <c r="BH49" s="23" t="n"/>
      <c r="BI49" s="23" t="n"/>
      <c r="BJ49" s="24" t="n"/>
      <c r="BK49" s="24" t="n"/>
      <c r="BL49" s="24" t="n"/>
      <c r="BM49" s="24" t="n"/>
      <c r="BN49" s="23" t="n"/>
      <c r="BO49" s="23" t="n"/>
      <c r="BP49" s="24" t="n"/>
      <c r="BQ49" s="24" t="n"/>
      <c r="BR49" s="24" t="n"/>
      <c r="BS49" s="24" t="n"/>
      <c r="BT49" s="24" t="n"/>
      <c r="BU49" s="23" t="n"/>
      <c r="BV49" s="23" t="n"/>
      <c r="BW49" s="24" t="n"/>
      <c r="BX49" s="24" t="n"/>
      <c r="BY49" s="24" t="n"/>
      <c r="BZ49" s="24" t="n"/>
      <c r="CA49" s="24" t="n"/>
      <c r="CB49" s="23" t="n"/>
      <c r="CC49" s="23" t="n"/>
      <c r="CD49" s="24" t="n"/>
      <c r="CE49" s="24" t="n"/>
      <c r="CF49" s="24" t="n"/>
      <c r="CG49" s="24" t="n"/>
      <c r="CH49" s="24" t="n"/>
      <c r="CI49" s="24" t="n"/>
      <c r="CJ49" s="24" t="n"/>
      <c r="CK49" s="23" t="n"/>
      <c r="CL49" s="23" t="n"/>
      <c r="CM49" s="24" t="n"/>
      <c r="CN49" s="23" t="n"/>
      <c r="CO49" s="23" t="n"/>
      <c r="CP49" s="23" t="n"/>
      <c r="CQ49" s="24" t="n"/>
      <c r="CR49" s="24" t="n"/>
      <c r="CS49" s="24" t="n"/>
      <c r="CT49" s="24" t="n"/>
      <c r="CU49" s="10" t="n"/>
      <c r="CV49" s="10" t="n"/>
      <c r="CW49" s="10" t="n"/>
      <c r="CX49" s="8" t="n"/>
      <c r="CY49" s="48" t="n"/>
      <c r="CZ49" s="8" t="n"/>
      <c r="DA49" s="8" t="n"/>
      <c r="DB49" s="8" t="n"/>
      <c r="DC49" s="48" t="n"/>
      <c r="DD49" s="48" t="n"/>
      <c r="DE49" s="8" t="n"/>
      <c r="DF49" s="8" t="n"/>
      <c r="DG49" s="8" t="n"/>
      <c r="DH49" s="8" t="n"/>
      <c r="DI49" s="48" t="n"/>
      <c r="DJ49" s="48" t="n"/>
      <c r="DK49" s="8" t="n"/>
      <c r="DL49" s="8" t="n"/>
      <c r="DM49" s="8" t="n"/>
      <c r="DN49" s="8" t="n"/>
      <c r="DO49" s="48" t="n"/>
      <c r="DP49" s="8" t="n"/>
      <c r="DQ49" s="8" t="n"/>
      <c r="DR49" s="8" t="n"/>
      <c r="DS49" s="23" t="n"/>
      <c r="DT49" s="23" t="n"/>
      <c r="DU49" s="23" t="n"/>
      <c r="DV49" s="23" t="n"/>
      <c r="DW49" s="23" t="n"/>
      <c r="DX49" s="23" t="n"/>
      <c r="DY49" s="23" t="n"/>
      <c r="DZ49" s="23" t="n"/>
      <c r="EA49" s="23" t="n"/>
      <c r="EB49" s="23" t="n"/>
      <c r="EC49" s="23" t="n"/>
      <c r="ED49" s="23" t="n"/>
      <c r="EE49" s="23" t="n"/>
      <c r="EF49" s="23" t="n"/>
      <c r="EG49" s="23" t="n"/>
      <c r="EH49" s="23" t="n"/>
      <c r="EI49" s="23" t="n"/>
      <c r="EJ49" s="24" t="n"/>
      <c r="EK49" s="24" t="n"/>
      <c r="EL49" s="24" t="n"/>
      <c r="EM49" s="24" t="n"/>
      <c r="EN49" s="24" t="n"/>
      <c r="EO49" s="11" t="n"/>
      <c r="EP49" s="23" t="n"/>
      <c r="EQ49" s="23" t="n"/>
      <c r="ER49" s="23" t="n"/>
      <c r="ES49" s="24" t="n"/>
      <c r="ET49" s="24" t="n"/>
      <c r="EU49" s="24" t="n"/>
      <c r="EV49" s="24" t="n"/>
      <c r="EW49" s="23" t="n"/>
      <c r="EX49" s="48" t="n"/>
      <c r="EY49" s="8" t="n"/>
      <c r="EZ49" s="8" t="n"/>
      <c r="FA49" s="8" t="n"/>
      <c r="FB49" s="23" t="n"/>
      <c r="FC49" s="23" t="n"/>
      <c r="FD49" s="23" t="n"/>
      <c r="FE49" s="23" t="n"/>
      <c r="FF49" s="23" t="n"/>
      <c r="FG49" s="23" t="n"/>
      <c r="FH49" s="23" t="n"/>
      <c r="FI49" s="23" t="n"/>
      <c r="FJ49" s="23" t="n"/>
      <c r="FK49" s="23" t="n"/>
      <c r="FL49" s="23" t="n"/>
      <c r="FM49" s="23" t="n"/>
      <c r="FN49" s="23" t="n"/>
      <c r="FO49" s="23" t="n"/>
      <c r="FP49" s="23" t="n"/>
      <c r="FQ49" s="23" t="n"/>
      <c r="FR49" s="23" t="n"/>
      <c r="FS49" s="23" t="n"/>
      <c r="FT49" s="23" t="n"/>
      <c r="FU49" s="23" t="n"/>
      <c r="FV49" s="24" t="n"/>
      <c r="FW49" s="24" t="n"/>
      <c r="FX49" s="24" t="n"/>
      <c r="FY49" s="24" t="n"/>
      <c r="FZ49" s="23" t="n"/>
      <c r="GA49" s="23" t="n"/>
      <c r="GB49" s="24" t="n"/>
      <c r="GC49" s="24" t="n"/>
      <c r="GD49" s="24" t="n"/>
      <c r="GE49" s="24" t="n"/>
      <c r="GF49" s="23" t="n"/>
      <c r="GG49" s="23" t="n"/>
      <c r="GH49" s="23" t="n"/>
      <c r="GI49" s="23" t="n"/>
      <c r="GJ49" s="24" t="n"/>
      <c r="GK49" s="24" t="n"/>
      <c r="GL49" s="24" t="n"/>
      <c r="GM49" s="24" t="n"/>
      <c r="GN49" s="23" t="n"/>
      <c r="GO49" s="24" t="n"/>
      <c r="GP49" s="23" t="n"/>
      <c r="GQ49" s="23" t="n"/>
      <c r="GR49" s="24" t="n"/>
      <c r="GS49" s="24" t="n"/>
      <c r="GT49" s="24" t="n"/>
      <c r="GU49" s="24" t="n"/>
      <c r="GV49" s="24" t="n"/>
      <c r="GW49" s="24" t="n"/>
      <c r="GX49" s="24" t="n"/>
      <c r="GY49" s="23" t="n"/>
      <c r="GZ49" s="23" t="n"/>
      <c r="HA49" s="24" t="n"/>
      <c r="HB49" s="24" t="n"/>
      <c r="HC49" s="24" t="n"/>
      <c r="HD49" s="24" t="n"/>
      <c r="HE49" s="24" t="n"/>
      <c r="HF49" s="24" t="n"/>
      <c r="HG49" s="24" t="n"/>
      <c r="HH49" s="24" t="n"/>
      <c r="HI49" s="23" t="n"/>
      <c r="HJ49" s="23" t="n"/>
      <c r="HK49" s="23" t="n"/>
      <c r="HL49" s="23" t="n"/>
      <c r="HM49" s="23" t="n"/>
      <c r="HN49" s="23" t="n"/>
      <c r="HO49" s="23" t="n"/>
      <c r="HP49" s="23" t="n"/>
      <c r="HQ49" s="23" t="n"/>
      <c r="HR49" s="23" t="n"/>
      <c r="HS49" s="23" t="n"/>
      <c r="HT49" s="23" t="n"/>
      <c r="HU49" s="23" t="n"/>
      <c r="HV49" s="23" t="n"/>
      <c r="HW49" s="23" t="n"/>
      <c r="HX49" s="23" t="n"/>
      <c r="HY49" s="24" t="n"/>
      <c r="HZ49" s="24" t="n"/>
      <c r="IA49" s="24" t="n"/>
      <c r="IB49" s="24" t="n"/>
      <c r="IC49" s="23" t="n"/>
      <c r="ID49" s="23" t="n"/>
      <c r="IE49" s="23" t="n"/>
      <c r="IF49" s="23" t="n"/>
      <c r="IG49" s="23" t="n"/>
      <c r="IH49" s="23" t="n"/>
      <c r="II49" s="23" t="n"/>
      <c r="IJ49" s="23" t="n"/>
      <c r="IK49" s="23" t="n"/>
      <c r="IL49" s="23" t="n"/>
      <c r="IM49" s="23" t="n"/>
      <c r="IN49" s="23" t="n"/>
      <c r="IO49" s="23" t="n"/>
      <c r="IP49" s="23" t="n"/>
      <c r="IQ49" s="23" t="n"/>
      <c r="IR49" s="23" t="n"/>
      <c r="IS49" s="23" t="n"/>
      <c r="IT49" s="23" t="n"/>
      <c r="IU49" s="23" t="n"/>
      <c r="IV49" s="23" t="n"/>
      <c r="IW49" s="23" t="n"/>
      <c r="IX49" s="23" t="n"/>
      <c r="IY49" s="23" t="n"/>
      <c r="IZ49" s="23" t="n"/>
      <c r="JA49" s="23" t="n"/>
      <c r="JB49" s="23" t="n"/>
      <c r="JC49" s="23" t="n"/>
      <c r="JD49" s="23" t="n"/>
      <c r="JE49" s="23" t="n"/>
      <c r="JF49" s="23" t="n"/>
      <c r="JG49" s="23" t="n"/>
      <c r="JH49" s="23" t="n"/>
      <c r="JI49" s="23" t="n"/>
      <c r="JJ49" s="23" t="n"/>
      <c r="JK49" s="23" t="n"/>
      <c r="JL49" s="23" t="n"/>
      <c r="JM49" s="23" t="n"/>
      <c r="JN49" s="23" t="n"/>
      <c r="JO49" s="23" t="n"/>
      <c r="JP49" s="23" t="n"/>
      <c r="JQ49" s="23" t="n"/>
      <c r="JR49" s="23" t="n"/>
      <c r="JS49" s="23" t="n"/>
      <c r="JT49" s="23" t="n"/>
      <c r="JU49" s="23" t="n"/>
      <c r="JV49" s="23" t="n"/>
      <c r="JW49" s="23" t="n"/>
      <c r="JX49" s="23" t="n"/>
      <c r="JY49" s="23" t="n"/>
      <c r="JZ49" s="23" t="n"/>
      <c r="KA49" s="23" t="n"/>
      <c r="KB49" s="23" t="n"/>
      <c r="KC49" s="23" t="n"/>
      <c r="KD49" s="23" t="n"/>
      <c r="KE49" s="23" t="n"/>
      <c r="KF49" s="23" t="n"/>
      <c r="KG49" s="23" t="n"/>
      <c r="KH49" s="23" t="n"/>
      <c r="KI49" s="23" t="n"/>
      <c r="KJ49" s="23" t="n"/>
      <c r="KK49" s="23" t="n"/>
      <c r="KL49" s="23" t="n"/>
      <c r="KM49" s="23" t="n"/>
      <c r="KN49" s="23" t="n"/>
      <c r="KO49" s="23" t="n"/>
      <c r="KP49" s="23" t="n"/>
      <c r="KQ49" s="23" t="n"/>
      <c r="KR49" s="23" t="n"/>
      <c r="KS49" s="23" t="n"/>
      <c r="KT49" s="23" t="n"/>
      <c r="KU49" s="23" t="n"/>
      <c r="KV49" s="23" t="n"/>
      <c r="KW49" s="24" t="n"/>
      <c r="KX49" s="24" t="n"/>
      <c r="KY49" s="24" t="n"/>
      <c r="KZ49" s="24" t="n"/>
      <c r="LA49" s="23" t="n"/>
      <c r="LB49" s="23" t="n"/>
      <c r="LC49" s="24" t="n"/>
      <c r="LD49" s="24" t="n"/>
      <c r="LE49" s="24" t="n"/>
      <c r="LF49" s="24" t="n"/>
      <c r="LG49" s="23" t="n"/>
      <c r="LH49" s="24" t="n"/>
      <c r="LI49" s="23" t="n"/>
      <c r="LJ49" s="23" t="n"/>
      <c r="LK49" s="24" t="n"/>
      <c r="LL49" s="24" t="n"/>
      <c r="LM49" s="24" t="n"/>
      <c r="LN49" s="24" t="n"/>
      <c r="LO49" s="24" t="n"/>
      <c r="LP49" s="24" t="n"/>
      <c r="LQ49" s="24" t="n"/>
      <c r="LR49" s="23" t="n"/>
      <c r="LS49" s="24" t="n"/>
      <c r="LT49" s="24" t="n"/>
      <c r="LU49" s="24" t="n"/>
      <c r="LV49" s="24" t="n"/>
      <c r="LW49" s="24" t="n"/>
      <c r="LX49" s="24" t="n"/>
      <c r="LY49" s="24" t="n"/>
      <c r="LZ49" s="24" t="n"/>
      <c r="MA49" s="24" t="n"/>
      <c r="MB49" s="23" t="n"/>
      <c r="MC49" s="24" t="n"/>
      <c r="MD49" s="24" t="n"/>
      <c r="ME49" s="24" t="n"/>
      <c r="MF49" s="24" t="n"/>
      <c r="MG49" s="24" t="n"/>
      <c r="MH49" s="24" t="n"/>
      <c r="MI49" s="23" t="n"/>
      <c r="MJ49" s="24" t="n"/>
      <c r="MK49" s="24" t="n"/>
      <c r="ML49" s="24" t="n"/>
      <c r="MM49" s="24" t="n"/>
      <c r="MN49" s="24" t="n"/>
      <c r="MO49" s="24" t="n"/>
      <c r="MP49" s="23" t="n"/>
      <c r="MQ49" s="23" t="n"/>
      <c r="MR49" s="23" t="n"/>
      <c r="MS49" s="23" t="n"/>
      <c r="MT49" s="23" t="n"/>
      <c r="MU49" s="23" t="n"/>
      <c r="MV49" s="23" t="n"/>
      <c r="MW49" s="23" t="n"/>
      <c r="MX49" s="23" t="n"/>
      <c r="MY49" s="23" t="n"/>
      <c r="MZ49" s="23" t="n"/>
      <c r="NA49" s="23" t="n"/>
      <c r="NB49" s="23" t="n"/>
      <c r="NC49" s="23" t="n"/>
      <c r="ND49" s="23" t="n"/>
      <c r="NE49" s="23" t="n"/>
      <c r="NF49" s="23" t="n"/>
      <c r="NG49" s="23" t="n"/>
      <c r="NH49" s="23" t="n"/>
      <c r="NI49" s="23" t="n"/>
      <c r="NJ49" s="23" t="n"/>
      <c r="NK49" s="23" t="n"/>
      <c r="NL49" s="23" t="n"/>
      <c r="NM49" s="23" t="n"/>
      <c r="NN49" s="23" t="n"/>
      <c r="NO49" s="23" t="n"/>
      <c r="NP49" s="23" t="n"/>
      <c r="NQ49" s="23" t="n"/>
      <c r="NR49" s="23" t="n"/>
      <c r="NS49" s="23" t="n"/>
      <c r="NT49" s="23" t="n"/>
      <c r="NU49" s="23" t="n"/>
      <c r="NV49" s="23" t="n"/>
      <c r="NW49" s="23" t="n"/>
      <c r="NX49" s="23" t="n"/>
      <c r="NY49" s="24" t="n"/>
      <c r="NZ49" s="24" t="n"/>
      <c r="OA49" s="24" t="n"/>
      <c r="OB49" s="24" t="n"/>
      <c r="OC49" s="24" t="n"/>
      <c r="OD49" s="24" t="n"/>
      <c r="OE49" s="23" t="n"/>
      <c r="OF49" s="23" t="n"/>
      <c r="OG49" s="23" t="n"/>
      <c r="OH49" s="24" t="n"/>
      <c r="OI49" s="24" t="n"/>
      <c r="OJ49" s="24" t="n"/>
      <c r="OK49" s="24" t="n"/>
      <c r="OL49" s="24" t="n"/>
      <c r="OM49" s="24" t="n"/>
      <c r="ON49" s="24" t="n"/>
      <c r="OO49" s="24" t="n"/>
      <c r="OP49" s="48" t="n"/>
      <c r="OQ49" s="8" t="n"/>
      <c r="OR49" s="8" t="n"/>
      <c r="OS49" s="8" t="n"/>
      <c r="OT49" s="8" t="n"/>
      <c r="OU49" s="8" t="n"/>
      <c r="OV49" s="8" t="n"/>
      <c r="OW49" s="8" t="n"/>
      <c r="OX49" s="8" t="n"/>
      <c r="OY49" s="8" t="n"/>
      <c r="OZ49" s="8" t="n"/>
      <c r="PA49" s="8" t="n"/>
      <c r="PB49" s="8" t="n"/>
      <c r="PC49" s="8" t="n"/>
      <c r="PD49" s="8" t="n"/>
      <c r="PE49" s="8" t="n"/>
      <c r="PF49" s="8" t="n"/>
      <c r="PG49" s="8" t="n"/>
      <c r="PH49" s="8" t="n"/>
      <c r="PI49" s="8" t="n"/>
      <c r="PJ49" s="8" t="n"/>
      <c r="PK49" s="8" t="n"/>
      <c r="PL49" s="8" t="n"/>
      <c r="PM49" s="8" t="n"/>
      <c r="PN49" s="8" t="n"/>
      <c r="PO49" s="8" t="n"/>
      <c r="PP49" s="8" t="n"/>
      <c r="PQ49" s="8" t="n"/>
      <c r="PR49" s="8" t="n"/>
      <c r="PS49" s="8" t="n"/>
      <c r="PT49" s="23" t="n"/>
      <c r="PU49" s="23" t="n"/>
      <c r="PV49" s="23" t="n"/>
      <c r="PW49" s="23" t="n"/>
      <c r="PX49" s="23" t="n"/>
      <c r="PY49" s="23" t="n"/>
      <c r="PZ49" s="23" t="n"/>
      <c r="QA49" s="23" t="n"/>
      <c r="QB49" s="23" t="n"/>
      <c r="QC49" s="23" t="n"/>
      <c r="QD49" s="23" t="n"/>
      <c r="QE49" s="23" t="n"/>
      <c r="QF49" s="24" t="n"/>
      <c r="QG49" s="24" t="n"/>
      <c r="QH49" s="24" t="n"/>
      <c r="QI49" s="24" t="n"/>
      <c r="QJ49" s="24" t="n"/>
      <c r="QK49" s="24" t="n"/>
      <c r="QL49" s="24" t="n"/>
      <c r="QM49" s="24" t="n"/>
      <c r="QN49" s="24" t="n"/>
      <c r="QO49" s="23" t="n"/>
      <c r="QP49" s="23" t="n"/>
      <c r="QQ49" s="23" t="n"/>
      <c r="QR49" s="23" t="n"/>
      <c r="QS49" s="23" t="n"/>
      <c r="QT49" s="23" t="n"/>
      <c r="QU49" s="23" t="n"/>
      <c r="QV49" s="23" t="n"/>
      <c r="QW49" s="23" t="n"/>
      <c r="QX49" s="23" t="n"/>
      <c r="QY49" s="23" t="n"/>
      <c r="QZ49" s="23" t="n"/>
      <c r="RA49" s="23" t="n"/>
      <c r="RB49" s="23" t="n"/>
      <c r="RC49" s="23" t="n"/>
      <c r="RD49" s="23" t="n"/>
      <c r="RE49" s="23" t="n"/>
      <c r="RF49" s="23" t="n"/>
      <c r="RG49" s="23" t="n"/>
      <c r="RH49" s="23" t="n"/>
      <c r="RI49" s="23" t="n"/>
      <c r="RJ49" s="23" t="n"/>
      <c r="RK49" s="23" t="n"/>
      <c r="RL49" s="23" t="n"/>
      <c r="RM49" s="23" t="n"/>
      <c r="RN49" s="23" t="n"/>
      <c r="RO49" s="23" t="n"/>
      <c r="RP49" s="23" t="n"/>
      <c r="RQ49" s="23" t="n"/>
      <c r="RR49" s="23" t="n"/>
      <c r="RS49" s="23" t="n"/>
      <c r="RT49" s="23" t="n"/>
      <c r="RU49" s="23" t="n"/>
      <c r="RV49" s="23" t="n"/>
      <c r="RW49" s="23" t="n"/>
      <c r="RX49" s="23" t="n"/>
      <c r="RY49" s="23" t="n"/>
      <c r="RZ49" s="23" t="n"/>
      <c r="SA49" s="23" t="n"/>
      <c r="SB49" s="23" t="n"/>
      <c r="SC49" s="23" t="n"/>
      <c r="SD49" s="23" t="n"/>
      <c r="SE49" s="23" t="n"/>
      <c r="SF49" s="23" t="n"/>
      <c r="SG49" s="23" t="n"/>
      <c r="SH49" s="23" t="n"/>
      <c r="SI49" s="23" t="n"/>
      <c r="SJ49" s="23" t="n"/>
      <c r="SK49" s="23" t="n"/>
      <c r="SL49" s="23" t="n"/>
      <c r="SM49" s="23" t="n"/>
      <c r="SN49" s="23" t="n"/>
      <c r="SO49" s="23" t="n"/>
      <c r="SP49" s="23" t="n"/>
      <c r="SQ49" s="23" t="n"/>
      <c r="SR49" s="23" t="n"/>
      <c r="SS49" s="23" t="n"/>
      <c r="ST49" s="23" t="n"/>
      <c r="SU49" s="23" t="n"/>
      <c r="SV49" s="23" t="n"/>
      <c r="SW49" s="23" t="n"/>
      <c r="SX49" s="23" t="n"/>
      <c r="SY49" s="8" t="n"/>
      <c r="SZ49" s="48" t="n"/>
      <c r="TA49" s="48" t="n"/>
      <c r="TB49" s="48" t="n"/>
      <c r="TC49" s="48" t="n"/>
      <c r="TD49" s="48" t="n"/>
      <c r="TE49" s="48" t="n"/>
      <c r="TF49" s="48" t="n"/>
      <c r="TG49" s="8" t="n"/>
      <c r="TH49" s="8" t="n"/>
      <c r="TI49" s="8" t="n"/>
      <c r="TJ49" s="8" t="n"/>
      <c r="TK49" s="8" t="n"/>
      <c r="TL49" s="8" t="n"/>
      <c r="TM49" s="8" t="n"/>
      <c r="TN49" s="8" t="n"/>
      <c r="TO49" s="8" t="n"/>
      <c r="TP49" s="8" t="n"/>
      <c r="TQ49" s="8" t="n"/>
      <c r="TR49" s="8" t="n"/>
      <c r="TS49" s="48" t="n"/>
      <c r="TT49" s="48" t="n"/>
      <c r="TU49" s="48" t="n"/>
      <c r="TV49" s="48" t="n"/>
      <c r="TW49" s="48" t="n"/>
      <c r="TX49" s="48" t="n"/>
      <c r="TY49" s="48" t="n"/>
      <c r="TZ49" s="48" t="n"/>
      <c r="UA49" s="48" t="n"/>
      <c r="UB49" s="48" t="n"/>
      <c r="UC49" s="48" t="n"/>
      <c r="UD49" s="48" t="n"/>
      <c r="UE49" s="48" t="n"/>
      <c r="UF49" s="48" t="n"/>
      <c r="UG49" s="48" t="n"/>
      <c r="UH49" s="48" t="n"/>
      <c r="UI49" s="48" t="n"/>
      <c r="UJ49" s="48" t="n"/>
      <c r="UK49" s="48" t="n"/>
      <c r="UL49" s="48" t="n"/>
      <c r="UM49" s="48" t="n"/>
      <c r="UN49" s="48" t="n"/>
      <c r="UO49" s="48" t="n"/>
      <c r="UP49" s="48" t="n"/>
      <c r="UQ49" s="48" t="n"/>
      <c r="UR49" s="48" t="n"/>
      <c r="US49" s="48" t="n"/>
      <c r="UT49" s="48" t="n"/>
      <c r="UU49" s="23" t="n"/>
      <c r="UV49" s="23" t="n"/>
      <c r="UW49" s="23" t="n"/>
      <c r="UX49" s="23" t="n"/>
      <c r="UY49" s="23" t="n"/>
      <c r="UZ49" s="23" t="n"/>
      <c r="VA49" s="23" t="n"/>
      <c r="VB49" s="23" t="n"/>
      <c r="VC49" s="23" t="n"/>
      <c r="VD49" s="23" t="n"/>
      <c r="VE49" s="23" t="n"/>
      <c r="VF49" s="23" t="n"/>
      <c r="VG49" s="23" t="n"/>
      <c r="VH49" s="23" t="n"/>
      <c r="VI49" s="23" t="n"/>
      <c r="VJ49" s="23" t="n"/>
      <c r="VK49" s="23" t="n"/>
      <c r="VL49" s="23" t="n"/>
      <c r="VM49" s="23" t="n"/>
      <c r="VN49" s="23" t="n"/>
      <c r="VO49" s="23" t="n"/>
      <c r="VP49" s="23" t="n"/>
      <c r="VQ49" s="23" t="n"/>
      <c r="VR49" s="23" t="n"/>
      <c r="VS49" s="23" t="n"/>
      <c r="VT49" s="23" t="n"/>
      <c r="VU49" s="23" t="n"/>
      <c r="VV49" s="23" t="n"/>
      <c r="VW49" s="23" t="n"/>
      <c r="VX49" s="23" t="n"/>
      <c r="VY49" s="23" t="n"/>
      <c r="VZ49" s="23" t="n"/>
      <c r="WA49" s="23" t="n"/>
      <c r="WB49" s="23" t="n"/>
      <c r="WC49" s="23" t="n"/>
      <c r="WD49" s="23" t="n"/>
      <c r="WE49" s="23" t="n"/>
      <c r="WF49" s="23" t="n"/>
      <c r="WG49" s="24" t="n"/>
      <c r="WH49" s="24" t="n"/>
      <c r="WI49" s="24" t="n"/>
      <c r="WJ49" s="24" t="n"/>
      <c r="WK49" s="24" t="n"/>
      <c r="WL49" s="24" t="n"/>
      <c r="WM49" s="24" t="n"/>
      <c r="WN49" s="24" t="n"/>
      <c r="WO49" s="23" t="n"/>
      <c r="WP49" s="23" t="n"/>
      <c r="WQ49" s="23" t="n"/>
      <c r="WR49" s="23" t="n"/>
      <c r="WS49" s="23" t="n"/>
      <c r="WT49" s="23" t="n"/>
      <c r="WU49" s="23" t="n"/>
      <c r="WV49" s="23" t="n"/>
      <c r="WW49" s="23" t="n"/>
      <c r="WX49" s="23" t="n"/>
      <c r="WY49" s="23" t="n"/>
      <c r="WZ49" s="23" t="n"/>
      <c r="XA49" s="23" t="n"/>
      <c r="XB49" s="23" t="n"/>
      <c r="XC49" s="23" t="n"/>
      <c r="XD49" s="23" t="n"/>
      <c r="XE49" s="23" t="n"/>
      <c r="XF49" s="23" t="n"/>
      <c r="XG49" s="23" t="n"/>
      <c r="XH49" s="23" t="n"/>
      <c r="XI49" s="23" t="n"/>
      <c r="XJ49" s="23" t="n"/>
      <c r="XK49" s="23" t="n"/>
      <c r="XL49" s="23" t="n"/>
      <c r="XM49" s="23" t="n"/>
      <c r="XN49" s="23" t="n"/>
      <c r="XO49" s="23" t="n"/>
      <c r="XP49" s="23" t="n"/>
      <c r="XQ49" s="23" t="n"/>
      <c r="XR49" s="23" t="n"/>
      <c r="XS49" s="23" t="n"/>
      <c r="XT49" s="23" t="n"/>
      <c r="XU49" s="23" t="n"/>
      <c r="XV49" s="23" t="n"/>
      <c r="XW49" s="23" t="n"/>
      <c r="XX49" s="23" t="n"/>
      <c r="XY49" s="23" t="n"/>
      <c r="XZ49" s="23" t="n"/>
      <c r="YA49" s="23" t="n"/>
      <c r="YB49" s="23" t="n"/>
      <c r="YC49" s="23" t="n"/>
      <c r="YD49" s="23" t="n"/>
      <c r="YE49" s="23" t="n"/>
      <c r="YF49" s="23" t="n"/>
      <c r="YG49" s="23" t="n"/>
      <c r="YH49" s="23" t="n"/>
      <c r="YI49" s="23" t="n"/>
      <c r="YJ49" s="23" t="n"/>
      <c r="YK49" s="23" t="n"/>
      <c r="YL49" s="23" t="n"/>
      <c r="YM49" s="23" t="n"/>
      <c r="YN49" s="23" t="n"/>
      <c r="YO49" s="23" t="n"/>
      <c r="YP49" s="23" t="n"/>
      <c r="YQ49" s="23" t="n"/>
      <c r="YR49" s="23" t="n"/>
      <c r="YS49" s="23" t="n"/>
      <c r="YT49" s="23" t="n"/>
      <c r="YU49" s="23" t="n"/>
      <c r="YV49" s="23" t="n"/>
      <c r="YW49" s="23" t="n"/>
      <c r="YX49" s="23" t="n"/>
      <c r="YY49" s="23" t="n"/>
      <c r="YZ49" s="23" t="n"/>
      <c r="ZA49" s="23" t="n"/>
      <c r="ZB49" s="23" t="n"/>
      <c r="ZC49" s="23" t="n"/>
      <c r="ZD49" s="23" t="n"/>
      <c r="ZE49" s="23" t="n"/>
      <c r="ZF49" s="23" t="n"/>
      <c r="ZG49" s="23" t="n"/>
      <c r="ZH49" s="23" t="n"/>
      <c r="ZI49" s="23" t="n"/>
      <c r="ZJ49" s="23" t="n"/>
      <c r="ZK49" s="23" t="n"/>
      <c r="ZL49" s="23" t="n"/>
      <c r="ZM49" s="23" t="n"/>
      <c r="ZN49" s="23" t="n"/>
      <c r="ZO49" s="23" t="n"/>
      <c r="ZP49" s="23" t="n"/>
      <c r="ZQ49" s="23" t="n"/>
      <c r="ZR49" s="23" t="n"/>
      <c r="ZS49" s="23" t="n"/>
      <c r="ZT49" s="23" t="n"/>
      <c r="ZU49" s="23" t="n"/>
      <c r="ZV49" s="23" t="n"/>
      <c r="ZW49" s="24" t="n"/>
      <c r="ZX49" s="23" t="n"/>
      <c r="ZY49" s="23" t="n"/>
      <c r="ZZ49" s="23" t="n"/>
      <c r="AAA49" s="23" t="n"/>
      <c r="AAB49" s="23" t="n"/>
      <c r="AAC49" s="23" t="n"/>
      <c r="AAD49" s="23" t="n"/>
      <c r="AAE49" s="23" t="n"/>
      <c r="AAF49" s="23" t="n"/>
      <c r="AAG49" s="23" t="n"/>
      <c r="AAH49" s="23" t="n"/>
      <c r="AAI49" s="23" t="n"/>
      <c r="AAJ49" s="23" t="n"/>
      <c r="AAK49" s="23" t="n"/>
      <c r="AAL49" s="23" t="n"/>
      <c r="AAM49" s="23" t="n"/>
      <c r="AAN49" s="24" t="n"/>
      <c r="AAO49" s="24" t="n"/>
      <c r="AAP49" s="24" t="n"/>
      <c r="AAQ49" s="24" t="n"/>
      <c r="AAR49" s="23" t="n"/>
      <c r="AAS49" s="23" t="n"/>
      <c r="AAT49" s="23" t="n"/>
      <c r="AAU49" s="24" t="n"/>
      <c r="AAV49" s="24" t="n"/>
      <c r="AAW49" s="24" t="n"/>
      <c r="AAX49" s="24" t="n"/>
      <c r="AAY49" s="24" t="n"/>
      <c r="AAZ49" s="24" t="n"/>
      <c r="ABA49" s="24" t="n"/>
      <c r="ABB49" s="23" t="n"/>
      <c r="ABC49" s="24" t="n"/>
      <c r="ABD49" s="24" t="n"/>
      <c r="ABE49" s="24" t="n"/>
      <c r="ABF49" s="24" t="n"/>
      <c r="ABG49" s="24" t="n"/>
      <c r="ABH49" s="23" t="n"/>
      <c r="ABI49" s="23" t="n"/>
      <c r="ABJ49" s="23" t="n"/>
      <c r="ABK49" s="23" t="n"/>
      <c r="ABL49" s="23" t="n"/>
      <c r="ABM49" s="23" t="n"/>
      <c r="ABN49" s="23" t="n"/>
      <c r="ABO49" s="23" t="n"/>
      <c r="ABP49" s="23" t="n"/>
      <c r="ABQ49" s="11" t="n"/>
      <c r="ABR49" s="23" t="n"/>
      <c r="ABS49" s="24" t="n"/>
      <c r="ABT49" s="24" t="n"/>
      <c r="ABU49" s="24" t="n"/>
      <c r="ABV49" s="24" t="n"/>
      <c r="ABW49" s="23" t="n"/>
      <c r="ABX49" s="23" t="n"/>
      <c r="ABY49" s="24" t="n"/>
      <c r="ABZ49" s="24" t="n"/>
      <c r="ACA49" s="24" t="n"/>
      <c r="ACB49" s="24" t="n"/>
      <c r="ACC49" s="24" t="n"/>
      <c r="ACD49" s="24" t="n"/>
      <c r="ACE49" s="23" t="n"/>
      <c r="ACF49" s="23" t="n"/>
      <c r="ACG49" s="23" t="n"/>
      <c r="ACH49" s="23" t="n"/>
      <c r="ACI49" s="23" t="n"/>
      <c r="ACJ49" s="23" t="n"/>
      <c r="ACK49" s="23" t="n"/>
      <c r="ACL49" s="24" t="n"/>
      <c r="ACM49" s="24" t="n"/>
      <c r="ACN49" s="24" t="n"/>
      <c r="ACO49" s="24" t="n"/>
      <c r="ACP49" s="24" t="n"/>
      <c r="ACQ49" s="24" t="n"/>
      <c r="ACR49" s="24" t="n"/>
      <c r="ACS49" s="23" t="n"/>
      <c r="ACT49" s="23" t="n"/>
      <c r="ACU49" s="23" t="n"/>
      <c r="ACV49" s="23" t="n"/>
      <c r="ACW49" s="23" t="n"/>
      <c r="ACX49" s="23" t="n"/>
      <c r="ACY49" s="23" t="n"/>
      <c r="ACZ49" s="24" t="n"/>
      <c r="ADA49" s="24" t="n"/>
      <c r="ADB49" s="24" t="n"/>
      <c r="ADC49" s="24" t="n"/>
      <c r="ADD49" s="23" t="n"/>
      <c r="ADE49" s="23" t="n"/>
      <c r="ADF49" s="23" t="n"/>
      <c r="ADG49" s="23" t="n"/>
      <c r="ADH49" s="23" t="n"/>
      <c r="ADI49" s="23" t="n"/>
      <c r="ADJ49" s="23" t="n"/>
      <c r="ADK49" s="23" t="n"/>
      <c r="ADL49" s="23" t="n"/>
      <c r="ADM49" s="23" t="n"/>
      <c r="ADN49" s="23" t="n"/>
      <c r="ADO49" s="23" t="n"/>
      <c r="ADP49" s="23" t="n"/>
      <c r="ADQ49" s="23" t="n"/>
      <c r="ADR49" s="23" t="n"/>
      <c r="ADS49" s="23" t="n"/>
      <c r="ADT49" s="23" t="n"/>
      <c r="ADU49" s="23" t="n"/>
      <c r="ADV49" s="24" t="n"/>
      <c r="ADW49" s="24" t="n"/>
      <c r="ADX49" s="24" t="n"/>
      <c r="ADY49" s="24" t="n"/>
      <c r="ADZ49" s="24" t="n"/>
      <c r="AEA49" s="24" t="n"/>
      <c r="AEB49" s="24" t="n"/>
      <c r="AEC49" s="24" t="n"/>
      <c r="AED49" s="12" t="n"/>
      <c r="AEE49" s="17" t="n"/>
      <c r="AEF49" s="48" t="n"/>
      <c r="AEG49" s="17" t="n"/>
      <c r="AEH49" s="23" t="n"/>
      <c r="AEI49" s="11" t="n"/>
      <c r="AEJ49" s="23" t="n"/>
      <c r="AEK49" s="17" t="n"/>
      <c r="AEL49" s="18" t="n"/>
      <c r="AEM49" s="18" t="n"/>
      <c r="AEN49" s="18" t="n"/>
      <c r="AEO49" s="18" t="n"/>
      <c r="AEP49" s="18" t="n"/>
      <c r="AEQ49" s="18" t="n"/>
      <c r="AER49" s="18" t="n"/>
      <c r="AES49" s="18" t="n"/>
      <c r="AET49" s="18" t="n"/>
      <c r="AEU49" s="18" t="n"/>
      <c r="AEV49" s="18" t="n"/>
      <c r="AEW49" s="18" t="n"/>
      <c r="AEX49" s="23" t="n"/>
      <c r="AEY49" s="23" t="n"/>
      <c r="AEZ49" s="23" t="n"/>
      <c r="AFA49" s="23" t="n"/>
      <c r="AFB49" s="23" t="n"/>
      <c r="AFC49" s="23" t="n"/>
      <c r="AFD49" s="25" t="n"/>
      <c r="AFE49" s="23" t="n"/>
      <c r="AFF49" s="25" t="n"/>
      <c r="AFG49" s="23" t="n"/>
      <c r="AFH49" s="23" t="n"/>
      <c r="AFI49" s="23" t="n"/>
    </row>
  </sheetData>
  <autoFilter ref="$A$1:$AFI$27"/>
  <hyperlinks>
    <hyperlink xmlns:r="http://schemas.openxmlformats.org/officeDocument/2006/relationships" ref="AFD2" r:id="rId1"/>
    <hyperlink xmlns:r="http://schemas.openxmlformats.org/officeDocument/2006/relationships" ref="AFF2" r:id="rId2"/>
    <hyperlink xmlns:r="http://schemas.openxmlformats.org/officeDocument/2006/relationships" ref="AFD3" r:id="rId3"/>
    <hyperlink xmlns:r="http://schemas.openxmlformats.org/officeDocument/2006/relationships" ref="AFF3" r:id="rId4"/>
    <hyperlink xmlns:r="http://schemas.openxmlformats.org/officeDocument/2006/relationships" ref="AFD4" r:id="rId5"/>
    <hyperlink xmlns:r="http://schemas.openxmlformats.org/officeDocument/2006/relationships" ref="AFF4" r:id="rId6"/>
    <hyperlink xmlns:r="http://schemas.openxmlformats.org/officeDocument/2006/relationships" ref="AFD5" r:id="rId7"/>
    <hyperlink xmlns:r="http://schemas.openxmlformats.org/officeDocument/2006/relationships" ref="AFF5" r:id="rId8"/>
    <hyperlink xmlns:r="http://schemas.openxmlformats.org/officeDocument/2006/relationships" ref="AFD6" r:id="rId9"/>
    <hyperlink xmlns:r="http://schemas.openxmlformats.org/officeDocument/2006/relationships" ref="AFF6" r:id="rId10"/>
    <hyperlink xmlns:r="http://schemas.openxmlformats.org/officeDocument/2006/relationships" ref="AFD7" r:id="rId11"/>
    <hyperlink xmlns:r="http://schemas.openxmlformats.org/officeDocument/2006/relationships" ref="AFF7" r:id="rId12"/>
    <hyperlink xmlns:r="http://schemas.openxmlformats.org/officeDocument/2006/relationships" ref="AFD8" r:id="rId13"/>
    <hyperlink xmlns:r="http://schemas.openxmlformats.org/officeDocument/2006/relationships" ref="AFF8" r:id="rId14"/>
    <hyperlink xmlns:r="http://schemas.openxmlformats.org/officeDocument/2006/relationships" ref="AFD9" r:id="rId15"/>
    <hyperlink xmlns:r="http://schemas.openxmlformats.org/officeDocument/2006/relationships" ref="AFF9" r:id="rId16"/>
    <hyperlink xmlns:r="http://schemas.openxmlformats.org/officeDocument/2006/relationships" ref="AFD10" r:id="rId17"/>
    <hyperlink xmlns:r="http://schemas.openxmlformats.org/officeDocument/2006/relationships" ref="AFF10" r:id="rId18"/>
    <hyperlink xmlns:r="http://schemas.openxmlformats.org/officeDocument/2006/relationships" ref="AFD11" r:id="rId19"/>
    <hyperlink xmlns:r="http://schemas.openxmlformats.org/officeDocument/2006/relationships" ref="AFF11" r:id="rId20"/>
    <hyperlink xmlns:r="http://schemas.openxmlformats.org/officeDocument/2006/relationships" ref="AFD12" r:id="rId21"/>
    <hyperlink xmlns:r="http://schemas.openxmlformats.org/officeDocument/2006/relationships" ref="AFF12" r:id="rId22"/>
    <hyperlink xmlns:r="http://schemas.openxmlformats.org/officeDocument/2006/relationships" ref="AFD13" r:id="rId23"/>
    <hyperlink xmlns:r="http://schemas.openxmlformats.org/officeDocument/2006/relationships" ref="AFF13" r:id="rId24"/>
    <hyperlink xmlns:r="http://schemas.openxmlformats.org/officeDocument/2006/relationships" ref="AFD14" r:id="rId25"/>
    <hyperlink xmlns:r="http://schemas.openxmlformats.org/officeDocument/2006/relationships" ref="AFF14" r:id="rId26"/>
    <hyperlink xmlns:r="http://schemas.openxmlformats.org/officeDocument/2006/relationships" ref="AFD15" r:id="rId27"/>
    <hyperlink xmlns:r="http://schemas.openxmlformats.org/officeDocument/2006/relationships" ref="AFF15" r:id="rId28"/>
    <hyperlink xmlns:r="http://schemas.openxmlformats.org/officeDocument/2006/relationships" ref="AFD16" r:id="rId29"/>
    <hyperlink xmlns:r="http://schemas.openxmlformats.org/officeDocument/2006/relationships" ref="AFF16" r:id="rId30"/>
    <hyperlink xmlns:r="http://schemas.openxmlformats.org/officeDocument/2006/relationships" ref="AFD17" r:id="rId31"/>
    <hyperlink xmlns:r="http://schemas.openxmlformats.org/officeDocument/2006/relationships" ref="AFF17" r:id="rId32"/>
    <hyperlink xmlns:r="http://schemas.openxmlformats.org/officeDocument/2006/relationships" ref="AFD18" r:id="rId33"/>
    <hyperlink xmlns:r="http://schemas.openxmlformats.org/officeDocument/2006/relationships" ref="AFF18" r:id="rId34"/>
    <hyperlink xmlns:r="http://schemas.openxmlformats.org/officeDocument/2006/relationships" ref="AFD19" r:id="rId35"/>
    <hyperlink xmlns:r="http://schemas.openxmlformats.org/officeDocument/2006/relationships" ref="AFF19" r:id="rId36"/>
    <hyperlink xmlns:r="http://schemas.openxmlformats.org/officeDocument/2006/relationships" ref="AFD20" r:id="rId37"/>
    <hyperlink xmlns:r="http://schemas.openxmlformats.org/officeDocument/2006/relationships" ref="AFF20" r:id="rId38"/>
    <hyperlink xmlns:r="http://schemas.openxmlformats.org/officeDocument/2006/relationships" ref="AFD21" r:id="rId39"/>
    <hyperlink xmlns:r="http://schemas.openxmlformats.org/officeDocument/2006/relationships" ref="AFF21" r:id="rId40"/>
    <hyperlink xmlns:r="http://schemas.openxmlformats.org/officeDocument/2006/relationships" ref="AFD22" r:id="rId41"/>
    <hyperlink xmlns:r="http://schemas.openxmlformats.org/officeDocument/2006/relationships" ref="AFF22" r:id="rId42"/>
    <hyperlink xmlns:r="http://schemas.openxmlformats.org/officeDocument/2006/relationships" ref="AFD23" r:id="rId43"/>
    <hyperlink xmlns:r="http://schemas.openxmlformats.org/officeDocument/2006/relationships" ref="AFF23" r:id="rId44"/>
    <hyperlink xmlns:r="http://schemas.openxmlformats.org/officeDocument/2006/relationships" ref="AFD24" r:id="rId45"/>
    <hyperlink xmlns:r="http://schemas.openxmlformats.org/officeDocument/2006/relationships" ref="AFF24" r:id="rId46"/>
    <hyperlink xmlns:r="http://schemas.openxmlformats.org/officeDocument/2006/relationships" ref="AFD25" r:id="rId47"/>
    <hyperlink xmlns:r="http://schemas.openxmlformats.org/officeDocument/2006/relationships" ref="AFF25" r:id="rId48"/>
    <hyperlink xmlns:r="http://schemas.openxmlformats.org/officeDocument/2006/relationships" ref="AFD26" r:id="rId49"/>
    <hyperlink xmlns:r="http://schemas.openxmlformats.org/officeDocument/2006/relationships" ref="AFF26" r:id="rId50"/>
    <hyperlink xmlns:r="http://schemas.openxmlformats.org/officeDocument/2006/relationships" ref="AFD27" r:id="rId51"/>
    <hyperlink xmlns:r="http://schemas.openxmlformats.org/officeDocument/2006/relationships" ref="AFF27" r:id="rId52"/>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I48"/>
  <sheetViews>
    <sheetView workbookViewId="0">
      <pane ySplit="1" topLeftCell="A2" activePane="bottomLeft" state="frozen"/>
      <selection pane="bottomLeft" activeCell="A1" sqref="A1"/>
    </sheetView>
  </sheetViews>
  <sheetFormatPr baseColWidth="8" defaultRowHeight="15"/>
  <sheetData>
    <row r="1">
      <c r="A1" s="92" t="inlineStr">
        <is>
          <t>start</t>
        </is>
      </c>
      <c r="B1" s="92" t="inlineStr">
        <is>
          <t>end</t>
        </is>
      </c>
      <c r="C1" s="92" t="inlineStr">
        <is>
          <t>name_enum</t>
        </is>
      </c>
      <c r="D1" s="92" t="inlineStr">
        <is>
          <t>name</t>
        </is>
      </c>
      <c r="E1" s="92" t="inlineStr">
        <is>
          <t>telp</t>
        </is>
      </c>
      <c r="F1" s="92" t="inlineStr">
        <is>
          <t>house_coordinate</t>
        </is>
      </c>
      <c r="G1" s="92" t="inlineStr">
        <is>
          <t>house_lat</t>
        </is>
      </c>
      <c r="H1" s="92" t="inlineStr">
        <is>
          <t>house_long</t>
        </is>
      </c>
      <c r="I1" s="92" t="inlineStr">
        <is>
          <t>house_altitude</t>
        </is>
      </c>
      <c r="J1" s="92" t="inlineStr">
        <is>
          <t>house_precision</t>
        </is>
      </c>
      <c r="K1" s="92" t="inlineStr">
        <is>
          <t>house_coordinate_am</t>
        </is>
      </c>
      <c r="L1" s="92" t="inlineStr">
        <is>
          <t>biogas_coordinate</t>
        </is>
      </c>
      <c r="M1" s="92" t="inlineStr">
        <is>
          <t>biogas_lat</t>
        </is>
      </c>
      <c r="N1" s="92" t="inlineStr">
        <is>
          <t>biogas_long</t>
        </is>
      </c>
      <c r="O1" s="92" t="inlineStr">
        <is>
          <t>biogas_altitude</t>
        </is>
      </c>
      <c r="P1" s="92" t="inlineStr">
        <is>
          <t>precision_biogas</t>
        </is>
      </c>
      <c r="Q1" s="92" t="inlineStr">
        <is>
          <t>biogas_coordinate_am</t>
        </is>
      </c>
      <c r="R1" s="92" t="inlineStr">
        <is>
          <t>province</t>
        </is>
      </c>
      <c r="S1" s="92" t="inlineStr">
        <is>
          <t>Informasi Demografis/4a. Provinsi/Lampung</t>
        </is>
      </c>
      <c r="T1" s="92" t="inlineStr">
        <is>
          <t>Informasi Demografis/4a. Provinsi/Banten</t>
        </is>
      </c>
      <c r="U1" s="92" t="inlineStr">
        <is>
          <t>Informasi Demografis/4a. Provinsi/Jawa Barat</t>
        </is>
      </c>
      <c r="V1" s="92" t="inlineStr">
        <is>
          <t>Informasi Demografis/4a. Provinsi/Jawa Tengah</t>
        </is>
      </c>
      <c r="W1" s="92" t="inlineStr">
        <is>
          <t>Informasi Demografis/4a. Provinsi/DIY</t>
        </is>
      </c>
      <c r="X1" s="92" t="inlineStr">
        <is>
          <t>Informasi Demografis/4a. Provinsi/Jawa Timur</t>
        </is>
      </c>
      <c r="Y1" s="92" t="inlineStr">
        <is>
          <t>Informasi Demografis/4a. Provinsi/Bali</t>
        </is>
      </c>
      <c r="Z1" s="92" t="inlineStr">
        <is>
          <t>Informasi Demografis/4a. Provinsi/NTB</t>
        </is>
      </c>
      <c r="AA1" s="92" t="inlineStr">
        <is>
          <t>Informasi Demografis/4a. Provinsi/NTT</t>
        </is>
      </c>
      <c r="AB1" s="92" t="inlineStr">
        <is>
          <t>Informasi Demografis/4a. Provinsi/Sulawesi Selatan</t>
        </is>
      </c>
      <c r="AC1" s="92" t="inlineStr">
        <is>
          <t>district</t>
        </is>
      </c>
      <c r="AD1" s="92" t="inlineStr">
        <is>
          <t>subdistrict</t>
        </is>
      </c>
      <c r="AE1" s="92" t="inlineStr">
        <is>
          <t>village</t>
        </is>
      </c>
      <c r="AF1" s="92" t="inlineStr">
        <is>
          <t>name_cpo</t>
        </is>
      </c>
      <c r="AG1" s="92" t="inlineStr">
        <is>
          <t>plant_code</t>
        </is>
      </c>
      <c r="AH1" s="92" t="inlineStr">
        <is>
          <t>year_of_use</t>
        </is>
      </c>
      <c r="AI1" s="92" t="inlineStr">
        <is>
          <t>vpa</t>
        </is>
      </c>
      <c r="AJ1" s="92" t="inlineStr">
        <is>
          <t>status_biogas</t>
        </is>
      </c>
      <c r="AK1" s="92" t="inlineStr">
        <is>
          <t>age</t>
        </is>
      </c>
      <c r="AL1" s="92" t="inlineStr">
        <is>
          <t>gender</t>
        </is>
      </c>
      <c r="AM1" s="92" t="inlineStr">
        <is>
          <t>marriage_status</t>
        </is>
      </c>
      <c r="AN1" s="92" t="inlineStr">
        <is>
          <t>education</t>
        </is>
      </c>
      <c r="AO1" s="92" t="inlineStr">
        <is>
          <t>Informasi Demografis/10. Pekerjaan utama</t>
        </is>
      </c>
      <c r="AP1" s="92" t="inlineStr">
        <is>
          <t>Informasi Demografis/10. Pekerjaan utama/Petani</t>
        </is>
      </c>
      <c r="AQ1" s="92" t="inlineStr">
        <is>
          <t>Informasi Demografis/10. Pekerjaan utama/Peternak</t>
        </is>
      </c>
      <c r="AR1" s="92" t="inlineStr">
        <is>
          <t>Informasi Demografis/10. Pekerjaan utama/Pekerja lepas</t>
        </is>
      </c>
      <c r="AS1" s="92" t="inlineStr">
        <is>
          <t>Informasi Demografis/10. Pekerjaan utama/Wiraswasta</t>
        </is>
      </c>
      <c r="AT1" s="92" t="inlineStr">
        <is>
          <t>Informasi Demografis/10. Pekerjaan utama/Pegawai pemerintah</t>
        </is>
      </c>
      <c r="AU1" s="92" t="inlineStr">
        <is>
          <t>Informasi Demografis/10. Pekerjaan utama/Pegawai swasta</t>
        </is>
      </c>
      <c r="AV1" s="92" t="inlineStr">
        <is>
          <t>Informasi Demografis/10. Pekerjaan utama/Lainnya</t>
        </is>
      </c>
      <c r="AW1" s="92" t="inlineStr">
        <is>
          <t>Informasi Demografis/10. Pekerjaan utama/Tidak ada</t>
        </is>
      </c>
      <c r="AX1" s="92" t="inlineStr">
        <is>
          <t>Informasi Demografis/10a. Lainnya:</t>
        </is>
      </c>
      <c r="AY1" s="92" t="inlineStr">
        <is>
          <t>Informasi Demografis/11. Pekerjaan sampingan</t>
        </is>
      </c>
      <c r="AZ1" s="92" t="inlineStr">
        <is>
          <t>Informasi Demografis/11. Pekerjaan sampingan/Petani</t>
        </is>
      </c>
      <c r="BA1" s="92" t="inlineStr">
        <is>
          <t>Informasi Demografis/11. Pekerjaan sampingan/Peternak</t>
        </is>
      </c>
      <c r="BB1" s="92" t="inlineStr">
        <is>
          <t>Informasi Demografis/11. Pekerjaan sampingan/Pekerja lepas</t>
        </is>
      </c>
      <c r="BC1" s="92" t="inlineStr">
        <is>
          <t>Informasi Demografis/11. Pekerjaan sampingan/Wiraswasta</t>
        </is>
      </c>
      <c r="BD1" s="92" t="inlineStr">
        <is>
          <t>Informasi Demografis/11. Pekerjaan sampingan/Pegawai pemerintah</t>
        </is>
      </c>
      <c r="BE1" s="92" t="inlineStr">
        <is>
          <t>Informasi Demografis/11. Pekerjaan sampingan/Pegawai swasta</t>
        </is>
      </c>
      <c r="BF1" s="92" t="inlineStr">
        <is>
          <t>Informasi Demografis/11. Pekerjaan sampingan/Lainnya</t>
        </is>
      </c>
      <c r="BG1" s="92" t="inlineStr">
        <is>
          <t>Informasi Demografis/11. Pekerjaan sampingan/Tidak ada</t>
        </is>
      </c>
      <c r="BH1" s="92" t="inlineStr">
        <is>
          <t>Informasi Demografis/11a. Lainnya:</t>
        </is>
      </c>
      <c r="BI1" s="92" t="inlineStr">
        <is>
          <t>monthly_income</t>
        </is>
      </c>
      <c r="BJ1" s="92" t="inlineStr">
        <is>
          <t>hh_men</t>
        </is>
      </c>
      <c r="BK1" s="92" t="inlineStr">
        <is>
          <t>hh_women</t>
        </is>
      </c>
      <c r="BL1" s="92" t="inlineStr">
        <is>
          <t>hh_children</t>
        </is>
      </c>
      <c r="BM1" s="92" t="inlineStr">
        <is>
          <t>hh_elders</t>
        </is>
      </c>
      <c r="BN1" s="92" t="inlineStr">
        <is>
          <t>house_ownership</t>
        </is>
      </c>
      <c r="BO1" s="92" t="inlineStr">
        <is>
          <t>Informasi Demografis/15. Jenis dinding rumah</t>
        </is>
      </c>
      <c r="BP1" s="92" t="inlineStr">
        <is>
          <t>Informasi Demografis/15. Jenis dinding rumah/Permanen (dinding bata dan semen)</t>
        </is>
      </c>
      <c r="BQ1" s="92" t="inlineStr">
        <is>
          <t>Informasi Demografis/15. Jenis dinding rumah/Semi-permanen (semen dan kayu)</t>
        </is>
      </c>
      <c r="BR1" s="92" t="inlineStr">
        <is>
          <t>Informasi Demografis/15. Jenis dinding rumah/Sederhana (tripleks, pelepah kayu, anyaman bambu)</t>
        </is>
      </c>
      <c r="BS1" s="92" t="inlineStr">
        <is>
          <t>Informasi Demografis/15. Jenis dinding rumah/Seng</t>
        </is>
      </c>
      <c r="BT1" s="92" t="inlineStr">
        <is>
          <t>Informasi Demografis/15. Jenis dinding rumah/Lainnya</t>
        </is>
      </c>
      <c r="BU1" s="92" t="inlineStr">
        <is>
          <t>Informasi Demografis/15a. Lainnya:</t>
        </is>
      </c>
      <c r="BV1" s="92" t="inlineStr">
        <is>
          <t>Informasi Demografis/16. Jenis lantai rumah</t>
        </is>
      </c>
      <c r="BW1" s="92" t="inlineStr">
        <is>
          <t>Informasi Demografis/16. Jenis lantai rumah/Bambu/kayu</t>
        </is>
      </c>
      <c r="BX1" s="92" t="inlineStr">
        <is>
          <t>Informasi Demografis/16. Jenis lantai rumah/Semen</t>
        </is>
      </c>
      <c r="BY1" s="92" t="inlineStr">
        <is>
          <t>Informasi Demografis/16. Jenis lantai rumah/Keramik/ubin</t>
        </is>
      </c>
      <c r="BZ1" s="92" t="inlineStr">
        <is>
          <t>Informasi Demografis/16. Jenis lantai rumah/Tanah</t>
        </is>
      </c>
      <c r="CA1" s="92" t="inlineStr">
        <is>
          <t>Informasi Demografis/16. Jenis lantai rumah/Lainnya</t>
        </is>
      </c>
      <c r="CB1" s="92" t="inlineStr">
        <is>
          <t>Informasi Demografis/16a. Lainnya:</t>
        </is>
      </c>
      <c r="CC1" s="92" t="inlineStr">
        <is>
          <t>Informasi Demografis/17. Jenis atap rumah</t>
        </is>
      </c>
      <c r="CD1" s="92" t="inlineStr">
        <is>
          <t>Informasi Demografis/17. Jenis atap rumah/Asbes</t>
        </is>
      </c>
      <c r="CE1" s="92" t="inlineStr">
        <is>
          <t>Informasi Demografis/17. Jenis atap rumah/Atap beton</t>
        </is>
      </c>
      <c r="CF1" s="92" t="inlineStr">
        <is>
          <t>Informasi Demografis/17. Jenis atap rumah/Daun nipah/palem</t>
        </is>
      </c>
      <c r="CG1" s="92" t="inlineStr">
        <is>
          <t>Informasi Demografis/17. Jenis atap rumah/Keramik</t>
        </is>
      </c>
      <c r="CH1" s="92" t="inlineStr">
        <is>
          <t>Informasi Demografis/17. Jenis atap rumah/Seng</t>
        </is>
      </c>
      <c r="CI1" s="92" t="inlineStr">
        <is>
          <t>Informasi Demografis/17. Jenis atap rumah/Genting</t>
        </is>
      </c>
      <c r="CJ1" s="92" t="inlineStr">
        <is>
          <t>Informasi Demografis/17. Jenis atap rumah/Lainnya</t>
        </is>
      </c>
      <c r="CK1" s="92" t="inlineStr">
        <is>
          <t>Informasi Demografis/17a. Lainnya:</t>
        </is>
      </c>
      <c r="CL1" s="92" t="inlineStr">
        <is>
          <t>A. Performa Teknis Sistem Biogas /A1. Apakah terdapat instalasi biogas di rumah Anda?</t>
        </is>
      </c>
      <c r="CM1" s="92" t="inlineStr">
        <is>
          <t>year_completion</t>
        </is>
      </c>
      <c r="CN1" s="92" t="inlineStr">
        <is>
          <t>type_digester</t>
        </is>
      </c>
      <c r="CO1" s="92" t="inlineStr">
        <is>
          <t>size_digester</t>
        </is>
      </c>
      <c r="CP1" s="92" t="inlineStr">
        <is>
          <t>A. Performa Teknis Sistem Biogas /A5. Siapa yang mengajukan pemasangan biogas di rumah?</t>
        </is>
      </c>
      <c r="CQ1" s="92" t="inlineStr">
        <is>
          <t>A. Performa Teknis Sistem Biogas /A5. Siapa yang mengajukan pemasangan biogas di rumah?/a. Anggota keluarga - laki-laki</t>
        </is>
      </c>
      <c r="CR1" s="92" t="inlineStr">
        <is>
          <t>A. Performa Teknis Sistem Biogas /A5. Siapa yang mengajukan pemasangan biogas di rumah?/b. Anggota keluarga - perempuan dewasa</t>
        </is>
      </c>
      <c r="CS1" s="92" t="inlineStr">
        <is>
          <t>A. Performa Teknis Sistem Biogas /A5. Siapa yang mengajukan pemasangan biogas di rumah?/c. Koperasi</t>
        </is>
      </c>
      <c r="CT1" s="92" t="inlineStr">
        <is>
          <t>A. Performa Teknis Sistem Biogas /A5. Siapa yang mengajukan pemasangan biogas di rumah?/d. Lainnya</t>
        </is>
      </c>
      <c r="CU1" s="92" t="inlineStr">
        <is>
          <t>A. Performa Teknis Sistem Biogas /A5. Siapa yang mengajukan pemasangan biogas di rumah?/Anggota keluarga - laki-laki</t>
        </is>
      </c>
      <c r="CV1" s="92" t="inlineStr">
        <is>
          <t>A. Performa Teknis Sistem Biogas /A5. Siapa yang mengajukan pemasangan biogas di rumah?/Anggota keluarga - perempuan dewasa</t>
        </is>
      </c>
      <c r="CW1" s="92" t="inlineStr">
        <is>
          <t>A. Performa Teknis Sistem Biogas /A5. Siapa yang mengajukan pemasangan biogas di rumah?/Koperasi</t>
        </is>
      </c>
      <c r="CX1" s="92" t="inlineStr">
        <is>
          <t>A. Performa Teknis Sistem Biogas /A5. Siapa yang mengajukan pemasangan biogas di rumah?/Lainnya</t>
        </is>
      </c>
      <c r="CY1" s="92" t="inlineStr">
        <is>
          <t>A. Performa Teknis Sistem Biogas /A6. Siapa yang menyetujui pemasangan biogas?</t>
        </is>
      </c>
      <c r="CZ1" s="92" t="inlineStr">
        <is>
          <t>A. Performa Teknis Sistem Biogas /A6. Siapa yang menyetujui pemasangan biogas?/Anggota keluarga - laki-laki</t>
        </is>
      </c>
      <c r="DA1" s="92" t="inlineStr">
        <is>
          <t>A. Performa Teknis Sistem Biogas /A6. Siapa yang menyetujui pemasangan biogas?/Anggota keluarga - perempuan dewasa</t>
        </is>
      </c>
      <c r="DB1" s="92" t="inlineStr">
        <is>
          <t>A. Performa Teknis Sistem Biogas /A6. Siapa yang menyetujui pemasangan biogas?/Lainnya</t>
        </is>
      </c>
      <c r="DC1" s="92" t="inlineStr">
        <is>
          <t>A. Performa Teknis Sistem Biogas /A6-a. Lainnya:</t>
        </is>
      </c>
      <c r="DD1" s="92" t="inlineStr">
        <is>
          <t>A. Performa Teknis Sistem Biogas /A7. Siapa yang menentukan titik atau lokasi pemasangan sistem biogas?</t>
        </is>
      </c>
      <c r="DE1" s="92" t="inlineStr">
        <is>
          <t>A. Performa Teknis Sistem Biogas /A7. Siapa yang menentukan titik atau lokasi pemasangan sistem biogas?/Anggota keluarga - laki-laki</t>
        </is>
      </c>
      <c r="DF1" s="92" t="inlineStr">
        <is>
          <t>A. Performa Teknis Sistem Biogas /A7. Siapa yang menentukan titik atau lokasi pemasangan sistem biogas?/Anggota keluarga - perempuan dewasa</t>
        </is>
      </c>
      <c r="DG1" s="92" t="inlineStr">
        <is>
          <t>A. Performa Teknis Sistem Biogas /A7. Siapa yang menentukan titik atau lokasi pemasangan sistem biogas?/CPO atau pendamping</t>
        </is>
      </c>
      <c r="DH1" s="92" t="inlineStr">
        <is>
          <t>A. Performa Teknis Sistem Biogas /A7. Siapa yang menentukan titik atau lokasi pemasangan sistem biogas?/Lainnya</t>
        </is>
      </c>
      <c r="DI1" s="92" t="inlineStr">
        <is>
          <t>A. Performa Teknis Sistem Biogas /A7-a. Lainnya:</t>
        </is>
      </c>
      <c r="DJ1" s="92" t="inlineStr">
        <is>
          <t>A. Performa Teknis Sistem Biogas /A8. Siapa yang mendampingi atau mengawasi pemasangan biogas?</t>
        </is>
      </c>
      <c r="DK1" s="92" t="inlineStr">
        <is>
          <t>A. Performa Teknis Sistem Biogas /A8. Siapa yang mendampingi atau mengawasi pemasangan biogas?/Anggota keluarga - laki-laki</t>
        </is>
      </c>
      <c r="DL1" s="92" t="inlineStr">
        <is>
          <t>A. Performa Teknis Sistem Biogas /A8. Siapa yang mendampingi atau mengawasi pemasangan biogas?/Anggota keluarga - perempuan dewasa</t>
        </is>
      </c>
      <c r="DM1" s="92" t="inlineStr">
        <is>
          <t>A. Performa Teknis Sistem Biogas /A8. Siapa yang mendampingi atau mengawasi pemasangan biogas?/CPO atau pendamping</t>
        </is>
      </c>
      <c r="DN1" s="92" t="inlineStr">
        <is>
          <t>A. Performa Teknis Sistem Biogas /A8. Siapa yang mendampingi atau mengawasi pemasangan biogas?/Lainnya</t>
        </is>
      </c>
      <c r="DO1" s="92" t="inlineStr">
        <is>
          <t>A. Performa Teknis Sistem Biogas /A8-a. Lainnya:</t>
        </is>
      </c>
      <c r="DP1" s="92" t="inlineStr">
        <is>
          <t>A. Performa Teknis Sistem Biogas /A9. Apakah sistem biogas Anda masih berfungsi dengan baik?</t>
        </is>
      </c>
      <c r="DQ1" s="92" t="inlineStr">
        <is>
          <t>A. Performa Teknis Sistem Biogas /A10. Sejak kapan digester biogas Anda tidak berfungsi?</t>
        </is>
      </c>
      <c r="DR1" s="92" t="inlineStr">
        <is>
          <t>A. Performa Teknis Sistem Biogas /A11. Apa saja penyebab sistem biogas Anda tidak berfungsi atau difungsikan lagi?</t>
        </is>
      </c>
      <c r="DS1" s="92" t="inlineStr">
        <is>
          <t>A. Performa Teknis Sistem Biogas /A11-a. Lainnya:</t>
        </is>
      </c>
      <c r="DT1" s="92" t="inlineStr">
        <is>
          <t>A. Performa Teknis Sistem Biogas /A12. Apabila menjawab masalah teknis, bagian apa yang mengalami kerusakan?</t>
        </is>
      </c>
      <c r="DU1" s="92" t="inlineStr">
        <is>
          <t>A. Performa Teknis Sistem Biogas /A12. Apabila menjawab masalah teknis, bagian apa yang mengalami kerusakan?/Kompor</t>
        </is>
      </c>
      <c r="DV1" s="92" t="inlineStr">
        <is>
          <t>A. Performa Teknis Sistem Biogas /A12. Apabila menjawab masalah teknis, bagian apa yang mengalami kerusakan?/Lampu</t>
        </is>
      </c>
      <c r="DW1" s="92" t="inlineStr">
        <is>
          <t>A. Performa Teknis Sistem Biogas /A12. Apabila menjawab masalah teknis, bagian apa yang mengalami kerusakan?/Keran gas (Tap)</t>
        </is>
      </c>
      <c r="DX1" s="92" t="inlineStr">
        <is>
          <t>A. Performa Teknis Sistem Biogas /A12. Apabila menjawab masalah teknis, bagian apa yang mengalami kerusakan?/Manometer</t>
        </is>
      </c>
      <c r="DY1" s="92" t="inlineStr">
        <is>
          <t>A. Performa Teknis Sistem Biogas /A12. Apabila menjawab masalah teknis, bagian apa yang mengalami kerusakan?/Pipa gas utama</t>
        </is>
      </c>
      <c r="DZ1" s="92" t="inlineStr">
        <is>
          <t>A. Performa Teknis Sistem Biogas /A12. Apabila menjawab masalah teknis, bagian apa yang mengalami kerusakan?/Katup gas utama</t>
        </is>
      </c>
      <c r="EA1" s="92" t="inlineStr">
        <is>
          <t>A. Performa Teknis Sistem Biogas /A12. Apabila menjawab masalah teknis, bagian apa yang mengalami kerusakan?/Turet</t>
        </is>
      </c>
      <c r="EB1" s="92" t="inlineStr">
        <is>
          <t>A. Performa Teknis Sistem Biogas /A12. Apabila menjawab masalah teknis, bagian apa yang mengalami kerusakan?/Mixer</t>
        </is>
      </c>
      <c r="EC1" s="92" t="inlineStr">
        <is>
          <t>A. Performa Teknis Sistem Biogas /A12. Apabila menjawab masalah teknis, bagian apa yang mengalami kerusakan?/Inlet</t>
        </is>
      </c>
      <c r="ED1" s="92" t="inlineStr">
        <is>
          <t>A. Performa Teknis Sistem Biogas /A12. Apabila menjawab masalah teknis, bagian apa yang mengalami kerusakan?/Reaktor biogas (penampung gas, digester, manhole, outlet, dan overflow)</t>
        </is>
      </c>
      <c r="EE1" s="92" t="inlineStr">
        <is>
          <t>A. Performa Teknis Sistem Biogas /A12. Apabila menjawab masalah teknis, bagian apa yang mengalami kerusakan?/Saluran Pipa Gas</t>
        </is>
      </c>
      <c r="EF1" s="92" t="inlineStr">
        <is>
          <t>A. Performa Teknis Sistem Biogas /A12. Apabila menjawab masalah teknis, bagian apa yang mengalami kerusakan?/Water drain (penguras air/pemisah air)</t>
        </is>
      </c>
      <c r="EG1" s="92" t="inlineStr">
        <is>
          <t>A. Performa Teknis Sistem Biogas /A12. Apabila menjawab masalah teknis, bagian apa yang mengalami kerusakan?/Saluran air (Water drain)</t>
        </is>
      </c>
      <c r="EH1" s="92" t="inlineStr">
        <is>
          <t>A. Performa Teknis Sistem Biogas /A12. Apabila menjawab masalah teknis, bagian apa yang mengalami kerusakan?/Bio-Slurry Outlet (Lubang Bio-slurry)</t>
        </is>
      </c>
      <c r="EI1" s="92" t="inlineStr">
        <is>
          <t>A. Performa Teknis Sistem Biogas /A13. Masalah non-teknis apa yang pernah Anda hadapi sebagai pengguna biogas?</t>
        </is>
      </c>
      <c r="EJ1" s="92" t="inlineStr">
        <is>
          <t>A. Performa Teknis Sistem Biogas /A13. Masalah non-teknis apa yang pernah Anda hadapi sebagai pengguna biogas?/Konflik dengan anggota keluarga atau masyarakat terkait penggunaan biogas</t>
        </is>
      </c>
      <c r="EK1" s="92" t="inlineStr">
        <is>
          <t>A. Performa Teknis Sistem Biogas /A13. Masalah non-teknis apa yang pernah Anda hadapi sebagai pengguna biogas?/Kurangnya dukungan atau pemantauan dari pemerintah atau CPO</t>
        </is>
      </c>
      <c r="EL1" s="92" t="inlineStr">
        <is>
          <t>A. Performa Teknis Sistem Biogas /A13. Masalah non-teknis apa yang pernah Anda hadapi sebagai pengguna biogas?/Keterbatasan akses terhadap informasi atau pelatihan terkait biogas</t>
        </is>
      </c>
      <c r="EM1" s="92" t="inlineStr">
        <is>
          <t>A. Performa Teknis Sistem Biogas /A13. Masalah non-teknis apa yang pernah Anda hadapi sebagai pengguna biogas?/Tidak ada masalah</t>
        </is>
      </c>
      <c r="EN1" s="92" t="inlineStr">
        <is>
          <t>A. Performa Teknis Sistem Biogas /A13. Masalah non-teknis apa yang pernah Anda hadapi sebagai pengguna biogas?/Lainnya</t>
        </is>
      </c>
      <c r="EO1" s="92" t="inlineStr">
        <is>
          <t>A. Performa Teknis Sistem Biogas /A13-a. Lainnya:</t>
        </is>
      </c>
      <c r="EP1" s="92" t="inlineStr">
        <is>
          <t>A. Performa Teknis Sistem Biogas /A14. Apakah Anda sebagai pengguna biogas menerima instruksi yang jelas terkait pengoperasian dan perawatan sistem biogas?</t>
        </is>
      </c>
      <c r="EQ1" s="92" t="inlineStr">
        <is>
          <t>A. Performa Teknis Sistem Biogas /A15. Dalam bentuk apa Anda menerima instruksi tersebut?</t>
        </is>
      </c>
      <c r="ER1" s="92" t="inlineStr">
        <is>
          <t>A. Performa Teknis Sistem Biogas /A16. Siapa yang menyelenggarakan pelatihan atau memberikan instruksi tersebut?</t>
        </is>
      </c>
      <c r="ES1" s="92" t="inlineStr">
        <is>
          <t>A. Performa Teknis Sistem Biogas /A16. Siapa yang menyelenggarakan pelatihan atau memberikan instruksi tersebut?/CPO atau pendamping</t>
        </is>
      </c>
      <c r="ET1" s="92" t="inlineStr">
        <is>
          <t>A. Performa Teknis Sistem Biogas /A16. Siapa yang menyelenggarakan pelatihan atau memberikan instruksi tersebut?/Staff BIRU</t>
        </is>
      </c>
      <c r="EU1" s="92" t="inlineStr">
        <is>
          <t>A. Performa Teknis Sistem Biogas /A16. Siapa yang menyelenggarakan pelatihan atau memberikan instruksi tersebut?/Pegawai koperasi</t>
        </is>
      </c>
      <c r="EV1" s="92" t="inlineStr">
        <is>
          <t>A. Performa Teknis Sistem Biogas /A16. Siapa yang menyelenggarakan pelatihan atau memberikan instruksi tersebut?/Lainnya</t>
        </is>
      </c>
      <c r="EW1" s="92" t="inlineStr">
        <is>
          <t>A. Performa Teknis Sistem Biogas /A16-a. Lainnya:</t>
        </is>
      </c>
      <c r="EX1" s="92" t="inlineStr">
        <is>
          <t>A. Performa Teknis Sistem Biogas /A17. Siapa yang menerima pelatihan atau instruksi tersebut?</t>
        </is>
      </c>
      <c r="EY1" s="92" t="inlineStr">
        <is>
          <t>A. Performa Teknis Sistem Biogas /A17. Siapa yang menerima pelatihan atau instruksi tersebut?/Anggota keluarga - Laki-laki</t>
        </is>
      </c>
      <c r="EZ1" s="92" t="inlineStr">
        <is>
          <t>A. Performa Teknis Sistem Biogas /A17. Siapa yang menerima pelatihan atau instruksi tersebut?/Anggota keluarga - Perempuan dewasa</t>
        </is>
      </c>
      <c r="FA1" s="92" t="inlineStr">
        <is>
          <t>A. Performa Teknis Sistem Biogas /A17. Siapa yang menerima pelatihan atau instruksi tersebut?/Lainnya</t>
        </is>
      </c>
      <c r="FB1" s="92" t="inlineStr">
        <is>
          <t>A. Performa Teknis Sistem Biogas /A17-a. Lainnya:</t>
        </is>
      </c>
      <c r="FC1" s="92" t="inlineStr">
        <is>
          <t>A. Performa Teknis Sistem Biogas /A18. Seberapa sering Anda melakukan perawatan atau perbaikan pada sistem biogas?</t>
        </is>
      </c>
      <c r="FD1" s="92" t="inlineStr">
        <is>
          <t>A. Performa Teknis Sistem Biogas /A19. Berapa biaya pemeliharaan tahunan instalasi biogas Anda?</t>
        </is>
      </c>
      <c r="FE1" s="92" t="inlineStr">
        <is>
          <t>A. Performa Teknis Sistem Biogas /A20. Apakah Anda mengetahui cara membaca manometer? Yang jika air  berada di angka 0-15, maka Anda tidak dapat menggunakan kompornya?</t>
        </is>
      </c>
      <c r="FF1" s="92" t="inlineStr">
        <is>
          <t>A. Performa Teknis Sistem Biogas /A21. Seberapa sering Anda membaca manometer?</t>
        </is>
      </c>
      <c r="FG1" s="92" t="inlineStr">
        <is>
          <t>A. Performa Teknis Sistem Biogas /A22. Apakah Anda mengetahui cara membersihkan setiap komponen dari  kompor biogas?</t>
        </is>
      </c>
      <c r="FH1" s="92" t="inlineStr">
        <is>
          <t>A. Performa Teknis Sistem Biogas /A23. Seberapa sering Anda membersihkan tiap komponen kompor biogas?</t>
        </is>
      </c>
      <c r="FI1" s="92" t="inlineStr">
        <is>
          <t>A. Performa Teknis Sistem Biogas /A24. Apakah Anda mengetahui cara menyalakan kompor yang benar, yaitu dengan menyalakan korek terlebih dahulu lalu gas di atas kompor?</t>
        </is>
      </c>
      <c r="FJ1" s="92" t="inlineStr">
        <is>
          <t>A. Performa Teknis Sistem Biogas /A25. Seberapa sering Anda menyalakan kompor dengan cara yang benar?</t>
        </is>
      </c>
      <c r="FK1" s="92" t="inlineStr">
        <is>
          <t>A. Performa Teknis Sistem Biogas /A26. Apakah Anda mengetahui cara mengecek kebocoran gas dengan benar, yaitu menggunakan sabun dan tanpa api?</t>
        </is>
      </c>
      <c r="FL1" s="92" t="inlineStr">
        <is>
          <t>A. Performa Teknis Sistem Biogas /A27. Seberapa sering Anda mengecek kebocoran gas dengan benar?</t>
        </is>
      </c>
      <c r="FM1" s="92" t="inlineStr">
        <is>
          <t>A. Performa Teknis Sistem Biogas /A28. Apakah Anda mengetahui cara membersihkan luapan (lubang saluran slurry) dan saluran keluar dari kotoran yang mengeras?</t>
        </is>
      </c>
      <c r="FN1" s="92" t="inlineStr">
        <is>
          <t>A. Performa Teknis Sistem Biogas /A29. Seberapa sering Anda membersihkan saluran slurry dan saluran keluar tersebut?</t>
        </is>
      </c>
      <c r="FO1" s="92" t="inlineStr">
        <is>
          <t>A. Performa Teknis Sistem Biogas /A30. Apakah Anda mengetahui cara mengeringkan pengering air?</t>
        </is>
      </c>
      <c r="FP1" s="92" t="inlineStr">
        <is>
          <t>A. Performa Teknis Sistem Biogas /A31. Seberapa sering Anda mengeringkan pengering air?</t>
        </is>
      </c>
      <c r="FQ1" s="92" t="inlineStr">
        <is>
          <t>A. Performa Teknis Sistem Biogas /A32. Apakah Anda mengetahui bahwa outlet beton harus selalu ditutup?</t>
        </is>
      </c>
      <c r="FR1" s="92" t="inlineStr">
        <is>
          <t>A. Performa Teknis Sistem Biogas /A32-a. Apakah Anda yakin bahwa outlet tersebut dipastikan akan ditutup kembali setelah pengecekan atau pembersihan?</t>
        </is>
      </c>
      <c r="FS1" s="92" t="inlineStr">
        <is>
          <t>A. Performa Teknis Sistem Biogas /A33. Apakah Anda mengetahui bahwa gas tap harus ditutup jika tidak digunakan?</t>
        </is>
      </c>
      <c r="FT1" s="92" t="inlineStr">
        <is>
          <t>A. Performa Teknis Sistem Biogas /A34. Apakah Anda menutup kembali gas tap tersebut jika tidak digunakan?</t>
        </is>
      </c>
      <c r="FU1" s="92" t="inlineStr">
        <is>
          <t>A. Performa Teknis Sistem Biogas /A35. Siapa yang bertanggung jawab untuk pengoperasian dan perawatan biogas, termasuk pengumpulan kotoran ternak?</t>
        </is>
      </c>
      <c r="FV1" s="92" t="inlineStr">
        <is>
          <t>A. Performa Teknis Sistem Biogas /A35. Siapa yang bertanggung jawab untuk pengoperasian dan perawatan biogas, termasuk pengumpulan kotoran ternak? /Laki-laki dewasa</t>
        </is>
      </c>
      <c r="FW1" s="92" t="inlineStr">
        <is>
          <t>A. Performa Teknis Sistem Biogas /A35. Siapa yang bertanggung jawab untuk pengoperasian dan perawatan biogas, termasuk pengumpulan kotoran ternak? /Perempuan dewasa</t>
        </is>
      </c>
      <c r="FX1" s="92" t="inlineStr">
        <is>
          <t>A. Performa Teknis Sistem Biogas /A35. Siapa yang bertanggung jawab untuk pengoperasian dan perawatan biogas, termasuk pengumpulan kotoran ternak? /Anak-anak</t>
        </is>
      </c>
      <c r="FY1" s="92" t="inlineStr">
        <is>
          <t>A. Performa Teknis Sistem Biogas /A35. Siapa yang bertanggung jawab untuk pengoperasian dan perawatan biogas, termasuk pengumpulan kotoran ternak? /Pekerja tambahan</t>
        </is>
      </c>
      <c r="FZ1" s="92" t="inlineStr">
        <is>
          <t>A. Performa Teknis Sistem Biogas /A36. Seberapa paham Anda mengenai langkah-langkah keselamatan dalam operasi dan pemeliharaan biogas?</t>
        </is>
      </c>
      <c r="GA1" s="92" t="inlineStr">
        <is>
          <t>A. Performa Teknis Sistem Biogas /A37. Jika Anda memahami, dari mana Anda mengetahui langkah-langkah tersebut?</t>
        </is>
      </c>
      <c r="GB1" s="92" t="inlineStr">
        <is>
          <t>A. Performa Teknis Sistem Biogas /A37. Jika Anda memahami, dari mana Anda mengetahui langkah-langkah tersebut?/CPO</t>
        </is>
      </c>
      <c r="GC1" s="92" t="inlineStr">
        <is>
          <t>A. Performa Teknis Sistem Biogas /A37. Jika Anda memahami, dari mana Anda mengetahui langkah-langkah tersebut?/Pelatihan</t>
        </is>
      </c>
      <c r="GD1" s="92" t="inlineStr">
        <is>
          <t>A. Performa Teknis Sistem Biogas /A37. Jika Anda memahami, dari mana Anda mengetahui langkah-langkah tersebut?/Teman/keluarga</t>
        </is>
      </c>
      <c r="GE1" s="92" t="inlineStr">
        <is>
          <t>A. Performa Teknis Sistem Biogas /A37. Jika Anda memahami, dari mana Anda mengetahui langkah-langkah tersebut?/Lainnya</t>
        </is>
      </c>
      <c r="GF1" s="92" t="inlineStr">
        <is>
          <t>A. Performa Teknis Sistem Biogas /A37-a. Lainnya:</t>
        </is>
      </c>
      <c r="GG1" s="92" t="inlineStr">
        <is>
          <t>A. Performa Teknis Sistem Biogas /A38. Seberapa sering Anda menerapkan langkah-langkah keselamatan ini?</t>
        </is>
      </c>
      <c r="GH1" s="92" t="inlineStr">
        <is>
          <t>A. Performa Teknis Sistem Biogas /A39. Apakah Anda pernah mempromosikan manfaat biogas kepada orang  lain?</t>
        </is>
      </c>
      <c r="GI1" s="92" t="inlineStr">
        <is>
          <t>A. Performa Teknis Sistem Biogas /A40. Jika pernah melakukan promosi, kepada siapa saja Anda mempromosikan biogas?</t>
        </is>
      </c>
      <c r="GJ1" s="92" t="inlineStr">
        <is>
          <t>A. Performa Teknis Sistem Biogas /A40. Jika pernah melakukan promosi, kepada siapa saja Anda mempromosikan biogas? /Tetangga</t>
        </is>
      </c>
      <c r="GK1" s="92" t="inlineStr">
        <is>
          <t>A. Performa Teknis Sistem Biogas /A40. Jika pernah melakukan promosi, kepada siapa saja Anda mempromosikan biogas? /Teman/keluarga</t>
        </is>
      </c>
      <c r="GL1" s="92" t="inlineStr">
        <is>
          <t>A. Performa Teknis Sistem Biogas /A40. Jika pernah melakukan promosi, kepada siapa saja Anda mempromosikan biogas? /Komunitas lokal</t>
        </is>
      </c>
      <c r="GM1" s="92" t="inlineStr">
        <is>
          <t>A. Performa Teknis Sistem Biogas /A40. Jika pernah melakukan promosi, kepada siapa saja Anda mempromosikan biogas? /Lainnya</t>
        </is>
      </c>
      <c r="GN1" s="92" t="inlineStr">
        <is>
          <t>A. Performa Teknis Sistem Biogas /A40-a. Lainnya:</t>
        </is>
      </c>
      <c r="GO1" s="92" t="inlineStr">
        <is>
          <t>A. Performa Teknis Sistem Biogas /A41. Apakah Anda akan merekomendasikan penggunaan Biogas?</t>
        </is>
      </c>
      <c r="GP1" s="92" t="inlineStr">
        <is>
          <t>B1_biogas_use</t>
        </is>
      </c>
      <c r="GQ1" s="92" t="inlineStr">
        <is>
          <t>B2_fuel</t>
        </is>
      </c>
      <c r="GR1" s="92" t="inlineStr">
        <is>
          <t>B2-a_LPG</t>
        </is>
      </c>
      <c r="GS1" s="92" t="inlineStr">
        <is>
          <t>B2-b_firewood</t>
        </is>
      </c>
      <c r="GT1" s="92" t="inlineStr">
        <is>
          <t>B2-c_kerosene</t>
        </is>
      </c>
      <c r="GU1" s="92" t="inlineStr">
        <is>
          <t>B2-d_agriculture-waste</t>
        </is>
      </c>
      <c r="GV1" s="92" t="inlineStr">
        <is>
          <t>B2-e_animal-manure</t>
        </is>
      </c>
      <c r="GW1" s="92" t="inlineStr">
        <is>
          <t>B2-f_charcoal</t>
        </is>
      </c>
      <c r="GX1" s="92" t="inlineStr">
        <is>
          <t>B2-g_other</t>
        </is>
      </c>
      <c r="GY1" s="92" t="inlineStr">
        <is>
          <t>B. Energi, Pengurangan Emisi, dan Dampak Terhadap Lingkungan /B2-a. Lainnya:</t>
        </is>
      </c>
      <c r="GZ1" s="92" t="inlineStr">
        <is>
          <t>B. Energi, Pengurangan Emisi, dan Dampak Terhadap Lingkungan /B3. Apakah masih ingat dengan harga bahan bakar sebelum menggunakan biogas?</t>
        </is>
      </c>
      <c r="HA1" s="92" t="inlineStr">
        <is>
          <t>B4-a1_firewoord_qty</t>
        </is>
      </c>
      <c r="HB1" s="92" t="inlineStr">
        <is>
          <t>B4-a2_firewoord_price</t>
        </is>
      </c>
      <c r="HC1" s="92" t="inlineStr">
        <is>
          <t>B5-a1_firewoord_qty</t>
        </is>
      </c>
      <c r="HD1" s="92" t="inlineStr">
        <is>
          <t>B5-a2_firewoord_price</t>
        </is>
      </c>
      <c r="HE1" s="92" t="inlineStr">
        <is>
          <t>B4-b1_LPG_qty</t>
        </is>
      </c>
      <c r="HF1" s="92" t="inlineStr">
        <is>
          <t>B4-b2_LPG_price</t>
        </is>
      </c>
      <c r="HG1" s="92" t="inlineStr">
        <is>
          <t>B5-b1_LPG_qty</t>
        </is>
      </c>
      <c r="HH1" s="92" t="inlineStr">
        <is>
          <t>B5-b2_LPG_qty</t>
        </is>
      </c>
      <c r="HI1" s="92" t="inlineStr">
        <is>
          <t>B4-c1_agricultural-waste_qty</t>
        </is>
      </c>
      <c r="HJ1" s="92" t="inlineStr">
        <is>
          <t>B4-c2_agricultural-waste_price</t>
        </is>
      </c>
      <c r="HK1" s="92" t="inlineStr">
        <is>
          <t>B5-c1_agricultural-waste_qty</t>
        </is>
      </c>
      <c r="HL1" s="92" t="inlineStr">
        <is>
          <t>B5-c2_agricultural-waste_price</t>
        </is>
      </c>
      <c r="HM1" s="92" t="inlineStr">
        <is>
          <t>B4-d1_animal-manure_qty</t>
        </is>
      </c>
      <c r="HN1" s="92" t="inlineStr">
        <is>
          <t>B4-d2_animal-manure_pride</t>
        </is>
      </c>
      <c r="HO1" s="92" t="inlineStr">
        <is>
          <t>B5-d1_animal-manure_qty</t>
        </is>
      </c>
      <c r="HP1" s="92" t="inlineStr">
        <is>
          <t>B5-d2_animal-manure_pride</t>
        </is>
      </c>
      <c r="HQ1" s="92" t="inlineStr">
        <is>
          <t>B4-e1_charcoal_qty</t>
        </is>
      </c>
      <c r="HR1" s="92" t="inlineStr">
        <is>
          <t>B4-e2_charcoal_priee</t>
        </is>
      </c>
      <c r="HS1" s="92" t="inlineStr">
        <is>
          <t>B5-e1_charcoal_qty</t>
        </is>
      </c>
      <c r="HT1" s="92" t="inlineStr">
        <is>
          <t>B5-e2_charcoal_priee</t>
        </is>
      </c>
      <c r="HU1" s="92" t="inlineStr">
        <is>
          <t>B4-f1_kerosene_qty</t>
        </is>
      </c>
      <c r="HV1" s="92" t="inlineStr">
        <is>
          <t>B4-f2_kerosene_priff</t>
        </is>
      </c>
      <c r="HW1" s="92" t="inlineStr">
        <is>
          <t>B5-f1_kerosene_qty</t>
        </is>
      </c>
      <c r="HX1" s="92" t="inlineStr">
        <is>
          <t>B5-f2_kerosene_priff</t>
        </is>
      </c>
      <c r="HY1" s="92" t="inlineStr">
        <is>
          <t>B6-a1_firewood_reduction_mass</t>
        </is>
      </c>
      <c r="HZ1" s="92" t="inlineStr">
        <is>
          <t>B6-a2_firewood_reduction_price</t>
        </is>
      </c>
      <c r="IA1" s="92" t="inlineStr">
        <is>
          <t>B6-b1_LPG_reduction_mass</t>
        </is>
      </c>
      <c r="IB1" s="92" t="inlineStr">
        <is>
          <t>B6-b2_LPG_reduction_price</t>
        </is>
      </c>
      <c r="IC1" s="92" t="inlineStr">
        <is>
          <t>B6-c1_agriculture-waste_reduction_mass</t>
        </is>
      </c>
      <c r="ID1" s="92" t="inlineStr">
        <is>
          <t>B6-c2_agriculture-waste_reduction_price</t>
        </is>
      </c>
      <c r="IE1" s="92" t="inlineStr">
        <is>
          <t>B6-d1_animal-manure_reduction_mass</t>
        </is>
      </c>
      <c r="IF1" s="92" t="inlineStr">
        <is>
          <t>B6-d2_animal-manure_reduction_price</t>
        </is>
      </c>
      <c r="IG1" s="92" t="inlineStr">
        <is>
          <t>B6-e1_charcoal_reduction_mass</t>
        </is>
      </c>
      <c r="IH1" s="92" t="inlineStr">
        <is>
          <t>B6-e2_charcoal_reduction_price</t>
        </is>
      </c>
      <c r="II1" s="92" t="inlineStr">
        <is>
          <t>B6-f1_kerosene_reduction_mass</t>
        </is>
      </c>
      <c r="IJ1" s="92" t="inlineStr">
        <is>
          <t>B6-f2_kerosene_reduction_price</t>
        </is>
      </c>
      <c r="IK1" s="92" t="inlineStr">
        <is>
          <t>B. Energi, Pengurangan Emisi, dan Dampak Terhadap Lingkungan /B7. Berapa kilogram bahan bakar (kotoran ternak) yang Anda gunakan untuk biogas per hari?</t>
        </is>
      </c>
      <c r="IL1" s="92" t="inlineStr">
        <is>
          <t>B. Energi, Pengurangan Emisi, dan Dampak Terhadap Lingkungan /B8. Berapa lama rata-rata kompor biogas Anda menyala setiap hari?</t>
        </is>
      </c>
      <c r="IM1" s="92" t="inlineStr">
        <is>
          <t>B. Energi, Pengurangan Emisi, dan Dampak Terhadap Lingkungan /B9. Apakah penggunaan biogas membantu mengurangi penebangan kayu untuk kebutuhan bahan bakar?</t>
        </is>
      </c>
      <c r="IN1" s="92" t="inlineStr">
        <is>
          <t>C. Dampak Kesehatan dan Sanitasi /C1. Apakah Anda merenovasi atau membuat dapur baru untuk memasak menggunakan biogas?</t>
        </is>
      </c>
      <c r="IO1" s="92" t="inlineStr">
        <is>
          <t>C. Dampak Kesehatan dan Sanitasi /C2. Bagaimana perbandingan kebersihan dapur setelah menggunakan biogas?</t>
        </is>
      </c>
      <c r="IP1" s="92" t="inlineStr">
        <is>
          <t>C. Dampak Kesehatan dan Sanitasi /C3. Seberapa sering Anda terpapar asap di dapur setelah menggunakan biogas?</t>
        </is>
      </c>
      <c r="IQ1" s="92" t="inlineStr">
        <is>
          <t>C. Dampak Kesehatan dan Sanitasi /C4. Setelah menggunakan biogas, bagaimana perbandingan Anda atau anggota keluarga mengalami masalah pernafasan?</t>
        </is>
      </c>
      <c r="IR1" s="92" t="inlineStr">
        <is>
          <t>C. Dampak Kesehatan dan Sanitasi /C5. Siapa yang pernah mengalami infeksi pernapasan SEBELUM menggunakan biogas?</t>
        </is>
      </c>
      <c r="IS1" s="92" t="inlineStr">
        <is>
          <t>C. Dampak Kesehatan dan Sanitasi /C5. Siapa yang pernah mengalami infeksi pernapasan SEBELUM menggunakan biogas? /Laki-laki dewasa</t>
        </is>
      </c>
      <c r="IT1" s="92" t="inlineStr">
        <is>
          <t>C. Dampak Kesehatan dan Sanitasi /C5. Siapa yang pernah mengalami infeksi pernapasan SEBELUM menggunakan biogas? /Perempuan dewasa</t>
        </is>
      </c>
      <c r="IU1" s="92" t="inlineStr">
        <is>
          <t>C. Dampak Kesehatan dan Sanitasi /C5. Siapa yang pernah mengalami infeksi pernapasan SEBELUM menggunakan biogas? /Anak-anak (0-18 tahun)</t>
        </is>
      </c>
      <c r="IV1" s="92" t="inlineStr">
        <is>
          <t>C. Dampak Kesehatan dan Sanitasi /C6. Siapa yang pernah mengalami infeksi pernapasan SETELAH menggunakan biogas?</t>
        </is>
      </c>
      <c r="IW1" s="92" t="inlineStr">
        <is>
          <t>C. Dampak Kesehatan dan Sanitasi /C6. Siapa yang pernah mengalami infeksi pernapasan SETELAH menggunakan biogas? /Laki-laki dewasa</t>
        </is>
      </c>
      <c r="IX1" s="92" t="inlineStr">
        <is>
          <t>C. Dampak Kesehatan dan Sanitasi /C6. Siapa yang pernah mengalami infeksi pernapasan SETELAH menggunakan biogas? /Perempuan dewasa</t>
        </is>
      </c>
      <c r="IY1" s="92" t="inlineStr">
        <is>
          <t>C. Dampak Kesehatan dan Sanitasi /C6. Siapa yang pernah mengalami infeksi pernapasan SETELAH menggunakan biogas? /Anak-anak (0-18 tahun)</t>
        </is>
      </c>
      <c r="IZ1" s="92" t="inlineStr">
        <is>
          <t>C. Dampak Kesehatan dan Sanitasi /C7. SETELAH menggunakan biogas, bagaimana perbandingan Anda atau anggota keluarga mengalami masalah iritasi mata?</t>
        </is>
      </c>
      <c r="JA1" s="92" t="inlineStr">
        <is>
          <t>C. Dampak Kesehatan dan Sanitasi /C8. Siapa yang pernah mengalami masalah iritasi mata SEBELUM menggunakan biogas?</t>
        </is>
      </c>
      <c r="JB1" s="92" t="inlineStr">
        <is>
          <t>C. Dampak Kesehatan dan Sanitasi /C8. Siapa yang pernah mengalami masalah iritasi mata SEBELUM menggunakan biogas? /Laki-laki dewasa</t>
        </is>
      </c>
      <c r="JC1" s="92" t="inlineStr">
        <is>
          <t>C. Dampak Kesehatan dan Sanitasi /C8. Siapa yang pernah mengalami masalah iritasi mata SEBELUM menggunakan biogas? /Perempuan dewasa</t>
        </is>
      </c>
      <c r="JD1" s="92" t="inlineStr">
        <is>
          <t>C. Dampak Kesehatan dan Sanitasi /C8. Siapa yang pernah mengalami masalah iritasi mata SEBELUM menggunakan biogas? /Anak-anak (0-18 tahun)</t>
        </is>
      </c>
      <c r="JE1" s="92" t="inlineStr">
        <is>
          <t>C. Dampak Kesehatan dan Sanitasi /C9. Siapa yang pernah mengalami masalah iritasi mata SETELAH menggunakan biogas?</t>
        </is>
      </c>
      <c r="JF1" s="92" t="inlineStr">
        <is>
          <t>C. Dampak Kesehatan dan Sanitasi /C9. Siapa yang pernah mengalami masalah iritasi mata SETELAH menggunakan biogas? /Laki-laki dewasa</t>
        </is>
      </c>
      <c r="JG1" s="92" t="inlineStr">
        <is>
          <t>C. Dampak Kesehatan dan Sanitasi /C9. Siapa yang pernah mengalami masalah iritasi mata SETELAH menggunakan biogas? /Perempuan dewasa</t>
        </is>
      </c>
      <c r="JH1" s="92" t="inlineStr">
        <is>
          <t>C. Dampak Kesehatan dan Sanitasi /C9. Siapa yang pernah mengalami masalah iritasi mata SETELAH menggunakan biogas? /Anak-anak (0-18 tahun)</t>
        </is>
      </c>
      <c r="JI1" s="92" t="inlineStr">
        <is>
          <t>C. Dampak Kesehatan dan Sanitasi /C10. SETELAH menggunakan biogas, bagaimana perbandingan Anda atau anggota keluarga mengalami penyakit saluran pencernaan?</t>
        </is>
      </c>
      <c r="JJ1" s="92" t="inlineStr">
        <is>
          <t>C. Dampak Kesehatan dan Sanitasi /C11. Siapa yang pernah mengalami penyakit saluran pencernaan SEBELUM menggunakan biogas?</t>
        </is>
      </c>
      <c r="JK1" s="92" t="inlineStr">
        <is>
          <t>C. Dampak Kesehatan dan Sanitasi /C11. Siapa yang pernah mengalami penyakit saluran pencernaan SEBELUM menggunakan biogas? /Laki-laki dewasa</t>
        </is>
      </c>
      <c r="JL1" s="92" t="inlineStr">
        <is>
          <t>C. Dampak Kesehatan dan Sanitasi /C11. Siapa yang pernah mengalami penyakit saluran pencernaan SEBELUM menggunakan biogas? /Perempuan dewasa</t>
        </is>
      </c>
      <c r="JM1" s="92" t="inlineStr">
        <is>
          <t>C. Dampak Kesehatan dan Sanitasi /C11. Siapa yang pernah mengalami penyakit saluran pencernaan SEBELUM menggunakan biogas? /Anak-anak (0-18 tahun)</t>
        </is>
      </c>
      <c r="JN1" s="92" t="inlineStr">
        <is>
          <t>C. Dampak Kesehatan dan Sanitasi /C12. Siapa yang pernah mengalami penyakit saluran pencernaan SETELAH menggunakan biogas?</t>
        </is>
      </c>
      <c r="JO1" s="92" t="inlineStr">
        <is>
          <t>C. Dampak Kesehatan dan Sanitasi /C12. Siapa yang pernah mengalami penyakit saluran pencernaan SETELAH menggunakan biogas? /Laki-laki dewasa</t>
        </is>
      </c>
      <c r="JP1" s="92" t="inlineStr">
        <is>
          <t>C. Dampak Kesehatan dan Sanitasi /C12. Siapa yang pernah mengalami penyakit saluran pencernaan SETELAH menggunakan biogas? /Perempuan dewasa</t>
        </is>
      </c>
      <c r="JQ1" s="92" t="inlineStr">
        <is>
          <t>C. Dampak Kesehatan dan Sanitasi /C12. Siapa yang pernah mengalami penyakit saluran pencernaan SETELAH menggunakan biogas? /Anak-anak (0-18 tahun)</t>
        </is>
      </c>
      <c r="JR1" s="92" t="inlineStr">
        <is>
          <t>C. Dampak Kesehatan dan Sanitasi /C13. SETELAH menggunakan biogas, bagaimana perbandingan Anda atau anggota keluarga pernah mengalami penyakit yang disebabkan gigitan nyamuk? contoh: malaria, demam berdarah, cikungunya, dan lain sebagainya.</t>
        </is>
      </c>
      <c r="JS1" s="92" t="inlineStr">
        <is>
          <t>C. Dampak Kesehatan dan Sanitasi /C14. Siapa yang pernah mengalami penyakit akibat gigitan nyamuk SEBELUM menggunakan biogas?</t>
        </is>
      </c>
      <c r="JT1" s="92" t="inlineStr">
        <is>
          <t>C. Dampak Kesehatan dan Sanitasi /C14. Siapa yang pernah mengalami penyakit akibat gigitan nyamuk SEBELUM menggunakan biogas? /Laki-laki dewasa</t>
        </is>
      </c>
      <c r="JU1" s="92" t="inlineStr">
        <is>
          <t>C. Dampak Kesehatan dan Sanitasi /C14. Siapa yang pernah mengalami penyakit akibat gigitan nyamuk SEBELUM menggunakan biogas? /Perempuan dewasa</t>
        </is>
      </c>
      <c r="JV1" s="92" t="inlineStr">
        <is>
          <t>C. Dampak Kesehatan dan Sanitasi /C14. Siapa yang pernah mengalami penyakit akibat gigitan nyamuk SEBELUM menggunakan biogas? /Anak-anak (0-18 tahun)</t>
        </is>
      </c>
      <c r="JW1" s="92" t="inlineStr">
        <is>
          <t>C. Dampak Kesehatan dan Sanitasi /C15. Siapa yang pernah mengalami penyakit akibat gigitan nyamuk SETELAH menggunakan biogas?</t>
        </is>
      </c>
      <c r="JX1" s="92" t="inlineStr">
        <is>
          <t>C. Dampak Kesehatan dan Sanitasi /C15. Siapa yang pernah mengalami penyakit akibat gigitan nyamuk SETELAH menggunakan biogas? /Laki-laki dewasa</t>
        </is>
      </c>
      <c r="JY1" s="92" t="inlineStr">
        <is>
          <t>C. Dampak Kesehatan dan Sanitasi /C15. Siapa yang pernah mengalami penyakit akibat gigitan nyamuk SETELAH menggunakan biogas? /Perempuan dewasa</t>
        </is>
      </c>
      <c r="JZ1" s="92" t="inlineStr">
        <is>
          <t>C. Dampak Kesehatan dan Sanitasi /C15. Siapa yang pernah mengalami penyakit akibat gigitan nyamuk SETELAH menggunakan biogas? /Anak-anak (0-18 tahun)</t>
        </is>
      </c>
      <c r="KA1" s="92" t="inlineStr">
        <is>
          <t>C. Dampak Kesehatan dan Sanitasi /C16. SETELAH menggunakan biogas, bagaimana perbandingan terjadinya kecelakaan akibat api (kebakaran) dirumah Anda?</t>
        </is>
      </c>
      <c r="KB1" s="92" t="inlineStr">
        <is>
          <t>C. Dampak Kesehatan dan Sanitasi /C17. Siapa yang pernah mengalami kecelakaan akibat api SEBELUM menggunakan biogas?</t>
        </is>
      </c>
      <c r="KC1" s="92" t="inlineStr">
        <is>
          <t>C. Dampak Kesehatan dan Sanitasi /C17. Siapa yang pernah mengalami kecelakaan akibat api SEBELUM menggunakan biogas?/Laki-laki dewasa</t>
        </is>
      </c>
      <c r="KD1" s="92" t="inlineStr">
        <is>
          <t>C. Dampak Kesehatan dan Sanitasi /C17. Siapa yang pernah mengalami kecelakaan akibat api SEBELUM menggunakan biogas?/Perempuan dewasa</t>
        </is>
      </c>
      <c r="KE1" s="92" t="inlineStr">
        <is>
          <t>C. Dampak Kesehatan dan Sanitasi /C17. Siapa yang pernah mengalami kecelakaan akibat api SEBELUM menggunakan biogas?/Anak-anak (0-18 tahun)</t>
        </is>
      </c>
      <c r="KF1" s="92" t="inlineStr">
        <is>
          <t>C. Dampak Kesehatan dan Sanitasi /C18. Siapa yang pernah mengalami kecelakaan akibat api SETELAH menggunakan  biogas?</t>
        </is>
      </c>
      <c r="KG1" s="92" t="inlineStr">
        <is>
          <t>C. Dampak Kesehatan dan Sanitasi /C18. Siapa yang pernah mengalami kecelakaan akibat api SETELAH menggunakan  biogas?/Laki-laki dewasa</t>
        </is>
      </c>
      <c r="KH1" s="92" t="inlineStr">
        <is>
          <t>C. Dampak Kesehatan dan Sanitasi /C18. Siapa yang pernah mengalami kecelakaan akibat api SETELAH menggunakan  biogas?/Perempuan dewasa</t>
        </is>
      </c>
      <c r="KI1" s="92" t="inlineStr">
        <is>
          <t>C. Dampak Kesehatan dan Sanitasi /C18. Siapa yang pernah mengalami kecelakaan akibat api SETELAH menggunakan  biogas?/Anak-anak (0-18 tahun)</t>
        </is>
      </c>
      <c r="KJ1" s="92" t="inlineStr">
        <is>
          <t>C. Dampak Kesehatan dan Sanitasi /C19. SETELAH menggunakan biogas, bagaimana perbandingan dialaminya penyakit psikis lainnya? (misalkan stress, sedikit waktu senggang, dll)</t>
        </is>
      </c>
      <c r="KK1" s="92" t="inlineStr">
        <is>
          <t>C. Dampak Kesehatan dan Sanitasi /C20. Siapa yang pernah mengalami penyakit psikisi SEBELUM menggunakan  biogas?</t>
        </is>
      </c>
      <c r="KL1" s="92" t="inlineStr">
        <is>
          <t>C. Dampak Kesehatan dan Sanitasi /C20. Siapa yang pernah mengalami penyakit psikisi SEBELUM menggunakan  biogas?/Laki-laki dewasa</t>
        </is>
      </c>
      <c r="KM1" s="92" t="inlineStr">
        <is>
          <t>C. Dampak Kesehatan dan Sanitasi /C20. Siapa yang pernah mengalami penyakit psikisi SEBELUM menggunakan  biogas?/Perempuan dewasa</t>
        </is>
      </c>
      <c r="KN1" s="92" t="inlineStr">
        <is>
          <t>C. Dampak Kesehatan dan Sanitasi /C20. Siapa yang pernah mengalami penyakit psikisi SEBELUM menggunakan  biogas?/Anak-anak (0-18 tahun)</t>
        </is>
      </c>
      <c r="KO1" s="92" t="inlineStr">
        <is>
          <t>C. Dampak Kesehatan dan Sanitasi /C21. Siapa yang pernah mengalami penyakit psikisi SETELAH menggunakan  biogas?</t>
        </is>
      </c>
      <c r="KP1" s="92" t="inlineStr">
        <is>
          <t>C. Dampak Kesehatan dan Sanitasi /C21. Siapa yang pernah mengalami penyakit psikisi SETELAH menggunakan  biogas?/Laki-laki dewasa</t>
        </is>
      </c>
      <c r="KQ1" s="92" t="inlineStr">
        <is>
          <t>C. Dampak Kesehatan dan Sanitasi /C21. Siapa yang pernah mengalami penyakit psikisi SETELAH menggunakan  biogas?/Perempuan dewasa</t>
        </is>
      </c>
      <c r="KR1" s="92" t="inlineStr">
        <is>
          <t>C. Dampak Kesehatan dan Sanitasi /C21. Siapa yang pernah mengalami penyakit psikisi SETELAH menggunakan  biogas?/Anak-anak (0-18 tahun)</t>
        </is>
      </c>
      <c r="KS1" s="92" t="inlineStr">
        <is>
          <t>C. Dampak Kesehatan dan Sanitasi /C22. Bagaimana Anda menilai kondisi kesehatan umum anggota keluarga Anda SETELAH menggunakan biogas?</t>
        </is>
      </c>
      <c r="KT1" s="92" t="inlineStr">
        <is>
          <t>C. Dampak Kesehatan dan Sanitasi /C23. SEBELUM menggunakan biogas, dalam satu tahun berapa kali anggota keluarga Anda memeriksakan diri ke dokter/rumah sakit?</t>
        </is>
      </c>
      <c r="KU1" s="92" t="inlineStr">
        <is>
          <t>C. Dampak Kesehatan dan Sanitasi /C24. SETELAH menggunakan biogas, dalam satu tahun berapa kali anggota keluarga Anda memeriksakan diri ke doket/rumah sakit?</t>
        </is>
      </c>
      <c r="KV1" s="92" t="inlineStr">
        <is>
          <t>C. Dampak Kesehatan dan Sanitasi /C25. Siapa saja yang memeriksakan diri ke dokter/rumah sakit dalam satu tahun terakhir?</t>
        </is>
      </c>
      <c r="KW1" s="92" t="inlineStr">
        <is>
          <t>C. Dampak Kesehatan dan Sanitasi /C25. Siapa saja yang memeriksakan diri ke dokter/rumah sakit dalam satu tahun terakhir? /Laki-laki dewasa</t>
        </is>
      </c>
      <c r="KX1" s="92" t="inlineStr">
        <is>
          <t>C. Dampak Kesehatan dan Sanitasi /C25. Siapa saja yang memeriksakan diri ke dokter/rumah sakit dalam satu tahun terakhir? /Perempuan dewasa</t>
        </is>
      </c>
      <c r="KY1" s="92" t="inlineStr">
        <is>
          <t>C. Dampak Kesehatan dan Sanitasi /C25. Siapa saja yang memeriksakan diri ke dokter/rumah sakit dalam satu tahun terakhir? /Anak-anak (0-18 tahun)</t>
        </is>
      </c>
      <c r="KZ1" s="92" t="inlineStr">
        <is>
          <t>C. Dampak Kesehatan dan Sanitasi /C25. Siapa saja yang memeriksakan diri ke dokter/rumah sakit dalam satu tahun terakhir? /Tidak ada</t>
        </is>
      </c>
      <c r="LA1" s="92" t="inlineStr">
        <is>
          <t>C. Dampak Kesehatan dan Sanitasi /C26. Apakah pemasangan sistem biogas meningkatkan kondisi kebersihan rumah Anda?</t>
        </is>
      </c>
      <c r="LB1" s="92" t="inlineStr">
        <is>
          <t>C. Dampak Kesehatan dan Sanitasi /C27. Apakah pemasangan sistem biogas meningkatkan kondisi kebersihan di kandang ternak Anda?</t>
        </is>
      </c>
      <c r="LC1" s="92" t="inlineStr">
        <is>
          <t>D. Dampak Sosial-Ekonomi /D1. Setelah menggunakan biogas, berapa lama waktu yang Anda  habiskan untuk kegiatan menghasilkan pendapatan?/a. Bertani</t>
        </is>
      </c>
      <c r="LD1" s="92" t="inlineStr">
        <is>
          <t>D. Dampak Sosial-Ekonomi /D1. Setelah menggunakan biogas, berapa lama waktu yang Anda  habiskan untuk kegiatan menghasilkan pendapatan?/b. Beternak</t>
        </is>
      </c>
      <c r="LE1" s="92" t="inlineStr">
        <is>
          <t>D. Dampak Sosial-Ekonomi /D1. Setelah menggunakan biogas, berapa lama waktu yang Anda  habiskan untuk kegiatan menghasilkan pendapatan?/c. Berjualan</t>
        </is>
      </c>
      <c r="LF1" s="92" t="inlineStr">
        <is>
          <t>D. Dampak Sosial-Ekonomi /D1. Setelah menggunakan biogas, berapa lama waktu yang Anda  habiskan untuk kegiatan menghasilkan pendapatan?/d. Lainnya</t>
        </is>
      </c>
      <c r="LG1" s="92" t="inlineStr">
        <is>
          <t>D. Dampak Sosial-Ekonomi /D1-a. Apakah secara umum pendapatan Anda meningkat setelah  penggunaan biogas?</t>
        </is>
      </c>
      <c r="LH1" s="92" t="inlineStr">
        <is>
          <t>D. Dampak Sosial-Ekonomi /D2. Apabila pendapatan bertambah, berapa peningkatannya?</t>
        </is>
      </c>
      <c r="LI1" s="92" t="inlineStr">
        <is>
          <t>D. Dampak Sosial-Ekonomi /D3. Apabila pendapatan menurun, berapa penurunannya?</t>
        </is>
      </c>
      <c r="LJ1" s="92" t="inlineStr">
        <is>
          <t>D. Dampak Sosial-Ekonomi /D4. Untuk apa tambahan uang hasil penghematan atau tambahan  pendapatan dari penggunaan biogas tersebut Anda gunakan?</t>
        </is>
      </c>
      <c r="LK1" s="92" t="inlineStr">
        <is>
          <t>D. Dampak Sosial-Ekonomi /D4. Untuk apa tambahan uang hasil penghematan atau tambahan  pendapatan dari penggunaan biogas tersebut Anda gunakan?/Tabungan</t>
        </is>
      </c>
      <c r="LL1" s="92" t="inlineStr">
        <is>
          <t>D. Dampak Sosial-Ekonomi /D4. Untuk apa tambahan uang hasil penghematan atau tambahan  pendapatan dari penggunaan biogas tersebut Anda gunakan?/Kesehatan</t>
        </is>
      </c>
      <c r="LM1" s="92" t="inlineStr">
        <is>
          <t>D. Dampak Sosial-Ekonomi /D4. Untuk apa tambahan uang hasil penghematan atau tambahan  pendapatan dari penggunaan biogas tersebut Anda gunakan?/Modal Usaha</t>
        </is>
      </c>
      <c r="LN1" s="92" t="inlineStr">
        <is>
          <t>D. Dampak Sosial-Ekonomi /D4. Untuk apa tambahan uang hasil penghematan atau tambahan  pendapatan dari penggunaan biogas tersebut Anda gunakan?/Investasi lainnya</t>
        </is>
      </c>
      <c r="LO1" s="92" t="inlineStr">
        <is>
          <t>D. Dampak Sosial-Ekonomi /D4. Untuk apa tambahan uang hasil penghematan atau tambahan  pendapatan dari penggunaan biogas tersebut Anda gunakan?/Kebutuhan rumah tangga</t>
        </is>
      </c>
      <c r="LP1" s="92" t="inlineStr">
        <is>
          <t>D. Dampak Sosial-Ekonomi /D4. Untuk apa tambahan uang hasil penghematan atau tambahan  pendapatan dari penggunaan biogas tersebut Anda gunakan?/Pendidikan anggota keluarga</t>
        </is>
      </c>
      <c r="LQ1" s="92" t="inlineStr">
        <is>
          <t>D. Dampak Sosial-Ekonomi /D4. Untuk apa tambahan uang hasil penghematan atau tambahan  pendapatan dari penggunaan biogas tersebut Anda gunakan?/Lainnya</t>
        </is>
      </c>
      <c r="LR1" s="92" t="inlineStr">
        <is>
          <t>D. Dampak Sosial-Ekonomi /D4-a. Lainnya:</t>
        </is>
      </c>
      <c r="LS1" s="92" t="inlineStr">
        <is>
          <t>D. Dampak Sosial-Ekonomi /D5. Berapa menit yang dihabiskan untuk mengumpulkan kotoran ternak? (per hari)/Laki-laki dewasa</t>
        </is>
      </c>
      <c r="LT1" s="92" t="inlineStr">
        <is>
          <t>D. Dampak Sosial-Ekonomi /D5. Berapa menit yang dihabiskan untuk mengumpulkan kotoran ternak? (per hari)/Perempuan dewasa</t>
        </is>
      </c>
      <c r="LU1" s="92" t="inlineStr">
        <is>
          <t>D. Dampak Sosial-Ekonomi /D5. Berapa menit yang dihabiskan untuk mengumpulkan kotoran ternak? (per hari)/Lainnya (anak-anak, pekerja, dsb)</t>
        </is>
      </c>
      <c r="LV1" s="92" t="inlineStr">
        <is>
          <t>D. Dampak Sosial-Ekonomi /D6. Berapa menit yang dihabiskan untuk mencampurkan kotoran ternak  dan air di dalam inlet? (per hari) /Laki-laki dewasa</t>
        </is>
      </c>
      <c r="LW1" s="92" t="inlineStr">
        <is>
          <t>D. Dampak Sosial-Ekonomi /D6. Berapa menit yang dihabiskan untuk mencampurkan kotoran ternak  dan air di dalam inlet? (per hari) /Perempuan dewasa</t>
        </is>
      </c>
      <c r="LX1" s="92" t="inlineStr">
        <is>
          <t>D. Dampak Sosial-Ekonomi /D6. Berapa menit yang dihabiskan untuk mencampurkan kotoran ternak  dan air di dalam inlet? (per hari) /Lainnya (anak-anak, pekerja, dsb)</t>
        </is>
      </c>
      <c r="LY1" s="92" t="inlineStr">
        <is>
          <t>D. Dampak Sosial-Ekonomi /D7. Berapa menit yang dihabiskan untuk mengaduk kotoran ternak dan  air? (per hari) /Laki-laki dewasa</t>
        </is>
      </c>
      <c r="LZ1" s="92" t="inlineStr">
        <is>
          <t>D. Dampak Sosial-Ekonomi /D7. Berapa menit yang dihabiskan untuk mengaduk kotoran ternak dan  air? (per hari) /Perempuan dewasa</t>
        </is>
      </c>
      <c r="MA1" s="92" t="inlineStr">
        <is>
          <t>D. Dampak Sosial-Ekonomi /D7. Berapa menit yang dihabiskan untuk mengaduk kotoran ternak dan  air? (per hari) /Lainnya (anak-anak, pekerja, dsb)</t>
        </is>
      </c>
      <c r="MB1" s="92" t="inlineStr">
        <is>
          <t>D. Dampak Sosial-Ekonomi /D8. Secara umum, apakah setelah penggunaan biogas, Anda memiliki  waktu luang lebih banyak?</t>
        </is>
      </c>
      <c r="MC1" s="92" t="inlineStr">
        <is>
          <t>D. Dampak Sosial-Ekonomi /a. Laki-laki dewasa/D9-a1. Berapa lama waktu yang dibutuhkan Laki-laki dewasa untuk mengumpulkan bahan bakar sebelum menggunakan biogas?</t>
        </is>
      </c>
      <c r="MD1" s="92" t="inlineStr">
        <is>
          <t>D. Dampak Sosial-Ekonomi /a. Laki-laki dewasa/D9-a2. Berapa lama waktu yang dibutuhkan Laki-laki dewasa untuk mengumpulkan bahan bakar setelah menggunakan biogas?</t>
        </is>
      </c>
      <c r="ME1" s="92" t="inlineStr">
        <is>
          <t>D. Dampak Sosial-Ekonomi /b. Perembuan dewasa/D9-b1. Berapa lama waktu yang dibutuhkan Perempuan dewasa untuk mengumpulkan bahan bakar sebelum menggunakan biogas?</t>
        </is>
      </c>
      <c r="MF1" s="92" t="inlineStr">
        <is>
          <t>D. Dampak Sosial-Ekonomi /b. Perembuan dewasa/D9-b2. Berapa lama waktu yang dibutuhkan Perempuan dewasa untuk mengumpulkan bahan bakar setelah menggunakan biogas?</t>
        </is>
      </c>
      <c r="MG1" s="92" t="inlineStr">
        <is>
          <t>D. Dampak Sosial-Ekonomi /c. Lainnya (anak-anak, pekerja, dll)/D9-c1. Berapa lama waktu yang dibutuhkan anggota lainnya untuk mengumpulkan bahan bakar sebelum menggunakan biogas?</t>
        </is>
      </c>
      <c r="MH1" s="92" t="inlineStr">
        <is>
          <t>D. Dampak Sosial-Ekonomi /c. Lainnya (anak-anak, pekerja, dll)/D9-c2. Berapa lama waktu yang dibutuhkan anggota lainnya untuk mengumpulkan bahan bakar setelah menggunakan biogas?</t>
        </is>
      </c>
      <c r="MI1" s="92" t="inlineStr">
        <is>
          <t>D. Dampak Sosial-Ekonomi /D10. Bagaimana keluarga Anda menggunakan waktu yang dihemat dari penggunaan biogas?</t>
        </is>
      </c>
      <c r="MJ1" s="92" t="inlineStr">
        <is>
          <t>D. Dampak Sosial-Ekonomi /D10. Bagaimana keluarga Anda menggunakan waktu yang dihemat dari penggunaan biogas?/ Pendidikan anak (mengantar sekolah,  menemani anak belajar, menyiapkan  bekal dsb)</t>
        </is>
      </c>
      <c r="MK1" s="92" t="inlineStr">
        <is>
          <t>D. Dampak Sosial-Ekonomi /D10. Bagaimana keluarga Anda menggunakan waktu yang dihemat dari penggunaan biogas?/Aktivitas sosial diluar rumah  (misalnya, berkumpul dengan tetangga,  mengikuti kegiatan PKK, dsb)</t>
        </is>
      </c>
      <c r="ML1" s="92" t="inlineStr">
        <is>
          <t>D. Dampak Sosial-Ekonomi /D10. Bagaimana keluarga Anda menggunakan waktu yang dihemat dari penggunaan biogas?/Istirahat</t>
        </is>
      </c>
      <c r="MM1" s="92" t="inlineStr">
        <is>
          <t>D. Dampak Sosial-Ekonomi /D10. Bagaimana keluarga Anda menggunakan waktu yang dihemat dari penggunaan biogas?/Pendidikan diri sendiri</t>
        </is>
      </c>
      <c r="MN1" s="92" t="inlineStr">
        <is>
          <t>D. Dampak Sosial-Ekonomi /D10. Bagaimana keluarga Anda menggunakan waktu yang dihemat dari penggunaan biogas?/Bekerja</t>
        </is>
      </c>
      <c r="MO1" s="92" t="inlineStr">
        <is>
          <t>D. Dampak Sosial-Ekonomi /D10. Bagaimana keluarga Anda menggunakan waktu yang dihemat dari penggunaan biogas?/Lainnya</t>
        </is>
      </c>
      <c r="MP1" s="92" t="inlineStr">
        <is>
          <t>D. Dampak Sosial-Ekonomi /D10-a. Lainnya:</t>
        </is>
      </c>
      <c r="MQ1" s="92" t="inlineStr">
        <is>
          <t>D. Dampak Sosial-Ekonomi /D11-a. Jika keluarga Anda menggunakan waktu yang dihemat untuk bekerja, apa jenis pekerjaan yang dilakukan?</t>
        </is>
      </c>
      <c r="MR1" s="92" t="inlineStr">
        <is>
          <t>D. Dampak Sosial-Ekonomi /D11-b. Jika keluarga Anda tidak menggunakan waktu yang dihemat untuk bekerja, mengapa?</t>
        </is>
      </c>
      <c r="MS1" s="92" t="inlineStr">
        <is>
          <t>D. Dampak Sosial-Ekonomi /D12-a. Jika keluarga Anda menggunakan waktu yang dihemat untuk aktivitas sosial, apa jenis kegiatan sosial yang keluarga Anda ikuti?</t>
        </is>
      </c>
      <c r="MT1" s="92" t="inlineStr">
        <is>
          <t>D. Dampak Sosial-Ekonomi /D12-b. Jika keluarga Anda tidak menggunakan waktu yang dihemat untuk aktivitas sosial melakukan aktivitas sosial, mengapa?</t>
        </is>
      </c>
      <c r="MU1" s="92" t="inlineStr">
        <is>
          <t>D. Dampak Sosial-Ekonomi /D13. Apakah pemasangan sistem biogas menciptakan peluang kerja bagi Anda atau anggota keluarga?</t>
        </is>
      </c>
      <c r="MV1" s="92" t="inlineStr">
        <is>
          <t>D. Dampak Sosial-Ekonomi /D13-a. Jika pemasangan sistem biogas menciptakan peluang kerja untuk anggota keluarga atau orang lain, dalam bentuk apa?</t>
        </is>
      </c>
      <c r="MW1" s="92" t="inlineStr">
        <is>
          <t>D. Dampak Sosial-Ekonomi /D13-a. Jika pemasangan sistem biogas menciptakan peluang kerja untuk anggota keluarga atau orang lain, dalam bentuk apa? /Perawatan sistem biogas</t>
        </is>
      </c>
      <c r="MX1" s="92" t="inlineStr">
        <is>
          <t>D. Dampak Sosial-Ekonomi /D13-a. Jika pemasangan sistem biogas menciptakan peluang kerja untuk anggota keluarga atau orang lain, dalam bentuk apa? /Pemasangan sistem biogas</t>
        </is>
      </c>
      <c r="MY1" s="92" t="inlineStr">
        <is>
          <t>D. Dampak Sosial-Ekonomi /D13-a. Jika pemasangan sistem biogas menciptakan peluang kerja untuk anggota keluarga atau orang lain, dalam bentuk apa? /Produksi dan penjualan bioslurry</t>
        </is>
      </c>
      <c r="MZ1" s="92" t="inlineStr">
        <is>
          <t>D. Dampak Sosial-Ekonomi /D13-a. Jika pemasangan sistem biogas menciptakan peluang kerja untuk anggota keluarga atau orang lain, dalam bentuk apa? /Lainnya</t>
        </is>
      </c>
      <c r="NA1" s="92" t="inlineStr">
        <is>
          <t>D. Dampak Sosial-Ekonomi /D13-a-a. Lainnya:</t>
        </is>
      </c>
      <c r="NB1" s="92" t="inlineStr">
        <is>
          <t>D. Dampak Sosial-Ekonomi /D13-b. Berapa banyak tenaga kerja yang Anda pekerjakan untuk  pengelolaan sistem biogas?</t>
        </is>
      </c>
      <c r="NC1" s="92" t="inlineStr">
        <is>
          <t>D. Dampak Sosial-Ekonomi /D14. Apa bentuk bioslurry yang Anda jual?</t>
        </is>
      </c>
      <c r="ND1" s="92" t="inlineStr">
        <is>
          <t>D. Dampak Sosial-Ekonomi /D14. Apa bentuk bioslurry yang Anda jual?/Cair</t>
        </is>
      </c>
      <c r="NE1" s="92" t="inlineStr">
        <is>
          <t>D. Dampak Sosial-Ekonomi /D14. Apa bentuk bioslurry yang Anda jual?/Padat</t>
        </is>
      </c>
      <c r="NF1" s="92" t="inlineStr">
        <is>
          <t>D. Dampak Sosial-Ekonomi /D15. Berapa bioslurry  yang terjual per  bulan?/Liter (cair)</t>
        </is>
      </c>
      <c r="NG1" s="92" t="inlineStr">
        <is>
          <t>D. Dampak Sosial-Ekonomi /D15. Berapa bioslurry  yang terjual per  bulan?/Kilogram (padat)</t>
        </is>
      </c>
      <c r="NH1" s="92" t="inlineStr">
        <is>
          <t>D. Dampak Sosial-Ekonomi /D15. Berapa bioslurry  yang terjual per  bulan?/Tuliskan jumlah dalam satuan lain</t>
        </is>
      </c>
      <c r="NI1" s="92" t="inlineStr">
        <is>
          <t>D. Dampak Sosial-Ekonomi /D16. Berapa harga jual bioslurry?/Rp/liter (cair)</t>
        </is>
      </c>
      <c r="NJ1" s="92" t="inlineStr">
        <is>
          <t>D. Dampak Sosial-Ekonomi /D16. Berapa harga jual bioslurry?/Rp/kg (padat)</t>
        </is>
      </c>
      <c r="NK1" s="92" t="inlineStr">
        <is>
          <t>D. Dampak Sosial-Ekonomi /D16. Berapa harga jual bioslurry?/Tuliskan jumlah dalam satuan lain</t>
        </is>
      </c>
      <c r="NL1" s="92" t="inlineStr">
        <is>
          <t>D. Dampak Sosial-Ekonomi /D17. Apakah ada IDBP hotline sticker?</t>
        </is>
      </c>
      <c r="NM1" s="92" t="inlineStr">
        <is>
          <t>D. Dampak Sosial-Ekonomi /D18. Darimana sumber pembiayaan untuk memasang sistem biogas?</t>
        </is>
      </c>
      <c r="NN1" s="92" t="inlineStr">
        <is>
          <t>D. Dampak Sosial-Ekonomi /D19. Berapa total biaya yang Anda keluarkan untuk memasang sistem biogas (termasuk instalasi, peralatan, dan biaya operasional awal)?</t>
        </is>
      </c>
      <c r="NO1" s="92" t="inlineStr">
        <is>
          <t>D. Dampak Sosial-Ekonomi /D20. Jika terdapat dana hibah untuk sumber pembiayaan, siapa pemberi dana tersebut?</t>
        </is>
      </c>
      <c r="NP1" s="92" t="inlineStr">
        <is>
          <t>D. Dampak Sosial-Ekonomi /D20-a. Lainnya:</t>
        </is>
      </c>
      <c r="NQ1" s="92" t="inlineStr">
        <is>
          <t>D. Dampak Sosial-Ekonomi /D21. Jika terdapat kredit atau pinjaman untuk sumber pembiayaan, siapa pemberi pinjaman tersebut?</t>
        </is>
      </c>
      <c r="NR1" s="92" t="inlineStr">
        <is>
          <t>D. Dampak Sosial-Ekonomi /D21-a. Lainnya</t>
        </is>
      </c>
      <c r="NS1" s="92" t="inlineStr">
        <is>
          <t>D. Dampak Sosial-Ekonomi /D22. Jika pinjaman atau kredit, berapa jangka waktu pinjaman?</t>
        </is>
      </c>
      <c r="NT1" s="92" t="inlineStr">
        <is>
          <t>D. Dampak Sosial-Ekonomi /D23. Jika pinjaman atau kredit, siapa yang menghubungi pemberi pinjaman?</t>
        </is>
      </c>
      <c r="NU1" s="92" t="inlineStr">
        <is>
          <t>D. Dampak Sosial-Ekonomi /D23-a. Lainnya:</t>
        </is>
      </c>
      <c r="NV1" s="92" t="inlineStr">
        <is>
          <t>D. Dampak Sosial-Ekonomi /D24. Jika ada kontribusi pembiayaan sendiri, siapa yang memutuskan  untuk membiayai secara cash pemasangan biogas tersebut?</t>
        </is>
      </c>
      <c r="NW1" s="92" t="inlineStr">
        <is>
          <t>D. Dampak Sosial-Ekonomi /D24-a. Lainnya:</t>
        </is>
      </c>
      <c r="NX1" s="92" t="inlineStr">
        <is>
          <t>D. Dampak Sosial-Ekonomi /D25. Apakah Anda merasa bahwa investasi pada sistem biogas telah meningkatkan kesejahteraan ekonomi keluarga anda?</t>
        </is>
      </c>
      <c r="NY1" s="92" t="inlineStr">
        <is>
          <t>D. Dampak Sosial-Ekonomi /D26. Setelah penggunaan biogas, berapa lama waktu yang dialokasikan  untuk memasak? (menit/hari)/Perempuan dewasa</t>
        </is>
      </c>
      <c r="NZ1" s="92" t="inlineStr">
        <is>
          <t>D. Dampak Sosial-Ekonomi /D26. Setelah penggunaan biogas, berapa lama waktu yang dialokasikan  untuk memasak? (menit/hari)/Laki-laki dewasa</t>
        </is>
      </c>
      <c r="OA1" s="92" t="inlineStr">
        <is>
          <t>D. Dampak Sosial-Ekonomi /D26. Setelah penggunaan biogas, berapa lama waktu yang dialokasikan  untuk memasak? (menit/hari)/Anak-anak</t>
        </is>
      </c>
      <c r="OB1" s="92" t="inlineStr">
        <is>
          <t>D. Dampak Sosial-Ekonomi /D27. Setelah penggunaan biogas, berapa lama waktu yang dialokasikan untuk mengoperasikan dan merawat biogas? (menit/hari)/Perempuan dewasa</t>
        </is>
      </c>
      <c r="OC1" s="92" t="inlineStr">
        <is>
          <t>D. Dampak Sosial-Ekonomi /D27. Setelah penggunaan biogas, berapa lama waktu yang dialokasikan untuk mengoperasikan dan merawat biogas? (menit/hari)/Laki-laki dewasa</t>
        </is>
      </c>
      <c r="OD1" s="92" t="inlineStr">
        <is>
          <t>D. Dampak Sosial-Ekonomi /D27. Setelah penggunaan biogas, berapa lama waktu yang dialokasikan untuk mengoperasikan dan merawat biogas? (menit/hari)/Anak-anak</t>
        </is>
      </c>
      <c r="OE1" s="92" t="inlineStr">
        <is>
          <t>D. Dampak Sosial-Ekonomi /D28. Bagaimana Anda melihat kondisi sosial dan ekonomi keluarga Anda  setelah menggunakan biogas?</t>
        </is>
      </c>
      <c r="OF1" s="92" t="inlineStr">
        <is>
          <t>D. Dampak Sosial-Ekonomi /D29. Bagaimana perubahan proses dan beban kerja untuk memasak jika  menggunakan biogas dibandingkan bahan bakar konvensional  (sebelum menggunakan biogas)?</t>
        </is>
      </c>
      <c r="OG1" s="92" t="inlineStr">
        <is>
          <t>E. Dampak Terhadap Agrikultur /E1. Apakah ternak yang Anda rawat merupakan milik Anda pribadi?</t>
        </is>
      </c>
      <c r="OH1" s="92" t="inlineStr">
        <is>
          <t>E. Dampak Terhadap Agrikultur /E2. Berapa banyak hewan ternak yang dimiliki sekarang?/a. Sapi pedaging</t>
        </is>
      </c>
      <c r="OI1" s="92" t="inlineStr">
        <is>
          <t>E. Dampak Terhadap Agrikultur /E2. Berapa banyak hewan ternak yang dimiliki sekarang?/b. Sapi perah</t>
        </is>
      </c>
      <c r="OJ1" s="92" t="inlineStr">
        <is>
          <t>E. Dampak Terhadap Agrikultur /E2. Berapa banyak hewan ternak yang dimiliki sekarang?/c. Sapi untuk kegunaan lainnya (misal kerbau)</t>
        </is>
      </c>
      <c r="OK1" s="92" t="inlineStr">
        <is>
          <t>E. Dampak Terhadap Agrikultur /E2. Berapa banyak hewan ternak yang dimiliki sekarang?/d. Babi ternak</t>
        </is>
      </c>
      <c r="OL1" s="92" t="inlineStr">
        <is>
          <t>E. Dampak Terhadap Agrikultur /E2. Berapa banyak hewan ternak yang dimiliki sekarang?/e. Kuda</t>
        </is>
      </c>
      <c r="OM1" s="92" t="inlineStr">
        <is>
          <t>E. Dampak Terhadap Agrikultur /E2. Berapa banyak hewan ternak yang dimiliki sekarang?/f. Kambing</t>
        </is>
      </c>
      <c r="ON1" s="92" t="inlineStr">
        <is>
          <t>E. Dampak Terhadap Agrikultur /E2. Berapa banyak hewan ternak yang dimiliki sekarang?/g. Ayam</t>
        </is>
      </c>
      <c r="OO1" s="92" t="inlineStr">
        <is>
          <t>E. Dampak Terhadap Agrikultur /E2. Berapa banyak hewan ternak yang dimiliki sekarang?/h. Unggas Lainnya</t>
        </is>
      </c>
      <c r="OP1" s="92" t="inlineStr">
        <is>
          <t>E3-a. Hewan ternak apa saja yang Anda miliki sebelum menggunakan  biogas?</t>
        </is>
      </c>
      <c r="OQ1" s="92" t="inlineStr">
        <is>
          <t>E3-a. Hewan ternak apa saja yang Anda miliki sebelum menggunakan  biogas?/Sapi pedaging</t>
        </is>
      </c>
      <c r="OR1" s="92" t="inlineStr">
        <is>
          <t>E3-a. Hewan ternak apa saja yang Anda miliki sebelum menggunakan  biogas?/Sapi perah</t>
        </is>
      </c>
      <c r="OS1" s="92" t="inlineStr">
        <is>
          <t>E3-a. Hewan ternak apa saja yang Anda miliki sebelum menggunakan  biogas?/Sapi untuk penggunaan lain</t>
        </is>
      </c>
      <c r="OT1" s="92" t="inlineStr">
        <is>
          <t>E3-a. Hewan ternak apa saja yang Anda miliki sebelum menggunakan  biogas?/Babi ternak</t>
        </is>
      </c>
      <c r="OU1" s="92" t="inlineStr">
        <is>
          <t>E3-a. Hewan ternak apa saja yang Anda miliki sebelum menggunakan  biogas?/Kuda</t>
        </is>
      </c>
      <c r="OV1" s="92" t="inlineStr">
        <is>
          <t>E3-a. Hewan ternak apa saja yang Anda miliki sebelum menggunakan  biogas?/Kambing</t>
        </is>
      </c>
      <c r="OW1" s="92" t="inlineStr">
        <is>
          <t>E3-a. Hewan ternak apa saja yang Anda miliki sebelum menggunakan  biogas?/Ayam</t>
        </is>
      </c>
      <c r="OX1" s="92" t="inlineStr">
        <is>
          <t>E3-a. Hewan ternak apa saja yang Anda miliki sebelum menggunakan  biogas?/Unggas lainnya</t>
        </is>
      </c>
      <c r="OY1" s="92" t="inlineStr">
        <is>
          <t>E3-a. Hewan ternak apa saja yang Anda miliki sebelum menggunakan  biogas?/Tidak ada</t>
        </is>
      </c>
      <c r="OZ1" s="92" t="inlineStr">
        <is>
          <t>E3-b. Hewan ternak apa saja yang Anda miliki saat ini (setelah menggunakan biogas)?</t>
        </is>
      </c>
      <c r="PA1" s="92" t="inlineStr">
        <is>
          <t>E3-b. Hewan ternak apa saja yang Anda miliki saat ini (setelah menggunakan biogas)?/Sapi pedaging</t>
        </is>
      </c>
      <c r="PB1" s="92" t="inlineStr">
        <is>
          <t>E3-b. Hewan ternak apa saja yang Anda miliki saat ini (setelah menggunakan biogas)?/Sapi perah</t>
        </is>
      </c>
      <c r="PC1" s="92" t="inlineStr">
        <is>
          <t>E3-b. Hewan ternak apa saja yang Anda miliki saat ini (setelah menggunakan biogas)?/Sapi untuk penggunaan lain</t>
        </is>
      </c>
      <c r="PD1" s="92" t="inlineStr">
        <is>
          <t>E3-b. Hewan ternak apa saja yang Anda miliki saat ini (setelah menggunakan biogas)?/Babi ternak</t>
        </is>
      </c>
      <c r="PE1" s="92" t="inlineStr">
        <is>
          <t>E3-b. Hewan ternak apa saja yang Anda miliki saat ini (setelah menggunakan biogas)?/Kuda</t>
        </is>
      </c>
      <c r="PF1" s="92" t="inlineStr">
        <is>
          <t>E3-b. Hewan ternak apa saja yang Anda miliki saat ini (setelah menggunakan biogas)?/Kambing</t>
        </is>
      </c>
      <c r="PG1" s="92" t="inlineStr">
        <is>
          <t>E3-b. Hewan ternak apa saja yang Anda miliki saat ini (setelah menggunakan biogas)?/Ayam</t>
        </is>
      </c>
      <c r="PH1" s="92" t="inlineStr">
        <is>
          <t>E3-b. Hewan ternak apa saja yang Anda miliki saat ini (setelah menggunakan biogas)?/Unggas lainnya</t>
        </is>
      </c>
      <c r="PI1" s="92" t="inlineStr">
        <is>
          <t>E3-b. Hewan ternak apa saja yang Anda miliki saat ini (setelah menggunakan biogas)?/Tidak ada</t>
        </is>
      </c>
      <c r="PJ1" s="92" t="inlineStr">
        <is>
          <t>E3-c. Selama 12 bulan terakhir, hewan apa saja yang dijual, mati, lahir, dan dibeli?</t>
        </is>
      </c>
      <c r="PK1" s="92" t="inlineStr">
        <is>
          <t>E3-c. Selama 12 bulan terakhir, hewan apa saja yang dijual, mati, lahir, dan dibeli?/Sapi pedaging</t>
        </is>
      </c>
      <c r="PL1" s="92" t="inlineStr">
        <is>
          <t>E3-c. Selama 12 bulan terakhir, hewan apa saja yang dijual, mati, lahir, dan dibeli?/Sapi perah</t>
        </is>
      </c>
      <c r="PM1" s="92" t="inlineStr">
        <is>
          <t>E3-c. Selama 12 bulan terakhir, hewan apa saja yang dijual, mati, lahir, dan dibeli?/Sapi untuk penggunaan lain</t>
        </is>
      </c>
      <c r="PN1" s="92" t="inlineStr">
        <is>
          <t>E3-c. Selama 12 bulan terakhir, hewan apa saja yang dijual, mati, lahir, dan dibeli?/Babi ternak</t>
        </is>
      </c>
      <c r="PO1" s="92" t="inlineStr">
        <is>
          <t>E3-c. Selama 12 bulan terakhir, hewan apa saja yang dijual, mati, lahir, dan dibeli?/Kuda</t>
        </is>
      </c>
      <c r="PP1" s="92" t="inlineStr">
        <is>
          <t>E3-c. Selama 12 bulan terakhir, hewan apa saja yang dijual, mati, lahir, dan dibeli?/Kambing</t>
        </is>
      </c>
      <c r="PQ1" s="92" t="inlineStr">
        <is>
          <t>E3-c. Selama 12 bulan terakhir, hewan apa saja yang dijual, mati, lahir, dan dibeli?/Ayam</t>
        </is>
      </c>
      <c r="PR1" s="92" t="inlineStr">
        <is>
          <t>E3-c. Selama 12 bulan terakhir, hewan apa saja yang dijual, mati, lahir, dan dibeli?/Unggas lainnya</t>
        </is>
      </c>
      <c r="PS1" s="92" t="inlineStr">
        <is>
          <t>E3-c. Selama 12 bulan terakhir, hewan apa saja yang dijual, mati, lahir, dan dibeli?/Tidak ada</t>
        </is>
      </c>
      <c r="PT1" s="92" t="inlineStr">
        <is>
          <t>E. Dampak Terhadap Agrikultur /E4. Sebelum menggunakan biogas, apa yang Anda lakukan untuk kotoran ternak? (Pertanyaan disesuaikan dengan jawaban E3)/a. Sapi pedaging</t>
        </is>
      </c>
      <c r="PU1" s="92" t="inlineStr">
        <is>
          <t>E. Dampak Terhadap Agrikultur /E4. Sebelum menggunakan biogas, apa yang Anda lakukan untuk kotoran ternak? (Pertanyaan disesuaikan dengan jawaban E3)/a. Sapi pedaging/a. Sangat teratur (setiap hari)</t>
        </is>
      </c>
      <c r="PV1" s="92" t="inlineStr">
        <is>
          <t>E. Dampak Terhadap Agrikultur /E4. Sebelum menggunakan biogas, apa yang Anda lakukan untuk kotoran ternak? (Pertanyaan disesuaikan dengan jawaban E3)/a. Sapi pedaging/b. Teratur (2-6 hari sekali)</t>
        </is>
      </c>
      <c r="PW1" s="92" t="inlineStr">
        <is>
          <t>E. Dampak Terhadap Agrikultur /E4. Sebelum menggunakan biogas, apa yang Anda lakukan untuk kotoran ternak? (Pertanyaan disesuaikan dengan jawaban E3)/a. Sapi pedaging/c. Cukup teratur (setiap minggu)</t>
        </is>
      </c>
      <c r="PX1" s="92" t="inlineStr">
        <is>
          <t>E. Dampak Terhadap Agrikultur /E4. Sebelum menggunakan biogas, apa yang Anda lakukan untuk kotoran ternak? (Pertanyaan disesuaikan dengan jawaban E3)/a. Sapi pedaging/d. Jarang (2-3 minggu sekali)</t>
        </is>
      </c>
      <c r="PY1" s="92" t="inlineStr">
        <is>
          <t>E. Dampak Terhadap Agrikultur /E4. Sebelum menggunakan biogas, apa yang Anda lakukan untuk kotoran ternak? (Pertanyaan disesuaikan dengan jawaban E3)/a. Sapi pedaging/e. Sangat jarang (&gt;1 bulan sekali)</t>
        </is>
      </c>
      <c r="PZ1" s="92" t="inlineStr">
        <is>
          <t>E. Dampak Terhadap Agrikultur /E4. Sebelum menggunakan biogas, apa yang Anda lakukan untuk kotoran ternak? (Pertanyaan disesuaikan dengan jawaban E3)/a. Sapi pedaging/1-Disebarkan ke lahan terbuka</t>
        </is>
      </c>
      <c r="QA1" s="92" t="inlineStr">
        <is>
          <t>E. Dampak Terhadap Agrikultur /E4. Sebelum menggunakan biogas, apa yang Anda lakukan untuk kotoran ternak? (Pertanyaan disesuaikan dengan jawaban E3)/a. Sapi pedaging/2-Dibuang ke sungai</t>
        </is>
      </c>
      <c r="QB1" s="92" t="inlineStr">
        <is>
          <t>E. Dampak Terhadap Agrikultur /E4. Sebelum menggunakan biogas, apa yang Anda lakukan untuk kotoran ternak? (Pertanyaan disesuaikan dengan jawaban E3)/a. Sapi pedaging/3-Dijual</t>
        </is>
      </c>
      <c r="QC1" s="92" t="inlineStr">
        <is>
          <t>E. Dampak Terhadap Agrikultur /E4. Sebelum menggunakan biogas, apa yang Anda lakukan untuk kotoran ternak? (Pertanyaan disesuaikan dengan jawaban E3)/a. Sapi pedaging/4-Lainnya</t>
        </is>
      </c>
      <c r="QD1" s="92" t="inlineStr">
        <is>
          <t>E. Dampak Terhadap Agrikultur /E4. Sebelum menggunakan biogas, apa yang Anda lakukan untuk kotoran ternak? (Pertanyaan disesuaikan dengan jawaban E3)/E4a-a. Lainnya:</t>
        </is>
      </c>
      <c r="QE1" s="92" t="inlineStr">
        <is>
          <t>E. Dampak Terhadap Agrikultur /E4. Sebelum menggunakan biogas, apa yang Anda lakukan untuk kotoran ternak? (Pertanyaan disesuaikan dengan jawaban E3)/b. Sapi perah</t>
        </is>
      </c>
      <c r="QF1" s="92" t="inlineStr">
        <is>
          <t>E. Dampak Terhadap Agrikultur /E4. Sebelum menggunakan biogas, apa yang Anda lakukan untuk kotoran ternak? (Pertanyaan disesuaikan dengan jawaban E3)/b. Sapi perah/a. Sangat teratur (setiap hari)</t>
        </is>
      </c>
      <c r="QG1" s="92" t="inlineStr">
        <is>
          <t>E. Dampak Terhadap Agrikultur /E4. Sebelum menggunakan biogas, apa yang Anda lakukan untuk kotoran ternak? (Pertanyaan disesuaikan dengan jawaban E3)/b. Sapi perah/b. Teratur (2-6 hari sekali)</t>
        </is>
      </c>
      <c r="QH1" s="92" t="inlineStr">
        <is>
          <t>E. Dampak Terhadap Agrikultur /E4. Sebelum menggunakan biogas, apa yang Anda lakukan untuk kotoran ternak? (Pertanyaan disesuaikan dengan jawaban E3)/b. Sapi perah/c. Cukup teratur (setiap minggu)</t>
        </is>
      </c>
      <c r="QI1" s="92" t="inlineStr">
        <is>
          <t>E. Dampak Terhadap Agrikultur /E4. Sebelum menggunakan biogas, apa yang Anda lakukan untuk kotoran ternak? (Pertanyaan disesuaikan dengan jawaban E3)/b. Sapi perah/d. Jarang (2-3 minggu sekali)</t>
        </is>
      </c>
      <c r="QJ1" s="92" t="inlineStr">
        <is>
          <t>E. Dampak Terhadap Agrikultur /E4. Sebelum menggunakan biogas, apa yang Anda lakukan untuk kotoran ternak? (Pertanyaan disesuaikan dengan jawaban E3)/b. Sapi perah/e. Sangat jarang (&gt;1 bulan sekali)</t>
        </is>
      </c>
      <c r="QK1" s="92" t="inlineStr">
        <is>
          <t>E. Dampak Terhadap Agrikultur /E4. Sebelum menggunakan biogas, apa yang Anda lakukan untuk kotoran ternak? (Pertanyaan disesuaikan dengan jawaban E3)/b. Sapi perah/1-Disebarkan ke lahan terbuka</t>
        </is>
      </c>
      <c r="QL1" s="92" t="inlineStr">
        <is>
          <t>E. Dampak Terhadap Agrikultur /E4. Sebelum menggunakan biogas, apa yang Anda lakukan untuk kotoran ternak? (Pertanyaan disesuaikan dengan jawaban E3)/b. Sapi perah/2-Dibuang ke sungai</t>
        </is>
      </c>
      <c r="QM1" s="92" t="inlineStr">
        <is>
          <t>E. Dampak Terhadap Agrikultur /E4. Sebelum menggunakan biogas, apa yang Anda lakukan untuk kotoran ternak? (Pertanyaan disesuaikan dengan jawaban E3)/b. Sapi perah/3-Dijual</t>
        </is>
      </c>
      <c r="QN1" s="92" t="inlineStr">
        <is>
          <t>E. Dampak Terhadap Agrikultur /E4. Sebelum menggunakan biogas, apa yang Anda lakukan untuk kotoran ternak? (Pertanyaan disesuaikan dengan jawaban E3)/b. Sapi perah/4-Lainnya</t>
        </is>
      </c>
      <c r="QO1" s="92" t="inlineStr">
        <is>
          <t>E. Dampak Terhadap Agrikultur /E4. Sebelum menggunakan biogas, apa yang Anda lakukan untuk kotoran ternak? (Pertanyaan disesuaikan dengan jawaban E3)/E4b-a. Lainnya:</t>
        </is>
      </c>
      <c r="QP1" s="92" t="inlineStr">
        <is>
          <t>E. Dampak Terhadap Agrikultur /E4. Sebelum menggunakan biogas, apa yang Anda lakukan untuk kotoran ternak? (Pertanyaan disesuaikan dengan jawaban E3)/c. Sapi untuk penggunaan lain</t>
        </is>
      </c>
      <c r="QQ1" s="92" t="inlineStr">
        <is>
          <t>E. Dampak Terhadap Agrikultur /E4. Sebelum menggunakan biogas, apa yang Anda lakukan untuk kotoran ternak? (Pertanyaan disesuaikan dengan jawaban E3)/c. Sapi untuk penggunaan lain/1-Disebarkan ke lahan terbuka</t>
        </is>
      </c>
      <c r="QR1" s="92" t="inlineStr">
        <is>
          <t>E. Dampak Terhadap Agrikultur /E4. Sebelum menggunakan biogas, apa yang Anda lakukan untuk kotoran ternak? (Pertanyaan disesuaikan dengan jawaban E3)/c. Sapi untuk penggunaan lain/2-Dibuang ke sungai</t>
        </is>
      </c>
      <c r="QS1" s="92" t="inlineStr">
        <is>
          <t>E. Dampak Terhadap Agrikultur /E4. Sebelum menggunakan biogas, apa yang Anda lakukan untuk kotoran ternak? (Pertanyaan disesuaikan dengan jawaban E3)/c. Sapi untuk penggunaan lain/3-Dijual</t>
        </is>
      </c>
      <c r="QT1" s="92" t="inlineStr">
        <is>
          <t>E. Dampak Terhadap Agrikultur /E4. Sebelum menggunakan biogas, apa yang Anda lakukan untuk kotoran ternak? (Pertanyaan disesuaikan dengan jawaban E3)/c. Sapi untuk penggunaan lain/4-Lainnya</t>
        </is>
      </c>
      <c r="QU1" s="92" t="inlineStr">
        <is>
          <t>E. Dampak Terhadap Agrikultur /E4. Sebelum menggunakan biogas, apa yang Anda lakukan untuk kotoran ternak? (Pertanyaan disesuaikan dengan jawaban E3)/E4c-a. Lainnya:</t>
        </is>
      </c>
      <c r="QV1" s="92" t="inlineStr">
        <is>
          <t>E. Dampak Terhadap Agrikultur /E4. Sebelum menggunakan biogas, apa yang Anda lakukan untuk kotoran ternak? (Pertanyaan disesuaikan dengan jawaban E3)/d. Babi ternak</t>
        </is>
      </c>
      <c r="QW1" s="92" t="inlineStr">
        <is>
          <t>E. Dampak Terhadap Agrikultur /E4. Sebelum menggunakan biogas, apa yang Anda lakukan untuk kotoran ternak? (Pertanyaan disesuaikan dengan jawaban E3)/d. Babi ternak/a. Sangat teratur (setiap hari)</t>
        </is>
      </c>
      <c r="QX1" s="92" t="inlineStr">
        <is>
          <t>E. Dampak Terhadap Agrikultur /E4. Sebelum menggunakan biogas, apa yang Anda lakukan untuk kotoran ternak? (Pertanyaan disesuaikan dengan jawaban E3)/d. Babi ternak/b. Teratur (2-6 hari sekali)</t>
        </is>
      </c>
      <c r="QY1" s="92" t="inlineStr">
        <is>
          <t>E. Dampak Terhadap Agrikultur /E4. Sebelum menggunakan biogas, apa yang Anda lakukan untuk kotoran ternak? (Pertanyaan disesuaikan dengan jawaban E3)/d. Babi ternak/c. Cukup teratur (setiap minggu)</t>
        </is>
      </c>
      <c r="QZ1" s="92" t="inlineStr">
        <is>
          <t>E. Dampak Terhadap Agrikultur /E4. Sebelum menggunakan biogas, apa yang Anda lakukan untuk kotoran ternak? (Pertanyaan disesuaikan dengan jawaban E3)/d. Babi ternak/d. Jarang (2-3 minggu sekali)</t>
        </is>
      </c>
      <c r="RA1" s="92" t="inlineStr">
        <is>
          <t>E. Dampak Terhadap Agrikultur /E4. Sebelum menggunakan biogas, apa yang Anda lakukan untuk kotoran ternak? (Pertanyaan disesuaikan dengan jawaban E3)/d. Babi ternak/e. Sangat jarang (&gt;1 bulan sekali)</t>
        </is>
      </c>
      <c r="RB1" s="92" t="inlineStr">
        <is>
          <t>E. Dampak Terhadap Agrikultur /E4. Sebelum menggunakan biogas, apa yang Anda lakukan untuk kotoran ternak? (Pertanyaan disesuaikan dengan jawaban E3)/d. Babi ternak/1-Disebarkan ke lahan terbuka</t>
        </is>
      </c>
      <c r="RC1" s="92" t="inlineStr">
        <is>
          <t>E. Dampak Terhadap Agrikultur /E4. Sebelum menggunakan biogas, apa yang Anda lakukan untuk kotoran ternak? (Pertanyaan disesuaikan dengan jawaban E3)/d. Babi ternak/2-Dibuang ke sungai</t>
        </is>
      </c>
      <c r="RD1" s="92" t="inlineStr">
        <is>
          <t>E. Dampak Terhadap Agrikultur /E4. Sebelum menggunakan biogas, apa yang Anda lakukan untuk kotoran ternak? (Pertanyaan disesuaikan dengan jawaban E3)/d. Babi ternak/3-Dijual</t>
        </is>
      </c>
      <c r="RE1" s="92" t="inlineStr">
        <is>
          <t>E. Dampak Terhadap Agrikultur /E4. Sebelum menggunakan biogas, apa yang Anda lakukan untuk kotoran ternak? (Pertanyaan disesuaikan dengan jawaban E3)/d. Babi ternak/4-Lainnya</t>
        </is>
      </c>
      <c r="RF1" s="92" t="inlineStr">
        <is>
          <t>E. Dampak Terhadap Agrikultur /E4. Sebelum menggunakan biogas, apa yang Anda lakukan untuk kotoran ternak? (Pertanyaan disesuaikan dengan jawaban E3)/E4d-a. Lainnya:</t>
        </is>
      </c>
      <c r="RG1" s="92" t="inlineStr">
        <is>
          <t>E. Dampak Terhadap Agrikultur /E4. Sebelum menggunakan biogas, apa yang Anda lakukan untuk kotoran ternak? (Pertanyaan disesuaikan dengan jawaban E3)/e. Kuda</t>
        </is>
      </c>
      <c r="RH1" s="92" t="inlineStr">
        <is>
          <t>E. Dampak Terhadap Agrikultur /E4. Sebelum menggunakan biogas, apa yang Anda lakukan untuk kotoran ternak? (Pertanyaan disesuaikan dengan jawaban E3)/e. Kuda/a. Sangat teratur (setiap hari)</t>
        </is>
      </c>
      <c r="RI1" s="92" t="inlineStr">
        <is>
          <t>E. Dampak Terhadap Agrikultur /E4. Sebelum menggunakan biogas, apa yang Anda lakukan untuk kotoran ternak? (Pertanyaan disesuaikan dengan jawaban E3)/e. Kuda/b. Teratur (2-6 hari sekali)</t>
        </is>
      </c>
      <c r="RJ1" s="92" t="inlineStr">
        <is>
          <t>E. Dampak Terhadap Agrikultur /E4. Sebelum menggunakan biogas, apa yang Anda lakukan untuk kotoran ternak? (Pertanyaan disesuaikan dengan jawaban E3)/e. Kuda/c. Cukup teratur (setiap minggu)</t>
        </is>
      </c>
      <c r="RK1" s="92" t="inlineStr">
        <is>
          <t>E. Dampak Terhadap Agrikultur /E4. Sebelum menggunakan biogas, apa yang Anda lakukan untuk kotoran ternak? (Pertanyaan disesuaikan dengan jawaban E3)/e. Kuda/d. Jarang (2-3 minggu sekali)</t>
        </is>
      </c>
      <c r="RL1" s="92" t="inlineStr">
        <is>
          <t>E. Dampak Terhadap Agrikultur /E4. Sebelum menggunakan biogas, apa yang Anda lakukan untuk kotoran ternak? (Pertanyaan disesuaikan dengan jawaban E3)/e. Kuda/e. Sangat jarang (&gt;1 bulan sekali)</t>
        </is>
      </c>
      <c r="RM1" s="92" t="inlineStr">
        <is>
          <t>E. Dampak Terhadap Agrikultur /E4. Sebelum menggunakan biogas, apa yang Anda lakukan untuk kotoran ternak? (Pertanyaan disesuaikan dengan jawaban E3)/e. Kuda/1-Disebarkan ke lahan terbuka</t>
        </is>
      </c>
      <c r="RN1" s="92" t="inlineStr">
        <is>
          <t>E. Dampak Terhadap Agrikultur /E4. Sebelum menggunakan biogas, apa yang Anda lakukan untuk kotoran ternak? (Pertanyaan disesuaikan dengan jawaban E3)/e. Kuda/2-Dibuang ke sungai</t>
        </is>
      </c>
      <c r="RO1" s="92" t="inlineStr">
        <is>
          <t>E. Dampak Terhadap Agrikultur /E4. Sebelum menggunakan biogas, apa yang Anda lakukan untuk kotoran ternak? (Pertanyaan disesuaikan dengan jawaban E3)/e. Kuda/3-Dijual</t>
        </is>
      </c>
      <c r="RP1" s="92" t="inlineStr">
        <is>
          <t>E. Dampak Terhadap Agrikultur /E4. Sebelum menggunakan biogas, apa yang Anda lakukan untuk kotoran ternak? (Pertanyaan disesuaikan dengan jawaban E3)/e. Kuda/4-Lainnya</t>
        </is>
      </c>
      <c r="RQ1" s="92" t="inlineStr">
        <is>
          <t>E. Dampak Terhadap Agrikultur /E4. Sebelum menggunakan biogas, apa yang Anda lakukan untuk kotoran ternak? (Pertanyaan disesuaikan dengan jawaban E3)/E4e-a. Lainnya:</t>
        </is>
      </c>
      <c r="RR1" s="92" t="inlineStr">
        <is>
          <t>E. Dampak Terhadap Agrikultur /E4. Sebelum menggunakan biogas, apa yang Anda lakukan untuk kotoran ternak? (Pertanyaan disesuaikan dengan jawaban E3)/f. Kambing</t>
        </is>
      </c>
      <c r="RS1" s="92" t="inlineStr">
        <is>
          <t>E. Dampak Terhadap Agrikultur /E4. Sebelum menggunakan biogas, apa yang Anda lakukan untuk kotoran ternak? (Pertanyaan disesuaikan dengan jawaban E3)/f. Kambing/a. Sangat teratur (setiap hari)</t>
        </is>
      </c>
      <c r="RT1" s="92" t="inlineStr">
        <is>
          <t>E. Dampak Terhadap Agrikultur /E4. Sebelum menggunakan biogas, apa yang Anda lakukan untuk kotoran ternak? (Pertanyaan disesuaikan dengan jawaban E3)/f. Kambing/b. Teratur (2-6 hari sekali)</t>
        </is>
      </c>
      <c r="RU1" s="92" t="inlineStr">
        <is>
          <t>E. Dampak Terhadap Agrikultur /E4. Sebelum menggunakan biogas, apa yang Anda lakukan untuk kotoran ternak? (Pertanyaan disesuaikan dengan jawaban E3)/f. Kambing/c. Cukup teratur (setiap minggu)</t>
        </is>
      </c>
      <c r="RV1" s="92" t="inlineStr">
        <is>
          <t>E. Dampak Terhadap Agrikultur /E4. Sebelum menggunakan biogas, apa yang Anda lakukan untuk kotoran ternak? (Pertanyaan disesuaikan dengan jawaban E3)/f. Kambing/d. Jarang (2-3 minggu sekali)</t>
        </is>
      </c>
      <c r="RW1" s="92" t="inlineStr">
        <is>
          <t>E. Dampak Terhadap Agrikultur /E4. Sebelum menggunakan biogas, apa yang Anda lakukan untuk kotoran ternak? (Pertanyaan disesuaikan dengan jawaban E3)/f. Kambing/e. Sangat jarang (&gt;1 bulan sekali)</t>
        </is>
      </c>
      <c r="RX1" s="92" t="inlineStr">
        <is>
          <t>E. Dampak Terhadap Agrikultur /E4. Sebelum menggunakan biogas, apa yang Anda lakukan untuk kotoran ternak? (Pertanyaan disesuaikan dengan jawaban E3)/f. Kambing/1-Disebarkan ke lahan terbuka</t>
        </is>
      </c>
      <c r="RY1" s="92" t="inlineStr">
        <is>
          <t>E. Dampak Terhadap Agrikultur /E4. Sebelum menggunakan biogas, apa yang Anda lakukan untuk kotoran ternak? (Pertanyaan disesuaikan dengan jawaban E3)/f. Kambing/2-Dibuang ke sungai</t>
        </is>
      </c>
      <c r="RZ1" s="92" t="inlineStr">
        <is>
          <t>E. Dampak Terhadap Agrikultur /E4. Sebelum menggunakan biogas, apa yang Anda lakukan untuk kotoran ternak? (Pertanyaan disesuaikan dengan jawaban E3)/f. Kambing/3-Dijual</t>
        </is>
      </c>
      <c r="SA1" s="92" t="inlineStr">
        <is>
          <t>E. Dampak Terhadap Agrikultur /E4. Sebelum menggunakan biogas, apa yang Anda lakukan untuk kotoran ternak? (Pertanyaan disesuaikan dengan jawaban E3)/f. Kambing/4-Lainnya</t>
        </is>
      </c>
      <c r="SB1" s="92" t="inlineStr">
        <is>
          <t>E. Dampak Terhadap Agrikultur /E4. Sebelum menggunakan biogas, apa yang Anda lakukan untuk kotoran ternak? (Pertanyaan disesuaikan dengan jawaban E3)/E4f-a. Lainnya:</t>
        </is>
      </c>
      <c r="SC1" s="92" t="inlineStr">
        <is>
          <t>E. Dampak Terhadap Agrikultur /E4. Sebelum menggunakan biogas, apa yang Anda lakukan untuk kotoran ternak? (Pertanyaan disesuaikan dengan jawaban E3)/g. Ayam</t>
        </is>
      </c>
      <c r="SD1" s="92" t="inlineStr">
        <is>
          <t>E. Dampak Terhadap Agrikultur /E4. Sebelum menggunakan biogas, apa yang Anda lakukan untuk kotoran ternak? (Pertanyaan disesuaikan dengan jawaban E3)/g. Ayam/a. Sangat teratur (setiap hari)</t>
        </is>
      </c>
      <c r="SE1" s="92" t="inlineStr">
        <is>
          <t>E. Dampak Terhadap Agrikultur /E4. Sebelum menggunakan biogas, apa yang Anda lakukan untuk kotoran ternak? (Pertanyaan disesuaikan dengan jawaban E3)/g. Ayam/b. Teratur (2-6 hari sekali)</t>
        </is>
      </c>
      <c r="SF1" s="92" t="inlineStr">
        <is>
          <t>E. Dampak Terhadap Agrikultur /E4. Sebelum menggunakan biogas, apa yang Anda lakukan untuk kotoran ternak? (Pertanyaan disesuaikan dengan jawaban E3)/g. Ayam/c. Cukup teratur (setiap minggu)</t>
        </is>
      </c>
      <c r="SG1" s="92" t="inlineStr">
        <is>
          <t>E. Dampak Terhadap Agrikultur /E4. Sebelum menggunakan biogas, apa yang Anda lakukan untuk kotoran ternak? (Pertanyaan disesuaikan dengan jawaban E3)/g. Ayam/d. Jarang (2-3 minggu sekali)</t>
        </is>
      </c>
      <c r="SH1" s="92" t="inlineStr">
        <is>
          <t>E. Dampak Terhadap Agrikultur /E4. Sebelum menggunakan biogas, apa yang Anda lakukan untuk kotoran ternak? (Pertanyaan disesuaikan dengan jawaban E3)/g. Ayam/e. Sangat jarang (&gt;1 bulan sekali)</t>
        </is>
      </c>
      <c r="SI1" s="92" t="inlineStr">
        <is>
          <t>E. Dampak Terhadap Agrikultur /E4. Sebelum menggunakan biogas, apa yang Anda lakukan untuk kotoran ternak? (Pertanyaan disesuaikan dengan jawaban E3)/g. Ayam/1-Disebarkan ke lahan terbuka</t>
        </is>
      </c>
      <c r="SJ1" s="92" t="inlineStr">
        <is>
          <t>E. Dampak Terhadap Agrikultur /E4. Sebelum menggunakan biogas, apa yang Anda lakukan untuk kotoran ternak? (Pertanyaan disesuaikan dengan jawaban E3)/g. Ayam/2-Dibuang ke sungai</t>
        </is>
      </c>
      <c r="SK1" s="92" t="inlineStr">
        <is>
          <t>E. Dampak Terhadap Agrikultur /E4. Sebelum menggunakan biogas, apa yang Anda lakukan untuk kotoran ternak? (Pertanyaan disesuaikan dengan jawaban E3)/g. Ayam/3-Dijual</t>
        </is>
      </c>
      <c r="SL1" s="92" t="inlineStr">
        <is>
          <t>E. Dampak Terhadap Agrikultur /E4. Sebelum menggunakan biogas, apa yang Anda lakukan untuk kotoran ternak? (Pertanyaan disesuaikan dengan jawaban E3)/g. Ayam/4-Lainnya</t>
        </is>
      </c>
      <c r="SM1" s="92" t="inlineStr">
        <is>
          <t>E. Dampak Terhadap Agrikultur /E4. Sebelum menggunakan biogas, apa yang Anda lakukan untuk kotoran ternak? (Pertanyaan disesuaikan dengan jawaban E3)/E4g-a. Lainnya:</t>
        </is>
      </c>
      <c r="SN1" s="92" t="inlineStr">
        <is>
          <t>E. Dampak Terhadap Agrikultur /E4. Sebelum menggunakan biogas, apa yang Anda lakukan untuk kotoran ternak? (Pertanyaan disesuaikan dengan jawaban E3)/h. Unggas lainnya</t>
        </is>
      </c>
      <c r="SO1" s="92" t="inlineStr">
        <is>
          <t>E. Dampak Terhadap Agrikultur /E4. Sebelum menggunakan biogas, apa yang Anda lakukan untuk kotoran ternak? (Pertanyaan disesuaikan dengan jawaban E3)/h. Unggas lainnya/a. Sangat teratur (setiap hari)</t>
        </is>
      </c>
      <c r="SP1" s="92" t="inlineStr">
        <is>
          <t>E. Dampak Terhadap Agrikultur /E4. Sebelum menggunakan biogas, apa yang Anda lakukan untuk kotoran ternak? (Pertanyaan disesuaikan dengan jawaban E3)/h. Unggas lainnya/b. Teratur (2-6 hari sekali)</t>
        </is>
      </c>
      <c r="SQ1" s="92" t="inlineStr">
        <is>
          <t>E. Dampak Terhadap Agrikultur /E4. Sebelum menggunakan biogas, apa yang Anda lakukan untuk kotoran ternak? (Pertanyaan disesuaikan dengan jawaban E3)/h. Unggas lainnya/c. Cukup teratur (setiap minggu)</t>
        </is>
      </c>
      <c r="SR1" s="92" t="inlineStr">
        <is>
          <t>E. Dampak Terhadap Agrikultur /E4. Sebelum menggunakan biogas, apa yang Anda lakukan untuk kotoran ternak? (Pertanyaan disesuaikan dengan jawaban E3)/h. Unggas lainnya/d. Jarang (2-3 minggu sekali)</t>
        </is>
      </c>
      <c r="SS1" s="92" t="inlineStr">
        <is>
          <t>E. Dampak Terhadap Agrikultur /E4. Sebelum menggunakan biogas, apa yang Anda lakukan untuk kotoran ternak? (Pertanyaan disesuaikan dengan jawaban E3)/h. Unggas lainnya/e. Sangat jarang (&gt;1 bulan sekali)</t>
        </is>
      </c>
      <c r="ST1" s="92" t="inlineStr">
        <is>
          <t>E. Dampak Terhadap Agrikultur /E4. Sebelum menggunakan biogas, apa yang Anda lakukan untuk kotoran ternak? (Pertanyaan disesuaikan dengan jawaban E3)/h. Unggas lainnya/1-Disebarkan ke lahan terbuka</t>
        </is>
      </c>
      <c r="SU1" s="92" t="inlineStr">
        <is>
          <t>E. Dampak Terhadap Agrikultur /E4. Sebelum menggunakan biogas, apa yang Anda lakukan untuk kotoran ternak? (Pertanyaan disesuaikan dengan jawaban E3)/h. Unggas lainnya/2-Dibuang ke sungai</t>
        </is>
      </c>
      <c r="SV1" s="92" t="inlineStr">
        <is>
          <t>E. Dampak Terhadap Agrikultur /E4. Sebelum menggunakan biogas, apa yang Anda lakukan untuk kotoran ternak? (Pertanyaan disesuaikan dengan jawaban E3)/h. Unggas lainnya/3-Dijual</t>
        </is>
      </c>
      <c r="SW1" s="92" t="inlineStr">
        <is>
          <t>E. Dampak Terhadap Agrikultur /E4. Sebelum menggunakan biogas, apa yang Anda lakukan untuk kotoran ternak? (Pertanyaan disesuaikan dengan jawaban E3)/h. Unggas lainnya/4-Lainnya</t>
        </is>
      </c>
      <c r="SX1" s="92" t="inlineStr">
        <is>
          <t>E. Dampak Terhadap Agrikultur /E4. Sebelum menggunakan biogas, apa yang Anda lakukan untuk kotoran ternak? (Pertanyaan disesuaikan dengan jawaban E3)/E4h-a. Jika menjawab lainnya, apa yang Anda lakukan untuk kotoran ternak?</t>
        </is>
      </c>
      <c r="SY1" s="92" t="inlineStr">
        <is>
          <t>E. Dampak Terhadap Agrikultur /E5-a. Berapa jumlah hewan ternak yang Anda miliki sebelum menggunakan biogas?/a. Sapi pedaging (ekor)/Memiliki</t>
        </is>
      </c>
      <c r="SZ1" s="92" t="inlineStr">
        <is>
          <t>E. Dampak Terhadap Agrikultur /E5-a. Berapa jumlah hewan ternak yang Anda miliki sebelum menggunakan biogas?/b. Sapi perah (ekor)/Memiliki</t>
        </is>
      </c>
      <c r="TA1" s="92" t="inlineStr">
        <is>
          <t>E. Dampak Terhadap Agrikultur /E5-a. Berapa jumlah hewan ternak yang Anda miliki sebelum menggunakan biogas?/c. Sapi untuk kegunaan lainnya (ekor)/Memiliki</t>
        </is>
      </c>
      <c r="TB1" s="92" t="inlineStr">
        <is>
          <t>E. Dampak Terhadap Agrikultur /E5-a. Berapa jumlah hewan ternak yang Anda miliki sebelum menggunakan biogas?/d. Babi ternak/Memiliki</t>
        </is>
      </c>
      <c r="TC1" s="92" t="inlineStr">
        <is>
          <t>E. Dampak Terhadap Agrikultur /E5-a. Berapa jumlah hewan ternak yang Anda miliki sebelum menggunakan biogas?/e. Kuda (ekor)/Memiliki</t>
        </is>
      </c>
      <c r="TD1" s="92" t="inlineStr">
        <is>
          <t>E. Dampak Terhadap Agrikultur /E5-a. Berapa jumlah hewan ternak yang Anda miliki sebelum menggunakan biogas?/f. Kambing (ekor)/Memiliki</t>
        </is>
      </c>
      <c r="TE1" s="92" t="inlineStr">
        <is>
          <t>E. Dampak Terhadap Agrikultur /E5-a. Berapa jumlah hewan ternak yang Anda miliki sebelum menggunakan biogas?/g. Ayam (ekor)/Memiliki</t>
        </is>
      </c>
      <c r="TF1" s="92" t="inlineStr">
        <is>
          <t>E. Dampak Terhadap Agrikultur /E5-a. Berapa jumlah hewan ternak yang Anda miliki sebelum menggunakan biogas?/h. Unggas lainnya (ekor)/Memiliki</t>
        </is>
      </c>
      <c r="TG1" s="92" t="inlineStr">
        <is>
          <t>E. Dampak Terhadap Agrikultur /E5-b. Berapa jumlah hewan ternak yang Anda miliki saat ini (setelah menggunakan biogas)?/a. Sapi pedaging (ekor)/Memiliki</t>
        </is>
      </c>
      <c r="TH1" s="92" t="inlineStr">
        <is>
          <t>E. Dampak Terhadap Agrikultur /E5-b. Berapa jumlah hewan ternak yang Anda miliki saat ini (setelah menggunakan biogas)?/b. Sapi perah (ekor)/Memiliki</t>
        </is>
      </c>
      <c r="TI1" s="92" t="inlineStr">
        <is>
          <t>E. Dampak Terhadap Agrikultur /E5-b. Berapa jumlah hewan ternak yang Anda miliki saat ini (setelah menggunakan biogas)?/c. Sapi untuk penggunaan lain (ekor)/Memiliki</t>
        </is>
      </c>
      <c r="TJ1" s="92" t="inlineStr">
        <is>
          <t>E. Dampak Terhadap Agrikultur /E5-b. Berapa jumlah hewan ternak yang Anda miliki saat ini (setelah menggunakan biogas)?/d. Babi ternak (ekor)/Memiliki</t>
        </is>
      </c>
      <c r="TK1" s="92" t="inlineStr">
        <is>
          <t>E. Dampak Terhadap Agrikultur /E5-b. Berapa jumlah hewan ternak yang Anda miliki saat ini (setelah menggunakan biogas)?/e. Kuda (ekor)/Memiliki</t>
        </is>
      </c>
      <c r="TL1" s="92" t="inlineStr">
        <is>
          <t>E. Dampak Terhadap Agrikultur /E5-b. Berapa jumlah hewan ternak yang Anda miliki saat ini (setelah menggunakan biogas)?/f. Kambing (ekor)/Memiliki</t>
        </is>
      </c>
      <c r="TM1" s="92" t="inlineStr">
        <is>
          <t>E. Dampak Terhadap Agrikultur /E5-b. Berapa jumlah hewan ternak yang Anda miliki saat ini (setelah menggunakan biogas)?/g. Ayam (ekor)/Memiliki</t>
        </is>
      </c>
      <c r="TN1" s="92" t="inlineStr">
        <is>
          <t>E. Dampak Terhadap Agrikultur /E5-b. Berapa jumlah hewan ternak yang Anda miliki saat ini (setelah menggunakan biogas)?/h. Unggas lainnya (ekor)/Memiliki</t>
        </is>
      </c>
      <c r="TO1" s="92" t="inlineStr">
        <is>
          <t>E. Dampak Terhadap Agrikultur /E5-c. Dalam 12 bulan terakhir, berapa jumlah hewan ternak Anda yang mengalami perubahan berikut?/a. Sapi pedaging (ekor)/Menjual</t>
        </is>
      </c>
      <c r="TP1" s="92" t="inlineStr">
        <is>
          <t>E. Dampak Terhadap Agrikultur /E5-c. Dalam 12 bulan terakhir, berapa jumlah hewan ternak Anda yang mengalami perubahan berikut?/a. Sapi pedaging (ekor)/Membeli</t>
        </is>
      </c>
      <c r="TQ1" s="92" t="inlineStr">
        <is>
          <t>E. Dampak Terhadap Agrikultur /E5-c. Dalam 12 bulan terakhir, berapa jumlah hewan ternak Anda yang mengalami perubahan berikut?/a. Sapi pedaging (ekor)/Lahir</t>
        </is>
      </c>
      <c r="TR1" s="92" t="inlineStr">
        <is>
          <t>E. Dampak Terhadap Agrikultur /E5-c. Dalam 12 bulan terakhir, berapa jumlah hewan ternak Anda yang mengalami perubahan berikut?/a. Sapi pedaging (ekor)/Mati</t>
        </is>
      </c>
      <c r="TS1" s="92" t="inlineStr">
        <is>
          <t>E. Dampak Terhadap Agrikultur /E5-c. Dalam 12 bulan terakhir, berapa jumlah hewan ternak Anda yang mengalami perubahan berikut?/b. Sapi perah (ekor)/Menjual</t>
        </is>
      </c>
      <c r="TT1" s="92" t="inlineStr">
        <is>
          <t>E. Dampak Terhadap Agrikultur /E5-c. Dalam 12 bulan terakhir, berapa jumlah hewan ternak Anda yang mengalami perubahan berikut?/b. Sapi perah (ekor)/Membeli</t>
        </is>
      </c>
      <c r="TU1" s="92" t="inlineStr">
        <is>
          <t>E. Dampak Terhadap Agrikultur /E5-c. Dalam 12 bulan terakhir, berapa jumlah hewan ternak Anda yang mengalami perubahan berikut?/b. Sapi perah (ekor)/Lahir</t>
        </is>
      </c>
      <c r="TV1" s="92" t="inlineStr">
        <is>
          <t>E. Dampak Terhadap Agrikultur /E5-c. Dalam 12 bulan terakhir, berapa jumlah hewan ternak Anda yang mengalami perubahan berikut?/b. Sapi perah (ekor)/Mati</t>
        </is>
      </c>
      <c r="TW1" s="92" t="inlineStr">
        <is>
          <t>E. Dampak Terhadap Agrikultur /E5-c. Dalam 12 bulan terakhir, berapa jumlah hewan ternak Anda yang mengalami perubahan berikut?/c. Sapi untuk penggunaan lain (ekor)/Menjual</t>
        </is>
      </c>
      <c r="TX1" s="92" t="inlineStr">
        <is>
          <t>E. Dampak Terhadap Agrikultur /E5-c. Dalam 12 bulan terakhir, berapa jumlah hewan ternak Anda yang mengalami perubahan berikut?/c. Sapi untuk penggunaan lain (ekor)/Membeli</t>
        </is>
      </c>
      <c r="TY1" s="92" t="inlineStr">
        <is>
          <t>E. Dampak Terhadap Agrikultur /E5-c. Dalam 12 bulan terakhir, berapa jumlah hewan ternak Anda yang mengalami perubahan berikut?/c. Sapi untuk penggunaan lain (ekor)/Lahir</t>
        </is>
      </c>
      <c r="TZ1" s="92" t="inlineStr">
        <is>
          <t>E. Dampak Terhadap Agrikultur /E5-c. Dalam 12 bulan terakhir, berapa jumlah hewan ternak Anda yang mengalami perubahan berikut?/c. Sapi untuk penggunaan lain (ekor)/Mati</t>
        </is>
      </c>
      <c r="UA1" s="92" t="inlineStr">
        <is>
          <t>E. Dampak Terhadap Agrikultur /E5-c. Dalam 12 bulan terakhir, berapa jumlah hewan ternak Anda yang mengalami perubahan berikut?/d. Babi ternak (ekor)/Menjual</t>
        </is>
      </c>
      <c r="UB1" s="92" t="inlineStr">
        <is>
          <t>E. Dampak Terhadap Agrikultur /E5-c. Dalam 12 bulan terakhir, berapa jumlah hewan ternak Anda yang mengalami perubahan berikut?/d. Babi ternak (ekor)/Membeli</t>
        </is>
      </c>
      <c r="UC1" s="92" t="inlineStr">
        <is>
          <t>E. Dampak Terhadap Agrikultur /E5-c. Dalam 12 bulan terakhir, berapa jumlah hewan ternak Anda yang mengalami perubahan berikut?/d. Babi ternak (ekor)/Lahir</t>
        </is>
      </c>
      <c r="UD1" s="92" t="inlineStr">
        <is>
          <t>E. Dampak Terhadap Agrikultur /E5-c. Dalam 12 bulan terakhir, berapa jumlah hewan ternak Anda yang mengalami perubahan berikut?/d. Babi ternak (ekor)/Mati</t>
        </is>
      </c>
      <c r="UE1" s="92" t="inlineStr">
        <is>
          <t>E. Dampak Terhadap Agrikultur /E5-c. Dalam 12 bulan terakhir, berapa jumlah hewan ternak Anda yang mengalami perubahan berikut?/e. Kuda (ekor)/Menjual</t>
        </is>
      </c>
      <c r="UF1" s="92" t="inlineStr">
        <is>
          <t>E. Dampak Terhadap Agrikultur /E5-c. Dalam 12 bulan terakhir, berapa jumlah hewan ternak Anda yang mengalami perubahan berikut?/e. Kuda (ekor)/Membeli</t>
        </is>
      </c>
      <c r="UG1" s="92" t="inlineStr">
        <is>
          <t>E. Dampak Terhadap Agrikultur /E5-c. Dalam 12 bulan terakhir, berapa jumlah hewan ternak Anda yang mengalami perubahan berikut?/e. Kuda (ekor)/Lahir</t>
        </is>
      </c>
      <c r="UH1" s="92" t="inlineStr">
        <is>
          <t>E. Dampak Terhadap Agrikultur /E5-c. Dalam 12 bulan terakhir, berapa jumlah hewan ternak Anda yang mengalami perubahan berikut?/e. Kuda (ekor)/Mati</t>
        </is>
      </c>
      <c r="UI1" s="92" t="inlineStr">
        <is>
          <t>E. Dampak Terhadap Agrikultur /E5-c. Dalam 12 bulan terakhir, berapa jumlah hewan ternak Anda yang mengalami perubahan berikut?/f. Kambing (ekor)/Menjual</t>
        </is>
      </c>
      <c r="UJ1" s="92" t="inlineStr">
        <is>
          <t>E. Dampak Terhadap Agrikultur /E5-c. Dalam 12 bulan terakhir, berapa jumlah hewan ternak Anda yang mengalami perubahan berikut?/f. Kambing (ekor)/Membeli</t>
        </is>
      </c>
      <c r="UK1" s="92" t="inlineStr">
        <is>
          <t>E. Dampak Terhadap Agrikultur /E5-c. Dalam 12 bulan terakhir, berapa jumlah hewan ternak Anda yang mengalami perubahan berikut?/f. Kambing (ekor)/Lahir</t>
        </is>
      </c>
      <c r="UL1" s="92" t="inlineStr">
        <is>
          <t>E. Dampak Terhadap Agrikultur /E5-c. Dalam 12 bulan terakhir, berapa jumlah hewan ternak Anda yang mengalami perubahan berikut?/f. Kambing (ekor)/Mati</t>
        </is>
      </c>
      <c r="UM1" s="92" t="inlineStr">
        <is>
          <t>E. Dampak Terhadap Agrikultur /E5-c. Dalam 12 bulan terakhir, berapa jumlah hewan ternak Anda yang mengalami perubahan berikut?/g. Ayam (ekor)/Menjual</t>
        </is>
      </c>
      <c r="UN1" s="92" t="inlineStr">
        <is>
          <t>E. Dampak Terhadap Agrikultur /E5-c. Dalam 12 bulan terakhir, berapa jumlah hewan ternak Anda yang mengalami perubahan berikut?/g. Ayam (ekor)/Membeli</t>
        </is>
      </c>
      <c r="UO1" s="92" t="inlineStr">
        <is>
          <t>E. Dampak Terhadap Agrikultur /E5-c. Dalam 12 bulan terakhir, berapa jumlah hewan ternak Anda yang mengalami perubahan berikut?/g. Ayam (ekor)/Lahir</t>
        </is>
      </c>
      <c r="UP1" s="92" t="inlineStr">
        <is>
          <t>E. Dampak Terhadap Agrikultur /E5-c. Dalam 12 bulan terakhir, berapa jumlah hewan ternak Anda yang mengalami perubahan berikut?/g. Ayam (ekor)/Mati</t>
        </is>
      </c>
      <c r="UQ1" s="92" t="inlineStr">
        <is>
          <t>E. Dampak Terhadap Agrikultur /E5-c. Dalam 12 bulan terakhir, berapa jumlah hewan ternak Anda yang mengalami perubahan berikut?/h. Unggas lainnya (ekor)/Menjual</t>
        </is>
      </c>
      <c r="UR1" s="92" t="inlineStr">
        <is>
          <t>E. Dampak Terhadap Agrikultur /E5-c. Dalam 12 bulan terakhir, berapa jumlah hewan ternak Anda yang mengalami perubahan berikut?/h. Unggas lainnya (ekor)/Membeli</t>
        </is>
      </c>
      <c r="US1" s="92" t="inlineStr">
        <is>
          <t>E. Dampak Terhadap Agrikultur /E5-c. Dalam 12 bulan terakhir, berapa jumlah hewan ternak Anda yang mengalami perubahan berikut?/h. Unggas lainnya (ekor)/Lahir</t>
        </is>
      </c>
      <c r="UT1" s="92" t="inlineStr">
        <is>
          <t>E. Dampak Terhadap Agrikultur /E5-c. Dalam 12 bulan terakhir, berapa jumlah hewan ternak Anda yang mengalami perubahan berikut?/h. Unggas lainnya (ekor)/Mati</t>
        </is>
      </c>
      <c r="UU1" s="92" t="inlineStr">
        <is>
          <t>E. Dampak Terhadap Agrikultur /E6. Bagaimana cara Anda menggembalakan hewan ternak? (Pertanyaan  disesuaikan dengan jawaban E2)/a. Sapi pedaging</t>
        </is>
      </c>
      <c r="UV1" s="92" t="inlineStr">
        <is>
          <t>E. Dampak Terhadap Agrikultur /E6. Bagaimana cara Anda menggembalakan hewan ternak? (Pertanyaan  disesuaikan dengan jawaban E2)/b. Sapi perah</t>
        </is>
      </c>
      <c r="UW1" s="92" t="inlineStr">
        <is>
          <t>E. Dampak Terhadap Agrikultur /E6. Bagaimana cara Anda menggembalakan hewan ternak? (Pertanyaan  disesuaikan dengan jawaban E2)/c. Sapi untuk kegunaan lain</t>
        </is>
      </c>
      <c r="UX1" s="92" t="inlineStr">
        <is>
          <t>E. Dampak Terhadap Agrikultur /E6. Bagaimana cara Anda menggembalakan hewan ternak? (Pertanyaan  disesuaikan dengan jawaban E2)/d. Babi ternak</t>
        </is>
      </c>
      <c r="UY1" s="92" t="inlineStr">
        <is>
          <t>E. Dampak Terhadap Agrikultur /E6. Bagaimana cara Anda menggembalakan hewan ternak? (Pertanyaan  disesuaikan dengan jawaban E2)/e. Kuda</t>
        </is>
      </c>
      <c r="UZ1" s="92" t="inlineStr">
        <is>
          <t>E. Dampak Terhadap Agrikultur /E6. Bagaimana cara Anda menggembalakan hewan ternak? (Pertanyaan  disesuaikan dengan jawaban E2)/f. Kambing</t>
        </is>
      </c>
      <c r="VA1" s="92" t="inlineStr">
        <is>
          <t>E. Dampak Terhadap Agrikultur /E6. Bagaimana cara Anda menggembalakan hewan ternak? (Pertanyaan  disesuaikan dengan jawaban E2)/g. Ayam</t>
        </is>
      </c>
      <c r="VB1" s="92" t="inlineStr">
        <is>
          <t>E. Dampak Terhadap Agrikultur /E6. Bagaimana cara Anda menggembalakan hewan ternak? (Pertanyaan  disesuaikan dengan jawaban E2)/h. Unggas lainnya</t>
        </is>
      </c>
      <c r="VC1" s="92" t="inlineStr">
        <is>
          <t>E. Dampak Terhadap Agrikultur /E7. Bagaimana Anda mengelola kesehatan ternak Anda?  (misal: pemberian vaksin)/a. Sapi pedaging</t>
        </is>
      </c>
      <c r="VD1" s="92" t="inlineStr">
        <is>
          <t>E. Dampak Terhadap Agrikultur /E7. Bagaimana Anda mengelola kesehatan ternak Anda?  (misal: pemberian vaksin)/b. Sapi perah</t>
        </is>
      </c>
      <c r="VE1" s="92" t="inlineStr">
        <is>
          <t>E. Dampak Terhadap Agrikultur /E7. Bagaimana Anda mengelola kesehatan ternak Anda?  (misal: pemberian vaksin)/c. Sapi untuk kegunaan lain</t>
        </is>
      </c>
      <c r="VF1" s="92" t="inlineStr">
        <is>
          <t>E. Dampak Terhadap Agrikultur /E7. Bagaimana Anda mengelola kesehatan ternak Anda?  (misal: pemberian vaksin)/d. Babi ternak</t>
        </is>
      </c>
      <c r="VG1" s="92" t="inlineStr">
        <is>
          <t>E. Dampak Terhadap Agrikultur /E7. Bagaimana Anda mengelola kesehatan ternak Anda?  (misal: pemberian vaksin)/e. Kuda</t>
        </is>
      </c>
      <c r="VH1" s="92" t="inlineStr">
        <is>
          <t>E. Dampak Terhadap Agrikultur /E7. Bagaimana Anda mengelola kesehatan ternak Anda?  (misal: pemberian vaksin)/f. Kambing</t>
        </is>
      </c>
      <c r="VI1" s="92" t="inlineStr">
        <is>
          <t>E. Dampak Terhadap Agrikultur /E7. Bagaimana Anda mengelola kesehatan ternak Anda?  (misal: pemberian vaksin)/g. Ayam</t>
        </is>
      </c>
      <c r="VJ1" s="92" t="inlineStr">
        <is>
          <t>E. Dampak Terhadap Agrikultur /E7. Bagaimana Anda mengelola kesehatan ternak Anda?  (misal: pemberian vaksin)/h. Unggas lainnya</t>
        </is>
      </c>
      <c r="VK1" s="92" t="inlineStr">
        <is>
          <t>E. Dampak Terhadap Agrikultur /E8. Seberapa sering Anda merawat atau membersihkan kandang ternak?/a. Sapi pedaging</t>
        </is>
      </c>
      <c r="VL1" s="92" t="inlineStr">
        <is>
          <t>E. Dampak Terhadap Agrikultur /E8. Seberapa sering Anda merawat atau membersihkan kandang ternak?/b. Sapi perah</t>
        </is>
      </c>
      <c r="VM1" s="92" t="inlineStr">
        <is>
          <t>E. Dampak Terhadap Agrikultur /E8. Seberapa sering Anda merawat atau membersihkan kandang ternak?/c. Sapi untuk kegunaan lain</t>
        </is>
      </c>
      <c r="VN1" s="92" t="inlineStr">
        <is>
          <t>E. Dampak Terhadap Agrikultur /E8. Seberapa sering Anda merawat atau membersihkan kandang ternak?/d. Babi ternak</t>
        </is>
      </c>
      <c r="VO1" s="92" t="inlineStr">
        <is>
          <t>E. Dampak Terhadap Agrikultur /E8. Seberapa sering Anda merawat atau membersihkan kandang ternak?/e. Kuda</t>
        </is>
      </c>
      <c r="VP1" s="92" t="inlineStr">
        <is>
          <t>E. Dampak Terhadap Agrikultur /E8. Seberapa sering Anda merawat atau membersihkan kandang ternak?/f. Kambing</t>
        </is>
      </c>
      <c r="VQ1" s="92" t="inlineStr">
        <is>
          <t>E. Dampak Terhadap Agrikultur /E8. Seberapa sering Anda merawat atau membersihkan kandang ternak?/g. Ayam</t>
        </is>
      </c>
      <c r="VR1" s="92" t="inlineStr">
        <is>
          <t>E. Dampak Terhadap Agrikultur /E8. Seberapa sering Anda merawat atau membersihkan kandang ternak?/h. Unggas lainnya</t>
        </is>
      </c>
      <c r="VS1" s="92" t="inlineStr">
        <is>
          <t>E. Dampak Terhadap Agrikultur /E9. Bagaimana kotoran ternak biasa disimpan?/a. Sapi pedaging</t>
        </is>
      </c>
      <c r="VT1" s="92" t="inlineStr">
        <is>
          <t>E. Dampak Terhadap Agrikultur /E9. Bagaimana kotoran ternak biasa disimpan?/a. Sapi pedaging/1-Disebarkan ke lahan terbuka</t>
        </is>
      </c>
      <c r="VU1" s="92" t="inlineStr">
        <is>
          <t>E. Dampak Terhadap Agrikultur /E9. Bagaimana kotoran ternak biasa disimpan?/a. Sapi pedaging/2-Dibuang ke sungai</t>
        </is>
      </c>
      <c r="VV1" s="92" t="inlineStr">
        <is>
          <t>E. Dampak Terhadap Agrikultur /E9. Bagaimana kotoran ternak biasa disimpan?/a. Sapi pedaging/3-Dijual</t>
        </is>
      </c>
      <c r="VW1" s="92" t="inlineStr">
        <is>
          <t>E. Dampak Terhadap Agrikultur /E9. Bagaimana kotoran ternak biasa disimpan?/a. Sapi pedaging/4-Lainnya</t>
        </is>
      </c>
      <c r="VX1" s="92" t="inlineStr">
        <is>
          <t>E. Dampak Terhadap Agrikultur /E9. Bagaimana kotoran ternak biasa disimpan?/a. Sapi pedaging/1-Kolam tertutup (laguna anaerobik)</t>
        </is>
      </c>
      <c r="VY1" s="92" t="inlineStr">
        <is>
          <t>E. Dampak Terhadap Agrikultur /E9. Bagaimana kotoran ternak biasa disimpan?/a. Sapi pedaging/2-Disimpan basah (slurry)</t>
        </is>
      </c>
      <c r="VZ1" s="92" t="inlineStr">
        <is>
          <t>E. Dampak Terhadap Agrikultur /E9. Bagaimana kotoran ternak biasa disimpan?/a. Sapi pedaging/3-Disimpan terbuka (dry lot)</t>
        </is>
      </c>
      <c r="WA1" s="92" t="inlineStr">
        <is>
          <t>E. Dampak Terhadap Agrikultur /E9. Bagaimana kotoran ternak biasa disimpan?/a. Sapi pedaging/4-Disimpan dalam kotak bersekat</t>
        </is>
      </c>
      <c r="WB1" s="92" t="inlineStr">
        <is>
          <t>E. Dampak Terhadap Agrikultur /E9. Bagaimana kotoran ternak biasa disimpan?/a. Sapi pedaging/5-Untuk disebar di tanah (dan dibajak)</t>
        </is>
      </c>
      <c r="WC1" s="92" t="inlineStr">
        <is>
          <t>E. Dampak Terhadap Agrikultur /E9. Bagaimana kotoran ternak biasa disimpan?/a. Sapi pedaging/6-Digester biogas</t>
        </is>
      </c>
      <c r="WD1" s="92" t="inlineStr">
        <is>
          <t>E. Dampak Terhadap Agrikultur /E9. Bagaimana kotoran ternak biasa disimpan?/a. Sapi pedaging/7-Dibakar untuk bahan bakar</t>
        </is>
      </c>
      <c r="WE1" s="92" t="inlineStr">
        <is>
          <t>E. Dampak Terhadap Agrikultur /E9. Bagaimana kotoran ternak biasa disimpan?/a. Sapi pedaging/8-Dibiarkan tersebar di ladang penggembalaan</t>
        </is>
      </c>
      <c r="WF1" s="92" t="inlineStr">
        <is>
          <t>E. Dampak Terhadap Agrikultur /E9. Bagaimana kotoran ternak biasa disimpan?/b. Sapi perah</t>
        </is>
      </c>
      <c r="WG1" s="92" t="inlineStr">
        <is>
          <t>E. Dampak Terhadap Agrikultur /E9. Bagaimana kotoran ternak biasa disimpan?/b. Sapi perah/1-Disebarkan ke lahan terbuka</t>
        </is>
      </c>
      <c r="WH1" s="92" t="inlineStr">
        <is>
          <t>E. Dampak Terhadap Agrikultur /E9. Bagaimana kotoran ternak biasa disimpan?/b. Sapi perah/2-Dibuang ke sungai</t>
        </is>
      </c>
      <c r="WI1" s="92" t="inlineStr">
        <is>
          <t>E. Dampak Terhadap Agrikultur /E9. Bagaimana kotoran ternak biasa disimpan?/b. Sapi perah/3-Dijual</t>
        </is>
      </c>
      <c r="WJ1" s="92" t="inlineStr">
        <is>
          <t>E. Dampak Terhadap Agrikultur /E9. Bagaimana kotoran ternak biasa disimpan?/b. Sapi perah/4-Lainnya</t>
        </is>
      </c>
      <c r="WK1" s="92" t="inlineStr">
        <is>
          <t>E. Dampak Terhadap Agrikultur /E9. Bagaimana kotoran ternak biasa disimpan?/b. Sapi perah/1-Kolam tertutup (laguna anaerobik)</t>
        </is>
      </c>
      <c r="WL1" s="92" t="inlineStr">
        <is>
          <t>E. Dampak Terhadap Agrikultur /E9. Bagaimana kotoran ternak biasa disimpan?/b. Sapi perah/2-Disimpan basah (slurry)</t>
        </is>
      </c>
      <c r="WM1" s="92" t="inlineStr">
        <is>
          <t>E. Dampak Terhadap Agrikultur /E9. Bagaimana kotoran ternak biasa disimpan?/b. Sapi perah/3-Disimpan terbuka (dry lot)</t>
        </is>
      </c>
      <c r="WN1" s="92" t="inlineStr">
        <is>
          <t>E. Dampak Terhadap Agrikultur /E9. Bagaimana kotoran ternak biasa disimpan?/b. Sapi perah/4-Disimpan dalam kotak bersekat</t>
        </is>
      </c>
      <c r="WO1" s="92" t="inlineStr">
        <is>
          <t>E. Dampak Terhadap Agrikultur /E9. Bagaimana kotoran ternak biasa disimpan?/b. Sapi perah/5-Untuk disebar di tanah (dan dibajak)</t>
        </is>
      </c>
      <c r="WP1" s="92" t="inlineStr">
        <is>
          <t>E. Dampak Terhadap Agrikultur /E9. Bagaimana kotoran ternak biasa disimpan?/b. Sapi perah/6-Digester biogas</t>
        </is>
      </c>
      <c r="WQ1" s="92" t="inlineStr">
        <is>
          <t>E. Dampak Terhadap Agrikultur /E9. Bagaimana kotoran ternak biasa disimpan?/b. Sapi perah/7-Dibakar untuk bahan bakar</t>
        </is>
      </c>
      <c r="WR1" s="92" t="inlineStr">
        <is>
          <t>E. Dampak Terhadap Agrikultur /E9. Bagaimana kotoran ternak biasa disimpan?/b. Sapi perah/8-Dibiarkan tersebar di ladang penggembalaan</t>
        </is>
      </c>
      <c r="WS1" s="92" t="inlineStr">
        <is>
          <t>E. Dampak Terhadap Agrikultur /E9. Bagaimana kotoran ternak biasa disimpan?/c. Sapi untuk kegunan lain</t>
        </is>
      </c>
      <c r="WT1" s="92" t="inlineStr">
        <is>
          <t>E. Dampak Terhadap Agrikultur /E9. Bagaimana kotoran ternak biasa disimpan?/c. Sapi untuk kegunan lain/1-Kolam tertutup (laguna anaerobik)</t>
        </is>
      </c>
      <c r="WU1" s="92" t="inlineStr">
        <is>
          <t>E. Dampak Terhadap Agrikultur /E9. Bagaimana kotoran ternak biasa disimpan?/c. Sapi untuk kegunan lain/2-Disimpan basah (slurry)</t>
        </is>
      </c>
      <c r="WV1" s="92" t="inlineStr">
        <is>
          <t>E. Dampak Terhadap Agrikultur /E9. Bagaimana kotoran ternak biasa disimpan?/c. Sapi untuk kegunan lain/3-Disimpan terbuka (dry lot)</t>
        </is>
      </c>
      <c r="WW1" s="92" t="inlineStr">
        <is>
          <t>E. Dampak Terhadap Agrikultur /E9. Bagaimana kotoran ternak biasa disimpan?/c. Sapi untuk kegunan lain/4-Disimpan dalam kotak bersekat</t>
        </is>
      </c>
      <c r="WX1" s="92" t="inlineStr">
        <is>
          <t>E. Dampak Terhadap Agrikultur /E9. Bagaimana kotoran ternak biasa disimpan?/c. Sapi untuk kegunan lain/5-Untuk disebar di tanah (dan dibajak)</t>
        </is>
      </c>
      <c r="WY1" s="92" t="inlineStr">
        <is>
          <t>E. Dampak Terhadap Agrikultur /E9. Bagaimana kotoran ternak biasa disimpan?/c. Sapi untuk kegunan lain/6-Digester biogas</t>
        </is>
      </c>
      <c r="WZ1" s="92" t="inlineStr">
        <is>
          <t>E. Dampak Terhadap Agrikultur /E9. Bagaimana kotoran ternak biasa disimpan?/c. Sapi untuk kegunan lain/7-Dibakar untuk bahan bakar</t>
        </is>
      </c>
      <c r="XA1" s="92" t="inlineStr">
        <is>
          <t>E. Dampak Terhadap Agrikultur /E9. Bagaimana kotoran ternak biasa disimpan?/c. Sapi untuk kegunan lain/8-Dibiarkan tersebar di ladang penggembalaan</t>
        </is>
      </c>
      <c r="XB1" s="92" t="inlineStr">
        <is>
          <t>E. Dampak Terhadap Agrikultur /E9. Bagaimana kotoran ternak biasa disimpan?/d. Babi ternak</t>
        </is>
      </c>
      <c r="XC1" s="92" t="inlineStr">
        <is>
          <t>E. Dampak Terhadap Agrikultur /E9. Bagaimana kotoran ternak biasa disimpan?/d. Babi ternak/a. Penggembalaan terbuka</t>
        </is>
      </c>
      <c r="XD1" s="92" t="inlineStr">
        <is>
          <t>E. Dampak Terhadap Agrikultur /E9. Bagaimana kotoran ternak biasa disimpan?/d. Babi ternak/b. Penggembalaan semi-terbuka</t>
        </is>
      </c>
      <c r="XE1" s="92" t="inlineStr">
        <is>
          <t>E. Dampak Terhadap Agrikultur /E9. Bagaimana kotoran ternak biasa disimpan?/d. Babi ternak/c. Pemberian pakan di kandang</t>
        </is>
      </c>
      <c r="XF1" s="92" t="inlineStr">
        <is>
          <t>E. Dampak Terhadap Agrikultur /E9. Bagaimana kotoran ternak biasa disimpan?/d. Babi ternak/1-Kolam tertutup (laguna anaerobik)</t>
        </is>
      </c>
      <c r="XG1" s="92" t="inlineStr">
        <is>
          <t>E. Dampak Terhadap Agrikultur /E9. Bagaimana kotoran ternak biasa disimpan?/d. Babi ternak/2-Disimpan basah (slurry)</t>
        </is>
      </c>
      <c r="XH1" s="92" t="inlineStr">
        <is>
          <t>E. Dampak Terhadap Agrikultur /E9. Bagaimana kotoran ternak biasa disimpan?/d. Babi ternak/3-Disimpan terbuka (dry lot)</t>
        </is>
      </c>
      <c r="XI1" s="92" t="inlineStr">
        <is>
          <t>E. Dampak Terhadap Agrikultur /E9. Bagaimana kotoran ternak biasa disimpan?/d. Babi ternak/4-Disimpan dalam kotak bersekat</t>
        </is>
      </c>
      <c r="XJ1" s="92" t="inlineStr">
        <is>
          <t>E. Dampak Terhadap Agrikultur /E9. Bagaimana kotoran ternak biasa disimpan?/d. Babi ternak/5-Untuk disebar di tanah (dan dibajak)</t>
        </is>
      </c>
      <c r="XK1" s="92" t="inlineStr">
        <is>
          <t>E. Dampak Terhadap Agrikultur /E9. Bagaimana kotoran ternak biasa disimpan?/d. Babi ternak/6-Digester biogas</t>
        </is>
      </c>
      <c r="XL1" s="92" t="inlineStr">
        <is>
          <t>E. Dampak Terhadap Agrikultur /E9. Bagaimana kotoran ternak biasa disimpan?/d. Babi ternak/7-Dibakar untuk bahan bakar</t>
        </is>
      </c>
      <c r="XM1" s="92" t="inlineStr">
        <is>
          <t>E. Dampak Terhadap Agrikultur /E9. Bagaimana kotoran ternak biasa disimpan?/d. Babi ternak/8-Dibiarkan tersebar di ladang penggembalaan</t>
        </is>
      </c>
      <c r="XN1" s="92" t="inlineStr">
        <is>
          <t>E. Dampak Terhadap Agrikultur /E9. Bagaimana kotoran ternak biasa disimpan?/e. Kuda</t>
        </is>
      </c>
      <c r="XO1" s="92" t="inlineStr">
        <is>
          <t>E. Dampak Terhadap Agrikultur /E9. Bagaimana kotoran ternak biasa disimpan?/e. Kuda/1-Disebarkan ke lahan terbuka</t>
        </is>
      </c>
      <c r="XP1" s="92" t="inlineStr">
        <is>
          <t>E. Dampak Terhadap Agrikultur /E9. Bagaimana kotoran ternak biasa disimpan?/e. Kuda/2-Dibuang ke sungai</t>
        </is>
      </c>
      <c r="XQ1" s="92" t="inlineStr">
        <is>
          <t>E. Dampak Terhadap Agrikultur /E9. Bagaimana kotoran ternak biasa disimpan?/e. Kuda/3-Dijual</t>
        </is>
      </c>
      <c r="XR1" s="92" t="inlineStr">
        <is>
          <t>E. Dampak Terhadap Agrikultur /E9. Bagaimana kotoran ternak biasa disimpan?/e. Kuda/4-Lainnya</t>
        </is>
      </c>
      <c r="XS1" s="92" t="inlineStr">
        <is>
          <t>E. Dampak Terhadap Agrikultur /E9. Bagaimana kotoran ternak biasa disimpan?/e. Kuda/1-Kolam tertutup (laguna anaerobik)</t>
        </is>
      </c>
      <c r="XT1" s="92" t="inlineStr">
        <is>
          <t>E. Dampak Terhadap Agrikultur /E9. Bagaimana kotoran ternak biasa disimpan?/e. Kuda/2-Disimpan basah (slurry)</t>
        </is>
      </c>
      <c r="XU1" s="92" t="inlineStr">
        <is>
          <t>E. Dampak Terhadap Agrikultur /E9. Bagaimana kotoran ternak biasa disimpan?/e. Kuda/3-Disimpan terbuka (dry lot)</t>
        </is>
      </c>
      <c r="XV1" s="92" t="inlineStr">
        <is>
          <t>E. Dampak Terhadap Agrikultur /E9. Bagaimana kotoran ternak biasa disimpan?/e. Kuda/4-Disimpan dalam kotak bersekat</t>
        </is>
      </c>
      <c r="XW1" s="92" t="inlineStr">
        <is>
          <t>E. Dampak Terhadap Agrikultur /E9. Bagaimana kotoran ternak biasa disimpan?/e. Kuda/5-Untuk disebar di tanah (dan dibajak)</t>
        </is>
      </c>
      <c r="XX1" s="92" t="inlineStr">
        <is>
          <t>E. Dampak Terhadap Agrikultur /E9. Bagaimana kotoran ternak biasa disimpan?/e. Kuda/6-Digester biogas</t>
        </is>
      </c>
      <c r="XY1" s="92" t="inlineStr">
        <is>
          <t>E. Dampak Terhadap Agrikultur /E9. Bagaimana kotoran ternak biasa disimpan?/e. Kuda/7-Dibakar untuk bahan bakar</t>
        </is>
      </c>
      <c r="XZ1" s="92" t="inlineStr">
        <is>
          <t>E. Dampak Terhadap Agrikultur /E9. Bagaimana kotoran ternak biasa disimpan?/e. Kuda/8-Dibiarkan tersebar di ladang penggembalaan</t>
        </is>
      </c>
      <c r="YA1" s="92" t="inlineStr">
        <is>
          <t>E. Dampak Terhadap Agrikultur /E9. Bagaimana kotoran ternak biasa disimpan?/f. Kambing</t>
        </is>
      </c>
      <c r="YB1" s="92" t="inlineStr">
        <is>
          <t>E. Dampak Terhadap Agrikultur /E9. Bagaimana kotoran ternak biasa disimpan?/f. Kambing/1-Disebarkan ke lahan terbuka</t>
        </is>
      </c>
      <c r="YC1" s="92" t="inlineStr">
        <is>
          <t>E. Dampak Terhadap Agrikultur /E9. Bagaimana kotoran ternak biasa disimpan?/f. Kambing/2-Dibuang ke sungai</t>
        </is>
      </c>
      <c r="YD1" s="92" t="inlineStr">
        <is>
          <t>E. Dampak Terhadap Agrikultur /E9. Bagaimana kotoran ternak biasa disimpan?/f. Kambing/3-Dijual</t>
        </is>
      </c>
      <c r="YE1" s="92" t="inlineStr">
        <is>
          <t>E. Dampak Terhadap Agrikultur /E9. Bagaimana kotoran ternak biasa disimpan?/f. Kambing/4-Lainnya</t>
        </is>
      </c>
      <c r="YF1" s="92" t="inlineStr">
        <is>
          <t>E. Dampak Terhadap Agrikultur /E9. Bagaimana kotoran ternak biasa disimpan?/f. Kambing/1-Kolam tertutup (laguna anaerobik)</t>
        </is>
      </c>
      <c r="YG1" s="92" t="inlineStr">
        <is>
          <t>E. Dampak Terhadap Agrikultur /E9. Bagaimana kotoran ternak biasa disimpan?/f. Kambing/2-Disimpan basah (slurry)</t>
        </is>
      </c>
      <c r="YH1" s="92" t="inlineStr">
        <is>
          <t>E. Dampak Terhadap Agrikultur /E9. Bagaimana kotoran ternak biasa disimpan?/f. Kambing/3-Disimpan terbuka (dry lot)</t>
        </is>
      </c>
      <c r="YI1" s="92" t="inlineStr">
        <is>
          <t>E. Dampak Terhadap Agrikultur /E9. Bagaimana kotoran ternak biasa disimpan?/f. Kambing/4-Disimpan dalam kotak bersekat</t>
        </is>
      </c>
      <c r="YJ1" s="92" t="inlineStr">
        <is>
          <t>E. Dampak Terhadap Agrikultur /E9. Bagaimana kotoran ternak biasa disimpan?/f. Kambing/5-Untuk disebar di tanah (dan dibajak)</t>
        </is>
      </c>
      <c r="YK1" s="92" t="inlineStr">
        <is>
          <t>E. Dampak Terhadap Agrikultur /E9. Bagaimana kotoran ternak biasa disimpan?/f. Kambing/6-Digester biogas</t>
        </is>
      </c>
      <c r="YL1" s="92" t="inlineStr">
        <is>
          <t>E. Dampak Terhadap Agrikultur /E9. Bagaimana kotoran ternak biasa disimpan?/f. Kambing/7-Dibakar untuk bahan bakar</t>
        </is>
      </c>
      <c r="YM1" s="92" t="inlineStr">
        <is>
          <t>E. Dampak Terhadap Agrikultur /E9. Bagaimana kotoran ternak biasa disimpan?/f. Kambing/8-Dibiarkan tersebar di ladang penggembalaan</t>
        </is>
      </c>
      <c r="YN1" s="92" t="inlineStr">
        <is>
          <t>E. Dampak Terhadap Agrikultur /E9. Bagaimana kotoran ternak biasa disimpan?/g. Ayam</t>
        </is>
      </c>
      <c r="YO1" s="92" t="inlineStr">
        <is>
          <t>E. Dampak Terhadap Agrikultur /E9. Bagaimana kotoran ternak biasa disimpan?/g. Ayam/1-Disebarkan ke lahan terbuka</t>
        </is>
      </c>
      <c r="YP1" s="92" t="inlineStr">
        <is>
          <t>E. Dampak Terhadap Agrikultur /E9. Bagaimana kotoran ternak biasa disimpan?/g. Ayam/2-Dibuang ke sungai</t>
        </is>
      </c>
      <c r="YQ1" s="92" t="inlineStr">
        <is>
          <t>E. Dampak Terhadap Agrikultur /E9. Bagaimana kotoran ternak biasa disimpan?/g. Ayam/3-Dijual</t>
        </is>
      </c>
      <c r="YR1" s="92" t="inlineStr">
        <is>
          <t>E. Dampak Terhadap Agrikultur /E9. Bagaimana kotoran ternak biasa disimpan?/g. Ayam/4-Lainnya</t>
        </is>
      </c>
      <c r="YS1" s="92" t="inlineStr">
        <is>
          <t>E. Dampak Terhadap Agrikultur /E9. Bagaimana kotoran ternak biasa disimpan?/g. Ayam/1-Kolam tertutup (laguna anaerobik)</t>
        </is>
      </c>
      <c r="YT1" s="92" t="inlineStr">
        <is>
          <t>E. Dampak Terhadap Agrikultur /E9. Bagaimana kotoran ternak biasa disimpan?/g. Ayam/2-Disimpan basah (slurry)</t>
        </is>
      </c>
      <c r="YU1" s="92" t="inlineStr">
        <is>
          <t>E. Dampak Terhadap Agrikultur /E9. Bagaimana kotoran ternak biasa disimpan?/g. Ayam/3-Disimpan terbuka (dry lot)</t>
        </is>
      </c>
      <c r="YV1" s="92" t="inlineStr">
        <is>
          <t>E. Dampak Terhadap Agrikultur /E9. Bagaimana kotoran ternak biasa disimpan?/g. Ayam/4-Disimpan dalam kotak bersekat</t>
        </is>
      </c>
      <c r="YW1" s="92" t="inlineStr">
        <is>
          <t>E. Dampak Terhadap Agrikultur /E9. Bagaimana kotoran ternak biasa disimpan?/g. Ayam/5-Untuk disebar di tanah (dan dibajak)</t>
        </is>
      </c>
      <c r="YX1" s="92" t="inlineStr">
        <is>
          <t>E. Dampak Terhadap Agrikultur /E9. Bagaimana kotoran ternak biasa disimpan?/g. Ayam/6-Digester biogas</t>
        </is>
      </c>
      <c r="YY1" s="92" t="inlineStr">
        <is>
          <t>E. Dampak Terhadap Agrikultur /E9. Bagaimana kotoran ternak biasa disimpan?/g. Ayam/7-Dibakar untuk bahan bakar</t>
        </is>
      </c>
      <c r="YZ1" s="92" t="inlineStr">
        <is>
          <t>E. Dampak Terhadap Agrikultur /E9. Bagaimana kotoran ternak biasa disimpan?/g. Ayam/8-Dibiarkan tersebar di ladang penggembalaan</t>
        </is>
      </c>
      <c r="ZA1" s="92" t="inlineStr">
        <is>
          <t>E. Dampak Terhadap Agrikultur /E9. Bagaimana kotoran ternak biasa disimpan?/h. Unggas lainnya</t>
        </is>
      </c>
      <c r="ZB1" s="92" t="inlineStr">
        <is>
          <t>E. Dampak Terhadap Agrikultur /E9. Bagaimana kotoran ternak biasa disimpan?/h. Unggas lainnya/1-Disebarkan ke lahan terbuka</t>
        </is>
      </c>
      <c r="ZC1" s="92" t="inlineStr">
        <is>
          <t>E. Dampak Terhadap Agrikultur /E9. Bagaimana kotoran ternak biasa disimpan?/h. Unggas lainnya/2-Dibuang ke sungai</t>
        </is>
      </c>
      <c r="ZD1" s="92" t="inlineStr">
        <is>
          <t>E. Dampak Terhadap Agrikultur /E9. Bagaimana kotoran ternak biasa disimpan?/h. Unggas lainnya/3-Dijual</t>
        </is>
      </c>
      <c r="ZE1" s="92" t="inlineStr">
        <is>
          <t>E. Dampak Terhadap Agrikultur /E9. Bagaimana kotoran ternak biasa disimpan?/h. Unggas lainnya/4-Lainnya</t>
        </is>
      </c>
      <c r="ZF1" s="92" t="inlineStr">
        <is>
          <t>E. Dampak Terhadap Agrikultur /E9. Bagaimana kotoran ternak biasa disimpan?/h. Unggas lainnya/1-Kolam tertutup (laguna anaerobik)</t>
        </is>
      </c>
      <c r="ZG1" s="92" t="inlineStr">
        <is>
          <t>E. Dampak Terhadap Agrikultur /E9. Bagaimana kotoran ternak biasa disimpan?/h. Unggas lainnya/2-Disimpan basah (slurry)</t>
        </is>
      </c>
      <c r="ZH1" s="92" t="inlineStr">
        <is>
          <t>E. Dampak Terhadap Agrikultur /E9. Bagaimana kotoran ternak biasa disimpan?/h. Unggas lainnya/3-Disimpan terbuka (dry lot)</t>
        </is>
      </c>
      <c r="ZI1" s="92" t="inlineStr">
        <is>
          <t>E. Dampak Terhadap Agrikultur /E9. Bagaimana kotoran ternak biasa disimpan?/h. Unggas lainnya/4-Disimpan dalam kotak bersekat</t>
        </is>
      </c>
      <c r="ZJ1" s="92" t="inlineStr">
        <is>
          <t>E. Dampak Terhadap Agrikultur /E9. Bagaimana kotoran ternak biasa disimpan?/h. Unggas lainnya/5-Untuk disebar di tanah (dan dibajak)</t>
        </is>
      </c>
      <c r="ZK1" s="92" t="inlineStr">
        <is>
          <t>E. Dampak Terhadap Agrikultur /E9. Bagaimana kotoran ternak biasa disimpan?/h. Unggas lainnya/6-Digester biogas</t>
        </is>
      </c>
      <c r="ZL1" s="92" t="inlineStr">
        <is>
          <t>E. Dampak Terhadap Agrikultur /E9. Bagaimana kotoran ternak biasa disimpan?/h. Unggas lainnya/7-Dibakar untuk bahan bakar</t>
        </is>
      </c>
      <c r="ZM1" s="92" t="inlineStr">
        <is>
          <t>E. Dampak Terhadap Agrikultur /E9. Bagaimana kotoran ternak biasa disimpan?/h. Unggas lainnya/8-Dibiarkan tersebar di ladang penggembalaan</t>
        </is>
      </c>
      <c r="ZN1" s="92" t="inlineStr">
        <is>
          <t>E. Dampak Terhadap Agrikultur /E10. Berapa banyak kotoran ternak yang dimasukkan ke dalam biodigester?/a. Sapi pedaging</t>
        </is>
      </c>
      <c r="ZO1" s="92" t="inlineStr">
        <is>
          <t>E. Dampak Terhadap Agrikultur /E10. Berapa banyak kotoran ternak yang dimasukkan ke dalam biodigester?/b. Sapi perah</t>
        </is>
      </c>
      <c r="ZP1" s="92" t="inlineStr">
        <is>
          <t>E. Dampak Terhadap Agrikultur /E10. Berapa banyak kotoran ternak yang dimasukkan ke dalam biodigester?/c. Sapi untuk kegunaan lain</t>
        </is>
      </c>
      <c r="ZQ1" s="92" t="inlineStr">
        <is>
          <t>E. Dampak Terhadap Agrikultur /E10. Berapa banyak kotoran ternak yang dimasukkan ke dalam biodigester?/d. Babi ternak</t>
        </is>
      </c>
      <c r="ZR1" s="92" t="inlineStr">
        <is>
          <t>E. Dampak Terhadap Agrikultur /E10. Berapa banyak kotoran ternak yang dimasukkan ke dalam biodigester?/e. Kuda</t>
        </is>
      </c>
      <c r="ZS1" s="92" t="inlineStr">
        <is>
          <t>E. Dampak Terhadap Agrikultur /E10. Berapa banyak kotoran ternak yang dimasukkan ke dalam biodigester?/f. Kambing</t>
        </is>
      </c>
      <c r="ZT1" s="92" t="inlineStr">
        <is>
          <t>E. Dampak Terhadap Agrikultur /E10. Berapa banyak kotoran ternak yang dimasukkan ke dalam biodigester?/g. Ayam</t>
        </is>
      </c>
      <c r="ZU1" s="92" t="inlineStr">
        <is>
          <t>E. Dampak Terhadap Agrikultur /E10. Berapa banyak kotoran ternak yang dimasukkan ke dalam biodigester?/h. Unggas lainnya</t>
        </is>
      </c>
      <c r="ZV1" s="92" t="inlineStr">
        <is>
          <t>E. Dampak Terhadap Agrikultur /E11. Seberapa sering Anda memberi pakan ternak Anda?/a. Sapi pedaging</t>
        </is>
      </c>
      <c r="ZW1" s="92" t="inlineStr">
        <is>
          <t>E. Dampak Terhadap Agrikultur /E11. Seberapa sering Anda memberi pakan ternak Anda?/b. Sapi perah</t>
        </is>
      </c>
      <c r="ZX1" s="92" t="inlineStr">
        <is>
          <t>E. Dampak Terhadap Agrikultur /E11. Seberapa sering Anda memberi pakan ternak Anda?/c. Sapi untuk kegunaan lain (misal kerbau)</t>
        </is>
      </c>
      <c r="ZY1" s="92" t="inlineStr">
        <is>
          <t>E. Dampak Terhadap Agrikultur /E11. Seberapa sering Anda memberi pakan ternak Anda?/d. Babi ternak</t>
        </is>
      </c>
      <c r="ZZ1" s="92" t="inlineStr">
        <is>
          <t>E. Dampak Terhadap Agrikultur /E11. Seberapa sering Anda memberi pakan ternak Anda?/e. Kuda</t>
        </is>
      </c>
      <c r="AAA1" s="92" t="inlineStr">
        <is>
          <t>E. Dampak Terhadap Agrikultur /E11. Seberapa sering Anda memberi pakan ternak Anda?/f. Kambing</t>
        </is>
      </c>
      <c r="AAB1" s="92" t="inlineStr">
        <is>
          <t>E. Dampak Terhadap Agrikultur /E11. Seberapa sering Anda memberi pakan ternak Anda?/g. Ayam</t>
        </is>
      </c>
      <c r="AAC1" s="92" t="inlineStr">
        <is>
          <t>E. Dampak Terhadap Agrikultur /E11. Seberapa sering Anda memberi pakan ternak Anda?/h. Unggas lainnya</t>
        </is>
      </c>
      <c r="AAD1" s="92" t="inlineStr">
        <is>
          <t>E. Dampak Terhadap Agrikultur /E12. Apa tipe pakan utama untuk ternak?/a. Sapi pedaging</t>
        </is>
      </c>
      <c r="AAE1" s="92" t="inlineStr">
        <is>
          <t>E. Dampak Terhadap Agrikultur /E12. Apa tipe pakan utama untuk ternak?/b. Sapi perah</t>
        </is>
      </c>
      <c r="AAF1" s="92" t="inlineStr">
        <is>
          <t>E. Dampak Terhadap Agrikultur /E12. Apa tipe pakan utama untuk ternak?/c. Sapi untuk kegunaan lain</t>
        </is>
      </c>
      <c r="AAG1" s="92" t="inlineStr">
        <is>
          <t>E. Dampak Terhadap Agrikultur /E12. Apa tipe pakan utama untuk ternak?/d. Babi ternak</t>
        </is>
      </c>
      <c r="AAH1" s="92" t="inlineStr">
        <is>
          <t>E. Dampak Terhadap Agrikultur /E12. Apa tipe pakan utama untuk ternak?/e. Kuda</t>
        </is>
      </c>
      <c r="AAI1" s="92" t="inlineStr">
        <is>
          <t>E. Dampak Terhadap Agrikultur /E12. Apa tipe pakan utama untuk ternak?/f. Kambing</t>
        </is>
      </c>
      <c r="AAJ1" s="92" t="inlineStr">
        <is>
          <t>E. Dampak Terhadap Agrikultur /E12. Apa tipe pakan utama untuk ternak?/g. Ayam</t>
        </is>
      </c>
      <c r="AAK1" s="92" t="inlineStr">
        <is>
          <t>E. Dampak Terhadap Agrikultur /E12. Apa tipe pakan utama untuk ternak?/h. Unggas lainnya</t>
        </is>
      </c>
      <c r="AAL1" s="92" t="inlineStr">
        <is>
          <t>E. Dampak Terhadap Agrikultur /E13. Apakah Anda menggunakan bio-slurry?</t>
        </is>
      </c>
      <c r="AAM1" s="92" t="inlineStr">
        <is>
          <t>E. Dampak Terhadap Agrikultur /E13-a. Dalam bentuk apa bioslurry yang Anda gunakan?</t>
        </is>
      </c>
      <c r="AAN1" s="92" t="inlineStr">
        <is>
          <t>E. Dampak Terhadap Agrikultur /E13-a. Dalam bentuk apa bioslurry yang Anda gunakan?/Padat</t>
        </is>
      </c>
      <c r="AAO1" s="92" t="inlineStr">
        <is>
          <t>E. Dampak Terhadap Agrikultur /E13-a. Dalam bentuk apa bioslurry yang Anda gunakan?/Cair</t>
        </is>
      </c>
      <c r="AAP1" s="92" t="inlineStr">
        <is>
          <t>E. Dampak Terhadap Agrikultur /E14. Berapa banyak bioslurry yang Anda gunakan setiap hari yang berasal  dari sistem biogas Anda?/liter/hari (cair)</t>
        </is>
      </c>
      <c r="AAQ1" s="92" t="inlineStr">
        <is>
          <t>E. Dampak Terhadap Agrikultur /E14. Berapa banyak bioslurry yang Anda gunakan setiap hari yang berasal  dari sistem biogas Anda?/kg/hari (padat)</t>
        </is>
      </c>
      <c r="AAR1" s="92" t="inlineStr">
        <is>
          <t>E. Dampak Terhadap Agrikultur /E15. Apakah Anda pernah mendapatkan pelatihan mengenai pemanfaatan  bio-slurry oleh CPO?</t>
        </is>
      </c>
      <c r="AAS1" s="92" t="inlineStr">
        <is>
          <t>E. Dampak Terhadap Agrikultur /E16. Apakah Anda mengetahui manfaat bio-slurry?</t>
        </is>
      </c>
      <c r="AAT1" s="92" t="inlineStr">
        <is>
          <t>E. Dampak Terhadap Agrikultur /E17. Bagaimana Anda memanfaatkan bio-slurry?</t>
        </is>
      </c>
      <c r="AAU1" s="92" t="inlineStr">
        <is>
          <t>E. Dampak Terhadap Agrikultur /E17. Bagaimana Anda memanfaatkan bio-slurry?/Digunakan untuk pupuk di lahan  pertanian sendiri</t>
        </is>
      </c>
      <c r="AAV1" s="92" t="inlineStr">
        <is>
          <t>E. Dampak Terhadap Agrikultur /E17. Bagaimana Anda memanfaatkan bio-slurry?/Digunakan untuk kegiatan  peternakan sendiri</t>
        </is>
      </c>
      <c r="AAW1" s="92" t="inlineStr">
        <is>
          <t>E. Dampak Terhadap Agrikultur /E17. Bagaimana Anda memanfaatkan bio-slurry?/Dijual - baik tanpa  diolah/diolah/dibuat kascing</t>
        </is>
      </c>
      <c r="AAX1" s="92" t="inlineStr">
        <is>
          <t>E. Dampak Terhadap Agrikultur /E17. Bagaimana Anda memanfaatkan bio-slurry?/Dibuang ke lahan sekitar kandang -  yg ditanami tanaman</t>
        </is>
      </c>
      <c r="AAY1" s="92" t="inlineStr">
        <is>
          <t>E. Dampak Terhadap Agrikultur /E17. Bagaimana Anda memanfaatkan bio-slurry?/Diberikan gratis ke orang  lain</t>
        </is>
      </c>
      <c r="AAZ1" s="92" t="inlineStr">
        <is>
          <t>E. Dampak Terhadap Agrikultur /E17. Bagaimana Anda memanfaatkan bio-slurry?/Didiamkan saja/dibiarkan di  tempatnya (di bak/kolam  penampung slurry)</t>
        </is>
      </c>
      <c r="ABA1" s="92" t="inlineStr">
        <is>
          <t>E. Dampak Terhadap Agrikultur /E17. Bagaimana Anda memanfaatkan bio-slurry?/Dibuang ke selokan</t>
        </is>
      </c>
      <c r="ABB1" s="92" t="inlineStr">
        <is>
          <t>E. Dampak Terhadap Agrikultur /E18. Jika digunakan sendiri, digunakan sebagai apa bioslurry Anda?/Pertanian:</t>
        </is>
      </c>
      <c r="ABC1" s="92" t="inlineStr">
        <is>
          <t>E. Dampak Terhadap Agrikultur /E18. Jika digunakan sendiri, digunakan sebagai apa bioslurry Anda?/Pertanian:/ Pupuk cair untuk tanaman</t>
        </is>
      </c>
      <c r="ABD1" s="92" t="inlineStr">
        <is>
          <t>E. Dampak Terhadap Agrikultur /E18. Jika digunakan sendiri, digunakan sebagai apa bioslurry Anda?/Pertanian:/Pembenah tanah (soil conditioner)</t>
        </is>
      </c>
      <c r="ABE1" s="92" t="inlineStr">
        <is>
          <t>E. Dampak Terhadap Agrikultur /E18. Jika digunakan sendiri, digunakan sebagai apa bioslurry Anda?/Pertanian:/Pestisida organik</t>
        </is>
      </c>
      <c r="ABF1" s="92" t="inlineStr">
        <is>
          <t>E. Dampak Terhadap Agrikultur /E18. Jika digunakan sendiri, digunakan sebagai apa bioslurry Anda?/Pertanian:/Media untuk pembibitan tanaman</t>
        </is>
      </c>
      <c r="ABG1" s="92" t="inlineStr">
        <is>
          <t>E. Dampak Terhadap Agrikultur /E18. Jika digunakan sendiri, digunakan sebagai apa bioslurry Anda?/Pertanian:/Lainnya</t>
        </is>
      </c>
      <c r="ABH1" s="92" t="inlineStr">
        <is>
          <t>E. Dampak Terhadap Agrikultur /E18. Jika digunakan sendiri, digunakan sebagai apa bioslurry Anda?/E18a-a. Lainnya:</t>
        </is>
      </c>
      <c r="ABI1" s="92" t="inlineStr">
        <is>
          <t>E. Dampak Terhadap Agrikultur /E18. Jika digunakan sendiri, digunakan sebagai apa bioslurry Anda?/Peternakan:</t>
        </is>
      </c>
      <c r="ABJ1" s="92" t="inlineStr">
        <is>
          <t>E. Dampak Terhadap Agrikultur /E18. Jika digunakan sendiri, digunakan sebagai apa bioslurry Anda?/Peternakan:/Campuran pakan ikan</t>
        </is>
      </c>
      <c r="ABK1" s="92" t="inlineStr">
        <is>
          <t>E. Dampak Terhadap Agrikultur /E18. Jika digunakan sendiri, digunakan sebagai apa bioslurry Anda?/Peternakan:/Campuran pakan  unggas</t>
        </is>
      </c>
      <c r="ABL1" s="92" t="inlineStr">
        <is>
          <t>E. Dampak Terhadap Agrikultur /E18. Jika digunakan sendiri, digunakan sebagai apa bioslurry Anda?/Peternakan:/Media ternak cacing</t>
        </is>
      </c>
      <c r="ABM1" s="92" t="inlineStr">
        <is>
          <t>E. Dampak Terhadap Agrikultur /E18. Jika digunakan sendiri, digunakan sebagai apa bioslurry Anda?/Peternakan:/Pupuk kolam ikan</t>
        </is>
      </c>
      <c r="ABN1" s="92" t="inlineStr">
        <is>
          <t>E. Dampak Terhadap Agrikultur /E18. Jika digunakan sendiri, digunakan sebagai apa bioslurry Anda?/Peternakan:/Lainnya</t>
        </is>
      </c>
      <c r="ABO1" s="92" t="inlineStr">
        <is>
          <t>E. Dampak Terhadap Agrikultur /E18. Jika digunakan sendiri, digunakan sebagai apa bioslurry Anda?/E18b-a. Lainnya:</t>
        </is>
      </c>
      <c r="ABP1" s="92" t="inlineStr">
        <is>
          <t>E. Dampak Terhadap Agrikultur /E19. Jika Anda menjual bioslurry, dalam bentuk apa Anda menjual bio-slurry?</t>
        </is>
      </c>
      <c r="ABQ1" s="92" t="inlineStr">
        <is>
          <t>E. Dampak Terhadap Agrikultur /E20. Untuk jenis tanaman pertanian apa yang Anda gunakan bioslurry?</t>
        </is>
      </c>
      <c r="ABR1" s="92" t="inlineStr">
        <is>
          <t>E. Dampak Terhadap Agrikultur /E21. Seberapa sering Anda memberi bioslurry ke lahan pertanian Anda?</t>
        </is>
      </c>
      <c r="ABS1" s="92" t="inlineStr">
        <is>
          <t>E. Dampak Terhadap Agrikultur /E22. Berapa luas lahan Anda (m2) yang menggunakan bioslurry sebagai pupuk?</t>
        </is>
      </c>
      <c r="ABT1" s="92" t="inlineStr">
        <is>
          <t>E. Dampak Terhadap Agrikultur /E23. Berapa luas lahan Anda (m2) di sekitar kandang yang menjadi tempat pembuangan bioslurry?</t>
        </is>
      </c>
      <c r="ABU1" s="92" t="inlineStr">
        <is>
          <t>E. Dampak Terhadap Agrikultur /E24. Berapa jumlah bioslurry yang Anda gunakan untuk digunakan di lahan pertanian Anda dalam sekali pemakaian?/Liter (cair)</t>
        </is>
      </c>
      <c r="ABV1" s="92" t="inlineStr">
        <is>
          <t>E. Dampak Terhadap Agrikultur /E24. Berapa jumlah bioslurry yang Anda gunakan untuk digunakan di lahan pertanian Anda dalam sekali pemakaian?/Kilogram (padat)</t>
        </is>
      </c>
      <c r="ABW1" s="92" t="inlineStr">
        <is>
          <t>E. Dampak Terhadap Agrikultur /E25. Jenis pupuk apa yang Anda gunakan sebelum menggunakan bioslurry untuk pertanian?</t>
        </is>
      </c>
      <c r="ABX1" s="92" t="inlineStr">
        <is>
          <t>E. Dampak Terhadap Agrikultur /E25-a. Lainnya:</t>
        </is>
      </c>
      <c r="ABY1" s="92" t="inlineStr">
        <is>
          <t>E. Dampak Terhadap Agrikultur /E26. Berapa banyak pupuk kimia yang Anda gunakan sebelum menggunakan bioslurry?</t>
        </is>
      </c>
      <c r="ABZ1" s="92" t="inlineStr">
        <is>
          <t>E. Dampak Terhadap Agrikultur /E26-a. Berapa harga pupuk tersebut (saat sebelum menggunakan bioslurry) ?</t>
        </is>
      </c>
      <c r="ACA1" s="92" t="inlineStr">
        <is>
          <t>E. Dampak Terhadap Agrikultur /E27. Berapa banyak pupuk kimia yang Anda gunakan setelah menggantinya dengan bioslurry?</t>
        </is>
      </c>
      <c r="ACB1" s="92" t="inlineStr">
        <is>
          <t>E. Dampak Terhadap Agrikultur /E27-a. Berapa harga pupuk tersebut sekarang?</t>
        </is>
      </c>
      <c r="ACC1" s="92" t="inlineStr">
        <is>
          <t>E. Dampak Terhadap Agrikultur /E28. Berapa banyak hasil pertanian yang dapat Anda panen sebelum menggunakan bioslurry?</t>
        </is>
      </c>
      <c r="ACD1" s="92" t="inlineStr">
        <is>
          <t>E. Dampak Terhadap Agrikultur /E29. Berapa banyak hasil pertanian yang dapat Anda panen setelah menggunakan bioslurry?</t>
        </is>
      </c>
      <c r="ACE1" s="92" t="inlineStr">
        <is>
          <t>E. Dampak Terhadap Agrikultur /E30. Apakah bio-slurry memungkinkan Anda untuk menanam jenis tanaman baru?</t>
        </is>
      </c>
      <c r="ACF1" s="92" t="inlineStr">
        <is>
          <t>E. Dampak Terhadap Agrikultur /E31. Bagaimana kualitas tanah Anda setelah penggunaan bioslurry?</t>
        </is>
      </c>
      <c r="ACG1" s="92" t="inlineStr">
        <is>
          <t>E. Dampak Terhadap Agrikultur /E32. Bagaimana ketahanan tanaman terhadap hama atau penyakit setelah  penggunaan bioslurry?</t>
        </is>
      </c>
      <c r="ACH1" s="92" t="inlineStr">
        <is>
          <t>E. Dampak Terhadap Agrikultur /E33. Apakah penggunaan bioslurry sebagai pupuk organik meningkatkan  ketahanan tanaman terhadap kekeringan?</t>
        </is>
      </c>
      <c r="ACI1" s="92" t="inlineStr">
        <is>
          <t>E. Dampak Terhadap Agrikultur /E34. Apakah penggunaan bioslurry meningkatkan kualitas atau kuantitas  pakan ternak yang dihasilkan dari kegiatan peternakan? (misal:  peningkatan jumlah rumput)</t>
        </is>
      </c>
      <c r="ACJ1" s="92" t="inlineStr">
        <is>
          <t>E. Dampak Terhadap Agrikultur /E35. Apakah penggunaan bioslurry untuk peternakan (seperti campuran  pakan ikan atau unggas) meningkatkan produktivitas hewan ternak  (misalnya, lebih cepat tumbuh, lebih banyak produksi susu atau telur)?</t>
        </is>
      </c>
      <c r="ACK1" s="92" t="inlineStr">
        <is>
          <t>E. Dampak Terhadap Agrikultur /E36. Jika tidak memanfaatkan bioslurry, mengapa?</t>
        </is>
      </c>
      <c r="ACL1" s="92" t="inlineStr">
        <is>
          <t>E. Dampak Terhadap Agrikultur /E36. Jika tidak memanfaatkan bioslurry, mengapa? /Tidak/kurang baik untuk tanaman</t>
        </is>
      </c>
      <c r="ACM1" s="92" t="inlineStr">
        <is>
          <t>E. Dampak Terhadap Agrikultur /E36. Jika tidak memanfaatkan bioslurry, mengapa? /Tidak memiliki tempat untuk menyimpan</t>
        </is>
      </c>
      <c r="ACN1" s="92" t="inlineStr">
        <is>
          <t>E. Dampak Terhadap Agrikultur /E36. Jika tidak memanfaatkan bioslurry, mengapa? /Tidak punya waktu mengumpulkannya</t>
        </is>
      </c>
      <c r="ACO1" s="92" t="inlineStr">
        <is>
          <t>E. Dampak Terhadap Agrikultur /E36. Jika tidak memanfaatkan bioslurry, mengapa? /Ladang/sawah terlalu jauh, sulit untuk mengangkut ke sana</t>
        </is>
      </c>
      <c r="ACP1" s="92" t="inlineStr">
        <is>
          <t>E. Dampak Terhadap Agrikultur /E36. Jika tidak memanfaatkan bioslurry, mengapa? /Belum tau bahwa bioslurry bagus untuk pupuk</t>
        </is>
      </c>
      <c r="ACQ1" s="92" t="inlineStr">
        <is>
          <t>E. Dampak Terhadap Agrikultur /E36. Jika tidak memanfaatkan bioslurry, mengapa? /Lebih praktis menggunakan pupuk kimia</t>
        </is>
      </c>
      <c r="ACR1" s="92" t="inlineStr">
        <is>
          <t>E. Dampak Terhadap Agrikultur /E36. Jika tidak memanfaatkan bioslurry, mengapa? /Lainnya</t>
        </is>
      </c>
      <c r="ACS1" s="92" t="inlineStr">
        <is>
          <t>E. Dampak Terhadap Agrikultur /E36-a. Lainnya:</t>
        </is>
      </c>
      <c r="ACT1" s="92" t="inlineStr">
        <is>
          <t>E. Dampak Terhadap Agrikultur /E37. Apakah ada informasi tambahan lain terkait dengan sumber bahan baku  pembuatan biogas?</t>
        </is>
      </c>
      <c r="ACU1" s="92" t="inlineStr">
        <is>
          <t>F. Dampak Terhadap Gender /F1. Apakah penggunaan biogas memberikan manfaat khusus bagi perempuan atau anak-anak dalam keluarga?</t>
        </is>
      </c>
      <c r="ACV1" s="92" t="inlineStr">
        <is>
          <t>F. Dampak Terhadap Gender /F2. Apakah secara umum beban kerja perempuan di rumah berkurang sejak  penggunaan biogas?</t>
        </is>
      </c>
      <c r="ACW1" s="92" t="inlineStr">
        <is>
          <t>F. Dampak Terhadap Gender /F3. Jika dengan pemasangan biogas Anda dapat menghemat uang atau  menambah pendapatan, siapa yang akan mengelola keuangan di rumah  tangga?</t>
        </is>
      </c>
      <c r="ACX1" s="92" t="inlineStr">
        <is>
          <t>F. Dampak Terhadap Gender /F4. Menurut Anda, apakah secara umum sistem biogas dapat meningkatkan pemberdayaan perempuan di komunitas Anda?</t>
        </is>
      </c>
      <c r="ACY1" s="92" t="inlineStr">
        <is>
          <t>G. Kepuasan dan Persepsi Pengguna /G1. Siapa yang terdampak manfaat dari penggunaan biogas?</t>
        </is>
      </c>
      <c r="ACZ1" s="92" t="inlineStr">
        <is>
          <t>G. Kepuasan dan Persepsi Pengguna /G1. Siapa yang terdampak manfaat dari penggunaan biogas? /Anggota keluarga - Laki-laki dewasa</t>
        </is>
      </c>
      <c r="ADA1" s="92" t="inlineStr">
        <is>
          <t>G. Kepuasan dan Persepsi Pengguna /G1. Siapa yang terdampak manfaat dari penggunaan biogas? /Anggota keluarga - Perempuan dewasa</t>
        </is>
      </c>
      <c r="ADB1" s="92" t="inlineStr">
        <is>
          <t>G. Kepuasan dan Persepsi Pengguna /G1. Siapa yang terdampak manfaat dari penggunaan biogas? /Anggota keluarga - Anak-anak</t>
        </is>
      </c>
      <c r="ADC1" s="92" t="inlineStr">
        <is>
          <t>G. Kepuasan dan Persepsi Pengguna /G1. Siapa yang terdampak manfaat dari penggunaan biogas? /Tidak ada manfaat</t>
        </is>
      </c>
      <c r="ADD1" s="92" t="inlineStr">
        <is>
          <t>G. Kepuasan dan Persepsi Pengguna /G2. Seberapa puas Anda secara keseluruhan dengan biogas yang Anda gunakan?</t>
        </is>
      </c>
      <c r="ADE1" s="92" t="inlineStr">
        <is>
          <t>G. Kepuasan dan Persepsi Pengguna /G3. Bagaimana Anda menilai kualitas konstruksi dan peralatan biogas Anda (kompor, lampu, gas tap, dll.)?</t>
        </is>
      </c>
      <c r="ADF1" s="92" t="inlineStr">
        <is>
          <t>G. Kepuasan dan Persepsi Pengguna /G4. Seberapa puas Anda dengan pemasangan sistem biogas?</t>
        </is>
      </c>
      <c r="ADG1" s="92" t="inlineStr">
        <is>
          <t>G. Kepuasan dan Persepsi Pengguna /G5. Seberapa puas Anda dengan pengurangan biaya energi rumah tangga yang dihasilkan oleh sistem biogas?</t>
        </is>
      </c>
      <c r="ADH1" s="92" t="inlineStr">
        <is>
          <t>G. Kepuasan dan Persepsi Pengguna /G6. Apakah ada peralatan yang perlu diganti dalam 12 bulan terakhir?</t>
        </is>
      </c>
      <c r="ADI1" s="92" t="inlineStr">
        <is>
          <t>G. Kepuasan dan Persepsi Pengguna /G6-a. Apa saja peralatan yang diganti?</t>
        </is>
      </c>
      <c r="ADJ1" s="92" t="inlineStr">
        <is>
          <t>G. Kepuasan dan Persepsi Pengguna /G7. Seberapa puas Anda dengan layanan yang diberikan oleh Construction Partner Organization (CPO)?</t>
        </is>
      </c>
      <c r="ADK1" s="92" t="inlineStr">
        <is>
          <t>G. Kepuasan dan Persepsi Pengguna /G8. Jika Anda merasa kurang puas, mengapa?</t>
        </is>
      </c>
      <c r="ADL1" s="92" t="inlineStr">
        <is>
          <t>G. Kepuasan dan Persepsi Pengguna /G8. Jika Anda merasa kurang puas, mengapa?/ Pelayanan kurang ramah</t>
        </is>
      </c>
      <c r="ADM1" s="92" t="inlineStr">
        <is>
          <t>G. Kepuasan dan Persepsi Pengguna /G8. Jika Anda merasa kurang puas, mengapa?/ Pelatihan yang diberikan kurang menyeluruh/tidak lengkap atau tidak  ada pelatihan</t>
        </is>
      </c>
      <c r="ADN1" s="92" t="inlineStr">
        <is>
          <t>G. Kepuasan dan Persepsi Pengguna /G8. Jika Anda merasa kurang puas, mengapa?/Sulit dihubungi ketika biogas bermasalah</t>
        </is>
      </c>
      <c r="ADO1" s="92" t="inlineStr">
        <is>
          <t>G. Kepuasan dan Persepsi Pengguna /G8. Jika Anda merasa kurang puas, mengapa?/Biogas yang dibangun sulit/tidak bisa langsung dioperasikan setelah  dibangun</t>
        </is>
      </c>
      <c r="ADP1" s="92" t="inlineStr">
        <is>
          <t>G. Kepuasan dan Persepsi Pengguna /G8. Jika Anda merasa kurang puas, mengapa?/ Monitoring/pengawasan tidak rutin</t>
        </is>
      </c>
      <c r="ADQ1" s="92" t="inlineStr">
        <is>
          <t>G. Kepuasan dan Persepsi Pengguna /G8. Jika Anda merasa kurang puas, mengapa?/Penanganan kerusakannya lambat</t>
        </is>
      </c>
      <c r="ADR1" s="92" t="inlineStr">
        <is>
          <t>G. Kepuasan dan Persepsi Pengguna /G8. Jika Anda merasa kurang puas, mengapa?/Kualitas yang diberikan tidak sesuai biaya yang dikeluarkan</t>
        </is>
      </c>
      <c r="ADS1" s="92" t="inlineStr">
        <is>
          <t>G. Kepuasan dan Persepsi Pengguna /G8. Jika Anda merasa kurang puas, mengapa?/ Lainnya</t>
        </is>
      </c>
      <c r="ADT1" s="92" t="inlineStr">
        <is>
          <t>G. Kepuasan dan Persepsi Pengguna /G8-. Lainnya:</t>
        </is>
      </c>
      <c r="ADU1" s="92" t="inlineStr">
        <is>
          <t>G. Kepuasan dan Persepsi Pengguna /G9. Jika ada kerusakan, apa yang Anda lakukan?</t>
        </is>
      </c>
      <c r="ADV1" s="92" t="inlineStr">
        <is>
          <t>G. Kepuasan dan Persepsi Pengguna /G9. Jika ada kerusakan, apa yang Anda lakukan?/a. Menghubungi CPO atau pendamping</t>
        </is>
      </c>
      <c r="ADW1" s="92" t="inlineStr">
        <is>
          <t>G. Kepuasan dan Persepsi Pengguna /G9. Jika ada kerusakan, apa yang Anda lakukan?/b. Memperbaiki sendiri</t>
        </is>
      </c>
      <c r="ADX1" s="92" t="inlineStr">
        <is>
          <t>G. Kepuasan dan Persepsi Pengguna /G9. Jika ada kerusakan, apa yang Anda lakukan?/c. Dibiarkan saja</t>
        </is>
      </c>
      <c r="ADY1" s="92" t="inlineStr">
        <is>
          <t>G. Kepuasan dan Persepsi Pengguna /G9. Jika ada kerusakan, apa yang Anda lakukan?/d. Lainnya</t>
        </is>
      </c>
      <c r="ADZ1" s="92" t="inlineStr">
        <is>
          <t>G. Kepuasan dan Persepsi Pengguna /G9. Jika ada kerusakan, apa yang Anda lakukan?/Menghubungi CPO atau pendamping</t>
        </is>
      </c>
      <c r="AEA1" s="92" t="inlineStr">
        <is>
          <t>G. Kepuasan dan Persepsi Pengguna /G9. Jika ada kerusakan, apa yang Anda lakukan?/Memperbaiki sendiri</t>
        </is>
      </c>
      <c r="AEB1" s="92" t="inlineStr">
        <is>
          <t>G. Kepuasan dan Persepsi Pengguna /G9. Jika ada kerusakan, apa yang Anda lakukan?/Dibiarkan saja</t>
        </is>
      </c>
      <c r="AEC1" s="92" t="inlineStr">
        <is>
          <t>G. Kepuasan dan Persepsi Pengguna /G9. Jika ada kerusakan, apa yang Anda lakukan?/Lainnya</t>
        </is>
      </c>
      <c r="AED1" s="92" t="inlineStr">
        <is>
          <t>G. Kepuasan dan Persepsi Pengguna /G9-a. Lainnya:</t>
        </is>
      </c>
      <c r="AEE1" s="92" t="inlineStr">
        <is>
          <t>G. Kepuasan dan Persepsi Pengguna /G10. Jika menghubungi CPO, siapa yang menghubungi?</t>
        </is>
      </c>
      <c r="AEF1" s="92" t="inlineStr">
        <is>
          <t>G. Kepuasan dan Persepsi Pengguna /G10-a. Lainnya:</t>
        </is>
      </c>
      <c r="AEG1" s="92" t="inlineStr">
        <is>
          <t>G. Kepuasan dan Persepsi Pengguna /G11. Bagaimana Anda menghubungi CPO?</t>
        </is>
      </c>
      <c r="AEH1" s="92" t="inlineStr">
        <is>
          <t>G. Kepuasan dan Persepsi Pengguna /G11-a. Lainnya:</t>
        </is>
      </c>
      <c r="AEI1" s="92" t="inlineStr">
        <is>
          <t>G. Kepuasan dan Persepsi Pengguna /G12. Apakah Anda memiliki saran untuk meningkatkan layanan dan kualitas  sistem biogas?</t>
        </is>
      </c>
      <c r="AEJ1" s="92" t="inlineStr">
        <is>
          <t>G. Kepuasan dan Persepsi Pengguna /G13. Apakah Anda merasa didengar  oleh pihak penyedia layanan saat  memberikan masukan?</t>
        </is>
      </c>
      <c r="AEK1" s="92" t="inlineStr">
        <is>
          <t>G. Kepuasan dan Persepsi Pengguna /G14. Apa saja manfaat yang Anda rasakan dari memiliki instalasi biogas?</t>
        </is>
      </c>
      <c r="AEL1" s="92" t="inlineStr">
        <is>
          <t>G. Kepuasan dan Persepsi Pengguna /G14. Apa saja manfaat yang Anda rasakan dari memiliki instalasi biogas?/Pengurangan pengeluaran  rumah tangga (bahan bakar  minyak, pupuk, dll.)</t>
        </is>
      </c>
      <c r="AEM1" s="92" t="inlineStr">
        <is>
          <t>G. Kepuasan dan Persepsi Pengguna /G14. Apa saja manfaat yang Anda rasakan dari memiliki instalasi biogas?/ Lebih mudah mendapatkan  energi</t>
        </is>
      </c>
      <c r="AEN1" s="92" t="inlineStr">
        <is>
          <t>G. Kepuasan dan Persepsi Pengguna /G14. Apa saja manfaat yang Anda rasakan dari memiliki instalasi biogas?/Pasokan energi yang andal</t>
        </is>
      </c>
      <c r="AEO1" s="92" t="inlineStr">
        <is>
          <t>G. Kepuasan dan Persepsi Pengguna /G14. Apa saja manfaat yang Anda rasakan dari memiliki instalasi biogas?/ Memasak lebih cepat</t>
        </is>
      </c>
      <c r="AEP1" s="92" t="inlineStr">
        <is>
          <t>G. Kepuasan dan Persepsi Pengguna /G14. Apa saja manfaat yang Anda rasakan dari memiliki instalasi biogas?/ Lebih aman</t>
        </is>
      </c>
      <c r="AEQ1" s="92" t="inlineStr">
        <is>
          <t>G. Kepuasan dan Persepsi Pengguna /G14. Apa saja manfaat yang Anda rasakan dari memiliki instalasi biogas?/ Pengurangan waktu dan tenaga</t>
        </is>
      </c>
      <c r="AER1" s="92" t="inlineStr">
        <is>
          <t>G. Kepuasan dan Persepsi Pengguna /G14. Apa saja manfaat yang Anda rasakan dari memiliki instalasi biogas?/Peningkatan kebersihan  kandang ternak</t>
        </is>
      </c>
      <c r="AES1" s="92" t="inlineStr">
        <is>
          <t>G. Kepuasan dan Persepsi Pengguna /G14. Apa saja manfaat yang Anda rasakan dari memiliki instalasi biogas?/Pemanfaatan bio-slurry sebagai  pupuk</t>
        </is>
      </c>
      <c r="AET1" s="92" t="inlineStr">
        <is>
          <t>G. Kepuasan dan Persepsi Pengguna /G14. Apa saja manfaat yang Anda rasakan dari memiliki instalasi biogas?/Dapur lebih bersih dan bebas  asap</t>
        </is>
      </c>
      <c r="AEU1" s="92" t="inlineStr">
        <is>
          <t>G. Kepuasan dan Persepsi Pengguna /G14. Apa saja manfaat yang Anda rasakan dari memiliki instalasi biogas?/Dapat dibayar melalui skema  kredit</t>
        </is>
      </c>
      <c r="AEV1" s="92" t="inlineStr">
        <is>
          <t>G. Kepuasan dan Persepsi Pengguna /G14. Apa saja manfaat yang Anda rasakan dari memiliki instalasi biogas?/ Mendapatkan subsidi</t>
        </is>
      </c>
      <c r="AEW1" s="92" t="inlineStr">
        <is>
          <t>G. Kepuasan dan Persepsi Pengguna /G14. Apa saja manfaat yang Anda rasakan dari memiliki instalasi biogas?/Lainnya</t>
        </is>
      </c>
      <c r="AEX1" s="92" t="inlineStr">
        <is>
          <t>G. Kepuasan dan Persepsi Pengguna /G14-a. Lainnya:</t>
        </is>
      </c>
      <c r="AEY1" s="92" t="inlineStr">
        <is>
          <t>G. Kepuasan dan Persepsi Pengguna /G15. Apa alasan utama Anda memutuskan untuk memasang biogas? (Pilih satu)</t>
        </is>
      </c>
      <c r="AEZ1" s="92" t="inlineStr">
        <is>
          <t>G. Kepuasan dan Persepsi Pengguna /G15-a. Lainnya:</t>
        </is>
      </c>
      <c r="AFA1" s="92" t="inlineStr">
        <is>
          <t>G. Kepuasan dan Persepsi Pengguna /G16. Dari mana Anda mendapatkan informasi tentang biogas sebelum menjadi pengguna?</t>
        </is>
      </c>
      <c r="AFB1" s="92" t="inlineStr">
        <is>
          <t>G. Kepuasan dan Persepsi Pengguna /G16-a. Lainnya:</t>
        </is>
      </c>
      <c r="AFC1" s="92" t="inlineStr">
        <is>
          <t>Dokumentasi Survei/Unggah Foto Biodigester</t>
        </is>
      </c>
      <c r="AFD1" s="92" t="inlineStr">
        <is>
          <t>Dokumentasi Survei/Unggah Foto Biodigester_URL</t>
        </is>
      </c>
      <c r="AFE1" s="92" t="inlineStr">
        <is>
          <t>Dokumentasi Survei/Unggah Foto Proses Wawancara</t>
        </is>
      </c>
      <c r="AFF1" s="92" t="inlineStr">
        <is>
          <t>Dokumentasi Survei/Unggah Foto Proses Wawancara_URL</t>
        </is>
      </c>
      <c r="AFG1" s="92" t="inlineStr">
        <is>
          <t>Catatan Validasi Enum/Nama Enum/Username</t>
        </is>
      </c>
      <c r="AFH1" s="92" t="inlineStr">
        <is>
          <t>Catatan Validasi Enum/Catatan Validsi Enumerator (Field Notes)</t>
        </is>
      </c>
      <c r="AFI1" s="92" t="inlineStr">
        <is>
          <t>Catatan Validasi Enum/Jelaskan jika ada jawaban tidak lengkap, meragukan, atau butuh keterangan tambahan</t>
        </is>
      </c>
    </row>
    <row r="2">
      <c r="A2" s="93" t="n">
        <v>46079</v>
      </c>
      <c r="B2" s="93" t="n">
        <v>46085</v>
      </c>
      <c r="C2" t="inlineStr">
        <is>
          <t>aep</t>
        </is>
      </c>
      <c r="D2" t="inlineStr">
        <is>
          <t>a sulaeman</t>
        </is>
      </c>
      <c r="E2" t="n">
        <v>83195637423</v>
      </c>
      <c r="F2" t="inlineStr">
        <is>
          <t>-6.816432 107.53477 0 0</t>
        </is>
      </c>
      <c r="G2" t="n">
        <v>-6.816432</v>
      </c>
      <c r="H2" t="n">
        <v>107.53477</v>
      </c>
      <c r="I2" t="n">
        <v>0</v>
      </c>
      <c r="J2" t="n">
        <v>0</v>
      </c>
      <c r="K2" t="inlineStr">
        <is>
          <t>-6.816432, 107.534770.</t>
        </is>
      </c>
      <c r="L2" t="inlineStr">
        <is>
          <t>-6.817501 107.5347 0 0</t>
        </is>
      </c>
      <c r="M2" t="n">
        <v>-6.817501</v>
      </c>
      <c r="N2" t="n">
        <v>107.5347</v>
      </c>
      <c r="O2" t="n">
        <v>0</v>
      </c>
      <c r="P2" t="n">
        <v>0</v>
      </c>
      <c r="Q2" t="inlineStr">
        <is>
          <t>-6.817501, 107.534700.</t>
        </is>
      </c>
      <c r="R2" t="inlineStr">
        <is>
          <t>Jawa Barat</t>
        </is>
      </c>
      <c r="S2" t="n">
        <v>0</v>
      </c>
      <c r="T2" t="n">
        <v>0</v>
      </c>
      <c r="U2" t="n">
        <v>1</v>
      </c>
      <c r="V2" t="n">
        <v>0</v>
      </c>
      <c r="W2" t="n">
        <v>0</v>
      </c>
      <c r="X2" t="n">
        <v>0</v>
      </c>
      <c r="Y2" t="n">
        <v>0</v>
      </c>
      <c r="Z2" t="n">
        <v>0</v>
      </c>
      <c r="AA2" t="n">
        <v>0</v>
      </c>
      <c r="AB2" t="n">
        <v>0</v>
      </c>
      <c r="AC2" t="inlineStr">
        <is>
          <t>BANDUNG BARAT</t>
        </is>
      </c>
      <c r="AD2" t="inlineStr">
        <is>
          <t>CISARUA</t>
        </is>
      </c>
      <c r="AE2" t="inlineStr">
        <is>
          <t>TUGUMUKTI</t>
        </is>
      </c>
      <c r="AF2" t="inlineStr">
        <is>
          <t>CV.DELTA CIPTA SENTOSA</t>
        </is>
      </c>
      <c r="AG2" t="inlineStr">
        <is>
          <t>DCP0032</t>
        </is>
      </c>
      <c r="AH2" t="n">
        <v>2</v>
      </c>
      <c r="AI2" t="inlineStr">
        <is>
          <t>VPA2</t>
        </is>
      </c>
      <c r="AJ2" t="inlineStr">
        <is>
          <t>Aktif</t>
        </is>
      </c>
      <c r="AK2" t="n">
        <v>40</v>
      </c>
      <c r="AL2" t="inlineStr">
        <is>
          <t>Laki-laki</t>
        </is>
      </c>
      <c r="AM2" t="inlineStr">
        <is>
          <t>Sudah menikah</t>
        </is>
      </c>
      <c r="AN2" t="inlineStr">
        <is>
          <t>SMP/Sederajat</t>
        </is>
      </c>
      <c r="AO2" t="inlineStr">
        <is>
          <t>Peternak</t>
        </is>
      </c>
      <c r="AP2" t="n">
        <v>0</v>
      </c>
      <c r="AQ2" t="n">
        <v>1</v>
      </c>
      <c r="AR2" t="n">
        <v>0</v>
      </c>
      <c r="AS2" t="n">
        <v>0</v>
      </c>
      <c r="AT2" t="n">
        <v>0</v>
      </c>
      <c r="AU2" t="n">
        <v>0</v>
      </c>
      <c r="AV2" t="n">
        <v>0</v>
      </c>
      <c r="AW2" t="n">
        <v>0</v>
      </c>
      <c r="AX2" t="n">
        <v/>
      </c>
      <c r="AY2" t="inlineStr">
        <is>
          <t>Tidak ada</t>
        </is>
      </c>
      <c r="AZ2" t="n">
        <v>0</v>
      </c>
      <c r="BA2" t="n">
        <v>0</v>
      </c>
      <c r="BB2" t="n">
        <v>0</v>
      </c>
      <c r="BC2" t="n">
        <v>0</v>
      </c>
      <c r="BD2" t="n">
        <v>0</v>
      </c>
      <c r="BE2" t="n">
        <v>0</v>
      </c>
      <c r="BF2" t="n">
        <v>0</v>
      </c>
      <c r="BG2" t="n">
        <v>1</v>
      </c>
      <c r="BH2" t="n">
        <v/>
      </c>
      <c r="BI2" t="inlineStr">
        <is>
          <t>Rp2.500.000 - Rp3.500.000</t>
        </is>
      </c>
      <c r="BJ2" t="n">
        <v>1</v>
      </c>
      <c r="BK2" t="n">
        <v>1</v>
      </c>
      <c r="BL2" t="n">
        <v>2</v>
      </c>
      <c r="BM2" t="n">
        <v>0</v>
      </c>
      <c r="BN2" t="inlineStr">
        <is>
          <t>Milik sendiri</t>
        </is>
      </c>
      <c r="BO2" t="inlineStr">
        <is>
          <t>Permanen (dinding bata dan semen)</t>
        </is>
      </c>
      <c r="BP2" t="n">
        <v>1</v>
      </c>
      <c r="BQ2" t="n">
        <v>0</v>
      </c>
      <c r="BR2" t="n">
        <v>0</v>
      </c>
      <c r="BS2" t="n">
        <v>0</v>
      </c>
      <c r="BT2" t="n">
        <v>0</v>
      </c>
      <c r="BU2" t="n">
        <v/>
      </c>
      <c r="BV2" t="inlineStr">
        <is>
          <t>Keramik/ubin</t>
        </is>
      </c>
      <c r="BW2" t="n">
        <v>0</v>
      </c>
      <c r="BX2" t="n">
        <v>0</v>
      </c>
      <c r="BY2" t="n">
        <v>1</v>
      </c>
      <c r="BZ2" t="n">
        <v>0</v>
      </c>
      <c r="CA2" t="n">
        <v>0</v>
      </c>
      <c r="CB2" t="n">
        <v/>
      </c>
      <c r="CC2" t="inlineStr">
        <is>
          <t>Genting</t>
        </is>
      </c>
      <c r="CD2" t="n">
        <v>0</v>
      </c>
      <c r="CE2" t="n">
        <v>0</v>
      </c>
      <c r="CF2" t="n">
        <v>0</v>
      </c>
      <c r="CG2" t="n">
        <v>0</v>
      </c>
      <c r="CH2" t="n">
        <v>0</v>
      </c>
      <c r="CI2" t="n">
        <v>1</v>
      </c>
      <c r="CJ2" t="n">
        <v>0</v>
      </c>
      <c r="CK2" t="n">
        <v/>
      </c>
      <c r="CL2" t="inlineStr">
        <is>
          <t>Ya</t>
        </is>
      </c>
      <c r="CM2" t="n">
        <v>2024</v>
      </c>
      <c r="CN2" t="inlineStr">
        <is>
          <t>Fixed-Dome (Kubah Tetap)</t>
        </is>
      </c>
      <c r="CO2" t="inlineStr">
        <is>
          <t>4 m³ (2-3 ekor sapi, ±3 jam memasak/hari, ±30 kg slurry/hari)</t>
        </is>
      </c>
      <c r="CP2" t="inlineStr">
        <is>
          <t>Anggota keluarga - laki-laki</t>
        </is>
      </c>
      <c r="CQ2" t="n">
        <v>0</v>
      </c>
      <c r="CR2" t="n">
        <v>0</v>
      </c>
      <c r="CS2" t="n">
        <v>0</v>
      </c>
      <c r="CT2" t="n">
        <v>0</v>
      </c>
      <c r="CU2" t="n">
        <v>1</v>
      </c>
      <c r="CV2" t="n">
        <v>0</v>
      </c>
      <c r="CW2" t="n">
        <v>0</v>
      </c>
      <c r="CX2" t="n">
        <v>0</v>
      </c>
      <c r="CY2" t="inlineStr">
        <is>
          <t>Anggota keluarga - laki-laki Anggota keluarga - perempuan dewasa</t>
        </is>
      </c>
      <c r="CZ2" t="n">
        <v>1</v>
      </c>
      <c r="DA2" t="n">
        <v>1</v>
      </c>
      <c r="DB2" t="n">
        <v>0</v>
      </c>
      <c r="DC2" t="n">
        <v/>
      </c>
      <c r="DD2" t="inlineStr">
        <is>
          <t>Anggota keluarga - laki-laki Anggota keluarga - perempuan dewasa CPO atau pendamping</t>
        </is>
      </c>
      <c r="DE2" t="n">
        <v>1</v>
      </c>
      <c r="DF2" t="n">
        <v>1</v>
      </c>
      <c r="DG2" t="n">
        <v>1</v>
      </c>
      <c r="DH2" t="n">
        <v>0</v>
      </c>
      <c r="DI2" t="n">
        <v/>
      </c>
      <c r="DJ2" t="inlineStr">
        <is>
          <t>CPO atau pendamping</t>
        </is>
      </c>
      <c r="DK2" t="n">
        <v>0</v>
      </c>
      <c r="DL2" t="n">
        <v>0</v>
      </c>
      <c r="DM2" t="n">
        <v>1</v>
      </c>
      <c r="DN2" t="n">
        <v>0</v>
      </c>
      <c r="DO2" t="n">
        <v/>
      </c>
      <c r="DP2" t="inlineStr">
        <is>
          <t>Ya</t>
        </is>
      </c>
      <c r="DQ2" t="n">
        <v/>
      </c>
      <c r="DR2" t="n">
        <v/>
      </c>
      <c r="DS2" t="n">
        <v/>
      </c>
      <c r="DT2" t="n">
        <v/>
      </c>
      <c r="DU2" t="n">
        <v/>
      </c>
      <c r="DV2" t="n">
        <v/>
      </c>
      <c r="DW2" t="n">
        <v/>
      </c>
      <c r="DX2" t="n">
        <v/>
      </c>
      <c r="DY2" t="n">
        <v/>
      </c>
      <c r="DZ2" t="n">
        <v/>
      </c>
      <c r="EA2" t="n">
        <v/>
      </c>
      <c r="EB2" t="n">
        <v/>
      </c>
      <c r="EC2" t="n">
        <v/>
      </c>
      <c r="ED2" t="n">
        <v/>
      </c>
      <c r="EE2" t="n">
        <v/>
      </c>
      <c r="EF2" t="n">
        <v/>
      </c>
      <c r="EG2" t="n">
        <v/>
      </c>
      <c r="EH2" t="n">
        <v/>
      </c>
      <c r="EI2" t="inlineStr">
        <is>
          <t>Tidak ada masalah</t>
        </is>
      </c>
      <c r="EJ2" t="n">
        <v>0</v>
      </c>
      <c r="EK2" t="n">
        <v>0</v>
      </c>
      <c r="EL2" t="n">
        <v>0</v>
      </c>
      <c r="EM2" t="n">
        <v>1</v>
      </c>
      <c r="EN2" t="n">
        <v>0</v>
      </c>
      <c r="EO2" t="n">
        <v/>
      </c>
      <c r="EP2" t="inlineStr">
        <is>
          <t>Ya, sangat jelas dan mudah diikuti</t>
        </is>
      </c>
      <c r="EQ2" t="inlineStr">
        <is>
          <t>Pelatihan</t>
        </is>
      </c>
      <c r="ER2" t="inlineStr">
        <is>
          <t>CPO atau pendamping</t>
        </is>
      </c>
      <c r="ES2" t="n">
        <v>1</v>
      </c>
      <c r="ET2" t="n">
        <v>0</v>
      </c>
      <c r="EU2" t="n">
        <v>0</v>
      </c>
      <c r="EV2" t="n">
        <v>0</v>
      </c>
      <c r="EW2" t="n">
        <v/>
      </c>
      <c r="EX2" t="inlineStr">
        <is>
          <t>Anggota keluarga - Laki-laki</t>
        </is>
      </c>
      <c r="EY2" t="n">
        <v>1</v>
      </c>
      <c r="EZ2" t="n">
        <v>0</v>
      </c>
      <c r="FA2" t="n">
        <v>0</v>
      </c>
      <c r="FB2" t="n">
        <v/>
      </c>
      <c r="FC2" t="inlineStr">
        <is>
          <t>Setiap minggu</t>
        </is>
      </c>
      <c r="FD2" t="n">
        <v/>
      </c>
      <c r="FE2" t="inlineStr">
        <is>
          <t>Tidak mengetahui</t>
        </is>
      </c>
      <c r="FF2" t="inlineStr">
        <is>
          <t>Tidak pernah</t>
        </is>
      </c>
      <c r="FG2" t="inlineStr">
        <is>
          <t>Mengetahui</t>
        </is>
      </c>
      <c r="FH2" t="inlineStr">
        <is>
          <t>Selalu (setiap hari)</t>
        </is>
      </c>
      <c r="FI2" t="inlineStr">
        <is>
          <t>Mengetahui</t>
        </is>
      </c>
      <c r="FJ2" t="inlineStr">
        <is>
          <t>Selalu (setiap hari)</t>
        </is>
      </c>
      <c r="FK2" t="inlineStr">
        <is>
          <t>Mengetahui</t>
        </is>
      </c>
      <c r="FL2" t="inlineStr">
        <is>
          <t>Sering (setiap minggu)</t>
        </is>
      </c>
      <c r="FM2" t="inlineStr">
        <is>
          <t>Mengetahui</t>
        </is>
      </c>
      <c r="FN2" t="inlineStr">
        <is>
          <t>Sering (setiap minggu)</t>
        </is>
      </c>
      <c r="FO2" t="inlineStr">
        <is>
          <t>Mengetahui</t>
        </is>
      </c>
      <c r="FP2" t="inlineStr">
        <is>
          <t>Sering (setiap minggu)</t>
        </is>
      </c>
      <c r="FQ2" t="inlineStr">
        <is>
          <t>Mengetahui</t>
        </is>
      </c>
      <c r="FR2" t="inlineStr">
        <is>
          <t>Ya</t>
        </is>
      </c>
      <c r="FS2" t="inlineStr">
        <is>
          <t>Mengetahui</t>
        </is>
      </c>
      <c r="FT2" t="inlineStr">
        <is>
          <t>Ya, selalu</t>
        </is>
      </c>
      <c r="FU2" t="inlineStr">
        <is>
          <t>Laki-laki dewasa Perempuan dewasa Anak-anak</t>
        </is>
      </c>
      <c r="FV2" t="n">
        <v>1</v>
      </c>
      <c r="FW2" t="n">
        <v>1</v>
      </c>
      <c r="FX2" t="n">
        <v>1</v>
      </c>
      <c r="FY2" t="n">
        <v>0</v>
      </c>
      <c r="FZ2" t="inlineStr">
        <is>
          <t>Memahami</t>
        </is>
      </c>
      <c r="GA2" t="inlineStr">
        <is>
          <t>Pelatihan</t>
        </is>
      </c>
      <c r="GB2" t="n">
        <v>0</v>
      </c>
      <c r="GC2" t="n">
        <v>1</v>
      </c>
      <c r="GD2" t="n">
        <v>0</v>
      </c>
      <c r="GE2" t="n">
        <v>0</v>
      </c>
      <c r="GF2" t="n">
        <v/>
      </c>
      <c r="GG2" t="inlineStr">
        <is>
          <t>Sering</t>
        </is>
      </c>
      <c r="GH2" t="inlineStr">
        <is>
          <t>Tidak</t>
        </is>
      </c>
      <c r="GI2" t="n">
        <v/>
      </c>
      <c r="GJ2" t="n">
        <v/>
      </c>
      <c r="GK2" t="n">
        <v/>
      </c>
      <c r="GL2" t="n">
        <v/>
      </c>
      <c r="GM2" t="n">
        <v/>
      </c>
      <c r="GN2" t="n">
        <v/>
      </c>
      <c r="GO2" t="n">
        <v/>
      </c>
      <c r="GP2" t="inlineStr">
        <is>
          <t>Sebagian</t>
        </is>
      </c>
      <c r="GQ2" t="inlineStr">
        <is>
          <t>LPG</t>
        </is>
      </c>
      <c r="GR2" t="n">
        <v>1</v>
      </c>
      <c r="GS2" t="n">
        <v>0</v>
      </c>
      <c r="GT2" t="n">
        <v>0</v>
      </c>
      <c r="GU2" t="n">
        <v>0</v>
      </c>
      <c r="GV2" t="n">
        <v>0</v>
      </c>
      <c r="GW2" t="n">
        <v>0</v>
      </c>
      <c r="GX2" t="n">
        <v>0</v>
      </c>
      <c r="GY2" t="n">
        <v/>
      </c>
      <c r="GZ2" t="inlineStr">
        <is>
          <t>Ya</t>
        </is>
      </c>
      <c r="HA2" t="n">
        <v/>
      </c>
      <c r="HB2" t="n">
        <v/>
      </c>
      <c r="HC2" t="n">
        <v/>
      </c>
      <c r="HD2" t="n">
        <v/>
      </c>
      <c r="HE2" t="n">
        <v>6</v>
      </c>
      <c r="HF2" t="n">
        <v>69000</v>
      </c>
      <c r="HG2" t="n">
        <v>3</v>
      </c>
      <c r="HH2" t="n">
        <v>23000</v>
      </c>
      <c r="HI2" t="n">
        <v/>
      </c>
      <c r="HJ2" t="n">
        <v/>
      </c>
      <c r="HK2" t="n">
        <v/>
      </c>
      <c r="HL2" t="n">
        <v/>
      </c>
      <c r="HM2" t="n">
        <v/>
      </c>
      <c r="HN2" t="n">
        <v/>
      </c>
      <c r="HO2" t="n">
        <v/>
      </c>
      <c r="HP2" t="n">
        <v/>
      </c>
      <c r="HQ2" t="n">
        <v/>
      </c>
      <c r="HR2" t="n">
        <v/>
      </c>
      <c r="HS2" t="n">
        <v/>
      </c>
      <c r="HT2" t="n">
        <v/>
      </c>
      <c r="HU2" t="n">
        <v/>
      </c>
      <c r="HV2" t="n">
        <v/>
      </c>
      <c r="HW2" t="n">
        <v/>
      </c>
      <c r="HX2" t="n">
        <v/>
      </c>
      <c r="HY2" t="n">
        <v/>
      </c>
      <c r="HZ2" t="n">
        <v/>
      </c>
      <c r="IA2" t="n">
        <v>6</v>
      </c>
      <c r="IB2" t="n">
        <v>46000</v>
      </c>
      <c r="IC2" t="n">
        <v/>
      </c>
      <c r="ID2" t="n">
        <v/>
      </c>
      <c r="IE2" t="n">
        <v/>
      </c>
      <c r="IF2" t="n">
        <v/>
      </c>
      <c r="IG2" t="n">
        <v/>
      </c>
      <c r="IH2" t="n">
        <v/>
      </c>
      <c r="II2" t="n">
        <v/>
      </c>
      <c r="IJ2" t="n">
        <v/>
      </c>
      <c r="IK2" t="inlineStr">
        <is>
          <t>15-30 kg</t>
        </is>
      </c>
      <c r="IL2" t="inlineStr">
        <is>
          <t>1-3 jam</t>
        </is>
      </c>
      <c r="IM2" t="inlineStr">
        <is>
          <t>Ya</t>
        </is>
      </c>
      <c r="IN2" t="inlineStr">
        <is>
          <t>Tidak</t>
        </is>
      </c>
      <c r="IO2" t="inlineStr">
        <is>
          <t>Tidak ada perubahan</t>
        </is>
      </c>
      <c r="IP2" t="n">
        <v/>
      </c>
      <c r="IQ2" t="inlineStr">
        <is>
          <t>Tidak pernah</t>
        </is>
      </c>
      <c r="IR2" t="n">
        <v/>
      </c>
      <c r="IS2" t="n">
        <v/>
      </c>
      <c r="IT2" t="n">
        <v/>
      </c>
      <c r="IU2" t="n">
        <v/>
      </c>
      <c r="IV2" t="n">
        <v/>
      </c>
      <c r="IW2" t="n">
        <v/>
      </c>
      <c r="IX2" t="n">
        <v/>
      </c>
      <c r="IY2" t="n">
        <v/>
      </c>
      <c r="IZ2" t="inlineStr">
        <is>
          <t>Tidak pernah</t>
        </is>
      </c>
      <c r="JA2" t="n">
        <v/>
      </c>
      <c r="JB2" t="n">
        <v/>
      </c>
      <c r="JC2" t="n">
        <v/>
      </c>
      <c r="JD2" t="n">
        <v/>
      </c>
      <c r="JE2" t="n">
        <v/>
      </c>
      <c r="JF2" t="n">
        <v/>
      </c>
      <c r="JG2" t="n">
        <v/>
      </c>
      <c r="JH2" t="n">
        <v/>
      </c>
      <c r="JI2" t="inlineStr">
        <is>
          <t>Tidak pernah</t>
        </is>
      </c>
      <c r="JJ2" t="n">
        <v/>
      </c>
      <c r="JK2" t="n">
        <v/>
      </c>
      <c r="JL2" t="n">
        <v/>
      </c>
      <c r="JM2" t="n">
        <v/>
      </c>
      <c r="JN2" t="n">
        <v/>
      </c>
      <c r="JO2" t="n">
        <v/>
      </c>
      <c r="JP2" t="n">
        <v/>
      </c>
      <c r="JQ2" t="n">
        <v/>
      </c>
      <c r="JR2" t="inlineStr">
        <is>
          <t>Tidak pernah</t>
        </is>
      </c>
      <c r="JS2" t="n">
        <v/>
      </c>
      <c r="JT2" t="n">
        <v/>
      </c>
      <c r="JU2" t="n">
        <v/>
      </c>
      <c r="JV2" t="n">
        <v/>
      </c>
      <c r="JW2" t="n">
        <v/>
      </c>
      <c r="JX2" t="n">
        <v/>
      </c>
      <c r="JY2" t="n">
        <v/>
      </c>
      <c r="JZ2" t="n">
        <v/>
      </c>
      <c r="KA2" t="inlineStr">
        <is>
          <t>Tidak pernah</t>
        </is>
      </c>
      <c r="KB2" t="n">
        <v/>
      </c>
      <c r="KC2" t="n">
        <v/>
      </c>
      <c r="KD2" t="n">
        <v/>
      </c>
      <c r="KE2" t="n">
        <v/>
      </c>
      <c r="KF2" t="n">
        <v/>
      </c>
      <c r="KG2" t="n">
        <v/>
      </c>
      <c r="KH2" t="n">
        <v/>
      </c>
      <c r="KI2" t="n">
        <v/>
      </c>
      <c r="KJ2" t="inlineStr">
        <is>
          <t>Tidak pernah</t>
        </is>
      </c>
      <c r="KK2" t="n">
        <v/>
      </c>
      <c r="KL2" t="n">
        <v/>
      </c>
      <c r="KM2" t="n">
        <v/>
      </c>
      <c r="KN2" t="n">
        <v/>
      </c>
      <c r="KO2" t="n">
        <v/>
      </c>
      <c r="KP2" t="n">
        <v/>
      </c>
      <c r="KQ2" t="n">
        <v/>
      </c>
      <c r="KR2" t="n">
        <v/>
      </c>
      <c r="KS2" t="inlineStr">
        <is>
          <t>Tidak ada perubahan</t>
        </is>
      </c>
      <c r="KT2" t="inlineStr">
        <is>
          <t>0-1 kali</t>
        </is>
      </c>
      <c r="KU2" t="inlineStr">
        <is>
          <t>0-1 kali</t>
        </is>
      </c>
      <c r="KV2" t="inlineStr">
        <is>
          <t>Tidak ada</t>
        </is>
      </c>
      <c r="KW2" t="n">
        <v>0</v>
      </c>
      <c r="KX2" t="n">
        <v>0</v>
      </c>
      <c r="KY2" t="n">
        <v>0</v>
      </c>
      <c r="KZ2" t="n">
        <v>1</v>
      </c>
      <c r="LA2" t="inlineStr">
        <is>
          <t>Tidak ada perubahan</t>
        </is>
      </c>
      <c r="LB2" t="inlineStr">
        <is>
          <t>Tidak ada perubahan</t>
        </is>
      </c>
      <c r="LC2" t="n">
        <v>0</v>
      </c>
      <c r="LD2" t="n">
        <v>10</v>
      </c>
      <c r="LE2" t="n">
        <v>0</v>
      </c>
      <c r="LF2" t="n">
        <v>0</v>
      </c>
      <c r="LG2" t="inlineStr">
        <is>
          <t>Ya</t>
        </is>
      </c>
      <c r="LH2" t="n">
        <v>46000</v>
      </c>
      <c r="LI2" t="n">
        <v/>
      </c>
      <c r="LJ2" t="inlineStr">
        <is>
          <t>Kebutuhan rumah tangga</t>
        </is>
      </c>
      <c r="LK2" t="n">
        <v>0</v>
      </c>
      <c r="LL2" t="n">
        <v>0</v>
      </c>
      <c r="LM2" t="n">
        <v>0</v>
      </c>
      <c r="LN2" t="n">
        <v>0</v>
      </c>
      <c r="LO2" t="n">
        <v>1</v>
      </c>
      <c r="LP2" t="n">
        <v>0</v>
      </c>
      <c r="LQ2" t="n">
        <v>0</v>
      </c>
      <c r="LR2" t="n">
        <v/>
      </c>
      <c r="LS2" t="n">
        <v>20</v>
      </c>
      <c r="LT2" t="n">
        <v>0</v>
      </c>
      <c r="LU2" t="n">
        <v>0</v>
      </c>
      <c r="LV2" t="n">
        <v>30</v>
      </c>
      <c r="LW2" t="n">
        <v>0</v>
      </c>
      <c r="LX2" t="n">
        <v>0</v>
      </c>
      <c r="LY2" t="n">
        <v>20</v>
      </c>
      <c r="LZ2" t="n">
        <v>0</v>
      </c>
      <c r="MA2" t="n">
        <v>0</v>
      </c>
      <c r="MB2" t="inlineStr">
        <is>
          <t>Tidak</t>
        </is>
      </c>
      <c r="MC2" t="n">
        <v>0</v>
      </c>
      <c r="MD2" t="n">
        <v>0</v>
      </c>
      <c r="ME2" t="n">
        <v>20</v>
      </c>
      <c r="MF2" t="n">
        <v>10</v>
      </c>
      <c r="MG2" t="n">
        <v>0</v>
      </c>
      <c r="MH2" t="n">
        <v>0</v>
      </c>
      <c r="MI2" t="n">
        <v/>
      </c>
      <c r="MJ2" t="n">
        <v/>
      </c>
      <c r="MK2" t="n">
        <v/>
      </c>
      <c r="ML2" t="n">
        <v/>
      </c>
      <c r="MM2" t="n">
        <v/>
      </c>
      <c r="MN2" t="n">
        <v/>
      </c>
      <c r="MO2" t="n">
        <v/>
      </c>
      <c r="MP2" t="n">
        <v/>
      </c>
      <c r="MQ2" t="n">
        <v/>
      </c>
      <c r="MR2" t="inlineStr">
        <is>
          <t>Tidak ada waktu yang dihemat</t>
        </is>
      </c>
      <c r="MS2" t="n">
        <v/>
      </c>
      <c r="MT2" t="inlineStr">
        <is>
          <t>Tidak ada waktu yang dihemat</t>
        </is>
      </c>
      <c r="MU2" t="inlineStr">
        <is>
          <t>Tidak</t>
        </is>
      </c>
      <c r="MV2" t="n">
        <v/>
      </c>
      <c r="MW2" t="n">
        <v/>
      </c>
      <c r="MX2" t="n">
        <v/>
      </c>
      <c r="MY2" t="n">
        <v/>
      </c>
      <c r="MZ2" t="n">
        <v/>
      </c>
      <c r="NA2" t="n">
        <v/>
      </c>
      <c r="NB2" t="n">
        <v/>
      </c>
      <c r="NC2" t="n">
        <v/>
      </c>
      <c r="ND2" t="n">
        <v/>
      </c>
      <c r="NE2" t="n">
        <v/>
      </c>
      <c r="NF2" t="n">
        <v/>
      </c>
      <c r="NG2" t="n">
        <v/>
      </c>
      <c r="NH2" t="n">
        <v/>
      </c>
      <c r="NI2" t="n">
        <v/>
      </c>
      <c r="NJ2" t="n">
        <v/>
      </c>
      <c r="NK2" t="n">
        <v/>
      </c>
      <c r="NL2" t="inlineStr">
        <is>
          <t>Ya</t>
        </is>
      </c>
      <c r="NM2" t="inlineStr">
        <is>
          <t>100% dana hibah</t>
        </is>
      </c>
      <c r="NN2" t="inlineStr">
        <is>
          <t>1-1.000.000</t>
        </is>
      </c>
      <c r="NO2" t="inlineStr">
        <is>
          <t>Pemerintah</t>
        </is>
      </c>
      <c r="NP2" t="n">
        <v/>
      </c>
      <c r="NQ2" t="n">
        <v/>
      </c>
      <c r="NR2" t="n">
        <v/>
      </c>
      <c r="NS2" t="n">
        <v/>
      </c>
      <c r="NT2" t="n">
        <v/>
      </c>
      <c r="NU2" t="n">
        <v/>
      </c>
      <c r="NV2" t="n">
        <v/>
      </c>
      <c r="NW2" t="n">
        <v/>
      </c>
      <c r="NX2" t="inlineStr">
        <is>
          <t>Sama saja</t>
        </is>
      </c>
      <c r="NY2" t="n">
        <v>30</v>
      </c>
      <c r="NZ2" t="n">
        <v>0</v>
      </c>
      <c r="OA2" t="n">
        <v>0</v>
      </c>
      <c r="OB2" t="n">
        <v>30</v>
      </c>
      <c r="OC2" t="n">
        <v>0</v>
      </c>
      <c r="OD2" t="n">
        <v>0</v>
      </c>
      <c r="OE2" t="inlineStr">
        <is>
          <t>Lebih baik</t>
        </is>
      </c>
      <c r="OF2" t="inlineStr">
        <is>
          <t>Sama saja (tidak ada perbedaan waktu memasak MAUPUN rasa/bau makanan bila dibandingkan penggunaan sebelumnya)</t>
        </is>
      </c>
      <c r="OG2" t="inlineStr">
        <is>
          <t>Ya</t>
        </is>
      </c>
      <c r="OH2" t="n">
        <v>0</v>
      </c>
      <c r="OI2" t="n">
        <v>6</v>
      </c>
      <c r="OJ2" t="n">
        <v>0</v>
      </c>
      <c r="OK2" t="n">
        <v>0</v>
      </c>
      <c r="OL2" t="n">
        <v>0</v>
      </c>
      <c r="OM2" t="n">
        <v>0</v>
      </c>
      <c r="ON2" t="n">
        <v>0</v>
      </c>
      <c r="OO2" t="n">
        <v>0</v>
      </c>
      <c r="OP2" t="inlineStr">
        <is>
          <t>Sapi perah</t>
        </is>
      </c>
      <c r="OQ2" t="n">
        <v>0</v>
      </c>
      <c r="OR2" t="n">
        <v>1</v>
      </c>
      <c r="OS2" t="n">
        <v>0</v>
      </c>
      <c r="OT2" t="n">
        <v>0</v>
      </c>
      <c r="OU2" t="n">
        <v>0</v>
      </c>
      <c r="OV2" t="n">
        <v>0</v>
      </c>
      <c r="OW2" t="n">
        <v>0</v>
      </c>
      <c r="OX2" t="n">
        <v>0</v>
      </c>
      <c r="OY2" t="n">
        <v>0</v>
      </c>
      <c r="OZ2" t="inlineStr">
        <is>
          <t>Sapi perah</t>
        </is>
      </c>
      <c r="PA2" t="n">
        <v>0</v>
      </c>
      <c r="PB2" t="n">
        <v>1</v>
      </c>
      <c r="PC2" t="n">
        <v>0</v>
      </c>
      <c r="PD2" t="n">
        <v>0</v>
      </c>
      <c r="PE2" t="n">
        <v>0</v>
      </c>
      <c r="PF2" t="n">
        <v>0</v>
      </c>
      <c r="PG2" t="n">
        <v>0</v>
      </c>
      <c r="PH2" t="n">
        <v>0</v>
      </c>
      <c r="PI2" t="n">
        <v>0</v>
      </c>
      <c r="PJ2" t="inlineStr">
        <is>
          <t>Tidak ada</t>
        </is>
      </c>
      <c r="PK2" t="n">
        <v>0</v>
      </c>
      <c r="PL2" t="n">
        <v>0</v>
      </c>
      <c r="PM2" t="n">
        <v>0</v>
      </c>
      <c r="PN2" t="n">
        <v>0</v>
      </c>
      <c r="PO2" t="n">
        <v>0</v>
      </c>
      <c r="PP2" t="n">
        <v>0</v>
      </c>
      <c r="PQ2" t="n">
        <v>0</v>
      </c>
      <c r="PR2" t="n">
        <v>0</v>
      </c>
      <c r="PS2" t="n">
        <v>1</v>
      </c>
      <c r="PT2" t="n">
        <v/>
      </c>
      <c r="PU2" t="n">
        <v/>
      </c>
      <c r="PV2" t="n">
        <v/>
      </c>
      <c r="PW2" t="n">
        <v/>
      </c>
      <c r="PX2" t="n">
        <v/>
      </c>
      <c r="PY2" t="n">
        <v/>
      </c>
      <c r="PZ2" t="n">
        <v/>
      </c>
      <c r="QA2" t="n">
        <v/>
      </c>
      <c r="QB2" t="n">
        <v/>
      </c>
      <c r="QC2" t="n">
        <v/>
      </c>
      <c r="QD2" t="n">
        <v/>
      </c>
      <c r="QE2" t="inlineStr">
        <is>
          <t>1-Disebarkan ke lahan terbuka</t>
        </is>
      </c>
      <c r="QF2" t="n">
        <v>0</v>
      </c>
      <c r="QG2" t="n">
        <v>0</v>
      </c>
      <c r="QH2" t="n">
        <v>0</v>
      </c>
      <c r="QI2" t="n">
        <v>0</v>
      </c>
      <c r="QJ2" t="n">
        <v>0</v>
      </c>
      <c r="QK2" t="n">
        <v>1</v>
      </c>
      <c r="QL2" t="n">
        <v>0</v>
      </c>
      <c r="QM2" t="n">
        <v>0</v>
      </c>
      <c r="QN2" t="n">
        <v>0</v>
      </c>
      <c r="QO2" t="n">
        <v/>
      </c>
      <c r="QP2" t="n">
        <v/>
      </c>
      <c r="QQ2" t="n">
        <v/>
      </c>
      <c r="QR2" t="n">
        <v/>
      </c>
      <c r="QS2" t="n">
        <v/>
      </c>
      <c r="QT2" t="n">
        <v/>
      </c>
      <c r="QU2" t="n">
        <v/>
      </c>
      <c r="QV2" t="n">
        <v/>
      </c>
      <c r="QW2" t="n">
        <v/>
      </c>
      <c r="QX2" t="n">
        <v/>
      </c>
      <c r="QY2" t="n">
        <v/>
      </c>
      <c r="QZ2" t="n">
        <v/>
      </c>
      <c r="RA2" t="n">
        <v/>
      </c>
      <c r="RB2" t="n">
        <v/>
      </c>
      <c r="RC2" t="n">
        <v/>
      </c>
      <c r="RD2" t="n">
        <v/>
      </c>
      <c r="RE2" t="n">
        <v/>
      </c>
      <c r="RF2" t="n">
        <v/>
      </c>
      <c r="RG2" t="n">
        <v/>
      </c>
      <c r="RH2" t="n">
        <v/>
      </c>
      <c r="RI2" t="n">
        <v/>
      </c>
      <c r="RJ2" t="n">
        <v/>
      </c>
      <c r="RK2" t="n">
        <v/>
      </c>
      <c r="RL2" t="n">
        <v/>
      </c>
      <c r="RM2" t="n">
        <v/>
      </c>
      <c r="RN2" t="n">
        <v/>
      </c>
      <c r="RO2" t="n">
        <v/>
      </c>
      <c r="RP2" t="n">
        <v/>
      </c>
      <c r="RQ2" t="n">
        <v/>
      </c>
      <c r="RR2" t="n">
        <v/>
      </c>
      <c r="RS2" t="n">
        <v/>
      </c>
      <c r="RT2" t="n">
        <v/>
      </c>
      <c r="RU2" t="n">
        <v/>
      </c>
      <c r="RV2" t="n">
        <v/>
      </c>
      <c r="RW2" t="n">
        <v/>
      </c>
      <c r="RX2" t="n">
        <v/>
      </c>
      <c r="RY2" t="n">
        <v/>
      </c>
      <c r="RZ2" t="n">
        <v/>
      </c>
      <c r="SA2" t="n">
        <v/>
      </c>
      <c r="SB2" t="n">
        <v/>
      </c>
      <c r="SC2" t="n">
        <v/>
      </c>
      <c r="SD2" t="n">
        <v/>
      </c>
      <c r="SE2" t="n">
        <v/>
      </c>
      <c r="SF2" t="n">
        <v/>
      </c>
      <c r="SG2" t="n">
        <v/>
      </c>
      <c r="SH2" t="n">
        <v/>
      </c>
      <c r="SI2" t="n">
        <v/>
      </c>
      <c r="SJ2" t="n">
        <v/>
      </c>
      <c r="SK2" t="n">
        <v/>
      </c>
      <c r="SL2" t="n">
        <v/>
      </c>
      <c r="SM2" t="n">
        <v/>
      </c>
      <c r="SN2" t="n">
        <v/>
      </c>
      <c r="SO2" t="n">
        <v/>
      </c>
      <c r="SP2" t="n">
        <v/>
      </c>
      <c r="SQ2" t="n">
        <v/>
      </c>
      <c r="SR2" t="n">
        <v/>
      </c>
      <c r="SS2" t="n">
        <v/>
      </c>
      <c r="ST2" t="n">
        <v/>
      </c>
      <c r="SU2" t="n">
        <v/>
      </c>
      <c r="SV2" t="n">
        <v/>
      </c>
      <c r="SW2" t="n">
        <v/>
      </c>
      <c r="SX2" t="n">
        <v/>
      </c>
      <c r="SY2" t="n">
        <v/>
      </c>
      <c r="SZ2" t="n">
        <v>6</v>
      </c>
      <c r="TA2" t="n">
        <v/>
      </c>
      <c r="TB2" t="n">
        <v/>
      </c>
      <c r="TC2" t="n">
        <v/>
      </c>
      <c r="TD2" t="n">
        <v/>
      </c>
      <c r="TE2" t="n">
        <v/>
      </c>
      <c r="TF2" t="n">
        <v/>
      </c>
      <c r="TG2" t="n">
        <v/>
      </c>
      <c r="TH2" t="n">
        <v/>
      </c>
      <c r="TI2" t="n">
        <v/>
      </c>
      <c r="TJ2" t="n">
        <v/>
      </c>
      <c r="TK2" t="n">
        <v/>
      </c>
      <c r="TL2" t="n">
        <v/>
      </c>
      <c r="TM2" t="n">
        <v/>
      </c>
      <c r="TN2" t="n">
        <v/>
      </c>
      <c r="TO2" t="n">
        <v/>
      </c>
      <c r="TP2" t="n">
        <v/>
      </c>
      <c r="TQ2" t="n">
        <v/>
      </c>
      <c r="TR2" t="n">
        <v/>
      </c>
      <c r="TS2" t="n">
        <v/>
      </c>
      <c r="TT2" t="n">
        <v/>
      </c>
      <c r="TU2" t="n">
        <v/>
      </c>
      <c r="TV2" t="n">
        <v/>
      </c>
      <c r="TW2" t="n">
        <v/>
      </c>
      <c r="TX2" t="n">
        <v/>
      </c>
      <c r="TY2" t="n">
        <v/>
      </c>
      <c r="TZ2" t="n">
        <v/>
      </c>
      <c r="UA2" t="n">
        <v/>
      </c>
      <c r="UB2" t="n">
        <v/>
      </c>
      <c r="UC2" t="n">
        <v/>
      </c>
      <c r="UD2" t="n">
        <v/>
      </c>
      <c r="UE2" t="n">
        <v/>
      </c>
      <c r="UF2" t="n">
        <v/>
      </c>
      <c r="UG2" t="n">
        <v/>
      </c>
      <c r="UH2" t="n">
        <v/>
      </c>
      <c r="UI2" t="n">
        <v/>
      </c>
      <c r="UJ2" t="n">
        <v/>
      </c>
      <c r="UK2" t="n">
        <v/>
      </c>
      <c r="UL2" t="n">
        <v/>
      </c>
      <c r="UM2" t="n">
        <v/>
      </c>
      <c r="UN2" t="n">
        <v/>
      </c>
      <c r="UO2" t="n">
        <v/>
      </c>
      <c r="UP2" t="n">
        <v/>
      </c>
      <c r="UQ2" t="n">
        <v/>
      </c>
      <c r="UR2" t="n">
        <v/>
      </c>
      <c r="US2" t="n">
        <v/>
      </c>
      <c r="UT2" t="n">
        <v/>
      </c>
      <c r="UU2" t="n">
        <v/>
      </c>
      <c r="UV2" t="inlineStr">
        <is>
          <t>Pemberian pakan di kandang</t>
        </is>
      </c>
      <c r="UW2" t="n">
        <v/>
      </c>
      <c r="UX2" t="n">
        <v/>
      </c>
      <c r="UY2" t="n">
        <v/>
      </c>
      <c r="UZ2" t="n">
        <v/>
      </c>
      <c r="VA2" t="n">
        <v/>
      </c>
      <c r="VB2" t="n">
        <v/>
      </c>
      <c r="VC2" t="n">
        <v/>
      </c>
      <c r="VD2" t="inlineStr">
        <is>
          <t>Sangat jarang (&gt;1 bulan sekali)</t>
        </is>
      </c>
      <c r="VE2" t="n">
        <v/>
      </c>
      <c r="VF2" t="n">
        <v/>
      </c>
      <c r="VG2" t="n">
        <v/>
      </c>
      <c r="VH2" t="n">
        <v/>
      </c>
      <c r="VI2" t="n">
        <v/>
      </c>
      <c r="VJ2" t="n">
        <v/>
      </c>
      <c r="VK2" t="n">
        <v/>
      </c>
      <c r="VL2" t="inlineStr">
        <is>
          <t>Sangat sering (&gt;1 kali sehari)</t>
        </is>
      </c>
      <c r="VM2" t="n">
        <v/>
      </c>
      <c r="VN2" t="n">
        <v/>
      </c>
      <c r="VO2" t="n">
        <v/>
      </c>
      <c r="VP2" t="n">
        <v/>
      </c>
      <c r="VQ2" t="n">
        <v/>
      </c>
      <c r="VR2" t="n">
        <v/>
      </c>
      <c r="VS2" t="n">
        <v/>
      </c>
      <c r="VT2" t="n">
        <v/>
      </c>
      <c r="VU2" t="n">
        <v/>
      </c>
      <c r="VV2" t="n">
        <v/>
      </c>
      <c r="VW2" t="n">
        <v/>
      </c>
      <c r="VX2" t="n">
        <v/>
      </c>
      <c r="VY2" t="n">
        <v/>
      </c>
      <c r="VZ2" t="n">
        <v/>
      </c>
      <c r="WA2" t="n">
        <v/>
      </c>
      <c r="WB2" t="n">
        <v/>
      </c>
      <c r="WC2" t="n">
        <v/>
      </c>
      <c r="WD2" t="n">
        <v/>
      </c>
      <c r="WE2" t="n">
        <v/>
      </c>
      <c r="WF2" t="inlineStr">
        <is>
          <t>6-Digester biogas</t>
        </is>
      </c>
      <c r="WG2" t="n">
        <v>0</v>
      </c>
      <c r="WH2" t="n">
        <v>0</v>
      </c>
      <c r="WI2" t="n">
        <v>0</v>
      </c>
      <c r="WJ2" t="n">
        <v>0</v>
      </c>
      <c r="WK2" t="n">
        <v>0</v>
      </c>
      <c r="WL2" t="n">
        <v>0</v>
      </c>
      <c r="WM2" t="n">
        <v>0</v>
      </c>
      <c r="WN2" t="n">
        <v>0</v>
      </c>
      <c r="WO2" t="n">
        <v>0</v>
      </c>
      <c r="WP2" t="n">
        <v>1</v>
      </c>
      <c r="WQ2" t="n">
        <v>0</v>
      </c>
      <c r="WR2" t="n">
        <v>0</v>
      </c>
      <c r="WS2" t="n">
        <v/>
      </c>
      <c r="WT2" t="n">
        <v/>
      </c>
      <c r="WU2" t="n">
        <v/>
      </c>
      <c r="WV2" t="n">
        <v/>
      </c>
      <c r="WW2" t="n">
        <v/>
      </c>
      <c r="WX2" t="n">
        <v/>
      </c>
      <c r="WY2" t="n">
        <v/>
      </c>
      <c r="WZ2" t="n">
        <v/>
      </c>
      <c r="XA2" t="n">
        <v/>
      </c>
      <c r="XB2" t="n">
        <v/>
      </c>
      <c r="XC2" t="n">
        <v/>
      </c>
      <c r="XD2" t="n">
        <v/>
      </c>
      <c r="XE2" t="n">
        <v/>
      </c>
      <c r="XF2" t="n">
        <v/>
      </c>
      <c r="XG2" t="n">
        <v/>
      </c>
      <c r="XH2" t="n">
        <v/>
      </c>
      <c r="XI2" t="n">
        <v/>
      </c>
      <c r="XJ2" t="n">
        <v/>
      </c>
      <c r="XK2" t="n">
        <v/>
      </c>
      <c r="XL2" t="n">
        <v/>
      </c>
      <c r="XM2" t="n">
        <v/>
      </c>
      <c r="XN2" t="n">
        <v/>
      </c>
      <c r="XO2" t="n">
        <v/>
      </c>
      <c r="XP2" t="n">
        <v/>
      </c>
      <c r="XQ2" t="n">
        <v/>
      </c>
      <c r="XR2" t="n">
        <v/>
      </c>
      <c r="XS2" t="n">
        <v/>
      </c>
      <c r="XT2" t="n">
        <v/>
      </c>
      <c r="XU2" t="n">
        <v/>
      </c>
      <c r="XV2" t="n">
        <v/>
      </c>
      <c r="XW2" t="n">
        <v/>
      </c>
      <c r="XX2" t="n">
        <v/>
      </c>
      <c r="XY2" t="n">
        <v/>
      </c>
      <c r="XZ2" t="n">
        <v/>
      </c>
      <c r="YA2" t="n">
        <v/>
      </c>
      <c r="YB2" t="n">
        <v/>
      </c>
      <c r="YC2" t="n">
        <v/>
      </c>
      <c r="YD2" t="n">
        <v/>
      </c>
      <c r="YE2" t="n">
        <v/>
      </c>
      <c r="YF2" t="n">
        <v/>
      </c>
      <c r="YG2" t="n">
        <v/>
      </c>
      <c r="YH2" t="n">
        <v/>
      </c>
      <c r="YI2" t="n">
        <v/>
      </c>
      <c r="YJ2" t="n">
        <v/>
      </c>
      <c r="YK2" t="n">
        <v/>
      </c>
      <c r="YL2" t="n">
        <v/>
      </c>
      <c r="YM2" t="n">
        <v/>
      </c>
      <c r="YN2" t="n">
        <v/>
      </c>
      <c r="YO2" t="n">
        <v/>
      </c>
      <c r="YP2" t="n">
        <v/>
      </c>
      <c r="YQ2" t="n">
        <v/>
      </c>
      <c r="YR2" t="n">
        <v/>
      </c>
      <c r="YS2" t="n">
        <v/>
      </c>
      <c r="YT2" t="n">
        <v/>
      </c>
      <c r="YU2" t="n">
        <v/>
      </c>
      <c r="YV2" t="n">
        <v/>
      </c>
      <c r="YW2" t="n">
        <v/>
      </c>
      <c r="YX2" t="n">
        <v/>
      </c>
      <c r="YY2" t="n">
        <v/>
      </c>
      <c r="YZ2" t="n">
        <v/>
      </c>
      <c r="ZA2" t="n">
        <v/>
      </c>
      <c r="ZB2" t="n">
        <v/>
      </c>
      <c r="ZC2" t="n">
        <v/>
      </c>
      <c r="ZD2" t="n">
        <v/>
      </c>
      <c r="ZE2" t="n">
        <v/>
      </c>
      <c r="ZF2" t="n">
        <v/>
      </c>
      <c r="ZG2" t="n">
        <v/>
      </c>
      <c r="ZH2" t="n">
        <v/>
      </c>
      <c r="ZI2" t="n">
        <v/>
      </c>
      <c r="ZJ2" t="n">
        <v/>
      </c>
      <c r="ZK2" t="n">
        <v/>
      </c>
      <c r="ZL2" t="n">
        <v/>
      </c>
      <c r="ZM2" t="n">
        <v/>
      </c>
      <c r="ZN2" t="n">
        <v/>
      </c>
      <c r="ZO2" t="n">
        <v>50</v>
      </c>
      <c r="ZP2" t="n">
        <v/>
      </c>
      <c r="ZQ2" t="n">
        <v/>
      </c>
      <c r="ZR2" t="n">
        <v/>
      </c>
      <c r="ZS2" t="n">
        <v/>
      </c>
      <c r="ZT2" t="n">
        <v/>
      </c>
      <c r="ZU2" t="n">
        <v/>
      </c>
      <c r="ZV2" t="n">
        <v/>
      </c>
      <c r="ZW2" t="n">
        <v>3</v>
      </c>
      <c r="ZX2" t="n">
        <v/>
      </c>
      <c r="ZY2" t="n">
        <v/>
      </c>
      <c r="ZZ2" t="n">
        <v/>
      </c>
      <c r="AAA2" t="n">
        <v/>
      </c>
      <c r="AAB2" t="n">
        <v/>
      </c>
      <c r="AAC2" t="n">
        <v/>
      </c>
      <c r="AAD2" t="n">
        <v/>
      </c>
      <c r="AAE2" t="inlineStr">
        <is>
          <t>Pakan segar (misal: rumput)</t>
        </is>
      </c>
      <c r="AAF2" t="n">
        <v/>
      </c>
      <c r="AAG2" t="n">
        <v/>
      </c>
      <c r="AAH2" t="n">
        <v/>
      </c>
      <c r="AAI2" t="n">
        <v/>
      </c>
      <c r="AAJ2" t="n">
        <v/>
      </c>
      <c r="AAK2" t="n">
        <v/>
      </c>
      <c r="AAL2" t="inlineStr">
        <is>
          <t>Tidak</t>
        </is>
      </c>
      <c r="AAM2" t="n">
        <v/>
      </c>
      <c r="AAN2" t="n">
        <v/>
      </c>
      <c r="AAO2" t="n">
        <v/>
      </c>
      <c r="AAP2" t="n">
        <v/>
      </c>
      <c r="AAQ2" t="n">
        <v/>
      </c>
      <c r="AAR2" t="inlineStr">
        <is>
          <t>Ya</t>
        </is>
      </c>
      <c r="AAS2" t="inlineStr">
        <is>
          <t>Mengetahui</t>
        </is>
      </c>
      <c r="AAT2" t="inlineStr">
        <is>
          <t>Diberikan gratis ke orang lain</t>
        </is>
      </c>
      <c r="AAU2" t="n">
        <v>0</v>
      </c>
      <c r="AAV2" t="n">
        <v>0</v>
      </c>
      <c r="AAW2" t="n">
        <v>0</v>
      </c>
      <c r="AAX2" t="n">
        <v>0</v>
      </c>
      <c r="AAY2" t="n">
        <v>1</v>
      </c>
      <c r="AAZ2" t="n">
        <v>0</v>
      </c>
      <c r="ABA2" t="n">
        <v>0</v>
      </c>
      <c r="ABB2" t="n">
        <v/>
      </c>
      <c r="ABC2" t="n">
        <v/>
      </c>
      <c r="ABD2" t="n">
        <v/>
      </c>
      <c r="ABE2" t="n">
        <v/>
      </c>
      <c r="ABF2" t="n">
        <v/>
      </c>
      <c r="ABG2" t="n">
        <v/>
      </c>
      <c r="ABH2" t="n">
        <v/>
      </c>
      <c r="ABI2" t="n">
        <v/>
      </c>
      <c r="ABJ2" t="n">
        <v/>
      </c>
      <c r="ABK2" t="n">
        <v/>
      </c>
      <c r="ABL2" t="n">
        <v/>
      </c>
      <c r="ABM2" t="n">
        <v/>
      </c>
      <c r="ABN2" t="n">
        <v/>
      </c>
      <c r="ABO2" t="n">
        <v/>
      </c>
      <c r="ABP2" t="n">
        <v/>
      </c>
      <c r="ABQ2" t="n">
        <v/>
      </c>
      <c r="ABR2" t="n">
        <v/>
      </c>
      <c r="ABS2" t="n">
        <v/>
      </c>
      <c r="ABT2" t="n">
        <v/>
      </c>
      <c r="ABU2" t="n">
        <v/>
      </c>
      <c r="ABV2" t="n">
        <v/>
      </c>
      <c r="ABW2" t="n">
        <v/>
      </c>
      <c r="ABX2" t="n">
        <v/>
      </c>
      <c r="ABY2" t="n">
        <v/>
      </c>
      <c r="ABZ2" t="n">
        <v/>
      </c>
      <c r="ACA2" t="n">
        <v/>
      </c>
      <c r="ACB2" t="n">
        <v/>
      </c>
      <c r="ACC2" t="n">
        <v/>
      </c>
      <c r="ACD2" t="n">
        <v/>
      </c>
      <c r="ACE2" t="n">
        <v/>
      </c>
      <c r="ACF2" t="n">
        <v/>
      </c>
      <c r="ACG2" t="n">
        <v/>
      </c>
      <c r="ACH2" t="n">
        <v/>
      </c>
      <c r="ACI2" t="n">
        <v/>
      </c>
      <c r="ACJ2" t="n">
        <v/>
      </c>
      <c r="ACK2" t="inlineStr">
        <is>
          <t>Tidak memiliki tempat untuk menyimpan</t>
        </is>
      </c>
      <c r="ACL2" t="n">
        <v>0</v>
      </c>
      <c r="ACM2" t="n">
        <v>1</v>
      </c>
      <c r="ACN2" t="n">
        <v>0</v>
      </c>
      <c r="ACO2" t="n">
        <v>0</v>
      </c>
      <c r="ACP2" t="n">
        <v>0</v>
      </c>
      <c r="ACQ2" t="n">
        <v>0</v>
      </c>
      <c r="ACR2" t="n">
        <v>0</v>
      </c>
      <c r="ACS2" t="n">
        <v/>
      </c>
      <c r="ACT2" t="inlineStr">
        <is>
          <t>Tidak</t>
        </is>
      </c>
      <c r="ACU2" t="inlineStr">
        <is>
          <t>Manfaat sangat besar</t>
        </is>
      </c>
      <c r="ACV2" t="inlineStr">
        <is>
          <t>Sama saja</t>
        </is>
      </c>
      <c r="ACW2" t="inlineStr">
        <is>
          <t>Anggota keluarga - Perempuan dewasa</t>
        </is>
      </c>
      <c r="ACX2" t="inlineStr">
        <is>
          <t>Netral/tidak tahu</t>
        </is>
      </c>
      <c r="ACY2" t="inlineStr">
        <is>
          <t>Anggota keluarga - Laki-laki dewasa Anggota keluarga - Perempuan dewasa Anggota keluarga - Anak-anak</t>
        </is>
      </c>
      <c r="ACZ2" t="n">
        <v>1</v>
      </c>
      <c r="ADA2" t="n">
        <v>1</v>
      </c>
      <c r="ADB2" t="n">
        <v>1</v>
      </c>
      <c r="ADC2" t="n">
        <v>0</v>
      </c>
      <c r="ADD2" t="inlineStr">
        <is>
          <t>Puas</t>
        </is>
      </c>
      <c r="ADE2" t="inlineStr">
        <is>
          <t>Puas</t>
        </is>
      </c>
      <c r="ADF2" t="inlineStr">
        <is>
          <t>Puas</t>
        </is>
      </c>
      <c r="ADG2" t="inlineStr">
        <is>
          <t>Puas</t>
        </is>
      </c>
      <c r="ADH2" t="inlineStr">
        <is>
          <t>Tidak</t>
        </is>
      </c>
      <c r="ADI2" t="n">
        <v/>
      </c>
      <c r="ADJ2" t="inlineStr">
        <is>
          <t>Puas</t>
        </is>
      </c>
      <c r="ADK2" t="n">
        <v/>
      </c>
      <c r="ADL2" t="n">
        <v/>
      </c>
      <c r="ADM2" t="n">
        <v/>
      </c>
      <c r="ADN2" t="n">
        <v/>
      </c>
      <c r="ADO2" t="n">
        <v/>
      </c>
      <c r="ADP2" t="n">
        <v/>
      </c>
      <c r="ADQ2" t="n">
        <v/>
      </c>
      <c r="ADR2" t="n">
        <v/>
      </c>
      <c r="ADS2" t="n">
        <v/>
      </c>
      <c r="ADT2" t="n">
        <v/>
      </c>
      <c r="ADU2" t="inlineStr">
        <is>
          <t>Menghubungi CPO atau pendamping</t>
        </is>
      </c>
      <c r="ADV2" t="n">
        <v>0</v>
      </c>
      <c r="ADW2" t="n">
        <v>0</v>
      </c>
      <c r="ADX2" t="n">
        <v>0</v>
      </c>
      <c r="ADY2" t="n">
        <v>0</v>
      </c>
      <c r="ADZ2" t="n">
        <v>1</v>
      </c>
      <c r="AEA2" t="n">
        <v>0</v>
      </c>
      <c r="AEB2" t="n">
        <v>0</v>
      </c>
      <c r="AEC2" t="n">
        <v>0</v>
      </c>
      <c r="AED2" t="n">
        <v/>
      </c>
      <c r="AEE2" t="inlineStr">
        <is>
          <t>Laki-laki dewasa</t>
        </is>
      </c>
      <c r="AEF2" t="n">
        <v/>
      </c>
      <c r="AEG2" t="inlineStr">
        <is>
          <t>Menghubungi melalui rekan</t>
        </is>
      </c>
      <c r="AEH2" t="n">
        <v/>
      </c>
      <c r="AEI2" t="inlineStr">
        <is>
          <t>Tidak</t>
        </is>
      </c>
      <c r="AEJ2" t="inlineStr">
        <is>
          <t>Kadang-kadang</t>
        </is>
      </c>
      <c r="AEK2" t="inlineStr">
        <is>
          <t>Pengurangan pengeluaran rumah tangga (bahan bakar minyak, pupuk, dll.) Lebih aman</t>
        </is>
      </c>
      <c r="AEL2" t="n">
        <v>1</v>
      </c>
      <c r="AEM2" t="n">
        <v>0</v>
      </c>
      <c r="AEN2" t="n">
        <v>0</v>
      </c>
      <c r="AEO2" t="n">
        <v>0</v>
      </c>
      <c r="AEP2" t="n">
        <v>1</v>
      </c>
      <c r="AEQ2" t="n">
        <v>0</v>
      </c>
      <c r="AER2" t="n">
        <v>0</v>
      </c>
      <c r="AES2" t="n">
        <v>0</v>
      </c>
      <c r="AET2" t="n">
        <v>0</v>
      </c>
      <c r="AEU2" t="n">
        <v>0</v>
      </c>
      <c r="AEV2" t="n">
        <v>0</v>
      </c>
      <c r="AEW2" t="n">
        <v>0</v>
      </c>
      <c r="AEX2" t="n">
        <v/>
      </c>
      <c r="AEY2" t="inlineStr">
        <is>
          <t>Memasak lebih aman</t>
        </is>
      </c>
      <c r="AEZ2" t="n">
        <v/>
      </c>
      <c r="AFA2" t="inlineStr">
        <is>
          <t>Tetangga / teman / saudara</t>
        </is>
      </c>
      <c r="AFB2" t="n">
        <v/>
      </c>
      <c r="AFC2" t="inlineStr">
        <is>
          <t>A Sulaeman Pasirhalang-Digester 2026-02-07-14_48_12.jpeg</t>
        </is>
      </c>
      <c r="AFD2" t="inlineStr">
        <is>
          <t>https://kf.kobotoolbox.org/api/v2/assets/avstPQqLr3Ab3ZdcVTXZ6f/data/685595130/attachments/attDXQ9StZY5oGcMmS35n3Yd/</t>
        </is>
      </c>
      <c r="AFE2" t="inlineStr">
        <is>
          <t>A Sulaeman Pasirhalang-Rumah 2026-02-07-14_48_25.jpeg</t>
        </is>
      </c>
      <c r="AFF2" t="inlineStr">
        <is>
          <t>https://kf.kobotoolbox.org/api/v2/assets/avstPQqLr3Ab3ZdcVTXZ6f/data/685595130/attachments/att9VHPChxCJrdKAd8MPktvP/</t>
        </is>
      </c>
      <c r="AFG2" t="inlineStr">
        <is>
          <t>Aep</t>
        </is>
      </c>
      <c r="AFH2" t="n">
        <v/>
      </c>
      <c r="AFI2" t="n">
        <v/>
      </c>
    </row>
    <row r="3">
      <c r="A3" s="93" t="n">
        <v>46083</v>
      </c>
      <c r="B3" s="93" t="n">
        <v>46085</v>
      </c>
      <c r="C3" t="inlineStr">
        <is>
          <t>ano</t>
        </is>
      </c>
      <c r="D3" t="inlineStr">
        <is>
          <t>adang suhayat</t>
        </is>
      </c>
      <c r="E3" t="n">
        <v>83166761652</v>
      </c>
      <c r="F3" t="inlineStr">
        <is>
          <t>-7.203514 107.587697 0 0</t>
        </is>
      </c>
      <c r="G3" t="n">
        <v>-7.203514</v>
      </c>
      <c r="H3" t="n">
        <v>107.587697</v>
      </c>
      <c r="I3" t="n">
        <v>0</v>
      </c>
      <c r="J3" t="n">
        <v>0</v>
      </c>
      <c r="K3" t="inlineStr">
        <is>
          <t>-7.203514, 107.587697</t>
        </is>
      </c>
      <c r="L3" t="inlineStr">
        <is>
          <t>-7.20339 107.587696 0 0</t>
        </is>
      </c>
      <c r="M3" t="n">
        <v>-7.20339</v>
      </c>
      <c r="N3" t="n">
        <v>107.587696</v>
      </c>
      <c r="O3" t="n">
        <v>0</v>
      </c>
      <c r="P3" t="n">
        <v>0</v>
      </c>
      <c r="Q3" t="inlineStr">
        <is>
          <t>-7.203390, 107.587696.</t>
        </is>
      </c>
      <c r="R3" t="inlineStr">
        <is>
          <t>Jawa Barat</t>
        </is>
      </c>
      <c r="S3" t="n">
        <v>0</v>
      </c>
      <c r="T3" t="n">
        <v>0</v>
      </c>
      <c r="U3" t="n">
        <v>1</v>
      </c>
      <c r="V3" t="n">
        <v>0</v>
      </c>
      <c r="W3" t="n">
        <v>0</v>
      </c>
      <c r="X3" t="n">
        <v>0</v>
      </c>
      <c r="Y3" t="n">
        <v>0</v>
      </c>
      <c r="Z3" t="n">
        <v>0</v>
      </c>
      <c r="AA3" t="n">
        <v>0</v>
      </c>
      <c r="AB3" t="n">
        <v>0</v>
      </c>
      <c r="AC3" t="inlineStr">
        <is>
          <t>BANDUNG</t>
        </is>
      </c>
      <c r="AD3" t="inlineStr">
        <is>
          <t>PANGALENGAN</t>
        </is>
      </c>
      <c r="AE3" t="inlineStr">
        <is>
          <t>SUKAMANAH</t>
        </is>
      </c>
      <c r="AF3" t="inlineStr">
        <is>
          <t>MASON GRUP UJUNG BERUNG</t>
        </is>
      </c>
      <c r="AG3" t="inlineStr">
        <is>
          <t>UBP0076</t>
        </is>
      </c>
      <c r="AH3" t="n">
        <v>7</v>
      </c>
      <c r="AI3" t="inlineStr">
        <is>
          <t>VPA2</t>
        </is>
      </c>
      <c r="AJ3" t="inlineStr">
        <is>
          <t>Aktif</t>
        </is>
      </c>
      <c r="AK3" t="n">
        <v>49</v>
      </c>
      <c r="AL3" t="inlineStr">
        <is>
          <t>Perempuan</t>
        </is>
      </c>
      <c r="AM3" t="inlineStr">
        <is>
          <t>Sudah menikah</t>
        </is>
      </c>
      <c r="AN3" t="inlineStr">
        <is>
          <t>SD/Sederajat</t>
        </is>
      </c>
      <c r="AO3" t="inlineStr">
        <is>
          <t>Peternak</t>
        </is>
      </c>
      <c r="AP3" t="n">
        <v>0</v>
      </c>
      <c r="AQ3" t="n">
        <v>1</v>
      </c>
      <c r="AR3" t="n">
        <v>0</v>
      </c>
      <c r="AS3" t="n">
        <v>0</v>
      </c>
      <c r="AT3" t="n">
        <v>0</v>
      </c>
      <c r="AU3" t="n">
        <v>0</v>
      </c>
      <c r="AV3" t="n">
        <v>0</v>
      </c>
      <c r="AW3" t="n">
        <v>0</v>
      </c>
      <c r="AX3" t="n">
        <v/>
      </c>
      <c r="AY3" t="inlineStr">
        <is>
          <t>Pekerja lepas</t>
        </is>
      </c>
      <c r="AZ3" t="n">
        <v>0</v>
      </c>
      <c r="BA3" t="n">
        <v>0</v>
      </c>
      <c r="BB3" t="n">
        <v>1</v>
      </c>
      <c r="BC3" t="n">
        <v>0</v>
      </c>
      <c r="BD3" t="n">
        <v>0</v>
      </c>
      <c r="BE3" t="n">
        <v>0</v>
      </c>
      <c r="BF3" t="n">
        <v>0</v>
      </c>
      <c r="BG3" t="n">
        <v>0</v>
      </c>
      <c r="BH3" t="n">
        <v/>
      </c>
      <c r="BI3" t="inlineStr">
        <is>
          <t>Rp1.500.000 - Rp2.500.000</t>
        </is>
      </c>
      <c r="BJ3" t="n">
        <v>1</v>
      </c>
      <c r="BK3" t="n">
        <v>1</v>
      </c>
      <c r="BL3" t="n">
        <v>2</v>
      </c>
      <c r="BM3" t="n">
        <v>0</v>
      </c>
      <c r="BN3" t="inlineStr">
        <is>
          <t>Milik sendiri</t>
        </is>
      </c>
      <c r="BO3" t="inlineStr">
        <is>
          <t>Semi-permanen (semen dan kayu)</t>
        </is>
      </c>
      <c r="BP3" t="n">
        <v>0</v>
      </c>
      <c r="BQ3" t="n">
        <v>1</v>
      </c>
      <c r="BR3" t="n">
        <v>0</v>
      </c>
      <c r="BS3" t="n">
        <v>0</v>
      </c>
      <c r="BT3" t="n">
        <v>0</v>
      </c>
      <c r="BU3" t="n">
        <v/>
      </c>
      <c r="BV3" t="inlineStr">
        <is>
          <t>Semen</t>
        </is>
      </c>
      <c r="BW3" t="n">
        <v>0</v>
      </c>
      <c r="BX3" t="n">
        <v>1</v>
      </c>
      <c r="BY3" t="n">
        <v>0</v>
      </c>
      <c r="BZ3" t="n">
        <v>0</v>
      </c>
      <c r="CA3" t="n">
        <v>0</v>
      </c>
      <c r="CB3" t="n">
        <v/>
      </c>
      <c r="CC3" t="inlineStr">
        <is>
          <t>Genting</t>
        </is>
      </c>
      <c r="CD3" t="n">
        <v>0</v>
      </c>
      <c r="CE3" t="n">
        <v>0</v>
      </c>
      <c r="CF3" t="n">
        <v>0</v>
      </c>
      <c r="CG3" t="n">
        <v>0</v>
      </c>
      <c r="CH3" t="n">
        <v>0</v>
      </c>
      <c r="CI3" t="n">
        <v>1</v>
      </c>
      <c r="CJ3" t="n">
        <v>0</v>
      </c>
      <c r="CK3" t="n">
        <v/>
      </c>
      <c r="CL3" t="inlineStr">
        <is>
          <t>Ya</t>
        </is>
      </c>
      <c r="CM3" t="n">
        <v>2019</v>
      </c>
      <c r="CN3" t="inlineStr">
        <is>
          <t>Fixed-Dome (Kubah Tetap)</t>
        </is>
      </c>
      <c r="CO3" t="inlineStr">
        <is>
          <t>4 m³ (2-3 ekor sapi, ±3 jam memasak/hari, ±30 kg slurry/hari)</t>
        </is>
      </c>
      <c r="CP3" t="inlineStr">
        <is>
          <t>Anggota keluarga - laki-laki</t>
        </is>
      </c>
      <c r="CQ3" t="n">
        <v>0</v>
      </c>
      <c r="CR3" t="n">
        <v>0</v>
      </c>
      <c r="CS3" t="n">
        <v>0</v>
      </c>
      <c r="CT3" t="n">
        <v>0</v>
      </c>
      <c r="CU3" t="n">
        <v>1</v>
      </c>
      <c r="CV3" t="n">
        <v>0</v>
      </c>
      <c r="CW3" t="n">
        <v>0</v>
      </c>
      <c r="CX3" t="n">
        <v>0</v>
      </c>
      <c r="CY3" t="inlineStr">
        <is>
          <t>Anggota keluarga - laki-laki Anggota keluarga - perempuan dewasa</t>
        </is>
      </c>
      <c r="CZ3" t="n">
        <v>1</v>
      </c>
      <c r="DA3" t="n">
        <v>1</v>
      </c>
      <c r="DB3" t="n">
        <v>0</v>
      </c>
      <c r="DC3" t="n">
        <v/>
      </c>
      <c r="DD3" t="inlineStr">
        <is>
          <t>Anggota keluarga - laki-laki Anggota keluarga - perempuan dewasa CPO atau pendamping</t>
        </is>
      </c>
      <c r="DE3" t="n">
        <v>1</v>
      </c>
      <c r="DF3" t="n">
        <v>1</v>
      </c>
      <c r="DG3" t="n">
        <v>1</v>
      </c>
      <c r="DH3" t="n">
        <v>0</v>
      </c>
      <c r="DI3" t="n">
        <v/>
      </c>
      <c r="DJ3" t="inlineStr">
        <is>
          <t>Anggota keluarga - laki-laki CPO atau pendamping</t>
        </is>
      </c>
      <c r="DK3" t="n">
        <v>1</v>
      </c>
      <c r="DL3" t="n">
        <v>0</v>
      </c>
      <c r="DM3" t="n">
        <v>1</v>
      </c>
      <c r="DN3" t="n">
        <v>0</v>
      </c>
      <c r="DO3" t="n">
        <v/>
      </c>
      <c r="DP3" t="inlineStr">
        <is>
          <t>Ya</t>
        </is>
      </c>
      <c r="DQ3" t="n">
        <v/>
      </c>
      <c r="DR3" t="n">
        <v/>
      </c>
      <c r="DS3" t="n">
        <v/>
      </c>
      <c r="DT3" t="n">
        <v/>
      </c>
      <c r="DU3" t="n">
        <v/>
      </c>
      <c r="DV3" t="n">
        <v/>
      </c>
      <c r="DW3" t="n">
        <v/>
      </c>
      <c r="DX3" t="n">
        <v/>
      </c>
      <c r="DY3" t="n">
        <v/>
      </c>
      <c r="DZ3" t="n">
        <v/>
      </c>
      <c r="EA3" t="n">
        <v/>
      </c>
      <c r="EB3" t="n">
        <v/>
      </c>
      <c r="EC3" t="n">
        <v/>
      </c>
      <c r="ED3" t="n">
        <v/>
      </c>
      <c r="EE3" t="n">
        <v/>
      </c>
      <c r="EF3" t="n">
        <v/>
      </c>
      <c r="EG3" t="n">
        <v/>
      </c>
      <c r="EH3" t="n">
        <v/>
      </c>
      <c r="EI3" t="inlineStr">
        <is>
          <t>Tidak ada masalah</t>
        </is>
      </c>
      <c r="EJ3" t="n">
        <v>0</v>
      </c>
      <c r="EK3" t="n">
        <v>0</v>
      </c>
      <c r="EL3" t="n">
        <v>0</v>
      </c>
      <c r="EM3" t="n">
        <v>1</v>
      </c>
      <c r="EN3" t="n">
        <v>0</v>
      </c>
      <c r="EO3" t="n">
        <v/>
      </c>
      <c r="EP3" t="inlineStr">
        <is>
          <t>Ya, cukup jelas dan mudah diikuti</t>
        </is>
      </c>
      <c r="EQ3" t="inlineStr">
        <is>
          <t>Bukan pelatihan</t>
        </is>
      </c>
      <c r="ER3" t="inlineStr">
        <is>
          <t>CPO atau pendamping</t>
        </is>
      </c>
      <c r="ES3" t="n">
        <v>1</v>
      </c>
      <c r="ET3" t="n">
        <v>0</v>
      </c>
      <c r="EU3" t="n">
        <v>0</v>
      </c>
      <c r="EV3" t="n">
        <v>0</v>
      </c>
      <c r="EW3" t="n">
        <v/>
      </c>
      <c r="EX3" t="inlineStr">
        <is>
          <t>Anggota keluarga - Laki-laki</t>
        </is>
      </c>
      <c r="EY3" t="n">
        <v>1</v>
      </c>
      <c r="EZ3" t="n">
        <v>0</v>
      </c>
      <c r="FA3" t="n">
        <v>0</v>
      </c>
      <c r="FB3" t="n">
        <v/>
      </c>
      <c r="FC3" t="inlineStr">
        <is>
          <t>Setiap hari</t>
        </is>
      </c>
      <c r="FD3" t="n">
        <v/>
      </c>
      <c r="FE3" t="inlineStr">
        <is>
          <t>Mengetahui</t>
        </is>
      </c>
      <c r="FF3" t="inlineStr">
        <is>
          <t>Selalu (setiap hari)</t>
        </is>
      </c>
      <c r="FG3" t="inlineStr">
        <is>
          <t>Mengetahui</t>
        </is>
      </c>
      <c r="FH3" t="inlineStr">
        <is>
          <t>Selalu (setiap hari)</t>
        </is>
      </c>
      <c r="FI3" t="inlineStr">
        <is>
          <t>Mengetahui</t>
        </is>
      </c>
      <c r="FJ3" t="inlineStr">
        <is>
          <t>Selalu (setiap hari)</t>
        </is>
      </c>
      <c r="FK3" t="inlineStr">
        <is>
          <t>Tidak mengetahui</t>
        </is>
      </c>
      <c r="FL3" t="inlineStr">
        <is>
          <t>Tidak pernah</t>
        </is>
      </c>
      <c r="FM3" t="inlineStr">
        <is>
          <t>Mengetahui</t>
        </is>
      </c>
      <c r="FN3" t="inlineStr">
        <is>
          <t>Sering (setiap minggu)</t>
        </is>
      </c>
      <c r="FO3" t="inlineStr">
        <is>
          <t>Mengetahui</t>
        </is>
      </c>
      <c r="FP3" t="inlineStr">
        <is>
          <t>Jarang (setiap bulan atau lebih)</t>
        </is>
      </c>
      <c r="FQ3" t="inlineStr">
        <is>
          <t>Mengetahui</t>
        </is>
      </c>
      <c r="FR3" t="inlineStr">
        <is>
          <t>Ya</t>
        </is>
      </c>
      <c r="FS3" t="inlineStr">
        <is>
          <t>Mengetahui</t>
        </is>
      </c>
      <c r="FT3" t="inlineStr">
        <is>
          <t>Ya, selalu</t>
        </is>
      </c>
      <c r="FU3" t="inlineStr">
        <is>
          <t>Laki-laki dewasa</t>
        </is>
      </c>
      <c r="FV3" t="n">
        <v>1</v>
      </c>
      <c r="FW3" t="n">
        <v>0</v>
      </c>
      <c r="FX3" t="n">
        <v>0</v>
      </c>
      <c r="FY3" t="n">
        <v>0</v>
      </c>
      <c r="FZ3" t="inlineStr">
        <is>
          <t>Memahami</t>
        </is>
      </c>
      <c r="GA3" t="inlineStr">
        <is>
          <t>CPO</t>
        </is>
      </c>
      <c r="GB3" t="n">
        <v>1</v>
      </c>
      <c r="GC3" t="n">
        <v>0</v>
      </c>
      <c r="GD3" t="n">
        <v>0</v>
      </c>
      <c r="GE3" t="n">
        <v>0</v>
      </c>
      <c r="GF3" t="n">
        <v/>
      </c>
      <c r="GG3" t="inlineStr">
        <is>
          <t>Selalu</t>
        </is>
      </c>
      <c r="GH3" t="inlineStr">
        <is>
          <t>Tidak</t>
        </is>
      </c>
      <c r="GI3" t="n">
        <v/>
      </c>
      <c r="GJ3" t="n">
        <v/>
      </c>
      <c r="GK3" t="n">
        <v/>
      </c>
      <c r="GL3" t="n">
        <v/>
      </c>
      <c r="GM3" t="n">
        <v/>
      </c>
      <c r="GN3" t="n">
        <v/>
      </c>
      <c r="GO3" t="n">
        <v/>
      </c>
      <c r="GP3" t="inlineStr">
        <is>
          <t>Sebagian</t>
        </is>
      </c>
      <c r="GQ3" t="inlineStr">
        <is>
          <t>LPG</t>
        </is>
      </c>
      <c r="GR3" t="n">
        <v>1</v>
      </c>
      <c r="GS3" t="n">
        <v>0</v>
      </c>
      <c r="GT3" t="n">
        <v>0</v>
      </c>
      <c r="GU3" t="n">
        <v>0</v>
      </c>
      <c r="GV3" t="n">
        <v>0</v>
      </c>
      <c r="GW3" t="n">
        <v>0</v>
      </c>
      <c r="GX3" t="n">
        <v>0</v>
      </c>
      <c r="GY3" t="n">
        <v/>
      </c>
      <c r="GZ3" t="inlineStr">
        <is>
          <t>Ya</t>
        </is>
      </c>
      <c r="HA3" t="n">
        <v/>
      </c>
      <c r="HB3" t="n">
        <v/>
      </c>
      <c r="HC3" t="n">
        <v/>
      </c>
      <c r="HD3" t="n">
        <v/>
      </c>
      <c r="HE3" t="n">
        <v>9</v>
      </c>
      <c r="HF3" t="n">
        <v>75000</v>
      </c>
      <c r="HG3" t="n">
        <v>3</v>
      </c>
      <c r="HH3" t="n">
        <v>25000</v>
      </c>
      <c r="HI3" t="n">
        <v/>
      </c>
      <c r="HJ3" t="n">
        <v/>
      </c>
      <c r="HK3" t="n">
        <v/>
      </c>
      <c r="HL3" t="n">
        <v/>
      </c>
      <c r="HM3" t="n">
        <v/>
      </c>
      <c r="HN3" t="n">
        <v/>
      </c>
      <c r="HO3" t="n">
        <v/>
      </c>
      <c r="HP3" t="n">
        <v/>
      </c>
      <c r="HQ3" t="n">
        <v/>
      </c>
      <c r="HR3" t="n">
        <v/>
      </c>
      <c r="HS3" t="n">
        <v/>
      </c>
      <c r="HT3" t="n">
        <v/>
      </c>
      <c r="HU3" t="n">
        <v/>
      </c>
      <c r="HV3" t="n">
        <v/>
      </c>
      <c r="HW3" t="n">
        <v/>
      </c>
      <c r="HX3" t="n">
        <v/>
      </c>
      <c r="HY3" t="n">
        <v/>
      </c>
      <c r="HZ3" t="n">
        <v/>
      </c>
      <c r="IA3" t="n">
        <v>6</v>
      </c>
      <c r="IB3" t="n">
        <v>50000</v>
      </c>
      <c r="IC3" t="n">
        <v/>
      </c>
      <c r="ID3" t="n">
        <v/>
      </c>
      <c r="IE3" t="n">
        <v/>
      </c>
      <c r="IF3" t="n">
        <v/>
      </c>
      <c r="IG3" t="n">
        <v/>
      </c>
      <c r="IH3" t="n">
        <v/>
      </c>
      <c r="II3" t="n">
        <v/>
      </c>
      <c r="IJ3" t="n">
        <v/>
      </c>
      <c r="IK3" t="inlineStr">
        <is>
          <t>50-65 kg</t>
        </is>
      </c>
      <c r="IL3" t="inlineStr">
        <is>
          <t>1-3 jam</t>
        </is>
      </c>
      <c r="IM3" t="inlineStr">
        <is>
          <t>Ya</t>
        </is>
      </c>
      <c r="IN3" t="inlineStr">
        <is>
          <t>Tidak</t>
        </is>
      </c>
      <c r="IO3" t="inlineStr">
        <is>
          <t>Tidak ada perubahan</t>
        </is>
      </c>
      <c r="IP3" t="n">
        <v/>
      </c>
      <c r="IQ3" t="inlineStr">
        <is>
          <t>Tidak pernah</t>
        </is>
      </c>
      <c r="IR3" t="n">
        <v/>
      </c>
      <c r="IS3" t="n">
        <v/>
      </c>
      <c r="IT3" t="n">
        <v/>
      </c>
      <c r="IU3" t="n">
        <v/>
      </c>
      <c r="IV3" t="n">
        <v/>
      </c>
      <c r="IW3" t="n">
        <v/>
      </c>
      <c r="IX3" t="n">
        <v/>
      </c>
      <c r="IY3" t="n">
        <v/>
      </c>
      <c r="IZ3" t="inlineStr">
        <is>
          <t>Tidak pernah</t>
        </is>
      </c>
      <c r="JA3" t="n">
        <v/>
      </c>
      <c r="JB3" t="n">
        <v/>
      </c>
      <c r="JC3" t="n">
        <v/>
      </c>
      <c r="JD3" t="n">
        <v/>
      </c>
      <c r="JE3" t="n">
        <v/>
      </c>
      <c r="JF3" t="n">
        <v/>
      </c>
      <c r="JG3" t="n">
        <v/>
      </c>
      <c r="JH3" t="n">
        <v/>
      </c>
      <c r="JI3" t="inlineStr">
        <is>
          <t>Tidak pernah</t>
        </is>
      </c>
      <c r="JJ3" t="n">
        <v/>
      </c>
      <c r="JK3" t="n">
        <v/>
      </c>
      <c r="JL3" t="n">
        <v/>
      </c>
      <c r="JM3" t="n">
        <v/>
      </c>
      <c r="JN3" t="n">
        <v/>
      </c>
      <c r="JO3" t="n">
        <v/>
      </c>
      <c r="JP3" t="n">
        <v/>
      </c>
      <c r="JQ3" t="n">
        <v/>
      </c>
      <c r="JR3" t="inlineStr">
        <is>
          <t>Tidak pernah</t>
        </is>
      </c>
      <c r="JS3" t="n">
        <v/>
      </c>
      <c r="JT3" t="n">
        <v/>
      </c>
      <c r="JU3" t="n">
        <v/>
      </c>
      <c r="JV3" t="n">
        <v/>
      </c>
      <c r="JW3" t="n">
        <v/>
      </c>
      <c r="JX3" t="n">
        <v/>
      </c>
      <c r="JY3" t="n">
        <v/>
      </c>
      <c r="JZ3" t="n">
        <v/>
      </c>
      <c r="KA3" t="inlineStr">
        <is>
          <t>Tidak pernah</t>
        </is>
      </c>
      <c r="KB3" t="n">
        <v/>
      </c>
      <c r="KC3" t="n">
        <v/>
      </c>
      <c r="KD3" t="n">
        <v/>
      </c>
      <c r="KE3" t="n">
        <v/>
      </c>
      <c r="KF3" t="n">
        <v/>
      </c>
      <c r="KG3" t="n">
        <v/>
      </c>
      <c r="KH3" t="n">
        <v/>
      </c>
      <c r="KI3" t="n">
        <v/>
      </c>
      <c r="KJ3" t="inlineStr">
        <is>
          <t>Tidak pernah</t>
        </is>
      </c>
      <c r="KK3" t="n">
        <v/>
      </c>
      <c r="KL3" t="n">
        <v/>
      </c>
      <c r="KM3" t="n">
        <v/>
      </c>
      <c r="KN3" t="n">
        <v/>
      </c>
      <c r="KO3" t="n">
        <v/>
      </c>
      <c r="KP3" t="n">
        <v/>
      </c>
      <c r="KQ3" t="n">
        <v/>
      </c>
      <c r="KR3" t="n">
        <v/>
      </c>
      <c r="KS3" t="inlineStr">
        <is>
          <t>Tidak ada perubahan</t>
        </is>
      </c>
      <c r="KT3" t="inlineStr">
        <is>
          <t>0-1 kali</t>
        </is>
      </c>
      <c r="KU3" t="inlineStr">
        <is>
          <t>0-1 kali</t>
        </is>
      </c>
      <c r="KV3" t="inlineStr">
        <is>
          <t>Tidak ada</t>
        </is>
      </c>
      <c r="KW3" t="n">
        <v>0</v>
      </c>
      <c r="KX3" t="n">
        <v>0</v>
      </c>
      <c r="KY3" t="n">
        <v>0</v>
      </c>
      <c r="KZ3" t="n">
        <v>1</v>
      </c>
      <c r="LA3" t="inlineStr">
        <is>
          <t>Tidak ada perubahan</t>
        </is>
      </c>
      <c r="LB3" t="inlineStr">
        <is>
          <t>Tidak ada perubahan</t>
        </is>
      </c>
      <c r="LC3" t="n">
        <v>0</v>
      </c>
      <c r="LD3" t="n">
        <v>6</v>
      </c>
      <c r="LE3" t="n">
        <v>0</v>
      </c>
      <c r="LF3" t="n">
        <v>6</v>
      </c>
      <c r="LG3" t="inlineStr">
        <is>
          <t>Tidak</t>
        </is>
      </c>
      <c r="LH3" t="n">
        <v/>
      </c>
      <c r="LI3" t="inlineStr">
        <is>
          <t>Tidak ada perubahan</t>
        </is>
      </c>
      <c r="LJ3" t="n">
        <v/>
      </c>
      <c r="LK3" t="n">
        <v/>
      </c>
      <c r="LL3" t="n">
        <v/>
      </c>
      <c r="LM3" t="n">
        <v/>
      </c>
      <c r="LN3" t="n">
        <v/>
      </c>
      <c r="LO3" t="n">
        <v/>
      </c>
      <c r="LP3" t="n">
        <v/>
      </c>
      <c r="LQ3" t="n">
        <v/>
      </c>
      <c r="LR3" t="n">
        <v/>
      </c>
      <c r="LS3" t="n">
        <v>15</v>
      </c>
      <c r="LT3" t="n">
        <v>0</v>
      </c>
      <c r="LU3" t="n">
        <v>0</v>
      </c>
      <c r="LV3" t="n">
        <v>15</v>
      </c>
      <c r="LW3" t="n">
        <v>0</v>
      </c>
      <c r="LX3" t="n">
        <v>0</v>
      </c>
      <c r="LY3" t="n">
        <v>15</v>
      </c>
      <c r="LZ3" t="n">
        <v>0</v>
      </c>
      <c r="MA3" t="n">
        <v>0</v>
      </c>
      <c r="MB3" t="inlineStr">
        <is>
          <t>Tidak</t>
        </is>
      </c>
      <c r="MC3" t="n">
        <v>0</v>
      </c>
      <c r="MD3" t="n">
        <v>0</v>
      </c>
      <c r="ME3" t="n">
        <v>30</v>
      </c>
      <c r="MF3" t="n">
        <v>10</v>
      </c>
      <c r="MG3" t="n">
        <v>0</v>
      </c>
      <c r="MH3" t="n">
        <v>0</v>
      </c>
      <c r="MI3" t="n">
        <v/>
      </c>
      <c r="MJ3" t="n">
        <v/>
      </c>
      <c r="MK3" t="n">
        <v/>
      </c>
      <c r="ML3" t="n">
        <v/>
      </c>
      <c r="MM3" t="n">
        <v/>
      </c>
      <c r="MN3" t="n">
        <v/>
      </c>
      <c r="MO3" t="n">
        <v/>
      </c>
      <c r="MP3" t="n">
        <v/>
      </c>
      <c r="MQ3" t="n">
        <v/>
      </c>
      <c r="MR3" t="inlineStr">
        <is>
          <t>Tidak ada waktu yang dihemat</t>
        </is>
      </c>
      <c r="MS3" t="n">
        <v/>
      </c>
      <c r="MT3" t="inlineStr">
        <is>
          <t>Tidak ada waktu yang dihemat</t>
        </is>
      </c>
      <c r="MU3" t="inlineStr">
        <is>
          <t>Tidak</t>
        </is>
      </c>
      <c r="MV3" t="n">
        <v/>
      </c>
      <c r="MW3" t="n">
        <v/>
      </c>
      <c r="MX3" t="n">
        <v/>
      </c>
      <c r="MY3" t="n">
        <v/>
      </c>
      <c r="MZ3" t="n">
        <v/>
      </c>
      <c r="NA3" t="n">
        <v/>
      </c>
      <c r="NB3" t="n">
        <v/>
      </c>
      <c r="NC3" t="n">
        <v/>
      </c>
      <c r="ND3" t="n">
        <v/>
      </c>
      <c r="NE3" t="n">
        <v/>
      </c>
      <c r="NF3" t="n">
        <v/>
      </c>
      <c r="NG3" t="n">
        <v/>
      </c>
      <c r="NH3" t="n">
        <v/>
      </c>
      <c r="NI3" t="n">
        <v/>
      </c>
      <c r="NJ3" t="n">
        <v/>
      </c>
      <c r="NK3" t="n">
        <v/>
      </c>
      <c r="NL3" t="inlineStr">
        <is>
          <t>Tidak</t>
        </is>
      </c>
      <c r="NM3" t="inlineStr">
        <is>
          <t>100% dana hibah</t>
        </is>
      </c>
      <c r="NN3" t="inlineStr">
        <is>
          <t>0 (100% sumber pembiayaan dari hibah)</t>
        </is>
      </c>
      <c r="NO3" t="inlineStr">
        <is>
          <t>Program CSR perusahaan</t>
        </is>
      </c>
      <c r="NP3" t="n">
        <v/>
      </c>
      <c r="NQ3" t="n">
        <v/>
      </c>
      <c r="NR3" t="n">
        <v/>
      </c>
      <c r="NS3" t="n">
        <v/>
      </c>
      <c r="NT3" t="n">
        <v/>
      </c>
      <c r="NU3" t="n">
        <v/>
      </c>
      <c r="NV3" t="n">
        <v/>
      </c>
      <c r="NW3" t="n">
        <v/>
      </c>
      <c r="NX3" t="inlineStr">
        <is>
          <t>Sama saja</t>
        </is>
      </c>
      <c r="NY3" t="n">
        <v>15</v>
      </c>
      <c r="NZ3" t="n">
        <v>0</v>
      </c>
      <c r="OA3" t="n">
        <v>0</v>
      </c>
      <c r="OB3" t="n">
        <v>15</v>
      </c>
      <c r="OC3" t="n">
        <v>0</v>
      </c>
      <c r="OD3" t="n">
        <v>0</v>
      </c>
      <c r="OE3" t="inlineStr">
        <is>
          <t>Tidak ada perubahan</t>
        </is>
      </c>
      <c r="OF3" t="inlineStr">
        <is>
          <t>Lebih baik (beda waktu memasak 5-30 menit, ATAU tidak lagi ada rasa/bau makanan yang berubah, ATAU alasan lainnya)</t>
        </is>
      </c>
      <c r="OG3" t="inlineStr">
        <is>
          <t>Ya</t>
        </is>
      </c>
      <c r="OH3" t="n">
        <v>3</v>
      </c>
      <c r="OI3" t="n">
        <v>4</v>
      </c>
      <c r="OJ3" t="n">
        <v>0</v>
      </c>
      <c r="OK3" t="n">
        <v>0</v>
      </c>
      <c r="OL3" t="n">
        <v>0</v>
      </c>
      <c r="OM3" t="n">
        <v>0</v>
      </c>
      <c r="ON3" t="n">
        <v>0</v>
      </c>
      <c r="OO3" t="n">
        <v>0</v>
      </c>
      <c r="OP3" t="inlineStr">
        <is>
          <t>Sapi pedaging Sapi perah</t>
        </is>
      </c>
      <c r="OQ3" t="n">
        <v>1</v>
      </c>
      <c r="OR3" t="n">
        <v>1</v>
      </c>
      <c r="OS3" t="n">
        <v>0</v>
      </c>
      <c r="OT3" t="n">
        <v>0</v>
      </c>
      <c r="OU3" t="n">
        <v>0</v>
      </c>
      <c r="OV3" t="n">
        <v>0</v>
      </c>
      <c r="OW3" t="n">
        <v>0</v>
      </c>
      <c r="OX3" t="n">
        <v>0</v>
      </c>
      <c r="OY3" t="n">
        <v>0</v>
      </c>
      <c r="OZ3" t="inlineStr">
        <is>
          <t>Sapi pedaging Sapi perah</t>
        </is>
      </c>
      <c r="PA3" t="n">
        <v>1</v>
      </c>
      <c r="PB3" t="n">
        <v>1</v>
      </c>
      <c r="PC3" t="n">
        <v>0</v>
      </c>
      <c r="PD3" t="n">
        <v>0</v>
      </c>
      <c r="PE3" t="n">
        <v>0</v>
      </c>
      <c r="PF3" t="n">
        <v>0</v>
      </c>
      <c r="PG3" t="n">
        <v>0</v>
      </c>
      <c r="PH3" t="n">
        <v>0</v>
      </c>
      <c r="PI3" t="n">
        <v>0</v>
      </c>
      <c r="PJ3" t="inlineStr">
        <is>
          <t>Tidak ada</t>
        </is>
      </c>
      <c r="PK3" t="n">
        <v>0</v>
      </c>
      <c r="PL3" t="n">
        <v>0</v>
      </c>
      <c r="PM3" t="n">
        <v>0</v>
      </c>
      <c r="PN3" t="n">
        <v>0</v>
      </c>
      <c r="PO3" t="n">
        <v>0</v>
      </c>
      <c r="PP3" t="n">
        <v>0</v>
      </c>
      <c r="PQ3" t="n">
        <v>0</v>
      </c>
      <c r="PR3" t="n">
        <v>0</v>
      </c>
      <c r="PS3" t="n">
        <v>1</v>
      </c>
      <c r="PT3" t="inlineStr">
        <is>
          <t>2-Dibuang ke sungai</t>
        </is>
      </c>
      <c r="PU3" t="n">
        <v>0</v>
      </c>
      <c r="PV3" t="n">
        <v>0</v>
      </c>
      <c r="PW3" t="n">
        <v>0</v>
      </c>
      <c r="PX3" t="n">
        <v>0</v>
      </c>
      <c r="PY3" t="n">
        <v>0</v>
      </c>
      <c r="PZ3" t="n">
        <v>0</v>
      </c>
      <c r="QA3" t="n">
        <v>1</v>
      </c>
      <c r="QB3" t="n">
        <v>0</v>
      </c>
      <c r="QC3" t="n">
        <v>0</v>
      </c>
      <c r="QD3" t="n">
        <v/>
      </c>
      <c r="QE3" t="inlineStr">
        <is>
          <t>2-Dibuang ke sungai</t>
        </is>
      </c>
      <c r="QF3" t="n">
        <v>0</v>
      </c>
      <c r="QG3" t="n">
        <v>0</v>
      </c>
      <c r="QH3" t="n">
        <v>0</v>
      </c>
      <c r="QI3" t="n">
        <v>0</v>
      </c>
      <c r="QJ3" t="n">
        <v>0</v>
      </c>
      <c r="QK3" t="n">
        <v>0</v>
      </c>
      <c r="QL3" t="n">
        <v>1</v>
      </c>
      <c r="QM3" t="n">
        <v>0</v>
      </c>
      <c r="QN3" t="n">
        <v>0</v>
      </c>
      <c r="QO3" t="n">
        <v/>
      </c>
      <c r="QP3" t="n">
        <v/>
      </c>
      <c r="QQ3" t="n">
        <v/>
      </c>
      <c r="QR3" t="n">
        <v/>
      </c>
      <c r="QS3" t="n">
        <v/>
      </c>
      <c r="QT3" t="n">
        <v/>
      </c>
      <c r="QU3" t="n">
        <v/>
      </c>
      <c r="QV3" t="n">
        <v/>
      </c>
      <c r="QW3" t="n">
        <v/>
      </c>
      <c r="QX3" t="n">
        <v/>
      </c>
      <c r="QY3" t="n">
        <v/>
      </c>
      <c r="QZ3" t="n">
        <v/>
      </c>
      <c r="RA3" t="n">
        <v/>
      </c>
      <c r="RB3" t="n">
        <v/>
      </c>
      <c r="RC3" t="n">
        <v/>
      </c>
      <c r="RD3" t="n">
        <v/>
      </c>
      <c r="RE3" t="n">
        <v/>
      </c>
      <c r="RF3" t="n">
        <v/>
      </c>
      <c r="RG3" t="n">
        <v/>
      </c>
      <c r="RH3" t="n">
        <v/>
      </c>
      <c r="RI3" t="n">
        <v/>
      </c>
      <c r="RJ3" t="n">
        <v/>
      </c>
      <c r="RK3" t="n">
        <v/>
      </c>
      <c r="RL3" t="n">
        <v/>
      </c>
      <c r="RM3" t="n">
        <v/>
      </c>
      <c r="RN3" t="n">
        <v/>
      </c>
      <c r="RO3" t="n">
        <v/>
      </c>
      <c r="RP3" t="n">
        <v/>
      </c>
      <c r="RQ3" t="n">
        <v/>
      </c>
      <c r="RR3" t="n">
        <v/>
      </c>
      <c r="RS3" t="n">
        <v/>
      </c>
      <c r="RT3" t="n">
        <v/>
      </c>
      <c r="RU3" t="n">
        <v/>
      </c>
      <c r="RV3" t="n">
        <v/>
      </c>
      <c r="RW3" t="n">
        <v/>
      </c>
      <c r="RX3" t="n">
        <v/>
      </c>
      <c r="RY3" t="n">
        <v/>
      </c>
      <c r="RZ3" t="n">
        <v/>
      </c>
      <c r="SA3" t="n">
        <v/>
      </c>
      <c r="SB3" t="n">
        <v/>
      </c>
      <c r="SC3" t="n">
        <v/>
      </c>
      <c r="SD3" t="n">
        <v/>
      </c>
      <c r="SE3" t="n">
        <v/>
      </c>
      <c r="SF3" t="n">
        <v/>
      </c>
      <c r="SG3" t="n">
        <v/>
      </c>
      <c r="SH3" t="n">
        <v/>
      </c>
      <c r="SI3" t="n">
        <v/>
      </c>
      <c r="SJ3" t="n">
        <v/>
      </c>
      <c r="SK3" t="n">
        <v/>
      </c>
      <c r="SL3" t="n">
        <v/>
      </c>
      <c r="SM3" t="n">
        <v/>
      </c>
      <c r="SN3" t="n">
        <v/>
      </c>
      <c r="SO3" t="n">
        <v/>
      </c>
      <c r="SP3" t="n">
        <v/>
      </c>
      <c r="SQ3" t="n">
        <v/>
      </c>
      <c r="SR3" t="n">
        <v/>
      </c>
      <c r="SS3" t="n">
        <v/>
      </c>
      <c r="ST3" t="n">
        <v/>
      </c>
      <c r="SU3" t="n">
        <v/>
      </c>
      <c r="SV3" t="n">
        <v/>
      </c>
      <c r="SW3" t="n">
        <v/>
      </c>
      <c r="SX3" t="n">
        <v/>
      </c>
      <c r="SY3" t="n">
        <v>3</v>
      </c>
      <c r="SZ3" t="n">
        <v>4</v>
      </c>
      <c r="TA3" t="n">
        <v/>
      </c>
      <c r="TB3" t="n">
        <v/>
      </c>
      <c r="TC3" t="n">
        <v/>
      </c>
      <c r="TD3" t="n">
        <v/>
      </c>
      <c r="TE3" t="n">
        <v/>
      </c>
      <c r="TF3" t="n">
        <v/>
      </c>
      <c r="TG3" t="n">
        <v>3</v>
      </c>
      <c r="TH3" t="n">
        <v>4</v>
      </c>
      <c r="TI3" t="n">
        <v>0</v>
      </c>
      <c r="TJ3" t="n">
        <v>0</v>
      </c>
      <c r="TK3" t="n">
        <v>0</v>
      </c>
      <c r="TL3" t="n">
        <v>0</v>
      </c>
      <c r="TM3" t="n">
        <v>0</v>
      </c>
      <c r="TN3" t="n">
        <v>0</v>
      </c>
      <c r="TO3" t="n">
        <v>0</v>
      </c>
      <c r="TP3" t="n">
        <v>0</v>
      </c>
      <c r="TQ3" t="n">
        <v>0</v>
      </c>
      <c r="TR3" t="n">
        <v>0</v>
      </c>
      <c r="TS3" t="n">
        <v>0</v>
      </c>
      <c r="TT3" t="n">
        <v>0</v>
      </c>
      <c r="TU3" t="n">
        <v>0</v>
      </c>
      <c r="TV3" t="n">
        <v>0</v>
      </c>
      <c r="TW3" t="n">
        <v/>
      </c>
      <c r="TX3" t="n">
        <v/>
      </c>
      <c r="TY3" t="n">
        <v/>
      </c>
      <c r="TZ3" t="n">
        <v/>
      </c>
      <c r="UA3" t="n">
        <v/>
      </c>
      <c r="UB3" t="n">
        <v/>
      </c>
      <c r="UC3" t="n">
        <v/>
      </c>
      <c r="UD3" t="n">
        <v/>
      </c>
      <c r="UE3" t="n">
        <v/>
      </c>
      <c r="UF3" t="n">
        <v/>
      </c>
      <c r="UG3" t="n">
        <v/>
      </c>
      <c r="UH3" t="n">
        <v/>
      </c>
      <c r="UI3" t="n">
        <v/>
      </c>
      <c r="UJ3" t="n">
        <v/>
      </c>
      <c r="UK3" t="n">
        <v/>
      </c>
      <c r="UL3" t="n">
        <v/>
      </c>
      <c r="UM3" t="n">
        <v/>
      </c>
      <c r="UN3" t="n">
        <v/>
      </c>
      <c r="UO3" t="n">
        <v/>
      </c>
      <c r="UP3" t="n">
        <v/>
      </c>
      <c r="UQ3" t="n">
        <v/>
      </c>
      <c r="UR3" t="n">
        <v/>
      </c>
      <c r="US3" t="n">
        <v/>
      </c>
      <c r="UT3" t="n">
        <v/>
      </c>
      <c r="UU3" t="inlineStr">
        <is>
          <t>Pemberian pakan di kandang</t>
        </is>
      </c>
      <c r="UV3" t="inlineStr">
        <is>
          <t>Pemberian pakan di kandang</t>
        </is>
      </c>
      <c r="UW3" t="n">
        <v/>
      </c>
      <c r="UX3" t="n">
        <v/>
      </c>
      <c r="UY3" t="n">
        <v/>
      </c>
      <c r="UZ3" t="n">
        <v/>
      </c>
      <c r="VA3" t="n">
        <v/>
      </c>
      <c r="VB3" t="n">
        <v/>
      </c>
      <c r="VC3" t="inlineStr">
        <is>
          <t>Sangat jarang (&gt;1 bulan sekali)</t>
        </is>
      </c>
      <c r="VD3" t="inlineStr">
        <is>
          <t>Sangat jarang (&gt;1 bulan sekali)</t>
        </is>
      </c>
      <c r="VE3" t="n">
        <v/>
      </c>
      <c r="VF3" t="n">
        <v/>
      </c>
      <c r="VG3" t="n">
        <v/>
      </c>
      <c r="VH3" t="n">
        <v/>
      </c>
      <c r="VI3" t="n">
        <v/>
      </c>
      <c r="VJ3" t="n">
        <v/>
      </c>
      <c r="VK3" t="inlineStr">
        <is>
          <t>Sangat sering (&gt;1 kali sehari)</t>
        </is>
      </c>
      <c r="VL3" t="inlineStr">
        <is>
          <t>Sangat sering (&gt;1 kali sehari)</t>
        </is>
      </c>
      <c r="VM3" t="n">
        <v/>
      </c>
      <c r="VN3" t="n">
        <v/>
      </c>
      <c r="VO3" t="n">
        <v/>
      </c>
      <c r="VP3" t="n">
        <v/>
      </c>
      <c r="VQ3" t="n">
        <v/>
      </c>
      <c r="VR3" t="n">
        <v/>
      </c>
      <c r="VS3" t="inlineStr">
        <is>
          <t>8-Dibiarkan tersebar di ladang penggembalaan</t>
        </is>
      </c>
      <c r="VT3" t="n">
        <v>0</v>
      </c>
      <c r="VU3" t="n">
        <v>0</v>
      </c>
      <c r="VV3" t="n">
        <v>0</v>
      </c>
      <c r="VW3" t="n">
        <v>0</v>
      </c>
      <c r="VX3" t="n">
        <v>0</v>
      </c>
      <c r="VY3" t="n">
        <v>0</v>
      </c>
      <c r="VZ3" t="n">
        <v>0</v>
      </c>
      <c r="WA3" t="n">
        <v>0</v>
      </c>
      <c r="WB3" t="n">
        <v>0</v>
      </c>
      <c r="WC3" t="n">
        <v>0</v>
      </c>
      <c r="WD3" t="n">
        <v>0</v>
      </c>
      <c r="WE3" t="n">
        <v>1</v>
      </c>
      <c r="WF3" t="inlineStr">
        <is>
          <t>6-Digester biogas</t>
        </is>
      </c>
      <c r="WG3" t="n">
        <v>0</v>
      </c>
      <c r="WH3" t="n">
        <v>0</v>
      </c>
      <c r="WI3" t="n">
        <v>0</v>
      </c>
      <c r="WJ3" t="n">
        <v>0</v>
      </c>
      <c r="WK3" t="n">
        <v>0</v>
      </c>
      <c r="WL3" t="n">
        <v>0</v>
      </c>
      <c r="WM3" t="n">
        <v>0</v>
      </c>
      <c r="WN3" t="n">
        <v>0</v>
      </c>
      <c r="WO3" t="n">
        <v>0</v>
      </c>
      <c r="WP3" t="n">
        <v>1</v>
      </c>
      <c r="WQ3" t="n">
        <v>0</v>
      </c>
      <c r="WR3" t="n">
        <v>0</v>
      </c>
      <c r="WS3" t="n">
        <v/>
      </c>
      <c r="WT3" t="n">
        <v/>
      </c>
      <c r="WU3" t="n">
        <v/>
      </c>
      <c r="WV3" t="n">
        <v/>
      </c>
      <c r="WW3" t="n">
        <v/>
      </c>
      <c r="WX3" t="n">
        <v/>
      </c>
      <c r="WY3" t="n">
        <v/>
      </c>
      <c r="WZ3" t="n">
        <v/>
      </c>
      <c r="XA3" t="n">
        <v/>
      </c>
      <c r="XB3" t="n">
        <v/>
      </c>
      <c r="XC3" t="n">
        <v/>
      </c>
      <c r="XD3" t="n">
        <v/>
      </c>
      <c r="XE3" t="n">
        <v/>
      </c>
      <c r="XF3" t="n">
        <v/>
      </c>
      <c r="XG3" t="n">
        <v/>
      </c>
      <c r="XH3" t="n">
        <v/>
      </c>
      <c r="XI3" t="n">
        <v/>
      </c>
      <c r="XJ3" t="n">
        <v/>
      </c>
      <c r="XK3" t="n">
        <v/>
      </c>
      <c r="XL3" t="n">
        <v/>
      </c>
      <c r="XM3" t="n">
        <v/>
      </c>
      <c r="XN3" t="n">
        <v/>
      </c>
      <c r="XO3" t="n">
        <v/>
      </c>
      <c r="XP3" t="n">
        <v/>
      </c>
      <c r="XQ3" t="n">
        <v/>
      </c>
      <c r="XR3" t="n">
        <v/>
      </c>
      <c r="XS3" t="n">
        <v/>
      </c>
      <c r="XT3" t="n">
        <v/>
      </c>
      <c r="XU3" t="n">
        <v/>
      </c>
      <c r="XV3" t="n">
        <v/>
      </c>
      <c r="XW3" t="n">
        <v/>
      </c>
      <c r="XX3" t="n">
        <v/>
      </c>
      <c r="XY3" t="n">
        <v/>
      </c>
      <c r="XZ3" t="n">
        <v/>
      </c>
      <c r="YA3" t="n">
        <v/>
      </c>
      <c r="YB3" t="n">
        <v/>
      </c>
      <c r="YC3" t="n">
        <v/>
      </c>
      <c r="YD3" t="n">
        <v/>
      </c>
      <c r="YE3" t="n">
        <v/>
      </c>
      <c r="YF3" t="n">
        <v/>
      </c>
      <c r="YG3" t="n">
        <v/>
      </c>
      <c r="YH3" t="n">
        <v/>
      </c>
      <c r="YI3" t="n">
        <v/>
      </c>
      <c r="YJ3" t="n">
        <v/>
      </c>
      <c r="YK3" t="n">
        <v/>
      </c>
      <c r="YL3" t="n">
        <v/>
      </c>
      <c r="YM3" t="n">
        <v/>
      </c>
      <c r="YN3" t="n">
        <v/>
      </c>
      <c r="YO3" t="n">
        <v/>
      </c>
      <c r="YP3" t="n">
        <v/>
      </c>
      <c r="YQ3" t="n">
        <v/>
      </c>
      <c r="YR3" t="n">
        <v/>
      </c>
      <c r="YS3" t="n">
        <v/>
      </c>
      <c r="YT3" t="n">
        <v/>
      </c>
      <c r="YU3" t="n">
        <v/>
      </c>
      <c r="YV3" t="n">
        <v/>
      </c>
      <c r="YW3" t="n">
        <v/>
      </c>
      <c r="YX3" t="n">
        <v/>
      </c>
      <c r="YY3" t="n">
        <v/>
      </c>
      <c r="YZ3" t="n">
        <v/>
      </c>
      <c r="ZA3" t="n">
        <v/>
      </c>
      <c r="ZB3" t="n">
        <v/>
      </c>
      <c r="ZC3" t="n">
        <v/>
      </c>
      <c r="ZD3" t="n">
        <v/>
      </c>
      <c r="ZE3" t="n">
        <v/>
      </c>
      <c r="ZF3" t="n">
        <v/>
      </c>
      <c r="ZG3" t="n">
        <v/>
      </c>
      <c r="ZH3" t="n">
        <v/>
      </c>
      <c r="ZI3" t="n">
        <v/>
      </c>
      <c r="ZJ3" t="n">
        <v/>
      </c>
      <c r="ZK3" t="n">
        <v/>
      </c>
      <c r="ZL3" t="n">
        <v/>
      </c>
      <c r="ZM3" t="n">
        <v/>
      </c>
      <c r="ZN3" t="n">
        <v/>
      </c>
      <c r="ZO3" t="n">
        <v>100</v>
      </c>
      <c r="ZP3" t="n">
        <v/>
      </c>
      <c r="ZQ3" t="n">
        <v/>
      </c>
      <c r="ZR3" t="n">
        <v/>
      </c>
      <c r="ZS3" t="n">
        <v/>
      </c>
      <c r="ZT3" t="n">
        <v/>
      </c>
      <c r="ZU3" t="n">
        <v/>
      </c>
      <c r="ZV3" t="n">
        <v>3</v>
      </c>
      <c r="ZW3" t="n">
        <v>3</v>
      </c>
      <c r="ZX3" t="n">
        <v/>
      </c>
      <c r="ZY3" t="n">
        <v/>
      </c>
      <c r="ZZ3" t="n">
        <v/>
      </c>
      <c r="AAA3" t="n">
        <v/>
      </c>
      <c r="AAB3" t="n">
        <v/>
      </c>
      <c r="AAC3" t="n">
        <v/>
      </c>
      <c r="AAD3" t="inlineStr">
        <is>
          <t>Pakan segar (misal: rumput)</t>
        </is>
      </c>
      <c r="AAE3" t="inlineStr">
        <is>
          <t>Pakan segar (misal: rumput)</t>
        </is>
      </c>
      <c r="AAF3" t="n">
        <v/>
      </c>
      <c r="AAG3" t="n">
        <v/>
      </c>
      <c r="AAH3" t="n">
        <v/>
      </c>
      <c r="AAI3" t="n">
        <v/>
      </c>
      <c r="AAJ3" t="n">
        <v/>
      </c>
      <c r="AAK3" t="n">
        <v/>
      </c>
      <c r="AAL3" t="inlineStr">
        <is>
          <t>Tidak</t>
        </is>
      </c>
      <c r="AAM3" t="n">
        <v/>
      </c>
      <c r="AAN3" t="n">
        <v/>
      </c>
      <c r="AAO3" t="n">
        <v/>
      </c>
      <c r="AAP3" t="n">
        <v/>
      </c>
      <c r="AAQ3" t="n">
        <v/>
      </c>
      <c r="AAR3" t="inlineStr">
        <is>
          <t>Tidak</t>
        </is>
      </c>
      <c r="AAS3" t="inlineStr">
        <is>
          <t>Tidak mengetahui</t>
        </is>
      </c>
      <c r="AAT3" t="inlineStr">
        <is>
          <t>Dibuang ke selokan</t>
        </is>
      </c>
      <c r="AAU3" t="n">
        <v>0</v>
      </c>
      <c r="AAV3" t="n">
        <v>0</v>
      </c>
      <c r="AAW3" t="n">
        <v>0</v>
      </c>
      <c r="AAX3" t="n">
        <v>0</v>
      </c>
      <c r="AAY3" t="n">
        <v>0</v>
      </c>
      <c r="AAZ3" t="n">
        <v>0</v>
      </c>
      <c r="ABA3" t="n">
        <v>1</v>
      </c>
      <c r="ABB3" t="n">
        <v/>
      </c>
      <c r="ABC3" t="n">
        <v/>
      </c>
      <c r="ABD3" t="n">
        <v/>
      </c>
      <c r="ABE3" t="n">
        <v/>
      </c>
      <c r="ABF3" t="n">
        <v/>
      </c>
      <c r="ABG3" t="n">
        <v/>
      </c>
      <c r="ABH3" t="n">
        <v/>
      </c>
      <c r="ABI3" t="n">
        <v/>
      </c>
      <c r="ABJ3" t="n">
        <v/>
      </c>
      <c r="ABK3" t="n">
        <v/>
      </c>
      <c r="ABL3" t="n">
        <v/>
      </c>
      <c r="ABM3" t="n">
        <v/>
      </c>
      <c r="ABN3" t="n">
        <v/>
      </c>
      <c r="ABO3" t="n">
        <v/>
      </c>
      <c r="ABP3" t="n">
        <v/>
      </c>
      <c r="ABQ3" t="n">
        <v/>
      </c>
      <c r="ABR3" t="n">
        <v/>
      </c>
      <c r="ABS3" t="n">
        <v/>
      </c>
      <c r="ABT3" t="n">
        <v/>
      </c>
      <c r="ABU3" t="n">
        <v/>
      </c>
      <c r="ABV3" t="n">
        <v/>
      </c>
      <c r="ABW3" t="n">
        <v/>
      </c>
      <c r="ABX3" t="n">
        <v/>
      </c>
      <c r="ABY3" t="n">
        <v/>
      </c>
      <c r="ABZ3" t="n">
        <v/>
      </c>
      <c r="ACA3" t="n">
        <v/>
      </c>
      <c r="ACB3" t="n">
        <v/>
      </c>
      <c r="ACC3" t="n">
        <v/>
      </c>
      <c r="ACD3" t="n">
        <v/>
      </c>
      <c r="ACE3" t="n">
        <v/>
      </c>
      <c r="ACF3" t="n">
        <v/>
      </c>
      <c r="ACG3" t="n">
        <v/>
      </c>
      <c r="ACH3" t="n">
        <v/>
      </c>
      <c r="ACI3" t="n">
        <v/>
      </c>
      <c r="ACJ3" t="n">
        <v/>
      </c>
      <c r="ACK3" t="inlineStr">
        <is>
          <t>Tidak/kurang baik untuk tanaman Tidak memiliki tempat untuk menyimpan</t>
        </is>
      </c>
      <c r="ACL3" t="n">
        <v>1</v>
      </c>
      <c r="ACM3" t="n">
        <v>1</v>
      </c>
      <c r="ACN3" t="n">
        <v>0</v>
      </c>
      <c r="ACO3" t="n">
        <v>0</v>
      </c>
      <c r="ACP3" t="n">
        <v>0</v>
      </c>
      <c r="ACQ3" t="n">
        <v>0</v>
      </c>
      <c r="ACR3" t="n">
        <v>0</v>
      </c>
      <c r="ACS3" t="n">
        <v/>
      </c>
      <c r="ACT3" t="inlineStr">
        <is>
          <t>Tidak</t>
        </is>
      </c>
      <c r="ACU3" t="inlineStr">
        <is>
          <t>Manfaat besar dan membantu kehidupan sehari-hari</t>
        </is>
      </c>
      <c r="ACV3" t="inlineStr">
        <is>
          <t>Sama saja</t>
        </is>
      </c>
      <c r="ACW3" t="inlineStr">
        <is>
          <t>Anggota keluarga - Perempuan dewasa</t>
        </is>
      </c>
      <c r="ACX3" t="inlineStr">
        <is>
          <t>Netral/tidak tahu</t>
        </is>
      </c>
      <c r="ACY3" t="inlineStr">
        <is>
          <t>Anggota keluarga - Laki-laki dewasa Anggota keluarga - Perempuan dewasa Anggota keluarga - Anak-anak</t>
        </is>
      </c>
      <c r="ACZ3" t="n">
        <v>1</v>
      </c>
      <c r="ADA3" t="n">
        <v>1</v>
      </c>
      <c r="ADB3" t="n">
        <v>1</v>
      </c>
      <c r="ADC3" t="n">
        <v>0</v>
      </c>
      <c r="ADD3" t="inlineStr">
        <is>
          <t>Sangat puas</t>
        </is>
      </c>
      <c r="ADE3" t="inlineStr">
        <is>
          <t>Tidak puas</t>
        </is>
      </c>
      <c r="ADF3" t="inlineStr">
        <is>
          <t>Sangat puas</t>
        </is>
      </c>
      <c r="ADG3" t="inlineStr">
        <is>
          <t>Puas</t>
        </is>
      </c>
      <c r="ADH3" t="inlineStr">
        <is>
          <t>Tidak</t>
        </is>
      </c>
      <c r="ADI3" t="n">
        <v/>
      </c>
      <c r="ADJ3" t="inlineStr">
        <is>
          <t>Cukup puas</t>
        </is>
      </c>
      <c r="ADK3" t="n">
        <v/>
      </c>
      <c r="ADL3" t="n">
        <v/>
      </c>
      <c r="ADM3" t="n">
        <v/>
      </c>
      <c r="ADN3" t="n">
        <v/>
      </c>
      <c r="ADO3" t="n">
        <v/>
      </c>
      <c r="ADP3" t="n">
        <v/>
      </c>
      <c r="ADQ3" t="n">
        <v/>
      </c>
      <c r="ADR3" t="n">
        <v/>
      </c>
      <c r="ADS3" t="n">
        <v/>
      </c>
      <c r="ADT3" t="n">
        <v/>
      </c>
      <c r="ADU3" t="inlineStr">
        <is>
          <t>Dibiarkan saja Lainnya</t>
        </is>
      </c>
      <c r="ADV3" t="n">
        <v>0</v>
      </c>
      <c r="ADW3" t="n">
        <v>0</v>
      </c>
      <c r="ADX3" t="n">
        <v>0</v>
      </c>
      <c r="ADY3" t="n">
        <v>0</v>
      </c>
      <c r="ADZ3" t="n">
        <v>0</v>
      </c>
      <c r="AEA3" t="n">
        <v>0</v>
      </c>
      <c r="AEB3" t="n">
        <v>1</v>
      </c>
      <c r="AEC3" t="n">
        <v>1</v>
      </c>
      <c r="AED3" t="inlineStr">
        <is>
          <t>Tidak tahu harus menghubungi siapa</t>
        </is>
      </c>
      <c r="AEE3" t="inlineStr">
        <is>
          <t>Lainnya</t>
        </is>
      </c>
      <c r="AEF3" t="inlineStr">
        <is>
          <t>Laporan kepada ketua kelompok</t>
        </is>
      </c>
      <c r="AEG3" t="inlineStr">
        <is>
          <t>Lainnya</t>
        </is>
      </c>
      <c r="AEH3" t="inlineStr">
        <is>
          <t>Meminta bantuan kepada ketua kelompok</t>
        </is>
      </c>
      <c r="AEI3" t="inlineStr">
        <is>
          <t>Tidak</t>
        </is>
      </c>
      <c r="AEJ3" t="inlineStr">
        <is>
          <t>Tidak pernah</t>
        </is>
      </c>
      <c r="AEK3" t="inlineStr">
        <is>
          <t>Lebih mudah mendapatkan energi Lebih aman</t>
        </is>
      </c>
      <c r="AEL3" t="n">
        <v>0</v>
      </c>
      <c r="AEM3" t="n">
        <v>1</v>
      </c>
      <c r="AEN3" t="n">
        <v>0</v>
      </c>
      <c r="AEO3" t="n">
        <v>0</v>
      </c>
      <c r="AEP3" t="n">
        <v>1</v>
      </c>
      <c r="AEQ3" t="n">
        <v>0</v>
      </c>
      <c r="AER3" t="n">
        <v>0</v>
      </c>
      <c r="AES3" t="n">
        <v>0</v>
      </c>
      <c r="AET3" t="n">
        <v>0</v>
      </c>
      <c r="AEU3" t="n">
        <v>0</v>
      </c>
      <c r="AEV3" t="n">
        <v>0</v>
      </c>
      <c r="AEW3" t="n">
        <v>0</v>
      </c>
      <c r="AEX3" t="n">
        <v/>
      </c>
      <c r="AEY3" t="inlineStr">
        <is>
          <t>Memasak lebih aman</t>
        </is>
      </c>
      <c r="AEZ3" t="n">
        <v/>
      </c>
      <c r="AFA3" t="inlineStr">
        <is>
          <t>Tetangga / teman / saudara</t>
        </is>
      </c>
      <c r="AFB3" t="n">
        <v/>
      </c>
      <c r="AFC3" t="inlineStr">
        <is>
          <t>Adang Suhayat Pangalengan-Digester 2026-03-02-15_25_43.jpeg</t>
        </is>
      </c>
      <c r="AFD3" t="inlineStr">
        <is>
          <t>https://kf.kobotoolbox.org/api/v2/assets/avstPQqLr3Ab3ZdcVTXZ6f/data/685599628/attachments/attxcozVdpAnQeUWqUwHiEMP/</t>
        </is>
      </c>
      <c r="AFE3" t="inlineStr">
        <is>
          <t>Adang Suhayat Pangalengan-Rumah 2026-03-02-15_25_53.jpeg</t>
        </is>
      </c>
      <c r="AFF3" t="inlineStr">
        <is>
          <t>https://kf.kobotoolbox.org/api/v2/assets/avstPQqLr3Ab3ZdcVTXZ6f/data/685599628/attachments/attAnEW2k8uzC4wS6QnpS4Lc/</t>
        </is>
      </c>
      <c r="AFG3" t="inlineStr">
        <is>
          <t>Ano</t>
        </is>
      </c>
      <c r="AFH3" t="n">
        <v/>
      </c>
      <c r="AFI3" t="n">
        <v/>
      </c>
    </row>
    <row r="4">
      <c r="A4" s="93" t="n">
        <v>46080</v>
      </c>
      <c r="B4" s="93" t="n">
        <v>46085</v>
      </c>
      <c r="C4" t="inlineStr">
        <is>
          <t>ano</t>
        </is>
      </c>
      <c r="D4" t="inlineStr">
        <is>
          <t>agus rosidin</t>
        </is>
      </c>
      <c r="E4" t="n">
        <v>81221043897</v>
      </c>
      <c r="F4" t="inlineStr">
        <is>
          <t>-7.181892 107.595591 0 0</t>
        </is>
      </c>
      <c r="G4" t="n">
        <v>-7.181892</v>
      </c>
      <c r="H4" t="n">
        <v>107.595591</v>
      </c>
      <c r="I4" t="n">
        <v>0</v>
      </c>
      <c r="J4" t="n">
        <v>0</v>
      </c>
      <c r="K4" t="inlineStr">
        <is>
          <t>-7.181892, 107.595591</t>
        </is>
      </c>
      <c r="L4" t="inlineStr">
        <is>
          <t>-7.18188 107.595287 0 0</t>
        </is>
      </c>
      <c r="M4" t="n">
        <v>-7.18188</v>
      </c>
      <c r="N4" t="n">
        <v>107.595287</v>
      </c>
      <c r="O4" t="n">
        <v>0</v>
      </c>
      <c r="P4" t="n">
        <v>0</v>
      </c>
      <c r="Q4" t="inlineStr">
        <is>
          <t>-7.181880, 107.595287</t>
        </is>
      </c>
      <c r="R4" t="inlineStr">
        <is>
          <t>Jawa Barat</t>
        </is>
      </c>
      <c r="S4" t="n">
        <v>0</v>
      </c>
      <c r="T4" t="n">
        <v>0</v>
      </c>
      <c r="U4" t="n">
        <v>1</v>
      </c>
      <c r="V4" t="n">
        <v>0</v>
      </c>
      <c r="W4" t="n">
        <v>0</v>
      </c>
      <c r="X4" t="n">
        <v>0</v>
      </c>
      <c r="Y4" t="n">
        <v>0</v>
      </c>
      <c r="Z4" t="n">
        <v>0</v>
      </c>
      <c r="AA4" t="n">
        <v>0</v>
      </c>
      <c r="AB4" t="n">
        <v>0</v>
      </c>
      <c r="AC4" t="inlineStr">
        <is>
          <t>BANDUNG</t>
        </is>
      </c>
      <c r="AD4" t="inlineStr">
        <is>
          <t>PANGALENGAN</t>
        </is>
      </c>
      <c r="AE4" t="inlineStr">
        <is>
          <t>MARGA MUKTI</t>
        </is>
      </c>
      <c r="AF4" t="inlineStr">
        <is>
          <t>MG UJUNG BERUNG</t>
        </is>
      </c>
      <c r="AG4" t="inlineStr">
        <is>
          <t>UBP0005</t>
        </is>
      </c>
      <c r="AH4" t="n">
        <v>8</v>
      </c>
      <c r="AI4" t="inlineStr">
        <is>
          <t>VPA2</t>
        </is>
      </c>
      <c r="AJ4" t="inlineStr">
        <is>
          <t>Tidak aktif</t>
        </is>
      </c>
      <c r="AK4" t="n">
        <v>56</v>
      </c>
      <c r="AL4" t="inlineStr">
        <is>
          <t>Laki-laki</t>
        </is>
      </c>
      <c r="AM4" t="inlineStr">
        <is>
          <t>Sudah menikah</t>
        </is>
      </c>
      <c r="AN4" t="inlineStr">
        <is>
          <t>Diploma/S1/Sederajat</t>
        </is>
      </c>
      <c r="AO4" t="inlineStr">
        <is>
          <t>Tidak ada</t>
        </is>
      </c>
      <c r="AP4" t="n">
        <v>0</v>
      </c>
      <c r="AQ4" t="n">
        <v>0</v>
      </c>
      <c r="AR4" t="n">
        <v>0</v>
      </c>
      <c r="AS4" t="n">
        <v>0</v>
      </c>
      <c r="AT4" t="n">
        <v>0</v>
      </c>
      <c r="AU4" t="n">
        <v>0</v>
      </c>
      <c r="AV4" t="n">
        <v>0</v>
      </c>
      <c r="AW4" t="n">
        <v>1</v>
      </c>
      <c r="AX4" t="n">
        <v/>
      </c>
      <c r="AY4" t="inlineStr">
        <is>
          <t>Tidak ada</t>
        </is>
      </c>
      <c r="AZ4" t="n">
        <v>0</v>
      </c>
      <c r="BA4" t="n">
        <v>0</v>
      </c>
      <c r="BB4" t="n">
        <v>0</v>
      </c>
      <c r="BC4" t="n">
        <v>0</v>
      </c>
      <c r="BD4" t="n">
        <v>0</v>
      </c>
      <c r="BE4" t="n">
        <v>0</v>
      </c>
      <c r="BF4" t="n">
        <v>0</v>
      </c>
      <c r="BG4" t="n">
        <v>1</v>
      </c>
      <c r="BH4" t="n">
        <v/>
      </c>
      <c r="BI4" t="inlineStr">
        <is>
          <t>&lt;Rp1.500.000</t>
        </is>
      </c>
      <c r="BJ4" t="n">
        <v>3</v>
      </c>
      <c r="BK4" t="n">
        <v>3</v>
      </c>
      <c r="BL4" t="n">
        <v>2</v>
      </c>
      <c r="BM4" t="n">
        <v>0</v>
      </c>
      <c r="BN4" t="inlineStr">
        <is>
          <t>Milik sendiri</t>
        </is>
      </c>
      <c r="BO4" t="inlineStr">
        <is>
          <t>Permanen (dinding bata dan semen)</t>
        </is>
      </c>
      <c r="BP4" t="n">
        <v>1</v>
      </c>
      <c r="BQ4" t="n">
        <v>0</v>
      </c>
      <c r="BR4" t="n">
        <v>0</v>
      </c>
      <c r="BS4" t="n">
        <v>0</v>
      </c>
      <c r="BT4" t="n">
        <v>0</v>
      </c>
      <c r="BU4" t="n">
        <v/>
      </c>
      <c r="BV4" t="inlineStr">
        <is>
          <t>Keramik/ubin</t>
        </is>
      </c>
      <c r="BW4" t="n">
        <v>0</v>
      </c>
      <c r="BX4" t="n">
        <v>0</v>
      </c>
      <c r="BY4" t="n">
        <v>1</v>
      </c>
      <c r="BZ4" t="n">
        <v>0</v>
      </c>
      <c r="CA4" t="n">
        <v>0</v>
      </c>
      <c r="CB4" t="n">
        <v/>
      </c>
      <c r="CC4" t="inlineStr">
        <is>
          <t>Genting</t>
        </is>
      </c>
      <c r="CD4" t="n">
        <v>0</v>
      </c>
      <c r="CE4" t="n">
        <v>0</v>
      </c>
      <c r="CF4" t="n">
        <v>0</v>
      </c>
      <c r="CG4" t="n">
        <v>0</v>
      </c>
      <c r="CH4" t="n">
        <v>0</v>
      </c>
      <c r="CI4" t="n">
        <v>1</v>
      </c>
      <c r="CJ4" t="n">
        <v>0</v>
      </c>
      <c r="CK4" t="n">
        <v/>
      </c>
      <c r="CL4" t="inlineStr">
        <is>
          <t>Ya</t>
        </is>
      </c>
      <c r="CM4" t="n">
        <v>2018</v>
      </c>
      <c r="CN4" t="inlineStr">
        <is>
          <t>Fixed-Dome (Kubah Tetap)</t>
        </is>
      </c>
      <c r="CO4" t="inlineStr">
        <is>
          <t>12 m³ (10-11 ekor sapi, ±10 jam memasak/hari, ±100 kg slurry/hari)</t>
        </is>
      </c>
      <c r="CP4" t="inlineStr">
        <is>
          <t>Anggota keluarga - laki-laki</t>
        </is>
      </c>
      <c r="CQ4" t="n">
        <v>0</v>
      </c>
      <c r="CR4" t="n">
        <v>0</v>
      </c>
      <c r="CS4" t="n">
        <v>0</v>
      </c>
      <c r="CT4" t="n">
        <v>0</v>
      </c>
      <c r="CU4" t="n">
        <v>1</v>
      </c>
      <c r="CV4" t="n">
        <v>0</v>
      </c>
      <c r="CW4" t="n">
        <v>0</v>
      </c>
      <c r="CX4" t="n">
        <v>0</v>
      </c>
      <c r="CY4" t="inlineStr">
        <is>
          <t>Anggota keluarga - laki-laki</t>
        </is>
      </c>
      <c r="CZ4" t="n">
        <v>1</v>
      </c>
      <c r="DA4" t="n">
        <v>0</v>
      </c>
      <c r="DB4" t="n">
        <v>0</v>
      </c>
      <c r="DC4" t="n">
        <v/>
      </c>
      <c r="DD4" t="inlineStr">
        <is>
          <t>Anggota keluarga - laki-laki</t>
        </is>
      </c>
      <c r="DE4" t="n">
        <v>1</v>
      </c>
      <c r="DF4" t="n">
        <v>0</v>
      </c>
      <c r="DG4" t="n">
        <v>0</v>
      </c>
      <c r="DH4" t="n">
        <v>0</v>
      </c>
      <c r="DI4" t="n">
        <v/>
      </c>
      <c r="DJ4" t="inlineStr">
        <is>
          <t>Anggota keluarga - laki-laki</t>
        </is>
      </c>
      <c r="DK4" t="n">
        <v>1</v>
      </c>
      <c r="DL4" t="n">
        <v>0</v>
      </c>
      <c r="DM4" t="n">
        <v>0</v>
      </c>
      <c r="DN4" t="n">
        <v>0</v>
      </c>
      <c r="DO4" t="n">
        <v/>
      </c>
      <c r="DP4" t="inlineStr">
        <is>
          <t>Tidak berfungsi sama sekali</t>
        </is>
      </c>
      <c r="DQ4" t="inlineStr">
        <is>
          <t>&gt;1 tahun yang lalu</t>
        </is>
      </c>
      <c r="DR4" t="inlineStr">
        <is>
          <t>Tidak ada ternak</t>
        </is>
      </c>
      <c r="DS4" t="n">
        <v/>
      </c>
      <c r="DT4" t="n">
        <v/>
      </c>
      <c r="DU4" t="n">
        <v/>
      </c>
      <c r="DV4" t="n">
        <v/>
      </c>
      <c r="DW4" t="n">
        <v/>
      </c>
      <c r="DX4" t="n">
        <v/>
      </c>
      <c r="DY4" t="n">
        <v/>
      </c>
      <c r="DZ4" t="n">
        <v/>
      </c>
      <c r="EA4" t="n">
        <v/>
      </c>
      <c r="EB4" t="n">
        <v/>
      </c>
      <c r="EC4" t="n">
        <v/>
      </c>
      <c r="ED4" t="n">
        <v/>
      </c>
      <c r="EE4" t="n">
        <v/>
      </c>
      <c r="EF4" t="n">
        <v/>
      </c>
      <c r="EG4" t="n">
        <v/>
      </c>
      <c r="EH4" t="n">
        <v/>
      </c>
      <c r="EI4" t="inlineStr">
        <is>
          <t>Tidak ada masalah</t>
        </is>
      </c>
      <c r="EJ4" t="n">
        <v>0</v>
      </c>
      <c r="EK4" t="n">
        <v>0</v>
      </c>
      <c r="EL4" t="n">
        <v>0</v>
      </c>
      <c r="EM4" t="n">
        <v>1</v>
      </c>
      <c r="EN4" t="n">
        <v>0</v>
      </c>
      <c r="EO4" t="n">
        <v/>
      </c>
      <c r="EP4" t="inlineStr">
        <is>
          <t>Ya, cukup jelas dan mudah diikuti</t>
        </is>
      </c>
      <c r="EQ4" t="inlineStr">
        <is>
          <t>Bukan pelatihan</t>
        </is>
      </c>
      <c r="ER4" t="inlineStr">
        <is>
          <t>CPO atau pendamping</t>
        </is>
      </c>
      <c r="ES4" t="n">
        <v>1</v>
      </c>
      <c r="ET4" t="n">
        <v>0</v>
      </c>
      <c r="EU4" t="n">
        <v>0</v>
      </c>
      <c r="EV4" t="n">
        <v>0</v>
      </c>
      <c r="EW4" t="n">
        <v/>
      </c>
      <c r="EX4" t="inlineStr">
        <is>
          <t>Anggota keluarga - Laki-laki</t>
        </is>
      </c>
      <c r="EY4" t="n">
        <v>1</v>
      </c>
      <c r="EZ4" t="n">
        <v>0</v>
      </c>
      <c r="FA4" t="n">
        <v>0</v>
      </c>
      <c r="FB4" t="n">
        <v/>
      </c>
      <c r="FC4" t="inlineStr">
        <is>
          <t>Jarang sekali</t>
        </is>
      </c>
      <c r="FD4" t="n">
        <v/>
      </c>
      <c r="FE4" t="inlineStr">
        <is>
          <t>Mengetahui</t>
        </is>
      </c>
      <c r="FF4" t="inlineStr">
        <is>
          <t>Tidak pernah</t>
        </is>
      </c>
      <c r="FG4" t="inlineStr">
        <is>
          <t>Tidak mengetahui</t>
        </is>
      </c>
      <c r="FH4" t="inlineStr">
        <is>
          <t>Tidak pernah</t>
        </is>
      </c>
      <c r="FI4" t="inlineStr">
        <is>
          <t>Mengetahui</t>
        </is>
      </c>
      <c r="FJ4" t="inlineStr">
        <is>
          <t>Tidak pernah</t>
        </is>
      </c>
      <c r="FK4" t="inlineStr">
        <is>
          <t>Mengetahui</t>
        </is>
      </c>
      <c r="FL4" t="inlineStr">
        <is>
          <t>Tidak pernah</t>
        </is>
      </c>
      <c r="FM4" t="inlineStr">
        <is>
          <t>Mengetahui</t>
        </is>
      </c>
      <c r="FN4" t="inlineStr">
        <is>
          <t>Tidak pernah</t>
        </is>
      </c>
      <c r="FO4" t="inlineStr">
        <is>
          <t>Mengetahui</t>
        </is>
      </c>
      <c r="FP4" t="inlineStr">
        <is>
          <t>Tidak pernah</t>
        </is>
      </c>
      <c r="FQ4" t="inlineStr">
        <is>
          <t>Mengetahui</t>
        </is>
      </c>
      <c r="FR4" t="inlineStr">
        <is>
          <t>Ya</t>
        </is>
      </c>
      <c r="FS4" t="inlineStr">
        <is>
          <t>Mengetahui</t>
        </is>
      </c>
      <c r="FT4" t="inlineStr">
        <is>
          <t>Ya, selalu</t>
        </is>
      </c>
      <c r="FU4" t="inlineStr">
        <is>
          <t>Laki-laki dewasa</t>
        </is>
      </c>
      <c r="FV4" t="n">
        <v>1</v>
      </c>
      <c r="FW4" t="n">
        <v>0</v>
      </c>
      <c r="FX4" t="n">
        <v>0</v>
      </c>
      <c r="FY4" t="n">
        <v>0</v>
      </c>
      <c r="FZ4" t="inlineStr">
        <is>
          <t>Memahami</t>
        </is>
      </c>
      <c r="GA4" t="inlineStr">
        <is>
          <t>Teman/keluarga</t>
        </is>
      </c>
      <c r="GB4" t="n">
        <v>0</v>
      </c>
      <c r="GC4" t="n">
        <v>0</v>
      </c>
      <c r="GD4" t="n">
        <v>1</v>
      </c>
      <c r="GE4" t="n">
        <v>0</v>
      </c>
      <c r="GF4" t="n">
        <v/>
      </c>
      <c r="GG4" t="inlineStr">
        <is>
          <t>Selalu</t>
        </is>
      </c>
      <c r="GH4" t="inlineStr">
        <is>
          <t>Tidak</t>
        </is>
      </c>
      <c r="GI4" t="n">
        <v/>
      </c>
      <c r="GJ4" t="n">
        <v/>
      </c>
      <c r="GK4" t="n">
        <v/>
      </c>
      <c r="GL4" t="n">
        <v/>
      </c>
      <c r="GM4" t="n">
        <v/>
      </c>
      <c r="GN4" t="n">
        <v/>
      </c>
      <c r="GO4" t="n">
        <v/>
      </c>
      <c r="GP4" t="inlineStr">
        <is>
          <t>Sebagian</t>
        </is>
      </c>
      <c r="GQ4" t="inlineStr">
        <is>
          <t>LPG</t>
        </is>
      </c>
      <c r="GR4" t="n">
        <v>1</v>
      </c>
      <c r="GS4" t="n">
        <v>0</v>
      </c>
      <c r="GT4" t="n">
        <v>0</v>
      </c>
      <c r="GU4" t="n">
        <v>0</v>
      </c>
      <c r="GV4" t="n">
        <v>0</v>
      </c>
      <c r="GW4" t="n">
        <v>0</v>
      </c>
      <c r="GX4" t="n">
        <v>0</v>
      </c>
      <c r="GY4" t="n">
        <v/>
      </c>
      <c r="GZ4" t="inlineStr">
        <is>
          <t>Tidak</t>
        </is>
      </c>
      <c r="HA4" t="n">
        <v/>
      </c>
      <c r="HB4" t="n">
        <v/>
      </c>
      <c r="HC4" t="n">
        <v/>
      </c>
      <c r="HD4" t="n">
        <v/>
      </c>
      <c r="HE4" t="n">
        <v>12</v>
      </c>
      <c r="HF4" t="n">
        <v>100000</v>
      </c>
      <c r="HG4" t="n">
        <v>6</v>
      </c>
      <c r="HH4" t="n">
        <v>50000</v>
      </c>
      <c r="HI4" t="n">
        <v/>
      </c>
      <c r="HJ4" t="n">
        <v/>
      </c>
      <c r="HK4" t="n">
        <v/>
      </c>
      <c r="HL4" t="n">
        <v/>
      </c>
      <c r="HM4" t="n">
        <v/>
      </c>
      <c r="HN4" t="n">
        <v/>
      </c>
      <c r="HO4" t="n">
        <v/>
      </c>
      <c r="HP4" t="n">
        <v/>
      </c>
      <c r="HQ4" t="n">
        <v/>
      </c>
      <c r="HR4" t="n">
        <v/>
      </c>
      <c r="HS4" t="n">
        <v/>
      </c>
      <c r="HT4" t="n">
        <v/>
      </c>
      <c r="HU4" t="n">
        <v/>
      </c>
      <c r="HV4" t="n">
        <v/>
      </c>
      <c r="HW4" t="n">
        <v/>
      </c>
      <c r="HX4" t="n">
        <v/>
      </c>
      <c r="HY4" t="n">
        <v/>
      </c>
      <c r="HZ4" t="n">
        <v/>
      </c>
      <c r="IA4" t="n">
        <v>6</v>
      </c>
      <c r="IB4" t="n">
        <v>50000</v>
      </c>
      <c r="IC4" t="n">
        <v/>
      </c>
      <c r="ID4" t="n">
        <v/>
      </c>
      <c r="IE4" t="n">
        <v/>
      </c>
      <c r="IF4" t="n">
        <v/>
      </c>
      <c r="IG4" t="n">
        <v/>
      </c>
      <c r="IH4" t="n">
        <v/>
      </c>
      <c r="II4" t="n">
        <v/>
      </c>
      <c r="IJ4" t="n">
        <v/>
      </c>
      <c r="IK4" t="inlineStr">
        <is>
          <t>80-100 kg</t>
        </is>
      </c>
      <c r="IL4" t="inlineStr">
        <is>
          <t>1-3 jam</t>
        </is>
      </c>
      <c r="IM4" t="inlineStr">
        <is>
          <t>Ya</t>
        </is>
      </c>
      <c r="IN4" t="inlineStr">
        <is>
          <t>Tidak</t>
        </is>
      </c>
      <c r="IO4" t="inlineStr">
        <is>
          <t>Tidak ada perubahan</t>
        </is>
      </c>
      <c r="IP4" t="n">
        <v/>
      </c>
      <c r="IQ4" t="inlineStr">
        <is>
          <t>Tidak pernah</t>
        </is>
      </c>
      <c r="IR4" t="n">
        <v/>
      </c>
      <c r="IS4" t="n">
        <v/>
      </c>
      <c r="IT4" t="n">
        <v/>
      </c>
      <c r="IU4" t="n">
        <v/>
      </c>
      <c r="IV4" t="n">
        <v/>
      </c>
      <c r="IW4" t="n">
        <v/>
      </c>
      <c r="IX4" t="n">
        <v/>
      </c>
      <c r="IY4" t="n">
        <v/>
      </c>
      <c r="IZ4" t="inlineStr">
        <is>
          <t>Tidak pernah</t>
        </is>
      </c>
      <c r="JA4" t="n">
        <v/>
      </c>
      <c r="JB4" t="n">
        <v/>
      </c>
      <c r="JC4" t="n">
        <v/>
      </c>
      <c r="JD4" t="n">
        <v/>
      </c>
      <c r="JE4" t="n">
        <v/>
      </c>
      <c r="JF4" t="n">
        <v/>
      </c>
      <c r="JG4" t="n">
        <v/>
      </c>
      <c r="JH4" t="n">
        <v/>
      </c>
      <c r="JI4" t="inlineStr">
        <is>
          <t>Tidak pernah</t>
        </is>
      </c>
      <c r="JJ4" t="n">
        <v/>
      </c>
      <c r="JK4" t="n">
        <v/>
      </c>
      <c r="JL4" t="n">
        <v/>
      </c>
      <c r="JM4" t="n">
        <v/>
      </c>
      <c r="JN4" t="n">
        <v/>
      </c>
      <c r="JO4" t="n">
        <v/>
      </c>
      <c r="JP4" t="n">
        <v/>
      </c>
      <c r="JQ4" t="n">
        <v/>
      </c>
      <c r="JR4" t="inlineStr">
        <is>
          <t>Tidak pernah</t>
        </is>
      </c>
      <c r="JS4" t="n">
        <v/>
      </c>
      <c r="JT4" t="n">
        <v/>
      </c>
      <c r="JU4" t="n">
        <v/>
      </c>
      <c r="JV4" t="n">
        <v/>
      </c>
      <c r="JW4" t="n">
        <v/>
      </c>
      <c r="JX4" t="n">
        <v/>
      </c>
      <c r="JY4" t="n">
        <v/>
      </c>
      <c r="JZ4" t="n">
        <v/>
      </c>
      <c r="KA4" t="inlineStr">
        <is>
          <t>Tidak pernah</t>
        </is>
      </c>
      <c r="KB4" t="n">
        <v/>
      </c>
      <c r="KC4" t="n">
        <v/>
      </c>
      <c r="KD4" t="n">
        <v/>
      </c>
      <c r="KE4" t="n">
        <v/>
      </c>
      <c r="KF4" t="n">
        <v/>
      </c>
      <c r="KG4" t="n">
        <v/>
      </c>
      <c r="KH4" t="n">
        <v/>
      </c>
      <c r="KI4" t="n">
        <v/>
      </c>
      <c r="KJ4" t="inlineStr">
        <is>
          <t>Tidak pernah</t>
        </is>
      </c>
      <c r="KK4" t="n">
        <v/>
      </c>
      <c r="KL4" t="n">
        <v/>
      </c>
      <c r="KM4" t="n">
        <v/>
      </c>
      <c r="KN4" t="n">
        <v/>
      </c>
      <c r="KO4" t="n">
        <v/>
      </c>
      <c r="KP4" t="n">
        <v/>
      </c>
      <c r="KQ4" t="n">
        <v/>
      </c>
      <c r="KR4" t="n">
        <v/>
      </c>
      <c r="KS4" t="inlineStr">
        <is>
          <t>Tidak ada perubahan</t>
        </is>
      </c>
      <c r="KT4" t="inlineStr">
        <is>
          <t>0-1 kali</t>
        </is>
      </c>
      <c r="KU4" t="inlineStr">
        <is>
          <t>0-1 kali</t>
        </is>
      </c>
      <c r="KV4" t="inlineStr">
        <is>
          <t>Tidak ada</t>
        </is>
      </c>
      <c r="KW4" t="n">
        <v>0</v>
      </c>
      <c r="KX4" t="n">
        <v>0</v>
      </c>
      <c r="KY4" t="n">
        <v>0</v>
      </c>
      <c r="KZ4" t="n">
        <v>1</v>
      </c>
      <c r="LA4" t="inlineStr">
        <is>
          <t>Tidak ada perubahan</t>
        </is>
      </c>
      <c r="LB4" t="inlineStr">
        <is>
          <t>Tidak ada perubahan</t>
        </is>
      </c>
      <c r="LC4" t="n">
        <v>0</v>
      </c>
      <c r="LD4" t="n">
        <v>0</v>
      </c>
      <c r="LE4" t="n">
        <v>0</v>
      </c>
      <c r="LF4" t="n">
        <v>0</v>
      </c>
      <c r="LG4" t="inlineStr">
        <is>
          <t>Tidak</t>
        </is>
      </c>
      <c r="LH4" t="n">
        <v/>
      </c>
      <c r="LI4" t="inlineStr">
        <is>
          <t>Tidak ada perubahan</t>
        </is>
      </c>
      <c r="LJ4" t="n">
        <v/>
      </c>
      <c r="LK4" t="n">
        <v/>
      </c>
      <c r="LL4" t="n">
        <v/>
      </c>
      <c r="LM4" t="n">
        <v/>
      </c>
      <c r="LN4" t="n">
        <v/>
      </c>
      <c r="LO4" t="n">
        <v/>
      </c>
      <c r="LP4" t="n">
        <v/>
      </c>
      <c r="LQ4" t="n">
        <v/>
      </c>
      <c r="LR4" t="n">
        <v/>
      </c>
      <c r="LS4" t="n">
        <v>30</v>
      </c>
      <c r="LT4" t="n">
        <v>0</v>
      </c>
      <c r="LU4" t="n">
        <v>0</v>
      </c>
      <c r="LV4" t="n">
        <v>15</v>
      </c>
      <c r="LW4" t="n">
        <v>0</v>
      </c>
      <c r="LX4" t="n">
        <v>0</v>
      </c>
      <c r="LY4" t="n">
        <v>5</v>
      </c>
      <c r="LZ4" t="n">
        <v>0</v>
      </c>
      <c r="MA4" t="n">
        <v>0</v>
      </c>
      <c r="MB4" t="inlineStr">
        <is>
          <t>Tidak</t>
        </is>
      </c>
      <c r="MC4" t="n">
        <v>0</v>
      </c>
      <c r="MD4" t="n">
        <v>0</v>
      </c>
      <c r="ME4" t="n">
        <v>40</v>
      </c>
      <c r="MF4" t="n">
        <v>20</v>
      </c>
      <c r="MG4" t="n">
        <v>0</v>
      </c>
      <c r="MH4" t="n">
        <v>0</v>
      </c>
      <c r="MI4" t="n">
        <v/>
      </c>
      <c r="MJ4" t="n">
        <v/>
      </c>
      <c r="MK4" t="n">
        <v/>
      </c>
      <c r="ML4" t="n">
        <v/>
      </c>
      <c r="MM4" t="n">
        <v/>
      </c>
      <c r="MN4" t="n">
        <v/>
      </c>
      <c r="MO4" t="n">
        <v/>
      </c>
      <c r="MP4" t="n">
        <v/>
      </c>
      <c r="MQ4" t="n">
        <v/>
      </c>
      <c r="MR4" t="inlineStr">
        <is>
          <t>Tidak ada waktu yang dihemat</t>
        </is>
      </c>
      <c r="MS4" t="n">
        <v/>
      </c>
      <c r="MT4" t="inlineStr">
        <is>
          <t>Tidak ada waktu yang dihemat</t>
        </is>
      </c>
      <c r="MU4" t="inlineStr">
        <is>
          <t>Tidak</t>
        </is>
      </c>
      <c r="MV4" t="n">
        <v/>
      </c>
      <c r="MW4" t="n">
        <v/>
      </c>
      <c r="MX4" t="n">
        <v/>
      </c>
      <c r="MY4" t="n">
        <v/>
      </c>
      <c r="MZ4" t="n">
        <v/>
      </c>
      <c r="NA4" t="n">
        <v/>
      </c>
      <c r="NB4" t="n">
        <v/>
      </c>
      <c r="NC4" t="n">
        <v/>
      </c>
      <c r="ND4" t="n">
        <v/>
      </c>
      <c r="NE4" t="n">
        <v/>
      </c>
      <c r="NF4" t="n">
        <v/>
      </c>
      <c r="NG4" t="n">
        <v/>
      </c>
      <c r="NH4" t="n">
        <v/>
      </c>
      <c r="NI4" t="n">
        <v/>
      </c>
      <c r="NJ4" t="n">
        <v/>
      </c>
      <c r="NK4" t="n">
        <v/>
      </c>
      <c r="NL4" t="inlineStr">
        <is>
          <t>Ya</t>
        </is>
      </c>
      <c r="NM4" t="inlineStr">
        <is>
          <t>100% dana hibah</t>
        </is>
      </c>
      <c r="NN4" t="inlineStr">
        <is>
          <t>0 (100% sumber pembiayaan dari hibah)</t>
        </is>
      </c>
      <c r="NO4" t="inlineStr">
        <is>
          <t>Program CSR perusahaan</t>
        </is>
      </c>
      <c r="NP4" t="n">
        <v/>
      </c>
      <c r="NQ4" t="n">
        <v/>
      </c>
      <c r="NR4" t="n">
        <v/>
      </c>
      <c r="NS4" t="n">
        <v/>
      </c>
      <c r="NT4" t="n">
        <v/>
      </c>
      <c r="NU4" t="n">
        <v/>
      </c>
      <c r="NV4" t="n">
        <v/>
      </c>
      <c r="NW4" t="n">
        <v/>
      </c>
      <c r="NX4" t="inlineStr">
        <is>
          <t>Sama saja</t>
        </is>
      </c>
      <c r="NY4" t="n">
        <v>120</v>
      </c>
      <c r="NZ4" t="n">
        <v>0</v>
      </c>
      <c r="OA4" t="n">
        <v>0</v>
      </c>
      <c r="OB4" t="n">
        <v>10</v>
      </c>
      <c r="OC4" t="n">
        <v>0</v>
      </c>
      <c r="OD4" t="n">
        <v>0</v>
      </c>
      <c r="OE4" t="inlineStr">
        <is>
          <t>Tidak ada perubahan</t>
        </is>
      </c>
      <c r="OF4" t="inlineStr">
        <is>
          <t>Sama saja (tidak ada perbedaan waktu memasak MAUPUN rasa/bau makanan bila dibandingkan penggunaan sebelumnya)</t>
        </is>
      </c>
      <c r="OG4" t="inlineStr">
        <is>
          <t>Tidak</t>
        </is>
      </c>
      <c r="OH4" t="n">
        <v>0</v>
      </c>
      <c r="OI4" t="n">
        <v>0</v>
      </c>
      <c r="OJ4" t="n">
        <v>0</v>
      </c>
      <c r="OK4" t="n">
        <v>0</v>
      </c>
      <c r="OL4" t="n">
        <v>0</v>
      </c>
      <c r="OM4" t="n">
        <v>0</v>
      </c>
      <c r="ON4" t="n">
        <v>0</v>
      </c>
      <c r="OO4" t="n">
        <v>0</v>
      </c>
      <c r="OP4" t="inlineStr">
        <is>
          <t>Sapi perah</t>
        </is>
      </c>
      <c r="OQ4" t="n">
        <v>0</v>
      </c>
      <c r="OR4" t="n">
        <v>1</v>
      </c>
      <c r="OS4" t="n">
        <v>0</v>
      </c>
      <c r="OT4" t="n">
        <v>0</v>
      </c>
      <c r="OU4" t="n">
        <v>0</v>
      </c>
      <c r="OV4" t="n">
        <v>0</v>
      </c>
      <c r="OW4" t="n">
        <v>0</v>
      </c>
      <c r="OX4" t="n">
        <v>0</v>
      </c>
      <c r="OY4" t="n">
        <v>0</v>
      </c>
      <c r="OZ4" t="inlineStr">
        <is>
          <t>Tidak ada</t>
        </is>
      </c>
      <c r="PA4" t="n">
        <v>0</v>
      </c>
      <c r="PB4" t="n">
        <v>0</v>
      </c>
      <c r="PC4" t="n">
        <v>0</v>
      </c>
      <c r="PD4" t="n">
        <v>0</v>
      </c>
      <c r="PE4" t="n">
        <v>0</v>
      </c>
      <c r="PF4" t="n">
        <v>0</v>
      </c>
      <c r="PG4" t="n">
        <v>0</v>
      </c>
      <c r="PH4" t="n">
        <v>0</v>
      </c>
      <c r="PI4" t="n">
        <v>1</v>
      </c>
      <c r="PJ4" t="inlineStr">
        <is>
          <t>Sapi perah</t>
        </is>
      </c>
      <c r="PK4" t="n">
        <v>0</v>
      </c>
      <c r="PL4" t="n">
        <v>1</v>
      </c>
      <c r="PM4" t="n">
        <v>0</v>
      </c>
      <c r="PN4" t="n">
        <v>0</v>
      </c>
      <c r="PO4" t="n">
        <v>0</v>
      </c>
      <c r="PP4" t="n">
        <v>0</v>
      </c>
      <c r="PQ4" t="n">
        <v>0</v>
      </c>
      <c r="PR4" t="n">
        <v>0</v>
      </c>
      <c r="PS4" t="n">
        <v>0</v>
      </c>
      <c r="PT4" t="n">
        <v/>
      </c>
      <c r="PU4" t="n">
        <v/>
      </c>
      <c r="PV4" t="n">
        <v/>
      </c>
      <c r="PW4" t="n">
        <v/>
      </c>
      <c r="PX4" t="n">
        <v/>
      </c>
      <c r="PY4" t="n">
        <v/>
      </c>
      <c r="PZ4" t="n">
        <v/>
      </c>
      <c r="QA4" t="n">
        <v/>
      </c>
      <c r="QB4" t="n">
        <v/>
      </c>
      <c r="QC4" t="n">
        <v/>
      </c>
      <c r="QD4" t="n">
        <v/>
      </c>
      <c r="QE4" t="inlineStr">
        <is>
          <t>2-Dibuang ke sungai</t>
        </is>
      </c>
      <c r="QF4" t="n">
        <v>0</v>
      </c>
      <c r="QG4" t="n">
        <v>0</v>
      </c>
      <c r="QH4" t="n">
        <v>0</v>
      </c>
      <c r="QI4" t="n">
        <v>0</v>
      </c>
      <c r="QJ4" t="n">
        <v>0</v>
      </c>
      <c r="QK4" t="n">
        <v>0</v>
      </c>
      <c r="QL4" t="n">
        <v>1</v>
      </c>
      <c r="QM4" t="n">
        <v>0</v>
      </c>
      <c r="QN4" t="n">
        <v>0</v>
      </c>
      <c r="QO4" t="n">
        <v/>
      </c>
      <c r="QP4" t="n">
        <v/>
      </c>
      <c r="QQ4" t="n">
        <v/>
      </c>
      <c r="QR4" t="n">
        <v/>
      </c>
      <c r="QS4" t="n">
        <v/>
      </c>
      <c r="QT4" t="n">
        <v/>
      </c>
      <c r="QU4" t="n">
        <v/>
      </c>
      <c r="QV4" t="n">
        <v/>
      </c>
      <c r="QW4" t="n">
        <v/>
      </c>
      <c r="QX4" t="n">
        <v/>
      </c>
      <c r="QY4" t="n">
        <v/>
      </c>
      <c r="QZ4" t="n">
        <v/>
      </c>
      <c r="RA4" t="n">
        <v/>
      </c>
      <c r="RB4" t="n">
        <v/>
      </c>
      <c r="RC4" t="n">
        <v/>
      </c>
      <c r="RD4" t="n">
        <v/>
      </c>
      <c r="RE4" t="n">
        <v/>
      </c>
      <c r="RF4" t="n">
        <v/>
      </c>
      <c r="RG4" t="n">
        <v/>
      </c>
      <c r="RH4" t="n">
        <v/>
      </c>
      <c r="RI4" t="n">
        <v/>
      </c>
      <c r="RJ4" t="n">
        <v/>
      </c>
      <c r="RK4" t="n">
        <v/>
      </c>
      <c r="RL4" t="n">
        <v/>
      </c>
      <c r="RM4" t="n">
        <v/>
      </c>
      <c r="RN4" t="n">
        <v/>
      </c>
      <c r="RO4" t="n">
        <v/>
      </c>
      <c r="RP4" t="n">
        <v/>
      </c>
      <c r="RQ4" t="n">
        <v/>
      </c>
      <c r="RR4" t="n">
        <v/>
      </c>
      <c r="RS4" t="n">
        <v/>
      </c>
      <c r="RT4" t="n">
        <v/>
      </c>
      <c r="RU4" t="n">
        <v/>
      </c>
      <c r="RV4" t="n">
        <v/>
      </c>
      <c r="RW4" t="n">
        <v/>
      </c>
      <c r="RX4" t="n">
        <v/>
      </c>
      <c r="RY4" t="n">
        <v/>
      </c>
      <c r="RZ4" t="n">
        <v/>
      </c>
      <c r="SA4" t="n">
        <v/>
      </c>
      <c r="SB4" t="n">
        <v/>
      </c>
      <c r="SC4" t="n">
        <v/>
      </c>
      <c r="SD4" t="n">
        <v/>
      </c>
      <c r="SE4" t="n">
        <v/>
      </c>
      <c r="SF4" t="n">
        <v/>
      </c>
      <c r="SG4" t="n">
        <v/>
      </c>
      <c r="SH4" t="n">
        <v/>
      </c>
      <c r="SI4" t="n">
        <v/>
      </c>
      <c r="SJ4" t="n">
        <v/>
      </c>
      <c r="SK4" t="n">
        <v/>
      </c>
      <c r="SL4" t="n">
        <v/>
      </c>
      <c r="SM4" t="n">
        <v/>
      </c>
      <c r="SN4" t="n">
        <v/>
      </c>
      <c r="SO4" t="n">
        <v/>
      </c>
      <c r="SP4" t="n">
        <v/>
      </c>
      <c r="SQ4" t="n">
        <v/>
      </c>
      <c r="SR4" t="n">
        <v/>
      </c>
      <c r="SS4" t="n">
        <v/>
      </c>
      <c r="ST4" t="n">
        <v/>
      </c>
      <c r="SU4" t="n">
        <v/>
      </c>
      <c r="SV4" t="n">
        <v/>
      </c>
      <c r="SW4" t="n">
        <v/>
      </c>
      <c r="SX4" t="n">
        <v/>
      </c>
      <c r="SY4" t="n">
        <v/>
      </c>
      <c r="SZ4" t="n">
        <v>15</v>
      </c>
      <c r="TA4" t="n">
        <v/>
      </c>
      <c r="TB4" t="n">
        <v/>
      </c>
      <c r="TC4" t="n">
        <v/>
      </c>
      <c r="TD4" t="n">
        <v/>
      </c>
      <c r="TE4" t="n">
        <v/>
      </c>
      <c r="TF4" t="n">
        <v/>
      </c>
      <c r="TG4" t="n">
        <v/>
      </c>
      <c r="TH4" t="n">
        <v/>
      </c>
      <c r="TI4" t="n">
        <v/>
      </c>
      <c r="TJ4" t="n">
        <v/>
      </c>
      <c r="TK4" t="n">
        <v/>
      </c>
      <c r="TL4" t="n">
        <v/>
      </c>
      <c r="TM4" t="n">
        <v/>
      </c>
      <c r="TN4" t="n">
        <v/>
      </c>
      <c r="TO4" t="n">
        <v/>
      </c>
      <c r="TP4" t="n">
        <v/>
      </c>
      <c r="TQ4" t="n">
        <v/>
      </c>
      <c r="TR4" t="n">
        <v/>
      </c>
      <c r="TS4" t="n">
        <v/>
      </c>
      <c r="TT4" t="n">
        <v/>
      </c>
      <c r="TU4" t="n">
        <v/>
      </c>
      <c r="TV4" t="n">
        <v/>
      </c>
      <c r="TW4" t="n">
        <v/>
      </c>
      <c r="TX4" t="n">
        <v/>
      </c>
      <c r="TY4" t="n">
        <v/>
      </c>
      <c r="TZ4" t="n">
        <v/>
      </c>
      <c r="UA4" t="n">
        <v/>
      </c>
      <c r="UB4" t="n">
        <v/>
      </c>
      <c r="UC4" t="n">
        <v/>
      </c>
      <c r="UD4" t="n">
        <v/>
      </c>
      <c r="UE4" t="n">
        <v/>
      </c>
      <c r="UF4" t="n">
        <v/>
      </c>
      <c r="UG4" t="n">
        <v/>
      </c>
      <c r="UH4" t="n">
        <v/>
      </c>
      <c r="UI4" t="n">
        <v/>
      </c>
      <c r="UJ4" t="n">
        <v/>
      </c>
      <c r="UK4" t="n">
        <v/>
      </c>
      <c r="UL4" t="n">
        <v/>
      </c>
      <c r="UM4" t="n">
        <v/>
      </c>
      <c r="UN4" t="n">
        <v/>
      </c>
      <c r="UO4" t="n">
        <v/>
      </c>
      <c r="UP4" t="n">
        <v/>
      </c>
      <c r="UQ4" t="n">
        <v/>
      </c>
      <c r="UR4" t="n">
        <v/>
      </c>
      <c r="US4" t="n">
        <v/>
      </c>
      <c r="UT4" t="n">
        <v/>
      </c>
      <c r="UU4" t="n">
        <v/>
      </c>
      <c r="UV4" t="n">
        <v/>
      </c>
      <c r="UW4" t="n">
        <v/>
      </c>
      <c r="UX4" t="n">
        <v/>
      </c>
      <c r="UY4" t="n">
        <v/>
      </c>
      <c r="UZ4" t="n">
        <v/>
      </c>
      <c r="VA4" t="n">
        <v/>
      </c>
      <c r="VB4" t="n">
        <v/>
      </c>
      <c r="VC4" t="n">
        <v/>
      </c>
      <c r="VD4" t="n">
        <v/>
      </c>
      <c r="VE4" t="n">
        <v/>
      </c>
      <c r="VF4" t="n">
        <v/>
      </c>
      <c r="VG4" t="n">
        <v/>
      </c>
      <c r="VH4" t="n">
        <v/>
      </c>
      <c r="VI4" t="n">
        <v/>
      </c>
      <c r="VJ4" t="n">
        <v/>
      </c>
      <c r="VK4" t="n">
        <v/>
      </c>
      <c r="VL4" t="n">
        <v/>
      </c>
      <c r="VM4" t="n">
        <v/>
      </c>
      <c r="VN4" t="n">
        <v/>
      </c>
      <c r="VO4" t="n">
        <v/>
      </c>
      <c r="VP4" t="n">
        <v/>
      </c>
      <c r="VQ4" t="n">
        <v/>
      </c>
      <c r="VR4" t="n">
        <v/>
      </c>
      <c r="VS4" t="n">
        <v/>
      </c>
      <c r="VT4" t="n">
        <v/>
      </c>
      <c r="VU4" t="n">
        <v/>
      </c>
      <c r="VV4" t="n">
        <v/>
      </c>
      <c r="VW4" t="n">
        <v/>
      </c>
      <c r="VX4" t="n">
        <v/>
      </c>
      <c r="VY4" t="n">
        <v/>
      </c>
      <c r="VZ4" t="n">
        <v/>
      </c>
      <c r="WA4" t="n">
        <v/>
      </c>
      <c r="WB4" t="n">
        <v/>
      </c>
      <c r="WC4" t="n">
        <v/>
      </c>
      <c r="WD4" t="n">
        <v/>
      </c>
      <c r="WE4" t="n">
        <v/>
      </c>
      <c r="WF4" t="n">
        <v/>
      </c>
      <c r="WG4" t="n">
        <v/>
      </c>
      <c r="WH4" t="n">
        <v/>
      </c>
      <c r="WI4" t="n">
        <v/>
      </c>
      <c r="WJ4" t="n">
        <v/>
      </c>
      <c r="WK4" t="n">
        <v/>
      </c>
      <c r="WL4" t="n">
        <v/>
      </c>
      <c r="WM4" t="n">
        <v/>
      </c>
      <c r="WN4" t="n">
        <v/>
      </c>
      <c r="WO4" t="n">
        <v/>
      </c>
      <c r="WP4" t="n">
        <v/>
      </c>
      <c r="WQ4" t="n">
        <v/>
      </c>
      <c r="WR4" t="n">
        <v/>
      </c>
      <c r="WS4" t="n">
        <v/>
      </c>
      <c r="WT4" t="n">
        <v/>
      </c>
      <c r="WU4" t="n">
        <v/>
      </c>
      <c r="WV4" t="n">
        <v/>
      </c>
      <c r="WW4" t="n">
        <v/>
      </c>
      <c r="WX4" t="n">
        <v/>
      </c>
      <c r="WY4" t="n">
        <v/>
      </c>
      <c r="WZ4" t="n">
        <v/>
      </c>
      <c r="XA4" t="n">
        <v/>
      </c>
      <c r="XB4" t="n">
        <v/>
      </c>
      <c r="XC4" t="n">
        <v/>
      </c>
      <c r="XD4" t="n">
        <v/>
      </c>
      <c r="XE4" t="n">
        <v/>
      </c>
      <c r="XF4" t="n">
        <v/>
      </c>
      <c r="XG4" t="n">
        <v/>
      </c>
      <c r="XH4" t="n">
        <v/>
      </c>
      <c r="XI4" t="n">
        <v/>
      </c>
      <c r="XJ4" t="n">
        <v/>
      </c>
      <c r="XK4" t="n">
        <v/>
      </c>
      <c r="XL4" t="n">
        <v/>
      </c>
      <c r="XM4" t="n">
        <v/>
      </c>
      <c r="XN4" t="n">
        <v/>
      </c>
      <c r="XO4" t="n">
        <v/>
      </c>
      <c r="XP4" t="n">
        <v/>
      </c>
      <c r="XQ4" t="n">
        <v/>
      </c>
      <c r="XR4" t="n">
        <v/>
      </c>
      <c r="XS4" t="n">
        <v/>
      </c>
      <c r="XT4" t="n">
        <v/>
      </c>
      <c r="XU4" t="n">
        <v/>
      </c>
      <c r="XV4" t="n">
        <v/>
      </c>
      <c r="XW4" t="n">
        <v/>
      </c>
      <c r="XX4" t="n">
        <v/>
      </c>
      <c r="XY4" t="n">
        <v/>
      </c>
      <c r="XZ4" t="n">
        <v/>
      </c>
      <c r="YA4" t="n">
        <v/>
      </c>
      <c r="YB4" t="n">
        <v/>
      </c>
      <c r="YC4" t="n">
        <v/>
      </c>
      <c r="YD4" t="n">
        <v/>
      </c>
      <c r="YE4" t="n">
        <v/>
      </c>
      <c r="YF4" t="n">
        <v/>
      </c>
      <c r="YG4" t="n">
        <v/>
      </c>
      <c r="YH4" t="n">
        <v/>
      </c>
      <c r="YI4" t="n">
        <v/>
      </c>
      <c r="YJ4" t="n">
        <v/>
      </c>
      <c r="YK4" t="n">
        <v/>
      </c>
      <c r="YL4" t="n">
        <v/>
      </c>
      <c r="YM4" t="n">
        <v/>
      </c>
      <c r="YN4" t="n">
        <v/>
      </c>
      <c r="YO4" t="n">
        <v/>
      </c>
      <c r="YP4" t="n">
        <v/>
      </c>
      <c r="YQ4" t="n">
        <v/>
      </c>
      <c r="YR4" t="n">
        <v/>
      </c>
      <c r="YS4" t="n">
        <v/>
      </c>
      <c r="YT4" t="n">
        <v/>
      </c>
      <c r="YU4" t="n">
        <v/>
      </c>
      <c r="YV4" t="n">
        <v/>
      </c>
      <c r="YW4" t="n">
        <v/>
      </c>
      <c r="YX4" t="n">
        <v/>
      </c>
      <c r="YY4" t="n">
        <v/>
      </c>
      <c r="YZ4" t="n">
        <v/>
      </c>
      <c r="ZA4" t="n">
        <v/>
      </c>
      <c r="ZB4" t="n">
        <v/>
      </c>
      <c r="ZC4" t="n">
        <v/>
      </c>
      <c r="ZD4" t="n">
        <v/>
      </c>
      <c r="ZE4" t="n">
        <v/>
      </c>
      <c r="ZF4" t="n">
        <v/>
      </c>
      <c r="ZG4" t="n">
        <v/>
      </c>
      <c r="ZH4" t="n">
        <v/>
      </c>
      <c r="ZI4" t="n">
        <v/>
      </c>
      <c r="ZJ4" t="n">
        <v/>
      </c>
      <c r="ZK4" t="n">
        <v/>
      </c>
      <c r="ZL4" t="n">
        <v/>
      </c>
      <c r="ZM4" t="n">
        <v/>
      </c>
      <c r="ZN4" t="n">
        <v/>
      </c>
      <c r="ZO4" t="n">
        <v/>
      </c>
      <c r="ZP4" t="n">
        <v/>
      </c>
      <c r="ZQ4" t="n">
        <v/>
      </c>
      <c r="ZR4" t="n">
        <v/>
      </c>
      <c r="ZS4" t="n">
        <v/>
      </c>
      <c r="ZT4" t="n">
        <v/>
      </c>
      <c r="ZU4" t="n">
        <v/>
      </c>
      <c r="ZV4" t="n">
        <v/>
      </c>
      <c r="ZW4" t="n">
        <v/>
      </c>
      <c r="ZX4" t="n">
        <v/>
      </c>
      <c r="ZY4" t="n">
        <v/>
      </c>
      <c r="ZZ4" t="n">
        <v/>
      </c>
      <c r="AAA4" t="n">
        <v/>
      </c>
      <c r="AAB4" t="n">
        <v/>
      </c>
      <c r="AAC4" t="n">
        <v/>
      </c>
      <c r="AAD4" t="n">
        <v/>
      </c>
      <c r="AAE4" t="n">
        <v/>
      </c>
      <c r="AAF4" t="n">
        <v/>
      </c>
      <c r="AAG4" t="n">
        <v/>
      </c>
      <c r="AAH4" t="n">
        <v/>
      </c>
      <c r="AAI4" t="n">
        <v/>
      </c>
      <c r="AAJ4" t="n">
        <v/>
      </c>
      <c r="AAK4" t="n">
        <v/>
      </c>
      <c r="AAL4" t="inlineStr">
        <is>
          <t>Tidak</t>
        </is>
      </c>
      <c r="AAM4" t="n">
        <v/>
      </c>
      <c r="AAN4" t="n">
        <v/>
      </c>
      <c r="AAO4" t="n">
        <v/>
      </c>
      <c r="AAP4" t="n">
        <v/>
      </c>
      <c r="AAQ4" t="n">
        <v/>
      </c>
      <c r="AAR4" t="inlineStr">
        <is>
          <t>Tidak</t>
        </is>
      </c>
      <c r="AAS4" t="inlineStr">
        <is>
          <t>Tidak pasti/ragu-ragu</t>
        </is>
      </c>
      <c r="AAT4" t="inlineStr">
        <is>
          <t>Dibuang ke selokan</t>
        </is>
      </c>
      <c r="AAU4" t="n">
        <v>0</v>
      </c>
      <c r="AAV4" t="n">
        <v>0</v>
      </c>
      <c r="AAW4" t="n">
        <v>0</v>
      </c>
      <c r="AAX4" t="n">
        <v>0</v>
      </c>
      <c r="AAY4" t="n">
        <v>0</v>
      </c>
      <c r="AAZ4" t="n">
        <v>0</v>
      </c>
      <c r="ABA4" t="n">
        <v>1</v>
      </c>
      <c r="ABB4" t="n">
        <v/>
      </c>
      <c r="ABC4" t="n">
        <v/>
      </c>
      <c r="ABD4" t="n">
        <v/>
      </c>
      <c r="ABE4" t="n">
        <v/>
      </c>
      <c r="ABF4" t="n">
        <v/>
      </c>
      <c r="ABG4" t="n">
        <v/>
      </c>
      <c r="ABH4" t="n">
        <v/>
      </c>
      <c r="ABI4" t="n">
        <v/>
      </c>
      <c r="ABJ4" t="n">
        <v/>
      </c>
      <c r="ABK4" t="n">
        <v/>
      </c>
      <c r="ABL4" t="n">
        <v/>
      </c>
      <c r="ABM4" t="n">
        <v/>
      </c>
      <c r="ABN4" t="n">
        <v/>
      </c>
      <c r="ABO4" t="n">
        <v/>
      </c>
      <c r="ABP4" t="n">
        <v/>
      </c>
      <c r="ABQ4" t="n">
        <v/>
      </c>
      <c r="ABR4" t="n">
        <v/>
      </c>
      <c r="ABS4" t="n">
        <v/>
      </c>
      <c r="ABT4" t="n">
        <v/>
      </c>
      <c r="ABU4" t="n">
        <v/>
      </c>
      <c r="ABV4" t="n">
        <v/>
      </c>
      <c r="ABW4" t="n">
        <v/>
      </c>
      <c r="ABX4" t="n">
        <v/>
      </c>
      <c r="ABY4" t="n">
        <v/>
      </c>
      <c r="ABZ4" t="n">
        <v/>
      </c>
      <c r="ACA4" t="n">
        <v/>
      </c>
      <c r="ACB4" t="n">
        <v/>
      </c>
      <c r="ACC4" t="n">
        <v/>
      </c>
      <c r="ACD4" t="n">
        <v/>
      </c>
      <c r="ACE4" t="n">
        <v/>
      </c>
      <c r="ACF4" t="n">
        <v/>
      </c>
      <c r="ACG4" t="n">
        <v/>
      </c>
      <c r="ACH4" t="n">
        <v/>
      </c>
      <c r="ACI4" t="n">
        <v/>
      </c>
      <c r="ACJ4" t="n">
        <v/>
      </c>
      <c r="ACK4" t="inlineStr">
        <is>
          <t>Lainnya</t>
        </is>
      </c>
      <c r="ACL4" t="n">
        <v>0</v>
      </c>
      <c r="ACM4" t="n">
        <v>0</v>
      </c>
      <c r="ACN4" t="n">
        <v>0</v>
      </c>
      <c r="ACO4" t="n">
        <v>0</v>
      </c>
      <c r="ACP4" t="n">
        <v>0</v>
      </c>
      <c r="ACQ4" t="n">
        <v>0</v>
      </c>
      <c r="ACR4" t="n">
        <v>1</v>
      </c>
      <c r="ACS4" t="inlineStr">
        <is>
          <t>Tidak membutuhkan</t>
        </is>
      </c>
      <c r="ACT4" t="inlineStr">
        <is>
          <t>Tidak</t>
        </is>
      </c>
      <c r="ACU4" t="inlineStr">
        <is>
          <t>Manfaat cukup signifikan, terasa di kehidupan sehari-hari</t>
        </is>
      </c>
      <c r="ACV4" t="inlineStr">
        <is>
          <t>Sama saja</t>
        </is>
      </c>
      <c r="ACW4" t="inlineStr">
        <is>
          <t>Anggota keluarga - Perempuan dewasa</t>
        </is>
      </c>
      <c r="ACX4" t="inlineStr">
        <is>
          <t>Netral/tidak tahu</t>
        </is>
      </c>
      <c r="ACY4" t="inlineStr">
        <is>
          <t>Tidak ada manfaat</t>
        </is>
      </c>
      <c r="ACZ4" t="n">
        <v>0</v>
      </c>
      <c r="ADA4" t="n">
        <v>0</v>
      </c>
      <c r="ADB4" t="n">
        <v>0</v>
      </c>
      <c r="ADC4" t="n">
        <v>1</v>
      </c>
      <c r="ADD4" t="inlineStr">
        <is>
          <t>Puas</t>
        </is>
      </c>
      <c r="ADE4" t="inlineStr">
        <is>
          <t>Puas</t>
        </is>
      </c>
      <c r="ADF4" t="inlineStr">
        <is>
          <t>Cukup puas</t>
        </is>
      </c>
      <c r="ADG4" t="inlineStr">
        <is>
          <t>Puas</t>
        </is>
      </c>
      <c r="ADH4" t="inlineStr">
        <is>
          <t>Tidak</t>
        </is>
      </c>
      <c r="ADI4" t="n">
        <v/>
      </c>
      <c r="ADJ4" t="inlineStr">
        <is>
          <t>Cukup puas</t>
        </is>
      </c>
      <c r="ADK4" t="n">
        <v/>
      </c>
      <c r="ADL4" t="n">
        <v/>
      </c>
      <c r="ADM4" t="n">
        <v/>
      </c>
      <c r="ADN4" t="n">
        <v/>
      </c>
      <c r="ADO4" t="n">
        <v/>
      </c>
      <c r="ADP4" t="n">
        <v/>
      </c>
      <c r="ADQ4" t="n">
        <v/>
      </c>
      <c r="ADR4" t="n">
        <v/>
      </c>
      <c r="ADS4" t="n">
        <v/>
      </c>
      <c r="ADT4" t="n">
        <v/>
      </c>
      <c r="ADU4" t="inlineStr">
        <is>
          <t>Dibiarkan saja</t>
        </is>
      </c>
      <c r="ADV4" t="n">
        <v>0</v>
      </c>
      <c r="ADW4" t="n">
        <v>0</v>
      </c>
      <c r="ADX4" t="n">
        <v>0</v>
      </c>
      <c r="ADY4" t="n">
        <v>0</v>
      </c>
      <c r="ADZ4" t="n">
        <v>0</v>
      </c>
      <c r="AEA4" t="n">
        <v>0</v>
      </c>
      <c r="AEB4" t="n">
        <v>1</v>
      </c>
      <c r="AEC4" t="n">
        <v>0</v>
      </c>
      <c r="AED4" t="n">
        <v/>
      </c>
      <c r="AEE4" t="inlineStr">
        <is>
          <t>Lainnya</t>
        </is>
      </c>
      <c r="AEF4" t="inlineStr">
        <is>
          <t>Laporan kepada ketua kelompok</t>
        </is>
      </c>
      <c r="AEG4" t="inlineStr">
        <is>
          <t>Lainnya</t>
        </is>
      </c>
      <c r="AEH4" t="inlineStr">
        <is>
          <t>Meminta bantuan kepada ketua kelompok</t>
        </is>
      </c>
      <c r="AEI4" t="inlineStr">
        <is>
          <t>Tidak</t>
        </is>
      </c>
      <c r="AEJ4" t="inlineStr">
        <is>
          <t>Kadang-kadang</t>
        </is>
      </c>
      <c r="AEK4" t="inlineStr">
        <is>
          <t>Pengurangan pengeluaran rumah tangga (bahan bakar minyak, pupuk, dll.) Lebih mudah mendapatkan energi Lebih aman</t>
        </is>
      </c>
      <c r="AEL4" t="n">
        <v>1</v>
      </c>
      <c r="AEM4" t="n">
        <v>1</v>
      </c>
      <c r="AEN4" t="n">
        <v>0</v>
      </c>
      <c r="AEO4" t="n">
        <v>0</v>
      </c>
      <c r="AEP4" t="n">
        <v>1</v>
      </c>
      <c r="AEQ4" t="n">
        <v>0</v>
      </c>
      <c r="AER4" t="n">
        <v>0</v>
      </c>
      <c r="AES4" t="n">
        <v>0</v>
      </c>
      <c r="AET4" t="n">
        <v>0</v>
      </c>
      <c r="AEU4" t="n">
        <v>0</v>
      </c>
      <c r="AEV4" t="n">
        <v>0</v>
      </c>
      <c r="AEW4" t="n">
        <v>0</v>
      </c>
      <c r="AEX4" t="n">
        <v/>
      </c>
      <c r="AEY4" t="inlineStr">
        <is>
          <t>Memasak lebih aman</t>
        </is>
      </c>
      <c r="AEZ4" t="n">
        <v/>
      </c>
      <c r="AFA4" t="inlineStr">
        <is>
          <t>Lainnya</t>
        </is>
      </c>
      <c r="AFB4" t="n">
        <v>0</v>
      </c>
      <c r="AFC4" t="inlineStr">
        <is>
          <t>Rosidin Agus pangalengan-Digester 2026-02-13-17_39_57.jpeg</t>
        </is>
      </c>
      <c r="AFD4" t="inlineStr">
        <is>
          <t>https://kf.kobotoolbox.org/api/v2/assets/avstPQqLr3Ab3ZdcVTXZ6f/data/685600380/attachments/attuLhc3Kj3V8ia52Fm92GzQ/</t>
        </is>
      </c>
      <c r="AFE4" t="inlineStr">
        <is>
          <t>Rosidin Agus Pangalengan-Rumah 2026-02-13-17_40_28.jpeg</t>
        </is>
      </c>
      <c r="AFF4" t="inlineStr">
        <is>
          <t>https://kf.kobotoolbox.org/api/v2/assets/avstPQqLr3Ab3ZdcVTXZ6f/data/685600380/attachments/attR5UeLxH7VxSccMwiBpdYx/</t>
        </is>
      </c>
      <c r="AFG4" t="inlineStr">
        <is>
          <t>Ano</t>
        </is>
      </c>
      <c r="AFH4" t="n">
        <v/>
      </c>
      <c r="AFI4" t="n">
        <v/>
      </c>
    </row>
    <row r="5">
      <c r="A5" s="93" t="n">
        <v>46080</v>
      </c>
      <c r="B5" s="93" t="n">
        <v>46085</v>
      </c>
      <c r="C5" t="inlineStr">
        <is>
          <t>ano</t>
        </is>
      </c>
      <c r="D5" t="inlineStr">
        <is>
          <t>agus udin</t>
        </is>
      </c>
      <c r="E5" t="n">
        <v>81216808303</v>
      </c>
      <c r="F5" t="inlineStr">
        <is>
          <t>-7.196301 107.606509 0 0</t>
        </is>
      </c>
      <c r="G5" t="n">
        <v>-7.196301</v>
      </c>
      <c r="H5" t="n">
        <v>107.606509</v>
      </c>
      <c r="I5" t="n">
        <v>0</v>
      </c>
      <c r="J5" t="n">
        <v>0</v>
      </c>
      <c r="K5" t="inlineStr">
        <is>
          <t>-7.196301, 107.606509.</t>
        </is>
      </c>
      <c r="L5" t="inlineStr">
        <is>
          <t>-7.196399 107.606828 0 0</t>
        </is>
      </c>
      <c r="M5" t="n">
        <v>-7.196399</v>
      </c>
      <c r="N5" t="n">
        <v>107.606828</v>
      </c>
      <c r="O5" t="n">
        <v>0</v>
      </c>
      <c r="P5" t="n">
        <v>0</v>
      </c>
      <c r="Q5" t="inlineStr">
        <is>
          <t>t -7.196399, 107.606828.</t>
        </is>
      </c>
      <c r="R5" t="inlineStr">
        <is>
          <t>Jawa Barat</t>
        </is>
      </c>
      <c r="S5" t="n">
        <v>0</v>
      </c>
      <c r="T5" t="n">
        <v>0</v>
      </c>
      <c r="U5" t="n">
        <v>1</v>
      </c>
      <c r="V5" t="n">
        <v>0</v>
      </c>
      <c r="W5" t="n">
        <v>0</v>
      </c>
      <c r="X5" t="n">
        <v>0</v>
      </c>
      <c r="Y5" t="n">
        <v>0</v>
      </c>
      <c r="Z5" t="n">
        <v>0</v>
      </c>
      <c r="AA5" t="n">
        <v>0</v>
      </c>
      <c r="AB5" t="n">
        <v>0</v>
      </c>
      <c r="AC5" t="inlineStr">
        <is>
          <t>BANDUNG</t>
        </is>
      </c>
      <c r="AD5" t="inlineStr">
        <is>
          <t>PANGALENGAN</t>
        </is>
      </c>
      <c r="AE5" t="inlineStr">
        <is>
          <t>MARGA MUKTI</t>
        </is>
      </c>
      <c r="AF5" t="inlineStr">
        <is>
          <t>PT TIRTA PUTRA MANDIRI</t>
        </is>
      </c>
      <c r="AG5" t="inlineStr">
        <is>
          <t>PMP0170</t>
        </is>
      </c>
      <c r="AH5" t="n">
        <v>2</v>
      </c>
      <c r="AI5" t="inlineStr">
        <is>
          <t>VPA2</t>
        </is>
      </c>
      <c r="AJ5" t="inlineStr">
        <is>
          <t>Aktif</t>
        </is>
      </c>
      <c r="AK5" t="n">
        <v>60</v>
      </c>
      <c r="AL5" t="inlineStr">
        <is>
          <t>Laki-laki</t>
        </is>
      </c>
      <c r="AM5" t="inlineStr">
        <is>
          <t>Sudah menikah</t>
        </is>
      </c>
      <c r="AN5" t="inlineStr">
        <is>
          <t>SMP/Sederajat</t>
        </is>
      </c>
      <c r="AO5" t="inlineStr">
        <is>
          <t>Peternak</t>
        </is>
      </c>
      <c r="AP5" t="n">
        <v>0</v>
      </c>
      <c r="AQ5" t="n">
        <v>1</v>
      </c>
      <c r="AR5" t="n">
        <v>0</v>
      </c>
      <c r="AS5" t="n">
        <v>0</v>
      </c>
      <c r="AT5" t="n">
        <v>0</v>
      </c>
      <c r="AU5" t="n">
        <v>0</v>
      </c>
      <c r="AV5" t="n">
        <v>0</v>
      </c>
      <c r="AW5" t="n">
        <v>0</v>
      </c>
      <c r="AX5" t="n">
        <v/>
      </c>
      <c r="AY5" t="inlineStr">
        <is>
          <t>Tidak ada</t>
        </is>
      </c>
      <c r="AZ5" t="n">
        <v>0</v>
      </c>
      <c r="BA5" t="n">
        <v>0</v>
      </c>
      <c r="BB5" t="n">
        <v>0</v>
      </c>
      <c r="BC5" t="n">
        <v>0</v>
      </c>
      <c r="BD5" t="n">
        <v>0</v>
      </c>
      <c r="BE5" t="n">
        <v>0</v>
      </c>
      <c r="BF5" t="n">
        <v>0</v>
      </c>
      <c r="BG5" t="n">
        <v>1</v>
      </c>
      <c r="BH5" t="n">
        <v/>
      </c>
      <c r="BI5" t="inlineStr">
        <is>
          <t>Rp2.500.000 - Rp3.500.000</t>
        </is>
      </c>
      <c r="BJ5" t="n">
        <v>2</v>
      </c>
      <c r="BK5" t="n">
        <v>2</v>
      </c>
      <c r="BL5" t="n">
        <v>1</v>
      </c>
      <c r="BM5" t="n">
        <v>0</v>
      </c>
      <c r="BN5" t="inlineStr">
        <is>
          <t>Milik sendiri</t>
        </is>
      </c>
      <c r="BO5" t="inlineStr">
        <is>
          <t>Permanen (dinding bata dan semen)</t>
        </is>
      </c>
      <c r="BP5" t="n">
        <v>1</v>
      </c>
      <c r="BQ5" t="n">
        <v>0</v>
      </c>
      <c r="BR5" t="n">
        <v>0</v>
      </c>
      <c r="BS5" t="n">
        <v>0</v>
      </c>
      <c r="BT5" t="n">
        <v>0</v>
      </c>
      <c r="BU5" t="n">
        <v/>
      </c>
      <c r="BV5" t="inlineStr">
        <is>
          <t>Keramik/ubin</t>
        </is>
      </c>
      <c r="BW5" t="n">
        <v>0</v>
      </c>
      <c r="BX5" t="n">
        <v>0</v>
      </c>
      <c r="BY5" t="n">
        <v>1</v>
      </c>
      <c r="BZ5" t="n">
        <v>0</v>
      </c>
      <c r="CA5" t="n">
        <v>0</v>
      </c>
      <c r="CB5" t="n">
        <v/>
      </c>
      <c r="CC5" t="inlineStr">
        <is>
          <t>Genting</t>
        </is>
      </c>
      <c r="CD5" t="n">
        <v>0</v>
      </c>
      <c r="CE5" t="n">
        <v>0</v>
      </c>
      <c r="CF5" t="n">
        <v>0</v>
      </c>
      <c r="CG5" t="n">
        <v>0</v>
      </c>
      <c r="CH5" t="n">
        <v>0</v>
      </c>
      <c r="CI5" t="n">
        <v>1</v>
      </c>
      <c r="CJ5" t="n">
        <v>0</v>
      </c>
      <c r="CK5" t="n">
        <v/>
      </c>
      <c r="CL5" t="inlineStr">
        <is>
          <t>Ya</t>
        </is>
      </c>
      <c r="CM5" t="n">
        <v>2024</v>
      </c>
      <c r="CN5" t="inlineStr">
        <is>
          <t>Fixed-Dome (Kubah Tetap)</t>
        </is>
      </c>
      <c r="CO5" t="inlineStr">
        <is>
          <t>4 m³ (2-3 ekor sapi, ±3 jam memasak/hari, ±30 kg slurry/hari)</t>
        </is>
      </c>
      <c r="CP5" t="inlineStr">
        <is>
          <t>Koperasi</t>
        </is>
      </c>
      <c r="CQ5" t="n">
        <v>0</v>
      </c>
      <c r="CR5" t="n">
        <v>0</v>
      </c>
      <c r="CS5" t="n">
        <v>0</v>
      </c>
      <c r="CT5" t="n">
        <v>0</v>
      </c>
      <c r="CU5" t="n">
        <v>0</v>
      </c>
      <c r="CV5" t="n">
        <v>0</v>
      </c>
      <c r="CW5" t="n">
        <v>1</v>
      </c>
      <c r="CX5" t="n">
        <v>0</v>
      </c>
      <c r="CY5" t="inlineStr">
        <is>
          <t>Anggota keluarga - laki-laki</t>
        </is>
      </c>
      <c r="CZ5" t="n">
        <v>1</v>
      </c>
      <c r="DA5" t="n">
        <v>0</v>
      </c>
      <c r="DB5" t="n">
        <v>0</v>
      </c>
      <c r="DC5" t="n">
        <v/>
      </c>
      <c r="DD5" t="inlineStr">
        <is>
          <t>Anggota keluarga - laki-laki</t>
        </is>
      </c>
      <c r="DE5" t="n">
        <v>1</v>
      </c>
      <c r="DF5" t="n">
        <v>0</v>
      </c>
      <c r="DG5" t="n">
        <v>0</v>
      </c>
      <c r="DH5" t="n">
        <v>0</v>
      </c>
      <c r="DI5" t="n">
        <v/>
      </c>
      <c r="DJ5" t="inlineStr">
        <is>
          <t>CPO atau pendamping</t>
        </is>
      </c>
      <c r="DK5" t="n">
        <v>0</v>
      </c>
      <c r="DL5" t="n">
        <v>0</v>
      </c>
      <c r="DM5" t="n">
        <v>1</v>
      </c>
      <c r="DN5" t="n">
        <v>0</v>
      </c>
      <c r="DO5" t="n">
        <v/>
      </c>
      <c r="DP5" t="inlineStr">
        <is>
          <t>Ya</t>
        </is>
      </c>
      <c r="DQ5" t="n">
        <v/>
      </c>
      <c r="DR5" t="n">
        <v/>
      </c>
      <c r="DS5" t="n">
        <v/>
      </c>
      <c r="DT5" t="n">
        <v/>
      </c>
      <c r="DU5" t="n">
        <v/>
      </c>
      <c r="DV5" t="n">
        <v/>
      </c>
      <c r="DW5" t="n">
        <v/>
      </c>
      <c r="DX5" t="n">
        <v/>
      </c>
      <c r="DY5" t="n">
        <v/>
      </c>
      <c r="DZ5" t="n">
        <v/>
      </c>
      <c r="EA5" t="n">
        <v/>
      </c>
      <c r="EB5" t="n">
        <v/>
      </c>
      <c r="EC5" t="n">
        <v/>
      </c>
      <c r="ED5" t="n">
        <v/>
      </c>
      <c r="EE5" t="n">
        <v/>
      </c>
      <c r="EF5" t="n">
        <v/>
      </c>
      <c r="EG5" t="n">
        <v/>
      </c>
      <c r="EH5" t="n">
        <v/>
      </c>
      <c r="EI5" t="inlineStr">
        <is>
          <t>Tidak ada masalah</t>
        </is>
      </c>
      <c r="EJ5" t="n">
        <v>0</v>
      </c>
      <c r="EK5" t="n">
        <v>0</v>
      </c>
      <c r="EL5" t="n">
        <v>0</v>
      </c>
      <c r="EM5" t="n">
        <v>1</v>
      </c>
      <c r="EN5" t="n">
        <v>0</v>
      </c>
      <c r="EO5" t="n">
        <v/>
      </c>
      <c r="EP5" t="inlineStr">
        <is>
          <t>Ya, cukup jelas dan mudah diikuti</t>
        </is>
      </c>
      <c r="EQ5" t="inlineStr">
        <is>
          <t>Bukan pelatihan</t>
        </is>
      </c>
      <c r="ER5" t="inlineStr">
        <is>
          <t>CPO atau pendamping</t>
        </is>
      </c>
      <c r="ES5" t="n">
        <v>1</v>
      </c>
      <c r="ET5" t="n">
        <v>0</v>
      </c>
      <c r="EU5" t="n">
        <v>0</v>
      </c>
      <c r="EV5" t="n">
        <v>0</v>
      </c>
      <c r="EW5" t="n">
        <v/>
      </c>
      <c r="EX5" t="inlineStr">
        <is>
          <t>Anggota keluarga - Laki-laki</t>
        </is>
      </c>
      <c r="EY5" t="n">
        <v>1</v>
      </c>
      <c r="EZ5" t="n">
        <v>0</v>
      </c>
      <c r="FA5" t="n">
        <v>0</v>
      </c>
      <c r="FB5" t="n">
        <v/>
      </c>
      <c r="FC5" t="inlineStr">
        <is>
          <t>Jarang sekali</t>
        </is>
      </c>
      <c r="FD5" t="n">
        <v/>
      </c>
      <c r="FE5" t="inlineStr">
        <is>
          <t>Mengetahui</t>
        </is>
      </c>
      <c r="FF5" t="inlineStr">
        <is>
          <t>Tidak pernah</t>
        </is>
      </c>
      <c r="FG5" t="inlineStr">
        <is>
          <t>Mengetahui</t>
        </is>
      </c>
      <c r="FH5" t="inlineStr">
        <is>
          <t>Selalu (setiap hari)</t>
        </is>
      </c>
      <c r="FI5" t="inlineStr">
        <is>
          <t>Mengetahui</t>
        </is>
      </c>
      <c r="FJ5" t="inlineStr">
        <is>
          <t>Selalu (setiap hari)</t>
        </is>
      </c>
      <c r="FK5" t="inlineStr">
        <is>
          <t>Tidak mengetahui</t>
        </is>
      </c>
      <c r="FL5" t="inlineStr">
        <is>
          <t>Tidak pernah</t>
        </is>
      </c>
      <c r="FM5" t="inlineStr">
        <is>
          <t>Mengetahui</t>
        </is>
      </c>
      <c r="FN5" t="inlineStr">
        <is>
          <t>Jarang (setiap bulan atau lebih)</t>
        </is>
      </c>
      <c r="FO5" t="inlineStr">
        <is>
          <t>Mengetahui</t>
        </is>
      </c>
      <c r="FP5" t="inlineStr">
        <is>
          <t>Tidak pernah</t>
        </is>
      </c>
      <c r="FQ5" t="inlineStr">
        <is>
          <t>Mengetahui</t>
        </is>
      </c>
      <c r="FR5" t="inlineStr">
        <is>
          <t>Ya</t>
        </is>
      </c>
      <c r="FS5" t="inlineStr">
        <is>
          <t>Mengetahui</t>
        </is>
      </c>
      <c r="FT5" t="inlineStr">
        <is>
          <t>Ya, selalu</t>
        </is>
      </c>
      <c r="FU5" t="inlineStr">
        <is>
          <t>Laki-laki dewasa</t>
        </is>
      </c>
      <c r="FV5" t="n">
        <v>1</v>
      </c>
      <c r="FW5" t="n">
        <v>0</v>
      </c>
      <c r="FX5" t="n">
        <v>0</v>
      </c>
      <c r="FY5" t="n">
        <v>0</v>
      </c>
      <c r="FZ5" t="inlineStr">
        <is>
          <t>Memahami</t>
        </is>
      </c>
      <c r="GA5" t="inlineStr">
        <is>
          <t>Teman/keluarga</t>
        </is>
      </c>
      <c r="GB5" t="n">
        <v>0</v>
      </c>
      <c r="GC5" t="n">
        <v>0</v>
      </c>
      <c r="GD5" t="n">
        <v>1</v>
      </c>
      <c r="GE5" t="n">
        <v>0</v>
      </c>
      <c r="GF5" t="n">
        <v/>
      </c>
      <c r="GG5" t="inlineStr">
        <is>
          <t>Sering</t>
        </is>
      </c>
      <c r="GH5" t="inlineStr">
        <is>
          <t>Tidak</t>
        </is>
      </c>
      <c r="GI5" t="n">
        <v/>
      </c>
      <c r="GJ5" t="n">
        <v/>
      </c>
      <c r="GK5" t="n">
        <v/>
      </c>
      <c r="GL5" t="n">
        <v/>
      </c>
      <c r="GM5" t="n">
        <v/>
      </c>
      <c r="GN5" t="n">
        <v/>
      </c>
      <c r="GO5" t="n">
        <v/>
      </c>
      <c r="GP5" t="inlineStr">
        <is>
          <t>Sebagian</t>
        </is>
      </c>
      <c r="GQ5" t="inlineStr">
        <is>
          <t>LPG</t>
        </is>
      </c>
      <c r="GR5" t="n">
        <v>1</v>
      </c>
      <c r="GS5" t="n">
        <v>0</v>
      </c>
      <c r="GT5" t="n">
        <v>0</v>
      </c>
      <c r="GU5" t="n">
        <v>0</v>
      </c>
      <c r="GV5" t="n">
        <v>0</v>
      </c>
      <c r="GW5" t="n">
        <v>0</v>
      </c>
      <c r="GX5" t="n">
        <v>0</v>
      </c>
      <c r="GY5" t="n">
        <v/>
      </c>
      <c r="GZ5" t="inlineStr">
        <is>
          <t>Ya</t>
        </is>
      </c>
      <c r="HA5" t="n">
        <v/>
      </c>
      <c r="HB5" t="n">
        <v/>
      </c>
      <c r="HC5" t="n">
        <v/>
      </c>
      <c r="HD5" t="n">
        <v/>
      </c>
      <c r="HE5" t="n">
        <v>18</v>
      </c>
      <c r="HF5" t="n">
        <v>150000</v>
      </c>
      <c r="HG5" t="n">
        <v>12</v>
      </c>
      <c r="HH5" t="n">
        <v>100000</v>
      </c>
      <c r="HI5" t="n">
        <v/>
      </c>
      <c r="HJ5" t="n">
        <v/>
      </c>
      <c r="HK5" t="n">
        <v/>
      </c>
      <c r="HL5" t="n">
        <v/>
      </c>
      <c r="HM5" t="n">
        <v/>
      </c>
      <c r="HN5" t="n">
        <v/>
      </c>
      <c r="HO5" t="n">
        <v/>
      </c>
      <c r="HP5" t="n">
        <v/>
      </c>
      <c r="HQ5" t="n">
        <v/>
      </c>
      <c r="HR5" t="n">
        <v/>
      </c>
      <c r="HS5" t="n">
        <v/>
      </c>
      <c r="HT5" t="n">
        <v/>
      </c>
      <c r="HU5" t="n">
        <v/>
      </c>
      <c r="HV5" t="n">
        <v/>
      </c>
      <c r="HW5" t="n">
        <v/>
      </c>
      <c r="HX5" t="n">
        <v/>
      </c>
      <c r="HY5" t="n">
        <v/>
      </c>
      <c r="HZ5" t="n">
        <v/>
      </c>
      <c r="IA5" t="n">
        <v>6</v>
      </c>
      <c r="IB5" t="n">
        <v>50000</v>
      </c>
      <c r="IC5" t="n">
        <v/>
      </c>
      <c r="ID5" t="n">
        <v/>
      </c>
      <c r="IE5" t="n">
        <v/>
      </c>
      <c r="IF5" t="n">
        <v/>
      </c>
      <c r="IG5" t="n">
        <v/>
      </c>
      <c r="IH5" t="n">
        <v/>
      </c>
      <c r="II5" t="n">
        <v/>
      </c>
      <c r="IJ5" t="n">
        <v/>
      </c>
      <c r="IK5" t="inlineStr">
        <is>
          <t>50-65 kg</t>
        </is>
      </c>
      <c r="IL5" t="inlineStr">
        <is>
          <t>1-3 jam</t>
        </is>
      </c>
      <c r="IM5" t="inlineStr">
        <is>
          <t>Ya</t>
        </is>
      </c>
      <c r="IN5" t="inlineStr">
        <is>
          <t>Tidak</t>
        </is>
      </c>
      <c r="IO5" t="inlineStr">
        <is>
          <t>Tidak ada perubahan</t>
        </is>
      </c>
      <c r="IP5" t="n">
        <v/>
      </c>
      <c r="IQ5" t="inlineStr">
        <is>
          <t>Tidak pernah</t>
        </is>
      </c>
      <c r="IR5" t="n">
        <v/>
      </c>
      <c r="IS5" t="n">
        <v/>
      </c>
      <c r="IT5" t="n">
        <v/>
      </c>
      <c r="IU5" t="n">
        <v/>
      </c>
      <c r="IV5" t="n">
        <v/>
      </c>
      <c r="IW5" t="n">
        <v/>
      </c>
      <c r="IX5" t="n">
        <v/>
      </c>
      <c r="IY5" t="n">
        <v/>
      </c>
      <c r="IZ5" t="inlineStr">
        <is>
          <t>Tidak pernah</t>
        </is>
      </c>
      <c r="JA5" t="n">
        <v/>
      </c>
      <c r="JB5" t="n">
        <v/>
      </c>
      <c r="JC5" t="n">
        <v/>
      </c>
      <c r="JD5" t="n">
        <v/>
      </c>
      <c r="JE5" t="n">
        <v/>
      </c>
      <c r="JF5" t="n">
        <v/>
      </c>
      <c r="JG5" t="n">
        <v/>
      </c>
      <c r="JH5" t="n">
        <v/>
      </c>
      <c r="JI5" t="inlineStr">
        <is>
          <t>Tidak pernah</t>
        </is>
      </c>
      <c r="JJ5" t="n">
        <v/>
      </c>
      <c r="JK5" t="n">
        <v/>
      </c>
      <c r="JL5" t="n">
        <v/>
      </c>
      <c r="JM5" t="n">
        <v/>
      </c>
      <c r="JN5" t="n">
        <v/>
      </c>
      <c r="JO5" t="n">
        <v/>
      </c>
      <c r="JP5" t="n">
        <v/>
      </c>
      <c r="JQ5" t="n">
        <v/>
      </c>
      <c r="JR5" t="inlineStr">
        <is>
          <t>Tidak pernah</t>
        </is>
      </c>
      <c r="JS5" t="n">
        <v/>
      </c>
      <c r="JT5" t="n">
        <v/>
      </c>
      <c r="JU5" t="n">
        <v/>
      </c>
      <c r="JV5" t="n">
        <v/>
      </c>
      <c r="JW5" t="n">
        <v/>
      </c>
      <c r="JX5" t="n">
        <v/>
      </c>
      <c r="JY5" t="n">
        <v/>
      </c>
      <c r="JZ5" t="n">
        <v/>
      </c>
      <c r="KA5" t="inlineStr">
        <is>
          <t>Tidak pernah</t>
        </is>
      </c>
      <c r="KB5" t="n">
        <v/>
      </c>
      <c r="KC5" t="n">
        <v/>
      </c>
      <c r="KD5" t="n">
        <v/>
      </c>
      <c r="KE5" t="n">
        <v/>
      </c>
      <c r="KF5" t="n">
        <v/>
      </c>
      <c r="KG5" t="n">
        <v/>
      </c>
      <c r="KH5" t="n">
        <v/>
      </c>
      <c r="KI5" t="n">
        <v/>
      </c>
      <c r="KJ5" t="inlineStr">
        <is>
          <t>Tidak pernah</t>
        </is>
      </c>
      <c r="KK5" t="n">
        <v/>
      </c>
      <c r="KL5" t="n">
        <v/>
      </c>
      <c r="KM5" t="n">
        <v/>
      </c>
      <c r="KN5" t="n">
        <v/>
      </c>
      <c r="KO5" t="n">
        <v/>
      </c>
      <c r="KP5" t="n">
        <v/>
      </c>
      <c r="KQ5" t="n">
        <v/>
      </c>
      <c r="KR5" t="n">
        <v/>
      </c>
      <c r="KS5" t="inlineStr">
        <is>
          <t>Tidak ada perubahan</t>
        </is>
      </c>
      <c r="KT5" t="inlineStr">
        <is>
          <t>0-1 kali</t>
        </is>
      </c>
      <c r="KU5" t="inlineStr">
        <is>
          <t>0-1 kali</t>
        </is>
      </c>
      <c r="KV5" t="inlineStr">
        <is>
          <t>Tidak ada</t>
        </is>
      </c>
      <c r="KW5" t="n">
        <v>0</v>
      </c>
      <c r="KX5" t="n">
        <v>0</v>
      </c>
      <c r="KY5" t="n">
        <v>0</v>
      </c>
      <c r="KZ5" t="n">
        <v>1</v>
      </c>
      <c r="LA5" t="inlineStr">
        <is>
          <t>Tidak ada perubahan</t>
        </is>
      </c>
      <c r="LB5" t="inlineStr">
        <is>
          <t>Tidak ada perubahan</t>
        </is>
      </c>
      <c r="LC5" t="n">
        <v>0</v>
      </c>
      <c r="LD5" t="n">
        <v>5</v>
      </c>
      <c r="LE5" t="n">
        <v>0</v>
      </c>
      <c r="LF5" t="n">
        <v>0</v>
      </c>
      <c r="LG5" t="inlineStr">
        <is>
          <t>Ya</t>
        </is>
      </c>
      <c r="LH5" t="n">
        <v>50000</v>
      </c>
      <c r="LI5" t="n">
        <v/>
      </c>
      <c r="LJ5" t="inlineStr">
        <is>
          <t>Kebutuhan rumah tangga</t>
        </is>
      </c>
      <c r="LK5" t="n">
        <v>0</v>
      </c>
      <c r="LL5" t="n">
        <v>0</v>
      </c>
      <c r="LM5" t="n">
        <v>0</v>
      </c>
      <c r="LN5" t="n">
        <v>0</v>
      </c>
      <c r="LO5" t="n">
        <v>1</v>
      </c>
      <c r="LP5" t="n">
        <v>0</v>
      </c>
      <c r="LQ5" t="n">
        <v>0</v>
      </c>
      <c r="LR5" t="n">
        <v/>
      </c>
      <c r="LS5" t="n">
        <v>30</v>
      </c>
      <c r="LT5" t="n">
        <v>0</v>
      </c>
      <c r="LU5" t="n">
        <v>0</v>
      </c>
      <c r="LV5" t="n">
        <v>15</v>
      </c>
      <c r="LW5" t="n">
        <v>0</v>
      </c>
      <c r="LX5" t="n">
        <v>0</v>
      </c>
      <c r="LY5" t="n">
        <v>15</v>
      </c>
      <c r="LZ5" t="n">
        <v>0</v>
      </c>
      <c r="MA5" t="n">
        <v>0</v>
      </c>
      <c r="MB5" t="inlineStr">
        <is>
          <t>Tidak</t>
        </is>
      </c>
      <c r="MC5" t="n">
        <v>0</v>
      </c>
      <c r="MD5" t="n">
        <v>0</v>
      </c>
      <c r="ME5" t="n">
        <v>60</v>
      </c>
      <c r="MF5" t="n">
        <v>40</v>
      </c>
      <c r="MG5" t="n">
        <v>0</v>
      </c>
      <c r="MH5" t="n">
        <v>0</v>
      </c>
      <c r="MI5" t="n">
        <v/>
      </c>
      <c r="MJ5" t="n">
        <v/>
      </c>
      <c r="MK5" t="n">
        <v/>
      </c>
      <c r="ML5" t="n">
        <v/>
      </c>
      <c r="MM5" t="n">
        <v/>
      </c>
      <c r="MN5" t="n">
        <v/>
      </c>
      <c r="MO5" t="n">
        <v/>
      </c>
      <c r="MP5" t="n">
        <v/>
      </c>
      <c r="MQ5" t="n">
        <v/>
      </c>
      <c r="MR5" t="inlineStr">
        <is>
          <t>Tidak ada waktu yang dihemat</t>
        </is>
      </c>
      <c r="MS5" t="n">
        <v/>
      </c>
      <c r="MT5" t="inlineStr">
        <is>
          <t>Tidak ada waktu yang dihemat</t>
        </is>
      </c>
      <c r="MU5" t="inlineStr">
        <is>
          <t>Tidak</t>
        </is>
      </c>
      <c r="MV5" t="n">
        <v/>
      </c>
      <c r="MW5" t="n">
        <v/>
      </c>
      <c r="MX5" t="n">
        <v/>
      </c>
      <c r="MY5" t="n">
        <v/>
      </c>
      <c r="MZ5" t="n">
        <v/>
      </c>
      <c r="NA5" t="n">
        <v/>
      </c>
      <c r="NB5" t="n">
        <v/>
      </c>
      <c r="NC5" t="n">
        <v/>
      </c>
      <c r="ND5" t="n">
        <v/>
      </c>
      <c r="NE5" t="n">
        <v/>
      </c>
      <c r="NF5" t="n">
        <v/>
      </c>
      <c r="NG5" t="n">
        <v/>
      </c>
      <c r="NH5" t="n">
        <v/>
      </c>
      <c r="NI5" t="n">
        <v/>
      </c>
      <c r="NJ5" t="n">
        <v/>
      </c>
      <c r="NK5" t="n">
        <v/>
      </c>
      <c r="NL5" t="inlineStr">
        <is>
          <t>Ya</t>
        </is>
      </c>
      <c r="NM5" t="inlineStr">
        <is>
          <t>100% dana hibah</t>
        </is>
      </c>
      <c r="NN5" t="inlineStr">
        <is>
          <t>0 (100% sumber pembiayaan dari hibah)</t>
        </is>
      </c>
      <c r="NO5" t="inlineStr">
        <is>
          <t>Program CSR perusahaan</t>
        </is>
      </c>
      <c r="NP5" t="n">
        <v/>
      </c>
      <c r="NQ5" t="n">
        <v/>
      </c>
      <c r="NR5" t="n">
        <v/>
      </c>
      <c r="NS5" t="n">
        <v/>
      </c>
      <c r="NT5" t="n">
        <v/>
      </c>
      <c r="NU5" t="n">
        <v/>
      </c>
      <c r="NV5" t="n">
        <v/>
      </c>
      <c r="NW5" t="n">
        <v/>
      </c>
      <c r="NX5" t="inlineStr">
        <is>
          <t>Sama saja</t>
        </is>
      </c>
      <c r="NY5" t="n">
        <v>90</v>
      </c>
      <c r="NZ5" t="n">
        <v>0</v>
      </c>
      <c r="OA5" t="n">
        <v>0</v>
      </c>
      <c r="OB5" t="n">
        <v>30</v>
      </c>
      <c r="OC5" t="n">
        <v>0</v>
      </c>
      <c r="OD5" t="n">
        <v>0</v>
      </c>
      <c r="OE5" t="inlineStr">
        <is>
          <t>Tidak ada perubahan</t>
        </is>
      </c>
      <c r="OF5" t="inlineStr">
        <is>
          <t>Sama saja (tidak ada perbedaan waktu memasak MAUPUN rasa/bau makanan bila dibandingkan penggunaan sebelumnya)</t>
        </is>
      </c>
      <c r="OG5" t="inlineStr">
        <is>
          <t>Ya</t>
        </is>
      </c>
      <c r="OH5" t="n">
        <v>0</v>
      </c>
      <c r="OI5" t="n">
        <v>4</v>
      </c>
      <c r="OJ5" t="n">
        <v>0</v>
      </c>
      <c r="OK5" t="n">
        <v>0</v>
      </c>
      <c r="OL5" t="n">
        <v>0</v>
      </c>
      <c r="OM5" t="n">
        <v>0</v>
      </c>
      <c r="ON5" t="n">
        <v>0</v>
      </c>
      <c r="OO5" t="n">
        <v>0</v>
      </c>
      <c r="OP5" t="inlineStr">
        <is>
          <t>Sapi perah</t>
        </is>
      </c>
      <c r="OQ5" t="n">
        <v>0</v>
      </c>
      <c r="OR5" t="n">
        <v>1</v>
      </c>
      <c r="OS5" t="n">
        <v>0</v>
      </c>
      <c r="OT5" t="n">
        <v>0</v>
      </c>
      <c r="OU5" t="n">
        <v>0</v>
      </c>
      <c r="OV5" t="n">
        <v>0</v>
      </c>
      <c r="OW5" t="n">
        <v>0</v>
      </c>
      <c r="OX5" t="n">
        <v>0</v>
      </c>
      <c r="OY5" t="n">
        <v>0</v>
      </c>
      <c r="OZ5" t="inlineStr">
        <is>
          <t>Sapi perah</t>
        </is>
      </c>
      <c r="PA5" t="n">
        <v>0</v>
      </c>
      <c r="PB5" t="n">
        <v>1</v>
      </c>
      <c r="PC5" t="n">
        <v>0</v>
      </c>
      <c r="PD5" t="n">
        <v>0</v>
      </c>
      <c r="PE5" t="n">
        <v>0</v>
      </c>
      <c r="PF5" t="n">
        <v>0</v>
      </c>
      <c r="PG5" t="n">
        <v>0</v>
      </c>
      <c r="PH5" t="n">
        <v>0</v>
      </c>
      <c r="PI5" t="n">
        <v>0</v>
      </c>
      <c r="PJ5" t="inlineStr">
        <is>
          <t>Tidak ada</t>
        </is>
      </c>
      <c r="PK5" t="n">
        <v>0</v>
      </c>
      <c r="PL5" t="n">
        <v>0</v>
      </c>
      <c r="PM5" t="n">
        <v>0</v>
      </c>
      <c r="PN5" t="n">
        <v>0</v>
      </c>
      <c r="PO5" t="n">
        <v>0</v>
      </c>
      <c r="PP5" t="n">
        <v>0</v>
      </c>
      <c r="PQ5" t="n">
        <v>0</v>
      </c>
      <c r="PR5" t="n">
        <v>0</v>
      </c>
      <c r="PS5" t="n">
        <v>1</v>
      </c>
      <c r="PT5" t="n">
        <v/>
      </c>
      <c r="PU5" t="n">
        <v/>
      </c>
      <c r="PV5" t="n">
        <v/>
      </c>
      <c r="PW5" t="n">
        <v/>
      </c>
      <c r="PX5" t="n">
        <v/>
      </c>
      <c r="PY5" t="n">
        <v/>
      </c>
      <c r="PZ5" t="n">
        <v/>
      </c>
      <c r="QA5" t="n">
        <v/>
      </c>
      <c r="QB5" t="n">
        <v/>
      </c>
      <c r="QC5" t="n">
        <v/>
      </c>
      <c r="QD5" t="n">
        <v/>
      </c>
      <c r="QE5" t="inlineStr">
        <is>
          <t>1-Disebarkan ke lahan terbuka</t>
        </is>
      </c>
      <c r="QF5" t="n">
        <v>0</v>
      </c>
      <c r="QG5" t="n">
        <v>0</v>
      </c>
      <c r="QH5" t="n">
        <v>0</v>
      </c>
      <c r="QI5" t="n">
        <v>0</v>
      </c>
      <c r="QJ5" t="n">
        <v>0</v>
      </c>
      <c r="QK5" t="n">
        <v>1</v>
      </c>
      <c r="QL5" t="n">
        <v>0</v>
      </c>
      <c r="QM5" t="n">
        <v>0</v>
      </c>
      <c r="QN5" t="n">
        <v>0</v>
      </c>
      <c r="QO5" t="n">
        <v/>
      </c>
      <c r="QP5" t="n">
        <v/>
      </c>
      <c r="QQ5" t="n">
        <v/>
      </c>
      <c r="QR5" t="n">
        <v/>
      </c>
      <c r="QS5" t="n">
        <v/>
      </c>
      <c r="QT5" t="n">
        <v/>
      </c>
      <c r="QU5" t="n">
        <v/>
      </c>
      <c r="QV5" t="n">
        <v/>
      </c>
      <c r="QW5" t="n">
        <v/>
      </c>
      <c r="QX5" t="n">
        <v/>
      </c>
      <c r="QY5" t="n">
        <v/>
      </c>
      <c r="QZ5" t="n">
        <v/>
      </c>
      <c r="RA5" t="n">
        <v/>
      </c>
      <c r="RB5" t="n">
        <v/>
      </c>
      <c r="RC5" t="n">
        <v/>
      </c>
      <c r="RD5" t="n">
        <v/>
      </c>
      <c r="RE5" t="n">
        <v/>
      </c>
      <c r="RF5" t="n">
        <v/>
      </c>
      <c r="RG5" t="n">
        <v/>
      </c>
      <c r="RH5" t="n">
        <v/>
      </c>
      <c r="RI5" t="n">
        <v/>
      </c>
      <c r="RJ5" t="n">
        <v/>
      </c>
      <c r="RK5" t="n">
        <v/>
      </c>
      <c r="RL5" t="n">
        <v/>
      </c>
      <c r="RM5" t="n">
        <v/>
      </c>
      <c r="RN5" t="n">
        <v/>
      </c>
      <c r="RO5" t="n">
        <v/>
      </c>
      <c r="RP5" t="n">
        <v/>
      </c>
      <c r="RQ5" t="n">
        <v/>
      </c>
      <c r="RR5" t="n">
        <v/>
      </c>
      <c r="RS5" t="n">
        <v/>
      </c>
      <c r="RT5" t="n">
        <v/>
      </c>
      <c r="RU5" t="n">
        <v/>
      </c>
      <c r="RV5" t="n">
        <v/>
      </c>
      <c r="RW5" t="n">
        <v/>
      </c>
      <c r="RX5" t="n">
        <v/>
      </c>
      <c r="RY5" t="n">
        <v/>
      </c>
      <c r="RZ5" t="n">
        <v/>
      </c>
      <c r="SA5" t="n">
        <v/>
      </c>
      <c r="SB5" t="n">
        <v/>
      </c>
      <c r="SC5" t="n">
        <v/>
      </c>
      <c r="SD5" t="n">
        <v/>
      </c>
      <c r="SE5" t="n">
        <v/>
      </c>
      <c r="SF5" t="n">
        <v/>
      </c>
      <c r="SG5" t="n">
        <v/>
      </c>
      <c r="SH5" t="n">
        <v/>
      </c>
      <c r="SI5" t="n">
        <v/>
      </c>
      <c r="SJ5" t="n">
        <v/>
      </c>
      <c r="SK5" t="n">
        <v/>
      </c>
      <c r="SL5" t="n">
        <v/>
      </c>
      <c r="SM5" t="n">
        <v/>
      </c>
      <c r="SN5" t="n">
        <v/>
      </c>
      <c r="SO5" t="n">
        <v/>
      </c>
      <c r="SP5" t="n">
        <v/>
      </c>
      <c r="SQ5" t="n">
        <v/>
      </c>
      <c r="SR5" t="n">
        <v/>
      </c>
      <c r="SS5" t="n">
        <v/>
      </c>
      <c r="ST5" t="n">
        <v/>
      </c>
      <c r="SU5" t="n">
        <v/>
      </c>
      <c r="SV5" t="n">
        <v/>
      </c>
      <c r="SW5" t="n">
        <v/>
      </c>
      <c r="SX5" t="n">
        <v/>
      </c>
      <c r="SY5" t="n">
        <v/>
      </c>
      <c r="SZ5" t="n">
        <v>4</v>
      </c>
      <c r="TA5" t="n">
        <v/>
      </c>
      <c r="TB5" t="n">
        <v/>
      </c>
      <c r="TC5" t="n">
        <v/>
      </c>
      <c r="TD5" t="n">
        <v/>
      </c>
      <c r="TE5" t="n">
        <v/>
      </c>
      <c r="TF5" t="n">
        <v/>
      </c>
      <c r="TG5" t="n">
        <v/>
      </c>
      <c r="TH5" t="n">
        <v/>
      </c>
      <c r="TI5" t="n">
        <v/>
      </c>
      <c r="TJ5" t="n">
        <v/>
      </c>
      <c r="TK5" t="n">
        <v/>
      </c>
      <c r="TL5" t="n">
        <v/>
      </c>
      <c r="TM5" t="n">
        <v/>
      </c>
      <c r="TN5" t="n">
        <v/>
      </c>
      <c r="TO5" t="n">
        <v/>
      </c>
      <c r="TP5" t="n">
        <v/>
      </c>
      <c r="TQ5" t="n">
        <v/>
      </c>
      <c r="TR5" t="n">
        <v/>
      </c>
      <c r="TS5" t="n">
        <v/>
      </c>
      <c r="TT5" t="n">
        <v/>
      </c>
      <c r="TU5" t="n">
        <v/>
      </c>
      <c r="TV5" t="n">
        <v/>
      </c>
      <c r="TW5" t="n">
        <v/>
      </c>
      <c r="TX5" t="n">
        <v/>
      </c>
      <c r="TY5" t="n">
        <v/>
      </c>
      <c r="TZ5" t="n">
        <v/>
      </c>
      <c r="UA5" t="n">
        <v/>
      </c>
      <c r="UB5" t="n">
        <v/>
      </c>
      <c r="UC5" t="n">
        <v/>
      </c>
      <c r="UD5" t="n">
        <v/>
      </c>
      <c r="UE5" t="n">
        <v/>
      </c>
      <c r="UF5" t="n">
        <v/>
      </c>
      <c r="UG5" t="n">
        <v/>
      </c>
      <c r="UH5" t="n">
        <v/>
      </c>
      <c r="UI5" t="n">
        <v/>
      </c>
      <c r="UJ5" t="n">
        <v/>
      </c>
      <c r="UK5" t="n">
        <v/>
      </c>
      <c r="UL5" t="n">
        <v/>
      </c>
      <c r="UM5" t="n">
        <v/>
      </c>
      <c r="UN5" t="n">
        <v/>
      </c>
      <c r="UO5" t="n">
        <v/>
      </c>
      <c r="UP5" t="n">
        <v/>
      </c>
      <c r="UQ5" t="n">
        <v/>
      </c>
      <c r="UR5" t="n">
        <v/>
      </c>
      <c r="US5" t="n">
        <v/>
      </c>
      <c r="UT5" t="n">
        <v/>
      </c>
      <c r="UU5" t="n">
        <v/>
      </c>
      <c r="UV5" t="inlineStr">
        <is>
          <t>Pemberian pakan di kandang</t>
        </is>
      </c>
      <c r="UW5" t="n">
        <v/>
      </c>
      <c r="UX5" t="n">
        <v/>
      </c>
      <c r="UY5" t="n">
        <v/>
      </c>
      <c r="UZ5" t="n">
        <v/>
      </c>
      <c r="VA5" t="n">
        <v/>
      </c>
      <c r="VB5" t="n">
        <v/>
      </c>
      <c r="VC5" t="n">
        <v/>
      </c>
      <c r="VD5" t="inlineStr">
        <is>
          <t>Sangat jarang (&gt;1 bulan sekali)</t>
        </is>
      </c>
      <c r="VE5" t="n">
        <v/>
      </c>
      <c r="VF5" t="n">
        <v/>
      </c>
      <c r="VG5" t="n">
        <v/>
      </c>
      <c r="VH5" t="n">
        <v/>
      </c>
      <c r="VI5" t="n">
        <v/>
      </c>
      <c r="VJ5" t="n">
        <v/>
      </c>
      <c r="VK5" t="n">
        <v/>
      </c>
      <c r="VL5" t="inlineStr">
        <is>
          <t>Sering (1 kali sehari)</t>
        </is>
      </c>
      <c r="VM5" t="n">
        <v/>
      </c>
      <c r="VN5" t="n">
        <v/>
      </c>
      <c r="VO5" t="n">
        <v/>
      </c>
      <c r="VP5" t="n">
        <v/>
      </c>
      <c r="VQ5" t="n">
        <v/>
      </c>
      <c r="VR5" t="n">
        <v/>
      </c>
      <c r="VS5" t="n">
        <v/>
      </c>
      <c r="VT5" t="n">
        <v/>
      </c>
      <c r="VU5" t="n">
        <v/>
      </c>
      <c r="VV5" t="n">
        <v/>
      </c>
      <c r="VW5" t="n">
        <v/>
      </c>
      <c r="VX5" t="n">
        <v/>
      </c>
      <c r="VY5" t="n">
        <v/>
      </c>
      <c r="VZ5" t="n">
        <v/>
      </c>
      <c r="WA5" t="n">
        <v/>
      </c>
      <c r="WB5" t="n">
        <v/>
      </c>
      <c r="WC5" t="n">
        <v/>
      </c>
      <c r="WD5" t="n">
        <v/>
      </c>
      <c r="WE5" t="n">
        <v/>
      </c>
      <c r="WF5" t="inlineStr">
        <is>
          <t>6-Digester biogas</t>
        </is>
      </c>
      <c r="WG5" t="n">
        <v>0</v>
      </c>
      <c r="WH5" t="n">
        <v>0</v>
      </c>
      <c r="WI5" t="n">
        <v>0</v>
      </c>
      <c r="WJ5" t="n">
        <v>0</v>
      </c>
      <c r="WK5" t="n">
        <v>0</v>
      </c>
      <c r="WL5" t="n">
        <v>0</v>
      </c>
      <c r="WM5" t="n">
        <v>0</v>
      </c>
      <c r="WN5" t="n">
        <v>0</v>
      </c>
      <c r="WO5" t="n">
        <v>0</v>
      </c>
      <c r="WP5" t="n">
        <v>1</v>
      </c>
      <c r="WQ5" t="n">
        <v>0</v>
      </c>
      <c r="WR5" t="n">
        <v>0</v>
      </c>
      <c r="WS5" t="n">
        <v/>
      </c>
      <c r="WT5" t="n">
        <v/>
      </c>
      <c r="WU5" t="n">
        <v/>
      </c>
      <c r="WV5" t="n">
        <v/>
      </c>
      <c r="WW5" t="n">
        <v/>
      </c>
      <c r="WX5" t="n">
        <v/>
      </c>
      <c r="WY5" t="n">
        <v/>
      </c>
      <c r="WZ5" t="n">
        <v/>
      </c>
      <c r="XA5" t="n">
        <v/>
      </c>
      <c r="XB5" t="n">
        <v/>
      </c>
      <c r="XC5" t="n">
        <v/>
      </c>
      <c r="XD5" t="n">
        <v/>
      </c>
      <c r="XE5" t="n">
        <v/>
      </c>
      <c r="XF5" t="n">
        <v/>
      </c>
      <c r="XG5" t="n">
        <v/>
      </c>
      <c r="XH5" t="n">
        <v/>
      </c>
      <c r="XI5" t="n">
        <v/>
      </c>
      <c r="XJ5" t="n">
        <v/>
      </c>
      <c r="XK5" t="n">
        <v/>
      </c>
      <c r="XL5" t="n">
        <v/>
      </c>
      <c r="XM5" t="n">
        <v/>
      </c>
      <c r="XN5" t="n">
        <v/>
      </c>
      <c r="XO5" t="n">
        <v/>
      </c>
      <c r="XP5" t="n">
        <v/>
      </c>
      <c r="XQ5" t="n">
        <v/>
      </c>
      <c r="XR5" t="n">
        <v/>
      </c>
      <c r="XS5" t="n">
        <v/>
      </c>
      <c r="XT5" t="n">
        <v/>
      </c>
      <c r="XU5" t="n">
        <v/>
      </c>
      <c r="XV5" t="n">
        <v/>
      </c>
      <c r="XW5" t="n">
        <v/>
      </c>
      <c r="XX5" t="n">
        <v/>
      </c>
      <c r="XY5" t="n">
        <v/>
      </c>
      <c r="XZ5" t="n">
        <v/>
      </c>
      <c r="YA5" t="n">
        <v/>
      </c>
      <c r="YB5" t="n">
        <v/>
      </c>
      <c r="YC5" t="n">
        <v/>
      </c>
      <c r="YD5" t="n">
        <v/>
      </c>
      <c r="YE5" t="n">
        <v/>
      </c>
      <c r="YF5" t="n">
        <v/>
      </c>
      <c r="YG5" t="n">
        <v/>
      </c>
      <c r="YH5" t="n">
        <v/>
      </c>
      <c r="YI5" t="n">
        <v/>
      </c>
      <c r="YJ5" t="n">
        <v/>
      </c>
      <c r="YK5" t="n">
        <v/>
      </c>
      <c r="YL5" t="n">
        <v/>
      </c>
      <c r="YM5" t="n">
        <v/>
      </c>
      <c r="YN5" t="n">
        <v/>
      </c>
      <c r="YO5" t="n">
        <v/>
      </c>
      <c r="YP5" t="n">
        <v/>
      </c>
      <c r="YQ5" t="n">
        <v/>
      </c>
      <c r="YR5" t="n">
        <v/>
      </c>
      <c r="YS5" t="n">
        <v/>
      </c>
      <c r="YT5" t="n">
        <v/>
      </c>
      <c r="YU5" t="n">
        <v/>
      </c>
      <c r="YV5" t="n">
        <v/>
      </c>
      <c r="YW5" t="n">
        <v/>
      </c>
      <c r="YX5" t="n">
        <v/>
      </c>
      <c r="YY5" t="n">
        <v/>
      </c>
      <c r="YZ5" t="n">
        <v/>
      </c>
      <c r="ZA5" t="n">
        <v/>
      </c>
      <c r="ZB5" t="n">
        <v/>
      </c>
      <c r="ZC5" t="n">
        <v/>
      </c>
      <c r="ZD5" t="n">
        <v/>
      </c>
      <c r="ZE5" t="n">
        <v/>
      </c>
      <c r="ZF5" t="n">
        <v/>
      </c>
      <c r="ZG5" t="n">
        <v/>
      </c>
      <c r="ZH5" t="n">
        <v/>
      </c>
      <c r="ZI5" t="n">
        <v/>
      </c>
      <c r="ZJ5" t="n">
        <v/>
      </c>
      <c r="ZK5" t="n">
        <v/>
      </c>
      <c r="ZL5" t="n">
        <v/>
      </c>
      <c r="ZM5" t="n">
        <v/>
      </c>
      <c r="ZN5" t="n">
        <v/>
      </c>
      <c r="ZO5" t="n">
        <v>100</v>
      </c>
      <c r="ZP5" t="n">
        <v/>
      </c>
      <c r="ZQ5" t="n">
        <v/>
      </c>
      <c r="ZR5" t="n">
        <v/>
      </c>
      <c r="ZS5" t="n">
        <v/>
      </c>
      <c r="ZT5" t="n">
        <v/>
      </c>
      <c r="ZU5" t="n">
        <v/>
      </c>
      <c r="ZV5" t="n">
        <v/>
      </c>
      <c r="ZW5" t="n">
        <v>2</v>
      </c>
      <c r="ZX5" t="n">
        <v/>
      </c>
      <c r="ZY5" t="n">
        <v/>
      </c>
      <c r="ZZ5" t="n">
        <v/>
      </c>
      <c r="AAA5" t="n">
        <v/>
      </c>
      <c r="AAB5" t="n">
        <v/>
      </c>
      <c r="AAC5" t="n">
        <v/>
      </c>
      <c r="AAD5" t="n">
        <v/>
      </c>
      <c r="AAE5" t="inlineStr">
        <is>
          <t>Pakan segar (misal: rumput)</t>
        </is>
      </c>
      <c r="AAF5" t="n">
        <v/>
      </c>
      <c r="AAG5" t="n">
        <v/>
      </c>
      <c r="AAH5" t="n">
        <v/>
      </c>
      <c r="AAI5" t="n">
        <v/>
      </c>
      <c r="AAJ5" t="n">
        <v/>
      </c>
      <c r="AAK5" t="n">
        <v/>
      </c>
      <c r="AAL5" t="inlineStr">
        <is>
          <t>Tidak</t>
        </is>
      </c>
      <c r="AAM5" t="n">
        <v/>
      </c>
      <c r="AAN5" t="n">
        <v/>
      </c>
      <c r="AAO5" t="n">
        <v/>
      </c>
      <c r="AAP5" t="n">
        <v/>
      </c>
      <c r="AAQ5" t="n">
        <v/>
      </c>
      <c r="AAR5" t="inlineStr">
        <is>
          <t>Tidak</t>
        </is>
      </c>
      <c r="AAS5" t="inlineStr">
        <is>
          <t>Tidak pasti/ragu-ragu</t>
        </is>
      </c>
      <c r="AAT5" t="inlineStr">
        <is>
          <t>Didiamkan saja/dibiarkan di tempatnya (di bak/kolam penampung slurry)</t>
        </is>
      </c>
      <c r="AAU5" t="n">
        <v>0</v>
      </c>
      <c r="AAV5" t="n">
        <v>0</v>
      </c>
      <c r="AAW5" t="n">
        <v>0</v>
      </c>
      <c r="AAX5" t="n">
        <v>0</v>
      </c>
      <c r="AAY5" t="n">
        <v>0</v>
      </c>
      <c r="AAZ5" t="n">
        <v>1</v>
      </c>
      <c r="ABA5" t="n">
        <v>0</v>
      </c>
      <c r="ABB5" t="n">
        <v/>
      </c>
      <c r="ABC5" t="n">
        <v/>
      </c>
      <c r="ABD5" t="n">
        <v/>
      </c>
      <c r="ABE5" t="n">
        <v/>
      </c>
      <c r="ABF5" t="n">
        <v/>
      </c>
      <c r="ABG5" t="n">
        <v/>
      </c>
      <c r="ABH5" t="n">
        <v/>
      </c>
      <c r="ABI5" t="n">
        <v/>
      </c>
      <c r="ABJ5" t="n">
        <v/>
      </c>
      <c r="ABK5" t="n">
        <v/>
      </c>
      <c r="ABL5" t="n">
        <v/>
      </c>
      <c r="ABM5" t="n">
        <v/>
      </c>
      <c r="ABN5" t="n">
        <v/>
      </c>
      <c r="ABO5" t="n">
        <v/>
      </c>
      <c r="ABP5" t="n">
        <v/>
      </c>
      <c r="ABQ5" t="n">
        <v/>
      </c>
      <c r="ABR5" t="n">
        <v/>
      </c>
      <c r="ABS5" t="n">
        <v/>
      </c>
      <c r="ABT5" t="n">
        <v/>
      </c>
      <c r="ABU5" t="n">
        <v/>
      </c>
      <c r="ABV5" t="n">
        <v/>
      </c>
      <c r="ABW5" t="n">
        <v/>
      </c>
      <c r="ABX5" t="n">
        <v/>
      </c>
      <c r="ABY5" t="n">
        <v/>
      </c>
      <c r="ABZ5" t="n">
        <v/>
      </c>
      <c r="ACA5" t="n">
        <v/>
      </c>
      <c r="ACB5" t="n">
        <v/>
      </c>
      <c r="ACC5" t="n">
        <v/>
      </c>
      <c r="ACD5" t="n">
        <v/>
      </c>
      <c r="ACE5" t="n">
        <v/>
      </c>
      <c r="ACF5" t="n">
        <v/>
      </c>
      <c r="ACG5" t="n">
        <v/>
      </c>
      <c r="ACH5" t="n">
        <v/>
      </c>
      <c r="ACI5" t="n">
        <v/>
      </c>
      <c r="ACJ5" t="n">
        <v/>
      </c>
      <c r="ACK5" t="inlineStr">
        <is>
          <t>Tidak punya waktu mengumpulkannya</t>
        </is>
      </c>
      <c r="ACL5" t="n">
        <v>0</v>
      </c>
      <c r="ACM5" t="n">
        <v>0</v>
      </c>
      <c r="ACN5" t="n">
        <v>1</v>
      </c>
      <c r="ACO5" t="n">
        <v>0</v>
      </c>
      <c r="ACP5" t="n">
        <v>0</v>
      </c>
      <c r="ACQ5" t="n">
        <v>0</v>
      </c>
      <c r="ACR5" t="n">
        <v>0</v>
      </c>
      <c r="ACS5" t="n">
        <v/>
      </c>
      <c r="ACT5" t="inlineStr">
        <is>
          <t>Tidak</t>
        </is>
      </c>
      <c r="ACU5" t="inlineStr">
        <is>
          <t>Manfaat besar dan membantu kehidupan sehari-hari</t>
        </is>
      </c>
      <c r="ACV5" t="inlineStr">
        <is>
          <t>Sama saja</t>
        </is>
      </c>
      <c r="ACW5" t="inlineStr">
        <is>
          <t>Anggota keluarga - Perempuan dewasa</t>
        </is>
      </c>
      <c r="ACX5" t="inlineStr">
        <is>
          <t>Netral/tidak tahu</t>
        </is>
      </c>
      <c r="ACY5" t="inlineStr">
        <is>
          <t>Anggota keluarga - Laki-laki dewasa Anggota keluarga - Perempuan dewasa</t>
        </is>
      </c>
      <c r="ACZ5" t="n">
        <v>1</v>
      </c>
      <c r="ADA5" t="n">
        <v>1</v>
      </c>
      <c r="ADB5" t="n">
        <v>0</v>
      </c>
      <c r="ADC5" t="n">
        <v>0</v>
      </c>
      <c r="ADD5" t="inlineStr">
        <is>
          <t>Puas</t>
        </is>
      </c>
      <c r="ADE5" t="inlineStr">
        <is>
          <t>Puas</t>
        </is>
      </c>
      <c r="ADF5" t="inlineStr">
        <is>
          <t>Puas</t>
        </is>
      </c>
      <c r="ADG5" t="inlineStr">
        <is>
          <t>Puas</t>
        </is>
      </c>
      <c r="ADH5" t="inlineStr">
        <is>
          <t>Tidak</t>
        </is>
      </c>
      <c r="ADI5" t="n">
        <v/>
      </c>
      <c r="ADJ5" t="inlineStr">
        <is>
          <t>Cukup puas</t>
        </is>
      </c>
      <c r="ADK5" t="n">
        <v/>
      </c>
      <c r="ADL5" t="n">
        <v/>
      </c>
      <c r="ADM5" t="n">
        <v/>
      </c>
      <c r="ADN5" t="n">
        <v/>
      </c>
      <c r="ADO5" t="n">
        <v/>
      </c>
      <c r="ADP5" t="n">
        <v/>
      </c>
      <c r="ADQ5" t="n">
        <v/>
      </c>
      <c r="ADR5" t="n">
        <v/>
      </c>
      <c r="ADS5" t="n">
        <v/>
      </c>
      <c r="ADT5" t="n">
        <v/>
      </c>
      <c r="ADU5" t="inlineStr">
        <is>
          <t>Lainnya</t>
        </is>
      </c>
      <c r="ADV5" t="n">
        <v>0</v>
      </c>
      <c r="ADW5" t="n">
        <v>0</v>
      </c>
      <c r="ADX5" t="n">
        <v>0</v>
      </c>
      <c r="ADY5" t="n">
        <v>0</v>
      </c>
      <c r="ADZ5" t="n">
        <v>0</v>
      </c>
      <c r="AEA5" t="n">
        <v>0</v>
      </c>
      <c r="AEB5" t="n">
        <v>0</v>
      </c>
      <c r="AEC5" t="n">
        <v>1</v>
      </c>
      <c r="AED5" t="n">
        <v>0</v>
      </c>
      <c r="AEE5" t="inlineStr">
        <is>
          <t>Lainnya</t>
        </is>
      </c>
      <c r="AEF5" t="inlineStr">
        <is>
          <t>Laporan kepada ketua kelompok</t>
        </is>
      </c>
      <c r="AEG5" t="inlineStr">
        <is>
          <t>Lainnya</t>
        </is>
      </c>
      <c r="AEH5" t="inlineStr">
        <is>
          <t>Meminta bantuan kepada ketua kelompok</t>
        </is>
      </c>
      <c r="AEI5" t="inlineStr">
        <is>
          <t>Tidak</t>
        </is>
      </c>
      <c r="AEJ5" t="inlineStr">
        <is>
          <t>Tidak pernah</t>
        </is>
      </c>
      <c r="AEK5" t="inlineStr">
        <is>
          <t>Pengurangan pengeluaran rumah tangga (bahan bakar minyak, pupuk, dll.) Lebih mudah mendapatkan energi Lebih aman</t>
        </is>
      </c>
      <c r="AEL5" t="n">
        <v>1</v>
      </c>
      <c r="AEM5" t="n">
        <v>1</v>
      </c>
      <c r="AEN5" t="n">
        <v>0</v>
      </c>
      <c r="AEO5" t="n">
        <v>0</v>
      </c>
      <c r="AEP5" t="n">
        <v>1</v>
      </c>
      <c r="AEQ5" t="n">
        <v>0</v>
      </c>
      <c r="AER5" t="n">
        <v>0</v>
      </c>
      <c r="AES5" t="n">
        <v>0</v>
      </c>
      <c r="AET5" t="n">
        <v>0</v>
      </c>
      <c r="AEU5" t="n">
        <v>0</v>
      </c>
      <c r="AEV5" t="n">
        <v>0</v>
      </c>
      <c r="AEW5" t="n">
        <v>0</v>
      </c>
      <c r="AEX5" t="n">
        <v/>
      </c>
      <c r="AEY5" t="inlineStr">
        <is>
          <t>Memasak lebih aman</t>
        </is>
      </c>
      <c r="AEZ5" t="n">
        <v/>
      </c>
      <c r="AFA5" t="inlineStr">
        <is>
          <t>Koperasi</t>
        </is>
      </c>
      <c r="AFB5" t="n">
        <v/>
      </c>
      <c r="AFC5" t="inlineStr">
        <is>
          <t>Agus Udin Pangalengan-Digester 2026-02-13-18_12_15.jpeg</t>
        </is>
      </c>
      <c r="AFD5" t="inlineStr">
        <is>
          <t>https://kf.kobotoolbox.org/api/v2/assets/avstPQqLr3Ab3ZdcVTXZ6f/data/685597379/attachments/attTKVwa3B4Qqwy2DDEHVb5y/</t>
        </is>
      </c>
      <c r="AFE5" t="inlineStr">
        <is>
          <t>Agus Udin Pangalengan-Rumah 2026-02-13-18_12_31.jpeg</t>
        </is>
      </c>
      <c r="AFF5" t="inlineStr">
        <is>
          <t>https://kf.kobotoolbox.org/api/v2/assets/avstPQqLr3Ab3ZdcVTXZ6f/data/685597379/attachments/attTR5FTM6Q5JJPy6Y45D6W8/</t>
        </is>
      </c>
      <c r="AFG5" t="inlineStr">
        <is>
          <t>Ano</t>
        </is>
      </c>
      <c r="AFH5" t="n">
        <v/>
      </c>
      <c r="AFI5" t="n">
        <v/>
      </c>
    </row>
    <row r="6">
      <c r="A6" s="93" t="n">
        <v>46080</v>
      </c>
      <c r="B6" s="93" t="n">
        <v>46085</v>
      </c>
      <c r="C6" t="inlineStr">
        <is>
          <t>ano</t>
        </is>
      </c>
      <c r="D6" t="inlineStr">
        <is>
          <t>ahmad atep</t>
        </is>
      </c>
      <c r="E6" t="n">
        <v>0</v>
      </c>
      <c r="F6" t="inlineStr">
        <is>
          <t>-7.18084 107.595635 0 0</t>
        </is>
      </c>
      <c r="G6" t="n">
        <v>-7.18084</v>
      </c>
      <c r="H6" t="n">
        <v>107.595635</v>
      </c>
      <c r="I6" t="n">
        <v>0</v>
      </c>
      <c r="J6" t="n">
        <v>0</v>
      </c>
      <c r="K6" t="inlineStr">
        <is>
          <t>-7.180840, 107.595635</t>
        </is>
      </c>
      <c r="L6" t="inlineStr">
        <is>
          <t>-7.180879 107.595566 0 0</t>
        </is>
      </c>
      <c r="M6" t="n">
        <v>-7.180879</v>
      </c>
      <c r="N6" t="n">
        <v>107.595566</v>
      </c>
      <c r="O6" t="n">
        <v>0</v>
      </c>
      <c r="P6" t="n">
        <v>0</v>
      </c>
      <c r="Q6" t="inlineStr">
        <is>
          <t>-7.180879, 107.595566</t>
        </is>
      </c>
      <c r="R6" t="inlineStr">
        <is>
          <t>Jawa Barat</t>
        </is>
      </c>
      <c r="S6" t="n">
        <v>0</v>
      </c>
      <c r="T6" t="n">
        <v>0</v>
      </c>
      <c r="U6" t="n">
        <v>1</v>
      </c>
      <c r="V6" t="n">
        <v>0</v>
      </c>
      <c r="W6" t="n">
        <v>0</v>
      </c>
      <c r="X6" t="n">
        <v>0</v>
      </c>
      <c r="Y6" t="n">
        <v>0</v>
      </c>
      <c r="Z6" t="n">
        <v>0</v>
      </c>
      <c r="AA6" t="n">
        <v>0</v>
      </c>
      <c r="AB6" t="n">
        <v>0</v>
      </c>
      <c r="AC6" t="inlineStr">
        <is>
          <t>BANDUNG</t>
        </is>
      </c>
      <c r="AD6" t="inlineStr">
        <is>
          <t>PANGALENGAN</t>
        </is>
      </c>
      <c r="AE6" t="inlineStr">
        <is>
          <t>MARGA MUKTI</t>
        </is>
      </c>
      <c r="AF6" t="inlineStr">
        <is>
          <t>MG UJUNG BERUNG</t>
        </is>
      </c>
      <c r="AG6" t="inlineStr">
        <is>
          <t>UBP0004</t>
        </is>
      </c>
      <c r="AH6" t="n">
        <v>8</v>
      </c>
      <c r="AI6" t="inlineStr">
        <is>
          <t>VPA2</t>
        </is>
      </c>
      <c r="AJ6" t="inlineStr">
        <is>
          <t>Tidak aktif</t>
        </is>
      </c>
      <c r="AK6" t="n">
        <v>46</v>
      </c>
      <c r="AL6" t="inlineStr">
        <is>
          <t>Perempuan</t>
        </is>
      </c>
      <c r="AM6" t="inlineStr">
        <is>
          <t>Sudah menikah</t>
        </is>
      </c>
      <c r="AN6" t="inlineStr">
        <is>
          <t>SD/Sederajat</t>
        </is>
      </c>
      <c r="AO6" t="inlineStr">
        <is>
          <t>Tidak ada</t>
        </is>
      </c>
      <c r="AP6" t="n">
        <v>0</v>
      </c>
      <c r="AQ6" t="n">
        <v>0</v>
      </c>
      <c r="AR6" t="n">
        <v>0</v>
      </c>
      <c r="AS6" t="n">
        <v>0</v>
      </c>
      <c r="AT6" t="n">
        <v>0</v>
      </c>
      <c r="AU6" t="n">
        <v>0</v>
      </c>
      <c r="AV6" t="n">
        <v>0</v>
      </c>
      <c r="AW6" t="n">
        <v>1</v>
      </c>
      <c r="AX6" t="n">
        <v/>
      </c>
      <c r="AY6" t="inlineStr">
        <is>
          <t>Tidak ada</t>
        </is>
      </c>
      <c r="AZ6" t="n">
        <v>0</v>
      </c>
      <c r="BA6" t="n">
        <v>0</v>
      </c>
      <c r="BB6" t="n">
        <v>0</v>
      </c>
      <c r="BC6" t="n">
        <v>0</v>
      </c>
      <c r="BD6" t="n">
        <v>0</v>
      </c>
      <c r="BE6" t="n">
        <v>0</v>
      </c>
      <c r="BF6" t="n">
        <v>0</v>
      </c>
      <c r="BG6" t="n">
        <v>1</v>
      </c>
      <c r="BH6" t="n">
        <v/>
      </c>
      <c r="BI6" t="inlineStr">
        <is>
          <t>Rp1.500.000 - Rp2.500.000</t>
        </is>
      </c>
      <c r="BJ6" t="n">
        <v>1</v>
      </c>
      <c r="BK6" t="n">
        <v>1</v>
      </c>
      <c r="BL6" t="n">
        <v>2</v>
      </c>
      <c r="BM6" t="n">
        <v>0</v>
      </c>
      <c r="BN6" t="inlineStr">
        <is>
          <t>Milik sendiri</t>
        </is>
      </c>
      <c r="BO6" t="inlineStr">
        <is>
          <t>Semi-permanen (semen dan kayu)</t>
        </is>
      </c>
      <c r="BP6" t="n">
        <v>0</v>
      </c>
      <c r="BQ6" t="n">
        <v>1</v>
      </c>
      <c r="BR6" t="n">
        <v>0</v>
      </c>
      <c r="BS6" t="n">
        <v>0</v>
      </c>
      <c r="BT6" t="n">
        <v>0</v>
      </c>
      <c r="BU6" t="n">
        <v/>
      </c>
      <c r="BV6" t="inlineStr">
        <is>
          <t>Keramik/ubin</t>
        </is>
      </c>
      <c r="BW6" t="n">
        <v>0</v>
      </c>
      <c r="BX6" t="n">
        <v>0</v>
      </c>
      <c r="BY6" t="n">
        <v>1</v>
      </c>
      <c r="BZ6" t="n">
        <v>0</v>
      </c>
      <c r="CA6" t="n">
        <v>0</v>
      </c>
      <c r="CB6" t="n">
        <v/>
      </c>
      <c r="CC6" t="inlineStr">
        <is>
          <t>Genting</t>
        </is>
      </c>
      <c r="CD6" t="n">
        <v>0</v>
      </c>
      <c r="CE6" t="n">
        <v>0</v>
      </c>
      <c r="CF6" t="n">
        <v>0</v>
      </c>
      <c r="CG6" t="n">
        <v>0</v>
      </c>
      <c r="CH6" t="n">
        <v>0</v>
      </c>
      <c r="CI6" t="n">
        <v>1</v>
      </c>
      <c r="CJ6" t="n">
        <v>0</v>
      </c>
      <c r="CK6" t="n">
        <v/>
      </c>
      <c r="CL6" t="inlineStr">
        <is>
          <t>Ya</t>
        </is>
      </c>
      <c r="CM6" t="n">
        <v>2018</v>
      </c>
      <c r="CN6" t="inlineStr">
        <is>
          <t>Fixed-Dome (Kubah Tetap)</t>
        </is>
      </c>
      <c r="CO6" t="inlineStr">
        <is>
          <t>6 m³ (4-5 ekor sapi, ±5 jam memasak/hari, ±50 kg</t>
        </is>
      </c>
      <c r="CP6" t="inlineStr">
        <is>
          <t>Anggota keluarga - laki-laki</t>
        </is>
      </c>
      <c r="CQ6" t="n">
        <v>0</v>
      </c>
      <c r="CR6" t="n">
        <v>0</v>
      </c>
      <c r="CS6" t="n">
        <v>0</v>
      </c>
      <c r="CT6" t="n">
        <v>0</v>
      </c>
      <c r="CU6" t="n">
        <v>1</v>
      </c>
      <c r="CV6" t="n">
        <v>0</v>
      </c>
      <c r="CW6" t="n">
        <v>0</v>
      </c>
      <c r="CX6" t="n">
        <v>0</v>
      </c>
      <c r="CY6" t="inlineStr">
        <is>
          <t>Anggota keluarga - laki-laki</t>
        </is>
      </c>
      <c r="CZ6" t="n">
        <v>1</v>
      </c>
      <c r="DA6" t="n">
        <v>0</v>
      </c>
      <c r="DB6" t="n">
        <v>0</v>
      </c>
      <c r="DC6" t="n">
        <v/>
      </c>
      <c r="DD6" t="inlineStr">
        <is>
          <t>Anggota keluarga - laki-laki</t>
        </is>
      </c>
      <c r="DE6" t="n">
        <v>1</v>
      </c>
      <c r="DF6" t="n">
        <v>0</v>
      </c>
      <c r="DG6" t="n">
        <v>0</v>
      </c>
      <c r="DH6" t="n">
        <v>0</v>
      </c>
      <c r="DI6" t="n">
        <v/>
      </c>
      <c r="DJ6" t="inlineStr">
        <is>
          <t>Anggota keluarga - laki-laki</t>
        </is>
      </c>
      <c r="DK6" t="n">
        <v>1</v>
      </c>
      <c r="DL6" t="n">
        <v>0</v>
      </c>
      <c r="DM6" t="n">
        <v>0</v>
      </c>
      <c r="DN6" t="n">
        <v>0</v>
      </c>
      <c r="DO6" t="n">
        <v/>
      </c>
      <c r="DP6" t="inlineStr">
        <is>
          <t>Tidak berfungsi sama sekali</t>
        </is>
      </c>
      <c r="DQ6" t="inlineStr">
        <is>
          <t>&gt;1 tahun yang lalu</t>
        </is>
      </c>
      <c r="DR6" t="inlineStr">
        <is>
          <t>Tidak ada ternak</t>
        </is>
      </c>
      <c r="DS6" t="n">
        <v/>
      </c>
      <c r="DT6" t="n">
        <v/>
      </c>
      <c r="DU6" t="n">
        <v/>
      </c>
      <c r="DV6" t="n">
        <v/>
      </c>
      <c r="DW6" t="n">
        <v/>
      </c>
      <c r="DX6" t="n">
        <v/>
      </c>
      <c r="DY6" t="n">
        <v/>
      </c>
      <c r="DZ6" t="n">
        <v/>
      </c>
      <c r="EA6" t="n">
        <v/>
      </c>
      <c r="EB6" t="n">
        <v/>
      </c>
      <c r="EC6" t="n">
        <v/>
      </c>
      <c r="ED6" t="n">
        <v/>
      </c>
      <c r="EE6" t="n">
        <v/>
      </c>
      <c r="EF6" t="n">
        <v/>
      </c>
      <c r="EG6" t="n">
        <v/>
      </c>
      <c r="EH6" t="n">
        <v/>
      </c>
      <c r="EI6" t="inlineStr">
        <is>
          <t>Tidak ada masalah</t>
        </is>
      </c>
      <c r="EJ6" t="n">
        <v>0</v>
      </c>
      <c r="EK6" t="n">
        <v>0</v>
      </c>
      <c r="EL6" t="n">
        <v>0</v>
      </c>
      <c r="EM6" t="n">
        <v>1</v>
      </c>
      <c r="EN6" t="n">
        <v>0</v>
      </c>
      <c r="EO6" t="n">
        <v/>
      </c>
      <c r="EP6" t="inlineStr">
        <is>
          <t>Ya, cukup jelas dan mudah diikuti</t>
        </is>
      </c>
      <c r="EQ6" t="inlineStr">
        <is>
          <t>Bukan pelatihan</t>
        </is>
      </c>
      <c r="ER6" t="inlineStr">
        <is>
          <t>CPO atau pendamping</t>
        </is>
      </c>
      <c r="ES6" t="n">
        <v>1</v>
      </c>
      <c r="ET6" t="n">
        <v>0</v>
      </c>
      <c r="EU6" t="n">
        <v>0</v>
      </c>
      <c r="EV6" t="n">
        <v>0</v>
      </c>
      <c r="EW6" t="n">
        <v/>
      </c>
      <c r="EX6" t="inlineStr">
        <is>
          <t>Anggota keluarga - Laki-laki</t>
        </is>
      </c>
      <c r="EY6" t="n">
        <v>1</v>
      </c>
      <c r="EZ6" t="n">
        <v>0</v>
      </c>
      <c r="FA6" t="n">
        <v>0</v>
      </c>
      <c r="FB6" t="n">
        <v/>
      </c>
      <c r="FC6" t="inlineStr">
        <is>
          <t>Jarang sekali</t>
        </is>
      </c>
      <c r="FD6" t="n">
        <v/>
      </c>
      <c r="FE6" t="inlineStr">
        <is>
          <t>Mengetahui</t>
        </is>
      </c>
      <c r="FF6" t="inlineStr">
        <is>
          <t>Sering (setiap minggu)</t>
        </is>
      </c>
      <c r="FG6" t="inlineStr">
        <is>
          <t>Mengetahui</t>
        </is>
      </c>
      <c r="FH6" t="inlineStr">
        <is>
          <t>Tidak pernah</t>
        </is>
      </c>
      <c r="FI6" t="inlineStr">
        <is>
          <t>Mengetahui</t>
        </is>
      </c>
      <c r="FJ6" t="inlineStr">
        <is>
          <t>Selalu (setiap hari)</t>
        </is>
      </c>
      <c r="FK6" t="inlineStr">
        <is>
          <t>Tidak mengetahui</t>
        </is>
      </c>
      <c r="FL6" t="inlineStr">
        <is>
          <t>Tidak pernah</t>
        </is>
      </c>
      <c r="FM6" t="inlineStr">
        <is>
          <t>Mengetahui</t>
        </is>
      </c>
      <c r="FN6" t="inlineStr">
        <is>
          <t>Tidak pernah</t>
        </is>
      </c>
      <c r="FO6" t="inlineStr">
        <is>
          <t>Mengetahui</t>
        </is>
      </c>
      <c r="FP6" t="inlineStr">
        <is>
          <t>Tidak pernah</t>
        </is>
      </c>
      <c r="FQ6" t="inlineStr">
        <is>
          <t>Mengetahui</t>
        </is>
      </c>
      <c r="FR6" t="inlineStr">
        <is>
          <t>Ya</t>
        </is>
      </c>
      <c r="FS6" t="inlineStr">
        <is>
          <t>Mengetahui</t>
        </is>
      </c>
      <c r="FT6" t="inlineStr">
        <is>
          <t>Ya, selalu</t>
        </is>
      </c>
      <c r="FU6" t="inlineStr">
        <is>
          <t>Laki-laki dewasa</t>
        </is>
      </c>
      <c r="FV6" t="n">
        <v>1</v>
      </c>
      <c r="FW6" t="n">
        <v>0</v>
      </c>
      <c r="FX6" t="n">
        <v>0</v>
      </c>
      <c r="FY6" t="n">
        <v>0</v>
      </c>
      <c r="FZ6" t="inlineStr">
        <is>
          <t>Memahami</t>
        </is>
      </c>
      <c r="GA6" t="inlineStr">
        <is>
          <t>CPO</t>
        </is>
      </c>
      <c r="GB6" t="n">
        <v>1</v>
      </c>
      <c r="GC6" t="n">
        <v>0</v>
      </c>
      <c r="GD6" t="n">
        <v>0</v>
      </c>
      <c r="GE6" t="n">
        <v>0</v>
      </c>
      <c r="GF6" t="n">
        <v/>
      </c>
      <c r="GG6" t="inlineStr">
        <is>
          <t>Sering</t>
        </is>
      </c>
      <c r="GH6" t="inlineStr">
        <is>
          <t>Tidak</t>
        </is>
      </c>
      <c r="GI6" t="n">
        <v/>
      </c>
      <c r="GJ6" t="n">
        <v/>
      </c>
      <c r="GK6" t="n">
        <v/>
      </c>
      <c r="GL6" t="n">
        <v/>
      </c>
      <c r="GM6" t="n">
        <v/>
      </c>
      <c r="GN6" t="n">
        <v/>
      </c>
      <c r="GO6" t="n">
        <v/>
      </c>
      <c r="GP6" t="inlineStr">
        <is>
          <t>Sebagian</t>
        </is>
      </c>
      <c r="GQ6" t="inlineStr">
        <is>
          <t>LPG</t>
        </is>
      </c>
      <c r="GR6" t="n">
        <v>1</v>
      </c>
      <c r="GS6" t="n">
        <v>0</v>
      </c>
      <c r="GT6" t="n">
        <v>0</v>
      </c>
      <c r="GU6" t="n">
        <v>0</v>
      </c>
      <c r="GV6" t="n">
        <v>0</v>
      </c>
      <c r="GW6" t="n">
        <v>0</v>
      </c>
      <c r="GX6" t="n">
        <v>0</v>
      </c>
      <c r="GY6" t="n">
        <v/>
      </c>
      <c r="GZ6" t="inlineStr">
        <is>
          <t>Tidak</t>
        </is>
      </c>
      <c r="HA6" t="n">
        <v/>
      </c>
      <c r="HB6" t="n">
        <v/>
      </c>
      <c r="HC6" t="n">
        <v/>
      </c>
      <c r="HD6" t="n">
        <v/>
      </c>
      <c r="HE6" t="n">
        <v>6</v>
      </c>
      <c r="HF6" t="n">
        <v>50000</v>
      </c>
      <c r="HG6" t="n">
        <v>3</v>
      </c>
      <c r="HH6" t="n">
        <v>25000</v>
      </c>
      <c r="HI6" t="n">
        <v/>
      </c>
      <c r="HJ6" t="n">
        <v/>
      </c>
      <c r="HK6" t="n">
        <v/>
      </c>
      <c r="HL6" t="n">
        <v/>
      </c>
      <c r="HM6" t="n">
        <v/>
      </c>
      <c r="HN6" t="n">
        <v/>
      </c>
      <c r="HO6" t="n">
        <v/>
      </c>
      <c r="HP6" t="n">
        <v/>
      </c>
      <c r="HQ6" t="n">
        <v/>
      </c>
      <c r="HR6" t="n">
        <v/>
      </c>
      <c r="HS6" t="n">
        <v/>
      </c>
      <c r="HT6" t="n">
        <v/>
      </c>
      <c r="HU6" t="n">
        <v/>
      </c>
      <c r="HV6" t="n">
        <v/>
      </c>
      <c r="HW6" t="n">
        <v/>
      </c>
      <c r="HX6" t="n">
        <v/>
      </c>
      <c r="HY6" t="n">
        <v/>
      </c>
      <c r="HZ6" t="n">
        <v/>
      </c>
      <c r="IA6" t="n">
        <v>3</v>
      </c>
      <c r="IB6" t="n">
        <v>25000</v>
      </c>
      <c r="IC6" t="n">
        <v/>
      </c>
      <c r="ID6" t="n">
        <v/>
      </c>
      <c r="IE6" t="n">
        <v/>
      </c>
      <c r="IF6" t="n">
        <v/>
      </c>
      <c r="IG6" t="n">
        <v/>
      </c>
      <c r="IH6" t="n">
        <v/>
      </c>
      <c r="II6" t="n">
        <v/>
      </c>
      <c r="IJ6" t="n">
        <v/>
      </c>
      <c r="IK6" t="inlineStr">
        <is>
          <t>50-65 kg</t>
        </is>
      </c>
      <c r="IL6" t="inlineStr">
        <is>
          <t>1-3 jam</t>
        </is>
      </c>
      <c r="IM6" t="inlineStr">
        <is>
          <t>Tidak</t>
        </is>
      </c>
      <c r="IN6" t="inlineStr">
        <is>
          <t>Tidak</t>
        </is>
      </c>
      <c r="IO6" t="inlineStr">
        <is>
          <t>Tidak ada perubahan</t>
        </is>
      </c>
      <c r="IP6" t="n">
        <v/>
      </c>
      <c r="IQ6" t="inlineStr">
        <is>
          <t>Tidak pernah</t>
        </is>
      </c>
      <c r="IR6" t="n">
        <v/>
      </c>
      <c r="IS6" t="n">
        <v/>
      </c>
      <c r="IT6" t="n">
        <v/>
      </c>
      <c r="IU6" t="n">
        <v/>
      </c>
      <c r="IV6" t="n">
        <v/>
      </c>
      <c r="IW6" t="n">
        <v/>
      </c>
      <c r="IX6" t="n">
        <v/>
      </c>
      <c r="IY6" t="n">
        <v/>
      </c>
      <c r="IZ6" t="inlineStr">
        <is>
          <t>Tidak pernah</t>
        </is>
      </c>
      <c r="JA6" t="n">
        <v/>
      </c>
      <c r="JB6" t="n">
        <v/>
      </c>
      <c r="JC6" t="n">
        <v/>
      </c>
      <c r="JD6" t="n">
        <v/>
      </c>
      <c r="JE6" t="n">
        <v/>
      </c>
      <c r="JF6" t="n">
        <v/>
      </c>
      <c r="JG6" t="n">
        <v/>
      </c>
      <c r="JH6" t="n">
        <v/>
      </c>
      <c r="JI6" t="inlineStr">
        <is>
          <t>Tidak pernah</t>
        </is>
      </c>
      <c r="JJ6" t="n">
        <v/>
      </c>
      <c r="JK6" t="n">
        <v/>
      </c>
      <c r="JL6" t="n">
        <v/>
      </c>
      <c r="JM6" t="n">
        <v/>
      </c>
      <c r="JN6" t="n">
        <v/>
      </c>
      <c r="JO6" t="n">
        <v/>
      </c>
      <c r="JP6" t="n">
        <v/>
      </c>
      <c r="JQ6" t="n">
        <v/>
      </c>
      <c r="JR6" t="inlineStr">
        <is>
          <t>Tidak pernah</t>
        </is>
      </c>
      <c r="JS6" t="n">
        <v/>
      </c>
      <c r="JT6" t="n">
        <v/>
      </c>
      <c r="JU6" t="n">
        <v/>
      </c>
      <c r="JV6" t="n">
        <v/>
      </c>
      <c r="JW6" t="n">
        <v/>
      </c>
      <c r="JX6" t="n">
        <v/>
      </c>
      <c r="JY6" t="n">
        <v/>
      </c>
      <c r="JZ6" t="n">
        <v/>
      </c>
      <c r="KA6" t="inlineStr">
        <is>
          <t>Tidak pernah</t>
        </is>
      </c>
      <c r="KB6" t="n">
        <v/>
      </c>
      <c r="KC6" t="n">
        <v/>
      </c>
      <c r="KD6" t="n">
        <v/>
      </c>
      <c r="KE6" t="n">
        <v/>
      </c>
      <c r="KF6" t="n">
        <v/>
      </c>
      <c r="KG6" t="n">
        <v/>
      </c>
      <c r="KH6" t="n">
        <v/>
      </c>
      <c r="KI6" t="n">
        <v/>
      </c>
      <c r="KJ6" t="inlineStr">
        <is>
          <t>Tidak pernah</t>
        </is>
      </c>
      <c r="KK6" t="n">
        <v/>
      </c>
      <c r="KL6" t="n">
        <v/>
      </c>
      <c r="KM6" t="n">
        <v/>
      </c>
      <c r="KN6" t="n">
        <v/>
      </c>
      <c r="KO6" t="n">
        <v/>
      </c>
      <c r="KP6" t="n">
        <v/>
      </c>
      <c r="KQ6" t="n">
        <v/>
      </c>
      <c r="KR6" t="n">
        <v/>
      </c>
      <c r="KS6" t="inlineStr">
        <is>
          <t>Cukup membaik</t>
        </is>
      </c>
      <c r="KT6" t="inlineStr">
        <is>
          <t>0-1 kali</t>
        </is>
      </c>
      <c r="KU6" t="inlineStr">
        <is>
          <t>0-1 kali</t>
        </is>
      </c>
      <c r="KV6" t="inlineStr">
        <is>
          <t>Tidak ada</t>
        </is>
      </c>
      <c r="KW6" t="n">
        <v>0</v>
      </c>
      <c r="KX6" t="n">
        <v>0</v>
      </c>
      <c r="KY6" t="n">
        <v>0</v>
      </c>
      <c r="KZ6" t="n">
        <v>1</v>
      </c>
      <c r="LA6" t="inlineStr">
        <is>
          <t>Tidak ada perubahan</t>
        </is>
      </c>
      <c r="LB6" t="inlineStr">
        <is>
          <t>Tidak ada perubahan</t>
        </is>
      </c>
      <c r="LC6" t="n">
        <v>0</v>
      </c>
      <c r="LD6" t="n">
        <v>0</v>
      </c>
      <c r="LE6" t="n">
        <v>0</v>
      </c>
      <c r="LF6" t="n">
        <v>8</v>
      </c>
      <c r="LG6" t="inlineStr">
        <is>
          <t>Tidak</t>
        </is>
      </c>
      <c r="LH6" t="n">
        <v/>
      </c>
      <c r="LI6" t="inlineStr">
        <is>
          <t>Tidak ada perubahan</t>
        </is>
      </c>
      <c r="LJ6" t="n">
        <v/>
      </c>
      <c r="LK6" t="n">
        <v/>
      </c>
      <c r="LL6" t="n">
        <v/>
      </c>
      <c r="LM6" t="n">
        <v/>
      </c>
      <c r="LN6" t="n">
        <v/>
      </c>
      <c r="LO6" t="n">
        <v/>
      </c>
      <c r="LP6" t="n">
        <v/>
      </c>
      <c r="LQ6" t="n">
        <v/>
      </c>
      <c r="LR6" t="n">
        <v/>
      </c>
      <c r="LS6" t="n">
        <v>0</v>
      </c>
      <c r="LT6" t="n">
        <v>0</v>
      </c>
      <c r="LU6" t="n">
        <v>0</v>
      </c>
      <c r="LV6" t="n">
        <v>0</v>
      </c>
      <c r="LW6" t="n">
        <v>0</v>
      </c>
      <c r="LX6" t="n">
        <v>0</v>
      </c>
      <c r="LY6" t="n">
        <v>0</v>
      </c>
      <c r="LZ6" t="n">
        <v>0</v>
      </c>
      <c r="MA6" t="n">
        <v>0</v>
      </c>
      <c r="MB6" t="inlineStr">
        <is>
          <t>Tidak</t>
        </is>
      </c>
      <c r="MC6" t="n">
        <v>0</v>
      </c>
      <c r="MD6" t="n">
        <v>0</v>
      </c>
      <c r="ME6" t="n">
        <v>20</v>
      </c>
      <c r="MF6" t="n">
        <v>10</v>
      </c>
      <c r="MG6" t="n">
        <v>0</v>
      </c>
      <c r="MH6" t="n">
        <v>0</v>
      </c>
      <c r="MI6" t="n">
        <v/>
      </c>
      <c r="MJ6" t="n">
        <v/>
      </c>
      <c r="MK6" t="n">
        <v/>
      </c>
      <c r="ML6" t="n">
        <v/>
      </c>
      <c r="MM6" t="n">
        <v/>
      </c>
      <c r="MN6" t="n">
        <v/>
      </c>
      <c r="MO6" t="n">
        <v/>
      </c>
      <c r="MP6" t="n">
        <v/>
      </c>
      <c r="MQ6" t="n">
        <v/>
      </c>
      <c r="MR6" t="inlineStr">
        <is>
          <t>Tidak ada waktu yang dihemat</t>
        </is>
      </c>
      <c r="MS6" t="n">
        <v/>
      </c>
      <c r="MT6" t="inlineStr">
        <is>
          <t>Tidak ada waktu yang dihemat</t>
        </is>
      </c>
      <c r="MU6" t="inlineStr">
        <is>
          <t>Tidak</t>
        </is>
      </c>
      <c r="MV6" t="n">
        <v/>
      </c>
      <c r="MW6" t="n">
        <v/>
      </c>
      <c r="MX6" t="n">
        <v/>
      </c>
      <c r="MY6" t="n">
        <v/>
      </c>
      <c r="MZ6" t="n">
        <v/>
      </c>
      <c r="NA6" t="n">
        <v/>
      </c>
      <c r="NB6" t="n">
        <v/>
      </c>
      <c r="NC6" t="n">
        <v/>
      </c>
      <c r="ND6" t="n">
        <v/>
      </c>
      <c r="NE6" t="n">
        <v/>
      </c>
      <c r="NF6" t="n">
        <v/>
      </c>
      <c r="NG6" t="n">
        <v/>
      </c>
      <c r="NH6" t="n">
        <v/>
      </c>
      <c r="NI6" t="n">
        <v/>
      </c>
      <c r="NJ6" t="n">
        <v/>
      </c>
      <c r="NK6" t="n">
        <v/>
      </c>
      <c r="NL6" t="inlineStr">
        <is>
          <t>Ya</t>
        </is>
      </c>
      <c r="NM6" t="inlineStr">
        <is>
          <t>Kombinasi dana mandiri dan kredit/pinjaman</t>
        </is>
      </c>
      <c r="NN6" t="inlineStr">
        <is>
          <t>1-1.000.000</t>
        </is>
      </c>
      <c r="NO6" t="n">
        <v/>
      </c>
      <c r="NP6" t="n">
        <v/>
      </c>
      <c r="NQ6" t="inlineStr">
        <is>
          <t>Koperasi</t>
        </is>
      </c>
      <c r="NR6" t="n">
        <v/>
      </c>
      <c r="NS6" t="n">
        <v>60</v>
      </c>
      <c r="NT6" t="inlineStr">
        <is>
          <t>CPO/pendamping</t>
        </is>
      </c>
      <c r="NU6" t="n">
        <v/>
      </c>
      <c r="NV6" t="inlineStr">
        <is>
          <t>Anggota keluarga - Laki-laki dewasa</t>
        </is>
      </c>
      <c r="NW6" t="n">
        <v/>
      </c>
      <c r="NX6" t="inlineStr">
        <is>
          <t>Sama saja</t>
        </is>
      </c>
      <c r="NY6" t="n">
        <v>120</v>
      </c>
      <c r="NZ6" t="n">
        <v>0</v>
      </c>
      <c r="OA6" t="n">
        <v>0</v>
      </c>
      <c r="OB6" t="n">
        <v>0</v>
      </c>
      <c r="OC6" t="n">
        <v>30</v>
      </c>
      <c r="OD6" t="n">
        <v>0</v>
      </c>
      <c r="OE6" t="inlineStr">
        <is>
          <t>Tidak ada perubahan</t>
        </is>
      </c>
      <c r="OF6" t="inlineStr">
        <is>
          <t>Lebih baik (beda waktu memasak 5-30 menit, ATAU tidak lagi ada rasa/bau makanan yang berubah, ATAU alasan lainnya)</t>
        </is>
      </c>
      <c r="OG6" t="inlineStr">
        <is>
          <t>Tidak</t>
        </is>
      </c>
      <c r="OH6" t="n">
        <v>0</v>
      </c>
      <c r="OI6" t="n">
        <v>0</v>
      </c>
      <c r="OJ6" t="n">
        <v>0</v>
      </c>
      <c r="OK6" t="n">
        <v>0</v>
      </c>
      <c r="OL6" t="n">
        <v>0</v>
      </c>
      <c r="OM6" t="n">
        <v>0</v>
      </c>
      <c r="ON6" t="n">
        <v>0</v>
      </c>
      <c r="OO6" t="n">
        <v>0</v>
      </c>
      <c r="OP6" t="inlineStr">
        <is>
          <t>Sapi perah</t>
        </is>
      </c>
      <c r="OQ6" t="n">
        <v>0</v>
      </c>
      <c r="OR6" t="n">
        <v>1</v>
      </c>
      <c r="OS6" t="n">
        <v>0</v>
      </c>
      <c r="OT6" t="n">
        <v>0</v>
      </c>
      <c r="OU6" t="n">
        <v>0</v>
      </c>
      <c r="OV6" t="n">
        <v>0</v>
      </c>
      <c r="OW6" t="n">
        <v>0</v>
      </c>
      <c r="OX6" t="n">
        <v>0</v>
      </c>
      <c r="OY6" t="n">
        <v>0</v>
      </c>
      <c r="OZ6" t="inlineStr">
        <is>
          <t>Tidak ada</t>
        </is>
      </c>
      <c r="PA6" t="n">
        <v>0</v>
      </c>
      <c r="PB6" t="n">
        <v>0</v>
      </c>
      <c r="PC6" t="n">
        <v>0</v>
      </c>
      <c r="PD6" t="n">
        <v>0</v>
      </c>
      <c r="PE6" t="n">
        <v>0</v>
      </c>
      <c r="PF6" t="n">
        <v>0</v>
      </c>
      <c r="PG6" t="n">
        <v>0</v>
      </c>
      <c r="PH6" t="n">
        <v>0</v>
      </c>
      <c r="PI6" t="n">
        <v>1</v>
      </c>
      <c r="PJ6" t="inlineStr">
        <is>
          <t>Sapi perah</t>
        </is>
      </c>
      <c r="PK6" t="n">
        <v>0</v>
      </c>
      <c r="PL6" t="n">
        <v>1</v>
      </c>
      <c r="PM6" t="n">
        <v>0</v>
      </c>
      <c r="PN6" t="n">
        <v>0</v>
      </c>
      <c r="PO6" t="n">
        <v>0</v>
      </c>
      <c r="PP6" t="n">
        <v>0</v>
      </c>
      <c r="PQ6" t="n">
        <v>0</v>
      </c>
      <c r="PR6" t="n">
        <v>0</v>
      </c>
      <c r="PS6" t="n">
        <v>0</v>
      </c>
      <c r="PT6" t="n">
        <v/>
      </c>
      <c r="PU6" t="n">
        <v/>
      </c>
      <c r="PV6" t="n">
        <v/>
      </c>
      <c r="PW6" t="n">
        <v/>
      </c>
      <c r="PX6" t="n">
        <v/>
      </c>
      <c r="PY6" t="n">
        <v/>
      </c>
      <c r="PZ6" t="n">
        <v/>
      </c>
      <c r="QA6" t="n">
        <v/>
      </c>
      <c r="QB6" t="n">
        <v/>
      </c>
      <c r="QC6" t="n">
        <v/>
      </c>
      <c r="QD6" t="n">
        <v/>
      </c>
      <c r="QE6" t="inlineStr">
        <is>
          <t>2-Dibuang ke sungai</t>
        </is>
      </c>
      <c r="QF6" t="n">
        <v>0</v>
      </c>
      <c r="QG6" t="n">
        <v>0</v>
      </c>
      <c r="QH6" t="n">
        <v>0</v>
      </c>
      <c r="QI6" t="n">
        <v>0</v>
      </c>
      <c r="QJ6" t="n">
        <v>0</v>
      </c>
      <c r="QK6" t="n">
        <v>0</v>
      </c>
      <c r="QL6" t="n">
        <v>1</v>
      </c>
      <c r="QM6" t="n">
        <v>0</v>
      </c>
      <c r="QN6" t="n">
        <v>0</v>
      </c>
      <c r="QO6" t="n">
        <v/>
      </c>
      <c r="QP6" t="n">
        <v/>
      </c>
      <c r="QQ6" t="n">
        <v/>
      </c>
      <c r="QR6" t="n">
        <v/>
      </c>
      <c r="QS6" t="n">
        <v/>
      </c>
      <c r="QT6" t="n">
        <v/>
      </c>
      <c r="QU6" t="n">
        <v/>
      </c>
      <c r="QV6" t="n">
        <v/>
      </c>
      <c r="QW6" t="n">
        <v/>
      </c>
      <c r="QX6" t="n">
        <v/>
      </c>
      <c r="QY6" t="n">
        <v/>
      </c>
      <c r="QZ6" t="n">
        <v/>
      </c>
      <c r="RA6" t="n">
        <v/>
      </c>
      <c r="RB6" t="n">
        <v/>
      </c>
      <c r="RC6" t="n">
        <v/>
      </c>
      <c r="RD6" t="n">
        <v/>
      </c>
      <c r="RE6" t="n">
        <v/>
      </c>
      <c r="RF6" t="n">
        <v/>
      </c>
      <c r="RG6" t="n">
        <v/>
      </c>
      <c r="RH6" t="n">
        <v/>
      </c>
      <c r="RI6" t="n">
        <v/>
      </c>
      <c r="RJ6" t="n">
        <v/>
      </c>
      <c r="RK6" t="n">
        <v/>
      </c>
      <c r="RL6" t="n">
        <v/>
      </c>
      <c r="RM6" t="n">
        <v/>
      </c>
      <c r="RN6" t="n">
        <v/>
      </c>
      <c r="RO6" t="n">
        <v/>
      </c>
      <c r="RP6" t="n">
        <v/>
      </c>
      <c r="RQ6" t="n">
        <v/>
      </c>
      <c r="RR6" t="n">
        <v/>
      </c>
      <c r="RS6" t="n">
        <v/>
      </c>
      <c r="RT6" t="n">
        <v/>
      </c>
      <c r="RU6" t="n">
        <v/>
      </c>
      <c r="RV6" t="n">
        <v/>
      </c>
      <c r="RW6" t="n">
        <v/>
      </c>
      <c r="RX6" t="n">
        <v/>
      </c>
      <c r="RY6" t="n">
        <v/>
      </c>
      <c r="RZ6" t="n">
        <v/>
      </c>
      <c r="SA6" t="n">
        <v/>
      </c>
      <c r="SB6" t="n">
        <v/>
      </c>
      <c r="SC6" t="n">
        <v/>
      </c>
      <c r="SD6" t="n">
        <v/>
      </c>
      <c r="SE6" t="n">
        <v/>
      </c>
      <c r="SF6" t="n">
        <v/>
      </c>
      <c r="SG6" t="n">
        <v/>
      </c>
      <c r="SH6" t="n">
        <v/>
      </c>
      <c r="SI6" t="n">
        <v/>
      </c>
      <c r="SJ6" t="n">
        <v/>
      </c>
      <c r="SK6" t="n">
        <v/>
      </c>
      <c r="SL6" t="n">
        <v/>
      </c>
      <c r="SM6" t="n">
        <v/>
      </c>
      <c r="SN6" t="n">
        <v/>
      </c>
      <c r="SO6" t="n">
        <v/>
      </c>
      <c r="SP6" t="n">
        <v/>
      </c>
      <c r="SQ6" t="n">
        <v/>
      </c>
      <c r="SR6" t="n">
        <v/>
      </c>
      <c r="SS6" t="n">
        <v/>
      </c>
      <c r="ST6" t="n">
        <v/>
      </c>
      <c r="SU6" t="n">
        <v/>
      </c>
      <c r="SV6" t="n">
        <v/>
      </c>
      <c r="SW6" t="n">
        <v/>
      </c>
      <c r="SX6" t="n">
        <v/>
      </c>
      <c r="SY6" t="n">
        <v/>
      </c>
      <c r="SZ6" t="n">
        <v>0</v>
      </c>
      <c r="TA6" t="n">
        <v/>
      </c>
      <c r="TB6" t="n">
        <v/>
      </c>
      <c r="TC6" t="n">
        <v/>
      </c>
      <c r="TD6" t="n">
        <v/>
      </c>
      <c r="TE6" t="n">
        <v/>
      </c>
      <c r="TF6" t="n">
        <v/>
      </c>
      <c r="TG6" t="n">
        <v/>
      </c>
      <c r="TH6" t="n">
        <v/>
      </c>
      <c r="TI6" t="n">
        <v/>
      </c>
      <c r="TJ6" t="n">
        <v/>
      </c>
      <c r="TK6" t="n">
        <v/>
      </c>
      <c r="TL6" t="n">
        <v/>
      </c>
      <c r="TM6" t="n">
        <v/>
      </c>
      <c r="TN6" t="n">
        <v/>
      </c>
      <c r="TO6" t="n">
        <v/>
      </c>
      <c r="TP6" t="n">
        <v/>
      </c>
      <c r="TQ6" t="n">
        <v/>
      </c>
      <c r="TR6" t="n">
        <v/>
      </c>
      <c r="TS6" t="n">
        <v/>
      </c>
      <c r="TT6" t="n">
        <v/>
      </c>
      <c r="TU6" t="n">
        <v/>
      </c>
      <c r="TV6" t="n">
        <v/>
      </c>
      <c r="TW6" t="n">
        <v/>
      </c>
      <c r="TX6" t="n">
        <v/>
      </c>
      <c r="TY6" t="n">
        <v/>
      </c>
      <c r="TZ6" t="n">
        <v/>
      </c>
      <c r="UA6" t="n">
        <v/>
      </c>
      <c r="UB6" t="n">
        <v/>
      </c>
      <c r="UC6" t="n">
        <v/>
      </c>
      <c r="UD6" t="n">
        <v/>
      </c>
      <c r="UE6" t="n">
        <v/>
      </c>
      <c r="UF6" t="n">
        <v/>
      </c>
      <c r="UG6" t="n">
        <v/>
      </c>
      <c r="UH6" t="n">
        <v/>
      </c>
      <c r="UI6" t="n">
        <v/>
      </c>
      <c r="UJ6" t="n">
        <v/>
      </c>
      <c r="UK6" t="n">
        <v/>
      </c>
      <c r="UL6" t="n">
        <v/>
      </c>
      <c r="UM6" t="n">
        <v/>
      </c>
      <c r="UN6" t="n">
        <v/>
      </c>
      <c r="UO6" t="n">
        <v/>
      </c>
      <c r="UP6" t="n">
        <v/>
      </c>
      <c r="UQ6" t="n">
        <v/>
      </c>
      <c r="UR6" t="n">
        <v/>
      </c>
      <c r="US6" t="n">
        <v/>
      </c>
      <c r="UT6" t="n">
        <v/>
      </c>
      <c r="UU6" t="n">
        <v/>
      </c>
      <c r="UV6" t="n">
        <v/>
      </c>
      <c r="UW6" t="n">
        <v/>
      </c>
      <c r="UX6" t="n">
        <v/>
      </c>
      <c r="UY6" t="n">
        <v/>
      </c>
      <c r="UZ6" t="n">
        <v/>
      </c>
      <c r="VA6" t="n">
        <v/>
      </c>
      <c r="VB6" t="n">
        <v/>
      </c>
      <c r="VC6" t="n">
        <v/>
      </c>
      <c r="VD6" t="n">
        <v/>
      </c>
      <c r="VE6" t="n">
        <v/>
      </c>
      <c r="VF6" t="n">
        <v/>
      </c>
      <c r="VG6" t="n">
        <v/>
      </c>
      <c r="VH6" t="n">
        <v/>
      </c>
      <c r="VI6" t="n">
        <v/>
      </c>
      <c r="VJ6" t="n">
        <v/>
      </c>
      <c r="VK6" t="n">
        <v/>
      </c>
      <c r="VL6" t="n">
        <v/>
      </c>
      <c r="VM6" t="n">
        <v/>
      </c>
      <c r="VN6" t="n">
        <v/>
      </c>
      <c r="VO6" t="n">
        <v/>
      </c>
      <c r="VP6" t="n">
        <v/>
      </c>
      <c r="VQ6" t="n">
        <v/>
      </c>
      <c r="VR6" t="n">
        <v/>
      </c>
      <c r="VS6" t="n">
        <v/>
      </c>
      <c r="VT6" t="n">
        <v/>
      </c>
      <c r="VU6" t="n">
        <v/>
      </c>
      <c r="VV6" t="n">
        <v/>
      </c>
      <c r="VW6" t="n">
        <v/>
      </c>
      <c r="VX6" t="n">
        <v/>
      </c>
      <c r="VY6" t="n">
        <v/>
      </c>
      <c r="VZ6" t="n">
        <v/>
      </c>
      <c r="WA6" t="n">
        <v/>
      </c>
      <c r="WB6" t="n">
        <v/>
      </c>
      <c r="WC6" t="n">
        <v/>
      </c>
      <c r="WD6" t="n">
        <v/>
      </c>
      <c r="WE6" t="n">
        <v/>
      </c>
      <c r="WF6" t="n">
        <v/>
      </c>
      <c r="WG6" t="n">
        <v/>
      </c>
      <c r="WH6" t="n">
        <v/>
      </c>
      <c r="WI6" t="n">
        <v/>
      </c>
      <c r="WJ6" t="n">
        <v/>
      </c>
      <c r="WK6" t="n">
        <v/>
      </c>
      <c r="WL6" t="n">
        <v/>
      </c>
      <c r="WM6" t="n">
        <v/>
      </c>
      <c r="WN6" t="n">
        <v/>
      </c>
      <c r="WO6" t="n">
        <v/>
      </c>
      <c r="WP6" t="n">
        <v/>
      </c>
      <c r="WQ6" t="n">
        <v/>
      </c>
      <c r="WR6" t="n">
        <v/>
      </c>
      <c r="WS6" t="n">
        <v/>
      </c>
      <c r="WT6" t="n">
        <v/>
      </c>
      <c r="WU6" t="n">
        <v/>
      </c>
      <c r="WV6" t="n">
        <v/>
      </c>
      <c r="WW6" t="n">
        <v/>
      </c>
      <c r="WX6" t="n">
        <v/>
      </c>
      <c r="WY6" t="n">
        <v/>
      </c>
      <c r="WZ6" t="n">
        <v/>
      </c>
      <c r="XA6" t="n">
        <v/>
      </c>
      <c r="XB6" t="n">
        <v/>
      </c>
      <c r="XC6" t="n">
        <v/>
      </c>
      <c r="XD6" t="n">
        <v/>
      </c>
      <c r="XE6" t="n">
        <v/>
      </c>
      <c r="XF6" t="n">
        <v/>
      </c>
      <c r="XG6" t="n">
        <v/>
      </c>
      <c r="XH6" t="n">
        <v/>
      </c>
      <c r="XI6" t="n">
        <v/>
      </c>
      <c r="XJ6" t="n">
        <v/>
      </c>
      <c r="XK6" t="n">
        <v/>
      </c>
      <c r="XL6" t="n">
        <v/>
      </c>
      <c r="XM6" t="n">
        <v/>
      </c>
      <c r="XN6" t="n">
        <v/>
      </c>
      <c r="XO6" t="n">
        <v/>
      </c>
      <c r="XP6" t="n">
        <v/>
      </c>
      <c r="XQ6" t="n">
        <v/>
      </c>
      <c r="XR6" t="n">
        <v/>
      </c>
      <c r="XS6" t="n">
        <v/>
      </c>
      <c r="XT6" t="n">
        <v/>
      </c>
      <c r="XU6" t="n">
        <v/>
      </c>
      <c r="XV6" t="n">
        <v/>
      </c>
      <c r="XW6" t="n">
        <v/>
      </c>
      <c r="XX6" t="n">
        <v/>
      </c>
      <c r="XY6" t="n">
        <v/>
      </c>
      <c r="XZ6" t="n">
        <v/>
      </c>
      <c r="YA6" t="n">
        <v/>
      </c>
      <c r="YB6" t="n">
        <v/>
      </c>
      <c r="YC6" t="n">
        <v/>
      </c>
      <c r="YD6" t="n">
        <v/>
      </c>
      <c r="YE6" t="n">
        <v/>
      </c>
      <c r="YF6" t="n">
        <v/>
      </c>
      <c r="YG6" t="n">
        <v/>
      </c>
      <c r="YH6" t="n">
        <v/>
      </c>
      <c r="YI6" t="n">
        <v/>
      </c>
      <c r="YJ6" t="n">
        <v/>
      </c>
      <c r="YK6" t="n">
        <v/>
      </c>
      <c r="YL6" t="n">
        <v/>
      </c>
      <c r="YM6" t="n">
        <v/>
      </c>
      <c r="YN6" t="n">
        <v/>
      </c>
      <c r="YO6" t="n">
        <v/>
      </c>
      <c r="YP6" t="n">
        <v/>
      </c>
      <c r="YQ6" t="n">
        <v/>
      </c>
      <c r="YR6" t="n">
        <v/>
      </c>
      <c r="YS6" t="n">
        <v/>
      </c>
      <c r="YT6" t="n">
        <v/>
      </c>
      <c r="YU6" t="n">
        <v/>
      </c>
      <c r="YV6" t="n">
        <v/>
      </c>
      <c r="YW6" t="n">
        <v/>
      </c>
      <c r="YX6" t="n">
        <v/>
      </c>
      <c r="YY6" t="n">
        <v/>
      </c>
      <c r="YZ6" t="n">
        <v/>
      </c>
      <c r="ZA6" t="n">
        <v/>
      </c>
      <c r="ZB6" t="n">
        <v/>
      </c>
      <c r="ZC6" t="n">
        <v/>
      </c>
      <c r="ZD6" t="n">
        <v/>
      </c>
      <c r="ZE6" t="n">
        <v/>
      </c>
      <c r="ZF6" t="n">
        <v/>
      </c>
      <c r="ZG6" t="n">
        <v/>
      </c>
      <c r="ZH6" t="n">
        <v/>
      </c>
      <c r="ZI6" t="n">
        <v/>
      </c>
      <c r="ZJ6" t="n">
        <v/>
      </c>
      <c r="ZK6" t="n">
        <v/>
      </c>
      <c r="ZL6" t="n">
        <v/>
      </c>
      <c r="ZM6" t="n">
        <v/>
      </c>
      <c r="ZN6" t="n">
        <v/>
      </c>
      <c r="ZO6" t="n">
        <v/>
      </c>
      <c r="ZP6" t="n">
        <v/>
      </c>
      <c r="ZQ6" t="n">
        <v/>
      </c>
      <c r="ZR6" t="n">
        <v/>
      </c>
      <c r="ZS6" t="n">
        <v/>
      </c>
      <c r="ZT6" t="n">
        <v/>
      </c>
      <c r="ZU6" t="n">
        <v/>
      </c>
      <c r="ZV6" t="n">
        <v/>
      </c>
      <c r="ZW6" t="n">
        <v/>
      </c>
      <c r="ZX6" t="n">
        <v/>
      </c>
      <c r="ZY6" t="n">
        <v/>
      </c>
      <c r="ZZ6" t="n">
        <v/>
      </c>
      <c r="AAA6" t="n">
        <v/>
      </c>
      <c r="AAB6" t="n">
        <v/>
      </c>
      <c r="AAC6" t="n">
        <v/>
      </c>
      <c r="AAD6" t="n">
        <v/>
      </c>
      <c r="AAE6" t="n">
        <v/>
      </c>
      <c r="AAF6" t="n">
        <v/>
      </c>
      <c r="AAG6" t="n">
        <v/>
      </c>
      <c r="AAH6" t="n">
        <v/>
      </c>
      <c r="AAI6" t="n">
        <v/>
      </c>
      <c r="AAJ6" t="n">
        <v/>
      </c>
      <c r="AAK6" t="n">
        <v/>
      </c>
      <c r="AAL6" t="inlineStr">
        <is>
          <t>Tidak</t>
        </is>
      </c>
      <c r="AAM6" t="n">
        <v/>
      </c>
      <c r="AAN6" t="n">
        <v/>
      </c>
      <c r="AAO6" t="n">
        <v/>
      </c>
      <c r="AAP6" t="n">
        <v/>
      </c>
      <c r="AAQ6" t="n">
        <v/>
      </c>
      <c r="AAR6" t="inlineStr">
        <is>
          <t>Tidak</t>
        </is>
      </c>
      <c r="AAS6" t="inlineStr">
        <is>
          <t>Tidak pasti/ragu-ragu</t>
        </is>
      </c>
      <c r="AAT6" t="inlineStr">
        <is>
          <t>Dibuang ke selokan</t>
        </is>
      </c>
      <c r="AAU6" t="n">
        <v>0</v>
      </c>
      <c r="AAV6" t="n">
        <v>0</v>
      </c>
      <c r="AAW6" t="n">
        <v>0</v>
      </c>
      <c r="AAX6" t="n">
        <v>0</v>
      </c>
      <c r="AAY6" t="n">
        <v>0</v>
      </c>
      <c r="AAZ6" t="n">
        <v>0</v>
      </c>
      <c r="ABA6" t="n">
        <v>1</v>
      </c>
      <c r="ABB6" t="n">
        <v/>
      </c>
      <c r="ABC6" t="n">
        <v/>
      </c>
      <c r="ABD6" t="n">
        <v/>
      </c>
      <c r="ABE6" t="n">
        <v/>
      </c>
      <c r="ABF6" t="n">
        <v/>
      </c>
      <c r="ABG6" t="n">
        <v/>
      </c>
      <c r="ABH6" t="n">
        <v/>
      </c>
      <c r="ABI6" t="n">
        <v/>
      </c>
      <c r="ABJ6" t="n">
        <v/>
      </c>
      <c r="ABK6" t="n">
        <v/>
      </c>
      <c r="ABL6" t="n">
        <v/>
      </c>
      <c r="ABM6" t="n">
        <v/>
      </c>
      <c r="ABN6" t="n">
        <v/>
      </c>
      <c r="ABO6" t="n">
        <v/>
      </c>
      <c r="ABP6" t="n">
        <v/>
      </c>
      <c r="ABQ6" t="n">
        <v/>
      </c>
      <c r="ABR6" t="n">
        <v/>
      </c>
      <c r="ABS6" t="n">
        <v/>
      </c>
      <c r="ABT6" t="n">
        <v/>
      </c>
      <c r="ABU6" t="n">
        <v/>
      </c>
      <c r="ABV6" t="n">
        <v/>
      </c>
      <c r="ABW6" t="n">
        <v/>
      </c>
      <c r="ABX6" t="n">
        <v/>
      </c>
      <c r="ABY6" t="n">
        <v/>
      </c>
      <c r="ABZ6" t="n">
        <v/>
      </c>
      <c r="ACA6" t="n">
        <v/>
      </c>
      <c r="ACB6" t="n">
        <v/>
      </c>
      <c r="ACC6" t="n">
        <v/>
      </c>
      <c r="ACD6" t="n">
        <v/>
      </c>
      <c r="ACE6" t="n">
        <v/>
      </c>
      <c r="ACF6" t="n">
        <v/>
      </c>
      <c r="ACG6" t="n">
        <v/>
      </c>
      <c r="ACH6" t="n">
        <v/>
      </c>
      <c r="ACI6" t="n">
        <v/>
      </c>
      <c r="ACJ6" t="n">
        <v/>
      </c>
      <c r="ACK6" t="inlineStr">
        <is>
          <t>Ladang/sawah terlalu jauh, sulit untuk mengangkut ke sana</t>
        </is>
      </c>
      <c r="ACL6" t="n">
        <v>0</v>
      </c>
      <c r="ACM6" t="n">
        <v>0</v>
      </c>
      <c r="ACN6" t="n">
        <v>0</v>
      </c>
      <c r="ACO6" t="n">
        <v>1</v>
      </c>
      <c r="ACP6" t="n">
        <v>0</v>
      </c>
      <c r="ACQ6" t="n">
        <v>0</v>
      </c>
      <c r="ACR6" t="n">
        <v>0</v>
      </c>
      <c r="ACS6" t="n">
        <v/>
      </c>
      <c r="ACT6" t="inlineStr">
        <is>
          <t>Tidak</t>
        </is>
      </c>
      <c r="ACU6" t="inlineStr">
        <is>
          <t>Manfaat besar dan membantu kehidupan sehari-hari</t>
        </is>
      </c>
      <c r="ACV6" t="inlineStr">
        <is>
          <t>Sama saja</t>
        </is>
      </c>
      <c r="ACW6" t="inlineStr">
        <is>
          <t>Tidak dapat menghemat uang dan/atau menambah pendapatan</t>
        </is>
      </c>
      <c r="ACX6" t="inlineStr">
        <is>
          <t>Netral/tidak tahu</t>
        </is>
      </c>
      <c r="ACY6" t="inlineStr">
        <is>
          <t>Anggota keluarga - Laki-laki dewasa Anggota keluarga - Perempuan dewasa</t>
        </is>
      </c>
      <c r="ACZ6" t="n">
        <v>1</v>
      </c>
      <c r="ADA6" t="n">
        <v>1</v>
      </c>
      <c r="ADB6" t="n">
        <v>0</v>
      </c>
      <c r="ADC6" t="n">
        <v>0</v>
      </c>
      <c r="ADD6" t="inlineStr">
        <is>
          <t>Cukup puas</t>
        </is>
      </c>
      <c r="ADE6" t="inlineStr">
        <is>
          <t>Cukup puas</t>
        </is>
      </c>
      <c r="ADF6" t="inlineStr">
        <is>
          <t>Cukup puas</t>
        </is>
      </c>
      <c r="ADG6" t="inlineStr">
        <is>
          <t>Cukup puas</t>
        </is>
      </c>
      <c r="ADH6" t="inlineStr">
        <is>
          <t>Tidak</t>
        </is>
      </c>
      <c r="ADI6" t="n">
        <v/>
      </c>
      <c r="ADJ6" t="inlineStr">
        <is>
          <t>Puas</t>
        </is>
      </c>
      <c r="ADK6" t="n">
        <v/>
      </c>
      <c r="ADL6" t="n">
        <v/>
      </c>
      <c r="ADM6" t="n">
        <v/>
      </c>
      <c r="ADN6" t="n">
        <v/>
      </c>
      <c r="ADO6" t="n">
        <v/>
      </c>
      <c r="ADP6" t="n">
        <v/>
      </c>
      <c r="ADQ6" t="n">
        <v/>
      </c>
      <c r="ADR6" t="n">
        <v/>
      </c>
      <c r="ADS6" t="n">
        <v/>
      </c>
      <c r="ADT6" t="n">
        <v/>
      </c>
      <c r="ADU6" t="inlineStr">
        <is>
          <t>Dibiarkan saja</t>
        </is>
      </c>
      <c r="ADV6" t="n">
        <v>0</v>
      </c>
      <c r="ADW6" t="n">
        <v>0</v>
      </c>
      <c r="ADX6" t="n">
        <v>0</v>
      </c>
      <c r="ADY6" t="n">
        <v>0</v>
      </c>
      <c r="ADZ6" t="n">
        <v>0</v>
      </c>
      <c r="AEA6" t="n">
        <v>0</v>
      </c>
      <c r="AEB6" t="n">
        <v>1</v>
      </c>
      <c r="AEC6" t="n">
        <v>0</v>
      </c>
      <c r="AED6" t="n">
        <v/>
      </c>
      <c r="AEE6" t="inlineStr">
        <is>
          <t>Lainnya</t>
        </is>
      </c>
      <c r="AEF6" t="inlineStr">
        <is>
          <t>Laporan kepada ketua kelompok</t>
        </is>
      </c>
      <c r="AEG6" t="inlineStr">
        <is>
          <t>Lainnya</t>
        </is>
      </c>
      <c r="AEH6" t="inlineStr">
        <is>
          <t>Meminta bantuan kepada ketua kelompok</t>
        </is>
      </c>
      <c r="AEI6" t="inlineStr">
        <is>
          <t>Tidak</t>
        </is>
      </c>
      <c r="AEJ6" t="inlineStr">
        <is>
          <t>Tidak pernah</t>
        </is>
      </c>
      <c r="AEK6" t="inlineStr">
        <is>
          <t>Lebih mudah mendapatkan energi Lebih aman</t>
        </is>
      </c>
      <c r="AEL6" t="n">
        <v>0</v>
      </c>
      <c r="AEM6" t="n">
        <v>1</v>
      </c>
      <c r="AEN6" t="n">
        <v>0</v>
      </c>
      <c r="AEO6" t="n">
        <v>0</v>
      </c>
      <c r="AEP6" t="n">
        <v>1</v>
      </c>
      <c r="AEQ6" t="n">
        <v>0</v>
      </c>
      <c r="AER6" t="n">
        <v>0</v>
      </c>
      <c r="AES6" t="n">
        <v>0</v>
      </c>
      <c r="AET6" t="n">
        <v>0</v>
      </c>
      <c r="AEU6" t="n">
        <v>0</v>
      </c>
      <c r="AEV6" t="n">
        <v>0</v>
      </c>
      <c r="AEW6" t="n">
        <v>0</v>
      </c>
      <c r="AEX6" t="n">
        <v/>
      </c>
      <c r="AEY6" t="inlineStr">
        <is>
          <t>Memasak lebih aman</t>
        </is>
      </c>
      <c r="AEZ6" t="n">
        <v/>
      </c>
      <c r="AFA6" t="inlineStr">
        <is>
          <t>Koperasi</t>
        </is>
      </c>
      <c r="AFB6" t="n">
        <v/>
      </c>
      <c r="AFC6" t="inlineStr">
        <is>
          <t>Ahmad Atep pangalengan-Digester 2026-02-13-14_46_35.jpeg</t>
        </is>
      </c>
      <c r="AFD6" t="inlineStr">
        <is>
          <t>https://kf.kobotoolbox.org/api/v2/assets/avstPQqLr3Ab3ZdcVTXZ6f/data/685598272/attachments/attnnLmFm3aeCouVEfPRrSf4/</t>
        </is>
      </c>
      <c r="AFE6" t="inlineStr">
        <is>
          <t>Ahmad Atep Pangalengan-Rumah 2026-02-13-14_47_7.jpeg</t>
        </is>
      </c>
      <c r="AFF6" t="inlineStr">
        <is>
          <t>https://kf.kobotoolbox.org/api/v2/assets/avstPQqLr3Ab3ZdcVTXZ6f/data/685598272/attachments/attbpDw5vBLdg6tNANUEViB4/</t>
        </is>
      </c>
      <c r="AFG6" t="inlineStr">
        <is>
          <t>Ano</t>
        </is>
      </c>
      <c r="AFH6" t="n">
        <v/>
      </c>
      <c r="AFI6" t="n">
        <v/>
      </c>
    </row>
    <row r="7">
      <c r="A7" s="93" t="n">
        <v>46083</v>
      </c>
      <c r="B7" s="93" t="n">
        <v>46085</v>
      </c>
      <c r="C7" t="inlineStr">
        <is>
          <t>ano</t>
        </is>
      </c>
      <c r="D7" t="inlineStr">
        <is>
          <t>ahmad yusuf</t>
        </is>
      </c>
      <c r="E7" t="n">
        <v>85703674175</v>
      </c>
      <c r="F7" t="inlineStr">
        <is>
          <t>-7.203508 107.58833 0 0</t>
        </is>
      </c>
      <c r="G7" t="n">
        <v>-7.203508</v>
      </c>
      <c r="H7" t="n">
        <v>107.58833</v>
      </c>
      <c r="I7" t="n">
        <v>0</v>
      </c>
      <c r="J7" t="n">
        <v>0</v>
      </c>
      <c r="K7" t="inlineStr">
        <is>
          <t>-7.203508, 107.588330.</t>
        </is>
      </c>
      <c r="L7" t="inlineStr">
        <is>
          <t>-7.20338 107.588274 0 0</t>
        </is>
      </c>
      <c r="M7" t="n">
        <v>-7.20338</v>
      </c>
      <c r="N7" t="n">
        <v>107.588274</v>
      </c>
      <c r="O7" t="n">
        <v>0</v>
      </c>
      <c r="P7" t="n">
        <v>0</v>
      </c>
      <c r="Q7" t="inlineStr">
        <is>
          <t>-7.203380, 107.588274.</t>
        </is>
      </c>
      <c r="R7" t="inlineStr">
        <is>
          <t>Jawa Barat</t>
        </is>
      </c>
      <c r="S7" t="n">
        <v>0</v>
      </c>
      <c r="T7" t="n">
        <v>0</v>
      </c>
      <c r="U7" t="n">
        <v>1</v>
      </c>
      <c r="V7" t="n">
        <v>0</v>
      </c>
      <c r="W7" t="n">
        <v>0</v>
      </c>
      <c r="X7" t="n">
        <v>0</v>
      </c>
      <c r="Y7" t="n">
        <v>0</v>
      </c>
      <c r="Z7" t="n">
        <v>0</v>
      </c>
      <c r="AA7" t="n">
        <v>0</v>
      </c>
      <c r="AB7" t="n">
        <v>0</v>
      </c>
      <c r="AC7" t="inlineStr">
        <is>
          <t>BANDUNG</t>
        </is>
      </c>
      <c r="AD7" t="inlineStr">
        <is>
          <t>PANGALENGAN</t>
        </is>
      </c>
      <c r="AE7" t="inlineStr">
        <is>
          <t>SUKAMANAH</t>
        </is>
      </c>
      <c r="AF7" t="inlineStr">
        <is>
          <t>MSON GRUP UJUNG BERUNG</t>
        </is>
      </c>
      <c r="AG7" t="inlineStr">
        <is>
          <t>UBP0071</t>
        </is>
      </c>
      <c r="AH7" t="n">
        <v>7</v>
      </c>
      <c r="AI7" t="inlineStr">
        <is>
          <t>VPA2</t>
        </is>
      </c>
      <c r="AJ7" t="inlineStr">
        <is>
          <t>Aktif</t>
        </is>
      </c>
      <c r="AK7" t="n">
        <v>47</v>
      </c>
      <c r="AL7" t="inlineStr">
        <is>
          <t>Laki-laki</t>
        </is>
      </c>
      <c r="AM7" t="inlineStr">
        <is>
          <t>Sudah menikah</t>
        </is>
      </c>
      <c r="AN7" t="inlineStr">
        <is>
          <t>SMA/Sederajat</t>
        </is>
      </c>
      <c r="AO7" t="inlineStr">
        <is>
          <t>Peternak</t>
        </is>
      </c>
      <c r="AP7" t="n">
        <v>0</v>
      </c>
      <c r="AQ7" t="n">
        <v>1</v>
      </c>
      <c r="AR7" t="n">
        <v>0</v>
      </c>
      <c r="AS7" t="n">
        <v>0</v>
      </c>
      <c r="AT7" t="n">
        <v>0</v>
      </c>
      <c r="AU7" t="n">
        <v>0</v>
      </c>
      <c r="AV7" t="n">
        <v>0</v>
      </c>
      <c r="AW7" t="n">
        <v>0</v>
      </c>
      <c r="AX7" t="n">
        <v/>
      </c>
      <c r="AY7" t="inlineStr">
        <is>
          <t>Tidak ada</t>
        </is>
      </c>
      <c r="AZ7" t="n">
        <v>0</v>
      </c>
      <c r="BA7" t="n">
        <v>0</v>
      </c>
      <c r="BB7" t="n">
        <v>0</v>
      </c>
      <c r="BC7" t="n">
        <v>0</v>
      </c>
      <c r="BD7" t="n">
        <v>0</v>
      </c>
      <c r="BE7" t="n">
        <v>0</v>
      </c>
      <c r="BF7" t="n">
        <v>0</v>
      </c>
      <c r="BG7" t="n">
        <v>1</v>
      </c>
      <c r="BH7" t="n">
        <v/>
      </c>
      <c r="BI7" t="inlineStr">
        <is>
          <t>Rp1.500.000 - Rp2.500.000</t>
        </is>
      </c>
      <c r="BJ7" t="n">
        <v>2</v>
      </c>
      <c r="BK7" t="n">
        <v>2</v>
      </c>
      <c r="BL7" t="n">
        <v>1</v>
      </c>
      <c r="BM7" t="n">
        <v>0</v>
      </c>
      <c r="BN7" t="inlineStr">
        <is>
          <t>Milik sendiri</t>
        </is>
      </c>
      <c r="BO7" t="inlineStr">
        <is>
          <t>Permanen (dinding bata dan semen)</t>
        </is>
      </c>
      <c r="BP7" t="n">
        <v>1</v>
      </c>
      <c r="BQ7" t="n">
        <v>0</v>
      </c>
      <c r="BR7" t="n">
        <v>0</v>
      </c>
      <c r="BS7" t="n">
        <v>0</v>
      </c>
      <c r="BT7" t="n">
        <v>0</v>
      </c>
      <c r="BU7" t="n">
        <v/>
      </c>
      <c r="BV7" t="inlineStr">
        <is>
          <t>Keramik/ubin</t>
        </is>
      </c>
      <c r="BW7" t="n">
        <v>0</v>
      </c>
      <c r="BX7" t="n">
        <v>0</v>
      </c>
      <c r="BY7" t="n">
        <v>1</v>
      </c>
      <c r="BZ7" t="n">
        <v>0</v>
      </c>
      <c r="CA7" t="n">
        <v>0</v>
      </c>
      <c r="CB7" t="n">
        <v/>
      </c>
      <c r="CC7" t="inlineStr">
        <is>
          <t>Genting</t>
        </is>
      </c>
      <c r="CD7" t="n">
        <v>0</v>
      </c>
      <c r="CE7" t="n">
        <v>0</v>
      </c>
      <c r="CF7" t="n">
        <v>0</v>
      </c>
      <c r="CG7" t="n">
        <v>0</v>
      </c>
      <c r="CH7" t="n">
        <v>0</v>
      </c>
      <c r="CI7" t="n">
        <v>1</v>
      </c>
      <c r="CJ7" t="n">
        <v>0</v>
      </c>
      <c r="CK7" t="n">
        <v/>
      </c>
      <c r="CL7" t="inlineStr">
        <is>
          <t>Ya</t>
        </is>
      </c>
      <c r="CM7" t="n">
        <v>2019</v>
      </c>
      <c r="CN7" t="inlineStr">
        <is>
          <t>Fixed-Dome (Kubah Tetap)</t>
        </is>
      </c>
      <c r="CO7" t="inlineStr">
        <is>
          <t>4 m³ (2-3 ekor sapi, ±3 jam memasak/hari, ±30 kg slurry/hari)</t>
        </is>
      </c>
      <c r="CP7" t="inlineStr">
        <is>
          <t>Koperasi</t>
        </is>
      </c>
      <c r="CQ7" t="n">
        <v>0</v>
      </c>
      <c r="CR7" t="n">
        <v>0</v>
      </c>
      <c r="CS7" t="n">
        <v>0</v>
      </c>
      <c r="CT7" t="n">
        <v>0</v>
      </c>
      <c r="CU7" t="n">
        <v>0</v>
      </c>
      <c r="CV7" t="n">
        <v>0</v>
      </c>
      <c r="CW7" t="n">
        <v>1</v>
      </c>
      <c r="CX7" t="n">
        <v>0</v>
      </c>
      <c r="CY7" t="inlineStr">
        <is>
          <t>Anggota keluarga - laki-laki</t>
        </is>
      </c>
      <c r="CZ7" t="n">
        <v>1</v>
      </c>
      <c r="DA7" t="n">
        <v>0</v>
      </c>
      <c r="DB7" t="n">
        <v>0</v>
      </c>
      <c r="DC7" t="n">
        <v/>
      </c>
      <c r="DD7" t="inlineStr">
        <is>
          <t>Anggota keluarga - laki-laki</t>
        </is>
      </c>
      <c r="DE7" t="n">
        <v>1</v>
      </c>
      <c r="DF7" t="n">
        <v>0</v>
      </c>
      <c r="DG7" t="n">
        <v>0</v>
      </c>
      <c r="DH7" t="n">
        <v>0</v>
      </c>
      <c r="DI7" t="n">
        <v/>
      </c>
      <c r="DJ7" t="inlineStr">
        <is>
          <t>CPO atau pendamping</t>
        </is>
      </c>
      <c r="DK7" t="n">
        <v>0</v>
      </c>
      <c r="DL7" t="n">
        <v>0</v>
      </c>
      <c r="DM7" t="n">
        <v>1</v>
      </c>
      <c r="DN7" t="n">
        <v>0</v>
      </c>
      <c r="DO7" t="n">
        <v/>
      </c>
      <c r="DP7" t="inlineStr">
        <is>
          <t>Ya</t>
        </is>
      </c>
      <c r="DQ7" t="n">
        <v/>
      </c>
      <c r="DR7" t="n">
        <v/>
      </c>
      <c r="DS7" t="n">
        <v/>
      </c>
      <c r="DT7" t="n">
        <v/>
      </c>
      <c r="DU7" t="n">
        <v/>
      </c>
      <c r="DV7" t="n">
        <v/>
      </c>
      <c r="DW7" t="n">
        <v/>
      </c>
      <c r="DX7" t="n">
        <v/>
      </c>
      <c r="DY7" t="n">
        <v/>
      </c>
      <c r="DZ7" t="n">
        <v/>
      </c>
      <c r="EA7" t="n">
        <v/>
      </c>
      <c r="EB7" t="n">
        <v/>
      </c>
      <c r="EC7" t="n">
        <v/>
      </c>
      <c r="ED7" t="n">
        <v/>
      </c>
      <c r="EE7" t="n">
        <v/>
      </c>
      <c r="EF7" t="n">
        <v/>
      </c>
      <c r="EG7" t="n">
        <v/>
      </c>
      <c r="EH7" t="n">
        <v/>
      </c>
      <c r="EI7" t="inlineStr">
        <is>
          <t>Tidak ada masalah</t>
        </is>
      </c>
      <c r="EJ7" t="n">
        <v>0</v>
      </c>
      <c r="EK7" t="n">
        <v>0</v>
      </c>
      <c r="EL7" t="n">
        <v>0</v>
      </c>
      <c r="EM7" t="n">
        <v>1</v>
      </c>
      <c r="EN7" t="n">
        <v>0</v>
      </c>
      <c r="EO7" t="n">
        <v/>
      </c>
      <c r="EP7" t="inlineStr">
        <is>
          <t>Ya, cukup jelas dan mudah diikuti</t>
        </is>
      </c>
      <c r="EQ7" t="inlineStr">
        <is>
          <t>Pelatihan</t>
        </is>
      </c>
      <c r="ER7" t="inlineStr">
        <is>
          <t>CPO atau pendamping Staff BIRU</t>
        </is>
      </c>
      <c r="ES7" t="n">
        <v>1</v>
      </c>
      <c r="ET7" t="n">
        <v>1</v>
      </c>
      <c r="EU7" t="n">
        <v>0</v>
      </c>
      <c r="EV7" t="n">
        <v>0</v>
      </c>
      <c r="EW7" t="n">
        <v/>
      </c>
      <c r="EX7" t="inlineStr">
        <is>
          <t>Anggota keluarga - Laki-laki</t>
        </is>
      </c>
      <c r="EY7" t="n">
        <v>1</v>
      </c>
      <c r="EZ7" t="n">
        <v>0</v>
      </c>
      <c r="FA7" t="n">
        <v>0</v>
      </c>
      <c r="FB7" t="n">
        <v/>
      </c>
      <c r="FC7" t="inlineStr">
        <is>
          <t>Setiap minggu</t>
        </is>
      </c>
      <c r="FD7" t="n">
        <v/>
      </c>
      <c r="FE7" t="inlineStr">
        <is>
          <t>Mengetahui</t>
        </is>
      </c>
      <c r="FF7" t="inlineStr">
        <is>
          <t>Selalu (setiap hari)</t>
        </is>
      </c>
      <c r="FG7" t="inlineStr">
        <is>
          <t>Mengetahui</t>
        </is>
      </c>
      <c r="FH7" t="inlineStr">
        <is>
          <t>Selalu (setiap hari)</t>
        </is>
      </c>
      <c r="FI7" t="inlineStr">
        <is>
          <t>Mengetahui</t>
        </is>
      </c>
      <c r="FJ7" t="inlineStr">
        <is>
          <t>Selalu (setiap hari)</t>
        </is>
      </c>
      <c r="FK7" t="inlineStr">
        <is>
          <t>Tidak mengetahui</t>
        </is>
      </c>
      <c r="FL7" t="inlineStr">
        <is>
          <t>Tidak pernah</t>
        </is>
      </c>
      <c r="FM7" t="inlineStr">
        <is>
          <t>Mengetahui</t>
        </is>
      </c>
      <c r="FN7" t="inlineStr">
        <is>
          <t>Selalu (setiap hari)</t>
        </is>
      </c>
      <c r="FO7" t="inlineStr">
        <is>
          <t>Mengetahui</t>
        </is>
      </c>
      <c r="FP7" t="inlineStr">
        <is>
          <t>Cukup sering (2 minggu sekali)</t>
        </is>
      </c>
      <c r="FQ7" t="inlineStr">
        <is>
          <t>Mengetahui</t>
        </is>
      </c>
      <c r="FR7" t="inlineStr">
        <is>
          <t>Ya</t>
        </is>
      </c>
      <c r="FS7" t="inlineStr">
        <is>
          <t>Mengetahui</t>
        </is>
      </c>
      <c r="FT7" t="inlineStr">
        <is>
          <t>Ya, selalu</t>
        </is>
      </c>
      <c r="FU7" t="inlineStr">
        <is>
          <t>Laki-laki dewasa</t>
        </is>
      </c>
      <c r="FV7" t="n">
        <v>1</v>
      </c>
      <c r="FW7" t="n">
        <v>0</v>
      </c>
      <c r="FX7" t="n">
        <v>0</v>
      </c>
      <c r="FY7" t="n">
        <v>0</v>
      </c>
      <c r="FZ7" t="inlineStr">
        <is>
          <t>Memahami</t>
        </is>
      </c>
      <c r="GA7" t="inlineStr">
        <is>
          <t>Pelatihan</t>
        </is>
      </c>
      <c r="GB7" t="n">
        <v>0</v>
      </c>
      <c r="GC7" t="n">
        <v>1</v>
      </c>
      <c r="GD7" t="n">
        <v>0</v>
      </c>
      <c r="GE7" t="n">
        <v>0</v>
      </c>
      <c r="GF7" t="n">
        <v/>
      </c>
      <c r="GG7" t="inlineStr">
        <is>
          <t>Sering</t>
        </is>
      </c>
      <c r="GH7" t="inlineStr">
        <is>
          <t>Tidak</t>
        </is>
      </c>
      <c r="GI7" t="n">
        <v/>
      </c>
      <c r="GJ7" t="n">
        <v/>
      </c>
      <c r="GK7" t="n">
        <v/>
      </c>
      <c r="GL7" t="n">
        <v/>
      </c>
      <c r="GM7" t="n">
        <v/>
      </c>
      <c r="GN7" t="n">
        <v/>
      </c>
      <c r="GO7" t="n">
        <v/>
      </c>
      <c r="GP7" t="inlineStr">
        <is>
          <t>Sebagian</t>
        </is>
      </c>
      <c r="GQ7" t="inlineStr">
        <is>
          <t>LPG</t>
        </is>
      </c>
      <c r="GR7" t="n">
        <v>1</v>
      </c>
      <c r="GS7" t="n">
        <v>0</v>
      </c>
      <c r="GT7" t="n">
        <v>0</v>
      </c>
      <c r="GU7" t="n">
        <v>0</v>
      </c>
      <c r="GV7" t="n">
        <v>0</v>
      </c>
      <c r="GW7" t="n">
        <v>0</v>
      </c>
      <c r="GX7" t="n">
        <v>0</v>
      </c>
      <c r="GY7" t="n">
        <v/>
      </c>
      <c r="GZ7" t="inlineStr">
        <is>
          <t>Ya</t>
        </is>
      </c>
      <c r="HA7" t="n">
        <v/>
      </c>
      <c r="HB7" t="n">
        <v/>
      </c>
      <c r="HC7" t="n">
        <v/>
      </c>
      <c r="HD7" t="n">
        <v/>
      </c>
      <c r="HE7" t="n">
        <v>12</v>
      </c>
      <c r="HF7" t="n">
        <v>100000</v>
      </c>
      <c r="HG7" t="n">
        <v>3</v>
      </c>
      <c r="HH7" t="n">
        <v>25000</v>
      </c>
      <c r="HI7" t="n">
        <v/>
      </c>
      <c r="HJ7" t="n">
        <v/>
      </c>
      <c r="HK7" t="n">
        <v/>
      </c>
      <c r="HL7" t="n">
        <v/>
      </c>
      <c r="HM7" t="n">
        <v/>
      </c>
      <c r="HN7" t="n">
        <v/>
      </c>
      <c r="HO7" t="n">
        <v/>
      </c>
      <c r="HP7" t="n">
        <v/>
      </c>
      <c r="HQ7" t="n">
        <v/>
      </c>
      <c r="HR7" t="n">
        <v/>
      </c>
      <c r="HS7" t="n">
        <v/>
      </c>
      <c r="HT7" t="n">
        <v/>
      </c>
      <c r="HU7" t="n">
        <v/>
      </c>
      <c r="HV7" t="n">
        <v/>
      </c>
      <c r="HW7" t="n">
        <v/>
      </c>
      <c r="HX7" t="n">
        <v/>
      </c>
      <c r="HY7" t="n">
        <v/>
      </c>
      <c r="HZ7" t="n">
        <v/>
      </c>
      <c r="IA7" t="n">
        <v>9</v>
      </c>
      <c r="IB7" t="n">
        <v>75000</v>
      </c>
      <c r="IC7" t="n">
        <v/>
      </c>
      <c r="ID7" t="n">
        <v/>
      </c>
      <c r="IE7" t="n">
        <v/>
      </c>
      <c r="IF7" t="n">
        <v/>
      </c>
      <c r="IG7" t="n">
        <v/>
      </c>
      <c r="IH7" t="n">
        <v/>
      </c>
      <c r="II7" t="n">
        <v/>
      </c>
      <c r="IJ7" t="n">
        <v/>
      </c>
      <c r="IK7" t="inlineStr">
        <is>
          <t>50-65 kg</t>
        </is>
      </c>
      <c r="IL7" t="inlineStr">
        <is>
          <t>1-3 jam</t>
        </is>
      </c>
      <c r="IM7" t="inlineStr">
        <is>
          <t>Ya</t>
        </is>
      </c>
      <c r="IN7" t="inlineStr">
        <is>
          <t>Tidak</t>
        </is>
      </c>
      <c r="IO7" t="inlineStr">
        <is>
          <t>Tidak ada perubahan</t>
        </is>
      </c>
      <c r="IP7" t="n">
        <v/>
      </c>
      <c r="IQ7" t="inlineStr">
        <is>
          <t>Tidak pernah</t>
        </is>
      </c>
      <c r="IR7" t="n">
        <v/>
      </c>
      <c r="IS7" t="n">
        <v/>
      </c>
      <c r="IT7" t="n">
        <v/>
      </c>
      <c r="IU7" t="n">
        <v/>
      </c>
      <c r="IV7" t="n">
        <v/>
      </c>
      <c r="IW7" t="n">
        <v/>
      </c>
      <c r="IX7" t="n">
        <v/>
      </c>
      <c r="IY7" t="n">
        <v/>
      </c>
      <c r="IZ7" t="inlineStr">
        <is>
          <t>Tidak pernah</t>
        </is>
      </c>
      <c r="JA7" t="n">
        <v/>
      </c>
      <c r="JB7" t="n">
        <v/>
      </c>
      <c r="JC7" t="n">
        <v/>
      </c>
      <c r="JD7" t="n">
        <v/>
      </c>
      <c r="JE7" t="n">
        <v/>
      </c>
      <c r="JF7" t="n">
        <v/>
      </c>
      <c r="JG7" t="n">
        <v/>
      </c>
      <c r="JH7" t="n">
        <v/>
      </c>
      <c r="JI7" t="inlineStr">
        <is>
          <t>Tidak pernah</t>
        </is>
      </c>
      <c r="JJ7" t="n">
        <v/>
      </c>
      <c r="JK7" t="n">
        <v/>
      </c>
      <c r="JL7" t="n">
        <v/>
      </c>
      <c r="JM7" t="n">
        <v/>
      </c>
      <c r="JN7" t="n">
        <v/>
      </c>
      <c r="JO7" t="n">
        <v/>
      </c>
      <c r="JP7" t="n">
        <v/>
      </c>
      <c r="JQ7" t="n">
        <v/>
      </c>
      <c r="JR7" t="inlineStr">
        <is>
          <t>Tidak pernah</t>
        </is>
      </c>
      <c r="JS7" t="n">
        <v/>
      </c>
      <c r="JT7" t="n">
        <v/>
      </c>
      <c r="JU7" t="n">
        <v/>
      </c>
      <c r="JV7" t="n">
        <v/>
      </c>
      <c r="JW7" t="n">
        <v/>
      </c>
      <c r="JX7" t="n">
        <v/>
      </c>
      <c r="JY7" t="n">
        <v/>
      </c>
      <c r="JZ7" t="n">
        <v/>
      </c>
      <c r="KA7" t="inlineStr">
        <is>
          <t>Tidak pernah</t>
        </is>
      </c>
      <c r="KB7" t="n">
        <v/>
      </c>
      <c r="KC7" t="n">
        <v/>
      </c>
      <c r="KD7" t="n">
        <v/>
      </c>
      <c r="KE7" t="n">
        <v/>
      </c>
      <c r="KF7" t="n">
        <v/>
      </c>
      <c r="KG7" t="n">
        <v/>
      </c>
      <c r="KH7" t="n">
        <v/>
      </c>
      <c r="KI7" t="n">
        <v/>
      </c>
      <c r="KJ7" t="inlineStr">
        <is>
          <t>Tidak pernah</t>
        </is>
      </c>
      <c r="KK7" t="n">
        <v/>
      </c>
      <c r="KL7" t="n">
        <v/>
      </c>
      <c r="KM7" t="n">
        <v/>
      </c>
      <c r="KN7" t="n">
        <v/>
      </c>
      <c r="KO7" t="n">
        <v/>
      </c>
      <c r="KP7" t="n">
        <v/>
      </c>
      <c r="KQ7" t="n">
        <v/>
      </c>
      <c r="KR7" t="n">
        <v/>
      </c>
      <c r="KS7" t="inlineStr">
        <is>
          <t>Tidak ada perubahan</t>
        </is>
      </c>
      <c r="KT7" t="inlineStr">
        <is>
          <t>0-1 kali</t>
        </is>
      </c>
      <c r="KU7" t="inlineStr">
        <is>
          <t>0-1 kali</t>
        </is>
      </c>
      <c r="KV7" t="inlineStr">
        <is>
          <t>Tidak ada</t>
        </is>
      </c>
      <c r="KW7" t="n">
        <v>0</v>
      </c>
      <c r="KX7" t="n">
        <v>0</v>
      </c>
      <c r="KY7" t="n">
        <v>0</v>
      </c>
      <c r="KZ7" t="n">
        <v>1</v>
      </c>
      <c r="LA7" t="inlineStr">
        <is>
          <t>Tidak ada perubahan</t>
        </is>
      </c>
      <c r="LB7" t="inlineStr">
        <is>
          <t>Tidak ada perubahan</t>
        </is>
      </c>
      <c r="LC7" t="n">
        <v>0</v>
      </c>
      <c r="LD7" t="n">
        <v>10</v>
      </c>
      <c r="LE7" t="n">
        <v>0</v>
      </c>
      <c r="LF7" t="n">
        <v>0</v>
      </c>
      <c r="LG7" t="inlineStr">
        <is>
          <t>Ya</t>
        </is>
      </c>
      <c r="LH7" t="n">
        <v>75000</v>
      </c>
      <c r="LI7" t="n">
        <v/>
      </c>
      <c r="LJ7" t="inlineStr">
        <is>
          <t>Kebutuhan rumah tangga</t>
        </is>
      </c>
      <c r="LK7" t="n">
        <v>0</v>
      </c>
      <c r="LL7" t="n">
        <v>0</v>
      </c>
      <c r="LM7" t="n">
        <v>0</v>
      </c>
      <c r="LN7" t="n">
        <v>0</v>
      </c>
      <c r="LO7" t="n">
        <v>1</v>
      </c>
      <c r="LP7" t="n">
        <v>0</v>
      </c>
      <c r="LQ7" t="n">
        <v>0</v>
      </c>
      <c r="LR7" t="n">
        <v/>
      </c>
      <c r="LS7" t="n">
        <v>30</v>
      </c>
      <c r="LT7" t="n">
        <v>0</v>
      </c>
      <c r="LU7" t="n">
        <v>0</v>
      </c>
      <c r="LV7" t="n">
        <v>15</v>
      </c>
      <c r="LW7" t="n">
        <v>0</v>
      </c>
      <c r="LX7" t="n">
        <v>0</v>
      </c>
      <c r="LY7" t="n">
        <v>15</v>
      </c>
      <c r="LZ7" t="n">
        <v>0</v>
      </c>
      <c r="MA7" t="n">
        <v>0</v>
      </c>
      <c r="MB7" t="inlineStr">
        <is>
          <t>Tidak</t>
        </is>
      </c>
      <c r="MC7" t="n">
        <v>0</v>
      </c>
      <c r="MD7" t="n">
        <v>0</v>
      </c>
      <c r="ME7" t="n">
        <v>40</v>
      </c>
      <c r="MF7" t="n">
        <v>10</v>
      </c>
      <c r="MG7" t="n">
        <v>0</v>
      </c>
      <c r="MH7" t="n">
        <v>0</v>
      </c>
      <c r="MI7" t="n">
        <v/>
      </c>
      <c r="MJ7" t="n">
        <v/>
      </c>
      <c r="MK7" t="n">
        <v/>
      </c>
      <c r="ML7" t="n">
        <v/>
      </c>
      <c r="MM7" t="n">
        <v/>
      </c>
      <c r="MN7" t="n">
        <v/>
      </c>
      <c r="MO7" t="n">
        <v/>
      </c>
      <c r="MP7" t="n">
        <v/>
      </c>
      <c r="MQ7" t="n">
        <v/>
      </c>
      <c r="MR7" t="inlineStr">
        <is>
          <t>Tidak ada waktu yang dihemat</t>
        </is>
      </c>
      <c r="MS7" t="n">
        <v/>
      </c>
      <c r="MT7" t="inlineStr">
        <is>
          <t>Tidak ada waktu yang dihemat</t>
        </is>
      </c>
      <c r="MU7" t="inlineStr">
        <is>
          <t>Tidak</t>
        </is>
      </c>
      <c r="MV7" t="n">
        <v/>
      </c>
      <c r="MW7" t="n">
        <v/>
      </c>
      <c r="MX7" t="n">
        <v/>
      </c>
      <c r="MY7" t="n">
        <v/>
      </c>
      <c r="MZ7" t="n">
        <v/>
      </c>
      <c r="NA7" t="n">
        <v/>
      </c>
      <c r="NB7" t="n">
        <v/>
      </c>
      <c r="NC7" t="n">
        <v/>
      </c>
      <c r="ND7" t="n">
        <v/>
      </c>
      <c r="NE7" t="n">
        <v/>
      </c>
      <c r="NF7" t="n">
        <v/>
      </c>
      <c r="NG7" t="n">
        <v/>
      </c>
      <c r="NH7" t="n">
        <v/>
      </c>
      <c r="NI7" t="n">
        <v/>
      </c>
      <c r="NJ7" t="n">
        <v/>
      </c>
      <c r="NK7" t="n">
        <v/>
      </c>
      <c r="NL7" t="inlineStr">
        <is>
          <t>Ya</t>
        </is>
      </c>
      <c r="NM7" t="inlineStr">
        <is>
          <t>100% dana hibah</t>
        </is>
      </c>
      <c r="NN7" t="inlineStr">
        <is>
          <t>0 (100% sumber pembiayaan dari hibah)</t>
        </is>
      </c>
      <c r="NO7" t="inlineStr">
        <is>
          <t>Program CSR perusahaan</t>
        </is>
      </c>
      <c r="NP7" t="n">
        <v/>
      </c>
      <c r="NQ7" t="n">
        <v/>
      </c>
      <c r="NR7" t="n">
        <v/>
      </c>
      <c r="NS7" t="n">
        <v/>
      </c>
      <c r="NT7" t="n">
        <v/>
      </c>
      <c r="NU7" t="n">
        <v/>
      </c>
      <c r="NV7" t="n">
        <v/>
      </c>
      <c r="NW7" t="n">
        <v/>
      </c>
      <c r="NX7" t="inlineStr">
        <is>
          <t>Sama saja</t>
        </is>
      </c>
      <c r="NY7" t="n">
        <v>150</v>
      </c>
      <c r="NZ7" t="n">
        <v>0</v>
      </c>
      <c r="OA7" t="n">
        <v>0</v>
      </c>
      <c r="OB7" t="n">
        <v>150</v>
      </c>
      <c r="OC7" t="n">
        <v>0</v>
      </c>
      <c r="OD7" t="n">
        <v>0</v>
      </c>
      <c r="OE7" t="inlineStr">
        <is>
          <t>Tidak ada perubahan</t>
        </is>
      </c>
      <c r="OF7" t="inlineStr">
        <is>
          <t>Sama saja (tidak ada perbedaan waktu memasak MAUPUN rasa/bau makanan bila dibandingkan penggunaan sebelumnya)</t>
        </is>
      </c>
      <c r="OG7" t="inlineStr">
        <is>
          <t>Ya</t>
        </is>
      </c>
      <c r="OH7" t="n">
        <v>0</v>
      </c>
      <c r="OI7" t="n">
        <v>6</v>
      </c>
      <c r="OJ7" t="n">
        <v>0</v>
      </c>
      <c r="OK7" t="n">
        <v>0</v>
      </c>
      <c r="OL7" t="n">
        <v>0</v>
      </c>
      <c r="OM7" t="n">
        <v>0</v>
      </c>
      <c r="ON7" t="n">
        <v>0</v>
      </c>
      <c r="OO7" t="n">
        <v>0</v>
      </c>
      <c r="OP7" t="inlineStr">
        <is>
          <t>Sapi perah</t>
        </is>
      </c>
      <c r="OQ7" t="n">
        <v>0</v>
      </c>
      <c r="OR7" t="n">
        <v>1</v>
      </c>
      <c r="OS7" t="n">
        <v>0</v>
      </c>
      <c r="OT7" t="n">
        <v>0</v>
      </c>
      <c r="OU7" t="n">
        <v>0</v>
      </c>
      <c r="OV7" t="n">
        <v>0</v>
      </c>
      <c r="OW7" t="n">
        <v>0</v>
      </c>
      <c r="OX7" t="n">
        <v>0</v>
      </c>
      <c r="OY7" t="n">
        <v>0</v>
      </c>
      <c r="OZ7" t="inlineStr">
        <is>
          <t>Sapi perah</t>
        </is>
      </c>
      <c r="PA7" t="n">
        <v>0</v>
      </c>
      <c r="PB7" t="n">
        <v>1</v>
      </c>
      <c r="PC7" t="n">
        <v>0</v>
      </c>
      <c r="PD7" t="n">
        <v>0</v>
      </c>
      <c r="PE7" t="n">
        <v>0</v>
      </c>
      <c r="PF7" t="n">
        <v>0</v>
      </c>
      <c r="PG7" t="n">
        <v>0</v>
      </c>
      <c r="PH7" t="n">
        <v>0</v>
      </c>
      <c r="PI7" t="n">
        <v>0</v>
      </c>
      <c r="PJ7" t="inlineStr">
        <is>
          <t>Sapi perah</t>
        </is>
      </c>
      <c r="PK7" t="n">
        <v>0</v>
      </c>
      <c r="PL7" t="n">
        <v>1</v>
      </c>
      <c r="PM7" t="n">
        <v>0</v>
      </c>
      <c r="PN7" t="n">
        <v>0</v>
      </c>
      <c r="PO7" t="n">
        <v>0</v>
      </c>
      <c r="PP7" t="n">
        <v>0</v>
      </c>
      <c r="PQ7" t="n">
        <v>0</v>
      </c>
      <c r="PR7" t="n">
        <v>0</v>
      </c>
      <c r="PS7" t="n">
        <v>0</v>
      </c>
      <c r="PT7" t="n">
        <v/>
      </c>
      <c r="PU7" t="n">
        <v/>
      </c>
      <c r="PV7" t="n">
        <v/>
      </c>
      <c r="PW7" t="n">
        <v/>
      </c>
      <c r="PX7" t="n">
        <v/>
      </c>
      <c r="PY7" t="n">
        <v/>
      </c>
      <c r="PZ7" t="n">
        <v/>
      </c>
      <c r="QA7" t="n">
        <v/>
      </c>
      <c r="QB7" t="n">
        <v/>
      </c>
      <c r="QC7" t="n">
        <v/>
      </c>
      <c r="QD7" t="n">
        <v/>
      </c>
      <c r="QE7" t="inlineStr">
        <is>
          <t>2-Dibuang ke sungai</t>
        </is>
      </c>
      <c r="QF7" t="n">
        <v>0</v>
      </c>
      <c r="QG7" t="n">
        <v>0</v>
      </c>
      <c r="QH7" t="n">
        <v>0</v>
      </c>
      <c r="QI7" t="n">
        <v>0</v>
      </c>
      <c r="QJ7" t="n">
        <v>0</v>
      </c>
      <c r="QK7" t="n">
        <v>0</v>
      </c>
      <c r="QL7" t="n">
        <v>1</v>
      </c>
      <c r="QM7" t="n">
        <v>0</v>
      </c>
      <c r="QN7" t="n">
        <v>0</v>
      </c>
      <c r="QO7" t="n">
        <v/>
      </c>
      <c r="QP7" t="n">
        <v/>
      </c>
      <c r="QQ7" t="n">
        <v/>
      </c>
      <c r="QR7" t="n">
        <v/>
      </c>
      <c r="QS7" t="n">
        <v/>
      </c>
      <c r="QT7" t="n">
        <v/>
      </c>
      <c r="QU7" t="n">
        <v/>
      </c>
      <c r="QV7" t="n">
        <v/>
      </c>
      <c r="QW7" t="n">
        <v/>
      </c>
      <c r="QX7" t="n">
        <v/>
      </c>
      <c r="QY7" t="n">
        <v/>
      </c>
      <c r="QZ7" t="n">
        <v/>
      </c>
      <c r="RA7" t="n">
        <v/>
      </c>
      <c r="RB7" t="n">
        <v/>
      </c>
      <c r="RC7" t="n">
        <v/>
      </c>
      <c r="RD7" t="n">
        <v/>
      </c>
      <c r="RE7" t="n">
        <v/>
      </c>
      <c r="RF7" t="n">
        <v/>
      </c>
      <c r="RG7" t="n">
        <v/>
      </c>
      <c r="RH7" t="n">
        <v/>
      </c>
      <c r="RI7" t="n">
        <v/>
      </c>
      <c r="RJ7" t="n">
        <v/>
      </c>
      <c r="RK7" t="n">
        <v/>
      </c>
      <c r="RL7" t="n">
        <v/>
      </c>
      <c r="RM7" t="n">
        <v/>
      </c>
      <c r="RN7" t="n">
        <v/>
      </c>
      <c r="RO7" t="n">
        <v/>
      </c>
      <c r="RP7" t="n">
        <v/>
      </c>
      <c r="RQ7" t="n">
        <v/>
      </c>
      <c r="RR7" t="n">
        <v/>
      </c>
      <c r="RS7" t="n">
        <v/>
      </c>
      <c r="RT7" t="n">
        <v/>
      </c>
      <c r="RU7" t="n">
        <v/>
      </c>
      <c r="RV7" t="n">
        <v/>
      </c>
      <c r="RW7" t="n">
        <v/>
      </c>
      <c r="RX7" t="n">
        <v/>
      </c>
      <c r="RY7" t="n">
        <v/>
      </c>
      <c r="RZ7" t="n">
        <v/>
      </c>
      <c r="SA7" t="n">
        <v/>
      </c>
      <c r="SB7" t="n">
        <v/>
      </c>
      <c r="SC7" t="n">
        <v/>
      </c>
      <c r="SD7" t="n">
        <v/>
      </c>
      <c r="SE7" t="n">
        <v/>
      </c>
      <c r="SF7" t="n">
        <v/>
      </c>
      <c r="SG7" t="n">
        <v/>
      </c>
      <c r="SH7" t="n">
        <v/>
      </c>
      <c r="SI7" t="n">
        <v/>
      </c>
      <c r="SJ7" t="n">
        <v/>
      </c>
      <c r="SK7" t="n">
        <v/>
      </c>
      <c r="SL7" t="n">
        <v/>
      </c>
      <c r="SM7" t="n">
        <v/>
      </c>
      <c r="SN7" t="n">
        <v/>
      </c>
      <c r="SO7" t="n">
        <v/>
      </c>
      <c r="SP7" t="n">
        <v/>
      </c>
      <c r="SQ7" t="n">
        <v/>
      </c>
      <c r="SR7" t="n">
        <v/>
      </c>
      <c r="SS7" t="n">
        <v/>
      </c>
      <c r="ST7" t="n">
        <v/>
      </c>
      <c r="SU7" t="n">
        <v/>
      </c>
      <c r="SV7" t="n">
        <v/>
      </c>
      <c r="SW7" t="n">
        <v/>
      </c>
      <c r="SX7" t="n">
        <v/>
      </c>
      <c r="SY7" t="n">
        <v/>
      </c>
      <c r="SZ7" t="n">
        <v>10</v>
      </c>
      <c r="TA7" t="n">
        <v/>
      </c>
      <c r="TB7" t="n">
        <v/>
      </c>
      <c r="TC7" t="n">
        <v/>
      </c>
      <c r="TD7" t="n">
        <v/>
      </c>
      <c r="TE7" t="n">
        <v/>
      </c>
      <c r="TF7" t="n">
        <v/>
      </c>
      <c r="TG7" t="n">
        <v/>
      </c>
      <c r="TH7" t="n">
        <v/>
      </c>
      <c r="TI7" t="n">
        <v/>
      </c>
      <c r="TJ7" t="n">
        <v/>
      </c>
      <c r="TK7" t="n">
        <v/>
      </c>
      <c r="TL7" t="n">
        <v/>
      </c>
      <c r="TM7" t="n">
        <v/>
      </c>
      <c r="TN7" t="n">
        <v/>
      </c>
      <c r="TO7" t="n">
        <v/>
      </c>
      <c r="TP7" t="n">
        <v/>
      </c>
      <c r="TQ7" t="n">
        <v/>
      </c>
      <c r="TR7" t="n">
        <v/>
      </c>
      <c r="TS7" t="n">
        <v/>
      </c>
      <c r="TT7" t="n">
        <v/>
      </c>
      <c r="TU7" t="n">
        <v/>
      </c>
      <c r="TV7" t="n">
        <v/>
      </c>
      <c r="TW7" t="n">
        <v/>
      </c>
      <c r="TX7" t="n">
        <v/>
      </c>
      <c r="TY7" t="n">
        <v/>
      </c>
      <c r="TZ7" t="n">
        <v/>
      </c>
      <c r="UA7" t="n">
        <v/>
      </c>
      <c r="UB7" t="n">
        <v/>
      </c>
      <c r="UC7" t="n">
        <v/>
      </c>
      <c r="UD7" t="n">
        <v/>
      </c>
      <c r="UE7" t="n">
        <v/>
      </c>
      <c r="UF7" t="n">
        <v/>
      </c>
      <c r="UG7" t="n">
        <v/>
      </c>
      <c r="UH7" t="n">
        <v/>
      </c>
      <c r="UI7" t="n">
        <v/>
      </c>
      <c r="UJ7" t="n">
        <v/>
      </c>
      <c r="UK7" t="n">
        <v/>
      </c>
      <c r="UL7" t="n">
        <v/>
      </c>
      <c r="UM7" t="n">
        <v/>
      </c>
      <c r="UN7" t="n">
        <v/>
      </c>
      <c r="UO7" t="n">
        <v/>
      </c>
      <c r="UP7" t="n">
        <v/>
      </c>
      <c r="UQ7" t="n">
        <v/>
      </c>
      <c r="UR7" t="n">
        <v/>
      </c>
      <c r="US7" t="n">
        <v/>
      </c>
      <c r="UT7" t="n">
        <v/>
      </c>
      <c r="UU7" t="n">
        <v/>
      </c>
      <c r="UV7" t="inlineStr">
        <is>
          <t>Pemberian pakan di kandang</t>
        </is>
      </c>
      <c r="UW7" t="n">
        <v/>
      </c>
      <c r="UX7" t="n">
        <v/>
      </c>
      <c r="UY7" t="n">
        <v/>
      </c>
      <c r="UZ7" t="n">
        <v/>
      </c>
      <c r="VA7" t="n">
        <v/>
      </c>
      <c r="VB7" t="n">
        <v/>
      </c>
      <c r="VC7" t="n">
        <v/>
      </c>
      <c r="VD7" t="inlineStr">
        <is>
          <t>Sangat jarang (&gt;1 bulan sekali)</t>
        </is>
      </c>
      <c r="VE7" t="n">
        <v/>
      </c>
      <c r="VF7" t="n">
        <v/>
      </c>
      <c r="VG7" t="n">
        <v/>
      </c>
      <c r="VH7" t="n">
        <v/>
      </c>
      <c r="VI7" t="n">
        <v/>
      </c>
      <c r="VJ7" t="n">
        <v/>
      </c>
      <c r="VK7" t="n">
        <v/>
      </c>
      <c r="VL7" t="inlineStr">
        <is>
          <t>Sangat sering (&gt;1 kali sehari)</t>
        </is>
      </c>
      <c r="VM7" t="n">
        <v/>
      </c>
      <c r="VN7" t="n">
        <v/>
      </c>
      <c r="VO7" t="n">
        <v/>
      </c>
      <c r="VP7" t="n">
        <v/>
      </c>
      <c r="VQ7" t="n">
        <v/>
      </c>
      <c r="VR7" t="n">
        <v/>
      </c>
      <c r="VS7" t="n">
        <v/>
      </c>
      <c r="VT7" t="n">
        <v/>
      </c>
      <c r="VU7" t="n">
        <v/>
      </c>
      <c r="VV7" t="n">
        <v/>
      </c>
      <c r="VW7" t="n">
        <v/>
      </c>
      <c r="VX7" t="n">
        <v/>
      </c>
      <c r="VY7" t="n">
        <v/>
      </c>
      <c r="VZ7" t="n">
        <v/>
      </c>
      <c r="WA7" t="n">
        <v/>
      </c>
      <c r="WB7" t="n">
        <v/>
      </c>
      <c r="WC7" t="n">
        <v/>
      </c>
      <c r="WD7" t="n">
        <v/>
      </c>
      <c r="WE7" t="n">
        <v/>
      </c>
      <c r="WF7" t="inlineStr">
        <is>
          <t>6-Digester biogas 8-Dibiarkan tersebar di ladang penggembalaan</t>
        </is>
      </c>
      <c r="WG7" t="n">
        <v>0</v>
      </c>
      <c r="WH7" t="n">
        <v>0</v>
      </c>
      <c r="WI7" t="n">
        <v>0</v>
      </c>
      <c r="WJ7" t="n">
        <v>0</v>
      </c>
      <c r="WK7" t="n">
        <v>0</v>
      </c>
      <c r="WL7" t="n">
        <v>0</v>
      </c>
      <c r="WM7" t="n">
        <v>0</v>
      </c>
      <c r="WN7" t="n">
        <v>0</v>
      </c>
      <c r="WO7" t="n">
        <v>0</v>
      </c>
      <c r="WP7" t="n">
        <v>1</v>
      </c>
      <c r="WQ7" t="n">
        <v>0</v>
      </c>
      <c r="WR7" t="n">
        <v>1</v>
      </c>
      <c r="WS7" t="n">
        <v/>
      </c>
      <c r="WT7" t="n">
        <v/>
      </c>
      <c r="WU7" t="n">
        <v/>
      </c>
      <c r="WV7" t="n">
        <v/>
      </c>
      <c r="WW7" t="n">
        <v/>
      </c>
      <c r="WX7" t="n">
        <v/>
      </c>
      <c r="WY7" t="n">
        <v/>
      </c>
      <c r="WZ7" t="n">
        <v/>
      </c>
      <c r="XA7" t="n">
        <v/>
      </c>
      <c r="XB7" t="n">
        <v/>
      </c>
      <c r="XC7" t="n">
        <v/>
      </c>
      <c r="XD7" t="n">
        <v/>
      </c>
      <c r="XE7" t="n">
        <v/>
      </c>
      <c r="XF7" t="n">
        <v/>
      </c>
      <c r="XG7" t="n">
        <v/>
      </c>
      <c r="XH7" t="n">
        <v/>
      </c>
      <c r="XI7" t="n">
        <v/>
      </c>
      <c r="XJ7" t="n">
        <v/>
      </c>
      <c r="XK7" t="n">
        <v/>
      </c>
      <c r="XL7" t="n">
        <v/>
      </c>
      <c r="XM7" t="n">
        <v/>
      </c>
      <c r="XN7" t="n">
        <v/>
      </c>
      <c r="XO7" t="n">
        <v/>
      </c>
      <c r="XP7" t="n">
        <v/>
      </c>
      <c r="XQ7" t="n">
        <v/>
      </c>
      <c r="XR7" t="n">
        <v/>
      </c>
      <c r="XS7" t="n">
        <v/>
      </c>
      <c r="XT7" t="n">
        <v/>
      </c>
      <c r="XU7" t="n">
        <v/>
      </c>
      <c r="XV7" t="n">
        <v/>
      </c>
      <c r="XW7" t="n">
        <v/>
      </c>
      <c r="XX7" t="n">
        <v/>
      </c>
      <c r="XY7" t="n">
        <v/>
      </c>
      <c r="XZ7" t="n">
        <v/>
      </c>
      <c r="YA7" t="n">
        <v/>
      </c>
      <c r="YB7" t="n">
        <v/>
      </c>
      <c r="YC7" t="n">
        <v/>
      </c>
      <c r="YD7" t="n">
        <v/>
      </c>
      <c r="YE7" t="n">
        <v/>
      </c>
      <c r="YF7" t="n">
        <v/>
      </c>
      <c r="YG7" t="n">
        <v/>
      </c>
      <c r="YH7" t="n">
        <v/>
      </c>
      <c r="YI7" t="n">
        <v/>
      </c>
      <c r="YJ7" t="n">
        <v/>
      </c>
      <c r="YK7" t="n">
        <v/>
      </c>
      <c r="YL7" t="n">
        <v/>
      </c>
      <c r="YM7" t="n">
        <v/>
      </c>
      <c r="YN7" t="n">
        <v/>
      </c>
      <c r="YO7" t="n">
        <v/>
      </c>
      <c r="YP7" t="n">
        <v/>
      </c>
      <c r="YQ7" t="n">
        <v/>
      </c>
      <c r="YR7" t="n">
        <v/>
      </c>
      <c r="YS7" t="n">
        <v/>
      </c>
      <c r="YT7" t="n">
        <v/>
      </c>
      <c r="YU7" t="n">
        <v/>
      </c>
      <c r="YV7" t="n">
        <v/>
      </c>
      <c r="YW7" t="n">
        <v/>
      </c>
      <c r="YX7" t="n">
        <v/>
      </c>
      <c r="YY7" t="n">
        <v/>
      </c>
      <c r="YZ7" t="n">
        <v/>
      </c>
      <c r="ZA7" t="n">
        <v/>
      </c>
      <c r="ZB7" t="n">
        <v/>
      </c>
      <c r="ZC7" t="n">
        <v/>
      </c>
      <c r="ZD7" t="n">
        <v/>
      </c>
      <c r="ZE7" t="n">
        <v/>
      </c>
      <c r="ZF7" t="n">
        <v/>
      </c>
      <c r="ZG7" t="n">
        <v/>
      </c>
      <c r="ZH7" t="n">
        <v/>
      </c>
      <c r="ZI7" t="n">
        <v/>
      </c>
      <c r="ZJ7" t="n">
        <v/>
      </c>
      <c r="ZK7" t="n">
        <v/>
      </c>
      <c r="ZL7" t="n">
        <v/>
      </c>
      <c r="ZM7" t="n">
        <v/>
      </c>
      <c r="ZN7" t="n">
        <v/>
      </c>
      <c r="ZO7" t="n">
        <v>50</v>
      </c>
      <c r="ZP7" t="n">
        <v/>
      </c>
      <c r="ZQ7" t="n">
        <v/>
      </c>
      <c r="ZR7" t="n">
        <v/>
      </c>
      <c r="ZS7" t="n">
        <v/>
      </c>
      <c r="ZT7" t="n">
        <v/>
      </c>
      <c r="ZU7" t="n">
        <v/>
      </c>
      <c r="ZV7" t="n">
        <v/>
      </c>
      <c r="ZW7" t="n">
        <v>3</v>
      </c>
      <c r="ZX7" t="n">
        <v/>
      </c>
      <c r="ZY7" t="n">
        <v/>
      </c>
      <c r="ZZ7" t="n">
        <v/>
      </c>
      <c r="AAA7" t="n">
        <v/>
      </c>
      <c r="AAB7" t="n">
        <v/>
      </c>
      <c r="AAC7" t="n">
        <v/>
      </c>
      <c r="AAD7" t="n">
        <v/>
      </c>
      <c r="AAE7" t="inlineStr">
        <is>
          <t>Pakan segar (misal: rumput)</t>
        </is>
      </c>
      <c r="AAF7" t="n">
        <v/>
      </c>
      <c r="AAG7" t="n">
        <v/>
      </c>
      <c r="AAH7" t="n">
        <v/>
      </c>
      <c r="AAI7" t="n">
        <v/>
      </c>
      <c r="AAJ7" t="n">
        <v/>
      </c>
      <c r="AAK7" t="n">
        <v/>
      </c>
      <c r="AAL7" t="inlineStr">
        <is>
          <t>Tidak</t>
        </is>
      </c>
      <c r="AAM7" t="n">
        <v/>
      </c>
      <c r="AAN7" t="n">
        <v/>
      </c>
      <c r="AAO7" t="n">
        <v/>
      </c>
      <c r="AAP7" t="n">
        <v/>
      </c>
      <c r="AAQ7" t="n">
        <v/>
      </c>
      <c r="AAR7" t="inlineStr">
        <is>
          <t>Tidak</t>
        </is>
      </c>
      <c r="AAS7" t="inlineStr">
        <is>
          <t>Tidak pasti/ragu-ragu</t>
        </is>
      </c>
      <c r="AAT7" t="inlineStr">
        <is>
          <t>Dibuang ke selokan</t>
        </is>
      </c>
      <c r="AAU7" t="n">
        <v>0</v>
      </c>
      <c r="AAV7" t="n">
        <v>0</v>
      </c>
      <c r="AAW7" t="n">
        <v>0</v>
      </c>
      <c r="AAX7" t="n">
        <v>0</v>
      </c>
      <c r="AAY7" t="n">
        <v>0</v>
      </c>
      <c r="AAZ7" t="n">
        <v>0</v>
      </c>
      <c r="ABA7" t="n">
        <v>1</v>
      </c>
      <c r="ABB7" t="n">
        <v/>
      </c>
      <c r="ABC7" t="n">
        <v/>
      </c>
      <c r="ABD7" t="n">
        <v/>
      </c>
      <c r="ABE7" t="n">
        <v/>
      </c>
      <c r="ABF7" t="n">
        <v/>
      </c>
      <c r="ABG7" t="n">
        <v/>
      </c>
      <c r="ABH7" t="n">
        <v/>
      </c>
      <c r="ABI7" t="n">
        <v/>
      </c>
      <c r="ABJ7" t="n">
        <v/>
      </c>
      <c r="ABK7" t="n">
        <v/>
      </c>
      <c r="ABL7" t="n">
        <v/>
      </c>
      <c r="ABM7" t="n">
        <v/>
      </c>
      <c r="ABN7" t="n">
        <v/>
      </c>
      <c r="ABO7" t="n">
        <v/>
      </c>
      <c r="ABP7" t="n">
        <v/>
      </c>
      <c r="ABQ7" t="n">
        <v/>
      </c>
      <c r="ABR7" t="n">
        <v/>
      </c>
      <c r="ABS7" t="n">
        <v/>
      </c>
      <c r="ABT7" t="n">
        <v/>
      </c>
      <c r="ABU7" t="n">
        <v/>
      </c>
      <c r="ABV7" t="n">
        <v/>
      </c>
      <c r="ABW7" t="n">
        <v/>
      </c>
      <c r="ABX7" t="n">
        <v/>
      </c>
      <c r="ABY7" t="n">
        <v/>
      </c>
      <c r="ABZ7" t="n">
        <v/>
      </c>
      <c r="ACA7" t="n">
        <v/>
      </c>
      <c r="ACB7" t="n">
        <v/>
      </c>
      <c r="ACC7" t="n">
        <v/>
      </c>
      <c r="ACD7" t="n">
        <v/>
      </c>
      <c r="ACE7" t="n">
        <v/>
      </c>
      <c r="ACF7" t="n">
        <v/>
      </c>
      <c r="ACG7" t="n">
        <v/>
      </c>
      <c r="ACH7" t="n">
        <v/>
      </c>
      <c r="ACI7" t="n">
        <v/>
      </c>
      <c r="ACJ7" t="n">
        <v/>
      </c>
      <c r="ACK7" t="inlineStr">
        <is>
          <t>Tidak memiliki tempat untuk menyimpan</t>
        </is>
      </c>
      <c r="ACL7" t="n">
        <v>0</v>
      </c>
      <c r="ACM7" t="n">
        <v>1</v>
      </c>
      <c r="ACN7" t="n">
        <v>0</v>
      </c>
      <c r="ACO7" t="n">
        <v>0</v>
      </c>
      <c r="ACP7" t="n">
        <v>0</v>
      </c>
      <c r="ACQ7" t="n">
        <v>0</v>
      </c>
      <c r="ACR7" t="n">
        <v>0</v>
      </c>
      <c r="ACS7" t="n">
        <v/>
      </c>
      <c r="ACT7" t="inlineStr">
        <is>
          <t>Tidak</t>
        </is>
      </c>
      <c r="ACU7" t="inlineStr">
        <is>
          <t>Manfaat besar dan membantu kehidupan sehari-hari</t>
        </is>
      </c>
      <c r="ACV7" t="inlineStr">
        <is>
          <t>Sama saja</t>
        </is>
      </c>
      <c r="ACW7" t="inlineStr">
        <is>
          <t>Anggota keluarga - Perempuan dewasa</t>
        </is>
      </c>
      <c r="ACX7" t="inlineStr">
        <is>
          <t>Netral/tidak tahu</t>
        </is>
      </c>
      <c r="ACY7" t="inlineStr">
        <is>
          <t>Anggota keluarga - Laki-laki dewasa Anggota keluarga - Perempuan dewasa Anggota keluarga - Anak-anak</t>
        </is>
      </c>
      <c r="ACZ7" t="n">
        <v>1</v>
      </c>
      <c r="ADA7" t="n">
        <v>1</v>
      </c>
      <c r="ADB7" t="n">
        <v>1</v>
      </c>
      <c r="ADC7" t="n">
        <v>0</v>
      </c>
      <c r="ADD7" t="inlineStr">
        <is>
          <t>Sangat puas</t>
        </is>
      </c>
      <c r="ADE7" t="inlineStr">
        <is>
          <t>Cukup puas</t>
        </is>
      </c>
      <c r="ADF7" t="inlineStr">
        <is>
          <t>Sangat puas</t>
        </is>
      </c>
      <c r="ADG7" t="inlineStr">
        <is>
          <t>Puas</t>
        </is>
      </c>
      <c r="ADH7" t="inlineStr">
        <is>
          <t>Tidak</t>
        </is>
      </c>
      <c r="ADI7" t="n">
        <v/>
      </c>
      <c r="ADJ7" t="inlineStr">
        <is>
          <t>Cukup puas</t>
        </is>
      </c>
      <c r="ADK7" t="n">
        <v/>
      </c>
      <c r="ADL7" t="n">
        <v/>
      </c>
      <c r="ADM7" t="n">
        <v/>
      </c>
      <c r="ADN7" t="n">
        <v/>
      </c>
      <c r="ADO7" t="n">
        <v/>
      </c>
      <c r="ADP7" t="n">
        <v/>
      </c>
      <c r="ADQ7" t="n">
        <v/>
      </c>
      <c r="ADR7" t="n">
        <v/>
      </c>
      <c r="ADS7" t="n">
        <v/>
      </c>
      <c r="ADT7" t="n">
        <v/>
      </c>
      <c r="ADU7" t="inlineStr">
        <is>
          <t>Menghubungi CPO atau pendamping</t>
        </is>
      </c>
      <c r="ADV7" t="n">
        <v>0</v>
      </c>
      <c r="ADW7" t="n">
        <v>0</v>
      </c>
      <c r="ADX7" t="n">
        <v>0</v>
      </c>
      <c r="ADY7" t="n">
        <v>0</v>
      </c>
      <c r="ADZ7" t="n">
        <v>1</v>
      </c>
      <c r="AEA7" t="n">
        <v>0</v>
      </c>
      <c r="AEB7" t="n">
        <v>0</v>
      </c>
      <c r="AEC7" t="n">
        <v>0</v>
      </c>
      <c r="AED7" t="n">
        <v/>
      </c>
      <c r="AEE7" t="inlineStr">
        <is>
          <t>Laki-laki dewasa</t>
        </is>
      </c>
      <c r="AEF7" t="n">
        <v/>
      </c>
      <c r="AEG7" t="inlineStr">
        <is>
          <t>Menghubungi melalui rekan</t>
        </is>
      </c>
      <c r="AEH7" t="n">
        <v/>
      </c>
      <c r="AEI7" t="inlineStr">
        <is>
          <t>Tidak</t>
        </is>
      </c>
      <c r="AEJ7" t="inlineStr">
        <is>
          <t>Tidak pernah</t>
        </is>
      </c>
      <c r="AEK7" t="inlineStr">
        <is>
          <t>Lebih mudah mendapatkan energi Lebih aman</t>
        </is>
      </c>
      <c r="AEL7" t="n">
        <v>0</v>
      </c>
      <c r="AEM7" t="n">
        <v>1</v>
      </c>
      <c r="AEN7" t="n">
        <v>0</v>
      </c>
      <c r="AEO7" t="n">
        <v>0</v>
      </c>
      <c r="AEP7" t="n">
        <v>1</v>
      </c>
      <c r="AEQ7" t="n">
        <v>0</v>
      </c>
      <c r="AER7" t="n">
        <v>0</v>
      </c>
      <c r="AES7" t="n">
        <v>0</v>
      </c>
      <c r="AET7" t="n">
        <v>0</v>
      </c>
      <c r="AEU7" t="n">
        <v>0</v>
      </c>
      <c r="AEV7" t="n">
        <v>0</v>
      </c>
      <c r="AEW7" t="n">
        <v>0</v>
      </c>
      <c r="AEX7" t="n">
        <v/>
      </c>
      <c r="AEY7" t="inlineStr">
        <is>
          <t>Mendukung lingkungan</t>
        </is>
      </c>
      <c r="AEZ7" t="n">
        <v/>
      </c>
      <c r="AFA7" t="inlineStr">
        <is>
          <t>Koperasi</t>
        </is>
      </c>
      <c r="AFB7" t="n">
        <v/>
      </c>
      <c r="AFC7" t="inlineStr">
        <is>
          <t>Ahmad Yusuf Pangalengan-Digester2026-03-02-13_11_4.jpeg</t>
        </is>
      </c>
      <c r="AFD7" t="inlineStr">
        <is>
          <t>https://kf.kobotoolbox.org/api/v2/assets/avstPQqLr3Ab3ZdcVTXZ6f/data/685597992/attachments/attD2NtkaTSGzjoJ5NAKM3Cx/</t>
        </is>
      </c>
      <c r="AFE7" t="inlineStr">
        <is>
          <t>Ahmad Yusuf Pangalengan-Rumah 2026-02-14-13_11_16.jpeg</t>
        </is>
      </c>
      <c r="AFF7" t="inlineStr">
        <is>
          <t>https://kf.kobotoolbox.org/api/v2/assets/avstPQqLr3Ab3ZdcVTXZ6f/data/685597992/attachments/atthZ6G3ANJh4EySUJoQxhqR/</t>
        </is>
      </c>
      <c r="AFG7" t="inlineStr">
        <is>
          <t>Ano</t>
        </is>
      </c>
      <c r="AFH7" t="n">
        <v/>
      </c>
      <c r="AFI7" t="n">
        <v/>
      </c>
    </row>
    <row r="8">
      <c r="A8" s="93" t="n">
        <v>46077</v>
      </c>
      <c r="B8" s="93" t="n">
        <v>46085</v>
      </c>
      <c r="C8" t="inlineStr">
        <is>
          <t>ano</t>
        </is>
      </c>
      <c r="D8" t="inlineStr">
        <is>
          <t>amin</t>
        </is>
      </c>
      <c r="E8" t="n">
        <v>89656907779</v>
      </c>
      <c r="F8" t="inlineStr">
        <is>
          <t>-6.791937 107.650369 0 0</t>
        </is>
      </c>
      <c r="G8" t="n">
        <v>-6.791937</v>
      </c>
      <c r="H8" t="n">
        <v>107.650369</v>
      </c>
      <c r="I8" t="n">
        <v>0</v>
      </c>
      <c r="J8" t="n">
        <v>0</v>
      </c>
      <c r="K8" t="inlineStr">
        <is>
          <t>-6.791937, 107.650369</t>
        </is>
      </c>
      <c r="L8" t="inlineStr">
        <is>
          <t>-6.792015 107.650371 0 0</t>
        </is>
      </c>
      <c r="M8" t="n">
        <v>-6.792015</v>
      </c>
      <c r="N8" t="n">
        <v>107.650371</v>
      </c>
      <c r="O8" t="n">
        <v>0</v>
      </c>
      <c r="P8" t="n">
        <v>0</v>
      </c>
      <c r="Q8" t="inlineStr">
        <is>
          <t>-6.792015, 107.650371</t>
        </is>
      </c>
      <c r="R8" t="inlineStr">
        <is>
          <t>Jawa Barat</t>
        </is>
      </c>
      <c r="S8" t="n">
        <v>0</v>
      </c>
      <c r="T8" t="n">
        <v>0</v>
      </c>
      <c r="U8" t="n">
        <v>1</v>
      </c>
      <c r="V8" t="n">
        <v>0</v>
      </c>
      <c r="W8" t="n">
        <v>0</v>
      </c>
      <c r="X8" t="n">
        <v>0</v>
      </c>
      <c r="Y8" t="n">
        <v>0</v>
      </c>
      <c r="Z8" t="n">
        <v>0</v>
      </c>
      <c r="AA8" t="n">
        <v>0</v>
      </c>
      <c r="AB8" t="n">
        <v>0</v>
      </c>
      <c r="AC8" t="inlineStr">
        <is>
          <t>BANDUNG BARAT</t>
        </is>
      </c>
      <c r="AD8" t="inlineStr">
        <is>
          <t>LEMBANG</t>
        </is>
      </c>
      <c r="AE8" t="inlineStr">
        <is>
          <t>CIKOLE</t>
        </is>
      </c>
      <c r="AF8" t="inlineStr">
        <is>
          <t>KHAZANAH BAHARI</t>
        </is>
      </c>
      <c r="AG8" t="inlineStr">
        <is>
          <t>KBP0278</t>
        </is>
      </c>
      <c r="AH8" t="n">
        <v>14</v>
      </c>
      <c r="AI8" t="inlineStr">
        <is>
          <t>VPA1</t>
        </is>
      </c>
      <c r="AJ8" t="inlineStr">
        <is>
          <t>Aktif</t>
        </is>
      </c>
      <c r="AK8" t="n">
        <v>34</v>
      </c>
      <c r="AL8" t="inlineStr">
        <is>
          <t>Laki-laki</t>
        </is>
      </c>
      <c r="AM8" t="inlineStr">
        <is>
          <t>Sudah menikah</t>
        </is>
      </c>
      <c r="AN8" t="inlineStr">
        <is>
          <t>SMP/Sederajat</t>
        </is>
      </c>
      <c r="AO8" t="inlineStr">
        <is>
          <t>Peternak</t>
        </is>
      </c>
      <c r="AP8" t="n">
        <v>0</v>
      </c>
      <c r="AQ8" t="n">
        <v>1</v>
      </c>
      <c r="AR8" t="n">
        <v>0</v>
      </c>
      <c r="AS8" t="n">
        <v>0</v>
      </c>
      <c r="AT8" t="n">
        <v>0</v>
      </c>
      <c r="AU8" t="n">
        <v>0</v>
      </c>
      <c r="AV8" t="n">
        <v>0</v>
      </c>
      <c r="AW8" t="n">
        <v>0</v>
      </c>
      <c r="AX8" t="n">
        <v/>
      </c>
      <c r="AY8" t="inlineStr">
        <is>
          <t>Tidak ada</t>
        </is>
      </c>
      <c r="AZ8" t="n">
        <v>0</v>
      </c>
      <c r="BA8" t="n">
        <v>0</v>
      </c>
      <c r="BB8" t="n">
        <v>0</v>
      </c>
      <c r="BC8" t="n">
        <v>0</v>
      </c>
      <c r="BD8" t="n">
        <v>0</v>
      </c>
      <c r="BE8" t="n">
        <v>0</v>
      </c>
      <c r="BF8" t="n">
        <v>0</v>
      </c>
      <c r="BG8" t="n">
        <v>1</v>
      </c>
      <c r="BH8" t="n">
        <v/>
      </c>
      <c r="BI8" t="inlineStr">
        <is>
          <t>Rp2.500.000 - Rp3.500.000</t>
        </is>
      </c>
      <c r="BJ8" t="n">
        <v>1</v>
      </c>
      <c r="BK8" t="n">
        <v>2</v>
      </c>
      <c r="BL8" t="n">
        <v>2</v>
      </c>
      <c r="BM8" t="n">
        <v>0</v>
      </c>
      <c r="BN8" t="inlineStr">
        <is>
          <t>Milik sendiri</t>
        </is>
      </c>
      <c r="BO8" t="inlineStr">
        <is>
          <t>Permanen (dinding bata dan semen)</t>
        </is>
      </c>
      <c r="BP8" t="n">
        <v>1</v>
      </c>
      <c r="BQ8" t="n">
        <v>0</v>
      </c>
      <c r="BR8" t="n">
        <v>0</v>
      </c>
      <c r="BS8" t="n">
        <v>0</v>
      </c>
      <c r="BT8" t="n">
        <v>0</v>
      </c>
      <c r="BU8" t="n">
        <v/>
      </c>
      <c r="BV8" t="inlineStr">
        <is>
          <t>Keramik/ubin</t>
        </is>
      </c>
      <c r="BW8" t="n">
        <v>0</v>
      </c>
      <c r="BX8" t="n">
        <v>0</v>
      </c>
      <c r="BY8" t="n">
        <v>1</v>
      </c>
      <c r="BZ8" t="n">
        <v>0</v>
      </c>
      <c r="CA8" t="n">
        <v>0</v>
      </c>
      <c r="CB8" t="n">
        <v/>
      </c>
      <c r="CC8" t="inlineStr">
        <is>
          <t>Genting</t>
        </is>
      </c>
      <c r="CD8" t="n">
        <v>0</v>
      </c>
      <c r="CE8" t="n">
        <v>0</v>
      </c>
      <c r="CF8" t="n">
        <v>0</v>
      </c>
      <c r="CG8" t="n">
        <v>0</v>
      </c>
      <c r="CH8" t="n">
        <v>0</v>
      </c>
      <c r="CI8" t="n">
        <v>1</v>
      </c>
      <c r="CJ8" t="n">
        <v>0</v>
      </c>
      <c r="CK8" t="n">
        <v/>
      </c>
      <c r="CL8" t="inlineStr">
        <is>
          <t>Ya</t>
        </is>
      </c>
      <c r="CM8" t="n">
        <v>2011</v>
      </c>
      <c r="CN8" t="inlineStr">
        <is>
          <t>Fixed-Dome (Kubah Tetap)</t>
        </is>
      </c>
      <c r="CO8" t="inlineStr">
        <is>
          <t>6 m³ (4-5 ekor sapi, ±5 jam memasak/hari, ±50 kg</t>
        </is>
      </c>
      <c r="CP8" t="inlineStr">
        <is>
          <t>Koperasi</t>
        </is>
      </c>
      <c r="CQ8" t="n">
        <v>0</v>
      </c>
      <c r="CR8" t="n">
        <v>0</v>
      </c>
      <c r="CS8" t="n">
        <v>0</v>
      </c>
      <c r="CT8" t="n">
        <v>0</v>
      </c>
      <c r="CU8" t="n">
        <v>0</v>
      </c>
      <c r="CV8" t="n">
        <v>0</v>
      </c>
      <c r="CW8" t="n">
        <v>1</v>
      </c>
      <c r="CX8" t="n">
        <v>0</v>
      </c>
      <c r="CY8" t="inlineStr">
        <is>
          <t>Anggota keluarga - laki-laki Anggota keluarga - perempuan dewasa</t>
        </is>
      </c>
      <c r="CZ8" t="n">
        <v>1</v>
      </c>
      <c r="DA8" t="n">
        <v>1</v>
      </c>
      <c r="DB8" t="n">
        <v>0</v>
      </c>
      <c r="DC8" t="n">
        <v/>
      </c>
      <c r="DD8" t="inlineStr">
        <is>
          <t>Anggota keluarga - laki-laki Anggota keluarga - perempuan dewasa CPO atau pendamping</t>
        </is>
      </c>
      <c r="DE8" t="n">
        <v>1</v>
      </c>
      <c r="DF8" t="n">
        <v>1</v>
      </c>
      <c r="DG8" t="n">
        <v>1</v>
      </c>
      <c r="DH8" t="n">
        <v>0</v>
      </c>
      <c r="DI8" t="n">
        <v/>
      </c>
      <c r="DJ8" t="inlineStr">
        <is>
          <t>CPO atau pendamping</t>
        </is>
      </c>
      <c r="DK8" t="n">
        <v>0</v>
      </c>
      <c r="DL8" t="n">
        <v>0</v>
      </c>
      <c r="DM8" t="n">
        <v>1</v>
      </c>
      <c r="DN8" t="n">
        <v>0</v>
      </c>
      <c r="DO8" t="n">
        <v/>
      </c>
      <c r="DP8" t="inlineStr">
        <is>
          <t>Ya</t>
        </is>
      </c>
      <c r="DQ8" t="n">
        <v/>
      </c>
      <c r="DR8" t="n">
        <v/>
      </c>
      <c r="DS8" t="n">
        <v/>
      </c>
      <c r="DT8" t="n">
        <v/>
      </c>
      <c r="DU8" t="n">
        <v/>
      </c>
      <c r="DV8" t="n">
        <v/>
      </c>
      <c r="DW8" t="n">
        <v/>
      </c>
      <c r="DX8" t="n">
        <v/>
      </c>
      <c r="DY8" t="n">
        <v/>
      </c>
      <c r="DZ8" t="n">
        <v/>
      </c>
      <c r="EA8" t="n">
        <v/>
      </c>
      <c r="EB8" t="n">
        <v/>
      </c>
      <c r="EC8" t="n">
        <v/>
      </c>
      <c r="ED8" t="n">
        <v/>
      </c>
      <c r="EE8" t="n">
        <v/>
      </c>
      <c r="EF8" t="n">
        <v/>
      </c>
      <c r="EG8" t="n">
        <v/>
      </c>
      <c r="EH8" t="n">
        <v/>
      </c>
      <c r="EI8" t="inlineStr">
        <is>
          <t>Tidak ada masalah</t>
        </is>
      </c>
      <c r="EJ8" t="n">
        <v>0</v>
      </c>
      <c r="EK8" t="n">
        <v>0</v>
      </c>
      <c r="EL8" t="n">
        <v>0</v>
      </c>
      <c r="EM8" t="n">
        <v>1</v>
      </c>
      <c r="EN8" t="n">
        <v>0</v>
      </c>
      <c r="EO8" t="n">
        <v/>
      </c>
      <c r="EP8" t="inlineStr">
        <is>
          <t>Ya, sangat jelas dan mudah diikuti</t>
        </is>
      </c>
      <c r="EQ8" t="inlineStr">
        <is>
          <t>Pelatihan</t>
        </is>
      </c>
      <c r="ER8" t="inlineStr">
        <is>
          <t>CPO atau pendamping</t>
        </is>
      </c>
      <c r="ES8" t="n">
        <v>1</v>
      </c>
      <c r="ET8" t="n">
        <v>0</v>
      </c>
      <c r="EU8" t="n">
        <v>0</v>
      </c>
      <c r="EV8" t="n">
        <v>0</v>
      </c>
      <c r="EW8" t="n">
        <v/>
      </c>
      <c r="EX8" t="inlineStr">
        <is>
          <t>Anggota keluarga - Perempuan dewasa</t>
        </is>
      </c>
      <c r="EY8" t="n">
        <v>0</v>
      </c>
      <c r="EZ8" t="n">
        <v>1</v>
      </c>
      <c r="FA8" t="n">
        <v>0</v>
      </c>
      <c r="FB8" t="n">
        <v/>
      </c>
      <c r="FC8" t="inlineStr">
        <is>
          <t>Setiap bulan</t>
        </is>
      </c>
      <c r="FD8" t="n">
        <v/>
      </c>
      <c r="FE8" t="inlineStr">
        <is>
          <t>Mengetahui</t>
        </is>
      </c>
      <c r="FF8" t="inlineStr">
        <is>
          <t>Sering (setiap minggu)</t>
        </is>
      </c>
      <c r="FG8" t="inlineStr">
        <is>
          <t>Mengetahui</t>
        </is>
      </c>
      <c r="FH8" t="inlineStr">
        <is>
          <t>Cukup sering (2 minggu sekali)</t>
        </is>
      </c>
      <c r="FI8" t="inlineStr">
        <is>
          <t>Mengetahui</t>
        </is>
      </c>
      <c r="FJ8" t="inlineStr">
        <is>
          <t>Selalu (setiap hari)</t>
        </is>
      </c>
      <c r="FK8" t="inlineStr">
        <is>
          <t>Tidak mengetahui</t>
        </is>
      </c>
      <c r="FL8" t="inlineStr">
        <is>
          <t>Tidak pernah</t>
        </is>
      </c>
      <c r="FM8" t="inlineStr">
        <is>
          <t>Mengetahui</t>
        </is>
      </c>
      <c r="FN8" t="inlineStr">
        <is>
          <t>Jarang (setiap bulan atau lebih)</t>
        </is>
      </c>
      <c r="FO8" t="inlineStr">
        <is>
          <t>Mengetahui</t>
        </is>
      </c>
      <c r="FP8" t="inlineStr">
        <is>
          <t>Jarang (setiap bulan atau lebih)</t>
        </is>
      </c>
      <c r="FQ8" t="inlineStr">
        <is>
          <t>Mengetahui</t>
        </is>
      </c>
      <c r="FR8" t="inlineStr">
        <is>
          <t>Ya</t>
        </is>
      </c>
      <c r="FS8" t="inlineStr">
        <is>
          <t>Mengetahui</t>
        </is>
      </c>
      <c r="FT8" t="inlineStr">
        <is>
          <t>Ya, selalu</t>
        </is>
      </c>
      <c r="FU8" t="inlineStr">
        <is>
          <t>Laki-laki dewasa</t>
        </is>
      </c>
      <c r="FV8" t="n">
        <v>1</v>
      </c>
      <c r="FW8" t="n">
        <v>0</v>
      </c>
      <c r="FX8" t="n">
        <v>0</v>
      </c>
      <c r="FY8" t="n">
        <v>0</v>
      </c>
      <c r="FZ8" t="inlineStr">
        <is>
          <t>Cukup memahami</t>
        </is>
      </c>
      <c r="GA8" t="inlineStr">
        <is>
          <t>Pelatihan</t>
        </is>
      </c>
      <c r="GB8" t="n">
        <v>0</v>
      </c>
      <c r="GC8" t="n">
        <v>1</v>
      </c>
      <c r="GD8" t="n">
        <v>0</v>
      </c>
      <c r="GE8" t="n">
        <v>0</v>
      </c>
      <c r="GF8" t="n">
        <v/>
      </c>
      <c r="GG8" t="inlineStr">
        <is>
          <t>Selalu</t>
        </is>
      </c>
      <c r="GH8" t="inlineStr">
        <is>
          <t>Tidak</t>
        </is>
      </c>
      <c r="GI8" t="n">
        <v/>
      </c>
      <c r="GJ8" t="n">
        <v/>
      </c>
      <c r="GK8" t="n">
        <v/>
      </c>
      <c r="GL8" t="n">
        <v/>
      </c>
      <c r="GM8" t="n">
        <v/>
      </c>
      <c r="GN8" t="n">
        <v/>
      </c>
      <c r="GO8" t="n">
        <v/>
      </c>
      <c r="GP8" t="inlineStr">
        <is>
          <t>Penuh (100%)</t>
        </is>
      </c>
      <c r="GQ8" t="inlineStr">
        <is>
          <t>LPG</t>
        </is>
      </c>
      <c r="GR8" t="n">
        <v>1</v>
      </c>
      <c r="GS8" t="n">
        <v>0</v>
      </c>
      <c r="GT8" t="n">
        <v>0</v>
      </c>
      <c r="GU8" t="n">
        <v>0</v>
      </c>
      <c r="GV8" t="n">
        <v>0</v>
      </c>
      <c r="GW8" t="n">
        <v>0</v>
      </c>
      <c r="GX8" t="n">
        <v>0</v>
      </c>
      <c r="GY8" t="n">
        <v/>
      </c>
      <c r="GZ8" t="inlineStr">
        <is>
          <t>Tidak</t>
        </is>
      </c>
      <c r="HA8" t="n">
        <v/>
      </c>
      <c r="HB8" t="n">
        <v/>
      </c>
      <c r="HC8" t="n">
        <v/>
      </c>
      <c r="HD8" t="n">
        <v/>
      </c>
      <c r="HE8" t="n">
        <v>6</v>
      </c>
      <c r="HF8" t="n">
        <v>54000</v>
      </c>
      <c r="HG8" t="n">
        <v>0</v>
      </c>
      <c r="HH8" t="n">
        <v>0</v>
      </c>
      <c r="HI8" t="n">
        <v/>
      </c>
      <c r="HJ8" t="n">
        <v/>
      </c>
      <c r="HK8" t="n">
        <v/>
      </c>
      <c r="HL8" t="n">
        <v/>
      </c>
      <c r="HM8" t="n">
        <v/>
      </c>
      <c r="HN8" t="n">
        <v/>
      </c>
      <c r="HO8" t="n">
        <v/>
      </c>
      <c r="HP8" t="n">
        <v/>
      </c>
      <c r="HQ8" t="n">
        <v/>
      </c>
      <c r="HR8" t="n">
        <v/>
      </c>
      <c r="HS8" t="n">
        <v/>
      </c>
      <c r="HT8" t="n">
        <v/>
      </c>
      <c r="HU8" t="n">
        <v/>
      </c>
      <c r="HV8" t="n">
        <v/>
      </c>
      <c r="HW8" t="n">
        <v/>
      </c>
      <c r="HX8" t="n">
        <v/>
      </c>
      <c r="HY8" t="n">
        <v/>
      </c>
      <c r="HZ8" t="n">
        <v/>
      </c>
      <c r="IA8" t="n">
        <v>6</v>
      </c>
      <c r="IB8" t="n">
        <v>54000</v>
      </c>
      <c r="IC8" t="n">
        <v/>
      </c>
      <c r="ID8" t="n">
        <v/>
      </c>
      <c r="IE8" t="n">
        <v/>
      </c>
      <c r="IF8" t="n">
        <v/>
      </c>
      <c r="IG8" t="n">
        <v/>
      </c>
      <c r="IH8" t="n">
        <v/>
      </c>
      <c r="II8" t="n">
        <v/>
      </c>
      <c r="IJ8" t="n">
        <v/>
      </c>
      <c r="IK8" t="inlineStr">
        <is>
          <t>30-50 kg</t>
        </is>
      </c>
      <c r="IL8" t="inlineStr">
        <is>
          <t>1-3 jam</t>
        </is>
      </c>
      <c r="IM8" t="inlineStr">
        <is>
          <t>Ya</t>
        </is>
      </c>
      <c r="IN8" t="inlineStr">
        <is>
          <t>Tidak</t>
        </is>
      </c>
      <c r="IO8" t="inlineStr">
        <is>
          <t>Tidak ada perubahan</t>
        </is>
      </c>
      <c r="IP8" t="n">
        <v/>
      </c>
      <c r="IQ8" t="inlineStr">
        <is>
          <t>Tidak pernah</t>
        </is>
      </c>
      <c r="IR8" t="n">
        <v/>
      </c>
      <c r="IS8" t="n">
        <v/>
      </c>
      <c r="IT8" t="n">
        <v/>
      </c>
      <c r="IU8" t="n">
        <v/>
      </c>
      <c r="IV8" t="n">
        <v/>
      </c>
      <c r="IW8" t="n">
        <v/>
      </c>
      <c r="IX8" t="n">
        <v/>
      </c>
      <c r="IY8" t="n">
        <v/>
      </c>
      <c r="IZ8" t="inlineStr">
        <is>
          <t>Tidak pernah</t>
        </is>
      </c>
      <c r="JA8" t="n">
        <v/>
      </c>
      <c r="JB8" t="n">
        <v/>
      </c>
      <c r="JC8" t="n">
        <v/>
      </c>
      <c r="JD8" t="n">
        <v/>
      </c>
      <c r="JE8" t="n">
        <v/>
      </c>
      <c r="JF8" t="n">
        <v/>
      </c>
      <c r="JG8" t="n">
        <v/>
      </c>
      <c r="JH8" t="n">
        <v/>
      </c>
      <c r="JI8" t="inlineStr">
        <is>
          <t>Tidak pernah</t>
        </is>
      </c>
      <c r="JJ8" t="n">
        <v/>
      </c>
      <c r="JK8" t="n">
        <v/>
      </c>
      <c r="JL8" t="n">
        <v/>
      </c>
      <c r="JM8" t="n">
        <v/>
      </c>
      <c r="JN8" t="n">
        <v/>
      </c>
      <c r="JO8" t="n">
        <v/>
      </c>
      <c r="JP8" t="n">
        <v/>
      </c>
      <c r="JQ8" t="n">
        <v/>
      </c>
      <c r="JR8" t="inlineStr">
        <is>
          <t>Tidak pernah</t>
        </is>
      </c>
      <c r="JS8" t="n">
        <v/>
      </c>
      <c r="JT8" t="n">
        <v/>
      </c>
      <c r="JU8" t="n">
        <v/>
      </c>
      <c r="JV8" t="n">
        <v/>
      </c>
      <c r="JW8" t="n">
        <v/>
      </c>
      <c r="JX8" t="n">
        <v/>
      </c>
      <c r="JY8" t="n">
        <v/>
      </c>
      <c r="JZ8" t="n">
        <v/>
      </c>
      <c r="KA8" t="inlineStr">
        <is>
          <t>Tidak pernah</t>
        </is>
      </c>
      <c r="KB8" t="n">
        <v/>
      </c>
      <c r="KC8" t="n">
        <v/>
      </c>
      <c r="KD8" t="n">
        <v/>
      </c>
      <c r="KE8" t="n">
        <v/>
      </c>
      <c r="KF8" t="n">
        <v/>
      </c>
      <c r="KG8" t="n">
        <v/>
      </c>
      <c r="KH8" t="n">
        <v/>
      </c>
      <c r="KI8" t="n">
        <v/>
      </c>
      <c r="KJ8" t="inlineStr">
        <is>
          <t>Tidak pernah</t>
        </is>
      </c>
      <c r="KK8" t="n">
        <v/>
      </c>
      <c r="KL8" t="n">
        <v/>
      </c>
      <c r="KM8" t="n">
        <v/>
      </c>
      <c r="KN8" t="n">
        <v/>
      </c>
      <c r="KO8" t="n">
        <v/>
      </c>
      <c r="KP8" t="n">
        <v/>
      </c>
      <c r="KQ8" t="n">
        <v/>
      </c>
      <c r="KR8" t="n">
        <v/>
      </c>
      <c r="KS8" t="inlineStr">
        <is>
          <t>Tidak ada perubahan</t>
        </is>
      </c>
      <c r="KT8" t="inlineStr">
        <is>
          <t>0-1 kali</t>
        </is>
      </c>
      <c r="KU8" t="inlineStr">
        <is>
          <t>0-1 kali</t>
        </is>
      </c>
      <c r="KV8" t="inlineStr">
        <is>
          <t>Tidak ada</t>
        </is>
      </c>
      <c r="KW8" t="n">
        <v>0</v>
      </c>
      <c r="KX8" t="n">
        <v>0</v>
      </c>
      <c r="KY8" t="n">
        <v>0</v>
      </c>
      <c r="KZ8" t="n">
        <v>1</v>
      </c>
      <c r="LA8" t="inlineStr">
        <is>
          <t>Tidak ada perubahan</t>
        </is>
      </c>
      <c r="LB8" t="inlineStr">
        <is>
          <t>Tidak ada perubahan</t>
        </is>
      </c>
      <c r="LC8" t="n">
        <v>0</v>
      </c>
      <c r="LD8" t="n">
        <v>5</v>
      </c>
      <c r="LE8" t="n">
        <v>0</v>
      </c>
      <c r="LF8" t="n">
        <v>0</v>
      </c>
      <c r="LG8" t="inlineStr">
        <is>
          <t>Tidak</t>
        </is>
      </c>
      <c r="LH8" t="n">
        <v/>
      </c>
      <c r="LI8" t="inlineStr">
        <is>
          <t>Tidak ada perubahan</t>
        </is>
      </c>
      <c r="LJ8" t="n">
        <v/>
      </c>
      <c r="LK8" t="n">
        <v/>
      </c>
      <c r="LL8" t="n">
        <v/>
      </c>
      <c r="LM8" t="n">
        <v/>
      </c>
      <c r="LN8" t="n">
        <v/>
      </c>
      <c r="LO8" t="n">
        <v/>
      </c>
      <c r="LP8" t="n">
        <v/>
      </c>
      <c r="LQ8" t="n">
        <v/>
      </c>
      <c r="LR8" t="n">
        <v/>
      </c>
      <c r="LS8" t="n">
        <v>15</v>
      </c>
      <c r="LT8" t="n">
        <v>0</v>
      </c>
      <c r="LU8" t="n">
        <v>0</v>
      </c>
      <c r="LV8" t="n">
        <v>5</v>
      </c>
      <c r="LW8" t="n">
        <v>0</v>
      </c>
      <c r="LX8" t="n">
        <v>0</v>
      </c>
      <c r="LY8" t="n">
        <v>5</v>
      </c>
      <c r="LZ8" t="n">
        <v>0</v>
      </c>
      <c r="MA8" t="n">
        <v>0</v>
      </c>
      <c r="MB8" t="inlineStr">
        <is>
          <t>Tidak</t>
        </is>
      </c>
      <c r="MC8" t="n">
        <v>0</v>
      </c>
      <c r="MD8" t="n">
        <v>0</v>
      </c>
      <c r="ME8" t="n">
        <v>20</v>
      </c>
      <c r="MF8" t="n">
        <v>0</v>
      </c>
      <c r="MG8" t="n">
        <v>0</v>
      </c>
      <c r="MH8" t="n">
        <v>0</v>
      </c>
      <c r="MI8" t="n">
        <v/>
      </c>
      <c r="MJ8" t="n">
        <v/>
      </c>
      <c r="MK8" t="n">
        <v/>
      </c>
      <c r="ML8" t="n">
        <v/>
      </c>
      <c r="MM8" t="n">
        <v/>
      </c>
      <c r="MN8" t="n">
        <v/>
      </c>
      <c r="MO8" t="n">
        <v/>
      </c>
      <c r="MP8" t="n">
        <v/>
      </c>
      <c r="MQ8" t="n">
        <v/>
      </c>
      <c r="MR8" t="inlineStr">
        <is>
          <t>Tidak ada waktu yang dihemat</t>
        </is>
      </c>
      <c r="MS8" t="n">
        <v/>
      </c>
      <c r="MT8" t="inlineStr">
        <is>
          <t>Tidak ada waktu yang dihemat</t>
        </is>
      </c>
      <c r="MU8" t="inlineStr">
        <is>
          <t>Tidak</t>
        </is>
      </c>
      <c r="MV8" t="n">
        <v/>
      </c>
      <c r="MW8" t="n">
        <v/>
      </c>
      <c r="MX8" t="n">
        <v/>
      </c>
      <c r="MY8" t="n">
        <v/>
      </c>
      <c r="MZ8" t="n">
        <v/>
      </c>
      <c r="NA8" t="n">
        <v/>
      </c>
      <c r="NB8" t="n">
        <v/>
      </c>
      <c r="NC8" t="n">
        <v/>
      </c>
      <c r="ND8" t="n">
        <v/>
      </c>
      <c r="NE8" t="n">
        <v/>
      </c>
      <c r="NF8" t="n">
        <v/>
      </c>
      <c r="NG8" t="n">
        <v/>
      </c>
      <c r="NH8" t="n">
        <v/>
      </c>
      <c r="NI8" t="n">
        <v/>
      </c>
      <c r="NJ8" t="n">
        <v/>
      </c>
      <c r="NK8" t="n">
        <v/>
      </c>
      <c r="NL8" t="inlineStr">
        <is>
          <t>Ya</t>
        </is>
      </c>
      <c r="NM8" t="inlineStr">
        <is>
          <t>Kombinasi kredit/pinjaman dan dana hibah</t>
        </is>
      </c>
      <c r="NN8" t="inlineStr">
        <is>
          <t>1-1.000.000</t>
        </is>
      </c>
      <c r="NO8" t="inlineStr">
        <is>
          <t>Yayasan Rumah Energi atau BIRU</t>
        </is>
      </c>
      <c r="NP8" t="n">
        <v/>
      </c>
      <c r="NQ8" t="inlineStr">
        <is>
          <t>Koperasi</t>
        </is>
      </c>
      <c r="NR8" t="n">
        <v/>
      </c>
      <c r="NS8" t="n">
        <v>60</v>
      </c>
      <c r="NT8" t="inlineStr">
        <is>
          <t>Anggota keluarga - Laki-laki dewasa</t>
        </is>
      </c>
      <c r="NU8" t="n">
        <v/>
      </c>
      <c r="NV8" t="n">
        <v/>
      </c>
      <c r="NW8" t="n">
        <v/>
      </c>
      <c r="NX8" t="inlineStr">
        <is>
          <t>Sama saja</t>
        </is>
      </c>
      <c r="NY8" t="n">
        <v>90</v>
      </c>
      <c r="NZ8" t="n">
        <v>0</v>
      </c>
      <c r="OA8" t="n">
        <v>0</v>
      </c>
      <c r="OB8" t="n">
        <v>15</v>
      </c>
      <c r="OC8" t="n">
        <v>0</v>
      </c>
      <c r="OD8" t="n">
        <v>0</v>
      </c>
      <c r="OE8" t="inlineStr">
        <is>
          <t>Lebih baik</t>
        </is>
      </c>
      <c r="OF8" t="inlineStr">
        <is>
          <t>Sama saja (tidak ada perbedaan waktu memasak MAUPUN rasa/bau makanan bila dibandingkan penggunaan sebelumnya)</t>
        </is>
      </c>
      <c r="OG8" t="inlineStr">
        <is>
          <t>Ya</t>
        </is>
      </c>
      <c r="OH8" t="n">
        <v>1</v>
      </c>
      <c r="OI8" t="n">
        <v>4</v>
      </c>
      <c r="OJ8" t="n">
        <v>0</v>
      </c>
      <c r="OK8" t="n">
        <v>0</v>
      </c>
      <c r="OL8" t="n">
        <v>0</v>
      </c>
      <c r="OM8" t="n">
        <v>0</v>
      </c>
      <c r="ON8" t="n">
        <v>0</v>
      </c>
      <c r="OO8" t="n">
        <v>0</v>
      </c>
      <c r="OP8" t="inlineStr">
        <is>
          <t>Sapi perah</t>
        </is>
      </c>
      <c r="OQ8" t="n">
        <v>0</v>
      </c>
      <c r="OR8" t="n">
        <v>1</v>
      </c>
      <c r="OS8" t="n">
        <v>0</v>
      </c>
      <c r="OT8" t="n">
        <v>0</v>
      </c>
      <c r="OU8" t="n">
        <v>0</v>
      </c>
      <c r="OV8" t="n">
        <v>0</v>
      </c>
      <c r="OW8" t="n">
        <v>0</v>
      </c>
      <c r="OX8" t="n">
        <v>0</v>
      </c>
      <c r="OY8" t="n">
        <v>0</v>
      </c>
      <c r="OZ8" t="inlineStr">
        <is>
          <t>Sapi pedaging Sapi perah</t>
        </is>
      </c>
      <c r="PA8" t="n">
        <v>1</v>
      </c>
      <c r="PB8" t="n">
        <v>1</v>
      </c>
      <c r="PC8" t="n">
        <v>0</v>
      </c>
      <c r="PD8" t="n">
        <v>0</v>
      </c>
      <c r="PE8" t="n">
        <v>0</v>
      </c>
      <c r="PF8" t="n">
        <v>0</v>
      </c>
      <c r="PG8" t="n">
        <v>0</v>
      </c>
      <c r="PH8" t="n">
        <v>0</v>
      </c>
      <c r="PI8" t="n">
        <v>0</v>
      </c>
      <c r="PJ8" t="inlineStr">
        <is>
          <t>Sapi pedaging</t>
        </is>
      </c>
      <c r="PK8" t="n">
        <v>1</v>
      </c>
      <c r="PL8" t="n">
        <v>0</v>
      </c>
      <c r="PM8" t="n">
        <v>0</v>
      </c>
      <c r="PN8" t="n">
        <v>0</v>
      </c>
      <c r="PO8" t="n">
        <v>0</v>
      </c>
      <c r="PP8" t="n">
        <v>0</v>
      </c>
      <c r="PQ8" t="n">
        <v>0</v>
      </c>
      <c r="PR8" t="n">
        <v>0</v>
      </c>
      <c r="PS8" t="n">
        <v>0</v>
      </c>
      <c r="PT8" t="n">
        <v/>
      </c>
      <c r="PU8" t="n">
        <v/>
      </c>
      <c r="PV8" t="n">
        <v/>
      </c>
      <c r="PW8" t="n">
        <v/>
      </c>
      <c r="PX8" t="n">
        <v/>
      </c>
      <c r="PY8" t="n">
        <v/>
      </c>
      <c r="PZ8" t="n">
        <v/>
      </c>
      <c r="QA8" t="n">
        <v/>
      </c>
      <c r="QB8" t="n">
        <v/>
      </c>
      <c r="QC8" t="n">
        <v/>
      </c>
      <c r="QD8" t="n">
        <v/>
      </c>
      <c r="QE8" t="inlineStr">
        <is>
          <t>2-Dibuang ke sungai</t>
        </is>
      </c>
      <c r="QF8" t="n">
        <v>0</v>
      </c>
      <c r="QG8" t="n">
        <v>0</v>
      </c>
      <c r="QH8" t="n">
        <v>0</v>
      </c>
      <c r="QI8" t="n">
        <v>0</v>
      </c>
      <c r="QJ8" t="n">
        <v>0</v>
      </c>
      <c r="QK8" t="n">
        <v>0</v>
      </c>
      <c r="QL8" t="n">
        <v>1</v>
      </c>
      <c r="QM8" t="n">
        <v>0</v>
      </c>
      <c r="QN8" t="n">
        <v>0</v>
      </c>
      <c r="QO8" t="n">
        <v/>
      </c>
      <c r="QP8" t="n">
        <v/>
      </c>
      <c r="QQ8" t="n">
        <v/>
      </c>
      <c r="QR8" t="n">
        <v/>
      </c>
      <c r="QS8" t="n">
        <v/>
      </c>
      <c r="QT8" t="n">
        <v/>
      </c>
      <c r="QU8" t="n">
        <v/>
      </c>
      <c r="QV8" t="n">
        <v/>
      </c>
      <c r="QW8" t="n">
        <v/>
      </c>
      <c r="QX8" t="n">
        <v/>
      </c>
      <c r="QY8" t="n">
        <v/>
      </c>
      <c r="QZ8" t="n">
        <v/>
      </c>
      <c r="RA8" t="n">
        <v/>
      </c>
      <c r="RB8" t="n">
        <v/>
      </c>
      <c r="RC8" t="n">
        <v/>
      </c>
      <c r="RD8" t="n">
        <v/>
      </c>
      <c r="RE8" t="n">
        <v/>
      </c>
      <c r="RF8" t="n">
        <v/>
      </c>
      <c r="RG8" t="n">
        <v/>
      </c>
      <c r="RH8" t="n">
        <v/>
      </c>
      <c r="RI8" t="n">
        <v/>
      </c>
      <c r="RJ8" t="n">
        <v/>
      </c>
      <c r="RK8" t="n">
        <v/>
      </c>
      <c r="RL8" t="n">
        <v/>
      </c>
      <c r="RM8" t="n">
        <v/>
      </c>
      <c r="RN8" t="n">
        <v/>
      </c>
      <c r="RO8" t="n">
        <v/>
      </c>
      <c r="RP8" t="n">
        <v/>
      </c>
      <c r="RQ8" t="n">
        <v/>
      </c>
      <c r="RR8" t="n">
        <v/>
      </c>
      <c r="RS8" t="n">
        <v/>
      </c>
      <c r="RT8" t="n">
        <v/>
      </c>
      <c r="RU8" t="n">
        <v/>
      </c>
      <c r="RV8" t="n">
        <v/>
      </c>
      <c r="RW8" t="n">
        <v/>
      </c>
      <c r="RX8" t="n">
        <v/>
      </c>
      <c r="RY8" t="n">
        <v/>
      </c>
      <c r="RZ8" t="n">
        <v/>
      </c>
      <c r="SA8" t="n">
        <v/>
      </c>
      <c r="SB8" t="n">
        <v/>
      </c>
      <c r="SC8" t="n">
        <v/>
      </c>
      <c r="SD8" t="n">
        <v/>
      </c>
      <c r="SE8" t="n">
        <v/>
      </c>
      <c r="SF8" t="n">
        <v/>
      </c>
      <c r="SG8" t="n">
        <v/>
      </c>
      <c r="SH8" t="n">
        <v/>
      </c>
      <c r="SI8" t="n">
        <v/>
      </c>
      <c r="SJ8" t="n">
        <v/>
      </c>
      <c r="SK8" t="n">
        <v/>
      </c>
      <c r="SL8" t="n">
        <v/>
      </c>
      <c r="SM8" t="n">
        <v/>
      </c>
      <c r="SN8" t="n">
        <v/>
      </c>
      <c r="SO8" t="n">
        <v/>
      </c>
      <c r="SP8" t="n">
        <v/>
      </c>
      <c r="SQ8" t="n">
        <v/>
      </c>
      <c r="SR8" t="n">
        <v/>
      </c>
      <c r="SS8" t="n">
        <v/>
      </c>
      <c r="ST8" t="n">
        <v/>
      </c>
      <c r="SU8" t="n">
        <v/>
      </c>
      <c r="SV8" t="n">
        <v/>
      </c>
      <c r="SW8" t="n">
        <v/>
      </c>
      <c r="SX8" t="n">
        <v/>
      </c>
      <c r="SY8" t="n">
        <v/>
      </c>
      <c r="SZ8" t="n">
        <v>4</v>
      </c>
      <c r="TA8" t="n">
        <v/>
      </c>
      <c r="TB8" t="n">
        <v/>
      </c>
      <c r="TC8" t="n">
        <v/>
      </c>
      <c r="TD8" t="n">
        <v/>
      </c>
      <c r="TE8" t="n">
        <v/>
      </c>
      <c r="TF8" t="n">
        <v/>
      </c>
      <c r="TG8" t="n">
        <v/>
      </c>
      <c r="TH8" t="n">
        <v/>
      </c>
      <c r="TI8" t="n">
        <v/>
      </c>
      <c r="TJ8" t="n">
        <v/>
      </c>
      <c r="TK8" t="n">
        <v/>
      </c>
      <c r="TL8" t="n">
        <v/>
      </c>
      <c r="TM8" t="n">
        <v/>
      </c>
      <c r="TN8" t="n">
        <v/>
      </c>
      <c r="TO8" t="n">
        <v/>
      </c>
      <c r="TP8" t="n">
        <v/>
      </c>
      <c r="TQ8" t="n">
        <v/>
      </c>
      <c r="TR8" t="n">
        <v/>
      </c>
      <c r="TS8" t="n">
        <v/>
      </c>
      <c r="TT8" t="n">
        <v/>
      </c>
      <c r="TU8" t="n">
        <v/>
      </c>
      <c r="TV8" t="n">
        <v/>
      </c>
      <c r="TW8" t="n">
        <v/>
      </c>
      <c r="TX8" t="n">
        <v/>
      </c>
      <c r="TY8" t="n">
        <v/>
      </c>
      <c r="TZ8" t="n">
        <v/>
      </c>
      <c r="UA8" t="n">
        <v/>
      </c>
      <c r="UB8" t="n">
        <v/>
      </c>
      <c r="UC8" t="n">
        <v/>
      </c>
      <c r="UD8" t="n">
        <v/>
      </c>
      <c r="UE8" t="n">
        <v/>
      </c>
      <c r="UF8" t="n">
        <v/>
      </c>
      <c r="UG8" t="n">
        <v/>
      </c>
      <c r="UH8" t="n">
        <v/>
      </c>
      <c r="UI8" t="n">
        <v/>
      </c>
      <c r="UJ8" t="n">
        <v/>
      </c>
      <c r="UK8" t="n">
        <v/>
      </c>
      <c r="UL8" t="n">
        <v/>
      </c>
      <c r="UM8" t="n">
        <v/>
      </c>
      <c r="UN8" t="n">
        <v/>
      </c>
      <c r="UO8" t="n">
        <v/>
      </c>
      <c r="UP8" t="n">
        <v/>
      </c>
      <c r="UQ8" t="n">
        <v/>
      </c>
      <c r="UR8" t="n">
        <v/>
      </c>
      <c r="US8" t="n">
        <v/>
      </c>
      <c r="UT8" t="n">
        <v/>
      </c>
      <c r="UU8" t="inlineStr">
        <is>
          <t>Pemberian pakan di kandang</t>
        </is>
      </c>
      <c r="UV8" t="inlineStr">
        <is>
          <t>Pemberian pakan di kandang</t>
        </is>
      </c>
      <c r="UW8" t="n">
        <v/>
      </c>
      <c r="UX8" t="n">
        <v/>
      </c>
      <c r="UY8" t="n">
        <v/>
      </c>
      <c r="UZ8" t="n">
        <v/>
      </c>
      <c r="VA8" t="n">
        <v/>
      </c>
      <c r="VB8" t="n">
        <v/>
      </c>
      <c r="VC8" t="inlineStr">
        <is>
          <t>Sangat jarang (&gt;1 bulan sekali)</t>
        </is>
      </c>
      <c r="VD8" t="inlineStr">
        <is>
          <t>Sangat jarang (&gt;1 bulan sekali)</t>
        </is>
      </c>
      <c r="VE8" t="n">
        <v/>
      </c>
      <c r="VF8" t="n">
        <v/>
      </c>
      <c r="VG8" t="n">
        <v/>
      </c>
      <c r="VH8" t="n">
        <v/>
      </c>
      <c r="VI8" t="n">
        <v/>
      </c>
      <c r="VJ8" t="n">
        <v/>
      </c>
      <c r="VK8" t="inlineStr">
        <is>
          <t>Sangat sering (&gt;1 kali sehari)</t>
        </is>
      </c>
      <c r="VL8" t="inlineStr">
        <is>
          <t>Sangat sering (&gt;1 kali sehari)</t>
        </is>
      </c>
      <c r="VM8" t="n">
        <v/>
      </c>
      <c r="VN8" t="n">
        <v/>
      </c>
      <c r="VO8" t="n">
        <v/>
      </c>
      <c r="VP8" t="n">
        <v/>
      </c>
      <c r="VQ8" t="n">
        <v/>
      </c>
      <c r="VR8" t="n">
        <v/>
      </c>
      <c r="VS8" t="inlineStr">
        <is>
          <t>6-Digester biogas</t>
        </is>
      </c>
      <c r="VT8" t="n">
        <v>0</v>
      </c>
      <c r="VU8" t="n">
        <v>0</v>
      </c>
      <c r="VV8" t="n">
        <v>0</v>
      </c>
      <c r="VW8" t="n">
        <v>0</v>
      </c>
      <c r="VX8" t="n">
        <v>0</v>
      </c>
      <c r="VY8" t="n">
        <v>0</v>
      </c>
      <c r="VZ8" t="n">
        <v>0</v>
      </c>
      <c r="WA8" t="n">
        <v>0</v>
      </c>
      <c r="WB8" t="n">
        <v>0</v>
      </c>
      <c r="WC8" t="n">
        <v>1</v>
      </c>
      <c r="WD8" t="n">
        <v>0</v>
      </c>
      <c r="WE8" t="n">
        <v>0</v>
      </c>
      <c r="WF8" t="inlineStr">
        <is>
          <t>6-Digester biogas</t>
        </is>
      </c>
      <c r="WG8" t="n">
        <v>0</v>
      </c>
      <c r="WH8" t="n">
        <v>0</v>
      </c>
      <c r="WI8" t="n">
        <v>0</v>
      </c>
      <c r="WJ8" t="n">
        <v>0</v>
      </c>
      <c r="WK8" t="n">
        <v>0</v>
      </c>
      <c r="WL8" t="n">
        <v>0</v>
      </c>
      <c r="WM8" t="n">
        <v>0</v>
      </c>
      <c r="WN8" t="n">
        <v>0</v>
      </c>
      <c r="WO8" t="n">
        <v>0</v>
      </c>
      <c r="WP8" t="n">
        <v>1</v>
      </c>
      <c r="WQ8" t="n">
        <v>0</v>
      </c>
      <c r="WR8" t="n">
        <v>0</v>
      </c>
      <c r="WS8" t="n">
        <v/>
      </c>
      <c r="WT8" t="n">
        <v/>
      </c>
      <c r="WU8" t="n">
        <v/>
      </c>
      <c r="WV8" t="n">
        <v/>
      </c>
      <c r="WW8" t="n">
        <v/>
      </c>
      <c r="WX8" t="n">
        <v/>
      </c>
      <c r="WY8" t="n">
        <v/>
      </c>
      <c r="WZ8" t="n">
        <v/>
      </c>
      <c r="XA8" t="n">
        <v/>
      </c>
      <c r="XB8" t="n">
        <v/>
      </c>
      <c r="XC8" t="n">
        <v/>
      </c>
      <c r="XD8" t="n">
        <v/>
      </c>
      <c r="XE8" t="n">
        <v/>
      </c>
      <c r="XF8" t="n">
        <v/>
      </c>
      <c r="XG8" t="n">
        <v/>
      </c>
      <c r="XH8" t="n">
        <v/>
      </c>
      <c r="XI8" t="n">
        <v/>
      </c>
      <c r="XJ8" t="n">
        <v/>
      </c>
      <c r="XK8" t="n">
        <v/>
      </c>
      <c r="XL8" t="n">
        <v/>
      </c>
      <c r="XM8" t="n">
        <v/>
      </c>
      <c r="XN8" t="n">
        <v/>
      </c>
      <c r="XO8" t="n">
        <v/>
      </c>
      <c r="XP8" t="n">
        <v/>
      </c>
      <c r="XQ8" t="n">
        <v/>
      </c>
      <c r="XR8" t="n">
        <v/>
      </c>
      <c r="XS8" t="n">
        <v/>
      </c>
      <c r="XT8" t="n">
        <v/>
      </c>
      <c r="XU8" t="n">
        <v/>
      </c>
      <c r="XV8" t="n">
        <v/>
      </c>
      <c r="XW8" t="n">
        <v/>
      </c>
      <c r="XX8" t="n">
        <v/>
      </c>
      <c r="XY8" t="n">
        <v/>
      </c>
      <c r="XZ8" t="n">
        <v/>
      </c>
      <c r="YA8" t="n">
        <v/>
      </c>
      <c r="YB8" t="n">
        <v/>
      </c>
      <c r="YC8" t="n">
        <v/>
      </c>
      <c r="YD8" t="n">
        <v/>
      </c>
      <c r="YE8" t="n">
        <v/>
      </c>
      <c r="YF8" t="n">
        <v/>
      </c>
      <c r="YG8" t="n">
        <v/>
      </c>
      <c r="YH8" t="n">
        <v/>
      </c>
      <c r="YI8" t="n">
        <v/>
      </c>
      <c r="YJ8" t="n">
        <v/>
      </c>
      <c r="YK8" t="n">
        <v/>
      </c>
      <c r="YL8" t="n">
        <v/>
      </c>
      <c r="YM8" t="n">
        <v/>
      </c>
      <c r="YN8" t="n">
        <v/>
      </c>
      <c r="YO8" t="n">
        <v/>
      </c>
      <c r="YP8" t="n">
        <v/>
      </c>
      <c r="YQ8" t="n">
        <v/>
      </c>
      <c r="YR8" t="n">
        <v/>
      </c>
      <c r="YS8" t="n">
        <v/>
      </c>
      <c r="YT8" t="n">
        <v/>
      </c>
      <c r="YU8" t="n">
        <v/>
      </c>
      <c r="YV8" t="n">
        <v/>
      </c>
      <c r="YW8" t="n">
        <v/>
      </c>
      <c r="YX8" t="n">
        <v/>
      </c>
      <c r="YY8" t="n">
        <v/>
      </c>
      <c r="YZ8" t="n">
        <v/>
      </c>
      <c r="ZA8" t="n">
        <v/>
      </c>
      <c r="ZB8" t="n">
        <v/>
      </c>
      <c r="ZC8" t="n">
        <v/>
      </c>
      <c r="ZD8" t="n">
        <v/>
      </c>
      <c r="ZE8" t="n">
        <v/>
      </c>
      <c r="ZF8" t="n">
        <v/>
      </c>
      <c r="ZG8" t="n">
        <v/>
      </c>
      <c r="ZH8" t="n">
        <v/>
      </c>
      <c r="ZI8" t="n">
        <v/>
      </c>
      <c r="ZJ8" t="n">
        <v/>
      </c>
      <c r="ZK8" t="n">
        <v/>
      </c>
      <c r="ZL8" t="n">
        <v/>
      </c>
      <c r="ZM8" t="n">
        <v/>
      </c>
      <c r="ZN8" t="n">
        <v>0</v>
      </c>
      <c r="ZO8" t="n">
        <v>100</v>
      </c>
      <c r="ZP8" t="n">
        <v/>
      </c>
      <c r="ZQ8" t="n">
        <v/>
      </c>
      <c r="ZR8" t="n">
        <v/>
      </c>
      <c r="ZS8" t="n">
        <v/>
      </c>
      <c r="ZT8" t="n">
        <v/>
      </c>
      <c r="ZU8" t="n">
        <v/>
      </c>
      <c r="ZV8" t="n">
        <v>2</v>
      </c>
      <c r="ZW8" t="n">
        <v>2</v>
      </c>
      <c r="ZX8" t="n">
        <v/>
      </c>
      <c r="ZY8" t="n">
        <v/>
      </c>
      <c r="ZZ8" t="n">
        <v/>
      </c>
      <c r="AAA8" t="n">
        <v/>
      </c>
      <c r="AAB8" t="n">
        <v/>
      </c>
      <c r="AAC8" t="n">
        <v/>
      </c>
      <c r="AAD8" t="inlineStr">
        <is>
          <t>Pakan segar (misal: rumput)</t>
        </is>
      </c>
      <c r="AAE8" t="inlineStr">
        <is>
          <t>Pakan segar (misal: rumput)</t>
        </is>
      </c>
      <c r="AAF8" t="n">
        <v/>
      </c>
      <c r="AAG8" t="n">
        <v/>
      </c>
      <c r="AAH8" t="n">
        <v/>
      </c>
      <c r="AAI8" t="n">
        <v/>
      </c>
      <c r="AAJ8" t="n">
        <v/>
      </c>
      <c r="AAK8" t="n">
        <v/>
      </c>
      <c r="AAL8" t="inlineStr">
        <is>
          <t>Tidak</t>
        </is>
      </c>
      <c r="AAM8" t="n">
        <v/>
      </c>
      <c r="AAN8" t="n">
        <v/>
      </c>
      <c r="AAO8" t="n">
        <v/>
      </c>
      <c r="AAP8" t="n">
        <v/>
      </c>
      <c r="AAQ8" t="n">
        <v/>
      </c>
      <c r="AAR8" t="inlineStr">
        <is>
          <t>Ya</t>
        </is>
      </c>
      <c r="AAS8" t="inlineStr">
        <is>
          <t>Mengetahui</t>
        </is>
      </c>
      <c r="AAT8" t="inlineStr">
        <is>
          <t>Dibuang ke selokan</t>
        </is>
      </c>
      <c r="AAU8" t="n">
        <v>0</v>
      </c>
      <c r="AAV8" t="n">
        <v>0</v>
      </c>
      <c r="AAW8" t="n">
        <v>0</v>
      </c>
      <c r="AAX8" t="n">
        <v>0</v>
      </c>
      <c r="AAY8" t="n">
        <v>0</v>
      </c>
      <c r="AAZ8" t="n">
        <v>0</v>
      </c>
      <c r="ABA8" t="n">
        <v>1</v>
      </c>
      <c r="ABB8" t="n">
        <v/>
      </c>
      <c r="ABC8" t="n">
        <v/>
      </c>
      <c r="ABD8" t="n">
        <v/>
      </c>
      <c r="ABE8" t="n">
        <v/>
      </c>
      <c r="ABF8" t="n">
        <v/>
      </c>
      <c r="ABG8" t="n">
        <v/>
      </c>
      <c r="ABH8" t="n">
        <v/>
      </c>
      <c r="ABI8" t="n">
        <v/>
      </c>
      <c r="ABJ8" t="n">
        <v/>
      </c>
      <c r="ABK8" t="n">
        <v/>
      </c>
      <c r="ABL8" t="n">
        <v/>
      </c>
      <c r="ABM8" t="n">
        <v/>
      </c>
      <c r="ABN8" t="n">
        <v/>
      </c>
      <c r="ABO8" t="n">
        <v/>
      </c>
      <c r="ABP8" t="n">
        <v/>
      </c>
      <c r="ABQ8" t="n">
        <v/>
      </c>
      <c r="ABR8" t="n">
        <v/>
      </c>
      <c r="ABS8" t="n">
        <v/>
      </c>
      <c r="ABT8" t="n">
        <v/>
      </c>
      <c r="ABU8" t="n">
        <v/>
      </c>
      <c r="ABV8" t="n">
        <v/>
      </c>
      <c r="ABW8" t="n">
        <v/>
      </c>
      <c r="ABX8" t="n">
        <v/>
      </c>
      <c r="ABY8" t="n">
        <v/>
      </c>
      <c r="ABZ8" t="n">
        <v/>
      </c>
      <c r="ACA8" t="n">
        <v/>
      </c>
      <c r="ACB8" t="n">
        <v/>
      </c>
      <c r="ACC8" t="n">
        <v/>
      </c>
      <c r="ACD8" t="n">
        <v/>
      </c>
      <c r="ACE8" t="n">
        <v/>
      </c>
      <c r="ACF8" t="n">
        <v/>
      </c>
      <c r="ACG8" t="n">
        <v/>
      </c>
      <c r="ACH8" t="n">
        <v/>
      </c>
      <c r="ACI8" t="n">
        <v/>
      </c>
      <c r="ACJ8" t="n">
        <v/>
      </c>
      <c r="ACK8" t="inlineStr">
        <is>
          <t>Tidak memiliki tempat untuk menyimpan</t>
        </is>
      </c>
      <c r="ACL8" t="n">
        <v>0</v>
      </c>
      <c r="ACM8" t="n">
        <v>1</v>
      </c>
      <c r="ACN8" t="n">
        <v>0</v>
      </c>
      <c r="ACO8" t="n">
        <v>0</v>
      </c>
      <c r="ACP8" t="n">
        <v>0</v>
      </c>
      <c r="ACQ8" t="n">
        <v>0</v>
      </c>
      <c r="ACR8" t="n">
        <v>0</v>
      </c>
      <c r="ACS8" t="n">
        <v/>
      </c>
      <c r="ACT8" t="inlineStr">
        <is>
          <t>Tidak</t>
        </is>
      </c>
      <c r="ACU8" t="inlineStr">
        <is>
          <t>Manfaat besar dan membantu kehidupan sehari-hari</t>
        </is>
      </c>
      <c r="ACV8" t="inlineStr">
        <is>
          <t>Sama saja</t>
        </is>
      </c>
      <c r="ACW8" t="inlineStr">
        <is>
          <t>Anggota keluarga - Perempuan dewasa</t>
        </is>
      </c>
      <c r="ACX8" t="inlineStr">
        <is>
          <t>Netral/tidak tahu</t>
        </is>
      </c>
      <c r="ACY8" t="inlineStr">
        <is>
          <t>Anggota keluarga - Laki-laki dewasa Anggota keluarga - Perempuan dewasa Anggota keluarga - Anak-anak</t>
        </is>
      </c>
      <c r="ACZ8" t="n">
        <v>1</v>
      </c>
      <c r="ADA8" t="n">
        <v>1</v>
      </c>
      <c r="ADB8" t="n">
        <v>1</v>
      </c>
      <c r="ADC8" t="n">
        <v>0</v>
      </c>
      <c r="ADD8" t="inlineStr">
        <is>
          <t>Puas</t>
        </is>
      </c>
      <c r="ADE8" t="inlineStr">
        <is>
          <t>Cukup puas</t>
        </is>
      </c>
      <c r="ADF8" t="inlineStr">
        <is>
          <t>Puas</t>
        </is>
      </c>
      <c r="ADG8" t="inlineStr">
        <is>
          <t>Sangat puas</t>
        </is>
      </c>
      <c r="ADH8" t="inlineStr">
        <is>
          <t>Tidak</t>
        </is>
      </c>
      <c r="ADI8" t="n">
        <v/>
      </c>
      <c r="ADJ8" t="inlineStr">
        <is>
          <t>Cukup puas</t>
        </is>
      </c>
      <c r="ADK8" t="n">
        <v/>
      </c>
      <c r="ADL8" t="n">
        <v/>
      </c>
      <c r="ADM8" t="n">
        <v/>
      </c>
      <c r="ADN8" t="n">
        <v/>
      </c>
      <c r="ADO8" t="n">
        <v/>
      </c>
      <c r="ADP8" t="n">
        <v/>
      </c>
      <c r="ADQ8" t="n">
        <v/>
      </c>
      <c r="ADR8" t="n">
        <v/>
      </c>
      <c r="ADS8" t="n">
        <v/>
      </c>
      <c r="ADT8" t="n">
        <v/>
      </c>
      <c r="ADU8" t="inlineStr">
        <is>
          <t>Menghubungi CPO atau pendamping Dibiarkan saja</t>
        </is>
      </c>
      <c r="ADV8" t="n">
        <v>0</v>
      </c>
      <c r="ADW8" t="n">
        <v>0</v>
      </c>
      <c r="ADX8" t="n">
        <v>0</v>
      </c>
      <c r="ADY8" t="n">
        <v>0</v>
      </c>
      <c r="ADZ8" t="n">
        <v>1</v>
      </c>
      <c r="AEA8" t="n">
        <v>0</v>
      </c>
      <c r="AEB8" t="n">
        <v>1</v>
      </c>
      <c r="AEC8" t="n">
        <v>0</v>
      </c>
      <c r="AED8" t="n">
        <v/>
      </c>
      <c r="AEE8" t="inlineStr">
        <is>
          <t>Laki-laki dewasa</t>
        </is>
      </c>
      <c r="AEF8" t="n">
        <v/>
      </c>
      <c r="AEG8" t="inlineStr">
        <is>
          <t>Menelepon atau WA langsung</t>
        </is>
      </c>
      <c r="AEH8" t="n">
        <v/>
      </c>
      <c r="AEI8" t="inlineStr">
        <is>
          <t>Tidak</t>
        </is>
      </c>
      <c r="AEJ8" t="inlineStr">
        <is>
          <t>Ya, selalu</t>
        </is>
      </c>
      <c r="AEK8" t="inlineStr">
        <is>
          <t>Pengurangan pengeluaran rumah tangga (bahan bakar minyak, pupuk, dll.) Pasokan energi yang andal Lebih aman Dapat dibayar melalui skema kredit Mendapatkan subsidi</t>
        </is>
      </c>
      <c r="AEL8" t="n">
        <v>1</v>
      </c>
      <c r="AEM8" t="n">
        <v>0</v>
      </c>
      <c r="AEN8" t="n">
        <v>1</v>
      </c>
      <c r="AEO8" t="n">
        <v>0</v>
      </c>
      <c r="AEP8" t="n">
        <v>1</v>
      </c>
      <c r="AEQ8" t="n">
        <v>0</v>
      </c>
      <c r="AER8" t="n">
        <v>0</v>
      </c>
      <c r="AES8" t="n">
        <v>0</v>
      </c>
      <c r="AET8" t="n">
        <v>0</v>
      </c>
      <c r="AEU8" t="n">
        <v>1</v>
      </c>
      <c r="AEV8" t="n">
        <v>1</v>
      </c>
      <c r="AEW8" t="n">
        <v>0</v>
      </c>
      <c r="AEX8" t="n">
        <v/>
      </c>
      <c r="AEY8" t="inlineStr">
        <is>
          <t>Memasak lebih aman</t>
        </is>
      </c>
      <c r="AEZ8" t="n">
        <v/>
      </c>
      <c r="AFA8" t="inlineStr">
        <is>
          <t>Tetangga / teman / saudara</t>
        </is>
      </c>
      <c r="AFB8" t="n">
        <v/>
      </c>
      <c r="AFC8" t="inlineStr">
        <is>
          <t>Bpk Amin Nyalindung-Digester 2026-02-01-10_59_11.jpeg</t>
        </is>
      </c>
      <c r="AFD8" t="inlineStr">
        <is>
          <t>https://kf.kobotoolbox.org/api/v2/assets/avstPQqLr3Ab3ZdcVTXZ6f/data/685589675/attachments/atti78B8T39QhCyjrQTmgtRC/</t>
        </is>
      </c>
      <c r="AFE8" t="inlineStr">
        <is>
          <t>Bpk Amin Nyalindung-Rumah 2026-02-01-10_59_27.jpeg</t>
        </is>
      </c>
      <c r="AFF8" t="inlineStr">
        <is>
          <t>https://kf.kobotoolbox.org/api/v2/assets/avstPQqLr3Ab3ZdcVTXZ6f/data/685589675/attachments/attfRnWvaS6MV4sc9FRM4vUn/</t>
        </is>
      </c>
      <c r="AFG8" t="inlineStr">
        <is>
          <t>ANO</t>
        </is>
      </c>
      <c r="AFH8" t="n">
        <v/>
      </c>
      <c r="AFI8" t="n">
        <v/>
      </c>
    </row>
    <row r="9">
      <c r="A9" s="93" t="n">
        <v>46083</v>
      </c>
      <c r="B9" s="93" t="n">
        <v>46085</v>
      </c>
      <c r="C9" t="inlineStr">
        <is>
          <t>ano</t>
        </is>
      </c>
      <c r="D9" t="inlineStr">
        <is>
          <t>apet supardi</t>
        </is>
      </c>
      <c r="E9" t="n">
        <v>8312137756</v>
      </c>
      <c r="F9" t="inlineStr">
        <is>
          <t>-7.201237 107.551955 0 0</t>
        </is>
      </c>
      <c r="G9" t="n">
        <v>-7.201237</v>
      </c>
      <c r="H9" t="n">
        <v>107.551955</v>
      </c>
      <c r="I9" t="n">
        <v>0</v>
      </c>
      <c r="J9" t="n">
        <v>0</v>
      </c>
      <c r="K9" t="inlineStr">
        <is>
          <t>-7.201237, 107.551955.</t>
        </is>
      </c>
      <c r="L9" t="inlineStr">
        <is>
          <t>-7.201136 107.551853 0 0</t>
        </is>
      </c>
      <c r="M9" t="n">
        <v>-7.201136</v>
      </c>
      <c r="N9" t="n">
        <v>107.551853</v>
      </c>
      <c r="O9" t="n">
        <v>0</v>
      </c>
      <c r="P9" t="n">
        <v>0</v>
      </c>
      <c r="Q9" t="inlineStr">
        <is>
          <t>-7.201136, 107.551853</t>
        </is>
      </c>
      <c r="R9" t="inlineStr">
        <is>
          <t>Jawa Barat</t>
        </is>
      </c>
      <c r="S9" t="n">
        <v>0</v>
      </c>
      <c r="T9" t="n">
        <v>0</v>
      </c>
      <c r="U9" t="n">
        <v>1</v>
      </c>
      <c r="V9" t="n">
        <v>0</v>
      </c>
      <c r="W9" t="n">
        <v>0</v>
      </c>
      <c r="X9" t="n">
        <v>0</v>
      </c>
      <c r="Y9" t="n">
        <v>0</v>
      </c>
      <c r="Z9" t="n">
        <v>0</v>
      </c>
      <c r="AA9" t="n">
        <v>0</v>
      </c>
      <c r="AB9" t="n">
        <v>0</v>
      </c>
      <c r="AC9" t="inlineStr">
        <is>
          <t>BANDUNG</t>
        </is>
      </c>
      <c r="AD9" t="inlineStr">
        <is>
          <t>PANGALENGAN</t>
        </is>
      </c>
      <c r="AE9" t="inlineStr">
        <is>
          <t>PULOSARI</t>
        </is>
      </c>
      <c r="AF9" t="inlineStr">
        <is>
          <t>PT. TIRTA PUTRA MANDIRI</t>
        </is>
      </c>
      <c r="AG9" t="inlineStr">
        <is>
          <t>PMP0135</t>
        </is>
      </c>
      <c r="AH9" t="n">
        <v>3</v>
      </c>
      <c r="AI9" t="inlineStr">
        <is>
          <t>VPA2</t>
        </is>
      </c>
      <c r="AJ9" t="inlineStr">
        <is>
          <t>Aktif</t>
        </is>
      </c>
      <c r="AK9" t="n">
        <v>45</v>
      </c>
      <c r="AL9" t="inlineStr">
        <is>
          <t>Laki-laki</t>
        </is>
      </c>
      <c r="AM9" t="inlineStr">
        <is>
          <t>Sudah menikah</t>
        </is>
      </c>
      <c r="AN9" t="inlineStr">
        <is>
          <t>SD/Sederajat</t>
        </is>
      </c>
      <c r="AO9" t="inlineStr">
        <is>
          <t>Peternak</t>
        </is>
      </c>
      <c r="AP9" t="n">
        <v>0</v>
      </c>
      <c r="AQ9" t="n">
        <v>1</v>
      </c>
      <c r="AR9" t="n">
        <v>0</v>
      </c>
      <c r="AS9" t="n">
        <v>0</v>
      </c>
      <c r="AT9" t="n">
        <v>0</v>
      </c>
      <c r="AU9" t="n">
        <v>0</v>
      </c>
      <c r="AV9" t="n">
        <v>0</v>
      </c>
      <c r="AW9" t="n">
        <v>0</v>
      </c>
      <c r="AX9" t="n">
        <v/>
      </c>
      <c r="AY9" t="inlineStr">
        <is>
          <t>Tidak ada</t>
        </is>
      </c>
      <c r="AZ9" t="n">
        <v>0</v>
      </c>
      <c r="BA9" t="n">
        <v>0</v>
      </c>
      <c r="BB9" t="n">
        <v>0</v>
      </c>
      <c r="BC9" t="n">
        <v>0</v>
      </c>
      <c r="BD9" t="n">
        <v>0</v>
      </c>
      <c r="BE9" t="n">
        <v>0</v>
      </c>
      <c r="BF9" t="n">
        <v>0</v>
      </c>
      <c r="BG9" t="n">
        <v>1</v>
      </c>
      <c r="BH9" t="n">
        <v/>
      </c>
      <c r="BI9" t="inlineStr">
        <is>
          <t>Rp2.500.000 - Rp3.500.000</t>
        </is>
      </c>
      <c r="BJ9" t="n">
        <v>1</v>
      </c>
      <c r="BK9" t="n">
        <v>2</v>
      </c>
      <c r="BL9" t="n">
        <v>1</v>
      </c>
      <c r="BM9" t="n">
        <v>0</v>
      </c>
      <c r="BN9" t="inlineStr">
        <is>
          <t>Milik sendiri</t>
        </is>
      </c>
      <c r="BO9" t="inlineStr">
        <is>
          <t>Permanen (dinding bata dan semen)</t>
        </is>
      </c>
      <c r="BP9" t="n">
        <v>1</v>
      </c>
      <c r="BQ9" t="n">
        <v>0</v>
      </c>
      <c r="BR9" t="n">
        <v>0</v>
      </c>
      <c r="BS9" t="n">
        <v>0</v>
      </c>
      <c r="BT9" t="n">
        <v>0</v>
      </c>
      <c r="BU9" t="n">
        <v/>
      </c>
      <c r="BV9" t="inlineStr">
        <is>
          <t>Keramik/ubin</t>
        </is>
      </c>
      <c r="BW9" t="n">
        <v>0</v>
      </c>
      <c r="BX9" t="n">
        <v>0</v>
      </c>
      <c r="BY9" t="n">
        <v>1</v>
      </c>
      <c r="BZ9" t="n">
        <v>0</v>
      </c>
      <c r="CA9" t="n">
        <v>0</v>
      </c>
      <c r="CB9" t="n">
        <v/>
      </c>
      <c r="CC9" t="inlineStr">
        <is>
          <t>Atap beton</t>
        </is>
      </c>
      <c r="CD9" t="n">
        <v>0</v>
      </c>
      <c r="CE9" t="n">
        <v>1</v>
      </c>
      <c r="CF9" t="n">
        <v>0</v>
      </c>
      <c r="CG9" t="n">
        <v>0</v>
      </c>
      <c r="CH9" t="n">
        <v>0</v>
      </c>
      <c r="CI9" t="n">
        <v>0</v>
      </c>
      <c r="CJ9" t="n">
        <v>0</v>
      </c>
      <c r="CK9" t="n">
        <v/>
      </c>
      <c r="CL9" t="inlineStr">
        <is>
          <t>Ya</t>
        </is>
      </c>
      <c r="CM9" t="n">
        <v>2023</v>
      </c>
      <c r="CN9" t="inlineStr">
        <is>
          <t>Fixed-Dome (Kubah Tetap)</t>
        </is>
      </c>
      <c r="CO9" t="inlineStr">
        <is>
          <t>4 m³ (2-3 ekor sapi, ±3 jam memasak/hari, ±30 kg slurry/hari)</t>
        </is>
      </c>
      <c r="CP9" t="inlineStr">
        <is>
          <t>Anggota keluarga - laki-laki Anggota keluarga - perempuan dewasa Koperasi</t>
        </is>
      </c>
      <c r="CQ9" t="n">
        <v>0</v>
      </c>
      <c r="CR9" t="n">
        <v>0</v>
      </c>
      <c r="CS9" t="n">
        <v>0</v>
      </c>
      <c r="CT9" t="n">
        <v>0</v>
      </c>
      <c r="CU9" t="n">
        <v>1</v>
      </c>
      <c r="CV9" t="n">
        <v>1</v>
      </c>
      <c r="CW9" t="n">
        <v>1</v>
      </c>
      <c r="CX9" t="n">
        <v>0</v>
      </c>
      <c r="CY9" t="inlineStr">
        <is>
          <t>Anggota keluarga - laki-laki Anggota keluarga - perempuan dewasa</t>
        </is>
      </c>
      <c r="CZ9" t="n">
        <v>1</v>
      </c>
      <c r="DA9" t="n">
        <v>1</v>
      </c>
      <c r="DB9" t="n">
        <v>0</v>
      </c>
      <c r="DC9" t="n">
        <v/>
      </c>
      <c r="DD9" t="inlineStr">
        <is>
          <t>Anggota keluarga - laki-laki Anggota keluarga - perempuan dewasa CPO atau pendamping</t>
        </is>
      </c>
      <c r="DE9" t="n">
        <v>1</v>
      </c>
      <c r="DF9" t="n">
        <v>1</v>
      </c>
      <c r="DG9" t="n">
        <v>1</v>
      </c>
      <c r="DH9" t="n">
        <v>0</v>
      </c>
      <c r="DI9" t="n">
        <v/>
      </c>
      <c r="DJ9" t="inlineStr">
        <is>
          <t>CPO atau pendamping</t>
        </is>
      </c>
      <c r="DK9" t="n">
        <v>0</v>
      </c>
      <c r="DL9" t="n">
        <v>0</v>
      </c>
      <c r="DM9" t="n">
        <v>1</v>
      </c>
      <c r="DN9" t="n">
        <v>0</v>
      </c>
      <c r="DO9" t="n">
        <v/>
      </c>
      <c r="DP9" t="inlineStr">
        <is>
          <t>Ya</t>
        </is>
      </c>
      <c r="DQ9" t="n">
        <v/>
      </c>
      <c r="DR9" t="n">
        <v/>
      </c>
      <c r="DS9" t="n">
        <v/>
      </c>
      <c r="DT9" t="n">
        <v/>
      </c>
      <c r="DU9" t="n">
        <v/>
      </c>
      <c r="DV9" t="n">
        <v/>
      </c>
      <c r="DW9" t="n">
        <v/>
      </c>
      <c r="DX9" t="n">
        <v/>
      </c>
      <c r="DY9" t="n">
        <v/>
      </c>
      <c r="DZ9" t="n">
        <v/>
      </c>
      <c r="EA9" t="n">
        <v/>
      </c>
      <c r="EB9" t="n">
        <v/>
      </c>
      <c r="EC9" t="n">
        <v/>
      </c>
      <c r="ED9" t="n">
        <v/>
      </c>
      <c r="EE9" t="n">
        <v/>
      </c>
      <c r="EF9" t="n">
        <v/>
      </c>
      <c r="EG9" t="n">
        <v/>
      </c>
      <c r="EH9" t="n">
        <v/>
      </c>
      <c r="EI9" t="inlineStr">
        <is>
          <t>Tidak ada masalah</t>
        </is>
      </c>
      <c r="EJ9" t="n">
        <v>0</v>
      </c>
      <c r="EK9" t="n">
        <v>0</v>
      </c>
      <c r="EL9" t="n">
        <v>0</v>
      </c>
      <c r="EM9" t="n">
        <v>1</v>
      </c>
      <c r="EN9" t="n">
        <v>0</v>
      </c>
      <c r="EO9" t="n">
        <v/>
      </c>
      <c r="EP9" t="inlineStr">
        <is>
          <t>Ya, tetapi kurang jelas dan sulit diikuti</t>
        </is>
      </c>
      <c r="EQ9" t="inlineStr">
        <is>
          <t>Pelatihan</t>
        </is>
      </c>
      <c r="ER9" t="inlineStr">
        <is>
          <t>CPO atau pendamping Staff BIRU</t>
        </is>
      </c>
      <c r="ES9" t="n">
        <v>1</v>
      </c>
      <c r="ET9" t="n">
        <v>1</v>
      </c>
      <c r="EU9" t="n">
        <v>0</v>
      </c>
      <c r="EV9" t="n">
        <v>0</v>
      </c>
      <c r="EW9" t="n">
        <v/>
      </c>
      <c r="EX9" t="inlineStr">
        <is>
          <t>Anggota keluarga - Laki-laki</t>
        </is>
      </c>
      <c r="EY9" t="n">
        <v>1</v>
      </c>
      <c r="EZ9" t="n">
        <v>0</v>
      </c>
      <c r="FA9" t="n">
        <v>0</v>
      </c>
      <c r="FB9" t="n">
        <v/>
      </c>
      <c r="FC9" t="inlineStr">
        <is>
          <t>Setiap minggu</t>
        </is>
      </c>
      <c r="FD9" t="n">
        <v/>
      </c>
      <c r="FE9" t="inlineStr">
        <is>
          <t>Mengetahui</t>
        </is>
      </c>
      <c r="FF9" t="inlineStr">
        <is>
          <t>Selalu (setiap hari)</t>
        </is>
      </c>
      <c r="FG9" t="inlineStr">
        <is>
          <t>Mengetahui</t>
        </is>
      </c>
      <c r="FH9" t="inlineStr">
        <is>
          <t>Sering (setiap minggu)</t>
        </is>
      </c>
      <c r="FI9" t="inlineStr">
        <is>
          <t>Mengetahui</t>
        </is>
      </c>
      <c r="FJ9" t="inlineStr">
        <is>
          <t>Tidak pernah</t>
        </is>
      </c>
      <c r="FK9" t="inlineStr">
        <is>
          <t>Tidak mengetahui</t>
        </is>
      </c>
      <c r="FL9" t="inlineStr">
        <is>
          <t>Tidak pernah</t>
        </is>
      </c>
      <c r="FM9" t="inlineStr">
        <is>
          <t>Mengetahui</t>
        </is>
      </c>
      <c r="FN9" t="inlineStr">
        <is>
          <t>Sering (setiap minggu)</t>
        </is>
      </c>
      <c r="FO9" t="inlineStr">
        <is>
          <t>Mengetahui</t>
        </is>
      </c>
      <c r="FP9" t="inlineStr">
        <is>
          <t>Jarang (setiap bulan atau lebih)</t>
        </is>
      </c>
      <c r="FQ9" t="inlineStr">
        <is>
          <t>Mengetahui</t>
        </is>
      </c>
      <c r="FR9" t="inlineStr">
        <is>
          <t>Ya</t>
        </is>
      </c>
      <c r="FS9" t="inlineStr">
        <is>
          <t>Mengetahui</t>
        </is>
      </c>
      <c r="FT9" t="inlineStr">
        <is>
          <t>Ya, selalu</t>
        </is>
      </c>
      <c r="FU9" t="inlineStr">
        <is>
          <t>Laki-laki dewasa</t>
        </is>
      </c>
      <c r="FV9" t="n">
        <v>1</v>
      </c>
      <c r="FW9" t="n">
        <v>0</v>
      </c>
      <c r="FX9" t="n">
        <v>0</v>
      </c>
      <c r="FY9" t="n">
        <v>0</v>
      </c>
      <c r="FZ9" t="inlineStr">
        <is>
          <t>Memahami</t>
        </is>
      </c>
      <c r="GA9" t="inlineStr">
        <is>
          <t>Pelatihan</t>
        </is>
      </c>
      <c r="GB9" t="n">
        <v>0</v>
      </c>
      <c r="GC9" t="n">
        <v>1</v>
      </c>
      <c r="GD9" t="n">
        <v>0</v>
      </c>
      <c r="GE9" t="n">
        <v>0</v>
      </c>
      <c r="GF9" t="n">
        <v/>
      </c>
      <c r="GG9" t="inlineStr">
        <is>
          <t>Kadang-kadang</t>
        </is>
      </c>
      <c r="GH9" t="inlineStr">
        <is>
          <t>Tidak</t>
        </is>
      </c>
      <c r="GI9" t="n">
        <v/>
      </c>
      <c r="GJ9" t="n">
        <v/>
      </c>
      <c r="GK9" t="n">
        <v/>
      </c>
      <c r="GL9" t="n">
        <v/>
      </c>
      <c r="GM9" t="n">
        <v/>
      </c>
      <c r="GN9" t="n">
        <v/>
      </c>
      <c r="GO9" t="n">
        <v/>
      </c>
      <c r="GP9" t="inlineStr">
        <is>
          <t>Penuh (100%)</t>
        </is>
      </c>
      <c r="GQ9" t="inlineStr">
        <is>
          <t>LPG</t>
        </is>
      </c>
      <c r="GR9" t="n">
        <v>1</v>
      </c>
      <c r="GS9" t="n">
        <v>0</v>
      </c>
      <c r="GT9" t="n">
        <v>0</v>
      </c>
      <c r="GU9" t="n">
        <v>0</v>
      </c>
      <c r="GV9" t="n">
        <v>0</v>
      </c>
      <c r="GW9" t="n">
        <v>0</v>
      </c>
      <c r="GX9" t="n">
        <v>0</v>
      </c>
      <c r="GY9" t="n">
        <v/>
      </c>
      <c r="GZ9" t="inlineStr">
        <is>
          <t>Tidak</t>
        </is>
      </c>
      <c r="HA9" t="n">
        <v/>
      </c>
      <c r="HB9" t="n">
        <v/>
      </c>
      <c r="HC9" t="n">
        <v/>
      </c>
      <c r="HD9" t="n">
        <v/>
      </c>
      <c r="HE9" t="n">
        <v>9</v>
      </c>
      <c r="HF9" t="n">
        <v>75000</v>
      </c>
      <c r="HG9" t="n">
        <v>0</v>
      </c>
      <c r="HH9" t="n">
        <v>0</v>
      </c>
      <c r="HI9" t="n">
        <v/>
      </c>
      <c r="HJ9" t="n">
        <v/>
      </c>
      <c r="HK9" t="n">
        <v/>
      </c>
      <c r="HL9" t="n">
        <v/>
      </c>
      <c r="HM9" t="n">
        <v/>
      </c>
      <c r="HN9" t="n">
        <v/>
      </c>
      <c r="HO9" t="n">
        <v/>
      </c>
      <c r="HP9" t="n">
        <v/>
      </c>
      <c r="HQ9" t="n">
        <v/>
      </c>
      <c r="HR9" t="n">
        <v/>
      </c>
      <c r="HS9" t="n">
        <v/>
      </c>
      <c r="HT9" t="n">
        <v/>
      </c>
      <c r="HU9" t="n">
        <v/>
      </c>
      <c r="HV9" t="n">
        <v/>
      </c>
      <c r="HW9" t="n">
        <v/>
      </c>
      <c r="HX9" t="n">
        <v/>
      </c>
      <c r="HY9" t="n">
        <v/>
      </c>
      <c r="HZ9" t="n">
        <v/>
      </c>
      <c r="IA9" t="n">
        <v>9</v>
      </c>
      <c r="IB9" t="n">
        <v>75000</v>
      </c>
      <c r="IC9" t="n">
        <v/>
      </c>
      <c r="ID9" t="n">
        <v/>
      </c>
      <c r="IE9" t="n">
        <v/>
      </c>
      <c r="IF9" t="n">
        <v/>
      </c>
      <c r="IG9" t="n">
        <v/>
      </c>
      <c r="IH9" t="n">
        <v/>
      </c>
      <c r="II9" t="n">
        <v/>
      </c>
      <c r="IJ9" t="n">
        <v/>
      </c>
      <c r="IK9" t="inlineStr">
        <is>
          <t>50-65 kg</t>
        </is>
      </c>
      <c r="IL9" t="inlineStr">
        <is>
          <t>1-3 jam</t>
        </is>
      </c>
      <c r="IM9" t="inlineStr">
        <is>
          <t>Ya</t>
        </is>
      </c>
      <c r="IN9" t="inlineStr">
        <is>
          <t>Tidak</t>
        </is>
      </c>
      <c r="IO9" t="inlineStr">
        <is>
          <t>Tidak ada perubahan</t>
        </is>
      </c>
      <c r="IP9" t="n">
        <v/>
      </c>
      <c r="IQ9" t="inlineStr">
        <is>
          <t>Tidak pernah</t>
        </is>
      </c>
      <c r="IR9" t="n">
        <v/>
      </c>
      <c r="IS9" t="n">
        <v/>
      </c>
      <c r="IT9" t="n">
        <v/>
      </c>
      <c r="IU9" t="n">
        <v/>
      </c>
      <c r="IV9" t="n">
        <v/>
      </c>
      <c r="IW9" t="n">
        <v/>
      </c>
      <c r="IX9" t="n">
        <v/>
      </c>
      <c r="IY9" t="n">
        <v/>
      </c>
      <c r="IZ9" t="inlineStr">
        <is>
          <t>Tidak pernah</t>
        </is>
      </c>
      <c r="JA9" t="n">
        <v/>
      </c>
      <c r="JB9" t="n">
        <v/>
      </c>
      <c r="JC9" t="n">
        <v/>
      </c>
      <c r="JD9" t="n">
        <v/>
      </c>
      <c r="JE9" t="n">
        <v/>
      </c>
      <c r="JF9" t="n">
        <v/>
      </c>
      <c r="JG9" t="n">
        <v/>
      </c>
      <c r="JH9" t="n">
        <v/>
      </c>
      <c r="JI9" t="inlineStr">
        <is>
          <t>Tidak pernah</t>
        </is>
      </c>
      <c r="JJ9" t="n">
        <v/>
      </c>
      <c r="JK9" t="n">
        <v/>
      </c>
      <c r="JL9" t="n">
        <v/>
      </c>
      <c r="JM9" t="n">
        <v/>
      </c>
      <c r="JN9" t="n">
        <v/>
      </c>
      <c r="JO9" t="n">
        <v/>
      </c>
      <c r="JP9" t="n">
        <v/>
      </c>
      <c r="JQ9" t="n">
        <v/>
      </c>
      <c r="JR9" t="inlineStr">
        <is>
          <t>Tidak pernah</t>
        </is>
      </c>
      <c r="JS9" t="n">
        <v/>
      </c>
      <c r="JT9" t="n">
        <v/>
      </c>
      <c r="JU9" t="n">
        <v/>
      </c>
      <c r="JV9" t="n">
        <v/>
      </c>
      <c r="JW9" t="n">
        <v/>
      </c>
      <c r="JX9" t="n">
        <v/>
      </c>
      <c r="JY9" t="n">
        <v/>
      </c>
      <c r="JZ9" t="n">
        <v/>
      </c>
      <c r="KA9" t="inlineStr">
        <is>
          <t>Tidak pernah</t>
        </is>
      </c>
      <c r="KB9" t="n">
        <v/>
      </c>
      <c r="KC9" t="n">
        <v/>
      </c>
      <c r="KD9" t="n">
        <v/>
      </c>
      <c r="KE9" t="n">
        <v/>
      </c>
      <c r="KF9" t="n">
        <v/>
      </c>
      <c r="KG9" t="n">
        <v/>
      </c>
      <c r="KH9" t="n">
        <v/>
      </c>
      <c r="KI9" t="n">
        <v/>
      </c>
      <c r="KJ9" t="inlineStr">
        <is>
          <t>Tidak pernah</t>
        </is>
      </c>
      <c r="KK9" t="n">
        <v/>
      </c>
      <c r="KL9" t="n">
        <v/>
      </c>
      <c r="KM9" t="n">
        <v/>
      </c>
      <c r="KN9" t="n">
        <v/>
      </c>
      <c r="KO9" t="n">
        <v/>
      </c>
      <c r="KP9" t="n">
        <v/>
      </c>
      <c r="KQ9" t="n">
        <v/>
      </c>
      <c r="KR9" t="n">
        <v/>
      </c>
      <c r="KS9" t="inlineStr">
        <is>
          <t>Tidak ada perubahan</t>
        </is>
      </c>
      <c r="KT9" t="inlineStr">
        <is>
          <t>0-1 kali</t>
        </is>
      </c>
      <c r="KU9" t="inlineStr">
        <is>
          <t>0-1 kali</t>
        </is>
      </c>
      <c r="KV9" t="inlineStr">
        <is>
          <t>Tidak ada</t>
        </is>
      </c>
      <c r="KW9" t="n">
        <v>0</v>
      </c>
      <c r="KX9" t="n">
        <v>0</v>
      </c>
      <c r="KY9" t="n">
        <v>0</v>
      </c>
      <c r="KZ9" t="n">
        <v>1</v>
      </c>
      <c r="LA9" t="inlineStr">
        <is>
          <t>Tidak ada perubahan</t>
        </is>
      </c>
      <c r="LB9" t="inlineStr">
        <is>
          <t>Tidak ada perubahan</t>
        </is>
      </c>
      <c r="LC9" t="n">
        <v>0</v>
      </c>
      <c r="LD9" t="n">
        <v>11</v>
      </c>
      <c r="LE9" t="n">
        <v>0</v>
      </c>
      <c r="LF9" t="n">
        <v>0</v>
      </c>
      <c r="LG9" t="inlineStr">
        <is>
          <t>Tidak</t>
        </is>
      </c>
      <c r="LH9" t="n">
        <v/>
      </c>
      <c r="LI9" t="inlineStr">
        <is>
          <t>Tidak ada perubahan</t>
        </is>
      </c>
      <c r="LJ9" t="n">
        <v/>
      </c>
      <c r="LK9" t="n">
        <v/>
      </c>
      <c r="LL9" t="n">
        <v/>
      </c>
      <c r="LM9" t="n">
        <v/>
      </c>
      <c r="LN9" t="n">
        <v/>
      </c>
      <c r="LO9" t="n">
        <v/>
      </c>
      <c r="LP9" t="n">
        <v/>
      </c>
      <c r="LQ9" t="n">
        <v/>
      </c>
      <c r="LR9" t="n">
        <v/>
      </c>
      <c r="LS9" t="n">
        <v>60</v>
      </c>
      <c r="LT9" t="n">
        <v>0</v>
      </c>
      <c r="LU9" t="n">
        <v>0</v>
      </c>
      <c r="LV9" t="n">
        <v>30</v>
      </c>
      <c r="LW9" t="n">
        <v>0</v>
      </c>
      <c r="LX9" t="n">
        <v>0</v>
      </c>
      <c r="LY9" t="n">
        <v>10</v>
      </c>
      <c r="LZ9" t="n">
        <v>0</v>
      </c>
      <c r="MA9" t="n">
        <v>0</v>
      </c>
      <c r="MB9" t="inlineStr">
        <is>
          <t>Tidak</t>
        </is>
      </c>
      <c r="MC9" t="n">
        <v>0</v>
      </c>
      <c r="MD9" t="n">
        <v>0</v>
      </c>
      <c r="ME9" t="n">
        <v>30</v>
      </c>
      <c r="MF9" t="n">
        <v>0</v>
      </c>
      <c r="MG9" t="n">
        <v>0</v>
      </c>
      <c r="MH9" t="n">
        <v>0</v>
      </c>
      <c r="MI9" t="n">
        <v/>
      </c>
      <c r="MJ9" t="n">
        <v/>
      </c>
      <c r="MK9" t="n">
        <v/>
      </c>
      <c r="ML9" t="n">
        <v/>
      </c>
      <c r="MM9" t="n">
        <v/>
      </c>
      <c r="MN9" t="n">
        <v/>
      </c>
      <c r="MO9" t="n">
        <v/>
      </c>
      <c r="MP9" t="n">
        <v/>
      </c>
      <c r="MQ9" t="n">
        <v/>
      </c>
      <c r="MR9" t="inlineStr">
        <is>
          <t>Tidak ada waktu yang dihemat</t>
        </is>
      </c>
      <c r="MS9" t="n">
        <v/>
      </c>
      <c r="MT9" t="inlineStr">
        <is>
          <t>Tidak ada waktu yang dihemat</t>
        </is>
      </c>
      <c r="MU9" t="inlineStr">
        <is>
          <t>Tidak</t>
        </is>
      </c>
      <c r="MV9" t="n">
        <v/>
      </c>
      <c r="MW9" t="n">
        <v/>
      </c>
      <c r="MX9" t="n">
        <v/>
      </c>
      <c r="MY9" t="n">
        <v/>
      </c>
      <c r="MZ9" t="n">
        <v/>
      </c>
      <c r="NA9" t="n">
        <v/>
      </c>
      <c r="NB9" t="n">
        <v/>
      </c>
      <c r="NC9" t="n">
        <v/>
      </c>
      <c r="ND9" t="n">
        <v/>
      </c>
      <c r="NE9" t="n">
        <v/>
      </c>
      <c r="NF9" t="n">
        <v/>
      </c>
      <c r="NG9" t="n">
        <v/>
      </c>
      <c r="NH9" t="n">
        <v/>
      </c>
      <c r="NI9" t="n">
        <v/>
      </c>
      <c r="NJ9" t="n">
        <v/>
      </c>
      <c r="NK9" t="n">
        <v/>
      </c>
      <c r="NL9" t="inlineStr">
        <is>
          <t>Ya</t>
        </is>
      </c>
      <c r="NM9" t="inlineStr">
        <is>
          <t>100% dana hibah</t>
        </is>
      </c>
      <c r="NN9" t="inlineStr">
        <is>
          <t>0 (100% sumber pembiayaan dari hibah)</t>
        </is>
      </c>
      <c r="NO9" t="inlineStr">
        <is>
          <t>Program CSR perusahaan</t>
        </is>
      </c>
      <c r="NP9" t="n">
        <v/>
      </c>
      <c r="NQ9" t="n">
        <v/>
      </c>
      <c r="NR9" t="n">
        <v/>
      </c>
      <c r="NS9" t="n">
        <v/>
      </c>
      <c r="NT9" t="n">
        <v/>
      </c>
      <c r="NU9" t="n">
        <v/>
      </c>
      <c r="NV9" t="n">
        <v/>
      </c>
      <c r="NW9" t="n">
        <v/>
      </c>
      <c r="NX9" t="inlineStr">
        <is>
          <t>Sama saja</t>
        </is>
      </c>
      <c r="NY9" t="n">
        <v>90</v>
      </c>
      <c r="NZ9" t="n">
        <v>0</v>
      </c>
      <c r="OA9" t="n">
        <v>0</v>
      </c>
      <c r="OB9" t="n">
        <v>90</v>
      </c>
      <c r="OC9" t="n">
        <v>0</v>
      </c>
      <c r="OD9" t="n">
        <v>0</v>
      </c>
      <c r="OE9" t="inlineStr">
        <is>
          <t>Tidak ada perubahan</t>
        </is>
      </c>
      <c r="OF9" t="inlineStr">
        <is>
          <t>Sama saja (tidak ada perbedaan waktu memasak MAUPUN rasa/bau makanan bila dibandingkan penggunaan sebelumnya)</t>
        </is>
      </c>
      <c r="OG9" t="inlineStr">
        <is>
          <t>Ya</t>
        </is>
      </c>
      <c r="OH9" t="n">
        <v>0</v>
      </c>
      <c r="OI9" t="n">
        <v>11</v>
      </c>
      <c r="OJ9" t="n">
        <v>0</v>
      </c>
      <c r="OK9" t="n">
        <v>0</v>
      </c>
      <c r="OL9" t="n">
        <v>0</v>
      </c>
      <c r="OM9" t="n">
        <v>0</v>
      </c>
      <c r="ON9" t="n">
        <v>0</v>
      </c>
      <c r="OO9" t="n">
        <v>0</v>
      </c>
      <c r="OP9" t="inlineStr">
        <is>
          <t>Sapi perah</t>
        </is>
      </c>
      <c r="OQ9" t="n">
        <v>0</v>
      </c>
      <c r="OR9" t="n">
        <v>1</v>
      </c>
      <c r="OS9" t="n">
        <v>0</v>
      </c>
      <c r="OT9" t="n">
        <v>0</v>
      </c>
      <c r="OU9" t="n">
        <v>0</v>
      </c>
      <c r="OV9" t="n">
        <v>0</v>
      </c>
      <c r="OW9" t="n">
        <v>0</v>
      </c>
      <c r="OX9" t="n">
        <v>0</v>
      </c>
      <c r="OY9" t="n">
        <v>0</v>
      </c>
      <c r="OZ9" t="inlineStr">
        <is>
          <t>Sapi perah</t>
        </is>
      </c>
      <c r="PA9" t="n">
        <v>0</v>
      </c>
      <c r="PB9" t="n">
        <v>1</v>
      </c>
      <c r="PC9" t="n">
        <v>0</v>
      </c>
      <c r="PD9" t="n">
        <v>0</v>
      </c>
      <c r="PE9" t="n">
        <v>0</v>
      </c>
      <c r="PF9" t="n">
        <v>0</v>
      </c>
      <c r="PG9" t="n">
        <v>0</v>
      </c>
      <c r="PH9" t="n">
        <v>0</v>
      </c>
      <c r="PI9" t="n">
        <v>0</v>
      </c>
      <c r="PJ9" t="inlineStr">
        <is>
          <t>Tidak ada</t>
        </is>
      </c>
      <c r="PK9" t="n">
        <v>0</v>
      </c>
      <c r="PL9" t="n">
        <v>0</v>
      </c>
      <c r="PM9" t="n">
        <v>0</v>
      </c>
      <c r="PN9" t="n">
        <v>0</v>
      </c>
      <c r="PO9" t="n">
        <v>0</v>
      </c>
      <c r="PP9" t="n">
        <v>0</v>
      </c>
      <c r="PQ9" t="n">
        <v>0</v>
      </c>
      <c r="PR9" t="n">
        <v>0</v>
      </c>
      <c r="PS9" t="n">
        <v>1</v>
      </c>
      <c r="PT9" t="n">
        <v/>
      </c>
      <c r="PU9" t="n">
        <v/>
      </c>
      <c r="PV9" t="n">
        <v/>
      </c>
      <c r="PW9" t="n">
        <v/>
      </c>
      <c r="PX9" t="n">
        <v/>
      </c>
      <c r="PY9" t="n">
        <v/>
      </c>
      <c r="PZ9" t="n">
        <v/>
      </c>
      <c r="QA9" t="n">
        <v/>
      </c>
      <c r="QB9" t="n">
        <v/>
      </c>
      <c r="QC9" t="n">
        <v/>
      </c>
      <c r="QD9" t="n">
        <v/>
      </c>
      <c r="QE9" t="inlineStr">
        <is>
          <t>2-Dibuang ke sungai</t>
        </is>
      </c>
      <c r="QF9" t="n">
        <v>0</v>
      </c>
      <c r="QG9" t="n">
        <v>0</v>
      </c>
      <c r="QH9" t="n">
        <v>0</v>
      </c>
      <c r="QI9" t="n">
        <v>0</v>
      </c>
      <c r="QJ9" t="n">
        <v>0</v>
      </c>
      <c r="QK9" t="n">
        <v>0</v>
      </c>
      <c r="QL9" t="n">
        <v>1</v>
      </c>
      <c r="QM9" t="n">
        <v>0</v>
      </c>
      <c r="QN9" t="n">
        <v>0</v>
      </c>
      <c r="QO9" t="n">
        <v/>
      </c>
      <c r="QP9" t="n">
        <v/>
      </c>
      <c r="QQ9" t="n">
        <v/>
      </c>
      <c r="QR9" t="n">
        <v/>
      </c>
      <c r="QS9" t="n">
        <v/>
      </c>
      <c r="QT9" t="n">
        <v/>
      </c>
      <c r="QU9" t="n">
        <v/>
      </c>
      <c r="QV9" t="n">
        <v/>
      </c>
      <c r="QW9" t="n">
        <v/>
      </c>
      <c r="QX9" t="n">
        <v/>
      </c>
      <c r="QY9" t="n">
        <v/>
      </c>
      <c r="QZ9" t="n">
        <v/>
      </c>
      <c r="RA9" t="n">
        <v/>
      </c>
      <c r="RB9" t="n">
        <v/>
      </c>
      <c r="RC9" t="n">
        <v/>
      </c>
      <c r="RD9" t="n">
        <v/>
      </c>
      <c r="RE9" t="n">
        <v/>
      </c>
      <c r="RF9" t="n">
        <v/>
      </c>
      <c r="RG9" t="n">
        <v/>
      </c>
      <c r="RH9" t="n">
        <v/>
      </c>
      <c r="RI9" t="n">
        <v/>
      </c>
      <c r="RJ9" t="n">
        <v/>
      </c>
      <c r="RK9" t="n">
        <v/>
      </c>
      <c r="RL9" t="n">
        <v/>
      </c>
      <c r="RM9" t="n">
        <v/>
      </c>
      <c r="RN9" t="n">
        <v/>
      </c>
      <c r="RO9" t="n">
        <v/>
      </c>
      <c r="RP9" t="n">
        <v/>
      </c>
      <c r="RQ9" t="n">
        <v/>
      </c>
      <c r="RR9" t="n">
        <v/>
      </c>
      <c r="RS9" t="n">
        <v/>
      </c>
      <c r="RT9" t="n">
        <v/>
      </c>
      <c r="RU9" t="n">
        <v/>
      </c>
      <c r="RV9" t="n">
        <v/>
      </c>
      <c r="RW9" t="n">
        <v/>
      </c>
      <c r="RX9" t="n">
        <v/>
      </c>
      <c r="RY9" t="n">
        <v/>
      </c>
      <c r="RZ9" t="n">
        <v/>
      </c>
      <c r="SA9" t="n">
        <v/>
      </c>
      <c r="SB9" t="n">
        <v/>
      </c>
      <c r="SC9" t="n">
        <v/>
      </c>
      <c r="SD9" t="n">
        <v/>
      </c>
      <c r="SE9" t="n">
        <v/>
      </c>
      <c r="SF9" t="n">
        <v/>
      </c>
      <c r="SG9" t="n">
        <v/>
      </c>
      <c r="SH9" t="n">
        <v/>
      </c>
      <c r="SI9" t="n">
        <v/>
      </c>
      <c r="SJ9" t="n">
        <v/>
      </c>
      <c r="SK9" t="n">
        <v/>
      </c>
      <c r="SL9" t="n">
        <v/>
      </c>
      <c r="SM9" t="n">
        <v/>
      </c>
      <c r="SN9" t="n">
        <v/>
      </c>
      <c r="SO9" t="n">
        <v/>
      </c>
      <c r="SP9" t="n">
        <v/>
      </c>
      <c r="SQ9" t="n">
        <v/>
      </c>
      <c r="SR9" t="n">
        <v/>
      </c>
      <c r="SS9" t="n">
        <v/>
      </c>
      <c r="ST9" t="n">
        <v/>
      </c>
      <c r="SU9" t="n">
        <v/>
      </c>
      <c r="SV9" t="n">
        <v/>
      </c>
      <c r="SW9" t="n">
        <v/>
      </c>
      <c r="SX9" t="n">
        <v/>
      </c>
      <c r="SY9" t="n">
        <v/>
      </c>
      <c r="SZ9" t="n">
        <v>11</v>
      </c>
      <c r="TA9" t="n">
        <v/>
      </c>
      <c r="TB9" t="n">
        <v/>
      </c>
      <c r="TC9" t="n">
        <v/>
      </c>
      <c r="TD9" t="n">
        <v/>
      </c>
      <c r="TE9" t="n">
        <v/>
      </c>
      <c r="TF9" t="n">
        <v/>
      </c>
      <c r="TG9" t="n">
        <v/>
      </c>
      <c r="TH9" t="n">
        <v/>
      </c>
      <c r="TI9" t="n">
        <v/>
      </c>
      <c r="TJ9" t="n">
        <v/>
      </c>
      <c r="TK9" t="n">
        <v/>
      </c>
      <c r="TL9" t="n">
        <v/>
      </c>
      <c r="TM9" t="n">
        <v/>
      </c>
      <c r="TN9" t="n">
        <v/>
      </c>
      <c r="TO9" t="n">
        <v/>
      </c>
      <c r="TP9" t="n">
        <v/>
      </c>
      <c r="TQ9" t="n">
        <v/>
      </c>
      <c r="TR9" t="n">
        <v/>
      </c>
      <c r="TS9" t="n">
        <v/>
      </c>
      <c r="TT9" t="n">
        <v/>
      </c>
      <c r="TU9" t="n">
        <v/>
      </c>
      <c r="TV9" t="n">
        <v/>
      </c>
      <c r="TW9" t="n">
        <v/>
      </c>
      <c r="TX9" t="n">
        <v/>
      </c>
      <c r="TY9" t="n">
        <v/>
      </c>
      <c r="TZ9" t="n">
        <v/>
      </c>
      <c r="UA9" t="n">
        <v/>
      </c>
      <c r="UB9" t="n">
        <v/>
      </c>
      <c r="UC9" t="n">
        <v/>
      </c>
      <c r="UD9" t="n">
        <v/>
      </c>
      <c r="UE9" t="n">
        <v/>
      </c>
      <c r="UF9" t="n">
        <v/>
      </c>
      <c r="UG9" t="n">
        <v/>
      </c>
      <c r="UH9" t="n">
        <v/>
      </c>
      <c r="UI9" t="n">
        <v/>
      </c>
      <c r="UJ9" t="n">
        <v/>
      </c>
      <c r="UK9" t="n">
        <v/>
      </c>
      <c r="UL9" t="n">
        <v/>
      </c>
      <c r="UM9" t="n">
        <v/>
      </c>
      <c r="UN9" t="n">
        <v/>
      </c>
      <c r="UO9" t="n">
        <v/>
      </c>
      <c r="UP9" t="n">
        <v/>
      </c>
      <c r="UQ9" t="n">
        <v/>
      </c>
      <c r="UR9" t="n">
        <v/>
      </c>
      <c r="US9" t="n">
        <v/>
      </c>
      <c r="UT9" t="n">
        <v/>
      </c>
      <c r="UU9" t="n">
        <v/>
      </c>
      <c r="UV9" t="inlineStr">
        <is>
          <t>Pemberian pakan di kandang</t>
        </is>
      </c>
      <c r="UW9" t="n">
        <v/>
      </c>
      <c r="UX9" t="n">
        <v/>
      </c>
      <c r="UY9" t="n">
        <v/>
      </c>
      <c r="UZ9" t="n">
        <v/>
      </c>
      <c r="VA9" t="n">
        <v/>
      </c>
      <c r="VB9" t="n">
        <v/>
      </c>
      <c r="VC9" t="n">
        <v/>
      </c>
      <c r="VD9" t="inlineStr">
        <is>
          <t>Sangat jarang (&gt;1 bulan sekali)</t>
        </is>
      </c>
      <c r="VE9" t="n">
        <v/>
      </c>
      <c r="VF9" t="n">
        <v/>
      </c>
      <c r="VG9" t="n">
        <v/>
      </c>
      <c r="VH9" t="n">
        <v/>
      </c>
      <c r="VI9" t="n">
        <v/>
      </c>
      <c r="VJ9" t="n">
        <v/>
      </c>
      <c r="VK9" t="n">
        <v/>
      </c>
      <c r="VL9" t="inlineStr">
        <is>
          <t>Sangat sering (&gt;1 kali sehari)</t>
        </is>
      </c>
      <c r="VM9" t="n">
        <v/>
      </c>
      <c r="VN9" t="n">
        <v/>
      </c>
      <c r="VO9" t="n">
        <v/>
      </c>
      <c r="VP9" t="n">
        <v/>
      </c>
      <c r="VQ9" t="n">
        <v/>
      </c>
      <c r="VR9" t="n">
        <v/>
      </c>
      <c r="VS9" t="n">
        <v/>
      </c>
      <c r="VT9" t="n">
        <v/>
      </c>
      <c r="VU9" t="n">
        <v/>
      </c>
      <c r="VV9" t="n">
        <v/>
      </c>
      <c r="VW9" t="n">
        <v/>
      </c>
      <c r="VX9" t="n">
        <v/>
      </c>
      <c r="VY9" t="n">
        <v/>
      </c>
      <c r="VZ9" t="n">
        <v/>
      </c>
      <c r="WA9" t="n">
        <v/>
      </c>
      <c r="WB9" t="n">
        <v/>
      </c>
      <c r="WC9" t="n">
        <v/>
      </c>
      <c r="WD9" t="n">
        <v/>
      </c>
      <c r="WE9" t="n">
        <v/>
      </c>
      <c r="WF9" t="inlineStr">
        <is>
          <t>5-Untuk disebar di tanah (dan dibajak) 6-Digester biogas</t>
        </is>
      </c>
      <c r="WG9" t="n">
        <v>0</v>
      </c>
      <c r="WH9" t="n">
        <v>0</v>
      </c>
      <c r="WI9" t="n">
        <v>0</v>
      </c>
      <c r="WJ9" t="n">
        <v>0</v>
      </c>
      <c r="WK9" t="n">
        <v>0</v>
      </c>
      <c r="WL9" t="n">
        <v>0</v>
      </c>
      <c r="WM9" t="n">
        <v>0</v>
      </c>
      <c r="WN9" t="n">
        <v>0</v>
      </c>
      <c r="WO9" t="n">
        <v>1</v>
      </c>
      <c r="WP9" t="n">
        <v>1</v>
      </c>
      <c r="WQ9" t="n">
        <v>0</v>
      </c>
      <c r="WR9" t="n">
        <v>0</v>
      </c>
      <c r="WS9" t="n">
        <v/>
      </c>
      <c r="WT9" t="n">
        <v/>
      </c>
      <c r="WU9" t="n">
        <v/>
      </c>
      <c r="WV9" t="n">
        <v/>
      </c>
      <c r="WW9" t="n">
        <v/>
      </c>
      <c r="WX9" t="n">
        <v/>
      </c>
      <c r="WY9" t="n">
        <v/>
      </c>
      <c r="WZ9" t="n">
        <v/>
      </c>
      <c r="XA9" t="n">
        <v/>
      </c>
      <c r="XB9" t="n">
        <v/>
      </c>
      <c r="XC9" t="n">
        <v/>
      </c>
      <c r="XD9" t="n">
        <v/>
      </c>
      <c r="XE9" t="n">
        <v/>
      </c>
      <c r="XF9" t="n">
        <v/>
      </c>
      <c r="XG9" t="n">
        <v/>
      </c>
      <c r="XH9" t="n">
        <v/>
      </c>
      <c r="XI9" t="n">
        <v/>
      </c>
      <c r="XJ9" t="n">
        <v/>
      </c>
      <c r="XK9" t="n">
        <v/>
      </c>
      <c r="XL9" t="n">
        <v/>
      </c>
      <c r="XM9" t="n">
        <v/>
      </c>
      <c r="XN9" t="n">
        <v/>
      </c>
      <c r="XO9" t="n">
        <v/>
      </c>
      <c r="XP9" t="n">
        <v/>
      </c>
      <c r="XQ9" t="n">
        <v/>
      </c>
      <c r="XR9" t="n">
        <v/>
      </c>
      <c r="XS9" t="n">
        <v/>
      </c>
      <c r="XT9" t="n">
        <v/>
      </c>
      <c r="XU9" t="n">
        <v/>
      </c>
      <c r="XV9" t="n">
        <v/>
      </c>
      <c r="XW9" t="n">
        <v/>
      </c>
      <c r="XX9" t="n">
        <v/>
      </c>
      <c r="XY9" t="n">
        <v/>
      </c>
      <c r="XZ9" t="n">
        <v/>
      </c>
      <c r="YA9" t="n">
        <v/>
      </c>
      <c r="YB9" t="n">
        <v/>
      </c>
      <c r="YC9" t="n">
        <v/>
      </c>
      <c r="YD9" t="n">
        <v/>
      </c>
      <c r="YE9" t="n">
        <v/>
      </c>
      <c r="YF9" t="n">
        <v/>
      </c>
      <c r="YG9" t="n">
        <v/>
      </c>
      <c r="YH9" t="n">
        <v/>
      </c>
      <c r="YI9" t="n">
        <v/>
      </c>
      <c r="YJ9" t="n">
        <v/>
      </c>
      <c r="YK9" t="n">
        <v/>
      </c>
      <c r="YL9" t="n">
        <v/>
      </c>
      <c r="YM9" t="n">
        <v/>
      </c>
      <c r="YN9" t="n">
        <v/>
      </c>
      <c r="YO9" t="n">
        <v/>
      </c>
      <c r="YP9" t="n">
        <v/>
      </c>
      <c r="YQ9" t="n">
        <v/>
      </c>
      <c r="YR9" t="n">
        <v/>
      </c>
      <c r="YS9" t="n">
        <v/>
      </c>
      <c r="YT9" t="n">
        <v/>
      </c>
      <c r="YU9" t="n">
        <v/>
      </c>
      <c r="YV9" t="n">
        <v/>
      </c>
      <c r="YW9" t="n">
        <v/>
      </c>
      <c r="YX9" t="n">
        <v/>
      </c>
      <c r="YY9" t="n">
        <v/>
      </c>
      <c r="YZ9" t="n">
        <v/>
      </c>
      <c r="ZA9" t="n">
        <v/>
      </c>
      <c r="ZB9" t="n">
        <v/>
      </c>
      <c r="ZC9" t="n">
        <v/>
      </c>
      <c r="ZD9" t="n">
        <v/>
      </c>
      <c r="ZE9" t="n">
        <v/>
      </c>
      <c r="ZF9" t="n">
        <v/>
      </c>
      <c r="ZG9" t="n">
        <v/>
      </c>
      <c r="ZH9" t="n">
        <v/>
      </c>
      <c r="ZI9" t="n">
        <v/>
      </c>
      <c r="ZJ9" t="n">
        <v/>
      </c>
      <c r="ZK9" t="n">
        <v/>
      </c>
      <c r="ZL9" t="n">
        <v/>
      </c>
      <c r="ZM9" t="n">
        <v/>
      </c>
      <c r="ZN9" t="n">
        <v/>
      </c>
      <c r="ZO9" t="n">
        <v>50</v>
      </c>
      <c r="ZP9" t="n">
        <v/>
      </c>
      <c r="ZQ9" t="n">
        <v/>
      </c>
      <c r="ZR9" t="n">
        <v/>
      </c>
      <c r="ZS9" t="n">
        <v/>
      </c>
      <c r="ZT9" t="n">
        <v/>
      </c>
      <c r="ZU9" t="n">
        <v/>
      </c>
      <c r="ZV9" t="n">
        <v/>
      </c>
      <c r="ZW9" t="n">
        <v>3</v>
      </c>
      <c r="ZX9" t="n">
        <v/>
      </c>
      <c r="ZY9" t="n">
        <v/>
      </c>
      <c r="ZZ9" t="n">
        <v/>
      </c>
      <c r="AAA9" t="n">
        <v/>
      </c>
      <c r="AAB9" t="n">
        <v/>
      </c>
      <c r="AAC9" t="n">
        <v/>
      </c>
      <c r="AAD9" t="n">
        <v/>
      </c>
      <c r="AAE9" t="inlineStr">
        <is>
          <t>Pakan segar (misal: rumput)</t>
        </is>
      </c>
      <c r="AAF9" t="n">
        <v/>
      </c>
      <c r="AAG9" t="n">
        <v/>
      </c>
      <c r="AAH9" t="n">
        <v/>
      </c>
      <c r="AAI9" t="n">
        <v/>
      </c>
      <c r="AAJ9" t="n">
        <v/>
      </c>
      <c r="AAK9" t="n">
        <v/>
      </c>
      <c r="AAL9" t="inlineStr">
        <is>
          <t>Tidak</t>
        </is>
      </c>
      <c r="AAM9" t="n">
        <v/>
      </c>
      <c r="AAN9" t="n">
        <v/>
      </c>
      <c r="AAO9" t="n">
        <v/>
      </c>
      <c r="AAP9" t="n">
        <v/>
      </c>
      <c r="AAQ9" t="n">
        <v/>
      </c>
      <c r="AAR9" t="inlineStr">
        <is>
          <t>Tidak</t>
        </is>
      </c>
      <c r="AAS9" t="inlineStr">
        <is>
          <t>Tidak pasti/ragu-ragu</t>
        </is>
      </c>
      <c r="AAT9" t="inlineStr">
        <is>
          <t>Dibuang ke selokan</t>
        </is>
      </c>
      <c r="AAU9" t="n">
        <v>0</v>
      </c>
      <c r="AAV9" t="n">
        <v>0</v>
      </c>
      <c r="AAW9" t="n">
        <v>0</v>
      </c>
      <c r="AAX9" t="n">
        <v>0</v>
      </c>
      <c r="AAY9" t="n">
        <v>0</v>
      </c>
      <c r="AAZ9" t="n">
        <v>0</v>
      </c>
      <c r="ABA9" t="n">
        <v>1</v>
      </c>
      <c r="ABB9" t="n">
        <v/>
      </c>
      <c r="ABC9" t="n">
        <v/>
      </c>
      <c r="ABD9" t="n">
        <v/>
      </c>
      <c r="ABE9" t="n">
        <v/>
      </c>
      <c r="ABF9" t="n">
        <v/>
      </c>
      <c r="ABG9" t="n">
        <v/>
      </c>
      <c r="ABH9" t="n">
        <v/>
      </c>
      <c r="ABI9" t="n">
        <v/>
      </c>
      <c r="ABJ9" t="n">
        <v/>
      </c>
      <c r="ABK9" t="n">
        <v/>
      </c>
      <c r="ABL9" t="n">
        <v/>
      </c>
      <c r="ABM9" t="n">
        <v/>
      </c>
      <c r="ABN9" t="n">
        <v/>
      </c>
      <c r="ABO9" t="n">
        <v/>
      </c>
      <c r="ABP9" t="n">
        <v/>
      </c>
      <c r="ABQ9" t="n">
        <v/>
      </c>
      <c r="ABR9" t="n">
        <v/>
      </c>
      <c r="ABS9" t="n">
        <v/>
      </c>
      <c r="ABT9" t="n">
        <v/>
      </c>
      <c r="ABU9" t="n">
        <v/>
      </c>
      <c r="ABV9" t="n">
        <v/>
      </c>
      <c r="ABW9" t="n">
        <v/>
      </c>
      <c r="ABX9" t="n">
        <v/>
      </c>
      <c r="ABY9" t="n">
        <v/>
      </c>
      <c r="ABZ9" t="n">
        <v/>
      </c>
      <c r="ACA9" t="n">
        <v/>
      </c>
      <c r="ACB9" t="n">
        <v/>
      </c>
      <c r="ACC9" t="n">
        <v/>
      </c>
      <c r="ACD9" t="n">
        <v/>
      </c>
      <c r="ACE9" t="n">
        <v/>
      </c>
      <c r="ACF9" t="n">
        <v/>
      </c>
      <c r="ACG9" t="n">
        <v/>
      </c>
      <c r="ACH9" t="n">
        <v/>
      </c>
      <c r="ACI9" t="n">
        <v/>
      </c>
      <c r="ACJ9" t="n">
        <v/>
      </c>
      <c r="ACK9" t="inlineStr">
        <is>
          <t>Tidak memiliki tempat untuk menyimpan</t>
        </is>
      </c>
      <c r="ACL9" t="n">
        <v>0</v>
      </c>
      <c r="ACM9" t="n">
        <v>1</v>
      </c>
      <c r="ACN9" t="n">
        <v>0</v>
      </c>
      <c r="ACO9" t="n">
        <v>0</v>
      </c>
      <c r="ACP9" t="n">
        <v>0</v>
      </c>
      <c r="ACQ9" t="n">
        <v>0</v>
      </c>
      <c r="ACR9" t="n">
        <v>0</v>
      </c>
      <c r="ACS9" t="n">
        <v/>
      </c>
      <c r="ACT9" t="inlineStr">
        <is>
          <t>Tidak</t>
        </is>
      </c>
      <c r="ACU9" t="inlineStr">
        <is>
          <t>Manfaat besar dan membantu kehidupan sehari-hari</t>
        </is>
      </c>
      <c r="ACV9" t="inlineStr">
        <is>
          <t>Sama saja</t>
        </is>
      </c>
      <c r="ACW9" t="inlineStr">
        <is>
          <t>Anggota keluarga - Perempuan dewasa</t>
        </is>
      </c>
      <c r="ACX9" t="inlineStr">
        <is>
          <t>Netral/tidak tahu</t>
        </is>
      </c>
      <c r="ACY9" t="inlineStr">
        <is>
          <t>Anggota keluarga - Laki-laki dewasa Anggota keluarga - Perempuan dewasa Anggota keluarga - Anak-anak</t>
        </is>
      </c>
      <c r="ACZ9" t="n">
        <v>1</v>
      </c>
      <c r="ADA9" t="n">
        <v>1</v>
      </c>
      <c r="ADB9" t="n">
        <v>1</v>
      </c>
      <c r="ADC9" t="n">
        <v>0</v>
      </c>
      <c r="ADD9" t="inlineStr">
        <is>
          <t>Puas</t>
        </is>
      </c>
      <c r="ADE9" t="inlineStr">
        <is>
          <t>Puas</t>
        </is>
      </c>
      <c r="ADF9" t="inlineStr">
        <is>
          <t>Puas</t>
        </is>
      </c>
      <c r="ADG9" t="inlineStr">
        <is>
          <t>Puas</t>
        </is>
      </c>
      <c r="ADH9" t="inlineStr">
        <is>
          <t>Tidak</t>
        </is>
      </c>
      <c r="ADI9" t="n">
        <v/>
      </c>
      <c r="ADJ9" t="inlineStr">
        <is>
          <t>Cukup puas</t>
        </is>
      </c>
      <c r="ADK9" t="n">
        <v/>
      </c>
      <c r="ADL9" t="n">
        <v/>
      </c>
      <c r="ADM9" t="n">
        <v/>
      </c>
      <c r="ADN9" t="n">
        <v/>
      </c>
      <c r="ADO9" t="n">
        <v/>
      </c>
      <c r="ADP9" t="n">
        <v/>
      </c>
      <c r="ADQ9" t="n">
        <v/>
      </c>
      <c r="ADR9" t="n">
        <v/>
      </c>
      <c r="ADS9" t="n">
        <v/>
      </c>
      <c r="ADT9" t="n">
        <v/>
      </c>
      <c r="ADU9" t="inlineStr">
        <is>
          <t>Dibiarkan saja</t>
        </is>
      </c>
      <c r="ADV9" t="n">
        <v>0</v>
      </c>
      <c r="ADW9" t="n">
        <v>0</v>
      </c>
      <c r="ADX9" t="n">
        <v>0</v>
      </c>
      <c r="ADY9" t="n">
        <v>0</v>
      </c>
      <c r="ADZ9" t="n">
        <v>0</v>
      </c>
      <c r="AEA9" t="n">
        <v>0</v>
      </c>
      <c r="AEB9" t="n">
        <v>1</v>
      </c>
      <c r="AEC9" t="n">
        <v>0</v>
      </c>
      <c r="AED9" t="n">
        <v/>
      </c>
      <c r="AEE9" t="inlineStr">
        <is>
          <t>Lainnya</t>
        </is>
      </c>
      <c r="AEF9" t="inlineStr">
        <is>
          <t>Laporan kepada ketua kelompok</t>
        </is>
      </c>
      <c r="AEG9" t="inlineStr">
        <is>
          <t>Lainnya</t>
        </is>
      </c>
      <c r="AEH9" t="inlineStr">
        <is>
          <t>Meminta bantuan kepada ketua kelompok</t>
        </is>
      </c>
      <c r="AEI9" t="inlineStr">
        <is>
          <t>Tidak</t>
        </is>
      </c>
      <c r="AEJ9" t="inlineStr">
        <is>
          <t>Tidak pernah</t>
        </is>
      </c>
      <c r="AEK9" t="inlineStr">
        <is>
          <t>Lebih mudah mendapatkan energi Lebih aman</t>
        </is>
      </c>
      <c r="AEL9" t="n">
        <v>0</v>
      </c>
      <c r="AEM9" t="n">
        <v>1</v>
      </c>
      <c r="AEN9" t="n">
        <v>0</v>
      </c>
      <c r="AEO9" t="n">
        <v>0</v>
      </c>
      <c r="AEP9" t="n">
        <v>1</v>
      </c>
      <c r="AEQ9" t="n">
        <v>0</v>
      </c>
      <c r="AER9" t="n">
        <v>0</v>
      </c>
      <c r="AES9" t="n">
        <v>0</v>
      </c>
      <c r="AET9" t="n">
        <v>0</v>
      </c>
      <c r="AEU9" t="n">
        <v>0</v>
      </c>
      <c r="AEV9" t="n">
        <v>0</v>
      </c>
      <c r="AEW9" t="n">
        <v>0</v>
      </c>
      <c r="AEX9" t="n">
        <v/>
      </c>
      <c r="AEY9" t="inlineStr">
        <is>
          <t>Mendukung lingkungan</t>
        </is>
      </c>
      <c r="AEZ9" t="n">
        <v/>
      </c>
      <c r="AFA9" t="inlineStr">
        <is>
          <t>Tetangga / teman / saudara</t>
        </is>
      </c>
      <c r="AFB9" t="n">
        <v/>
      </c>
      <c r="AFC9" t="inlineStr">
        <is>
          <t>Apet Supardi Pangalengan-Digester 2026-03-02-13_34_48.jpeg</t>
        </is>
      </c>
      <c r="AFD9" t="inlineStr">
        <is>
          <t>https://kf.kobotoolbox.org/api/v2/assets/avstPQqLr3Ab3ZdcVTXZ6f/data/685598424/attachments/attq5zQbNKxbaqaamLe8wVaj/</t>
        </is>
      </c>
      <c r="AFE9" t="inlineStr">
        <is>
          <t>Apet Supardi Pangalengan-Rumah 2026-03-02-13_35_3.jpeg</t>
        </is>
      </c>
      <c r="AFF9" t="inlineStr">
        <is>
          <t>https://kf.kobotoolbox.org/api/v2/assets/avstPQqLr3Ab3ZdcVTXZ6f/data/685598424/attachments/attjQSDVidpENuvywD3XRXQz/</t>
        </is>
      </c>
      <c r="AFG9" t="inlineStr">
        <is>
          <t>Ano</t>
        </is>
      </c>
      <c r="AFH9" t="n">
        <v/>
      </c>
      <c r="AFI9" t="n">
        <v/>
      </c>
    </row>
    <row r="10">
      <c r="A10" s="93" t="n">
        <v>46079</v>
      </c>
      <c r="B10" s="93" t="n">
        <v>46085</v>
      </c>
      <c r="C10" t="inlineStr">
        <is>
          <t>aep</t>
        </is>
      </c>
      <c r="D10" t="inlineStr">
        <is>
          <t>asep soehara</t>
        </is>
      </c>
      <c r="E10" t="n">
        <v>81223526779</v>
      </c>
      <c r="F10" t="inlineStr">
        <is>
          <t>-6.811283 107.579051 0 0</t>
        </is>
      </c>
      <c r="G10" t="n">
        <v>-6.811283</v>
      </c>
      <c r="H10" t="n">
        <v>107.579051</v>
      </c>
      <c r="I10" t="n">
        <v>0</v>
      </c>
      <c r="J10" t="n">
        <v>0</v>
      </c>
      <c r="K10" t="inlineStr">
        <is>
          <t>-6.811283, 107.579051.</t>
        </is>
      </c>
      <c r="L10" t="inlineStr">
        <is>
          <t>-6.811288 107.578982 0 0</t>
        </is>
      </c>
      <c r="M10" t="n">
        <v>-6.811288</v>
      </c>
      <c r="N10" t="n">
        <v>107.578982</v>
      </c>
      <c r="O10" t="n">
        <v>0</v>
      </c>
      <c r="P10" t="n">
        <v>0</v>
      </c>
      <c r="Q10" t="inlineStr">
        <is>
          <t>-6.811288, 107.578982.</t>
        </is>
      </c>
      <c r="R10" t="inlineStr">
        <is>
          <t>Jawa Barat</t>
        </is>
      </c>
      <c r="S10" t="n">
        <v>0</v>
      </c>
      <c r="T10" t="n">
        <v>0</v>
      </c>
      <c r="U10" t="n">
        <v>1</v>
      </c>
      <c r="V10" t="n">
        <v>0</v>
      </c>
      <c r="W10" t="n">
        <v>0</v>
      </c>
      <c r="X10" t="n">
        <v>0</v>
      </c>
      <c r="Y10" t="n">
        <v>0</v>
      </c>
      <c r="Z10" t="n">
        <v>0</v>
      </c>
      <c r="AA10" t="n">
        <v>0</v>
      </c>
      <c r="AB10" t="n">
        <v>0</v>
      </c>
      <c r="AC10" t="inlineStr">
        <is>
          <t>BANDUNGBARAT</t>
        </is>
      </c>
      <c r="AD10" t="inlineStr">
        <is>
          <t>PARONGPONG</t>
        </is>
      </c>
      <c r="AE10" t="inlineStr">
        <is>
          <t>KARYAWANGI</t>
        </is>
      </c>
      <c r="AF10" t="inlineStr">
        <is>
          <t>CV.DELTA CIPTA SENTOSA</t>
        </is>
      </c>
      <c r="AG10" t="inlineStr">
        <is>
          <t>DCP0055</t>
        </is>
      </c>
      <c r="AH10" t="n">
        <v>2</v>
      </c>
      <c r="AI10" t="inlineStr">
        <is>
          <t>VPA2</t>
        </is>
      </c>
      <c r="AJ10" t="inlineStr">
        <is>
          <t>Aktif</t>
        </is>
      </c>
      <c r="AK10" t="n">
        <v>47</v>
      </c>
      <c r="AL10" t="inlineStr">
        <is>
          <t>Laki-laki</t>
        </is>
      </c>
      <c r="AM10" t="inlineStr">
        <is>
          <t>Sudah menikah</t>
        </is>
      </c>
      <c r="AN10" t="inlineStr">
        <is>
          <t>SD/Sederajat</t>
        </is>
      </c>
      <c r="AO10" t="inlineStr">
        <is>
          <t>Peternak</t>
        </is>
      </c>
      <c r="AP10" t="n">
        <v>0</v>
      </c>
      <c r="AQ10" t="n">
        <v>1</v>
      </c>
      <c r="AR10" t="n">
        <v>0</v>
      </c>
      <c r="AS10" t="n">
        <v>0</v>
      </c>
      <c r="AT10" t="n">
        <v>0</v>
      </c>
      <c r="AU10" t="n">
        <v>0</v>
      </c>
      <c r="AV10" t="n">
        <v>0</v>
      </c>
      <c r="AW10" t="n">
        <v>0</v>
      </c>
      <c r="AX10" t="n">
        <v/>
      </c>
      <c r="AY10" t="inlineStr">
        <is>
          <t>Petani</t>
        </is>
      </c>
      <c r="AZ10" t="n">
        <v>1</v>
      </c>
      <c r="BA10" t="n">
        <v>0</v>
      </c>
      <c r="BB10" t="n">
        <v>0</v>
      </c>
      <c r="BC10" t="n">
        <v>0</v>
      </c>
      <c r="BD10" t="n">
        <v>0</v>
      </c>
      <c r="BE10" t="n">
        <v>0</v>
      </c>
      <c r="BF10" t="n">
        <v>0</v>
      </c>
      <c r="BG10" t="n">
        <v>0</v>
      </c>
      <c r="BH10" t="n">
        <v/>
      </c>
      <c r="BI10" t="inlineStr">
        <is>
          <t>Rp2.500.000 - Rp3.500.000</t>
        </is>
      </c>
      <c r="BJ10" t="n">
        <v>1</v>
      </c>
      <c r="BK10" t="n">
        <v>1</v>
      </c>
      <c r="BL10" t="n">
        <v>1</v>
      </c>
      <c r="BM10" t="n">
        <v>0</v>
      </c>
      <c r="BN10" t="inlineStr">
        <is>
          <t>Milik sendiri</t>
        </is>
      </c>
      <c r="BO10" t="inlineStr">
        <is>
          <t>Permanen (dinding bata dan semen)</t>
        </is>
      </c>
      <c r="BP10" t="n">
        <v>1</v>
      </c>
      <c r="BQ10" t="n">
        <v>0</v>
      </c>
      <c r="BR10" t="n">
        <v>0</v>
      </c>
      <c r="BS10" t="n">
        <v>0</v>
      </c>
      <c r="BT10" t="n">
        <v>0</v>
      </c>
      <c r="BU10" t="n">
        <v/>
      </c>
      <c r="BV10" t="inlineStr">
        <is>
          <t>Keramik/ubin</t>
        </is>
      </c>
      <c r="BW10" t="n">
        <v>0</v>
      </c>
      <c r="BX10" t="n">
        <v>0</v>
      </c>
      <c r="BY10" t="n">
        <v>1</v>
      </c>
      <c r="BZ10" t="n">
        <v>0</v>
      </c>
      <c r="CA10" t="n">
        <v>0</v>
      </c>
      <c r="CB10" t="n">
        <v/>
      </c>
      <c r="CC10" t="inlineStr">
        <is>
          <t>Genting</t>
        </is>
      </c>
      <c r="CD10" t="n">
        <v>0</v>
      </c>
      <c r="CE10" t="n">
        <v>0</v>
      </c>
      <c r="CF10" t="n">
        <v>0</v>
      </c>
      <c r="CG10" t="n">
        <v>0</v>
      </c>
      <c r="CH10" t="n">
        <v>0</v>
      </c>
      <c r="CI10" t="n">
        <v>1</v>
      </c>
      <c r="CJ10" t="n">
        <v>0</v>
      </c>
      <c r="CK10" t="n">
        <v/>
      </c>
      <c r="CL10" t="inlineStr">
        <is>
          <t>Ya</t>
        </is>
      </c>
      <c r="CM10" t="n">
        <v>2024</v>
      </c>
      <c r="CN10" t="inlineStr">
        <is>
          <t>Fixed-Dome (Kubah Tetap)</t>
        </is>
      </c>
      <c r="CO10" t="inlineStr">
        <is>
          <t>4 m³ (2-3 ekor sapi, ±3 jam memasak/hari, ±30 kg slurry/hari)</t>
        </is>
      </c>
      <c r="CP10" t="inlineStr">
        <is>
          <t>Anggota keluarga - laki-laki</t>
        </is>
      </c>
      <c r="CQ10" t="n">
        <v>0</v>
      </c>
      <c r="CR10" t="n">
        <v>0</v>
      </c>
      <c r="CS10" t="n">
        <v>0</v>
      </c>
      <c r="CT10" t="n">
        <v>0</v>
      </c>
      <c r="CU10" t="n">
        <v>1</v>
      </c>
      <c r="CV10" t="n">
        <v>0</v>
      </c>
      <c r="CW10" t="n">
        <v>0</v>
      </c>
      <c r="CX10" t="n">
        <v>0</v>
      </c>
      <c r="CY10" t="inlineStr">
        <is>
          <t>Anggota keluarga - laki-laki Anggota keluarga - perempuan dewasa</t>
        </is>
      </c>
      <c r="CZ10" t="n">
        <v>1</v>
      </c>
      <c r="DA10" t="n">
        <v>1</v>
      </c>
      <c r="DB10" t="n">
        <v>0</v>
      </c>
      <c r="DC10" t="n">
        <v/>
      </c>
      <c r="DD10" t="inlineStr">
        <is>
          <t>Anggota keluarga - laki-laki Anggota keluarga - perempuan dewasa CPO atau pendamping</t>
        </is>
      </c>
      <c r="DE10" t="n">
        <v>1</v>
      </c>
      <c r="DF10" t="n">
        <v>1</v>
      </c>
      <c r="DG10" t="n">
        <v>1</v>
      </c>
      <c r="DH10" t="n">
        <v>0</v>
      </c>
      <c r="DI10" t="n">
        <v/>
      </c>
      <c r="DJ10" t="inlineStr">
        <is>
          <t>CPO atau pendamping</t>
        </is>
      </c>
      <c r="DK10" t="n">
        <v>0</v>
      </c>
      <c r="DL10" t="n">
        <v>0</v>
      </c>
      <c r="DM10" t="n">
        <v>1</v>
      </c>
      <c r="DN10" t="n">
        <v>0</v>
      </c>
      <c r="DO10" t="n">
        <v/>
      </c>
      <c r="DP10" t="inlineStr">
        <is>
          <t>Ya</t>
        </is>
      </c>
      <c r="DQ10" t="n">
        <v/>
      </c>
      <c r="DR10" t="n">
        <v/>
      </c>
      <c r="DS10" t="n">
        <v/>
      </c>
      <c r="DT10" t="n">
        <v/>
      </c>
      <c r="DU10" t="n">
        <v/>
      </c>
      <c r="DV10" t="n">
        <v/>
      </c>
      <c r="DW10" t="n">
        <v/>
      </c>
      <c r="DX10" t="n">
        <v/>
      </c>
      <c r="DY10" t="n">
        <v/>
      </c>
      <c r="DZ10" t="n">
        <v/>
      </c>
      <c r="EA10" t="n">
        <v/>
      </c>
      <c r="EB10" t="n">
        <v/>
      </c>
      <c r="EC10" t="n">
        <v/>
      </c>
      <c r="ED10" t="n">
        <v/>
      </c>
      <c r="EE10" t="n">
        <v/>
      </c>
      <c r="EF10" t="n">
        <v/>
      </c>
      <c r="EG10" t="n">
        <v/>
      </c>
      <c r="EH10" t="n">
        <v/>
      </c>
      <c r="EI10" t="inlineStr">
        <is>
          <t>Tidak ada masalah</t>
        </is>
      </c>
      <c r="EJ10" t="n">
        <v>0</v>
      </c>
      <c r="EK10" t="n">
        <v>0</v>
      </c>
      <c r="EL10" t="n">
        <v>0</v>
      </c>
      <c r="EM10" t="n">
        <v>1</v>
      </c>
      <c r="EN10" t="n">
        <v>0</v>
      </c>
      <c r="EO10" t="n">
        <v/>
      </c>
      <c r="EP10" t="inlineStr">
        <is>
          <t>Ya, sangat jelas dan mudah diikuti</t>
        </is>
      </c>
      <c r="EQ10" t="inlineStr">
        <is>
          <t>Pelatihan</t>
        </is>
      </c>
      <c r="ER10" t="inlineStr">
        <is>
          <t>CPO atau pendamping</t>
        </is>
      </c>
      <c r="ES10" t="n">
        <v>1</v>
      </c>
      <c r="ET10" t="n">
        <v>0</v>
      </c>
      <c r="EU10" t="n">
        <v>0</v>
      </c>
      <c r="EV10" t="n">
        <v>0</v>
      </c>
      <c r="EW10" t="n">
        <v/>
      </c>
      <c r="EX10" t="inlineStr">
        <is>
          <t>Anggota keluarga - Laki-laki</t>
        </is>
      </c>
      <c r="EY10" t="n">
        <v>1</v>
      </c>
      <c r="EZ10" t="n">
        <v>0</v>
      </c>
      <c r="FA10" t="n">
        <v>0</v>
      </c>
      <c r="FB10" t="n">
        <v/>
      </c>
      <c r="FC10" t="inlineStr">
        <is>
          <t>Jarang sekali</t>
        </is>
      </c>
      <c r="FD10" t="n">
        <v/>
      </c>
      <c r="FE10" t="inlineStr">
        <is>
          <t>Mengetahui</t>
        </is>
      </c>
      <c r="FF10" t="inlineStr">
        <is>
          <t>Selalu (setiap hari)</t>
        </is>
      </c>
      <c r="FG10" t="inlineStr">
        <is>
          <t>Mengetahui</t>
        </is>
      </c>
      <c r="FH10" t="inlineStr">
        <is>
          <t>Selalu (setiap hari)</t>
        </is>
      </c>
      <c r="FI10" t="inlineStr">
        <is>
          <t>Mengetahui</t>
        </is>
      </c>
      <c r="FJ10" t="inlineStr">
        <is>
          <t>Selalu (setiap hari)</t>
        </is>
      </c>
      <c r="FK10" t="inlineStr">
        <is>
          <t>Tidak mengetahui</t>
        </is>
      </c>
      <c r="FL10" t="inlineStr">
        <is>
          <t>Tidak pernah</t>
        </is>
      </c>
      <c r="FM10" t="inlineStr">
        <is>
          <t>Mengetahui</t>
        </is>
      </c>
      <c r="FN10" t="inlineStr">
        <is>
          <t>Selalu (setiap hari)</t>
        </is>
      </c>
      <c r="FO10" t="inlineStr">
        <is>
          <t>Mengetahui</t>
        </is>
      </c>
      <c r="FP10" t="inlineStr">
        <is>
          <t>Sering (setiap minggu)</t>
        </is>
      </c>
      <c r="FQ10" t="inlineStr">
        <is>
          <t>Mengetahui</t>
        </is>
      </c>
      <c r="FR10" t="inlineStr">
        <is>
          <t>Ya</t>
        </is>
      </c>
      <c r="FS10" t="inlineStr">
        <is>
          <t>Mengetahui</t>
        </is>
      </c>
      <c r="FT10" t="inlineStr">
        <is>
          <t>Ya, selalu</t>
        </is>
      </c>
      <c r="FU10" t="inlineStr">
        <is>
          <t>Laki-laki dewasa Perempuan dewasa</t>
        </is>
      </c>
      <c r="FV10" t="n">
        <v>1</v>
      </c>
      <c r="FW10" t="n">
        <v>1</v>
      </c>
      <c r="FX10" t="n">
        <v>0</v>
      </c>
      <c r="FY10" t="n">
        <v>0</v>
      </c>
      <c r="FZ10" t="inlineStr">
        <is>
          <t>Memahami</t>
        </is>
      </c>
      <c r="GA10" t="inlineStr">
        <is>
          <t>CPO Pelatihan</t>
        </is>
      </c>
      <c r="GB10" t="n">
        <v>1</v>
      </c>
      <c r="GC10" t="n">
        <v>1</v>
      </c>
      <c r="GD10" t="n">
        <v>0</v>
      </c>
      <c r="GE10" t="n">
        <v>0</v>
      </c>
      <c r="GF10" t="n">
        <v/>
      </c>
      <c r="GG10" t="inlineStr">
        <is>
          <t>Selalu</t>
        </is>
      </c>
      <c r="GH10" t="inlineStr">
        <is>
          <t>Ya</t>
        </is>
      </c>
      <c r="GI10" t="inlineStr">
        <is>
          <t>Teman/keluarga</t>
        </is>
      </c>
      <c r="GJ10" t="n">
        <v>0</v>
      </c>
      <c r="GK10" t="n">
        <v>1</v>
      </c>
      <c r="GL10" t="n">
        <v>0</v>
      </c>
      <c r="GM10" t="n">
        <v>0</v>
      </c>
      <c r="GN10" t="n">
        <v/>
      </c>
      <c r="GO10" t="n">
        <v>9</v>
      </c>
      <c r="GP10" t="inlineStr">
        <is>
          <t>Sebagian</t>
        </is>
      </c>
      <c r="GQ10" t="inlineStr">
        <is>
          <t>LPG</t>
        </is>
      </c>
      <c r="GR10" t="n">
        <v>1</v>
      </c>
      <c r="GS10" t="n">
        <v>0</v>
      </c>
      <c r="GT10" t="n">
        <v>0</v>
      </c>
      <c r="GU10" t="n">
        <v>0</v>
      </c>
      <c r="GV10" t="n">
        <v>0</v>
      </c>
      <c r="GW10" t="n">
        <v>0</v>
      </c>
      <c r="GX10" t="n">
        <v>0</v>
      </c>
      <c r="GY10" t="n">
        <v/>
      </c>
      <c r="GZ10" t="inlineStr">
        <is>
          <t>Ya</t>
        </is>
      </c>
      <c r="HA10" t="n">
        <v/>
      </c>
      <c r="HB10" t="n">
        <v/>
      </c>
      <c r="HC10" t="n">
        <v/>
      </c>
      <c r="HD10" t="n">
        <v/>
      </c>
      <c r="HE10" t="n">
        <v>21</v>
      </c>
      <c r="HF10" t="n">
        <v>175000</v>
      </c>
      <c r="HG10" t="n">
        <v>9</v>
      </c>
      <c r="HH10" t="n">
        <v>75000</v>
      </c>
      <c r="HI10" t="n">
        <v/>
      </c>
      <c r="HJ10" t="n">
        <v/>
      </c>
      <c r="HK10" t="n">
        <v/>
      </c>
      <c r="HL10" t="n">
        <v/>
      </c>
      <c r="HM10" t="n">
        <v/>
      </c>
      <c r="HN10" t="n">
        <v/>
      </c>
      <c r="HO10" t="n">
        <v/>
      </c>
      <c r="HP10" t="n">
        <v/>
      </c>
      <c r="HQ10" t="n">
        <v/>
      </c>
      <c r="HR10" t="n">
        <v/>
      </c>
      <c r="HS10" t="n">
        <v/>
      </c>
      <c r="HT10" t="n">
        <v/>
      </c>
      <c r="HU10" t="n">
        <v/>
      </c>
      <c r="HV10" t="n">
        <v/>
      </c>
      <c r="HW10" t="n">
        <v/>
      </c>
      <c r="HX10" t="n">
        <v/>
      </c>
      <c r="HY10" t="n">
        <v/>
      </c>
      <c r="HZ10" t="n">
        <v/>
      </c>
      <c r="IA10" t="n">
        <v>12</v>
      </c>
      <c r="IB10" t="n">
        <v>100000</v>
      </c>
      <c r="IC10" t="n">
        <v/>
      </c>
      <c r="ID10" t="n">
        <v/>
      </c>
      <c r="IE10" t="n">
        <v/>
      </c>
      <c r="IF10" t="n">
        <v/>
      </c>
      <c r="IG10" t="n">
        <v/>
      </c>
      <c r="IH10" t="n">
        <v/>
      </c>
      <c r="II10" t="n">
        <v/>
      </c>
      <c r="IJ10" t="n">
        <v/>
      </c>
      <c r="IK10" t="inlineStr">
        <is>
          <t>15-30 kg</t>
        </is>
      </c>
      <c r="IL10" t="inlineStr">
        <is>
          <t>1-3 jam</t>
        </is>
      </c>
      <c r="IM10" t="inlineStr">
        <is>
          <t>Tidak</t>
        </is>
      </c>
      <c r="IN10" t="inlineStr">
        <is>
          <t>Tidak</t>
        </is>
      </c>
      <c r="IO10" t="inlineStr">
        <is>
          <t>Tidak ada perubahan</t>
        </is>
      </c>
      <c r="IP10" t="n">
        <v/>
      </c>
      <c r="IQ10" t="inlineStr">
        <is>
          <t>Tidak pernah</t>
        </is>
      </c>
      <c r="IR10" t="n">
        <v/>
      </c>
      <c r="IS10" t="n">
        <v/>
      </c>
      <c r="IT10" t="n">
        <v/>
      </c>
      <c r="IU10" t="n">
        <v/>
      </c>
      <c r="IV10" t="n">
        <v/>
      </c>
      <c r="IW10" t="n">
        <v/>
      </c>
      <c r="IX10" t="n">
        <v/>
      </c>
      <c r="IY10" t="n">
        <v/>
      </c>
      <c r="IZ10" t="inlineStr">
        <is>
          <t>Tidak pernah</t>
        </is>
      </c>
      <c r="JA10" t="n">
        <v/>
      </c>
      <c r="JB10" t="n">
        <v/>
      </c>
      <c r="JC10" t="n">
        <v/>
      </c>
      <c r="JD10" t="n">
        <v/>
      </c>
      <c r="JE10" t="n">
        <v/>
      </c>
      <c r="JF10" t="n">
        <v/>
      </c>
      <c r="JG10" t="n">
        <v/>
      </c>
      <c r="JH10" t="n">
        <v/>
      </c>
      <c r="JI10" t="inlineStr">
        <is>
          <t>Tidak pernah</t>
        </is>
      </c>
      <c r="JJ10" t="n">
        <v/>
      </c>
      <c r="JK10" t="n">
        <v/>
      </c>
      <c r="JL10" t="n">
        <v/>
      </c>
      <c r="JM10" t="n">
        <v/>
      </c>
      <c r="JN10" t="n">
        <v/>
      </c>
      <c r="JO10" t="n">
        <v/>
      </c>
      <c r="JP10" t="n">
        <v/>
      </c>
      <c r="JQ10" t="n">
        <v/>
      </c>
      <c r="JR10" t="inlineStr">
        <is>
          <t>Tidak pernah</t>
        </is>
      </c>
      <c r="JS10" t="n">
        <v/>
      </c>
      <c r="JT10" t="n">
        <v/>
      </c>
      <c r="JU10" t="n">
        <v/>
      </c>
      <c r="JV10" t="n">
        <v/>
      </c>
      <c r="JW10" t="n">
        <v/>
      </c>
      <c r="JX10" t="n">
        <v/>
      </c>
      <c r="JY10" t="n">
        <v/>
      </c>
      <c r="JZ10" t="n">
        <v/>
      </c>
      <c r="KA10" t="inlineStr">
        <is>
          <t>Tidak pernah</t>
        </is>
      </c>
      <c r="KB10" t="n">
        <v/>
      </c>
      <c r="KC10" t="n">
        <v/>
      </c>
      <c r="KD10" t="n">
        <v/>
      </c>
      <c r="KE10" t="n">
        <v/>
      </c>
      <c r="KF10" t="n">
        <v/>
      </c>
      <c r="KG10" t="n">
        <v/>
      </c>
      <c r="KH10" t="n">
        <v/>
      </c>
      <c r="KI10" t="n">
        <v/>
      </c>
      <c r="KJ10" t="inlineStr">
        <is>
          <t>Tidak pernah</t>
        </is>
      </c>
      <c r="KK10" t="n">
        <v/>
      </c>
      <c r="KL10" t="n">
        <v/>
      </c>
      <c r="KM10" t="n">
        <v/>
      </c>
      <c r="KN10" t="n">
        <v/>
      </c>
      <c r="KO10" t="n">
        <v/>
      </c>
      <c r="KP10" t="n">
        <v/>
      </c>
      <c r="KQ10" t="n">
        <v/>
      </c>
      <c r="KR10" t="n">
        <v/>
      </c>
      <c r="KS10" t="inlineStr">
        <is>
          <t>Tidak ada perubahan</t>
        </is>
      </c>
      <c r="KT10" t="inlineStr">
        <is>
          <t>0-1 kali</t>
        </is>
      </c>
      <c r="KU10" t="inlineStr">
        <is>
          <t>0-1 kali</t>
        </is>
      </c>
      <c r="KV10" t="inlineStr">
        <is>
          <t>Tidak ada</t>
        </is>
      </c>
      <c r="KW10" t="n">
        <v>0</v>
      </c>
      <c r="KX10" t="n">
        <v>0</v>
      </c>
      <c r="KY10" t="n">
        <v>0</v>
      </c>
      <c r="KZ10" t="n">
        <v>1</v>
      </c>
      <c r="LA10" t="inlineStr">
        <is>
          <t>Tidak ada perubahan</t>
        </is>
      </c>
      <c r="LB10" t="inlineStr">
        <is>
          <t>Tidak ada perubahan</t>
        </is>
      </c>
      <c r="LC10" t="n">
        <v>6</v>
      </c>
      <c r="LD10" t="n">
        <v>8</v>
      </c>
      <c r="LE10" t="n">
        <v>0</v>
      </c>
      <c r="LF10" t="n">
        <v>0</v>
      </c>
      <c r="LG10" t="inlineStr">
        <is>
          <t>Ya</t>
        </is>
      </c>
      <c r="LH10" t="n">
        <v>100000</v>
      </c>
      <c r="LI10" t="n">
        <v/>
      </c>
      <c r="LJ10" t="inlineStr">
        <is>
          <t>Kebutuhan rumah tangga</t>
        </is>
      </c>
      <c r="LK10" t="n">
        <v>0</v>
      </c>
      <c r="LL10" t="n">
        <v>0</v>
      </c>
      <c r="LM10" t="n">
        <v>0</v>
      </c>
      <c r="LN10" t="n">
        <v>0</v>
      </c>
      <c r="LO10" t="n">
        <v>1</v>
      </c>
      <c r="LP10" t="n">
        <v>0</v>
      </c>
      <c r="LQ10" t="n">
        <v>0</v>
      </c>
      <c r="LR10" t="n">
        <v/>
      </c>
      <c r="LS10" t="n">
        <v>30</v>
      </c>
      <c r="LT10" t="n">
        <v>0</v>
      </c>
      <c r="LU10" t="n">
        <v>0</v>
      </c>
      <c r="LV10" t="n">
        <v>30</v>
      </c>
      <c r="LW10" t="n">
        <v>0</v>
      </c>
      <c r="LX10" t="n">
        <v>0</v>
      </c>
      <c r="LY10" t="n">
        <v>20</v>
      </c>
      <c r="LZ10" t="n">
        <v>0</v>
      </c>
      <c r="MA10" t="n">
        <v>0</v>
      </c>
      <c r="MB10" t="inlineStr">
        <is>
          <t>Tidak</t>
        </is>
      </c>
      <c r="MC10" t="n">
        <v>0</v>
      </c>
      <c r="MD10" t="n">
        <v>0</v>
      </c>
      <c r="ME10" t="n">
        <v>70</v>
      </c>
      <c r="MF10" t="n">
        <v>30</v>
      </c>
      <c r="MG10" t="n">
        <v>0</v>
      </c>
      <c r="MH10" t="n">
        <v>0</v>
      </c>
      <c r="MI10" t="n">
        <v/>
      </c>
      <c r="MJ10" t="n">
        <v/>
      </c>
      <c r="MK10" t="n">
        <v/>
      </c>
      <c r="ML10" t="n">
        <v/>
      </c>
      <c r="MM10" t="n">
        <v/>
      </c>
      <c r="MN10" t="n">
        <v/>
      </c>
      <c r="MO10" t="n">
        <v/>
      </c>
      <c r="MP10" t="n">
        <v/>
      </c>
      <c r="MQ10" t="n">
        <v/>
      </c>
      <c r="MR10" t="inlineStr">
        <is>
          <t>Tidak ada waktu yang dihemat</t>
        </is>
      </c>
      <c r="MS10" t="n">
        <v/>
      </c>
      <c r="MT10" t="inlineStr">
        <is>
          <t>Tidak ada waktu yang dihemat</t>
        </is>
      </c>
      <c r="MU10" t="inlineStr">
        <is>
          <t>Tidak</t>
        </is>
      </c>
      <c r="MV10" t="n">
        <v/>
      </c>
      <c r="MW10" t="n">
        <v/>
      </c>
      <c r="MX10" t="n">
        <v/>
      </c>
      <c r="MY10" t="n">
        <v/>
      </c>
      <c r="MZ10" t="n">
        <v/>
      </c>
      <c r="NA10" t="n">
        <v/>
      </c>
      <c r="NB10" t="n">
        <v/>
      </c>
      <c r="NC10" t="n">
        <v/>
      </c>
      <c r="ND10" t="n">
        <v/>
      </c>
      <c r="NE10" t="n">
        <v/>
      </c>
      <c r="NF10" t="n">
        <v/>
      </c>
      <c r="NG10" t="n">
        <v/>
      </c>
      <c r="NH10" t="n">
        <v/>
      </c>
      <c r="NI10" t="n">
        <v/>
      </c>
      <c r="NJ10" t="n">
        <v/>
      </c>
      <c r="NK10" t="n">
        <v/>
      </c>
      <c r="NL10" t="inlineStr">
        <is>
          <t>Ya</t>
        </is>
      </c>
      <c r="NM10" t="inlineStr">
        <is>
          <t>100% dana hibah</t>
        </is>
      </c>
      <c r="NN10" t="inlineStr">
        <is>
          <t>0 (100% sumber pembiayaan dari hibah)</t>
        </is>
      </c>
      <c r="NO10" t="inlineStr">
        <is>
          <t>Pemerintah</t>
        </is>
      </c>
      <c r="NP10" t="n">
        <v/>
      </c>
      <c r="NQ10" t="n">
        <v/>
      </c>
      <c r="NR10" t="n">
        <v/>
      </c>
      <c r="NS10" t="n">
        <v/>
      </c>
      <c r="NT10" t="n">
        <v/>
      </c>
      <c r="NU10" t="n">
        <v/>
      </c>
      <c r="NV10" t="n">
        <v/>
      </c>
      <c r="NW10" t="n">
        <v/>
      </c>
      <c r="NX10" t="inlineStr">
        <is>
          <t>Sama saja</t>
        </is>
      </c>
      <c r="NY10" t="n">
        <v>90</v>
      </c>
      <c r="NZ10" t="n">
        <v>0</v>
      </c>
      <c r="OA10" t="n">
        <v>0</v>
      </c>
      <c r="OB10" t="n">
        <v>60</v>
      </c>
      <c r="OC10" t="n">
        <v>0</v>
      </c>
      <c r="OD10" t="n">
        <v>0</v>
      </c>
      <c r="OE10" t="inlineStr">
        <is>
          <t>Lebih baik</t>
        </is>
      </c>
      <c r="OF10" t="inlineStr">
        <is>
          <t>Sama saja (tidak ada perbedaan waktu memasak MAUPUN rasa/bau makanan bila dibandingkan penggunaan sebelumnya)</t>
        </is>
      </c>
      <c r="OG10" t="inlineStr">
        <is>
          <t>Ya</t>
        </is>
      </c>
      <c r="OH10" t="n">
        <v>0</v>
      </c>
      <c r="OI10" t="n">
        <v>3</v>
      </c>
      <c r="OJ10" t="n">
        <v>0</v>
      </c>
      <c r="OK10" t="n">
        <v>0</v>
      </c>
      <c r="OL10" t="n">
        <v>0</v>
      </c>
      <c r="OM10" t="n">
        <v>0</v>
      </c>
      <c r="ON10" t="n">
        <v>0</v>
      </c>
      <c r="OO10" t="n">
        <v>0</v>
      </c>
      <c r="OP10" t="inlineStr">
        <is>
          <t>Sapi perah</t>
        </is>
      </c>
      <c r="OQ10" t="n">
        <v>0</v>
      </c>
      <c r="OR10" t="n">
        <v>1</v>
      </c>
      <c r="OS10" t="n">
        <v>0</v>
      </c>
      <c r="OT10" t="n">
        <v>0</v>
      </c>
      <c r="OU10" t="n">
        <v>0</v>
      </c>
      <c r="OV10" t="n">
        <v>0</v>
      </c>
      <c r="OW10" t="n">
        <v>0</v>
      </c>
      <c r="OX10" t="n">
        <v>0</v>
      </c>
      <c r="OY10" t="n">
        <v>0</v>
      </c>
      <c r="OZ10" t="inlineStr">
        <is>
          <t>Sapi perah</t>
        </is>
      </c>
      <c r="PA10" t="n">
        <v>0</v>
      </c>
      <c r="PB10" t="n">
        <v>1</v>
      </c>
      <c r="PC10" t="n">
        <v>0</v>
      </c>
      <c r="PD10" t="n">
        <v>0</v>
      </c>
      <c r="PE10" t="n">
        <v>0</v>
      </c>
      <c r="PF10" t="n">
        <v>0</v>
      </c>
      <c r="PG10" t="n">
        <v>0</v>
      </c>
      <c r="PH10" t="n">
        <v>0</v>
      </c>
      <c r="PI10" t="n">
        <v>0</v>
      </c>
      <c r="PJ10" t="inlineStr">
        <is>
          <t>Tidak ada</t>
        </is>
      </c>
      <c r="PK10" t="n">
        <v>0</v>
      </c>
      <c r="PL10" t="n">
        <v>0</v>
      </c>
      <c r="PM10" t="n">
        <v>0</v>
      </c>
      <c r="PN10" t="n">
        <v>0</v>
      </c>
      <c r="PO10" t="n">
        <v>0</v>
      </c>
      <c r="PP10" t="n">
        <v>0</v>
      </c>
      <c r="PQ10" t="n">
        <v>0</v>
      </c>
      <c r="PR10" t="n">
        <v>0</v>
      </c>
      <c r="PS10" t="n">
        <v>1</v>
      </c>
      <c r="PT10" t="n">
        <v/>
      </c>
      <c r="PU10" t="n">
        <v/>
      </c>
      <c r="PV10" t="n">
        <v/>
      </c>
      <c r="PW10" t="n">
        <v/>
      </c>
      <c r="PX10" t="n">
        <v/>
      </c>
      <c r="PY10" t="n">
        <v/>
      </c>
      <c r="PZ10" t="n">
        <v/>
      </c>
      <c r="QA10" t="n">
        <v/>
      </c>
      <c r="QB10" t="n">
        <v/>
      </c>
      <c r="QC10" t="n">
        <v/>
      </c>
      <c r="QD10" t="n">
        <v/>
      </c>
      <c r="QE10" t="inlineStr">
        <is>
          <t>1-Disebarkan ke lahan terbuka</t>
        </is>
      </c>
      <c r="QF10" t="n">
        <v>0</v>
      </c>
      <c r="QG10" t="n">
        <v>0</v>
      </c>
      <c r="QH10" t="n">
        <v>0</v>
      </c>
      <c r="QI10" t="n">
        <v>0</v>
      </c>
      <c r="QJ10" t="n">
        <v>0</v>
      </c>
      <c r="QK10" t="n">
        <v>1</v>
      </c>
      <c r="QL10" t="n">
        <v>0</v>
      </c>
      <c r="QM10" t="n">
        <v>0</v>
      </c>
      <c r="QN10" t="n">
        <v>0</v>
      </c>
      <c r="QO10" t="n">
        <v/>
      </c>
      <c r="QP10" t="n">
        <v/>
      </c>
      <c r="QQ10" t="n">
        <v/>
      </c>
      <c r="QR10" t="n">
        <v/>
      </c>
      <c r="QS10" t="n">
        <v/>
      </c>
      <c r="QT10" t="n">
        <v/>
      </c>
      <c r="QU10" t="n">
        <v/>
      </c>
      <c r="QV10" t="n">
        <v/>
      </c>
      <c r="QW10" t="n">
        <v/>
      </c>
      <c r="QX10" t="n">
        <v/>
      </c>
      <c r="QY10" t="n">
        <v/>
      </c>
      <c r="QZ10" t="n">
        <v/>
      </c>
      <c r="RA10" t="n">
        <v/>
      </c>
      <c r="RB10" t="n">
        <v/>
      </c>
      <c r="RC10" t="n">
        <v/>
      </c>
      <c r="RD10" t="n">
        <v/>
      </c>
      <c r="RE10" t="n">
        <v/>
      </c>
      <c r="RF10" t="n">
        <v/>
      </c>
      <c r="RG10" t="n">
        <v/>
      </c>
      <c r="RH10" t="n">
        <v/>
      </c>
      <c r="RI10" t="n">
        <v/>
      </c>
      <c r="RJ10" t="n">
        <v/>
      </c>
      <c r="RK10" t="n">
        <v/>
      </c>
      <c r="RL10" t="n">
        <v/>
      </c>
      <c r="RM10" t="n">
        <v/>
      </c>
      <c r="RN10" t="n">
        <v/>
      </c>
      <c r="RO10" t="n">
        <v/>
      </c>
      <c r="RP10" t="n">
        <v/>
      </c>
      <c r="RQ10" t="n">
        <v/>
      </c>
      <c r="RR10" t="n">
        <v/>
      </c>
      <c r="RS10" t="n">
        <v/>
      </c>
      <c r="RT10" t="n">
        <v/>
      </c>
      <c r="RU10" t="n">
        <v/>
      </c>
      <c r="RV10" t="n">
        <v/>
      </c>
      <c r="RW10" t="n">
        <v/>
      </c>
      <c r="RX10" t="n">
        <v/>
      </c>
      <c r="RY10" t="n">
        <v/>
      </c>
      <c r="RZ10" t="n">
        <v/>
      </c>
      <c r="SA10" t="n">
        <v/>
      </c>
      <c r="SB10" t="n">
        <v/>
      </c>
      <c r="SC10" t="n">
        <v/>
      </c>
      <c r="SD10" t="n">
        <v/>
      </c>
      <c r="SE10" t="n">
        <v/>
      </c>
      <c r="SF10" t="n">
        <v/>
      </c>
      <c r="SG10" t="n">
        <v/>
      </c>
      <c r="SH10" t="n">
        <v/>
      </c>
      <c r="SI10" t="n">
        <v/>
      </c>
      <c r="SJ10" t="n">
        <v/>
      </c>
      <c r="SK10" t="n">
        <v/>
      </c>
      <c r="SL10" t="n">
        <v/>
      </c>
      <c r="SM10" t="n">
        <v/>
      </c>
      <c r="SN10" t="n">
        <v/>
      </c>
      <c r="SO10" t="n">
        <v/>
      </c>
      <c r="SP10" t="n">
        <v/>
      </c>
      <c r="SQ10" t="n">
        <v/>
      </c>
      <c r="SR10" t="n">
        <v/>
      </c>
      <c r="SS10" t="n">
        <v/>
      </c>
      <c r="ST10" t="n">
        <v/>
      </c>
      <c r="SU10" t="n">
        <v/>
      </c>
      <c r="SV10" t="n">
        <v/>
      </c>
      <c r="SW10" t="n">
        <v/>
      </c>
      <c r="SX10" t="n">
        <v/>
      </c>
      <c r="SY10" t="n">
        <v/>
      </c>
      <c r="SZ10" t="n">
        <v>3</v>
      </c>
      <c r="TA10" t="n">
        <v/>
      </c>
      <c r="TB10" t="n">
        <v/>
      </c>
      <c r="TC10" t="n">
        <v/>
      </c>
      <c r="TD10" t="n">
        <v/>
      </c>
      <c r="TE10" t="n">
        <v/>
      </c>
      <c r="TF10" t="n">
        <v/>
      </c>
      <c r="TG10" t="n">
        <v/>
      </c>
      <c r="TH10" t="n">
        <v/>
      </c>
      <c r="TI10" t="n">
        <v/>
      </c>
      <c r="TJ10" t="n">
        <v/>
      </c>
      <c r="TK10" t="n">
        <v/>
      </c>
      <c r="TL10" t="n">
        <v/>
      </c>
      <c r="TM10" t="n">
        <v/>
      </c>
      <c r="TN10" t="n">
        <v/>
      </c>
      <c r="TO10" t="n">
        <v/>
      </c>
      <c r="TP10" t="n">
        <v/>
      </c>
      <c r="TQ10" t="n">
        <v/>
      </c>
      <c r="TR10" t="n">
        <v/>
      </c>
      <c r="TS10" t="n">
        <v/>
      </c>
      <c r="TT10" t="n">
        <v/>
      </c>
      <c r="TU10" t="n">
        <v/>
      </c>
      <c r="TV10" t="n">
        <v/>
      </c>
      <c r="TW10" t="n">
        <v/>
      </c>
      <c r="TX10" t="n">
        <v/>
      </c>
      <c r="TY10" t="n">
        <v/>
      </c>
      <c r="TZ10" t="n">
        <v/>
      </c>
      <c r="UA10" t="n">
        <v/>
      </c>
      <c r="UB10" t="n">
        <v/>
      </c>
      <c r="UC10" t="n">
        <v/>
      </c>
      <c r="UD10" t="n">
        <v/>
      </c>
      <c r="UE10" t="n">
        <v/>
      </c>
      <c r="UF10" t="n">
        <v/>
      </c>
      <c r="UG10" t="n">
        <v/>
      </c>
      <c r="UH10" t="n">
        <v/>
      </c>
      <c r="UI10" t="n">
        <v/>
      </c>
      <c r="UJ10" t="n">
        <v/>
      </c>
      <c r="UK10" t="n">
        <v/>
      </c>
      <c r="UL10" t="n">
        <v/>
      </c>
      <c r="UM10" t="n">
        <v/>
      </c>
      <c r="UN10" t="n">
        <v/>
      </c>
      <c r="UO10" t="n">
        <v/>
      </c>
      <c r="UP10" t="n">
        <v/>
      </c>
      <c r="UQ10" t="n">
        <v/>
      </c>
      <c r="UR10" t="n">
        <v/>
      </c>
      <c r="US10" t="n">
        <v/>
      </c>
      <c r="UT10" t="n">
        <v/>
      </c>
      <c r="UU10" t="n">
        <v/>
      </c>
      <c r="UV10" t="inlineStr">
        <is>
          <t>Pemberian pakan di kandang</t>
        </is>
      </c>
      <c r="UW10" t="n">
        <v/>
      </c>
      <c r="UX10" t="n">
        <v/>
      </c>
      <c r="UY10" t="n">
        <v/>
      </c>
      <c r="UZ10" t="n">
        <v/>
      </c>
      <c r="VA10" t="n">
        <v/>
      </c>
      <c r="VB10" t="n">
        <v/>
      </c>
      <c r="VC10" t="n">
        <v/>
      </c>
      <c r="VD10" t="inlineStr">
        <is>
          <t>Sangat jarang (&gt;1 bulan sekali)</t>
        </is>
      </c>
      <c r="VE10" t="n">
        <v/>
      </c>
      <c r="VF10" t="n">
        <v/>
      </c>
      <c r="VG10" t="n">
        <v/>
      </c>
      <c r="VH10" t="n">
        <v/>
      </c>
      <c r="VI10" t="n">
        <v/>
      </c>
      <c r="VJ10" t="n">
        <v/>
      </c>
      <c r="VK10" t="n">
        <v/>
      </c>
      <c r="VL10" t="inlineStr">
        <is>
          <t>Sangat sering (&gt;1 kali sehari)</t>
        </is>
      </c>
      <c r="VM10" t="n">
        <v/>
      </c>
      <c r="VN10" t="n">
        <v/>
      </c>
      <c r="VO10" t="n">
        <v/>
      </c>
      <c r="VP10" t="n">
        <v/>
      </c>
      <c r="VQ10" t="n">
        <v/>
      </c>
      <c r="VR10" t="n">
        <v/>
      </c>
      <c r="VS10" t="n">
        <v/>
      </c>
      <c r="VT10" t="n">
        <v/>
      </c>
      <c r="VU10" t="n">
        <v/>
      </c>
      <c r="VV10" t="n">
        <v/>
      </c>
      <c r="VW10" t="n">
        <v/>
      </c>
      <c r="VX10" t="n">
        <v/>
      </c>
      <c r="VY10" t="n">
        <v/>
      </c>
      <c r="VZ10" t="n">
        <v/>
      </c>
      <c r="WA10" t="n">
        <v/>
      </c>
      <c r="WB10" t="n">
        <v/>
      </c>
      <c r="WC10" t="n">
        <v/>
      </c>
      <c r="WD10" t="n">
        <v/>
      </c>
      <c r="WE10" t="n">
        <v/>
      </c>
      <c r="WF10" t="inlineStr">
        <is>
          <t>6-Digester biogas</t>
        </is>
      </c>
      <c r="WG10" t="n">
        <v>0</v>
      </c>
      <c r="WH10" t="n">
        <v>0</v>
      </c>
      <c r="WI10" t="n">
        <v>0</v>
      </c>
      <c r="WJ10" t="n">
        <v>0</v>
      </c>
      <c r="WK10" t="n">
        <v>0</v>
      </c>
      <c r="WL10" t="n">
        <v>0</v>
      </c>
      <c r="WM10" t="n">
        <v>0</v>
      </c>
      <c r="WN10" t="n">
        <v>0</v>
      </c>
      <c r="WO10" t="n">
        <v>0</v>
      </c>
      <c r="WP10" t="n">
        <v>1</v>
      </c>
      <c r="WQ10" t="n">
        <v>0</v>
      </c>
      <c r="WR10" t="n">
        <v>0</v>
      </c>
      <c r="WS10" t="n">
        <v/>
      </c>
      <c r="WT10" t="n">
        <v/>
      </c>
      <c r="WU10" t="n">
        <v/>
      </c>
      <c r="WV10" t="n">
        <v/>
      </c>
      <c r="WW10" t="n">
        <v/>
      </c>
      <c r="WX10" t="n">
        <v/>
      </c>
      <c r="WY10" t="n">
        <v/>
      </c>
      <c r="WZ10" t="n">
        <v/>
      </c>
      <c r="XA10" t="n">
        <v/>
      </c>
      <c r="XB10" t="n">
        <v/>
      </c>
      <c r="XC10" t="n">
        <v/>
      </c>
      <c r="XD10" t="n">
        <v/>
      </c>
      <c r="XE10" t="n">
        <v/>
      </c>
      <c r="XF10" t="n">
        <v/>
      </c>
      <c r="XG10" t="n">
        <v/>
      </c>
      <c r="XH10" t="n">
        <v/>
      </c>
      <c r="XI10" t="n">
        <v/>
      </c>
      <c r="XJ10" t="n">
        <v/>
      </c>
      <c r="XK10" t="n">
        <v/>
      </c>
      <c r="XL10" t="n">
        <v/>
      </c>
      <c r="XM10" t="n">
        <v/>
      </c>
      <c r="XN10" t="n">
        <v/>
      </c>
      <c r="XO10" t="n">
        <v/>
      </c>
      <c r="XP10" t="n">
        <v/>
      </c>
      <c r="XQ10" t="n">
        <v/>
      </c>
      <c r="XR10" t="n">
        <v/>
      </c>
      <c r="XS10" t="n">
        <v/>
      </c>
      <c r="XT10" t="n">
        <v/>
      </c>
      <c r="XU10" t="n">
        <v/>
      </c>
      <c r="XV10" t="n">
        <v/>
      </c>
      <c r="XW10" t="n">
        <v/>
      </c>
      <c r="XX10" t="n">
        <v/>
      </c>
      <c r="XY10" t="n">
        <v/>
      </c>
      <c r="XZ10" t="n">
        <v/>
      </c>
      <c r="YA10" t="n">
        <v/>
      </c>
      <c r="YB10" t="n">
        <v/>
      </c>
      <c r="YC10" t="n">
        <v/>
      </c>
      <c r="YD10" t="n">
        <v/>
      </c>
      <c r="YE10" t="n">
        <v/>
      </c>
      <c r="YF10" t="n">
        <v/>
      </c>
      <c r="YG10" t="n">
        <v/>
      </c>
      <c r="YH10" t="n">
        <v/>
      </c>
      <c r="YI10" t="n">
        <v/>
      </c>
      <c r="YJ10" t="n">
        <v/>
      </c>
      <c r="YK10" t="n">
        <v/>
      </c>
      <c r="YL10" t="n">
        <v/>
      </c>
      <c r="YM10" t="n">
        <v/>
      </c>
      <c r="YN10" t="n">
        <v/>
      </c>
      <c r="YO10" t="n">
        <v/>
      </c>
      <c r="YP10" t="n">
        <v/>
      </c>
      <c r="YQ10" t="n">
        <v/>
      </c>
      <c r="YR10" t="n">
        <v/>
      </c>
      <c r="YS10" t="n">
        <v/>
      </c>
      <c r="YT10" t="n">
        <v/>
      </c>
      <c r="YU10" t="n">
        <v/>
      </c>
      <c r="YV10" t="n">
        <v/>
      </c>
      <c r="YW10" t="n">
        <v/>
      </c>
      <c r="YX10" t="n">
        <v/>
      </c>
      <c r="YY10" t="n">
        <v/>
      </c>
      <c r="YZ10" t="n">
        <v/>
      </c>
      <c r="ZA10" t="n">
        <v/>
      </c>
      <c r="ZB10" t="n">
        <v/>
      </c>
      <c r="ZC10" t="n">
        <v/>
      </c>
      <c r="ZD10" t="n">
        <v/>
      </c>
      <c r="ZE10" t="n">
        <v/>
      </c>
      <c r="ZF10" t="n">
        <v/>
      </c>
      <c r="ZG10" t="n">
        <v/>
      </c>
      <c r="ZH10" t="n">
        <v/>
      </c>
      <c r="ZI10" t="n">
        <v/>
      </c>
      <c r="ZJ10" t="n">
        <v/>
      </c>
      <c r="ZK10" t="n">
        <v/>
      </c>
      <c r="ZL10" t="n">
        <v/>
      </c>
      <c r="ZM10" t="n">
        <v/>
      </c>
      <c r="ZN10" t="n">
        <v/>
      </c>
      <c r="ZO10" t="n">
        <v>100</v>
      </c>
      <c r="ZP10" t="n">
        <v/>
      </c>
      <c r="ZQ10" t="n">
        <v/>
      </c>
      <c r="ZR10" t="n">
        <v/>
      </c>
      <c r="ZS10" t="n">
        <v/>
      </c>
      <c r="ZT10" t="n">
        <v/>
      </c>
      <c r="ZU10" t="n">
        <v/>
      </c>
      <c r="ZV10" t="n">
        <v/>
      </c>
      <c r="ZW10" t="n">
        <v>2</v>
      </c>
      <c r="ZX10" t="n">
        <v/>
      </c>
      <c r="ZY10" t="n">
        <v/>
      </c>
      <c r="ZZ10" t="n">
        <v/>
      </c>
      <c r="AAA10" t="n">
        <v/>
      </c>
      <c r="AAB10" t="n">
        <v/>
      </c>
      <c r="AAC10" t="n">
        <v/>
      </c>
      <c r="AAD10" t="n">
        <v/>
      </c>
      <c r="AAE10" t="inlineStr">
        <is>
          <t>Pakan segar (misal: rumput)</t>
        </is>
      </c>
      <c r="AAF10" t="n">
        <v/>
      </c>
      <c r="AAG10" t="n">
        <v/>
      </c>
      <c r="AAH10" t="n">
        <v/>
      </c>
      <c r="AAI10" t="n">
        <v/>
      </c>
      <c r="AAJ10" t="n">
        <v/>
      </c>
      <c r="AAK10" t="n">
        <v/>
      </c>
      <c r="AAL10" t="inlineStr">
        <is>
          <t>Ya</t>
        </is>
      </c>
      <c r="AAM10" t="inlineStr">
        <is>
          <t>Cair</t>
        </is>
      </c>
      <c r="AAN10" t="n">
        <v>0</v>
      </c>
      <c r="AAO10" t="n">
        <v>1</v>
      </c>
      <c r="AAP10" t="n">
        <v>50</v>
      </c>
      <c r="AAQ10" t="n">
        <v/>
      </c>
      <c r="AAR10" t="inlineStr">
        <is>
          <t>Ya</t>
        </is>
      </c>
      <c r="AAS10" t="inlineStr">
        <is>
          <t>Mengetahui</t>
        </is>
      </c>
      <c r="AAT10" t="inlineStr">
        <is>
          <t>Digunakan untuk pupuk di lahan pertanian sendiri</t>
        </is>
      </c>
      <c r="AAU10" t="n">
        <v>1</v>
      </c>
      <c r="AAV10" t="n">
        <v>0</v>
      </c>
      <c r="AAW10" t="n">
        <v>0</v>
      </c>
      <c r="AAX10" t="n">
        <v>0</v>
      </c>
      <c r="AAY10" t="n">
        <v>0</v>
      </c>
      <c r="AAZ10" t="n">
        <v>0</v>
      </c>
      <c r="ABA10" t="n">
        <v>0</v>
      </c>
      <c r="ABB10" t="inlineStr">
        <is>
          <t>Pupuk cair untuk tanaman</t>
        </is>
      </c>
      <c r="ABC10" t="n">
        <v>1</v>
      </c>
      <c r="ABD10" t="n">
        <v>0</v>
      </c>
      <c r="ABE10" t="n">
        <v>0</v>
      </c>
      <c r="ABF10" t="n">
        <v>0</v>
      </c>
      <c r="ABG10" t="n">
        <v>0</v>
      </c>
      <c r="ABH10" t="n">
        <v/>
      </c>
      <c r="ABI10" t="n">
        <v/>
      </c>
      <c r="ABJ10" t="n">
        <v/>
      </c>
      <c r="ABK10" t="n">
        <v/>
      </c>
      <c r="ABL10" t="n">
        <v/>
      </c>
      <c r="ABM10" t="n">
        <v/>
      </c>
      <c r="ABN10" t="n">
        <v/>
      </c>
      <c r="ABO10" t="n">
        <v/>
      </c>
      <c r="ABP10" t="n">
        <v/>
      </c>
      <c r="ABQ10" t="inlineStr">
        <is>
          <t>Bunga ros</t>
        </is>
      </c>
      <c r="ABR10" t="inlineStr">
        <is>
          <t>Cukup (2 minggu sekali)</t>
        </is>
      </c>
      <c r="ABS10" t="n">
        <v>1200</v>
      </c>
      <c r="ABT10" t="n">
        <v/>
      </c>
      <c r="ABU10" t="n">
        <v>50</v>
      </c>
      <c r="ABV10" t="n">
        <v>0</v>
      </c>
      <c r="ABW10" t="inlineStr">
        <is>
          <t>NPK</t>
        </is>
      </c>
      <c r="ABX10" t="n">
        <v/>
      </c>
      <c r="ABY10" t="n">
        <v>20</v>
      </c>
      <c r="ABZ10" t="n">
        <v>16000</v>
      </c>
      <c r="ACA10" t="n">
        <v>5</v>
      </c>
      <c r="ACB10" t="n">
        <v>16000</v>
      </c>
      <c r="ACC10" t="n">
        <v>3000</v>
      </c>
      <c r="ACD10" t="n">
        <v>3000</v>
      </c>
      <c r="ACE10" t="inlineStr">
        <is>
          <t>Ya</t>
        </is>
      </c>
      <c r="ACF10" t="inlineStr">
        <is>
          <t>Sangat meningkat</t>
        </is>
      </c>
      <c r="ACG10" t="inlineStr">
        <is>
          <t>Sangat meningkat</t>
        </is>
      </c>
      <c r="ACH10" t="inlineStr">
        <is>
          <t>Sangat meningkat</t>
        </is>
      </c>
      <c r="ACI10" t="n">
        <v/>
      </c>
      <c r="ACJ10" t="n">
        <v/>
      </c>
      <c r="ACK10" t="n">
        <v/>
      </c>
      <c r="ACL10" t="n">
        <v/>
      </c>
      <c r="ACM10" t="n">
        <v/>
      </c>
      <c r="ACN10" t="n">
        <v/>
      </c>
      <c r="ACO10" t="n">
        <v/>
      </c>
      <c r="ACP10" t="n">
        <v/>
      </c>
      <c r="ACQ10" t="n">
        <v/>
      </c>
      <c r="ACR10" t="n">
        <v/>
      </c>
      <c r="ACS10" t="n">
        <v/>
      </c>
      <c r="ACT10" t="inlineStr">
        <is>
          <t>Tidak</t>
        </is>
      </c>
      <c r="ACU10" t="inlineStr">
        <is>
          <t>Manfaat besar dan membantu kehidupan sehari-hari</t>
        </is>
      </c>
      <c r="ACV10" t="inlineStr">
        <is>
          <t>Sama saja</t>
        </is>
      </c>
      <c r="ACW10" t="inlineStr">
        <is>
          <t>Anggota keluarga - Perempuan dewasa</t>
        </is>
      </c>
      <c r="ACX10" t="inlineStr">
        <is>
          <t>Setuju</t>
        </is>
      </c>
      <c r="ACY10" t="inlineStr">
        <is>
          <t>Anggota keluarga - Laki-laki dewasa Anggota keluarga - Perempuan dewasa Anggota keluarga - Anak-anak</t>
        </is>
      </c>
      <c r="ACZ10" t="n">
        <v>1</v>
      </c>
      <c r="ADA10" t="n">
        <v>1</v>
      </c>
      <c r="ADB10" t="n">
        <v>1</v>
      </c>
      <c r="ADC10" t="n">
        <v>0</v>
      </c>
      <c r="ADD10" t="inlineStr">
        <is>
          <t>Puas</t>
        </is>
      </c>
      <c r="ADE10" t="inlineStr">
        <is>
          <t>Puas</t>
        </is>
      </c>
      <c r="ADF10" t="inlineStr">
        <is>
          <t>Puas</t>
        </is>
      </c>
      <c r="ADG10" t="inlineStr">
        <is>
          <t>Puas</t>
        </is>
      </c>
      <c r="ADH10" t="inlineStr">
        <is>
          <t>Tidak</t>
        </is>
      </c>
      <c r="ADI10" t="n">
        <v/>
      </c>
      <c r="ADJ10" t="inlineStr">
        <is>
          <t>Puas</t>
        </is>
      </c>
      <c r="ADK10" t="n">
        <v/>
      </c>
      <c r="ADL10" t="n">
        <v/>
      </c>
      <c r="ADM10" t="n">
        <v/>
      </c>
      <c r="ADN10" t="n">
        <v/>
      </c>
      <c r="ADO10" t="n">
        <v/>
      </c>
      <c r="ADP10" t="n">
        <v/>
      </c>
      <c r="ADQ10" t="n">
        <v/>
      </c>
      <c r="ADR10" t="n">
        <v/>
      </c>
      <c r="ADS10" t="n">
        <v/>
      </c>
      <c r="ADT10" t="n">
        <v/>
      </c>
      <c r="ADU10" t="inlineStr">
        <is>
          <t>Menghubungi CPO atau pendamping</t>
        </is>
      </c>
      <c r="ADV10" t="n">
        <v>0</v>
      </c>
      <c r="ADW10" t="n">
        <v>0</v>
      </c>
      <c r="ADX10" t="n">
        <v>0</v>
      </c>
      <c r="ADY10" t="n">
        <v>0</v>
      </c>
      <c r="ADZ10" t="n">
        <v>1</v>
      </c>
      <c r="AEA10" t="n">
        <v>0</v>
      </c>
      <c r="AEB10" t="n">
        <v>0</v>
      </c>
      <c r="AEC10" t="n">
        <v>0</v>
      </c>
      <c r="AED10" t="n">
        <v/>
      </c>
      <c r="AEE10" t="inlineStr">
        <is>
          <t>Laki-laki dewasa</t>
        </is>
      </c>
      <c r="AEF10" t="n">
        <v/>
      </c>
      <c r="AEG10" t="inlineStr">
        <is>
          <t>Menelepon atau WA langsung</t>
        </is>
      </c>
      <c r="AEH10" t="n">
        <v/>
      </c>
      <c r="AEI10" t="inlineStr">
        <is>
          <t>Tidak</t>
        </is>
      </c>
      <c r="AEJ10" t="inlineStr">
        <is>
          <t>Ya, selalu</t>
        </is>
      </c>
      <c r="AEK10" t="inlineStr">
        <is>
          <t>Pengurangan pengeluaran rumah tangga (bahan bakar minyak, pupuk, dll.) Lebih aman Pemanfaatan bio-slurry sebagai pupuk</t>
        </is>
      </c>
      <c r="AEL10" t="n">
        <v>1</v>
      </c>
      <c r="AEM10" t="n">
        <v>0</v>
      </c>
      <c r="AEN10" t="n">
        <v>0</v>
      </c>
      <c r="AEO10" t="n">
        <v>0</v>
      </c>
      <c r="AEP10" t="n">
        <v>1</v>
      </c>
      <c r="AEQ10" t="n">
        <v>0</v>
      </c>
      <c r="AER10" t="n">
        <v>0</v>
      </c>
      <c r="AES10" t="n">
        <v>1</v>
      </c>
      <c r="AET10" t="n">
        <v>0</v>
      </c>
      <c r="AEU10" t="n">
        <v>0</v>
      </c>
      <c r="AEV10" t="n">
        <v>0</v>
      </c>
      <c r="AEW10" t="n">
        <v>0</v>
      </c>
      <c r="AEX10" t="n">
        <v/>
      </c>
      <c r="AEY10" t="inlineStr">
        <is>
          <t>Memasak lebih aman</t>
        </is>
      </c>
      <c r="AEZ10" t="n">
        <v/>
      </c>
      <c r="AFA10" t="inlineStr">
        <is>
          <t>Pemerintah daerah</t>
        </is>
      </c>
      <c r="AFB10" t="n">
        <v/>
      </c>
      <c r="AFC10" t="inlineStr">
        <is>
          <t>Asep Soehara Karyawangi-Digester 2026-02-24-16_30_21.jpeg</t>
        </is>
      </c>
      <c r="AFD10" t="inlineStr">
        <is>
          <t>https://kf.kobotoolbox.org/api/v2/assets/avstPQqLr3Ab3ZdcVTXZ6f/data/685596681/attachments/attRWH9mbSBZHmsfsoExyuWn/</t>
        </is>
      </c>
      <c r="AFE10" t="inlineStr">
        <is>
          <t>Asep Soehara Karyawangi-konvensasi 2026-02-24-16_30_38.jpeg</t>
        </is>
      </c>
      <c r="AFF10" t="inlineStr">
        <is>
          <t>https://kf.kobotoolbox.org/api/v2/assets/avstPQqLr3Ab3ZdcVTXZ6f/data/685596681/attachments/atttdHmmYdS6iSywmuPEot6j/</t>
        </is>
      </c>
      <c r="AFG10" t="inlineStr">
        <is>
          <t>Aep</t>
        </is>
      </c>
      <c r="AFH10" t="n">
        <v/>
      </c>
      <c r="AFI10" t="n">
        <v/>
      </c>
    </row>
    <row r="11">
      <c r="A11" s="93" t="n">
        <v>46079</v>
      </c>
      <c r="B11" s="93" t="n">
        <v>46085</v>
      </c>
      <c r="C11" t="inlineStr">
        <is>
          <t>aep</t>
        </is>
      </c>
      <c r="D11" t="inlineStr">
        <is>
          <t>asep sutarman</t>
        </is>
      </c>
      <c r="E11" t="n">
        <v>81320356930</v>
      </c>
      <c r="F11" t="inlineStr">
        <is>
          <t>-6.812769 107.590547 0 0</t>
        </is>
      </c>
      <c r="G11" t="n">
        <v>-6.812769</v>
      </c>
      <c r="H11" t="n">
        <v>107.590547</v>
      </c>
      <c r="I11" t="n">
        <v>0</v>
      </c>
      <c r="J11" t="n">
        <v>0</v>
      </c>
      <c r="K11" t="inlineStr">
        <is>
          <t>-6.812769, 107.590547.</t>
        </is>
      </c>
      <c r="L11" t="inlineStr">
        <is>
          <t>-6.812797 107.590463 0 0</t>
        </is>
      </c>
      <c r="M11" t="n">
        <v>-6.812797</v>
      </c>
      <c r="N11" t="n">
        <v>107.590463</v>
      </c>
      <c r="O11" t="n">
        <v>0</v>
      </c>
      <c r="P11" t="n">
        <v>0</v>
      </c>
      <c r="Q11" t="inlineStr">
        <is>
          <t>-6.812797, 107.590463.</t>
        </is>
      </c>
      <c r="R11" t="inlineStr">
        <is>
          <t>Jawa Barat</t>
        </is>
      </c>
      <c r="S11" t="n">
        <v>0</v>
      </c>
      <c r="T11" t="n">
        <v>0</v>
      </c>
      <c r="U11" t="n">
        <v>1</v>
      </c>
      <c r="V11" t="n">
        <v>0</v>
      </c>
      <c r="W11" t="n">
        <v>0</v>
      </c>
      <c r="X11" t="n">
        <v>0</v>
      </c>
      <c r="Y11" t="n">
        <v>0</v>
      </c>
      <c r="Z11" t="n">
        <v>0</v>
      </c>
      <c r="AA11" t="n">
        <v>0</v>
      </c>
      <c r="AB11" t="n">
        <v>0</v>
      </c>
      <c r="AC11" t="inlineStr">
        <is>
          <t>BANDUNGBARAT</t>
        </is>
      </c>
      <c r="AD11" t="inlineStr">
        <is>
          <t>PARONGPONG</t>
        </is>
      </c>
      <c r="AE11" t="inlineStr">
        <is>
          <t>CIHEUDEUNG</t>
        </is>
      </c>
      <c r="AF11" t="inlineStr">
        <is>
          <t>KHAZANAH BAHARI</t>
        </is>
      </c>
      <c r="AG11" t="inlineStr">
        <is>
          <t>KBP0035</t>
        </is>
      </c>
      <c r="AH11" t="n">
        <v>15</v>
      </c>
      <c r="AI11" t="inlineStr">
        <is>
          <t>VPA1</t>
        </is>
      </c>
      <c r="AJ11" t="inlineStr">
        <is>
          <t>Aktif</t>
        </is>
      </c>
      <c r="AK11" t="n">
        <v>39</v>
      </c>
      <c r="AL11" t="inlineStr">
        <is>
          <t>Laki-laki</t>
        </is>
      </c>
      <c r="AM11" t="inlineStr">
        <is>
          <t>Sudah menikah</t>
        </is>
      </c>
      <c r="AN11" t="inlineStr">
        <is>
          <t>SMA/Sederajat</t>
        </is>
      </c>
      <c r="AO11" t="inlineStr">
        <is>
          <t>Peternak</t>
        </is>
      </c>
      <c r="AP11" t="n">
        <v>0</v>
      </c>
      <c r="AQ11" t="n">
        <v>1</v>
      </c>
      <c r="AR11" t="n">
        <v>0</v>
      </c>
      <c r="AS11" t="n">
        <v>0</v>
      </c>
      <c r="AT11" t="n">
        <v>0</v>
      </c>
      <c r="AU11" t="n">
        <v>0</v>
      </c>
      <c r="AV11" t="n">
        <v>0</v>
      </c>
      <c r="AW11" t="n">
        <v>0</v>
      </c>
      <c r="AX11" t="n">
        <v/>
      </c>
      <c r="AY11" t="inlineStr">
        <is>
          <t>Tidak ada</t>
        </is>
      </c>
      <c r="AZ11" t="n">
        <v>0</v>
      </c>
      <c r="BA11" t="n">
        <v>0</v>
      </c>
      <c r="BB11" t="n">
        <v>0</v>
      </c>
      <c r="BC11" t="n">
        <v>0</v>
      </c>
      <c r="BD11" t="n">
        <v>0</v>
      </c>
      <c r="BE11" t="n">
        <v>0</v>
      </c>
      <c r="BF11" t="n">
        <v>0</v>
      </c>
      <c r="BG11" t="n">
        <v>1</v>
      </c>
      <c r="BH11" t="n">
        <v/>
      </c>
      <c r="BI11" t="inlineStr">
        <is>
          <t>Rp2.500.000 - Rp3.500.000</t>
        </is>
      </c>
      <c r="BJ11" t="n">
        <v>2</v>
      </c>
      <c r="BK11" t="n">
        <v>2</v>
      </c>
      <c r="BL11" t="n">
        <v>0</v>
      </c>
      <c r="BM11" t="n">
        <v>0</v>
      </c>
      <c r="BN11" t="inlineStr">
        <is>
          <t>Milik sendiri</t>
        </is>
      </c>
      <c r="BO11" t="inlineStr">
        <is>
          <t>Permanen (dinding bata dan semen)</t>
        </is>
      </c>
      <c r="BP11" t="n">
        <v>1</v>
      </c>
      <c r="BQ11" t="n">
        <v>0</v>
      </c>
      <c r="BR11" t="n">
        <v>0</v>
      </c>
      <c r="BS11" t="n">
        <v>0</v>
      </c>
      <c r="BT11" t="n">
        <v>0</v>
      </c>
      <c r="BU11" t="n">
        <v/>
      </c>
      <c r="BV11" t="inlineStr">
        <is>
          <t>Keramik/ubin</t>
        </is>
      </c>
      <c r="BW11" t="n">
        <v>0</v>
      </c>
      <c r="BX11" t="n">
        <v>0</v>
      </c>
      <c r="BY11" t="n">
        <v>1</v>
      </c>
      <c r="BZ11" t="n">
        <v>0</v>
      </c>
      <c r="CA11" t="n">
        <v>0</v>
      </c>
      <c r="CB11" t="n">
        <v/>
      </c>
      <c r="CC11" t="inlineStr">
        <is>
          <t>Atap beton</t>
        </is>
      </c>
      <c r="CD11" t="n">
        <v>0</v>
      </c>
      <c r="CE11" t="n">
        <v>1</v>
      </c>
      <c r="CF11" t="n">
        <v>0</v>
      </c>
      <c r="CG11" t="n">
        <v>0</v>
      </c>
      <c r="CH11" t="n">
        <v>0</v>
      </c>
      <c r="CI11" t="n">
        <v>0</v>
      </c>
      <c r="CJ11" t="n">
        <v>0</v>
      </c>
      <c r="CK11" t="n">
        <v/>
      </c>
      <c r="CL11" t="inlineStr">
        <is>
          <t>Ya</t>
        </is>
      </c>
      <c r="CM11" t="n">
        <v>2010</v>
      </c>
      <c r="CN11" t="inlineStr">
        <is>
          <t>Fixed-Dome (Kubah Tetap)</t>
        </is>
      </c>
      <c r="CO11" t="inlineStr">
        <is>
          <t>8 m³ (6-7 ekor sapi, ±6,5 jam memasak/hari, ±65 kg slurry/hari)</t>
        </is>
      </c>
      <c r="CP11" t="inlineStr">
        <is>
          <t>Koperasi</t>
        </is>
      </c>
      <c r="CQ11" t="n">
        <v>0</v>
      </c>
      <c r="CR11" t="n">
        <v>0</v>
      </c>
      <c r="CS11" t="n">
        <v>0</v>
      </c>
      <c r="CT11" t="n">
        <v>0</v>
      </c>
      <c r="CU11" t="n">
        <v>0</v>
      </c>
      <c r="CV11" t="n">
        <v>0</v>
      </c>
      <c r="CW11" t="n">
        <v>1</v>
      </c>
      <c r="CX11" t="n">
        <v>0</v>
      </c>
      <c r="CY11" t="inlineStr">
        <is>
          <t>Anggota keluarga - laki-laki Anggota keluarga - perempuan dewasa</t>
        </is>
      </c>
      <c r="CZ11" t="n">
        <v>1</v>
      </c>
      <c r="DA11" t="n">
        <v>1</v>
      </c>
      <c r="DB11" t="n">
        <v>0</v>
      </c>
      <c r="DC11" t="n">
        <v/>
      </c>
      <c r="DD11" t="inlineStr">
        <is>
          <t>Anggota keluarga - laki-laki Anggota keluarga - perempuan dewasa CPO atau pendamping</t>
        </is>
      </c>
      <c r="DE11" t="n">
        <v>1</v>
      </c>
      <c r="DF11" t="n">
        <v>1</v>
      </c>
      <c r="DG11" t="n">
        <v>1</v>
      </c>
      <c r="DH11" t="n">
        <v>0</v>
      </c>
      <c r="DI11" t="n">
        <v/>
      </c>
      <c r="DJ11" t="inlineStr">
        <is>
          <t>CPO atau pendamping</t>
        </is>
      </c>
      <c r="DK11" t="n">
        <v>0</v>
      </c>
      <c r="DL11" t="n">
        <v>0</v>
      </c>
      <c r="DM11" t="n">
        <v>1</v>
      </c>
      <c r="DN11" t="n">
        <v>0</v>
      </c>
      <c r="DO11" t="n">
        <v/>
      </c>
      <c r="DP11" t="inlineStr">
        <is>
          <t>Ya</t>
        </is>
      </c>
      <c r="DQ11" t="n">
        <v/>
      </c>
      <c r="DR11" t="n">
        <v/>
      </c>
      <c r="DS11" t="n">
        <v/>
      </c>
      <c r="DT11" t="n">
        <v/>
      </c>
      <c r="DU11" t="n">
        <v/>
      </c>
      <c r="DV11" t="n">
        <v/>
      </c>
      <c r="DW11" t="n">
        <v/>
      </c>
      <c r="DX11" t="n">
        <v/>
      </c>
      <c r="DY11" t="n">
        <v/>
      </c>
      <c r="DZ11" t="n">
        <v/>
      </c>
      <c r="EA11" t="n">
        <v/>
      </c>
      <c r="EB11" t="n">
        <v/>
      </c>
      <c r="EC11" t="n">
        <v/>
      </c>
      <c r="ED11" t="n">
        <v/>
      </c>
      <c r="EE11" t="n">
        <v/>
      </c>
      <c r="EF11" t="n">
        <v/>
      </c>
      <c r="EG11" t="n">
        <v/>
      </c>
      <c r="EH11" t="n">
        <v/>
      </c>
      <c r="EI11" t="inlineStr">
        <is>
          <t>Kurangnya dukungan atau pemantauan dari pemerintah atau CPO Keterbatasan akses terhadap informasi atau pelatihan terkait biogas Tidak ada masalah</t>
        </is>
      </c>
      <c r="EJ11" t="n">
        <v>0</v>
      </c>
      <c r="EK11" t="n">
        <v>1</v>
      </c>
      <c r="EL11" t="n">
        <v>1</v>
      </c>
      <c r="EM11" t="n">
        <v>1</v>
      </c>
      <c r="EN11" t="n">
        <v>0</v>
      </c>
      <c r="EO11" t="n">
        <v/>
      </c>
      <c r="EP11" t="inlineStr">
        <is>
          <t>Ya, cukup jelas dan mudah diikuti</t>
        </is>
      </c>
      <c r="EQ11" t="inlineStr">
        <is>
          <t>Pelatihan</t>
        </is>
      </c>
      <c r="ER11" t="inlineStr">
        <is>
          <t>CPO atau pendamping</t>
        </is>
      </c>
      <c r="ES11" t="n">
        <v>1</v>
      </c>
      <c r="ET11" t="n">
        <v>0</v>
      </c>
      <c r="EU11" t="n">
        <v>0</v>
      </c>
      <c r="EV11" t="n">
        <v>0</v>
      </c>
      <c r="EW11" t="n">
        <v/>
      </c>
      <c r="EX11" t="inlineStr">
        <is>
          <t>Anggota keluarga - Laki-laki</t>
        </is>
      </c>
      <c r="EY11" t="n">
        <v>1</v>
      </c>
      <c r="EZ11" t="n">
        <v>0</v>
      </c>
      <c r="FA11" t="n">
        <v>0</v>
      </c>
      <c r="FB11" t="n">
        <v/>
      </c>
      <c r="FC11" t="inlineStr">
        <is>
          <t>Jarang sekali</t>
        </is>
      </c>
      <c r="FD11" t="n">
        <v/>
      </c>
      <c r="FE11" t="inlineStr">
        <is>
          <t>Mengetahui</t>
        </is>
      </c>
      <c r="FF11" t="inlineStr">
        <is>
          <t>Sering (setiap minggu)</t>
        </is>
      </c>
      <c r="FG11" t="inlineStr">
        <is>
          <t>Mengetahui</t>
        </is>
      </c>
      <c r="FH11" t="inlineStr">
        <is>
          <t>Cukup sering (2 minggu sekali)</t>
        </is>
      </c>
      <c r="FI11" t="inlineStr">
        <is>
          <t>Mengetahui</t>
        </is>
      </c>
      <c r="FJ11" t="inlineStr">
        <is>
          <t>Sering (setiap minggu)</t>
        </is>
      </c>
      <c r="FK11" t="inlineStr">
        <is>
          <t>Tidak mengetahui</t>
        </is>
      </c>
      <c r="FL11" t="inlineStr">
        <is>
          <t>Tidak pernah</t>
        </is>
      </c>
      <c r="FM11" t="inlineStr">
        <is>
          <t>Mengetahui</t>
        </is>
      </c>
      <c r="FN11" t="inlineStr">
        <is>
          <t>Tidak pernah</t>
        </is>
      </c>
      <c r="FO11" t="inlineStr">
        <is>
          <t>Mengetahui</t>
        </is>
      </c>
      <c r="FP11" t="inlineStr">
        <is>
          <t>Jarang (setiap bulan atau lebih)</t>
        </is>
      </c>
      <c r="FQ11" t="inlineStr">
        <is>
          <t>Mengetahui</t>
        </is>
      </c>
      <c r="FR11" t="inlineStr">
        <is>
          <t>Ya</t>
        </is>
      </c>
      <c r="FS11" t="inlineStr">
        <is>
          <t>Mengetahui</t>
        </is>
      </c>
      <c r="FT11" t="inlineStr">
        <is>
          <t>Ya, terkadang</t>
        </is>
      </c>
      <c r="FU11" t="inlineStr">
        <is>
          <t>Laki-laki dewasa Anak-anak</t>
        </is>
      </c>
      <c r="FV11" t="n">
        <v>1</v>
      </c>
      <c r="FW11" t="n">
        <v>0</v>
      </c>
      <c r="FX11" t="n">
        <v>1</v>
      </c>
      <c r="FY11" t="n">
        <v>0</v>
      </c>
      <c r="FZ11" t="inlineStr">
        <is>
          <t>Memahami</t>
        </is>
      </c>
      <c r="GA11" t="inlineStr">
        <is>
          <t>Pelatihan</t>
        </is>
      </c>
      <c r="GB11" t="n">
        <v>0</v>
      </c>
      <c r="GC11" t="n">
        <v>1</v>
      </c>
      <c r="GD11" t="n">
        <v>0</v>
      </c>
      <c r="GE11" t="n">
        <v>0</v>
      </c>
      <c r="GF11" t="n">
        <v/>
      </c>
      <c r="GG11" t="inlineStr">
        <is>
          <t>Sering</t>
        </is>
      </c>
      <c r="GH11" t="inlineStr">
        <is>
          <t>Tidak</t>
        </is>
      </c>
      <c r="GI11" t="n">
        <v/>
      </c>
      <c r="GJ11" t="n">
        <v/>
      </c>
      <c r="GK11" t="n">
        <v/>
      </c>
      <c r="GL11" t="n">
        <v/>
      </c>
      <c r="GM11" t="n">
        <v/>
      </c>
      <c r="GN11" t="n">
        <v/>
      </c>
      <c r="GO11" t="n">
        <v/>
      </c>
      <c r="GP11" t="inlineStr">
        <is>
          <t>Sebagian</t>
        </is>
      </c>
      <c r="GQ11" t="inlineStr">
        <is>
          <t>LPG</t>
        </is>
      </c>
      <c r="GR11" t="n">
        <v>1</v>
      </c>
      <c r="GS11" t="n">
        <v>0</v>
      </c>
      <c r="GT11" t="n">
        <v>0</v>
      </c>
      <c r="GU11" t="n">
        <v>0</v>
      </c>
      <c r="GV11" t="n">
        <v>0</v>
      </c>
      <c r="GW11" t="n">
        <v>0</v>
      </c>
      <c r="GX11" t="n">
        <v>0</v>
      </c>
      <c r="GY11" t="n">
        <v/>
      </c>
      <c r="GZ11" t="inlineStr">
        <is>
          <t>Ya</t>
        </is>
      </c>
      <c r="HA11" t="n">
        <v/>
      </c>
      <c r="HB11" t="n">
        <v/>
      </c>
      <c r="HC11" t="n">
        <v/>
      </c>
      <c r="HD11" t="n">
        <v/>
      </c>
      <c r="HE11" t="n">
        <v>12</v>
      </c>
      <c r="HF11" t="n">
        <v>108000</v>
      </c>
      <c r="HG11" t="n">
        <v>12</v>
      </c>
      <c r="HH11" t="n">
        <v>108000</v>
      </c>
      <c r="HI11" t="n">
        <v/>
      </c>
      <c r="HJ11" t="n">
        <v/>
      </c>
      <c r="HK11" t="n">
        <v/>
      </c>
      <c r="HL11" t="n">
        <v/>
      </c>
      <c r="HM11" t="n">
        <v/>
      </c>
      <c r="HN11" t="n">
        <v/>
      </c>
      <c r="HO11" t="n">
        <v/>
      </c>
      <c r="HP11" t="n">
        <v/>
      </c>
      <c r="HQ11" t="n">
        <v/>
      </c>
      <c r="HR11" t="n">
        <v/>
      </c>
      <c r="HS11" t="n">
        <v/>
      </c>
      <c r="HT11" t="n">
        <v/>
      </c>
      <c r="HU11" t="n">
        <v/>
      </c>
      <c r="HV11" t="n">
        <v/>
      </c>
      <c r="HW11" t="n">
        <v/>
      </c>
      <c r="HX11" t="n">
        <v/>
      </c>
      <c r="HY11" t="n">
        <v/>
      </c>
      <c r="HZ11" t="n">
        <v/>
      </c>
      <c r="IA11" t="n">
        <v>0</v>
      </c>
      <c r="IB11" t="n">
        <v>0</v>
      </c>
      <c r="IC11" t="n">
        <v/>
      </c>
      <c r="ID11" t="n">
        <v/>
      </c>
      <c r="IE11" t="n">
        <v/>
      </c>
      <c r="IF11" t="n">
        <v/>
      </c>
      <c r="IG11" t="n">
        <v/>
      </c>
      <c r="IH11" t="n">
        <v/>
      </c>
      <c r="II11" t="n">
        <v/>
      </c>
      <c r="IJ11" t="n">
        <v/>
      </c>
      <c r="IK11" t="inlineStr">
        <is>
          <t>50-65 kg</t>
        </is>
      </c>
      <c r="IL11" t="inlineStr">
        <is>
          <t>3-5 jam</t>
        </is>
      </c>
      <c r="IM11" t="inlineStr">
        <is>
          <t>Tidak</t>
        </is>
      </c>
      <c r="IN11" t="inlineStr">
        <is>
          <t>Tidak</t>
        </is>
      </c>
      <c r="IO11" t="inlineStr">
        <is>
          <t>Tidak ada perubahan</t>
        </is>
      </c>
      <c r="IP11" t="n">
        <v/>
      </c>
      <c r="IQ11" t="inlineStr">
        <is>
          <t>Tidak pernah</t>
        </is>
      </c>
      <c r="IR11" t="n">
        <v/>
      </c>
      <c r="IS11" t="n">
        <v/>
      </c>
      <c r="IT11" t="n">
        <v/>
      </c>
      <c r="IU11" t="n">
        <v/>
      </c>
      <c r="IV11" t="n">
        <v/>
      </c>
      <c r="IW11" t="n">
        <v/>
      </c>
      <c r="IX11" t="n">
        <v/>
      </c>
      <c r="IY11" t="n">
        <v/>
      </c>
      <c r="IZ11" t="inlineStr">
        <is>
          <t>Tidak pernah</t>
        </is>
      </c>
      <c r="JA11" t="n">
        <v/>
      </c>
      <c r="JB11" t="n">
        <v/>
      </c>
      <c r="JC11" t="n">
        <v/>
      </c>
      <c r="JD11" t="n">
        <v/>
      </c>
      <c r="JE11" t="n">
        <v/>
      </c>
      <c r="JF11" t="n">
        <v/>
      </c>
      <c r="JG11" t="n">
        <v/>
      </c>
      <c r="JH11" t="n">
        <v/>
      </c>
      <c r="JI11" t="inlineStr">
        <is>
          <t>Tidak pernah</t>
        </is>
      </c>
      <c r="JJ11" t="n">
        <v/>
      </c>
      <c r="JK11" t="n">
        <v/>
      </c>
      <c r="JL11" t="n">
        <v/>
      </c>
      <c r="JM11" t="n">
        <v/>
      </c>
      <c r="JN11" t="n">
        <v/>
      </c>
      <c r="JO11" t="n">
        <v/>
      </c>
      <c r="JP11" t="n">
        <v/>
      </c>
      <c r="JQ11" t="n">
        <v/>
      </c>
      <c r="JR11" t="inlineStr">
        <is>
          <t>Tidak pernah</t>
        </is>
      </c>
      <c r="JS11" t="n">
        <v/>
      </c>
      <c r="JT11" t="n">
        <v/>
      </c>
      <c r="JU11" t="n">
        <v/>
      </c>
      <c r="JV11" t="n">
        <v/>
      </c>
      <c r="JW11" t="n">
        <v/>
      </c>
      <c r="JX11" t="n">
        <v/>
      </c>
      <c r="JY11" t="n">
        <v/>
      </c>
      <c r="JZ11" t="n">
        <v/>
      </c>
      <c r="KA11" t="inlineStr">
        <is>
          <t>Tidak pernah</t>
        </is>
      </c>
      <c r="KB11" t="n">
        <v/>
      </c>
      <c r="KC11" t="n">
        <v/>
      </c>
      <c r="KD11" t="n">
        <v/>
      </c>
      <c r="KE11" t="n">
        <v/>
      </c>
      <c r="KF11" t="n">
        <v/>
      </c>
      <c r="KG11" t="n">
        <v/>
      </c>
      <c r="KH11" t="n">
        <v/>
      </c>
      <c r="KI11" t="n">
        <v/>
      </c>
      <c r="KJ11" t="inlineStr">
        <is>
          <t>Tidak pernah</t>
        </is>
      </c>
      <c r="KK11" t="n">
        <v/>
      </c>
      <c r="KL11" t="n">
        <v/>
      </c>
      <c r="KM11" t="n">
        <v/>
      </c>
      <c r="KN11" t="n">
        <v/>
      </c>
      <c r="KO11" t="n">
        <v/>
      </c>
      <c r="KP11" t="n">
        <v/>
      </c>
      <c r="KQ11" t="n">
        <v/>
      </c>
      <c r="KR11" t="n">
        <v/>
      </c>
      <c r="KS11" t="inlineStr">
        <is>
          <t>Tidak ada perubahan</t>
        </is>
      </c>
      <c r="KT11" t="inlineStr">
        <is>
          <t>0-1 kali</t>
        </is>
      </c>
      <c r="KU11" t="inlineStr">
        <is>
          <t>0-1 kali</t>
        </is>
      </c>
      <c r="KV11" t="inlineStr">
        <is>
          <t>Tidak ada</t>
        </is>
      </c>
      <c r="KW11" t="n">
        <v>0</v>
      </c>
      <c r="KX11" t="n">
        <v>0</v>
      </c>
      <c r="KY11" t="n">
        <v>0</v>
      </c>
      <c r="KZ11" t="n">
        <v>1</v>
      </c>
      <c r="LA11" t="inlineStr">
        <is>
          <t>Tidak ada perubahan</t>
        </is>
      </c>
      <c r="LB11" t="inlineStr">
        <is>
          <t>Tidak ada perubahan</t>
        </is>
      </c>
      <c r="LC11" t="n">
        <v>0</v>
      </c>
      <c r="LD11" t="n">
        <v>8</v>
      </c>
      <c r="LE11" t="n">
        <v>0</v>
      </c>
      <c r="LF11" t="n">
        <v>0</v>
      </c>
      <c r="LG11" t="inlineStr">
        <is>
          <t>Tidak</t>
        </is>
      </c>
      <c r="LH11" t="n">
        <v/>
      </c>
      <c r="LI11" t="inlineStr">
        <is>
          <t>Tidak ada perubahan</t>
        </is>
      </c>
      <c r="LJ11" t="n">
        <v/>
      </c>
      <c r="LK11" t="n">
        <v/>
      </c>
      <c r="LL11" t="n">
        <v/>
      </c>
      <c r="LM11" t="n">
        <v/>
      </c>
      <c r="LN11" t="n">
        <v/>
      </c>
      <c r="LO11" t="n">
        <v/>
      </c>
      <c r="LP11" t="n">
        <v/>
      </c>
      <c r="LQ11" t="n">
        <v/>
      </c>
      <c r="LR11" t="n">
        <v/>
      </c>
      <c r="LS11" t="n">
        <v>0</v>
      </c>
      <c r="LT11" t="n">
        <v>0</v>
      </c>
      <c r="LU11" t="n">
        <v>30</v>
      </c>
      <c r="LV11" t="n">
        <v>0</v>
      </c>
      <c r="LW11" t="n">
        <v>0</v>
      </c>
      <c r="LX11" t="n">
        <v>15</v>
      </c>
      <c r="LY11" t="n">
        <v>0</v>
      </c>
      <c r="LZ11" t="n">
        <v>0</v>
      </c>
      <c r="MA11" t="n">
        <v>15</v>
      </c>
      <c r="MB11" t="inlineStr">
        <is>
          <t>Tidak</t>
        </is>
      </c>
      <c r="MC11" t="n">
        <v>0</v>
      </c>
      <c r="MD11" t="n">
        <v>0</v>
      </c>
      <c r="ME11" t="n">
        <v>40</v>
      </c>
      <c r="MF11" t="n">
        <v>40</v>
      </c>
      <c r="MG11" t="n">
        <v>0</v>
      </c>
      <c r="MH11" t="n">
        <v>0</v>
      </c>
      <c r="MI11" t="n">
        <v/>
      </c>
      <c r="MJ11" t="n">
        <v/>
      </c>
      <c r="MK11" t="n">
        <v/>
      </c>
      <c r="ML11" t="n">
        <v/>
      </c>
      <c r="MM11" t="n">
        <v/>
      </c>
      <c r="MN11" t="n">
        <v/>
      </c>
      <c r="MO11" t="n">
        <v/>
      </c>
      <c r="MP11" t="n">
        <v/>
      </c>
      <c r="MQ11" t="n">
        <v/>
      </c>
      <c r="MR11" t="inlineStr">
        <is>
          <t>Tidak ada waktu yang dihemat</t>
        </is>
      </c>
      <c r="MS11" t="n">
        <v/>
      </c>
      <c r="MT11" t="inlineStr">
        <is>
          <t>Tidak ada waktu yang dihemat</t>
        </is>
      </c>
      <c r="MU11" t="inlineStr">
        <is>
          <t>Tidak</t>
        </is>
      </c>
      <c r="MV11" t="n">
        <v/>
      </c>
      <c r="MW11" t="n">
        <v/>
      </c>
      <c r="MX11" t="n">
        <v/>
      </c>
      <c r="MY11" t="n">
        <v/>
      </c>
      <c r="MZ11" t="n">
        <v/>
      </c>
      <c r="NA11" t="n">
        <v/>
      </c>
      <c r="NB11" t="n">
        <v/>
      </c>
      <c r="NC11" t="n">
        <v/>
      </c>
      <c r="ND11" t="n">
        <v/>
      </c>
      <c r="NE11" t="n">
        <v/>
      </c>
      <c r="NF11" t="n">
        <v/>
      </c>
      <c r="NG11" t="n">
        <v/>
      </c>
      <c r="NH11" t="n">
        <v/>
      </c>
      <c r="NI11" t="n">
        <v/>
      </c>
      <c r="NJ11" t="n">
        <v/>
      </c>
      <c r="NK11" t="n">
        <v/>
      </c>
      <c r="NL11" t="inlineStr">
        <is>
          <t>Ya</t>
        </is>
      </c>
      <c r="NM11" t="inlineStr">
        <is>
          <t>Kombinasi kredit/pinjaman dan dana hibah</t>
        </is>
      </c>
      <c r="NN11" t="inlineStr">
        <is>
          <t>1-1.000.000</t>
        </is>
      </c>
      <c r="NO11" t="inlineStr">
        <is>
          <t>Yayasan Rumah Energi atau BIRU</t>
        </is>
      </c>
      <c r="NP11" t="n">
        <v/>
      </c>
      <c r="NQ11" t="inlineStr">
        <is>
          <t>Koperasi</t>
        </is>
      </c>
      <c r="NR11" t="n">
        <v/>
      </c>
      <c r="NS11" t="n">
        <v>72</v>
      </c>
      <c r="NT11" t="inlineStr">
        <is>
          <t>Anggota keluarga - Laki-laki dewasa</t>
        </is>
      </c>
      <c r="NU11" t="n">
        <v/>
      </c>
      <c r="NV11" t="n">
        <v/>
      </c>
      <c r="NW11" t="n">
        <v/>
      </c>
      <c r="NX11" t="inlineStr">
        <is>
          <t>Sama saja</t>
        </is>
      </c>
      <c r="NY11" t="n">
        <v>180</v>
      </c>
      <c r="NZ11" t="n">
        <v>0</v>
      </c>
      <c r="OA11" t="n">
        <v>0</v>
      </c>
      <c r="OB11" t="n">
        <v>60</v>
      </c>
      <c r="OC11" t="n">
        <v>0</v>
      </c>
      <c r="OD11" t="n">
        <v>0</v>
      </c>
      <c r="OE11" t="inlineStr">
        <is>
          <t>Tidak ada perubahan</t>
        </is>
      </c>
      <c r="OF11" t="inlineStr">
        <is>
          <t>Sama saja (tidak ada perbedaan waktu memasak MAUPUN rasa/bau makanan bila dibandingkan penggunaan sebelumnya)</t>
        </is>
      </c>
      <c r="OG11" t="inlineStr">
        <is>
          <t>Ya</t>
        </is>
      </c>
      <c r="OH11" t="n">
        <v>3</v>
      </c>
      <c r="OI11" t="n">
        <v>5</v>
      </c>
      <c r="OJ11" t="n">
        <v>0</v>
      </c>
      <c r="OK11" t="n">
        <v>0</v>
      </c>
      <c r="OL11" t="n">
        <v>0</v>
      </c>
      <c r="OM11" t="n">
        <v>0</v>
      </c>
      <c r="ON11" t="n">
        <v>0</v>
      </c>
      <c r="OO11" t="n">
        <v>0</v>
      </c>
      <c r="OP11" t="inlineStr">
        <is>
          <t>Sapi pedaging Sapi perah</t>
        </is>
      </c>
      <c r="OQ11" t="n">
        <v>1</v>
      </c>
      <c r="OR11" t="n">
        <v>1</v>
      </c>
      <c r="OS11" t="n">
        <v>0</v>
      </c>
      <c r="OT11" t="n">
        <v>0</v>
      </c>
      <c r="OU11" t="n">
        <v>0</v>
      </c>
      <c r="OV11" t="n">
        <v>0</v>
      </c>
      <c r="OW11" t="n">
        <v>0</v>
      </c>
      <c r="OX11" t="n">
        <v>0</v>
      </c>
      <c r="OY11" t="n">
        <v>0</v>
      </c>
      <c r="OZ11" t="inlineStr">
        <is>
          <t>Sapi pedaging Sapi perah</t>
        </is>
      </c>
      <c r="PA11" t="n">
        <v>1</v>
      </c>
      <c r="PB11" t="n">
        <v>1</v>
      </c>
      <c r="PC11" t="n">
        <v>0</v>
      </c>
      <c r="PD11" t="n">
        <v>0</v>
      </c>
      <c r="PE11" t="n">
        <v>0</v>
      </c>
      <c r="PF11" t="n">
        <v>0</v>
      </c>
      <c r="PG11" t="n">
        <v>0</v>
      </c>
      <c r="PH11" t="n">
        <v>0</v>
      </c>
      <c r="PI11" t="n">
        <v>0</v>
      </c>
      <c r="PJ11" t="inlineStr">
        <is>
          <t>Sapi pedaging</t>
        </is>
      </c>
      <c r="PK11" t="n">
        <v>1</v>
      </c>
      <c r="PL11" t="n">
        <v>0</v>
      </c>
      <c r="PM11" t="n">
        <v>0</v>
      </c>
      <c r="PN11" t="n">
        <v>0</v>
      </c>
      <c r="PO11" t="n">
        <v>0</v>
      </c>
      <c r="PP11" t="n">
        <v>0</v>
      </c>
      <c r="PQ11" t="n">
        <v>0</v>
      </c>
      <c r="PR11" t="n">
        <v>0</v>
      </c>
      <c r="PS11" t="n">
        <v>0</v>
      </c>
      <c r="PT11" t="inlineStr">
        <is>
          <t>2-Dibuang ke sungai</t>
        </is>
      </c>
      <c r="PU11" t="n">
        <v>0</v>
      </c>
      <c r="PV11" t="n">
        <v>0</v>
      </c>
      <c r="PW11" t="n">
        <v>0</v>
      </c>
      <c r="PX11" t="n">
        <v>0</v>
      </c>
      <c r="PY11" t="n">
        <v>0</v>
      </c>
      <c r="PZ11" t="n">
        <v>0</v>
      </c>
      <c r="QA11" t="n">
        <v>1</v>
      </c>
      <c r="QB11" t="n">
        <v>0</v>
      </c>
      <c r="QC11" t="n">
        <v>0</v>
      </c>
      <c r="QD11" t="n">
        <v/>
      </c>
      <c r="QE11" t="inlineStr">
        <is>
          <t>2-Dibuang ke sungai</t>
        </is>
      </c>
      <c r="QF11" t="n">
        <v>0</v>
      </c>
      <c r="QG11" t="n">
        <v>0</v>
      </c>
      <c r="QH11" t="n">
        <v>0</v>
      </c>
      <c r="QI11" t="n">
        <v>0</v>
      </c>
      <c r="QJ11" t="n">
        <v>0</v>
      </c>
      <c r="QK11" t="n">
        <v>0</v>
      </c>
      <c r="QL11" t="n">
        <v>1</v>
      </c>
      <c r="QM11" t="n">
        <v>0</v>
      </c>
      <c r="QN11" t="n">
        <v>0</v>
      </c>
      <c r="QO11" t="n">
        <v/>
      </c>
      <c r="QP11" t="n">
        <v/>
      </c>
      <c r="QQ11" t="n">
        <v/>
      </c>
      <c r="QR11" t="n">
        <v/>
      </c>
      <c r="QS11" t="n">
        <v/>
      </c>
      <c r="QT11" t="n">
        <v/>
      </c>
      <c r="QU11" t="n">
        <v/>
      </c>
      <c r="QV11" t="n">
        <v/>
      </c>
      <c r="QW11" t="n">
        <v/>
      </c>
      <c r="QX11" t="n">
        <v/>
      </c>
      <c r="QY11" t="n">
        <v/>
      </c>
      <c r="QZ11" t="n">
        <v/>
      </c>
      <c r="RA11" t="n">
        <v/>
      </c>
      <c r="RB11" t="n">
        <v/>
      </c>
      <c r="RC11" t="n">
        <v/>
      </c>
      <c r="RD11" t="n">
        <v/>
      </c>
      <c r="RE11" t="n">
        <v/>
      </c>
      <c r="RF11" t="n">
        <v/>
      </c>
      <c r="RG11" t="n">
        <v/>
      </c>
      <c r="RH11" t="n">
        <v/>
      </c>
      <c r="RI11" t="n">
        <v/>
      </c>
      <c r="RJ11" t="n">
        <v/>
      </c>
      <c r="RK11" t="n">
        <v/>
      </c>
      <c r="RL11" t="n">
        <v/>
      </c>
      <c r="RM11" t="n">
        <v/>
      </c>
      <c r="RN11" t="n">
        <v/>
      </c>
      <c r="RO11" t="n">
        <v/>
      </c>
      <c r="RP11" t="n">
        <v/>
      </c>
      <c r="RQ11" t="n">
        <v/>
      </c>
      <c r="RR11" t="n">
        <v/>
      </c>
      <c r="RS11" t="n">
        <v/>
      </c>
      <c r="RT11" t="n">
        <v/>
      </c>
      <c r="RU11" t="n">
        <v/>
      </c>
      <c r="RV11" t="n">
        <v/>
      </c>
      <c r="RW11" t="n">
        <v/>
      </c>
      <c r="RX11" t="n">
        <v/>
      </c>
      <c r="RY11" t="n">
        <v/>
      </c>
      <c r="RZ11" t="n">
        <v/>
      </c>
      <c r="SA11" t="n">
        <v/>
      </c>
      <c r="SB11" t="n">
        <v/>
      </c>
      <c r="SC11" t="n">
        <v/>
      </c>
      <c r="SD11" t="n">
        <v/>
      </c>
      <c r="SE11" t="n">
        <v/>
      </c>
      <c r="SF11" t="n">
        <v/>
      </c>
      <c r="SG11" t="n">
        <v/>
      </c>
      <c r="SH11" t="n">
        <v/>
      </c>
      <c r="SI11" t="n">
        <v/>
      </c>
      <c r="SJ11" t="n">
        <v/>
      </c>
      <c r="SK11" t="n">
        <v/>
      </c>
      <c r="SL11" t="n">
        <v/>
      </c>
      <c r="SM11" t="n">
        <v/>
      </c>
      <c r="SN11" t="n">
        <v/>
      </c>
      <c r="SO11" t="n">
        <v/>
      </c>
      <c r="SP11" t="n">
        <v/>
      </c>
      <c r="SQ11" t="n">
        <v/>
      </c>
      <c r="SR11" t="n">
        <v/>
      </c>
      <c r="SS11" t="n">
        <v/>
      </c>
      <c r="ST11" t="n">
        <v/>
      </c>
      <c r="SU11" t="n">
        <v/>
      </c>
      <c r="SV11" t="n">
        <v/>
      </c>
      <c r="SW11" t="n">
        <v/>
      </c>
      <c r="SX11" t="n">
        <v/>
      </c>
      <c r="SY11" t="n">
        <v>3</v>
      </c>
      <c r="SZ11" t="n">
        <v>5</v>
      </c>
      <c r="TA11" t="n">
        <v/>
      </c>
      <c r="TB11" t="n">
        <v/>
      </c>
      <c r="TC11" t="n">
        <v/>
      </c>
      <c r="TD11" t="n">
        <v/>
      </c>
      <c r="TE11" t="n">
        <v/>
      </c>
      <c r="TF11" t="n">
        <v/>
      </c>
      <c r="TG11" t="n">
        <v>3</v>
      </c>
      <c r="TH11" t="n">
        <v>5</v>
      </c>
      <c r="TI11" t="n">
        <v>0</v>
      </c>
      <c r="TJ11" t="n">
        <v>0</v>
      </c>
      <c r="TK11" t="n">
        <v>0</v>
      </c>
      <c r="TL11" t="n">
        <v>0</v>
      </c>
      <c r="TM11" t="n">
        <v>0</v>
      </c>
      <c r="TN11" t="n">
        <v>0</v>
      </c>
      <c r="TO11" t="n">
        <v>0</v>
      </c>
      <c r="TP11" t="n">
        <v>0</v>
      </c>
      <c r="TQ11" t="n">
        <v>0</v>
      </c>
      <c r="TR11" t="n">
        <v>0</v>
      </c>
      <c r="TS11" t="n">
        <v>0</v>
      </c>
      <c r="TT11" t="n">
        <v>0</v>
      </c>
      <c r="TU11" t="n">
        <v>0</v>
      </c>
      <c r="TV11" t="n">
        <v>0</v>
      </c>
      <c r="TW11" t="n">
        <v/>
      </c>
      <c r="TX11" t="n">
        <v/>
      </c>
      <c r="TY11" t="n">
        <v/>
      </c>
      <c r="TZ11" t="n">
        <v/>
      </c>
      <c r="UA11" t="n">
        <v/>
      </c>
      <c r="UB11" t="n">
        <v/>
      </c>
      <c r="UC11" t="n">
        <v/>
      </c>
      <c r="UD11" t="n">
        <v/>
      </c>
      <c r="UE11" t="n">
        <v/>
      </c>
      <c r="UF11" t="n">
        <v/>
      </c>
      <c r="UG11" t="n">
        <v/>
      </c>
      <c r="UH11" t="n">
        <v/>
      </c>
      <c r="UI11" t="n">
        <v/>
      </c>
      <c r="UJ11" t="n">
        <v/>
      </c>
      <c r="UK11" t="n">
        <v/>
      </c>
      <c r="UL11" t="n">
        <v/>
      </c>
      <c r="UM11" t="n">
        <v/>
      </c>
      <c r="UN11" t="n">
        <v/>
      </c>
      <c r="UO11" t="n">
        <v/>
      </c>
      <c r="UP11" t="n">
        <v/>
      </c>
      <c r="UQ11" t="n">
        <v/>
      </c>
      <c r="UR11" t="n">
        <v/>
      </c>
      <c r="US11" t="n">
        <v/>
      </c>
      <c r="UT11" t="n">
        <v/>
      </c>
      <c r="UU11" t="inlineStr">
        <is>
          <t>Pemberian pakan di kandang</t>
        </is>
      </c>
      <c r="UV11" t="inlineStr">
        <is>
          <t>Pemberian pakan di kandang</t>
        </is>
      </c>
      <c r="UW11" t="n">
        <v/>
      </c>
      <c r="UX11" t="n">
        <v/>
      </c>
      <c r="UY11" t="n">
        <v/>
      </c>
      <c r="UZ11" t="n">
        <v/>
      </c>
      <c r="VA11" t="n">
        <v/>
      </c>
      <c r="VB11" t="n">
        <v/>
      </c>
      <c r="VC11" t="inlineStr">
        <is>
          <t>Sangat jarang (&gt;1 bulan sekali)</t>
        </is>
      </c>
      <c r="VD11" t="inlineStr">
        <is>
          <t>Sangat jarang (&gt;1 bulan sekali)</t>
        </is>
      </c>
      <c r="VE11" t="n">
        <v/>
      </c>
      <c r="VF11" t="n">
        <v/>
      </c>
      <c r="VG11" t="n">
        <v/>
      </c>
      <c r="VH11" t="n">
        <v/>
      </c>
      <c r="VI11" t="n">
        <v/>
      </c>
      <c r="VJ11" t="n">
        <v/>
      </c>
      <c r="VK11" t="inlineStr">
        <is>
          <t>Sangat sering (&gt;1 kali sehari)</t>
        </is>
      </c>
      <c r="VL11" t="inlineStr">
        <is>
          <t>Sangat sering (&gt;1 kali sehari)</t>
        </is>
      </c>
      <c r="VM11" t="n">
        <v/>
      </c>
      <c r="VN11" t="n">
        <v/>
      </c>
      <c r="VO11" t="n">
        <v/>
      </c>
      <c r="VP11" t="n">
        <v/>
      </c>
      <c r="VQ11" t="n">
        <v/>
      </c>
      <c r="VR11" t="n">
        <v/>
      </c>
      <c r="VS11" t="inlineStr">
        <is>
          <t>6-Digester biogas</t>
        </is>
      </c>
      <c r="VT11" t="n">
        <v>0</v>
      </c>
      <c r="VU11" t="n">
        <v>0</v>
      </c>
      <c r="VV11" t="n">
        <v>0</v>
      </c>
      <c r="VW11" t="n">
        <v>0</v>
      </c>
      <c r="VX11" t="n">
        <v>0</v>
      </c>
      <c r="VY11" t="n">
        <v>0</v>
      </c>
      <c r="VZ11" t="n">
        <v>0</v>
      </c>
      <c r="WA11" t="n">
        <v>0</v>
      </c>
      <c r="WB11" t="n">
        <v>0</v>
      </c>
      <c r="WC11" t="n">
        <v>1</v>
      </c>
      <c r="WD11" t="n">
        <v>0</v>
      </c>
      <c r="WE11" t="n">
        <v>0</v>
      </c>
      <c r="WF11" t="inlineStr">
        <is>
          <t>6-Digester biogas</t>
        </is>
      </c>
      <c r="WG11" t="n">
        <v>0</v>
      </c>
      <c r="WH11" t="n">
        <v>0</v>
      </c>
      <c r="WI11" t="n">
        <v>0</v>
      </c>
      <c r="WJ11" t="n">
        <v>0</v>
      </c>
      <c r="WK11" t="n">
        <v>0</v>
      </c>
      <c r="WL11" t="n">
        <v>0</v>
      </c>
      <c r="WM11" t="n">
        <v>0</v>
      </c>
      <c r="WN11" t="n">
        <v>0</v>
      </c>
      <c r="WO11" t="n">
        <v>0</v>
      </c>
      <c r="WP11" t="n">
        <v>1</v>
      </c>
      <c r="WQ11" t="n">
        <v>0</v>
      </c>
      <c r="WR11" t="n">
        <v>0</v>
      </c>
      <c r="WS11" t="n">
        <v/>
      </c>
      <c r="WT11" t="n">
        <v/>
      </c>
      <c r="WU11" t="n">
        <v/>
      </c>
      <c r="WV11" t="n">
        <v/>
      </c>
      <c r="WW11" t="n">
        <v/>
      </c>
      <c r="WX11" t="n">
        <v/>
      </c>
      <c r="WY11" t="n">
        <v/>
      </c>
      <c r="WZ11" t="n">
        <v/>
      </c>
      <c r="XA11" t="n">
        <v/>
      </c>
      <c r="XB11" t="n">
        <v/>
      </c>
      <c r="XC11" t="n">
        <v/>
      </c>
      <c r="XD11" t="n">
        <v/>
      </c>
      <c r="XE11" t="n">
        <v/>
      </c>
      <c r="XF11" t="n">
        <v/>
      </c>
      <c r="XG11" t="n">
        <v/>
      </c>
      <c r="XH11" t="n">
        <v/>
      </c>
      <c r="XI11" t="n">
        <v/>
      </c>
      <c r="XJ11" t="n">
        <v/>
      </c>
      <c r="XK11" t="n">
        <v/>
      </c>
      <c r="XL11" t="n">
        <v/>
      </c>
      <c r="XM11" t="n">
        <v/>
      </c>
      <c r="XN11" t="n">
        <v/>
      </c>
      <c r="XO11" t="n">
        <v/>
      </c>
      <c r="XP11" t="n">
        <v/>
      </c>
      <c r="XQ11" t="n">
        <v/>
      </c>
      <c r="XR11" t="n">
        <v/>
      </c>
      <c r="XS11" t="n">
        <v/>
      </c>
      <c r="XT11" t="n">
        <v/>
      </c>
      <c r="XU11" t="n">
        <v/>
      </c>
      <c r="XV11" t="n">
        <v/>
      </c>
      <c r="XW11" t="n">
        <v/>
      </c>
      <c r="XX11" t="n">
        <v/>
      </c>
      <c r="XY11" t="n">
        <v/>
      </c>
      <c r="XZ11" t="n">
        <v/>
      </c>
      <c r="YA11" t="n">
        <v/>
      </c>
      <c r="YB11" t="n">
        <v/>
      </c>
      <c r="YC11" t="n">
        <v/>
      </c>
      <c r="YD11" t="n">
        <v/>
      </c>
      <c r="YE11" t="n">
        <v/>
      </c>
      <c r="YF11" t="n">
        <v/>
      </c>
      <c r="YG11" t="n">
        <v/>
      </c>
      <c r="YH11" t="n">
        <v/>
      </c>
      <c r="YI11" t="n">
        <v/>
      </c>
      <c r="YJ11" t="n">
        <v/>
      </c>
      <c r="YK11" t="n">
        <v/>
      </c>
      <c r="YL11" t="n">
        <v/>
      </c>
      <c r="YM11" t="n">
        <v/>
      </c>
      <c r="YN11" t="n">
        <v/>
      </c>
      <c r="YO11" t="n">
        <v/>
      </c>
      <c r="YP11" t="n">
        <v/>
      </c>
      <c r="YQ11" t="n">
        <v/>
      </c>
      <c r="YR11" t="n">
        <v/>
      </c>
      <c r="YS11" t="n">
        <v/>
      </c>
      <c r="YT11" t="n">
        <v/>
      </c>
      <c r="YU11" t="n">
        <v/>
      </c>
      <c r="YV11" t="n">
        <v/>
      </c>
      <c r="YW11" t="n">
        <v/>
      </c>
      <c r="YX11" t="n">
        <v/>
      </c>
      <c r="YY11" t="n">
        <v/>
      </c>
      <c r="YZ11" t="n">
        <v/>
      </c>
      <c r="ZA11" t="n">
        <v/>
      </c>
      <c r="ZB11" t="n">
        <v/>
      </c>
      <c r="ZC11" t="n">
        <v/>
      </c>
      <c r="ZD11" t="n">
        <v/>
      </c>
      <c r="ZE11" t="n">
        <v/>
      </c>
      <c r="ZF11" t="n">
        <v/>
      </c>
      <c r="ZG11" t="n">
        <v/>
      </c>
      <c r="ZH11" t="n">
        <v/>
      </c>
      <c r="ZI11" t="n">
        <v/>
      </c>
      <c r="ZJ11" t="n">
        <v/>
      </c>
      <c r="ZK11" t="n">
        <v/>
      </c>
      <c r="ZL11" t="n">
        <v/>
      </c>
      <c r="ZM11" t="n">
        <v/>
      </c>
      <c r="ZN11" t="n">
        <v>0</v>
      </c>
      <c r="ZO11" t="n">
        <v>100</v>
      </c>
      <c r="ZP11" t="n">
        <v/>
      </c>
      <c r="ZQ11" t="n">
        <v/>
      </c>
      <c r="ZR11" t="n">
        <v/>
      </c>
      <c r="ZS11" t="n">
        <v/>
      </c>
      <c r="ZT11" t="n">
        <v/>
      </c>
      <c r="ZU11" t="n">
        <v/>
      </c>
      <c r="ZV11" t="n">
        <v>3</v>
      </c>
      <c r="ZW11" t="n">
        <v>3</v>
      </c>
      <c r="ZX11" t="n">
        <v/>
      </c>
      <c r="ZY11" t="n">
        <v/>
      </c>
      <c r="ZZ11" t="n">
        <v/>
      </c>
      <c r="AAA11" t="n">
        <v/>
      </c>
      <c r="AAB11" t="n">
        <v/>
      </c>
      <c r="AAC11" t="n">
        <v/>
      </c>
      <c r="AAD11" t="inlineStr">
        <is>
          <t>Pakan segar (misal: rumput)</t>
        </is>
      </c>
      <c r="AAE11" t="inlineStr">
        <is>
          <t>Pakan segar (misal: rumput)</t>
        </is>
      </c>
      <c r="AAF11" t="n">
        <v/>
      </c>
      <c r="AAG11" t="n">
        <v/>
      </c>
      <c r="AAH11" t="n">
        <v/>
      </c>
      <c r="AAI11" t="n">
        <v/>
      </c>
      <c r="AAJ11" t="n">
        <v/>
      </c>
      <c r="AAK11" t="n">
        <v/>
      </c>
      <c r="AAL11" t="inlineStr">
        <is>
          <t>Tidak</t>
        </is>
      </c>
      <c r="AAM11" t="n">
        <v/>
      </c>
      <c r="AAN11" t="n">
        <v/>
      </c>
      <c r="AAO11" t="n">
        <v/>
      </c>
      <c r="AAP11" t="n">
        <v/>
      </c>
      <c r="AAQ11" t="n">
        <v/>
      </c>
      <c r="AAR11" t="inlineStr">
        <is>
          <t>Ya</t>
        </is>
      </c>
      <c r="AAS11" t="inlineStr">
        <is>
          <t>Mengetahui</t>
        </is>
      </c>
      <c r="AAT11" t="inlineStr">
        <is>
          <t>Dibuang ke selokan</t>
        </is>
      </c>
      <c r="AAU11" t="n">
        <v>0</v>
      </c>
      <c r="AAV11" t="n">
        <v>0</v>
      </c>
      <c r="AAW11" t="n">
        <v>0</v>
      </c>
      <c r="AAX11" t="n">
        <v>0</v>
      </c>
      <c r="AAY11" t="n">
        <v>0</v>
      </c>
      <c r="AAZ11" t="n">
        <v>0</v>
      </c>
      <c r="ABA11" t="n">
        <v>1</v>
      </c>
      <c r="ABB11" t="n">
        <v/>
      </c>
      <c r="ABC11" t="n">
        <v/>
      </c>
      <c r="ABD11" t="n">
        <v/>
      </c>
      <c r="ABE11" t="n">
        <v/>
      </c>
      <c r="ABF11" t="n">
        <v/>
      </c>
      <c r="ABG11" t="n">
        <v/>
      </c>
      <c r="ABH11" t="n">
        <v/>
      </c>
      <c r="ABI11" t="n">
        <v/>
      </c>
      <c r="ABJ11" t="n">
        <v/>
      </c>
      <c r="ABK11" t="n">
        <v/>
      </c>
      <c r="ABL11" t="n">
        <v/>
      </c>
      <c r="ABM11" t="n">
        <v/>
      </c>
      <c r="ABN11" t="n">
        <v/>
      </c>
      <c r="ABO11" t="n">
        <v/>
      </c>
      <c r="ABP11" t="n">
        <v/>
      </c>
      <c r="ABQ11" t="n">
        <v/>
      </c>
      <c r="ABR11" t="n">
        <v/>
      </c>
      <c r="ABS11" t="n">
        <v/>
      </c>
      <c r="ABT11" t="n">
        <v/>
      </c>
      <c r="ABU11" t="n">
        <v/>
      </c>
      <c r="ABV11" t="n">
        <v/>
      </c>
      <c r="ABW11" t="n">
        <v/>
      </c>
      <c r="ABX11" t="n">
        <v/>
      </c>
      <c r="ABY11" t="n">
        <v/>
      </c>
      <c r="ABZ11" t="n">
        <v/>
      </c>
      <c r="ACA11" t="n">
        <v/>
      </c>
      <c r="ACB11" t="n">
        <v/>
      </c>
      <c r="ACC11" t="n">
        <v/>
      </c>
      <c r="ACD11" t="n">
        <v/>
      </c>
      <c r="ACE11" t="n">
        <v/>
      </c>
      <c r="ACF11" t="n">
        <v/>
      </c>
      <c r="ACG11" t="n">
        <v/>
      </c>
      <c r="ACH11" t="n">
        <v/>
      </c>
      <c r="ACI11" t="n">
        <v/>
      </c>
      <c r="ACJ11" t="n">
        <v/>
      </c>
      <c r="ACK11" t="inlineStr">
        <is>
          <t>Tidak memiliki tempat untuk menyimpan</t>
        </is>
      </c>
      <c r="ACL11" t="n">
        <v>0</v>
      </c>
      <c r="ACM11" t="n">
        <v>1</v>
      </c>
      <c r="ACN11" t="n">
        <v>0</v>
      </c>
      <c r="ACO11" t="n">
        <v>0</v>
      </c>
      <c r="ACP11" t="n">
        <v>0</v>
      </c>
      <c r="ACQ11" t="n">
        <v>0</v>
      </c>
      <c r="ACR11" t="n">
        <v>0</v>
      </c>
      <c r="ACS11" t="n">
        <v/>
      </c>
      <c r="ACT11" t="inlineStr">
        <is>
          <t>Tidak</t>
        </is>
      </c>
      <c r="ACU11" t="inlineStr">
        <is>
          <t>Manfaat besar dan membantu kehidupan sehari-hari</t>
        </is>
      </c>
      <c r="ACV11" t="inlineStr">
        <is>
          <t>Sama saja</t>
        </is>
      </c>
      <c r="ACW11" t="inlineStr">
        <is>
          <t>Tidak dapat menghemat uang dan/atau menambah pendapatan</t>
        </is>
      </c>
      <c r="ACX11" t="inlineStr">
        <is>
          <t>Netral/tidak tahu</t>
        </is>
      </c>
      <c r="ACY11" t="inlineStr">
        <is>
          <t>Anggota keluarga - Laki-laki dewasa Anggota keluarga - Perempuan dewasa</t>
        </is>
      </c>
      <c r="ACZ11" t="n">
        <v>1</v>
      </c>
      <c r="ADA11" t="n">
        <v>1</v>
      </c>
      <c r="ADB11" t="n">
        <v>0</v>
      </c>
      <c r="ADC11" t="n">
        <v>0</v>
      </c>
      <c r="ADD11" t="inlineStr">
        <is>
          <t>Cukup puas</t>
        </is>
      </c>
      <c r="ADE11" t="inlineStr">
        <is>
          <t>Cukup puas</t>
        </is>
      </c>
      <c r="ADF11" t="inlineStr">
        <is>
          <t>Cukup puas</t>
        </is>
      </c>
      <c r="ADG11" t="inlineStr">
        <is>
          <t>Cukup puas</t>
        </is>
      </c>
      <c r="ADH11" t="inlineStr">
        <is>
          <t>Tidak</t>
        </is>
      </c>
      <c r="ADI11" t="n">
        <v/>
      </c>
      <c r="ADJ11" t="inlineStr">
        <is>
          <t>Cukup puas</t>
        </is>
      </c>
      <c r="ADK11" t="n">
        <v/>
      </c>
      <c r="ADL11" t="n">
        <v/>
      </c>
      <c r="ADM11" t="n">
        <v/>
      </c>
      <c r="ADN11" t="n">
        <v/>
      </c>
      <c r="ADO11" t="n">
        <v/>
      </c>
      <c r="ADP11" t="n">
        <v/>
      </c>
      <c r="ADQ11" t="n">
        <v/>
      </c>
      <c r="ADR11" t="n">
        <v/>
      </c>
      <c r="ADS11" t="n">
        <v/>
      </c>
      <c r="ADT11" t="n">
        <v/>
      </c>
      <c r="ADU11" t="inlineStr">
        <is>
          <t>Menghubungi CPO atau pendamping</t>
        </is>
      </c>
      <c r="ADV11" t="n">
        <v>0</v>
      </c>
      <c r="ADW11" t="n">
        <v>0</v>
      </c>
      <c r="ADX11" t="n">
        <v>0</v>
      </c>
      <c r="ADY11" t="n">
        <v>0</v>
      </c>
      <c r="ADZ11" t="n">
        <v>1</v>
      </c>
      <c r="AEA11" t="n">
        <v>0</v>
      </c>
      <c r="AEB11" t="n">
        <v>0</v>
      </c>
      <c r="AEC11" t="n">
        <v>0</v>
      </c>
      <c r="AED11" t="n">
        <v/>
      </c>
      <c r="AEE11" t="inlineStr">
        <is>
          <t>Laki-laki dewasa</t>
        </is>
      </c>
      <c r="AEF11" t="n">
        <v/>
      </c>
      <c r="AEG11" t="inlineStr">
        <is>
          <t>Menelepon atau WA langsung</t>
        </is>
      </c>
      <c r="AEH11" t="n">
        <v/>
      </c>
      <c r="AEI11" t="inlineStr">
        <is>
          <t>Tidak</t>
        </is>
      </c>
      <c r="AEJ11" t="inlineStr">
        <is>
          <t>Kadang-kadang</t>
        </is>
      </c>
      <c r="AEK11" t="inlineStr">
        <is>
          <t>Pasokan energi yang andal Lebih aman Dapat dibayar melalui skema kredit Mendapatkan subsidi</t>
        </is>
      </c>
      <c r="AEL11" t="n">
        <v>0</v>
      </c>
      <c r="AEM11" t="n">
        <v>0</v>
      </c>
      <c r="AEN11" t="n">
        <v>1</v>
      </c>
      <c r="AEO11" t="n">
        <v>0</v>
      </c>
      <c r="AEP11" t="n">
        <v>1</v>
      </c>
      <c r="AEQ11" t="n">
        <v>0</v>
      </c>
      <c r="AER11" t="n">
        <v>0</v>
      </c>
      <c r="AES11" t="n">
        <v>0</v>
      </c>
      <c r="AET11" t="n">
        <v>0</v>
      </c>
      <c r="AEU11" t="n">
        <v>1</v>
      </c>
      <c r="AEV11" t="n">
        <v>1</v>
      </c>
      <c r="AEW11" t="n">
        <v>0</v>
      </c>
      <c r="AEX11" t="n">
        <v/>
      </c>
      <c r="AEY11" t="inlineStr">
        <is>
          <t>Memasak lebih aman</t>
        </is>
      </c>
      <c r="AEZ11" t="n">
        <v/>
      </c>
      <c r="AFA11" t="inlineStr">
        <is>
          <t>Koperasi</t>
        </is>
      </c>
      <c r="AFB11" t="n">
        <v/>
      </c>
      <c r="AFC11" t="inlineStr">
        <is>
          <t>Asep Sutarman Cihideung-Digester 2026-02-08-16_7_10.jpeg</t>
        </is>
      </c>
      <c r="AFD11" t="inlineStr">
        <is>
          <t>https://kf.kobotoolbox.org/api/v2/assets/avstPQqLr3Ab3ZdcVTXZ6f/data/685596435/attachments/attkHQ85DzTnHJkaGLGHBsxy/</t>
        </is>
      </c>
      <c r="AFE11" t="inlineStr">
        <is>
          <t>Asep Sutarman Cihideung-Konvensasi 2026-02-08-16_7_25.jpeg</t>
        </is>
      </c>
      <c r="AFF11" t="inlineStr">
        <is>
          <t>https://kf.kobotoolbox.org/api/v2/assets/avstPQqLr3Ab3ZdcVTXZ6f/data/685596435/attachments/attwCzuNk5mvebzoXaNHWjNs/</t>
        </is>
      </c>
      <c r="AFG11" t="inlineStr">
        <is>
          <t>Aep</t>
        </is>
      </c>
      <c r="AFH11" t="n">
        <v/>
      </c>
      <c r="AFI11" t="n">
        <v/>
      </c>
    </row>
    <row r="12">
      <c r="A12" s="93" t="n">
        <v>46078</v>
      </c>
      <c r="B12" s="93" t="n">
        <v>46085</v>
      </c>
      <c r="C12" t="inlineStr">
        <is>
          <t>aep</t>
        </is>
      </c>
      <c r="D12" t="inlineStr">
        <is>
          <t>atik</t>
        </is>
      </c>
      <c r="E12" t="n">
        <v>85316386449</v>
      </c>
      <c r="F12" t="inlineStr">
        <is>
          <t>-6.796574 107.646317 0 0</t>
        </is>
      </c>
      <c r="G12" t="n">
        <v>-6.796574</v>
      </c>
      <c r="H12" t="n">
        <v>107.646317</v>
      </c>
      <c r="I12" t="n">
        <v>0</v>
      </c>
      <c r="J12" t="n">
        <v>0</v>
      </c>
      <c r="K12" t="inlineStr">
        <is>
          <t>-6.796574, 107.646317.</t>
        </is>
      </c>
      <c r="L12" t="inlineStr">
        <is>
          <t>-6.796394 107.644928 0 0</t>
        </is>
      </c>
      <c r="M12" t="n">
        <v>-6.796394</v>
      </c>
      <c r="N12" t="n">
        <v>107.644928</v>
      </c>
      <c r="O12" t="n">
        <v>0</v>
      </c>
      <c r="P12" t="n">
        <v>0</v>
      </c>
      <c r="Q12" t="inlineStr">
        <is>
          <t>-6.796394, 107.644928.</t>
        </is>
      </c>
      <c r="R12" t="inlineStr">
        <is>
          <t>Jawa Barat</t>
        </is>
      </c>
      <c r="S12" t="n">
        <v>0</v>
      </c>
      <c r="T12" t="n">
        <v>0</v>
      </c>
      <c r="U12" t="n">
        <v>1</v>
      </c>
      <c r="V12" t="n">
        <v>0</v>
      </c>
      <c r="W12" t="n">
        <v>0</v>
      </c>
      <c r="X12" t="n">
        <v>0</v>
      </c>
      <c r="Y12" t="n">
        <v>0</v>
      </c>
      <c r="Z12" t="n">
        <v>0</v>
      </c>
      <c r="AA12" t="n">
        <v>0</v>
      </c>
      <c r="AB12" t="n">
        <v>0</v>
      </c>
      <c r="AC12" t="inlineStr">
        <is>
          <t>BANDUNG BARAT</t>
        </is>
      </c>
      <c r="AD12" t="inlineStr">
        <is>
          <t>LEMBANG</t>
        </is>
      </c>
      <c r="AE12" t="inlineStr">
        <is>
          <t>CIKOLE</t>
        </is>
      </c>
      <c r="AF12" t="inlineStr">
        <is>
          <t>KHAZANAH BAHARI</t>
        </is>
      </c>
      <c r="AG12" t="inlineStr">
        <is>
          <t>KBP0011</t>
        </is>
      </c>
      <c r="AH12" t="n">
        <v>16</v>
      </c>
      <c r="AI12" t="inlineStr">
        <is>
          <t>VPA1</t>
        </is>
      </c>
      <c r="AJ12" t="inlineStr">
        <is>
          <t>Tidak aktif</t>
        </is>
      </c>
      <c r="AK12" t="n">
        <v>43</v>
      </c>
      <c r="AL12" t="inlineStr">
        <is>
          <t>Perempuan</t>
        </is>
      </c>
      <c r="AM12" t="inlineStr">
        <is>
          <t>Sudah menikah</t>
        </is>
      </c>
      <c r="AN12" t="inlineStr">
        <is>
          <t>SMA/Sederajat</t>
        </is>
      </c>
      <c r="AO12" t="inlineStr">
        <is>
          <t>Peternak</t>
        </is>
      </c>
      <c r="AP12" t="n">
        <v>0</v>
      </c>
      <c r="AQ12" t="n">
        <v>1</v>
      </c>
      <c r="AR12" t="n">
        <v>0</v>
      </c>
      <c r="AS12" t="n">
        <v>0</v>
      </c>
      <c r="AT12" t="n">
        <v>0</v>
      </c>
      <c r="AU12" t="n">
        <v>0</v>
      </c>
      <c r="AV12" t="n">
        <v>0</v>
      </c>
      <c r="AW12" t="n">
        <v>0</v>
      </c>
      <c r="AX12" t="n">
        <v/>
      </c>
      <c r="AY12" t="inlineStr">
        <is>
          <t>Petani</t>
        </is>
      </c>
      <c r="AZ12" t="n">
        <v>1</v>
      </c>
      <c r="BA12" t="n">
        <v>0</v>
      </c>
      <c r="BB12" t="n">
        <v>0</v>
      </c>
      <c r="BC12" t="n">
        <v>0</v>
      </c>
      <c r="BD12" t="n">
        <v>0</v>
      </c>
      <c r="BE12" t="n">
        <v>0</v>
      </c>
      <c r="BF12" t="n">
        <v>0</v>
      </c>
      <c r="BG12" t="n">
        <v>0</v>
      </c>
      <c r="BH12" t="n">
        <v/>
      </c>
      <c r="BI12" t="inlineStr">
        <is>
          <t>Rp2.500.000 - Rp3.500.000</t>
        </is>
      </c>
      <c r="BJ12" t="n">
        <v>1</v>
      </c>
      <c r="BK12" t="n">
        <v>3</v>
      </c>
      <c r="BL12" t="n">
        <v>1</v>
      </c>
      <c r="BM12" t="n">
        <v>0</v>
      </c>
      <c r="BN12" t="inlineStr">
        <is>
          <t>Milik sendiri</t>
        </is>
      </c>
      <c r="BO12" t="inlineStr">
        <is>
          <t>Permanen (dinding bata dan semen)</t>
        </is>
      </c>
      <c r="BP12" t="n">
        <v>1</v>
      </c>
      <c r="BQ12" t="n">
        <v>0</v>
      </c>
      <c r="BR12" t="n">
        <v>0</v>
      </c>
      <c r="BS12" t="n">
        <v>0</v>
      </c>
      <c r="BT12" t="n">
        <v>0</v>
      </c>
      <c r="BU12" t="n">
        <v/>
      </c>
      <c r="BV12" t="inlineStr">
        <is>
          <t>Keramik/ubin</t>
        </is>
      </c>
      <c r="BW12" t="n">
        <v>0</v>
      </c>
      <c r="BX12" t="n">
        <v>0</v>
      </c>
      <c r="BY12" t="n">
        <v>1</v>
      </c>
      <c r="BZ12" t="n">
        <v>0</v>
      </c>
      <c r="CA12" t="n">
        <v>0</v>
      </c>
      <c r="CB12" t="n">
        <v/>
      </c>
      <c r="CC12" t="inlineStr">
        <is>
          <t>Genting</t>
        </is>
      </c>
      <c r="CD12" t="n">
        <v>0</v>
      </c>
      <c r="CE12" t="n">
        <v>0</v>
      </c>
      <c r="CF12" t="n">
        <v>0</v>
      </c>
      <c r="CG12" t="n">
        <v>0</v>
      </c>
      <c r="CH12" t="n">
        <v>0</v>
      </c>
      <c r="CI12" t="n">
        <v>1</v>
      </c>
      <c r="CJ12" t="n">
        <v>0</v>
      </c>
      <c r="CK12" t="n">
        <v/>
      </c>
      <c r="CL12" t="inlineStr">
        <is>
          <t>Ya</t>
        </is>
      </c>
      <c r="CM12" t="n">
        <v>2010</v>
      </c>
      <c r="CN12" t="inlineStr">
        <is>
          <t>Fixed-Dome (Kubah Tetap)</t>
        </is>
      </c>
      <c r="CO12" t="inlineStr">
        <is>
          <t>6 m³ (4-5 ekor sapi, ±5 jam memasak/hari, ±50 kg</t>
        </is>
      </c>
      <c r="CP12" t="inlineStr">
        <is>
          <t>Koperasi</t>
        </is>
      </c>
      <c r="CQ12" t="n">
        <v>0</v>
      </c>
      <c r="CR12" t="n">
        <v>0</v>
      </c>
      <c r="CS12" t="n">
        <v>0</v>
      </c>
      <c r="CT12" t="n">
        <v>0</v>
      </c>
      <c r="CU12" t="n">
        <v>0</v>
      </c>
      <c r="CV12" t="n">
        <v>0</v>
      </c>
      <c r="CW12" t="n">
        <v>1</v>
      </c>
      <c r="CX12" t="n">
        <v>0</v>
      </c>
      <c r="CY12" t="inlineStr">
        <is>
          <t>Anggota keluarga - laki-laki Anggota keluarga - perempuan dewasa</t>
        </is>
      </c>
      <c r="CZ12" t="n">
        <v>1</v>
      </c>
      <c r="DA12" t="n">
        <v>1</v>
      </c>
      <c r="DB12" t="n">
        <v>0</v>
      </c>
      <c r="DC12" t="n">
        <v/>
      </c>
      <c r="DD12" t="inlineStr">
        <is>
          <t>Anggota keluarga - laki-laki Anggota keluarga - perempuan dewasa CPO atau pendamping</t>
        </is>
      </c>
      <c r="DE12" t="n">
        <v>1</v>
      </c>
      <c r="DF12" t="n">
        <v>1</v>
      </c>
      <c r="DG12" t="n">
        <v>1</v>
      </c>
      <c r="DH12" t="n">
        <v>0</v>
      </c>
      <c r="DI12" t="n">
        <v/>
      </c>
      <c r="DJ12" t="inlineStr">
        <is>
          <t>CPO atau pendamping</t>
        </is>
      </c>
      <c r="DK12" t="n">
        <v>0</v>
      </c>
      <c r="DL12" t="n">
        <v>0</v>
      </c>
      <c r="DM12" t="n">
        <v>1</v>
      </c>
      <c r="DN12" t="n">
        <v>0</v>
      </c>
      <c r="DO12" t="n">
        <v/>
      </c>
      <c r="DP12" t="inlineStr">
        <is>
          <t>Tidak berfungsi sama sekali</t>
        </is>
      </c>
      <c r="DQ12" t="inlineStr">
        <is>
          <t>&gt;1 tahun yang lalu</t>
        </is>
      </c>
      <c r="DR12" t="inlineStr">
        <is>
          <t>Masalah teknis (misalnya kerusakan pada komponen)</t>
        </is>
      </c>
      <c r="DS12" t="n">
        <v/>
      </c>
      <c r="DT12" t="inlineStr">
        <is>
          <t>Kompor Mixer Saluran Pipa Gas</t>
        </is>
      </c>
      <c r="DU12" t="n">
        <v>1</v>
      </c>
      <c r="DV12" t="n">
        <v>0</v>
      </c>
      <c r="DW12" t="n">
        <v>0</v>
      </c>
      <c r="DX12" t="n">
        <v>0</v>
      </c>
      <c r="DY12" t="n">
        <v>0</v>
      </c>
      <c r="DZ12" t="n">
        <v>0</v>
      </c>
      <c r="EA12" t="n">
        <v>0</v>
      </c>
      <c r="EB12" t="n">
        <v>1</v>
      </c>
      <c r="EC12" t="n">
        <v>0</v>
      </c>
      <c r="ED12" t="n">
        <v>0</v>
      </c>
      <c r="EE12" t="n">
        <v>1</v>
      </c>
      <c r="EF12" t="n">
        <v>0</v>
      </c>
      <c r="EG12" t="n">
        <v>0</v>
      </c>
      <c r="EH12" t="n">
        <v>0</v>
      </c>
      <c r="EI12" t="inlineStr">
        <is>
          <t>Kurangnya dukungan atau pemantauan dari pemerintah atau CPO</t>
        </is>
      </c>
      <c r="EJ12" t="n">
        <v>0</v>
      </c>
      <c r="EK12" t="n">
        <v>1</v>
      </c>
      <c r="EL12" t="n">
        <v>0</v>
      </c>
      <c r="EM12" t="n">
        <v>0</v>
      </c>
      <c r="EN12" t="n">
        <v>0</v>
      </c>
      <c r="EO12" t="n">
        <v/>
      </c>
      <c r="EP12" t="inlineStr">
        <is>
          <t>Ya, sangat jelas dan mudah diikuti</t>
        </is>
      </c>
      <c r="EQ12" t="inlineStr">
        <is>
          <t>Pelatihan</t>
        </is>
      </c>
      <c r="ER12" t="inlineStr">
        <is>
          <t>CPO atau pendamping</t>
        </is>
      </c>
      <c r="ES12" t="n">
        <v>1</v>
      </c>
      <c r="ET12" t="n">
        <v>0</v>
      </c>
      <c r="EU12" t="n">
        <v>0</v>
      </c>
      <c r="EV12" t="n">
        <v>0</v>
      </c>
      <c r="EW12" t="n">
        <v/>
      </c>
      <c r="EX12" t="inlineStr">
        <is>
          <t>Anggota keluarga - Laki-laki Anggota keluarga - Perempuan dewasa</t>
        </is>
      </c>
      <c r="EY12" t="n">
        <v>1</v>
      </c>
      <c r="EZ12" t="n">
        <v>1</v>
      </c>
      <c r="FA12" t="n">
        <v>0</v>
      </c>
      <c r="FB12" t="n">
        <v/>
      </c>
      <c r="FC12" t="inlineStr">
        <is>
          <t>Jarang sekali</t>
        </is>
      </c>
      <c r="FD12" t="inlineStr">
        <is>
          <t>Rp 0,000</t>
        </is>
      </c>
      <c r="FE12" t="inlineStr">
        <is>
          <t>Mengetahui</t>
        </is>
      </c>
      <c r="FF12" t="inlineStr">
        <is>
          <t>Sering (setiap minggu)</t>
        </is>
      </c>
      <c r="FG12" t="inlineStr">
        <is>
          <t>Mengetahui</t>
        </is>
      </c>
      <c r="FH12" t="inlineStr">
        <is>
          <t>Sering (setiap minggu)</t>
        </is>
      </c>
      <c r="FI12" t="inlineStr">
        <is>
          <t>Mengetahui</t>
        </is>
      </c>
      <c r="FJ12" t="inlineStr">
        <is>
          <t>Selalu (setiap hari)</t>
        </is>
      </c>
      <c r="FK12" t="inlineStr">
        <is>
          <t>Tidak mengetahui</t>
        </is>
      </c>
      <c r="FL12" t="inlineStr">
        <is>
          <t>Tidak pernah</t>
        </is>
      </c>
      <c r="FM12" t="inlineStr">
        <is>
          <t>Mengetahui</t>
        </is>
      </c>
      <c r="FN12" t="inlineStr">
        <is>
          <t>Sering (setiap minggu)</t>
        </is>
      </c>
      <c r="FO12" t="inlineStr">
        <is>
          <t>Mengetahui</t>
        </is>
      </c>
      <c r="FP12" t="inlineStr">
        <is>
          <t>Tidak pernah</t>
        </is>
      </c>
      <c r="FQ12" t="inlineStr">
        <is>
          <t>Mengetahui</t>
        </is>
      </c>
      <c r="FR12" t="inlineStr">
        <is>
          <t>Ya</t>
        </is>
      </c>
      <c r="FS12" t="inlineStr">
        <is>
          <t>Mengetahui</t>
        </is>
      </c>
      <c r="FT12" t="inlineStr">
        <is>
          <t>Ya, selalu</t>
        </is>
      </c>
      <c r="FU12" t="inlineStr">
        <is>
          <t>Laki-laki dewasa Perempuan dewasa</t>
        </is>
      </c>
      <c r="FV12" t="n">
        <v>1</v>
      </c>
      <c r="FW12" t="n">
        <v>1</v>
      </c>
      <c r="FX12" t="n">
        <v>0</v>
      </c>
      <c r="FY12" t="n">
        <v>0</v>
      </c>
      <c r="FZ12" t="inlineStr">
        <is>
          <t>Memahami</t>
        </is>
      </c>
      <c r="GA12" t="inlineStr">
        <is>
          <t>CPO Pelatihan Teman/keluarga</t>
        </is>
      </c>
      <c r="GB12" t="n">
        <v>1</v>
      </c>
      <c r="GC12" t="n">
        <v>1</v>
      </c>
      <c r="GD12" t="n">
        <v>1</v>
      </c>
      <c r="GE12" t="n">
        <v>0</v>
      </c>
      <c r="GF12" t="n">
        <v/>
      </c>
      <c r="GG12" t="inlineStr">
        <is>
          <t>Sering</t>
        </is>
      </c>
      <c r="GH12" t="inlineStr">
        <is>
          <t>Ya</t>
        </is>
      </c>
      <c r="GI12" t="inlineStr">
        <is>
          <t>Tetangga Teman/keluarga</t>
        </is>
      </c>
      <c r="GJ12" t="n">
        <v>1</v>
      </c>
      <c r="GK12" t="n">
        <v>1</v>
      </c>
      <c r="GL12" t="n">
        <v>0</v>
      </c>
      <c r="GM12" t="n">
        <v>0</v>
      </c>
      <c r="GN12" t="n">
        <v/>
      </c>
      <c r="GO12" t="n">
        <v>8</v>
      </c>
      <c r="GP12" t="inlineStr">
        <is>
          <t>Sebagian</t>
        </is>
      </c>
      <c r="GQ12" t="inlineStr">
        <is>
          <t>LPG</t>
        </is>
      </c>
      <c r="GR12" t="n">
        <v>1</v>
      </c>
      <c r="GS12" t="n">
        <v>0</v>
      </c>
      <c r="GT12" t="n">
        <v>0</v>
      </c>
      <c r="GU12" t="n">
        <v>0</v>
      </c>
      <c r="GV12" t="n">
        <v>0</v>
      </c>
      <c r="GW12" t="n">
        <v>0</v>
      </c>
      <c r="GX12" t="n">
        <v>0</v>
      </c>
      <c r="GY12" t="n">
        <v/>
      </c>
      <c r="GZ12" t="inlineStr">
        <is>
          <t>Ya</t>
        </is>
      </c>
      <c r="HA12" t="n">
        <v/>
      </c>
      <c r="HB12" t="n">
        <v/>
      </c>
      <c r="HC12" t="n">
        <v/>
      </c>
      <c r="HD12" t="n">
        <v/>
      </c>
      <c r="HE12" t="n">
        <v>21</v>
      </c>
      <c r="HF12" t="n">
        <v>189000</v>
      </c>
      <c r="HG12" t="n">
        <v>12</v>
      </c>
      <c r="HH12" t="n">
        <v>108000</v>
      </c>
      <c r="HI12" t="n">
        <v/>
      </c>
      <c r="HJ12" t="n">
        <v/>
      </c>
      <c r="HK12" t="n">
        <v/>
      </c>
      <c r="HL12" t="n">
        <v/>
      </c>
      <c r="HM12" t="n">
        <v/>
      </c>
      <c r="HN12" t="n">
        <v/>
      </c>
      <c r="HO12" t="n">
        <v/>
      </c>
      <c r="HP12" t="n">
        <v/>
      </c>
      <c r="HQ12" t="n">
        <v/>
      </c>
      <c r="HR12" t="n">
        <v/>
      </c>
      <c r="HS12" t="n">
        <v/>
      </c>
      <c r="HT12" t="n">
        <v/>
      </c>
      <c r="HU12" t="n">
        <v/>
      </c>
      <c r="HV12" t="n">
        <v/>
      </c>
      <c r="HW12" t="n">
        <v/>
      </c>
      <c r="HX12" t="n">
        <v/>
      </c>
      <c r="HY12" t="n">
        <v/>
      </c>
      <c r="HZ12" t="n">
        <v/>
      </c>
      <c r="IA12" t="n">
        <v>9</v>
      </c>
      <c r="IB12" t="n">
        <v>81000</v>
      </c>
      <c r="IC12" t="n">
        <v/>
      </c>
      <c r="ID12" t="n">
        <v/>
      </c>
      <c r="IE12" t="n">
        <v/>
      </c>
      <c r="IF12" t="n">
        <v/>
      </c>
      <c r="IG12" t="n">
        <v/>
      </c>
      <c r="IH12" t="n">
        <v/>
      </c>
      <c r="II12" t="n">
        <v/>
      </c>
      <c r="IJ12" t="n">
        <v/>
      </c>
      <c r="IK12" t="inlineStr">
        <is>
          <t>30-50 kg</t>
        </is>
      </c>
      <c r="IL12" t="inlineStr">
        <is>
          <t>1-3 jam</t>
        </is>
      </c>
      <c r="IM12" t="inlineStr">
        <is>
          <t>Tidak</t>
        </is>
      </c>
      <c r="IN12" t="inlineStr">
        <is>
          <t>Tidak</t>
        </is>
      </c>
      <c r="IO12" t="inlineStr">
        <is>
          <t>Tidak ada perubahan</t>
        </is>
      </c>
      <c r="IP12" t="n">
        <v/>
      </c>
      <c r="IQ12" t="inlineStr">
        <is>
          <t>Tidak pernah</t>
        </is>
      </c>
      <c r="IR12" t="n">
        <v/>
      </c>
      <c r="IS12" t="n">
        <v/>
      </c>
      <c r="IT12" t="n">
        <v/>
      </c>
      <c r="IU12" t="n">
        <v/>
      </c>
      <c r="IV12" t="n">
        <v/>
      </c>
      <c r="IW12" t="n">
        <v/>
      </c>
      <c r="IX12" t="n">
        <v/>
      </c>
      <c r="IY12" t="n">
        <v/>
      </c>
      <c r="IZ12" t="inlineStr">
        <is>
          <t>Tidak pernah</t>
        </is>
      </c>
      <c r="JA12" t="n">
        <v/>
      </c>
      <c r="JB12" t="n">
        <v/>
      </c>
      <c r="JC12" t="n">
        <v/>
      </c>
      <c r="JD12" t="n">
        <v/>
      </c>
      <c r="JE12" t="n">
        <v/>
      </c>
      <c r="JF12" t="n">
        <v/>
      </c>
      <c r="JG12" t="n">
        <v/>
      </c>
      <c r="JH12" t="n">
        <v/>
      </c>
      <c r="JI12" t="inlineStr">
        <is>
          <t>Tidak pernah</t>
        </is>
      </c>
      <c r="JJ12" t="n">
        <v/>
      </c>
      <c r="JK12" t="n">
        <v/>
      </c>
      <c r="JL12" t="n">
        <v/>
      </c>
      <c r="JM12" t="n">
        <v/>
      </c>
      <c r="JN12" t="n">
        <v/>
      </c>
      <c r="JO12" t="n">
        <v/>
      </c>
      <c r="JP12" t="n">
        <v/>
      </c>
      <c r="JQ12" t="n">
        <v/>
      </c>
      <c r="JR12" t="inlineStr">
        <is>
          <t>Tidak pernah</t>
        </is>
      </c>
      <c r="JS12" t="n">
        <v/>
      </c>
      <c r="JT12" t="n">
        <v/>
      </c>
      <c r="JU12" t="n">
        <v/>
      </c>
      <c r="JV12" t="n">
        <v/>
      </c>
      <c r="JW12" t="n">
        <v/>
      </c>
      <c r="JX12" t="n">
        <v/>
      </c>
      <c r="JY12" t="n">
        <v/>
      </c>
      <c r="JZ12" t="n">
        <v/>
      </c>
      <c r="KA12" t="inlineStr">
        <is>
          <t>Tidak pernah</t>
        </is>
      </c>
      <c r="KB12" t="n">
        <v/>
      </c>
      <c r="KC12" t="n">
        <v/>
      </c>
      <c r="KD12" t="n">
        <v/>
      </c>
      <c r="KE12" t="n">
        <v/>
      </c>
      <c r="KF12" t="n">
        <v/>
      </c>
      <c r="KG12" t="n">
        <v/>
      </c>
      <c r="KH12" t="n">
        <v/>
      </c>
      <c r="KI12" t="n">
        <v/>
      </c>
      <c r="KJ12" t="inlineStr">
        <is>
          <t>Tidak pernah</t>
        </is>
      </c>
      <c r="KK12" t="n">
        <v/>
      </c>
      <c r="KL12" t="n">
        <v/>
      </c>
      <c r="KM12" t="n">
        <v/>
      </c>
      <c r="KN12" t="n">
        <v/>
      </c>
      <c r="KO12" t="n">
        <v/>
      </c>
      <c r="KP12" t="n">
        <v/>
      </c>
      <c r="KQ12" t="n">
        <v/>
      </c>
      <c r="KR12" t="n">
        <v/>
      </c>
      <c r="KS12" t="inlineStr">
        <is>
          <t>Tidak ada perubahan</t>
        </is>
      </c>
      <c r="KT12" t="inlineStr">
        <is>
          <t>0-1 kali</t>
        </is>
      </c>
      <c r="KU12" t="inlineStr">
        <is>
          <t>0-1 kali</t>
        </is>
      </c>
      <c r="KV12" t="inlineStr">
        <is>
          <t>Tidak ada</t>
        </is>
      </c>
      <c r="KW12" t="n">
        <v>0</v>
      </c>
      <c r="KX12" t="n">
        <v>0</v>
      </c>
      <c r="KY12" t="n">
        <v>0</v>
      </c>
      <c r="KZ12" t="n">
        <v>1</v>
      </c>
      <c r="LA12" t="inlineStr">
        <is>
          <t>Tidak ada perubahan</t>
        </is>
      </c>
      <c r="LB12" t="inlineStr">
        <is>
          <t>Tidak ada perubahan</t>
        </is>
      </c>
      <c r="LC12" t="n">
        <v>6</v>
      </c>
      <c r="LD12" t="n">
        <v>6</v>
      </c>
      <c r="LE12" t="n">
        <v>0</v>
      </c>
      <c r="LF12" t="n">
        <v>0</v>
      </c>
      <c r="LG12" t="inlineStr">
        <is>
          <t>Ya</t>
        </is>
      </c>
      <c r="LH12" t="n">
        <v>81000</v>
      </c>
      <c r="LI12" t="n">
        <v/>
      </c>
      <c r="LJ12" t="inlineStr">
        <is>
          <t>Kebutuhan rumah tangga</t>
        </is>
      </c>
      <c r="LK12" t="n">
        <v>0</v>
      </c>
      <c r="LL12" t="n">
        <v>0</v>
      </c>
      <c r="LM12" t="n">
        <v>0</v>
      </c>
      <c r="LN12" t="n">
        <v>0</v>
      </c>
      <c r="LO12" t="n">
        <v>1</v>
      </c>
      <c r="LP12" t="n">
        <v>0</v>
      </c>
      <c r="LQ12" t="n">
        <v>0</v>
      </c>
      <c r="LR12" t="n">
        <v/>
      </c>
      <c r="LS12" t="n">
        <v>30</v>
      </c>
      <c r="LT12" t="n">
        <v>0</v>
      </c>
      <c r="LU12" t="n">
        <v>0</v>
      </c>
      <c r="LV12" t="n">
        <v>20</v>
      </c>
      <c r="LW12" t="n">
        <v>0</v>
      </c>
      <c r="LX12" t="n">
        <v>0</v>
      </c>
      <c r="LY12" t="n">
        <v>15</v>
      </c>
      <c r="LZ12" t="n">
        <v>0</v>
      </c>
      <c r="MA12" t="n">
        <v>0</v>
      </c>
      <c r="MB12" t="inlineStr">
        <is>
          <t>Tidak</t>
        </is>
      </c>
      <c r="MC12" t="n">
        <v>0</v>
      </c>
      <c r="MD12" t="n">
        <v>0</v>
      </c>
      <c r="ME12" t="n">
        <v>70</v>
      </c>
      <c r="MF12" t="n">
        <v>40</v>
      </c>
      <c r="MG12" t="n">
        <v>0</v>
      </c>
      <c r="MH12" t="n">
        <v>0</v>
      </c>
      <c r="MI12" t="n">
        <v/>
      </c>
      <c r="MJ12" t="n">
        <v/>
      </c>
      <c r="MK12" t="n">
        <v/>
      </c>
      <c r="ML12" t="n">
        <v/>
      </c>
      <c r="MM12" t="n">
        <v/>
      </c>
      <c r="MN12" t="n">
        <v/>
      </c>
      <c r="MO12" t="n">
        <v/>
      </c>
      <c r="MP12" t="n">
        <v/>
      </c>
      <c r="MQ12" t="n">
        <v/>
      </c>
      <c r="MR12" t="inlineStr">
        <is>
          <t>Tidak ada waktu yang dihemat</t>
        </is>
      </c>
      <c r="MS12" t="n">
        <v/>
      </c>
      <c r="MT12" t="inlineStr">
        <is>
          <t>Tidak ada waktu yang dihemat</t>
        </is>
      </c>
      <c r="MU12" t="inlineStr">
        <is>
          <t>Tidak</t>
        </is>
      </c>
      <c r="MV12" t="n">
        <v/>
      </c>
      <c r="MW12" t="n">
        <v/>
      </c>
      <c r="MX12" t="n">
        <v/>
      </c>
      <c r="MY12" t="n">
        <v/>
      </c>
      <c r="MZ12" t="n">
        <v/>
      </c>
      <c r="NA12" t="n">
        <v/>
      </c>
      <c r="NB12" t="n">
        <v/>
      </c>
      <c r="NC12" t="n">
        <v/>
      </c>
      <c r="ND12" t="n">
        <v/>
      </c>
      <c r="NE12" t="n">
        <v/>
      </c>
      <c r="NF12" t="n">
        <v/>
      </c>
      <c r="NG12" t="n">
        <v/>
      </c>
      <c r="NH12" t="n">
        <v/>
      </c>
      <c r="NI12" t="n">
        <v/>
      </c>
      <c r="NJ12" t="n">
        <v/>
      </c>
      <c r="NK12" t="n">
        <v/>
      </c>
      <c r="NL12" t="inlineStr">
        <is>
          <t>Ya</t>
        </is>
      </c>
      <c r="NM12" t="inlineStr">
        <is>
          <t>Kombinasi kredit/pinjaman dan dana hibah</t>
        </is>
      </c>
      <c r="NN12" t="inlineStr">
        <is>
          <t>1-1.000.000</t>
        </is>
      </c>
      <c r="NO12" t="inlineStr">
        <is>
          <t>Yayasan Rumah Energi atau BIRU</t>
        </is>
      </c>
      <c r="NP12" t="n">
        <v/>
      </c>
      <c r="NQ12" t="inlineStr">
        <is>
          <t>Koperasi</t>
        </is>
      </c>
      <c r="NR12" t="n">
        <v/>
      </c>
      <c r="NS12" t="n">
        <v>60</v>
      </c>
      <c r="NT12" t="inlineStr">
        <is>
          <t>Anggota keluarga - Laki-laki dewasa</t>
        </is>
      </c>
      <c r="NU12" t="n">
        <v/>
      </c>
      <c r="NV12" t="n">
        <v/>
      </c>
      <c r="NW12" t="n">
        <v/>
      </c>
      <c r="NX12" t="inlineStr">
        <is>
          <t>Sama saja</t>
        </is>
      </c>
      <c r="NY12" t="n">
        <v>30</v>
      </c>
      <c r="NZ12" t="n">
        <v>0</v>
      </c>
      <c r="OA12" t="n">
        <v>0</v>
      </c>
      <c r="OB12" t="n">
        <v>30</v>
      </c>
      <c r="OC12" t="n">
        <v>0</v>
      </c>
      <c r="OD12" t="n">
        <v>0</v>
      </c>
      <c r="OE12" t="inlineStr">
        <is>
          <t>Tidak ada perubahan</t>
        </is>
      </c>
      <c r="OF12" t="inlineStr">
        <is>
          <t>Sama saja (tidak ada perbedaan waktu memasak MAUPUN rasa/bau makanan bila dibandingkan penggunaan sebelumnya)</t>
        </is>
      </c>
      <c r="OG12" t="inlineStr">
        <is>
          <t>Ya</t>
        </is>
      </c>
      <c r="OH12" t="n">
        <v>0</v>
      </c>
      <c r="OI12" t="n">
        <v>9</v>
      </c>
      <c r="OJ12" t="n">
        <v>0</v>
      </c>
      <c r="OK12" t="n">
        <v>0</v>
      </c>
      <c r="OL12" t="n">
        <v>0</v>
      </c>
      <c r="OM12" t="n">
        <v>0</v>
      </c>
      <c r="ON12" t="n">
        <v>0</v>
      </c>
      <c r="OO12" t="n">
        <v>0</v>
      </c>
      <c r="OP12" t="inlineStr">
        <is>
          <t>Sapi perah</t>
        </is>
      </c>
      <c r="OQ12" t="n">
        <v>0</v>
      </c>
      <c r="OR12" t="n">
        <v>1</v>
      </c>
      <c r="OS12" t="n">
        <v>0</v>
      </c>
      <c r="OT12" t="n">
        <v>0</v>
      </c>
      <c r="OU12" t="n">
        <v>0</v>
      </c>
      <c r="OV12" t="n">
        <v>0</v>
      </c>
      <c r="OW12" t="n">
        <v>0</v>
      </c>
      <c r="OX12" t="n">
        <v>0</v>
      </c>
      <c r="OY12" t="n">
        <v>0</v>
      </c>
      <c r="OZ12" t="inlineStr">
        <is>
          <t>Sapi perah</t>
        </is>
      </c>
      <c r="PA12" t="n">
        <v>0</v>
      </c>
      <c r="PB12" t="n">
        <v>1</v>
      </c>
      <c r="PC12" t="n">
        <v>0</v>
      </c>
      <c r="PD12" t="n">
        <v>0</v>
      </c>
      <c r="PE12" t="n">
        <v>0</v>
      </c>
      <c r="PF12" t="n">
        <v>0</v>
      </c>
      <c r="PG12" t="n">
        <v>0</v>
      </c>
      <c r="PH12" t="n">
        <v>0</v>
      </c>
      <c r="PI12" t="n">
        <v>0</v>
      </c>
      <c r="PJ12" t="inlineStr">
        <is>
          <t>Tidak ada</t>
        </is>
      </c>
      <c r="PK12" t="n">
        <v>0</v>
      </c>
      <c r="PL12" t="n">
        <v>0</v>
      </c>
      <c r="PM12" t="n">
        <v>0</v>
      </c>
      <c r="PN12" t="n">
        <v>0</v>
      </c>
      <c r="PO12" t="n">
        <v>0</v>
      </c>
      <c r="PP12" t="n">
        <v>0</v>
      </c>
      <c r="PQ12" t="n">
        <v>0</v>
      </c>
      <c r="PR12" t="n">
        <v>0</v>
      </c>
      <c r="PS12" t="n">
        <v>1</v>
      </c>
      <c r="PT12" t="n">
        <v/>
      </c>
      <c r="PU12" t="n">
        <v/>
      </c>
      <c r="PV12" t="n">
        <v/>
      </c>
      <c r="PW12" t="n">
        <v/>
      </c>
      <c r="PX12" t="n">
        <v/>
      </c>
      <c r="PY12" t="n">
        <v/>
      </c>
      <c r="PZ12" t="n">
        <v/>
      </c>
      <c r="QA12" t="n">
        <v/>
      </c>
      <c r="QB12" t="n">
        <v/>
      </c>
      <c r="QC12" t="n">
        <v/>
      </c>
      <c r="QD12" t="n">
        <v/>
      </c>
      <c r="QE12" t="inlineStr">
        <is>
          <t>2-Dibuang ke sungai</t>
        </is>
      </c>
      <c r="QF12" t="n">
        <v>0</v>
      </c>
      <c r="QG12" t="n">
        <v>0</v>
      </c>
      <c r="QH12" t="n">
        <v>0</v>
      </c>
      <c r="QI12" t="n">
        <v>0</v>
      </c>
      <c r="QJ12" t="n">
        <v>0</v>
      </c>
      <c r="QK12" t="n">
        <v>0</v>
      </c>
      <c r="QL12" t="n">
        <v>1</v>
      </c>
      <c r="QM12" t="n">
        <v>0</v>
      </c>
      <c r="QN12" t="n">
        <v>0</v>
      </c>
      <c r="QO12" t="n">
        <v/>
      </c>
      <c r="QP12" t="n">
        <v/>
      </c>
      <c r="QQ12" t="n">
        <v/>
      </c>
      <c r="QR12" t="n">
        <v/>
      </c>
      <c r="QS12" t="n">
        <v/>
      </c>
      <c r="QT12" t="n">
        <v/>
      </c>
      <c r="QU12" t="n">
        <v/>
      </c>
      <c r="QV12" t="n">
        <v/>
      </c>
      <c r="QW12" t="n">
        <v/>
      </c>
      <c r="QX12" t="n">
        <v/>
      </c>
      <c r="QY12" t="n">
        <v/>
      </c>
      <c r="QZ12" t="n">
        <v/>
      </c>
      <c r="RA12" t="n">
        <v/>
      </c>
      <c r="RB12" t="n">
        <v/>
      </c>
      <c r="RC12" t="n">
        <v/>
      </c>
      <c r="RD12" t="n">
        <v/>
      </c>
      <c r="RE12" t="n">
        <v/>
      </c>
      <c r="RF12" t="n">
        <v/>
      </c>
      <c r="RG12" t="n">
        <v/>
      </c>
      <c r="RH12" t="n">
        <v/>
      </c>
      <c r="RI12" t="n">
        <v/>
      </c>
      <c r="RJ12" t="n">
        <v/>
      </c>
      <c r="RK12" t="n">
        <v/>
      </c>
      <c r="RL12" t="n">
        <v/>
      </c>
      <c r="RM12" t="n">
        <v/>
      </c>
      <c r="RN12" t="n">
        <v/>
      </c>
      <c r="RO12" t="n">
        <v/>
      </c>
      <c r="RP12" t="n">
        <v/>
      </c>
      <c r="RQ12" t="n">
        <v/>
      </c>
      <c r="RR12" t="n">
        <v/>
      </c>
      <c r="RS12" t="n">
        <v/>
      </c>
      <c r="RT12" t="n">
        <v/>
      </c>
      <c r="RU12" t="n">
        <v/>
      </c>
      <c r="RV12" t="n">
        <v/>
      </c>
      <c r="RW12" t="n">
        <v/>
      </c>
      <c r="RX12" t="n">
        <v/>
      </c>
      <c r="RY12" t="n">
        <v/>
      </c>
      <c r="RZ12" t="n">
        <v/>
      </c>
      <c r="SA12" t="n">
        <v/>
      </c>
      <c r="SB12" t="n">
        <v/>
      </c>
      <c r="SC12" t="n">
        <v/>
      </c>
      <c r="SD12" t="n">
        <v/>
      </c>
      <c r="SE12" t="n">
        <v/>
      </c>
      <c r="SF12" t="n">
        <v/>
      </c>
      <c r="SG12" t="n">
        <v/>
      </c>
      <c r="SH12" t="n">
        <v/>
      </c>
      <c r="SI12" t="n">
        <v/>
      </c>
      <c r="SJ12" t="n">
        <v/>
      </c>
      <c r="SK12" t="n">
        <v/>
      </c>
      <c r="SL12" t="n">
        <v/>
      </c>
      <c r="SM12" t="n">
        <v/>
      </c>
      <c r="SN12" t="n">
        <v/>
      </c>
      <c r="SO12" t="n">
        <v/>
      </c>
      <c r="SP12" t="n">
        <v/>
      </c>
      <c r="SQ12" t="n">
        <v/>
      </c>
      <c r="SR12" t="n">
        <v/>
      </c>
      <c r="SS12" t="n">
        <v/>
      </c>
      <c r="ST12" t="n">
        <v/>
      </c>
      <c r="SU12" t="n">
        <v/>
      </c>
      <c r="SV12" t="n">
        <v/>
      </c>
      <c r="SW12" t="n">
        <v/>
      </c>
      <c r="SX12" t="n">
        <v/>
      </c>
      <c r="SY12" t="n">
        <v/>
      </c>
      <c r="SZ12" t="n">
        <v>9</v>
      </c>
      <c r="TA12" t="n">
        <v/>
      </c>
      <c r="TB12" t="n">
        <v/>
      </c>
      <c r="TC12" t="n">
        <v/>
      </c>
      <c r="TD12" t="n">
        <v/>
      </c>
      <c r="TE12" t="n">
        <v/>
      </c>
      <c r="TF12" t="n">
        <v/>
      </c>
      <c r="TG12" t="n">
        <v/>
      </c>
      <c r="TH12" t="n">
        <v/>
      </c>
      <c r="TI12" t="n">
        <v/>
      </c>
      <c r="TJ12" t="n">
        <v/>
      </c>
      <c r="TK12" t="n">
        <v/>
      </c>
      <c r="TL12" t="n">
        <v/>
      </c>
      <c r="TM12" t="n">
        <v/>
      </c>
      <c r="TN12" t="n">
        <v/>
      </c>
      <c r="TO12" t="n">
        <v/>
      </c>
      <c r="TP12" t="n">
        <v/>
      </c>
      <c r="TQ12" t="n">
        <v/>
      </c>
      <c r="TR12" t="n">
        <v/>
      </c>
      <c r="TS12" t="n">
        <v/>
      </c>
      <c r="TT12" t="n">
        <v/>
      </c>
      <c r="TU12" t="n">
        <v/>
      </c>
      <c r="TV12" t="n">
        <v/>
      </c>
      <c r="TW12" t="n">
        <v/>
      </c>
      <c r="TX12" t="n">
        <v/>
      </c>
      <c r="TY12" t="n">
        <v/>
      </c>
      <c r="TZ12" t="n">
        <v/>
      </c>
      <c r="UA12" t="n">
        <v/>
      </c>
      <c r="UB12" t="n">
        <v/>
      </c>
      <c r="UC12" t="n">
        <v/>
      </c>
      <c r="UD12" t="n">
        <v/>
      </c>
      <c r="UE12" t="n">
        <v/>
      </c>
      <c r="UF12" t="n">
        <v/>
      </c>
      <c r="UG12" t="n">
        <v/>
      </c>
      <c r="UH12" t="n">
        <v/>
      </c>
      <c r="UI12" t="n">
        <v/>
      </c>
      <c r="UJ12" t="n">
        <v/>
      </c>
      <c r="UK12" t="n">
        <v/>
      </c>
      <c r="UL12" t="n">
        <v/>
      </c>
      <c r="UM12" t="n">
        <v/>
      </c>
      <c r="UN12" t="n">
        <v/>
      </c>
      <c r="UO12" t="n">
        <v/>
      </c>
      <c r="UP12" t="n">
        <v/>
      </c>
      <c r="UQ12" t="n">
        <v/>
      </c>
      <c r="UR12" t="n">
        <v/>
      </c>
      <c r="US12" t="n">
        <v/>
      </c>
      <c r="UT12" t="n">
        <v/>
      </c>
      <c r="UU12" t="n">
        <v/>
      </c>
      <c r="UV12" t="inlineStr">
        <is>
          <t>Pemberian pakan di kandang</t>
        </is>
      </c>
      <c r="UW12" t="n">
        <v/>
      </c>
      <c r="UX12" t="n">
        <v/>
      </c>
      <c r="UY12" t="n">
        <v/>
      </c>
      <c r="UZ12" t="n">
        <v/>
      </c>
      <c r="VA12" t="n">
        <v/>
      </c>
      <c r="VB12" t="n">
        <v/>
      </c>
      <c r="VC12" t="n">
        <v/>
      </c>
      <c r="VD12" t="inlineStr">
        <is>
          <t>Sangat jarang (&gt;1 bulan sekali)</t>
        </is>
      </c>
      <c r="VE12" t="n">
        <v/>
      </c>
      <c r="VF12" t="n">
        <v/>
      </c>
      <c r="VG12" t="n">
        <v/>
      </c>
      <c r="VH12" t="n">
        <v/>
      </c>
      <c r="VI12" t="n">
        <v/>
      </c>
      <c r="VJ12" t="n">
        <v/>
      </c>
      <c r="VK12" t="n">
        <v/>
      </c>
      <c r="VL12" t="inlineStr">
        <is>
          <t>Sangat sering (&gt;1 kali sehari)</t>
        </is>
      </c>
      <c r="VM12" t="n">
        <v/>
      </c>
      <c r="VN12" t="n">
        <v/>
      </c>
      <c r="VO12" t="n">
        <v/>
      </c>
      <c r="VP12" t="n">
        <v/>
      </c>
      <c r="VQ12" t="n">
        <v/>
      </c>
      <c r="VR12" t="n">
        <v/>
      </c>
      <c r="VS12" t="n">
        <v/>
      </c>
      <c r="VT12" t="n">
        <v/>
      </c>
      <c r="VU12" t="n">
        <v/>
      </c>
      <c r="VV12" t="n">
        <v/>
      </c>
      <c r="VW12" t="n">
        <v/>
      </c>
      <c r="VX12" t="n">
        <v/>
      </c>
      <c r="VY12" t="n">
        <v/>
      </c>
      <c r="VZ12" t="n">
        <v/>
      </c>
      <c r="WA12" t="n">
        <v/>
      </c>
      <c r="WB12" t="n">
        <v/>
      </c>
      <c r="WC12" t="n">
        <v/>
      </c>
      <c r="WD12" t="n">
        <v/>
      </c>
      <c r="WE12" t="n">
        <v/>
      </c>
      <c r="WF12" t="inlineStr">
        <is>
          <t>6-Digester biogas</t>
        </is>
      </c>
      <c r="WG12" t="n">
        <v>0</v>
      </c>
      <c r="WH12" t="n">
        <v>0</v>
      </c>
      <c r="WI12" t="n">
        <v>0</v>
      </c>
      <c r="WJ12" t="n">
        <v>0</v>
      </c>
      <c r="WK12" t="n">
        <v>0</v>
      </c>
      <c r="WL12" t="n">
        <v>0</v>
      </c>
      <c r="WM12" t="n">
        <v>0</v>
      </c>
      <c r="WN12" t="n">
        <v>0</v>
      </c>
      <c r="WO12" t="n">
        <v>0</v>
      </c>
      <c r="WP12" t="n">
        <v>1</v>
      </c>
      <c r="WQ12" t="n">
        <v>0</v>
      </c>
      <c r="WR12" t="n">
        <v>0</v>
      </c>
      <c r="WS12" t="n">
        <v/>
      </c>
      <c r="WT12" t="n">
        <v/>
      </c>
      <c r="WU12" t="n">
        <v/>
      </c>
      <c r="WV12" t="n">
        <v/>
      </c>
      <c r="WW12" t="n">
        <v/>
      </c>
      <c r="WX12" t="n">
        <v/>
      </c>
      <c r="WY12" t="n">
        <v/>
      </c>
      <c r="WZ12" t="n">
        <v/>
      </c>
      <c r="XA12" t="n">
        <v/>
      </c>
      <c r="XB12" t="n">
        <v/>
      </c>
      <c r="XC12" t="n">
        <v/>
      </c>
      <c r="XD12" t="n">
        <v/>
      </c>
      <c r="XE12" t="n">
        <v/>
      </c>
      <c r="XF12" t="n">
        <v/>
      </c>
      <c r="XG12" t="n">
        <v/>
      </c>
      <c r="XH12" t="n">
        <v/>
      </c>
      <c r="XI12" t="n">
        <v/>
      </c>
      <c r="XJ12" t="n">
        <v/>
      </c>
      <c r="XK12" t="n">
        <v/>
      </c>
      <c r="XL12" t="n">
        <v/>
      </c>
      <c r="XM12" t="n">
        <v/>
      </c>
      <c r="XN12" t="n">
        <v/>
      </c>
      <c r="XO12" t="n">
        <v/>
      </c>
      <c r="XP12" t="n">
        <v/>
      </c>
      <c r="XQ12" t="n">
        <v/>
      </c>
      <c r="XR12" t="n">
        <v/>
      </c>
      <c r="XS12" t="n">
        <v/>
      </c>
      <c r="XT12" t="n">
        <v/>
      </c>
      <c r="XU12" t="n">
        <v/>
      </c>
      <c r="XV12" t="n">
        <v/>
      </c>
      <c r="XW12" t="n">
        <v/>
      </c>
      <c r="XX12" t="n">
        <v/>
      </c>
      <c r="XY12" t="n">
        <v/>
      </c>
      <c r="XZ12" t="n">
        <v/>
      </c>
      <c r="YA12" t="n">
        <v/>
      </c>
      <c r="YB12" t="n">
        <v/>
      </c>
      <c r="YC12" t="n">
        <v/>
      </c>
      <c r="YD12" t="n">
        <v/>
      </c>
      <c r="YE12" t="n">
        <v/>
      </c>
      <c r="YF12" t="n">
        <v/>
      </c>
      <c r="YG12" t="n">
        <v/>
      </c>
      <c r="YH12" t="n">
        <v/>
      </c>
      <c r="YI12" t="n">
        <v/>
      </c>
      <c r="YJ12" t="n">
        <v/>
      </c>
      <c r="YK12" t="n">
        <v/>
      </c>
      <c r="YL12" t="n">
        <v/>
      </c>
      <c r="YM12" t="n">
        <v/>
      </c>
      <c r="YN12" t="n">
        <v/>
      </c>
      <c r="YO12" t="n">
        <v/>
      </c>
      <c r="YP12" t="n">
        <v/>
      </c>
      <c r="YQ12" t="n">
        <v/>
      </c>
      <c r="YR12" t="n">
        <v/>
      </c>
      <c r="YS12" t="n">
        <v/>
      </c>
      <c r="YT12" t="n">
        <v/>
      </c>
      <c r="YU12" t="n">
        <v/>
      </c>
      <c r="YV12" t="n">
        <v/>
      </c>
      <c r="YW12" t="n">
        <v/>
      </c>
      <c r="YX12" t="n">
        <v/>
      </c>
      <c r="YY12" t="n">
        <v/>
      </c>
      <c r="YZ12" t="n">
        <v/>
      </c>
      <c r="ZA12" t="n">
        <v/>
      </c>
      <c r="ZB12" t="n">
        <v/>
      </c>
      <c r="ZC12" t="n">
        <v/>
      </c>
      <c r="ZD12" t="n">
        <v/>
      </c>
      <c r="ZE12" t="n">
        <v/>
      </c>
      <c r="ZF12" t="n">
        <v/>
      </c>
      <c r="ZG12" t="n">
        <v/>
      </c>
      <c r="ZH12" t="n">
        <v/>
      </c>
      <c r="ZI12" t="n">
        <v/>
      </c>
      <c r="ZJ12" t="n">
        <v/>
      </c>
      <c r="ZK12" t="n">
        <v/>
      </c>
      <c r="ZL12" t="n">
        <v/>
      </c>
      <c r="ZM12" t="n">
        <v/>
      </c>
      <c r="ZN12" t="n">
        <v/>
      </c>
      <c r="ZO12" t="n">
        <v>60</v>
      </c>
      <c r="ZP12" t="n">
        <v/>
      </c>
      <c r="ZQ12" t="n">
        <v/>
      </c>
      <c r="ZR12" t="n">
        <v/>
      </c>
      <c r="ZS12" t="n">
        <v/>
      </c>
      <c r="ZT12" t="n">
        <v/>
      </c>
      <c r="ZU12" t="n">
        <v/>
      </c>
      <c r="ZV12" t="n">
        <v/>
      </c>
      <c r="ZW12" t="n">
        <v>3</v>
      </c>
      <c r="ZX12" t="n">
        <v/>
      </c>
      <c r="ZY12" t="n">
        <v/>
      </c>
      <c r="ZZ12" t="n">
        <v/>
      </c>
      <c r="AAA12" t="n">
        <v/>
      </c>
      <c r="AAB12" t="n">
        <v/>
      </c>
      <c r="AAC12" t="n">
        <v/>
      </c>
      <c r="AAD12" t="n">
        <v/>
      </c>
      <c r="AAE12" t="inlineStr">
        <is>
          <t>Pakan segar (misal: rumput)</t>
        </is>
      </c>
      <c r="AAF12" t="n">
        <v/>
      </c>
      <c r="AAG12" t="n">
        <v/>
      </c>
      <c r="AAH12" t="n">
        <v/>
      </c>
      <c r="AAI12" t="n">
        <v/>
      </c>
      <c r="AAJ12" t="n">
        <v/>
      </c>
      <c r="AAK12" t="n">
        <v/>
      </c>
      <c r="AAL12" t="inlineStr">
        <is>
          <t>Ya</t>
        </is>
      </c>
      <c r="AAM12" t="inlineStr">
        <is>
          <t>Padat</t>
        </is>
      </c>
      <c r="AAN12" t="n">
        <v>1</v>
      </c>
      <c r="AAO12" t="n">
        <v>0</v>
      </c>
      <c r="AAP12" t="n">
        <v/>
      </c>
      <c r="AAQ12" t="n">
        <v>50</v>
      </c>
      <c r="AAR12" t="inlineStr">
        <is>
          <t>Ya</t>
        </is>
      </c>
      <c r="AAS12" t="inlineStr">
        <is>
          <t>Mengetahui</t>
        </is>
      </c>
      <c r="AAT12" t="inlineStr">
        <is>
          <t>Digunakan untuk pupuk di lahan pertanian sendiri</t>
        </is>
      </c>
      <c r="AAU12" t="n">
        <v>1</v>
      </c>
      <c r="AAV12" t="n">
        <v>0</v>
      </c>
      <c r="AAW12" t="n">
        <v>0</v>
      </c>
      <c r="AAX12" t="n">
        <v>0</v>
      </c>
      <c r="AAY12" t="n">
        <v>0</v>
      </c>
      <c r="AAZ12" t="n">
        <v>0</v>
      </c>
      <c r="ABA12" t="n">
        <v>0</v>
      </c>
      <c r="ABB12" t="inlineStr">
        <is>
          <t>Pestisida organik Media untuk pembibitan tanaman</t>
        </is>
      </c>
      <c r="ABC12" t="n">
        <v>0</v>
      </c>
      <c r="ABD12" t="n">
        <v>0</v>
      </c>
      <c r="ABE12" t="n">
        <v>1</v>
      </c>
      <c r="ABF12" t="n">
        <v>1</v>
      </c>
      <c r="ABG12" t="n">
        <v>0</v>
      </c>
      <c r="ABH12" t="n">
        <v/>
      </c>
      <c r="ABI12" t="n">
        <v/>
      </c>
      <c r="ABJ12" t="n">
        <v/>
      </c>
      <c r="ABK12" t="n">
        <v/>
      </c>
      <c r="ABL12" t="n">
        <v/>
      </c>
      <c r="ABM12" t="n">
        <v/>
      </c>
      <c r="ABN12" t="n">
        <v/>
      </c>
      <c r="ABO12" t="n">
        <v/>
      </c>
      <c r="ABP12" t="n">
        <v/>
      </c>
      <c r="ABQ12" t="inlineStr">
        <is>
          <t>Selada Kriting</t>
        </is>
      </c>
      <c r="ABR12" t="inlineStr">
        <is>
          <t>Jarang (1 bulan sekali)</t>
        </is>
      </c>
      <c r="ABS12" t="n">
        <v>2800</v>
      </c>
      <c r="ABT12" t="n">
        <v/>
      </c>
      <c r="ABU12" t="n">
        <v>0</v>
      </c>
      <c r="ABV12" t="n">
        <v>50</v>
      </c>
      <c r="ABW12" t="inlineStr">
        <is>
          <t>NPK</t>
        </is>
      </c>
      <c r="ABX12" t="n">
        <v/>
      </c>
      <c r="ABY12" t="n">
        <v>30</v>
      </c>
      <c r="ABZ12" t="n">
        <v>15000</v>
      </c>
      <c r="ACA12" t="n">
        <v>20</v>
      </c>
      <c r="ACB12" t="n">
        <v>15000</v>
      </c>
      <c r="ACC12" t="n">
        <v>2000</v>
      </c>
      <c r="ACD12" t="n">
        <v>2500</v>
      </c>
      <c r="ACE12" t="inlineStr">
        <is>
          <t>Ya</t>
        </is>
      </c>
      <c r="ACF12" t="inlineStr">
        <is>
          <t>Cukup meningkat</t>
        </is>
      </c>
      <c r="ACG12" t="inlineStr">
        <is>
          <t>Cukup meningkat</t>
        </is>
      </c>
      <c r="ACH12" t="inlineStr">
        <is>
          <t>Cukup meningkat</t>
        </is>
      </c>
      <c r="ACI12" t="n">
        <v/>
      </c>
      <c r="ACJ12" t="n">
        <v/>
      </c>
      <c r="ACK12" t="n">
        <v/>
      </c>
      <c r="ACL12" t="n">
        <v/>
      </c>
      <c r="ACM12" t="n">
        <v/>
      </c>
      <c r="ACN12" t="n">
        <v/>
      </c>
      <c r="ACO12" t="n">
        <v/>
      </c>
      <c r="ACP12" t="n">
        <v/>
      </c>
      <c r="ACQ12" t="n">
        <v/>
      </c>
      <c r="ACR12" t="n">
        <v/>
      </c>
      <c r="ACS12" t="n">
        <v/>
      </c>
      <c r="ACT12" t="inlineStr">
        <is>
          <t>Tidak</t>
        </is>
      </c>
      <c r="ACU12" t="inlineStr">
        <is>
          <t>Manfaat sangat besar</t>
        </is>
      </c>
      <c r="ACV12" t="inlineStr">
        <is>
          <t>Sama saja</t>
        </is>
      </c>
      <c r="ACW12" t="inlineStr">
        <is>
          <t>Anggota keluarga - Perempuan dewasa</t>
        </is>
      </c>
      <c r="ACX12" t="inlineStr">
        <is>
          <t>Netral/tidak tahu</t>
        </is>
      </c>
      <c r="ACY12" t="inlineStr">
        <is>
          <t>Anggota keluarga - Laki-laki dewasa Anggota keluarga - Perempuan dewasa</t>
        </is>
      </c>
      <c r="ACZ12" t="n">
        <v>1</v>
      </c>
      <c r="ADA12" t="n">
        <v>1</v>
      </c>
      <c r="ADB12" t="n">
        <v>0</v>
      </c>
      <c r="ADC12" t="n">
        <v>0</v>
      </c>
      <c r="ADD12" t="inlineStr">
        <is>
          <t>Puas</t>
        </is>
      </c>
      <c r="ADE12" t="inlineStr">
        <is>
          <t>Puas</t>
        </is>
      </c>
      <c r="ADF12" t="inlineStr">
        <is>
          <t>Puas</t>
        </is>
      </c>
      <c r="ADG12" t="inlineStr">
        <is>
          <t>Puas</t>
        </is>
      </c>
      <c r="ADH12" t="inlineStr">
        <is>
          <t>Tidak</t>
        </is>
      </c>
      <c r="ADI12" t="n">
        <v/>
      </c>
      <c r="ADJ12" t="inlineStr">
        <is>
          <t>Puas</t>
        </is>
      </c>
      <c r="ADK12" t="n">
        <v/>
      </c>
      <c r="ADL12" t="n">
        <v/>
      </c>
      <c r="ADM12" t="n">
        <v/>
      </c>
      <c r="ADN12" t="n">
        <v/>
      </c>
      <c r="ADO12" t="n">
        <v/>
      </c>
      <c r="ADP12" t="n">
        <v/>
      </c>
      <c r="ADQ12" t="n">
        <v/>
      </c>
      <c r="ADR12" t="n">
        <v/>
      </c>
      <c r="ADS12" t="n">
        <v/>
      </c>
      <c r="ADT12" t="n">
        <v/>
      </c>
      <c r="ADU12" t="inlineStr">
        <is>
          <t>Dibiarkan saja</t>
        </is>
      </c>
      <c r="ADV12" t="n">
        <v>0</v>
      </c>
      <c r="ADW12" t="n">
        <v>0</v>
      </c>
      <c r="ADX12" t="n">
        <v>0</v>
      </c>
      <c r="ADY12" t="n">
        <v>0</v>
      </c>
      <c r="ADZ12" t="n">
        <v>0</v>
      </c>
      <c r="AEA12" t="n">
        <v>0</v>
      </c>
      <c r="AEB12" t="n">
        <v>1</v>
      </c>
      <c r="AEC12" t="n">
        <v>0</v>
      </c>
      <c r="AED12" t="n">
        <v/>
      </c>
      <c r="AEE12" t="inlineStr">
        <is>
          <t>Lainnya</t>
        </is>
      </c>
      <c r="AEF12" t="inlineStr">
        <is>
          <t>Laporan kepada ketua kelompok</t>
        </is>
      </c>
      <c r="AEG12" t="inlineStr">
        <is>
          <t>Lainnya</t>
        </is>
      </c>
      <c r="AEH12" t="inlineStr">
        <is>
          <t>Meminta bantuan kepada ketua kelompok</t>
        </is>
      </c>
      <c r="AEI12" t="inlineStr">
        <is>
          <t>Tidak</t>
        </is>
      </c>
      <c r="AEJ12" t="inlineStr">
        <is>
          <t>Ya, selalu</t>
        </is>
      </c>
      <c r="AEK12" t="inlineStr">
        <is>
          <t>Pengurangan pengeluaran rumah tangga (bahan bakar minyak, pupuk, dll.) Pasokan energi yang andal Lebih aman Pemanfaatan bio-slurry sebagai pupuk Dapat dibayar melalui skema kredit Mendapatkan subsidi</t>
        </is>
      </c>
      <c r="AEL12" t="n">
        <v>1</v>
      </c>
      <c r="AEM12" t="n">
        <v>0</v>
      </c>
      <c r="AEN12" t="n">
        <v>1</v>
      </c>
      <c r="AEO12" t="n">
        <v>0</v>
      </c>
      <c r="AEP12" t="n">
        <v>1</v>
      </c>
      <c r="AEQ12" t="n">
        <v>0</v>
      </c>
      <c r="AER12" t="n">
        <v>0</v>
      </c>
      <c r="AES12" t="n">
        <v>1</v>
      </c>
      <c r="AET12" t="n">
        <v>0</v>
      </c>
      <c r="AEU12" t="n">
        <v>1</v>
      </c>
      <c r="AEV12" t="n">
        <v>1</v>
      </c>
      <c r="AEW12" t="n">
        <v>0</v>
      </c>
      <c r="AEX12" t="n">
        <v/>
      </c>
      <c r="AEY12" t="inlineStr">
        <is>
          <t>Memasak lebih aman</t>
        </is>
      </c>
      <c r="AEZ12" t="n">
        <v/>
      </c>
      <c r="AFA12" t="inlineStr">
        <is>
          <t>Koperasi</t>
        </is>
      </c>
      <c r="AFB12" t="n">
        <v/>
      </c>
      <c r="AFC12" t="inlineStr">
        <is>
          <t>Atik Cikole-Digester 2026-02-04-11_12_47.jpeg</t>
        </is>
      </c>
      <c r="AFD12" t="inlineStr">
        <is>
          <t>https://kf.kobotoolbox.org/api/v2/assets/avstPQqLr3Ab3ZdcVTXZ6f/data/685592313/attachments/attURv2fXvKRvbDWTSxRvYxz/</t>
        </is>
      </c>
      <c r="AFE12" t="inlineStr">
        <is>
          <t>Atik Cikole-Rumah 2026-02-04-11_13_4.jpeg</t>
        </is>
      </c>
      <c r="AFF12" t="inlineStr">
        <is>
          <t>https://kf.kobotoolbox.org/api/v2/assets/avstPQqLr3Ab3ZdcVTXZ6f/data/685592313/attachments/attcVeiFqYze63Bva7iW5tJU/</t>
        </is>
      </c>
      <c r="AFG12" t="inlineStr">
        <is>
          <t>Aep</t>
        </is>
      </c>
      <c r="AFH12" t="n">
        <v/>
      </c>
      <c r="AFI12" t="n">
        <v/>
      </c>
    </row>
    <row r="13">
      <c r="A13" s="93" t="n">
        <v>46077</v>
      </c>
      <c r="B13" s="93" t="n">
        <v>46085</v>
      </c>
      <c r="C13" t="inlineStr">
        <is>
          <t>ano</t>
        </is>
      </c>
      <c r="D13" t="inlineStr">
        <is>
          <t>ayi wiharya</t>
        </is>
      </c>
      <c r="E13" t="n">
        <v>83872119609</v>
      </c>
      <c r="F13" t="inlineStr">
        <is>
          <t>-6.816608 107.580962 0 0</t>
        </is>
      </c>
      <c r="G13" t="n">
        <v>-6.816608</v>
      </c>
      <c r="H13" t="n">
        <v>107.580962</v>
      </c>
      <c r="I13" t="n">
        <v>0</v>
      </c>
      <c r="J13" t="n">
        <v>0</v>
      </c>
      <c r="K13" t="inlineStr">
        <is>
          <t>-6.816608, 107.580962.</t>
        </is>
      </c>
      <c r="L13" t="inlineStr">
        <is>
          <t>-6.816945 107.580772 0 0</t>
        </is>
      </c>
      <c r="M13" t="n">
        <v>-6.816945</v>
      </c>
      <c r="N13" t="n">
        <v>107.580772</v>
      </c>
      <c r="O13" t="n">
        <v>0</v>
      </c>
      <c r="P13" t="n">
        <v>0</v>
      </c>
      <c r="Q13" t="inlineStr">
        <is>
          <t>-6.816945, 107.580772.</t>
        </is>
      </c>
      <c r="R13" t="inlineStr">
        <is>
          <t>Jawa Barat</t>
        </is>
      </c>
      <c r="S13" t="n">
        <v>0</v>
      </c>
      <c r="T13" t="n">
        <v>0</v>
      </c>
      <c r="U13" t="n">
        <v>1</v>
      </c>
      <c r="V13" t="n">
        <v>0</v>
      </c>
      <c r="W13" t="n">
        <v>0</v>
      </c>
      <c r="X13" t="n">
        <v>0</v>
      </c>
      <c r="Y13" t="n">
        <v>0</v>
      </c>
      <c r="Z13" t="n">
        <v>0</v>
      </c>
      <c r="AA13" t="n">
        <v>0</v>
      </c>
      <c r="AB13" t="n">
        <v>0</v>
      </c>
      <c r="AC13" t="inlineStr">
        <is>
          <t>BANDUNG BARAT</t>
        </is>
      </c>
      <c r="AD13" t="inlineStr">
        <is>
          <t>PARONGPONG</t>
        </is>
      </c>
      <c r="AE13" t="inlineStr">
        <is>
          <t>KARYA WANGI</t>
        </is>
      </c>
      <c r="AF13" t="inlineStr">
        <is>
          <t>CV. DELTA CIPTA SENTOSA</t>
        </is>
      </c>
      <c r="AG13" t="inlineStr">
        <is>
          <t>DCP0066</t>
        </is>
      </c>
      <c r="AH13" t="n">
        <v>2</v>
      </c>
      <c r="AI13" t="inlineStr">
        <is>
          <t>VPA2</t>
        </is>
      </c>
      <c r="AJ13" t="inlineStr">
        <is>
          <t>Aktif</t>
        </is>
      </c>
      <c r="AK13" t="n">
        <v>42</v>
      </c>
      <c r="AL13" t="inlineStr">
        <is>
          <t>Laki-laki</t>
        </is>
      </c>
      <c r="AM13" t="inlineStr">
        <is>
          <t>Sudah menikah</t>
        </is>
      </c>
      <c r="AN13" t="inlineStr">
        <is>
          <t>SD/Sederajat</t>
        </is>
      </c>
      <c r="AO13" t="inlineStr">
        <is>
          <t>Petani</t>
        </is>
      </c>
      <c r="AP13" t="n">
        <v>1</v>
      </c>
      <c r="AQ13" t="n">
        <v>0</v>
      </c>
      <c r="AR13" t="n">
        <v>0</v>
      </c>
      <c r="AS13" t="n">
        <v>0</v>
      </c>
      <c r="AT13" t="n">
        <v>0</v>
      </c>
      <c r="AU13" t="n">
        <v>0</v>
      </c>
      <c r="AV13" t="n">
        <v>0</v>
      </c>
      <c r="AW13" t="n">
        <v>0</v>
      </c>
      <c r="AX13" t="n">
        <v/>
      </c>
      <c r="AY13" t="inlineStr">
        <is>
          <t>Petani</t>
        </is>
      </c>
      <c r="AZ13" t="n">
        <v>1</v>
      </c>
      <c r="BA13" t="n">
        <v>0</v>
      </c>
      <c r="BB13" t="n">
        <v>0</v>
      </c>
      <c r="BC13" t="n">
        <v>0</v>
      </c>
      <c r="BD13" t="n">
        <v>0</v>
      </c>
      <c r="BE13" t="n">
        <v>0</v>
      </c>
      <c r="BF13" t="n">
        <v>0</v>
      </c>
      <c r="BG13" t="n">
        <v>0</v>
      </c>
      <c r="BH13" t="n">
        <v/>
      </c>
      <c r="BI13" t="inlineStr">
        <is>
          <t>Rp2.500.000 - Rp3.500.000</t>
        </is>
      </c>
      <c r="BJ13" t="n">
        <v>2</v>
      </c>
      <c r="BK13" t="n">
        <v>2</v>
      </c>
      <c r="BL13" t="n">
        <v>0</v>
      </c>
      <c r="BM13" t="n">
        <v>0</v>
      </c>
      <c r="BN13" t="inlineStr">
        <is>
          <t>Milik sendiri</t>
        </is>
      </c>
      <c r="BO13" t="inlineStr">
        <is>
          <t>Permanen (dinding bata dan semen)</t>
        </is>
      </c>
      <c r="BP13" t="n">
        <v>1</v>
      </c>
      <c r="BQ13" t="n">
        <v>0</v>
      </c>
      <c r="BR13" t="n">
        <v>0</v>
      </c>
      <c r="BS13" t="n">
        <v>0</v>
      </c>
      <c r="BT13" t="n">
        <v>0</v>
      </c>
      <c r="BU13" t="n">
        <v/>
      </c>
      <c r="BV13" t="inlineStr">
        <is>
          <t>Keramik/ubin</t>
        </is>
      </c>
      <c r="BW13" t="n">
        <v>0</v>
      </c>
      <c r="BX13" t="n">
        <v>0</v>
      </c>
      <c r="BY13" t="n">
        <v>1</v>
      </c>
      <c r="BZ13" t="n">
        <v>0</v>
      </c>
      <c r="CA13" t="n">
        <v>0</v>
      </c>
      <c r="CB13" t="n">
        <v/>
      </c>
      <c r="CC13" t="inlineStr">
        <is>
          <t>Genting</t>
        </is>
      </c>
      <c r="CD13" t="n">
        <v>0</v>
      </c>
      <c r="CE13" t="n">
        <v>0</v>
      </c>
      <c r="CF13" t="n">
        <v>0</v>
      </c>
      <c r="CG13" t="n">
        <v>0</v>
      </c>
      <c r="CH13" t="n">
        <v>0</v>
      </c>
      <c r="CI13" t="n">
        <v>1</v>
      </c>
      <c r="CJ13" t="n">
        <v>0</v>
      </c>
      <c r="CK13" t="n">
        <v/>
      </c>
      <c r="CL13" t="inlineStr">
        <is>
          <t>Ya</t>
        </is>
      </c>
      <c r="CM13" t="n">
        <v>2024</v>
      </c>
      <c r="CN13" t="inlineStr">
        <is>
          <t>Fixed-Dome (Kubah Tetap)</t>
        </is>
      </c>
      <c r="CO13" t="inlineStr">
        <is>
          <t>4 m³ (2-3 ekor sapi, ±3 jam memasak/hari, ±30 kg slurry/hari)</t>
        </is>
      </c>
      <c r="CP13" t="inlineStr">
        <is>
          <t>Anggota keluarga - laki-laki</t>
        </is>
      </c>
      <c r="CQ13" t="n">
        <v>0</v>
      </c>
      <c r="CR13" t="n">
        <v>0</v>
      </c>
      <c r="CS13" t="n">
        <v>0</v>
      </c>
      <c r="CT13" t="n">
        <v>0</v>
      </c>
      <c r="CU13" t="n">
        <v>1</v>
      </c>
      <c r="CV13" t="n">
        <v>0</v>
      </c>
      <c r="CW13" t="n">
        <v>0</v>
      </c>
      <c r="CX13" t="n">
        <v>0</v>
      </c>
      <c r="CY13" t="inlineStr">
        <is>
          <t>Anggota keluarga - laki-laki Anggota keluarga - perempuan dewasa</t>
        </is>
      </c>
      <c r="CZ13" t="n">
        <v>1</v>
      </c>
      <c r="DA13" t="n">
        <v>1</v>
      </c>
      <c r="DB13" t="n">
        <v>0</v>
      </c>
      <c r="DC13" t="n">
        <v/>
      </c>
      <c r="DD13" t="inlineStr">
        <is>
          <t>Anggota keluarga - laki-laki Anggota keluarga - perempuan dewasa CPO atau pendamping</t>
        </is>
      </c>
      <c r="DE13" t="n">
        <v>1</v>
      </c>
      <c r="DF13" t="n">
        <v>1</v>
      </c>
      <c r="DG13" t="n">
        <v>1</v>
      </c>
      <c r="DH13" t="n">
        <v>0</v>
      </c>
      <c r="DI13" t="n">
        <v/>
      </c>
      <c r="DJ13" t="inlineStr">
        <is>
          <t>CPO atau pendamping</t>
        </is>
      </c>
      <c r="DK13" t="n">
        <v>0</v>
      </c>
      <c r="DL13" t="n">
        <v>0</v>
      </c>
      <c r="DM13" t="n">
        <v>1</v>
      </c>
      <c r="DN13" t="n">
        <v>0</v>
      </c>
      <c r="DO13" t="n">
        <v/>
      </c>
      <c r="DP13" t="inlineStr">
        <is>
          <t>Ya</t>
        </is>
      </c>
      <c r="DQ13" t="n">
        <v/>
      </c>
      <c r="DR13" t="n">
        <v/>
      </c>
      <c r="DS13" t="n">
        <v/>
      </c>
      <c r="DT13" t="n">
        <v/>
      </c>
      <c r="DU13" t="n">
        <v/>
      </c>
      <c r="DV13" t="n">
        <v/>
      </c>
      <c r="DW13" t="n">
        <v/>
      </c>
      <c r="DX13" t="n">
        <v/>
      </c>
      <c r="DY13" t="n">
        <v/>
      </c>
      <c r="DZ13" t="n">
        <v/>
      </c>
      <c r="EA13" t="n">
        <v/>
      </c>
      <c r="EB13" t="n">
        <v/>
      </c>
      <c r="EC13" t="n">
        <v/>
      </c>
      <c r="ED13" t="n">
        <v/>
      </c>
      <c r="EE13" t="n">
        <v/>
      </c>
      <c r="EF13" t="n">
        <v/>
      </c>
      <c r="EG13" t="n">
        <v/>
      </c>
      <c r="EH13" t="n">
        <v/>
      </c>
      <c r="EI13" t="inlineStr">
        <is>
          <t>Tidak ada masalah</t>
        </is>
      </c>
      <c r="EJ13" t="n">
        <v>0</v>
      </c>
      <c r="EK13" t="n">
        <v>0</v>
      </c>
      <c r="EL13" t="n">
        <v>0</v>
      </c>
      <c r="EM13" t="n">
        <v>1</v>
      </c>
      <c r="EN13" t="n">
        <v>0</v>
      </c>
      <c r="EO13" t="n">
        <v/>
      </c>
      <c r="EP13" t="inlineStr">
        <is>
          <t>Ya, sangat jelas dan mudah diikuti</t>
        </is>
      </c>
      <c r="EQ13" t="inlineStr">
        <is>
          <t>Pelatihan</t>
        </is>
      </c>
      <c r="ER13" t="inlineStr">
        <is>
          <t>CPO atau pendamping</t>
        </is>
      </c>
      <c r="ES13" t="n">
        <v>1</v>
      </c>
      <c r="ET13" t="n">
        <v>0</v>
      </c>
      <c r="EU13" t="n">
        <v>0</v>
      </c>
      <c r="EV13" t="n">
        <v>0</v>
      </c>
      <c r="EW13" t="n">
        <v/>
      </c>
      <c r="EX13" t="inlineStr">
        <is>
          <t>Anggota keluarga - Laki-laki</t>
        </is>
      </c>
      <c r="EY13" t="n">
        <v>1</v>
      </c>
      <c r="EZ13" t="n">
        <v>0</v>
      </c>
      <c r="FA13" t="n">
        <v>0</v>
      </c>
      <c r="FB13" t="n">
        <v/>
      </c>
      <c r="FC13" t="inlineStr">
        <is>
          <t>Setiap bulan</t>
        </is>
      </c>
      <c r="FD13" t="n">
        <v/>
      </c>
      <c r="FE13" t="inlineStr">
        <is>
          <t>Mengetahui</t>
        </is>
      </c>
      <c r="FF13" t="inlineStr">
        <is>
          <t>Sering (setiap minggu)</t>
        </is>
      </c>
      <c r="FG13" t="inlineStr">
        <is>
          <t>Mengetahui</t>
        </is>
      </c>
      <c r="FH13" t="inlineStr">
        <is>
          <t>Sering (setiap minggu)</t>
        </is>
      </c>
      <c r="FI13" t="inlineStr">
        <is>
          <t>Mengetahui</t>
        </is>
      </c>
      <c r="FJ13" t="inlineStr">
        <is>
          <t>Selalu (setiap hari)</t>
        </is>
      </c>
      <c r="FK13" t="inlineStr">
        <is>
          <t>Tidak mengetahui</t>
        </is>
      </c>
      <c r="FL13" t="inlineStr">
        <is>
          <t>Tidak pernah</t>
        </is>
      </c>
      <c r="FM13" t="inlineStr">
        <is>
          <t>Mengetahui</t>
        </is>
      </c>
      <c r="FN13" t="inlineStr">
        <is>
          <t>Cukup sering (2 minggu sekali)</t>
        </is>
      </c>
      <c r="FO13" t="inlineStr">
        <is>
          <t>Mengetahui</t>
        </is>
      </c>
      <c r="FP13" t="inlineStr">
        <is>
          <t>Cukup sering (2 minggu sekali)</t>
        </is>
      </c>
      <c r="FQ13" t="inlineStr">
        <is>
          <t>Mengetahui</t>
        </is>
      </c>
      <c r="FR13" t="inlineStr">
        <is>
          <t>Ya</t>
        </is>
      </c>
      <c r="FS13" t="inlineStr">
        <is>
          <t>Mengetahui</t>
        </is>
      </c>
      <c r="FT13" t="inlineStr">
        <is>
          <t>Ya, selalu</t>
        </is>
      </c>
      <c r="FU13" t="inlineStr">
        <is>
          <t>Laki-laki dewasa</t>
        </is>
      </c>
      <c r="FV13" t="n">
        <v>1</v>
      </c>
      <c r="FW13" t="n">
        <v>0</v>
      </c>
      <c r="FX13" t="n">
        <v>0</v>
      </c>
      <c r="FY13" t="n">
        <v>0</v>
      </c>
      <c r="FZ13" t="inlineStr">
        <is>
          <t>Memahami</t>
        </is>
      </c>
      <c r="GA13" t="inlineStr">
        <is>
          <t>Teman/keluarga</t>
        </is>
      </c>
      <c r="GB13" t="n">
        <v>0</v>
      </c>
      <c r="GC13" t="n">
        <v>0</v>
      </c>
      <c r="GD13" t="n">
        <v>1</v>
      </c>
      <c r="GE13" t="n">
        <v>0</v>
      </c>
      <c r="GF13" t="n">
        <v/>
      </c>
      <c r="GG13" t="inlineStr">
        <is>
          <t>Selalu</t>
        </is>
      </c>
      <c r="GH13" t="inlineStr">
        <is>
          <t>Tidak</t>
        </is>
      </c>
      <c r="GI13" t="n">
        <v/>
      </c>
      <c r="GJ13" t="n">
        <v/>
      </c>
      <c r="GK13" t="n">
        <v/>
      </c>
      <c r="GL13" t="n">
        <v/>
      </c>
      <c r="GM13" t="n">
        <v/>
      </c>
      <c r="GN13" t="n">
        <v/>
      </c>
      <c r="GO13" t="n">
        <v/>
      </c>
      <c r="GP13" t="inlineStr">
        <is>
          <t>Sebagian</t>
        </is>
      </c>
      <c r="GQ13" t="inlineStr">
        <is>
          <t>LPG</t>
        </is>
      </c>
      <c r="GR13" t="n">
        <v>1</v>
      </c>
      <c r="GS13" t="n">
        <v>0</v>
      </c>
      <c r="GT13" t="n">
        <v>0</v>
      </c>
      <c r="GU13" t="n">
        <v>0</v>
      </c>
      <c r="GV13" t="n">
        <v>0</v>
      </c>
      <c r="GW13" t="n">
        <v>0</v>
      </c>
      <c r="GX13" t="n">
        <v>0</v>
      </c>
      <c r="GY13" t="n">
        <v/>
      </c>
      <c r="GZ13" t="inlineStr">
        <is>
          <t>Ya</t>
        </is>
      </c>
      <c r="HA13" t="n">
        <v/>
      </c>
      <c r="HB13" t="n">
        <v/>
      </c>
      <c r="HC13" t="n">
        <v/>
      </c>
      <c r="HD13" t="n">
        <v/>
      </c>
      <c r="HE13" t="n">
        <v>6</v>
      </c>
      <c r="HF13" t="n">
        <v>50000</v>
      </c>
      <c r="HG13" t="n">
        <v>3</v>
      </c>
      <c r="HH13" t="n">
        <v>25000</v>
      </c>
      <c r="HI13" t="n">
        <v/>
      </c>
      <c r="HJ13" t="n">
        <v/>
      </c>
      <c r="HK13" t="n">
        <v/>
      </c>
      <c r="HL13" t="n">
        <v/>
      </c>
      <c r="HM13" t="n">
        <v/>
      </c>
      <c r="HN13" t="n">
        <v/>
      </c>
      <c r="HO13" t="n">
        <v/>
      </c>
      <c r="HP13" t="n">
        <v/>
      </c>
      <c r="HQ13" t="n">
        <v/>
      </c>
      <c r="HR13" t="n">
        <v/>
      </c>
      <c r="HS13" t="n">
        <v/>
      </c>
      <c r="HT13" t="n">
        <v/>
      </c>
      <c r="HU13" t="n">
        <v/>
      </c>
      <c r="HV13" t="n">
        <v/>
      </c>
      <c r="HW13" t="n">
        <v/>
      </c>
      <c r="HX13" t="n">
        <v/>
      </c>
      <c r="HY13" t="n">
        <v/>
      </c>
      <c r="HZ13" t="n">
        <v/>
      </c>
      <c r="IA13" t="n">
        <v>3</v>
      </c>
      <c r="IB13" t="n">
        <v>25000</v>
      </c>
      <c r="IC13" t="n">
        <v/>
      </c>
      <c r="ID13" t="n">
        <v/>
      </c>
      <c r="IE13" t="n">
        <v/>
      </c>
      <c r="IF13" t="n">
        <v/>
      </c>
      <c r="IG13" t="n">
        <v/>
      </c>
      <c r="IH13" t="n">
        <v/>
      </c>
      <c r="II13" t="n">
        <v/>
      </c>
      <c r="IJ13" t="n">
        <v/>
      </c>
      <c r="IK13" t="inlineStr">
        <is>
          <t>50-65 kg</t>
        </is>
      </c>
      <c r="IL13" t="inlineStr">
        <is>
          <t>1-3 jam</t>
        </is>
      </c>
      <c r="IM13" t="inlineStr">
        <is>
          <t>Ya</t>
        </is>
      </c>
      <c r="IN13" t="inlineStr">
        <is>
          <t>Ya</t>
        </is>
      </c>
      <c r="IO13" t="inlineStr">
        <is>
          <t>Tidak ada perubahan</t>
        </is>
      </c>
      <c r="IP13" t="n">
        <v/>
      </c>
      <c r="IQ13" t="inlineStr">
        <is>
          <t>Tidak pernah</t>
        </is>
      </c>
      <c r="IR13" t="n">
        <v/>
      </c>
      <c r="IS13" t="n">
        <v/>
      </c>
      <c r="IT13" t="n">
        <v/>
      </c>
      <c r="IU13" t="n">
        <v/>
      </c>
      <c r="IV13" t="n">
        <v/>
      </c>
      <c r="IW13" t="n">
        <v/>
      </c>
      <c r="IX13" t="n">
        <v/>
      </c>
      <c r="IY13" t="n">
        <v/>
      </c>
      <c r="IZ13" t="inlineStr">
        <is>
          <t>Tidak pernah</t>
        </is>
      </c>
      <c r="JA13" t="n">
        <v/>
      </c>
      <c r="JB13" t="n">
        <v/>
      </c>
      <c r="JC13" t="n">
        <v/>
      </c>
      <c r="JD13" t="n">
        <v/>
      </c>
      <c r="JE13" t="n">
        <v/>
      </c>
      <c r="JF13" t="n">
        <v/>
      </c>
      <c r="JG13" t="n">
        <v/>
      </c>
      <c r="JH13" t="n">
        <v/>
      </c>
      <c r="JI13" t="inlineStr">
        <is>
          <t>Tidak pernah</t>
        </is>
      </c>
      <c r="JJ13" t="n">
        <v/>
      </c>
      <c r="JK13" t="n">
        <v/>
      </c>
      <c r="JL13" t="n">
        <v/>
      </c>
      <c r="JM13" t="n">
        <v/>
      </c>
      <c r="JN13" t="n">
        <v/>
      </c>
      <c r="JO13" t="n">
        <v/>
      </c>
      <c r="JP13" t="n">
        <v/>
      </c>
      <c r="JQ13" t="n">
        <v/>
      </c>
      <c r="JR13" t="inlineStr">
        <is>
          <t>Tidak pernah</t>
        </is>
      </c>
      <c r="JS13" t="n">
        <v/>
      </c>
      <c r="JT13" t="n">
        <v/>
      </c>
      <c r="JU13" t="n">
        <v/>
      </c>
      <c r="JV13" t="n">
        <v/>
      </c>
      <c r="JW13" t="n">
        <v/>
      </c>
      <c r="JX13" t="n">
        <v/>
      </c>
      <c r="JY13" t="n">
        <v/>
      </c>
      <c r="JZ13" t="n">
        <v/>
      </c>
      <c r="KA13" t="inlineStr">
        <is>
          <t>Tidak pernah</t>
        </is>
      </c>
      <c r="KB13" t="n">
        <v/>
      </c>
      <c r="KC13" t="n">
        <v/>
      </c>
      <c r="KD13" t="n">
        <v/>
      </c>
      <c r="KE13" t="n">
        <v/>
      </c>
      <c r="KF13" t="n">
        <v/>
      </c>
      <c r="KG13" t="n">
        <v/>
      </c>
      <c r="KH13" t="n">
        <v/>
      </c>
      <c r="KI13" t="n">
        <v/>
      </c>
      <c r="KJ13" t="inlineStr">
        <is>
          <t>Tidak pernah</t>
        </is>
      </c>
      <c r="KK13" t="n">
        <v/>
      </c>
      <c r="KL13" t="n">
        <v/>
      </c>
      <c r="KM13" t="n">
        <v/>
      </c>
      <c r="KN13" t="n">
        <v/>
      </c>
      <c r="KO13" t="n">
        <v/>
      </c>
      <c r="KP13" t="n">
        <v/>
      </c>
      <c r="KQ13" t="n">
        <v/>
      </c>
      <c r="KR13" t="n">
        <v/>
      </c>
      <c r="KS13" t="inlineStr">
        <is>
          <t>Cukup membaik</t>
        </is>
      </c>
      <c r="KT13" t="inlineStr">
        <is>
          <t>0-1 kali</t>
        </is>
      </c>
      <c r="KU13" t="inlineStr">
        <is>
          <t>0-1 kali</t>
        </is>
      </c>
      <c r="KV13" t="inlineStr">
        <is>
          <t>Tidak ada</t>
        </is>
      </c>
      <c r="KW13" t="n">
        <v>0</v>
      </c>
      <c r="KX13" t="n">
        <v>0</v>
      </c>
      <c r="KY13" t="n">
        <v>0</v>
      </c>
      <c r="KZ13" t="n">
        <v>1</v>
      </c>
      <c r="LA13" t="inlineStr">
        <is>
          <t>Tidak ada perubahan</t>
        </is>
      </c>
      <c r="LB13" t="inlineStr">
        <is>
          <t>Tidak ada perubahan</t>
        </is>
      </c>
      <c r="LC13" t="n">
        <v>5</v>
      </c>
      <c r="LD13" t="n">
        <v>2</v>
      </c>
      <c r="LE13" t="n">
        <v>0</v>
      </c>
      <c r="LF13" t="n">
        <v>0</v>
      </c>
      <c r="LG13" t="inlineStr">
        <is>
          <t>Tidak</t>
        </is>
      </c>
      <c r="LH13" t="n">
        <v/>
      </c>
      <c r="LI13" t="inlineStr">
        <is>
          <t>Tidak ada perubahan</t>
        </is>
      </c>
      <c r="LJ13" t="n">
        <v/>
      </c>
      <c r="LK13" t="n">
        <v/>
      </c>
      <c r="LL13" t="n">
        <v/>
      </c>
      <c r="LM13" t="n">
        <v/>
      </c>
      <c r="LN13" t="n">
        <v/>
      </c>
      <c r="LO13" t="n">
        <v/>
      </c>
      <c r="LP13" t="n">
        <v/>
      </c>
      <c r="LQ13" t="n">
        <v/>
      </c>
      <c r="LR13" t="n">
        <v/>
      </c>
      <c r="LS13" t="n">
        <v>30</v>
      </c>
      <c r="LT13" t="n">
        <v>0</v>
      </c>
      <c r="LU13" t="n">
        <v>0</v>
      </c>
      <c r="LV13" t="n">
        <v>5</v>
      </c>
      <c r="LW13" t="n">
        <v>0</v>
      </c>
      <c r="LX13" t="n">
        <v>0</v>
      </c>
      <c r="LY13" t="n">
        <v>5</v>
      </c>
      <c r="LZ13" t="n">
        <v>0</v>
      </c>
      <c r="MA13" t="n">
        <v>0</v>
      </c>
      <c r="MB13" t="inlineStr">
        <is>
          <t>Ya</t>
        </is>
      </c>
      <c r="MC13" t="n">
        <v>60</v>
      </c>
      <c r="MD13" t="n">
        <v>0</v>
      </c>
      <c r="ME13" t="n">
        <v>20</v>
      </c>
      <c r="MF13" t="n">
        <v>10</v>
      </c>
      <c r="MG13" t="n">
        <v>0</v>
      </c>
      <c r="MH13" t="n">
        <v>0</v>
      </c>
      <c r="MI13" t="inlineStr">
        <is>
          <t>Istirahat</t>
        </is>
      </c>
      <c r="MJ13" t="n">
        <v>0</v>
      </c>
      <c r="MK13" t="n">
        <v>0</v>
      </c>
      <c r="ML13" t="n">
        <v>1</v>
      </c>
      <c r="MM13" t="n">
        <v>0</v>
      </c>
      <c r="MN13" t="n">
        <v>0</v>
      </c>
      <c r="MO13" t="n">
        <v>0</v>
      </c>
      <c r="MP13" t="n">
        <v/>
      </c>
      <c r="MQ13" t="n">
        <v/>
      </c>
      <c r="MR13" t="inlineStr">
        <is>
          <t>Istirahat</t>
        </is>
      </c>
      <c r="MS13" t="n">
        <v/>
      </c>
      <c r="MT13" t="inlineStr">
        <is>
          <t>Istirahat</t>
        </is>
      </c>
      <c r="MU13" t="inlineStr">
        <is>
          <t>Ya, untuk anggota keluarga</t>
        </is>
      </c>
      <c r="MV13" t="inlineStr">
        <is>
          <t>Perawatan sistem biogas</t>
        </is>
      </c>
      <c r="MW13" t="n">
        <v>1</v>
      </c>
      <c r="MX13" t="n">
        <v>0</v>
      </c>
      <c r="MY13" t="n">
        <v>0</v>
      </c>
      <c r="MZ13" t="n">
        <v>0</v>
      </c>
      <c r="NA13" t="n">
        <v/>
      </c>
      <c r="NB13" t="n">
        <v/>
      </c>
      <c r="NC13" t="n">
        <v/>
      </c>
      <c r="ND13" t="n">
        <v/>
      </c>
      <c r="NE13" t="n">
        <v/>
      </c>
      <c r="NF13" t="n">
        <v/>
      </c>
      <c r="NG13" t="n">
        <v/>
      </c>
      <c r="NH13" t="n">
        <v/>
      </c>
      <c r="NI13" t="n">
        <v/>
      </c>
      <c r="NJ13" t="n">
        <v/>
      </c>
      <c r="NK13" t="n">
        <v/>
      </c>
      <c r="NL13" t="inlineStr">
        <is>
          <t>Tidak</t>
        </is>
      </c>
      <c r="NM13" t="inlineStr">
        <is>
          <t>100% dana hibah</t>
        </is>
      </c>
      <c r="NN13" t="inlineStr">
        <is>
          <t>0 (100% sumber pembiayaan dari hibah)</t>
        </is>
      </c>
      <c r="NO13" t="inlineStr">
        <is>
          <t>Program CSR perusahaan</t>
        </is>
      </c>
      <c r="NP13" t="n">
        <v/>
      </c>
      <c r="NQ13" t="n">
        <v/>
      </c>
      <c r="NR13" t="n">
        <v/>
      </c>
      <c r="NS13" t="n">
        <v/>
      </c>
      <c r="NT13" t="n">
        <v/>
      </c>
      <c r="NU13" t="n">
        <v/>
      </c>
      <c r="NV13" t="n">
        <v/>
      </c>
      <c r="NW13" t="n">
        <v/>
      </c>
      <c r="NX13" t="inlineStr">
        <is>
          <t>Sama saja</t>
        </is>
      </c>
      <c r="NY13" t="n">
        <v>30</v>
      </c>
      <c r="NZ13" t="n">
        <v>0</v>
      </c>
      <c r="OA13" t="n">
        <v>0</v>
      </c>
      <c r="OB13" t="n">
        <v>0</v>
      </c>
      <c r="OC13" t="n">
        <v>15</v>
      </c>
      <c r="OD13" t="n">
        <v>0</v>
      </c>
      <c r="OE13" t="inlineStr">
        <is>
          <t>Tidak ada perubahan</t>
        </is>
      </c>
      <c r="OF13" t="inlineStr">
        <is>
          <t>Sama saja (tidak ada perbedaan waktu memasak MAUPUN rasa/bau makanan bila dibandingkan penggunaan sebelumnya)</t>
        </is>
      </c>
      <c r="OG13" t="inlineStr">
        <is>
          <t>Ya</t>
        </is>
      </c>
      <c r="OH13" t="n">
        <v>4</v>
      </c>
      <c r="OI13" t="n">
        <v>3</v>
      </c>
      <c r="OJ13" t="n">
        <v>0</v>
      </c>
      <c r="OK13" t="n">
        <v>0</v>
      </c>
      <c r="OL13" t="n">
        <v>0</v>
      </c>
      <c r="OM13" t="n">
        <v>0</v>
      </c>
      <c r="ON13" t="n">
        <v>0</v>
      </c>
      <c r="OO13" t="n">
        <v>0</v>
      </c>
      <c r="OP13" t="inlineStr">
        <is>
          <t>Sapi pedaging Sapi perah</t>
        </is>
      </c>
      <c r="OQ13" t="n">
        <v>1</v>
      </c>
      <c r="OR13" t="n">
        <v>1</v>
      </c>
      <c r="OS13" t="n">
        <v>0</v>
      </c>
      <c r="OT13" t="n">
        <v>0</v>
      </c>
      <c r="OU13" t="n">
        <v>0</v>
      </c>
      <c r="OV13" t="n">
        <v>0</v>
      </c>
      <c r="OW13" t="n">
        <v>0</v>
      </c>
      <c r="OX13" t="n">
        <v>0</v>
      </c>
      <c r="OY13" t="n">
        <v>0</v>
      </c>
      <c r="OZ13" t="inlineStr">
        <is>
          <t>Sapi pedaging Sapi perah</t>
        </is>
      </c>
      <c r="PA13" t="n">
        <v>1</v>
      </c>
      <c r="PB13" t="n">
        <v>1</v>
      </c>
      <c r="PC13" t="n">
        <v>0</v>
      </c>
      <c r="PD13" t="n">
        <v>0</v>
      </c>
      <c r="PE13" t="n">
        <v>0</v>
      </c>
      <c r="PF13" t="n">
        <v>0</v>
      </c>
      <c r="PG13" t="n">
        <v>0</v>
      </c>
      <c r="PH13" t="n">
        <v>0</v>
      </c>
      <c r="PI13" t="n">
        <v>0</v>
      </c>
      <c r="PJ13" t="inlineStr">
        <is>
          <t>Sapi perah</t>
        </is>
      </c>
      <c r="PK13" t="n">
        <v>0</v>
      </c>
      <c r="PL13" t="n">
        <v>1</v>
      </c>
      <c r="PM13" t="n">
        <v>0</v>
      </c>
      <c r="PN13" t="n">
        <v>0</v>
      </c>
      <c r="PO13" t="n">
        <v>0</v>
      </c>
      <c r="PP13" t="n">
        <v>0</v>
      </c>
      <c r="PQ13" t="n">
        <v>0</v>
      </c>
      <c r="PR13" t="n">
        <v>0</v>
      </c>
      <c r="PS13" t="n">
        <v>0</v>
      </c>
      <c r="PT13" t="inlineStr">
        <is>
          <t>1-Disebarkan ke lahan terbuka</t>
        </is>
      </c>
      <c r="PU13" t="n">
        <v>0</v>
      </c>
      <c r="PV13" t="n">
        <v>0</v>
      </c>
      <c r="PW13" t="n">
        <v>0</v>
      </c>
      <c r="PX13" t="n">
        <v>0</v>
      </c>
      <c r="PY13" t="n">
        <v>0</v>
      </c>
      <c r="PZ13" t="n">
        <v>1</v>
      </c>
      <c r="QA13" t="n">
        <v>0</v>
      </c>
      <c r="QB13" t="n">
        <v>0</v>
      </c>
      <c r="QC13" t="n">
        <v>0</v>
      </c>
      <c r="QD13" t="n">
        <v/>
      </c>
      <c r="QE13" t="inlineStr">
        <is>
          <t>1-Disebarkan ke lahan terbuka</t>
        </is>
      </c>
      <c r="QF13" t="n">
        <v>0</v>
      </c>
      <c r="QG13" t="n">
        <v>0</v>
      </c>
      <c r="QH13" t="n">
        <v>0</v>
      </c>
      <c r="QI13" t="n">
        <v>0</v>
      </c>
      <c r="QJ13" t="n">
        <v>0</v>
      </c>
      <c r="QK13" t="n">
        <v>1</v>
      </c>
      <c r="QL13" t="n">
        <v>0</v>
      </c>
      <c r="QM13" t="n">
        <v>0</v>
      </c>
      <c r="QN13" t="n">
        <v>0</v>
      </c>
      <c r="QO13" t="n">
        <v/>
      </c>
      <c r="QP13" t="n">
        <v/>
      </c>
      <c r="QQ13" t="n">
        <v/>
      </c>
      <c r="QR13" t="n">
        <v/>
      </c>
      <c r="QS13" t="n">
        <v/>
      </c>
      <c r="QT13" t="n">
        <v/>
      </c>
      <c r="QU13" t="n">
        <v/>
      </c>
      <c r="QV13" t="n">
        <v/>
      </c>
      <c r="QW13" t="n">
        <v/>
      </c>
      <c r="QX13" t="n">
        <v/>
      </c>
      <c r="QY13" t="n">
        <v/>
      </c>
      <c r="QZ13" t="n">
        <v/>
      </c>
      <c r="RA13" t="n">
        <v/>
      </c>
      <c r="RB13" t="n">
        <v/>
      </c>
      <c r="RC13" t="n">
        <v/>
      </c>
      <c r="RD13" t="n">
        <v/>
      </c>
      <c r="RE13" t="n">
        <v/>
      </c>
      <c r="RF13" t="n">
        <v/>
      </c>
      <c r="RG13" t="n">
        <v/>
      </c>
      <c r="RH13" t="n">
        <v/>
      </c>
      <c r="RI13" t="n">
        <v/>
      </c>
      <c r="RJ13" t="n">
        <v/>
      </c>
      <c r="RK13" t="n">
        <v/>
      </c>
      <c r="RL13" t="n">
        <v/>
      </c>
      <c r="RM13" t="n">
        <v/>
      </c>
      <c r="RN13" t="n">
        <v/>
      </c>
      <c r="RO13" t="n">
        <v/>
      </c>
      <c r="RP13" t="n">
        <v/>
      </c>
      <c r="RQ13" t="n">
        <v/>
      </c>
      <c r="RR13" t="n">
        <v/>
      </c>
      <c r="RS13" t="n">
        <v/>
      </c>
      <c r="RT13" t="n">
        <v/>
      </c>
      <c r="RU13" t="n">
        <v/>
      </c>
      <c r="RV13" t="n">
        <v/>
      </c>
      <c r="RW13" t="n">
        <v/>
      </c>
      <c r="RX13" t="n">
        <v/>
      </c>
      <c r="RY13" t="n">
        <v/>
      </c>
      <c r="RZ13" t="n">
        <v/>
      </c>
      <c r="SA13" t="n">
        <v/>
      </c>
      <c r="SB13" t="n">
        <v/>
      </c>
      <c r="SC13" t="n">
        <v/>
      </c>
      <c r="SD13" t="n">
        <v/>
      </c>
      <c r="SE13" t="n">
        <v/>
      </c>
      <c r="SF13" t="n">
        <v/>
      </c>
      <c r="SG13" t="n">
        <v/>
      </c>
      <c r="SH13" t="n">
        <v/>
      </c>
      <c r="SI13" t="n">
        <v/>
      </c>
      <c r="SJ13" t="n">
        <v/>
      </c>
      <c r="SK13" t="n">
        <v/>
      </c>
      <c r="SL13" t="n">
        <v/>
      </c>
      <c r="SM13" t="n">
        <v/>
      </c>
      <c r="SN13" t="n">
        <v/>
      </c>
      <c r="SO13" t="n">
        <v/>
      </c>
      <c r="SP13" t="n">
        <v/>
      </c>
      <c r="SQ13" t="n">
        <v/>
      </c>
      <c r="SR13" t="n">
        <v/>
      </c>
      <c r="SS13" t="n">
        <v/>
      </c>
      <c r="ST13" t="n">
        <v/>
      </c>
      <c r="SU13" t="n">
        <v/>
      </c>
      <c r="SV13" t="n">
        <v/>
      </c>
      <c r="SW13" t="n">
        <v/>
      </c>
      <c r="SX13" t="n">
        <v/>
      </c>
      <c r="SY13" t="n">
        <v>4</v>
      </c>
      <c r="SZ13" t="n">
        <v>3</v>
      </c>
      <c r="TA13" t="n">
        <v/>
      </c>
      <c r="TB13" t="n">
        <v/>
      </c>
      <c r="TC13" t="n">
        <v/>
      </c>
      <c r="TD13" t="n">
        <v/>
      </c>
      <c r="TE13" t="n">
        <v/>
      </c>
      <c r="TF13" t="n">
        <v/>
      </c>
      <c r="TG13" t="n">
        <v>4</v>
      </c>
      <c r="TH13" t="n">
        <v>3</v>
      </c>
      <c r="TI13" t="n">
        <v>0</v>
      </c>
      <c r="TJ13" t="n">
        <v>0</v>
      </c>
      <c r="TK13" t="n">
        <v>0</v>
      </c>
      <c r="TL13" t="n">
        <v>0</v>
      </c>
      <c r="TM13" t="n">
        <v>0</v>
      </c>
      <c r="TN13" t="n">
        <v>0</v>
      </c>
      <c r="TO13" t="n">
        <v>0</v>
      </c>
      <c r="TP13" t="n">
        <v>0</v>
      </c>
      <c r="TQ13" t="n">
        <v>0</v>
      </c>
      <c r="TR13" t="n">
        <v>0</v>
      </c>
      <c r="TS13" t="n">
        <v>0</v>
      </c>
      <c r="TT13" t="n">
        <v>0</v>
      </c>
      <c r="TU13" t="n">
        <v>0</v>
      </c>
      <c r="TV13" t="n">
        <v>0</v>
      </c>
      <c r="TW13" t="n">
        <v/>
      </c>
      <c r="TX13" t="n">
        <v/>
      </c>
      <c r="TY13" t="n">
        <v/>
      </c>
      <c r="TZ13" t="n">
        <v/>
      </c>
      <c r="UA13" t="n">
        <v/>
      </c>
      <c r="UB13" t="n">
        <v/>
      </c>
      <c r="UC13" t="n">
        <v/>
      </c>
      <c r="UD13" t="n">
        <v/>
      </c>
      <c r="UE13" t="n">
        <v/>
      </c>
      <c r="UF13" t="n">
        <v/>
      </c>
      <c r="UG13" t="n">
        <v/>
      </c>
      <c r="UH13" t="n">
        <v/>
      </c>
      <c r="UI13" t="n">
        <v/>
      </c>
      <c r="UJ13" t="n">
        <v/>
      </c>
      <c r="UK13" t="n">
        <v/>
      </c>
      <c r="UL13" t="n">
        <v/>
      </c>
      <c r="UM13" t="n">
        <v/>
      </c>
      <c r="UN13" t="n">
        <v/>
      </c>
      <c r="UO13" t="n">
        <v/>
      </c>
      <c r="UP13" t="n">
        <v/>
      </c>
      <c r="UQ13" t="n">
        <v/>
      </c>
      <c r="UR13" t="n">
        <v/>
      </c>
      <c r="US13" t="n">
        <v/>
      </c>
      <c r="UT13" t="n">
        <v/>
      </c>
      <c r="UU13" t="inlineStr">
        <is>
          <t>Pemberian pakan di kandang</t>
        </is>
      </c>
      <c r="UV13" t="inlineStr">
        <is>
          <t>Pemberian pakan di kandang</t>
        </is>
      </c>
      <c r="UW13" t="n">
        <v/>
      </c>
      <c r="UX13" t="n">
        <v/>
      </c>
      <c r="UY13" t="n">
        <v/>
      </c>
      <c r="UZ13" t="n">
        <v/>
      </c>
      <c r="VA13" t="n">
        <v/>
      </c>
      <c r="VB13" t="n">
        <v/>
      </c>
      <c r="VC13" t="inlineStr">
        <is>
          <t>Sangat jarang (&gt;1 bulan sekali)</t>
        </is>
      </c>
      <c r="VD13" t="inlineStr">
        <is>
          <t>Sangat jarang (&gt;1 bulan sekali)</t>
        </is>
      </c>
      <c r="VE13" t="n">
        <v/>
      </c>
      <c r="VF13" t="n">
        <v/>
      </c>
      <c r="VG13" t="n">
        <v/>
      </c>
      <c r="VH13" t="n">
        <v/>
      </c>
      <c r="VI13" t="n">
        <v/>
      </c>
      <c r="VJ13" t="n">
        <v/>
      </c>
      <c r="VK13" t="inlineStr">
        <is>
          <t>Sangat sering (&gt;1 kali sehari)</t>
        </is>
      </c>
      <c r="VL13" t="inlineStr">
        <is>
          <t>Sangat sering (&gt;1 kali sehari)</t>
        </is>
      </c>
      <c r="VM13" t="n">
        <v/>
      </c>
      <c r="VN13" t="n">
        <v/>
      </c>
      <c r="VO13" t="n">
        <v/>
      </c>
      <c r="VP13" t="n">
        <v/>
      </c>
      <c r="VQ13" t="n">
        <v/>
      </c>
      <c r="VR13" t="n">
        <v/>
      </c>
      <c r="VS13" t="inlineStr">
        <is>
          <t>3-Disimpan terbuka (dry lot) 6-Digester biogas</t>
        </is>
      </c>
      <c r="VT13" t="n">
        <v>0</v>
      </c>
      <c r="VU13" t="n">
        <v>0</v>
      </c>
      <c r="VV13" t="n">
        <v>0</v>
      </c>
      <c r="VW13" t="n">
        <v>0</v>
      </c>
      <c r="VX13" t="n">
        <v>0</v>
      </c>
      <c r="VY13" t="n">
        <v>0</v>
      </c>
      <c r="VZ13" t="n">
        <v>1</v>
      </c>
      <c r="WA13" t="n">
        <v>0</v>
      </c>
      <c r="WB13" t="n">
        <v>0</v>
      </c>
      <c r="WC13" t="n">
        <v>1</v>
      </c>
      <c r="WD13" t="n">
        <v>0</v>
      </c>
      <c r="WE13" t="n">
        <v>0</v>
      </c>
      <c r="WF13" t="inlineStr">
        <is>
          <t>6-Digester biogas</t>
        </is>
      </c>
      <c r="WG13" t="n">
        <v>0</v>
      </c>
      <c r="WH13" t="n">
        <v>0</v>
      </c>
      <c r="WI13" t="n">
        <v>0</v>
      </c>
      <c r="WJ13" t="n">
        <v>0</v>
      </c>
      <c r="WK13" t="n">
        <v>0</v>
      </c>
      <c r="WL13" t="n">
        <v>0</v>
      </c>
      <c r="WM13" t="n">
        <v>0</v>
      </c>
      <c r="WN13" t="n">
        <v>0</v>
      </c>
      <c r="WO13" t="n">
        <v>0</v>
      </c>
      <c r="WP13" t="n">
        <v>1</v>
      </c>
      <c r="WQ13" t="n">
        <v>0</v>
      </c>
      <c r="WR13" t="n">
        <v>0</v>
      </c>
      <c r="WS13" t="n">
        <v/>
      </c>
      <c r="WT13" t="n">
        <v/>
      </c>
      <c r="WU13" t="n">
        <v/>
      </c>
      <c r="WV13" t="n">
        <v/>
      </c>
      <c r="WW13" t="n">
        <v/>
      </c>
      <c r="WX13" t="n">
        <v/>
      </c>
      <c r="WY13" t="n">
        <v/>
      </c>
      <c r="WZ13" t="n">
        <v/>
      </c>
      <c r="XA13" t="n">
        <v/>
      </c>
      <c r="XB13" t="n">
        <v/>
      </c>
      <c r="XC13" t="n">
        <v/>
      </c>
      <c r="XD13" t="n">
        <v/>
      </c>
      <c r="XE13" t="n">
        <v/>
      </c>
      <c r="XF13" t="n">
        <v/>
      </c>
      <c r="XG13" t="n">
        <v/>
      </c>
      <c r="XH13" t="n">
        <v/>
      </c>
      <c r="XI13" t="n">
        <v/>
      </c>
      <c r="XJ13" t="n">
        <v/>
      </c>
      <c r="XK13" t="n">
        <v/>
      </c>
      <c r="XL13" t="n">
        <v/>
      </c>
      <c r="XM13" t="n">
        <v/>
      </c>
      <c r="XN13" t="n">
        <v/>
      </c>
      <c r="XO13" t="n">
        <v/>
      </c>
      <c r="XP13" t="n">
        <v/>
      </c>
      <c r="XQ13" t="n">
        <v/>
      </c>
      <c r="XR13" t="n">
        <v/>
      </c>
      <c r="XS13" t="n">
        <v/>
      </c>
      <c r="XT13" t="n">
        <v/>
      </c>
      <c r="XU13" t="n">
        <v/>
      </c>
      <c r="XV13" t="n">
        <v/>
      </c>
      <c r="XW13" t="n">
        <v/>
      </c>
      <c r="XX13" t="n">
        <v/>
      </c>
      <c r="XY13" t="n">
        <v/>
      </c>
      <c r="XZ13" t="n">
        <v/>
      </c>
      <c r="YA13" t="n">
        <v/>
      </c>
      <c r="YB13" t="n">
        <v/>
      </c>
      <c r="YC13" t="n">
        <v/>
      </c>
      <c r="YD13" t="n">
        <v/>
      </c>
      <c r="YE13" t="n">
        <v/>
      </c>
      <c r="YF13" t="n">
        <v/>
      </c>
      <c r="YG13" t="n">
        <v/>
      </c>
      <c r="YH13" t="n">
        <v/>
      </c>
      <c r="YI13" t="n">
        <v/>
      </c>
      <c r="YJ13" t="n">
        <v/>
      </c>
      <c r="YK13" t="n">
        <v/>
      </c>
      <c r="YL13" t="n">
        <v/>
      </c>
      <c r="YM13" t="n">
        <v/>
      </c>
      <c r="YN13" t="n">
        <v/>
      </c>
      <c r="YO13" t="n">
        <v/>
      </c>
      <c r="YP13" t="n">
        <v/>
      </c>
      <c r="YQ13" t="n">
        <v/>
      </c>
      <c r="YR13" t="n">
        <v/>
      </c>
      <c r="YS13" t="n">
        <v/>
      </c>
      <c r="YT13" t="n">
        <v/>
      </c>
      <c r="YU13" t="n">
        <v/>
      </c>
      <c r="YV13" t="n">
        <v/>
      </c>
      <c r="YW13" t="n">
        <v/>
      </c>
      <c r="YX13" t="n">
        <v/>
      </c>
      <c r="YY13" t="n">
        <v/>
      </c>
      <c r="YZ13" t="n">
        <v/>
      </c>
      <c r="ZA13" t="n">
        <v/>
      </c>
      <c r="ZB13" t="n">
        <v/>
      </c>
      <c r="ZC13" t="n">
        <v/>
      </c>
      <c r="ZD13" t="n">
        <v/>
      </c>
      <c r="ZE13" t="n">
        <v/>
      </c>
      <c r="ZF13" t="n">
        <v/>
      </c>
      <c r="ZG13" t="n">
        <v/>
      </c>
      <c r="ZH13" t="n">
        <v/>
      </c>
      <c r="ZI13" t="n">
        <v/>
      </c>
      <c r="ZJ13" t="n">
        <v/>
      </c>
      <c r="ZK13" t="n">
        <v/>
      </c>
      <c r="ZL13" t="n">
        <v/>
      </c>
      <c r="ZM13" t="n">
        <v/>
      </c>
      <c r="ZN13" t="n">
        <v>0</v>
      </c>
      <c r="ZO13" t="n">
        <v>100</v>
      </c>
      <c r="ZP13" t="n">
        <v/>
      </c>
      <c r="ZQ13" t="n">
        <v/>
      </c>
      <c r="ZR13" t="n">
        <v/>
      </c>
      <c r="ZS13" t="n">
        <v/>
      </c>
      <c r="ZT13" t="n">
        <v/>
      </c>
      <c r="ZU13" t="n">
        <v/>
      </c>
      <c r="ZV13" t="n">
        <v>3</v>
      </c>
      <c r="ZW13" t="n">
        <v>3</v>
      </c>
      <c r="ZX13" t="n">
        <v/>
      </c>
      <c r="ZY13" t="n">
        <v/>
      </c>
      <c r="ZZ13" t="n">
        <v/>
      </c>
      <c r="AAA13" t="n">
        <v/>
      </c>
      <c r="AAB13" t="n">
        <v/>
      </c>
      <c r="AAC13" t="n">
        <v/>
      </c>
      <c r="AAD13" t="inlineStr">
        <is>
          <t>Pakan segar (misal: rumput)</t>
        </is>
      </c>
      <c r="AAE13" t="inlineStr">
        <is>
          <t>Pakan segar (misal: rumput)</t>
        </is>
      </c>
      <c r="AAF13" t="n">
        <v/>
      </c>
      <c r="AAG13" t="n">
        <v/>
      </c>
      <c r="AAH13" t="n">
        <v/>
      </c>
      <c r="AAI13" t="n">
        <v/>
      </c>
      <c r="AAJ13" t="n">
        <v/>
      </c>
      <c r="AAK13" t="n">
        <v/>
      </c>
      <c r="AAL13" t="inlineStr">
        <is>
          <t>Ya</t>
        </is>
      </c>
      <c r="AAM13" t="inlineStr">
        <is>
          <t>Padat</t>
        </is>
      </c>
      <c r="AAN13" t="n">
        <v>1</v>
      </c>
      <c r="AAO13" t="n">
        <v>0</v>
      </c>
      <c r="AAP13" t="n">
        <v/>
      </c>
      <c r="AAQ13" t="n">
        <v>20</v>
      </c>
      <c r="AAR13" t="inlineStr">
        <is>
          <t>Ya</t>
        </is>
      </c>
      <c r="AAS13" t="inlineStr">
        <is>
          <t>Mengetahui</t>
        </is>
      </c>
      <c r="AAT13" t="inlineStr">
        <is>
          <t>Dibuang ke lahan sekitar kandang - yg ditanami tanaman</t>
        </is>
      </c>
      <c r="AAU13" t="n">
        <v>0</v>
      </c>
      <c r="AAV13" t="n">
        <v>0</v>
      </c>
      <c r="AAW13" t="n">
        <v>0</v>
      </c>
      <c r="AAX13" t="n">
        <v>1</v>
      </c>
      <c r="AAY13" t="n">
        <v>0</v>
      </c>
      <c r="AAZ13" t="n">
        <v>0</v>
      </c>
      <c r="ABA13" t="n">
        <v>0</v>
      </c>
      <c r="ABB13" t="n">
        <v/>
      </c>
      <c r="ABC13" t="n">
        <v/>
      </c>
      <c r="ABD13" t="n">
        <v/>
      </c>
      <c r="ABE13" t="n">
        <v/>
      </c>
      <c r="ABF13" t="n">
        <v/>
      </c>
      <c r="ABG13" t="n">
        <v/>
      </c>
      <c r="ABH13" t="n">
        <v/>
      </c>
      <c r="ABI13" t="n">
        <v/>
      </c>
      <c r="ABJ13" t="n">
        <v/>
      </c>
      <c r="ABK13" t="n">
        <v/>
      </c>
      <c r="ABL13" t="n">
        <v/>
      </c>
      <c r="ABM13" t="n">
        <v/>
      </c>
      <c r="ABN13" t="n">
        <v/>
      </c>
      <c r="ABO13" t="n">
        <v/>
      </c>
      <c r="ABP13" t="n">
        <v/>
      </c>
      <c r="ABQ13" t="inlineStr">
        <is>
          <t>Kebun rumput</t>
        </is>
      </c>
      <c r="ABR13" t="inlineStr">
        <is>
          <t>Jarang (1 bulan sekali)</t>
        </is>
      </c>
      <c r="ABS13" t="n">
        <v/>
      </c>
      <c r="ABT13" t="n">
        <v>120</v>
      </c>
      <c r="ABU13" t="n">
        <v/>
      </c>
      <c r="ABV13" t="n">
        <v/>
      </c>
      <c r="ABW13" t="n">
        <v/>
      </c>
      <c r="ABX13" t="n">
        <v/>
      </c>
      <c r="ABY13" t="n">
        <v/>
      </c>
      <c r="ABZ13" t="n">
        <v/>
      </c>
      <c r="ACA13" t="n">
        <v/>
      </c>
      <c r="ACB13" t="n">
        <v/>
      </c>
      <c r="ACC13" t="n">
        <v/>
      </c>
      <c r="ACD13" t="n">
        <v/>
      </c>
      <c r="ACE13" t="n">
        <v/>
      </c>
      <c r="ACF13" t="n">
        <v/>
      </c>
      <c r="ACG13" t="n">
        <v/>
      </c>
      <c r="ACH13" t="n">
        <v/>
      </c>
      <c r="ACI13" t="n">
        <v/>
      </c>
      <c r="ACJ13" t="n">
        <v/>
      </c>
      <c r="ACK13" t="inlineStr">
        <is>
          <t>Lainnya</t>
        </is>
      </c>
      <c r="ACL13" t="n">
        <v>0</v>
      </c>
      <c r="ACM13" t="n">
        <v>0</v>
      </c>
      <c r="ACN13" t="n">
        <v>0</v>
      </c>
      <c r="ACO13" t="n">
        <v>0</v>
      </c>
      <c r="ACP13" t="n">
        <v>0</v>
      </c>
      <c r="ACQ13" t="n">
        <v>0</v>
      </c>
      <c r="ACR13" t="n">
        <v>1</v>
      </c>
      <c r="ACS13" t="inlineStr">
        <is>
          <t>Di salurkan ke kebun rumput</t>
        </is>
      </c>
      <c r="ACT13" t="inlineStr">
        <is>
          <t>Tidak</t>
        </is>
      </c>
      <c r="ACU13" t="inlineStr">
        <is>
          <t>Tidak ada manfaat sama sekali</t>
        </is>
      </c>
      <c r="ACV13" t="inlineStr">
        <is>
          <t>Sama saja</t>
        </is>
      </c>
      <c r="ACW13" t="inlineStr">
        <is>
          <t>Anggota keluarga - Perempuan dewasa</t>
        </is>
      </c>
      <c r="ACX13" t="inlineStr">
        <is>
          <t>Netral/tidak tahu</t>
        </is>
      </c>
      <c r="ACY13" t="inlineStr">
        <is>
          <t>Anggota keluarga - Laki-laki dewasa Anggota keluarga - Perempuan dewasa</t>
        </is>
      </c>
      <c r="ACZ13" t="n">
        <v>1</v>
      </c>
      <c r="ADA13" t="n">
        <v>1</v>
      </c>
      <c r="ADB13" t="n">
        <v>0</v>
      </c>
      <c r="ADC13" t="n">
        <v>0</v>
      </c>
      <c r="ADD13" t="inlineStr">
        <is>
          <t>Cukup puas</t>
        </is>
      </c>
      <c r="ADE13" t="inlineStr">
        <is>
          <t>Cukup puas</t>
        </is>
      </c>
      <c r="ADF13" t="inlineStr">
        <is>
          <t>Puas</t>
        </is>
      </c>
      <c r="ADG13" t="inlineStr">
        <is>
          <t>Cukup puas</t>
        </is>
      </c>
      <c r="ADH13" t="inlineStr">
        <is>
          <t>Tidak</t>
        </is>
      </c>
      <c r="ADI13" t="n">
        <v/>
      </c>
      <c r="ADJ13" t="inlineStr">
        <is>
          <t>Cukup puas</t>
        </is>
      </c>
      <c r="ADK13" t="n">
        <v/>
      </c>
      <c r="ADL13" t="n">
        <v/>
      </c>
      <c r="ADM13" t="n">
        <v/>
      </c>
      <c r="ADN13" t="n">
        <v/>
      </c>
      <c r="ADO13" t="n">
        <v/>
      </c>
      <c r="ADP13" t="n">
        <v/>
      </c>
      <c r="ADQ13" t="n">
        <v/>
      </c>
      <c r="ADR13" t="n">
        <v/>
      </c>
      <c r="ADS13" t="n">
        <v/>
      </c>
      <c r="ADT13" t="n">
        <v/>
      </c>
      <c r="ADU13" t="inlineStr">
        <is>
          <t>Menghubungi CPO atau pendamping Dibiarkan saja</t>
        </is>
      </c>
      <c r="ADV13" t="n">
        <v>0</v>
      </c>
      <c r="ADW13" t="n">
        <v>0</v>
      </c>
      <c r="ADX13" t="n">
        <v>0</v>
      </c>
      <c r="ADY13" t="n">
        <v>0</v>
      </c>
      <c r="ADZ13" t="n">
        <v>1</v>
      </c>
      <c r="AEA13" t="n">
        <v>0</v>
      </c>
      <c r="AEB13" t="n">
        <v>1</v>
      </c>
      <c r="AEC13" t="n">
        <v>0</v>
      </c>
      <c r="AED13" t="n">
        <v/>
      </c>
      <c r="AEE13" t="inlineStr">
        <is>
          <t>Laki-laki dewasa</t>
        </is>
      </c>
      <c r="AEF13" t="n">
        <v/>
      </c>
      <c r="AEG13" t="inlineStr">
        <is>
          <t>Menghubungi melalui rekan</t>
        </is>
      </c>
      <c r="AEH13" t="n">
        <v/>
      </c>
      <c r="AEI13" t="inlineStr">
        <is>
          <t>Tidak</t>
        </is>
      </c>
      <c r="AEJ13" t="inlineStr">
        <is>
          <t>Tidak pernah</t>
        </is>
      </c>
      <c r="AEK13" t="inlineStr">
        <is>
          <t>Pengurangan pengeluaran rumah tangga (bahan bakar minyak, pupuk, dll.)</t>
        </is>
      </c>
      <c r="AEL13" t="n">
        <v>1</v>
      </c>
      <c r="AEM13" t="n">
        <v>0</v>
      </c>
      <c r="AEN13" t="n">
        <v>0</v>
      </c>
      <c r="AEO13" t="n">
        <v>0</v>
      </c>
      <c r="AEP13" t="n">
        <v>0</v>
      </c>
      <c r="AEQ13" t="n">
        <v>0</v>
      </c>
      <c r="AER13" t="n">
        <v>0</v>
      </c>
      <c r="AES13" t="n">
        <v>0</v>
      </c>
      <c r="AET13" t="n">
        <v>0</v>
      </c>
      <c r="AEU13" t="n">
        <v>0</v>
      </c>
      <c r="AEV13" t="n">
        <v>0</v>
      </c>
      <c r="AEW13" t="n">
        <v>0</v>
      </c>
      <c r="AEX13" t="n">
        <v/>
      </c>
      <c r="AEY13" t="inlineStr">
        <is>
          <t>Memasak lebih aman</t>
        </is>
      </c>
      <c r="AEZ13" t="n">
        <v/>
      </c>
      <c r="AFA13" t="inlineStr">
        <is>
          <t>Tetangga / teman / saudara</t>
        </is>
      </c>
      <c r="AFB13" t="n">
        <v/>
      </c>
      <c r="AFC13" t="inlineStr">
        <is>
          <t>Ayi Wiharya Karyawangi-digester2026-02-24-15_8_23.jpeg</t>
        </is>
      </c>
      <c r="AFD13" t="inlineStr">
        <is>
          <t>https://kf.kobotoolbox.org/api/v2/assets/avstPQqLr3Ab3ZdcVTXZ6f/data/685590673/attachments/attELhdEqDCSyStqyvyMihTE/</t>
        </is>
      </c>
      <c r="AFE13" t="inlineStr">
        <is>
          <t>Ayi Wiharya Karyawangi-kovensasi 2026-02-24-15_10_44.jpeg</t>
        </is>
      </c>
      <c r="AFF13" t="inlineStr">
        <is>
          <t>https://kf.kobotoolbox.org/api/v2/assets/avstPQqLr3Ab3ZdcVTXZ6f/data/685590673/attachments/attnWJ8ZJ6yFr5dTDbFz7wQs/</t>
        </is>
      </c>
      <c r="AFG13" t="inlineStr">
        <is>
          <t>Ano</t>
        </is>
      </c>
      <c r="AFH13" t="n">
        <v/>
      </c>
      <c r="AFI13" t="n">
        <v/>
      </c>
    </row>
    <row r="14">
      <c r="A14" s="93" t="n">
        <v>46078</v>
      </c>
      <c r="B14" s="93" t="n">
        <v>46085</v>
      </c>
      <c r="C14" t="inlineStr">
        <is>
          <t>aep</t>
        </is>
      </c>
      <c r="D14" t="inlineStr">
        <is>
          <t>cucu suhendi</t>
        </is>
      </c>
      <c r="E14" t="n">
        <v>85317897077</v>
      </c>
      <c r="F14" t="inlineStr">
        <is>
          <t>-6.802874 107.615529 0 0</t>
        </is>
      </c>
      <c r="G14" t="n">
        <v>-6.802874</v>
      </c>
      <c r="H14" t="n">
        <v>107.615529</v>
      </c>
      <c r="I14" t="n">
        <v>0</v>
      </c>
      <c r="J14" t="n">
        <v>0</v>
      </c>
      <c r="K14" t="inlineStr">
        <is>
          <t>-6.802874, 107.615529.</t>
        </is>
      </c>
      <c r="L14" t="inlineStr">
        <is>
          <t>-6.802982 107.615389 0 0</t>
        </is>
      </c>
      <c r="M14" t="n">
        <v>-6.802982</v>
      </c>
      <c r="N14" t="n">
        <v>107.615389</v>
      </c>
      <c r="O14" t="n">
        <v>0</v>
      </c>
      <c r="P14" t="n">
        <v>0</v>
      </c>
      <c r="Q14" t="inlineStr">
        <is>
          <t>-6.802982, 107.615389</t>
        </is>
      </c>
      <c r="R14" t="inlineStr">
        <is>
          <t>Jawa Barat</t>
        </is>
      </c>
      <c r="S14" t="n">
        <v>0</v>
      </c>
      <c r="T14" t="n">
        <v>0</v>
      </c>
      <c r="U14" t="n">
        <v>1</v>
      </c>
      <c r="V14" t="n">
        <v>0</v>
      </c>
      <c r="W14" t="n">
        <v>0</v>
      </c>
      <c r="X14" t="n">
        <v>0</v>
      </c>
      <c r="Y14" t="n">
        <v>0</v>
      </c>
      <c r="Z14" t="n">
        <v>0</v>
      </c>
      <c r="AA14" t="n">
        <v>0</v>
      </c>
      <c r="AB14" t="n">
        <v>0</v>
      </c>
      <c r="AC14" t="inlineStr">
        <is>
          <t>BANDUNG BARAT</t>
        </is>
      </c>
      <c r="AD14" t="inlineStr">
        <is>
          <t>LEMBANG</t>
        </is>
      </c>
      <c r="AE14" t="inlineStr">
        <is>
          <t>CIKAHURIPAN</t>
        </is>
      </c>
      <c r="AF14" t="inlineStr">
        <is>
          <t>KHAZANAH BAHARI</t>
        </is>
      </c>
      <c r="AG14" t="inlineStr">
        <is>
          <t>KBP0280</t>
        </is>
      </c>
      <c r="AH14" t="n">
        <v>14</v>
      </c>
      <c r="AI14" t="inlineStr">
        <is>
          <t>VPA1</t>
        </is>
      </c>
      <c r="AJ14" t="inlineStr">
        <is>
          <t>Tidak aktif</t>
        </is>
      </c>
      <c r="AK14" t="n">
        <v>44</v>
      </c>
      <c r="AL14" t="inlineStr">
        <is>
          <t>Laki-laki</t>
        </is>
      </c>
      <c r="AM14" t="inlineStr">
        <is>
          <t>Sudah menikah</t>
        </is>
      </c>
      <c r="AN14" t="inlineStr">
        <is>
          <t>SMP/Sederajat</t>
        </is>
      </c>
      <c r="AO14" t="inlineStr">
        <is>
          <t>Pekerja lepas</t>
        </is>
      </c>
      <c r="AP14" t="n">
        <v>0</v>
      </c>
      <c r="AQ14" t="n">
        <v>0</v>
      </c>
      <c r="AR14" t="n">
        <v>1</v>
      </c>
      <c r="AS14" t="n">
        <v>0</v>
      </c>
      <c r="AT14" t="n">
        <v>0</v>
      </c>
      <c r="AU14" t="n">
        <v>0</v>
      </c>
      <c r="AV14" t="n">
        <v>0</v>
      </c>
      <c r="AW14" t="n">
        <v>0</v>
      </c>
      <c r="AX14" t="n">
        <v/>
      </c>
      <c r="AY14" t="inlineStr">
        <is>
          <t>Tidak ada</t>
        </is>
      </c>
      <c r="AZ14" t="n">
        <v>0</v>
      </c>
      <c r="BA14" t="n">
        <v>0</v>
      </c>
      <c r="BB14" t="n">
        <v>0</v>
      </c>
      <c r="BC14" t="n">
        <v>0</v>
      </c>
      <c r="BD14" t="n">
        <v>0</v>
      </c>
      <c r="BE14" t="n">
        <v>0</v>
      </c>
      <c r="BF14" t="n">
        <v>0</v>
      </c>
      <c r="BG14" t="n">
        <v>1</v>
      </c>
      <c r="BH14" t="n">
        <v/>
      </c>
      <c r="BI14" t="inlineStr">
        <is>
          <t>Rp1.500.000 - Rp2.500.000</t>
        </is>
      </c>
      <c r="BJ14" t="n">
        <v>2</v>
      </c>
      <c r="BK14" t="n">
        <v>1</v>
      </c>
      <c r="BL14" t="n">
        <v>1</v>
      </c>
      <c r="BM14" t="n">
        <v>0</v>
      </c>
      <c r="BN14" t="inlineStr">
        <is>
          <t>Milik sendiri</t>
        </is>
      </c>
      <c r="BO14" t="inlineStr">
        <is>
          <t>Permanen (dinding bata dan semen)</t>
        </is>
      </c>
      <c r="BP14" t="n">
        <v>1</v>
      </c>
      <c r="BQ14" t="n">
        <v>0</v>
      </c>
      <c r="BR14" t="n">
        <v>0</v>
      </c>
      <c r="BS14" t="n">
        <v>0</v>
      </c>
      <c r="BT14" t="n">
        <v>0</v>
      </c>
      <c r="BU14" t="n">
        <v/>
      </c>
      <c r="BV14" t="inlineStr">
        <is>
          <t>Keramik/ubin</t>
        </is>
      </c>
      <c r="BW14" t="n">
        <v>0</v>
      </c>
      <c r="BX14" t="n">
        <v>0</v>
      </c>
      <c r="BY14" t="n">
        <v>1</v>
      </c>
      <c r="BZ14" t="n">
        <v>0</v>
      </c>
      <c r="CA14" t="n">
        <v>0</v>
      </c>
      <c r="CB14" t="n">
        <v/>
      </c>
      <c r="CC14" t="inlineStr">
        <is>
          <t>Asbes</t>
        </is>
      </c>
      <c r="CD14" t="n">
        <v>1</v>
      </c>
      <c r="CE14" t="n">
        <v>0</v>
      </c>
      <c r="CF14" t="n">
        <v>0</v>
      </c>
      <c r="CG14" t="n">
        <v>0</v>
      </c>
      <c r="CH14" t="n">
        <v>0</v>
      </c>
      <c r="CI14" t="n">
        <v>0</v>
      </c>
      <c r="CJ14" t="n">
        <v>0</v>
      </c>
      <c r="CK14" t="n">
        <v/>
      </c>
      <c r="CL14" t="inlineStr">
        <is>
          <t>Ya</t>
        </is>
      </c>
      <c r="CM14" t="n">
        <v>2011</v>
      </c>
      <c r="CN14" t="inlineStr">
        <is>
          <t>Fixed-Dome (Kubah Tetap)</t>
        </is>
      </c>
      <c r="CO14" t="inlineStr">
        <is>
          <t>6 m³ (4-5 ekor sapi, ±5 jam memasak/hari, ±50 kg</t>
        </is>
      </c>
      <c r="CP14" t="inlineStr">
        <is>
          <t>Koperasi</t>
        </is>
      </c>
      <c r="CQ14" t="n">
        <v>0</v>
      </c>
      <c r="CR14" t="n">
        <v>0</v>
      </c>
      <c r="CS14" t="n">
        <v>0</v>
      </c>
      <c r="CT14" t="n">
        <v>0</v>
      </c>
      <c r="CU14" t="n">
        <v>0</v>
      </c>
      <c r="CV14" t="n">
        <v>0</v>
      </c>
      <c r="CW14" t="n">
        <v>1</v>
      </c>
      <c r="CX14" t="n">
        <v>0</v>
      </c>
      <c r="CY14" t="inlineStr">
        <is>
          <t>Anggota keluarga - laki-laki Anggota keluarga - perempuan dewasa</t>
        </is>
      </c>
      <c r="CZ14" t="n">
        <v>1</v>
      </c>
      <c r="DA14" t="n">
        <v>1</v>
      </c>
      <c r="DB14" t="n">
        <v>0</v>
      </c>
      <c r="DC14" t="n">
        <v/>
      </c>
      <c r="DD14" t="inlineStr">
        <is>
          <t>Anggota keluarga - laki-laki Anggota keluarga - perempuan dewasa CPO atau pendamping</t>
        </is>
      </c>
      <c r="DE14" t="n">
        <v>1</v>
      </c>
      <c r="DF14" t="n">
        <v>1</v>
      </c>
      <c r="DG14" t="n">
        <v>1</v>
      </c>
      <c r="DH14" t="n">
        <v>0</v>
      </c>
      <c r="DI14" t="n">
        <v/>
      </c>
      <c r="DJ14" t="inlineStr">
        <is>
          <t>CPO atau pendamping</t>
        </is>
      </c>
      <c r="DK14" t="n">
        <v>0</v>
      </c>
      <c r="DL14" t="n">
        <v>0</v>
      </c>
      <c r="DM14" t="n">
        <v>1</v>
      </c>
      <c r="DN14" t="n">
        <v>0</v>
      </c>
      <c r="DO14" t="n">
        <v/>
      </c>
      <c r="DP14" t="inlineStr">
        <is>
          <t>Tidak berfungsi sama sekali</t>
        </is>
      </c>
      <c r="DQ14" t="inlineStr">
        <is>
          <t>&gt;1 tahun yang lalu</t>
        </is>
      </c>
      <c r="DR14" t="inlineStr">
        <is>
          <t>Perpindahan tempat tinggal</t>
        </is>
      </c>
      <c r="DS14" t="n">
        <v/>
      </c>
      <c r="DT14" t="n">
        <v/>
      </c>
      <c r="DU14" t="n">
        <v/>
      </c>
      <c r="DV14" t="n">
        <v/>
      </c>
      <c r="DW14" t="n">
        <v/>
      </c>
      <c r="DX14" t="n">
        <v/>
      </c>
      <c r="DY14" t="n">
        <v/>
      </c>
      <c r="DZ14" t="n">
        <v/>
      </c>
      <c r="EA14" t="n">
        <v/>
      </c>
      <c r="EB14" t="n">
        <v/>
      </c>
      <c r="EC14" t="n">
        <v/>
      </c>
      <c r="ED14" t="n">
        <v/>
      </c>
      <c r="EE14" t="n">
        <v/>
      </c>
      <c r="EF14" t="n">
        <v/>
      </c>
      <c r="EG14" t="n">
        <v/>
      </c>
      <c r="EH14" t="n">
        <v/>
      </c>
      <c r="EI14" t="inlineStr">
        <is>
          <t>Tidak ada masalah</t>
        </is>
      </c>
      <c r="EJ14" t="n">
        <v>0</v>
      </c>
      <c r="EK14" t="n">
        <v>0</v>
      </c>
      <c r="EL14" t="n">
        <v>0</v>
      </c>
      <c r="EM14" t="n">
        <v>1</v>
      </c>
      <c r="EN14" t="n">
        <v>0</v>
      </c>
      <c r="EO14" t="n">
        <v/>
      </c>
      <c r="EP14" t="inlineStr">
        <is>
          <t>Ya, sangat jelas dan mudah diikuti</t>
        </is>
      </c>
      <c r="EQ14" t="inlineStr">
        <is>
          <t>Pelatihan</t>
        </is>
      </c>
      <c r="ER14" t="inlineStr">
        <is>
          <t>CPO atau pendamping</t>
        </is>
      </c>
      <c r="ES14" t="n">
        <v>1</v>
      </c>
      <c r="ET14" t="n">
        <v>0</v>
      </c>
      <c r="EU14" t="n">
        <v>0</v>
      </c>
      <c r="EV14" t="n">
        <v>0</v>
      </c>
      <c r="EW14" t="n">
        <v/>
      </c>
      <c r="EX14" t="inlineStr">
        <is>
          <t>Anggota keluarga - Laki-laki Anggota keluarga - Perempuan dewasa</t>
        </is>
      </c>
      <c r="EY14" t="n">
        <v>1</v>
      </c>
      <c r="EZ14" t="n">
        <v>1</v>
      </c>
      <c r="FA14" t="n">
        <v>0</v>
      </c>
      <c r="FB14" t="n">
        <v/>
      </c>
      <c r="FC14" t="inlineStr">
        <is>
          <t>Jarang sekali</t>
        </is>
      </c>
      <c r="FD14" t="n">
        <v/>
      </c>
      <c r="FE14" t="inlineStr">
        <is>
          <t>Mengetahui</t>
        </is>
      </c>
      <c r="FF14" t="inlineStr">
        <is>
          <t>Tidak pernah</t>
        </is>
      </c>
      <c r="FG14" t="inlineStr">
        <is>
          <t>Mengetahui</t>
        </is>
      </c>
      <c r="FH14" t="inlineStr">
        <is>
          <t>Jarang (setiap bulan atau lebih)</t>
        </is>
      </c>
      <c r="FI14" t="inlineStr">
        <is>
          <t>Mengetahui</t>
        </is>
      </c>
      <c r="FJ14" t="inlineStr">
        <is>
          <t>Selalu (setiap hari)</t>
        </is>
      </c>
      <c r="FK14" t="inlineStr">
        <is>
          <t>Tidak mengetahui</t>
        </is>
      </c>
      <c r="FL14" t="inlineStr">
        <is>
          <t>Tidak pernah</t>
        </is>
      </c>
      <c r="FM14" t="inlineStr">
        <is>
          <t>Mengetahui</t>
        </is>
      </c>
      <c r="FN14" t="inlineStr">
        <is>
          <t>Sering (setiap minggu)</t>
        </is>
      </c>
      <c r="FO14" t="inlineStr">
        <is>
          <t>Mengetahui</t>
        </is>
      </c>
      <c r="FP14" t="inlineStr">
        <is>
          <t>Tidak pernah</t>
        </is>
      </c>
      <c r="FQ14" t="inlineStr">
        <is>
          <t>Mengetahui</t>
        </is>
      </c>
      <c r="FR14" t="inlineStr">
        <is>
          <t>Ya</t>
        </is>
      </c>
      <c r="FS14" t="inlineStr">
        <is>
          <t>Mengetahui</t>
        </is>
      </c>
      <c r="FT14" t="inlineStr">
        <is>
          <t>Ya, selalu</t>
        </is>
      </c>
      <c r="FU14" t="inlineStr">
        <is>
          <t>Laki-laki dewasa</t>
        </is>
      </c>
      <c r="FV14" t="n">
        <v>1</v>
      </c>
      <c r="FW14" t="n">
        <v>0</v>
      </c>
      <c r="FX14" t="n">
        <v>0</v>
      </c>
      <c r="FY14" t="n">
        <v>0</v>
      </c>
      <c r="FZ14" t="inlineStr">
        <is>
          <t>Memahami</t>
        </is>
      </c>
      <c r="GA14" t="inlineStr">
        <is>
          <t>CPO Pelatihan</t>
        </is>
      </c>
      <c r="GB14" t="n">
        <v>1</v>
      </c>
      <c r="GC14" t="n">
        <v>1</v>
      </c>
      <c r="GD14" t="n">
        <v>0</v>
      </c>
      <c r="GE14" t="n">
        <v>0</v>
      </c>
      <c r="GF14" t="n">
        <v/>
      </c>
      <c r="GG14" t="inlineStr">
        <is>
          <t>Sering</t>
        </is>
      </c>
      <c r="GH14" t="inlineStr">
        <is>
          <t>Tidak</t>
        </is>
      </c>
      <c r="GI14" t="n">
        <v/>
      </c>
      <c r="GJ14" t="n">
        <v/>
      </c>
      <c r="GK14" t="n">
        <v/>
      </c>
      <c r="GL14" t="n">
        <v/>
      </c>
      <c r="GM14" t="n">
        <v/>
      </c>
      <c r="GN14" t="n">
        <v/>
      </c>
      <c r="GO14" t="n">
        <v/>
      </c>
      <c r="GP14" t="inlineStr">
        <is>
          <t>Sebagian</t>
        </is>
      </c>
      <c r="GQ14" t="inlineStr">
        <is>
          <t>LPG</t>
        </is>
      </c>
      <c r="GR14" t="n">
        <v>1</v>
      </c>
      <c r="GS14" t="n">
        <v>0</v>
      </c>
      <c r="GT14" t="n">
        <v>0</v>
      </c>
      <c r="GU14" t="n">
        <v>0</v>
      </c>
      <c r="GV14" t="n">
        <v>0</v>
      </c>
      <c r="GW14" t="n">
        <v>0</v>
      </c>
      <c r="GX14" t="n">
        <v>0</v>
      </c>
      <c r="GY14" t="n">
        <v/>
      </c>
      <c r="GZ14" t="inlineStr">
        <is>
          <t>Ya</t>
        </is>
      </c>
      <c r="HA14" t="n">
        <v/>
      </c>
      <c r="HB14" t="n">
        <v/>
      </c>
      <c r="HC14" t="n">
        <v/>
      </c>
      <c r="HD14" t="n">
        <v/>
      </c>
      <c r="HE14" t="n">
        <v>9</v>
      </c>
      <c r="HF14" t="n">
        <v>75000</v>
      </c>
      <c r="HG14" t="n">
        <v>9</v>
      </c>
      <c r="HH14" t="n">
        <v>75000</v>
      </c>
      <c r="HI14" t="n">
        <v/>
      </c>
      <c r="HJ14" t="n">
        <v/>
      </c>
      <c r="HK14" t="n">
        <v/>
      </c>
      <c r="HL14" t="n">
        <v/>
      </c>
      <c r="HM14" t="n">
        <v/>
      </c>
      <c r="HN14" t="n">
        <v/>
      </c>
      <c r="HO14" t="n">
        <v/>
      </c>
      <c r="HP14" t="n">
        <v/>
      </c>
      <c r="HQ14" t="n">
        <v/>
      </c>
      <c r="HR14" t="n">
        <v/>
      </c>
      <c r="HS14" t="n">
        <v/>
      </c>
      <c r="HT14" t="n">
        <v/>
      </c>
      <c r="HU14" t="n">
        <v/>
      </c>
      <c r="HV14" t="n">
        <v/>
      </c>
      <c r="HW14" t="n">
        <v/>
      </c>
      <c r="HX14" t="n">
        <v/>
      </c>
      <c r="HY14" t="n">
        <v/>
      </c>
      <c r="HZ14" t="n">
        <v/>
      </c>
      <c r="IA14" t="n">
        <v>0</v>
      </c>
      <c r="IB14" t="n">
        <v>0</v>
      </c>
      <c r="IC14" t="n">
        <v/>
      </c>
      <c r="ID14" t="n">
        <v/>
      </c>
      <c r="IE14" t="n">
        <v/>
      </c>
      <c r="IF14" t="n">
        <v/>
      </c>
      <c r="IG14" t="n">
        <v/>
      </c>
      <c r="IH14" t="n">
        <v/>
      </c>
      <c r="II14" t="n">
        <v/>
      </c>
      <c r="IJ14" t="n">
        <v/>
      </c>
      <c r="IK14" t="inlineStr">
        <is>
          <t>30-50 kg</t>
        </is>
      </c>
      <c r="IL14" t="inlineStr">
        <is>
          <t>1-3 jam</t>
        </is>
      </c>
      <c r="IM14" t="inlineStr">
        <is>
          <t>Tidak</t>
        </is>
      </c>
      <c r="IN14" t="inlineStr">
        <is>
          <t>Ya</t>
        </is>
      </c>
      <c r="IO14" t="inlineStr">
        <is>
          <t>Tidak ada perubahan</t>
        </is>
      </c>
      <c r="IP14" t="n">
        <v/>
      </c>
      <c r="IQ14" t="inlineStr">
        <is>
          <t>Tidak pernah</t>
        </is>
      </c>
      <c r="IR14" t="n">
        <v/>
      </c>
      <c r="IS14" t="n">
        <v/>
      </c>
      <c r="IT14" t="n">
        <v/>
      </c>
      <c r="IU14" t="n">
        <v/>
      </c>
      <c r="IV14" t="n">
        <v/>
      </c>
      <c r="IW14" t="n">
        <v/>
      </c>
      <c r="IX14" t="n">
        <v/>
      </c>
      <c r="IY14" t="n">
        <v/>
      </c>
      <c r="IZ14" t="inlineStr">
        <is>
          <t>Tidak pernah</t>
        </is>
      </c>
      <c r="JA14" t="n">
        <v/>
      </c>
      <c r="JB14" t="n">
        <v/>
      </c>
      <c r="JC14" t="n">
        <v/>
      </c>
      <c r="JD14" t="n">
        <v/>
      </c>
      <c r="JE14" t="n">
        <v/>
      </c>
      <c r="JF14" t="n">
        <v/>
      </c>
      <c r="JG14" t="n">
        <v/>
      </c>
      <c r="JH14" t="n">
        <v/>
      </c>
      <c r="JI14" t="inlineStr">
        <is>
          <t>Tidak pernah</t>
        </is>
      </c>
      <c r="JJ14" t="n">
        <v/>
      </c>
      <c r="JK14" t="n">
        <v/>
      </c>
      <c r="JL14" t="n">
        <v/>
      </c>
      <c r="JM14" t="n">
        <v/>
      </c>
      <c r="JN14" t="n">
        <v/>
      </c>
      <c r="JO14" t="n">
        <v/>
      </c>
      <c r="JP14" t="n">
        <v/>
      </c>
      <c r="JQ14" t="n">
        <v/>
      </c>
      <c r="JR14" t="inlineStr">
        <is>
          <t>Tidak pernah</t>
        </is>
      </c>
      <c r="JS14" t="n">
        <v/>
      </c>
      <c r="JT14" t="n">
        <v/>
      </c>
      <c r="JU14" t="n">
        <v/>
      </c>
      <c r="JV14" t="n">
        <v/>
      </c>
      <c r="JW14" t="n">
        <v/>
      </c>
      <c r="JX14" t="n">
        <v/>
      </c>
      <c r="JY14" t="n">
        <v/>
      </c>
      <c r="JZ14" t="n">
        <v/>
      </c>
      <c r="KA14" t="inlineStr">
        <is>
          <t>Tidak pernah</t>
        </is>
      </c>
      <c r="KB14" t="n">
        <v/>
      </c>
      <c r="KC14" t="n">
        <v/>
      </c>
      <c r="KD14" t="n">
        <v/>
      </c>
      <c r="KE14" t="n">
        <v/>
      </c>
      <c r="KF14" t="n">
        <v/>
      </c>
      <c r="KG14" t="n">
        <v/>
      </c>
      <c r="KH14" t="n">
        <v/>
      </c>
      <c r="KI14" t="n">
        <v/>
      </c>
      <c r="KJ14" t="inlineStr">
        <is>
          <t>Tidak pernah</t>
        </is>
      </c>
      <c r="KK14" t="n">
        <v/>
      </c>
      <c r="KL14" t="n">
        <v/>
      </c>
      <c r="KM14" t="n">
        <v/>
      </c>
      <c r="KN14" t="n">
        <v/>
      </c>
      <c r="KO14" t="n">
        <v/>
      </c>
      <c r="KP14" t="n">
        <v/>
      </c>
      <c r="KQ14" t="n">
        <v/>
      </c>
      <c r="KR14" t="n">
        <v/>
      </c>
      <c r="KS14" t="inlineStr">
        <is>
          <t>Tidak ada perubahan</t>
        </is>
      </c>
      <c r="KT14" t="inlineStr">
        <is>
          <t>0-1 kali</t>
        </is>
      </c>
      <c r="KU14" t="inlineStr">
        <is>
          <t>0-1 kali</t>
        </is>
      </c>
      <c r="KV14" t="inlineStr">
        <is>
          <t>Tidak ada</t>
        </is>
      </c>
      <c r="KW14" t="n">
        <v>0</v>
      </c>
      <c r="KX14" t="n">
        <v>0</v>
      </c>
      <c r="KY14" t="n">
        <v>0</v>
      </c>
      <c r="KZ14" t="n">
        <v>1</v>
      </c>
      <c r="LA14" t="inlineStr">
        <is>
          <t>Tidak ada perubahan</t>
        </is>
      </c>
      <c r="LB14" t="inlineStr">
        <is>
          <t>Tidak ada perubahan</t>
        </is>
      </c>
      <c r="LC14" t="n">
        <v>8</v>
      </c>
      <c r="LD14" t="n">
        <v>2</v>
      </c>
      <c r="LE14" t="n">
        <v>0</v>
      </c>
      <c r="LF14" t="n">
        <v>0</v>
      </c>
      <c r="LG14" t="inlineStr">
        <is>
          <t>Tidak</t>
        </is>
      </c>
      <c r="LH14" t="n">
        <v/>
      </c>
      <c r="LI14" t="inlineStr">
        <is>
          <t>Tidak ada perubahan</t>
        </is>
      </c>
      <c r="LJ14" t="n">
        <v/>
      </c>
      <c r="LK14" t="n">
        <v/>
      </c>
      <c r="LL14" t="n">
        <v/>
      </c>
      <c r="LM14" t="n">
        <v/>
      </c>
      <c r="LN14" t="n">
        <v/>
      </c>
      <c r="LO14" t="n">
        <v/>
      </c>
      <c r="LP14" t="n">
        <v/>
      </c>
      <c r="LQ14" t="n">
        <v/>
      </c>
      <c r="LR14" t="n">
        <v/>
      </c>
      <c r="LS14" t="n">
        <v>15</v>
      </c>
      <c r="LT14" t="n">
        <v>0</v>
      </c>
      <c r="LU14" t="n">
        <v>0</v>
      </c>
      <c r="LV14" t="n">
        <v>15</v>
      </c>
      <c r="LW14" t="n">
        <v>0</v>
      </c>
      <c r="LX14" t="n">
        <v>0</v>
      </c>
      <c r="LY14" t="n">
        <v>15</v>
      </c>
      <c r="LZ14" t="n">
        <v>0</v>
      </c>
      <c r="MA14" t="n">
        <v>0</v>
      </c>
      <c r="MB14" t="inlineStr">
        <is>
          <t>Tidak</t>
        </is>
      </c>
      <c r="MC14" t="n">
        <v>0</v>
      </c>
      <c r="MD14" t="n">
        <v>0</v>
      </c>
      <c r="ME14" t="n">
        <v>30</v>
      </c>
      <c r="MF14" t="n">
        <v>30</v>
      </c>
      <c r="MG14" t="n">
        <v>0</v>
      </c>
      <c r="MH14" t="n">
        <v>0</v>
      </c>
      <c r="MI14" t="n">
        <v/>
      </c>
      <c r="MJ14" t="n">
        <v/>
      </c>
      <c r="MK14" t="n">
        <v/>
      </c>
      <c r="ML14" t="n">
        <v/>
      </c>
      <c r="MM14" t="n">
        <v/>
      </c>
      <c r="MN14" t="n">
        <v/>
      </c>
      <c r="MO14" t="n">
        <v/>
      </c>
      <c r="MP14" t="n">
        <v/>
      </c>
      <c r="MQ14" t="n">
        <v/>
      </c>
      <c r="MR14" t="inlineStr">
        <is>
          <t>Tidak ada waktu yang dihemat</t>
        </is>
      </c>
      <c r="MS14" t="n">
        <v/>
      </c>
      <c r="MT14" t="inlineStr">
        <is>
          <t>Tidak ada waktu yang dihemat</t>
        </is>
      </c>
      <c r="MU14" t="inlineStr">
        <is>
          <t>Tidak</t>
        </is>
      </c>
      <c r="MV14" t="n">
        <v/>
      </c>
      <c r="MW14" t="n">
        <v/>
      </c>
      <c r="MX14" t="n">
        <v/>
      </c>
      <c r="MY14" t="n">
        <v/>
      </c>
      <c r="MZ14" t="n">
        <v/>
      </c>
      <c r="NA14" t="n">
        <v/>
      </c>
      <c r="NB14" t="n">
        <v/>
      </c>
      <c r="NC14" t="n">
        <v/>
      </c>
      <c r="ND14" t="n">
        <v/>
      </c>
      <c r="NE14" t="n">
        <v/>
      </c>
      <c r="NF14" t="n">
        <v/>
      </c>
      <c r="NG14" t="n">
        <v/>
      </c>
      <c r="NH14" t="n">
        <v/>
      </c>
      <c r="NI14" t="n">
        <v/>
      </c>
      <c r="NJ14" t="n">
        <v/>
      </c>
      <c r="NK14" t="n">
        <v/>
      </c>
      <c r="NL14" t="inlineStr">
        <is>
          <t>Ya</t>
        </is>
      </c>
      <c r="NM14" t="inlineStr">
        <is>
          <t>Kombinasi kredit/pinjaman dan dana hibah</t>
        </is>
      </c>
      <c r="NN14" t="inlineStr">
        <is>
          <t>1-1.000.000</t>
        </is>
      </c>
      <c r="NO14" t="inlineStr">
        <is>
          <t>Yayasan Rumah Energi atau BIRU</t>
        </is>
      </c>
      <c r="NP14" t="n">
        <v/>
      </c>
      <c r="NQ14" t="inlineStr">
        <is>
          <t>Koperasi</t>
        </is>
      </c>
      <c r="NR14" t="n">
        <v/>
      </c>
      <c r="NS14" t="n">
        <v>60</v>
      </c>
      <c r="NT14" t="inlineStr">
        <is>
          <t>Anggota keluarga - Laki-laki dewasa</t>
        </is>
      </c>
      <c r="NU14" t="n">
        <v/>
      </c>
      <c r="NV14" t="n">
        <v/>
      </c>
      <c r="NW14" t="n">
        <v/>
      </c>
      <c r="NX14" t="inlineStr">
        <is>
          <t>Sama saja</t>
        </is>
      </c>
      <c r="NY14" t="n">
        <v>30</v>
      </c>
      <c r="NZ14" t="n">
        <v>0</v>
      </c>
      <c r="OA14" t="n">
        <v>0</v>
      </c>
      <c r="OB14" t="n">
        <v>20</v>
      </c>
      <c r="OC14" t="n">
        <v>0</v>
      </c>
      <c r="OD14" t="n">
        <v>0</v>
      </c>
      <c r="OE14" t="inlineStr">
        <is>
          <t>Tidak ada perubahan</t>
        </is>
      </c>
      <c r="OF14" t="inlineStr">
        <is>
          <t>Sama saja (tidak ada perbedaan waktu memasak MAUPUN rasa/bau makanan bila dibandingkan penggunaan sebelumnya)</t>
        </is>
      </c>
      <c r="OG14" t="inlineStr">
        <is>
          <t>Ya</t>
        </is>
      </c>
      <c r="OH14" t="n">
        <v>2</v>
      </c>
      <c r="OI14" t="n">
        <v>0</v>
      </c>
      <c r="OJ14" t="n">
        <v>0</v>
      </c>
      <c r="OK14" t="n">
        <v>0</v>
      </c>
      <c r="OL14" t="n">
        <v>0</v>
      </c>
      <c r="OM14" t="n">
        <v>0</v>
      </c>
      <c r="ON14" t="n">
        <v>0</v>
      </c>
      <c r="OO14" t="n">
        <v>0</v>
      </c>
      <c r="OP14" t="inlineStr">
        <is>
          <t>Sapi pedaging Sapi perah</t>
        </is>
      </c>
      <c r="OQ14" t="n">
        <v>1</v>
      </c>
      <c r="OR14" t="n">
        <v>1</v>
      </c>
      <c r="OS14" t="n">
        <v>0</v>
      </c>
      <c r="OT14" t="n">
        <v>0</v>
      </c>
      <c r="OU14" t="n">
        <v>0</v>
      </c>
      <c r="OV14" t="n">
        <v>0</v>
      </c>
      <c r="OW14" t="n">
        <v>0</v>
      </c>
      <c r="OX14" t="n">
        <v>0</v>
      </c>
      <c r="OY14" t="n">
        <v>0</v>
      </c>
      <c r="OZ14" t="inlineStr">
        <is>
          <t>Sapi pedaging</t>
        </is>
      </c>
      <c r="PA14" t="n">
        <v>1</v>
      </c>
      <c r="PB14" t="n">
        <v>0</v>
      </c>
      <c r="PC14" t="n">
        <v>0</v>
      </c>
      <c r="PD14" t="n">
        <v>0</v>
      </c>
      <c r="PE14" t="n">
        <v>0</v>
      </c>
      <c r="PF14" t="n">
        <v>0</v>
      </c>
      <c r="PG14" t="n">
        <v>0</v>
      </c>
      <c r="PH14" t="n">
        <v>0</v>
      </c>
      <c r="PI14" t="n">
        <v>0</v>
      </c>
      <c r="PJ14" t="inlineStr">
        <is>
          <t>Sapi perah</t>
        </is>
      </c>
      <c r="PK14" t="n">
        <v>0</v>
      </c>
      <c r="PL14" t="n">
        <v>1</v>
      </c>
      <c r="PM14" t="n">
        <v>0</v>
      </c>
      <c r="PN14" t="n">
        <v>0</v>
      </c>
      <c r="PO14" t="n">
        <v>0</v>
      </c>
      <c r="PP14" t="n">
        <v>0</v>
      </c>
      <c r="PQ14" t="n">
        <v>0</v>
      </c>
      <c r="PR14" t="n">
        <v>0</v>
      </c>
      <c r="PS14" t="n">
        <v>0</v>
      </c>
      <c r="PT14" t="inlineStr">
        <is>
          <t>2-Dibuang ke sungai</t>
        </is>
      </c>
      <c r="PU14" t="n">
        <v>0</v>
      </c>
      <c r="PV14" t="n">
        <v>0</v>
      </c>
      <c r="PW14" t="n">
        <v>0</v>
      </c>
      <c r="PX14" t="n">
        <v>0</v>
      </c>
      <c r="PY14" t="n">
        <v>0</v>
      </c>
      <c r="PZ14" t="n">
        <v>0</v>
      </c>
      <c r="QA14" t="n">
        <v>1</v>
      </c>
      <c r="QB14" t="n">
        <v>0</v>
      </c>
      <c r="QC14" t="n">
        <v>0</v>
      </c>
      <c r="QD14" t="n">
        <v/>
      </c>
      <c r="QE14" t="inlineStr">
        <is>
          <t>2-Dibuang ke sungai</t>
        </is>
      </c>
      <c r="QF14" t="n">
        <v>0</v>
      </c>
      <c r="QG14" t="n">
        <v>0</v>
      </c>
      <c r="QH14" t="n">
        <v>0</v>
      </c>
      <c r="QI14" t="n">
        <v>0</v>
      </c>
      <c r="QJ14" t="n">
        <v>0</v>
      </c>
      <c r="QK14" t="n">
        <v>0</v>
      </c>
      <c r="QL14" t="n">
        <v>1</v>
      </c>
      <c r="QM14" t="n">
        <v>0</v>
      </c>
      <c r="QN14" t="n">
        <v>0</v>
      </c>
      <c r="QO14" t="n">
        <v/>
      </c>
      <c r="QP14" t="n">
        <v/>
      </c>
      <c r="QQ14" t="n">
        <v/>
      </c>
      <c r="QR14" t="n">
        <v/>
      </c>
      <c r="QS14" t="n">
        <v/>
      </c>
      <c r="QT14" t="n">
        <v/>
      </c>
      <c r="QU14" t="n">
        <v/>
      </c>
      <c r="QV14" t="n">
        <v/>
      </c>
      <c r="QW14" t="n">
        <v/>
      </c>
      <c r="QX14" t="n">
        <v/>
      </c>
      <c r="QY14" t="n">
        <v/>
      </c>
      <c r="QZ14" t="n">
        <v/>
      </c>
      <c r="RA14" t="n">
        <v/>
      </c>
      <c r="RB14" t="n">
        <v/>
      </c>
      <c r="RC14" t="n">
        <v/>
      </c>
      <c r="RD14" t="n">
        <v/>
      </c>
      <c r="RE14" t="n">
        <v/>
      </c>
      <c r="RF14" t="n">
        <v/>
      </c>
      <c r="RG14" t="n">
        <v/>
      </c>
      <c r="RH14" t="n">
        <v/>
      </c>
      <c r="RI14" t="n">
        <v/>
      </c>
      <c r="RJ14" t="n">
        <v/>
      </c>
      <c r="RK14" t="n">
        <v/>
      </c>
      <c r="RL14" t="n">
        <v/>
      </c>
      <c r="RM14" t="n">
        <v/>
      </c>
      <c r="RN14" t="n">
        <v/>
      </c>
      <c r="RO14" t="n">
        <v/>
      </c>
      <c r="RP14" t="n">
        <v/>
      </c>
      <c r="RQ14" t="n">
        <v/>
      </c>
      <c r="RR14" t="n">
        <v/>
      </c>
      <c r="RS14" t="n">
        <v/>
      </c>
      <c r="RT14" t="n">
        <v/>
      </c>
      <c r="RU14" t="n">
        <v/>
      </c>
      <c r="RV14" t="n">
        <v/>
      </c>
      <c r="RW14" t="n">
        <v/>
      </c>
      <c r="RX14" t="n">
        <v/>
      </c>
      <c r="RY14" t="n">
        <v/>
      </c>
      <c r="RZ14" t="n">
        <v/>
      </c>
      <c r="SA14" t="n">
        <v/>
      </c>
      <c r="SB14" t="n">
        <v/>
      </c>
      <c r="SC14" t="n">
        <v/>
      </c>
      <c r="SD14" t="n">
        <v/>
      </c>
      <c r="SE14" t="n">
        <v/>
      </c>
      <c r="SF14" t="n">
        <v/>
      </c>
      <c r="SG14" t="n">
        <v/>
      </c>
      <c r="SH14" t="n">
        <v/>
      </c>
      <c r="SI14" t="n">
        <v/>
      </c>
      <c r="SJ14" t="n">
        <v/>
      </c>
      <c r="SK14" t="n">
        <v/>
      </c>
      <c r="SL14" t="n">
        <v/>
      </c>
      <c r="SM14" t="n">
        <v/>
      </c>
      <c r="SN14" t="n">
        <v/>
      </c>
      <c r="SO14" t="n">
        <v/>
      </c>
      <c r="SP14" t="n">
        <v/>
      </c>
      <c r="SQ14" t="n">
        <v/>
      </c>
      <c r="SR14" t="n">
        <v/>
      </c>
      <c r="SS14" t="n">
        <v/>
      </c>
      <c r="ST14" t="n">
        <v/>
      </c>
      <c r="SU14" t="n">
        <v/>
      </c>
      <c r="SV14" t="n">
        <v/>
      </c>
      <c r="SW14" t="n">
        <v/>
      </c>
      <c r="SX14" t="n">
        <v/>
      </c>
      <c r="SY14" t="n">
        <v>0</v>
      </c>
      <c r="SZ14" t="n">
        <v>4</v>
      </c>
      <c r="TA14" t="n">
        <v/>
      </c>
      <c r="TB14" t="n">
        <v/>
      </c>
      <c r="TC14" t="n">
        <v/>
      </c>
      <c r="TD14" t="n">
        <v/>
      </c>
      <c r="TE14" t="n">
        <v/>
      </c>
      <c r="TF14" t="n">
        <v/>
      </c>
      <c r="TG14" t="n">
        <v>2</v>
      </c>
      <c r="TH14" t="n">
        <v>0</v>
      </c>
      <c r="TI14" t="n">
        <v>0</v>
      </c>
      <c r="TJ14" t="n">
        <v>0</v>
      </c>
      <c r="TK14" t="n">
        <v>0</v>
      </c>
      <c r="TL14" t="n">
        <v>0</v>
      </c>
      <c r="TM14" t="n">
        <v>0</v>
      </c>
      <c r="TN14" t="n">
        <v>0</v>
      </c>
      <c r="TO14" t="n">
        <v>0</v>
      </c>
      <c r="TP14" t="n">
        <v>0</v>
      </c>
      <c r="TQ14" t="n">
        <v>0</v>
      </c>
      <c r="TR14" t="n">
        <v>0</v>
      </c>
      <c r="TS14" t="n">
        <v>0</v>
      </c>
      <c r="TT14" t="n">
        <v>0</v>
      </c>
      <c r="TU14" t="n">
        <v>0</v>
      </c>
      <c r="TV14" t="n">
        <v>0</v>
      </c>
      <c r="TW14" t="n">
        <v/>
      </c>
      <c r="TX14" t="n">
        <v/>
      </c>
      <c r="TY14" t="n">
        <v/>
      </c>
      <c r="TZ14" t="n">
        <v/>
      </c>
      <c r="UA14" t="n">
        <v/>
      </c>
      <c r="UB14" t="n">
        <v/>
      </c>
      <c r="UC14" t="n">
        <v/>
      </c>
      <c r="UD14" t="n">
        <v/>
      </c>
      <c r="UE14" t="n">
        <v/>
      </c>
      <c r="UF14" t="n">
        <v/>
      </c>
      <c r="UG14" t="n">
        <v/>
      </c>
      <c r="UH14" t="n">
        <v/>
      </c>
      <c r="UI14" t="n">
        <v/>
      </c>
      <c r="UJ14" t="n">
        <v/>
      </c>
      <c r="UK14" t="n">
        <v/>
      </c>
      <c r="UL14" t="n">
        <v/>
      </c>
      <c r="UM14" t="n">
        <v/>
      </c>
      <c r="UN14" t="n">
        <v/>
      </c>
      <c r="UO14" t="n">
        <v/>
      </c>
      <c r="UP14" t="n">
        <v/>
      </c>
      <c r="UQ14" t="n">
        <v/>
      </c>
      <c r="UR14" t="n">
        <v/>
      </c>
      <c r="US14" t="n">
        <v/>
      </c>
      <c r="UT14" t="n">
        <v/>
      </c>
      <c r="UU14" t="inlineStr">
        <is>
          <t>Pemberian pakan di kandang</t>
        </is>
      </c>
      <c r="UV14" t="n">
        <v/>
      </c>
      <c r="UW14" t="n">
        <v/>
      </c>
      <c r="UX14" t="n">
        <v/>
      </c>
      <c r="UY14" t="n">
        <v/>
      </c>
      <c r="UZ14" t="n">
        <v/>
      </c>
      <c r="VA14" t="n">
        <v/>
      </c>
      <c r="VB14" t="n">
        <v/>
      </c>
      <c r="VC14" t="inlineStr">
        <is>
          <t>Sangat jarang (&gt;1 bulan sekali)</t>
        </is>
      </c>
      <c r="VD14" t="n">
        <v/>
      </c>
      <c r="VE14" t="n">
        <v/>
      </c>
      <c r="VF14" t="n">
        <v/>
      </c>
      <c r="VG14" t="n">
        <v/>
      </c>
      <c r="VH14" t="n">
        <v/>
      </c>
      <c r="VI14" t="n">
        <v/>
      </c>
      <c r="VJ14" t="n">
        <v/>
      </c>
      <c r="VK14" t="inlineStr">
        <is>
          <t>Sangat sering (&gt;1 kali sehari)</t>
        </is>
      </c>
      <c r="VL14" t="n">
        <v/>
      </c>
      <c r="VM14" t="n">
        <v/>
      </c>
      <c r="VN14" t="n">
        <v/>
      </c>
      <c r="VO14" t="n">
        <v/>
      </c>
      <c r="VP14" t="n">
        <v/>
      </c>
      <c r="VQ14" t="n">
        <v/>
      </c>
      <c r="VR14" t="n">
        <v/>
      </c>
      <c r="VS14" t="inlineStr">
        <is>
          <t>8-Dibiarkan tersebar di ladang penggembalaan</t>
        </is>
      </c>
      <c r="VT14" t="n">
        <v>0</v>
      </c>
      <c r="VU14" t="n">
        <v>0</v>
      </c>
      <c r="VV14" t="n">
        <v>0</v>
      </c>
      <c r="VW14" t="n">
        <v>0</v>
      </c>
      <c r="VX14" t="n">
        <v>0</v>
      </c>
      <c r="VY14" t="n">
        <v>0</v>
      </c>
      <c r="VZ14" t="n">
        <v>0</v>
      </c>
      <c r="WA14" t="n">
        <v>0</v>
      </c>
      <c r="WB14" t="n">
        <v>0</v>
      </c>
      <c r="WC14" t="n">
        <v>0</v>
      </c>
      <c r="WD14" t="n">
        <v>0</v>
      </c>
      <c r="WE14" t="n">
        <v>1</v>
      </c>
      <c r="WF14" t="n">
        <v/>
      </c>
      <c r="WG14" t="n">
        <v/>
      </c>
      <c r="WH14" t="n">
        <v/>
      </c>
      <c r="WI14" t="n">
        <v/>
      </c>
      <c r="WJ14" t="n">
        <v/>
      </c>
      <c r="WK14" t="n">
        <v/>
      </c>
      <c r="WL14" t="n">
        <v/>
      </c>
      <c r="WM14" t="n">
        <v/>
      </c>
      <c r="WN14" t="n">
        <v/>
      </c>
      <c r="WO14" t="n">
        <v/>
      </c>
      <c r="WP14" t="n">
        <v/>
      </c>
      <c r="WQ14" t="n">
        <v/>
      </c>
      <c r="WR14" t="n">
        <v/>
      </c>
      <c r="WS14" t="n">
        <v/>
      </c>
      <c r="WT14" t="n">
        <v/>
      </c>
      <c r="WU14" t="n">
        <v/>
      </c>
      <c r="WV14" t="n">
        <v/>
      </c>
      <c r="WW14" t="n">
        <v/>
      </c>
      <c r="WX14" t="n">
        <v/>
      </c>
      <c r="WY14" t="n">
        <v/>
      </c>
      <c r="WZ14" t="n">
        <v/>
      </c>
      <c r="XA14" t="n">
        <v/>
      </c>
      <c r="XB14" t="n">
        <v/>
      </c>
      <c r="XC14" t="n">
        <v/>
      </c>
      <c r="XD14" t="n">
        <v/>
      </c>
      <c r="XE14" t="n">
        <v/>
      </c>
      <c r="XF14" t="n">
        <v/>
      </c>
      <c r="XG14" t="n">
        <v/>
      </c>
      <c r="XH14" t="n">
        <v/>
      </c>
      <c r="XI14" t="n">
        <v/>
      </c>
      <c r="XJ14" t="n">
        <v/>
      </c>
      <c r="XK14" t="n">
        <v/>
      </c>
      <c r="XL14" t="n">
        <v/>
      </c>
      <c r="XM14" t="n">
        <v/>
      </c>
      <c r="XN14" t="n">
        <v/>
      </c>
      <c r="XO14" t="n">
        <v/>
      </c>
      <c r="XP14" t="n">
        <v/>
      </c>
      <c r="XQ14" t="n">
        <v/>
      </c>
      <c r="XR14" t="n">
        <v/>
      </c>
      <c r="XS14" t="n">
        <v/>
      </c>
      <c r="XT14" t="n">
        <v/>
      </c>
      <c r="XU14" t="n">
        <v/>
      </c>
      <c r="XV14" t="n">
        <v/>
      </c>
      <c r="XW14" t="n">
        <v/>
      </c>
      <c r="XX14" t="n">
        <v/>
      </c>
      <c r="XY14" t="n">
        <v/>
      </c>
      <c r="XZ14" t="n">
        <v/>
      </c>
      <c r="YA14" t="n">
        <v/>
      </c>
      <c r="YB14" t="n">
        <v/>
      </c>
      <c r="YC14" t="n">
        <v/>
      </c>
      <c r="YD14" t="n">
        <v/>
      </c>
      <c r="YE14" t="n">
        <v/>
      </c>
      <c r="YF14" t="n">
        <v/>
      </c>
      <c r="YG14" t="n">
        <v/>
      </c>
      <c r="YH14" t="n">
        <v/>
      </c>
      <c r="YI14" t="n">
        <v/>
      </c>
      <c r="YJ14" t="n">
        <v/>
      </c>
      <c r="YK14" t="n">
        <v/>
      </c>
      <c r="YL14" t="n">
        <v/>
      </c>
      <c r="YM14" t="n">
        <v/>
      </c>
      <c r="YN14" t="n">
        <v/>
      </c>
      <c r="YO14" t="n">
        <v/>
      </c>
      <c r="YP14" t="n">
        <v/>
      </c>
      <c r="YQ14" t="n">
        <v/>
      </c>
      <c r="YR14" t="n">
        <v/>
      </c>
      <c r="YS14" t="n">
        <v/>
      </c>
      <c r="YT14" t="n">
        <v/>
      </c>
      <c r="YU14" t="n">
        <v/>
      </c>
      <c r="YV14" t="n">
        <v/>
      </c>
      <c r="YW14" t="n">
        <v/>
      </c>
      <c r="YX14" t="n">
        <v/>
      </c>
      <c r="YY14" t="n">
        <v/>
      </c>
      <c r="YZ14" t="n">
        <v/>
      </c>
      <c r="ZA14" t="n">
        <v/>
      </c>
      <c r="ZB14" t="n">
        <v/>
      </c>
      <c r="ZC14" t="n">
        <v/>
      </c>
      <c r="ZD14" t="n">
        <v/>
      </c>
      <c r="ZE14" t="n">
        <v/>
      </c>
      <c r="ZF14" t="n">
        <v/>
      </c>
      <c r="ZG14" t="n">
        <v/>
      </c>
      <c r="ZH14" t="n">
        <v/>
      </c>
      <c r="ZI14" t="n">
        <v/>
      </c>
      <c r="ZJ14" t="n">
        <v/>
      </c>
      <c r="ZK14" t="n">
        <v/>
      </c>
      <c r="ZL14" t="n">
        <v/>
      </c>
      <c r="ZM14" t="n">
        <v/>
      </c>
      <c r="ZN14" t="n">
        <v/>
      </c>
      <c r="ZO14" t="n">
        <v/>
      </c>
      <c r="ZP14" t="n">
        <v/>
      </c>
      <c r="ZQ14" t="n">
        <v/>
      </c>
      <c r="ZR14" t="n">
        <v/>
      </c>
      <c r="ZS14" t="n">
        <v/>
      </c>
      <c r="ZT14" t="n">
        <v/>
      </c>
      <c r="ZU14" t="n">
        <v/>
      </c>
      <c r="ZV14" t="n">
        <v>2</v>
      </c>
      <c r="ZW14" t="n">
        <v/>
      </c>
      <c r="ZX14" t="n">
        <v/>
      </c>
      <c r="ZY14" t="n">
        <v/>
      </c>
      <c r="ZZ14" t="n">
        <v/>
      </c>
      <c r="AAA14" t="n">
        <v/>
      </c>
      <c r="AAB14" t="n">
        <v/>
      </c>
      <c r="AAC14" t="n">
        <v/>
      </c>
      <c r="AAD14" t="inlineStr">
        <is>
          <t>Pakan segar (misal: rumput)</t>
        </is>
      </c>
      <c r="AAE14" t="n">
        <v/>
      </c>
      <c r="AAF14" t="n">
        <v/>
      </c>
      <c r="AAG14" t="n">
        <v/>
      </c>
      <c r="AAH14" t="n">
        <v/>
      </c>
      <c r="AAI14" t="n">
        <v/>
      </c>
      <c r="AAJ14" t="n">
        <v/>
      </c>
      <c r="AAK14" t="n">
        <v/>
      </c>
      <c r="AAL14" t="inlineStr">
        <is>
          <t>Tidak</t>
        </is>
      </c>
      <c r="AAM14" t="n">
        <v/>
      </c>
      <c r="AAN14" t="n">
        <v/>
      </c>
      <c r="AAO14" t="n">
        <v/>
      </c>
      <c r="AAP14" t="n">
        <v/>
      </c>
      <c r="AAQ14" t="n">
        <v/>
      </c>
      <c r="AAR14" t="inlineStr">
        <is>
          <t>Ya</t>
        </is>
      </c>
      <c r="AAS14" t="inlineStr">
        <is>
          <t>Mengetahui</t>
        </is>
      </c>
      <c r="AAT14" t="inlineStr">
        <is>
          <t>Dibuang ke selokan</t>
        </is>
      </c>
      <c r="AAU14" t="n">
        <v>0</v>
      </c>
      <c r="AAV14" t="n">
        <v>0</v>
      </c>
      <c r="AAW14" t="n">
        <v>0</v>
      </c>
      <c r="AAX14" t="n">
        <v>0</v>
      </c>
      <c r="AAY14" t="n">
        <v>0</v>
      </c>
      <c r="AAZ14" t="n">
        <v>0</v>
      </c>
      <c r="ABA14" t="n">
        <v>1</v>
      </c>
      <c r="ABB14" t="n">
        <v/>
      </c>
      <c r="ABC14" t="n">
        <v/>
      </c>
      <c r="ABD14" t="n">
        <v/>
      </c>
      <c r="ABE14" t="n">
        <v/>
      </c>
      <c r="ABF14" t="n">
        <v/>
      </c>
      <c r="ABG14" t="n">
        <v/>
      </c>
      <c r="ABH14" t="n">
        <v/>
      </c>
      <c r="ABI14" t="n">
        <v/>
      </c>
      <c r="ABJ14" t="n">
        <v/>
      </c>
      <c r="ABK14" t="n">
        <v/>
      </c>
      <c r="ABL14" t="n">
        <v/>
      </c>
      <c r="ABM14" t="n">
        <v/>
      </c>
      <c r="ABN14" t="n">
        <v/>
      </c>
      <c r="ABO14" t="n">
        <v/>
      </c>
      <c r="ABP14" t="n">
        <v/>
      </c>
      <c r="ABQ14" t="n">
        <v/>
      </c>
      <c r="ABR14" t="n">
        <v/>
      </c>
      <c r="ABS14" t="n">
        <v/>
      </c>
      <c r="ABT14" t="n">
        <v/>
      </c>
      <c r="ABU14" t="n">
        <v/>
      </c>
      <c r="ABV14" t="n">
        <v/>
      </c>
      <c r="ABW14" t="n">
        <v/>
      </c>
      <c r="ABX14" t="n">
        <v/>
      </c>
      <c r="ABY14" t="n">
        <v/>
      </c>
      <c r="ABZ14" t="n">
        <v/>
      </c>
      <c r="ACA14" t="n">
        <v/>
      </c>
      <c r="ACB14" t="n">
        <v/>
      </c>
      <c r="ACC14" t="n">
        <v/>
      </c>
      <c r="ACD14" t="n">
        <v/>
      </c>
      <c r="ACE14" t="n">
        <v/>
      </c>
      <c r="ACF14" t="n">
        <v/>
      </c>
      <c r="ACG14" t="n">
        <v/>
      </c>
      <c r="ACH14" t="n">
        <v/>
      </c>
      <c r="ACI14" t="n">
        <v/>
      </c>
      <c r="ACJ14" t="n">
        <v/>
      </c>
      <c r="ACK14" t="inlineStr">
        <is>
          <t>Tidak memiliki tempat untuk menyimpan</t>
        </is>
      </c>
      <c r="ACL14" t="n">
        <v>0</v>
      </c>
      <c r="ACM14" t="n">
        <v>1</v>
      </c>
      <c r="ACN14" t="n">
        <v>0</v>
      </c>
      <c r="ACO14" t="n">
        <v>0</v>
      </c>
      <c r="ACP14" t="n">
        <v>0</v>
      </c>
      <c r="ACQ14" t="n">
        <v>0</v>
      </c>
      <c r="ACR14" t="n">
        <v>0</v>
      </c>
      <c r="ACS14" t="n">
        <v/>
      </c>
      <c r="ACT14" t="inlineStr">
        <is>
          <t>Tidak</t>
        </is>
      </c>
      <c r="ACU14" t="inlineStr">
        <is>
          <t>Manfaat sangat besar</t>
        </is>
      </c>
      <c r="ACV14" t="inlineStr">
        <is>
          <t>Sama saja</t>
        </is>
      </c>
      <c r="ACW14" t="inlineStr">
        <is>
          <t>Tidak dapat menghemat uang dan/atau menambah pendapatan</t>
        </is>
      </c>
      <c r="ACX14" t="inlineStr">
        <is>
          <t>Netral/tidak tahu</t>
        </is>
      </c>
      <c r="ACY14" t="inlineStr">
        <is>
          <t>Anggota keluarga - Laki-laki dewasa Anggota keluarga - Perempuan dewasa Anggota keluarga - Anak-anak</t>
        </is>
      </c>
      <c r="ACZ14" t="n">
        <v>1</v>
      </c>
      <c r="ADA14" t="n">
        <v>1</v>
      </c>
      <c r="ADB14" t="n">
        <v>1</v>
      </c>
      <c r="ADC14" t="n">
        <v>0</v>
      </c>
      <c r="ADD14" t="inlineStr">
        <is>
          <t>Puas</t>
        </is>
      </c>
      <c r="ADE14" t="inlineStr">
        <is>
          <t>Puas</t>
        </is>
      </c>
      <c r="ADF14" t="inlineStr">
        <is>
          <t>Puas</t>
        </is>
      </c>
      <c r="ADG14" t="inlineStr">
        <is>
          <t>Puas</t>
        </is>
      </c>
      <c r="ADH14" t="inlineStr">
        <is>
          <t>Tidak</t>
        </is>
      </c>
      <c r="ADI14" t="n">
        <v/>
      </c>
      <c r="ADJ14" t="inlineStr">
        <is>
          <t>Tidak puas</t>
        </is>
      </c>
      <c r="ADK14" t="inlineStr">
        <is>
          <t>Sulit dihubungi ketika biogas bermasalah Monitoring/pengawasan tidak rutin</t>
        </is>
      </c>
      <c r="ADL14" t="n">
        <v>0</v>
      </c>
      <c r="ADM14" t="n">
        <v>0</v>
      </c>
      <c r="ADN14" t="n">
        <v>1</v>
      </c>
      <c r="ADO14" t="n">
        <v>0</v>
      </c>
      <c r="ADP14" t="n">
        <v>1</v>
      </c>
      <c r="ADQ14" t="n">
        <v>0</v>
      </c>
      <c r="ADR14" t="n">
        <v>0</v>
      </c>
      <c r="ADS14" t="n">
        <v>0</v>
      </c>
      <c r="ADT14" t="n">
        <v/>
      </c>
      <c r="ADU14" t="inlineStr">
        <is>
          <t>Memperbaiki sendiri</t>
        </is>
      </c>
      <c r="ADV14" t="n">
        <v>0</v>
      </c>
      <c r="ADW14" t="n">
        <v>0</v>
      </c>
      <c r="ADX14" t="n">
        <v>0</v>
      </c>
      <c r="ADY14" t="n">
        <v>0</v>
      </c>
      <c r="ADZ14" t="n">
        <v>0</v>
      </c>
      <c r="AEA14" t="n">
        <v>1</v>
      </c>
      <c r="AEB14" t="n">
        <v>0</v>
      </c>
      <c r="AEC14" t="n">
        <v>0</v>
      </c>
      <c r="AED14" t="n">
        <v/>
      </c>
      <c r="AEE14" t="inlineStr">
        <is>
          <t>Lainnya</t>
        </is>
      </c>
      <c r="AEF14" t="inlineStr">
        <is>
          <t>Laporan kepada ketua kelompok</t>
        </is>
      </c>
      <c r="AEG14" t="inlineStr">
        <is>
          <t>Lainnya</t>
        </is>
      </c>
      <c r="AEH14" t="inlineStr">
        <is>
          <t>Meminta bantuan kepada ketua kelompok</t>
        </is>
      </c>
      <c r="AEI14" t="inlineStr">
        <is>
          <t>Tidak</t>
        </is>
      </c>
      <c r="AEJ14" t="inlineStr">
        <is>
          <t>Kadang-kadang</t>
        </is>
      </c>
      <c r="AEK14" t="inlineStr">
        <is>
          <t>Pasokan energi yang andal Lebih aman Pemanfaatan bio-slurry sebagai pupuk Dapur lebih bersih dan bebas asap Dapat dibayar melalui skema kredit</t>
        </is>
      </c>
      <c r="AEL14" t="n">
        <v>0</v>
      </c>
      <c r="AEM14" t="n">
        <v>0</v>
      </c>
      <c r="AEN14" t="n">
        <v>1</v>
      </c>
      <c r="AEO14" t="n">
        <v>0</v>
      </c>
      <c r="AEP14" t="n">
        <v>1</v>
      </c>
      <c r="AEQ14" t="n">
        <v>0</v>
      </c>
      <c r="AER14" t="n">
        <v>0</v>
      </c>
      <c r="AES14" t="n">
        <v>1</v>
      </c>
      <c r="AET14" t="n">
        <v>1</v>
      </c>
      <c r="AEU14" t="n">
        <v>1</v>
      </c>
      <c r="AEV14" t="n">
        <v>0</v>
      </c>
      <c r="AEW14" t="n">
        <v>0</v>
      </c>
      <c r="AEX14" t="n">
        <v/>
      </c>
      <c r="AEY14" t="inlineStr">
        <is>
          <t>Memasak lebih aman</t>
        </is>
      </c>
      <c r="AEZ14" t="n">
        <v/>
      </c>
      <c r="AFA14" t="inlineStr">
        <is>
          <t>Tetangga / teman / saudara</t>
        </is>
      </c>
      <c r="AFB14" t="n">
        <v/>
      </c>
      <c r="AFC14" t="inlineStr">
        <is>
          <t>Cucu Suhendi Cikahuripan-Digester 2026-02-05-15_3_5.jpeg</t>
        </is>
      </c>
      <c r="AFD14" t="inlineStr">
        <is>
          <t>https://kf.kobotoolbox.org/api/v2/assets/avstPQqLr3Ab3ZdcVTXZ6f/data/685594123/attachments/attNeojJDvmPEGMZJGpHACeM/</t>
        </is>
      </c>
      <c r="AFE14" t="inlineStr">
        <is>
          <t>Cucu Suhendi Cikahuripan-Konvensasi 2026-02-05-15_3_19.jpeg</t>
        </is>
      </c>
      <c r="AFF14" t="inlineStr">
        <is>
          <t>https://kf.kobotoolbox.org/api/v2/assets/avstPQqLr3Ab3ZdcVTXZ6f/data/685594123/attachments/attXS2oN2PD7sr7GukviJ93D/</t>
        </is>
      </c>
      <c r="AFG14" t="inlineStr">
        <is>
          <t>Aep</t>
        </is>
      </c>
      <c r="AFH14" t="n">
        <v/>
      </c>
      <c r="AFI14" t="n">
        <v/>
      </c>
    </row>
    <row r="15">
      <c r="A15" s="93" t="n">
        <v>46077</v>
      </c>
      <c r="B15" s="93" t="n">
        <v>46085</v>
      </c>
      <c r="C15" t="inlineStr">
        <is>
          <t>ano</t>
        </is>
      </c>
      <c r="D15" t="inlineStr">
        <is>
          <t>cucu suryati</t>
        </is>
      </c>
      <c r="E15" t="n">
        <v>83159363656</v>
      </c>
      <c r="F15" t="inlineStr">
        <is>
          <t>-6.813141 107.580755 0 0</t>
        </is>
      </c>
      <c r="G15" t="n">
        <v>-6.813141</v>
      </c>
      <c r="H15" t="n">
        <v>107.580755</v>
      </c>
      <c r="I15" t="n">
        <v>0</v>
      </c>
      <c r="J15" t="n">
        <v>0</v>
      </c>
      <c r="K15" t="inlineStr">
        <is>
          <t>-6.813141, 107.580755.</t>
        </is>
      </c>
      <c r="L15" t="inlineStr">
        <is>
          <t>-6.813065 107.580639 0 0</t>
        </is>
      </c>
      <c r="M15" t="n">
        <v>-6.813065</v>
      </c>
      <c r="N15" t="n">
        <v>107.580639</v>
      </c>
      <c r="O15" t="n">
        <v>0</v>
      </c>
      <c r="P15" t="n">
        <v>0</v>
      </c>
      <c r="Q15" t="inlineStr">
        <is>
          <t>-6.813065, 107.580639</t>
        </is>
      </c>
      <c r="R15" t="inlineStr">
        <is>
          <t>Jawa Barat</t>
        </is>
      </c>
      <c r="S15" t="n">
        <v>0</v>
      </c>
      <c r="T15" t="n">
        <v>0</v>
      </c>
      <c r="U15" t="n">
        <v>1</v>
      </c>
      <c r="V15" t="n">
        <v>0</v>
      </c>
      <c r="W15" t="n">
        <v>0</v>
      </c>
      <c r="X15" t="n">
        <v>0</v>
      </c>
      <c r="Y15" t="n">
        <v>0</v>
      </c>
      <c r="Z15" t="n">
        <v>0</v>
      </c>
      <c r="AA15" t="n">
        <v>0</v>
      </c>
      <c r="AB15" t="n">
        <v>0</v>
      </c>
      <c r="AC15" t="inlineStr">
        <is>
          <t>BANDUNG BARAT</t>
        </is>
      </c>
      <c r="AD15" t="inlineStr">
        <is>
          <t>PARONGPONG</t>
        </is>
      </c>
      <c r="AE15" t="inlineStr">
        <is>
          <t>KARYA WANGI</t>
        </is>
      </c>
      <c r="AF15" t="inlineStr">
        <is>
          <t>CV. DELTA CIPTA SENTOSA</t>
        </is>
      </c>
      <c r="AG15" t="inlineStr">
        <is>
          <t>DCP0057</t>
        </is>
      </c>
      <c r="AH15" t="n">
        <v>2</v>
      </c>
      <c r="AI15" t="inlineStr">
        <is>
          <t>VPA2</t>
        </is>
      </c>
      <c r="AJ15" t="inlineStr">
        <is>
          <t>Aktif</t>
        </is>
      </c>
      <c r="AK15" t="n">
        <v>50</v>
      </c>
      <c r="AL15" t="inlineStr">
        <is>
          <t>Perempuan</t>
        </is>
      </c>
      <c r="AM15" t="inlineStr">
        <is>
          <t>Sudah menikah</t>
        </is>
      </c>
      <c r="AN15" t="inlineStr">
        <is>
          <t>SD/Sederajat</t>
        </is>
      </c>
      <c r="AO15" t="inlineStr">
        <is>
          <t>Peternak</t>
        </is>
      </c>
      <c r="AP15" t="n">
        <v>0</v>
      </c>
      <c r="AQ15" t="n">
        <v>1</v>
      </c>
      <c r="AR15" t="n">
        <v>0</v>
      </c>
      <c r="AS15" t="n">
        <v>0</v>
      </c>
      <c r="AT15" t="n">
        <v>0</v>
      </c>
      <c r="AU15" t="n">
        <v>0</v>
      </c>
      <c r="AV15" t="n">
        <v>0</v>
      </c>
      <c r="AW15" t="n">
        <v>0</v>
      </c>
      <c r="AX15" t="n">
        <v/>
      </c>
      <c r="AY15" t="inlineStr">
        <is>
          <t>Tidak ada</t>
        </is>
      </c>
      <c r="AZ15" t="n">
        <v>0</v>
      </c>
      <c r="BA15" t="n">
        <v>0</v>
      </c>
      <c r="BB15" t="n">
        <v>0</v>
      </c>
      <c r="BC15" t="n">
        <v>0</v>
      </c>
      <c r="BD15" t="n">
        <v>0</v>
      </c>
      <c r="BE15" t="n">
        <v>0</v>
      </c>
      <c r="BF15" t="n">
        <v>0</v>
      </c>
      <c r="BG15" t="n">
        <v>1</v>
      </c>
      <c r="BH15" t="n">
        <v/>
      </c>
      <c r="BI15" t="inlineStr">
        <is>
          <t>&gt;Rp3.500.000</t>
        </is>
      </c>
      <c r="BJ15" t="n">
        <v>1</v>
      </c>
      <c r="BK15" t="n">
        <v>2</v>
      </c>
      <c r="BL15" t="n">
        <v>0</v>
      </c>
      <c r="BM15" t="n">
        <v>0</v>
      </c>
      <c r="BN15" t="inlineStr">
        <is>
          <t>Milik sendiri</t>
        </is>
      </c>
      <c r="BO15" t="inlineStr">
        <is>
          <t>Permanen (dinding bata dan semen)</t>
        </is>
      </c>
      <c r="BP15" t="n">
        <v>1</v>
      </c>
      <c r="BQ15" t="n">
        <v>0</v>
      </c>
      <c r="BR15" t="n">
        <v>0</v>
      </c>
      <c r="BS15" t="n">
        <v>0</v>
      </c>
      <c r="BT15" t="n">
        <v>0</v>
      </c>
      <c r="BU15" t="n">
        <v/>
      </c>
      <c r="BV15" t="inlineStr">
        <is>
          <t>Keramik/ubin</t>
        </is>
      </c>
      <c r="BW15" t="n">
        <v>0</v>
      </c>
      <c r="BX15" t="n">
        <v>0</v>
      </c>
      <c r="BY15" t="n">
        <v>1</v>
      </c>
      <c r="BZ15" t="n">
        <v>0</v>
      </c>
      <c r="CA15" t="n">
        <v>0</v>
      </c>
      <c r="CB15" t="n">
        <v/>
      </c>
      <c r="CC15" t="inlineStr">
        <is>
          <t>Genting</t>
        </is>
      </c>
      <c r="CD15" t="n">
        <v>0</v>
      </c>
      <c r="CE15" t="n">
        <v>0</v>
      </c>
      <c r="CF15" t="n">
        <v>0</v>
      </c>
      <c r="CG15" t="n">
        <v>0</v>
      </c>
      <c r="CH15" t="n">
        <v>0</v>
      </c>
      <c r="CI15" t="n">
        <v>1</v>
      </c>
      <c r="CJ15" t="n">
        <v>0</v>
      </c>
      <c r="CK15" t="n">
        <v/>
      </c>
      <c r="CL15" t="inlineStr">
        <is>
          <t>Ya</t>
        </is>
      </c>
      <c r="CM15" t="n">
        <v>2024</v>
      </c>
      <c r="CN15" t="inlineStr">
        <is>
          <t>Fixed-Dome (Kubah Tetap)</t>
        </is>
      </c>
      <c r="CO15" t="inlineStr">
        <is>
          <t>4 m³ (2-3 ekor sapi, ±3 jam memasak/hari, ±30 kg slurry/hari)</t>
        </is>
      </c>
      <c r="CP15" t="inlineStr">
        <is>
          <t>Lainnya</t>
        </is>
      </c>
      <c r="CQ15" t="n">
        <v>0</v>
      </c>
      <c r="CR15" t="n">
        <v>0</v>
      </c>
      <c r="CS15" t="n">
        <v>0</v>
      </c>
      <c r="CT15" t="n">
        <v>0</v>
      </c>
      <c r="CU15" t="n">
        <v>0</v>
      </c>
      <c r="CV15" t="n">
        <v>0</v>
      </c>
      <c r="CW15" t="n">
        <v>0</v>
      </c>
      <c r="CX15" t="n">
        <v>1</v>
      </c>
      <c r="CY15" t="inlineStr">
        <is>
          <t>Anggota keluarga - laki-laki Anggota keluarga - perempuan dewasa</t>
        </is>
      </c>
      <c r="CZ15" t="n">
        <v>1</v>
      </c>
      <c r="DA15" t="n">
        <v>1</v>
      </c>
      <c r="DB15" t="n">
        <v>0</v>
      </c>
      <c r="DC15" t="n">
        <v/>
      </c>
      <c r="DD15" t="inlineStr">
        <is>
          <t>Anggota keluarga - laki-laki Anggota keluarga - perempuan dewasa CPO atau pendamping</t>
        </is>
      </c>
      <c r="DE15" t="n">
        <v>1</v>
      </c>
      <c r="DF15" t="n">
        <v>1</v>
      </c>
      <c r="DG15" t="n">
        <v>1</v>
      </c>
      <c r="DH15" t="n">
        <v>0</v>
      </c>
      <c r="DI15" t="n">
        <v/>
      </c>
      <c r="DJ15" t="inlineStr">
        <is>
          <t>CPO atau pendamping</t>
        </is>
      </c>
      <c r="DK15" t="n">
        <v>0</v>
      </c>
      <c r="DL15" t="n">
        <v>0</v>
      </c>
      <c r="DM15" t="n">
        <v>1</v>
      </c>
      <c r="DN15" t="n">
        <v>0</v>
      </c>
      <c r="DO15" t="n">
        <v/>
      </c>
      <c r="DP15" t="inlineStr">
        <is>
          <t>Ya</t>
        </is>
      </c>
      <c r="DQ15" t="n">
        <v/>
      </c>
      <c r="DR15" t="n">
        <v/>
      </c>
      <c r="DS15" t="n">
        <v/>
      </c>
      <c r="DT15" t="n">
        <v/>
      </c>
      <c r="DU15" t="n">
        <v/>
      </c>
      <c r="DV15" t="n">
        <v/>
      </c>
      <c r="DW15" t="n">
        <v/>
      </c>
      <c r="DX15" t="n">
        <v/>
      </c>
      <c r="DY15" t="n">
        <v/>
      </c>
      <c r="DZ15" t="n">
        <v/>
      </c>
      <c r="EA15" t="n">
        <v/>
      </c>
      <c r="EB15" t="n">
        <v/>
      </c>
      <c r="EC15" t="n">
        <v/>
      </c>
      <c r="ED15" t="n">
        <v/>
      </c>
      <c r="EE15" t="n">
        <v/>
      </c>
      <c r="EF15" t="n">
        <v/>
      </c>
      <c r="EG15" t="n">
        <v/>
      </c>
      <c r="EH15" t="n">
        <v/>
      </c>
      <c r="EI15" t="inlineStr">
        <is>
          <t>Tidak ada masalah</t>
        </is>
      </c>
      <c r="EJ15" t="n">
        <v>0</v>
      </c>
      <c r="EK15" t="n">
        <v>0</v>
      </c>
      <c r="EL15" t="n">
        <v>0</v>
      </c>
      <c r="EM15" t="n">
        <v>1</v>
      </c>
      <c r="EN15" t="n">
        <v>0</v>
      </c>
      <c r="EO15" t="n">
        <v/>
      </c>
      <c r="EP15" t="inlineStr">
        <is>
          <t>Ya, cukup jelas dan mudah diikuti</t>
        </is>
      </c>
      <c r="EQ15" t="inlineStr">
        <is>
          <t>Pelatihan</t>
        </is>
      </c>
      <c r="ER15" t="inlineStr">
        <is>
          <t>CPO atau pendamping</t>
        </is>
      </c>
      <c r="ES15" t="n">
        <v>1</v>
      </c>
      <c r="ET15" t="n">
        <v>0</v>
      </c>
      <c r="EU15" t="n">
        <v>0</v>
      </c>
      <c r="EV15" t="n">
        <v>0</v>
      </c>
      <c r="EW15" t="n">
        <v/>
      </c>
      <c r="EX15" t="inlineStr">
        <is>
          <t>Anggota keluarga - Perempuan dewasa</t>
        </is>
      </c>
      <c r="EY15" t="n">
        <v>0</v>
      </c>
      <c r="EZ15" t="n">
        <v>1</v>
      </c>
      <c r="FA15" t="n">
        <v>0</v>
      </c>
      <c r="FB15" t="n">
        <v/>
      </c>
      <c r="FC15" t="inlineStr">
        <is>
          <t>Setiap minggu</t>
        </is>
      </c>
      <c r="FD15" t="n">
        <v/>
      </c>
      <c r="FE15" t="inlineStr">
        <is>
          <t>Mengetahui</t>
        </is>
      </c>
      <c r="FF15" t="inlineStr">
        <is>
          <t>Selalu (setiap hari)</t>
        </is>
      </c>
      <c r="FG15" t="inlineStr">
        <is>
          <t>Mengetahui</t>
        </is>
      </c>
      <c r="FH15" t="inlineStr">
        <is>
          <t>Jarang (setiap bulan atau lebih)</t>
        </is>
      </c>
      <c r="FI15" t="inlineStr">
        <is>
          <t>Mengetahui</t>
        </is>
      </c>
      <c r="FJ15" t="inlineStr">
        <is>
          <t>Selalu (setiap hari)</t>
        </is>
      </c>
      <c r="FK15" t="inlineStr">
        <is>
          <t>Tidak mengetahui</t>
        </is>
      </c>
      <c r="FL15" t="inlineStr">
        <is>
          <t>Tidak pernah</t>
        </is>
      </c>
      <c r="FM15" t="inlineStr">
        <is>
          <t>Mengetahui</t>
        </is>
      </c>
      <c r="FN15" t="inlineStr">
        <is>
          <t>Selalu (setiap hari)</t>
        </is>
      </c>
      <c r="FO15" t="inlineStr">
        <is>
          <t>Mengetahui</t>
        </is>
      </c>
      <c r="FP15" t="inlineStr">
        <is>
          <t>Cukup sering (2 minggu sekali)</t>
        </is>
      </c>
      <c r="FQ15" t="inlineStr">
        <is>
          <t>Mengetahui</t>
        </is>
      </c>
      <c r="FR15" t="inlineStr">
        <is>
          <t>Ya</t>
        </is>
      </c>
      <c r="FS15" t="inlineStr">
        <is>
          <t>Mengetahui</t>
        </is>
      </c>
      <c r="FT15" t="inlineStr">
        <is>
          <t>Ya, selalu</t>
        </is>
      </c>
      <c r="FU15" t="inlineStr">
        <is>
          <t>Perempuan dewasa</t>
        </is>
      </c>
      <c r="FV15" t="n">
        <v>0</v>
      </c>
      <c r="FW15" t="n">
        <v>1</v>
      </c>
      <c r="FX15" t="n">
        <v>0</v>
      </c>
      <c r="FY15" t="n">
        <v>0</v>
      </c>
      <c r="FZ15" t="inlineStr">
        <is>
          <t>Cukup memahami</t>
        </is>
      </c>
      <c r="GA15" t="inlineStr">
        <is>
          <t>CPO</t>
        </is>
      </c>
      <c r="GB15" t="n">
        <v>1</v>
      </c>
      <c r="GC15" t="n">
        <v>0</v>
      </c>
      <c r="GD15" t="n">
        <v>0</v>
      </c>
      <c r="GE15" t="n">
        <v>0</v>
      </c>
      <c r="GF15" t="n">
        <v/>
      </c>
      <c r="GG15" t="inlineStr">
        <is>
          <t>Selalu</t>
        </is>
      </c>
      <c r="GH15" t="inlineStr">
        <is>
          <t>Tidak</t>
        </is>
      </c>
      <c r="GI15" t="n">
        <v/>
      </c>
      <c r="GJ15" t="n">
        <v/>
      </c>
      <c r="GK15" t="n">
        <v/>
      </c>
      <c r="GL15" t="n">
        <v/>
      </c>
      <c r="GM15" t="n">
        <v/>
      </c>
      <c r="GN15" t="n">
        <v/>
      </c>
      <c r="GO15" t="n">
        <v/>
      </c>
      <c r="GP15" t="inlineStr">
        <is>
          <t>Sebagian</t>
        </is>
      </c>
      <c r="GQ15" t="inlineStr">
        <is>
          <t>LPG</t>
        </is>
      </c>
      <c r="GR15" t="n">
        <v>1</v>
      </c>
      <c r="GS15" t="n">
        <v>0</v>
      </c>
      <c r="GT15" t="n">
        <v>0</v>
      </c>
      <c r="GU15" t="n">
        <v>0</v>
      </c>
      <c r="GV15" t="n">
        <v>0</v>
      </c>
      <c r="GW15" t="n">
        <v>0</v>
      </c>
      <c r="GX15" t="n">
        <v>0</v>
      </c>
      <c r="GY15" t="n">
        <v/>
      </c>
      <c r="GZ15" t="inlineStr">
        <is>
          <t>Ya</t>
        </is>
      </c>
      <c r="HA15" t="n">
        <v/>
      </c>
      <c r="HB15" t="n">
        <v/>
      </c>
      <c r="HC15" t="n">
        <v/>
      </c>
      <c r="HD15" t="n">
        <v/>
      </c>
      <c r="HE15" t="n">
        <v>18</v>
      </c>
      <c r="HF15" t="n">
        <v>150000</v>
      </c>
      <c r="HG15" t="n">
        <v>6</v>
      </c>
      <c r="HH15" t="n">
        <v>50000</v>
      </c>
      <c r="HI15" t="n">
        <v/>
      </c>
      <c r="HJ15" t="n">
        <v/>
      </c>
      <c r="HK15" t="n">
        <v/>
      </c>
      <c r="HL15" t="n">
        <v/>
      </c>
      <c r="HM15" t="n">
        <v/>
      </c>
      <c r="HN15" t="n">
        <v/>
      </c>
      <c r="HO15" t="n">
        <v/>
      </c>
      <c r="HP15" t="n">
        <v/>
      </c>
      <c r="HQ15" t="n">
        <v/>
      </c>
      <c r="HR15" t="n">
        <v/>
      </c>
      <c r="HS15" t="n">
        <v/>
      </c>
      <c r="HT15" t="n">
        <v/>
      </c>
      <c r="HU15" t="n">
        <v/>
      </c>
      <c r="HV15" t="n">
        <v/>
      </c>
      <c r="HW15" t="n">
        <v/>
      </c>
      <c r="HX15" t="n">
        <v/>
      </c>
      <c r="HY15" t="n">
        <v/>
      </c>
      <c r="HZ15" t="n">
        <v/>
      </c>
      <c r="IA15" t="n">
        <v>12</v>
      </c>
      <c r="IB15" t="n">
        <v>100000</v>
      </c>
      <c r="IC15" t="n">
        <v/>
      </c>
      <c r="ID15" t="n">
        <v/>
      </c>
      <c r="IE15" t="n">
        <v/>
      </c>
      <c r="IF15" t="n">
        <v/>
      </c>
      <c r="IG15" t="n">
        <v/>
      </c>
      <c r="IH15" t="n">
        <v/>
      </c>
      <c r="II15" t="n">
        <v/>
      </c>
      <c r="IJ15" t="n">
        <v/>
      </c>
      <c r="IK15" t="inlineStr">
        <is>
          <t>50-65 kg</t>
        </is>
      </c>
      <c r="IL15" t="inlineStr">
        <is>
          <t>1-3 jam</t>
        </is>
      </c>
      <c r="IM15" t="inlineStr">
        <is>
          <t>Ya</t>
        </is>
      </c>
      <c r="IN15" t="inlineStr">
        <is>
          <t>Tidak</t>
        </is>
      </c>
      <c r="IO15" t="inlineStr">
        <is>
          <t>Tidak ada perubahan</t>
        </is>
      </c>
      <c r="IP15" t="n">
        <v/>
      </c>
      <c r="IQ15" t="inlineStr">
        <is>
          <t>Tidak pernah</t>
        </is>
      </c>
      <c r="IR15" t="n">
        <v/>
      </c>
      <c r="IS15" t="n">
        <v/>
      </c>
      <c r="IT15" t="n">
        <v/>
      </c>
      <c r="IU15" t="n">
        <v/>
      </c>
      <c r="IV15" t="n">
        <v/>
      </c>
      <c r="IW15" t="n">
        <v/>
      </c>
      <c r="IX15" t="n">
        <v/>
      </c>
      <c r="IY15" t="n">
        <v/>
      </c>
      <c r="IZ15" t="inlineStr">
        <is>
          <t>Tidak pernah</t>
        </is>
      </c>
      <c r="JA15" t="n">
        <v/>
      </c>
      <c r="JB15" t="n">
        <v/>
      </c>
      <c r="JC15" t="n">
        <v/>
      </c>
      <c r="JD15" t="n">
        <v/>
      </c>
      <c r="JE15" t="n">
        <v/>
      </c>
      <c r="JF15" t="n">
        <v/>
      </c>
      <c r="JG15" t="n">
        <v/>
      </c>
      <c r="JH15" t="n">
        <v/>
      </c>
      <c r="JI15" t="inlineStr">
        <is>
          <t>Tidak pernah</t>
        </is>
      </c>
      <c r="JJ15" t="n">
        <v/>
      </c>
      <c r="JK15" t="n">
        <v/>
      </c>
      <c r="JL15" t="n">
        <v/>
      </c>
      <c r="JM15" t="n">
        <v/>
      </c>
      <c r="JN15" t="n">
        <v/>
      </c>
      <c r="JO15" t="n">
        <v/>
      </c>
      <c r="JP15" t="n">
        <v/>
      </c>
      <c r="JQ15" t="n">
        <v/>
      </c>
      <c r="JR15" t="inlineStr">
        <is>
          <t>Tidak pernah</t>
        </is>
      </c>
      <c r="JS15" t="n">
        <v/>
      </c>
      <c r="JT15" t="n">
        <v/>
      </c>
      <c r="JU15" t="n">
        <v/>
      </c>
      <c r="JV15" t="n">
        <v/>
      </c>
      <c r="JW15" t="n">
        <v/>
      </c>
      <c r="JX15" t="n">
        <v/>
      </c>
      <c r="JY15" t="n">
        <v/>
      </c>
      <c r="JZ15" t="n">
        <v/>
      </c>
      <c r="KA15" t="inlineStr">
        <is>
          <t>Tidak pernah</t>
        </is>
      </c>
      <c r="KB15" t="n">
        <v/>
      </c>
      <c r="KC15" t="n">
        <v/>
      </c>
      <c r="KD15" t="n">
        <v/>
      </c>
      <c r="KE15" t="n">
        <v/>
      </c>
      <c r="KF15" t="n">
        <v/>
      </c>
      <c r="KG15" t="n">
        <v/>
      </c>
      <c r="KH15" t="n">
        <v/>
      </c>
      <c r="KI15" t="n">
        <v/>
      </c>
      <c r="KJ15" t="inlineStr">
        <is>
          <t>Tidak pernah</t>
        </is>
      </c>
      <c r="KK15" t="n">
        <v/>
      </c>
      <c r="KL15" t="n">
        <v/>
      </c>
      <c r="KM15" t="n">
        <v/>
      </c>
      <c r="KN15" t="n">
        <v/>
      </c>
      <c r="KO15" t="n">
        <v/>
      </c>
      <c r="KP15" t="n">
        <v/>
      </c>
      <c r="KQ15" t="n">
        <v/>
      </c>
      <c r="KR15" t="n">
        <v/>
      </c>
      <c r="KS15" t="inlineStr">
        <is>
          <t>Tidak ada perubahan</t>
        </is>
      </c>
      <c r="KT15" t="inlineStr">
        <is>
          <t>0-1 kali</t>
        </is>
      </c>
      <c r="KU15" t="inlineStr">
        <is>
          <t>0-1 kali</t>
        </is>
      </c>
      <c r="KV15" t="inlineStr">
        <is>
          <t>Tidak ada</t>
        </is>
      </c>
      <c r="KW15" t="n">
        <v>0</v>
      </c>
      <c r="KX15" t="n">
        <v>0</v>
      </c>
      <c r="KY15" t="n">
        <v>0</v>
      </c>
      <c r="KZ15" t="n">
        <v>1</v>
      </c>
      <c r="LA15" t="inlineStr">
        <is>
          <t>Tidak ada perubahan</t>
        </is>
      </c>
      <c r="LB15" t="inlineStr">
        <is>
          <t>Tidak ada perubahan</t>
        </is>
      </c>
      <c r="LC15" t="n">
        <v>0</v>
      </c>
      <c r="LD15" t="n">
        <v>3</v>
      </c>
      <c r="LE15" t="n">
        <v>0</v>
      </c>
      <c r="LF15" t="n">
        <v>0</v>
      </c>
      <c r="LG15" t="inlineStr">
        <is>
          <t>Ya</t>
        </is>
      </c>
      <c r="LH15" t="n">
        <v>100000</v>
      </c>
      <c r="LI15" t="n">
        <v/>
      </c>
      <c r="LJ15" t="inlineStr">
        <is>
          <t>Kebutuhan rumah tangga</t>
        </is>
      </c>
      <c r="LK15" t="n">
        <v>0</v>
      </c>
      <c r="LL15" t="n">
        <v>0</v>
      </c>
      <c r="LM15" t="n">
        <v>0</v>
      </c>
      <c r="LN15" t="n">
        <v>0</v>
      </c>
      <c r="LO15" t="n">
        <v>1</v>
      </c>
      <c r="LP15" t="n">
        <v>0</v>
      </c>
      <c r="LQ15" t="n">
        <v>0</v>
      </c>
      <c r="LR15" t="n">
        <v/>
      </c>
      <c r="LS15" t="n">
        <v>15</v>
      </c>
      <c r="LT15" t="n">
        <v>0</v>
      </c>
      <c r="LU15" t="n">
        <v>0</v>
      </c>
      <c r="LV15" t="n">
        <v>5</v>
      </c>
      <c r="LW15" t="n">
        <v>0</v>
      </c>
      <c r="LX15" t="n">
        <v>0</v>
      </c>
      <c r="LY15" t="n">
        <v>5</v>
      </c>
      <c r="LZ15" t="n">
        <v>0</v>
      </c>
      <c r="MA15" t="n">
        <v>0</v>
      </c>
      <c r="MB15" t="inlineStr">
        <is>
          <t>Tidak</t>
        </is>
      </c>
      <c r="MC15" t="n">
        <v>0</v>
      </c>
      <c r="MD15" t="n">
        <v>0</v>
      </c>
      <c r="ME15" t="n">
        <v>60</v>
      </c>
      <c r="MF15" t="n">
        <v>20</v>
      </c>
      <c r="MG15" t="n">
        <v>0</v>
      </c>
      <c r="MH15" t="n">
        <v>0</v>
      </c>
      <c r="MI15" t="n">
        <v/>
      </c>
      <c r="MJ15" t="n">
        <v/>
      </c>
      <c r="MK15" t="n">
        <v/>
      </c>
      <c r="ML15" t="n">
        <v/>
      </c>
      <c r="MM15" t="n">
        <v/>
      </c>
      <c r="MN15" t="n">
        <v/>
      </c>
      <c r="MO15" t="n">
        <v/>
      </c>
      <c r="MP15" t="n">
        <v/>
      </c>
      <c r="MQ15" t="n">
        <v/>
      </c>
      <c r="MR15" t="inlineStr">
        <is>
          <t>Tidak ada waktu yang dihemat</t>
        </is>
      </c>
      <c r="MS15" t="n">
        <v/>
      </c>
      <c r="MT15" t="inlineStr">
        <is>
          <t>Tidak ada waktu yang dihemat</t>
        </is>
      </c>
      <c r="MU15" t="inlineStr">
        <is>
          <t>Tidak</t>
        </is>
      </c>
      <c r="MV15" t="n">
        <v/>
      </c>
      <c r="MW15" t="n">
        <v/>
      </c>
      <c r="MX15" t="n">
        <v/>
      </c>
      <c r="MY15" t="n">
        <v/>
      </c>
      <c r="MZ15" t="n">
        <v/>
      </c>
      <c r="NA15" t="n">
        <v/>
      </c>
      <c r="NB15" t="n">
        <v/>
      </c>
      <c r="NC15" t="n">
        <v/>
      </c>
      <c r="ND15" t="n">
        <v/>
      </c>
      <c r="NE15" t="n">
        <v/>
      </c>
      <c r="NF15" t="n">
        <v/>
      </c>
      <c r="NG15" t="n">
        <v/>
      </c>
      <c r="NH15" t="n">
        <v/>
      </c>
      <c r="NI15" t="n">
        <v/>
      </c>
      <c r="NJ15" t="n">
        <v/>
      </c>
      <c r="NK15" t="n">
        <v/>
      </c>
      <c r="NL15" t="inlineStr">
        <is>
          <t>Tidak</t>
        </is>
      </c>
      <c r="NM15" t="inlineStr">
        <is>
          <t>100% dana hibah</t>
        </is>
      </c>
      <c r="NN15" t="inlineStr">
        <is>
          <t>0 (100% sumber pembiayaan dari hibah)</t>
        </is>
      </c>
      <c r="NO15" t="inlineStr">
        <is>
          <t>Pemerintah</t>
        </is>
      </c>
      <c r="NP15" t="n">
        <v/>
      </c>
      <c r="NQ15" t="n">
        <v/>
      </c>
      <c r="NR15" t="n">
        <v/>
      </c>
      <c r="NS15" t="n">
        <v/>
      </c>
      <c r="NT15" t="n">
        <v/>
      </c>
      <c r="NU15" t="n">
        <v/>
      </c>
      <c r="NV15" t="n">
        <v/>
      </c>
      <c r="NW15" t="n">
        <v/>
      </c>
      <c r="NX15" t="inlineStr">
        <is>
          <t>Sama saja</t>
        </is>
      </c>
      <c r="NY15" t="n">
        <v>60</v>
      </c>
      <c r="NZ15" t="n">
        <v>0</v>
      </c>
      <c r="OA15" t="n">
        <v>0</v>
      </c>
      <c r="OB15" t="n">
        <v>0</v>
      </c>
      <c r="OC15" t="n">
        <v>30</v>
      </c>
      <c r="OD15" t="n">
        <v>0</v>
      </c>
      <c r="OE15" t="inlineStr">
        <is>
          <t>Lebih baik</t>
        </is>
      </c>
      <c r="OF15" t="inlineStr">
        <is>
          <t>Sama saja (tidak ada perbedaan waktu memasak MAUPUN rasa/bau makanan bila dibandingkan penggunaan sebelumnya)</t>
        </is>
      </c>
      <c r="OG15" t="inlineStr">
        <is>
          <t>Ya</t>
        </is>
      </c>
      <c r="OH15" t="n">
        <v>7</v>
      </c>
      <c r="OI15" t="n">
        <v>10</v>
      </c>
      <c r="OJ15" t="n">
        <v>0</v>
      </c>
      <c r="OK15" t="n">
        <v>0</v>
      </c>
      <c r="OL15" t="n">
        <v>0</v>
      </c>
      <c r="OM15" t="n">
        <v>0</v>
      </c>
      <c r="ON15" t="n">
        <v>0</v>
      </c>
      <c r="OO15" t="n">
        <v>0</v>
      </c>
      <c r="OP15" t="inlineStr">
        <is>
          <t>Sapi pedaging Sapi perah</t>
        </is>
      </c>
      <c r="OQ15" t="n">
        <v>1</v>
      </c>
      <c r="OR15" t="n">
        <v>1</v>
      </c>
      <c r="OS15" t="n">
        <v>0</v>
      </c>
      <c r="OT15" t="n">
        <v>0</v>
      </c>
      <c r="OU15" t="n">
        <v>0</v>
      </c>
      <c r="OV15" t="n">
        <v>0</v>
      </c>
      <c r="OW15" t="n">
        <v>0</v>
      </c>
      <c r="OX15" t="n">
        <v>0</v>
      </c>
      <c r="OY15" t="n">
        <v>0</v>
      </c>
      <c r="OZ15" t="inlineStr">
        <is>
          <t>Sapi pedaging Sapi perah</t>
        </is>
      </c>
      <c r="PA15" t="n">
        <v>1</v>
      </c>
      <c r="PB15" t="n">
        <v>1</v>
      </c>
      <c r="PC15" t="n">
        <v>0</v>
      </c>
      <c r="PD15" t="n">
        <v>0</v>
      </c>
      <c r="PE15" t="n">
        <v>0</v>
      </c>
      <c r="PF15" t="n">
        <v>0</v>
      </c>
      <c r="PG15" t="n">
        <v>0</v>
      </c>
      <c r="PH15" t="n">
        <v>0</v>
      </c>
      <c r="PI15" t="n">
        <v>0</v>
      </c>
      <c r="PJ15" t="inlineStr">
        <is>
          <t>Tidak ada</t>
        </is>
      </c>
      <c r="PK15" t="n">
        <v>0</v>
      </c>
      <c r="PL15" t="n">
        <v>0</v>
      </c>
      <c r="PM15" t="n">
        <v>0</v>
      </c>
      <c r="PN15" t="n">
        <v>0</v>
      </c>
      <c r="PO15" t="n">
        <v>0</v>
      </c>
      <c r="PP15" t="n">
        <v>0</v>
      </c>
      <c r="PQ15" t="n">
        <v>0</v>
      </c>
      <c r="PR15" t="n">
        <v>0</v>
      </c>
      <c r="PS15" t="n">
        <v>1</v>
      </c>
      <c r="PT15" t="inlineStr">
        <is>
          <t>1-Disebarkan ke lahan terbuka 2-Dibuang ke sungai</t>
        </is>
      </c>
      <c r="PU15" t="n">
        <v>0</v>
      </c>
      <c r="PV15" t="n">
        <v>0</v>
      </c>
      <c r="PW15" t="n">
        <v>0</v>
      </c>
      <c r="PX15" t="n">
        <v>0</v>
      </c>
      <c r="PY15" t="n">
        <v>0</v>
      </c>
      <c r="PZ15" t="n">
        <v>1</v>
      </c>
      <c r="QA15" t="n">
        <v>1</v>
      </c>
      <c r="QB15" t="n">
        <v>0</v>
      </c>
      <c r="QC15" t="n">
        <v>0</v>
      </c>
      <c r="QD15" t="n">
        <v/>
      </c>
      <c r="QE15" t="inlineStr">
        <is>
          <t>1-Disebarkan ke lahan terbuka 2-Dibuang ke sungai</t>
        </is>
      </c>
      <c r="QF15" t="n">
        <v>0</v>
      </c>
      <c r="QG15" t="n">
        <v>0</v>
      </c>
      <c r="QH15" t="n">
        <v>0</v>
      </c>
      <c r="QI15" t="n">
        <v>0</v>
      </c>
      <c r="QJ15" t="n">
        <v>0</v>
      </c>
      <c r="QK15" t="n">
        <v>1</v>
      </c>
      <c r="QL15" t="n">
        <v>1</v>
      </c>
      <c r="QM15" t="n">
        <v>0</v>
      </c>
      <c r="QN15" t="n">
        <v>0</v>
      </c>
      <c r="QO15" t="n">
        <v/>
      </c>
      <c r="QP15" t="n">
        <v/>
      </c>
      <c r="QQ15" t="n">
        <v/>
      </c>
      <c r="QR15" t="n">
        <v/>
      </c>
      <c r="QS15" t="n">
        <v/>
      </c>
      <c r="QT15" t="n">
        <v/>
      </c>
      <c r="QU15" t="n">
        <v/>
      </c>
      <c r="QV15" t="n">
        <v/>
      </c>
      <c r="QW15" t="n">
        <v/>
      </c>
      <c r="QX15" t="n">
        <v/>
      </c>
      <c r="QY15" t="n">
        <v/>
      </c>
      <c r="QZ15" t="n">
        <v/>
      </c>
      <c r="RA15" t="n">
        <v/>
      </c>
      <c r="RB15" t="n">
        <v/>
      </c>
      <c r="RC15" t="n">
        <v/>
      </c>
      <c r="RD15" t="n">
        <v/>
      </c>
      <c r="RE15" t="n">
        <v/>
      </c>
      <c r="RF15" t="n">
        <v/>
      </c>
      <c r="RG15" t="n">
        <v/>
      </c>
      <c r="RH15" t="n">
        <v/>
      </c>
      <c r="RI15" t="n">
        <v/>
      </c>
      <c r="RJ15" t="n">
        <v/>
      </c>
      <c r="RK15" t="n">
        <v/>
      </c>
      <c r="RL15" t="n">
        <v/>
      </c>
      <c r="RM15" t="n">
        <v/>
      </c>
      <c r="RN15" t="n">
        <v/>
      </c>
      <c r="RO15" t="n">
        <v/>
      </c>
      <c r="RP15" t="n">
        <v/>
      </c>
      <c r="RQ15" t="n">
        <v/>
      </c>
      <c r="RR15" t="n">
        <v/>
      </c>
      <c r="RS15" t="n">
        <v/>
      </c>
      <c r="RT15" t="n">
        <v/>
      </c>
      <c r="RU15" t="n">
        <v/>
      </c>
      <c r="RV15" t="n">
        <v/>
      </c>
      <c r="RW15" t="n">
        <v/>
      </c>
      <c r="RX15" t="n">
        <v/>
      </c>
      <c r="RY15" t="n">
        <v/>
      </c>
      <c r="RZ15" t="n">
        <v/>
      </c>
      <c r="SA15" t="n">
        <v/>
      </c>
      <c r="SB15" t="n">
        <v/>
      </c>
      <c r="SC15" t="n">
        <v/>
      </c>
      <c r="SD15" t="n">
        <v/>
      </c>
      <c r="SE15" t="n">
        <v/>
      </c>
      <c r="SF15" t="n">
        <v/>
      </c>
      <c r="SG15" t="n">
        <v/>
      </c>
      <c r="SH15" t="n">
        <v/>
      </c>
      <c r="SI15" t="n">
        <v/>
      </c>
      <c r="SJ15" t="n">
        <v/>
      </c>
      <c r="SK15" t="n">
        <v/>
      </c>
      <c r="SL15" t="n">
        <v/>
      </c>
      <c r="SM15" t="n">
        <v/>
      </c>
      <c r="SN15" t="n">
        <v/>
      </c>
      <c r="SO15" t="n">
        <v/>
      </c>
      <c r="SP15" t="n">
        <v/>
      </c>
      <c r="SQ15" t="n">
        <v/>
      </c>
      <c r="SR15" t="n">
        <v/>
      </c>
      <c r="SS15" t="n">
        <v/>
      </c>
      <c r="ST15" t="n">
        <v/>
      </c>
      <c r="SU15" t="n">
        <v/>
      </c>
      <c r="SV15" t="n">
        <v/>
      </c>
      <c r="SW15" t="n">
        <v/>
      </c>
      <c r="SX15" t="n">
        <v/>
      </c>
      <c r="SY15" t="n">
        <v>7</v>
      </c>
      <c r="SZ15" t="n">
        <v>10</v>
      </c>
      <c r="TA15" t="n">
        <v/>
      </c>
      <c r="TB15" t="n">
        <v/>
      </c>
      <c r="TC15" t="n">
        <v/>
      </c>
      <c r="TD15" t="n">
        <v/>
      </c>
      <c r="TE15" t="n">
        <v/>
      </c>
      <c r="TF15" t="n">
        <v/>
      </c>
      <c r="TG15" t="n">
        <v>7</v>
      </c>
      <c r="TH15" t="n">
        <v>10</v>
      </c>
      <c r="TI15" t="n">
        <v>3</v>
      </c>
      <c r="TJ15" t="n">
        <v>0</v>
      </c>
      <c r="TK15" t="n">
        <v>0</v>
      </c>
      <c r="TL15" t="n">
        <v>0</v>
      </c>
      <c r="TM15" t="n">
        <v>0</v>
      </c>
      <c r="TN15" t="n">
        <v>0</v>
      </c>
      <c r="TO15" t="n">
        <v>0</v>
      </c>
      <c r="TP15" t="n">
        <v>0</v>
      </c>
      <c r="TQ15" t="n">
        <v>0</v>
      </c>
      <c r="TR15" t="n">
        <v>0</v>
      </c>
      <c r="TS15" t="n">
        <v>0</v>
      </c>
      <c r="TT15" t="n">
        <v>0</v>
      </c>
      <c r="TU15" t="n">
        <v>0</v>
      </c>
      <c r="TV15" t="n">
        <v>0</v>
      </c>
      <c r="TW15" t="n">
        <v/>
      </c>
      <c r="TX15" t="n">
        <v/>
      </c>
      <c r="TY15" t="n">
        <v/>
      </c>
      <c r="TZ15" t="n">
        <v/>
      </c>
      <c r="UA15" t="n">
        <v/>
      </c>
      <c r="UB15" t="n">
        <v/>
      </c>
      <c r="UC15" t="n">
        <v/>
      </c>
      <c r="UD15" t="n">
        <v/>
      </c>
      <c r="UE15" t="n">
        <v/>
      </c>
      <c r="UF15" t="n">
        <v/>
      </c>
      <c r="UG15" t="n">
        <v/>
      </c>
      <c r="UH15" t="n">
        <v/>
      </c>
      <c r="UI15" t="n">
        <v/>
      </c>
      <c r="UJ15" t="n">
        <v/>
      </c>
      <c r="UK15" t="n">
        <v/>
      </c>
      <c r="UL15" t="n">
        <v/>
      </c>
      <c r="UM15" t="n">
        <v/>
      </c>
      <c r="UN15" t="n">
        <v/>
      </c>
      <c r="UO15" t="n">
        <v/>
      </c>
      <c r="UP15" t="n">
        <v/>
      </c>
      <c r="UQ15" t="n">
        <v/>
      </c>
      <c r="UR15" t="n">
        <v/>
      </c>
      <c r="US15" t="n">
        <v/>
      </c>
      <c r="UT15" t="n">
        <v/>
      </c>
      <c r="UU15" t="inlineStr">
        <is>
          <t>Penggembalaan terbuka</t>
        </is>
      </c>
      <c r="UV15" t="inlineStr">
        <is>
          <t>Penggembalaan terbuka</t>
        </is>
      </c>
      <c r="UW15" t="n">
        <v/>
      </c>
      <c r="UX15" t="n">
        <v/>
      </c>
      <c r="UY15" t="n">
        <v/>
      </c>
      <c r="UZ15" t="n">
        <v/>
      </c>
      <c r="VA15" t="n">
        <v/>
      </c>
      <c r="VB15" t="n">
        <v/>
      </c>
      <c r="VC15" t="inlineStr">
        <is>
          <t>Sangat jarang (&gt;1 bulan sekali)</t>
        </is>
      </c>
      <c r="VD15" t="inlineStr">
        <is>
          <t>Sangat jarang (&gt;1 bulan sekali)</t>
        </is>
      </c>
      <c r="VE15" t="n">
        <v/>
      </c>
      <c r="VF15" t="n">
        <v/>
      </c>
      <c r="VG15" t="n">
        <v/>
      </c>
      <c r="VH15" t="n">
        <v/>
      </c>
      <c r="VI15" t="n">
        <v/>
      </c>
      <c r="VJ15" t="n">
        <v/>
      </c>
      <c r="VK15" t="n">
        <v/>
      </c>
      <c r="VL15" t="n">
        <v/>
      </c>
      <c r="VM15" t="n">
        <v/>
      </c>
      <c r="VN15" t="n">
        <v/>
      </c>
      <c r="VO15" t="n">
        <v/>
      </c>
      <c r="VP15" t="n">
        <v/>
      </c>
      <c r="VQ15" t="n">
        <v/>
      </c>
      <c r="VR15" t="n">
        <v/>
      </c>
      <c r="VS15" t="inlineStr">
        <is>
          <t>3-Disimpan terbuka (dry lot)</t>
        </is>
      </c>
      <c r="VT15" t="n">
        <v>0</v>
      </c>
      <c r="VU15" t="n">
        <v>0</v>
      </c>
      <c r="VV15" t="n">
        <v>0</v>
      </c>
      <c r="VW15" t="n">
        <v>0</v>
      </c>
      <c r="VX15" t="n">
        <v>0</v>
      </c>
      <c r="VY15" t="n">
        <v>0</v>
      </c>
      <c r="VZ15" t="n">
        <v>1</v>
      </c>
      <c r="WA15" t="n">
        <v>0</v>
      </c>
      <c r="WB15" t="n">
        <v>0</v>
      </c>
      <c r="WC15" t="n">
        <v>0</v>
      </c>
      <c r="WD15" t="n">
        <v>0</v>
      </c>
      <c r="WE15" t="n">
        <v>0</v>
      </c>
      <c r="WF15" t="inlineStr">
        <is>
          <t>3-Disimpan terbuka (dry lot)</t>
        </is>
      </c>
      <c r="WG15" t="n">
        <v>0</v>
      </c>
      <c r="WH15" t="n">
        <v>0</v>
      </c>
      <c r="WI15" t="n">
        <v>0</v>
      </c>
      <c r="WJ15" t="n">
        <v>0</v>
      </c>
      <c r="WK15" t="n">
        <v>0</v>
      </c>
      <c r="WL15" t="n">
        <v>0</v>
      </c>
      <c r="WM15" t="n">
        <v>1</v>
      </c>
      <c r="WN15" t="n">
        <v>0</v>
      </c>
      <c r="WO15" t="n">
        <v>0</v>
      </c>
      <c r="WP15" t="n">
        <v>0</v>
      </c>
      <c r="WQ15" t="n">
        <v>0</v>
      </c>
      <c r="WR15" t="n">
        <v>0</v>
      </c>
      <c r="WS15" t="n">
        <v/>
      </c>
      <c r="WT15" t="n">
        <v/>
      </c>
      <c r="WU15" t="n">
        <v/>
      </c>
      <c r="WV15" t="n">
        <v/>
      </c>
      <c r="WW15" t="n">
        <v/>
      </c>
      <c r="WX15" t="n">
        <v/>
      </c>
      <c r="WY15" t="n">
        <v/>
      </c>
      <c r="WZ15" t="n">
        <v/>
      </c>
      <c r="XA15" t="n">
        <v/>
      </c>
      <c r="XB15" t="n">
        <v/>
      </c>
      <c r="XC15" t="n">
        <v/>
      </c>
      <c r="XD15" t="n">
        <v/>
      </c>
      <c r="XE15" t="n">
        <v/>
      </c>
      <c r="XF15" t="n">
        <v/>
      </c>
      <c r="XG15" t="n">
        <v/>
      </c>
      <c r="XH15" t="n">
        <v/>
      </c>
      <c r="XI15" t="n">
        <v/>
      </c>
      <c r="XJ15" t="n">
        <v/>
      </c>
      <c r="XK15" t="n">
        <v/>
      </c>
      <c r="XL15" t="n">
        <v/>
      </c>
      <c r="XM15" t="n">
        <v/>
      </c>
      <c r="XN15" t="n">
        <v/>
      </c>
      <c r="XO15" t="n">
        <v/>
      </c>
      <c r="XP15" t="n">
        <v/>
      </c>
      <c r="XQ15" t="n">
        <v/>
      </c>
      <c r="XR15" t="n">
        <v/>
      </c>
      <c r="XS15" t="n">
        <v/>
      </c>
      <c r="XT15" t="n">
        <v/>
      </c>
      <c r="XU15" t="n">
        <v/>
      </c>
      <c r="XV15" t="n">
        <v/>
      </c>
      <c r="XW15" t="n">
        <v/>
      </c>
      <c r="XX15" t="n">
        <v/>
      </c>
      <c r="XY15" t="n">
        <v/>
      </c>
      <c r="XZ15" t="n">
        <v/>
      </c>
      <c r="YA15" t="n">
        <v/>
      </c>
      <c r="YB15" t="n">
        <v/>
      </c>
      <c r="YC15" t="n">
        <v/>
      </c>
      <c r="YD15" t="n">
        <v/>
      </c>
      <c r="YE15" t="n">
        <v/>
      </c>
      <c r="YF15" t="n">
        <v/>
      </c>
      <c r="YG15" t="n">
        <v/>
      </c>
      <c r="YH15" t="n">
        <v/>
      </c>
      <c r="YI15" t="n">
        <v/>
      </c>
      <c r="YJ15" t="n">
        <v/>
      </c>
      <c r="YK15" t="n">
        <v/>
      </c>
      <c r="YL15" t="n">
        <v/>
      </c>
      <c r="YM15" t="n">
        <v/>
      </c>
      <c r="YN15" t="n">
        <v/>
      </c>
      <c r="YO15" t="n">
        <v/>
      </c>
      <c r="YP15" t="n">
        <v/>
      </c>
      <c r="YQ15" t="n">
        <v/>
      </c>
      <c r="YR15" t="n">
        <v/>
      </c>
      <c r="YS15" t="n">
        <v/>
      </c>
      <c r="YT15" t="n">
        <v/>
      </c>
      <c r="YU15" t="n">
        <v/>
      </c>
      <c r="YV15" t="n">
        <v/>
      </c>
      <c r="YW15" t="n">
        <v/>
      </c>
      <c r="YX15" t="n">
        <v/>
      </c>
      <c r="YY15" t="n">
        <v/>
      </c>
      <c r="YZ15" t="n">
        <v/>
      </c>
      <c r="ZA15" t="n">
        <v/>
      </c>
      <c r="ZB15" t="n">
        <v/>
      </c>
      <c r="ZC15" t="n">
        <v/>
      </c>
      <c r="ZD15" t="n">
        <v/>
      </c>
      <c r="ZE15" t="n">
        <v/>
      </c>
      <c r="ZF15" t="n">
        <v/>
      </c>
      <c r="ZG15" t="n">
        <v/>
      </c>
      <c r="ZH15" t="n">
        <v/>
      </c>
      <c r="ZI15" t="n">
        <v/>
      </c>
      <c r="ZJ15" t="n">
        <v/>
      </c>
      <c r="ZK15" t="n">
        <v/>
      </c>
      <c r="ZL15" t="n">
        <v/>
      </c>
      <c r="ZM15" t="n">
        <v/>
      </c>
      <c r="ZN15" t="n">
        <v/>
      </c>
      <c r="ZO15" t="n">
        <v/>
      </c>
      <c r="ZP15" t="n">
        <v/>
      </c>
      <c r="ZQ15" t="n">
        <v/>
      </c>
      <c r="ZR15" t="n">
        <v/>
      </c>
      <c r="ZS15" t="n">
        <v/>
      </c>
      <c r="ZT15" t="n">
        <v/>
      </c>
      <c r="ZU15" t="n">
        <v/>
      </c>
      <c r="ZV15" t="n">
        <v>3</v>
      </c>
      <c r="ZW15" t="n">
        <v>3</v>
      </c>
      <c r="ZX15" t="n">
        <v/>
      </c>
      <c r="ZY15" t="n">
        <v/>
      </c>
      <c r="ZZ15" t="n">
        <v/>
      </c>
      <c r="AAA15" t="n">
        <v/>
      </c>
      <c r="AAB15" t="n">
        <v/>
      </c>
      <c r="AAC15" t="n">
        <v/>
      </c>
      <c r="AAD15" t="inlineStr">
        <is>
          <t>Pakan segar (misal: rumput)</t>
        </is>
      </c>
      <c r="AAE15" t="inlineStr">
        <is>
          <t>Pakan segar (misal: rumput)</t>
        </is>
      </c>
      <c r="AAF15" t="n">
        <v/>
      </c>
      <c r="AAG15" t="n">
        <v/>
      </c>
      <c r="AAH15" t="n">
        <v/>
      </c>
      <c r="AAI15" t="n">
        <v/>
      </c>
      <c r="AAJ15" t="n">
        <v/>
      </c>
      <c r="AAK15" t="n">
        <v/>
      </c>
      <c r="AAL15" t="inlineStr">
        <is>
          <t>Ya</t>
        </is>
      </c>
      <c r="AAM15" t="inlineStr">
        <is>
          <t>Cair</t>
        </is>
      </c>
      <c r="AAN15" t="n">
        <v>0</v>
      </c>
      <c r="AAO15" t="n">
        <v>1</v>
      </c>
      <c r="AAP15" t="n">
        <v>20</v>
      </c>
      <c r="AAQ15" t="n">
        <v/>
      </c>
      <c r="AAR15" t="inlineStr">
        <is>
          <t>Tidak</t>
        </is>
      </c>
      <c r="AAS15" t="inlineStr">
        <is>
          <t>Mengetahui</t>
        </is>
      </c>
      <c r="AAT15" t="inlineStr">
        <is>
          <t>Digunakan untuk pupuk di lahan pertanian sendiri</t>
        </is>
      </c>
      <c r="AAU15" t="n">
        <v>1</v>
      </c>
      <c r="AAV15" t="n">
        <v>0</v>
      </c>
      <c r="AAW15" t="n">
        <v>0</v>
      </c>
      <c r="AAX15" t="n">
        <v>0</v>
      </c>
      <c r="AAY15" t="n">
        <v>0</v>
      </c>
      <c r="AAZ15" t="n">
        <v>0</v>
      </c>
      <c r="ABA15" t="n">
        <v>0</v>
      </c>
      <c r="ABB15" t="inlineStr">
        <is>
          <t>Pupuk cair untuk tanaman</t>
        </is>
      </c>
      <c r="ABC15" t="n">
        <v>1</v>
      </c>
      <c r="ABD15" t="n">
        <v>0</v>
      </c>
      <c r="ABE15" t="n">
        <v>0</v>
      </c>
      <c r="ABF15" t="n">
        <v>0</v>
      </c>
      <c r="ABG15" t="n">
        <v>0</v>
      </c>
      <c r="ABH15" t="n">
        <v/>
      </c>
      <c r="ABI15" t="n">
        <v/>
      </c>
      <c r="ABJ15" t="n">
        <v/>
      </c>
      <c r="ABK15" t="n">
        <v/>
      </c>
      <c r="ABL15" t="n">
        <v/>
      </c>
      <c r="ABM15" t="n">
        <v/>
      </c>
      <c r="ABN15" t="n">
        <v/>
      </c>
      <c r="ABO15" t="n">
        <v/>
      </c>
      <c r="ABP15" t="n">
        <v/>
      </c>
      <c r="ABQ15" t="inlineStr">
        <is>
          <t>Selada Kriting</t>
        </is>
      </c>
      <c r="ABR15" t="inlineStr">
        <is>
          <t>Cukup (2 minggu sekali)</t>
        </is>
      </c>
      <c r="ABS15" t="n">
        <v>560</v>
      </c>
      <c r="ABT15" t="n">
        <v/>
      </c>
      <c r="ABU15" t="n">
        <v>20</v>
      </c>
      <c r="ABV15" t="n">
        <v>0</v>
      </c>
      <c r="ABW15" t="inlineStr">
        <is>
          <t>NPK</t>
        </is>
      </c>
      <c r="ABX15" t="n">
        <v/>
      </c>
      <c r="ABY15" t="n">
        <v>10</v>
      </c>
      <c r="ABZ15" t="n">
        <v>19000</v>
      </c>
      <c r="ACA15" t="n">
        <v>10</v>
      </c>
      <c r="ACB15" t="n">
        <v>19000</v>
      </c>
      <c r="ACC15" t="n">
        <v>300</v>
      </c>
      <c r="ACD15" t="n">
        <v>300</v>
      </c>
      <c r="ACE15" t="inlineStr">
        <is>
          <t>Ya</t>
        </is>
      </c>
      <c r="ACF15" t="inlineStr">
        <is>
          <t>Tidak ada perubahan</t>
        </is>
      </c>
      <c r="ACG15" t="inlineStr">
        <is>
          <t>Tidak ada perubahan</t>
        </is>
      </c>
      <c r="ACH15" t="inlineStr">
        <is>
          <t>Tidak ada perubahan</t>
        </is>
      </c>
      <c r="ACI15" t="n">
        <v/>
      </c>
      <c r="ACJ15" t="n">
        <v/>
      </c>
      <c r="ACK15" t="n">
        <v/>
      </c>
      <c r="ACL15" t="n">
        <v/>
      </c>
      <c r="ACM15" t="n">
        <v/>
      </c>
      <c r="ACN15" t="n">
        <v/>
      </c>
      <c r="ACO15" t="n">
        <v/>
      </c>
      <c r="ACP15" t="n">
        <v/>
      </c>
      <c r="ACQ15" t="n">
        <v/>
      </c>
      <c r="ACR15" t="n">
        <v/>
      </c>
      <c r="ACS15" t="n">
        <v/>
      </c>
      <c r="ACT15" t="inlineStr">
        <is>
          <t>Tidak</t>
        </is>
      </c>
      <c r="ACU15" t="inlineStr">
        <is>
          <t>Manfaat besar dan membantu kehidupan sehari-hari</t>
        </is>
      </c>
      <c r="ACV15" t="inlineStr">
        <is>
          <t>Sama saja</t>
        </is>
      </c>
      <c r="ACW15" t="inlineStr">
        <is>
          <t>Anggota keluarga - Perempuan dewasa</t>
        </is>
      </c>
      <c r="ACX15" t="inlineStr">
        <is>
          <t>Netral/tidak tahu</t>
        </is>
      </c>
      <c r="ACY15" t="inlineStr">
        <is>
          <t>Anggota keluarga - Laki-laki dewasa Anggota keluarga - Perempuan dewasa Anggota keluarga - Anak-anak</t>
        </is>
      </c>
      <c r="ACZ15" t="n">
        <v>1</v>
      </c>
      <c r="ADA15" t="n">
        <v>1</v>
      </c>
      <c r="ADB15" t="n">
        <v>1</v>
      </c>
      <c r="ADC15" t="n">
        <v>0</v>
      </c>
      <c r="ADD15" t="inlineStr">
        <is>
          <t>Puas</t>
        </is>
      </c>
      <c r="ADE15" t="inlineStr">
        <is>
          <t>Cukup puas</t>
        </is>
      </c>
      <c r="ADF15" t="inlineStr">
        <is>
          <t>Puas</t>
        </is>
      </c>
      <c r="ADG15" t="inlineStr">
        <is>
          <t>Cukup puas</t>
        </is>
      </c>
      <c r="ADH15" t="inlineStr">
        <is>
          <t>Tidak</t>
        </is>
      </c>
      <c r="ADI15" t="n">
        <v/>
      </c>
      <c r="ADJ15" t="inlineStr">
        <is>
          <t>Cukup puas</t>
        </is>
      </c>
      <c r="ADK15" t="n">
        <v/>
      </c>
      <c r="ADL15" t="n">
        <v/>
      </c>
      <c r="ADM15" t="n">
        <v/>
      </c>
      <c r="ADN15" t="n">
        <v/>
      </c>
      <c r="ADO15" t="n">
        <v/>
      </c>
      <c r="ADP15" t="n">
        <v/>
      </c>
      <c r="ADQ15" t="n">
        <v/>
      </c>
      <c r="ADR15" t="n">
        <v/>
      </c>
      <c r="ADS15" t="n">
        <v/>
      </c>
      <c r="ADT15" t="n">
        <v/>
      </c>
      <c r="ADU15" t="inlineStr">
        <is>
          <t>Menghubungi CPO atau pendamping</t>
        </is>
      </c>
      <c r="ADV15" t="n">
        <v>0</v>
      </c>
      <c r="ADW15" t="n">
        <v>0</v>
      </c>
      <c r="ADX15" t="n">
        <v>0</v>
      </c>
      <c r="ADY15" t="n">
        <v>0</v>
      </c>
      <c r="ADZ15" t="n">
        <v>1</v>
      </c>
      <c r="AEA15" t="n">
        <v>0</v>
      </c>
      <c r="AEB15" t="n">
        <v>0</v>
      </c>
      <c r="AEC15" t="n">
        <v>0</v>
      </c>
      <c r="AED15" t="n">
        <v/>
      </c>
      <c r="AEE15" t="inlineStr">
        <is>
          <t>Perempuan dewasa</t>
        </is>
      </c>
      <c r="AEF15" t="n">
        <v/>
      </c>
      <c r="AEG15" t="inlineStr">
        <is>
          <t>Menghubungi melalui rekan</t>
        </is>
      </c>
      <c r="AEH15" t="n">
        <v/>
      </c>
      <c r="AEI15" t="inlineStr">
        <is>
          <t>Tidak</t>
        </is>
      </c>
      <c r="AEJ15" t="inlineStr">
        <is>
          <t>Tidak pernah</t>
        </is>
      </c>
      <c r="AEK15" t="inlineStr">
        <is>
          <t>Pengurangan pengeluaran rumah tangga (bahan bakar minyak, pupuk, dll.) Pasokan energi yang andal Lebih aman Pemanfaatan bio-slurry sebagai pupuk</t>
        </is>
      </c>
      <c r="AEL15" t="n">
        <v>1</v>
      </c>
      <c r="AEM15" t="n">
        <v>0</v>
      </c>
      <c r="AEN15" t="n">
        <v>1</v>
      </c>
      <c r="AEO15" t="n">
        <v>0</v>
      </c>
      <c r="AEP15" t="n">
        <v>1</v>
      </c>
      <c r="AEQ15" t="n">
        <v>0</v>
      </c>
      <c r="AER15" t="n">
        <v>0</v>
      </c>
      <c r="AES15" t="n">
        <v>1</v>
      </c>
      <c r="AET15" t="n">
        <v>0</v>
      </c>
      <c r="AEU15" t="n">
        <v>0</v>
      </c>
      <c r="AEV15" t="n">
        <v>0</v>
      </c>
      <c r="AEW15" t="n">
        <v>0</v>
      </c>
      <c r="AEX15" t="n">
        <v/>
      </c>
      <c r="AEY15" t="inlineStr">
        <is>
          <t>Memasak lebih aman</t>
        </is>
      </c>
      <c r="AEZ15" t="n">
        <v/>
      </c>
      <c r="AFA15" t="inlineStr">
        <is>
          <t>Tetangga / teman / saudara</t>
        </is>
      </c>
      <c r="AFB15" t="n">
        <v/>
      </c>
      <c r="AFC15" t="inlineStr">
        <is>
          <t>Cucu suryati Karyawangi-digester 2026-02-24-14_11_4.jpeg</t>
        </is>
      </c>
      <c r="AFD15" t="inlineStr">
        <is>
          <t>https://kf.kobotoolbox.org/api/v2/assets/avstPQqLr3Ab3ZdcVTXZ6f/data/685591009/attachments/att82DXqVqFvtXPJjxQeTspt/</t>
        </is>
      </c>
      <c r="AFE15" t="inlineStr">
        <is>
          <t>Cucu Suryati Karyawangi-konvensasi 2026-02-24-14_14_48.jpeg</t>
        </is>
      </c>
      <c r="AFF15" t="inlineStr">
        <is>
          <t>https://kf.kobotoolbox.org/api/v2/assets/avstPQqLr3Ab3ZdcVTXZ6f/data/685591009/attachments/attDFj3D7VCvnpiLrhsJJ4Ey/</t>
        </is>
      </c>
      <c r="AFG15" t="inlineStr">
        <is>
          <t>Ano</t>
        </is>
      </c>
      <c r="AFH15" t="n">
        <v/>
      </c>
      <c r="AFI15" t="n">
        <v/>
      </c>
    </row>
    <row r="16">
      <c r="A16" s="93" t="n">
        <v>46050</v>
      </c>
      <c r="B16" s="93" t="n">
        <v>46085</v>
      </c>
      <c r="C16" t="inlineStr">
        <is>
          <t>aep saepuloh</t>
        </is>
      </c>
      <c r="D16" t="inlineStr">
        <is>
          <t>dea momon</t>
        </is>
      </c>
      <c r="E16" t="n">
        <v>85352717363</v>
      </c>
      <c r="F16" t="inlineStr">
        <is>
          <t>-6.822097 107.709489 0 0</t>
        </is>
      </c>
      <c r="G16" t="n">
        <v>-6.822097</v>
      </c>
      <c r="H16" t="n">
        <v>107.709489</v>
      </c>
      <c r="I16" t="n">
        <v>0</v>
      </c>
      <c r="J16" t="n">
        <v>0</v>
      </c>
      <c r="K16" t="inlineStr">
        <is>
          <t>-6.822097, 107.709489</t>
        </is>
      </c>
      <c r="L16" t="inlineStr">
        <is>
          <t>-6.822097 107.709489 0 0</t>
        </is>
      </c>
      <c r="M16" t="n">
        <v>-6.822097</v>
      </c>
      <c r="N16" t="n">
        <v>107.709489</v>
      </c>
      <c r="O16" t="n">
        <v>0</v>
      </c>
      <c r="P16" t="n">
        <v>0</v>
      </c>
      <c r="Q16" t="inlineStr">
        <is>
          <t>-6.822097, 107.709489</t>
        </is>
      </c>
      <c r="R16" t="inlineStr">
        <is>
          <t>Jawa Barat</t>
        </is>
      </c>
      <c r="S16" t="n">
        <v>0</v>
      </c>
      <c r="T16" t="n">
        <v>0</v>
      </c>
      <c r="U16" t="n">
        <v>1</v>
      </c>
      <c r="V16" t="n">
        <v>0</v>
      </c>
      <c r="W16" t="n">
        <v>0</v>
      </c>
      <c r="X16" t="n">
        <v>0</v>
      </c>
      <c r="Y16" t="n">
        <v>0</v>
      </c>
      <c r="Z16" t="n">
        <v>0</v>
      </c>
      <c r="AA16" t="n">
        <v>0</v>
      </c>
      <c r="AB16" t="n">
        <v>0</v>
      </c>
      <c r="AC16" t="inlineStr">
        <is>
          <t>BANDUNG BARAT</t>
        </is>
      </c>
      <c r="AD16" t="inlineStr">
        <is>
          <t>LEMBANG</t>
        </is>
      </c>
      <c r="AE16" t="inlineStr">
        <is>
          <t>SUNTEN JAYA</t>
        </is>
      </c>
      <c r="AF16" t="inlineStr">
        <is>
          <t>MASON GRUP UJUNG BERUNG</t>
        </is>
      </c>
      <c r="AG16" t="inlineStr">
        <is>
          <t>UBP0172</t>
        </is>
      </c>
      <c r="AH16" t="n">
        <v>1</v>
      </c>
      <c r="AI16" t="inlineStr">
        <is>
          <t>VPA2</t>
        </is>
      </c>
      <c r="AJ16" t="inlineStr">
        <is>
          <t>Aktif</t>
        </is>
      </c>
      <c r="AK16" t="n">
        <v>51</v>
      </c>
      <c r="AL16" t="inlineStr">
        <is>
          <t>Laki-laki</t>
        </is>
      </c>
      <c r="AM16" t="inlineStr">
        <is>
          <t>Sudah menikah</t>
        </is>
      </c>
      <c r="AN16" t="inlineStr">
        <is>
          <t>SD/Sederajat</t>
        </is>
      </c>
      <c r="AO16" t="inlineStr">
        <is>
          <t>Petani</t>
        </is>
      </c>
      <c r="AP16" t="n">
        <v>1</v>
      </c>
      <c r="AQ16" t="n">
        <v>0</v>
      </c>
      <c r="AR16" t="n">
        <v>0</v>
      </c>
      <c r="AS16" t="n">
        <v>0</v>
      </c>
      <c r="AT16" t="n">
        <v>0</v>
      </c>
      <c r="AU16" t="n">
        <v>0</v>
      </c>
      <c r="AV16" t="n">
        <v>0</v>
      </c>
      <c r="AW16" t="n">
        <v>0</v>
      </c>
      <c r="AX16" t="n">
        <v/>
      </c>
      <c r="AY16" t="inlineStr">
        <is>
          <t>Peternak</t>
        </is>
      </c>
      <c r="AZ16" t="n">
        <v>0</v>
      </c>
      <c r="BA16" t="n">
        <v>1</v>
      </c>
      <c r="BB16" t="n">
        <v>0</v>
      </c>
      <c r="BC16" t="n">
        <v>0</v>
      </c>
      <c r="BD16" t="n">
        <v>0</v>
      </c>
      <c r="BE16" t="n">
        <v>0</v>
      </c>
      <c r="BF16" t="n">
        <v>0</v>
      </c>
      <c r="BG16" t="n">
        <v>0</v>
      </c>
      <c r="BH16" t="n">
        <v/>
      </c>
      <c r="BI16" t="inlineStr">
        <is>
          <t>Rp1.500.000 - Rp2.500.000</t>
        </is>
      </c>
      <c r="BJ16" t="n">
        <v>3</v>
      </c>
      <c r="BK16" t="n">
        <v>3</v>
      </c>
      <c r="BL16" t="n">
        <v>0</v>
      </c>
      <c r="BM16" t="n">
        <v>0</v>
      </c>
      <c r="BN16" t="inlineStr">
        <is>
          <t>Milik sendiri</t>
        </is>
      </c>
      <c r="BO16" t="inlineStr">
        <is>
          <t>Permanen (dinding bata dan semen)</t>
        </is>
      </c>
      <c r="BP16" t="n">
        <v>1</v>
      </c>
      <c r="BQ16" t="n">
        <v>0</v>
      </c>
      <c r="BR16" t="n">
        <v>0</v>
      </c>
      <c r="BS16" t="n">
        <v>0</v>
      </c>
      <c r="BT16" t="n">
        <v>0</v>
      </c>
      <c r="BU16" t="n">
        <v/>
      </c>
      <c r="BV16" t="inlineStr">
        <is>
          <t>Keramik/ubin</t>
        </is>
      </c>
      <c r="BW16" t="n">
        <v>0</v>
      </c>
      <c r="BX16" t="n">
        <v>0</v>
      </c>
      <c r="BY16" t="n">
        <v>1</v>
      </c>
      <c r="BZ16" t="n">
        <v>0</v>
      </c>
      <c r="CA16" t="n">
        <v>0</v>
      </c>
      <c r="CB16" t="n">
        <v/>
      </c>
      <c r="CC16" t="inlineStr">
        <is>
          <t>Genting</t>
        </is>
      </c>
      <c r="CD16" t="n">
        <v>0</v>
      </c>
      <c r="CE16" t="n">
        <v>0</v>
      </c>
      <c r="CF16" t="n">
        <v>0</v>
      </c>
      <c r="CG16" t="n">
        <v>0</v>
      </c>
      <c r="CH16" t="n">
        <v>0</v>
      </c>
      <c r="CI16" t="n">
        <v>1</v>
      </c>
      <c r="CJ16" t="n">
        <v>0</v>
      </c>
      <c r="CK16" t="n">
        <v/>
      </c>
      <c r="CL16" t="inlineStr">
        <is>
          <t>Ya</t>
        </is>
      </c>
      <c r="CM16" t="n">
        <v>2025</v>
      </c>
      <c r="CN16" t="inlineStr">
        <is>
          <t>Fixed-Dome (Kubah Tetap)</t>
        </is>
      </c>
      <c r="CO16" t="inlineStr">
        <is>
          <t>4 m³ (2-3 ekor sapi, ±3 jam memasak/hari, ±30 kg slurry/hari)</t>
        </is>
      </c>
      <c r="CP16" t="inlineStr">
        <is>
          <t>Lainnya</t>
        </is>
      </c>
      <c r="CQ16" t="n">
        <v>0</v>
      </c>
      <c r="CR16" t="n">
        <v>0</v>
      </c>
      <c r="CS16" t="n">
        <v>0</v>
      </c>
      <c r="CT16" t="n">
        <v>0</v>
      </c>
      <c r="CU16" t="n">
        <v>0</v>
      </c>
      <c r="CV16" t="n">
        <v>0</v>
      </c>
      <c r="CW16" t="n">
        <v>0</v>
      </c>
      <c r="CX16" t="n">
        <v>1</v>
      </c>
      <c r="CY16" t="inlineStr">
        <is>
          <t>Anggota keluarga - laki-laki</t>
        </is>
      </c>
      <c r="CZ16" t="n">
        <v>1</v>
      </c>
      <c r="DA16" t="n">
        <v>0</v>
      </c>
      <c r="DB16" t="n">
        <v>0</v>
      </c>
      <c r="DC16" t="n">
        <v/>
      </c>
      <c r="DD16" t="inlineStr">
        <is>
          <t>CPO atau pendamping</t>
        </is>
      </c>
      <c r="DE16" t="n">
        <v>0</v>
      </c>
      <c r="DF16" t="n">
        <v>0</v>
      </c>
      <c r="DG16" t="n">
        <v>1</v>
      </c>
      <c r="DH16" t="n">
        <v>0</v>
      </c>
      <c r="DI16" t="n">
        <v/>
      </c>
      <c r="DJ16" t="inlineStr">
        <is>
          <t>CPO atau pendamping</t>
        </is>
      </c>
      <c r="DK16" t="n">
        <v>0</v>
      </c>
      <c r="DL16" t="n">
        <v>0</v>
      </c>
      <c r="DM16" t="n">
        <v>1</v>
      </c>
      <c r="DN16" t="n">
        <v>0</v>
      </c>
      <c r="DO16" t="n">
        <v/>
      </c>
      <c r="DP16" t="inlineStr">
        <is>
          <t>Ya</t>
        </is>
      </c>
      <c r="DQ16" t="n">
        <v/>
      </c>
      <c r="DR16" t="n">
        <v/>
      </c>
      <c r="DS16" t="n">
        <v/>
      </c>
      <c r="DT16" t="n">
        <v/>
      </c>
      <c r="DU16" t="n">
        <v/>
      </c>
      <c r="DV16" t="n">
        <v/>
      </c>
      <c r="DW16" t="n">
        <v/>
      </c>
      <c r="DX16" t="n">
        <v/>
      </c>
      <c r="DY16" t="n">
        <v/>
      </c>
      <c r="DZ16" t="n">
        <v/>
      </c>
      <c r="EA16" t="n">
        <v/>
      </c>
      <c r="EB16" t="n">
        <v/>
      </c>
      <c r="EC16" t="n">
        <v/>
      </c>
      <c r="ED16" t="n">
        <v/>
      </c>
      <c r="EE16" t="n">
        <v/>
      </c>
      <c r="EF16" t="n">
        <v/>
      </c>
      <c r="EG16" t="n">
        <v/>
      </c>
      <c r="EH16" t="n">
        <v/>
      </c>
      <c r="EI16" t="inlineStr">
        <is>
          <t>Tidak ada masalah</t>
        </is>
      </c>
      <c r="EJ16" t="n">
        <v>0</v>
      </c>
      <c r="EK16" t="n">
        <v>0</v>
      </c>
      <c r="EL16" t="n">
        <v>0</v>
      </c>
      <c r="EM16" t="n">
        <v>1</v>
      </c>
      <c r="EN16" t="n">
        <v>0</v>
      </c>
      <c r="EO16" t="n">
        <v/>
      </c>
      <c r="EP16" t="inlineStr">
        <is>
          <t>Ya, cukup jelas dan mudah diikuti</t>
        </is>
      </c>
      <c r="EQ16" t="inlineStr">
        <is>
          <t>Bukan pelatihan</t>
        </is>
      </c>
      <c r="ER16" t="inlineStr">
        <is>
          <t>CPO atau pendamping</t>
        </is>
      </c>
      <c r="ES16" t="n">
        <v>1</v>
      </c>
      <c r="ET16" t="n">
        <v>0</v>
      </c>
      <c r="EU16" t="n">
        <v>0</v>
      </c>
      <c r="EV16" t="n">
        <v>0</v>
      </c>
      <c r="EW16" t="n">
        <v/>
      </c>
      <c r="EX16" t="inlineStr">
        <is>
          <t>Anggota keluarga - Laki-laki</t>
        </is>
      </c>
      <c r="EY16" t="n">
        <v>1</v>
      </c>
      <c r="EZ16" t="n">
        <v>0</v>
      </c>
      <c r="FA16" t="n">
        <v>0</v>
      </c>
      <c r="FB16" t="n">
        <v/>
      </c>
      <c r="FC16" t="inlineStr">
        <is>
          <t>Setiap minggu</t>
        </is>
      </c>
      <c r="FD16" t="n">
        <v/>
      </c>
      <c r="FE16" t="inlineStr">
        <is>
          <t>Mengetahui</t>
        </is>
      </c>
      <c r="FF16" t="inlineStr">
        <is>
          <t>Jarang (setiap bulan atau lebih)</t>
        </is>
      </c>
      <c r="FG16" t="inlineStr">
        <is>
          <t>Mengetahui</t>
        </is>
      </c>
      <c r="FH16" t="inlineStr">
        <is>
          <t>Sering (setiap minggu)</t>
        </is>
      </c>
      <c r="FI16" t="inlineStr">
        <is>
          <t>Mengetahui</t>
        </is>
      </c>
      <c r="FJ16" t="inlineStr">
        <is>
          <t>Sering (setiap minggu)</t>
        </is>
      </c>
      <c r="FK16" t="inlineStr">
        <is>
          <t>Tidak mengetahui</t>
        </is>
      </c>
      <c r="FL16" t="inlineStr">
        <is>
          <t>Tidak pernah</t>
        </is>
      </c>
      <c r="FM16" t="inlineStr">
        <is>
          <t>Mengetahui</t>
        </is>
      </c>
      <c r="FN16" t="inlineStr">
        <is>
          <t>Sering (setiap minggu)</t>
        </is>
      </c>
      <c r="FO16" t="inlineStr">
        <is>
          <t>Tidak mengetahui</t>
        </is>
      </c>
      <c r="FP16" t="inlineStr">
        <is>
          <t>Jarang (setiap bulan atau lebih)</t>
        </is>
      </c>
      <c r="FQ16" t="inlineStr">
        <is>
          <t>Mengetahui</t>
        </is>
      </c>
      <c r="FR16" t="inlineStr">
        <is>
          <t>Ya</t>
        </is>
      </c>
      <c r="FS16" t="inlineStr">
        <is>
          <t>Tidak mengetahui</t>
        </is>
      </c>
      <c r="FT16" t="inlineStr">
        <is>
          <t>Ya, selalu</t>
        </is>
      </c>
      <c r="FU16" t="inlineStr">
        <is>
          <t>Laki-laki dewasa Perempuan dewasa</t>
        </is>
      </c>
      <c r="FV16" t="n">
        <v>1</v>
      </c>
      <c r="FW16" t="n">
        <v>1</v>
      </c>
      <c r="FX16" t="n">
        <v>0</v>
      </c>
      <c r="FY16" t="n">
        <v>0</v>
      </c>
      <c r="FZ16" t="inlineStr">
        <is>
          <t>Cukup memahami</t>
        </is>
      </c>
      <c r="GA16" t="inlineStr">
        <is>
          <t>CPO</t>
        </is>
      </c>
      <c r="GB16" t="n">
        <v>1</v>
      </c>
      <c r="GC16" t="n">
        <v>0</v>
      </c>
      <c r="GD16" t="n">
        <v>0</v>
      </c>
      <c r="GE16" t="n">
        <v>0</v>
      </c>
      <c r="GF16" t="n">
        <v/>
      </c>
      <c r="GG16" t="inlineStr">
        <is>
          <t>Jarang</t>
        </is>
      </c>
      <c r="GH16" t="inlineStr">
        <is>
          <t>Ya</t>
        </is>
      </c>
      <c r="GI16" t="inlineStr">
        <is>
          <t>Komunitas lokal</t>
        </is>
      </c>
      <c r="GJ16" t="n">
        <v>0</v>
      </c>
      <c r="GK16" t="n">
        <v>0</v>
      </c>
      <c r="GL16" t="n">
        <v>1</v>
      </c>
      <c r="GM16" t="n">
        <v>0</v>
      </c>
      <c r="GN16" t="n">
        <v/>
      </c>
      <c r="GO16" t="n">
        <v>5</v>
      </c>
      <c r="GP16" t="inlineStr">
        <is>
          <t>Sebagian</t>
        </is>
      </c>
      <c r="GQ16" t="inlineStr">
        <is>
          <t>LPG</t>
        </is>
      </c>
      <c r="GR16" t="n">
        <v>1</v>
      </c>
      <c r="GS16" t="n">
        <v>0</v>
      </c>
      <c r="GT16" t="n">
        <v>0</v>
      </c>
      <c r="GU16" t="n">
        <v>0</v>
      </c>
      <c r="GV16" t="n">
        <v>0</v>
      </c>
      <c r="GW16" t="n">
        <v>0</v>
      </c>
      <c r="GX16" t="n">
        <v>0</v>
      </c>
      <c r="GY16" t="n">
        <v/>
      </c>
      <c r="GZ16" t="inlineStr">
        <is>
          <t>Ya</t>
        </is>
      </c>
      <c r="HA16" t="n">
        <v/>
      </c>
      <c r="HB16" t="n">
        <v/>
      </c>
      <c r="HC16" t="n">
        <v/>
      </c>
      <c r="HD16" t="n">
        <v/>
      </c>
      <c r="HE16" t="n">
        <v>12</v>
      </c>
      <c r="HF16" t="n">
        <v>112000</v>
      </c>
      <c r="HG16" t="n">
        <v>12</v>
      </c>
      <c r="HH16" t="n">
        <v>112000</v>
      </c>
      <c r="HI16" t="n">
        <v/>
      </c>
      <c r="HJ16" t="n">
        <v/>
      </c>
      <c r="HK16" t="n">
        <v/>
      </c>
      <c r="HL16" t="n">
        <v/>
      </c>
      <c r="HM16" t="n">
        <v/>
      </c>
      <c r="HN16" t="n">
        <v/>
      </c>
      <c r="HO16" t="n">
        <v/>
      </c>
      <c r="HP16" t="n">
        <v/>
      </c>
      <c r="HQ16" t="n">
        <v/>
      </c>
      <c r="HR16" t="n">
        <v/>
      </c>
      <c r="HS16" t="n">
        <v/>
      </c>
      <c r="HT16" t="n">
        <v/>
      </c>
      <c r="HU16" t="n">
        <v/>
      </c>
      <c r="HV16" t="n">
        <v/>
      </c>
      <c r="HW16" t="n">
        <v/>
      </c>
      <c r="HX16" t="n">
        <v/>
      </c>
      <c r="HY16" t="n">
        <v/>
      </c>
      <c r="HZ16" t="n">
        <v/>
      </c>
      <c r="IA16" t="n">
        <v>0</v>
      </c>
      <c r="IB16" t="n">
        <v>0</v>
      </c>
      <c r="IC16" t="n">
        <v/>
      </c>
      <c r="ID16" t="n">
        <v/>
      </c>
      <c r="IE16" t="n">
        <v/>
      </c>
      <c r="IF16" t="n">
        <v/>
      </c>
      <c r="IG16" t="n">
        <v/>
      </c>
      <c r="IH16" t="n">
        <v/>
      </c>
      <c r="II16" t="n">
        <v/>
      </c>
      <c r="IJ16" t="n">
        <v/>
      </c>
      <c r="IK16" t="inlineStr">
        <is>
          <t>30-50 kg</t>
        </is>
      </c>
      <c r="IL16" t="inlineStr">
        <is>
          <t>1-3 jam</t>
        </is>
      </c>
      <c r="IM16" t="inlineStr">
        <is>
          <t>Ya</t>
        </is>
      </c>
      <c r="IN16" t="inlineStr">
        <is>
          <t>Tidak</t>
        </is>
      </c>
      <c r="IO16" t="inlineStr">
        <is>
          <t>Tidak ada perubahan</t>
        </is>
      </c>
      <c r="IP16" t="n">
        <v/>
      </c>
      <c r="IQ16" t="inlineStr">
        <is>
          <t>Tidak pernah</t>
        </is>
      </c>
      <c r="IR16" t="n">
        <v/>
      </c>
      <c r="IS16" t="n">
        <v/>
      </c>
      <c r="IT16" t="n">
        <v/>
      </c>
      <c r="IU16" t="n">
        <v/>
      </c>
      <c r="IV16" t="n">
        <v/>
      </c>
      <c r="IW16" t="n">
        <v/>
      </c>
      <c r="IX16" t="n">
        <v/>
      </c>
      <c r="IY16" t="n">
        <v/>
      </c>
      <c r="IZ16" t="inlineStr">
        <is>
          <t>Tidak pernah</t>
        </is>
      </c>
      <c r="JA16" t="n">
        <v/>
      </c>
      <c r="JB16" t="n">
        <v/>
      </c>
      <c r="JC16" t="n">
        <v/>
      </c>
      <c r="JD16" t="n">
        <v/>
      </c>
      <c r="JE16" t="n">
        <v/>
      </c>
      <c r="JF16" t="n">
        <v/>
      </c>
      <c r="JG16" t="n">
        <v/>
      </c>
      <c r="JH16" t="n">
        <v/>
      </c>
      <c r="JI16" t="inlineStr">
        <is>
          <t>Tidak pernah</t>
        </is>
      </c>
      <c r="JJ16" t="n">
        <v/>
      </c>
      <c r="JK16" t="n">
        <v/>
      </c>
      <c r="JL16" t="n">
        <v/>
      </c>
      <c r="JM16" t="n">
        <v/>
      </c>
      <c r="JN16" t="n">
        <v/>
      </c>
      <c r="JO16" t="n">
        <v/>
      </c>
      <c r="JP16" t="n">
        <v/>
      </c>
      <c r="JQ16" t="n">
        <v/>
      </c>
      <c r="JR16" t="inlineStr">
        <is>
          <t>Tidak pernah</t>
        </is>
      </c>
      <c r="JS16" t="n">
        <v/>
      </c>
      <c r="JT16" t="n">
        <v/>
      </c>
      <c r="JU16" t="n">
        <v/>
      </c>
      <c r="JV16" t="n">
        <v/>
      </c>
      <c r="JW16" t="n">
        <v/>
      </c>
      <c r="JX16" t="n">
        <v/>
      </c>
      <c r="JY16" t="n">
        <v/>
      </c>
      <c r="JZ16" t="n">
        <v/>
      </c>
      <c r="KA16" t="inlineStr">
        <is>
          <t>Tidak pernah</t>
        </is>
      </c>
      <c r="KB16" t="n">
        <v/>
      </c>
      <c r="KC16" t="n">
        <v/>
      </c>
      <c r="KD16" t="n">
        <v/>
      </c>
      <c r="KE16" t="n">
        <v/>
      </c>
      <c r="KF16" t="n">
        <v/>
      </c>
      <c r="KG16" t="n">
        <v/>
      </c>
      <c r="KH16" t="n">
        <v/>
      </c>
      <c r="KI16" t="n">
        <v/>
      </c>
      <c r="KJ16" t="inlineStr">
        <is>
          <t>Tidak pernah</t>
        </is>
      </c>
      <c r="KK16" t="n">
        <v/>
      </c>
      <c r="KL16" t="n">
        <v/>
      </c>
      <c r="KM16" t="n">
        <v/>
      </c>
      <c r="KN16" t="n">
        <v/>
      </c>
      <c r="KO16" t="n">
        <v/>
      </c>
      <c r="KP16" t="n">
        <v/>
      </c>
      <c r="KQ16" t="n">
        <v/>
      </c>
      <c r="KR16" t="n">
        <v/>
      </c>
      <c r="KS16" t="inlineStr">
        <is>
          <t>Tidak ada perubahan</t>
        </is>
      </c>
      <c r="KT16" t="inlineStr">
        <is>
          <t>0-1 kali</t>
        </is>
      </c>
      <c r="KU16" t="inlineStr">
        <is>
          <t>0-1 kali</t>
        </is>
      </c>
      <c r="KV16" t="inlineStr">
        <is>
          <t>Laki-laki dewasa</t>
        </is>
      </c>
      <c r="KW16" t="n">
        <v>1</v>
      </c>
      <c r="KX16" t="n">
        <v>0</v>
      </c>
      <c r="KY16" t="n">
        <v>0</v>
      </c>
      <c r="KZ16" t="n">
        <v>0</v>
      </c>
      <c r="LA16" t="inlineStr">
        <is>
          <t>Tidak ada perubahan</t>
        </is>
      </c>
      <c r="LB16" t="inlineStr">
        <is>
          <t>Tidak ada perubahan</t>
        </is>
      </c>
      <c r="LC16" t="n">
        <v>6</v>
      </c>
      <c r="LD16" t="n">
        <v>0</v>
      </c>
      <c r="LE16" t="n">
        <v>0</v>
      </c>
      <c r="LF16" t="n">
        <v>0</v>
      </c>
      <c r="LG16" t="inlineStr">
        <is>
          <t>Tidak</t>
        </is>
      </c>
      <c r="LH16" t="n">
        <v/>
      </c>
      <c r="LI16" t="inlineStr">
        <is>
          <t>Tidak ada perubahan</t>
        </is>
      </c>
      <c r="LJ16" t="n">
        <v/>
      </c>
      <c r="LK16" t="n">
        <v/>
      </c>
      <c r="LL16" t="n">
        <v/>
      </c>
      <c r="LM16" t="n">
        <v/>
      </c>
      <c r="LN16" t="n">
        <v/>
      </c>
      <c r="LO16" t="n">
        <v/>
      </c>
      <c r="LP16" t="n">
        <v/>
      </c>
      <c r="LQ16" t="n">
        <v/>
      </c>
      <c r="LR16" t="n">
        <v/>
      </c>
      <c r="LS16" t="n">
        <v>0</v>
      </c>
      <c r="LT16" t="n">
        <v>0</v>
      </c>
      <c r="LU16" t="n">
        <v>20</v>
      </c>
      <c r="LV16" t="n">
        <v>0</v>
      </c>
      <c r="LW16" t="n">
        <v>0</v>
      </c>
      <c r="LX16" t="n">
        <v>20</v>
      </c>
      <c r="LY16" t="n">
        <v>0</v>
      </c>
      <c r="LZ16" t="n">
        <v>0</v>
      </c>
      <c r="MA16" t="n">
        <v>20</v>
      </c>
      <c r="MB16" t="inlineStr">
        <is>
          <t>Tidak</t>
        </is>
      </c>
      <c r="MC16" t="n">
        <v>0</v>
      </c>
      <c r="MD16" t="n">
        <v>0</v>
      </c>
      <c r="ME16" t="n">
        <v>40</v>
      </c>
      <c r="MF16" t="n">
        <v>40</v>
      </c>
      <c r="MG16" t="n">
        <v>0</v>
      </c>
      <c r="MH16" t="n">
        <v>0</v>
      </c>
      <c r="MI16" t="n">
        <v/>
      </c>
      <c r="MJ16" t="n">
        <v/>
      </c>
      <c r="MK16" t="n">
        <v/>
      </c>
      <c r="ML16" t="n">
        <v/>
      </c>
      <c r="MM16" t="n">
        <v/>
      </c>
      <c r="MN16" t="n">
        <v/>
      </c>
      <c r="MO16" t="n">
        <v/>
      </c>
      <c r="MP16" t="n">
        <v/>
      </c>
      <c r="MQ16" t="n">
        <v/>
      </c>
      <c r="MR16" t="inlineStr">
        <is>
          <t>Tidak ada waktu yang dihemat</t>
        </is>
      </c>
      <c r="MS16" t="n">
        <v/>
      </c>
      <c r="MT16" t="inlineStr">
        <is>
          <t>Tidak ada waktu yang dihemat</t>
        </is>
      </c>
      <c r="MU16" t="inlineStr">
        <is>
          <t>Tidak</t>
        </is>
      </c>
      <c r="MV16" t="n">
        <v/>
      </c>
      <c r="MW16" t="n">
        <v/>
      </c>
      <c r="MX16" t="n">
        <v/>
      </c>
      <c r="MY16" t="n">
        <v/>
      </c>
      <c r="MZ16" t="n">
        <v/>
      </c>
      <c r="NA16" t="n">
        <v/>
      </c>
      <c r="NB16" t="n">
        <v/>
      </c>
      <c r="NC16" t="n">
        <v/>
      </c>
      <c r="ND16" t="n">
        <v/>
      </c>
      <c r="NE16" t="n">
        <v/>
      </c>
      <c r="NF16" t="n">
        <v/>
      </c>
      <c r="NG16" t="n">
        <v/>
      </c>
      <c r="NH16" t="n">
        <v/>
      </c>
      <c r="NI16" t="n">
        <v/>
      </c>
      <c r="NJ16" t="n">
        <v/>
      </c>
      <c r="NK16" t="n">
        <v/>
      </c>
      <c r="NL16" t="inlineStr">
        <is>
          <t>Tidak</t>
        </is>
      </c>
      <c r="NM16" t="inlineStr">
        <is>
          <t>100% dana hibah</t>
        </is>
      </c>
      <c r="NN16" t="inlineStr">
        <is>
          <t>0 (100% sumber pembiayaan dari hibah)</t>
        </is>
      </c>
      <c r="NO16" t="inlineStr">
        <is>
          <t>Lainnya</t>
        </is>
      </c>
      <c r="NP16" t="inlineStr">
        <is>
          <t>Perguruan tinggi</t>
        </is>
      </c>
      <c r="NQ16" t="n">
        <v/>
      </c>
      <c r="NR16" t="n">
        <v/>
      </c>
      <c r="NS16" t="n">
        <v/>
      </c>
      <c r="NT16" t="n">
        <v/>
      </c>
      <c r="NU16" t="n">
        <v/>
      </c>
      <c r="NV16" t="n">
        <v/>
      </c>
      <c r="NW16" t="n">
        <v/>
      </c>
      <c r="NX16" t="inlineStr">
        <is>
          <t>Sama saja</t>
        </is>
      </c>
      <c r="NY16" t="n">
        <v>60</v>
      </c>
      <c r="NZ16" t="n">
        <v>0</v>
      </c>
      <c r="OA16" t="n">
        <v>0</v>
      </c>
      <c r="OB16" t="n">
        <v>0</v>
      </c>
      <c r="OC16" t="n">
        <v>30</v>
      </c>
      <c r="OD16" t="n">
        <v>0</v>
      </c>
      <c r="OE16" t="inlineStr">
        <is>
          <t>Tidak ada perubahan</t>
        </is>
      </c>
      <c r="OF16" t="inlineStr">
        <is>
          <t>Sama saja (tidak ada perbedaan waktu memasak MAUPUN rasa/bau makanan bila dibandingkan penggunaan sebelumnya)</t>
        </is>
      </c>
      <c r="OG16" t="inlineStr">
        <is>
          <t>Ya</t>
        </is>
      </c>
      <c r="OH16" t="n">
        <v>0</v>
      </c>
      <c r="OI16" t="n">
        <v>4</v>
      </c>
      <c r="OJ16" t="n">
        <v>0</v>
      </c>
      <c r="OK16" t="n">
        <v>0</v>
      </c>
      <c r="OL16" t="n">
        <v>0</v>
      </c>
      <c r="OM16" t="n">
        <v>0</v>
      </c>
      <c r="ON16" t="n">
        <v>0</v>
      </c>
      <c r="OO16" t="n">
        <v>0</v>
      </c>
      <c r="OP16" t="inlineStr">
        <is>
          <t>Sapi perah</t>
        </is>
      </c>
      <c r="OQ16" t="n">
        <v>0</v>
      </c>
      <c r="OR16" t="n">
        <v>1</v>
      </c>
      <c r="OS16" t="n">
        <v>0</v>
      </c>
      <c r="OT16" t="n">
        <v>0</v>
      </c>
      <c r="OU16" t="n">
        <v>0</v>
      </c>
      <c r="OV16" t="n">
        <v>0</v>
      </c>
      <c r="OW16" t="n">
        <v>0</v>
      </c>
      <c r="OX16" t="n">
        <v>0</v>
      </c>
      <c r="OY16" t="n">
        <v>0</v>
      </c>
      <c r="OZ16" t="inlineStr">
        <is>
          <t>Sapi perah</t>
        </is>
      </c>
      <c r="PA16" t="n">
        <v>0</v>
      </c>
      <c r="PB16" t="n">
        <v>1</v>
      </c>
      <c r="PC16" t="n">
        <v>0</v>
      </c>
      <c r="PD16" t="n">
        <v>0</v>
      </c>
      <c r="PE16" t="n">
        <v>0</v>
      </c>
      <c r="PF16" t="n">
        <v>0</v>
      </c>
      <c r="PG16" t="n">
        <v>0</v>
      </c>
      <c r="PH16" t="n">
        <v>0</v>
      </c>
      <c r="PI16" t="n">
        <v>0</v>
      </c>
      <c r="PJ16" t="inlineStr">
        <is>
          <t>Tidak ada</t>
        </is>
      </c>
      <c r="PK16" t="n">
        <v>0</v>
      </c>
      <c r="PL16" t="n">
        <v>0</v>
      </c>
      <c r="PM16" t="n">
        <v>0</v>
      </c>
      <c r="PN16" t="n">
        <v>0</v>
      </c>
      <c r="PO16" t="n">
        <v>0</v>
      </c>
      <c r="PP16" t="n">
        <v>0</v>
      </c>
      <c r="PQ16" t="n">
        <v>0</v>
      </c>
      <c r="PR16" t="n">
        <v>0</v>
      </c>
      <c r="PS16" t="n">
        <v>1</v>
      </c>
      <c r="PT16" t="n">
        <v/>
      </c>
      <c r="PU16" t="n">
        <v/>
      </c>
      <c r="PV16" t="n">
        <v/>
      </c>
      <c r="PW16" t="n">
        <v/>
      </c>
      <c r="PX16" t="n">
        <v/>
      </c>
      <c r="PY16" t="n">
        <v/>
      </c>
      <c r="PZ16" t="n">
        <v/>
      </c>
      <c r="QA16" t="n">
        <v/>
      </c>
      <c r="QB16" t="n">
        <v/>
      </c>
      <c r="QC16" t="n">
        <v/>
      </c>
      <c r="QD16" t="n">
        <v/>
      </c>
      <c r="QE16" t="inlineStr">
        <is>
          <t>2-Dibuang ke sungai</t>
        </is>
      </c>
      <c r="QF16" t="n">
        <v>0</v>
      </c>
      <c r="QG16" t="n">
        <v>0</v>
      </c>
      <c r="QH16" t="n">
        <v>0</v>
      </c>
      <c r="QI16" t="n">
        <v>0</v>
      </c>
      <c r="QJ16" t="n">
        <v>0</v>
      </c>
      <c r="QK16" t="n">
        <v>0</v>
      </c>
      <c r="QL16" t="n">
        <v>1</v>
      </c>
      <c r="QM16" t="n">
        <v>0</v>
      </c>
      <c r="QN16" t="n">
        <v>0</v>
      </c>
      <c r="QO16" t="n">
        <v/>
      </c>
      <c r="QP16" t="n">
        <v/>
      </c>
      <c r="QQ16" t="n">
        <v/>
      </c>
      <c r="QR16" t="n">
        <v/>
      </c>
      <c r="QS16" t="n">
        <v/>
      </c>
      <c r="QT16" t="n">
        <v/>
      </c>
      <c r="QU16" t="n">
        <v/>
      </c>
      <c r="QV16" t="n">
        <v/>
      </c>
      <c r="QW16" t="n">
        <v/>
      </c>
      <c r="QX16" t="n">
        <v/>
      </c>
      <c r="QY16" t="n">
        <v/>
      </c>
      <c r="QZ16" t="n">
        <v/>
      </c>
      <c r="RA16" t="n">
        <v/>
      </c>
      <c r="RB16" t="n">
        <v/>
      </c>
      <c r="RC16" t="n">
        <v/>
      </c>
      <c r="RD16" t="n">
        <v/>
      </c>
      <c r="RE16" t="n">
        <v/>
      </c>
      <c r="RF16" t="n">
        <v/>
      </c>
      <c r="RG16" t="n">
        <v/>
      </c>
      <c r="RH16" t="n">
        <v/>
      </c>
      <c r="RI16" t="n">
        <v/>
      </c>
      <c r="RJ16" t="n">
        <v/>
      </c>
      <c r="RK16" t="n">
        <v/>
      </c>
      <c r="RL16" t="n">
        <v/>
      </c>
      <c r="RM16" t="n">
        <v/>
      </c>
      <c r="RN16" t="n">
        <v/>
      </c>
      <c r="RO16" t="n">
        <v/>
      </c>
      <c r="RP16" t="n">
        <v/>
      </c>
      <c r="RQ16" t="n">
        <v/>
      </c>
      <c r="RR16" t="n">
        <v/>
      </c>
      <c r="RS16" t="n">
        <v/>
      </c>
      <c r="RT16" t="n">
        <v/>
      </c>
      <c r="RU16" t="n">
        <v/>
      </c>
      <c r="RV16" t="n">
        <v/>
      </c>
      <c r="RW16" t="n">
        <v/>
      </c>
      <c r="RX16" t="n">
        <v/>
      </c>
      <c r="RY16" t="n">
        <v/>
      </c>
      <c r="RZ16" t="n">
        <v/>
      </c>
      <c r="SA16" t="n">
        <v/>
      </c>
      <c r="SB16" t="n">
        <v/>
      </c>
      <c r="SC16" t="n">
        <v/>
      </c>
      <c r="SD16" t="n">
        <v/>
      </c>
      <c r="SE16" t="n">
        <v/>
      </c>
      <c r="SF16" t="n">
        <v/>
      </c>
      <c r="SG16" t="n">
        <v/>
      </c>
      <c r="SH16" t="n">
        <v/>
      </c>
      <c r="SI16" t="n">
        <v/>
      </c>
      <c r="SJ16" t="n">
        <v/>
      </c>
      <c r="SK16" t="n">
        <v/>
      </c>
      <c r="SL16" t="n">
        <v/>
      </c>
      <c r="SM16" t="n">
        <v/>
      </c>
      <c r="SN16" t="n">
        <v/>
      </c>
      <c r="SO16" t="n">
        <v/>
      </c>
      <c r="SP16" t="n">
        <v/>
      </c>
      <c r="SQ16" t="n">
        <v/>
      </c>
      <c r="SR16" t="n">
        <v/>
      </c>
      <c r="SS16" t="n">
        <v/>
      </c>
      <c r="ST16" t="n">
        <v/>
      </c>
      <c r="SU16" t="n">
        <v/>
      </c>
      <c r="SV16" t="n">
        <v/>
      </c>
      <c r="SW16" t="n">
        <v/>
      </c>
      <c r="SX16" t="n">
        <v/>
      </c>
      <c r="SY16" t="n">
        <v/>
      </c>
      <c r="SZ16" t="n">
        <v>4</v>
      </c>
      <c r="TA16" t="n">
        <v/>
      </c>
      <c r="TB16" t="n">
        <v/>
      </c>
      <c r="TC16" t="n">
        <v/>
      </c>
      <c r="TD16" t="n">
        <v/>
      </c>
      <c r="TE16" t="n">
        <v/>
      </c>
      <c r="TF16" t="n">
        <v/>
      </c>
      <c r="TG16" t="n">
        <v/>
      </c>
      <c r="TH16" t="n">
        <v/>
      </c>
      <c r="TI16" t="n">
        <v/>
      </c>
      <c r="TJ16" t="n">
        <v/>
      </c>
      <c r="TK16" t="n">
        <v/>
      </c>
      <c r="TL16" t="n">
        <v/>
      </c>
      <c r="TM16" t="n">
        <v/>
      </c>
      <c r="TN16" t="n">
        <v/>
      </c>
      <c r="TO16" t="n">
        <v/>
      </c>
      <c r="TP16" t="n">
        <v/>
      </c>
      <c r="TQ16" t="n">
        <v/>
      </c>
      <c r="TR16" t="n">
        <v/>
      </c>
      <c r="TS16" t="n">
        <v/>
      </c>
      <c r="TT16" t="n">
        <v/>
      </c>
      <c r="TU16" t="n">
        <v/>
      </c>
      <c r="TV16" t="n">
        <v/>
      </c>
      <c r="TW16" t="n">
        <v/>
      </c>
      <c r="TX16" t="n">
        <v/>
      </c>
      <c r="TY16" t="n">
        <v/>
      </c>
      <c r="TZ16" t="n">
        <v/>
      </c>
      <c r="UA16" t="n">
        <v/>
      </c>
      <c r="UB16" t="n">
        <v/>
      </c>
      <c r="UC16" t="n">
        <v/>
      </c>
      <c r="UD16" t="n">
        <v/>
      </c>
      <c r="UE16" t="n">
        <v/>
      </c>
      <c r="UF16" t="n">
        <v/>
      </c>
      <c r="UG16" t="n">
        <v/>
      </c>
      <c r="UH16" t="n">
        <v/>
      </c>
      <c r="UI16" t="n">
        <v/>
      </c>
      <c r="UJ16" t="n">
        <v/>
      </c>
      <c r="UK16" t="n">
        <v/>
      </c>
      <c r="UL16" t="n">
        <v/>
      </c>
      <c r="UM16" t="n">
        <v/>
      </c>
      <c r="UN16" t="n">
        <v/>
      </c>
      <c r="UO16" t="n">
        <v/>
      </c>
      <c r="UP16" t="n">
        <v/>
      </c>
      <c r="UQ16" t="n">
        <v/>
      </c>
      <c r="UR16" t="n">
        <v/>
      </c>
      <c r="US16" t="n">
        <v/>
      </c>
      <c r="UT16" t="n">
        <v/>
      </c>
      <c r="UU16" t="n">
        <v/>
      </c>
      <c r="UV16" t="inlineStr">
        <is>
          <t>Pemberian pakan di kandang</t>
        </is>
      </c>
      <c r="UW16" t="n">
        <v/>
      </c>
      <c r="UX16" t="n">
        <v/>
      </c>
      <c r="UY16" t="n">
        <v/>
      </c>
      <c r="UZ16" t="n">
        <v/>
      </c>
      <c r="VA16" t="n">
        <v/>
      </c>
      <c r="VB16" t="n">
        <v/>
      </c>
      <c r="VC16" t="n">
        <v/>
      </c>
      <c r="VD16" t="inlineStr">
        <is>
          <t>Sangat teratur (setiap hari)</t>
        </is>
      </c>
      <c r="VE16" t="n">
        <v/>
      </c>
      <c r="VF16" t="n">
        <v/>
      </c>
      <c r="VG16" t="n">
        <v/>
      </c>
      <c r="VH16" t="n">
        <v/>
      </c>
      <c r="VI16" t="n">
        <v/>
      </c>
      <c r="VJ16" t="n">
        <v/>
      </c>
      <c r="VK16" t="n">
        <v/>
      </c>
      <c r="VL16" t="inlineStr">
        <is>
          <t>Sangat sering (&gt;1 kali sehari)</t>
        </is>
      </c>
      <c r="VM16" t="n">
        <v/>
      </c>
      <c r="VN16" t="n">
        <v/>
      </c>
      <c r="VO16" t="n">
        <v/>
      </c>
      <c r="VP16" t="n">
        <v/>
      </c>
      <c r="VQ16" t="n">
        <v/>
      </c>
      <c r="VR16" t="n">
        <v/>
      </c>
      <c r="VS16" t="n">
        <v/>
      </c>
      <c r="VT16" t="n">
        <v/>
      </c>
      <c r="VU16" t="n">
        <v/>
      </c>
      <c r="VV16" t="n">
        <v/>
      </c>
      <c r="VW16" t="n">
        <v/>
      </c>
      <c r="VX16" t="n">
        <v/>
      </c>
      <c r="VY16" t="n">
        <v/>
      </c>
      <c r="VZ16" t="n">
        <v/>
      </c>
      <c r="WA16" t="n">
        <v/>
      </c>
      <c r="WB16" t="n">
        <v/>
      </c>
      <c r="WC16" t="n">
        <v/>
      </c>
      <c r="WD16" t="n">
        <v/>
      </c>
      <c r="WE16" t="n">
        <v/>
      </c>
      <c r="WF16" t="inlineStr">
        <is>
          <t>6-Digester biogas</t>
        </is>
      </c>
      <c r="WG16" t="n">
        <v>0</v>
      </c>
      <c r="WH16" t="n">
        <v>0</v>
      </c>
      <c r="WI16" t="n">
        <v>0</v>
      </c>
      <c r="WJ16" t="n">
        <v>0</v>
      </c>
      <c r="WK16" t="n">
        <v>0</v>
      </c>
      <c r="WL16" t="n">
        <v>0</v>
      </c>
      <c r="WM16" t="n">
        <v>0</v>
      </c>
      <c r="WN16" t="n">
        <v>0</v>
      </c>
      <c r="WO16" t="n">
        <v>0</v>
      </c>
      <c r="WP16" t="n">
        <v>1</v>
      </c>
      <c r="WQ16" t="n">
        <v>0</v>
      </c>
      <c r="WR16" t="n">
        <v>0</v>
      </c>
      <c r="WS16" t="n">
        <v/>
      </c>
      <c r="WT16" t="n">
        <v/>
      </c>
      <c r="WU16" t="n">
        <v/>
      </c>
      <c r="WV16" t="n">
        <v/>
      </c>
      <c r="WW16" t="n">
        <v/>
      </c>
      <c r="WX16" t="n">
        <v/>
      </c>
      <c r="WY16" t="n">
        <v/>
      </c>
      <c r="WZ16" t="n">
        <v/>
      </c>
      <c r="XA16" t="n">
        <v/>
      </c>
      <c r="XB16" t="n">
        <v/>
      </c>
      <c r="XC16" t="n">
        <v/>
      </c>
      <c r="XD16" t="n">
        <v/>
      </c>
      <c r="XE16" t="n">
        <v/>
      </c>
      <c r="XF16" t="n">
        <v/>
      </c>
      <c r="XG16" t="n">
        <v/>
      </c>
      <c r="XH16" t="n">
        <v/>
      </c>
      <c r="XI16" t="n">
        <v/>
      </c>
      <c r="XJ16" t="n">
        <v/>
      </c>
      <c r="XK16" t="n">
        <v/>
      </c>
      <c r="XL16" t="n">
        <v/>
      </c>
      <c r="XM16" t="n">
        <v/>
      </c>
      <c r="XN16" t="n">
        <v/>
      </c>
      <c r="XO16" t="n">
        <v/>
      </c>
      <c r="XP16" t="n">
        <v/>
      </c>
      <c r="XQ16" t="n">
        <v/>
      </c>
      <c r="XR16" t="n">
        <v/>
      </c>
      <c r="XS16" t="n">
        <v/>
      </c>
      <c r="XT16" t="n">
        <v/>
      </c>
      <c r="XU16" t="n">
        <v/>
      </c>
      <c r="XV16" t="n">
        <v/>
      </c>
      <c r="XW16" t="n">
        <v/>
      </c>
      <c r="XX16" t="n">
        <v/>
      </c>
      <c r="XY16" t="n">
        <v/>
      </c>
      <c r="XZ16" t="n">
        <v/>
      </c>
      <c r="YA16" t="n">
        <v/>
      </c>
      <c r="YB16" t="n">
        <v/>
      </c>
      <c r="YC16" t="n">
        <v/>
      </c>
      <c r="YD16" t="n">
        <v/>
      </c>
      <c r="YE16" t="n">
        <v/>
      </c>
      <c r="YF16" t="n">
        <v/>
      </c>
      <c r="YG16" t="n">
        <v/>
      </c>
      <c r="YH16" t="n">
        <v/>
      </c>
      <c r="YI16" t="n">
        <v/>
      </c>
      <c r="YJ16" t="n">
        <v/>
      </c>
      <c r="YK16" t="n">
        <v/>
      </c>
      <c r="YL16" t="n">
        <v/>
      </c>
      <c r="YM16" t="n">
        <v/>
      </c>
      <c r="YN16" t="n">
        <v/>
      </c>
      <c r="YO16" t="n">
        <v/>
      </c>
      <c r="YP16" t="n">
        <v/>
      </c>
      <c r="YQ16" t="n">
        <v/>
      </c>
      <c r="YR16" t="n">
        <v/>
      </c>
      <c r="YS16" t="n">
        <v/>
      </c>
      <c r="YT16" t="n">
        <v/>
      </c>
      <c r="YU16" t="n">
        <v/>
      </c>
      <c r="YV16" t="n">
        <v/>
      </c>
      <c r="YW16" t="n">
        <v/>
      </c>
      <c r="YX16" t="n">
        <v/>
      </c>
      <c r="YY16" t="n">
        <v/>
      </c>
      <c r="YZ16" t="n">
        <v/>
      </c>
      <c r="ZA16" t="n">
        <v/>
      </c>
      <c r="ZB16" t="n">
        <v/>
      </c>
      <c r="ZC16" t="n">
        <v/>
      </c>
      <c r="ZD16" t="n">
        <v/>
      </c>
      <c r="ZE16" t="n">
        <v/>
      </c>
      <c r="ZF16" t="n">
        <v/>
      </c>
      <c r="ZG16" t="n">
        <v/>
      </c>
      <c r="ZH16" t="n">
        <v/>
      </c>
      <c r="ZI16" t="n">
        <v/>
      </c>
      <c r="ZJ16" t="n">
        <v/>
      </c>
      <c r="ZK16" t="n">
        <v/>
      </c>
      <c r="ZL16" t="n">
        <v/>
      </c>
      <c r="ZM16" t="n">
        <v/>
      </c>
      <c r="ZN16" t="n">
        <v/>
      </c>
      <c r="ZO16" t="n">
        <v>100</v>
      </c>
      <c r="ZP16" t="n">
        <v/>
      </c>
      <c r="ZQ16" t="n">
        <v/>
      </c>
      <c r="ZR16" t="n">
        <v/>
      </c>
      <c r="ZS16" t="n">
        <v/>
      </c>
      <c r="ZT16" t="n">
        <v/>
      </c>
      <c r="ZU16" t="n">
        <v/>
      </c>
      <c r="ZV16" t="n">
        <v/>
      </c>
      <c r="ZW16" t="n">
        <v>3</v>
      </c>
      <c r="ZX16" t="n">
        <v/>
      </c>
      <c r="ZY16" t="n">
        <v/>
      </c>
      <c r="ZZ16" t="n">
        <v/>
      </c>
      <c r="AAA16" t="n">
        <v/>
      </c>
      <c r="AAB16" t="n">
        <v/>
      </c>
      <c r="AAC16" t="n">
        <v/>
      </c>
      <c r="AAD16" t="n">
        <v/>
      </c>
      <c r="AAE16" t="inlineStr">
        <is>
          <t>Pakan segar (misal: rumput)</t>
        </is>
      </c>
      <c r="AAF16" t="n">
        <v/>
      </c>
      <c r="AAG16" t="n">
        <v/>
      </c>
      <c r="AAH16" t="n">
        <v/>
      </c>
      <c r="AAI16" t="n">
        <v/>
      </c>
      <c r="AAJ16" t="n">
        <v/>
      </c>
      <c r="AAK16" t="n">
        <v/>
      </c>
      <c r="AAL16" t="inlineStr">
        <is>
          <t>Ya</t>
        </is>
      </c>
      <c r="AAM16" t="inlineStr">
        <is>
          <t>Padat</t>
        </is>
      </c>
      <c r="AAN16" t="n">
        <v>1</v>
      </c>
      <c r="AAO16" t="n">
        <v>0</v>
      </c>
      <c r="AAP16" t="n">
        <v/>
      </c>
      <c r="AAQ16" t="n">
        <v>25</v>
      </c>
      <c r="AAR16" t="inlineStr">
        <is>
          <t>Ya</t>
        </is>
      </c>
      <c r="AAS16" t="inlineStr">
        <is>
          <t>Mengetahui</t>
        </is>
      </c>
      <c r="AAT16" t="inlineStr">
        <is>
          <t>Digunakan untuk pupuk di lahan pertanian sendiri</t>
        </is>
      </c>
      <c r="AAU16" t="n">
        <v>1</v>
      </c>
      <c r="AAV16" t="n">
        <v>0</v>
      </c>
      <c r="AAW16" t="n">
        <v>0</v>
      </c>
      <c r="AAX16" t="n">
        <v>0</v>
      </c>
      <c r="AAY16" t="n">
        <v>0</v>
      </c>
      <c r="AAZ16" t="n">
        <v>0</v>
      </c>
      <c r="ABA16" t="n">
        <v>0</v>
      </c>
      <c r="ABB16" t="inlineStr">
        <is>
          <t>Media untuk pembibitan tanaman</t>
        </is>
      </c>
      <c r="ABC16" t="n">
        <v>0</v>
      </c>
      <c r="ABD16" t="n">
        <v>0</v>
      </c>
      <c r="ABE16" t="n">
        <v>0</v>
      </c>
      <c r="ABF16" t="n">
        <v>1</v>
      </c>
      <c r="ABG16" t="n">
        <v>0</v>
      </c>
      <c r="ABH16" t="n">
        <v/>
      </c>
      <c r="ABI16" t="n">
        <v/>
      </c>
      <c r="ABJ16" t="n">
        <v/>
      </c>
      <c r="ABK16" t="n">
        <v/>
      </c>
      <c r="ABL16" t="n">
        <v/>
      </c>
      <c r="ABM16" t="n">
        <v/>
      </c>
      <c r="ABN16" t="n">
        <v/>
      </c>
      <c r="ABO16" t="n">
        <v/>
      </c>
      <c r="ABP16" t="n">
        <v/>
      </c>
      <c r="ABQ16" t="inlineStr">
        <is>
          <t>Sayuran</t>
        </is>
      </c>
      <c r="ABR16" t="inlineStr">
        <is>
          <t>Cukup (2 minggu sekali)</t>
        </is>
      </c>
      <c r="ABS16" t="n">
        <v>900</v>
      </c>
      <c r="ABT16" t="n">
        <v/>
      </c>
      <c r="ABU16" t="n">
        <v>0</v>
      </c>
      <c r="ABV16" t="n">
        <v>26</v>
      </c>
      <c r="ABW16" t="inlineStr">
        <is>
          <t>Urea</t>
        </is>
      </c>
      <c r="ABX16" t="n">
        <v/>
      </c>
      <c r="ABY16" t="n">
        <v>50</v>
      </c>
      <c r="ABZ16" t="n">
        <v>15000</v>
      </c>
      <c r="ACA16" t="n">
        <v>30</v>
      </c>
      <c r="ACB16" t="n">
        <v>15000</v>
      </c>
      <c r="ACC16" t="n">
        <v>2500</v>
      </c>
      <c r="ACD16" t="n">
        <v>3000</v>
      </c>
      <c r="ACE16" t="inlineStr">
        <is>
          <t>Ya</t>
        </is>
      </c>
      <c r="ACF16" t="inlineStr">
        <is>
          <t>Cukup meningkat</t>
        </is>
      </c>
      <c r="ACG16" t="inlineStr">
        <is>
          <t>Cukup meningkat</t>
        </is>
      </c>
      <c r="ACH16" t="inlineStr">
        <is>
          <t>Cukup meningkat</t>
        </is>
      </c>
      <c r="ACI16" t="n">
        <v/>
      </c>
      <c r="ACJ16" t="n">
        <v/>
      </c>
      <c r="ACK16" t="n">
        <v/>
      </c>
      <c r="ACL16" t="n">
        <v/>
      </c>
      <c r="ACM16" t="n">
        <v/>
      </c>
      <c r="ACN16" t="n">
        <v/>
      </c>
      <c r="ACO16" t="n">
        <v/>
      </c>
      <c r="ACP16" t="n">
        <v/>
      </c>
      <c r="ACQ16" t="n">
        <v/>
      </c>
      <c r="ACR16" t="n">
        <v/>
      </c>
      <c r="ACS16" t="n">
        <v/>
      </c>
      <c r="ACT16" t="inlineStr">
        <is>
          <t>Ada</t>
        </is>
      </c>
      <c r="ACU16" t="inlineStr">
        <is>
          <t>Manfaat besar dan membantu kehidupan sehari-hari</t>
        </is>
      </c>
      <c r="ACV16" t="inlineStr">
        <is>
          <t>Sama saja</t>
        </is>
      </c>
      <c r="ACW16" t="inlineStr">
        <is>
          <t>Anggota keluarga - Perempuan dewasa</t>
        </is>
      </c>
      <c r="ACX16" t="inlineStr">
        <is>
          <t>Setuju</t>
        </is>
      </c>
      <c r="ACY16" t="inlineStr">
        <is>
          <t>Anggota keluarga - Laki-laki dewasa Anggota keluarga - Perempuan dewasa Anggota keluarga - Anak-anak</t>
        </is>
      </c>
      <c r="ACZ16" t="n">
        <v>1</v>
      </c>
      <c r="ADA16" t="n">
        <v>1</v>
      </c>
      <c r="ADB16" t="n">
        <v>1</v>
      </c>
      <c r="ADC16" t="n">
        <v>0</v>
      </c>
      <c r="ADD16" t="inlineStr">
        <is>
          <t>Cukup puas</t>
        </is>
      </c>
      <c r="ADE16" t="inlineStr">
        <is>
          <t>Cukup puas</t>
        </is>
      </c>
      <c r="ADF16" t="inlineStr">
        <is>
          <t>Cukup puas</t>
        </is>
      </c>
      <c r="ADG16" t="inlineStr">
        <is>
          <t>Cukup puas</t>
        </is>
      </c>
      <c r="ADH16" t="inlineStr">
        <is>
          <t>Tidak</t>
        </is>
      </c>
      <c r="ADI16" t="n">
        <v/>
      </c>
      <c r="ADJ16" t="inlineStr">
        <is>
          <t>Puas</t>
        </is>
      </c>
      <c r="ADK16" t="n">
        <v/>
      </c>
      <c r="ADL16" t="n">
        <v/>
      </c>
      <c r="ADM16" t="n">
        <v/>
      </c>
      <c r="ADN16" t="n">
        <v/>
      </c>
      <c r="ADO16" t="n">
        <v/>
      </c>
      <c r="ADP16" t="n">
        <v/>
      </c>
      <c r="ADQ16" t="n">
        <v/>
      </c>
      <c r="ADR16" t="n">
        <v/>
      </c>
      <c r="ADS16" t="n">
        <v/>
      </c>
      <c r="ADT16" t="n">
        <v/>
      </c>
      <c r="ADU16" t="inlineStr">
        <is>
          <t>Memperbaiki sendiri</t>
        </is>
      </c>
      <c r="ADV16" t="n">
        <v>0</v>
      </c>
      <c r="ADW16" t="n">
        <v>0</v>
      </c>
      <c r="ADX16" t="n">
        <v>0</v>
      </c>
      <c r="ADY16" t="n">
        <v>0</v>
      </c>
      <c r="ADZ16" t="n">
        <v>0</v>
      </c>
      <c r="AEA16" t="n">
        <v>1</v>
      </c>
      <c r="AEB16" t="n">
        <v>0</v>
      </c>
      <c r="AEC16" t="n">
        <v>0</v>
      </c>
      <c r="AED16" t="n">
        <v/>
      </c>
      <c r="AEE16" t="inlineStr">
        <is>
          <t>Laki-laki dewasa</t>
        </is>
      </c>
      <c r="AEF16" t="n">
        <v/>
      </c>
      <c r="AEG16" t="inlineStr">
        <is>
          <t>Menelepon atau WA langsung</t>
        </is>
      </c>
      <c r="AEH16" t="n">
        <v/>
      </c>
      <c r="AEI16" t="inlineStr">
        <is>
          <t>Tidak</t>
        </is>
      </c>
      <c r="AEJ16" t="inlineStr">
        <is>
          <t>Ya, selalu</t>
        </is>
      </c>
      <c r="AEK16" t="inlineStr">
        <is>
          <t>Lebih mudah mendapatkan energi Lebih aman Pemanfaatan bio-slurry sebagai pupuk</t>
        </is>
      </c>
      <c r="AEL16" t="n">
        <v>0</v>
      </c>
      <c r="AEM16" t="n">
        <v>1</v>
      </c>
      <c r="AEN16" t="n">
        <v>0</v>
      </c>
      <c r="AEO16" t="n">
        <v>0</v>
      </c>
      <c r="AEP16" t="n">
        <v>1</v>
      </c>
      <c r="AEQ16" t="n">
        <v>0</v>
      </c>
      <c r="AER16" t="n">
        <v>0</v>
      </c>
      <c r="AES16" t="n">
        <v>1</v>
      </c>
      <c r="AET16" t="n">
        <v>0</v>
      </c>
      <c r="AEU16" t="n">
        <v>0</v>
      </c>
      <c r="AEV16" t="n">
        <v>0</v>
      </c>
      <c r="AEW16" t="n">
        <v>0</v>
      </c>
      <c r="AEX16" t="n">
        <v/>
      </c>
      <c r="AEY16" t="inlineStr">
        <is>
          <t>Memasak lebih aman</t>
        </is>
      </c>
      <c r="AEZ16" t="n">
        <v/>
      </c>
      <c r="AFA16" t="inlineStr">
        <is>
          <t>Tetangga / teman / saudara</t>
        </is>
      </c>
      <c r="AFB16" t="n">
        <v/>
      </c>
      <c r="AFC16" t="inlineStr">
        <is>
          <t>Dea Momon Pasir Angling-Digester 2026-01-30-9_59_56.jpeg</t>
        </is>
      </c>
      <c r="AFD16" t="inlineStr">
        <is>
          <t>https://kf.kobotoolbox.org/api/v2/assets/avstPQqLr3Ab3ZdcVTXZ6f/data/685587696/attachments/attYSoKucYY9d2AwdgvARX4m/</t>
        </is>
      </c>
      <c r="AFE16" t="inlineStr">
        <is>
          <t>Dea Momon-Rumah 2026-01-28-10_0_59.jpeg</t>
        </is>
      </c>
      <c r="AFF16" t="inlineStr">
        <is>
          <t>https://kf.kobotoolbox.org/api/v2/assets/avstPQqLr3Ab3ZdcVTXZ6f/data/685587696/attachments/attzxme6XPWdAdfFTZ9tJyEb/</t>
        </is>
      </c>
      <c r="AFG16" t="inlineStr">
        <is>
          <t>Aep</t>
        </is>
      </c>
      <c r="AFH16" t="n">
        <v/>
      </c>
      <c r="AFI16" t="n">
        <v/>
      </c>
    </row>
    <row r="17">
      <c r="A17" s="93" t="n">
        <v>46077</v>
      </c>
      <c r="B17" s="93" t="n">
        <v>46085</v>
      </c>
      <c r="C17" t="inlineStr">
        <is>
          <t>ano</t>
        </is>
      </c>
      <c r="D17" t="inlineStr">
        <is>
          <t>dede suarsih</t>
        </is>
      </c>
      <c r="E17" t="n">
        <v>81293495599</v>
      </c>
      <c r="F17" t="inlineStr">
        <is>
          <t>-6.802535 107.609652 0 0</t>
        </is>
      </c>
      <c r="G17" t="n">
        <v>-6.802535</v>
      </c>
      <c r="H17" t="n">
        <v>107.609652</v>
      </c>
      <c r="I17" t="n">
        <v>0</v>
      </c>
      <c r="J17" t="n">
        <v>0</v>
      </c>
      <c r="K17" t="inlineStr">
        <is>
          <t>-6.802535, 107.609652</t>
        </is>
      </c>
      <c r="L17" t="inlineStr">
        <is>
          <t>-6.802611107609832 107.609832 0 0</t>
        </is>
      </c>
      <c r="M17" t="n">
        <v>-6.802611108</v>
      </c>
      <c r="N17" t="n">
        <v>107.609832</v>
      </c>
      <c r="O17" t="n">
        <v>0</v>
      </c>
      <c r="P17" t="n">
        <v>0</v>
      </c>
      <c r="Q17" t="inlineStr">
        <is>
          <t>-6.802611, 107.609832</t>
        </is>
      </c>
      <c r="R17" t="inlineStr">
        <is>
          <t>Jawa Barat</t>
        </is>
      </c>
      <c r="S17" t="n">
        <v>0</v>
      </c>
      <c r="T17" t="n">
        <v>0</v>
      </c>
      <c r="U17" t="n">
        <v>1</v>
      </c>
      <c r="V17" t="n">
        <v>0</v>
      </c>
      <c r="W17" t="n">
        <v>0</v>
      </c>
      <c r="X17" t="n">
        <v>0</v>
      </c>
      <c r="Y17" t="n">
        <v>0</v>
      </c>
      <c r="Z17" t="n">
        <v>0</v>
      </c>
      <c r="AA17" t="n">
        <v>0</v>
      </c>
      <c r="AB17" t="n">
        <v>0</v>
      </c>
      <c r="AC17" t="inlineStr">
        <is>
          <t>BANDUNG BARAT</t>
        </is>
      </c>
      <c r="AD17" t="inlineStr">
        <is>
          <t>LEMBANG</t>
        </is>
      </c>
      <c r="AE17" t="inlineStr">
        <is>
          <t>CIKAHURIPAN</t>
        </is>
      </c>
      <c r="AF17" t="inlineStr">
        <is>
          <t>KHAZANAH BAHARI</t>
        </is>
      </c>
      <c r="AG17" t="inlineStr">
        <is>
          <t>KBP0127</t>
        </is>
      </c>
      <c r="AH17" t="n">
        <v>15</v>
      </c>
      <c r="AI17" t="inlineStr">
        <is>
          <t>VPA1</t>
        </is>
      </c>
      <c r="AJ17" t="inlineStr">
        <is>
          <t>Aktif</t>
        </is>
      </c>
      <c r="AK17" t="n">
        <v>69</v>
      </c>
      <c r="AL17" t="inlineStr">
        <is>
          <t>Laki-laki</t>
        </is>
      </c>
      <c r="AM17" t="inlineStr">
        <is>
          <t>Sudah menikah</t>
        </is>
      </c>
      <c r="AN17" t="inlineStr">
        <is>
          <t>SD/Sederajat</t>
        </is>
      </c>
      <c r="AO17" t="inlineStr">
        <is>
          <t>Peternak</t>
        </is>
      </c>
      <c r="AP17" t="n">
        <v>0</v>
      </c>
      <c r="AQ17" t="n">
        <v>1</v>
      </c>
      <c r="AR17" t="n">
        <v>0</v>
      </c>
      <c r="AS17" t="n">
        <v>0</v>
      </c>
      <c r="AT17" t="n">
        <v>0</v>
      </c>
      <c r="AU17" t="n">
        <v>0</v>
      </c>
      <c r="AV17" t="n">
        <v>0</v>
      </c>
      <c r="AW17" t="n">
        <v>0</v>
      </c>
      <c r="AX17" t="n">
        <v/>
      </c>
      <c r="AY17" t="inlineStr">
        <is>
          <t>Petani</t>
        </is>
      </c>
      <c r="AZ17" t="n">
        <v>1</v>
      </c>
      <c r="BA17" t="n">
        <v>0</v>
      </c>
      <c r="BB17" t="n">
        <v>0</v>
      </c>
      <c r="BC17" t="n">
        <v>0</v>
      </c>
      <c r="BD17" t="n">
        <v>0</v>
      </c>
      <c r="BE17" t="n">
        <v>0</v>
      </c>
      <c r="BF17" t="n">
        <v>0</v>
      </c>
      <c r="BG17" t="n">
        <v>0</v>
      </c>
      <c r="BH17" t="n">
        <v/>
      </c>
      <c r="BI17" t="inlineStr">
        <is>
          <t>Rp1.500.000 - Rp2.500.000</t>
        </is>
      </c>
      <c r="BJ17" t="n">
        <v>1</v>
      </c>
      <c r="BK17" t="n">
        <v>2</v>
      </c>
      <c r="BL17" t="n">
        <v>2</v>
      </c>
      <c r="BM17" t="n">
        <v>0</v>
      </c>
      <c r="BN17" t="inlineStr">
        <is>
          <t>Milik sendiri</t>
        </is>
      </c>
      <c r="BO17" t="inlineStr">
        <is>
          <t>Permanen (dinding bata dan semen)</t>
        </is>
      </c>
      <c r="BP17" t="n">
        <v>1</v>
      </c>
      <c r="BQ17" t="n">
        <v>0</v>
      </c>
      <c r="BR17" t="n">
        <v>0</v>
      </c>
      <c r="BS17" t="n">
        <v>0</v>
      </c>
      <c r="BT17" t="n">
        <v>0</v>
      </c>
      <c r="BU17" t="n">
        <v/>
      </c>
      <c r="BV17" t="inlineStr">
        <is>
          <t>Keramik/ubin</t>
        </is>
      </c>
      <c r="BW17" t="n">
        <v>0</v>
      </c>
      <c r="BX17" t="n">
        <v>0</v>
      </c>
      <c r="BY17" t="n">
        <v>1</v>
      </c>
      <c r="BZ17" t="n">
        <v>0</v>
      </c>
      <c r="CA17" t="n">
        <v>0</v>
      </c>
      <c r="CB17" t="n">
        <v/>
      </c>
      <c r="CC17" t="inlineStr">
        <is>
          <t>Genting</t>
        </is>
      </c>
      <c r="CD17" t="n">
        <v>0</v>
      </c>
      <c r="CE17" t="n">
        <v>0</v>
      </c>
      <c r="CF17" t="n">
        <v>0</v>
      </c>
      <c r="CG17" t="n">
        <v>0</v>
      </c>
      <c r="CH17" t="n">
        <v>0</v>
      </c>
      <c r="CI17" t="n">
        <v>1</v>
      </c>
      <c r="CJ17" t="n">
        <v>0</v>
      </c>
      <c r="CK17" t="n">
        <v/>
      </c>
      <c r="CL17" t="inlineStr">
        <is>
          <t>Ya</t>
        </is>
      </c>
      <c r="CM17" t="n">
        <v>2011</v>
      </c>
      <c r="CN17" t="inlineStr">
        <is>
          <t>Fixed-Dome (Kubah Tetap)</t>
        </is>
      </c>
      <c r="CO17" t="inlineStr">
        <is>
          <t>6 m³ (4-5 ekor sapi, ±5 jam memasak/hari, ±50 kg</t>
        </is>
      </c>
      <c r="CP17" t="inlineStr">
        <is>
          <t>Koperasi</t>
        </is>
      </c>
      <c r="CQ17" t="n">
        <v>0</v>
      </c>
      <c r="CR17" t="n">
        <v>0</v>
      </c>
      <c r="CS17" t="n">
        <v>0</v>
      </c>
      <c r="CT17" t="n">
        <v>0</v>
      </c>
      <c r="CU17" t="n">
        <v>0</v>
      </c>
      <c r="CV17" t="n">
        <v>0</v>
      </c>
      <c r="CW17" t="n">
        <v>1</v>
      </c>
      <c r="CX17" t="n">
        <v>0</v>
      </c>
      <c r="CY17" t="inlineStr">
        <is>
          <t>Anggota keluarga - laki-laki Anggota keluarga - perempuan dewasa</t>
        </is>
      </c>
      <c r="CZ17" t="n">
        <v>1</v>
      </c>
      <c r="DA17" t="n">
        <v>1</v>
      </c>
      <c r="DB17" t="n">
        <v>0</v>
      </c>
      <c r="DC17" t="n">
        <v/>
      </c>
      <c r="DD17" t="inlineStr">
        <is>
          <t>Anggota keluarga - laki-laki Anggota keluarga - perempuan dewasa CPO atau pendamping</t>
        </is>
      </c>
      <c r="DE17" t="n">
        <v>1</v>
      </c>
      <c r="DF17" t="n">
        <v>1</v>
      </c>
      <c r="DG17" t="n">
        <v>1</v>
      </c>
      <c r="DH17" t="n">
        <v>0</v>
      </c>
      <c r="DI17" t="n">
        <v/>
      </c>
      <c r="DJ17" t="inlineStr">
        <is>
          <t>Anggota keluarga - laki-laki CPO atau pendamping</t>
        </is>
      </c>
      <c r="DK17" t="n">
        <v>1</v>
      </c>
      <c r="DL17" t="n">
        <v>0</v>
      </c>
      <c r="DM17" t="n">
        <v>1</v>
      </c>
      <c r="DN17" t="n">
        <v>0</v>
      </c>
      <c r="DO17" t="n">
        <v/>
      </c>
      <c r="DP17" t="inlineStr">
        <is>
          <t>Ya</t>
        </is>
      </c>
      <c r="DQ17" t="n">
        <v/>
      </c>
      <c r="DR17" t="n">
        <v/>
      </c>
      <c r="DS17" t="n">
        <v/>
      </c>
      <c r="DT17" t="n">
        <v/>
      </c>
      <c r="DU17" t="n">
        <v/>
      </c>
      <c r="DV17" t="n">
        <v/>
      </c>
      <c r="DW17" t="n">
        <v/>
      </c>
      <c r="DX17" t="n">
        <v/>
      </c>
      <c r="DY17" t="n">
        <v/>
      </c>
      <c r="DZ17" t="n">
        <v/>
      </c>
      <c r="EA17" t="n">
        <v/>
      </c>
      <c r="EB17" t="n">
        <v/>
      </c>
      <c r="EC17" t="n">
        <v/>
      </c>
      <c r="ED17" t="n">
        <v/>
      </c>
      <c r="EE17" t="n">
        <v/>
      </c>
      <c r="EF17" t="n">
        <v/>
      </c>
      <c r="EG17" t="n">
        <v/>
      </c>
      <c r="EH17" t="n">
        <v/>
      </c>
      <c r="EI17" t="inlineStr">
        <is>
          <t>Tidak ada masalah</t>
        </is>
      </c>
      <c r="EJ17" t="n">
        <v>0</v>
      </c>
      <c r="EK17" t="n">
        <v>0</v>
      </c>
      <c r="EL17" t="n">
        <v>0</v>
      </c>
      <c r="EM17" t="n">
        <v>1</v>
      </c>
      <c r="EN17" t="n">
        <v>0</v>
      </c>
      <c r="EO17" t="n">
        <v/>
      </c>
      <c r="EP17" t="inlineStr">
        <is>
          <t>Ya, sangat jelas dan mudah diikuti</t>
        </is>
      </c>
      <c r="EQ17" t="inlineStr">
        <is>
          <t>Pelatihan</t>
        </is>
      </c>
      <c r="ER17" t="inlineStr">
        <is>
          <t>CPO atau pendamping</t>
        </is>
      </c>
      <c r="ES17" t="n">
        <v>1</v>
      </c>
      <c r="ET17" t="n">
        <v>0</v>
      </c>
      <c r="EU17" t="n">
        <v>0</v>
      </c>
      <c r="EV17" t="n">
        <v>0</v>
      </c>
      <c r="EW17" t="n">
        <v/>
      </c>
      <c r="EX17" t="inlineStr">
        <is>
          <t>Anggota keluarga - Perempuan dewasa</t>
        </is>
      </c>
      <c r="EY17" t="n">
        <v>0</v>
      </c>
      <c r="EZ17" t="n">
        <v>1</v>
      </c>
      <c r="FA17" t="n">
        <v>0</v>
      </c>
      <c r="FB17" t="n">
        <v/>
      </c>
      <c r="FC17" t="inlineStr">
        <is>
          <t>Setiap minggu</t>
        </is>
      </c>
      <c r="FD17" t="n">
        <v/>
      </c>
      <c r="FE17" t="inlineStr">
        <is>
          <t>Mengetahui</t>
        </is>
      </c>
      <c r="FF17" t="inlineStr">
        <is>
          <t>Selalu (setiap hari)</t>
        </is>
      </c>
      <c r="FG17" t="inlineStr">
        <is>
          <t>Mengetahui</t>
        </is>
      </c>
      <c r="FH17" t="inlineStr">
        <is>
          <t>Cukup sering (2 minggu sekali)</t>
        </is>
      </c>
      <c r="FI17" t="inlineStr">
        <is>
          <t>Mengetahui</t>
        </is>
      </c>
      <c r="FJ17" t="inlineStr">
        <is>
          <t>Selalu (setiap hari)</t>
        </is>
      </c>
      <c r="FK17" t="inlineStr">
        <is>
          <t>Tidak mengetahui</t>
        </is>
      </c>
      <c r="FL17" t="inlineStr">
        <is>
          <t>Tidak pernah</t>
        </is>
      </c>
      <c r="FM17" t="inlineStr">
        <is>
          <t>Mengetahui</t>
        </is>
      </c>
      <c r="FN17" t="inlineStr">
        <is>
          <t>Sering (setiap minggu)</t>
        </is>
      </c>
      <c r="FO17" t="inlineStr">
        <is>
          <t>Mengetahui</t>
        </is>
      </c>
      <c r="FP17" t="inlineStr">
        <is>
          <t>Cukup sering (2 minggu sekali)</t>
        </is>
      </c>
      <c r="FQ17" t="inlineStr">
        <is>
          <t>Mengetahui</t>
        </is>
      </c>
      <c r="FR17" t="inlineStr">
        <is>
          <t>Ya</t>
        </is>
      </c>
      <c r="FS17" t="inlineStr">
        <is>
          <t>Mengetahui</t>
        </is>
      </c>
      <c r="FT17" t="inlineStr">
        <is>
          <t>Ya, selalu</t>
        </is>
      </c>
      <c r="FU17" t="inlineStr">
        <is>
          <t>Laki-laki dewasa</t>
        </is>
      </c>
      <c r="FV17" t="n">
        <v>1</v>
      </c>
      <c r="FW17" t="n">
        <v>0</v>
      </c>
      <c r="FX17" t="n">
        <v>0</v>
      </c>
      <c r="FY17" t="n">
        <v>0</v>
      </c>
      <c r="FZ17" t="inlineStr">
        <is>
          <t>Cukup memahami</t>
        </is>
      </c>
      <c r="GA17" t="inlineStr">
        <is>
          <t>Pelatihan Teman/keluarga</t>
        </is>
      </c>
      <c r="GB17" t="n">
        <v>0</v>
      </c>
      <c r="GC17" t="n">
        <v>1</v>
      </c>
      <c r="GD17" t="n">
        <v>1</v>
      </c>
      <c r="GE17" t="n">
        <v>0</v>
      </c>
      <c r="GF17" t="n">
        <v/>
      </c>
      <c r="GG17" t="inlineStr">
        <is>
          <t>Sering</t>
        </is>
      </c>
      <c r="GH17" t="inlineStr">
        <is>
          <t>Tidak</t>
        </is>
      </c>
      <c r="GI17" t="n">
        <v/>
      </c>
      <c r="GJ17" t="n">
        <v/>
      </c>
      <c r="GK17" t="n">
        <v/>
      </c>
      <c r="GL17" t="n">
        <v/>
      </c>
      <c r="GM17" t="n">
        <v/>
      </c>
      <c r="GN17" t="n">
        <v/>
      </c>
      <c r="GO17" t="n">
        <v/>
      </c>
      <c r="GP17" t="inlineStr">
        <is>
          <t>Sebagian</t>
        </is>
      </c>
      <c r="GQ17" t="inlineStr">
        <is>
          <t>LPG</t>
        </is>
      </c>
      <c r="GR17" t="n">
        <v>1</v>
      </c>
      <c r="GS17" t="n">
        <v>0</v>
      </c>
      <c r="GT17" t="n">
        <v>0</v>
      </c>
      <c r="GU17" t="n">
        <v>0</v>
      </c>
      <c r="GV17" t="n">
        <v>0</v>
      </c>
      <c r="GW17" t="n">
        <v>0</v>
      </c>
      <c r="GX17" t="n">
        <v>0</v>
      </c>
      <c r="GY17" t="n">
        <v/>
      </c>
      <c r="GZ17" t="inlineStr">
        <is>
          <t>Ya</t>
        </is>
      </c>
      <c r="HA17" t="n">
        <v/>
      </c>
      <c r="HB17" t="n">
        <v/>
      </c>
      <c r="HC17" t="n">
        <v/>
      </c>
      <c r="HD17" t="n">
        <v/>
      </c>
      <c r="HE17" t="n">
        <v>6</v>
      </c>
      <c r="HF17" t="n">
        <v>54000</v>
      </c>
      <c r="HG17" t="n">
        <v>3</v>
      </c>
      <c r="HH17" t="n">
        <v>27000</v>
      </c>
      <c r="HI17" t="n">
        <v/>
      </c>
      <c r="HJ17" t="n">
        <v/>
      </c>
      <c r="HK17" t="n">
        <v/>
      </c>
      <c r="HL17" t="n">
        <v/>
      </c>
      <c r="HM17" t="n">
        <v/>
      </c>
      <c r="HN17" t="n">
        <v/>
      </c>
      <c r="HO17" t="n">
        <v/>
      </c>
      <c r="HP17" t="n">
        <v/>
      </c>
      <c r="HQ17" t="n">
        <v/>
      </c>
      <c r="HR17" t="n">
        <v/>
      </c>
      <c r="HS17" t="n">
        <v/>
      </c>
      <c r="HT17" t="n">
        <v/>
      </c>
      <c r="HU17" t="n">
        <v/>
      </c>
      <c r="HV17" t="n">
        <v/>
      </c>
      <c r="HW17" t="n">
        <v/>
      </c>
      <c r="HX17" t="n">
        <v/>
      </c>
      <c r="HY17" t="n">
        <v/>
      </c>
      <c r="HZ17" t="n">
        <v/>
      </c>
      <c r="IA17" t="n">
        <v>3</v>
      </c>
      <c r="IB17" t="n">
        <v>27000</v>
      </c>
      <c r="IC17" t="n">
        <v/>
      </c>
      <c r="ID17" t="n">
        <v/>
      </c>
      <c r="IE17" t="n">
        <v/>
      </c>
      <c r="IF17" t="n">
        <v/>
      </c>
      <c r="IG17" t="n">
        <v/>
      </c>
      <c r="IH17" t="n">
        <v/>
      </c>
      <c r="II17" t="n">
        <v/>
      </c>
      <c r="IJ17" t="n">
        <v/>
      </c>
      <c r="IK17" t="inlineStr">
        <is>
          <t>15-30 kg</t>
        </is>
      </c>
      <c r="IL17" t="inlineStr">
        <is>
          <t>1-3 jam</t>
        </is>
      </c>
      <c r="IM17" t="inlineStr">
        <is>
          <t>Ya</t>
        </is>
      </c>
      <c r="IN17" t="inlineStr">
        <is>
          <t>Tidak</t>
        </is>
      </c>
      <c r="IO17" t="inlineStr">
        <is>
          <t>Tidak ada perubahan</t>
        </is>
      </c>
      <c r="IP17" t="n">
        <v/>
      </c>
      <c r="IQ17" t="inlineStr">
        <is>
          <t>Tidak pernah</t>
        </is>
      </c>
      <c r="IR17" t="n">
        <v/>
      </c>
      <c r="IS17" t="n">
        <v/>
      </c>
      <c r="IT17" t="n">
        <v/>
      </c>
      <c r="IU17" t="n">
        <v/>
      </c>
      <c r="IV17" t="n">
        <v/>
      </c>
      <c r="IW17" t="n">
        <v/>
      </c>
      <c r="IX17" t="n">
        <v/>
      </c>
      <c r="IY17" t="n">
        <v/>
      </c>
      <c r="IZ17" t="inlineStr">
        <is>
          <t>Tidak pernah</t>
        </is>
      </c>
      <c r="JA17" t="n">
        <v/>
      </c>
      <c r="JB17" t="n">
        <v/>
      </c>
      <c r="JC17" t="n">
        <v/>
      </c>
      <c r="JD17" t="n">
        <v/>
      </c>
      <c r="JE17" t="n">
        <v/>
      </c>
      <c r="JF17" t="n">
        <v/>
      </c>
      <c r="JG17" t="n">
        <v/>
      </c>
      <c r="JH17" t="n">
        <v/>
      </c>
      <c r="JI17" t="inlineStr">
        <is>
          <t>Tidak pernah</t>
        </is>
      </c>
      <c r="JJ17" t="n">
        <v/>
      </c>
      <c r="JK17" t="n">
        <v/>
      </c>
      <c r="JL17" t="n">
        <v/>
      </c>
      <c r="JM17" t="n">
        <v/>
      </c>
      <c r="JN17" t="n">
        <v/>
      </c>
      <c r="JO17" t="n">
        <v/>
      </c>
      <c r="JP17" t="n">
        <v/>
      </c>
      <c r="JQ17" t="n">
        <v/>
      </c>
      <c r="JR17" t="inlineStr">
        <is>
          <t>Tidak pernah</t>
        </is>
      </c>
      <c r="JS17" t="n">
        <v/>
      </c>
      <c r="JT17" t="n">
        <v/>
      </c>
      <c r="JU17" t="n">
        <v/>
      </c>
      <c r="JV17" t="n">
        <v/>
      </c>
      <c r="JW17" t="n">
        <v/>
      </c>
      <c r="JX17" t="n">
        <v/>
      </c>
      <c r="JY17" t="n">
        <v/>
      </c>
      <c r="JZ17" t="n">
        <v/>
      </c>
      <c r="KA17" t="inlineStr">
        <is>
          <t>Tidak pernah</t>
        </is>
      </c>
      <c r="KB17" t="n">
        <v/>
      </c>
      <c r="KC17" t="n">
        <v/>
      </c>
      <c r="KD17" t="n">
        <v/>
      </c>
      <c r="KE17" t="n">
        <v/>
      </c>
      <c r="KF17" t="n">
        <v/>
      </c>
      <c r="KG17" t="n">
        <v/>
      </c>
      <c r="KH17" t="n">
        <v/>
      </c>
      <c r="KI17" t="n">
        <v/>
      </c>
      <c r="KJ17" t="inlineStr">
        <is>
          <t>Tidak pernah</t>
        </is>
      </c>
      <c r="KK17" t="n">
        <v/>
      </c>
      <c r="KL17" t="n">
        <v/>
      </c>
      <c r="KM17" t="n">
        <v/>
      </c>
      <c r="KN17" t="n">
        <v/>
      </c>
      <c r="KO17" t="n">
        <v/>
      </c>
      <c r="KP17" t="n">
        <v/>
      </c>
      <c r="KQ17" t="n">
        <v/>
      </c>
      <c r="KR17" t="n">
        <v/>
      </c>
      <c r="KS17" t="inlineStr">
        <is>
          <t>Tidak ada perubahan</t>
        </is>
      </c>
      <c r="KT17" t="inlineStr">
        <is>
          <t>0-1 kali</t>
        </is>
      </c>
      <c r="KU17" t="inlineStr">
        <is>
          <t>0-1 kali</t>
        </is>
      </c>
      <c r="KV17" t="inlineStr">
        <is>
          <t>Tidak ada</t>
        </is>
      </c>
      <c r="KW17" t="n">
        <v>0</v>
      </c>
      <c r="KX17" t="n">
        <v>0</v>
      </c>
      <c r="KY17" t="n">
        <v>0</v>
      </c>
      <c r="KZ17" t="n">
        <v>1</v>
      </c>
      <c r="LA17" t="inlineStr">
        <is>
          <t>Tidak ada perubahan</t>
        </is>
      </c>
      <c r="LB17" t="inlineStr">
        <is>
          <t>Tidak ada perubahan</t>
        </is>
      </c>
      <c r="LC17" t="n">
        <v>6</v>
      </c>
      <c r="LD17" t="n">
        <v>5</v>
      </c>
      <c r="LE17" t="n">
        <v>0</v>
      </c>
      <c r="LF17" t="n">
        <v>0</v>
      </c>
      <c r="LG17" t="inlineStr">
        <is>
          <t>Tidak</t>
        </is>
      </c>
      <c r="LH17" t="n">
        <v/>
      </c>
      <c r="LI17" t="inlineStr">
        <is>
          <t>Tidak ada perubahan</t>
        </is>
      </c>
      <c r="LJ17" t="n">
        <v/>
      </c>
      <c r="LK17" t="n">
        <v/>
      </c>
      <c r="LL17" t="n">
        <v/>
      </c>
      <c r="LM17" t="n">
        <v/>
      </c>
      <c r="LN17" t="n">
        <v/>
      </c>
      <c r="LO17" t="n">
        <v/>
      </c>
      <c r="LP17" t="n">
        <v/>
      </c>
      <c r="LQ17" t="n">
        <v/>
      </c>
      <c r="LR17" t="n">
        <v/>
      </c>
      <c r="LS17" t="n">
        <v>15</v>
      </c>
      <c r="LT17" t="n">
        <v>0</v>
      </c>
      <c r="LU17" t="n">
        <v>0</v>
      </c>
      <c r="LV17" t="n">
        <v>5</v>
      </c>
      <c r="LW17" t="n">
        <v>0</v>
      </c>
      <c r="LX17" t="n">
        <v>0</v>
      </c>
      <c r="LY17" t="n">
        <v>15</v>
      </c>
      <c r="LZ17" t="n">
        <v>0</v>
      </c>
      <c r="MA17" t="n">
        <v>0</v>
      </c>
      <c r="MB17" t="inlineStr">
        <is>
          <t>Ya</t>
        </is>
      </c>
      <c r="MC17" t="n">
        <v>0</v>
      </c>
      <c r="MD17" t="n">
        <v>0</v>
      </c>
      <c r="ME17" t="n">
        <v>20</v>
      </c>
      <c r="MF17" t="n">
        <v>10</v>
      </c>
      <c r="MG17" t="n">
        <v>0</v>
      </c>
      <c r="MH17" t="n">
        <v>0</v>
      </c>
      <c r="MI17" t="inlineStr">
        <is>
          <t>Istirahat</t>
        </is>
      </c>
      <c r="MJ17" t="n">
        <v>0</v>
      </c>
      <c r="MK17" t="n">
        <v>0</v>
      </c>
      <c r="ML17" t="n">
        <v>1</v>
      </c>
      <c r="MM17" t="n">
        <v>0</v>
      </c>
      <c r="MN17" t="n">
        <v>0</v>
      </c>
      <c r="MO17" t="n">
        <v>0</v>
      </c>
      <c r="MP17" t="n">
        <v/>
      </c>
      <c r="MQ17" t="n">
        <v/>
      </c>
      <c r="MR17" t="inlineStr">
        <is>
          <t>Istirahat</t>
        </is>
      </c>
      <c r="MS17" t="n">
        <v/>
      </c>
      <c r="MT17" t="inlineStr">
        <is>
          <t>Istirahat</t>
        </is>
      </c>
      <c r="MU17" t="inlineStr">
        <is>
          <t>Tidak</t>
        </is>
      </c>
      <c r="MV17" t="n">
        <v/>
      </c>
      <c r="MW17" t="n">
        <v/>
      </c>
      <c r="MX17" t="n">
        <v/>
      </c>
      <c r="MY17" t="n">
        <v/>
      </c>
      <c r="MZ17" t="n">
        <v/>
      </c>
      <c r="NA17" t="n">
        <v/>
      </c>
      <c r="NB17" t="n">
        <v/>
      </c>
      <c r="NC17" t="n">
        <v/>
      </c>
      <c r="ND17" t="n">
        <v/>
      </c>
      <c r="NE17" t="n">
        <v/>
      </c>
      <c r="NF17" t="n">
        <v/>
      </c>
      <c r="NG17" t="n">
        <v/>
      </c>
      <c r="NH17" t="n">
        <v/>
      </c>
      <c r="NI17" t="n">
        <v/>
      </c>
      <c r="NJ17" t="n">
        <v/>
      </c>
      <c r="NK17" t="n">
        <v/>
      </c>
      <c r="NL17" t="inlineStr">
        <is>
          <t>Ya</t>
        </is>
      </c>
      <c r="NM17" t="inlineStr">
        <is>
          <t>Kombinasi kredit/pinjaman dan dana hibah</t>
        </is>
      </c>
      <c r="NN17" t="inlineStr">
        <is>
          <t>1-1.000.000</t>
        </is>
      </c>
      <c r="NO17" t="inlineStr">
        <is>
          <t>Yayasan Rumah Energi atau BIRU</t>
        </is>
      </c>
      <c r="NP17" t="n">
        <v/>
      </c>
      <c r="NQ17" t="inlineStr">
        <is>
          <t>Koperasi</t>
        </is>
      </c>
      <c r="NR17" t="n">
        <v/>
      </c>
      <c r="NS17" t="n">
        <v>60</v>
      </c>
      <c r="NT17" t="inlineStr">
        <is>
          <t>CPO/pendamping</t>
        </is>
      </c>
      <c r="NU17" t="n">
        <v/>
      </c>
      <c r="NV17" t="n">
        <v/>
      </c>
      <c r="NW17" t="n">
        <v/>
      </c>
      <c r="NX17" t="inlineStr">
        <is>
          <t>Sama saja</t>
        </is>
      </c>
      <c r="NY17" t="n">
        <v>60</v>
      </c>
      <c r="NZ17" t="n">
        <v>0</v>
      </c>
      <c r="OA17" t="n">
        <v>0</v>
      </c>
      <c r="OB17" t="n">
        <v>30</v>
      </c>
      <c r="OC17" t="n">
        <v>0</v>
      </c>
      <c r="OD17" t="n">
        <v>0</v>
      </c>
      <c r="OE17" t="inlineStr">
        <is>
          <t>Tidak ada perubahan</t>
        </is>
      </c>
      <c r="OF17" t="inlineStr">
        <is>
          <t>Sama saja (tidak ada perbedaan waktu memasak MAUPUN rasa/bau makanan bila dibandingkan penggunaan sebelumnya)</t>
        </is>
      </c>
      <c r="OG17" t="inlineStr">
        <is>
          <t>Ya</t>
        </is>
      </c>
      <c r="OH17" t="n">
        <v>3</v>
      </c>
      <c r="OI17" t="n">
        <v>1</v>
      </c>
      <c r="OJ17" t="n">
        <v>0</v>
      </c>
      <c r="OK17" t="n">
        <v>0</v>
      </c>
      <c r="OL17" t="n">
        <v>0</v>
      </c>
      <c r="OM17" t="n">
        <v>0</v>
      </c>
      <c r="ON17" t="n">
        <v>0</v>
      </c>
      <c r="OO17" t="n">
        <v>0</v>
      </c>
      <c r="OP17" t="inlineStr">
        <is>
          <t>Sapi pedaging Sapi perah</t>
        </is>
      </c>
      <c r="OQ17" t="n">
        <v>1</v>
      </c>
      <c r="OR17" t="n">
        <v>1</v>
      </c>
      <c r="OS17" t="n">
        <v>0</v>
      </c>
      <c r="OT17" t="n">
        <v>0</v>
      </c>
      <c r="OU17" t="n">
        <v>0</v>
      </c>
      <c r="OV17" t="n">
        <v>0</v>
      </c>
      <c r="OW17" t="n">
        <v>0</v>
      </c>
      <c r="OX17" t="n">
        <v>0</v>
      </c>
      <c r="OY17" t="n">
        <v>0</v>
      </c>
      <c r="OZ17" t="inlineStr">
        <is>
          <t>Sapi pedaging Sapi perah</t>
        </is>
      </c>
      <c r="PA17" t="n">
        <v>1</v>
      </c>
      <c r="PB17" t="n">
        <v>1</v>
      </c>
      <c r="PC17" t="n">
        <v>0</v>
      </c>
      <c r="PD17" t="n">
        <v>0</v>
      </c>
      <c r="PE17" t="n">
        <v>0</v>
      </c>
      <c r="PF17" t="n">
        <v>0</v>
      </c>
      <c r="PG17" t="n">
        <v>0</v>
      </c>
      <c r="PH17" t="n">
        <v>0</v>
      </c>
      <c r="PI17" t="n">
        <v>0</v>
      </c>
      <c r="PJ17" t="inlineStr">
        <is>
          <t>Sapi pedaging Sapi perah</t>
        </is>
      </c>
      <c r="PK17" t="n">
        <v>1</v>
      </c>
      <c r="PL17" t="n">
        <v>1</v>
      </c>
      <c r="PM17" t="n">
        <v>0</v>
      </c>
      <c r="PN17" t="n">
        <v>0</v>
      </c>
      <c r="PO17" t="n">
        <v>0</v>
      </c>
      <c r="PP17" t="n">
        <v>0</v>
      </c>
      <c r="PQ17" t="n">
        <v>0</v>
      </c>
      <c r="PR17" t="n">
        <v>0</v>
      </c>
      <c r="PS17" t="n">
        <v>0</v>
      </c>
      <c r="PT17" t="inlineStr">
        <is>
          <t>1-Disebarkan ke lahan terbuka</t>
        </is>
      </c>
      <c r="PU17" t="n">
        <v>0</v>
      </c>
      <c r="PV17" t="n">
        <v>0</v>
      </c>
      <c r="PW17" t="n">
        <v>0</v>
      </c>
      <c r="PX17" t="n">
        <v>0</v>
      </c>
      <c r="PY17" t="n">
        <v>0</v>
      </c>
      <c r="PZ17" t="n">
        <v>1</v>
      </c>
      <c r="QA17" t="n">
        <v>0</v>
      </c>
      <c r="QB17" t="n">
        <v>0</v>
      </c>
      <c r="QC17" t="n">
        <v>0</v>
      </c>
      <c r="QD17" t="n">
        <v/>
      </c>
      <c r="QE17" t="inlineStr">
        <is>
          <t>1-Disebarkan ke lahan terbuka</t>
        </is>
      </c>
      <c r="QF17" t="n">
        <v>0</v>
      </c>
      <c r="QG17" t="n">
        <v>0</v>
      </c>
      <c r="QH17" t="n">
        <v>0</v>
      </c>
      <c r="QI17" t="n">
        <v>0</v>
      </c>
      <c r="QJ17" t="n">
        <v>0</v>
      </c>
      <c r="QK17" t="n">
        <v>1</v>
      </c>
      <c r="QL17" t="n">
        <v>0</v>
      </c>
      <c r="QM17" t="n">
        <v>0</v>
      </c>
      <c r="QN17" t="n">
        <v>0</v>
      </c>
      <c r="QO17" t="n">
        <v/>
      </c>
      <c r="QP17" t="n">
        <v/>
      </c>
      <c r="QQ17" t="n">
        <v/>
      </c>
      <c r="QR17" t="n">
        <v/>
      </c>
      <c r="QS17" t="n">
        <v/>
      </c>
      <c r="QT17" t="n">
        <v/>
      </c>
      <c r="QU17" t="n">
        <v/>
      </c>
      <c r="QV17" t="n">
        <v/>
      </c>
      <c r="QW17" t="n">
        <v/>
      </c>
      <c r="QX17" t="n">
        <v/>
      </c>
      <c r="QY17" t="n">
        <v/>
      </c>
      <c r="QZ17" t="n">
        <v/>
      </c>
      <c r="RA17" t="n">
        <v/>
      </c>
      <c r="RB17" t="n">
        <v/>
      </c>
      <c r="RC17" t="n">
        <v/>
      </c>
      <c r="RD17" t="n">
        <v/>
      </c>
      <c r="RE17" t="n">
        <v/>
      </c>
      <c r="RF17" t="n">
        <v/>
      </c>
      <c r="RG17" t="n">
        <v/>
      </c>
      <c r="RH17" t="n">
        <v/>
      </c>
      <c r="RI17" t="n">
        <v/>
      </c>
      <c r="RJ17" t="n">
        <v/>
      </c>
      <c r="RK17" t="n">
        <v/>
      </c>
      <c r="RL17" t="n">
        <v/>
      </c>
      <c r="RM17" t="n">
        <v/>
      </c>
      <c r="RN17" t="n">
        <v/>
      </c>
      <c r="RO17" t="n">
        <v/>
      </c>
      <c r="RP17" t="n">
        <v/>
      </c>
      <c r="RQ17" t="n">
        <v/>
      </c>
      <c r="RR17" t="n">
        <v/>
      </c>
      <c r="RS17" t="n">
        <v/>
      </c>
      <c r="RT17" t="n">
        <v/>
      </c>
      <c r="RU17" t="n">
        <v/>
      </c>
      <c r="RV17" t="n">
        <v/>
      </c>
      <c r="RW17" t="n">
        <v/>
      </c>
      <c r="RX17" t="n">
        <v/>
      </c>
      <c r="RY17" t="n">
        <v/>
      </c>
      <c r="RZ17" t="n">
        <v/>
      </c>
      <c r="SA17" t="n">
        <v/>
      </c>
      <c r="SB17" t="n">
        <v/>
      </c>
      <c r="SC17" t="n">
        <v/>
      </c>
      <c r="SD17" t="n">
        <v/>
      </c>
      <c r="SE17" t="n">
        <v/>
      </c>
      <c r="SF17" t="n">
        <v/>
      </c>
      <c r="SG17" t="n">
        <v/>
      </c>
      <c r="SH17" t="n">
        <v/>
      </c>
      <c r="SI17" t="n">
        <v/>
      </c>
      <c r="SJ17" t="n">
        <v/>
      </c>
      <c r="SK17" t="n">
        <v/>
      </c>
      <c r="SL17" t="n">
        <v/>
      </c>
      <c r="SM17" t="n">
        <v/>
      </c>
      <c r="SN17" t="n">
        <v/>
      </c>
      <c r="SO17" t="n">
        <v/>
      </c>
      <c r="SP17" t="n">
        <v/>
      </c>
      <c r="SQ17" t="n">
        <v/>
      </c>
      <c r="SR17" t="n">
        <v/>
      </c>
      <c r="SS17" t="n">
        <v/>
      </c>
      <c r="ST17" t="n">
        <v/>
      </c>
      <c r="SU17" t="n">
        <v/>
      </c>
      <c r="SV17" t="n">
        <v/>
      </c>
      <c r="SW17" t="n">
        <v/>
      </c>
      <c r="SX17" t="n">
        <v/>
      </c>
      <c r="SY17" t="n">
        <v>2</v>
      </c>
      <c r="SZ17" t="n">
        <v>2</v>
      </c>
      <c r="TA17" t="n">
        <v/>
      </c>
      <c r="TB17" t="n">
        <v/>
      </c>
      <c r="TC17" t="n">
        <v/>
      </c>
      <c r="TD17" t="n">
        <v/>
      </c>
      <c r="TE17" t="n">
        <v/>
      </c>
      <c r="TF17" t="n">
        <v/>
      </c>
      <c r="TG17" t="n">
        <v>2</v>
      </c>
      <c r="TH17" t="n">
        <v>2</v>
      </c>
      <c r="TI17" t="n">
        <v>0</v>
      </c>
      <c r="TJ17" t="n">
        <v>0</v>
      </c>
      <c r="TK17" t="n">
        <v>0</v>
      </c>
      <c r="TL17" t="n">
        <v>0</v>
      </c>
      <c r="TM17" t="n">
        <v>0</v>
      </c>
      <c r="TN17" t="n">
        <v>0</v>
      </c>
      <c r="TO17" t="n">
        <v>0</v>
      </c>
      <c r="TP17" t="n">
        <v>0</v>
      </c>
      <c r="TQ17" t="n">
        <v>0</v>
      </c>
      <c r="TR17" t="n">
        <v>0</v>
      </c>
      <c r="TS17" t="n">
        <v>0</v>
      </c>
      <c r="TT17" t="n">
        <v>0</v>
      </c>
      <c r="TU17" t="n">
        <v>0</v>
      </c>
      <c r="TV17" t="n">
        <v>0</v>
      </c>
      <c r="TW17" t="n">
        <v/>
      </c>
      <c r="TX17" t="n">
        <v/>
      </c>
      <c r="TY17" t="n">
        <v/>
      </c>
      <c r="TZ17" t="n">
        <v/>
      </c>
      <c r="UA17" t="n">
        <v/>
      </c>
      <c r="UB17" t="n">
        <v/>
      </c>
      <c r="UC17" t="n">
        <v/>
      </c>
      <c r="UD17" t="n">
        <v/>
      </c>
      <c r="UE17" t="n">
        <v/>
      </c>
      <c r="UF17" t="n">
        <v/>
      </c>
      <c r="UG17" t="n">
        <v/>
      </c>
      <c r="UH17" t="n">
        <v/>
      </c>
      <c r="UI17" t="n">
        <v/>
      </c>
      <c r="UJ17" t="n">
        <v/>
      </c>
      <c r="UK17" t="n">
        <v/>
      </c>
      <c r="UL17" t="n">
        <v/>
      </c>
      <c r="UM17" t="n">
        <v/>
      </c>
      <c r="UN17" t="n">
        <v/>
      </c>
      <c r="UO17" t="n">
        <v/>
      </c>
      <c r="UP17" t="n">
        <v/>
      </c>
      <c r="UQ17" t="n">
        <v/>
      </c>
      <c r="UR17" t="n">
        <v/>
      </c>
      <c r="US17" t="n">
        <v/>
      </c>
      <c r="UT17" t="n">
        <v/>
      </c>
      <c r="UU17" t="inlineStr">
        <is>
          <t>Pemberian pakan di kandang</t>
        </is>
      </c>
      <c r="UV17" t="inlineStr">
        <is>
          <t>Pemberian pakan di kandang</t>
        </is>
      </c>
      <c r="UW17" t="n">
        <v/>
      </c>
      <c r="UX17" t="n">
        <v/>
      </c>
      <c r="UY17" t="n">
        <v/>
      </c>
      <c r="UZ17" t="n">
        <v/>
      </c>
      <c r="VA17" t="n">
        <v/>
      </c>
      <c r="VB17" t="n">
        <v/>
      </c>
      <c r="VC17" t="inlineStr">
        <is>
          <t>Sangat jarang (&gt;1 bulan sekali)</t>
        </is>
      </c>
      <c r="VD17" t="inlineStr">
        <is>
          <t>Sangat jarang (&gt;1 bulan sekali)</t>
        </is>
      </c>
      <c r="VE17" t="n">
        <v/>
      </c>
      <c r="VF17" t="n">
        <v/>
      </c>
      <c r="VG17" t="n">
        <v/>
      </c>
      <c r="VH17" t="n">
        <v/>
      </c>
      <c r="VI17" t="n">
        <v/>
      </c>
      <c r="VJ17" t="n">
        <v/>
      </c>
      <c r="VK17" t="inlineStr">
        <is>
          <t>Sangat sering (&gt;1 kali sehari)</t>
        </is>
      </c>
      <c r="VL17" t="inlineStr">
        <is>
          <t>Sangat sering (&gt;1 kali sehari)</t>
        </is>
      </c>
      <c r="VM17" t="n">
        <v/>
      </c>
      <c r="VN17" t="n">
        <v/>
      </c>
      <c r="VO17" t="n">
        <v/>
      </c>
      <c r="VP17" t="n">
        <v/>
      </c>
      <c r="VQ17" t="n">
        <v/>
      </c>
      <c r="VR17" t="n">
        <v/>
      </c>
      <c r="VS17" t="inlineStr">
        <is>
          <t>2-Disimpan basah (slurry)</t>
        </is>
      </c>
      <c r="VT17" t="n">
        <v>0</v>
      </c>
      <c r="VU17" t="n">
        <v>0</v>
      </c>
      <c r="VV17" t="n">
        <v>0</v>
      </c>
      <c r="VW17" t="n">
        <v>0</v>
      </c>
      <c r="VX17" t="n">
        <v>0</v>
      </c>
      <c r="VY17" t="n">
        <v>1</v>
      </c>
      <c r="VZ17" t="n">
        <v>0</v>
      </c>
      <c r="WA17" t="n">
        <v>0</v>
      </c>
      <c r="WB17" t="n">
        <v>0</v>
      </c>
      <c r="WC17" t="n">
        <v>0</v>
      </c>
      <c r="WD17" t="n">
        <v>0</v>
      </c>
      <c r="WE17" t="n">
        <v>0</v>
      </c>
      <c r="WF17" t="inlineStr">
        <is>
          <t>6-Digester biogas</t>
        </is>
      </c>
      <c r="WG17" t="n">
        <v>0</v>
      </c>
      <c r="WH17" t="n">
        <v>0</v>
      </c>
      <c r="WI17" t="n">
        <v>0</v>
      </c>
      <c r="WJ17" t="n">
        <v>0</v>
      </c>
      <c r="WK17" t="n">
        <v>0</v>
      </c>
      <c r="WL17" t="n">
        <v>0</v>
      </c>
      <c r="WM17" t="n">
        <v>0</v>
      </c>
      <c r="WN17" t="n">
        <v>0</v>
      </c>
      <c r="WO17" t="n">
        <v>0</v>
      </c>
      <c r="WP17" t="n">
        <v>1</v>
      </c>
      <c r="WQ17" t="n">
        <v>0</v>
      </c>
      <c r="WR17" t="n">
        <v>0</v>
      </c>
      <c r="WS17" t="n">
        <v/>
      </c>
      <c r="WT17" t="n">
        <v/>
      </c>
      <c r="WU17" t="n">
        <v/>
      </c>
      <c r="WV17" t="n">
        <v/>
      </c>
      <c r="WW17" t="n">
        <v/>
      </c>
      <c r="WX17" t="n">
        <v/>
      </c>
      <c r="WY17" t="n">
        <v/>
      </c>
      <c r="WZ17" t="n">
        <v/>
      </c>
      <c r="XA17" t="n">
        <v/>
      </c>
      <c r="XB17" t="n">
        <v/>
      </c>
      <c r="XC17" t="n">
        <v/>
      </c>
      <c r="XD17" t="n">
        <v/>
      </c>
      <c r="XE17" t="n">
        <v/>
      </c>
      <c r="XF17" t="n">
        <v/>
      </c>
      <c r="XG17" t="n">
        <v/>
      </c>
      <c r="XH17" t="n">
        <v/>
      </c>
      <c r="XI17" t="n">
        <v/>
      </c>
      <c r="XJ17" t="n">
        <v/>
      </c>
      <c r="XK17" t="n">
        <v/>
      </c>
      <c r="XL17" t="n">
        <v/>
      </c>
      <c r="XM17" t="n">
        <v/>
      </c>
      <c r="XN17" t="n">
        <v/>
      </c>
      <c r="XO17" t="n">
        <v/>
      </c>
      <c r="XP17" t="n">
        <v/>
      </c>
      <c r="XQ17" t="n">
        <v/>
      </c>
      <c r="XR17" t="n">
        <v/>
      </c>
      <c r="XS17" t="n">
        <v/>
      </c>
      <c r="XT17" t="n">
        <v/>
      </c>
      <c r="XU17" t="n">
        <v/>
      </c>
      <c r="XV17" t="n">
        <v/>
      </c>
      <c r="XW17" t="n">
        <v/>
      </c>
      <c r="XX17" t="n">
        <v/>
      </c>
      <c r="XY17" t="n">
        <v/>
      </c>
      <c r="XZ17" t="n">
        <v/>
      </c>
      <c r="YA17" t="n">
        <v/>
      </c>
      <c r="YB17" t="n">
        <v/>
      </c>
      <c r="YC17" t="n">
        <v/>
      </c>
      <c r="YD17" t="n">
        <v/>
      </c>
      <c r="YE17" t="n">
        <v/>
      </c>
      <c r="YF17" t="n">
        <v/>
      </c>
      <c r="YG17" t="n">
        <v/>
      </c>
      <c r="YH17" t="n">
        <v/>
      </c>
      <c r="YI17" t="n">
        <v/>
      </c>
      <c r="YJ17" t="n">
        <v/>
      </c>
      <c r="YK17" t="n">
        <v/>
      </c>
      <c r="YL17" t="n">
        <v/>
      </c>
      <c r="YM17" t="n">
        <v/>
      </c>
      <c r="YN17" t="n">
        <v/>
      </c>
      <c r="YO17" t="n">
        <v/>
      </c>
      <c r="YP17" t="n">
        <v/>
      </c>
      <c r="YQ17" t="n">
        <v/>
      </c>
      <c r="YR17" t="n">
        <v/>
      </c>
      <c r="YS17" t="n">
        <v/>
      </c>
      <c r="YT17" t="n">
        <v/>
      </c>
      <c r="YU17" t="n">
        <v/>
      </c>
      <c r="YV17" t="n">
        <v/>
      </c>
      <c r="YW17" t="n">
        <v/>
      </c>
      <c r="YX17" t="n">
        <v/>
      </c>
      <c r="YY17" t="n">
        <v/>
      </c>
      <c r="YZ17" t="n">
        <v/>
      </c>
      <c r="ZA17" t="n">
        <v/>
      </c>
      <c r="ZB17" t="n">
        <v/>
      </c>
      <c r="ZC17" t="n">
        <v/>
      </c>
      <c r="ZD17" t="n">
        <v/>
      </c>
      <c r="ZE17" t="n">
        <v/>
      </c>
      <c r="ZF17" t="n">
        <v/>
      </c>
      <c r="ZG17" t="n">
        <v/>
      </c>
      <c r="ZH17" t="n">
        <v/>
      </c>
      <c r="ZI17" t="n">
        <v/>
      </c>
      <c r="ZJ17" t="n">
        <v/>
      </c>
      <c r="ZK17" t="n">
        <v/>
      </c>
      <c r="ZL17" t="n">
        <v/>
      </c>
      <c r="ZM17" t="n">
        <v/>
      </c>
      <c r="ZN17" t="n">
        <v/>
      </c>
      <c r="ZO17" t="n">
        <v>100</v>
      </c>
      <c r="ZP17" t="n">
        <v/>
      </c>
      <c r="ZQ17" t="n">
        <v/>
      </c>
      <c r="ZR17" t="n">
        <v/>
      </c>
      <c r="ZS17" t="n">
        <v/>
      </c>
      <c r="ZT17" t="n">
        <v/>
      </c>
      <c r="ZU17" t="n">
        <v/>
      </c>
      <c r="ZV17" t="n">
        <v>2</v>
      </c>
      <c r="ZW17" t="n">
        <v>3</v>
      </c>
      <c r="ZX17" t="n">
        <v/>
      </c>
      <c r="ZY17" t="n">
        <v/>
      </c>
      <c r="ZZ17" t="n">
        <v/>
      </c>
      <c r="AAA17" t="n">
        <v/>
      </c>
      <c r="AAB17" t="n">
        <v/>
      </c>
      <c r="AAC17" t="n">
        <v/>
      </c>
      <c r="AAD17" t="inlineStr">
        <is>
          <t>Pakan segar (misal: rumput)</t>
        </is>
      </c>
      <c r="AAE17" t="inlineStr">
        <is>
          <t>Pakan segar (misal: rumput)</t>
        </is>
      </c>
      <c r="AAF17" t="n">
        <v/>
      </c>
      <c r="AAG17" t="n">
        <v/>
      </c>
      <c r="AAH17" t="n">
        <v/>
      </c>
      <c r="AAI17" t="n">
        <v/>
      </c>
      <c r="AAJ17" t="n">
        <v/>
      </c>
      <c r="AAK17" t="n">
        <v/>
      </c>
      <c r="AAL17" t="inlineStr">
        <is>
          <t>Ya</t>
        </is>
      </c>
      <c r="AAM17" t="inlineStr">
        <is>
          <t>Cair</t>
        </is>
      </c>
      <c r="AAN17" t="n">
        <v>0</v>
      </c>
      <c r="AAO17" t="n">
        <v>1</v>
      </c>
      <c r="AAP17" t="n">
        <v>50</v>
      </c>
      <c r="AAQ17" t="n">
        <v/>
      </c>
      <c r="AAR17" t="inlineStr">
        <is>
          <t>Ya</t>
        </is>
      </c>
      <c r="AAS17" t="inlineStr">
        <is>
          <t>Mengetahui</t>
        </is>
      </c>
      <c r="AAT17" t="inlineStr">
        <is>
          <t>Digunakan untuk pupuk di lahan pertanian sendiri</t>
        </is>
      </c>
      <c r="AAU17" t="n">
        <v>1</v>
      </c>
      <c r="AAV17" t="n">
        <v>0</v>
      </c>
      <c r="AAW17" t="n">
        <v>0</v>
      </c>
      <c r="AAX17" t="n">
        <v>0</v>
      </c>
      <c r="AAY17" t="n">
        <v>0</v>
      </c>
      <c r="AAZ17" t="n">
        <v>0</v>
      </c>
      <c r="ABA17" t="n">
        <v>0</v>
      </c>
      <c r="ABB17" t="inlineStr">
        <is>
          <t>Pupuk cair untuk tanaman</t>
        </is>
      </c>
      <c r="ABC17" t="n">
        <v>1</v>
      </c>
      <c r="ABD17" t="n">
        <v>0</v>
      </c>
      <c r="ABE17" t="n">
        <v>0</v>
      </c>
      <c r="ABF17" t="n">
        <v>0</v>
      </c>
      <c r="ABG17" t="n">
        <v>0</v>
      </c>
      <c r="ABH17" t="n">
        <v/>
      </c>
      <c r="ABI17" t="n">
        <v/>
      </c>
      <c r="ABJ17" t="n">
        <v/>
      </c>
      <c r="ABK17" t="n">
        <v/>
      </c>
      <c r="ABL17" t="n">
        <v/>
      </c>
      <c r="ABM17" t="n">
        <v/>
      </c>
      <c r="ABN17" t="n">
        <v/>
      </c>
      <c r="ABO17" t="n">
        <v/>
      </c>
      <c r="ABP17" t="n">
        <v/>
      </c>
      <c r="ABQ17" t="inlineStr">
        <is>
          <t>Brokoli</t>
        </is>
      </c>
      <c r="ABR17" t="inlineStr">
        <is>
          <t>Sering ( 1 minggu 2 kali)</t>
        </is>
      </c>
      <c r="ABS17" t="n">
        <v>700</v>
      </c>
      <c r="ABT17" t="n">
        <v/>
      </c>
      <c r="ABU17" t="n">
        <v>140</v>
      </c>
      <c r="ABV17" t="n">
        <v>0</v>
      </c>
      <c r="ABW17" t="inlineStr">
        <is>
          <t>NPK</t>
        </is>
      </c>
      <c r="ABX17" t="n">
        <v/>
      </c>
      <c r="ABY17" t="n">
        <v>12</v>
      </c>
      <c r="ABZ17" t="n">
        <v>15000</v>
      </c>
      <c r="ACA17" t="n">
        <v>12</v>
      </c>
      <c r="ACB17" t="n">
        <v>15000</v>
      </c>
      <c r="ACC17" t="n">
        <v>1000</v>
      </c>
      <c r="ACD17" t="n">
        <v>1200</v>
      </c>
      <c r="ACE17" t="inlineStr">
        <is>
          <t>Ya</t>
        </is>
      </c>
      <c r="ACF17" t="inlineStr">
        <is>
          <t>Tidak ada perubahan</t>
        </is>
      </c>
      <c r="ACG17" t="inlineStr">
        <is>
          <t>Tidak ada perubahan</t>
        </is>
      </c>
      <c r="ACH17" t="inlineStr">
        <is>
          <t>Tidak ada perubahan</t>
        </is>
      </c>
      <c r="ACI17" t="n">
        <v/>
      </c>
      <c r="ACJ17" t="n">
        <v/>
      </c>
      <c r="ACK17" t="n">
        <v/>
      </c>
      <c r="ACL17" t="n">
        <v/>
      </c>
      <c r="ACM17" t="n">
        <v/>
      </c>
      <c r="ACN17" t="n">
        <v/>
      </c>
      <c r="ACO17" t="n">
        <v/>
      </c>
      <c r="ACP17" t="n">
        <v/>
      </c>
      <c r="ACQ17" t="n">
        <v/>
      </c>
      <c r="ACR17" t="n">
        <v/>
      </c>
      <c r="ACS17" t="n">
        <v/>
      </c>
      <c r="ACT17" t="inlineStr">
        <is>
          <t>Tidak</t>
        </is>
      </c>
      <c r="ACU17" t="inlineStr">
        <is>
          <t>Manfaat cukup signifikan, terasa di kehidupan sehari-hari</t>
        </is>
      </c>
      <c r="ACV17" t="inlineStr">
        <is>
          <t>Sama saja</t>
        </is>
      </c>
      <c r="ACW17" t="inlineStr">
        <is>
          <t>Tidak dapat menghemat uang dan/atau menambah pendapatan</t>
        </is>
      </c>
      <c r="ACX17" t="inlineStr">
        <is>
          <t>Netral/tidak tahu</t>
        </is>
      </c>
      <c r="ACY17" t="inlineStr">
        <is>
          <t>Anggota keluarga - Laki-laki dewasa Anggota keluarga - Perempuan dewasa Anggota keluarga - Anak-anak</t>
        </is>
      </c>
      <c r="ACZ17" t="n">
        <v>1</v>
      </c>
      <c r="ADA17" t="n">
        <v>1</v>
      </c>
      <c r="ADB17" t="n">
        <v>1</v>
      </c>
      <c r="ADC17" t="n">
        <v>0</v>
      </c>
      <c r="ADD17" t="inlineStr">
        <is>
          <t>Cukup puas</t>
        </is>
      </c>
      <c r="ADE17" t="inlineStr">
        <is>
          <t>Cukup puas</t>
        </is>
      </c>
      <c r="ADF17" t="inlineStr">
        <is>
          <t>Cukup puas</t>
        </is>
      </c>
      <c r="ADG17" t="inlineStr">
        <is>
          <t>Cukup puas</t>
        </is>
      </c>
      <c r="ADH17" t="inlineStr">
        <is>
          <t>Tidak</t>
        </is>
      </c>
      <c r="ADI17" t="n">
        <v/>
      </c>
      <c r="ADJ17" t="inlineStr">
        <is>
          <t>Cukup puas</t>
        </is>
      </c>
      <c r="ADK17" t="n">
        <v/>
      </c>
      <c r="ADL17" t="n">
        <v/>
      </c>
      <c r="ADM17" t="n">
        <v/>
      </c>
      <c r="ADN17" t="n">
        <v/>
      </c>
      <c r="ADO17" t="n">
        <v/>
      </c>
      <c r="ADP17" t="n">
        <v/>
      </c>
      <c r="ADQ17" t="n">
        <v/>
      </c>
      <c r="ADR17" t="n">
        <v/>
      </c>
      <c r="ADS17" t="n">
        <v/>
      </c>
      <c r="ADT17" t="n">
        <v/>
      </c>
      <c r="ADU17" t="inlineStr">
        <is>
          <t>Dibiarkan saja</t>
        </is>
      </c>
      <c r="ADV17" t="n">
        <v>0</v>
      </c>
      <c r="ADW17" t="n">
        <v>0</v>
      </c>
      <c r="ADX17" t="n">
        <v>0</v>
      </c>
      <c r="ADY17" t="n">
        <v>0</v>
      </c>
      <c r="ADZ17" t="n">
        <v>0</v>
      </c>
      <c r="AEA17" t="n">
        <v>0</v>
      </c>
      <c r="AEB17" t="n">
        <v>1</v>
      </c>
      <c r="AEC17" t="n">
        <v>0</v>
      </c>
      <c r="AED17" t="n">
        <v/>
      </c>
      <c r="AEE17" t="inlineStr">
        <is>
          <t>Lainnya</t>
        </is>
      </c>
      <c r="AEF17" t="inlineStr">
        <is>
          <t>Laporan kepada ketua kelompok</t>
        </is>
      </c>
      <c r="AEG17" t="inlineStr">
        <is>
          <t>Lainnya</t>
        </is>
      </c>
      <c r="AEH17" t="inlineStr">
        <is>
          <t>Meminta bantuan kepada ketua kelompok</t>
        </is>
      </c>
      <c r="AEI17" t="inlineStr">
        <is>
          <t>Tidak</t>
        </is>
      </c>
      <c r="AEJ17" t="inlineStr">
        <is>
          <t>Tidak pernah</t>
        </is>
      </c>
      <c r="AEK17" t="inlineStr">
        <is>
          <t>Pengurangan pengeluaran rumah tangga (bahan bakar minyak, pupuk, dll.) Pasokan energi yang andal Lebih aman Pemanfaatan bio-slurry sebagai pupuk Dapat dibayar melalui skema kredit Mendapatkan subsidi</t>
        </is>
      </c>
      <c r="AEL17" t="n">
        <v>1</v>
      </c>
      <c r="AEM17" t="n">
        <v>0</v>
      </c>
      <c r="AEN17" t="n">
        <v>1</v>
      </c>
      <c r="AEO17" t="n">
        <v>0</v>
      </c>
      <c r="AEP17" t="n">
        <v>1</v>
      </c>
      <c r="AEQ17" t="n">
        <v>0</v>
      </c>
      <c r="AER17" t="n">
        <v>0</v>
      </c>
      <c r="AES17" t="n">
        <v>1</v>
      </c>
      <c r="AET17" t="n">
        <v>0</v>
      </c>
      <c r="AEU17" t="n">
        <v>1</v>
      </c>
      <c r="AEV17" t="n">
        <v>1</v>
      </c>
      <c r="AEW17" t="n">
        <v>0</v>
      </c>
      <c r="AEX17" t="n">
        <v/>
      </c>
      <c r="AEY17" t="inlineStr">
        <is>
          <t>Memasak lebih aman</t>
        </is>
      </c>
      <c r="AEZ17" t="n">
        <v/>
      </c>
      <c r="AFA17" t="inlineStr">
        <is>
          <t>Tetangga / teman / saudara</t>
        </is>
      </c>
      <c r="AFB17" t="n">
        <v/>
      </c>
      <c r="AFC17" t="inlineStr">
        <is>
          <t>Dede Suarsih Manoko-Digester 2026-02-02-12_58_32.jpeg</t>
        </is>
      </c>
      <c r="AFD17" t="inlineStr">
        <is>
          <t>https://kf.kobotoolbox.org/api/v2/assets/avstPQqLr3Ab3ZdcVTXZ6f/data/685590315/attachments/atttKdtC5MFKndVskr5XB9tF/</t>
        </is>
      </c>
      <c r="AFE17" t="inlineStr">
        <is>
          <t>Dede Suarsih Manoko-Rumah 2026-02-02-12_58_53.jpeg</t>
        </is>
      </c>
      <c r="AFF17" t="inlineStr">
        <is>
          <t>https://kf.kobotoolbox.org/api/v2/assets/avstPQqLr3Ab3ZdcVTXZ6f/data/685590315/attachments/attZ35y8HvRx5hoGWZ3ogEU6/</t>
        </is>
      </c>
      <c r="AFG17" t="inlineStr">
        <is>
          <t>Ano</t>
        </is>
      </c>
      <c r="AFH17" t="n">
        <v/>
      </c>
      <c r="AFI17" t="n">
        <v/>
      </c>
    </row>
    <row r="18">
      <c r="A18" s="93" t="n">
        <v>46078</v>
      </c>
      <c r="B18" s="93" t="n">
        <v>46085</v>
      </c>
      <c r="C18" t="inlineStr">
        <is>
          <t>aep</t>
        </is>
      </c>
      <c r="D18" t="inlineStr">
        <is>
          <t>deden juarna</t>
        </is>
      </c>
      <c r="E18" t="n">
        <v>83820640628</v>
      </c>
      <c r="F18" t="inlineStr">
        <is>
          <t>-6.811772 107.610499 0 0</t>
        </is>
      </c>
      <c r="G18" t="n">
        <v>-6.811772</v>
      </c>
      <c r="H18" t="n">
        <v>107.610499</v>
      </c>
      <c r="I18" t="n">
        <v>0</v>
      </c>
      <c r="J18" t="n">
        <v>0</v>
      </c>
      <c r="K18" t="inlineStr">
        <is>
          <t>-6.811772, 107.610499.</t>
        </is>
      </c>
      <c r="L18" t="inlineStr">
        <is>
          <t>-6.81202 107.610784 0 0</t>
        </is>
      </c>
      <c r="M18" t="n">
        <v>-6.81202</v>
      </c>
      <c r="N18" t="n">
        <v>107.610784</v>
      </c>
      <c r="O18" t="n">
        <v>0</v>
      </c>
      <c r="P18" t="n">
        <v>0</v>
      </c>
      <c r="Q18" t="inlineStr">
        <is>
          <t>-6.812020, 107.610784.</t>
        </is>
      </c>
      <c r="R18" t="inlineStr">
        <is>
          <t>Jawa Barat</t>
        </is>
      </c>
      <c r="S18" t="n">
        <v>0</v>
      </c>
      <c r="T18" t="n">
        <v>0</v>
      </c>
      <c r="U18" t="n">
        <v>1</v>
      </c>
      <c r="V18" t="n">
        <v>0</v>
      </c>
      <c r="W18" t="n">
        <v>0</v>
      </c>
      <c r="X18" t="n">
        <v>0</v>
      </c>
      <c r="Y18" t="n">
        <v>0</v>
      </c>
      <c r="Z18" t="n">
        <v>0</v>
      </c>
      <c r="AA18" t="n">
        <v>0</v>
      </c>
      <c r="AB18" t="n">
        <v>0</v>
      </c>
      <c r="AC18" t="inlineStr">
        <is>
          <t>BANDUNG BARAT</t>
        </is>
      </c>
      <c r="AD18" t="inlineStr">
        <is>
          <t>LEMBANG</t>
        </is>
      </c>
      <c r="AE18" t="inlineStr">
        <is>
          <t>CIKAHURIPAN</t>
        </is>
      </c>
      <c r="AF18" t="inlineStr">
        <is>
          <t>KHAZANAH BAHARI</t>
        </is>
      </c>
      <c r="AG18" t="inlineStr">
        <is>
          <t>KBP0214</t>
        </is>
      </c>
      <c r="AH18" t="n">
        <v>15</v>
      </c>
      <c r="AI18" t="inlineStr">
        <is>
          <t>VPA1</t>
        </is>
      </c>
      <c r="AJ18" t="inlineStr">
        <is>
          <t>Tidak aktif</t>
        </is>
      </c>
      <c r="AK18" t="n">
        <v>48</v>
      </c>
      <c r="AL18" t="inlineStr">
        <is>
          <t>Laki-laki</t>
        </is>
      </c>
      <c r="AM18" t="inlineStr">
        <is>
          <t>Sudah menikah</t>
        </is>
      </c>
      <c r="AN18" t="inlineStr">
        <is>
          <t>SMA/Sederajat</t>
        </is>
      </c>
      <c r="AO18" t="inlineStr">
        <is>
          <t>Peternak</t>
        </is>
      </c>
      <c r="AP18" t="n">
        <v>0</v>
      </c>
      <c r="AQ18" t="n">
        <v>1</v>
      </c>
      <c r="AR18" t="n">
        <v>0</v>
      </c>
      <c r="AS18" t="n">
        <v>0</v>
      </c>
      <c r="AT18" t="n">
        <v>0</v>
      </c>
      <c r="AU18" t="n">
        <v>0</v>
      </c>
      <c r="AV18" t="n">
        <v>0</v>
      </c>
      <c r="AW18" t="n">
        <v>0</v>
      </c>
      <c r="AX18" t="n">
        <v/>
      </c>
      <c r="AY18" t="inlineStr">
        <is>
          <t>Tidak ada</t>
        </is>
      </c>
      <c r="AZ18" t="n">
        <v>0</v>
      </c>
      <c r="BA18" t="n">
        <v>0</v>
      </c>
      <c r="BB18" t="n">
        <v>0</v>
      </c>
      <c r="BC18" t="n">
        <v>0</v>
      </c>
      <c r="BD18" t="n">
        <v>0</v>
      </c>
      <c r="BE18" t="n">
        <v>0</v>
      </c>
      <c r="BF18" t="n">
        <v>0</v>
      </c>
      <c r="BG18" t="n">
        <v>1</v>
      </c>
      <c r="BH18" t="n">
        <v/>
      </c>
      <c r="BI18" t="inlineStr">
        <is>
          <t>Rp2.500.000 - Rp3.500.000</t>
        </is>
      </c>
      <c r="BJ18" t="n">
        <v>1</v>
      </c>
      <c r="BK18" t="n">
        <v>1</v>
      </c>
      <c r="BL18" t="n">
        <v>1</v>
      </c>
      <c r="BM18" t="n">
        <v>0</v>
      </c>
      <c r="BN18" t="inlineStr">
        <is>
          <t>Milik sendiri</t>
        </is>
      </c>
      <c r="BO18" t="inlineStr">
        <is>
          <t>Permanen (dinding bata dan semen)</t>
        </is>
      </c>
      <c r="BP18" t="n">
        <v>1</v>
      </c>
      <c r="BQ18" t="n">
        <v>0</v>
      </c>
      <c r="BR18" t="n">
        <v>0</v>
      </c>
      <c r="BS18" t="n">
        <v>0</v>
      </c>
      <c r="BT18" t="n">
        <v>0</v>
      </c>
      <c r="BU18" t="n">
        <v/>
      </c>
      <c r="BV18" t="inlineStr">
        <is>
          <t>Keramik/ubin</t>
        </is>
      </c>
      <c r="BW18" t="n">
        <v>0</v>
      </c>
      <c r="BX18" t="n">
        <v>0</v>
      </c>
      <c r="BY18" t="n">
        <v>1</v>
      </c>
      <c r="BZ18" t="n">
        <v>0</v>
      </c>
      <c r="CA18" t="n">
        <v>0</v>
      </c>
      <c r="CB18" t="n">
        <v/>
      </c>
      <c r="CC18" t="inlineStr">
        <is>
          <t>Genting</t>
        </is>
      </c>
      <c r="CD18" t="n">
        <v>0</v>
      </c>
      <c r="CE18" t="n">
        <v>0</v>
      </c>
      <c r="CF18" t="n">
        <v>0</v>
      </c>
      <c r="CG18" t="n">
        <v>0</v>
      </c>
      <c r="CH18" t="n">
        <v>0</v>
      </c>
      <c r="CI18" t="n">
        <v>1</v>
      </c>
      <c r="CJ18" t="n">
        <v>0</v>
      </c>
      <c r="CK18" t="n">
        <v/>
      </c>
      <c r="CL18" t="inlineStr">
        <is>
          <t>Ya</t>
        </is>
      </c>
      <c r="CM18" t="n">
        <v>2011</v>
      </c>
      <c r="CN18" t="inlineStr">
        <is>
          <t>Fixed-Dome (Kubah Tetap)</t>
        </is>
      </c>
      <c r="CO18" t="inlineStr">
        <is>
          <t>6 m³ (4-5 ekor sapi, ±5 jam memasak/hari, ±50 kg</t>
        </is>
      </c>
      <c r="CP18" t="inlineStr">
        <is>
          <t>Koperasi</t>
        </is>
      </c>
      <c r="CQ18" t="n">
        <v>0</v>
      </c>
      <c r="CR18" t="n">
        <v>0</v>
      </c>
      <c r="CS18" t="n">
        <v>0</v>
      </c>
      <c r="CT18" t="n">
        <v>0</v>
      </c>
      <c r="CU18" t="n">
        <v>0</v>
      </c>
      <c r="CV18" t="n">
        <v>0</v>
      </c>
      <c r="CW18" t="n">
        <v>1</v>
      </c>
      <c r="CX18" t="n">
        <v>0</v>
      </c>
      <c r="CY18" t="inlineStr">
        <is>
          <t>Anggota keluarga - laki-laki Anggota keluarga - perempuan dewasa</t>
        </is>
      </c>
      <c r="CZ18" t="n">
        <v>1</v>
      </c>
      <c r="DA18" t="n">
        <v>1</v>
      </c>
      <c r="DB18" t="n">
        <v>0</v>
      </c>
      <c r="DC18" t="n">
        <v/>
      </c>
      <c r="DD18" t="inlineStr">
        <is>
          <t>Anggota keluarga - laki-laki Anggota keluarga - perempuan dewasa CPO atau pendamping</t>
        </is>
      </c>
      <c r="DE18" t="n">
        <v>1</v>
      </c>
      <c r="DF18" t="n">
        <v>1</v>
      </c>
      <c r="DG18" t="n">
        <v>1</v>
      </c>
      <c r="DH18" t="n">
        <v>0</v>
      </c>
      <c r="DI18" t="n">
        <v/>
      </c>
      <c r="DJ18" t="inlineStr">
        <is>
          <t>Anggota keluarga - laki-laki CPO atau pendamping</t>
        </is>
      </c>
      <c r="DK18" t="n">
        <v>1</v>
      </c>
      <c r="DL18" t="n">
        <v>0</v>
      </c>
      <c r="DM18" t="n">
        <v>1</v>
      </c>
      <c r="DN18" t="n">
        <v>0</v>
      </c>
      <c r="DO18" t="n">
        <v/>
      </c>
      <c r="DP18" t="inlineStr">
        <is>
          <t>Tidak berfungsi sama sekali</t>
        </is>
      </c>
      <c r="DQ18" t="inlineStr">
        <is>
          <t>&gt;1 tahun yang lalu</t>
        </is>
      </c>
      <c r="DR18" t="inlineStr">
        <is>
          <t>Tidak ada pihak yang mengelola/dapat memperbaiki sistem biogas</t>
        </is>
      </c>
      <c r="DS18" t="n">
        <v/>
      </c>
      <c r="DT18" t="n">
        <v/>
      </c>
      <c r="DU18" t="n">
        <v/>
      </c>
      <c r="DV18" t="n">
        <v/>
      </c>
      <c r="DW18" t="n">
        <v/>
      </c>
      <c r="DX18" t="n">
        <v/>
      </c>
      <c r="DY18" t="n">
        <v/>
      </c>
      <c r="DZ18" t="n">
        <v/>
      </c>
      <c r="EA18" t="n">
        <v/>
      </c>
      <c r="EB18" t="n">
        <v/>
      </c>
      <c r="EC18" t="n">
        <v/>
      </c>
      <c r="ED18" t="n">
        <v/>
      </c>
      <c r="EE18" t="n">
        <v/>
      </c>
      <c r="EF18" t="n">
        <v/>
      </c>
      <c r="EG18" t="n">
        <v/>
      </c>
      <c r="EH18" t="n">
        <v/>
      </c>
      <c r="EI18" t="inlineStr">
        <is>
          <t>Kurangnya dukungan atau pemantauan dari pemerintah atau CPO</t>
        </is>
      </c>
      <c r="EJ18" t="n">
        <v>0</v>
      </c>
      <c r="EK18" t="n">
        <v>1</v>
      </c>
      <c r="EL18" t="n">
        <v>0</v>
      </c>
      <c r="EM18" t="n">
        <v>0</v>
      </c>
      <c r="EN18" t="n">
        <v>0</v>
      </c>
      <c r="EO18" t="n">
        <v/>
      </c>
      <c r="EP18" t="inlineStr">
        <is>
          <t>Ya, sangat jelas dan mudah diikuti</t>
        </is>
      </c>
      <c r="EQ18" t="inlineStr">
        <is>
          <t>Pelatihan</t>
        </is>
      </c>
      <c r="ER18" t="inlineStr">
        <is>
          <t>CPO atau pendamping</t>
        </is>
      </c>
      <c r="ES18" t="n">
        <v>1</v>
      </c>
      <c r="ET18" t="n">
        <v>0</v>
      </c>
      <c r="EU18" t="n">
        <v>0</v>
      </c>
      <c r="EV18" t="n">
        <v>0</v>
      </c>
      <c r="EW18" t="n">
        <v/>
      </c>
      <c r="EX18" t="inlineStr">
        <is>
          <t>Anggota keluarga - Perempuan dewasa</t>
        </is>
      </c>
      <c r="EY18" t="n">
        <v>0</v>
      </c>
      <c r="EZ18" t="n">
        <v>1</v>
      </c>
      <c r="FA18" t="n">
        <v>0</v>
      </c>
      <c r="FB18" t="n">
        <v/>
      </c>
      <c r="FC18" t="inlineStr">
        <is>
          <t>Setiap hari</t>
        </is>
      </c>
      <c r="FD18" t="n">
        <v/>
      </c>
      <c r="FE18" t="inlineStr">
        <is>
          <t>Mengetahui</t>
        </is>
      </c>
      <c r="FF18" t="inlineStr">
        <is>
          <t>Sering (setiap minggu)</t>
        </is>
      </c>
      <c r="FG18" t="inlineStr">
        <is>
          <t>Mengetahui</t>
        </is>
      </c>
      <c r="FH18" t="inlineStr">
        <is>
          <t>Sering (setiap minggu)</t>
        </is>
      </c>
      <c r="FI18" t="inlineStr">
        <is>
          <t>Mengetahui</t>
        </is>
      </c>
      <c r="FJ18" t="inlineStr">
        <is>
          <t>Sering (setiap minggu)</t>
        </is>
      </c>
      <c r="FK18" t="inlineStr">
        <is>
          <t>Tidak mengetahui</t>
        </is>
      </c>
      <c r="FL18" t="inlineStr">
        <is>
          <t>Tidak pernah</t>
        </is>
      </c>
      <c r="FM18" t="inlineStr">
        <is>
          <t>Mengetahui</t>
        </is>
      </c>
      <c r="FN18" t="inlineStr">
        <is>
          <t>Selalu (setiap hari)</t>
        </is>
      </c>
      <c r="FO18" t="inlineStr">
        <is>
          <t>Mengetahui</t>
        </is>
      </c>
      <c r="FP18" t="inlineStr">
        <is>
          <t>Sering (setiap minggu)</t>
        </is>
      </c>
      <c r="FQ18" t="inlineStr">
        <is>
          <t>Mengetahui</t>
        </is>
      </c>
      <c r="FR18" t="inlineStr">
        <is>
          <t>Ya</t>
        </is>
      </c>
      <c r="FS18" t="inlineStr">
        <is>
          <t>Mengetahui</t>
        </is>
      </c>
      <c r="FT18" t="inlineStr">
        <is>
          <t>Ya, selalu</t>
        </is>
      </c>
      <c r="FU18" t="inlineStr">
        <is>
          <t>Laki-laki dewasa</t>
        </is>
      </c>
      <c r="FV18" t="n">
        <v>1</v>
      </c>
      <c r="FW18" t="n">
        <v>0</v>
      </c>
      <c r="FX18" t="n">
        <v>0</v>
      </c>
      <c r="FY18" t="n">
        <v>0</v>
      </c>
      <c r="FZ18" t="inlineStr">
        <is>
          <t>Memahami</t>
        </is>
      </c>
      <c r="GA18" t="inlineStr">
        <is>
          <t>CPO Pelatihan</t>
        </is>
      </c>
      <c r="GB18" t="n">
        <v>1</v>
      </c>
      <c r="GC18" t="n">
        <v>1</v>
      </c>
      <c r="GD18" t="n">
        <v>0</v>
      </c>
      <c r="GE18" t="n">
        <v>0</v>
      </c>
      <c r="GF18" t="n">
        <v/>
      </c>
      <c r="GG18" t="inlineStr">
        <is>
          <t>Selalu</t>
        </is>
      </c>
      <c r="GH18" t="inlineStr">
        <is>
          <t>Tidak</t>
        </is>
      </c>
      <c r="GI18" t="n">
        <v/>
      </c>
      <c r="GJ18" t="n">
        <v/>
      </c>
      <c r="GK18" t="n">
        <v/>
      </c>
      <c r="GL18" t="n">
        <v/>
      </c>
      <c r="GM18" t="n">
        <v/>
      </c>
      <c r="GN18" t="n">
        <v/>
      </c>
      <c r="GO18" t="n">
        <v/>
      </c>
      <c r="GP18" t="inlineStr">
        <is>
          <t>Sebagian</t>
        </is>
      </c>
      <c r="GQ18" t="inlineStr">
        <is>
          <t>LPG</t>
        </is>
      </c>
      <c r="GR18" t="n">
        <v>1</v>
      </c>
      <c r="GS18" t="n">
        <v>0</v>
      </c>
      <c r="GT18" t="n">
        <v>0</v>
      </c>
      <c r="GU18" t="n">
        <v>0</v>
      </c>
      <c r="GV18" t="n">
        <v>0</v>
      </c>
      <c r="GW18" t="n">
        <v>0</v>
      </c>
      <c r="GX18" t="n">
        <v>0</v>
      </c>
      <c r="GY18" t="n">
        <v/>
      </c>
      <c r="GZ18" t="inlineStr">
        <is>
          <t>Ya</t>
        </is>
      </c>
      <c r="HA18" t="n">
        <v/>
      </c>
      <c r="HB18" t="n">
        <v/>
      </c>
      <c r="HC18" t="n">
        <v/>
      </c>
      <c r="HD18" t="n">
        <v/>
      </c>
      <c r="HE18" t="n">
        <v>18</v>
      </c>
      <c r="HF18" t="n">
        <v>150000</v>
      </c>
      <c r="HG18" t="n">
        <v>6</v>
      </c>
      <c r="HH18" t="n">
        <v>50000</v>
      </c>
      <c r="HI18" t="n">
        <v/>
      </c>
      <c r="HJ18" t="n">
        <v/>
      </c>
      <c r="HK18" t="n">
        <v/>
      </c>
      <c r="HL18" t="n">
        <v/>
      </c>
      <c r="HM18" t="n">
        <v/>
      </c>
      <c r="HN18" t="n">
        <v/>
      </c>
      <c r="HO18" t="n">
        <v/>
      </c>
      <c r="HP18" t="n">
        <v/>
      </c>
      <c r="HQ18" t="n">
        <v/>
      </c>
      <c r="HR18" t="n">
        <v/>
      </c>
      <c r="HS18" t="n">
        <v/>
      </c>
      <c r="HT18" t="n">
        <v/>
      </c>
      <c r="HU18" t="n">
        <v/>
      </c>
      <c r="HV18" t="n">
        <v/>
      </c>
      <c r="HW18" t="n">
        <v/>
      </c>
      <c r="HX18" t="n">
        <v/>
      </c>
      <c r="HY18" t="n">
        <v/>
      </c>
      <c r="HZ18" t="n">
        <v/>
      </c>
      <c r="IA18" t="n">
        <v>12</v>
      </c>
      <c r="IB18" t="n">
        <v>100000</v>
      </c>
      <c r="IC18" t="n">
        <v/>
      </c>
      <c r="ID18" t="n">
        <v/>
      </c>
      <c r="IE18" t="n">
        <v/>
      </c>
      <c r="IF18" t="n">
        <v/>
      </c>
      <c r="IG18" t="n">
        <v/>
      </c>
      <c r="IH18" t="n">
        <v/>
      </c>
      <c r="II18" t="n">
        <v/>
      </c>
      <c r="IJ18" t="n">
        <v/>
      </c>
      <c r="IK18" t="inlineStr">
        <is>
          <t>30-50 kg</t>
        </is>
      </c>
      <c r="IL18" t="inlineStr">
        <is>
          <t>3-5 jam</t>
        </is>
      </c>
      <c r="IM18" t="inlineStr">
        <is>
          <t>Ya</t>
        </is>
      </c>
      <c r="IN18" t="inlineStr">
        <is>
          <t>Tidak</t>
        </is>
      </c>
      <c r="IO18" t="inlineStr">
        <is>
          <t>Tidak ada perubahan</t>
        </is>
      </c>
      <c r="IP18" t="n">
        <v/>
      </c>
      <c r="IQ18" t="inlineStr">
        <is>
          <t>Tidak pernah</t>
        </is>
      </c>
      <c r="IR18" t="n">
        <v/>
      </c>
      <c r="IS18" t="n">
        <v/>
      </c>
      <c r="IT18" t="n">
        <v/>
      </c>
      <c r="IU18" t="n">
        <v/>
      </c>
      <c r="IV18" t="n">
        <v/>
      </c>
      <c r="IW18" t="n">
        <v/>
      </c>
      <c r="IX18" t="n">
        <v/>
      </c>
      <c r="IY18" t="n">
        <v/>
      </c>
      <c r="IZ18" t="inlineStr">
        <is>
          <t>Tidak pernah</t>
        </is>
      </c>
      <c r="JA18" t="n">
        <v/>
      </c>
      <c r="JB18" t="n">
        <v/>
      </c>
      <c r="JC18" t="n">
        <v/>
      </c>
      <c r="JD18" t="n">
        <v/>
      </c>
      <c r="JE18" t="n">
        <v/>
      </c>
      <c r="JF18" t="n">
        <v/>
      </c>
      <c r="JG18" t="n">
        <v/>
      </c>
      <c r="JH18" t="n">
        <v/>
      </c>
      <c r="JI18" t="inlineStr">
        <is>
          <t>Tidak pernah</t>
        </is>
      </c>
      <c r="JJ18" t="n">
        <v/>
      </c>
      <c r="JK18" t="n">
        <v/>
      </c>
      <c r="JL18" t="n">
        <v/>
      </c>
      <c r="JM18" t="n">
        <v/>
      </c>
      <c r="JN18" t="n">
        <v/>
      </c>
      <c r="JO18" t="n">
        <v/>
      </c>
      <c r="JP18" t="n">
        <v/>
      </c>
      <c r="JQ18" t="n">
        <v/>
      </c>
      <c r="JR18" t="inlineStr">
        <is>
          <t>Tidak pernah</t>
        </is>
      </c>
      <c r="JS18" t="n">
        <v/>
      </c>
      <c r="JT18" t="n">
        <v/>
      </c>
      <c r="JU18" t="n">
        <v/>
      </c>
      <c r="JV18" t="n">
        <v/>
      </c>
      <c r="JW18" t="n">
        <v/>
      </c>
      <c r="JX18" t="n">
        <v/>
      </c>
      <c r="JY18" t="n">
        <v/>
      </c>
      <c r="JZ18" t="n">
        <v/>
      </c>
      <c r="KA18" t="inlineStr">
        <is>
          <t>Tidak pernah</t>
        </is>
      </c>
      <c r="KB18" t="n">
        <v/>
      </c>
      <c r="KC18" t="n">
        <v/>
      </c>
      <c r="KD18" t="n">
        <v/>
      </c>
      <c r="KE18" t="n">
        <v/>
      </c>
      <c r="KF18" t="n">
        <v/>
      </c>
      <c r="KG18" t="n">
        <v/>
      </c>
      <c r="KH18" t="n">
        <v/>
      </c>
      <c r="KI18" t="n">
        <v/>
      </c>
      <c r="KJ18" t="inlineStr">
        <is>
          <t>Tidak pernah</t>
        </is>
      </c>
      <c r="KK18" t="n">
        <v/>
      </c>
      <c r="KL18" t="n">
        <v/>
      </c>
      <c r="KM18" t="n">
        <v/>
      </c>
      <c r="KN18" t="n">
        <v/>
      </c>
      <c r="KO18" t="n">
        <v/>
      </c>
      <c r="KP18" t="n">
        <v/>
      </c>
      <c r="KQ18" t="n">
        <v/>
      </c>
      <c r="KR18" t="n">
        <v/>
      </c>
      <c r="KS18" t="inlineStr">
        <is>
          <t>Tidak ada perubahan</t>
        </is>
      </c>
      <c r="KT18" t="inlineStr">
        <is>
          <t>0-1 kali</t>
        </is>
      </c>
      <c r="KU18" t="inlineStr">
        <is>
          <t>0-1 kali</t>
        </is>
      </c>
      <c r="KV18" t="inlineStr">
        <is>
          <t>Tidak ada</t>
        </is>
      </c>
      <c r="KW18" t="n">
        <v>0</v>
      </c>
      <c r="KX18" t="n">
        <v>0</v>
      </c>
      <c r="KY18" t="n">
        <v>0</v>
      </c>
      <c r="KZ18" t="n">
        <v>1</v>
      </c>
      <c r="LA18" t="inlineStr">
        <is>
          <t>Tidak ada perubahan</t>
        </is>
      </c>
      <c r="LB18" t="inlineStr">
        <is>
          <t>Tidak ada perubahan</t>
        </is>
      </c>
      <c r="LC18" t="n">
        <v>0</v>
      </c>
      <c r="LD18" t="n">
        <v>6</v>
      </c>
      <c r="LE18" t="n">
        <v>0</v>
      </c>
      <c r="LF18" t="n">
        <v>0</v>
      </c>
      <c r="LG18" t="inlineStr">
        <is>
          <t>Ya</t>
        </is>
      </c>
      <c r="LH18" t="n">
        <v>100000</v>
      </c>
      <c r="LI18" t="n">
        <v/>
      </c>
      <c r="LJ18" t="inlineStr">
        <is>
          <t>Kebutuhan rumah tangga</t>
        </is>
      </c>
      <c r="LK18" t="n">
        <v>0</v>
      </c>
      <c r="LL18" t="n">
        <v>0</v>
      </c>
      <c r="LM18" t="n">
        <v>0</v>
      </c>
      <c r="LN18" t="n">
        <v>0</v>
      </c>
      <c r="LO18" t="n">
        <v>1</v>
      </c>
      <c r="LP18" t="n">
        <v>0</v>
      </c>
      <c r="LQ18" t="n">
        <v>0</v>
      </c>
      <c r="LR18" t="n">
        <v/>
      </c>
      <c r="LS18" t="n">
        <v>30</v>
      </c>
      <c r="LT18" t="n">
        <v>0</v>
      </c>
      <c r="LU18" t="n">
        <v>0</v>
      </c>
      <c r="LV18" t="n">
        <v>30</v>
      </c>
      <c r="LW18" t="n">
        <v>0</v>
      </c>
      <c r="LX18" t="n">
        <v>0</v>
      </c>
      <c r="LY18" t="n">
        <v>15</v>
      </c>
      <c r="LZ18" t="n">
        <v>0</v>
      </c>
      <c r="MA18" t="n">
        <v>0</v>
      </c>
      <c r="MB18" t="inlineStr">
        <is>
          <t>Tidak</t>
        </is>
      </c>
      <c r="MC18" t="n">
        <v>0</v>
      </c>
      <c r="MD18" t="n">
        <v>0</v>
      </c>
      <c r="ME18" t="n">
        <v>60</v>
      </c>
      <c r="MF18" t="n">
        <v>20</v>
      </c>
      <c r="MG18" t="n">
        <v>0</v>
      </c>
      <c r="MH18" t="n">
        <v>0</v>
      </c>
      <c r="MI18" t="n">
        <v/>
      </c>
      <c r="MJ18" t="n">
        <v/>
      </c>
      <c r="MK18" t="n">
        <v/>
      </c>
      <c r="ML18" t="n">
        <v/>
      </c>
      <c r="MM18" t="n">
        <v/>
      </c>
      <c r="MN18" t="n">
        <v/>
      </c>
      <c r="MO18" t="n">
        <v/>
      </c>
      <c r="MP18" t="n">
        <v/>
      </c>
      <c r="MQ18" t="n">
        <v/>
      </c>
      <c r="MR18" t="inlineStr">
        <is>
          <t>Tidak ada waktu yang dihemat</t>
        </is>
      </c>
      <c r="MS18" t="n">
        <v/>
      </c>
      <c r="MT18" t="inlineStr">
        <is>
          <t>Tidak ada waktu yang dihemat</t>
        </is>
      </c>
      <c r="MU18" t="inlineStr">
        <is>
          <t>Tidak</t>
        </is>
      </c>
      <c r="MV18" t="n">
        <v/>
      </c>
      <c r="MW18" t="n">
        <v/>
      </c>
      <c r="MX18" t="n">
        <v/>
      </c>
      <c r="MY18" t="n">
        <v/>
      </c>
      <c r="MZ18" t="n">
        <v/>
      </c>
      <c r="NA18" t="n">
        <v/>
      </c>
      <c r="NB18" t="n">
        <v/>
      </c>
      <c r="NC18" t="n">
        <v/>
      </c>
      <c r="ND18" t="n">
        <v/>
      </c>
      <c r="NE18" t="n">
        <v/>
      </c>
      <c r="NF18" t="n">
        <v/>
      </c>
      <c r="NG18" t="n">
        <v/>
      </c>
      <c r="NH18" t="n">
        <v/>
      </c>
      <c r="NI18" t="n">
        <v/>
      </c>
      <c r="NJ18" t="n">
        <v/>
      </c>
      <c r="NK18" t="n">
        <v/>
      </c>
      <c r="NL18" t="inlineStr">
        <is>
          <t>Ya</t>
        </is>
      </c>
      <c r="NM18" t="inlineStr">
        <is>
          <t>Kombinasi kredit/pinjaman dan dana hibah</t>
        </is>
      </c>
      <c r="NN18" t="inlineStr">
        <is>
          <t>1-1.000.000</t>
        </is>
      </c>
      <c r="NO18" t="inlineStr">
        <is>
          <t>Yayasan Rumah Energi atau BIRU</t>
        </is>
      </c>
      <c r="NP18" t="n">
        <v/>
      </c>
      <c r="NQ18" t="inlineStr">
        <is>
          <t>Koperasi</t>
        </is>
      </c>
      <c r="NR18" t="n">
        <v/>
      </c>
      <c r="NS18" t="n">
        <v>60</v>
      </c>
      <c r="NT18" t="inlineStr">
        <is>
          <t>Anggota keluarga - Laki-laki dewasa</t>
        </is>
      </c>
      <c r="NU18" t="n">
        <v/>
      </c>
      <c r="NV18" t="n">
        <v/>
      </c>
      <c r="NW18" t="n">
        <v/>
      </c>
      <c r="NX18" t="inlineStr">
        <is>
          <t>Sama saja</t>
        </is>
      </c>
      <c r="NY18" t="n">
        <v>180</v>
      </c>
      <c r="NZ18" t="n">
        <v>0</v>
      </c>
      <c r="OA18" t="n">
        <v>0</v>
      </c>
      <c r="OB18" t="n">
        <v>30</v>
      </c>
      <c r="OC18" t="n">
        <v>0</v>
      </c>
      <c r="OD18" t="n">
        <v>0</v>
      </c>
      <c r="OE18" t="inlineStr">
        <is>
          <t>Tidak ada perubahan</t>
        </is>
      </c>
      <c r="OF18" t="inlineStr">
        <is>
          <t>Sama saja (tidak ada perbedaan waktu memasak MAUPUN rasa/bau makanan bila dibandingkan penggunaan sebelumnya)</t>
        </is>
      </c>
      <c r="OG18" t="inlineStr">
        <is>
          <t>Ya</t>
        </is>
      </c>
      <c r="OH18" t="n">
        <v>0</v>
      </c>
      <c r="OI18" t="n">
        <v>9</v>
      </c>
      <c r="OJ18" t="n">
        <v>0</v>
      </c>
      <c r="OK18" t="n">
        <v>0</v>
      </c>
      <c r="OL18" t="n">
        <v>0</v>
      </c>
      <c r="OM18" t="n">
        <v>0</v>
      </c>
      <c r="ON18" t="n">
        <v>0</v>
      </c>
      <c r="OO18" t="n">
        <v>0</v>
      </c>
      <c r="OP18" t="inlineStr">
        <is>
          <t>Sapi pedaging Sapi perah</t>
        </is>
      </c>
      <c r="OQ18" t="n">
        <v>1</v>
      </c>
      <c r="OR18" t="n">
        <v>1</v>
      </c>
      <c r="OS18" t="n">
        <v>0</v>
      </c>
      <c r="OT18" t="n">
        <v>0</v>
      </c>
      <c r="OU18" t="n">
        <v>0</v>
      </c>
      <c r="OV18" t="n">
        <v>0</v>
      </c>
      <c r="OW18" t="n">
        <v>0</v>
      </c>
      <c r="OX18" t="n">
        <v>0</v>
      </c>
      <c r="OY18" t="n">
        <v>0</v>
      </c>
      <c r="OZ18" t="inlineStr">
        <is>
          <t>Sapi pedaging Sapi perah</t>
        </is>
      </c>
      <c r="PA18" t="n">
        <v>1</v>
      </c>
      <c r="PB18" t="n">
        <v>1</v>
      </c>
      <c r="PC18" t="n">
        <v>0</v>
      </c>
      <c r="PD18" t="n">
        <v>0</v>
      </c>
      <c r="PE18" t="n">
        <v>0</v>
      </c>
      <c r="PF18" t="n">
        <v>0</v>
      </c>
      <c r="PG18" t="n">
        <v>0</v>
      </c>
      <c r="PH18" t="n">
        <v>0</v>
      </c>
      <c r="PI18" t="n">
        <v>0</v>
      </c>
      <c r="PJ18" t="inlineStr">
        <is>
          <t>Sapi pedaging</t>
        </is>
      </c>
      <c r="PK18" t="n">
        <v>1</v>
      </c>
      <c r="PL18" t="n">
        <v>0</v>
      </c>
      <c r="PM18" t="n">
        <v>0</v>
      </c>
      <c r="PN18" t="n">
        <v>0</v>
      </c>
      <c r="PO18" t="n">
        <v>0</v>
      </c>
      <c r="PP18" t="n">
        <v>0</v>
      </c>
      <c r="PQ18" t="n">
        <v>0</v>
      </c>
      <c r="PR18" t="n">
        <v>0</v>
      </c>
      <c r="PS18" t="n">
        <v>0</v>
      </c>
      <c r="PT18" t="inlineStr">
        <is>
          <t>2-Dibuang ke sungai</t>
        </is>
      </c>
      <c r="PU18" t="n">
        <v>0</v>
      </c>
      <c r="PV18" t="n">
        <v>0</v>
      </c>
      <c r="PW18" t="n">
        <v>0</v>
      </c>
      <c r="PX18" t="n">
        <v>0</v>
      </c>
      <c r="PY18" t="n">
        <v>0</v>
      </c>
      <c r="PZ18" t="n">
        <v>0</v>
      </c>
      <c r="QA18" t="n">
        <v>1</v>
      </c>
      <c r="QB18" t="n">
        <v>0</v>
      </c>
      <c r="QC18" t="n">
        <v>0</v>
      </c>
      <c r="QD18" t="n">
        <v/>
      </c>
      <c r="QE18" t="inlineStr">
        <is>
          <t>2-Dibuang ke sungai</t>
        </is>
      </c>
      <c r="QF18" t="n">
        <v>0</v>
      </c>
      <c r="QG18" t="n">
        <v>0</v>
      </c>
      <c r="QH18" t="n">
        <v>0</v>
      </c>
      <c r="QI18" t="n">
        <v>0</v>
      </c>
      <c r="QJ18" t="n">
        <v>0</v>
      </c>
      <c r="QK18" t="n">
        <v>0</v>
      </c>
      <c r="QL18" t="n">
        <v>1</v>
      </c>
      <c r="QM18" t="n">
        <v>0</v>
      </c>
      <c r="QN18" t="n">
        <v>0</v>
      </c>
      <c r="QO18" t="n">
        <v/>
      </c>
      <c r="QP18" t="n">
        <v/>
      </c>
      <c r="QQ18" t="n">
        <v/>
      </c>
      <c r="QR18" t="n">
        <v/>
      </c>
      <c r="QS18" t="n">
        <v/>
      </c>
      <c r="QT18" t="n">
        <v/>
      </c>
      <c r="QU18" t="n">
        <v/>
      </c>
      <c r="QV18" t="n">
        <v/>
      </c>
      <c r="QW18" t="n">
        <v/>
      </c>
      <c r="QX18" t="n">
        <v/>
      </c>
      <c r="QY18" t="n">
        <v/>
      </c>
      <c r="QZ18" t="n">
        <v/>
      </c>
      <c r="RA18" t="n">
        <v/>
      </c>
      <c r="RB18" t="n">
        <v/>
      </c>
      <c r="RC18" t="n">
        <v/>
      </c>
      <c r="RD18" t="n">
        <v/>
      </c>
      <c r="RE18" t="n">
        <v/>
      </c>
      <c r="RF18" t="n">
        <v/>
      </c>
      <c r="RG18" t="n">
        <v/>
      </c>
      <c r="RH18" t="n">
        <v/>
      </c>
      <c r="RI18" t="n">
        <v/>
      </c>
      <c r="RJ18" t="n">
        <v/>
      </c>
      <c r="RK18" t="n">
        <v/>
      </c>
      <c r="RL18" t="n">
        <v/>
      </c>
      <c r="RM18" t="n">
        <v/>
      </c>
      <c r="RN18" t="n">
        <v/>
      </c>
      <c r="RO18" t="n">
        <v/>
      </c>
      <c r="RP18" t="n">
        <v/>
      </c>
      <c r="RQ18" t="n">
        <v/>
      </c>
      <c r="RR18" t="n">
        <v/>
      </c>
      <c r="RS18" t="n">
        <v/>
      </c>
      <c r="RT18" t="n">
        <v/>
      </c>
      <c r="RU18" t="n">
        <v/>
      </c>
      <c r="RV18" t="n">
        <v/>
      </c>
      <c r="RW18" t="n">
        <v/>
      </c>
      <c r="RX18" t="n">
        <v/>
      </c>
      <c r="RY18" t="n">
        <v/>
      </c>
      <c r="RZ18" t="n">
        <v/>
      </c>
      <c r="SA18" t="n">
        <v/>
      </c>
      <c r="SB18" t="n">
        <v/>
      </c>
      <c r="SC18" t="n">
        <v/>
      </c>
      <c r="SD18" t="n">
        <v/>
      </c>
      <c r="SE18" t="n">
        <v/>
      </c>
      <c r="SF18" t="n">
        <v/>
      </c>
      <c r="SG18" t="n">
        <v/>
      </c>
      <c r="SH18" t="n">
        <v/>
      </c>
      <c r="SI18" t="n">
        <v/>
      </c>
      <c r="SJ18" t="n">
        <v/>
      </c>
      <c r="SK18" t="n">
        <v/>
      </c>
      <c r="SL18" t="n">
        <v/>
      </c>
      <c r="SM18" t="n">
        <v/>
      </c>
      <c r="SN18" t="n">
        <v/>
      </c>
      <c r="SO18" t="n">
        <v/>
      </c>
      <c r="SP18" t="n">
        <v/>
      </c>
      <c r="SQ18" t="n">
        <v/>
      </c>
      <c r="SR18" t="n">
        <v/>
      </c>
      <c r="SS18" t="n">
        <v/>
      </c>
      <c r="ST18" t="n">
        <v/>
      </c>
      <c r="SU18" t="n">
        <v/>
      </c>
      <c r="SV18" t="n">
        <v/>
      </c>
      <c r="SW18" t="n">
        <v/>
      </c>
      <c r="SX18" t="n">
        <v/>
      </c>
      <c r="SY18" t="n">
        <v>0</v>
      </c>
      <c r="SZ18" t="n">
        <v>4</v>
      </c>
      <c r="TA18" t="n">
        <v/>
      </c>
      <c r="TB18" t="n">
        <v/>
      </c>
      <c r="TC18" t="n">
        <v/>
      </c>
      <c r="TD18" t="n">
        <v/>
      </c>
      <c r="TE18" t="n">
        <v/>
      </c>
      <c r="TF18" t="n">
        <v/>
      </c>
      <c r="TG18" t="n">
        <v>0</v>
      </c>
      <c r="TH18" t="n">
        <v>9</v>
      </c>
      <c r="TI18" t="n">
        <v>0</v>
      </c>
      <c r="TJ18" t="n">
        <v>0</v>
      </c>
      <c r="TK18" t="n">
        <v>0</v>
      </c>
      <c r="TL18" t="n">
        <v>0</v>
      </c>
      <c r="TM18" t="n">
        <v>0</v>
      </c>
      <c r="TN18" t="n">
        <v>0</v>
      </c>
      <c r="TO18" t="n">
        <v>0</v>
      </c>
      <c r="TP18" t="n">
        <v>0</v>
      </c>
      <c r="TQ18" t="n">
        <v>0</v>
      </c>
      <c r="TR18" t="n">
        <v>0</v>
      </c>
      <c r="TS18" t="n">
        <v>0</v>
      </c>
      <c r="TT18" t="n">
        <v>0</v>
      </c>
      <c r="TU18" t="n">
        <v>0</v>
      </c>
      <c r="TV18" t="n">
        <v>0</v>
      </c>
      <c r="TW18" t="n">
        <v/>
      </c>
      <c r="TX18" t="n">
        <v/>
      </c>
      <c r="TY18" t="n">
        <v/>
      </c>
      <c r="TZ18" t="n">
        <v/>
      </c>
      <c r="UA18" t="n">
        <v/>
      </c>
      <c r="UB18" t="n">
        <v/>
      </c>
      <c r="UC18" t="n">
        <v/>
      </c>
      <c r="UD18" t="n">
        <v/>
      </c>
      <c r="UE18" t="n">
        <v/>
      </c>
      <c r="UF18" t="n">
        <v/>
      </c>
      <c r="UG18" t="n">
        <v/>
      </c>
      <c r="UH18" t="n">
        <v/>
      </c>
      <c r="UI18" t="n">
        <v/>
      </c>
      <c r="UJ18" t="n">
        <v/>
      </c>
      <c r="UK18" t="n">
        <v/>
      </c>
      <c r="UL18" t="n">
        <v/>
      </c>
      <c r="UM18" t="n">
        <v/>
      </c>
      <c r="UN18" t="n">
        <v/>
      </c>
      <c r="UO18" t="n">
        <v/>
      </c>
      <c r="UP18" t="n">
        <v/>
      </c>
      <c r="UQ18" t="n">
        <v/>
      </c>
      <c r="UR18" t="n">
        <v/>
      </c>
      <c r="US18" t="n">
        <v/>
      </c>
      <c r="UT18" t="n">
        <v/>
      </c>
      <c r="UU18" t="n">
        <v/>
      </c>
      <c r="UV18" t="inlineStr">
        <is>
          <t>Pemberian pakan di kandang</t>
        </is>
      </c>
      <c r="UW18" t="n">
        <v/>
      </c>
      <c r="UX18" t="n">
        <v/>
      </c>
      <c r="UY18" t="n">
        <v/>
      </c>
      <c r="UZ18" t="n">
        <v/>
      </c>
      <c r="VA18" t="n">
        <v/>
      </c>
      <c r="VB18" t="n">
        <v/>
      </c>
      <c r="VC18" t="n">
        <v/>
      </c>
      <c r="VD18" t="inlineStr">
        <is>
          <t>Sangat jarang (&gt;1 bulan sekali)</t>
        </is>
      </c>
      <c r="VE18" t="n">
        <v/>
      </c>
      <c r="VF18" t="n">
        <v/>
      </c>
      <c r="VG18" t="n">
        <v/>
      </c>
      <c r="VH18" t="n">
        <v/>
      </c>
      <c r="VI18" t="n">
        <v/>
      </c>
      <c r="VJ18" t="n">
        <v/>
      </c>
      <c r="VK18" t="n">
        <v/>
      </c>
      <c r="VL18" t="inlineStr">
        <is>
          <t>Sangat jarang (&gt;1 bulan sekali)</t>
        </is>
      </c>
      <c r="VM18" t="n">
        <v/>
      </c>
      <c r="VN18" t="n">
        <v/>
      </c>
      <c r="VO18" t="n">
        <v/>
      </c>
      <c r="VP18" t="n">
        <v/>
      </c>
      <c r="VQ18" t="n">
        <v/>
      </c>
      <c r="VR18" t="n">
        <v/>
      </c>
      <c r="VS18" t="n">
        <v/>
      </c>
      <c r="VT18" t="n">
        <v/>
      </c>
      <c r="VU18" t="n">
        <v/>
      </c>
      <c r="VV18" t="n">
        <v/>
      </c>
      <c r="VW18" t="n">
        <v/>
      </c>
      <c r="VX18" t="n">
        <v/>
      </c>
      <c r="VY18" t="n">
        <v/>
      </c>
      <c r="VZ18" t="n">
        <v/>
      </c>
      <c r="WA18" t="n">
        <v/>
      </c>
      <c r="WB18" t="n">
        <v/>
      </c>
      <c r="WC18" t="n">
        <v/>
      </c>
      <c r="WD18" t="n">
        <v/>
      </c>
      <c r="WE18" t="n">
        <v/>
      </c>
      <c r="WF18" t="inlineStr">
        <is>
          <t>6-Digester biogas</t>
        </is>
      </c>
      <c r="WG18" t="n">
        <v>0</v>
      </c>
      <c r="WH18" t="n">
        <v>0</v>
      </c>
      <c r="WI18" t="n">
        <v>0</v>
      </c>
      <c r="WJ18" t="n">
        <v>0</v>
      </c>
      <c r="WK18" t="n">
        <v>0</v>
      </c>
      <c r="WL18" t="n">
        <v>0</v>
      </c>
      <c r="WM18" t="n">
        <v>0</v>
      </c>
      <c r="WN18" t="n">
        <v>0</v>
      </c>
      <c r="WO18" t="n">
        <v>0</v>
      </c>
      <c r="WP18" t="n">
        <v>1</v>
      </c>
      <c r="WQ18" t="n">
        <v>0</v>
      </c>
      <c r="WR18" t="n">
        <v>0</v>
      </c>
      <c r="WS18" t="n">
        <v/>
      </c>
      <c r="WT18" t="n">
        <v/>
      </c>
      <c r="WU18" t="n">
        <v/>
      </c>
      <c r="WV18" t="n">
        <v/>
      </c>
      <c r="WW18" t="n">
        <v/>
      </c>
      <c r="WX18" t="n">
        <v/>
      </c>
      <c r="WY18" t="n">
        <v/>
      </c>
      <c r="WZ18" t="n">
        <v/>
      </c>
      <c r="XA18" t="n">
        <v/>
      </c>
      <c r="XB18" t="n">
        <v/>
      </c>
      <c r="XC18" t="n">
        <v/>
      </c>
      <c r="XD18" t="n">
        <v/>
      </c>
      <c r="XE18" t="n">
        <v/>
      </c>
      <c r="XF18" t="n">
        <v/>
      </c>
      <c r="XG18" t="n">
        <v/>
      </c>
      <c r="XH18" t="n">
        <v/>
      </c>
      <c r="XI18" t="n">
        <v/>
      </c>
      <c r="XJ18" t="n">
        <v/>
      </c>
      <c r="XK18" t="n">
        <v/>
      </c>
      <c r="XL18" t="n">
        <v/>
      </c>
      <c r="XM18" t="n">
        <v/>
      </c>
      <c r="XN18" t="n">
        <v/>
      </c>
      <c r="XO18" t="n">
        <v/>
      </c>
      <c r="XP18" t="n">
        <v/>
      </c>
      <c r="XQ18" t="n">
        <v/>
      </c>
      <c r="XR18" t="n">
        <v/>
      </c>
      <c r="XS18" t="n">
        <v/>
      </c>
      <c r="XT18" t="n">
        <v/>
      </c>
      <c r="XU18" t="n">
        <v/>
      </c>
      <c r="XV18" t="n">
        <v/>
      </c>
      <c r="XW18" t="n">
        <v/>
      </c>
      <c r="XX18" t="n">
        <v/>
      </c>
      <c r="XY18" t="n">
        <v/>
      </c>
      <c r="XZ18" t="n">
        <v/>
      </c>
      <c r="YA18" t="n">
        <v/>
      </c>
      <c r="YB18" t="n">
        <v/>
      </c>
      <c r="YC18" t="n">
        <v/>
      </c>
      <c r="YD18" t="n">
        <v/>
      </c>
      <c r="YE18" t="n">
        <v/>
      </c>
      <c r="YF18" t="n">
        <v/>
      </c>
      <c r="YG18" t="n">
        <v/>
      </c>
      <c r="YH18" t="n">
        <v/>
      </c>
      <c r="YI18" t="n">
        <v/>
      </c>
      <c r="YJ18" t="n">
        <v/>
      </c>
      <c r="YK18" t="n">
        <v/>
      </c>
      <c r="YL18" t="n">
        <v/>
      </c>
      <c r="YM18" t="n">
        <v/>
      </c>
      <c r="YN18" t="n">
        <v/>
      </c>
      <c r="YO18" t="n">
        <v/>
      </c>
      <c r="YP18" t="n">
        <v/>
      </c>
      <c r="YQ18" t="n">
        <v/>
      </c>
      <c r="YR18" t="n">
        <v/>
      </c>
      <c r="YS18" t="n">
        <v/>
      </c>
      <c r="YT18" t="n">
        <v/>
      </c>
      <c r="YU18" t="n">
        <v/>
      </c>
      <c r="YV18" t="n">
        <v/>
      </c>
      <c r="YW18" t="n">
        <v/>
      </c>
      <c r="YX18" t="n">
        <v/>
      </c>
      <c r="YY18" t="n">
        <v/>
      </c>
      <c r="YZ18" t="n">
        <v/>
      </c>
      <c r="ZA18" t="n">
        <v/>
      </c>
      <c r="ZB18" t="n">
        <v/>
      </c>
      <c r="ZC18" t="n">
        <v/>
      </c>
      <c r="ZD18" t="n">
        <v/>
      </c>
      <c r="ZE18" t="n">
        <v/>
      </c>
      <c r="ZF18" t="n">
        <v/>
      </c>
      <c r="ZG18" t="n">
        <v/>
      </c>
      <c r="ZH18" t="n">
        <v/>
      </c>
      <c r="ZI18" t="n">
        <v/>
      </c>
      <c r="ZJ18" t="n">
        <v/>
      </c>
      <c r="ZK18" t="n">
        <v/>
      </c>
      <c r="ZL18" t="n">
        <v/>
      </c>
      <c r="ZM18" t="n">
        <v/>
      </c>
      <c r="ZN18" t="n">
        <v/>
      </c>
      <c r="ZO18" t="n">
        <v>60</v>
      </c>
      <c r="ZP18" t="n">
        <v/>
      </c>
      <c r="ZQ18" t="n">
        <v/>
      </c>
      <c r="ZR18" t="n">
        <v/>
      </c>
      <c r="ZS18" t="n">
        <v/>
      </c>
      <c r="ZT18" t="n">
        <v/>
      </c>
      <c r="ZU18" t="n">
        <v/>
      </c>
      <c r="ZV18" t="n">
        <v/>
      </c>
      <c r="ZW18" t="n">
        <v>3</v>
      </c>
      <c r="ZX18" t="n">
        <v/>
      </c>
      <c r="ZY18" t="n">
        <v/>
      </c>
      <c r="ZZ18" t="n">
        <v/>
      </c>
      <c r="AAA18" t="n">
        <v/>
      </c>
      <c r="AAB18" t="n">
        <v/>
      </c>
      <c r="AAC18" t="n">
        <v/>
      </c>
      <c r="AAD18" t="n">
        <v/>
      </c>
      <c r="AAE18" t="inlineStr">
        <is>
          <t>Pakan segar (misal: rumput)</t>
        </is>
      </c>
      <c r="AAF18" t="n">
        <v/>
      </c>
      <c r="AAG18" t="n">
        <v/>
      </c>
      <c r="AAH18" t="n">
        <v/>
      </c>
      <c r="AAI18" t="n">
        <v/>
      </c>
      <c r="AAJ18" t="n">
        <v/>
      </c>
      <c r="AAK18" t="n">
        <v/>
      </c>
      <c r="AAL18" t="inlineStr">
        <is>
          <t>Tidak</t>
        </is>
      </c>
      <c r="AAM18" t="n">
        <v/>
      </c>
      <c r="AAN18" t="n">
        <v/>
      </c>
      <c r="AAO18" t="n">
        <v/>
      </c>
      <c r="AAP18" t="n">
        <v/>
      </c>
      <c r="AAQ18" t="n">
        <v/>
      </c>
      <c r="AAR18" t="inlineStr">
        <is>
          <t>Ya</t>
        </is>
      </c>
      <c r="AAS18" t="inlineStr">
        <is>
          <t>Mengetahui</t>
        </is>
      </c>
      <c r="AAT18" t="inlineStr">
        <is>
          <t>Dibuang ke selokan</t>
        </is>
      </c>
      <c r="AAU18" t="n">
        <v>0</v>
      </c>
      <c r="AAV18" t="n">
        <v>0</v>
      </c>
      <c r="AAW18" t="n">
        <v>0</v>
      </c>
      <c r="AAX18" t="n">
        <v>0</v>
      </c>
      <c r="AAY18" t="n">
        <v>0</v>
      </c>
      <c r="AAZ18" t="n">
        <v>0</v>
      </c>
      <c r="ABA18" t="n">
        <v>1</v>
      </c>
      <c r="ABB18" t="n">
        <v/>
      </c>
      <c r="ABC18" t="n">
        <v/>
      </c>
      <c r="ABD18" t="n">
        <v/>
      </c>
      <c r="ABE18" t="n">
        <v/>
      </c>
      <c r="ABF18" t="n">
        <v/>
      </c>
      <c r="ABG18" t="n">
        <v/>
      </c>
      <c r="ABH18" t="n">
        <v/>
      </c>
      <c r="ABI18" t="n">
        <v/>
      </c>
      <c r="ABJ18" t="n">
        <v/>
      </c>
      <c r="ABK18" t="n">
        <v/>
      </c>
      <c r="ABL18" t="n">
        <v/>
      </c>
      <c r="ABM18" t="n">
        <v/>
      </c>
      <c r="ABN18" t="n">
        <v/>
      </c>
      <c r="ABO18" t="n">
        <v/>
      </c>
      <c r="ABP18" t="n">
        <v/>
      </c>
      <c r="ABQ18" t="n">
        <v/>
      </c>
      <c r="ABR18" t="n">
        <v/>
      </c>
      <c r="ABS18" t="n">
        <v/>
      </c>
      <c r="ABT18" t="n">
        <v/>
      </c>
      <c r="ABU18" t="n">
        <v/>
      </c>
      <c r="ABV18" t="n">
        <v/>
      </c>
      <c r="ABW18" t="n">
        <v/>
      </c>
      <c r="ABX18" t="n">
        <v/>
      </c>
      <c r="ABY18" t="n">
        <v/>
      </c>
      <c r="ABZ18" t="n">
        <v/>
      </c>
      <c r="ACA18" t="n">
        <v/>
      </c>
      <c r="ACB18" t="n">
        <v/>
      </c>
      <c r="ACC18" t="n">
        <v/>
      </c>
      <c r="ACD18" t="n">
        <v/>
      </c>
      <c r="ACE18" t="n">
        <v/>
      </c>
      <c r="ACF18" t="n">
        <v/>
      </c>
      <c r="ACG18" t="n">
        <v/>
      </c>
      <c r="ACH18" t="n">
        <v/>
      </c>
      <c r="ACI18" t="n">
        <v/>
      </c>
      <c r="ACJ18" t="n">
        <v/>
      </c>
      <c r="ACK18" t="inlineStr">
        <is>
          <t>Tidak memiliki tempat untuk menyimpan</t>
        </is>
      </c>
      <c r="ACL18" t="n">
        <v>0</v>
      </c>
      <c r="ACM18" t="n">
        <v>1</v>
      </c>
      <c r="ACN18" t="n">
        <v>0</v>
      </c>
      <c r="ACO18" t="n">
        <v>0</v>
      </c>
      <c r="ACP18" t="n">
        <v>0</v>
      </c>
      <c r="ACQ18" t="n">
        <v>0</v>
      </c>
      <c r="ACR18" t="n">
        <v>0</v>
      </c>
      <c r="ACS18" t="n">
        <v/>
      </c>
      <c r="ACT18" t="inlineStr">
        <is>
          <t>Tidak</t>
        </is>
      </c>
      <c r="ACU18" t="inlineStr">
        <is>
          <t>Manfaat sangat besar</t>
        </is>
      </c>
      <c r="ACV18" t="inlineStr">
        <is>
          <t>Sama saja</t>
        </is>
      </c>
      <c r="ACW18" t="inlineStr">
        <is>
          <t>Anggota keluarga - Perempuan dewasa</t>
        </is>
      </c>
      <c r="ACX18" t="inlineStr">
        <is>
          <t>Netral/tidak tahu</t>
        </is>
      </c>
      <c r="ACY18" t="inlineStr">
        <is>
          <t>Anggota keluarga - Laki-laki dewasa Anggota keluarga - Perempuan dewasa Anggota keluarga - Anak-anak</t>
        </is>
      </c>
      <c r="ACZ18" t="n">
        <v>1</v>
      </c>
      <c r="ADA18" t="n">
        <v>1</v>
      </c>
      <c r="ADB18" t="n">
        <v>1</v>
      </c>
      <c r="ADC18" t="n">
        <v>0</v>
      </c>
      <c r="ADD18" t="inlineStr">
        <is>
          <t>Sangat puas</t>
        </is>
      </c>
      <c r="ADE18" t="inlineStr">
        <is>
          <t>Puas</t>
        </is>
      </c>
      <c r="ADF18" t="inlineStr">
        <is>
          <t>Sangat puas</t>
        </is>
      </c>
      <c r="ADG18" t="inlineStr">
        <is>
          <t>Cukup puas</t>
        </is>
      </c>
      <c r="ADH18" t="inlineStr">
        <is>
          <t>Tidak</t>
        </is>
      </c>
      <c r="ADI18" t="n">
        <v/>
      </c>
      <c r="ADJ18" t="inlineStr">
        <is>
          <t>Puas</t>
        </is>
      </c>
      <c r="ADK18" t="n">
        <v/>
      </c>
      <c r="ADL18" t="n">
        <v/>
      </c>
      <c r="ADM18" t="n">
        <v/>
      </c>
      <c r="ADN18" t="n">
        <v/>
      </c>
      <c r="ADO18" t="n">
        <v/>
      </c>
      <c r="ADP18" t="n">
        <v/>
      </c>
      <c r="ADQ18" t="n">
        <v/>
      </c>
      <c r="ADR18" t="n">
        <v/>
      </c>
      <c r="ADS18" t="n">
        <v/>
      </c>
      <c r="ADT18" t="n">
        <v/>
      </c>
      <c r="ADU18" t="inlineStr">
        <is>
          <t>Dibiarkan saja</t>
        </is>
      </c>
      <c r="ADV18" t="n">
        <v>0</v>
      </c>
      <c r="ADW18" t="n">
        <v>0</v>
      </c>
      <c r="ADX18" t="n">
        <v>0</v>
      </c>
      <c r="ADY18" t="n">
        <v>0</v>
      </c>
      <c r="ADZ18" t="n">
        <v>0</v>
      </c>
      <c r="AEA18" t="n">
        <v>0</v>
      </c>
      <c r="AEB18" t="n">
        <v>1</v>
      </c>
      <c r="AEC18" t="n">
        <v>0</v>
      </c>
      <c r="AED18" t="n">
        <v/>
      </c>
      <c r="AEE18" t="inlineStr">
        <is>
          <t>Lainnya</t>
        </is>
      </c>
      <c r="AEF18" t="inlineStr">
        <is>
          <t>Laporan kepada ketua kelompok</t>
        </is>
      </c>
      <c r="AEG18" t="inlineStr">
        <is>
          <t>Lainnya</t>
        </is>
      </c>
      <c r="AEH18" t="inlineStr">
        <is>
          <t>Meminta bantuan kepada ketua kelompok</t>
        </is>
      </c>
      <c r="AEI18" t="inlineStr">
        <is>
          <t>Tidak</t>
        </is>
      </c>
      <c r="AEJ18" t="inlineStr">
        <is>
          <t>Ya, selalu</t>
        </is>
      </c>
      <c r="AEK18" t="inlineStr">
        <is>
          <t>Pasokan energi yang andal Lebih aman Dapat dibayar melalui skema kredit Mendapatkan subsidi</t>
        </is>
      </c>
      <c r="AEL18" t="n">
        <v>0</v>
      </c>
      <c r="AEM18" t="n">
        <v>0</v>
      </c>
      <c r="AEN18" t="n">
        <v>1</v>
      </c>
      <c r="AEO18" t="n">
        <v>0</v>
      </c>
      <c r="AEP18" t="n">
        <v>1</v>
      </c>
      <c r="AEQ18" t="n">
        <v>0</v>
      </c>
      <c r="AER18" t="n">
        <v>0</v>
      </c>
      <c r="AES18" t="n">
        <v>0</v>
      </c>
      <c r="AET18" t="n">
        <v>0</v>
      </c>
      <c r="AEU18" t="n">
        <v>1</v>
      </c>
      <c r="AEV18" t="n">
        <v>1</v>
      </c>
      <c r="AEW18" t="n">
        <v>0</v>
      </c>
      <c r="AEX18" t="n">
        <v/>
      </c>
      <c r="AEY18" t="inlineStr">
        <is>
          <t>Didukung oleh pihak lain atau ada subsidi</t>
        </is>
      </c>
      <c r="AEZ18" t="n">
        <v/>
      </c>
      <c r="AFA18" t="inlineStr">
        <is>
          <t>Tetangga / teman / saudara</t>
        </is>
      </c>
      <c r="AFB18" t="n">
        <v/>
      </c>
      <c r="AFC18" t="inlineStr">
        <is>
          <t>Deden Juarna Cikahuripan -Digester 2026-02-05-14_38_1.jpeg</t>
        </is>
      </c>
      <c r="AFD18" t="inlineStr">
        <is>
          <t>https://kf.kobotoolbox.org/api/v2/assets/avstPQqLr3Ab3ZdcVTXZ6f/data/685593487/attachments/attEwRD8pynLPemYgPdTTnyE/</t>
        </is>
      </c>
      <c r="AFE18" t="inlineStr">
        <is>
          <t>Deden Juarna Cikahuripan-konvensasi 2026-02-05-14_38_21.jpeg</t>
        </is>
      </c>
      <c r="AFF18" t="inlineStr">
        <is>
          <t>https://kf.kobotoolbox.org/api/v2/assets/avstPQqLr3Ab3ZdcVTXZ6f/data/685593487/attachments/attRE5aUhJru22JBYE52RwKh/</t>
        </is>
      </c>
      <c r="AFG18" t="inlineStr">
        <is>
          <t>Aep</t>
        </is>
      </c>
      <c r="AFH18" t="n">
        <v/>
      </c>
      <c r="AFI18" t="n">
        <v/>
      </c>
    </row>
    <row r="19">
      <c r="A19" s="93" t="n">
        <v>46083</v>
      </c>
      <c r="B19" s="93" t="n">
        <v>46085</v>
      </c>
      <c r="C19" t="inlineStr">
        <is>
          <t>ano</t>
        </is>
      </c>
      <c r="D19" t="inlineStr">
        <is>
          <t>dindin</t>
        </is>
      </c>
      <c r="E19" t="n">
        <v>881010352461</v>
      </c>
      <c r="F19" t="inlineStr">
        <is>
          <t>-7.159865 107.576681 0 0</t>
        </is>
      </c>
      <c r="G19" t="n">
        <v>-7.159865</v>
      </c>
      <c r="H19" t="n">
        <v>107.576681</v>
      </c>
      <c r="I19" t="n">
        <v>0</v>
      </c>
      <c r="J19" t="n">
        <v>0</v>
      </c>
      <c r="K19" t="inlineStr">
        <is>
          <t>-7.159865, 107.576681.</t>
        </is>
      </c>
      <c r="L19" t="inlineStr">
        <is>
          <t>-7.160091 107.576576 0 0</t>
        </is>
      </c>
      <c r="M19" t="n">
        <v>-7.160091</v>
      </c>
      <c r="N19" t="n">
        <v>107.576576</v>
      </c>
      <c r="O19" t="n">
        <v>0</v>
      </c>
      <c r="P19" t="n">
        <v>0</v>
      </c>
      <c r="Q19" t="inlineStr">
        <is>
          <t>-7.160091, 107.576576</t>
        </is>
      </c>
      <c r="R19" t="inlineStr">
        <is>
          <t>Jawa Barat</t>
        </is>
      </c>
      <c r="S19" t="n">
        <v>0</v>
      </c>
      <c r="T19" t="n">
        <v>0</v>
      </c>
      <c r="U19" t="n">
        <v>1</v>
      </c>
      <c r="V19" t="n">
        <v>0</v>
      </c>
      <c r="W19" t="n">
        <v>0</v>
      </c>
      <c r="X19" t="n">
        <v>0</v>
      </c>
      <c r="Y19" t="n">
        <v>0</v>
      </c>
      <c r="Z19" t="n">
        <v>0</v>
      </c>
      <c r="AA19" t="n">
        <v>0</v>
      </c>
      <c r="AB19" t="n">
        <v>0</v>
      </c>
      <c r="AC19" t="inlineStr">
        <is>
          <t>BANDUNG</t>
        </is>
      </c>
      <c r="AD19" t="inlineStr">
        <is>
          <t>PANGALENGAN</t>
        </is>
      </c>
      <c r="AE19" t="inlineStr">
        <is>
          <t>MARGAMULYA</t>
        </is>
      </c>
      <c r="AF19" t="inlineStr">
        <is>
          <t>SAPA INSTITUTE</t>
        </is>
      </c>
      <c r="AG19" t="inlineStr">
        <is>
          <t>SIP0001</t>
        </is>
      </c>
      <c r="AH19" t="n">
        <v>15</v>
      </c>
      <c r="AI19" t="inlineStr">
        <is>
          <t>VPA1</t>
        </is>
      </c>
      <c r="AJ19" t="inlineStr">
        <is>
          <t>Tidak aktif</t>
        </is>
      </c>
      <c r="AK19" t="n">
        <v>52</v>
      </c>
      <c r="AL19" t="inlineStr">
        <is>
          <t>Laki-laki</t>
        </is>
      </c>
      <c r="AM19" t="inlineStr">
        <is>
          <t>Sudah menikah</t>
        </is>
      </c>
      <c r="AN19" t="inlineStr">
        <is>
          <t>SMP/Sederajat</t>
        </is>
      </c>
      <c r="AO19" t="inlineStr">
        <is>
          <t>Peternak</t>
        </is>
      </c>
      <c r="AP19" t="n">
        <v>0</v>
      </c>
      <c r="AQ19" t="n">
        <v>1</v>
      </c>
      <c r="AR19" t="n">
        <v>0</v>
      </c>
      <c r="AS19" t="n">
        <v>0</v>
      </c>
      <c r="AT19" t="n">
        <v>0</v>
      </c>
      <c r="AU19" t="n">
        <v>0</v>
      </c>
      <c r="AV19" t="n">
        <v>0</v>
      </c>
      <c r="AW19" t="n">
        <v>0</v>
      </c>
      <c r="AX19" t="n">
        <v/>
      </c>
      <c r="AY19" t="inlineStr">
        <is>
          <t>Petani</t>
        </is>
      </c>
      <c r="AZ19" t="n">
        <v>1</v>
      </c>
      <c r="BA19" t="n">
        <v>0</v>
      </c>
      <c r="BB19" t="n">
        <v>0</v>
      </c>
      <c r="BC19" t="n">
        <v>0</v>
      </c>
      <c r="BD19" t="n">
        <v>0</v>
      </c>
      <c r="BE19" t="n">
        <v>0</v>
      </c>
      <c r="BF19" t="n">
        <v>0</v>
      </c>
      <c r="BG19" t="n">
        <v>0</v>
      </c>
      <c r="BH19" t="n">
        <v/>
      </c>
      <c r="BI19" t="inlineStr">
        <is>
          <t>Rp2.500.000 - Rp3.500.000</t>
        </is>
      </c>
      <c r="BJ19" t="n">
        <v>2</v>
      </c>
      <c r="BK19" t="n">
        <v>2</v>
      </c>
      <c r="BL19" t="n">
        <v>0</v>
      </c>
      <c r="BM19" t="n">
        <v>0</v>
      </c>
      <c r="BN19" t="inlineStr">
        <is>
          <t>Milik sendiri</t>
        </is>
      </c>
      <c r="BO19" t="inlineStr">
        <is>
          <t>Permanen (dinding bata dan semen)</t>
        </is>
      </c>
      <c r="BP19" t="n">
        <v>1</v>
      </c>
      <c r="BQ19" t="n">
        <v>0</v>
      </c>
      <c r="BR19" t="n">
        <v>0</v>
      </c>
      <c r="BS19" t="n">
        <v>0</v>
      </c>
      <c r="BT19" t="n">
        <v>0</v>
      </c>
      <c r="BU19" t="n">
        <v/>
      </c>
      <c r="BV19" t="inlineStr">
        <is>
          <t>Keramik/ubin</t>
        </is>
      </c>
      <c r="BW19" t="n">
        <v>0</v>
      </c>
      <c r="BX19" t="n">
        <v>0</v>
      </c>
      <c r="BY19" t="n">
        <v>1</v>
      </c>
      <c r="BZ19" t="n">
        <v>0</v>
      </c>
      <c r="CA19" t="n">
        <v>0</v>
      </c>
      <c r="CB19" t="n">
        <v/>
      </c>
      <c r="CC19" t="inlineStr">
        <is>
          <t>Genting</t>
        </is>
      </c>
      <c r="CD19" t="n">
        <v>0</v>
      </c>
      <c r="CE19" t="n">
        <v>0</v>
      </c>
      <c r="CF19" t="n">
        <v>0</v>
      </c>
      <c r="CG19" t="n">
        <v>0</v>
      </c>
      <c r="CH19" t="n">
        <v>0</v>
      </c>
      <c r="CI19" t="n">
        <v>1</v>
      </c>
      <c r="CJ19" t="n">
        <v>0</v>
      </c>
      <c r="CK19" t="n">
        <v/>
      </c>
      <c r="CL19" t="inlineStr">
        <is>
          <t>Ya</t>
        </is>
      </c>
      <c r="CM19" t="n">
        <v>2010</v>
      </c>
      <c r="CN19" t="inlineStr">
        <is>
          <t>Fixed-Dome (Kubah Tetap)</t>
        </is>
      </c>
      <c r="CO19" t="inlineStr">
        <is>
          <t>6 m³ (4-5 ekor sapi, ±5 jam memasak/hari, ±50 kg</t>
        </is>
      </c>
      <c r="CP19" t="inlineStr">
        <is>
          <t>Anggota keluarga - laki-laki Anggota keluarga - perempuan dewasa Koperasi</t>
        </is>
      </c>
      <c r="CQ19" t="n">
        <v>0</v>
      </c>
      <c r="CR19" t="n">
        <v>0</v>
      </c>
      <c r="CS19" t="n">
        <v>0</v>
      </c>
      <c r="CT19" t="n">
        <v>0</v>
      </c>
      <c r="CU19" t="n">
        <v>1</v>
      </c>
      <c r="CV19" t="n">
        <v>1</v>
      </c>
      <c r="CW19" t="n">
        <v>1</v>
      </c>
      <c r="CX19" t="n">
        <v>0</v>
      </c>
      <c r="CY19" t="inlineStr">
        <is>
          <t>Anggota keluarga - laki-laki Anggota keluarga - perempuan dewasa</t>
        </is>
      </c>
      <c r="CZ19" t="n">
        <v>1</v>
      </c>
      <c r="DA19" t="n">
        <v>1</v>
      </c>
      <c r="DB19" t="n">
        <v>0</v>
      </c>
      <c r="DC19" t="n">
        <v/>
      </c>
      <c r="DD19" t="inlineStr">
        <is>
          <t>Anggota keluarga - laki-laki Anggota keluarga - perempuan dewasa CPO atau pendamping</t>
        </is>
      </c>
      <c r="DE19" t="n">
        <v>1</v>
      </c>
      <c r="DF19" t="n">
        <v>1</v>
      </c>
      <c r="DG19" t="n">
        <v>1</v>
      </c>
      <c r="DH19" t="n">
        <v>0</v>
      </c>
      <c r="DI19" t="n">
        <v/>
      </c>
      <c r="DJ19" t="inlineStr">
        <is>
          <t>CPO atau pendamping</t>
        </is>
      </c>
      <c r="DK19" t="n">
        <v>0</v>
      </c>
      <c r="DL19" t="n">
        <v>0</v>
      </c>
      <c r="DM19" t="n">
        <v>1</v>
      </c>
      <c r="DN19" t="n">
        <v>0</v>
      </c>
      <c r="DO19" t="n">
        <v/>
      </c>
      <c r="DP19" t="inlineStr">
        <is>
          <t>Tidak berfungsi sama sekali</t>
        </is>
      </c>
      <c r="DQ19" t="inlineStr">
        <is>
          <t>&gt;1 tahun yang lalu</t>
        </is>
      </c>
      <c r="DR19" t="inlineStr">
        <is>
          <t>Kurangnya pemeliharaan yang memadai</t>
        </is>
      </c>
      <c r="DS19" t="n">
        <v/>
      </c>
      <c r="DT19" t="n">
        <v/>
      </c>
      <c r="DU19" t="n">
        <v/>
      </c>
      <c r="DV19" t="n">
        <v/>
      </c>
      <c r="DW19" t="n">
        <v/>
      </c>
      <c r="DX19" t="n">
        <v/>
      </c>
      <c r="DY19" t="n">
        <v/>
      </c>
      <c r="DZ19" t="n">
        <v/>
      </c>
      <c r="EA19" t="n">
        <v/>
      </c>
      <c r="EB19" t="n">
        <v/>
      </c>
      <c r="EC19" t="n">
        <v/>
      </c>
      <c r="ED19" t="n">
        <v/>
      </c>
      <c r="EE19" t="n">
        <v/>
      </c>
      <c r="EF19" t="n">
        <v/>
      </c>
      <c r="EG19" t="n">
        <v/>
      </c>
      <c r="EH19" t="n">
        <v/>
      </c>
      <c r="EI19" t="inlineStr">
        <is>
          <t>Tidak ada masalah</t>
        </is>
      </c>
      <c r="EJ19" t="n">
        <v>0</v>
      </c>
      <c r="EK19" t="n">
        <v>0</v>
      </c>
      <c r="EL19" t="n">
        <v>0</v>
      </c>
      <c r="EM19" t="n">
        <v>1</v>
      </c>
      <c r="EN19" t="n">
        <v>0</v>
      </c>
      <c r="EO19" t="n">
        <v/>
      </c>
      <c r="EP19" t="inlineStr">
        <is>
          <t>Ya, cukup jelas dan mudah diikuti</t>
        </is>
      </c>
      <c r="EQ19" t="inlineStr">
        <is>
          <t>Pelatihan</t>
        </is>
      </c>
      <c r="ER19" t="inlineStr">
        <is>
          <t>CPO atau pendamping Staff BIRU</t>
        </is>
      </c>
      <c r="ES19" t="n">
        <v>1</v>
      </c>
      <c r="ET19" t="n">
        <v>1</v>
      </c>
      <c r="EU19" t="n">
        <v>0</v>
      </c>
      <c r="EV19" t="n">
        <v>0</v>
      </c>
      <c r="EW19" t="n">
        <v/>
      </c>
      <c r="EX19" t="inlineStr">
        <is>
          <t>Anggota keluarga - Laki-laki</t>
        </is>
      </c>
      <c r="EY19" t="n">
        <v>1</v>
      </c>
      <c r="EZ19" t="n">
        <v>0</v>
      </c>
      <c r="FA19" t="n">
        <v>0</v>
      </c>
      <c r="FB19" t="n">
        <v/>
      </c>
      <c r="FC19" t="inlineStr">
        <is>
          <t>Setiap minggu</t>
        </is>
      </c>
      <c r="FD19" t="n">
        <v/>
      </c>
      <c r="FE19" t="inlineStr">
        <is>
          <t>Mengetahui</t>
        </is>
      </c>
      <c r="FF19" t="inlineStr">
        <is>
          <t>Selalu (setiap hari)</t>
        </is>
      </c>
      <c r="FG19" t="inlineStr">
        <is>
          <t>Mengetahui</t>
        </is>
      </c>
      <c r="FH19" t="inlineStr">
        <is>
          <t>Cukup sering (2 minggu sekali)</t>
        </is>
      </c>
      <c r="FI19" t="inlineStr">
        <is>
          <t>Mengetahui</t>
        </is>
      </c>
      <c r="FJ19" t="inlineStr">
        <is>
          <t>Selalu (setiap hari)</t>
        </is>
      </c>
      <c r="FK19" t="inlineStr">
        <is>
          <t>Tidak mengetahui</t>
        </is>
      </c>
      <c r="FL19" t="inlineStr">
        <is>
          <t>Tidak pernah</t>
        </is>
      </c>
      <c r="FM19" t="inlineStr">
        <is>
          <t>Mengetahui</t>
        </is>
      </c>
      <c r="FN19" t="inlineStr">
        <is>
          <t>Tidak pernah</t>
        </is>
      </c>
      <c r="FO19" t="inlineStr">
        <is>
          <t>Mengetahui</t>
        </is>
      </c>
      <c r="FP19" t="inlineStr">
        <is>
          <t>Jarang (setiap bulan atau lebih)</t>
        </is>
      </c>
      <c r="FQ19" t="inlineStr">
        <is>
          <t>Mengetahui</t>
        </is>
      </c>
      <c r="FR19" t="inlineStr">
        <is>
          <t>Ya</t>
        </is>
      </c>
      <c r="FS19" t="inlineStr">
        <is>
          <t>Mengetahui</t>
        </is>
      </c>
      <c r="FT19" t="inlineStr">
        <is>
          <t>Ya, selalu</t>
        </is>
      </c>
      <c r="FU19" t="inlineStr">
        <is>
          <t>Laki-laki dewasa</t>
        </is>
      </c>
      <c r="FV19" t="n">
        <v>1</v>
      </c>
      <c r="FW19" t="n">
        <v>0</v>
      </c>
      <c r="FX19" t="n">
        <v>0</v>
      </c>
      <c r="FY19" t="n">
        <v>0</v>
      </c>
      <c r="FZ19" t="inlineStr">
        <is>
          <t>Memahami</t>
        </is>
      </c>
      <c r="GA19" t="inlineStr">
        <is>
          <t>CPO Pelatihan</t>
        </is>
      </c>
      <c r="GB19" t="n">
        <v>1</v>
      </c>
      <c r="GC19" t="n">
        <v>1</v>
      </c>
      <c r="GD19" t="n">
        <v>0</v>
      </c>
      <c r="GE19" t="n">
        <v>0</v>
      </c>
      <c r="GF19" t="n">
        <v/>
      </c>
      <c r="GG19" t="inlineStr">
        <is>
          <t>Selalu</t>
        </is>
      </c>
      <c r="GH19" t="inlineStr">
        <is>
          <t>Tidak</t>
        </is>
      </c>
      <c r="GI19" t="n">
        <v/>
      </c>
      <c r="GJ19" t="n">
        <v/>
      </c>
      <c r="GK19" t="n">
        <v/>
      </c>
      <c r="GL19" t="n">
        <v/>
      </c>
      <c r="GM19" t="n">
        <v/>
      </c>
      <c r="GN19" t="n">
        <v/>
      </c>
      <c r="GO19" t="n">
        <v/>
      </c>
      <c r="GP19" t="inlineStr">
        <is>
          <t>Sebagian</t>
        </is>
      </c>
      <c r="GQ19" t="inlineStr">
        <is>
          <t>LPG</t>
        </is>
      </c>
      <c r="GR19" t="n">
        <v>1</v>
      </c>
      <c r="GS19" t="n">
        <v>0</v>
      </c>
      <c r="GT19" t="n">
        <v>0</v>
      </c>
      <c r="GU19" t="n">
        <v>0</v>
      </c>
      <c r="GV19" t="n">
        <v>0</v>
      </c>
      <c r="GW19" t="n">
        <v>0</v>
      </c>
      <c r="GX19" t="n">
        <v>0</v>
      </c>
      <c r="GY19" t="n">
        <v/>
      </c>
      <c r="GZ19" t="inlineStr">
        <is>
          <t>Ya</t>
        </is>
      </c>
      <c r="HA19" t="n">
        <v/>
      </c>
      <c r="HB19" t="n">
        <v/>
      </c>
      <c r="HC19" t="n">
        <v/>
      </c>
      <c r="HD19" t="n">
        <v/>
      </c>
      <c r="HE19" t="n">
        <v>6</v>
      </c>
      <c r="HF19" t="n">
        <v>50000</v>
      </c>
      <c r="HG19" t="n">
        <v>3</v>
      </c>
      <c r="HH19" t="n">
        <v>25000</v>
      </c>
      <c r="HI19" t="n">
        <v/>
      </c>
      <c r="HJ19" t="n">
        <v/>
      </c>
      <c r="HK19" t="n">
        <v/>
      </c>
      <c r="HL19" t="n">
        <v/>
      </c>
      <c r="HM19" t="n">
        <v/>
      </c>
      <c r="HN19" t="n">
        <v/>
      </c>
      <c r="HO19" t="n">
        <v/>
      </c>
      <c r="HP19" t="n">
        <v/>
      </c>
      <c r="HQ19" t="n">
        <v/>
      </c>
      <c r="HR19" t="n">
        <v/>
      </c>
      <c r="HS19" t="n">
        <v/>
      </c>
      <c r="HT19" t="n">
        <v/>
      </c>
      <c r="HU19" t="n">
        <v/>
      </c>
      <c r="HV19" t="n">
        <v/>
      </c>
      <c r="HW19" t="n">
        <v/>
      </c>
      <c r="HX19" t="n">
        <v/>
      </c>
      <c r="HY19" t="n">
        <v/>
      </c>
      <c r="HZ19" t="n">
        <v/>
      </c>
      <c r="IA19" t="n">
        <v>3</v>
      </c>
      <c r="IB19" t="n">
        <v>25000</v>
      </c>
      <c r="IC19" t="n">
        <v/>
      </c>
      <c r="ID19" t="n">
        <v/>
      </c>
      <c r="IE19" t="n">
        <v/>
      </c>
      <c r="IF19" t="n">
        <v/>
      </c>
      <c r="IG19" t="n">
        <v/>
      </c>
      <c r="IH19" t="n">
        <v/>
      </c>
      <c r="II19" t="n">
        <v/>
      </c>
      <c r="IJ19" t="n">
        <v/>
      </c>
      <c r="IK19" t="inlineStr">
        <is>
          <t>50-65 kg</t>
        </is>
      </c>
      <c r="IL19" t="inlineStr">
        <is>
          <t>3-5 jam</t>
        </is>
      </c>
      <c r="IM19" t="inlineStr">
        <is>
          <t>Ya</t>
        </is>
      </c>
      <c r="IN19" t="inlineStr">
        <is>
          <t>Tidak</t>
        </is>
      </c>
      <c r="IO19" t="inlineStr">
        <is>
          <t>Tidak ada perubahan</t>
        </is>
      </c>
      <c r="IP19" t="n">
        <v/>
      </c>
      <c r="IQ19" t="inlineStr">
        <is>
          <t>Tidak pernah</t>
        </is>
      </c>
      <c r="IR19" t="n">
        <v/>
      </c>
      <c r="IS19" t="n">
        <v/>
      </c>
      <c r="IT19" t="n">
        <v/>
      </c>
      <c r="IU19" t="n">
        <v/>
      </c>
      <c r="IV19" t="n">
        <v/>
      </c>
      <c r="IW19" t="n">
        <v/>
      </c>
      <c r="IX19" t="n">
        <v/>
      </c>
      <c r="IY19" t="n">
        <v/>
      </c>
      <c r="IZ19" t="inlineStr">
        <is>
          <t>Tidak pernah</t>
        </is>
      </c>
      <c r="JA19" t="n">
        <v/>
      </c>
      <c r="JB19" t="n">
        <v/>
      </c>
      <c r="JC19" t="n">
        <v/>
      </c>
      <c r="JD19" t="n">
        <v/>
      </c>
      <c r="JE19" t="n">
        <v/>
      </c>
      <c r="JF19" t="n">
        <v/>
      </c>
      <c r="JG19" t="n">
        <v/>
      </c>
      <c r="JH19" t="n">
        <v/>
      </c>
      <c r="JI19" t="inlineStr">
        <is>
          <t>Tidak pernah</t>
        </is>
      </c>
      <c r="JJ19" t="n">
        <v/>
      </c>
      <c r="JK19" t="n">
        <v/>
      </c>
      <c r="JL19" t="n">
        <v/>
      </c>
      <c r="JM19" t="n">
        <v/>
      </c>
      <c r="JN19" t="n">
        <v/>
      </c>
      <c r="JO19" t="n">
        <v/>
      </c>
      <c r="JP19" t="n">
        <v/>
      </c>
      <c r="JQ19" t="n">
        <v/>
      </c>
      <c r="JR19" t="inlineStr">
        <is>
          <t>Tidak pernah</t>
        </is>
      </c>
      <c r="JS19" t="n">
        <v/>
      </c>
      <c r="JT19" t="n">
        <v/>
      </c>
      <c r="JU19" t="n">
        <v/>
      </c>
      <c r="JV19" t="n">
        <v/>
      </c>
      <c r="JW19" t="n">
        <v/>
      </c>
      <c r="JX19" t="n">
        <v/>
      </c>
      <c r="JY19" t="n">
        <v/>
      </c>
      <c r="JZ19" t="n">
        <v/>
      </c>
      <c r="KA19" t="inlineStr">
        <is>
          <t>Tidak pernah</t>
        </is>
      </c>
      <c r="KB19" t="n">
        <v/>
      </c>
      <c r="KC19" t="n">
        <v/>
      </c>
      <c r="KD19" t="n">
        <v/>
      </c>
      <c r="KE19" t="n">
        <v/>
      </c>
      <c r="KF19" t="n">
        <v/>
      </c>
      <c r="KG19" t="n">
        <v/>
      </c>
      <c r="KH19" t="n">
        <v/>
      </c>
      <c r="KI19" t="n">
        <v/>
      </c>
      <c r="KJ19" t="inlineStr">
        <is>
          <t>Tidak pernah</t>
        </is>
      </c>
      <c r="KK19" t="n">
        <v/>
      </c>
      <c r="KL19" t="n">
        <v/>
      </c>
      <c r="KM19" t="n">
        <v/>
      </c>
      <c r="KN19" t="n">
        <v/>
      </c>
      <c r="KO19" t="n">
        <v/>
      </c>
      <c r="KP19" t="n">
        <v/>
      </c>
      <c r="KQ19" t="n">
        <v/>
      </c>
      <c r="KR19" t="n">
        <v/>
      </c>
      <c r="KS19" t="inlineStr">
        <is>
          <t>Tidak ada perubahan</t>
        </is>
      </c>
      <c r="KT19" t="inlineStr">
        <is>
          <t>0-1 kali</t>
        </is>
      </c>
      <c r="KU19" t="inlineStr">
        <is>
          <t>0-1 kali</t>
        </is>
      </c>
      <c r="KV19" t="inlineStr">
        <is>
          <t>Tidak ada</t>
        </is>
      </c>
      <c r="KW19" t="n">
        <v>0</v>
      </c>
      <c r="KX19" t="n">
        <v>0</v>
      </c>
      <c r="KY19" t="n">
        <v>0</v>
      </c>
      <c r="KZ19" t="n">
        <v>1</v>
      </c>
      <c r="LA19" t="inlineStr">
        <is>
          <t>Tidak ada perubahan</t>
        </is>
      </c>
      <c r="LB19" t="inlineStr">
        <is>
          <t>Tidak ada perubahan</t>
        </is>
      </c>
      <c r="LC19" t="n">
        <v>6</v>
      </c>
      <c r="LD19" t="n">
        <v>4</v>
      </c>
      <c r="LE19" t="n">
        <v>0</v>
      </c>
      <c r="LF19" t="n">
        <v>0</v>
      </c>
      <c r="LG19" t="inlineStr">
        <is>
          <t>Tidak</t>
        </is>
      </c>
      <c r="LH19" t="n">
        <v/>
      </c>
      <c r="LI19" t="inlineStr">
        <is>
          <t>Tidak ada perubahan</t>
        </is>
      </c>
      <c r="LJ19" t="n">
        <v/>
      </c>
      <c r="LK19" t="n">
        <v/>
      </c>
      <c r="LL19" t="n">
        <v/>
      </c>
      <c r="LM19" t="n">
        <v/>
      </c>
      <c r="LN19" t="n">
        <v/>
      </c>
      <c r="LO19" t="n">
        <v/>
      </c>
      <c r="LP19" t="n">
        <v/>
      </c>
      <c r="LQ19" t="n">
        <v/>
      </c>
      <c r="LR19" t="n">
        <v/>
      </c>
      <c r="LS19" t="n">
        <v>30</v>
      </c>
      <c r="LT19" t="n">
        <v>0</v>
      </c>
      <c r="LU19" t="n">
        <v>0</v>
      </c>
      <c r="LV19" t="n">
        <v>30</v>
      </c>
      <c r="LW19" t="n">
        <v>0</v>
      </c>
      <c r="LX19" t="n">
        <v>0</v>
      </c>
      <c r="LY19" t="n">
        <v>30</v>
      </c>
      <c r="LZ19" t="n">
        <v>0</v>
      </c>
      <c r="MA19" t="n">
        <v>0</v>
      </c>
      <c r="MB19" t="inlineStr">
        <is>
          <t>Tidak</t>
        </is>
      </c>
      <c r="MC19" t="n">
        <v>0</v>
      </c>
      <c r="MD19" t="n">
        <v>0</v>
      </c>
      <c r="ME19" t="n">
        <v>20</v>
      </c>
      <c r="MF19" t="n">
        <v>10</v>
      </c>
      <c r="MG19" t="n">
        <v>0</v>
      </c>
      <c r="MH19" t="n">
        <v>0</v>
      </c>
      <c r="MI19" t="n">
        <v/>
      </c>
      <c r="MJ19" t="n">
        <v/>
      </c>
      <c r="MK19" t="n">
        <v/>
      </c>
      <c r="ML19" t="n">
        <v/>
      </c>
      <c r="MM19" t="n">
        <v/>
      </c>
      <c r="MN19" t="n">
        <v/>
      </c>
      <c r="MO19" t="n">
        <v/>
      </c>
      <c r="MP19" t="n">
        <v/>
      </c>
      <c r="MQ19" t="n">
        <v/>
      </c>
      <c r="MR19" t="inlineStr">
        <is>
          <t>Tidak ada waktu yang dihemat</t>
        </is>
      </c>
      <c r="MS19" t="n">
        <v/>
      </c>
      <c r="MT19" t="inlineStr">
        <is>
          <t>Tidak ada waktu yang dihemat</t>
        </is>
      </c>
      <c r="MU19" t="inlineStr">
        <is>
          <t>Tidak</t>
        </is>
      </c>
      <c r="MV19" t="n">
        <v/>
      </c>
      <c r="MW19" t="n">
        <v/>
      </c>
      <c r="MX19" t="n">
        <v/>
      </c>
      <c r="MY19" t="n">
        <v/>
      </c>
      <c r="MZ19" t="n">
        <v/>
      </c>
      <c r="NA19" t="n">
        <v/>
      </c>
      <c r="NB19" t="n">
        <v/>
      </c>
      <c r="NC19" t="n">
        <v/>
      </c>
      <c r="ND19" t="n">
        <v/>
      </c>
      <c r="NE19" t="n">
        <v/>
      </c>
      <c r="NF19" t="n">
        <v/>
      </c>
      <c r="NG19" t="n">
        <v/>
      </c>
      <c r="NH19" t="n">
        <v/>
      </c>
      <c r="NI19" t="n">
        <v/>
      </c>
      <c r="NJ19" t="n">
        <v/>
      </c>
      <c r="NK19" t="n">
        <v/>
      </c>
      <c r="NL19" t="inlineStr">
        <is>
          <t>Ya</t>
        </is>
      </c>
      <c r="NM19" t="inlineStr">
        <is>
          <t>100% dana mandiri</t>
        </is>
      </c>
      <c r="NN19" t="inlineStr">
        <is>
          <t>5.000.001-7.000.000</t>
        </is>
      </c>
      <c r="NO19" t="n">
        <v/>
      </c>
      <c r="NP19" t="n">
        <v/>
      </c>
      <c r="NQ19" t="n">
        <v/>
      </c>
      <c r="NR19" t="n">
        <v/>
      </c>
      <c r="NS19" t="n">
        <v/>
      </c>
      <c r="NT19" t="n">
        <v/>
      </c>
      <c r="NU19" t="n">
        <v/>
      </c>
      <c r="NV19" t="inlineStr">
        <is>
          <t>Anggota keluarga - Laki-laki dewasa</t>
        </is>
      </c>
      <c r="NW19" t="n">
        <v/>
      </c>
      <c r="NX19" t="inlineStr">
        <is>
          <t>Sama saja</t>
        </is>
      </c>
      <c r="NY19" t="n">
        <v>50</v>
      </c>
      <c r="NZ19" t="n">
        <v>0</v>
      </c>
      <c r="OA19" t="n">
        <v>0</v>
      </c>
      <c r="OB19" t="n">
        <v>50</v>
      </c>
      <c r="OC19" t="n">
        <v>0</v>
      </c>
      <c r="OD19" t="n">
        <v>0</v>
      </c>
      <c r="OE19" t="inlineStr">
        <is>
          <t>Tidak ada perubahan</t>
        </is>
      </c>
      <c r="OF19" t="inlineStr">
        <is>
          <t>Sama saja (tidak ada perbedaan waktu memasak MAUPUN rasa/bau makanan bila dibandingkan penggunaan sebelumnya)</t>
        </is>
      </c>
      <c r="OG19" t="inlineStr">
        <is>
          <t>Ya</t>
        </is>
      </c>
      <c r="OH19" t="n">
        <v>0</v>
      </c>
      <c r="OI19" t="n">
        <v>3</v>
      </c>
      <c r="OJ19" t="n">
        <v>0</v>
      </c>
      <c r="OK19" t="n">
        <v>0</v>
      </c>
      <c r="OL19" t="n">
        <v>0</v>
      </c>
      <c r="OM19" t="n">
        <v>0</v>
      </c>
      <c r="ON19" t="n">
        <v>0</v>
      </c>
      <c r="OO19" t="n">
        <v>0</v>
      </c>
      <c r="OP19" t="inlineStr">
        <is>
          <t>Sapi perah</t>
        </is>
      </c>
      <c r="OQ19" t="n">
        <v>0</v>
      </c>
      <c r="OR19" t="n">
        <v>1</v>
      </c>
      <c r="OS19" t="n">
        <v>0</v>
      </c>
      <c r="OT19" t="n">
        <v>0</v>
      </c>
      <c r="OU19" t="n">
        <v>0</v>
      </c>
      <c r="OV19" t="n">
        <v>0</v>
      </c>
      <c r="OW19" t="n">
        <v>0</v>
      </c>
      <c r="OX19" t="n">
        <v>0</v>
      </c>
      <c r="OY19" t="n">
        <v>0</v>
      </c>
      <c r="OZ19" t="inlineStr">
        <is>
          <t>Sapi perah</t>
        </is>
      </c>
      <c r="PA19" t="n">
        <v>0</v>
      </c>
      <c r="PB19" t="n">
        <v>1</v>
      </c>
      <c r="PC19" t="n">
        <v>0</v>
      </c>
      <c r="PD19" t="n">
        <v>0</v>
      </c>
      <c r="PE19" t="n">
        <v>0</v>
      </c>
      <c r="PF19" t="n">
        <v>0</v>
      </c>
      <c r="PG19" t="n">
        <v>0</v>
      </c>
      <c r="PH19" t="n">
        <v>0</v>
      </c>
      <c r="PI19" t="n">
        <v>0</v>
      </c>
      <c r="PJ19" t="inlineStr">
        <is>
          <t>Sapi perah</t>
        </is>
      </c>
      <c r="PK19" t="n">
        <v>0</v>
      </c>
      <c r="PL19" t="n">
        <v>1</v>
      </c>
      <c r="PM19" t="n">
        <v>0</v>
      </c>
      <c r="PN19" t="n">
        <v>0</v>
      </c>
      <c r="PO19" t="n">
        <v>0</v>
      </c>
      <c r="PP19" t="n">
        <v>0</v>
      </c>
      <c r="PQ19" t="n">
        <v>0</v>
      </c>
      <c r="PR19" t="n">
        <v>0</v>
      </c>
      <c r="PS19" t="n">
        <v>0</v>
      </c>
      <c r="PT19" t="n">
        <v/>
      </c>
      <c r="PU19" t="n">
        <v/>
      </c>
      <c r="PV19" t="n">
        <v/>
      </c>
      <c r="PW19" t="n">
        <v/>
      </c>
      <c r="PX19" t="n">
        <v/>
      </c>
      <c r="PY19" t="n">
        <v/>
      </c>
      <c r="PZ19" t="n">
        <v/>
      </c>
      <c r="QA19" t="n">
        <v/>
      </c>
      <c r="QB19" t="n">
        <v/>
      </c>
      <c r="QC19" t="n">
        <v/>
      </c>
      <c r="QD19" t="n">
        <v/>
      </c>
      <c r="QE19" t="inlineStr">
        <is>
          <t>2-Dibuang ke sungai</t>
        </is>
      </c>
      <c r="QF19" t="n">
        <v>0</v>
      </c>
      <c r="QG19" t="n">
        <v>0</v>
      </c>
      <c r="QH19" t="n">
        <v>0</v>
      </c>
      <c r="QI19" t="n">
        <v>0</v>
      </c>
      <c r="QJ19" t="n">
        <v>0</v>
      </c>
      <c r="QK19" t="n">
        <v>0</v>
      </c>
      <c r="QL19" t="n">
        <v>1</v>
      </c>
      <c r="QM19" t="n">
        <v>0</v>
      </c>
      <c r="QN19" t="n">
        <v>0</v>
      </c>
      <c r="QO19" t="n">
        <v/>
      </c>
      <c r="QP19" t="n">
        <v/>
      </c>
      <c r="QQ19" t="n">
        <v/>
      </c>
      <c r="QR19" t="n">
        <v/>
      </c>
      <c r="QS19" t="n">
        <v/>
      </c>
      <c r="QT19" t="n">
        <v/>
      </c>
      <c r="QU19" t="n">
        <v/>
      </c>
      <c r="QV19" t="n">
        <v/>
      </c>
      <c r="QW19" t="n">
        <v/>
      </c>
      <c r="QX19" t="n">
        <v/>
      </c>
      <c r="QY19" t="n">
        <v/>
      </c>
      <c r="QZ19" t="n">
        <v/>
      </c>
      <c r="RA19" t="n">
        <v/>
      </c>
      <c r="RB19" t="n">
        <v/>
      </c>
      <c r="RC19" t="n">
        <v/>
      </c>
      <c r="RD19" t="n">
        <v/>
      </c>
      <c r="RE19" t="n">
        <v/>
      </c>
      <c r="RF19" t="n">
        <v/>
      </c>
      <c r="RG19" t="n">
        <v/>
      </c>
      <c r="RH19" t="n">
        <v/>
      </c>
      <c r="RI19" t="n">
        <v/>
      </c>
      <c r="RJ19" t="n">
        <v/>
      </c>
      <c r="RK19" t="n">
        <v/>
      </c>
      <c r="RL19" t="n">
        <v/>
      </c>
      <c r="RM19" t="n">
        <v/>
      </c>
      <c r="RN19" t="n">
        <v/>
      </c>
      <c r="RO19" t="n">
        <v/>
      </c>
      <c r="RP19" t="n">
        <v/>
      </c>
      <c r="RQ19" t="n">
        <v/>
      </c>
      <c r="RR19" t="n">
        <v/>
      </c>
      <c r="RS19" t="n">
        <v/>
      </c>
      <c r="RT19" t="n">
        <v/>
      </c>
      <c r="RU19" t="n">
        <v/>
      </c>
      <c r="RV19" t="n">
        <v/>
      </c>
      <c r="RW19" t="n">
        <v/>
      </c>
      <c r="RX19" t="n">
        <v/>
      </c>
      <c r="RY19" t="n">
        <v/>
      </c>
      <c r="RZ19" t="n">
        <v/>
      </c>
      <c r="SA19" t="n">
        <v/>
      </c>
      <c r="SB19" t="n">
        <v/>
      </c>
      <c r="SC19" t="n">
        <v/>
      </c>
      <c r="SD19" t="n">
        <v/>
      </c>
      <c r="SE19" t="n">
        <v/>
      </c>
      <c r="SF19" t="n">
        <v/>
      </c>
      <c r="SG19" t="n">
        <v/>
      </c>
      <c r="SH19" t="n">
        <v/>
      </c>
      <c r="SI19" t="n">
        <v/>
      </c>
      <c r="SJ19" t="n">
        <v/>
      </c>
      <c r="SK19" t="n">
        <v/>
      </c>
      <c r="SL19" t="n">
        <v/>
      </c>
      <c r="SM19" t="n">
        <v/>
      </c>
      <c r="SN19" t="n">
        <v/>
      </c>
      <c r="SO19" t="n">
        <v/>
      </c>
      <c r="SP19" t="n">
        <v/>
      </c>
      <c r="SQ19" t="n">
        <v/>
      </c>
      <c r="SR19" t="n">
        <v/>
      </c>
      <c r="SS19" t="n">
        <v/>
      </c>
      <c r="ST19" t="n">
        <v/>
      </c>
      <c r="SU19" t="n">
        <v/>
      </c>
      <c r="SV19" t="n">
        <v/>
      </c>
      <c r="SW19" t="n">
        <v/>
      </c>
      <c r="SX19" t="n">
        <v/>
      </c>
      <c r="SY19" t="n">
        <v/>
      </c>
      <c r="SZ19" t="n">
        <v>3</v>
      </c>
      <c r="TA19" t="n">
        <v/>
      </c>
      <c r="TB19" t="n">
        <v/>
      </c>
      <c r="TC19" t="n">
        <v/>
      </c>
      <c r="TD19" t="n">
        <v/>
      </c>
      <c r="TE19" t="n">
        <v/>
      </c>
      <c r="TF19" t="n">
        <v/>
      </c>
      <c r="TG19" t="n">
        <v/>
      </c>
      <c r="TH19" t="n">
        <v/>
      </c>
      <c r="TI19" t="n">
        <v/>
      </c>
      <c r="TJ19" t="n">
        <v/>
      </c>
      <c r="TK19" t="n">
        <v/>
      </c>
      <c r="TL19" t="n">
        <v/>
      </c>
      <c r="TM19" t="n">
        <v/>
      </c>
      <c r="TN19" t="n">
        <v/>
      </c>
      <c r="TO19" t="n">
        <v/>
      </c>
      <c r="TP19" t="n">
        <v/>
      </c>
      <c r="TQ19" t="n">
        <v/>
      </c>
      <c r="TR19" t="n">
        <v/>
      </c>
      <c r="TS19" t="n">
        <v/>
      </c>
      <c r="TT19" t="n">
        <v/>
      </c>
      <c r="TU19" t="n">
        <v/>
      </c>
      <c r="TV19" t="n">
        <v/>
      </c>
      <c r="TW19" t="n">
        <v/>
      </c>
      <c r="TX19" t="n">
        <v/>
      </c>
      <c r="TY19" t="n">
        <v/>
      </c>
      <c r="TZ19" t="n">
        <v/>
      </c>
      <c r="UA19" t="n">
        <v/>
      </c>
      <c r="UB19" t="n">
        <v/>
      </c>
      <c r="UC19" t="n">
        <v/>
      </c>
      <c r="UD19" t="n">
        <v/>
      </c>
      <c r="UE19" t="n">
        <v/>
      </c>
      <c r="UF19" t="n">
        <v/>
      </c>
      <c r="UG19" t="n">
        <v/>
      </c>
      <c r="UH19" t="n">
        <v/>
      </c>
      <c r="UI19" t="n">
        <v/>
      </c>
      <c r="UJ19" t="n">
        <v/>
      </c>
      <c r="UK19" t="n">
        <v/>
      </c>
      <c r="UL19" t="n">
        <v/>
      </c>
      <c r="UM19" t="n">
        <v/>
      </c>
      <c r="UN19" t="n">
        <v/>
      </c>
      <c r="UO19" t="n">
        <v/>
      </c>
      <c r="UP19" t="n">
        <v/>
      </c>
      <c r="UQ19" t="n">
        <v/>
      </c>
      <c r="UR19" t="n">
        <v/>
      </c>
      <c r="US19" t="n">
        <v/>
      </c>
      <c r="UT19" t="n">
        <v/>
      </c>
      <c r="UU19" t="n">
        <v/>
      </c>
      <c r="UV19" t="inlineStr">
        <is>
          <t>Pemberian pakan di kandang</t>
        </is>
      </c>
      <c r="UW19" t="n">
        <v/>
      </c>
      <c r="UX19" t="n">
        <v/>
      </c>
      <c r="UY19" t="n">
        <v/>
      </c>
      <c r="UZ19" t="n">
        <v/>
      </c>
      <c r="VA19" t="n">
        <v/>
      </c>
      <c r="VB19" t="n">
        <v/>
      </c>
      <c r="VC19" t="n">
        <v/>
      </c>
      <c r="VD19" t="inlineStr">
        <is>
          <t>Sangat jarang (&gt;1 bulan sekali)</t>
        </is>
      </c>
      <c r="VE19" t="n">
        <v/>
      </c>
      <c r="VF19" t="n">
        <v/>
      </c>
      <c r="VG19" t="n">
        <v/>
      </c>
      <c r="VH19" t="n">
        <v/>
      </c>
      <c r="VI19" t="n">
        <v/>
      </c>
      <c r="VJ19" t="n">
        <v/>
      </c>
      <c r="VK19" t="n">
        <v/>
      </c>
      <c r="VL19" t="inlineStr">
        <is>
          <t>Sangat sering (&gt;1 kali sehari)</t>
        </is>
      </c>
      <c r="VM19" t="n">
        <v/>
      </c>
      <c r="VN19" t="n">
        <v/>
      </c>
      <c r="VO19" t="n">
        <v/>
      </c>
      <c r="VP19" t="n">
        <v/>
      </c>
      <c r="VQ19" t="n">
        <v/>
      </c>
      <c r="VR19" t="n">
        <v/>
      </c>
      <c r="VS19" t="n">
        <v/>
      </c>
      <c r="VT19" t="n">
        <v/>
      </c>
      <c r="VU19" t="n">
        <v/>
      </c>
      <c r="VV19" t="n">
        <v/>
      </c>
      <c r="VW19" t="n">
        <v/>
      </c>
      <c r="VX19" t="n">
        <v/>
      </c>
      <c r="VY19" t="n">
        <v/>
      </c>
      <c r="VZ19" t="n">
        <v/>
      </c>
      <c r="WA19" t="n">
        <v/>
      </c>
      <c r="WB19" t="n">
        <v/>
      </c>
      <c r="WC19" t="n">
        <v/>
      </c>
      <c r="WD19" t="n">
        <v/>
      </c>
      <c r="WE19" t="n">
        <v/>
      </c>
      <c r="WF19" t="inlineStr">
        <is>
          <t>6-Digester biogas</t>
        </is>
      </c>
      <c r="WG19" t="n">
        <v>0</v>
      </c>
      <c r="WH19" t="n">
        <v>0</v>
      </c>
      <c r="WI19" t="n">
        <v>0</v>
      </c>
      <c r="WJ19" t="n">
        <v>0</v>
      </c>
      <c r="WK19" t="n">
        <v>0</v>
      </c>
      <c r="WL19" t="n">
        <v>0</v>
      </c>
      <c r="WM19" t="n">
        <v>0</v>
      </c>
      <c r="WN19" t="n">
        <v>0</v>
      </c>
      <c r="WO19" t="n">
        <v>0</v>
      </c>
      <c r="WP19" t="n">
        <v>1</v>
      </c>
      <c r="WQ19" t="n">
        <v>0</v>
      </c>
      <c r="WR19" t="n">
        <v>0</v>
      </c>
      <c r="WS19" t="n">
        <v/>
      </c>
      <c r="WT19" t="n">
        <v/>
      </c>
      <c r="WU19" t="n">
        <v/>
      </c>
      <c r="WV19" t="n">
        <v/>
      </c>
      <c r="WW19" t="n">
        <v/>
      </c>
      <c r="WX19" t="n">
        <v/>
      </c>
      <c r="WY19" t="n">
        <v/>
      </c>
      <c r="WZ19" t="n">
        <v/>
      </c>
      <c r="XA19" t="n">
        <v/>
      </c>
      <c r="XB19" t="n">
        <v/>
      </c>
      <c r="XC19" t="n">
        <v/>
      </c>
      <c r="XD19" t="n">
        <v/>
      </c>
      <c r="XE19" t="n">
        <v/>
      </c>
      <c r="XF19" t="n">
        <v/>
      </c>
      <c r="XG19" t="n">
        <v/>
      </c>
      <c r="XH19" t="n">
        <v/>
      </c>
      <c r="XI19" t="n">
        <v/>
      </c>
      <c r="XJ19" t="n">
        <v/>
      </c>
      <c r="XK19" t="n">
        <v/>
      </c>
      <c r="XL19" t="n">
        <v/>
      </c>
      <c r="XM19" t="n">
        <v/>
      </c>
      <c r="XN19" t="n">
        <v/>
      </c>
      <c r="XO19" t="n">
        <v/>
      </c>
      <c r="XP19" t="n">
        <v/>
      </c>
      <c r="XQ19" t="n">
        <v/>
      </c>
      <c r="XR19" t="n">
        <v/>
      </c>
      <c r="XS19" t="n">
        <v/>
      </c>
      <c r="XT19" t="n">
        <v/>
      </c>
      <c r="XU19" t="n">
        <v/>
      </c>
      <c r="XV19" t="n">
        <v/>
      </c>
      <c r="XW19" t="n">
        <v/>
      </c>
      <c r="XX19" t="n">
        <v/>
      </c>
      <c r="XY19" t="n">
        <v/>
      </c>
      <c r="XZ19" t="n">
        <v/>
      </c>
      <c r="YA19" t="n">
        <v/>
      </c>
      <c r="YB19" t="n">
        <v/>
      </c>
      <c r="YC19" t="n">
        <v/>
      </c>
      <c r="YD19" t="n">
        <v/>
      </c>
      <c r="YE19" t="n">
        <v/>
      </c>
      <c r="YF19" t="n">
        <v/>
      </c>
      <c r="YG19" t="n">
        <v/>
      </c>
      <c r="YH19" t="n">
        <v/>
      </c>
      <c r="YI19" t="n">
        <v/>
      </c>
      <c r="YJ19" t="n">
        <v/>
      </c>
      <c r="YK19" t="n">
        <v/>
      </c>
      <c r="YL19" t="n">
        <v/>
      </c>
      <c r="YM19" t="n">
        <v/>
      </c>
      <c r="YN19" t="n">
        <v/>
      </c>
      <c r="YO19" t="n">
        <v/>
      </c>
      <c r="YP19" t="n">
        <v/>
      </c>
      <c r="YQ19" t="n">
        <v/>
      </c>
      <c r="YR19" t="n">
        <v/>
      </c>
      <c r="YS19" t="n">
        <v/>
      </c>
      <c r="YT19" t="n">
        <v/>
      </c>
      <c r="YU19" t="n">
        <v/>
      </c>
      <c r="YV19" t="n">
        <v/>
      </c>
      <c r="YW19" t="n">
        <v/>
      </c>
      <c r="YX19" t="n">
        <v/>
      </c>
      <c r="YY19" t="n">
        <v/>
      </c>
      <c r="YZ19" t="n">
        <v/>
      </c>
      <c r="ZA19" t="n">
        <v/>
      </c>
      <c r="ZB19" t="n">
        <v/>
      </c>
      <c r="ZC19" t="n">
        <v/>
      </c>
      <c r="ZD19" t="n">
        <v/>
      </c>
      <c r="ZE19" t="n">
        <v/>
      </c>
      <c r="ZF19" t="n">
        <v/>
      </c>
      <c r="ZG19" t="n">
        <v/>
      </c>
      <c r="ZH19" t="n">
        <v/>
      </c>
      <c r="ZI19" t="n">
        <v/>
      </c>
      <c r="ZJ19" t="n">
        <v/>
      </c>
      <c r="ZK19" t="n">
        <v/>
      </c>
      <c r="ZL19" t="n">
        <v/>
      </c>
      <c r="ZM19" t="n">
        <v/>
      </c>
      <c r="ZN19" t="n">
        <v/>
      </c>
      <c r="ZO19" t="n">
        <v>100</v>
      </c>
      <c r="ZP19" t="n">
        <v/>
      </c>
      <c r="ZQ19" t="n">
        <v/>
      </c>
      <c r="ZR19" t="n">
        <v/>
      </c>
      <c r="ZS19" t="n">
        <v/>
      </c>
      <c r="ZT19" t="n">
        <v/>
      </c>
      <c r="ZU19" t="n">
        <v/>
      </c>
      <c r="ZV19" t="n">
        <v/>
      </c>
      <c r="ZW19" t="n">
        <v>3</v>
      </c>
      <c r="ZX19" t="n">
        <v/>
      </c>
      <c r="ZY19" t="n">
        <v/>
      </c>
      <c r="ZZ19" t="n">
        <v/>
      </c>
      <c r="AAA19" t="n">
        <v/>
      </c>
      <c r="AAB19" t="n">
        <v/>
      </c>
      <c r="AAC19" t="n">
        <v/>
      </c>
      <c r="AAD19" t="n">
        <v/>
      </c>
      <c r="AAE19" t="inlineStr">
        <is>
          <t>Pakan segar (misal: rumput)</t>
        </is>
      </c>
      <c r="AAF19" t="n">
        <v/>
      </c>
      <c r="AAG19" t="n">
        <v/>
      </c>
      <c r="AAH19" t="n">
        <v/>
      </c>
      <c r="AAI19" t="n">
        <v/>
      </c>
      <c r="AAJ19" t="n">
        <v/>
      </c>
      <c r="AAK19" t="n">
        <v/>
      </c>
      <c r="AAL19" t="inlineStr">
        <is>
          <t>Tidak</t>
        </is>
      </c>
      <c r="AAM19" t="n">
        <v/>
      </c>
      <c r="AAN19" t="n">
        <v/>
      </c>
      <c r="AAO19" t="n">
        <v/>
      </c>
      <c r="AAP19" t="n">
        <v/>
      </c>
      <c r="AAQ19" t="n">
        <v/>
      </c>
      <c r="AAR19" t="inlineStr">
        <is>
          <t>Tidak</t>
        </is>
      </c>
      <c r="AAS19" t="inlineStr">
        <is>
          <t>Tidak mengetahui</t>
        </is>
      </c>
      <c r="AAT19" t="inlineStr">
        <is>
          <t>Dibuang ke selokan</t>
        </is>
      </c>
      <c r="AAU19" t="n">
        <v>0</v>
      </c>
      <c r="AAV19" t="n">
        <v>0</v>
      </c>
      <c r="AAW19" t="n">
        <v>0</v>
      </c>
      <c r="AAX19" t="n">
        <v>0</v>
      </c>
      <c r="AAY19" t="n">
        <v>0</v>
      </c>
      <c r="AAZ19" t="n">
        <v>0</v>
      </c>
      <c r="ABA19" t="n">
        <v>1</v>
      </c>
      <c r="ABB19" t="n">
        <v/>
      </c>
      <c r="ABC19" t="n">
        <v/>
      </c>
      <c r="ABD19" t="n">
        <v/>
      </c>
      <c r="ABE19" t="n">
        <v/>
      </c>
      <c r="ABF19" t="n">
        <v/>
      </c>
      <c r="ABG19" t="n">
        <v/>
      </c>
      <c r="ABH19" t="n">
        <v/>
      </c>
      <c r="ABI19" t="n">
        <v/>
      </c>
      <c r="ABJ19" t="n">
        <v/>
      </c>
      <c r="ABK19" t="n">
        <v/>
      </c>
      <c r="ABL19" t="n">
        <v/>
      </c>
      <c r="ABM19" t="n">
        <v/>
      </c>
      <c r="ABN19" t="n">
        <v/>
      </c>
      <c r="ABO19" t="n">
        <v/>
      </c>
      <c r="ABP19" t="n">
        <v/>
      </c>
      <c r="ABQ19" t="n">
        <v/>
      </c>
      <c r="ABR19" t="n">
        <v/>
      </c>
      <c r="ABS19" t="n">
        <v/>
      </c>
      <c r="ABT19" t="n">
        <v/>
      </c>
      <c r="ABU19" t="n">
        <v/>
      </c>
      <c r="ABV19" t="n">
        <v/>
      </c>
      <c r="ABW19" t="n">
        <v/>
      </c>
      <c r="ABX19" t="n">
        <v/>
      </c>
      <c r="ABY19" t="n">
        <v/>
      </c>
      <c r="ABZ19" t="n">
        <v/>
      </c>
      <c r="ACA19" t="n">
        <v/>
      </c>
      <c r="ACB19" t="n">
        <v/>
      </c>
      <c r="ACC19" t="n">
        <v/>
      </c>
      <c r="ACD19" t="n">
        <v/>
      </c>
      <c r="ACE19" t="n">
        <v/>
      </c>
      <c r="ACF19" t="n">
        <v/>
      </c>
      <c r="ACG19" t="n">
        <v/>
      </c>
      <c r="ACH19" t="n">
        <v/>
      </c>
      <c r="ACI19" t="n">
        <v/>
      </c>
      <c r="ACJ19" t="n">
        <v/>
      </c>
      <c r="ACK19" t="inlineStr">
        <is>
          <t>Tidak memiliki tempat untuk menyimpan Ladang/sawah terlalu jauh, sulit untuk mengangkut ke sana</t>
        </is>
      </c>
      <c r="ACL19" t="n">
        <v>0</v>
      </c>
      <c r="ACM19" t="n">
        <v>1</v>
      </c>
      <c r="ACN19" t="n">
        <v>0</v>
      </c>
      <c r="ACO19" t="n">
        <v>1</v>
      </c>
      <c r="ACP19" t="n">
        <v>0</v>
      </c>
      <c r="ACQ19" t="n">
        <v>0</v>
      </c>
      <c r="ACR19" t="n">
        <v>0</v>
      </c>
      <c r="ACS19" t="n">
        <v/>
      </c>
      <c r="ACT19" t="inlineStr">
        <is>
          <t>Tidak</t>
        </is>
      </c>
      <c r="ACU19" t="inlineStr">
        <is>
          <t>Manfaat besar dan membantu kehidupan sehari-hari</t>
        </is>
      </c>
      <c r="ACV19" t="inlineStr">
        <is>
          <t>Sama saja</t>
        </is>
      </c>
      <c r="ACW19" t="inlineStr">
        <is>
          <t>Anggota keluarga - Perempuan dewasa</t>
        </is>
      </c>
      <c r="ACX19" t="inlineStr">
        <is>
          <t>Netral/tidak tahu</t>
        </is>
      </c>
      <c r="ACY19" t="inlineStr">
        <is>
          <t>Anggota keluarga - Laki-laki dewasa Anggota keluarga - Perempuan dewasa Anggota keluarga - Anak-anak</t>
        </is>
      </c>
      <c r="ACZ19" t="n">
        <v>1</v>
      </c>
      <c r="ADA19" t="n">
        <v>1</v>
      </c>
      <c r="ADB19" t="n">
        <v>1</v>
      </c>
      <c r="ADC19" t="n">
        <v>0</v>
      </c>
      <c r="ADD19" t="inlineStr">
        <is>
          <t>Puas</t>
        </is>
      </c>
      <c r="ADE19" t="inlineStr">
        <is>
          <t>Puas</t>
        </is>
      </c>
      <c r="ADF19" t="inlineStr">
        <is>
          <t>Puas</t>
        </is>
      </c>
      <c r="ADG19" t="inlineStr">
        <is>
          <t>Puas</t>
        </is>
      </c>
      <c r="ADH19" t="inlineStr">
        <is>
          <t>Tidak</t>
        </is>
      </c>
      <c r="ADI19" t="n">
        <v/>
      </c>
      <c r="ADJ19" t="inlineStr">
        <is>
          <t>Cukup puas</t>
        </is>
      </c>
      <c r="ADK19" t="n">
        <v/>
      </c>
      <c r="ADL19" t="n">
        <v/>
      </c>
      <c r="ADM19" t="n">
        <v/>
      </c>
      <c r="ADN19" t="n">
        <v/>
      </c>
      <c r="ADO19" t="n">
        <v/>
      </c>
      <c r="ADP19" t="n">
        <v/>
      </c>
      <c r="ADQ19" t="n">
        <v/>
      </c>
      <c r="ADR19" t="n">
        <v/>
      </c>
      <c r="ADS19" t="n">
        <v/>
      </c>
      <c r="ADT19" t="n">
        <v/>
      </c>
      <c r="ADU19" t="inlineStr">
        <is>
          <t>Dibiarkan saja</t>
        </is>
      </c>
      <c r="ADV19" t="n">
        <v>0</v>
      </c>
      <c r="ADW19" t="n">
        <v>0</v>
      </c>
      <c r="ADX19" t="n">
        <v>0</v>
      </c>
      <c r="ADY19" t="n">
        <v>0</v>
      </c>
      <c r="ADZ19" t="n">
        <v>0</v>
      </c>
      <c r="AEA19" t="n">
        <v>0</v>
      </c>
      <c r="AEB19" t="n">
        <v>1</v>
      </c>
      <c r="AEC19" t="n">
        <v>0</v>
      </c>
      <c r="AED19" t="n">
        <v/>
      </c>
      <c r="AEE19" t="inlineStr">
        <is>
          <t>Lainnya</t>
        </is>
      </c>
      <c r="AEF19" t="inlineStr">
        <is>
          <t>Laporan kepada ketua kelompok</t>
        </is>
      </c>
      <c r="AEG19" t="inlineStr">
        <is>
          <t>Lainnya</t>
        </is>
      </c>
      <c r="AEH19" t="inlineStr">
        <is>
          <t>Meminta bantuan kepada ketua kelompok</t>
        </is>
      </c>
      <c r="AEI19" t="inlineStr">
        <is>
          <t>Tidak</t>
        </is>
      </c>
      <c r="AEJ19" t="inlineStr">
        <is>
          <t>Kadang-kadang</t>
        </is>
      </c>
      <c r="AEK19" t="inlineStr">
        <is>
          <t>Pengurangan pengeluaran rumah tangga (bahan bakar minyak, pupuk, dll.) Lebih aman</t>
        </is>
      </c>
      <c r="AEL19" t="n">
        <v>1</v>
      </c>
      <c r="AEM19" t="n">
        <v>0</v>
      </c>
      <c r="AEN19" t="n">
        <v>0</v>
      </c>
      <c r="AEO19" t="n">
        <v>0</v>
      </c>
      <c r="AEP19" t="n">
        <v>1</v>
      </c>
      <c r="AEQ19" t="n">
        <v>0</v>
      </c>
      <c r="AER19" t="n">
        <v>0</v>
      </c>
      <c r="AES19" t="n">
        <v>0</v>
      </c>
      <c r="AET19" t="n">
        <v>0</v>
      </c>
      <c r="AEU19" t="n">
        <v>0</v>
      </c>
      <c r="AEV19" t="n">
        <v>0</v>
      </c>
      <c r="AEW19" t="n">
        <v>0</v>
      </c>
      <c r="AEX19" t="n">
        <v/>
      </c>
      <c r="AEY19" t="inlineStr">
        <is>
          <t>Memasak lebih aman</t>
        </is>
      </c>
      <c r="AEZ19" t="n">
        <v/>
      </c>
      <c r="AFA19" t="inlineStr">
        <is>
          <t>Yayasan Rumah Energi (YRE)</t>
        </is>
      </c>
      <c r="AFB19" t="n">
        <v/>
      </c>
      <c r="AFC19" t="inlineStr">
        <is>
          <t>DIndin Pangalengan-Digester 2026-03-02-16_19_53.jpeg</t>
        </is>
      </c>
      <c r="AFD19" t="inlineStr">
        <is>
          <t>https://kf.kobotoolbox.org/api/v2/assets/avstPQqLr3Ab3ZdcVTXZ6f/data/685599891/attachments/attCN6rLrgM9gSugmxRz34oo/</t>
        </is>
      </c>
      <c r="AFE19" t="inlineStr">
        <is>
          <t>Dindin Pangalengan-Rumah 2026-03-02-16_20_10.jpeg</t>
        </is>
      </c>
      <c r="AFF19" t="inlineStr">
        <is>
          <t>https://kf.kobotoolbox.org/api/v2/assets/avstPQqLr3Ab3ZdcVTXZ6f/data/685599891/attachments/attqqVXo5SazFcBgS5Ncnsew/</t>
        </is>
      </c>
      <c r="AFG19" t="inlineStr">
        <is>
          <t>Ano</t>
        </is>
      </c>
      <c r="AFH19" t="n">
        <v/>
      </c>
      <c r="AFI19" t="n">
        <v/>
      </c>
    </row>
    <row r="20">
      <c r="A20" s="93" t="n">
        <v>46083</v>
      </c>
      <c r="B20" s="93" t="n">
        <v>46085</v>
      </c>
      <c r="C20" t="inlineStr">
        <is>
          <t>aep</t>
        </is>
      </c>
      <c r="D20" t="inlineStr">
        <is>
          <t>dudi carmudin</t>
        </is>
      </c>
      <c r="E20" t="n">
        <v>89693779020</v>
      </c>
      <c r="F20" t="inlineStr">
        <is>
          <t>-6.819983 107.535569 0 0</t>
        </is>
      </c>
      <c r="G20" t="n">
        <v>-6.819983</v>
      </c>
      <c r="H20" t="n">
        <v>107.535569</v>
      </c>
      <c r="I20" t="n">
        <v>0</v>
      </c>
      <c r="J20" t="n">
        <v>0</v>
      </c>
      <c r="K20" t="inlineStr">
        <is>
          <t>-6.819983, 107.535569.</t>
        </is>
      </c>
      <c r="L20" t="inlineStr">
        <is>
          <t>-6.819944 107.535591 0 0</t>
        </is>
      </c>
      <c r="M20" t="n">
        <v>-6.819944</v>
      </c>
      <c r="N20" t="n">
        <v>107.535591</v>
      </c>
      <c r="O20" t="n">
        <v>0</v>
      </c>
      <c r="P20" t="n">
        <v>0</v>
      </c>
      <c r="Q20" t="inlineStr">
        <is>
          <t>-6.819944, 107.535591.</t>
        </is>
      </c>
      <c r="R20" t="inlineStr">
        <is>
          <t>Jawa Barat</t>
        </is>
      </c>
      <c r="S20" t="n">
        <v>0</v>
      </c>
      <c r="T20" t="n">
        <v>0</v>
      </c>
      <c r="U20" t="n">
        <v>1</v>
      </c>
      <c r="V20" t="n">
        <v>0</v>
      </c>
      <c r="W20" t="n">
        <v>0</v>
      </c>
      <c r="X20" t="n">
        <v>0</v>
      </c>
      <c r="Y20" t="n">
        <v>0</v>
      </c>
      <c r="Z20" t="n">
        <v>0</v>
      </c>
      <c r="AA20" t="n">
        <v>0</v>
      </c>
      <c r="AB20" t="n">
        <v>0</v>
      </c>
      <c r="AC20" t="inlineStr">
        <is>
          <t>BANDUNGBARAT</t>
        </is>
      </c>
      <c r="AD20" t="inlineStr">
        <is>
          <t>CISARUA</t>
        </is>
      </c>
      <c r="AE20" t="inlineStr">
        <is>
          <t>PASIRHALANG</t>
        </is>
      </c>
      <c r="AF20" t="inlineStr">
        <is>
          <t>CV. DELTA CIPTA SENTOSA</t>
        </is>
      </c>
      <c r="AG20" t="inlineStr">
        <is>
          <t>DCP0017</t>
        </is>
      </c>
      <c r="AH20" t="n">
        <v>2</v>
      </c>
      <c r="AI20" t="inlineStr">
        <is>
          <t>VPA2</t>
        </is>
      </c>
      <c r="AJ20" t="inlineStr">
        <is>
          <t>Aktif</t>
        </is>
      </c>
      <c r="AK20" t="n">
        <v>50</v>
      </c>
      <c r="AL20" t="inlineStr">
        <is>
          <t>Laki-laki</t>
        </is>
      </c>
      <c r="AM20" t="inlineStr">
        <is>
          <t>Sudah menikah</t>
        </is>
      </c>
      <c r="AN20" t="inlineStr">
        <is>
          <t>SD/Sederajat</t>
        </is>
      </c>
      <c r="AO20" t="inlineStr">
        <is>
          <t>Peternak</t>
        </is>
      </c>
      <c r="AP20" t="n">
        <v>0</v>
      </c>
      <c r="AQ20" t="n">
        <v>1</v>
      </c>
      <c r="AR20" t="n">
        <v>0</v>
      </c>
      <c r="AS20" t="n">
        <v>0</v>
      </c>
      <c r="AT20" t="n">
        <v>0</v>
      </c>
      <c r="AU20" t="n">
        <v>0</v>
      </c>
      <c r="AV20" t="n">
        <v>0</v>
      </c>
      <c r="AW20" t="n">
        <v>0</v>
      </c>
      <c r="AX20" t="n">
        <v/>
      </c>
      <c r="AY20" t="inlineStr">
        <is>
          <t>Petani</t>
        </is>
      </c>
      <c r="AZ20" t="n">
        <v>1</v>
      </c>
      <c r="BA20" t="n">
        <v>0</v>
      </c>
      <c r="BB20" t="n">
        <v>0</v>
      </c>
      <c r="BC20" t="n">
        <v>0</v>
      </c>
      <c r="BD20" t="n">
        <v>0</v>
      </c>
      <c r="BE20" t="n">
        <v>0</v>
      </c>
      <c r="BF20" t="n">
        <v>0</v>
      </c>
      <c r="BG20" t="n">
        <v>0</v>
      </c>
      <c r="BH20" t="n">
        <v/>
      </c>
      <c r="BI20" t="inlineStr">
        <is>
          <t>Rp2.500.000 - Rp3.500.000</t>
        </is>
      </c>
      <c r="BJ20" t="n">
        <v>1</v>
      </c>
      <c r="BK20" t="n">
        <v>0</v>
      </c>
      <c r="BL20" t="n">
        <v>2</v>
      </c>
      <c r="BM20" t="n">
        <v>0</v>
      </c>
      <c r="BN20" t="inlineStr">
        <is>
          <t>Milik sendiri</t>
        </is>
      </c>
      <c r="BO20" t="inlineStr">
        <is>
          <t>Permanen (dinding bata dan semen)</t>
        </is>
      </c>
      <c r="BP20" t="n">
        <v>1</v>
      </c>
      <c r="BQ20" t="n">
        <v>0</v>
      </c>
      <c r="BR20" t="n">
        <v>0</v>
      </c>
      <c r="BS20" t="n">
        <v>0</v>
      </c>
      <c r="BT20" t="n">
        <v>0</v>
      </c>
      <c r="BU20" t="n">
        <v/>
      </c>
      <c r="BV20" t="inlineStr">
        <is>
          <t>Keramik/ubin</t>
        </is>
      </c>
      <c r="BW20" t="n">
        <v>0</v>
      </c>
      <c r="BX20" t="n">
        <v>0</v>
      </c>
      <c r="BY20" t="n">
        <v>1</v>
      </c>
      <c r="BZ20" t="n">
        <v>0</v>
      </c>
      <c r="CA20" t="n">
        <v>0</v>
      </c>
      <c r="CB20" t="n">
        <v/>
      </c>
      <c r="CC20" t="inlineStr">
        <is>
          <t>Asbes</t>
        </is>
      </c>
      <c r="CD20" t="n">
        <v>1</v>
      </c>
      <c r="CE20" t="n">
        <v>0</v>
      </c>
      <c r="CF20" t="n">
        <v>0</v>
      </c>
      <c r="CG20" t="n">
        <v>0</v>
      </c>
      <c r="CH20" t="n">
        <v>0</v>
      </c>
      <c r="CI20" t="n">
        <v>0</v>
      </c>
      <c r="CJ20" t="n">
        <v>0</v>
      </c>
      <c r="CK20" t="n">
        <v/>
      </c>
      <c r="CL20" t="inlineStr">
        <is>
          <t>Ya</t>
        </is>
      </c>
      <c r="CM20" t="n">
        <v>2024</v>
      </c>
      <c r="CN20" t="inlineStr">
        <is>
          <t>Fixed-Dome (Kubah Tetap)</t>
        </is>
      </c>
      <c r="CO20" t="inlineStr">
        <is>
          <t>4 m³ (2-3 ekor sapi, ±3 jam memasak/hari, ±30 kg slurry/hari)</t>
        </is>
      </c>
      <c r="CP20" t="inlineStr">
        <is>
          <t>Anggota keluarga - laki-laki</t>
        </is>
      </c>
      <c r="CQ20" t="n">
        <v>0</v>
      </c>
      <c r="CR20" t="n">
        <v>0</v>
      </c>
      <c r="CS20" t="n">
        <v>0</v>
      </c>
      <c r="CT20" t="n">
        <v>0</v>
      </c>
      <c r="CU20" t="n">
        <v>1</v>
      </c>
      <c r="CV20" t="n">
        <v>0</v>
      </c>
      <c r="CW20" t="n">
        <v>0</v>
      </c>
      <c r="CX20" t="n">
        <v>0</v>
      </c>
      <c r="CY20" t="inlineStr">
        <is>
          <t>Anggota keluarga - laki-laki</t>
        </is>
      </c>
      <c r="CZ20" t="n">
        <v>1</v>
      </c>
      <c r="DA20" t="n">
        <v>0</v>
      </c>
      <c r="DB20" t="n">
        <v>0</v>
      </c>
      <c r="DC20" t="n">
        <v/>
      </c>
      <c r="DD20" t="inlineStr">
        <is>
          <t>Anggota keluarga - laki-laki CPO atau pendamping</t>
        </is>
      </c>
      <c r="DE20" t="n">
        <v>1</v>
      </c>
      <c r="DF20" t="n">
        <v>0</v>
      </c>
      <c r="DG20" t="n">
        <v>1</v>
      </c>
      <c r="DH20" t="n">
        <v>0</v>
      </c>
      <c r="DI20" t="n">
        <v/>
      </c>
      <c r="DJ20" t="inlineStr">
        <is>
          <t>CPO atau pendamping</t>
        </is>
      </c>
      <c r="DK20" t="n">
        <v>0</v>
      </c>
      <c r="DL20" t="n">
        <v>0</v>
      </c>
      <c r="DM20" t="n">
        <v>1</v>
      </c>
      <c r="DN20" t="n">
        <v>0</v>
      </c>
      <c r="DO20" t="n">
        <v/>
      </c>
      <c r="DP20" t="inlineStr">
        <is>
          <t>Ya</t>
        </is>
      </c>
      <c r="DQ20" t="n">
        <v/>
      </c>
      <c r="DR20" t="n">
        <v/>
      </c>
      <c r="DS20" t="n">
        <v/>
      </c>
      <c r="DT20" t="n">
        <v/>
      </c>
      <c r="DU20" t="n">
        <v/>
      </c>
      <c r="DV20" t="n">
        <v/>
      </c>
      <c r="DW20" t="n">
        <v/>
      </c>
      <c r="DX20" t="n">
        <v/>
      </c>
      <c r="DY20" t="n">
        <v/>
      </c>
      <c r="DZ20" t="n">
        <v/>
      </c>
      <c r="EA20" t="n">
        <v/>
      </c>
      <c r="EB20" t="n">
        <v/>
      </c>
      <c r="EC20" t="n">
        <v/>
      </c>
      <c r="ED20" t="n">
        <v/>
      </c>
      <c r="EE20" t="n">
        <v/>
      </c>
      <c r="EF20" t="n">
        <v/>
      </c>
      <c r="EG20" t="n">
        <v/>
      </c>
      <c r="EH20" t="n">
        <v/>
      </c>
      <c r="EI20" t="inlineStr">
        <is>
          <t>Tidak ada masalah</t>
        </is>
      </c>
      <c r="EJ20" t="n">
        <v>0</v>
      </c>
      <c r="EK20" t="n">
        <v>0</v>
      </c>
      <c r="EL20" t="n">
        <v>0</v>
      </c>
      <c r="EM20" t="n">
        <v>1</v>
      </c>
      <c r="EN20" t="n">
        <v>0</v>
      </c>
      <c r="EO20" t="n">
        <v/>
      </c>
      <c r="EP20" t="inlineStr">
        <is>
          <t>Ya, sangat jelas dan mudah diikuti</t>
        </is>
      </c>
      <c r="EQ20" t="inlineStr">
        <is>
          <t>Pelatihan</t>
        </is>
      </c>
      <c r="ER20" t="inlineStr">
        <is>
          <t>CPO atau pendamping</t>
        </is>
      </c>
      <c r="ES20" t="n">
        <v>1</v>
      </c>
      <c r="ET20" t="n">
        <v>0</v>
      </c>
      <c r="EU20" t="n">
        <v>0</v>
      </c>
      <c r="EV20" t="n">
        <v>0</v>
      </c>
      <c r="EW20" t="n">
        <v/>
      </c>
      <c r="EX20" t="inlineStr">
        <is>
          <t>Anggota keluarga - Laki-laki</t>
        </is>
      </c>
      <c r="EY20" t="n">
        <v>1</v>
      </c>
      <c r="EZ20" t="n">
        <v>0</v>
      </c>
      <c r="FA20" t="n">
        <v>0</v>
      </c>
      <c r="FB20" t="n">
        <v/>
      </c>
      <c r="FC20" t="inlineStr">
        <is>
          <t>Jarang sekali</t>
        </is>
      </c>
      <c r="FD20" t="n">
        <v/>
      </c>
      <c r="FE20" t="inlineStr">
        <is>
          <t>Mengetahui</t>
        </is>
      </c>
      <c r="FF20" t="inlineStr">
        <is>
          <t>Jarang (setiap bulan atau lebih)</t>
        </is>
      </c>
      <c r="FG20" t="inlineStr">
        <is>
          <t>Mengetahui</t>
        </is>
      </c>
      <c r="FH20" t="inlineStr">
        <is>
          <t>Jarang (setiap bulan atau lebih)</t>
        </is>
      </c>
      <c r="FI20" t="inlineStr">
        <is>
          <t>Mengetahui</t>
        </is>
      </c>
      <c r="FJ20" t="inlineStr">
        <is>
          <t>Sering (setiap minggu)</t>
        </is>
      </c>
      <c r="FK20" t="inlineStr">
        <is>
          <t>Mengetahui</t>
        </is>
      </c>
      <c r="FL20" t="inlineStr">
        <is>
          <t>Tidak pernah</t>
        </is>
      </c>
      <c r="FM20" t="inlineStr">
        <is>
          <t>Mengetahui</t>
        </is>
      </c>
      <c r="FN20" t="inlineStr">
        <is>
          <t>Jarang (setiap bulan atau lebih)</t>
        </is>
      </c>
      <c r="FO20" t="inlineStr">
        <is>
          <t>Mengetahui</t>
        </is>
      </c>
      <c r="FP20" t="inlineStr">
        <is>
          <t>Cukup sering (2 minggu sekali)</t>
        </is>
      </c>
      <c r="FQ20" t="inlineStr">
        <is>
          <t>Mengetahui</t>
        </is>
      </c>
      <c r="FR20" t="inlineStr">
        <is>
          <t>Ya</t>
        </is>
      </c>
      <c r="FS20" t="inlineStr">
        <is>
          <t>Mengetahui</t>
        </is>
      </c>
      <c r="FT20" t="inlineStr">
        <is>
          <t>Ya, selalu</t>
        </is>
      </c>
      <c r="FU20" t="inlineStr">
        <is>
          <t>Laki-laki dewasa</t>
        </is>
      </c>
      <c r="FV20" t="n">
        <v>1</v>
      </c>
      <c r="FW20" t="n">
        <v>0</v>
      </c>
      <c r="FX20" t="n">
        <v>0</v>
      </c>
      <c r="FY20" t="n">
        <v>0</v>
      </c>
      <c r="FZ20" t="inlineStr">
        <is>
          <t>Cukup memahami</t>
        </is>
      </c>
      <c r="GA20" t="inlineStr">
        <is>
          <t>CPO</t>
        </is>
      </c>
      <c r="GB20" t="n">
        <v>1</v>
      </c>
      <c r="GC20" t="n">
        <v>0</v>
      </c>
      <c r="GD20" t="n">
        <v>0</v>
      </c>
      <c r="GE20" t="n">
        <v>0</v>
      </c>
      <c r="GF20" t="n">
        <v/>
      </c>
      <c r="GG20" t="inlineStr">
        <is>
          <t>Sering</t>
        </is>
      </c>
      <c r="GH20" t="inlineStr">
        <is>
          <t>Tidak</t>
        </is>
      </c>
      <c r="GI20" t="n">
        <v/>
      </c>
      <c r="GJ20" t="n">
        <v/>
      </c>
      <c r="GK20" t="n">
        <v/>
      </c>
      <c r="GL20" t="n">
        <v/>
      </c>
      <c r="GM20" t="n">
        <v/>
      </c>
      <c r="GN20" t="n">
        <v/>
      </c>
      <c r="GO20" t="n">
        <v/>
      </c>
      <c r="GP20" t="inlineStr">
        <is>
          <t>Sebagian</t>
        </is>
      </c>
      <c r="GQ20" t="inlineStr">
        <is>
          <t>LPG</t>
        </is>
      </c>
      <c r="GR20" t="n">
        <v>1</v>
      </c>
      <c r="GS20" t="n">
        <v>0</v>
      </c>
      <c r="GT20" t="n">
        <v>0</v>
      </c>
      <c r="GU20" t="n">
        <v>0</v>
      </c>
      <c r="GV20" t="n">
        <v>0</v>
      </c>
      <c r="GW20" t="n">
        <v>0</v>
      </c>
      <c r="GX20" t="n">
        <v>0</v>
      </c>
      <c r="GY20" t="n">
        <v/>
      </c>
      <c r="GZ20" t="inlineStr">
        <is>
          <t>Ya</t>
        </is>
      </c>
      <c r="HA20" t="n">
        <v/>
      </c>
      <c r="HB20" t="n">
        <v/>
      </c>
      <c r="HC20" t="n">
        <v/>
      </c>
      <c r="HD20" t="n">
        <v/>
      </c>
      <c r="HE20" t="n">
        <v>6</v>
      </c>
      <c r="HF20" t="n">
        <v>54000</v>
      </c>
      <c r="HG20" t="n">
        <v>3</v>
      </c>
      <c r="HH20" t="n">
        <v>27000</v>
      </c>
      <c r="HI20" t="n">
        <v/>
      </c>
      <c r="HJ20" t="n">
        <v/>
      </c>
      <c r="HK20" t="n">
        <v/>
      </c>
      <c r="HL20" t="n">
        <v/>
      </c>
      <c r="HM20" t="n">
        <v/>
      </c>
      <c r="HN20" t="n">
        <v/>
      </c>
      <c r="HO20" t="n">
        <v/>
      </c>
      <c r="HP20" t="n">
        <v/>
      </c>
      <c r="HQ20" t="n">
        <v/>
      </c>
      <c r="HR20" t="n">
        <v/>
      </c>
      <c r="HS20" t="n">
        <v/>
      </c>
      <c r="HT20" t="n">
        <v/>
      </c>
      <c r="HU20" t="n">
        <v/>
      </c>
      <c r="HV20" t="n">
        <v/>
      </c>
      <c r="HW20" t="n">
        <v/>
      </c>
      <c r="HX20" t="n">
        <v/>
      </c>
      <c r="HY20" t="n">
        <v/>
      </c>
      <c r="HZ20" t="n">
        <v/>
      </c>
      <c r="IA20" t="n">
        <v>3</v>
      </c>
      <c r="IB20" t="n">
        <v>27000</v>
      </c>
      <c r="IC20" t="n">
        <v/>
      </c>
      <c r="ID20" t="n">
        <v/>
      </c>
      <c r="IE20" t="n">
        <v/>
      </c>
      <c r="IF20" t="n">
        <v/>
      </c>
      <c r="IG20" t="n">
        <v/>
      </c>
      <c r="IH20" t="n">
        <v/>
      </c>
      <c r="II20" t="n">
        <v/>
      </c>
      <c r="IJ20" t="n">
        <v/>
      </c>
      <c r="IK20" t="inlineStr">
        <is>
          <t>15-30 kg</t>
        </is>
      </c>
      <c r="IL20" t="inlineStr">
        <is>
          <t>1-3 jam</t>
        </is>
      </c>
      <c r="IM20" t="inlineStr">
        <is>
          <t>Ya</t>
        </is>
      </c>
      <c r="IN20" t="inlineStr">
        <is>
          <t>Tidak</t>
        </is>
      </c>
      <c r="IO20" t="inlineStr">
        <is>
          <t>Tidak ada perubahan</t>
        </is>
      </c>
      <c r="IP20" t="n">
        <v/>
      </c>
      <c r="IQ20" t="inlineStr">
        <is>
          <t>Tidak pernah</t>
        </is>
      </c>
      <c r="IR20" t="n">
        <v/>
      </c>
      <c r="IS20" t="n">
        <v/>
      </c>
      <c r="IT20" t="n">
        <v/>
      </c>
      <c r="IU20" t="n">
        <v/>
      </c>
      <c r="IV20" t="n">
        <v/>
      </c>
      <c r="IW20" t="n">
        <v/>
      </c>
      <c r="IX20" t="n">
        <v/>
      </c>
      <c r="IY20" t="n">
        <v/>
      </c>
      <c r="IZ20" t="inlineStr">
        <is>
          <t>Tidak pernah</t>
        </is>
      </c>
      <c r="JA20" t="n">
        <v/>
      </c>
      <c r="JB20" t="n">
        <v/>
      </c>
      <c r="JC20" t="n">
        <v/>
      </c>
      <c r="JD20" t="n">
        <v/>
      </c>
      <c r="JE20" t="n">
        <v/>
      </c>
      <c r="JF20" t="n">
        <v/>
      </c>
      <c r="JG20" t="n">
        <v/>
      </c>
      <c r="JH20" t="n">
        <v/>
      </c>
      <c r="JI20" t="inlineStr">
        <is>
          <t>Tidak pernah</t>
        </is>
      </c>
      <c r="JJ20" t="n">
        <v/>
      </c>
      <c r="JK20" t="n">
        <v/>
      </c>
      <c r="JL20" t="n">
        <v/>
      </c>
      <c r="JM20" t="n">
        <v/>
      </c>
      <c r="JN20" t="n">
        <v/>
      </c>
      <c r="JO20" t="n">
        <v/>
      </c>
      <c r="JP20" t="n">
        <v/>
      </c>
      <c r="JQ20" t="n">
        <v/>
      </c>
      <c r="JR20" t="inlineStr">
        <is>
          <t>Tidak pernah</t>
        </is>
      </c>
      <c r="JS20" t="n">
        <v/>
      </c>
      <c r="JT20" t="n">
        <v/>
      </c>
      <c r="JU20" t="n">
        <v/>
      </c>
      <c r="JV20" t="n">
        <v/>
      </c>
      <c r="JW20" t="n">
        <v/>
      </c>
      <c r="JX20" t="n">
        <v/>
      </c>
      <c r="JY20" t="n">
        <v/>
      </c>
      <c r="JZ20" t="n">
        <v/>
      </c>
      <c r="KA20" t="inlineStr">
        <is>
          <t>Tidak pernah</t>
        </is>
      </c>
      <c r="KB20" t="n">
        <v/>
      </c>
      <c r="KC20" t="n">
        <v/>
      </c>
      <c r="KD20" t="n">
        <v/>
      </c>
      <c r="KE20" t="n">
        <v/>
      </c>
      <c r="KF20" t="n">
        <v/>
      </c>
      <c r="KG20" t="n">
        <v/>
      </c>
      <c r="KH20" t="n">
        <v/>
      </c>
      <c r="KI20" t="n">
        <v/>
      </c>
      <c r="KJ20" t="inlineStr">
        <is>
          <t>Tidak pernah</t>
        </is>
      </c>
      <c r="KK20" t="n">
        <v/>
      </c>
      <c r="KL20" t="n">
        <v/>
      </c>
      <c r="KM20" t="n">
        <v/>
      </c>
      <c r="KN20" t="n">
        <v/>
      </c>
      <c r="KO20" t="n">
        <v/>
      </c>
      <c r="KP20" t="n">
        <v/>
      </c>
      <c r="KQ20" t="n">
        <v/>
      </c>
      <c r="KR20" t="n">
        <v/>
      </c>
      <c r="KS20" t="inlineStr">
        <is>
          <t>Tidak ada perubahan</t>
        </is>
      </c>
      <c r="KT20" t="inlineStr">
        <is>
          <t>0-1 kali</t>
        </is>
      </c>
      <c r="KU20" t="inlineStr">
        <is>
          <t>0-1 kali</t>
        </is>
      </c>
      <c r="KV20" t="inlineStr">
        <is>
          <t>Tidak ada</t>
        </is>
      </c>
      <c r="KW20" t="n">
        <v>0</v>
      </c>
      <c r="KX20" t="n">
        <v>0</v>
      </c>
      <c r="KY20" t="n">
        <v>0</v>
      </c>
      <c r="KZ20" t="n">
        <v>1</v>
      </c>
      <c r="LA20" t="inlineStr">
        <is>
          <t>Tidak ada perubahan</t>
        </is>
      </c>
      <c r="LB20" t="inlineStr">
        <is>
          <t>Tidak ada perubahan</t>
        </is>
      </c>
      <c r="LC20" t="n">
        <v>6</v>
      </c>
      <c r="LD20" t="n">
        <v>10</v>
      </c>
      <c r="LE20" t="n">
        <v>0</v>
      </c>
      <c r="LF20" t="n">
        <v>0</v>
      </c>
      <c r="LG20" t="inlineStr">
        <is>
          <t>Tidak</t>
        </is>
      </c>
      <c r="LH20" t="n">
        <v/>
      </c>
      <c r="LI20" t="inlineStr">
        <is>
          <t>Tidak ada perubahan</t>
        </is>
      </c>
      <c r="LJ20" t="n">
        <v/>
      </c>
      <c r="LK20" t="n">
        <v/>
      </c>
      <c r="LL20" t="n">
        <v/>
      </c>
      <c r="LM20" t="n">
        <v/>
      </c>
      <c r="LN20" t="n">
        <v/>
      </c>
      <c r="LO20" t="n">
        <v/>
      </c>
      <c r="LP20" t="n">
        <v/>
      </c>
      <c r="LQ20" t="n">
        <v/>
      </c>
      <c r="LR20" t="n">
        <v/>
      </c>
      <c r="LS20" t="n">
        <v>20</v>
      </c>
      <c r="LT20" t="n">
        <v>0</v>
      </c>
      <c r="LU20" t="n">
        <v>0</v>
      </c>
      <c r="LV20" t="n">
        <v>15</v>
      </c>
      <c r="LW20" t="n">
        <v>0</v>
      </c>
      <c r="LX20" t="n">
        <v>0</v>
      </c>
      <c r="LY20" t="n">
        <v>30</v>
      </c>
      <c r="LZ20" t="n">
        <v>0</v>
      </c>
      <c r="MA20" t="n">
        <v>0</v>
      </c>
      <c r="MB20" t="inlineStr">
        <is>
          <t>Tidak</t>
        </is>
      </c>
      <c r="MC20" t="n">
        <v>0</v>
      </c>
      <c r="MD20" t="n">
        <v>0</v>
      </c>
      <c r="ME20" t="n">
        <v>20</v>
      </c>
      <c r="MF20" t="n">
        <v>10</v>
      </c>
      <c r="MG20" t="n">
        <v>0</v>
      </c>
      <c r="MH20" t="n">
        <v>0</v>
      </c>
      <c r="MI20" t="n">
        <v/>
      </c>
      <c r="MJ20" t="n">
        <v/>
      </c>
      <c r="MK20" t="n">
        <v/>
      </c>
      <c r="ML20" t="n">
        <v/>
      </c>
      <c r="MM20" t="n">
        <v/>
      </c>
      <c r="MN20" t="n">
        <v/>
      </c>
      <c r="MO20" t="n">
        <v/>
      </c>
      <c r="MP20" t="n">
        <v/>
      </c>
      <c r="MQ20" t="n">
        <v/>
      </c>
      <c r="MR20" t="inlineStr">
        <is>
          <t>Tidak ada waktu yang dihemat</t>
        </is>
      </c>
      <c r="MS20" t="n">
        <v/>
      </c>
      <c r="MT20" t="inlineStr">
        <is>
          <t>Tidak ada waktu yang dihemat</t>
        </is>
      </c>
      <c r="MU20" t="inlineStr">
        <is>
          <t>Tidak</t>
        </is>
      </c>
      <c r="MV20" t="n">
        <v/>
      </c>
      <c r="MW20" t="n">
        <v/>
      </c>
      <c r="MX20" t="n">
        <v/>
      </c>
      <c r="MY20" t="n">
        <v/>
      </c>
      <c r="MZ20" t="n">
        <v/>
      </c>
      <c r="NA20" t="n">
        <v/>
      </c>
      <c r="NB20" t="n">
        <v/>
      </c>
      <c r="NC20" t="n">
        <v/>
      </c>
      <c r="ND20" t="n">
        <v/>
      </c>
      <c r="NE20" t="n">
        <v/>
      </c>
      <c r="NF20" t="n">
        <v/>
      </c>
      <c r="NG20" t="n">
        <v/>
      </c>
      <c r="NH20" t="n">
        <v/>
      </c>
      <c r="NI20" t="n">
        <v/>
      </c>
      <c r="NJ20" t="n">
        <v/>
      </c>
      <c r="NK20" t="n">
        <v/>
      </c>
      <c r="NL20" t="inlineStr">
        <is>
          <t>Ya</t>
        </is>
      </c>
      <c r="NM20" t="inlineStr">
        <is>
          <t>100% dana hibah</t>
        </is>
      </c>
      <c r="NN20" t="inlineStr">
        <is>
          <t>0 (100% sumber pembiayaan dari hibah)</t>
        </is>
      </c>
      <c r="NO20" t="inlineStr">
        <is>
          <t>Pemerintah</t>
        </is>
      </c>
      <c r="NP20" t="n">
        <v/>
      </c>
      <c r="NQ20" t="n">
        <v/>
      </c>
      <c r="NR20" t="n">
        <v/>
      </c>
      <c r="NS20" t="n">
        <v/>
      </c>
      <c r="NT20" t="n">
        <v/>
      </c>
      <c r="NU20" t="n">
        <v/>
      </c>
      <c r="NV20" t="n">
        <v/>
      </c>
      <c r="NW20" t="n">
        <v/>
      </c>
      <c r="NX20" t="inlineStr">
        <is>
          <t>Sama saja</t>
        </is>
      </c>
      <c r="NY20" t="n">
        <v>0</v>
      </c>
      <c r="NZ20" t="n">
        <v>0</v>
      </c>
      <c r="OA20" t="n">
        <v>30</v>
      </c>
      <c r="OB20" t="n">
        <v>0</v>
      </c>
      <c r="OC20" t="n">
        <v>0</v>
      </c>
      <c r="OD20" t="n">
        <v>30</v>
      </c>
      <c r="OE20" t="inlineStr">
        <is>
          <t>Tidak ada perubahan</t>
        </is>
      </c>
      <c r="OF20" t="inlineStr">
        <is>
          <t>Sama saja (tidak ada perbedaan waktu memasak MAUPUN rasa/bau makanan bila dibandingkan penggunaan sebelumnya)</t>
        </is>
      </c>
      <c r="OG20" t="inlineStr">
        <is>
          <t>Ya</t>
        </is>
      </c>
      <c r="OH20" t="n">
        <v>0</v>
      </c>
      <c r="OI20" t="n">
        <v>4</v>
      </c>
      <c r="OJ20" t="n">
        <v>0</v>
      </c>
      <c r="OK20" t="n">
        <v>0</v>
      </c>
      <c r="OL20" t="n">
        <v>0</v>
      </c>
      <c r="OM20" t="n">
        <v>0</v>
      </c>
      <c r="ON20" t="n">
        <v>0</v>
      </c>
      <c r="OO20" t="n">
        <v>0</v>
      </c>
      <c r="OP20" t="inlineStr">
        <is>
          <t>Sapi perah</t>
        </is>
      </c>
      <c r="OQ20" t="n">
        <v>0</v>
      </c>
      <c r="OR20" t="n">
        <v>1</v>
      </c>
      <c r="OS20" t="n">
        <v>0</v>
      </c>
      <c r="OT20" t="n">
        <v>0</v>
      </c>
      <c r="OU20" t="n">
        <v>0</v>
      </c>
      <c r="OV20" t="n">
        <v>0</v>
      </c>
      <c r="OW20" t="n">
        <v>0</v>
      </c>
      <c r="OX20" t="n">
        <v>0</v>
      </c>
      <c r="OY20" t="n">
        <v>0</v>
      </c>
      <c r="OZ20" t="inlineStr">
        <is>
          <t>Sapi perah</t>
        </is>
      </c>
      <c r="PA20" t="n">
        <v>0</v>
      </c>
      <c r="PB20" t="n">
        <v>1</v>
      </c>
      <c r="PC20" t="n">
        <v>0</v>
      </c>
      <c r="PD20" t="n">
        <v>0</v>
      </c>
      <c r="PE20" t="n">
        <v>0</v>
      </c>
      <c r="PF20" t="n">
        <v>0</v>
      </c>
      <c r="PG20" t="n">
        <v>0</v>
      </c>
      <c r="PH20" t="n">
        <v>0</v>
      </c>
      <c r="PI20" t="n">
        <v>0</v>
      </c>
      <c r="PJ20" t="inlineStr">
        <is>
          <t>Tidak ada</t>
        </is>
      </c>
      <c r="PK20" t="n">
        <v>0</v>
      </c>
      <c r="PL20" t="n">
        <v>0</v>
      </c>
      <c r="PM20" t="n">
        <v>0</v>
      </c>
      <c r="PN20" t="n">
        <v>0</v>
      </c>
      <c r="PO20" t="n">
        <v>0</v>
      </c>
      <c r="PP20" t="n">
        <v>0</v>
      </c>
      <c r="PQ20" t="n">
        <v>0</v>
      </c>
      <c r="PR20" t="n">
        <v>0</v>
      </c>
      <c r="PS20" t="n">
        <v>1</v>
      </c>
      <c r="PT20" t="n">
        <v/>
      </c>
      <c r="PU20" t="n">
        <v/>
      </c>
      <c r="PV20" t="n">
        <v/>
      </c>
      <c r="PW20" t="n">
        <v/>
      </c>
      <c r="PX20" t="n">
        <v/>
      </c>
      <c r="PY20" t="n">
        <v/>
      </c>
      <c r="PZ20" t="n">
        <v/>
      </c>
      <c r="QA20" t="n">
        <v/>
      </c>
      <c r="QB20" t="n">
        <v/>
      </c>
      <c r="QC20" t="n">
        <v/>
      </c>
      <c r="QD20" t="n">
        <v/>
      </c>
      <c r="QE20" t="inlineStr">
        <is>
          <t>2-Dibuang ke sungai</t>
        </is>
      </c>
      <c r="QF20" t="n">
        <v>0</v>
      </c>
      <c r="QG20" t="n">
        <v>0</v>
      </c>
      <c r="QH20" t="n">
        <v>0</v>
      </c>
      <c r="QI20" t="n">
        <v>0</v>
      </c>
      <c r="QJ20" t="n">
        <v>0</v>
      </c>
      <c r="QK20" t="n">
        <v>0</v>
      </c>
      <c r="QL20" t="n">
        <v>1</v>
      </c>
      <c r="QM20" t="n">
        <v>0</v>
      </c>
      <c r="QN20" t="n">
        <v>0</v>
      </c>
      <c r="QO20" t="n">
        <v/>
      </c>
      <c r="QP20" t="n">
        <v/>
      </c>
      <c r="QQ20" t="n">
        <v/>
      </c>
      <c r="QR20" t="n">
        <v/>
      </c>
      <c r="QS20" t="n">
        <v/>
      </c>
      <c r="QT20" t="n">
        <v/>
      </c>
      <c r="QU20" t="n">
        <v/>
      </c>
      <c r="QV20" t="n">
        <v/>
      </c>
      <c r="QW20" t="n">
        <v/>
      </c>
      <c r="QX20" t="n">
        <v/>
      </c>
      <c r="QY20" t="n">
        <v/>
      </c>
      <c r="QZ20" t="n">
        <v/>
      </c>
      <c r="RA20" t="n">
        <v/>
      </c>
      <c r="RB20" t="n">
        <v/>
      </c>
      <c r="RC20" t="n">
        <v/>
      </c>
      <c r="RD20" t="n">
        <v/>
      </c>
      <c r="RE20" t="n">
        <v/>
      </c>
      <c r="RF20" t="n">
        <v/>
      </c>
      <c r="RG20" t="n">
        <v/>
      </c>
      <c r="RH20" t="n">
        <v/>
      </c>
      <c r="RI20" t="n">
        <v/>
      </c>
      <c r="RJ20" t="n">
        <v/>
      </c>
      <c r="RK20" t="n">
        <v/>
      </c>
      <c r="RL20" t="n">
        <v/>
      </c>
      <c r="RM20" t="n">
        <v/>
      </c>
      <c r="RN20" t="n">
        <v/>
      </c>
      <c r="RO20" t="n">
        <v/>
      </c>
      <c r="RP20" t="n">
        <v/>
      </c>
      <c r="RQ20" t="n">
        <v/>
      </c>
      <c r="RR20" t="n">
        <v/>
      </c>
      <c r="RS20" t="n">
        <v/>
      </c>
      <c r="RT20" t="n">
        <v/>
      </c>
      <c r="RU20" t="n">
        <v/>
      </c>
      <c r="RV20" t="n">
        <v/>
      </c>
      <c r="RW20" t="n">
        <v/>
      </c>
      <c r="RX20" t="n">
        <v/>
      </c>
      <c r="RY20" t="n">
        <v/>
      </c>
      <c r="RZ20" t="n">
        <v/>
      </c>
      <c r="SA20" t="n">
        <v/>
      </c>
      <c r="SB20" t="n">
        <v/>
      </c>
      <c r="SC20" t="n">
        <v/>
      </c>
      <c r="SD20" t="n">
        <v/>
      </c>
      <c r="SE20" t="n">
        <v/>
      </c>
      <c r="SF20" t="n">
        <v/>
      </c>
      <c r="SG20" t="n">
        <v/>
      </c>
      <c r="SH20" t="n">
        <v/>
      </c>
      <c r="SI20" t="n">
        <v/>
      </c>
      <c r="SJ20" t="n">
        <v/>
      </c>
      <c r="SK20" t="n">
        <v/>
      </c>
      <c r="SL20" t="n">
        <v/>
      </c>
      <c r="SM20" t="n">
        <v/>
      </c>
      <c r="SN20" t="n">
        <v/>
      </c>
      <c r="SO20" t="n">
        <v/>
      </c>
      <c r="SP20" t="n">
        <v/>
      </c>
      <c r="SQ20" t="n">
        <v/>
      </c>
      <c r="SR20" t="n">
        <v/>
      </c>
      <c r="SS20" t="n">
        <v/>
      </c>
      <c r="ST20" t="n">
        <v/>
      </c>
      <c r="SU20" t="n">
        <v/>
      </c>
      <c r="SV20" t="n">
        <v/>
      </c>
      <c r="SW20" t="n">
        <v/>
      </c>
      <c r="SX20" t="n">
        <v/>
      </c>
      <c r="SY20" t="n">
        <v/>
      </c>
      <c r="SZ20" t="n">
        <v>4</v>
      </c>
      <c r="TA20" t="n">
        <v/>
      </c>
      <c r="TB20" t="n">
        <v/>
      </c>
      <c r="TC20" t="n">
        <v/>
      </c>
      <c r="TD20" t="n">
        <v/>
      </c>
      <c r="TE20" t="n">
        <v/>
      </c>
      <c r="TF20" t="n">
        <v/>
      </c>
      <c r="TG20" t="n">
        <v/>
      </c>
      <c r="TH20" t="n">
        <v/>
      </c>
      <c r="TI20" t="n">
        <v/>
      </c>
      <c r="TJ20" t="n">
        <v/>
      </c>
      <c r="TK20" t="n">
        <v/>
      </c>
      <c r="TL20" t="n">
        <v/>
      </c>
      <c r="TM20" t="n">
        <v/>
      </c>
      <c r="TN20" t="n">
        <v/>
      </c>
      <c r="TO20" t="n">
        <v/>
      </c>
      <c r="TP20" t="n">
        <v/>
      </c>
      <c r="TQ20" t="n">
        <v/>
      </c>
      <c r="TR20" t="n">
        <v/>
      </c>
      <c r="TS20" t="n">
        <v/>
      </c>
      <c r="TT20" t="n">
        <v/>
      </c>
      <c r="TU20" t="n">
        <v/>
      </c>
      <c r="TV20" t="n">
        <v/>
      </c>
      <c r="TW20" t="n">
        <v/>
      </c>
      <c r="TX20" t="n">
        <v/>
      </c>
      <c r="TY20" t="n">
        <v/>
      </c>
      <c r="TZ20" t="n">
        <v/>
      </c>
      <c r="UA20" t="n">
        <v/>
      </c>
      <c r="UB20" t="n">
        <v/>
      </c>
      <c r="UC20" t="n">
        <v/>
      </c>
      <c r="UD20" t="n">
        <v/>
      </c>
      <c r="UE20" t="n">
        <v/>
      </c>
      <c r="UF20" t="n">
        <v/>
      </c>
      <c r="UG20" t="n">
        <v/>
      </c>
      <c r="UH20" t="n">
        <v/>
      </c>
      <c r="UI20" t="n">
        <v/>
      </c>
      <c r="UJ20" t="n">
        <v/>
      </c>
      <c r="UK20" t="n">
        <v/>
      </c>
      <c r="UL20" t="n">
        <v/>
      </c>
      <c r="UM20" t="n">
        <v/>
      </c>
      <c r="UN20" t="n">
        <v/>
      </c>
      <c r="UO20" t="n">
        <v/>
      </c>
      <c r="UP20" t="n">
        <v/>
      </c>
      <c r="UQ20" t="n">
        <v/>
      </c>
      <c r="UR20" t="n">
        <v/>
      </c>
      <c r="US20" t="n">
        <v/>
      </c>
      <c r="UT20" t="n">
        <v/>
      </c>
      <c r="UU20" t="n">
        <v/>
      </c>
      <c r="UV20" t="inlineStr">
        <is>
          <t>Pemberian pakan di kandang</t>
        </is>
      </c>
      <c r="UW20" t="n">
        <v/>
      </c>
      <c r="UX20" t="n">
        <v/>
      </c>
      <c r="UY20" t="n">
        <v/>
      </c>
      <c r="UZ20" t="n">
        <v/>
      </c>
      <c r="VA20" t="n">
        <v/>
      </c>
      <c r="VB20" t="n">
        <v/>
      </c>
      <c r="VC20" t="n">
        <v/>
      </c>
      <c r="VD20" t="inlineStr">
        <is>
          <t>Sangat jarang (&gt;1 bulan sekali)</t>
        </is>
      </c>
      <c r="VE20" t="n">
        <v/>
      </c>
      <c r="VF20" t="n">
        <v/>
      </c>
      <c r="VG20" t="n">
        <v/>
      </c>
      <c r="VH20" t="n">
        <v/>
      </c>
      <c r="VI20" t="n">
        <v/>
      </c>
      <c r="VJ20" t="n">
        <v/>
      </c>
      <c r="VK20" t="n">
        <v/>
      </c>
      <c r="VL20" t="inlineStr">
        <is>
          <t>Sangat sering (&gt;1 kali sehari)</t>
        </is>
      </c>
      <c r="VM20" t="n">
        <v/>
      </c>
      <c r="VN20" t="n">
        <v/>
      </c>
      <c r="VO20" t="n">
        <v/>
      </c>
      <c r="VP20" t="n">
        <v/>
      </c>
      <c r="VQ20" t="n">
        <v/>
      </c>
      <c r="VR20" t="n">
        <v/>
      </c>
      <c r="VS20" t="n">
        <v/>
      </c>
      <c r="VT20" t="n">
        <v/>
      </c>
      <c r="VU20" t="n">
        <v/>
      </c>
      <c r="VV20" t="n">
        <v/>
      </c>
      <c r="VW20" t="n">
        <v/>
      </c>
      <c r="VX20" t="n">
        <v/>
      </c>
      <c r="VY20" t="n">
        <v/>
      </c>
      <c r="VZ20" t="n">
        <v/>
      </c>
      <c r="WA20" t="n">
        <v/>
      </c>
      <c r="WB20" t="n">
        <v/>
      </c>
      <c r="WC20" t="n">
        <v/>
      </c>
      <c r="WD20" t="n">
        <v/>
      </c>
      <c r="WE20" t="n">
        <v/>
      </c>
      <c r="WF20" t="inlineStr">
        <is>
          <t>6-Digester biogas</t>
        </is>
      </c>
      <c r="WG20" t="n">
        <v>0</v>
      </c>
      <c r="WH20" t="n">
        <v>0</v>
      </c>
      <c r="WI20" t="n">
        <v>0</v>
      </c>
      <c r="WJ20" t="n">
        <v>0</v>
      </c>
      <c r="WK20" t="n">
        <v>0</v>
      </c>
      <c r="WL20" t="n">
        <v>0</v>
      </c>
      <c r="WM20" t="n">
        <v>0</v>
      </c>
      <c r="WN20" t="n">
        <v>0</v>
      </c>
      <c r="WO20" t="n">
        <v>0</v>
      </c>
      <c r="WP20" t="n">
        <v>1</v>
      </c>
      <c r="WQ20" t="n">
        <v>0</v>
      </c>
      <c r="WR20" t="n">
        <v>0</v>
      </c>
      <c r="WS20" t="n">
        <v/>
      </c>
      <c r="WT20" t="n">
        <v/>
      </c>
      <c r="WU20" t="n">
        <v/>
      </c>
      <c r="WV20" t="n">
        <v/>
      </c>
      <c r="WW20" t="n">
        <v/>
      </c>
      <c r="WX20" t="n">
        <v/>
      </c>
      <c r="WY20" t="n">
        <v/>
      </c>
      <c r="WZ20" t="n">
        <v/>
      </c>
      <c r="XA20" t="n">
        <v/>
      </c>
      <c r="XB20" t="n">
        <v/>
      </c>
      <c r="XC20" t="n">
        <v/>
      </c>
      <c r="XD20" t="n">
        <v/>
      </c>
      <c r="XE20" t="n">
        <v/>
      </c>
      <c r="XF20" t="n">
        <v/>
      </c>
      <c r="XG20" t="n">
        <v/>
      </c>
      <c r="XH20" t="n">
        <v/>
      </c>
      <c r="XI20" t="n">
        <v/>
      </c>
      <c r="XJ20" t="n">
        <v/>
      </c>
      <c r="XK20" t="n">
        <v/>
      </c>
      <c r="XL20" t="n">
        <v/>
      </c>
      <c r="XM20" t="n">
        <v/>
      </c>
      <c r="XN20" t="n">
        <v/>
      </c>
      <c r="XO20" t="n">
        <v/>
      </c>
      <c r="XP20" t="n">
        <v/>
      </c>
      <c r="XQ20" t="n">
        <v/>
      </c>
      <c r="XR20" t="n">
        <v/>
      </c>
      <c r="XS20" t="n">
        <v/>
      </c>
      <c r="XT20" t="n">
        <v/>
      </c>
      <c r="XU20" t="n">
        <v/>
      </c>
      <c r="XV20" t="n">
        <v/>
      </c>
      <c r="XW20" t="n">
        <v/>
      </c>
      <c r="XX20" t="n">
        <v/>
      </c>
      <c r="XY20" t="n">
        <v/>
      </c>
      <c r="XZ20" t="n">
        <v/>
      </c>
      <c r="YA20" t="n">
        <v/>
      </c>
      <c r="YB20" t="n">
        <v/>
      </c>
      <c r="YC20" t="n">
        <v/>
      </c>
      <c r="YD20" t="n">
        <v/>
      </c>
      <c r="YE20" t="n">
        <v/>
      </c>
      <c r="YF20" t="n">
        <v/>
      </c>
      <c r="YG20" t="n">
        <v/>
      </c>
      <c r="YH20" t="n">
        <v/>
      </c>
      <c r="YI20" t="n">
        <v/>
      </c>
      <c r="YJ20" t="n">
        <v/>
      </c>
      <c r="YK20" t="n">
        <v/>
      </c>
      <c r="YL20" t="n">
        <v/>
      </c>
      <c r="YM20" t="n">
        <v/>
      </c>
      <c r="YN20" t="n">
        <v/>
      </c>
      <c r="YO20" t="n">
        <v/>
      </c>
      <c r="YP20" t="n">
        <v/>
      </c>
      <c r="YQ20" t="n">
        <v/>
      </c>
      <c r="YR20" t="n">
        <v/>
      </c>
      <c r="YS20" t="n">
        <v/>
      </c>
      <c r="YT20" t="n">
        <v/>
      </c>
      <c r="YU20" t="n">
        <v/>
      </c>
      <c r="YV20" t="n">
        <v/>
      </c>
      <c r="YW20" t="n">
        <v/>
      </c>
      <c r="YX20" t="n">
        <v/>
      </c>
      <c r="YY20" t="n">
        <v/>
      </c>
      <c r="YZ20" t="n">
        <v/>
      </c>
      <c r="ZA20" t="n">
        <v/>
      </c>
      <c r="ZB20" t="n">
        <v/>
      </c>
      <c r="ZC20" t="n">
        <v/>
      </c>
      <c r="ZD20" t="n">
        <v/>
      </c>
      <c r="ZE20" t="n">
        <v/>
      </c>
      <c r="ZF20" t="n">
        <v/>
      </c>
      <c r="ZG20" t="n">
        <v/>
      </c>
      <c r="ZH20" t="n">
        <v/>
      </c>
      <c r="ZI20" t="n">
        <v/>
      </c>
      <c r="ZJ20" t="n">
        <v/>
      </c>
      <c r="ZK20" t="n">
        <v/>
      </c>
      <c r="ZL20" t="n">
        <v/>
      </c>
      <c r="ZM20" t="n">
        <v/>
      </c>
      <c r="ZN20" t="n">
        <v/>
      </c>
      <c r="ZO20" t="n">
        <v>100</v>
      </c>
      <c r="ZP20" t="n">
        <v/>
      </c>
      <c r="ZQ20" t="n">
        <v/>
      </c>
      <c r="ZR20" t="n">
        <v/>
      </c>
      <c r="ZS20" t="n">
        <v/>
      </c>
      <c r="ZT20" t="n">
        <v/>
      </c>
      <c r="ZU20" t="n">
        <v/>
      </c>
      <c r="ZV20" t="n">
        <v/>
      </c>
      <c r="ZW20" t="n">
        <v>2</v>
      </c>
      <c r="ZX20" t="n">
        <v/>
      </c>
      <c r="ZY20" t="n">
        <v/>
      </c>
      <c r="ZZ20" t="n">
        <v/>
      </c>
      <c r="AAA20" t="n">
        <v/>
      </c>
      <c r="AAB20" t="n">
        <v/>
      </c>
      <c r="AAC20" t="n">
        <v/>
      </c>
      <c r="AAD20" t="n">
        <v/>
      </c>
      <c r="AAE20" t="inlineStr">
        <is>
          <t>Pakan segar (misal: rumput)</t>
        </is>
      </c>
      <c r="AAF20" t="n">
        <v/>
      </c>
      <c r="AAG20" t="n">
        <v/>
      </c>
      <c r="AAH20" t="n">
        <v/>
      </c>
      <c r="AAI20" t="n">
        <v/>
      </c>
      <c r="AAJ20" t="n">
        <v/>
      </c>
      <c r="AAK20" t="n">
        <v/>
      </c>
      <c r="AAL20" t="inlineStr">
        <is>
          <t>Ya</t>
        </is>
      </c>
      <c r="AAM20" t="inlineStr">
        <is>
          <t>Cair</t>
        </is>
      </c>
      <c r="AAN20" t="n">
        <v>0</v>
      </c>
      <c r="AAO20" t="n">
        <v>1</v>
      </c>
      <c r="AAP20" t="n">
        <v>30</v>
      </c>
      <c r="AAQ20" t="n">
        <v/>
      </c>
      <c r="AAR20" t="inlineStr">
        <is>
          <t>Ya</t>
        </is>
      </c>
      <c r="AAS20" t="inlineStr">
        <is>
          <t>Mengetahui</t>
        </is>
      </c>
      <c r="AAT20" t="inlineStr">
        <is>
          <t>Digunakan untuk pupuk di lahan pertanian sendiri Dijual - baik tanpa diolah/diolah/dibuat kascing</t>
        </is>
      </c>
      <c r="AAU20" t="n">
        <v>1</v>
      </c>
      <c r="AAV20" t="n">
        <v>0</v>
      </c>
      <c r="AAW20" t="n">
        <v>1</v>
      </c>
      <c r="AAX20" t="n">
        <v>0</v>
      </c>
      <c r="AAY20" t="n">
        <v>0</v>
      </c>
      <c r="AAZ20" t="n">
        <v>0</v>
      </c>
      <c r="ABA20" t="n">
        <v>0</v>
      </c>
      <c r="ABB20" t="inlineStr">
        <is>
          <t>Pupuk cair untuk tanaman Media untuk pembibitan tanaman</t>
        </is>
      </c>
      <c r="ABC20" t="n">
        <v>1</v>
      </c>
      <c r="ABD20" t="n">
        <v>0</v>
      </c>
      <c r="ABE20" t="n">
        <v>0</v>
      </c>
      <c r="ABF20" t="n">
        <v>1</v>
      </c>
      <c r="ABG20" t="n">
        <v>0</v>
      </c>
      <c r="ABH20" t="n">
        <v/>
      </c>
      <c r="ABI20" t="n">
        <v/>
      </c>
      <c r="ABJ20" t="n">
        <v/>
      </c>
      <c r="ABK20" t="n">
        <v/>
      </c>
      <c r="ABL20" t="n">
        <v/>
      </c>
      <c r="ABM20" t="n">
        <v/>
      </c>
      <c r="ABN20" t="n">
        <v/>
      </c>
      <c r="ABO20" t="n">
        <v/>
      </c>
      <c r="ABP20" t="inlineStr">
        <is>
          <t>Sebagai produk olahan</t>
        </is>
      </c>
      <c r="ABQ20" t="inlineStr">
        <is>
          <t>Selada Kriting</t>
        </is>
      </c>
      <c r="ABR20" t="inlineStr">
        <is>
          <t>Cukup (2 minggu sekali)</t>
        </is>
      </c>
      <c r="ABS20" t="n">
        <v>1120</v>
      </c>
      <c r="ABT20" t="n">
        <v/>
      </c>
      <c r="ABU20" t="n">
        <v>40</v>
      </c>
      <c r="ABV20" t="n">
        <v>0</v>
      </c>
      <c r="ABW20" t="inlineStr">
        <is>
          <t>NPK</t>
        </is>
      </c>
      <c r="ABX20" t="n">
        <v/>
      </c>
      <c r="ABY20" t="n">
        <v>15</v>
      </c>
      <c r="ABZ20" t="n">
        <v>16000</v>
      </c>
      <c r="ACA20" t="n">
        <v>8</v>
      </c>
      <c r="ACB20" t="n">
        <v>16000</v>
      </c>
      <c r="ACC20" t="n">
        <v>500</v>
      </c>
      <c r="ACD20" t="n">
        <v>600</v>
      </c>
      <c r="ACE20" t="inlineStr">
        <is>
          <t>Ya</t>
        </is>
      </c>
      <c r="ACF20" t="inlineStr">
        <is>
          <t>Cukup meningkat</t>
        </is>
      </c>
      <c r="ACG20" t="inlineStr">
        <is>
          <t>Cukup meningkat</t>
        </is>
      </c>
      <c r="ACH20" t="inlineStr">
        <is>
          <t>Cukup meningkat</t>
        </is>
      </c>
      <c r="ACI20" t="n">
        <v/>
      </c>
      <c r="ACJ20" t="n">
        <v/>
      </c>
      <c r="ACK20" t="n">
        <v/>
      </c>
      <c r="ACL20" t="n">
        <v/>
      </c>
      <c r="ACM20" t="n">
        <v/>
      </c>
      <c r="ACN20" t="n">
        <v/>
      </c>
      <c r="ACO20" t="n">
        <v/>
      </c>
      <c r="ACP20" t="n">
        <v/>
      </c>
      <c r="ACQ20" t="n">
        <v/>
      </c>
      <c r="ACR20" t="n">
        <v/>
      </c>
      <c r="ACS20" t="n">
        <v/>
      </c>
      <c r="ACT20" t="inlineStr">
        <is>
          <t>Tidak</t>
        </is>
      </c>
      <c r="ACU20" t="inlineStr">
        <is>
          <t>Manfaat sangat besar</t>
        </is>
      </c>
      <c r="ACV20" t="inlineStr">
        <is>
          <t>Sama saja</t>
        </is>
      </c>
      <c r="ACW20" t="inlineStr">
        <is>
          <t>Anggota keluarga - Laki-laki dewasa</t>
        </is>
      </c>
      <c r="ACX20" t="inlineStr">
        <is>
          <t>Netral/tidak tahu</t>
        </is>
      </c>
      <c r="ACY20" t="inlineStr">
        <is>
          <t>Anggota keluarga - Laki-laki dewasa Anggota keluarga - Anak-anak</t>
        </is>
      </c>
      <c r="ACZ20" t="n">
        <v>1</v>
      </c>
      <c r="ADA20" t="n">
        <v>0</v>
      </c>
      <c r="ADB20" t="n">
        <v>1</v>
      </c>
      <c r="ADC20" t="n">
        <v>0</v>
      </c>
      <c r="ADD20" t="inlineStr">
        <is>
          <t>Sangat puas</t>
        </is>
      </c>
      <c r="ADE20" t="inlineStr">
        <is>
          <t>Puas</t>
        </is>
      </c>
      <c r="ADF20" t="inlineStr">
        <is>
          <t>Puas</t>
        </is>
      </c>
      <c r="ADG20" t="inlineStr">
        <is>
          <t>Puas</t>
        </is>
      </c>
      <c r="ADH20" t="inlineStr">
        <is>
          <t>Tidak</t>
        </is>
      </c>
      <c r="ADI20" t="n">
        <v/>
      </c>
      <c r="ADJ20" t="inlineStr">
        <is>
          <t>Cukup puas</t>
        </is>
      </c>
      <c r="ADK20" t="n">
        <v/>
      </c>
      <c r="ADL20" t="n">
        <v/>
      </c>
      <c r="ADM20" t="n">
        <v/>
      </c>
      <c r="ADN20" t="n">
        <v/>
      </c>
      <c r="ADO20" t="n">
        <v/>
      </c>
      <c r="ADP20" t="n">
        <v/>
      </c>
      <c r="ADQ20" t="n">
        <v/>
      </c>
      <c r="ADR20" t="n">
        <v/>
      </c>
      <c r="ADS20" t="n">
        <v/>
      </c>
      <c r="ADT20" t="n">
        <v/>
      </c>
      <c r="ADU20" t="inlineStr">
        <is>
          <t>Menghubungi CPO atau pendamping</t>
        </is>
      </c>
      <c r="ADV20" t="n">
        <v>0</v>
      </c>
      <c r="ADW20" t="n">
        <v>0</v>
      </c>
      <c r="ADX20" t="n">
        <v>0</v>
      </c>
      <c r="ADY20" t="n">
        <v>0</v>
      </c>
      <c r="ADZ20" t="n">
        <v>1</v>
      </c>
      <c r="AEA20" t="n">
        <v>0</v>
      </c>
      <c r="AEB20" t="n">
        <v>0</v>
      </c>
      <c r="AEC20" t="n">
        <v>0</v>
      </c>
      <c r="AED20" t="n">
        <v/>
      </c>
      <c r="AEE20" t="inlineStr">
        <is>
          <t>Laki-laki dewasa</t>
        </is>
      </c>
      <c r="AEF20" t="n">
        <v/>
      </c>
      <c r="AEG20" t="inlineStr">
        <is>
          <t>Menghubungi melalui rekan</t>
        </is>
      </c>
      <c r="AEH20" t="n">
        <v/>
      </c>
      <c r="AEI20" t="inlineStr">
        <is>
          <t>Tidak</t>
        </is>
      </c>
      <c r="AEJ20" t="inlineStr">
        <is>
          <t>Kadang-kadang</t>
        </is>
      </c>
      <c r="AEK20" t="inlineStr">
        <is>
          <t>Pengurangan pengeluaran rumah tangga (bahan bakar minyak, pupuk, dll.) Pasokan energi yang andal Lebih aman</t>
        </is>
      </c>
      <c r="AEL20" t="n">
        <v>1</v>
      </c>
      <c r="AEM20" t="n">
        <v>0</v>
      </c>
      <c r="AEN20" t="n">
        <v>1</v>
      </c>
      <c r="AEO20" t="n">
        <v>0</v>
      </c>
      <c r="AEP20" t="n">
        <v>1</v>
      </c>
      <c r="AEQ20" t="n">
        <v>0</v>
      </c>
      <c r="AER20" t="n">
        <v>0</v>
      </c>
      <c r="AES20" t="n">
        <v>0</v>
      </c>
      <c r="AET20" t="n">
        <v>0</v>
      </c>
      <c r="AEU20" t="n">
        <v>0</v>
      </c>
      <c r="AEV20" t="n">
        <v>0</v>
      </c>
      <c r="AEW20" t="n">
        <v>0</v>
      </c>
      <c r="AEX20" t="n">
        <v/>
      </c>
      <c r="AEY20" t="inlineStr">
        <is>
          <t>Memasak lebih aman</t>
        </is>
      </c>
      <c r="AEZ20" t="n">
        <v/>
      </c>
      <c r="AFA20" t="inlineStr">
        <is>
          <t>Tetangga / teman / saudara</t>
        </is>
      </c>
      <c r="AFB20" t="n">
        <v/>
      </c>
      <c r="AFC20" t="inlineStr">
        <is>
          <t>Dudi Carmudin Cisarua-Digester 2026-03-02-12_27_46.jpeg</t>
        </is>
      </c>
      <c r="AFD20" t="inlineStr">
        <is>
          <t>https://kf.kobotoolbox.org/api/v2/assets/avstPQqLr3Ab3ZdcVTXZ6f/data/685597810/attachments/attmZA3YSE2PQM5eXxQEGbUG/</t>
        </is>
      </c>
      <c r="AFE20" t="inlineStr">
        <is>
          <t>Dudi Carmudin Cisarua-Konvensasi 2026-03-02-12_28_2.jpeg</t>
        </is>
      </c>
      <c r="AFF20" t="inlineStr">
        <is>
          <t>https://kf.kobotoolbox.org/api/v2/assets/avstPQqLr3Ab3ZdcVTXZ6f/data/685597810/attachments/attrtqdA7nB8LYVBfyNwprKK/</t>
        </is>
      </c>
      <c r="AFG20" t="inlineStr">
        <is>
          <t>Aep</t>
        </is>
      </c>
      <c r="AFH20" t="n">
        <v/>
      </c>
      <c r="AFI20" t="n">
        <v/>
      </c>
    </row>
    <row r="21">
      <c r="A21" s="93" t="n">
        <v>46078</v>
      </c>
      <c r="B21" s="93" t="n">
        <v>46085</v>
      </c>
      <c r="C21" t="inlineStr">
        <is>
          <t>aep</t>
        </is>
      </c>
      <c r="D21" t="inlineStr">
        <is>
          <t>emir</t>
        </is>
      </c>
      <c r="E21" t="n">
        <v>82240305355</v>
      </c>
      <c r="F21" t="inlineStr">
        <is>
          <t>-6.803375 107.62714 0 0</t>
        </is>
      </c>
      <c r="G21" t="n">
        <v>-6.803375</v>
      </c>
      <c r="H21" t="n">
        <v>107.62714</v>
      </c>
      <c r="I21" t="n">
        <v>0</v>
      </c>
      <c r="J21" t="n">
        <v>0</v>
      </c>
      <c r="K21" t="inlineStr">
        <is>
          <t>-6.803375, 107.627140</t>
        </is>
      </c>
      <c r="L21" t="inlineStr">
        <is>
          <t>-6.803275 107.627058 0 0</t>
        </is>
      </c>
      <c r="M21" t="n">
        <v>-6.803275</v>
      </c>
      <c r="N21" t="n">
        <v>107.627058</v>
      </c>
      <c r="O21" t="n">
        <v>0</v>
      </c>
      <c r="P21" t="n">
        <v>0</v>
      </c>
      <c r="Q21" t="inlineStr">
        <is>
          <t>-6.803275, 107.627058</t>
        </is>
      </c>
      <c r="R21" t="inlineStr">
        <is>
          <t>Jawa Barat</t>
        </is>
      </c>
      <c r="S21" t="n">
        <v>0</v>
      </c>
      <c r="T21" t="n">
        <v>0</v>
      </c>
      <c r="U21" t="n">
        <v>1</v>
      </c>
      <c r="V21" t="n">
        <v>0</v>
      </c>
      <c r="W21" t="n">
        <v>0</v>
      </c>
      <c r="X21" t="n">
        <v>0</v>
      </c>
      <c r="Y21" t="n">
        <v>0</v>
      </c>
      <c r="Z21" t="n">
        <v>0</v>
      </c>
      <c r="AA21" t="n">
        <v>0</v>
      </c>
      <c r="AB21" t="n">
        <v>0</v>
      </c>
      <c r="AC21" t="inlineStr">
        <is>
          <t>BANDUNG BARAT</t>
        </is>
      </c>
      <c r="AD21" t="inlineStr">
        <is>
          <t>LEMBANG</t>
        </is>
      </c>
      <c r="AE21" t="inlineStr">
        <is>
          <t>JAYAGIRI</t>
        </is>
      </c>
      <c r="AF21" t="inlineStr">
        <is>
          <t>KHAZANAH BAHARI</t>
        </is>
      </c>
      <c r="AG21" t="inlineStr">
        <is>
          <t>KBP0291</t>
        </is>
      </c>
      <c r="AH21" t="n">
        <v>14</v>
      </c>
      <c r="AI21" t="inlineStr">
        <is>
          <t>VPA1</t>
        </is>
      </c>
      <c r="AJ21" t="inlineStr">
        <is>
          <t>Tidak aktif</t>
        </is>
      </c>
      <c r="AK21" t="n">
        <v>46</v>
      </c>
      <c r="AL21" t="inlineStr">
        <is>
          <t>Perempuan</t>
        </is>
      </c>
      <c r="AM21" t="inlineStr">
        <is>
          <t>Sudah menikah</t>
        </is>
      </c>
      <c r="AN21" t="inlineStr">
        <is>
          <t>SD/Sederajat</t>
        </is>
      </c>
      <c r="AO21" t="inlineStr">
        <is>
          <t>Peternak</t>
        </is>
      </c>
      <c r="AP21" t="n">
        <v>0</v>
      </c>
      <c r="AQ21" t="n">
        <v>1</v>
      </c>
      <c r="AR21" t="n">
        <v>0</v>
      </c>
      <c r="AS21" t="n">
        <v>0</v>
      </c>
      <c r="AT21" t="n">
        <v>0</v>
      </c>
      <c r="AU21" t="n">
        <v>0</v>
      </c>
      <c r="AV21" t="n">
        <v>0</v>
      </c>
      <c r="AW21" t="n">
        <v>0</v>
      </c>
      <c r="AX21" t="n">
        <v/>
      </c>
      <c r="AY21" t="inlineStr">
        <is>
          <t>Tidak ada</t>
        </is>
      </c>
      <c r="AZ21" t="n">
        <v>0</v>
      </c>
      <c r="BA21" t="n">
        <v>0</v>
      </c>
      <c r="BB21" t="n">
        <v>0</v>
      </c>
      <c r="BC21" t="n">
        <v>0</v>
      </c>
      <c r="BD21" t="n">
        <v>0</v>
      </c>
      <c r="BE21" t="n">
        <v>0</v>
      </c>
      <c r="BF21" t="n">
        <v>0</v>
      </c>
      <c r="BG21" t="n">
        <v>1</v>
      </c>
      <c r="BH21" t="n">
        <v/>
      </c>
      <c r="BI21" t="inlineStr">
        <is>
          <t>Rp2.500.000 - Rp3.500.000</t>
        </is>
      </c>
      <c r="BJ21" t="n">
        <v>1</v>
      </c>
      <c r="BK21" t="n">
        <v>1</v>
      </c>
      <c r="BL21" t="n">
        <v>1</v>
      </c>
      <c r="BM21" t="n">
        <v>1</v>
      </c>
      <c r="BN21" t="inlineStr">
        <is>
          <t>Milik sendiri</t>
        </is>
      </c>
      <c r="BO21" t="inlineStr">
        <is>
          <t>Permanen (dinding bata dan semen)</t>
        </is>
      </c>
      <c r="BP21" t="n">
        <v>1</v>
      </c>
      <c r="BQ21" t="n">
        <v>0</v>
      </c>
      <c r="BR21" t="n">
        <v>0</v>
      </c>
      <c r="BS21" t="n">
        <v>0</v>
      </c>
      <c r="BT21" t="n">
        <v>0</v>
      </c>
      <c r="BU21" t="n">
        <v/>
      </c>
      <c r="BV21" t="inlineStr">
        <is>
          <t>Keramik/ubin</t>
        </is>
      </c>
      <c r="BW21" t="n">
        <v>0</v>
      </c>
      <c r="BX21" t="n">
        <v>0</v>
      </c>
      <c r="BY21" t="n">
        <v>1</v>
      </c>
      <c r="BZ21" t="n">
        <v>0</v>
      </c>
      <c r="CA21" t="n">
        <v>0</v>
      </c>
      <c r="CB21" t="n">
        <v/>
      </c>
      <c r="CC21" t="inlineStr">
        <is>
          <t>Genting</t>
        </is>
      </c>
      <c r="CD21" t="n">
        <v>0</v>
      </c>
      <c r="CE21" t="n">
        <v>0</v>
      </c>
      <c r="CF21" t="n">
        <v>0</v>
      </c>
      <c r="CG21" t="n">
        <v>0</v>
      </c>
      <c r="CH21" t="n">
        <v>0</v>
      </c>
      <c r="CI21" t="n">
        <v>1</v>
      </c>
      <c r="CJ21" t="n">
        <v>0</v>
      </c>
      <c r="CK21" t="n">
        <v/>
      </c>
      <c r="CL21" t="inlineStr">
        <is>
          <t>Ya</t>
        </is>
      </c>
      <c r="CM21" t="n">
        <v>2011</v>
      </c>
      <c r="CN21" t="inlineStr">
        <is>
          <t>Fixed-Dome (Kubah Tetap)</t>
        </is>
      </c>
      <c r="CO21" t="inlineStr">
        <is>
          <t>12 m³ (10-11 ekor sapi, ±10 jam memasak/hari, ±100 kg slurry/hari)</t>
        </is>
      </c>
      <c r="CP21" t="inlineStr">
        <is>
          <t>Koperasi</t>
        </is>
      </c>
      <c r="CQ21" t="n">
        <v>0</v>
      </c>
      <c r="CR21" t="n">
        <v>0</v>
      </c>
      <c r="CS21" t="n">
        <v>0</v>
      </c>
      <c r="CT21" t="n">
        <v>0</v>
      </c>
      <c r="CU21" t="n">
        <v>0</v>
      </c>
      <c r="CV21" t="n">
        <v>0</v>
      </c>
      <c r="CW21" t="n">
        <v>1</v>
      </c>
      <c r="CX21" t="n">
        <v>0</v>
      </c>
      <c r="CY21" t="inlineStr">
        <is>
          <t>Anggota keluarga - laki-laki Anggota keluarga - perempuan dewasa</t>
        </is>
      </c>
      <c r="CZ21" t="n">
        <v>1</v>
      </c>
      <c r="DA21" t="n">
        <v>1</v>
      </c>
      <c r="DB21" t="n">
        <v>0</v>
      </c>
      <c r="DC21" t="n">
        <v/>
      </c>
      <c r="DD21" t="inlineStr">
        <is>
          <t>Anggota keluarga - laki-laki Anggota keluarga - perempuan dewasa CPO atau pendamping</t>
        </is>
      </c>
      <c r="DE21" t="n">
        <v>1</v>
      </c>
      <c r="DF21" t="n">
        <v>1</v>
      </c>
      <c r="DG21" t="n">
        <v>1</v>
      </c>
      <c r="DH21" t="n">
        <v>0</v>
      </c>
      <c r="DI21" t="n">
        <v/>
      </c>
      <c r="DJ21" t="inlineStr">
        <is>
          <t>CPO atau pendamping</t>
        </is>
      </c>
      <c r="DK21" t="n">
        <v>0</v>
      </c>
      <c r="DL21" t="n">
        <v>0</v>
      </c>
      <c r="DM21" t="n">
        <v>1</v>
      </c>
      <c r="DN21" t="n">
        <v>0</v>
      </c>
      <c r="DO21" t="n">
        <v/>
      </c>
      <c r="DP21" t="inlineStr">
        <is>
          <t>Tidak berfungsi sama sekali</t>
        </is>
      </c>
      <c r="DQ21" t="inlineStr">
        <is>
          <t>1-6 bulan yang lalu</t>
        </is>
      </c>
      <c r="DR21" t="inlineStr">
        <is>
          <t>Tidak ada pihak yang mengelola/dapat memperbaiki sistem biogas</t>
        </is>
      </c>
      <c r="DS21" t="n">
        <v/>
      </c>
      <c r="DT21" t="n">
        <v/>
      </c>
      <c r="DU21" t="n">
        <v/>
      </c>
      <c r="DV21" t="n">
        <v/>
      </c>
      <c r="DW21" t="n">
        <v/>
      </c>
      <c r="DX21" t="n">
        <v/>
      </c>
      <c r="DY21" t="n">
        <v/>
      </c>
      <c r="DZ21" t="n">
        <v/>
      </c>
      <c r="EA21" t="n">
        <v/>
      </c>
      <c r="EB21" t="n">
        <v/>
      </c>
      <c r="EC21" t="n">
        <v/>
      </c>
      <c r="ED21" t="n">
        <v/>
      </c>
      <c r="EE21" t="n">
        <v/>
      </c>
      <c r="EF21" t="n">
        <v/>
      </c>
      <c r="EG21" t="n">
        <v/>
      </c>
      <c r="EH21" t="n">
        <v/>
      </c>
      <c r="EI21" t="inlineStr">
        <is>
          <t>Kurangnya dukungan atau pemantauan dari pemerintah atau CPO</t>
        </is>
      </c>
      <c r="EJ21" t="n">
        <v>0</v>
      </c>
      <c r="EK21" t="n">
        <v>1</v>
      </c>
      <c r="EL21" t="n">
        <v>0</v>
      </c>
      <c r="EM21" t="n">
        <v>0</v>
      </c>
      <c r="EN21" t="n">
        <v>0</v>
      </c>
      <c r="EO21" t="n">
        <v/>
      </c>
      <c r="EP21" t="inlineStr">
        <is>
          <t>Ya, sangat jelas dan mudah diikuti</t>
        </is>
      </c>
      <c r="EQ21" t="inlineStr">
        <is>
          <t>Pelatihan</t>
        </is>
      </c>
      <c r="ER21" t="inlineStr">
        <is>
          <t>CPO atau pendamping</t>
        </is>
      </c>
      <c r="ES21" t="n">
        <v>1</v>
      </c>
      <c r="ET21" t="n">
        <v>0</v>
      </c>
      <c r="EU21" t="n">
        <v>0</v>
      </c>
      <c r="EV21" t="n">
        <v>0</v>
      </c>
      <c r="EW21" t="n">
        <v/>
      </c>
      <c r="EX21" t="inlineStr">
        <is>
          <t>Anggota keluarga - Perempuan dewasa</t>
        </is>
      </c>
      <c r="EY21" t="n">
        <v>0</v>
      </c>
      <c r="EZ21" t="n">
        <v>1</v>
      </c>
      <c r="FA21" t="n">
        <v>0</v>
      </c>
      <c r="FB21" t="n">
        <v/>
      </c>
      <c r="FC21" t="inlineStr">
        <is>
          <t>Jarang sekali</t>
        </is>
      </c>
      <c r="FD21" t="n">
        <v/>
      </c>
      <c r="FE21" t="inlineStr">
        <is>
          <t>Mengetahui</t>
        </is>
      </c>
      <c r="FF21" t="inlineStr">
        <is>
          <t>Sering (setiap minggu)</t>
        </is>
      </c>
      <c r="FG21" t="inlineStr">
        <is>
          <t>Mengetahui</t>
        </is>
      </c>
      <c r="FH21" t="inlineStr">
        <is>
          <t>Sering (setiap minggu)</t>
        </is>
      </c>
      <c r="FI21" t="inlineStr">
        <is>
          <t>Mengetahui</t>
        </is>
      </c>
      <c r="FJ21" t="inlineStr">
        <is>
          <t>Selalu (setiap hari)</t>
        </is>
      </c>
      <c r="FK21" t="inlineStr">
        <is>
          <t>Tidak mengetahui</t>
        </is>
      </c>
      <c r="FL21" t="inlineStr">
        <is>
          <t>Tidak pernah</t>
        </is>
      </c>
      <c r="FM21" t="inlineStr">
        <is>
          <t>Mengetahui</t>
        </is>
      </c>
      <c r="FN21" t="inlineStr">
        <is>
          <t>Sering (setiap minggu)</t>
        </is>
      </c>
      <c r="FO21" t="inlineStr">
        <is>
          <t>Mengetahui</t>
        </is>
      </c>
      <c r="FP21" t="inlineStr">
        <is>
          <t>Selalu (setiap hari)</t>
        </is>
      </c>
      <c r="FQ21" t="inlineStr">
        <is>
          <t>Mengetahui</t>
        </is>
      </c>
      <c r="FR21" t="inlineStr">
        <is>
          <t>Ya</t>
        </is>
      </c>
      <c r="FS21" t="inlineStr">
        <is>
          <t>Mengetahui</t>
        </is>
      </c>
      <c r="FT21" t="inlineStr">
        <is>
          <t>Ya, selalu</t>
        </is>
      </c>
      <c r="FU21" t="inlineStr">
        <is>
          <t>Laki-laki dewasa Perempuan dewasa</t>
        </is>
      </c>
      <c r="FV21" t="n">
        <v>1</v>
      </c>
      <c r="FW21" t="n">
        <v>1</v>
      </c>
      <c r="FX21" t="n">
        <v>0</v>
      </c>
      <c r="FY21" t="n">
        <v>0</v>
      </c>
      <c r="FZ21" t="inlineStr">
        <is>
          <t>Memahami</t>
        </is>
      </c>
      <c r="GA21" t="inlineStr">
        <is>
          <t>Pelatihan</t>
        </is>
      </c>
      <c r="GB21" t="n">
        <v>0</v>
      </c>
      <c r="GC21" t="n">
        <v>1</v>
      </c>
      <c r="GD21" t="n">
        <v>0</v>
      </c>
      <c r="GE21" t="n">
        <v>0</v>
      </c>
      <c r="GF21" t="n">
        <v/>
      </c>
      <c r="GG21" t="inlineStr">
        <is>
          <t>Sering</t>
        </is>
      </c>
      <c r="GH21" t="inlineStr">
        <is>
          <t>Tidak</t>
        </is>
      </c>
      <c r="GI21" t="n">
        <v/>
      </c>
      <c r="GJ21" t="n">
        <v/>
      </c>
      <c r="GK21" t="n">
        <v/>
      </c>
      <c r="GL21" t="n">
        <v/>
      </c>
      <c r="GM21" t="n">
        <v/>
      </c>
      <c r="GN21" t="n">
        <v/>
      </c>
      <c r="GO21" t="n">
        <v/>
      </c>
      <c r="GP21" t="inlineStr">
        <is>
          <t>Sebagian</t>
        </is>
      </c>
      <c r="GQ21" t="inlineStr">
        <is>
          <t>Kayu bakar</t>
        </is>
      </c>
      <c r="GR21" t="n">
        <v>0</v>
      </c>
      <c r="GS21" t="n">
        <v>1</v>
      </c>
      <c r="GT21" t="n">
        <v>0</v>
      </c>
      <c r="GU21" t="n">
        <v>0</v>
      </c>
      <c r="GV21" t="n">
        <v>0</v>
      </c>
      <c r="GW21" t="n">
        <v>0</v>
      </c>
      <c r="GX21" t="n">
        <v>0</v>
      </c>
      <c r="GY21" t="n">
        <v/>
      </c>
      <c r="GZ21" t="inlineStr">
        <is>
          <t>Ya</t>
        </is>
      </c>
      <c r="HA21" t="n">
        <v>0</v>
      </c>
      <c r="HB21" t="n">
        <v>0</v>
      </c>
      <c r="HC21" t="n">
        <v>20</v>
      </c>
      <c r="HD21" t="n">
        <v>120000</v>
      </c>
      <c r="HE21" t="n">
        <v/>
      </c>
      <c r="HF21" t="n">
        <v/>
      </c>
      <c r="HG21" t="n">
        <v/>
      </c>
      <c r="HH21" t="n">
        <v/>
      </c>
      <c r="HI21" t="n">
        <v/>
      </c>
      <c r="HJ21" t="n">
        <v/>
      </c>
      <c r="HK21" t="n">
        <v/>
      </c>
      <c r="HL21" t="n">
        <v/>
      </c>
      <c r="HM21" t="n">
        <v/>
      </c>
      <c r="HN21" t="n">
        <v/>
      </c>
      <c r="HO21" t="n">
        <v/>
      </c>
      <c r="HP21" t="n">
        <v/>
      </c>
      <c r="HQ21" t="n">
        <v/>
      </c>
      <c r="HR21" t="n">
        <v/>
      </c>
      <c r="HS21" t="n">
        <v/>
      </c>
      <c r="HT21" t="n">
        <v/>
      </c>
      <c r="HU21" t="n">
        <v/>
      </c>
      <c r="HV21" t="n">
        <v/>
      </c>
      <c r="HW21" t="n">
        <v/>
      </c>
      <c r="HX21" t="n">
        <v/>
      </c>
      <c r="HY21" t="n">
        <v>-20</v>
      </c>
      <c r="HZ21" t="n">
        <v>-120000</v>
      </c>
      <c r="IA21" t="n">
        <v/>
      </c>
      <c r="IB21" t="n">
        <v/>
      </c>
      <c r="IC21" t="n">
        <v/>
      </c>
      <c r="ID21" t="n">
        <v/>
      </c>
      <c r="IE21" t="n">
        <v/>
      </c>
      <c r="IF21" t="n">
        <v/>
      </c>
      <c r="IG21" t="n">
        <v/>
      </c>
      <c r="IH21" t="n">
        <v/>
      </c>
      <c r="II21" t="n">
        <v/>
      </c>
      <c r="IJ21" t="n">
        <v/>
      </c>
      <c r="IK21" t="inlineStr">
        <is>
          <t>&gt;100 kg</t>
        </is>
      </c>
      <c r="IL21" t="inlineStr">
        <is>
          <t>&gt;5 jam</t>
        </is>
      </c>
      <c r="IM21" t="inlineStr">
        <is>
          <t>Ya</t>
        </is>
      </c>
      <c r="IN21" t="inlineStr">
        <is>
          <t>Tidak</t>
        </is>
      </c>
      <c r="IO21" t="inlineStr">
        <is>
          <t>Lebih bersih</t>
        </is>
      </c>
      <c r="IP21" t="inlineStr">
        <is>
          <t>Tidak pernah</t>
        </is>
      </c>
      <c r="IQ21" t="inlineStr">
        <is>
          <t>Tidak pernah</t>
        </is>
      </c>
      <c r="IR21" t="n">
        <v/>
      </c>
      <c r="IS21" t="n">
        <v/>
      </c>
      <c r="IT21" t="n">
        <v/>
      </c>
      <c r="IU21" t="n">
        <v/>
      </c>
      <c r="IV21" t="n">
        <v/>
      </c>
      <c r="IW21" t="n">
        <v/>
      </c>
      <c r="IX21" t="n">
        <v/>
      </c>
      <c r="IY21" t="n">
        <v/>
      </c>
      <c r="IZ21" t="inlineStr">
        <is>
          <t>Lebih sering</t>
        </is>
      </c>
      <c r="JA21" t="inlineStr">
        <is>
          <t>Perempuan dewasa</t>
        </is>
      </c>
      <c r="JB21" t="n">
        <v>0</v>
      </c>
      <c r="JC21" t="n">
        <v>1</v>
      </c>
      <c r="JD21" t="n">
        <v>0</v>
      </c>
      <c r="JE21" t="inlineStr">
        <is>
          <t>Perempuan dewasa</t>
        </is>
      </c>
      <c r="JF21" t="n">
        <v>0</v>
      </c>
      <c r="JG21" t="n">
        <v>1</v>
      </c>
      <c r="JH21" t="n">
        <v>0</v>
      </c>
      <c r="JI21" t="inlineStr">
        <is>
          <t>Tidak pernah</t>
        </is>
      </c>
      <c r="JJ21" t="n">
        <v/>
      </c>
      <c r="JK21" t="n">
        <v/>
      </c>
      <c r="JL21" t="n">
        <v/>
      </c>
      <c r="JM21" t="n">
        <v/>
      </c>
      <c r="JN21" t="n">
        <v/>
      </c>
      <c r="JO21" t="n">
        <v/>
      </c>
      <c r="JP21" t="n">
        <v/>
      </c>
      <c r="JQ21" t="n">
        <v/>
      </c>
      <c r="JR21" t="inlineStr">
        <is>
          <t>Tidak pernah</t>
        </is>
      </c>
      <c r="JS21" t="n">
        <v/>
      </c>
      <c r="JT21" t="n">
        <v/>
      </c>
      <c r="JU21" t="n">
        <v/>
      </c>
      <c r="JV21" t="n">
        <v/>
      </c>
      <c r="JW21" t="n">
        <v/>
      </c>
      <c r="JX21" t="n">
        <v/>
      </c>
      <c r="JY21" t="n">
        <v/>
      </c>
      <c r="JZ21" t="n">
        <v/>
      </c>
      <c r="KA21" t="inlineStr">
        <is>
          <t>Tidak pernah</t>
        </is>
      </c>
      <c r="KB21" t="n">
        <v/>
      </c>
      <c r="KC21" t="n">
        <v/>
      </c>
      <c r="KD21" t="n">
        <v/>
      </c>
      <c r="KE21" t="n">
        <v/>
      </c>
      <c r="KF21" t="n">
        <v/>
      </c>
      <c r="KG21" t="n">
        <v/>
      </c>
      <c r="KH21" t="n">
        <v/>
      </c>
      <c r="KI21" t="n">
        <v/>
      </c>
      <c r="KJ21" t="inlineStr">
        <is>
          <t>Tidak pernah</t>
        </is>
      </c>
      <c r="KK21" t="n">
        <v/>
      </c>
      <c r="KL21" t="n">
        <v/>
      </c>
      <c r="KM21" t="n">
        <v/>
      </c>
      <c r="KN21" t="n">
        <v/>
      </c>
      <c r="KO21" t="n">
        <v/>
      </c>
      <c r="KP21" t="n">
        <v/>
      </c>
      <c r="KQ21" t="n">
        <v/>
      </c>
      <c r="KR21" t="n">
        <v/>
      </c>
      <c r="KS21" t="inlineStr">
        <is>
          <t>Tidak ada perubahan</t>
        </is>
      </c>
      <c r="KT21" t="inlineStr">
        <is>
          <t>0-1 kali</t>
        </is>
      </c>
      <c r="KU21" t="inlineStr">
        <is>
          <t>0-1 kali</t>
        </is>
      </c>
      <c r="KV21" t="inlineStr">
        <is>
          <t>Tidak ada</t>
        </is>
      </c>
      <c r="KW21" t="n">
        <v>0</v>
      </c>
      <c r="KX21" t="n">
        <v>0</v>
      </c>
      <c r="KY21" t="n">
        <v>0</v>
      </c>
      <c r="KZ21" t="n">
        <v>1</v>
      </c>
      <c r="LA21" t="inlineStr">
        <is>
          <t>Cukup membaik</t>
        </is>
      </c>
      <c r="LB21" t="inlineStr">
        <is>
          <t>Tidak ada perubahan</t>
        </is>
      </c>
      <c r="LC21" t="n">
        <v>0</v>
      </c>
      <c r="LD21" t="n">
        <v>6</v>
      </c>
      <c r="LE21" t="n">
        <v>0</v>
      </c>
      <c r="LF21" t="n">
        <v>0</v>
      </c>
      <c r="LG21" t="inlineStr">
        <is>
          <t>Tidak</t>
        </is>
      </c>
      <c r="LH21" t="n">
        <v/>
      </c>
      <c r="LI21" t="inlineStr">
        <is>
          <t>Tidak ada perubahan</t>
        </is>
      </c>
      <c r="LJ21" t="n">
        <v/>
      </c>
      <c r="LK21" t="n">
        <v/>
      </c>
      <c r="LL21" t="n">
        <v/>
      </c>
      <c r="LM21" t="n">
        <v/>
      </c>
      <c r="LN21" t="n">
        <v/>
      </c>
      <c r="LO21" t="n">
        <v/>
      </c>
      <c r="LP21" t="n">
        <v/>
      </c>
      <c r="LQ21" t="n">
        <v/>
      </c>
      <c r="LR21" t="n">
        <v/>
      </c>
      <c r="LS21" t="n">
        <v>30</v>
      </c>
      <c r="LT21" t="n">
        <v>0</v>
      </c>
      <c r="LU21" t="n">
        <v>0</v>
      </c>
      <c r="LV21" t="n">
        <v>20</v>
      </c>
      <c r="LW21" t="n">
        <v>0</v>
      </c>
      <c r="LX21" t="n">
        <v>0</v>
      </c>
      <c r="LY21" t="n">
        <v>15</v>
      </c>
      <c r="LZ21" t="n">
        <v>0</v>
      </c>
      <c r="MA21" t="n">
        <v>0</v>
      </c>
      <c r="MB21" t="inlineStr">
        <is>
          <t>Tidak</t>
        </is>
      </c>
      <c r="MC21" t="n">
        <v>0</v>
      </c>
      <c r="MD21" t="n">
        <v>120</v>
      </c>
      <c r="ME21" t="n">
        <v>0</v>
      </c>
      <c r="MF21" t="n">
        <v>0</v>
      </c>
      <c r="MG21" t="n">
        <v>0</v>
      </c>
      <c r="MH21" t="n">
        <v>0</v>
      </c>
      <c r="MI21" t="n">
        <v/>
      </c>
      <c r="MJ21" t="n">
        <v/>
      </c>
      <c r="MK21" t="n">
        <v/>
      </c>
      <c r="ML21" t="n">
        <v/>
      </c>
      <c r="MM21" t="n">
        <v/>
      </c>
      <c r="MN21" t="n">
        <v/>
      </c>
      <c r="MO21" t="n">
        <v/>
      </c>
      <c r="MP21" t="n">
        <v/>
      </c>
      <c r="MQ21" t="n">
        <v/>
      </c>
      <c r="MR21" t="inlineStr">
        <is>
          <t>Tidak ada waktu yang dihemat</t>
        </is>
      </c>
      <c r="MS21" t="n">
        <v/>
      </c>
      <c r="MT21" t="inlineStr">
        <is>
          <t>Tidak ada waktu yang dihemat</t>
        </is>
      </c>
      <c r="MU21" t="inlineStr">
        <is>
          <t>Tidak</t>
        </is>
      </c>
      <c r="MV21" t="n">
        <v/>
      </c>
      <c r="MW21" t="n">
        <v/>
      </c>
      <c r="MX21" t="n">
        <v/>
      </c>
      <c r="MY21" t="n">
        <v/>
      </c>
      <c r="MZ21" t="n">
        <v/>
      </c>
      <c r="NA21" t="n">
        <v/>
      </c>
      <c r="NB21" t="n">
        <v/>
      </c>
      <c r="NC21" t="n">
        <v/>
      </c>
      <c r="ND21" t="n">
        <v/>
      </c>
      <c r="NE21" t="n">
        <v/>
      </c>
      <c r="NF21" t="n">
        <v/>
      </c>
      <c r="NG21" t="n">
        <v/>
      </c>
      <c r="NH21" t="n">
        <v/>
      </c>
      <c r="NI21" t="n">
        <v/>
      </c>
      <c r="NJ21" t="n">
        <v/>
      </c>
      <c r="NK21" t="n">
        <v/>
      </c>
      <c r="NL21" t="inlineStr">
        <is>
          <t>Ya</t>
        </is>
      </c>
      <c r="NM21" t="inlineStr">
        <is>
          <t>Kombinasi kredit/pinjaman dan dana hibah</t>
        </is>
      </c>
      <c r="NN21" t="inlineStr">
        <is>
          <t>1-1.000.000</t>
        </is>
      </c>
      <c r="NO21" t="inlineStr">
        <is>
          <t>Yayasan Rumah Energi atau BIRU</t>
        </is>
      </c>
      <c r="NP21" t="n">
        <v/>
      </c>
      <c r="NQ21" t="inlineStr">
        <is>
          <t>Koperasi</t>
        </is>
      </c>
      <c r="NR21" t="n">
        <v/>
      </c>
      <c r="NS21" t="n">
        <v>72</v>
      </c>
      <c r="NT21" t="inlineStr">
        <is>
          <t>Anggota keluarga - Laki-laki dewasa</t>
        </is>
      </c>
      <c r="NU21" t="n">
        <v/>
      </c>
      <c r="NV21" t="n">
        <v/>
      </c>
      <c r="NW21" t="n">
        <v/>
      </c>
      <c r="NX21" t="inlineStr">
        <is>
          <t>Sedikit meningkat</t>
        </is>
      </c>
      <c r="NY21" t="n">
        <v>120</v>
      </c>
      <c r="NZ21" t="n">
        <v>0</v>
      </c>
      <c r="OA21" t="n">
        <v>0</v>
      </c>
      <c r="OB21" t="n">
        <v>60</v>
      </c>
      <c r="OC21" t="n">
        <v>0</v>
      </c>
      <c r="OD21" t="n">
        <v>0</v>
      </c>
      <c r="OE21" t="inlineStr">
        <is>
          <t>Lebih baik</t>
        </is>
      </c>
      <c r="OF21" t="inlineStr">
        <is>
          <t>Sama saja (tidak ada perbedaan waktu memasak MAUPUN rasa/bau makanan bila dibandingkan penggunaan sebelumnya)</t>
        </is>
      </c>
      <c r="OG21" t="inlineStr">
        <is>
          <t>Ya</t>
        </is>
      </c>
      <c r="OH21" t="n">
        <v>0</v>
      </c>
      <c r="OI21" t="n">
        <v>4</v>
      </c>
      <c r="OJ21" t="n">
        <v>0</v>
      </c>
      <c r="OK21" t="n">
        <v>0</v>
      </c>
      <c r="OL21" t="n">
        <v>0</v>
      </c>
      <c r="OM21" t="n">
        <v>0</v>
      </c>
      <c r="ON21" t="n">
        <v>0</v>
      </c>
      <c r="OO21" t="n">
        <v>0</v>
      </c>
      <c r="OP21" t="inlineStr">
        <is>
          <t>Sapi perah</t>
        </is>
      </c>
      <c r="OQ21" t="n">
        <v>0</v>
      </c>
      <c r="OR21" t="n">
        <v>1</v>
      </c>
      <c r="OS21" t="n">
        <v>0</v>
      </c>
      <c r="OT21" t="n">
        <v>0</v>
      </c>
      <c r="OU21" t="n">
        <v>0</v>
      </c>
      <c r="OV21" t="n">
        <v>0</v>
      </c>
      <c r="OW21" t="n">
        <v>0</v>
      </c>
      <c r="OX21" t="n">
        <v>0</v>
      </c>
      <c r="OY21" t="n">
        <v>0</v>
      </c>
      <c r="OZ21" t="inlineStr">
        <is>
          <t>Sapi perah</t>
        </is>
      </c>
      <c r="PA21" t="n">
        <v>0</v>
      </c>
      <c r="PB21" t="n">
        <v>1</v>
      </c>
      <c r="PC21" t="n">
        <v>0</v>
      </c>
      <c r="PD21" t="n">
        <v>0</v>
      </c>
      <c r="PE21" t="n">
        <v>0</v>
      </c>
      <c r="PF21" t="n">
        <v>0</v>
      </c>
      <c r="PG21" t="n">
        <v>0</v>
      </c>
      <c r="PH21" t="n">
        <v>0</v>
      </c>
      <c r="PI21" t="n">
        <v>0</v>
      </c>
      <c r="PJ21" t="inlineStr">
        <is>
          <t>Tidak ada</t>
        </is>
      </c>
      <c r="PK21" t="n">
        <v>0</v>
      </c>
      <c r="PL21" t="n">
        <v>0</v>
      </c>
      <c r="PM21" t="n">
        <v>0</v>
      </c>
      <c r="PN21" t="n">
        <v>0</v>
      </c>
      <c r="PO21" t="n">
        <v>0</v>
      </c>
      <c r="PP21" t="n">
        <v>0</v>
      </c>
      <c r="PQ21" t="n">
        <v>0</v>
      </c>
      <c r="PR21" t="n">
        <v>0</v>
      </c>
      <c r="PS21" t="n">
        <v>1</v>
      </c>
      <c r="PT21" t="n">
        <v/>
      </c>
      <c r="PU21" t="n">
        <v/>
      </c>
      <c r="PV21" t="n">
        <v/>
      </c>
      <c r="PW21" t="n">
        <v/>
      </c>
      <c r="PX21" t="n">
        <v/>
      </c>
      <c r="PY21" t="n">
        <v/>
      </c>
      <c r="PZ21" t="n">
        <v/>
      </c>
      <c r="QA21" t="n">
        <v/>
      </c>
      <c r="QB21" t="n">
        <v/>
      </c>
      <c r="QC21" t="n">
        <v/>
      </c>
      <c r="QD21" t="n">
        <v/>
      </c>
      <c r="QE21" t="inlineStr">
        <is>
          <t>2-Dibuang ke sungai</t>
        </is>
      </c>
      <c r="QF21" t="n">
        <v>0</v>
      </c>
      <c r="QG21" t="n">
        <v>0</v>
      </c>
      <c r="QH21" t="n">
        <v>0</v>
      </c>
      <c r="QI21" t="n">
        <v>0</v>
      </c>
      <c r="QJ21" t="n">
        <v>0</v>
      </c>
      <c r="QK21" t="n">
        <v>0</v>
      </c>
      <c r="QL21" t="n">
        <v>1</v>
      </c>
      <c r="QM21" t="n">
        <v>0</v>
      </c>
      <c r="QN21" t="n">
        <v>0</v>
      </c>
      <c r="QO21" t="n">
        <v/>
      </c>
      <c r="QP21" t="n">
        <v/>
      </c>
      <c r="QQ21" t="n">
        <v/>
      </c>
      <c r="QR21" t="n">
        <v/>
      </c>
      <c r="QS21" t="n">
        <v/>
      </c>
      <c r="QT21" t="n">
        <v/>
      </c>
      <c r="QU21" t="n">
        <v/>
      </c>
      <c r="QV21" t="n">
        <v/>
      </c>
      <c r="QW21" t="n">
        <v/>
      </c>
      <c r="QX21" t="n">
        <v/>
      </c>
      <c r="QY21" t="n">
        <v/>
      </c>
      <c r="QZ21" t="n">
        <v/>
      </c>
      <c r="RA21" t="n">
        <v/>
      </c>
      <c r="RB21" t="n">
        <v/>
      </c>
      <c r="RC21" t="n">
        <v/>
      </c>
      <c r="RD21" t="n">
        <v/>
      </c>
      <c r="RE21" t="n">
        <v/>
      </c>
      <c r="RF21" t="n">
        <v/>
      </c>
      <c r="RG21" t="n">
        <v/>
      </c>
      <c r="RH21" t="n">
        <v/>
      </c>
      <c r="RI21" t="n">
        <v/>
      </c>
      <c r="RJ21" t="n">
        <v/>
      </c>
      <c r="RK21" t="n">
        <v/>
      </c>
      <c r="RL21" t="n">
        <v/>
      </c>
      <c r="RM21" t="n">
        <v/>
      </c>
      <c r="RN21" t="n">
        <v/>
      </c>
      <c r="RO21" t="n">
        <v/>
      </c>
      <c r="RP21" t="n">
        <v/>
      </c>
      <c r="RQ21" t="n">
        <v/>
      </c>
      <c r="RR21" t="n">
        <v/>
      </c>
      <c r="RS21" t="n">
        <v/>
      </c>
      <c r="RT21" t="n">
        <v/>
      </c>
      <c r="RU21" t="n">
        <v/>
      </c>
      <c r="RV21" t="n">
        <v/>
      </c>
      <c r="RW21" t="n">
        <v/>
      </c>
      <c r="RX21" t="n">
        <v/>
      </c>
      <c r="RY21" t="n">
        <v/>
      </c>
      <c r="RZ21" t="n">
        <v/>
      </c>
      <c r="SA21" t="n">
        <v/>
      </c>
      <c r="SB21" t="n">
        <v/>
      </c>
      <c r="SC21" t="n">
        <v/>
      </c>
      <c r="SD21" t="n">
        <v/>
      </c>
      <c r="SE21" t="n">
        <v/>
      </c>
      <c r="SF21" t="n">
        <v/>
      </c>
      <c r="SG21" t="n">
        <v/>
      </c>
      <c r="SH21" t="n">
        <v/>
      </c>
      <c r="SI21" t="n">
        <v/>
      </c>
      <c r="SJ21" t="n">
        <v/>
      </c>
      <c r="SK21" t="n">
        <v/>
      </c>
      <c r="SL21" t="n">
        <v/>
      </c>
      <c r="SM21" t="n">
        <v/>
      </c>
      <c r="SN21" t="n">
        <v/>
      </c>
      <c r="SO21" t="n">
        <v/>
      </c>
      <c r="SP21" t="n">
        <v/>
      </c>
      <c r="SQ21" t="n">
        <v/>
      </c>
      <c r="SR21" t="n">
        <v/>
      </c>
      <c r="SS21" t="n">
        <v/>
      </c>
      <c r="ST21" t="n">
        <v/>
      </c>
      <c r="SU21" t="n">
        <v/>
      </c>
      <c r="SV21" t="n">
        <v/>
      </c>
      <c r="SW21" t="n">
        <v/>
      </c>
      <c r="SX21" t="n">
        <v/>
      </c>
      <c r="SY21" t="n">
        <v/>
      </c>
      <c r="SZ21" t="n">
        <v>4</v>
      </c>
      <c r="TA21" t="n">
        <v/>
      </c>
      <c r="TB21" t="n">
        <v/>
      </c>
      <c r="TC21" t="n">
        <v/>
      </c>
      <c r="TD21" t="n">
        <v/>
      </c>
      <c r="TE21" t="n">
        <v/>
      </c>
      <c r="TF21" t="n">
        <v/>
      </c>
      <c r="TG21" t="n">
        <v/>
      </c>
      <c r="TH21" t="n">
        <v/>
      </c>
      <c r="TI21" t="n">
        <v/>
      </c>
      <c r="TJ21" t="n">
        <v/>
      </c>
      <c r="TK21" t="n">
        <v/>
      </c>
      <c r="TL21" t="n">
        <v/>
      </c>
      <c r="TM21" t="n">
        <v/>
      </c>
      <c r="TN21" t="n">
        <v/>
      </c>
      <c r="TO21" t="n">
        <v/>
      </c>
      <c r="TP21" t="n">
        <v/>
      </c>
      <c r="TQ21" t="n">
        <v/>
      </c>
      <c r="TR21" t="n">
        <v/>
      </c>
      <c r="TS21" t="n">
        <v/>
      </c>
      <c r="TT21" t="n">
        <v/>
      </c>
      <c r="TU21" t="n">
        <v/>
      </c>
      <c r="TV21" t="n">
        <v/>
      </c>
      <c r="TW21" t="n">
        <v/>
      </c>
      <c r="TX21" t="n">
        <v/>
      </c>
      <c r="TY21" t="n">
        <v/>
      </c>
      <c r="TZ21" t="n">
        <v/>
      </c>
      <c r="UA21" t="n">
        <v/>
      </c>
      <c r="UB21" t="n">
        <v/>
      </c>
      <c r="UC21" t="n">
        <v/>
      </c>
      <c r="UD21" t="n">
        <v/>
      </c>
      <c r="UE21" t="n">
        <v/>
      </c>
      <c r="UF21" t="n">
        <v/>
      </c>
      <c r="UG21" t="n">
        <v/>
      </c>
      <c r="UH21" t="n">
        <v/>
      </c>
      <c r="UI21" t="n">
        <v/>
      </c>
      <c r="UJ21" t="n">
        <v/>
      </c>
      <c r="UK21" t="n">
        <v/>
      </c>
      <c r="UL21" t="n">
        <v/>
      </c>
      <c r="UM21" t="n">
        <v/>
      </c>
      <c r="UN21" t="n">
        <v/>
      </c>
      <c r="UO21" t="n">
        <v/>
      </c>
      <c r="UP21" t="n">
        <v/>
      </c>
      <c r="UQ21" t="n">
        <v/>
      </c>
      <c r="UR21" t="n">
        <v/>
      </c>
      <c r="US21" t="n">
        <v/>
      </c>
      <c r="UT21" t="n">
        <v/>
      </c>
      <c r="UU21" t="n">
        <v/>
      </c>
      <c r="UV21" t="inlineStr">
        <is>
          <t>Pemberian pakan di kandang</t>
        </is>
      </c>
      <c r="UW21" t="n">
        <v/>
      </c>
      <c r="UX21" t="n">
        <v/>
      </c>
      <c r="UY21" t="n">
        <v/>
      </c>
      <c r="UZ21" t="n">
        <v/>
      </c>
      <c r="VA21" t="n">
        <v/>
      </c>
      <c r="VB21" t="n">
        <v/>
      </c>
      <c r="VC21" t="n">
        <v/>
      </c>
      <c r="VD21" t="inlineStr">
        <is>
          <t>Sangat jarang (&gt;1 bulan sekali)</t>
        </is>
      </c>
      <c r="VE21" t="n">
        <v/>
      </c>
      <c r="VF21" t="n">
        <v/>
      </c>
      <c r="VG21" t="n">
        <v/>
      </c>
      <c r="VH21" t="n">
        <v/>
      </c>
      <c r="VI21" t="n">
        <v/>
      </c>
      <c r="VJ21" t="n">
        <v/>
      </c>
      <c r="VK21" t="n">
        <v/>
      </c>
      <c r="VL21" t="inlineStr">
        <is>
          <t>Sangat sering (&gt;1 kali sehari)</t>
        </is>
      </c>
      <c r="VM21" t="n">
        <v/>
      </c>
      <c r="VN21" t="n">
        <v/>
      </c>
      <c r="VO21" t="n">
        <v/>
      </c>
      <c r="VP21" t="n">
        <v/>
      </c>
      <c r="VQ21" t="n">
        <v/>
      </c>
      <c r="VR21" t="n">
        <v/>
      </c>
      <c r="VS21" t="n">
        <v/>
      </c>
      <c r="VT21" t="n">
        <v/>
      </c>
      <c r="VU21" t="n">
        <v/>
      </c>
      <c r="VV21" t="n">
        <v/>
      </c>
      <c r="VW21" t="n">
        <v/>
      </c>
      <c r="VX21" t="n">
        <v/>
      </c>
      <c r="VY21" t="n">
        <v/>
      </c>
      <c r="VZ21" t="n">
        <v/>
      </c>
      <c r="WA21" t="n">
        <v/>
      </c>
      <c r="WB21" t="n">
        <v/>
      </c>
      <c r="WC21" t="n">
        <v/>
      </c>
      <c r="WD21" t="n">
        <v/>
      </c>
      <c r="WE21" t="n">
        <v/>
      </c>
      <c r="WF21" t="inlineStr">
        <is>
          <t>6-Digester biogas</t>
        </is>
      </c>
      <c r="WG21" t="n">
        <v>0</v>
      </c>
      <c r="WH21" t="n">
        <v>0</v>
      </c>
      <c r="WI21" t="n">
        <v>0</v>
      </c>
      <c r="WJ21" t="n">
        <v>0</v>
      </c>
      <c r="WK21" t="n">
        <v>0</v>
      </c>
      <c r="WL21" t="n">
        <v>0</v>
      </c>
      <c r="WM21" t="n">
        <v>0</v>
      </c>
      <c r="WN21" t="n">
        <v>0</v>
      </c>
      <c r="WO21" t="n">
        <v>0</v>
      </c>
      <c r="WP21" t="n">
        <v>1</v>
      </c>
      <c r="WQ21" t="n">
        <v>0</v>
      </c>
      <c r="WR21" t="n">
        <v>0</v>
      </c>
      <c r="WS21" t="n">
        <v/>
      </c>
      <c r="WT21" t="n">
        <v/>
      </c>
      <c r="WU21" t="n">
        <v/>
      </c>
      <c r="WV21" t="n">
        <v/>
      </c>
      <c r="WW21" t="n">
        <v/>
      </c>
      <c r="WX21" t="n">
        <v/>
      </c>
      <c r="WY21" t="n">
        <v/>
      </c>
      <c r="WZ21" t="n">
        <v/>
      </c>
      <c r="XA21" t="n">
        <v/>
      </c>
      <c r="XB21" t="n">
        <v/>
      </c>
      <c r="XC21" t="n">
        <v/>
      </c>
      <c r="XD21" t="n">
        <v/>
      </c>
      <c r="XE21" t="n">
        <v/>
      </c>
      <c r="XF21" t="n">
        <v/>
      </c>
      <c r="XG21" t="n">
        <v/>
      </c>
      <c r="XH21" t="n">
        <v/>
      </c>
      <c r="XI21" t="n">
        <v/>
      </c>
      <c r="XJ21" t="n">
        <v/>
      </c>
      <c r="XK21" t="n">
        <v/>
      </c>
      <c r="XL21" t="n">
        <v/>
      </c>
      <c r="XM21" t="n">
        <v/>
      </c>
      <c r="XN21" t="n">
        <v/>
      </c>
      <c r="XO21" t="n">
        <v/>
      </c>
      <c r="XP21" t="n">
        <v/>
      </c>
      <c r="XQ21" t="n">
        <v/>
      </c>
      <c r="XR21" t="n">
        <v/>
      </c>
      <c r="XS21" t="n">
        <v/>
      </c>
      <c r="XT21" t="n">
        <v/>
      </c>
      <c r="XU21" t="n">
        <v/>
      </c>
      <c r="XV21" t="n">
        <v/>
      </c>
      <c r="XW21" t="n">
        <v/>
      </c>
      <c r="XX21" t="n">
        <v/>
      </c>
      <c r="XY21" t="n">
        <v/>
      </c>
      <c r="XZ21" t="n">
        <v/>
      </c>
      <c r="YA21" t="n">
        <v/>
      </c>
      <c r="YB21" t="n">
        <v/>
      </c>
      <c r="YC21" t="n">
        <v/>
      </c>
      <c r="YD21" t="n">
        <v/>
      </c>
      <c r="YE21" t="n">
        <v/>
      </c>
      <c r="YF21" t="n">
        <v/>
      </c>
      <c r="YG21" t="n">
        <v/>
      </c>
      <c r="YH21" t="n">
        <v/>
      </c>
      <c r="YI21" t="n">
        <v/>
      </c>
      <c r="YJ21" t="n">
        <v/>
      </c>
      <c r="YK21" t="n">
        <v/>
      </c>
      <c r="YL21" t="n">
        <v/>
      </c>
      <c r="YM21" t="n">
        <v/>
      </c>
      <c r="YN21" t="n">
        <v/>
      </c>
      <c r="YO21" t="n">
        <v/>
      </c>
      <c r="YP21" t="n">
        <v/>
      </c>
      <c r="YQ21" t="n">
        <v/>
      </c>
      <c r="YR21" t="n">
        <v/>
      </c>
      <c r="YS21" t="n">
        <v/>
      </c>
      <c r="YT21" t="n">
        <v/>
      </c>
      <c r="YU21" t="n">
        <v/>
      </c>
      <c r="YV21" t="n">
        <v/>
      </c>
      <c r="YW21" t="n">
        <v/>
      </c>
      <c r="YX21" t="n">
        <v/>
      </c>
      <c r="YY21" t="n">
        <v/>
      </c>
      <c r="YZ21" t="n">
        <v/>
      </c>
      <c r="ZA21" t="n">
        <v/>
      </c>
      <c r="ZB21" t="n">
        <v/>
      </c>
      <c r="ZC21" t="n">
        <v/>
      </c>
      <c r="ZD21" t="n">
        <v/>
      </c>
      <c r="ZE21" t="n">
        <v/>
      </c>
      <c r="ZF21" t="n">
        <v/>
      </c>
      <c r="ZG21" t="n">
        <v/>
      </c>
      <c r="ZH21" t="n">
        <v/>
      </c>
      <c r="ZI21" t="n">
        <v/>
      </c>
      <c r="ZJ21" t="n">
        <v/>
      </c>
      <c r="ZK21" t="n">
        <v/>
      </c>
      <c r="ZL21" t="n">
        <v/>
      </c>
      <c r="ZM21" t="n">
        <v/>
      </c>
      <c r="ZN21" t="n">
        <v/>
      </c>
      <c r="ZO21" t="n">
        <v>100</v>
      </c>
      <c r="ZP21" t="n">
        <v/>
      </c>
      <c r="ZQ21" t="n">
        <v/>
      </c>
      <c r="ZR21" t="n">
        <v/>
      </c>
      <c r="ZS21" t="n">
        <v/>
      </c>
      <c r="ZT21" t="n">
        <v/>
      </c>
      <c r="ZU21" t="n">
        <v/>
      </c>
      <c r="ZV21" t="n">
        <v/>
      </c>
      <c r="ZW21" t="n">
        <v>3</v>
      </c>
      <c r="ZX21" t="n">
        <v/>
      </c>
      <c r="ZY21" t="n">
        <v/>
      </c>
      <c r="ZZ21" t="n">
        <v/>
      </c>
      <c r="AAA21" t="n">
        <v/>
      </c>
      <c r="AAB21" t="n">
        <v/>
      </c>
      <c r="AAC21" t="n">
        <v/>
      </c>
      <c r="AAD21" t="n">
        <v/>
      </c>
      <c r="AAE21" t="inlineStr">
        <is>
          <t>Pakan segar (misal: rumput)</t>
        </is>
      </c>
      <c r="AAF21" t="n">
        <v/>
      </c>
      <c r="AAG21" t="n">
        <v/>
      </c>
      <c r="AAH21" t="n">
        <v/>
      </c>
      <c r="AAI21" t="n">
        <v/>
      </c>
      <c r="AAJ21" t="n">
        <v/>
      </c>
      <c r="AAK21" t="n">
        <v/>
      </c>
      <c r="AAL21" t="inlineStr">
        <is>
          <t>Tidak</t>
        </is>
      </c>
      <c r="AAM21" t="n">
        <v/>
      </c>
      <c r="AAN21" t="n">
        <v/>
      </c>
      <c r="AAO21" t="n">
        <v/>
      </c>
      <c r="AAP21" t="n">
        <v/>
      </c>
      <c r="AAQ21" t="n">
        <v/>
      </c>
      <c r="AAR21" t="inlineStr">
        <is>
          <t>Ya</t>
        </is>
      </c>
      <c r="AAS21" t="inlineStr">
        <is>
          <t>Mengetahui</t>
        </is>
      </c>
      <c r="AAT21" t="inlineStr">
        <is>
          <t>Dibuang ke selokan</t>
        </is>
      </c>
      <c r="AAU21" t="n">
        <v>0</v>
      </c>
      <c r="AAV21" t="n">
        <v>0</v>
      </c>
      <c r="AAW21" t="n">
        <v>0</v>
      </c>
      <c r="AAX21" t="n">
        <v>0</v>
      </c>
      <c r="AAY21" t="n">
        <v>0</v>
      </c>
      <c r="AAZ21" t="n">
        <v>0</v>
      </c>
      <c r="ABA21" t="n">
        <v>1</v>
      </c>
      <c r="ABB21" t="n">
        <v/>
      </c>
      <c r="ABC21" t="n">
        <v/>
      </c>
      <c r="ABD21" t="n">
        <v/>
      </c>
      <c r="ABE21" t="n">
        <v/>
      </c>
      <c r="ABF21" t="n">
        <v/>
      </c>
      <c r="ABG21" t="n">
        <v/>
      </c>
      <c r="ABH21" t="n">
        <v/>
      </c>
      <c r="ABI21" t="n">
        <v/>
      </c>
      <c r="ABJ21" t="n">
        <v/>
      </c>
      <c r="ABK21" t="n">
        <v/>
      </c>
      <c r="ABL21" t="n">
        <v/>
      </c>
      <c r="ABM21" t="n">
        <v/>
      </c>
      <c r="ABN21" t="n">
        <v/>
      </c>
      <c r="ABO21" t="n">
        <v/>
      </c>
      <c r="ABP21" t="n">
        <v/>
      </c>
      <c r="ABQ21" t="n">
        <v/>
      </c>
      <c r="ABR21" t="n">
        <v/>
      </c>
      <c r="ABS21" t="n">
        <v/>
      </c>
      <c r="ABT21" t="n">
        <v/>
      </c>
      <c r="ABU21" t="n">
        <v/>
      </c>
      <c r="ABV21" t="n">
        <v/>
      </c>
      <c r="ABW21" t="n">
        <v/>
      </c>
      <c r="ABX21" t="n">
        <v/>
      </c>
      <c r="ABY21" t="n">
        <v/>
      </c>
      <c r="ABZ21" t="n">
        <v/>
      </c>
      <c r="ACA21" t="n">
        <v/>
      </c>
      <c r="ACB21" t="n">
        <v/>
      </c>
      <c r="ACC21" t="n">
        <v/>
      </c>
      <c r="ACD21" t="n">
        <v/>
      </c>
      <c r="ACE21" t="n">
        <v/>
      </c>
      <c r="ACF21" t="n">
        <v/>
      </c>
      <c r="ACG21" t="n">
        <v/>
      </c>
      <c r="ACH21" t="n">
        <v/>
      </c>
      <c r="ACI21" t="n">
        <v/>
      </c>
      <c r="ACJ21" t="n">
        <v/>
      </c>
      <c r="ACK21" t="inlineStr">
        <is>
          <t>Tidak memiliki tempat untuk menyimpan</t>
        </is>
      </c>
      <c r="ACL21" t="n">
        <v>0</v>
      </c>
      <c r="ACM21" t="n">
        <v>1</v>
      </c>
      <c r="ACN21" t="n">
        <v>0</v>
      </c>
      <c r="ACO21" t="n">
        <v>0</v>
      </c>
      <c r="ACP21" t="n">
        <v>0</v>
      </c>
      <c r="ACQ21" t="n">
        <v>0</v>
      </c>
      <c r="ACR21" t="n">
        <v>0</v>
      </c>
      <c r="ACS21" t="n">
        <v/>
      </c>
      <c r="ACT21" t="inlineStr">
        <is>
          <t>Tidak</t>
        </is>
      </c>
      <c r="ACU21" t="inlineStr">
        <is>
          <t>Manfaat sangat besar</t>
        </is>
      </c>
      <c r="ACV21" t="inlineStr">
        <is>
          <t>Sama saja</t>
        </is>
      </c>
      <c r="ACW21" t="inlineStr">
        <is>
          <t>Tidak dapat menghemat uang dan/atau menambah pendapatan</t>
        </is>
      </c>
      <c r="ACX21" t="inlineStr">
        <is>
          <t>Netral/tidak tahu</t>
        </is>
      </c>
      <c r="ACY21" t="inlineStr">
        <is>
          <t>Anggota keluarga - Laki-laki dewasa Anggota keluarga - Perempuan dewasa Anggota keluarga - Anak-anak</t>
        </is>
      </c>
      <c r="ACZ21" t="n">
        <v>1</v>
      </c>
      <c r="ADA21" t="n">
        <v>1</v>
      </c>
      <c r="ADB21" t="n">
        <v>1</v>
      </c>
      <c r="ADC21" t="n">
        <v>0</v>
      </c>
      <c r="ADD21" t="inlineStr">
        <is>
          <t>Puas</t>
        </is>
      </c>
      <c r="ADE21" t="inlineStr">
        <is>
          <t>Puas</t>
        </is>
      </c>
      <c r="ADF21" t="inlineStr">
        <is>
          <t>Puas</t>
        </is>
      </c>
      <c r="ADG21" t="inlineStr">
        <is>
          <t>Puas</t>
        </is>
      </c>
      <c r="ADH21" t="inlineStr">
        <is>
          <t>Ya</t>
        </is>
      </c>
      <c r="ADI21" t="inlineStr">
        <is>
          <t>Kompor</t>
        </is>
      </c>
      <c r="ADJ21" t="inlineStr">
        <is>
          <t>Puas</t>
        </is>
      </c>
      <c r="ADK21" t="n">
        <v/>
      </c>
      <c r="ADL21" t="n">
        <v/>
      </c>
      <c r="ADM21" t="n">
        <v/>
      </c>
      <c r="ADN21" t="n">
        <v/>
      </c>
      <c r="ADO21" t="n">
        <v/>
      </c>
      <c r="ADP21" t="n">
        <v/>
      </c>
      <c r="ADQ21" t="n">
        <v/>
      </c>
      <c r="ADR21" t="n">
        <v/>
      </c>
      <c r="ADS21" t="n">
        <v/>
      </c>
      <c r="ADT21" t="n">
        <v/>
      </c>
      <c r="ADU21" t="inlineStr">
        <is>
          <t>Menghubungi CPO atau pendamping</t>
        </is>
      </c>
      <c r="ADV21" t="n">
        <v>0</v>
      </c>
      <c r="ADW21" t="n">
        <v>0</v>
      </c>
      <c r="ADX21" t="n">
        <v>0</v>
      </c>
      <c r="ADY21" t="n">
        <v>0</v>
      </c>
      <c r="ADZ21" t="n">
        <v>1</v>
      </c>
      <c r="AEA21" t="n">
        <v>0</v>
      </c>
      <c r="AEB21" t="n">
        <v>0</v>
      </c>
      <c r="AEC21" t="n">
        <v>0</v>
      </c>
      <c r="AED21" t="n">
        <v/>
      </c>
      <c r="AEE21" t="inlineStr">
        <is>
          <t>Perempuan dewasa</t>
        </is>
      </c>
      <c r="AEF21" t="n">
        <v/>
      </c>
      <c r="AEG21" t="inlineStr">
        <is>
          <t>Menelepon atau WA langsung</t>
        </is>
      </c>
      <c r="AEH21" t="n">
        <v/>
      </c>
      <c r="AEI21" t="inlineStr">
        <is>
          <t>Tidak</t>
        </is>
      </c>
      <c r="AEJ21" t="inlineStr">
        <is>
          <t>Ya, selalu</t>
        </is>
      </c>
      <c r="AEK21" t="inlineStr">
        <is>
          <t>Pasokan energi yang andal Lebih aman Dapur lebih bersih dan bebas asap Dapat dibayar melalui skema kredit Mendapatkan subsidi</t>
        </is>
      </c>
      <c r="AEL21" t="n">
        <v>0</v>
      </c>
      <c r="AEM21" t="n">
        <v>0</v>
      </c>
      <c r="AEN21" t="n">
        <v>1</v>
      </c>
      <c r="AEO21" t="n">
        <v>0</v>
      </c>
      <c r="AEP21" t="n">
        <v>1</v>
      </c>
      <c r="AEQ21" t="n">
        <v>0</v>
      </c>
      <c r="AER21" t="n">
        <v>0</v>
      </c>
      <c r="AES21" t="n">
        <v>0</v>
      </c>
      <c r="AET21" t="n">
        <v>1</v>
      </c>
      <c r="AEU21" t="n">
        <v>1</v>
      </c>
      <c r="AEV21" t="n">
        <v>1</v>
      </c>
      <c r="AEW21" t="n">
        <v>0</v>
      </c>
      <c r="AEX21" t="n">
        <v/>
      </c>
      <c r="AEY21" t="inlineStr">
        <is>
          <t>Memasak lebih aman</t>
        </is>
      </c>
      <c r="AEZ21" t="n">
        <v/>
      </c>
      <c r="AFA21" t="inlineStr">
        <is>
          <t>Koperasi</t>
        </is>
      </c>
      <c r="AFB21" t="n">
        <v/>
      </c>
      <c r="AFC21" t="inlineStr">
        <is>
          <t>Emir Gunung Putri-Digester 2026-02-04-10_35_7.jpeg</t>
        </is>
      </c>
      <c r="AFD21" t="inlineStr">
        <is>
          <t>https://kf.kobotoolbox.org/api/v2/assets/avstPQqLr3Ab3ZdcVTXZ6f/data/685591973/attachments/attqqSwUkBq6YH7FfBYtEm2H/</t>
        </is>
      </c>
      <c r="AFE21" t="inlineStr">
        <is>
          <t>Emir Gunung Putri-Konvensasi 2026-02-04-10_35_41.jpeg</t>
        </is>
      </c>
      <c r="AFF21" t="inlineStr">
        <is>
          <t>https://kf.kobotoolbox.org/api/v2/assets/avstPQqLr3Ab3ZdcVTXZ6f/data/685591973/attachments/attSws3tTfhCuStz8kvAhqg4/</t>
        </is>
      </c>
      <c r="AFG21" t="inlineStr">
        <is>
          <t>Aep</t>
        </is>
      </c>
      <c r="AFH21" t="n">
        <v/>
      </c>
      <c r="AFI21" t="n">
        <v/>
      </c>
    </row>
    <row r="22">
      <c r="A22" s="93" t="n">
        <v>46076</v>
      </c>
      <c r="B22" s="93" t="n">
        <v>46085</v>
      </c>
      <c r="C22" t="inlineStr">
        <is>
          <t>aep saepuloh</t>
        </is>
      </c>
      <c r="D22" t="inlineStr">
        <is>
          <t>encang</t>
        </is>
      </c>
      <c r="E22" t="n">
        <v>81310254877</v>
      </c>
      <c r="F22" t="inlineStr">
        <is>
          <t>-6.828927 107.680141 0 0</t>
        </is>
      </c>
      <c r="G22" t="n">
        <v>-6.828927</v>
      </c>
      <c r="H22" t="n">
        <v>107.680141</v>
      </c>
      <c r="I22" t="n">
        <v>0</v>
      </c>
      <c r="J22" t="n">
        <v>0</v>
      </c>
      <c r="K22" t="inlineStr">
        <is>
          <t>-6.828927, 107.680141</t>
        </is>
      </c>
      <c r="L22" t="inlineStr">
        <is>
          <t>-6.828739 107.67667 0 0</t>
        </is>
      </c>
      <c r="M22" t="n">
        <v>-6.828739</v>
      </c>
      <c r="N22" t="n">
        <v>107.67667</v>
      </c>
      <c r="O22" t="n">
        <v>0</v>
      </c>
      <c r="P22" t="n">
        <v>0</v>
      </c>
      <c r="Q22" t="inlineStr">
        <is>
          <t>-6.828641, 107.680548</t>
        </is>
      </c>
      <c r="R22" t="inlineStr">
        <is>
          <t>Jawa Barat</t>
        </is>
      </c>
      <c r="S22" t="n">
        <v>0</v>
      </c>
      <c r="T22" t="n">
        <v>0</v>
      </c>
      <c r="U22" t="n">
        <v>1</v>
      </c>
      <c r="V22" t="n">
        <v>0</v>
      </c>
      <c r="W22" t="n">
        <v>0</v>
      </c>
      <c r="X22" t="n">
        <v>0</v>
      </c>
      <c r="Y22" t="n">
        <v>0</v>
      </c>
      <c r="Z22" t="n">
        <v>0</v>
      </c>
      <c r="AA22" t="n">
        <v>0</v>
      </c>
      <c r="AB22" t="n">
        <v>0</v>
      </c>
      <c r="AC22" t="inlineStr">
        <is>
          <t>BANDUNG BARAT</t>
        </is>
      </c>
      <c r="AD22" t="inlineStr">
        <is>
          <t>LEMBANG</t>
        </is>
      </c>
      <c r="AE22" t="inlineStr">
        <is>
          <t>CIBODAS</t>
        </is>
      </c>
      <c r="AF22" t="inlineStr">
        <is>
          <t>PT TIRTA PUTRA MANDIRI</t>
        </is>
      </c>
      <c r="AG22" t="inlineStr">
        <is>
          <t>PMP0130</t>
        </is>
      </c>
      <c r="AH22" t="n">
        <v>3</v>
      </c>
      <c r="AI22" t="inlineStr">
        <is>
          <t>VPA2</t>
        </is>
      </c>
      <c r="AJ22" t="inlineStr">
        <is>
          <t>Aktif</t>
        </is>
      </c>
      <c r="AK22" t="n">
        <v>48</v>
      </c>
      <c r="AL22" t="inlineStr">
        <is>
          <t>Perempuan</t>
        </is>
      </c>
      <c r="AM22" t="inlineStr">
        <is>
          <t>Sudah menikah</t>
        </is>
      </c>
      <c r="AN22" t="inlineStr">
        <is>
          <t>SD/Sederajat</t>
        </is>
      </c>
      <c r="AO22" t="inlineStr">
        <is>
          <t>Peternak</t>
        </is>
      </c>
      <c r="AP22" t="n">
        <v>0</v>
      </c>
      <c r="AQ22" t="n">
        <v>1</v>
      </c>
      <c r="AR22" t="n">
        <v>0</v>
      </c>
      <c r="AS22" t="n">
        <v>0</v>
      </c>
      <c r="AT22" t="n">
        <v>0</v>
      </c>
      <c r="AU22" t="n">
        <v>0</v>
      </c>
      <c r="AV22" t="n">
        <v>0</v>
      </c>
      <c r="AW22" t="n">
        <v>0</v>
      </c>
      <c r="AX22" t="n">
        <v/>
      </c>
      <c r="AY22" t="inlineStr">
        <is>
          <t>Lainnya</t>
        </is>
      </c>
      <c r="AZ22" t="n">
        <v>0</v>
      </c>
      <c r="BA22" t="n">
        <v>0</v>
      </c>
      <c r="BB22" t="n">
        <v>0</v>
      </c>
      <c r="BC22" t="n">
        <v>0</v>
      </c>
      <c r="BD22" t="n">
        <v>0</v>
      </c>
      <c r="BE22" t="n">
        <v>0</v>
      </c>
      <c r="BF22" t="n">
        <v>1</v>
      </c>
      <c r="BG22" t="n">
        <v>0</v>
      </c>
      <c r="BH22" t="inlineStr">
        <is>
          <t>Kascing</t>
        </is>
      </c>
      <c r="BI22" t="inlineStr">
        <is>
          <t>Rp2.500.000 - Rp3.500.000</t>
        </is>
      </c>
      <c r="BJ22" t="n">
        <v>2</v>
      </c>
      <c r="BK22" t="n">
        <v>2</v>
      </c>
      <c r="BL22" t="n">
        <v>1</v>
      </c>
      <c r="BM22" t="n">
        <v>0</v>
      </c>
      <c r="BN22" t="inlineStr">
        <is>
          <t>Milik sendiri</t>
        </is>
      </c>
      <c r="BO22" t="inlineStr">
        <is>
          <t>Permanen (dinding bata dan semen)</t>
        </is>
      </c>
      <c r="BP22" t="n">
        <v>1</v>
      </c>
      <c r="BQ22" t="n">
        <v>0</v>
      </c>
      <c r="BR22" t="n">
        <v>0</v>
      </c>
      <c r="BS22" t="n">
        <v>0</v>
      </c>
      <c r="BT22" t="n">
        <v>0</v>
      </c>
      <c r="BU22" t="n">
        <v/>
      </c>
      <c r="BV22" t="inlineStr">
        <is>
          <t>Keramik/ubin</t>
        </is>
      </c>
      <c r="BW22" t="n">
        <v>0</v>
      </c>
      <c r="BX22" t="n">
        <v>0</v>
      </c>
      <c r="BY22" t="n">
        <v>1</v>
      </c>
      <c r="BZ22" t="n">
        <v>0</v>
      </c>
      <c r="CA22" t="n">
        <v>0</v>
      </c>
      <c r="CB22" t="n">
        <v/>
      </c>
      <c r="CC22" t="inlineStr">
        <is>
          <t>Genting</t>
        </is>
      </c>
      <c r="CD22" t="n">
        <v>0</v>
      </c>
      <c r="CE22" t="n">
        <v>0</v>
      </c>
      <c r="CF22" t="n">
        <v>0</v>
      </c>
      <c r="CG22" t="n">
        <v>0</v>
      </c>
      <c r="CH22" t="n">
        <v>0</v>
      </c>
      <c r="CI22" t="n">
        <v>1</v>
      </c>
      <c r="CJ22" t="n">
        <v>0</v>
      </c>
      <c r="CK22" t="n">
        <v/>
      </c>
      <c r="CL22" t="inlineStr">
        <is>
          <t>Ya</t>
        </is>
      </c>
      <c r="CM22" t="n">
        <v>2023</v>
      </c>
      <c r="CN22" t="inlineStr">
        <is>
          <t>Fixed-Dome (Kubah Tetap)</t>
        </is>
      </c>
      <c r="CO22" t="inlineStr">
        <is>
          <t>4 m³ (2-3 ekor sapi, ±3 jam memasak/hari, ±30 kg slurry/hari)</t>
        </is>
      </c>
      <c r="CP22" t="inlineStr">
        <is>
          <t>Anggota keluarga - laki-laki</t>
        </is>
      </c>
      <c r="CQ22" t="n">
        <v>0</v>
      </c>
      <c r="CR22" t="n">
        <v>0</v>
      </c>
      <c r="CS22" t="n">
        <v>0</v>
      </c>
      <c r="CT22" t="n">
        <v>0</v>
      </c>
      <c r="CU22" t="n">
        <v>1</v>
      </c>
      <c r="CV22" t="n">
        <v>0</v>
      </c>
      <c r="CW22" t="n">
        <v>0</v>
      </c>
      <c r="CX22" t="n">
        <v>0</v>
      </c>
      <c r="CY22" t="inlineStr">
        <is>
          <t>Anggota keluarga - laki-laki</t>
        </is>
      </c>
      <c r="CZ22" t="n">
        <v>1</v>
      </c>
      <c r="DA22" t="n">
        <v>0</v>
      </c>
      <c r="DB22" t="n">
        <v>0</v>
      </c>
      <c r="DC22" t="n">
        <v/>
      </c>
      <c r="DD22" t="inlineStr">
        <is>
          <t>Anggota keluarga - laki-laki CPO atau pendamping</t>
        </is>
      </c>
      <c r="DE22" t="n">
        <v>1</v>
      </c>
      <c r="DF22" t="n">
        <v>0</v>
      </c>
      <c r="DG22" t="n">
        <v>1</v>
      </c>
      <c r="DH22" t="n">
        <v>0</v>
      </c>
      <c r="DI22" t="n">
        <v/>
      </c>
      <c r="DJ22" t="inlineStr">
        <is>
          <t>CPO atau pendamping</t>
        </is>
      </c>
      <c r="DK22" t="n">
        <v>0</v>
      </c>
      <c r="DL22" t="n">
        <v>0</v>
      </c>
      <c r="DM22" t="n">
        <v>1</v>
      </c>
      <c r="DN22" t="n">
        <v>0</v>
      </c>
      <c r="DO22" t="n">
        <v/>
      </c>
      <c r="DP22" t="inlineStr">
        <is>
          <t>Ya</t>
        </is>
      </c>
      <c r="DQ22" t="n">
        <v/>
      </c>
      <c r="DR22" t="n">
        <v/>
      </c>
      <c r="DS22" t="n">
        <v/>
      </c>
      <c r="DT22" t="n">
        <v/>
      </c>
      <c r="DU22" t="n">
        <v/>
      </c>
      <c r="DV22" t="n">
        <v/>
      </c>
      <c r="DW22" t="n">
        <v/>
      </c>
      <c r="DX22" t="n">
        <v/>
      </c>
      <c r="DY22" t="n">
        <v/>
      </c>
      <c r="DZ22" t="n">
        <v/>
      </c>
      <c r="EA22" t="n">
        <v/>
      </c>
      <c r="EB22" t="n">
        <v/>
      </c>
      <c r="EC22" t="n">
        <v/>
      </c>
      <c r="ED22" t="n">
        <v/>
      </c>
      <c r="EE22" t="n">
        <v/>
      </c>
      <c r="EF22" t="n">
        <v/>
      </c>
      <c r="EG22" t="n">
        <v/>
      </c>
      <c r="EH22" t="n">
        <v/>
      </c>
      <c r="EI22" t="inlineStr">
        <is>
          <t>Tidak ada masalah</t>
        </is>
      </c>
      <c r="EJ22" t="n">
        <v>0</v>
      </c>
      <c r="EK22" t="n">
        <v>0</v>
      </c>
      <c r="EL22" t="n">
        <v>0</v>
      </c>
      <c r="EM22" t="n">
        <v>1</v>
      </c>
      <c r="EN22" t="n">
        <v>0</v>
      </c>
      <c r="EO22" t="n">
        <v/>
      </c>
      <c r="EP22" t="inlineStr">
        <is>
          <t>Ya, cukup jelas dan mudah diikuti</t>
        </is>
      </c>
      <c r="EQ22" t="inlineStr">
        <is>
          <t>Bukan pelatihan</t>
        </is>
      </c>
      <c r="ER22" t="inlineStr">
        <is>
          <t>CPO atau pendamping</t>
        </is>
      </c>
      <c r="ES22" t="n">
        <v>1</v>
      </c>
      <c r="ET22" t="n">
        <v>0</v>
      </c>
      <c r="EU22" t="n">
        <v>0</v>
      </c>
      <c r="EV22" t="n">
        <v>0</v>
      </c>
      <c r="EW22" t="n">
        <v/>
      </c>
      <c r="EX22" t="inlineStr">
        <is>
          <t>Anggota keluarga - Laki-laki</t>
        </is>
      </c>
      <c r="EY22" t="n">
        <v>1</v>
      </c>
      <c r="EZ22" t="n">
        <v>0</v>
      </c>
      <c r="FA22" t="n">
        <v>0</v>
      </c>
      <c r="FB22" t="n">
        <v/>
      </c>
      <c r="FC22" t="inlineStr">
        <is>
          <t>Setiap minggu</t>
        </is>
      </c>
      <c r="FD22" t="n">
        <v/>
      </c>
      <c r="FE22" t="inlineStr">
        <is>
          <t>Tidak mengetahui</t>
        </is>
      </c>
      <c r="FF22" t="inlineStr">
        <is>
          <t>Tidak pernah</t>
        </is>
      </c>
      <c r="FG22" t="inlineStr">
        <is>
          <t>Mengetahui</t>
        </is>
      </c>
      <c r="FH22" t="inlineStr">
        <is>
          <t>Sering (setiap minggu)</t>
        </is>
      </c>
      <c r="FI22" t="inlineStr">
        <is>
          <t>Mengetahui</t>
        </is>
      </c>
      <c r="FJ22" t="inlineStr">
        <is>
          <t>Selalu (setiap hari)</t>
        </is>
      </c>
      <c r="FK22" t="inlineStr">
        <is>
          <t>Tidak mengetahui</t>
        </is>
      </c>
      <c r="FL22" t="inlineStr">
        <is>
          <t>Tidak pernah</t>
        </is>
      </c>
      <c r="FM22" t="inlineStr">
        <is>
          <t>Mengetahui</t>
        </is>
      </c>
      <c r="FN22" t="inlineStr">
        <is>
          <t>Selalu (setiap hari)</t>
        </is>
      </c>
      <c r="FO22" t="inlineStr">
        <is>
          <t>Tidak mengetahui</t>
        </is>
      </c>
      <c r="FP22" t="inlineStr">
        <is>
          <t>Tidak pernah</t>
        </is>
      </c>
      <c r="FQ22" t="inlineStr">
        <is>
          <t>Mengetahui</t>
        </is>
      </c>
      <c r="FR22" t="inlineStr">
        <is>
          <t>Ya</t>
        </is>
      </c>
      <c r="FS22" t="inlineStr">
        <is>
          <t>Mengetahui</t>
        </is>
      </c>
      <c r="FT22" t="inlineStr">
        <is>
          <t>Ya, selalu</t>
        </is>
      </c>
      <c r="FU22" t="inlineStr">
        <is>
          <t>Laki-laki dewasa</t>
        </is>
      </c>
      <c r="FV22" t="n">
        <v>1</v>
      </c>
      <c r="FW22" t="n">
        <v>0</v>
      </c>
      <c r="FX22" t="n">
        <v>0</v>
      </c>
      <c r="FY22" t="n">
        <v>0</v>
      </c>
      <c r="FZ22" t="inlineStr">
        <is>
          <t>Memahami</t>
        </is>
      </c>
      <c r="GA22" t="inlineStr">
        <is>
          <t>CPO</t>
        </is>
      </c>
      <c r="GB22" t="n">
        <v>1</v>
      </c>
      <c r="GC22" t="n">
        <v>0</v>
      </c>
      <c r="GD22" t="n">
        <v>0</v>
      </c>
      <c r="GE22" t="n">
        <v>0</v>
      </c>
      <c r="GF22" t="n">
        <v/>
      </c>
      <c r="GG22" t="inlineStr">
        <is>
          <t>Sering</t>
        </is>
      </c>
      <c r="GH22" t="inlineStr">
        <is>
          <t>Tidak</t>
        </is>
      </c>
      <c r="GI22" t="n">
        <v/>
      </c>
      <c r="GJ22" t="n">
        <v/>
      </c>
      <c r="GK22" t="n">
        <v/>
      </c>
      <c r="GL22" t="n">
        <v/>
      </c>
      <c r="GM22" t="n">
        <v/>
      </c>
      <c r="GN22" t="n">
        <v/>
      </c>
      <c r="GO22" t="n">
        <v/>
      </c>
      <c r="GP22" t="inlineStr">
        <is>
          <t>Penuh (100%)</t>
        </is>
      </c>
      <c r="GQ22" t="inlineStr">
        <is>
          <t>LPG</t>
        </is>
      </c>
      <c r="GR22" t="n">
        <v>1</v>
      </c>
      <c r="GS22" t="n">
        <v>0</v>
      </c>
      <c r="GT22" t="n">
        <v>0</v>
      </c>
      <c r="GU22" t="n">
        <v>0</v>
      </c>
      <c r="GV22" t="n">
        <v>0</v>
      </c>
      <c r="GW22" t="n">
        <v>0</v>
      </c>
      <c r="GX22" t="n">
        <v>0</v>
      </c>
      <c r="GY22" t="n">
        <v/>
      </c>
      <c r="GZ22" t="inlineStr">
        <is>
          <t>Ya</t>
        </is>
      </c>
      <c r="HA22" t="n">
        <v/>
      </c>
      <c r="HB22" t="n">
        <v/>
      </c>
      <c r="HC22" t="n">
        <v/>
      </c>
      <c r="HD22" t="n">
        <v/>
      </c>
      <c r="HE22" t="n">
        <v>18</v>
      </c>
      <c r="HF22" t="n">
        <v>150000</v>
      </c>
      <c r="HG22" t="n">
        <v>0</v>
      </c>
      <c r="HH22" t="n">
        <v>0</v>
      </c>
      <c r="HI22" t="n">
        <v/>
      </c>
      <c r="HJ22" t="n">
        <v/>
      </c>
      <c r="HK22" t="n">
        <v/>
      </c>
      <c r="HL22" t="n">
        <v/>
      </c>
      <c r="HM22" t="n">
        <v/>
      </c>
      <c r="HN22" t="n">
        <v/>
      </c>
      <c r="HO22" t="n">
        <v/>
      </c>
      <c r="HP22" t="n">
        <v/>
      </c>
      <c r="HQ22" t="n">
        <v/>
      </c>
      <c r="HR22" t="n">
        <v/>
      </c>
      <c r="HS22" t="n">
        <v/>
      </c>
      <c r="HT22" t="n">
        <v/>
      </c>
      <c r="HU22" t="n">
        <v/>
      </c>
      <c r="HV22" t="n">
        <v/>
      </c>
      <c r="HW22" t="n">
        <v/>
      </c>
      <c r="HX22" t="n">
        <v/>
      </c>
      <c r="HY22" t="n">
        <v/>
      </c>
      <c r="HZ22" t="n">
        <v/>
      </c>
      <c r="IA22" t="n">
        <v>18</v>
      </c>
      <c r="IB22" t="n">
        <v>150000</v>
      </c>
      <c r="IC22" t="n">
        <v/>
      </c>
      <c r="ID22" t="n">
        <v/>
      </c>
      <c r="IE22" t="n">
        <v/>
      </c>
      <c r="IF22" t="n">
        <v/>
      </c>
      <c r="IG22" t="n">
        <v/>
      </c>
      <c r="IH22" t="n">
        <v/>
      </c>
      <c r="II22" t="n">
        <v/>
      </c>
      <c r="IJ22" t="n">
        <v/>
      </c>
      <c r="IK22" t="inlineStr">
        <is>
          <t>30-50 kg</t>
        </is>
      </c>
      <c r="IL22" t="inlineStr">
        <is>
          <t>3-5 jam</t>
        </is>
      </c>
      <c r="IM22" t="inlineStr">
        <is>
          <t>Ya</t>
        </is>
      </c>
      <c r="IN22" t="inlineStr">
        <is>
          <t>Tidak</t>
        </is>
      </c>
      <c r="IO22" t="inlineStr">
        <is>
          <t>Tidak ada perubahan</t>
        </is>
      </c>
      <c r="IP22" t="n">
        <v/>
      </c>
      <c r="IQ22" t="inlineStr">
        <is>
          <t>Tidak pernah</t>
        </is>
      </c>
      <c r="IR22" t="n">
        <v/>
      </c>
      <c r="IS22" t="n">
        <v/>
      </c>
      <c r="IT22" t="n">
        <v/>
      </c>
      <c r="IU22" t="n">
        <v/>
      </c>
      <c r="IV22" t="n">
        <v/>
      </c>
      <c r="IW22" t="n">
        <v/>
      </c>
      <c r="IX22" t="n">
        <v/>
      </c>
      <c r="IY22" t="n">
        <v/>
      </c>
      <c r="IZ22" t="inlineStr">
        <is>
          <t>Tidak pernah</t>
        </is>
      </c>
      <c r="JA22" t="n">
        <v/>
      </c>
      <c r="JB22" t="n">
        <v/>
      </c>
      <c r="JC22" t="n">
        <v/>
      </c>
      <c r="JD22" t="n">
        <v/>
      </c>
      <c r="JE22" t="n">
        <v/>
      </c>
      <c r="JF22" t="n">
        <v/>
      </c>
      <c r="JG22" t="n">
        <v/>
      </c>
      <c r="JH22" t="n">
        <v/>
      </c>
      <c r="JI22" t="inlineStr">
        <is>
          <t>Tidak pernah</t>
        </is>
      </c>
      <c r="JJ22" t="n">
        <v/>
      </c>
      <c r="JK22" t="n">
        <v/>
      </c>
      <c r="JL22" t="n">
        <v/>
      </c>
      <c r="JM22" t="n">
        <v/>
      </c>
      <c r="JN22" t="n">
        <v/>
      </c>
      <c r="JO22" t="n">
        <v/>
      </c>
      <c r="JP22" t="n">
        <v/>
      </c>
      <c r="JQ22" t="n">
        <v/>
      </c>
      <c r="JR22" t="inlineStr">
        <is>
          <t>Tidak pernah</t>
        </is>
      </c>
      <c r="JS22" t="n">
        <v/>
      </c>
      <c r="JT22" t="n">
        <v/>
      </c>
      <c r="JU22" t="n">
        <v/>
      </c>
      <c r="JV22" t="n">
        <v/>
      </c>
      <c r="JW22" t="n">
        <v/>
      </c>
      <c r="JX22" t="n">
        <v/>
      </c>
      <c r="JY22" t="n">
        <v/>
      </c>
      <c r="JZ22" t="n">
        <v/>
      </c>
      <c r="KA22" t="inlineStr">
        <is>
          <t>Tidak pernah</t>
        </is>
      </c>
      <c r="KB22" t="n">
        <v/>
      </c>
      <c r="KC22" t="n">
        <v/>
      </c>
      <c r="KD22" t="n">
        <v/>
      </c>
      <c r="KE22" t="n">
        <v/>
      </c>
      <c r="KF22" t="n">
        <v/>
      </c>
      <c r="KG22" t="n">
        <v/>
      </c>
      <c r="KH22" t="n">
        <v/>
      </c>
      <c r="KI22" t="n">
        <v/>
      </c>
      <c r="KJ22" t="inlineStr">
        <is>
          <t>Tidak pernah</t>
        </is>
      </c>
      <c r="KK22" t="n">
        <v/>
      </c>
      <c r="KL22" t="n">
        <v/>
      </c>
      <c r="KM22" t="n">
        <v/>
      </c>
      <c r="KN22" t="n">
        <v/>
      </c>
      <c r="KO22" t="n">
        <v/>
      </c>
      <c r="KP22" t="n">
        <v/>
      </c>
      <c r="KQ22" t="n">
        <v/>
      </c>
      <c r="KR22" t="n">
        <v/>
      </c>
      <c r="KS22" t="inlineStr">
        <is>
          <t>Tidak ada perubahan</t>
        </is>
      </c>
      <c r="KT22" t="inlineStr">
        <is>
          <t>0-1 kali</t>
        </is>
      </c>
      <c r="KU22" t="inlineStr">
        <is>
          <t>0-1 kali</t>
        </is>
      </c>
      <c r="KV22" t="inlineStr">
        <is>
          <t>Tidak ada</t>
        </is>
      </c>
      <c r="KW22" t="n">
        <v>0</v>
      </c>
      <c r="KX22" t="n">
        <v>0</v>
      </c>
      <c r="KY22" t="n">
        <v>0</v>
      </c>
      <c r="KZ22" t="n">
        <v>1</v>
      </c>
      <c r="LA22" t="inlineStr">
        <is>
          <t>Tidak ada perubahan</t>
        </is>
      </c>
      <c r="LB22" t="inlineStr">
        <is>
          <t>Tidak ada perubahan</t>
        </is>
      </c>
      <c r="LC22" t="n">
        <v>0</v>
      </c>
      <c r="LD22" t="n">
        <v>6</v>
      </c>
      <c r="LE22" t="n">
        <v>0</v>
      </c>
      <c r="LF22" t="n">
        <v>0</v>
      </c>
      <c r="LG22" t="inlineStr">
        <is>
          <t>Ya</t>
        </is>
      </c>
      <c r="LH22" t="n">
        <v>750000</v>
      </c>
      <c r="LI22" t="n">
        <v/>
      </c>
      <c r="LJ22" t="inlineStr">
        <is>
          <t>Kebutuhan rumah tangga</t>
        </is>
      </c>
      <c r="LK22" t="n">
        <v>0</v>
      </c>
      <c r="LL22" t="n">
        <v>0</v>
      </c>
      <c r="LM22" t="n">
        <v>0</v>
      </c>
      <c r="LN22" t="n">
        <v>0</v>
      </c>
      <c r="LO22" t="n">
        <v>1</v>
      </c>
      <c r="LP22" t="n">
        <v>0</v>
      </c>
      <c r="LQ22" t="n">
        <v>0</v>
      </c>
      <c r="LR22" t="n">
        <v/>
      </c>
      <c r="LS22" t="n">
        <v>20</v>
      </c>
      <c r="LT22" t="n">
        <v>0</v>
      </c>
      <c r="LU22" t="n">
        <v>0</v>
      </c>
      <c r="LV22" t="n">
        <v>5</v>
      </c>
      <c r="LW22" t="n">
        <v>0</v>
      </c>
      <c r="LX22" t="n">
        <v>0</v>
      </c>
      <c r="LY22" t="n">
        <v>15</v>
      </c>
      <c r="LZ22" t="n">
        <v>0</v>
      </c>
      <c r="MA22" t="n">
        <v>0</v>
      </c>
      <c r="MB22" t="inlineStr">
        <is>
          <t>Tidak</t>
        </is>
      </c>
      <c r="MC22" t="n">
        <v>0</v>
      </c>
      <c r="MD22" t="n">
        <v>0</v>
      </c>
      <c r="ME22" t="n">
        <v>60</v>
      </c>
      <c r="MF22" t="n">
        <v>0</v>
      </c>
      <c r="MG22" t="n">
        <v>0</v>
      </c>
      <c r="MH22" t="n">
        <v>0</v>
      </c>
      <c r="MI22" t="n">
        <v/>
      </c>
      <c r="MJ22" t="n">
        <v/>
      </c>
      <c r="MK22" t="n">
        <v/>
      </c>
      <c r="ML22" t="n">
        <v/>
      </c>
      <c r="MM22" t="n">
        <v/>
      </c>
      <c r="MN22" t="n">
        <v/>
      </c>
      <c r="MO22" t="n">
        <v/>
      </c>
      <c r="MP22" t="n">
        <v/>
      </c>
      <c r="MQ22" t="n">
        <v/>
      </c>
      <c r="MR22" t="inlineStr">
        <is>
          <t>Tidak ada waktu yang dihemat</t>
        </is>
      </c>
      <c r="MS22" t="n">
        <v/>
      </c>
      <c r="MT22" t="inlineStr">
        <is>
          <t>Tidak ada waktu yang dihemat</t>
        </is>
      </c>
      <c r="MU22" t="inlineStr">
        <is>
          <t>Tidak</t>
        </is>
      </c>
      <c r="MV22" t="n">
        <v/>
      </c>
      <c r="MW22" t="n">
        <v/>
      </c>
      <c r="MX22" t="n">
        <v/>
      </c>
      <c r="MY22" t="n">
        <v/>
      </c>
      <c r="MZ22" t="n">
        <v/>
      </c>
      <c r="NA22" t="n">
        <v/>
      </c>
      <c r="NB22" t="n">
        <v/>
      </c>
      <c r="NC22" t="n">
        <v/>
      </c>
      <c r="ND22" t="n">
        <v/>
      </c>
      <c r="NE22" t="n">
        <v/>
      </c>
      <c r="NF22" t="n">
        <v/>
      </c>
      <c r="NG22" t="n">
        <v/>
      </c>
      <c r="NH22" t="n">
        <v/>
      </c>
      <c r="NI22" t="n">
        <v/>
      </c>
      <c r="NJ22" t="n">
        <v/>
      </c>
      <c r="NK22" t="n">
        <v/>
      </c>
      <c r="NL22" t="inlineStr">
        <is>
          <t>Tidak</t>
        </is>
      </c>
      <c r="NM22" t="inlineStr">
        <is>
          <t>Kombinasi dana mandiri dan dana hibah</t>
        </is>
      </c>
      <c r="NN22" t="inlineStr">
        <is>
          <t>1.000.001-3.000.000</t>
        </is>
      </c>
      <c r="NO22" t="inlineStr">
        <is>
          <t>Program CSR perusahaan</t>
        </is>
      </c>
      <c r="NP22" t="n">
        <v/>
      </c>
      <c r="NQ22" t="n">
        <v/>
      </c>
      <c r="NR22" t="n">
        <v/>
      </c>
      <c r="NS22" t="n">
        <v/>
      </c>
      <c r="NT22" t="n">
        <v/>
      </c>
      <c r="NU22" t="n">
        <v/>
      </c>
      <c r="NV22" t="inlineStr">
        <is>
          <t>Anggota keluarga - Laki-laki dewasa</t>
        </is>
      </c>
      <c r="NW22" t="n">
        <v/>
      </c>
      <c r="NX22" t="inlineStr">
        <is>
          <t>Sama saja</t>
        </is>
      </c>
      <c r="NY22" t="n">
        <v>180</v>
      </c>
      <c r="NZ22" t="n">
        <v>0</v>
      </c>
      <c r="OA22" t="n">
        <v>0</v>
      </c>
      <c r="OB22" t="n">
        <v>10</v>
      </c>
      <c r="OC22" t="n">
        <v>20</v>
      </c>
      <c r="OD22" t="n">
        <v>0</v>
      </c>
      <c r="OE22" t="inlineStr">
        <is>
          <t>Tidak ada perubahan</t>
        </is>
      </c>
      <c r="OF22" t="inlineStr">
        <is>
          <t>Sama saja (tidak ada perbedaan waktu memasak MAUPUN rasa/bau makanan bila dibandingkan penggunaan sebelumnya)</t>
        </is>
      </c>
      <c r="OG22" t="inlineStr">
        <is>
          <t>Ya</t>
        </is>
      </c>
      <c r="OH22" t="n">
        <v>0</v>
      </c>
      <c r="OI22" t="n">
        <v>3</v>
      </c>
      <c r="OJ22" t="n">
        <v>0</v>
      </c>
      <c r="OK22" t="n">
        <v>0</v>
      </c>
      <c r="OL22" t="n">
        <v>0</v>
      </c>
      <c r="OM22" t="n">
        <v>0</v>
      </c>
      <c r="ON22" t="n">
        <v>0</v>
      </c>
      <c r="OO22" t="n">
        <v>0</v>
      </c>
      <c r="OP22" t="inlineStr">
        <is>
          <t>Sapi perah</t>
        </is>
      </c>
      <c r="OQ22" t="n">
        <v>0</v>
      </c>
      <c r="OR22" t="n">
        <v>1</v>
      </c>
      <c r="OS22" t="n">
        <v>0</v>
      </c>
      <c r="OT22" t="n">
        <v>0</v>
      </c>
      <c r="OU22" t="n">
        <v>0</v>
      </c>
      <c r="OV22" t="n">
        <v>0</v>
      </c>
      <c r="OW22" t="n">
        <v>0</v>
      </c>
      <c r="OX22" t="n">
        <v>0</v>
      </c>
      <c r="OY22" t="n">
        <v>0</v>
      </c>
      <c r="OZ22" t="inlineStr">
        <is>
          <t>Sapi perah</t>
        </is>
      </c>
      <c r="PA22" t="n">
        <v>0</v>
      </c>
      <c r="PB22" t="n">
        <v>1</v>
      </c>
      <c r="PC22" t="n">
        <v>0</v>
      </c>
      <c r="PD22" t="n">
        <v>0</v>
      </c>
      <c r="PE22" t="n">
        <v>0</v>
      </c>
      <c r="PF22" t="n">
        <v>0</v>
      </c>
      <c r="PG22" t="n">
        <v>0</v>
      </c>
      <c r="PH22" t="n">
        <v>0</v>
      </c>
      <c r="PI22" t="n">
        <v>0</v>
      </c>
      <c r="PJ22" t="inlineStr">
        <is>
          <t>Tidak ada</t>
        </is>
      </c>
      <c r="PK22" t="n">
        <v>0</v>
      </c>
      <c r="PL22" t="n">
        <v>0</v>
      </c>
      <c r="PM22" t="n">
        <v>0</v>
      </c>
      <c r="PN22" t="n">
        <v>0</v>
      </c>
      <c r="PO22" t="n">
        <v>0</v>
      </c>
      <c r="PP22" t="n">
        <v>0</v>
      </c>
      <c r="PQ22" t="n">
        <v>0</v>
      </c>
      <c r="PR22" t="n">
        <v>0</v>
      </c>
      <c r="PS22" t="n">
        <v>1</v>
      </c>
      <c r="PT22" t="n">
        <v/>
      </c>
      <c r="PU22" t="n">
        <v/>
      </c>
      <c r="PV22" t="n">
        <v/>
      </c>
      <c r="PW22" t="n">
        <v/>
      </c>
      <c r="PX22" t="n">
        <v/>
      </c>
      <c r="PY22" t="n">
        <v/>
      </c>
      <c r="PZ22" t="n">
        <v/>
      </c>
      <c r="QA22" t="n">
        <v/>
      </c>
      <c r="QB22" t="n">
        <v/>
      </c>
      <c r="QC22" t="n">
        <v/>
      </c>
      <c r="QD22" t="n">
        <v/>
      </c>
      <c r="QE22" t="inlineStr">
        <is>
          <t>2-Dibuang ke sungai</t>
        </is>
      </c>
      <c r="QF22" t="n">
        <v>0</v>
      </c>
      <c r="QG22" t="n">
        <v>0</v>
      </c>
      <c r="QH22" t="n">
        <v>0</v>
      </c>
      <c r="QI22" t="n">
        <v>0</v>
      </c>
      <c r="QJ22" t="n">
        <v>0</v>
      </c>
      <c r="QK22" t="n">
        <v>0</v>
      </c>
      <c r="QL22" t="n">
        <v>1</v>
      </c>
      <c r="QM22" t="n">
        <v>0</v>
      </c>
      <c r="QN22" t="n">
        <v>0</v>
      </c>
      <c r="QO22" t="n">
        <v/>
      </c>
      <c r="QP22" t="n">
        <v/>
      </c>
      <c r="QQ22" t="n">
        <v/>
      </c>
      <c r="QR22" t="n">
        <v/>
      </c>
      <c r="QS22" t="n">
        <v/>
      </c>
      <c r="QT22" t="n">
        <v/>
      </c>
      <c r="QU22" t="n">
        <v/>
      </c>
      <c r="QV22" t="n">
        <v/>
      </c>
      <c r="QW22" t="n">
        <v/>
      </c>
      <c r="QX22" t="n">
        <v/>
      </c>
      <c r="QY22" t="n">
        <v/>
      </c>
      <c r="QZ22" t="n">
        <v/>
      </c>
      <c r="RA22" t="n">
        <v/>
      </c>
      <c r="RB22" t="n">
        <v/>
      </c>
      <c r="RC22" t="n">
        <v/>
      </c>
      <c r="RD22" t="n">
        <v/>
      </c>
      <c r="RE22" t="n">
        <v/>
      </c>
      <c r="RF22" t="n">
        <v/>
      </c>
      <c r="RG22" t="n">
        <v/>
      </c>
      <c r="RH22" t="n">
        <v/>
      </c>
      <c r="RI22" t="n">
        <v/>
      </c>
      <c r="RJ22" t="n">
        <v/>
      </c>
      <c r="RK22" t="n">
        <v/>
      </c>
      <c r="RL22" t="n">
        <v/>
      </c>
      <c r="RM22" t="n">
        <v/>
      </c>
      <c r="RN22" t="n">
        <v/>
      </c>
      <c r="RO22" t="n">
        <v/>
      </c>
      <c r="RP22" t="n">
        <v/>
      </c>
      <c r="RQ22" t="n">
        <v/>
      </c>
      <c r="RR22" t="n">
        <v/>
      </c>
      <c r="RS22" t="n">
        <v/>
      </c>
      <c r="RT22" t="n">
        <v/>
      </c>
      <c r="RU22" t="n">
        <v/>
      </c>
      <c r="RV22" t="n">
        <v/>
      </c>
      <c r="RW22" t="n">
        <v/>
      </c>
      <c r="RX22" t="n">
        <v/>
      </c>
      <c r="RY22" t="n">
        <v/>
      </c>
      <c r="RZ22" t="n">
        <v/>
      </c>
      <c r="SA22" t="n">
        <v/>
      </c>
      <c r="SB22" t="n">
        <v/>
      </c>
      <c r="SC22" t="n">
        <v/>
      </c>
      <c r="SD22" t="n">
        <v/>
      </c>
      <c r="SE22" t="n">
        <v/>
      </c>
      <c r="SF22" t="n">
        <v/>
      </c>
      <c r="SG22" t="n">
        <v/>
      </c>
      <c r="SH22" t="n">
        <v/>
      </c>
      <c r="SI22" t="n">
        <v/>
      </c>
      <c r="SJ22" t="n">
        <v/>
      </c>
      <c r="SK22" t="n">
        <v/>
      </c>
      <c r="SL22" t="n">
        <v/>
      </c>
      <c r="SM22" t="n">
        <v/>
      </c>
      <c r="SN22" t="n">
        <v/>
      </c>
      <c r="SO22" t="n">
        <v/>
      </c>
      <c r="SP22" t="n">
        <v/>
      </c>
      <c r="SQ22" t="n">
        <v/>
      </c>
      <c r="SR22" t="n">
        <v/>
      </c>
      <c r="SS22" t="n">
        <v/>
      </c>
      <c r="ST22" t="n">
        <v/>
      </c>
      <c r="SU22" t="n">
        <v/>
      </c>
      <c r="SV22" t="n">
        <v/>
      </c>
      <c r="SW22" t="n">
        <v/>
      </c>
      <c r="SX22" t="n">
        <v/>
      </c>
      <c r="SY22" t="n">
        <v/>
      </c>
      <c r="SZ22" t="n">
        <v>3</v>
      </c>
      <c r="TA22" t="n">
        <v/>
      </c>
      <c r="TB22" t="n">
        <v/>
      </c>
      <c r="TC22" t="n">
        <v/>
      </c>
      <c r="TD22" t="n">
        <v/>
      </c>
      <c r="TE22" t="n">
        <v/>
      </c>
      <c r="TF22" t="n">
        <v/>
      </c>
      <c r="TG22" t="n">
        <v/>
      </c>
      <c r="TH22" t="n">
        <v/>
      </c>
      <c r="TI22" t="n">
        <v/>
      </c>
      <c r="TJ22" t="n">
        <v/>
      </c>
      <c r="TK22" t="n">
        <v/>
      </c>
      <c r="TL22" t="n">
        <v/>
      </c>
      <c r="TM22" t="n">
        <v/>
      </c>
      <c r="TN22" t="n">
        <v/>
      </c>
      <c r="TO22" t="n">
        <v/>
      </c>
      <c r="TP22" t="n">
        <v/>
      </c>
      <c r="TQ22" t="n">
        <v/>
      </c>
      <c r="TR22" t="n">
        <v/>
      </c>
      <c r="TS22" t="n">
        <v/>
      </c>
      <c r="TT22" t="n">
        <v/>
      </c>
      <c r="TU22" t="n">
        <v/>
      </c>
      <c r="TV22" t="n">
        <v/>
      </c>
      <c r="TW22" t="n">
        <v/>
      </c>
      <c r="TX22" t="n">
        <v/>
      </c>
      <c r="TY22" t="n">
        <v/>
      </c>
      <c r="TZ22" t="n">
        <v/>
      </c>
      <c r="UA22" t="n">
        <v/>
      </c>
      <c r="UB22" t="n">
        <v/>
      </c>
      <c r="UC22" t="n">
        <v/>
      </c>
      <c r="UD22" t="n">
        <v/>
      </c>
      <c r="UE22" t="n">
        <v/>
      </c>
      <c r="UF22" t="n">
        <v/>
      </c>
      <c r="UG22" t="n">
        <v/>
      </c>
      <c r="UH22" t="n">
        <v/>
      </c>
      <c r="UI22" t="n">
        <v/>
      </c>
      <c r="UJ22" t="n">
        <v/>
      </c>
      <c r="UK22" t="n">
        <v/>
      </c>
      <c r="UL22" t="n">
        <v/>
      </c>
      <c r="UM22" t="n">
        <v/>
      </c>
      <c r="UN22" t="n">
        <v/>
      </c>
      <c r="UO22" t="n">
        <v/>
      </c>
      <c r="UP22" t="n">
        <v/>
      </c>
      <c r="UQ22" t="n">
        <v/>
      </c>
      <c r="UR22" t="n">
        <v/>
      </c>
      <c r="US22" t="n">
        <v/>
      </c>
      <c r="UT22" t="n">
        <v/>
      </c>
      <c r="UU22" t="n">
        <v/>
      </c>
      <c r="UV22" t="inlineStr">
        <is>
          <t>Pemberian pakan di kandang</t>
        </is>
      </c>
      <c r="UW22" t="n">
        <v/>
      </c>
      <c r="UX22" t="n">
        <v/>
      </c>
      <c r="UY22" t="n">
        <v/>
      </c>
      <c r="UZ22" t="n">
        <v/>
      </c>
      <c r="VA22" t="n">
        <v/>
      </c>
      <c r="VB22" t="n">
        <v/>
      </c>
      <c r="VC22" t="n">
        <v/>
      </c>
      <c r="VD22" t="inlineStr">
        <is>
          <t>Sangat jarang (&gt;1 bulan sekali)</t>
        </is>
      </c>
      <c r="VE22" t="n">
        <v/>
      </c>
      <c r="VF22" t="n">
        <v/>
      </c>
      <c r="VG22" t="n">
        <v/>
      </c>
      <c r="VH22" t="n">
        <v/>
      </c>
      <c r="VI22" t="n">
        <v/>
      </c>
      <c r="VJ22" t="n">
        <v/>
      </c>
      <c r="VK22" t="n">
        <v/>
      </c>
      <c r="VL22" t="inlineStr">
        <is>
          <t>Sering (1 kali sehari)</t>
        </is>
      </c>
      <c r="VM22" t="n">
        <v/>
      </c>
      <c r="VN22" t="n">
        <v/>
      </c>
      <c r="VO22" t="n">
        <v/>
      </c>
      <c r="VP22" t="n">
        <v/>
      </c>
      <c r="VQ22" t="n">
        <v/>
      </c>
      <c r="VR22" t="n">
        <v/>
      </c>
      <c r="VS22" t="n">
        <v/>
      </c>
      <c r="VT22" t="n">
        <v/>
      </c>
      <c r="VU22" t="n">
        <v/>
      </c>
      <c r="VV22" t="n">
        <v/>
      </c>
      <c r="VW22" t="n">
        <v/>
      </c>
      <c r="VX22" t="n">
        <v/>
      </c>
      <c r="VY22" t="n">
        <v/>
      </c>
      <c r="VZ22" t="n">
        <v/>
      </c>
      <c r="WA22" t="n">
        <v/>
      </c>
      <c r="WB22" t="n">
        <v/>
      </c>
      <c r="WC22" t="n">
        <v/>
      </c>
      <c r="WD22" t="n">
        <v/>
      </c>
      <c r="WE22" t="n">
        <v/>
      </c>
      <c r="WF22" t="inlineStr">
        <is>
          <t>3-Disimpan terbuka (dry lot)</t>
        </is>
      </c>
      <c r="WG22" t="n">
        <v>0</v>
      </c>
      <c r="WH22" t="n">
        <v>0</v>
      </c>
      <c r="WI22" t="n">
        <v>0</v>
      </c>
      <c r="WJ22" t="n">
        <v>0</v>
      </c>
      <c r="WK22" t="n">
        <v>0</v>
      </c>
      <c r="WL22" t="n">
        <v>0</v>
      </c>
      <c r="WM22" t="n">
        <v>1</v>
      </c>
      <c r="WN22" t="n">
        <v>0</v>
      </c>
      <c r="WO22" t="n">
        <v>0</v>
      </c>
      <c r="WP22" t="n">
        <v>0</v>
      </c>
      <c r="WQ22" t="n">
        <v>0</v>
      </c>
      <c r="WR22" t="n">
        <v>0</v>
      </c>
      <c r="WS22" t="n">
        <v/>
      </c>
      <c r="WT22" t="n">
        <v/>
      </c>
      <c r="WU22" t="n">
        <v/>
      </c>
      <c r="WV22" t="n">
        <v/>
      </c>
      <c r="WW22" t="n">
        <v/>
      </c>
      <c r="WX22" t="n">
        <v/>
      </c>
      <c r="WY22" t="n">
        <v/>
      </c>
      <c r="WZ22" t="n">
        <v/>
      </c>
      <c r="XA22" t="n">
        <v/>
      </c>
      <c r="XB22" t="n">
        <v/>
      </c>
      <c r="XC22" t="n">
        <v/>
      </c>
      <c r="XD22" t="n">
        <v/>
      </c>
      <c r="XE22" t="n">
        <v/>
      </c>
      <c r="XF22" t="n">
        <v/>
      </c>
      <c r="XG22" t="n">
        <v/>
      </c>
      <c r="XH22" t="n">
        <v/>
      </c>
      <c r="XI22" t="n">
        <v/>
      </c>
      <c r="XJ22" t="n">
        <v/>
      </c>
      <c r="XK22" t="n">
        <v/>
      </c>
      <c r="XL22" t="n">
        <v/>
      </c>
      <c r="XM22" t="n">
        <v/>
      </c>
      <c r="XN22" t="n">
        <v/>
      </c>
      <c r="XO22" t="n">
        <v/>
      </c>
      <c r="XP22" t="n">
        <v/>
      </c>
      <c r="XQ22" t="n">
        <v/>
      </c>
      <c r="XR22" t="n">
        <v/>
      </c>
      <c r="XS22" t="n">
        <v/>
      </c>
      <c r="XT22" t="n">
        <v/>
      </c>
      <c r="XU22" t="n">
        <v/>
      </c>
      <c r="XV22" t="n">
        <v/>
      </c>
      <c r="XW22" t="n">
        <v/>
      </c>
      <c r="XX22" t="n">
        <v/>
      </c>
      <c r="XY22" t="n">
        <v/>
      </c>
      <c r="XZ22" t="n">
        <v/>
      </c>
      <c r="YA22" t="n">
        <v/>
      </c>
      <c r="YB22" t="n">
        <v/>
      </c>
      <c r="YC22" t="n">
        <v/>
      </c>
      <c r="YD22" t="n">
        <v/>
      </c>
      <c r="YE22" t="n">
        <v/>
      </c>
      <c r="YF22" t="n">
        <v/>
      </c>
      <c r="YG22" t="n">
        <v/>
      </c>
      <c r="YH22" t="n">
        <v/>
      </c>
      <c r="YI22" t="n">
        <v/>
      </c>
      <c r="YJ22" t="n">
        <v/>
      </c>
      <c r="YK22" t="n">
        <v/>
      </c>
      <c r="YL22" t="n">
        <v/>
      </c>
      <c r="YM22" t="n">
        <v/>
      </c>
      <c r="YN22" t="n">
        <v/>
      </c>
      <c r="YO22" t="n">
        <v/>
      </c>
      <c r="YP22" t="n">
        <v/>
      </c>
      <c r="YQ22" t="n">
        <v/>
      </c>
      <c r="YR22" t="n">
        <v/>
      </c>
      <c r="YS22" t="n">
        <v/>
      </c>
      <c r="YT22" t="n">
        <v/>
      </c>
      <c r="YU22" t="n">
        <v/>
      </c>
      <c r="YV22" t="n">
        <v/>
      </c>
      <c r="YW22" t="n">
        <v/>
      </c>
      <c r="YX22" t="n">
        <v/>
      </c>
      <c r="YY22" t="n">
        <v/>
      </c>
      <c r="YZ22" t="n">
        <v/>
      </c>
      <c r="ZA22" t="n">
        <v/>
      </c>
      <c r="ZB22" t="n">
        <v/>
      </c>
      <c r="ZC22" t="n">
        <v/>
      </c>
      <c r="ZD22" t="n">
        <v/>
      </c>
      <c r="ZE22" t="n">
        <v/>
      </c>
      <c r="ZF22" t="n">
        <v/>
      </c>
      <c r="ZG22" t="n">
        <v/>
      </c>
      <c r="ZH22" t="n">
        <v/>
      </c>
      <c r="ZI22" t="n">
        <v/>
      </c>
      <c r="ZJ22" t="n">
        <v/>
      </c>
      <c r="ZK22" t="n">
        <v/>
      </c>
      <c r="ZL22" t="n">
        <v/>
      </c>
      <c r="ZM22" t="n">
        <v/>
      </c>
      <c r="ZN22" t="n">
        <v/>
      </c>
      <c r="ZO22" t="n">
        <v/>
      </c>
      <c r="ZP22" t="n">
        <v/>
      </c>
      <c r="ZQ22" t="n">
        <v/>
      </c>
      <c r="ZR22" t="n">
        <v/>
      </c>
      <c r="ZS22" t="n">
        <v/>
      </c>
      <c r="ZT22" t="n">
        <v/>
      </c>
      <c r="ZU22" t="n">
        <v/>
      </c>
      <c r="ZV22" t="n">
        <v/>
      </c>
      <c r="ZW22" t="n">
        <v>3</v>
      </c>
      <c r="ZX22" t="n">
        <v/>
      </c>
      <c r="ZY22" t="n">
        <v/>
      </c>
      <c r="ZZ22" t="n">
        <v/>
      </c>
      <c r="AAA22" t="n">
        <v/>
      </c>
      <c r="AAB22" t="n">
        <v/>
      </c>
      <c r="AAC22" t="n">
        <v/>
      </c>
      <c r="AAD22" t="n">
        <v/>
      </c>
      <c r="AAE22" t="inlineStr">
        <is>
          <t>Pakan segar (misal: rumput)</t>
        </is>
      </c>
      <c r="AAF22" t="n">
        <v/>
      </c>
      <c r="AAG22" t="n">
        <v/>
      </c>
      <c r="AAH22" t="n">
        <v/>
      </c>
      <c r="AAI22" t="n">
        <v/>
      </c>
      <c r="AAJ22" t="n">
        <v/>
      </c>
      <c r="AAK22" t="n">
        <v/>
      </c>
      <c r="AAL22" t="inlineStr">
        <is>
          <t>Ya</t>
        </is>
      </c>
      <c r="AAM22" t="inlineStr">
        <is>
          <t>Padat</t>
        </is>
      </c>
      <c r="AAN22" t="n">
        <v>1</v>
      </c>
      <c r="AAO22" t="n">
        <v>0</v>
      </c>
      <c r="AAP22" t="n">
        <v/>
      </c>
      <c r="AAQ22" t="n">
        <v>40</v>
      </c>
      <c r="AAR22" t="inlineStr">
        <is>
          <t>Tidak</t>
        </is>
      </c>
      <c r="AAS22" t="inlineStr">
        <is>
          <t>Tidak mengetahui</t>
        </is>
      </c>
      <c r="AAT22" t="inlineStr">
        <is>
          <t>Digunakan untuk kegiatan peternakan sendiri</t>
        </is>
      </c>
      <c r="AAU22" t="n">
        <v>0</v>
      </c>
      <c r="AAV22" t="n">
        <v>1</v>
      </c>
      <c r="AAW22" t="n">
        <v>0</v>
      </c>
      <c r="AAX22" t="n">
        <v>0</v>
      </c>
      <c r="AAY22" t="n">
        <v>0</v>
      </c>
      <c r="AAZ22" t="n">
        <v>0</v>
      </c>
      <c r="ABA22" t="n">
        <v>0</v>
      </c>
      <c r="ABB22" t="n">
        <v/>
      </c>
      <c r="ABC22" t="n">
        <v/>
      </c>
      <c r="ABD22" t="n">
        <v/>
      </c>
      <c r="ABE22" t="n">
        <v/>
      </c>
      <c r="ABF22" t="n">
        <v/>
      </c>
      <c r="ABG22" t="n">
        <v/>
      </c>
      <c r="ABH22" t="n">
        <v/>
      </c>
      <c r="ABI22" t="inlineStr">
        <is>
          <t>Media ternak cacing</t>
        </is>
      </c>
      <c r="ABJ22" t="n">
        <v>0</v>
      </c>
      <c r="ABK22" t="n">
        <v>0</v>
      </c>
      <c r="ABL22" t="n">
        <v>1</v>
      </c>
      <c r="ABM22" t="n">
        <v>0</v>
      </c>
      <c r="ABN22" t="n">
        <v>0</v>
      </c>
      <c r="ABO22" t="n">
        <v/>
      </c>
      <c r="ABP22" t="n">
        <v/>
      </c>
      <c r="ABQ22" t="n">
        <v/>
      </c>
      <c r="ABR22" t="n">
        <v/>
      </c>
      <c r="ABS22" t="n">
        <v/>
      </c>
      <c r="ABT22" t="n">
        <v/>
      </c>
      <c r="ABU22" t="n">
        <v/>
      </c>
      <c r="ABV22" t="n">
        <v/>
      </c>
      <c r="ABW22" t="n">
        <v/>
      </c>
      <c r="ABX22" t="n">
        <v/>
      </c>
      <c r="ABY22" t="n">
        <v/>
      </c>
      <c r="ABZ22" t="n">
        <v/>
      </c>
      <c r="ACA22" t="n">
        <v/>
      </c>
      <c r="ACB22" t="n">
        <v/>
      </c>
      <c r="ACC22" t="n">
        <v/>
      </c>
      <c r="ACD22" t="n">
        <v/>
      </c>
      <c r="ACE22" t="n">
        <v/>
      </c>
      <c r="ACF22" t="n">
        <v/>
      </c>
      <c r="ACG22" t="n">
        <v/>
      </c>
      <c r="ACH22" t="n">
        <v/>
      </c>
      <c r="ACI22" t="inlineStr">
        <is>
          <t>Tidak ada perubahan</t>
        </is>
      </c>
      <c r="ACJ22" t="inlineStr">
        <is>
          <t>Tidak ada perubahan</t>
        </is>
      </c>
      <c r="ACK22" t="n">
        <v/>
      </c>
      <c r="ACL22" t="n">
        <v/>
      </c>
      <c r="ACM22" t="n">
        <v/>
      </c>
      <c r="ACN22" t="n">
        <v/>
      </c>
      <c r="ACO22" t="n">
        <v/>
      </c>
      <c r="ACP22" t="n">
        <v/>
      </c>
      <c r="ACQ22" t="n">
        <v/>
      </c>
      <c r="ACR22" t="n">
        <v/>
      </c>
      <c r="ACS22" t="n">
        <v/>
      </c>
      <c r="ACT22" t="inlineStr">
        <is>
          <t>Tidak</t>
        </is>
      </c>
      <c r="ACU22" t="inlineStr">
        <is>
          <t>Manfaat besar dan membantu kehidupan sehari-hari</t>
        </is>
      </c>
      <c r="ACV22" t="inlineStr">
        <is>
          <t>Sama saja</t>
        </is>
      </c>
      <c r="ACW22" t="inlineStr">
        <is>
          <t>Anggota keluarga - Perempuan dewasa</t>
        </is>
      </c>
      <c r="ACX22" t="inlineStr">
        <is>
          <t>Netral/tidak tahu</t>
        </is>
      </c>
      <c r="ACY22" t="inlineStr">
        <is>
          <t>Anggota keluarga - Laki-laki dewasa Anggota keluarga - Perempuan dewasa Anggota keluarga - Anak-anak Tidak ada manfaat</t>
        </is>
      </c>
      <c r="ACZ22" t="n">
        <v>1</v>
      </c>
      <c r="ADA22" t="n">
        <v>1</v>
      </c>
      <c r="ADB22" t="n">
        <v>1</v>
      </c>
      <c r="ADC22" t="n">
        <v>1</v>
      </c>
      <c r="ADD22" t="inlineStr">
        <is>
          <t>Sangat puas</t>
        </is>
      </c>
      <c r="ADE22" t="inlineStr">
        <is>
          <t>Sangat puas</t>
        </is>
      </c>
      <c r="ADF22" t="inlineStr">
        <is>
          <t>Sangat puas</t>
        </is>
      </c>
      <c r="ADG22" t="inlineStr">
        <is>
          <t>Sangat puas</t>
        </is>
      </c>
      <c r="ADH22" t="inlineStr">
        <is>
          <t>Ya</t>
        </is>
      </c>
      <c r="ADI22" t="inlineStr">
        <is>
          <t>Kompor dan Mixer</t>
        </is>
      </c>
      <c r="ADJ22" t="inlineStr">
        <is>
          <t>Puas</t>
        </is>
      </c>
      <c r="ADK22" t="n">
        <v/>
      </c>
      <c r="ADL22" t="n">
        <v/>
      </c>
      <c r="ADM22" t="n">
        <v/>
      </c>
      <c r="ADN22" t="n">
        <v/>
      </c>
      <c r="ADO22" t="n">
        <v/>
      </c>
      <c r="ADP22" t="n">
        <v/>
      </c>
      <c r="ADQ22" t="n">
        <v/>
      </c>
      <c r="ADR22" t="n">
        <v/>
      </c>
      <c r="ADS22" t="n">
        <v/>
      </c>
      <c r="ADT22" t="n">
        <v/>
      </c>
      <c r="ADU22" t="inlineStr">
        <is>
          <t>Menghubungi CPO atau pendamping</t>
        </is>
      </c>
      <c r="ADV22" t="n">
        <v>0</v>
      </c>
      <c r="ADW22" t="n">
        <v>0</v>
      </c>
      <c r="ADX22" t="n">
        <v>0</v>
      </c>
      <c r="ADY22" t="n">
        <v>0</v>
      </c>
      <c r="ADZ22" t="n">
        <v>1</v>
      </c>
      <c r="AEA22" t="n">
        <v>0</v>
      </c>
      <c r="AEB22" t="n">
        <v>0</v>
      </c>
      <c r="AEC22" t="n">
        <v>0</v>
      </c>
      <c r="AED22" t="n">
        <v/>
      </c>
      <c r="AEE22" t="inlineStr">
        <is>
          <t>Laki-laki dewasa</t>
        </is>
      </c>
      <c r="AEF22" t="n">
        <v/>
      </c>
      <c r="AEG22" t="inlineStr">
        <is>
          <t>Menelepon atau WA langsung</t>
        </is>
      </c>
      <c r="AEH22" t="n">
        <v/>
      </c>
      <c r="AEI22" t="inlineStr">
        <is>
          <t>Tidak</t>
        </is>
      </c>
      <c r="AEJ22" t="inlineStr">
        <is>
          <t>Ya, selalu</t>
        </is>
      </c>
      <c r="AEK22" t="inlineStr">
        <is>
          <t>Pengurangan pengeluaran rumah tangga (bahan bakar minyak, pupuk, dll.) Pasokan energi yang andal Lebih aman</t>
        </is>
      </c>
      <c r="AEL22" t="n">
        <v>1</v>
      </c>
      <c r="AEM22" t="n">
        <v>0</v>
      </c>
      <c r="AEN22" t="n">
        <v>1</v>
      </c>
      <c r="AEO22" t="n">
        <v>0</v>
      </c>
      <c r="AEP22" t="n">
        <v>1</v>
      </c>
      <c r="AEQ22" t="n">
        <v>0</v>
      </c>
      <c r="AER22" t="n">
        <v>0</v>
      </c>
      <c r="AES22" t="n">
        <v>0</v>
      </c>
      <c r="AET22" t="n">
        <v>0</v>
      </c>
      <c r="AEU22" t="n">
        <v>0</v>
      </c>
      <c r="AEV22" t="n">
        <v>0</v>
      </c>
      <c r="AEW22" t="n">
        <v>0</v>
      </c>
      <c r="AEX22" t="n">
        <v/>
      </c>
      <c r="AEY22" t="inlineStr">
        <is>
          <t>Mendukung lingkungan</t>
        </is>
      </c>
      <c r="AEZ22" t="n">
        <v/>
      </c>
      <c r="AFA22" t="inlineStr">
        <is>
          <t>Tetangga / teman / saudara</t>
        </is>
      </c>
      <c r="AFB22" t="n">
        <v/>
      </c>
      <c r="AFC22" t="inlineStr">
        <is>
          <t>Encang Areng-Digester 2026-01-30-13_49_4.jpeg</t>
        </is>
      </c>
      <c r="AFD22" t="inlineStr">
        <is>
          <t>https://kf.kobotoolbox.org/api/v2/assets/avstPQqLr3Ab3ZdcVTXZ6f/data/685588831/attachments/attBVFH2dR7eDUb7PajmpL2c/</t>
        </is>
      </c>
      <c r="AFE22" t="inlineStr">
        <is>
          <t>Encang Areng-Rumah 2026-01-29-13_49_54.jpeg</t>
        </is>
      </c>
      <c r="AFF22" t="inlineStr">
        <is>
          <t>https://kf.kobotoolbox.org/api/v2/assets/avstPQqLr3Ab3ZdcVTXZ6f/data/685588831/attachments/attK8i4FGMFRTL3RSiBSwEpx/</t>
        </is>
      </c>
      <c r="AFG22" t="inlineStr">
        <is>
          <t>Aep</t>
        </is>
      </c>
      <c r="AFH22" t="n">
        <v/>
      </c>
      <c r="AFI22" t="n">
        <v/>
      </c>
    </row>
    <row r="23">
      <c r="A23" s="93" t="n">
        <v>46079</v>
      </c>
      <c r="B23" s="93" t="n">
        <v>46085</v>
      </c>
      <c r="C23" t="inlineStr">
        <is>
          <t>aep</t>
        </is>
      </c>
      <c r="D23" t="inlineStr">
        <is>
          <t>enden</t>
        </is>
      </c>
      <c r="E23" t="n">
        <v>89671540821</v>
      </c>
      <c r="F23" t="inlineStr">
        <is>
          <t>-6.816319 107.58851 0 0</t>
        </is>
      </c>
      <c r="G23" t="n">
        <v>-6.816319</v>
      </c>
      <c r="H23" t="n">
        <v>107.58851</v>
      </c>
      <c r="I23" t="n">
        <v>0</v>
      </c>
      <c r="J23" t="n">
        <v>0</v>
      </c>
      <c r="K23" t="inlineStr">
        <is>
          <t>-6.816319, 107.58851</t>
        </is>
      </c>
      <c r="L23" t="inlineStr">
        <is>
          <t>-6.816335 107.588361 0 0</t>
        </is>
      </c>
      <c r="M23" t="n">
        <v>-6.816335</v>
      </c>
      <c r="N23" t="n">
        <v>107.588361</v>
      </c>
      <c r="O23" t="n">
        <v>0</v>
      </c>
      <c r="P23" t="n">
        <v>0</v>
      </c>
      <c r="Q23" t="inlineStr">
        <is>
          <t>-6.816335, 107.588361.</t>
        </is>
      </c>
      <c r="R23" t="inlineStr">
        <is>
          <t>Jawa Barat</t>
        </is>
      </c>
      <c r="S23" t="n">
        <v>0</v>
      </c>
      <c r="T23" t="n">
        <v>0</v>
      </c>
      <c r="U23" t="n">
        <v>1</v>
      </c>
      <c r="V23" t="n">
        <v>0</v>
      </c>
      <c r="W23" t="n">
        <v>0</v>
      </c>
      <c r="X23" t="n">
        <v>0</v>
      </c>
      <c r="Y23" t="n">
        <v>0</v>
      </c>
      <c r="Z23" t="n">
        <v>0</v>
      </c>
      <c r="AA23" t="n">
        <v>0</v>
      </c>
      <c r="AB23" t="n">
        <v>0</v>
      </c>
      <c r="AC23" t="inlineStr">
        <is>
          <t>BANDUNG</t>
        </is>
      </c>
      <c r="AD23" t="inlineStr">
        <is>
          <t>PARONGPONG</t>
        </is>
      </c>
      <c r="AE23" t="inlineStr">
        <is>
          <t>CIGUGURGIRANG</t>
        </is>
      </c>
      <c r="AF23" t="inlineStr">
        <is>
          <t>CV. DELTA CIPTA SENTOSA</t>
        </is>
      </c>
      <c r="AG23" t="inlineStr">
        <is>
          <t>DCP0058</t>
        </is>
      </c>
      <c r="AH23" t="n">
        <v>2</v>
      </c>
      <c r="AI23" t="inlineStr">
        <is>
          <t>VPA2</t>
        </is>
      </c>
      <c r="AJ23" t="inlineStr">
        <is>
          <t>Aktif</t>
        </is>
      </c>
      <c r="AK23" t="n">
        <v>63</v>
      </c>
      <c r="AL23" t="inlineStr">
        <is>
          <t>Laki-laki</t>
        </is>
      </c>
      <c r="AM23" t="inlineStr">
        <is>
          <t>Sudah menikah</t>
        </is>
      </c>
      <c r="AN23" t="inlineStr">
        <is>
          <t>SD/Sederajat</t>
        </is>
      </c>
      <c r="AO23" t="inlineStr">
        <is>
          <t>Peternak</t>
        </is>
      </c>
      <c r="AP23" t="n">
        <v>0</v>
      </c>
      <c r="AQ23" t="n">
        <v>1</v>
      </c>
      <c r="AR23" t="n">
        <v>0</v>
      </c>
      <c r="AS23" t="n">
        <v>0</v>
      </c>
      <c r="AT23" t="n">
        <v>0</v>
      </c>
      <c r="AU23" t="n">
        <v>0</v>
      </c>
      <c r="AV23" t="n">
        <v>0</v>
      </c>
      <c r="AW23" t="n">
        <v>0</v>
      </c>
      <c r="AX23" t="n">
        <v/>
      </c>
      <c r="AY23" t="inlineStr">
        <is>
          <t>Tidak ada</t>
        </is>
      </c>
      <c r="AZ23" t="n">
        <v>0</v>
      </c>
      <c r="BA23" t="n">
        <v>0</v>
      </c>
      <c r="BB23" t="n">
        <v>0</v>
      </c>
      <c r="BC23" t="n">
        <v>0</v>
      </c>
      <c r="BD23" t="n">
        <v>0</v>
      </c>
      <c r="BE23" t="n">
        <v>0</v>
      </c>
      <c r="BF23" t="n">
        <v>0</v>
      </c>
      <c r="BG23" t="n">
        <v>1</v>
      </c>
      <c r="BH23" t="n">
        <v/>
      </c>
      <c r="BI23" t="inlineStr">
        <is>
          <t>Rp2.500.000 - Rp3.500.000</t>
        </is>
      </c>
      <c r="BJ23" t="n">
        <v>1</v>
      </c>
      <c r="BK23" t="n">
        <v>1</v>
      </c>
      <c r="BL23" t="n">
        <v>0</v>
      </c>
      <c r="BM23" t="n">
        <v>0</v>
      </c>
      <c r="BN23" t="inlineStr">
        <is>
          <t>Milik sendiri</t>
        </is>
      </c>
      <c r="BO23" t="inlineStr">
        <is>
          <t>Permanen (dinding bata dan semen)</t>
        </is>
      </c>
      <c r="BP23" t="n">
        <v>1</v>
      </c>
      <c r="BQ23" t="n">
        <v>0</v>
      </c>
      <c r="BR23" t="n">
        <v>0</v>
      </c>
      <c r="BS23" t="n">
        <v>0</v>
      </c>
      <c r="BT23" t="n">
        <v>0</v>
      </c>
      <c r="BU23" t="n">
        <v/>
      </c>
      <c r="BV23" t="inlineStr">
        <is>
          <t>Keramik/ubin</t>
        </is>
      </c>
      <c r="BW23" t="n">
        <v>0</v>
      </c>
      <c r="BX23" t="n">
        <v>0</v>
      </c>
      <c r="BY23" t="n">
        <v>1</v>
      </c>
      <c r="BZ23" t="n">
        <v>0</v>
      </c>
      <c r="CA23" t="n">
        <v>0</v>
      </c>
      <c r="CB23" t="n">
        <v/>
      </c>
      <c r="CC23" t="inlineStr">
        <is>
          <t>Genting</t>
        </is>
      </c>
      <c r="CD23" t="n">
        <v>0</v>
      </c>
      <c r="CE23" t="n">
        <v>0</v>
      </c>
      <c r="CF23" t="n">
        <v>0</v>
      </c>
      <c r="CG23" t="n">
        <v>0</v>
      </c>
      <c r="CH23" t="n">
        <v>0</v>
      </c>
      <c r="CI23" t="n">
        <v>1</v>
      </c>
      <c r="CJ23" t="n">
        <v>0</v>
      </c>
      <c r="CK23" t="n">
        <v/>
      </c>
      <c r="CL23" t="inlineStr">
        <is>
          <t>Ya</t>
        </is>
      </c>
      <c r="CM23" t="n">
        <v>2024</v>
      </c>
      <c r="CN23" t="inlineStr">
        <is>
          <t>Fixed-Dome (Kubah Tetap)</t>
        </is>
      </c>
      <c r="CO23" t="inlineStr">
        <is>
          <t>4 m³ (2-3 ekor sapi, ±3 jam memasak/hari, ±30 kg slurry/hari)</t>
        </is>
      </c>
      <c r="CP23" t="inlineStr">
        <is>
          <t>Anggota keluarga - laki-laki Anggota keluarga - perempuan dewasa</t>
        </is>
      </c>
      <c r="CQ23" t="n">
        <v>0</v>
      </c>
      <c r="CR23" t="n">
        <v>0</v>
      </c>
      <c r="CS23" t="n">
        <v>0</v>
      </c>
      <c r="CT23" t="n">
        <v>0</v>
      </c>
      <c r="CU23" t="n">
        <v>1</v>
      </c>
      <c r="CV23" t="n">
        <v>1</v>
      </c>
      <c r="CW23" t="n">
        <v>0</v>
      </c>
      <c r="CX23" t="n">
        <v>0</v>
      </c>
      <c r="CY23" t="inlineStr">
        <is>
          <t>Anggota keluarga - laki-laki Anggota keluarga - perempuan dewasa</t>
        </is>
      </c>
      <c r="CZ23" t="n">
        <v>1</v>
      </c>
      <c r="DA23" t="n">
        <v>1</v>
      </c>
      <c r="DB23" t="n">
        <v>0</v>
      </c>
      <c r="DC23" t="n">
        <v/>
      </c>
      <c r="DD23" t="inlineStr">
        <is>
          <t>Anggota keluarga - laki-laki Anggota keluarga - perempuan dewasa CPO atau pendamping</t>
        </is>
      </c>
      <c r="DE23" t="n">
        <v>1</v>
      </c>
      <c r="DF23" t="n">
        <v>1</v>
      </c>
      <c r="DG23" t="n">
        <v>1</v>
      </c>
      <c r="DH23" t="n">
        <v>0</v>
      </c>
      <c r="DI23" t="n">
        <v/>
      </c>
      <c r="DJ23" t="inlineStr">
        <is>
          <t>CPO atau pendamping</t>
        </is>
      </c>
      <c r="DK23" t="n">
        <v>0</v>
      </c>
      <c r="DL23" t="n">
        <v>0</v>
      </c>
      <c r="DM23" t="n">
        <v>1</v>
      </c>
      <c r="DN23" t="n">
        <v>0</v>
      </c>
      <c r="DO23" t="n">
        <v/>
      </c>
      <c r="DP23" t="inlineStr">
        <is>
          <t>Ya</t>
        </is>
      </c>
      <c r="DQ23" t="n">
        <v/>
      </c>
      <c r="DR23" t="n">
        <v/>
      </c>
      <c r="DS23" t="n">
        <v/>
      </c>
      <c r="DT23" t="n">
        <v/>
      </c>
      <c r="DU23" t="n">
        <v/>
      </c>
      <c r="DV23" t="n">
        <v/>
      </c>
      <c r="DW23" t="n">
        <v/>
      </c>
      <c r="DX23" t="n">
        <v/>
      </c>
      <c r="DY23" t="n">
        <v/>
      </c>
      <c r="DZ23" t="n">
        <v/>
      </c>
      <c r="EA23" t="n">
        <v/>
      </c>
      <c r="EB23" t="n">
        <v/>
      </c>
      <c r="EC23" t="n">
        <v/>
      </c>
      <c r="ED23" t="n">
        <v/>
      </c>
      <c r="EE23" t="n">
        <v/>
      </c>
      <c r="EF23" t="n">
        <v/>
      </c>
      <c r="EG23" t="n">
        <v/>
      </c>
      <c r="EH23" t="n">
        <v/>
      </c>
      <c r="EI23" t="inlineStr">
        <is>
          <t>Tidak ada masalah</t>
        </is>
      </c>
      <c r="EJ23" t="n">
        <v>0</v>
      </c>
      <c r="EK23" t="n">
        <v>0</v>
      </c>
      <c r="EL23" t="n">
        <v>0</v>
      </c>
      <c r="EM23" t="n">
        <v>1</v>
      </c>
      <c r="EN23" t="n">
        <v>0</v>
      </c>
      <c r="EO23" t="n">
        <v/>
      </c>
      <c r="EP23" t="inlineStr">
        <is>
          <t>Ya, sangat jelas dan mudah diikuti</t>
        </is>
      </c>
      <c r="EQ23" t="inlineStr">
        <is>
          <t>Pelatihan</t>
        </is>
      </c>
      <c r="ER23" t="inlineStr">
        <is>
          <t>CPO atau pendamping</t>
        </is>
      </c>
      <c r="ES23" t="n">
        <v>1</v>
      </c>
      <c r="ET23" t="n">
        <v>0</v>
      </c>
      <c r="EU23" t="n">
        <v>0</v>
      </c>
      <c r="EV23" t="n">
        <v>0</v>
      </c>
      <c r="EW23" t="n">
        <v/>
      </c>
      <c r="EX23" t="inlineStr">
        <is>
          <t>Anggota keluarga - Laki-laki</t>
        </is>
      </c>
      <c r="EY23" t="n">
        <v>1</v>
      </c>
      <c r="EZ23" t="n">
        <v>0</v>
      </c>
      <c r="FA23" t="n">
        <v>0</v>
      </c>
      <c r="FB23" t="n">
        <v/>
      </c>
      <c r="FC23" t="inlineStr">
        <is>
          <t>Jarang sekali</t>
        </is>
      </c>
      <c r="FD23" t="n">
        <v/>
      </c>
      <c r="FE23" t="inlineStr">
        <is>
          <t>Tidak mengetahui</t>
        </is>
      </c>
      <c r="FF23" t="inlineStr">
        <is>
          <t>Tidak pernah</t>
        </is>
      </c>
      <c r="FG23" t="inlineStr">
        <is>
          <t>Mengetahui</t>
        </is>
      </c>
      <c r="FH23" t="inlineStr">
        <is>
          <t>Sering (setiap minggu)</t>
        </is>
      </c>
      <c r="FI23" t="inlineStr">
        <is>
          <t>Mengetahui</t>
        </is>
      </c>
      <c r="FJ23" t="inlineStr">
        <is>
          <t>Selalu (setiap hari)</t>
        </is>
      </c>
      <c r="FK23" t="inlineStr">
        <is>
          <t>Tidak mengetahui</t>
        </is>
      </c>
      <c r="FL23" t="inlineStr">
        <is>
          <t>Tidak pernah</t>
        </is>
      </c>
      <c r="FM23" t="inlineStr">
        <is>
          <t>Mengetahui</t>
        </is>
      </c>
      <c r="FN23" t="inlineStr">
        <is>
          <t>Sering (setiap minggu)</t>
        </is>
      </c>
      <c r="FO23" t="inlineStr">
        <is>
          <t>Mengetahui</t>
        </is>
      </c>
      <c r="FP23" t="inlineStr">
        <is>
          <t>Tidak pernah</t>
        </is>
      </c>
      <c r="FQ23" t="inlineStr">
        <is>
          <t>Mengetahui</t>
        </is>
      </c>
      <c r="FR23" t="inlineStr">
        <is>
          <t>Ya</t>
        </is>
      </c>
      <c r="FS23" t="inlineStr">
        <is>
          <t>Mengetahui</t>
        </is>
      </c>
      <c r="FT23" t="inlineStr">
        <is>
          <t>Ya, selalu</t>
        </is>
      </c>
      <c r="FU23" t="inlineStr">
        <is>
          <t>Laki-laki dewasa Perempuan dewasa</t>
        </is>
      </c>
      <c r="FV23" t="n">
        <v>1</v>
      </c>
      <c r="FW23" t="n">
        <v>1</v>
      </c>
      <c r="FX23" t="n">
        <v>0</v>
      </c>
      <c r="FY23" t="n">
        <v>0</v>
      </c>
      <c r="FZ23" t="inlineStr">
        <is>
          <t>Memahami</t>
        </is>
      </c>
      <c r="GA23" t="inlineStr">
        <is>
          <t>CPO</t>
        </is>
      </c>
      <c r="GB23" t="n">
        <v>1</v>
      </c>
      <c r="GC23" t="n">
        <v>0</v>
      </c>
      <c r="GD23" t="n">
        <v>0</v>
      </c>
      <c r="GE23" t="n">
        <v>0</v>
      </c>
      <c r="GF23" t="n">
        <v/>
      </c>
      <c r="GG23" t="inlineStr">
        <is>
          <t>Selalu</t>
        </is>
      </c>
      <c r="GH23" t="inlineStr">
        <is>
          <t>Tidak</t>
        </is>
      </c>
      <c r="GI23" t="n">
        <v/>
      </c>
      <c r="GJ23" t="n">
        <v/>
      </c>
      <c r="GK23" t="n">
        <v/>
      </c>
      <c r="GL23" t="n">
        <v/>
      </c>
      <c r="GM23" t="n">
        <v/>
      </c>
      <c r="GN23" t="n">
        <v/>
      </c>
      <c r="GO23" t="n">
        <v/>
      </c>
      <c r="GP23" t="inlineStr">
        <is>
          <t>Penuh (100%)</t>
        </is>
      </c>
      <c r="GQ23" t="inlineStr">
        <is>
          <t>LPG</t>
        </is>
      </c>
      <c r="GR23" t="n">
        <v>1</v>
      </c>
      <c r="GS23" t="n">
        <v>0</v>
      </c>
      <c r="GT23" t="n">
        <v>0</v>
      </c>
      <c r="GU23" t="n">
        <v>0</v>
      </c>
      <c r="GV23" t="n">
        <v>0</v>
      </c>
      <c r="GW23" t="n">
        <v>0</v>
      </c>
      <c r="GX23" t="n">
        <v>0</v>
      </c>
      <c r="GY23" t="n">
        <v/>
      </c>
      <c r="GZ23" t="inlineStr">
        <is>
          <t>Ya</t>
        </is>
      </c>
      <c r="HA23" t="n">
        <v/>
      </c>
      <c r="HB23" t="n">
        <v/>
      </c>
      <c r="HC23" t="n">
        <v/>
      </c>
      <c r="HD23" t="n">
        <v/>
      </c>
      <c r="HE23" t="n">
        <v>9</v>
      </c>
      <c r="HF23" t="n">
        <v>75000</v>
      </c>
      <c r="HG23" t="n">
        <v>0</v>
      </c>
      <c r="HH23" t="n">
        <v>0</v>
      </c>
      <c r="HI23" t="n">
        <v/>
      </c>
      <c r="HJ23" t="n">
        <v/>
      </c>
      <c r="HK23" t="n">
        <v/>
      </c>
      <c r="HL23" t="n">
        <v/>
      </c>
      <c r="HM23" t="n">
        <v/>
      </c>
      <c r="HN23" t="n">
        <v/>
      </c>
      <c r="HO23" t="n">
        <v/>
      </c>
      <c r="HP23" t="n">
        <v/>
      </c>
      <c r="HQ23" t="n">
        <v/>
      </c>
      <c r="HR23" t="n">
        <v/>
      </c>
      <c r="HS23" t="n">
        <v/>
      </c>
      <c r="HT23" t="n">
        <v/>
      </c>
      <c r="HU23" t="n">
        <v/>
      </c>
      <c r="HV23" t="n">
        <v/>
      </c>
      <c r="HW23" t="n">
        <v/>
      </c>
      <c r="HX23" t="n">
        <v/>
      </c>
      <c r="HY23" t="n">
        <v/>
      </c>
      <c r="HZ23" t="n">
        <v/>
      </c>
      <c r="IA23" t="n">
        <v>9</v>
      </c>
      <c r="IB23" t="n">
        <v>75000</v>
      </c>
      <c r="IC23" t="n">
        <v/>
      </c>
      <c r="ID23" t="n">
        <v/>
      </c>
      <c r="IE23" t="n">
        <v/>
      </c>
      <c r="IF23" t="n">
        <v/>
      </c>
      <c r="IG23" t="n">
        <v/>
      </c>
      <c r="IH23" t="n">
        <v/>
      </c>
      <c r="II23" t="n">
        <v/>
      </c>
      <c r="IJ23" t="n">
        <v/>
      </c>
      <c r="IK23" t="inlineStr">
        <is>
          <t>15-30 kg</t>
        </is>
      </c>
      <c r="IL23" t="inlineStr">
        <is>
          <t>1-3 jam</t>
        </is>
      </c>
      <c r="IM23" t="inlineStr">
        <is>
          <t>Ya</t>
        </is>
      </c>
      <c r="IN23" t="inlineStr">
        <is>
          <t>Tidak</t>
        </is>
      </c>
      <c r="IO23" t="inlineStr">
        <is>
          <t>Tidak ada perubahan</t>
        </is>
      </c>
      <c r="IP23" t="n">
        <v/>
      </c>
      <c r="IQ23" t="inlineStr">
        <is>
          <t>Tidak pernah</t>
        </is>
      </c>
      <c r="IR23" t="n">
        <v/>
      </c>
      <c r="IS23" t="n">
        <v/>
      </c>
      <c r="IT23" t="n">
        <v/>
      </c>
      <c r="IU23" t="n">
        <v/>
      </c>
      <c r="IV23" t="n">
        <v/>
      </c>
      <c r="IW23" t="n">
        <v/>
      </c>
      <c r="IX23" t="n">
        <v/>
      </c>
      <c r="IY23" t="n">
        <v/>
      </c>
      <c r="IZ23" t="inlineStr">
        <is>
          <t>Tidak pernah</t>
        </is>
      </c>
      <c r="JA23" t="n">
        <v/>
      </c>
      <c r="JB23" t="n">
        <v/>
      </c>
      <c r="JC23" t="n">
        <v/>
      </c>
      <c r="JD23" t="n">
        <v/>
      </c>
      <c r="JE23" t="n">
        <v/>
      </c>
      <c r="JF23" t="n">
        <v/>
      </c>
      <c r="JG23" t="n">
        <v/>
      </c>
      <c r="JH23" t="n">
        <v/>
      </c>
      <c r="JI23" t="inlineStr">
        <is>
          <t>Tidak pernah</t>
        </is>
      </c>
      <c r="JJ23" t="n">
        <v/>
      </c>
      <c r="JK23" t="n">
        <v/>
      </c>
      <c r="JL23" t="n">
        <v/>
      </c>
      <c r="JM23" t="n">
        <v/>
      </c>
      <c r="JN23" t="n">
        <v/>
      </c>
      <c r="JO23" t="n">
        <v/>
      </c>
      <c r="JP23" t="n">
        <v/>
      </c>
      <c r="JQ23" t="n">
        <v/>
      </c>
      <c r="JR23" t="inlineStr">
        <is>
          <t>Tidak pernah</t>
        </is>
      </c>
      <c r="JS23" t="n">
        <v/>
      </c>
      <c r="JT23" t="n">
        <v/>
      </c>
      <c r="JU23" t="n">
        <v/>
      </c>
      <c r="JV23" t="n">
        <v/>
      </c>
      <c r="JW23" t="n">
        <v/>
      </c>
      <c r="JX23" t="n">
        <v/>
      </c>
      <c r="JY23" t="n">
        <v/>
      </c>
      <c r="JZ23" t="n">
        <v/>
      </c>
      <c r="KA23" t="inlineStr">
        <is>
          <t>Tidak pernah</t>
        </is>
      </c>
      <c r="KB23" t="n">
        <v/>
      </c>
      <c r="KC23" t="n">
        <v/>
      </c>
      <c r="KD23" t="n">
        <v/>
      </c>
      <c r="KE23" t="n">
        <v/>
      </c>
      <c r="KF23" t="n">
        <v/>
      </c>
      <c r="KG23" t="n">
        <v/>
      </c>
      <c r="KH23" t="n">
        <v/>
      </c>
      <c r="KI23" t="n">
        <v/>
      </c>
      <c r="KJ23" t="inlineStr">
        <is>
          <t>Tidak pernah</t>
        </is>
      </c>
      <c r="KK23" t="n">
        <v/>
      </c>
      <c r="KL23" t="n">
        <v/>
      </c>
      <c r="KM23" t="n">
        <v/>
      </c>
      <c r="KN23" t="n">
        <v/>
      </c>
      <c r="KO23" t="n">
        <v/>
      </c>
      <c r="KP23" t="n">
        <v/>
      </c>
      <c r="KQ23" t="n">
        <v/>
      </c>
      <c r="KR23" t="n">
        <v/>
      </c>
      <c r="KS23" t="inlineStr">
        <is>
          <t>Tidak ada perubahan</t>
        </is>
      </c>
      <c r="KT23" t="inlineStr">
        <is>
          <t>0-1 kali</t>
        </is>
      </c>
      <c r="KU23" t="inlineStr">
        <is>
          <t>0-1 kali</t>
        </is>
      </c>
      <c r="KV23" t="inlineStr">
        <is>
          <t>Tidak ada</t>
        </is>
      </c>
      <c r="KW23" t="n">
        <v>0</v>
      </c>
      <c r="KX23" t="n">
        <v>0</v>
      </c>
      <c r="KY23" t="n">
        <v>0</v>
      </c>
      <c r="KZ23" t="n">
        <v>1</v>
      </c>
      <c r="LA23" t="inlineStr">
        <is>
          <t>Tidak ada perubahan</t>
        </is>
      </c>
      <c r="LB23" t="inlineStr">
        <is>
          <t>Tidak ada perubahan</t>
        </is>
      </c>
      <c r="LC23" t="n">
        <v>0</v>
      </c>
      <c r="LD23" t="n">
        <v>8</v>
      </c>
      <c r="LE23" t="n">
        <v>0</v>
      </c>
      <c r="LF23" t="n">
        <v>0</v>
      </c>
      <c r="LG23" t="inlineStr">
        <is>
          <t>Tidak</t>
        </is>
      </c>
      <c r="LH23" t="n">
        <v/>
      </c>
      <c r="LI23" t="inlineStr">
        <is>
          <t>Tidak ada perubahan</t>
        </is>
      </c>
      <c r="LJ23" t="n">
        <v/>
      </c>
      <c r="LK23" t="n">
        <v/>
      </c>
      <c r="LL23" t="n">
        <v/>
      </c>
      <c r="LM23" t="n">
        <v/>
      </c>
      <c r="LN23" t="n">
        <v/>
      </c>
      <c r="LO23" t="n">
        <v/>
      </c>
      <c r="LP23" t="n">
        <v/>
      </c>
      <c r="LQ23" t="n">
        <v/>
      </c>
      <c r="LR23" t="n">
        <v/>
      </c>
      <c r="LS23" t="n">
        <v>60</v>
      </c>
      <c r="LT23" t="n">
        <v>0</v>
      </c>
      <c r="LU23" t="n">
        <v>0</v>
      </c>
      <c r="LV23" t="n">
        <v>60</v>
      </c>
      <c r="LW23" t="n">
        <v>0</v>
      </c>
      <c r="LX23" t="n">
        <v>0</v>
      </c>
      <c r="LY23" t="n">
        <v>40</v>
      </c>
      <c r="LZ23" t="n">
        <v>0</v>
      </c>
      <c r="MA23" t="n">
        <v>0</v>
      </c>
      <c r="MB23" t="inlineStr">
        <is>
          <t>Tidak</t>
        </is>
      </c>
      <c r="MC23" t="n">
        <v>0</v>
      </c>
      <c r="MD23" t="n">
        <v>0</v>
      </c>
      <c r="ME23" t="n">
        <v>30</v>
      </c>
      <c r="MF23" t="n">
        <v>0</v>
      </c>
      <c r="MG23" t="n">
        <v>0</v>
      </c>
      <c r="MH23" t="n">
        <v>0</v>
      </c>
      <c r="MI23" t="n">
        <v/>
      </c>
      <c r="MJ23" t="n">
        <v/>
      </c>
      <c r="MK23" t="n">
        <v/>
      </c>
      <c r="ML23" t="n">
        <v/>
      </c>
      <c r="MM23" t="n">
        <v/>
      </c>
      <c r="MN23" t="n">
        <v/>
      </c>
      <c r="MO23" t="n">
        <v/>
      </c>
      <c r="MP23" t="n">
        <v/>
      </c>
      <c r="MQ23" t="n">
        <v/>
      </c>
      <c r="MR23" t="inlineStr">
        <is>
          <t>Tidak ada waktu yang dihemat</t>
        </is>
      </c>
      <c r="MS23" t="n">
        <v/>
      </c>
      <c r="MT23" t="inlineStr">
        <is>
          <t>Tidak ada waktu yang dihemat</t>
        </is>
      </c>
      <c r="MU23" t="inlineStr">
        <is>
          <t>Tidak</t>
        </is>
      </c>
      <c r="MV23" t="n">
        <v/>
      </c>
      <c r="MW23" t="n">
        <v/>
      </c>
      <c r="MX23" t="n">
        <v/>
      </c>
      <c r="MY23" t="n">
        <v/>
      </c>
      <c r="MZ23" t="n">
        <v/>
      </c>
      <c r="NA23" t="n">
        <v/>
      </c>
      <c r="NB23" t="n">
        <v/>
      </c>
      <c r="NC23" t="n">
        <v/>
      </c>
      <c r="ND23" t="n">
        <v/>
      </c>
      <c r="NE23" t="n">
        <v/>
      </c>
      <c r="NF23" t="n">
        <v/>
      </c>
      <c r="NG23" t="n">
        <v/>
      </c>
      <c r="NH23" t="n">
        <v/>
      </c>
      <c r="NI23" t="n">
        <v/>
      </c>
      <c r="NJ23" t="n">
        <v/>
      </c>
      <c r="NK23" t="n">
        <v/>
      </c>
      <c r="NL23" t="inlineStr">
        <is>
          <t>Ya</t>
        </is>
      </c>
      <c r="NM23" t="inlineStr">
        <is>
          <t>100% dana hibah</t>
        </is>
      </c>
      <c r="NN23" t="inlineStr">
        <is>
          <t>0 (100% sumber pembiayaan dari hibah)</t>
        </is>
      </c>
      <c r="NO23" t="inlineStr">
        <is>
          <t>Pemerintah</t>
        </is>
      </c>
      <c r="NP23" t="n">
        <v/>
      </c>
      <c r="NQ23" t="n">
        <v/>
      </c>
      <c r="NR23" t="n">
        <v/>
      </c>
      <c r="NS23" t="n">
        <v/>
      </c>
      <c r="NT23" t="n">
        <v/>
      </c>
      <c r="NU23" t="n">
        <v/>
      </c>
      <c r="NV23" t="n">
        <v/>
      </c>
      <c r="NW23" t="n">
        <v/>
      </c>
      <c r="NX23" t="inlineStr">
        <is>
          <t>Sama saja</t>
        </is>
      </c>
      <c r="NY23" t="n">
        <v>60</v>
      </c>
      <c r="NZ23" t="n">
        <v>0</v>
      </c>
      <c r="OA23" t="n">
        <v>0</v>
      </c>
      <c r="OB23" t="n">
        <v>40</v>
      </c>
      <c r="OC23" t="n">
        <v>0</v>
      </c>
      <c r="OD23" t="n">
        <v>0</v>
      </c>
      <c r="OE23" t="inlineStr">
        <is>
          <t>Tidak ada perubahan</t>
        </is>
      </c>
      <c r="OF23" t="inlineStr">
        <is>
          <t>Sama saja (tidak ada perbedaan waktu memasak MAUPUN rasa/bau makanan bila dibandingkan penggunaan sebelumnya)</t>
        </is>
      </c>
      <c r="OG23" t="inlineStr">
        <is>
          <t>Ya</t>
        </is>
      </c>
      <c r="OH23" t="n">
        <v>1</v>
      </c>
      <c r="OI23" t="n">
        <v>2</v>
      </c>
      <c r="OJ23" t="n">
        <v>0</v>
      </c>
      <c r="OK23" t="n">
        <v>0</v>
      </c>
      <c r="OL23" t="n">
        <v>0</v>
      </c>
      <c r="OM23" t="n">
        <v>0</v>
      </c>
      <c r="ON23" t="n">
        <v>0</v>
      </c>
      <c r="OO23" t="n">
        <v>0</v>
      </c>
      <c r="OP23" t="inlineStr">
        <is>
          <t>Sapi pedaging Sapi perah</t>
        </is>
      </c>
      <c r="OQ23" t="n">
        <v>1</v>
      </c>
      <c r="OR23" t="n">
        <v>1</v>
      </c>
      <c r="OS23" t="n">
        <v>0</v>
      </c>
      <c r="OT23" t="n">
        <v>0</v>
      </c>
      <c r="OU23" t="n">
        <v>0</v>
      </c>
      <c r="OV23" t="n">
        <v>0</v>
      </c>
      <c r="OW23" t="n">
        <v>0</v>
      </c>
      <c r="OX23" t="n">
        <v>0</v>
      </c>
      <c r="OY23" t="n">
        <v>0</v>
      </c>
      <c r="OZ23" t="inlineStr">
        <is>
          <t>Sapi pedaging Sapi perah</t>
        </is>
      </c>
      <c r="PA23" t="n">
        <v>1</v>
      </c>
      <c r="PB23" t="n">
        <v>1</v>
      </c>
      <c r="PC23" t="n">
        <v>0</v>
      </c>
      <c r="PD23" t="n">
        <v>0</v>
      </c>
      <c r="PE23" t="n">
        <v>0</v>
      </c>
      <c r="PF23" t="n">
        <v>0</v>
      </c>
      <c r="PG23" t="n">
        <v>0</v>
      </c>
      <c r="PH23" t="n">
        <v>0</v>
      </c>
      <c r="PI23" t="n">
        <v>0</v>
      </c>
      <c r="PJ23" t="inlineStr">
        <is>
          <t>Sapi pedaging</t>
        </is>
      </c>
      <c r="PK23" t="n">
        <v>1</v>
      </c>
      <c r="PL23" t="n">
        <v>0</v>
      </c>
      <c r="PM23" t="n">
        <v>0</v>
      </c>
      <c r="PN23" t="n">
        <v>0</v>
      </c>
      <c r="PO23" t="n">
        <v>0</v>
      </c>
      <c r="PP23" t="n">
        <v>0</v>
      </c>
      <c r="PQ23" t="n">
        <v>0</v>
      </c>
      <c r="PR23" t="n">
        <v>0</v>
      </c>
      <c r="PS23" t="n">
        <v>0</v>
      </c>
      <c r="PT23" t="inlineStr">
        <is>
          <t>2-Dibuang ke sungai</t>
        </is>
      </c>
      <c r="PU23" t="n">
        <v>0</v>
      </c>
      <c r="PV23" t="n">
        <v>0</v>
      </c>
      <c r="PW23" t="n">
        <v>0</v>
      </c>
      <c r="PX23" t="n">
        <v>0</v>
      </c>
      <c r="PY23" t="n">
        <v>0</v>
      </c>
      <c r="PZ23" t="n">
        <v>0</v>
      </c>
      <c r="QA23" t="n">
        <v>1</v>
      </c>
      <c r="QB23" t="n">
        <v>0</v>
      </c>
      <c r="QC23" t="n">
        <v>0</v>
      </c>
      <c r="QD23" t="n">
        <v/>
      </c>
      <c r="QE23" t="inlineStr">
        <is>
          <t>2-Dibuang ke sungai</t>
        </is>
      </c>
      <c r="QF23" t="n">
        <v>0</v>
      </c>
      <c r="QG23" t="n">
        <v>0</v>
      </c>
      <c r="QH23" t="n">
        <v>0</v>
      </c>
      <c r="QI23" t="n">
        <v>0</v>
      </c>
      <c r="QJ23" t="n">
        <v>0</v>
      </c>
      <c r="QK23" t="n">
        <v>0</v>
      </c>
      <c r="QL23" t="n">
        <v>1</v>
      </c>
      <c r="QM23" t="n">
        <v>0</v>
      </c>
      <c r="QN23" t="n">
        <v>0</v>
      </c>
      <c r="QO23" t="n">
        <v/>
      </c>
      <c r="QP23" t="n">
        <v/>
      </c>
      <c r="QQ23" t="n">
        <v/>
      </c>
      <c r="QR23" t="n">
        <v/>
      </c>
      <c r="QS23" t="n">
        <v/>
      </c>
      <c r="QT23" t="n">
        <v/>
      </c>
      <c r="QU23" t="n">
        <v/>
      </c>
      <c r="QV23" t="n">
        <v/>
      </c>
      <c r="QW23" t="n">
        <v/>
      </c>
      <c r="QX23" t="n">
        <v/>
      </c>
      <c r="QY23" t="n">
        <v/>
      </c>
      <c r="QZ23" t="n">
        <v/>
      </c>
      <c r="RA23" t="n">
        <v/>
      </c>
      <c r="RB23" t="n">
        <v/>
      </c>
      <c r="RC23" t="n">
        <v/>
      </c>
      <c r="RD23" t="n">
        <v/>
      </c>
      <c r="RE23" t="n">
        <v/>
      </c>
      <c r="RF23" t="n">
        <v/>
      </c>
      <c r="RG23" t="n">
        <v/>
      </c>
      <c r="RH23" t="n">
        <v/>
      </c>
      <c r="RI23" t="n">
        <v/>
      </c>
      <c r="RJ23" t="n">
        <v/>
      </c>
      <c r="RK23" t="n">
        <v/>
      </c>
      <c r="RL23" t="n">
        <v/>
      </c>
      <c r="RM23" t="n">
        <v/>
      </c>
      <c r="RN23" t="n">
        <v/>
      </c>
      <c r="RO23" t="n">
        <v/>
      </c>
      <c r="RP23" t="n">
        <v/>
      </c>
      <c r="RQ23" t="n">
        <v/>
      </c>
      <c r="RR23" t="n">
        <v/>
      </c>
      <c r="RS23" t="n">
        <v/>
      </c>
      <c r="RT23" t="n">
        <v/>
      </c>
      <c r="RU23" t="n">
        <v/>
      </c>
      <c r="RV23" t="n">
        <v/>
      </c>
      <c r="RW23" t="n">
        <v/>
      </c>
      <c r="RX23" t="n">
        <v/>
      </c>
      <c r="RY23" t="n">
        <v/>
      </c>
      <c r="RZ23" t="n">
        <v/>
      </c>
      <c r="SA23" t="n">
        <v/>
      </c>
      <c r="SB23" t="n">
        <v/>
      </c>
      <c r="SC23" t="n">
        <v/>
      </c>
      <c r="SD23" t="n">
        <v/>
      </c>
      <c r="SE23" t="n">
        <v/>
      </c>
      <c r="SF23" t="n">
        <v/>
      </c>
      <c r="SG23" t="n">
        <v/>
      </c>
      <c r="SH23" t="n">
        <v/>
      </c>
      <c r="SI23" t="n">
        <v/>
      </c>
      <c r="SJ23" t="n">
        <v/>
      </c>
      <c r="SK23" t="n">
        <v/>
      </c>
      <c r="SL23" t="n">
        <v/>
      </c>
      <c r="SM23" t="n">
        <v/>
      </c>
      <c r="SN23" t="n">
        <v/>
      </c>
      <c r="SO23" t="n">
        <v/>
      </c>
      <c r="SP23" t="n">
        <v/>
      </c>
      <c r="SQ23" t="n">
        <v/>
      </c>
      <c r="SR23" t="n">
        <v/>
      </c>
      <c r="SS23" t="n">
        <v/>
      </c>
      <c r="ST23" t="n">
        <v/>
      </c>
      <c r="SU23" t="n">
        <v/>
      </c>
      <c r="SV23" t="n">
        <v/>
      </c>
      <c r="SW23" t="n">
        <v/>
      </c>
      <c r="SX23" t="n">
        <v/>
      </c>
      <c r="SY23" t="n">
        <v>1</v>
      </c>
      <c r="SZ23" t="n">
        <v>2</v>
      </c>
      <c r="TA23" t="n">
        <v/>
      </c>
      <c r="TB23" t="n">
        <v/>
      </c>
      <c r="TC23" t="n">
        <v/>
      </c>
      <c r="TD23" t="n">
        <v/>
      </c>
      <c r="TE23" t="n">
        <v/>
      </c>
      <c r="TF23" t="n">
        <v/>
      </c>
      <c r="TG23" t="n">
        <v>1</v>
      </c>
      <c r="TH23" t="n">
        <v>2</v>
      </c>
      <c r="TI23" t="n">
        <v>0</v>
      </c>
      <c r="TJ23" t="n">
        <v>0</v>
      </c>
      <c r="TK23" t="n">
        <v>0</v>
      </c>
      <c r="TL23" t="n">
        <v>0</v>
      </c>
      <c r="TM23" t="n">
        <v>0</v>
      </c>
      <c r="TN23" t="n">
        <v>0</v>
      </c>
      <c r="TO23" t="n">
        <v>0</v>
      </c>
      <c r="TP23" t="n">
        <v>0</v>
      </c>
      <c r="TQ23" t="n">
        <v>0</v>
      </c>
      <c r="TR23" t="n">
        <v>0</v>
      </c>
      <c r="TS23" t="n">
        <v>0</v>
      </c>
      <c r="TT23" t="n">
        <v>0</v>
      </c>
      <c r="TU23" t="n">
        <v>0</v>
      </c>
      <c r="TV23" t="n">
        <v>0</v>
      </c>
      <c r="TW23" t="n">
        <v/>
      </c>
      <c r="TX23" t="n">
        <v/>
      </c>
      <c r="TY23" t="n">
        <v/>
      </c>
      <c r="TZ23" t="n">
        <v/>
      </c>
      <c r="UA23" t="n">
        <v/>
      </c>
      <c r="UB23" t="n">
        <v/>
      </c>
      <c r="UC23" t="n">
        <v/>
      </c>
      <c r="UD23" t="n">
        <v/>
      </c>
      <c r="UE23" t="n">
        <v/>
      </c>
      <c r="UF23" t="n">
        <v/>
      </c>
      <c r="UG23" t="n">
        <v/>
      </c>
      <c r="UH23" t="n">
        <v/>
      </c>
      <c r="UI23" t="n">
        <v/>
      </c>
      <c r="UJ23" t="n">
        <v/>
      </c>
      <c r="UK23" t="n">
        <v/>
      </c>
      <c r="UL23" t="n">
        <v/>
      </c>
      <c r="UM23" t="n">
        <v/>
      </c>
      <c r="UN23" t="n">
        <v/>
      </c>
      <c r="UO23" t="n">
        <v/>
      </c>
      <c r="UP23" t="n">
        <v/>
      </c>
      <c r="UQ23" t="n">
        <v/>
      </c>
      <c r="UR23" t="n">
        <v/>
      </c>
      <c r="US23" t="n">
        <v/>
      </c>
      <c r="UT23" t="n">
        <v/>
      </c>
      <c r="UU23" t="inlineStr">
        <is>
          <t>Pemberian pakan di kandang</t>
        </is>
      </c>
      <c r="UV23" t="inlineStr">
        <is>
          <t>Pemberian pakan di kandang</t>
        </is>
      </c>
      <c r="UW23" t="n">
        <v/>
      </c>
      <c r="UX23" t="n">
        <v/>
      </c>
      <c r="UY23" t="n">
        <v/>
      </c>
      <c r="UZ23" t="n">
        <v/>
      </c>
      <c r="VA23" t="n">
        <v/>
      </c>
      <c r="VB23" t="n">
        <v/>
      </c>
      <c r="VC23" t="inlineStr">
        <is>
          <t>Sangat jarang (&gt;1 bulan sekali)</t>
        </is>
      </c>
      <c r="VD23" t="inlineStr">
        <is>
          <t>Sangat jarang (&gt;1 bulan sekali)</t>
        </is>
      </c>
      <c r="VE23" t="n">
        <v/>
      </c>
      <c r="VF23" t="n">
        <v/>
      </c>
      <c r="VG23" t="n">
        <v/>
      </c>
      <c r="VH23" t="n">
        <v/>
      </c>
      <c r="VI23" t="n">
        <v/>
      </c>
      <c r="VJ23" t="n">
        <v/>
      </c>
      <c r="VK23" t="inlineStr">
        <is>
          <t>Sangat sering (&gt;1 kali sehari)</t>
        </is>
      </c>
      <c r="VL23" t="inlineStr">
        <is>
          <t>Sangat sering (&gt;1 kali sehari)</t>
        </is>
      </c>
      <c r="VM23" t="n">
        <v/>
      </c>
      <c r="VN23" t="n">
        <v/>
      </c>
      <c r="VO23" t="n">
        <v/>
      </c>
      <c r="VP23" t="n">
        <v/>
      </c>
      <c r="VQ23" t="n">
        <v/>
      </c>
      <c r="VR23" t="n">
        <v/>
      </c>
      <c r="VS23" t="inlineStr">
        <is>
          <t>6-Digester biogas</t>
        </is>
      </c>
      <c r="VT23" t="n">
        <v>0</v>
      </c>
      <c r="VU23" t="n">
        <v>0</v>
      </c>
      <c r="VV23" t="n">
        <v>0</v>
      </c>
      <c r="VW23" t="n">
        <v>0</v>
      </c>
      <c r="VX23" t="n">
        <v>0</v>
      </c>
      <c r="VY23" t="n">
        <v>0</v>
      </c>
      <c r="VZ23" t="n">
        <v>0</v>
      </c>
      <c r="WA23" t="n">
        <v>0</v>
      </c>
      <c r="WB23" t="n">
        <v>0</v>
      </c>
      <c r="WC23" t="n">
        <v>1</v>
      </c>
      <c r="WD23" t="n">
        <v>0</v>
      </c>
      <c r="WE23" t="n">
        <v>0</v>
      </c>
      <c r="WF23" t="inlineStr">
        <is>
          <t>6-Digester biogas</t>
        </is>
      </c>
      <c r="WG23" t="n">
        <v>0</v>
      </c>
      <c r="WH23" t="n">
        <v>0</v>
      </c>
      <c r="WI23" t="n">
        <v>0</v>
      </c>
      <c r="WJ23" t="n">
        <v>0</v>
      </c>
      <c r="WK23" t="n">
        <v>0</v>
      </c>
      <c r="WL23" t="n">
        <v>0</v>
      </c>
      <c r="WM23" t="n">
        <v>0</v>
      </c>
      <c r="WN23" t="n">
        <v>0</v>
      </c>
      <c r="WO23" t="n">
        <v>0</v>
      </c>
      <c r="WP23" t="n">
        <v>1</v>
      </c>
      <c r="WQ23" t="n">
        <v>0</v>
      </c>
      <c r="WR23" t="n">
        <v>0</v>
      </c>
      <c r="WS23" t="n">
        <v/>
      </c>
      <c r="WT23" t="n">
        <v/>
      </c>
      <c r="WU23" t="n">
        <v/>
      </c>
      <c r="WV23" t="n">
        <v/>
      </c>
      <c r="WW23" t="n">
        <v/>
      </c>
      <c r="WX23" t="n">
        <v/>
      </c>
      <c r="WY23" t="n">
        <v/>
      </c>
      <c r="WZ23" t="n">
        <v/>
      </c>
      <c r="XA23" t="n">
        <v/>
      </c>
      <c r="XB23" t="n">
        <v/>
      </c>
      <c r="XC23" t="n">
        <v/>
      </c>
      <c r="XD23" t="n">
        <v/>
      </c>
      <c r="XE23" t="n">
        <v/>
      </c>
      <c r="XF23" t="n">
        <v/>
      </c>
      <c r="XG23" t="n">
        <v/>
      </c>
      <c r="XH23" t="n">
        <v/>
      </c>
      <c r="XI23" t="n">
        <v/>
      </c>
      <c r="XJ23" t="n">
        <v/>
      </c>
      <c r="XK23" t="n">
        <v/>
      </c>
      <c r="XL23" t="n">
        <v/>
      </c>
      <c r="XM23" t="n">
        <v/>
      </c>
      <c r="XN23" t="n">
        <v/>
      </c>
      <c r="XO23" t="n">
        <v/>
      </c>
      <c r="XP23" t="n">
        <v/>
      </c>
      <c r="XQ23" t="n">
        <v/>
      </c>
      <c r="XR23" t="n">
        <v/>
      </c>
      <c r="XS23" t="n">
        <v/>
      </c>
      <c r="XT23" t="n">
        <v/>
      </c>
      <c r="XU23" t="n">
        <v/>
      </c>
      <c r="XV23" t="n">
        <v/>
      </c>
      <c r="XW23" t="n">
        <v/>
      </c>
      <c r="XX23" t="n">
        <v/>
      </c>
      <c r="XY23" t="n">
        <v/>
      </c>
      <c r="XZ23" t="n">
        <v/>
      </c>
      <c r="YA23" t="n">
        <v/>
      </c>
      <c r="YB23" t="n">
        <v/>
      </c>
      <c r="YC23" t="n">
        <v/>
      </c>
      <c r="YD23" t="n">
        <v/>
      </c>
      <c r="YE23" t="n">
        <v/>
      </c>
      <c r="YF23" t="n">
        <v/>
      </c>
      <c r="YG23" t="n">
        <v/>
      </c>
      <c r="YH23" t="n">
        <v/>
      </c>
      <c r="YI23" t="n">
        <v/>
      </c>
      <c r="YJ23" t="n">
        <v/>
      </c>
      <c r="YK23" t="n">
        <v/>
      </c>
      <c r="YL23" t="n">
        <v/>
      </c>
      <c r="YM23" t="n">
        <v/>
      </c>
      <c r="YN23" t="n">
        <v/>
      </c>
      <c r="YO23" t="n">
        <v/>
      </c>
      <c r="YP23" t="n">
        <v/>
      </c>
      <c r="YQ23" t="n">
        <v/>
      </c>
      <c r="YR23" t="n">
        <v/>
      </c>
      <c r="YS23" t="n">
        <v/>
      </c>
      <c r="YT23" t="n">
        <v/>
      </c>
      <c r="YU23" t="n">
        <v/>
      </c>
      <c r="YV23" t="n">
        <v/>
      </c>
      <c r="YW23" t="n">
        <v/>
      </c>
      <c r="YX23" t="n">
        <v/>
      </c>
      <c r="YY23" t="n">
        <v/>
      </c>
      <c r="YZ23" t="n">
        <v/>
      </c>
      <c r="ZA23" t="n">
        <v/>
      </c>
      <c r="ZB23" t="n">
        <v/>
      </c>
      <c r="ZC23" t="n">
        <v/>
      </c>
      <c r="ZD23" t="n">
        <v/>
      </c>
      <c r="ZE23" t="n">
        <v/>
      </c>
      <c r="ZF23" t="n">
        <v/>
      </c>
      <c r="ZG23" t="n">
        <v/>
      </c>
      <c r="ZH23" t="n">
        <v/>
      </c>
      <c r="ZI23" t="n">
        <v/>
      </c>
      <c r="ZJ23" t="n">
        <v/>
      </c>
      <c r="ZK23" t="n">
        <v/>
      </c>
      <c r="ZL23" t="n">
        <v/>
      </c>
      <c r="ZM23" t="n">
        <v/>
      </c>
      <c r="ZN23" t="n">
        <v>0</v>
      </c>
      <c r="ZO23" t="n">
        <v>100</v>
      </c>
      <c r="ZP23" t="n">
        <v/>
      </c>
      <c r="ZQ23" t="n">
        <v/>
      </c>
      <c r="ZR23" t="n">
        <v/>
      </c>
      <c r="ZS23" t="n">
        <v/>
      </c>
      <c r="ZT23" t="n">
        <v/>
      </c>
      <c r="ZU23" t="n">
        <v/>
      </c>
      <c r="ZV23" t="n">
        <v>2</v>
      </c>
      <c r="ZW23" t="n">
        <v>2</v>
      </c>
      <c r="ZX23" t="n">
        <v/>
      </c>
      <c r="ZY23" t="n">
        <v/>
      </c>
      <c r="ZZ23" t="n">
        <v/>
      </c>
      <c r="AAA23" t="n">
        <v/>
      </c>
      <c r="AAB23" t="n">
        <v/>
      </c>
      <c r="AAC23" t="n">
        <v/>
      </c>
      <c r="AAD23" t="inlineStr">
        <is>
          <t>Pakan segar (misal: rumput)</t>
        </is>
      </c>
      <c r="AAE23" t="inlineStr">
        <is>
          <t>Pakan segar (misal: rumput)</t>
        </is>
      </c>
      <c r="AAF23" t="n">
        <v/>
      </c>
      <c r="AAG23" t="n">
        <v/>
      </c>
      <c r="AAH23" t="n">
        <v/>
      </c>
      <c r="AAI23" t="n">
        <v/>
      </c>
      <c r="AAJ23" t="n">
        <v/>
      </c>
      <c r="AAK23" t="n">
        <v/>
      </c>
      <c r="AAL23" t="inlineStr">
        <is>
          <t>Tidak</t>
        </is>
      </c>
      <c r="AAM23" t="n">
        <v/>
      </c>
      <c r="AAN23" t="n">
        <v/>
      </c>
      <c r="AAO23" t="n">
        <v/>
      </c>
      <c r="AAP23" t="n">
        <v/>
      </c>
      <c r="AAQ23" t="n">
        <v/>
      </c>
      <c r="AAR23" t="inlineStr">
        <is>
          <t>Ya</t>
        </is>
      </c>
      <c r="AAS23" t="inlineStr">
        <is>
          <t>Mengetahui</t>
        </is>
      </c>
      <c r="AAT23" t="inlineStr">
        <is>
          <t>Diberikan gratis ke orang lain Dibuang ke selokan</t>
        </is>
      </c>
      <c r="AAU23" t="n">
        <v>0</v>
      </c>
      <c r="AAV23" t="n">
        <v>0</v>
      </c>
      <c r="AAW23" t="n">
        <v>0</v>
      </c>
      <c r="AAX23" t="n">
        <v>0</v>
      </c>
      <c r="AAY23" t="n">
        <v>1</v>
      </c>
      <c r="AAZ23" t="n">
        <v>0</v>
      </c>
      <c r="ABA23" t="n">
        <v>1</v>
      </c>
      <c r="ABB23" t="n">
        <v/>
      </c>
      <c r="ABC23" t="n">
        <v/>
      </c>
      <c r="ABD23" t="n">
        <v/>
      </c>
      <c r="ABE23" t="n">
        <v/>
      </c>
      <c r="ABF23" t="n">
        <v/>
      </c>
      <c r="ABG23" t="n">
        <v/>
      </c>
      <c r="ABH23" t="n">
        <v/>
      </c>
      <c r="ABI23" t="n">
        <v/>
      </c>
      <c r="ABJ23" t="n">
        <v/>
      </c>
      <c r="ABK23" t="n">
        <v/>
      </c>
      <c r="ABL23" t="n">
        <v/>
      </c>
      <c r="ABM23" t="n">
        <v/>
      </c>
      <c r="ABN23" t="n">
        <v/>
      </c>
      <c r="ABO23" t="n">
        <v/>
      </c>
      <c r="ABP23" t="n">
        <v/>
      </c>
      <c r="ABQ23" t="n">
        <v/>
      </c>
      <c r="ABR23" t="n">
        <v/>
      </c>
      <c r="ABS23" t="n">
        <v/>
      </c>
      <c r="ABT23" t="n">
        <v/>
      </c>
      <c r="ABU23" t="n">
        <v/>
      </c>
      <c r="ABV23" t="n">
        <v/>
      </c>
      <c r="ABW23" t="n">
        <v/>
      </c>
      <c r="ABX23" t="n">
        <v/>
      </c>
      <c r="ABY23" t="n">
        <v/>
      </c>
      <c r="ABZ23" t="n">
        <v/>
      </c>
      <c r="ACA23" t="n">
        <v/>
      </c>
      <c r="ACB23" t="n">
        <v/>
      </c>
      <c r="ACC23" t="n">
        <v/>
      </c>
      <c r="ACD23" t="n">
        <v/>
      </c>
      <c r="ACE23" t="n">
        <v/>
      </c>
      <c r="ACF23" t="n">
        <v/>
      </c>
      <c r="ACG23" t="n">
        <v/>
      </c>
      <c r="ACH23" t="n">
        <v/>
      </c>
      <c r="ACI23" t="n">
        <v/>
      </c>
      <c r="ACJ23" t="n">
        <v/>
      </c>
      <c r="ACK23" t="inlineStr">
        <is>
          <t>Tidak memiliki tempat untuk menyimpan</t>
        </is>
      </c>
      <c r="ACL23" t="n">
        <v>0</v>
      </c>
      <c r="ACM23" t="n">
        <v>1</v>
      </c>
      <c r="ACN23" t="n">
        <v>0</v>
      </c>
      <c r="ACO23" t="n">
        <v>0</v>
      </c>
      <c r="ACP23" t="n">
        <v>0</v>
      </c>
      <c r="ACQ23" t="n">
        <v>0</v>
      </c>
      <c r="ACR23" t="n">
        <v>0</v>
      </c>
      <c r="ACS23" t="n">
        <v/>
      </c>
      <c r="ACT23" t="inlineStr">
        <is>
          <t>Tidak</t>
        </is>
      </c>
      <c r="ACU23" t="inlineStr">
        <is>
          <t>Manfaat besar dan membantu kehidupan sehari-hari</t>
        </is>
      </c>
      <c r="ACV23" t="inlineStr">
        <is>
          <t>Sama saja</t>
        </is>
      </c>
      <c r="ACW23" t="inlineStr">
        <is>
          <t>Tidak dapat menghemat uang dan/atau menambah pendapatan</t>
        </is>
      </c>
      <c r="ACX23" t="inlineStr">
        <is>
          <t>Netral/tidak tahu</t>
        </is>
      </c>
      <c r="ACY23" t="inlineStr">
        <is>
          <t>Anggota keluarga - Laki-laki dewasa Anggota keluarga - Perempuan dewasa</t>
        </is>
      </c>
      <c r="ACZ23" t="n">
        <v>1</v>
      </c>
      <c r="ADA23" t="n">
        <v>1</v>
      </c>
      <c r="ADB23" t="n">
        <v>0</v>
      </c>
      <c r="ADC23" t="n">
        <v>0</v>
      </c>
      <c r="ADD23" t="inlineStr">
        <is>
          <t>Puas</t>
        </is>
      </c>
      <c r="ADE23" t="inlineStr">
        <is>
          <t>Puas</t>
        </is>
      </c>
      <c r="ADF23" t="inlineStr">
        <is>
          <t>Puas</t>
        </is>
      </c>
      <c r="ADG23" t="inlineStr">
        <is>
          <t>Puas</t>
        </is>
      </c>
      <c r="ADH23" t="inlineStr">
        <is>
          <t>Tidak</t>
        </is>
      </c>
      <c r="ADI23" t="n">
        <v/>
      </c>
      <c r="ADJ23" t="inlineStr">
        <is>
          <t>Puas</t>
        </is>
      </c>
      <c r="ADK23" t="n">
        <v/>
      </c>
      <c r="ADL23" t="n">
        <v/>
      </c>
      <c r="ADM23" t="n">
        <v/>
      </c>
      <c r="ADN23" t="n">
        <v/>
      </c>
      <c r="ADO23" t="n">
        <v/>
      </c>
      <c r="ADP23" t="n">
        <v/>
      </c>
      <c r="ADQ23" t="n">
        <v/>
      </c>
      <c r="ADR23" t="n">
        <v/>
      </c>
      <c r="ADS23" t="n">
        <v/>
      </c>
      <c r="ADT23" t="n">
        <v/>
      </c>
      <c r="ADU23" t="inlineStr">
        <is>
          <t>Menghubungi CPO atau pendamping Dibiarkan saja Lainnya</t>
        </is>
      </c>
      <c r="ADV23" t="n">
        <v>0</v>
      </c>
      <c r="ADW23" t="n">
        <v>0</v>
      </c>
      <c r="ADX23" t="n">
        <v>0</v>
      </c>
      <c r="ADY23" t="n">
        <v>0</v>
      </c>
      <c r="ADZ23" t="n">
        <v>1</v>
      </c>
      <c r="AEA23" t="n">
        <v>0</v>
      </c>
      <c r="AEB23" t="n">
        <v>1</v>
      </c>
      <c r="AEC23" t="n">
        <v>1</v>
      </c>
      <c r="AED23" t="inlineStr">
        <is>
          <t>Tidak tahu harus menghubungi siapa</t>
        </is>
      </c>
      <c r="AEE23" t="inlineStr">
        <is>
          <t>Laki-laki dewasa</t>
        </is>
      </c>
      <c r="AEF23" t="n">
        <v/>
      </c>
      <c r="AEG23" t="inlineStr">
        <is>
          <t>Menghubungi melalui rekan</t>
        </is>
      </c>
      <c r="AEH23" t="n">
        <v/>
      </c>
      <c r="AEI23" t="inlineStr">
        <is>
          <t>Tidak</t>
        </is>
      </c>
      <c r="AEJ23" t="inlineStr">
        <is>
          <t>Kadang-kadang</t>
        </is>
      </c>
      <c r="AEK23" t="inlineStr">
        <is>
          <t>Lebih aman</t>
        </is>
      </c>
      <c r="AEL23" t="n">
        <v>0</v>
      </c>
      <c r="AEM23" t="n">
        <v>0</v>
      </c>
      <c r="AEN23" t="n">
        <v>0</v>
      </c>
      <c r="AEO23" t="n">
        <v>0</v>
      </c>
      <c r="AEP23" t="n">
        <v>1</v>
      </c>
      <c r="AEQ23" t="n">
        <v>0</v>
      </c>
      <c r="AER23" t="n">
        <v>0</v>
      </c>
      <c r="AES23" t="n">
        <v>0</v>
      </c>
      <c r="AET23" t="n">
        <v>0</v>
      </c>
      <c r="AEU23" t="n">
        <v>0</v>
      </c>
      <c r="AEV23" t="n">
        <v>0</v>
      </c>
      <c r="AEW23" t="n">
        <v>0</v>
      </c>
      <c r="AEX23" t="n">
        <v/>
      </c>
      <c r="AEY23" t="inlineStr">
        <is>
          <t>Memasak lebih aman</t>
        </is>
      </c>
      <c r="AEZ23" t="n">
        <v/>
      </c>
      <c r="AFA23" t="inlineStr">
        <is>
          <t>Tetangga / teman / saudara</t>
        </is>
      </c>
      <c r="AFB23" t="n">
        <v/>
      </c>
      <c r="AFC23" t="inlineStr">
        <is>
          <t>Eden Panyairan-Digester 2026-02-08-15_46_40.jpeg</t>
        </is>
      </c>
      <c r="AFD23" t="inlineStr">
        <is>
          <t>https://kf.kobotoolbox.org/api/v2/assets/avstPQqLr3Ab3ZdcVTXZ6f/data/685596050/attachments/att6gLZSZAza8PDJwxVLdZqV/</t>
        </is>
      </c>
      <c r="AFE23" t="inlineStr">
        <is>
          <t>Eden Panyairan-Konvensasi 2026-02-08-15_46_51.jpeg</t>
        </is>
      </c>
      <c r="AFF23" t="inlineStr">
        <is>
          <t>https://kf.kobotoolbox.org/api/v2/assets/avstPQqLr3Ab3ZdcVTXZ6f/data/685596050/attachments/attHCrDefWxmFLgFCtBp5gTT/</t>
        </is>
      </c>
      <c r="AFG23" t="inlineStr">
        <is>
          <t>Aep</t>
        </is>
      </c>
      <c r="AFH23" t="n">
        <v/>
      </c>
      <c r="AFI23" t="n">
        <v/>
      </c>
    </row>
    <row r="24">
      <c r="A24" s="93" t="n">
        <v>46079</v>
      </c>
      <c r="B24" s="93" t="n">
        <v>46085</v>
      </c>
      <c r="C24" t="inlineStr">
        <is>
          <t>aep</t>
        </is>
      </c>
      <c r="D24" t="inlineStr">
        <is>
          <t>enneng hermawati</t>
        </is>
      </c>
      <c r="E24" t="n">
        <v>88976984904</v>
      </c>
      <c r="F24" t="inlineStr">
        <is>
          <t>-6.810492 107.547775 0 0</t>
        </is>
      </c>
      <c r="G24" t="n">
        <v>-6.810492</v>
      </c>
      <c r="H24" t="n">
        <v>107.547775</v>
      </c>
      <c r="I24" t="n">
        <v>0</v>
      </c>
      <c r="J24" t="n">
        <v>0</v>
      </c>
      <c r="K24" t="inlineStr">
        <is>
          <t>-6.810492, 107.547775.</t>
        </is>
      </c>
      <c r="L24" t="inlineStr">
        <is>
          <t>-6.810663 107.547646 0 0</t>
        </is>
      </c>
      <c r="M24" t="n">
        <v>-6.810663</v>
      </c>
      <c r="N24" t="n">
        <v>107.547646</v>
      </c>
      <c r="O24" t="n">
        <v>0</v>
      </c>
      <c r="P24" t="n">
        <v>0</v>
      </c>
      <c r="Q24" t="inlineStr">
        <is>
          <t>-6.810663, 107.547646.</t>
        </is>
      </c>
      <c r="R24" t="inlineStr">
        <is>
          <t>Jawa Barat</t>
        </is>
      </c>
      <c r="S24" t="n">
        <v>0</v>
      </c>
      <c r="T24" t="n">
        <v>0</v>
      </c>
      <c r="U24" t="n">
        <v>1</v>
      </c>
      <c r="V24" t="n">
        <v>0</v>
      </c>
      <c r="W24" t="n">
        <v>0</v>
      </c>
      <c r="X24" t="n">
        <v>0</v>
      </c>
      <c r="Y24" t="n">
        <v>0</v>
      </c>
      <c r="Z24" t="n">
        <v>0</v>
      </c>
      <c r="AA24" t="n">
        <v>0</v>
      </c>
      <c r="AB24" t="n">
        <v>0</v>
      </c>
      <c r="AC24" t="inlineStr">
        <is>
          <t>BANDUNGBARAT</t>
        </is>
      </c>
      <c r="AD24" t="inlineStr">
        <is>
          <t>CISARUA</t>
        </is>
      </c>
      <c r="AE24" t="inlineStr">
        <is>
          <t>TUGUMUKTI</t>
        </is>
      </c>
      <c r="AF24" t="inlineStr">
        <is>
          <t>CV.DELTA CIPTA SENTOSA</t>
        </is>
      </c>
      <c r="AG24" t="inlineStr">
        <is>
          <t>DCP0041</t>
        </is>
      </c>
      <c r="AH24" t="n">
        <v>2</v>
      </c>
      <c r="AI24" t="inlineStr">
        <is>
          <t>VPA2</t>
        </is>
      </c>
      <c r="AJ24" t="inlineStr">
        <is>
          <t>Aktif</t>
        </is>
      </c>
      <c r="AK24" t="n">
        <v>46</v>
      </c>
      <c r="AL24" t="inlineStr">
        <is>
          <t>Perempuan</t>
        </is>
      </c>
      <c r="AM24" t="inlineStr">
        <is>
          <t>Sudah menikah</t>
        </is>
      </c>
      <c r="AN24" t="inlineStr">
        <is>
          <t>SD/Sederajat</t>
        </is>
      </c>
      <c r="AO24" t="inlineStr">
        <is>
          <t>Peternak</t>
        </is>
      </c>
      <c r="AP24" t="n">
        <v>0</v>
      </c>
      <c r="AQ24" t="n">
        <v>1</v>
      </c>
      <c r="AR24" t="n">
        <v>0</v>
      </c>
      <c r="AS24" t="n">
        <v>0</v>
      </c>
      <c r="AT24" t="n">
        <v>0</v>
      </c>
      <c r="AU24" t="n">
        <v>0</v>
      </c>
      <c r="AV24" t="n">
        <v>0</v>
      </c>
      <c r="AW24" t="n">
        <v>0</v>
      </c>
      <c r="AX24" t="n">
        <v/>
      </c>
      <c r="AY24" t="inlineStr">
        <is>
          <t>Tidak ada</t>
        </is>
      </c>
      <c r="AZ24" t="n">
        <v>0</v>
      </c>
      <c r="BA24" t="n">
        <v>0</v>
      </c>
      <c r="BB24" t="n">
        <v>0</v>
      </c>
      <c r="BC24" t="n">
        <v>0</v>
      </c>
      <c r="BD24" t="n">
        <v>0</v>
      </c>
      <c r="BE24" t="n">
        <v>0</v>
      </c>
      <c r="BF24" t="n">
        <v>0</v>
      </c>
      <c r="BG24" t="n">
        <v>1</v>
      </c>
      <c r="BH24" t="n">
        <v/>
      </c>
      <c r="BI24" t="inlineStr">
        <is>
          <t>Rp1.500.000 - Rp2.500.000</t>
        </is>
      </c>
      <c r="BJ24" t="n">
        <v>1</v>
      </c>
      <c r="BK24" t="n">
        <v>1</v>
      </c>
      <c r="BL24" t="n">
        <v>2</v>
      </c>
      <c r="BM24" t="n">
        <v>0</v>
      </c>
      <c r="BN24" t="inlineStr">
        <is>
          <t>Milik sendiri</t>
        </is>
      </c>
      <c r="BO24" t="inlineStr">
        <is>
          <t>Permanen (dinding bata dan semen)</t>
        </is>
      </c>
      <c r="BP24" t="n">
        <v>1</v>
      </c>
      <c r="BQ24" t="n">
        <v>0</v>
      </c>
      <c r="BR24" t="n">
        <v>0</v>
      </c>
      <c r="BS24" t="n">
        <v>0</v>
      </c>
      <c r="BT24" t="n">
        <v>0</v>
      </c>
      <c r="BU24" t="n">
        <v/>
      </c>
      <c r="BV24" t="inlineStr">
        <is>
          <t>Keramik/ubin</t>
        </is>
      </c>
      <c r="BW24" t="n">
        <v>0</v>
      </c>
      <c r="BX24" t="n">
        <v>0</v>
      </c>
      <c r="BY24" t="n">
        <v>1</v>
      </c>
      <c r="BZ24" t="n">
        <v>0</v>
      </c>
      <c r="CA24" t="n">
        <v>0</v>
      </c>
      <c r="CB24" t="n">
        <v/>
      </c>
      <c r="CC24" t="inlineStr">
        <is>
          <t>Genting</t>
        </is>
      </c>
      <c r="CD24" t="n">
        <v>0</v>
      </c>
      <c r="CE24" t="n">
        <v>0</v>
      </c>
      <c r="CF24" t="n">
        <v>0</v>
      </c>
      <c r="CG24" t="n">
        <v>0</v>
      </c>
      <c r="CH24" t="n">
        <v>0</v>
      </c>
      <c r="CI24" t="n">
        <v>1</v>
      </c>
      <c r="CJ24" t="n">
        <v>0</v>
      </c>
      <c r="CK24" t="n">
        <v/>
      </c>
      <c r="CL24" t="inlineStr">
        <is>
          <t>Ya</t>
        </is>
      </c>
      <c r="CM24" t="n">
        <v>2024</v>
      </c>
      <c r="CN24" t="inlineStr">
        <is>
          <t>Fixed-Dome (Kubah Tetap)</t>
        </is>
      </c>
      <c r="CO24" t="inlineStr">
        <is>
          <t>4 m³ (2-3 ekor sapi, ±3 jam memasak/hari, ±30 kg slurry/hari)</t>
        </is>
      </c>
      <c r="CP24" t="inlineStr">
        <is>
          <t>Anggota keluarga - laki-laki</t>
        </is>
      </c>
      <c r="CQ24" t="n">
        <v>0</v>
      </c>
      <c r="CR24" t="n">
        <v>0</v>
      </c>
      <c r="CS24" t="n">
        <v>0</v>
      </c>
      <c r="CT24" t="n">
        <v>0</v>
      </c>
      <c r="CU24" t="n">
        <v>1</v>
      </c>
      <c r="CV24" t="n">
        <v>0</v>
      </c>
      <c r="CW24" t="n">
        <v>0</v>
      </c>
      <c r="CX24" t="n">
        <v>0</v>
      </c>
      <c r="CY24" t="inlineStr">
        <is>
          <t>Anggota keluarga - laki-laki Anggota keluarga - perempuan dewasa</t>
        </is>
      </c>
      <c r="CZ24" t="n">
        <v>1</v>
      </c>
      <c r="DA24" t="n">
        <v>1</v>
      </c>
      <c r="DB24" t="n">
        <v>0</v>
      </c>
      <c r="DC24" t="n">
        <v/>
      </c>
      <c r="DD24" t="inlineStr">
        <is>
          <t>Anggota keluarga - laki-laki Anggota keluarga - perempuan dewasa CPO atau pendamping</t>
        </is>
      </c>
      <c r="DE24" t="n">
        <v>1</v>
      </c>
      <c r="DF24" t="n">
        <v>1</v>
      </c>
      <c r="DG24" t="n">
        <v>1</v>
      </c>
      <c r="DH24" t="n">
        <v>0</v>
      </c>
      <c r="DI24" t="n">
        <v/>
      </c>
      <c r="DJ24" t="inlineStr">
        <is>
          <t>CPO atau pendamping</t>
        </is>
      </c>
      <c r="DK24" t="n">
        <v>0</v>
      </c>
      <c r="DL24" t="n">
        <v>0</v>
      </c>
      <c r="DM24" t="n">
        <v>1</v>
      </c>
      <c r="DN24" t="n">
        <v>0</v>
      </c>
      <c r="DO24" t="n">
        <v/>
      </c>
      <c r="DP24" t="inlineStr">
        <is>
          <t>Ya</t>
        </is>
      </c>
      <c r="DQ24" t="n">
        <v/>
      </c>
      <c r="DR24" t="n">
        <v/>
      </c>
      <c r="DS24" t="n">
        <v/>
      </c>
      <c r="DT24" t="n">
        <v/>
      </c>
      <c r="DU24" t="n">
        <v/>
      </c>
      <c r="DV24" t="n">
        <v/>
      </c>
      <c r="DW24" t="n">
        <v/>
      </c>
      <c r="DX24" t="n">
        <v/>
      </c>
      <c r="DY24" t="n">
        <v/>
      </c>
      <c r="DZ24" t="n">
        <v/>
      </c>
      <c r="EA24" t="n">
        <v/>
      </c>
      <c r="EB24" t="n">
        <v/>
      </c>
      <c r="EC24" t="n">
        <v/>
      </c>
      <c r="ED24" t="n">
        <v/>
      </c>
      <c r="EE24" t="n">
        <v/>
      </c>
      <c r="EF24" t="n">
        <v/>
      </c>
      <c r="EG24" t="n">
        <v/>
      </c>
      <c r="EH24" t="n">
        <v/>
      </c>
      <c r="EI24" t="inlineStr">
        <is>
          <t>Tidak ada masalah</t>
        </is>
      </c>
      <c r="EJ24" t="n">
        <v>0</v>
      </c>
      <c r="EK24" t="n">
        <v>0</v>
      </c>
      <c r="EL24" t="n">
        <v>0</v>
      </c>
      <c r="EM24" t="n">
        <v>1</v>
      </c>
      <c r="EN24" t="n">
        <v>0</v>
      </c>
      <c r="EO24" t="n">
        <v/>
      </c>
      <c r="EP24" t="inlineStr">
        <is>
          <t>Ya, sangat jelas dan mudah diikuti</t>
        </is>
      </c>
      <c r="EQ24" t="inlineStr">
        <is>
          <t>Pelatihan</t>
        </is>
      </c>
      <c r="ER24" t="inlineStr">
        <is>
          <t>CPO atau pendamping</t>
        </is>
      </c>
      <c r="ES24" t="n">
        <v>1</v>
      </c>
      <c r="ET24" t="n">
        <v>0</v>
      </c>
      <c r="EU24" t="n">
        <v>0</v>
      </c>
      <c r="EV24" t="n">
        <v>0</v>
      </c>
      <c r="EW24" t="n">
        <v/>
      </c>
      <c r="EX24" t="inlineStr">
        <is>
          <t>Anggota keluarga - Laki-laki Anggota keluarga - Perempuan dewasa</t>
        </is>
      </c>
      <c r="EY24" t="n">
        <v>1</v>
      </c>
      <c r="EZ24" t="n">
        <v>1</v>
      </c>
      <c r="FA24" t="n">
        <v>0</v>
      </c>
      <c r="FB24" t="n">
        <v/>
      </c>
      <c r="FC24" t="inlineStr">
        <is>
          <t>Jarang sekali</t>
        </is>
      </c>
      <c r="FD24" t="n">
        <v/>
      </c>
      <c r="FE24" t="inlineStr">
        <is>
          <t>Tidak mengetahui</t>
        </is>
      </c>
      <c r="FF24" t="inlineStr">
        <is>
          <t>Tidak pernah</t>
        </is>
      </c>
      <c r="FG24" t="inlineStr">
        <is>
          <t>Mengetahui</t>
        </is>
      </c>
      <c r="FH24" t="inlineStr">
        <is>
          <t>Sering (setiap minggu)</t>
        </is>
      </c>
      <c r="FI24" t="inlineStr">
        <is>
          <t>Mengetahui</t>
        </is>
      </c>
      <c r="FJ24" t="inlineStr">
        <is>
          <t>Selalu (setiap hari)</t>
        </is>
      </c>
      <c r="FK24" t="inlineStr">
        <is>
          <t>Tidak mengetahui</t>
        </is>
      </c>
      <c r="FL24" t="inlineStr">
        <is>
          <t>Tidak pernah</t>
        </is>
      </c>
      <c r="FM24" t="inlineStr">
        <is>
          <t>Mengetahui</t>
        </is>
      </c>
      <c r="FN24" t="inlineStr">
        <is>
          <t>Selalu (setiap hari)</t>
        </is>
      </c>
      <c r="FO24" t="inlineStr">
        <is>
          <t>Tidak mengetahui</t>
        </is>
      </c>
      <c r="FP24" t="inlineStr">
        <is>
          <t>Tidak pernah</t>
        </is>
      </c>
      <c r="FQ24" t="inlineStr">
        <is>
          <t>Mengetahui</t>
        </is>
      </c>
      <c r="FR24" t="inlineStr">
        <is>
          <t>Ya</t>
        </is>
      </c>
      <c r="FS24" t="inlineStr">
        <is>
          <t>Mengetahui</t>
        </is>
      </c>
      <c r="FT24" t="inlineStr">
        <is>
          <t>Ya, selalu</t>
        </is>
      </c>
      <c r="FU24" t="inlineStr">
        <is>
          <t>Laki-laki dewasa Perempuan dewasa Anak-anak</t>
        </is>
      </c>
      <c r="FV24" t="n">
        <v>1</v>
      </c>
      <c r="FW24" t="n">
        <v>1</v>
      </c>
      <c r="FX24" t="n">
        <v>1</v>
      </c>
      <c r="FY24" t="n">
        <v>0</v>
      </c>
      <c r="FZ24" t="inlineStr">
        <is>
          <t>Memahami</t>
        </is>
      </c>
      <c r="GA24" t="inlineStr">
        <is>
          <t>Pelatihan</t>
        </is>
      </c>
      <c r="GB24" t="n">
        <v>0</v>
      </c>
      <c r="GC24" t="n">
        <v>1</v>
      </c>
      <c r="GD24" t="n">
        <v>0</v>
      </c>
      <c r="GE24" t="n">
        <v>0</v>
      </c>
      <c r="GF24" t="n">
        <v/>
      </c>
      <c r="GG24" t="inlineStr">
        <is>
          <t>Sering</t>
        </is>
      </c>
      <c r="GH24" t="inlineStr">
        <is>
          <t>Tidak</t>
        </is>
      </c>
      <c r="GI24" t="n">
        <v/>
      </c>
      <c r="GJ24" t="n">
        <v/>
      </c>
      <c r="GK24" t="n">
        <v/>
      </c>
      <c r="GL24" t="n">
        <v/>
      </c>
      <c r="GM24" t="n">
        <v/>
      </c>
      <c r="GN24" t="n">
        <v/>
      </c>
      <c r="GO24" t="n">
        <v/>
      </c>
      <c r="GP24" t="inlineStr">
        <is>
          <t>Penuh (100%)</t>
        </is>
      </c>
      <c r="GQ24" t="inlineStr">
        <is>
          <t>LPG</t>
        </is>
      </c>
      <c r="GR24" t="n">
        <v>1</v>
      </c>
      <c r="GS24" t="n">
        <v>0</v>
      </c>
      <c r="GT24" t="n">
        <v>0</v>
      </c>
      <c r="GU24" t="n">
        <v>0</v>
      </c>
      <c r="GV24" t="n">
        <v>0</v>
      </c>
      <c r="GW24" t="n">
        <v>0</v>
      </c>
      <c r="GX24" t="n">
        <v>0</v>
      </c>
      <c r="GY24" t="n">
        <v/>
      </c>
      <c r="GZ24" t="inlineStr">
        <is>
          <t>Ya</t>
        </is>
      </c>
      <c r="HA24" t="n">
        <v/>
      </c>
      <c r="HB24" t="n">
        <v/>
      </c>
      <c r="HC24" t="n">
        <v/>
      </c>
      <c r="HD24" t="n">
        <v/>
      </c>
      <c r="HE24" t="n">
        <v>12</v>
      </c>
      <c r="HF24" t="n">
        <v>100000</v>
      </c>
      <c r="HG24" t="n">
        <v>0</v>
      </c>
      <c r="HH24" t="n">
        <v>0</v>
      </c>
      <c r="HI24" t="n">
        <v/>
      </c>
      <c r="HJ24" t="n">
        <v/>
      </c>
      <c r="HK24" t="n">
        <v/>
      </c>
      <c r="HL24" t="n">
        <v/>
      </c>
      <c r="HM24" t="n">
        <v/>
      </c>
      <c r="HN24" t="n">
        <v/>
      </c>
      <c r="HO24" t="n">
        <v/>
      </c>
      <c r="HP24" t="n">
        <v/>
      </c>
      <c r="HQ24" t="n">
        <v/>
      </c>
      <c r="HR24" t="n">
        <v/>
      </c>
      <c r="HS24" t="n">
        <v/>
      </c>
      <c r="HT24" t="n">
        <v/>
      </c>
      <c r="HU24" t="n">
        <v/>
      </c>
      <c r="HV24" t="n">
        <v/>
      </c>
      <c r="HW24" t="n">
        <v/>
      </c>
      <c r="HX24" t="n">
        <v/>
      </c>
      <c r="HY24" t="n">
        <v/>
      </c>
      <c r="HZ24" t="n">
        <v/>
      </c>
      <c r="IA24" t="n">
        <v>12</v>
      </c>
      <c r="IB24" t="n">
        <v>100000</v>
      </c>
      <c r="IC24" t="n">
        <v/>
      </c>
      <c r="ID24" t="n">
        <v/>
      </c>
      <c r="IE24" t="n">
        <v/>
      </c>
      <c r="IF24" t="n">
        <v/>
      </c>
      <c r="IG24" t="n">
        <v/>
      </c>
      <c r="IH24" t="n">
        <v/>
      </c>
      <c r="II24" t="n">
        <v/>
      </c>
      <c r="IJ24" t="n">
        <v/>
      </c>
      <c r="IK24" t="inlineStr">
        <is>
          <t>15-30 kg</t>
        </is>
      </c>
      <c r="IL24" t="inlineStr">
        <is>
          <t>1-3 jam</t>
        </is>
      </c>
      <c r="IM24" t="inlineStr">
        <is>
          <t>Ya</t>
        </is>
      </c>
      <c r="IN24" t="inlineStr">
        <is>
          <t>Tidak</t>
        </is>
      </c>
      <c r="IO24" t="inlineStr">
        <is>
          <t>Tidak ada perubahan</t>
        </is>
      </c>
      <c r="IP24" t="n">
        <v/>
      </c>
      <c r="IQ24" t="inlineStr">
        <is>
          <t>Tidak pernah</t>
        </is>
      </c>
      <c r="IR24" t="n">
        <v/>
      </c>
      <c r="IS24" t="n">
        <v/>
      </c>
      <c r="IT24" t="n">
        <v/>
      </c>
      <c r="IU24" t="n">
        <v/>
      </c>
      <c r="IV24" t="n">
        <v/>
      </c>
      <c r="IW24" t="n">
        <v/>
      </c>
      <c r="IX24" t="n">
        <v/>
      </c>
      <c r="IY24" t="n">
        <v/>
      </c>
      <c r="IZ24" t="inlineStr">
        <is>
          <t>Tidak pernah</t>
        </is>
      </c>
      <c r="JA24" t="n">
        <v/>
      </c>
      <c r="JB24" t="n">
        <v/>
      </c>
      <c r="JC24" t="n">
        <v/>
      </c>
      <c r="JD24" t="n">
        <v/>
      </c>
      <c r="JE24" t="n">
        <v/>
      </c>
      <c r="JF24" t="n">
        <v/>
      </c>
      <c r="JG24" t="n">
        <v/>
      </c>
      <c r="JH24" t="n">
        <v/>
      </c>
      <c r="JI24" t="inlineStr">
        <is>
          <t>Tidak pernah</t>
        </is>
      </c>
      <c r="JJ24" t="n">
        <v/>
      </c>
      <c r="JK24" t="n">
        <v/>
      </c>
      <c r="JL24" t="n">
        <v/>
      </c>
      <c r="JM24" t="n">
        <v/>
      </c>
      <c r="JN24" t="n">
        <v/>
      </c>
      <c r="JO24" t="n">
        <v/>
      </c>
      <c r="JP24" t="n">
        <v/>
      </c>
      <c r="JQ24" t="n">
        <v/>
      </c>
      <c r="JR24" t="inlineStr">
        <is>
          <t>Tidak pernah</t>
        </is>
      </c>
      <c r="JS24" t="n">
        <v/>
      </c>
      <c r="JT24" t="n">
        <v/>
      </c>
      <c r="JU24" t="n">
        <v/>
      </c>
      <c r="JV24" t="n">
        <v/>
      </c>
      <c r="JW24" t="n">
        <v/>
      </c>
      <c r="JX24" t="n">
        <v/>
      </c>
      <c r="JY24" t="n">
        <v/>
      </c>
      <c r="JZ24" t="n">
        <v/>
      </c>
      <c r="KA24" t="inlineStr">
        <is>
          <t>Tidak pernah</t>
        </is>
      </c>
      <c r="KB24" t="n">
        <v/>
      </c>
      <c r="KC24" t="n">
        <v/>
      </c>
      <c r="KD24" t="n">
        <v/>
      </c>
      <c r="KE24" t="n">
        <v/>
      </c>
      <c r="KF24" t="n">
        <v/>
      </c>
      <c r="KG24" t="n">
        <v/>
      </c>
      <c r="KH24" t="n">
        <v/>
      </c>
      <c r="KI24" t="n">
        <v/>
      </c>
      <c r="KJ24" t="inlineStr">
        <is>
          <t>Tidak pernah</t>
        </is>
      </c>
      <c r="KK24" t="n">
        <v/>
      </c>
      <c r="KL24" t="n">
        <v/>
      </c>
      <c r="KM24" t="n">
        <v/>
      </c>
      <c r="KN24" t="n">
        <v/>
      </c>
      <c r="KO24" t="n">
        <v/>
      </c>
      <c r="KP24" t="n">
        <v/>
      </c>
      <c r="KQ24" t="n">
        <v/>
      </c>
      <c r="KR24" t="n">
        <v/>
      </c>
      <c r="KS24" t="inlineStr">
        <is>
          <t>Tidak ada perubahan</t>
        </is>
      </c>
      <c r="KT24" t="inlineStr">
        <is>
          <t>0-1 kali</t>
        </is>
      </c>
      <c r="KU24" t="inlineStr">
        <is>
          <t>0-1 kali</t>
        </is>
      </c>
      <c r="KV24" t="inlineStr">
        <is>
          <t>Tidak ada</t>
        </is>
      </c>
      <c r="KW24" t="n">
        <v>0</v>
      </c>
      <c r="KX24" t="n">
        <v>0</v>
      </c>
      <c r="KY24" t="n">
        <v>0</v>
      </c>
      <c r="KZ24" t="n">
        <v>1</v>
      </c>
      <c r="LA24" t="inlineStr">
        <is>
          <t>Tidak ada perubahan</t>
        </is>
      </c>
      <c r="LB24" t="inlineStr">
        <is>
          <t>Tidak ada perubahan</t>
        </is>
      </c>
      <c r="LC24" t="n">
        <v>0</v>
      </c>
      <c r="LD24" t="n">
        <v>8</v>
      </c>
      <c r="LE24" t="n">
        <v>0</v>
      </c>
      <c r="LF24" t="n">
        <v>0</v>
      </c>
      <c r="LG24" t="inlineStr">
        <is>
          <t>Ya</t>
        </is>
      </c>
      <c r="LH24" t="n">
        <v>75000</v>
      </c>
      <c r="LI24" t="n">
        <v/>
      </c>
      <c r="LJ24" t="inlineStr">
        <is>
          <t>Kebutuhan rumah tangga</t>
        </is>
      </c>
      <c r="LK24" t="n">
        <v>0</v>
      </c>
      <c r="LL24" t="n">
        <v>0</v>
      </c>
      <c r="LM24" t="n">
        <v>0</v>
      </c>
      <c r="LN24" t="n">
        <v>0</v>
      </c>
      <c r="LO24" t="n">
        <v>1</v>
      </c>
      <c r="LP24" t="n">
        <v>0</v>
      </c>
      <c r="LQ24" t="n">
        <v>0</v>
      </c>
      <c r="LR24" t="n">
        <v/>
      </c>
      <c r="LS24" t="n">
        <v>15</v>
      </c>
      <c r="LT24" t="n">
        <v>0</v>
      </c>
      <c r="LU24" t="n">
        <v>0</v>
      </c>
      <c r="LV24" t="n">
        <v>20</v>
      </c>
      <c r="LW24" t="n">
        <v>0</v>
      </c>
      <c r="LX24" t="n">
        <v>0</v>
      </c>
      <c r="LY24" t="n">
        <v>15</v>
      </c>
      <c r="LZ24" t="n">
        <v>0</v>
      </c>
      <c r="MA24" t="n">
        <v>0</v>
      </c>
      <c r="MB24" t="inlineStr">
        <is>
          <t>Tidak</t>
        </is>
      </c>
      <c r="MC24" t="n">
        <v>0</v>
      </c>
      <c r="MD24" t="n">
        <v>0</v>
      </c>
      <c r="ME24" t="n">
        <v>40</v>
      </c>
      <c r="MF24" t="n">
        <v>0</v>
      </c>
      <c r="MG24" t="n">
        <v>0</v>
      </c>
      <c r="MH24" t="n">
        <v>0</v>
      </c>
      <c r="MI24" t="n">
        <v/>
      </c>
      <c r="MJ24" t="n">
        <v/>
      </c>
      <c r="MK24" t="n">
        <v/>
      </c>
      <c r="ML24" t="n">
        <v/>
      </c>
      <c r="MM24" t="n">
        <v/>
      </c>
      <c r="MN24" t="n">
        <v/>
      </c>
      <c r="MO24" t="n">
        <v/>
      </c>
      <c r="MP24" t="n">
        <v/>
      </c>
      <c r="MQ24" t="n">
        <v/>
      </c>
      <c r="MR24" t="inlineStr">
        <is>
          <t>Tidak ada waktu yang dihemat</t>
        </is>
      </c>
      <c r="MS24" t="n">
        <v/>
      </c>
      <c r="MT24" t="inlineStr">
        <is>
          <t>Tidak ada waktu yang dihemat</t>
        </is>
      </c>
      <c r="MU24" t="inlineStr">
        <is>
          <t>Tidak</t>
        </is>
      </c>
      <c r="MV24" t="n">
        <v/>
      </c>
      <c r="MW24" t="n">
        <v/>
      </c>
      <c r="MX24" t="n">
        <v/>
      </c>
      <c r="MY24" t="n">
        <v/>
      </c>
      <c r="MZ24" t="n">
        <v/>
      </c>
      <c r="NA24" t="n">
        <v/>
      </c>
      <c r="NB24" t="n">
        <v/>
      </c>
      <c r="NC24" t="n">
        <v/>
      </c>
      <c r="ND24" t="n">
        <v/>
      </c>
      <c r="NE24" t="n">
        <v/>
      </c>
      <c r="NF24" t="n">
        <v/>
      </c>
      <c r="NG24" t="n">
        <v/>
      </c>
      <c r="NH24" t="n">
        <v/>
      </c>
      <c r="NI24" t="n">
        <v/>
      </c>
      <c r="NJ24" t="n">
        <v/>
      </c>
      <c r="NK24" t="n">
        <v/>
      </c>
      <c r="NL24" t="inlineStr">
        <is>
          <t>Ya</t>
        </is>
      </c>
      <c r="NM24" t="inlineStr">
        <is>
          <t>100% dana hibah</t>
        </is>
      </c>
      <c r="NN24" t="inlineStr">
        <is>
          <t>0 (100% sumber pembiayaan dari hibah)</t>
        </is>
      </c>
      <c r="NO24" t="inlineStr">
        <is>
          <t>Pemerintah</t>
        </is>
      </c>
      <c r="NP24" t="n">
        <v/>
      </c>
      <c r="NQ24" t="n">
        <v/>
      </c>
      <c r="NR24" t="n">
        <v/>
      </c>
      <c r="NS24" t="n">
        <v/>
      </c>
      <c r="NT24" t="n">
        <v/>
      </c>
      <c r="NU24" t="n">
        <v/>
      </c>
      <c r="NV24" t="n">
        <v/>
      </c>
      <c r="NW24" t="n">
        <v/>
      </c>
      <c r="NX24" t="inlineStr">
        <is>
          <t>Sama saja</t>
        </is>
      </c>
      <c r="NY24" t="n">
        <v>30</v>
      </c>
      <c r="NZ24" t="n">
        <v>0</v>
      </c>
      <c r="OA24" t="n">
        <v>0</v>
      </c>
      <c r="OB24" t="n">
        <v>30</v>
      </c>
      <c r="OC24" t="n">
        <v>0</v>
      </c>
      <c r="OD24" t="n">
        <v>0</v>
      </c>
      <c r="OE24" t="inlineStr">
        <is>
          <t>Tidak ada perubahan</t>
        </is>
      </c>
      <c r="OF24" t="inlineStr">
        <is>
          <t>Sama saja (tidak ada perbedaan waktu memasak MAUPUN rasa/bau makanan bila dibandingkan penggunaan sebelumnya)</t>
        </is>
      </c>
      <c r="OG24" t="inlineStr">
        <is>
          <t>Ya</t>
        </is>
      </c>
      <c r="OH24" t="n">
        <v>0</v>
      </c>
      <c r="OI24" t="n">
        <v>3</v>
      </c>
      <c r="OJ24" t="n">
        <v>0</v>
      </c>
      <c r="OK24" t="n">
        <v>0</v>
      </c>
      <c r="OL24" t="n">
        <v>0</v>
      </c>
      <c r="OM24" t="n">
        <v>0</v>
      </c>
      <c r="ON24" t="n">
        <v>0</v>
      </c>
      <c r="OO24" t="n">
        <v>0</v>
      </c>
      <c r="OP24" t="inlineStr">
        <is>
          <t>Sapi perah</t>
        </is>
      </c>
      <c r="OQ24" t="n">
        <v>0</v>
      </c>
      <c r="OR24" t="n">
        <v>1</v>
      </c>
      <c r="OS24" t="n">
        <v>0</v>
      </c>
      <c r="OT24" t="n">
        <v>0</v>
      </c>
      <c r="OU24" t="n">
        <v>0</v>
      </c>
      <c r="OV24" t="n">
        <v>0</v>
      </c>
      <c r="OW24" t="n">
        <v>0</v>
      </c>
      <c r="OX24" t="n">
        <v>0</v>
      </c>
      <c r="OY24" t="n">
        <v>0</v>
      </c>
      <c r="OZ24" t="inlineStr">
        <is>
          <t>Sapi perah</t>
        </is>
      </c>
      <c r="PA24" t="n">
        <v>0</v>
      </c>
      <c r="PB24" t="n">
        <v>1</v>
      </c>
      <c r="PC24" t="n">
        <v>0</v>
      </c>
      <c r="PD24" t="n">
        <v>0</v>
      </c>
      <c r="PE24" t="n">
        <v>0</v>
      </c>
      <c r="PF24" t="n">
        <v>0</v>
      </c>
      <c r="PG24" t="n">
        <v>0</v>
      </c>
      <c r="PH24" t="n">
        <v>0</v>
      </c>
      <c r="PI24" t="n">
        <v>0</v>
      </c>
      <c r="PJ24" t="inlineStr">
        <is>
          <t>Tidak ada</t>
        </is>
      </c>
      <c r="PK24" t="n">
        <v>0</v>
      </c>
      <c r="PL24" t="n">
        <v>0</v>
      </c>
      <c r="PM24" t="n">
        <v>0</v>
      </c>
      <c r="PN24" t="n">
        <v>0</v>
      </c>
      <c r="PO24" t="n">
        <v>0</v>
      </c>
      <c r="PP24" t="n">
        <v>0</v>
      </c>
      <c r="PQ24" t="n">
        <v>0</v>
      </c>
      <c r="PR24" t="n">
        <v>0</v>
      </c>
      <c r="PS24" t="n">
        <v>1</v>
      </c>
      <c r="PT24" t="n">
        <v/>
      </c>
      <c r="PU24" t="n">
        <v/>
      </c>
      <c r="PV24" t="n">
        <v/>
      </c>
      <c r="PW24" t="n">
        <v/>
      </c>
      <c r="PX24" t="n">
        <v/>
      </c>
      <c r="PY24" t="n">
        <v/>
      </c>
      <c r="PZ24" t="n">
        <v/>
      </c>
      <c r="QA24" t="n">
        <v/>
      </c>
      <c r="QB24" t="n">
        <v/>
      </c>
      <c r="QC24" t="n">
        <v/>
      </c>
      <c r="QD24" t="n">
        <v/>
      </c>
      <c r="QE24" t="inlineStr">
        <is>
          <t>2-Dibuang ke sungai</t>
        </is>
      </c>
      <c r="QF24" t="n">
        <v>0</v>
      </c>
      <c r="QG24" t="n">
        <v>0</v>
      </c>
      <c r="QH24" t="n">
        <v>0</v>
      </c>
      <c r="QI24" t="n">
        <v>0</v>
      </c>
      <c r="QJ24" t="n">
        <v>0</v>
      </c>
      <c r="QK24" t="n">
        <v>0</v>
      </c>
      <c r="QL24" t="n">
        <v>1</v>
      </c>
      <c r="QM24" t="n">
        <v>0</v>
      </c>
      <c r="QN24" t="n">
        <v>0</v>
      </c>
      <c r="QO24" t="n">
        <v/>
      </c>
      <c r="QP24" t="n">
        <v/>
      </c>
      <c r="QQ24" t="n">
        <v/>
      </c>
      <c r="QR24" t="n">
        <v/>
      </c>
      <c r="QS24" t="n">
        <v/>
      </c>
      <c r="QT24" t="n">
        <v/>
      </c>
      <c r="QU24" t="n">
        <v/>
      </c>
      <c r="QV24" t="n">
        <v/>
      </c>
      <c r="QW24" t="n">
        <v/>
      </c>
      <c r="QX24" t="n">
        <v/>
      </c>
      <c r="QY24" t="n">
        <v/>
      </c>
      <c r="QZ24" t="n">
        <v/>
      </c>
      <c r="RA24" t="n">
        <v/>
      </c>
      <c r="RB24" t="n">
        <v/>
      </c>
      <c r="RC24" t="n">
        <v/>
      </c>
      <c r="RD24" t="n">
        <v/>
      </c>
      <c r="RE24" t="n">
        <v/>
      </c>
      <c r="RF24" t="n">
        <v/>
      </c>
      <c r="RG24" t="n">
        <v/>
      </c>
      <c r="RH24" t="n">
        <v/>
      </c>
      <c r="RI24" t="n">
        <v/>
      </c>
      <c r="RJ24" t="n">
        <v/>
      </c>
      <c r="RK24" t="n">
        <v/>
      </c>
      <c r="RL24" t="n">
        <v/>
      </c>
      <c r="RM24" t="n">
        <v/>
      </c>
      <c r="RN24" t="n">
        <v/>
      </c>
      <c r="RO24" t="n">
        <v/>
      </c>
      <c r="RP24" t="n">
        <v/>
      </c>
      <c r="RQ24" t="n">
        <v/>
      </c>
      <c r="RR24" t="n">
        <v/>
      </c>
      <c r="RS24" t="n">
        <v/>
      </c>
      <c r="RT24" t="n">
        <v/>
      </c>
      <c r="RU24" t="n">
        <v/>
      </c>
      <c r="RV24" t="n">
        <v/>
      </c>
      <c r="RW24" t="n">
        <v/>
      </c>
      <c r="RX24" t="n">
        <v/>
      </c>
      <c r="RY24" t="n">
        <v/>
      </c>
      <c r="RZ24" t="n">
        <v/>
      </c>
      <c r="SA24" t="n">
        <v/>
      </c>
      <c r="SB24" t="n">
        <v/>
      </c>
      <c r="SC24" t="n">
        <v/>
      </c>
      <c r="SD24" t="n">
        <v/>
      </c>
      <c r="SE24" t="n">
        <v/>
      </c>
      <c r="SF24" t="n">
        <v/>
      </c>
      <c r="SG24" t="n">
        <v/>
      </c>
      <c r="SH24" t="n">
        <v/>
      </c>
      <c r="SI24" t="n">
        <v/>
      </c>
      <c r="SJ24" t="n">
        <v/>
      </c>
      <c r="SK24" t="n">
        <v/>
      </c>
      <c r="SL24" t="n">
        <v/>
      </c>
      <c r="SM24" t="n">
        <v/>
      </c>
      <c r="SN24" t="n">
        <v/>
      </c>
      <c r="SO24" t="n">
        <v/>
      </c>
      <c r="SP24" t="n">
        <v/>
      </c>
      <c r="SQ24" t="n">
        <v/>
      </c>
      <c r="SR24" t="n">
        <v/>
      </c>
      <c r="SS24" t="n">
        <v/>
      </c>
      <c r="ST24" t="n">
        <v/>
      </c>
      <c r="SU24" t="n">
        <v/>
      </c>
      <c r="SV24" t="n">
        <v/>
      </c>
      <c r="SW24" t="n">
        <v/>
      </c>
      <c r="SX24" t="n">
        <v/>
      </c>
      <c r="SY24" t="n">
        <v/>
      </c>
      <c r="SZ24" t="n">
        <v>3</v>
      </c>
      <c r="TA24" t="n">
        <v/>
      </c>
      <c r="TB24" t="n">
        <v/>
      </c>
      <c r="TC24" t="n">
        <v/>
      </c>
      <c r="TD24" t="n">
        <v/>
      </c>
      <c r="TE24" t="n">
        <v/>
      </c>
      <c r="TF24" t="n">
        <v/>
      </c>
      <c r="TG24" t="n">
        <v/>
      </c>
      <c r="TH24" t="n">
        <v/>
      </c>
      <c r="TI24" t="n">
        <v/>
      </c>
      <c r="TJ24" t="n">
        <v/>
      </c>
      <c r="TK24" t="n">
        <v/>
      </c>
      <c r="TL24" t="n">
        <v/>
      </c>
      <c r="TM24" t="n">
        <v/>
      </c>
      <c r="TN24" t="n">
        <v/>
      </c>
      <c r="TO24" t="n">
        <v/>
      </c>
      <c r="TP24" t="n">
        <v/>
      </c>
      <c r="TQ24" t="n">
        <v/>
      </c>
      <c r="TR24" t="n">
        <v/>
      </c>
      <c r="TS24" t="n">
        <v/>
      </c>
      <c r="TT24" t="n">
        <v/>
      </c>
      <c r="TU24" t="n">
        <v/>
      </c>
      <c r="TV24" t="n">
        <v/>
      </c>
      <c r="TW24" t="n">
        <v/>
      </c>
      <c r="TX24" t="n">
        <v/>
      </c>
      <c r="TY24" t="n">
        <v/>
      </c>
      <c r="TZ24" t="n">
        <v/>
      </c>
      <c r="UA24" t="n">
        <v/>
      </c>
      <c r="UB24" t="n">
        <v/>
      </c>
      <c r="UC24" t="n">
        <v/>
      </c>
      <c r="UD24" t="n">
        <v/>
      </c>
      <c r="UE24" t="n">
        <v/>
      </c>
      <c r="UF24" t="n">
        <v/>
      </c>
      <c r="UG24" t="n">
        <v/>
      </c>
      <c r="UH24" t="n">
        <v/>
      </c>
      <c r="UI24" t="n">
        <v/>
      </c>
      <c r="UJ24" t="n">
        <v/>
      </c>
      <c r="UK24" t="n">
        <v/>
      </c>
      <c r="UL24" t="n">
        <v/>
      </c>
      <c r="UM24" t="n">
        <v/>
      </c>
      <c r="UN24" t="n">
        <v/>
      </c>
      <c r="UO24" t="n">
        <v/>
      </c>
      <c r="UP24" t="n">
        <v/>
      </c>
      <c r="UQ24" t="n">
        <v/>
      </c>
      <c r="UR24" t="n">
        <v/>
      </c>
      <c r="US24" t="n">
        <v/>
      </c>
      <c r="UT24" t="n">
        <v/>
      </c>
      <c r="UU24" t="n">
        <v/>
      </c>
      <c r="UV24" t="inlineStr">
        <is>
          <t>Pemberian pakan di kandang</t>
        </is>
      </c>
      <c r="UW24" t="n">
        <v/>
      </c>
      <c r="UX24" t="n">
        <v/>
      </c>
      <c r="UY24" t="n">
        <v/>
      </c>
      <c r="UZ24" t="n">
        <v/>
      </c>
      <c r="VA24" t="n">
        <v/>
      </c>
      <c r="VB24" t="n">
        <v/>
      </c>
      <c r="VC24" t="n">
        <v/>
      </c>
      <c r="VD24" t="inlineStr">
        <is>
          <t>Sangat jarang (&gt;1 bulan sekali)</t>
        </is>
      </c>
      <c r="VE24" t="n">
        <v/>
      </c>
      <c r="VF24" t="n">
        <v/>
      </c>
      <c r="VG24" t="n">
        <v/>
      </c>
      <c r="VH24" t="n">
        <v/>
      </c>
      <c r="VI24" t="n">
        <v/>
      </c>
      <c r="VJ24" t="n">
        <v/>
      </c>
      <c r="VK24" t="n">
        <v/>
      </c>
      <c r="VL24" t="inlineStr">
        <is>
          <t>Sangat sering (&gt;1 kali sehari)</t>
        </is>
      </c>
      <c r="VM24" t="n">
        <v/>
      </c>
      <c r="VN24" t="n">
        <v/>
      </c>
      <c r="VO24" t="n">
        <v/>
      </c>
      <c r="VP24" t="n">
        <v/>
      </c>
      <c r="VQ24" t="n">
        <v/>
      </c>
      <c r="VR24" t="n">
        <v/>
      </c>
      <c r="VS24" t="n">
        <v/>
      </c>
      <c r="VT24" t="n">
        <v/>
      </c>
      <c r="VU24" t="n">
        <v/>
      </c>
      <c r="VV24" t="n">
        <v/>
      </c>
      <c r="VW24" t="n">
        <v/>
      </c>
      <c r="VX24" t="n">
        <v/>
      </c>
      <c r="VY24" t="n">
        <v/>
      </c>
      <c r="VZ24" t="n">
        <v/>
      </c>
      <c r="WA24" t="n">
        <v/>
      </c>
      <c r="WB24" t="n">
        <v/>
      </c>
      <c r="WC24" t="n">
        <v/>
      </c>
      <c r="WD24" t="n">
        <v/>
      </c>
      <c r="WE24" t="n">
        <v/>
      </c>
      <c r="WF24" t="inlineStr">
        <is>
          <t>6-Digester biogas</t>
        </is>
      </c>
      <c r="WG24" t="n">
        <v>0</v>
      </c>
      <c r="WH24" t="n">
        <v>0</v>
      </c>
      <c r="WI24" t="n">
        <v>0</v>
      </c>
      <c r="WJ24" t="n">
        <v>0</v>
      </c>
      <c r="WK24" t="n">
        <v>0</v>
      </c>
      <c r="WL24" t="n">
        <v>0</v>
      </c>
      <c r="WM24" t="n">
        <v>0</v>
      </c>
      <c r="WN24" t="n">
        <v>0</v>
      </c>
      <c r="WO24" t="n">
        <v>0</v>
      </c>
      <c r="WP24" t="n">
        <v>1</v>
      </c>
      <c r="WQ24" t="n">
        <v>0</v>
      </c>
      <c r="WR24" t="n">
        <v>0</v>
      </c>
      <c r="WS24" t="n">
        <v/>
      </c>
      <c r="WT24" t="n">
        <v/>
      </c>
      <c r="WU24" t="n">
        <v/>
      </c>
      <c r="WV24" t="n">
        <v/>
      </c>
      <c r="WW24" t="n">
        <v/>
      </c>
      <c r="WX24" t="n">
        <v/>
      </c>
      <c r="WY24" t="n">
        <v/>
      </c>
      <c r="WZ24" t="n">
        <v/>
      </c>
      <c r="XA24" t="n">
        <v/>
      </c>
      <c r="XB24" t="n">
        <v/>
      </c>
      <c r="XC24" t="n">
        <v/>
      </c>
      <c r="XD24" t="n">
        <v/>
      </c>
      <c r="XE24" t="n">
        <v/>
      </c>
      <c r="XF24" t="n">
        <v/>
      </c>
      <c r="XG24" t="n">
        <v/>
      </c>
      <c r="XH24" t="n">
        <v/>
      </c>
      <c r="XI24" t="n">
        <v/>
      </c>
      <c r="XJ24" t="n">
        <v/>
      </c>
      <c r="XK24" t="n">
        <v/>
      </c>
      <c r="XL24" t="n">
        <v/>
      </c>
      <c r="XM24" t="n">
        <v/>
      </c>
      <c r="XN24" t="n">
        <v/>
      </c>
      <c r="XO24" t="n">
        <v/>
      </c>
      <c r="XP24" t="n">
        <v/>
      </c>
      <c r="XQ24" t="n">
        <v/>
      </c>
      <c r="XR24" t="n">
        <v/>
      </c>
      <c r="XS24" t="n">
        <v/>
      </c>
      <c r="XT24" t="n">
        <v/>
      </c>
      <c r="XU24" t="n">
        <v/>
      </c>
      <c r="XV24" t="n">
        <v/>
      </c>
      <c r="XW24" t="n">
        <v/>
      </c>
      <c r="XX24" t="n">
        <v/>
      </c>
      <c r="XY24" t="n">
        <v/>
      </c>
      <c r="XZ24" t="n">
        <v/>
      </c>
      <c r="YA24" t="n">
        <v/>
      </c>
      <c r="YB24" t="n">
        <v/>
      </c>
      <c r="YC24" t="n">
        <v/>
      </c>
      <c r="YD24" t="n">
        <v/>
      </c>
      <c r="YE24" t="n">
        <v/>
      </c>
      <c r="YF24" t="n">
        <v/>
      </c>
      <c r="YG24" t="n">
        <v/>
      </c>
      <c r="YH24" t="n">
        <v/>
      </c>
      <c r="YI24" t="n">
        <v/>
      </c>
      <c r="YJ24" t="n">
        <v/>
      </c>
      <c r="YK24" t="n">
        <v/>
      </c>
      <c r="YL24" t="n">
        <v/>
      </c>
      <c r="YM24" t="n">
        <v/>
      </c>
      <c r="YN24" t="n">
        <v/>
      </c>
      <c r="YO24" t="n">
        <v/>
      </c>
      <c r="YP24" t="n">
        <v/>
      </c>
      <c r="YQ24" t="n">
        <v/>
      </c>
      <c r="YR24" t="n">
        <v/>
      </c>
      <c r="YS24" t="n">
        <v/>
      </c>
      <c r="YT24" t="n">
        <v/>
      </c>
      <c r="YU24" t="n">
        <v/>
      </c>
      <c r="YV24" t="n">
        <v/>
      </c>
      <c r="YW24" t="n">
        <v/>
      </c>
      <c r="YX24" t="n">
        <v/>
      </c>
      <c r="YY24" t="n">
        <v/>
      </c>
      <c r="YZ24" t="n">
        <v/>
      </c>
      <c r="ZA24" t="n">
        <v/>
      </c>
      <c r="ZB24" t="n">
        <v/>
      </c>
      <c r="ZC24" t="n">
        <v/>
      </c>
      <c r="ZD24" t="n">
        <v/>
      </c>
      <c r="ZE24" t="n">
        <v/>
      </c>
      <c r="ZF24" t="n">
        <v/>
      </c>
      <c r="ZG24" t="n">
        <v/>
      </c>
      <c r="ZH24" t="n">
        <v/>
      </c>
      <c r="ZI24" t="n">
        <v/>
      </c>
      <c r="ZJ24" t="n">
        <v/>
      </c>
      <c r="ZK24" t="n">
        <v/>
      </c>
      <c r="ZL24" t="n">
        <v/>
      </c>
      <c r="ZM24" t="n">
        <v/>
      </c>
      <c r="ZN24" t="n">
        <v/>
      </c>
      <c r="ZO24" t="n">
        <v>100</v>
      </c>
      <c r="ZP24" t="n">
        <v/>
      </c>
      <c r="ZQ24" t="n">
        <v/>
      </c>
      <c r="ZR24" t="n">
        <v/>
      </c>
      <c r="ZS24" t="n">
        <v/>
      </c>
      <c r="ZT24" t="n">
        <v/>
      </c>
      <c r="ZU24" t="n">
        <v/>
      </c>
      <c r="ZV24" t="n">
        <v/>
      </c>
      <c r="ZW24" t="n">
        <v>3</v>
      </c>
      <c r="ZX24" t="n">
        <v/>
      </c>
      <c r="ZY24" t="n">
        <v/>
      </c>
      <c r="ZZ24" t="n">
        <v/>
      </c>
      <c r="AAA24" t="n">
        <v/>
      </c>
      <c r="AAB24" t="n">
        <v/>
      </c>
      <c r="AAC24" t="n">
        <v/>
      </c>
      <c r="AAD24" t="n">
        <v/>
      </c>
      <c r="AAE24" t="inlineStr">
        <is>
          <t>Pakan segar (misal: rumput)</t>
        </is>
      </c>
      <c r="AAF24" t="n">
        <v/>
      </c>
      <c r="AAG24" t="n">
        <v/>
      </c>
      <c r="AAH24" t="n">
        <v/>
      </c>
      <c r="AAI24" t="n">
        <v/>
      </c>
      <c r="AAJ24" t="n">
        <v/>
      </c>
      <c r="AAK24" t="n">
        <v/>
      </c>
      <c r="AAL24" t="inlineStr">
        <is>
          <t>Tidak</t>
        </is>
      </c>
      <c r="AAM24" t="n">
        <v/>
      </c>
      <c r="AAN24" t="n">
        <v/>
      </c>
      <c r="AAO24" t="n">
        <v/>
      </c>
      <c r="AAP24" t="n">
        <v/>
      </c>
      <c r="AAQ24" t="n">
        <v/>
      </c>
      <c r="AAR24" t="inlineStr">
        <is>
          <t>Tidak</t>
        </is>
      </c>
      <c r="AAS24" t="inlineStr">
        <is>
          <t>Mengetahui</t>
        </is>
      </c>
      <c r="AAT24" t="inlineStr">
        <is>
          <t>Dibuang ke selokan</t>
        </is>
      </c>
      <c r="AAU24" t="n">
        <v>0</v>
      </c>
      <c r="AAV24" t="n">
        <v>0</v>
      </c>
      <c r="AAW24" t="n">
        <v>0</v>
      </c>
      <c r="AAX24" t="n">
        <v>0</v>
      </c>
      <c r="AAY24" t="n">
        <v>0</v>
      </c>
      <c r="AAZ24" t="n">
        <v>0</v>
      </c>
      <c r="ABA24" t="n">
        <v>1</v>
      </c>
      <c r="ABB24" t="n">
        <v/>
      </c>
      <c r="ABC24" t="n">
        <v/>
      </c>
      <c r="ABD24" t="n">
        <v/>
      </c>
      <c r="ABE24" t="n">
        <v/>
      </c>
      <c r="ABF24" t="n">
        <v/>
      </c>
      <c r="ABG24" t="n">
        <v/>
      </c>
      <c r="ABH24" t="n">
        <v/>
      </c>
      <c r="ABI24" t="n">
        <v/>
      </c>
      <c r="ABJ24" t="n">
        <v/>
      </c>
      <c r="ABK24" t="n">
        <v/>
      </c>
      <c r="ABL24" t="n">
        <v/>
      </c>
      <c r="ABM24" t="n">
        <v/>
      </c>
      <c r="ABN24" t="n">
        <v/>
      </c>
      <c r="ABO24" t="n">
        <v/>
      </c>
      <c r="ABP24" t="n">
        <v/>
      </c>
      <c r="ABQ24" t="n">
        <v/>
      </c>
      <c r="ABR24" t="n">
        <v/>
      </c>
      <c r="ABS24" t="n">
        <v/>
      </c>
      <c r="ABT24" t="n">
        <v/>
      </c>
      <c r="ABU24" t="n">
        <v/>
      </c>
      <c r="ABV24" t="n">
        <v/>
      </c>
      <c r="ABW24" t="n">
        <v/>
      </c>
      <c r="ABX24" t="n">
        <v/>
      </c>
      <c r="ABY24" t="n">
        <v/>
      </c>
      <c r="ABZ24" t="n">
        <v/>
      </c>
      <c r="ACA24" t="n">
        <v/>
      </c>
      <c r="ACB24" t="n">
        <v/>
      </c>
      <c r="ACC24" t="n">
        <v/>
      </c>
      <c r="ACD24" t="n">
        <v/>
      </c>
      <c r="ACE24" t="n">
        <v/>
      </c>
      <c r="ACF24" t="n">
        <v/>
      </c>
      <c r="ACG24" t="n">
        <v/>
      </c>
      <c r="ACH24" t="n">
        <v/>
      </c>
      <c r="ACI24" t="n">
        <v/>
      </c>
      <c r="ACJ24" t="n">
        <v/>
      </c>
      <c r="ACK24" t="inlineStr">
        <is>
          <t>Tidak memiliki tempat untuk menyimpan</t>
        </is>
      </c>
      <c r="ACL24" t="n">
        <v>0</v>
      </c>
      <c r="ACM24" t="n">
        <v>1</v>
      </c>
      <c r="ACN24" t="n">
        <v>0</v>
      </c>
      <c r="ACO24" t="n">
        <v>0</v>
      </c>
      <c r="ACP24" t="n">
        <v>0</v>
      </c>
      <c r="ACQ24" t="n">
        <v>0</v>
      </c>
      <c r="ACR24" t="n">
        <v>0</v>
      </c>
      <c r="ACS24" t="n">
        <v/>
      </c>
      <c r="ACT24" t="inlineStr">
        <is>
          <t>Tidak</t>
        </is>
      </c>
      <c r="ACU24" t="inlineStr">
        <is>
          <t>Manfaat besar dan membantu kehidupan sehari-hari</t>
        </is>
      </c>
      <c r="ACV24" t="inlineStr">
        <is>
          <t>Sama saja</t>
        </is>
      </c>
      <c r="ACW24" t="inlineStr">
        <is>
          <t>Anggota keluarga - Perempuan dewasa</t>
        </is>
      </c>
      <c r="ACX24" t="inlineStr">
        <is>
          <t>Netral/tidak tahu</t>
        </is>
      </c>
      <c r="ACY24" t="inlineStr">
        <is>
          <t>Anggota keluarga - Laki-laki dewasa Anggota keluarga - Perempuan dewasa Anggota keluarga - Anak-anak</t>
        </is>
      </c>
      <c r="ACZ24" t="n">
        <v>1</v>
      </c>
      <c r="ADA24" t="n">
        <v>1</v>
      </c>
      <c r="ADB24" t="n">
        <v>1</v>
      </c>
      <c r="ADC24" t="n">
        <v>0</v>
      </c>
      <c r="ADD24" t="inlineStr">
        <is>
          <t>Puas</t>
        </is>
      </c>
      <c r="ADE24" t="inlineStr">
        <is>
          <t>Puas</t>
        </is>
      </c>
      <c r="ADF24" t="inlineStr">
        <is>
          <t>Puas</t>
        </is>
      </c>
      <c r="ADG24" t="inlineStr">
        <is>
          <t>Puas</t>
        </is>
      </c>
      <c r="ADH24" t="inlineStr">
        <is>
          <t>Tidak</t>
        </is>
      </c>
      <c r="ADI24" t="n">
        <v/>
      </c>
      <c r="ADJ24" t="inlineStr">
        <is>
          <t>Puas</t>
        </is>
      </c>
      <c r="ADK24" t="n">
        <v/>
      </c>
      <c r="ADL24" t="n">
        <v/>
      </c>
      <c r="ADM24" t="n">
        <v/>
      </c>
      <c r="ADN24" t="n">
        <v/>
      </c>
      <c r="ADO24" t="n">
        <v/>
      </c>
      <c r="ADP24" t="n">
        <v/>
      </c>
      <c r="ADQ24" t="n">
        <v/>
      </c>
      <c r="ADR24" t="n">
        <v/>
      </c>
      <c r="ADS24" t="n">
        <v/>
      </c>
      <c r="ADT24" t="n">
        <v/>
      </c>
      <c r="ADU24" t="inlineStr">
        <is>
          <t>Menghubungi CPO atau pendamping</t>
        </is>
      </c>
      <c r="ADV24" t="n">
        <v>0</v>
      </c>
      <c r="ADW24" t="n">
        <v>0</v>
      </c>
      <c r="ADX24" t="n">
        <v>0</v>
      </c>
      <c r="ADY24" t="n">
        <v>0</v>
      </c>
      <c r="ADZ24" t="n">
        <v>1</v>
      </c>
      <c r="AEA24" t="n">
        <v>0</v>
      </c>
      <c r="AEB24" t="n">
        <v>0</v>
      </c>
      <c r="AEC24" t="n">
        <v>0</v>
      </c>
      <c r="AED24" t="n">
        <v/>
      </c>
      <c r="AEE24" t="inlineStr">
        <is>
          <t>Laki-laki dewasa</t>
        </is>
      </c>
      <c r="AEF24" t="n">
        <v/>
      </c>
      <c r="AEG24" t="inlineStr">
        <is>
          <t>Menelepon atau WA langsung</t>
        </is>
      </c>
      <c r="AEH24" t="n">
        <v/>
      </c>
      <c r="AEI24" t="inlineStr">
        <is>
          <t>Tidak</t>
        </is>
      </c>
      <c r="AEJ24" t="inlineStr">
        <is>
          <t>Ya, selalu</t>
        </is>
      </c>
      <c r="AEK24" t="inlineStr">
        <is>
          <t>Lebih aman</t>
        </is>
      </c>
      <c r="AEL24" t="n">
        <v>0</v>
      </c>
      <c r="AEM24" t="n">
        <v>0</v>
      </c>
      <c r="AEN24" t="n">
        <v>0</v>
      </c>
      <c r="AEO24" t="n">
        <v>0</v>
      </c>
      <c r="AEP24" t="n">
        <v>1</v>
      </c>
      <c r="AEQ24" t="n">
        <v>0</v>
      </c>
      <c r="AER24" t="n">
        <v>0</v>
      </c>
      <c r="AES24" t="n">
        <v>0</v>
      </c>
      <c r="AET24" t="n">
        <v>0</v>
      </c>
      <c r="AEU24" t="n">
        <v>0</v>
      </c>
      <c r="AEV24" t="n">
        <v>0</v>
      </c>
      <c r="AEW24" t="n">
        <v>0</v>
      </c>
      <c r="AEX24" t="n">
        <v/>
      </c>
      <c r="AEY24" t="inlineStr">
        <is>
          <t>Memasak lebih aman</t>
        </is>
      </c>
      <c r="AEZ24" t="n">
        <v/>
      </c>
      <c r="AFA24" t="inlineStr">
        <is>
          <t>Tetangga / teman / saudara</t>
        </is>
      </c>
      <c r="AFB24" t="n">
        <v/>
      </c>
      <c r="AFC24" t="inlineStr">
        <is>
          <t>Eneng Hermawati Tugu-Digester 2026-02-07-15_6_13.jpeg</t>
        </is>
      </c>
      <c r="AFD24" t="inlineStr">
        <is>
          <t>https://kf.kobotoolbox.org/api/v2/assets/avstPQqLr3Ab3ZdcVTXZ6f/data/685595430/attachments/attP65BQdFZY7Zd564YsLhMN/</t>
        </is>
      </c>
      <c r="AFE24" t="inlineStr">
        <is>
          <t>Eneng Hermawati Tugu-Konvensasi 2026-02-07-15_6_28.jpeg</t>
        </is>
      </c>
      <c r="AFF24" t="inlineStr">
        <is>
          <t>https://kf.kobotoolbox.org/api/v2/assets/avstPQqLr3Ab3ZdcVTXZ6f/data/685595430/attachments/attDsQW5gXLtUadoPmXsDev8/</t>
        </is>
      </c>
      <c r="AFG24" t="inlineStr">
        <is>
          <t>Aep</t>
        </is>
      </c>
      <c r="AFH24" t="n">
        <v/>
      </c>
      <c r="AFI24" t="n">
        <v/>
      </c>
    </row>
    <row r="25">
      <c r="A25" s="93" t="n">
        <v>46078</v>
      </c>
      <c r="B25" s="93" t="n">
        <v>46085</v>
      </c>
      <c r="C25" t="inlineStr">
        <is>
          <t>aep</t>
        </is>
      </c>
      <c r="D25" t="inlineStr">
        <is>
          <t>ero</t>
        </is>
      </c>
      <c r="E25" t="n">
        <v>88802094109</v>
      </c>
      <c r="F25" t="inlineStr">
        <is>
          <t>-6.803878 107.629058 0 0</t>
        </is>
      </c>
      <c r="G25" t="n">
        <v>-6.803878</v>
      </c>
      <c r="H25" t="n">
        <v>107.629058</v>
      </c>
      <c r="I25" t="n">
        <v>0</v>
      </c>
      <c r="J25" t="n">
        <v>0</v>
      </c>
      <c r="K25" t="inlineStr">
        <is>
          <t>-6.803878, 107.629058.</t>
        </is>
      </c>
      <c r="L25" t="inlineStr">
        <is>
          <t>-6.803893 107.628863 0 0</t>
        </is>
      </c>
      <c r="M25" t="n">
        <v>-6.803893</v>
      </c>
      <c r="N25" t="n">
        <v>107.628863</v>
      </c>
      <c r="O25" t="n">
        <v>0</v>
      </c>
      <c r="P25" t="n">
        <v>0</v>
      </c>
      <c r="Q25" t="inlineStr">
        <is>
          <t>-6.803893, 107.628863.</t>
        </is>
      </c>
      <c r="R25" t="inlineStr">
        <is>
          <t>Jawa Barat</t>
        </is>
      </c>
      <c r="S25" t="n">
        <v>0</v>
      </c>
      <c r="T25" t="n">
        <v>0</v>
      </c>
      <c r="U25" t="n">
        <v>1</v>
      </c>
      <c r="V25" t="n">
        <v>0</v>
      </c>
      <c r="W25" t="n">
        <v>0</v>
      </c>
      <c r="X25" t="n">
        <v>0</v>
      </c>
      <c r="Y25" t="n">
        <v>0</v>
      </c>
      <c r="Z25" t="n">
        <v>0</v>
      </c>
      <c r="AA25" t="n">
        <v>0</v>
      </c>
      <c r="AB25" t="n">
        <v>0</v>
      </c>
      <c r="AC25" t="inlineStr">
        <is>
          <t>BANDUNG BARAT</t>
        </is>
      </c>
      <c r="AD25" t="inlineStr">
        <is>
          <t>LEMBANG</t>
        </is>
      </c>
      <c r="AE25" t="inlineStr">
        <is>
          <t>JAYAGIRI</t>
        </is>
      </c>
      <c r="AF25" t="inlineStr">
        <is>
          <t>KHAZANAH BAHARI</t>
        </is>
      </c>
      <c r="AG25" t="inlineStr">
        <is>
          <t>KBP0316</t>
        </is>
      </c>
      <c r="AH25" t="n">
        <v>14</v>
      </c>
      <c r="AI25" t="inlineStr">
        <is>
          <t>VPA1</t>
        </is>
      </c>
      <c r="AJ25" t="inlineStr">
        <is>
          <t>Tidak aktif</t>
        </is>
      </c>
      <c r="AK25" t="n">
        <v>30</v>
      </c>
      <c r="AL25" t="inlineStr">
        <is>
          <t>Laki-laki</t>
        </is>
      </c>
      <c r="AM25" t="inlineStr">
        <is>
          <t>Belum menikah</t>
        </is>
      </c>
      <c r="AN25" t="inlineStr">
        <is>
          <t>Diploma/S1/Sederajat</t>
        </is>
      </c>
      <c r="AO25" t="inlineStr">
        <is>
          <t>Peternak</t>
        </is>
      </c>
      <c r="AP25" t="n">
        <v>0</v>
      </c>
      <c r="AQ25" t="n">
        <v>1</v>
      </c>
      <c r="AR25" t="n">
        <v>0</v>
      </c>
      <c r="AS25" t="n">
        <v>0</v>
      </c>
      <c r="AT25" t="n">
        <v>0</v>
      </c>
      <c r="AU25" t="n">
        <v>0</v>
      </c>
      <c r="AV25" t="n">
        <v>0</v>
      </c>
      <c r="AW25" t="n">
        <v>0</v>
      </c>
      <c r="AX25" t="n">
        <v/>
      </c>
      <c r="AY25" t="inlineStr">
        <is>
          <t>Tidak ada</t>
        </is>
      </c>
      <c r="AZ25" t="n">
        <v>0</v>
      </c>
      <c r="BA25" t="n">
        <v>0</v>
      </c>
      <c r="BB25" t="n">
        <v>0</v>
      </c>
      <c r="BC25" t="n">
        <v>0</v>
      </c>
      <c r="BD25" t="n">
        <v>0</v>
      </c>
      <c r="BE25" t="n">
        <v>0</v>
      </c>
      <c r="BF25" t="n">
        <v>0</v>
      </c>
      <c r="BG25" t="n">
        <v>1</v>
      </c>
      <c r="BH25" t="n">
        <v/>
      </c>
      <c r="BI25" t="inlineStr">
        <is>
          <t>&gt;Rp3.500.000</t>
        </is>
      </c>
      <c r="BJ25" t="n">
        <v>1</v>
      </c>
      <c r="BK25" t="n">
        <v>1</v>
      </c>
      <c r="BL25" t="n">
        <v>0</v>
      </c>
      <c r="BM25" t="n">
        <v>0</v>
      </c>
      <c r="BN25" t="inlineStr">
        <is>
          <t>Milik sendiri</t>
        </is>
      </c>
      <c r="BO25" t="inlineStr">
        <is>
          <t>Permanen (dinding bata dan semen)</t>
        </is>
      </c>
      <c r="BP25" t="n">
        <v>1</v>
      </c>
      <c r="BQ25" t="n">
        <v>0</v>
      </c>
      <c r="BR25" t="n">
        <v>0</v>
      </c>
      <c r="BS25" t="n">
        <v>0</v>
      </c>
      <c r="BT25" t="n">
        <v>0</v>
      </c>
      <c r="BU25" t="n">
        <v/>
      </c>
      <c r="BV25" t="inlineStr">
        <is>
          <t>Keramik/ubin</t>
        </is>
      </c>
      <c r="BW25" t="n">
        <v>0</v>
      </c>
      <c r="BX25" t="n">
        <v>0</v>
      </c>
      <c r="BY25" t="n">
        <v>1</v>
      </c>
      <c r="BZ25" t="n">
        <v>0</v>
      </c>
      <c r="CA25" t="n">
        <v>0</v>
      </c>
      <c r="CB25" t="n">
        <v/>
      </c>
      <c r="CC25" t="inlineStr">
        <is>
          <t>Genting</t>
        </is>
      </c>
      <c r="CD25" t="n">
        <v>0</v>
      </c>
      <c r="CE25" t="n">
        <v>0</v>
      </c>
      <c r="CF25" t="n">
        <v>0</v>
      </c>
      <c r="CG25" t="n">
        <v>0</v>
      </c>
      <c r="CH25" t="n">
        <v>0</v>
      </c>
      <c r="CI25" t="n">
        <v>1</v>
      </c>
      <c r="CJ25" t="n">
        <v>0</v>
      </c>
      <c r="CK25" t="n">
        <v/>
      </c>
      <c r="CL25" t="inlineStr">
        <is>
          <t>Ya</t>
        </is>
      </c>
      <c r="CM25" t="n">
        <v>2011</v>
      </c>
      <c r="CN25" t="inlineStr">
        <is>
          <t>Fixed-Dome (Kubah Tetap)</t>
        </is>
      </c>
      <c r="CO25" t="inlineStr">
        <is>
          <t>6 m³ (4-5 ekor sapi, ±5 jam memasak/hari, ±50 kg</t>
        </is>
      </c>
      <c r="CP25" t="inlineStr">
        <is>
          <t>Koperasi</t>
        </is>
      </c>
      <c r="CQ25" t="n">
        <v>0</v>
      </c>
      <c r="CR25" t="n">
        <v>0</v>
      </c>
      <c r="CS25" t="n">
        <v>0</v>
      </c>
      <c r="CT25" t="n">
        <v>0</v>
      </c>
      <c r="CU25" t="n">
        <v>0</v>
      </c>
      <c r="CV25" t="n">
        <v>0</v>
      </c>
      <c r="CW25" t="n">
        <v>1</v>
      </c>
      <c r="CX25" t="n">
        <v>0</v>
      </c>
      <c r="CY25" t="inlineStr">
        <is>
          <t>Anggota keluarga - laki-laki Anggota keluarga - perempuan dewasa</t>
        </is>
      </c>
      <c r="CZ25" t="n">
        <v>1</v>
      </c>
      <c r="DA25" t="n">
        <v>1</v>
      </c>
      <c r="DB25" t="n">
        <v>0</v>
      </c>
      <c r="DC25" t="n">
        <v/>
      </c>
      <c r="DD25" t="inlineStr">
        <is>
          <t>Anggota keluarga - laki-laki Anggota keluarga - perempuan dewasa CPO atau pendamping</t>
        </is>
      </c>
      <c r="DE25" t="n">
        <v>1</v>
      </c>
      <c r="DF25" t="n">
        <v>1</v>
      </c>
      <c r="DG25" t="n">
        <v>1</v>
      </c>
      <c r="DH25" t="n">
        <v>0</v>
      </c>
      <c r="DI25" t="n">
        <v/>
      </c>
      <c r="DJ25" t="inlineStr">
        <is>
          <t>CPO atau pendamping</t>
        </is>
      </c>
      <c r="DK25" t="n">
        <v>0</v>
      </c>
      <c r="DL25" t="n">
        <v>0</v>
      </c>
      <c r="DM25" t="n">
        <v>1</v>
      </c>
      <c r="DN25" t="n">
        <v>0</v>
      </c>
      <c r="DO25" t="n">
        <v/>
      </c>
      <c r="DP25" t="inlineStr">
        <is>
          <t>Tidak berfungsi sama sekali</t>
        </is>
      </c>
      <c r="DQ25" t="inlineStr">
        <is>
          <t>&gt;1 tahun yang lalu</t>
        </is>
      </c>
      <c r="DR25" t="inlineStr">
        <is>
          <t>Tidak ada pihak yang mengelola/dapat memperbaiki sistem biogas</t>
        </is>
      </c>
      <c r="DS25" t="n">
        <v/>
      </c>
      <c r="DT25" t="n">
        <v/>
      </c>
      <c r="DU25" t="n">
        <v/>
      </c>
      <c r="DV25" t="n">
        <v/>
      </c>
      <c r="DW25" t="n">
        <v/>
      </c>
      <c r="DX25" t="n">
        <v/>
      </c>
      <c r="DY25" t="n">
        <v/>
      </c>
      <c r="DZ25" t="n">
        <v/>
      </c>
      <c r="EA25" t="n">
        <v/>
      </c>
      <c r="EB25" t="n">
        <v/>
      </c>
      <c r="EC25" t="n">
        <v/>
      </c>
      <c r="ED25" t="n">
        <v/>
      </c>
      <c r="EE25" t="n">
        <v/>
      </c>
      <c r="EF25" t="n">
        <v/>
      </c>
      <c r="EG25" t="n">
        <v/>
      </c>
      <c r="EH25" t="n">
        <v/>
      </c>
      <c r="EI25" t="inlineStr">
        <is>
          <t>Kurangnya dukungan atau pemantauan dari pemerintah atau CPO</t>
        </is>
      </c>
      <c r="EJ25" t="n">
        <v>0</v>
      </c>
      <c r="EK25" t="n">
        <v>1</v>
      </c>
      <c r="EL25" t="n">
        <v>0</v>
      </c>
      <c r="EM25" t="n">
        <v>0</v>
      </c>
      <c r="EN25" t="n">
        <v>0</v>
      </c>
      <c r="EO25" t="n">
        <v/>
      </c>
      <c r="EP25" t="inlineStr">
        <is>
          <t>Ya, sangat jelas dan mudah diikuti</t>
        </is>
      </c>
      <c r="EQ25" t="inlineStr">
        <is>
          <t>Pelatihan</t>
        </is>
      </c>
      <c r="ER25" t="inlineStr">
        <is>
          <t>CPO atau pendamping</t>
        </is>
      </c>
      <c r="ES25" t="n">
        <v>1</v>
      </c>
      <c r="ET25" t="n">
        <v>0</v>
      </c>
      <c r="EU25" t="n">
        <v>0</v>
      </c>
      <c r="EV25" t="n">
        <v>0</v>
      </c>
      <c r="EW25" t="n">
        <v/>
      </c>
      <c r="EX25" t="inlineStr">
        <is>
          <t>Anggota keluarga - Perempuan dewasa</t>
        </is>
      </c>
      <c r="EY25" t="n">
        <v>0</v>
      </c>
      <c r="EZ25" t="n">
        <v>1</v>
      </c>
      <c r="FA25" t="n">
        <v>0</v>
      </c>
      <c r="FB25" t="n">
        <v/>
      </c>
      <c r="FC25" t="inlineStr">
        <is>
          <t>Jarang sekali</t>
        </is>
      </c>
      <c r="FD25" t="n">
        <v/>
      </c>
      <c r="FE25" t="inlineStr">
        <is>
          <t>Mengetahui</t>
        </is>
      </c>
      <c r="FF25" t="inlineStr">
        <is>
          <t>Cukup sering (2 minggu sekali)</t>
        </is>
      </c>
      <c r="FG25" t="inlineStr">
        <is>
          <t>Mengetahui</t>
        </is>
      </c>
      <c r="FH25" t="inlineStr">
        <is>
          <t>Sering (setiap minggu)</t>
        </is>
      </c>
      <c r="FI25" t="inlineStr">
        <is>
          <t>Mengetahui</t>
        </is>
      </c>
      <c r="FJ25" t="inlineStr">
        <is>
          <t>Selalu (setiap hari)</t>
        </is>
      </c>
      <c r="FK25" t="inlineStr">
        <is>
          <t>Mengetahui</t>
        </is>
      </c>
      <c r="FL25" t="inlineStr">
        <is>
          <t>Tidak pernah</t>
        </is>
      </c>
      <c r="FM25" t="inlineStr">
        <is>
          <t>Mengetahui</t>
        </is>
      </c>
      <c r="FN25" t="inlineStr">
        <is>
          <t>Sering (setiap minggu)</t>
        </is>
      </c>
      <c r="FO25" t="inlineStr">
        <is>
          <t>Mengetahui</t>
        </is>
      </c>
      <c r="FP25" t="inlineStr">
        <is>
          <t>Cukup sering (2 minggu sekali)</t>
        </is>
      </c>
      <c r="FQ25" t="inlineStr">
        <is>
          <t>Mengetahui</t>
        </is>
      </c>
      <c r="FR25" t="inlineStr">
        <is>
          <t>Ya</t>
        </is>
      </c>
      <c r="FS25" t="inlineStr">
        <is>
          <t>Mengetahui</t>
        </is>
      </c>
      <c r="FT25" t="inlineStr">
        <is>
          <t>Ya, selalu</t>
        </is>
      </c>
      <c r="FU25" t="inlineStr">
        <is>
          <t>Laki-laki dewasa Perempuan dewasa Anak-anak</t>
        </is>
      </c>
      <c r="FV25" t="n">
        <v>1</v>
      </c>
      <c r="FW25" t="n">
        <v>1</v>
      </c>
      <c r="FX25" t="n">
        <v>1</v>
      </c>
      <c r="FY25" t="n">
        <v>0</v>
      </c>
      <c r="FZ25" t="inlineStr">
        <is>
          <t>Memahami</t>
        </is>
      </c>
      <c r="GA25" t="inlineStr">
        <is>
          <t>CPO Pelatihan</t>
        </is>
      </c>
      <c r="GB25" t="n">
        <v>1</v>
      </c>
      <c r="GC25" t="n">
        <v>1</v>
      </c>
      <c r="GD25" t="n">
        <v>0</v>
      </c>
      <c r="GE25" t="n">
        <v>0</v>
      </c>
      <c r="GF25" t="n">
        <v/>
      </c>
      <c r="GG25" t="inlineStr">
        <is>
          <t>Sering</t>
        </is>
      </c>
      <c r="GH25" t="inlineStr">
        <is>
          <t>Tidak</t>
        </is>
      </c>
      <c r="GI25" t="n">
        <v/>
      </c>
      <c r="GJ25" t="n">
        <v/>
      </c>
      <c r="GK25" t="n">
        <v/>
      </c>
      <c r="GL25" t="n">
        <v/>
      </c>
      <c r="GM25" t="n">
        <v/>
      </c>
      <c r="GN25" t="n">
        <v/>
      </c>
      <c r="GO25" t="n">
        <v/>
      </c>
      <c r="GP25" t="inlineStr">
        <is>
          <t>Sebagian</t>
        </is>
      </c>
      <c r="GQ25" t="inlineStr">
        <is>
          <t>LPG</t>
        </is>
      </c>
      <c r="GR25" t="n">
        <v>1</v>
      </c>
      <c r="GS25" t="n">
        <v>0</v>
      </c>
      <c r="GT25" t="n">
        <v>0</v>
      </c>
      <c r="GU25" t="n">
        <v>0</v>
      </c>
      <c r="GV25" t="n">
        <v>0</v>
      </c>
      <c r="GW25" t="n">
        <v>0</v>
      </c>
      <c r="GX25" t="n">
        <v>0</v>
      </c>
      <c r="GY25" t="n">
        <v/>
      </c>
      <c r="GZ25" t="inlineStr">
        <is>
          <t>Ya</t>
        </is>
      </c>
      <c r="HA25" t="n">
        <v/>
      </c>
      <c r="HB25" t="n">
        <v/>
      </c>
      <c r="HC25" t="n">
        <v/>
      </c>
      <c r="HD25" t="n">
        <v/>
      </c>
      <c r="HE25" t="n">
        <v>12</v>
      </c>
      <c r="HF25" t="n">
        <v>100000</v>
      </c>
      <c r="HG25" t="n">
        <v>12</v>
      </c>
      <c r="HH25" t="n">
        <v>100000</v>
      </c>
      <c r="HI25" t="n">
        <v/>
      </c>
      <c r="HJ25" t="n">
        <v/>
      </c>
      <c r="HK25" t="n">
        <v/>
      </c>
      <c r="HL25" t="n">
        <v/>
      </c>
      <c r="HM25" t="n">
        <v/>
      </c>
      <c r="HN25" t="n">
        <v/>
      </c>
      <c r="HO25" t="n">
        <v/>
      </c>
      <c r="HP25" t="n">
        <v/>
      </c>
      <c r="HQ25" t="n">
        <v/>
      </c>
      <c r="HR25" t="n">
        <v/>
      </c>
      <c r="HS25" t="n">
        <v/>
      </c>
      <c r="HT25" t="n">
        <v/>
      </c>
      <c r="HU25" t="n">
        <v/>
      </c>
      <c r="HV25" t="n">
        <v/>
      </c>
      <c r="HW25" t="n">
        <v/>
      </c>
      <c r="HX25" t="n">
        <v/>
      </c>
      <c r="HY25" t="n">
        <v/>
      </c>
      <c r="HZ25" t="n">
        <v/>
      </c>
      <c r="IA25" t="n">
        <v>0</v>
      </c>
      <c r="IB25" t="n">
        <v>0</v>
      </c>
      <c r="IC25" t="n">
        <v/>
      </c>
      <c r="ID25" t="n">
        <v/>
      </c>
      <c r="IE25" t="n">
        <v/>
      </c>
      <c r="IF25" t="n">
        <v/>
      </c>
      <c r="IG25" t="n">
        <v/>
      </c>
      <c r="IH25" t="n">
        <v/>
      </c>
      <c r="II25" t="n">
        <v/>
      </c>
      <c r="IJ25" t="n">
        <v/>
      </c>
      <c r="IK25" t="inlineStr">
        <is>
          <t>30-50 kg</t>
        </is>
      </c>
      <c r="IL25" t="inlineStr">
        <is>
          <t>1-3 jam</t>
        </is>
      </c>
      <c r="IM25" t="inlineStr">
        <is>
          <t>Ya</t>
        </is>
      </c>
      <c r="IN25" t="inlineStr">
        <is>
          <t>Tidak</t>
        </is>
      </c>
      <c r="IO25" t="inlineStr">
        <is>
          <t>Tidak ada perubahan</t>
        </is>
      </c>
      <c r="IP25" t="n">
        <v/>
      </c>
      <c r="IQ25" t="inlineStr">
        <is>
          <t>Tidak pernah</t>
        </is>
      </c>
      <c r="IR25" t="n">
        <v/>
      </c>
      <c r="IS25" t="n">
        <v/>
      </c>
      <c r="IT25" t="n">
        <v/>
      </c>
      <c r="IU25" t="n">
        <v/>
      </c>
      <c r="IV25" t="n">
        <v/>
      </c>
      <c r="IW25" t="n">
        <v/>
      </c>
      <c r="IX25" t="n">
        <v/>
      </c>
      <c r="IY25" t="n">
        <v/>
      </c>
      <c r="IZ25" t="inlineStr">
        <is>
          <t>Tidak pernah</t>
        </is>
      </c>
      <c r="JA25" t="n">
        <v/>
      </c>
      <c r="JB25" t="n">
        <v/>
      </c>
      <c r="JC25" t="n">
        <v/>
      </c>
      <c r="JD25" t="n">
        <v/>
      </c>
      <c r="JE25" t="n">
        <v/>
      </c>
      <c r="JF25" t="n">
        <v/>
      </c>
      <c r="JG25" t="n">
        <v/>
      </c>
      <c r="JH25" t="n">
        <v/>
      </c>
      <c r="JI25" t="inlineStr">
        <is>
          <t>Tidak pernah</t>
        </is>
      </c>
      <c r="JJ25" t="n">
        <v/>
      </c>
      <c r="JK25" t="n">
        <v/>
      </c>
      <c r="JL25" t="n">
        <v/>
      </c>
      <c r="JM25" t="n">
        <v/>
      </c>
      <c r="JN25" t="n">
        <v/>
      </c>
      <c r="JO25" t="n">
        <v/>
      </c>
      <c r="JP25" t="n">
        <v/>
      </c>
      <c r="JQ25" t="n">
        <v/>
      </c>
      <c r="JR25" t="inlineStr">
        <is>
          <t>Tidak pernah</t>
        </is>
      </c>
      <c r="JS25" t="n">
        <v/>
      </c>
      <c r="JT25" t="n">
        <v/>
      </c>
      <c r="JU25" t="n">
        <v/>
      </c>
      <c r="JV25" t="n">
        <v/>
      </c>
      <c r="JW25" t="n">
        <v/>
      </c>
      <c r="JX25" t="n">
        <v/>
      </c>
      <c r="JY25" t="n">
        <v/>
      </c>
      <c r="JZ25" t="n">
        <v/>
      </c>
      <c r="KA25" t="inlineStr">
        <is>
          <t>Tidak pernah</t>
        </is>
      </c>
      <c r="KB25" t="n">
        <v/>
      </c>
      <c r="KC25" t="n">
        <v/>
      </c>
      <c r="KD25" t="n">
        <v/>
      </c>
      <c r="KE25" t="n">
        <v/>
      </c>
      <c r="KF25" t="n">
        <v/>
      </c>
      <c r="KG25" t="n">
        <v/>
      </c>
      <c r="KH25" t="n">
        <v/>
      </c>
      <c r="KI25" t="n">
        <v/>
      </c>
      <c r="KJ25" t="inlineStr">
        <is>
          <t>Tidak pernah</t>
        </is>
      </c>
      <c r="KK25" t="n">
        <v/>
      </c>
      <c r="KL25" t="n">
        <v/>
      </c>
      <c r="KM25" t="n">
        <v/>
      </c>
      <c r="KN25" t="n">
        <v/>
      </c>
      <c r="KO25" t="n">
        <v/>
      </c>
      <c r="KP25" t="n">
        <v/>
      </c>
      <c r="KQ25" t="n">
        <v/>
      </c>
      <c r="KR25" t="n">
        <v/>
      </c>
      <c r="KS25" t="inlineStr">
        <is>
          <t>Tidak ada perubahan</t>
        </is>
      </c>
      <c r="KT25" t="inlineStr">
        <is>
          <t>0-1 kali</t>
        </is>
      </c>
      <c r="KU25" t="inlineStr">
        <is>
          <t>0-1 kali</t>
        </is>
      </c>
      <c r="KV25" t="inlineStr">
        <is>
          <t>Tidak ada</t>
        </is>
      </c>
      <c r="KW25" t="n">
        <v>0</v>
      </c>
      <c r="KX25" t="n">
        <v>0</v>
      </c>
      <c r="KY25" t="n">
        <v>0</v>
      </c>
      <c r="KZ25" t="n">
        <v>1</v>
      </c>
      <c r="LA25" t="inlineStr">
        <is>
          <t>Tidak ada perubahan</t>
        </is>
      </c>
      <c r="LB25" t="inlineStr">
        <is>
          <t>Tidak ada perubahan</t>
        </is>
      </c>
      <c r="LC25" t="n">
        <v>0</v>
      </c>
      <c r="LD25" t="n">
        <v>6</v>
      </c>
      <c r="LE25" t="n">
        <v>0</v>
      </c>
      <c r="LF25" t="n">
        <v>0</v>
      </c>
      <c r="LG25" t="inlineStr">
        <is>
          <t>Tidak</t>
        </is>
      </c>
      <c r="LH25" t="n">
        <v/>
      </c>
      <c r="LI25" t="inlineStr">
        <is>
          <t>Tidak ada perubahan</t>
        </is>
      </c>
      <c r="LJ25" t="n">
        <v/>
      </c>
      <c r="LK25" t="n">
        <v/>
      </c>
      <c r="LL25" t="n">
        <v/>
      </c>
      <c r="LM25" t="n">
        <v/>
      </c>
      <c r="LN25" t="n">
        <v/>
      </c>
      <c r="LO25" t="n">
        <v/>
      </c>
      <c r="LP25" t="n">
        <v/>
      </c>
      <c r="LQ25" t="n">
        <v/>
      </c>
      <c r="LR25" t="n">
        <v/>
      </c>
      <c r="LS25" t="n">
        <v>30</v>
      </c>
      <c r="LT25" t="n">
        <v>0</v>
      </c>
      <c r="LU25" t="n">
        <v>0</v>
      </c>
      <c r="LV25" t="n">
        <v>20</v>
      </c>
      <c r="LW25" t="n">
        <v>0</v>
      </c>
      <c r="LX25" t="n">
        <v>0</v>
      </c>
      <c r="LY25" t="n">
        <v>20</v>
      </c>
      <c r="LZ25" t="n">
        <v>0</v>
      </c>
      <c r="MA25" t="n">
        <v>0</v>
      </c>
      <c r="MB25" t="inlineStr">
        <is>
          <t>Tidak</t>
        </is>
      </c>
      <c r="MC25" t="n">
        <v>0</v>
      </c>
      <c r="MD25" t="n">
        <v>0</v>
      </c>
      <c r="ME25" t="n">
        <v>40</v>
      </c>
      <c r="MF25" t="n">
        <v>40</v>
      </c>
      <c r="MG25" t="n">
        <v>0</v>
      </c>
      <c r="MH25" t="n">
        <v>0</v>
      </c>
      <c r="MI25" t="n">
        <v/>
      </c>
      <c r="MJ25" t="n">
        <v/>
      </c>
      <c r="MK25" t="n">
        <v/>
      </c>
      <c r="ML25" t="n">
        <v/>
      </c>
      <c r="MM25" t="n">
        <v/>
      </c>
      <c r="MN25" t="n">
        <v/>
      </c>
      <c r="MO25" t="n">
        <v/>
      </c>
      <c r="MP25" t="n">
        <v/>
      </c>
      <c r="MQ25" t="n">
        <v/>
      </c>
      <c r="MR25" t="inlineStr">
        <is>
          <t>Tidak ada waktu yang dihemat</t>
        </is>
      </c>
      <c r="MS25" t="n">
        <v/>
      </c>
      <c r="MT25" t="inlineStr">
        <is>
          <t>Tidak ada waktu yang dihemat</t>
        </is>
      </c>
      <c r="MU25" t="inlineStr">
        <is>
          <t>Tidak</t>
        </is>
      </c>
      <c r="MV25" t="n">
        <v/>
      </c>
      <c r="MW25" t="n">
        <v/>
      </c>
      <c r="MX25" t="n">
        <v/>
      </c>
      <c r="MY25" t="n">
        <v/>
      </c>
      <c r="MZ25" t="n">
        <v/>
      </c>
      <c r="NA25" t="n">
        <v/>
      </c>
      <c r="NB25" t="n">
        <v/>
      </c>
      <c r="NC25" t="n">
        <v/>
      </c>
      <c r="ND25" t="n">
        <v/>
      </c>
      <c r="NE25" t="n">
        <v/>
      </c>
      <c r="NF25" t="n">
        <v/>
      </c>
      <c r="NG25" t="n">
        <v/>
      </c>
      <c r="NH25" t="n">
        <v/>
      </c>
      <c r="NI25" t="n">
        <v/>
      </c>
      <c r="NJ25" t="n">
        <v/>
      </c>
      <c r="NK25" t="n">
        <v/>
      </c>
      <c r="NL25" t="inlineStr">
        <is>
          <t>Ya</t>
        </is>
      </c>
      <c r="NM25" t="inlineStr">
        <is>
          <t>Kombinasi kredit/pinjaman dan dana hibah</t>
        </is>
      </c>
      <c r="NN25" t="inlineStr">
        <is>
          <t>1-1.000.000</t>
        </is>
      </c>
      <c r="NO25" t="inlineStr">
        <is>
          <t>Yayasan Rumah Energi atau BIRU</t>
        </is>
      </c>
      <c r="NP25" t="n">
        <v/>
      </c>
      <c r="NQ25" t="inlineStr">
        <is>
          <t>Koperasi</t>
        </is>
      </c>
      <c r="NR25" t="n">
        <v/>
      </c>
      <c r="NS25" t="n">
        <v>60</v>
      </c>
      <c r="NT25" t="inlineStr">
        <is>
          <t>Anggota keluarga - Laki-laki dewasa</t>
        </is>
      </c>
      <c r="NU25" t="n">
        <v/>
      </c>
      <c r="NV25" t="n">
        <v/>
      </c>
      <c r="NW25" t="n">
        <v/>
      </c>
      <c r="NX25" t="inlineStr">
        <is>
          <t>Sama saja</t>
        </is>
      </c>
      <c r="NY25" t="n">
        <v>30</v>
      </c>
      <c r="NZ25" t="n">
        <v>0</v>
      </c>
      <c r="OA25" t="n">
        <v>0</v>
      </c>
      <c r="OB25" t="n">
        <v>30</v>
      </c>
      <c r="OC25" t="n">
        <v>0</v>
      </c>
      <c r="OD25" t="n">
        <v>0</v>
      </c>
      <c r="OE25" t="inlineStr">
        <is>
          <t>Tidak ada perubahan</t>
        </is>
      </c>
      <c r="OF25" t="inlineStr">
        <is>
          <t>Sama saja (tidak ada perbedaan waktu memasak MAUPUN rasa/bau makanan bila dibandingkan penggunaan sebelumnya)</t>
        </is>
      </c>
      <c r="OG25" t="inlineStr">
        <is>
          <t>Ya</t>
        </is>
      </c>
      <c r="OH25" t="n">
        <v>0</v>
      </c>
      <c r="OI25" t="n">
        <v>5</v>
      </c>
      <c r="OJ25" t="n">
        <v>0</v>
      </c>
      <c r="OK25" t="n">
        <v>0</v>
      </c>
      <c r="OL25" t="n">
        <v>0</v>
      </c>
      <c r="OM25" t="n">
        <v>0</v>
      </c>
      <c r="ON25" t="n">
        <v>0</v>
      </c>
      <c r="OO25" t="n">
        <v>0</v>
      </c>
      <c r="OP25" t="inlineStr">
        <is>
          <t>Sapi perah</t>
        </is>
      </c>
      <c r="OQ25" t="n">
        <v>0</v>
      </c>
      <c r="OR25" t="n">
        <v>1</v>
      </c>
      <c r="OS25" t="n">
        <v>0</v>
      </c>
      <c r="OT25" t="n">
        <v>0</v>
      </c>
      <c r="OU25" t="n">
        <v>0</v>
      </c>
      <c r="OV25" t="n">
        <v>0</v>
      </c>
      <c r="OW25" t="n">
        <v>0</v>
      </c>
      <c r="OX25" t="n">
        <v>0</v>
      </c>
      <c r="OY25" t="n">
        <v>0</v>
      </c>
      <c r="OZ25" t="inlineStr">
        <is>
          <t>Sapi perah</t>
        </is>
      </c>
      <c r="PA25" t="n">
        <v>0</v>
      </c>
      <c r="PB25" t="n">
        <v>1</v>
      </c>
      <c r="PC25" t="n">
        <v>0</v>
      </c>
      <c r="PD25" t="n">
        <v>0</v>
      </c>
      <c r="PE25" t="n">
        <v>0</v>
      </c>
      <c r="PF25" t="n">
        <v>0</v>
      </c>
      <c r="PG25" t="n">
        <v>0</v>
      </c>
      <c r="PH25" t="n">
        <v>0</v>
      </c>
      <c r="PI25" t="n">
        <v>0</v>
      </c>
      <c r="PJ25" t="inlineStr">
        <is>
          <t>Tidak ada</t>
        </is>
      </c>
      <c r="PK25" t="n">
        <v>0</v>
      </c>
      <c r="PL25" t="n">
        <v>0</v>
      </c>
      <c r="PM25" t="n">
        <v>0</v>
      </c>
      <c r="PN25" t="n">
        <v>0</v>
      </c>
      <c r="PO25" t="n">
        <v>0</v>
      </c>
      <c r="PP25" t="n">
        <v>0</v>
      </c>
      <c r="PQ25" t="n">
        <v>0</v>
      </c>
      <c r="PR25" t="n">
        <v>0</v>
      </c>
      <c r="PS25" t="n">
        <v>1</v>
      </c>
      <c r="PT25" t="n">
        <v/>
      </c>
      <c r="PU25" t="n">
        <v/>
      </c>
      <c r="PV25" t="n">
        <v/>
      </c>
      <c r="PW25" t="n">
        <v/>
      </c>
      <c r="PX25" t="n">
        <v/>
      </c>
      <c r="PY25" t="n">
        <v/>
      </c>
      <c r="PZ25" t="n">
        <v/>
      </c>
      <c r="QA25" t="n">
        <v/>
      </c>
      <c r="QB25" t="n">
        <v/>
      </c>
      <c r="QC25" t="n">
        <v/>
      </c>
      <c r="QD25" t="n">
        <v/>
      </c>
      <c r="QE25" t="inlineStr">
        <is>
          <t>1-Disebarkan ke lahan terbuka</t>
        </is>
      </c>
      <c r="QF25" t="n">
        <v>0</v>
      </c>
      <c r="QG25" t="n">
        <v>0</v>
      </c>
      <c r="QH25" t="n">
        <v>0</v>
      </c>
      <c r="QI25" t="n">
        <v>0</v>
      </c>
      <c r="QJ25" t="n">
        <v>0</v>
      </c>
      <c r="QK25" t="n">
        <v>1</v>
      </c>
      <c r="QL25" t="n">
        <v>0</v>
      </c>
      <c r="QM25" t="n">
        <v>0</v>
      </c>
      <c r="QN25" t="n">
        <v>0</v>
      </c>
      <c r="QO25" t="n">
        <v/>
      </c>
      <c r="QP25" t="n">
        <v/>
      </c>
      <c r="QQ25" t="n">
        <v/>
      </c>
      <c r="QR25" t="n">
        <v/>
      </c>
      <c r="QS25" t="n">
        <v/>
      </c>
      <c r="QT25" t="n">
        <v/>
      </c>
      <c r="QU25" t="n">
        <v/>
      </c>
      <c r="QV25" t="n">
        <v/>
      </c>
      <c r="QW25" t="n">
        <v/>
      </c>
      <c r="QX25" t="n">
        <v/>
      </c>
      <c r="QY25" t="n">
        <v/>
      </c>
      <c r="QZ25" t="n">
        <v/>
      </c>
      <c r="RA25" t="n">
        <v/>
      </c>
      <c r="RB25" t="n">
        <v/>
      </c>
      <c r="RC25" t="n">
        <v/>
      </c>
      <c r="RD25" t="n">
        <v/>
      </c>
      <c r="RE25" t="n">
        <v/>
      </c>
      <c r="RF25" t="n">
        <v/>
      </c>
      <c r="RG25" t="n">
        <v/>
      </c>
      <c r="RH25" t="n">
        <v/>
      </c>
      <c r="RI25" t="n">
        <v/>
      </c>
      <c r="RJ25" t="n">
        <v/>
      </c>
      <c r="RK25" t="n">
        <v/>
      </c>
      <c r="RL25" t="n">
        <v/>
      </c>
      <c r="RM25" t="n">
        <v/>
      </c>
      <c r="RN25" t="n">
        <v/>
      </c>
      <c r="RO25" t="n">
        <v/>
      </c>
      <c r="RP25" t="n">
        <v/>
      </c>
      <c r="RQ25" t="n">
        <v/>
      </c>
      <c r="RR25" t="n">
        <v/>
      </c>
      <c r="RS25" t="n">
        <v/>
      </c>
      <c r="RT25" t="n">
        <v/>
      </c>
      <c r="RU25" t="n">
        <v/>
      </c>
      <c r="RV25" t="n">
        <v/>
      </c>
      <c r="RW25" t="n">
        <v/>
      </c>
      <c r="RX25" t="n">
        <v/>
      </c>
      <c r="RY25" t="n">
        <v/>
      </c>
      <c r="RZ25" t="n">
        <v/>
      </c>
      <c r="SA25" t="n">
        <v/>
      </c>
      <c r="SB25" t="n">
        <v/>
      </c>
      <c r="SC25" t="n">
        <v/>
      </c>
      <c r="SD25" t="n">
        <v/>
      </c>
      <c r="SE25" t="n">
        <v/>
      </c>
      <c r="SF25" t="n">
        <v/>
      </c>
      <c r="SG25" t="n">
        <v/>
      </c>
      <c r="SH25" t="n">
        <v/>
      </c>
      <c r="SI25" t="n">
        <v/>
      </c>
      <c r="SJ25" t="n">
        <v/>
      </c>
      <c r="SK25" t="n">
        <v/>
      </c>
      <c r="SL25" t="n">
        <v/>
      </c>
      <c r="SM25" t="n">
        <v/>
      </c>
      <c r="SN25" t="n">
        <v/>
      </c>
      <c r="SO25" t="n">
        <v/>
      </c>
      <c r="SP25" t="n">
        <v/>
      </c>
      <c r="SQ25" t="n">
        <v/>
      </c>
      <c r="SR25" t="n">
        <v/>
      </c>
      <c r="SS25" t="n">
        <v/>
      </c>
      <c r="ST25" t="n">
        <v/>
      </c>
      <c r="SU25" t="n">
        <v/>
      </c>
      <c r="SV25" t="n">
        <v/>
      </c>
      <c r="SW25" t="n">
        <v/>
      </c>
      <c r="SX25" t="n">
        <v/>
      </c>
      <c r="SY25" t="n">
        <v/>
      </c>
      <c r="SZ25" t="n">
        <v>5</v>
      </c>
      <c r="TA25" t="n">
        <v/>
      </c>
      <c r="TB25" t="n">
        <v/>
      </c>
      <c r="TC25" t="n">
        <v/>
      </c>
      <c r="TD25" t="n">
        <v/>
      </c>
      <c r="TE25" t="n">
        <v/>
      </c>
      <c r="TF25" t="n">
        <v/>
      </c>
      <c r="TG25" t="n">
        <v/>
      </c>
      <c r="TH25" t="n">
        <v/>
      </c>
      <c r="TI25" t="n">
        <v/>
      </c>
      <c r="TJ25" t="n">
        <v/>
      </c>
      <c r="TK25" t="n">
        <v/>
      </c>
      <c r="TL25" t="n">
        <v/>
      </c>
      <c r="TM25" t="n">
        <v/>
      </c>
      <c r="TN25" t="n">
        <v/>
      </c>
      <c r="TO25" t="n">
        <v/>
      </c>
      <c r="TP25" t="n">
        <v/>
      </c>
      <c r="TQ25" t="n">
        <v/>
      </c>
      <c r="TR25" t="n">
        <v/>
      </c>
      <c r="TS25" t="n">
        <v/>
      </c>
      <c r="TT25" t="n">
        <v/>
      </c>
      <c r="TU25" t="n">
        <v/>
      </c>
      <c r="TV25" t="n">
        <v/>
      </c>
      <c r="TW25" t="n">
        <v/>
      </c>
      <c r="TX25" t="n">
        <v/>
      </c>
      <c r="TY25" t="n">
        <v/>
      </c>
      <c r="TZ25" t="n">
        <v/>
      </c>
      <c r="UA25" t="n">
        <v/>
      </c>
      <c r="UB25" t="n">
        <v/>
      </c>
      <c r="UC25" t="n">
        <v/>
      </c>
      <c r="UD25" t="n">
        <v/>
      </c>
      <c r="UE25" t="n">
        <v/>
      </c>
      <c r="UF25" t="n">
        <v/>
      </c>
      <c r="UG25" t="n">
        <v/>
      </c>
      <c r="UH25" t="n">
        <v/>
      </c>
      <c r="UI25" t="n">
        <v/>
      </c>
      <c r="UJ25" t="n">
        <v/>
      </c>
      <c r="UK25" t="n">
        <v/>
      </c>
      <c r="UL25" t="n">
        <v/>
      </c>
      <c r="UM25" t="n">
        <v/>
      </c>
      <c r="UN25" t="n">
        <v/>
      </c>
      <c r="UO25" t="n">
        <v/>
      </c>
      <c r="UP25" t="n">
        <v/>
      </c>
      <c r="UQ25" t="n">
        <v/>
      </c>
      <c r="UR25" t="n">
        <v/>
      </c>
      <c r="US25" t="n">
        <v/>
      </c>
      <c r="UT25" t="n">
        <v/>
      </c>
      <c r="UU25" t="n">
        <v/>
      </c>
      <c r="UV25" t="inlineStr">
        <is>
          <t>Pemberian pakan di kandang</t>
        </is>
      </c>
      <c r="UW25" t="n">
        <v/>
      </c>
      <c r="UX25" t="n">
        <v/>
      </c>
      <c r="UY25" t="n">
        <v/>
      </c>
      <c r="UZ25" t="n">
        <v/>
      </c>
      <c r="VA25" t="n">
        <v/>
      </c>
      <c r="VB25" t="n">
        <v/>
      </c>
      <c r="VC25" t="n">
        <v/>
      </c>
      <c r="VD25" t="inlineStr">
        <is>
          <t>Sangat jarang (&gt;1 bulan sekali)</t>
        </is>
      </c>
      <c r="VE25" t="n">
        <v/>
      </c>
      <c r="VF25" t="n">
        <v/>
      </c>
      <c r="VG25" t="n">
        <v/>
      </c>
      <c r="VH25" t="n">
        <v/>
      </c>
      <c r="VI25" t="n">
        <v/>
      </c>
      <c r="VJ25" t="n">
        <v/>
      </c>
      <c r="VK25" t="n">
        <v/>
      </c>
      <c r="VL25" t="inlineStr">
        <is>
          <t>Sangat sering (&gt;1 kali sehari)</t>
        </is>
      </c>
      <c r="VM25" t="n">
        <v/>
      </c>
      <c r="VN25" t="n">
        <v/>
      </c>
      <c r="VO25" t="n">
        <v/>
      </c>
      <c r="VP25" t="n">
        <v/>
      </c>
      <c r="VQ25" t="n">
        <v/>
      </c>
      <c r="VR25" t="n">
        <v/>
      </c>
      <c r="VS25" t="n">
        <v/>
      </c>
      <c r="VT25" t="n">
        <v/>
      </c>
      <c r="VU25" t="n">
        <v/>
      </c>
      <c r="VV25" t="n">
        <v/>
      </c>
      <c r="VW25" t="n">
        <v/>
      </c>
      <c r="VX25" t="n">
        <v/>
      </c>
      <c r="VY25" t="n">
        <v/>
      </c>
      <c r="VZ25" t="n">
        <v/>
      </c>
      <c r="WA25" t="n">
        <v/>
      </c>
      <c r="WB25" t="n">
        <v/>
      </c>
      <c r="WC25" t="n">
        <v/>
      </c>
      <c r="WD25" t="n">
        <v/>
      </c>
      <c r="WE25" t="n">
        <v/>
      </c>
      <c r="WF25" t="inlineStr">
        <is>
          <t>6-Digester biogas</t>
        </is>
      </c>
      <c r="WG25" t="n">
        <v>0</v>
      </c>
      <c r="WH25" t="n">
        <v>0</v>
      </c>
      <c r="WI25" t="n">
        <v>0</v>
      </c>
      <c r="WJ25" t="n">
        <v>0</v>
      </c>
      <c r="WK25" t="n">
        <v>0</v>
      </c>
      <c r="WL25" t="n">
        <v>0</v>
      </c>
      <c r="WM25" t="n">
        <v>0</v>
      </c>
      <c r="WN25" t="n">
        <v>0</v>
      </c>
      <c r="WO25" t="n">
        <v>0</v>
      </c>
      <c r="WP25" t="n">
        <v>1</v>
      </c>
      <c r="WQ25" t="n">
        <v>0</v>
      </c>
      <c r="WR25" t="n">
        <v>0</v>
      </c>
      <c r="WS25" t="n">
        <v/>
      </c>
      <c r="WT25" t="n">
        <v/>
      </c>
      <c r="WU25" t="n">
        <v/>
      </c>
      <c r="WV25" t="n">
        <v/>
      </c>
      <c r="WW25" t="n">
        <v/>
      </c>
      <c r="WX25" t="n">
        <v/>
      </c>
      <c r="WY25" t="n">
        <v/>
      </c>
      <c r="WZ25" t="n">
        <v/>
      </c>
      <c r="XA25" t="n">
        <v/>
      </c>
      <c r="XB25" t="n">
        <v/>
      </c>
      <c r="XC25" t="n">
        <v/>
      </c>
      <c r="XD25" t="n">
        <v/>
      </c>
      <c r="XE25" t="n">
        <v/>
      </c>
      <c r="XF25" t="n">
        <v/>
      </c>
      <c r="XG25" t="n">
        <v/>
      </c>
      <c r="XH25" t="n">
        <v/>
      </c>
      <c r="XI25" t="n">
        <v/>
      </c>
      <c r="XJ25" t="n">
        <v/>
      </c>
      <c r="XK25" t="n">
        <v/>
      </c>
      <c r="XL25" t="n">
        <v/>
      </c>
      <c r="XM25" t="n">
        <v/>
      </c>
      <c r="XN25" t="n">
        <v/>
      </c>
      <c r="XO25" t="n">
        <v/>
      </c>
      <c r="XP25" t="n">
        <v/>
      </c>
      <c r="XQ25" t="n">
        <v/>
      </c>
      <c r="XR25" t="n">
        <v/>
      </c>
      <c r="XS25" t="n">
        <v/>
      </c>
      <c r="XT25" t="n">
        <v/>
      </c>
      <c r="XU25" t="n">
        <v/>
      </c>
      <c r="XV25" t="n">
        <v/>
      </c>
      <c r="XW25" t="n">
        <v/>
      </c>
      <c r="XX25" t="n">
        <v/>
      </c>
      <c r="XY25" t="n">
        <v/>
      </c>
      <c r="XZ25" t="n">
        <v/>
      </c>
      <c r="YA25" t="n">
        <v/>
      </c>
      <c r="YB25" t="n">
        <v/>
      </c>
      <c r="YC25" t="n">
        <v/>
      </c>
      <c r="YD25" t="n">
        <v/>
      </c>
      <c r="YE25" t="n">
        <v/>
      </c>
      <c r="YF25" t="n">
        <v/>
      </c>
      <c r="YG25" t="n">
        <v/>
      </c>
      <c r="YH25" t="n">
        <v/>
      </c>
      <c r="YI25" t="n">
        <v/>
      </c>
      <c r="YJ25" t="n">
        <v/>
      </c>
      <c r="YK25" t="n">
        <v/>
      </c>
      <c r="YL25" t="n">
        <v/>
      </c>
      <c r="YM25" t="n">
        <v/>
      </c>
      <c r="YN25" t="n">
        <v/>
      </c>
      <c r="YO25" t="n">
        <v/>
      </c>
      <c r="YP25" t="n">
        <v/>
      </c>
      <c r="YQ25" t="n">
        <v/>
      </c>
      <c r="YR25" t="n">
        <v/>
      </c>
      <c r="YS25" t="n">
        <v/>
      </c>
      <c r="YT25" t="n">
        <v/>
      </c>
      <c r="YU25" t="n">
        <v/>
      </c>
      <c r="YV25" t="n">
        <v/>
      </c>
      <c r="YW25" t="n">
        <v/>
      </c>
      <c r="YX25" t="n">
        <v/>
      </c>
      <c r="YY25" t="n">
        <v/>
      </c>
      <c r="YZ25" t="n">
        <v/>
      </c>
      <c r="ZA25" t="n">
        <v/>
      </c>
      <c r="ZB25" t="n">
        <v/>
      </c>
      <c r="ZC25" t="n">
        <v/>
      </c>
      <c r="ZD25" t="n">
        <v/>
      </c>
      <c r="ZE25" t="n">
        <v/>
      </c>
      <c r="ZF25" t="n">
        <v/>
      </c>
      <c r="ZG25" t="n">
        <v/>
      </c>
      <c r="ZH25" t="n">
        <v/>
      </c>
      <c r="ZI25" t="n">
        <v/>
      </c>
      <c r="ZJ25" t="n">
        <v/>
      </c>
      <c r="ZK25" t="n">
        <v/>
      </c>
      <c r="ZL25" t="n">
        <v/>
      </c>
      <c r="ZM25" t="n">
        <v/>
      </c>
      <c r="ZN25" t="n">
        <v/>
      </c>
      <c r="ZO25" t="n">
        <v>100</v>
      </c>
      <c r="ZP25" t="n">
        <v/>
      </c>
      <c r="ZQ25" t="n">
        <v/>
      </c>
      <c r="ZR25" t="n">
        <v/>
      </c>
      <c r="ZS25" t="n">
        <v/>
      </c>
      <c r="ZT25" t="n">
        <v/>
      </c>
      <c r="ZU25" t="n">
        <v/>
      </c>
      <c r="ZV25" t="n">
        <v/>
      </c>
      <c r="ZW25" t="n">
        <v>3</v>
      </c>
      <c r="ZX25" t="n">
        <v/>
      </c>
      <c r="ZY25" t="n">
        <v/>
      </c>
      <c r="ZZ25" t="n">
        <v/>
      </c>
      <c r="AAA25" t="n">
        <v/>
      </c>
      <c r="AAB25" t="n">
        <v/>
      </c>
      <c r="AAC25" t="n">
        <v/>
      </c>
      <c r="AAD25" t="n">
        <v/>
      </c>
      <c r="AAE25" t="inlineStr">
        <is>
          <t>Pakan segar (misal: rumput)</t>
        </is>
      </c>
      <c r="AAF25" t="n">
        <v/>
      </c>
      <c r="AAG25" t="n">
        <v/>
      </c>
      <c r="AAH25" t="n">
        <v/>
      </c>
      <c r="AAI25" t="n">
        <v/>
      </c>
      <c r="AAJ25" t="n">
        <v/>
      </c>
      <c r="AAK25" t="n">
        <v/>
      </c>
      <c r="AAL25" t="inlineStr">
        <is>
          <t>Tidak</t>
        </is>
      </c>
      <c r="AAM25" t="n">
        <v/>
      </c>
      <c r="AAN25" t="n">
        <v/>
      </c>
      <c r="AAO25" t="n">
        <v/>
      </c>
      <c r="AAP25" t="n">
        <v/>
      </c>
      <c r="AAQ25" t="n">
        <v/>
      </c>
      <c r="AAR25" t="inlineStr">
        <is>
          <t>Ya</t>
        </is>
      </c>
      <c r="AAS25" t="inlineStr">
        <is>
          <t>Mengetahui</t>
        </is>
      </c>
      <c r="AAT25" t="inlineStr">
        <is>
          <t>Dibuang ke selokan</t>
        </is>
      </c>
      <c r="AAU25" t="n">
        <v>0</v>
      </c>
      <c r="AAV25" t="n">
        <v>0</v>
      </c>
      <c r="AAW25" t="n">
        <v>0</v>
      </c>
      <c r="AAX25" t="n">
        <v>0</v>
      </c>
      <c r="AAY25" t="n">
        <v>0</v>
      </c>
      <c r="AAZ25" t="n">
        <v>0</v>
      </c>
      <c r="ABA25" t="n">
        <v>1</v>
      </c>
      <c r="ABB25" t="n">
        <v/>
      </c>
      <c r="ABC25" t="n">
        <v/>
      </c>
      <c r="ABD25" t="n">
        <v/>
      </c>
      <c r="ABE25" t="n">
        <v/>
      </c>
      <c r="ABF25" t="n">
        <v/>
      </c>
      <c r="ABG25" t="n">
        <v/>
      </c>
      <c r="ABH25" t="n">
        <v/>
      </c>
      <c r="ABI25" t="n">
        <v/>
      </c>
      <c r="ABJ25" t="n">
        <v/>
      </c>
      <c r="ABK25" t="n">
        <v/>
      </c>
      <c r="ABL25" t="n">
        <v/>
      </c>
      <c r="ABM25" t="n">
        <v/>
      </c>
      <c r="ABN25" t="n">
        <v/>
      </c>
      <c r="ABO25" t="n">
        <v/>
      </c>
      <c r="ABP25" t="n">
        <v/>
      </c>
      <c r="ABQ25" t="n">
        <v/>
      </c>
      <c r="ABR25" t="n">
        <v/>
      </c>
      <c r="ABS25" t="n">
        <v/>
      </c>
      <c r="ABT25" t="n">
        <v/>
      </c>
      <c r="ABU25" t="n">
        <v/>
      </c>
      <c r="ABV25" t="n">
        <v/>
      </c>
      <c r="ABW25" t="n">
        <v/>
      </c>
      <c r="ABX25" t="n">
        <v/>
      </c>
      <c r="ABY25" t="n">
        <v/>
      </c>
      <c r="ABZ25" t="n">
        <v/>
      </c>
      <c r="ACA25" t="n">
        <v/>
      </c>
      <c r="ACB25" t="n">
        <v/>
      </c>
      <c r="ACC25" t="n">
        <v/>
      </c>
      <c r="ACD25" t="n">
        <v/>
      </c>
      <c r="ACE25" t="n">
        <v/>
      </c>
      <c r="ACF25" t="n">
        <v/>
      </c>
      <c r="ACG25" t="n">
        <v/>
      </c>
      <c r="ACH25" t="n">
        <v/>
      </c>
      <c r="ACI25" t="n">
        <v/>
      </c>
      <c r="ACJ25" t="n">
        <v/>
      </c>
      <c r="ACK25" t="inlineStr">
        <is>
          <t>Tidak memiliki tempat untuk menyimpan</t>
        </is>
      </c>
      <c r="ACL25" t="n">
        <v>0</v>
      </c>
      <c r="ACM25" t="n">
        <v>1</v>
      </c>
      <c r="ACN25" t="n">
        <v>0</v>
      </c>
      <c r="ACO25" t="n">
        <v>0</v>
      </c>
      <c r="ACP25" t="n">
        <v>0</v>
      </c>
      <c r="ACQ25" t="n">
        <v>0</v>
      </c>
      <c r="ACR25" t="n">
        <v>0</v>
      </c>
      <c r="ACS25" t="n">
        <v/>
      </c>
      <c r="ACT25" t="inlineStr">
        <is>
          <t>Tidak</t>
        </is>
      </c>
      <c r="ACU25" t="inlineStr">
        <is>
          <t>Manfaat besar dan membantu kehidupan sehari-hari</t>
        </is>
      </c>
      <c r="ACV25" t="inlineStr">
        <is>
          <t>Sama saja</t>
        </is>
      </c>
      <c r="ACW25" t="inlineStr">
        <is>
          <t>Anggota keluarga - Perempuan dewasa</t>
        </is>
      </c>
      <c r="ACX25" t="inlineStr">
        <is>
          <t>Netral/tidak tahu</t>
        </is>
      </c>
      <c r="ACY25" t="inlineStr">
        <is>
          <t>Anggota keluarga - Laki-laki dewasa Anggota keluarga - Perempuan dewasa Anggota keluarga - Anak-anak</t>
        </is>
      </c>
      <c r="ACZ25" t="n">
        <v>1</v>
      </c>
      <c r="ADA25" t="n">
        <v>1</v>
      </c>
      <c r="ADB25" t="n">
        <v>1</v>
      </c>
      <c r="ADC25" t="n">
        <v>0</v>
      </c>
      <c r="ADD25" t="inlineStr">
        <is>
          <t>Puas</t>
        </is>
      </c>
      <c r="ADE25" t="inlineStr">
        <is>
          <t>Puas</t>
        </is>
      </c>
      <c r="ADF25" t="inlineStr">
        <is>
          <t>Puas</t>
        </is>
      </c>
      <c r="ADG25" t="inlineStr">
        <is>
          <t>Puas</t>
        </is>
      </c>
      <c r="ADH25" t="inlineStr">
        <is>
          <t>Tidak</t>
        </is>
      </c>
      <c r="ADI25" t="n">
        <v/>
      </c>
      <c r="ADJ25" t="inlineStr">
        <is>
          <t>Cukup puas</t>
        </is>
      </c>
      <c r="ADK25" t="n">
        <v/>
      </c>
      <c r="ADL25" t="n">
        <v/>
      </c>
      <c r="ADM25" t="n">
        <v/>
      </c>
      <c r="ADN25" t="n">
        <v/>
      </c>
      <c r="ADO25" t="n">
        <v/>
      </c>
      <c r="ADP25" t="n">
        <v/>
      </c>
      <c r="ADQ25" t="n">
        <v/>
      </c>
      <c r="ADR25" t="n">
        <v/>
      </c>
      <c r="ADS25" t="n">
        <v/>
      </c>
      <c r="ADT25" t="n">
        <v/>
      </c>
      <c r="ADU25" t="inlineStr">
        <is>
          <t>Dibiarkan saja</t>
        </is>
      </c>
      <c r="ADV25" t="n">
        <v>0</v>
      </c>
      <c r="ADW25" t="n">
        <v>0</v>
      </c>
      <c r="ADX25" t="n">
        <v>0</v>
      </c>
      <c r="ADY25" t="n">
        <v>0</v>
      </c>
      <c r="ADZ25" t="n">
        <v>0</v>
      </c>
      <c r="AEA25" t="n">
        <v>0</v>
      </c>
      <c r="AEB25" t="n">
        <v>1</v>
      </c>
      <c r="AEC25" t="n">
        <v>0</v>
      </c>
      <c r="AED25" t="n">
        <v/>
      </c>
      <c r="AEE25" t="inlineStr">
        <is>
          <t>Lainnya</t>
        </is>
      </c>
      <c r="AEF25" t="inlineStr">
        <is>
          <t>Laporan kepada ketua kelompok</t>
        </is>
      </c>
      <c r="AEG25" t="inlineStr">
        <is>
          <t>Lainnya</t>
        </is>
      </c>
      <c r="AEH25" t="inlineStr">
        <is>
          <t>Meminta bantuan kepada ketua kelompok</t>
        </is>
      </c>
      <c r="AEI25" t="inlineStr">
        <is>
          <t>Tidak</t>
        </is>
      </c>
      <c r="AEJ25" t="inlineStr">
        <is>
          <t>Kadang-kadang</t>
        </is>
      </c>
      <c r="AEK25" t="inlineStr">
        <is>
          <t>Pasokan energi yang andal Lebih aman Dapat dibayar melalui skema kredit Mendapatkan subsidi</t>
        </is>
      </c>
      <c r="AEL25" t="n">
        <v>0</v>
      </c>
      <c r="AEM25" t="n">
        <v>0</v>
      </c>
      <c r="AEN25" t="n">
        <v>1</v>
      </c>
      <c r="AEO25" t="n">
        <v>0</v>
      </c>
      <c r="AEP25" t="n">
        <v>1</v>
      </c>
      <c r="AEQ25" t="n">
        <v>0</v>
      </c>
      <c r="AER25" t="n">
        <v>0</v>
      </c>
      <c r="AES25" t="n">
        <v>0</v>
      </c>
      <c r="AET25" t="n">
        <v>0</v>
      </c>
      <c r="AEU25" t="n">
        <v>1</v>
      </c>
      <c r="AEV25" t="n">
        <v>1</v>
      </c>
      <c r="AEW25" t="n">
        <v>0</v>
      </c>
      <c r="AEX25" t="n">
        <v/>
      </c>
      <c r="AEY25" t="inlineStr">
        <is>
          <t>Memasak lebih aman</t>
        </is>
      </c>
      <c r="AEZ25" t="n">
        <v/>
      </c>
      <c r="AFA25" t="inlineStr">
        <is>
          <t>Tetangga / teman / saudara</t>
        </is>
      </c>
      <c r="AFB25" t="n">
        <v/>
      </c>
      <c r="AFC25" t="inlineStr">
        <is>
          <t>Ero Gunung Putri-Digester 2026-02-04-9_54_45.jpeg</t>
        </is>
      </c>
      <c r="AFD25" t="inlineStr">
        <is>
          <t>https://kf.kobotoolbox.org/api/v2/assets/avstPQqLr3Ab3ZdcVTXZ6f/data/685591636/attachments/atty838vJ4EChH8y4czsBqpK/</t>
        </is>
      </c>
      <c r="AFE25" t="inlineStr">
        <is>
          <t>Ero Gunung Putri-Konvensasi 2026-02-04-9_55_5.jpeg</t>
        </is>
      </c>
      <c r="AFF25" t="inlineStr">
        <is>
          <t>https://kf.kobotoolbox.org/api/v2/assets/avstPQqLr3Ab3ZdcVTXZ6f/data/685591636/attachments/attDUBPHRuCn99ixNBSRNRvT/</t>
        </is>
      </c>
      <c r="AFG25" t="inlineStr">
        <is>
          <t>Aep</t>
        </is>
      </c>
      <c r="AFH25" t="n">
        <v/>
      </c>
      <c r="AFI25" t="n">
        <v/>
      </c>
    </row>
    <row r="26">
      <c r="A26" s="93" t="n">
        <v>46078</v>
      </c>
      <c r="B26" s="93" t="n">
        <v>46085</v>
      </c>
      <c r="C26" t="inlineStr">
        <is>
          <t>aep</t>
        </is>
      </c>
      <c r="D26" t="inlineStr">
        <is>
          <t>erpan sulaeman</t>
        </is>
      </c>
      <c r="E26" t="n">
        <v>85893732494</v>
      </c>
      <c r="F26" t="inlineStr">
        <is>
          <t>-6.80917 107.55775 0 0</t>
        </is>
      </c>
      <c r="G26" t="n">
        <v>-6.80917</v>
      </c>
      <c r="H26" t="n">
        <v>107.55775</v>
      </c>
      <c r="I26" t="n">
        <v>0</v>
      </c>
      <c r="J26" t="n">
        <v>0</v>
      </c>
      <c r="K26" t="inlineStr">
        <is>
          <t>-6.809170, 107.557750.</t>
        </is>
      </c>
      <c r="L26" t="inlineStr">
        <is>
          <t>-6.80926 107.557162 0 0</t>
        </is>
      </c>
      <c r="M26" t="n">
        <v>-6.80926</v>
      </c>
      <c r="N26" t="n">
        <v>107.557162</v>
      </c>
      <c r="O26" t="n">
        <v>0</v>
      </c>
      <c r="P26" t="n">
        <v>0</v>
      </c>
      <c r="Q26" t="inlineStr">
        <is>
          <t>-6.809260, 107.557162.</t>
        </is>
      </c>
      <c r="R26" t="inlineStr">
        <is>
          <t>Jawa Barat</t>
        </is>
      </c>
      <c r="S26" t="n">
        <v>0</v>
      </c>
      <c r="T26" t="n">
        <v>0</v>
      </c>
      <c r="U26" t="n">
        <v>1</v>
      </c>
      <c r="V26" t="n">
        <v>0</v>
      </c>
      <c r="W26" t="n">
        <v>0</v>
      </c>
      <c r="X26" t="n">
        <v>0</v>
      </c>
      <c r="Y26" t="n">
        <v>0</v>
      </c>
      <c r="Z26" t="n">
        <v>0</v>
      </c>
      <c r="AA26" t="n">
        <v>0</v>
      </c>
      <c r="AB26" t="n">
        <v>0</v>
      </c>
      <c r="AC26" t="inlineStr">
        <is>
          <t>BANDUNG BARAT</t>
        </is>
      </c>
      <c r="AD26" t="inlineStr">
        <is>
          <t>CISARUA</t>
        </is>
      </c>
      <c r="AE26" t="inlineStr">
        <is>
          <t>JAMBUDIPA</t>
        </is>
      </c>
      <c r="AF26" t="inlineStr">
        <is>
          <t>MASON GROUP UJUNGBERUNG</t>
        </is>
      </c>
      <c r="AG26" t="inlineStr">
        <is>
          <t>UBP0176</t>
        </is>
      </c>
      <c r="AH26" t="n">
        <v>1</v>
      </c>
      <c r="AI26" t="inlineStr">
        <is>
          <t>VPA2</t>
        </is>
      </c>
      <c r="AJ26" t="inlineStr">
        <is>
          <t>Aktif</t>
        </is>
      </c>
      <c r="AK26" t="n">
        <v>33</v>
      </c>
      <c r="AL26" t="inlineStr">
        <is>
          <t>Laki-laki</t>
        </is>
      </c>
      <c r="AM26" t="inlineStr">
        <is>
          <t>Sudah menikah</t>
        </is>
      </c>
      <c r="AN26" t="inlineStr">
        <is>
          <t>SMP/Sederajat</t>
        </is>
      </c>
      <c r="AO26" t="inlineStr">
        <is>
          <t>Peternak</t>
        </is>
      </c>
      <c r="AP26" t="n">
        <v>0</v>
      </c>
      <c r="AQ26" t="n">
        <v>1</v>
      </c>
      <c r="AR26" t="n">
        <v>0</v>
      </c>
      <c r="AS26" t="n">
        <v>0</v>
      </c>
      <c r="AT26" t="n">
        <v>0</v>
      </c>
      <c r="AU26" t="n">
        <v>0</v>
      </c>
      <c r="AV26" t="n">
        <v>0</v>
      </c>
      <c r="AW26" t="n">
        <v>0</v>
      </c>
      <c r="AX26" t="n">
        <v/>
      </c>
      <c r="AY26" t="inlineStr">
        <is>
          <t>Tidak ada</t>
        </is>
      </c>
      <c r="AZ26" t="n">
        <v>0</v>
      </c>
      <c r="BA26" t="n">
        <v>0</v>
      </c>
      <c r="BB26" t="n">
        <v>0</v>
      </c>
      <c r="BC26" t="n">
        <v>0</v>
      </c>
      <c r="BD26" t="n">
        <v>0</v>
      </c>
      <c r="BE26" t="n">
        <v>0</v>
      </c>
      <c r="BF26" t="n">
        <v>0</v>
      </c>
      <c r="BG26" t="n">
        <v>1</v>
      </c>
      <c r="BH26" t="n">
        <v/>
      </c>
      <c r="BI26" t="inlineStr">
        <is>
          <t>Rp2.500.000 - Rp3.500.000</t>
        </is>
      </c>
      <c r="BJ26" t="n">
        <v>5</v>
      </c>
      <c r="BK26" t="n">
        <v>0</v>
      </c>
      <c r="BL26" t="n">
        <v>0</v>
      </c>
      <c r="BM26" t="n">
        <v>0</v>
      </c>
      <c r="BN26" t="inlineStr">
        <is>
          <t>Milik sendiri</t>
        </is>
      </c>
      <c r="BO26" t="inlineStr">
        <is>
          <t>Permanen (dinding bata dan semen)</t>
        </is>
      </c>
      <c r="BP26" t="n">
        <v>1</v>
      </c>
      <c r="BQ26" t="n">
        <v>0</v>
      </c>
      <c r="BR26" t="n">
        <v>0</v>
      </c>
      <c r="BS26" t="n">
        <v>0</v>
      </c>
      <c r="BT26" t="n">
        <v>0</v>
      </c>
      <c r="BU26" t="n">
        <v/>
      </c>
      <c r="BV26" t="inlineStr">
        <is>
          <t>Semen</t>
        </is>
      </c>
      <c r="BW26" t="n">
        <v>0</v>
      </c>
      <c r="BX26" t="n">
        <v>1</v>
      </c>
      <c r="BY26" t="n">
        <v>0</v>
      </c>
      <c r="BZ26" t="n">
        <v>0</v>
      </c>
      <c r="CA26" t="n">
        <v>0</v>
      </c>
      <c r="CB26" t="n">
        <v/>
      </c>
      <c r="CC26" t="inlineStr">
        <is>
          <t>Asbes</t>
        </is>
      </c>
      <c r="CD26" t="n">
        <v>1</v>
      </c>
      <c r="CE26" t="n">
        <v>0</v>
      </c>
      <c r="CF26" t="n">
        <v>0</v>
      </c>
      <c r="CG26" t="n">
        <v>0</v>
      </c>
      <c r="CH26" t="n">
        <v>0</v>
      </c>
      <c r="CI26" t="n">
        <v>0</v>
      </c>
      <c r="CJ26" t="n">
        <v>0</v>
      </c>
      <c r="CK26" t="n">
        <v/>
      </c>
      <c r="CL26" t="inlineStr">
        <is>
          <t>Ya</t>
        </is>
      </c>
      <c r="CM26" t="n">
        <v>2025</v>
      </c>
      <c r="CN26" t="inlineStr">
        <is>
          <t>Fixed-Dome (Kubah Tetap)</t>
        </is>
      </c>
      <c r="CO26" t="inlineStr">
        <is>
          <t>4 m³ (2-3 ekor sapi, ±3 jam memasak/hari, ±30 kg slurry/hari)</t>
        </is>
      </c>
      <c r="CP26" t="inlineStr">
        <is>
          <t>Anggota keluarga - laki-laki</t>
        </is>
      </c>
      <c r="CQ26" t="n">
        <v>0</v>
      </c>
      <c r="CR26" t="n">
        <v>0</v>
      </c>
      <c r="CS26" t="n">
        <v>0</v>
      </c>
      <c r="CT26" t="n">
        <v>0</v>
      </c>
      <c r="CU26" t="n">
        <v>1</v>
      </c>
      <c r="CV26" t="n">
        <v>0</v>
      </c>
      <c r="CW26" t="n">
        <v>0</v>
      </c>
      <c r="CX26" t="n">
        <v>0</v>
      </c>
      <c r="CY26" t="inlineStr">
        <is>
          <t>Anggota keluarga - laki-laki Anggota keluarga - perempuan dewasa</t>
        </is>
      </c>
      <c r="CZ26" t="n">
        <v>1</v>
      </c>
      <c r="DA26" t="n">
        <v>1</v>
      </c>
      <c r="DB26" t="n">
        <v>0</v>
      </c>
      <c r="DC26" t="n">
        <v/>
      </c>
      <c r="DD26" t="inlineStr">
        <is>
          <t>Anggota keluarga - laki-laki Anggota keluarga - perempuan dewasa CPO atau pendamping</t>
        </is>
      </c>
      <c r="DE26" t="n">
        <v>1</v>
      </c>
      <c r="DF26" t="n">
        <v>1</v>
      </c>
      <c r="DG26" t="n">
        <v>1</v>
      </c>
      <c r="DH26" t="n">
        <v>0</v>
      </c>
      <c r="DI26" t="n">
        <v/>
      </c>
      <c r="DJ26" t="inlineStr">
        <is>
          <t>CPO atau pendamping</t>
        </is>
      </c>
      <c r="DK26" t="n">
        <v>0</v>
      </c>
      <c r="DL26" t="n">
        <v>0</v>
      </c>
      <c r="DM26" t="n">
        <v>1</v>
      </c>
      <c r="DN26" t="n">
        <v>0</v>
      </c>
      <c r="DO26" t="n">
        <v/>
      </c>
      <c r="DP26" t="inlineStr">
        <is>
          <t>Ya</t>
        </is>
      </c>
      <c r="DQ26" t="n">
        <v/>
      </c>
      <c r="DR26" t="n">
        <v/>
      </c>
      <c r="DS26" t="n">
        <v/>
      </c>
      <c r="DT26" t="n">
        <v/>
      </c>
      <c r="DU26" t="n">
        <v/>
      </c>
      <c r="DV26" t="n">
        <v/>
      </c>
      <c r="DW26" t="n">
        <v/>
      </c>
      <c r="DX26" t="n">
        <v/>
      </c>
      <c r="DY26" t="n">
        <v/>
      </c>
      <c r="DZ26" t="n">
        <v/>
      </c>
      <c r="EA26" t="n">
        <v/>
      </c>
      <c r="EB26" t="n">
        <v/>
      </c>
      <c r="EC26" t="n">
        <v/>
      </c>
      <c r="ED26" t="n">
        <v/>
      </c>
      <c r="EE26" t="n">
        <v/>
      </c>
      <c r="EF26" t="n">
        <v/>
      </c>
      <c r="EG26" t="n">
        <v/>
      </c>
      <c r="EH26" t="n">
        <v/>
      </c>
      <c r="EI26" t="inlineStr">
        <is>
          <t>Tidak ada masalah</t>
        </is>
      </c>
      <c r="EJ26" t="n">
        <v>0</v>
      </c>
      <c r="EK26" t="n">
        <v>0</v>
      </c>
      <c r="EL26" t="n">
        <v>0</v>
      </c>
      <c r="EM26" t="n">
        <v>1</v>
      </c>
      <c r="EN26" t="n">
        <v>0</v>
      </c>
      <c r="EO26" t="n">
        <v/>
      </c>
      <c r="EP26" t="inlineStr">
        <is>
          <t>Ya, sangat jelas dan mudah diikuti</t>
        </is>
      </c>
      <c r="EQ26" t="inlineStr">
        <is>
          <t>Bukan pelatihan</t>
        </is>
      </c>
      <c r="ER26" t="inlineStr">
        <is>
          <t>CPO atau pendamping</t>
        </is>
      </c>
      <c r="ES26" t="n">
        <v>1</v>
      </c>
      <c r="ET26" t="n">
        <v>0</v>
      </c>
      <c r="EU26" t="n">
        <v>0</v>
      </c>
      <c r="EV26" t="n">
        <v>0</v>
      </c>
      <c r="EW26" t="n">
        <v/>
      </c>
      <c r="EX26" t="inlineStr">
        <is>
          <t>Lainnya</t>
        </is>
      </c>
      <c r="EY26" t="n">
        <v>0</v>
      </c>
      <c r="EZ26" t="n">
        <v>0</v>
      </c>
      <c r="FA26" t="n">
        <v>1</v>
      </c>
      <c r="FB26" t="n">
        <v>0</v>
      </c>
      <c r="FC26" t="inlineStr">
        <is>
          <t>Setiap minggu</t>
        </is>
      </c>
      <c r="FD26" t="n">
        <v/>
      </c>
      <c r="FE26" t="inlineStr">
        <is>
          <t>Tidak mengetahui</t>
        </is>
      </c>
      <c r="FF26" t="inlineStr">
        <is>
          <t>Tidak pernah</t>
        </is>
      </c>
      <c r="FG26" t="inlineStr">
        <is>
          <t>Mengetahui</t>
        </is>
      </c>
      <c r="FH26" t="inlineStr">
        <is>
          <t>Sering (setiap minggu)</t>
        </is>
      </c>
      <c r="FI26" t="inlineStr">
        <is>
          <t>Mengetahui</t>
        </is>
      </c>
      <c r="FJ26" t="inlineStr">
        <is>
          <t>Sering (setiap minggu)</t>
        </is>
      </c>
      <c r="FK26" t="inlineStr">
        <is>
          <t>Tidak mengetahui</t>
        </is>
      </c>
      <c r="FL26" t="inlineStr">
        <is>
          <t>Tidak pernah</t>
        </is>
      </c>
      <c r="FM26" t="inlineStr">
        <is>
          <t>Mengetahui</t>
        </is>
      </c>
      <c r="FN26" t="inlineStr">
        <is>
          <t>Selalu (setiap hari)</t>
        </is>
      </c>
      <c r="FO26" t="inlineStr">
        <is>
          <t>Mengetahui</t>
        </is>
      </c>
      <c r="FP26" t="inlineStr">
        <is>
          <t>Sering (setiap minggu)</t>
        </is>
      </c>
      <c r="FQ26" t="inlineStr">
        <is>
          <t>Mengetahui</t>
        </is>
      </c>
      <c r="FR26" t="inlineStr">
        <is>
          <t>Ya</t>
        </is>
      </c>
      <c r="FS26" t="inlineStr">
        <is>
          <t>Mengetahui</t>
        </is>
      </c>
      <c r="FT26" t="inlineStr">
        <is>
          <t>Ya, selalu</t>
        </is>
      </c>
      <c r="FU26" t="inlineStr">
        <is>
          <t>Laki-laki dewasa</t>
        </is>
      </c>
      <c r="FV26" t="n">
        <v>1</v>
      </c>
      <c r="FW26" t="n">
        <v>0</v>
      </c>
      <c r="FX26" t="n">
        <v>0</v>
      </c>
      <c r="FY26" t="n">
        <v>0</v>
      </c>
      <c r="FZ26" t="inlineStr">
        <is>
          <t>Memahami</t>
        </is>
      </c>
      <c r="GA26" t="inlineStr">
        <is>
          <t>CPO</t>
        </is>
      </c>
      <c r="GB26" t="n">
        <v>1</v>
      </c>
      <c r="GC26" t="n">
        <v>0</v>
      </c>
      <c r="GD26" t="n">
        <v>0</v>
      </c>
      <c r="GE26" t="n">
        <v>0</v>
      </c>
      <c r="GF26" t="n">
        <v/>
      </c>
      <c r="GG26" t="inlineStr">
        <is>
          <t>Sering</t>
        </is>
      </c>
      <c r="GH26" t="inlineStr">
        <is>
          <t>Tidak</t>
        </is>
      </c>
      <c r="GI26" t="n">
        <v/>
      </c>
      <c r="GJ26" t="n">
        <v/>
      </c>
      <c r="GK26" t="n">
        <v/>
      </c>
      <c r="GL26" t="n">
        <v/>
      </c>
      <c r="GM26" t="n">
        <v/>
      </c>
      <c r="GN26" t="n">
        <v/>
      </c>
      <c r="GO26" t="n">
        <v/>
      </c>
      <c r="GP26" t="inlineStr">
        <is>
          <t>Penuh (100%)</t>
        </is>
      </c>
      <c r="GQ26" t="inlineStr">
        <is>
          <t>LPG</t>
        </is>
      </c>
      <c r="GR26" t="n">
        <v>1</v>
      </c>
      <c r="GS26" t="n">
        <v>0</v>
      </c>
      <c r="GT26" t="n">
        <v>0</v>
      </c>
      <c r="GU26" t="n">
        <v>0</v>
      </c>
      <c r="GV26" t="n">
        <v>0</v>
      </c>
      <c r="GW26" t="n">
        <v>0</v>
      </c>
      <c r="GX26" t="n">
        <v>0</v>
      </c>
      <c r="GY26" t="n">
        <v/>
      </c>
      <c r="GZ26" t="inlineStr">
        <is>
          <t>Ya</t>
        </is>
      </c>
      <c r="HA26" t="n">
        <v/>
      </c>
      <c r="HB26" t="n">
        <v/>
      </c>
      <c r="HC26" t="n">
        <v/>
      </c>
      <c r="HD26" t="n">
        <v/>
      </c>
      <c r="HE26" t="n">
        <v>96</v>
      </c>
      <c r="HF26" t="n">
        <v>1760000</v>
      </c>
      <c r="HG26" t="n">
        <v>0</v>
      </c>
      <c r="HH26" t="n">
        <v>0</v>
      </c>
      <c r="HI26" t="n">
        <v/>
      </c>
      <c r="HJ26" t="n">
        <v/>
      </c>
      <c r="HK26" t="n">
        <v/>
      </c>
      <c r="HL26" t="n">
        <v/>
      </c>
      <c r="HM26" t="n">
        <v/>
      </c>
      <c r="HN26" t="n">
        <v/>
      </c>
      <c r="HO26" t="n">
        <v/>
      </c>
      <c r="HP26" t="n">
        <v/>
      </c>
      <c r="HQ26" t="n">
        <v/>
      </c>
      <c r="HR26" t="n">
        <v/>
      </c>
      <c r="HS26" t="n">
        <v/>
      </c>
      <c r="HT26" t="n">
        <v/>
      </c>
      <c r="HU26" t="n">
        <v/>
      </c>
      <c r="HV26" t="n">
        <v/>
      </c>
      <c r="HW26" t="n">
        <v/>
      </c>
      <c r="HX26" t="n">
        <v/>
      </c>
      <c r="HY26" t="n">
        <v/>
      </c>
      <c r="HZ26" t="n">
        <v/>
      </c>
      <c r="IA26" t="n">
        <v>96</v>
      </c>
      <c r="IB26" t="n">
        <v>1760000</v>
      </c>
      <c r="IC26" t="n">
        <v/>
      </c>
      <c r="ID26" t="n">
        <v/>
      </c>
      <c r="IE26" t="n">
        <v/>
      </c>
      <c r="IF26" t="n">
        <v/>
      </c>
      <c r="IG26" t="n">
        <v/>
      </c>
      <c r="IH26" t="n">
        <v/>
      </c>
      <c r="II26" t="n">
        <v/>
      </c>
      <c r="IJ26" t="n">
        <v/>
      </c>
      <c r="IK26" t="inlineStr">
        <is>
          <t>15-30 kg</t>
        </is>
      </c>
      <c r="IL26" t="inlineStr">
        <is>
          <t>3-5 jam</t>
        </is>
      </c>
      <c r="IM26" t="inlineStr">
        <is>
          <t>Ya</t>
        </is>
      </c>
      <c r="IN26" t="inlineStr">
        <is>
          <t>Tidak</t>
        </is>
      </c>
      <c r="IO26" t="inlineStr">
        <is>
          <t>Tidak ada perubahan</t>
        </is>
      </c>
      <c r="IP26" t="n">
        <v/>
      </c>
      <c r="IQ26" t="inlineStr">
        <is>
          <t>Tidak pernah</t>
        </is>
      </c>
      <c r="IR26" t="n">
        <v/>
      </c>
      <c r="IS26" t="n">
        <v/>
      </c>
      <c r="IT26" t="n">
        <v/>
      </c>
      <c r="IU26" t="n">
        <v/>
      </c>
      <c r="IV26" t="n">
        <v/>
      </c>
      <c r="IW26" t="n">
        <v/>
      </c>
      <c r="IX26" t="n">
        <v/>
      </c>
      <c r="IY26" t="n">
        <v/>
      </c>
      <c r="IZ26" t="inlineStr">
        <is>
          <t>Tidak pernah</t>
        </is>
      </c>
      <c r="JA26" t="n">
        <v/>
      </c>
      <c r="JB26" t="n">
        <v/>
      </c>
      <c r="JC26" t="n">
        <v/>
      </c>
      <c r="JD26" t="n">
        <v/>
      </c>
      <c r="JE26" t="n">
        <v/>
      </c>
      <c r="JF26" t="n">
        <v/>
      </c>
      <c r="JG26" t="n">
        <v/>
      </c>
      <c r="JH26" t="n">
        <v/>
      </c>
      <c r="JI26" t="inlineStr">
        <is>
          <t>Tidak pernah</t>
        </is>
      </c>
      <c r="JJ26" t="n">
        <v/>
      </c>
      <c r="JK26" t="n">
        <v/>
      </c>
      <c r="JL26" t="n">
        <v/>
      </c>
      <c r="JM26" t="n">
        <v/>
      </c>
      <c r="JN26" t="n">
        <v/>
      </c>
      <c r="JO26" t="n">
        <v/>
      </c>
      <c r="JP26" t="n">
        <v/>
      </c>
      <c r="JQ26" t="n">
        <v/>
      </c>
      <c r="JR26" t="inlineStr">
        <is>
          <t>Tidak pernah</t>
        </is>
      </c>
      <c r="JS26" t="n">
        <v/>
      </c>
      <c r="JT26" t="n">
        <v/>
      </c>
      <c r="JU26" t="n">
        <v/>
      </c>
      <c r="JV26" t="n">
        <v/>
      </c>
      <c r="JW26" t="n">
        <v/>
      </c>
      <c r="JX26" t="n">
        <v/>
      </c>
      <c r="JY26" t="n">
        <v/>
      </c>
      <c r="JZ26" t="n">
        <v/>
      </c>
      <c r="KA26" t="inlineStr">
        <is>
          <t>Tidak pernah</t>
        </is>
      </c>
      <c r="KB26" t="n">
        <v/>
      </c>
      <c r="KC26" t="n">
        <v/>
      </c>
      <c r="KD26" t="n">
        <v/>
      </c>
      <c r="KE26" t="n">
        <v/>
      </c>
      <c r="KF26" t="n">
        <v/>
      </c>
      <c r="KG26" t="n">
        <v/>
      </c>
      <c r="KH26" t="n">
        <v/>
      </c>
      <c r="KI26" t="n">
        <v/>
      </c>
      <c r="KJ26" t="inlineStr">
        <is>
          <t>Tidak pernah</t>
        </is>
      </c>
      <c r="KK26" t="n">
        <v/>
      </c>
      <c r="KL26" t="n">
        <v/>
      </c>
      <c r="KM26" t="n">
        <v/>
      </c>
      <c r="KN26" t="n">
        <v/>
      </c>
      <c r="KO26" t="n">
        <v/>
      </c>
      <c r="KP26" t="n">
        <v/>
      </c>
      <c r="KQ26" t="n">
        <v/>
      </c>
      <c r="KR26" t="n">
        <v/>
      </c>
      <c r="KS26" t="inlineStr">
        <is>
          <t>Tidak ada perubahan</t>
        </is>
      </c>
      <c r="KT26" t="inlineStr">
        <is>
          <t>0-1 kali</t>
        </is>
      </c>
      <c r="KU26" t="inlineStr">
        <is>
          <t>0-1 kali</t>
        </is>
      </c>
      <c r="KV26" t="inlineStr">
        <is>
          <t>Tidak ada</t>
        </is>
      </c>
      <c r="KW26" t="n">
        <v>0</v>
      </c>
      <c r="KX26" t="n">
        <v>0</v>
      </c>
      <c r="KY26" t="n">
        <v>0</v>
      </c>
      <c r="KZ26" t="n">
        <v>1</v>
      </c>
      <c r="LA26" t="inlineStr">
        <is>
          <t>Tidak ada perubahan</t>
        </is>
      </c>
      <c r="LB26" t="inlineStr">
        <is>
          <t>Tidak ada perubahan</t>
        </is>
      </c>
      <c r="LC26" t="n">
        <v>0</v>
      </c>
      <c r="LD26" t="n">
        <v>10</v>
      </c>
      <c r="LE26" t="n">
        <v>0</v>
      </c>
      <c r="LF26" t="n">
        <v>0</v>
      </c>
      <c r="LG26" t="inlineStr">
        <is>
          <t>Ya</t>
        </is>
      </c>
      <c r="LH26" t="n">
        <v>1760000</v>
      </c>
      <c r="LI26" t="n">
        <v/>
      </c>
      <c r="LJ26" t="inlineStr">
        <is>
          <t>Kebutuhan rumah tangga</t>
        </is>
      </c>
      <c r="LK26" t="n">
        <v>0</v>
      </c>
      <c r="LL26" t="n">
        <v>0</v>
      </c>
      <c r="LM26" t="n">
        <v>0</v>
      </c>
      <c r="LN26" t="n">
        <v>0</v>
      </c>
      <c r="LO26" t="n">
        <v>1</v>
      </c>
      <c r="LP26" t="n">
        <v>0</v>
      </c>
      <c r="LQ26" t="n">
        <v>0</v>
      </c>
      <c r="LR26" t="n">
        <v/>
      </c>
      <c r="LS26" t="n">
        <v>15</v>
      </c>
      <c r="LT26" t="n">
        <v>0</v>
      </c>
      <c r="LU26" t="n">
        <v>0</v>
      </c>
      <c r="LV26" t="n">
        <v>15</v>
      </c>
      <c r="LW26" t="n">
        <v>0</v>
      </c>
      <c r="LX26" t="n">
        <v>0</v>
      </c>
      <c r="LY26" t="n">
        <v>15</v>
      </c>
      <c r="LZ26" t="n">
        <v>0</v>
      </c>
      <c r="MA26" t="n">
        <v>0</v>
      </c>
      <c r="MB26" t="inlineStr">
        <is>
          <t>Tidak</t>
        </is>
      </c>
      <c r="MC26" t="n">
        <v>0</v>
      </c>
      <c r="MD26" t="n">
        <v>0</v>
      </c>
      <c r="ME26" t="n">
        <v>320</v>
      </c>
      <c r="MF26" t="n">
        <v>0</v>
      </c>
      <c r="MG26" t="n">
        <v>0</v>
      </c>
      <c r="MH26" t="n">
        <v>0</v>
      </c>
      <c r="MI26" t="n">
        <v/>
      </c>
      <c r="MJ26" t="n">
        <v/>
      </c>
      <c r="MK26" t="n">
        <v/>
      </c>
      <c r="ML26" t="n">
        <v/>
      </c>
      <c r="MM26" t="n">
        <v/>
      </c>
      <c r="MN26" t="n">
        <v/>
      </c>
      <c r="MO26" t="n">
        <v/>
      </c>
      <c r="MP26" t="n">
        <v/>
      </c>
      <c r="MQ26" t="n">
        <v/>
      </c>
      <c r="MR26" t="inlineStr">
        <is>
          <t>Tidak ada waktu yang dihemat</t>
        </is>
      </c>
      <c r="MS26" t="n">
        <v/>
      </c>
      <c r="MT26" t="inlineStr">
        <is>
          <t>Tidak ada waktu yang dihemat</t>
        </is>
      </c>
      <c r="MU26" t="inlineStr">
        <is>
          <t>Tidak</t>
        </is>
      </c>
      <c r="MV26" t="n">
        <v/>
      </c>
      <c r="MW26" t="n">
        <v/>
      </c>
      <c r="MX26" t="n">
        <v/>
      </c>
      <c r="MY26" t="n">
        <v/>
      </c>
      <c r="MZ26" t="n">
        <v/>
      </c>
      <c r="NA26" t="n">
        <v/>
      </c>
      <c r="NB26" t="n">
        <v/>
      </c>
      <c r="NC26" t="n">
        <v/>
      </c>
      <c r="ND26" t="n">
        <v/>
      </c>
      <c r="NE26" t="n">
        <v/>
      </c>
      <c r="NF26" t="n">
        <v/>
      </c>
      <c r="NG26" t="n">
        <v/>
      </c>
      <c r="NH26" t="n">
        <v/>
      </c>
      <c r="NI26" t="n">
        <v/>
      </c>
      <c r="NJ26" t="n">
        <v/>
      </c>
      <c r="NK26" t="n">
        <v/>
      </c>
      <c r="NL26" t="inlineStr">
        <is>
          <t>Tidak</t>
        </is>
      </c>
      <c r="NM26" t="inlineStr">
        <is>
          <t>100% dana mandiri</t>
        </is>
      </c>
      <c r="NN26" t="inlineStr">
        <is>
          <t>&gt;11.000.001</t>
        </is>
      </c>
      <c r="NO26" t="n">
        <v/>
      </c>
      <c r="NP26" t="n">
        <v/>
      </c>
      <c r="NQ26" t="n">
        <v/>
      </c>
      <c r="NR26" t="n">
        <v/>
      </c>
      <c r="NS26" t="n">
        <v/>
      </c>
      <c r="NT26" t="n">
        <v/>
      </c>
      <c r="NU26" t="n">
        <v/>
      </c>
      <c r="NV26" t="inlineStr">
        <is>
          <t>Anggota keluarga - Laki-laki dewasa</t>
        </is>
      </c>
      <c r="NW26" t="n">
        <v/>
      </c>
      <c r="NX26" t="inlineStr">
        <is>
          <t>Sama saja</t>
        </is>
      </c>
      <c r="NY26" t="n">
        <v>0</v>
      </c>
      <c r="NZ26" t="n">
        <v>50</v>
      </c>
      <c r="OA26" t="n">
        <v>0</v>
      </c>
      <c r="OB26" t="n">
        <v>0</v>
      </c>
      <c r="OC26" t="n">
        <v>50</v>
      </c>
      <c r="OD26" t="n">
        <v>0</v>
      </c>
      <c r="OE26" t="inlineStr">
        <is>
          <t>Lebih baik</t>
        </is>
      </c>
      <c r="OF26" t="inlineStr">
        <is>
          <t>Sama saja (tidak ada perbedaan waktu memasak MAUPUN rasa/bau makanan bila dibandingkan penggunaan sebelumnya)</t>
        </is>
      </c>
      <c r="OG26" t="inlineStr">
        <is>
          <t>Ya</t>
        </is>
      </c>
      <c r="OH26" t="n">
        <v>0</v>
      </c>
      <c r="OI26" t="n">
        <v>58</v>
      </c>
      <c r="OJ26" t="n">
        <v>0</v>
      </c>
      <c r="OK26" t="n">
        <v>0</v>
      </c>
      <c r="OL26" t="n">
        <v>0</v>
      </c>
      <c r="OM26" t="n">
        <v>0</v>
      </c>
      <c r="ON26" t="n">
        <v>0</v>
      </c>
      <c r="OO26" t="n">
        <v>0</v>
      </c>
      <c r="OP26" t="inlineStr">
        <is>
          <t>Sapi perah</t>
        </is>
      </c>
      <c r="OQ26" t="n">
        <v>0</v>
      </c>
      <c r="OR26" t="n">
        <v>1</v>
      </c>
      <c r="OS26" t="n">
        <v>0</v>
      </c>
      <c r="OT26" t="n">
        <v>0</v>
      </c>
      <c r="OU26" t="n">
        <v>0</v>
      </c>
      <c r="OV26" t="n">
        <v>0</v>
      </c>
      <c r="OW26" t="n">
        <v>0</v>
      </c>
      <c r="OX26" t="n">
        <v>0</v>
      </c>
      <c r="OY26" t="n">
        <v>0</v>
      </c>
      <c r="OZ26" t="inlineStr">
        <is>
          <t>Sapi perah</t>
        </is>
      </c>
      <c r="PA26" t="n">
        <v>0</v>
      </c>
      <c r="PB26" t="n">
        <v>1</v>
      </c>
      <c r="PC26" t="n">
        <v>0</v>
      </c>
      <c r="PD26" t="n">
        <v>0</v>
      </c>
      <c r="PE26" t="n">
        <v>0</v>
      </c>
      <c r="PF26" t="n">
        <v>0</v>
      </c>
      <c r="PG26" t="n">
        <v>0</v>
      </c>
      <c r="PH26" t="n">
        <v>0</v>
      </c>
      <c r="PI26" t="n">
        <v>0</v>
      </c>
      <c r="PJ26" t="inlineStr">
        <is>
          <t>Tidak ada</t>
        </is>
      </c>
      <c r="PK26" t="n">
        <v>0</v>
      </c>
      <c r="PL26" t="n">
        <v>0</v>
      </c>
      <c r="PM26" t="n">
        <v>0</v>
      </c>
      <c r="PN26" t="n">
        <v>0</v>
      </c>
      <c r="PO26" t="n">
        <v>0</v>
      </c>
      <c r="PP26" t="n">
        <v>0</v>
      </c>
      <c r="PQ26" t="n">
        <v>0</v>
      </c>
      <c r="PR26" t="n">
        <v>0</v>
      </c>
      <c r="PS26" t="n">
        <v>1</v>
      </c>
      <c r="PT26" t="n">
        <v/>
      </c>
      <c r="PU26" t="n">
        <v/>
      </c>
      <c r="PV26" t="n">
        <v/>
      </c>
      <c r="PW26" t="n">
        <v/>
      </c>
      <c r="PX26" t="n">
        <v/>
      </c>
      <c r="PY26" t="n">
        <v/>
      </c>
      <c r="PZ26" t="n">
        <v/>
      </c>
      <c r="QA26" t="n">
        <v/>
      </c>
      <c r="QB26" t="n">
        <v/>
      </c>
      <c r="QC26" t="n">
        <v/>
      </c>
      <c r="QD26" t="n">
        <v/>
      </c>
      <c r="QE26" t="inlineStr">
        <is>
          <t>1-Disebarkan ke lahan terbuka</t>
        </is>
      </c>
      <c r="QF26" t="n">
        <v>0</v>
      </c>
      <c r="QG26" t="n">
        <v>0</v>
      </c>
      <c r="QH26" t="n">
        <v>0</v>
      </c>
      <c r="QI26" t="n">
        <v>0</v>
      </c>
      <c r="QJ26" t="n">
        <v>0</v>
      </c>
      <c r="QK26" t="n">
        <v>1</v>
      </c>
      <c r="QL26" t="n">
        <v>0</v>
      </c>
      <c r="QM26" t="n">
        <v>0</v>
      </c>
      <c r="QN26" t="n">
        <v>0</v>
      </c>
      <c r="QO26" t="n">
        <v/>
      </c>
      <c r="QP26" t="n">
        <v/>
      </c>
      <c r="QQ26" t="n">
        <v/>
      </c>
      <c r="QR26" t="n">
        <v/>
      </c>
      <c r="QS26" t="n">
        <v/>
      </c>
      <c r="QT26" t="n">
        <v/>
      </c>
      <c r="QU26" t="n">
        <v/>
      </c>
      <c r="QV26" t="n">
        <v/>
      </c>
      <c r="QW26" t="n">
        <v/>
      </c>
      <c r="QX26" t="n">
        <v/>
      </c>
      <c r="QY26" t="n">
        <v/>
      </c>
      <c r="QZ26" t="n">
        <v/>
      </c>
      <c r="RA26" t="n">
        <v/>
      </c>
      <c r="RB26" t="n">
        <v/>
      </c>
      <c r="RC26" t="n">
        <v/>
      </c>
      <c r="RD26" t="n">
        <v/>
      </c>
      <c r="RE26" t="n">
        <v/>
      </c>
      <c r="RF26" t="n">
        <v/>
      </c>
      <c r="RG26" t="n">
        <v/>
      </c>
      <c r="RH26" t="n">
        <v/>
      </c>
      <c r="RI26" t="n">
        <v/>
      </c>
      <c r="RJ26" t="n">
        <v/>
      </c>
      <c r="RK26" t="n">
        <v/>
      </c>
      <c r="RL26" t="n">
        <v/>
      </c>
      <c r="RM26" t="n">
        <v/>
      </c>
      <c r="RN26" t="n">
        <v/>
      </c>
      <c r="RO26" t="n">
        <v/>
      </c>
      <c r="RP26" t="n">
        <v/>
      </c>
      <c r="RQ26" t="n">
        <v/>
      </c>
      <c r="RR26" t="n">
        <v/>
      </c>
      <c r="RS26" t="n">
        <v/>
      </c>
      <c r="RT26" t="n">
        <v/>
      </c>
      <c r="RU26" t="n">
        <v/>
      </c>
      <c r="RV26" t="n">
        <v/>
      </c>
      <c r="RW26" t="n">
        <v/>
      </c>
      <c r="RX26" t="n">
        <v/>
      </c>
      <c r="RY26" t="n">
        <v/>
      </c>
      <c r="RZ26" t="n">
        <v/>
      </c>
      <c r="SA26" t="n">
        <v/>
      </c>
      <c r="SB26" t="n">
        <v/>
      </c>
      <c r="SC26" t="n">
        <v/>
      </c>
      <c r="SD26" t="n">
        <v/>
      </c>
      <c r="SE26" t="n">
        <v/>
      </c>
      <c r="SF26" t="n">
        <v/>
      </c>
      <c r="SG26" t="n">
        <v/>
      </c>
      <c r="SH26" t="n">
        <v/>
      </c>
      <c r="SI26" t="n">
        <v/>
      </c>
      <c r="SJ26" t="n">
        <v/>
      </c>
      <c r="SK26" t="n">
        <v/>
      </c>
      <c r="SL26" t="n">
        <v/>
      </c>
      <c r="SM26" t="n">
        <v/>
      </c>
      <c r="SN26" t="n">
        <v/>
      </c>
      <c r="SO26" t="n">
        <v/>
      </c>
      <c r="SP26" t="n">
        <v/>
      </c>
      <c r="SQ26" t="n">
        <v/>
      </c>
      <c r="SR26" t="n">
        <v/>
      </c>
      <c r="SS26" t="n">
        <v/>
      </c>
      <c r="ST26" t="n">
        <v/>
      </c>
      <c r="SU26" t="n">
        <v/>
      </c>
      <c r="SV26" t="n">
        <v/>
      </c>
      <c r="SW26" t="n">
        <v/>
      </c>
      <c r="SX26" t="n">
        <v/>
      </c>
      <c r="SY26" t="n">
        <v/>
      </c>
      <c r="SZ26" t="n">
        <v>58</v>
      </c>
      <c r="TA26" t="n">
        <v/>
      </c>
      <c r="TB26" t="n">
        <v/>
      </c>
      <c r="TC26" t="n">
        <v/>
      </c>
      <c r="TD26" t="n">
        <v/>
      </c>
      <c r="TE26" t="n">
        <v/>
      </c>
      <c r="TF26" t="n">
        <v/>
      </c>
      <c r="TG26" t="n">
        <v/>
      </c>
      <c r="TH26" t="n">
        <v/>
      </c>
      <c r="TI26" t="n">
        <v/>
      </c>
      <c r="TJ26" t="n">
        <v/>
      </c>
      <c r="TK26" t="n">
        <v/>
      </c>
      <c r="TL26" t="n">
        <v/>
      </c>
      <c r="TM26" t="n">
        <v/>
      </c>
      <c r="TN26" t="n">
        <v/>
      </c>
      <c r="TO26" t="n">
        <v/>
      </c>
      <c r="TP26" t="n">
        <v/>
      </c>
      <c r="TQ26" t="n">
        <v/>
      </c>
      <c r="TR26" t="n">
        <v/>
      </c>
      <c r="TS26" t="n">
        <v/>
      </c>
      <c r="TT26" t="n">
        <v/>
      </c>
      <c r="TU26" t="n">
        <v/>
      </c>
      <c r="TV26" t="n">
        <v/>
      </c>
      <c r="TW26" t="n">
        <v/>
      </c>
      <c r="TX26" t="n">
        <v/>
      </c>
      <c r="TY26" t="n">
        <v/>
      </c>
      <c r="TZ26" t="n">
        <v/>
      </c>
      <c r="UA26" t="n">
        <v/>
      </c>
      <c r="UB26" t="n">
        <v/>
      </c>
      <c r="UC26" t="n">
        <v/>
      </c>
      <c r="UD26" t="n">
        <v/>
      </c>
      <c r="UE26" t="n">
        <v/>
      </c>
      <c r="UF26" t="n">
        <v/>
      </c>
      <c r="UG26" t="n">
        <v/>
      </c>
      <c r="UH26" t="n">
        <v/>
      </c>
      <c r="UI26" t="n">
        <v/>
      </c>
      <c r="UJ26" t="n">
        <v/>
      </c>
      <c r="UK26" t="n">
        <v/>
      </c>
      <c r="UL26" t="n">
        <v/>
      </c>
      <c r="UM26" t="n">
        <v/>
      </c>
      <c r="UN26" t="n">
        <v/>
      </c>
      <c r="UO26" t="n">
        <v/>
      </c>
      <c r="UP26" t="n">
        <v/>
      </c>
      <c r="UQ26" t="n">
        <v/>
      </c>
      <c r="UR26" t="n">
        <v/>
      </c>
      <c r="US26" t="n">
        <v/>
      </c>
      <c r="UT26" t="n">
        <v/>
      </c>
      <c r="UU26" t="n">
        <v/>
      </c>
      <c r="UV26" t="inlineStr">
        <is>
          <t>Pemberian pakan di kandang</t>
        </is>
      </c>
      <c r="UW26" t="n">
        <v/>
      </c>
      <c r="UX26" t="n">
        <v/>
      </c>
      <c r="UY26" t="n">
        <v/>
      </c>
      <c r="UZ26" t="n">
        <v/>
      </c>
      <c r="VA26" t="n">
        <v/>
      </c>
      <c r="VB26" t="n">
        <v/>
      </c>
      <c r="VC26" t="n">
        <v/>
      </c>
      <c r="VD26" t="inlineStr">
        <is>
          <t>Sangat jarang (&gt;1 bulan sekali)</t>
        </is>
      </c>
      <c r="VE26" t="n">
        <v/>
      </c>
      <c r="VF26" t="n">
        <v/>
      </c>
      <c r="VG26" t="n">
        <v/>
      </c>
      <c r="VH26" t="n">
        <v/>
      </c>
      <c r="VI26" t="n">
        <v/>
      </c>
      <c r="VJ26" t="n">
        <v/>
      </c>
      <c r="VK26" t="n">
        <v/>
      </c>
      <c r="VL26" t="inlineStr">
        <is>
          <t>Sangat sering (&gt;1 kali sehari)</t>
        </is>
      </c>
      <c r="VM26" t="n">
        <v/>
      </c>
      <c r="VN26" t="n">
        <v/>
      </c>
      <c r="VO26" t="n">
        <v/>
      </c>
      <c r="VP26" t="n">
        <v/>
      </c>
      <c r="VQ26" t="n">
        <v/>
      </c>
      <c r="VR26" t="n">
        <v/>
      </c>
      <c r="VS26" t="n">
        <v/>
      </c>
      <c r="VT26" t="n">
        <v/>
      </c>
      <c r="VU26" t="n">
        <v/>
      </c>
      <c r="VV26" t="n">
        <v/>
      </c>
      <c r="VW26" t="n">
        <v/>
      </c>
      <c r="VX26" t="n">
        <v/>
      </c>
      <c r="VY26" t="n">
        <v/>
      </c>
      <c r="VZ26" t="n">
        <v/>
      </c>
      <c r="WA26" t="n">
        <v/>
      </c>
      <c r="WB26" t="n">
        <v/>
      </c>
      <c r="WC26" t="n">
        <v/>
      </c>
      <c r="WD26" t="n">
        <v/>
      </c>
      <c r="WE26" t="n">
        <v/>
      </c>
      <c r="WF26" t="inlineStr">
        <is>
          <t>2-Disimpan basah (slurry) 3-Disimpan terbuka (dry lot) 4-Disimpan dalam kotak bersekat 6-Digester biogas</t>
        </is>
      </c>
      <c r="WG26" t="n">
        <v>0</v>
      </c>
      <c r="WH26" t="n">
        <v>0</v>
      </c>
      <c r="WI26" t="n">
        <v>0</v>
      </c>
      <c r="WJ26" t="n">
        <v>0</v>
      </c>
      <c r="WK26" t="n">
        <v>0</v>
      </c>
      <c r="WL26" t="n">
        <v>1</v>
      </c>
      <c r="WM26" t="n">
        <v>1</v>
      </c>
      <c r="WN26" t="n">
        <v>1</v>
      </c>
      <c r="WO26" t="n">
        <v>0</v>
      </c>
      <c r="WP26" t="n">
        <v>1</v>
      </c>
      <c r="WQ26" t="n">
        <v>0</v>
      </c>
      <c r="WR26" t="n">
        <v>0</v>
      </c>
      <c r="WS26" t="n">
        <v/>
      </c>
      <c r="WT26" t="n">
        <v/>
      </c>
      <c r="WU26" t="n">
        <v/>
      </c>
      <c r="WV26" t="n">
        <v/>
      </c>
      <c r="WW26" t="n">
        <v/>
      </c>
      <c r="WX26" t="n">
        <v/>
      </c>
      <c r="WY26" t="n">
        <v/>
      </c>
      <c r="WZ26" t="n">
        <v/>
      </c>
      <c r="XA26" t="n">
        <v/>
      </c>
      <c r="XB26" t="n">
        <v/>
      </c>
      <c r="XC26" t="n">
        <v/>
      </c>
      <c r="XD26" t="n">
        <v/>
      </c>
      <c r="XE26" t="n">
        <v/>
      </c>
      <c r="XF26" t="n">
        <v/>
      </c>
      <c r="XG26" t="n">
        <v/>
      </c>
      <c r="XH26" t="n">
        <v/>
      </c>
      <c r="XI26" t="n">
        <v/>
      </c>
      <c r="XJ26" t="n">
        <v/>
      </c>
      <c r="XK26" t="n">
        <v/>
      </c>
      <c r="XL26" t="n">
        <v/>
      </c>
      <c r="XM26" t="n">
        <v/>
      </c>
      <c r="XN26" t="n">
        <v/>
      </c>
      <c r="XO26" t="n">
        <v/>
      </c>
      <c r="XP26" t="n">
        <v/>
      </c>
      <c r="XQ26" t="n">
        <v/>
      </c>
      <c r="XR26" t="n">
        <v/>
      </c>
      <c r="XS26" t="n">
        <v/>
      </c>
      <c r="XT26" t="n">
        <v/>
      </c>
      <c r="XU26" t="n">
        <v/>
      </c>
      <c r="XV26" t="n">
        <v/>
      </c>
      <c r="XW26" t="n">
        <v/>
      </c>
      <c r="XX26" t="n">
        <v/>
      </c>
      <c r="XY26" t="n">
        <v/>
      </c>
      <c r="XZ26" t="n">
        <v/>
      </c>
      <c r="YA26" t="n">
        <v/>
      </c>
      <c r="YB26" t="n">
        <v/>
      </c>
      <c r="YC26" t="n">
        <v/>
      </c>
      <c r="YD26" t="n">
        <v/>
      </c>
      <c r="YE26" t="n">
        <v/>
      </c>
      <c r="YF26" t="n">
        <v/>
      </c>
      <c r="YG26" t="n">
        <v/>
      </c>
      <c r="YH26" t="n">
        <v/>
      </c>
      <c r="YI26" t="n">
        <v/>
      </c>
      <c r="YJ26" t="n">
        <v/>
      </c>
      <c r="YK26" t="n">
        <v/>
      </c>
      <c r="YL26" t="n">
        <v/>
      </c>
      <c r="YM26" t="n">
        <v/>
      </c>
      <c r="YN26" t="n">
        <v/>
      </c>
      <c r="YO26" t="n">
        <v/>
      </c>
      <c r="YP26" t="n">
        <v/>
      </c>
      <c r="YQ26" t="n">
        <v/>
      </c>
      <c r="YR26" t="n">
        <v/>
      </c>
      <c r="YS26" t="n">
        <v/>
      </c>
      <c r="YT26" t="n">
        <v/>
      </c>
      <c r="YU26" t="n">
        <v/>
      </c>
      <c r="YV26" t="n">
        <v/>
      </c>
      <c r="YW26" t="n">
        <v/>
      </c>
      <c r="YX26" t="n">
        <v/>
      </c>
      <c r="YY26" t="n">
        <v/>
      </c>
      <c r="YZ26" t="n">
        <v/>
      </c>
      <c r="ZA26" t="n">
        <v/>
      </c>
      <c r="ZB26" t="n">
        <v/>
      </c>
      <c r="ZC26" t="n">
        <v/>
      </c>
      <c r="ZD26" t="n">
        <v/>
      </c>
      <c r="ZE26" t="n">
        <v/>
      </c>
      <c r="ZF26" t="n">
        <v/>
      </c>
      <c r="ZG26" t="n">
        <v/>
      </c>
      <c r="ZH26" t="n">
        <v/>
      </c>
      <c r="ZI26" t="n">
        <v/>
      </c>
      <c r="ZJ26" t="n">
        <v/>
      </c>
      <c r="ZK26" t="n">
        <v/>
      </c>
      <c r="ZL26" t="n">
        <v/>
      </c>
      <c r="ZM26" t="n">
        <v/>
      </c>
      <c r="ZN26" t="n">
        <v/>
      </c>
      <c r="ZO26" t="n">
        <v>10</v>
      </c>
      <c r="ZP26" t="n">
        <v/>
      </c>
      <c r="ZQ26" t="n">
        <v/>
      </c>
      <c r="ZR26" t="n">
        <v/>
      </c>
      <c r="ZS26" t="n">
        <v/>
      </c>
      <c r="ZT26" t="n">
        <v/>
      </c>
      <c r="ZU26" t="n">
        <v/>
      </c>
      <c r="ZV26" t="n">
        <v/>
      </c>
      <c r="ZW26" t="n">
        <v>3</v>
      </c>
      <c r="ZX26" t="n">
        <v/>
      </c>
      <c r="ZY26" t="n">
        <v/>
      </c>
      <c r="ZZ26" t="n">
        <v/>
      </c>
      <c r="AAA26" t="n">
        <v/>
      </c>
      <c r="AAB26" t="n">
        <v/>
      </c>
      <c r="AAC26" t="n">
        <v/>
      </c>
      <c r="AAD26" t="n">
        <v/>
      </c>
      <c r="AAE26" t="inlineStr">
        <is>
          <t>Pakan kering (misal: konsentrat, silase, pelet)</t>
        </is>
      </c>
      <c r="AAF26" t="n">
        <v/>
      </c>
      <c r="AAG26" t="n">
        <v/>
      </c>
      <c r="AAH26" t="n">
        <v/>
      </c>
      <c r="AAI26" t="n">
        <v/>
      </c>
      <c r="AAJ26" t="n">
        <v/>
      </c>
      <c r="AAK26" t="n">
        <v/>
      </c>
      <c r="AAL26" t="inlineStr">
        <is>
          <t>Tidak</t>
        </is>
      </c>
      <c r="AAM26" t="n">
        <v/>
      </c>
      <c r="AAN26" t="n">
        <v/>
      </c>
      <c r="AAO26" t="n">
        <v/>
      </c>
      <c r="AAP26" t="n">
        <v/>
      </c>
      <c r="AAQ26" t="n">
        <v/>
      </c>
      <c r="AAR26" t="inlineStr">
        <is>
          <t>Tidak</t>
        </is>
      </c>
      <c r="AAS26" t="inlineStr">
        <is>
          <t>Tidak mengetahui</t>
        </is>
      </c>
      <c r="AAT26" t="inlineStr">
        <is>
          <t>Diberikan gratis ke orang lain</t>
        </is>
      </c>
      <c r="AAU26" t="n">
        <v>0</v>
      </c>
      <c r="AAV26" t="n">
        <v>0</v>
      </c>
      <c r="AAW26" t="n">
        <v>0</v>
      </c>
      <c r="AAX26" t="n">
        <v>0</v>
      </c>
      <c r="AAY26" t="n">
        <v>1</v>
      </c>
      <c r="AAZ26" t="n">
        <v>0</v>
      </c>
      <c r="ABA26" t="n">
        <v>0</v>
      </c>
      <c r="ABB26" t="n">
        <v/>
      </c>
      <c r="ABC26" t="n">
        <v/>
      </c>
      <c r="ABD26" t="n">
        <v/>
      </c>
      <c r="ABE26" t="n">
        <v/>
      </c>
      <c r="ABF26" t="n">
        <v/>
      </c>
      <c r="ABG26" t="n">
        <v/>
      </c>
      <c r="ABH26" t="n">
        <v/>
      </c>
      <c r="ABI26" t="n">
        <v/>
      </c>
      <c r="ABJ26" t="n">
        <v/>
      </c>
      <c r="ABK26" t="n">
        <v/>
      </c>
      <c r="ABL26" t="n">
        <v/>
      </c>
      <c r="ABM26" t="n">
        <v/>
      </c>
      <c r="ABN26" t="n">
        <v/>
      </c>
      <c r="ABO26" t="n">
        <v/>
      </c>
      <c r="ABP26" t="n">
        <v/>
      </c>
      <c r="ABQ26" t="n">
        <v/>
      </c>
      <c r="ABR26" t="n">
        <v/>
      </c>
      <c r="ABS26" t="n">
        <v/>
      </c>
      <c r="ABT26" t="n">
        <v/>
      </c>
      <c r="ABU26" t="n">
        <v/>
      </c>
      <c r="ABV26" t="n">
        <v/>
      </c>
      <c r="ABW26" t="n">
        <v/>
      </c>
      <c r="ABX26" t="n">
        <v/>
      </c>
      <c r="ABY26" t="n">
        <v/>
      </c>
      <c r="ABZ26" t="n">
        <v/>
      </c>
      <c r="ACA26" t="n">
        <v/>
      </c>
      <c r="ACB26" t="n">
        <v/>
      </c>
      <c r="ACC26" t="n">
        <v/>
      </c>
      <c r="ACD26" t="n">
        <v/>
      </c>
      <c r="ACE26" t="n">
        <v/>
      </c>
      <c r="ACF26" t="n">
        <v/>
      </c>
      <c r="ACG26" t="n">
        <v/>
      </c>
      <c r="ACH26" t="n">
        <v/>
      </c>
      <c r="ACI26" t="n">
        <v/>
      </c>
      <c r="ACJ26" t="n">
        <v/>
      </c>
      <c r="ACK26" t="inlineStr">
        <is>
          <t>Belum tau bahwa bioslurry bagus untuk pupuk</t>
        </is>
      </c>
      <c r="ACL26" t="n">
        <v>0</v>
      </c>
      <c r="ACM26" t="n">
        <v>0</v>
      </c>
      <c r="ACN26" t="n">
        <v>0</v>
      </c>
      <c r="ACO26" t="n">
        <v>0</v>
      </c>
      <c r="ACP26" t="n">
        <v>1</v>
      </c>
      <c r="ACQ26" t="n">
        <v>0</v>
      </c>
      <c r="ACR26" t="n">
        <v>0</v>
      </c>
      <c r="ACS26" t="n">
        <v/>
      </c>
      <c r="ACT26" t="inlineStr">
        <is>
          <t>Tidak</t>
        </is>
      </c>
      <c r="ACU26" t="inlineStr">
        <is>
          <t>Manfaat besar dan membantu kehidupan sehari-hari</t>
        </is>
      </c>
      <c r="ACV26" t="inlineStr">
        <is>
          <t>Sama saja</t>
        </is>
      </c>
      <c r="ACW26" t="inlineStr">
        <is>
          <t>Kontribusi beberapa anggota keluarga</t>
        </is>
      </c>
      <c r="ACX26" t="inlineStr">
        <is>
          <t>Netral/tidak tahu</t>
        </is>
      </c>
      <c r="ACY26" t="inlineStr">
        <is>
          <t>Anggota keluarga - Laki-laki dewasa</t>
        </is>
      </c>
      <c r="ACZ26" t="n">
        <v>1</v>
      </c>
      <c r="ADA26" t="n">
        <v>0</v>
      </c>
      <c r="ADB26" t="n">
        <v>0</v>
      </c>
      <c r="ADC26" t="n">
        <v>0</v>
      </c>
      <c r="ADD26" t="inlineStr">
        <is>
          <t>Sangat puas</t>
        </is>
      </c>
      <c r="ADE26" t="inlineStr">
        <is>
          <t>Sangat puas</t>
        </is>
      </c>
      <c r="ADF26" t="inlineStr">
        <is>
          <t>Puas</t>
        </is>
      </c>
      <c r="ADG26" t="inlineStr">
        <is>
          <t>Sangat puas</t>
        </is>
      </c>
      <c r="ADH26" t="inlineStr">
        <is>
          <t>Tidak</t>
        </is>
      </c>
      <c r="ADI26" t="n">
        <v/>
      </c>
      <c r="ADJ26" t="inlineStr">
        <is>
          <t>Puas</t>
        </is>
      </c>
      <c r="ADK26" t="n">
        <v/>
      </c>
      <c r="ADL26" t="n">
        <v/>
      </c>
      <c r="ADM26" t="n">
        <v/>
      </c>
      <c r="ADN26" t="n">
        <v/>
      </c>
      <c r="ADO26" t="n">
        <v/>
      </c>
      <c r="ADP26" t="n">
        <v/>
      </c>
      <c r="ADQ26" t="n">
        <v/>
      </c>
      <c r="ADR26" t="n">
        <v/>
      </c>
      <c r="ADS26" t="n">
        <v/>
      </c>
      <c r="ADT26" t="n">
        <v/>
      </c>
      <c r="ADU26" t="inlineStr">
        <is>
          <t>Menghubungi CPO atau pendamping</t>
        </is>
      </c>
      <c r="ADV26" t="n">
        <v>0</v>
      </c>
      <c r="ADW26" t="n">
        <v>0</v>
      </c>
      <c r="ADX26" t="n">
        <v>0</v>
      </c>
      <c r="ADY26" t="n">
        <v>0</v>
      </c>
      <c r="ADZ26" t="n">
        <v>1</v>
      </c>
      <c r="AEA26" t="n">
        <v>0</v>
      </c>
      <c r="AEB26" t="n">
        <v>0</v>
      </c>
      <c r="AEC26" t="n">
        <v>0</v>
      </c>
      <c r="AED26" t="n">
        <v/>
      </c>
      <c r="AEE26" t="inlineStr">
        <is>
          <t>Laki-laki dewasa</t>
        </is>
      </c>
      <c r="AEF26" t="n">
        <v/>
      </c>
      <c r="AEG26" t="inlineStr">
        <is>
          <t>Menelepon atau WA langsung</t>
        </is>
      </c>
      <c r="AEH26" t="n">
        <v/>
      </c>
      <c r="AEI26" t="inlineStr">
        <is>
          <t>Tidak</t>
        </is>
      </c>
      <c r="AEJ26" t="inlineStr">
        <is>
          <t>Kadang-kadang</t>
        </is>
      </c>
      <c r="AEK26" t="inlineStr">
        <is>
          <t>Pengurangan pengeluaran rumah tangga (bahan bakar minyak, pupuk, dll.) Lebih aman</t>
        </is>
      </c>
      <c r="AEL26" t="n">
        <v>1</v>
      </c>
      <c r="AEM26" t="n">
        <v>0</v>
      </c>
      <c r="AEN26" t="n">
        <v>0</v>
      </c>
      <c r="AEO26" t="n">
        <v>0</v>
      </c>
      <c r="AEP26" t="n">
        <v>1</v>
      </c>
      <c r="AEQ26" t="n">
        <v>0</v>
      </c>
      <c r="AER26" t="n">
        <v>0</v>
      </c>
      <c r="AES26" t="n">
        <v>0</v>
      </c>
      <c r="AET26" t="n">
        <v>0</v>
      </c>
      <c r="AEU26" t="n">
        <v>0</v>
      </c>
      <c r="AEV26" t="n">
        <v>0</v>
      </c>
      <c r="AEW26" t="n">
        <v>0</v>
      </c>
      <c r="AEX26" t="n">
        <v/>
      </c>
      <c r="AEY26" t="inlineStr">
        <is>
          <t>Mengurangi pengeluaran energi</t>
        </is>
      </c>
      <c r="AEZ26" t="n">
        <v/>
      </c>
      <c r="AFA26" t="inlineStr">
        <is>
          <t>Tetangga / teman / saudara</t>
        </is>
      </c>
      <c r="AFB26" t="n">
        <v/>
      </c>
      <c r="AFC26" t="inlineStr">
        <is>
          <t>Erpan Sulaeman Barukai-Digester 2026-02-07-15_52_5.jpeg</t>
        </is>
      </c>
      <c r="AFD26" t="inlineStr">
        <is>
          <t>https://kf.kobotoolbox.org/api/v2/assets/avstPQqLr3Ab3ZdcVTXZ6f/data/685594685/attachments/atts2GYzRuy72HbodxjF58rd/</t>
        </is>
      </c>
      <c r="AFE26" t="inlineStr">
        <is>
          <t>Erpan Sulaeman Barukai-Konvensasi 2026-02-07-15_52_19.jpeg</t>
        </is>
      </c>
      <c r="AFF26" t="inlineStr">
        <is>
          <t>https://kf.kobotoolbox.org/api/v2/assets/avstPQqLr3Ab3ZdcVTXZ6f/data/685594685/attachments/attbNjjuKpLHyYXYGcJH99Bv/</t>
        </is>
      </c>
      <c r="AFG26" t="inlineStr">
        <is>
          <t>Ano</t>
        </is>
      </c>
      <c r="AFH26" t="n">
        <v/>
      </c>
      <c r="AFI26" t="n">
        <v/>
      </c>
    </row>
    <row r="27">
      <c r="A27" s="93" t="n">
        <v>46077</v>
      </c>
      <c r="B27" s="93" t="n">
        <v>46085</v>
      </c>
      <c r="C27" t="inlineStr">
        <is>
          <t>aep</t>
        </is>
      </c>
      <c r="D27" t="inlineStr">
        <is>
          <t>iden koswara</t>
        </is>
      </c>
      <c r="E27" t="n">
        <v>81324929362</v>
      </c>
      <c r="F27" t="inlineStr">
        <is>
          <t>-6.805537 107.635916 0 0</t>
        </is>
      </c>
      <c r="G27" t="n">
        <v>-6.805537</v>
      </c>
      <c r="H27" t="n">
        <v>107.635916</v>
      </c>
      <c r="I27" t="n">
        <v>0</v>
      </c>
      <c r="J27" t="n">
        <v>0</v>
      </c>
      <c r="K27" t="inlineStr">
        <is>
          <t>-6.805537, 107.635916.</t>
        </is>
      </c>
      <c r="L27" t="inlineStr">
        <is>
          <t>-6.80553 107.635854 0 0</t>
        </is>
      </c>
      <c r="M27" t="n">
        <v>-6.80553</v>
      </c>
      <c r="N27" t="n">
        <v>107.635854</v>
      </c>
      <c r="O27" t="n">
        <v>0</v>
      </c>
      <c r="P27" t="n">
        <v>0</v>
      </c>
      <c r="Q27" t="inlineStr">
        <is>
          <t>-6.805530, 107.635854.</t>
        </is>
      </c>
      <c r="R27" t="inlineStr">
        <is>
          <t>Jawa Barat</t>
        </is>
      </c>
      <c r="S27" t="n">
        <v>0</v>
      </c>
      <c r="T27" t="n">
        <v>0</v>
      </c>
      <c r="U27" t="n">
        <v>1</v>
      </c>
      <c r="V27" t="n">
        <v>0</v>
      </c>
      <c r="W27" t="n">
        <v>0</v>
      </c>
      <c r="X27" t="n">
        <v>0</v>
      </c>
      <c r="Y27" t="n">
        <v>0</v>
      </c>
      <c r="Z27" t="n">
        <v>0</v>
      </c>
      <c r="AA27" t="n">
        <v>0</v>
      </c>
      <c r="AB27" t="n">
        <v>0</v>
      </c>
      <c r="AC27" t="inlineStr">
        <is>
          <t>BANDUNG BARAT</t>
        </is>
      </c>
      <c r="AD27" t="inlineStr">
        <is>
          <t>LEMBANG</t>
        </is>
      </c>
      <c r="AE27" t="inlineStr">
        <is>
          <t>CIBOGO</t>
        </is>
      </c>
      <c r="AF27" t="inlineStr">
        <is>
          <t>YAYASAN KONTAK INDONESIA</t>
        </is>
      </c>
      <c r="AG27" t="inlineStr">
        <is>
          <t>KIP0129</t>
        </is>
      </c>
      <c r="AH27" t="n">
        <v>7</v>
      </c>
      <c r="AI27" t="inlineStr">
        <is>
          <t>VPA2</t>
        </is>
      </c>
      <c r="AJ27" t="inlineStr">
        <is>
          <t>Tidak aktif</t>
        </is>
      </c>
      <c r="AK27" t="n">
        <v>59</v>
      </c>
      <c r="AL27" t="inlineStr">
        <is>
          <t>Laki-laki</t>
        </is>
      </c>
      <c r="AM27" t="inlineStr">
        <is>
          <t>Sudah menikah</t>
        </is>
      </c>
      <c r="AN27" t="inlineStr">
        <is>
          <t>SD/Sederajat</t>
        </is>
      </c>
      <c r="AO27" t="inlineStr">
        <is>
          <t>Petani</t>
        </is>
      </c>
      <c r="AP27" t="n">
        <v>1</v>
      </c>
      <c r="AQ27" t="n">
        <v>0</v>
      </c>
      <c r="AR27" t="n">
        <v>0</v>
      </c>
      <c r="AS27" t="n">
        <v>0</v>
      </c>
      <c r="AT27" t="n">
        <v>0</v>
      </c>
      <c r="AU27" t="n">
        <v>0</v>
      </c>
      <c r="AV27" t="n">
        <v>0</v>
      </c>
      <c r="AW27" t="n">
        <v>0</v>
      </c>
      <c r="AX27" t="n">
        <v/>
      </c>
      <c r="AY27" t="inlineStr">
        <is>
          <t>Petani</t>
        </is>
      </c>
      <c r="AZ27" t="n">
        <v>1</v>
      </c>
      <c r="BA27" t="n">
        <v>0</v>
      </c>
      <c r="BB27" t="n">
        <v>0</v>
      </c>
      <c r="BC27" t="n">
        <v>0</v>
      </c>
      <c r="BD27" t="n">
        <v>0</v>
      </c>
      <c r="BE27" t="n">
        <v>0</v>
      </c>
      <c r="BF27" t="n">
        <v>0</v>
      </c>
      <c r="BG27" t="n">
        <v>0</v>
      </c>
      <c r="BH27" t="n">
        <v/>
      </c>
      <c r="BI27" t="inlineStr">
        <is>
          <t>Rp1.500.000 - Rp2.500.000</t>
        </is>
      </c>
      <c r="BJ27" t="n">
        <v>1</v>
      </c>
      <c r="BK27" t="n">
        <v>1</v>
      </c>
      <c r="BL27" t="n">
        <v>0</v>
      </c>
      <c r="BM27" t="n">
        <v>0</v>
      </c>
      <c r="BN27" t="inlineStr">
        <is>
          <t>Milik sendiri</t>
        </is>
      </c>
      <c r="BO27" t="inlineStr">
        <is>
          <t>Permanen (dinding bata dan semen)</t>
        </is>
      </c>
      <c r="BP27" t="n">
        <v>1</v>
      </c>
      <c r="BQ27" t="n">
        <v>0</v>
      </c>
      <c r="BR27" t="n">
        <v>0</v>
      </c>
      <c r="BS27" t="n">
        <v>0</v>
      </c>
      <c r="BT27" t="n">
        <v>0</v>
      </c>
      <c r="BU27" t="n">
        <v/>
      </c>
      <c r="BV27" t="inlineStr">
        <is>
          <t>Keramik/ubin</t>
        </is>
      </c>
      <c r="BW27" t="n">
        <v>0</v>
      </c>
      <c r="BX27" t="n">
        <v>0</v>
      </c>
      <c r="BY27" t="n">
        <v>1</v>
      </c>
      <c r="BZ27" t="n">
        <v>0</v>
      </c>
      <c r="CA27" t="n">
        <v>0</v>
      </c>
      <c r="CB27" t="n">
        <v/>
      </c>
      <c r="CC27" t="inlineStr">
        <is>
          <t>Asbes</t>
        </is>
      </c>
      <c r="CD27" t="n">
        <v>1</v>
      </c>
      <c r="CE27" t="n">
        <v>0</v>
      </c>
      <c r="CF27" t="n">
        <v>0</v>
      </c>
      <c r="CG27" t="n">
        <v>0</v>
      </c>
      <c r="CH27" t="n">
        <v>0</v>
      </c>
      <c r="CI27" t="n">
        <v>0</v>
      </c>
      <c r="CJ27" t="n">
        <v>0</v>
      </c>
      <c r="CK27" t="n">
        <v/>
      </c>
      <c r="CL27" t="inlineStr">
        <is>
          <t>Ya</t>
        </is>
      </c>
      <c r="CM27" t="n">
        <v>2019</v>
      </c>
      <c r="CN27" t="inlineStr">
        <is>
          <t>Fixed-Dome (Kubah Tetap)</t>
        </is>
      </c>
      <c r="CO27" t="inlineStr">
        <is>
          <t>6 m³ (4-5 ekor sapi, ±5 jam memasak/hari, ±50 kg</t>
        </is>
      </c>
      <c r="CP27" t="inlineStr">
        <is>
          <t>Koperasi</t>
        </is>
      </c>
      <c r="CQ27" t="n">
        <v>0</v>
      </c>
      <c r="CR27" t="n">
        <v>0</v>
      </c>
      <c r="CS27" t="n">
        <v>0</v>
      </c>
      <c r="CT27" t="n">
        <v>0</v>
      </c>
      <c r="CU27" t="n">
        <v>0</v>
      </c>
      <c r="CV27" t="n">
        <v>0</v>
      </c>
      <c r="CW27" t="n">
        <v>1</v>
      </c>
      <c r="CX27" t="n">
        <v>0</v>
      </c>
      <c r="CY27" t="inlineStr">
        <is>
          <t>Anggota keluarga - laki-laki Anggota keluarga - perempuan dewasa</t>
        </is>
      </c>
      <c r="CZ27" t="n">
        <v>1</v>
      </c>
      <c r="DA27" t="n">
        <v>1</v>
      </c>
      <c r="DB27" t="n">
        <v>0</v>
      </c>
      <c r="DC27" t="n">
        <v/>
      </c>
      <c r="DD27" t="inlineStr">
        <is>
          <t>Anggota keluarga - laki-laki Anggota keluarga - perempuan dewasa CPO atau pendamping</t>
        </is>
      </c>
      <c r="DE27" t="n">
        <v>1</v>
      </c>
      <c r="DF27" t="n">
        <v>1</v>
      </c>
      <c r="DG27" t="n">
        <v>1</v>
      </c>
      <c r="DH27" t="n">
        <v>0</v>
      </c>
      <c r="DI27" t="n">
        <v/>
      </c>
      <c r="DJ27" t="inlineStr">
        <is>
          <t>Anggota keluarga - laki-laki Anggota keluarga - perempuan dewasa CPO atau pendamping</t>
        </is>
      </c>
      <c r="DK27" t="n">
        <v>1</v>
      </c>
      <c r="DL27" t="n">
        <v>1</v>
      </c>
      <c r="DM27" t="n">
        <v>1</v>
      </c>
      <c r="DN27" t="n">
        <v>0</v>
      </c>
      <c r="DO27" t="n">
        <v/>
      </c>
      <c r="DP27" t="inlineStr">
        <is>
          <t>Tidak berfungsi sama sekali</t>
        </is>
      </c>
      <c r="DQ27" t="inlineStr">
        <is>
          <t>1-6 bulan yang lalu</t>
        </is>
      </c>
      <c r="DR27" t="inlineStr">
        <is>
          <t>Kurangnya pemeliharaan yang memadai</t>
        </is>
      </c>
      <c r="DS27" t="n">
        <v/>
      </c>
      <c r="DT27" t="n">
        <v/>
      </c>
      <c r="DU27" t="n">
        <v/>
      </c>
      <c r="DV27" t="n">
        <v/>
      </c>
      <c r="DW27" t="n">
        <v/>
      </c>
      <c r="DX27" t="n">
        <v/>
      </c>
      <c r="DY27" t="n">
        <v/>
      </c>
      <c r="DZ27" t="n">
        <v/>
      </c>
      <c r="EA27" t="n">
        <v/>
      </c>
      <c r="EB27" t="n">
        <v/>
      </c>
      <c r="EC27" t="n">
        <v/>
      </c>
      <c r="ED27" t="n">
        <v/>
      </c>
      <c r="EE27" t="n">
        <v/>
      </c>
      <c r="EF27" t="n">
        <v/>
      </c>
      <c r="EG27" t="n">
        <v/>
      </c>
      <c r="EH27" t="n">
        <v/>
      </c>
      <c r="EI27" t="inlineStr">
        <is>
          <t>Tidak ada masalah</t>
        </is>
      </c>
      <c r="EJ27" t="n">
        <v>0</v>
      </c>
      <c r="EK27" t="n">
        <v>0</v>
      </c>
      <c r="EL27" t="n">
        <v>0</v>
      </c>
      <c r="EM27" t="n">
        <v>1</v>
      </c>
      <c r="EN27" t="n">
        <v>0</v>
      </c>
      <c r="EO27" t="n">
        <v/>
      </c>
      <c r="EP27" t="inlineStr">
        <is>
          <t>Ya, cukup jelas dan mudah diikuti</t>
        </is>
      </c>
      <c r="EQ27" t="inlineStr">
        <is>
          <t>Pelatihan</t>
        </is>
      </c>
      <c r="ER27" t="inlineStr">
        <is>
          <t>CPO atau pendamping</t>
        </is>
      </c>
      <c r="ES27" t="n">
        <v>1</v>
      </c>
      <c r="ET27" t="n">
        <v>0</v>
      </c>
      <c r="EU27" t="n">
        <v>0</v>
      </c>
      <c r="EV27" t="n">
        <v>0</v>
      </c>
      <c r="EW27" t="n">
        <v/>
      </c>
      <c r="EX27" t="inlineStr">
        <is>
          <t>Anggota keluarga - Laki-laki Anggota keluarga - Perempuan dewasa</t>
        </is>
      </c>
      <c r="EY27" t="n">
        <v>1</v>
      </c>
      <c r="EZ27" t="n">
        <v>1</v>
      </c>
      <c r="FA27" t="n">
        <v>0</v>
      </c>
      <c r="FB27" t="n">
        <v/>
      </c>
      <c r="FC27" t="inlineStr">
        <is>
          <t>Setiap minggu</t>
        </is>
      </c>
      <c r="FD27" t="n">
        <v/>
      </c>
      <c r="FE27" t="inlineStr">
        <is>
          <t>Mengetahui</t>
        </is>
      </c>
      <c r="FF27" t="inlineStr">
        <is>
          <t>Cukup sering (2 minggu sekali)</t>
        </is>
      </c>
      <c r="FG27" t="inlineStr">
        <is>
          <t>Mengetahui</t>
        </is>
      </c>
      <c r="FH27" t="inlineStr">
        <is>
          <t>Sering (setiap minggu)</t>
        </is>
      </c>
      <c r="FI27" t="inlineStr">
        <is>
          <t>Mengetahui</t>
        </is>
      </c>
      <c r="FJ27" t="inlineStr">
        <is>
          <t>Selalu (setiap hari)</t>
        </is>
      </c>
      <c r="FK27" t="inlineStr">
        <is>
          <t>Mengetahui</t>
        </is>
      </c>
      <c r="FL27" t="inlineStr">
        <is>
          <t>Tidak pernah</t>
        </is>
      </c>
      <c r="FM27" t="inlineStr">
        <is>
          <t>Mengetahui</t>
        </is>
      </c>
      <c r="FN27" t="inlineStr">
        <is>
          <t>Sering (setiap minggu)</t>
        </is>
      </c>
      <c r="FO27" t="inlineStr">
        <is>
          <t>Tidak mengetahui</t>
        </is>
      </c>
      <c r="FP27" t="inlineStr">
        <is>
          <t>Tidak pernah</t>
        </is>
      </c>
      <c r="FQ27" t="inlineStr">
        <is>
          <t>Mengetahui</t>
        </is>
      </c>
      <c r="FR27" t="inlineStr">
        <is>
          <t>Ya</t>
        </is>
      </c>
      <c r="FS27" t="inlineStr">
        <is>
          <t>Mengetahui</t>
        </is>
      </c>
      <c r="FT27" t="inlineStr">
        <is>
          <t>Ya, selalu</t>
        </is>
      </c>
      <c r="FU27" t="inlineStr">
        <is>
          <t>Laki-laki dewasa Perempuan dewasa</t>
        </is>
      </c>
      <c r="FV27" t="n">
        <v>1</v>
      </c>
      <c r="FW27" t="n">
        <v>1</v>
      </c>
      <c r="FX27" t="n">
        <v>0</v>
      </c>
      <c r="FY27" t="n">
        <v>0</v>
      </c>
      <c r="FZ27" t="inlineStr">
        <is>
          <t>Cukup memahami</t>
        </is>
      </c>
      <c r="GA27" t="inlineStr">
        <is>
          <t>CPO</t>
        </is>
      </c>
      <c r="GB27" t="n">
        <v>1</v>
      </c>
      <c r="GC27" t="n">
        <v>0</v>
      </c>
      <c r="GD27" t="n">
        <v>0</v>
      </c>
      <c r="GE27" t="n">
        <v>0</v>
      </c>
      <c r="GF27" t="n">
        <v/>
      </c>
      <c r="GG27" t="inlineStr">
        <is>
          <t>Tidak pernah</t>
        </is>
      </c>
      <c r="GH27" t="inlineStr">
        <is>
          <t>Tidak</t>
        </is>
      </c>
      <c r="GI27" t="n">
        <v/>
      </c>
      <c r="GJ27" t="n">
        <v/>
      </c>
      <c r="GK27" t="n">
        <v/>
      </c>
      <c r="GL27" t="n">
        <v/>
      </c>
      <c r="GM27" t="n">
        <v/>
      </c>
      <c r="GN27" t="n">
        <v/>
      </c>
      <c r="GO27" t="n">
        <v/>
      </c>
      <c r="GP27" t="inlineStr">
        <is>
          <t>Sebagian</t>
        </is>
      </c>
      <c r="GQ27" t="inlineStr">
        <is>
          <t>LPG</t>
        </is>
      </c>
      <c r="GR27" t="n">
        <v>1</v>
      </c>
      <c r="GS27" t="n">
        <v>0</v>
      </c>
      <c r="GT27" t="n">
        <v>0</v>
      </c>
      <c r="GU27" t="n">
        <v>0</v>
      </c>
      <c r="GV27" t="n">
        <v>0</v>
      </c>
      <c r="GW27" t="n">
        <v>0</v>
      </c>
      <c r="GX27" t="n">
        <v>0</v>
      </c>
      <c r="GY27" t="n">
        <v/>
      </c>
      <c r="GZ27" t="inlineStr">
        <is>
          <t>Ya</t>
        </is>
      </c>
      <c r="HA27" t="n">
        <v/>
      </c>
      <c r="HB27" t="n">
        <v/>
      </c>
      <c r="HC27" t="n">
        <v/>
      </c>
      <c r="HD27" t="n">
        <v/>
      </c>
      <c r="HE27" t="n">
        <v>9</v>
      </c>
      <c r="HF27" t="n">
        <v>72000</v>
      </c>
      <c r="HG27" t="n">
        <v>9</v>
      </c>
      <c r="HH27" t="n">
        <v>72000</v>
      </c>
      <c r="HI27" t="n">
        <v/>
      </c>
      <c r="HJ27" t="n">
        <v/>
      </c>
      <c r="HK27" t="n">
        <v/>
      </c>
      <c r="HL27" t="n">
        <v/>
      </c>
      <c r="HM27" t="n">
        <v/>
      </c>
      <c r="HN27" t="n">
        <v/>
      </c>
      <c r="HO27" t="n">
        <v/>
      </c>
      <c r="HP27" t="n">
        <v/>
      </c>
      <c r="HQ27" t="n">
        <v/>
      </c>
      <c r="HR27" t="n">
        <v/>
      </c>
      <c r="HS27" t="n">
        <v/>
      </c>
      <c r="HT27" t="n">
        <v/>
      </c>
      <c r="HU27" t="n">
        <v/>
      </c>
      <c r="HV27" t="n">
        <v/>
      </c>
      <c r="HW27" t="n">
        <v/>
      </c>
      <c r="HX27" t="n">
        <v/>
      </c>
      <c r="HY27" t="n">
        <v/>
      </c>
      <c r="HZ27" t="n">
        <v/>
      </c>
      <c r="IA27" t="n">
        <v>0</v>
      </c>
      <c r="IB27" t="n">
        <v>0</v>
      </c>
      <c r="IC27" t="n">
        <v/>
      </c>
      <c r="ID27" t="n">
        <v/>
      </c>
      <c r="IE27" t="n">
        <v/>
      </c>
      <c r="IF27" t="n">
        <v/>
      </c>
      <c r="IG27" t="n">
        <v/>
      </c>
      <c r="IH27" t="n">
        <v/>
      </c>
      <c r="II27" t="n">
        <v/>
      </c>
      <c r="IJ27" t="n">
        <v/>
      </c>
      <c r="IK27" t="inlineStr">
        <is>
          <t>15-30 kg</t>
        </is>
      </c>
      <c r="IL27" t="inlineStr">
        <is>
          <t>1-3 jam</t>
        </is>
      </c>
      <c r="IM27" t="inlineStr">
        <is>
          <t>Ya</t>
        </is>
      </c>
      <c r="IN27" t="inlineStr">
        <is>
          <t>Tidak</t>
        </is>
      </c>
      <c r="IO27" t="inlineStr">
        <is>
          <t>Tidak ada perubahan</t>
        </is>
      </c>
      <c r="IP27" t="n">
        <v/>
      </c>
      <c r="IQ27" t="inlineStr">
        <is>
          <t>Tidak pernah</t>
        </is>
      </c>
      <c r="IR27" t="n">
        <v/>
      </c>
      <c r="IS27" t="n">
        <v/>
      </c>
      <c r="IT27" t="n">
        <v/>
      </c>
      <c r="IU27" t="n">
        <v/>
      </c>
      <c r="IV27" t="n">
        <v/>
      </c>
      <c r="IW27" t="n">
        <v/>
      </c>
      <c r="IX27" t="n">
        <v/>
      </c>
      <c r="IY27" t="n">
        <v/>
      </c>
      <c r="IZ27" t="inlineStr">
        <is>
          <t>Tidak pernah</t>
        </is>
      </c>
      <c r="JA27" t="n">
        <v/>
      </c>
      <c r="JB27" t="n">
        <v/>
      </c>
      <c r="JC27" t="n">
        <v/>
      </c>
      <c r="JD27" t="n">
        <v/>
      </c>
      <c r="JE27" t="n">
        <v/>
      </c>
      <c r="JF27" t="n">
        <v/>
      </c>
      <c r="JG27" t="n">
        <v/>
      </c>
      <c r="JH27" t="n">
        <v/>
      </c>
      <c r="JI27" t="inlineStr">
        <is>
          <t>Tidak pernah</t>
        </is>
      </c>
      <c r="JJ27" t="n">
        <v/>
      </c>
      <c r="JK27" t="n">
        <v/>
      </c>
      <c r="JL27" t="n">
        <v/>
      </c>
      <c r="JM27" t="n">
        <v/>
      </c>
      <c r="JN27" t="n">
        <v/>
      </c>
      <c r="JO27" t="n">
        <v/>
      </c>
      <c r="JP27" t="n">
        <v/>
      </c>
      <c r="JQ27" t="n">
        <v/>
      </c>
      <c r="JR27" t="inlineStr">
        <is>
          <t>Tidak pernah</t>
        </is>
      </c>
      <c r="JS27" t="n">
        <v/>
      </c>
      <c r="JT27" t="n">
        <v/>
      </c>
      <c r="JU27" t="n">
        <v/>
      </c>
      <c r="JV27" t="n">
        <v/>
      </c>
      <c r="JW27" t="n">
        <v/>
      </c>
      <c r="JX27" t="n">
        <v/>
      </c>
      <c r="JY27" t="n">
        <v/>
      </c>
      <c r="JZ27" t="n">
        <v/>
      </c>
      <c r="KA27" t="inlineStr">
        <is>
          <t>Tidak pernah</t>
        </is>
      </c>
      <c r="KB27" t="n">
        <v/>
      </c>
      <c r="KC27" t="n">
        <v/>
      </c>
      <c r="KD27" t="n">
        <v/>
      </c>
      <c r="KE27" t="n">
        <v/>
      </c>
      <c r="KF27" t="n">
        <v/>
      </c>
      <c r="KG27" t="n">
        <v/>
      </c>
      <c r="KH27" t="n">
        <v/>
      </c>
      <c r="KI27" t="n">
        <v/>
      </c>
      <c r="KJ27" t="inlineStr">
        <is>
          <t>Tidak pernah</t>
        </is>
      </c>
      <c r="KK27" t="n">
        <v/>
      </c>
      <c r="KL27" t="n">
        <v/>
      </c>
      <c r="KM27" t="n">
        <v/>
      </c>
      <c r="KN27" t="n">
        <v/>
      </c>
      <c r="KO27" t="n">
        <v/>
      </c>
      <c r="KP27" t="n">
        <v/>
      </c>
      <c r="KQ27" t="n">
        <v/>
      </c>
      <c r="KR27" t="n">
        <v/>
      </c>
      <c r="KS27" t="inlineStr">
        <is>
          <t>Tidak ada perubahan</t>
        </is>
      </c>
      <c r="KT27" t="inlineStr">
        <is>
          <t>0-1 kali</t>
        </is>
      </c>
      <c r="KU27" t="inlineStr">
        <is>
          <t>0-1 kali</t>
        </is>
      </c>
      <c r="KV27" t="inlineStr">
        <is>
          <t>Tidak ada</t>
        </is>
      </c>
      <c r="KW27" t="n">
        <v>0</v>
      </c>
      <c r="KX27" t="n">
        <v>0</v>
      </c>
      <c r="KY27" t="n">
        <v>0</v>
      </c>
      <c r="KZ27" t="n">
        <v>1</v>
      </c>
      <c r="LA27" t="inlineStr">
        <is>
          <t>Tidak ada perubahan</t>
        </is>
      </c>
      <c r="LB27" t="inlineStr">
        <is>
          <t>Tidak ada perubahan</t>
        </is>
      </c>
      <c r="LC27" t="n">
        <v>6</v>
      </c>
      <c r="LD27" t="n">
        <v>0</v>
      </c>
      <c r="LE27" t="n">
        <v>0</v>
      </c>
      <c r="LF27" t="n">
        <v>0</v>
      </c>
      <c r="LG27" t="inlineStr">
        <is>
          <t>Tidak</t>
        </is>
      </c>
      <c r="LH27" t="n">
        <v/>
      </c>
      <c r="LI27" t="inlineStr">
        <is>
          <t>Tidak ada perubahan</t>
        </is>
      </c>
      <c r="LJ27" t="n">
        <v/>
      </c>
      <c r="LK27" t="n">
        <v/>
      </c>
      <c r="LL27" t="n">
        <v/>
      </c>
      <c r="LM27" t="n">
        <v/>
      </c>
      <c r="LN27" t="n">
        <v/>
      </c>
      <c r="LO27" t="n">
        <v/>
      </c>
      <c r="LP27" t="n">
        <v/>
      </c>
      <c r="LQ27" t="n">
        <v/>
      </c>
      <c r="LR27" t="n">
        <v/>
      </c>
      <c r="LS27" t="n">
        <v>0</v>
      </c>
      <c r="LT27" t="n">
        <v>0</v>
      </c>
      <c r="LU27" t="n">
        <v>20</v>
      </c>
      <c r="LV27" t="n">
        <v>0</v>
      </c>
      <c r="LW27" t="n">
        <v>0</v>
      </c>
      <c r="LX27" t="n">
        <v>20</v>
      </c>
      <c r="LY27" t="n">
        <v>0</v>
      </c>
      <c r="LZ27" t="n">
        <v>0</v>
      </c>
      <c r="MA27" t="n">
        <v>15</v>
      </c>
      <c r="MB27" t="inlineStr">
        <is>
          <t>Tidak</t>
        </is>
      </c>
      <c r="MC27" t="n">
        <v>0</v>
      </c>
      <c r="MD27" t="n">
        <v>0</v>
      </c>
      <c r="ME27" t="n">
        <v>30</v>
      </c>
      <c r="MF27" t="n">
        <v>30</v>
      </c>
      <c r="MG27" t="n">
        <v>0</v>
      </c>
      <c r="MH27" t="n">
        <v>0</v>
      </c>
      <c r="MI27" t="n">
        <v/>
      </c>
      <c r="MJ27" t="n">
        <v/>
      </c>
      <c r="MK27" t="n">
        <v/>
      </c>
      <c r="ML27" t="n">
        <v/>
      </c>
      <c r="MM27" t="n">
        <v/>
      </c>
      <c r="MN27" t="n">
        <v/>
      </c>
      <c r="MO27" t="n">
        <v/>
      </c>
      <c r="MP27" t="n">
        <v/>
      </c>
      <c r="MQ27" t="n">
        <v/>
      </c>
      <c r="MR27" t="inlineStr">
        <is>
          <t>Tidak ada waktu yang dihemat</t>
        </is>
      </c>
      <c r="MS27" t="n">
        <v/>
      </c>
      <c r="MT27" t="inlineStr">
        <is>
          <t>Tidak ada waktu yang dihemat</t>
        </is>
      </c>
      <c r="MU27" t="inlineStr">
        <is>
          <t>Tidak</t>
        </is>
      </c>
      <c r="MV27" t="n">
        <v/>
      </c>
      <c r="MW27" t="n">
        <v/>
      </c>
      <c r="MX27" t="n">
        <v/>
      </c>
      <c r="MY27" t="n">
        <v/>
      </c>
      <c r="MZ27" t="n">
        <v/>
      </c>
      <c r="NA27" t="n">
        <v/>
      </c>
      <c r="NB27" t="n">
        <v/>
      </c>
      <c r="NC27" t="n">
        <v/>
      </c>
      <c r="ND27" t="n">
        <v/>
      </c>
      <c r="NE27" t="n">
        <v/>
      </c>
      <c r="NF27" t="n">
        <v/>
      </c>
      <c r="NG27" t="n">
        <v/>
      </c>
      <c r="NH27" t="n">
        <v/>
      </c>
      <c r="NI27" t="n">
        <v/>
      </c>
      <c r="NJ27" t="n">
        <v/>
      </c>
      <c r="NK27" t="n">
        <v/>
      </c>
      <c r="NL27" t="inlineStr">
        <is>
          <t>Tidak</t>
        </is>
      </c>
      <c r="NM27" t="inlineStr">
        <is>
          <t>Kombinasi kredit/pinjaman dan dana hibah</t>
        </is>
      </c>
      <c r="NN27" t="inlineStr">
        <is>
          <t>1-1.000.000</t>
        </is>
      </c>
      <c r="NO27" t="inlineStr">
        <is>
          <t>Yayasan Rumah Energi atau BIRU</t>
        </is>
      </c>
      <c r="NP27" t="n">
        <v/>
      </c>
      <c r="NQ27" t="inlineStr">
        <is>
          <t>Koperasi</t>
        </is>
      </c>
      <c r="NR27" t="n">
        <v/>
      </c>
      <c r="NS27" t="n">
        <v>60</v>
      </c>
      <c r="NT27" t="inlineStr">
        <is>
          <t>Anggota keluarga - Laki-laki dewasa</t>
        </is>
      </c>
      <c r="NU27" t="n">
        <v/>
      </c>
      <c r="NV27" t="n">
        <v/>
      </c>
      <c r="NW27" t="n">
        <v/>
      </c>
      <c r="NX27" t="inlineStr">
        <is>
          <t>Sama saja</t>
        </is>
      </c>
      <c r="NY27" t="n">
        <v>10</v>
      </c>
      <c r="NZ27" t="n">
        <v>0</v>
      </c>
      <c r="OA27" t="n">
        <v>0</v>
      </c>
      <c r="OB27" t="n">
        <v>30</v>
      </c>
      <c r="OC27" t="n">
        <v>0</v>
      </c>
      <c r="OD27" t="n">
        <v>0</v>
      </c>
      <c r="OE27" t="inlineStr">
        <is>
          <t>Tidak ada perubahan</t>
        </is>
      </c>
      <c r="OF27" t="inlineStr">
        <is>
          <t>Sama saja (tidak ada perbedaan waktu memasak MAUPUN rasa/bau makanan bila dibandingkan penggunaan sebelumnya)</t>
        </is>
      </c>
      <c r="OG27" t="inlineStr">
        <is>
          <t>Ya</t>
        </is>
      </c>
      <c r="OH27" t="n">
        <v>2</v>
      </c>
      <c r="OI27" t="n">
        <v>0</v>
      </c>
      <c r="OJ27" t="n">
        <v>0</v>
      </c>
      <c r="OK27" t="n">
        <v>0</v>
      </c>
      <c r="OL27" t="n">
        <v>0</v>
      </c>
      <c r="OM27" t="n">
        <v>0</v>
      </c>
      <c r="ON27" t="n">
        <v>0</v>
      </c>
      <c r="OO27" t="n">
        <v>0</v>
      </c>
      <c r="OP27" t="inlineStr">
        <is>
          <t>Sapi pedaging Sapi perah</t>
        </is>
      </c>
      <c r="OQ27" t="n">
        <v>1</v>
      </c>
      <c r="OR27" t="n">
        <v>1</v>
      </c>
      <c r="OS27" t="n">
        <v>0</v>
      </c>
      <c r="OT27" t="n">
        <v>0</v>
      </c>
      <c r="OU27" t="n">
        <v>0</v>
      </c>
      <c r="OV27" t="n">
        <v>0</v>
      </c>
      <c r="OW27" t="n">
        <v>0</v>
      </c>
      <c r="OX27" t="n">
        <v>0</v>
      </c>
      <c r="OY27" t="n">
        <v>0</v>
      </c>
      <c r="OZ27" t="inlineStr">
        <is>
          <t>Sapi pedaging Sapi perah</t>
        </is>
      </c>
      <c r="PA27" t="n">
        <v>1</v>
      </c>
      <c r="PB27" t="n">
        <v>1</v>
      </c>
      <c r="PC27" t="n">
        <v>0</v>
      </c>
      <c r="PD27" t="n">
        <v>0</v>
      </c>
      <c r="PE27" t="n">
        <v>0</v>
      </c>
      <c r="PF27" t="n">
        <v>0</v>
      </c>
      <c r="PG27" t="n">
        <v>0</v>
      </c>
      <c r="PH27" t="n">
        <v>0</v>
      </c>
      <c r="PI27" t="n">
        <v>0</v>
      </c>
      <c r="PJ27" t="inlineStr">
        <is>
          <t>Tidak ada</t>
        </is>
      </c>
      <c r="PK27" t="n">
        <v>0</v>
      </c>
      <c r="PL27" t="n">
        <v>0</v>
      </c>
      <c r="PM27" t="n">
        <v>0</v>
      </c>
      <c r="PN27" t="n">
        <v>0</v>
      </c>
      <c r="PO27" t="n">
        <v>0</v>
      </c>
      <c r="PP27" t="n">
        <v>0</v>
      </c>
      <c r="PQ27" t="n">
        <v>0</v>
      </c>
      <c r="PR27" t="n">
        <v>0</v>
      </c>
      <c r="PS27" t="n">
        <v>1</v>
      </c>
      <c r="PT27" t="inlineStr">
        <is>
          <t>2-Dibuang ke sungai</t>
        </is>
      </c>
      <c r="PU27" t="n">
        <v>0</v>
      </c>
      <c r="PV27" t="n">
        <v>0</v>
      </c>
      <c r="PW27" t="n">
        <v>0</v>
      </c>
      <c r="PX27" t="n">
        <v>0</v>
      </c>
      <c r="PY27" t="n">
        <v>0</v>
      </c>
      <c r="PZ27" t="n">
        <v>0</v>
      </c>
      <c r="QA27" t="n">
        <v>1</v>
      </c>
      <c r="QB27" t="n">
        <v>0</v>
      </c>
      <c r="QC27" t="n">
        <v>0</v>
      </c>
      <c r="QD27" t="n">
        <v/>
      </c>
      <c r="QE27" t="inlineStr">
        <is>
          <t>2-Dibuang ke sungai</t>
        </is>
      </c>
      <c r="QF27" t="n">
        <v>0</v>
      </c>
      <c r="QG27" t="n">
        <v>0</v>
      </c>
      <c r="QH27" t="n">
        <v>0</v>
      </c>
      <c r="QI27" t="n">
        <v>0</v>
      </c>
      <c r="QJ27" t="n">
        <v>0</v>
      </c>
      <c r="QK27" t="n">
        <v>0</v>
      </c>
      <c r="QL27" t="n">
        <v>1</v>
      </c>
      <c r="QM27" t="n">
        <v>0</v>
      </c>
      <c r="QN27" t="n">
        <v>0</v>
      </c>
      <c r="QO27" t="n">
        <v/>
      </c>
      <c r="QP27" t="n">
        <v/>
      </c>
      <c r="QQ27" t="n">
        <v/>
      </c>
      <c r="QR27" t="n">
        <v/>
      </c>
      <c r="QS27" t="n">
        <v/>
      </c>
      <c r="QT27" t="n">
        <v/>
      </c>
      <c r="QU27" t="n">
        <v/>
      </c>
      <c r="QV27" t="n">
        <v/>
      </c>
      <c r="QW27" t="n">
        <v/>
      </c>
      <c r="QX27" t="n">
        <v/>
      </c>
      <c r="QY27" t="n">
        <v/>
      </c>
      <c r="QZ27" t="n">
        <v/>
      </c>
      <c r="RA27" t="n">
        <v/>
      </c>
      <c r="RB27" t="n">
        <v/>
      </c>
      <c r="RC27" t="n">
        <v/>
      </c>
      <c r="RD27" t="n">
        <v/>
      </c>
      <c r="RE27" t="n">
        <v/>
      </c>
      <c r="RF27" t="n">
        <v/>
      </c>
      <c r="RG27" t="n">
        <v/>
      </c>
      <c r="RH27" t="n">
        <v/>
      </c>
      <c r="RI27" t="n">
        <v/>
      </c>
      <c r="RJ27" t="n">
        <v/>
      </c>
      <c r="RK27" t="n">
        <v/>
      </c>
      <c r="RL27" t="n">
        <v/>
      </c>
      <c r="RM27" t="n">
        <v/>
      </c>
      <c r="RN27" t="n">
        <v/>
      </c>
      <c r="RO27" t="n">
        <v/>
      </c>
      <c r="RP27" t="n">
        <v/>
      </c>
      <c r="RQ27" t="n">
        <v/>
      </c>
      <c r="RR27" t="n">
        <v/>
      </c>
      <c r="RS27" t="n">
        <v/>
      </c>
      <c r="RT27" t="n">
        <v/>
      </c>
      <c r="RU27" t="n">
        <v/>
      </c>
      <c r="RV27" t="n">
        <v/>
      </c>
      <c r="RW27" t="n">
        <v/>
      </c>
      <c r="RX27" t="n">
        <v/>
      </c>
      <c r="RY27" t="n">
        <v/>
      </c>
      <c r="RZ27" t="n">
        <v/>
      </c>
      <c r="SA27" t="n">
        <v/>
      </c>
      <c r="SB27" t="n">
        <v/>
      </c>
      <c r="SC27" t="n">
        <v/>
      </c>
      <c r="SD27" t="n">
        <v/>
      </c>
      <c r="SE27" t="n">
        <v/>
      </c>
      <c r="SF27" t="n">
        <v/>
      </c>
      <c r="SG27" t="n">
        <v/>
      </c>
      <c r="SH27" t="n">
        <v/>
      </c>
      <c r="SI27" t="n">
        <v/>
      </c>
      <c r="SJ27" t="n">
        <v/>
      </c>
      <c r="SK27" t="n">
        <v/>
      </c>
      <c r="SL27" t="n">
        <v/>
      </c>
      <c r="SM27" t="n">
        <v/>
      </c>
      <c r="SN27" t="n">
        <v/>
      </c>
      <c r="SO27" t="n">
        <v/>
      </c>
      <c r="SP27" t="n">
        <v/>
      </c>
      <c r="SQ27" t="n">
        <v/>
      </c>
      <c r="SR27" t="n">
        <v/>
      </c>
      <c r="SS27" t="n">
        <v/>
      </c>
      <c r="ST27" t="n">
        <v/>
      </c>
      <c r="SU27" t="n">
        <v/>
      </c>
      <c r="SV27" t="n">
        <v/>
      </c>
      <c r="SW27" t="n">
        <v/>
      </c>
      <c r="SX27" t="n">
        <v/>
      </c>
      <c r="SY27" t="n">
        <v>2</v>
      </c>
      <c r="SZ27" t="n">
        <v>3</v>
      </c>
      <c r="TA27" t="n">
        <v/>
      </c>
      <c r="TB27" t="n">
        <v/>
      </c>
      <c r="TC27" t="n">
        <v/>
      </c>
      <c r="TD27" t="n">
        <v/>
      </c>
      <c r="TE27" t="n">
        <v/>
      </c>
      <c r="TF27" t="n">
        <v/>
      </c>
      <c r="TG27" t="n">
        <v>2</v>
      </c>
      <c r="TH27" t="n">
        <v>0</v>
      </c>
      <c r="TI27" t="n">
        <v>0</v>
      </c>
      <c r="TJ27" t="n">
        <v>0</v>
      </c>
      <c r="TK27" t="n">
        <v>0</v>
      </c>
      <c r="TL27" t="n">
        <v>0</v>
      </c>
      <c r="TM27" t="n">
        <v>0</v>
      </c>
      <c r="TN27" t="n">
        <v>0</v>
      </c>
      <c r="TO27" t="n">
        <v>0</v>
      </c>
      <c r="TP27" t="n">
        <v>0</v>
      </c>
      <c r="TQ27" t="n">
        <v>0</v>
      </c>
      <c r="TR27" t="n">
        <v>0</v>
      </c>
      <c r="TS27" t="n">
        <v>0</v>
      </c>
      <c r="TT27" t="n">
        <v>0</v>
      </c>
      <c r="TU27" t="n">
        <v>0</v>
      </c>
      <c r="TV27" t="n">
        <v>0</v>
      </c>
      <c r="TW27" t="n">
        <v/>
      </c>
      <c r="TX27" t="n">
        <v/>
      </c>
      <c r="TY27" t="n">
        <v/>
      </c>
      <c r="TZ27" t="n">
        <v/>
      </c>
      <c r="UA27" t="n">
        <v/>
      </c>
      <c r="UB27" t="n">
        <v/>
      </c>
      <c r="UC27" t="n">
        <v/>
      </c>
      <c r="UD27" t="n">
        <v/>
      </c>
      <c r="UE27" t="n">
        <v/>
      </c>
      <c r="UF27" t="n">
        <v/>
      </c>
      <c r="UG27" t="n">
        <v/>
      </c>
      <c r="UH27" t="n">
        <v/>
      </c>
      <c r="UI27" t="n">
        <v/>
      </c>
      <c r="UJ27" t="n">
        <v/>
      </c>
      <c r="UK27" t="n">
        <v/>
      </c>
      <c r="UL27" t="n">
        <v/>
      </c>
      <c r="UM27" t="n">
        <v/>
      </c>
      <c r="UN27" t="n">
        <v/>
      </c>
      <c r="UO27" t="n">
        <v/>
      </c>
      <c r="UP27" t="n">
        <v/>
      </c>
      <c r="UQ27" t="n">
        <v/>
      </c>
      <c r="UR27" t="n">
        <v/>
      </c>
      <c r="US27" t="n">
        <v/>
      </c>
      <c r="UT27" t="n">
        <v/>
      </c>
      <c r="UU27" t="inlineStr">
        <is>
          <t>Pemberian pakan di kandang</t>
        </is>
      </c>
      <c r="UV27" t="n">
        <v/>
      </c>
      <c r="UW27" t="n">
        <v/>
      </c>
      <c r="UX27" t="n">
        <v/>
      </c>
      <c r="UY27" t="n">
        <v/>
      </c>
      <c r="UZ27" t="n">
        <v/>
      </c>
      <c r="VA27" t="n">
        <v/>
      </c>
      <c r="VB27" t="n">
        <v/>
      </c>
      <c r="VC27" t="inlineStr">
        <is>
          <t>Sangat jarang (&gt;1 bulan sekali)</t>
        </is>
      </c>
      <c r="VD27" t="n">
        <v/>
      </c>
      <c r="VE27" t="n">
        <v/>
      </c>
      <c r="VF27" t="n">
        <v/>
      </c>
      <c r="VG27" t="n">
        <v/>
      </c>
      <c r="VH27" t="n">
        <v/>
      </c>
      <c r="VI27" t="n">
        <v/>
      </c>
      <c r="VJ27" t="n">
        <v/>
      </c>
      <c r="VK27" t="inlineStr">
        <is>
          <t>Sangat sering (&gt;1 kali sehari)</t>
        </is>
      </c>
      <c r="VL27" t="n">
        <v/>
      </c>
      <c r="VM27" t="n">
        <v/>
      </c>
      <c r="VN27" t="n">
        <v/>
      </c>
      <c r="VO27" t="n">
        <v/>
      </c>
      <c r="VP27" t="n">
        <v/>
      </c>
      <c r="VQ27" t="n">
        <v/>
      </c>
      <c r="VR27" t="n">
        <v/>
      </c>
      <c r="VS27" t="inlineStr">
        <is>
          <t>8-Dibiarkan tersebar di ladang penggembalaan</t>
        </is>
      </c>
      <c r="VT27" t="n">
        <v>0</v>
      </c>
      <c r="VU27" t="n">
        <v>0</v>
      </c>
      <c r="VV27" t="n">
        <v>0</v>
      </c>
      <c r="VW27" t="n">
        <v>0</v>
      </c>
      <c r="VX27" t="n">
        <v>0</v>
      </c>
      <c r="VY27" t="n">
        <v>0</v>
      </c>
      <c r="VZ27" t="n">
        <v>0</v>
      </c>
      <c r="WA27" t="n">
        <v>0</v>
      </c>
      <c r="WB27" t="n">
        <v>0</v>
      </c>
      <c r="WC27" t="n">
        <v>0</v>
      </c>
      <c r="WD27" t="n">
        <v>0</v>
      </c>
      <c r="WE27" t="n">
        <v>1</v>
      </c>
      <c r="WF27" t="n">
        <v/>
      </c>
      <c r="WG27" t="n">
        <v/>
      </c>
      <c r="WH27" t="n">
        <v/>
      </c>
      <c r="WI27" t="n">
        <v/>
      </c>
      <c r="WJ27" t="n">
        <v/>
      </c>
      <c r="WK27" t="n">
        <v/>
      </c>
      <c r="WL27" t="n">
        <v/>
      </c>
      <c r="WM27" t="n">
        <v/>
      </c>
      <c r="WN27" t="n">
        <v/>
      </c>
      <c r="WO27" t="n">
        <v/>
      </c>
      <c r="WP27" t="n">
        <v/>
      </c>
      <c r="WQ27" t="n">
        <v/>
      </c>
      <c r="WR27" t="n">
        <v/>
      </c>
      <c r="WS27" t="n">
        <v/>
      </c>
      <c r="WT27" t="n">
        <v/>
      </c>
      <c r="WU27" t="n">
        <v/>
      </c>
      <c r="WV27" t="n">
        <v/>
      </c>
      <c r="WW27" t="n">
        <v/>
      </c>
      <c r="WX27" t="n">
        <v/>
      </c>
      <c r="WY27" t="n">
        <v/>
      </c>
      <c r="WZ27" t="n">
        <v/>
      </c>
      <c r="XA27" t="n">
        <v/>
      </c>
      <c r="XB27" t="n">
        <v/>
      </c>
      <c r="XC27" t="n">
        <v/>
      </c>
      <c r="XD27" t="n">
        <v/>
      </c>
      <c r="XE27" t="n">
        <v/>
      </c>
      <c r="XF27" t="n">
        <v/>
      </c>
      <c r="XG27" t="n">
        <v/>
      </c>
      <c r="XH27" t="n">
        <v/>
      </c>
      <c r="XI27" t="n">
        <v/>
      </c>
      <c r="XJ27" t="n">
        <v/>
      </c>
      <c r="XK27" t="n">
        <v/>
      </c>
      <c r="XL27" t="n">
        <v/>
      </c>
      <c r="XM27" t="n">
        <v/>
      </c>
      <c r="XN27" t="n">
        <v/>
      </c>
      <c r="XO27" t="n">
        <v/>
      </c>
      <c r="XP27" t="n">
        <v/>
      </c>
      <c r="XQ27" t="n">
        <v/>
      </c>
      <c r="XR27" t="n">
        <v/>
      </c>
      <c r="XS27" t="n">
        <v/>
      </c>
      <c r="XT27" t="n">
        <v/>
      </c>
      <c r="XU27" t="n">
        <v/>
      </c>
      <c r="XV27" t="n">
        <v/>
      </c>
      <c r="XW27" t="n">
        <v/>
      </c>
      <c r="XX27" t="n">
        <v/>
      </c>
      <c r="XY27" t="n">
        <v/>
      </c>
      <c r="XZ27" t="n">
        <v/>
      </c>
      <c r="YA27" t="n">
        <v/>
      </c>
      <c r="YB27" t="n">
        <v/>
      </c>
      <c r="YC27" t="n">
        <v/>
      </c>
      <c r="YD27" t="n">
        <v/>
      </c>
      <c r="YE27" t="n">
        <v/>
      </c>
      <c r="YF27" t="n">
        <v/>
      </c>
      <c r="YG27" t="n">
        <v/>
      </c>
      <c r="YH27" t="n">
        <v/>
      </c>
      <c r="YI27" t="n">
        <v/>
      </c>
      <c r="YJ27" t="n">
        <v/>
      </c>
      <c r="YK27" t="n">
        <v/>
      </c>
      <c r="YL27" t="n">
        <v/>
      </c>
      <c r="YM27" t="n">
        <v/>
      </c>
      <c r="YN27" t="n">
        <v/>
      </c>
      <c r="YO27" t="n">
        <v/>
      </c>
      <c r="YP27" t="n">
        <v/>
      </c>
      <c r="YQ27" t="n">
        <v/>
      </c>
      <c r="YR27" t="n">
        <v/>
      </c>
      <c r="YS27" t="n">
        <v/>
      </c>
      <c r="YT27" t="n">
        <v/>
      </c>
      <c r="YU27" t="n">
        <v/>
      </c>
      <c r="YV27" t="n">
        <v/>
      </c>
      <c r="YW27" t="n">
        <v/>
      </c>
      <c r="YX27" t="n">
        <v/>
      </c>
      <c r="YY27" t="n">
        <v/>
      </c>
      <c r="YZ27" t="n">
        <v/>
      </c>
      <c r="ZA27" t="n">
        <v/>
      </c>
      <c r="ZB27" t="n">
        <v/>
      </c>
      <c r="ZC27" t="n">
        <v/>
      </c>
      <c r="ZD27" t="n">
        <v/>
      </c>
      <c r="ZE27" t="n">
        <v/>
      </c>
      <c r="ZF27" t="n">
        <v/>
      </c>
      <c r="ZG27" t="n">
        <v/>
      </c>
      <c r="ZH27" t="n">
        <v/>
      </c>
      <c r="ZI27" t="n">
        <v/>
      </c>
      <c r="ZJ27" t="n">
        <v/>
      </c>
      <c r="ZK27" t="n">
        <v/>
      </c>
      <c r="ZL27" t="n">
        <v/>
      </c>
      <c r="ZM27" t="n">
        <v/>
      </c>
      <c r="ZN27" t="n">
        <v/>
      </c>
      <c r="ZO27" t="n">
        <v/>
      </c>
      <c r="ZP27" t="n">
        <v/>
      </c>
      <c r="ZQ27" t="n">
        <v/>
      </c>
      <c r="ZR27" t="n">
        <v/>
      </c>
      <c r="ZS27" t="n">
        <v/>
      </c>
      <c r="ZT27" t="n">
        <v/>
      </c>
      <c r="ZU27" t="n">
        <v/>
      </c>
      <c r="ZV27" t="n">
        <v>2</v>
      </c>
      <c r="ZW27" t="n">
        <v/>
      </c>
      <c r="ZX27" t="n">
        <v/>
      </c>
      <c r="ZY27" t="n">
        <v/>
      </c>
      <c r="ZZ27" t="n">
        <v/>
      </c>
      <c r="AAA27" t="n">
        <v/>
      </c>
      <c r="AAB27" t="n">
        <v/>
      </c>
      <c r="AAC27" t="n">
        <v/>
      </c>
      <c r="AAD27" t="inlineStr">
        <is>
          <t>Pakan segar (misal: rumput)</t>
        </is>
      </c>
      <c r="AAE27" t="n">
        <v/>
      </c>
      <c r="AAF27" t="n">
        <v/>
      </c>
      <c r="AAG27" t="n">
        <v/>
      </c>
      <c r="AAH27" t="n">
        <v/>
      </c>
      <c r="AAI27" t="n">
        <v/>
      </c>
      <c r="AAJ27" t="n">
        <v/>
      </c>
      <c r="AAK27" t="n">
        <v/>
      </c>
      <c r="AAL27" t="inlineStr">
        <is>
          <t>Ya</t>
        </is>
      </c>
      <c r="AAM27" t="inlineStr">
        <is>
          <t>Cair</t>
        </is>
      </c>
      <c r="AAN27" t="n">
        <v>0</v>
      </c>
      <c r="AAO27" t="n">
        <v>1</v>
      </c>
      <c r="AAP27" t="n">
        <v>50</v>
      </c>
      <c r="AAQ27" t="n">
        <v/>
      </c>
      <c r="AAR27" t="inlineStr">
        <is>
          <t>Ya</t>
        </is>
      </c>
      <c r="AAS27" t="inlineStr">
        <is>
          <t>Mengetahui</t>
        </is>
      </c>
      <c r="AAT27" t="inlineStr">
        <is>
          <t>Digunakan untuk pupuk di lahan pertanian sendiri</t>
        </is>
      </c>
      <c r="AAU27" t="n">
        <v>1</v>
      </c>
      <c r="AAV27" t="n">
        <v>0</v>
      </c>
      <c r="AAW27" t="n">
        <v>0</v>
      </c>
      <c r="AAX27" t="n">
        <v>0</v>
      </c>
      <c r="AAY27" t="n">
        <v>0</v>
      </c>
      <c r="AAZ27" t="n">
        <v>0</v>
      </c>
      <c r="ABA27" t="n">
        <v>0</v>
      </c>
      <c r="ABB27" t="inlineStr">
        <is>
          <t>Pupuk cair untuk tanaman</t>
        </is>
      </c>
      <c r="ABC27" t="n">
        <v>1</v>
      </c>
      <c r="ABD27" t="n">
        <v>0</v>
      </c>
      <c r="ABE27" t="n">
        <v>0</v>
      </c>
      <c r="ABF27" t="n">
        <v>0</v>
      </c>
      <c r="ABG27" t="n">
        <v>0</v>
      </c>
      <c r="ABH27" t="n">
        <v/>
      </c>
      <c r="ABI27" t="n">
        <v/>
      </c>
      <c r="ABJ27" t="n">
        <v/>
      </c>
      <c r="ABK27" t="n">
        <v/>
      </c>
      <c r="ABL27" t="n">
        <v/>
      </c>
      <c r="ABM27" t="n">
        <v/>
      </c>
      <c r="ABN27" t="n">
        <v/>
      </c>
      <c r="ABO27" t="n">
        <v/>
      </c>
      <c r="ABP27" t="n">
        <v/>
      </c>
      <c r="ABQ27" t="inlineStr">
        <is>
          <t>Sawi</t>
        </is>
      </c>
      <c r="ABR27" t="inlineStr">
        <is>
          <t>Cukup (2 minggu sekali)</t>
        </is>
      </c>
      <c r="ABS27" t="n">
        <v>1960</v>
      </c>
      <c r="ABT27" t="n">
        <v/>
      </c>
      <c r="ABU27" t="n">
        <v>50</v>
      </c>
      <c r="ABV27" t="n">
        <v>0</v>
      </c>
      <c r="ABW27" t="inlineStr">
        <is>
          <t>NPK</t>
        </is>
      </c>
      <c r="ABX27" t="n">
        <v/>
      </c>
      <c r="ABY27" t="n">
        <v>25</v>
      </c>
      <c r="ABZ27" t="n">
        <v>15000</v>
      </c>
      <c r="ACA27" t="n">
        <v>15</v>
      </c>
      <c r="ACB27" t="n">
        <v>15000</v>
      </c>
      <c r="ACC27" t="n">
        <v>5000</v>
      </c>
      <c r="ACD27" t="n">
        <v>5000</v>
      </c>
      <c r="ACE27" t="inlineStr">
        <is>
          <t>Tidak</t>
        </is>
      </c>
      <c r="ACF27" t="inlineStr">
        <is>
          <t>Tidak ada perubahan</t>
        </is>
      </c>
      <c r="ACG27" t="inlineStr">
        <is>
          <t>Tidak ada perubahan</t>
        </is>
      </c>
      <c r="ACH27" t="inlineStr">
        <is>
          <t>Cukup meningkat</t>
        </is>
      </c>
      <c r="ACI27" t="n">
        <v/>
      </c>
      <c r="ACJ27" t="n">
        <v/>
      </c>
      <c r="ACK27" t="n">
        <v/>
      </c>
      <c r="ACL27" t="n">
        <v/>
      </c>
      <c r="ACM27" t="n">
        <v/>
      </c>
      <c r="ACN27" t="n">
        <v/>
      </c>
      <c r="ACO27" t="n">
        <v/>
      </c>
      <c r="ACP27" t="n">
        <v/>
      </c>
      <c r="ACQ27" t="n">
        <v/>
      </c>
      <c r="ACR27" t="n">
        <v/>
      </c>
      <c r="ACS27" t="n">
        <v/>
      </c>
      <c r="ACT27" t="inlineStr">
        <is>
          <t>Tidak</t>
        </is>
      </c>
      <c r="ACU27" t="inlineStr">
        <is>
          <t>Manfaat besar dan membantu kehidupan sehari-hari</t>
        </is>
      </c>
      <c r="ACV27" t="inlineStr">
        <is>
          <t>Sama saja</t>
        </is>
      </c>
      <c r="ACW27" t="inlineStr">
        <is>
          <t>Anggota keluarga - Perempuan dewasa</t>
        </is>
      </c>
      <c r="ACX27" t="inlineStr">
        <is>
          <t>Sangat tidak setuju</t>
        </is>
      </c>
      <c r="ACY27" t="inlineStr">
        <is>
          <t>Anggota keluarga - Laki-laki dewasa Anggota keluarga - Perempuan dewasa Anggota keluarga - Anak-anak</t>
        </is>
      </c>
      <c r="ACZ27" t="n">
        <v>1</v>
      </c>
      <c r="ADA27" t="n">
        <v>1</v>
      </c>
      <c r="ADB27" t="n">
        <v>1</v>
      </c>
      <c r="ADC27" t="n">
        <v>0</v>
      </c>
      <c r="ADD27" t="inlineStr">
        <is>
          <t>Puas</t>
        </is>
      </c>
      <c r="ADE27" t="inlineStr">
        <is>
          <t>Puas</t>
        </is>
      </c>
      <c r="ADF27" t="inlineStr">
        <is>
          <t>Puas</t>
        </is>
      </c>
      <c r="ADG27" t="inlineStr">
        <is>
          <t>Puas</t>
        </is>
      </c>
      <c r="ADH27" t="inlineStr">
        <is>
          <t>Tidak</t>
        </is>
      </c>
      <c r="ADI27" t="n">
        <v/>
      </c>
      <c r="ADJ27" t="inlineStr">
        <is>
          <t>Puas</t>
        </is>
      </c>
      <c r="ADK27" t="n">
        <v/>
      </c>
      <c r="ADL27" t="n">
        <v/>
      </c>
      <c r="ADM27" t="n">
        <v/>
      </c>
      <c r="ADN27" t="n">
        <v/>
      </c>
      <c r="ADO27" t="n">
        <v/>
      </c>
      <c r="ADP27" t="n">
        <v/>
      </c>
      <c r="ADQ27" t="n">
        <v/>
      </c>
      <c r="ADR27" t="n">
        <v/>
      </c>
      <c r="ADS27" t="n">
        <v/>
      </c>
      <c r="ADT27" t="n">
        <v/>
      </c>
      <c r="ADU27" t="inlineStr">
        <is>
          <t>Dibiarkan saja</t>
        </is>
      </c>
      <c r="ADV27" t="n">
        <v>0</v>
      </c>
      <c r="ADW27" t="n">
        <v>0</v>
      </c>
      <c r="ADX27" t="n">
        <v>0</v>
      </c>
      <c r="ADY27" t="n">
        <v>0</v>
      </c>
      <c r="ADZ27" t="n">
        <v>0</v>
      </c>
      <c r="AEA27" t="n">
        <v>0</v>
      </c>
      <c r="AEB27" t="n">
        <v>1</v>
      </c>
      <c r="AEC27" t="n">
        <v>0</v>
      </c>
      <c r="AED27" t="n">
        <v/>
      </c>
      <c r="AEE27" t="inlineStr">
        <is>
          <t>Lainnya</t>
        </is>
      </c>
      <c r="AEF27" t="inlineStr">
        <is>
          <t>Laporan kepada ketua kelompok</t>
        </is>
      </c>
      <c r="AEG27" t="inlineStr">
        <is>
          <t>Lainnya</t>
        </is>
      </c>
      <c r="AEH27" t="inlineStr">
        <is>
          <t>Meminta bantuan kepada ketua kelompok</t>
        </is>
      </c>
      <c r="AEI27" t="inlineStr">
        <is>
          <t>Tidak</t>
        </is>
      </c>
      <c r="AEJ27" t="inlineStr">
        <is>
          <t>Tidak pernah</t>
        </is>
      </c>
      <c r="AEK27" t="inlineStr">
        <is>
          <t>Pasokan energi yang andal Dapat dibayar melalui skema kredit Mendapatkan subsidi</t>
        </is>
      </c>
      <c r="AEL27" t="n">
        <v>0</v>
      </c>
      <c r="AEM27" t="n">
        <v>0</v>
      </c>
      <c r="AEN27" t="n">
        <v>1</v>
      </c>
      <c r="AEO27" t="n">
        <v>0</v>
      </c>
      <c r="AEP27" t="n">
        <v>0</v>
      </c>
      <c r="AEQ27" t="n">
        <v>0</v>
      </c>
      <c r="AER27" t="n">
        <v>0</v>
      </c>
      <c r="AES27" t="n">
        <v>0</v>
      </c>
      <c r="AET27" t="n">
        <v>0</v>
      </c>
      <c r="AEU27" t="n">
        <v>1</v>
      </c>
      <c r="AEV27" t="n">
        <v>1</v>
      </c>
      <c r="AEW27" t="n">
        <v>0</v>
      </c>
      <c r="AEX27" t="n">
        <v/>
      </c>
      <c r="AEY27" t="inlineStr">
        <is>
          <t>Didukung oleh pihak lain atau ada subsidi</t>
        </is>
      </c>
      <c r="AEZ27" t="n">
        <v/>
      </c>
      <c r="AFA27" t="inlineStr">
        <is>
          <t>Tetangga / teman / saudara</t>
        </is>
      </c>
      <c r="AFB27" t="n">
        <v/>
      </c>
      <c r="AFC27" t="inlineStr">
        <is>
          <t>Iden Koswara Cilumber-Digester 2026-02-04-15_51_7.jpeg</t>
        </is>
      </c>
      <c r="AFD27" t="inlineStr">
        <is>
          <t>https://kf.kobotoolbox.org/api/v2/assets/avstPQqLr3Ab3ZdcVTXZ6f/data/685591342/attachments/attm8jrjYZLquNYFGR7iA4r7/</t>
        </is>
      </c>
      <c r="AFE27" t="inlineStr">
        <is>
          <t>Iden Koswara Cilumber-Konvensasi 2026-02-04-15_51_25.jpeg</t>
        </is>
      </c>
      <c r="AFF27" t="inlineStr">
        <is>
          <t>https://kf.kobotoolbox.org/api/v2/assets/avstPQqLr3Ab3ZdcVTXZ6f/data/685591342/attachments/att3FgGPYxA4bPMM93HE4yXA/</t>
        </is>
      </c>
      <c r="AFG27" t="inlineStr">
        <is>
          <t>Aep</t>
        </is>
      </c>
      <c r="AFH27" t="n">
        <v/>
      </c>
      <c r="AFI27" t="n">
        <v/>
      </c>
    </row>
    <row r="28">
      <c r="A28" s="93" t="n">
        <v>46078</v>
      </c>
      <c r="B28" s="93" t="n">
        <v>46085</v>
      </c>
      <c r="C28" t="inlineStr">
        <is>
          <t>ano</t>
        </is>
      </c>
      <c r="D28" t="inlineStr">
        <is>
          <t>iim sari</t>
        </is>
      </c>
      <c r="E28" t="n">
        <v>83851156668</v>
      </c>
      <c r="F28" t="inlineStr">
        <is>
          <t>-6.808586 107.61262 0 0</t>
        </is>
      </c>
      <c r="G28" t="n">
        <v>-6.808586</v>
      </c>
      <c r="H28" t="n">
        <v>107.61262</v>
      </c>
      <c r="I28" t="n">
        <v>0</v>
      </c>
      <c r="J28" t="n">
        <v>0</v>
      </c>
      <c r="K28" t="inlineStr">
        <is>
          <t>-6.808586, 107.612620</t>
        </is>
      </c>
      <c r="L28" t="inlineStr">
        <is>
          <t>-6.808573 107.612224 0 0</t>
        </is>
      </c>
      <c r="M28" t="n">
        <v>-6.808573</v>
      </c>
      <c r="N28" t="n">
        <v>107.612224</v>
      </c>
      <c r="O28" t="n">
        <v>0</v>
      </c>
      <c r="P28" t="n">
        <v>0</v>
      </c>
      <c r="Q28" t="inlineStr">
        <is>
          <t>-6.808573, 107.612224</t>
        </is>
      </c>
      <c r="R28" t="inlineStr">
        <is>
          <t>Jawa Barat</t>
        </is>
      </c>
      <c r="S28" t="n">
        <v>0</v>
      </c>
      <c r="T28" t="n">
        <v>0</v>
      </c>
      <c r="U28" t="n">
        <v>1</v>
      </c>
      <c r="V28" t="n">
        <v>0</v>
      </c>
      <c r="W28" t="n">
        <v>0</v>
      </c>
      <c r="X28" t="n">
        <v>0</v>
      </c>
      <c r="Y28" t="n">
        <v>0</v>
      </c>
      <c r="Z28" t="n">
        <v>0</v>
      </c>
      <c r="AA28" t="n">
        <v>0</v>
      </c>
      <c r="AB28" t="n">
        <v>0</v>
      </c>
      <c r="AC28" t="inlineStr">
        <is>
          <t>BANDUNG BARAT</t>
        </is>
      </c>
      <c r="AD28" t="inlineStr">
        <is>
          <t>LEMBANG</t>
        </is>
      </c>
      <c r="AE28" t="inlineStr">
        <is>
          <t>CIKAHURIPAN</t>
        </is>
      </c>
      <c r="AF28" t="inlineStr">
        <is>
          <t>KHAZANAH BAHARI</t>
        </is>
      </c>
      <c r="AG28" t="inlineStr">
        <is>
          <t>KBP0259</t>
        </is>
      </c>
      <c r="AH28" t="n">
        <v>14</v>
      </c>
      <c r="AI28" t="inlineStr">
        <is>
          <t>VPA1</t>
        </is>
      </c>
      <c r="AJ28" t="inlineStr">
        <is>
          <t>Tidak aktif</t>
        </is>
      </c>
      <c r="AK28" t="n">
        <v>60</v>
      </c>
      <c r="AL28" t="inlineStr">
        <is>
          <t>Perempuan</t>
        </is>
      </c>
      <c r="AM28" t="inlineStr">
        <is>
          <t>Sudah menikah</t>
        </is>
      </c>
      <c r="AN28" t="inlineStr">
        <is>
          <t>SD/Sederajat</t>
        </is>
      </c>
      <c r="AO28" t="inlineStr">
        <is>
          <t>Peternak</t>
        </is>
      </c>
      <c r="AP28" t="n">
        <v>0</v>
      </c>
      <c r="AQ28" t="n">
        <v>1</v>
      </c>
      <c r="AR28" t="n">
        <v>0</v>
      </c>
      <c r="AS28" t="n">
        <v>0</v>
      </c>
      <c r="AT28" t="n">
        <v>0</v>
      </c>
      <c r="AU28" t="n">
        <v>0</v>
      </c>
      <c r="AV28" t="n">
        <v>0</v>
      </c>
      <c r="AW28" t="n">
        <v>0</v>
      </c>
      <c r="AX28" t="n">
        <v/>
      </c>
      <c r="AY28" t="inlineStr">
        <is>
          <t>Tidak ada</t>
        </is>
      </c>
      <c r="AZ28" t="n">
        <v>0</v>
      </c>
      <c r="BA28" t="n">
        <v>0</v>
      </c>
      <c r="BB28" t="n">
        <v>0</v>
      </c>
      <c r="BC28" t="n">
        <v>0</v>
      </c>
      <c r="BD28" t="n">
        <v>0</v>
      </c>
      <c r="BE28" t="n">
        <v>0</v>
      </c>
      <c r="BF28" t="n">
        <v>0</v>
      </c>
      <c r="BG28" t="n">
        <v>1</v>
      </c>
      <c r="BH28" t="n">
        <v/>
      </c>
      <c r="BI28" t="inlineStr">
        <is>
          <t>Rp1.500.000 - Rp2.500.000</t>
        </is>
      </c>
      <c r="BJ28" t="n">
        <v>1</v>
      </c>
      <c r="BK28" t="n">
        <v>2</v>
      </c>
      <c r="BL28" t="n">
        <v>1</v>
      </c>
      <c r="BM28" t="n">
        <v>0</v>
      </c>
      <c r="BN28" t="inlineStr">
        <is>
          <t>Milik sendiri</t>
        </is>
      </c>
      <c r="BO28" t="inlineStr">
        <is>
          <t>Permanen (dinding bata dan semen)</t>
        </is>
      </c>
      <c r="BP28" t="n">
        <v>1</v>
      </c>
      <c r="BQ28" t="n">
        <v>0</v>
      </c>
      <c r="BR28" t="n">
        <v>0</v>
      </c>
      <c r="BS28" t="n">
        <v>0</v>
      </c>
      <c r="BT28" t="n">
        <v>0</v>
      </c>
      <c r="BU28" t="n">
        <v/>
      </c>
      <c r="BV28" t="inlineStr">
        <is>
          <t>Keramik/ubin</t>
        </is>
      </c>
      <c r="BW28" t="n">
        <v>0</v>
      </c>
      <c r="BX28" t="n">
        <v>0</v>
      </c>
      <c r="BY28" t="n">
        <v>1</v>
      </c>
      <c r="BZ28" t="n">
        <v>0</v>
      </c>
      <c r="CA28" t="n">
        <v>0</v>
      </c>
      <c r="CB28" t="n">
        <v/>
      </c>
      <c r="CC28" t="inlineStr">
        <is>
          <t>Genting</t>
        </is>
      </c>
      <c r="CD28" t="n">
        <v>0</v>
      </c>
      <c r="CE28" t="n">
        <v>0</v>
      </c>
      <c r="CF28" t="n">
        <v>0</v>
      </c>
      <c r="CG28" t="n">
        <v>0</v>
      </c>
      <c r="CH28" t="n">
        <v>0</v>
      </c>
      <c r="CI28" t="n">
        <v>1</v>
      </c>
      <c r="CJ28" t="n">
        <v>0</v>
      </c>
      <c r="CK28" t="n">
        <v/>
      </c>
      <c r="CL28" t="inlineStr">
        <is>
          <t>Ya</t>
        </is>
      </c>
      <c r="CM28" t="n">
        <v>2011</v>
      </c>
      <c r="CN28" t="inlineStr">
        <is>
          <t>Fixed-Dome (Kubah Tetap)</t>
        </is>
      </c>
      <c r="CO28" t="inlineStr">
        <is>
          <t>4 m³ (2-3 ekor sapi, ±3 jam memasak/hari, ±30 kg slurry/hari)</t>
        </is>
      </c>
      <c r="CP28" t="inlineStr">
        <is>
          <t>Anggota keluarga - laki-laki</t>
        </is>
      </c>
      <c r="CQ28" t="n">
        <v>0</v>
      </c>
      <c r="CR28" t="n">
        <v>0</v>
      </c>
      <c r="CS28" t="n">
        <v>0</v>
      </c>
      <c r="CT28" t="n">
        <v>0</v>
      </c>
      <c r="CU28" t="n">
        <v>1</v>
      </c>
      <c r="CV28" t="n">
        <v>0</v>
      </c>
      <c r="CW28" t="n">
        <v>0</v>
      </c>
      <c r="CX28" t="n">
        <v>0</v>
      </c>
      <c r="CY28" t="inlineStr">
        <is>
          <t>Anggota keluarga - laki-laki</t>
        </is>
      </c>
      <c r="CZ28" t="n">
        <v>1</v>
      </c>
      <c r="DA28" t="n">
        <v>0</v>
      </c>
      <c r="DB28" t="n">
        <v>0</v>
      </c>
      <c r="DC28" t="n">
        <v/>
      </c>
      <c r="DD28" t="inlineStr">
        <is>
          <t>Anggota keluarga - laki-laki Anggota keluarga - perempuan dewasa CPO atau pendamping</t>
        </is>
      </c>
      <c r="DE28" t="n">
        <v>1</v>
      </c>
      <c r="DF28" t="n">
        <v>1</v>
      </c>
      <c r="DG28" t="n">
        <v>1</v>
      </c>
      <c r="DH28" t="n">
        <v>0</v>
      </c>
      <c r="DI28" t="n">
        <v/>
      </c>
      <c r="DJ28" t="inlineStr">
        <is>
          <t>Anggota keluarga - laki-laki CPO atau pendamping</t>
        </is>
      </c>
      <c r="DK28" t="n">
        <v>1</v>
      </c>
      <c r="DL28" t="n">
        <v>0</v>
      </c>
      <c r="DM28" t="n">
        <v>1</v>
      </c>
      <c r="DN28" t="n">
        <v>0</v>
      </c>
      <c r="DO28" t="n">
        <v/>
      </c>
      <c r="DP28" t="inlineStr">
        <is>
          <t>Tidak berfungsi sama sekali</t>
        </is>
      </c>
      <c r="DQ28" t="inlineStr">
        <is>
          <t>&gt;1 tahun yang lalu</t>
        </is>
      </c>
      <c r="DR28" t="inlineStr">
        <is>
          <t>Kurangnya pemeliharaan yang memadai</t>
        </is>
      </c>
      <c r="DS28" t="n">
        <v/>
      </c>
      <c r="DT28" t="n">
        <v/>
      </c>
      <c r="DU28" t="n">
        <v/>
      </c>
      <c r="DV28" t="n">
        <v/>
      </c>
      <c r="DW28" t="n">
        <v/>
      </c>
      <c r="DX28" t="n">
        <v/>
      </c>
      <c r="DY28" t="n">
        <v/>
      </c>
      <c r="DZ28" t="n">
        <v/>
      </c>
      <c r="EA28" t="n">
        <v/>
      </c>
      <c r="EB28" t="n">
        <v/>
      </c>
      <c r="EC28" t="n">
        <v/>
      </c>
      <c r="ED28" t="n">
        <v/>
      </c>
      <c r="EE28" t="n">
        <v/>
      </c>
      <c r="EF28" t="n">
        <v/>
      </c>
      <c r="EG28" t="n">
        <v/>
      </c>
      <c r="EH28" t="n">
        <v/>
      </c>
      <c r="EI28" t="inlineStr">
        <is>
          <t>Tidak ada masalah</t>
        </is>
      </c>
      <c r="EJ28" t="n">
        <v>0</v>
      </c>
      <c r="EK28" t="n">
        <v>0</v>
      </c>
      <c r="EL28" t="n">
        <v>0</v>
      </c>
      <c r="EM28" t="n">
        <v>1</v>
      </c>
      <c r="EN28" t="n">
        <v>0</v>
      </c>
      <c r="EO28" t="n">
        <v/>
      </c>
      <c r="EP28" t="inlineStr">
        <is>
          <t>Ya, cukup jelas dan mudah diikuti</t>
        </is>
      </c>
      <c r="EQ28" t="inlineStr">
        <is>
          <t>Pelatihan</t>
        </is>
      </c>
      <c r="ER28" t="inlineStr">
        <is>
          <t>CPO atau pendamping</t>
        </is>
      </c>
      <c r="ES28" t="n">
        <v>1</v>
      </c>
      <c r="ET28" t="n">
        <v>0</v>
      </c>
      <c r="EU28" t="n">
        <v>0</v>
      </c>
      <c r="EV28" t="n">
        <v>0</v>
      </c>
      <c r="EW28" t="n">
        <v/>
      </c>
      <c r="EX28" t="inlineStr">
        <is>
          <t>Anggota keluarga - Perempuan dewasa</t>
        </is>
      </c>
      <c r="EY28" t="n">
        <v>0</v>
      </c>
      <c r="EZ28" t="n">
        <v>1</v>
      </c>
      <c r="FA28" t="n">
        <v>0</v>
      </c>
      <c r="FB28" t="n">
        <v/>
      </c>
      <c r="FC28" t="inlineStr">
        <is>
          <t>Setiap minggu</t>
        </is>
      </c>
      <c r="FD28" t="n">
        <v/>
      </c>
      <c r="FE28" t="inlineStr">
        <is>
          <t>Mengetahui</t>
        </is>
      </c>
      <c r="FF28" t="inlineStr">
        <is>
          <t>Sering (setiap minggu)</t>
        </is>
      </c>
      <c r="FG28" t="inlineStr">
        <is>
          <t>Mengetahui</t>
        </is>
      </c>
      <c r="FH28" t="inlineStr">
        <is>
          <t>Sering (setiap minggu)</t>
        </is>
      </c>
      <c r="FI28" t="inlineStr">
        <is>
          <t>Mengetahui</t>
        </is>
      </c>
      <c r="FJ28" t="inlineStr">
        <is>
          <t>Selalu (setiap hari)</t>
        </is>
      </c>
      <c r="FK28" t="inlineStr">
        <is>
          <t>Tidak mengetahui</t>
        </is>
      </c>
      <c r="FL28" t="inlineStr">
        <is>
          <t>Tidak pernah</t>
        </is>
      </c>
      <c r="FM28" t="inlineStr">
        <is>
          <t>Mengetahui</t>
        </is>
      </c>
      <c r="FN28" t="inlineStr">
        <is>
          <t>Jarang (setiap bulan atau lebih)</t>
        </is>
      </c>
      <c r="FO28" t="inlineStr">
        <is>
          <t>Mengetahui</t>
        </is>
      </c>
      <c r="FP28" t="inlineStr">
        <is>
          <t>Jarang (setiap bulan atau lebih)</t>
        </is>
      </c>
      <c r="FQ28" t="inlineStr">
        <is>
          <t>Mengetahui</t>
        </is>
      </c>
      <c r="FR28" t="inlineStr">
        <is>
          <t>Ya</t>
        </is>
      </c>
      <c r="FS28" t="inlineStr">
        <is>
          <t>Mengetahui</t>
        </is>
      </c>
      <c r="FT28" t="inlineStr">
        <is>
          <t>Ya, selalu</t>
        </is>
      </c>
      <c r="FU28" t="inlineStr">
        <is>
          <t>Laki-laki dewasa</t>
        </is>
      </c>
      <c r="FV28" t="n">
        <v>1</v>
      </c>
      <c r="FW28" t="n">
        <v>0</v>
      </c>
      <c r="FX28" t="n">
        <v>0</v>
      </c>
      <c r="FY28" t="n">
        <v>0</v>
      </c>
      <c r="FZ28" t="inlineStr">
        <is>
          <t>Cukup memahami</t>
        </is>
      </c>
      <c r="GA28" t="inlineStr">
        <is>
          <t>Pelatihan</t>
        </is>
      </c>
      <c r="GB28" t="n">
        <v>0</v>
      </c>
      <c r="GC28" t="n">
        <v>1</v>
      </c>
      <c r="GD28" t="n">
        <v>0</v>
      </c>
      <c r="GE28" t="n">
        <v>0</v>
      </c>
      <c r="GF28" t="n">
        <v/>
      </c>
      <c r="GG28" t="inlineStr">
        <is>
          <t>Selalu</t>
        </is>
      </c>
      <c r="GH28" t="inlineStr">
        <is>
          <t>Tidak</t>
        </is>
      </c>
      <c r="GI28" t="n">
        <v/>
      </c>
      <c r="GJ28" t="n">
        <v/>
      </c>
      <c r="GK28" t="n">
        <v/>
      </c>
      <c r="GL28" t="n">
        <v/>
      </c>
      <c r="GM28" t="n">
        <v/>
      </c>
      <c r="GN28" t="n">
        <v/>
      </c>
      <c r="GO28" t="n">
        <v/>
      </c>
      <c r="GP28" t="inlineStr">
        <is>
          <t>Sebagian</t>
        </is>
      </c>
      <c r="GQ28" t="inlineStr">
        <is>
          <t>LPG</t>
        </is>
      </c>
      <c r="GR28" t="n">
        <v>1</v>
      </c>
      <c r="GS28" t="n">
        <v>0</v>
      </c>
      <c r="GT28" t="n">
        <v>0</v>
      </c>
      <c r="GU28" t="n">
        <v>0</v>
      </c>
      <c r="GV28" t="n">
        <v>0</v>
      </c>
      <c r="GW28" t="n">
        <v>0</v>
      </c>
      <c r="GX28" t="n">
        <v>0</v>
      </c>
      <c r="GY28" t="n">
        <v/>
      </c>
      <c r="GZ28" t="inlineStr">
        <is>
          <t>Ya</t>
        </is>
      </c>
      <c r="HA28" t="n">
        <v/>
      </c>
      <c r="HB28" t="n">
        <v/>
      </c>
      <c r="HC28" t="n">
        <v/>
      </c>
      <c r="HD28" t="n">
        <v/>
      </c>
      <c r="HE28" t="n">
        <v>12</v>
      </c>
      <c r="HF28" t="n">
        <v>100000</v>
      </c>
      <c r="HG28" t="n">
        <v>12</v>
      </c>
      <c r="HH28" t="n">
        <v>100000</v>
      </c>
      <c r="HI28" t="n">
        <v/>
      </c>
      <c r="HJ28" t="n">
        <v/>
      </c>
      <c r="HK28" t="n">
        <v/>
      </c>
      <c r="HL28" t="n">
        <v/>
      </c>
      <c r="HM28" t="n">
        <v/>
      </c>
      <c r="HN28" t="n">
        <v/>
      </c>
      <c r="HO28" t="n">
        <v/>
      </c>
      <c r="HP28" t="n">
        <v/>
      </c>
      <c r="HQ28" t="n">
        <v/>
      </c>
      <c r="HR28" t="n">
        <v/>
      </c>
      <c r="HS28" t="n">
        <v/>
      </c>
      <c r="HT28" t="n">
        <v/>
      </c>
      <c r="HU28" t="n">
        <v/>
      </c>
      <c r="HV28" t="n">
        <v/>
      </c>
      <c r="HW28" t="n">
        <v/>
      </c>
      <c r="HX28" t="n">
        <v/>
      </c>
      <c r="HY28" t="n">
        <v/>
      </c>
      <c r="HZ28" t="n">
        <v/>
      </c>
      <c r="IA28" t="n">
        <v>0</v>
      </c>
      <c r="IB28" t="n">
        <v>0</v>
      </c>
      <c r="IC28" t="n">
        <v/>
      </c>
      <c r="ID28" t="n">
        <v/>
      </c>
      <c r="IE28" t="n">
        <v/>
      </c>
      <c r="IF28" t="n">
        <v/>
      </c>
      <c r="IG28" t="n">
        <v/>
      </c>
      <c r="IH28" t="n">
        <v/>
      </c>
      <c r="II28" t="n">
        <v/>
      </c>
      <c r="IJ28" t="n">
        <v/>
      </c>
      <c r="IK28" t="inlineStr">
        <is>
          <t>30-50 kg</t>
        </is>
      </c>
      <c r="IL28" t="inlineStr">
        <is>
          <t>1-3 jam</t>
        </is>
      </c>
      <c r="IM28" t="inlineStr">
        <is>
          <t>Ya</t>
        </is>
      </c>
      <c r="IN28" t="inlineStr">
        <is>
          <t>Ya</t>
        </is>
      </c>
      <c r="IO28" t="inlineStr">
        <is>
          <t>Tidak ada perubahan</t>
        </is>
      </c>
      <c r="IP28" t="n">
        <v/>
      </c>
      <c r="IQ28" t="inlineStr">
        <is>
          <t>Tidak pernah</t>
        </is>
      </c>
      <c r="IR28" t="n">
        <v/>
      </c>
      <c r="IS28" t="n">
        <v/>
      </c>
      <c r="IT28" t="n">
        <v/>
      </c>
      <c r="IU28" t="n">
        <v/>
      </c>
      <c r="IV28" t="n">
        <v/>
      </c>
      <c r="IW28" t="n">
        <v/>
      </c>
      <c r="IX28" t="n">
        <v/>
      </c>
      <c r="IY28" t="n">
        <v/>
      </c>
      <c r="IZ28" t="inlineStr">
        <is>
          <t>Tidak pernah</t>
        </is>
      </c>
      <c r="JA28" t="n">
        <v/>
      </c>
      <c r="JB28" t="n">
        <v/>
      </c>
      <c r="JC28" t="n">
        <v/>
      </c>
      <c r="JD28" t="n">
        <v/>
      </c>
      <c r="JE28" t="n">
        <v/>
      </c>
      <c r="JF28" t="n">
        <v/>
      </c>
      <c r="JG28" t="n">
        <v/>
      </c>
      <c r="JH28" t="n">
        <v/>
      </c>
      <c r="JI28" t="inlineStr">
        <is>
          <t>Tidak pernah</t>
        </is>
      </c>
      <c r="JJ28" t="n">
        <v/>
      </c>
      <c r="JK28" t="n">
        <v/>
      </c>
      <c r="JL28" t="n">
        <v/>
      </c>
      <c r="JM28" t="n">
        <v/>
      </c>
      <c r="JN28" t="n">
        <v/>
      </c>
      <c r="JO28" t="n">
        <v/>
      </c>
      <c r="JP28" t="n">
        <v/>
      </c>
      <c r="JQ28" t="n">
        <v/>
      </c>
      <c r="JR28" t="inlineStr">
        <is>
          <t>Tidak pernah</t>
        </is>
      </c>
      <c r="JS28" t="n">
        <v/>
      </c>
      <c r="JT28" t="n">
        <v/>
      </c>
      <c r="JU28" t="n">
        <v/>
      </c>
      <c r="JV28" t="n">
        <v/>
      </c>
      <c r="JW28" t="n">
        <v/>
      </c>
      <c r="JX28" t="n">
        <v/>
      </c>
      <c r="JY28" t="n">
        <v/>
      </c>
      <c r="JZ28" t="n">
        <v/>
      </c>
      <c r="KA28" t="inlineStr">
        <is>
          <t>Tidak pernah</t>
        </is>
      </c>
      <c r="KB28" t="n">
        <v/>
      </c>
      <c r="KC28" t="n">
        <v/>
      </c>
      <c r="KD28" t="n">
        <v/>
      </c>
      <c r="KE28" t="n">
        <v/>
      </c>
      <c r="KF28" t="n">
        <v/>
      </c>
      <c r="KG28" t="n">
        <v/>
      </c>
      <c r="KH28" t="n">
        <v/>
      </c>
      <c r="KI28" t="n">
        <v/>
      </c>
      <c r="KJ28" t="inlineStr">
        <is>
          <t>Tidak pernah</t>
        </is>
      </c>
      <c r="KK28" t="n">
        <v/>
      </c>
      <c r="KL28" t="n">
        <v/>
      </c>
      <c r="KM28" t="n">
        <v/>
      </c>
      <c r="KN28" t="n">
        <v/>
      </c>
      <c r="KO28" t="n">
        <v/>
      </c>
      <c r="KP28" t="n">
        <v/>
      </c>
      <c r="KQ28" t="n">
        <v/>
      </c>
      <c r="KR28" t="n">
        <v/>
      </c>
      <c r="KS28" t="inlineStr">
        <is>
          <t>Tidak ada perubahan</t>
        </is>
      </c>
      <c r="KT28" t="inlineStr">
        <is>
          <t>0-1 kali</t>
        </is>
      </c>
      <c r="KU28" t="inlineStr">
        <is>
          <t>0-1 kali</t>
        </is>
      </c>
      <c r="KV28" t="inlineStr">
        <is>
          <t>Tidak ada</t>
        </is>
      </c>
      <c r="KW28" t="n">
        <v>0</v>
      </c>
      <c r="KX28" t="n">
        <v>0</v>
      </c>
      <c r="KY28" t="n">
        <v>0</v>
      </c>
      <c r="KZ28" t="n">
        <v>1</v>
      </c>
      <c r="LA28" t="inlineStr">
        <is>
          <t>Tidak ada perubahan</t>
        </is>
      </c>
      <c r="LB28" t="inlineStr">
        <is>
          <t>Tidak ada perubahan</t>
        </is>
      </c>
      <c r="LC28" t="n">
        <v>0</v>
      </c>
      <c r="LD28" t="n">
        <v>6</v>
      </c>
      <c r="LE28" t="n">
        <v>0</v>
      </c>
      <c r="LF28" t="n">
        <v>0</v>
      </c>
      <c r="LG28" t="inlineStr">
        <is>
          <t>Tidak</t>
        </is>
      </c>
      <c r="LH28" t="n">
        <v/>
      </c>
      <c r="LI28" t="inlineStr">
        <is>
          <t>Tidak ada perubahan</t>
        </is>
      </c>
      <c r="LJ28" t="n">
        <v/>
      </c>
      <c r="LK28" t="n">
        <v/>
      </c>
      <c r="LL28" t="n">
        <v/>
      </c>
      <c r="LM28" t="n">
        <v/>
      </c>
      <c r="LN28" t="n">
        <v/>
      </c>
      <c r="LO28" t="n">
        <v/>
      </c>
      <c r="LP28" t="n">
        <v/>
      </c>
      <c r="LQ28" t="n">
        <v/>
      </c>
      <c r="LR28" t="n">
        <v/>
      </c>
      <c r="LS28" t="n">
        <v>30</v>
      </c>
      <c r="LT28" t="n">
        <v>0</v>
      </c>
      <c r="LU28" t="n">
        <v>0</v>
      </c>
      <c r="LV28" t="n">
        <v>15</v>
      </c>
      <c r="LW28" t="n">
        <v>0</v>
      </c>
      <c r="LX28" t="n">
        <v>0</v>
      </c>
      <c r="LY28" t="n">
        <v>30</v>
      </c>
      <c r="LZ28" t="n">
        <v>0</v>
      </c>
      <c r="MA28" t="n">
        <v>0</v>
      </c>
      <c r="MB28" t="inlineStr">
        <is>
          <t>Tidak</t>
        </is>
      </c>
      <c r="MC28" t="n">
        <v>0</v>
      </c>
      <c r="MD28" t="n">
        <v>0</v>
      </c>
      <c r="ME28" t="n">
        <v>40</v>
      </c>
      <c r="MF28" t="n">
        <v>40</v>
      </c>
      <c r="MG28" t="n">
        <v>0</v>
      </c>
      <c r="MH28" t="n">
        <v>0</v>
      </c>
      <c r="MI28" t="n">
        <v/>
      </c>
      <c r="MJ28" t="n">
        <v/>
      </c>
      <c r="MK28" t="n">
        <v/>
      </c>
      <c r="ML28" t="n">
        <v/>
      </c>
      <c r="MM28" t="n">
        <v/>
      </c>
      <c r="MN28" t="n">
        <v/>
      </c>
      <c r="MO28" t="n">
        <v/>
      </c>
      <c r="MP28" t="n">
        <v/>
      </c>
      <c r="MQ28" t="n">
        <v/>
      </c>
      <c r="MR28" t="inlineStr">
        <is>
          <t>Tidak ada waktu yang dihemat</t>
        </is>
      </c>
      <c r="MS28" t="n">
        <v/>
      </c>
      <c r="MT28" t="inlineStr">
        <is>
          <t>Tidak ada waktu yang dihemat</t>
        </is>
      </c>
      <c r="MU28" t="inlineStr">
        <is>
          <t>Tidak</t>
        </is>
      </c>
      <c r="MV28" t="n">
        <v/>
      </c>
      <c r="MW28" t="n">
        <v/>
      </c>
      <c r="MX28" t="n">
        <v/>
      </c>
      <c r="MY28" t="n">
        <v/>
      </c>
      <c r="MZ28" t="n">
        <v/>
      </c>
      <c r="NA28" t="n">
        <v/>
      </c>
      <c r="NB28" t="n">
        <v/>
      </c>
      <c r="NC28" t="n">
        <v/>
      </c>
      <c r="ND28" t="n">
        <v/>
      </c>
      <c r="NE28" t="n">
        <v/>
      </c>
      <c r="NF28" t="n">
        <v/>
      </c>
      <c r="NG28" t="n">
        <v/>
      </c>
      <c r="NH28" t="n">
        <v/>
      </c>
      <c r="NI28" t="n">
        <v/>
      </c>
      <c r="NJ28" t="n">
        <v/>
      </c>
      <c r="NK28" t="n">
        <v/>
      </c>
      <c r="NL28" t="inlineStr">
        <is>
          <t>Ya</t>
        </is>
      </c>
      <c r="NM28" t="inlineStr">
        <is>
          <t>Kombinasi kredit/pinjaman dan dana hibah</t>
        </is>
      </c>
      <c r="NN28" t="inlineStr">
        <is>
          <t>1-1.000.000</t>
        </is>
      </c>
      <c r="NO28" t="inlineStr">
        <is>
          <t>Yayasan Rumah Energi atau BIRU</t>
        </is>
      </c>
      <c r="NP28" t="n">
        <v/>
      </c>
      <c r="NQ28" t="inlineStr">
        <is>
          <t>Koperasi</t>
        </is>
      </c>
      <c r="NR28" t="n">
        <v/>
      </c>
      <c r="NS28" t="n">
        <v>48</v>
      </c>
      <c r="NT28" t="inlineStr">
        <is>
          <t>Anggota keluarga - Laki-laki dewasa</t>
        </is>
      </c>
      <c r="NU28" t="n">
        <v/>
      </c>
      <c r="NV28" t="n">
        <v/>
      </c>
      <c r="NW28" t="n">
        <v/>
      </c>
      <c r="NX28" t="inlineStr">
        <is>
          <t>Sama saja</t>
        </is>
      </c>
      <c r="NY28" t="n">
        <v>60</v>
      </c>
      <c r="NZ28" t="n">
        <v>0</v>
      </c>
      <c r="OA28" t="n">
        <v>0</v>
      </c>
      <c r="OB28" t="n">
        <v>60</v>
      </c>
      <c r="OC28" t="n">
        <v>0</v>
      </c>
      <c r="OD28" t="n">
        <v>0</v>
      </c>
      <c r="OE28" t="inlineStr">
        <is>
          <t>Tidak ada perubahan</t>
        </is>
      </c>
      <c r="OF28" t="inlineStr">
        <is>
          <t>Sama saja (tidak ada perbedaan waktu memasak MAUPUN rasa/bau makanan bila dibandingkan penggunaan sebelumnya)</t>
        </is>
      </c>
      <c r="OG28" t="inlineStr">
        <is>
          <t>Ya</t>
        </is>
      </c>
      <c r="OH28" t="n">
        <v>0</v>
      </c>
      <c r="OI28" t="n">
        <v>2</v>
      </c>
      <c r="OJ28" t="n">
        <v>0</v>
      </c>
      <c r="OK28" t="n">
        <v>0</v>
      </c>
      <c r="OL28" t="n">
        <v>0</v>
      </c>
      <c r="OM28" t="n">
        <v>0</v>
      </c>
      <c r="ON28" t="n">
        <v>0</v>
      </c>
      <c r="OO28" t="n">
        <v>0</v>
      </c>
      <c r="OP28" t="inlineStr">
        <is>
          <t>Sapi perah</t>
        </is>
      </c>
      <c r="OQ28" t="n">
        <v>0</v>
      </c>
      <c r="OR28" t="n">
        <v>1</v>
      </c>
      <c r="OS28" t="n">
        <v>0</v>
      </c>
      <c r="OT28" t="n">
        <v>0</v>
      </c>
      <c r="OU28" t="n">
        <v>0</v>
      </c>
      <c r="OV28" t="n">
        <v>0</v>
      </c>
      <c r="OW28" t="n">
        <v>0</v>
      </c>
      <c r="OX28" t="n">
        <v>0</v>
      </c>
      <c r="OY28" t="n">
        <v/>
      </c>
      <c r="OZ28" t="n">
        <v/>
      </c>
      <c r="PA28" t="n">
        <v/>
      </c>
      <c r="PB28" t="n">
        <v/>
      </c>
      <c r="PC28" t="n">
        <v/>
      </c>
      <c r="PD28" t="n">
        <v/>
      </c>
      <c r="PE28" t="n">
        <v/>
      </c>
      <c r="PF28" t="n">
        <v/>
      </c>
      <c r="PG28" t="n">
        <v/>
      </c>
      <c r="PH28" t="n">
        <v/>
      </c>
      <c r="PI28" t="n">
        <v/>
      </c>
      <c r="PJ28" t="n">
        <v/>
      </c>
      <c r="PK28" t="n">
        <v/>
      </c>
      <c r="PL28" t="n">
        <v/>
      </c>
      <c r="PM28" t="n">
        <v/>
      </c>
      <c r="PN28" t="n">
        <v/>
      </c>
      <c r="PO28" t="n">
        <v/>
      </c>
      <c r="PP28" t="n">
        <v/>
      </c>
      <c r="PQ28" t="n">
        <v/>
      </c>
      <c r="PR28" t="n">
        <v/>
      </c>
      <c r="PS28" t="n">
        <v/>
      </c>
      <c r="PT28" t="n">
        <v/>
      </c>
      <c r="PU28" t="n">
        <v/>
      </c>
      <c r="PV28" t="n">
        <v/>
      </c>
      <c r="PW28" t="n">
        <v/>
      </c>
      <c r="PX28" t="n">
        <v/>
      </c>
      <c r="PY28" t="n">
        <v/>
      </c>
      <c r="PZ28" t="n">
        <v/>
      </c>
      <c r="QA28" t="n">
        <v/>
      </c>
      <c r="QB28" t="n">
        <v/>
      </c>
      <c r="QC28" t="n">
        <v/>
      </c>
      <c r="QD28" t="n">
        <v/>
      </c>
      <c r="QE28" t="inlineStr">
        <is>
          <t>2-Dibuang ke sungai</t>
        </is>
      </c>
      <c r="QF28" t="n">
        <v>0</v>
      </c>
      <c r="QG28" t="n">
        <v>0</v>
      </c>
      <c r="QH28" t="n">
        <v>0</v>
      </c>
      <c r="QI28" t="n">
        <v>0</v>
      </c>
      <c r="QJ28" t="n">
        <v>0</v>
      </c>
      <c r="QK28" t="n">
        <v>0</v>
      </c>
      <c r="QL28" t="n">
        <v>1</v>
      </c>
      <c r="QM28" t="n">
        <v>0</v>
      </c>
      <c r="QN28" t="n">
        <v>0</v>
      </c>
      <c r="QO28" t="n">
        <v/>
      </c>
      <c r="QP28" t="n">
        <v/>
      </c>
      <c r="QQ28" t="n">
        <v/>
      </c>
      <c r="QR28" t="n">
        <v/>
      </c>
      <c r="QS28" t="n">
        <v/>
      </c>
      <c r="QT28" t="n">
        <v/>
      </c>
      <c r="QU28" t="n">
        <v/>
      </c>
      <c r="QV28" t="n">
        <v/>
      </c>
      <c r="QW28" t="n">
        <v/>
      </c>
      <c r="QX28" t="n">
        <v/>
      </c>
      <c r="QY28" t="n">
        <v/>
      </c>
      <c r="QZ28" t="n">
        <v/>
      </c>
      <c r="RA28" t="n">
        <v/>
      </c>
      <c r="RB28" t="n">
        <v/>
      </c>
      <c r="RC28" t="n">
        <v/>
      </c>
      <c r="RD28" t="n">
        <v/>
      </c>
      <c r="RE28" t="n">
        <v/>
      </c>
      <c r="RF28" t="n">
        <v/>
      </c>
      <c r="RG28" t="n">
        <v/>
      </c>
      <c r="RH28" t="n">
        <v/>
      </c>
      <c r="RI28" t="n">
        <v/>
      </c>
      <c r="RJ28" t="n">
        <v/>
      </c>
      <c r="RK28" t="n">
        <v/>
      </c>
      <c r="RL28" t="n">
        <v/>
      </c>
      <c r="RM28" t="n">
        <v/>
      </c>
      <c r="RN28" t="n">
        <v/>
      </c>
      <c r="RO28" t="n">
        <v/>
      </c>
      <c r="RP28" t="n">
        <v/>
      </c>
      <c r="RQ28" t="n">
        <v/>
      </c>
      <c r="RR28" t="n">
        <v/>
      </c>
      <c r="RS28" t="n">
        <v/>
      </c>
      <c r="RT28" t="n">
        <v/>
      </c>
      <c r="RU28" t="n">
        <v/>
      </c>
      <c r="RV28" t="n">
        <v/>
      </c>
      <c r="RW28" t="n">
        <v/>
      </c>
      <c r="RX28" t="n">
        <v/>
      </c>
      <c r="RY28" t="n">
        <v/>
      </c>
      <c r="RZ28" t="n">
        <v/>
      </c>
      <c r="SA28" t="n">
        <v/>
      </c>
      <c r="SB28" t="n">
        <v/>
      </c>
      <c r="SC28" t="n">
        <v/>
      </c>
      <c r="SD28" t="n">
        <v/>
      </c>
      <c r="SE28" t="n">
        <v/>
      </c>
      <c r="SF28" t="n">
        <v/>
      </c>
      <c r="SG28" t="n">
        <v/>
      </c>
      <c r="SH28" t="n">
        <v/>
      </c>
      <c r="SI28" t="n">
        <v/>
      </c>
      <c r="SJ28" t="n">
        <v/>
      </c>
      <c r="SK28" t="n">
        <v/>
      </c>
      <c r="SL28" t="n">
        <v/>
      </c>
      <c r="SM28" t="n">
        <v/>
      </c>
      <c r="SN28" t="n">
        <v/>
      </c>
      <c r="SO28" t="n">
        <v/>
      </c>
      <c r="SP28" t="n">
        <v/>
      </c>
      <c r="SQ28" t="n">
        <v/>
      </c>
      <c r="SR28" t="n">
        <v/>
      </c>
      <c r="SS28" t="n">
        <v/>
      </c>
      <c r="ST28" t="n">
        <v/>
      </c>
      <c r="SU28" t="n">
        <v/>
      </c>
      <c r="SV28" t="n">
        <v/>
      </c>
      <c r="SW28" t="n">
        <v/>
      </c>
      <c r="SX28" t="n">
        <v/>
      </c>
      <c r="SY28" t="n">
        <v/>
      </c>
      <c r="SZ28" t="n">
        <v>4</v>
      </c>
      <c r="TA28" t="n">
        <v/>
      </c>
      <c r="TB28" t="n">
        <v/>
      </c>
      <c r="TC28" t="n">
        <v/>
      </c>
      <c r="TD28" t="n">
        <v/>
      </c>
      <c r="TE28" t="n">
        <v/>
      </c>
      <c r="TF28" t="n">
        <v/>
      </c>
      <c r="TG28" t="n">
        <v/>
      </c>
      <c r="TH28" t="n">
        <v/>
      </c>
      <c r="TI28" t="n">
        <v/>
      </c>
      <c r="TJ28" t="n">
        <v/>
      </c>
      <c r="TK28" t="n">
        <v/>
      </c>
      <c r="TL28" t="n">
        <v/>
      </c>
      <c r="TM28" t="n">
        <v/>
      </c>
      <c r="TN28" t="n">
        <v/>
      </c>
      <c r="TO28" t="n">
        <v/>
      </c>
      <c r="TP28" t="n">
        <v/>
      </c>
      <c r="TQ28" t="n">
        <v/>
      </c>
      <c r="TR28" t="n">
        <v/>
      </c>
      <c r="TS28" t="n">
        <v/>
      </c>
      <c r="TT28" t="n">
        <v/>
      </c>
      <c r="TU28" t="n">
        <v/>
      </c>
      <c r="TV28" t="n">
        <v/>
      </c>
      <c r="TW28" t="n">
        <v/>
      </c>
      <c r="TX28" t="n">
        <v/>
      </c>
      <c r="TY28" t="n">
        <v/>
      </c>
      <c r="TZ28" t="n">
        <v/>
      </c>
      <c r="UA28" t="n">
        <v/>
      </c>
      <c r="UB28" t="n">
        <v/>
      </c>
      <c r="UC28" t="n">
        <v/>
      </c>
      <c r="UD28" t="n">
        <v/>
      </c>
      <c r="UE28" t="n">
        <v/>
      </c>
      <c r="UF28" t="n">
        <v/>
      </c>
      <c r="UG28" t="n">
        <v/>
      </c>
      <c r="UH28" t="n">
        <v/>
      </c>
      <c r="UI28" t="n">
        <v/>
      </c>
      <c r="UJ28" t="n">
        <v/>
      </c>
      <c r="UK28" t="n">
        <v/>
      </c>
      <c r="UL28" t="n">
        <v/>
      </c>
      <c r="UM28" t="n">
        <v/>
      </c>
      <c r="UN28" t="n">
        <v/>
      </c>
      <c r="UO28" t="n">
        <v/>
      </c>
      <c r="UP28" t="n">
        <v/>
      </c>
      <c r="UQ28" t="n">
        <v/>
      </c>
      <c r="UR28" t="n">
        <v/>
      </c>
      <c r="US28" t="n">
        <v/>
      </c>
      <c r="UT28" t="n">
        <v/>
      </c>
      <c r="UU28" t="n">
        <v/>
      </c>
      <c r="UV28" t="inlineStr">
        <is>
          <t>Pemberian pakan di kandang</t>
        </is>
      </c>
      <c r="UW28" t="n">
        <v/>
      </c>
      <c r="UX28" t="n">
        <v/>
      </c>
      <c r="UY28" t="n">
        <v/>
      </c>
      <c r="UZ28" t="n">
        <v/>
      </c>
      <c r="VA28" t="n">
        <v/>
      </c>
      <c r="VB28" t="n">
        <v/>
      </c>
      <c r="VC28" t="n">
        <v/>
      </c>
      <c r="VD28" t="inlineStr">
        <is>
          <t>Sangat jarang (&gt;1 bulan sekali)</t>
        </is>
      </c>
      <c r="VE28" t="n">
        <v/>
      </c>
      <c r="VF28" t="n">
        <v/>
      </c>
      <c r="VG28" t="n">
        <v/>
      </c>
      <c r="VH28" t="n">
        <v/>
      </c>
      <c r="VI28" t="n">
        <v/>
      </c>
      <c r="VJ28" t="n">
        <v/>
      </c>
      <c r="VK28" t="n">
        <v/>
      </c>
      <c r="VL28" t="inlineStr">
        <is>
          <t>Sering (1 kali sehari)</t>
        </is>
      </c>
      <c r="VM28" t="n">
        <v/>
      </c>
      <c r="VN28" t="n">
        <v/>
      </c>
      <c r="VO28" t="n">
        <v/>
      </c>
      <c r="VP28" t="n">
        <v/>
      </c>
      <c r="VQ28" t="n">
        <v/>
      </c>
      <c r="VR28" t="n">
        <v/>
      </c>
      <c r="VS28" t="n">
        <v/>
      </c>
      <c r="VT28" t="n">
        <v/>
      </c>
      <c r="VU28" t="n">
        <v/>
      </c>
      <c r="VV28" t="n">
        <v/>
      </c>
      <c r="VW28" t="n">
        <v/>
      </c>
      <c r="VX28" t="n">
        <v/>
      </c>
      <c r="VY28" t="n">
        <v/>
      </c>
      <c r="VZ28" t="n">
        <v/>
      </c>
      <c r="WA28" t="n">
        <v/>
      </c>
      <c r="WB28" t="n">
        <v/>
      </c>
      <c r="WC28" t="n">
        <v/>
      </c>
      <c r="WD28" t="n">
        <v/>
      </c>
      <c r="WE28" t="n">
        <v/>
      </c>
      <c r="WF28" t="inlineStr">
        <is>
          <t>6-Digester biogas</t>
        </is>
      </c>
      <c r="WG28" t="n">
        <v>0</v>
      </c>
      <c r="WH28" t="n">
        <v>0</v>
      </c>
      <c r="WI28" t="n">
        <v>0</v>
      </c>
      <c r="WJ28" t="n">
        <v>0</v>
      </c>
      <c r="WK28" t="n">
        <v>0</v>
      </c>
      <c r="WL28" t="n">
        <v>0</v>
      </c>
      <c r="WM28" t="n">
        <v>0</v>
      </c>
      <c r="WN28" t="n">
        <v>0</v>
      </c>
      <c r="WO28" t="n">
        <v>0</v>
      </c>
      <c r="WP28" t="n">
        <v>1</v>
      </c>
      <c r="WQ28" t="n">
        <v>0</v>
      </c>
      <c r="WR28" t="n">
        <v>0</v>
      </c>
      <c r="WS28" t="n">
        <v/>
      </c>
      <c r="WT28" t="n">
        <v/>
      </c>
      <c r="WU28" t="n">
        <v/>
      </c>
      <c r="WV28" t="n">
        <v/>
      </c>
      <c r="WW28" t="n">
        <v/>
      </c>
      <c r="WX28" t="n">
        <v/>
      </c>
      <c r="WY28" t="n">
        <v/>
      </c>
      <c r="WZ28" t="n">
        <v/>
      </c>
      <c r="XA28" t="n">
        <v/>
      </c>
      <c r="XB28" t="n">
        <v/>
      </c>
      <c r="XC28" t="n">
        <v/>
      </c>
      <c r="XD28" t="n">
        <v/>
      </c>
      <c r="XE28" t="n">
        <v/>
      </c>
      <c r="XF28" t="n">
        <v/>
      </c>
      <c r="XG28" t="n">
        <v/>
      </c>
      <c r="XH28" t="n">
        <v/>
      </c>
      <c r="XI28" t="n">
        <v/>
      </c>
      <c r="XJ28" t="n">
        <v/>
      </c>
      <c r="XK28" t="n">
        <v/>
      </c>
      <c r="XL28" t="n">
        <v/>
      </c>
      <c r="XM28" t="n">
        <v/>
      </c>
      <c r="XN28" t="n">
        <v/>
      </c>
      <c r="XO28" t="n">
        <v/>
      </c>
      <c r="XP28" t="n">
        <v/>
      </c>
      <c r="XQ28" t="n">
        <v/>
      </c>
      <c r="XR28" t="n">
        <v/>
      </c>
      <c r="XS28" t="n">
        <v/>
      </c>
      <c r="XT28" t="n">
        <v/>
      </c>
      <c r="XU28" t="n">
        <v/>
      </c>
      <c r="XV28" t="n">
        <v/>
      </c>
      <c r="XW28" t="n">
        <v/>
      </c>
      <c r="XX28" t="n">
        <v/>
      </c>
      <c r="XY28" t="n">
        <v/>
      </c>
      <c r="XZ28" t="n">
        <v/>
      </c>
      <c r="YA28" t="n">
        <v/>
      </c>
      <c r="YB28" t="n">
        <v/>
      </c>
      <c r="YC28" t="n">
        <v/>
      </c>
      <c r="YD28" t="n">
        <v/>
      </c>
      <c r="YE28" t="n">
        <v/>
      </c>
      <c r="YF28" t="n">
        <v/>
      </c>
      <c r="YG28" t="n">
        <v/>
      </c>
      <c r="YH28" t="n">
        <v/>
      </c>
      <c r="YI28" t="n">
        <v/>
      </c>
      <c r="YJ28" t="n">
        <v/>
      </c>
      <c r="YK28" t="n">
        <v/>
      </c>
      <c r="YL28" t="n">
        <v/>
      </c>
      <c r="YM28" t="n">
        <v/>
      </c>
      <c r="YN28" t="n">
        <v/>
      </c>
      <c r="YO28" t="n">
        <v/>
      </c>
      <c r="YP28" t="n">
        <v/>
      </c>
      <c r="YQ28" t="n">
        <v/>
      </c>
      <c r="YR28" t="n">
        <v/>
      </c>
      <c r="YS28" t="n">
        <v/>
      </c>
      <c r="YT28" t="n">
        <v/>
      </c>
      <c r="YU28" t="n">
        <v/>
      </c>
      <c r="YV28" t="n">
        <v/>
      </c>
      <c r="YW28" t="n">
        <v/>
      </c>
      <c r="YX28" t="n">
        <v/>
      </c>
      <c r="YY28" t="n">
        <v/>
      </c>
      <c r="YZ28" t="n">
        <v/>
      </c>
      <c r="ZA28" t="n">
        <v/>
      </c>
      <c r="ZB28" t="n">
        <v/>
      </c>
      <c r="ZC28" t="n">
        <v/>
      </c>
      <c r="ZD28" t="n">
        <v/>
      </c>
      <c r="ZE28" t="n">
        <v/>
      </c>
      <c r="ZF28" t="n">
        <v/>
      </c>
      <c r="ZG28" t="n">
        <v/>
      </c>
      <c r="ZH28" t="n">
        <v/>
      </c>
      <c r="ZI28" t="n">
        <v/>
      </c>
      <c r="ZJ28" t="n">
        <v/>
      </c>
      <c r="ZK28" t="n">
        <v/>
      </c>
      <c r="ZL28" t="n">
        <v/>
      </c>
      <c r="ZM28" t="n">
        <v/>
      </c>
      <c r="ZN28" t="n">
        <v/>
      </c>
      <c r="ZO28" t="n">
        <v>100</v>
      </c>
      <c r="ZP28" t="n">
        <v/>
      </c>
      <c r="ZQ28" t="n">
        <v/>
      </c>
      <c r="ZR28" t="n">
        <v/>
      </c>
      <c r="ZS28" t="n">
        <v/>
      </c>
      <c r="ZT28" t="n">
        <v/>
      </c>
      <c r="ZU28" t="n">
        <v/>
      </c>
      <c r="ZV28" t="n">
        <v/>
      </c>
      <c r="ZW28" t="n">
        <v>3</v>
      </c>
      <c r="ZX28" t="n">
        <v/>
      </c>
      <c r="ZY28" t="n">
        <v/>
      </c>
      <c r="ZZ28" t="n">
        <v/>
      </c>
      <c r="AAA28" t="n">
        <v/>
      </c>
      <c r="AAB28" t="n">
        <v/>
      </c>
      <c r="AAC28" t="n">
        <v/>
      </c>
      <c r="AAD28" t="n">
        <v/>
      </c>
      <c r="AAE28" t="inlineStr">
        <is>
          <t>Pakan segar (misal: rumput)</t>
        </is>
      </c>
      <c r="AAF28" t="n">
        <v/>
      </c>
      <c r="AAG28" t="n">
        <v/>
      </c>
      <c r="AAH28" t="n">
        <v/>
      </c>
      <c r="AAI28" t="n">
        <v/>
      </c>
      <c r="AAJ28" t="n">
        <v/>
      </c>
      <c r="AAK28" t="n">
        <v/>
      </c>
      <c r="AAL28" t="inlineStr">
        <is>
          <t>Tidak</t>
        </is>
      </c>
      <c r="AAM28" t="n">
        <v/>
      </c>
      <c r="AAN28" t="n">
        <v/>
      </c>
      <c r="AAO28" t="n">
        <v/>
      </c>
      <c r="AAP28" t="n">
        <v/>
      </c>
      <c r="AAQ28" t="n">
        <v/>
      </c>
      <c r="AAR28" t="inlineStr">
        <is>
          <t>Ya</t>
        </is>
      </c>
      <c r="AAS28" t="inlineStr">
        <is>
          <t>Tidak pasti/ragu-ragu</t>
        </is>
      </c>
      <c r="AAT28" t="inlineStr">
        <is>
          <t>Dibuang ke selokan</t>
        </is>
      </c>
      <c r="AAU28" t="n">
        <v>0</v>
      </c>
      <c r="AAV28" t="n">
        <v>0</v>
      </c>
      <c r="AAW28" t="n">
        <v>0</v>
      </c>
      <c r="AAX28" t="n">
        <v>0</v>
      </c>
      <c r="AAY28" t="n">
        <v>0</v>
      </c>
      <c r="AAZ28" t="n">
        <v>0</v>
      </c>
      <c r="ABA28" t="n">
        <v>1</v>
      </c>
      <c r="ABB28" t="n">
        <v/>
      </c>
      <c r="ABC28" t="n">
        <v/>
      </c>
      <c r="ABD28" t="n">
        <v/>
      </c>
      <c r="ABE28" t="n">
        <v/>
      </c>
      <c r="ABF28" t="n">
        <v/>
      </c>
      <c r="ABG28" t="n">
        <v/>
      </c>
      <c r="ABH28" t="n">
        <v/>
      </c>
      <c r="ABI28" t="n">
        <v/>
      </c>
      <c r="ABJ28" t="n">
        <v/>
      </c>
      <c r="ABK28" t="n">
        <v/>
      </c>
      <c r="ABL28" t="n">
        <v/>
      </c>
      <c r="ABM28" t="n">
        <v/>
      </c>
      <c r="ABN28" t="n">
        <v/>
      </c>
      <c r="ABO28" t="n">
        <v/>
      </c>
      <c r="ABP28" t="n">
        <v/>
      </c>
      <c r="ABQ28" t="n">
        <v/>
      </c>
      <c r="ABR28" t="n">
        <v/>
      </c>
      <c r="ABS28" t="n">
        <v/>
      </c>
      <c r="ABT28" t="n">
        <v/>
      </c>
      <c r="ABU28" t="n">
        <v/>
      </c>
      <c r="ABV28" t="n">
        <v/>
      </c>
      <c r="ABW28" t="n">
        <v/>
      </c>
      <c r="ABX28" t="n">
        <v/>
      </c>
      <c r="ABY28" t="n">
        <v/>
      </c>
      <c r="ABZ28" t="n">
        <v/>
      </c>
      <c r="ACA28" t="n">
        <v/>
      </c>
      <c r="ACB28" t="n">
        <v/>
      </c>
      <c r="ACC28" t="n">
        <v/>
      </c>
      <c r="ACD28" t="n">
        <v/>
      </c>
      <c r="ACE28" t="n">
        <v/>
      </c>
      <c r="ACF28" t="n">
        <v/>
      </c>
      <c r="ACG28" t="n">
        <v/>
      </c>
      <c r="ACH28" t="n">
        <v/>
      </c>
      <c r="ACI28" t="n">
        <v/>
      </c>
      <c r="ACJ28" t="n">
        <v/>
      </c>
      <c r="ACK28" t="inlineStr">
        <is>
          <t>Tidak memiliki tempat untuk menyimpan</t>
        </is>
      </c>
      <c r="ACL28" t="n">
        <v>0</v>
      </c>
      <c r="ACM28" t="n">
        <v>1</v>
      </c>
      <c r="ACN28" t="n">
        <v>0</v>
      </c>
      <c r="ACO28" t="n">
        <v>0</v>
      </c>
      <c r="ACP28" t="n">
        <v>0</v>
      </c>
      <c r="ACQ28" t="n">
        <v>0</v>
      </c>
      <c r="ACR28" t="n">
        <v>0</v>
      </c>
      <c r="ACS28" t="n">
        <v/>
      </c>
      <c r="ACT28" t="inlineStr">
        <is>
          <t>Tidak</t>
        </is>
      </c>
      <c r="ACU28" t="inlineStr">
        <is>
          <t>Manfaat sangat kecil/terbatas</t>
        </is>
      </c>
      <c r="ACV28" t="inlineStr">
        <is>
          <t>Sama saja</t>
        </is>
      </c>
      <c r="ACW28" t="inlineStr">
        <is>
          <t>Tidak dapat menghemat uang dan/atau menambah pendapatan</t>
        </is>
      </c>
      <c r="ACX28" t="inlineStr">
        <is>
          <t>Netral/tidak tahu</t>
        </is>
      </c>
      <c r="ACY28" t="inlineStr">
        <is>
          <t>Anggota keluarga - Laki-laki dewasa Anggota keluarga - Perempuan dewasa Anggota keluarga - Anak-anak</t>
        </is>
      </c>
      <c r="ACZ28" t="n">
        <v>1</v>
      </c>
      <c r="ADA28" t="n">
        <v>1</v>
      </c>
      <c r="ADB28" t="n">
        <v>1</v>
      </c>
      <c r="ADC28" t="n">
        <v>0</v>
      </c>
      <c r="ADD28" t="inlineStr">
        <is>
          <t>Cukup puas</t>
        </is>
      </c>
      <c r="ADE28" t="inlineStr">
        <is>
          <t>Cukup puas</t>
        </is>
      </c>
      <c r="ADF28" t="inlineStr">
        <is>
          <t>Cukup puas</t>
        </is>
      </c>
      <c r="ADG28" t="inlineStr">
        <is>
          <t>Cukup puas</t>
        </is>
      </c>
      <c r="ADH28" t="inlineStr">
        <is>
          <t>Tidak</t>
        </is>
      </c>
      <c r="ADI28" t="n">
        <v/>
      </c>
      <c r="ADJ28" t="inlineStr">
        <is>
          <t>Cukup puas</t>
        </is>
      </c>
      <c r="ADK28" t="n">
        <v/>
      </c>
      <c r="ADL28" t="n">
        <v/>
      </c>
      <c r="ADM28" t="n">
        <v/>
      </c>
      <c r="ADN28" t="n">
        <v/>
      </c>
      <c r="ADO28" t="n">
        <v/>
      </c>
      <c r="ADP28" t="n">
        <v/>
      </c>
      <c r="ADQ28" t="n">
        <v/>
      </c>
      <c r="ADR28" t="n">
        <v/>
      </c>
      <c r="ADS28" t="n">
        <v/>
      </c>
      <c r="ADT28" t="n">
        <v/>
      </c>
      <c r="ADU28" t="inlineStr">
        <is>
          <t>Dibiarkan saja</t>
        </is>
      </c>
      <c r="ADV28" t="n">
        <v>0</v>
      </c>
      <c r="ADW28" t="n">
        <v>0</v>
      </c>
      <c r="ADX28" t="n">
        <v>0</v>
      </c>
      <c r="ADY28" t="n">
        <v>0</v>
      </c>
      <c r="ADZ28" t="n">
        <v>0</v>
      </c>
      <c r="AEA28" t="n">
        <v>0</v>
      </c>
      <c r="AEB28" t="n">
        <v>1</v>
      </c>
      <c r="AEC28" t="n">
        <v>0</v>
      </c>
      <c r="AED28" t="n">
        <v/>
      </c>
      <c r="AEE28" t="inlineStr">
        <is>
          <t>Lainnya</t>
        </is>
      </c>
      <c r="AEF28" t="inlineStr">
        <is>
          <t>Laporan kepada ketua kelompok</t>
        </is>
      </c>
      <c r="AEG28" t="inlineStr">
        <is>
          <t>Lainnya</t>
        </is>
      </c>
      <c r="AEH28" t="inlineStr">
        <is>
          <t>Meminta bantuan kepada ketua kelompok</t>
        </is>
      </c>
      <c r="AEI28" t="inlineStr">
        <is>
          <t>Tidak</t>
        </is>
      </c>
      <c r="AEJ28" t="inlineStr">
        <is>
          <t>Tidak pernah</t>
        </is>
      </c>
      <c r="AEK28" t="inlineStr">
        <is>
          <t>Lebih aman Dapat dibayar melalui skema kredit Mendapatkan subsidi</t>
        </is>
      </c>
      <c r="AEL28" t="n">
        <v>0</v>
      </c>
      <c r="AEM28" t="n">
        <v>0</v>
      </c>
      <c r="AEN28" t="n">
        <v>0</v>
      </c>
      <c r="AEO28" t="n">
        <v>0</v>
      </c>
      <c r="AEP28" t="n">
        <v>1</v>
      </c>
      <c r="AEQ28" t="n">
        <v>0</v>
      </c>
      <c r="AER28" t="n">
        <v>0</v>
      </c>
      <c r="AES28" t="n">
        <v>0</v>
      </c>
      <c r="AET28" t="n">
        <v>0</v>
      </c>
      <c r="AEU28" t="n">
        <v>1</v>
      </c>
      <c r="AEV28" t="n">
        <v>1</v>
      </c>
      <c r="AEW28" t="n">
        <v>0</v>
      </c>
      <c r="AEX28" t="n">
        <v/>
      </c>
      <c r="AEY28" t="inlineStr">
        <is>
          <t>Memasak lebih aman</t>
        </is>
      </c>
      <c r="AEZ28" t="n">
        <v/>
      </c>
      <c r="AFA28" t="inlineStr">
        <is>
          <t>Koperasi</t>
        </is>
      </c>
      <c r="AFB28" t="n">
        <v/>
      </c>
      <c r="AFC28" t="inlineStr">
        <is>
          <t>Iim Sari Cikahuripan-Digester 2026-02-04-13_8_2.jpeg</t>
        </is>
      </c>
      <c r="AFD28" t="inlineStr">
        <is>
          <t>https://kf.kobotoolbox.org/api/v2/assets/avstPQqLr3Ab3ZdcVTXZ6f/data/685592950/attachments/attj8XpxCd2ibD8h8UzGGgfc/</t>
        </is>
      </c>
      <c r="AFE28" t="inlineStr">
        <is>
          <t>Iim Sari Cikahuripan-Konvensasi 2026-02-04-13_8_14.jpeg</t>
        </is>
      </c>
      <c r="AFF28" t="inlineStr">
        <is>
          <t>https://kf.kobotoolbox.org/api/v2/assets/avstPQqLr3Ab3ZdcVTXZ6f/data/685592950/attachments/attK7sH8GMD6QHudN7yp6idJ/</t>
        </is>
      </c>
      <c r="AFG28" t="inlineStr">
        <is>
          <t>Ano</t>
        </is>
      </c>
      <c r="AFH28" t="n">
        <v/>
      </c>
      <c r="AFI28" t="n">
        <v/>
      </c>
    </row>
    <row r="29">
      <c r="A29" s="93" t="n">
        <v>46083</v>
      </c>
      <c r="B29" s="93" t="n">
        <v>46085</v>
      </c>
      <c r="C29" t="inlineStr">
        <is>
          <t>ano</t>
        </is>
      </c>
      <c r="D29" t="inlineStr">
        <is>
          <t>imay</t>
        </is>
      </c>
      <c r="E29" t="n">
        <v>85603465507</v>
      </c>
      <c r="F29" t="inlineStr">
        <is>
          <t>-7.184556 107.56739 0 0</t>
        </is>
      </c>
      <c r="G29" t="n">
        <v>-7.184556</v>
      </c>
      <c r="H29" t="n">
        <v>107.56739</v>
      </c>
      <c r="I29" t="n">
        <v>0</v>
      </c>
      <c r="J29" t="n">
        <v>0</v>
      </c>
      <c r="K29" t="inlineStr">
        <is>
          <t>-7.184556, 107.567390.</t>
        </is>
      </c>
      <c r="L29" t="inlineStr">
        <is>
          <t>-7.184597 107.567339 0 0</t>
        </is>
      </c>
      <c r="M29" t="n">
        <v>-7.184597</v>
      </c>
      <c r="N29" t="n">
        <v>107.567339</v>
      </c>
      <c r="O29" t="n">
        <v>0</v>
      </c>
      <c r="P29" t="n">
        <v>0</v>
      </c>
      <c r="Q29" t="inlineStr">
        <is>
          <t>-7.184597, 107.567339</t>
        </is>
      </c>
      <c r="R29" t="inlineStr">
        <is>
          <t>Jawa Barat</t>
        </is>
      </c>
      <c r="S29" t="n">
        <v>0</v>
      </c>
      <c r="T29" t="n">
        <v>0</v>
      </c>
      <c r="U29" t="n">
        <v>1</v>
      </c>
      <c r="V29" t="n">
        <v>0</v>
      </c>
      <c r="W29" t="n">
        <v>0</v>
      </c>
      <c r="X29" t="n">
        <v>0</v>
      </c>
      <c r="Y29" t="n">
        <v>0</v>
      </c>
      <c r="Z29" t="n">
        <v>0</v>
      </c>
      <c r="AA29" t="n">
        <v>0</v>
      </c>
      <c r="AB29" t="n">
        <v>0</v>
      </c>
      <c r="AC29" t="inlineStr">
        <is>
          <t>BANDUNG</t>
        </is>
      </c>
      <c r="AD29" t="inlineStr">
        <is>
          <t>PANGALENGAN</t>
        </is>
      </c>
      <c r="AE29" t="inlineStr">
        <is>
          <t>MARGAMEKAR</t>
        </is>
      </c>
      <c r="AF29" t="inlineStr">
        <is>
          <t>MASON GRUP UJUNG BERUNG</t>
        </is>
      </c>
      <c r="AG29" t="inlineStr">
        <is>
          <t>UBP0100</t>
        </is>
      </c>
      <c r="AH29" t="n">
        <v>7</v>
      </c>
      <c r="AI29" t="inlineStr">
        <is>
          <t>VPA2</t>
        </is>
      </c>
      <c r="AJ29" t="inlineStr">
        <is>
          <t>Aktif</t>
        </is>
      </c>
      <c r="AK29" t="n">
        <v>67</v>
      </c>
      <c r="AL29" t="inlineStr">
        <is>
          <t>Laki-laki</t>
        </is>
      </c>
      <c r="AM29" t="inlineStr">
        <is>
          <t>Sudah menikah</t>
        </is>
      </c>
      <c r="AN29" t="inlineStr">
        <is>
          <t>SD/Sederajat</t>
        </is>
      </c>
      <c r="AO29" t="inlineStr">
        <is>
          <t>Peternak</t>
        </is>
      </c>
      <c r="AP29" t="n">
        <v>0</v>
      </c>
      <c r="AQ29" t="n">
        <v>1</v>
      </c>
      <c r="AR29" t="n">
        <v>0</v>
      </c>
      <c r="AS29" t="n">
        <v>0</v>
      </c>
      <c r="AT29" t="n">
        <v>0</v>
      </c>
      <c r="AU29" t="n">
        <v>0</v>
      </c>
      <c r="AV29" t="n">
        <v>0</v>
      </c>
      <c r="AW29" t="n">
        <v>0</v>
      </c>
      <c r="AX29" t="n">
        <v/>
      </c>
      <c r="AY29" t="inlineStr">
        <is>
          <t>Tidak ada</t>
        </is>
      </c>
      <c r="AZ29" t="n">
        <v>0</v>
      </c>
      <c r="BA29" t="n">
        <v>0</v>
      </c>
      <c r="BB29" t="n">
        <v>0</v>
      </c>
      <c r="BC29" t="n">
        <v>0</v>
      </c>
      <c r="BD29" t="n">
        <v>0</v>
      </c>
      <c r="BE29" t="n">
        <v>0</v>
      </c>
      <c r="BF29" t="n">
        <v>0</v>
      </c>
      <c r="BG29" t="n">
        <v>1</v>
      </c>
      <c r="BH29" t="n">
        <v/>
      </c>
      <c r="BI29" t="inlineStr">
        <is>
          <t>Rp1.500.000 - Rp2.500.000</t>
        </is>
      </c>
      <c r="BJ29" t="n">
        <v>2</v>
      </c>
      <c r="BK29" t="n">
        <v>1</v>
      </c>
      <c r="BL29" t="n">
        <v>1</v>
      </c>
      <c r="BM29" t="n">
        <v>0</v>
      </c>
      <c r="BN29" t="inlineStr">
        <is>
          <t>Milik sendiri</t>
        </is>
      </c>
      <c r="BO29" t="inlineStr">
        <is>
          <t>Semi-permanen (semen dan kayu)</t>
        </is>
      </c>
      <c r="BP29" t="n">
        <v>0</v>
      </c>
      <c r="BQ29" t="n">
        <v>1</v>
      </c>
      <c r="BR29" t="n">
        <v>0</v>
      </c>
      <c r="BS29" t="n">
        <v>0</v>
      </c>
      <c r="BT29" t="n">
        <v>0</v>
      </c>
      <c r="BU29" t="n">
        <v/>
      </c>
      <c r="BV29" t="inlineStr">
        <is>
          <t>Semen</t>
        </is>
      </c>
      <c r="BW29" t="n">
        <v>0</v>
      </c>
      <c r="BX29" t="n">
        <v>1</v>
      </c>
      <c r="BY29" t="n">
        <v>0</v>
      </c>
      <c r="BZ29" t="n">
        <v>0</v>
      </c>
      <c r="CA29" t="n">
        <v>0</v>
      </c>
      <c r="CB29" t="n">
        <v/>
      </c>
      <c r="CC29" t="inlineStr">
        <is>
          <t>Genting</t>
        </is>
      </c>
      <c r="CD29" t="n">
        <v>0</v>
      </c>
      <c r="CE29" t="n">
        <v>0</v>
      </c>
      <c r="CF29" t="n">
        <v>0</v>
      </c>
      <c r="CG29" t="n">
        <v>0</v>
      </c>
      <c r="CH29" t="n">
        <v>0</v>
      </c>
      <c r="CI29" t="n">
        <v>1</v>
      </c>
      <c r="CJ29" t="n">
        <v>0</v>
      </c>
      <c r="CK29" t="n">
        <v/>
      </c>
      <c r="CL29" t="inlineStr">
        <is>
          <t>Ya</t>
        </is>
      </c>
      <c r="CM29" t="n">
        <v>2019</v>
      </c>
      <c r="CN29" t="inlineStr">
        <is>
          <t>Fixed-Dome (Kubah Tetap)</t>
        </is>
      </c>
      <c r="CO29" t="inlineStr">
        <is>
          <t>4 m³ (2-3 ekor sapi, ±3 jam memasak/hari, ±30 kg slurry/hari)</t>
        </is>
      </c>
      <c r="CP29" t="inlineStr">
        <is>
          <t>Koperasi</t>
        </is>
      </c>
      <c r="CQ29" t="n">
        <v>0</v>
      </c>
      <c r="CR29" t="n">
        <v>0</v>
      </c>
      <c r="CS29" t="n">
        <v>0</v>
      </c>
      <c r="CT29" t="n">
        <v>0</v>
      </c>
      <c r="CU29" t="n">
        <v>0</v>
      </c>
      <c r="CV29" t="n">
        <v>0</v>
      </c>
      <c r="CW29" t="n">
        <v>1</v>
      </c>
      <c r="CX29" t="n">
        <v>0</v>
      </c>
      <c r="CY29" t="inlineStr">
        <is>
          <t>Anggota keluarga - laki-laki Anggota keluarga - perempuan dewasa</t>
        </is>
      </c>
      <c r="CZ29" t="n">
        <v>1</v>
      </c>
      <c r="DA29" t="n">
        <v>1</v>
      </c>
      <c r="DB29" t="n">
        <v>0</v>
      </c>
      <c r="DC29" t="n">
        <v/>
      </c>
      <c r="DD29" t="inlineStr">
        <is>
          <t>Anggota keluarga - laki-laki Anggota keluarga - perempuan dewasa CPO atau pendamping</t>
        </is>
      </c>
      <c r="DE29" t="n">
        <v>1</v>
      </c>
      <c r="DF29" t="n">
        <v>1</v>
      </c>
      <c r="DG29" t="n">
        <v>1</v>
      </c>
      <c r="DH29" t="n">
        <v>0</v>
      </c>
      <c r="DI29" t="n">
        <v/>
      </c>
      <c r="DJ29" t="inlineStr">
        <is>
          <t>CPO atau pendamping</t>
        </is>
      </c>
      <c r="DK29" t="n">
        <v>0</v>
      </c>
      <c r="DL29" t="n">
        <v>0</v>
      </c>
      <c r="DM29" t="n">
        <v>1</v>
      </c>
      <c r="DN29" t="n">
        <v>0</v>
      </c>
      <c r="DO29" t="n">
        <v/>
      </c>
      <c r="DP29" t="inlineStr">
        <is>
          <t>Ya</t>
        </is>
      </c>
      <c r="DQ29" t="n">
        <v/>
      </c>
      <c r="DR29" t="n">
        <v/>
      </c>
      <c r="DS29" t="n">
        <v/>
      </c>
      <c r="DT29" t="n">
        <v/>
      </c>
      <c r="DU29" t="n">
        <v/>
      </c>
      <c r="DV29" t="n">
        <v/>
      </c>
      <c r="DW29" t="n">
        <v/>
      </c>
      <c r="DX29" t="n">
        <v/>
      </c>
      <c r="DY29" t="n">
        <v/>
      </c>
      <c r="DZ29" t="n">
        <v/>
      </c>
      <c r="EA29" t="n">
        <v/>
      </c>
      <c r="EB29" t="n">
        <v/>
      </c>
      <c r="EC29" t="n">
        <v/>
      </c>
      <c r="ED29" t="n">
        <v/>
      </c>
      <c r="EE29" t="n">
        <v/>
      </c>
      <c r="EF29" t="n">
        <v/>
      </c>
      <c r="EG29" t="n">
        <v/>
      </c>
      <c r="EH29" t="n">
        <v/>
      </c>
      <c r="EI29" t="inlineStr">
        <is>
          <t>Tidak ada masalah</t>
        </is>
      </c>
      <c r="EJ29" t="n">
        <v>0</v>
      </c>
      <c r="EK29" t="n">
        <v>0</v>
      </c>
      <c r="EL29" t="n">
        <v>0</v>
      </c>
      <c r="EM29" t="n">
        <v>1</v>
      </c>
      <c r="EN29" t="n">
        <v>0</v>
      </c>
      <c r="EO29" t="n">
        <v/>
      </c>
      <c r="EP29" t="inlineStr">
        <is>
          <t>Ya, tetapi kurang jelas dan sulit diikuti</t>
        </is>
      </c>
      <c r="EQ29" t="inlineStr">
        <is>
          <t>Bukan pelatihan</t>
        </is>
      </c>
      <c r="ER29" t="inlineStr">
        <is>
          <t>CPO atau pendamping</t>
        </is>
      </c>
      <c r="ES29" t="n">
        <v>1</v>
      </c>
      <c r="ET29" t="n">
        <v>0</v>
      </c>
      <c r="EU29" t="n">
        <v>0</v>
      </c>
      <c r="EV29" t="n">
        <v>0</v>
      </c>
      <c r="EW29" t="n">
        <v/>
      </c>
      <c r="EX29" t="inlineStr">
        <is>
          <t>Anggota keluarga - Laki-laki</t>
        </is>
      </c>
      <c r="EY29" t="n">
        <v>1</v>
      </c>
      <c r="EZ29" t="n">
        <v>0</v>
      </c>
      <c r="FA29" t="n">
        <v>0</v>
      </c>
      <c r="FB29" t="n">
        <v/>
      </c>
      <c r="FC29" t="inlineStr">
        <is>
          <t>Setiap hari</t>
        </is>
      </c>
      <c r="FD29" t="n">
        <v/>
      </c>
      <c r="FE29" t="inlineStr">
        <is>
          <t>Mengetahui</t>
        </is>
      </c>
      <c r="FF29" t="inlineStr">
        <is>
          <t>Selalu (setiap hari)</t>
        </is>
      </c>
      <c r="FG29" t="inlineStr">
        <is>
          <t>Mengetahui</t>
        </is>
      </c>
      <c r="FH29" t="inlineStr">
        <is>
          <t>Selalu (setiap hari)</t>
        </is>
      </c>
      <c r="FI29" t="inlineStr">
        <is>
          <t>Mengetahui</t>
        </is>
      </c>
      <c r="FJ29" t="inlineStr">
        <is>
          <t>Selalu (setiap hari)</t>
        </is>
      </c>
      <c r="FK29" t="inlineStr">
        <is>
          <t>Tidak mengetahui</t>
        </is>
      </c>
      <c r="FL29" t="inlineStr">
        <is>
          <t>Tidak pernah</t>
        </is>
      </c>
      <c r="FM29" t="inlineStr">
        <is>
          <t>Mengetahui</t>
        </is>
      </c>
      <c r="FN29" t="inlineStr">
        <is>
          <t>Jarang (setiap bulan atau lebih)</t>
        </is>
      </c>
      <c r="FO29" t="inlineStr">
        <is>
          <t>Mengetahui</t>
        </is>
      </c>
      <c r="FP29" t="inlineStr">
        <is>
          <t>Selalu (setiap hari)</t>
        </is>
      </c>
      <c r="FQ29" t="inlineStr">
        <is>
          <t>Mengetahui</t>
        </is>
      </c>
      <c r="FR29" t="inlineStr">
        <is>
          <t>Ya</t>
        </is>
      </c>
      <c r="FS29" t="inlineStr">
        <is>
          <t>Mengetahui</t>
        </is>
      </c>
      <c r="FT29" t="inlineStr">
        <is>
          <t>Ya, selalu</t>
        </is>
      </c>
      <c r="FU29" t="inlineStr">
        <is>
          <t>Laki-laki dewasa</t>
        </is>
      </c>
      <c r="FV29" t="n">
        <v>1</v>
      </c>
      <c r="FW29" t="n">
        <v>0</v>
      </c>
      <c r="FX29" t="n">
        <v>0</v>
      </c>
      <c r="FY29" t="n">
        <v>0</v>
      </c>
      <c r="FZ29" t="inlineStr">
        <is>
          <t>Memahami</t>
        </is>
      </c>
      <c r="GA29" t="inlineStr">
        <is>
          <t>CPO</t>
        </is>
      </c>
      <c r="GB29" t="n">
        <v>1</v>
      </c>
      <c r="GC29" t="n">
        <v>0</v>
      </c>
      <c r="GD29" t="n">
        <v>0</v>
      </c>
      <c r="GE29" t="n">
        <v>0</v>
      </c>
      <c r="GF29" t="n">
        <v/>
      </c>
      <c r="GG29" t="inlineStr">
        <is>
          <t>Selalu</t>
        </is>
      </c>
      <c r="GH29" t="inlineStr">
        <is>
          <t>Tidak</t>
        </is>
      </c>
      <c r="GI29" t="n">
        <v/>
      </c>
      <c r="GJ29" t="n">
        <v/>
      </c>
      <c r="GK29" t="n">
        <v/>
      </c>
      <c r="GL29" t="n">
        <v/>
      </c>
      <c r="GM29" t="n">
        <v/>
      </c>
      <c r="GN29" t="n">
        <v/>
      </c>
      <c r="GO29" t="n">
        <v/>
      </c>
      <c r="GP29" t="inlineStr">
        <is>
          <t>Sebagian</t>
        </is>
      </c>
      <c r="GQ29" t="inlineStr">
        <is>
          <t>LPG</t>
        </is>
      </c>
      <c r="GR29" t="n">
        <v>1</v>
      </c>
      <c r="GS29" t="n">
        <v>0</v>
      </c>
      <c r="GT29" t="n">
        <v>0</v>
      </c>
      <c r="GU29" t="n">
        <v>0</v>
      </c>
      <c r="GV29" t="n">
        <v>0</v>
      </c>
      <c r="GW29" t="n">
        <v>0</v>
      </c>
      <c r="GX29" t="n">
        <v>0</v>
      </c>
      <c r="GY29" t="n">
        <v/>
      </c>
      <c r="GZ29" t="inlineStr">
        <is>
          <t>Ya</t>
        </is>
      </c>
      <c r="HA29" t="n">
        <v/>
      </c>
      <c r="HB29" t="n">
        <v/>
      </c>
      <c r="HC29" t="n">
        <v/>
      </c>
      <c r="HD29" t="n">
        <v/>
      </c>
      <c r="HE29" t="n">
        <v>12</v>
      </c>
      <c r="HF29" t="n">
        <v>100000</v>
      </c>
      <c r="HG29" t="n">
        <v>6</v>
      </c>
      <c r="HH29" t="n">
        <v>50000</v>
      </c>
      <c r="HI29" t="n">
        <v/>
      </c>
      <c r="HJ29" t="n">
        <v/>
      </c>
      <c r="HK29" t="n">
        <v/>
      </c>
      <c r="HL29" t="n">
        <v/>
      </c>
      <c r="HM29" t="n">
        <v/>
      </c>
      <c r="HN29" t="n">
        <v/>
      </c>
      <c r="HO29" t="n">
        <v/>
      </c>
      <c r="HP29" t="n">
        <v/>
      </c>
      <c r="HQ29" t="n">
        <v/>
      </c>
      <c r="HR29" t="n">
        <v/>
      </c>
      <c r="HS29" t="n">
        <v/>
      </c>
      <c r="HT29" t="n">
        <v/>
      </c>
      <c r="HU29" t="n">
        <v/>
      </c>
      <c r="HV29" t="n">
        <v/>
      </c>
      <c r="HW29" t="n">
        <v/>
      </c>
      <c r="HX29" t="n">
        <v/>
      </c>
      <c r="HY29" t="n">
        <v/>
      </c>
      <c r="HZ29" t="n">
        <v/>
      </c>
      <c r="IA29" t="n">
        <v>6</v>
      </c>
      <c r="IB29" t="n">
        <v>50000</v>
      </c>
      <c r="IC29" t="n">
        <v/>
      </c>
      <c r="ID29" t="n">
        <v/>
      </c>
      <c r="IE29" t="n">
        <v/>
      </c>
      <c r="IF29" t="n">
        <v/>
      </c>
      <c r="IG29" t="n">
        <v/>
      </c>
      <c r="IH29" t="n">
        <v/>
      </c>
      <c r="II29" t="n">
        <v/>
      </c>
      <c r="IJ29" t="n">
        <v/>
      </c>
      <c r="IK29" t="inlineStr">
        <is>
          <t>65-80 kg</t>
        </is>
      </c>
      <c r="IL29" t="inlineStr">
        <is>
          <t>1-3 jam</t>
        </is>
      </c>
      <c r="IM29" t="inlineStr">
        <is>
          <t>Ya</t>
        </is>
      </c>
      <c r="IN29" t="inlineStr">
        <is>
          <t>Tidak</t>
        </is>
      </c>
      <c r="IO29" t="inlineStr">
        <is>
          <t>Tidak ada perubahan</t>
        </is>
      </c>
      <c r="IP29" t="n">
        <v/>
      </c>
      <c r="IQ29" t="inlineStr">
        <is>
          <t>Tidak pernah</t>
        </is>
      </c>
      <c r="IR29" t="n">
        <v/>
      </c>
      <c r="IS29" t="n">
        <v/>
      </c>
      <c r="IT29" t="n">
        <v/>
      </c>
      <c r="IU29" t="n">
        <v/>
      </c>
      <c r="IV29" t="n">
        <v/>
      </c>
      <c r="IW29" t="n">
        <v/>
      </c>
      <c r="IX29" t="n">
        <v/>
      </c>
      <c r="IY29" t="n">
        <v/>
      </c>
      <c r="IZ29" t="inlineStr">
        <is>
          <t>Tidak pernah</t>
        </is>
      </c>
      <c r="JA29" t="n">
        <v/>
      </c>
      <c r="JB29" t="n">
        <v/>
      </c>
      <c r="JC29" t="n">
        <v/>
      </c>
      <c r="JD29" t="n">
        <v/>
      </c>
      <c r="JE29" t="n">
        <v/>
      </c>
      <c r="JF29" t="n">
        <v/>
      </c>
      <c r="JG29" t="n">
        <v/>
      </c>
      <c r="JH29" t="n">
        <v/>
      </c>
      <c r="JI29" t="inlineStr">
        <is>
          <t>Tidak pernah</t>
        </is>
      </c>
      <c r="JJ29" t="n">
        <v/>
      </c>
      <c r="JK29" t="n">
        <v/>
      </c>
      <c r="JL29" t="n">
        <v/>
      </c>
      <c r="JM29" t="n">
        <v/>
      </c>
      <c r="JN29" t="n">
        <v/>
      </c>
      <c r="JO29" t="n">
        <v/>
      </c>
      <c r="JP29" t="n">
        <v/>
      </c>
      <c r="JQ29" t="n">
        <v/>
      </c>
      <c r="JR29" t="inlineStr">
        <is>
          <t>Tidak pernah</t>
        </is>
      </c>
      <c r="JS29" t="n">
        <v/>
      </c>
      <c r="JT29" t="n">
        <v/>
      </c>
      <c r="JU29" t="n">
        <v/>
      </c>
      <c r="JV29" t="n">
        <v/>
      </c>
      <c r="JW29" t="n">
        <v/>
      </c>
      <c r="JX29" t="n">
        <v/>
      </c>
      <c r="JY29" t="n">
        <v/>
      </c>
      <c r="JZ29" t="n">
        <v/>
      </c>
      <c r="KA29" t="inlineStr">
        <is>
          <t>Tidak pernah</t>
        </is>
      </c>
      <c r="KB29" t="n">
        <v/>
      </c>
      <c r="KC29" t="n">
        <v/>
      </c>
      <c r="KD29" t="n">
        <v/>
      </c>
      <c r="KE29" t="n">
        <v/>
      </c>
      <c r="KF29" t="n">
        <v/>
      </c>
      <c r="KG29" t="n">
        <v/>
      </c>
      <c r="KH29" t="n">
        <v/>
      </c>
      <c r="KI29" t="n">
        <v/>
      </c>
      <c r="KJ29" t="inlineStr">
        <is>
          <t>Tidak pernah</t>
        </is>
      </c>
      <c r="KK29" t="n">
        <v/>
      </c>
      <c r="KL29" t="n">
        <v/>
      </c>
      <c r="KM29" t="n">
        <v/>
      </c>
      <c r="KN29" t="n">
        <v/>
      </c>
      <c r="KO29" t="n">
        <v/>
      </c>
      <c r="KP29" t="n">
        <v/>
      </c>
      <c r="KQ29" t="n">
        <v/>
      </c>
      <c r="KR29" t="n">
        <v/>
      </c>
      <c r="KS29" t="inlineStr">
        <is>
          <t>Tidak ada perubahan</t>
        </is>
      </c>
      <c r="KT29" t="inlineStr">
        <is>
          <t>0-1 kali</t>
        </is>
      </c>
      <c r="KU29" t="inlineStr">
        <is>
          <t>0-1 kali</t>
        </is>
      </c>
      <c r="KV29" t="inlineStr">
        <is>
          <t>Tidak ada</t>
        </is>
      </c>
      <c r="KW29" t="n">
        <v>0</v>
      </c>
      <c r="KX29" t="n">
        <v>0</v>
      </c>
      <c r="KY29" t="n">
        <v>0</v>
      </c>
      <c r="KZ29" t="n">
        <v>1</v>
      </c>
      <c r="LA29" t="inlineStr">
        <is>
          <t>Tidak ada perubahan</t>
        </is>
      </c>
      <c r="LB29" t="inlineStr">
        <is>
          <t>Tidak ada perubahan</t>
        </is>
      </c>
      <c r="LC29" t="n">
        <v>0</v>
      </c>
      <c r="LD29" t="n">
        <v>7</v>
      </c>
      <c r="LE29" t="n">
        <v>0</v>
      </c>
      <c r="LF29" t="n">
        <v>0</v>
      </c>
      <c r="LG29" t="inlineStr">
        <is>
          <t>Tidak</t>
        </is>
      </c>
      <c r="LH29" t="n">
        <v/>
      </c>
      <c r="LI29" t="inlineStr">
        <is>
          <t>Tidak ada perubahan</t>
        </is>
      </c>
      <c r="LJ29" t="n">
        <v/>
      </c>
      <c r="LK29" t="n">
        <v/>
      </c>
      <c r="LL29" t="n">
        <v/>
      </c>
      <c r="LM29" t="n">
        <v/>
      </c>
      <c r="LN29" t="n">
        <v/>
      </c>
      <c r="LO29" t="n">
        <v/>
      </c>
      <c r="LP29" t="n">
        <v/>
      </c>
      <c r="LQ29" t="n">
        <v/>
      </c>
      <c r="LR29" t="n">
        <v/>
      </c>
      <c r="LS29" t="n">
        <v>30</v>
      </c>
      <c r="LT29" t="n">
        <v>0</v>
      </c>
      <c r="LU29" t="n">
        <v>0</v>
      </c>
      <c r="LV29" t="n">
        <v>30</v>
      </c>
      <c r="LW29" t="n">
        <v>0</v>
      </c>
      <c r="LX29" t="n">
        <v>0</v>
      </c>
      <c r="LY29" t="n">
        <v>15</v>
      </c>
      <c r="LZ29" t="n">
        <v>0</v>
      </c>
      <c r="MA29" t="n">
        <v>0</v>
      </c>
      <c r="MB29" t="inlineStr">
        <is>
          <t>Tidak</t>
        </is>
      </c>
      <c r="MC29" t="n">
        <v>0</v>
      </c>
      <c r="MD29" t="n">
        <v>0</v>
      </c>
      <c r="ME29" t="n">
        <v>40</v>
      </c>
      <c r="MF29" t="n">
        <v>20</v>
      </c>
      <c r="MG29" t="n">
        <v>0</v>
      </c>
      <c r="MH29" t="n">
        <v>0</v>
      </c>
      <c r="MI29" t="n">
        <v/>
      </c>
      <c r="MJ29" t="n">
        <v/>
      </c>
      <c r="MK29" t="n">
        <v/>
      </c>
      <c r="ML29" t="n">
        <v/>
      </c>
      <c r="MM29" t="n">
        <v/>
      </c>
      <c r="MN29" t="n">
        <v/>
      </c>
      <c r="MO29" t="n">
        <v/>
      </c>
      <c r="MP29" t="n">
        <v/>
      </c>
      <c r="MQ29" t="n">
        <v/>
      </c>
      <c r="MR29" t="inlineStr">
        <is>
          <t>Tidak ada waktu yang dihemat</t>
        </is>
      </c>
      <c r="MS29" t="n">
        <v/>
      </c>
      <c r="MT29" t="inlineStr">
        <is>
          <t>Tidak ada waktu yang dihemat</t>
        </is>
      </c>
      <c r="MU29" t="inlineStr">
        <is>
          <t>Tidak</t>
        </is>
      </c>
      <c r="MV29" t="n">
        <v/>
      </c>
      <c r="MW29" t="n">
        <v/>
      </c>
      <c r="MX29" t="n">
        <v/>
      </c>
      <c r="MY29" t="n">
        <v/>
      </c>
      <c r="MZ29" t="n">
        <v/>
      </c>
      <c r="NA29" t="n">
        <v/>
      </c>
      <c r="NB29" t="n">
        <v/>
      </c>
      <c r="NC29" t="n">
        <v/>
      </c>
      <c r="ND29" t="n">
        <v/>
      </c>
      <c r="NE29" t="n">
        <v/>
      </c>
      <c r="NF29" t="n">
        <v/>
      </c>
      <c r="NG29" t="n">
        <v/>
      </c>
      <c r="NH29" t="n">
        <v/>
      </c>
      <c r="NI29" t="n">
        <v/>
      </c>
      <c r="NJ29" t="n">
        <v/>
      </c>
      <c r="NK29" t="n">
        <v/>
      </c>
      <c r="NL29" t="inlineStr">
        <is>
          <t>Ya</t>
        </is>
      </c>
      <c r="NM29" t="inlineStr">
        <is>
          <t>100% dana hibah</t>
        </is>
      </c>
      <c r="NN29" t="inlineStr">
        <is>
          <t>0 (100% sumber pembiayaan dari hibah)</t>
        </is>
      </c>
      <c r="NO29" t="inlineStr">
        <is>
          <t>Program CSR perusahaan</t>
        </is>
      </c>
      <c r="NP29" t="n">
        <v/>
      </c>
      <c r="NQ29" t="n">
        <v/>
      </c>
      <c r="NR29" t="n">
        <v/>
      </c>
      <c r="NS29" t="n">
        <v/>
      </c>
      <c r="NT29" t="n">
        <v/>
      </c>
      <c r="NU29" t="n">
        <v/>
      </c>
      <c r="NV29" t="n">
        <v/>
      </c>
      <c r="NW29" t="n">
        <v/>
      </c>
      <c r="NX29" t="inlineStr">
        <is>
          <t>Sama saja</t>
        </is>
      </c>
      <c r="NY29" t="n">
        <v>180</v>
      </c>
      <c r="NZ29" t="n">
        <v>0</v>
      </c>
      <c r="OA29" t="n">
        <v>0</v>
      </c>
      <c r="OB29" t="n">
        <v>30</v>
      </c>
      <c r="OC29" t="n">
        <v>0</v>
      </c>
      <c r="OD29" t="n">
        <v>0</v>
      </c>
      <c r="OE29" t="inlineStr">
        <is>
          <t>Tidak ada perubahan</t>
        </is>
      </c>
      <c r="OF29" t="inlineStr">
        <is>
          <t>Sama saja (tidak ada perbedaan waktu memasak MAUPUN rasa/bau makanan bila dibandingkan penggunaan sebelumnya)</t>
        </is>
      </c>
      <c r="OG29" t="inlineStr">
        <is>
          <t>Ya</t>
        </is>
      </c>
      <c r="OH29" t="n">
        <v>0</v>
      </c>
      <c r="OI29" t="n">
        <v>3</v>
      </c>
      <c r="OJ29" t="n">
        <v>0</v>
      </c>
      <c r="OK29" t="n">
        <v>0</v>
      </c>
      <c r="OL29" t="n">
        <v>0</v>
      </c>
      <c r="OM29" t="n">
        <v>0</v>
      </c>
      <c r="ON29" t="n">
        <v>0</v>
      </c>
      <c r="OO29" t="n">
        <v>0</v>
      </c>
      <c r="OP29" t="inlineStr">
        <is>
          <t>Sapi perah</t>
        </is>
      </c>
      <c r="OQ29" t="n">
        <v>0</v>
      </c>
      <c r="OR29" t="n">
        <v>1</v>
      </c>
      <c r="OS29" t="n">
        <v>0</v>
      </c>
      <c r="OT29" t="n">
        <v>0</v>
      </c>
      <c r="OU29" t="n">
        <v>0</v>
      </c>
      <c r="OV29" t="n">
        <v>0</v>
      </c>
      <c r="OW29" t="n">
        <v>0</v>
      </c>
      <c r="OX29" t="n">
        <v>0</v>
      </c>
      <c r="OY29" t="n">
        <v>0</v>
      </c>
      <c r="OZ29" t="inlineStr">
        <is>
          <t>Sapi perah</t>
        </is>
      </c>
      <c r="PA29" t="n">
        <v>0</v>
      </c>
      <c r="PB29" t="n">
        <v>1</v>
      </c>
      <c r="PC29" t="n">
        <v>0</v>
      </c>
      <c r="PD29" t="n">
        <v>0</v>
      </c>
      <c r="PE29" t="n">
        <v>0</v>
      </c>
      <c r="PF29" t="n">
        <v>0</v>
      </c>
      <c r="PG29" t="n">
        <v>0</v>
      </c>
      <c r="PH29" t="n">
        <v>0</v>
      </c>
      <c r="PI29" t="n">
        <v>0</v>
      </c>
      <c r="PJ29" t="inlineStr">
        <is>
          <t>Tidak ada</t>
        </is>
      </c>
      <c r="PK29" t="n">
        <v>0</v>
      </c>
      <c r="PL29" t="n">
        <v>0</v>
      </c>
      <c r="PM29" t="n">
        <v>0</v>
      </c>
      <c r="PN29" t="n">
        <v>0</v>
      </c>
      <c r="PO29" t="n">
        <v>0</v>
      </c>
      <c r="PP29" t="n">
        <v>0</v>
      </c>
      <c r="PQ29" t="n">
        <v>0</v>
      </c>
      <c r="PR29" t="n">
        <v>0</v>
      </c>
      <c r="PS29" t="n">
        <v>1</v>
      </c>
      <c r="PT29" t="n">
        <v/>
      </c>
      <c r="PU29" t="n">
        <v/>
      </c>
      <c r="PV29" t="n">
        <v/>
      </c>
      <c r="PW29" t="n">
        <v/>
      </c>
      <c r="PX29" t="n">
        <v/>
      </c>
      <c r="PY29" t="n">
        <v/>
      </c>
      <c r="PZ29" t="n">
        <v/>
      </c>
      <c r="QA29" t="n">
        <v/>
      </c>
      <c r="QB29" t="n">
        <v/>
      </c>
      <c r="QC29" t="n">
        <v/>
      </c>
      <c r="QD29" t="n">
        <v/>
      </c>
      <c r="QE29" t="inlineStr">
        <is>
          <t>1-Disebarkan ke lahan terbuka</t>
        </is>
      </c>
      <c r="QF29" t="n">
        <v>0</v>
      </c>
      <c r="QG29" t="n">
        <v>0</v>
      </c>
      <c r="QH29" t="n">
        <v>0</v>
      </c>
      <c r="QI29" t="n">
        <v>0</v>
      </c>
      <c r="QJ29" t="n">
        <v>0</v>
      </c>
      <c r="QK29" t="n">
        <v>1</v>
      </c>
      <c r="QL29" t="n">
        <v>0</v>
      </c>
      <c r="QM29" t="n">
        <v>0</v>
      </c>
      <c r="QN29" t="n">
        <v>0</v>
      </c>
      <c r="QO29" t="n">
        <v/>
      </c>
      <c r="QP29" t="n">
        <v/>
      </c>
      <c r="QQ29" t="n">
        <v/>
      </c>
      <c r="QR29" t="n">
        <v/>
      </c>
      <c r="QS29" t="n">
        <v/>
      </c>
      <c r="QT29" t="n">
        <v/>
      </c>
      <c r="QU29" t="n">
        <v/>
      </c>
      <c r="QV29" t="n">
        <v/>
      </c>
      <c r="QW29" t="n">
        <v/>
      </c>
      <c r="QX29" t="n">
        <v/>
      </c>
      <c r="QY29" t="n">
        <v/>
      </c>
      <c r="QZ29" t="n">
        <v/>
      </c>
      <c r="RA29" t="n">
        <v/>
      </c>
      <c r="RB29" t="n">
        <v/>
      </c>
      <c r="RC29" t="n">
        <v/>
      </c>
      <c r="RD29" t="n">
        <v/>
      </c>
      <c r="RE29" t="n">
        <v/>
      </c>
      <c r="RF29" t="n">
        <v/>
      </c>
      <c r="RG29" t="n">
        <v/>
      </c>
      <c r="RH29" t="n">
        <v/>
      </c>
      <c r="RI29" t="n">
        <v/>
      </c>
      <c r="RJ29" t="n">
        <v/>
      </c>
      <c r="RK29" t="n">
        <v/>
      </c>
      <c r="RL29" t="n">
        <v/>
      </c>
      <c r="RM29" t="n">
        <v/>
      </c>
      <c r="RN29" t="n">
        <v/>
      </c>
      <c r="RO29" t="n">
        <v/>
      </c>
      <c r="RP29" t="n">
        <v/>
      </c>
      <c r="RQ29" t="n">
        <v/>
      </c>
      <c r="RR29" t="n">
        <v/>
      </c>
      <c r="RS29" t="n">
        <v/>
      </c>
      <c r="RT29" t="n">
        <v/>
      </c>
      <c r="RU29" t="n">
        <v/>
      </c>
      <c r="RV29" t="n">
        <v/>
      </c>
      <c r="RW29" t="n">
        <v/>
      </c>
      <c r="RX29" t="n">
        <v/>
      </c>
      <c r="RY29" t="n">
        <v/>
      </c>
      <c r="RZ29" t="n">
        <v/>
      </c>
      <c r="SA29" t="n">
        <v/>
      </c>
      <c r="SB29" t="n">
        <v/>
      </c>
      <c r="SC29" t="n">
        <v/>
      </c>
      <c r="SD29" t="n">
        <v/>
      </c>
      <c r="SE29" t="n">
        <v/>
      </c>
      <c r="SF29" t="n">
        <v/>
      </c>
      <c r="SG29" t="n">
        <v/>
      </c>
      <c r="SH29" t="n">
        <v/>
      </c>
      <c r="SI29" t="n">
        <v/>
      </c>
      <c r="SJ29" t="n">
        <v/>
      </c>
      <c r="SK29" t="n">
        <v/>
      </c>
      <c r="SL29" t="n">
        <v/>
      </c>
      <c r="SM29" t="n">
        <v/>
      </c>
      <c r="SN29" t="n">
        <v/>
      </c>
      <c r="SO29" t="n">
        <v/>
      </c>
      <c r="SP29" t="n">
        <v/>
      </c>
      <c r="SQ29" t="n">
        <v/>
      </c>
      <c r="SR29" t="n">
        <v/>
      </c>
      <c r="SS29" t="n">
        <v/>
      </c>
      <c r="ST29" t="n">
        <v/>
      </c>
      <c r="SU29" t="n">
        <v/>
      </c>
      <c r="SV29" t="n">
        <v/>
      </c>
      <c r="SW29" t="n">
        <v/>
      </c>
      <c r="SX29" t="n">
        <v/>
      </c>
      <c r="SY29" t="n">
        <v/>
      </c>
      <c r="SZ29" t="n">
        <v>3</v>
      </c>
      <c r="TA29" t="n">
        <v/>
      </c>
      <c r="TB29" t="n">
        <v/>
      </c>
      <c r="TC29" t="n">
        <v/>
      </c>
      <c r="TD29" t="n">
        <v/>
      </c>
      <c r="TE29" t="n">
        <v/>
      </c>
      <c r="TF29" t="n">
        <v/>
      </c>
      <c r="TG29" t="n">
        <v/>
      </c>
      <c r="TH29" t="n">
        <v/>
      </c>
      <c r="TI29" t="n">
        <v/>
      </c>
      <c r="TJ29" t="n">
        <v/>
      </c>
      <c r="TK29" t="n">
        <v/>
      </c>
      <c r="TL29" t="n">
        <v/>
      </c>
      <c r="TM29" t="n">
        <v/>
      </c>
      <c r="TN29" t="n">
        <v/>
      </c>
      <c r="TO29" t="n">
        <v/>
      </c>
      <c r="TP29" t="n">
        <v/>
      </c>
      <c r="TQ29" t="n">
        <v/>
      </c>
      <c r="TR29" t="n">
        <v/>
      </c>
      <c r="TS29" t="n">
        <v/>
      </c>
      <c r="TT29" t="n">
        <v/>
      </c>
      <c r="TU29" t="n">
        <v/>
      </c>
      <c r="TV29" t="n">
        <v/>
      </c>
      <c r="TW29" t="n">
        <v/>
      </c>
      <c r="TX29" t="n">
        <v/>
      </c>
      <c r="TY29" t="n">
        <v/>
      </c>
      <c r="TZ29" t="n">
        <v/>
      </c>
      <c r="UA29" t="n">
        <v/>
      </c>
      <c r="UB29" t="n">
        <v/>
      </c>
      <c r="UC29" t="n">
        <v/>
      </c>
      <c r="UD29" t="n">
        <v/>
      </c>
      <c r="UE29" t="n">
        <v/>
      </c>
      <c r="UF29" t="n">
        <v/>
      </c>
      <c r="UG29" t="n">
        <v/>
      </c>
      <c r="UH29" t="n">
        <v/>
      </c>
      <c r="UI29" t="n">
        <v/>
      </c>
      <c r="UJ29" t="n">
        <v/>
      </c>
      <c r="UK29" t="n">
        <v/>
      </c>
      <c r="UL29" t="n">
        <v/>
      </c>
      <c r="UM29" t="n">
        <v/>
      </c>
      <c r="UN29" t="n">
        <v/>
      </c>
      <c r="UO29" t="n">
        <v/>
      </c>
      <c r="UP29" t="n">
        <v/>
      </c>
      <c r="UQ29" t="n">
        <v/>
      </c>
      <c r="UR29" t="n">
        <v/>
      </c>
      <c r="US29" t="n">
        <v/>
      </c>
      <c r="UT29" t="n">
        <v/>
      </c>
      <c r="UU29" t="n">
        <v/>
      </c>
      <c r="UV29" t="inlineStr">
        <is>
          <t>Pemberian pakan di kandang</t>
        </is>
      </c>
      <c r="UW29" t="n">
        <v/>
      </c>
      <c r="UX29" t="n">
        <v/>
      </c>
      <c r="UY29" t="n">
        <v/>
      </c>
      <c r="UZ29" t="n">
        <v/>
      </c>
      <c r="VA29" t="n">
        <v/>
      </c>
      <c r="VB29" t="n">
        <v/>
      </c>
      <c r="VC29" t="n">
        <v/>
      </c>
      <c r="VD29" t="inlineStr">
        <is>
          <t>Sangat jarang (&gt;1 bulan sekali)</t>
        </is>
      </c>
      <c r="VE29" t="n">
        <v/>
      </c>
      <c r="VF29" t="n">
        <v/>
      </c>
      <c r="VG29" t="n">
        <v/>
      </c>
      <c r="VH29" t="n">
        <v/>
      </c>
      <c r="VI29" t="n">
        <v/>
      </c>
      <c r="VJ29" t="n">
        <v/>
      </c>
      <c r="VK29" t="n">
        <v/>
      </c>
      <c r="VL29" t="inlineStr">
        <is>
          <t>Sangat sering (&gt;1 kali sehari)</t>
        </is>
      </c>
      <c r="VM29" t="n">
        <v/>
      </c>
      <c r="VN29" t="n">
        <v/>
      </c>
      <c r="VO29" t="n">
        <v/>
      </c>
      <c r="VP29" t="n">
        <v/>
      </c>
      <c r="VQ29" t="n">
        <v/>
      </c>
      <c r="VR29" t="n">
        <v/>
      </c>
      <c r="VS29" t="n">
        <v/>
      </c>
      <c r="VT29" t="n">
        <v/>
      </c>
      <c r="VU29" t="n">
        <v/>
      </c>
      <c r="VV29" t="n">
        <v/>
      </c>
      <c r="VW29" t="n">
        <v/>
      </c>
      <c r="VX29" t="n">
        <v/>
      </c>
      <c r="VY29" t="n">
        <v/>
      </c>
      <c r="VZ29" t="n">
        <v/>
      </c>
      <c r="WA29" t="n">
        <v/>
      </c>
      <c r="WB29" t="n">
        <v/>
      </c>
      <c r="WC29" t="n">
        <v/>
      </c>
      <c r="WD29" t="n">
        <v/>
      </c>
      <c r="WE29" t="n">
        <v/>
      </c>
      <c r="WF29" t="inlineStr">
        <is>
          <t>6-Digester biogas</t>
        </is>
      </c>
      <c r="WG29" t="n">
        <v>0</v>
      </c>
      <c r="WH29" t="n">
        <v>0</v>
      </c>
      <c r="WI29" t="n">
        <v>0</v>
      </c>
      <c r="WJ29" t="n">
        <v>0</v>
      </c>
      <c r="WK29" t="n">
        <v>0</v>
      </c>
      <c r="WL29" t="n">
        <v>0</v>
      </c>
      <c r="WM29" t="n">
        <v>0</v>
      </c>
      <c r="WN29" t="n">
        <v>0</v>
      </c>
      <c r="WO29" t="n">
        <v>0</v>
      </c>
      <c r="WP29" t="n">
        <v>1</v>
      </c>
      <c r="WQ29" t="n">
        <v>0</v>
      </c>
      <c r="WR29" t="n">
        <v>0</v>
      </c>
      <c r="WS29" t="n">
        <v/>
      </c>
      <c r="WT29" t="n">
        <v/>
      </c>
      <c r="WU29" t="n">
        <v/>
      </c>
      <c r="WV29" t="n">
        <v/>
      </c>
      <c r="WW29" t="n">
        <v/>
      </c>
      <c r="WX29" t="n">
        <v/>
      </c>
      <c r="WY29" t="n">
        <v/>
      </c>
      <c r="WZ29" t="n">
        <v/>
      </c>
      <c r="XA29" t="n">
        <v/>
      </c>
      <c r="XB29" t="n">
        <v/>
      </c>
      <c r="XC29" t="n">
        <v/>
      </c>
      <c r="XD29" t="n">
        <v/>
      </c>
      <c r="XE29" t="n">
        <v/>
      </c>
      <c r="XF29" t="n">
        <v/>
      </c>
      <c r="XG29" t="n">
        <v/>
      </c>
      <c r="XH29" t="n">
        <v/>
      </c>
      <c r="XI29" t="n">
        <v/>
      </c>
      <c r="XJ29" t="n">
        <v/>
      </c>
      <c r="XK29" t="n">
        <v/>
      </c>
      <c r="XL29" t="n">
        <v/>
      </c>
      <c r="XM29" t="n">
        <v/>
      </c>
      <c r="XN29" t="n">
        <v/>
      </c>
      <c r="XO29" t="n">
        <v/>
      </c>
      <c r="XP29" t="n">
        <v/>
      </c>
      <c r="XQ29" t="n">
        <v/>
      </c>
      <c r="XR29" t="n">
        <v/>
      </c>
      <c r="XS29" t="n">
        <v/>
      </c>
      <c r="XT29" t="n">
        <v/>
      </c>
      <c r="XU29" t="n">
        <v/>
      </c>
      <c r="XV29" t="n">
        <v/>
      </c>
      <c r="XW29" t="n">
        <v/>
      </c>
      <c r="XX29" t="n">
        <v/>
      </c>
      <c r="XY29" t="n">
        <v/>
      </c>
      <c r="XZ29" t="n">
        <v/>
      </c>
      <c r="YA29" t="n">
        <v/>
      </c>
      <c r="YB29" t="n">
        <v/>
      </c>
      <c r="YC29" t="n">
        <v/>
      </c>
      <c r="YD29" t="n">
        <v/>
      </c>
      <c r="YE29" t="n">
        <v/>
      </c>
      <c r="YF29" t="n">
        <v/>
      </c>
      <c r="YG29" t="n">
        <v/>
      </c>
      <c r="YH29" t="n">
        <v/>
      </c>
      <c r="YI29" t="n">
        <v/>
      </c>
      <c r="YJ29" t="n">
        <v/>
      </c>
      <c r="YK29" t="n">
        <v/>
      </c>
      <c r="YL29" t="n">
        <v/>
      </c>
      <c r="YM29" t="n">
        <v/>
      </c>
      <c r="YN29" t="n">
        <v/>
      </c>
      <c r="YO29" t="n">
        <v/>
      </c>
      <c r="YP29" t="n">
        <v/>
      </c>
      <c r="YQ29" t="n">
        <v/>
      </c>
      <c r="YR29" t="n">
        <v/>
      </c>
      <c r="YS29" t="n">
        <v/>
      </c>
      <c r="YT29" t="n">
        <v/>
      </c>
      <c r="YU29" t="n">
        <v/>
      </c>
      <c r="YV29" t="n">
        <v/>
      </c>
      <c r="YW29" t="n">
        <v/>
      </c>
      <c r="YX29" t="n">
        <v/>
      </c>
      <c r="YY29" t="n">
        <v/>
      </c>
      <c r="YZ29" t="n">
        <v/>
      </c>
      <c r="ZA29" t="n">
        <v/>
      </c>
      <c r="ZB29" t="n">
        <v/>
      </c>
      <c r="ZC29" t="n">
        <v/>
      </c>
      <c r="ZD29" t="n">
        <v/>
      </c>
      <c r="ZE29" t="n">
        <v/>
      </c>
      <c r="ZF29" t="n">
        <v/>
      </c>
      <c r="ZG29" t="n">
        <v/>
      </c>
      <c r="ZH29" t="n">
        <v/>
      </c>
      <c r="ZI29" t="n">
        <v/>
      </c>
      <c r="ZJ29" t="n">
        <v/>
      </c>
      <c r="ZK29" t="n">
        <v/>
      </c>
      <c r="ZL29" t="n">
        <v/>
      </c>
      <c r="ZM29" t="n">
        <v/>
      </c>
      <c r="ZN29" t="n">
        <v/>
      </c>
      <c r="ZO29" t="n">
        <v>100</v>
      </c>
      <c r="ZP29" t="n">
        <v/>
      </c>
      <c r="ZQ29" t="n">
        <v/>
      </c>
      <c r="ZR29" t="n">
        <v/>
      </c>
      <c r="ZS29" t="n">
        <v/>
      </c>
      <c r="ZT29" t="n">
        <v/>
      </c>
      <c r="ZU29" t="n">
        <v/>
      </c>
      <c r="ZV29" t="n">
        <v/>
      </c>
      <c r="ZW29" t="n">
        <v>3</v>
      </c>
      <c r="ZX29" t="n">
        <v/>
      </c>
      <c r="ZY29" t="n">
        <v/>
      </c>
      <c r="ZZ29" t="n">
        <v/>
      </c>
      <c r="AAA29" t="n">
        <v/>
      </c>
      <c r="AAB29" t="n">
        <v/>
      </c>
      <c r="AAC29" t="n">
        <v/>
      </c>
      <c r="AAD29" t="n">
        <v/>
      </c>
      <c r="AAE29" t="inlineStr">
        <is>
          <t>Pakan segar (misal: rumput)</t>
        </is>
      </c>
      <c r="AAF29" t="n">
        <v/>
      </c>
      <c r="AAG29" t="n">
        <v/>
      </c>
      <c r="AAH29" t="n">
        <v/>
      </c>
      <c r="AAI29" t="n">
        <v/>
      </c>
      <c r="AAJ29" t="n">
        <v/>
      </c>
      <c r="AAK29" t="n">
        <v/>
      </c>
      <c r="AAL29" t="inlineStr">
        <is>
          <t>Tidak</t>
        </is>
      </c>
      <c r="AAM29" t="n">
        <v/>
      </c>
      <c r="AAN29" t="n">
        <v/>
      </c>
      <c r="AAO29" t="n">
        <v/>
      </c>
      <c r="AAP29" t="n">
        <v/>
      </c>
      <c r="AAQ29" t="n">
        <v/>
      </c>
      <c r="AAR29" t="inlineStr">
        <is>
          <t>Tidak</t>
        </is>
      </c>
      <c r="AAS29" t="inlineStr">
        <is>
          <t>Tidak mengetahui</t>
        </is>
      </c>
      <c r="AAT29" t="inlineStr">
        <is>
          <t>Dibuang ke selokan</t>
        </is>
      </c>
      <c r="AAU29" t="n">
        <v>0</v>
      </c>
      <c r="AAV29" t="n">
        <v>0</v>
      </c>
      <c r="AAW29" t="n">
        <v>0</v>
      </c>
      <c r="AAX29" t="n">
        <v>0</v>
      </c>
      <c r="AAY29" t="n">
        <v>0</v>
      </c>
      <c r="AAZ29" t="n">
        <v>0</v>
      </c>
      <c r="ABA29" t="n">
        <v>1</v>
      </c>
      <c r="ABB29" t="n">
        <v/>
      </c>
      <c r="ABC29" t="n">
        <v/>
      </c>
      <c r="ABD29" t="n">
        <v/>
      </c>
      <c r="ABE29" t="n">
        <v/>
      </c>
      <c r="ABF29" t="n">
        <v/>
      </c>
      <c r="ABG29" t="n">
        <v/>
      </c>
      <c r="ABH29" t="n">
        <v/>
      </c>
      <c r="ABI29" t="n">
        <v/>
      </c>
      <c r="ABJ29" t="n">
        <v/>
      </c>
      <c r="ABK29" t="n">
        <v/>
      </c>
      <c r="ABL29" t="n">
        <v/>
      </c>
      <c r="ABM29" t="n">
        <v/>
      </c>
      <c r="ABN29" t="n">
        <v/>
      </c>
      <c r="ABO29" t="n">
        <v/>
      </c>
      <c r="ABP29" t="n">
        <v/>
      </c>
      <c r="ABQ29" t="n">
        <v/>
      </c>
      <c r="ABR29" t="n">
        <v/>
      </c>
      <c r="ABS29" t="n">
        <v/>
      </c>
      <c r="ABT29" t="n">
        <v/>
      </c>
      <c r="ABU29" t="n">
        <v/>
      </c>
      <c r="ABV29" t="n">
        <v/>
      </c>
      <c r="ABW29" t="n">
        <v/>
      </c>
      <c r="ABX29" t="n">
        <v/>
      </c>
      <c r="ABY29" t="n">
        <v/>
      </c>
      <c r="ABZ29" t="n">
        <v/>
      </c>
      <c r="ACA29" t="n">
        <v/>
      </c>
      <c r="ACB29" t="n">
        <v/>
      </c>
      <c r="ACC29" t="n">
        <v/>
      </c>
      <c r="ACD29" t="n">
        <v/>
      </c>
      <c r="ACE29" t="n">
        <v/>
      </c>
      <c r="ACF29" t="n">
        <v/>
      </c>
      <c r="ACG29" t="n">
        <v/>
      </c>
      <c r="ACH29" t="n">
        <v/>
      </c>
      <c r="ACI29" t="n">
        <v/>
      </c>
      <c r="ACJ29" t="n">
        <v/>
      </c>
      <c r="ACK29" t="inlineStr">
        <is>
          <t>Tidak punya waktu mengumpulkannya</t>
        </is>
      </c>
      <c r="ACL29" t="n">
        <v>0</v>
      </c>
      <c r="ACM29" t="n">
        <v>0</v>
      </c>
      <c r="ACN29" t="n">
        <v>1</v>
      </c>
      <c r="ACO29" t="n">
        <v>0</v>
      </c>
      <c r="ACP29" t="n">
        <v>0</v>
      </c>
      <c r="ACQ29" t="n">
        <v>0</v>
      </c>
      <c r="ACR29" t="n">
        <v>0</v>
      </c>
      <c r="ACS29" t="n">
        <v/>
      </c>
      <c r="ACT29" t="inlineStr">
        <is>
          <t>Tidak</t>
        </is>
      </c>
      <c r="ACU29" t="inlineStr">
        <is>
          <t>Manfaat cukup signifikan, terasa di kehidupan sehari-hari</t>
        </is>
      </c>
      <c r="ACV29" t="inlineStr">
        <is>
          <t>Sama saja</t>
        </is>
      </c>
      <c r="ACW29" t="inlineStr">
        <is>
          <t>Tidak dapat menghemat uang dan/atau menambah pendapatan</t>
        </is>
      </c>
      <c r="ACX29" t="inlineStr">
        <is>
          <t>Netral/tidak tahu</t>
        </is>
      </c>
      <c r="ACY29" t="inlineStr">
        <is>
          <t>Anggota keluarga - Laki-laki dewasa Anggota keluarga - Perempuan dewasa Anggota keluarga - Anak-anak</t>
        </is>
      </c>
      <c r="ACZ29" t="n">
        <v>1</v>
      </c>
      <c r="ADA29" t="n">
        <v>1</v>
      </c>
      <c r="ADB29" t="n">
        <v>1</v>
      </c>
      <c r="ADC29" t="n">
        <v>0</v>
      </c>
      <c r="ADD29" t="inlineStr">
        <is>
          <t>Puas</t>
        </is>
      </c>
      <c r="ADE29" t="inlineStr">
        <is>
          <t>Cukup puas</t>
        </is>
      </c>
      <c r="ADF29" t="inlineStr">
        <is>
          <t>Cukup puas</t>
        </is>
      </c>
      <c r="ADG29" t="inlineStr">
        <is>
          <t>Cukup puas</t>
        </is>
      </c>
      <c r="ADH29" t="inlineStr">
        <is>
          <t>Tidak</t>
        </is>
      </c>
      <c r="ADI29" t="n">
        <v/>
      </c>
      <c r="ADJ29" t="inlineStr">
        <is>
          <t>Cukup puas</t>
        </is>
      </c>
      <c r="ADK29" t="n">
        <v/>
      </c>
      <c r="ADL29" t="n">
        <v/>
      </c>
      <c r="ADM29" t="n">
        <v/>
      </c>
      <c r="ADN29" t="n">
        <v/>
      </c>
      <c r="ADO29" t="n">
        <v/>
      </c>
      <c r="ADP29" t="n">
        <v/>
      </c>
      <c r="ADQ29" t="n">
        <v/>
      </c>
      <c r="ADR29" t="n">
        <v/>
      </c>
      <c r="ADS29" t="n">
        <v/>
      </c>
      <c r="ADT29" t="n">
        <v/>
      </c>
      <c r="ADU29" t="inlineStr">
        <is>
          <t>Dibiarkan saja</t>
        </is>
      </c>
      <c r="ADV29" t="n">
        <v>0</v>
      </c>
      <c r="ADW29" t="n">
        <v>0</v>
      </c>
      <c r="ADX29" t="n">
        <v>0</v>
      </c>
      <c r="ADY29" t="n">
        <v>0</v>
      </c>
      <c r="ADZ29" t="n">
        <v>0</v>
      </c>
      <c r="AEA29" t="n">
        <v>0</v>
      </c>
      <c r="AEB29" t="n">
        <v>1</v>
      </c>
      <c r="AEC29" t="n">
        <v>0</v>
      </c>
      <c r="AED29" t="n">
        <v/>
      </c>
      <c r="AEE29" t="inlineStr">
        <is>
          <t>Lainnya</t>
        </is>
      </c>
      <c r="AEF29" t="inlineStr">
        <is>
          <t>Laporan kepada ketua kelompok</t>
        </is>
      </c>
      <c r="AEG29" t="inlineStr">
        <is>
          <t>Lainnya</t>
        </is>
      </c>
      <c r="AEH29" t="inlineStr">
        <is>
          <t>Meminta bantuan kepada ketua kelompok</t>
        </is>
      </c>
      <c r="AEI29" t="inlineStr">
        <is>
          <t>Tidak</t>
        </is>
      </c>
      <c r="AEJ29" t="inlineStr">
        <is>
          <t>Kadang-kadang</t>
        </is>
      </c>
      <c r="AEK29" t="inlineStr">
        <is>
          <t>Lebih aman</t>
        </is>
      </c>
      <c r="AEL29" t="n">
        <v>0</v>
      </c>
      <c r="AEM29" t="n">
        <v>0</v>
      </c>
      <c r="AEN29" t="n">
        <v>0</v>
      </c>
      <c r="AEO29" t="n">
        <v>0</v>
      </c>
      <c r="AEP29" t="n">
        <v>1</v>
      </c>
      <c r="AEQ29" t="n">
        <v>0</v>
      </c>
      <c r="AER29" t="n">
        <v>0</v>
      </c>
      <c r="AES29" t="n">
        <v>0</v>
      </c>
      <c r="AET29" t="n">
        <v>0</v>
      </c>
      <c r="AEU29" t="n">
        <v>0</v>
      </c>
      <c r="AEV29" t="n">
        <v>0</v>
      </c>
      <c r="AEW29" t="n">
        <v>0</v>
      </c>
      <c r="AEX29" t="n">
        <v/>
      </c>
      <c r="AEY29" t="inlineStr">
        <is>
          <t>Mendukung lingkungan</t>
        </is>
      </c>
      <c r="AEZ29" t="n">
        <v/>
      </c>
      <c r="AFA29" t="inlineStr">
        <is>
          <t>Koperasi</t>
        </is>
      </c>
      <c r="AFB29" t="n">
        <v/>
      </c>
      <c r="AFC29" t="inlineStr">
        <is>
          <t>Imay Pangalengan-Digester 2026-02-14-15_46_15.jpeg</t>
        </is>
      </c>
      <c r="AFD29" t="inlineStr">
        <is>
          <t>https://kf.kobotoolbox.org/api/v2/assets/avstPQqLr3Ab3ZdcVTXZ6f/data/685599793/attachments/attZxAGzxyAqsdSR7oQY7o9D/</t>
        </is>
      </c>
      <c r="AFE29" t="inlineStr">
        <is>
          <t>Imay Pangalengan-wawancara 2026-02-14-15_46_25.jpeg</t>
        </is>
      </c>
      <c r="AFF29" t="inlineStr">
        <is>
          <t>https://kf.kobotoolbox.org/api/v2/assets/avstPQqLr3Ab3ZdcVTXZ6f/data/685599793/attachments/attjoPVMjdEjCbtkM97KsuqM/</t>
        </is>
      </c>
      <c r="AFG29" t="inlineStr">
        <is>
          <t>Ano</t>
        </is>
      </c>
      <c r="AFH29" t="n">
        <v/>
      </c>
      <c r="AFI29" t="n">
        <v/>
      </c>
    </row>
    <row r="30">
      <c r="A30" s="93" t="n">
        <v>46083</v>
      </c>
      <c r="B30" s="93" t="n">
        <v>46085</v>
      </c>
      <c r="C30" t="inlineStr">
        <is>
          <t>ano</t>
        </is>
      </c>
      <c r="D30" t="inlineStr">
        <is>
          <t>jajang</t>
        </is>
      </c>
      <c r="E30" t="n">
        <v>82128684590</v>
      </c>
      <c r="F30" t="inlineStr">
        <is>
          <t>-7.188621 107.550914 0 0</t>
        </is>
      </c>
      <c r="G30" t="n">
        <v>-7.188621</v>
      </c>
      <c r="H30" t="n">
        <v>107.550914</v>
      </c>
      <c r="I30" t="n">
        <v>0</v>
      </c>
      <c r="J30" t="n">
        <v>0</v>
      </c>
      <c r="K30" t="inlineStr">
        <is>
          <t>-7.188621, 107.550914</t>
        </is>
      </c>
      <c r="L30" t="inlineStr">
        <is>
          <t>-7.188528 107.55085 0 0</t>
        </is>
      </c>
      <c r="M30" t="n">
        <v>-7.188528</v>
      </c>
      <c r="N30" t="n">
        <v>107.55085</v>
      </c>
      <c r="O30" t="n">
        <v>0</v>
      </c>
      <c r="P30" t="n">
        <v>0</v>
      </c>
      <c r="Q30" t="inlineStr">
        <is>
          <t>-7.188528, 107.550850</t>
        </is>
      </c>
      <c r="R30" t="inlineStr">
        <is>
          <t>Jawa Barat</t>
        </is>
      </c>
      <c r="S30" t="n">
        <v>0</v>
      </c>
      <c r="T30" t="n">
        <v>0</v>
      </c>
      <c r="U30" t="n">
        <v>1</v>
      </c>
      <c r="V30" t="n">
        <v>0</v>
      </c>
      <c r="W30" t="n">
        <v>0</v>
      </c>
      <c r="X30" t="n">
        <v>0</v>
      </c>
      <c r="Y30" t="n">
        <v>0</v>
      </c>
      <c r="Z30" t="n">
        <v>0</v>
      </c>
      <c r="AA30" t="n">
        <v>0</v>
      </c>
      <c r="AB30" t="n">
        <v>0</v>
      </c>
      <c r="AC30" t="inlineStr">
        <is>
          <t>BANDUNG</t>
        </is>
      </c>
      <c r="AD30" t="inlineStr">
        <is>
          <t>PANGALENGAN</t>
        </is>
      </c>
      <c r="AE30" t="inlineStr">
        <is>
          <t>SIRNASARI</t>
        </is>
      </c>
      <c r="AF30" t="inlineStr">
        <is>
          <t>SAPA INSTITUTE</t>
        </is>
      </c>
      <c r="AG30" t="inlineStr">
        <is>
          <t>SIP0002</t>
        </is>
      </c>
      <c r="AH30" t="n">
        <v>14</v>
      </c>
      <c r="AI30" t="inlineStr">
        <is>
          <t>VPA1</t>
        </is>
      </c>
      <c r="AJ30" t="inlineStr">
        <is>
          <t>Aktif</t>
        </is>
      </c>
      <c r="AK30" t="n">
        <v>48</v>
      </c>
      <c r="AL30" t="inlineStr">
        <is>
          <t>Laki-laki</t>
        </is>
      </c>
      <c r="AM30" t="inlineStr">
        <is>
          <t>Sudah menikah</t>
        </is>
      </c>
      <c r="AN30" t="inlineStr">
        <is>
          <t>SMP/Sederajat</t>
        </is>
      </c>
      <c r="AO30" t="inlineStr">
        <is>
          <t>Peternak</t>
        </is>
      </c>
      <c r="AP30" t="n">
        <v>0</v>
      </c>
      <c r="AQ30" t="n">
        <v>1</v>
      </c>
      <c r="AR30" t="n">
        <v>0</v>
      </c>
      <c r="AS30" t="n">
        <v>0</v>
      </c>
      <c r="AT30" t="n">
        <v>0</v>
      </c>
      <c r="AU30" t="n">
        <v>0</v>
      </c>
      <c r="AV30" t="n">
        <v>0</v>
      </c>
      <c r="AW30" t="n">
        <v>0</v>
      </c>
      <c r="AX30" t="n">
        <v/>
      </c>
      <c r="AY30" t="inlineStr">
        <is>
          <t>Tidak ada</t>
        </is>
      </c>
      <c r="AZ30" t="n">
        <v>0</v>
      </c>
      <c r="BA30" t="n">
        <v>0</v>
      </c>
      <c r="BB30" t="n">
        <v>0</v>
      </c>
      <c r="BC30" t="n">
        <v>0</v>
      </c>
      <c r="BD30" t="n">
        <v>0</v>
      </c>
      <c r="BE30" t="n">
        <v>0</v>
      </c>
      <c r="BF30" t="n">
        <v>0</v>
      </c>
      <c r="BG30" t="n">
        <v>1</v>
      </c>
      <c r="BH30" t="n">
        <v/>
      </c>
      <c r="BI30" t="inlineStr">
        <is>
          <t>&gt;Rp3.500.000</t>
        </is>
      </c>
      <c r="BJ30" t="n">
        <v>1</v>
      </c>
      <c r="BK30" t="n">
        <v>2</v>
      </c>
      <c r="BL30" t="n">
        <v>1</v>
      </c>
      <c r="BM30" t="n">
        <v>0</v>
      </c>
      <c r="BN30" t="inlineStr">
        <is>
          <t>Milik sendiri</t>
        </is>
      </c>
      <c r="BO30" t="inlineStr">
        <is>
          <t>Permanen (dinding bata dan semen)</t>
        </is>
      </c>
      <c r="BP30" t="n">
        <v>1</v>
      </c>
      <c r="BQ30" t="n">
        <v>0</v>
      </c>
      <c r="BR30" t="n">
        <v>0</v>
      </c>
      <c r="BS30" t="n">
        <v>0</v>
      </c>
      <c r="BT30" t="n">
        <v>0</v>
      </c>
      <c r="BU30" t="n">
        <v/>
      </c>
      <c r="BV30" t="inlineStr">
        <is>
          <t>Keramik/ubin</t>
        </is>
      </c>
      <c r="BW30" t="n">
        <v>0</v>
      </c>
      <c r="BX30" t="n">
        <v>0</v>
      </c>
      <c r="BY30" t="n">
        <v>1</v>
      </c>
      <c r="BZ30" t="n">
        <v>0</v>
      </c>
      <c r="CA30" t="n">
        <v>0</v>
      </c>
      <c r="CB30" t="n">
        <v/>
      </c>
      <c r="CC30" t="inlineStr">
        <is>
          <t>Genting</t>
        </is>
      </c>
      <c r="CD30" t="n">
        <v>0</v>
      </c>
      <c r="CE30" t="n">
        <v>0</v>
      </c>
      <c r="CF30" t="n">
        <v>0</v>
      </c>
      <c r="CG30" t="n">
        <v>0</v>
      </c>
      <c r="CH30" t="n">
        <v>0</v>
      </c>
      <c r="CI30" t="n">
        <v>1</v>
      </c>
      <c r="CJ30" t="n">
        <v>0</v>
      </c>
      <c r="CK30" t="n">
        <v/>
      </c>
      <c r="CL30" t="inlineStr">
        <is>
          <t>Ya</t>
        </is>
      </c>
      <c r="CM30" t="n">
        <v>2011</v>
      </c>
      <c r="CN30" t="inlineStr">
        <is>
          <t>Fixed-Dome (Kubah Tetap)</t>
        </is>
      </c>
      <c r="CO30" t="inlineStr">
        <is>
          <t>6 m³ (4-5 ekor sapi, ±5 jam memasak/hari, ±50 kg</t>
        </is>
      </c>
      <c r="CP30" t="inlineStr">
        <is>
          <t>Lainnya</t>
        </is>
      </c>
      <c r="CQ30" t="n">
        <v>0</v>
      </c>
      <c r="CR30" t="n">
        <v>0</v>
      </c>
      <c r="CS30" t="n">
        <v>0</v>
      </c>
      <c r="CT30" t="n">
        <v>0</v>
      </c>
      <c r="CU30" t="n">
        <v>0</v>
      </c>
      <c r="CV30" t="n">
        <v>0</v>
      </c>
      <c r="CW30" t="n">
        <v>0</v>
      </c>
      <c r="CX30" t="n">
        <v>1</v>
      </c>
      <c r="CY30" t="inlineStr">
        <is>
          <t>Anggota keluarga - laki-laki</t>
        </is>
      </c>
      <c r="CZ30" t="n">
        <v>1</v>
      </c>
      <c r="DA30" t="n">
        <v>0</v>
      </c>
      <c r="DB30" t="n">
        <v>0</v>
      </c>
      <c r="DC30" t="n">
        <v/>
      </c>
      <c r="DD30" t="inlineStr">
        <is>
          <t>Anggota keluarga - laki-laki</t>
        </is>
      </c>
      <c r="DE30" t="n">
        <v>1</v>
      </c>
      <c r="DF30" t="n">
        <v>0</v>
      </c>
      <c r="DG30" t="n">
        <v>0</v>
      </c>
      <c r="DH30" t="n">
        <v>0</v>
      </c>
      <c r="DI30" t="n">
        <v/>
      </c>
      <c r="DJ30" t="inlineStr">
        <is>
          <t>Anggota keluarga - laki-laki CPO atau pendamping</t>
        </is>
      </c>
      <c r="DK30" t="n">
        <v>1</v>
      </c>
      <c r="DL30" t="n">
        <v>0</v>
      </c>
      <c r="DM30" t="n">
        <v>1</v>
      </c>
      <c r="DN30" t="n">
        <v>0</v>
      </c>
      <c r="DO30" t="n">
        <v/>
      </c>
      <c r="DP30" t="inlineStr">
        <is>
          <t>Ya</t>
        </is>
      </c>
      <c r="DQ30" t="n">
        <v/>
      </c>
      <c r="DR30" t="n">
        <v/>
      </c>
      <c r="DS30" t="n">
        <v/>
      </c>
      <c r="DT30" t="n">
        <v/>
      </c>
      <c r="DU30" t="n">
        <v/>
      </c>
      <c r="DV30" t="n">
        <v/>
      </c>
      <c r="DW30" t="n">
        <v/>
      </c>
      <c r="DX30" t="n">
        <v/>
      </c>
      <c r="DY30" t="n">
        <v/>
      </c>
      <c r="DZ30" t="n">
        <v/>
      </c>
      <c r="EA30" t="n">
        <v/>
      </c>
      <c r="EB30" t="n">
        <v/>
      </c>
      <c r="EC30" t="n">
        <v/>
      </c>
      <c r="ED30" t="n">
        <v/>
      </c>
      <c r="EE30" t="n">
        <v/>
      </c>
      <c r="EF30" t="n">
        <v/>
      </c>
      <c r="EG30" t="n">
        <v/>
      </c>
      <c r="EH30" t="n">
        <v/>
      </c>
      <c r="EI30" t="inlineStr">
        <is>
          <t>Tidak ada masalah</t>
        </is>
      </c>
      <c r="EJ30" t="n">
        <v>0</v>
      </c>
      <c r="EK30" t="n">
        <v>0</v>
      </c>
      <c r="EL30" t="n">
        <v>0</v>
      </c>
      <c r="EM30" t="n">
        <v>1</v>
      </c>
      <c r="EN30" t="n">
        <v>0</v>
      </c>
      <c r="EO30" t="n">
        <v/>
      </c>
      <c r="EP30" t="inlineStr">
        <is>
          <t>Ya, cukup jelas dan mudah diikuti</t>
        </is>
      </c>
      <c r="EQ30" t="inlineStr">
        <is>
          <t>Pelatihan</t>
        </is>
      </c>
      <c r="ER30" t="inlineStr">
        <is>
          <t>CPO atau pendamping</t>
        </is>
      </c>
      <c r="ES30" t="n">
        <v>1</v>
      </c>
      <c r="ET30" t="n">
        <v>0</v>
      </c>
      <c r="EU30" t="n">
        <v>0</v>
      </c>
      <c r="EV30" t="n">
        <v>0</v>
      </c>
      <c r="EW30" t="n">
        <v/>
      </c>
      <c r="EX30" t="inlineStr">
        <is>
          <t>Anggota keluarga - Laki-laki</t>
        </is>
      </c>
      <c r="EY30" t="n">
        <v>1</v>
      </c>
      <c r="EZ30" t="n">
        <v>0</v>
      </c>
      <c r="FA30" t="n">
        <v>0</v>
      </c>
      <c r="FB30" t="n">
        <v/>
      </c>
      <c r="FC30" t="inlineStr">
        <is>
          <t>Setiap minggu</t>
        </is>
      </c>
      <c r="FD30" t="n">
        <v/>
      </c>
      <c r="FE30" t="inlineStr">
        <is>
          <t>Mengetahui</t>
        </is>
      </c>
      <c r="FF30" t="inlineStr">
        <is>
          <t>Selalu (setiap hari)</t>
        </is>
      </c>
      <c r="FG30" t="inlineStr">
        <is>
          <t>Mengetahui</t>
        </is>
      </c>
      <c r="FH30" t="inlineStr">
        <is>
          <t>Tidak pernah</t>
        </is>
      </c>
      <c r="FI30" t="inlineStr">
        <is>
          <t>Mengetahui</t>
        </is>
      </c>
      <c r="FJ30" t="inlineStr">
        <is>
          <t>Selalu (setiap hari)</t>
        </is>
      </c>
      <c r="FK30" t="inlineStr">
        <is>
          <t>Tidak mengetahui</t>
        </is>
      </c>
      <c r="FL30" t="inlineStr">
        <is>
          <t>Tidak pernah</t>
        </is>
      </c>
      <c r="FM30" t="inlineStr">
        <is>
          <t>Tidak mengetahui</t>
        </is>
      </c>
      <c r="FN30" t="inlineStr">
        <is>
          <t>Tidak pernah</t>
        </is>
      </c>
      <c r="FO30" t="inlineStr">
        <is>
          <t>Mengetahui</t>
        </is>
      </c>
      <c r="FP30" t="inlineStr">
        <is>
          <t>Jarang (setiap bulan atau lebih)</t>
        </is>
      </c>
      <c r="FQ30" t="inlineStr">
        <is>
          <t>Mengetahui</t>
        </is>
      </c>
      <c r="FR30" t="inlineStr">
        <is>
          <t>Ya</t>
        </is>
      </c>
      <c r="FS30" t="inlineStr">
        <is>
          <t>Mengetahui</t>
        </is>
      </c>
      <c r="FT30" t="inlineStr">
        <is>
          <t>Ya, selalu</t>
        </is>
      </c>
      <c r="FU30" t="inlineStr">
        <is>
          <t>Laki-laki dewasa</t>
        </is>
      </c>
      <c r="FV30" t="n">
        <v>1</v>
      </c>
      <c r="FW30" t="n">
        <v>0</v>
      </c>
      <c r="FX30" t="n">
        <v>0</v>
      </c>
      <c r="FY30" t="n">
        <v>0</v>
      </c>
      <c r="FZ30" t="inlineStr">
        <is>
          <t>Memahami</t>
        </is>
      </c>
      <c r="GA30" t="inlineStr">
        <is>
          <t>CPO</t>
        </is>
      </c>
      <c r="GB30" t="n">
        <v>1</v>
      </c>
      <c r="GC30" t="n">
        <v>0</v>
      </c>
      <c r="GD30" t="n">
        <v>0</v>
      </c>
      <c r="GE30" t="n">
        <v>0</v>
      </c>
      <c r="GF30" t="n">
        <v/>
      </c>
      <c r="GG30" t="inlineStr">
        <is>
          <t>Selalu</t>
        </is>
      </c>
      <c r="GH30" t="inlineStr">
        <is>
          <t>Tidak</t>
        </is>
      </c>
      <c r="GI30" t="n">
        <v/>
      </c>
      <c r="GJ30" t="n">
        <v/>
      </c>
      <c r="GK30" t="n">
        <v/>
      </c>
      <c r="GL30" t="n">
        <v/>
      </c>
      <c r="GM30" t="n">
        <v/>
      </c>
      <c r="GN30" t="n">
        <v/>
      </c>
      <c r="GO30" t="n">
        <v/>
      </c>
      <c r="GP30" t="inlineStr">
        <is>
          <t>Sebagian</t>
        </is>
      </c>
      <c r="GQ30" t="inlineStr">
        <is>
          <t>LPG</t>
        </is>
      </c>
      <c r="GR30" t="n">
        <v>1</v>
      </c>
      <c r="GS30" t="n">
        <v>0</v>
      </c>
      <c r="GT30" t="n">
        <v>0</v>
      </c>
      <c r="GU30" t="n">
        <v>0</v>
      </c>
      <c r="GV30" t="n">
        <v>0</v>
      </c>
      <c r="GW30" t="n">
        <v>0</v>
      </c>
      <c r="GX30" t="n">
        <v>0</v>
      </c>
      <c r="GY30" t="n">
        <v/>
      </c>
      <c r="GZ30" t="inlineStr">
        <is>
          <t>Ya</t>
        </is>
      </c>
      <c r="HA30" t="n">
        <v/>
      </c>
      <c r="HB30" t="n">
        <v/>
      </c>
      <c r="HC30" t="n">
        <v/>
      </c>
      <c r="HD30" t="n">
        <v/>
      </c>
      <c r="HE30" t="n">
        <v>12</v>
      </c>
      <c r="HF30" t="n">
        <v>100000</v>
      </c>
      <c r="HG30" t="n">
        <v>6</v>
      </c>
      <c r="HH30" t="n">
        <v>50000</v>
      </c>
      <c r="HI30" t="n">
        <v/>
      </c>
      <c r="HJ30" t="n">
        <v/>
      </c>
      <c r="HK30" t="n">
        <v/>
      </c>
      <c r="HL30" t="n">
        <v/>
      </c>
      <c r="HM30" t="n">
        <v/>
      </c>
      <c r="HN30" t="n">
        <v/>
      </c>
      <c r="HO30" t="n">
        <v/>
      </c>
      <c r="HP30" t="n">
        <v/>
      </c>
      <c r="HQ30" t="n">
        <v/>
      </c>
      <c r="HR30" t="n">
        <v/>
      </c>
      <c r="HS30" t="n">
        <v/>
      </c>
      <c r="HT30" t="n">
        <v/>
      </c>
      <c r="HU30" t="n">
        <v/>
      </c>
      <c r="HV30" t="n">
        <v/>
      </c>
      <c r="HW30" t="n">
        <v/>
      </c>
      <c r="HX30" t="n">
        <v/>
      </c>
      <c r="HY30" t="n">
        <v/>
      </c>
      <c r="HZ30" t="n">
        <v/>
      </c>
      <c r="IA30" t="n">
        <v>6</v>
      </c>
      <c r="IB30" t="n">
        <v>50000</v>
      </c>
      <c r="IC30" t="n">
        <v/>
      </c>
      <c r="ID30" t="n">
        <v/>
      </c>
      <c r="IE30" t="n">
        <v/>
      </c>
      <c r="IF30" t="n">
        <v/>
      </c>
      <c r="IG30" t="n">
        <v/>
      </c>
      <c r="IH30" t="n">
        <v/>
      </c>
      <c r="II30" t="n">
        <v/>
      </c>
      <c r="IJ30" t="n">
        <v/>
      </c>
      <c r="IK30" t="inlineStr">
        <is>
          <t>50-65 kg</t>
        </is>
      </c>
      <c r="IL30" t="inlineStr">
        <is>
          <t>1-3 jam</t>
        </is>
      </c>
      <c r="IM30" t="inlineStr">
        <is>
          <t>Tidak</t>
        </is>
      </c>
      <c r="IN30" t="inlineStr">
        <is>
          <t>Ya</t>
        </is>
      </c>
      <c r="IO30" t="inlineStr">
        <is>
          <t>Tidak ada perubahan</t>
        </is>
      </c>
      <c r="IP30" t="n">
        <v/>
      </c>
      <c r="IQ30" t="inlineStr">
        <is>
          <t>Tidak pernah</t>
        </is>
      </c>
      <c r="IR30" t="n">
        <v/>
      </c>
      <c r="IS30" t="n">
        <v/>
      </c>
      <c r="IT30" t="n">
        <v/>
      </c>
      <c r="IU30" t="n">
        <v/>
      </c>
      <c r="IV30" t="n">
        <v/>
      </c>
      <c r="IW30" t="n">
        <v/>
      </c>
      <c r="IX30" t="n">
        <v/>
      </c>
      <c r="IY30" t="n">
        <v/>
      </c>
      <c r="IZ30" t="inlineStr">
        <is>
          <t>Tidak pernah</t>
        </is>
      </c>
      <c r="JA30" t="n">
        <v/>
      </c>
      <c r="JB30" t="n">
        <v/>
      </c>
      <c r="JC30" t="n">
        <v/>
      </c>
      <c r="JD30" t="n">
        <v/>
      </c>
      <c r="JE30" t="n">
        <v/>
      </c>
      <c r="JF30" t="n">
        <v/>
      </c>
      <c r="JG30" t="n">
        <v/>
      </c>
      <c r="JH30" t="n">
        <v/>
      </c>
      <c r="JI30" t="inlineStr">
        <is>
          <t>Tidak pernah</t>
        </is>
      </c>
      <c r="JJ30" t="n">
        <v/>
      </c>
      <c r="JK30" t="n">
        <v/>
      </c>
      <c r="JL30" t="n">
        <v/>
      </c>
      <c r="JM30" t="n">
        <v/>
      </c>
      <c r="JN30" t="n">
        <v/>
      </c>
      <c r="JO30" t="n">
        <v/>
      </c>
      <c r="JP30" t="n">
        <v/>
      </c>
      <c r="JQ30" t="n">
        <v/>
      </c>
      <c r="JR30" t="inlineStr">
        <is>
          <t>Tidak pernah</t>
        </is>
      </c>
      <c r="JS30" t="n">
        <v/>
      </c>
      <c r="JT30" t="n">
        <v/>
      </c>
      <c r="JU30" t="n">
        <v/>
      </c>
      <c r="JV30" t="n">
        <v/>
      </c>
      <c r="JW30" t="n">
        <v/>
      </c>
      <c r="JX30" t="n">
        <v/>
      </c>
      <c r="JY30" t="n">
        <v/>
      </c>
      <c r="JZ30" t="n">
        <v/>
      </c>
      <c r="KA30" t="inlineStr">
        <is>
          <t>Tidak pernah</t>
        </is>
      </c>
      <c r="KB30" t="n">
        <v/>
      </c>
      <c r="KC30" t="n">
        <v/>
      </c>
      <c r="KD30" t="n">
        <v/>
      </c>
      <c r="KE30" t="n">
        <v/>
      </c>
      <c r="KF30" t="n">
        <v/>
      </c>
      <c r="KG30" t="n">
        <v/>
      </c>
      <c r="KH30" t="n">
        <v/>
      </c>
      <c r="KI30" t="n">
        <v/>
      </c>
      <c r="KJ30" t="inlineStr">
        <is>
          <t>Tidak pernah</t>
        </is>
      </c>
      <c r="KK30" t="n">
        <v/>
      </c>
      <c r="KL30" t="n">
        <v/>
      </c>
      <c r="KM30" t="n">
        <v/>
      </c>
      <c r="KN30" t="n">
        <v/>
      </c>
      <c r="KO30" t="n">
        <v/>
      </c>
      <c r="KP30" t="n">
        <v/>
      </c>
      <c r="KQ30" t="n">
        <v/>
      </c>
      <c r="KR30" t="n">
        <v/>
      </c>
      <c r="KS30" t="inlineStr">
        <is>
          <t>Tidak ada perubahan</t>
        </is>
      </c>
      <c r="KT30" t="inlineStr">
        <is>
          <t>0-1 kali</t>
        </is>
      </c>
      <c r="KU30" t="inlineStr">
        <is>
          <t>0-1 kali</t>
        </is>
      </c>
      <c r="KV30" t="inlineStr">
        <is>
          <t>Tidak ada</t>
        </is>
      </c>
      <c r="KW30" t="n">
        <v>0</v>
      </c>
      <c r="KX30" t="n">
        <v>0</v>
      </c>
      <c r="KY30" t="n">
        <v>0</v>
      </c>
      <c r="KZ30" t="n">
        <v>1</v>
      </c>
      <c r="LA30" t="inlineStr">
        <is>
          <t>Tidak ada perubahan</t>
        </is>
      </c>
      <c r="LB30" t="inlineStr">
        <is>
          <t>Tidak ada perubahan</t>
        </is>
      </c>
      <c r="LC30" t="n">
        <v>0</v>
      </c>
      <c r="LD30" t="n">
        <v>6</v>
      </c>
      <c r="LE30" t="n">
        <v>0</v>
      </c>
      <c r="LF30" t="n">
        <v>0</v>
      </c>
      <c r="LG30" t="inlineStr">
        <is>
          <t>Tidak</t>
        </is>
      </c>
      <c r="LH30" t="n">
        <v/>
      </c>
      <c r="LI30" t="inlineStr">
        <is>
          <t>Tidak ada perubahan</t>
        </is>
      </c>
      <c r="LJ30" t="n">
        <v/>
      </c>
      <c r="LK30" t="n">
        <v/>
      </c>
      <c r="LL30" t="n">
        <v/>
      </c>
      <c r="LM30" t="n">
        <v/>
      </c>
      <c r="LN30" t="n">
        <v/>
      </c>
      <c r="LO30" t="n">
        <v/>
      </c>
      <c r="LP30" t="n">
        <v/>
      </c>
      <c r="LQ30" t="n">
        <v/>
      </c>
      <c r="LR30" t="n">
        <v/>
      </c>
      <c r="LS30" t="n">
        <v>30</v>
      </c>
      <c r="LT30" t="n">
        <v>0</v>
      </c>
      <c r="LU30" t="n">
        <v>0</v>
      </c>
      <c r="LV30" t="n">
        <v>30</v>
      </c>
      <c r="LW30" t="n">
        <v>0</v>
      </c>
      <c r="LX30" t="n">
        <v>0</v>
      </c>
      <c r="LY30" t="n">
        <v>15</v>
      </c>
      <c r="LZ30" t="n">
        <v>0</v>
      </c>
      <c r="MA30" t="n">
        <v>0</v>
      </c>
      <c r="MB30" t="inlineStr">
        <is>
          <t>Tidak</t>
        </is>
      </c>
      <c r="MC30" t="n">
        <v>0</v>
      </c>
      <c r="MD30" t="n">
        <v>0</v>
      </c>
      <c r="ME30" t="n">
        <v>40</v>
      </c>
      <c r="MF30" t="n">
        <v>20</v>
      </c>
      <c r="MG30" t="n">
        <v>0</v>
      </c>
      <c r="MH30" t="n">
        <v>0</v>
      </c>
      <c r="MI30" t="n">
        <v/>
      </c>
      <c r="MJ30" t="n">
        <v/>
      </c>
      <c r="MK30" t="n">
        <v/>
      </c>
      <c r="ML30" t="n">
        <v/>
      </c>
      <c r="MM30" t="n">
        <v/>
      </c>
      <c r="MN30" t="n">
        <v/>
      </c>
      <c r="MO30" t="n">
        <v/>
      </c>
      <c r="MP30" t="n">
        <v/>
      </c>
      <c r="MQ30" t="n">
        <v/>
      </c>
      <c r="MR30" t="inlineStr">
        <is>
          <t>Tidak ada waktu yang dihemat</t>
        </is>
      </c>
      <c r="MS30" t="n">
        <v/>
      </c>
      <c r="MT30" t="inlineStr">
        <is>
          <t>Tidak ada waktu yang dihemat</t>
        </is>
      </c>
      <c r="MU30" t="inlineStr">
        <is>
          <t>Tidak</t>
        </is>
      </c>
      <c r="MV30" t="n">
        <v/>
      </c>
      <c r="MW30" t="n">
        <v/>
      </c>
      <c r="MX30" t="n">
        <v/>
      </c>
      <c r="MY30" t="n">
        <v/>
      </c>
      <c r="MZ30" t="n">
        <v/>
      </c>
      <c r="NA30" t="n">
        <v/>
      </c>
      <c r="NB30" t="n">
        <v/>
      </c>
      <c r="NC30" t="n">
        <v/>
      </c>
      <c r="ND30" t="n">
        <v/>
      </c>
      <c r="NE30" t="n">
        <v/>
      </c>
      <c r="NF30" t="n">
        <v/>
      </c>
      <c r="NG30" t="n">
        <v/>
      </c>
      <c r="NH30" t="n">
        <v/>
      </c>
      <c r="NI30" t="n">
        <v/>
      </c>
      <c r="NJ30" t="n">
        <v/>
      </c>
      <c r="NK30" t="n">
        <v/>
      </c>
      <c r="NL30" t="inlineStr">
        <is>
          <t>Tidak</t>
        </is>
      </c>
      <c r="NM30" t="inlineStr">
        <is>
          <t>100% dana hibah</t>
        </is>
      </c>
      <c r="NN30" t="inlineStr">
        <is>
          <t>0 (100% sumber pembiayaan dari hibah)</t>
        </is>
      </c>
      <c r="NO30" t="inlineStr">
        <is>
          <t>Yayasan Rumah Energi atau BIRU</t>
        </is>
      </c>
      <c r="NP30" t="n">
        <v/>
      </c>
      <c r="NQ30" t="n">
        <v/>
      </c>
      <c r="NR30" t="n">
        <v/>
      </c>
      <c r="NS30" t="n">
        <v/>
      </c>
      <c r="NT30" t="n">
        <v/>
      </c>
      <c r="NU30" t="n">
        <v/>
      </c>
      <c r="NV30" t="n">
        <v/>
      </c>
      <c r="NW30" t="n">
        <v/>
      </c>
      <c r="NX30" t="inlineStr">
        <is>
          <t>Sama saja</t>
        </is>
      </c>
      <c r="NY30" t="n">
        <v>60</v>
      </c>
      <c r="NZ30" t="n">
        <v>0</v>
      </c>
      <c r="OA30" t="n">
        <v>0</v>
      </c>
      <c r="OB30" t="n">
        <v>60</v>
      </c>
      <c r="OC30" t="n">
        <v>0</v>
      </c>
      <c r="OD30" t="n">
        <v>0</v>
      </c>
      <c r="OE30" t="inlineStr">
        <is>
          <t>Tidak ada perubahan</t>
        </is>
      </c>
      <c r="OF30" t="inlineStr">
        <is>
          <t>Lebih baik (beda waktu memasak 5-30 menit, ATAU tidak lagi ada rasa/bau makanan yang berubah, ATAU alasan lainnya)</t>
        </is>
      </c>
      <c r="OG30" t="inlineStr">
        <is>
          <t>Ya</t>
        </is>
      </c>
      <c r="OH30" t="n">
        <v>5</v>
      </c>
      <c r="OI30" t="n">
        <v>15</v>
      </c>
      <c r="OJ30" t="n">
        <v>0</v>
      </c>
      <c r="OK30" t="n">
        <v>0</v>
      </c>
      <c r="OL30" t="n">
        <v>0</v>
      </c>
      <c r="OM30" t="n">
        <v>0</v>
      </c>
      <c r="ON30" t="n">
        <v>0</v>
      </c>
      <c r="OO30" t="n">
        <v>0</v>
      </c>
      <c r="OP30" t="inlineStr">
        <is>
          <t>Sapi pedaging Sapi perah</t>
        </is>
      </c>
      <c r="OQ30" t="n">
        <v>1</v>
      </c>
      <c r="OR30" t="n">
        <v>1</v>
      </c>
      <c r="OS30" t="n">
        <v>0</v>
      </c>
      <c r="OT30" t="n">
        <v>0</v>
      </c>
      <c r="OU30" t="n">
        <v>0</v>
      </c>
      <c r="OV30" t="n">
        <v>0</v>
      </c>
      <c r="OW30" t="n">
        <v>0</v>
      </c>
      <c r="OX30" t="n">
        <v>0</v>
      </c>
      <c r="OY30" t="n">
        <v>0</v>
      </c>
      <c r="OZ30" t="inlineStr">
        <is>
          <t>Sapi pedaging Sapi perah</t>
        </is>
      </c>
      <c r="PA30" t="n">
        <v>1</v>
      </c>
      <c r="PB30" t="n">
        <v>1</v>
      </c>
      <c r="PC30" t="n">
        <v>0</v>
      </c>
      <c r="PD30" t="n">
        <v>0</v>
      </c>
      <c r="PE30" t="n">
        <v>0</v>
      </c>
      <c r="PF30" t="n">
        <v>0</v>
      </c>
      <c r="PG30" t="n">
        <v>0</v>
      </c>
      <c r="PH30" t="n">
        <v>0</v>
      </c>
      <c r="PI30" t="n">
        <v>0</v>
      </c>
      <c r="PJ30" t="inlineStr">
        <is>
          <t>Tidak ada</t>
        </is>
      </c>
      <c r="PK30" t="n">
        <v>0</v>
      </c>
      <c r="PL30" t="n">
        <v>0</v>
      </c>
      <c r="PM30" t="n">
        <v>0</v>
      </c>
      <c r="PN30" t="n">
        <v>0</v>
      </c>
      <c r="PO30" t="n">
        <v>0</v>
      </c>
      <c r="PP30" t="n">
        <v>0</v>
      </c>
      <c r="PQ30" t="n">
        <v>0</v>
      </c>
      <c r="PR30" t="n">
        <v>0</v>
      </c>
      <c r="PS30" t="n">
        <v>1</v>
      </c>
      <c r="PT30" t="inlineStr">
        <is>
          <t>2-Dibuang ke sungai</t>
        </is>
      </c>
      <c r="PU30" t="n">
        <v>0</v>
      </c>
      <c r="PV30" t="n">
        <v>0</v>
      </c>
      <c r="PW30" t="n">
        <v>0</v>
      </c>
      <c r="PX30" t="n">
        <v>0</v>
      </c>
      <c r="PY30" t="n">
        <v>0</v>
      </c>
      <c r="PZ30" t="n">
        <v>0</v>
      </c>
      <c r="QA30" t="n">
        <v>1</v>
      </c>
      <c r="QB30" t="n">
        <v>0</v>
      </c>
      <c r="QC30" t="n">
        <v>0</v>
      </c>
      <c r="QD30" t="n">
        <v/>
      </c>
      <c r="QE30" t="inlineStr">
        <is>
          <t>2-Dibuang ke sungai</t>
        </is>
      </c>
      <c r="QF30" t="n">
        <v>0</v>
      </c>
      <c r="QG30" t="n">
        <v>0</v>
      </c>
      <c r="QH30" t="n">
        <v>0</v>
      </c>
      <c r="QI30" t="n">
        <v>0</v>
      </c>
      <c r="QJ30" t="n">
        <v>0</v>
      </c>
      <c r="QK30" t="n">
        <v>0</v>
      </c>
      <c r="QL30" t="n">
        <v>1</v>
      </c>
      <c r="QM30" t="n">
        <v>0</v>
      </c>
      <c r="QN30" t="n">
        <v>0</v>
      </c>
      <c r="QO30" t="n">
        <v/>
      </c>
      <c r="QP30" t="n">
        <v/>
      </c>
      <c r="QQ30" t="n">
        <v/>
      </c>
      <c r="QR30" t="n">
        <v/>
      </c>
      <c r="QS30" t="n">
        <v/>
      </c>
      <c r="QT30" t="n">
        <v/>
      </c>
      <c r="QU30" t="n">
        <v/>
      </c>
      <c r="QV30" t="n">
        <v/>
      </c>
      <c r="QW30" t="n">
        <v/>
      </c>
      <c r="QX30" t="n">
        <v/>
      </c>
      <c r="QY30" t="n">
        <v/>
      </c>
      <c r="QZ30" t="n">
        <v/>
      </c>
      <c r="RA30" t="n">
        <v/>
      </c>
      <c r="RB30" t="n">
        <v/>
      </c>
      <c r="RC30" t="n">
        <v/>
      </c>
      <c r="RD30" t="n">
        <v/>
      </c>
      <c r="RE30" t="n">
        <v/>
      </c>
      <c r="RF30" t="n">
        <v/>
      </c>
      <c r="RG30" t="n">
        <v/>
      </c>
      <c r="RH30" t="n">
        <v/>
      </c>
      <c r="RI30" t="n">
        <v/>
      </c>
      <c r="RJ30" t="n">
        <v/>
      </c>
      <c r="RK30" t="n">
        <v/>
      </c>
      <c r="RL30" t="n">
        <v/>
      </c>
      <c r="RM30" t="n">
        <v/>
      </c>
      <c r="RN30" t="n">
        <v/>
      </c>
      <c r="RO30" t="n">
        <v/>
      </c>
      <c r="RP30" t="n">
        <v/>
      </c>
      <c r="RQ30" t="n">
        <v/>
      </c>
      <c r="RR30" t="n">
        <v/>
      </c>
      <c r="RS30" t="n">
        <v/>
      </c>
      <c r="RT30" t="n">
        <v/>
      </c>
      <c r="RU30" t="n">
        <v/>
      </c>
      <c r="RV30" t="n">
        <v/>
      </c>
      <c r="RW30" t="n">
        <v/>
      </c>
      <c r="RX30" t="n">
        <v/>
      </c>
      <c r="RY30" t="n">
        <v/>
      </c>
      <c r="RZ30" t="n">
        <v/>
      </c>
      <c r="SA30" t="n">
        <v/>
      </c>
      <c r="SB30" t="n">
        <v/>
      </c>
      <c r="SC30" t="n">
        <v/>
      </c>
      <c r="SD30" t="n">
        <v/>
      </c>
      <c r="SE30" t="n">
        <v/>
      </c>
      <c r="SF30" t="n">
        <v/>
      </c>
      <c r="SG30" t="n">
        <v/>
      </c>
      <c r="SH30" t="n">
        <v/>
      </c>
      <c r="SI30" t="n">
        <v/>
      </c>
      <c r="SJ30" t="n">
        <v/>
      </c>
      <c r="SK30" t="n">
        <v/>
      </c>
      <c r="SL30" t="n">
        <v/>
      </c>
      <c r="SM30" t="n">
        <v/>
      </c>
      <c r="SN30" t="n">
        <v/>
      </c>
      <c r="SO30" t="n">
        <v/>
      </c>
      <c r="SP30" t="n">
        <v/>
      </c>
      <c r="SQ30" t="n">
        <v/>
      </c>
      <c r="SR30" t="n">
        <v/>
      </c>
      <c r="SS30" t="n">
        <v/>
      </c>
      <c r="ST30" t="n">
        <v/>
      </c>
      <c r="SU30" t="n">
        <v/>
      </c>
      <c r="SV30" t="n">
        <v/>
      </c>
      <c r="SW30" t="n">
        <v/>
      </c>
      <c r="SX30" t="n">
        <v/>
      </c>
      <c r="SY30" t="n">
        <v>5</v>
      </c>
      <c r="SZ30" t="n">
        <v>15</v>
      </c>
      <c r="TA30" t="n">
        <v/>
      </c>
      <c r="TB30" t="n">
        <v/>
      </c>
      <c r="TC30" t="n">
        <v/>
      </c>
      <c r="TD30" t="n">
        <v/>
      </c>
      <c r="TE30" t="n">
        <v/>
      </c>
      <c r="TF30" t="n">
        <v/>
      </c>
      <c r="TG30" t="n">
        <v>5</v>
      </c>
      <c r="TH30" t="n">
        <v>15</v>
      </c>
      <c r="TI30" t="n">
        <v>0</v>
      </c>
      <c r="TJ30" t="n">
        <v>0</v>
      </c>
      <c r="TK30" t="n">
        <v>0</v>
      </c>
      <c r="TL30" t="n">
        <v>0</v>
      </c>
      <c r="TM30" t="n">
        <v>0</v>
      </c>
      <c r="TN30" t="n">
        <v>0</v>
      </c>
      <c r="TO30" t="n">
        <v>0</v>
      </c>
      <c r="TP30" t="n">
        <v>0</v>
      </c>
      <c r="TQ30" t="n">
        <v>0</v>
      </c>
      <c r="TR30" t="n">
        <v>0</v>
      </c>
      <c r="TS30" t="n">
        <v>0</v>
      </c>
      <c r="TT30" t="n">
        <v>0</v>
      </c>
      <c r="TU30" t="n">
        <v>0</v>
      </c>
      <c r="TV30" t="n">
        <v>0</v>
      </c>
      <c r="TW30" t="n">
        <v/>
      </c>
      <c r="TX30" t="n">
        <v/>
      </c>
      <c r="TY30" t="n">
        <v/>
      </c>
      <c r="TZ30" t="n">
        <v/>
      </c>
      <c r="UA30" t="n">
        <v/>
      </c>
      <c r="UB30" t="n">
        <v/>
      </c>
      <c r="UC30" t="n">
        <v/>
      </c>
      <c r="UD30" t="n">
        <v/>
      </c>
      <c r="UE30" t="n">
        <v/>
      </c>
      <c r="UF30" t="n">
        <v/>
      </c>
      <c r="UG30" t="n">
        <v/>
      </c>
      <c r="UH30" t="n">
        <v/>
      </c>
      <c r="UI30" t="n">
        <v/>
      </c>
      <c r="UJ30" t="n">
        <v/>
      </c>
      <c r="UK30" t="n">
        <v/>
      </c>
      <c r="UL30" t="n">
        <v/>
      </c>
      <c r="UM30" t="n">
        <v/>
      </c>
      <c r="UN30" t="n">
        <v/>
      </c>
      <c r="UO30" t="n">
        <v/>
      </c>
      <c r="UP30" t="n">
        <v/>
      </c>
      <c r="UQ30" t="n">
        <v/>
      </c>
      <c r="UR30" t="n">
        <v/>
      </c>
      <c r="US30" t="n">
        <v/>
      </c>
      <c r="UT30" t="n">
        <v/>
      </c>
      <c r="UU30" t="inlineStr">
        <is>
          <t>Pemberian pakan di kandang</t>
        </is>
      </c>
      <c r="UV30" t="inlineStr">
        <is>
          <t>Pemberian pakan di kandang</t>
        </is>
      </c>
      <c r="UW30" t="n">
        <v/>
      </c>
      <c r="UX30" t="n">
        <v/>
      </c>
      <c r="UY30" t="n">
        <v/>
      </c>
      <c r="UZ30" t="n">
        <v/>
      </c>
      <c r="VA30" t="n">
        <v/>
      </c>
      <c r="VB30" t="n">
        <v/>
      </c>
      <c r="VC30" t="inlineStr">
        <is>
          <t>Sangat jarang (&gt;1 bulan sekali)</t>
        </is>
      </c>
      <c r="VD30" t="inlineStr">
        <is>
          <t>Sangat jarang (&gt;1 bulan sekali)</t>
        </is>
      </c>
      <c r="VE30" t="n">
        <v/>
      </c>
      <c r="VF30" t="n">
        <v/>
      </c>
      <c r="VG30" t="n">
        <v/>
      </c>
      <c r="VH30" t="n">
        <v/>
      </c>
      <c r="VI30" t="n">
        <v/>
      </c>
      <c r="VJ30" t="n">
        <v/>
      </c>
      <c r="VK30" t="inlineStr">
        <is>
          <t>Sangat sering (&gt;1 kali sehari)</t>
        </is>
      </c>
      <c r="VL30" t="inlineStr">
        <is>
          <t>Sangat sering (&gt;1 kali sehari)</t>
        </is>
      </c>
      <c r="VM30" t="n">
        <v/>
      </c>
      <c r="VN30" t="n">
        <v/>
      </c>
      <c r="VO30" t="n">
        <v/>
      </c>
      <c r="VP30" t="n">
        <v/>
      </c>
      <c r="VQ30" t="n">
        <v/>
      </c>
      <c r="VR30" t="n">
        <v/>
      </c>
      <c r="VS30" t="inlineStr">
        <is>
          <t>2-Disimpan basah (slurry) 3-Disimpan terbuka (dry lot) 8-Dibiarkan tersebar di ladang penggembalaan</t>
        </is>
      </c>
      <c r="VT30" t="n">
        <v>0</v>
      </c>
      <c r="VU30" t="n">
        <v>0</v>
      </c>
      <c r="VV30" t="n">
        <v>0</v>
      </c>
      <c r="VW30" t="n">
        <v>0</v>
      </c>
      <c r="VX30" t="n">
        <v>0</v>
      </c>
      <c r="VY30" t="n">
        <v>1</v>
      </c>
      <c r="VZ30" t="n">
        <v>1</v>
      </c>
      <c r="WA30" t="n">
        <v>0</v>
      </c>
      <c r="WB30" t="n">
        <v>0</v>
      </c>
      <c r="WC30" t="n">
        <v>0</v>
      </c>
      <c r="WD30" t="n">
        <v>0</v>
      </c>
      <c r="WE30" t="n">
        <v>1</v>
      </c>
      <c r="WF30" t="inlineStr">
        <is>
          <t>2-Disimpan basah (slurry) 6-Digester biogas 8-Dibiarkan tersebar di ladang penggembalaan</t>
        </is>
      </c>
      <c r="WG30" t="n">
        <v>0</v>
      </c>
      <c r="WH30" t="n">
        <v>0</v>
      </c>
      <c r="WI30" t="n">
        <v>0</v>
      </c>
      <c r="WJ30" t="n">
        <v>0</v>
      </c>
      <c r="WK30" t="n">
        <v>0</v>
      </c>
      <c r="WL30" t="n">
        <v>1</v>
      </c>
      <c r="WM30" t="n">
        <v>0</v>
      </c>
      <c r="WN30" t="n">
        <v>0</v>
      </c>
      <c r="WO30" t="n">
        <v>0</v>
      </c>
      <c r="WP30" t="n">
        <v>1</v>
      </c>
      <c r="WQ30" t="n">
        <v>0</v>
      </c>
      <c r="WR30" t="n">
        <v>1</v>
      </c>
      <c r="WS30" t="n">
        <v/>
      </c>
      <c r="WT30" t="n">
        <v/>
      </c>
      <c r="WU30" t="n">
        <v/>
      </c>
      <c r="WV30" t="n">
        <v/>
      </c>
      <c r="WW30" t="n">
        <v/>
      </c>
      <c r="WX30" t="n">
        <v/>
      </c>
      <c r="WY30" t="n">
        <v/>
      </c>
      <c r="WZ30" t="n">
        <v/>
      </c>
      <c r="XA30" t="n">
        <v/>
      </c>
      <c r="XB30" t="n">
        <v/>
      </c>
      <c r="XC30" t="n">
        <v/>
      </c>
      <c r="XD30" t="n">
        <v/>
      </c>
      <c r="XE30" t="n">
        <v/>
      </c>
      <c r="XF30" t="n">
        <v/>
      </c>
      <c r="XG30" t="n">
        <v/>
      </c>
      <c r="XH30" t="n">
        <v/>
      </c>
      <c r="XI30" t="n">
        <v/>
      </c>
      <c r="XJ30" t="n">
        <v/>
      </c>
      <c r="XK30" t="n">
        <v/>
      </c>
      <c r="XL30" t="n">
        <v/>
      </c>
      <c r="XM30" t="n">
        <v/>
      </c>
      <c r="XN30" t="n">
        <v/>
      </c>
      <c r="XO30" t="n">
        <v/>
      </c>
      <c r="XP30" t="n">
        <v/>
      </c>
      <c r="XQ30" t="n">
        <v/>
      </c>
      <c r="XR30" t="n">
        <v/>
      </c>
      <c r="XS30" t="n">
        <v/>
      </c>
      <c r="XT30" t="n">
        <v/>
      </c>
      <c r="XU30" t="n">
        <v/>
      </c>
      <c r="XV30" t="n">
        <v/>
      </c>
      <c r="XW30" t="n">
        <v/>
      </c>
      <c r="XX30" t="n">
        <v/>
      </c>
      <c r="XY30" t="n">
        <v/>
      </c>
      <c r="XZ30" t="n">
        <v/>
      </c>
      <c r="YA30" t="n">
        <v/>
      </c>
      <c r="YB30" t="n">
        <v/>
      </c>
      <c r="YC30" t="n">
        <v/>
      </c>
      <c r="YD30" t="n">
        <v/>
      </c>
      <c r="YE30" t="n">
        <v/>
      </c>
      <c r="YF30" t="n">
        <v/>
      </c>
      <c r="YG30" t="n">
        <v/>
      </c>
      <c r="YH30" t="n">
        <v/>
      </c>
      <c r="YI30" t="n">
        <v/>
      </c>
      <c r="YJ30" t="n">
        <v/>
      </c>
      <c r="YK30" t="n">
        <v/>
      </c>
      <c r="YL30" t="n">
        <v/>
      </c>
      <c r="YM30" t="n">
        <v/>
      </c>
      <c r="YN30" t="n">
        <v/>
      </c>
      <c r="YO30" t="n">
        <v/>
      </c>
      <c r="YP30" t="n">
        <v/>
      </c>
      <c r="YQ30" t="n">
        <v/>
      </c>
      <c r="YR30" t="n">
        <v/>
      </c>
      <c r="YS30" t="n">
        <v/>
      </c>
      <c r="YT30" t="n">
        <v/>
      </c>
      <c r="YU30" t="n">
        <v/>
      </c>
      <c r="YV30" t="n">
        <v/>
      </c>
      <c r="YW30" t="n">
        <v/>
      </c>
      <c r="YX30" t="n">
        <v/>
      </c>
      <c r="YY30" t="n">
        <v/>
      </c>
      <c r="YZ30" t="n">
        <v/>
      </c>
      <c r="ZA30" t="n">
        <v/>
      </c>
      <c r="ZB30" t="n">
        <v/>
      </c>
      <c r="ZC30" t="n">
        <v/>
      </c>
      <c r="ZD30" t="n">
        <v/>
      </c>
      <c r="ZE30" t="n">
        <v/>
      </c>
      <c r="ZF30" t="n">
        <v/>
      </c>
      <c r="ZG30" t="n">
        <v/>
      </c>
      <c r="ZH30" t="n">
        <v/>
      </c>
      <c r="ZI30" t="n">
        <v/>
      </c>
      <c r="ZJ30" t="n">
        <v/>
      </c>
      <c r="ZK30" t="n">
        <v/>
      </c>
      <c r="ZL30" t="n">
        <v/>
      </c>
      <c r="ZM30" t="n">
        <v/>
      </c>
      <c r="ZN30" t="n">
        <v/>
      </c>
      <c r="ZO30" t="n">
        <v>40</v>
      </c>
      <c r="ZP30" t="n">
        <v/>
      </c>
      <c r="ZQ30" t="n">
        <v/>
      </c>
      <c r="ZR30" t="n">
        <v/>
      </c>
      <c r="ZS30" t="n">
        <v/>
      </c>
      <c r="ZT30" t="n">
        <v/>
      </c>
      <c r="ZU30" t="n">
        <v/>
      </c>
      <c r="ZV30" t="n">
        <v>3</v>
      </c>
      <c r="ZW30" t="n">
        <v>3</v>
      </c>
      <c r="ZX30" t="n">
        <v/>
      </c>
      <c r="ZY30" t="n">
        <v/>
      </c>
      <c r="ZZ30" t="n">
        <v/>
      </c>
      <c r="AAA30" t="n">
        <v/>
      </c>
      <c r="AAB30" t="n">
        <v/>
      </c>
      <c r="AAC30" t="n">
        <v/>
      </c>
      <c r="AAD30" t="inlineStr">
        <is>
          <t>Pakan segar (misal: rumput)</t>
        </is>
      </c>
      <c r="AAE30" t="inlineStr">
        <is>
          <t>Pakan segar (misal: rumput)</t>
        </is>
      </c>
      <c r="AAF30" t="n">
        <v/>
      </c>
      <c r="AAG30" t="n">
        <v/>
      </c>
      <c r="AAH30" t="n">
        <v/>
      </c>
      <c r="AAI30" t="n">
        <v/>
      </c>
      <c r="AAJ30" t="n">
        <v/>
      </c>
      <c r="AAK30" t="n">
        <v/>
      </c>
      <c r="AAL30" t="inlineStr">
        <is>
          <t>Tidak</t>
        </is>
      </c>
      <c r="AAM30" t="n">
        <v/>
      </c>
      <c r="AAN30" t="n">
        <v/>
      </c>
      <c r="AAO30" t="n">
        <v/>
      </c>
      <c r="AAP30" t="n">
        <v/>
      </c>
      <c r="AAQ30" t="n">
        <v/>
      </c>
      <c r="AAR30" t="inlineStr">
        <is>
          <t>Tidak</t>
        </is>
      </c>
      <c r="AAS30" t="inlineStr">
        <is>
          <t>Tidak pasti/ragu-ragu</t>
        </is>
      </c>
      <c r="AAT30" t="inlineStr">
        <is>
          <t>Didiamkan saja/dibiarkan di tempatnya (di bak/kolam penampung slurry) Dibuang ke selokan</t>
        </is>
      </c>
      <c r="AAU30" t="n">
        <v>0</v>
      </c>
      <c r="AAV30" t="n">
        <v>0</v>
      </c>
      <c r="AAW30" t="n">
        <v>0</v>
      </c>
      <c r="AAX30" t="n">
        <v>0</v>
      </c>
      <c r="AAY30" t="n">
        <v>0</v>
      </c>
      <c r="AAZ30" t="n">
        <v>1</v>
      </c>
      <c r="ABA30" t="n">
        <v>1</v>
      </c>
      <c r="ABB30" t="n">
        <v/>
      </c>
      <c r="ABC30" t="n">
        <v/>
      </c>
      <c r="ABD30" t="n">
        <v/>
      </c>
      <c r="ABE30" t="n">
        <v/>
      </c>
      <c r="ABF30" t="n">
        <v/>
      </c>
      <c r="ABG30" t="n">
        <v/>
      </c>
      <c r="ABH30" t="n">
        <v/>
      </c>
      <c r="ABI30" t="n">
        <v/>
      </c>
      <c r="ABJ30" t="n">
        <v/>
      </c>
      <c r="ABK30" t="n">
        <v/>
      </c>
      <c r="ABL30" t="n">
        <v/>
      </c>
      <c r="ABM30" t="n">
        <v/>
      </c>
      <c r="ABN30" t="n">
        <v/>
      </c>
      <c r="ABO30" t="n">
        <v/>
      </c>
      <c r="ABP30" t="n">
        <v/>
      </c>
      <c r="ABQ30" t="n">
        <v/>
      </c>
      <c r="ABR30" t="n">
        <v/>
      </c>
      <c r="ABS30" t="n">
        <v/>
      </c>
      <c r="ABT30" t="n">
        <v/>
      </c>
      <c r="ABU30" t="n">
        <v/>
      </c>
      <c r="ABV30" t="n">
        <v/>
      </c>
      <c r="ABW30" t="n">
        <v/>
      </c>
      <c r="ABX30" t="n">
        <v/>
      </c>
      <c r="ABY30" t="n">
        <v/>
      </c>
      <c r="ABZ30" t="n">
        <v/>
      </c>
      <c r="ACA30" t="n">
        <v/>
      </c>
      <c r="ACB30" t="n">
        <v/>
      </c>
      <c r="ACC30" t="n">
        <v/>
      </c>
      <c r="ACD30" t="n">
        <v/>
      </c>
      <c r="ACE30" t="n">
        <v/>
      </c>
      <c r="ACF30" t="n">
        <v/>
      </c>
      <c r="ACG30" t="n">
        <v/>
      </c>
      <c r="ACH30" t="n">
        <v/>
      </c>
      <c r="ACI30" t="n">
        <v/>
      </c>
      <c r="ACJ30" t="n">
        <v/>
      </c>
      <c r="ACK30" t="inlineStr">
        <is>
          <t>Tidak memiliki tempat untuk menyimpan Tidak punya waktu mengumpulkannya</t>
        </is>
      </c>
      <c r="ACL30" t="n">
        <v>0</v>
      </c>
      <c r="ACM30" t="n">
        <v>1</v>
      </c>
      <c r="ACN30" t="n">
        <v>1</v>
      </c>
      <c r="ACO30" t="n">
        <v>0</v>
      </c>
      <c r="ACP30" t="n">
        <v>0</v>
      </c>
      <c r="ACQ30" t="n">
        <v>0</v>
      </c>
      <c r="ACR30" t="n">
        <v>0</v>
      </c>
      <c r="ACS30" t="n">
        <v/>
      </c>
      <c r="ACT30" t="inlineStr">
        <is>
          <t>Tidak</t>
        </is>
      </c>
      <c r="ACU30" t="inlineStr">
        <is>
          <t>Manfaat sangat besar</t>
        </is>
      </c>
      <c r="ACV30" t="inlineStr">
        <is>
          <t>Sama saja</t>
        </is>
      </c>
      <c r="ACW30" t="inlineStr">
        <is>
          <t>Anggota keluarga - Perempuan dewasa</t>
        </is>
      </c>
      <c r="ACX30" t="inlineStr">
        <is>
          <t>Netral/tidak tahu</t>
        </is>
      </c>
      <c r="ACY30" t="inlineStr">
        <is>
          <t>Anggota keluarga - Laki-laki dewasa Anggota keluarga - Perempuan dewasa Anggota keluarga - Anak-anak</t>
        </is>
      </c>
      <c r="ACZ30" t="n">
        <v>1</v>
      </c>
      <c r="ADA30" t="n">
        <v>1</v>
      </c>
      <c r="ADB30" t="n">
        <v>1</v>
      </c>
      <c r="ADC30" t="n">
        <v>0</v>
      </c>
      <c r="ADD30" t="inlineStr">
        <is>
          <t>Sangat puas</t>
        </is>
      </c>
      <c r="ADE30" t="inlineStr">
        <is>
          <t>Puas</t>
        </is>
      </c>
      <c r="ADF30" t="inlineStr">
        <is>
          <t>Puas</t>
        </is>
      </c>
      <c r="ADG30" t="inlineStr">
        <is>
          <t>Puas</t>
        </is>
      </c>
      <c r="ADH30" t="inlineStr">
        <is>
          <t>Tidak</t>
        </is>
      </c>
      <c r="ADI30" t="n">
        <v/>
      </c>
      <c r="ADJ30" t="inlineStr">
        <is>
          <t>Puas</t>
        </is>
      </c>
      <c r="ADK30" t="n">
        <v/>
      </c>
      <c r="ADL30" t="n">
        <v/>
      </c>
      <c r="ADM30" t="n">
        <v/>
      </c>
      <c r="ADN30" t="n">
        <v/>
      </c>
      <c r="ADO30" t="n">
        <v/>
      </c>
      <c r="ADP30" t="n">
        <v/>
      </c>
      <c r="ADQ30" t="n">
        <v/>
      </c>
      <c r="ADR30" t="n">
        <v/>
      </c>
      <c r="ADS30" t="n">
        <v/>
      </c>
      <c r="ADT30" t="n">
        <v/>
      </c>
      <c r="ADU30" t="inlineStr">
        <is>
          <t>Memperbaiki sendiri Lainnya</t>
        </is>
      </c>
      <c r="ADV30" t="n">
        <v>0</v>
      </c>
      <c r="ADW30" t="n">
        <v>0</v>
      </c>
      <c r="ADX30" t="n">
        <v>0</v>
      </c>
      <c r="ADY30" t="n">
        <v>0</v>
      </c>
      <c r="ADZ30" t="n">
        <v>0</v>
      </c>
      <c r="AEA30" t="n">
        <v>1</v>
      </c>
      <c r="AEB30" t="n">
        <v>0</v>
      </c>
      <c r="AEC30" t="n">
        <v>1</v>
      </c>
      <c r="AED30" t="inlineStr">
        <is>
          <t>Tidak tahu harus menghubungi siapa</t>
        </is>
      </c>
      <c r="AEE30" t="inlineStr">
        <is>
          <t>Lainnya</t>
        </is>
      </c>
      <c r="AEF30" t="inlineStr">
        <is>
          <t>Laporan kepada ketua kelompok</t>
        </is>
      </c>
      <c r="AEG30" t="inlineStr">
        <is>
          <t>Lainnya</t>
        </is>
      </c>
      <c r="AEH30" t="inlineStr">
        <is>
          <t>Meminta bantuan kepada ketua kelompok</t>
        </is>
      </c>
      <c r="AEI30" t="inlineStr">
        <is>
          <t>Tidak</t>
        </is>
      </c>
      <c r="AEJ30" t="inlineStr">
        <is>
          <t>Kadang-kadang</t>
        </is>
      </c>
      <c r="AEK30" t="inlineStr">
        <is>
          <t>Lebih mudah mendapatkan energi Lebih aman</t>
        </is>
      </c>
      <c r="AEL30" t="n">
        <v>0</v>
      </c>
      <c r="AEM30" t="n">
        <v>1</v>
      </c>
      <c r="AEN30" t="n">
        <v>0</v>
      </c>
      <c r="AEO30" t="n">
        <v>0</v>
      </c>
      <c r="AEP30" t="n">
        <v>1</v>
      </c>
      <c r="AEQ30" t="n">
        <v>0</v>
      </c>
      <c r="AER30" t="n">
        <v>0</v>
      </c>
      <c r="AES30" t="n">
        <v>0</v>
      </c>
      <c r="AET30" t="n">
        <v>0</v>
      </c>
      <c r="AEU30" t="n">
        <v>0</v>
      </c>
      <c r="AEV30" t="n">
        <v>0</v>
      </c>
      <c r="AEW30" t="n">
        <v>0</v>
      </c>
      <c r="AEX30" t="n">
        <v/>
      </c>
      <c r="AEY30" t="inlineStr">
        <is>
          <t>Mendukung lingkungan</t>
        </is>
      </c>
      <c r="AEZ30" t="n">
        <v/>
      </c>
      <c r="AFA30" t="inlineStr">
        <is>
          <t>Koperasi</t>
        </is>
      </c>
      <c r="AFB30" t="n">
        <v/>
      </c>
      <c r="AFC30" t="inlineStr">
        <is>
          <t>Jajang Pangalengan-Digester 2026-03-02-13_58_53.jpeg</t>
        </is>
      </c>
      <c r="AFD30" t="inlineStr">
        <is>
          <t>https://kf.kobotoolbox.org/api/v2/assets/avstPQqLr3Ab3ZdcVTXZ6f/data/685598668/attachments/attykp7K34AvBQMKtXSkdZS3/</t>
        </is>
      </c>
      <c r="AFE30" t="inlineStr">
        <is>
          <t>Jajang Pangalengan-Rumah2026-03-02-13_59_3.jpeg</t>
        </is>
      </c>
      <c r="AFF30" t="inlineStr">
        <is>
          <t>https://kf.kobotoolbox.org/api/v2/assets/avstPQqLr3Ab3ZdcVTXZ6f/data/685598668/attachments/attNxzZcrX7sxSXait4oF5Yu/</t>
        </is>
      </c>
      <c r="AFG30" t="inlineStr">
        <is>
          <t>Ano</t>
        </is>
      </c>
      <c r="AFH30" t="n">
        <v/>
      </c>
      <c r="AFI30" t="n">
        <v/>
      </c>
    </row>
    <row r="31">
      <c r="A31" s="93" t="n">
        <v>46078</v>
      </c>
      <c r="B31" s="93" t="n">
        <v>46085</v>
      </c>
      <c r="C31" t="inlineStr">
        <is>
          <t>ano</t>
        </is>
      </c>
      <c r="D31" t="inlineStr">
        <is>
          <t>karmini</t>
        </is>
      </c>
      <c r="E31" t="n">
        <v>81395834083</v>
      </c>
      <c r="F31" t="inlineStr">
        <is>
          <t>-6.806799 107.606656 0 0</t>
        </is>
      </c>
      <c r="G31" t="n">
        <v>-6.806799</v>
      </c>
      <c r="H31" t="n">
        <v>107.606656</v>
      </c>
      <c r="I31" t="n">
        <v>0</v>
      </c>
      <c r="J31" t="n">
        <v>0</v>
      </c>
      <c r="K31" t="inlineStr">
        <is>
          <t>-6.806799, 107.606656.</t>
        </is>
      </c>
      <c r="L31" t="inlineStr">
        <is>
          <t>-6.806824 107.606906 0 0</t>
        </is>
      </c>
      <c r="M31" t="n">
        <v>-6.806824</v>
      </c>
      <c r="N31" t="n">
        <v>107.606906</v>
      </c>
      <c r="O31" t="n">
        <v>0</v>
      </c>
      <c r="P31" t="n">
        <v>0</v>
      </c>
      <c r="Q31" t="inlineStr">
        <is>
          <t>-6.806824, 107.606906.</t>
        </is>
      </c>
      <c r="R31" t="inlineStr">
        <is>
          <t>Jawa Barat</t>
        </is>
      </c>
      <c r="S31" t="n">
        <v>0</v>
      </c>
      <c r="T31" t="n">
        <v>0</v>
      </c>
      <c r="U31" t="n">
        <v>1</v>
      </c>
      <c r="V31" t="n">
        <v>0</v>
      </c>
      <c r="W31" t="n">
        <v>0</v>
      </c>
      <c r="X31" t="n">
        <v>0</v>
      </c>
      <c r="Y31" t="n">
        <v>0</v>
      </c>
      <c r="Z31" t="n">
        <v>0</v>
      </c>
      <c r="AA31" t="n">
        <v>0</v>
      </c>
      <c r="AB31" t="n">
        <v>0</v>
      </c>
      <c r="AC31" t="inlineStr">
        <is>
          <t>BANDUNG BARAT</t>
        </is>
      </c>
      <c r="AD31" t="inlineStr">
        <is>
          <t>LEMBANG</t>
        </is>
      </c>
      <c r="AE31" t="inlineStr">
        <is>
          <t>CIKAHURIPAN</t>
        </is>
      </c>
      <c r="AF31" t="inlineStr">
        <is>
          <t>KHAZANAH BAHARI</t>
        </is>
      </c>
      <c r="AG31" t="inlineStr">
        <is>
          <t>KBP0260</t>
        </is>
      </c>
      <c r="AH31" t="n">
        <v>14</v>
      </c>
      <c r="AI31" t="inlineStr">
        <is>
          <t>VPA1</t>
        </is>
      </c>
      <c r="AJ31" t="inlineStr">
        <is>
          <t>Tidak aktif</t>
        </is>
      </c>
      <c r="AK31" t="n">
        <v>78</v>
      </c>
      <c r="AL31" t="inlineStr">
        <is>
          <t>Laki-laki</t>
        </is>
      </c>
      <c r="AM31" t="inlineStr">
        <is>
          <t>Sudah menikah</t>
        </is>
      </c>
      <c r="AN31" t="inlineStr">
        <is>
          <t>SD/Sederajat</t>
        </is>
      </c>
      <c r="AO31" t="inlineStr">
        <is>
          <t>Peternak</t>
        </is>
      </c>
      <c r="AP31" t="n">
        <v>0</v>
      </c>
      <c r="AQ31" t="n">
        <v>1</v>
      </c>
      <c r="AR31" t="n">
        <v>0</v>
      </c>
      <c r="AS31" t="n">
        <v>0</v>
      </c>
      <c r="AT31" t="n">
        <v>0</v>
      </c>
      <c r="AU31" t="n">
        <v>0</v>
      </c>
      <c r="AV31" t="n">
        <v>0</v>
      </c>
      <c r="AW31" t="n">
        <v>0</v>
      </c>
      <c r="AX31" t="n">
        <v/>
      </c>
      <c r="AY31" t="inlineStr">
        <is>
          <t>Tidak ada</t>
        </is>
      </c>
      <c r="AZ31" t="n">
        <v>0</v>
      </c>
      <c r="BA31" t="n">
        <v>0</v>
      </c>
      <c r="BB31" t="n">
        <v>0</v>
      </c>
      <c r="BC31" t="n">
        <v>0</v>
      </c>
      <c r="BD31" t="n">
        <v>0</v>
      </c>
      <c r="BE31" t="n">
        <v>0</v>
      </c>
      <c r="BF31" t="n">
        <v>0</v>
      </c>
      <c r="BG31" t="n">
        <v>1</v>
      </c>
      <c r="BH31" t="n">
        <v/>
      </c>
      <c r="BI31" t="inlineStr">
        <is>
          <t>Rp1.500.000 - Rp2.500.000</t>
        </is>
      </c>
      <c r="BJ31" t="n">
        <v>1</v>
      </c>
      <c r="BK31" t="n">
        <v>1</v>
      </c>
      <c r="BL31" t="n">
        <v>0</v>
      </c>
      <c r="BM31" t="n">
        <v>0</v>
      </c>
      <c r="BN31" t="inlineStr">
        <is>
          <t>Milik sendiri</t>
        </is>
      </c>
      <c r="BO31" t="inlineStr">
        <is>
          <t>Permanen (dinding bata dan semen)</t>
        </is>
      </c>
      <c r="BP31" t="n">
        <v>1</v>
      </c>
      <c r="BQ31" t="n">
        <v>0</v>
      </c>
      <c r="BR31" t="n">
        <v>0</v>
      </c>
      <c r="BS31" t="n">
        <v>0</v>
      </c>
      <c r="BT31" t="n">
        <v>0</v>
      </c>
      <c r="BU31" t="n">
        <v/>
      </c>
      <c r="BV31" t="inlineStr">
        <is>
          <t>Keramik/ubin</t>
        </is>
      </c>
      <c r="BW31" t="n">
        <v>0</v>
      </c>
      <c r="BX31" t="n">
        <v>0</v>
      </c>
      <c r="BY31" t="n">
        <v>1</v>
      </c>
      <c r="BZ31" t="n">
        <v>0</v>
      </c>
      <c r="CA31" t="n">
        <v>0</v>
      </c>
      <c r="CB31" t="n">
        <v/>
      </c>
      <c r="CC31" t="inlineStr">
        <is>
          <t>Genting</t>
        </is>
      </c>
      <c r="CD31" t="n">
        <v>0</v>
      </c>
      <c r="CE31" t="n">
        <v>0</v>
      </c>
      <c r="CF31" t="n">
        <v>0</v>
      </c>
      <c r="CG31" t="n">
        <v>0</v>
      </c>
      <c r="CH31" t="n">
        <v>0</v>
      </c>
      <c r="CI31" t="n">
        <v>1</v>
      </c>
      <c r="CJ31" t="n">
        <v>0</v>
      </c>
      <c r="CK31" t="n">
        <v/>
      </c>
      <c r="CL31" t="inlineStr">
        <is>
          <t>Ya</t>
        </is>
      </c>
      <c r="CM31" t="n">
        <v>2011</v>
      </c>
      <c r="CN31" t="inlineStr">
        <is>
          <t>Fixed-Dome (Kubah Tetap)</t>
        </is>
      </c>
      <c r="CO31" t="inlineStr">
        <is>
          <t>6 m³ (4-5 ekor sapi, ±5 jam memasak/hari, ±50 kg</t>
        </is>
      </c>
      <c r="CP31" t="inlineStr">
        <is>
          <t>Anggota keluarga - laki-laki Koperasi</t>
        </is>
      </c>
      <c r="CQ31" t="n">
        <v>0</v>
      </c>
      <c r="CR31" t="n">
        <v>0</v>
      </c>
      <c r="CS31" t="n">
        <v>0</v>
      </c>
      <c r="CT31" t="n">
        <v>0</v>
      </c>
      <c r="CU31" t="n">
        <v>1</v>
      </c>
      <c r="CV31" t="n">
        <v>0</v>
      </c>
      <c r="CW31" t="n">
        <v>1</v>
      </c>
      <c r="CX31" t="n">
        <v>0</v>
      </c>
      <c r="CY31" t="inlineStr">
        <is>
          <t>Anggota keluarga - laki-laki Anggota keluarga - perempuan dewasa</t>
        </is>
      </c>
      <c r="CZ31" t="n">
        <v>1</v>
      </c>
      <c r="DA31" t="n">
        <v>1</v>
      </c>
      <c r="DB31" t="n">
        <v>0</v>
      </c>
      <c r="DC31" t="n">
        <v/>
      </c>
      <c r="DD31" t="inlineStr">
        <is>
          <t>Anggota keluarga - laki-laki Anggota keluarga - perempuan dewasa CPO atau pendamping</t>
        </is>
      </c>
      <c r="DE31" t="n">
        <v>1</v>
      </c>
      <c r="DF31" t="n">
        <v>1</v>
      </c>
      <c r="DG31" t="n">
        <v>1</v>
      </c>
      <c r="DH31" t="n">
        <v>0</v>
      </c>
      <c r="DI31" t="n">
        <v/>
      </c>
      <c r="DJ31" t="inlineStr">
        <is>
          <t>CPO atau pendamping</t>
        </is>
      </c>
      <c r="DK31" t="n">
        <v>0</v>
      </c>
      <c r="DL31" t="n">
        <v>0</v>
      </c>
      <c r="DM31" t="n">
        <v>1</v>
      </c>
      <c r="DN31" t="n">
        <v>0</v>
      </c>
      <c r="DO31" t="n">
        <v/>
      </c>
      <c r="DP31" t="inlineStr">
        <is>
          <t>Tidak berfungsi sama sekali</t>
        </is>
      </c>
      <c r="DQ31" t="inlineStr">
        <is>
          <t>1-6 bulan yang lalu</t>
        </is>
      </c>
      <c r="DR31" t="inlineStr">
        <is>
          <t>Tidak ada pihak yang mengelola/dapat memperbaiki sistem biogas</t>
        </is>
      </c>
      <c r="DS31" t="n">
        <v/>
      </c>
      <c r="DT31" t="n">
        <v/>
      </c>
      <c r="DU31" t="n">
        <v/>
      </c>
      <c r="DV31" t="n">
        <v/>
      </c>
      <c r="DW31" t="n">
        <v/>
      </c>
      <c r="DX31" t="n">
        <v/>
      </c>
      <c r="DY31" t="n">
        <v/>
      </c>
      <c r="DZ31" t="n">
        <v/>
      </c>
      <c r="EA31" t="n">
        <v/>
      </c>
      <c r="EB31" t="n">
        <v/>
      </c>
      <c r="EC31" t="n">
        <v/>
      </c>
      <c r="ED31" t="n">
        <v/>
      </c>
      <c r="EE31" t="n">
        <v/>
      </c>
      <c r="EF31" t="n">
        <v/>
      </c>
      <c r="EG31" t="n">
        <v/>
      </c>
      <c r="EH31" t="n">
        <v/>
      </c>
      <c r="EI31" t="inlineStr">
        <is>
          <t>Tidak ada masalah</t>
        </is>
      </c>
      <c r="EJ31" t="n">
        <v>0</v>
      </c>
      <c r="EK31" t="n">
        <v>0</v>
      </c>
      <c r="EL31" t="n">
        <v>0</v>
      </c>
      <c r="EM31" t="n">
        <v>1</v>
      </c>
      <c r="EN31" t="n">
        <v>0</v>
      </c>
      <c r="EO31" t="n">
        <v/>
      </c>
      <c r="EP31" t="inlineStr">
        <is>
          <t>Tidak, tidak menerima instruksi sama sekali</t>
        </is>
      </c>
      <c r="EQ31" t="n">
        <v/>
      </c>
      <c r="ER31" t="n">
        <v/>
      </c>
      <c r="ES31" t="n">
        <v/>
      </c>
      <c r="ET31" t="n">
        <v/>
      </c>
      <c r="EU31" t="n">
        <v/>
      </c>
      <c r="EV31" t="n">
        <v/>
      </c>
      <c r="EW31" t="n">
        <v/>
      </c>
      <c r="EX31" t="n">
        <v/>
      </c>
      <c r="EY31" t="n">
        <v/>
      </c>
      <c r="EZ31" t="n">
        <v/>
      </c>
      <c r="FA31" t="n">
        <v/>
      </c>
      <c r="FB31" t="n">
        <v/>
      </c>
      <c r="FC31" t="inlineStr">
        <is>
          <t>Jarang sekali</t>
        </is>
      </c>
      <c r="FD31" t="n">
        <v/>
      </c>
      <c r="FE31" t="inlineStr">
        <is>
          <t>Mengetahui</t>
        </is>
      </c>
      <c r="FF31" t="inlineStr">
        <is>
          <t>Sering (setiap minggu)</t>
        </is>
      </c>
      <c r="FG31" t="inlineStr">
        <is>
          <t>Mengetahui</t>
        </is>
      </c>
      <c r="FH31" t="inlineStr">
        <is>
          <t>Tidak pernah</t>
        </is>
      </c>
      <c r="FI31" t="inlineStr">
        <is>
          <t>Mengetahui</t>
        </is>
      </c>
      <c r="FJ31" t="inlineStr">
        <is>
          <t>Tidak pernah</t>
        </is>
      </c>
      <c r="FK31" t="inlineStr">
        <is>
          <t>Tidak mengetahui</t>
        </is>
      </c>
      <c r="FL31" t="inlineStr">
        <is>
          <t>Tidak pernah</t>
        </is>
      </c>
      <c r="FM31" t="inlineStr">
        <is>
          <t>Mengetahui</t>
        </is>
      </c>
      <c r="FN31" t="inlineStr">
        <is>
          <t>Jarang (setiap bulan atau lebih)</t>
        </is>
      </c>
      <c r="FO31" t="inlineStr">
        <is>
          <t>Mengetahui</t>
        </is>
      </c>
      <c r="FP31" t="inlineStr">
        <is>
          <t>Tidak pernah</t>
        </is>
      </c>
      <c r="FQ31" t="inlineStr">
        <is>
          <t>Mengetahui</t>
        </is>
      </c>
      <c r="FR31" t="inlineStr">
        <is>
          <t>Ya</t>
        </is>
      </c>
      <c r="FS31" t="inlineStr">
        <is>
          <t>Mengetahui</t>
        </is>
      </c>
      <c r="FT31" t="inlineStr">
        <is>
          <t>Ya, selalu</t>
        </is>
      </c>
      <c r="FU31" t="inlineStr">
        <is>
          <t>Laki-laki dewasa Perempuan dewasa</t>
        </is>
      </c>
      <c r="FV31" t="n">
        <v>1</v>
      </c>
      <c r="FW31" t="n">
        <v>1</v>
      </c>
      <c r="FX31" t="n">
        <v>0</v>
      </c>
      <c r="FY31" t="n">
        <v>0</v>
      </c>
      <c r="FZ31" t="inlineStr">
        <is>
          <t>Cukup memahami</t>
        </is>
      </c>
      <c r="GA31" t="inlineStr">
        <is>
          <t>Teman/keluarga</t>
        </is>
      </c>
      <c r="GB31" t="n">
        <v>0</v>
      </c>
      <c r="GC31" t="n">
        <v>0</v>
      </c>
      <c r="GD31" t="n">
        <v>1</v>
      </c>
      <c r="GE31" t="n">
        <v>0</v>
      </c>
      <c r="GF31" t="n">
        <v/>
      </c>
      <c r="GG31" t="inlineStr">
        <is>
          <t>Sering</t>
        </is>
      </c>
      <c r="GH31" t="inlineStr">
        <is>
          <t>Tidak</t>
        </is>
      </c>
      <c r="GI31" t="n">
        <v/>
      </c>
      <c r="GJ31" t="n">
        <v/>
      </c>
      <c r="GK31" t="n">
        <v/>
      </c>
      <c r="GL31" t="n">
        <v/>
      </c>
      <c r="GM31" t="n">
        <v/>
      </c>
      <c r="GN31" t="n">
        <v/>
      </c>
      <c r="GO31" t="n">
        <v/>
      </c>
      <c r="GP31" t="inlineStr">
        <is>
          <t>Penuh (100%)</t>
        </is>
      </c>
      <c r="GQ31" t="inlineStr">
        <is>
          <t>LPG</t>
        </is>
      </c>
      <c r="GR31" t="n">
        <v>1</v>
      </c>
      <c r="GS31" t="n">
        <v>0</v>
      </c>
      <c r="GT31" t="n">
        <v>0</v>
      </c>
      <c r="GU31" t="n">
        <v>0</v>
      </c>
      <c r="GV31" t="n">
        <v>0</v>
      </c>
      <c r="GW31" t="n">
        <v>0</v>
      </c>
      <c r="GX31" t="n">
        <v>0</v>
      </c>
      <c r="GY31" t="n">
        <v/>
      </c>
      <c r="GZ31" t="inlineStr">
        <is>
          <t>Ya</t>
        </is>
      </c>
      <c r="HA31" t="n">
        <v/>
      </c>
      <c r="HB31" t="n">
        <v/>
      </c>
      <c r="HC31" t="n">
        <v/>
      </c>
      <c r="HD31" t="n">
        <v/>
      </c>
      <c r="HE31" t="n">
        <v>9</v>
      </c>
      <c r="HF31" t="n">
        <v>81000</v>
      </c>
      <c r="HG31" t="n">
        <v>0</v>
      </c>
      <c r="HH31" t="n">
        <v>0</v>
      </c>
      <c r="HI31" t="n">
        <v/>
      </c>
      <c r="HJ31" t="n">
        <v/>
      </c>
      <c r="HK31" t="n">
        <v/>
      </c>
      <c r="HL31" t="n">
        <v/>
      </c>
      <c r="HM31" t="n">
        <v/>
      </c>
      <c r="HN31" t="n">
        <v/>
      </c>
      <c r="HO31" t="n">
        <v/>
      </c>
      <c r="HP31" t="n">
        <v/>
      </c>
      <c r="HQ31" t="n">
        <v/>
      </c>
      <c r="HR31" t="n">
        <v/>
      </c>
      <c r="HS31" t="n">
        <v/>
      </c>
      <c r="HT31" t="n">
        <v/>
      </c>
      <c r="HU31" t="n">
        <v/>
      </c>
      <c r="HV31" t="n">
        <v/>
      </c>
      <c r="HW31" t="n">
        <v/>
      </c>
      <c r="HX31" t="n">
        <v/>
      </c>
      <c r="HY31" t="n">
        <v/>
      </c>
      <c r="HZ31" t="n">
        <v/>
      </c>
      <c r="IA31" t="n">
        <v>9</v>
      </c>
      <c r="IB31" t="n">
        <v>81000</v>
      </c>
      <c r="IC31" t="n">
        <v/>
      </c>
      <c r="ID31" t="n">
        <v/>
      </c>
      <c r="IE31" t="n">
        <v/>
      </c>
      <c r="IF31" t="n">
        <v/>
      </c>
      <c r="IG31" t="n">
        <v/>
      </c>
      <c r="IH31" t="n">
        <v/>
      </c>
      <c r="II31" t="n">
        <v/>
      </c>
      <c r="IJ31" t="n">
        <v/>
      </c>
      <c r="IK31" t="inlineStr">
        <is>
          <t>65-80 kg</t>
        </is>
      </c>
      <c r="IL31" t="inlineStr">
        <is>
          <t>1-3 jam</t>
        </is>
      </c>
      <c r="IM31" t="inlineStr">
        <is>
          <t>Ya</t>
        </is>
      </c>
      <c r="IN31" t="inlineStr">
        <is>
          <t>Tidak</t>
        </is>
      </c>
      <c r="IO31" t="inlineStr">
        <is>
          <t>Tidak ada perubahan</t>
        </is>
      </c>
      <c r="IP31" t="n">
        <v/>
      </c>
      <c r="IQ31" t="inlineStr">
        <is>
          <t>Tidak pernah</t>
        </is>
      </c>
      <c r="IR31" t="n">
        <v/>
      </c>
      <c r="IS31" t="n">
        <v/>
      </c>
      <c r="IT31" t="n">
        <v/>
      </c>
      <c r="IU31" t="n">
        <v/>
      </c>
      <c r="IV31" t="n">
        <v/>
      </c>
      <c r="IW31" t="n">
        <v/>
      </c>
      <c r="IX31" t="n">
        <v/>
      </c>
      <c r="IY31" t="n">
        <v/>
      </c>
      <c r="IZ31" t="inlineStr">
        <is>
          <t>Tidak pernah</t>
        </is>
      </c>
      <c r="JA31" t="n">
        <v/>
      </c>
      <c r="JB31" t="n">
        <v/>
      </c>
      <c r="JC31" t="n">
        <v/>
      </c>
      <c r="JD31" t="n">
        <v/>
      </c>
      <c r="JE31" t="n">
        <v/>
      </c>
      <c r="JF31" t="n">
        <v/>
      </c>
      <c r="JG31" t="n">
        <v/>
      </c>
      <c r="JH31" t="n">
        <v/>
      </c>
      <c r="JI31" t="inlineStr">
        <is>
          <t>Tidak pernah</t>
        </is>
      </c>
      <c r="JJ31" t="n">
        <v/>
      </c>
      <c r="JK31" t="n">
        <v/>
      </c>
      <c r="JL31" t="n">
        <v/>
      </c>
      <c r="JM31" t="n">
        <v/>
      </c>
      <c r="JN31" t="n">
        <v/>
      </c>
      <c r="JO31" t="n">
        <v/>
      </c>
      <c r="JP31" t="n">
        <v/>
      </c>
      <c r="JQ31" t="n">
        <v/>
      </c>
      <c r="JR31" t="inlineStr">
        <is>
          <t>Tidak pernah</t>
        </is>
      </c>
      <c r="JS31" t="n">
        <v/>
      </c>
      <c r="JT31" t="n">
        <v/>
      </c>
      <c r="JU31" t="n">
        <v/>
      </c>
      <c r="JV31" t="n">
        <v/>
      </c>
      <c r="JW31" t="n">
        <v/>
      </c>
      <c r="JX31" t="n">
        <v/>
      </c>
      <c r="JY31" t="n">
        <v/>
      </c>
      <c r="JZ31" t="n">
        <v/>
      </c>
      <c r="KA31" t="inlineStr">
        <is>
          <t>Tidak pernah</t>
        </is>
      </c>
      <c r="KB31" t="n">
        <v/>
      </c>
      <c r="KC31" t="n">
        <v/>
      </c>
      <c r="KD31" t="n">
        <v/>
      </c>
      <c r="KE31" t="n">
        <v/>
      </c>
      <c r="KF31" t="n">
        <v/>
      </c>
      <c r="KG31" t="n">
        <v/>
      </c>
      <c r="KH31" t="n">
        <v/>
      </c>
      <c r="KI31" t="n">
        <v/>
      </c>
      <c r="KJ31" t="inlineStr">
        <is>
          <t>Tidak pernah</t>
        </is>
      </c>
      <c r="KK31" t="n">
        <v/>
      </c>
      <c r="KL31" t="n">
        <v/>
      </c>
      <c r="KM31" t="n">
        <v/>
      </c>
      <c r="KN31" t="n">
        <v/>
      </c>
      <c r="KO31" t="n">
        <v/>
      </c>
      <c r="KP31" t="n">
        <v/>
      </c>
      <c r="KQ31" t="n">
        <v/>
      </c>
      <c r="KR31" t="n">
        <v/>
      </c>
      <c r="KS31" t="inlineStr">
        <is>
          <t>Tidak ada perubahan</t>
        </is>
      </c>
      <c r="KT31" t="inlineStr">
        <is>
          <t>0-1 kali</t>
        </is>
      </c>
      <c r="KU31" t="inlineStr">
        <is>
          <t>0-1 kali</t>
        </is>
      </c>
      <c r="KV31" t="inlineStr">
        <is>
          <t>Tidak ada</t>
        </is>
      </c>
      <c r="KW31" t="n">
        <v>0</v>
      </c>
      <c r="KX31" t="n">
        <v>0</v>
      </c>
      <c r="KY31" t="n">
        <v>0</v>
      </c>
      <c r="KZ31" t="n">
        <v>1</v>
      </c>
      <c r="LA31" t="inlineStr">
        <is>
          <t>Tidak ada perubahan</t>
        </is>
      </c>
      <c r="LB31" t="inlineStr">
        <is>
          <t>Tidak ada perubahan</t>
        </is>
      </c>
      <c r="LC31" t="n">
        <v>0</v>
      </c>
      <c r="LD31" t="n">
        <v>6</v>
      </c>
      <c r="LE31" t="n">
        <v>0</v>
      </c>
      <c r="LF31" t="n">
        <v>0</v>
      </c>
      <c r="LG31" t="inlineStr">
        <is>
          <t>Tidak</t>
        </is>
      </c>
      <c r="LH31" t="n">
        <v/>
      </c>
      <c r="LI31" t="inlineStr">
        <is>
          <t>Tidak ada perubahan</t>
        </is>
      </c>
      <c r="LJ31" t="n">
        <v/>
      </c>
      <c r="LK31" t="n">
        <v/>
      </c>
      <c r="LL31" t="n">
        <v/>
      </c>
      <c r="LM31" t="n">
        <v/>
      </c>
      <c r="LN31" t="n">
        <v/>
      </c>
      <c r="LO31" t="n">
        <v/>
      </c>
      <c r="LP31" t="n">
        <v/>
      </c>
      <c r="LQ31" t="n">
        <v/>
      </c>
      <c r="LR31" t="n">
        <v/>
      </c>
      <c r="LS31" t="n">
        <v>60</v>
      </c>
      <c r="LT31" t="n">
        <v>0</v>
      </c>
      <c r="LU31" t="n">
        <v>0</v>
      </c>
      <c r="LV31" t="n">
        <v>15</v>
      </c>
      <c r="LW31" t="n">
        <v>0</v>
      </c>
      <c r="LX31" t="n">
        <v>0</v>
      </c>
      <c r="LY31" t="n">
        <v>15</v>
      </c>
      <c r="LZ31" t="n">
        <v>0</v>
      </c>
      <c r="MA31" t="n">
        <v>0</v>
      </c>
      <c r="MB31" t="inlineStr">
        <is>
          <t>Tidak</t>
        </is>
      </c>
      <c r="MC31" t="n">
        <v>0</v>
      </c>
      <c r="MD31" t="n">
        <v>0</v>
      </c>
      <c r="ME31" t="n">
        <v>30</v>
      </c>
      <c r="MF31" t="n">
        <v>0</v>
      </c>
      <c r="MG31" t="n">
        <v>0</v>
      </c>
      <c r="MH31" t="n">
        <v>0</v>
      </c>
      <c r="MI31" t="n">
        <v/>
      </c>
      <c r="MJ31" t="n">
        <v/>
      </c>
      <c r="MK31" t="n">
        <v/>
      </c>
      <c r="ML31" t="n">
        <v/>
      </c>
      <c r="MM31" t="n">
        <v/>
      </c>
      <c r="MN31" t="n">
        <v/>
      </c>
      <c r="MO31" t="n">
        <v/>
      </c>
      <c r="MP31" t="n">
        <v/>
      </c>
      <c r="MQ31" t="n">
        <v/>
      </c>
      <c r="MR31" t="inlineStr">
        <is>
          <t>Tidak ada waktu yang dihemat</t>
        </is>
      </c>
      <c r="MS31" t="n">
        <v/>
      </c>
      <c r="MT31" t="inlineStr">
        <is>
          <t>Tidak ada waktu yang dihemat</t>
        </is>
      </c>
      <c r="MU31" t="inlineStr">
        <is>
          <t>Tidak</t>
        </is>
      </c>
      <c r="MV31" t="n">
        <v/>
      </c>
      <c r="MW31" t="n">
        <v/>
      </c>
      <c r="MX31" t="n">
        <v/>
      </c>
      <c r="MY31" t="n">
        <v/>
      </c>
      <c r="MZ31" t="n">
        <v/>
      </c>
      <c r="NA31" t="n">
        <v/>
      </c>
      <c r="NB31" t="n">
        <v/>
      </c>
      <c r="NC31" t="n">
        <v/>
      </c>
      <c r="ND31" t="n">
        <v/>
      </c>
      <c r="NE31" t="n">
        <v/>
      </c>
      <c r="NF31" t="n">
        <v/>
      </c>
      <c r="NG31" t="n">
        <v/>
      </c>
      <c r="NH31" t="n">
        <v/>
      </c>
      <c r="NI31" t="n">
        <v/>
      </c>
      <c r="NJ31" t="n">
        <v/>
      </c>
      <c r="NK31" t="n">
        <v/>
      </c>
      <c r="NL31" t="inlineStr">
        <is>
          <t>Ya</t>
        </is>
      </c>
      <c r="NM31" t="inlineStr">
        <is>
          <t>Kombinasi kredit/pinjaman dan dana hibah</t>
        </is>
      </c>
      <c r="NN31" t="inlineStr">
        <is>
          <t>1-1.000.000</t>
        </is>
      </c>
      <c r="NO31" t="inlineStr">
        <is>
          <t>Yayasan Rumah Energi atau BIRU</t>
        </is>
      </c>
      <c r="NP31" t="n">
        <v/>
      </c>
      <c r="NQ31" t="inlineStr">
        <is>
          <t>Koperasi</t>
        </is>
      </c>
      <c r="NR31" t="n">
        <v/>
      </c>
      <c r="NS31" t="n">
        <v>60</v>
      </c>
      <c r="NT31" t="inlineStr">
        <is>
          <t>Anggota keluarga - Laki-laki dewasa</t>
        </is>
      </c>
      <c r="NU31" t="n">
        <v/>
      </c>
      <c r="NV31" t="n">
        <v/>
      </c>
      <c r="NW31" t="n">
        <v/>
      </c>
      <c r="NX31" t="inlineStr">
        <is>
          <t>Sama saja</t>
        </is>
      </c>
      <c r="NY31" t="n">
        <v>60</v>
      </c>
      <c r="NZ31" t="n">
        <v>0</v>
      </c>
      <c r="OA31" t="n">
        <v>0</v>
      </c>
      <c r="OB31" t="n">
        <v>15</v>
      </c>
      <c r="OC31" t="n">
        <v>0</v>
      </c>
      <c r="OD31" t="n">
        <v>0</v>
      </c>
      <c r="OE31" t="inlineStr">
        <is>
          <t>Tidak ada perubahan</t>
        </is>
      </c>
      <c r="OF31" t="inlineStr">
        <is>
          <t>Sama saja (tidak ada perbedaan waktu memasak MAUPUN rasa/bau makanan bila dibandingkan penggunaan sebelumnya)</t>
        </is>
      </c>
      <c r="OG31" t="inlineStr">
        <is>
          <t>Ya</t>
        </is>
      </c>
      <c r="OH31" t="n">
        <v>8</v>
      </c>
      <c r="OI31" t="n">
        <v>7</v>
      </c>
      <c r="OJ31" t="n">
        <v>0</v>
      </c>
      <c r="OK31" t="n">
        <v>0</v>
      </c>
      <c r="OL31" t="n">
        <v>0</v>
      </c>
      <c r="OM31" t="n">
        <v>0</v>
      </c>
      <c r="ON31" t="n">
        <v>0</v>
      </c>
      <c r="OO31" t="n">
        <v>0</v>
      </c>
      <c r="OP31" t="inlineStr">
        <is>
          <t>Sapi pedaging Sapi perah</t>
        </is>
      </c>
      <c r="OQ31" t="n">
        <v>1</v>
      </c>
      <c r="OR31" t="n">
        <v>1</v>
      </c>
      <c r="OS31" t="n">
        <v>0</v>
      </c>
      <c r="OT31" t="n">
        <v>0</v>
      </c>
      <c r="OU31" t="n">
        <v>0</v>
      </c>
      <c r="OV31" t="n">
        <v>0</v>
      </c>
      <c r="OW31" t="n">
        <v>0</v>
      </c>
      <c r="OX31" t="n">
        <v>0</v>
      </c>
      <c r="OY31" t="n">
        <v>0</v>
      </c>
      <c r="OZ31" t="inlineStr">
        <is>
          <t>Sapi pedaging Sapi perah</t>
        </is>
      </c>
      <c r="PA31" t="n">
        <v>1</v>
      </c>
      <c r="PB31" t="n">
        <v>1</v>
      </c>
      <c r="PC31" t="n">
        <v>0</v>
      </c>
      <c r="PD31" t="n">
        <v>0</v>
      </c>
      <c r="PE31" t="n">
        <v>0</v>
      </c>
      <c r="PF31" t="n">
        <v>0</v>
      </c>
      <c r="PG31" t="n">
        <v>0</v>
      </c>
      <c r="PH31" t="n">
        <v>0</v>
      </c>
      <c r="PI31" t="n">
        <v>0</v>
      </c>
      <c r="PJ31" t="inlineStr">
        <is>
          <t>Sapi pedaging Sapi perah</t>
        </is>
      </c>
      <c r="PK31" t="n">
        <v>1</v>
      </c>
      <c r="PL31" t="n">
        <v>1</v>
      </c>
      <c r="PM31" t="n">
        <v>0</v>
      </c>
      <c r="PN31" t="n">
        <v>0</v>
      </c>
      <c r="PO31" t="n">
        <v>0</v>
      </c>
      <c r="PP31" t="n">
        <v>0</v>
      </c>
      <c r="PQ31" t="n">
        <v>0</v>
      </c>
      <c r="PR31" t="n">
        <v>0</v>
      </c>
      <c r="PS31" t="n">
        <v>0</v>
      </c>
      <c r="PT31" t="inlineStr">
        <is>
          <t>2-Dibuang ke sungai</t>
        </is>
      </c>
      <c r="PU31" t="n">
        <v>0</v>
      </c>
      <c r="PV31" t="n">
        <v>0</v>
      </c>
      <c r="PW31" t="n">
        <v>0</v>
      </c>
      <c r="PX31" t="n">
        <v>0</v>
      </c>
      <c r="PY31" t="n">
        <v>0</v>
      </c>
      <c r="PZ31" t="n">
        <v>0</v>
      </c>
      <c r="QA31" t="n">
        <v>1</v>
      </c>
      <c r="QB31" t="n">
        <v>0</v>
      </c>
      <c r="QC31" t="n">
        <v>0</v>
      </c>
      <c r="QD31" t="n">
        <v/>
      </c>
      <c r="QE31" t="inlineStr">
        <is>
          <t>2-Dibuang ke sungai</t>
        </is>
      </c>
      <c r="QF31" t="n">
        <v>0</v>
      </c>
      <c r="QG31" t="n">
        <v>0</v>
      </c>
      <c r="QH31" t="n">
        <v>0</v>
      </c>
      <c r="QI31" t="n">
        <v>0</v>
      </c>
      <c r="QJ31" t="n">
        <v>0</v>
      </c>
      <c r="QK31" t="n">
        <v>0</v>
      </c>
      <c r="QL31" t="n">
        <v>1</v>
      </c>
      <c r="QM31" t="n">
        <v>0</v>
      </c>
      <c r="QN31" t="n">
        <v>0</v>
      </c>
      <c r="QO31" t="n">
        <v/>
      </c>
      <c r="QP31" t="n">
        <v/>
      </c>
      <c r="QQ31" t="n">
        <v/>
      </c>
      <c r="QR31" t="n">
        <v/>
      </c>
      <c r="QS31" t="n">
        <v/>
      </c>
      <c r="QT31" t="n">
        <v/>
      </c>
      <c r="QU31" t="n">
        <v/>
      </c>
      <c r="QV31" t="n">
        <v/>
      </c>
      <c r="QW31" t="n">
        <v/>
      </c>
      <c r="QX31" t="n">
        <v/>
      </c>
      <c r="QY31" t="n">
        <v/>
      </c>
      <c r="QZ31" t="n">
        <v/>
      </c>
      <c r="RA31" t="n">
        <v/>
      </c>
      <c r="RB31" t="n">
        <v/>
      </c>
      <c r="RC31" t="n">
        <v/>
      </c>
      <c r="RD31" t="n">
        <v/>
      </c>
      <c r="RE31" t="n">
        <v/>
      </c>
      <c r="RF31" t="n">
        <v/>
      </c>
      <c r="RG31" t="n">
        <v/>
      </c>
      <c r="RH31" t="n">
        <v/>
      </c>
      <c r="RI31" t="n">
        <v/>
      </c>
      <c r="RJ31" t="n">
        <v/>
      </c>
      <c r="RK31" t="n">
        <v/>
      </c>
      <c r="RL31" t="n">
        <v/>
      </c>
      <c r="RM31" t="n">
        <v/>
      </c>
      <c r="RN31" t="n">
        <v/>
      </c>
      <c r="RO31" t="n">
        <v/>
      </c>
      <c r="RP31" t="n">
        <v/>
      </c>
      <c r="RQ31" t="n">
        <v/>
      </c>
      <c r="RR31" t="n">
        <v/>
      </c>
      <c r="RS31" t="n">
        <v/>
      </c>
      <c r="RT31" t="n">
        <v/>
      </c>
      <c r="RU31" t="n">
        <v/>
      </c>
      <c r="RV31" t="n">
        <v/>
      </c>
      <c r="RW31" t="n">
        <v/>
      </c>
      <c r="RX31" t="n">
        <v/>
      </c>
      <c r="RY31" t="n">
        <v/>
      </c>
      <c r="RZ31" t="n">
        <v/>
      </c>
      <c r="SA31" t="n">
        <v/>
      </c>
      <c r="SB31" t="n">
        <v/>
      </c>
      <c r="SC31" t="n">
        <v/>
      </c>
      <c r="SD31" t="n">
        <v/>
      </c>
      <c r="SE31" t="n">
        <v/>
      </c>
      <c r="SF31" t="n">
        <v/>
      </c>
      <c r="SG31" t="n">
        <v/>
      </c>
      <c r="SH31" t="n">
        <v/>
      </c>
      <c r="SI31" t="n">
        <v/>
      </c>
      <c r="SJ31" t="n">
        <v/>
      </c>
      <c r="SK31" t="n">
        <v/>
      </c>
      <c r="SL31" t="n">
        <v/>
      </c>
      <c r="SM31" t="n">
        <v/>
      </c>
      <c r="SN31" t="n">
        <v/>
      </c>
      <c r="SO31" t="n">
        <v/>
      </c>
      <c r="SP31" t="n">
        <v/>
      </c>
      <c r="SQ31" t="n">
        <v/>
      </c>
      <c r="SR31" t="n">
        <v/>
      </c>
      <c r="SS31" t="n">
        <v/>
      </c>
      <c r="ST31" t="n">
        <v/>
      </c>
      <c r="SU31" t="n">
        <v/>
      </c>
      <c r="SV31" t="n">
        <v/>
      </c>
      <c r="SW31" t="n">
        <v/>
      </c>
      <c r="SX31" t="n">
        <v/>
      </c>
      <c r="SY31" t="n">
        <v>10</v>
      </c>
      <c r="SZ31" t="n">
        <v>10</v>
      </c>
      <c r="TA31" t="n">
        <v/>
      </c>
      <c r="TB31" t="n">
        <v/>
      </c>
      <c r="TC31" t="n">
        <v/>
      </c>
      <c r="TD31" t="n">
        <v/>
      </c>
      <c r="TE31" t="n">
        <v/>
      </c>
      <c r="TF31" t="n">
        <v/>
      </c>
      <c r="TG31" t="n">
        <v>8</v>
      </c>
      <c r="TH31" t="n">
        <v>7</v>
      </c>
      <c r="TI31" t="n">
        <v>0</v>
      </c>
      <c r="TJ31" t="n">
        <v>0</v>
      </c>
      <c r="TK31" t="n">
        <v>0</v>
      </c>
      <c r="TL31" t="n">
        <v>0</v>
      </c>
      <c r="TM31" t="n">
        <v>0</v>
      </c>
      <c r="TN31" t="n">
        <v>0</v>
      </c>
      <c r="TO31" t="n">
        <v>0</v>
      </c>
      <c r="TP31" t="n">
        <v>0</v>
      </c>
      <c r="TQ31" t="n">
        <v>0</v>
      </c>
      <c r="TR31" t="n">
        <v>0</v>
      </c>
      <c r="TS31" t="n">
        <v>0</v>
      </c>
      <c r="TT31" t="n">
        <v>0</v>
      </c>
      <c r="TU31" t="n">
        <v>0</v>
      </c>
      <c r="TV31" t="n">
        <v>0</v>
      </c>
      <c r="TW31" t="n">
        <v/>
      </c>
      <c r="TX31" t="n">
        <v/>
      </c>
      <c r="TY31" t="n">
        <v/>
      </c>
      <c r="TZ31" t="n">
        <v/>
      </c>
      <c r="UA31" t="n">
        <v/>
      </c>
      <c r="UB31" t="n">
        <v/>
      </c>
      <c r="UC31" t="n">
        <v/>
      </c>
      <c r="UD31" t="n">
        <v/>
      </c>
      <c r="UE31" t="n">
        <v/>
      </c>
      <c r="UF31" t="n">
        <v/>
      </c>
      <c r="UG31" t="n">
        <v/>
      </c>
      <c r="UH31" t="n">
        <v/>
      </c>
      <c r="UI31" t="n">
        <v/>
      </c>
      <c r="UJ31" t="n">
        <v/>
      </c>
      <c r="UK31" t="n">
        <v/>
      </c>
      <c r="UL31" t="n">
        <v/>
      </c>
      <c r="UM31" t="n">
        <v/>
      </c>
      <c r="UN31" t="n">
        <v/>
      </c>
      <c r="UO31" t="n">
        <v/>
      </c>
      <c r="UP31" t="n">
        <v/>
      </c>
      <c r="UQ31" t="n">
        <v/>
      </c>
      <c r="UR31" t="n">
        <v/>
      </c>
      <c r="US31" t="n">
        <v/>
      </c>
      <c r="UT31" t="n">
        <v/>
      </c>
      <c r="UU31" t="inlineStr">
        <is>
          <t>Pemberian pakan di kandang</t>
        </is>
      </c>
      <c r="UV31" t="inlineStr">
        <is>
          <t>Pemberian pakan di kandang</t>
        </is>
      </c>
      <c r="UW31" t="n">
        <v/>
      </c>
      <c r="UX31" t="n">
        <v/>
      </c>
      <c r="UY31" t="n">
        <v/>
      </c>
      <c r="UZ31" t="n">
        <v/>
      </c>
      <c r="VA31" t="n">
        <v/>
      </c>
      <c r="VB31" t="n">
        <v/>
      </c>
      <c r="VC31" t="inlineStr">
        <is>
          <t>Sangat jarang (&gt;1 bulan sekali)</t>
        </is>
      </c>
      <c r="VD31" t="inlineStr">
        <is>
          <t>Sangat jarang (&gt;1 bulan sekali)</t>
        </is>
      </c>
      <c r="VE31" t="n">
        <v/>
      </c>
      <c r="VF31" t="n">
        <v/>
      </c>
      <c r="VG31" t="n">
        <v/>
      </c>
      <c r="VH31" t="n">
        <v/>
      </c>
      <c r="VI31" t="n">
        <v/>
      </c>
      <c r="VJ31" t="n">
        <v/>
      </c>
      <c r="VK31" t="inlineStr">
        <is>
          <t>Sangat sering (&gt;1 kali sehari)</t>
        </is>
      </c>
      <c r="VL31" t="inlineStr">
        <is>
          <t>Sangat sering (&gt;1 kali sehari)</t>
        </is>
      </c>
      <c r="VM31" t="n">
        <v/>
      </c>
      <c r="VN31" t="n">
        <v/>
      </c>
      <c r="VO31" t="n">
        <v/>
      </c>
      <c r="VP31" t="n">
        <v/>
      </c>
      <c r="VQ31" t="n">
        <v/>
      </c>
      <c r="VR31" t="n">
        <v/>
      </c>
      <c r="VS31" t="inlineStr">
        <is>
          <t>6-Digester biogas 8-Dibiarkan tersebar di ladang penggembalaan</t>
        </is>
      </c>
      <c r="VT31" t="n">
        <v>0</v>
      </c>
      <c r="VU31" t="n">
        <v>0</v>
      </c>
      <c r="VV31" t="n">
        <v>0</v>
      </c>
      <c r="VW31" t="n">
        <v>0</v>
      </c>
      <c r="VX31" t="n">
        <v>0</v>
      </c>
      <c r="VY31" t="n">
        <v>0</v>
      </c>
      <c r="VZ31" t="n">
        <v>0</v>
      </c>
      <c r="WA31" t="n">
        <v>0</v>
      </c>
      <c r="WB31" t="n">
        <v>0</v>
      </c>
      <c r="WC31" t="n">
        <v>1</v>
      </c>
      <c r="WD31" t="n">
        <v>0</v>
      </c>
      <c r="WE31" t="n">
        <v>1</v>
      </c>
      <c r="WF31" t="inlineStr">
        <is>
          <t>6-Digester biogas 8-Dibiarkan tersebar di ladang penggembalaan</t>
        </is>
      </c>
      <c r="WG31" t="n">
        <v>0</v>
      </c>
      <c r="WH31" t="n">
        <v>0</v>
      </c>
      <c r="WI31" t="n">
        <v>0</v>
      </c>
      <c r="WJ31" t="n">
        <v>0</v>
      </c>
      <c r="WK31" t="n">
        <v>0</v>
      </c>
      <c r="WL31" t="n">
        <v>0</v>
      </c>
      <c r="WM31" t="n">
        <v>0</v>
      </c>
      <c r="WN31" t="n">
        <v>0</v>
      </c>
      <c r="WO31" t="n">
        <v>0</v>
      </c>
      <c r="WP31" t="n">
        <v>1</v>
      </c>
      <c r="WQ31" t="n">
        <v>0</v>
      </c>
      <c r="WR31" t="n">
        <v>1</v>
      </c>
      <c r="WS31" t="n">
        <v/>
      </c>
      <c r="WT31" t="n">
        <v/>
      </c>
      <c r="WU31" t="n">
        <v/>
      </c>
      <c r="WV31" t="n">
        <v/>
      </c>
      <c r="WW31" t="n">
        <v/>
      </c>
      <c r="WX31" t="n">
        <v/>
      </c>
      <c r="WY31" t="n">
        <v/>
      </c>
      <c r="WZ31" t="n">
        <v/>
      </c>
      <c r="XA31" t="n">
        <v/>
      </c>
      <c r="XB31" t="n">
        <v/>
      </c>
      <c r="XC31" t="n">
        <v/>
      </c>
      <c r="XD31" t="n">
        <v/>
      </c>
      <c r="XE31" t="n">
        <v/>
      </c>
      <c r="XF31" t="n">
        <v/>
      </c>
      <c r="XG31" t="n">
        <v/>
      </c>
      <c r="XH31" t="n">
        <v/>
      </c>
      <c r="XI31" t="n">
        <v/>
      </c>
      <c r="XJ31" t="n">
        <v/>
      </c>
      <c r="XK31" t="n">
        <v/>
      </c>
      <c r="XL31" t="n">
        <v/>
      </c>
      <c r="XM31" t="n">
        <v/>
      </c>
      <c r="XN31" t="n">
        <v/>
      </c>
      <c r="XO31" t="n">
        <v/>
      </c>
      <c r="XP31" t="n">
        <v/>
      </c>
      <c r="XQ31" t="n">
        <v/>
      </c>
      <c r="XR31" t="n">
        <v/>
      </c>
      <c r="XS31" t="n">
        <v/>
      </c>
      <c r="XT31" t="n">
        <v/>
      </c>
      <c r="XU31" t="n">
        <v/>
      </c>
      <c r="XV31" t="n">
        <v/>
      </c>
      <c r="XW31" t="n">
        <v/>
      </c>
      <c r="XX31" t="n">
        <v/>
      </c>
      <c r="XY31" t="n">
        <v/>
      </c>
      <c r="XZ31" t="n">
        <v/>
      </c>
      <c r="YA31" t="n">
        <v/>
      </c>
      <c r="YB31" t="n">
        <v/>
      </c>
      <c r="YC31" t="n">
        <v/>
      </c>
      <c r="YD31" t="n">
        <v/>
      </c>
      <c r="YE31" t="n">
        <v/>
      </c>
      <c r="YF31" t="n">
        <v/>
      </c>
      <c r="YG31" t="n">
        <v/>
      </c>
      <c r="YH31" t="n">
        <v/>
      </c>
      <c r="YI31" t="n">
        <v/>
      </c>
      <c r="YJ31" t="n">
        <v/>
      </c>
      <c r="YK31" t="n">
        <v/>
      </c>
      <c r="YL31" t="n">
        <v/>
      </c>
      <c r="YM31" t="n">
        <v/>
      </c>
      <c r="YN31" t="n">
        <v/>
      </c>
      <c r="YO31" t="n">
        <v/>
      </c>
      <c r="YP31" t="n">
        <v/>
      </c>
      <c r="YQ31" t="n">
        <v/>
      </c>
      <c r="YR31" t="n">
        <v/>
      </c>
      <c r="YS31" t="n">
        <v/>
      </c>
      <c r="YT31" t="n">
        <v/>
      </c>
      <c r="YU31" t="n">
        <v/>
      </c>
      <c r="YV31" t="n">
        <v/>
      </c>
      <c r="YW31" t="n">
        <v/>
      </c>
      <c r="YX31" t="n">
        <v/>
      </c>
      <c r="YY31" t="n">
        <v/>
      </c>
      <c r="YZ31" t="n">
        <v/>
      </c>
      <c r="ZA31" t="n">
        <v/>
      </c>
      <c r="ZB31" t="n">
        <v/>
      </c>
      <c r="ZC31" t="n">
        <v/>
      </c>
      <c r="ZD31" t="n">
        <v/>
      </c>
      <c r="ZE31" t="n">
        <v/>
      </c>
      <c r="ZF31" t="n">
        <v/>
      </c>
      <c r="ZG31" t="n">
        <v/>
      </c>
      <c r="ZH31" t="n">
        <v/>
      </c>
      <c r="ZI31" t="n">
        <v/>
      </c>
      <c r="ZJ31" t="n">
        <v/>
      </c>
      <c r="ZK31" t="n">
        <v/>
      </c>
      <c r="ZL31" t="n">
        <v/>
      </c>
      <c r="ZM31" t="n">
        <v/>
      </c>
      <c r="ZN31" t="n">
        <v>0</v>
      </c>
      <c r="ZO31" t="n">
        <v>35</v>
      </c>
      <c r="ZP31" t="n">
        <v/>
      </c>
      <c r="ZQ31" t="n">
        <v/>
      </c>
      <c r="ZR31" t="n">
        <v/>
      </c>
      <c r="ZS31" t="n">
        <v/>
      </c>
      <c r="ZT31" t="n">
        <v/>
      </c>
      <c r="ZU31" t="n">
        <v/>
      </c>
      <c r="ZV31" t="n">
        <v>2</v>
      </c>
      <c r="ZW31" t="n">
        <v>2</v>
      </c>
      <c r="ZX31" t="n">
        <v/>
      </c>
      <c r="ZY31" t="n">
        <v/>
      </c>
      <c r="ZZ31" t="n">
        <v/>
      </c>
      <c r="AAA31" t="n">
        <v/>
      </c>
      <c r="AAB31" t="n">
        <v/>
      </c>
      <c r="AAC31" t="n">
        <v/>
      </c>
      <c r="AAD31" t="inlineStr">
        <is>
          <t>Pakan segar (misal: rumput)</t>
        </is>
      </c>
      <c r="AAE31" t="inlineStr">
        <is>
          <t>Pakan segar (misal: rumput)</t>
        </is>
      </c>
      <c r="AAF31" t="n">
        <v/>
      </c>
      <c r="AAG31" t="n">
        <v/>
      </c>
      <c r="AAH31" t="n">
        <v/>
      </c>
      <c r="AAI31" t="n">
        <v/>
      </c>
      <c r="AAJ31" t="n">
        <v/>
      </c>
      <c r="AAK31" t="n">
        <v/>
      </c>
      <c r="AAL31" t="inlineStr">
        <is>
          <t>Tidak</t>
        </is>
      </c>
      <c r="AAM31" t="n">
        <v/>
      </c>
      <c r="AAN31" t="n">
        <v/>
      </c>
      <c r="AAO31" t="n">
        <v/>
      </c>
      <c r="AAP31" t="n">
        <v/>
      </c>
      <c r="AAQ31" t="n">
        <v/>
      </c>
      <c r="AAR31" t="inlineStr">
        <is>
          <t>Ya</t>
        </is>
      </c>
      <c r="AAS31" t="inlineStr">
        <is>
          <t>Tidak pasti/ragu-ragu</t>
        </is>
      </c>
      <c r="AAT31" t="inlineStr">
        <is>
          <t>Dibuang ke selokan</t>
        </is>
      </c>
      <c r="AAU31" t="n">
        <v>0</v>
      </c>
      <c r="AAV31" t="n">
        <v>0</v>
      </c>
      <c r="AAW31" t="n">
        <v>0</v>
      </c>
      <c r="AAX31" t="n">
        <v>0</v>
      </c>
      <c r="AAY31" t="n">
        <v>0</v>
      </c>
      <c r="AAZ31" t="n">
        <v>0</v>
      </c>
      <c r="ABA31" t="n">
        <v>1</v>
      </c>
      <c r="ABB31" t="n">
        <v/>
      </c>
      <c r="ABC31" t="n">
        <v/>
      </c>
      <c r="ABD31" t="n">
        <v/>
      </c>
      <c r="ABE31" t="n">
        <v/>
      </c>
      <c r="ABF31" t="n">
        <v/>
      </c>
      <c r="ABG31" t="n">
        <v/>
      </c>
      <c r="ABH31" t="n">
        <v/>
      </c>
      <c r="ABI31" t="n">
        <v/>
      </c>
      <c r="ABJ31" t="n">
        <v/>
      </c>
      <c r="ABK31" t="n">
        <v/>
      </c>
      <c r="ABL31" t="n">
        <v/>
      </c>
      <c r="ABM31" t="n">
        <v/>
      </c>
      <c r="ABN31" t="n">
        <v/>
      </c>
      <c r="ABO31" t="n">
        <v/>
      </c>
      <c r="ABP31" t="n">
        <v/>
      </c>
      <c r="ABQ31" t="n">
        <v/>
      </c>
      <c r="ABR31" t="n">
        <v/>
      </c>
      <c r="ABS31" t="n">
        <v/>
      </c>
      <c r="ABT31" t="n">
        <v/>
      </c>
      <c r="ABU31" t="n">
        <v/>
      </c>
      <c r="ABV31" t="n">
        <v/>
      </c>
      <c r="ABW31" t="n">
        <v/>
      </c>
      <c r="ABX31" t="n">
        <v/>
      </c>
      <c r="ABY31" t="n">
        <v/>
      </c>
      <c r="ABZ31" t="n">
        <v/>
      </c>
      <c r="ACA31" t="n">
        <v/>
      </c>
      <c r="ACB31" t="n">
        <v/>
      </c>
      <c r="ACC31" t="n">
        <v/>
      </c>
      <c r="ACD31" t="n">
        <v/>
      </c>
      <c r="ACE31" t="n">
        <v/>
      </c>
      <c r="ACF31" t="n">
        <v/>
      </c>
      <c r="ACG31" t="n">
        <v/>
      </c>
      <c r="ACH31" t="n">
        <v/>
      </c>
      <c r="ACI31" t="n">
        <v/>
      </c>
      <c r="ACJ31" t="n">
        <v/>
      </c>
      <c r="ACK31" t="inlineStr">
        <is>
          <t>Tidak memiliki tempat untuk menyimpan</t>
        </is>
      </c>
      <c r="ACL31" t="n">
        <v>0</v>
      </c>
      <c r="ACM31" t="n">
        <v>1</v>
      </c>
      <c r="ACN31" t="n">
        <v>0</v>
      </c>
      <c r="ACO31" t="n">
        <v>0</v>
      </c>
      <c r="ACP31" t="n">
        <v>0</v>
      </c>
      <c r="ACQ31" t="n">
        <v>0</v>
      </c>
      <c r="ACR31" t="n">
        <v>0</v>
      </c>
      <c r="ACS31" t="n">
        <v/>
      </c>
      <c r="ACT31" t="inlineStr">
        <is>
          <t>Tidak</t>
        </is>
      </c>
      <c r="ACU31" t="inlineStr">
        <is>
          <t>Manfaat cukup signifikan, terasa di kehidupan sehari-hari</t>
        </is>
      </c>
      <c r="ACV31" t="inlineStr">
        <is>
          <t>Sama saja</t>
        </is>
      </c>
      <c r="ACW31" t="inlineStr">
        <is>
          <t>Tidak dapat menghemat uang dan/atau menambah pendapatan</t>
        </is>
      </c>
      <c r="ACX31" t="inlineStr">
        <is>
          <t>Netral/tidak tahu</t>
        </is>
      </c>
      <c r="ACY31" t="inlineStr">
        <is>
          <t>Anggota keluarga - Laki-laki dewasa Anggota keluarga - Perempuan dewasa Anggota keluarga - Anak-anak</t>
        </is>
      </c>
      <c r="ACZ31" t="n">
        <v>1</v>
      </c>
      <c r="ADA31" t="n">
        <v>1</v>
      </c>
      <c r="ADB31" t="n">
        <v>1</v>
      </c>
      <c r="ADC31" t="n">
        <v>0</v>
      </c>
      <c r="ADD31" t="inlineStr">
        <is>
          <t>Puas</t>
        </is>
      </c>
      <c r="ADE31" t="inlineStr">
        <is>
          <t>Puas</t>
        </is>
      </c>
      <c r="ADF31" t="inlineStr">
        <is>
          <t>Cukup puas</t>
        </is>
      </c>
      <c r="ADG31" t="inlineStr">
        <is>
          <t>Cukup puas</t>
        </is>
      </c>
      <c r="ADH31" t="inlineStr">
        <is>
          <t>Tidak</t>
        </is>
      </c>
      <c r="ADI31" t="n">
        <v/>
      </c>
      <c r="ADJ31" t="inlineStr">
        <is>
          <t>Cukup puas</t>
        </is>
      </c>
      <c r="ADK31" t="n">
        <v/>
      </c>
      <c r="ADL31" t="n">
        <v/>
      </c>
      <c r="ADM31" t="n">
        <v/>
      </c>
      <c r="ADN31" t="n">
        <v/>
      </c>
      <c r="ADO31" t="n">
        <v/>
      </c>
      <c r="ADP31" t="n">
        <v/>
      </c>
      <c r="ADQ31" t="n">
        <v/>
      </c>
      <c r="ADR31" t="n">
        <v/>
      </c>
      <c r="ADS31" t="n">
        <v/>
      </c>
      <c r="ADT31" t="n">
        <v/>
      </c>
      <c r="ADU31" t="inlineStr">
        <is>
          <t>Dibiarkan saja</t>
        </is>
      </c>
      <c r="ADV31" t="n">
        <v>0</v>
      </c>
      <c r="ADW31" t="n">
        <v>0</v>
      </c>
      <c r="ADX31" t="n">
        <v>0</v>
      </c>
      <c r="ADY31" t="n">
        <v>0</v>
      </c>
      <c r="ADZ31" t="n">
        <v>0</v>
      </c>
      <c r="AEA31" t="n">
        <v>0</v>
      </c>
      <c r="AEB31" t="n">
        <v>1</v>
      </c>
      <c r="AEC31" t="n">
        <v>0</v>
      </c>
      <c r="AED31" t="n">
        <v/>
      </c>
      <c r="AEE31" t="inlineStr">
        <is>
          <t>Lainnya</t>
        </is>
      </c>
      <c r="AEF31" t="inlineStr">
        <is>
          <t>Laporan kepada ketua kelompok</t>
        </is>
      </c>
      <c r="AEG31" t="inlineStr">
        <is>
          <t>Lainnya</t>
        </is>
      </c>
      <c r="AEH31" t="inlineStr">
        <is>
          <t>Meminta bantuan kepada ketua kelompok</t>
        </is>
      </c>
      <c r="AEI31" t="inlineStr">
        <is>
          <t>Tidak</t>
        </is>
      </c>
      <c r="AEJ31" t="inlineStr">
        <is>
          <t>Tidak pernah</t>
        </is>
      </c>
      <c r="AEK31" t="inlineStr">
        <is>
          <t>Lebih aman Dapat dibayar melalui skema kredit Mendapatkan subsidi</t>
        </is>
      </c>
      <c r="AEL31" t="n">
        <v>0</v>
      </c>
      <c r="AEM31" t="n">
        <v>0</v>
      </c>
      <c r="AEN31" t="n">
        <v>0</v>
      </c>
      <c r="AEO31" t="n">
        <v>0</v>
      </c>
      <c r="AEP31" t="n">
        <v>1</v>
      </c>
      <c r="AEQ31" t="n">
        <v>0</v>
      </c>
      <c r="AER31" t="n">
        <v>0</v>
      </c>
      <c r="AES31" t="n">
        <v>0</v>
      </c>
      <c r="AET31" t="n">
        <v>0</v>
      </c>
      <c r="AEU31" t="n">
        <v>1</v>
      </c>
      <c r="AEV31" t="n">
        <v>1</v>
      </c>
      <c r="AEW31" t="n">
        <v>0</v>
      </c>
      <c r="AEX31" t="n">
        <v/>
      </c>
      <c r="AEY31" t="inlineStr">
        <is>
          <t>Memasak lebih aman</t>
        </is>
      </c>
      <c r="AEZ31" t="n">
        <v/>
      </c>
      <c r="AFA31" t="inlineStr">
        <is>
          <t>Koperasi</t>
        </is>
      </c>
      <c r="AFB31" t="n">
        <v/>
      </c>
      <c r="AFC31" t="inlineStr">
        <is>
          <t>Karmini Cikahuripan-Digester 2026-02-04-13_40_28.jpeg</t>
        </is>
      </c>
      <c r="AFD31" t="inlineStr">
        <is>
          <t>https://kf.kobotoolbox.org/api/v2/assets/avstPQqLr3Ab3ZdcVTXZ6f/data/685593088/attachments/attv3JcXjaQdLDHCBFvwtfCK/</t>
        </is>
      </c>
      <c r="AFE31" t="inlineStr">
        <is>
          <t>Karmini Cikahuripan-Wawancara di Kandang 2026-02-04-13_42_10.jpeg</t>
        </is>
      </c>
      <c r="AFF31" t="inlineStr">
        <is>
          <t>https://kf.kobotoolbox.org/api/v2/assets/avstPQqLr3Ab3ZdcVTXZ6f/data/685593088/attachments/attUDPfWQDUjDohRtY7tpZD6/</t>
        </is>
      </c>
      <c r="AFG31" t="inlineStr">
        <is>
          <t>Ano</t>
        </is>
      </c>
      <c r="AFH31" t="n">
        <v/>
      </c>
      <c r="AFI31" t="n">
        <v/>
      </c>
    </row>
    <row r="32">
      <c r="A32" s="93" t="n">
        <v>46080</v>
      </c>
      <c r="B32" s="93" t="n">
        <v>46085</v>
      </c>
      <c r="C32" t="inlineStr">
        <is>
          <t>ano</t>
        </is>
      </c>
      <c r="D32" t="inlineStr">
        <is>
          <t>lilis suryati</t>
        </is>
      </c>
      <c r="E32" t="n">
        <v>82331610663</v>
      </c>
      <c r="F32" t="inlineStr">
        <is>
          <t>-7.192527 107.572101 0 0</t>
        </is>
      </c>
      <c r="G32" t="n">
        <v>-7.192527</v>
      </c>
      <c r="H32" t="n">
        <v>107.572101</v>
      </c>
      <c r="I32" t="n">
        <v>0</v>
      </c>
      <c r="J32" t="n">
        <v>0</v>
      </c>
      <c r="K32" t="inlineStr">
        <is>
          <t>-7.192527, 107.572101</t>
        </is>
      </c>
      <c r="L32" t="inlineStr">
        <is>
          <t>-7.192619 107.572066 0 0</t>
        </is>
      </c>
      <c r="M32" t="n">
        <v>-7.192619</v>
      </c>
      <c r="N32" t="n">
        <v>107.572066</v>
      </c>
      <c r="O32" t="n">
        <v>0</v>
      </c>
      <c r="P32" t="n">
        <v>0</v>
      </c>
      <c r="Q32" t="inlineStr">
        <is>
          <t>-7.192619, 107.572066.</t>
        </is>
      </c>
      <c r="R32" t="inlineStr">
        <is>
          <t>Jawa Barat</t>
        </is>
      </c>
      <c r="S32" t="n">
        <v>0</v>
      </c>
      <c r="T32" t="n">
        <v>0</v>
      </c>
      <c r="U32" t="n">
        <v>1</v>
      </c>
      <c r="V32" t="n">
        <v>0</v>
      </c>
      <c r="W32" t="n">
        <v>0</v>
      </c>
      <c r="X32" t="n">
        <v>0</v>
      </c>
      <c r="Y32" t="n">
        <v>0</v>
      </c>
      <c r="Z32" t="n">
        <v>0</v>
      </c>
      <c r="AA32" t="n">
        <v>0</v>
      </c>
      <c r="AB32" t="n">
        <v>0</v>
      </c>
      <c r="AC32" t="inlineStr">
        <is>
          <t>BANDUNG</t>
        </is>
      </c>
      <c r="AD32" t="inlineStr">
        <is>
          <t>PANGALENGAN</t>
        </is>
      </c>
      <c r="AE32" t="inlineStr">
        <is>
          <t>MARGA MEKAR</t>
        </is>
      </c>
      <c r="AF32" t="inlineStr">
        <is>
          <t>MG UJUNG BERUNG</t>
        </is>
      </c>
      <c r="AG32" t="inlineStr">
        <is>
          <t>UBP0095</t>
        </is>
      </c>
      <c r="AH32" t="n">
        <v>7</v>
      </c>
      <c r="AI32" t="inlineStr">
        <is>
          <t>VPA2</t>
        </is>
      </c>
      <c r="AJ32" t="inlineStr">
        <is>
          <t>Tidak aktif</t>
        </is>
      </c>
      <c r="AK32" t="n">
        <v>54</v>
      </c>
      <c r="AL32" t="inlineStr">
        <is>
          <t>Laki-laki</t>
        </is>
      </c>
      <c r="AM32" t="inlineStr">
        <is>
          <t>Sudah menikah</t>
        </is>
      </c>
      <c r="AN32" t="inlineStr">
        <is>
          <t>SMP/Sederajat</t>
        </is>
      </c>
      <c r="AO32" t="inlineStr">
        <is>
          <t>Pekerja lepas</t>
        </is>
      </c>
      <c r="AP32" t="n">
        <v>0</v>
      </c>
      <c r="AQ32" t="n">
        <v>0</v>
      </c>
      <c r="AR32" t="n">
        <v>1</v>
      </c>
      <c r="AS32" t="n">
        <v>0</v>
      </c>
      <c r="AT32" t="n">
        <v>0</v>
      </c>
      <c r="AU32" t="n">
        <v>0</v>
      </c>
      <c r="AV32" t="n">
        <v>0</v>
      </c>
      <c r="AW32" t="n">
        <v>0</v>
      </c>
      <c r="AX32" t="n">
        <v/>
      </c>
      <c r="AY32" t="inlineStr">
        <is>
          <t>Peternak</t>
        </is>
      </c>
      <c r="AZ32" t="n">
        <v>0</v>
      </c>
      <c r="BA32" t="n">
        <v>1</v>
      </c>
      <c r="BB32" t="n">
        <v>0</v>
      </c>
      <c r="BC32" t="n">
        <v>0</v>
      </c>
      <c r="BD32" t="n">
        <v>0</v>
      </c>
      <c r="BE32" t="n">
        <v>0</v>
      </c>
      <c r="BF32" t="n">
        <v>0</v>
      </c>
      <c r="BG32" t="n">
        <v>0</v>
      </c>
      <c r="BH32" t="n">
        <v/>
      </c>
      <c r="BI32" t="inlineStr">
        <is>
          <t>Rp2.500.000 - Rp3.500.000</t>
        </is>
      </c>
      <c r="BJ32" t="n">
        <v>1</v>
      </c>
      <c r="BK32" t="n">
        <v>2</v>
      </c>
      <c r="BL32" t="n">
        <v>0</v>
      </c>
      <c r="BM32" t="n">
        <v>0</v>
      </c>
      <c r="BN32" t="inlineStr">
        <is>
          <t>Milik sendiri</t>
        </is>
      </c>
      <c r="BO32" t="inlineStr">
        <is>
          <t>Permanen (dinding bata dan semen)</t>
        </is>
      </c>
      <c r="BP32" t="n">
        <v>1</v>
      </c>
      <c r="BQ32" t="n">
        <v>0</v>
      </c>
      <c r="BR32" t="n">
        <v>0</v>
      </c>
      <c r="BS32" t="n">
        <v>0</v>
      </c>
      <c r="BT32" t="n">
        <v>0</v>
      </c>
      <c r="BU32" t="n">
        <v/>
      </c>
      <c r="BV32" t="inlineStr">
        <is>
          <t>Keramik/ubin</t>
        </is>
      </c>
      <c r="BW32" t="n">
        <v>0</v>
      </c>
      <c r="BX32" t="n">
        <v>0</v>
      </c>
      <c r="BY32" t="n">
        <v>1</v>
      </c>
      <c r="BZ32" t="n">
        <v>0</v>
      </c>
      <c r="CA32" t="n">
        <v>0</v>
      </c>
      <c r="CB32" t="n">
        <v/>
      </c>
      <c r="CC32" t="inlineStr">
        <is>
          <t>Genting</t>
        </is>
      </c>
      <c r="CD32" t="n">
        <v>0</v>
      </c>
      <c r="CE32" t="n">
        <v>0</v>
      </c>
      <c r="CF32" t="n">
        <v>0</v>
      </c>
      <c r="CG32" t="n">
        <v>0</v>
      </c>
      <c r="CH32" t="n">
        <v>0</v>
      </c>
      <c r="CI32" t="n">
        <v>1</v>
      </c>
      <c r="CJ32" t="n">
        <v>0</v>
      </c>
      <c r="CK32" t="n">
        <v/>
      </c>
      <c r="CL32" t="inlineStr">
        <is>
          <t>Ya</t>
        </is>
      </c>
      <c r="CM32" t="n">
        <v>2019</v>
      </c>
      <c r="CN32" t="inlineStr">
        <is>
          <t>Fixed-Dome (Kubah Tetap)</t>
        </is>
      </c>
      <c r="CO32" t="inlineStr">
        <is>
          <t>4 m³ (2-3 ekor sapi, ±3 jam memasak/hari, ±30 kg slurry/hari)</t>
        </is>
      </c>
      <c r="CP32" t="inlineStr">
        <is>
          <t>Koperasi</t>
        </is>
      </c>
      <c r="CQ32" t="n">
        <v>0</v>
      </c>
      <c r="CR32" t="n">
        <v>0</v>
      </c>
      <c r="CS32" t="n">
        <v>0</v>
      </c>
      <c r="CT32" t="n">
        <v>0</v>
      </c>
      <c r="CU32" t="n">
        <v>0</v>
      </c>
      <c r="CV32" t="n">
        <v>0</v>
      </c>
      <c r="CW32" t="n">
        <v>1</v>
      </c>
      <c r="CX32" t="n">
        <v>0</v>
      </c>
      <c r="CY32" t="inlineStr">
        <is>
          <t>Anggota keluarga - laki-laki</t>
        </is>
      </c>
      <c r="CZ32" t="n">
        <v>1</v>
      </c>
      <c r="DA32" t="n">
        <v>0</v>
      </c>
      <c r="DB32" t="n">
        <v>0</v>
      </c>
      <c r="DC32" t="n">
        <v/>
      </c>
      <c r="DD32" t="inlineStr">
        <is>
          <t>Anggota keluarga - laki-laki</t>
        </is>
      </c>
      <c r="DE32" t="n">
        <v>1</v>
      </c>
      <c r="DF32" t="n">
        <v>0</v>
      </c>
      <c r="DG32" t="n">
        <v>0</v>
      </c>
      <c r="DH32" t="n">
        <v>0</v>
      </c>
      <c r="DI32" t="n">
        <v/>
      </c>
      <c r="DJ32" t="inlineStr">
        <is>
          <t>CPO atau pendamping</t>
        </is>
      </c>
      <c r="DK32" t="n">
        <v>0</v>
      </c>
      <c r="DL32" t="n">
        <v>0</v>
      </c>
      <c r="DM32" t="n">
        <v>1</v>
      </c>
      <c r="DN32" t="n">
        <v>0</v>
      </c>
      <c r="DO32" t="n">
        <v/>
      </c>
      <c r="DP32" t="inlineStr">
        <is>
          <t>Tidak berfungsi sama sekali</t>
        </is>
      </c>
      <c r="DQ32" t="inlineStr">
        <is>
          <t>&gt;1 tahun yang lalu</t>
        </is>
      </c>
      <c r="DR32" t="inlineStr">
        <is>
          <t>Tidak ada ternak</t>
        </is>
      </c>
      <c r="DS32" t="n">
        <v/>
      </c>
      <c r="DT32" t="n">
        <v/>
      </c>
      <c r="DU32" t="n">
        <v/>
      </c>
      <c r="DV32" t="n">
        <v/>
      </c>
      <c r="DW32" t="n">
        <v/>
      </c>
      <c r="DX32" t="n">
        <v/>
      </c>
      <c r="DY32" t="n">
        <v/>
      </c>
      <c r="DZ32" t="n">
        <v/>
      </c>
      <c r="EA32" t="n">
        <v/>
      </c>
      <c r="EB32" t="n">
        <v/>
      </c>
      <c r="EC32" t="n">
        <v/>
      </c>
      <c r="ED32" t="n">
        <v/>
      </c>
      <c r="EE32" t="n">
        <v/>
      </c>
      <c r="EF32" t="n">
        <v/>
      </c>
      <c r="EG32" t="n">
        <v/>
      </c>
      <c r="EH32" t="n">
        <v/>
      </c>
      <c r="EI32" t="inlineStr">
        <is>
          <t>Tidak ada masalah</t>
        </is>
      </c>
      <c r="EJ32" t="n">
        <v>0</v>
      </c>
      <c r="EK32" t="n">
        <v>0</v>
      </c>
      <c r="EL32" t="n">
        <v>0</v>
      </c>
      <c r="EM32" t="n">
        <v>1</v>
      </c>
      <c r="EN32" t="n">
        <v>0</v>
      </c>
      <c r="EO32" t="n">
        <v/>
      </c>
      <c r="EP32" t="inlineStr">
        <is>
          <t>Ya, cukup jelas dan mudah diikuti</t>
        </is>
      </c>
      <c r="EQ32" t="inlineStr">
        <is>
          <t>Bukan pelatihan</t>
        </is>
      </c>
      <c r="ER32" t="inlineStr">
        <is>
          <t>CPO atau pendamping</t>
        </is>
      </c>
      <c r="ES32" t="n">
        <v>1</v>
      </c>
      <c r="ET32" t="n">
        <v>0</v>
      </c>
      <c r="EU32" t="n">
        <v>0</v>
      </c>
      <c r="EV32" t="n">
        <v>0</v>
      </c>
      <c r="EW32" t="n">
        <v/>
      </c>
      <c r="EX32" t="inlineStr">
        <is>
          <t>Anggota keluarga - Laki-laki</t>
        </is>
      </c>
      <c r="EY32" t="n">
        <v>1</v>
      </c>
      <c r="EZ32" t="n">
        <v>0</v>
      </c>
      <c r="FA32" t="n">
        <v>0</v>
      </c>
      <c r="FB32" t="n">
        <v/>
      </c>
      <c r="FC32" t="inlineStr">
        <is>
          <t>Setiap hari</t>
        </is>
      </c>
      <c r="FD32" t="n">
        <v/>
      </c>
      <c r="FE32" t="inlineStr">
        <is>
          <t>Mengetahui</t>
        </is>
      </c>
      <c r="FF32" t="inlineStr">
        <is>
          <t>Selalu (setiap hari)</t>
        </is>
      </c>
      <c r="FG32" t="inlineStr">
        <is>
          <t>Mengetahui</t>
        </is>
      </c>
      <c r="FH32" t="inlineStr">
        <is>
          <t>Sering (setiap minggu)</t>
        </is>
      </c>
      <c r="FI32" t="inlineStr">
        <is>
          <t>Mengetahui</t>
        </is>
      </c>
      <c r="FJ32" t="inlineStr">
        <is>
          <t>Sering (setiap minggu)</t>
        </is>
      </c>
      <c r="FK32" t="inlineStr">
        <is>
          <t>Tidak mengetahui</t>
        </is>
      </c>
      <c r="FL32" t="inlineStr">
        <is>
          <t>Tidak pernah</t>
        </is>
      </c>
      <c r="FM32" t="inlineStr">
        <is>
          <t>Mengetahui</t>
        </is>
      </c>
      <c r="FN32" t="inlineStr">
        <is>
          <t>Sering (setiap minggu)</t>
        </is>
      </c>
      <c r="FO32" t="inlineStr">
        <is>
          <t>Mengetahui</t>
        </is>
      </c>
      <c r="FP32" t="inlineStr">
        <is>
          <t>Cukup sering (2 minggu sekali)</t>
        </is>
      </c>
      <c r="FQ32" t="inlineStr">
        <is>
          <t>Mengetahui</t>
        </is>
      </c>
      <c r="FR32" t="inlineStr">
        <is>
          <t>Ya</t>
        </is>
      </c>
      <c r="FS32" t="inlineStr">
        <is>
          <t>Mengetahui</t>
        </is>
      </c>
      <c r="FT32" t="inlineStr">
        <is>
          <t>Ya, selalu</t>
        </is>
      </c>
      <c r="FU32" t="inlineStr">
        <is>
          <t>Laki-laki dewasa</t>
        </is>
      </c>
      <c r="FV32" t="n">
        <v>1</v>
      </c>
      <c r="FW32" t="n">
        <v>0</v>
      </c>
      <c r="FX32" t="n">
        <v>0</v>
      </c>
      <c r="FY32" t="n">
        <v>0</v>
      </c>
      <c r="FZ32" t="inlineStr">
        <is>
          <t>Memahami</t>
        </is>
      </c>
      <c r="GA32" t="inlineStr">
        <is>
          <t>CPO</t>
        </is>
      </c>
      <c r="GB32" t="n">
        <v>1</v>
      </c>
      <c r="GC32" t="n">
        <v>0</v>
      </c>
      <c r="GD32" t="n">
        <v>0</v>
      </c>
      <c r="GE32" t="n">
        <v>0</v>
      </c>
      <c r="GF32" t="n">
        <v/>
      </c>
      <c r="GG32" t="inlineStr">
        <is>
          <t>Sering</t>
        </is>
      </c>
      <c r="GH32" t="inlineStr">
        <is>
          <t>Tidak</t>
        </is>
      </c>
      <c r="GI32" t="n">
        <v/>
      </c>
      <c r="GJ32" t="n">
        <v/>
      </c>
      <c r="GK32" t="n">
        <v/>
      </c>
      <c r="GL32" t="n">
        <v/>
      </c>
      <c r="GM32" t="n">
        <v/>
      </c>
      <c r="GN32" t="n">
        <v/>
      </c>
      <c r="GO32" t="n">
        <v/>
      </c>
      <c r="GP32" t="inlineStr">
        <is>
          <t>Penuh (100%)</t>
        </is>
      </c>
      <c r="GQ32" t="inlineStr">
        <is>
          <t>LPG</t>
        </is>
      </c>
      <c r="GR32" t="n">
        <v>1</v>
      </c>
      <c r="GS32" t="n">
        <v>0</v>
      </c>
      <c r="GT32" t="n">
        <v>0</v>
      </c>
      <c r="GU32" t="n">
        <v>0</v>
      </c>
      <c r="GV32" t="n">
        <v>0</v>
      </c>
      <c r="GW32" t="n">
        <v>0</v>
      </c>
      <c r="GX32" t="n">
        <v>0</v>
      </c>
      <c r="GY32" t="n">
        <v/>
      </c>
      <c r="GZ32" t="inlineStr">
        <is>
          <t>Ya</t>
        </is>
      </c>
      <c r="HA32" t="n">
        <v/>
      </c>
      <c r="HB32" t="n">
        <v/>
      </c>
      <c r="HC32" t="n">
        <v/>
      </c>
      <c r="HD32" t="n">
        <v/>
      </c>
      <c r="HE32" t="n">
        <v>9</v>
      </c>
      <c r="HF32" t="n">
        <v>60000</v>
      </c>
      <c r="HG32" t="n">
        <v>0</v>
      </c>
      <c r="HH32" t="n">
        <v>0</v>
      </c>
      <c r="HI32" t="n">
        <v/>
      </c>
      <c r="HJ32" t="n">
        <v/>
      </c>
      <c r="HK32" t="n">
        <v/>
      </c>
      <c r="HL32" t="n">
        <v/>
      </c>
      <c r="HM32" t="n">
        <v/>
      </c>
      <c r="HN32" t="n">
        <v/>
      </c>
      <c r="HO32" t="n">
        <v/>
      </c>
      <c r="HP32" t="n">
        <v/>
      </c>
      <c r="HQ32" t="n">
        <v/>
      </c>
      <c r="HR32" t="n">
        <v/>
      </c>
      <c r="HS32" t="n">
        <v/>
      </c>
      <c r="HT32" t="n">
        <v/>
      </c>
      <c r="HU32" t="n">
        <v/>
      </c>
      <c r="HV32" t="n">
        <v/>
      </c>
      <c r="HW32" t="n">
        <v/>
      </c>
      <c r="HX32" t="n">
        <v/>
      </c>
      <c r="HY32" t="n">
        <v/>
      </c>
      <c r="HZ32" t="n">
        <v/>
      </c>
      <c r="IA32" t="n">
        <v>9</v>
      </c>
      <c r="IB32" t="n">
        <v>60000</v>
      </c>
      <c r="IC32" t="n">
        <v/>
      </c>
      <c r="ID32" t="n">
        <v/>
      </c>
      <c r="IE32" t="n">
        <v/>
      </c>
      <c r="IF32" t="n">
        <v/>
      </c>
      <c r="IG32" t="n">
        <v/>
      </c>
      <c r="IH32" t="n">
        <v/>
      </c>
      <c r="II32" t="n">
        <v/>
      </c>
      <c r="IJ32" t="n">
        <v/>
      </c>
      <c r="IK32" t="inlineStr">
        <is>
          <t>30-50 kg</t>
        </is>
      </c>
      <c r="IL32" t="inlineStr">
        <is>
          <t>1-3 jam</t>
        </is>
      </c>
      <c r="IM32" t="inlineStr">
        <is>
          <t>Ya</t>
        </is>
      </c>
      <c r="IN32" t="inlineStr">
        <is>
          <t>Tidak</t>
        </is>
      </c>
      <c r="IO32" t="inlineStr">
        <is>
          <t>Tidak ada perubahan</t>
        </is>
      </c>
      <c r="IP32" t="n">
        <v/>
      </c>
      <c r="IQ32" t="inlineStr">
        <is>
          <t>Tidak pernah</t>
        </is>
      </c>
      <c r="IR32" t="n">
        <v/>
      </c>
      <c r="IS32" t="n">
        <v/>
      </c>
      <c r="IT32" t="n">
        <v/>
      </c>
      <c r="IU32" t="n">
        <v/>
      </c>
      <c r="IV32" t="n">
        <v/>
      </c>
      <c r="IW32" t="n">
        <v/>
      </c>
      <c r="IX32" t="n">
        <v/>
      </c>
      <c r="IY32" t="n">
        <v/>
      </c>
      <c r="IZ32" t="inlineStr">
        <is>
          <t>Tidak pernah</t>
        </is>
      </c>
      <c r="JA32" t="n">
        <v/>
      </c>
      <c r="JB32" t="n">
        <v/>
      </c>
      <c r="JC32" t="n">
        <v/>
      </c>
      <c r="JD32" t="n">
        <v/>
      </c>
      <c r="JE32" t="n">
        <v/>
      </c>
      <c r="JF32" t="n">
        <v/>
      </c>
      <c r="JG32" t="n">
        <v/>
      </c>
      <c r="JH32" t="n">
        <v/>
      </c>
      <c r="JI32" t="inlineStr">
        <is>
          <t>Tidak pernah</t>
        </is>
      </c>
      <c r="JJ32" t="n">
        <v/>
      </c>
      <c r="JK32" t="n">
        <v/>
      </c>
      <c r="JL32" t="n">
        <v/>
      </c>
      <c r="JM32" t="n">
        <v/>
      </c>
      <c r="JN32" t="n">
        <v/>
      </c>
      <c r="JO32" t="n">
        <v/>
      </c>
      <c r="JP32" t="n">
        <v/>
      </c>
      <c r="JQ32" t="n">
        <v/>
      </c>
      <c r="JR32" t="inlineStr">
        <is>
          <t>Tidak pernah</t>
        </is>
      </c>
      <c r="JS32" t="n">
        <v/>
      </c>
      <c r="JT32" t="n">
        <v/>
      </c>
      <c r="JU32" t="n">
        <v/>
      </c>
      <c r="JV32" t="n">
        <v/>
      </c>
      <c r="JW32" t="n">
        <v/>
      </c>
      <c r="JX32" t="n">
        <v/>
      </c>
      <c r="JY32" t="n">
        <v/>
      </c>
      <c r="JZ32" t="n">
        <v/>
      </c>
      <c r="KA32" t="inlineStr">
        <is>
          <t>Tidak pernah</t>
        </is>
      </c>
      <c r="KB32" t="n">
        <v/>
      </c>
      <c r="KC32" t="n">
        <v/>
      </c>
      <c r="KD32" t="n">
        <v/>
      </c>
      <c r="KE32" t="n">
        <v/>
      </c>
      <c r="KF32" t="n">
        <v/>
      </c>
      <c r="KG32" t="n">
        <v/>
      </c>
      <c r="KH32" t="n">
        <v/>
      </c>
      <c r="KI32" t="n">
        <v/>
      </c>
      <c r="KJ32" t="inlineStr">
        <is>
          <t>Tidak pernah</t>
        </is>
      </c>
      <c r="KK32" t="n">
        <v/>
      </c>
      <c r="KL32" t="n">
        <v/>
      </c>
      <c r="KM32" t="n">
        <v/>
      </c>
      <c r="KN32" t="n">
        <v/>
      </c>
      <c r="KO32" t="n">
        <v/>
      </c>
      <c r="KP32" t="n">
        <v/>
      </c>
      <c r="KQ32" t="n">
        <v/>
      </c>
      <c r="KR32" t="n">
        <v/>
      </c>
      <c r="KS32" t="inlineStr">
        <is>
          <t>Tidak ada perubahan</t>
        </is>
      </c>
      <c r="KT32" t="inlineStr">
        <is>
          <t>0-1 kali</t>
        </is>
      </c>
      <c r="KU32" t="inlineStr">
        <is>
          <t>0-1 kali</t>
        </is>
      </c>
      <c r="KV32" t="inlineStr">
        <is>
          <t>Tidak ada</t>
        </is>
      </c>
      <c r="KW32" t="n">
        <v>0</v>
      </c>
      <c r="KX32" t="n">
        <v>0</v>
      </c>
      <c r="KY32" t="n">
        <v>0</v>
      </c>
      <c r="KZ32" t="n">
        <v>1</v>
      </c>
      <c r="LA32" t="inlineStr">
        <is>
          <t>Tidak ada perubahan</t>
        </is>
      </c>
      <c r="LB32" t="inlineStr">
        <is>
          <t>Tidak ada perubahan</t>
        </is>
      </c>
      <c r="LC32" t="n">
        <v>0</v>
      </c>
      <c r="LD32" t="n">
        <v>2</v>
      </c>
      <c r="LE32" t="n">
        <v>0</v>
      </c>
      <c r="LF32" t="n">
        <v>12</v>
      </c>
      <c r="LG32" t="inlineStr">
        <is>
          <t>Tidak</t>
        </is>
      </c>
      <c r="LH32" t="n">
        <v/>
      </c>
      <c r="LI32" t="inlineStr">
        <is>
          <t>Tidak ada perubahan</t>
        </is>
      </c>
      <c r="LJ32" t="n">
        <v/>
      </c>
      <c r="LK32" t="n">
        <v/>
      </c>
      <c r="LL32" t="n">
        <v/>
      </c>
      <c r="LM32" t="n">
        <v/>
      </c>
      <c r="LN32" t="n">
        <v/>
      </c>
      <c r="LO32" t="n">
        <v/>
      </c>
      <c r="LP32" t="n">
        <v/>
      </c>
      <c r="LQ32" t="n">
        <v/>
      </c>
      <c r="LR32" t="n">
        <v/>
      </c>
      <c r="LS32" t="n">
        <v>0</v>
      </c>
      <c r="LT32" t="n">
        <v>0</v>
      </c>
      <c r="LU32" t="n">
        <v>0</v>
      </c>
      <c r="LV32" t="n">
        <v>0</v>
      </c>
      <c r="LW32" t="n">
        <v>0</v>
      </c>
      <c r="LX32" t="n">
        <v>0</v>
      </c>
      <c r="LY32" t="n">
        <v>0</v>
      </c>
      <c r="LZ32" t="n">
        <v>0</v>
      </c>
      <c r="MA32" t="n">
        <v>0</v>
      </c>
      <c r="MB32" t="inlineStr">
        <is>
          <t>Tidak</t>
        </is>
      </c>
      <c r="MC32" t="n">
        <v>0</v>
      </c>
      <c r="MD32" t="n">
        <v>0</v>
      </c>
      <c r="ME32" t="n">
        <v>30</v>
      </c>
      <c r="MF32" t="n">
        <v>0</v>
      </c>
      <c r="MG32" t="n">
        <v>0</v>
      </c>
      <c r="MH32" t="n">
        <v>0</v>
      </c>
      <c r="MI32" t="n">
        <v/>
      </c>
      <c r="MJ32" t="n">
        <v/>
      </c>
      <c r="MK32" t="n">
        <v/>
      </c>
      <c r="ML32" t="n">
        <v/>
      </c>
      <c r="MM32" t="n">
        <v/>
      </c>
      <c r="MN32" t="n">
        <v/>
      </c>
      <c r="MO32" t="n">
        <v/>
      </c>
      <c r="MP32" t="n">
        <v/>
      </c>
      <c r="MQ32" t="n">
        <v/>
      </c>
      <c r="MR32" t="inlineStr">
        <is>
          <t>Tidak ada waktu yang dihemat</t>
        </is>
      </c>
      <c r="MS32" t="n">
        <v/>
      </c>
      <c r="MT32" t="inlineStr">
        <is>
          <t>Tidak ada waktu yang dihemat</t>
        </is>
      </c>
      <c r="MU32" t="inlineStr">
        <is>
          <t>Tidak</t>
        </is>
      </c>
      <c r="MV32" t="n">
        <v/>
      </c>
      <c r="MW32" t="n">
        <v/>
      </c>
      <c r="MX32" t="n">
        <v/>
      </c>
      <c r="MY32" t="n">
        <v/>
      </c>
      <c r="MZ32" t="n">
        <v/>
      </c>
      <c r="NA32" t="n">
        <v/>
      </c>
      <c r="NB32" t="n">
        <v/>
      </c>
      <c r="NC32" t="n">
        <v/>
      </c>
      <c r="ND32" t="n">
        <v/>
      </c>
      <c r="NE32" t="n">
        <v/>
      </c>
      <c r="NF32" t="n">
        <v/>
      </c>
      <c r="NG32" t="n">
        <v/>
      </c>
      <c r="NH32" t="n">
        <v/>
      </c>
      <c r="NI32" t="n">
        <v/>
      </c>
      <c r="NJ32" t="n">
        <v/>
      </c>
      <c r="NK32" t="n">
        <v/>
      </c>
      <c r="NL32" t="inlineStr">
        <is>
          <t>Ya</t>
        </is>
      </c>
      <c r="NM32" t="inlineStr">
        <is>
          <t>100% dana hibah</t>
        </is>
      </c>
      <c r="NN32" t="inlineStr">
        <is>
          <t>0 (100% sumber pembiayaan dari hibah)</t>
        </is>
      </c>
      <c r="NO32" t="inlineStr">
        <is>
          <t>Program CSR perusahaan</t>
        </is>
      </c>
      <c r="NP32" t="n">
        <v/>
      </c>
      <c r="NQ32" t="n">
        <v/>
      </c>
      <c r="NR32" t="n">
        <v/>
      </c>
      <c r="NS32" t="n">
        <v/>
      </c>
      <c r="NT32" t="n">
        <v/>
      </c>
      <c r="NU32" t="n">
        <v/>
      </c>
      <c r="NV32" t="n">
        <v/>
      </c>
      <c r="NW32" t="n">
        <v/>
      </c>
      <c r="NX32" t="inlineStr">
        <is>
          <t>Sama saja</t>
        </is>
      </c>
      <c r="NY32" t="n">
        <v>60</v>
      </c>
      <c r="NZ32" t="n">
        <v>0</v>
      </c>
      <c r="OA32" t="n">
        <v>0</v>
      </c>
      <c r="OB32" t="n">
        <v>0</v>
      </c>
      <c r="OC32" t="n">
        <v>0</v>
      </c>
      <c r="OD32" t="n">
        <v>0</v>
      </c>
      <c r="OE32" t="inlineStr">
        <is>
          <t>Tidak ada perubahan</t>
        </is>
      </c>
      <c r="OF32" t="inlineStr">
        <is>
          <t>Jauh lebih baik (beda waktu memasak lebih cepat setengah jam atau lebih, ATAU tidak lagi ada rasa/bau makanan yang berubah, ATAU alasan lainnya)</t>
        </is>
      </c>
      <c r="OG32" t="inlineStr">
        <is>
          <t>Ya</t>
        </is>
      </c>
      <c r="OH32" t="n">
        <v>0</v>
      </c>
      <c r="OI32" t="n">
        <v>2</v>
      </c>
      <c r="OJ32" t="n">
        <v>0</v>
      </c>
      <c r="OK32" t="n">
        <v>0</v>
      </c>
      <c r="OL32" t="n">
        <v>0</v>
      </c>
      <c r="OM32" t="n">
        <v>0</v>
      </c>
      <c r="ON32" t="n">
        <v>0</v>
      </c>
      <c r="OO32" t="n">
        <v>0</v>
      </c>
      <c r="OP32" t="inlineStr">
        <is>
          <t>Sapi perah</t>
        </is>
      </c>
      <c r="OQ32" t="n">
        <v>0</v>
      </c>
      <c r="OR32" t="n">
        <v>1</v>
      </c>
      <c r="OS32" t="n">
        <v>0</v>
      </c>
      <c r="OT32" t="n">
        <v>0</v>
      </c>
      <c r="OU32" t="n">
        <v>0</v>
      </c>
      <c r="OV32" t="n">
        <v>0</v>
      </c>
      <c r="OW32" t="n">
        <v>0</v>
      </c>
      <c r="OX32" t="n">
        <v>0</v>
      </c>
      <c r="OY32" t="n">
        <v>0</v>
      </c>
      <c r="OZ32" t="inlineStr">
        <is>
          <t>Sapi perah</t>
        </is>
      </c>
      <c r="PA32" t="n">
        <v>0</v>
      </c>
      <c r="PB32" t="n">
        <v>1</v>
      </c>
      <c r="PC32" t="n">
        <v>0</v>
      </c>
      <c r="PD32" t="n">
        <v>0</v>
      </c>
      <c r="PE32" t="n">
        <v>0</v>
      </c>
      <c r="PF32" t="n">
        <v>0</v>
      </c>
      <c r="PG32" t="n">
        <v>0</v>
      </c>
      <c r="PH32" t="n">
        <v>0</v>
      </c>
      <c r="PI32" t="n">
        <v>0</v>
      </c>
      <c r="PJ32" t="inlineStr">
        <is>
          <t>Sapi perah</t>
        </is>
      </c>
      <c r="PK32" t="n">
        <v>0</v>
      </c>
      <c r="PL32" t="n">
        <v>1</v>
      </c>
      <c r="PM32" t="n">
        <v>0</v>
      </c>
      <c r="PN32" t="n">
        <v>0</v>
      </c>
      <c r="PO32" t="n">
        <v>0</v>
      </c>
      <c r="PP32" t="n">
        <v>0</v>
      </c>
      <c r="PQ32" t="n">
        <v>0</v>
      </c>
      <c r="PR32" t="n">
        <v>0</v>
      </c>
      <c r="PS32" t="n">
        <v>0</v>
      </c>
      <c r="PT32" t="n">
        <v/>
      </c>
      <c r="PU32" t="n">
        <v/>
      </c>
      <c r="PV32" t="n">
        <v/>
      </c>
      <c r="PW32" t="n">
        <v/>
      </c>
      <c r="PX32" t="n">
        <v/>
      </c>
      <c r="PY32" t="n">
        <v/>
      </c>
      <c r="PZ32" t="n">
        <v/>
      </c>
      <c r="QA32" t="n">
        <v/>
      </c>
      <c r="QB32" t="n">
        <v/>
      </c>
      <c r="QC32" t="n">
        <v/>
      </c>
      <c r="QD32" t="n">
        <v/>
      </c>
      <c r="QE32" t="inlineStr">
        <is>
          <t>2-Dibuang ke sungai</t>
        </is>
      </c>
      <c r="QF32" t="n">
        <v>0</v>
      </c>
      <c r="QG32" t="n">
        <v>0</v>
      </c>
      <c r="QH32" t="n">
        <v>0</v>
      </c>
      <c r="QI32" t="n">
        <v>0</v>
      </c>
      <c r="QJ32" t="n">
        <v>0</v>
      </c>
      <c r="QK32" t="n">
        <v>0</v>
      </c>
      <c r="QL32" t="n">
        <v>1</v>
      </c>
      <c r="QM32" t="n">
        <v>0</v>
      </c>
      <c r="QN32" t="n">
        <v>0</v>
      </c>
      <c r="QO32" t="n">
        <v/>
      </c>
      <c r="QP32" t="n">
        <v/>
      </c>
      <c r="QQ32" t="n">
        <v/>
      </c>
      <c r="QR32" t="n">
        <v/>
      </c>
      <c r="QS32" t="n">
        <v/>
      </c>
      <c r="QT32" t="n">
        <v/>
      </c>
      <c r="QU32" t="n">
        <v/>
      </c>
      <c r="QV32" t="n">
        <v/>
      </c>
      <c r="QW32" t="n">
        <v/>
      </c>
      <c r="QX32" t="n">
        <v/>
      </c>
      <c r="QY32" t="n">
        <v/>
      </c>
      <c r="QZ32" t="n">
        <v/>
      </c>
      <c r="RA32" t="n">
        <v/>
      </c>
      <c r="RB32" t="n">
        <v/>
      </c>
      <c r="RC32" t="n">
        <v/>
      </c>
      <c r="RD32" t="n">
        <v/>
      </c>
      <c r="RE32" t="n">
        <v/>
      </c>
      <c r="RF32" t="n">
        <v/>
      </c>
      <c r="RG32" t="n">
        <v/>
      </c>
      <c r="RH32" t="n">
        <v/>
      </c>
      <c r="RI32" t="n">
        <v/>
      </c>
      <c r="RJ32" t="n">
        <v/>
      </c>
      <c r="RK32" t="n">
        <v/>
      </c>
      <c r="RL32" t="n">
        <v/>
      </c>
      <c r="RM32" t="n">
        <v/>
      </c>
      <c r="RN32" t="n">
        <v/>
      </c>
      <c r="RO32" t="n">
        <v/>
      </c>
      <c r="RP32" t="n">
        <v/>
      </c>
      <c r="RQ32" t="n">
        <v/>
      </c>
      <c r="RR32" t="n">
        <v/>
      </c>
      <c r="RS32" t="n">
        <v/>
      </c>
      <c r="RT32" t="n">
        <v/>
      </c>
      <c r="RU32" t="n">
        <v/>
      </c>
      <c r="RV32" t="n">
        <v/>
      </c>
      <c r="RW32" t="n">
        <v/>
      </c>
      <c r="RX32" t="n">
        <v/>
      </c>
      <c r="RY32" t="n">
        <v/>
      </c>
      <c r="RZ32" t="n">
        <v/>
      </c>
      <c r="SA32" t="n">
        <v/>
      </c>
      <c r="SB32" t="n">
        <v/>
      </c>
      <c r="SC32" t="n">
        <v/>
      </c>
      <c r="SD32" t="n">
        <v/>
      </c>
      <c r="SE32" t="n">
        <v/>
      </c>
      <c r="SF32" t="n">
        <v/>
      </c>
      <c r="SG32" t="n">
        <v/>
      </c>
      <c r="SH32" t="n">
        <v/>
      </c>
      <c r="SI32" t="n">
        <v/>
      </c>
      <c r="SJ32" t="n">
        <v/>
      </c>
      <c r="SK32" t="n">
        <v/>
      </c>
      <c r="SL32" t="n">
        <v/>
      </c>
      <c r="SM32" t="n">
        <v/>
      </c>
      <c r="SN32" t="n">
        <v/>
      </c>
      <c r="SO32" t="n">
        <v/>
      </c>
      <c r="SP32" t="n">
        <v/>
      </c>
      <c r="SQ32" t="n">
        <v/>
      </c>
      <c r="SR32" t="n">
        <v/>
      </c>
      <c r="SS32" t="n">
        <v/>
      </c>
      <c r="ST32" t="n">
        <v/>
      </c>
      <c r="SU32" t="n">
        <v/>
      </c>
      <c r="SV32" t="n">
        <v/>
      </c>
      <c r="SW32" t="n">
        <v/>
      </c>
      <c r="SX32" t="n">
        <v/>
      </c>
      <c r="SY32" t="n">
        <v/>
      </c>
      <c r="SZ32" t="n">
        <v>7</v>
      </c>
      <c r="TA32" t="n">
        <v/>
      </c>
      <c r="TB32" t="n">
        <v/>
      </c>
      <c r="TC32" t="n">
        <v/>
      </c>
      <c r="TD32" t="n">
        <v/>
      </c>
      <c r="TE32" t="n">
        <v/>
      </c>
      <c r="TF32" t="n">
        <v/>
      </c>
      <c r="TG32" t="n">
        <v/>
      </c>
      <c r="TH32" t="n">
        <v/>
      </c>
      <c r="TI32" t="n">
        <v/>
      </c>
      <c r="TJ32" t="n">
        <v/>
      </c>
      <c r="TK32" t="n">
        <v/>
      </c>
      <c r="TL32" t="n">
        <v/>
      </c>
      <c r="TM32" t="n">
        <v/>
      </c>
      <c r="TN32" t="n">
        <v/>
      </c>
      <c r="TO32" t="n">
        <v/>
      </c>
      <c r="TP32" t="n">
        <v/>
      </c>
      <c r="TQ32" t="n">
        <v/>
      </c>
      <c r="TR32" t="n">
        <v/>
      </c>
      <c r="TS32" t="n">
        <v/>
      </c>
      <c r="TT32" t="n">
        <v/>
      </c>
      <c r="TU32" t="n">
        <v/>
      </c>
      <c r="TV32" t="n">
        <v/>
      </c>
      <c r="TW32" t="n">
        <v/>
      </c>
      <c r="TX32" t="n">
        <v/>
      </c>
      <c r="TY32" t="n">
        <v/>
      </c>
      <c r="TZ32" t="n">
        <v/>
      </c>
      <c r="UA32" t="n">
        <v/>
      </c>
      <c r="UB32" t="n">
        <v/>
      </c>
      <c r="UC32" t="n">
        <v/>
      </c>
      <c r="UD32" t="n">
        <v/>
      </c>
      <c r="UE32" t="n">
        <v/>
      </c>
      <c r="UF32" t="n">
        <v/>
      </c>
      <c r="UG32" t="n">
        <v/>
      </c>
      <c r="UH32" t="n">
        <v/>
      </c>
      <c r="UI32" t="n">
        <v/>
      </c>
      <c r="UJ32" t="n">
        <v/>
      </c>
      <c r="UK32" t="n">
        <v/>
      </c>
      <c r="UL32" t="n">
        <v/>
      </c>
      <c r="UM32" t="n">
        <v/>
      </c>
      <c r="UN32" t="n">
        <v/>
      </c>
      <c r="UO32" t="n">
        <v/>
      </c>
      <c r="UP32" t="n">
        <v/>
      </c>
      <c r="UQ32" t="n">
        <v/>
      </c>
      <c r="UR32" t="n">
        <v/>
      </c>
      <c r="US32" t="n">
        <v/>
      </c>
      <c r="UT32" t="n">
        <v/>
      </c>
      <c r="UU32" t="n">
        <v/>
      </c>
      <c r="UV32" t="inlineStr">
        <is>
          <t>Pemberian pakan di kandang</t>
        </is>
      </c>
      <c r="UW32" t="n">
        <v/>
      </c>
      <c r="UX32" t="n">
        <v/>
      </c>
      <c r="UY32" t="n">
        <v/>
      </c>
      <c r="UZ32" t="n">
        <v/>
      </c>
      <c r="VA32" t="n">
        <v/>
      </c>
      <c r="VB32" t="n">
        <v/>
      </c>
      <c r="VC32" t="n">
        <v/>
      </c>
      <c r="VD32" t="inlineStr">
        <is>
          <t>Jarang (2-3 minggu sekali)</t>
        </is>
      </c>
      <c r="VE32" t="n">
        <v/>
      </c>
      <c r="VF32" t="n">
        <v/>
      </c>
      <c r="VG32" t="n">
        <v/>
      </c>
      <c r="VH32" t="n">
        <v/>
      </c>
      <c r="VI32" t="n">
        <v/>
      </c>
      <c r="VJ32" t="n">
        <v/>
      </c>
      <c r="VK32" t="n">
        <v/>
      </c>
      <c r="VL32" t="inlineStr">
        <is>
          <t>Sangat sering (&gt;1 kali sehari)</t>
        </is>
      </c>
      <c r="VM32" t="n">
        <v/>
      </c>
      <c r="VN32" t="n">
        <v/>
      </c>
      <c r="VO32" t="n">
        <v/>
      </c>
      <c r="VP32" t="n">
        <v/>
      </c>
      <c r="VQ32" t="n">
        <v/>
      </c>
      <c r="VR32" t="n">
        <v/>
      </c>
      <c r="VS32" t="n">
        <v/>
      </c>
      <c r="VT32" t="n">
        <v/>
      </c>
      <c r="VU32" t="n">
        <v/>
      </c>
      <c r="VV32" t="n">
        <v/>
      </c>
      <c r="VW32" t="n">
        <v/>
      </c>
      <c r="VX32" t="n">
        <v/>
      </c>
      <c r="VY32" t="n">
        <v/>
      </c>
      <c r="VZ32" t="n">
        <v/>
      </c>
      <c r="WA32" t="n">
        <v/>
      </c>
      <c r="WB32" t="n">
        <v/>
      </c>
      <c r="WC32" t="n">
        <v/>
      </c>
      <c r="WD32" t="n">
        <v/>
      </c>
      <c r="WE32" t="n">
        <v/>
      </c>
      <c r="WF32" t="inlineStr">
        <is>
          <t>7-Dibakar untuk bahan bakar</t>
        </is>
      </c>
      <c r="WG32" t="n">
        <v>0</v>
      </c>
      <c r="WH32" t="n">
        <v>0</v>
      </c>
      <c r="WI32" t="n">
        <v>0</v>
      </c>
      <c r="WJ32" t="n">
        <v>0</v>
      </c>
      <c r="WK32" t="n">
        <v>0</v>
      </c>
      <c r="WL32" t="n">
        <v>0</v>
      </c>
      <c r="WM32" t="n">
        <v>0</v>
      </c>
      <c r="WN32" t="n">
        <v>0</v>
      </c>
      <c r="WO32" t="n">
        <v>0</v>
      </c>
      <c r="WP32" t="n">
        <v>0</v>
      </c>
      <c r="WQ32" t="n">
        <v>1</v>
      </c>
      <c r="WR32" t="n">
        <v>0</v>
      </c>
      <c r="WS32" t="n">
        <v/>
      </c>
      <c r="WT32" t="n">
        <v/>
      </c>
      <c r="WU32" t="n">
        <v/>
      </c>
      <c r="WV32" t="n">
        <v/>
      </c>
      <c r="WW32" t="n">
        <v/>
      </c>
      <c r="WX32" t="n">
        <v/>
      </c>
      <c r="WY32" t="n">
        <v/>
      </c>
      <c r="WZ32" t="n">
        <v/>
      </c>
      <c r="XA32" t="n">
        <v/>
      </c>
      <c r="XB32" t="n">
        <v/>
      </c>
      <c r="XC32" t="n">
        <v/>
      </c>
      <c r="XD32" t="n">
        <v/>
      </c>
      <c r="XE32" t="n">
        <v/>
      </c>
      <c r="XF32" t="n">
        <v/>
      </c>
      <c r="XG32" t="n">
        <v/>
      </c>
      <c r="XH32" t="n">
        <v/>
      </c>
      <c r="XI32" t="n">
        <v/>
      </c>
      <c r="XJ32" t="n">
        <v/>
      </c>
      <c r="XK32" t="n">
        <v/>
      </c>
      <c r="XL32" t="n">
        <v/>
      </c>
      <c r="XM32" t="n">
        <v/>
      </c>
      <c r="XN32" t="n">
        <v/>
      </c>
      <c r="XO32" t="n">
        <v/>
      </c>
      <c r="XP32" t="n">
        <v/>
      </c>
      <c r="XQ32" t="n">
        <v/>
      </c>
      <c r="XR32" t="n">
        <v/>
      </c>
      <c r="XS32" t="n">
        <v/>
      </c>
      <c r="XT32" t="n">
        <v/>
      </c>
      <c r="XU32" t="n">
        <v/>
      </c>
      <c r="XV32" t="n">
        <v/>
      </c>
      <c r="XW32" t="n">
        <v/>
      </c>
      <c r="XX32" t="n">
        <v/>
      </c>
      <c r="XY32" t="n">
        <v/>
      </c>
      <c r="XZ32" t="n">
        <v/>
      </c>
      <c r="YA32" t="n">
        <v/>
      </c>
      <c r="YB32" t="n">
        <v/>
      </c>
      <c r="YC32" t="n">
        <v/>
      </c>
      <c r="YD32" t="n">
        <v/>
      </c>
      <c r="YE32" t="n">
        <v/>
      </c>
      <c r="YF32" t="n">
        <v/>
      </c>
      <c r="YG32" t="n">
        <v/>
      </c>
      <c r="YH32" t="n">
        <v/>
      </c>
      <c r="YI32" t="n">
        <v/>
      </c>
      <c r="YJ32" t="n">
        <v/>
      </c>
      <c r="YK32" t="n">
        <v/>
      </c>
      <c r="YL32" t="n">
        <v/>
      </c>
      <c r="YM32" t="n">
        <v/>
      </c>
      <c r="YN32" t="n">
        <v/>
      </c>
      <c r="YO32" t="n">
        <v/>
      </c>
      <c r="YP32" t="n">
        <v/>
      </c>
      <c r="YQ32" t="n">
        <v/>
      </c>
      <c r="YR32" t="n">
        <v/>
      </c>
      <c r="YS32" t="n">
        <v/>
      </c>
      <c r="YT32" t="n">
        <v/>
      </c>
      <c r="YU32" t="n">
        <v/>
      </c>
      <c r="YV32" t="n">
        <v/>
      </c>
      <c r="YW32" t="n">
        <v/>
      </c>
      <c r="YX32" t="n">
        <v/>
      </c>
      <c r="YY32" t="n">
        <v/>
      </c>
      <c r="YZ32" t="n">
        <v/>
      </c>
      <c r="ZA32" t="n">
        <v/>
      </c>
      <c r="ZB32" t="n">
        <v/>
      </c>
      <c r="ZC32" t="n">
        <v/>
      </c>
      <c r="ZD32" t="n">
        <v/>
      </c>
      <c r="ZE32" t="n">
        <v/>
      </c>
      <c r="ZF32" t="n">
        <v/>
      </c>
      <c r="ZG32" t="n">
        <v/>
      </c>
      <c r="ZH32" t="n">
        <v/>
      </c>
      <c r="ZI32" t="n">
        <v/>
      </c>
      <c r="ZJ32" t="n">
        <v/>
      </c>
      <c r="ZK32" t="n">
        <v/>
      </c>
      <c r="ZL32" t="n">
        <v/>
      </c>
      <c r="ZM32" t="n">
        <v/>
      </c>
      <c r="ZN32" t="n">
        <v/>
      </c>
      <c r="ZO32" t="n">
        <v/>
      </c>
      <c r="ZP32" t="n">
        <v/>
      </c>
      <c r="ZQ32" t="n">
        <v/>
      </c>
      <c r="ZR32" t="n">
        <v/>
      </c>
      <c r="ZS32" t="n">
        <v/>
      </c>
      <c r="ZT32" t="n">
        <v/>
      </c>
      <c r="ZU32" t="n">
        <v/>
      </c>
      <c r="ZV32" t="n">
        <v/>
      </c>
      <c r="ZW32" t="n">
        <v>3</v>
      </c>
      <c r="ZX32" t="n">
        <v/>
      </c>
      <c r="ZY32" t="n">
        <v/>
      </c>
      <c r="ZZ32" t="n">
        <v/>
      </c>
      <c r="AAA32" t="n">
        <v/>
      </c>
      <c r="AAB32" t="n">
        <v/>
      </c>
      <c r="AAC32" t="n">
        <v/>
      </c>
      <c r="AAD32" t="n">
        <v/>
      </c>
      <c r="AAE32" t="inlineStr">
        <is>
          <t>Pakan segar (misal: rumput)</t>
        </is>
      </c>
      <c r="AAF32" t="n">
        <v/>
      </c>
      <c r="AAG32" t="n">
        <v/>
      </c>
      <c r="AAH32" t="n">
        <v/>
      </c>
      <c r="AAI32" t="n">
        <v/>
      </c>
      <c r="AAJ32" t="n">
        <v/>
      </c>
      <c r="AAK32" t="n">
        <v/>
      </c>
      <c r="AAL32" t="inlineStr">
        <is>
          <t>Tidak</t>
        </is>
      </c>
      <c r="AAM32" t="n">
        <v/>
      </c>
      <c r="AAN32" t="n">
        <v/>
      </c>
      <c r="AAO32" t="n">
        <v/>
      </c>
      <c r="AAP32" t="n">
        <v/>
      </c>
      <c r="AAQ32" t="n">
        <v/>
      </c>
      <c r="AAR32" t="inlineStr">
        <is>
          <t>Tidak</t>
        </is>
      </c>
      <c r="AAS32" t="inlineStr">
        <is>
          <t>Mengetahui</t>
        </is>
      </c>
      <c r="AAT32" t="inlineStr">
        <is>
          <t>Dibuang ke selokan</t>
        </is>
      </c>
      <c r="AAU32" t="n">
        <v>0</v>
      </c>
      <c r="AAV32" t="n">
        <v>0</v>
      </c>
      <c r="AAW32" t="n">
        <v>0</v>
      </c>
      <c r="AAX32" t="n">
        <v>0</v>
      </c>
      <c r="AAY32" t="n">
        <v>0</v>
      </c>
      <c r="AAZ32" t="n">
        <v>0</v>
      </c>
      <c r="ABA32" t="n">
        <v>1</v>
      </c>
      <c r="ABB32" t="n">
        <v/>
      </c>
      <c r="ABC32" t="n">
        <v/>
      </c>
      <c r="ABD32" t="n">
        <v/>
      </c>
      <c r="ABE32" t="n">
        <v/>
      </c>
      <c r="ABF32" t="n">
        <v/>
      </c>
      <c r="ABG32" t="n">
        <v/>
      </c>
      <c r="ABH32" t="n">
        <v/>
      </c>
      <c r="ABI32" t="n">
        <v/>
      </c>
      <c r="ABJ32" t="n">
        <v/>
      </c>
      <c r="ABK32" t="n">
        <v/>
      </c>
      <c r="ABL32" t="n">
        <v/>
      </c>
      <c r="ABM32" t="n">
        <v/>
      </c>
      <c r="ABN32" t="n">
        <v/>
      </c>
      <c r="ABO32" t="n">
        <v/>
      </c>
      <c r="ABP32" t="n">
        <v/>
      </c>
      <c r="ABQ32" t="n">
        <v/>
      </c>
      <c r="ABR32" t="n">
        <v/>
      </c>
      <c r="ABS32" t="n">
        <v/>
      </c>
      <c r="ABT32" t="n">
        <v/>
      </c>
      <c r="ABU32" t="n">
        <v/>
      </c>
      <c r="ABV32" t="n">
        <v/>
      </c>
      <c r="ABW32" t="n">
        <v/>
      </c>
      <c r="ABX32" t="n">
        <v/>
      </c>
      <c r="ABY32" t="n">
        <v/>
      </c>
      <c r="ABZ32" t="n">
        <v/>
      </c>
      <c r="ACA32" t="n">
        <v/>
      </c>
      <c r="ACB32" t="n">
        <v/>
      </c>
      <c r="ACC32" t="n">
        <v/>
      </c>
      <c r="ACD32" t="n">
        <v/>
      </c>
      <c r="ACE32" t="n">
        <v/>
      </c>
      <c r="ACF32" t="n">
        <v/>
      </c>
      <c r="ACG32" t="n">
        <v/>
      </c>
      <c r="ACH32" t="n">
        <v/>
      </c>
      <c r="ACI32" t="n">
        <v/>
      </c>
      <c r="ACJ32" t="n">
        <v/>
      </c>
      <c r="ACK32" t="inlineStr">
        <is>
          <t>Lainnya</t>
        </is>
      </c>
      <c r="ACL32" t="n">
        <v>0</v>
      </c>
      <c r="ACM32" t="n">
        <v>0</v>
      </c>
      <c r="ACN32" t="n">
        <v>0</v>
      </c>
      <c r="ACO32" t="n">
        <v>0</v>
      </c>
      <c r="ACP32" t="n">
        <v>0</v>
      </c>
      <c r="ACQ32" t="n">
        <v>0</v>
      </c>
      <c r="ACR32" t="n">
        <v>1</v>
      </c>
      <c r="ACS32" t="inlineStr">
        <is>
          <t>Tidak membutuhkan</t>
        </is>
      </c>
      <c r="ACT32" t="inlineStr">
        <is>
          <t>Tidak</t>
        </is>
      </c>
      <c r="ACU32" t="inlineStr">
        <is>
          <t>Manfaat besar dan membantu kehidupan sehari-hari</t>
        </is>
      </c>
      <c r="ACV32" t="inlineStr">
        <is>
          <t>Sama saja</t>
        </is>
      </c>
      <c r="ACW32" t="inlineStr">
        <is>
          <t>Anggota keluarga - Perempuan dewasa</t>
        </is>
      </c>
      <c r="ACX32" t="inlineStr">
        <is>
          <t>Netral/tidak tahu</t>
        </is>
      </c>
      <c r="ACY32" t="inlineStr">
        <is>
          <t>Anggota keluarga - Laki-laki dewasa Anggota keluarga - Perempuan dewasa Anggota keluarga - Anak-anak</t>
        </is>
      </c>
      <c r="ACZ32" t="n">
        <v>1</v>
      </c>
      <c r="ADA32" t="n">
        <v>1</v>
      </c>
      <c r="ADB32" t="n">
        <v>1</v>
      </c>
      <c r="ADC32" t="n">
        <v>0</v>
      </c>
      <c r="ADD32" t="inlineStr">
        <is>
          <t>Puas</t>
        </is>
      </c>
      <c r="ADE32" t="inlineStr">
        <is>
          <t>Cukup puas</t>
        </is>
      </c>
      <c r="ADF32" t="inlineStr">
        <is>
          <t>Puas</t>
        </is>
      </c>
      <c r="ADG32" t="inlineStr">
        <is>
          <t>Puas</t>
        </is>
      </c>
      <c r="ADH32" t="inlineStr">
        <is>
          <t>Tidak</t>
        </is>
      </c>
      <c r="ADI32" t="n">
        <v/>
      </c>
      <c r="ADJ32" t="inlineStr">
        <is>
          <t>Cukup puas</t>
        </is>
      </c>
      <c r="ADK32" t="n">
        <v/>
      </c>
      <c r="ADL32" t="n">
        <v/>
      </c>
      <c r="ADM32" t="n">
        <v/>
      </c>
      <c r="ADN32" t="n">
        <v/>
      </c>
      <c r="ADO32" t="n">
        <v/>
      </c>
      <c r="ADP32" t="n">
        <v/>
      </c>
      <c r="ADQ32" t="n">
        <v/>
      </c>
      <c r="ADR32" t="n">
        <v/>
      </c>
      <c r="ADS32" t="n">
        <v/>
      </c>
      <c r="ADT32" t="n">
        <v/>
      </c>
      <c r="ADU32" t="inlineStr">
        <is>
          <t>Dibiarkan saja</t>
        </is>
      </c>
      <c r="ADV32" t="n">
        <v>0</v>
      </c>
      <c r="ADW32" t="n">
        <v>0</v>
      </c>
      <c r="ADX32" t="n">
        <v>0</v>
      </c>
      <c r="ADY32" t="n">
        <v>0</v>
      </c>
      <c r="ADZ32" t="n">
        <v>0</v>
      </c>
      <c r="AEA32" t="n">
        <v>0</v>
      </c>
      <c r="AEB32" t="n">
        <v>1</v>
      </c>
      <c r="AEC32" t="n">
        <v>0</v>
      </c>
      <c r="AED32" t="n">
        <v/>
      </c>
      <c r="AEE32" t="inlineStr">
        <is>
          <t>Lainnya</t>
        </is>
      </c>
      <c r="AEF32" t="inlineStr">
        <is>
          <t>Laporan kepada ketua kelompok</t>
        </is>
      </c>
      <c r="AEG32" t="inlineStr">
        <is>
          <t>Lainnya</t>
        </is>
      </c>
      <c r="AEH32" t="inlineStr">
        <is>
          <t>Meminta bantuan kepada ketua kelompok</t>
        </is>
      </c>
      <c r="AEI32" t="inlineStr">
        <is>
          <t>Tidak</t>
        </is>
      </c>
      <c r="AEJ32" t="inlineStr">
        <is>
          <t>Kadang-kadang</t>
        </is>
      </c>
      <c r="AEK32" t="inlineStr">
        <is>
          <t>Pengurangan pengeluaran rumah tangga (bahan bakar minyak, pupuk, dll.) Lebih mudah mendapatkan energi Lebih aman</t>
        </is>
      </c>
      <c r="AEL32" t="n">
        <v>1</v>
      </c>
      <c r="AEM32" t="n">
        <v>1</v>
      </c>
      <c r="AEN32" t="n">
        <v>0</v>
      </c>
      <c r="AEO32" t="n">
        <v>0</v>
      </c>
      <c r="AEP32" t="n">
        <v>1</v>
      </c>
      <c r="AEQ32" t="n">
        <v>0</v>
      </c>
      <c r="AER32" t="n">
        <v>0</v>
      </c>
      <c r="AES32" t="n">
        <v>0</v>
      </c>
      <c r="AET32" t="n">
        <v>0</v>
      </c>
      <c r="AEU32" t="n">
        <v>0</v>
      </c>
      <c r="AEV32" t="n">
        <v>0</v>
      </c>
      <c r="AEW32" t="n">
        <v>0</v>
      </c>
      <c r="AEX32" t="n">
        <v/>
      </c>
      <c r="AEY32" t="inlineStr">
        <is>
          <t>Memasak lebih aman</t>
        </is>
      </c>
      <c r="AEZ32" t="n">
        <v/>
      </c>
      <c r="AFA32" t="inlineStr">
        <is>
          <t>Tetangga / teman / saudara</t>
        </is>
      </c>
      <c r="AFB32" t="n">
        <v/>
      </c>
      <c r="AFC32" t="inlineStr">
        <is>
          <t>Lilis Suryati pangalengan-Digester 2026-02-14 at 13.39.24-16_26_16.jpeg</t>
        </is>
      </c>
      <c r="AFD32" t="inlineStr">
        <is>
          <t>https://kf.kobotoolbox.org/api/v2/assets/avstPQqLr3Ab3ZdcVTXZ6f/data/685597103/attachments/atttM7UN23LfPxUjbStRf6kv/</t>
        </is>
      </c>
      <c r="AFE32" t="inlineStr">
        <is>
          <t>Lilis Suryati Pangalengan-Rumah 2026-02-14-16_26_30.jpeg</t>
        </is>
      </c>
      <c r="AFF32" t="inlineStr">
        <is>
          <t>https://kf.kobotoolbox.org/api/v2/assets/avstPQqLr3Ab3ZdcVTXZ6f/data/685597103/attachments/att5hoRTp7PjZJhEYsWeYcwS/</t>
        </is>
      </c>
      <c r="AFG32" t="inlineStr">
        <is>
          <t>Ano</t>
        </is>
      </c>
      <c r="AFH32" t="n">
        <v/>
      </c>
      <c r="AFI32" t="n">
        <v/>
      </c>
    </row>
    <row r="33">
      <c r="A33" s="93" t="n">
        <v>46076</v>
      </c>
      <c r="B33" s="93" t="n">
        <v>46085</v>
      </c>
      <c r="C33" t="inlineStr">
        <is>
          <t>aep saepuloh</t>
        </is>
      </c>
      <c r="D33" t="inlineStr">
        <is>
          <t>mamat</t>
        </is>
      </c>
      <c r="E33" t="n">
        <v>83898684625</v>
      </c>
      <c r="F33" t="inlineStr">
        <is>
          <t>-6.828867 107.67622 0 0</t>
        </is>
      </c>
      <c r="G33" t="n">
        <v>-6.828867</v>
      </c>
      <c r="H33" t="n">
        <v>107.67622</v>
      </c>
      <c r="I33" t="n">
        <v>0</v>
      </c>
      <c r="J33" t="n">
        <v>0</v>
      </c>
      <c r="K33" t="inlineStr">
        <is>
          <t>-6.828867, 107.676220</t>
        </is>
      </c>
      <c r="L33" t="inlineStr">
        <is>
          <t>-6.828854 107.676158 0 0</t>
        </is>
      </c>
      <c r="M33" t="n">
        <v>-6.828854</v>
      </c>
      <c r="N33" t="n">
        <v>107.676158</v>
      </c>
      <c r="O33" t="n">
        <v>0</v>
      </c>
      <c r="P33" t="n">
        <v>0</v>
      </c>
      <c r="Q33" t="inlineStr">
        <is>
          <t>-6.828854, 107.676158</t>
        </is>
      </c>
      <c r="R33" t="inlineStr">
        <is>
          <t>Jawa Barat</t>
        </is>
      </c>
      <c r="S33" t="n">
        <v>0</v>
      </c>
      <c r="T33" t="n">
        <v>0</v>
      </c>
      <c r="U33" t="n">
        <v>1</v>
      </c>
      <c r="V33" t="n">
        <v>0</v>
      </c>
      <c r="W33" t="n">
        <v>0</v>
      </c>
      <c r="X33" t="n">
        <v>0</v>
      </c>
      <c r="Y33" t="n">
        <v>0</v>
      </c>
      <c r="Z33" t="n">
        <v>0</v>
      </c>
      <c r="AA33" t="n">
        <v>0</v>
      </c>
      <c r="AB33" t="n">
        <v>0</v>
      </c>
      <c r="AC33" t="inlineStr">
        <is>
          <t>BANDUNG BARAT</t>
        </is>
      </c>
      <c r="AD33" t="inlineStr">
        <is>
          <t>LEMBANG</t>
        </is>
      </c>
      <c r="AE33" t="inlineStr">
        <is>
          <t>CIBODAS</t>
        </is>
      </c>
      <c r="AF33" t="inlineStr">
        <is>
          <t>KHAZANAH BAHARI</t>
        </is>
      </c>
      <c r="AG33" t="inlineStr">
        <is>
          <t>KBP0557</t>
        </is>
      </c>
      <c r="AH33" t="n">
        <v>14</v>
      </c>
      <c r="AI33" t="inlineStr">
        <is>
          <t>VPA1</t>
        </is>
      </c>
      <c r="AJ33" t="inlineStr">
        <is>
          <t>Aktif</t>
        </is>
      </c>
      <c r="AK33" t="n">
        <v>63</v>
      </c>
      <c r="AL33" t="inlineStr">
        <is>
          <t>Laki-laki</t>
        </is>
      </c>
      <c r="AM33" t="inlineStr">
        <is>
          <t>Sudah menikah</t>
        </is>
      </c>
      <c r="AN33" t="inlineStr">
        <is>
          <t>SD/Sederajat</t>
        </is>
      </c>
      <c r="AO33" t="inlineStr">
        <is>
          <t>Pekerja lepas</t>
        </is>
      </c>
      <c r="AP33" t="n">
        <v>0</v>
      </c>
      <c r="AQ33" t="n">
        <v>0</v>
      </c>
      <c r="AR33" t="n">
        <v>1</v>
      </c>
      <c r="AS33" t="n">
        <v>0</v>
      </c>
      <c r="AT33" t="n">
        <v>0</v>
      </c>
      <c r="AU33" t="n">
        <v>0</v>
      </c>
      <c r="AV33" t="n">
        <v>0</v>
      </c>
      <c r="AW33" t="n">
        <v>0</v>
      </c>
      <c r="AX33" t="n">
        <v/>
      </c>
      <c r="AY33" t="inlineStr">
        <is>
          <t>Tidak ada</t>
        </is>
      </c>
      <c r="AZ33" t="n">
        <v>0</v>
      </c>
      <c r="BA33" t="n">
        <v>0</v>
      </c>
      <c r="BB33" t="n">
        <v>0</v>
      </c>
      <c r="BC33" t="n">
        <v>0</v>
      </c>
      <c r="BD33" t="n">
        <v>0</v>
      </c>
      <c r="BE33" t="n">
        <v>0</v>
      </c>
      <c r="BF33" t="n">
        <v>0</v>
      </c>
      <c r="BG33" t="n">
        <v>1</v>
      </c>
      <c r="BH33" t="n">
        <v/>
      </c>
      <c r="BI33" t="inlineStr">
        <is>
          <t>Rp1.500.000 - Rp2.500.000</t>
        </is>
      </c>
      <c r="BJ33" t="n">
        <v>1</v>
      </c>
      <c r="BK33" t="n">
        <v>1</v>
      </c>
      <c r="BL33" t="n">
        <v>0</v>
      </c>
      <c r="BM33" t="n">
        <v>0</v>
      </c>
      <c r="BN33" t="inlineStr">
        <is>
          <t>Milik sendiri</t>
        </is>
      </c>
      <c r="BO33" t="inlineStr">
        <is>
          <t>Permanen (dinding bata dan semen)</t>
        </is>
      </c>
      <c r="BP33" t="n">
        <v>1</v>
      </c>
      <c r="BQ33" t="n">
        <v>0</v>
      </c>
      <c r="BR33" t="n">
        <v>0</v>
      </c>
      <c r="BS33" t="n">
        <v>0</v>
      </c>
      <c r="BT33" t="n">
        <v>0</v>
      </c>
      <c r="BU33" t="n">
        <v/>
      </c>
      <c r="BV33" t="inlineStr">
        <is>
          <t>Keramik/ubin</t>
        </is>
      </c>
      <c r="BW33" t="n">
        <v>0</v>
      </c>
      <c r="BX33" t="n">
        <v>0</v>
      </c>
      <c r="BY33" t="n">
        <v>1</v>
      </c>
      <c r="BZ33" t="n">
        <v>0</v>
      </c>
      <c r="CA33" t="n">
        <v>0</v>
      </c>
      <c r="CB33" t="n">
        <v/>
      </c>
      <c r="CC33" t="inlineStr">
        <is>
          <t>Genting</t>
        </is>
      </c>
      <c r="CD33" t="n">
        <v>0</v>
      </c>
      <c r="CE33" t="n">
        <v>0</v>
      </c>
      <c r="CF33" t="n">
        <v>0</v>
      </c>
      <c r="CG33" t="n">
        <v>0</v>
      </c>
      <c r="CH33" t="n">
        <v>0</v>
      </c>
      <c r="CI33" t="n">
        <v>1</v>
      </c>
      <c r="CJ33" t="n">
        <v>0</v>
      </c>
      <c r="CK33" t="n">
        <v/>
      </c>
      <c r="CL33" t="inlineStr">
        <is>
          <t>Ya</t>
        </is>
      </c>
      <c r="CM33" t="n">
        <v>2012</v>
      </c>
      <c r="CN33" t="inlineStr">
        <is>
          <t>Fixed-Dome (Kubah Tetap)</t>
        </is>
      </c>
      <c r="CO33" t="inlineStr">
        <is>
          <t>6 m³ (4-5 ekor sapi, ±5 jam memasak/hari, ±50 kg</t>
        </is>
      </c>
      <c r="CP33" t="inlineStr">
        <is>
          <t>Anggota keluarga - laki-laki</t>
        </is>
      </c>
      <c r="CQ33" t="n">
        <v>0</v>
      </c>
      <c r="CR33" t="n">
        <v>0</v>
      </c>
      <c r="CS33" t="n">
        <v>0</v>
      </c>
      <c r="CT33" t="n">
        <v>0</v>
      </c>
      <c r="CU33" t="n">
        <v>1</v>
      </c>
      <c r="CV33" t="n">
        <v>0</v>
      </c>
      <c r="CW33" t="n">
        <v>0</v>
      </c>
      <c r="CX33" t="n">
        <v>0</v>
      </c>
      <c r="CY33" t="inlineStr">
        <is>
          <t>Anggota keluarga - laki-laki</t>
        </is>
      </c>
      <c r="CZ33" t="n">
        <v>1</v>
      </c>
      <c r="DA33" t="n">
        <v>0</v>
      </c>
      <c r="DB33" t="n">
        <v>0</v>
      </c>
      <c r="DC33" t="n">
        <v/>
      </c>
      <c r="DD33" t="inlineStr">
        <is>
          <t>Anggota keluarga - laki-laki CPO atau pendamping</t>
        </is>
      </c>
      <c r="DE33" t="n">
        <v>1</v>
      </c>
      <c r="DF33" t="n">
        <v>0</v>
      </c>
      <c r="DG33" t="n">
        <v>1</v>
      </c>
      <c r="DH33" t="n">
        <v>0</v>
      </c>
      <c r="DI33" t="n">
        <v/>
      </c>
      <c r="DJ33" t="inlineStr">
        <is>
          <t>CPO atau pendamping</t>
        </is>
      </c>
      <c r="DK33" t="n">
        <v>0</v>
      </c>
      <c r="DL33" t="n">
        <v>0</v>
      </c>
      <c r="DM33" t="n">
        <v>1</v>
      </c>
      <c r="DN33" t="n">
        <v>0</v>
      </c>
      <c r="DO33" t="n">
        <v/>
      </c>
      <c r="DP33" t="inlineStr">
        <is>
          <t>Ya</t>
        </is>
      </c>
      <c r="DQ33" t="n">
        <v/>
      </c>
      <c r="DR33" t="n">
        <v/>
      </c>
      <c r="DS33" t="n">
        <v/>
      </c>
      <c r="DT33" t="n">
        <v/>
      </c>
      <c r="DU33" t="n">
        <v/>
      </c>
      <c r="DV33" t="n">
        <v/>
      </c>
      <c r="DW33" t="n">
        <v/>
      </c>
      <c r="DX33" t="n">
        <v/>
      </c>
      <c r="DY33" t="n">
        <v/>
      </c>
      <c r="DZ33" t="n">
        <v/>
      </c>
      <c r="EA33" t="n">
        <v/>
      </c>
      <c r="EB33" t="n">
        <v/>
      </c>
      <c r="EC33" t="n">
        <v/>
      </c>
      <c r="ED33" t="n">
        <v/>
      </c>
      <c r="EE33" t="n">
        <v/>
      </c>
      <c r="EF33" t="n">
        <v/>
      </c>
      <c r="EG33" t="n">
        <v/>
      </c>
      <c r="EH33" t="n">
        <v/>
      </c>
      <c r="EI33" t="inlineStr">
        <is>
          <t>Tidak ada masalah</t>
        </is>
      </c>
      <c r="EJ33" t="n">
        <v>0</v>
      </c>
      <c r="EK33" t="n">
        <v>0</v>
      </c>
      <c r="EL33" t="n">
        <v>0</v>
      </c>
      <c r="EM33" t="n">
        <v>1</v>
      </c>
      <c r="EN33" t="n">
        <v>0</v>
      </c>
      <c r="EO33" t="n">
        <v/>
      </c>
      <c r="EP33" t="inlineStr">
        <is>
          <t>Ya, sangat jelas dan mudah diikuti</t>
        </is>
      </c>
      <c r="EQ33" t="inlineStr">
        <is>
          <t>Bukan pelatihan</t>
        </is>
      </c>
      <c r="ER33" t="inlineStr">
        <is>
          <t>CPO atau pendamping</t>
        </is>
      </c>
      <c r="ES33" t="n">
        <v>1</v>
      </c>
      <c r="ET33" t="n">
        <v>0</v>
      </c>
      <c r="EU33" t="n">
        <v>0</v>
      </c>
      <c r="EV33" t="n">
        <v>0</v>
      </c>
      <c r="EW33" t="n">
        <v/>
      </c>
      <c r="EX33" t="inlineStr">
        <is>
          <t>Anggota keluarga - Perempuan dewasa</t>
        </is>
      </c>
      <c r="EY33" t="n">
        <v>0</v>
      </c>
      <c r="EZ33" t="n">
        <v>1</v>
      </c>
      <c r="FA33" t="n">
        <v>0</v>
      </c>
      <c r="FB33" t="n">
        <v/>
      </c>
      <c r="FC33" t="inlineStr">
        <is>
          <t>Jarang sekali</t>
        </is>
      </c>
      <c r="FD33" t="n">
        <v/>
      </c>
      <c r="FE33" t="inlineStr">
        <is>
          <t>Mengetahui</t>
        </is>
      </c>
      <c r="FF33" t="inlineStr">
        <is>
          <t>Jarang (setiap bulan atau lebih)</t>
        </is>
      </c>
      <c r="FG33" t="inlineStr">
        <is>
          <t>Mengetahui</t>
        </is>
      </c>
      <c r="FH33" t="inlineStr">
        <is>
          <t>Sering (setiap minggu)</t>
        </is>
      </c>
      <c r="FI33" t="inlineStr">
        <is>
          <t>Mengetahui</t>
        </is>
      </c>
      <c r="FJ33" t="inlineStr">
        <is>
          <t>Selalu (setiap hari)</t>
        </is>
      </c>
      <c r="FK33" t="inlineStr">
        <is>
          <t>Tidak mengetahui</t>
        </is>
      </c>
      <c r="FL33" t="inlineStr">
        <is>
          <t>Tidak pernah</t>
        </is>
      </c>
      <c r="FM33" t="inlineStr">
        <is>
          <t>Mengetahui</t>
        </is>
      </c>
      <c r="FN33" t="inlineStr">
        <is>
          <t>Selalu (setiap hari)</t>
        </is>
      </c>
      <c r="FO33" t="inlineStr">
        <is>
          <t>Mengetahui</t>
        </is>
      </c>
      <c r="FP33" t="inlineStr">
        <is>
          <t>Cukup sering (2 minggu sekali)</t>
        </is>
      </c>
      <c r="FQ33" t="inlineStr">
        <is>
          <t>Mengetahui</t>
        </is>
      </c>
      <c r="FR33" t="inlineStr">
        <is>
          <t>Ya</t>
        </is>
      </c>
      <c r="FS33" t="inlineStr">
        <is>
          <t>Mengetahui</t>
        </is>
      </c>
      <c r="FT33" t="inlineStr">
        <is>
          <t>Ya, selalu</t>
        </is>
      </c>
      <c r="FU33" t="inlineStr">
        <is>
          <t>Laki-laki dewasa</t>
        </is>
      </c>
      <c r="FV33" t="n">
        <v>1</v>
      </c>
      <c r="FW33" t="n">
        <v>0</v>
      </c>
      <c r="FX33" t="n">
        <v>0</v>
      </c>
      <c r="FY33" t="n">
        <v>0</v>
      </c>
      <c r="FZ33" t="inlineStr">
        <is>
          <t>Cukup memahami</t>
        </is>
      </c>
      <c r="GA33" t="inlineStr">
        <is>
          <t>Pelatihan</t>
        </is>
      </c>
      <c r="GB33" t="n">
        <v>0</v>
      </c>
      <c r="GC33" t="n">
        <v>1</v>
      </c>
      <c r="GD33" t="n">
        <v>0</v>
      </c>
      <c r="GE33" t="n">
        <v>0</v>
      </c>
      <c r="GF33" t="n">
        <v/>
      </c>
      <c r="GG33" t="inlineStr">
        <is>
          <t>Selalu</t>
        </is>
      </c>
      <c r="GH33" t="inlineStr">
        <is>
          <t>Tidak</t>
        </is>
      </c>
      <c r="GI33" t="n">
        <v/>
      </c>
      <c r="GJ33" t="n">
        <v/>
      </c>
      <c r="GK33" t="n">
        <v/>
      </c>
      <c r="GL33" t="n">
        <v/>
      </c>
      <c r="GM33" t="n">
        <v/>
      </c>
      <c r="GN33" t="n">
        <v/>
      </c>
      <c r="GO33" t="n">
        <v/>
      </c>
      <c r="GP33" t="inlineStr">
        <is>
          <t>Penuh (100%)</t>
        </is>
      </c>
      <c r="GQ33" t="inlineStr">
        <is>
          <t>LPG</t>
        </is>
      </c>
      <c r="GR33" t="n">
        <v>1</v>
      </c>
      <c r="GS33" t="n">
        <v>0</v>
      </c>
      <c r="GT33" t="n">
        <v>0</v>
      </c>
      <c r="GU33" t="n">
        <v>0</v>
      </c>
      <c r="GV33" t="n">
        <v>0</v>
      </c>
      <c r="GW33" t="n">
        <v>0</v>
      </c>
      <c r="GX33" t="n">
        <v>0</v>
      </c>
      <c r="GY33" t="n">
        <v/>
      </c>
      <c r="GZ33" t="inlineStr">
        <is>
          <t>Ya</t>
        </is>
      </c>
      <c r="HA33" t="n">
        <v/>
      </c>
      <c r="HB33" t="n">
        <v/>
      </c>
      <c r="HC33" t="n">
        <v/>
      </c>
      <c r="HD33" t="n">
        <v/>
      </c>
      <c r="HE33" t="n">
        <v>12</v>
      </c>
      <c r="HF33" t="n">
        <v>75000</v>
      </c>
      <c r="HG33" t="n">
        <v>0</v>
      </c>
      <c r="HH33" t="n">
        <v>0</v>
      </c>
      <c r="HI33" t="n">
        <v/>
      </c>
      <c r="HJ33" t="n">
        <v/>
      </c>
      <c r="HK33" t="n">
        <v/>
      </c>
      <c r="HL33" t="n">
        <v/>
      </c>
      <c r="HM33" t="n">
        <v/>
      </c>
      <c r="HN33" t="n">
        <v/>
      </c>
      <c r="HO33" t="n">
        <v/>
      </c>
      <c r="HP33" t="n">
        <v/>
      </c>
      <c r="HQ33" t="n">
        <v/>
      </c>
      <c r="HR33" t="n">
        <v/>
      </c>
      <c r="HS33" t="n">
        <v/>
      </c>
      <c r="HT33" t="n">
        <v/>
      </c>
      <c r="HU33" t="n">
        <v/>
      </c>
      <c r="HV33" t="n">
        <v/>
      </c>
      <c r="HW33" t="n">
        <v/>
      </c>
      <c r="HX33" t="n">
        <v/>
      </c>
      <c r="HY33" t="n">
        <v/>
      </c>
      <c r="HZ33" t="n">
        <v/>
      </c>
      <c r="IA33" t="n">
        <v>12</v>
      </c>
      <c r="IB33" t="n">
        <v>75000</v>
      </c>
      <c r="IC33" t="n">
        <v/>
      </c>
      <c r="ID33" t="n">
        <v/>
      </c>
      <c r="IE33" t="n">
        <v/>
      </c>
      <c r="IF33" t="n">
        <v/>
      </c>
      <c r="IG33" t="n">
        <v/>
      </c>
      <c r="IH33" t="n">
        <v/>
      </c>
      <c r="II33" t="n">
        <v/>
      </c>
      <c r="IJ33" t="n">
        <v/>
      </c>
      <c r="IK33" t="inlineStr">
        <is>
          <t>30-50 kg</t>
        </is>
      </c>
      <c r="IL33" t="inlineStr">
        <is>
          <t>3-5 jam</t>
        </is>
      </c>
      <c r="IM33" t="inlineStr">
        <is>
          <t>Ya</t>
        </is>
      </c>
      <c r="IN33" t="inlineStr">
        <is>
          <t>Tidak</t>
        </is>
      </c>
      <c r="IO33" t="inlineStr">
        <is>
          <t>Tidak ada perubahan</t>
        </is>
      </c>
      <c r="IP33" t="n">
        <v/>
      </c>
      <c r="IQ33" t="inlineStr">
        <is>
          <t>Tidak pernah</t>
        </is>
      </c>
      <c r="IR33" t="n">
        <v/>
      </c>
      <c r="IS33" t="n">
        <v/>
      </c>
      <c r="IT33" t="n">
        <v/>
      </c>
      <c r="IU33" t="n">
        <v/>
      </c>
      <c r="IV33" t="n">
        <v/>
      </c>
      <c r="IW33" t="n">
        <v/>
      </c>
      <c r="IX33" t="n">
        <v/>
      </c>
      <c r="IY33" t="n">
        <v/>
      </c>
      <c r="IZ33" t="inlineStr">
        <is>
          <t>Tidak pernah</t>
        </is>
      </c>
      <c r="JA33" t="n">
        <v/>
      </c>
      <c r="JB33" t="n">
        <v/>
      </c>
      <c r="JC33" t="n">
        <v/>
      </c>
      <c r="JD33" t="n">
        <v/>
      </c>
      <c r="JE33" t="n">
        <v/>
      </c>
      <c r="JF33" t="n">
        <v/>
      </c>
      <c r="JG33" t="n">
        <v/>
      </c>
      <c r="JH33" t="n">
        <v/>
      </c>
      <c r="JI33" t="inlineStr">
        <is>
          <t>Tidak pernah</t>
        </is>
      </c>
      <c r="JJ33" t="n">
        <v/>
      </c>
      <c r="JK33" t="n">
        <v/>
      </c>
      <c r="JL33" t="n">
        <v/>
      </c>
      <c r="JM33" t="n">
        <v/>
      </c>
      <c r="JN33" t="n">
        <v/>
      </c>
      <c r="JO33" t="n">
        <v/>
      </c>
      <c r="JP33" t="n">
        <v/>
      </c>
      <c r="JQ33" t="n">
        <v/>
      </c>
      <c r="JR33" t="inlineStr">
        <is>
          <t>Tidak pernah</t>
        </is>
      </c>
      <c r="JS33" t="n">
        <v/>
      </c>
      <c r="JT33" t="n">
        <v/>
      </c>
      <c r="JU33" t="n">
        <v/>
      </c>
      <c r="JV33" t="n">
        <v/>
      </c>
      <c r="JW33" t="n">
        <v/>
      </c>
      <c r="JX33" t="n">
        <v/>
      </c>
      <c r="JY33" t="n">
        <v/>
      </c>
      <c r="JZ33" t="n">
        <v/>
      </c>
      <c r="KA33" t="inlineStr">
        <is>
          <t>Tidak pernah</t>
        </is>
      </c>
      <c r="KB33" t="n">
        <v/>
      </c>
      <c r="KC33" t="n">
        <v/>
      </c>
      <c r="KD33" t="n">
        <v/>
      </c>
      <c r="KE33" t="n">
        <v/>
      </c>
      <c r="KF33" t="n">
        <v/>
      </c>
      <c r="KG33" t="n">
        <v/>
      </c>
      <c r="KH33" t="n">
        <v/>
      </c>
      <c r="KI33" t="n">
        <v/>
      </c>
      <c r="KJ33" t="inlineStr">
        <is>
          <t>Tidak pernah</t>
        </is>
      </c>
      <c r="KK33" t="n">
        <v/>
      </c>
      <c r="KL33" t="n">
        <v/>
      </c>
      <c r="KM33" t="n">
        <v/>
      </c>
      <c r="KN33" t="n">
        <v/>
      </c>
      <c r="KO33" t="n">
        <v/>
      </c>
      <c r="KP33" t="n">
        <v/>
      </c>
      <c r="KQ33" t="n">
        <v/>
      </c>
      <c r="KR33" t="n">
        <v/>
      </c>
      <c r="KS33" t="inlineStr">
        <is>
          <t>Tidak ada perubahan</t>
        </is>
      </c>
      <c r="KT33" t="inlineStr">
        <is>
          <t>0-1 kali</t>
        </is>
      </c>
      <c r="KU33" t="inlineStr">
        <is>
          <t>0-1 kali</t>
        </is>
      </c>
      <c r="KV33" t="inlineStr">
        <is>
          <t>Tidak ada</t>
        </is>
      </c>
      <c r="KW33" t="n">
        <v>0</v>
      </c>
      <c r="KX33" t="n">
        <v>0</v>
      </c>
      <c r="KY33" t="n">
        <v>0</v>
      </c>
      <c r="KZ33" t="n">
        <v>1</v>
      </c>
      <c r="LA33" t="inlineStr">
        <is>
          <t>Tidak ada perubahan</t>
        </is>
      </c>
      <c r="LB33" t="inlineStr">
        <is>
          <t>Jauh lebih baik</t>
        </is>
      </c>
      <c r="LC33" t="n">
        <v>5</v>
      </c>
      <c r="LD33" t="n">
        <v>2</v>
      </c>
      <c r="LE33" t="n">
        <v>0</v>
      </c>
      <c r="LF33" t="n">
        <v>0</v>
      </c>
      <c r="LG33" t="inlineStr">
        <is>
          <t>Ya</t>
        </is>
      </c>
      <c r="LH33" t="n">
        <v>75000</v>
      </c>
      <c r="LI33" t="n">
        <v/>
      </c>
      <c r="LJ33" t="inlineStr">
        <is>
          <t>Kebutuhan rumah tangga</t>
        </is>
      </c>
      <c r="LK33" t="n">
        <v>0</v>
      </c>
      <c r="LL33" t="n">
        <v>0</v>
      </c>
      <c r="LM33" t="n">
        <v>0</v>
      </c>
      <c r="LN33" t="n">
        <v>0</v>
      </c>
      <c r="LO33" t="n">
        <v>1</v>
      </c>
      <c r="LP33" t="n">
        <v>0</v>
      </c>
      <c r="LQ33" t="n">
        <v>0</v>
      </c>
      <c r="LR33" t="n">
        <v/>
      </c>
      <c r="LS33" t="n">
        <v>30</v>
      </c>
      <c r="LT33" t="n">
        <v>0</v>
      </c>
      <c r="LU33" t="n">
        <v>0</v>
      </c>
      <c r="LV33" t="n">
        <v>15</v>
      </c>
      <c r="LW33" t="n">
        <v>0</v>
      </c>
      <c r="LX33" t="n">
        <v>0</v>
      </c>
      <c r="LY33" t="n">
        <v>15</v>
      </c>
      <c r="LZ33" t="n">
        <v>0</v>
      </c>
      <c r="MA33" t="n">
        <v>0</v>
      </c>
      <c r="MB33" t="inlineStr">
        <is>
          <t>Tidak</t>
        </is>
      </c>
      <c r="MC33" t="n">
        <v>0</v>
      </c>
      <c r="MD33" t="n">
        <v>0</v>
      </c>
      <c r="ME33" t="n">
        <v>40</v>
      </c>
      <c r="MF33" t="n">
        <v>0</v>
      </c>
      <c r="MG33" t="n">
        <v>0</v>
      </c>
      <c r="MH33" t="n">
        <v>0</v>
      </c>
      <c r="MI33" t="n">
        <v/>
      </c>
      <c r="MJ33" t="n">
        <v/>
      </c>
      <c r="MK33" t="n">
        <v/>
      </c>
      <c r="ML33" t="n">
        <v/>
      </c>
      <c r="MM33" t="n">
        <v/>
      </c>
      <c r="MN33" t="n">
        <v/>
      </c>
      <c r="MO33" t="n">
        <v/>
      </c>
      <c r="MP33" t="n">
        <v/>
      </c>
      <c r="MQ33" t="n">
        <v/>
      </c>
      <c r="MR33" t="inlineStr">
        <is>
          <t>Tidak ada waktu yang dihemat</t>
        </is>
      </c>
      <c r="MS33" t="n">
        <v/>
      </c>
      <c r="MT33" t="inlineStr">
        <is>
          <t>Tidak ada waktu yang dihemat</t>
        </is>
      </c>
      <c r="MU33" t="inlineStr">
        <is>
          <t>Tidak</t>
        </is>
      </c>
      <c r="MV33" t="n">
        <v/>
      </c>
      <c r="MW33" t="n">
        <v/>
      </c>
      <c r="MX33" t="n">
        <v/>
      </c>
      <c r="MY33" t="n">
        <v/>
      </c>
      <c r="MZ33" t="n">
        <v/>
      </c>
      <c r="NA33" t="n">
        <v/>
      </c>
      <c r="NB33" t="n">
        <v/>
      </c>
      <c r="NC33" t="n">
        <v/>
      </c>
      <c r="ND33" t="n">
        <v/>
      </c>
      <c r="NE33" t="n">
        <v/>
      </c>
      <c r="NF33" t="n">
        <v/>
      </c>
      <c r="NG33" t="n">
        <v/>
      </c>
      <c r="NH33" t="n">
        <v/>
      </c>
      <c r="NI33" t="n">
        <v/>
      </c>
      <c r="NJ33" t="n">
        <v/>
      </c>
      <c r="NK33" t="n">
        <v/>
      </c>
      <c r="NL33" t="inlineStr">
        <is>
          <t>Ya</t>
        </is>
      </c>
      <c r="NM33" t="inlineStr">
        <is>
          <t>Kombinasi dana mandiri dan dana hibah</t>
        </is>
      </c>
      <c r="NN33" t="inlineStr">
        <is>
          <t>5.000.001-7.000.000</t>
        </is>
      </c>
      <c r="NO33" t="inlineStr">
        <is>
          <t>Yayasan Rumah Energi atau BIRU</t>
        </is>
      </c>
      <c r="NP33" t="n">
        <v/>
      </c>
      <c r="NQ33" t="n">
        <v/>
      </c>
      <c r="NR33" t="n">
        <v/>
      </c>
      <c r="NS33" t="n">
        <v/>
      </c>
      <c r="NT33" t="n">
        <v/>
      </c>
      <c r="NU33" t="n">
        <v/>
      </c>
      <c r="NV33" t="inlineStr">
        <is>
          <t>Anggota keluarga - Laki-laki dewasa</t>
        </is>
      </c>
      <c r="NW33" t="n">
        <v/>
      </c>
      <c r="NX33" t="inlineStr">
        <is>
          <t>Sama saja</t>
        </is>
      </c>
      <c r="NY33" t="n">
        <v>60</v>
      </c>
      <c r="NZ33" t="n">
        <v>0</v>
      </c>
      <c r="OA33" t="n">
        <v>0</v>
      </c>
      <c r="OB33" t="n">
        <v>10</v>
      </c>
      <c r="OC33" t="n">
        <v>0</v>
      </c>
      <c r="OD33" t="n">
        <v>0</v>
      </c>
      <c r="OE33" t="inlineStr">
        <is>
          <t>Tidak ada perubahan</t>
        </is>
      </c>
      <c r="OF33" t="inlineStr">
        <is>
          <t>Sama saja (tidak ada perbedaan waktu memasak MAUPUN rasa/bau makanan bila dibandingkan penggunaan sebelumnya)</t>
        </is>
      </c>
      <c r="OG33" t="inlineStr">
        <is>
          <t>Ya</t>
        </is>
      </c>
      <c r="OH33" t="n">
        <v>2</v>
      </c>
      <c r="OI33" t="n">
        <v>0</v>
      </c>
      <c r="OJ33" t="n">
        <v>0</v>
      </c>
      <c r="OK33" t="n">
        <v>0</v>
      </c>
      <c r="OL33" t="n">
        <v>0</v>
      </c>
      <c r="OM33" t="n">
        <v>0</v>
      </c>
      <c r="ON33" t="n">
        <v>0</v>
      </c>
      <c r="OO33" t="n">
        <v>0</v>
      </c>
      <c r="OP33" t="inlineStr">
        <is>
          <t>Sapi perah</t>
        </is>
      </c>
      <c r="OQ33" t="n">
        <v>0</v>
      </c>
      <c r="OR33" t="n">
        <v>1</v>
      </c>
      <c r="OS33" t="n">
        <v>0</v>
      </c>
      <c r="OT33" t="n">
        <v>0</v>
      </c>
      <c r="OU33" t="n">
        <v>0</v>
      </c>
      <c r="OV33" t="n">
        <v>0</v>
      </c>
      <c r="OW33" t="n">
        <v>0</v>
      </c>
      <c r="OX33" t="n">
        <v>0</v>
      </c>
      <c r="OY33" t="n">
        <v>0</v>
      </c>
      <c r="OZ33" t="inlineStr">
        <is>
          <t>Sapi pedaging</t>
        </is>
      </c>
      <c r="PA33" t="n">
        <v>1</v>
      </c>
      <c r="PB33" t="n">
        <v>0</v>
      </c>
      <c r="PC33" t="n">
        <v>0</v>
      </c>
      <c r="PD33" t="n">
        <v>0</v>
      </c>
      <c r="PE33" t="n">
        <v>0</v>
      </c>
      <c r="PF33" t="n">
        <v>0</v>
      </c>
      <c r="PG33" t="n">
        <v>0</v>
      </c>
      <c r="PH33" t="n">
        <v>0</v>
      </c>
      <c r="PI33" t="n">
        <v>0</v>
      </c>
      <c r="PJ33" t="inlineStr">
        <is>
          <t>Sapi perah</t>
        </is>
      </c>
      <c r="PK33" t="n">
        <v>0</v>
      </c>
      <c r="PL33" t="n">
        <v>1</v>
      </c>
      <c r="PM33" t="n">
        <v>0</v>
      </c>
      <c r="PN33" t="n">
        <v>0</v>
      </c>
      <c r="PO33" t="n">
        <v>0</v>
      </c>
      <c r="PP33" t="n">
        <v>0</v>
      </c>
      <c r="PQ33" t="n">
        <v>0</v>
      </c>
      <c r="PR33" t="n">
        <v>0</v>
      </c>
      <c r="PS33" t="n">
        <v>0</v>
      </c>
      <c r="PT33" t="n">
        <v/>
      </c>
      <c r="PU33" t="n">
        <v/>
      </c>
      <c r="PV33" t="n">
        <v/>
      </c>
      <c r="PW33" t="n">
        <v/>
      </c>
      <c r="PX33" t="n">
        <v/>
      </c>
      <c r="PY33" t="n">
        <v/>
      </c>
      <c r="PZ33" t="n">
        <v/>
      </c>
      <c r="QA33" t="n">
        <v/>
      </c>
      <c r="QB33" t="n">
        <v/>
      </c>
      <c r="QC33" t="n">
        <v/>
      </c>
      <c r="QD33" t="n">
        <v/>
      </c>
      <c r="QE33" t="inlineStr">
        <is>
          <t>1-Disebarkan ke lahan terbuka</t>
        </is>
      </c>
      <c r="QF33" t="n">
        <v>0</v>
      </c>
      <c r="QG33" t="n">
        <v>0</v>
      </c>
      <c r="QH33" t="n">
        <v>0</v>
      </c>
      <c r="QI33" t="n">
        <v>0</v>
      </c>
      <c r="QJ33" t="n">
        <v>0</v>
      </c>
      <c r="QK33" t="n">
        <v>1</v>
      </c>
      <c r="QL33" t="n">
        <v>0</v>
      </c>
      <c r="QM33" t="n">
        <v>0</v>
      </c>
      <c r="QN33" t="n">
        <v>0</v>
      </c>
      <c r="QO33" t="n">
        <v/>
      </c>
      <c r="QP33" t="n">
        <v/>
      </c>
      <c r="QQ33" t="n">
        <v/>
      </c>
      <c r="QR33" t="n">
        <v/>
      </c>
      <c r="QS33" t="n">
        <v/>
      </c>
      <c r="QT33" t="n">
        <v/>
      </c>
      <c r="QU33" t="n">
        <v/>
      </c>
      <c r="QV33" t="n">
        <v/>
      </c>
      <c r="QW33" t="n">
        <v/>
      </c>
      <c r="QX33" t="n">
        <v/>
      </c>
      <c r="QY33" t="n">
        <v/>
      </c>
      <c r="QZ33" t="n">
        <v/>
      </c>
      <c r="RA33" t="n">
        <v/>
      </c>
      <c r="RB33" t="n">
        <v/>
      </c>
      <c r="RC33" t="n">
        <v/>
      </c>
      <c r="RD33" t="n">
        <v/>
      </c>
      <c r="RE33" t="n">
        <v/>
      </c>
      <c r="RF33" t="n">
        <v/>
      </c>
      <c r="RG33" t="n">
        <v/>
      </c>
      <c r="RH33" t="n">
        <v/>
      </c>
      <c r="RI33" t="n">
        <v/>
      </c>
      <c r="RJ33" t="n">
        <v/>
      </c>
      <c r="RK33" t="n">
        <v/>
      </c>
      <c r="RL33" t="n">
        <v/>
      </c>
      <c r="RM33" t="n">
        <v/>
      </c>
      <c r="RN33" t="n">
        <v/>
      </c>
      <c r="RO33" t="n">
        <v/>
      </c>
      <c r="RP33" t="n">
        <v/>
      </c>
      <c r="RQ33" t="n">
        <v/>
      </c>
      <c r="RR33" t="n">
        <v/>
      </c>
      <c r="RS33" t="n">
        <v/>
      </c>
      <c r="RT33" t="n">
        <v/>
      </c>
      <c r="RU33" t="n">
        <v/>
      </c>
      <c r="RV33" t="n">
        <v/>
      </c>
      <c r="RW33" t="n">
        <v/>
      </c>
      <c r="RX33" t="n">
        <v/>
      </c>
      <c r="RY33" t="n">
        <v/>
      </c>
      <c r="RZ33" t="n">
        <v/>
      </c>
      <c r="SA33" t="n">
        <v/>
      </c>
      <c r="SB33" t="n">
        <v/>
      </c>
      <c r="SC33" t="n">
        <v/>
      </c>
      <c r="SD33" t="n">
        <v/>
      </c>
      <c r="SE33" t="n">
        <v/>
      </c>
      <c r="SF33" t="n">
        <v/>
      </c>
      <c r="SG33" t="n">
        <v/>
      </c>
      <c r="SH33" t="n">
        <v/>
      </c>
      <c r="SI33" t="n">
        <v/>
      </c>
      <c r="SJ33" t="n">
        <v/>
      </c>
      <c r="SK33" t="n">
        <v/>
      </c>
      <c r="SL33" t="n">
        <v/>
      </c>
      <c r="SM33" t="n">
        <v/>
      </c>
      <c r="SN33" t="n">
        <v/>
      </c>
      <c r="SO33" t="n">
        <v/>
      </c>
      <c r="SP33" t="n">
        <v/>
      </c>
      <c r="SQ33" t="n">
        <v/>
      </c>
      <c r="SR33" t="n">
        <v/>
      </c>
      <c r="SS33" t="n">
        <v/>
      </c>
      <c r="ST33" t="n">
        <v/>
      </c>
      <c r="SU33" t="n">
        <v/>
      </c>
      <c r="SV33" t="n">
        <v/>
      </c>
      <c r="SW33" t="n">
        <v/>
      </c>
      <c r="SX33" t="n">
        <v/>
      </c>
      <c r="SY33" t="n">
        <v/>
      </c>
      <c r="SZ33" t="n">
        <v>2</v>
      </c>
      <c r="TA33" t="n">
        <v/>
      </c>
      <c r="TB33" t="n">
        <v/>
      </c>
      <c r="TC33" t="n">
        <v/>
      </c>
      <c r="TD33" t="n">
        <v/>
      </c>
      <c r="TE33" t="n">
        <v/>
      </c>
      <c r="TF33" t="n">
        <v/>
      </c>
      <c r="TG33" t="n">
        <v/>
      </c>
      <c r="TH33" t="n">
        <v/>
      </c>
      <c r="TI33" t="n">
        <v/>
      </c>
      <c r="TJ33" t="n">
        <v/>
      </c>
      <c r="TK33" t="n">
        <v/>
      </c>
      <c r="TL33" t="n">
        <v/>
      </c>
      <c r="TM33" t="n">
        <v/>
      </c>
      <c r="TN33" t="n">
        <v/>
      </c>
      <c r="TO33" t="n">
        <v/>
      </c>
      <c r="TP33" t="n">
        <v/>
      </c>
      <c r="TQ33" t="n">
        <v/>
      </c>
      <c r="TR33" t="n">
        <v/>
      </c>
      <c r="TS33" t="n">
        <v/>
      </c>
      <c r="TT33" t="n">
        <v/>
      </c>
      <c r="TU33" t="n">
        <v/>
      </c>
      <c r="TV33" t="n">
        <v/>
      </c>
      <c r="TW33" t="n">
        <v/>
      </c>
      <c r="TX33" t="n">
        <v/>
      </c>
      <c r="TY33" t="n">
        <v/>
      </c>
      <c r="TZ33" t="n">
        <v/>
      </c>
      <c r="UA33" t="n">
        <v/>
      </c>
      <c r="UB33" t="n">
        <v/>
      </c>
      <c r="UC33" t="n">
        <v/>
      </c>
      <c r="UD33" t="n">
        <v/>
      </c>
      <c r="UE33" t="n">
        <v/>
      </c>
      <c r="UF33" t="n">
        <v/>
      </c>
      <c r="UG33" t="n">
        <v/>
      </c>
      <c r="UH33" t="n">
        <v/>
      </c>
      <c r="UI33" t="n">
        <v/>
      </c>
      <c r="UJ33" t="n">
        <v/>
      </c>
      <c r="UK33" t="n">
        <v/>
      </c>
      <c r="UL33" t="n">
        <v/>
      </c>
      <c r="UM33" t="n">
        <v/>
      </c>
      <c r="UN33" t="n">
        <v/>
      </c>
      <c r="UO33" t="n">
        <v/>
      </c>
      <c r="UP33" t="n">
        <v/>
      </c>
      <c r="UQ33" t="n">
        <v/>
      </c>
      <c r="UR33" t="n">
        <v/>
      </c>
      <c r="US33" t="n">
        <v/>
      </c>
      <c r="UT33" t="n">
        <v/>
      </c>
      <c r="UU33" t="inlineStr">
        <is>
          <t>Pemberian pakan di kandang</t>
        </is>
      </c>
      <c r="UV33" t="n">
        <v/>
      </c>
      <c r="UW33" t="n">
        <v/>
      </c>
      <c r="UX33" t="n">
        <v/>
      </c>
      <c r="UY33" t="n">
        <v/>
      </c>
      <c r="UZ33" t="n">
        <v/>
      </c>
      <c r="VA33" t="n">
        <v/>
      </c>
      <c r="VB33" t="n">
        <v/>
      </c>
      <c r="VC33" t="inlineStr">
        <is>
          <t>Sangat teratur (setiap hari)</t>
        </is>
      </c>
      <c r="VD33" t="n">
        <v/>
      </c>
      <c r="VE33" t="n">
        <v/>
      </c>
      <c r="VF33" t="n">
        <v/>
      </c>
      <c r="VG33" t="n">
        <v/>
      </c>
      <c r="VH33" t="n">
        <v/>
      </c>
      <c r="VI33" t="n">
        <v/>
      </c>
      <c r="VJ33" t="n">
        <v/>
      </c>
      <c r="VK33" t="inlineStr">
        <is>
          <t>Sangat sering (&gt;1 kali sehari)</t>
        </is>
      </c>
      <c r="VL33" t="n">
        <v/>
      </c>
      <c r="VM33" t="n">
        <v/>
      </c>
      <c r="VN33" t="n">
        <v/>
      </c>
      <c r="VO33" t="n">
        <v/>
      </c>
      <c r="VP33" t="n">
        <v/>
      </c>
      <c r="VQ33" t="n">
        <v/>
      </c>
      <c r="VR33" t="n">
        <v/>
      </c>
      <c r="VS33" t="inlineStr">
        <is>
          <t>6-Digester biogas</t>
        </is>
      </c>
      <c r="VT33" t="n">
        <v>0</v>
      </c>
      <c r="VU33" t="n">
        <v>0</v>
      </c>
      <c r="VV33" t="n">
        <v>0</v>
      </c>
      <c r="VW33" t="n">
        <v>0</v>
      </c>
      <c r="VX33" t="n">
        <v>0</v>
      </c>
      <c r="VY33" t="n">
        <v>0</v>
      </c>
      <c r="VZ33" t="n">
        <v>0</v>
      </c>
      <c r="WA33" t="n">
        <v>0</v>
      </c>
      <c r="WB33" t="n">
        <v>0</v>
      </c>
      <c r="WC33" t="n">
        <v>1</v>
      </c>
      <c r="WD33" t="n">
        <v>0</v>
      </c>
      <c r="WE33" t="n">
        <v>0</v>
      </c>
      <c r="WF33" t="n">
        <v/>
      </c>
      <c r="WG33" t="n">
        <v/>
      </c>
      <c r="WH33" t="n">
        <v/>
      </c>
      <c r="WI33" t="n">
        <v/>
      </c>
      <c r="WJ33" t="n">
        <v/>
      </c>
      <c r="WK33" t="n">
        <v/>
      </c>
      <c r="WL33" t="n">
        <v/>
      </c>
      <c r="WM33" t="n">
        <v/>
      </c>
      <c r="WN33" t="n">
        <v/>
      </c>
      <c r="WO33" t="n">
        <v/>
      </c>
      <c r="WP33" t="n">
        <v/>
      </c>
      <c r="WQ33" t="n">
        <v/>
      </c>
      <c r="WR33" t="n">
        <v/>
      </c>
      <c r="WS33" t="n">
        <v/>
      </c>
      <c r="WT33" t="n">
        <v/>
      </c>
      <c r="WU33" t="n">
        <v/>
      </c>
      <c r="WV33" t="n">
        <v/>
      </c>
      <c r="WW33" t="n">
        <v/>
      </c>
      <c r="WX33" t="n">
        <v/>
      </c>
      <c r="WY33" t="n">
        <v/>
      </c>
      <c r="WZ33" t="n">
        <v/>
      </c>
      <c r="XA33" t="n">
        <v/>
      </c>
      <c r="XB33" t="n">
        <v/>
      </c>
      <c r="XC33" t="n">
        <v/>
      </c>
      <c r="XD33" t="n">
        <v/>
      </c>
      <c r="XE33" t="n">
        <v/>
      </c>
      <c r="XF33" t="n">
        <v/>
      </c>
      <c r="XG33" t="n">
        <v/>
      </c>
      <c r="XH33" t="n">
        <v/>
      </c>
      <c r="XI33" t="n">
        <v/>
      </c>
      <c r="XJ33" t="n">
        <v/>
      </c>
      <c r="XK33" t="n">
        <v/>
      </c>
      <c r="XL33" t="n">
        <v/>
      </c>
      <c r="XM33" t="n">
        <v/>
      </c>
      <c r="XN33" t="n">
        <v/>
      </c>
      <c r="XO33" t="n">
        <v/>
      </c>
      <c r="XP33" t="n">
        <v/>
      </c>
      <c r="XQ33" t="n">
        <v/>
      </c>
      <c r="XR33" t="n">
        <v/>
      </c>
      <c r="XS33" t="n">
        <v/>
      </c>
      <c r="XT33" t="n">
        <v/>
      </c>
      <c r="XU33" t="n">
        <v/>
      </c>
      <c r="XV33" t="n">
        <v/>
      </c>
      <c r="XW33" t="n">
        <v/>
      </c>
      <c r="XX33" t="n">
        <v/>
      </c>
      <c r="XY33" t="n">
        <v/>
      </c>
      <c r="XZ33" t="n">
        <v/>
      </c>
      <c r="YA33" t="n">
        <v/>
      </c>
      <c r="YB33" t="n">
        <v/>
      </c>
      <c r="YC33" t="n">
        <v/>
      </c>
      <c r="YD33" t="n">
        <v/>
      </c>
      <c r="YE33" t="n">
        <v/>
      </c>
      <c r="YF33" t="n">
        <v/>
      </c>
      <c r="YG33" t="n">
        <v/>
      </c>
      <c r="YH33" t="n">
        <v/>
      </c>
      <c r="YI33" t="n">
        <v/>
      </c>
      <c r="YJ33" t="n">
        <v/>
      </c>
      <c r="YK33" t="n">
        <v/>
      </c>
      <c r="YL33" t="n">
        <v/>
      </c>
      <c r="YM33" t="n">
        <v/>
      </c>
      <c r="YN33" t="n">
        <v/>
      </c>
      <c r="YO33" t="n">
        <v/>
      </c>
      <c r="YP33" t="n">
        <v/>
      </c>
      <c r="YQ33" t="n">
        <v/>
      </c>
      <c r="YR33" t="n">
        <v/>
      </c>
      <c r="YS33" t="n">
        <v/>
      </c>
      <c r="YT33" t="n">
        <v/>
      </c>
      <c r="YU33" t="n">
        <v/>
      </c>
      <c r="YV33" t="n">
        <v/>
      </c>
      <c r="YW33" t="n">
        <v/>
      </c>
      <c r="YX33" t="n">
        <v/>
      </c>
      <c r="YY33" t="n">
        <v/>
      </c>
      <c r="YZ33" t="n">
        <v/>
      </c>
      <c r="ZA33" t="n">
        <v/>
      </c>
      <c r="ZB33" t="n">
        <v/>
      </c>
      <c r="ZC33" t="n">
        <v/>
      </c>
      <c r="ZD33" t="n">
        <v/>
      </c>
      <c r="ZE33" t="n">
        <v/>
      </c>
      <c r="ZF33" t="n">
        <v/>
      </c>
      <c r="ZG33" t="n">
        <v/>
      </c>
      <c r="ZH33" t="n">
        <v/>
      </c>
      <c r="ZI33" t="n">
        <v/>
      </c>
      <c r="ZJ33" t="n">
        <v/>
      </c>
      <c r="ZK33" t="n">
        <v/>
      </c>
      <c r="ZL33" t="n">
        <v/>
      </c>
      <c r="ZM33" t="n">
        <v/>
      </c>
      <c r="ZN33" t="n">
        <v>100</v>
      </c>
      <c r="ZO33" t="n">
        <v/>
      </c>
      <c r="ZP33" t="n">
        <v/>
      </c>
      <c r="ZQ33" t="n">
        <v/>
      </c>
      <c r="ZR33" t="n">
        <v/>
      </c>
      <c r="ZS33" t="n">
        <v/>
      </c>
      <c r="ZT33" t="n">
        <v/>
      </c>
      <c r="ZU33" t="n">
        <v/>
      </c>
      <c r="ZV33" t="n">
        <v>3</v>
      </c>
      <c r="ZW33" t="n">
        <v/>
      </c>
      <c r="ZX33" t="n">
        <v/>
      </c>
      <c r="ZY33" t="n">
        <v/>
      </c>
      <c r="ZZ33" t="n">
        <v/>
      </c>
      <c r="AAA33" t="n">
        <v/>
      </c>
      <c r="AAB33" t="n">
        <v/>
      </c>
      <c r="AAC33" t="n">
        <v/>
      </c>
      <c r="AAD33" t="inlineStr">
        <is>
          <t>Pakan segar (misal: rumput)</t>
        </is>
      </c>
      <c r="AAE33" t="n">
        <v/>
      </c>
      <c r="AAF33" t="n">
        <v/>
      </c>
      <c r="AAG33" t="n">
        <v/>
      </c>
      <c r="AAH33" t="n">
        <v/>
      </c>
      <c r="AAI33" t="n">
        <v/>
      </c>
      <c r="AAJ33" t="n">
        <v/>
      </c>
      <c r="AAK33" t="n">
        <v/>
      </c>
      <c r="AAL33" t="inlineStr">
        <is>
          <t>Ya</t>
        </is>
      </c>
      <c r="AAM33" t="inlineStr">
        <is>
          <t>Cair</t>
        </is>
      </c>
      <c r="AAN33" t="n">
        <v>0</v>
      </c>
      <c r="AAO33" t="n">
        <v>1</v>
      </c>
      <c r="AAP33" t="n">
        <v>50</v>
      </c>
      <c r="AAQ33" t="n">
        <v/>
      </c>
      <c r="AAR33" t="inlineStr">
        <is>
          <t>Ya</t>
        </is>
      </c>
      <c r="AAS33" t="inlineStr">
        <is>
          <t>Mengetahui</t>
        </is>
      </c>
      <c r="AAT33" t="inlineStr">
        <is>
          <t>Dijual - baik tanpa diolah/diolah/dibuat kascing</t>
        </is>
      </c>
      <c r="AAU33" t="n">
        <v>0</v>
      </c>
      <c r="AAV33" t="n">
        <v>0</v>
      </c>
      <c r="AAW33" t="n">
        <v>1</v>
      </c>
      <c r="AAX33" t="n">
        <v>0</v>
      </c>
      <c r="AAY33" t="n">
        <v>0</v>
      </c>
      <c r="AAZ33" t="n">
        <v>0</v>
      </c>
      <c r="ABA33" t="n">
        <v>0</v>
      </c>
      <c r="ABB33" t="n">
        <v/>
      </c>
      <c r="ABC33" t="n">
        <v/>
      </c>
      <c r="ABD33" t="n">
        <v/>
      </c>
      <c r="ABE33" t="n">
        <v/>
      </c>
      <c r="ABF33" t="n">
        <v/>
      </c>
      <c r="ABG33" t="n">
        <v/>
      </c>
      <c r="ABH33" t="n">
        <v/>
      </c>
      <c r="ABI33" t="n">
        <v/>
      </c>
      <c r="ABJ33" t="n">
        <v/>
      </c>
      <c r="ABK33" t="n">
        <v/>
      </c>
      <c r="ABL33" t="n">
        <v/>
      </c>
      <c r="ABM33" t="n">
        <v/>
      </c>
      <c r="ABN33" t="n">
        <v/>
      </c>
      <c r="ABO33" t="n">
        <v/>
      </c>
      <c r="ABP33" t="inlineStr">
        <is>
          <t>Sebagai bahan mentah (misal pupuk)</t>
        </is>
      </c>
      <c r="ABQ33" t="n">
        <v/>
      </c>
      <c r="ABR33" t="n">
        <v/>
      </c>
      <c r="ABS33" t="n">
        <v/>
      </c>
      <c r="ABT33" t="n">
        <v/>
      </c>
      <c r="ABU33" t="n">
        <v/>
      </c>
      <c r="ABV33" t="n">
        <v/>
      </c>
      <c r="ABW33" t="n">
        <v/>
      </c>
      <c r="ABX33" t="n">
        <v/>
      </c>
      <c r="ABY33" t="n">
        <v/>
      </c>
      <c r="ABZ33" t="n">
        <v/>
      </c>
      <c r="ACA33" t="n">
        <v/>
      </c>
      <c r="ACB33" t="n">
        <v/>
      </c>
      <c r="ACC33" t="n">
        <v/>
      </c>
      <c r="ACD33" t="n">
        <v/>
      </c>
      <c r="ACE33" t="n">
        <v/>
      </c>
      <c r="ACF33" t="n">
        <v/>
      </c>
      <c r="ACG33" t="n">
        <v/>
      </c>
      <c r="ACH33" t="n">
        <v/>
      </c>
      <c r="ACI33" t="n">
        <v/>
      </c>
      <c r="ACJ33" t="n">
        <v/>
      </c>
      <c r="ACK33" t="n">
        <v/>
      </c>
      <c r="ACL33" t="n">
        <v/>
      </c>
      <c r="ACM33" t="n">
        <v/>
      </c>
      <c r="ACN33" t="n">
        <v/>
      </c>
      <c r="ACO33" t="n">
        <v/>
      </c>
      <c r="ACP33" t="n">
        <v/>
      </c>
      <c r="ACQ33" t="n">
        <v/>
      </c>
      <c r="ACR33" t="n">
        <v/>
      </c>
      <c r="ACS33" t="n">
        <v/>
      </c>
      <c r="ACT33" t="inlineStr">
        <is>
          <t>Tidak</t>
        </is>
      </c>
      <c r="ACU33" t="inlineStr">
        <is>
          <t>Manfaat besar dan membantu kehidupan sehari-hari</t>
        </is>
      </c>
      <c r="ACV33" t="inlineStr">
        <is>
          <t>Sama saja</t>
        </is>
      </c>
      <c r="ACW33" t="inlineStr">
        <is>
          <t>Anggota keluarga - Perempuan dewasa</t>
        </is>
      </c>
      <c r="ACX33" t="inlineStr">
        <is>
          <t>Netral/tidak tahu</t>
        </is>
      </c>
      <c r="ACY33" t="inlineStr">
        <is>
          <t>Anggota keluarga - Laki-laki dewasa Anggota keluarga - Perempuan dewasa</t>
        </is>
      </c>
      <c r="ACZ33" t="n">
        <v>1</v>
      </c>
      <c r="ADA33" t="n">
        <v>1</v>
      </c>
      <c r="ADB33" t="n">
        <v>0</v>
      </c>
      <c r="ADC33" t="n">
        <v>0</v>
      </c>
      <c r="ADD33" t="inlineStr">
        <is>
          <t>Sangat puas</t>
        </is>
      </c>
      <c r="ADE33" t="inlineStr">
        <is>
          <t>Sangat puas</t>
        </is>
      </c>
      <c r="ADF33" t="inlineStr">
        <is>
          <t>Sangat puas</t>
        </is>
      </c>
      <c r="ADG33" t="inlineStr">
        <is>
          <t>Sangat puas</t>
        </is>
      </c>
      <c r="ADH33" t="inlineStr">
        <is>
          <t>Tidak</t>
        </is>
      </c>
      <c r="ADI33" t="n">
        <v/>
      </c>
      <c r="ADJ33" t="inlineStr">
        <is>
          <t>Sangat puas</t>
        </is>
      </c>
      <c r="ADK33" t="n">
        <v/>
      </c>
      <c r="ADL33" t="n">
        <v/>
      </c>
      <c r="ADM33" t="n">
        <v/>
      </c>
      <c r="ADN33" t="n">
        <v/>
      </c>
      <c r="ADO33" t="n">
        <v/>
      </c>
      <c r="ADP33" t="n">
        <v/>
      </c>
      <c r="ADQ33" t="n">
        <v/>
      </c>
      <c r="ADR33" t="n">
        <v/>
      </c>
      <c r="ADS33" t="n">
        <v/>
      </c>
      <c r="ADT33" t="n">
        <v/>
      </c>
      <c r="ADU33" t="inlineStr">
        <is>
          <t>Menghubungi CPO atau pendamping</t>
        </is>
      </c>
      <c r="ADV33" t="n">
        <v>0</v>
      </c>
      <c r="ADW33" t="n">
        <v>0</v>
      </c>
      <c r="ADX33" t="n">
        <v>0</v>
      </c>
      <c r="ADY33" t="n">
        <v>0</v>
      </c>
      <c r="ADZ33" t="n">
        <v>1</v>
      </c>
      <c r="AEA33" t="n">
        <v>0</v>
      </c>
      <c r="AEB33" t="n">
        <v>0</v>
      </c>
      <c r="AEC33" t="n">
        <v>0</v>
      </c>
      <c r="AED33" t="n">
        <v/>
      </c>
      <c r="AEE33" t="inlineStr">
        <is>
          <t>Laki-laki dewasa</t>
        </is>
      </c>
      <c r="AEF33" t="n">
        <v/>
      </c>
      <c r="AEG33" t="inlineStr">
        <is>
          <t>Menelepon atau WA langsung</t>
        </is>
      </c>
      <c r="AEH33" t="n">
        <v/>
      </c>
      <c r="AEI33" t="inlineStr">
        <is>
          <t>Tidak</t>
        </is>
      </c>
      <c r="AEJ33" t="inlineStr">
        <is>
          <t>Ya, selalu</t>
        </is>
      </c>
      <c r="AEK33" t="inlineStr">
        <is>
          <t>Pengurangan pengeluaran rumah tangga (bahan bakar minyak, pupuk, dll.) Lebih mudah mendapatkan energi Pasokan energi yang andal Lebih aman Pemanfaatan bio-slurry sebagai pupuk Dapat dibayar melalui skema kredit Mendapatkan subsidi</t>
        </is>
      </c>
      <c r="AEL33" t="n">
        <v>1</v>
      </c>
      <c r="AEM33" t="n">
        <v>1</v>
      </c>
      <c r="AEN33" t="n">
        <v>1</v>
      </c>
      <c r="AEO33" t="n">
        <v>0</v>
      </c>
      <c r="AEP33" t="n">
        <v>1</v>
      </c>
      <c r="AEQ33" t="n">
        <v>0</v>
      </c>
      <c r="AER33" t="n">
        <v>0</v>
      </c>
      <c r="AES33" t="n">
        <v>1</v>
      </c>
      <c r="AET33" t="n">
        <v>0</v>
      </c>
      <c r="AEU33" t="n">
        <v>1</v>
      </c>
      <c r="AEV33" t="n">
        <v>1</v>
      </c>
      <c r="AEW33" t="n">
        <v>0</v>
      </c>
      <c r="AEX33" t="n">
        <v/>
      </c>
      <c r="AEY33" t="inlineStr">
        <is>
          <t>Memasak lebih aman</t>
        </is>
      </c>
      <c r="AEZ33" t="n">
        <v/>
      </c>
      <c r="AFA33" t="inlineStr">
        <is>
          <t>Tetangga / teman / saudara</t>
        </is>
      </c>
      <c r="AFB33" t="n">
        <v/>
      </c>
      <c r="AFC33" t="inlineStr">
        <is>
          <t>Mamat Areng-Digester 2026-01-30-8_39_11.jpeg</t>
        </is>
      </c>
      <c r="AFD33" t="inlineStr">
        <is>
          <t>https://kf.kobotoolbox.org/api/v2/assets/avstPQqLr3Ab3ZdcVTXZ6f/data/685589249/attachments/attcpg7uhMjbsekqoPSjs5WT/</t>
        </is>
      </c>
      <c r="AFE33" t="inlineStr">
        <is>
          <t>Mamat Areng-Rumah 2026-01-29-8_39_36.jpeg</t>
        </is>
      </c>
      <c r="AFF33" t="inlineStr">
        <is>
          <t>https://kf.kobotoolbox.org/api/v2/assets/avstPQqLr3Ab3ZdcVTXZ6f/data/685589249/attachments/attdoxrzGvz8T6roGbKdqMku/</t>
        </is>
      </c>
      <c r="AFG33" t="inlineStr">
        <is>
          <t>Aep</t>
        </is>
      </c>
      <c r="AFH33" t="n">
        <v/>
      </c>
      <c r="AFI33" t="n">
        <v/>
      </c>
    </row>
    <row r="34">
      <c r="A34" s="93" t="n">
        <v>46077</v>
      </c>
      <c r="B34" s="93" t="n">
        <v>46085</v>
      </c>
      <c r="C34" t="inlineStr">
        <is>
          <t>ano</t>
        </is>
      </c>
      <c r="D34" t="n">
        <v/>
      </c>
      <c r="E34" t="n">
        <v>81320926044</v>
      </c>
      <c r="F34" t="inlineStr">
        <is>
          <t>-6.826817 107.688084 0 0</t>
        </is>
      </c>
      <c r="G34" t="n">
        <v>-6.826817</v>
      </c>
      <c r="H34" t="n">
        <v>107.688084</v>
      </c>
      <c r="I34" t="n">
        <v>0</v>
      </c>
      <c r="J34" t="n">
        <v>0</v>
      </c>
      <c r="K34" t="inlineStr">
        <is>
          <t>-6.826817, 107.688084</t>
        </is>
      </c>
      <c r="L34" t="inlineStr">
        <is>
          <t>-6.82677 107.688053 0 0</t>
        </is>
      </c>
      <c r="M34" t="n">
        <v>-6.82677</v>
      </c>
      <c r="N34" t="n">
        <v>107.688053</v>
      </c>
      <c r="O34" t="n">
        <v>0</v>
      </c>
      <c r="P34" t="n">
        <v>0</v>
      </c>
      <c r="Q34" t="inlineStr">
        <is>
          <t>-6.826762, 107.687821.</t>
        </is>
      </c>
      <c r="R34" t="inlineStr">
        <is>
          <t>Jawa Barat</t>
        </is>
      </c>
      <c r="S34" t="n">
        <v>0</v>
      </c>
      <c r="T34" t="n">
        <v>0</v>
      </c>
      <c r="U34" t="n">
        <v>1</v>
      </c>
      <c r="V34" t="n">
        <v>0</v>
      </c>
      <c r="W34" t="n">
        <v>0</v>
      </c>
      <c r="X34" t="n">
        <v>0</v>
      </c>
      <c r="Y34" t="n">
        <v>0</v>
      </c>
      <c r="Z34" t="n">
        <v>0</v>
      </c>
      <c r="AA34" t="n">
        <v>0</v>
      </c>
      <c r="AB34" t="n">
        <v>0</v>
      </c>
      <c r="AC34" t="inlineStr">
        <is>
          <t>BANDUNG BARAT</t>
        </is>
      </c>
      <c r="AD34" t="inlineStr">
        <is>
          <t>LEMBANG</t>
        </is>
      </c>
      <c r="AE34" t="inlineStr">
        <is>
          <t>CIBODAS</t>
        </is>
      </c>
      <c r="AF34" t="inlineStr">
        <is>
          <t>KHAZANAH BAHARI</t>
        </is>
      </c>
      <c r="AG34" t="inlineStr">
        <is>
          <t>KBP0111</t>
        </is>
      </c>
      <c r="AH34" t="n">
        <v>15</v>
      </c>
      <c r="AI34" t="inlineStr">
        <is>
          <t>VPA1</t>
        </is>
      </c>
      <c r="AJ34" t="inlineStr">
        <is>
          <t>Aktif</t>
        </is>
      </c>
      <c r="AK34" t="n">
        <v>72</v>
      </c>
      <c r="AL34" t="inlineStr">
        <is>
          <t>Laki-laki</t>
        </is>
      </c>
      <c r="AM34" t="inlineStr">
        <is>
          <t>Sudah menikah</t>
        </is>
      </c>
      <c r="AN34" t="inlineStr">
        <is>
          <t>SD/Sederajat</t>
        </is>
      </c>
      <c r="AO34" t="inlineStr">
        <is>
          <t>Peternak</t>
        </is>
      </c>
      <c r="AP34" t="n">
        <v>0</v>
      </c>
      <c r="AQ34" t="n">
        <v>1</v>
      </c>
      <c r="AR34" t="n">
        <v>0</v>
      </c>
      <c r="AS34" t="n">
        <v>0</v>
      </c>
      <c r="AT34" t="n">
        <v>0</v>
      </c>
      <c r="AU34" t="n">
        <v>0</v>
      </c>
      <c r="AV34" t="n">
        <v>0</v>
      </c>
      <c r="AW34" t="n">
        <v>0</v>
      </c>
      <c r="AX34" t="n">
        <v/>
      </c>
      <c r="AY34" t="inlineStr">
        <is>
          <t>Petani</t>
        </is>
      </c>
      <c r="AZ34" t="n">
        <v>1</v>
      </c>
      <c r="BA34" t="n">
        <v>0</v>
      </c>
      <c r="BB34" t="n">
        <v>0</v>
      </c>
      <c r="BC34" t="n">
        <v>0</v>
      </c>
      <c r="BD34" t="n">
        <v>0</v>
      </c>
      <c r="BE34" t="n">
        <v>0</v>
      </c>
      <c r="BF34" t="n">
        <v>0</v>
      </c>
      <c r="BG34" t="n">
        <v>0</v>
      </c>
      <c r="BH34" t="n">
        <v/>
      </c>
      <c r="BI34" t="inlineStr">
        <is>
          <t>Rp2.500.000 - Rp3.500.000</t>
        </is>
      </c>
      <c r="BJ34" t="n">
        <v>1</v>
      </c>
      <c r="BK34" t="n">
        <v>2</v>
      </c>
      <c r="BL34" t="n">
        <v>1</v>
      </c>
      <c r="BM34" t="n">
        <v>0</v>
      </c>
      <c r="BN34" t="inlineStr">
        <is>
          <t>Milik sendiri</t>
        </is>
      </c>
      <c r="BO34" t="inlineStr">
        <is>
          <t>Permanen (dinding bata dan semen)</t>
        </is>
      </c>
      <c r="BP34" t="n">
        <v>1</v>
      </c>
      <c r="BQ34" t="n">
        <v>0</v>
      </c>
      <c r="BR34" t="n">
        <v>0</v>
      </c>
      <c r="BS34" t="n">
        <v>0</v>
      </c>
      <c r="BT34" t="n">
        <v>0</v>
      </c>
      <c r="BU34" t="n">
        <v/>
      </c>
      <c r="BV34" t="inlineStr">
        <is>
          <t>Keramik/ubin</t>
        </is>
      </c>
      <c r="BW34" t="n">
        <v>0</v>
      </c>
      <c r="BX34" t="n">
        <v>0</v>
      </c>
      <c r="BY34" t="n">
        <v>1</v>
      </c>
      <c r="BZ34" t="n">
        <v>0</v>
      </c>
      <c r="CA34" t="n">
        <v>0</v>
      </c>
      <c r="CB34" t="n">
        <v/>
      </c>
      <c r="CC34" t="inlineStr">
        <is>
          <t>Genting</t>
        </is>
      </c>
      <c r="CD34" t="n">
        <v>0</v>
      </c>
      <c r="CE34" t="n">
        <v>0</v>
      </c>
      <c r="CF34" t="n">
        <v>0</v>
      </c>
      <c r="CG34" t="n">
        <v>0</v>
      </c>
      <c r="CH34" t="n">
        <v>0</v>
      </c>
      <c r="CI34" t="n">
        <v>1</v>
      </c>
      <c r="CJ34" t="n">
        <v>0</v>
      </c>
      <c r="CK34" t="n">
        <v/>
      </c>
      <c r="CL34" t="inlineStr">
        <is>
          <t>Ya</t>
        </is>
      </c>
      <c r="CM34" t="n">
        <v>2010</v>
      </c>
      <c r="CN34" t="inlineStr">
        <is>
          <t>Fixed-Dome (Kubah Tetap)</t>
        </is>
      </c>
      <c r="CO34" t="inlineStr">
        <is>
          <t>6 m³ (4-5 ekor sapi, ±5 jam memasak/hari, ±50 kg</t>
        </is>
      </c>
      <c r="CP34" t="inlineStr">
        <is>
          <t>Anggota keluarga - laki-laki</t>
        </is>
      </c>
      <c r="CQ34" t="n">
        <v>0</v>
      </c>
      <c r="CR34" t="n">
        <v>0</v>
      </c>
      <c r="CS34" t="n">
        <v>0</v>
      </c>
      <c r="CT34" t="n">
        <v>0</v>
      </c>
      <c r="CU34" t="n">
        <v>1</v>
      </c>
      <c r="CV34" t="n">
        <v>0</v>
      </c>
      <c r="CW34" t="n">
        <v>0</v>
      </c>
      <c r="CX34" t="n">
        <v>0</v>
      </c>
      <c r="CY34" t="inlineStr">
        <is>
          <t>Anggota keluarga - laki-laki Anggota keluarga - perempuan dewasa</t>
        </is>
      </c>
      <c r="CZ34" t="n">
        <v>1</v>
      </c>
      <c r="DA34" t="n">
        <v>1</v>
      </c>
      <c r="DB34" t="n">
        <v>0</v>
      </c>
      <c r="DC34" t="n">
        <v/>
      </c>
      <c r="DD34" t="inlineStr">
        <is>
          <t>Anggota keluarga - laki-laki Anggota keluarga - perempuan dewasa CPO atau pendamping</t>
        </is>
      </c>
      <c r="DE34" t="n">
        <v>1</v>
      </c>
      <c r="DF34" t="n">
        <v>1</v>
      </c>
      <c r="DG34" t="n">
        <v>1</v>
      </c>
      <c r="DH34" t="n">
        <v>0</v>
      </c>
      <c r="DI34" t="n">
        <v/>
      </c>
      <c r="DJ34" t="inlineStr">
        <is>
          <t>CPO atau pendamping</t>
        </is>
      </c>
      <c r="DK34" t="n">
        <v>0</v>
      </c>
      <c r="DL34" t="n">
        <v>0</v>
      </c>
      <c r="DM34" t="n">
        <v>1</v>
      </c>
      <c r="DN34" t="n">
        <v>0</v>
      </c>
      <c r="DO34" t="n">
        <v/>
      </c>
      <c r="DP34" t="inlineStr">
        <is>
          <t>Ya</t>
        </is>
      </c>
      <c r="DQ34" t="n">
        <v/>
      </c>
      <c r="DR34" t="n">
        <v/>
      </c>
      <c r="DS34" t="n">
        <v/>
      </c>
      <c r="DT34" t="n">
        <v/>
      </c>
      <c r="DU34" t="n">
        <v/>
      </c>
      <c r="DV34" t="n">
        <v/>
      </c>
      <c r="DW34" t="n">
        <v/>
      </c>
      <c r="DX34" t="n">
        <v/>
      </c>
      <c r="DY34" t="n">
        <v/>
      </c>
      <c r="DZ34" t="n">
        <v/>
      </c>
      <c r="EA34" t="n">
        <v/>
      </c>
      <c r="EB34" t="n">
        <v/>
      </c>
      <c r="EC34" t="n">
        <v/>
      </c>
      <c r="ED34" t="n">
        <v/>
      </c>
      <c r="EE34" t="n">
        <v/>
      </c>
      <c r="EF34" t="n">
        <v/>
      </c>
      <c r="EG34" t="n">
        <v/>
      </c>
      <c r="EH34" t="n">
        <v/>
      </c>
      <c r="EI34" t="inlineStr">
        <is>
          <t>Tidak ada masalah</t>
        </is>
      </c>
      <c r="EJ34" t="n">
        <v>0</v>
      </c>
      <c r="EK34" t="n">
        <v>0</v>
      </c>
      <c r="EL34" t="n">
        <v>0</v>
      </c>
      <c r="EM34" t="n">
        <v>1</v>
      </c>
      <c r="EN34" t="n">
        <v>0</v>
      </c>
      <c r="EO34" t="n">
        <v/>
      </c>
      <c r="EP34" t="inlineStr">
        <is>
          <t>Ya, cukup jelas dan mudah diikuti</t>
        </is>
      </c>
      <c r="EQ34" t="inlineStr">
        <is>
          <t>Pelatihan</t>
        </is>
      </c>
      <c r="ER34" t="inlineStr">
        <is>
          <t>CPO atau pendamping</t>
        </is>
      </c>
      <c r="ES34" t="n">
        <v>1</v>
      </c>
      <c r="ET34" t="n">
        <v>0</v>
      </c>
      <c r="EU34" t="n">
        <v>0</v>
      </c>
      <c r="EV34" t="n">
        <v>0</v>
      </c>
      <c r="EW34" t="n">
        <v/>
      </c>
      <c r="EX34" t="inlineStr">
        <is>
          <t>Anggota keluarga - Laki-laki</t>
        </is>
      </c>
      <c r="EY34" t="n">
        <v>1</v>
      </c>
      <c r="EZ34" t="n">
        <v>0</v>
      </c>
      <c r="FA34" t="n">
        <v>0</v>
      </c>
      <c r="FB34" t="n">
        <v/>
      </c>
      <c r="FC34" t="inlineStr">
        <is>
          <t>Setiap hari</t>
        </is>
      </c>
      <c r="FD34" t="n">
        <v/>
      </c>
      <c r="FE34" t="inlineStr">
        <is>
          <t>Mengetahui</t>
        </is>
      </c>
      <c r="FF34" t="inlineStr">
        <is>
          <t>Jarang (setiap bulan atau lebih)</t>
        </is>
      </c>
      <c r="FG34" t="inlineStr">
        <is>
          <t>Mengetahui</t>
        </is>
      </c>
      <c r="FH34" t="inlineStr">
        <is>
          <t>Jarang (setiap bulan atau lebih)</t>
        </is>
      </c>
      <c r="FI34" t="inlineStr">
        <is>
          <t>Mengetahui</t>
        </is>
      </c>
      <c r="FJ34" t="inlineStr">
        <is>
          <t>Selalu (setiap hari)</t>
        </is>
      </c>
      <c r="FK34" t="inlineStr">
        <is>
          <t>Tidak mengetahui</t>
        </is>
      </c>
      <c r="FL34" t="inlineStr">
        <is>
          <t>Tidak pernah</t>
        </is>
      </c>
      <c r="FM34" t="inlineStr">
        <is>
          <t>Mengetahui</t>
        </is>
      </c>
      <c r="FN34" t="inlineStr">
        <is>
          <t>Sering (setiap minggu)</t>
        </is>
      </c>
      <c r="FO34" t="inlineStr">
        <is>
          <t>Mengetahui</t>
        </is>
      </c>
      <c r="FP34" t="inlineStr">
        <is>
          <t>Jarang (setiap bulan atau lebih)</t>
        </is>
      </c>
      <c r="FQ34" t="inlineStr">
        <is>
          <t>Mengetahui</t>
        </is>
      </c>
      <c r="FR34" t="inlineStr">
        <is>
          <t>Ya</t>
        </is>
      </c>
      <c r="FS34" t="inlineStr">
        <is>
          <t>Mengetahui</t>
        </is>
      </c>
      <c r="FT34" t="inlineStr">
        <is>
          <t>Ya, selalu</t>
        </is>
      </c>
      <c r="FU34" t="inlineStr">
        <is>
          <t>Laki-laki dewasa Perempuan dewasa</t>
        </is>
      </c>
      <c r="FV34" t="n">
        <v>1</v>
      </c>
      <c r="FW34" t="n">
        <v>1</v>
      </c>
      <c r="FX34" t="n">
        <v>0</v>
      </c>
      <c r="FY34" t="n">
        <v>0</v>
      </c>
      <c r="FZ34" t="inlineStr">
        <is>
          <t>Memahami</t>
        </is>
      </c>
      <c r="GA34" t="inlineStr">
        <is>
          <t>CPO</t>
        </is>
      </c>
      <c r="GB34" t="n">
        <v>1</v>
      </c>
      <c r="GC34" t="n">
        <v>0</v>
      </c>
      <c r="GD34" t="n">
        <v>0</v>
      </c>
      <c r="GE34" t="n">
        <v>0</v>
      </c>
      <c r="GF34" t="n">
        <v/>
      </c>
      <c r="GG34" t="inlineStr">
        <is>
          <t>Selalu</t>
        </is>
      </c>
      <c r="GH34" t="inlineStr">
        <is>
          <t>Tidak</t>
        </is>
      </c>
      <c r="GI34" t="n">
        <v/>
      </c>
      <c r="GJ34" t="n">
        <v/>
      </c>
      <c r="GK34" t="n">
        <v/>
      </c>
      <c r="GL34" t="n">
        <v/>
      </c>
      <c r="GM34" t="n">
        <v/>
      </c>
      <c r="GN34" t="n">
        <v/>
      </c>
      <c r="GO34" t="n">
        <v/>
      </c>
      <c r="GP34" t="inlineStr">
        <is>
          <t>Sebagian</t>
        </is>
      </c>
      <c r="GQ34" t="inlineStr">
        <is>
          <t>LPG</t>
        </is>
      </c>
      <c r="GR34" t="n">
        <v>1</v>
      </c>
      <c r="GS34" t="n">
        <v>0</v>
      </c>
      <c r="GT34" t="n">
        <v>0</v>
      </c>
      <c r="GU34" t="n">
        <v>0</v>
      </c>
      <c r="GV34" t="n">
        <v>0</v>
      </c>
      <c r="GW34" t="n">
        <v>0</v>
      </c>
      <c r="GX34" t="n">
        <v>0</v>
      </c>
      <c r="GY34" t="n">
        <v/>
      </c>
      <c r="GZ34" t="inlineStr">
        <is>
          <t>Ya</t>
        </is>
      </c>
      <c r="HA34" t="n">
        <v/>
      </c>
      <c r="HB34" t="n">
        <v/>
      </c>
      <c r="HC34" t="n">
        <v/>
      </c>
      <c r="HD34" t="n">
        <v/>
      </c>
      <c r="HE34" t="n">
        <v>12</v>
      </c>
      <c r="HF34" t="n">
        <v>100000</v>
      </c>
      <c r="HG34" t="n">
        <v>6</v>
      </c>
      <c r="HH34" t="n">
        <v>50000</v>
      </c>
      <c r="HI34" t="n">
        <v/>
      </c>
      <c r="HJ34" t="n">
        <v/>
      </c>
      <c r="HK34" t="n">
        <v/>
      </c>
      <c r="HL34" t="n">
        <v/>
      </c>
      <c r="HM34" t="n">
        <v/>
      </c>
      <c r="HN34" t="n">
        <v/>
      </c>
      <c r="HO34" t="n">
        <v/>
      </c>
      <c r="HP34" t="n">
        <v/>
      </c>
      <c r="HQ34" t="n">
        <v/>
      </c>
      <c r="HR34" t="n">
        <v/>
      </c>
      <c r="HS34" t="n">
        <v/>
      </c>
      <c r="HT34" t="n">
        <v/>
      </c>
      <c r="HU34" t="n">
        <v/>
      </c>
      <c r="HV34" t="n">
        <v/>
      </c>
      <c r="HW34" t="n">
        <v/>
      </c>
      <c r="HX34" t="n">
        <v/>
      </c>
      <c r="HY34" t="n">
        <v/>
      </c>
      <c r="HZ34" t="n">
        <v/>
      </c>
      <c r="IA34" t="n">
        <v>6</v>
      </c>
      <c r="IB34" t="n">
        <v>50000</v>
      </c>
      <c r="IC34" t="n">
        <v/>
      </c>
      <c r="ID34" t="n">
        <v/>
      </c>
      <c r="IE34" t="n">
        <v/>
      </c>
      <c r="IF34" t="n">
        <v/>
      </c>
      <c r="IG34" t="n">
        <v/>
      </c>
      <c r="IH34" t="n">
        <v/>
      </c>
      <c r="II34" t="n">
        <v/>
      </c>
      <c r="IJ34" t="n">
        <v/>
      </c>
      <c r="IK34" t="inlineStr">
        <is>
          <t>30-50 kg</t>
        </is>
      </c>
      <c r="IL34" t="inlineStr">
        <is>
          <t>3-5 jam</t>
        </is>
      </c>
      <c r="IM34" t="inlineStr">
        <is>
          <t>Ya</t>
        </is>
      </c>
      <c r="IN34" t="inlineStr">
        <is>
          <t>Tidak</t>
        </is>
      </c>
      <c r="IO34" t="inlineStr">
        <is>
          <t>Tidak ada perubahan</t>
        </is>
      </c>
      <c r="IP34" t="n">
        <v/>
      </c>
      <c r="IQ34" t="inlineStr">
        <is>
          <t>Tidak pernah</t>
        </is>
      </c>
      <c r="IR34" t="n">
        <v/>
      </c>
      <c r="IS34" t="n">
        <v/>
      </c>
      <c r="IT34" t="n">
        <v/>
      </c>
      <c r="IU34" t="n">
        <v/>
      </c>
      <c r="IV34" t="n">
        <v/>
      </c>
      <c r="IW34" t="n">
        <v/>
      </c>
      <c r="IX34" t="n">
        <v/>
      </c>
      <c r="IY34" t="n">
        <v/>
      </c>
      <c r="IZ34" t="inlineStr">
        <is>
          <t>Tidak pernah</t>
        </is>
      </c>
      <c r="JA34" t="n">
        <v/>
      </c>
      <c r="JB34" t="n">
        <v/>
      </c>
      <c r="JC34" t="n">
        <v/>
      </c>
      <c r="JD34" t="n">
        <v/>
      </c>
      <c r="JE34" t="n">
        <v/>
      </c>
      <c r="JF34" t="n">
        <v/>
      </c>
      <c r="JG34" t="n">
        <v/>
      </c>
      <c r="JH34" t="n">
        <v/>
      </c>
      <c r="JI34" t="inlineStr">
        <is>
          <t>Tidak pernah</t>
        </is>
      </c>
      <c r="JJ34" t="n">
        <v/>
      </c>
      <c r="JK34" t="n">
        <v/>
      </c>
      <c r="JL34" t="n">
        <v/>
      </c>
      <c r="JM34" t="n">
        <v/>
      </c>
      <c r="JN34" t="n">
        <v/>
      </c>
      <c r="JO34" t="n">
        <v/>
      </c>
      <c r="JP34" t="n">
        <v/>
      </c>
      <c r="JQ34" t="n">
        <v/>
      </c>
      <c r="JR34" t="inlineStr">
        <is>
          <t>Tidak pernah</t>
        </is>
      </c>
      <c r="JS34" t="n">
        <v/>
      </c>
      <c r="JT34" t="n">
        <v/>
      </c>
      <c r="JU34" t="n">
        <v/>
      </c>
      <c r="JV34" t="n">
        <v/>
      </c>
      <c r="JW34" t="n">
        <v/>
      </c>
      <c r="JX34" t="n">
        <v/>
      </c>
      <c r="JY34" t="n">
        <v/>
      </c>
      <c r="JZ34" t="n">
        <v/>
      </c>
      <c r="KA34" t="inlineStr">
        <is>
          <t>Tidak pernah</t>
        </is>
      </c>
      <c r="KB34" t="n">
        <v/>
      </c>
      <c r="KC34" t="n">
        <v/>
      </c>
      <c r="KD34" t="n">
        <v/>
      </c>
      <c r="KE34" t="n">
        <v/>
      </c>
      <c r="KF34" t="n">
        <v/>
      </c>
      <c r="KG34" t="n">
        <v/>
      </c>
      <c r="KH34" t="n">
        <v/>
      </c>
      <c r="KI34" t="n">
        <v/>
      </c>
      <c r="KJ34" t="inlineStr">
        <is>
          <t>Tidak pernah</t>
        </is>
      </c>
      <c r="KK34" t="n">
        <v/>
      </c>
      <c r="KL34" t="n">
        <v/>
      </c>
      <c r="KM34" t="n">
        <v/>
      </c>
      <c r="KN34" t="n">
        <v/>
      </c>
      <c r="KO34" t="n">
        <v/>
      </c>
      <c r="KP34" t="n">
        <v/>
      </c>
      <c r="KQ34" t="n">
        <v/>
      </c>
      <c r="KR34" t="n">
        <v/>
      </c>
      <c r="KS34" t="inlineStr">
        <is>
          <t>Tidak ada perubahan</t>
        </is>
      </c>
      <c r="KT34" t="inlineStr">
        <is>
          <t>0-1 kali</t>
        </is>
      </c>
      <c r="KU34" t="inlineStr">
        <is>
          <t>0-1 kali</t>
        </is>
      </c>
      <c r="KV34" t="inlineStr">
        <is>
          <t>Tidak ada</t>
        </is>
      </c>
      <c r="KW34" t="n">
        <v>0</v>
      </c>
      <c r="KX34" t="n">
        <v>0</v>
      </c>
      <c r="KY34" t="n">
        <v>0</v>
      </c>
      <c r="KZ34" t="n">
        <v>1</v>
      </c>
      <c r="LA34" t="inlineStr">
        <is>
          <t>Tidak ada perubahan</t>
        </is>
      </c>
      <c r="LB34" t="inlineStr">
        <is>
          <t>Tidak ada perubahan</t>
        </is>
      </c>
      <c r="LC34" t="n">
        <v>6</v>
      </c>
      <c r="LD34" t="n">
        <v>4</v>
      </c>
      <c r="LE34" t="n">
        <v>0</v>
      </c>
      <c r="LF34" t="n">
        <v>0</v>
      </c>
      <c r="LG34" t="inlineStr">
        <is>
          <t>Ya</t>
        </is>
      </c>
      <c r="LH34" t="n">
        <v>50000</v>
      </c>
      <c r="LI34" t="n">
        <v/>
      </c>
      <c r="LJ34" t="inlineStr">
        <is>
          <t>Kebutuhan rumah tangga</t>
        </is>
      </c>
      <c r="LK34" t="n">
        <v>0</v>
      </c>
      <c r="LL34" t="n">
        <v>0</v>
      </c>
      <c r="LM34" t="n">
        <v>0</v>
      </c>
      <c r="LN34" t="n">
        <v>0</v>
      </c>
      <c r="LO34" t="n">
        <v>1</v>
      </c>
      <c r="LP34" t="n">
        <v>0</v>
      </c>
      <c r="LQ34" t="n">
        <v>0</v>
      </c>
      <c r="LR34" t="n">
        <v/>
      </c>
      <c r="LS34" t="n">
        <v>30</v>
      </c>
      <c r="LT34" t="n">
        <v>0</v>
      </c>
      <c r="LU34" t="n">
        <v>0</v>
      </c>
      <c r="LV34" t="n">
        <v>30</v>
      </c>
      <c r="LW34" t="n">
        <v>0</v>
      </c>
      <c r="LX34" t="n">
        <v>0</v>
      </c>
      <c r="LY34" t="n">
        <v>10</v>
      </c>
      <c r="LZ34" t="n">
        <v>0</v>
      </c>
      <c r="MA34" t="n">
        <v>0</v>
      </c>
      <c r="MB34" t="inlineStr">
        <is>
          <t>Tidak</t>
        </is>
      </c>
      <c r="MC34" t="n">
        <v>0</v>
      </c>
      <c r="MD34" t="n">
        <v>0</v>
      </c>
      <c r="ME34" t="n">
        <v>40</v>
      </c>
      <c r="MF34" t="n">
        <v>20</v>
      </c>
      <c r="MG34" t="n">
        <v>0</v>
      </c>
      <c r="MH34" t="n">
        <v>0</v>
      </c>
      <c r="MI34" t="n">
        <v/>
      </c>
      <c r="MJ34" t="n">
        <v/>
      </c>
      <c r="MK34" t="n">
        <v/>
      </c>
      <c r="ML34" t="n">
        <v/>
      </c>
      <c r="MM34" t="n">
        <v/>
      </c>
      <c r="MN34" t="n">
        <v/>
      </c>
      <c r="MO34" t="n">
        <v/>
      </c>
      <c r="MP34" t="n">
        <v/>
      </c>
      <c r="MQ34" t="n">
        <v/>
      </c>
      <c r="MR34" t="inlineStr">
        <is>
          <t>Tidak ada waktu yang dihemat</t>
        </is>
      </c>
      <c r="MS34" t="n">
        <v/>
      </c>
      <c r="MT34" t="inlineStr">
        <is>
          <t>Tidak ada waktu yang dihemat</t>
        </is>
      </c>
      <c r="MU34" t="inlineStr">
        <is>
          <t>Tidak</t>
        </is>
      </c>
      <c r="MV34" t="n">
        <v/>
      </c>
      <c r="MW34" t="n">
        <v/>
      </c>
      <c r="MX34" t="n">
        <v/>
      </c>
      <c r="MY34" t="n">
        <v/>
      </c>
      <c r="MZ34" t="n">
        <v/>
      </c>
      <c r="NA34" t="n">
        <v/>
      </c>
      <c r="NB34" t="n">
        <v/>
      </c>
      <c r="NC34" t="n">
        <v/>
      </c>
      <c r="ND34" t="n">
        <v/>
      </c>
      <c r="NE34" t="n">
        <v/>
      </c>
      <c r="NF34" t="n">
        <v/>
      </c>
      <c r="NG34" t="n">
        <v/>
      </c>
      <c r="NH34" t="n">
        <v/>
      </c>
      <c r="NI34" t="n">
        <v/>
      </c>
      <c r="NJ34" t="n">
        <v/>
      </c>
      <c r="NK34" t="n">
        <v/>
      </c>
      <c r="NL34" t="inlineStr">
        <is>
          <t>Ya</t>
        </is>
      </c>
      <c r="NM34" t="inlineStr">
        <is>
          <t>Kombinasi kredit/pinjaman dan dana hibah</t>
        </is>
      </c>
      <c r="NN34" t="inlineStr">
        <is>
          <t>1-1.000.000</t>
        </is>
      </c>
      <c r="NO34" t="inlineStr">
        <is>
          <t>Yayasan Rumah Energi atau BIRU</t>
        </is>
      </c>
      <c r="NP34" t="n">
        <v/>
      </c>
      <c r="NQ34" t="inlineStr">
        <is>
          <t>Koperasi</t>
        </is>
      </c>
      <c r="NR34" t="n">
        <v/>
      </c>
      <c r="NS34" t="n">
        <v>60</v>
      </c>
      <c r="NT34" t="inlineStr">
        <is>
          <t>Anggota keluarga - Laki-laki dewasa</t>
        </is>
      </c>
      <c r="NU34" t="n">
        <v/>
      </c>
      <c r="NV34" t="n">
        <v/>
      </c>
      <c r="NW34" t="n">
        <v/>
      </c>
      <c r="NX34" t="inlineStr">
        <is>
          <t>Sama saja</t>
        </is>
      </c>
      <c r="NY34" t="n">
        <v>30</v>
      </c>
      <c r="NZ34" t="n">
        <v>0</v>
      </c>
      <c r="OA34" t="n">
        <v>0</v>
      </c>
      <c r="OB34" t="n">
        <v>30</v>
      </c>
      <c r="OC34" t="n">
        <v>0</v>
      </c>
      <c r="OD34" t="n">
        <v>0</v>
      </c>
      <c r="OE34" t="inlineStr">
        <is>
          <t>Lebih baik</t>
        </is>
      </c>
      <c r="OF34" t="inlineStr">
        <is>
          <t>Sama saja (tidak ada perbedaan waktu memasak MAUPUN rasa/bau makanan bila dibandingkan penggunaan sebelumnya)</t>
        </is>
      </c>
      <c r="OG34" t="inlineStr">
        <is>
          <t>Ya</t>
        </is>
      </c>
      <c r="OH34" t="n">
        <v>0</v>
      </c>
      <c r="OI34" t="n">
        <v>2</v>
      </c>
      <c r="OJ34" t="n">
        <v>0</v>
      </c>
      <c r="OK34" t="n">
        <v>0</v>
      </c>
      <c r="OL34" t="n">
        <v>0</v>
      </c>
      <c r="OM34" t="n">
        <v>0</v>
      </c>
      <c r="ON34" t="n">
        <v>0</v>
      </c>
      <c r="OO34" t="n">
        <v>0</v>
      </c>
      <c r="OP34" t="inlineStr">
        <is>
          <t>Sapi perah</t>
        </is>
      </c>
      <c r="OQ34" t="n">
        <v>0</v>
      </c>
      <c r="OR34" t="n">
        <v>1</v>
      </c>
      <c r="OS34" t="n">
        <v>0</v>
      </c>
      <c r="OT34" t="n">
        <v>0</v>
      </c>
      <c r="OU34" t="n">
        <v>0</v>
      </c>
      <c r="OV34" t="n">
        <v>0</v>
      </c>
      <c r="OW34" t="n">
        <v>0</v>
      </c>
      <c r="OX34" t="n">
        <v>0</v>
      </c>
      <c r="OY34" t="n">
        <v/>
      </c>
      <c r="OZ34" t="n">
        <v/>
      </c>
      <c r="PA34" t="n">
        <v/>
      </c>
      <c r="PB34" t="n">
        <v/>
      </c>
      <c r="PC34" t="n">
        <v/>
      </c>
      <c r="PD34" t="n">
        <v/>
      </c>
      <c r="PE34" t="n">
        <v/>
      </c>
      <c r="PF34" t="n">
        <v/>
      </c>
      <c r="PG34" t="n">
        <v/>
      </c>
      <c r="PH34" t="n">
        <v/>
      </c>
      <c r="PI34" t="n">
        <v/>
      </c>
      <c r="PJ34" t="n">
        <v/>
      </c>
      <c r="PK34" t="n">
        <v/>
      </c>
      <c r="PL34" t="n">
        <v/>
      </c>
      <c r="PM34" t="n">
        <v/>
      </c>
      <c r="PN34" t="n">
        <v/>
      </c>
      <c r="PO34" t="n">
        <v/>
      </c>
      <c r="PP34" t="n">
        <v/>
      </c>
      <c r="PQ34" t="n">
        <v/>
      </c>
      <c r="PR34" t="n">
        <v/>
      </c>
      <c r="PS34" t="n">
        <v/>
      </c>
      <c r="PT34" t="n">
        <v/>
      </c>
      <c r="PU34" t="n">
        <v/>
      </c>
      <c r="PV34" t="n">
        <v/>
      </c>
      <c r="PW34" t="n">
        <v/>
      </c>
      <c r="PX34" t="n">
        <v/>
      </c>
      <c r="PY34" t="n">
        <v/>
      </c>
      <c r="PZ34" t="n">
        <v/>
      </c>
      <c r="QA34" t="n">
        <v/>
      </c>
      <c r="QB34" t="n">
        <v/>
      </c>
      <c r="QC34" t="n">
        <v/>
      </c>
      <c r="QD34" t="n">
        <v/>
      </c>
      <c r="QE34" t="inlineStr">
        <is>
          <t>2-Dibuang ke sungai</t>
        </is>
      </c>
      <c r="QF34" t="n">
        <v>0</v>
      </c>
      <c r="QG34" t="n">
        <v>0</v>
      </c>
      <c r="QH34" t="n">
        <v>0</v>
      </c>
      <c r="QI34" t="n">
        <v>0</v>
      </c>
      <c r="QJ34" t="n">
        <v>0</v>
      </c>
      <c r="QK34" t="n">
        <v>0</v>
      </c>
      <c r="QL34" t="n">
        <v>1</v>
      </c>
      <c r="QM34" t="n">
        <v>0</v>
      </c>
      <c r="QN34" t="n">
        <v>0</v>
      </c>
      <c r="QO34" t="n">
        <v/>
      </c>
      <c r="QP34" t="n">
        <v/>
      </c>
      <c r="QQ34" t="n">
        <v/>
      </c>
      <c r="QR34" t="n">
        <v/>
      </c>
      <c r="QS34" t="n">
        <v/>
      </c>
      <c r="QT34" t="n">
        <v/>
      </c>
      <c r="QU34" t="n">
        <v/>
      </c>
      <c r="QV34" t="n">
        <v/>
      </c>
      <c r="QW34" t="n">
        <v/>
      </c>
      <c r="QX34" t="n">
        <v/>
      </c>
      <c r="QY34" t="n">
        <v/>
      </c>
      <c r="QZ34" t="n">
        <v/>
      </c>
      <c r="RA34" t="n">
        <v/>
      </c>
      <c r="RB34" t="n">
        <v/>
      </c>
      <c r="RC34" t="n">
        <v/>
      </c>
      <c r="RD34" t="n">
        <v/>
      </c>
      <c r="RE34" t="n">
        <v/>
      </c>
      <c r="RF34" t="n">
        <v/>
      </c>
      <c r="RG34" t="n">
        <v/>
      </c>
      <c r="RH34" t="n">
        <v/>
      </c>
      <c r="RI34" t="n">
        <v/>
      </c>
      <c r="RJ34" t="n">
        <v/>
      </c>
      <c r="RK34" t="n">
        <v/>
      </c>
      <c r="RL34" t="n">
        <v/>
      </c>
      <c r="RM34" t="n">
        <v/>
      </c>
      <c r="RN34" t="n">
        <v/>
      </c>
      <c r="RO34" t="n">
        <v/>
      </c>
      <c r="RP34" t="n">
        <v/>
      </c>
      <c r="RQ34" t="n">
        <v/>
      </c>
      <c r="RR34" t="n">
        <v/>
      </c>
      <c r="RS34" t="n">
        <v/>
      </c>
      <c r="RT34" t="n">
        <v/>
      </c>
      <c r="RU34" t="n">
        <v/>
      </c>
      <c r="RV34" t="n">
        <v/>
      </c>
      <c r="RW34" t="n">
        <v/>
      </c>
      <c r="RX34" t="n">
        <v/>
      </c>
      <c r="RY34" t="n">
        <v/>
      </c>
      <c r="RZ34" t="n">
        <v/>
      </c>
      <c r="SA34" t="n">
        <v/>
      </c>
      <c r="SB34" t="n">
        <v/>
      </c>
      <c r="SC34" t="n">
        <v/>
      </c>
      <c r="SD34" t="n">
        <v/>
      </c>
      <c r="SE34" t="n">
        <v/>
      </c>
      <c r="SF34" t="n">
        <v/>
      </c>
      <c r="SG34" t="n">
        <v/>
      </c>
      <c r="SH34" t="n">
        <v/>
      </c>
      <c r="SI34" t="n">
        <v/>
      </c>
      <c r="SJ34" t="n">
        <v/>
      </c>
      <c r="SK34" t="n">
        <v/>
      </c>
      <c r="SL34" t="n">
        <v/>
      </c>
      <c r="SM34" t="n">
        <v/>
      </c>
      <c r="SN34" t="n">
        <v/>
      </c>
      <c r="SO34" t="n">
        <v/>
      </c>
      <c r="SP34" t="n">
        <v/>
      </c>
      <c r="SQ34" t="n">
        <v/>
      </c>
      <c r="SR34" t="n">
        <v/>
      </c>
      <c r="SS34" t="n">
        <v/>
      </c>
      <c r="ST34" t="n">
        <v/>
      </c>
      <c r="SU34" t="n">
        <v/>
      </c>
      <c r="SV34" t="n">
        <v/>
      </c>
      <c r="SW34" t="n">
        <v/>
      </c>
      <c r="SX34" t="n">
        <v/>
      </c>
      <c r="SY34" t="n">
        <v/>
      </c>
      <c r="SZ34" t="n">
        <v>2</v>
      </c>
      <c r="TA34" t="n">
        <v/>
      </c>
      <c r="TB34" t="n">
        <v/>
      </c>
      <c r="TC34" t="n">
        <v/>
      </c>
      <c r="TD34" t="n">
        <v/>
      </c>
      <c r="TE34" t="n">
        <v/>
      </c>
      <c r="TF34" t="n">
        <v/>
      </c>
      <c r="TG34" t="n">
        <v/>
      </c>
      <c r="TH34" t="n">
        <v/>
      </c>
      <c r="TI34" t="n">
        <v/>
      </c>
      <c r="TJ34" t="n">
        <v/>
      </c>
      <c r="TK34" t="n">
        <v/>
      </c>
      <c r="TL34" t="n">
        <v/>
      </c>
      <c r="TM34" t="n">
        <v/>
      </c>
      <c r="TN34" t="n">
        <v/>
      </c>
      <c r="TO34" t="n">
        <v/>
      </c>
      <c r="TP34" t="n">
        <v/>
      </c>
      <c r="TQ34" t="n">
        <v/>
      </c>
      <c r="TR34" t="n">
        <v/>
      </c>
      <c r="TS34" t="n">
        <v/>
      </c>
      <c r="TT34" t="n">
        <v/>
      </c>
      <c r="TU34" t="n">
        <v/>
      </c>
      <c r="TV34" t="n">
        <v/>
      </c>
      <c r="TW34" t="n">
        <v/>
      </c>
      <c r="TX34" t="n">
        <v/>
      </c>
      <c r="TY34" t="n">
        <v/>
      </c>
      <c r="TZ34" t="n">
        <v/>
      </c>
      <c r="UA34" t="n">
        <v/>
      </c>
      <c r="UB34" t="n">
        <v/>
      </c>
      <c r="UC34" t="n">
        <v/>
      </c>
      <c r="UD34" t="n">
        <v/>
      </c>
      <c r="UE34" t="n">
        <v/>
      </c>
      <c r="UF34" t="n">
        <v/>
      </c>
      <c r="UG34" t="n">
        <v/>
      </c>
      <c r="UH34" t="n">
        <v/>
      </c>
      <c r="UI34" t="n">
        <v/>
      </c>
      <c r="UJ34" t="n">
        <v/>
      </c>
      <c r="UK34" t="n">
        <v/>
      </c>
      <c r="UL34" t="n">
        <v/>
      </c>
      <c r="UM34" t="n">
        <v/>
      </c>
      <c r="UN34" t="n">
        <v/>
      </c>
      <c r="UO34" t="n">
        <v/>
      </c>
      <c r="UP34" t="n">
        <v/>
      </c>
      <c r="UQ34" t="n">
        <v/>
      </c>
      <c r="UR34" t="n">
        <v/>
      </c>
      <c r="US34" t="n">
        <v/>
      </c>
      <c r="UT34" t="n">
        <v/>
      </c>
      <c r="UU34" t="n">
        <v/>
      </c>
      <c r="UV34" t="inlineStr">
        <is>
          <t>Pemberian pakan di kandang</t>
        </is>
      </c>
      <c r="UW34" t="n">
        <v/>
      </c>
      <c r="UX34" t="n">
        <v/>
      </c>
      <c r="UY34" t="n">
        <v/>
      </c>
      <c r="UZ34" t="n">
        <v/>
      </c>
      <c r="VA34" t="n">
        <v/>
      </c>
      <c r="VB34" t="n">
        <v/>
      </c>
      <c r="VC34" t="n">
        <v/>
      </c>
      <c r="VD34" t="inlineStr">
        <is>
          <t>Sangat jarang (&gt;1 bulan sekali)</t>
        </is>
      </c>
      <c r="VE34" t="n">
        <v/>
      </c>
      <c r="VF34" t="n">
        <v/>
      </c>
      <c r="VG34" t="n">
        <v/>
      </c>
      <c r="VH34" t="n">
        <v/>
      </c>
      <c r="VI34" t="n">
        <v/>
      </c>
      <c r="VJ34" t="n">
        <v/>
      </c>
      <c r="VK34" t="n">
        <v/>
      </c>
      <c r="VL34" t="inlineStr">
        <is>
          <t>Sering (1 kali sehari)</t>
        </is>
      </c>
      <c r="VM34" t="n">
        <v/>
      </c>
      <c r="VN34" t="n">
        <v/>
      </c>
      <c r="VO34" t="n">
        <v/>
      </c>
      <c r="VP34" t="n">
        <v/>
      </c>
      <c r="VQ34" t="n">
        <v/>
      </c>
      <c r="VR34" t="n">
        <v/>
      </c>
      <c r="VS34" t="n">
        <v/>
      </c>
      <c r="VT34" t="n">
        <v/>
      </c>
      <c r="VU34" t="n">
        <v/>
      </c>
      <c r="VV34" t="n">
        <v/>
      </c>
      <c r="VW34" t="n">
        <v/>
      </c>
      <c r="VX34" t="n">
        <v/>
      </c>
      <c r="VY34" t="n">
        <v/>
      </c>
      <c r="VZ34" t="n">
        <v/>
      </c>
      <c r="WA34" t="n">
        <v/>
      </c>
      <c r="WB34" t="n">
        <v/>
      </c>
      <c r="WC34" t="n">
        <v/>
      </c>
      <c r="WD34" t="n">
        <v/>
      </c>
      <c r="WE34" t="n">
        <v/>
      </c>
      <c r="WF34" t="inlineStr">
        <is>
          <t>3-Disimpan terbuka (dry lot) 6-Digester biogas</t>
        </is>
      </c>
      <c r="WG34" t="n">
        <v>0</v>
      </c>
      <c r="WH34" t="n">
        <v>0</v>
      </c>
      <c r="WI34" t="n">
        <v>0</v>
      </c>
      <c r="WJ34" t="n">
        <v>0</v>
      </c>
      <c r="WK34" t="n">
        <v>0</v>
      </c>
      <c r="WL34" t="n">
        <v>0</v>
      </c>
      <c r="WM34" t="n">
        <v>1</v>
      </c>
      <c r="WN34" t="n">
        <v>0</v>
      </c>
      <c r="WO34" t="n">
        <v>0</v>
      </c>
      <c r="WP34" t="n">
        <v>1</v>
      </c>
      <c r="WQ34" t="n">
        <v>0</v>
      </c>
      <c r="WR34" t="n">
        <v>0</v>
      </c>
      <c r="WS34" t="n">
        <v/>
      </c>
      <c r="WT34" t="n">
        <v/>
      </c>
      <c r="WU34" t="n">
        <v/>
      </c>
      <c r="WV34" t="n">
        <v/>
      </c>
      <c r="WW34" t="n">
        <v/>
      </c>
      <c r="WX34" t="n">
        <v/>
      </c>
      <c r="WY34" t="n">
        <v/>
      </c>
      <c r="WZ34" t="n">
        <v/>
      </c>
      <c r="XA34" t="n">
        <v/>
      </c>
      <c r="XB34" t="n">
        <v/>
      </c>
      <c r="XC34" t="n">
        <v/>
      </c>
      <c r="XD34" t="n">
        <v/>
      </c>
      <c r="XE34" t="n">
        <v/>
      </c>
      <c r="XF34" t="n">
        <v/>
      </c>
      <c r="XG34" t="n">
        <v/>
      </c>
      <c r="XH34" t="n">
        <v/>
      </c>
      <c r="XI34" t="n">
        <v/>
      </c>
      <c r="XJ34" t="n">
        <v/>
      </c>
      <c r="XK34" t="n">
        <v/>
      </c>
      <c r="XL34" t="n">
        <v/>
      </c>
      <c r="XM34" t="n">
        <v/>
      </c>
      <c r="XN34" t="n">
        <v/>
      </c>
      <c r="XO34" t="n">
        <v/>
      </c>
      <c r="XP34" t="n">
        <v/>
      </c>
      <c r="XQ34" t="n">
        <v/>
      </c>
      <c r="XR34" t="n">
        <v/>
      </c>
      <c r="XS34" t="n">
        <v/>
      </c>
      <c r="XT34" t="n">
        <v/>
      </c>
      <c r="XU34" t="n">
        <v/>
      </c>
      <c r="XV34" t="n">
        <v/>
      </c>
      <c r="XW34" t="n">
        <v/>
      </c>
      <c r="XX34" t="n">
        <v/>
      </c>
      <c r="XY34" t="n">
        <v/>
      </c>
      <c r="XZ34" t="n">
        <v/>
      </c>
      <c r="YA34" t="n">
        <v/>
      </c>
      <c r="YB34" t="n">
        <v/>
      </c>
      <c r="YC34" t="n">
        <v/>
      </c>
      <c r="YD34" t="n">
        <v/>
      </c>
      <c r="YE34" t="n">
        <v/>
      </c>
      <c r="YF34" t="n">
        <v/>
      </c>
      <c r="YG34" t="n">
        <v/>
      </c>
      <c r="YH34" t="n">
        <v/>
      </c>
      <c r="YI34" t="n">
        <v/>
      </c>
      <c r="YJ34" t="n">
        <v/>
      </c>
      <c r="YK34" t="n">
        <v/>
      </c>
      <c r="YL34" t="n">
        <v/>
      </c>
      <c r="YM34" t="n">
        <v/>
      </c>
      <c r="YN34" t="n">
        <v/>
      </c>
      <c r="YO34" t="n">
        <v/>
      </c>
      <c r="YP34" t="n">
        <v/>
      </c>
      <c r="YQ34" t="n">
        <v/>
      </c>
      <c r="YR34" t="n">
        <v/>
      </c>
      <c r="YS34" t="n">
        <v/>
      </c>
      <c r="YT34" t="n">
        <v/>
      </c>
      <c r="YU34" t="n">
        <v/>
      </c>
      <c r="YV34" t="n">
        <v/>
      </c>
      <c r="YW34" t="n">
        <v/>
      </c>
      <c r="YX34" t="n">
        <v/>
      </c>
      <c r="YY34" t="n">
        <v/>
      </c>
      <c r="YZ34" t="n">
        <v/>
      </c>
      <c r="ZA34" t="n">
        <v/>
      </c>
      <c r="ZB34" t="n">
        <v/>
      </c>
      <c r="ZC34" t="n">
        <v/>
      </c>
      <c r="ZD34" t="n">
        <v/>
      </c>
      <c r="ZE34" t="n">
        <v/>
      </c>
      <c r="ZF34" t="n">
        <v/>
      </c>
      <c r="ZG34" t="n">
        <v/>
      </c>
      <c r="ZH34" t="n">
        <v/>
      </c>
      <c r="ZI34" t="n">
        <v/>
      </c>
      <c r="ZJ34" t="n">
        <v/>
      </c>
      <c r="ZK34" t="n">
        <v/>
      </c>
      <c r="ZL34" t="n">
        <v/>
      </c>
      <c r="ZM34" t="n">
        <v/>
      </c>
      <c r="ZN34" t="n">
        <v/>
      </c>
      <c r="ZO34" t="n">
        <v>100</v>
      </c>
      <c r="ZP34" t="n">
        <v/>
      </c>
      <c r="ZQ34" t="n">
        <v/>
      </c>
      <c r="ZR34" t="n">
        <v/>
      </c>
      <c r="ZS34" t="n">
        <v/>
      </c>
      <c r="ZT34" t="n">
        <v/>
      </c>
      <c r="ZU34" t="n">
        <v/>
      </c>
      <c r="ZV34" t="n">
        <v/>
      </c>
      <c r="ZW34" t="n">
        <v>3</v>
      </c>
      <c r="ZX34" t="n">
        <v/>
      </c>
      <c r="ZY34" t="n">
        <v/>
      </c>
      <c r="ZZ34" t="n">
        <v/>
      </c>
      <c r="AAA34" t="n">
        <v/>
      </c>
      <c r="AAB34" t="n">
        <v/>
      </c>
      <c r="AAC34" t="n">
        <v/>
      </c>
      <c r="AAD34" t="n">
        <v/>
      </c>
      <c r="AAE34" t="inlineStr">
        <is>
          <t>Pakan segar (misal: rumput)</t>
        </is>
      </c>
      <c r="AAF34" t="n">
        <v/>
      </c>
      <c r="AAG34" t="n">
        <v/>
      </c>
      <c r="AAH34" t="n">
        <v/>
      </c>
      <c r="AAI34" t="n">
        <v/>
      </c>
      <c r="AAJ34" t="n">
        <v/>
      </c>
      <c r="AAK34" t="n">
        <v/>
      </c>
      <c r="AAL34" t="inlineStr">
        <is>
          <t>Ya</t>
        </is>
      </c>
      <c r="AAM34" t="inlineStr">
        <is>
          <t>Cair</t>
        </is>
      </c>
      <c r="AAN34" t="n">
        <v>0</v>
      </c>
      <c r="AAO34" t="n">
        <v>1</v>
      </c>
      <c r="AAP34" t="n">
        <v>50</v>
      </c>
      <c r="AAQ34" t="n">
        <v/>
      </c>
      <c r="AAR34" t="inlineStr">
        <is>
          <t>Ya</t>
        </is>
      </c>
      <c r="AAS34" t="inlineStr">
        <is>
          <t>Mengetahui</t>
        </is>
      </c>
      <c r="AAT34" t="inlineStr">
        <is>
          <t>Digunakan untuk pupuk di lahan pertanian sendiri</t>
        </is>
      </c>
      <c r="AAU34" t="n">
        <v>1</v>
      </c>
      <c r="AAV34" t="n">
        <v>0</v>
      </c>
      <c r="AAW34" t="n">
        <v>0</v>
      </c>
      <c r="AAX34" t="n">
        <v>0</v>
      </c>
      <c r="AAY34" t="n">
        <v>0</v>
      </c>
      <c r="AAZ34" t="n">
        <v>0</v>
      </c>
      <c r="ABA34" t="n">
        <v>0</v>
      </c>
      <c r="ABB34" t="inlineStr">
        <is>
          <t>Pupuk cair untuk tanaman</t>
        </is>
      </c>
      <c r="ABC34" t="n">
        <v>1</v>
      </c>
      <c r="ABD34" t="n">
        <v>0</v>
      </c>
      <c r="ABE34" t="n">
        <v>0</v>
      </c>
      <c r="ABF34" t="n">
        <v>0</v>
      </c>
      <c r="ABG34" t="n">
        <v>0</v>
      </c>
      <c r="ABH34" t="n">
        <v/>
      </c>
      <c r="ABI34" t="n">
        <v/>
      </c>
      <c r="ABJ34" t="n">
        <v/>
      </c>
      <c r="ABK34" t="n">
        <v/>
      </c>
      <c r="ABL34" t="n">
        <v/>
      </c>
      <c r="ABM34" t="n">
        <v/>
      </c>
      <c r="ABN34" t="n">
        <v/>
      </c>
      <c r="ABO34" t="n">
        <v/>
      </c>
      <c r="ABP34" t="n">
        <v/>
      </c>
      <c r="ABQ34" t="inlineStr">
        <is>
          <t>Tanaman kopi</t>
        </is>
      </c>
      <c r="ABR34" t="inlineStr">
        <is>
          <t>Sangat jarang (2 bulan sekali)</t>
        </is>
      </c>
      <c r="ABS34" t="n">
        <v>8400</v>
      </c>
      <c r="ABT34" t="n">
        <v/>
      </c>
      <c r="ABU34" t="n">
        <v>50</v>
      </c>
      <c r="ABV34" t="n">
        <v>0</v>
      </c>
      <c r="ABW34" t="inlineStr">
        <is>
          <t>NPK</t>
        </is>
      </c>
      <c r="ABX34" t="n">
        <v/>
      </c>
      <c r="ABY34" t="n">
        <v>50</v>
      </c>
      <c r="ABZ34" t="n">
        <v>6000</v>
      </c>
      <c r="ACA34" t="n">
        <v>30</v>
      </c>
      <c r="ACB34" t="n">
        <v>6000</v>
      </c>
      <c r="ACC34" t="n">
        <v>1500</v>
      </c>
      <c r="ACD34" t="n">
        <v>2000</v>
      </c>
      <c r="ACE34" t="inlineStr">
        <is>
          <t>Ya</t>
        </is>
      </c>
      <c r="ACF34" t="inlineStr">
        <is>
          <t>Cukup meningkat</t>
        </is>
      </c>
      <c r="ACG34" t="inlineStr">
        <is>
          <t>Tidak ada perubahan</t>
        </is>
      </c>
      <c r="ACH34" t="inlineStr">
        <is>
          <t>Tidak ada perubahan</t>
        </is>
      </c>
      <c r="ACI34" t="n">
        <v/>
      </c>
      <c r="ACJ34" t="n">
        <v/>
      </c>
      <c r="ACK34" t="n">
        <v/>
      </c>
      <c r="ACL34" t="n">
        <v/>
      </c>
      <c r="ACM34" t="n">
        <v/>
      </c>
      <c r="ACN34" t="n">
        <v/>
      </c>
      <c r="ACO34" t="n">
        <v/>
      </c>
      <c r="ACP34" t="n">
        <v/>
      </c>
      <c r="ACQ34" t="n">
        <v/>
      </c>
      <c r="ACR34" t="n">
        <v/>
      </c>
      <c r="ACS34" t="n">
        <v/>
      </c>
      <c r="ACT34" t="inlineStr">
        <is>
          <t>Tidak</t>
        </is>
      </c>
      <c r="ACU34" t="inlineStr">
        <is>
          <t>Manfaat sangat besar</t>
        </is>
      </c>
      <c r="ACV34" t="inlineStr">
        <is>
          <t>Sama saja</t>
        </is>
      </c>
      <c r="ACW34" t="inlineStr">
        <is>
          <t>Anggota keluarga - Perempuan dewasa</t>
        </is>
      </c>
      <c r="ACX34" t="inlineStr">
        <is>
          <t>Netral/tidak tahu</t>
        </is>
      </c>
      <c r="ACY34" t="inlineStr">
        <is>
          <t>Anggota keluarga - Laki-laki dewasa Anggota keluarga - Perempuan dewasa Anggota keluarga - Anak-anak</t>
        </is>
      </c>
      <c r="ACZ34" t="n">
        <v>1</v>
      </c>
      <c r="ADA34" t="n">
        <v>1</v>
      </c>
      <c r="ADB34" t="n">
        <v>1</v>
      </c>
      <c r="ADC34" t="n">
        <v>0</v>
      </c>
      <c r="ADD34" t="inlineStr">
        <is>
          <t>Puas</t>
        </is>
      </c>
      <c r="ADE34" t="inlineStr">
        <is>
          <t>Puas</t>
        </is>
      </c>
      <c r="ADF34" t="inlineStr">
        <is>
          <t>Puas</t>
        </is>
      </c>
      <c r="ADG34" t="inlineStr">
        <is>
          <t>Puas</t>
        </is>
      </c>
      <c r="ADH34" t="inlineStr">
        <is>
          <t>Tidak</t>
        </is>
      </c>
      <c r="ADI34" t="n">
        <v/>
      </c>
      <c r="ADJ34" t="inlineStr">
        <is>
          <t>Cukup puas</t>
        </is>
      </c>
      <c r="ADK34" t="n">
        <v/>
      </c>
      <c r="ADL34" t="n">
        <v/>
      </c>
      <c r="ADM34" t="n">
        <v/>
      </c>
      <c r="ADN34" t="n">
        <v/>
      </c>
      <c r="ADO34" t="n">
        <v/>
      </c>
      <c r="ADP34" t="n">
        <v/>
      </c>
      <c r="ADQ34" t="n">
        <v/>
      </c>
      <c r="ADR34" t="n">
        <v/>
      </c>
      <c r="ADS34" t="n">
        <v/>
      </c>
      <c r="ADT34" t="n">
        <v/>
      </c>
      <c r="ADU34" t="inlineStr">
        <is>
          <t>Menghubungi CPO atau pendamping</t>
        </is>
      </c>
      <c r="ADV34" t="n">
        <v>0</v>
      </c>
      <c r="ADW34" t="n">
        <v>0</v>
      </c>
      <c r="ADX34" t="n">
        <v>0</v>
      </c>
      <c r="ADY34" t="n">
        <v>0</v>
      </c>
      <c r="ADZ34" t="n">
        <v>1</v>
      </c>
      <c r="AEA34" t="n">
        <v>0</v>
      </c>
      <c r="AEB34" t="n">
        <v>0</v>
      </c>
      <c r="AEC34" t="n">
        <v>0</v>
      </c>
      <c r="AED34" t="n">
        <v/>
      </c>
      <c r="AEE34" t="inlineStr">
        <is>
          <t>Laki-laki dewasa</t>
        </is>
      </c>
      <c r="AEF34" t="n">
        <v/>
      </c>
      <c r="AEG34" t="inlineStr">
        <is>
          <t>Menelepon atau WA langsung</t>
        </is>
      </c>
      <c r="AEH34" t="n">
        <v/>
      </c>
      <c r="AEI34" t="inlineStr">
        <is>
          <t>Tidak</t>
        </is>
      </c>
      <c r="AEJ34" t="inlineStr">
        <is>
          <t>Ya, selalu</t>
        </is>
      </c>
      <c r="AEK34" t="inlineStr">
        <is>
          <t>Pengurangan pengeluaran rumah tangga (bahan bakar minyak, pupuk, dll.) Lebih mudah mendapatkan energi Pasokan energi yang andal Lebih aman Pemanfaatan bio-slurry sebagai pupuk Dapat dibayar melalui skema kredit Mendapatkan subsidi</t>
        </is>
      </c>
      <c r="AEL34" t="n">
        <v>1</v>
      </c>
      <c r="AEM34" t="n">
        <v>1</v>
      </c>
      <c r="AEN34" t="n">
        <v>1</v>
      </c>
      <c r="AEO34" t="n">
        <v>0</v>
      </c>
      <c r="AEP34" t="n">
        <v>1</v>
      </c>
      <c r="AEQ34" t="n">
        <v>0</v>
      </c>
      <c r="AER34" t="n">
        <v>0</v>
      </c>
      <c r="AES34" t="n">
        <v>1</v>
      </c>
      <c r="AET34" t="n">
        <v>0</v>
      </c>
      <c r="AEU34" t="n">
        <v>1</v>
      </c>
      <c r="AEV34" t="n">
        <v>1</v>
      </c>
      <c r="AEW34" t="n">
        <v>0</v>
      </c>
      <c r="AEX34" t="n">
        <v/>
      </c>
      <c r="AEY34" t="inlineStr">
        <is>
          <t>Memasak lebih aman</t>
        </is>
      </c>
      <c r="AEZ34" t="n">
        <v/>
      </c>
      <c r="AFA34" t="inlineStr">
        <is>
          <t>Koperasi</t>
        </is>
      </c>
      <c r="AFB34" t="n">
        <v/>
      </c>
      <c r="AFC34" t="inlineStr">
        <is>
          <t>Ayi Nana Babakan Gentong-Digester 2026-01-30-10_8_47.jpeg</t>
        </is>
      </c>
      <c r="AFD34" t="inlineStr">
        <is>
          <t>https://kf.kobotoolbox.org/api/v2/assets/avstPQqLr3Ab3ZdcVTXZ6f/data/685589473/attachments/attzRKTBb5pC9y2REXHAkfjZ/</t>
        </is>
      </c>
      <c r="AFE34" t="inlineStr">
        <is>
          <t>Ayi Nana Babakan Gentong-Rumah 2026-01-30-10_9_2.jpeg</t>
        </is>
      </c>
      <c r="AFF34" t="inlineStr">
        <is>
          <t>https://kf.kobotoolbox.org/api/v2/assets/avstPQqLr3Ab3ZdcVTXZ6f/data/685589473/attachments/att2DjLkZc8sf3X3eEQ9xkyv/</t>
        </is>
      </c>
      <c r="AFG34" t="inlineStr">
        <is>
          <t>Ano</t>
        </is>
      </c>
      <c r="AFH34" t="n">
        <v/>
      </c>
      <c r="AFI34" t="n">
        <v/>
      </c>
    </row>
    <row r="35">
      <c r="A35" s="93" t="n">
        <v>46083</v>
      </c>
      <c r="B35" s="93" t="n">
        <v>46085</v>
      </c>
      <c r="C35" t="inlineStr">
        <is>
          <t>aep</t>
        </is>
      </c>
      <c r="D35" t="inlineStr">
        <is>
          <t>nana sujana</t>
        </is>
      </c>
      <c r="E35" t="n">
        <v>82317203879</v>
      </c>
      <c r="F35" t="inlineStr">
        <is>
          <t>-6.824698 107.532895 0 0</t>
        </is>
      </c>
      <c r="G35" t="n">
        <v>-6.824698</v>
      </c>
      <c r="H35" t="n">
        <v>107.532895</v>
      </c>
      <c r="I35" t="n">
        <v>0</v>
      </c>
      <c r="J35" t="n">
        <v>0</v>
      </c>
      <c r="K35" t="inlineStr">
        <is>
          <t>-6.824698, 107.532895.</t>
        </is>
      </c>
      <c r="L35" t="inlineStr">
        <is>
          <t>-6.824698 107.532895 0 0</t>
        </is>
      </c>
      <c r="M35" t="n">
        <v>-6.824698</v>
      </c>
      <c r="N35" t="n">
        <v>107.532895</v>
      </c>
      <c r="O35" t="n">
        <v>0</v>
      </c>
      <c r="P35" t="n">
        <v>0</v>
      </c>
      <c r="Q35" t="inlineStr">
        <is>
          <t>-6.824698, 107.532895.</t>
        </is>
      </c>
      <c r="R35" t="inlineStr">
        <is>
          <t>Jawa Barat</t>
        </is>
      </c>
      <c r="S35" t="n">
        <v>0</v>
      </c>
      <c r="T35" t="n">
        <v>0</v>
      </c>
      <c r="U35" t="n">
        <v>1</v>
      </c>
      <c r="V35" t="n">
        <v>0</v>
      </c>
      <c r="W35" t="n">
        <v>0</v>
      </c>
      <c r="X35" t="n">
        <v>0</v>
      </c>
      <c r="Y35" t="n">
        <v>0</v>
      </c>
      <c r="Z35" t="n">
        <v>0</v>
      </c>
      <c r="AA35" t="n">
        <v>0</v>
      </c>
      <c r="AB35" t="n">
        <v>0</v>
      </c>
      <c r="AC35" t="inlineStr">
        <is>
          <t>BANDUNGBARAT</t>
        </is>
      </c>
      <c r="AD35" t="inlineStr">
        <is>
          <t>CISARUA</t>
        </is>
      </c>
      <c r="AE35" t="inlineStr">
        <is>
          <t>PASIRHALANG</t>
        </is>
      </c>
      <c r="AF35" t="inlineStr">
        <is>
          <t>CV.DELTA CIPTA SENTOSA</t>
        </is>
      </c>
      <c r="AG35" t="inlineStr">
        <is>
          <t>DCP0020</t>
        </is>
      </c>
      <c r="AH35" t="n">
        <v>2</v>
      </c>
      <c r="AI35" t="inlineStr">
        <is>
          <t>VPA2</t>
        </is>
      </c>
      <c r="AJ35" t="inlineStr">
        <is>
          <t>Aktif</t>
        </is>
      </c>
      <c r="AK35" t="n">
        <v>40</v>
      </c>
      <c r="AL35" t="inlineStr">
        <is>
          <t>Perempuan</t>
        </is>
      </c>
      <c r="AM35" t="inlineStr">
        <is>
          <t>Sudah menikah</t>
        </is>
      </c>
      <c r="AN35" t="inlineStr">
        <is>
          <t>SD/Sederajat</t>
        </is>
      </c>
      <c r="AO35" t="inlineStr">
        <is>
          <t>Peternak</t>
        </is>
      </c>
      <c r="AP35" t="n">
        <v>0</v>
      </c>
      <c r="AQ35" t="n">
        <v>1</v>
      </c>
      <c r="AR35" t="n">
        <v>0</v>
      </c>
      <c r="AS35" t="n">
        <v>0</v>
      </c>
      <c r="AT35" t="n">
        <v>0</v>
      </c>
      <c r="AU35" t="n">
        <v>0</v>
      </c>
      <c r="AV35" t="n">
        <v>0</v>
      </c>
      <c r="AW35" t="n">
        <v>0</v>
      </c>
      <c r="AX35" t="n">
        <v/>
      </c>
      <c r="AY35" t="inlineStr">
        <is>
          <t>Petani</t>
        </is>
      </c>
      <c r="AZ35" t="n">
        <v>1</v>
      </c>
      <c r="BA35" t="n">
        <v>0</v>
      </c>
      <c r="BB35" t="n">
        <v>0</v>
      </c>
      <c r="BC35" t="n">
        <v>0</v>
      </c>
      <c r="BD35" t="n">
        <v>0</v>
      </c>
      <c r="BE35" t="n">
        <v>0</v>
      </c>
      <c r="BF35" t="n">
        <v>0</v>
      </c>
      <c r="BG35" t="n">
        <v>0</v>
      </c>
      <c r="BH35" t="n">
        <v/>
      </c>
      <c r="BI35" t="inlineStr">
        <is>
          <t>Rp2.500.000 - Rp3.500.000</t>
        </is>
      </c>
      <c r="BJ35" t="n">
        <v>1</v>
      </c>
      <c r="BK35" t="n">
        <v>1</v>
      </c>
      <c r="BL35" t="n">
        <v>1</v>
      </c>
      <c r="BM35" t="n">
        <v>0</v>
      </c>
      <c r="BN35" t="inlineStr">
        <is>
          <t>Milik sendiri</t>
        </is>
      </c>
      <c r="BO35" t="inlineStr">
        <is>
          <t>Permanen (dinding bata dan semen)</t>
        </is>
      </c>
      <c r="BP35" t="n">
        <v>1</v>
      </c>
      <c r="BQ35" t="n">
        <v>0</v>
      </c>
      <c r="BR35" t="n">
        <v>0</v>
      </c>
      <c r="BS35" t="n">
        <v>0</v>
      </c>
      <c r="BT35" t="n">
        <v>0</v>
      </c>
      <c r="BU35" t="n">
        <v/>
      </c>
      <c r="BV35" t="inlineStr">
        <is>
          <t>Keramik/ubin</t>
        </is>
      </c>
      <c r="BW35" t="n">
        <v>0</v>
      </c>
      <c r="BX35" t="n">
        <v>0</v>
      </c>
      <c r="BY35" t="n">
        <v>1</v>
      </c>
      <c r="BZ35" t="n">
        <v>0</v>
      </c>
      <c r="CA35" t="n">
        <v>0</v>
      </c>
      <c r="CB35" t="n">
        <v/>
      </c>
      <c r="CC35" t="inlineStr">
        <is>
          <t>Atap beton</t>
        </is>
      </c>
      <c r="CD35" t="n">
        <v>0</v>
      </c>
      <c r="CE35" t="n">
        <v>1</v>
      </c>
      <c r="CF35" t="n">
        <v>0</v>
      </c>
      <c r="CG35" t="n">
        <v>0</v>
      </c>
      <c r="CH35" t="n">
        <v>0</v>
      </c>
      <c r="CI35" t="n">
        <v>0</v>
      </c>
      <c r="CJ35" t="n">
        <v>0</v>
      </c>
      <c r="CK35" t="n">
        <v/>
      </c>
      <c r="CL35" t="inlineStr">
        <is>
          <t>Ya</t>
        </is>
      </c>
      <c r="CM35" t="n">
        <v>2024</v>
      </c>
      <c r="CN35" t="inlineStr">
        <is>
          <t>Fixed-Dome (Kubah Tetap)</t>
        </is>
      </c>
      <c r="CO35" t="inlineStr">
        <is>
          <t>4 m³ (2-3 ekor sapi, ±3 jam memasak/hari, ±30 kg slurry/hari)</t>
        </is>
      </c>
      <c r="CP35" t="inlineStr">
        <is>
          <t>Anggota keluarga - laki-laki Anggota keluarga - perempuan dewasa</t>
        </is>
      </c>
      <c r="CQ35" t="n">
        <v>0</v>
      </c>
      <c r="CR35" t="n">
        <v>0</v>
      </c>
      <c r="CS35" t="n">
        <v>0</v>
      </c>
      <c r="CT35" t="n">
        <v>0</v>
      </c>
      <c r="CU35" t="n">
        <v>1</v>
      </c>
      <c r="CV35" t="n">
        <v>1</v>
      </c>
      <c r="CW35" t="n">
        <v>0</v>
      </c>
      <c r="CX35" t="n">
        <v>0</v>
      </c>
      <c r="CY35" t="inlineStr">
        <is>
          <t>Anggota keluarga - laki-laki Anggota keluarga - perempuan dewasa</t>
        </is>
      </c>
      <c r="CZ35" t="n">
        <v>1</v>
      </c>
      <c r="DA35" t="n">
        <v>1</v>
      </c>
      <c r="DB35" t="n">
        <v>0</v>
      </c>
      <c r="DC35" t="n">
        <v/>
      </c>
      <c r="DD35" t="inlineStr">
        <is>
          <t>Anggota keluarga - laki-laki Anggota keluarga - perempuan dewasa CPO atau pendamping</t>
        </is>
      </c>
      <c r="DE35" t="n">
        <v>1</v>
      </c>
      <c r="DF35" t="n">
        <v>1</v>
      </c>
      <c r="DG35" t="n">
        <v>1</v>
      </c>
      <c r="DH35" t="n">
        <v>0</v>
      </c>
      <c r="DI35" t="n">
        <v/>
      </c>
      <c r="DJ35" t="inlineStr">
        <is>
          <t>CPO atau pendamping</t>
        </is>
      </c>
      <c r="DK35" t="n">
        <v>0</v>
      </c>
      <c r="DL35" t="n">
        <v>0</v>
      </c>
      <c r="DM35" t="n">
        <v>1</v>
      </c>
      <c r="DN35" t="n">
        <v>0</v>
      </c>
      <c r="DO35" t="n">
        <v/>
      </c>
      <c r="DP35" t="inlineStr">
        <is>
          <t>Ya</t>
        </is>
      </c>
      <c r="DQ35" t="n">
        <v/>
      </c>
      <c r="DR35" t="n">
        <v/>
      </c>
      <c r="DS35" t="n">
        <v/>
      </c>
      <c r="DT35" t="n">
        <v/>
      </c>
      <c r="DU35" t="n">
        <v/>
      </c>
      <c r="DV35" t="n">
        <v/>
      </c>
      <c r="DW35" t="n">
        <v/>
      </c>
      <c r="DX35" t="n">
        <v/>
      </c>
      <c r="DY35" t="n">
        <v/>
      </c>
      <c r="DZ35" t="n">
        <v/>
      </c>
      <c r="EA35" t="n">
        <v/>
      </c>
      <c r="EB35" t="n">
        <v/>
      </c>
      <c r="EC35" t="n">
        <v/>
      </c>
      <c r="ED35" t="n">
        <v/>
      </c>
      <c r="EE35" t="n">
        <v/>
      </c>
      <c r="EF35" t="n">
        <v/>
      </c>
      <c r="EG35" t="n">
        <v/>
      </c>
      <c r="EH35" t="n">
        <v/>
      </c>
      <c r="EI35" t="inlineStr">
        <is>
          <t>Tidak ada masalah</t>
        </is>
      </c>
      <c r="EJ35" t="n">
        <v>0</v>
      </c>
      <c r="EK35" t="n">
        <v>0</v>
      </c>
      <c r="EL35" t="n">
        <v>0</v>
      </c>
      <c r="EM35" t="n">
        <v>1</v>
      </c>
      <c r="EN35" t="n">
        <v>0</v>
      </c>
      <c r="EO35" t="n">
        <v/>
      </c>
      <c r="EP35" t="inlineStr">
        <is>
          <t>Ya, sangat jelas dan mudah diikuti</t>
        </is>
      </c>
      <c r="EQ35" t="inlineStr">
        <is>
          <t>Pelatihan</t>
        </is>
      </c>
      <c r="ER35" t="inlineStr">
        <is>
          <t>CPO atau pendamping</t>
        </is>
      </c>
      <c r="ES35" t="n">
        <v>1</v>
      </c>
      <c r="ET35" t="n">
        <v>0</v>
      </c>
      <c r="EU35" t="n">
        <v>0</v>
      </c>
      <c r="EV35" t="n">
        <v>0</v>
      </c>
      <c r="EW35" t="n">
        <v/>
      </c>
      <c r="EX35" t="inlineStr">
        <is>
          <t>Anggota keluarga - Laki-laki Anggota keluarga - Perempuan dewasa</t>
        </is>
      </c>
      <c r="EY35" t="n">
        <v>1</v>
      </c>
      <c r="EZ35" t="n">
        <v>1</v>
      </c>
      <c r="FA35" t="n">
        <v>0</v>
      </c>
      <c r="FB35" t="n">
        <v/>
      </c>
      <c r="FC35" t="inlineStr">
        <is>
          <t>Jarang sekali</t>
        </is>
      </c>
      <c r="FD35" t="n">
        <v/>
      </c>
      <c r="FE35" t="inlineStr">
        <is>
          <t>Mengetahui</t>
        </is>
      </c>
      <c r="FF35" t="inlineStr">
        <is>
          <t>Jarang (setiap bulan atau lebih)</t>
        </is>
      </c>
      <c r="FG35" t="inlineStr">
        <is>
          <t>Mengetahui</t>
        </is>
      </c>
      <c r="FH35" t="inlineStr">
        <is>
          <t>Cukup sering (2 minggu sekali)</t>
        </is>
      </c>
      <c r="FI35" t="inlineStr">
        <is>
          <t>Mengetahui</t>
        </is>
      </c>
      <c r="FJ35" t="inlineStr">
        <is>
          <t>Sering (setiap minggu)</t>
        </is>
      </c>
      <c r="FK35" t="inlineStr">
        <is>
          <t>Mengetahui</t>
        </is>
      </c>
      <c r="FL35" t="inlineStr">
        <is>
          <t>Tidak pernah</t>
        </is>
      </c>
      <c r="FM35" t="inlineStr">
        <is>
          <t>Mengetahui</t>
        </is>
      </c>
      <c r="FN35" t="inlineStr">
        <is>
          <t>Sering (setiap minggu)</t>
        </is>
      </c>
      <c r="FO35" t="inlineStr">
        <is>
          <t>Mengetahui</t>
        </is>
      </c>
      <c r="FP35" t="inlineStr">
        <is>
          <t>Jarang (setiap bulan atau lebih)</t>
        </is>
      </c>
      <c r="FQ35" t="inlineStr">
        <is>
          <t>Mengetahui</t>
        </is>
      </c>
      <c r="FR35" t="inlineStr">
        <is>
          <t>Ya</t>
        </is>
      </c>
      <c r="FS35" t="inlineStr">
        <is>
          <t>Mengetahui</t>
        </is>
      </c>
      <c r="FT35" t="inlineStr">
        <is>
          <t>Ya, terkadang</t>
        </is>
      </c>
      <c r="FU35" t="inlineStr">
        <is>
          <t>Laki-laki dewasa</t>
        </is>
      </c>
      <c r="FV35" t="n">
        <v>1</v>
      </c>
      <c r="FW35" t="n">
        <v>0</v>
      </c>
      <c r="FX35" t="n">
        <v>0</v>
      </c>
      <c r="FY35" t="n">
        <v>0</v>
      </c>
      <c r="FZ35" t="inlineStr">
        <is>
          <t>Cukup memahami</t>
        </is>
      </c>
      <c r="GA35" t="inlineStr">
        <is>
          <t>CPO Pelatihan</t>
        </is>
      </c>
      <c r="GB35" t="n">
        <v>1</v>
      </c>
      <c r="GC35" t="n">
        <v>1</v>
      </c>
      <c r="GD35" t="n">
        <v>0</v>
      </c>
      <c r="GE35" t="n">
        <v>0</v>
      </c>
      <c r="GF35" t="n">
        <v/>
      </c>
      <c r="GG35" t="inlineStr">
        <is>
          <t>Sering</t>
        </is>
      </c>
      <c r="GH35" t="inlineStr">
        <is>
          <t>Tidak</t>
        </is>
      </c>
      <c r="GI35" t="n">
        <v/>
      </c>
      <c r="GJ35" t="n">
        <v/>
      </c>
      <c r="GK35" t="n">
        <v/>
      </c>
      <c r="GL35" t="n">
        <v/>
      </c>
      <c r="GM35" t="n">
        <v/>
      </c>
      <c r="GN35" t="n">
        <v/>
      </c>
      <c r="GO35" t="n">
        <v/>
      </c>
      <c r="GP35" t="inlineStr">
        <is>
          <t>Sebagian</t>
        </is>
      </c>
      <c r="GQ35" t="inlineStr">
        <is>
          <t>LPG</t>
        </is>
      </c>
      <c r="GR35" t="n">
        <v>1</v>
      </c>
      <c r="GS35" t="n">
        <v>0</v>
      </c>
      <c r="GT35" t="n">
        <v>0</v>
      </c>
      <c r="GU35" t="n">
        <v>0</v>
      </c>
      <c r="GV35" t="n">
        <v>0</v>
      </c>
      <c r="GW35" t="n">
        <v>0</v>
      </c>
      <c r="GX35" t="n">
        <v>0</v>
      </c>
      <c r="GY35" t="n">
        <v/>
      </c>
      <c r="GZ35" t="inlineStr">
        <is>
          <t>Ya</t>
        </is>
      </c>
      <c r="HA35" t="n">
        <v/>
      </c>
      <c r="HB35" t="n">
        <v/>
      </c>
      <c r="HC35" t="n">
        <v/>
      </c>
      <c r="HD35" t="n">
        <v/>
      </c>
      <c r="HE35" t="n">
        <v>18</v>
      </c>
      <c r="HF35" t="n">
        <v>162000</v>
      </c>
      <c r="HG35" t="n">
        <v>9</v>
      </c>
      <c r="HH35" t="n">
        <v>81000</v>
      </c>
      <c r="HI35" t="n">
        <v/>
      </c>
      <c r="HJ35" t="n">
        <v/>
      </c>
      <c r="HK35" t="n">
        <v/>
      </c>
      <c r="HL35" t="n">
        <v/>
      </c>
      <c r="HM35" t="n">
        <v/>
      </c>
      <c r="HN35" t="n">
        <v/>
      </c>
      <c r="HO35" t="n">
        <v/>
      </c>
      <c r="HP35" t="n">
        <v/>
      </c>
      <c r="HQ35" t="n">
        <v/>
      </c>
      <c r="HR35" t="n">
        <v/>
      </c>
      <c r="HS35" t="n">
        <v/>
      </c>
      <c r="HT35" t="n">
        <v/>
      </c>
      <c r="HU35" t="n">
        <v/>
      </c>
      <c r="HV35" t="n">
        <v/>
      </c>
      <c r="HW35" t="n">
        <v/>
      </c>
      <c r="HX35" t="n">
        <v/>
      </c>
      <c r="HY35" t="n">
        <v/>
      </c>
      <c r="HZ35" t="n">
        <v/>
      </c>
      <c r="IA35" t="n">
        <v>9</v>
      </c>
      <c r="IB35" t="n">
        <v>81000</v>
      </c>
      <c r="IC35" t="n">
        <v/>
      </c>
      <c r="ID35" t="n">
        <v/>
      </c>
      <c r="IE35" t="n">
        <v/>
      </c>
      <c r="IF35" t="n">
        <v/>
      </c>
      <c r="IG35" t="n">
        <v/>
      </c>
      <c r="IH35" t="n">
        <v/>
      </c>
      <c r="II35" t="n">
        <v/>
      </c>
      <c r="IJ35" t="n">
        <v/>
      </c>
      <c r="IK35" t="inlineStr">
        <is>
          <t>15-30 kg</t>
        </is>
      </c>
      <c r="IL35" t="inlineStr">
        <is>
          <t>1-3 jam</t>
        </is>
      </c>
      <c r="IM35" t="inlineStr">
        <is>
          <t>Ya</t>
        </is>
      </c>
      <c r="IN35" t="inlineStr">
        <is>
          <t>Tidak</t>
        </is>
      </c>
      <c r="IO35" t="inlineStr">
        <is>
          <t>Tidak ada perubahan</t>
        </is>
      </c>
      <c r="IP35" t="n">
        <v/>
      </c>
      <c r="IQ35" t="inlineStr">
        <is>
          <t>Tidak pernah</t>
        </is>
      </c>
      <c r="IR35" t="n">
        <v/>
      </c>
      <c r="IS35" t="n">
        <v/>
      </c>
      <c r="IT35" t="n">
        <v/>
      </c>
      <c r="IU35" t="n">
        <v/>
      </c>
      <c r="IV35" t="n">
        <v/>
      </c>
      <c r="IW35" t="n">
        <v/>
      </c>
      <c r="IX35" t="n">
        <v/>
      </c>
      <c r="IY35" t="n">
        <v/>
      </c>
      <c r="IZ35" t="inlineStr">
        <is>
          <t>Tidak pernah</t>
        </is>
      </c>
      <c r="JA35" t="n">
        <v/>
      </c>
      <c r="JB35" t="n">
        <v/>
      </c>
      <c r="JC35" t="n">
        <v/>
      </c>
      <c r="JD35" t="n">
        <v/>
      </c>
      <c r="JE35" t="n">
        <v/>
      </c>
      <c r="JF35" t="n">
        <v/>
      </c>
      <c r="JG35" t="n">
        <v/>
      </c>
      <c r="JH35" t="n">
        <v/>
      </c>
      <c r="JI35" t="inlineStr">
        <is>
          <t>Tidak pernah</t>
        </is>
      </c>
      <c r="JJ35" t="n">
        <v/>
      </c>
      <c r="JK35" t="n">
        <v/>
      </c>
      <c r="JL35" t="n">
        <v/>
      </c>
      <c r="JM35" t="n">
        <v/>
      </c>
      <c r="JN35" t="n">
        <v/>
      </c>
      <c r="JO35" t="n">
        <v/>
      </c>
      <c r="JP35" t="n">
        <v/>
      </c>
      <c r="JQ35" t="n">
        <v/>
      </c>
      <c r="JR35" t="inlineStr">
        <is>
          <t>Tidak pernah</t>
        </is>
      </c>
      <c r="JS35" t="n">
        <v/>
      </c>
      <c r="JT35" t="n">
        <v/>
      </c>
      <c r="JU35" t="n">
        <v/>
      </c>
      <c r="JV35" t="n">
        <v/>
      </c>
      <c r="JW35" t="n">
        <v/>
      </c>
      <c r="JX35" t="n">
        <v/>
      </c>
      <c r="JY35" t="n">
        <v/>
      </c>
      <c r="JZ35" t="n">
        <v/>
      </c>
      <c r="KA35" t="inlineStr">
        <is>
          <t>Tidak pernah</t>
        </is>
      </c>
      <c r="KB35" t="n">
        <v/>
      </c>
      <c r="KC35" t="n">
        <v/>
      </c>
      <c r="KD35" t="n">
        <v/>
      </c>
      <c r="KE35" t="n">
        <v/>
      </c>
      <c r="KF35" t="n">
        <v/>
      </c>
      <c r="KG35" t="n">
        <v/>
      </c>
      <c r="KH35" t="n">
        <v/>
      </c>
      <c r="KI35" t="n">
        <v/>
      </c>
      <c r="KJ35" t="inlineStr">
        <is>
          <t>Tidak pernah</t>
        </is>
      </c>
      <c r="KK35" t="n">
        <v/>
      </c>
      <c r="KL35" t="n">
        <v/>
      </c>
      <c r="KM35" t="n">
        <v/>
      </c>
      <c r="KN35" t="n">
        <v/>
      </c>
      <c r="KO35" t="n">
        <v/>
      </c>
      <c r="KP35" t="n">
        <v/>
      </c>
      <c r="KQ35" t="n">
        <v/>
      </c>
      <c r="KR35" t="n">
        <v/>
      </c>
      <c r="KS35" t="inlineStr">
        <is>
          <t>Tidak ada perubahan</t>
        </is>
      </c>
      <c r="KT35" t="inlineStr">
        <is>
          <t>0-1 kali</t>
        </is>
      </c>
      <c r="KU35" t="inlineStr">
        <is>
          <t>0-1 kali</t>
        </is>
      </c>
      <c r="KV35" t="inlineStr">
        <is>
          <t>Tidak ada</t>
        </is>
      </c>
      <c r="KW35" t="n">
        <v>0</v>
      </c>
      <c r="KX35" t="n">
        <v>0</v>
      </c>
      <c r="KY35" t="n">
        <v>0</v>
      </c>
      <c r="KZ35" t="n">
        <v>1</v>
      </c>
      <c r="LA35" t="inlineStr">
        <is>
          <t>Tidak ada perubahan</t>
        </is>
      </c>
      <c r="LB35" t="inlineStr">
        <is>
          <t>Tidak ada perubahan</t>
        </is>
      </c>
      <c r="LC35" t="n">
        <v>5</v>
      </c>
      <c r="LD35" t="n">
        <v>8</v>
      </c>
      <c r="LE35" t="n">
        <v>0</v>
      </c>
      <c r="LF35" t="n">
        <v>0</v>
      </c>
      <c r="LG35" t="inlineStr">
        <is>
          <t>Ya</t>
        </is>
      </c>
      <c r="LH35" t="n">
        <v>81000</v>
      </c>
      <c r="LI35" t="n">
        <v/>
      </c>
      <c r="LJ35" t="inlineStr">
        <is>
          <t>Kebutuhan rumah tangga</t>
        </is>
      </c>
      <c r="LK35" t="n">
        <v>0</v>
      </c>
      <c r="LL35" t="n">
        <v>0</v>
      </c>
      <c r="LM35" t="n">
        <v>0</v>
      </c>
      <c r="LN35" t="n">
        <v>0</v>
      </c>
      <c r="LO35" t="n">
        <v>1</v>
      </c>
      <c r="LP35" t="n">
        <v>0</v>
      </c>
      <c r="LQ35" t="n">
        <v>0</v>
      </c>
      <c r="LR35" t="n">
        <v/>
      </c>
      <c r="LS35" t="n">
        <v>30</v>
      </c>
      <c r="LT35" t="n">
        <v>0</v>
      </c>
      <c r="LU35" t="n">
        <v>0</v>
      </c>
      <c r="LV35" t="n">
        <v>30</v>
      </c>
      <c r="LW35" t="n">
        <v>0</v>
      </c>
      <c r="LX35" t="n">
        <v>0</v>
      </c>
      <c r="LY35" t="n">
        <v>30</v>
      </c>
      <c r="LZ35" t="n">
        <v>0</v>
      </c>
      <c r="MA35" t="n">
        <v>0</v>
      </c>
      <c r="MB35" t="inlineStr">
        <is>
          <t>Tidak</t>
        </is>
      </c>
      <c r="MC35" t="n">
        <v>0</v>
      </c>
      <c r="MD35" t="n">
        <v>0</v>
      </c>
      <c r="ME35" t="n">
        <v>60</v>
      </c>
      <c r="MF35" t="n">
        <v>30</v>
      </c>
      <c r="MG35" t="n">
        <v>0</v>
      </c>
      <c r="MH35" t="n">
        <v>0</v>
      </c>
      <c r="MI35" t="n">
        <v/>
      </c>
      <c r="MJ35" t="n">
        <v/>
      </c>
      <c r="MK35" t="n">
        <v/>
      </c>
      <c r="ML35" t="n">
        <v/>
      </c>
      <c r="MM35" t="n">
        <v/>
      </c>
      <c r="MN35" t="n">
        <v/>
      </c>
      <c r="MO35" t="n">
        <v/>
      </c>
      <c r="MP35" t="n">
        <v/>
      </c>
      <c r="MQ35" t="n">
        <v/>
      </c>
      <c r="MR35" t="inlineStr">
        <is>
          <t>Tidak ada waktu yang dihemat</t>
        </is>
      </c>
      <c r="MS35" t="n">
        <v/>
      </c>
      <c r="MT35" t="inlineStr">
        <is>
          <t>Tidak ada waktu yang dihemat</t>
        </is>
      </c>
      <c r="MU35" t="inlineStr">
        <is>
          <t>Tidak</t>
        </is>
      </c>
      <c r="MV35" t="n">
        <v/>
      </c>
      <c r="MW35" t="n">
        <v/>
      </c>
      <c r="MX35" t="n">
        <v/>
      </c>
      <c r="MY35" t="n">
        <v/>
      </c>
      <c r="MZ35" t="n">
        <v/>
      </c>
      <c r="NA35" t="n">
        <v/>
      </c>
      <c r="NB35" t="n">
        <v/>
      </c>
      <c r="NC35" t="n">
        <v/>
      </c>
      <c r="ND35" t="n">
        <v/>
      </c>
      <c r="NE35" t="n">
        <v/>
      </c>
      <c r="NF35" t="n">
        <v/>
      </c>
      <c r="NG35" t="n">
        <v/>
      </c>
      <c r="NH35" t="n">
        <v/>
      </c>
      <c r="NI35" t="n">
        <v/>
      </c>
      <c r="NJ35" t="n">
        <v/>
      </c>
      <c r="NK35" t="n">
        <v/>
      </c>
      <c r="NL35" t="inlineStr">
        <is>
          <t>Ya</t>
        </is>
      </c>
      <c r="NM35" t="inlineStr">
        <is>
          <t>100% dana hibah</t>
        </is>
      </c>
      <c r="NN35" t="inlineStr">
        <is>
          <t>0 (100% sumber pembiayaan dari hibah)</t>
        </is>
      </c>
      <c r="NO35" t="inlineStr">
        <is>
          <t>Pemerintah</t>
        </is>
      </c>
      <c r="NP35" t="n">
        <v/>
      </c>
      <c r="NQ35" t="n">
        <v/>
      </c>
      <c r="NR35" t="n">
        <v/>
      </c>
      <c r="NS35" t="n">
        <v/>
      </c>
      <c r="NT35" t="n">
        <v/>
      </c>
      <c r="NU35" t="n">
        <v/>
      </c>
      <c r="NV35" t="n">
        <v/>
      </c>
      <c r="NW35" t="n">
        <v/>
      </c>
      <c r="NX35" t="inlineStr">
        <is>
          <t>Sedikit meningkat</t>
        </is>
      </c>
      <c r="NY35" t="n">
        <v>60</v>
      </c>
      <c r="NZ35" t="n">
        <v>0</v>
      </c>
      <c r="OA35" t="n">
        <v>0</v>
      </c>
      <c r="OB35" t="n">
        <v>30</v>
      </c>
      <c r="OC35" t="n">
        <v>0</v>
      </c>
      <c r="OD35" t="n">
        <v>0</v>
      </c>
      <c r="OE35" t="inlineStr">
        <is>
          <t>Lebih baik</t>
        </is>
      </c>
      <c r="OF35" t="inlineStr">
        <is>
          <t>Sama saja (tidak ada perbedaan waktu memasak MAUPUN rasa/bau makanan bila dibandingkan penggunaan sebelumnya)</t>
        </is>
      </c>
      <c r="OG35" t="inlineStr">
        <is>
          <t>Ya</t>
        </is>
      </c>
      <c r="OH35" t="n">
        <v>0</v>
      </c>
      <c r="OI35" t="n">
        <v>3</v>
      </c>
      <c r="OJ35" t="n">
        <v>0</v>
      </c>
      <c r="OK35" t="n">
        <v>0</v>
      </c>
      <c r="OL35" t="n">
        <v>0</v>
      </c>
      <c r="OM35" t="n">
        <v>0</v>
      </c>
      <c r="ON35" t="n">
        <v>0</v>
      </c>
      <c r="OO35" t="n">
        <v>0</v>
      </c>
      <c r="OP35" t="inlineStr">
        <is>
          <t>Sapi perah</t>
        </is>
      </c>
      <c r="OQ35" t="n">
        <v>0</v>
      </c>
      <c r="OR35" t="n">
        <v>1</v>
      </c>
      <c r="OS35" t="n">
        <v>0</v>
      </c>
      <c r="OT35" t="n">
        <v>0</v>
      </c>
      <c r="OU35" t="n">
        <v>0</v>
      </c>
      <c r="OV35" t="n">
        <v>0</v>
      </c>
      <c r="OW35" t="n">
        <v>0</v>
      </c>
      <c r="OX35" t="n">
        <v>0</v>
      </c>
      <c r="OY35" t="n">
        <v>0</v>
      </c>
      <c r="OZ35" t="inlineStr">
        <is>
          <t>Sapi perah</t>
        </is>
      </c>
      <c r="PA35" t="n">
        <v>0</v>
      </c>
      <c r="PB35" t="n">
        <v>1</v>
      </c>
      <c r="PC35" t="n">
        <v>0</v>
      </c>
      <c r="PD35" t="n">
        <v>0</v>
      </c>
      <c r="PE35" t="n">
        <v>0</v>
      </c>
      <c r="PF35" t="n">
        <v>0</v>
      </c>
      <c r="PG35" t="n">
        <v>0</v>
      </c>
      <c r="PH35" t="n">
        <v>0</v>
      </c>
      <c r="PI35" t="n">
        <v>0</v>
      </c>
      <c r="PJ35" t="inlineStr">
        <is>
          <t>Tidak ada</t>
        </is>
      </c>
      <c r="PK35" t="n">
        <v>0</v>
      </c>
      <c r="PL35" t="n">
        <v>0</v>
      </c>
      <c r="PM35" t="n">
        <v>0</v>
      </c>
      <c r="PN35" t="n">
        <v>0</v>
      </c>
      <c r="PO35" t="n">
        <v>0</v>
      </c>
      <c r="PP35" t="n">
        <v>0</v>
      </c>
      <c r="PQ35" t="n">
        <v>0</v>
      </c>
      <c r="PR35" t="n">
        <v>0</v>
      </c>
      <c r="PS35" t="n">
        <v>1</v>
      </c>
      <c r="PT35" t="n">
        <v/>
      </c>
      <c r="PU35" t="n">
        <v/>
      </c>
      <c r="PV35" t="n">
        <v/>
      </c>
      <c r="PW35" t="n">
        <v/>
      </c>
      <c r="PX35" t="n">
        <v/>
      </c>
      <c r="PY35" t="n">
        <v/>
      </c>
      <c r="PZ35" t="n">
        <v/>
      </c>
      <c r="QA35" t="n">
        <v/>
      </c>
      <c r="QB35" t="n">
        <v/>
      </c>
      <c r="QC35" t="n">
        <v/>
      </c>
      <c r="QD35" t="n">
        <v/>
      </c>
      <c r="QE35" t="inlineStr">
        <is>
          <t>1-Disebarkan ke lahan terbuka 2-Dibuang ke sungai</t>
        </is>
      </c>
      <c r="QF35" t="n">
        <v>0</v>
      </c>
      <c r="QG35" t="n">
        <v>0</v>
      </c>
      <c r="QH35" t="n">
        <v>0</v>
      </c>
      <c r="QI35" t="n">
        <v>0</v>
      </c>
      <c r="QJ35" t="n">
        <v>0</v>
      </c>
      <c r="QK35" t="n">
        <v>1</v>
      </c>
      <c r="QL35" t="n">
        <v>1</v>
      </c>
      <c r="QM35" t="n">
        <v>0</v>
      </c>
      <c r="QN35" t="n">
        <v>0</v>
      </c>
      <c r="QO35" t="n">
        <v/>
      </c>
      <c r="QP35" t="n">
        <v/>
      </c>
      <c r="QQ35" t="n">
        <v/>
      </c>
      <c r="QR35" t="n">
        <v/>
      </c>
      <c r="QS35" t="n">
        <v/>
      </c>
      <c r="QT35" t="n">
        <v/>
      </c>
      <c r="QU35" t="n">
        <v/>
      </c>
      <c r="QV35" t="n">
        <v/>
      </c>
      <c r="QW35" t="n">
        <v/>
      </c>
      <c r="QX35" t="n">
        <v/>
      </c>
      <c r="QY35" t="n">
        <v/>
      </c>
      <c r="QZ35" t="n">
        <v/>
      </c>
      <c r="RA35" t="n">
        <v/>
      </c>
      <c r="RB35" t="n">
        <v/>
      </c>
      <c r="RC35" t="n">
        <v/>
      </c>
      <c r="RD35" t="n">
        <v/>
      </c>
      <c r="RE35" t="n">
        <v/>
      </c>
      <c r="RF35" t="n">
        <v/>
      </c>
      <c r="RG35" t="n">
        <v/>
      </c>
      <c r="RH35" t="n">
        <v/>
      </c>
      <c r="RI35" t="n">
        <v/>
      </c>
      <c r="RJ35" t="n">
        <v/>
      </c>
      <c r="RK35" t="n">
        <v/>
      </c>
      <c r="RL35" t="n">
        <v/>
      </c>
      <c r="RM35" t="n">
        <v/>
      </c>
      <c r="RN35" t="n">
        <v/>
      </c>
      <c r="RO35" t="n">
        <v/>
      </c>
      <c r="RP35" t="n">
        <v/>
      </c>
      <c r="RQ35" t="n">
        <v/>
      </c>
      <c r="RR35" t="n">
        <v/>
      </c>
      <c r="RS35" t="n">
        <v/>
      </c>
      <c r="RT35" t="n">
        <v/>
      </c>
      <c r="RU35" t="n">
        <v/>
      </c>
      <c r="RV35" t="n">
        <v/>
      </c>
      <c r="RW35" t="n">
        <v/>
      </c>
      <c r="RX35" t="n">
        <v/>
      </c>
      <c r="RY35" t="n">
        <v/>
      </c>
      <c r="RZ35" t="n">
        <v/>
      </c>
      <c r="SA35" t="n">
        <v/>
      </c>
      <c r="SB35" t="n">
        <v/>
      </c>
      <c r="SC35" t="n">
        <v/>
      </c>
      <c r="SD35" t="n">
        <v/>
      </c>
      <c r="SE35" t="n">
        <v/>
      </c>
      <c r="SF35" t="n">
        <v/>
      </c>
      <c r="SG35" t="n">
        <v/>
      </c>
      <c r="SH35" t="n">
        <v/>
      </c>
      <c r="SI35" t="n">
        <v/>
      </c>
      <c r="SJ35" t="n">
        <v/>
      </c>
      <c r="SK35" t="n">
        <v/>
      </c>
      <c r="SL35" t="n">
        <v/>
      </c>
      <c r="SM35" t="n">
        <v/>
      </c>
      <c r="SN35" t="n">
        <v/>
      </c>
      <c r="SO35" t="n">
        <v/>
      </c>
      <c r="SP35" t="n">
        <v/>
      </c>
      <c r="SQ35" t="n">
        <v/>
      </c>
      <c r="SR35" t="n">
        <v/>
      </c>
      <c r="SS35" t="n">
        <v/>
      </c>
      <c r="ST35" t="n">
        <v/>
      </c>
      <c r="SU35" t="n">
        <v/>
      </c>
      <c r="SV35" t="n">
        <v/>
      </c>
      <c r="SW35" t="n">
        <v/>
      </c>
      <c r="SX35" t="n">
        <v/>
      </c>
      <c r="SY35" t="n">
        <v/>
      </c>
      <c r="SZ35" t="n">
        <v>3</v>
      </c>
      <c r="TA35" t="n">
        <v/>
      </c>
      <c r="TB35" t="n">
        <v/>
      </c>
      <c r="TC35" t="n">
        <v/>
      </c>
      <c r="TD35" t="n">
        <v/>
      </c>
      <c r="TE35" t="n">
        <v/>
      </c>
      <c r="TF35" t="n">
        <v/>
      </c>
      <c r="TG35" t="n">
        <v/>
      </c>
      <c r="TH35" t="n">
        <v/>
      </c>
      <c r="TI35" t="n">
        <v/>
      </c>
      <c r="TJ35" t="n">
        <v/>
      </c>
      <c r="TK35" t="n">
        <v/>
      </c>
      <c r="TL35" t="n">
        <v/>
      </c>
      <c r="TM35" t="n">
        <v/>
      </c>
      <c r="TN35" t="n">
        <v/>
      </c>
      <c r="TO35" t="n">
        <v/>
      </c>
      <c r="TP35" t="n">
        <v/>
      </c>
      <c r="TQ35" t="n">
        <v/>
      </c>
      <c r="TR35" t="n">
        <v/>
      </c>
      <c r="TS35" t="n">
        <v/>
      </c>
      <c r="TT35" t="n">
        <v/>
      </c>
      <c r="TU35" t="n">
        <v/>
      </c>
      <c r="TV35" t="n">
        <v/>
      </c>
      <c r="TW35" t="n">
        <v/>
      </c>
      <c r="TX35" t="n">
        <v/>
      </c>
      <c r="TY35" t="n">
        <v/>
      </c>
      <c r="TZ35" t="n">
        <v/>
      </c>
      <c r="UA35" t="n">
        <v/>
      </c>
      <c r="UB35" t="n">
        <v/>
      </c>
      <c r="UC35" t="n">
        <v/>
      </c>
      <c r="UD35" t="n">
        <v/>
      </c>
      <c r="UE35" t="n">
        <v/>
      </c>
      <c r="UF35" t="n">
        <v/>
      </c>
      <c r="UG35" t="n">
        <v/>
      </c>
      <c r="UH35" t="n">
        <v/>
      </c>
      <c r="UI35" t="n">
        <v/>
      </c>
      <c r="UJ35" t="n">
        <v/>
      </c>
      <c r="UK35" t="n">
        <v/>
      </c>
      <c r="UL35" t="n">
        <v/>
      </c>
      <c r="UM35" t="n">
        <v/>
      </c>
      <c r="UN35" t="n">
        <v/>
      </c>
      <c r="UO35" t="n">
        <v/>
      </c>
      <c r="UP35" t="n">
        <v/>
      </c>
      <c r="UQ35" t="n">
        <v/>
      </c>
      <c r="UR35" t="n">
        <v/>
      </c>
      <c r="US35" t="n">
        <v/>
      </c>
      <c r="UT35" t="n">
        <v/>
      </c>
      <c r="UU35" t="n">
        <v/>
      </c>
      <c r="UV35" t="inlineStr">
        <is>
          <t>Pemberian pakan di kandang</t>
        </is>
      </c>
      <c r="UW35" t="n">
        <v/>
      </c>
      <c r="UX35" t="n">
        <v/>
      </c>
      <c r="UY35" t="n">
        <v/>
      </c>
      <c r="UZ35" t="n">
        <v/>
      </c>
      <c r="VA35" t="n">
        <v/>
      </c>
      <c r="VB35" t="n">
        <v/>
      </c>
      <c r="VC35" t="n">
        <v/>
      </c>
      <c r="VD35" t="inlineStr">
        <is>
          <t>Sangat jarang (&gt;1 bulan sekali)</t>
        </is>
      </c>
      <c r="VE35" t="n">
        <v/>
      </c>
      <c r="VF35" t="n">
        <v/>
      </c>
      <c r="VG35" t="n">
        <v/>
      </c>
      <c r="VH35" t="n">
        <v/>
      </c>
      <c r="VI35" t="n">
        <v/>
      </c>
      <c r="VJ35" t="n">
        <v/>
      </c>
      <c r="VK35" t="n">
        <v/>
      </c>
      <c r="VL35" t="inlineStr">
        <is>
          <t>Sangat sering (&gt;1 kali sehari)</t>
        </is>
      </c>
      <c r="VM35" t="n">
        <v/>
      </c>
      <c r="VN35" t="n">
        <v/>
      </c>
      <c r="VO35" t="n">
        <v/>
      </c>
      <c r="VP35" t="n">
        <v/>
      </c>
      <c r="VQ35" t="n">
        <v/>
      </c>
      <c r="VR35" t="n">
        <v/>
      </c>
      <c r="VS35" t="n">
        <v/>
      </c>
      <c r="VT35" t="n">
        <v/>
      </c>
      <c r="VU35" t="n">
        <v/>
      </c>
      <c r="VV35" t="n">
        <v/>
      </c>
      <c r="VW35" t="n">
        <v/>
      </c>
      <c r="VX35" t="n">
        <v/>
      </c>
      <c r="VY35" t="n">
        <v/>
      </c>
      <c r="VZ35" t="n">
        <v/>
      </c>
      <c r="WA35" t="n">
        <v/>
      </c>
      <c r="WB35" t="n">
        <v/>
      </c>
      <c r="WC35" t="n">
        <v/>
      </c>
      <c r="WD35" t="n">
        <v/>
      </c>
      <c r="WE35" t="n">
        <v/>
      </c>
      <c r="WF35" t="inlineStr">
        <is>
          <t>6-Digester biogas</t>
        </is>
      </c>
      <c r="WG35" t="n">
        <v>0</v>
      </c>
      <c r="WH35" t="n">
        <v>0</v>
      </c>
      <c r="WI35" t="n">
        <v>0</v>
      </c>
      <c r="WJ35" t="n">
        <v>0</v>
      </c>
      <c r="WK35" t="n">
        <v>0</v>
      </c>
      <c r="WL35" t="n">
        <v>0</v>
      </c>
      <c r="WM35" t="n">
        <v>0</v>
      </c>
      <c r="WN35" t="n">
        <v>0</v>
      </c>
      <c r="WO35" t="n">
        <v>0</v>
      </c>
      <c r="WP35" t="n">
        <v>1</v>
      </c>
      <c r="WQ35" t="n">
        <v>0</v>
      </c>
      <c r="WR35" t="n">
        <v>0</v>
      </c>
      <c r="WS35" t="n">
        <v/>
      </c>
      <c r="WT35" t="n">
        <v/>
      </c>
      <c r="WU35" t="n">
        <v/>
      </c>
      <c r="WV35" t="n">
        <v/>
      </c>
      <c r="WW35" t="n">
        <v/>
      </c>
      <c r="WX35" t="n">
        <v/>
      </c>
      <c r="WY35" t="n">
        <v/>
      </c>
      <c r="WZ35" t="n">
        <v/>
      </c>
      <c r="XA35" t="n">
        <v/>
      </c>
      <c r="XB35" t="n">
        <v/>
      </c>
      <c r="XC35" t="n">
        <v/>
      </c>
      <c r="XD35" t="n">
        <v/>
      </c>
      <c r="XE35" t="n">
        <v/>
      </c>
      <c r="XF35" t="n">
        <v/>
      </c>
      <c r="XG35" t="n">
        <v/>
      </c>
      <c r="XH35" t="n">
        <v/>
      </c>
      <c r="XI35" t="n">
        <v/>
      </c>
      <c r="XJ35" t="n">
        <v/>
      </c>
      <c r="XK35" t="n">
        <v/>
      </c>
      <c r="XL35" t="n">
        <v/>
      </c>
      <c r="XM35" t="n">
        <v/>
      </c>
      <c r="XN35" t="n">
        <v/>
      </c>
      <c r="XO35" t="n">
        <v/>
      </c>
      <c r="XP35" t="n">
        <v/>
      </c>
      <c r="XQ35" t="n">
        <v/>
      </c>
      <c r="XR35" t="n">
        <v/>
      </c>
      <c r="XS35" t="n">
        <v/>
      </c>
      <c r="XT35" t="n">
        <v/>
      </c>
      <c r="XU35" t="n">
        <v/>
      </c>
      <c r="XV35" t="n">
        <v/>
      </c>
      <c r="XW35" t="n">
        <v/>
      </c>
      <c r="XX35" t="n">
        <v/>
      </c>
      <c r="XY35" t="n">
        <v/>
      </c>
      <c r="XZ35" t="n">
        <v/>
      </c>
      <c r="YA35" t="n">
        <v/>
      </c>
      <c r="YB35" t="n">
        <v/>
      </c>
      <c r="YC35" t="n">
        <v/>
      </c>
      <c r="YD35" t="n">
        <v/>
      </c>
      <c r="YE35" t="n">
        <v/>
      </c>
      <c r="YF35" t="n">
        <v/>
      </c>
      <c r="YG35" t="n">
        <v/>
      </c>
      <c r="YH35" t="n">
        <v/>
      </c>
      <c r="YI35" t="n">
        <v/>
      </c>
      <c r="YJ35" t="n">
        <v/>
      </c>
      <c r="YK35" t="n">
        <v/>
      </c>
      <c r="YL35" t="n">
        <v/>
      </c>
      <c r="YM35" t="n">
        <v/>
      </c>
      <c r="YN35" t="n">
        <v/>
      </c>
      <c r="YO35" t="n">
        <v/>
      </c>
      <c r="YP35" t="n">
        <v/>
      </c>
      <c r="YQ35" t="n">
        <v/>
      </c>
      <c r="YR35" t="n">
        <v/>
      </c>
      <c r="YS35" t="n">
        <v/>
      </c>
      <c r="YT35" t="n">
        <v/>
      </c>
      <c r="YU35" t="n">
        <v/>
      </c>
      <c r="YV35" t="n">
        <v/>
      </c>
      <c r="YW35" t="n">
        <v/>
      </c>
      <c r="YX35" t="n">
        <v/>
      </c>
      <c r="YY35" t="n">
        <v/>
      </c>
      <c r="YZ35" t="n">
        <v/>
      </c>
      <c r="ZA35" t="n">
        <v/>
      </c>
      <c r="ZB35" t="n">
        <v/>
      </c>
      <c r="ZC35" t="n">
        <v/>
      </c>
      <c r="ZD35" t="n">
        <v/>
      </c>
      <c r="ZE35" t="n">
        <v/>
      </c>
      <c r="ZF35" t="n">
        <v/>
      </c>
      <c r="ZG35" t="n">
        <v/>
      </c>
      <c r="ZH35" t="n">
        <v/>
      </c>
      <c r="ZI35" t="n">
        <v/>
      </c>
      <c r="ZJ35" t="n">
        <v/>
      </c>
      <c r="ZK35" t="n">
        <v/>
      </c>
      <c r="ZL35" t="n">
        <v/>
      </c>
      <c r="ZM35" t="n">
        <v/>
      </c>
      <c r="ZN35" t="n">
        <v/>
      </c>
      <c r="ZO35" t="n">
        <v>100</v>
      </c>
      <c r="ZP35" t="n">
        <v/>
      </c>
      <c r="ZQ35" t="n">
        <v/>
      </c>
      <c r="ZR35" t="n">
        <v/>
      </c>
      <c r="ZS35" t="n">
        <v/>
      </c>
      <c r="ZT35" t="n">
        <v/>
      </c>
      <c r="ZU35" t="n">
        <v/>
      </c>
      <c r="ZV35" t="n">
        <v/>
      </c>
      <c r="ZW35" t="n">
        <v>3</v>
      </c>
      <c r="ZX35" t="n">
        <v/>
      </c>
      <c r="ZY35" t="n">
        <v/>
      </c>
      <c r="ZZ35" t="n">
        <v/>
      </c>
      <c r="AAA35" t="n">
        <v/>
      </c>
      <c r="AAB35" t="n">
        <v/>
      </c>
      <c r="AAC35" t="n">
        <v/>
      </c>
      <c r="AAD35" t="n">
        <v/>
      </c>
      <c r="AAE35" t="inlineStr">
        <is>
          <t>Pakan segar (misal: rumput)</t>
        </is>
      </c>
      <c r="AAF35" t="n">
        <v/>
      </c>
      <c r="AAG35" t="n">
        <v/>
      </c>
      <c r="AAH35" t="n">
        <v/>
      </c>
      <c r="AAI35" t="n">
        <v/>
      </c>
      <c r="AAJ35" t="n">
        <v/>
      </c>
      <c r="AAK35" t="n">
        <v/>
      </c>
      <c r="AAL35" t="inlineStr">
        <is>
          <t>Ya</t>
        </is>
      </c>
      <c r="AAM35" t="inlineStr">
        <is>
          <t>Cair</t>
        </is>
      </c>
      <c r="AAN35" t="n">
        <v>0</v>
      </c>
      <c r="AAO35" t="n">
        <v>1</v>
      </c>
      <c r="AAP35" t="n">
        <v>20</v>
      </c>
      <c r="AAQ35" t="n">
        <v/>
      </c>
      <c r="AAR35" t="inlineStr">
        <is>
          <t>Ya</t>
        </is>
      </c>
      <c r="AAS35" t="inlineStr">
        <is>
          <t>Mengetahui</t>
        </is>
      </c>
      <c r="AAT35" t="inlineStr">
        <is>
          <t>Digunakan untuk pupuk di lahan pertanian sendiri</t>
        </is>
      </c>
      <c r="AAU35" t="n">
        <v>1</v>
      </c>
      <c r="AAV35" t="n">
        <v>0</v>
      </c>
      <c r="AAW35" t="n">
        <v>0</v>
      </c>
      <c r="AAX35" t="n">
        <v>0</v>
      </c>
      <c r="AAY35" t="n">
        <v>0</v>
      </c>
      <c r="AAZ35" t="n">
        <v>0</v>
      </c>
      <c r="ABA35" t="n">
        <v>0</v>
      </c>
      <c r="ABB35" t="inlineStr">
        <is>
          <t>Pupuk cair untuk tanaman</t>
        </is>
      </c>
      <c r="ABC35" t="n">
        <v>1</v>
      </c>
      <c r="ABD35" t="n">
        <v>0</v>
      </c>
      <c r="ABE35" t="n">
        <v>0</v>
      </c>
      <c r="ABF35" t="n">
        <v>0</v>
      </c>
      <c r="ABG35" t="n">
        <v>0</v>
      </c>
      <c r="ABH35" t="n">
        <v/>
      </c>
      <c r="ABI35" t="n">
        <v/>
      </c>
      <c r="ABJ35" t="n">
        <v/>
      </c>
      <c r="ABK35" t="n">
        <v/>
      </c>
      <c r="ABL35" t="n">
        <v/>
      </c>
      <c r="ABM35" t="n">
        <v/>
      </c>
      <c r="ABN35" t="n">
        <v/>
      </c>
      <c r="ABO35" t="n">
        <v/>
      </c>
      <c r="ABP35" t="n">
        <v/>
      </c>
      <c r="ABQ35" t="inlineStr">
        <is>
          <t>Tomat</t>
        </is>
      </c>
      <c r="ABR35" t="inlineStr">
        <is>
          <t>Cukup (2 minggu sekali)</t>
        </is>
      </c>
      <c r="ABS35" t="n">
        <v>1400</v>
      </c>
      <c r="ABT35" t="n">
        <v/>
      </c>
      <c r="ABU35" t="n">
        <v>20</v>
      </c>
      <c r="ABV35" t="n">
        <v>0</v>
      </c>
      <c r="ABW35" t="inlineStr">
        <is>
          <t>NPK</t>
        </is>
      </c>
      <c r="ABX35" t="n">
        <v/>
      </c>
      <c r="ABY35" t="n">
        <v>50</v>
      </c>
      <c r="ABZ35" t="n">
        <v>16000</v>
      </c>
      <c r="ACA35" t="n">
        <v>20</v>
      </c>
      <c r="ACB35" t="n">
        <v>16000</v>
      </c>
      <c r="ACC35" t="n">
        <v>3000</v>
      </c>
      <c r="ACD35" t="n">
        <v>3500</v>
      </c>
      <c r="ACE35" t="inlineStr">
        <is>
          <t>Ya</t>
        </is>
      </c>
      <c r="ACF35" t="inlineStr">
        <is>
          <t>Cukup meningkat</t>
        </is>
      </c>
      <c r="ACG35" t="inlineStr">
        <is>
          <t>Cukup meningkat</t>
        </is>
      </c>
      <c r="ACH35" t="inlineStr">
        <is>
          <t>Cukup meningkat</t>
        </is>
      </c>
      <c r="ACI35" t="n">
        <v/>
      </c>
      <c r="ACJ35" t="n">
        <v/>
      </c>
      <c r="ACK35" t="n">
        <v/>
      </c>
      <c r="ACL35" t="n">
        <v/>
      </c>
      <c r="ACM35" t="n">
        <v/>
      </c>
      <c r="ACN35" t="n">
        <v/>
      </c>
      <c r="ACO35" t="n">
        <v/>
      </c>
      <c r="ACP35" t="n">
        <v/>
      </c>
      <c r="ACQ35" t="n">
        <v/>
      </c>
      <c r="ACR35" t="n">
        <v/>
      </c>
      <c r="ACS35" t="n">
        <v/>
      </c>
      <c r="ACT35" t="inlineStr">
        <is>
          <t>Tidak</t>
        </is>
      </c>
      <c r="ACU35" t="inlineStr">
        <is>
          <t>Manfaat besar dan membantu kehidupan sehari-hari</t>
        </is>
      </c>
      <c r="ACV35" t="inlineStr">
        <is>
          <t>Sama saja</t>
        </is>
      </c>
      <c r="ACW35" t="inlineStr">
        <is>
          <t>Anggota keluarga - Perempuan dewasa</t>
        </is>
      </c>
      <c r="ACX35" t="inlineStr">
        <is>
          <t>Netral/tidak tahu</t>
        </is>
      </c>
      <c r="ACY35" t="inlineStr">
        <is>
          <t>Anggota keluarga - Laki-laki dewasa Anggota keluarga - Anak-anak</t>
        </is>
      </c>
      <c r="ACZ35" t="n">
        <v>1</v>
      </c>
      <c r="ADA35" t="n">
        <v>0</v>
      </c>
      <c r="ADB35" t="n">
        <v>1</v>
      </c>
      <c r="ADC35" t="n">
        <v>0</v>
      </c>
      <c r="ADD35" t="inlineStr">
        <is>
          <t>Sangat puas</t>
        </is>
      </c>
      <c r="ADE35" t="inlineStr">
        <is>
          <t>Puas</t>
        </is>
      </c>
      <c r="ADF35" t="inlineStr">
        <is>
          <t>Puas</t>
        </is>
      </c>
      <c r="ADG35" t="inlineStr">
        <is>
          <t>Puas</t>
        </is>
      </c>
      <c r="ADH35" t="inlineStr">
        <is>
          <t>Tidak</t>
        </is>
      </c>
      <c r="ADI35" t="n">
        <v/>
      </c>
      <c r="ADJ35" t="inlineStr">
        <is>
          <t>Puas</t>
        </is>
      </c>
      <c r="ADK35" t="n">
        <v/>
      </c>
      <c r="ADL35" t="n">
        <v/>
      </c>
      <c r="ADM35" t="n">
        <v/>
      </c>
      <c r="ADN35" t="n">
        <v/>
      </c>
      <c r="ADO35" t="n">
        <v/>
      </c>
      <c r="ADP35" t="n">
        <v/>
      </c>
      <c r="ADQ35" t="n">
        <v/>
      </c>
      <c r="ADR35" t="n">
        <v/>
      </c>
      <c r="ADS35" t="n">
        <v/>
      </c>
      <c r="ADT35" t="n">
        <v/>
      </c>
      <c r="ADU35" t="inlineStr">
        <is>
          <t>Menghubungi CPO atau pendamping Dibiarkan saja</t>
        </is>
      </c>
      <c r="ADV35" t="n">
        <v>0</v>
      </c>
      <c r="ADW35" t="n">
        <v>0</v>
      </c>
      <c r="ADX35" t="n">
        <v>0</v>
      </c>
      <c r="ADY35" t="n">
        <v>0</v>
      </c>
      <c r="ADZ35" t="n">
        <v>1</v>
      </c>
      <c r="AEA35" t="n">
        <v>0</v>
      </c>
      <c r="AEB35" t="n">
        <v>1</v>
      </c>
      <c r="AEC35" t="n">
        <v>0</v>
      </c>
      <c r="AED35" t="n">
        <v/>
      </c>
      <c r="AEE35" t="inlineStr">
        <is>
          <t>Laki-laki dewasa</t>
        </is>
      </c>
      <c r="AEF35" t="n">
        <v/>
      </c>
      <c r="AEG35" t="inlineStr">
        <is>
          <t>Menghubungi melalui rekan</t>
        </is>
      </c>
      <c r="AEH35" t="n">
        <v/>
      </c>
      <c r="AEI35" t="inlineStr">
        <is>
          <t>Tidak</t>
        </is>
      </c>
      <c r="AEJ35" t="inlineStr">
        <is>
          <t>Kadang-kadang</t>
        </is>
      </c>
      <c r="AEK35" t="inlineStr">
        <is>
          <t>Pengurangan pengeluaran rumah tangga (bahan bakar minyak, pupuk, dll.) Lebih aman</t>
        </is>
      </c>
      <c r="AEL35" t="n">
        <v>1</v>
      </c>
      <c r="AEM35" t="n">
        <v>0</v>
      </c>
      <c r="AEN35" t="n">
        <v>0</v>
      </c>
      <c r="AEO35" t="n">
        <v>0</v>
      </c>
      <c r="AEP35" t="n">
        <v>1</v>
      </c>
      <c r="AEQ35" t="n">
        <v>0</v>
      </c>
      <c r="AER35" t="n">
        <v>0</v>
      </c>
      <c r="AES35" t="n">
        <v>0</v>
      </c>
      <c r="AET35" t="n">
        <v>0</v>
      </c>
      <c r="AEU35" t="n">
        <v>0</v>
      </c>
      <c r="AEV35" t="n">
        <v>0</v>
      </c>
      <c r="AEW35" t="n">
        <v>0</v>
      </c>
      <c r="AEX35" t="n">
        <v/>
      </c>
      <c r="AEY35" t="inlineStr">
        <is>
          <t>Memasak lebih aman</t>
        </is>
      </c>
      <c r="AEZ35" t="n">
        <v/>
      </c>
      <c r="AFA35" t="inlineStr">
        <is>
          <t>Tetangga / teman / saudara</t>
        </is>
      </c>
      <c r="AFB35" t="n">
        <v/>
      </c>
      <c r="AFC35" t="inlineStr">
        <is>
          <t>Nana Sujana-Digester 2026-03-02-12_5_50.jpeg</t>
        </is>
      </c>
      <c r="AFD35" t="inlineStr">
        <is>
          <t>https://kf.kobotoolbox.org/api/v2/assets/avstPQqLr3Ab3ZdcVTXZ6f/data/685597493/attachments/attqwBrK4uVKGwqsSDWF3XPV/</t>
        </is>
      </c>
      <c r="AFE35" t="inlineStr">
        <is>
          <t>Nana Sujana Cisarua-konvensasi2026-03-02-12_6_22.jpeg</t>
        </is>
      </c>
      <c r="AFF35" t="inlineStr">
        <is>
          <t>https://kf.kobotoolbox.org/api/v2/assets/avstPQqLr3Ab3ZdcVTXZ6f/data/685597493/attachments/attNa5GKCLs3go4hQrxjj8rL/</t>
        </is>
      </c>
      <c r="AFG35" t="inlineStr">
        <is>
          <t>Aep</t>
        </is>
      </c>
      <c r="AFH35" t="n">
        <v/>
      </c>
      <c r="AFI35" t="n">
        <v/>
      </c>
    </row>
    <row r="36">
      <c r="A36" s="93" t="n">
        <v>46079</v>
      </c>
      <c r="B36" s="93" t="n">
        <v>46085</v>
      </c>
      <c r="C36" t="inlineStr">
        <is>
          <t>aep</t>
        </is>
      </c>
      <c r="D36" t="inlineStr">
        <is>
          <t>nana supriatna</t>
        </is>
      </c>
      <c r="E36" t="n">
        <v>81363001546</v>
      </c>
      <c r="F36" t="inlineStr">
        <is>
          <t>-6.787228 107.585415 0 0</t>
        </is>
      </c>
      <c r="G36" t="n">
        <v>-6.787228</v>
      </c>
      <c r="H36" t="n">
        <v>107.585415</v>
      </c>
      <c r="I36" t="n">
        <v>0</v>
      </c>
      <c r="J36" t="n">
        <v>0</v>
      </c>
      <c r="K36" t="inlineStr">
        <is>
          <t>-6.787228, 107.585415.</t>
        </is>
      </c>
      <c r="L36" t="inlineStr">
        <is>
          <t>-6.787196 107.585423 0 0</t>
        </is>
      </c>
      <c r="M36" t="n">
        <v>-6.787196</v>
      </c>
      <c r="N36" t="n">
        <v>107.585423</v>
      </c>
      <c r="O36" t="n">
        <v>0</v>
      </c>
      <c r="P36" t="n">
        <v>0</v>
      </c>
      <c r="Q36" t="inlineStr">
        <is>
          <t>-6.787196, 107.585423.</t>
        </is>
      </c>
      <c r="R36" t="inlineStr">
        <is>
          <t>Jawa Barat</t>
        </is>
      </c>
      <c r="S36" t="n">
        <v>0</v>
      </c>
      <c r="T36" t="n">
        <v>0</v>
      </c>
      <c r="U36" t="n">
        <v>1</v>
      </c>
      <c r="V36" t="n">
        <v>0</v>
      </c>
      <c r="W36" t="n">
        <v>0</v>
      </c>
      <c r="X36" t="n">
        <v>0</v>
      </c>
      <c r="Y36" t="n">
        <v>0</v>
      </c>
      <c r="Z36" t="n">
        <v>0</v>
      </c>
      <c r="AA36" t="n">
        <v>0</v>
      </c>
      <c r="AB36" t="n">
        <v>0</v>
      </c>
      <c r="AC36" t="inlineStr">
        <is>
          <t>BANDUNGBARAT</t>
        </is>
      </c>
      <c r="AD36" t="inlineStr">
        <is>
          <t>PARONGPONG</t>
        </is>
      </c>
      <c r="AE36" t="inlineStr">
        <is>
          <t>KARYAWANGI</t>
        </is>
      </c>
      <c r="AF36" t="inlineStr">
        <is>
          <t>CV. DELTA CIPTA SENTOSA</t>
        </is>
      </c>
      <c r="AG36" t="inlineStr">
        <is>
          <t>DCP0069</t>
        </is>
      </c>
      <c r="AH36" t="n">
        <v>2</v>
      </c>
      <c r="AI36" t="inlineStr">
        <is>
          <t>VPA2</t>
        </is>
      </c>
      <c r="AJ36" t="inlineStr">
        <is>
          <t>Aktif</t>
        </is>
      </c>
      <c r="AK36" t="n">
        <v>56</v>
      </c>
      <c r="AL36" t="inlineStr">
        <is>
          <t>Laki-laki</t>
        </is>
      </c>
      <c r="AM36" t="inlineStr">
        <is>
          <t>Sudah menikah</t>
        </is>
      </c>
      <c r="AN36" t="inlineStr">
        <is>
          <t>SD/Sederajat</t>
        </is>
      </c>
      <c r="AO36" t="inlineStr">
        <is>
          <t>Peternak</t>
        </is>
      </c>
      <c r="AP36" t="n">
        <v>0</v>
      </c>
      <c r="AQ36" t="n">
        <v>1</v>
      </c>
      <c r="AR36" t="n">
        <v>0</v>
      </c>
      <c r="AS36" t="n">
        <v>0</v>
      </c>
      <c r="AT36" t="n">
        <v>0</v>
      </c>
      <c r="AU36" t="n">
        <v>0</v>
      </c>
      <c r="AV36" t="n">
        <v>0</v>
      </c>
      <c r="AW36" t="n">
        <v>0</v>
      </c>
      <c r="AX36" t="n">
        <v/>
      </c>
      <c r="AY36" t="inlineStr">
        <is>
          <t>Tidak ada</t>
        </is>
      </c>
      <c r="AZ36" t="n">
        <v>0</v>
      </c>
      <c r="BA36" t="n">
        <v>0</v>
      </c>
      <c r="BB36" t="n">
        <v>0</v>
      </c>
      <c r="BC36" t="n">
        <v>0</v>
      </c>
      <c r="BD36" t="n">
        <v>0</v>
      </c>
      <c r="BE36" t="n">
        <v>0</v>
      </c>
      <c r="BF36" t="n">
        <v>0</v>
      </c>
      <c r="BG36" t="n">
        <v>1</v>
      </c>
      <c r="BH36" t="n">
        <v/>
      </c>
      <c r="BI36" t="inlineStr">
        <is>
          <t>Rp1.500.000 - Rp2.500.000</t>
        </is>
      </c>
      <c r="BJ36" t="n">
        <v>1</v>
      </c>
      <c r="BK36" t="n">
        <v>1</v>
      </c>
      <c r="BL36" t="n">
        <v>1</v>
      </c>
      <c r="BM36" t="n">
        <v>0</v>
      </c>
      <c r="BN36" t="inlineStr">
        <is>
          <t>Milik sendiri</t>
        </is>
      </c>
      <c r="BO36" t="inlineStr">
        <is>
          <t>Semi-permanen (semen dan kayu)</t>
        </is>
      </c>
      <c r="BP36" t="n">
        <v>0</v>
      </c>
      <c r="BQ36" t="n">
        <v>1</v>
      </c>
      <c r="BR36" t="n">
        <v>0</v>
      </c>
      <c r="BS36" t="n">
        <v>0</v>
      </c>
      <c r="BT36" t="n">
        <v>0</v>
      </c>
      <c r="BU36" t="n">
        <v/>
      </c>
      <c r="BV36" t="inlineStr">
        <is>
          <t>Semen</t>
        </is>
      </c>
      <c r="BW36" t="n">
        <v>0</v>
      </c>
      <c r="BX36" t="n">
        <v>1</v>
      </c>
      <c r="BY36" t="n">
        <v>0</v>
      </c>
      <c r="BZ36" t="n">
        <v>0</v>
      </c>
      <c r="CA36" t="n">
        <v>0</v>
      </c>
      <c r="CB36" t="n">
        <v/>
      </c>
      <c r="CC36" t="inlineStr">
        <is>
          <t>Asbes</t>
        </is>
      </c>
      <c r="CD36" t="n">
        <v>1</v>
      </c>
      <c r="CE36" t="n">
        <v>0</v>
      </c>
      <c r="CF36" t="n">
        <v>0</v>
      </c>
      <c r="CG36" t="n">
        <v>0</v>
      </c>
      <c r="CH36" t="n">
        <v>0</v>
      </c>
      <c r="CI36" t="n">
        <v>0</v>
      </c>
      <c r="CJ36" t="n">
        <v>0</v>
      </c>
      <c r="CK36" t="n">
        <v/>
      </c>
      <c r="CL36" t="inlineStr">
        <is>
          <t>Ya</t>
        </is>
      </c>
      <c r="CM36" t="n">
        <v>2024</v>
      </c>
      <c r="CN36" t="inlineStr">
        <is>
          <t>Fixed-Dome (Kubah Tetap)</t>
        </is>
      </c>
      <c r="CO36" t="inlineStr">
        <is>
          <t>4 m³ (2-3 ekor sapi, ±3 jam memasak/hari, ±30 kg slurry/hari)</t>
        </is>
      </c>
      <c r="CP36" t="inlineStr">
        <is>
          <t>Anggota keluarga - laki-laki</t>
        </is>
      </c>
      <c r="CQ36" t="n">
        <v>0</v>
      </c>
      <c r="CR36" t="n">
        <v>0</v>
      </c>
      <c r="CS36" t="n">
        <v>0</v>
      </c>
      <c r="CT36" t="n">
        <v>0</v>
      </c>
      <c r="CU36" t="n">
        <v>1</v>
      </c>
      <c r="CV36" t="n">
        <v>0</v>
      </c>
      <c r="CW36" t="n">
        <v>0</v>
      </c>
      <c r="CX36" t="n">
        <v>0</v>
      </c>
      <c r="CY36" t="inlineStr">
        <is>
          <t>Anggota keluarga - laki-laki Anggota keluarga - perempuan dewasa</t>
        </is>
      </c>
      <c r="CZ36" t="n">
        <v>1</v>
      </c>
      <c r="DA36" t="n">
        <v>1</v>
      </c>
      <c r="DB36" t="n">
        <v>0</v>
      </c>
      <c r="DC36" t="n">
        <v/>
      </c>
      <c r="DD36" t="inlineStr">
        <is>
          <t>Anggota keluarga - laki-laki Anggota keluarga - perempuan dewasa CPO atau pendamping</t>
        </is>
      </c>
      <c r="DE36" t="n">
        <v>1</v>
      </c>
      <c r="DF36" t="n">
        <v>1</v>
      </c>
      <c r="DG36" t="n">
        <v>1</v>
      </c>
      <c r="DH36" t="n">
        <v>0</v>
      </c>
      <c r="DI36" t="n">
        <v/>
      </c>
      <c r="DJ36" t="inlineStr">
        <is>
          <t>CPO atau pendamping</t>
        </is>
      </c>
      <c r="DK36" t="n">
        <v>0</v>
      </c>
      <c r="DL36" t="n">
        <v>0</v>
      </c>
      <c r="DM36" t="n">
        <v>1</v>
      </c>
      <c r="DN36" t="n">
        <v>0</v>
      </c>
      <c r="DO36" t="n">
        <v/>
      </c>
      <c r="DP36" t="inlineStr">
        <is>
          <t>Ya</t>
        </is>
      </c>
      <c r="DQ36" t="n">
        <v/>
      </c>
      <c r="DR36" t="n">
        <v/>
      </c>
      <c r="DS36" t="n">
        <v/>
      </c>
      <c r="DT36" t="n">
        <v/>
      </c>
      <c r="DU36" t="n">
        <v/>
      </c>
      <c r="DV36" t="n">
        <v/>
      </c>
      <c r="DW36" t="n">
        <v/>
      </c>
      <c r="DX36" t="n">
        <v/>
      </c>
      <c r="DY36" t="n">
        <v/>
      </c>
      <c r="DZ36" t="n">
        <v/>
      </c>
      <c r="EA36" t="n">
        <v/>
      </c>
      <c r="EB36" t="n">
        <v/>
      </c>
      <c r="EC36" t="n">
        <v/>
      </c>
      <c r="ED36" t="n">
        <v/>
      </c>
      <c r="EE36" t="n">
        <v/>
      </c>
      <c r="EF36" t="n">
        <v/>
      </c>
      <c r="EG36" t="n">
        <v/>
      </c>
      <c r="EH36" t="n">
        <v/>
      </c>
      <c r="EI36" t="inlineStr">
        <is>
          <t>Tidak ada masalah</t>
        </is>
      </c>
      <c r="EJ36" t="n">
        <v>0</v>
      </c>
      <c r="EK36" t="n">
        <v>0</v>
      </c>
      <c r="EL36" t="n">
        <v>0</v>
      </c>
      <c r="EM36" t="n">
        <v>1</v>
      </c>
      <c r="EN36" t="n">
        <v>0</v>
      </c>
      <c r="EO36" t="n">
        <v/>
      </c>
      <c r="EP36" t="inlineStr">
        <is>
          <t>Ya, cukup jelas dan mudah diikuti</t>
        </is>
      </c>
      <c r="EQ36" t="inlineStr">
        <is>
          <t>Pelatihan</t>
        </is>
      </c>
      <c r="ER36" t="inlineStr">
        <is>
          <t>CPO atau pendamping</t>
        </is>
      </c>
      <c r="ES36" t="n">
        <v>1</v>
      </c>
      <c r="ET36" t="n">
        <v>0</v>
      </c>
      <c r="EU36" t="n">
        <v>0</v>
      </c>
      <c r="EV36" t="n">
        <v>0</v>
      </c>
      <c r="EW36" t="n">
        <v/>
      </c>
      <c r="EX36" t="inlineStr">
        <is>
          <t>Anggota keluarga - Laki-laki</t>
        </is>
      </c>
      <c r="EY36" t="n">
        <v>1</v>
      </c>
      <c r="EZ36" t="n">
        <v>0</v>
      </c>
      <c r="FA36" t="n">
        <v>0</v>
      </c>
      <c r="FB36" t="n">
        <v/>
      </c>
      <c r="FC36" t="inlineStr">
        <is>
          <t>Setiap minggu</t>
        </is>
      </c>
      <c r="FD36" t="n">
        <v/>
      </c>
      <c r="FE36" t="inlineStr">
        <is>
          <t>Mengetahui</t>
        </is>
      </c>
      <c r="FF36" t="inlineStr">
        <is>
          <t>Sering (setiap minggu)</t>
        </is>
      </c>
      <c r="FG36" t="inlineStr">
        <is>
          <t>Mengetahui</t>
        </is>
      </c>
      <c r="FH36" t="inlineStr">
        <is>
          <t>Sering (setiap minggu)</t>
        </is>
      </c>
      <c r="FI36" t="inlineStr">
        <is>
          <t>Mengetahui</t>
        </is>
      </c>
      <c r="FJ36" t="inlineStr">
        <is>
          <t>Sering (setiap minggu)</t>
        </is>
      </c>
      <c r="FK36" t="inlineStr">
        <is>
          <t>Mengetahui</t>
        </is>
      </c>
      <c r="FL36" t="inlineStr">
        <is>
          <t>Jarang (setiap bulan atau lebih)</t>
        </is>
      </c>
      <c r="FM36" t="inlineStr">
        <is>
          <t>Mengetahui</t>
        </is>
      </c>
      <c r="FN36" t="inlineStr">
        <is>
          <t>Sering (setiap minggu)</t>
        </is>
      </c>
      <c r="FO36" t="inlineStr">
        <is>
          <t>Mengetahui</t>
        </is>
      </c>
      <c r="FP36" t="inlineStr">
        <is>
          <t>Sering (setiap minggu)</t>
        </is>
      </c>
      <c r="FQ36" t="inlineStr">
        <is>
          <t>Mengetahui</t>
        </is>
      </c>
      <c r="FR36" t="inlineStr">
        <is>
          <t>Ya</t>
        </is>
      </c>
      <c r="FS36" t="inlineStr">
        <is>
          <t>Mengetahui</t>
        </is>
      </c>
      <c r="FT36" t="inlineStr">
        <is>
          <t>Ya, selalu</t>
        </is>
      </c>
      <c r="FU36" t="inlineStr">
        <is>
          <t>Laki-laki dewasa</t>
        </is>
      </c>
      <c r="FV36" t="n">
        <v>1</v>
      </c>
      <c r="FW36" t="n">
        <v>0</v>
      </c>
      <c r="FX36" t="n">
        <v>0</v>
      </c>
      <c r="FY36" t="n">
        <v>0</v>
      </c>
      <c r="FZ36" t="inlineStr">
        <is>
          <t>Memahami</t>
        </is>
      </c>
      <c r="GA36" t="inlineStr">
        <is>
          <t>Pelatihan</t>
        </is>
      </c>
      <c r="GB36" t="n">
        <v>0</v>
      </c>
      <c r="GC36" t="n">
        <v>1</v>
      </c>
      <c r="GD36" t="n">
        <v>0</v>
      </c>
      <c r="GE36" t="n">
        <v>0</v>
      </c>
      <c r="GF36" t="n">
        <v/>
      </c>
      <c r="GG36" t="inlineStr">
        <is>
          <t>Sering</t>
        </is>
      </c>
      <c r="GH36" t="inlineStr">
        <is>
          <t>Tidak</t>
        </is>
      </c>
      <c r="GI36" t="n">
        <v/>
      </c>
      <c r="GJ36" t="n">
        <v/>
      </c>
      <c r="GK36" t="n">
        <v/>
      </c>
      <c r="GL36" t="n">
        <v/>
      </c>
      <c r="GM36" t="n">
        <v/>
      </c>
      <c r="GN36" t="n">
        <v/>
      </c>
      <c r="GO36" t="n">
        <v/>
      </c>
      <c r="GP36" t="inlineStr">
        <is>
          <t>Penuh (100%)</t>
        </is>
      </c>
      <c r="GQ36" t="inlineStr">
        <is>
          <t>LPG</t>
        </is>
      </c>
      <c r="GR36" t="n">
        <v>1</v>
      </c>
      <c r="GS36" t="n">
        <v>0</v>
      </c>
      <c r="GT36" t="n">
        <v>0</v>
      </c>
      <c r="GU36" t="n">
        <v>0</v>
      </c>
      <c r="GV36" t="n">
        <v>0</v>
      </c>
      <c r="GW36" t="n">
        <v>0</v>
      </c>
      <c r="GX36" t="n">
        <v>0</v>
      </c>
      <c r="GY36" t="n">
        <v/>
      </c>
      <c r="GZ36" t="inlineStr">
        <is>
          <t>Ya</t>
        </is>
      </c>
      <c r="HA36" t="n">
        <v/>
      </c>
      <c r="HB36" t="n">
        <v/>
      </c>
      <c r="HC36" t="n">
        <v/>
      </c>
      <c r="HD36" t="n">
        <v/>
      </c>
      <c r="HE36" t="n">
        <v>12</v>
      </c>
      <c r="HF36" t="n">
        <v>108000</v>
      </c>
      <c r="HG36" t="n">
        <v>0</v>
      </c>
      <c r="HH36" t="n">
        <v>0</v>
      </c>
      <c r="HI36" t="n">
        <v/>
      </c>
      <c r="HJ36" t="n">
        <v/>
      </c>
      <c r="HK36" t="n">
        <v/>
      </c>
      <c r="HL36" t="n">
        <v/>
      </c>
      <c r="HM36" t="n">
        <v/>
      </c>
      <c r="HN36" t="n">
        <v/>
      </c>
      <c r="HO36" t="n">
        <v/>
      </c>
      <c r="HP36" t="n">
        <v/>
      </c>
      <c r="HQ36" t="n">
        <v/>
      </c>
      <c r="HR36" t="n">
        <v/>
      </c>
      <c r="HS36" t="n">
        <v/>
      </c>
      <c r="HT36" t="n">
        <v/>
      </c>
      <c r="HU36" t="n">
        <v/>
      </c>
      <c r="HV36" t="n">
        <v/>
      </c>
      <c r="HW36" t="n">
        <v/>
      </c>
      <c r="HX36" t="n">
        <v/>
      </c>
      <c r="HY36" t="n">
        <v/>
      </c>
      <c r="HZ36" t="n">
        <v/>
      </c>
      <c r="IA36" t="n">
        <v>6</v>
      </c>
      <c r="IB36" t="n">
        <v>108000</v>
      </c>
      <c r="IC36" t="n">
        <v/>
      </c>
      <c r="ID36" t="n">
        <v/>
      </c>
      <c r="IE36" t="n">
        <v/>
      </c>
      <c r="IF36" t="n">
        <v/>
      </c>
      <c r="IG36" t="n">
        <v/>
      </c>
      <c r="IH36" t="n">
        <v/>
      </c>
      <c r="II36" t="n">
        <v/>
      </c>
      <c r="IJ36" t="n">
        <v/>
      </c>
      <c r="IK36" t="inlineStr">
        <is>
          <t>15-30 kg</t>
        </is>
      </c>
      <c r="IL36" t="inlineStr">
        <is>
          <t>1-3 jam</t>
        </is>
      </c>
      <c r="IM36" t="inlineStr">
        <is>
          <t>Ya</t>
        </is>
      </c>
      <c r="IN36" t="inlineStr">
        <is>
          <t>Tidak</t>
        </is>
      </c>
      <c r="IO36" t="inlineStr">
        <is>
          <t>Tidak ada perubahan</t>
        </is>
      </c>
      <c r="IP36" t="n">
        <v/>
      </c>
      <c r="IQ36" t="inlineStr">
        <is>
          <t>Tidak pernah</t>
        </is>
      </c>
      <c r="IR36" t="n">
        <v/>
      </c>
      <c r="IS36" t="n">
        <v/>
      </c>
      <c r="IT36" t="n">
        <v/>
      </c>
      <c r="IU36" t="n">
        <v/>
      </c>
      <c r="IV36" t="n">
        <v/>
      </c>
      <c r="IW36" t="n">
        <v/>
      </c>
      <c r="IX36" t="n">
        <v/>
      </c>
      <c r="IY36" t="n">
        <v/>
      </c>
      <c r="IZ36" t="inlineStr">
        <is>
          <t>Tidak pernah</t>
        </is>
      </c>
      <c r="JA36" t="n">
        <v/>
      </c>
      <c r="JB36" t="n">
        <v/>
      </c>
      <c r="JC36" t="n">
        <v/>
      </c>
      <c r="JD36" t="n">
        <v/>
      </c>
      <c r="JE36" t="n">
        <v/>
      </c>
      <c r="JF36" t="n">
        <v/>
      </c>
      <c r="JG36" t="n">
        <v/>
      </c>
      <c r="JH36" t="n">
        <v/>
      </c>
      <c r="JI36" t="inlineStr">
        <is>
          <t>Tidak pernah</t>
        </is>
      </c>
      <c r="JJ36" t="n">
        <v/>
      </c>
      <c r="JK36" t="n">
        <v/>
      </c>
      <c r="JL36" t="n">
        <v/>
      </c>
      <c r="JM36" t="n">
        <v/>
      </c>
      <c r="JN36" t="n">
        <v/>
      </c>
      <c r="JO36" t="n">
        <v/>
      </c>
      <c r="JP36" t="n">
        <v/>
      </c>
      <c r="JQ36" t="n">
        <v/>
      </c>
      <c r="JR36" t="inlineStr">
        <is>
          <t>Tidak pernah</t>
        </is>
      </c>
      <c r="JS36" t="n">
        <v/>
      </c>
      <c r="JT36" t="n">
        <v/>
      </c>
      <c r="JU36" t="n">
        <v/>
      </c>
      <c r="JV36" t="n">
        <v/>
      </c>
      <c r="JW36" t="n">
        <v/>
      </c>
      <c r="JX36" t="n">
        <v/>
      </c>
      <c r="JY36" t="n">
        <v/>
      </c>
      <c r="JZ36" t="n">
        <v/>
      </c>
      <c r="KA36" t="inlineStr">
        <is>
          <t>Tidak pernah</t>
        </is>
      </c>
      <c r="KB36" t="n">
        <v/>
      </c>
      <c r="KC36" t="n">
        <v/>
      </c>
      <c r="KD36" t="n">
        <v/>
      </c>
      <c r="KE36" t="n">
        <v/>
      </c>
      <c r="KF36" t="n">
        <v/>
      </c>
      <c r="KG36" t="n">
        <v/>
      </c>
      <c r="KH36" t="n">
        <v/>
      </c>
      <c r="KI36" t="n">
        <v/>
      </c>
      <c r="KJ36" t="inlineStr">
        <is>
          <t>Tidak pernah</t>
        </is>
      </c>
      <c r="KK36" t="n">
        <v/>
      </c>
      <c r="KL36" t="n">
        <v/>
      </c>
      <c r="KM36" t="n">
        <v/>
      </c>
      <c r="KN36" t="n">
        <v/>
      </c>
      <c r="KO36" t="n">
        <v/>
      </c>
      <c r="KP36" t="n">
        <v/>
      </c>
      <c r="KQ36" t="n">
        <v/>
      </c>
      <c r="KR36" t="n">
        <v/>
      </c>
      <c r="KS36" t="inlineStr">
        <is>
          <t>Tidak ada perubahan</t>
        </is>
      </c>
      <c r="KT36" t="inlineStr">
        <is>
          <t>0-1 kali</t>
        </is>
      </c>
      <c r="KU36" t="inlineStr">
        <is>
          <t>0-1 kali</t>
        </is>
      </c>
      <c r="KV36" t="inlineStr">
        <is>
          <t>Tidak ada</t>
        </is>
      </c>
      <c r="KW36" t="n">
        <v>0</v>
      </c>
      <c r="KX36" t="n">
        <v>0</v>
      </c>
      <c r="KY36" t="n">
        <v>0</v>
      </c>
      <c r="KZ36" t="n">
        <v>1</v>
      </c>
      <c r="LA36" t="inlineStr">
        <is>
          <t>Tidak ada perubahan</t>
        </is>
      </c>
      <c r="LB36" t="inlineStr">
        <is>
          <t>Tidak ada perubahan</t>
        </is>
      </c>
      <c r="LC36" t="n">
        <v>8</v>
      </c>
      <c r="LD36" t="n">
        <v>8</v>
      </c>
      <c r="LE36" t="n">
        <v>0</v>
      </c>
      <c r="LF36" t="n">
        <v>0</v>
      </c>
      <c r="LG36" t="inlineStr">
        <is>
          <t>Ya</t>
        </is>
      </c>
      <c r="LH36" t="n">
        <v>81000</v>
      </c>
      <c r="LI36" t="n">
        <v/>
      </c>
      <c r="LJ36" t="inlineStr">
        <is>
          <t>Kebutuhan rumah tangga</t>
        </is>
      </c>
      <c r="LK36" t="n">
        <v>0</v>
      </c>
      <c r="LL36" t="n">
        <v>0</v>
      </c>
      <c r="LM36" t="n">
        <v>0</v>
      </c>
      <c r="LN36" t="n">
        <v>0</v>
      </c>
      <c r="LO36" t="n">
        <v>1</v>
      </c>
      <c r="LP36" t="n">
        <v>0</v>
      </c>
      <c r="LQ36" t="n">
        <v>0</v>
      </c>
      <c r="LR36" t="n">
        <v/>
      </c>
      <c r="LS36" t="n">
        <v>30</v>
      </c>
      <c r="LT36" t="n">
        <v>0</v>
      </c>
      <c r="LU36" t="n">
        <v>0</v>
      </c>
      <c r="LV36" t="n">
        <v>30</v>
      </c>
      <c r="LW36" t="n">
        <v>0</v>
      </c>
      <c r="LX36" t="n">
        <v>0</v>
      </c>
      <c r="LY36" t="n">
        <v>15</v>
      </c>
      <c r="LZ36" t="n">
        <v>0</v>
      </c>
      <c r="MA36" t="n">
        <v>0</v>
      </c>
      <c r="MB36" t="inlineStr">
        <is>
          <t>Tidak</t>
        </is>
      </c>
      <c r="MC36" t="n">
        <v>0</v>
      </c>
      <c r="MD36" t="n">
        <v>0</v>
      </c>
      <c r="ME36" t="n">
        <v>40</v>
      </c>
      <c r="MF36" t="n">
        <v>0</v>
      </c>
      <c r="MG36" t="n">
        <v>0</v>
      </c>
      <c r="MH36" t="n">
        <v>0</v>
      </c>
      <c r="MI36" t="n">
        <v/>
      </c>
      <c r="MJ36" t="n">
        <v/>
      </c>
      <c r="MK36" t="n">
        <v/>
      </c>
      <c r="ML36" t="n">
        <v/>
      </c>
      <c r="MM36" t="n">
        <v/>
      </c>
      <c r="MN36" t="n">
        <v/>
      </c>
      <c r="MO36" t="n">
        <v/>
      </c>
      <c r="MP36" t="n">
        <v/>
      </c>
      <c r="MQ36" t="n">
        <v/>
      </c>
      <c r="MR36" t="inlineStr">
        <is>
          <t>Tidak ada waktu yang dihemat</t>
        </is>
      </c>
      <c r="MS36" t="n">
        <v/>
      </c>
      <c r="MT36" t="inlineStr">
        <is>
          <t>Tidak ada waktu yang dihemat</t>
        </is>
      </c>
      <c r="MU36" t="inlineStr">
        <is>
          <t>Tidak</t>
        </is>
      </c>
      <c r="MV36" t="n">
        <v/>
      </c>
      <c r="MW36" t="n">
        <v/>
      </c>
      <c r="MX36" t="n">
        <v/>
      </c>
      <c r="MY36" t="n">
        <v/>
      </c>
      <c r="MZ36" t="n">
        <v/>
      </c>
      <c r="NA36" t="n">
        <v/>
      </c>
      <c r="NB36" t="n">
        <v/>
      </c>
      <c r="NC36" t="n">
        <v/>
      </c>
      <c r="ND36" t="n">
        <v/>
      </c>
      <c r="NE36" t="n">
        <v/>
      </c>
      <c r="NF36" t="n">
        <v/>
      </c>
      <c r="NG36" t="n">
        <v/>
      </c>
      <c r="NH36" t="n">
        <v/>
      </c>
      <c r="NI36" t="n">
        <v/>
      </c>
      <c r="NJ36" t="n">
        <v/>
      </c>
      <c r="NK36" t="n">
        <v/>
      </c>
      <c r="NL36" t="inlineStr">
        <is>
          <t>Ya</t>
        </is>
      </c>
      <c r="NM36" t="inlineStr">
        <is>
          <t>100% dana hibah</t>
        </is>
      </c>
      <c r="NN36" t="inlineStr">
        <is>
          <t>0 (100% sumber pembiayaan dari hibah)</t>
        </is>
      </c>
      <c r="NO36" t="inlineStr">
        <is>
          <t>Pemerintah</t>
        </is>
      </c>
      <c r="NP36" t="n">
        <v/>
      </c>
      <c r="NQ36" t="n">
        <v/>
      </c>
      <c r="NR36" t="n">
        <v/>
      </c>
      <c r="NS36" t="n">
        <v/>
      </c>
      <c r="NT36" t="n">
        <v/>
      </c>
      <c r="NU36" t="n">
        <v/>
      </c>
      <c r="NV36" t="n">
        <v/>
      </c>
      <c r="NW36" t="n">
        <v/>
      </c>
      <c r="NX36" t="inlineStr">
        <is>
          <t>Sama saja</t>
        </is>
      </c>
      <c r="NY36" t="n">
        <v>120</v>
      </c>
      <c r="NZ36" t="n">
        <v>0</v>
      </c>
      <c r="OA36" t="n">
        <v>0</v>
      </c>
      <c r="OB36" t="n">
        <v>60</v>
      </c>
      <c r="OC36" t="n">
        <v>0</v>
      </c>
      <c r="OD36" t="n">
        <v>0</v>
      </c>
      <c r="OE36" t="inlineStr">
        <is>
          <t>Tidak ada perubahan</t>
        </is>
      </c>
      <c r="OF36" t="inlineStr">
        <is>
          <t>Sama saja (tidak ada perbedaan waktu memasak MAUPUN rasa/bau makanan bila dibandingkan penggunaan sebelumnya)</t>
        </is>
      </c>
      <c r="OG36" t="inlineStr">
        <is>
          <t>Ya</t>
        </is>
      </c>
      <c r="OH36" t="n">
        <v>2</v>
      </c>
      <c r="OI36" t="n">
        <v>3</v>
      </c>
      <c r="OJ36" t="n">
        <v>0</v>
      </c>
      <c r="OK36" t="n">
        <v>0</v>
      </c>
      <c r="OL36" t="n">
        <v>0</v>
      </c>
      <c r="OM36" t="n">
        <v>0</v>
      </c>
      <c r="ON36" t="n">
        <v>0</v>
      </c>
      <c r="OO36" t="n">
        <v>0</v>
      </c>
      <c r="OP36" t="inlineStr">
        <is>
          <t>Sapi pedaging Sapi perah</t>
        </is>
      </c>
      <c r="OQ36" t="n">
        <v>1</v>
      </c>
      <c r="OR36" t="n">
        <v>1</v>
      </c>
      <c r="OS36" t="n">
        <v>0</v>
      </c>
      <c r="OT36" t="n">
        <v>0</v>
      </c>
      <c r="OU36" t="n">
        <v>0</v>
      </c>
      <c r="OV36" t="n">
        <v>0</v>
      </c>
      <c r="OW36" t="n">
        <v>0</v>
      </c>
      <c r="OX36" t="n">
        <v>0</v>
      </c>
      <c r="OY36" t="n">
        <v>0</v>
      </c>
      <c r="OZ36" t="inlineStr">
        <is>
          <t>Sapi pedaging Sapi perah</t>
        </is>
      </c>
      <c r="PA36" t="n">
        <v>1</v>
      </c>
      <c r="PB36" t="n">
        <v>1</v>
      </c>
      <c r="PC36" t="n">
        <v>0</v>
      </c>
      <c r="PD36" t="n">
        <v>0</v>
      </c>
      <c r="PE36" t="n">
        <v>0</v>
      </c>
      <c r="PF36" t="n">
        <v>0</v>
      </c>
      <c r="PG36" t="n">
        <v>0</v>
      </c>
      <c r="PH36" t="n">
        <v>0</v>
      </c>
      <c r="PI36" t="n">
        <v>0</v>
      </c>
      <c r="PJ36" t="inlineStr">
        <is>
          <t>Tidak ada</t>
        </is>
      </c>
      <c r="PK36" t="n">
        <v>0</v>
      </c>
      <c r="PL36" t="n">
        <v>0</v>
      </c>
      <c r="PM36" t="n">
        <v>0</v>
      </c>
      <c r="PN36" t="n">
        <v>0</v>
      </c>
      <c r="PO36" t="n">
        <v>0</v>
      </c>
      <c r="PP36" t="n">
        <v>0</v>
      </c>
      <c r="PQ36" t="n">
        <v>0</v>
      </c>
      <c r="PR36" t="n">
        <v>0</v>
      </c>
      <c r="PS36" t="n">
        <v>1</v>
      </c>
      <c r="PT36" t="inlineStr">
        <is>
          <t>2-Dibuang ke sungai</t>
        </is>
      </c>
      <c r="PU36" t="n">
        <v>0</v>
      </c>
      <c r="PV36" t="n">
        <v>0</v>
      </c>
      <c r="PW36" t="n">
        <v>0</v>
      </c>
      <c r="PX36" t="n">
        <v>0</v>
      </c>
      <c r="PY36" t="n">
        <v>0</v>
      </c>
      <c r="PZ36" t="n">
        <v>0</v>
      </c>
      <c r="QA36" t="n">
        <v>1</v>
      </c>
      <c r="QB36" t="n">
        <v>0</v>
      </c>
      <c r="QC36" t="n">
        <v>0</v>
      </c>
      <c r="QD36" t="n">
        <v/>
      </c>
      <c r="QE36" t="inlineStr">
        <is>
          <t>2-Dibuang ke sungai</t>
        </is>
      </c>
      <c r="QF36" t="n">
        <v>0</v>
      </c>
      <c r="QG36" t="n">
        <v>0</v>
      </c>
      <c r="QH36" t="n">
        <v>0</v>
      </c>
      <c r="QI36" t="n">
        <v>0</v>
      </c>
      <c r="QJ36" t="n">
        <v>0</v>
      </c>
      <c r="QK36" t="n">
        <v>0</v>
      </c>
      <c r="QL36" t="n">
        <v>1</v>
      </c>
      <c r="QM36" t="n">
        <v>0</v>
      </c>
      <c r="QN36" t="n">
        <v>0</v>
      </c>
      <c r="QO36" t="n">
        <v/>
      </c>
      <c r="QP36" t="n">
        <v/>
      </c>
      <c r="QQ36" t="n">
        <v/>
      </c>
      <c r="QR36" t="n">
        <v/>
      </c>
      <c r="QS36" t="n">
        <v/>
      </c>
      <c r="QT36" t="n">
        <v/>
      </c>
      <c r="QU36" t="n">
        <v/>
      </c>
      <c r="QV36" t="n">
        <v/>
      </c>
      <c r="QW36" t="n">
        <v/>
      </c>
      <c r="QX36" t="n">
        <v/>
      </c>
      <c r="QY36" t="n">
        <v/>
      </c>
      <c r="QZ36" t="n">
        <v/>
      </c>
      <c r="RA36" t="n">
        <v/>
      </c>
      <c r="RB36" t="n">
        <v/>
      </c>
      <c r="RC36" t="n">
        <v/>
      </c>
      <c r="RD36" t="n">
        <v/>
      </c>
      <c r="RE36" t="n">
        <v/>
      </c>
      <c r="RF36" t="n">
        <v/>
      </c>
      <c r="RG36" t="n">
        <v/>
      </c>
      <c r="RH36" t="n">
        <v/>
      </c>
      <c r="RI36" t="n">
        <v/>
      </c>
      <c r="RJ36" t="n">
        <v/>
      </c>
      <c r="RK36" t="n">
        <v/>
      </c>
      <c r="RL36" t="n">
        <v/>
      </c>
      <c r="RM36" t="n">
        <v/>
      </c>
      <c r="RN36" t="n">
        <v/>
      </c>
      <c r="RO36" t="n">
        <v/>
      </c>
      <c r="RP36" t="n">
        <v/>
      </c>
      <c r="RQ36" t="n">
        <v/>
      </c>
      <c r="RR36" t="n">
        <v/>
      </c>
      <c r="RS36" t="n">
        <v/>
      </c>
      <c r="RT36" t="n">
        <v/>
      </c>
      <c r="RU36" t="n">
        <v/>
      </c>
      <c r="RV36" t="n">
        <v/>
      </c>
      <c r="RW36" t="n">
        <v/>
      </c>
      <c r="RX36" t="n">
        <v/>
      </c>
      <c r="RY36" t="n">
        <v/>
      </c>
      <c r="RZ36" t="n">
        <v/>
      </c>
      <c r="SA36" t="n">
        <v/>
      </c>
      <c r="SB36" t="n">
        <v/>
      </c>
      <c r="SC36" t="n">
        <v/>
      </c>
      <c r="SD36" t="n">
        <v/>
      </c>
      <c r="SE36" t="n">
        <v/>
      </c>
      <c r="SF36" t="n">
        <v/>
      </c>
      <c r="SG36" t="n">
        <v/>
      </c>
      <c r="SH36" t="n">
        <v/>
      </c>
      <c r="SI36" t="n">
        <v/>
      </c>
      <c r="SJ36" t="n">
        <v/>
      </c>
      <c r="SK36" t="n">
        <v/>
      </c>
      <c r="SL36" t="n">
        <v/>
      </c>
      <c r="SM36" t="n">
        <v/>
      </c>
      <c r="SN36" t="n">
        <v/>
      </c>
      <c r="SO36" t="n">
        <v/>
      </c>
      <c r="SP36" t="n">
        <v/>
      </c>
      <c r="SQ36" t="n">
        <v/>
      </c>
      <c r="SR36" t="n">
        <v/>
      </c>
      <c r="SS36" t="n">
        <v/>
      </c>
      <c r="ST36" t="n">
        <v/>
      </c>
      <c r="SU36" t="n">
        <v/>
      </c>
      <c r="SV36" t="n">
        <v/>
      </c>
      <c r="SW36" t="n">
        <v/>
      </c>
      <c r="SX36" t="n">
        <v/>
      </c>
      <c r="SY36" t="n">
        <v>2</v>
      </c>
      <c r="SZ36" t="n">
        <v>0</v>
      </c>
      <c r="TA36" t="n">
        <v/>
      </c>
      <c r="TB36" t="n">
        <v/>
      </c>
      <c r="TC36" t="n">
        <v/>
      </c>
      <c r="TD36" t="n">
        <v/>
      </c>
      <c r="TE36" t="n">
        <v/>
      </c>
      <c r="TF36" t="n">
        <v/>
      </c>
      <c r="TG36" t="n">
        <v>2</v>
      </c>
      <c r="TH36" t="n">
        <v>3</v>
      </c>
      <c r="TI36" t="n">
        <v>0</v>
      </c>
      <c r="TJ36" t="n">
        <v>0</v>
      </c>
      <c r="TK36" t="n">
        <v>0</v>
      </c>
      <c r="TL36" t="n">
        <v>0</v>
      </c>
      <c r="TM36" t="n">
        <v>0</v>
      </c>
      <c r="TN36" t="n">
        <v>0</v>
      </c>
      <c r="TO36" t="n">
        <v>0</v>
      </c>
      <c r="TP36" t="n">
        <v>0</v>
      </c>
      <c r="TQ36" t="n">
        <v>0</v>
      </c>
      <c r="TR36" t="n">
        <v>0</v>
      </c>
      <c r="TS36" t="n">
        <v>0</v>
      </c>
      <c r="TT36" t="n">
        <v>0</v>
      </c>
      <c r="TU36" t="n">
        <v>0</v>
      </c>
      <c r="TV36" t="n">
        <v>0</v>
      </c>
      <c r="TW36" t="n">
        <v/>
      </c>
      <c r="TX36" t="n">
        <v/>
      </c>
      <c r="TY36" t="n">
        <v/>
      </c>
      <c r="TZ36" t="n">
        <v/>
      </c>
      <c r="UA36" t="n">
        <v/>
      </c>
      <c r="UB36" t="n">
        <v/>
      </c>
      <c r="UC36" t="n">
        <v/>
      </c>
      <c r="UD36" t="n">
        <v/>
      </c>
      <c r="UE36" t="n">
        <v/>
      </c>
      <c r="UF36" t="n">
        <v/>
      </c>
      <c r="UG36" t="n">
        <v/>
      </c>
      <c r="UH36" t="n">
        <v/>
      </c>
      <c r="UI36" t="n">
        <v/>
      </c>
      <c r="UJ36" t="n">
        <v/>
      </c>
      <c r="UK36" t="n">
        <v/>
      </c>
      <c r="UL36" t="n">
        <v/>
      </c>
      <c r="UM36" t="n">
        <v/>
      </c>
      <c r="UN36" t="n">
        <v/>
      </c>
      <c r="UO36" t="n">
        <v/>
      </c>
      <c r="UP36" t="n">
        <v/>
      </c>
      <c r="UQ36" t="n">
        <v/>
      </c>
      <c r="UR36" t="n">
        <v/>
      </c>
      <c r="US36" t="n">
        <v/>
      </c>
      <c r="UT36" t="n">
        <v/>
      </c>
      <c r="UU36" t="inlineStr">
        <is>
          <t>Pemberian pakan di kandang</t>
        </is>
      </c>
      <c r="UV36" t="inlineStr">
        <is>
          <t>Pemberian pakan di kandang</t>
        </is>
      </c>
      <c r="UW36" t="n">
        <v/>
      </c>
      <c r="UX36" t="n">
        <v/>
      </c>
      <c r="UY36" t="n">
        <v/>
      </c>
      <c r="UZ36" t="n">
        <v/>
      </c>
      <c r="VA36" t="n">
        <v/>
      </c>
      <c r="VB36" t="n">
        <v/>
      </c>
      <c r="VC36" t="inlineStr">
        <is>
          <t>Sangat jarang (&gt;1 bulan sekali)</t>
        </is>
      </c>
      <c r="VD36" t="inlineStr">
        <is>
          <t>Sangat jarang (&gt;1 bulan sekali)</t>
        </is>
      </c>
      <c r="VE36" t="n">
        <v/>
      </c>
      <c r="VF36" t="n">
        <v/>
      </c>
      <c r="VG36" t="n">
        <v/>
      </c>
      <c r="VH36" t="n">
        <v/>
      </c>
      <c r="VI36" t="n">
        <v/>
      </c>
      <c r="VJ36" t="n">
        <v/>
      </c>
      <c r="VK36" t="inlineStr">
        <is>
          <t>Sangat sering (&gt;1 kali sehari)</t>
        </is>
      </c>
      <c r="VL36" t="inlineStr">
        <is>
          <t>Sangat sering (&gt;1 kali sehari)</t>
        </is>
      </c>
      <c r="VM36" t="n">
        <v/>
      </c>
      <c r="VN36" t="n">
        <v/>
      </c>
      <c r="VO36" t="n">
        <v/>
      </c>
      <c r="VP36" t="n">
        <v/>
      </c>
      <c r="VQ36" t="n">
        <v/>
      </c>
      <c r="VR36" t="n">
        <v/>
      </c>
      <c r="VS36" t="inlineStr">
        <is>
          <t>3-Disimpan terbuka (dry lot)</t>
        </is>
      </c>
      <c r="VT36" t="n">
        <v>0</v>
      </c>
      <c r="VU36" t="n">
        <v>0</v>
      </c>
      <c r="VV36" t="n">
        <v>0</v>
      </c>
      <c r="VW36" t="n">
        <v>0</v>
      </c>
      <c r="VX36" t="n">
        <v>0</v>
      </c>
      <c r="VY36" t="n">
        <v>0</v>
      </c>
      <c r="VZ36" t="n">
        <v>1</v>
      </c>
      <c r="WA36" t="n">
        <v>0</v>
      </c>
      <c r="WB36" t="n">
        <v>0</v>
      </c>
      <c r="WC36" t="n">
        <v>0</v>
      </c>
      <c r="WD36" t="n">
        <v>0</v>
      </c>
      <c r="WE36" t="n">
        <v>0</v>
      </c>
      <c r="WF36" t="inlineStr">
        <is>
          <t>6-Digester biogas</t>
        </is>
      </c>
      <c r="WG36" t="n">
        <v>0</v>
      </c>
      <c r="WH36" t="n">
        <v>0</v>
      </c>
      <c r="WI36" t="n">
        <v>0</v>
      </c>
      <c r="WJ36" t="n">
        <v>0</v>
      </c>
      <c r="WK36" t="n">
        <v>0</v>
      </c>
      <c r="WL36" t="n">
        <v>0</v>
      </c>
      <c r="WM36" t="n">
        <v>0</v>
      </c>
      <c r="WN36" t="n">
        <v>0</v>
      </c>
      <c r="WO36" t="n">
        <v>0</v>
      </c>
      <c r="WP36" t="n">
        <v>1</v>
      </c>
      <c r="WQ36" t="n">
        <v>0</v>
      </c>
      <c r="WR36" t="n">
        <v>0</v>
      </c>
      <c r="WS36" t="n">
        <v/>
      </c>
      <c r="WT36" t="n">
        <v/>
      </c>
      <c r="WU36" t="n">
        <v/>
      </c>
      <c r="WV36" t="n">
        <v/>
      </c>
      <c r="WW36" t="n">
        <v/>
      </c>
      <c r="WX36" t="n">
        <v/>
      </c>
      <c r="WY36" t="n">
        <v/>
      </c>
      <c r="WZ36" t="n">
        <v/>
      </c>
      <c r="XA36" t="n">
        <v/>
      </c>
      <c r="XB36" t="n">
        <v/>
      </c>
      <c r="XC36" t="n">
        <v/>
      </c>
      <c r="XD36" t="n">
        <v/>
      </c>
      <c r="XE36" t="n">
        <v/>
      </c>
      <c r="XF36" t="n">
        <v/>
      </c>
      <c r="XG36" t="n">
        <v/>
      </c>
      <c r="XH36" t="n">
        <v/>
      </c>
      <c r="XI36" t="n">
        <v/>
      </c>
      <c r="XJ36" t="n">
        <v/>
      </c>
      <c r="XK36" t="n">
        <v/>
      </c>
      <c r="XL36" t="n">
        <v/>
      </c>
      <c r="XM36" t="n">
        <v/>
      </c>
      <c r="XN36" t="n">
        <v/>
      </c>
      <c r="XO36" t="n">
        <v/>
      </c>
      <c r="XP36" t="n">
        <v/>
      </c>
      <c r="XQ36" t="n">
        <v/>
      </c>
      <c r="XR36" t="n">
        <v/>
      </c>
      <c r="XS36" t="n">
        <v/>
      </c>
      <c r="XT36" t="n">
        <v/>
      </c>
      <c r="XU36" t="n">
        <v/>
      </c>
      <c r="XV36" t="n">
        <v/>
      </c>
      <c r="XW36" t="n">
        <v/>
      </c>
      <c r="XX36" t="n">
        <v/>
      </c>
      <c r="XY36" t="n">
        <v/>
      </c>
      <c r="XZ36" t="n">
        <v/>
      </c>
      <c r="YA36" t="n">
        <v/>
      </c>
      <c r="YB36" t="n">
        <v/>
      </c>
      <c r="YC36" t="n">
        <v/>
      </c>
      <c r="YD36" t="n">
        <v/>
      </c>
      <c r="YE36" t="n">
        <v/>
      </c>
      <c r="YF36" t="n">
        <v/>
      </c>
      <c r="YG36" t="n">
        <v/>
      </c>
      <c r="YH36" t="n">
        <v/>
      </c>
      <c r="YI36" t="n">
        <v/>
      </c>
      <c r="YJ36" t="n">
        <v/>
      </c>
      <c r="YK36" t="n">
        <v/>
      </c>
      <c r="YL36" t="n">
        <v/>
      </c>
      <c r="YM36" t="n">
        <v/>
      </c>
      <c r="YN36" t="n">
        <v/>
      </c>
      <c r="YO36" t="n">
        <v/>
      </c>
      <c r="YP36" t="n">
        <v/>
      </c>
      <c r="YQ36" t="n">
        <v/>
      </c>
      <c r="YR36" t="n">
        <v/>
      </c>
      <c r="YS36" t="n">
        <v/>
      </c>
      <c r="YT36" t="n">
        <v/>
      </c>
      <c r="YU36" t="n">
        <v/>
      </c>
      <c r="YV36" t="n">
        <v/>
      </c>
      <c r="YW36" t="n">
        <v/>
      </c>
      <c r="YX36" t="n">
        <v/>
      </c>
      <c r="YY36" t="n">
        <v/>
      </c>
      <c r="YZ36" t="n">
        <v/>
      </c>
      <c r="ZA36" t="n">
        <v/>
      </c>
      <c r="ZB36" t="n">
        <v/>
      </c>
      <c r="ZC36" t="n">
        <v/>
      </c>
      <c r="ZD36" t="n">
        <v/>
      </c>
      <c r="ZE36" t="n">
        <v/>
      </c>
      <c r="ZF36" t="n">
        <v/>
      </c>
      <c r="ZG36" t="n">
        <v/>
      </c>
      <c r="ZH36" t="n">
        <v/>
      </c>
      <c r="ZI36" t="n">
        <v/>
      </c>
      <c r="ZJ36" t="n">
        <v/>
      </c>
      <c r="ZK36" t="n">
        <v/>
      </c>
      <c r="ZL36" t="n">
        <v/>
      </c>
      <c r="ZM36" t="n">
        <v/>
      </c>
      <c r="ZN36" t="n">
        <v/>
      </c>
      <c r="ZO36" t="n">
        <v>100</v>
      </c>
      <c r="ZP36" t="n">
        <v/>
      </c>
      <c r="ZQ36" t="n">
        <v/>
      </c>
      <c r="ZR36" t="n">
        <v/>
      </c>
      <c r="ZS36" t="n">
        <v/>
      </c>
      <c r="ZT36" t="n">
        <v/>
      </c>
      <c r="ZU36" t="n">
        <v/>
      </c>
      <c r="ZV36" t="n">
        <v>2</v>
      </c>
      <c r="ZW36" t="n">
        <v>2</v>
      </c>
      <c r="ZX36" t="n">
        <v/>
      </c>
      <c r="ZY36" t="n">
        <v/>
      </c>
      <c r="ZZ36" t="n">
        <v/>
      </c>
      <c r="AAA36" t="n">
        <v/>
      </c>
      <c r="AAB36" t="n">
        <v/>
      </c>
      <c r="AAC36" t="n">
        <v/>
      </c>
      <c r="AAD36" t="inlineStr">
        <is>
          <t>Pakan segar (misal: rumput)</t>
        </is>
      </c>
      <c r="AAE36" t="inlineStr">
        <is>
          <t>Pakan segar (misal: rumput)</t>
        </is>
      </c>
      <c r="AAF36" t="n">
        <v/>
      </c>
      <c r="AAG36" t="n">
        <v/>
      </c>
      <c r="AAH36" t="n">
        <v/>
      </c>
      <c r="AAI36" t="n">
        <v/>
      </c>
      <c r="AAJ36" t="n">
        <v/>
      </c>
      <c r="AAK36" t="n">
        <v/>
      </c>
      <c r="AAL36" t="inlineStr">
        <is>
          <t>Ya</t>
        </is>
      </c>
      <c r="AAM36" t="inlineStr">
        <is>
          <t>Cair</t>
        </is>
      </c>
      <c r="AAN36" t="n">
        <v>0</v>
      </c>
      <c r="AAO36" t="n">
        <v>1</v>
      </c>
      <c r="AAP36" t="n">
        <v>50</v>
      </c>
      <c r="AAQ36" t="n">
        <v/>
      </c>
      <c r="AAR36" t="inlineStr">
        <is>
          <t>Ya</t>
        </is>
      </c>
      <c r="AAS36" t="inlineStr">
        <is>
          <t>Mengetahui</t>
        </is>
      </c>
      <c r="AAT36" t="inlineStr">
        <is>
          <t>Digunakan untuk pupuk di lahan pertanian sendiri Diberikan gratis ke orang lain</t>
        </is>
      </c>
      <c r="AAU36" t="n">
        <v>1</v>
      </c>
      <c r="AAV36" t="n">
        <v>0</v>
      </c>
      <c r="AAW36" t="n">
        <v>0</v>
      </c>
      <c r="AAX36" t="n">
        <v>0</v>
      </c>
      <c r="AAY36" t="n">
        <v>1</v>
      </c>
      <c r="AAZ36" t="n">
        <v>0</v>
      </c>
      <c r="ABA36" t="n">
        <v>0</v>
      </c>
      <c r="ABB36" t="inlineStr">
        <is>
          <t>Pupuk cair untuk tanaman</t>
        </is>
      </c>
      <c r="ABC36" t="n">
        <v>1</v>
      </c>
      <c r="ABD36" t="n">
        <v>0</v>
      </c>
      <c r="ABE36" t="n">
        <v>0</v>
      </c>
      <c r="ABF36" t="n">
        <v>0</v>
      </c>
      <c r="ABG36" t="n">
        <v>0</v>
      </c>
      <c r="ABH36" t="n">
        <v/>
      </c>
      <c r="ABI36" t="n">
        <v/>
      </c>
      <c r="ABJ36" t="n">
        <v/>
      </c>
      <c r="ABK36" t="n">
        <v/>
      </c>
      <c r="ABL36" t="n">
        <v/>
      </c>
      <c r="ABM36" t="n">
        <v/>
      </c>
      <c r="ABN36" t="n">
        <v/>
      </c>
      <c r="ABO36" t="n">
        <v/>
      </c>
      <c r="ABP36" t="n">
        <v/>
      </c>
      <c r="ABQ36" t="inlineStr">
        <is>
          <t>Selada Kriting</t>
        </is>
      </c>
      <c r="ABR36" t="inlineStr">
        <is>
          <t>Cukup (2 minggu sekali)</t>
        </is>
      </c>
      <c r="ABS36" t="n">
        <v>1120</v>
      </c>
      <c r="ABT36" t="n">
        <v/>
      </c>
      <c r="ABU36" t="n">
        <v>50</v>
      </c>
      <c r="ABV36" t="n">
        <v>0</v>
      </c>
      <c r="ABW36" t="inlineStr">
        <is>
          <t>NPK</t>
        </is>
      </c>
      <c r="ABX36" t="n">
        <v/>
      </c>
      <c r="ABY36" t="n">
        <v>12</v>
      </c>
      <c r="ABZ36" t="n">
        <v>16000</v>
      </c>
      <c r="ACA36" t="n">
        <v>6</v>
      </c>
      <c r="ACB36" t="n">
        <v>16000</v>
      </c>
      <c r="ACC36" t="n">
        <v>350</v>
      </c>
      <c r="ACD36" t="n">
        <v>400</v>
      </c>
      <c r="ACE36" t="inlineStr">
        <is>
          <t>Ya</t>
        </is>
      </c>
      <c r="ACF36" t="inlineStr">
        <is>
          <t>Cukup meningkat</t>
        </is>
      </c>
      <c r="ACG36" t="inlineStr">
        <is>
          <t>Cukup meningkat</t>
        </is>
      </c>
      <c r="ACH36" t="inlineStr">
        <is>
          <t>Cukup meningkat</t>
        </is>
      </c>
      <c r="ACI36" t="n">
        <v/>
      </c>
      <c r="ACJ36" t="n">
        <v/>
      </c>
      <c r="ACK36" t="inlineStr">
        <is>
          <t>Lainnya</t>
        </is>
      </c>
      <c r="ACL36" t="n">
        <v>0</v>
      </c>
      <c r="ACM36" t="n">
        <v>0</v>
      </c>
      <c r="ACN36" t="n">
        <v>0</v>
      </c>
      <c r="ACO36" t="n">
        <v>0</v>
      </c>
      <c r="ACP36" t="n">
        <v>0</v>
      </c>
      <c r="ACQ36" t="n">
        <v>0</v>
      </c>
      <c r="ACR36" t="n">
        <v>1</v>
      </c>
      <c r="ACS36" t="inlineStr">
        <is>
          <t>Tidak membutuhkan</t>
        </is>
      </c>
      <c r="ACT36" t="inlineStr">
        <is>
          <t>Tidak</t>
        </is>
      </c>
      <c r="ACU36" t="inlineStr">
        <is>
          <t>Manfaat besar dan membantu kehidupan sehari-hari</t>
        </is>
      </c>
      <c r="ACV36" t="inlineStr">
        <is>
          <t>Sama saja</t>
        </is>
      </c>
      <c r="ACW36" t="inlineStr">
        <is>
          <t>Anggota keluarga - Perempuan dewasa</t>
        </is>
      </c>
      <c r="ACX36" t="inlineStr">
        <is>
          <t>Netral/tidak tahu</t>
        </is>
      </c>
      <c r="ACY36" t="inlineStr">
        <is>
          <t>Anggota keluarga - Laki-laki dewasa Anggota keluarga - Perempuan dewasa Anggota keluarga - Anak-anak</t>
        </is>
      </c>
      <c r="ACZ36" t="n">
        <v>1</v>
      </c>
      <c r="ADA36" t="n">
        <v>1</v>
      </c>
      <c r="ADB36" t="n">
        <v>1</v>
      </c>
      <c r="ADC36" t="n">
        <v>0</v>
      </c>
      <c r="ADD36" t="inlineStr">
        <is>
          <t>Sangat puas</t>
        </is>
      </c>
      <c r="ADE36" t="inlineStr">
        <is>
          <t>Puas</t>
        </is>
      </c>
      <c r="ADF36" t="inlineStr">
        <is>
          <t>Puas</t>
        </is>
      </c>
      <c r="ADG36" t="inlineStr">
        <is>
          <t>Puas</t>
        </is>
      </c>
      <c r="ADH36" t="inlineStr">
        <is>
          <t>Tidak</t>
        </is>
      </c>
      <c r="ADI36" t="n">
        <v/>
      </c>
      <c r="ADJ36" t="inlineStr">
        <is>
          <t>Puas</t>
        </is>
      </c>
      <c r="ADK36" t="n">
        <v/>
      </c>
      <c r="ADL36" t="n">
        <v/>
      </c>
      <c r="ADM36" t="n">
        <v/>
      </c>
      <c r="ADN36" t="n">
        <v/>
      </c>
      <c r="ADO36" t="n">
        <v/>
      </c>
      <c r="ADP36" t="n">
        <v/>
      </c>
      <c r="ADQ36" t="n">
        <v/>
      </c>
      <c r="ADR36" t="n">
        <v/>
      </c>
      <c r="ADS36" t="n">
        <v/>
      </c>
      <c r="ADT36" t="n">
        <v/>
      </c>
      <c r="ADU36" t="inlineStr">
        <is>
          <t>Menghubungi CPO atau pendamping</t>
        </is>
      </c>
      <c r="ADV36" t="n">
        <v>0</v>
      </c>
      <c r="ADW36" t="n">
        <v>0</v>
      </c>
      <c r="ADX36" t="n">
        <v>0</v>
      </c>
      <c r="ADY36" t="n">
        <v>0</v>
      </c>
      <c r="ADZ36" t="n">
        <v>1</v>
      </c>
      <c r="AEA36" t="n">
        <v>0</v>
      </c>
      <c r="AEB36" t="n">
        <v>0</v>
      </c>
      <c r="AEC36" t="n">
        <v>0</v>
      </c>
      <c r="AED36" t="n">
        <v/>
      </c>
      <c r="AEE36" t="inlineStr">
        <is>
          <t>Laki-laki dewasa</t>
        </is>
      </c>
      <c r="AEF36" t="n">
        <v/>
      </c>
      <c r="AEG36" t="inlineStr">
        <is>
          <t>Menghubungi melalui rekan</t>
        </is>
      </c>
      <c r="AEH36" t="n">
        <v/>
      </c>
      <c r="AEI36" t="inlineStr">
        <is>
          <t>Tidak</t>
        </is>
      </c>
      <c r="AEJ36" t="inlineStr">
        <is>
          <t>Kadang-kadang</t>
        </is>
      </c>
      <c r="AEK36" t="inlineStr">
        <is>
          <t>Pengurangan pengeluaran rumah tangga (bahan bakar minyak, pupuk, dll.) Lebih aman Pemanfaatan bio-slurry sebagai pupuk</t>
        </is>
      </c>
      <c r="AEL36" t="n">
        <v>1</v>
      </c>
      <c r="AEM36" t="n">
        <v>0</v>
      </c>
      <c r="AEN36" t="n">
        <v>0</v>
      </c>
      <c r="AEO36" t="n">
        <v>0</v>
      </c>
      <c r="AEP36" t="n">
        <v>1</v>
      </c>
      <c r="AEQ36" t="n">
        <v>0</v>
      </c>
      <c r="AER36" t="n">
        <v>0</v>
      </c>
      <c r="AES36" t="n">
        <v>1</v>
      </c>
      <c r="AET36" t="n">
        <v>0</v>
      </c>
      <c r="AEU36" t="n">
        <v>0</v>
      </c>
      <c r="AEV36" t="n">
        <v>0</v>
      </c>
      <c r="AEW36" t="n">
        <v>0</v>
      </c>
      <c r="AEX36" t="n">
        <v/>
      </c>
      <c r="AEY36" t="inlineStr">
        <is>
          <t>Memasak lebih aman</t>
        </is>
      </c>
      <c r="AEZ36" t="n">
        <v/>
      </c>
      <c r="AFA36" t="inlineStr">
        <is>
          <t>Tetangga / teman / saudara</t>
        </is>
      </c>
      <c r="AFB36" t="n">
        <v/>
      </c>
      <c r="AFC36" t="inlineStr">
        <is>
          <t>Nana supriatna Karyawangi-Digester 2026-02-10-16_57_35.jpeg</t>
        </is>
      </c>
      <c r="AFD36" t="inlineStr">
        <is>
          <t>https://kf.kobotoolbox.org/api/v2/assets/avstPQqLr3Ab3ZdcVTXZ6f/data/685600029/attachments/attkvbMp7uoTnK33zfB5ZuAs/</t>
        </is>
      </c>
      <c r="AFE36" t="inlineStr">
        <is>
          <t>Nana Supriatna Karyawangi-Rumah 2026-02-10-16_57_46.jpeg</t>
        </is>
      </c>
      <c r="AFF36" t="inlineStr">
        <is>
          <t>https://kf.kobotoolbox.org/api/v2/assets/avstPQqLr3Ab3ZdcVTXZ6f/data/685600029/attachments/attFnBe5ZxDseTNDm6p9JhyD/</t>
        </is>
      </c>
      <c r="AFG36" t="inlineStr">
        <is>
          <t>Aep</t>
        </is>
      </c>
      <c r="AFH36" t="n">
        <v/>
      </c>
      <c r="AFI36" t="n">
        <v/>
      </c>
    </row>
    <row r="37">
      <c r="A37" s="93" t="n">
        <v>46078</v>
      </c>
      <c r="B37" s="93" t="n">
        <v>46085</v>
      </c>
      <c r="C37" t="inlineStr">
        <is>
          <t>ano</t>
        </is>
      </c>
      <c r="D37" t="inlineStr">
        <is>
          <t>oneng oman</t>
        </is>
      </c>
      <c r="E37" t="n">
        <v>85864863386</v>
      </c>
      <c r="F37" t="inlineStr">
        <is>
          <t>-6.808118 107.605475 0 0</t>
        </is>
      </c>
      <c r="G37" t="n">
        <v>-6.808118</v>
      </c>
      <c r="H37" t="n">
        <v>107.605475</v>
      </c>
      <c r="I37" t="n">
        <v>0</v>
      </c>
      <c r="J37" t="n">
        <v>0</v>
      </c>
      <c r="K37" t="inlineStr">
        <is>
          <t>-6.808118, 107.605475.</t>
        </is>
      </c>
      <c r="L37" t="inlineStr">
        <is>
          <t>-6.808229 107.60541 0 0</t>
        </is>
      </c>
      <c r="M37" t="n">
        <v>-6.808229</v>
      </c>
      <c r="N37" t="n">
        <v>107.60541</v>
      </c>
      <c r="O37" t="n">
        <v>0</v>
      </c>
      <c r="P37" t="n">
        <v>0</v>
      </c>
      <c r="Q37" t="inlineStr">
        <is>
          <t>-6.808229, 107.605410.</t>
        </is>
      </c>
      <c r="R37" t="inlineStr">
        <is>
          <t>Jawa Barat</t>
        </is>
      </c>
      <c r="S37" t="n">
        <v>0</v>
      </c>
      <c r="T37" t="n">
        <v>0</v>
      </c>
      <c r="U37" t="n">
        <v>1</v>
      </c>
      <c r="V37" t="n">
        <v>0</v>
      </c>
      <c r="W37" t="n">
        <v>0</v>
      </c>
      <c r="X37" t="n">
        <v>0</v>
      </c>
      <c r="Y37" t="n">
        <v>0</v>
      </c>
      <c r="Z37" t="n">
        <v>0</v>
      </c>
      <c r="AA37" t="n">
        <v>0</v>
      </c>
      <c r="AB37" t="n">
        <v>0</v>
      </c>
      <c r="AC37" t="inlineStr">
        <is>
          <t>BANDUNG BARAT</t>
        </is>
      </c>
      <c r="AD37" t="inlineStr">
        <is>
          <t>LEMBANG</t>
        </is>
      </c>
      <c r="AE37" t="inlineStr">
        <is>
          <t>CIKAHURIPAN</t>
        </is>
      </c>
      <c r="AF37" t="inlineStr">
        <is>
          <t>KHAZANAH BAHARI</t>
        </is>
      </c>
      <c r="AG37" t="inlineStr">
        <is>
          <t>KBP0353</t>
        </is>
      </c>
      <c r="AH37" t="n">
        <v>14</v>
      </c>
      <c r="AI37" t="inlineStr">
        <is>
          <t>VPA1</t>
        </is>
      </c>
      <c r="AJ37" t="inlineStr">
        <is>
          <t>Tidak aktif</t>
        </is>
      </c>
      <c r="AK37" t="n">
        <v>66</v>
      </c>
      <c r="AL37" t="inlineStr">
        <is>
          <t>Perempuan</t>
        </is>
      </c>
      <c r="AM37" t="inlineStr">
        <is>
          <t>Sudah menikah</t>
        </is>
      </c>
      <c r="AN37" t="inlineStr">
        <is>
          <t>SD/Sederajat</t>
        </is>
      </c>
      <c r="AO37" t="inlineStr">
        <is>
          <t>Tidak ada</t>
        </is>
      </c>
      <c r="AP37" t="n">
        <v>0</v>
      </c>
      <c r="AQ37" t="n">
        <v>0</v>
      </c>
      <c r="AR37" t="n">
        <v>0</v>
      </c>
      <c r="AS37" t="n">
        <v>0</v>
      </c>
      <c r="AT37" t="n">
        <v>0</v>
      </c>
      <c r="AU37" t="n">
        <v>0</v>
      </c>
      <c r="AV37" t="n">
        <v>0</v>
      </c>
      <c r="AW37" t="n">
        <v>1</v>
      </c>
      <c r="AX37" t="n">
        <v/>
      </c>
      <c r="AY37" t="inlineStr">
        <is>
          <t>Tidak ada</t>
        </is>
      </c>
      <c r="AZ37" t="n">
        <v>0</v>
      </c>
      <c r="BA37" t="n">
        <v>0</v>
      </c>
      <c r="BB37" t="n">
        <v>0</v>
      </c>
      <c r="BC37" t="n">
        <v>0</v>
      </c>
      <c r="BD37" t="n">
        <v>0</v>
      </c>
      <c r="BE37" t="n">
        <v>0</v>
      </c>
      <c r="BF37" t="n">
        <v>0</v>
      </c>
      <c r="BG37" t="n">
        <v>1</v>
      </c>
      <c r="BH37" t="n">
        <v/>
      </c>
      <c r="BI37" t="inlineStr">
        <is>
          <t>&lt;Rp1.500.000</t>
        </is>
      </c>
      <c r="BJ37" t="n">
        <v>1</v>
      </c>
      <c r="BK37" t="n">
        <v>2</v>
      </c>
      <c r="BL37" t="n">
        <v>2</v>
      </c>
      <c r="BM37" t="n">
        <v>0</v>
      </c>
      <c r="BN37" t="inlineStr">
        <is>
          <t>Milik sendiri</t>
        </is>
      </c>
      <c r="BO37" t="inlineStr">
        <is>
          <t>Permanen (dinding bata dan semen)</t>
        </is>
      </c>
      <c r="BP37" t="n">
        <v>1</v>
      </c>
      <c r="BQ37" t="n">
        <v>0</v>
      </c>
      <c r="BR37" t="n">
        <v>0</v>
      </c>
      <c r="BS37" t="n">
        <v>0</v>
      </c>
      <c r="BT37" t="n">
        <v>0</v>
      </c>
      <c r="BU37" t="n">
        <v/>
      </c>
      <c r="BV37" t="inlineStr">
        <is>
          <t>Keramik/ubin</t>
        </is>
      </c>
      <c r="BW37" t="n">
        <v>0</v>
      </c>
      <c r="BX37" t="n">
        <v>0</v>
      </c>
      <c r="BY37" t="n">
        <v>1</v>
      </c>
      <c r="BZ37" t="n">
        <v>0</v>
      </c>
      <c r="CA37" t="n">
        <v>0</v>
      </c>
      <c r="CB37" t="n">
        <v/>
      </c>
      <c r="CC37" t="inlineStr">
        <is>
          <t>Genting</t>
        </is>
      </c>
      <c r="CD37" t="n">
        <v>0</v>
      </c>
      <c r="CE37" t="n">
        <v>0</v>
      </c>
      <c r="CF37" t="n">
        <v>0</v>
      </c>
      <c r="CG37" t="n">
        <v>0</v>
      </c>
      <c r="CH37" t="n">
        <v>0</v>
      </c>
      <c r="CI37" t="n">
        <v>1</v>
      </c>
      <c r="CJ37" t="n">
        <v>0</v>
      </c>
      <c r="CK37" t="n">
        <v/>
      </c>
      <c r="CL37" t="inlineStr">
        <is>
          <t>Ya</t>
        </is>
      </c>
      <c r="CM37" t="n">
        <v>2011</v>
      </c>
      <c r="CN37" t="inlineStr">
        <is>
          <t>Fixed-Dome (Kubah Tetap)</t>
        </is>
      </c>
      <c r="CO37" t="inlineStr">
        <is>
          <t>6 m³ (4-5 ekor sapi, ±5 jam memasak/hari, ±50 kg</t>
        </is>
      </c>
      <c r="CP37" t="inlineStr">
        <is>
          <t>Anggota keluarga - laki-laki</t>
        </is>
      </c>
      <c r="CQ37" t="n">
        <v>0</v>
      </c>
      <c r="CR37" t="n">
        <v>0</v>
      </c>
      <c r="CS37" t="n">
        <v>0</v>
      </c>
      <c r="CT37" t="n">
        <v>0</v>
      </c>
      <c r="CU37" t="n">
        <v>1</v>
      </c>
      <c r="CV37" t="n">
        <v>0</v>
      </c>
      <c r="CW37" t="n">
        <v>0</v>
      </c>
      <c r="CX37" t="n">
        <v>0</v>
      </c>
      <c r="CY37" t="inlineStr">
        <is>
          <t>Anggota keluarga - laki-laki</t>
        </is>
      </c>
      <c r="CZ37" t="n">
        <v>1</v>
      </c>
      <c r="DA37" t="n">
        <v>0</v>
      </c>
      <c r="DB37" t="n">
        <v>0</v>
      </c>
      <c r="DC37" t="n">
        <v/>
      </c>
      <c r="DD37" t="inlineStr">
        <is>
          <t>Anggota keluarga - laki-laki</t>
        </is>
      </c>
      <c r="DE37" t="n">
        <v>1</v>
      </c>
      <c r="DF37" t="n">
        <v>0</v>
      </c>
      <c r="DG37" t="n">
        <v>0</v>
      </c>
      <c r="DH37" t="n">
        <v>0</v>
      </c>
      <c r="DI37" t="n">
        <v/>
      </c>
      <c r="DJ37" t="inlineStr">
        <is>
          <t>Anggota keluarga - laki-laki</t>
        </is>
      </c>
      <c r="DK37" t="n">
        <v>1</v>
      </c>
      <c r="DL37" t="n">
        <v>0</v>
      </c>
      <c r="DM37" t="n">
        <v>0</v>
      </c>
      <c r="DN37" t="n">
        <v>0</v>
      </c>
      <c r="DO37" t="n">
        <v/>
      </c>
      <c r="DP37" t="inlineStr">
        <is>
          <t>Tidak berfungsi sama sekali</t>
        </is>
      </c>
      <c r="DQ37" t="inlineStr">
        <is>
          <t>&gt;1 tahun yang lalu</t>
        </is>
      </c>
      <c r="DR37" t="inlineStr">
        <is>
          <t>Tidak ada ternak</t>
        </is>
      </c>
      <c r="DS37" t="n">
        <v/>
      </c>
      <c r="DT37" t="n">
        <v/>
      </c>
      <c r="DU37" t="n">
        <v/>
      </c>
      <c r="DV37" t="n">
        <v/>
      </c>
      <c r="DW37" t="n">
        <v/>
      </c>
      <c r="DX37" t="n">
        <v/>
      </c>
      <c r="DY37" t="n">
        <v/>
      </c>
      <c r="DZ37" t="n">
        <v/>
      </c>
      <c r="EA37" t="n">
        <v/>
      </c>
      <c r="EB37" t="n">
        <v/>
      </c>
      <c r="EC37" t="n">
        <v/>
      </c>
      <c r="ED37" t="n">
        <v/>
      </c>
      <c r="EE37" t="n">
        <v/>
      </c>
      <c r="EF37" t="n">
        <v/>
      </c>
      <c r="EG37" t="n">
        <v/>
      </c>
      <c r="EH37" t="n">
        <v/>
      </c>
      <c r="EI37" t="inlineStr">
        <is>
          <t>Tidak ada masalah</t>
        </is>
      </c>
      <c r="EJ37" t="n">
        <v>0</v>
      </c>
      <c r="EK37" t="n">
        <v>0</v>
      </c>
      <c r="EL37" t="n">
        <v>0</v>
      </c>
      <c r="EM37" t="n">
        <v>1</v>
      </c>
      <c r="EN37" t="n">
        <v>0</v>
      </c>
      <c r="EO37" t="n">
        <v/>
      </c>
      <c r="EP37" t="inlineStr">
        <is>
          <t>Ya, tetapi kurang jelas dan sulit diikuti</t>
        </is>
      </c>
      <c r="EQ37" t="inlineStr">
        <is>
          <t>Bukan pelatihan</t>
        </is>
      </c>
      <c r="ER37" t="inlineStr">
        <is>
          <t>CPO atau pendamping</t>
        </is>
      </c>
      <c r="ES37" t="n">
        <v>1</v>
      </c>
      <c r="ET37" t="n">
        <v>0</v>
      </c>
      <c r="EU37" t="n">
        <v>0</v>
      </c>
      <c r="EV37" t="n">
        <v>0</v>
      </c>
      <c r="EW37" t="n">
        <v/>
      </c>
      <c r="EX37" t="inlineStr">
        <is>
          <t>Anggota keluarga - Laki-laki</t>
        </is>
      </c>
      <c r="EY37" t="n">
        <v>1</v>
      </c>
      <c r="EZ37" t="n">
        <v>0</v>
      </c>
      <c r="FA37" t="n">
        <v>0</v>
      </c>
      <c r="FB37" t="n">
        <v/>
      </c>
      <c r="FC37" t="inlineStr">
        <is>
          <t>Jarang sekali</t>
        </is>
      </c>
      <c r="FD37" t="n">
        <v/>
      </c>
      <c r="FE37" t="inlineStr">
        <is>
          <t>Tidak mengetahui</t>
        </is>
      </c>
      <c r="FF37" t="inlineStr">
        <is>
          <t>Tidak pernah</t>
        </is>
      </c>
      <c r="FG37" t="inlineStr">
        <is>
          <t>Mengetahui</t>
        </is>
      </c>
      <c r="FH37" t="inlineStr">
        <is>
          <t>Tidak pernah</t>
        </is>
      </c>
      <c r="FI37" t="inlineStr">
        <is>
          <t>Mengetahui</t>
        </is>
      </c>
      <c r="FJ37" t="inlineStr">
        <is>
          <t>Sering (setiap minggu)</t>
        </is>
      </c>
      <c r="FK37" t="inlineStr">
        <is>
          <t>Tidak mengetahui</t>
        </is>
      </c>
      <c r="FL37" t="inlineStr">
        <is>
          <t>Tidak pernah</t>
        </is>
      </c>
      <c r="FM37" t="inlineStr">
        <is>
          <t>Mengetahui</t>
        </is>
      </c>
      <c r="FN37" t="inlineStr">
        <is>
          <t>Tidak pernah</t>
        </is>
      </c>
      <c r="FO37" t="inlineStr">
        <is>
          <t>Mengetahui</t>
        </is>
      </c>
      <c r="FP37" t="inlineStr">
        <is>
          <t>Tidak pernah</t>
        </is>
      </c>
      <c r="FQ37" t="inlineStr">
        <is>
          <t>Mengetahui</t>
        </is>
      </c>
      <c r="FR37" t="inlineStr">
        <is>
          <t>Ya</t>
        </is>
      </c>
      <c r="FS37" t="inlineStr">
        <is>
          <t>Mengetahui</t>
        </is>
      </c>
      <c r="FT37" t="inlineStr">
        <is>
          <t>Ya, selalu</t>
        </is>
      </c>
      <c r="FU37" t="inlineStr">
        <is>
          <t>Laki-laki dewasa</t>
        </is>
      </c>
      <c r="FV37" t="n">
        <v>1</v>
      </c>
      <c r="FW37" t="n">
        <v>0</v>
      </c>
      <c r="FX37" t="n">
        <v>0</v>
      </c>
      <c r="FY37" t="n">
        <v>0</v>
      </c>
      <c r="FZ37" t="inlineStr">
        <is>
          <t>Memahami</t>
        </is>
      </c>
      <c r="GA37" t="inlineStr">
        <is>
          <t>CPO</t>
        </is>
      </c>
      <c r="GB37" t="n">
        <v>1</v>
      </c>
      <c r="GC37" t="n">
        <v>0</v>
      </c>
      <c r="GD37" t="n">
        <v>0</v>
      </c>
      <c r="GE37" t="n">
        <v>0</v>
      </c>
      <c r="GF37" t="n">
        <v/>
      </c>
      <c r="GG37" t="inlineStr">
        <is>
          <t>Sering</t>
        </is>
      </c>
      <c r="GH37" t="inlineStr">
        <is>
          <t>Tidak</t>
        </is>
      </c>
      <c r="GI37" t="n">
        <v/>
      </c>
      <c r="GJ37" t="n">
        <v/>
      </c>
      <c r="GK37" t="n">
        <v/>
      </c>
      <c r="GL37" t="n">
        <v/>
      </c>
      <c r="GM37" t="n">
        <v/>
      </c>
      <c r="GN37" t="n">
        <v/>
      </c>
      <c r="GO37" t="n">
        <v/>
      </c>
      <c r="GP37" t="inlineStr">
        <is>
          <t>Sebagian</t>
        </is>
      </c>
      <c r="GQ37" t="inlineStr">
        <is>
          <t>LPG</t>
        </is>
      </c>
      <c r="GR37" t="n">
        <v>1</v>
      </c>
      <c r="GS37" t="n">
        <v>0</v>
      </c>
      <c r="GT37" t="n">
        <v>0</v>
      </c>
      <c r="GU37" t="n">
        <v>0</v>
      </c>
      <c r="GV37" t="n">
        <v>0</v>
      </c>
      <c r="GW37" t="n">
        <v>0</v>
      </c>
      <c r="GX37" t="n">
        <v>0</v>
      </c>
      <c r="GY37" t="n">
        <v/>
      </c>
      <c r="GZ37" t="inlineStr">
        <is>
          <t>Tidak</t>
        </is>
      </c>
      <c r="HA37" t="n">
        <v/>
      </c>
      <c r="HB37" t="n">
        <v/>
      </c>
      <c r="HC37" t="n">
        <v/>
      </c>
      <c r="HD37" t="n">
        <v/>
      </c>
      <c r="HE37" t="n">
        <v>6</v>
      </c>
      <c r="HF37" t="n">
        <v>54000</v>
      </c>
      <c r="HG37" t="n">
        <v>6</v>
      </c>
      <c r="HH37" t="n">
        <v>54000</v>
      </c>
      <c r="HI37" t="n">
        <v/>
      </c>
      <c r="HJ37" t="n">
        <v/>
      </c>
      <c r="HK37" t="n">
        <v/>
      </c>
      <c r="HL37" t="n">
        <v/>
      </c>
      <c r="HM37" t="n">
        <v/>
      </c>
      <c r="HN37" t="n">
        <v/>
      </c>
      <c r="HO37" t="n">
        <v/>
      </c>
      <c r="HP37" t="n">
        <v/>
      </c>
      <c r="HQ37" t="n">
        <v/>
      </c>
      <c r="HR37" t="n">
        <v/>
      </c>
      <c r="HS37" t="n">
        <v/>
      </c>
      <c r="HT37" t="n">
        <v/>
      </c>
      <c r="HU37" t="n">
        <v/>
      </c>
      <c r="HV37" t="n">
        <v/>
      </c>
      <c r="HW37" t="n">
        <v/>
      </c>
      <c r="HX37" t="n">
        <v/>
      </c>
      <c r="HY37" t="n">
        <v/>
      </c>
      <c r="HZ37" t="n">
        <v/>
      </c>
      <c r="IA37" t="n">
        <v>0</v>
      </c>
      <c r="IB37" t="n">
        <v>0</v>
      </c>
      <c r="IC37" t="n">
        <v/>
      </c>
      <c r="ID37" t="n">
        <v/>
      </c>
      <c r="IE37" t="n">
        <v/>
      </c>
      <c r="IF37" t="n">
        <v/>
      </c>
      <c r="IG37" t="n">
        <v/>
      </c>
      <c r="IH37" t="n">
        <v/>
      </c>
      <c r="II37" t="n">
        <v/>
      </c>
      <c r="IJ37" t="n">
        <v/>
      </c>
      <c r="IK37" t="inlineStr">
        <is>
          <t>30-50 kg</t>
        </is>
      </c>
      <c r="IL37" t="inlineStr">
        <is>
          <t>1-3 jam</t>
        </is>
      </c>
      <c r="IM37" t="inlineStr">
        <is>
          <t>Ya</t>
        </is>
      </c>
      <c r="IN37" t="inlineStr">
        <is>
          <t>Tidak</t>
        </is>
      </c>
      <c r="IO37" t="inlineStr">
        <is>
          <t>Tidak ada perubahan</t>
        </is>
      </c>
      <c r="IP37" t="n">
        <v/>
      </c>
      <c r="IQ37" t="inlineStr">
        <is>
          <t>Tidak pernah</t>
        </is>
      </c>
      <c r="IR37" t="n">
        <v/>
      </c>
      <c r="IS37" t="n">
        <v/>
      </c>
      <c r="IT37" t="n">
        <v/>
      </c>
      <c r="IU37" t="n">
        <v/>
      </c>
      <c r="IV37" t="n">
        <v/>
      </c>
      <c r="IW37" t="n">
        <v/>
      </c>
      <c r="IX37" t="n">
        <v/>
      </c>
      <c r="IY37" t="n">
        <v/>
      </c>
      <c r="IZ37" t="inlineStr">
        <is>
          <t>Tidak pernah</t>
        </is>
      </c>
      <c r="JA37" t="n">
        <v/>
      </c>
      <c r="JB37" t="n">
        <v/>
      </c>
      <c r="JC37" t="n">
        <v/>
      </c>
      <c r="JD37" t="n">
        <v/>
      </c>
      <c r="JE37" t="n">
        <v/>
      </c>
      <c r="JF37" t="n">
        <v/>
      </c>
      <c r="JG37" t="n">
        <v/>
      </c>
      <c r="JH37" t="n">
        <v/>
      </c>
      <c r="JI37" t="inlineStr">
        <is>
          <t>Tidak pernah</t>
        </is>
      </c>
      <c r="JJ37" t="n">
        <v/>
      </c>
      <c r="JK37" t="n">
        <v/>
      </c>
      <c r="JL37" t="n">
        <v/>
      </c>
      <c r="JM37" t="n">
        <v/>
      </c>
      <c r="JN37" t="n">
        <v/>
      </c>
      <c r="JO37" t="n">
        <v/>
      </c>
      <c r="JP37" t="n">
        <v/>
      </c>
      <c r="JQ37" t="n">
        <v/>
      </c>
      <c r="JR37" t="inlineStr">
        <is>
          <t>Tidak pernah</t>
        </is>
      </c>
      <c r="JS37" t="n">
        <v/>
      </c>
      <c r="JT37" t="n">
        <v/>
      </c>
      <c r="JU37" t="n">
        <v/>
      </c>
      <c r="JV37" t="n">
        <v/>
      </c>
      <c r="JW37" t="n">
        <v/>
      </c>
      <c r="JX37" t="n">
        <v/>
      </c>
      <c r="JY37" t="n">
        <v/>
      </c>
      <c r="JZ37" t="n">
        <v/>
      </c>
      <c r="KA37" t="inlineStr">
        <is>
          <t>Tidak pernah</t>
        </is>
      </c>
      <c r="KB37" t="n">
        <v/>
      </c>
      <c r="KC37" t="n">
        <v/>
      </c>
      <c r="KD37" t="n">
        <v/>
      </c>
      <c r="KE37" t="n">
        <v/>
      </c>
      <c r="KF37" t="n">
        <v/>
      </c>
      <c r="KG37" t="n">
        <v/>
      </c>
      <c r="KH37" t="n">
        <v/>
      </c>
      <c r="KI37" t="n">
        <v/>
      </c>
      <c r="KJ37" t="inlineStr">
        <is>
          <t>Tidak pernah</t>
        </is>
      </c>
      <c r="KK37" t="n">
        <v/>
      </c>
      <c r="KL37" t="n">
        <v/>
      </c>
      <c r="KM37" t="n">
        <v/>
      </c>
      <c r="KN37" t="n">
        <v/>
      </c>
      <c r="KO37" t="n">
        <v/>
      </c>
      <c r="KP37" t="n">
        <v/>
      </c>
      <c r="KQ37" t="n">
        <v/>
      </c>
      <c r="KR37" t="n">
        <v/>
      </c>
      <c r="KS37" t="inlineStr">
        <is>
          <t>Tidak ada perubahan</t>
        </is>
      </c>
      <c r="KT37" t="inlineStr">
        <is>
          <t>0-1 kali</t>
        </is>
      </c>
      <c r="KU37" t="inlineStr">
        <is>
          <t>0-1 kali</t>
        </is>
      </c>
      <c r="KV37" t="inlineStr">
        <is>
          <t>Tidak ada</t>
        </is>
      </c>
      <c r="KW37" t="n">
        <v>0</v>
      </c>
      <c r="KX37" t="n">
        <v>0</v>
      </c>
      <c r="KY37" t="n">
        <v>0</v>
      </c>
      <c r="KZ37" t="n">
        <v>1</v>
      </c>
      <c r="LA37" t="inlineStr">
        <is>
          <t>Tidak ada perubahan</t>
        </is>
      </c>
      <c r="LB37" t="inlineStr">
        <is>
          <t>Tidak ada perubahan</t>
        </is>
      </c>
      <c r="LC37" t="n">
        <v>0</v>
      </c>
      <c r="LD37" t="n">
        <v>6</v>
      </c>
      <c r="LE37" t="n">
        <v>0</v>
      </c>
      <c r="LF37" t="n">
        <v>0</v>
      </c>
      <c r="LG37" t="inlineStr">
        <is>
          <t>Tidak</t>
        </is>
      </c>
      <c r="LH37" t="n">
        <v/>
      </c>
      <c r="LI37" t="inlineStr">
        <is>
          <t>Tidak ada perubahan</t>
        </is>
      </c>
      <c r="LJ37" t="n">
        <v/>
      </c>
      <c r="LK37" t="n">
        <v/>
      </c>
      <c r="LL37" t="n">
        <v/>
      </c>
      <c r="LM37" t="n">
        <v/>
      </c>
      <c r="LN37" t="n">
        <v/>
      </c>
      <c r="LO37" t="n">
        <v/>
      </c>
      <c r="LP37" t="n">
        <v/>
      </c>
      <c r="LQ37" t="n">
        <v/>
      </c>
      <c r="LR37" t="n">
        <v/>
      </c>
      <c r="LS37" t="n">
        <v>30</v>
      </c>
      <c r="LT37" t="n">
        <v>0</v>
      </c>
      <c r="LU37" t="n">
        <v>0</v>
      </c>
      <c r="LV37" t="n">
        <v>30</v>
      </c>
      <c r="LW37" t="n">
        <v>0</v>
      </c>
      <c r="LX37" t="n">
        <v>0</v>
      </c>
      <c r="LY37" t="n">
        <v>20</v>
      </c>
      <c r="LZ37" t="n">
        <v>0</v>
      </c>
      <c r="MA37" t="n">
        <v>0</v>
      </c>
      <c r="MB37" t="inlineStr">
        <is>
          <t>Tidak</t>
        </is>
      </c>
      <c r="MC37" t="n">
        <v>0</v>
      </c>
      <c r="MD37" t="n">
        <v>0</v>
      </c>
      <c r="ME37" t="n">
        <v>20</v>
      </c>
      <c r="MF37" t="n">
        <v>20</v>
      </c>
      <c r="MG37" t="n">
        <v>0</v>
      </c>
      <c r="MH37" t="n">
        <v>0</v>
      </c>
      <c r="MI37" t="n">
        <v/>
      </c>
      <c r="MJ37" t="n">
        <v/>
      </c>
      <c r="MK37" t="n">
        <v/>
      </c>
      <c r="ML37" t="n">
        <v/>
      </c>
      <c r="MM37" t="n">
        <v/>
      </c>
      <c r="MN37" t="n">
        <v/>
      </c>
      <c r="MO37" t="n">
        <v/>
      </c>
      <c r="MP37" t="n">
        <v/>
      </c>
      <c r="MQ37" t="n">
        <v/>
      </c>
      <c r="MR37" t="inlineStr">
        <is>
          <t>Tidak ada waktu yang dihemat</t>
        </is>
      </c>
      <c r="MS37" t="n">
        <v/>
      </c>
      <c r="MT37" t="inlineStr">
        <is>
          <t>Tidak ada waktu yang dihemat</t>
        </is>
      </c>
      <c r="MU37" t="inlineStr">
        <is>
          <t>Tidak</t>
        </is>
      </c>
      <c r="MV37" t="n">
        <v/>
      </c>
      <c r="MW37" t="n">
        <v/>
      </c>
      <c r="MX37" t="n">
        <v/>
      </c>
      <c r="MY37" t="n">
        <v/>
      </c>
      <c r="MZ37" t="n">
        <v/>
      </c>
      <c r="NA37" t="n">
        <v/>
      </c>
      <c r="NB37" t="n">
        <v/>
      </c>
      <c r="NC37" t="n">
        <v/>
      </c>
      <c r="ND37" t="n">
        <v/>
      </c>
      <c r="NE37" t="n">
        <v/>
      </c>
      <c r="NF37" t="n">
        <v/>
      </c>
      <c r="NG37" t="n">
        <v/>
      </c>
      <c r="NH37" t="n">
        <v/>
      </c>
      <c r="NI37" t="n">
        <v/>
      </c>
      <c r="NJ37" t="n">
        <v/>
      </c>
      <c r="NK37" t="n">
        <v/>
      </c>
      <c r="NL37" t="inlineStr">
        <is>
          <t>Ya</t>
        </is>
      </c>
      <c r="NM37" t="inlineStr">
        <is>
          <t>Kombinasi kredit/pinjaman dan dana hibah</t>
        </is>
      </c>
      <c r="NN37" t="inlineStr">
        <is>
          <t>1-1.000.000</t>
        </is>
      </c>
      <c r="NO37" t="inlineStr">
        <is>
          <t>Yayasan Rumah Energi atau BIRU</t>
        </is>
      </c>
      <c r="NP37" t="n">
        <v/>
      </c>
      <c r="NQ37" t="inlineStr">
        <is>
          <t>Pemerintah</t>
        </is>
      </c>
      <c r="NR37" t="n">
        <v/>
      </c>
      <c r="NS37" t="n">
        <v>60</v>
      </c>
      <c r="NT37" t="inlineStr">
        <is>
          <t>Anggota keluarga - Laki-laki dewasa</t>
        </is>
      </c>
      <c r="NU37" t="n">
        <v/>
      </c>
      <c r="NV37" t="n">
        <v/>
      </c>
      <c r="NW37" t="n">
        <v/>
      </c>
      <c r="NX37" t="inlineStr">
        <is>
          <t>Sama saja</t>
        </is>
      </c>
      <c r="NY37" t="n">
        <v>60</v>
      </c>
      <c r="NZ37" t="n">
        <v>0</v>
      </c>
      <c r="OA37" t="n">
        <v>0</v>
      </c>
      <c r="OB37" t="n">
        <v>60</v>
      </c>
      <c r="OC37" t="n">
        <v>0</v>
      </c>
      <c r="OD37" t="n">
        <v>0</v>
      </c>
      <c r="OE37" t="inlineStr">
        <is>
          <t>Tidak ada perubahan</t>
        </is>
      </c>
      <c r="OF37" t="inlineStr">
        <is>
          <t>Sama saja (tidak ada perbedaan waktu memasak MAUPUN rasa/bau makanan bila dibandingkan penggunaan sebelumnya)</t>
        </is>
      </c>
      <c r="OG37" t="inlineStr">
        <is>
          <t>Ya</t>
        </is>
      </c>
      <c r="OH37" t="n">
        <v>0</v>
      </c>
      <c r="OI37" t="n">
        <v>0</v>
      </c>
      <c r="OJ37" t="n">
        <v>0</v>
      </c>
      <c r="OK37" t="n">
        <v>0</v>
      </c>
      <c r="OL37" t="n">
        <v>0</v>
      </c>
      <c r="OM37" t="n">
        <v>0</v>
      </c>
      <c r="ON37" t="n">
        <v>0</v>
      </c>
      <c r="OO37" t="n">
        <v>0</v>
      </c>
      <c r="OP37" t="inlineStr">
        <is>
          <t>Sapi perah</t>
        </is>
      </c>
      <c r="OQ37" t="n">
        <v>0</v>
      </c>
      <c r="OR37" t="n">
        <v>1</v>
      </c>
      <c r="OS37" t="n">
        <v>0</v>
      </c>
      <c r="OT37" t="n">
        <v>0</v>
      </c>
      <c r="OU37" t="n">
        <v>0</v>
      </c>
      <c r="OV37" t="n">
        <v>0</v>
      </c>
      <c r="OW37" t="n">
        <v>0</v>
      </c>
      <c r="OX37" t="n">
        <v>0</v>
      </c>
      <c r="OY37" t="n">
        <v>0</v>
      </c>
      <c r="OZ37" t="inlineStr">
        <is>
          <t>Tidak ada</t>
        </is>
      </c>
      <c r="PA37" t="n">
        <v>0</v>
      </c>
      <c r="PB37" t="n">
        <v>0</v>
      </c>
      <c r="PC37" t="n">
        <v>0</v>
      </c>
      <c r="PD37" t="n">
        <v>0</v>
      </c>
      <c r="PE37" t="n">
        <v>0</v>
      </c>
      <c r="PF37" t="n">
        <v>0</v>
      </c>
      <c r="PG37" t="n">
        <v>0</v>
      </c>
      <c r="PH37" t="n">
        <v>0</v>
      </c>
      <c r="PI37" t="n">
        <v>1</v>
      </c>
      <c r="PJ37" t="inlineStr">
        <is>
          <t>Sapi pedaging Sapi perah</t>
        </is>
      </c>
      <c r="PK37" t="n">
        <v>1</v>
      </c>
      <c r="PL37" t="n">
        <v>1</v>
      </c>
      <c r="PM37" t="n">
        <v>0</v>
      </c>
      <c r="PN37" t="n">
        <v>0</v>
      </c>
      <c r="PO37" t="n">
        <v>0</v>
      </c>
      <c r="PP37" t="n">
        <v>0</v>
      </c>
      <c r="PQ37" t="n">
        <v>0</v>
      </c>
      <c r="PR37" t="n">
        <v>0</v>
      </c>
      <c r="PS37" t="n">
        <v>0</v>
      </c>
      <c r="PT37" t="n">
        <v/>
      </c>
      <c r="PU37" t="n">
        <v/>
      </c>
      <c r="PV37" t="n">
        <v/>
      </c>
      <c r="PW37" t="n">
        <v/>
      </c>
      <c r="PX37" t="n">
        <v/>
      </c>
      <c r="PY37" t="n">
        <v/>
      </c>
      <c r="PZ37" t="n">
        <v/>
      </c>
      <c r="QA37" t="n">
        <v/>
      </c>
      <c r="QB37" t="n">
        <v/>
      </c>
      <c r="QC37" t="n">
        <v/>
      </c>
      <c r="QD37" t="n">
        <v/>
      </c>
      <c r="QE37" t="inlineStr">
        <is>
          <t>1-Disebarkan ke lahan terbuka</t>
        </is>
      </c>
      <c r="QF37" t="n">
        <v>0</v>
      </c>
      <c r="QG37" t="n">
        <v>0</v>
      </c>
      <c r="QH37" t="n">
        <v>0</v>
      </c>
      <c r="QI37" t="n">
        <v>0</v>
      </c>
      <c r="QJ37" t="n">
        <v>0</v>
      </c>
      <c r="QK37" t="n">
        <v>1</v>
      </c>
      <c r="QL37" t="n">
        <v>0</v>
      </c>
      <c r="QM37" t="n">
        <v>0</v>
      </c>
      <c r="QN37" t="n">
        <v>0</v>
      </c>
      <c r="QO37" t="n">
        <v/>
      </c>
      <c r="QP37" t="n">
        <v/>
      </c>
      <c r="QQ37" t="n">
        <v/>
      </c>
      <c r="QR37" t="n">
        <v/>
      </c>
      <c r="QS37" t="n">
        <v/>
      </c>
      <c r="QT37" t="n">
        <v/>
      </c>
      <c r="QU37" t="n">
        <v/>
      </c>
      <c r="QV37" t="n">
        <v/>
      </c>
      <c r="QW37" t="n">
        <v/>
      </c>
      <c r="QX37" t="n">
        <v/>
      </c>
      <c r="QY37" t="n">
        <v/>
      </c>
      <c r="QZ37" t="n">
        <v/>
      </c>
      <c r="RA37" t="n">
        <v/>
      </c>
      <c r="RB37" t="n">
        <v/>
      </c>
      <c r="RC37" t="n">
        <v/>
      </c>
      <c r="RD37" t="n">
        <v/>
      </c>
      <c r="RE37" t="n">
        <v/>
      </c>
      <c r="RF37" t="n">
        <v/>
      </c>
      <c r="RG37" t="n">
        <v/>
      </c>
      <c r="RH37" t="n">
        <v/>
      </c>
      <c r="RI37" t="n">
        <v/>
      </c>
      <c r="RJ37" t="n">
        <v/>
      </c>
      <c r="RK37" t="n">
        <v/>
      </c>
      <c r="RL37" t="n">
        <v/>
      </c>
      <c r="RM37" t="n">
        <v/>
      </c>
      <c r="RN37" t="n">
        <v/>
      </c>
      <c r="RO37" t="n">
        <v/>
      </c>
      <c r="RP37" t="n">
        <v/>
      </c>
      <c r="RQ37" t="n">
        <v/>
      </c>
      <c r="RR37" t="n">
        <v/>
      </c>
      <c r="RS37" t="n">
        <v/>
      </c>
      <c r="RT37" t="n">
        <v/>
      </c>
      <c r="RU37" t="n">
        <v/>
      </c>
      <c r="RV37" t="n">
        <v/>
      </c>
      <c r="RW37" t="n">
        <v/>
      </c>
      <c r="RX37" t="n">
        <v/>
      </c>
      <c r="RY37" t="n">
        <v/>
      </c>
      <c r="RZ37" t="n">
        <v/>
      </c>
      <c r="SA37" t="n">
        <v/>
      </c>
      <c r="SB37" t="n">
        <v/>
      </c>
      <c r="SC37" t="n">
        <v/>
      </c>
      <c r="SD37" t="n">
        <v/>
      </c>
      <c r="SE37" t="n">
        <v/>
      </c>
      <c r="SF37" t="n">
        <v/>
      </c>
      <c r="SG37" t="n">
        <v/>
      </c>
      <c r="SH37" t="n">
        <v/>
      </c>
      <c r="SI37" t="n">
        <v/>
      </c>
      <c r="SJ37" t="n">
        <v/>
      </c>
      <c r="SK37" t="n">
        <v/>
      </c>
      <c r="SL37" t="n">
        <v/>
      </c>
      <c r="SM37" t="n">
        <v/>
      </c>
      <c r="SN37" t="n">
        <v/>
      </c>
      <c r="SO37" t="n">
        <v/>
      </c>
      <c r="SP37" t="n">
        <v/>
      </c>
      <c r="SQ37" t="n">
        <v/>
      </c>
      <c r="SR37" t="n">
        <v/>
      </c>
      <c r="SS37" t="n">
        <v/>
      </c>
      <c r="ST37" t="n">
        <v/>
      </c>
      <c r="SU37" t="n">
        <v/>
      </c>
      <c r="SV37" t="n">
        <v/>
      </c>
      <c r="SW37" t="n">
        <v/>
      </c>
      <c r="SX37" t="n">
        <v/>
      </c>
      <c r="SY37" t="n">
        <v/>
      </c>
      <c r="SZ37" t="n">
        <v>4</v>
      </c>
      <c r="TA37" t="n">
        <v/>
      </c>
      <c r="TB37" t="n">
        <v/>
      </c>
      <c r="TC37" t="n">
        <v/>
      </c>
      <c r="TD37" t="n">
        <v/>
      </c>
      <c r="TE37" t="n">
        <v/>
      </c>
      <c r="TF37" t="n">
        <v/>
      </c>
      <c r="TG37" t="n">
        <v/>
      </c>
      <c r="TH37" t="n">
        <v/>
      </c>
      <c r="TI37" t="n">
        <v/>
      </c>
      <c r="TJ37" t="n">
        <v/>
      </c>
      <c r="TK37" t="n">
        <v/>
      </c>
      <c r="TL37" t="n">
        <v/>
      </c>
      <c r="TM37" t="n">
        <v/>
      </c>
      <c r="TN37" t="n">
        <v/>
      </c>
      <c r="TO37" t="n">
        <v/>
      </c>
      <c r="TP37" t="n">
        <v/>
      </c>
      <c r="TQ37" t="n">
        <v/>
      </c>
      <c r="TR37" t="n">
        <v/>
      </c>
      <c r="TS37" t="n">
        <v/>
      </c>
      <c r="TT37" t="n">
        <v/>
      </c>
      <c r="TU37" t="n">
        <v/>
      </c>
      <c r="TV37" t="n">
        <v/>
      </c>
      <c r="TW37" t="n">
        <v/>
      </c>
      <c r="TX37" t="n">
        <v/>
      </c>
      <c r="TY37" t="n">
        <v/>
      </c>
      <c r="TZ37" t="n">
        <v/>
      </c>
      <c r="UA37" t="n">
        <v/>
      </c>
      <c r="UB37" t="n">
        <v/>
      </c>
      <c r="UC37" t="n">
        <v/>
      </c>
      <c r="UD37" t="n">
        <v/>
      </c>
      <c r="UE37" t="n">
        <v/>
      </c>
      <c r="UF37" t="n">
        <v/>
      </c>
      <c r="UG37" t="n">
        <v/>
      </c>
      <c r="UH37" t="n">
        <v/>
      </c>
      <c r="UI37" t="n">
        <v/>
      </c>
      <c r="UJ37" t="n">
        <v/>
      </c>
      <c r="UK37" t="n">
        <v/>
      </c>
      <c r="UL37" t="n">
        <v/>
      </c>
      <c r="UM37" t="n">
        <v/>
      </c>
      <c r="UN37" t="n">
        <v/>
      </c>
      <c r="UO37" t="n">
        <v/>
      </c>
      <c r="UP37" t="n">
        <v/>
      </c>
      <c r="UQ37" t="n">
        <v/>
      </c>
      <c r="UR37" t="n">
        <v/>
      </c>
      <c r="US37" t="n">
        <v/>
      </c>
      <c r="UT37" t="n">
        <v/>
      </c>
      <c r="UU37" t="n">
        <v/>
      </c>
      <c r="UV37" t="n">
        <v/>
      </c>
      <c r="UW37" t="n">
        <v/>
      </c>
      <c r="UX37" t="n">
        <v/>
      </c>
      <c r="UY37" t="n">
        <v/>
      </c>
      <c r="UZ37" t="n">
        <v/>
      </c>
      <c r="VA37" t="n">
        <v/>
      </c>
      <c r="VB37" t="n">
        <v/>
      </c>
      <c r="VC37" t="n">
        <v/>
      </c>
      <c r="VD37" t="n">
        <v/>
      </c>
      <c r="VE37" t="n">
        <v/>
      </c>
      <c r="VF37" t="n">
        <v/>
      </c>
      <c r="VG37" t="n">
        <v/>
      </c>
      <c r="VH37" t="n">
        <v/>
      </c>
      <c r="VI37" t="n">
        <v/>
      </c>
      <c r="VJ37" t="n">
        <v/>
      </c>
      <c r="VK37" t="n">
        <v/>
      </c>
      <c r="VL37" t="n">
        <v/>
      </c>
      <c r="VM37" t="n">
        <v/>
      </c>
      <c r="VN37" t="n">
        <v/>
      </c>
      <c r="VO37" t="n">
        <v/>
      </c>
      <c r="VP37" t="n">
        <v/>
      </c>
      <c r="VQ37" t="n">
        <v/>
      </c>
      <c r="VR37" t="n">
        <v/>
      </c>
      <c r="VS37" t="n">
        <v/>
      </c>
      <c r="VT37" t="n">
        <v/>
      </c>
      <c r="VU37" t="n">
        <v/>
      </c>
      <c r="VV37" t="n">
        <v/>
      </c>
      <c r="VW37" t="n">
        <v/>
      </c>
      <c r="VX37" t="n">
        <v/>
      </c>
      <c r="VY37" t="n">
        <v/>
      </c>
      <c r="VZ37" t="n">
        <v/>
      </c>
      <c r="WA37" t="n">
        <v/>
      </c>
      <c r="WB37" t="n">
        <v/>
      </c>
      <c r="WC37" t="n">
        <v/>
      </c>
      <c r="WD37" t="n">
        <v/>
      </c>
      <c r="WE37" t="n">
        <v/>
      </c>
      <c r="WF37" t="n">
        <v/>
      </c>
      <c r="WG37" t="n">
        <v/>
      </c>
      <c r="WH37" t="n">
        <v/>
      </c>
      <c r="WI37" t="n">
        <v/>
      </c>
      <c r="WJ37" t="n">
        <v/>
      </c>
      <c r="WK37" t="n">
        <v/>
      </c>
      <c r="WL37" t="n">
        <v/>
      </c>
      <c r="WM37" t="n">
        <v/>
      </c>
      <c r="WN37" t="n">
        <v/>
      </c>
      <c r="WO37" t="n">
        <v/>
      </c>
      <c r="WP37" t="n">
        <v/>
      </c>
      <c r="WQ37" t="n">
        <v/>
      </c>
      <c r="WR37" t="n">
        <v/>
      </c>
      <c r="WS37" t="n">
        <v/>
      </c>
      <c r="WT37" t="n">
        <v/>
      </c>
      <c r="WU37" t="n">
        <v/>
      </c>
      <c r="WV37" t="n">
        <v/>
      </c>
      <c r="WW37" t="n">
        <v/>
      </c>
      <c r="WX37" t="n">
        <v/>
      </c>
      <c r="WY37" t="n">
        <v/>
      </c>
      <c r="WZ37" t="n">
        <v/>
      </c>
      <c r="XA37" t="n">
        <v/>
      </c>
      <c r="XB37" t="n">
        <v/>
      </c>
      <c r="XC37" t="n">
        <v/>
      </c>
      <c r="XD37" t="n">
        <v/>
      </c>
      <c r="XE37" t="n">
        <v/>
      </c>
      <c r="XF37" t="n">
        <v/>
      </c>
      <c r="XG37" t="n">
        <v/>
      </c>
      <c r="XH37" t="n">
        <v/>
      </c>
      <c r="XI37" t="n">
        <v/>
      </c>
      <c r="XJ37" t="n">
        <v/>
      </c>
      <c r="XK37" t="n">
        <v/>
      </c>
      <c r="XL37" t="n">
        <v/>
      </c>
      <c r="XM37" t="n">
        <v/>
      </c>
      <c r="XN37" t="n">
        <v/>
      </c>
      <c r="XO37" t="n">
        <v/>
      </c>
      <c r="XP37" t="n">
        <v/>
      </c>
      <c r="XQ37" t="n">
        <v/>
      </c>
      <c r="XR37" t="n">
        <v/>
      </c>
      <c r="XS37" t="n">
        <v/>
      </c>
      <c r="XT37" t="n">
        <v/>
      </c>
      <c r="XU37" t="n">
        <v/>
      </c>
      <c r="XV37" t="n">
        <v/>
      </c>
      <c r="XW37" t="n">
        <v/>
      </c>
      <c r="XX37" t="n">
        <v/>
      </c>
      <c r="XY37" t="n">
        <v/>
      </c>
      <c r="XZ37" t="n">
        <v/>
      </c>
      <c r="YA37" t="n">
        <v/>
      </c>
      <c r="YB37" t="n">
        <v/>
      </c>
      <c r="YC37" t="n">
        <v/>
      </c>
      <c r="YD37" t="n">
        <v/>
      </c>
      <c r="YE37" t="n">
        <v/>
      </c>
      <c r="YF37" t="n">
        <v/>
      </c>
      <c r="YG37" t="n">
        <v/>
      </c>
      <c r="YH37" t="n">
        <v/>
      </c>
      <c r="YI37" t="n">
        <v/>
      </c>
      <c r="YJ37" t="n">
        <v/>
      </c>
      <c r="YK37" t="n">
        <v/>
      </c>
      <c r="YL37" t="n">
        <v/>
      </c>
      <c r="YM37" t="n">
        <v/>
      </c>
      <c r="YN37" t="n">
        <v/>
      </c>
      <c r="YO37" t="n">
        <v/>
      </c>
      <c r="YP37" t="n">
        <v/>
      </c>
      <c r="YQ37" t="n">
        <v/>
      </c>
      <c r="YR37" t="n">
        <v/>
      </c>
      <c r="YS37" t="n">
        <v/>
      </c>
      <c r="YT37" t="n">
        <v/>
      </c>
      <c r="YU37" t="n">
        <v/>
      </c>
      <c r="YV37" t="n">
        <v/>
      </c>
      <c r="YW37" t="n">
        <v/>
      </c>
      <c r="YX37" t="n">
        <v/>
      </c>
      <c r="YY37" t="n">
        <v/>
      </c>
      <c r="YZ37" t="n">
        <v/>
      </c>
      <c r="ZA37" t="n">
        <v/>
      </c>
      <c r="ZB37" t="n">
        <v/>
      </c>
      <c r="ZC37" t="n">
        <v/>
      </c>
      <c r="ZD37" t="n">
        <v/>
      </c>
      <c r="ZE37" t="n">
        <v/>
      </c>
      <c r="ZF37" t="n">
        <v/>
      </c>
      <c r="ZG37" t="n">
        <v/>
      </c>
      <c r="ZH37" t="n">
        <v/>
      </c>
      <c r="ZI37" t="n">
        <v/>
      </c>
      <c r="ZJ37" t="n">
        <v/>
      </c>
      <c r="ZK37" t="n">
        <v/>
      </c>
      <c r="ZL37" t="n">
        <v/>
      </c>
      <c r="ZM37" t="n">
        <v/>
      </c>
      <c r="ZN37" t="n">
        <v/>
      </c>
      <c r="ZO37" t="n">
        <v/>
      </c>
      <c r="ZP37" t="n">
        <v/>
      </c>
      <c r="ZQ37" t="n">
        <v/>
      </c>
      <c r="ZR37" t="n">
        <v/>
      </c>
      <c r="ZS37" t="n">
        <v/>
      </c>
      <c r="ZT37" t="n">
        <v/>
      </c>
      <c r="ZU37" t="n">
        <v/>
      </c>
      <c r="ZV37" t="n">
        <v/>
      </c>
      <c r="ZW37" t="n">
        <v/>
      </c>
      <c r="ZX37" t="n">
        <v/>
      </c>
      <c r="ZY37" t="n">
        <v/>
      </c>
      <c r="ZZ37" t="n">
        <v/>
      </c>
      <c r="AAA37" t="n">
        <v/>
      </c>
      <c r="AAB37" t="n">
        <v/>
      </c>
      <c r="AAC37" t="n">
        <v/>
      </c>
      <c r="AAD37" t="n">
        <v/>
      </c>
      <c r="AAE37" t="n">
        <v/>
      </c>
      <c r="AAF37" t="n">
        <v/>
      </c>
      <c r="AAG37" t="n">
        <v/>
      </c>
      <c r="AAH37" t="n">
        <v/>
      </c>
      <c r="AAI37" t="n">
        <v/>
      </c>
      <c r="AAJ37" t="n">
        <v/>
      </c>
      <c r="AAK37" t="n">
        <v/>
      </c>
      <c r="AAL37" t="inlineStr">
        <is>
          <t>Ya</t>
        </is>
      </c>
      <c r="AAM37" t="inlineStr">
        <is>
          <t>Cair</t>
        </is>
      </c>
      <c r="AAN37" t="n">
        <v>0</v>
      </c>
      <c r="AAO37" t="n">
        <v>1</v>
      </c>
      <c r="AAP37" t="n">
        <v>20</v>
      </c>
      <c r="AAQ37" t="n">
        <v/>
      </c>
      <c r="AAR37" t="inlineStr">
        <is>
          <t>Ya</t>
        </is>
      </c>
      <c r="AAS37" t="inlineStr">
        <is>
          <t>Mengetahui</t>
        </is>
      </c>
      <c r="AAT37" t="inlineStr">
        <is>
          <t>Dibuang ke lahan sekitar kandang - yg ditanami tanaman</t>
        </is>
      </c>
      <c r="AAU37" t="n">
        <v>0</v>
      </c>
      <c r="AAV37" t="n">
        <v>0</v>
      </c>
      <c r="AAW37" t="n">
        <v>0</v>
      </c>
      <c r="AAX37" t="n">
        <v>1</v>
      </c>
      <c r="AAY37" t="n">
        <v>0</v>
      </c>
      <c r="AAZ37" t="n">
        <v>0</v>
      </c>
      <c r="ABA37" t="n">
        <v>0</v>
      </c>
      <c r="ABB37" t="n">
        <v/>
      </c>
      <c r="ABC37" t="n">
        <v/>
      </c>
      <c r="ABD37" t="n">
        <v/>
      </c>
      <c r="ABE37" t="n">
        <v/>
      </c>
      <c r="ABF37" t="n">
        <v/>
      </c>
      <c r="ABG37" t="n">
        <v/>
      </c>
      <c r="ABH37" t="n">
        <v/>
      </c>
      <c r="ABI37" t="n">
        <v/>
      </c>
      <c r="ABJ37" t="n">
        <v/>
      </c>
      <c r="ABK37" t="n">
        <v/>
      </c>
      <c r="ABL37" t="n">
        <v/>
      </c>
      <c r="ABM37" t="n">
        <v/>
      </c>
      <c r="ABN37" t="n">
        <v/>
      </c>
      <c r="ABO37" t="n">
        <v/>
      </c>
      <c r="ABP37" t="n">
        <v/>
      </c>
      <c r="ABQ37" t="inlineStr">
        <is>
          <t>kebun Rumput</t>
        </is>
      </c>
      <c r="ABR37" t="inlineStr">
        <is>
          <t>Sering ( 1 minggu 2 kali)</t>
        </is>
      </c>
      <c r="ABS37" t="n">
        <v/>
      </c>
      <c r="ABT37" t="n">
        <v>140</v>
      </c>
      <c r="ABU37" t="n">
        <v/>
      </c>
      <c r="ABV37" t="n">
        <v/>
      </c>
      <c r="ABW37" t="n">
        <v/>
      </c>
      <c r="ABX37" t="n">
        <v/>
      </c>
      <c r="ABY37" t="n">
        <v/>
      </c>
      <c r="ABZ37" t="n">
        <v/>
      </c>
      <c r="ACA37" t="n">
        <v/>
      </c>
      <c r="ACB37" t="n">
        <v/>
      </c>
      <c r="ACC37" t="n">
        <v/>
      </c>
      <c r="ACD37" t="n">
        <v/>
      </c>
      <c r="ACE37" t="n">
        <v/>
      </c>
      <c r="ACF37" t="n">
        <v/>
      </c>
      <c r="ACG37" t="n">
        <v/>
      </c>
      <c r="ACH37" t="n">
        <v/>
      </c>
      <c r="ACI37" t="n">
        <v/>
      </c>
      <c r="ACJ37" t="n">
        <v/>
      </c>
      <c r="ACK37" t="inlineStr">
        <is>
          <t>Tidak memiliki tempat untuk menyimpan Tidak punya waktu mengumpulkannya Ladang/sawah terlalu jauh, sulit untuk mengangkut ke sana</t>
        </is>
      </c>
      <c r="ACL37" t="n">
        <v>0</v>
      </c>
      <c r="ACM37" t="n">
        <v>1</v>
      </c>
      <c r="ACN37" t="n">
        <v>1</v>
      </c>
      <c r="ACO37" t="n">
        <v>1</v>
      </c>
      <c r="ACP37" t="n">
        <v>0</v>
      </c>
      <c r="ACQ37" t="n">
        <v>0</v>
      </c>
      <c r="ACR37" t="n">
        <v>0</v>
      </c>
      <c r="ACS37" t="n">
        <v/>
      </c>
      <c r="ACT37" t="inlineStr">
        <is>
          <t>Tidak</t>
        </is>
      </c>
      <c r="ACU37" t="inlineStr">
        <is>
          <t>Manfaat cukup signifikan, terasa di kehidupan sehari-hari</t>
        </is>
      </c>
      <c r="ACV37" t="inlineStr">
        <is>
          <t>Sama saja</t>
        </is>
      </c>
      <c r="ACW37" t="inlineStr">
        <is>
          <t>Tidak dapat menghemat uang dan/atau menambah pendapatan</t>
        </is>
      </c>
      <c r="ACX37" t="inlineStr">
        <is>
          <t>Netral/tidak tahu</t>
        </is>
      </c>
      <c r="ACY37" t="inlineStr">
        <is>
          <t>Anggota keluarga - Laki-laki dewasa Anggota keluarga - Perempuan dewasa Anggota keluarga - Anak-anak</t>
        </is>
      </c>
      <c r="ACZ37" t="n">
        <v>1</v>
      </c>
      <c r="ADA37" t="n">
        <v>1</v>
      </c>
      <c r="ADB37" t="n">
        <v>1</v>
      </c>
      <c r="ADC37" t="n">
        <v>0</v>
      </c>
      <c r="ADD37" t="inlineStr">
        <is>
          <t>Cukup puas</t>
        </is>
      </c>
      <c r="ADE37" t="inlineStr">
        <is>
          <t>Cukup puas</t>
        </is>
      </c>
      <c r="ADF37" t="inlineStr">
        <is>
          <t>Cukup puas</t>
        </is>
      </c>
      <c r="ADG37" t="inlineStr">
        <is>
          <t>Puas</t>
        </is>
      </c>
      <c r="ADH37" t="inlineStr">
        <is>
          <t>Tidak</t>
        </is>
      </c>
      <c r="ADI37" t="n">
        <v/>
      </c>
      <c r="ADJ37" t="inlineStr">
        <is>
          <t>Cukup puas</t>
        </is>
      </c>
      <c r="ADK37" t="n">
        <v/>
      </c>
      <c r="ADL37" t="n">
        <v/>
      </c>
      <c r="ADM37" t="n">
        <v/>
      </c>
      <c r="ADN37" t="n">
        <v/>
      </c>
      <c r="ADO37" t="n">
        <v/>
      </c>
      <c r="ADP37" t="n">
        <v/>
      </c>
      <c r="ADQ37" t="n">
        <v/>
      </c>
      <c r="ADR37" t="n">
        <v/>
      </c>
      <c r="ADS37" t="n">
        <v/>
      </c>
      <c r="ADT37" t="n">
        <v/>
      </c>
      <c r="ADU37" t="inlineStr">
        <is>
          <t>Dibiarkan saja</t>
        </is>
      </c>
      <c r="ADV37" t="n">
        <v>0</v>
      </c>
      <c r="ADW37" t="n">
        <v>0</v>
      </c>
      <c r="ADX37" t="n">
        <v>0</v>
      </c>
      <c r="ADY37" t="n">
        <v>0</v>
      </c>
      <c r="ADZ37" t="n">
        <v>0</v>
      </c>
      <c r="AEA37" t="n">
        <v>0</v>
      </c>
      <c r="AEB37" t="n">
        <v>1</v>
      </c>
      <c r="AEC37" t="n">
        <v>0</v>
      </c>
      <c r="AED37" t="n">
        <v/>
      </c>
      <c r="AEE37" t="inlineStr">
        <is>
          <t>Lainnya</t>
        </is>
      </c>
      <c r="AEF37" t="inlineStr">
        <is>
          <t>Laporan kepada ketua kelompok</t>
        </is>
      </c>
      <c r="AEG37" t="inlineStr">
        <is>
          <t>Lainnya</t>
        </is>
      </c>
      <c r="AEH37" t="inlineStr">
        <is>
          <t>Meminta bantuan kepada ketua kelompok</t>
        </is>
      </c>
      <c r="AEI37" t="inlineStr">
        <is>
          <t>Tidak</t>
        </is>
      </c>
      <c r="AEJ37" t="inlineStr">
        <is>
          <t>Kadang-kadang</t>
        </is>
      </c>
      <c r="AEK37" t="inlineStr">
        <is>
          <t>Lebih aman Dapat dibayar melalui skema kredit Mendapatkan subsidi</t>
        </is>
      </c>
      <c r="AEL37" t="n">
        <v>0</v>
      </c>
      <c r="AEM37" t="n">
        <v>0</v>
      </c>
      <c r="AEN37" t="n">
        <v>0</v>
      </c>
      <c r="AEO37" t="n">
        <v>0</v>
      </c>
      <c r="AEP37" t="n">
        <v>1</v>
      </c>
      <c r="AEQ37" t="n">
        <v>0</v>
      </c>
      <c r="AER37" t="n">
        <v>0</v>
      </c>
      <c r="AES37" t="n">
        <v>0</v>
      </c>
      <c r="AET37" t="n">
        <v>0</v>
      </c>
      <c r="AEU37" t="n">
        <v>1</v>
      </c>
      <c r="AEV37" t="n">
        <v>1</v>
      </c>
      <c r="AEW37" t="n">
        <v>0</v>
      </c>
      <c r="AEX37" t="n">
        <v/>
      </c>
      <c r="AEY37" t="inlineStr">
        <is>
          <t>Memasak lebih aman</t>
        </is>
      </c>
      <c r="AEZ37" t="n">
        <v/>
      </c>
      <c r="AFA37" t="inlineStr">
        <is>
          <t>Tetangga / teman / saudara</t>
        </is>
      </c>
      <c r="AFB37" t="n">
        <v/>
      </c>
      <c r="AFC37" t="inlineStr">
        <is>
          <t>Oneng Oman Pojok-Digester 2026-02-04-12_43_21.jpeg</t>
        </is>
      </c>
      <c r="AFD37" t="inlineStr">
        <is>
          <t>https://kf.kobotoolbox.org/api/v2/assets/avstPQqLr3Ab3ZdcVTXZ6f/data/685592749/attachments/atty578erHMp9bSebPb8mQM8/</t>
        </is>
      </c>
      <c r="AFE37" t="inlineStr">
        <is>
          <t>Oneng Oman Pojok-Konvensasi 2026-02-04-12_43_40.jpeg</t>
        </is>
      </c>
      <c r="AFF37" t="inlineStr">
        <is>
          <t>https://kf.kobotoolbox.org/api/v2/assets/avstPQqLr3Ab3ZdcVTXZ6f/data/685592749/attachments/attEfwvyVwjj2KzxaacoePEm/</t>
        </is>
      </c>
      <c r="AFG37" t="inlineStr">
        <is>
          <t>Ano</t>
        </is>
      </c>
      <c r="AFH37" t="n">
        <v/>
      </c>
      <c r="AFI37" t="n">
        <v/>
      </c>
    </row>
    <row r="38">
      <c r="A38" s="93" t="n">
        <v>46078</v>
      </c>
      <c r="B38" s="93" t="n">
        <v>46085</v>
      </c>
      <c r="C38" t="inlineStr">
        <is>
          <t>aep</t>
        </is>
      </c>
      <c r="D38" t="inlineStr">
        <is>
          <t>pidin bin engkung</t>
        </is>
      </c>
      <c r="E38" t="n">
        <v>81322493008</v>
      </c>
      <c r="F38" t="inlineStr">
        <is>
          <t>-6.832146 107.56403 0 0</t>
        </is>
      </c>
      <c r="G38" t="n">
        <v>-6.832146</v>
      </c>
      <c r="H38" t="n">
        <v>107.56403</v>
      </c>
      <c r="I38" t="n">
        <v>0</v>
      </c>
      <c r="J38" t="n">
        <v>0</v>
      </c>
      <c r="K38" t="inlineStr">
        <is>
          <t>-6.832146, 107.564030</t>
        </is>
      </c>
      <c r="L38" t="inlineStr">
        <is>
          <t>-6.831977 107.563873 0 0</t>
        </is>
      </c>
      <c r="M38" t="n">
        <v>-6.831977</v>
      </c>
      <c r="N38" t="n">
        <v>107.563873</v>
      </c>
      <c r="O38" t="n">
        <v>0</v>
      </c>
      <c r="P38" t="n">
        <v>0</v>
      </c>
      <c r="Q38" t="inlineStr">
        <is>
          <t>-6.831977, 107.563873</t>
        </is>
      </c>
      <c r="R38" t="inlineStr">
        <is>
          <t>Jawa Barat</t>
        </is>
      </c>
      <c r="S38" t="n">
        <v>0</v>
      </c>
      <c r="T38" t="n">
        <v>0</v>
      </c>
      <c r="U38" t="n">
        <v>1</v>
      </c>
      <c r="V38" t="n">
        <v>0</v>
      </c>
      <c r="W38" t="n">
        <v>0</v>
      </c>
      <c r="X38" t="n">
        <v>0</v>
      </c>
      <c r="Y38" t="n">
        <v>0</v>
      </c>
      <c r="Z38" t="n">
        <v>0</v>
      </c>
      <c r="AA38" t="n">
        <v>0</v>
      </c>
      <c r="AB38" t="n">
        <v>0</v>
      </c>
      <c r="AC38" t="inlineStr">
        <is>
          <t>BANDUNG BARAT</t>
        </is>
      </c>
      <c r="AD38" t="inlineStr">
        <is>
          <t>CISARUA</t>
        </is>
      </c>
      <c r="AE38" t="inlineStr">
        <is>
          <t>PADAASIH</t>
        </is>
      </c>
      <c r="AF38" t="inlineStr">
        <is>
          <t>YAYASAN KONTAK INDONESIA</t>
        </is>
      </c>
      <c r="AG38" t="inlineStr">
        <is>
          <t>KIP0100</t>
        </is>
      </c>
      <c r="AH38" t="n">
        <v>8</v>
      </c>
      <c r="AI38" t="inlineStr">
        <is>
          <t>VPA2</t>
        </is>
      </c>
      <c r="AJ38" t="inlineStr">
        <is>
          <t>Tidak aktif</t>
        </is>
      </c>
      <c r="AK38" t="n">
        <v>63</v>
      </c>
      <c r="AL38" t="inlineStr">
        <is>
          <t>Laki-laki</t>
        </is>
      </c>
      <c r="AM38" t="inlineStr">
        <is>
          <t>Sudah menikah</t>
        </is>
      </c>
      <c r="AN38" t="inlineStr">
        <is>
          <t>SD/Sederajat</t>
        </is>
      </c>
      <c r="AO38" t="inlineStr">
        <is>
          <t>Petani</t>
        </is>
      </c>
      <c r="AP38" t="n">
        <v>1</v>
      </c>
      <c r="AQ38" t="n">
        <v>0</v>
      </c>
      <c r="AR38" t="n">
        <v>0</v>
      </c>
      <c r="AS38" t="n">
        <v>0</v>
      </c>
      <c r="AT38" t="n">
        <v>0</v>
      </c>
      <c r="AU38" t="n">
        <v>0</v>
      </c>
      <c r="AV38" t="n">
        <v>0</v>
      </c>
      <c r="AW38" t="n">
        <v>0</v>
      </c>
      <c r="AX38" t="n">
        <v/>
      </c>
      <c r="AY38" t="inlineStr">
        <is>
          <t>Tidak ada</t>
        </is>
      </c>
      <c r="AZ38" t="n">
        <v>0</v>
      </c>
      <c r="BA38" t="n">
        <v>0</v>
      </c>
      <c r="BB38" t="n">
        <v>0</v>
      </c>
      <c r="BC38" t="n">
        <v>0</v>
      </c>
      <c r="BD38" t="n">
        <v>0</v>
      </c>
      <c r="BE38" t="n">
        <v>0</v>
      </c>
      <c r="BF38" t="n">
        <v>0</v>
      </c>
      <c r="BG38" t="n">
        <v>1</v>
      </c>
      <c r="BH38" t="n">
        <v/>
      </c>
      <c r="BI38" t="inlineStr">
        <is>
          <t>Rp1.500.000 - Rp2.500.000</t>
        </is>
      </c>
      <c r="BJ38" t="n">
        <v>1</v>
      </c>
      <c r="BK38" t="n">
        <v>1</v>
      </c>
      <c r="BL38" t="n">
        <v>0</v>
      </c>
      <c r="BM38" t="n">
        <v>0</v>
      </c>
      <c r="BN38" t="inlineStr">
        <is>
          <t>Milik sendiri</t>
        </is>
      </c>
      <c r="BO38" t="inlineStr">
        <is>
          <t>Permanen (dinding bata dan semen)</t>
        </is>
      </c>
      <c r="BP38" t="n">
        <v>1</v>
      </c>
      <c r="BQ38" t="n">
        <v>0</v>
      </c>
      <c r="BR38" t="n">
        <v>0</v>
      </c>
      <c r="BS38" t="n">
        <v>0</v>
      </c>
      <c r="BT38" t="n">
        <v>0</v>
      </c>
      <c r="BU38" t="n">
        <v/>
      </c>
      <c r="BV38" t="inlineStr">
        <is>
          <t>Keramik/ubin</t>
        </is>
      </c>
      <c r="BW38" t="n">
        <v>0</v>
      </c>
      <c r="BX38" t="n">
        <v>0</v>
      </c>
      <c r="BY38" t="n">
        <v>1</v>
      </c>
      <c r="BZ38" t="n">
        <v>0</v>
      </c>
      <c r="CA38" t="n">
        <v>0</v>
      </c>
      <c r="CB38" t="n">
        <v/>
      </c>
      <c r="CC38" t="inlineStr">
        <is>
          <t>Asbes</t>
        </is>
      </c>
      <c r="CD38" t="n">
        <v>1</v>
      </c>
      <c r="CE38" t="n">
        <v>0</v>
      </c>
      <c r="CF38" t="n">
        <v>0</v>
      </c>
      <c r="CG38" t="n">
        <v>0</v>
      </c>
      <c r="CH38" t="n">
        <v>0</v>
      </c>
      <c r="CI38" t="n">
        <v>0</v>
      </c>
      <c r="CJ38" t="n">
        <v>0</v>
      </c>
      <c r="CK38" t="n">
        <v/>
      </c>
      <c r="CL38" t="inlineStr">
        <is>
          <t>Ya</t>
        </is>
      </c>
      <c r="CM38" t="n">
        <v>2018</v>
      </c>
      <c r="CN38" t="inlineStr">
        <is>
          <t>Fixed-Dome (Kubah Tetap)</t>
        </is>
      </c>
      <c r="CO38" t="inlineStr">
        <is>
          <t>4 m³ (2-3 ekor sapi, ±3 jam memasak/hari, ±30 kg slurry/hari)</t>
        </is>
      </c>
      <c r="CP38" t="inlineStr">
        <is>
          <t>Koperasi</t>
        </is>
      </c>
      <c r="CQ38" t="n">
        <v>0</v>
      </c>
      <c r="CR38" t="n">
        <v>0</v>
      </c>
      <c r="CS38" t="n">
        <v>0</v>
      </c>
      <c r="CT38" t="n">
        <v>0</v>
      </c>
      <c r="CU38" t="n">
        <v>0</v>
      </c>
      <c r="CV38" t="n">
        <v>0</v>
      </c>
      <c r="CW38" t="n">
        <v>1</v>
      </c>
      <c r="CX38" t="n">
        <v>0</v>
      </c>
      <c r="CY38" t="inlineStr">
        <is>
          <t>Anggota keluarga - laki-laki Anggota keluarga - perempuan dewasa</t>
        </is>
      </c>
      <c r="CZ38" t="n">
        <v>1</v>
      </c>
      <c r="DA38" t="n">
        <v>1</v>
      </c>
      <c r="DB38" t="n">
        <v>0</v>
      </c>
      <c r="DC38" t="n">
        <v/>
      </c>
      <c r="DD38" t="inlineStr">
        <is>
          <t>Anggota keluarga - laki-laki Anggota keluarga - perempuan dewasa CPO atau pendamping</t>
        </is>
      </c>
      <c r="DE38" t="n">
        <v>1</v>
      </c>
      <c r="DF38" t="n">
        <v>1</v>
      </c>
      <c r="DG38" t="n">
        <v>1</v>
      </c>
      <c r="DH38" t="n">
        <v>0</v>
      </c>
      <c r="DI38" t="n">
        <v/>
      </c>
      <c r="DJ38" t="inlineStr">
        <is>
          <t>CPO atau pendamping</t>
        </is>
      </c>
      <c r="DK38" t="n">
        <v>0</v>
      </c>
      <c r="DL38" t="n">
        <v>0</v>
      </c>
      <c r="DM38" t="n">
        <v>1</v>
      </c>
      <c r="DN38" t="n">
        <v>0</v>
      </c>
      <c r="DO38" t="n">
        <v/>
      </c>
      <c r="DP38" t="inlineStr">
        <is>
          <t>Tidak berfungsi sama sekali</t>
        </is>
      </c>
      <c r="DQ38" t="inlineStr">
        <is>
          <t>&gt;1 tahun yang lalu</t>
        </is>
      </c>
      <c r="DR38" t="inlineStr">
        <is>
          <t>Tidak ada ternak</t>
        </is>
      </c>
      <c r="DS38" t="n">
        <v/>
      </c>
      <c r="DT38" t="n">
        <v/>
      </c>
      <c r="DU38" t="n">
        <v/>
      </c>
      <c r="DV38" t="n">
        <v/>
      </c>
      <c r="DW38" t="n">
        <v/>
      </c>
      <c r="DX38" t="n">
        <v/>
      </c>
      <c r="DY38" t="n">
        <v/>
      </c>
      <c r="DZ38" t="n">
        <v/>
      </c>
      <c r="EA38" t="n">
        <v/>
      </c>
      <c r="EB38" t="n">
        <v/>
      </c>
      <c r="EC38" t="n">
        <v/>
      </c>
      <c r="ED38" t="n">
        <v/>
      </c>
      <c r="EE38" t="n">
        <v/>
      </c>
      <c r="EF38" t="n">
        <v/>
      </c>
      <c r="EG38" t="n">
        <v/>
      </c>
      <c r="EH38" t="n">
        <v/>
      </c>
      <c r="EI38" t="inlineStr">
        <is>
          <t>Tidak ada masalah</t>
        </is>
      </c>
      <c r="EJ38" t="n">
        <v>0</v>
      </c>
      <c r="EK38" t="n">
        <v>0</v>
      </c>
      <c r="EL38" t="n">
        <v>0</v>
      </c>
      <c r="EM38" t="n">
        <v>1</v>
      </c>
      <c r="EN38" t="n">
        <v>0</v>
      </c>
      <c r="EO38" t="n">
        <v/>
      </c>
      <c r="EP38" t="inlineStr">
        <is>
          <t>Ya, cukup jelas dan mudah diikuti</t>
        </is>
      </c>
      <c r="EQ38" t="inlineStr">
        <is>
          <t>Pelatihan</t>
        </is>
      </c>
      <c r="ER38" t="inlineStr">
        <is>
          <t>CPO atau pendamping</t>
        </is>
      </c>
      <c r="ES38" t="n">
        <v>1</v>
      </c>
      <c r="ET38" t="n">
        <v>0</v>
      </c>
      <c r="EU38" t="n">
        <v>0</v>
      </c>
      <c r="EV38" t="n">
        <v>0</v>
      </c>
      <c r="EW38" t="n">
        <v/>
      </c>
      <c r="EX38" t="inlineStr">
        <is>
          <t>Anggota keluarga - Laki-laki</t>
        </is>
      </c>
      <c r="EY38" t="n">
        <v>1</v>
      </c>
      <c r="EZ38" t="n">
        <v>0</v>
      </c>
      <c r="FA38" t="n">
        <v>0</v>
      </c>
      <c r="FB38" t="n">
        <v/>
      </c>
      <c r="FC38" t="inlineStr">
        <is>
          <t>Jarang sekali</t>
        </is>
      </c>
      <c r="FD38" t="n">
        <v/>
      </c>
      <c r="FE38" t="inlineStr">
        <is>
          <t>Mengetahui</t>
        </is>
      </c>
      <c r="FF38" t="inlineStr">
        <is>
          <t>Tidak pernah</t>
        </is>
      </c>
      <c r="FG38" t="inlineStr">
        <is>
          <t>Mengetahui</t>
        </is>
      </c>
      <c r="FH38" t="inlineStr">
        <is>
          <t>Jarang (setiap bulan atau lebih)</t>
        </is>
      </c>
      <c r="FI38" t="inlineStr">
        <is>
          <t>Mengetahui</t>
        </is>
      </c>
      <c r="FJ38" t="inlineStr">
        <is>
          <t>Sering (setiap minggu)</t>
        </is>
      </c>
      <c r="FK38" t="inlineStr">
        <is>
          <t>Tidak mengetahui</t>
        </is>
      </c>
      <c r="FL38" t="inlineStr">
        <is>
          <t>Tidak pernah</t>
        </is>
      </c>
      <c r="FM38" t="inlineStr">
        <is>
          <t>Mengetahui</t>
        </is>
      </c>
      <c r="FN38" t="inlineStr">
        <is>
          <t>Jarang (setiap bulan atau lebih)</t>
        </is>
      </c>
      <c r="FO38" t="inlineStr">
        <is>
          <t>Tidak mengetahui</t>
        </is>
      </c>
      <c r="FP38" t="inlineStr">
        <is>
          <t>Jarang (setiap bulan atau lebih)</t>
        </is>
      </c>
      <c r="FQ38" t="inlineStr">
        <is>
          <t>Mengetahui</t>
        </is>
      </c>
      <c r="FR38" t="inlineStr">
        <is>
          <t>Ya</t>
        </is>
      </c>
      <c r="FS38" t="inlineStr">
        <is>
          <t>Mengetahui</t>
        </is>
      </c>
      <c r="FT38" t="inlineStr">
        <is>
          <t>Ya, selalu</t>
        </is>
      </c>
      <c r="FU38" t="inlineStr">
        <is>
          <t>Laki-laki dewasa</t>
        </is>
      </c>
      <c r="FV38" t="n">
        <v>1</v>
      </c>
      <c r="FW38" t="n">
        <v>0</v>
      </c>
      <c r="FX38" t="n">
        <v>0</v>
      </c>
      <c r="FY38" t="n">
        <v>0</v>
      </c>
      <c r="FZ38" t="inlineStr">
        <is>
          <t>Memahami</t>
        </is>
      </c>
      <c r="GA38" t="inlineStr">
        <is>
          <t>CPO Pelatihan</t>
        </is>
      </c>
      <c r="GB38" t="n">
        <v>1</v>
      </c>
      <c r="GC38" t="n">
        <v>1</v>
      </c>
      <c r="GD38" t="n">
        <v>0</v>
      </c>
      <c r="GE38" t="n">
        <v>0</v>
      </c>
      <c r="GF38" t="n">
        <v/>
      </c>
      <c r="GG38" t="inlineStr">
        <is>
          <t>Jarang</t>
        </is>
      </c>
      <c r="GH38" t="inlineStr">
        <is>
          <t>Tidak</t>
        </is>
      </c>
      <c r="GI38" t="n">
        <v/>
      </c>
      <c r="GJ38" t="n">
        <v/>
      </c>
      <c r="GK38" t="n">
        <v/>
      </c>
      <c r="GL38" t="n">
        <v/>
      </c>
      <c r="GM38" t="n">
        <v/>
      </c>
      <c r="GN38" t="n">
        <v/>
      </c>
      <c r="GO38" t="n">
        <v/>
      </c>
      <c r="GP38" t="inlineStr">
        <is>
          <t>Sebagian</t>
        </is>
      </c>
      <c r="GQ38" t="inlineStr">
        <is>
          <t>LPG</t>
        </is>
      </c>
      <c r="GR38" t="n">
        <v>1</v>
      </c>
      <c r="GS38" t="n">
        <v>0</v>
      </c>
      <c r="GT38" t="n">
        <v>0</v>
      </c>
      <c r="GU38" t="n">
        <v>0</v>
      </c>
      <c r="GV38" t="n">
        <v>0</v>
      </c>
      <c r="GW38" t="n">
        <v>0</v>
      </c>
      <c r="GX38" t="n">
        <v>0</v>
      </c>
      <c r="GY38" t="n">
        <v/>
      </c>
      <c r="GZ38" t="inlineStr">
        <is>
          <t>Ya</t>
        </is>
      </c>
      <c r="HA38" t="n">
        <v/>
      </c>
      <c r="HB38" t="n">
        <v/>
      </c>
      <c r="HC38" t="n">
        <v/>
      </c>
      <c r="HD38" t="n">
        <v/>
      </c>
      <c r="HE38" t="n">
        <v>12</v>
      </c>
      <c r="HF38" t="n">
        <v>100000</v>
      </c>
      <c r="HG38" t="n">
        <v>12</v>
      </c>
      <c r="HH38" t="n">
        <v>100000</v>
      </c>
      <c r="HI38" t="n">
        <v/>
      </c>
      <c r="HJ38" t="n">
        <v/>
      </c>
      <c r="HK38" t="n">
        <v/>
      </c>
      <c r="HL38" t="n">
        <v/>
      </c>
      <c r="HM38" t="n">
        <v/>
      </c>
      <c r="HN38" t="n">
        <v/>
      </c>
      <c r="HO38" t="n">
        <v/>
      </c>
      <c r="HP38" t="n">
        <v/>
      </c>
      <c r="HQ38" t="n">
        <v/>
      </c>
      <c r="HR38" t="n">
        <v/>
      </c>
      <c r="HS38" t="n">
        <v/>
      </c>
      <c r="HT38" t="n">
        <v/>
      </c>
      <c r="HU38" t="n">
        <v/>
      </c>
      <c r="HV38" t="n">
        <v/>
      </c>
      <c r="HW38" t="n">
        <v/>
      </c>
      <c r="HX38" t="n">
        <v/>
      </c>
      <c r="HY38" t="n">
        <v/>
      </c>
      <c r="HZ38" t="n">
        <v/>
      </c>
      <c r="IA38" t="n">
        <v>0</v>
      </c>
      <c r="IB38" t="n">
        <v>0</v>
      </c>
      <c r="IC38" t="n">
        <v/>
      </c>
      <c r="ID38" t="n">
        <v/>
      </c>
      <c r="IE38" t="n">
        <v/>
      </c>
      <c r="IF38" t="n">
        <v/>
      </c>
      <c r="IG38" t="n">
        <v/>
      </c>
      <c r="IH38" t="n">
        <v/>
      </c>
      <c r="II38" t="n">
        <v/>
      </c>
      <c r="IJ38" t="n">
        <v/>
      </c>
      <c r="IK38" t="inlineStr">
        <is>
          <t>15-30 kg</t>
        </is>
      </c>
      <c r="IL38" t="inlineStr">
        <is>
          <t>1-3 jam</t>
        </is>
      </c>
      <c r="IM38" t="inlineStr">
        <is>
          <t>Tidak</t>
        </is>
      </c>
      <c r="IN38" t="inlineStr">
        <is>
          <t>Tidak</t>
        </is>
      </c>
      <c r="IO38" t="inlineStr">
        <is>
          <t>Tidak ada perubahan</t>
        </is>
      </c>
      <c r="IP38" t="n">
        <v/>
      </c>
      <c r="IQ38" t="inlineStr">
        <is>
          <t>Tidak pernah</t>
        </is>
      </c>
      <c r="IR38" t="n">
        <v/>
      </c>
      <c r="IS38" t="n">
        <v/>
      </c>
      <c r="IT38" t="n">
        <v/>
      </c>
      <c r="IU38" t="n">
        <v/>
      </c>
      <c r="IV38" t="n">
        <v/>
      </c>
      <c r="IW38" t="n">
        <v/>
      </c>
      <c r="IX38" t="n">
        <v/>
      </c>
      <c r="IY38" t="n">
        <v/>
      </c>
      <c r="IZ38" t="inlineStr">
        <is>
          <t>Tidak pernah</t>
        </is>
      </c>
      <c r="JA38" t="n">
        <v/>
      </c>
      <c r="JB38" t="n">
        <v/>
      </c>
      <c r="JC38" t="n">
        <v/>
      </c>
      <c r="JD38" t="n">
        <v/>
      </c>
      <c r="JE38" t="n">
        <v/>
      </c>
      <c r="JF38" t="n">
        <v/>
      </c>
      <c r="JG38" t="n">
        <v/>
      </c>
      <c r="JH38" t="n">
        <v/>
      </c>
      <c r="JI38" t="inlineStr">
        <is>
          <t>Tidak pernah</t>
        </is>
      </c>
      <c r="JJ38" t="n">
        <v/>
      </c>
      <c r="JK38" t="n">
        <v/>
      </c>
      <c r="JL38" t="n">
        <v/>
      </c>
      <c r="JM38" t="n">
        <v/>
      </c>
      <c r="JN38" t="n">
        <v/>
      </c>
      <c r="JO38" t="n">
        <v/>
      </c>
      <c r="JP38" t="n">
        <v/>
      </c>
      <c r="JQ38" t="n">
        <v/>
      </c>
      <c r="JR38" t="inlineStr">
        <is>
          <t>Tidak pernah</t>
        </is>
      </c>
      <c r="JS38" t="n">
        <v/>
      </c>
      <c r="JT38" t="n">
        <v/>
      </c>
      <c r="JU38" t="n">
        <v/>
      </c>
      <c r="JV38" t="n">
        <v/>
      </c>
      <c r="JW38" t="n">
        <v/>
      </c>
      <c r="JX38" t="n">
        <v/>
      </c>
      <c r="JY38" t="n">
        <v/>
      </c>
      <c r="JZ38" t="n">
        <v/>
      </c>
      <c r="KA38" t="inlineStr">
        <is>
          <t>Tidak pernah</t>
        </is>
      </c>
      <c r="KB38" t="n">
        <v/>
      </c>
      <c r="KC38" t="n">
        <v/>
      </c>
      <c r="KD38" t="n">
        <v/>
      </c>
      <c r="KE38" t="n">
        <v/>
      </c>
      <c r="KF38" t="n">
        <v/>
      </c>
      <c r="KG38" t="n">
        <v/>
      </c>
      <c r="KH38" t="n">
        <v/>
      </c>
      <c r="KI38" t="n">
        <v/>
      </c>
      <c r="KJ38" t="inlineStr">
        <is>
          <t>Tidak pernah</t>
        </is>
      </c>
      <c r="KK38" t="n">
        <v/>
      </c>
      <c r="KL38" t="n">
        <v/>
      </c>
      <c r="KM38" t="n">
        <v/>
      </c>
      <c r="KN38" t="n">
        <v/>
      </c>
      <c r="KO38" t="n">
        <v/>
      </c>
      <c r="KP38" t="n">
        <v/>
      </c>
      <c r="KQ38" t="n">
        <v/>
      </c>
      <c r="KR38" t="n">
        <v/>
      </c>
      <c r="KS38" t="inlineStr">
        <is>
          <t>Tidak ada perubahan</t>
        </is>
      </c>
      <c r="KT38" t="inlineStr">
        <is>
          <t>0-1 kali</t>
        </is>
      </c>
      <c r="KU38" t="inlineStr">
        <is>
          <t>0-1 kali</t>
        </is>
      </c>
      <c r="KV38" t="inlineStr">
        <is>
          <t>Tidak ada</t>
        </is>
      </c>
      <c r="KW38" t="n">
        <v>0</v>
      </c>
      <c r="KX38" t="n">
        <v>0</v>
      </c>
      <c r="KY38" t="n">
        <v>0</v>
      </c>
      <c r="KZ38" t="n">
        <v>1</v>
      </c>
      <c r="LA38" t="inlineStr">
        <is>
          <t>Tidak ada perubahan</t>
        </is>
      </c>
      <c r="LB38" t="inlineStr">
        <is>
          <t>Tidak ada perubahan</t>
        </is>
      </c>
      <c r="LC38" t="n">
        <v>8</v>
      </c>
      <c r="LD38" t="n">
        <v>6</v>
      </c>
      <c r="LE38" t="n">
        <v>0</v>
      </c>
      <c r="LF38" t="n">
        <v>0</v>
      </c>
      <c r="LG38" t="inlineStr">
        <is>
          <t>Tidak</t>
        </is>
      </c>
      <c r="LH38" t="n">
        <v/>
      </c>
      <c r="LI38" t="inlineStr">
        <is>
          <t>Tidak ada perubahan</t>
        </is>
      </c>
      <c r="LJ38" t="n">
        <v/>
      </c>
      <c r="LK38" t="n">
        <v/>
      </c>
      <c r="LL38" t="n">
        <v/>
      </c>
      <c r="LM38" t="n">
        <v/>
      </c>
      <c r="LN38" t="n">
        <v/>
      </c>
      <c r="LO38" t="n">
        <v/>
      </c>
      <c r="LP38" t="n">
        <v/>
      </c>
      <c r="LQ38" t="n">
        <v/>
      </c>
      <c r="LR38" t="n">
        <v/>
      </c>
      <c r="LS38" t="n">
        <v>30</v>
      </c>
      <c r="LT38" t="n">
        <v>0</v>
      </c>
      <c r="LU38" t="n">
        <v>0</v>
      </c>
      <c r="LV38" t="n">
        <v>30</v>
      </c>
      <c r="LW38" t="n">
        <v>0</v>
      </c>
      <c r="LX38" t="n">
        <v>0</v>
      </c>
      <c r="LY38" t="n">
        <v>30</v>
      </c>
      <c r="LZ38" t="n">
        <v>0</v>
      </c>
      <c r="MA38" t="n">
        <v>0</v>
      </c>
      <c r="MB38" t="inlineStr">
        <is>
          <t>Tidak</t>
        </is>
      </c>
      <c r="MC38" t="n">
        <v>0</v>
      </c>
      <c r="MD38" t="n">
        <v>0</v>
      </c>
      <c r="ME38" t="n">
        <v>40</v>
      </c>
      <c r="MF38" t="n">
        <v>40</v>
      </c>
      <c r="MG38" t="n">
        <v>0</v>
      </c>
      <c r="MH38" t="n">
        <v>0</v>
      </c>
      <c r="MI38" t="n">
        <v/>
      </c>
      <c r="MJ38" t="n">
        <v/>
      </c>
      <c r="MK38" t="n">
        <v/>
      </c>
      <c r="ML38" t="n">
        <v/>
      </c>
      <c r="MM38" t="n">
        <v/>
      </c>
      <c r="MN38" t="n">
        <v/>
      </c>
      <c r="MO38" t="n">
        <v/>
      </c>
      <c r="MP38" t="n">
        <v/>
      </c>
      <c r="MQ38" t="n">
        <v/>
      </c>
      <c r="MR38" t="inlineStr">
        <is>
          <t>Tidak ada waktu yang dihemat</t>
        </is>
      </c>
      <c r="MS38" t="n">
        <v/>
      </c>
      <c r="MT38" t="inlineStr">
        <is>
          <t>Tidak ada waktu yang dihemat</t>
        </is>
      </c>
      <c r="MU38" t="inlineStr">
        <is>
          <t>Tidak</t>
        </is>
      </c>
      <c r="MV38" t="n">
        <v/>
      </c>
      <c r="MW38" t="n">
        <v/>
      </c>
      <c r="MX38" t="n">
        <v/>
      </c>
      <c r="MY38" t="n">
        <v/>
      </c>
      <c r="MZ38" t="n">
        <v/>
      </c>
      <c r="NA38" t="n">
        <v/>
      </c>
      <c r="NB38" t="n">
        <v/>
      </c>
      <c r="NC38" t="n">
        <v/>
      </c>
      <c r="ND38" t="n">
        <v/>
      </c>
      <c r="NE38" t="n">
        <v/>
      </c>
      <c r="NF38" t="n">
        <v/>
      </c>
      <c r="NG38" t="n">
        <v/>
      </c>
      <c r="NH38" t="n">
        <v/>
      </c>
      <c r="NI38" t="n">
        <v/>
      </c>
      <c r="NJ38" t="n">
        <v/>
      </c>
      <c r="NK38" t="n">
        <v/>
      </c>
      <c r="NL38" t="inlineStr">
        <is>
          <t>Ya</t>
        </is>
      </c>
      <c r="NM38" t="inlineStr">
        <is>
          <t>Kombinasi kredit/pinjaman dan dana hibah</t>
        </is>
      </c>
      <c r="NN38" t="inlineStr">
        <is>
          <t>1-1.000.000</t>
        </is>
      </c>
      <c r="NO38" t="inlineStr">
        <is>
          <t>Yayasan Rumah Energi atau BIRU</t>
        </is>
      </c>
      <c r="NP38" t="n">
        <v/>
      </c>
      <c r="NQ38" t="inlineStr">
        <is>
          <t>Koperasi</t>
        </is>
      </c>
      <c r="NR38" t="n">
        <v/>
      </c>
      <c r="NS38" t="n">
        <v>48</v>
      </c>
      <c r="NT38" t="inlineStr">
        <is>
          <t>Anggota keluarga - Laki-laki dewasa</t>
        </is>
      </c>
      <c r="NU38" t="n">
        <v/>
      </c>
      <c r="NV38" t="n">
        <v/>
      </c>
      <c r="NW38" t="n">
        <v/>
      </c>
      <c r="NX38" t="inlineStr">
        <is>
          <t>Sama saja</t>
        </is>
      </c>
      <c r="NY38" t="n">
        <v>60</v>
      </c>
      <c r="NZ38" t="n">
        <v>0</v>
      </c>
      <c r="OA38" t="n">
        <v>0</v>
      </c>
      <c r="OB38" t="n">
        <v>10</v>
      </c>
      <c r="OC38" t="n">
        <v>0</v>
      </c>
      <c r="OD38" t="n">
        <v>0</v>
      </c>
      <c r="OE38" t="inlineStr">
        <is>
          <t>Tidak ada perubahan</t>
        </is>
      </c>
      <c r="OF38" t="inlineStr">
        <is>
          <t>Sama saja (tidak ada perbedaan waktu memasak MAUPUN rasa/bau makanan bila dibandingkan penggunaan sebelumnya)</t>
        </is>
      </c>
      <c r="OG38" t="inlineStr">
        <is>
          <t>Tidak</t>
        </is>
      </c>
      <c r="OH38" t="n">
        <v>0</v>
      </c>
      <c r="OI38" t="n">
        <v>0</v>
      </c>
      <c r="OJ38" t="n">
        <v>0</v>
      </c>
      <c r="OK38" t="n">
        <v>0</v>
      </c>
      <c r="OL38" t="n">
        <v>0</v>
      </c>
      <c r="OM38" t="n">
        <v>0</v>
      </c>
      <c r="ON38" t="n">
        <v>0</v>
      </c>
      <c r="OO38" t="n">
        <v>0</v>
      </c>
      <c r="OP38" t="inlineStr">
        <is>
          <t>Sapi perah</t>
        </is>
      </c>
      <c r="OQ38" t="n">
        <v>0</v>
      </c>
      <c r="OR38" t="n">
        <v>1</v>
      </c>
      <c r="OS38" t="n">
        <v>0</v>
      </c>
      <c r="OT38" t="n">
        <v>0</v>
      </c>
      <c r="OU38" t="n">
        <v>0</v>
      </c>
      <c r="OV38" t="n">
        <v>0</v>
      </c>
      <c r="OW38" t="n">
        <v>0</v>
      </c>
      <c r="OX38" t="n">
        <v>0</v>
      </c>
      <c r="OY38" t="n">
        <v>0</v>
      </c>
      <c r="OZ38" t="inlineStr">
        <is>
          <t>Tidak ada</t>
        </is>
      </c>
      <c r="PA38" t="n">
        <v>0</v>
      </c>
      <c r="PB38" t="n">
        <v>0</v>
      </c>
      <c r="PC38" t="n">
        <v>0</v>
      </c>
      <c r="PD38" t="n">
        <v>0</v>
      </c>
      <c r="PE38" t="n">
        <v>0</v>
      </c>
      <c r="PF38" t="n">
        <v>0</v>
      </c>
      <c r="PG38" t="n">
        <v>0</v>
      </c>
      <c r="PH38" t="n">
        <v>0</v>
      </c>
      <c r="PI38" t="n">
        <v>1</v>
      </c>
      <c r="PJ38" t="inlineStr">
        <is>
          <t>Sapi perah</t>
        </is>
      </c>
      <c r="PK38" t="n">
        <v>0</v>
      </c>
      <c r="PL38" t="n">
        <v>1</v>
      </c>
      <c r="PM38" t="n">
        <v>0</v>
      </c>
      <c r="PN38" t="n">
        <v>0</v>
      </c>
      <c r="PO38" t="n">
        <v>0</v>
      </c>
      <c r="PP38" t="n">
        <v>0</v>
      </c>
      <c r="PQ38" t="n">
        <v>0</v>
      </c>
      <c r="PR38" t="n">
        <v>0</v>
      </c>
      <c r="PS38" t="n">
        <v>0</v>
      </c>
      <c r="PT38" t="n">
        <v/>
      </c>
      <c r="PU38" t="n">
        <v/>
      </c>
      <c r="PV38" t="n">
        <v/>
      </c>
      <c r="PW38" t="n">
        <v/>
      </c>
      <c r="PX38" t="n">
        <v/>
      </c>
      <c r="PY38" t="n">
        <v/>
      </c>
      <c r="PZ38" t="n">
        <v/>
      </c>
      <c r="QA38" t="n">
        <v/>
      </c>
      <c r="QB38" t="n">
        <v/>
      </c>
      <c r="QC38" t="n">
        <v/>
      </c>
      <c r="QD38" t="n">
        <v/>
      </c>
      <c r="QE38" t="inlineStr">
        <is>
          <t>2-Dibuang ke sungai</t>
        </is>
      </c>
      <c r="QF38" t="n">
        <v>0</v>
      </c>
      <c r="QG38" t="n">
        <v>0</v>
      </c>
      <c r="QH38" t="n">
        <v>0</v>
      </c>
      <c r="QI38" t="n">
        <v>0</v>
      </c>
      <c r="QJ38" t="n">
        <v>0</v>
      </c>
      <c r="QK38" t="n">
        <v>0</v>
      </c>
      <c r="QL38" t="n">
        <v>1</v>
      </c>
      <c r="QM38" t="n">
        <v>0</v>
      </c>
      <c r="QN38" t="n">
        <v>0</v>
      </c>
      <c r="QO38" t="n">
        <v/>
      </c>
      <c r="QP38" t="n">
        <v/>
      </c>
      <c r="QQ38" t="n">
        <v/>
      </c>
      <c r="QR38" t="n">
        <v/>
      </c>
      <c r="QS38" t="n">
        <v/>
      </c>
      <c r="QT38" t="n">
        <v/>
      </c>
      <c r="QU38" t="n">
        <v/>
      </c>
      <c r="QV38" t="n">
        <v/>
      </c>
      <c r="QW38" t="n">
        <v/>
      </c>
      <c r="QX38" t="n">
        <v/>
      </c>
      <c r="QY38" t="n">
        <v/>
      </c>
      <c r="QZ38" t="n">
        <v/>
      </c>
      <c r="RA38" t="n">
        <v/>
      </c>
      <c r="RB38" t="n">
        <v/>
      </c>
      <c r="RC38" t="n">
        <v/>
      </c>
      <c r="RD38" t="n">
        <v/>
      </c>
      <c r="RE38" t="n">
        <v/>
      </c>
      <c r="RF38" t="n">
        <v/>
      </c>
      <c r="RG38" t="n">
        <v/>
      </c>
      <c r="RH38" t="n">
        <v/>
      </c>
      <c r="RI38" t="n">
        <v/>
      </c>
      <c r="RJ38" t="n">
        <v/>
      </c>
      <c r="RK38" t="n">
        <v/>
      </c>
      <c r="RL38" t="n">
        <v/>
      </c>
      <c r="RM38" t="n">
        <v/>
      </c>
      <c r="RN38" t="n">
        <v/>
      </c>
      <c r="RO38" t="n">
        <v/>
      </c>
      <c r="RP38" t="n">
        <v/>
      </c>
      <c r="RQ38" t="n">
        <v/>
      </c>
      <c r="RR38" t="n">
        <v/>
      </c>
      <c r="RS38" t="n">
        <v/>
      </c>
      <c r="RT38" t="n">
        <v/>
      </c>
      <c r="RU38" t="n">
        <v/>
      </c>
      <c r="RV38" t="n">
        <v/>
      </c>
      <c r="RW38" t="n">
        <v/>
      </c>
      <c r="RX38" t="n">
        <v/>
      </c>
      <c r="RY38" t="n">
        <v/>
      </c>
      <c r="RZ38" t="n">
        <v/>
      </c>
      <c r="SA38" t="n">
        <v/>
      </c>
      <c r="SB38" t="n">
        <v/>
      </c>
      <c r="SC38" t="n">
        <v/>
      </c>
      <c r="SD38" t="n">
        <v/>
      </c>
      <c r="SE38" t="n">
        <v/>
      </c>
      <c r="SF38" t="n">
        <v/>
      </c>
      <c r="SG38" t="n">
        <v/>
      </c>
      <c r="SH38" t="n">
        <v/>
      </c>
      <c r="SI38" t="n">
        <v/>
      </c>
      <c r="SJ38" t="n">
        <v/>
      </c>
      <c r="SK38" t="n">
        <v/>
      </c>
      <c r="SL38" t="n">
        <v/>
      </c>
      <c r="SM38" t="n">
        <v/>
      </c>
      <c r="SN38" t="n">
        <v/>
      </c>
      <c r="SO38" t="n">
        <v/>
      </c>
      <c r="SP38" t="n">
        <v/>
      </c>
      <c r="SQ38" t="n">
        <v/>
      </c>
      <c r="SR38" t="n">
        <v/>
      </c>
      <c r="SS38" t="n">
        <v/>
      </c>
      <c r="ST38" t="n">
        <v/>
      </c>
      <c r="SU38" t="n">
        <v/>
      </c>
      <c r="SV38" t="n">
        <v/>
      </c>
      <c r="SW38" t="n">
        <v/>
      </c>
      <c r="SX38" t="n">
        <v/>
      </c>
      <c r="SY38" t="n">
        <v/>
      </c>
      <c r="SZ38" t="n">
        <v>3</v>
      </c>
      <c r="TA38" t="n">
        <v/>
      </c>
      <c r="TB38" t="n">
        <v/>
      </c>
      <c r="TC38" t="n">
        <v/>
      </c>
      <c r="TD38" t="n">
        <v/>
      </c>
      <c r="TE38" t="n">
        <v/>
      </c>
      <c r="TF38" t="n">
        <v/>
      </c>
      <c r="TG38" t="n">
        <v/>
      </c>
      <c r="TH38" t="n">
        <v/>
      </c>
      <c r="TI38" t="n">
        <v/>
      </c>
      <c r="TJ38" t="n">
        <v/>
      </c>
      <c r="TK38" t="n">
        <v/>
      </c>
      <c r="TL38" t="n">
        <v/>
      </c>
      <c r="TM38" t="n">
        <v/>
      </c>
      <c r="TN38" t="n">
        <v/>
      </c>
      <c r="TO38" t="n">
        <v/>
      </c>
      <c r="TP38" t="n">
        <v/>
      </c>
      <c r="TQ38" t="n">
        <v/>
      </c>
      <c r="TR38" t="n">
        <v/>
      </c>
      <c r="TS38" t="n">
        <v/>
      </c>
      <c r="TT38" t="n">
        <v/>
      </c>
      <c r="TU38" t="n">
        <v/>
      </c>
      <c r="TV38" t="n">
        <v/>
      </c>
      <c r="TW38" t="n">
        <v/>
      </c>
      <c r="TX38" t="n">
        <v/>
      </c>
      <c r="TY38" t="n">
        <v/>
      </c>
      <c r="TZ38" t="n">
        <v/>
      </c>
      <c r="UA38" t="n">
        <v/>
      </c>
      <c r="UB38" t="n">
        <v/>
      </c>
      <c r="UC38" t="n">
        <v/>
      </c>
      <c r="UD38" t="n">
        <v/>
      </c>
      <c r="UE38" t="n">
        <v/>
      </c>
      <c r="UF38" t="n">
        <v/>
      </c>
      <c r="UG38" t="n">
        <v/>
      </c>
      <c r="UH38" t="n">
        <v/>
      </c>
      <c r="UI38" t="n">
        <v/>
      </c>
      <c r="UJ38" t="n">
        <v/>
      </c>
      <c r="UK38" t="n">
        <v/>
      </c>
      <c r="UL38" t="n">
        <v/>
      </c>
      <c r="UM38" t="n">
        <v/>
      </c>
      <c r="UN38" t="n">
        <v/>
      </c>
      <c r="UO38" t="n">
        <v/>
      </c>
      <c r="UP38" t="n">
        <v/>
      </c>
      <c r="UQ38" t="n">
        <v/>
      </c>
      <c r="UR38" t="n">
        <v/>
      </c>
      <c r="US38" t="n">
        <v/>
      </c>
      <c r="UT38" t="n">
        <v/>
      </c>
      <c r="UU38" t="n">
        <v/>
      </c>
      <c r="UV38" t="n">
        <v/>
      </c>
      <c r="UW38" t="n">
        <v/>
      </c>
      <c r="UX38" t="n">
        <v/>
      </c>
      <c r="UY38" t="n">
        <v/>
      </c>
      <c r="UZ38" t="n">
        <v/>
      </c>
      <c r="VA38" t="n">
        <v/>
      </c>
      <c r="VB38" t="n">
        <v/>
      </c>
      <c r="VC38" t="n">
        <v/>
      </c>
      <c r="VD38" t="n">
        <v/>
      </c>
      <c r="VE38" t="n">
        <v/>
      </c>
      <c r="VF38" t="n">
        <v/>
      </c>
      <c r="VG38" t="n">
        <v/>
      </c>
      <c r="VH38" t="n">
        <v/>
      </c>
      <c r="VI38" t="n">
        <v/>
      </c>
      <c r="VJ38" t="n">
        <v/>
      </c>
      <c r="VK38" t="n">
        <v/>
      </c>
      <c r="VL38" t="n">
        <v/>
      </c>
      <c r="VM38" t="n">
        <v/>
      </c>
      <c r="VN38" t="n">
        <v/>
      </c>
      <c r="VO38" t="n">
        <v/>
      </c>
      <c r="VP38" t="n">
        <v/>
      </c>
      <c r="VQ38" t="n">
        <v/>
      </c>
      <c r="VR38" t="n">
        <v/>
      </c>
      <c r="VS38" t="n">
        <v/>
      </c>
      <c r="VT38" t="n">
        <v/>
      </c>
      <c r="VU38" t="n">
        <v/>
      </c>
      <c r="VV38" t="n">
        <v/>
      </c>
      <c r="VW38" t="n">
        <v/>
      </c>
      <c r="VX38" t="n">
        <v/>
      </c>
      <c r="VY38" t="n">
        <v/>
      </c>
      <c r="VZ38" t="n">
        <v/>
      </c>
      <c r="WA38" t="n">
        <v/>
      </c>
      <c r="WB38" t="n">
        <v/>
      </c>
      <c r="WC38" t="n">
        <v/>
      </c>
      <c r="WD38" t="n">
        <v/>
      </c>
      <c r="WE38" t="n">
        <v/>
      </c>
      <c r="WF38" t="n">
        <v/>
      </c>
      <c r="WG38" t="n">
        <v/>
      </c>
      <c r="WH38" t="n">
        <v/>
      </c>
      <c r="WI38" t="n">
        <v/>
      </c>
      <c r="WJ38" t="n">
        <v/>
      </c>
      <c r="WK38" t="n">
        <v/>
      </c>
      <c r="WL38" t="n">
        <v/>
      </c>
      <c r="WM38" t="n">
        <v/>
      </c>
      <c r="WN38" t="n">
        <v/>
      </c>
      <c r="WO38" t="n">
        <v/>
      </c>
      <c r="WP38" t="n">
        <v/>
      </c>
      <c r="WQ38" t="n">
        <v/>
      </c>
      <c r="WR38" t="n">
        <v/>
      </c>
      <c r="WS38" t="n">
        <v/>
      </c>
      <c r="WT38" t="n">
        <v/>
      </c>
      <c r="WU38" t="n">
        <v/>
      </c>
      <c r="WV38" t="n">
        <v/>
      </c>
      <c r="WW38" t="n">
        <v/>
      </c>
      <c r="WX38" t="n">
        <v/>
      </c>
      <c r="WY38" t="n">
        <v/>
      </c>
      <c r="WZ38" t="n">
        <v/>
      </c>
      <c r="XA38" t="n">
        <v/>
      </c>
      <c r="XB38" t="n">
        <v/>
      </c>
      <c r="XC38" t="n">
        <v/>
      </c>
      <c r="XD38" t="n">
        <v/>
      </c>
      <c r="XE38" t="n">
        <v/>
      </c>
      <c r="XF38" t="n">
        <v/>
      </c>
      <c r="XG38" t="n">
        <v/>
      </c>
      <c r="XH38" t="n">
        <v/>
      </c>
      <c r="XI38" t="n">
        <v/>
      </c>
      <c r="XJ38" t="n">
        <v/>
      </c>
      <c r="XK38" t="n">
        <v/>
      </c>
      <c r="XL38" t="n">
        <v/>
      </c>
      <c r="XM38" t="n">
        <v/>
      </c>
      <c r="XN38" t="n">
        <v/>
      </c>
      <c r="XO38" t="n">
        <v/>
      </c>
      <c r="XP38" t="n">
        <v/>
      </c>
      <c r="XQ38" t="n">
        <v/>
      </c>
      <c r="XR38" t="n">
        <v/>
      </c>
      <c r="XS38" t="n">
        <v/>
      </c>
      <c r="XT38" t="n">
        <v/>
      </c>
      <c r="XU38" t="n">
        <v/>
      </c>
      <c r="XV38" t="n">
        <v/>
      </c>
      <c r="XW38" t="n">
        <v/>
      </c>
      <c r="XX38" t="n">
        <v/>
      </c>
      <c r="XY38" t="n">
        <v/>
      </c>
      <c r="XZ38" t="n">
        <v/>
      </c>
      <c r="YA38" t="n">
        <v/>
      </c>
      <c r="YB38" t="n">
        <v/>
      </c>
      <c r="YC38" t="n">
        <v/>
      </c>
      <c r="YD38" t="n">
        <v/>
      </c>
      <c r="YE38" t="n">
        <v/>
      </c>
      <c r="YF38" t="n">
        <v/>
      </c>
      <c r="YG38" t="n">
        <v/>
      </c>
      <c r="YH38" t="n">
        <v/>
      </c>
      <c r="YI38" t="n">
        <v/>
      </c>
      <c r="YJ38" t="n">
        <v/>
      </c>
      <c r="YK38" t="n">
        <v/>
      </c>
      <c r="YL38" t="n">
        <v/>
      </c>
      <c r="YM38" t="n">
        <v/>
      </c>
      <c r="YN38" t="n">
        <v/>
      </c>
      <c r="YO38" t="n">
        <v/>
      </c>
      <c r="YP38" t="n">
        <v/>
      </c>
      <c r="YQ38" t="n">
        <v/>
      </c>
      <c r="YR38" t="n">
        <v/>
      </c>
      <c r="YS38" t="n">
        <v/>
      </c>
      <c r="YT38" t="n">
        <v/>
      </c>
      <c r="YU38" t="n">
        <v/>
      </c>
      <c r="YV38" t="n">
        <v/>
      </c>
      <c r="YW38" t="n">
        <v/>
      </c>
      <c r="YX38" t="n">
        <v/>
      </c>
      <c r="YY38" t="n">
        <v/>
      </c>
      <c r="YZ38" t="n">
        <v/>
      </c>
      <c r="ZA38" t="n">
        <v/>
      </c>
      <c r="ZB38" t="n">
        <v/>
      </c>
      <c r="ZC38" t="n">
        <v/>
      </c>
      <c r="ZD38" t="n">
        <v/>
      </c>
      <c r="ZE38" t="n">
        <v/>
      </c>
      <c r="ZF38" t="n">
        <v/>
      </c>
      <c r="ZG38" t="n">
        <v/>
      </c>
      <c r="ZH38" t="n">
        <v/>
      </c>
      <c r="ZI38" t="n">
        <v/>
      </c>
      <c r="ZJ38" t="n">
        <v/>
      </c>
      <c r="ZK38" t="n">
        <v/>
      </c>
      <c r="ZL38" t="n">
        <v/>
      </c>
      <c r="ZM38" t="n">
        <v/>
      </c>
      <c r="ZN38" t="n">
        <v/>
      </c>
      <c r="ZO38" t="n">
        <v/>
      </c>
      <c r="ZP38" t="n">
        <v/>
      </c>
      <c r="ZQ38" t="n">
        <v/>
      </c>
      <c r="ZR38" t="n">
        <v/>
      </c>
      <c r="ZS38" t="n">
        <v/>
      </c>
      <c r="ZT38" t="n">
        <v/>
      </c>
      <c r="ZU38" t="n">
        <v/>
      </c>
      <c r="ZV38" t="n">
        <v/>
      </c>
      <c r="ZW38" t="n">
        <v/>
      </c>
      <c r="ZX38" t="n">
        <v/>
      </c>
      <c r="ZY38" t="n">
        <v/>
      </c>
      <c r="ZZ38" t="n">
        <v/>
      </c>
      <c r="AAA38" t="n">
        <v/>
      </c>
      <c r="AAB38" t="n">
        <v/>
      </c>
      <c r="AAC38" t="n">
        <v/>
      </c>
      <c r="AAD38" t="n">
        <v/>
      </c>
      <c r="AAE38" t="n">
        <v/>
      </c>
      <c r="AAF38" t="n">
        <v/>
      </c>
      <c r="AAG38" t="n">
        <v/>
      </c>
      <c r="AAH38" t="n">
        <v/>
      </c>
      <c r="AAI38" t="n">
        <v/>
      </c>
      <c r="AAJ38" t="n">
        <v/>
      </c>
      <c r="AAK38" t="n">
        <v/>
      </c>
      <c r="AAL38" t="inlineStr">
        <is>
          <t>Tidak</t>
        </is>
      </c>
      <c r="AAM38" t="n">
        <v/>
      </c>
      <c r="AAN38" t="n">
        <v/>
      </c>
      <c r="AAO38" t="n">
        <v/>
      </c>
      <c r="AAP38" t="n">
        <v/>
      </c>
      <c r="AAQ38" t="n">
        <v/>
      </c>
      <c r="AAR38" t="inlineStr">
        <is>
          <t>Ya</t>
        </is>
      </c>
      <c r="AAS38" t="inlineStr">
        <is>
          <t>Mengetahui</t>
        </is>
      </c>
      <c r="AAT38" t="inlineStr">
        <is>
          <t>Dibuang ke selokan</t>
        </is>
      </c>
      <c r="AAU38" t="n">
        <v>0</v>
      </c>
      <c r="AAV38" t="n">
        <v>0</v>
      </c>
      <c r="AAW38" t="n">
        <v>0</v>
      </c>
      <c r="AAX38" t="n">
        <v>0</v>
      </c>
      <c r="AAY38" t="n">
        <v>0</v>
      </c>
      <c r="AAZ38" t="n">
        <v>0</v>
      </c>
      <c r="ABA38" t="n">
        <v>1</v>
      </c>
      <c r="ABB38" t="n">
        <v/>
      </c>
      <c r="ABC38" t="n">
        <v/>
      </c>
      <c r="ABD38" t="n">
        <v/>
      </c>
      <c r="ABE38" t="n">
        <v/>
      </c>
      <c r="ABF38" t="n">
        <v/>
      </c>
      <c r="ABG38" t="n">
        <v/>
      </c>
      <c r="ABH38" t="n">
        <v/>
      </c>
      <c r="ABI38" t="n">
        <v/>
      </c>
      <c r="ABJ38" t="n">
        <v/>
      </c>
      <c r="ABK38" t="n">
        <v/>
      </c>
      <c r="ABL38" t="n">
        <v/>
      </c>
      <c r="ABM38" t="n">
        <v/>
      </c>
      <c r="ABN38" t="n">
        <v/>
      </c>
      <c r="ABO38" t="n">
        <v/>
      </c>
      <c r="ABP38" t="n">
        <v/>
      </c>
      <c r="ABQ38" t="n">
        <v/>
      </c>
      <c r="ABR38" t="n">
        <v/>
      </c>
      <c r="ABS38" t="n">
        <v/>
      </c>
      <c r="ABT38" t="n">
        <v/>
      </c>
      <c r="ABU38" t="n">
        <v/>
      </c>
      <c r="ABV38" t="n">
        <v/>
      </c>
      <c r="ABW38" t="n">
        <v/>
      </c>
      <c r="ABX38" t="n">
        <v/>
      </c>
      <c r="ABY38" t="n">
        <v/>
      </c>
      <c r="ABZ38" t="n">
        <v/>
      </c>
      <c r="ACA38" t="n">
        <v/>
      </c>
      <c r="ACB38" t="n">
        <v/>
      </c>
      <c r="ACC38" t="n">
        <v/>
      </c>
      <c r="ACD38" t="n">
        <v/>
      </c>
      <c r="ACE38" t="n">
        <v/>
      </c>
      <c r="ACF38" t="n">
        <v/>
      </c>
      <c r="ACG38" t="n">
        <v/>
      </c>
      <c r="ACH38" t="n">
        <v/>
      </c>
      <c r="ACI38" t="n">
        <v/>
      </c>
      <c r="ACJ38" t="n">
        <v/>
      </c>
      <c r="ACK38" t="inlineStr">
        <is>
          <t>Tidak memiliki tempat untuk menyimpan</t>
        </is>
      </c>
      <c r="ACL38" t="n">
        <v>0</v>
      </c>
      <c r="ACM38" t="n">
        <v>1</v>
      </c>
      <c r="ACN38" t="n">
        <v>0</v>
      </c>
      <c r="ACO38" t="n">
        <v>0</v>
      </c>
      <c r="ACP38" t="n">
        <v>0</v>
      </c>
      <c r="ACQ38" t="n">
        <v>0</v>
      </c>
      <c r="ACR38" t="n">
        <v>0</v>
      </c>
      <c r="ACS38" t="n">
        <v/>
      </c>
      <c r="ACT38" t="inlineStr">
        <is>
          <t>Tidak</t>
        </is>
      </c>
      <c r="ACU38" t="inlineStr">
        <is>
          <t>Manfaat besar dan membantu kehidupan sehari-hari</t>
        </is>
      </c>
      <c r="ACV38" t="inlineStr">
        <is>
          <t>Sama saja</t>
        </is>
      </c>
      <c r="ACW38" t="inlineStr">
        <is>
          <t>Tidak dapat menghemat uang dan/atau menambah pendapatan</t>
        </is>
      </c>
      <c r="ACX38" t="inlineStr">
        <is>
          <t>Netral/tidak tahu</t>
        </is>
      </c>
      <c r="ACY38" t="inlineStr">
        <is>
          <t>Anggota keluarga - Laki-laki dewasa Anggota keluarga - Perempuan dewasa Anggota keluarga - Anak-anak</t>
        </is>
      </c>
      <c r="ACZ38" t="n">
        <v>1</v>
      </c>
      <c r="ADA38" t="n">
        <v>1</v>
      </c>
      <c r="ADB38" t="n">
        <v>1</v>
      </c>
      <c r="ADC38" t="n">
        <v>0</v>
      </c>
      <c r="ADD38" t="inlineStr">
        <is>
          <t>Cukup puas</t>
        </is>
      </c>
      <c r="ADE38" t="inlineStr">
        <is>
          <t>Cukup puas</t>
        </is>
      </c>
      <c r="ADF38" t="inlineStr">
        <is>
          <t>Cukup puas</t>
        </is>
      </c>
      <c r="ADG38" t="inlineStr">
        <is>
          <t>Cukup puas</t>
        </is>
      </c>
      <c r="ADH38" t="inlineStr">
        <is>
          <t>Tidak</t>
        </is>
      </c>
      <c r="ADI38" t="n">
        <v/>
      </c>
      <c r="ADJ38" t="inlineStr">
        <is>
          <t>Tidak puas</t>
        </is>
      </c>
      <c r="ADK38" t="inlineStr">
        <is>
          <t>Sulit dihubungi ketika biogas bermasalah Monitoring/pengawasan tidak rutin Penanganan kerusakannya lambat</t>
        </is>
      </c>
      <c r="ADL38" t="n">
        <v>0</v>
      </c>
      <c r="ADM38" t="n">
        <v>0</v>
      </c>
      <c r="ADN38" t="n">
        <v>1</v>
      </c>
      <c r="ADO38" t="n">
        <v>0</v>
      </c>
      <c r="ADP38" t="n">
        <v>1</v>
      </c>
      <c r="ADQ38" t="n">
        <v>1</v>
      </c>
      <c r="ADR38" t="n">
        <v>0</v>
      </c>
      <c r="ADS38" t="n">
        <v>0</v>
      </c>
      <c r="ADT38" t="n">
        <v/>
      </c>
      <c r="ADU38" t="inlineStr">
        <is>
          <t>Memperbaiki sendiri</t>
        </is>
      </c>
      <c r="ADV38" t="n">
        <v>0</v>
      </c>
      <c r="ADW38" t="n">
        <v>0</v>
      </c>
      <c r="ADX38" t="n">
        <v>0</v>
      </c>
      <c r="ADY38" t="n">
        <v>0</v>
      </c>
      <c r="ADZ38" t="n">
        <v>0</v>
      </c>
      <c r="AEA38" t="n">
        <v>1</v>
      </c>
      <c r="AEB38" t="n">
        <v>0</v>
      </c>
      <c r="AEC38" t="n">
        <v>0</v>
      </c>
      <c r="AED38" t="n">
        <v/>
      </c>
      <c r="AEE38" t="inlineStr">
        <is>
          <t>Lainnya</t>
        </is>
      </c>
      <c r="AEF38" t="inlineStr">
        <is>
          <t>Laporan kepada ketua kelompok</t>
        </is>
      </c>
      <c r="AEG38" t="inlineStr">
        <is>
          <t>Lainnya</t>
        </is>
      </c>
      <c r="AEH38" t="inlineStr">
        <is>
          <t>Meminta bantuan kepada ketua kelompok</t>
        </is>
      </c>
      <c r="AEI38" t="inlineStr">
        <is>
          <t>Tidak</t>
        </is>
      </c>
      <c r="AEJ38" t="inlineStr">
        <is>
          <t>Kadang-kadang</t>
        </is>
      </c>
      <c r="AEK38" t="inlineStr">
        <is>
          <t>Lebih aman Dapat dibayar melalui skema kredit Mendapatkan subsidi</t>
        </is>
      </c>
      <c r="AEL38" t="n">
        <v>0</v>
      </c>
      <c r="AEM38" t="n">
        <v>0</v>
      </c>
      <c r="AEN38" t="n">
        <v>0</v>
      </c>
      <c r="AEO38" t="n">
        <v>0</v>
      </c>
      <c r="AEP38" t="n">
        <v>1</v>
      </c>
      <c r="AEQ38" t="n">
        <v>0</v>
      </c>
      <c r="AER38" t="n">
        <v>0</v>
      </c>
      <c r="AES38" t="n">
        <v>0</v>
      </c>
      <c r="AET38" t="n">
        <v>0</v>
      </c>
      <c r="AEU38" t="n">
        <v>1</v>
      </c>
      <c r="AEV38" t="n">
        <v>1</v>
      </c>
      <c r="AEW38" t="n">
        <v>0</v>
      </c>
      <c r="AEX38" t="n">
        <v/>
      </c>
      <c r="AEY38" t="inlineStr">
        <is>
          <t>Didukung oleh pihak lain atau ada subsidi</t>
        </is>
      </c>
      <c r="AEZ38" t="n">
        <v/>
      </c>
      <c r="AFA38" t="inlineStr">
        <is>
          <t>Koperasi</t>
        </is>
      </c>
      <c r="AFB38" t="n">
        <v/>
      </c>
      <c r="AFC38" t="inlineStr">
        <is>
          <t>Pidin Bin Engkung Cipanas-Digester 2026-02-06-15_24_56.jpeg</t>
        </is>
      </c>
      <c r="AFD38" t="inlineStr">
        <is>
          <t>https://kf.kobotoolbox.org/api/v2/assets/avstPQqLr3Ab3ZdcVTXZ6f/data/685594522/attachments/attPRCZGhqJc2UXRVYjfDuW4/</t>
        </is>
      </c>
      <c r="AFE38" t="inlineStr">
        <is>
          <t>Pidin Bin Engkung Cipanas-Konvensasi 2026-02-06-15_25_11.jpeg</t>
        </is>
      </c>
      <c r="AFF38" t="inlineStr">
        <is>
          <t>https://kf.kobotoolbox.org/api/v2/assets/avstPQqLr3Ab3ZdcVTXZ6f/data/685594522/attachments/attGrH5fnuZLoMH5KD6dJYAC/</t>
        </is>
      </c>
      <c r="AFG38" t="inlineStr">
        <is>
          <t>Aep</t>
        </is>
      </c>
      <c r="AFH38" t="n">
        <v/>
      </c>
      <c r="AFI38" t="n">
        <v/>
      </c>
    </row>
    <row r="39">
      <c r="A39" s="93" t="n">
        <v>46077</v>
      </c>
      <c r="B39" s="93" t="n">
        <v>46085</v>
      </c>
      <c r="C39" t="inlineStr">
        <is>
          <t>aep</t>
        </is>
      </c>
      <c r="D39" t="inlineStr">
        <is>
          <t>rika setiawan</t>
        </is>
      </c>
      <c r="E39" t="n">
        <v>83130410153</v>
      </c>
      <c r="F39" t="inlineStr">
        <is>
          <t>-6.806095 107.605883 0 0</t>
        </is>
      </c>
      <c r="G39" t="n">
        <v>-6.806095</v>
      </c>
      <c r="H39" t="n">
        <v>107.605883</v>
      </c>
      <c r="I39" t="n">
        <v>0</v>
      </c>
      <c r="J39" t="n">
        <v>0</v>
      </c>
      <c r="K39" t="inlineStr">
        <is>
          <t>-6.806095, 107.605883</t>
        </is>
      </c>
      <c r="L39" t="inlineStr">
        <is>
          <t>-6.829092 107.676186 0 0</t>
        </is>
      </c>
      <c r="M39" t="n">
        <v>-6.829092</v>
      </c>
      <c r="N39" t="n">
        <v>107.676186</v>
      </c>
      <c r="O39" t="n">
        <v>0</v>
      </c>
      <c r="P39" t="n">
        <v>0</v>
      </c>
      <c r="Q39" t="inlineStr">
        <is>
          <t>-6.829092, 107.676186.</t>
        </is>
      </c>
      <c r="R39" t="inlineStr">
        <is>
          <t>Jawa Barat</t>
        </is>
      </c>
      <c r="S39" t="n">
        <v>0</v>
      </c>
      <c r="T39" t="n">
        <v>0</v>
      </c>
      <c r="U39" t="n">
        <v>1</v>
      </c>
      <c r="V39" t="n">
        <v>0</v>
      </c>
      <c r="W39" t="n">
        <v>0</v>
      </c>
      <c r="X39" t="n">
        <v>0</v>
      </c>
      <c r="Y39" t="n">
        <v>0</v>
      </c>
      <c r="Z39" t="n">
        <v>0</v>
      </c>
      <c r="AA39" t="n">
        <v>0</v>
      </c>
      <c r="AB39" t="n">
        <v>0</v>
      </c>
      <c r="AC39" t="inlineStr">
        <is>
          <t>BANDUNG BARAT</t>
        </is>
      </c>
      <c r="AD39" t="inlineStr">
        <is>
          <t>LEMBANG</t>
        </is>
      </c>
      <c r="AE39" t="inlineStr">
        <is>
          <t>CIKAHURIPAN</t>
        </is>
      </c>
      <c r="AF39" t="inlineStr">
        <is>
          <t>KHAZANAH BAHARI</t>
        </is>
      </c>
      <c r="AG39" t="inlineStr">
        <is>
          <t>KBP0560</t>
        </is>
      </c>
      <c r="AH39" t="n">
        <v>14</v>
      </c>
      <c r="AI39" t="inlineStr">
        <is>
          <t>VPA1</t>
        </is>
      </c>
      <c r="AJ39" t="inlineStr">
        <is>
          <t>Aktif</t>
        </is>
      </c>
      <c r="AK39" t="n">
        <v>44</v>
      </c>
      <c r="AL39" t="inlineStr">
        <is>
          <t>Perempuan</t>
        </is>
      </c>
      <c r="AM39" t="inlineStr">
        <is>
          <t>Sudah menikah</t>
        </is>
      </c>
      <c r="AN39" t="inlineStr">
        <is>
          <t>SMP/Sederajat</t>
        </is>
      </c>
      <c r="AO39" t="inlineStr">
        <is>
          <t>Peternak</t>
        </is>
      </c>
      <c r="AP39" t="n">
        <v>0</v>
      </c>
      <c r="AQ39" t="n">
        <v>1</v>
      </c>
      <c r="AR39" t="n">
        <v>0</v>
      </c>
      <c r="AS39" t="n">
        <v>0</v>
      </c>
      <c r="AT39" t="n">
        <v>0</v>
      </c>
      <c r="AU39" t="n">
        <v>0</v>
      </c>
      <c r="AV39" t="n">
        <v>0</v>
      </c>
      <c r="AW39" t="n">
        <v>0</v>
      </c>
      <c r="AX39" t="n">
        <v/>
      </c>
      <c r="AY39" t="inlineStr">
        <is>
          <t>Lainnya Tidak ada</t>
        </is>
      </c>
      <c r="AZ39" t="n">
        <v>0</v>
      </c>
      <c r="BA39" t="n">
        <v>0</v>
      </c>
      <c r="BB39" t="n">
        <v>0</v>
      </c>
      <c r="BC39" t="n">
        <v>0</v>
      </c>
      <c r="BD39" t="n">
        <v>0</v>
      </c>
      <c r="BE39" t="n">
        <v>0</v>
      </c>
      <c r="BF39" t="n">
        <v>1</v>
      </c>
      <c r="BG39" t="n">
        <v>1</v>
      </c>
      <c r="BH39" t="inlineStr">
        <is>
          <t>Dagang nasi kuning</t>
        </is>
      </c>
      <c r="BI39" t="inlineStr">
        <is>
          <t>Rp2.500.000 - Rp3.500.000</t>
        </is>
      </c>
      <c r="BJ39" t="n">
        <v>1</v>
      </c>
      <c r="BK39" t="n">
        <v>1</v>
      </c>
      <c r="BL39" t="n">
        <v>2</v>
      </c>
      <c r="BM39" t="n">
        <v>0</v>
      </c>
      <c r="BN39" t="inlineStr">
        <is>
          <t>Milik sendiri</t>
        </is>
      </c>
      <c r="BO39" t="inlineStr">
        <is>
          <t>Permanen (dinding bata dan semen)</t>
        </is>
      </c>
      <c r="BP39" t="n">
        <v>1</v>
      </c>
      <c r="BQ39" t="n">
        <v>0</v>
      </c>
      <c r="BR39" t="n">
        <v>0</v>
      </c>
      <c r="BS39" t="n">
        <v>0</v>
      </c>
      <c r="BT39" t="n">
        <v>0</v>
      </c>
      <c r="BU39" t="n">
        <v/>
      </c>
      <c r="BV39" t="inlineStr">
        <is>
          <t>Semen</t>
        </is>
      </c>
      <c r="BW39" t="n">
        <v>0</v>
      </c>
      <c r="BX39" t="n">
        <v>1</v>
      </c>
      <c r="BY39" t="n">
        <v>0</v>
      </c>
      <c r="BZ39" t="n">
        <v>0</v>
      </c>
      <c r="CA39" t="n">
        <v>0</v>
      </c>
      <c r="CB39" t="n">
        <v/>
      </c>
      <c r="CC39" t="inlineStr">
        <is>
          <t>Genting</t>
        </is>
      </c>
      <c r="CD39" t="n">
        <v>0</v>
      </c>
      <c r="CE39" t="n">
        <v>0</v>
      </c>
      <c r="CF39" t="n">
        <v>0</v>
      </c>
      <c r="CG39" t="n">
        <v>0</v>
      </c>
      <c r="CH39" t="n">
        <v>0</v>
      </c>
      <c r="CI39" t="n">
        <v>1</v>
      </c>
      <c r="CJ39" t="n">
        <v>0</v>
      </c>
      <c r="CK39" t="n">
        <v/>
      </c>
      <c r="CL39" t="inlineStr">
        <is>
          <t>Ya</t>
        </is>
      </c>
      <c r="CM39" t="n">
        <v>2012</v>
      </c>
      <c r="CN39" t="inlineStr">
        <is>
          <t>Fixed-Dome (Kubah Tetap)</t>
        </is>
      </c>
      <c r="CO39" t="inlineStr">
        <is>
          <t>6 m³ (4-5 ekor sapi, ±5 jam memasak/hari, ±50 kg</t>
        </is>
      </c>
      <c r="CP39" t="inlineStr">
        <is>
          <t>Koperasi</t>
        </is>
      </c>
      <c r="CQ39" t="n">
        <v>0</v>
      </c>
      <c r="CR39" t="n">
        <v>0</v>
      </c>
      <c r="CS39" t="n">
        <v>0</v>
      </c>
      <c r="CT39" t="n">
        <v>0</v>
      </c>
      <c r="CU39" t="n">
        <v>0</v>
      </c>
      <c r="CV39" t="n">
        <v>0</v>
      </c>
      <c r="CW39" t="n">
        <v>1</v>
      </c>
      <c r="CX39" t="n">
        <v>0</v>
      </c>
      <c r="CY39" t="inlineStr">
        <is>
          <t>Anggota keluarga - laki-laki Anggota keluarga - perempuan dewasa</t>
        </is>
      </c>
      <c r="CZ39" t="n">
        <v>1</v>
      </c>
      <c r="DA39" t="n">
        <v>1</v>
      </c>
      <c r="DB39" t="n">
        <v>0</v>
      </c>
      <c r="DC39" t="n">
        <v/>
      </c>
      <c r="DD39" t="inlineStr">
        <is>
          <t>Anggota keluarga - laki-laki Anggota keluarga - perempuan dewasa CPO atau pendamping</t>
        </is>
      </c>
      <c r="DE39" t="n">
        <v>1</v>
      </c>
      <c r="DF39" t="n">
        <v>1</v>
      </c>
      <c r="DG39" t="n">
        <v>1</v>
      </c>
      <c r="DH39" t="n">
        <v>0</v>
      </c>
      <c r="DI39" t="n">
        <v/>
      </c>
      <c r="DJ39" t="inlineStr">
        <is>
          <t>Anggota keluarga - laki-laki CPO atau pendamping</t>
        </is>
      </c>
      <c r="DK39" t="n">
        <v>1</v>
      </c>
      <c r="DL39" t="n">
        <v>0</v>
      </c>
      <c r="DM39" t="n">
        <v>1</v>
      </c>
      <c r="DN39" t="n">
        <v>0</v>
      </c>
      <c r="DO39" t="n">
        <v/>
      </c>
      <c r="DP39" t="inlineStr">
        <is>
          <t>Ya</t>
        </is>
      </c>
      <c r="DQ39" t="n">
        <v/>
      </c>
      <c r="DR39" t="n">
        <v/>
      </c>
      <c r="DS39" t="n">
        <v/>
      </c>
      <c r="DT39" t="n">
        <v/>
      </c>
      <c r="DU39" t="n">
        <v/>
      </c>
      <c r="DV39" t="n">
        <v/>
      </c>
      <c r="DW39" t="n">
        <v/>
      </c>
      <c r="DX39" t="n">
        <v/>
      </c>
      <c r="DY39" t="n">
        <v/>
      </c>
      <c r="DZ39" t="n">
        <v/>
      </c>
      <c r="EA39" t="n">
        <v/>
      </c>
      <c r="EB39" t="n">
        <v/>
      </c>
      <c r="EC39" t="n">
        <v/>
      </c>
      <c r="ED39" t="n">
        <v/>
      </c>
      <c r="EE39" t="n">
        <v/>
      </c>
      <c r="EF39" t="n">
        <v/>
      </c>
      <c r="EG39" t="n">
        <v/>
      </c>
      <c r="EH39" t="n">
        <v/>
      </c>
      <c r="EI39" t="inlineStr">
        <is>
          <t>Tidak ada masalah</t>
        </is>
      </c>
      <c r="EJ39" t="n">
        <v>0</v>
      </c>
      <c r="EK39" t="n">
        <v>0</v>
      </c>
      <c r="EL39" t="n">
        <v>0</v>
      </c>
      <c r="EM39" t="n">
        <v>1</v>
      </c>
      <c r="EN39" t="n">
        <v>0</v>
      </c>
      <c r="EO39" t="n">
        <v/>
      </c>
      <c r="EP39" t="inlineStr">
        <is>
          <t>Ya, sangat jelas dan mudah diikuti</t>
        </is>
      </c>
      <c r="EQ39" t="inlineStr">
        <is>
          <t>Pelatihan</t>
        </is>
      </c>
      <c r="ER39" t="inlineStr">
        <is>
          <t>CPO atau pendamping</t>
        </is>
      </c>
      <c r="ES39" t="n">
        <v>1</v>
      </c>
      <c r="ET39" t="n">
        <v>0</v>
      </c>
      <c r="EU39" t="n">
        <v>0</v>
      </c>
      <c r="EV39" t="n">
        <v>0</v>
      </c>
      <c r="EW39" t="n">
        <v/>
      </c>
      <c r="EX39" t="inlineStr">
        <is>
          <t>Anggota keluarga - Perempuan dewasa</t>
        </is>
      </c>
      <c r="EY39" t="n">
        <v>0</v>
      </c>
      <c r="EZ39" t="n">
        <v>1</v>
      </c>
      <c r="FA39" t="n">
        <v>0</v>
      </c>
      <c r="FB39" t="n">
        <v/>
      </c>
      <c r="FC39" t="inlineStr">
        <is>
          <t>Jarang sekali</t>
        </is>
      </c>
      <c r="FD39" t="n">
        <v/>
      </c>
      <c r="FE39" t="inlineStr">
        <is>
          <t>Mengetahui</t>
        </is>
      </c>
      <c r="FF39" t="inlineStr">
        <is>
          <t>Sering (setiap minggu)</t>
        </is>
      </c>
      <c r="FG39" t="inlineStr">
        <is>
          <t>Mengetahui</t>
        </is>
      </c>
      <c r="FH39" t="inlineStr">
        <is>
          <t>Sering (setiap minggu)</t>
        </is>
      </c>
      <c r="FI39" t="inlineStr">
        <is>
          <t>Mengetahui</t>
        </is>
      </c>
      <c r="FJ39" t="inlineStr">
        <is>
          <t>Selalu (setiap hari)</t>
        </is>
      </c>
      <c r="FK39" t="inlineStr">
        <is>
          <t>Tidak mengetahui</t>
        </is>
      </c>
      <c r="FL39" t="inlineStr">
        <is>
          <t>Tidak pernah</t>
        </is>
      </c>
      <c r="FM39" t="inlineStr">
        <is>
          <t>Mengetahui</t>
        </is>
      </c>
      <c r="FN39" t="inlineStr">
        <is>
          <t>Sering (setiap minggu)</t>
        </is>
      </c>
      <c r="FO39" t="inlineStr">
        <is>
          <t>Mengetahui</t>
        </is>
      </c>
      <c r="FP39" t="inlineStr">
        <is>
          <t>Tidak pernah</t>
        </is>
      </c>
      <c r="FQ39" t="inlineStr">
        <is>
          <t>Mengetahui</t>
        </is>
      </c>
      <c r="FR39" t="inlineStr">
        <is>
          <t>Ya</t>
        </is>
      </c>
      <c r="FS39" t="inlineStr">
        <is>
          <t>Mengetahui</t>
        </is>
      </c>
      <c r="FT39" t="inlineStr">
        <is>
          <t>Ya, selalu</t>
        </is>
      </c>
      <c r="FU39" t="inlineStr">
        <is>
          <t>Laki-laki dewasa Perempuan dewasa</t>
        </is>
      </c>
      <c r="FV39" t="n">
        <v>1</v>
      </c>
      <c r="FW39" t="n">
        <v>1</v>
      </c>
      <c r="FX39" t="n">
        <v>0</v>
      </c>
      <c r="FY39" t="n">
        <v>0</v>
      </c>
      <c r="FZ39" t="inlineStr">
        <is>
          <t>Memahami</t>
        </is>
      </c>
      <c r="GA39" t="inlineStr">
        <is>
          <t>CPO Pelatihan</t>
        </is>
      </c>
      <c r="GB39" t="n">
        <v>1</v>
      </c>
      <c r="GC39" t="n">
        <v>1</v>
      </c>
      <c r="GD39" t="n">
        <v>0</v>
      </c>
      <c r="GE39" t="n">
        <v>0</v>
      </c>
      <c r="GF39" t="n">
        <v/>
      </c>
      <c r="GG39" t="inlineStr">
        <is>
          <t>Sering</t>
        </is>
      </c>
      <c r="GH39" t="inlineStr">
        <is>
          <t>Tidak</t>
        </is>
      </c>
      <c r="GI39" t="n">
        <v/>
      </c>
      <c r="GJ39" t="n">
        <v/>
      </c>
      <c r="GK39" t="n">
        <v/>
      </c>
      <c r="GL39" t="n">
        <v/>
      </c>
      <c r="GM39" t="n">
        <v/>
      </c>
      <c r="GN39" t="n">
        <v/>
      </c>
      <c r="GO39" t="n">
        <v/>
      </c>
      <c r="GP39" t="inlineStr">
        <is>
          <t>Sebagian</t>
        </is>
      </c>
      <c r="GQ39" t="inlineStr">
        <is>
          <t>LPG</t>
        </is>
      </c>
      <c r="GR39" t="n">
        <v>1</v>
      </c>
      <c r="GS39" t="n">
        <v>0</v>
      </c>
      <c r="GT39" t="n">
        <v>0</v>
      </c>
      <c r="GU39" t="n">
        <v>0</v>
      </c>
      <c r="GV39" t="n">
        <v>0</v>
      </c>
      <c r="GW39" t="n">
        <v>0</v>
      </c>
      <c r="GX39" t="n">
        <v>0</v>
      </c>
      <c r="GY39" t="n">
        <v/>
      </c>
      <c r="GZ39" t="inlineStr">
        <is>
          <t>Ya</t>
        </is>
      </c>
      <c r="HA39" t="n">
        <v/>
      </c>
      <c r="HB39" t="n">
        <v/>
      </c>
      <c r="HC39" t="n">
        <v/>
      </c>
      <c r="HD39" t="n">
        <v/>
      </c>
      <c r="HE39" t="n">
        <v>30</v>
      </c>
      <c r="HF39" t="n">
        <v>250000</v>
      </c>
      <c r="HG39" t="n">
        <v>30</v>
      </c>
      <c r="HH39" t="n">
        <v>250000</v>
      </c>
      <c r="HI39" t="n">
        <v/>
      </c>
      <c r="HJ39" t="n">
        <v/>
      </c>
      <c r="HK39" t="n">
        <v/>
      </c>
      <c r="HL39" t="n">
        <v/>
      </c>
      <c r="HM39" t="n">
        <v/>
      </c>
      <c r="HN39" t="n">
        <v/>
      </c>
      <c r="HO39" t="n">
        <v/>
      </c>
      <c r="HP39" t="n">
        <v/>
      </c>
      <c r="HQ39" t="n">
        <v/>
      </c>
      <c r="HR39" t="n">
        <v/>
      </c>
      <c r="HS39" t="n">
        <v/>
      </c>
      <c r="HT39" t="n">
        <v/>
      </c>
      <c r="HU39" t="n">
        <v/>
      </c>
      <c r="HV39" t="n">
        <v/>
      </c>
      <c r="HW39" t="n">
        <v/>
      </c>
      <c r="HX39" t="n">
        <v/>
      </c>
      <c r="HY39" t="n">
        <v/>
      </c>
      <c r="HZ39" t="n">
        <v/>
      </c>
      <c r="IA39" t="n">
        <v>0</v>
      </c>
      <c r="IB39" t="n">
        <v>0</v>
      </c>
      <c r="IC39" t="n">
        <v/>
      </c>
      <c r="ID39" t="n">
        <v/>
      </c>
      <c r="IE39" t="n">
        <v/>
      </c>
      <c r="IF39" t="n">
        <v/>
      </c>
      <c r="IG39" t="n">
        <v/>
      </c>
      <c r="IH39" t="n">
        <v/>
      </c>
      <c r="II39" t="n">
        <v/>
      </c>
      <c r="IJ39" t="n">
        <v/>
      </c>
      <c r="IK39" t="inlineStr">
        <is>
          <t>30-50 kg</t>
        </is>
      </c>
      <c r="IL39" t="inlineStr">
        <is>
          <t>3-5 jam</t>
        </is>
      </c>
      <c r="IM39" t="inlineStr">
        <is>
          <t>Ya</t>
        </is>
      </c>
      <c r="IN39" t="inlineStr">
        <is>
          <t>Tidak</t>
        </is>
      </c>
      <c r="IO39" t="inlineStr">
        <is>
          <t>Tidak ada perubahan</t>
        </is>
      </c>
      <c r="IP39" t="n">
        <v/>
      </c>
      <c r="IQ39" t="inlineStr">
        <is>
          <t>Tidak pernah</t>
        </is>
      </c>
      <c r="IR39" t="n">
        <v/>
      </c>
      <c r="IS39" t="n">
        <v/>
      </c>
      <c r="IT39" t="n">
        <v/>
      </c>
      <c r="IU39" t="n">
        <v/>
      </c>
      <c r="IV39" t="n">
        <v/>
      </c>
      <c r="IW39" t="n">
        <v/>
      </c>
      <c r="IX39" t="n">
        <v/>
      </c>
      <c r="IY39" t="n">
        <v/>
      </c>
      <c r="IZ39" t="inlineStr">
        <is>
          <t>Tidak pernah</t>
        </is>
      </c>
      <c r="JA39" t="n">
        <v/>
      </c>
      <c r="JB39" t="n">
        <v/>
      </c>
      <c r="JC39" t="n">
        <v/>
      </c>
      <c r="JD39" t="n">
        <v/>
      </c>
      <c r="JE39" t="n">
        <v/>
      </c>
      <c r="JF39" t="n">
        <v/>
      </c>
      <c r="JG39" t="n">
        <v/>
      </c>
      <c r="JH39" t="n">
        <v/>
      </c>
      <c r="JI39" t="inlineStr">
        <is>
          <t>Tidak pernah</t>
        </is>
      </c>
      <c r="JJ39" t="n">
        <v/>
      </c>
      <c r="JK39" t="n">
        <v/>
      </c>
      <c r="JL39" t="n">
        <v/>
      </c>
      <c r="JM39" t="n">
        <v/>
      </c>
      <c r="JN39" t="n">
        <v/>
      </c>
      <c r="JO39" t="n">
        <v/>
      </c>
      <c r="JP39" t="n">
        <v/>
      </c>
      <c r="JQ39" t="n">
        <v/>
      </c>
      <c r="JR39" t="inlineStr">
        <is>
          <t>Tidak pernah</t>
        </is>
      </c>
      <c r="JS39" t="n">
        <v/>
      </c>
      <c r="JT39" t="n">
        <v/>
      </c>
      <c r="JU39" t="n">
        <v/>
      </c>
      <c r="JV39" t="n">
        <v/>
      </c>
      <c r="JW39" t="n">
        <v/>
      </c>
      <c r="JX39" t="n">
        <v/>
      </c>
      <c r="JY39" t="n">
        <v/>
      </c>
      <c r="JZ39" t="n">
        <v/>
      </c>
      <c r="KA39" t="inlineStr">
        <is>
          <t>Tidak pernah</t>
        </is>
      </c>
      <c r="KB39" t="n">
        <v/>
      </c>
      <c r="KC39" t="n">
        <v/>
      </c>
      <c r="KD39" t="n">
        <v/>
      </c>
      <c r="KE39" t="n">
        <v/>
      </c>
      <c r="KF39" t="n">
        <v/>
      </c>
      <c r="KG39" t="n">
        <v/>
      </c>
      <c r="KH39" t="n">
        <v/>
      </c>
      <c r="KI39" t="n">
        <v/>
      </c>
      <c r="KJ39" t="inlineStr">
        <is>
          <t>Tidak pernah</t>
        </is>
      </c>
      <c r="KK39" t="n">
        <v/>
      </c>
      <c r="KL39" t="n">
        <v/>
      </c>
      <c r="KM39" t="n">
        <v/>
      </c>
      <c r="KN39" t="n">
        <v/>
      </c>
      <c r="KO39" t="n">
        <v/>
      </c>
      <c r="KP39" t="n">
        <v/>
      </c>
      <c r="KQ39" t="n">
        <v/>
      </c>
      <c r="KR39" t="n">
        <v/>
      </c>
      <c r="KS39" t="inlineStr">
        <is>
          <t>Tidak ada perubahan</t>
        </is>
      </c>
      <c r="KT39" t="inlineStr">
        <is>
          <t>0-1 kali</t>
        </is>
      </c>
      <c r="KU39" t="inlineStr">
        <is>
          <t>0-1 kali</t>
        </is>
      </c>
      <c r="KV39" t="inlineStr">
        <is>
          <t>Tidak ada</t>
        </is>
      </c>
      <c r="KW39" t="n">
        <v>0</v>
      </c>
      <c r="KX39" t="n">
        <v>0</v>
      </c>
      <c r="KY39" t="n">
        <v>0</v>
      </c>
      <c r="KZ39" t="n">
        <v>1</v>
      </c>
      <c r="LA39" t="inlineStr">
        <is>
          <t>Tidak ada perubahan</t>
        </is>
      </c>
      <c r="LB39" t="inlineStr">
        <is>
          <t>Tidak ada perubahan</t>
        </is>
      </c>
      <c r="LC39" t="n">
        <v>5</v>
      </c>
      <c r="LD39" t="n">
        <v>5</v>
      </c>
      <c r="LE39" t="n">
        <v>7</v>
      </c>
      <c r="LF39" t="n">
        <v>0</v>
      </c>
      <c r="LG39" t="inlineStr">
        <is>
          <t>Tidak</t>
        </is>
      </c>
      <c r="LH39" t="n">
        <v/>
      </c>
      <c r="LI39" t="inlineStr">
        <is>
          <t>Tidak ada perubahan</t>
        </is>
      </c>
      <c r="LJ39" t="n">
        <v/>
      </c>
      <c r="LK39" t="n">
        <v/>
      </c>
      <c r="LL39" t="n">
        <v/>
      </c>
      <c r="LM39" t="n">
        <v/>
      </c>
      <c r="LN39" t="n">
        <v/>
      </c>
      <c r="LO39" t="n">
        <v/>
      </c>
      <c r="LP39" t="n">
        <v/>
      </c>
      <c r="LQ39" t="n">
        <v/>
      </c>
      <c r="LR39" t="n">
        <v/>
      </c>
      <c r="LS39" t="n">
        <v>10</v>
      </c>
      <c r="LT39" t="n">
        <v>0</v>
      </c>
      <c r="LU39" t="n">
        <v>0</v>
      </c>
      <c r="LV39" t="n">
        <v>10</v>
      </c>
      <c r="LW39" t="n">
        <v>0</v>
      </c>
      <c r="LX39" t="n">
        <v>0</v>
      </c>
      <c r="LY39" t="n">
        <v>10</v>
      </c>
      <c r="LZ39" t="n">
        <v>0</v>
      </c>
      <c r="MA39" t="n">
        <v>0</v>
      </c>
      <c r="MB39" t="inlineStr">
        <is>
          <t>Tidak</t>
        </is>
      </c>
      <c r="MC39" t="n">
        <v>0</v>
      </c>
      <c r="MD39" t="n">
        <v>0</v>
      </c>
      <c r="ME39" t="n">
        <v>100</v>
      </c>
      <c r="MF39" t="n">
        <v>100</v>
      </c>
      <c r="MG39" t="n">
        <v>0</v>
      </c>
      <c r="MH39" t="n">
        <v>0</v>
      </c>
      <c r="MI39" t="n">
        <v/>
      </c>
      <c r="MJ39" t="n">
        <v/>
      </c>
      <c r="MK39" t="n">
        <v/>
      </c>
      <c r="ML39" t="n">
        <v/>
      </c>
      <c r="MM39" t="n">
        <v/>
      </c>
      <c r="MN39" t="n">
        <v/>
      </c>
      <c r="MO39" t="n">
        <v/>
      </c>
      <c r="MP39" t="n">
        <v/>
      </c>
      <c r="MQ39" t="n">
        <v/>
      </c>
      <c r="MR39" t="inlineStr">
        <is>
          <t>Tidak ada waktu yang dihemat</t>
        </is>
      </c>
      <c r="MS39" t="n">
        <v/>
      </c>
      <c r="MT39" t="inlineStr">
        <is>
          <t>Tidak ada waktu yang dihemat</t>
        </is>
      </c>
      <c r="MU39" t="inlineStr">
        <is>
          <t>Tidak</t>
        </is>
      </c>
      <c r="MV39" t="n">
        <v/>
      </c>
      <c r="MW39" t="n">
        <v/>
      </c>
      <c r="MX39" t="n">
        <v/>
      </c>
      <c r="MY39" t="n">
        <v/>
      </c>
      <c r="MZ39" t="n">
        <v/>
      </c>
      <c r="NA39" t="n">
        <v/>
      </c>
      <c r="NB39" t="n">
        <v/>
      </c>
      <c r="NC39" t="n">
        <v/>
      </c>
      <c r="ND39" t="n">
        <v/>
      </c>
      <c r="NE39" t="n">
        <v/>
      </c>
      <c r="NF39" t="n">
        <v/>
      </c>
      <c r="NG39" t="n">
        <v/>
      </c>
      <c r="NH39" t="n">
        <v/>
      </c>
      <c r="NI39" t="n">
        <v/>
      </c>
      <c r="NJ39" t="n">
        <v/>
      </c>
      <c r="NK39" t="n">
        <v/>
      </c>
      <c r="NL39" t="inlineStr">
        <is>
          <t>Ya</t>
        </is>
      </c>
      <c r="NM39" t="inlineStr">
        <is>
          <t>Kombinasi kredit/pinjaman dan dana hibah</t>
        </is>
      </c>
      <c r="NN39" t="inlineStr">
        <is>
          <t>1-1.000.000</t>
        </is>
      </c>
      <c r="NO39" t="inlineStr">
        <is>
          <t>Yayasan Rumah Energi atau BIRU</t>
        </is>
      </c>
      <c r="NP39" t="n">
        <v/>
      </c>
      <c r="NQ39" t="inlineStr">
        <is>
          <t>Koperasi</t>
        </is>
      </c>
      <c r="NR39" t="n">
        <v/>
      </c>
      <c r="NS39" t="n">
        <v>60</v>
      </c>
      <c r="NT39" t="inlineStr">
        <is>
          <t>Anggota keluarga - Laki-laki dewasa</t>
        </is>
      </c>
      <c r="NU39" t="n">
        <v/>
      </c>
      <c r="NV39" t="n">
        <v/>
      </c>
      <c r="NW39" t="n">
        <v/>
      </c>
      <c r="NX39" t="inlineStr">
        <is>
          <t>Sama saja</t>
        </is>
      </c>
      <c r="NY39" t="n">
        <v>40</v>
      </c>
      <c r="NZ39" t="n">
        <v>0</v>
      </c>
      <c r="OA39" t="n">
        <v>0</v>
      </c>
      <c r="OB39" t="n">
        <v>20</v>
      </c>
      <c r="OC39" t="n">
        <v>0</v>
      </c>
      <c r="OD39" t="n">
        <v>0</v>
      </c>
      <c r="OE39" t="inlineStr">
        <is>
          <t>Tidak ada perubahan</t>
        </is>
      </c>
      <c r="OF39" t="inlineStr">
        <is>
          <t>Sama saja (tidak ada perbedaan waktu memasak MAUPUN rasa/bau makanan bila dibandingkan penggunaan sebelumnya)</t>
        </is>
      </c>
      <c r="OG39" t="inlineStr">
        <is>
          <t>Ya</t>
        </is>
      </c>
      <c r="OH39" t="n">
        <v>0</v>
      </c>
      <c r="OI39" t="n">
        <v>3</v>
      </c>
      <c r="OJ39" t="n">
        <v>0</v>
      </c>
      <c r="OK39" t="n">
        <v>0</v>
      </c>
      <c r="OL39" t="n">
        <v>0</v>
      </c>
      <c r="OM39" t="n">
        <v>0</v>
      </c>
      <c r="ON39" t="n">
        <v>0</v>
      </c>
      <c r="OO39" t="n">
        <v>0</v>
      </c>
      <c r="OP39" t="inlineStr">
        <is>
          <t>Sapi perah</t>
        </is>
      </c>
      <c r="OQ39" t="n">
        <v>0</v>
      </c>
      <c r="OR39" t="n">
        <v>1</v>
      </c>
      <c r="OS39" t="n">
        <v>0</v>
      </c>
      <c r="OT39" t="n">
        <v>0</v>
      </c>
      <c r="OU39" t="n">
        <v>0</v>
      </c>
      <c r="OV39" t="n">
        <v>0</v>
      </c>
      <c r="OW39" t="n">
        <v>0</v>
      </c>
      <c r="OX39" t="n">
        <v>0</v>
      </c>
      <c r="OY39" t="n">
        <v>0</v>
      </c>
      <c r="OZ39" t="inlineStr">
        <is>
          <t>Sapi pedaging Sapi perah</t>
        </is>
      </c>
      <c r="PA39" t="n">
        <v>1</v>
      </c>
      <c r="PB39" t="n">
        <v>1</v>
      </c>
      <c r="PC39" t="n">
        <v>0</v>
      </c>
      <c r="PD39" t="n">
        <v>0</v>
      </c>
      <c r="PE39" t="n">
        <v>0</v>
      </c>
      <c r="PF39" t="n">
        <v>0</v>
      </c>
      <c r="PG39" t="n">
        <v>0</v>
      </c>
      <c r="PH39" t="n">
        <v>0</v>
      </c>
      <c r="PI39" t="n">
        <v>0</v>
      </c>
      <c r="PJ39" t="inlineStr">
        <is>
          <t>Sapi pedaging</t>
        </is>
      </c>
      <c r="PK39" t="n">
        <v>1</v>
      </c>
      <c r="PL39" t="n">
        <v>0</v>
      </c>
      <c r="PM39" t="n">
        <v>0</v>
      </c>
      <c r="PN39" t="n">
        <v>0</v>
      </c>
      <c r="PO39" t="n">
        <v>0</v>
      </c>
      <c r="PP39" t="n">
        <v>0</v>
      </c>
      <c r="PQ39" t="n">
        <v>0</v>
      </c>
      <c r="PR39" t="n">
        <v>0</v>
      </c>
      <c r="PS39" t="n">
        <v>0</v>
      </c>
      <c r="PT39" t="n">
        <v/>
      </c>
      <c r="PU39" t="n">
        <v/>
      </c>
      <c r="PV39" t="n">
        <v/>
      </c>
      <c r="PW39" t="n">
        <v/>
      </c>
      <c r="PX39" t="n">
        <v/>
      </c>
      <c r="PY39" t="n">
        <v/>
      </c>
      <c r="PZ39" t="n">
        <v/>
      </c>
      <c r="QA39" t="n">
        <v/>
      </c>
      <c r="QB39" t="n">
        <v/>
      </c>
      <c r="QC39" t="n">
        <v/>
      </c>
      <c r="QD39" t="n">
        <v/>
      </c>
      <c r="QE39" t="inlineStr">
        <is>
          <t>2-Dibuang ke sungai</t>
        </is>
      </c>
      <c r="QF39" t="n">
        <v>0</v>
      </c>
      <c r="QG39" t="n">
        <v>0</v>
      </c>
      <c r="QH39" t="n">
        <v>0</v>
      </c>
      <c r="QI39" t="n">
        <v>0</v>
      </c>
      <c r="QJ39" t="n">
        <v>0</v>
      </c>
      <c r="QK39" t="n">
        <v>0</v>
      </c>
      <c r="QL39" t="n">
        <v>1</v>
      </c>
      <c r="QM39" t="n">
        <v>0</v>
      </c>
      <c r="QN39" t="n">
        <v>0</v>
      </c>
      <c r="QO39" t="n">
        <v/>
      </c>
      <c r="QP39" t="n">
        <v/>
      </c>
      <c r="QQ39" t="n">
        <v/>
      </c>
      <c r="QR39" t="n">
        <v/>
      </c>
      <c r="QS39" t="n">
        <v/>
      </c>
      <c r="QT39" t="n">
        <v/>
      </c>
      <c r="QU39" t="n">
        <v/>
      </c>
      <c r="QV39" t="n">
        <v/>
      </c>
      <c r="QW39" t="n">
        <v/>
      </c>
      <c r="QX39" t="n">
        <v/>
      </c>
      <c r="QY39" t="n">
        <v/>
      </c>
      <c r="QZ39" t="n">
        <v/>
      </c>
      <c r="RA39" t="n">
        <v/>
      </c>
      <c r="RB39" t="n">
        <v/>
      </c>
      <c r="RC39" t="n">
        <v/>
      </c>
      <c r="RD39" t="n">
        <v/>
      </c>
      <c r="RE39" t="n">
        <v/>
      </c>
      <c r="RF39" t="n">
        <v/>
      </c>
      <c r="RG39" t="n">
        <v/>
      </c>
      <c r="RH39" t="n">
        <v/>
      </c>
      <c r="RI39" t="n">
        <v/>
      </c>
      <c r="RJ39" t="n">
        <v/>
      </c>
      <c r="RK39" t="n">
        <v/>
      </c>
      <c r="RL39" t="n">
        <v/>
      </c>
      <c r="RM39" t="n">
        <v/>
      </c>
      <c r="RN39" t="n">
        <v/>
      </c>
      <c r="RO39" t="n">
        <v/>
      </c>
      <c r="RP39" t="n">
        <v/>
      </c>
      <c r="RQ39" t="n">
        <v/>
      </c>
      <c r="RR39" t="n">
        <v/>
      </c>
      <c r="RS39" t="n">
        <v/>
      </c>
      <c r="RT39" t="n">
        <v/>
      </c>
      <c r="RU39" t="n">
        <v/>
      </c>
      <c r="RV39" t="n">
        <v/>
      </c>
      <c r="RW39" t="n">
        <v/>
      </c>
      <c r="RX39" t="n">
        <v/>
      </c>
      <c r="RY39" t="n">
        <v/>
      </c>
      <c r="RZ39" t="n">
        <v/>
      </c>
      <c r="SA39" t="n">
        <v/>
      </c>
      <c r="SB39" t="n">
        <v/>
      </c>
      <c r="SC39" t="n">
        <v/>
      </c>
      <c r="SD39" t="n">
        <v/>
      </c>
      <c r="SE39" t="n">
        <v/>
      </c>
      <c r="SF39" t="n">
        <v/>
      </c>
      <c r="SG39" t="n">
        <v/>
      </c>
      <c r="SH39" t="n">
        <v/>
      </c>
      <c r="SI39" t="n">
        <v/>
      </c>
      <c r="SJ39" t="n">
        <v/>
      </c>
      <c r="SK39" t="n">
        <v/>
      </c>
      <c r="SL39" t="n">
        <v/>
      </c>
      <c r="SM39" t="n">
        <v/>
      </c>
      <c r="SN39" t="n">
        <v/>
      </c>
      <c r="SO39" t="n">
        <v/>
      </c>
      <c r="SP39" t="n">
        <v/>
      </c>
      <c r="SQ39" t="n">
        <v/>
      </c>
      <c r="SR39" t="n">
        <v/>
      </c>
      <c r="SS39" t="n">
        <v/>
      </c>
      <c r="ST39" t="n">
        <v/>
      </c>
      <c r="SU39" t="n">
        <v/>
      </c>
      <c r="SV39" t="n">
        <v/>
      </c>
      <c r="SW39" t="n">
        <v/>
      </c>
      <c r="SX39" t="n">
        <v/>
      </c>
      <c r="SY39" t="n">
        <v/>
      </c>
      <c r="SZ39" t="n">
        <v>3</v>
      </c>
      <c r="TA39" t="n">
        <v/>
      </c>
      <c r="TB39" t="n">
        <v/>
      </c>
      <c r="TC39" t="n">
        <v/>
      </c>
      <c r="TD39" t="n">
        <v/>
      </c>
      <c r="TE39" t="n">
        <v/>
      </c>
      <c r="TF39" t="n">
        <v/>
      </c>
      <c r="TG39" t="n">
        <v/>
      </c>
      <c r="TH39" t="n">
        <v/>
      </c>
      <c r="TI39" t="n">
        <v/>
      </c>
      <c r="TJ39" t="n">
        <v/>
      </c>
      <c r="TK39" t="n">
        <v/>
      </c>
      <c r="TL39" t="n">
        <v/>
      </c>
      <c r="TM39" t="n">
        <v/>
      </c>
      <c r="TN39" t="n">
        <v/>
      </c>
      <c r="TO39" t="n">
        <v/>
      </c>
      <c r="TP39" t="n">
        <v/>
      </c>
      <c r="TQ39" t="n">
        <v/>
      </c>
      <c r="TR39" t="n">
        <v/>
      </c>
      <c r="TS39" t="n">
        <v/>
      </c>
      <c r="TT39" t="n">
        <v/>
      </c>
      <c r="TU39" t="n">
        <v/>
      </c>
      <c r="TV39" t="n">
        <v/>
      </c>
      <c r="TW39" t="n">
        <v/>
      </c>
      <c r="TX39" t="n">
        <v/>
      </c>
      <c r="TY39" t="n">
        <v/>
      </c>
      <c r="TZ39" t="n">
        <v/>
      </c>
      <c r="UA39" t="n">
        <v/>
      </c>
      <c r="UB39" t="n">
        <v/>
      </c>
      <c r="UC39" t="n">
        <v/>
      </c>
      <c r="UD39" t="n">
        <v/>
      </c>
      <c r="UE39" t="n">
        <v/>
      </c>
      <c r="UF39" t="n">
        <v/>
      </c>
      <c r="UG39" t="n">
        <v/>
      </c>
      <c r="UH39" t="n">
        <v/>
      </c>
      <c r="UI39" t="n">
        <v/>
      </c>
      <c r="UJ39" t="n">
        <v/>
      </c>
      <c r="UK39" t="n">
        <v/>
      </c>
      <c r="UL39" t="n">
        <v/>
      </c>
      <c r="UM39" t="n">
        <v/>
      </c>
      <c r="UN39" t="n">
        <v/>
      </c>
      <c r="UO39" t="n">
        <v/>
      </c>
      <c r="UP39" t="n">
        <v/>
      </c>
      <c r="UQ39" t="n">
        <v/>
      </c>
      <c r="UR39" t="n">
        <v/>
      </c>
      <c r="US39" t="n">
        <v/>
      </c>
      <c r="UT39" t="n">
        <v/>
      </c>
      <c r="UU39" t="n">
        <v/>
      </c>
      <c r="UV39" t="inlineStr">
        <is>
          <t>Pemberian pakan di kandang</t>
        </is>
      </c>
      <c r="UW39" t="n">
        <v/>
      </c>
      <c r="UX39" t="n">
        <v/>
      </c>
      <c r="UY39" t="n">
        <v/>
      </c>
      <c r="UZ39" t="n">
        <v/>
      </c>
      <c r="VA39" t="n">
        <v/>
      </c>
      <c r="VB39" t="n">
        <v/>
      </c>
      <c r="VC39" t="n">
        <v/>
      </c>
      <c r="VD39" t="inlineStr">
        <is>
          <t>Sangat jarang (&gt;1 bulan sekali)</t>
        </is>
      </c>
      <c r="VE39" t="n">
        <v/>
      </c>
      <c r="VF39" t="n">
        <v/>
      </c>
      <c r="VG39" t="n">
        <v/>
      </c>
      <c r="VH39" t="n">
        <v/>
      </c>
      <c r="VI39" t="n">
        <v/>
      </c>
      <c r="VJ39" t="n">
        <v/>
      </c>
      <c r="VK39" t="n">
        <v/>
      </c>
      <c r="VL39" t="inlineStr">
        <is>
          <t>Sering (1 kali sehari)</t>
        </is>
      </c>
      <c r="VM39" t="n">
        <v/>
      </c>
      <c r="VN39" t="n">
        <v/>
      </c>
      <c r="VO39" t="n">
        <v/>
      </c>
      <c r="VP39" t="n">
        <v/>
      </c>
      <c r="VQ39" t="n">
        <v/>
      </c>
      <c r="VR39" t="n">
        <v/>
      </c>
      <c r="VS39" t="n">
        <v/>
      </c>
      <c r="VT39" t="n">
        <v/>
      </c>
      <c r="VU39" t="n">
        <v/>
      </c>
      <c r="VV39" t="n">
        <v/>
      </c>
      <c r="VW39" t="n">
        <v/>
      </c>
      <c r="VX39" t="n">
        <v/>
      </c>
      <c r="VY39" t="n">
        <v/>
      </c>
      <c r="VZ39" t="n">
        <v/>
      </c>
      <c r="WA39" t="n">
        <v/>
      </c>
      <c r="WB39" t="n">
        <v/>
      </c>
      <c r="WC39" t="n">
        <v/>
      </c>
      <c r="WD39" t="n">
        <v/>
      </c>
      <c r="WE39" t="n">
        <v/>
      </c>
      <c r="WF39" t="inlineStr">
        <is>
          <t>6-Digester biogas</t>
        </is>
      </c>
      <c r="WG39" t="n">
        <v>0</v>
      </c>
      <c r="WH39" t="n">
        <v>0</v>
      </c>
      <c r="WI39" t="n">
        <v>0</v>
      </c>
      <c r="WJ39" t="n">
        <v>0</v>
      </c>
      <c r="WK39" t="n">
        <v>0</v>
      </c>
      <c r="WL39" t="n">
        <v>0</v>
      </c>
      <c r="WM39" t="n">
        <v>0</v>
      </c>
      <c r="WN39" t="n">
        <v>0</v>
      </c>
      <c r="WO39" t="n">
        <v>0</v>
      </c>
      <c r="WP39" t="n">
        <v>1</v>
      </c>
      <c r="WQ39" t="n">
        <v>0</v>
      </c>
      <c r="WR39" t="n">
        <v>0</v>
      </c>
      <c r="WS39" t="n">
        <v/>
      </c>
      <c r="WT39" t="n">
        <v/>
      </c>
      <c r="WU39" t="n">
        <v/>
      </c>
      <c r="WV39" t="n">
        <v/>
      </c>
      <c r="WW39" t="n">
        <v/>
      </c>
      <c r="WX39" t="n">
        <v/>
      </c>
      <c r="WY39" t="n">
        <v/>
      </c>
      <c r="WZ39" t="n">
        <v/>
      </c>
      <c r="XA39" t="n">
        <v/>
      </c>
      <c r="XB39" t="n">
        <v/>
      </c>
      <c r="XC39" t="n">
        <v/>
      </c>
      <c r="XD39" t="n">
        <v/>
      </c>
      <c r="XE39" t="n">
        <v/>
      </c>
      <c r="XF39" t="n">
        <v/>
      </c>
      <c r="XG39" t="n">
        <v/>
      </c>
      <c r="XH39" t="n">
        <v/>
      </c>
      <c r="XI39" t="n">
        <v/>
      </c>
      <c r="XJ39" t="n">
        <v/>
      </c>
      <c r="XK39" t="n">
        <v/>
      </c>
      <c r="XL39" t="n">
        <v/>
      </c>
      <c r="XM39" t="n">
        <v/>
      </c>
      <c r="XN39" t="n">
        <v/>
      </c>
      <c r="XO39" t="n">
        <v/>
      </c>
      <c r="XP39" t="n">
        <v/>
      </c>
      <c r="XQ39" t="n">
        <v/>
      </c>
      <c r="XR39" t="n">
        <v/>
      </c>
      <c r="XS39" t="n">
        <v/>
      </c>
      <c r="XT39" t="n">
        <v/>
      </c>
      <c r="XU39" t="n">
        <v/>
      </c>
      <c r="XV39" t="n">
        <v/>
      </c>
      <c r="XW39" t="n">
        <v/>
      </c>
      <c r="XX39" t="n">
        <v/>
      </c>
      <c r="XY39" t="n">
        <v/>
      </c>
      <c r="XZ39" t="n">
        <v/>
      </c>
      <c r="YA39" t="n">
        <v/>
      </c>
      <c r="YB39" t="n">
        <v/>
      </c>
      <c r="YC39" t="n">
        <v/>
      </c>
      <c r="YD39" t="n">
        <v/>
      </c>
      <c r="YE39" t="n">
        <v/>
      </c>
      <c r="YF39" t="n">
        <v/>
      </c>
      <c r="YG39" t="n">
        <v/>
      </c>
      <c r="YH39" t="n">
        <v/>
      </c>
      <c r="YI39" t="n">
        <v/>
      </c>
      <c r="YJ39" t="n">
        <v/>
      </c>
      <c r="YK39" t="n">
        <v/>
      </c>
      <c r="YL39" t="n">
        <v/>
      </c>
      <c r="YM39" t="n">
        <v/>
      </c>
      <c r="YN39" t="n">
        <v/>
      </c>
      <c r="YO39" t="n">
        <v/>
      </c>
      <c r="YP39" t="n">
        <v/>
      </c>
      <c r="YQ39" t="n">
        <v/>
      </c>
      <c r="YR39" t="n">
        <v/>
      </c>
      <c r="YS39" t="n">
        <v/>
      </c>
      <c r="YT39" t="n">
        <v/>
      </c>
      <c r="YU39" t="n">
        <v/>
      </c>
      <c r="YV39" t="n">
        <v/>
      </c>
      <c r="YW39" t="n">
        <v/>
      </c>
      <c r="YX39" t="n">
        <v/>
      </c>
      <c r="YY39" t="n">
        <v/>
      </c>
      <c r="YZ39" t="n">
        <v/>
      </c>
      <c r="ZA39" t="n">
        <v/>
      </c>
      <c r="ZB39" t="n">
        <v/>
      </c>
      <c r="ZC39" t="n">
        <v/>
      </c>
      <c r="ZD39" t="n">
        <v/>
      </c>
      <c r="ZE39" t="n">
        <v/>
      </c>
      <c r="ZF39" t="n">
        <v/>
      </c>
      <c r="ZG39" t="n">
        <v/>
      </c>
      <c r="ZH39" t="n">
        <v/>
      </c>
      <c r="ZI39" t="n">
        <v/>
      </c>
      <c r="ZJ39" t="n">
        <v/>
      </c>
      <c r="ZK39" t="n">
        <v/>
      </c>
      <c r="ZL39" t="n">
        <v/>
      </c>
      <c r="ZM39" t="n">
        <v/>
      </c>
      <c r="ZN39" t="n">
        <v/>
      </c>
      <c r="ZO39" t="n">
        <v>100</v>
      </c>
      <c r="ZP39" t="n">
        <v/>
      </c>
      <c r="ZQ39" t="n">
        <v/>
      </c>
      <c r="ZR39" t="n">
        <v/>
      </c>
      <c r="ZS39" t="n">
        <v/>
      </c>
      <c r="ZT39" t="n">
        <v/>
      </c>
      <c r="ZU39" t="n">
        <v/>
      </c>
      <c r="ZV39" t="n">
        <v/>
      </c>
      <c r="ZW39" t="n">
        <v>2</v>
      </c>
      <c r="ZX39" t="n">
        <v/>
      </c>
      <c r="ZY39" t="n">
        <v/>
      </c>
      <c r="ZZ39" t="n">
        <v/>
      </c>
      <c r="AAA39" t="n">
        <v/>
      </c>
      <c r="AAB39" t="n">
        <v/>
      </c>
      <c r="AAC39" t="n">
        <v/>
      </c>
      <c r="AAD39" t="n">
        <v/>
      </c>
      <c r="AAE39" t="inlineStr">
        <is>
          <t>Pakan segar (misal: rumput)</t>
        </is>
      </c>
      <c r="AAF39" t="n">
        <v/>
      </c>
      <c r="AAG39" t="n">
        <v/>
      </c>
      <c r="AAH39" t="n">
        <v/>
      </c>
      <c r="AAI39" t="n">
        <v/>
      </c>
      <c r="AAJ39" t="n">
        <v/>
      </c>
      <c r="AAK39" t="n">
        <v/>
      </c>
      <c r="AAL39" t="inlineStr">
        <is>
          <t>Tidak</t>
        </is>
      </c>
      <c r="AAM39" t="n">
        <v/>
      </c>
      <c r="AAN39" t="n">
        <v/>
      </c>
      <c r="AAO39" t="n">
        <v/>
      </c>
      <c r="AAP39" t="n">
        <v/>
      </c>
      <c r="AAQ39" t="n">
        <v/>
      </c>
      <c r="AAR39" t="inlineStr">
        <is>
          <t>Ya</t>
        </is>
      </c>
      <c r="AAS39" t="inlineStr">
        <is>
          <t>Mengetahui</t>
        </is>
      </c>
      <c r="AAT39" t="inlineStr">
        <is>
          <t>Dibuang ke selokan</t>
        </is>
      </c>
      <c r="AAU39" t="n">
        <v>0</v>
      </c>
      <c r="AAV39" t="n">
        <v>0</v>
      </c>
      <c r="AAW39" t="n">
        <v>0</v>
      </c>
      <c r="AAX39" t="n">
        <v>0</v>
      </c>
      <c r="AAY39" t="n">
        <v>0</v>
      </c>
      <c r="AAZ39" t="n">
        <v>0</v>
      </c>
      <c r="ABA39" t="n">
        <v>1</v>
      </c>
      <c r="ABB39" t="n">
        <v/>
      </c>
      <c r="ABC39" t="n">
        <v/>
      </c>
      <c r="ABD39" t="n">
        <v/>
      </c>
      <c r="ABE39" t="n">
        <v/>
      </c>
      <c r="ABF39" t="n">
        <v/>
      </c>
      <c r="ABG39" t="n">
        <v/>
      </c>
      <c r="ABH39" t="n">
        <v/>
      </c>
      <c r="ABI39" t="n">
        <v/>
      </c>
      <c r="ABJ39" t="n">
        <v/>
      </c>
      <c r="ABK39" t="n">
        <v/>
      </c>
      <c r="ABL39" t="n">
        <v/>
      </c>
      <c r="ABM39" t="n">
        <v/>
      </c>
      <c r="ABN39" t="n">
        <v/>
      </c>
      <c r="ABO39" t="n">
        <v/>
      </c>
      <c r="ABP39" t="n">
        <v/>
      </c>
      <c r="ABQ39" t="n">
        <v/>
      </c>
      <c r="ABR39" t="n">
        <v/>
      </c>
      <c r="ABS39" t="n">
        <v/>
      </c>
      <c r="ABT39" t="n">
        <v/>
      </c>
      <c r="ABU39" t="n">
        <v/>
      </c>
      <c r="ABV39" t="n">
        <v/>
      </c>
      <c r="ABW39" t="n">
        <v/>
      </c>
      <c r="ABX39" t="n">
        <v/>
      </c>
      <c r="ABY39" t="n">
        <v/>
      </c>
      <c r="ABZ39" t="n">
        <v/>
      </c>
      <c r="ACA39" t="n">
        <v/>
      </c>
      <c r="ACB39" t="n">
        <v/>
      </c>
      <c r="ACC39" t="n">
        <v/>
      </c>
      <c r="ACD39" t="n">
        <v/>
      </c>
      <c r="ACE39" t="n">
        <v/>
      </c>
      <c r="ACF39" t="n">
        <v/>
      </c>
      <c r="ACG39" t="n">
        <v/>
      </c>
      <c r="ACH39" t="n">
        <v/>
      </c>
      <c r="ACI39" t="n">
        <v/>
      </c>
      <c r="ACJ39" t="n">
        <v/>
      </c>
      <c r="ACK39" t="inlineStr">
        <is>
          <t>Tidak memiliki tempat untuk menyimpan Ladang/sawah terlalu jauh, sulit untuk mengangkut ke sana Lebih praktis menggunakan pupuk kimia</t>
        </is>
      </c>
      <c r="ACL39" t="n">
        <v>0</v>
      </c>
      <c r="ACM39" t="n">
        <v>1</v>
      </c>
      <c r="ACN39" t="n">
        <v>0</v>
      </c>
      <c r="ACO39" t="n">
        <v>1</v>
      </c>
      <c r="ACP39" t="n">
        <v>0</v>
      </c>
      <c r="ACQ39" t="n">
        <v>1</v>
      </c>
      <c r="ACR39" t="n">
        <v>0</v>
      </c>
      <c r="ACS39" t="n">
        <v/>
      </c>
      <c r="ACT39" t="inlineStr">
        <is>
          <t>Tidak</t>
        </is>
      </c>
      <c r="ACU39" t="inlineStr">
        <is>
          <t>Manfaat besar dan membantu kehidupan sehari-hari</t>
        </is>
      </c>
      <c r="ACV39" t="inlineStr">
        <is>
          <t>Sama saja</t>
        </is>
      </c>
      <c r="ACW39" t="inlineStr">
        <is>
          <t>Anggota keluarga - Perempuan dewasa</t>
        </is>
      </c>
      <c r="ACX39" t="inlineStr">
        <is>
          <t>Netral/tidak tahu</t>
        </is>
      </c>
      <c r="ACY39" t="inlineStr">
        <is>
          <t>Anggota keluarga - Laki-laki dewasa Anggota keluarga - Perempuan dewasa Anggota keluarga - Anak-anak</t>
        </is>
      </c>
      <c r="ACZ39" t="n">
        <v>1</v>
      </c>
      <c r="ADA39" t="n">
        <v>1</v>
      </c>
      <c r="ADB39" t="n">
        <v>1</v>
      </c>
      <c r="ADC39" t="n">
        <v>0</v>
      </c>
      <c r="ADD39" t="inlineStr">
        <is>
          <t>Puas</t>
        </is>
      </c>
      <c r="ADE39" t="inlineStr">
        <is>
          <t>Puas</t>
        </is>
      </c>
      <c r="ADF39" t="inlineStr">
        <is>
          <t>Puas</t>
        </is>
      </c>
      <c r="ADG39" t="inlineStr">
        <is>
          <t>Puas</t>
        </is>
      </c>
      <c r="ADH39" t="inlineStr">
        <is>
          <t>Tidak</t>
        </is>
      </c>
      <c r="ADI39" t="n">
        <v/>
      </c>
      <c r="ADJ39" t="inlineStr">
        <is>
          <t>Puas</t>
        </is>
      </c>
      <c r="ADK39" t="n">
        <v/>
      </c>
      <c r="ADL39" t="n">
        <v/>
      </c>
      <c r="ADM39" t="n">
        <v/>
      </c>
      <c r="ADN39" t="n">
        <v/>
      </c>
      <c r="ADO39" t="n">
        <v/>
      </c>
      <c r="ADP39" t="n">
        <v/>
      </c>
      <c r="ADQ39" t="n">
        <v/>
      </c>
      <c r="ADR39" t="n">
        <v/>
      </c>
      <c r="ADS39" t="n">
        <v/>
      </c>
      <c r="ADT39" t="n">
        <v/>
      </c>
      <c r="ADU39" t="inlineStr">
        <is>
          <t>Menghubungi CPO atau pendamping</t>
        </is>
      </c>
      <c r="ADV39" t="n">
        <v>0</v>
      </c>
      <c r="ADW39" t="n">
        <v>0</v>
      </c>
      <c r="ADX39" t="n">
        <v>0</v>
      </c>
      <c r="ADY39" t="n">
        <v>0</v>
      </c>
      <c r="ADZ39" t="n">
        <v>1</v>
      </c>
      <c r="AEA39" t="n">
        <v>0</v>
      </c>
      <c r="AEB39" t="n">
        <v>0</v>
      </c>
      <c r="AEC39" t="n">
        <v>0</v>
      </c>
      <c r="AED39" t="n">
        <v/>
      </c>
      <c r="AEE39" t="inlineStr">
        <is>
          <t>Laki-laki dewasa</t>
        </is>
      </c>
      <c r="AEF39" t="n">
        <v/>
      </c>
      <c r="AEG39" t="inlineStr">
        <is>
          <t>Menelepon atau WA langsung</t>
        </is>
      </c>
      <c r="AEH39" t="n">
        <v/>
      </c>
      <c r="AEI39" t="inlineStr">
        <is>
          <t>Tidak</t>
        </is>
      </c>
      <c r="AEJ39" t="inlineStr">
        <is>
          <t>Kadang-kadang</t>
        </is>
      </c>
      <c r="AEK39" t="inlineStr">
        <is>
          <t>Dapat dibayar melalui skema kredit Mendapatkan subsidi</t>
        </is>
      </c>
      <c r="AEL39" t="n">
        <v>0</v>
      </c>
      <c r="AEM39" t="n">
        <v>0</v>
      </c>
      <c r="AEN39" t="n">
        <v>0</v>
      </c>
      <c r="AEO39" t="n">
        <v>0</v>
      </c>
      <c r="AEP39" t="n">
        <v>0</v>
      </c>
      <c r="AEQ39" t="n">
        <v>0</v>
      </c>
      <c r="AER39" t="n">
        <v>0</v>
      </c>
      <c r="AES39" t="n">
        <v>0</v>
      </c>
      <c r="AET39" t="n">
        <v>0</v>
      </c>
      <c r="AEU39" t="n">
        <v>1</v>
      </c>
      <c r="AEV39" t="n">
        <v>1</v>
      </c>
      <c r="AEW39" t="n">
        <v>0</v>
      </c>
      <c r="AEX39" t="n">
        <v/>
      </c>
      <c r="AEY39" t="inlineStr">
        <is>
          <t>Didukung oleh pihak lain atau ada subsidi</t>
        </is>
      </c>
      <c r="AEZ39" t="n">
        <v/>
      </c>
      <c r="AFA39" t="inlineStr">
        <is>
          <t>Koperasi</t>
        </is>
      </c>
      <c r="AFB39" t="n">
        <v/>
      </c>
      <c r="AFC39" t="inlineStr">
        <is>
          <t>Rika setiawan pojok tengaah-digester 2026-02-02-11_51_6.jpeg</t>
        </is>
      </c>
      <c r="AFD39" t="inlineStr">
        <is>
          <t>https://kf.kobotoolbox.org/api/v2/assets/avstPQqLr3Ab3ZdcVTXZ6f/data/685590032/attachments/attAJxpgXdWHQwm2WUD9rHr9/</t>
        </is>
      </c>
      <c r="AFE39" t="inlineStr">
        <is>
          <t>Rika Setiawan pojok tengah-rumah 2026-02-24-12_10_31.jpeg</t>
        </is>
      </c>
      <c r="AFF39" t="inlineStr">
        <is>
          <t>https://kf.kobotoolbox.org/api/v2/assets/avstPQqLr3Ab3ZdcVTXZ6f/data/685590032/attachments/att5fuYBTYbUCXNQKGdecvqa/</t>
        </is>
      </c>
      <c r="AFG39" t="inlineStr">
        <is>
          <t>Aep</t>
        </is>
      </c>
      <c r="AFH39" t="n">
        <v/>
      </c>
      <c r="AFI39" t="n">
        <v/>
      </c>
    </row>
    <row r="40">
      <c r="A40" s="93" t="n">
        <v>46078</v>
      </c>
      <c r="B40" s="93" t="n">
        <v>46085</v>
      </c>
      <c r="C40" t="inlineStr">
        <is>
          <t>aep</t>
        </is>
      </c>
      <c r="D40" t="inlineStr">
        <is>
          <t>surati</t>
        </is>
      </c>
      <c r="E40" t="n">
        <v>83143727674</v>
      </c>
      <c r="F40" t="inlineStr">
        <is>
          <t>-6.791536 107.618817 0 0</t>
        </is>
      </c>
      <c r="G40" t="n">
        <v>-6.791536</v>
      </c>
      <c r="H40" t="n">
        <v>107.618817</v>
      </c>
      <c r="I40" t="n">
        <v>0</v>
      </c>
      <c r="J40" t="n">
        <v>0</v>
      </c>
      <c r="K40" t="inlineStr">
        <is>
          <t>-6.791536, 107.618817.</t>
        </is>
      </c>
      <c r="L40" t="inlineStr">
        <is>
          <t>-6.791453 107.61895 0 0</t>
        </is>
      </c>
      <c r="M40" t="n">
        <v>-6.791453</v>
      </c>
      <c r="N40" t="n">
        <v>107.61895</v>
      </c>
      <c r="O40" t="n">
        <v>0</v>
      </c>
      <c r="P40" t="n">
        <v>0</v>
      </c>
      <c r="Q40" t="inlineStr">
        <is>
          <t>-6.791453, 107.618950</t>
        </is>
      </c>
      <c r="R40" t="inlineStr">
        <is>
          <t>Jawa Barat</t>
        </is>
      </c>
      <c r="S40" t="n">
        <v>0</v>
      </c>
      <c r="T40" t="n">
        <v>0</v>
      </c>
      <c r="U40" t="n">
        <v>1</v>
      </c>
      <c r="V40" t="n">
        <v>0</v>
      </c>
      <c r="W40" t="n">
        <v>0</v>
      </c>
      <c r="X40" t="n">
        <v>0</v>
      </c>
      <c r="Y40" t="n">
        <v>0</v>
      </c>
      <c r="Z40" t="n">
        <v>0</v>
      </c>
      <c r="AA40" t="n">
        <v>0</v>
      </c>
      <c r="AB40" t="n">
        <v>0</v>
      </c>
      <c r="AC40" t="inlineStr">
        <is>
          <t>BANDUNG BARAT</t>
        </is>
      </c>
      <c r="AD40" t="inlineStr">
        <is>
          <t>LEMBANG</t>
        </is>
      </c>
      <c r="AE40" t="inlineStr">
        <is>
          <t>JAYAGIRI</t>
        </is>
      </c>
      <c r="AF40" t="inlineStr">
        <is>
          <t>YAYASAN KONTAK INDONESIA</t>
        </is>
      </c>
      <c r="AG40" t="inlineStr">
        <is>
          <t>KIP0126</t>
        </is>
      </c>
      <c r="AH40" t="n">
        <v>7</v>
      </c>
      <c r="AI40" t="inlineStr">
        <is>
          <t>VPA2</t>
        </is>
      </c>
      <c r="AJ40" t="inlineStr">
        <is>
          <t>Tidak aktif</t>
        </is>
      </c>
      <c r="AK40" t="n">
        <v>67</v>
      </c>
      <c r="AL40" t="inlineStr">
        <is>
          <t>Perempuan</t>
        </is>
      </c>
      <c r="AM40" t="inlineStr">
        <is>
          <t>Sudah menikah</t>
        </is>
      </c>
      <c r="AN40" t="inlineStr">
        <is>
          <t>SD/Sederajat</t>
        </is>
      </c>
      <c r="AO40" t="inlineStr">
        <is>
          <t>Peternak</t>
        </is>
      </c>
      <c r="AP40" t="n">
        <v>0</v>
      </c>
      <c r="AQ40" t="n">
        <v>1</v>
      </c>
      <c r="AR40" t="n">
        <v>0</v>
      </c>
      <c r="AS40" t="n">
        <v>0</v>
      </c>
      <c r="AT40" t="n">
        <v>0</v>
      </c>
      <c r="AU40" t="n">
        <v>0</v>
      </c>
      <c r="AV40" t="n">
        <v>0</v>
      </c>
      <c r="AW40" t="n">
        <v>0</v>
      </c>
      <c r="AX40" t="n">
        <v/>
      </c>
      <c r="AY40" t="inlineStr">
        <is>
          <t>Tidak ada</t>
        </is>
      </c>
      <c r="AZ40" t="n">
        <v>0</v>
      </c>
      <c r="BA40" t="n">
        <v>0</v>
      </c>
      <c r="BB40" t="n">
        <v>0</v>
      </c>
      <c r="BC40" t="n">
        <v>0</v>
      </c>
      <c r="BD40" t="n">
        <v>0</v>
      </c>
      <c r="BE40" t="n">
        <v>0</v>
      </c>
      <c r="BF40" t="n">
        <v>0</v>
      </c>
      <c r="BG40" t="n">
        <v>1</v>
      </c>
      <c r="BH40" t="n">
        <v/>
      </c>
      <c r="BI40" t="inlineStr">
        <is>
          <t>Rp1.500.000 - Rp2.500.000</t>
        </is>
      </c>
      <c r="BJ40" t="n">
        <v>1</v>
      </c>
      <c r="BK40" t="n">
        <v>1</v>
      </c>
      <c r="BL40" t="n">
        <v>0</v>
      </c>
      <c r="BM40" t="n">
        <v>0</v>
      </c>
      <c r="BN40" t="inlineStr">
        <is>
          <t>Milik sendiri</t>
        </is>
      </c>
      <c r="BO40" t="inlineStr">
        <is>
          <t>Permanen (dinding bata dan semen)</t>
        </is>
      </c>
      <c r="BP40" t="n">
        <v>1</v>
      </c>
      <c r="BQ40" t="n">
        <v>0</v>
      </c>
      <c r="BR40" t="n">
        <v>0</v>
      </c>
      <c r="BS40" t="n">
        <v>0</v>
      </c>
      <c r="BT40" t="n">
        <v>0</v>
      </c>
      <c r="BU40" t="n">
        <v/>
      </c>
      <c r="BV40" t="inlineStr">
        <is>
          <t>Semen</t>
        </is>
      </c>
      <c r="BW40" t="n">
        <v>0</v>
      </c>
      <c r="BX40" t="n">
        <v>1</v>
      </c>
      <c r="BY40" t="n">
        <v>0</v>
      </c>
      <c r="BZ40" t="n">
        <v>0</v>
      </c>
      <c r="CA40" t="n">
        <v>0</v>
      </c>
      <c r="CB40" t="n">
        <v/>
      </c>
      <c r="CC40" t="inlineStr">
        <is>
          <t>Asbes</t>
        </is>
      </c>
      <c r="CD40" t="n">
        <v>1</v>
      </c>
      <c r="CE40" t="n">
        <v>0</v>
      </c>
      <c r="CF40" t="n">
        <v>0</v>
      </c>
      <c r="CG40" t="n">
        <v>0</v>
      </c>
      <c r="CH40" t="n">
        <v>0</v>
      </c>
      <c r="CI40" t="n">
        <v>0</v>
      </c>
      <c r="CJ40" t="n">
        <v>0</v>
      </c>
      <c r="CK40" t="n">
        <v/>
      </c>
      <c r="CL40" t="inlineStr">
        <is>
          <t>Ya</t>
        </is>
      </c>
      <c r="CM40" t="n">
        <v>2019</v>
      </c>
      <c r="CN40" t="inlineStr">
        <is>
          <t>Fixed-Dome (Kubah Tetap)</t>
        </is>
      </c>
      <c r="CO40" t="inlineStr">
        <is>
          <t>4 m³ (2-3 ekor sapi, ±3 jam memasak/hari, ±30 kg slurry/hari)</t>
        </is>
      </c>
      <c r="CP40" t="inlineStr">
        <is>
          <t>Anggota keluarga - laki-laki Anggota keluarga - perempuan dewasa</t>
        </is>
      </c>
      <c r="CQ40" t="n">
        <v>0</v>
      </c>
      <c r="CR40" t="n">
        <v>0</v>
      </c>
      <c r="CS40" t="n">
        <v>0</v>
      </c>
      <c r="CT40" t="n">
        <v>0</v>
      </c>
      <c r="CU40" t="n">
        <v>1</v>
      </c>
      <c r="CV40" t="n">
        <v>1</v>
      </c>
      <c r="CW40" t="n">
        <v>0</v>
      </c>
      <c r="CX40" t="n">
        <v>0</v>
      </c>
      <c r="CY40" t="inlineStr">
        <is>
          <t>Anggota keluarga - laki-laki Anggota keluarga - perempuan dewasa</t>
        </is>
      </c>
      <c r="CZ40" t="n">
        <v>1</v>
      </c>
      <c r="DA40" t="n">
        <v>1</v>
      </c>
      <c r="DB40" t="n">
        <v>0</v>
      </c>
      <c r="DC40" t="n">
        <v/>
      </c>
      <c r="DD40" t="inlineStr">
        <is>
          <t>Anggota keluarga - laki-laki Anggota keluarga - perempuan dewasa CPO atau pendamping</t>
        </is>
      </c>
      <c r="DE40" t="n">
        <v>1</v>
      </c>
      <c r="DF40" t="n">
        <v>1</v>
      </c>
      <c r="DG40" t="n">
        <v>1</v>
      </c>
      <c r="DH40" t="n">
        <v>0</v>
      </c>
      <c r="DI40" t="n">
        <v/>
      </c>
      <c r="DJ40" t="inlineStr">
        <is>
          <t>CPO atau pendamping</t>
        </is>
      </c>
      <c r="DK40" t="n">
        <v>0</v>
      </c>
      <c r="DL40" t="n">
        <v>0</v>
      </c>
      <c r="DM40" t="n">
        <v>1</v>
      </c>
      <c r="DN40" t="n">
        <v>0</v>
      </c>
      <c r="DO40" t="n">
        <v/>
      </c>
      <c r="DP40" t="inlineStr">
        <is>
          <t>Tidak berfungsi sama sekali</t>
        </is>
      </c>
      <c r="DQ40" t="inlineStr">
        <is>
          <t>6-12 bulan yang lalu</t>
        </is>
      </c>
      <c r="DR40" t="inlineStr">
        <is>
          <t>Tidak ada ternak</t>
        </is>
      </c>
      <c r="DS40" t="n">
        <v/>
      </c>
      <c r="DT40" t="n">
        <v/>
      </c>
      <c r="DU40" t="n">
        <v/>
      </c>
      <c r="DV40" t="n">
        <v/>
      </c>
      <c r="DW40" t="n">
        <v/>
      </c>
      <c r="DX40" t="n">
        <v/>
      </c>
      <c r="DY40" t="n">
        <v/>
      </c>
      <c r="DZ40" t="n">
        <v/>
      </c>
      <c r="EA40" t="n">
        <v/>
      </c>
      <c r="EB40" t="n">
        <v/>
      </c>
      <c r="EC40" t="n">
        <v/>
      </c>
      <c r="ED40" t="n">
        <v/>
      </c>
      <c r="EE40" t="n">
        <v/>
      </c>
      <c r="EF40" t="n">
        <v/>
      </c>
      <c r="EG40" t="n">
        <v/>
      </c>
      <c r="EH40" t="n">
        <v/>
      </c>
      <c r="EI40" t="inlineStr">
        <is>
          <t>Tidak ada masalah</t>
        </is>
      </c>
      <c r="EJ40" t="n">
        <v>0</v>
      </c>
      <c r="EK40" t="n">
        <v>0</v>
      </c>
      <c r="EL40" t="n">
        <v>0</v>
      </c>
      <c r="EM40" t="n">
        <v>1</v>
      </c>
      <c r="EN40" t="n">
        <v>0</v>
      </c>
      <c r="EO40" t="n">
        <v/>
      </c>
      <c r="EP40" t="inlineStr">
        <is>
          <t>Ya, sangat jelas dan mudah diikuti</t>
        </is>
      </c>
      <c r="EQ40" t="inlineStr">
        <is>
          <t>Pelatihan</t>
        </is>
      </c>
      <c r="ER40" t="inlineStr">
        <is>
          <t>CPO atau pendamping</t>
        </is>
      </c>
      <c r="ES40" t="n">
        <v>1</v>
      </c>
      <c r="ET40" t="n">
        <v>0</v>
      </c>
      <c r="EU40" t="n">
        <v>0</v>
      </c>
      <c r="EV40" t="n">
        <v>0</v>
      </c>
      <c r="EW40" t="n">
        <v/>
      </c>
      <c r="EX40" t="inlineStr">
        <is>
          <t>Anggota keluarga - Perempuan dewasa</t>
        </is>
      </c>
      <c r="EY40" t="n">
        <v>0</v>
      </c>
      <c r="EZ40" t="n">
        <v>1</v>
      </c>
      <c r="FA40" t="n">
        <v>0</v>
      </c>
      <c r="FB40" t="n">
        <v/>
      </c>
      <c r="FC40" t="inlineStr">
        <is>
          <t>Setiap hari</t>
        </is>
      </c>
      <c r="FD40" t="n">
        <v/>
      </c>
      <c r="FE40" t="inlineStr">
        <is>
          <t>Tidak mengetahui</t>
        </is>
      </c>
      <c r="FF40" t="inlineStr">
        <is>
          <t>Tidak pernah</t>
        </is>
      </c>
      <c r="FG40" t="inlineStr">
        <is>
          <t>Mengetahui</t>
        </is>
      </c>
      <c r="FH40" t="inlineStr">
        <is>
          <t>Selalu (setiap hari)</t>
        </is>
      </c>
      <c r="FI40" t="inlineStr">
        <is>
          <t>Mengetahui</t>
        </is>
      </c>
      <c r="FJ40" t="inlineStr">
        <is>
          <t>Selalu (setiap hari)</t>
        </is>
      </c>
      <c r="FK40" t="inlineStr">
        <is>
          <t>Tidak mengetahui</t>
        </is>
      </c>
      <c r="FL40" t="inlineStr">
        <is>
          <t>Tidak pernah</t>
        </is>
      </c>
      <c r="FM40" t="inlineStr">
        <is>
          <t>Mengetahui</t>
        </is>
      </c>
      <c r="FN40" t="inlineStr">
        <is>
          <t>Sering (setiap minggu)</t>
        </is>
      </c>
      <c r="FO40" t="inlineStr">
        <is>
          <t>Mengetahui</t>
        </is>
      </c>
      <c r="FP40" t="inlineStr">
        <is>
          <t>Jarang (setiap bulan atau lebih)</t>
        </is>
      </c>
      <c r="FQ40" t="inlineStr">
        <is>
          <t>Mengetahui</t>
        </is>
      </c>
      <c r="FR40" t="inlineStr">
        <is>
          <t>Ya</t>
        </is>
      </c>
      <c r="FS40" t="inlineStr">
        <is>
          <t>Mengetahui</t>
        </is>
      </c>
      <c r="FT40" t="inlineStr">
        <is>
          <t>Ya, selalu</t>
        </is>
      </c>
      <c r="FU40" t="inlineStr">
        <is>
          <t>Laki-laki dewasa</t>
        </is>
      </c>
      <c r="FV40" t="n">
        <v>1</v>
      </c>
      <c r="FW40" t="n">
        <v>0</v>
      </c>
      <c r="FX40" t="n">
        <v>0</v>
      </c>
      <c r="FY40" t="n">
        <v>0</v>
      </c>
      <c r="FZ40" t="inlineStr">
        <is>
          <t>Memahami</t>
        </is>
      </c>
      <c r="GA40" t="inlineStr">
        <is>
          <t>CPO Pelatihan</t>
        </is>
      </c>
      <c r="GB40" t="n">
        <v>1</v>
      </c>
      <c r="GC40" t="n">
        <v>1</v>
      </c>
      <c r="GD40" t="n">
        <v>0</v>
      </c>
      <c r="GE40" t="n">
        <v>0</v>
      </c>
      <c r="GF40" t="n">
        <v/>
      </c>
      <c r="GG40" t="inlineStr">
        <is>
          <t>Sering</t>
        </is>
      </c>
      <c r="GH40" t="inlineStr">
        <is>
          <t>Tidak</t>
        </is>
      </c>
      <c r="GI40" t="n">
        <v/>
      </c>
      <c r="GJ40" t="n">
        <v/>
      </c>
      <c r="GK40" t="n">
        <v/>
      </c>
      <c r="GL40" t="n">
        <v/>
      </c>
      <c r="GM40" t="n">
        <v/>
      </c>
      <c r="GN40" t="n">
        <v/>
      </c>
      <c r="GO40" t="n">
        <v/>
      </c>
      <c r="GP40" t="inlineStr">
        <is>
          <t>Sebagian</t>
        </is>
      </c>
      <c r="GQ40" t="inlineStr">
        <is>
          <t>LPG</t>
        </is>
      </c>
      <c r="GR40" t="n">
        <v>1</v>
      </c>
      <c r="GS40" t="n">
        <v>0</v>
      </c>
      <c r="GT40" t="n">
        <v>0</v>
      </c>
      <c r="GU40" t="n">
        <v>0</v>
      </c>
      <c r="GV40" t="n">
        <v>0</v>
      </c>
      <c r="GW40" t="n">
        <v>0</v>
      </c>
      <c r="GX40" t="n">
        <v>0</v>
      </c>
      <c r="GY40" t="n">
        <v/>
      </c>
      <c r="GZ40" t="inlineStr">
        <is>
          <t>Ya</t>
        </is>
      </c>
      <c r="HA40" t="n">
        <v/>
      </c>
      <c r="HB40" t="n">
        <v/>
      </c>
      <c r="HC40" t="n">
        <v/>
      </c>
      <c r="HD40" t="n">
        <v/>
      </c>
      <c r="HE40" t="n">
        <v>6</v>
      </c>
      <c r="HF40" t="n">
        <v>50000</v>
      </c>
      <c r="HG40" t="n">
        <v>6</v>
      </c>
      <c r="HH40" t="n">
        <v>50000</v>
      </c>
      <c r="HI40" t="n">
        <v/>
      </c>
      <c r="HJ40" t="n">
        <v/>
      </c>
      <c r="HK40" t="n">
        <v/>
      </c>
      <c r="HL40" t="n">
        <v/>
      </c>
      <c r="HM40" t="n">
        <v/>
      </c>
      <c r="HN40" t="n">
        <v/>
      </c>
      <c r="HO40" t="n">
        <v/>
      </c>
      <c r="HP40" t="n">
        <v/>
      </c>
      <c r="HQ40" t="n">
        <v/>
      </c>
      <c r="HR40" t="n">
        <v/>
      </c>
      <c r="HS40" t="n">
        <v/>
      </c>
      <c r="HT40" t="n">
        <v/>
      </c>
      <c r="HU40" t="n">
        <v/>
      </c>
      <c r="HV40" t="n">
        <v/>
      </c>
      <c r="HW40" t="n">
        <v/>
      </c>
      <c r="HX40" t="n">
        <v/>
      </c>
      <c r="HY40" t="n">
        <v/>
      </c>
      <c r="HZ40" t="n">
        <v/>
      </c>
      <c r="IA40" t="n">
        <v>0</v>
      </c>
      <c r="IB40" t="n">
        <v>0</v>
      </c>
      <c r="IC40" t="n">
        <v/>
      </c>
      <c r="ID40" t="n">
        <v/>
      </c>
      <c r="IE40" t="n">
        <v/>
      </c>
      <c r="IF40" t="n">
        <v/>
      </c>
      <c r="IG40" t="n">
        <v/>
      </c>
      <c r="IH40" t="n">
        <v/>
      </c>
      <c r="II40" t="n">
        <v/>
      </c>
      <c r="IJ40" t="n">
        <v/>
      </c>
      <c r="IK40" t="inlineStr">
        <is>
          <t>15-30 kg</t>
        </is>
      </c>
      <c r="IL40" t="inlineStr">
        <is>
          <t>&lt;1 jam</t>
        </is>
      </c>
      <c r="IM40" t="inlineStr">
        <is>
          <t>Ya</t>
        </is>
      </c>
      <c r="IN40" t="inlineStr">
        <is>
          <t>Tidak</t>
        </is>
      </c>
      <c r="IO40" t="inlineStr">
        <is>
          <t>Tidak ada perubahan</t>
        </is>
      </c>
      <c r="IP40" t="n">
        <v/>
      </c>
      <c r="IQ40" t="inlineStr">
        <is>
          <t>Tidak pernah</t>
        </is>
      </c>
      <c r="IR40" t="n">
        <v/>
      </c>
      <c r="IS40" t="n">
        <v/>
      </c>
      <c r="IT40" t="n">
        <v/>
      </c>
      <c r="IU40" t="n">
        <v/>
      </c>
      <c r="IV40" t="n">
        <v/>
      </c>
      <c r="IW40" t="n">
        <v/>
      </c>
      <c r="IX40" t="n">
        <v/>
      </c>
      <c r="IY40" t="n">
        <v/>
      </c>
      <c r="IZ40" t="inlineStr">
        <is>
          <t>Tidak pernah</t>
        </is>
      </c>
      <c r="JA40" t="n">
        <v/>
      </c>
      <c r="JB40" t="n">
        <v/>
      </c>
      <c r="JC40" t="n">
        <v/>
      </c>
      <c r="JD40" t="n">
        <v/>
      </c>
      <c r="JE40" t="n">
        <v/>
      </c>
      <c r="JF40" t="n">
        <v/>
      </c>
      <c r="JG40" t="n">
        <v/>
      </c>
      <c r="JH40" t="n">
        <v/>
      </c>
      <c r="JI40" t="inlineStr">
        <is>
          <t>Tidak pernah</t>
        </is>
      </c>
      <c r="JJ40" t="n">
        <v/>
      </c>
      <c r="JK40" t="n">
        <v/>
      </c>
      <c r="JL40" t="n">
        <v/>
      </c>
      <c r="JM40" t="n">
        <v/>
      </c>
      <c r="JN40" t="n">
        <v/>
      </c>
      <c r="JO40" t="n">
        <v/>
      </c>
      <c r="JP40" t="n">
        <v/>
      </c>
      <c r="JQ40" t="n">
        <v/>
      </c>
      <c r="JR40" t="inlineStr">
        <is>
          <t>Tidak pernah</t>
        </is>
      </c>
      <c r="JS40" t="n">
        <v/>
      </c>
      <c r="JT40" t="n">
        <v/>
      </c>
      <c r="JU40" t="n">
        <v/>
      </c>
      <c r="JV40" t="n">
        <v/>
      </c>
      <c r="JW40" t="n">
        <v/>
      </c>
      <c r="JX40" t="n">
        <v/>
      </c>
      <c r="JY40" t="n">
        <v/>
      </c>
      <c r="JZ40" t="n">
        <v/>
      </c>
      <c r="KA40" t="inlineStr">
        <is>
          <t>Tidak pernah</t>
        </is>
      </c>
      <c r="KB40" t="n">
        <v/>
      </c>
      <c r="KC40" t="n">
        <v/>
      </c>
      <c r="KD40" t="n">
        <v/>
      </c>
      <c r="KE40" t="n">
        <v/>
      </c>
      <c r="KF40" t="n">
        <v/>
      </c>
      <c r="KG40" t="n">
        <v/>
      </c>
      <c r="KH40" t="n">
        <v/>
      </c>
      <c r="KI40" t="n">
        <v/>
      </c>
      <c r="KJ40" t="inlineStr">
        <is>
          <t>Tidak pernah</t>
        </is>
      </c>
      <c r="KK40" t="n">
        <v/>
      </c>
      <c r="KL40" t="n">
        <v/>
      </c>
      <c r="KM40" t="n">
        <v/>
      </c>
      <c r="KN40" t="n">
        <v/>
      </c>
      <c r="KO40" t="n">
        <v/>
      </c>
      <c r="KP40" t="n">
        <v/>
      </c>
      <c r="KQ40" t="n">
        <v/>
      </c>
      <c r="KR40" t="n">
        <v/>
      </c>
      <c r="KS40" t="inlineStr">
        <is>
          <t>Tidak ada perubahan</t>
        </is>
      </c>
      <c r="KT40" t="inlineStr">
        <is>
          <t>0-1 kali</t>
        </is>
      </c>
      <c r="KU40" t="inlineStr">
        <is>
          <t>0-1 kali</t>
        </is>
      </c>
      <c r="KV40" t="inlineStr">
        <is>
          <t>Tidak ada</t>
        </is>
      </c>
      <c r="KW40" t="n">
        <v>0</v>
      </c>
      <c r="KX40" t="n">
        <v>0</v>
      </c>
      <c r="KY40" t="n">
        <v>0</v>
      </c>
      <c r="KZ40" t="n">
        <v>1</v>
      </c>
      <c r="LA40" t="inlineStr">
        <is>
          <t>Tidak ada perubahan</t>
        </is>
      </c>
      <c r="LB40" t="inlineStr">
        <is>
          <t>Tidak ada perubahan</t>
        </is>
      </c>
      <c r="LC40" t="n">
        <v>0</v>
      </c>
      <c r="LD40" t="n">
        <v>6</v>
      </c>
      <c r="LE40" t="n">
        <v>0</v>
      </c>
      <c r="LF40" t="n">
        <v>0</v>
      </c>
      <c r="LG40" t="inlineStr">
        <is>
          <t>Tidak</t>
        </is>
      </c>
      <c r="LH40" t="n">
        <v/>
      </c>
      <c r="LI40" t="inlineStr">
        <is>
          <t>Tidak ada perubahan</t>
        </is>
      </c>
      <c r="LJ40" t="n">
        <v/>
      </c>
      <c r="LK40" t="n">
        <v/>
      </c>
      <c r="LL40" t="n">
        <v/>
      </c>
      <c r="LM40" t="n">
        <v/>
      </c>
      <c r="LN40" t="n">
        <v/>
      </c>
      <c r="LO40" t="n">
        <v/>
      </c>
      <c r="LP40" t="n">
        <v/>
      </c>
      <c r="LQ40" t="n">
        <v/>
      </c>
      <c r="LR40" t="n">
        <v/>
      </c>
      <c r="LS40" t="n">
        <v>30</v>
      </c>
      <c r="LT40" t="n">
        <v>0</v>
      </c>
      <c r="LU40" t="n">
        <v>0</v>
      </c>
      <c r="LV40" t="n">
        <v>30</v>
      </c>
      <c r="LW40" t="n">
        <v>0</v>
      </c>
      <c r="LX40" t="n">
        <v>0</v>
      </c>
      <c r="LY40" t="n">
        <v>20</v>
      </c>
      <c r="LZ40" t="n">
        <v>0</v>
      </c>
      <c r="MA40" t="n">
        <v>0</v>
      </c>
      <c r="MB40" t="inlineStr">
        <is>
          <t>Tidak</t>
        </is>
      </c>
      <c r="MC40" t="n">
        <v>0</v>
      </c>
      <c r="MD40" t="n">
        <v>0</v>
      </c>
      <c r="ME40" t="n">
        <v>20</v>
      </c>
      <c r="MF40" t="n">
        <v>20</v>
      </c>
      <c r="MG40" t="n">
        <v>0</v>
      </c>
      <c r="MH40" t="n">
        <v>0</v>
      </c>
      <c r="MI40" t="n">
        <v/>
      </c>
      <c r="MJ40" t="n">
        <v/>
      </c>
      <c r="MK40" t="n">
        <v/>
      </c>
      <c r="ML40" t="n">
        <v/>
      </c>
      <c r="MM40" t="n">
        <v/>
      </c>
      <c r="MN40" t="n">
        <v/>
      </c>
      <c r="MO40" t="n">
        <v/>
      </c>
      <c r="MP40" t="n">
        <v/>
      </c>
      <c r="MQ40" t="n">
        <v/>
      </c>
      <c r="MR40" t="inlineStr">
        <is>
          <t>Tidak ada waktu yang dihemat</t>
        </is>
      </c>
      <c r="MS40" t="n">
        <v/>
      </c>
      <c r="MT40" t="inlineStr">
        <is>
          <t>Tidak ada waktu yang dihemat</t>
        </is>
      </c>
      <c r="MU40" t="inlineStr">
        <is>
          <t>Tidak</t>
        </is>
      </c>
      <c r="MV40" t="n">
        <v/>
      </c>
      <c r="MW40" t="n">
        <v/>
      </c>
      <c r="MX40" t="n">
        <v/>
      </c>
      <c r="MY40" t="n">
        <v/>
      </c>
      <c r="MZ40" t="n">
        <v/>
      </c>
      <c r="NA40" t="n">
        <v/>
      </c>
      <c r="NB40" t="n">
        <v/>
      </c>
      <c r="NC40" t="n">
        <v/>
      </c>
      <c r="ND40" t="n">
        <v/>
      </c>
      <c r="NE40" t="n">
        <v/>
      </c>
      <c r="NF40" t="n">
        <v/>
      </c>
      <c r="NG40" t="n">
        <v/>
      </c>
      <c r="NH40" t="n">
        <v/>
      </c>
      <c r="NI40" t="n">
        <v/>
      </c>
      <c r="NJ40" t="n">
        <v/>
      </c>
      <c r="NK40" t="n">
        <v/>
      </c>
      <c r="NL40" t="inlineStr">
        <is>
          <t>Ya</t>
        </is>
      </c>
      <c r="NM40" t="inlineStr">
        <is>
          <t>Kombinasi kredit/pinjaman dan dana hibah</t>
        </is>
      </c>
      <c r="NN40" t="inlineStr">
        <is>
          <t>1-1.000.000</t>
        </is>
      </c>
      <c r="NO40" t="inlineStr">
        <is>
          <t>Yayasan Rumah Energi atau BIRU</t>
        </is>
      </c>
      <c r="NP40" t="n">
        <v/>
      </c>
      <c r="NQ40" t="inlineStr">
        <is>
          <t>Koperasi</t>
        </is>
      </c>
      <c r="NR40" t="n">
        <v/>
      </c>
      <c r="NS40" t="n">
        <v>48</v>
      </c>
      <c r="NT40" t="inlineStr">
        <is>
          <t>Anggota keluarga - Laki-laki dewasa</t>
        </is>
      </c>
      <c r="NU40" t="n">
        <v/>
      </c>
      <c r="NV40" t="n">
        <v/>
      </c>
      <c r="NW40" t="n">
        <v/>
      </c>
      <c r="NX40" t="inlineStr">
        <is>
          <t>Sama saja</t>
        </is>
      </c>
      <c r="NY40" t="n">
        <v>30</v>
      </c>
      <c r="NZ40" t="n">
        <v>0</v>
      </c>
      <c r="OA40" t="n">
        <v>0</v>
      </c>
      <c r="OB40" t="n">
        <v>15</v>
      </c>
      <c r="OC40" t="n">
        <v>0</v>
      </c>
      <c r="OD40" t="n">
        <v>0</v>
      </c>
      <c r="OE40" t="inlineStr">
        <is>
          <t>Tidak ada perubahan</t>
        </is>
      </c>
      <c r="OF40" t="inlineStr">
        <is>
          <t>Sama saja (tidak ada perbedaan waktu memasak MAUPUN rasa/bau makanan bila dibandingkan penggunaan sebelumnya)</t>
        </is>
      </c>
      <c r="OG40" t="inlineStr">
        <is>
          <t>Ya</t>
        </is>
      </c>
      <c r="OH40" t="n">
        <v>3</v>
      </c>
      <c r="OI40" t="n">
        <v>0</v>
      </c>
      <c r="OJ40" t="n">
        <v>0</v>
      </c>
      <c r="OK40" t="n">
        <v>0</v>
      </c>
      <c r="OL40" t="n">
        <v>0</v>
      </c>
      <c r="OM40" t="n">
        <v>0</v>
      </c>
      <c r="ON40" t="n">
        <v>0</v>
      </c>
      <c r="OO40" t="n">
        <v>0</v>
      </c>
      <c r="OP40" t="inlineStr">
        <is>
          <t>Sapi perah</t>
        </is>
      </c>
      <c r="OQ40" t="n">
        <v>0</v>
      </c>
      <c r="OR40" t="n">
        <v>1</v>
      </c>
      <c r="OS40" t="n">
        <v>0</v>
      </c>
      <c r="OT40" t="n">
        <v>0</v>
      </c>
      <c r="OU40" t="n">
        <v>0</v>
      </c>
      <c r="OV40" t="n">
        <v>0</v>
      </c>
      <c r="OW40" t="n">
        <v>0</v>
      </c>
      <c r="OX40" t="n">
        <v>0</v>
      </c>
      <c r="OY40" t="n">
        <v>0</v>
      </c>
      <c r="OZ40" t="inlineStr">
        <is>
          <t>Sapi pedaging</t>
        </is>
      </c>
      <c r="PA40" t="n">
        <v>1</v>
      </c>
      <c r="PB40" t="n">
        <v>0</v>
      </c>
      <c r="PC40" t="n">
        <v>0</v>
      </c>
      <c r="PD40" t="n">
        <v>0</v>
      </c>
      <c r="PE40" t="n">
        <v>0</v>
      </c>
      <c r="PF40" t="n">
        <v>0</v>
      </c>
      <c r="PG40" t="n">
        <v>0</v>
      </c>
      <c r="PH40" t="n">
        <v>0</v>
      </c>
      <c r="PI40" t="n">
        <v>0</v>
      </c>
      <c r="PJ40" t="inlineStr">
        <is>
          <t>Sapi perah</t>
        </is>
      </c>
      <c r="PK40" t="n">
        <v>0</v>
      </c>
      <c r="PL40" t="n">
        <v>1</v>
      </c>
      <c r="PM40" t="n">
        <v>0</v>
      </c>
      <c r="PN40" t="n">
        <v>0</v>
      </c>
      <c r="PO40" t="n">
        <v>0</v>
      </c>
      <c r="PP40" t="n">
        <v>0</v>
      </c>
      <c r="PQ40" t="n">
        <v>0</v>
      </c>
      <c r="PR40" t="n">
        <v>0</v>
      </c>
      <c r="PS40" t="n">
        <v>0</v>
      </c>
      <c r="PT40" t="n">
        <v/>
      </c>
      <c r="PU40" t="n">
        <v/>
      </c>
      <c r="PV40" t="n">
        <v/>
      </c>
      <c r="PW40" t="n">
        <v/>
      </c>
      <c r="PX40" t="n">
        <v/>
      </c>
      <c r="PY40" t="n">
        <v/>
      </c>
      <c r="PZ40" t="n">
        <v/>
      </c>
      <c r="QA40" t="n">
        <v/>
      </c>
      <c r="QB40" t="n">
        <v/>
      </c>
      <c r="QC40" t="n">
        <v/>
      </c>
      <c r="QD40" t="n">
        <v/>
      </c>
      <c r="QE40" t="inlineStr">
        <is>
          <t>1-Disebarkan ke lahan terbuka 2-Dibuang ke sungai</t>
        </is>
      </c>
      <c r="QF40" t="n">
        <v>0</v>
      </c>
      <c r="QG40" t="n">
        <v>0</v>
      </c>
      <c r="QH40" t="n">
        <v>0</v>
      </c>
      <c r="QI40" t="n">
        <v>0</v>
      </c>
      <c r="QJ40" t="n">
        <v>0</v>
      </c>
      <c r="QK40" t="n">
        <v>1</v>
      </c>
      <c r="QL40" t="n">
        <v>1</v>
      </c>
      <c r="QM40" t="n">
        <v>0</v>
      </c>
      <c r="QN40" t="n">
        <v>0</v>
      </c>
      <c r="QO40" t="n">
        <v/>
      </c>
      <c r="QP40" t="n">
        <v/>
      </c>
      <c r="QQ40" t="n">
        <v/>
      </c>
      <c r="QR40" t="n">
        <v/>
      </c>
      <c r="QS40" t="n">
        <v/>
      </c>
      <c r="QT40" t="n">
        <v/>
      </c>
      <c r="QU40" t="n">
        <v/>
      </c>
      <c r="QV40" t="n">
        <v/>
      </c>
      <c r="QW40" t="n">
        <v/>
      </c>
      <c r="QX40" t="n">
        <v/>
      </c>
      <c r="QY40" t="n">
        <v/>
      </c>
      <c r="QZ40" t="n">
        <v/>
      </c>
      <c r="RA40" t="n">
        <v/>
      </c>
      <c r="RB40" t="n">
        <v/>
      </c>
      <c r="RC40" t="n">
        <v/>
      </c>
      <c r="RD40" t="n">
        <v/>
      </c>
      <c r="RE40" t="n">
        <v/>
      </c>
      <c r="RF40" t="n">
        <v/>
      </c>
      <c r="RG40" t="n">
        <v/>
      </c>
      <c r="RH40" t="n">
        <v/>
      </c>
      <c r="RI40" t="n">
        <v/>
      </c>
      <c r="RJ40" t="n">
        <v/>
      </c>
      <c r="RK40" t="n">
        <v/>
      </c>
      <c r="RL40" t="n">
        <v/>
      </c>
      <c r="RM40" t="n">
        <v/>
      </c>
      <c r="RN40" t="n">
        <v/>
      </c>
      <c r="RO40" t="n">
        <v/>
      </c>
      <c r="RP40" t="n">
        <v/>
      </c>
      <c r="RQ40" t="n">
        <v/>
      </c>
      <c r="RR40" t="n">
        <v/>
      </c>
      <c r="RS40" t="n">
        <v/>
      </c>
      <c r="RT40" t="n">
        <v/>
      </c>
      <c r="RU40" t="n">
        <v/>
      </c>
      <c r="RV40" t="n">
        <v/>
      </c>
      <c r="RW40" t="n">
        <v/>
      </c>
      <c r="RX40" t="n">
        <v/>
      </c>
      <c r="RY40" t="n">
        <v/>
      </c>
      <c r="RZ40" t="n">
        <v/>
      </c>
      <c r="SA40" t="n">
        <v/>
      </c>
      <c r="SB40" t="n">
        <v/>
      </c>
      <c r="SC40" t="n">
        <v/>
      </c>
      <c r="SD40" t="n">
        <v/>
      </c>
      <c r="SE40" t="n">
        <v/>
      </c>
      <c r="SF40" t="n">
        <v/>
      </c>
      <c r="SG40" t="n">
        <v/>
      </c>
      <c r="SH40" t="n">
        <v/>
      </c>
      <c r="SI40" t="n">
        <v/>
      </c>
      <c r="SJ40" t="n">
        <v/>
      </c>
      <c r="SK40" t="n">
        <v/>
      </c>
      <c r="SL40" t="n">
        <v/>
      </c>
      <c r="SM40" t="n">
        <v/>
      </c>
      <c r="SN40" t="n">
        <v/>
      </c>
      <c r="SO40" t="n">
        <v/>
      </c>
      <c r="SP40" t="n">
        <v/>
      </c>
      <c r="SQ40" t="n">
        <v/>
      </c>
      <c r="SR40" t="n">
        <v/>
      </c>
      <c r="SS40" t="n">
        <v/>
      </c>
      <c r="ST40" t="n">
        <v/>
      </c>
      <c r="SU40" t="n">
        <v/>
      </c>
      <c r="SV40" t="n">
        <v/>
      </c>
      <c r="SW40" t="n">
        <v/>
      </c>
      <c r="SX40" t="n">
        <v/>
      </c>
      <c r="SY40" t="n">
        <v/>
      </c>
      <c r="SZ40" t="n">
        <v>3</v>
      </c>
      <c r="TA40" t="n">
        <v/>
      </c>
      <c r="TB40" t="n">
        <v/>
      </c>
      <c r="TC40" t="n">
        <v/>
      </c>
      <c r="TD40" t="n">
        <v/>
      </c>
      <c r="TE40" t="n">
        <v/>
      </c>
      <c r="TF40" t="n">
        <v/>
      </c>
      <c r="TG40" t="n">
        <v/>
      </c>
      <c r="TH40" t="n">
        <v/>
      </c>
      <c r="TI40" t="n">
        <v/>
      </c>
      <c r="TJ40" t="n">
        <v/>
      </c>
      <c r="TK40" t="n">
        <v/>
      </c>
      <c r="TL40" t="n">
        <v/>
      </c>
      <c r="TM40" t="n">
        <v/>
      </c>
      <c r="TN40" t="n">
        <v/>
      </c>
      <c r="TO40" t="n">
        <v/>
      </c>
      <c r="TP40" t="n">
        <v/>
      </c>
      <c r="TQ40" t="n">
        <v/>
      </c>
      <c r="TR40" t="n">
        <v/>
      </c>
      <c r="TS40" t="n">
        <v/>
      </c>
      <c r="TT40" t="n">
        <v/>
      </c>
      <c r="TU40" t="n">
        <v/>
      </c>
      <c r="TV40" t="n">
        <v/>
      </c>
      <c r="TW40" t="n">
        <v/>
      </c>
      <c r="TX40" t="n">
        <v/>
      </c>
      <c r="TY40" t="n">
        <v/>
      </c>
      <c r="TZ40" t="n">
        <v/>
      </c>
      <c r="UA40" t="n">
        <v/>
      </c>
      <c r="UB40" t="n">
        <v/>
      </c>
      <c r="UC40" t="n">
        <v/>
      </c>
      <c r="UD40" t="n">
        <v/>
      </c>
      <c r="UE40" t="n">
        <v/>
      </c>
      <c r="UF40" t="n">
        <v/>
      </c>
      <c r="UG40" t="n">
        <v/>
      </c>
      <c r="UH40" t="n">
        <v/>
      </c>
      <c r="UI40" t="n">
        <v/>
      </c>
      <c r="UJ40" t="n">
        <v/>
      </c>
      <c r="UK40" t="n">
        <v/>
      </c>
      <c r="UL40" t="n">
        <v/>
      </c>
      <c r="UM40" t="n">
        <v/>
      </c>
      <c r="UN40" t="n">
        <v/>
      </c>
      <c r="UO40" t="n">
        <v/>
      </c>
      <c r="UP40" t="n">
        <v/>
      </c>
      <c r="UQ40" t="n">
        <v/>
      </c>
      <c r="UR40" t="n">
        <v/>
      </c>
      <c r="US40" t="n">
        <v/>
      </c>
      <c r="UT40" t="n">
        <v/>
      </c>
      <c r="UU40" t="inlineStr">
        <is>
          <t>Pemberian pakan di kandang</t>
        </is>
      </c>
      <c r="UV40" t="n">
        <v/>
      </c>
      <c r="UW40" t="n">
        <v/>
      </c>
      <c r="UX40" t="n">
        <v/>
      </c>
      <c r="UY40" t="n">
        <v/>
      </c>
      <c r="UZ40" t="n">
        <v/>
      </c>
      <c r="VA40" t="n">
        <v/>
      </c>
      <c r="VB40" t="n">
        <v/>
      </c>
      <c r="VC40" t="inlineStr">
        <is>
          <t>Sangat jarang (&gt;1 bulan sekali)</t>
        </is>
      </c>
      <c r="VD40" t="n">
        <v/>
      </c>
      <c r="VE40" t="n">
        <v/>
      </c>
      <c r="VF40" t="n">
        <v/>
      </c>
      <c r="VG40" t="n">
        <v/>
      </c>
      <c r="VH40" t="n">
        <v/>
      </c>
      <c r="VI40" t="n">
        <v/>
      </c>
      <c r="VJ40" t="n">
        <v/>
      </c>
      <c r="VK40" t="inlineStr">
        <is>
          <t>Sangat jarang (&gt;1 bulan sekali)</t>
        </is>
      </c>
      <c r="VL40" t="n">
        <v/>
      </c>
      <c r="VM40" t="n">
        <v/>
      </c>
      <c r="VN40" t="n">
        <v/>
      </c>
      <c r="VO40" t="n">
        <v/>
      </c>
      <c r="VP40" t="n">
        <v/>
      </c>
      <c r="VQ40" t="n">
        <v/>
      </c>
      <c r="VR40" t="n">
        <v/>
      </c>
      <c r="VS40" t="inlineStr">
        <is>
          <t>8-Dibiarkan tersebar di ladang penggembalaan</t>
        </is>
      </c>
      <c r="VT40" t="n">
        <v>0</v>
      </c>
      <c r="VU40" t="n">
        <v>0</v>
      </c>
      <c r="VV40" t="n">
        <v>0</v>
      </c>
      <c r="VW40" t="n">
        <v>0</v>
      </c>
      <c r="VX40" t="n">
        <v>0</v>
      </c>
      <c r="VY40" t="n">
        <v>0</v>
      </c>
      <c r="VZ40" t="n">
        <v>0</v>
      </c>
      <c r="WA40" t="n">
        <v>0</v>
      </c>
      <c r="WB40" t="n">
        <v>0</v>
      </c>
      <c r="WC40" t="n">
        <v>0</v>
      </c>
      <c r="WD40" t="n">
        <v>0</v>
      </c>
      <c r="WE40" t="n">
        <v>1</v>
      </c>
      <c r="WF40" t="n">
        <v/>
      </c>
      <c r="WG40" t="n">
        <v/>
      </c>
      <c r="WH40" t="n">
        <v/>
      </c>
      <c r="WI40" t="n">
        <v/>
      </c>
      <c r="WJ40" t="n">
        <v/>
      </c>
      <c r="WK40" t="n">
        <v/>
      </c>
      <c r="WL40" t="n">
        <v/>
      </c>
      <c r="WM40" t="n">
        <v/>
      </c>
      <c r="WN40" t="n">
        <v/>
      </c>
      <c r="WO40" t="n">
        <v/>
      </c>
      <c r="WP40" t="n">
        <v/>
      </c>
      <c r="WQ40" t="n">
        <v/>
      </c>
      <c r="WR40" t="n">
        <v/>
      </c>
      <c r="WS40" t="n">
        <v/>
      </c>
      <c r="WT40" t="n">
        <v/>
      </c>
      <c r="WU40" t="n">
        <v/>
      </c>
      <c r="WV40" t="n">
        <v/>
      </c>
      <c r="WW40" t="n">
        <v/>
      </c>
      <c r="WX40" t="n">
        <v/>
      </c>
      <c r="WY40" t="n">
        <v/>
      </c>
      <c r="WZ40" t="n">
        <v/>
      </c>
      <c r="XA40" t="n">
        <v/>
      </c>
      <c r="XB40" t="n">
        <v/>
      </c>
      <c r="XC40" t="n">
        <v/>
      </c>
      <c r="XD40" t="n">
        <v/>
      </c>
      <c r="XE40" t="n">
        <v/>
      </c>
      <c r="XF40" t="n">
        <v/>
      </c>
      <c r="XG40" t="n">
        <v/>
      </c>
      <c r="XH40" t="n">
        <v/>
      </c>
      <c r="XI40" t="n">
        <v/>
      </c>
      <c r="XJ40" t="n">
        <v/>
      </c>
      <c r="XK40" t="n">
        <v/>
      </c>
      <c r="XL40" t="n">
        <v/>
      </c>
      <c r="XM40" t="n">
        <v/>
      </c>
      <c r="XN40" t="n">
        <v/>
      </c>
      <c r="XO40" t="n">
        <v/>
      </c>
      <c r="XP40" t="n">
        <v/>
      </c>
      <c r="XQ40" t="n">
        <v/>
      </c>
      <c r="XR40" t="n">
        <v/>
      </c>
      <c r="XS40" t="n">
        <v/>
      </c>
      <c r="XT40" t="n">
        <v/>
      </c>
      <c r="XU40" t="n">
        <v/>
      </c>
      <c r="XV40" t="n">
        <v/>
      </c>
      <c r="XW40" t="n">
        <v/>
      </c>
      <c r="XX40" t="n">
        <v/>
      </c>
      <c r="XY40" t="n">
        <v/>
      </c>
      <c r="XZ40" t="n">
        <v/>
      </c>
      <c r="YA40" t="n">
        <v/>
      </c>
      <c r="YB40" t="n">
        <v/>
      </c>
      <c r="YC40" t="n">
        <v/>
      </c>
      <c r="YD40" t="n">
        <v/>
      </c>
      <c r="YE40" t="n">
        <v/>
      </c>
      <c r="YF40" t="n">
        <v/>
      </c>
      <c r="YG40" t="n">
        <v/>
      </c>
      <c r="YH40" t="n">
        <v/>
      </c>
      <c r="YI40" t="n">
        <v/>
      </c>
      <c r="YJ40" t="n">
        <v/>
      </c>
      <c r="YK40" t="n">
        <v/>
      </c>
      <c r="YL40" t="n">
        <v/>
      </c>
      <c r="YM40" t="n">
        <v/>
      </c>
      <c r="YN40" t="n">
        <v/>
      </c>
      <c r="YO40" t="n">
        <v/>
      </c>
      <c r="YP40" t="n">
        <v/>
      </c>
      <c r="YQ40" t="n">
        <v/>
      </c>
      <c r="YR40" t="n">
        <v/>
      </c>
      <c r="YS40" t="n">
        <v/>
      </c>
      <c r="YT40" t="n">
        <v/>
      </c>
      <c r="YU40" t="n">
        <v/>
      </c>
      <c r="YV40" t="n">
        <v/>
      </c>
      <c r="YW40" t="n">
        <v/>
      </c>
      <c r="YX40" t="n">
        <v/>
      </c>
      <c r="YY40" t="n">
        <v/>
      </c>
      <c r="YZ40" t="n">
        <v/>
      </c>
      <c r="ZA40" t="n">
        <v/>
      </c>
      <c r="ZB40" t="n">
        <v/>
      </c>
      <c r="ZC40" t="n">
        <v/>
      </c>
      <c r="ZD40" t="n">
        <v/>
      </c>
      <c r="ZE40" t="n">
        <v/>
      </c>
      <c r="ZF40" t="n">
        <v/>
      </c>
      <c r="ZG40" t="n">
        <v/>
      </c>
      <c r="ZH40" t="n">
        <v/>
      </c>
      <c r="ZI40" t="n">
        <v/>
      </c>
      <c r="ZJ40" t="n">
        <v/>
      </c>
      <c r="ZK40" t="n">
        <v/>
      </c>
      <c r="ZL40" t="n">
        <v/>
      </c>
      <c r="ZM40" t="n">
        <v/>
      </c>
      <c r="ZN40" t="n">
        <v/>
      </c>
      <c r="ZO40" t="n">
        <v/>
      </c>
      <c r="ZP40" t="n">
        <v/>
      </c>
      <c r="ZQ40" t="n">
        <v/>
      </c>
      <c r="ZR40" t="n">
        <v/>
      </c>
      <c r="ZS40" t="n">
        <v/>
      </c>
      <c r="ZT40" t="n">
        <v/>
      </c>
      <c r="ZU40" t="n">
        <v/>
      </c>
      <c r="ZV40" t="n">
        <v>2</v>
      </c>
      <c r="ZW40" t="n">
        <v/>
      </c>
      <c r="ZX40" t="n">
        <v/>
      </c>
      <c r="ZY40" t="n">
        <v/>
      </c>
      <c r="ZZ40" t="n">
        <v/>
      </c>
      <c r="AAA40" t="n">
        <v/>
      </c>
      <c r="AAB40" t="n">
        <v/>
      </c>
      <c r="AAC40" t="n">
        <v/>
      </c>
      <c r="AAD40" t="inlineStr">
        <is>
          <t>Pakan segar (misal: rumput)</t>
        </is>
      </c>
      <c r="AAE40" t="n">
        <v/>
      </c>
      <c r="AAF40" t="n">
        <v/>
      </c>
      <c r="AAG40" t="n">
        <v/>
      </c>
      <c r="AAH40" t="n">
        <v/>
      </c>
      <c r="AAI40" t="n">
        <v/>
      </c>
      <c r="AAJ40" t="n">
        <v/>
      </c>
      <c r="AAK40" t="n">
        <v/>
      </c>
      <c r="AAL40" t="inlineStr">
        <is>
          <t>Tidak</t>
        </is>
      </c>
      <c r="AAM40" t="n">
        <v/>
      </c>
      <c r="AAN40" t="n">
        <v/>
      </c>
      <c r="AAO40" t="n">
        <v/>
      </c>
      <c r="AAP40" t="n">
        <v/>
      </c>
      <c r="AAQ40" t="n">
        <v/>
      </c>
      <c r="AAR40" t="inlineStr">
        <is>
          <t>Ya</t>
        </is>
      </c>
      <c r="AAS40" t="inlineStr">
        <is>
          <t>Mengetahui</t>
        </is>
      </c>
      <c r="AAT40" t="inlineStr">
        <is>
          <t>Dibuang ke selokan</t>
        </is>
      </c>
      <c r="AAU40" t="n">
        <v>0</v>
      </c>
      <c r="AAV40" t="n">
        <v>0</v>
      </c>
      <c r="AAW40" t="n">
        <v>0</v>
      </c>
      <c r="AAX40" t="n">
        <v>0</v>
      </c>
      <c r="AAY40" t="n">
        <v>0</v>
      </c>
      <c r="AAZ40" t="n">
        <v>0</v>
      </c>
      <c r="ABA40" t="n">
        <v>1</v>
      </c>
      <c r="ABB40" t="n">
        <v/>
      </c>
      <c r="ABC40" t="n">
        <v/>
      </c>
      <c r="ABD40" t="n">
        <v/>
      </c>
      <c r="ABE40" t="n">
        <v/>
      </c>
      <c r="ABF40" t="n">
        <v/>
      </c>
      <c r="ABG40" t="n">
        <v/>
      </c>
      <c r="ABH40" t="n">
        <v/>
      </c>
      <c r="ABI40" t="n">
        <v/>
      </c>
      <c r="ABJ40" t="n">
        <v/>
      </c>
      <c r="ABK40" t="n">
        <v/>
      </c>
      <c r="ABL40" t="n">
        <v/>
      </c>
      <c r="ABM40" t="n">
        <v/>
      </c>
      <c r="ABN40" t="n">
        <v/>
      </c>
      <c r="ABO40" t="n">
        <v/>
      </c>
      <c r="ABP40" t="n">
        <v/>
      </c>
      <c r="ABQ40" t="n">
        <v/>
      </c>
      <c r="ABR40" t="n">
        <v/>
      </c>
      <c r="ABS40" t="n">
        <v/>
      </c>
      <c r="ABT40" t="n">
        <v/>
      </c>
      <c r="ABU40" t="n">
        <v/>
      </c>
      <c r="ABV40" t="n">
        <v/>
      </c>
      <c r="ABW40" t="n">
        <v/>
      </c>
      <c r="ABX40" t="n">
        <v/>
      </c>
      <c r="ABY40" t="n">
        <v/>
      </c>
      <c r="ABZ40" t="n">
        <v/>
      </c>
      <c r="ACA40" t="n">
        <v/>
      </c>
      <c r="ACB40" t="n">
        <v/>
      </c>
      <c r="ACC40" t="n">
        <v/>
      </c>
      <c r="ACD40" t="n">
        <v/>
      </c>
      <c r="ACE40" t="n">
        <v/>
      </c>
      <c r="ACF40" t="n">
        <v/>
      </c>
      <c r="ACG40" t="n">
        <v/>
      </c>
      <c r="ACH40" t="n">
        <v/>
      </c>
      <c r="ACI40" t="n">
        <v/>
      </c>
      <c r="ACJ40" t="n">
        <v/>
      </c>
      <c r="ACK40" t="inlineStr">
        <is>
          <t>Tidak memiliki tempat untuk menyimpan</t>
        </is>
      </c>
      <c r="ACL40" t="n">
        <v>0</v>
      </c>
      <c r="ACM40" t="n">
        <v>1</v>
      </c>
      <c r="ACN40" t="n">
        <v>0</v>
      </c>
      <c r="ACO40" t="n">
        <v>0</v>
      </c>
      <c r="ACP40" t="n">
        <v>0</v>
      </c>
      <c r="ACQ40" t="n">
        <v>0</v>
      </c>
      <c r="ACR40" t="n">
        <v>0</v>
      </c>
      <c r="ACS40" t="n">
        <v/>
      </c>
      <c r="ACT40" t="inlineStr">
        <is>
          <t>Tidak</t>
        </is>
      </c>
      <c r="ACU40" t="inlineStr">
        <is>
          <t>Manfaat sangat besar</t>
        </is>
      </c>
      <c r="ACV40" t="inlineStr">
        <is>
          <t>Sama saja</t>
        </is>
      </c>
      <c r="ACW40" t="inlineStr">
        <is>
          <t>Tidak dapat menghemat uang dan/atau menambah pendapatan</t>
        </is>
      </c>
      <c r="ACX40" t="inlineStr">
        <is>
          <t>Netral/tidak tahu</t>
        </is>
      </c>
      <c r="ACY40" t="inlineStr">
        <is>
          <t>Anggota keluarga - Laki-laki dewasa Anggota keluarga - Perempuan dewasa</t>
        </is>
      </c>
      <c r="ACZ40" t="n">
        <v>1</v>
      </c>
      <c r="ADA40" t="n">
        <v>1</v>
      </c>
      <c r="ADB40" t="n">
        <v>0</v>
      </c>
      <c r="ADC40" t="n">
        <v>0</v>
      </c>
      <c r="ADD40" t="inlineStr">
        <is>
          <t>Puas</t>
        </is>
      </c>
      <c r="ADE40" t="inlineStr">
        <is>
          <t>Puas</t>
        </is>
      </c>
      <c r="ADF40" t="inlineStr">
        <is>
          <t>Puas</t>
        </is>
      </c>
      <c r="ADG40" t="inlineStr">
        <is>
          <t>Cukup puas</t>
        </is>
      </c>
      <c r="ADH40" t="inlineStr">
        <is>
          <t>Tidak</t>
        </is>
      </c>
      <c r="ADI40" t="n">
        <v/>
      </c>
      <c r="ADJ40" t="inlineStr">
        <is>
          <t>Puas</t>
        </is>
      </c>
      <c r="ADK40" t="n">
        <v/>
      </c>
      <c r="ADL40" t="n">
        <v/>
      </c>
      <c r="ADM40" t="n">
        <v/>
      </c>
      <c r="ADN40" t="n">
        <v/>
      </c>
      <c r="ADO40" t="n">
        <v/>
      </c>
      <c r="ADP40" t="n">
        <v/>
      </c>
      <c r="ADQ40" t="n">
        <v/>
      </c>
      <c r="ADR40" t="n">
        <v/>
      </c>
      <c r="ADS40" t="n">
        <v/>
      </c>
      <c r="ADT40" t="n">
        <v/>
      </c>
      <c r="ADU40" t="inlineStr">
        <is>
          <t>Dibiarkan saja</t>
        </is>
      </c>
      <c r="ADV40" t="n">
        <v>0</v>
      </c>
      <c r="ADW40" t="n">
        <v>0</v>
      </c>
      <c r="ADX40" t="n">
        <v>0</v>
      </c>
      <c r="ADY40" t="n">
        <v>0</v>
      </c>
      <c r="ADZ40" t="n">
        <v>0</v>
      </c>
      <c r="AEA40" t="n">
        <v>0</v>
      </c>
      <c r="AEB40" t="n">
        <v>1</v>
      </c>
      <c r="AEC40" t="n">
        <v>0</v>
      </c>
      <c r="AED40" t="n">
        <v/>
      </c>
      <c r="AEE40" t="inlineStr">
        <is>
          <t>Lainnya</t>
        </is>
      </c>
      <c r="AEF40" t="inlineStr">
        <is>
          <t>Laporan kepada ketua kelompok</t>
        </is>
      </c>
      <c r="AEG40" t="inlineStr">
        <is>
          <t>Lainnya</t>
        </is>
      </c>
      <c r="AEH40" t="inlineStr">
        <is>
          <t>Meminta bantuan kepada ketua kelompok</t>
        </is>
      </c>
      <c r="AEI40" t="inlineStr">
        <is>
          <t>Tidak</t>
        </is>
      </c>
      <c r="AEJ40" t="inlineStr">
        <is>
          <t>Ya, selalu</t>
        </is>
      </c>
      <c r="AEK40" t="inlineStr">
        <is>
          <t>Lebih aman Dapat dibayar melalui skema kredit Mendapatkan subsidi</t>
        </is>
      </c>
      <c r="AEL40" t="n">
        <v>0</v>
      </c>
      <c r="AEM40" t="n">
        <v>0</v>
      </c>
      <c r="AEN40" t="n">
        <v>0</v>
      </c>
      <c r="AEO40" t="n">
        <v>0</v>
      </c>
      <c r="AEP40" t="n">
        <v>1</v>
      </c>
      <c r="AEQ40" t="n">
        <v>0</v>
      </c>
      <c r="AER40" t="n">
        <v>0</v>
      </c>
      <c r="AES40" t="n">
        <v>0</v>
      </c>
      <c r="AET40" t="n">
        <v>0</v>
      </c>
      <c r="AEU40" t="n">
        <v>1</v>
      </c>
      <c r="AEV40" t="n">
        <v>1</v>
      </c>
      <c r="AEW40" t="n">
        <v>0</v>
      </c>
      <c r="AEX40" t="n">
        <v/>
      </c>
      <c r="AEY40" t="inlineStr">
        <is>
          <t>Didukung oleh pihak lain atau ada subsidi</t>
        </is>
      </c>
      <c r="AEZ40" t="n">
        <v/>
      </c>
      <c r="AFA40" t="inlineStr">
        <is>
          <t>Koperasi</t>
        </is>
      </c>
      <c r="AFB40" t="n">
        <v/>
      </c>
      <c r="AFC40" t="inlineStr">
        <is>
          <t>Surati Pasir Ipis-Digester 2026-02-05-14_11_0.jpeg</t>
        </is>
      </c>
      <c r="AFD40" t="inlineStr">
        <is>
          <t>https://kf.kobotoolbox.org/api/v2/assets/avstPQqLr3Ab3ZdcVTXZ6f/data/685593333/attachments/attSGNqyERcmJpiHPLTUV5Gp/</t>
        </is>
      </c>
      <c r="AFE40" t="inlineStr">
        <is>
          <t>Surati Pasir Ipis-Konvensasi 2026-02-05-14_11_11.jpeg</t>
        </is>
      </c>
      <c r="AFF40" t="inlineStr">
        <is>
          <t>https://kf.kobotoolbox.org/api/v2/assets/avstPQqLr3Ab3ZdcVTXZ6f/data/685593333/attachments/attH7eoGm32WyaZqvTkQJRB9/</t>
        </is>
      </c>
      <c r="AFG40" t="inlineStr">
        <is>
          <t>Aep</t>
        </is>
      </c>
      <c r="AFH40" t="n">
        <v/>
      </c>
      <c r="AFI40" t="n">
        <v/>
      </c>
    </row>
    <row r="41">
      <c r="A41" s="93" t="n">
        <v>46078</v>
      </c>
      <c r="B41" s="93" t="n">
        <v>46085</v>
      </c>
      <c r="C41" t="inlineStr">
        <is>
          <t>aep</t>
        </is>
      </c>
      <c r="D41" t="inlineStr">
        <is>
          <t>tati binti darta</t>
        </is>
      </c>
      <c r="E41" t="n">
        <v>83817010982</v>
      </c>
      <c r="F41" t="inlineStr">
        <is>
          <t>-6.804438 107.642175 0 0</t>
        </is>
      </c>
      <c r="G41" t="n">
        <v>-6.804438</v>
      </c>
      <c r="H41" t="n">
        <v>107.642175</v>
      </c>
      <c r="I41" t="n">
        <v>0</v>
      </c>
      <c r="J41" t="n">
        <v>0</v>
      </c>
      <c r="K41" t="inlineStr">
        <is>
          <t>-6.804438, 107.642175</t>
        </is>
      </c>
      <c r="L41" t="inlineStr">
        <is>
          <t>-6.804472 107.642281 0 0</t>
        </is>
      </c>
      <c r="M41" t="n">
        <v>-6.804472</v>
      </c>
      <c r="N41" t="n">
        <v>107.642281</v>
      </c>
      <c r="O41" t="n">
        <v>0</v>
      </c>
      <c r="P41" t="n">
        <v>0</v>
      </c>
      <c r="Q41" t="inlineStr">
        <is>
          <t>-6.804472, 107.642281</t>
        </is>
      </c>
      <c r="R41" t="inlineStr">
        <is>
          <t>Jawa Barat</t>
        </is>
      </c>
      <c r="S41" t="n">
        <v>0</v>
      </c>
      <c r="T41" t="n">
        <v>0</v>
      </c>
      <c r="U41" t="n">
        <v>1</v>
      </c>
      <c r="V41" t="n">
        <v>0</v>
      </c>
      <c r="W41" t="n">
        <v>0</v>
      </c>
      <c r="X41" t="n">
        <v>0</v>
      </c>
      <c r="Y41" t="n">
        <v>0</v>
      </c>
      <c r="Z41" t="n">
        <v>0</v>
      </c>
      <c r="AA41" t="n">
        <v>0</v>
      </c>
      <c r="AB41" t="n">
        <v>0</v>
      </c>
      <c r="AC41" t="inlineStr">
        <is>
          <t>BANDUNG BARAT</t>
        </is>
      </c>
      <c r="AD41" t="inlineStr">
        <is>
          <t>LEMBANG</t>
        </is>
      </c>
      <c r="AE41" t="inlineStr">
        <is>
          <t>CIBOGO</t>
        </is>
      </c>
      <c r="AF41" t="inlineStr">
        <is>
          <t>KHAZANAH BAHARI</t>
        </is>
      </c>
      <c r="AG41" t="inlineStr">
        <is>
          <t>KBP0507</t>
        </is>
      </c>
      <c r="AH41" t="n">
        <v>14</v>
      </c>
      <c r="AI41" t="inlineStr">
        <is>
          <t>VPA1</t>
        </is>
      </c>
      <c r="AJ41" t="inlineStr">
        <is>
          <t>Tidak aktif</t>
        </is>
      </c>
      <c r="AK41" t="n">
        <v>70</v>
      </c>
      <c r="AL41" t="inlineStr">
        <is>
          <t>Perempuan</t>
        </is>
      </c>
      <c r="AM41" t="inlineStr">
        <is>
          <t>Sudah menikah</t>
        </is>
      </c>
      <c r="AN41" t="inlineStr">
        <is>
          <t>SD/Sederajat</t>
        </is>
      </c>
      <c r="AO41" t="inlineStr">
        <is>
          <t>Peternak</t>
        </is>
      </c>
      <c r="AP41" t="n">
        <v>0</v>
      </c>
      <c r="AQ41" t="n">
        <v>1</v>
      </c>
      <c r="AR41" t="n">
        <v>0</v>
      </c>
      <c r="AS41" t="n">
        <v>0</v>
      </c>
      <c r="AT41" t="n">
        <v>0</v>
      </c>
      <c r="AU41" t="n">
        <v>0</v>
      </c>
      <c r="AV41" t="n">
        <v>0</v>
      </c>
      <c r="AW41" t="n">
        <v>0</v>
      </c>
      <c r="AX41" t="n">
        <v/>
      </c>
      <c r="AY41" t="inlineStr">
        <is>
          <t>Tidak ada</t>
        </is>
      </c>
      <c r="AZ41" t="n">
        <v>0</v>
      </c>
      <c r="BA41" t="n">
        <v>0</v>
      </c>
      <c r="BB41" t="n">
        <v>0</v>
      </c>
      <c r="BC41" t="n">
        <v>0</v>
      </c>
      <c r="BD41" t="n">
        <v>0</v>
      </c>
      <c r="BE41" t="n">
        <v>0</v>
      </c>
      <c r="BF41" t="n">
        <v>0</v>
      </c>
      <c r="BG41" t="n">
        <v>1</v>
      </c>
      <c r="BH41" t="n">
        <v/>
      </c>
      <c r="BI41" t="inlineStr">
        <is>
          <t>Rp1.500.000 - Rp2.500.000</t>
        </is>
      </c>
      <c r="BJ41" t="n">
        <v>1</v>
      </c>
      <c r="BK41" t="n">
        <v>1</v>
      </c>
      <c r="BL41" t="n">
        <v>0</v>
      </c>
      <c r="BM41" t="n">
        <v>0</v>
      </c>
      <c r="BN41" t="inlineStr">
        <is>
          <t>Milik sendiri</t>
        </is>
      </c>
      <c r="BO41" t="inlineStr">
        <is>
          <t>Permanen (dinding bata dan semen)</t>
        </is>
      </c>
      <c r="BP41" t="n">
        <v>1</v>
      </c>
      <c r="BQ41" t="n">
        <v>0</v>
      </c>
      <c r="BR41" t="n">
        <v>0</v>
      </c>
      <c r="BS41" t="n">
        <v>0</v>
      </c>
      <c r="BT41" t="n">
        <v>0</v>
      </c>
      <c r="BU41" t="n">
        <v/>
      </c>
      <c r="BV41" t="inlineStr">
        <is>
          <t>Keramik/ubin</t>
        </is>
      </c>
      <c r="BW41" t="n">
        <v>0</v>
      </c>
      <c r="BX41" t="n">
        <v>0</v>
      </c>
      <c r="BY41" t="n">
        <v>1</v>
      </c>
      <c r="BZ41" t="n">
        <v>0</v>
      </c>
      <c r="CA41" t="n">
        <v>0</v>
      </c>
      <c r="CB41" t="n">
        <v/>
      </c>
      <c r="CC41" t="inlineStr">
        <is>
          <t>Genting</t>
        </is>
      </c>
      <c r="CD41" t="n">
        <v>0</v>
      </c>
      <c r="CE41" t="n">
        <v>0</v>
      </c>
      <c r="CF41" t="n">
        <v>0</v>
      </c>
      <c r="CG41" t="n">
        <v>0</v>
      </c>
      <c r="CH41" t="n">
        <v>0</v>
      </c>
      <c r="CI41" t="n">
        <v>1</v>
      </c>
      <c r="CJ41" t="n">
        <v>0</v>
      </c>
      <c r="CK41" t="n">
        <v/>
      </c>
      <c r="CL41" t="inlineStr">
        <is>
          <t>Ya</t>
        </is>
      </c>
      <c r="CM41" t="n">
        <v>2012</v>
      </c>
      <c r="CN41" t="inlineStr">
        <is>
          <t>Fixed-Dome (Kubah Tetap)</t>
        </is>
      </c>
      <c r="CO41" t="inlineStr">
        <is>
          <t>6 m³ (4-5 ekor sapi, ±5 jam memasak/hari, ±50 kg</t>
        </is>
      </c>
      <c r="CP41" t="inlineStr">
        <is>
          <t>Koperasi</t>
        </is>
      </c>
      <c r="CQ41" t="n">
        <v>0</v>
      </c>
      <c r="CR41" t="n">
        <v>0</v>
      </c>
      <c r="CS41" t="n">
        <v>0</v>
      </c>
      <c r="CT41" t="n">
        <v>0</v>
      </c>
      <c r="CU41" t="n">
        <v>0</v>
      </c>
      <c r="CV41" t="n">
        <v>0</v>
      </c>
      <c r="CW41" t="n">
        <v>1</v>
      </c>
      <c r="CX41" t="n">
        <v>0</v>
      </c>
      <c r="CY41" t="inlineStr">
        <is>
          <t>Anggota keluarga - laki-laki Anggota keluarga - perempuan dewasa</t>
        </is>
      </c>
      <c r="CZ41" t="n">
        <v>1</v>
      </c>
      <c r="DA41" t="n">
        <v>1</v>
      </c>
      <c r="DB41" t="n">
        <v>0</v>
      </c>
      <c r="DC41" t="n">
        <v/>
      </c>
      <c r="DD41" t="inlineStr">
        <is>
          <t>Anggota keluarga - laki-laki Anggota keluarga - perempuan dewasa CPO atau pendamping</t>
        </is>
      </c>
      <c r="DE41" t="n">
        <v>1</v>
      </c>
      <c r="DF41" t="n">
        <v>1</v>
      </c>
      <c r="DG41" t="n">
        <v>1</v>
      </c>
      <c r="DH41" t="n">
        <v>0</v>
      </c>
      <c r="DI41" t="n">
        <v/>
      </c>
      <c r="DJ41" t="inlineStr">
        <is>
          <t>CPO atau pendamping</t>
        </is>
      </c>
      <c r="DK41" t="n">
        <v>0</v>
      </c>
      <c r="DL41" t="n">
        <v>0</v>
      </c>
      <c r="DM41" t="n">
        <v>1</v>
      </c>
      <c r="DN41" t="n">
        <v>0</v>
      </c>
      <c r="DO41" t="n">
        <v/>
      </c>
      <c r="DP41" t="inlineStr">
        <is>
          <t>Tidak berfungsi sama sekali</t>
        </is>
      </c>
      <c r="DQ41" t="inlineStr">
        <is>
          <t>&gt;1 tahun yang lalu</t>
        </is>
      </c>
      <c r="DR41" t="inlineStr">
        <is>
          <t>Tidak ada pihak yang mengelola/dapat memperbaiki sistem biogas</t>
        </is>
      </c>
      <c r="DS41" t="n">
        <v/>
      </c>
      <c r="DT41" t="n">
        <v/>
      </c>
      <c r="DU41" t="n">
        <v/>
      </c>
      <c r="DV41" t="n">
        <v/>
      </c>
      <c r="DW41" t="n">
        <v/>
      </c>
      <c r="DX41" t="n">
        <v/>
      </c>
      <c r="DY41" t="n">
        <v/>
      </c>
      <c r="DZ41" t="n">
        <v/>
      </c>
      <c r="EA41" t="n">
        <v/>
      </c>
      <c r="EB41" t="n">
        <v/>
      </c>
      <c r="EC41" t="n">
        <v/>
      </c>
      <c r="ED41" t="n">
        <v/>
      </c>
      <c r="EE41" t="n">
        <v/>
      </c>
      <c r="EF41" t="n">
        <v/>
      </c>
      <c r="EG41" t="n">
        <v/>
      </c>
      <c r="EH41" t="n">
        <v/>
      </c>
      <c r="EI41" t="inlineStr">
        <is>
          <t>Kurangnya dukungan atau pemantauan dari pemerintah atau CPO Keterbatasan akses terhadap informasi atau pelatihan terkait biogas</t>
        </is>
      </c>
      <c r="EJ41" t="n">
        <v>0</v>
      </c>
      <c r="EK41" t="n">
        <v>1</v>
      </c>
      <c r="EL41" t="n">
        <v>1</v>
      </c>
      <c r="EM41" t="n">
        <v>0</v>
      </c>
      <c r="EN41" t="n">
        <v>0</v>
      </c>
      <c r="EO41" t="n">
        <v/>
      </c>
      <c r="EP41" t="inlineStr">
        <is>
          <t>Ya, cukup jelas dan mudah diikuti</t>
        </is>
      </c>
      <c r="EQ41" t="inlineStr">
        <is>
          <t>Pelatihan</t>
        </is>
      </c>
      <c r="ER41" t="inlineStr">
        <is>
          <t>CPO atau pendamping Staff BIRU</t>
        </is>
      </c>
      <c r="ES41" t="n">
        <v>1</v>
      </c>
      <c r="ET41" t="n">
        <v>1</v>
      </c>
      <c r="EU41" t="n">
        <v>0</v>
      </c>
      <c r="EV41" t="n">
        <v>0</v>
      </c>
      <c r="EW41" t="n">
        <v/>
      </c>
      <c r="EX41" t="inlineStr">
        <is>
          <t>Anggota keluarga - Perempuan dewasa</t>
        </is>
      </c>
      <c r="EY41" t="n">
        <v>0</v>
      </c>
      <c r="EZ41" t="n">
        <v>1</v>
      </c>
      <c r="FA41" t="n">
        <v>0</v>
      </c>
      <c r="FB41" t="n">
        <v/>
      </c>
      <c r="FC41" t="inlineStr">
        <is>
          <t>Jarang sekali</t>
        </is>
      </c>
      <c r="FD41" t="n">
        <v/>
      </c>
      <c r="FE41" t="inlineStr">
        <is>
          <t>Mengetahui</t>
        </is>
      </c>
      <c r="FF41" t="inlineStr">
        <is>
          <t>Selalu (setiap hari)</t>
        </is>
      </c>
      <c r="FG41" t="inlineStr">
        <is>
          <t>Mengetahui</t>
        </is>
      </c>
      <c r="FH41" t="inlineStr">
        <is>
          <t>Selalu (setiap hari)</t>
        </is>
      </c>
      <c r="FI41" t="inlineStr">
        <is>
          <t>Mengetahui</t>
        </is>
      </c>
      <c r="FJ41" t="inlineStr">
        <is>
          <t>Selalu (setiap hari)</t>
        </is>
      </c>
      <c r="FK41" t="inlineStr">
        <is>
          <t>Tidak mengetahui</t>
        </is>
      </c>
      <c r="FL41" t="inlineStr">
        <is>
          <t>Tidak pernah</t>
        </is>
      </c>
      <c r="FM41" t="inlineStr">
        <is>
          <t>Mengetahui</t>
        </is>
      </c>
      <c r="FN41" t="inlineStr">
        <is>
          <t>Sering (setiap minggu)</t>
        </is>
      </c>
      <c r="FO41" t="inlineStr">
        <is>
          <t>Mengetahui</t>
        </is>
      </c>
      <c r="FP41" t="inlineStr">
        <is>
          <t>Sering (setiap minggu)</t>
        </is>
      </c>
      <c r="FQ41" t="inlineStr">
        <is>
          <t>Tidak mengetahui</t>
        </is>
      </c>
      <c r="FR41" t="inlineStr">
        <is>
          <t>Ya</t>
        </is>
      </c>
      <c r="FS41" t="inlineStr">
        <is>
          <t>Mengetahui</t>
        </is>
      </c>
      <c r="FT41" t="inlineStr">
        <is>
          <t>Ya, selalu</t>
        </is>
      </c>
      <c r="FU41" t="inlineStr">
        <is>
          <t>Laki-laki dewasa Perempuan dewasa</t>
        </is>
      </c>
      <c r="FV41" t="n">
        <v>1</v>
      </c>
      <c r="FW41" t="n">
        <v>1</v>
      </c>
      <c r="FX41" t="n">
        <v>0</v>
      </c>
      <c r="FY41" t="n">
        <v>0</v>
      </c>
      <c r="FZ41" t="inlineStr">
        <is>
          <t>Memahami</t>
        </is>
      </c>
      <c r="GA41" t="inlineStr">
        <is>
          <t>CPO Pelatihan</t>
        </is>
      </c>
      <c r="GB41" t="n">
        <v>1</v>
      </c>
      <c r="GC41" t="n">
        <v>1</v>
      </c>
      <c r="GD41" t="n">
        <v>0</v>
      </c>
      <c r="GE41" t="n">
        <v>0</v>
      </c>
      <c r="GF41" t="n">
        <v/>
      </c>
      <c r="GG41" t="inlineStr">
        <is>
          <t>Sering</t>
        </is>
      </c>
      <c r="GH41" t="inlineStr">
        <is>
          <t>Tidak</t>
        </is>
      </c>
      <c r="GI41" t="n">
        <v/>
      </c>
      <c r="GJ41" t="n">
        <v/>
      </c>
      <c r="GK41" t="n">
        <v/>
      </c>
      <c r="GL41" t="n">
        <v/>
      </c>
      <c r="GM41" t="n">
        <v/>
      </c>
      <c r="GN41" t="n">
        <v/>
      </c>
      <c r="GO41" t="n">
        <v/>
      </c>
      <c r="GP41" t="inlineStr">
        <is>
          <t>Sebagian</t>
        </is>
      </c>
      <c r="GQ41" t="inlineStr">
        <is>
          <t>LPG</t>
        </is>
      </c>
      <c r="GR41" t="n">
        <v>1</v>
      </c>
      <c r="GS41" t="n">
        <v>0</v>
      </c>
      <c r="GT41" t="n">
        <v>0</v>
      </c>
      <c r="GU41" t="n">
        <v>0</v>
      </c>
      <c r="GV41" t="n">
        <v>0</v>
      </c>
      <c r="GW41" t="n">
        <v>0</v>
      </c>
      <c r="GX41" t="n">
        <v>0</v>
      </c>
      <c r="GY41" t="n">
        <v/>
      </c>
      <c r="GZ41" t="inlineStr">
        <is>
          <t>Ya</t>
        </is>
      </c>
      <c r="HA41" t="n">
        <v/>
      </c>
      <c r="HB41" t="n">
        <v/>
      </c>
      <c r="HC41" t="n">
        <v/>
      </c>
      <c r="HD41" t="n">
        <v/>
      </c>
      <c r="HE41" t="n">
        <v>30</v>
      </c>
      <c r="HF41" t="n">
        <v>250000</v>
      </c>
      <c r="HG41" t="n">
        <v>24</v>
      </c>
      <c r="HH41" t="n">
        <v>200000</v>
      </c>
      <c r="HI41" t="n">
        <v/>
      </c>
      <c r="HJ41" t="n">
        <v/>
      </c>
      <c r="HK41" t="n">
        <v/>
      </c>
      <c r="HL41" t="n">
        <v/>
      </c>
      <c r="HM41" t="n">
        <v/>
      </c>
      <c r="HN41" t="n">
        <v/>
      </c>
      <c r="HO41" t="n">
        <v/>
      </c>
      <c r="HP41" t="n">
        <v/>
      </c>
      <c r="HQ41" t="n">
        <v/>
      </c>
      <c r="HR41" t="n">
        <v/>
      </c>
      <c r="HS41" t="n">
        <v/>
      </c>
      <c r="HT41" t="n">
        <v/>
      </c>
      <c r="HU41" t="n">
        <v/>
      </c>
      <c r="HV41" t="n">
        <v/>
      </c>
      <c r="HW41" t="n">
        <v/>
      </c>
      <c r="HX41" t="n">
        <v/>
      </c>
      <c r="HY41" t="n">
        <v/>
      </c>
      <c r="HZ41" t="n">
        <v/>
      </c>
      <c r="IA41" t="n">
        <v>6</v>
      </c>
      <c r="IB41" t="n">
        <v>50000</v>
      </c>
      <c r="IC41" t="n">
        <v/>
      </c>
      <c r="ID41" t="n">
        <v/>
      </c>
      <c r="IE41" t="n">
        <v/>
      </c>
      <c r="IF41" t="n">
        <v/>
      </c>
      <c r="IG41" t="n">
        <v/>
      </c>
      <c r="IH41" t="n">
        <v/>
      </c>
      <c r="II41" t="n">
        <v/>
      </c>
      <c r="IJ41" t="n">
        <v/>
      </c>
      <c r="IK41" t="inlineStr">
        <is>
          <t>30-50 kg</t>
        </is>
      </c>
      <c r="IL41" t="inlineStr">
        <is>
          <t>1-3 jam</t>
        </is>
      </c>
      <c r="IM41" t="inlineStr">
        <is>
          <t>Ya</t>
        </is>
      </c>
      <c r="IN41" t="inlineStr">
        <is>
          <t>Tidak</t>
        </is>
      </c>
      <c r="IO41" t="inlineStr">
        <is>
          <t>Tidak ada perubahan</t>
        </is>
      </c>
      <c r="IP41" t="n">
        <v/>
      </c>
      <c r="IQ41" t="inlineStr">
        <is>
          <t>Tidak pernah</t>
        </is>
      </c>
      <c r="IR41" t="n">
        <v/>
      </c>
      <c r="IS41" t="n">
        <v/>
      </c>
      <c r="IT41" t="n">
        <v/>
      </c>
      <c r="IU41" t="n">
        <v/>
      </c>
      <c r="IV41" t="n">
        <v/>
      </c>
      <c r="IW41" t="n">
        <v/>
      </c>
      <c r="IX41" t="n">
        <v/>
      </c>
      <c r="IY41" t="n">
        <v/>
      </c>
      <c r="IZ41" t="inlineStr">
        <is>
          <t>Tidak pernah</t>
        </is>
      </c>
      <c r="JA41" t="n">
        <v/>
      </c>
      <c r="JB41" t="n">
        <v/>
      </c>
      <c r="JC41" t="n">
        <v/>
      </c>
      <c r="JD41" t="n">
        <v/>
      </c>
      <c r="JE41" t="n">
        <v/>
      </c>
      <c r="JF41" t="n">
        <v/>
      </c>
      <c r="JG41" t="n">
        <v/>
      </c>
      <c r="JH41" t="n">
        <v/>
      </c>
      <c r="JI41" t="inlineStr">
        <is>
          <t>Tidak pernah</t>
        </is>
      </c>
      <c r="JJ41" t="n">
        <v/>
      </c>
      <c r="JK41" t="n">
        <v/>
      </c>
      <c r="JL41" t="n">
        <v/>
      </c>
      <c r="JM41" t="n">
        <v/>
      </c>
      <c r="JN41" t="n">
        <v/>
      </c>
      <c r="JO41" t="n">
        <v/>
      </c>
      <c r="JP41" t="n">
        <v/>
      </c>
      <c r="JQ41" t="n">
        <v/>
      </c>
      <c r="JR41" t="inlineStr">
        <is>
          <t>Tidak pernah</t>
        </is>
      </c>
      <c r="JS41" t="n">
        <v/>
      </c>
      <c r="JT41" t="n">
        <v/>
      </c>
      <c r="JU41" t="n">
        <v/>
      </c>
      <c r="JV41" t="n">
        <v/>
      </c>
      <c r="JW41" t="n">
        <v/>
      </c>
      <c r="JX41" t="n">
        <v/>
      </c>
      <c r="JY41" t="n">
        <v/>
      </c>
      <c r="JZ41" t="n">
        <v/>
      </c>
      <c r="KA41" t="inlineStr">
        <is>
          <t>Tidak pernah</t>
        </is>
      </c>
      <c r="KB41" t="n">
        <v/>
      </c>
      <c r="KC41" t="n">
        <v/>
      </c>
      <c r="KD41" t="n">
        <v/>
      </c>
      <c r="KE41" t="n">
        <v/>
      </c>
      <c r="KF41" t="n">
        <v/>
      </c>
      <c r="KG41" t="n">
        <v/>
      </c>
      <c r="KH41" t="n">
        <v/>
      </c>
      <c r="KI41" t="n">
        <v/>
      </c>
      <c r="KJ41" t="inlineStr">
        <is>
          <t>Tidak pernah</t>
        </is>
      </c>
      <c r="KK41" t="n">
        <v/>
      </c>
      <c r="KL41" t="n">
        <v/>
      </c>
      <c r="KM41" t="n">
        <v/>
      </c>
      <c r="KN41" t="n">
        <v/>
      </c>
      <c r="KO41" t="n">
        <v/>
      </c>
      <c r="KP41" t="n">
        <v/>
      </c>
      <c r="KQ41" t="n">
        <v/>
      </c>
      <c r="KR41" t="n">
        <v/>
      </c>
      <c r="KS41" t="inlineStr">
        <is>
          <t>Tidak ada perubahan</t>
        </is>
      </c>
      <c r="KT41" t="inlineStr">
        <is>
          <t>0-1 kali</t>
        </is>
      </c>
      <c r="KU41" t="inlineStr">
        <is>
          <t>0-1 kali</t>
        </is>
      </c>
      <c r="KV41" t="inlineStr">
        <is>
          <t>Tidak ada</t>
        </is>
      </c>
      <c r="KW41" t="n">
        <v>0</v>
      </c>
      <c r="KX41" t="n">
        <v>0</v>
      </c>
      <c r="KY41" t="n">
        <v>0</v>
      </c>
      <c r="KZ41" t="n">
        <v>1</v>
      </c>
      <c r="LA41" t="inlineStr">
        <is>
          <t>Tidak ada perubahan</t>
        </is>
      </c>
      <c r="LB41" t="inlineStr">
        <is>
          <t>Tidak ada perubahan</t>
        </is>
      </c>
      <c r="LC41" t="n">
        <v>0</v>
      </c>
      <c r="LD41" t="n">
        <v>6</v>
      </c>
      <c r="LE41" t="n">
        <v>10</v>
      </c>
      <c r="LF41" t="n">
        <v>0</v>
      </c>
      <c r="LG41" t="inlineStr">
        <is>
          <t>Ya</t>
        </is>
      </c>
      <c r="LH41" t="n">
        <v>50000</v>
      </c>
      <c r="LI41" t="n">
        <v/>
      </c>
      <c r="LJ41" t="inlineStr">
        <is>
          <t>Kebutuhan rumah tangga</t>
        </is>
      </c>
      <c r="LK41" t="n">
        <v>0</v>
      </c>
      <c r="LL41" t="n">
        <v>0</v>
      </c>
      <c r="LM41" t="n">
        <v>0</v>
      </c>
      <c r="LN41" t="n">
        <v>0</v>
      </c>
      <c r="LO41" t="n">
        <v>1</v>
      </c>
      <c r="LP41" t="n">
        <v>0</v>
      </c>
      <c r="LQ41" t="n">
        <v>0</v>
      </c>
      <c r="LR41" t="n">
        <v/>
      </c>
      <c r="LS41" t="n">
        <v>30</v>
      </c>
      <c r="LT41" t="n">
        <v>0</v>
      </c>
      <c r="LU41" t="n">
        <v>0</v>
      </c>
      <c r="LV41" t="n">
        <v>30</v>
      </c>
      <c r="LW41" t="n">
        <v>0</v>
      </c>
      <c r="LX41" t="n">
        <v>0</v>
      </c>
      <c r="LY41" t="n">
        <v>20</v>
      </c>
      <c r="LZ41" t="n">
        <v>0</v>
      </c>
      <c r="MA41" t="n">
        <v>0</v>
      </c>
      <c r="MB41" t="inlineStr">
        <is>
          <t>Tidak</t>
        </is>
      </c>
      <c r="MC41" t="n">
        <v>0</v>
      </c>
      <c r="MD41" t="n">
        <v>0</v>
      </c>
      <c r="ME41" t="n">
        <v>100</v>
      </c>
      <c r="MF41" t="n">
        <v>80</v>
      </c>
      <c r="MG41" t="n">
        <v>0</v>
      </c>
      <c r="MH41" t="n">
        <v>0</v>
      </c>
      <c r="MI41" t="n">
        <v/>
      </c>
      <c r="MJ41" t="n">
        <v/>
      </c>
      <c r="MK41" t="n">
        <v/>
      </c>
      <c r="ML41" t="n">
        <v/>
      </c>
      <c r="MM41" t="n">
        <v/>
      </c>
      <c r="MN41" t="n">
        <v/>
      </c>
      <c r="MO41" t="n">
        <v/>
      </c>
      <c r="MP41" t="n">
        <v/>
      </c>
      <c r="MQ41" t="n">
        <v/>
      </c>
      <c r="MR41" t="inlineStr">
        <is>
          <t>Tidak ada waktu yang dihemat</t>
        </is>
      </c>
      <c r="MS41" t="n">
        <v/>
      </c>
      <c r="MT41" t="inlineStr">
        <is>
          <t>Tidak ada waktu yang dihemat</t>
        </is>
      </c>
      <c r="MU41" t="inlineStr">
        <is>
          <t>Tidak</t>
        </is>
      </c>
      <c r="MV41" t="n">
        <v/>
      </c>
      <c r="MW41" t="n">
        <v/>
      </c>
      <c r="MX41" t="n">
        <v/>
      </c>
      <c r="MY41" t="n">
        <v/>
      </c>
      <c r="MZ41" t="n">
        <v/>
      </c>
      <c r="NA41" t="n">
        <v/>
      </c>
      <c r="NB41" t="n">
        <v/>
      </c>
      <c r="NC41" t="n">
        <v/>
      </c>
      <c r="ND41" t="n">
        <v/>
      </c>
      <c r="NE41" t="n">
        <v/>
      </c>
      <c r="NF41" t="n">
        <v/>
      </c>
      <c r="NG41" t="n">
        <v/>
      </c>
      <c r="NH41" t="n">
        <v/>
      </c>
      <c r="NI41" t="n">
        <v/>
      </c>
      <c r="NJ41" t="n">
        <v/>
      </c>
      <c r="NK41" t="n">
        <v/>
      </c>
      <c r="NL41" t="inlineStr">
        <is>
          <t>Ya</t>
        </is>
      </c>
      <c r="NM41" t="inlineStr">
        <is>
          <t>Kombinasi kredit/pinjaman dan dana hibah</t>
        </is>
      </c>
      <c r="NN41" t="inlineStr">
        <is>
          <t>1-1.000.000</t>
        </is>
      </c>
      <c r="NO41" t="inlineStr">
        <is>
          <t>Yayasan Rumah Energi atau BIRU</t>
        </is>
      </c>
      <c r="NP41" t="n">
        <v/>
      </c>
      <c r="NQ41" t="inlineStr">
        <is>
          <t>Koperasi</t>
        </is>
      </c>
      <c r="NR41" t="n">
        <v/>
      </c>
      <c r="NS41" t="n">
        <v>60</v>
      </c>
      <c r="NT41" t="inlineStr">
        <is>
          <t>Anggota keluarga - Laki-laki dewasa</t>
        </is>
      </c>
      <c r="NU41" t="n">
        <v/>
      </c>
      <c r="NV41" t="n">
        <v/>
      </c>
      <c r="NW41" t="n">
        <v/>
      </c>
      <c r="NX41" t="inlineStr">
        <is>
          <t>Sama saja</t>
        </is>
      </c>
      <c r="NY41" t="n">
        <v>30</v>
      </c>
      <c r="NZ41" t="n">
        <v>0</v>
      </c>
      <c r="OA41" t="n">
        <v>0</v>
      </c>
      <c r="OB41" t="n">
        <v>30</v>
      </c>
      <c r="OC41" t="n">
        <v>0</v>
      </c>
      <c r="OD41" t="n">
        <v>0</v>
      </c>
      <c r="OE41" t="inlineStr">
        <is>
          <t>Tidak ada perubahan</t>
        </is>
      </c>
      <c r="OF41" t="inlineStr">
        <is>
          <t>Sama saja (tidak ada perbedaan waktu memasak MAUPUN rasa/bau makanan bila dibandingkan penggunaan sebelumnya)</t>
        </is>
      </c>
      <c r="OG41" t="inlineStr">
        <is>
          <t>Ya</t>
        </is>
      </c>
      <c r="OH41" t="n">
        <v>0</v>
      </c>
      <c r="OI41" t="n">
        <v>2</v>
      </c>
      <c r="OJ41" t="n">
        <v>0</v>
      </c>
      <c r="OK41" t="n">
        <v>0</v>
      </c>
      <c r="OL41" t="n">
        <v>0</v>
      </c>
      <c r="OM41" t="n">
        <v>0</v>
      </c>
      <c r="ON41" t="n">
        <v>0</v>
      </c>
      <c r="OO41" t="n">
        <v>0</v>
      </c>
      <c r="OP41" t="inlineStr">
        <is>
          <t>Sapi perah</t>
        </is>
      </c>
      <c r="OQ41" t="n">
        <v>0</v>
      </c>
      <c r="OR41" t="n">
        <v>1</v>
      </c>
      <c r="OS41" t="n">
        <v>0</v>
      </c>
      <c r="OT41" t="n">
        <v>0</v>
      </c>
      <c r="OU41" t="n">
        <v>0</v>
      </c>
      <c r="OV41" t="n">
        <v>0</v>
      </c>
      <c r="OW41" t="n">
        <v>0</v>
      </c>
      <c r="OX41" t="n">
        <v>0</v>
      </c>
      <c r="OY41" t="n">
        <v>0</v>
      </c>
      <c r="OZ41" t="inlineStr">
        <is>
          <t>Sapi perah</t>
        </is>
      </c>
      <c r="PA41" t="n">
        <v>0</v>
      </c>
      <c r="PB41" t="n">
        <v>1</v>
      </c>
      <c r="PC41" t="n">
        <v>0</v>
      </c>
      <c r="PD41" t="n">
        <v>0</v>
      </c>
      <c r="PE41" t="n">
        <v>0</v>
      </c>
      <c r="PF41" t="n">
        <v>0</v>
      </c>
      <c r="PG41" t="n">
        <v>0</v>
      </c>
      <c r="PH41" t="n">
        <v>0</v>
      </c>
      <c r="PI41" t="n">
        <v>0</v>
      </c>
      <c r="PJ41" t="inlineStr">
        <is>
          <t>Tidak ada</t>
        </is>
      </c>
      <c r="PK41" t="n">
        <v>0</v>
      </c>
      <c r="PL41" t="n">
        <v>0</v>
      </c>
      <c r="PM41" t="n">
        <v>0</v>
      </c>
      <c r="PN41" t="n">
        <v>0</v>
      </c>
      <c r="PO41" t="n">
        <v>0</v>
      </c>
      <c r="PP41" t="n">
        <v>0</v>
      </c>
      <c r="PQ41" t="n">
        <v>0</v>
      </c>
      <c r="PR41" t="n">
        <v>0</v>
      </c>
      <c r="PS41" t="n">
        <v>1</v>
      </c>
      <c r="PT41" t="n">
        <v/>
      </c>
      <c r="PU41" t="n">
        <v/>
      </c>
      <c r="PV41" t="n">
        <v/>
      </c>
      <c r="PW41" t="n">
        <v/>
      </c>
      <c r="PX41" t="n">
        <v/>
      </c>
      <c r="PY41" t="n">
        <v/>
      </c>
      <c r="PZ41" t="n">
        <v/>
      </c>
      <c r="QA41" t="n">
        <v/>
      </c>
      <c r="QB41" t="n">
        <v/>
      </c>
      <c r="QC41" t="n">
        <v/>
      </c>
      <c r="QD41" t="n">
        <v/>
      </c>
      <c r="QE41" t="inlineStr">
        <is>
          <t>2-Dibuang ke sungai</t>
        </is>
      </c>
      <c r="QF41" t="n">
        <v>0</v>
      </c>
      <c r="QG41" t="n">
        <v>0</v>
      </c>
      <c r="QH41" t="n">
        <v>0</v>
      </c>
      <c r="QI41" t="n">
        <v>0</v>
      </c>
      <c r="QJ41" t="n">
        <v>0</v>
      </c>
      <c r="QK41" t="n">
        <v>0</v>
      </c>
      <c r="QL41" t="n">
        <v>1</v>
      </c>
      <c r="QM41" t="n">
        <v>0</v>
      </c>
      <c r="QN41" t="n">
        <v>0</v>
      </c>
      <c r="QO41" t="n">
        <v/>
      </c>
      <c r="QP41" t="n">
        <v/>
      </c>
      <c r="QQ41" t="n">
        <v/>
      </c>
      <c r="QR41" t="n">
        <v/>
      </c>
      <c r="QS41" t="n">
        <v/>
      </c>
      <c r="QT41" t="n">
        <v/>
      </c>
      <c r="QU41" t="n">
        <v/>
      </c>
      <c r="QV41" t="n">
        <v/>
      </c>
      <c r="QW41" t="n">
        <v/>
      </c>
      <c r="QX41" t="n">
        <v/>
      </c>
      <c r="QY41" t="n">
        <v/>
      </c>
      <c r="QZ41" t="n">
        <v/>
      </c>
      <c r="RA41" t="n">
        <v/>
      </c>
      <c r="RB41" t="n">
        <v/>
      </c>
      <c r="RC41" t="n">
        <v/>
      </c>
      <c r="RD41" t="n">
        <v/>
      </c>
      <c r="RE41" t="n">
        <v/>
      </c>
      <c r="RF41" t="n">
        <v/>
      </c>
      <c r="RG41" t="n">
        <v/>
      </c>
      <c r="RH41" t="n">
        <v/>
      </c>
      <c r="RI41" t="n">
        <v/>
      </c>
      <c r="RJ41" t="n">
        <v/>
      </c>
      <c r="RK41" t="n">
        <v/>
      </c>
      <c r="RL41" t="n">
        <v/>
      </c>
      <c r="RM41" t="n">
        <v/>
      </c>
      <c r="RN41" t="n">
        <v/>
      </c>
      <c r="RO41" t="n">
        <v/>
      </c>
      <c r="RP41" t="n">
        <v/>
      </c>
      <c r="RQ41" t="n">
        <v/>
      </c>
      <c r="RR41" t="n">
        <v/>
      </c>
      <c r="RS41" t="n">
        <v/>
      </c>
      <c r="RT41" t="n">
        <v/>
      </c>
      <c r="RU41" t="n">
        <v/>
      </c>
      <c r="RV41" t="n">
        <v/>
      </c>
      <c r="RW41" t="n">
        <v/>
      </c>
      <c r="RX41" t="n">
        <v/>
      </c>
      <c r="RY41" t="n">
        <v/>
      </c>
      <c r="RZ41" t="n">
        <v/>
      </c>
      <c r="SA41" t="n">
        <v/>
      </c>
      <c r="SB41" t="n">
        <v/>
      </c>
      <c r="SC41" t="n">
        <v/>
      </c>
      <c r="SD41" t="n">
        <v/>
      </c>
      <c r="SE41" t="n">
        <v/>
      </c>
      <c r="SF41" t="n">
        <v/>
      </c>
      <c r="SG41" t="n">
        <v/>
      </c>
      <c r="SH41" t="n">
        <v/>
      </c>
      <c r="SI41" t="n">
        <v/>
      </c>
      <c r="SJ41" t="n">
        <v/>
      </c>
      <c r="SK41" t="n">
        <v/>
      </c>
      <c r="SL41" t="n">
        <v/>
      </c>
      <c r="SM41" t="n">
        <v/>
      </c>
      <c r="SN41" t="n">
        <v/>
      </c>
      <c r="SO41" t="n">
        <v/>
      </c>
      <c r="SP41" t="n">
        <v/>
      </c>
      <c r="SQ41" t="n">
        <v/>
      </c>
      <c r="SR41" t="n">
        <v/>
      </c>
      <c r="SS41" t="n">
        <v/>
      </c>
      <c r="ST41" t="n">
        <v/>
      </c>
      <c r="SU41" t="n">
        <v/>
      </c>
      <c r="SV41" t="n">
        <v/>
      </c>
      <c r="SW41" t="n">
        <v/>
      </c>
      <c r="SX41" t="n">
        <v/>
      </c>
      <c r="SY41" t="n">
        <v/>
      </c>
      <c r="SZ41" t="n">
        <v>2</v>
      </c>
      <c r="TA41" t="n">
        <v/>
      </c>
      <c r="TB41" t="n">
        <v/>
      </c>
      <c r="TC41" t="n">
        <v/>
      </c>
      <c r="TD41" t="n">
        <v/>
      </c>
      <c r="TE41" t="n">
        <v/>
      </c>
      <c r="TF41" t="n">
        <v/>
      </c>
      <c r="TG41" t="n">
        <v/>
      </c>
      <c r="TH41" t="n">
        <v/>
      </c>
      <c r="TI41" t="n">
        <v/>
      </c>
      <c r="TJ41" t="n">
        <v/>
      </c>
      <c r="TK41" t="n">
        <v/>
      </c>
      <c r="TL41" t="n">
        <v/>
      </c>
      <c r="TM41" t="n">
        <v/>
      </c>
      <c r="TN41" t="n">
        <v/>
      </c>
      <c r="TO41" t="n">
        <v/>
      </c>
      <c r="TP41" t="n">
        <v/>
      </c>
      <c r="TQ41" t="n">
        <v/>
      </c>
      <c r="TR41" t="n">
        <v/>
      </c>
      <c r="TS41" t="n">
        <v/>
      </c>
      <c r="TT41" t="n">
        <v/>
      </c>
      <c r="TU41" t="n">
        <v/>
      </c>
      <c r="TV41" t="n">
        <v/>
      </c>
      <c r="TW41" t="n">
        <v/>
      </c>
      <c r="TX41" t="n">
        <v/>
      </c>
      <c r="TY41" t="n">
        <v/>
      </c>
      <c r="TZ41" t="n">
        <v/>
      </c>
      <c r="UA41" t="n">
        <v/>
      </c>
      <c r="UB41" t="n">
        <v/>
      </c>
      <c r="UC41" t="n">
        <v/>
      </c>
      <c r="UD41" t="n">
        <v/>
      </c>
      <c r="UE41" t="n">
        <v/>
      </c>
      <c r="UF41" t="n">
        <v/>
      </c>
      <c r="UG41" t="n">
        <v/>
      </c>
      <c r="UH41" t="n">
        <v/>
      </c>
      <c r="UI41" t="n">
        <v/>
      </c>
      <c r="UJ41" t="n">
        <v/>
      </c>
      <c r="UK41" t="n">
        <v/>
      </c>
      <c r="UL41" t="n">
        <v/>
      </c>
      <c r="UM41" t="n">
        <v/>
      </c>
      <c r="UN41" t="n">
        <v/>
      </c>
      <c r="UO41" t="n">
        <v/>
      </c>
      <c r="UP41" t="n">
        <v/>
      </c>
      <c r="UQ41" t="n">
        <v/>
      </c>
      <c r="UR41" t="n">
        <v/>
      </c>
      <c r="US41" t="n">
        <v/>
      </c>
      <c r="UT41" t="n">
        <v/>
      </c>
      <c r="UU41" t="n">
        <v/>
      </c>
      <c r="UV41" t="inlineStr">
        <is>
          <t>Pemberian pakan di kandang</t>
        </is>
      </c>
      <c r="UW41" t="n">
        <v/>
      </c>
      <c r="UX41" t="n">
        <v/>
      </c>
      <c r="UY41" t="n">
        <v/>
      </c>
      <c r="UZ41" t="n">
        <v/>
      </c>
      <c r="VA41" t="n">
        <v/>
      </c>
      <c r="VB41" t="n">
        <v/>
      </c>
      <c r="VC41" t="n">
        <v/>
      </c>
      <c r="VD41" t="inlineStr">
        <is>
          <t>Sangat jarang (&gt;1 bulan sekali)</t>
        </is>
      </c>
      <c r="VE41" t="n">
        <v/>
      </c>
      <c r="VF41" t="n">
        <v/>
      </c>
      <c r="VG41" t="n">
        <v/>
      </c>
      <c r="VH41" t="n">
        <v/>
      </c>
      <c r="VI41" t="n">
        <v/>
      </c>
      <c r="VJ41" t="n">
        <v/>
      </c>
      <c r="VK41" t="n">
        <v/>
      </c>
      <c r="VL41" t="inlineStr">
        <is>
          <t>Sangat sering (&gt;1 kali sehari)</t>
        </is>
      </c>
      <c r="VM41" t="n">
        <v/>
      </c>
      <c r="VN41" t="n">
        <v/>
      </c>
      <c r="VO41" t="n">
        <v/>
      </c>
      <c r="VP41" t="n">
        <v/>
      </c>
      <c r="VQ41" t="n">
        <v/>
      </c>
      <c r="VR41" t="n">
        <v/>
      </c>
      <c r="VS41" t="n">
        <v/>
      </c>
      <c r="VT41" t="n">
        <v/>
      </c>
      <c r="VU41" t="n">
        <v/>
      </c>
      <c r="VV41" t="n">
        <v/>
      </c>
      <c r="VW41" t="n">
        <v/>
      </c>
      <c r="VX41" t="n">
        <v/>
      </c>
      <c r="VY41" t="n">
        <v/>
      </c>
      <c r="VZ41" t="n">
        <v/>
      </c>
      <c r="WA41" t="n">
        <v/>
      </c>
      <c r="WB41" t="n">
        <v/>
      </c>
      <c r="WC41" t="n">
        <v/>
      </c>
      <c r="WD41" t="n">
        <v/>
      </c>
      <c r="WE41" t="n">
        <v/>
      </c>
      <c r="WF41" t="inlineStr">
        <is>
          <t>6-Digester biogas</t>
        </is>
      </c>
      <c r="WG41" t="n">
        <v>0</v>
      </c>
      <c r="WH41" t="n">
        <v>0</v>
      </c>
      <c r="WI41" t="n">
        <v>0</v>
      </c>
      <c r="WJ41" t="n">
        <v>0</v>
      </c>
      <c r="WK41" t="n">
        <v>0</v>
      </c>
      <c r="WL41" t="n">
        <v>0</v>
      </c>
      <c r="WM41" t="n">
        <v>0</v>
      </c>
      <c r="WN41" t="n">
        <v>0</v>
      </c>
      <c r="WO41" t="n">
        <v>0</v>
      </c>
      <c r="WP41" t="n">
        <v>1</v>
      </c>
      <c r="WQ41" t="n">
        <v>0</v>
      </c>
      <c r="WR41" t="n">
        <v>0</v>
      </c>
      <c r="WS41" t="n">
        <v/>
      </c>
      <c r="WT41" t="n">
        <v/>
      </c>
      <c r="WU41" t="n">
        <v/>
      </c>
      <c r="WV41" t="n">
        <v/>
      </c>
      <c r="WW41" t="n">
        <v/>
      </c>
      <c r="WX41" t="n">
        <v/>
      </c>
      <c r="WY41" t="n">
        <v/>
      </c>
      <c r="WZ41" t="n">
        <v/>
      </c>
      <c r="XA41" t="n">
        <v/>
      </c>
      <c r="XB41" t="n">
        <v/>
      </c>
      <c r="XC41" t="n">
        <v/>
      </c>
      <c r="XD41" t="n">
        <v/>
      </c>
      <c r="XE41" t="n">
        <v/>
      </c>
      <c r="XF41" t="n">
        <v/>
      </c>
      <c r="XG41" t="n">
        <v/>
      </c>
      <c r="XH41" t="n">
        <v/>
      </c>
      <c r="XI41" t="n">
        <v/>
      </c>
      <c r="XJ41" t="n">
        <v/>
      </c>
      <c r="XK41" t="n">
        <v/>
      </c>
      <c r="XL41" t="n">
        <v/>
      </c>
      <c r="XM41" t="n">
        <v/>
      </c>
      <c r="XN41" t="n">
        <v/>
      </c>
      <c r="XO41" t="n">
        <v/>
      </c>
      <c r="XP41" t="n">
        <v/>
      </c>
      <c r="XQ41" t="n">
        <v/>
      </c>
      <c r="XR41" t="n">
        <v/>
      </c>
      <c r="XS41" t="n">
        <v/>
      </c>
      <c r="XT41" t="n">
        <v/>
      </c>
      <c r="XU41" t="n">
        <v/>
      </c>
      <c r="XV41" t="n">
        <v/>
      </c>
      <c r="XW41" t="n">
        <v/>
      </c>
      <c r="XX41" t="n">
        <v/>
      </c>
      <c r="XY41" t="n">
        <v/>
      </c>
      <c r="XZ41" t="n">
        <v/>
      </c>
      <c r="YA41" t="n">
        <v/>
      </c>
      <c r="YB41" t="n">
        <v/>
      </c>
      <c r="YC41" t="n">
        <v/>
      </c>
      <c r="YD41" t="n">
        <v/>
      </c>
      <c r="YE41" t="n">
        <v/>
      </c>
      <c r="YF41" t="n">
        <v/>
      </c>
      <c r="YG41" t="n">
        <v/>
      </c>
      <c r="YH41" t="n">
        <v/>
      </c>
      <c r="YI41" t="n">
        <v/>
      </c>
      <c r="YJ41" t="n">
        <v/>
      </c>
      <c r="YK41" t="n">
        <v/>
      </c>
      <c r="YL41" t="n">
        <v/>
      </c>
      <c r="YM41" t="n">
        <v/>
      </c>
      <c r="YN41" t="n">
        <v/>
      </c>
      <c r="YO41" t="n">
        <v/>
      </c>
      <c r="YP41" t="n">
        <v/>
      </c>
      <c r="YQ41" t="n">
        <v/>
      </c>
      <c r="YR41" t="n">
        <v/>
      </c>
      <c r="YS41" t="n">
        <v/>
      </c>
      <c r="YT41" t="n">
        <v/>
      </c>
      <c r="YU41" t="n">
        <v/>
      </c>
      <c r="YV41" t="n">
        <v/>
      </c>
      <c r="YW41" t="n">
        <v/>
      </c>
      <c r="YX41" t="n">
        <v/>
      </c>
      <c r="YY41" t="n">
        <v/>
      </c>
      <c r="YZ41" t="n">
        <v/>
      </c>
      <c r="ZA41" t="n">
        <v/>
      </c>
      <c r="ZB41" t="n">
        <v/>
      </c>
      <c r="ZC41" t="n">
        <v/>
      </c>
      <c r="ZD41" t="n">
        <v/>
      </c>
      <c r="ZE41" t="n">
        <v/>
      </c>
      <c r="ZF41" t="n">
        <v/>
      </c>
      <c r="ZG41" t="n">
        <v/>
      </c>
      <c r="ZH41" t="n">
        <v/>
      </c>
      <c r="ZI41" t="n">
        <v/>
      </c>
      <c r="ZJ41" t="n">
        <v/>
      </c>
      <c r="ZK41" t="n">
        <v/>
      </c>
      <c r="ZL41" t="n">
        <v/>
      </c>
      <c r="ZM41" t="n">
        <v/>
      </c>
      <c r="ZN41" t="n">
        <v/>
      </c>
      <c r="ZO41" t="n">
        <v>100</v>
      </c>
      <c r="ZP41" t="n">
        <v/>
      </c>
      <c r="ZQ41" t="n">
        <v/>
      </c>
      <c r="ZR41" t="n">
        <v/>
      </c>
      <c r="ZS41" t="n">
        <v/>
      </c>
      <c r="ZT41" t="n">
        <v/>
      </c>
      <c r="ZU41" t="n">
        <v/>
      </c>
      <c r="ZV41" t="n">
        <v/>
      </c>
      <c r="ZW41" t="n">
        <v>2</v>
      </c>
      <c r="ZX41" t="n">
        <v/>
      </c>
      <c r="ZY41" t="n">
        <v/>
      </c>
      <c r="ZZ41" t="n">
        <v/>
      </c>
      <c r="AAA41" t="n">
        <v/>
      </c>
      <c r="AAB41" t="n">
        <v/>
      </c>
      <c r="AAC41" t="n">
        <v/>
      </c>
      <c r="AAD41" t="n">
        <v/>
      </c>
      <c r="AAE41" t="inlineStr">
        <is>
          <t>Pakan segar (misal: rumput)</t>
        </is>
      </c>
      <c r="AAF41" t="n">
        <v/>
      </c>
      <c r="AAG41" t="n">
        <v/>
      </c>
      <c r="AAH41" t="n">
        <v/>
      </c>
      <c r="AAI41" t="n">
        <v/>
      </c>
      <c r="AAJ41" t="n">
        <v/>
      </c>
      <c r="AAK41" t="n">
        <v/>
      </c>
      <c r="AAL41" t="inlineStr">
        <is>
          <t>Tidak</t>
        </is>
      </c>
      <c r="AAM41" t="n">
        <v/>
      </c>
      <c r="AAN41" t="n">
        <v/>
      </c>
      <c r="AAO41" t="n">
        <v/>
      </c>
      <c r="AAP41" t="n">
        <v/>
      </c>
      <c r="AAQ41" t="n">
        <v/>
      </c>
      <c r="AAR41" t="inlineStr">
        <is>
          <t>Ya</t>
        </is>
      </c>
      <c r="AAS41" t="inlineStr">
        <is>
          <t>Mengetahui</t>
        </is>
      </c>
      <c r="AAT41" t="inlineStr">
        <is>
          <t>Dibuang ke selokan</t>
        </is>
      </c>
      <c r="AAU41" t="n">
        <v>0</v>
      </c>
      <c r="AAV41" t="n">
        <v>0</v>
      </c>
      <c r="AAW41" t="n">
        <v>0</v>
      </c>
      <c r="AAX41" t="n">
        <v>0</v>
      </c>
      <c r="AAY41" t="n">
        <v>0</v>
      </c>
      <c r="AAZ41" t="n">
        <v>0</v>
      </c>
      <c r="ABA41" t="n">
        <v>1</v>
      </c>
      <c r="ABB41" t="n">
        <v/>
      </c>
      <c r="ABC41" t="n">
        <v/>
      </c>
      <c r="ABD41" t="n">
        <v/>
      </c>
      <c r="ABE41" t="n">
        <v/>
      </c>
      <c r="ABF41" t="n">
        <v/>
      </c>
      <c r="ABG41" t="n">
        <v/>
      </c>
      <c r="ABH41" t="n">
        <v/>
      </c>
      <c r="ABI41" t="n">
        <v/>
      </c>
      <c r="ABJ41" t="n">
        <v/>
      </c>
      <c r="ABK41" t="n">
        <v/>
      </c>
      <c r="ABL41" t="n">
        <v/>
      </c>
      <c r="ABM41" t="n">
        <v/>
      </c>
      <c r="ABN41" t="n">
        <v/>
      </c>
      <c r="ABO41" t="n">
        <v/>
      </c>
      <c r="ABP41" t="n">
        <v/>
      </c>
      <c r="ABQ41" t="n">
        <v/>
      </c>
      <c r="ABR41" t="n">
        <v/>
      </c>
      <c r="ABS41" t="n">
        <v/>
      </c>
      <c r="ABT41" t="n">
        <v/>
      </c>
      <c r="ABU41" t="n">
        <v/>
      </c>
      <c r="ABV41" t="n">
        <v/>
      </c>
      <c r="ABW41" t="n">
        <v/>
      </c>
      <c r="ABX41" t="n">
        <v/>
      </c>
      <c r="ABY41" t="n">
        <v/>
      </c>
      <c r="ABZ41" t="n">
        <v/>
      </c>
      <c r="ACA41" t="n">
        <v/>
      </c>
      <c r="ACB41" t="n">
        <v/>
      </c>
      <c r="ACC41" t="n">
        <v/>
      </c>
      <c r="ACD41" t="n">
        <v/>
      </c>
      <c r="ACE41" t="n">
        <v/>
      </c>
      <c r="ACF41" t="n">
        <v/>
      </c>
      <c r="ACG41" t="n">
        <v/>
      </c>
      <c r="ACH41" t="n">
        <v/>
      </c>
      <c r="ACI41" t="n">
        <v/>
      </c>
      <c r="ACJ41" t="n">
        <v/>
      </c>
      <c r="ACK41" t="inlineStr">
        <is>
          <t>Tidak memiliki tempat untuk menyimpan</t>
        </is>
      </c>
      <c r="ACL41" t="n">
        <v>0</v>
      </c>
      <c r="ACM41" t="n">
        <v>1</v>
      </c>
      <c r="ACN41" t="n">
        <v>0</v>
      </c>
      <c r="ACO41" t="n">
        <v>0</v>
      </c>
      <c r="ACP41" t="n">
        <v>0</v>
      </c>
      <c r="ACQ41" t="n">
        <v>0</v>
      </c>
      <c r="ACR41" t="n">
        <v>0</v>
      </c>
      <c r="ACS41" t="n">
        <v/>
      </c>
      <c r="ACT41" t="inlineStr">
        <is>
          <t>Tidak</t>
        </is>
      </c>
      <c r="ACU41" t="inlineStr">
        <is>
          <t>Manfaat besar dan membantu kehidupan sehari-hari</t>
        </is>
      </c>
      <c r="ACV41" t="inlineStr">
        <is>
          <t>Sama saja</t>
        </is>
      </c>
      <c r="ACW41" t="inlineStr">
        <is>
          <t>Tidak dapat menghemat uang dan/atau menambah pendapatan</t>
        </is>
      </c>
      <c r="ACX41" t="inlineStr">
        <is>
          <t>Netral/tidak tahu</t>
        </is>
      </c>
      <c r="ACY41" t="inlineStr">
        <is>
          <t>Anggota keluarga - Laki-laki dewasa Anggota keluarga - Perempuan dewasa</t>
        </is>
      </c>
      <c r="ACZ41" t="n">
        <v>1</v>
      </c>
      <c r="ADA41" t="n">
        <v>1</v>
      </c>
      <c r="ADB41" t="n">
        <v>0</v>
      </c>
      <c r="ADC41" t="n">
        <v>0</v>
      </c>
      <c r="ADD41" t="inlineStr">
        <is>
          <t>Puas</t>
        </is>
      </c>
      <c r="ADE41" t="inlineStr">
        <is>
          <t>Puas</t>
        </is>
      </c>
      <c r="ADF41" t="inlineStr">
        <is>
          <t>Puas</t>
        </is>
      </c>
      <c r="ADG41" t="inlineStr">
        <is>
          <t>Cukup puas</t>
        </is>
      </c>
      <c r="ADH41" t="inlineStr">
        <is>
          <t>Tidak</t>
        </is>
      </c>
      <c r="ADI41" t="n">
        <v/>
      </c>
      <c r="ADJ41" t="inlineStr">
        <is>
          <t>Cukup puas</t>
        </is>
      </c>
      <c r="ADK41" t="n">
        <v/>
      </c>
      <c r="ADL41" t="n">
        <v/>
      </c>
      <c r="ADM41" t="n">
        <v/>
      </c>
      <c r="ADN41" t="n">
        <v/>
      </c>
      <c r="ADO41" t="n">
        <v/>
      </c>
      <c r="ADP41" t="n">
        <v/>
      </c>
      <c r="ADQ41" t="n">
        <v/>
      </c>
      <c r="ADR41" t="n">
        <v/>
      </c>
      <c r="ADS41" t="n">
        <v/>
      </c>
      <c r="ADT41" t="n">
        <v/>
      </c>
      <c r="ADU41" t="inlineStr">
        <is>
          <t>Dibiarkan saja</t>
        </is>
      </c>
      <c r="ADV41" t="n">
        <v>0</v>
      </c>
      <c r="ADW41" t="n">
        <v>0</v>
      </c>
      <c r="ADX41" t="n">
        <v>0</v>
      </c>
      <c r="ADY41" t="n">
        <v>0</v>
      </c>
      <c r="ADZ41" t="n">
        <v>0</v>
      </c>
      <c r="AEA41" t="n">
        <v>0</v>
      </c>
      <c r="AEB41" t="n">
        <v>1</v>
      </c>
      <c r="AEC41" t="n">
        <v>0</v>
      </c>
      <c r="AED41" t="n">
        <v/>
      </c>
      <c r="AEE41" t="inlineStr">
        <is>
          <t>Lainnya</t>
        </is>
      </c>
      <c r="AEF41" t="inlineStr">
        <is>
          <t>Laporan kepada ketua kelompok</t>
        </is>
      </c>
      <c r="AEG41" t="inlineStr">
        <is>
          <t>Lainnya</t>
        </is>
      </c>
      <c r="AEH41" t="inlineStr">
        <is>
          <t>Meminta bantuan kepada ketua kelompok</t>
        </is>
      </c>
      <c r="AEI41" t="inlineStr">
        <is>
          <t>Tidak</t>
        </is>
      </c>
      <c r="AEJ41" t="inlineStr">
        <is>
          <t>Kadang-kadang</t>
        </is>
      </c>
      <c r="AEK41" t="inlineStr">
        <is>
          <t>Pasokan energi yang andal Lebih aman Dapat dibayar melalui skema kredit Mendapatkan subsidi</t>
        </is>
      </c>
      <c r="AEL41" t="n">
        <v>0</v>
      </c>
      <c r="AEM41" t="n">
        <v>0</v>
      </c>
      <c r="AEN41" t="n">
        <v>1</v>
      </c>
      <c r="AEO41" t="n">
        <v>0</v>
      </c>
      <c r="AEP41" t="n">
        <v>1</v>
      </c>
      <c r="AEQ41" t="n">
        <v>0</v>
      </c>
      <c r="AER41" t="n">
        <v>0</v>
      </c>
      <c r="AES41" t="n">
        <v>0</v>
      </c>
      <c r="AET41" t="n">
        <v>0</v>
      </c>
      <c r="AEU41" t="n">
        <v>1</v>
      </c>
      <c r="AEV41" t="n">
        <v>1</v>
      </c>
      <c r="AEW41" t="n">
        <v>0</v>
      </c>
      <c r="AEX41" t="n">
        <v/>
      </c>
      <c r="AEY41" t="inlineStr">
        <is>
          <t>Memasak lebih aman</t>
        </is>
      </c>
      <c r="AEZ41" t="n">
        <v/>
      </c>
      <c r="AFA41" t="inlineStr">
        <is>
          <t>Koperasi</t>
        </is>
      </c>
      <c r="AFB41" t="n">
        <v/>
      </c>
      <c r="AFC41" t="inlineStr">
        <is>
          <t>Tati Binti Darta Cilumber-Digester 2026-02-04-11_45_15.jpeg</t>
        </is>
      </c>
      <c r="AFD41" t="inlineStr">
        <is>
          <t>https://kf.kobotoolbox.org/api/v2/assets/avstPQqLr3Ab3ZdcVTXZ6f/data/685592520/attachments/attRFMhsitbAENbQCEMipWfq/</t>
        </is>
      </c>
      <c r="AFE41" t="inlineStr">
        <is>
          <t>Tati Binti Darta Cilumber-Konvensasi 2026-02-04-11_45_32.jpeg</t>
        </is>
      </c>
      <c r="AFF41" t="inlineStr">
        <is>
          <t>https://kf.kobotoolbox.org/api/v2/assets/avstPQqLr3Ab3ZdcVTXZ6f/data/685592520/attachments/attLuDMkRqZWQJB4TSJfbaqh/</t>
        </is>
      </c>
      <c r="AFG41" t="inlineStr">
        <is>
          <t>Aep</t>
        </is>
      </c>
      <c r="AFH41" t="n">
        <v/>
      </c>
      <c r="AFI41" t="n">
        <v/>
      </c>
    </row>
    <row r="42">
      <c r="A42" s="93" t="n">
        <v>46083</v>
      </c>
      <c r="B42" s="93" t="n">
        <v>46085</v>
      </c>
      <c r="C42" t="inlineStr">
        <is>
          <t>ano</t>
        </is>
      </c>
      <c r="D42" t="inlineStr">
        <is>
          <t>taufik hidayat</t>
        </is>
      </c>
      <c r="E42" t="n">
        <v>85624883855</v>
      </c>
      <c r="F42" t="inlineStr">
        <is>
          <t>-7.159697 107.576156 0 0</t>
        </is>
      </c>
      <c r="G42" t="n">
        <v>-7.159697</v>
      </c>
      <c r="H42" t="n">
        <v>107.576156</v>
      </c>
      <c r="I42" t="n">
        <v>0</v>
      </c>
      <c r="J42" t="n">
        <v>0</v>
      </c>
      <c r="K42" t="inlineStr">
        <is>
          <t>-7.159697, 107.576156</t>
        </is>
      </c>
      <c r="L42" t="inlineStr">
        <is>
          <t>-7.159699 107.57619 0 0</t>
        </is>
      </c>
      <c r="M42" t="n">
        <v>-7.159699</v>
      </c>
      <c r="N42" t="n">
        <v>107.57619</v>
      </c>
      <c r="O42" t="n">
        <v>0</v>
      </c>
      <c r="P42" t="n">
        <v>0</v>
      </c>
      <c r="Q42" t="inlineStr">
        <is>
          <t>-7.159699, 107.576190</t>
        </is>
      </c>
      <c r="R42" t="inlineStr">
        <is>
          <t>Jawa Barat</t>
        </is>
      </c>
      <c r="S42" t="n">
        <v>0</v>
      </c>
      <c r="T42" t="n">
        <v>0</v>
      </c>
      <c r="U42" t="n">
        <v>1</v>
      </c>
      <c r="V42" t="n">
        <v>0</v>
      </c>
      <c r="W42" t="n">
        <v>0</v>
      </c>
      <c r="X42" t="n">
        <v>0</v>
      </c>
      <c r="Y42" t="n">
        <v>0</v>
      </c>
      <c r="Z42" t="n">
        <v>0</v>
      </c>
      <c r="AA42" t="n">
        <v>0</v>
      </c>
      <c r="AB42" t="n">
        <v>0</v>
      </c>
      <c r="AC42" t="inlineStr">
        <is>
          <t>BANDUNG</t>
        </is>
      </c>
      <c r="AD42" t="inlineStr">
        <is>
          <t>PANGALENGAN</t>
        </is>
      </c>
      <c r="AE42" t="inlineStr">
        <is>
          <t>MARGA MULYA</t>
        </is>
      </c>
      <c r="AF42" t="inlineStr">
        <is>
          <t>PT. TIRTA PUTRA MANDIRI</t>
        </is>
      </c>
      <c r="AG42" t="inlineStr">
        <is>
          <t>PMP0109</t>
        </is>
      </c>
      <c r="AH42" t="n">
        <v>3</v>
      </c>
      <c r="AI42" t="inlineStr">
        <is>
          <t>VPA2</t>
        </is>
      </c>
      <c r="AJ42" t="inlineStr">
        <is>
          <t>Aktif</t>
        </is>
      </c>
      <c r="AK42" t="n">
        <v>35</v>
      </c>
      <c r="AL42" t="inlineStr">
        <is>
          <t>Laki-laki</t>
        </is>
      </c>
      <c r="AM42" t="inlineStr">
        <is>
          <t>Sudah menikah</t>
        </is>
      </c>
      <c r="AN42" t="inlineStr">
        <is>
          <t>SMA/Sederajat</t>
        </is>
      </c>
      <c r="AO42" t="inlineStr">
        <is>
          <t>Peternak</t>
        </is>
      </c>
      <c r="AP42" t="n">
        <v>0</v>
      </c>
      <c r="AQ42" t="n">
        <v>1</v>
      </c>
      <c r="AR42" t="n">
        <v>0</v>
      </c>
      <c r="AS42" t="n">
        <v>0</v>
      </c>
      <c r="AT42" t="n">
        <v>0</v>
      </c>
      <c r="AU42" t="n">
        <v>0</v>
      </c>
      <c r="AV42" t="n">
        <v>0</v>
      </c>
      <c r="AW42" t="n">
        <v>0</v>
      </c>
      <c r="AX42" t="n">
        <v/>
      </c>
      <c r="AY42" t="inlineStr">
        <is>
          <t>Tidak ada</t>
        </is>
      </c>
      <c r="AZ42" t="n">
        <v>0</v>
      </c>
      <c r="BA42" t="n">
        <v>0</v>
      </c>
      <c r="BB42" t="n">
        <v>0</v>
      </c>
      <c r="BC42" t="n">
        <v>0</v>
      </c>
      <c r="BD42" t="n">
        <v>0</v>
      </c>
      <c r="BE42" t="n">
        <v>0</v>
      </c>
      <c r="BF42" t="n">
        <v>0</v>
      </c>
      <c r="BG42" t="n">
        <v>1</v>
      </c>
      <c r="BH42" t="n">
        <v/>
      </c>
      <c r="BI42" t="inlineStr">
        <is>
          <t>Rp1.500.000 - Rp2.500.000</t>
        </is>
      </c>
      <c r="BJ42" t="n">
        <v>1</v>
      </c>
      <c r="BK42" t="n">
        <v>1</v>
      </c>
      <c r="BL42" t="n">
        <v>2</v>
      </c>
      <c r="BM42" t="n">
        <v>0</v>
      </c>
      <c r="BN42" t="inlineStr">
        <is>
          <t>Milik sendiri</t>
        </is>
      </c>
      <c r="BO42" t="inlineStr">
        <is>
          <t>Semi-permanen (semen dan kayu)</t>
        </is>
      </c>
      <c r="BP42" t="n">
        <v>0</v>
      </c>
      <c r="BQ42" t="n">
        <v>1</v>
      </c>
      <c r="BR42" t="n">
        <v>0</v>
      </c>
      <c r="BS42" t="n">
        <v>0</v>
      </c>
      <c r="BT42" t="n">
        <v>0</v>
      </c>
      <c r="BU42" t="n">
        <v/>
      </c>
      <c r="BV42" t="inlineStr">
        <is>
          <t>Keramik/ubin</t>
        </is>
      </c>
      <c r="BW42" t="n">
        <v>0</v>
      </c>
      <c r="BX42" t="n">
        <v>0</v>
      </c>
      <c r="BY42" t="n">
        <v>1</v>
      </c>
      <c r="BZ42" t="n">
        <v>0</v>
      </c>
      <c r="CA42" t="n">
        <v>0</v>
      </c>
      <c r="CB42" t="n">
        <v/>
      </c>
      <c r="CC42" t="inlineStr">
        <is>
          <t>Genting</t>
        </is>
      </c>
      <c r="CD42" t="n">
        <v>0</v>
      </c>
      <c r="CE42" t="n">
        <v>0</v>
      </c>
      <c r="CF42" t="n">
        <v>0</v>
      </c>
      <c r="CG42" t="n">
        <v>0</v>
      </c>
      <c r="CH42" t="n">
        <v>0</v>
      </c>
      <c r="CI42" t="n">
        <v>1</v>
      </c>
      <c r="CJ42" t="n">
        <v>0</v>
      </c>
      <c r="CK42" t="n">
        <v/>
      </c>
      <c r="CL42" t="inlineStr">
        <is>
          <t>Ya</t>
        </is>
      </c>
      <c r="CM42" t="n">
        <v>2023</v>
      </c>
      <c r="CN42" t="inlineStr">
        <is>
          <t>Fixed-Dome (Kubah Tetap)</t>
        </is>
      </c>
      <c r="CO42" t="inlineStr">
        <is>
          <t>4 m³ (2-3 ekor sapi, ±3 jam memasak/hari, ±30 kg slurry/hari)</t>
        </is>
      </c>
      <c r="CP42" t="inlineStr">
        <is>
          <t>Anggota keluarga - laki-laki Anggota keluarga - perempuan dewasa Koperasi</t>
        </is>
      </c>
      <c r="CQ42" t="n">
        <v>0</v>
      </c>
      <c r="CR42" t="n">
        <v>0</v>
      </c>
      <c r="CS42" t="n">
        <v>0</v>
      </c>
      <c r="CT42" t="n">
        <v>0</v>
      </c>
      <c r="CU42" t="n">
        <v>1</v>
      </c>
      <c r="CV42" t="n">
        <v>1</v>
      </c>
      <c r="CW42" t="n">
        <v>1</v>
      </c>
      <c r="CX42" t="n">
        <v>0</v>
      </c>
      <c r="CY42" t="inlineStr">
        <is>
          <t>Anggota keluarga - laki-laki</t>
        </is>
      </c>
      <c r="CZ42" t="n">
        <v>1</v>
      </c>
      <c r="DA42" t="n">
        <v>0</v>
      </c>
      <c r="DB42" t="n">
        <v>0</v>
      </c>
      <c r="DC42" t="n">
        <v/>
      </c>
      <c r="DD42" t="inlineStr">
        <is>
          <t>Anggota keluarga - laki-laki CPO atau pendamping</t>
        </is>
      </c>
      <c r="DE42" t="n">
        <v>1</v>
      </c>
      <c r="DF42" t="n">
        <v>0</v>
      </c>
      <c r="DG42" t="n">
        <v>1</v>
      </c>
      <c r="DH42" t="n">
        <v>0</v>
      </c>
      <c r="DI42" t="n">
        <v/>
      </c>
      <c r="DJ42" t="inlineStr">
        <is>
          <t>Anggota keluarga - laki-laki CPO atau pendamping</t>
        </is>
      </c>
      <c r="DK42" t="n">
        <v>1</v>
      </c>
      <c r="DL42" t="n">
        <v>0</v>
      </c>
      <c r="DM42" t="n">
        <v>1</v>
      </c>
      <c r="DN42" t="n">
        <v>0</v>
      </c>
      <c r="DO42" t="n">
        <v/>
      </c>
      <c r="DP42" t="inlineStr">
        <is>
          <t>Ya</t>
        </is>
      </c>
      <c r="DQ42" t="n">
        <v/>
      </c>
      <c r="DR42" t="n">
        <v/>
      </c>
      <c r="DS42" t="n">
        <v/>
      </c>
      <c r="DT42" t="n">
        <v/>
      </c>
      <c r="DU42" t="n">
        <v/>
      </c>
      <c r="DV42" t="n">
        <v/>
      </c>
      <c r="DW42" t="n">
        <v/>
      </c>
      <c r="DX42" t="n">
        <v/>
      </c>
      <c r="DY42" t="n">
        <v/>
      </c>
      <c r="DZ42" t="n">
        <v/>
      </c>
      <c r="EA42" t="n">
        <v/>
      </c>
      <c r="EB42" t="n">
        <v/>
      </c>
      <c r="EC42" t="n">
        <v/>
      </c>
      <c r="ED42" t="n">
        <v/>
      </c>
      <c r="EE42" t="n">
        <v/>
      </c>
      <c r="EF42" t="n">
        <v/>
      </c>
      <c r="EG42" t="n">
        <v/>
      </c>
      <c r="EH42" t="n">
        <v/>
      </c>
      <c r="EI42" t="inlineStr">
        <is>
          <t>Tidak ada masalah</t>
        </is>
      </c>
      <c r="EJ42" t="n">
        <v>0</v>
      </c>
      <c r="EK42" t="n">
        <v>0</v>
      </c>
      <c r="EL42" t="n">
        <v>0</v>
      </c>
      <c r="EM42" t="n">
        <v>1</v>
      </c>
      <c r="EN42" t="n">
        <v>0</v>
      </c>
      <c r="EO42" t="n">
        <v/>
      </c>
      <c r="EP42" t="inlineStr">
        <is>
          <t>Ya, cukup jelas dan mudah diikuti</t>
        </is>
      </c>
      <c r="EQ42" t="inlineStr">
        <is>
          <t>Pelatihan</t>
        </is>
      </c>
      <c r="ER42" t="inlineStr">
        <is>
          <t>CPO atau pendamping</t>
        </is>
      </c>
      <c r="ES42" t="n">
        <v>1</v>
      </c>
      <c r="ET42" t="n">
        <v>0</v>
      </c>
      <c r="EU42" t="n">
        <v>0</v>
      </c>
      <c r="EV42" t="n">
        <v>0</v>
      </c>
      <c r="EW42" t="n">
        <v/>
      </c>
      <c r="EX42" t="inlineStr">
        <is>
          <t>Anggota keluarga - Laki-laki</t>
        </is>
      </c>
      <c r="EY42" t="n">
        <v>1</v>
      </c>
      <c r="EZ42" t="n">
        <v>0</v>
      </c>
      <c r="FA42" t="n">
        <v>0</v>
      </c>
      <c r="FB42" t="n">
        <v/>
      </c>
      <c r="FC42" t="inlineStr">
        <is>
          <t>Jarang sekali</t>
        </is>
      </c>
      <c r="FD42" t="n">
        <v/>
      </c>
      <c r="FE42" t="inlineStr">
        <is>
          <t>Mengetahui</t>
        </is>
      </c>
      <c r="FF42" t="inlineStr">
        <is>
          <t>Cukup sering (2 minggu sekali)</t>
        </is>
      </c>
      <c r="FG42" t="inlineStr">
        <is>
          <t>Mengetahui</t>
        </is>
      </c>
      <c r="FH42" t="inlineStr">
        <is>
          <t>Cukup sering (2 minggu sekali)</t>
        </is>
      </c>
      <c r="FI42" t="inlineStr">
        <is>
          <t>Mengetahui</t>
        </is>
      </c>
      <c r="FJ42" t="inlineStr">
        <is>
          <t>Sering (setiap minggu)</t>
        </is>
      </c>
      <c r="FK42" t="inlineStr">
        <is>
          <t>Tidak mengetahui</t>
        </is>
      </c>
      <c r="FL42" t="inlineStr">
        <is>
          <t>Tidak pernah</t>
        </is>
      </c>
      <c r="FM42" t="inlineStr">
        <is>
          <t>Mengetahui</t>
        </is>
      </c>
      <c r="FN42" t="inlineStr">
        <is>
          <t>Sering (setiap minggu)</t>
        </is>
      </c>
      <c r="FO42" t="inlineStr">
        <is>
          <t>Mengetahui</t>
        </is>
      </c>
      <c r="FP42" t="inlineStr">
        <is>
          <t>Jarang (setiap bulan atau lebih)</t>
        </is>
      </c>
      <c r="FQ42" t="inlineStr">
        <is>
          <t>Mengetahui</t>
        </is>
      </c>
      <c r="FR42" t="inlineStr">
        <is>
          <t>Ya</t>
        </is>
      </c>
      <c r="FS42" t="inlineStr">
        <is>
          <t>Mengetahui</t>
        </is>
      </c>
      <c r="FT42" t="inlineStr">
        <is>
          <t>Ya, selalu</t>
        </is>
      </c>
      <c r="FU42" t="inlineStr">
        <is>
          <t>Laki-laki dewasa</t>
        </is>
      </c>
      <c r="FV42" t="n">
        <v>1</v>
      </c>
      <c r="FW42" t="n">
        <v>0</v>
      </c>
      <c r="FX42" t="n">
        <v>0</v>
      </c>
      <c r="FY42" t="n">
        <v>0</v>
      </c>
      <c r="FZ42" t="inlineStr">
        <is>
          <t>Memahami</t>
        </is>
      </c>
      <c r="GA42" t="inlineStr">
        <is>
          <t>Pelatihan</t>
        </is>
      </c>
      <c r="GB42" t="n">
        <v>0</v>
      </c>
      <c r="GC42" t="n">
        <v>1</v>
      </c>
      <c r="GD42" t="n">
        <v>0</v>
      </c>
      <c r="GE42" t="n">
        <v>0</v>
      </c>
      <c r="GF42" t="n">
        <v/>
      </c>
      <c r="GG42" t="inlineStr">
        <is>
          <t>Selalu</t>
        </is>
      </c>
      <c r="GH42" t="inlineStr">
        <is>
          <t>Tidak</t>
        </is>
      </c>
      <c r="GI42" t="n">
        <v/>
      </c>
      <c r="GJ42" t="n">
        <v/>
      </c>
      <c r="GK42" t="n">
        <v/>
      </c>
      <c r="GL42" t="n">
        <v/>
      </c>
      <c r="GM42" t="n">
        <v/>
      </c>
      <c r="GN42" t="n">
        <v/>
      </c>
      <c r="GO42" t="n">
        <v/>
      </c>
      <c r="GP42" t="inlineStr">
        <is>
          <t>Sebagian</t>
        </is>
      </c>
      <c r="GQ42" t="inlineStr">
        <is>
          <t>LPG</t>
        </is>
      </c>
      <c r="GR42" t="n">
        <v>1</v>
      </c>
      <c r="GS42" t="n">
        <v>0</v>
      </c>
      <c r="GT42" t="n">
        <v>0</v>
      </c>
      <c r="GU42" t="n">
        <v>0</v>
      </c>
      <c r="GV42" t="n">
        <v>0</v>
      </c>
      <c r="GW42" t="n">
        <v>0</v>
      </c>
      <c r="GX42" t="n">
        <v>0</v>
      </c>
      <c r="GY42" t="n">
        <v/>
      </c>
      <c r="GZ42" t="inlineStr">
        <is>
          <t>Ya</t>
        </is>
      </c>
      <c r="HA42" t="n">
        <v/>
      </c>
      <c r="HB42" t="n">
        <v/>
      </c>
      <c r="HC42" t="n">
        <v/>
      </c>
      <c r="HD42" t="n">
        <v/>
      </c>
      <c r="HE42" t="n">
        <v>9</v>
      </c>
      <c r="HF42" t="n">
        <v>75000</v>
      </c>
      <c r="HG42" t="n">
        <v>3</v>
      </c>
      <c r="HH42" t="n">
        <v>25000</v>
      </c>
      <c r="HI42" t="n">
        <v/>
      </c>
      <c r="HJ42" t="n">
        <v/>
      </c>
      <c r="HK42" t="n">
        <v/>
      </c>
      <c r="HL42" t="n">
        <v/>
      </c>
      <c r="HM42" t="n">
        <v/>
      </c>
      <c r="HN42" t="n">
        <v/>
      </c>
      <c r="HO42" t="n">
        <v/>
      </c>
      <c r="HP42" t="n">
        <v/>
      </c>
      <c r="HQ42" t="n">
        <v/>
      </c>
      <c r="HR42" t="n">
        <v/>
      </c>
      <c r="HS42" t="n">
        <v/>
      </c>
      <c r="HT42" t="n">
        <v/>
      </c>
      <c r="HU42" t="n">
        <v/>
      </c>
      <c r="HV42" t="n">
        <v/>
      </c>
      <c r="HW42" t="n">
        <v/>
      </c>
      <c r="HX42" t="n">
        <v/>
      </c>
      <c r="HY42" t="n">
        <v/>
      </c>
      <c r="HZ42" t="n">
        <v/>
      </c>
      <c r="IA42" t="n">
        <v>6</v>
      </c>
      <c r="IB42" t="n">
        <v>50000</v>
      </c>
      <c r="IC42" t="n">
        <v/>
      </c>
      <c r="ID42" t="n">
        <v/>
      </c>
      <c r="IE42" t="n">
        <v/>
      </c>
      <c r="IF42" t="n">
        <v/>
      </c>
      <c r="IG42" t="n">
        <v/>
      </c>
      <c r="IH42" t="n">
        <v/>
      </c>
      <c r="II42" t="n">
        <v/>
      </c>
      <c r="IJ42" t="n">
        <v/>
      </c>
      <c r="IK42" t="inlineStr">
        <is>
          <t>30-50 kg</t>
        </is>
      </c>
      <c r="IL42" t="inlineStr">
        <is>
          <t>3-5 jam</t>
        </is>
      </c>
      <c r="IM42" t="inlineStr">
        <is>
          <t>Ya</t>
        </is>
      </c>
      <c r="IN42" t="inlineStr">
        <is>
          <t>Tidak</t>
        </is>
      </c>
      <c r="IO42" t="inlineStr">
        <is>
          <t>Tidak ada perubahan</t>
        </is>
      </c>
      <c r="IP42" t="n">
        <v/>
      </c>
      <c r="IQ42" t="inlineStr">
        <is>
          <t>Tidak pernah</t>
        </is>
      </c>
      <c r="IR42" t="n">
        <v/>
      </c>
      <c r="IS42" t="n">
        <v/>
      </c>
      <c r="IT42" t="n">
        <v/>
      </c>
      <c r="IU42" t="n">
        <v/>
      </c>
      <c r="IV42" t="n">
        <v/>
      </c>
      <c r="IW42" t="n">
        <v/>
      </c>
      <c r="IX42" t="n">
        <v/>
      </c>
      <c r="IY42" t="n">
        <v/>
      </c>
      <c r="IZ42" t="inlineStr">
        <is>
          <t>Tidak pernah</t>
        </is>
      </c>
      <c r="JA42" t="n">
        <v/>
      </c>
      <c r="JB42" t="n">
        <v/>
      </c>
      <c r="JC42" t="n">
        <v/>
      </c>
      <c r="JD42" t="n">
        <v/>
      </c>
      <c r="JE42" t="n">
        <v/>
      </c>
      <c r="JF42" t="n">
        <v/>
      </c>
      <c r="JG42" t="n">
        <v/>
      </c>
      <c r="JH42" t="n">
        <v/>
      </c>
      <c r="JI42" t="inlineStr">
        <is>
          <t>Tidak pernah</t>
        </is>
      </c>
      <c r="JJ42" t="n">
        <v/>
      </c>
      <c r="JK42" t="n">
        <v/>
      </c>
      <c r="JL42" t="n">
        <v/>
      </c>
      <c r="JM42" t="n">
        <v/>
      </c>
      <c r="JN42" t="n">
        <v/>
      </c>
      <c r="JO42" t="n">
        <v/>
      </c>
      <c r="JP42" t="n">
        <v/>
      </c>
      <c r="JQ42" t="n">
        <v/>
      </c>
      <c r="JR42" t="inlineStr">
        <is>
          <t>Tidak pernah</t>
        </is>
      </c>
      <c r="JS42" t="n">
        <v/>
      </c>
      <c r="JT42" t="n">
        <v/>
      </c>
      <c r="JU42" t="n">
        <v/>
      </c>
      <c r="JV42" t="n">
        <v/>
      </c>
      <c r="JW42" t="n">
        <v/>
      </c>
      <c r="JX42" t="n">
        <v/>
      </c>
      <c r="JY42" t="n">
        <v/>
      </c>
      <c r="JZ42" t="n">
        <v/>
      </c>
      <c r="KA42" t="inlineStr">
        <is>
          <t>Tidak pernah</t>
        </is>
      </c>
      <c r="KB42" t="n">
        <v/>
      </c>
      <c r="KC42" t="n">
        <v/>
      </c>
      <c r="KD42" t="n">
        <v/>
      </c>
      <c r="KE42" t="n">
        <v/>
      </c>
      <c r="KF42" t="n">
        <v/>
      </c>
      <c r="KG42" t="n">
        <v/>
      </c>
      <c r="KH42" t="n">
        <v/>
      </c>
      <c r="KI42" t="n">
        <v/>
      </c>
      <c r="KJ42" t="inlineStr">
        <is>
          <t>Tidak pernah</t>
        </is>
      </c>
      <c r="KK42" t="n">
        <v/>
      </c>
      <c r="KL42" t="n">
        <v/>
      </c>
      <c r="KM42" t="n">
        <v/>
      </c>
      <c r="KN42" t="n">
        <v/>
      </c>
      <c r="KO42" t="n">
        <v/>
      </c>
      <c r="KP42" t="n">
        <v/>
      </c>
      <c r="KQ42" t="n">
        <v/>
      </c>
      <c r="KR42" t="n">
        <v/>
      </c>
      <c r="KS42" t="inlineStr">
        <is>
          <t>Tidak ada perubahan</t>
        </is>
      </c>
      <c r="KT42" t="inlineStr">
        <is>
          <t>0-1 kali</t>
        </is>
      </c>
      <c r="KU42" t="inlineStr">
        <is>
          <t>0-1 kali</t>
        </is>
      </c>
      <c r="KV42" t="inlineStr">
        <is>
          <t>Tidak ada</t>
        </is>
      </c>
      <c r="KW42" t="n">
        <v>0</v>
      </c>
      <c r="KX42" t="n">
        <v>0</v>
      </c>
      <c r="KY42" t="n">
        <v>0</v>
      </c>
      <c r="KZ42" t="n">
        <v>1</v>
      </c>
      <c r="LA42" t="inlineStr">
        <is>
          <t>Tidak ada perubahan</t>
        </is>
      </c>
      <c r="LB42" t="inlineStr">
        <is>
          <t>Tidak ada perubahan</t>
        </is>
      </c>
      <c r="LC42" t="n">
        <v>0</v>
      </c>
      <c r="LD42" t="n">
        <v>6</v>
      </c>
      <c r="LE42" t="n">
        <v>0</v>
      </c>
      <c r="LF42" t="n">
        <v>0</v>
      </c>
      <c r="LG42" t="inlineStr">
        <is>
          <t>Tidak</t>
        </is>
      </c>
      <c r="LH42" t="n">
        <v/>
      </c>
      <c r="LI42" t="inlineStr">
        <is>
          <t>Tidak ada perubahan</t>
        </is>
      </c>
      <c r="LJ42" t="n">
        <v/>
      </c>
      <c r="LK42" t="n">
        <v/>
      </c>
      <c r="LL42" t="n">
        <v/>
      </c>
      <c r="LM42" t="n">
        <v/>
      </c>
      <c r="LN42" t="n">
        <v/>
      </c>
      <c r="LO42" t="n">
        <v/>
      </c>
      <c r="LP42" t="n">
        <v/>
      </c>
      <c r="LQ42" t="n">
        <v/>
      </c>
      <c r="LR42" t="n">
        <v/>
      </c>
      <c r="LS42" t="n">
        <v>30</v>
      </c>
      <c r="LT42" t="n">
        <v>30</v>
      </c>
      <c r="LU42" t="n">
        <v>0</v>
      </c>
      <c r="LV42" t="n">
        <v>0</v>
      </c>
      <c r="LW42" t="n">
        <v>0</v>
      </c>
      <c r="LX42" t="n">
        <v>0</v>
      </c>
      <c r="LY42" t="n">
        <v>30</v>
      </c>
      <c r="LZ42" t="n">
        <v>0</v>
      </c>
      <c r="MA42" t="n">
        <v>0</v>
      </c>
      <c r="MB42" t="inlineStr">
        <is>
          <t>Tidak</t>
        </is>
      </c>
      <c r="MC42" t="n">
        <v>0</v>
      </c>
      <c r="MD42" t="n">
        <v>0</v>
      </c>
      <c r="ME42" t="n">
        <v>30</v>
      </c>
      <c r="MF42" t="n">
        <v>10</v>
      </c>
      <c r="MG42" t="n">
        <v>0</v>
      </c>
      <c r="MH42" t="n">
        <v>0</v>
      </c>
      <c r="MI42" t="n">
        <v/>
      </c>
      <c r="MJ42" t="n">
        <v/>
      </c>
      <c r="MK42" t="n">
        <v/>
      </c>
      <c r="ML42" t="n">
        <v/>
      </c>
      <c r="MM42" t="n">
        <v/>
      </c>
      <c r="MN42" t="n">
        <v/>
      </c>
      <c r="MO42" t="n">
        <v/>
      </c>
      <c r="MP42" t="n">
        <v/>
      </c>
      <c r="MQ42" t="n">
        <v/>
      </c>
      <c r="MR42" t="inlineStr">
        <is>
          <t>Tidak ada waktu yang dihemat</t>
        </is>
      </c>
      <c r="MS42" t="n">
        <v/>
      </c>
      <c r="MT42" t="inlineStr">
        <is>
          <t>Tidak ada waktu yang dihemat</t>
        </is>
      </c>
      <c r="MU42" t="inlineStr">
        <is>
          <t>Tidak</t>
        </is>
      </c>
      <c r="MV42" t="n">
        <v/>
      </c>
      <c r="MW42" t="n">
        <v/>
      </c>
      <c r="MX42" t="n">
        <v/>
      </c>
      <c r="MY42" t="n">
        <v/>
      </c>
      <c r="MZ42" t="n">
        <v/>
      </c>
      <c r="NA42" t="n">
        <v/>
      </c>
      <c r="NB42" t="n">
        <v/>
      </c>
      <c r="NC42" t="n">
        <v/>
      </c>
      <c r="ND42" t="n">
        <v/>
      </c>
      <c r="NE42" t="n">
        <v/>
      </c>
      <c r="NF42" t="n">
        <v/>
      </c>
      <c r="NG42" t="n">
        <v/>
      </c>
      <c r="NH42" t="n">
        <v/>
      </c>
      <c r="NI42" t="n">
        <v/>
      </c>
      <c r="NJ42" t="n">
        <v/>
      </c>
      <c r="NK42" t="n">
        <v/>
      </c>
      <c r="NL42" t="inlineStr">
        <is>
          <t>Ya</t>
        </is>
      </c>
      <c r="NM42" t="inlineStr">
        <is>
          <t>100% dana hibah</t>
        </is>
      </c>
      <c r="NN42" t="inlineStr">
        <is>
          <t>0 (100% sumber pembiayaan dari hibah)</t>
        </is>
      </c>
      <c r="NO42" t="inlineStr">
        <is>
          <t>Program CSR perusahaan</t>
        </is>
      </c>
      <c r="NP42" t="n">
        <v/>
      </c>
      <c r="NQ42" t="n">
        <v/>
      </c>
      <c r="NR42" t="n">
        <v/>
      </c>
      <c r="NS42" t="n">
        <v/>
      </c>
      <c r="NT42" t="n">
        <v/>
      </c>
      <c r="NU42" t="n">
        <v/>
      </c>
      <c r="NV42" t="n">
        <v/>
      </c>
      <c r="NW42" t="n">
        <v/>
      </c>
      <c r="NX42" t="inlineStr">
        <is>
          <t>Sama saja</t>
        </is>
      </c>
      <c r="NY42" t="n">
        <v>180</v>
      </c>
      <c r="NZ42" t="n">
        <v>0</v>
      </c>
      <c r="OA42" t="n">
        <v>0</v>
      </c>
      <c r="OB42" t="n">
        <v>180</v>
      </c>
      <c r="OC42" t="n">
        <v>0</v>
      </c>
      <c r="OD42" t="n">
        <v>0</v>
      </c>
      <c r="OE42" t="inlineStr">
        <is>
          <t>Tidak ada perubahan</t>
        </is>
      </c>
      <c r="OF42" t="inlineStr">
        <is>
          <t>Sama saja (tidak ada perbedaan waktu memasak MAUPUN rasa/bau makanan bila dibandingkan penggunaan sebelumnya)</t>
        </is>
      </c>
      <c r="OG42" t="inlineStr">
        <is>
          <t>Ya</t>
        </is>
      </c>
      <c r="OH42" t="n">
        <v>2</v>
      </c>
      <c r="OI42" t="n">
        <v>3</v>
      </c>
      <c r="OJ42" t="n">
        <v>0</v>
      </c>
      <c r="OK42" t="n">
        <v>0</v>
      </c>
      <c r="OL42" t="n">
        <v>0</v>
      </c>
      <c r="OM42" t="n">
        <v>0</v>
      </c>
      <c r="ON42" t="n">
        <v>0</v>
      </c>
      <c r="OO42" t="n">
        <v>0</v>
      </c>
      <c r="OP42" t="inlineStr">
        <is>
          <t>Sapi pedaging Sapi perah</t>
        </is>
      </c>
      <c r="OQ42" t="n">
        <v>1</v>
      </c>
      <c r="OR42" t="n">
        <v>1</v>
      </c>
      <c r="OS42" t="n">
        <v>0</v>
      </c>
      <c r="OT42" t="n">
        <v>0</v>
      </c>
      <c r="OU42" t="n">
        <v>0</v>
      </c>
      <c r="OV42" t="n">
        <v>0</v>
      </c>
      <c r="OW42" t="n">
        <v>0</v>
      </c>
      <c r="OX42" t="n">
        <v>0</v>
      </c>
      <c r="OY42" t="n">
        <v>0</v>
      </c>
      <c r="OZ42" t="inlineStr">
        <is>
          <t>Sapi pedaging Sapi perah</t>
        </is>
      </c>
      <c r="PA42" t="n">
        <v>1</v>
      </c>
      <c r="PB42" t="n">
        <v>1</v>
      </c>
      <c r="PC42" t="n">
        <v>0</v>
      </c>
      <c r="PD42" t="n">
        <v>0</v>
      </c>
      <c r="PE42" t="n">
        <v>0</v>
      </c>
      <c r="PF42" t="n">
        <v>0</v>
      </c>
      <c r="PG42" t="n">
        <v>0</v>
      </c>
      <c r="PH42" t="n">
        <v>0</v>
      </c>
      <c r="PI42" t="n">
        <v>0</v>
      </c>
      <c r="PJ42" t="inlineStr">
        <is>
          <t>Sapi pedaging</t>
        </is>
      </c>
      <c r="PK42" t="n">
        <v>1</v>
      </c>
      <c r="PL42" t="n">
        <v>0</v>
      </c>
      <c r="PM42" t="n">
        <v>0</v>
      </c>
      <c r="PN42" t="n">
        <v>0</v>
      </c>
      <c r="PO42" t="n">
        <v>0</v>
      </c>
      <c r="PP42" t="n">
        <v>0</v>
      </c>
      <c r="PQ42" t="n">
        <v>0</v>
      </c>
      <c r="PR42" t="n">
        <v>0</v>
      </c>
      <c r="PS42" t="n">
        <v>0</v>
      </c>
      <c r="PT42" t="inlineStr">
        <is>
          <t>2-Dibuang ke sungai</t>
        </is>
      </c>
      <c r="PU42" t="n">
        <v>0</v>
      </c>
      <c r="PV42" t="n">
        <v>0</v>
      </c>
      <c r="PW42" t="n">
        <v>0</v>
      </c>
      <c r="PX42" t="n">
        <v>0</v>
      </c>
      <c r="PY42" t="n">
        <v>0</v>
      </c>
      <c r="PZ42" t="n">
        <v>0</v>
      </c>
      <c r="QA42" t="n">
        <v>1</v>
      </c>
      <c r="QB42" t="n">
        <v>0</v>
      </c>
      <c r="QC42" t="n">
        <v>0</v>
      </c>
      <c r="QD42" t="n">
        <v/>
      </c>
      <c r="QE42" t="inlineStr">
        <is>
          <t>2-Dibuang ke sungai</t>
        </is>
      </c>
      <c r="QF42" t="n">
        <v>0</v>
      </c>
      <c r="QG42" t="n">
        <v>0</v>
      </c>
      <c r="QH42" t="n">
        <v>0</v>
      </c>
      <c r="QI42" t="n">
        <v>0</v>
      </c>
      <c r="QJ42" t="n">
        <v>0</v>
      </c>
      <c r="QK42" t="n">
        <v>0</v>
      </c>
      <c r="QL42" t="n">
        <v>1</v>
      </c>
      <c r="QM42" t="n">
        <v>0</v>
      </c>
      <c r="QN42" t="n">
        <v>0</v>
      </c>
      <c r="QO42" t="n">
        <v/>
      </c>
      <c r="QP42" t="n">
        <v/>
      </c>
      <c r="QQ42" t="n">
        <v/>
      </c>
      <c r="QR42" t="n">
        <v/>
      </c>
      <c r="QS42" t="n">
        <v/>
      </c>
      <c r="QT42" t="n">
        <v/>
      </c>
      <c r="QU42" t="n">
        <v/>
      </c>
      <c r="QV42" t="n">
        <v/>
      </c>
      <c r="QW42" t="n">
        <v/>
      </c>
      <c r="QX42" t="n">
        <v/>
      </c>
      <c r="QY42" t="n">
        <v/>
      </c>
      <c r="QZ42" t="n">
        <v/>
      </c>
      <c r="RA42" t="n">
        <v/>
      </c>
      <c r="RB42" t="n">
        <v/>
      </c>
      <c r="RC42" t="n">
        <v/>
      </c>
      <c r="RD42" t="n">
        <v/>
      </c>
      <c r="RE42" t="n">
        <v/>
      </c>
      <c r="RF42" t="n">
        <v/>
      </c>
      <c r="RG42" t="n">
        <v/>
      </c>
      <c r="RH42" t="n">
        <v/>
      </c>
      <c r="RI42" t="n">
        <v/>
      </c>
      <c r="RJ42" t="n">
        <v/>
      </c>
      <c r="RK42" t="n">
        <v/>
      </c>
      <c r="RL42" t="n">
        <v/>
      </c>
      <c r="RM42" t="n">
        <v/>
      </c>
      <c r="RN42" t="n">
        <v/>
      </c>
      <c r="RO42" t="n">
        <v/>
      </c>
      <c r="RP42" t="n">
        <v/>
      </c>
      <c r="RQ42" t="n">
        <v/>
      </c>
      <c r="RR42" t="n">
        <v/>
      </c>
      <c r="RS42" t="n">
        <v/>
      </c>
      <c r="RT42" t="n">
        <v/>
      </c>
      <c r="RU42" t="n">
        <v/>
      </c>
      <c r="RV42" t="n">
        <v/>
      </c>
      <c r="RW42" t="n">
        <v/>
      </c>
      <c r="RX42" t="n">
        <v/>
      </c>
      <c r="RY42" t="n">
        <v/>
      </c>
      <c r="RZ42" t="n">
        <v/>
      </c>
      <c r="SA42" t="n">
        <v/>
      </c>
      <c r="SB42" t="n">
        <v/>
      </c>
      <c r="SC42" t="n">
        <v/>
      </c>
      <c r="SD42" t="n">
        <v/>
      </c>
      <c r="SE42" t="n">
        <v/>
      </c>
      <c r="SF42" t="n">
        <v/>
      </c>
      <c r="SG42" t="n">
        <v/>
      </c>
      <c r="SH42" t="n">
        <v/>
      </c>
      <c r="SI42" t="n">
        <v/>
      </c>
      <c r="SJ42" t="n">
        <v/>
      </c>
      <c r="SK42" t="n">
        <v/>
      </c>
      <c r="SL42" t="n">
        <v/>
      </c>
      <c r="SM42" t="n">
        <v/>
      </c>
      <c r="SN42" t="n">
        <v/>
      </c>
      <c r="SO42" t="n">
        <v/>
      </c>
      <c r="SP42" t="n">
        <v/>
      </c>
      <c r="SQ42" t="n">
        <v/>
      </c>
      <c r="SR42" t="n">
        <v/>
      </c>
      <c r="SS42" t="n">
        <v/>
      </c>
      <c r="ST42" t="n">
        <v/>
      </c>
      <c r="SU42" t="n">
        <v/>
      </c>
      <c r="SV42" t="n">
        <v/>
      </c>
      <c r="SW42" t="n">
        <v/>
      </c>
      <c r="SX42" t="n">
        <v/>
      </c>
      <c r="SY42" t="n">
        <v>0</v>
      </c>
      <c r="SZ42" t="n">
        <v>3</v>
      </c>
      <c r="TA42" t="n">
        <v/>
      </c>
      <c r="TB42" t="n">
        <v/>
      </c>
      <c r="TC42" t="n">
        <v/>
      </c>
      <c r="TD42" t="n">
        <v/>
      </c>
      <c r="TE42" t="n">
        <v/>
      </c>
      <c r="TF42" t="n">
        <v/>
      </c>
      <c r="TG42" t="n">
        <v>2</v>
      </c>
      <c r="TH42" t="n">
        <v>3</v>
      </c>
      <c r="TI42" t="n">
        <v>0</v>
      </c>
      <c r="TJ42" t="n">
        <v>0</v>
      </c>
      <c r="TK42" t="n">
        <v>0</v>
      </c>
      <c r="TL42" t="n">
        <v>0</v>
      </c>
      <c r="TM42" t="n">
        <v>0</v>
      </c>
      <c r="TN42" t="n">
        <v>0</v>
      </c>
      <c r="TO42" t="n">
        <v>0</v>
      </c>
      <c r="TP42" t="n">
        <v>0</v>
      </c>
      <c r="TQ42" t="n">
        <v>0</v>
      </c>
      <c r="TR42" t="n">
        <v>0</v>
      </c>
      <c r="TS42" t="n">
        <v>0</v>
      </c>
      <c r="TT42" t="n">
        <v>0</v>
      </c>
      <c r="TU42" t="n">
        <v>0</v>
      </c>
      <c r="TV42" t="n">
        <v>0</v>
      </c>
      <c r="TW42" t="n">
        <v/>
      </c>
      <c r="TX42" t="n">
        <v/>
      </c>
      <c r="TY42" t="n">
        <v/>
      </c>
      <c r="TZ42" t="n">
        <v/>
      </c>
      <c r="UA42" t="n">
        <v/>
      </c>
      <c r="UB42" t="n">
        <v/>
      </c>
      <c r="UC42" t="n">
        <v/>
      </c>
      <c r="UD42" t="n">
        <v/>
      </c>
      <c r="UE42" t="n">
        <v/>
      </c>
      <c r="UF42" t="n">
        <v/>
      </c>
      <c r="UG42" t="n">
        <v/>
      </c>
      <c r="UH42" t="n">
        <v/>
      </c>
      <c r="UI42" t="n">
        <v/>
      </c>
      <c r="UJ42" t="n">
        <v/>
      </c>
      <c r="UK42" t="n">
        <v/>
      </c>
      <c r="UL42" t="n">
        <v/>
      </c>
      <c r="UM42" t="n">
        <v/>
      </c>
      <c r="UN42" t="n">
        <v/>
      </c>
      <c r="UO42" t="n">
        <v/>
      </c>
      <c r="UP42" t="n">
        <v/>
      </c>
      <c r="UQ42" t="n">
        <v/>
      </c>
      <c r="UR42" t="n">
        <v/>
      </c>
      <c r="US42" t="n">
        <v/>
      </c>
      <c r="UT42" t="n">
        <v/>
      </c>
      <c r="UU42" t="inlineStr">
        <is>
          <t>Pemberian pakan di kandang</t>
        </is>
      </c>
      <c r="UV42" t="inlineStr">
        <is>
          <t>Pemberian pakan di kandang</t>
        </is>
      </c>
      <c r="UW42" t="n">
        <v/>
      </c>
      <c r="UX42" t="n">
        <v/>
      </c>
      <c r="UY42" t="n">
        <v/>
      </c>
      <c r="UZ42" t="n">
        <v/>
      </c>
      <c r="VA42" t="n">
        <v/>
      </c>
      <c r="VB42" t="n">
        <v/>
      </c>
      <c r="VC42" t="inlineStr">
        <is>
          <t>Sangat jarang (&gt;1 bulan sekali)</t>
        </is>
      </c>
      <c r="VD42" t="inlineStr">
        <is>
          <t>Sangat jarang (&gt;1 bulan sekali)</t>
        </is>
      </c>
      <c r="VE42" t="n">
        <v/>
      </c>
      <c r="VF42" t="n">
        <v/>
      </c>
      <c r="VG42" t="n">
        <v/>
      </c>
      <c r="VH42" t="n">
        <v/>
      </c>
      <c r="VI42" t="n">
        <v/>
      </c>
      <c r="VJ42" t="n">
        <v/>
      </c>
      <c r="VK42" t="inlineStr">
        <is>
          <t>Sangat sering (&gt;1 kali sehari)</t>
        </is>
      </c>
      <c r="VL42" t="inlineStr">
        <is>
          <t>Sangat sering (&gt;1 kali sehari)</t>
        </is>
      </c>
      <c r="VM42" t="n">
        <v/>
      </c>
      <c r="VN42" t="n">
        <v/>
      </c>
      <c r="VO42" t="n">
        <v/>
      </c>
      <c r="VP42" t="n">
        <v/>
      </c>
      <c r="VQ42" t="n">
        <v/>
      </c>
      <c r="VR42" t="n">
        <v/>
      </c>
      <c r="VS42" t="inlineStr">
        <is>
          <t>3-Disimpan terbuka (dry lot)</t>
        </is>
      </c>
      <c r="VT42" t="n">
        <v>0</v>
      </c>
      <c r="VU42" t="n">
        <v>0</v>
      </c>
      <c r="VV42" t="n">
        <v>0</v>
      </c>
      <c r="VW42" t="n">
        <v>0</v>
      </c>
      <c r="VX42" t="n">
        <v>0</v>
      </c>
      <c r="VY42" t="n">
        <v>0</v>
      </c>
      <c r="VZ42" t="n">
        <v>1</v>
      </c>
      <c r="WA42" t="n">
        <v>0</v>
      </c>
      <c r="WB42" t="n">
        <v>0</v>
      </c>
      <c r="WC42" t="n">
        <v>0</v>
      </c>
      <c r="WD42" t="n">
        <v>0</v>
      </c>
      <c r="WE42" t="n">
        <v>0</v>
      </c>
      <c r="WF42" t="inlineStr">
        <is>
          <t>6-Digester biogas</t>
        </is>
      </c>
      <c r="WG42" t="n">
        <v>0</v>
      </c>
      <c r="WH42" t="n">
        <v>0</v>
      </c>
      <c r="WI42" t="n">
        <v>0</v>
      </c>
      <c r="WJ42" t="n">
        <v>0</v>
      </c>
      <c r="WK42" t="n">
        <v>0</v>
      </c>
      <c r="WL42" t="n">
        <v>0</v>
      </c>
      <c r="WM42" t="n">
        <v>0</v>
      </c>
      <c r="WN42" t="n">
        <v>0</v>
      </c>
      <c r="WO42" t="n">
        <v>0</v>
      </c>
      <c r="WP42" t="n">
        <v>1</v>
      </c>
      <c r="WQ42" t="n">
        <v>0</v>
      </c>
      <c r="WR42" t="n">
        <v>0</v>
      </c>
      <c r="WS42" t="n">
        <v/>
      </c>
      <c r="WT42" t="n">
        <v/>
      </c>
      <c r="WU42" t="n">
        <v/>
      </c>
      <c r="WV42" t="n">
        <v/>
      </c>
      <c r="WW42" t="n">
        <v/>
      </c>
      <c r="WX42" t="n">
        <v/>
      </c>
      <c r="WY42" t="n">
        <v/>
      </c>
      <c r="WZ42" t="n">
        <v/>
      </c>
      <c r="XA42" t="n">
        <v/>
      </c>
      <c r="XB42" t="n">
        <v/>
      </c>
      <c r="XC42" t="n">
        <v/>
      </c>
      <c r="XD42" t="n">
        <v/>
      </c>
      <c r="XE42" t="n">
        <v/>
      </c>
      <c r="XF42" t="n">
        <v/>
      </c>
      <c r="XG42" t="n">
        <v/>
      </c>
      <c r="XH42" t="n">
        <v/>
      </c>
      <c r="XI42" t="n">
        <v/>
      </c>
      <c r="XJ42" t="n">
        <v/>
      </c>
      <c r="XK42" t="n">
        <v/>
      </c>
      <c r="XL42" t="n">
        <v/>
      </c>
      <c r="XM42" t="n">
        <v/>
      </c>
      <c r="XN42" t="n">
        <v/>
      </c>
      <c r="XO42" t="n">
        <v/>
      </c>
      <c r="XP42" t="n">
        <v/>
      </c>
      <c r="XQ42" t="n">
        <v/>
      </c>
      <c r="XR42" t="n">
        <v/>
      </c>
      <c r="XS42" t="n">
        <v/>
      </c>
      <c r="XT42" t="n">
        <v/>
      </c>
      <c r="XU42" t="n">
        <v/>
      </c>
      <c r="XV42" t="n">
        <v/>
      </c>
      <c r="XW42" t="n">
        <v/>
      </c>
      <c r="XX42" t="n">
        <v/>
      </c>
      <c r="XY42" t="n">
        <v/>
      </c>
      <c r="XZ42" t="n">
        <v/>
      </c>
      <c r="YA42" t="n">
        <v/>
      </c>
      <c r="YB42" t="n">
        <v/>
      </c>
      <c r="YC42" t="n">
        <v/>
      </c>
      <c r="YD42" t="n">
        <v/>
      </c>
      <c r="YE42" t="n">
        <v/>
      </c>
      <c r="YF42" t="n">
        <v/>
      </c>
      <c r="YG42" t="n">
        <v/>
      </c>
      <c r="YH42" t="n">
        <v/>
      </c>
      <c r="YI42" t="n">
        <v/>
      </c>
      <c r="YJ42" t="n">
        <v/>
      </c>
      <c r="YK42" t="n">
        <v/>
      </c>
      <c r="YL42" t="n">
        <v/>
      </c>
      <c r="YM42" t="n">
        <v/>
      </c>
      <c r="YN42" t="n">
        <v/>
      </c>
      <c r="YO42" t="n">
        <v/>
      </c>
      <c r="YP42" t="n">
        <v/>
      </c>
      <c r="YQ42" t="n">
        <v/>
      </c>
      <c r="YR42" t="n">
        <v/>
      </c>
      <c r="YS42" t="n">
        <v/>
      </c>
      <c r="YT42" t="n">
        <v/>
      </c>
      <c r="YU42" t="n">
        <v/>
      </c>
      <c r="YV42" t="n">
        <v/>
      </c>
      <c r="YW42" t="n">
        <v/>
      </c>
      <c r="YX42" t="n">
        <v/>
      </c>
      <c r="YY42" t="n">
        <v/>
      </c>
      <c r="YZ42" t="n">
        <v/>
      </c>
      <c r="ZA42" t="n">
        <v/>
      </c>
      <c r="ZB42" t="n">
        <v/>
      </c>
      <c r="ZC42" t="n">
        <v/>
      </c>
      <c r="ZD42" t="n">
        <v/>
      </c>
      <c r="ZE42" t="n">
        <v/>
      </c>
      <c r="ZF42" t="n">
        <v/>
      </c>
      <c r="ZG42" t="n">
        <v/>
      </c>
      <c r="ZH42" t="n">
        <v/>
      </c>
      <c r="ZI42" t="n">
        <v/>
      </c>
      <c r="ZJ42" t="n">
        <v/>
      </c>
      <c r="ZK42" t="n">
        <v/>
      </c>
      <c r="ZL42" t="n">
        <v/>
      </c>
      <c r="ZM42" t="n">
        <v/>
      </c>
      <c r="ZN42" t="n">
        <v/>
      </c>
      <c r="ZO42" t="n">
        <v>100</v>
      </c>
      <c r="ZP42" t="n">
        <v/>
      </c>
      <c r="ZQ42" t="n">
        <v/>
      </c>
      <c r="ZR42" t="n">
        <v/>
      </c>
      <c r="ZS42" t="n">
        <v/>
      </c>
      <c r="ZT42" t="n">
        <v/>
      </c>
      <c r="ZU42" t="n">
        <v/>
      </c>
      <c r="ZV42" t="n">
        <v>3</v>
      </c>
      <c r="ZW42" t="n">
        <v>3</v>
      </c>
      <c r="ZX42" t="n">
        <v/>
      </c>
      <c r="ZY42" t="n">
        <v/>
      </c>
      <c r="ZZ42" t="n">
        <v/>
      </c>
      <c r="AAA42" t="n">
        <v/>
      </c>
      <c r="AAB42" t="n">
        <v/>
      </c>
      <c r="AAC42" t="n">
        <v/>
      </c>
      <c r="AAD42" t="inlineStr">
        <is>
          <t>Pakan segar (misal: rumput)</t>
        </is>
      </c>
      <c r="AAE42" t="inlineStr">
        <is>
          <t>Pakan segar (misal: rumput)</t>
        </is>
      </c>
      <c r="AAF42" t="n">
        <v/>
      </c>
      <c r="AAG42" t="n">
        <v/>
      </c>
      <c r="AAH42" t="n">
        <v/>
      </c>
      <c r="AAI42" t="n">
        <v/>
      </c>
      <c r="AAJ42" t="n">
        <v/>
      </c>
      <c r="AAK42" t="n">
        <v/>
      </c>
      <c r="AAL42" t="inlineStr">
        <is>
          <t>Tidak</t>
        </is>
      </c>
      <c r="AAM42" t="n">
        <v/>
      </c>
      <c r="AAN42" t="n">
        <v/>
      </c>
      <c r="AAO42" t="n">
        <v/>
      </c>
      <c r="AAP42" t="n">
        <v/>
      </c>
      <c r="AAQ42" t="n">
        <v/>
      </c>
      <c r="AAR42" t="inlineStr">
        <is>
          <t>Tidak</t>
        </is>
      </c>
      <c r="AAS42" t="inlineStr">
        <is>
          <t>Tidak pasti/ragu-ragu</t>
        </is>
      </c>
      <c r="AAT42" t="inlineStr">
        <is>
          <t>Dibuang ke selokan</t>
        </is>
      </c>
      <c r="AAU42" t="n">
        <v>0</v>
      </c>
      <c r="AAV42" t="n">
        <v>0</v>
      </c>
      <c r="AAW42" t="n">
        <v>0</v>
      </c>
      <c r="AAX42" t="n">
        <v>0</v>
      </c>
      <c r="AAY42" t="n">
        <v>0</v>
      </c>
      <c r="AAZ42" t="n">
        <v>0</v>
      </c>
      <c r="ABA42" t="n">
        <v>1</v>
      </c>
      <c r="ABB42" t="n">
        <v/>
      </c>
      <c r="ABC42" t="n">
        <v/>
      </c>
      <c r="ABD42" t="n">
        <v/>
      </c>
      <c r="ABE42" t="n">
        <v/>
      </c>
      <c r="ABF42" t="n">
        <v/>
      </c>
      <c r="ABG42" t="n">
        <v/>
      </c>
      <c r="ABH42" t="n">
        <v/>
      </c>
      <c r="ABI42" t="n">
        <v/>
      </c>
      <c r="ABJ42" t="n">
        <v/>
      </c>
      <c r="ABK42" t="n">
        <v/>
      </c>
      <c r="ABL42" t="n">
        <v/>
      </c>
      <c r="ABM42" t="n">
        <v/>
      </c>
      <c r="ABN42" t="n">
        <v/>
      </c>
      <c r="ABO42" t="n">
        <v/>
      </c>
      <c r="ABP42" t="n">
        <v/>
      </c>
      <c r="ABQ42" t="n">
        <v/>
      </c>
      <c r="ABR42" t="n">
        <v/>
      </c>
      <c r="ABS42" t="n">
        <v/>
      </c>
      <c r="ABT42" t="n">
        <v/>
      </c>
      <c r="ABU42" t="n">
        <v/>
      </c>
      <c r="ABV42" t="n">
        <v/>
      </c>
      <c r="ABW42" t="n">
        <v/>
      </c>
      <c r="ABX42" t="n">
        <v/>
      </c>
      <c r="ABY42" t="n">
        <v/>
      </c>
      <c r="ABZ42" t="n">
        <v/>
      </c>
      <c r="ACA42" t="n">
        <v/>
      </c>
      <c r="ACB42" t="n">
        <v/>
      </c>
      <c r="ACC42" t="n">
        <v/>
      </c>
      <c r="ACD42" t="n">
        <v/>
      </c>
      <c r="ACE42" t="n">
        <v/>
      </c>
      <c r="ACF42" t="n">
        <v/>
      </c>
      <c r="ACG42" t="n">
        <v/>
      </c>
      <c r="ACH42" t="n">
        <v/>
      </c>
      <c r="ACI42" t="n">
        <v/>
      </c>
      <c r="ACJ42" t="n">
        <v/>
      </c>
      <c r="ACK42" t="inlineStr">
        <is>
          <t>Tidak memiliki tempat untuk menyimpan Tidak punya waktu mengumpulkannya</t>
        </is>
      </c>
      <c r="ACL42" t="n">
        <v>0</v>
      </c>
      <c r="ACM42" t="n">
        <v>1</v>
      </c>
      <c r="ACN42" t="n">
        <v>1</v>
      </c>
      <c r="ACO42" t="n">
        <v>0</v>
      </c>
      <c r="ACP42" t="n">
        <v>0</v>
      </c>
      <c r="ACQ42" t="n">
        <v>0</v>
      </c>
      <c r="ACR42" t="n">
        <v>0</v>
      </c>
      <c r="ACS42" t="n">
        <v/>
      </c>
      <c r="ACT42" t="inlineStr">
        <is>
          <t>Tidak</t>
        </is>
      </c>
      <c r="ACU42" t="inlineStr">
        <is>
          <t>Manfaat besar dan membantu kehidupan sehari-hari</t>
        </is>
      </c>
      <c r="ACV42" t="inlineStr">
        <is>
          <t>Sama saja</t>
        </is>
      </c>
      <c r="ACW42" t="inlineStr">
        <is>
          <t>Anggota keluarga - Perempuan dewasa</t>
        </is>
      </c>
      <c r="ACX42" t="inlineStr">
        <is>
          <t>Netral/tidak tahu</t>
        </is>
      </c>
      <c r="ACY42" t="inlineStr">
        <is>
          <t>Anggota keluarga - Laki-laki dewasa Anggota keluarga - Perempuan dewasa Anggota keluarga - Anak-anak</t>
        </is>
      </c>
      <c r="ACZ42" t="n">
        <v>1</v>
      </c>
      <c r="ADA42" t="n">
        <v>1</v>
      </c>
      <c r="ADB42" t="n">
        <v>1</v>
      </c>
      <c r="ADC42" t="n">
        <v>0</v>
      </c>
      <c r="ADD42" t="inlineStr">
        <is>
          <t>Puas</t>
        </is>
      </c>
      <c r="ADE42" t="inlineStr">
        <is>
          <t>Puas</t>
        </is>
      </c>
      <c r="ADF42" t="inlineStr">
        <is>
          <t>Puas</t>
        </is>
      </c>
      <c r="ADG42" t="inlineStr">
        <is>
          <t>Puas</t>
        </is>
      </c>
      <c r="ADH42" t="inlineStr">
        <is>
          <t>Tidak</t>
        </is>
      </c>
      <c r="ADI42" t="n">
        <v/>
      </c>
      <c r="ADJ42" t="inlineStr">
        <is>
          <t>Cukup puas</t>
        </is>
      </c>
      <c r="ADK42" t="n">
        <v/>
      </c>
      <c r="ADL42" t="n">
        <v/>
      </c>
      <c r="ADM42" t="n">
        <v/>
      </c>
      <c r="ADN42" t="n">
        <v/>
      </c>
      <c r="ADO42" t="n">
        <v/>
      </c>
      <c r="ADP42" t="n">
        <v/>
      </c>
      <c r="ADQ42" t="n">
        <v/>
      </c>
      <c r="ADR42" t="n">
        <v/>
      </c>
      <c r="ADS42" t="n">
        <v/>
      </c>
      <c r="ADT42" t="n">
        <v/>
      </c>
      <c r="ADU42" t="inlineStr">
        <is>
          <t>Dibiarkan saja</t>
        </is>
      </c>
      <c r="ADV42" t="n">
        <v>0</v>
      </c>
      <c r="ADW42" t="n">
        <v>0</v>
      </c>
      <c r="ADX42" t="n">
        <v>0</v>
      </c>
      <c r="ADY42" t="n">
        <v>0</v>
      </c>
      <c r="ADZ42" t="n">
        <v>0</v>
      </c>
      <c r="AEA42" t="n">
        <v>0</v>
      </c>
      <c r="AEB42" t="n">
        <v>1</v>
      </c>
      <c r="AEC42" t="n">
        <v>0</v>
      </c>
      <c r="AED42" t="n">
        <v/>
      </c>
      <c r="AEE42" t="inlineStr">
        <is>
          <t>Lainnya</t>
        </is>
      </c>
      <c r="AEF42" t="inlineStr">
        <is>
          <t>Laporan kepada ketua kelompok</t>
        </is>
      </c>
      <c r="AEG42" t="inlineStr">
        <is>
          <t>Lainnya</t>
        </is>
      </c>
      <c r="AEH42" t="inlineStr">
        <is>
          <t>Meminta bantuan kepada ketua kelompok</t>
        </is>
      </c>
      <c r="AEI42" t="inlineStr">
        <is>
          <t>Tidak</t>
        </is>
      </c>
      <c r="AEJ42" t="inlineStr">
        <is>
          <t>Tidak pernah</t>
        </is>
      </c>
      <c r="AEK42" t="inlineStr">
        <is>
          <t>Lebih mudah mendapatkan energi Lebih aman</t>
        </is>
      </c>
      <c r="AEL42" t="n">
        <v>0</v>
      </c>
      <c r="AEM42" t="n">
        <v>1</v>
      </c>
      <c r="AEN42" t="n">
        <v>0</v>
      </c>
      <c r="AEO42" t="n">
        <v>0</v>
      </c>
      <c r="AEP42" t="n">
        <v>1</v>
      </c>
      <c r="AEQ42" t="n">
        <v>0</v>
      </c>
      <c r="AER42" t="n">
        <v>0</v>
      </c>
      <c r="AES42" t="n">
        <v>0</v>
      </c>
      <c r="AET42" t="n">
        <v>0</v>
      </c>
      <c r="AEU42" t="n">
        <v>0</v>
      </c>
      <c r="AEV42" t="n">
        <v>0</v>
      </c>
      <c r="AEW42" t="n">
        <v>0</v>
      </c>
      <c r="AEX42" t="n">
        <v/>
      </c>
      <c r="AEY42" t="inlineStr">
        <is>
          <t>Memasak lebih aman</t>
        </is>
      </c>
      <c r="AEZ42" t="n">
        <v/>
      </c>
      <c r="AFA42" t="inlineStr">
        <is>
          <t>Tetangga / teman / saudara</t>
        </is>
      </c>
      <c r="AFB42" t="n">
        <v/>
      </c>
      <c r="AFC42" t="inlineStr">
        <is>
          <t>Taufik Hidayat Pangalengan-Digester 2026-03-02-14_30_0.jpeg</t>
        </is>
      </c>
      <c r="AFD42" t="inlineStr">
        <is>
          <t>https://kf.kobotoolbox.org/api/v2/assets/avstPQqLr3Ab3ZdcVTXZ6f/data/685599355/attachments/att9tyXBzfBrE4Xc7MPeFbt7/</t>
        </is>
      </c>
      <c r="AFE42" t="inlineStr">
        <is>
          <t>Taufik Hidayat Pangalengan-Rumah 2026-03-02-14_30_15.jpeg</t>
        </is>
      </c>
      <c r="AFF42" t="inlineStr">
        <is>
          <t>https://kf.kobotoolbox.org/api/v2/assets/avstPQqLr3Ab3ZdcVTXZ6f/data/685599355/attachments/atto6PDcaffyboHrKz3xZC2g/</t>
        </is>
      </c>
      <c r="AFG42" t="inlineStr">
        <is>
          <t>Ano</t>
        </is>
      </c>
      <c r="AFH42" t="n">
        <v/>
      </c>
      <c r="AFI42" t="n">
        <v/>
      </c>
    </row>
    <row r="43">
      <c r="A43" s="93" t="n">
        <v>46083</v>
      </c>
      <c r="B43" s="93" t="n">
        <v>46085</v>
      </c>
      <c r="C43" t="inlineStr">
        <is>
          <t>ano</t>
        </is>
      </c>
      <c r="D43" t="inlineStr">
        <is>
          <t>uu suwarna</t>
        </is>
      </c>
      <c r="E43" t="n">
        <v>85697131826</v>
      </c>
      <c r="F43" t="inlineStr">
        <is>
          <t>-7.170237 107.5671 0 0</t>
        </is>
      </c>
      <c r="G43" t="n">
        <v>-7.170237</v>
      </c>
      <c r="H43" t="n">
        <v>107.5671</v>
      </c>
      <c r="I43" t="n">
        <v>0</v>
      </c>
      <c r="J43" t="n">
        <v>0</v>
      </c>
      <c r="K43" t="inlineStr">
        <is>
          <t>-7.170237, 107.567100.</t>
        </is>
      </c>
      <c r="L43" t="inlineStr">
        <is>
          <t>-7.170106 107.566908 0 0</t>
        </is>
      </c>
      <c r="M43" t="n">
        <v>-7.170106</v>
      </c>
      <c r="N43" t="n">
        <v>107.566908</v>
      </c>
      <c r="O43" t="n">
        <v>0</v>
      </c>
      <c r="P43" t="n">
        <v>0</v>
      </c>
      <c r="Q43" t="inlineStr">
        <is>
          <t>-7.170106, 107.566908.</t>
        </is>
      </c>
      <c r="R43" t="inlineStr">
        <is>
          <t>Jawa Barat</t>
        </is>
      </c>
      <c r="S43" t="n">
        <v>0</v>
      </c>
      <c r="T43" t="n">
        <v>0</v>
      </c>
      <c r="U43" t="n">
        <v>1</v>
      </c>
      <c r="V43" t="n">
        <v>0</v>
      </c>
      <c r="W43" t="n">
        <v>0</v>
      </c>
      <c r="X43" t="n">
        <v>0</v>
      </c>
      <c r="Y43" t="n">
        <v>0</v>
      </c>
      <c r="Z43" t="n">
        <v>0</v>
      </c>
      <c r="AA43" t="n">
        <v>0</v>
      </c>
      <c r="AB43" t="n">
        <v>0</v>
      </c>
      <c r="AC43" t="inlineStr">
        <is>
          <t>BANDUNG</t>
        </is>
      </c>
      <c r="AD43" t="inlineStr">
        <is>
          <t>PANGALENGAN</t>
        </is>
      </c>
      <c r="AE43" t="inlineStr">
        <is>
          <t>MARGA MULYA</t>
        </is>
      </c>
      <c r="AF43" t="inlineStr">
        <is>
          <t>PT. TIRTA PUTRA MANDIRI</t>
        </is>
      </c>
      <c r="AG43" t="inlineStr">
        <is>
          <t>PMP0166</t>
        </is>
      </c>
      <c r="AH43" t="n">
        <v>2</v>
      </c>
      <c r="AI43" t="inlineStr">
        <is>
          <t>VPA2</t>
        </is>
      </c>
      <c r="AJ43" t="inlineStr">
        <is>
          <t>Aktif</t>
        </is>
      </c>
      <c r="AK43" t="n">
        <v>65</v>
      </c>
      <c r="AL43" t="inlineStr">
        <is>
          <t>Laki-laki</t>
        </is>
      </c>
      <c r="AM43" t="inlineStr">
        <is>
          <t>Sudah menikah</t>
        </is>
      </c>
      <c r="AN43" t="inlineStr">
        <is>
          <t>SMP/Sederajat</t>
        </is>
      </c>
      <c r="AO43" t="inlineStr">
        <is>
          <t>Peternak</t>
        </is>
      </c>
      <c r="AP43" t="n">
        <v>0</v>
      </c>
      <c r="AQ43" t="n">
        <v>1</v>
      </c>
      <c r="AR43" t="n">
        <v>0</v>
      </c>
      <c r="AS43" t="n">
        <v>0</v>
      </c>
      <c r="AT43" t="n">
        <v>0</v>
      </c>
      <c r="AU43" t="n">
        <v>0</v>
      </c>
      <c r="AV43" t="n">
        <v>0</v>
      </c>
      <c r="AW43" t="n">
        <v>0</v>
      </c>
      <c r="AX43" t="n">
        <v/>
      </c>
      <c r="AY43" t="inlineStr">
        <is>
          <t>Petani Tidak ada</t>
        </is>
      </c>
      <c r="AZ43" t="n">
        <v>1</v>
      </c>
      <c r="BA43" t="n">
        <v>0</v>
      </c>
      <c r="BB43" t="n">
        <v>0</v>
      </c>
      <c r="BC43" t="n">
        <v>0</v>
      </c>
      <c r="BD43" t="n">
        <v>0</v>
      </c>
      <c r="BE43" t="n">
        <v>0</v>
      </c>
      <c r="BF43" t="n">
        <v>0</v>
      </c>
      <c r="BG43" t="n">
        <v>1</v>
      </c>
      <c r="BH43" t="n">
        <v/>
      </c>
      <c r="BI43" t="inlineStr">
        <is>
          <t>&gt;Rp3.500.000</t>
        </is>
      </c>
      <c r="BJ43" t="n">
        <v>1</v>
      </c>
      <c r="BK43" t="n">
        <v>2</v>
      </c>
      <c r="BL43" t="n">
        <v>2</v>
      </c>
      <c r="BM43" t="n">
        <v>0</v>
      </c>
      <c r="BN43" t="inlineStr">
        <is>
          <t>Milik sendiri</t>
        </is>
      </c>
      <c r="BO43" t="inlineStr">
        <is>
          <t>Permanen (dinding bata dan semen)</t>
        </is>
      </c>
      <c r="BP43" t="n">
        <v>1</v>
      </c>
      <c r="BQ43" t="n">
        <v>0</v>
      </c>
      <c r="BR43" t="n">
        <v>0</v>
      </c>
      <c r="BS43" t="n">
        <v>0</v>
      </c>
      <c r="BT43" t="n">
        <v>0</v>
      </c>
      <c r="BU43" t="n">
        <v/>
      </c>
      <c r="BV43" t="inlineStr">
        <is>
          <t>Keramik/ubin</t>
        </is>
      </c>
      <c r="BW43" t="n">
        <v>0</v>
      </c>
      <c r="BX43" t="n">
        <v>0</v>
      </c>
      <c r="BY43" t="n">
        <v>1</v>
      </c>
      <c r="BZ43" t="n">
        <v>0</v>
      </c>
      <c r="CA43" t="n">
        <v>0</v>
      </c>
      <c r="CB43" t="n">
        <v/>
      </c>
      <c r="CC43" t="inlineStr">
        <is>
          <t>Genting</t>
        </is>
      </c>
      <c r="CD43" t="n">
        <v>0</v>
      </c>
      <c r="CE43" t="n">
        <v>0</v>
      </c>
      <c r="CF43" t="n">
        <v>0</v>
      </c>
      <c r="CG43" t="n">
        <v>0</v>
      </c>
      <c r="CH43" t="n">
        <v>0</v>
      </c>
      <c r="CI43" t="n">
        <v>1</v>
      </c>
      <c r="CJ43" t="n">
        <v>0</v>
      </c>
      <c r="CK43" t="n">
        <v/>
      </c>
      <c r="CL43" t="inlineStr">
        <is>
          <t>Ya</t>
        </is>
      </c>
      <c r="CM43" t="n">
        <v>2024</v>
      </c>
      <c r="CN43" t="inlineStr">
        <is>
          <t>Fixed-Dome (Kubah Tetap)</t>
        </is>
      </c>
      <c r="CO43" t="inlineStr">
        <is>
          <t>4 m³ (2-3 ekor sapi, ±3 jam memasak/hari, ±30 kg slurry/hari)</t>
        </is>
      </c>
      <c r="CP43" t="inlineStr">
        <is>
          <t>Anggota keluarga - laki-laki</t>
        </is>
      </c>
      <c r="CQ43" t="n">
        <v>0</v>
      </c>
      <c r="CR43" t="n">
        <v>0</v>
      </c>
      <c r="CS43" t="n">
        <v>0</v>
      </c>
      <c r="CT43" t="n">
        <v>0</v>
      </c>
      <c r="CU43" t="n">
        <v>1</v>
      </c>
      <c r="CV43" t="n">
        <v>0</v>
      </c>
      <c r="CW43" t="n">
        <v>0</v>
      </c>
      <c r="CX43" t="n">
        <v>0</v>
      </c>
      <c r="CY43" t="inlineStr">
        <is>
          <t>Anggota keluarga - laki-laki Anggota keluarga - perempuan dewasa</t>
        </is>
      </c>
      <c r="CZ43" t="n">
        <v>1</v>
      </c>
      <c r="DA43" t="n">
        <v>1</v>
      </c>
      <c r="DB43" t="n">
        <v>0</v>
      </c>
      <c r="DC43" t="n">
        <v/>
      </c>
      <c r="DD43" t="inlineStr">
        <is>
          <t>Anggota keluarga - laki-laki Anggota keluarga - perempuan dewasa CPO atau pendamping</t>
        </is>
      </c>
      <c r="DE43" t="n">
        <v>1</v>
      </c>
      <c r="DF43" t="n">
        <v>1</v>
      </c>
      <c r="DG43" t="n">
        <v>1</v>
      </c>
      <c r="DH43" t="n">
        <v>0</v>
      </c>
      <c r="DI43" t="n">
        <v/>
      </c>
      <c r="DJ43" t="inlineStr">
        <is>
          <t>CPO atau pendamping</t>
        </is>
      </c>
      <c r="DK43" t="n">
        <v>0</v>
      </c>
      <c r="DL43" t="n">
        <v>0</v>
      </c>
      <c r="DM43" t="n">
        <v>1</v>
      </c>
      <c r="DN43" t="n">
        <v>0</v>
      </c>
      <c r="DO43" t="n">
        <v/>
      </c>
      <c r="DP43" t="inlineStr">
        <is>
          <t>Ya</t>
        </is>
      </c>
      <c r="DQ43" t="n">
        <v/>
      </c>
      <c r="DR43" t="n">
        <v/>
      </c>
      <c r="DS43" t="n">
        <v/>
      </c>
      <c r="DT43" t="n">
        <v/>
      </c>
      <c r="DU43" t="n">
        <v/>
      </c>
      <c r="DV43" t="n">
        <v/>
      </c>
      <c r="DW43" t="n">
        <v/>
      </c>
      <c r="DX43" t="n">
        <v/>
      </c>
      <c r="DY43" t="n">
        <v/>
      </c>
      <c r="DZ43" t="n">
        <v/>
      </c>
      <c r="EA43" t="n">
        <v/>
      </c>
      <c r="EB43" t="n">
        <v/>
      </c>
      <c r="EC43" t="n">
        <v/>
      </c>
      <c r="ED43" t="n">
        <v/>
      </c>
      <c r="EE43" t="n">
        <v/>
      </c>
      <c r="EF43" t="n">
        <v/>
      </c>
      <c r="EG43" t="n">
        <v/>
      </c>
      <c r="EH43" t="n">
        <v/>
      </c>
      <c r="EI43" t="inlineStr">
        <is>
          <t>Tidak ada masalah</t>
        </is>
      </c>
      <c r="EJ43" t="n">
        <v>0</v>
      </c>
      <c r="EK43" t="n">
        <v>0</v>
      </c>
      <c r="EL43" t="n">
        <v>0</v>
      </c>
      <c r="EM43" t="n">
        <v>1</v>
      </c>
      <c r="EN43" t="n">
        <v>0</v>
      </c>
      <c r="EO43" t="n">
        <v/>
      </c>
      <c r="EP43" t="inlineStr">
        <is>
          <t>Ya, cukup jelas dan mudah diikuti</t>
        </is>
      </c>
      <c r="EQ43" t="inlineStr">
        <is>
          <t>Bukan pelatihan</t>
        </is>
      </c>
      <c r="ER43" t="inlineStr">
        <is>
          <t>CPO atau pendamping</t>
        </is>
      </c>
      <c r="ES43" t="n">
        <v>1</v>
      </c>
      <c r="ET43" t="n">
        <v>0</v>
      </c>
      <c r="EU43" t="n">
        <v>0</v>
      </c>
      <c r="EV43" t="n">
        <v>0</v>
      </c>
      <c r="EW43" t="n">
        <v/>
      </c>
      <c r="EX43" t="inlineStr">
        <is>
          <t>Anggota keluarga - Laki-laki</t>
        </is>
      </c>
      <c r="EY43" t="n">
        <v>1</v>
      </c>
      <c r="EZ43" t="n">
        <v>0</v>
      </c>
      <c r="FA43" t="n">
        <v>0</v>
      </c>
      <c r="FB43" t="n">
        <v/>
      </c>
      <c r="FC43" t="inlineStr">
        <is>
          <t>Setiap hari</t>
        </is>
      </c>
      <c r="FD43" t="n">
        <v/>
      </c>
      <c r="FE43" t="inlineStr">
        <is>
          <t>Mengetahui</t>
        </is>
      </c>
      <c r="FF43" t="inlineStr">
        <is>
          <t>Selalu (setiap hari)</t>
        </is>
      </c>
      <c r="FG43" t="inlineStr">
        <is>
          <t>Mengetahui</t>
        </is>
      </c>
      <c r="FH43" t="inlineStr">
        <is>
          <t>Sering (setiap minggu)</t>
        </is>
      </c>
      <c r="FI43" t="inlineStr">
        <is>
          <t>Mengetahui</t>
        </is>
      </c>
      <c r="FJ43" t="inlineStr">
        <is>
          <t>Selalu (setiap hari)</t>
        </is>
      </c>
      <c r="FK43" t="inlineStr">
        <is>
          <t>Tidak mengetahui</t>
        </is>
      </c>
      <c r="FL43" t="inlineStr">
        <is>
          <t>Tidak pernah</t>
        </is>
      </c>
      <c r="FM43" t="inlineStr">
        <is>
          <t>Mengetahui</t>
        </is>
      </c>
      <c r="FN43" t="inlineStr">
        <is>
          <t>Jarang (setiap bulan atau lebih)</t>
        </is>
      </c>
      <c r="FO43" t="inlineStr">
        <is>
          <t>Mengetahui</t>
        </is>
      </c>
      <c r="FP43" t="inlineStr">
        <is>
          <t>Jarang (setiap bulan atau lebih)</t>
        </is>
      </c>
      <c r="FQ43" t="inlineStr">
        <is>
          <t>Mengetahui</t>
        </is>
      </c>
      <c r="FR43" t="inlineStr">
        <is>
          <t>Ya</t>
        </is>
      </c>
      <c r="FS43" t="inlineStr">
        <is>
          <t>Mengetahui</t>
        </is>
      </c>
      <c r="FT43" t="inlineStr">
        <is>
          <t>Ya, selalu</t>
        </is>
      </c>
      <c r="FU43" t="inlineStr">
        <is>
          <t>Laki-laki dewasa</t>
        </is>
      </c>
      <c r="FV43" t="n">
        <v>1</v>
      </c>
      <c r="FW43" t="n">
        <v>0</v>
      </c>
      <c r="FX43" t="n">
        <v>0</v>
      </c>
      <c r="FY43" t="n">
        <v>0</v>
      </c>
      <c r="FZ43" t="inlineStr">
        <is>
          <t>Memahami</t>
        </is>
      </c>
      <c r="GA43" t="inlineStr">
        <is>
          <t>CPO</t>
        </is>
      </c>
      <c r="GB43" t="n">
        <v>1</v>
      </c>
      <c r="GC43" t="n">
        <v>0</v>
      </c>
      <c r="GD43" t="n">
        <v>0</v>
      </c>
      <c r="GE43" t="n">
        <v>0</v>
      </c>
      <c r="GF43" t="n">
        <v/>
      </c>
      <c r="GG43" t="inlineStr">
        <is>
          <t>Selalu</t>
        </is>
      </c>
      <c r="GH43" t="inlineStr">
        <is>
          <t>Tidak</t>
        </is>
      </c>
      <c r="GI43" t="n">
        <v/>
      </c>
      <c r="GJ43" t="n">
        <v/>
      </c>
      <c r="GK43" t="n">
        <v/>
      </c>
      <c r="GL43" t="n">
        <v/>
      </c>
      <c r="GM43" t="n">
        <v/>
      </c>
      <c r="GN43" t="n">
        <v/>
      </c>
      <c r="GO43" t="n">
        <v/>
      </c>
      <c r="GP43" t="inlineStr">
        <is>
          <t>Sebagian</t>
        </is>
      </c>
      <c r="GQ43" t="inlineStr">
        <is>
          <t>LPG</t>
        </is>
      </c>
      <c r="GR43" t="n">
        <v>1</v>
      </c>
      <c r="GS43" t="n">
        <v>0</v>
      </c>
      <c r="GT43" t="n">
        <v>0</v>
      </c>
      <c r="GU43" t="n">
        <v>0</v>
      </c>
      <c r="GV43" t="n">
        <v>0</v>
      </c>
      <c r="GW43" t="n">
        <v>0</v>
      </c>
      <c r="GX43" t="n">
        <v>0</v>
      </c>
      <c r="GY43" t="n">
        <v/>
      </c>
      <c r="GZ43" t="inlineStr">
        <is>
          <t>Ya</t>
        </is>
      </c>
      <c r="HA43" t="n">
        <v/>
      </c>
      <c r="HB43" t="n">
        <v/>
      </c>
      <c r="HC43" t="n">
        <v/>
      </c>
      <c r="HD43" t="n">
        <v/>
      </c>
      <c r="HE43" t="n">
        <v>18</v>
      </c>
      <c r="HF43" t="n">
        <v>150000</v>
      </c>
      <c r="HG43" t="n">
        <v>6</v>
      </c>
      <c r="HH43" t="n">
        <v>50000</v>
      </c>
      <c r="HI43" t="n">
        <v/>
      </c>
      <c r="HJ43" t="n">
        <v/>
      </c>
      <c r="HK43" t="n">
        <v/>
      </c>
      <c r="HL43" t="n">
        <v/>
      </c>
      <c r="HM43" t="n">
        <v/>
      </c>
      <c r="HN43" t="n">
        <v/>
      </c>
      <c r="HO43" t="n">
        <v/>
      </c>
      <c r="HP43" t="n">
        <v/>
      </c>
      <c r="HQ43" t="n">
        <v/>
      </c>
      <c r="HR43" t="n">
        <v/>
      </c>
      <c r="HS43" t="n">
        <v/>
      </c>
      <c r="HT43" t="n">
        <v/>
      </c>
      <c r="HU43" t="n">
        <v/>
      </c>
      <c r="HV43" t="n">
        <v/>
      </c>
      <c r="HW43" t="n">
        <v/>
      </c>
      <c r="HX43" t="n">
        <v/>
      </c>
      <c r="HY43" t="n">
        <v/>
      </c>
      <c r="HZ43" t="n">
        <v/>
      </c>
      <c r="IA43" t="n">
        <v>12</v>
      </c>
      <c r="IB43" t="n">
        <v>100000</v>
      </c>
      <c r="IC43" t="n">
        <v/>
      </c>
      <c r="ID43" t="n">
        <v/>
      </c>
      <c r="IE43" t="n">
        <v/>
      </c>
      <c r="IF43" t="n">
        <v/>
      </c>
      <c r="IG43" t="n">
        <v/>
      </c>
      <c r="IH43" t="n">
        <v/>
      </c>
      <c r="II43" t="n">
        <v/>
      </c>
      <c r="IJ43" t="n">
        <v/>
      </c>
      <c r="IK43" t="inlineStr">
        <is>
          <t>50-65 kg</t>
        </is>
      </c>
      <c r="IL43" t="inlineStr">
        <is>
          <t>1-3 jam</t>
        </is>
      </c>
      <c r="IM43" t="inlineStr">
        <is>
          <t>Ya</t>
        </is>
      </c>
      <c r="IN43" t="inlineStr">
        <is>
          <t>Tidak</t>
        </is>
      </c>
      <c r="IO43" t="inlineStr">
        <is>
          <t>Tidak ada perubahan</t>
        </is>
      </c>
      <c r="IP43" t="n">
        <v/>
      </c>
      <c r="IQ43" t="inlineStr">
        <is>
          <t>Tidak pernah</t>
        </is>
      </c>
      <c r="IR43" t="n">
        <v/>
      </c>
      <c r="IS43" t="n">
        <v/>
      </c>
      <c r="IT43" t="n">
        <v/>
      </c>
      <c r="IU43" t="n">
        <v/>
      </c>
      <c r="IV43" t="n">
        <v/>
      </c>
      <c r="IW43" t="n">
        <v/>
      </c>
      <c r="IX43" t="n">
        <v/>
      </c>
      <c r="IY43" t="n">
        <v/>
      </c>
      <c r="IZ43" t="inlineStr">
        <is>
          <t>Tidak pernah</t>
        </is>
      </c>
      <c r="JA43" t="n">
        <v/>
      </c>
      <c r="JB43" t="n">
        <v/>
      </c>
      <c r="JC43" t="n">
        <v/>
      </c>
      <c r="JD43" t="n">
        <v/>
      </c>
      <c r="JE43" t="n">
        <v/>
      </c>
      <c r="JF43" t="n">
        <v/>
      </c>
      <c r="JG43" t="n">
        <v/>
      </c>
      <c r="JH43" t="n">
        <v/>
      </c>
      <c r="JI43" t="inlineStr">
        <is>
          <t>Tidak pernah</t>
        </is>
      </c>
      <c r="JJ43" t="n">
        <v/>
      </c>
      <c r="JK43" t="n">
        <v/>
      </c>
      <c r="JL43" t="n">
        <v/>
      </c>
      <c r="JM43" t="n">
        <v/>
      </c>
      <c r="JN43" t="n">
        <v/>
      </c>
      <c r="JO43" t="n">
        <v/>
      </c>
      <c r="JP43" t="n">
        <v/>
      </c>
      <c r="JQ43" t="n">
        <v/>
      </c>
      <c r="JR43" t="inlineStr">
        <is>
          <t>Tidak pernah</t>
        </is>
      </c>
      <c r="JS43" t="n">
        <v/>
      </c>
      <c r="JT43" t="n">
        <v/>
      </c>
      <c r="JU43" t="n">
        <v/>
      </c>
      <c r="JV43" t="n">
        <v/>
      </c>
      <c r="JW43" t="n">
        <v/>
      </c>
      <c r="JX43" t="n">
        <v/>
      </c>
      <c r="JY43" t="n">
        <v/>
      </c>
      <c r="JZ43" t="n">
        <v/>
      </c>
      <c r="KA43" t="inlineStr">
        <is>
          <t>Tidak pernah</t>
        </is>
      </c>
      <c r="KB43" t="n">
        <v/>
      </c>
      <c r="KC43" t="n">
        <v/>
      </c>
      <c r="KD43" t="n">
        <v/>
      </c>
      <c r="KE43" t="n">
        <v/>
      </c>
      <c r="KF43" t="n">
        <v/>
      </c>
      <c r="KG43" t="n">
        <v/>
      </c>
      <c r="KH43" t="n">
        <v/>
      </c>
      <c r="KI43" t="n">
        <v/>
      </c>
      <c r="KJ43" t="inlineStr">
        <is>
          <t>Tidak pernah</t>
        </is>
      </c>
      <c r="KK43" t="n">
        <v/>
      </c>
      <c r="KL43" t="n">
        <v/>
      </c>
      <c r="KM43" t="n">
        <v/>
      </c>
      <c r="KN43" t="n">
        <v/>
      </c>
      <c r="KO43" t="n">
        <v/>
      </c>
      <c r="KP43" t="n">
        <v/>
      </c>
      <c r="KQ43" t="n">
        <v/>
      </c>
      <c r="KR43" t="n">
        <v/>
      </c>
      <c r="KS43" t="inlineStr">
        <is>
          <t>Tidak ada perubahan</t>
        </is>
      </c>
      <c r="KT43" t="inlineStr">
        <is>
          <t>0-1 kali</t>
        </is>
      </c>
      <c r="KU43" t="inlineStr">
        <is>
          <t>0-1 kali</t>
        </is>
      </c>
      <c r="KV43" t="inlineStr">
        <is>
          <t>Tidak ada</t>
        </is>
      </c>
      <c r="KW43" t="n">
        <v>0</v>
      </c>
      <c r="KX43" t="n">
        <v>0</v>
      </c>
      <c r="KY43" t="n">
        <v>0</v>
      </c>
      <c r="KZ43" t="n">
        <v>1</v>
      </c>
      <c r="LA43" t="inlineStr">
        <is>
          <t>Tidak ada perubahan</t>
        </is>
      </c>
      <c r="LB43" t="inlineStr">
        <is>
          <t>Tidak ada perubahan</t>
        </is>
      </c>
      <c r="LC43" t="n">
        <v>3</v>
      </c>
      <c r="LD43" t="n">
        <v>6</v>
      </c>
      <c r="LE43" t="n">
        <v>0</v>
      </c>
      <c r="LF43" t="n">
        <v>0</v>
      </c>
      <c r="LG43" t="inlineStr">
        <is>
          <t>Tidak</t>
        </is>
      </c>
      <c r="LH43" t="n">
        <v/>
      </c>
      <c r="LI43" t="inlineStr">
        <is>
          <t>Tidak ada perubahan</t>
        </is>
      </c>
      <c r="LJ43" t="n">
        <v/>
      </c>
      <c r="LK43" t="n">
        <v/>
      </c>
      <c r="LL43" t="n">
        <v/>
      </c>
      <c r="LM43" t="n">
        <v/>
      </c>
      <c r="LN43" t="n">
        <v/>
      </c>
      <c r="LO43" t="n">
        <v/>
      </c>
      <c r="LP43" t="n">
        <v/>
      </c>
      <c r="LQ43" t="n">
        <v/>
      </c>
      <c r="LR43" t="n">
        <v/>
      </c>
      <c r="LS43" t="n">
        <v>60</v>
      </c>
      <c r="LT43" t="n">
        <v>0</v>
      </c>
      <c r="LU43" t="n">
        <v>0</v>
      </c>
      <c r="LV43" t="n">
        <v>15</v>
      </c>
      <c r="LW43" t="n">
        <v>0</v>
      </c>
      <c r="LX43" t="n">
        <v>0</v>
      </c>
      <c r="LY43" t="n">
        <v>15</v>
      </c>
      <c r="LZ43" t="n">
        <v>0</v>
      </c>
      <c r="MA43" t="n">
        <v>0</v>
      </c>
      <c r="MB43" t="inlineStr">
        <is>
          <t>Tidak</t>
        </is>
      </c>
      <c r="MC43" t="n">
        <v>0</v>
      </c>
      <c r="MD43" t="n">
        <v>0</v>
      </c>
      <c r="ME43" t="n">
        <v>60</v>
      </c>
      <c r="MF43" t="n">
        <v>20</v>
      </c>
      <c r="MG43" t="n">
        <v>0</v>
      </c>
      <c r="MH43" t="n">
        <v>0</v>
      </c>
      <c r="MI43" t="n">
        <v/>
      </c>
      <c r="MJ43" t="n">
        <v/>
      </c>
      <c r="MK43" t="n">
        <v/>
      </c>
      <c r="ML43" t="n">
        <v/>
      </c>
      <c r="MM43" t="n">
        <v/>
      </c>
      <c r="MN43" t="n">
        <v/>
      </c>
      <c r="MO43" t="n">
        <v/>
      </c>
      <c r="MP43" t="n">
        <v/>
      </c>
      <c r="MQ43" t="n">
        <v/>
      </c>
      <c r="MR43" t="inlineStr">
        <is>
          <t>Tidak ada waktu yang dihemat</t>
        </is>
      </c>
      <c r="MS43" t="n">
        <v/>
      </c>
      <c r="MT43" t="inlineStr">
        <is>
          <t>Tidak ada waktu yang dihemat</t>
        </is>
      </c>
      <c r="MU43" t="inlineStr">
        <is>
          <t>Tidak</t>
        </is>
      </c>
      <c r="MV43" t="n">
        <v/>
      </c>
      <c r="MW43" t="n">
        <v/>
      </c>
      <c r="MX43" t="n">
        <v/>
      </c>
      <c r="MY43" t="n">
        <v/>
      </c>
      <c r="MZ43" t="n">
        <v/>
      </c>
      <c r="NA43" t="n">
        <v/>
      </c>
      <c r="NB43" t="n">
        <v/>
      </c>
      <c r="NC43" t="n">
        <v/>
      </c>
      <c r="ND43" t="n">
        <v/>
      </c>
      <c r="NE43" t="n">
        <v/>
      </c>
      <c r="NF43" t="n">
        <v/>
      </c>
      <c r="NG43" t="n">
        <v/>
      </c>
      <c r="NH43" t="n">
        <v/>
      </c>
      <c r="NI43" t="n">
        <v/>
      </c>
      <c r="NJ43" t="n">
        <v/>
      </c>
      <c r="NK43" t="n">
        <v/>
      </c>
      <c r="NL43" t="inlineStr">
        <is>
          <t>Tidak</t>
        </is>
      </c>
      <c r="NM43" t="inlineStr">
        <is>
          <t>100% dana hibah</t>
        </is>
      </c>
      <c r="NN43" t="inlineStr">
        <is>
          <t>0 (100% sumber pembiayaan dari hibah)</t>
        </is>
      </c>
      <c r="NO43" t="inlineStr">
        <is>
          <t>Program CSR perusahaan</t>
        </is>
      </c>
      <c r="NP43" t="n">
        <v/>
      </c>
      <c r="NQ43" t="n">
        <v/>
      </c>
      <c r="NR43" t="n">
        <v/>
      </c>
      <c r="NS43" t="n">
        <v/>
      </c>
      <c r="NT43" t="n">
        <v/>
      </c>
      <c r="NU43" t="n">
        <v/>
      </c>
      <c r="NV43" t="n">
        <v/>
      </c>
      <c r="NW43" t="n">
        <v/>
      </c>
      <c r="NX43" t="inlineStr">
        <is>
          <t>Sama saja</t>
        </is>
      </c>
      <c r="NY43" t="n">
        <v>40</v>
      </c>
      <c r="NZ43" t="n">
        <v>0</v>
      </c>
      <c r="OA43" t="n">
        <v>0</v>
      </c>
      <c r="OB43" t="n">
        <v>40</v>
      </c>
      <c r="OC43" t="n">
        <v>0</v>
      </c>
      <c r="OD43" t="n">
        <v>0</v>
      </c>
      <c r="OE43" t="inlineStr">
        <is>
          <t>Tidak ada perubahan</t>
        </is>
      </c>
      <c r="OF43" t="inlineStr">
        <is>
          <t>Sama saja (tidak ada perbedaan waktu memasak MAUPUN rasa/bau makanan bila dibandingkan penggunaan sebelumnya)</t>
        </is>
      </c>
      <c r="OG43" t="inlineStr">
        <is>
          <t>Ya</t>
        </is>
      </c>
      <c r="OH43" t="n">
        <v>5</v>
      </c>
      <c r="OI43" t="n">
        <v>6</v>
      </c>
      <c r="OJ43" t="n">
        <v>0</v>
      </c>
      <c r="OK43" t="n">
        <v>0</v>
      </c>
      <c r="OL43" t="n">
        <v>0</v>
      </c>
      <c r="OM43" t="n">
        <v>0</v>
      </c>
      <c r="ON43" t="n">
        <v>0</v>
      </c>
      <c r="OO43" t="n">
        <v>0</v>
      </c>
      <c r="OP43" t="inlineStr">
        <is>
          <t>Sapi pedaging Sapi perah</t>
        </is>
      </c>
      <c r="OQ43" t="n">
        <v>1</v>
      </c>
      <c r="OR43" t="n">
        <v>1</v>
      </c>
      <c r="OS43" t="n">
        <v>0</v>
      </c>
      <c r="OT43" t="n">
        <v>0</v>
      </c>
      <c r="OU43" t="n">
        <v>0</v>
      </c>
      <c r="OV43" t="n">
        <v>0</v>
      </c>
      <c r="OW43" t="n">
        <v>0</v>
      </c>
      <c r="OX43" t="n">
        <v>0</v>
      </c>
      <c r="OY43" t="n">
        <v>0</v>
      </c>
      <c r="OZ43" t="inlineStr">
        <is>
          <t>Sapi pedaging Sapi perah</t>
        </is>
      </c>
      <c r="PA43" t="n">
        <v>1</v>
      </c>
      <c r="PB43" t="n">
        <v>1</v>
      </c>
      <c r="PC43" t="n">
        <v>0</v>
      </c>
      <c r="PD43" t="n">
        <v>0</v>
      </c>
      <c r="PE43" t="n">
        <v>0</v>
      </c>
      <c r="PF43" t="n">
        <v>0</v>
      </c>
      <c r="PG43" t="n">
        <v>0</v>
      </c>
      <c r="PH43" t="n">
        <v>0</v>
      </c>
      <c r="PI43" t="n">
        <v>0</v>
      </c>
      <c r="PJ43" t="inlineStr">
        <is>
          <t>Tidak ada</t>
        </is>
      </c>
      <c r="PK43" t="n">
        <v>0</v>
      </c>
      <c r="PL43" t="n">
        <v>0</v>
      </c>
      <c r="PM43" t="n">
        <v>0</v>
      </c>
      <c r="PN43" t="n">
        <v>0</v>
      </c>
      <c r="PO43" t="n">
        <v>0</v>
      </c>
      <c r="PP43" t="n">
        <v>0</v>
      </c>
      <c r="PQ43" t="n">
        <v>0</v>
      </c>
      <c r="PR43" t="n">
        <v>0</v>
      </c>
      <c r="PS43" t="n">
        <v>1</v>
      </c>
      <c r="PT43" t="inlineStr">
        <is>
          <t>2-Dibuang ke sungai</t>
        </is>
      </c>
      <c r="PU43" t="n">
        <v>0</v>
      </c>
      <c r="PV43" t="n">
        <v>0</v>
      </c>
      <c r="PW43" t="n">
        <v>0</v>
      </c>
      <c r="PX43" t="n">
        <v>0</v>
      </c>
      <c r="PY43" t="n">
        <v>0</v>
      </c>
      <c r="PZ43" t="n">
        <v>0</v>
      </c>
      <c r="QA43" t="n">
        <v>1</v>
      </c>
      <c r="QB43" t="n">
        <v>0</v>
      </c>
      <c r="QC43" t="n">
        <v>0</v>
      </c>
      <c r="QD43" t="n">
        <v/>
      </c>
      <c r="QE43" t="inlineStr">
        <is>
          <t>2-Dibuang ke sungai</t>
        </is>
      </c>
      <c r="QF43" t="n">
        <v>0</v>
      </c>
      <c r="QG43" t="n">
        <v>0</v>
      </c>
      <c r="QH43" t="n">
        <v>0</v>
      </c>
      <c r="QI43" t="n">
        <v>0</v>
      </c>
      <c r="QJ43" t="n">
        <v>0</v>
      </c>
      <c r="QK43" t="n">
        <v>0</v>
      </c>
      <c r="QL43" t="n">
        <v>1</v>
      </c>
      <c r="QM43" t="n">
        <v>0</v>
      </c>
      <c r="QN43" t="n">
        <v>0</v>
      </c>
      <c r="QO43" t="n">
        <v/>
      </c>
      <c r="QP43" t="n">
        <v/>
      </c>
      <c r="QQ43" t="n">
        <v/>
      </c>
      <c r="QR43" t="n">
        <v/>
      </c>
      <c r="QS43" t="n">
        <v/>
      </c>
      <c r="QT43" t="n">
        <v/>
      </c>
      <c r="QU43" t="n">
        <v/>
      </c>
      <c r="QV43" t="n">
        <v/>
      </c>
      <c r="QW43" t="n">
        <v/>
      </c>
      <c r="QX43" t="n">
        <v/>
      </c>
      <c r="QY43" t="n">
        <v/>
      </c>
      <c r="QZ43" t="n">
        <v/>
      </c>
      <c r="RA43" t="n">
        <v/>
      </c>
      <c r="RB43" t="n">
        <v/>
      </c>
      <c r="RC43" t="n">
        <v/>
      </c>
      <c r="RD43" t="n">
        <v/>
      </c>
      <c r="RE43" t="n">
        <v/>
      </c>
      <c r="RF43" t="n">
        <v/>
      </c>
      <c r="RG43" t="n">
        <v/>
      </c>
      <c r="RH43" t="n">
        <v/>
      </c>
      <c r="RI43" t="n">
        <v/>
      </c>
      <c r="RJ43" t="n">
        <v/>
      </c>
      <c r="RK43" t="n">
        <v/>
      </c>
      <c r="RL43" t="n">
        <v/>
      </c>
      <c r="RM43" t="n">
        <v/>
      </c>
      <c r="RN43" t="n">
        <v/>
      </c>
      <c r="RO43" t="n">
        <v/>
      </c>
      <c r="RP43" t="n">
        <v/>
      </c>
      <c r="RQ43" t="n">
        <v/>
      </c>
      <c r="RR43" t="n">
        <v/>
      </c>
      <c r="RS43" t="n">
        <v/>
      </c>
      <c r="RT43" t="n">
        <v/>
      </c>
      <c r="RU43" t="n">
        <v/>
      </c>
      <c r="RV43" t="n">
        <v/>
      </c>
      <c r="RW43" t="n">
        <v/>
      </c>
      <c r="RX43" t="n">
        <v/>
      </c>
      <c r="RY43" t="n">
        <v/>
      </c>
      <c r="RZ43" t="n">
        <v/>
      </c>
      <c r="SA43" t="n">
        <v/>
      </c>
      <c r="SB43" t="n">
        <v/>
      </c>
      <c r="SC43" t="n">
        <v/>
      </c>
      <c r="SD43" t="n">
        <v/>
      </c>
      <c r="SE43" t="n">
        <v/>
      </c>
      <c r="SF43" t="n">
        <v/>
      </c>
      <c r="SG43" t="n">
        <v/>
      </c>
      <c r="SH43" t="n">
        <v/>
      </c>
      <c r="SI43" t="n">
        <v/>
      </c>
      <c r="SJ43" t="n">
        <v/>
      </c>
      <c r="SK43" t="n">
        <v/>
      </c>
      <c r="SL43" t="n">
        <v/>
      </c>
      <c r="SM43" t="n">
        <v/>
      </c>
      <c r="SN43" t="n">
        <v/>
      </c>
      <c r="SO43" t="n">
        <v/>
      </c>
      <c r="SP43" t="n">
        <v/>
      </c>
      <c r="SQ43" t="n">
        <v/>
      </c>
      <c r="SR43" t="n">
        <v/>
      </c>
      <c r="SS43" t="n">
        <v/>
      </c>
      <c r="ST43" t="n">
        <v/>
      </c>
      <c r="SU43" t="n">
        <v/>
      </c>
      <c r="SV43" t="n">
        <v/>
      </c>
      <c r="SW43" t="n">
        <v/>
      </c>
      <c r="SX43" t="n">
        <v/>
      </c>
      <c r="SY43" t="n">
        <v>5</v>
      </c>
      <c r="SZ43" t="n">
        <v>6</v>
      </c>
      <c r="TA43" t="n">
        <v/>
      </c>
      <c r="TB43" t="n">
        <v/>
      </c>
      <c r="TC43" t="n">
        <v/>
      </c>
      <c r="TD43" t="n">
        <v/>
      </c>
      <c r="TE43" t="n">
        <v/>
      </c>
      <c r="TF43" t="n">
        <v/>
      </c>
      <c r="TG43" t="n">
        <v>5</v>
      </c>
      <c r="TH43" t="n">
        <v>6</v>
      </c>
      <c r="TI43" t="n">
        <v>0</v>
      </c>
      <c r="TJ43" t="n">
        <v>0</v>
      </c>
      <c r="TK43" t="n">
        <v>0</v>
      </c>
      <c r="TL43" t="n">
        <v>0</v>
      </c>
      <c r="TM43" t="n">
        <v>0</v>
      </c>
      <c r="TN43" t="n">
        <v>0</v>
      </c>
      <c r="TO43" t="n">
        <v>0</v>
      </c>
      <c r="TP43" t="n">
        <v>0</v>
      </c>
      <c r="TQ43" t="n">
        <v>0</v>
      </c>
      <c r="TR43" t="n">
        <v>0</v>
      </c>
      <c r="TS43" t="n">
        <v>0</v>
      </c>
      <c r="TT43" t="n">
        <v>0</v>
      </c>
      <c r="TU43" t="n">
        <v>0</v>
      </c>
      <c r="TV43" t="n">
        <v>0</v>
      </c>
      <c r="TW43" t="n">
        <v/>
      </c>
      <c r="TX43" t="n">
        <v/>
      </c>
      <c r="TY43" t="n">
        <v/>
      </c>
      <c r="TZ43" t="n">
        <v/>
      </c>
      <c r="UA43" t="n">
        <v/>
      </c>
      <c r="UB43" t="n">
        <v/>
      </c>
      <c r="UC43" t="n">
        <v/>
      </c>
      <c r="UD43" t="n">
        <v/>
      </c>
      <c r="UE43" t="n">
        <v/>
      </c>
      <c r="UF43" t="n">
        <v/>
      </c>
      <c r="UG43" t="n">
        <v/>
      </c>
      <c r="UH43" t="n">
        <v/>
      </c>
      <c r="UI43" t="n">
        <v/>
      </c>
      <c r="UJ43" t="n">
        <v/>
      </c>
      <c r="UK43" t="n">
        <v/>
      </c>
      <c r="UL43" t="n">
        <v/>
      </c>
      <c r="UM43" t="n">
        <v/>
      </c>
      <c r="UN43" t="n">
        <v/>
      </c>
      <c r="UO43" t="n">
        <v/>
      </c>
      <c r="UP43" t="n">
        <v/>
      </c>
      <c r="UQ43" t="n">
        <v/>
      </c>
      <c r="UR43" t="n">
        <v/>
      </c>
      <c r="US43" t="n">
        <v/>
      </c>
      <c r="UT43" t="n">
        <v/>
      </c>
      <c r="UU43" t="inlineStr">
        <is>
          <t>Pemberian pakan di kandang</t>
        </is>
      </c>
      <c r="UV43" t="inlineStr">
        <is>
          <t>Pemberian pakan di kandang</t>
        </is>
      </c>
      <c r="UW43" t="n">
        <v/>
      </c>
      <c r="UX43" t="n">
        <v/>
      </c>
      <c r="UY43" t="n">
        <v/>
      </c>
      <c r="UZ43" t="n">
        <v/>
      </c>
      <c r="VA43" t="n">
        <v/>
      </c>
      <c r="VB43" t="n">
        <v/>
      </c>
      <c r="VC43" t="inlineStr">
        <is>
          <t>Sangat jarang (&gt;1 bulan sekali)</t>
        </is>
      </c>
      <c r="VD43" t="inlineStr">
        <is>
          <t>Sangat jarang (&gt;1 bulan sekali)</t>
        </is>
      </c>
      <c r="VE43" t="n">
        <v/>
      </c>
      <c r="VF43" t="n">
        <v/>
      </c>
      <c r="VG43" t="n">
        <v/>
      </c>
      <c r="VH43" t="n">
        <v/>
      </c>
      <c r="VI43" t="n">
        <v/>
      </c>
      <c r="VJ43" t="n">
        <v/>
      </c>
      <c r="VK43" t="inlineStr">
        <is>
          <t>Sangat sering (&gt;1 kali sehari)</t>
        </is>
      </c>
      <c r="VL43" t="inlineStr">
        <is>
          <t>Sangat sering (&gt;1 kali sehari)</t>
        </is>
      </c>
      <c r="VM43" t="n">
        <v/>
      </c>
      <c r="VN43" t="n">
        <v/>
      </c>
      <c r="VO43" t="n">
        <v/>
      </c>
      <c r="VP43" t="n">
        <v/>
      </c>
      <c r="VQ43" t="n">
        <v/>
      </c>
      <c r="VR43" t="n">
        <v/>
      </c>
      <c r="VS43" t="inlineStr">
        <is>
          <t>8-Dibiarkan tersebar di ladang penggembalaan</t>
        </is>
      </c>
      <c r="VT43" t="n">
        <v>0</v>
      </c>
      <c r="VU43" t="n">
        <v>0</v>
      </c>
      <c r="VV43" t="n">
        <v>0</v>
      </c>
      <c r="VW43" t="n">
        <v>0</v>
      </c>
      <c r="VX43" t="n">
        <v>0</v>
      </c>
      <c r="VY43" t="n">
        <v>0</v>
      </c>
      <c r="VZ43" t="n">
        <v>0</v>
      </c>
      <c r="WA43" t="n">
        <v>0</v>
      </c>
      <c r="WB43" t="n">
        <v>0</v>
      </c>
      <c r="WC43" t="n">
        <v>0</v>
      </c>
      <c r="WD43" t="n">
        <v>0</v>
      </c>
      <c r="WE43" t="n">
        <v>1</v>
      </c>
      <c r="WF43" t="inlineStr">
        <is>
          <t>6-Digester biogas</t>
        </is>
      </c>
      <c r="WG43" t="n">
        <v>0</v>
      </c>
      <c r="WH43" t="n">
        <v>0</v>
      </c>
      <c r="WI43" t="n">
        <v>0</v>
      </c>
      <c r="WJ43" t="n">
        <v>0</v>
      </c>
      <c r="WK43" t="n">
        <v>0</v>
      </c>
      <c r="WL43" t="n">
        <v>0</v>
      </c>
      <c r="WM43" t="n">
        <v>0</v>
      </c>
      <c r="WN43" t="n">
        <v>0</v>
      </c>
      <c r="WO43" t="n">
        <v>0</v>
      </c>
      <c r="WP43" t="n">
        <v>1</v>
      </c>
      <c r="WQ43" t="n">
        <v>0</v>
      </c>
      <c r="WR43" t="n">
        <v>0</v>
      </c>
      <c r="WS43" t="n">
        <v/>
      </c>
      <c r="WT43" t="n">
        <v/>
      </c>
      <c r="WU43" t="n">
        <v/>
      </c>
      <c r="WV43" t="n">
        <v/>
      </c>
      <c r="WW43" t="n">
        <v/>
      </c>
      <c r="WX43" t="n">
        <v/>
      </c>
      <c r="WY43" t="n">
        <v/>
      </c>
      <c r="WZ43" t="n">
        <v/>
      </c>
      <c r="XA43" t="n">
        <v/>
      </c>
      <c r="XB43" t="n">
        <v/>
      </c>
      <c r="XC43" t="n">
        <v/>
      </c>
      <c r="XD43" t="n">
        <v/>
      </c>
      <c r="XE43" t="n">
        <v/>
      </c>
      <c r="XF43" t="n">
        <v/>
      </c>
      <c r="XG43" t="n">
        <v/>
      </c>
      <c r="XH43" t="n">
        <v/>
      </c>
      <c r="XI43" t="n">
        <v/>
      </c>
      <c r="XJ43" t="n">
        <v/>
      </c>
      <c r="XK43" t="n">
        <v/>
      </c>
      <c r="XL43" t="n">
        <v/>
      </c>
      <c r="XM43" t="n">
        <v/>
      </c>
      <c r="XN43" t="n">
        <v/>
      </c>
      <c r="XO43" t="n">
        <v/>
      </c>
      <c r="XP43" t="n">
        <v/>
      </c>
      <c r="XQ43" t="n">
        <v/>
      </c>
      <c r="XR43" t="n">
        <v/>
      </c>
      <c r="XS43" t="n">
        <v/>
      </c>
      <c r="XT43" t="n">
        <v/>
      </c>
      <c r="XU43" t="n">
        <v/>
      </c>
      <c r="XV43" t="n">
        <v/>
      </c>
      <c r="XW43" t="n">
        <v/>
      </c>
      <c r="XX43" t="n">
        <v/>
      </c>
      <c r="XY43" t="n">
        <v/>
      </c>
      <c r="XZ43" t="n">
        <v/>
      </c>
      <c r="YA43" t="n">
        <v/>
      </c>
      <c r="YB43" t="n">
        <v/>
      </c>
      <c r="YC43" t="n">
        <v/>
      </c>
      <c r="YD43" t="n">
        <v/>
      </c>
      <c r="YE43" t="n">
        <v/>
      </c>
      <c r="YF43" t="n">
        <v/>
      </c>
      <c r="YG43" t="n">
        <v/>
      </c>
      <c r="YH43" t="n">
        <v/>
      </c>
      <c r="YI43" t="n">
        <v/>
      </c>
      <c r="YJ43" t="n">
        <v/>
      </c>
      <c r="YK43" t="n">
        <v/>
      </c>
      <c r="YL43" t="n">
        <v/>
      </c>
      <c r="YM43" t="n">
        <v/>
      </c>
      <c r="YN43" t="n">
        <v/>
      </c>
      <c r="YO43" t="n">
        <v/>
      </c>
      <c r="YP43" t="n">
        <v/>
      </c>
      <c r="YQ43" t="n">
        <v/>
      </c>
      <c r="YR43" t="n">
        <v/>
      </c>
      <c r="YS43" t="n">
        <v/>
      </c>
      <c r="YT43" t="n">
        <v/>
      </c>
      <c r="YU43" t="n">
        <v/>
      </c>
      <c r="YV43" t="n">
        <v/>
      </c>
      <c r="YW43" t="n">
        <v/>
      </c>
      <c r="YX43" t="n">
        <v/>
      </c>
      <c r="YY43" t="n">
        <v/>
      </c>
      <c r="YZ43" t="n">
        <v/>
      </c>
      <c r="ZA43" t="n">
        <v/>
      </c>
      <c r="ZB43" t="n">
        <v/>
      </c>
      <c r="ZC43" t="n">
        <v/>
      </c>
      <c r="ZD43" t="n">
        <v/>
      </c>
      <c r="ZE43" t="n">
        <v/>
      </c>
      <c r="ZF43" t="n">
        <v/>
      </c>
      <c r="ZG43" t="n">
        <v/>
      </c>
      <c r="ZH43" t="n">
        <v/>
      </c>
      <c r="ZI43" t="n">
        <v/>
      </c>
      <c r="ZJ43" t="n">
        <v/>
      </c>
      <c r="ZK43" t="n">
        <v/>
      </c>
      <c r="ZL43" t="n">
        <v/>
      </c>
      <c r="ZM43" t="n">
        <v/>
      </c>
      <c r="ZN43" t="n">
        <v/>
      </c>
      <c r="ZO43" t="n">
        <v>100</v>
      </c>
      <c r="ZP43" t="n">
        <v/>
      </c>
      <c r="ZQ43" t="n">
        <v/>
      </c>
      <c r="ZR43" t="n">
        <v/>
      </c>
      <c r="ZS43" t="n">
        <v/>
      </c>
      <c r="ZT43" t="n">
        <v/>
      </c>
      <c r="ZU43" t="n">
        <v/>
      </c>
      <c r="ZV43" t="n">
        <v>3</v>
      </c>
      <c r="ZW43" t="n">
        <v>3</v>
      </c>
      <c r="ZX43" t="n">
        <v/>
      </c>
      <c r="ZY43" t="n">
        <v/>
      </c>
      <c r="ZZ43" t="n">
        <v/>
      </c>
      <c r="AAA43" t="n">
        <v/>
      </c>
      <c r="AAB43" t="n">
        <v/>
      </c>
      <c r="AAC43" t="n">
        <v/>
      </c>
      <c r="AAD43" t="inlineStr">
        <is>
          <t>Pakan segar (misal: rumput)</t>
        </is>
      </c>
      <c r="AAE43" t="inlineStr">
        <is>
          <t>Pakan segar (misal: rumput)</t>
        </is>
      </c>
      <c r="AAF43" t="n">
        <v/>
      </c>
      <c r="AAG43" t="n">
        <v/>
      </c>
      <c r="AAH43" t="n">
        <v/>
      </c>
      <c r="AAI43" t="n">
        <v/>
      </c>
      <c r="AAJ43" t="n">
        <v/>
      </c>
      <c r="AAK43" t="n">
        <v/>
      </c>
      <c r="AAL43" t="inlineStr">
        <is>
          <t>Tidak</t>
        </is>
      </c>
      <c r="AAM43" t="n">
        <v/>
      </c>
      <c r="AAN43" t="n">
        <v/>
      </c>
      <c r="AAO43" t="n">
        <v/>
      </c>
      <c r="AAP43" t="n">
        <v/>
      </c>
      <c r="AAQ43" t="n">
        <v/>
      </c>
      <c r="AAR43" t="inlineStr">
        <is>
          <t>Tidak</t>
        </is>
      </c>
      <c r="AAS43" t="inlineStr">
        <is>
          <t>Tidak mengetahui</t>
        </is>
      </c>
      <c r="AAT43" t="inlineStr">
        <is>
          <t>Dibuang ke selokan</t>
        </is>
      </c>
      <c r="AAU43" t="n">
        <v>0</v>
      </c>
      <c r="AAV43" t="n">
        <v>0</v>
      </c>
      <c r="AAW43" t="n">
        <v>0</v>
      </c>
      <c r="AAX43" t="n">
        <v>0</v>
      </c>
      <c r="AAY43" t="n">
        <v>0</v>
      </c>
      <c r="AAZ43" t="n">
        <v>0</v>
      </c>
      <c r="ABA43" t="n">
        <v>1</v>
      </c>
      <c r="ABB43" t="n">
        <v/>
      </c>
      <c r="ABC43" t="n">
        <v/>
      </c>
      <c r="ABD43" t="n">
        <v/>
      </c>
      <c r="ABE43" t="n">
        <v/>
      </c>
      <c r="ABF43" t="n">
        <v/>
      </c>
      <c r="ABG43" t="n">
        <v/>
      </c>
      <c r="ABH43" t="n">
        <v/>
      </c>
      <c r="ABI43" t="n">
        <v/>
      </c>
      <c r="ABJ43" t="n">
        <v/>
      </c>
      <c r="ABK43" t="n">
        <v/>
      </c>
      <c r="ABL43" t="n">
        <v/>
      </c>
      <c r="ABM43" t="n">
        <v/>
      </c>
      <c r="ABN43" t="n">
        <v/>
      </c>
      <c r="ABO43" t="n">
        <v/>
      </c>
      <c r="ABP43" t="n">
        <v/>
      </c>
      <c r="ABQ43" t="n">
        <v/>
      </c>
      <c r="ABR43" t="n">
        <v/>
      </c>
      <c r="ABS43" t="n">
        <v/>
      </c>
      <c r="ABT43" t="n">
        <v/>
      </c>
      <c r="ABU43" t="n">
        <v/>
      </c>
      <c r="ABV43" t="n">
        <v/>
      </c>
      <c r="ABW43" t="n">
        <v/>
      </c>
      <c r="ABX43" t="n">
        <v/>
      </c>
      <c r="ABY43" t="n">
        <v/>
      </c>
      <c r="ABZ43" t="n">
        <v/>
      </c>
      <c r="ACA43" t="n">
        <v/>
      </c>
      <c r="ACB43" t="n">
        <v/>
      </c>
      <c r="ACC43" t="n">
        <v/>
      </c>
      <c r="ACD43" t="n">
        <v/>
      </c>
      <c r="ACE43" t="n">
        <v/>
      </c>
      <c r="ACF43" t="n">
        <v/>
      </c>
      <c r="ACG43" t="n">
        <v/>
      </c>
      <c r="ACH43" t="n">
        <v/>
      </c>
      <c r="ACI43" t="n">
        <v/>
      </c>
      <c r="ACJ43" t="n">
        <v/>
      </c>
      <c r="ACK43" t="inlineStr">
        <is>
          <t>Tidak punya waktu mengumpulkannya</t>
        </is>
      </c>
      <c r="ACL43" t="n">
        <v>0</v>
      </c>
      <c r="ACM43" t="n">
        <v>0</v>
      </c>
      <c r="ACN43" t="n">
        <v>1</v>
      </c>
      <c r="ACO43" t="n">
        <v>0</v>
      </c>
      <c r="ACP43" t="n">
        <v>0</v>
      </c>
      <c r="ACQ43" t="n">
        <v>0</v>
      </c>
      <c r="ACR43" t="n">
        <v>0</v>
      </c>
      <c r="ACS43" t="n">
        <v/>
      </c>
      <c r="ACT43" t="inlineStr">
        <is>
          <t>Tidak</t>
        </is>
      </c>
      <c r="ACU43" t="inlineStr">
        <is>
          <t>Manfaat besar dan membantu kehidupan sehari-hari</t>
        </is>
      </c>
      <c r="ACV43" t="inlineStr">
        <is>
          <t>Sama saja</t>
        </is>
      </c>
      <c r="ACW43" t="inlineStr">
        <is>
          <t>Anggota keluarga - Perempuan dewasa</t>
        </is>
      </c>
      <c r="ACX43" t="inlineStr">
        <is>
          <t>Netral/tidak tahu</t>
        </is>
      </c>
      <c r="ACY43" t="inlineStr">
        <is>
          <t>Anggota keluarga - Laki-laki dewasa Anggota keluarga - Perempuan dewasa Anggota keluarga - Anak-anak</t>
        </is>
      </c>
      <c r="ACZ43" t="n">
        <v>1</v>
      </c>
      <c r="ADA43" t="n">
        <v>1</v>
      </c>
      <c r="ADB43" t="n">
        <v>1</v>
      </c>
      <c r="ADC43" t="n">
        <v>0</v>
      </c>
      <c r="ADD43" t="inlineStr">
        <is>
          <t>Puas</t>
        </is>
      </c>
      <c r="ADE43" t="inlineStr">
        <is>
          <t>Puas</t>
        </is>
      </c>
      <c r="ADF43" t="inlineStr">
        <is>
          <t>Puas</t>
        </is>
      </c>
      <c r="ADG43" t="inlineStr">
        <is>
          <t>Cukup puas</t>
        </is>
      </c>
      <c r="ADH43" t="inlineStr">
        <is>
          <t>Tidak</t>
        </is>
      </c>
      <c r="ADI43" t="n">
        <v/>
      </c>
      <c r="ADJ43" t="inlineStr">
        <is>
          <t>Cukup puas</t>
        </is>
      </c>
      <c r="ADK43" t="n">
        <v/>
      </c>
      <c r="ADL43" t="n">
        <v/>
      </c>
      <c r="ADM43" t="n">
        <v/>
      </c>
      <c r="ADN43" t="n">
        <v/>
      </c>
      <c r="ADO43" t="n">
        <v/>
      </c>
      <c r="ADP43" t="n">
        <v/>
      </c>
      <c r="ADQ43" t="n">
        <v/>
      </c>
      <c r="ADR43" t="n">
        <v/>
      </c>
      <c r="ADS43" t="n">
        <v/>
      </c>
      <c r="ADT43" t="n">
        <v/>
      </c>
      <c r="ADU43" t="inlineStr">
        <is>
          <t>Dibiarkan saja</t>
        </is>
      </c>
      <c r="ADV43" t="n">
        <v>0</v>
      </c>
      <c r="ADW43" t="n">
        <v>0</v>
      </c>
      <c r="ADX43" t="n">
        <v>0</v>
      </c>
      <c r="ADY43" t="n">
        <v>0</v>
      </c>
      <c r="ADZ43" t="n">
        <v>0</v>
      </c>
      <c r="AEA43" t="n">
        <v>0</v>
      </c>
      <c r="AEB43" t="n">
        <v>1</v>
      </c>
      <c r="AEC43" t="n">
        <v>0</v>
      </c>
      <c r="AED43" t="n">
        <v/>
      </c>
      <c r="AEE43" t="inlineStr">
        <is>
          <t>Lainnya</t>
        </is>
      </c>
      <c r="AEF43" t="inlineStr">
        <is>
          <t>Laporan kepada ketua kelompok</t>
        </is>
      </c>
      <c r="AEG43" t="inlineStr">
        <is>
          <t>Lainnya</t>
        </is>
      </c>
      <c r="AEH43" t="inlineStr">
        <is>
          <t>Meminta bantuan kepada ketua kelompok</t>
        </is>
      </c>
      <c r="AEI43" t="inlineStr">
        <is>
          <t>Tidak</t>
        </is>
      </c>
      <c r="AEJ43" t="inlineStr">
        <is>
          <t>Tidak pernah</t>
        </is>
      </c>
      <c r="AEK43" t="inlineStr">
        <is>
          <t>Lebih mudah mendapatkan energi</t>
        </is>
      </c>
      <c r="AEL43" t="n">
        <v>0</v>
      </c>
      <c r="AEM43" t="n">
        <v>1</v>
      </c>
      <c r="AEN43" t="n">
        <v>0</v>
      </c>
      <c r="AEO43" t="n">
        <v>0</v>
      </c>
      <c r="AEP43" t="n">
        <v>0</v>
      </c>
      <c r="AEQ43" t="n">
        <v>0</v>
      </c>
      <c r="AER43" t="n">
        <v>0</v>
      </c>
      <c r="AES43" t="n">
        <v>0</v>
      </c>
      <c r="AET43" t="n">
        <v>0</v>
      </c>
      <c r="AEU43" t="n">
        <v>0</v>
      </c>
      <c r="AEV43" t="n">
        <v>0</v>
      </c>
      <c r="AEW43" t="n">
        <v>0</v>
      </c>
      <c r="AEX43" t="n">
        <v/>
      </c>
      <c r="AEY43" t="inlineStr">
        <is>
          <t>Memasak lebih aman</t>
        </is>
      </c>
      <c r="AEZ43" t="n">
        <v/>
      </c>
      <c r="AFA43" t="inlineStr">
        <is>
          <t>Tetangga / teman / saudara</t>
        </is>
      </c>
      <c r="AFB43" t="n">
        <v/>
      </c>
      <c r="AFC43" t="inlineStr">
        <is>
          <t>Uu Suwarma Pangalengan-Digester 2026-03-02-14_51_11.jpeg</t>
        </is>
      </c>
      <c r="AFD43" t="inlineStr">
        <is>
          <t>https://kf.kobotoolbox.org/api/v2/assets/avstPQqLr3Ab3ZdcVTXZ6f/data/685599483/attachments/attLHov4TzYdsSQ4RG62hcB5/</t>
        </is>
      </c>
      <c r="AFE43" t="inlineStr">
        <is>
          <t>Uu Suwarma Pangalengan-Rumah 2026-03-02-14_51_20.jpeg</t>
        </is>
      </c>
      <c r="AFF43" t="inlineStr">
        <is>
          <t>https://kf.kobotoolbox.org/api/v2/assets/avstPQqLr3Ab3ZdcVTXZ6f/data/685599483/attachments/att4nvQMHZuMjQb6JVj5kNni/</t>
        </is>
      </c>
      <c r="AFG43" t="inlineStr">
        <is>
          <t>Ano</t>
        </is>
      </c>
      <c r="AFH43" t="n">
        <v/>
      </c>
      <c r="AFI43" t="n">
        <v/>
      </c>
    </row>
    <row r="44">
      <c r="A44" s="93" t="n">
        <v>46083</v>
      </c>
      <c r="B44" s="93" t="n">
        <v>46085</v>
      </c>
      <c r="C44" t="inlineStr">
        <is>
          <t>ano</t>
        </is>
      </c>
      <c r="D44" t="inlineStr">
        <is>
          <t>uus rustandi</t>
        </is>
      </c>
      <c r="E44" t="n">
        <v>83109883710</v>
      </c>
      <c r="F44" t="inlineStr">
        <is>
          <t>-7.165583 107.583618 0 0</t>
        </is>
      </c>
      <c r="G44" t="n">
        <v>-7.165583</v>
      </c>
      <c r="H44" t="n">
        <v>107.583618</v>
      </c>
      <c r="I44" t="n">
        <v>0</v>
      </c>
      <c r="J44" t="n">
        <v>0</v>
      </c>
      <c r="K44" t="inlineStr">
        <is>
          <t>-7.165583, 107.583618.</t>
        </is>
      </c>
      <c r="L44" t="inlineStr">
        <is>
          <t>-7.165615 107.583418 0 0</t>
        </is>
      </c>
      <c r="M44" t="n">
        <v>-7.165615</v>
      </c>
      <c r="N44" t="n">
        <v>107.583418</v>
      </c>
      <c r="O44" t="n">
        <v>0</v>
      </c>
      <c r="P44" t="n">
        <v>0</v>
      </c>
      <c r="Q44" t="inlineStr">
        <is>
          <t>-7.165615, 107.583418.</t>
        </is>
      </c>
      <c r="R44" t="inlineStr">
        <is>
          <t>Jawa Barat</t>
        </is>
      </c>
      <c r="S44" t="n">
        <v>0</v>
      </c>
      <c r="T44" t="n">
        <v>0</v>
      </c>
      <c r="U44" t="n">
        <v>1</v>
      </c>
      <c r="V44" t="n">
        <v>0</v>
      </c>
      <c r="W44" t="n">
        <v>0</v>
      </c>
      <c r="X44" t="n">
        <v>0</v>
      </c>
      <c r="Y44" t="n">
        <v>0</v>
      </c>
      <c r="Z44" t="n">
        <v>0</v>
      </c>
      <c r="AA44" t="n">
        <v>0</v>
      </c>
      <c r="AB44" t="n">
        <v>0</v>
      </c>
      <c r="AC44" t="inlineStr">
        <is>
          <t>BANDUNG</t>
        </is>
      </c>
      <c r="AD44" t="inlineStr">
        <is>
          <t>PANGALENGAN</t>
        </is>
      </c>
      <c r="AE44" t="inlineStr">
        <is>
          <t>MARGAMULYA</t>
        </is>
      </c>
      <c r="AF44" t="inlineStr">
        <is>
          <t>PT. TIRTA PUTRA MANDIRI</t>
        </is>
      </c>
      <c r="AG44" t="inlineStr">
        <is>
          <t>PMP0164</t>
        </is>
      </c>
      <c r="AH44" t="n">
        <v>2</v>
      </c>
      <c r="AI44" t="inlineStr">
        <is>
          <t>VPA2</t>
        </is>
      </c>
      <c r="AJ44" t="inlineStr">
        <is>
          <t>Aktif</t>
        </is>
      </c>
      <c r="AK44" t="n">
        <v>52</v>
      </c>
      <c r="AL44" t="inlineStr">
        <is>
          <t>Laki-laki</t>
        </is>
      </c>
      <c r="AM44" t="inlineStr">
        <is>
          <t>Sudah menikah</t>
        </is>
      </c>
      <c r="AN44" t="inlineStr">
        <is>
          <t>SMP/Sederajat</t>
        </is>
      </c>
      <c r="AO44" t="inlineStr">
        <is>
          <t>Peternak</t>
        </is>
      </c>
      <c r="AP44" t="n">
        <v>0</v>
      </c>
      <c r="AQ44" t="n">
        <v>1</v>
      </c>
      <c r="AR44" t="n">
        <v>0</v>
      </c>
      <c r="AS44" t="n">
        <v>0</v>
      </c>
      <c r="AT44" t="n">
        <v>0</v>
      </c>
      <c r="AU44" t="n">
        <v>0</v>
      </c>
      <c r="AV44" t="n">
        <v>0</v>
      </c>
      <c r="AW44" t="n">
        <v>0</v>
      </c>
      <c r="AX44" t="n">
        <v/>
      </c>
      <c r="AY44" t="inlineStr">
        <is>
          <t>Petani Wiraswasta</t>
        </is>
      </c>
      <c r="AZ44" t="n">
        <v>1</v>
      </c>
      <c r="BA44" t="n">
        <v>0</v>
      </c>
      <c r="BB44" t="n">
        <v>0</v>
      </c>
      <c r="BC44" t="n">
        <v>1</v>
      </c>
      <c r="BD44" t="n">
        <v>0</v>
      </c>
      <c r="BE44" t="n">
        <v>0</v>
      </c>
      <c r="BF44" t="n">
        <v>0</v>
      </c>
      <c r="BG44" t="n">
        <v>0</v>
      </c>
      <c r="BH44" t="n">
        <v/>
      </c>
      <c r="BI44" t="inlineStr">
        <is>
          <t>Rp2.500.000 - Rp3.500.000</t>
        </is>
      </c>
      <c r="BJ44" t="n">
        <v>1</v>
      </c>
      <c r="BK44" t="n">
        <v>1</v>
      </c>
      <c r="BL44" t="n">
        <v>2</v>
      </c>
      <c r="BM44" t="n">
        <v>0</v>
      </c>
      <c r="BN44" t="inlineStr">
        <is>
          <t>Milik sendiri</t>
        </is>
      </c>
      <c r="BO44" t="inlineStr">
        <is>
          <t>Semi-permanen (semen dan kayu)</t>
        </is>
      </c>
      <c r="BP44" t="n">
        <v>0</v>
      </c>
      <c r="BQ44" t="n">
        <v>1</v>
      </c>
      <c r="BR44" t="n">
        <v>0</v>
      </c>
      <c r="BS44" t="n">
        <v>0</v>
      </c>
      <c r="BT44" t="n">
        <v>0</v>
      </c>
      <c r="BU44" t="n">
        <v/>
      </c>
      <c r="BV44" t="inlineStr">
        <is>
          <t>Keramik/ubin</t>
        </is>
      </c>
      <c r="BW44" t="n">
        <v>0</v>
      </c>
      <c r="BX44" t="n">
        <v>0</v>
      </c>
      <c r="BY44" t="n">
        <v>1</v>
      </c>
      <c r="BZ44" t="n">
        <v>0</v>
      </c>
      <c r="CA44" t="n">
        <v>0</v>
      </c>
      <c r="CB44" t="n">
        <v/>
      </c>
      <c r="CC44" t="inlineStr">
        <is>
          <t>Genting</t>
        </is>
      </c>
      <c r="CD44" t="n">
        <v>0</v>
      </c>
      <c r="CE44" t="n">
        <v>0</v>
      </c>
      <c r="CF44" t="n">
        <v>0</v>
      </c>
      <c r="CG44" t="n">
        <v>0</v>
      </c>
      <c r="CH44" t="n">
        <v>0</v>
      </c>
      <c r="CI44" t="n">
        <v>1</v>
      </c>
      <c r="CJ44" t="n">
        <v>0</v>
      </c>
      <c r="CK44" t="n">
        <v/>
      </c>
      <c r="CL44" t="inlineStr">
        <is>
          <t>Ya</t>
        </is>
      </c>
      <c r="CM44" t="n">
        <v>2024</v>
      </c>
      <c r="CN44" t="inlineStr">
        <is>
          <t>Fixed-Dome (Kubah Tetap)</t>
        </is>
      </c>
      <c r="CO44" t="inlineStr">
        <is>
          <t>4 m³ (2-3 ekor sapi, ±3 jam memasak/hari, ±30 kg slurry/hari)</t>
        </is>
      </c>
      <c r="CP44" t="inlineStr">
        <is>
          <t>Anggota keluarga - laki-laki Anggota keluarga - perempuan dewasa Koperasi</t>
        </is>
      </c>
      <c r="CQ44" t="n">
        <v>0</v>
      </c>
      <c r="CR44" t="n">
        <v>0</v>
      </c>
      <c r="CS44" t="n">
        <v>0</v>
      </c>
      <c r="CT44" t="n">
        <v>0</v>
      </c>
      <c r="CU44" t="n">
        <v>1</v>
      </c>
      <c r="CV44" t="n">
        <v>1</v>
      </c>
      <c r="CW44" t="n">
        <v>1</v>
      </c>
      <c r="CX44" t="n">
        <v>0</v>
      </c>
      <c r="CY44" t="inlineStr">
        <is>
          <t>Anggota keluarga - laki-laki Anggota keluarga - perempuan dewasa</t>
        </is>
      </c>
      <c r="CZ44" t="n">
        <v>1</v>
      </c>
      <c r="DA44" t="n">
        <v>1</v>
      </c>
      <c r="DB44" t="n">
        <v>0</v>
      </c>
      <c r="DC44" t="n">
        <v/>
      </c>
      <c r="DD44" t="inlineStr">
        <is>
          <t>Anggota keluarga - laki-laki Anggota keluarga - perempuan dewasa CPO atau pendamping</t>
        </is>
      </c>
      <c r="DE44" t="n">
        <v>1</v>
      </c>
      <c r="DF44" t="n">
        <v>1</v>
      </c>
      <c r="DG44" t="n">
        <v>1</v>
      </c>
      <c r="DH44" t="n">
        <v>0</v>
      </c>
      <c r="DI44" t="n">
        <v/>
      </c>
      <c r="DJ44" t="inlineStr">
        <is>
          <t>CPO atau pendamping</t>
        </is>
      </c>
      <c r="DK44" t="n">
        <v>0</v>
      </c>
      <c r="DL44" t="n">
        <v>0</v>
      </c>
      <c r="DM44" t="n">
        <v>1</v>
      </c>
      <c r="DN44" t="n">
        <v>0</v>
      </c>
      <c r="DO44" t="n">
        <v/>
      </c>
      <c r="DP44" t="inlineStr">
        <is>
          <t>Ya</t>
        </is>
      </c>
      <c r="DQ44" t="n">
        <v/>
      </c>
      <c r="DR44" t="n">
        <v/>
      </c>
      <c r="DS44" t="n">
        <v/>
      </c>
      <c r="DT44" t="n">
        <v/>
      </c>
      <c r="DU44" t="n">
        <v/>
      </c>
      <c r="DV44" t="n">
        <v/>
      </c>
      <c r="DW44" t="n">
        <v/>
      </c>
      <c r="DX44" t="n">
        <v/>
      </c>
      <c r="DY44" t="n">
        <v/>
      </c>
      <c r="DZ44" t="n">
        <v/>
      </c>
      <c r="EA44" t="n">
        <v/>
      </c>
      <c r="EB44" t="n">
        <v/>
      </c>
      <c r="EC44" t="n">
        <v/>
      </c>
      <c r="ED44" t="n">
        <v/>
      </c>
      <c r="EE44" t="n">
        <v/>
      </c>
      <c r="EF44" t="n">
        <v/>
      </c>
      <c r="EG44" t="n">
        <v/>
      </c>
      <c r="EH44" t="n">
        <v/>
      </c>
      <c r="EI44" t="inlineStr">
        <is>
          <t>Tidak ada masalah</t>
        </is>
      </c>
      <c r="EJ44" t="n">
        <v>0</v>
      </c>
      <c r="EK44" t="n">
        <v>0</v>
      </c>
      <c r="EL44" t="n">
        <v>0</v>
      </c>
      <c r="EM44" t="n">
        <v>1</v>
      </c>
      <c r="EN44" t="n">
        <v>0</v>
      </c>
      <c r="EO44" t="n">
        <v/>
      </c>
      <c r="EP44" t="inlineStr">
        <is>
          <t>Ya, cukup jelas dan mudah diikuti</t>
        </is>
      </c>
      <c r="EQ44" t="inlineStr">
        <is>
          <t>Bukan pelatihan</t>
        </is>
      </c>
      <c r="ER44" t="inlineStr">
        <is>
          <t>CPO atau pendamping Staff BIRU</t>
        </is>
      </c>
      <c r="ES44" t="n">
        <v>1</v>
      </c>
      <c r="ET44" t="n">
        <v>1</v>
      </c>
      <c r="EU44" t="n">
        <v>0</v>
      </c>
      <c r="EV44" t="n">
        <v>0</v>
      </c>
      <c r="EW44" t="n">
        <v/>
      </c>
      <c r="EX44" t="inlineStr">
        <is>
          <t>Anggota keluarga - Laki-laki</t>
        </is>
      </c>
      <c r="EY44" t="n">
        <v>1</v>
      </c>
      <c r="EZ44" t="n">
        <v>0</v>
      </c>
      <c r="FA44" t="n">
        <v>0</v>
      </c>
      <c r="FB44" t="n">
        <v/>
      </c>
      <c r="FC44" t="inlineStr">
        <is>
          <t>Setiap minggu</t>
        </is>
      </c>
      <c r="FD44" t="n">
        <v/>
      </c>
      <c r="FE44" t="inlineStr">
        <is>
          <t>Mengetahui</t>
        </is>
      </c>
      <c r="FF44" t="inlineStr">
        <is>
          <t>Sering (setiap minggu)</t>
        </is>
      </c>
      <c r="FG44" t="inlineStr">
        <is>
          <t>Mengetahui</t>
        </is>
      </c>
      <c r="FH44" t="inlineStr">
        <is>
          <t>Jarang (setiap bulan atau lebih)</t>
        </is>
      </c>
      <c r="FI44" t="inlineStr">
        <is>
          <t>Mengetahui</t>
        </is>
      </c>
      <c r="FJ44" t="inlineStr">
        <is>
          <t>Selalu (setiap hari)</t>
        </is>
      </c>
      <c r="FK44" t="inlineStr">
        <is>
          <t>Tidak mengetahui</t>
        </is>
      </c>
      <c r="FL44" t="inlineStr">
        <is>
          <t>Tidak pernah</t>
        </is>
      </c>
      <c r="FM44" t="inlineStr">
        <is>
          <t>Mengetahui</t>
        </is>
      </c>
      <c r="FN44" t="inlineStr">
        <is>
          <t>Jarang (setiap bulan atau lebih)</t>
        </is>
      </c>
      <c r="FO44" t="inlineStr">
        <is>
          <t>Mengetahui</t>
        </is>
      </c>
      <c r="FP44" t="inlineStr">
        <is>
          <t>Jarang (setiap bulan atau lebih)</t>
        </is>
      </c>
      <c r="FQ44" t="inlineStr">
        <is>
          <t>Mengetahui</t>
        </is>
      </c>
      <c r="FR44" t="inlineStr">
        <is>
          <t>Ya</t>
        </is>
      </c>
      <c r="FS44" t="inlineStr">
        <is>
          <t>Mengetahui</t>
        </is>
      </c>
      <c r="FT44" t="inlineStr">
        <is>
          <t>Ya, selalu</t>
        </is>
      </c>
      <c r="FU44" t="inlineStr">
        <is>
          <t>Laki-laki dewasa</t>
        </is>
      </c>
      <c r="FV44" t="n">
        <v>1</v>
      </c>
      <c r="FW44" t="n">
        <v>0</v>
      </c>
      <c r="FX44" t="n">
        <v>0</v>
      </c>
      <c r="FY44" t="n">
        <v>0</v>
      </c>
      <c r="FZ44" t="inlineStr">
        <is>
          <t>Memahami</t>
        </is>
      </c>
      <c r="GA44" t="inlineStr">
        <is>
          <t>CPO Pelatihan</t>
        </is>
      </c>
      <c r="GB44" t="n">
        <v>1</v>
      </c>
      <c r="GC44" t="n">
        <v>1</v>
      </c>
      <c r="GD44" t="n">
        <v>0</v>
      </c>
      <c r="GE44" t="n">
        <v>0</v>
      </c>
      <c r="GF44" t="n">
        <v/>
      </c>
      <c r="GG44" t="inlineStr">
        <is>
          <t>Selalu</t>
        </is>
      </c>
      <c r="GH44" t="inlineStr">
        <is>
          <t>Tidak</t>
        </is>
      </c>
      <c r="GI44" t="n">
        <v/>
      </c>
      <c r="GJ44" t="n">
        <v/>
      </c>
      <c r="GK44" t="n">
        <v/>
      </c>
      <c r="GL44" t="n">
        <v/>
      </c>
      <c r="GM44" t="n">
        <v/>
      </c>
      <c r="GN44" t="n">
        <v/>
      </c>
      <c r="GO44" t="n">
        <v/>
      </c>
      <c r="GP44" t="inlineStr">
        <is>
          <t>Sebagian</t>
        </is>
      </c>
      <c r="GQ44" t="inlineStr">
        <is>
          <t>LPG</t>
        </is>
      </c>
      <c r="GR44" t="n">
        <v>1</v>
      </c>
      <c r="GS44" t="n">
        <v>0</v>
      </c>
      <c r="GT44" t="n">
        <v>0</v>
      </c>
      <c r="GU44" t="n">
        <v>0</v>
      </c>
      <c r="GV44" t="n">
        <v>0</v>
      </c>
      <c r="GW44" t="n">
        <v>0</v>
      </c>
      <c r="GX44" t="n">
        <v>0</v>
      </c>
      <c r="GY44" t="n">
        <v/>
      </c>
      <c r="GZ44" t="inlineStr">
        <is>
          <t>Ya</t>
        </is>
      </c>
      <c r="HA44" t="n">
        <v/>
      </c>
      <c r="HB44" t="n">
        <v/>
      </c>
      <c r="HC44" t="n">
        <v/>
      </c>
      <c r="HD44" t="n">
        <v/>
      </c>
      <c r="HE44" t="n">
        <v>12</v>
      </c>
      <c r="HF44" t="n">
        <v>100000</v>
      </c>
      <c r="HG44" t="n">
        <v>3</v>
      </c>
      <c r="HH44" t="n">
        <v>25000</v>
      </c>
      <c r="HI44" t="n">
        <v/>
      </c>
      <c r="HJ44" t="n">
        <v/>
      </c>
      <c r="HK44" t="n">
        <v/>
      </c>
      <c r="HL44" t="n">
        <v/>
      </c>
      <c r="HM44" t="n">
        <v/>
      </c>
      <c r="HN44" t="n">
        <v/>
      </c>
      <c r="HO44" t="n">
        <v/>
      </c>
      <c r="HP44" t="n">
        <v/>
      </c>
      <c r="HQ44" t="n">
        <v/>
      </c>
      <c r="HR44" t="n">
        <v/>
      </c>
      <c r="HS44" t="n">
        <v/>
      </c>
      <c r="HT44" t="n">
        <v/>
      </c>
      <c r="HU44" t="n">
        <v/>
      </c>
      <c r="HV44" t="n">
        <v/>
      </c>
      <c r="HW44" t="n">
        <v/>
      </c>
      <c r="HX44" t="n">
        <v/>
      </c>
      <c r="HY44" t="n">
        <v/>
      </c>
      <c r="HZ44" t="n">
        <v/>
      </c>
      <c r="IA44" t="n">
        <v>9</v>
      </c>
      <c r="IB44" t="n">
        <v>75000</v>
      </c>
      <c r="IC44" t="n">
        <v/>
      </c>
      <c r="ID44" t="n">
        <v/>
      </c>
      <c r="IE44" t="n">
        <v/>
      </c>
      <c r="IF44" t="n">
        <v/>
      </c>
      <c r="IG44" t="n">
        <v/>
      </c>
      <c r="IH44" t="n">
        <v/>
      </c>
      <c r="II44" t="n">
        <v/>
      </c>
      <c r="IJ44" t="n">
        <v/>
      </c>
      <c r="IK44" t="inlineStr">
        <is>
          <t>50-65 kg</t>
        </is>
      </c>
      <c r="IL44" t="inlineStr">
        <is>
          <t>3-5 jam</t>
        </is>
      </c>
      <c r="IM44" t="inlineStr">
        <is>
          <t>Ya</t>
        </is>
      </c>
      <c r="IN44" t="inlineStr">
        <is>
          <t>Tidak</t>
        </is>
      </c>
      <c r="IO44" t="inlineStr">
        <is>
          <t>Tidak ada perubahan</t>
        </is>
      </c>
      <c r="IP44" t="n">
        <v/>
      </c>
      <c r="IQ44" t="inlineStr">
        <is>
          <t>Tidak pernah</t>
        </is>
      </c>
      <c r="IR44" t="n">
        <v/>
      </c>
      <c r="IS44" t="n">
        <v/>
      </c>
      <c r="IT44" t="n">
        <v/>
      </c>
      <c r="IU44" t="n">
        <v/>
      </c>
      <c r="IV44" t="n">
        <v/>
      </c>
      <c r="IW44" t="n">
        <v/>
      </c>
      <c r="IX44" t="n">
        <v/>
      </c>
      <c r="IY44" t="n">
        <v/>
      </c>
      <c r="IZ44" t="inlineStr">
        <is>
          <t>Tidak pernah</t>
        </is>
      </c>
      <c r="JA44" t="n">
        <v/>
      </c>
      <c r="JB44" t="n">
        <v/>
      </c>
      <c r="JC44" t="n">
        <v/>
      </c>
      <c r="JD44" t="n">
        <v/>
      </c>
      <c r="JE44" t="n">
        <v/>
      </c>
      <c r="JF44" t="n">
        <v/>
      </c>
      <c r="JG44" t="n">
        <v/>
      </c>
      <c r="JH44" t="n">
        <v/>
      </c>
      <c r="JI44" t="inlineStr">
        <is>
          <t>Tidak pernah</t>
        </is>
      </c>
      <c r="JJ44" t="n">
        <v/>
      </c>
      <c r="JK44" t="n">
        <v/>
      </c>
      <c r="JL44" t="n">
        <v/>
      </c>
      <c r="JM44" t="n">
        <v/>
      </c>
      <c r="JN44" t="n">
        <v/>
      </c>
      <c r="JO44" t="n">
        <v/>
      </c>
      <c r="JP44" t="n">
        <v/>
      </c>
      <c r="JQ44" t="n">
        <v/>
      </c>
      <c r="JR44" t="inlineStr">
        <is>
          <t>Tidak pernah</t>
        </is>
      </c>
      <c r="JS44" t="n">
        <v/>
      </c>
      <c r="JT44" t="n">
        <v/>
      </c>
      <c r="JU44" t="n">
        <v/>
      </c>
      <c r="JV44" t="n">
        <v/>
      </c>
      <c r="JW44" t="n">
        <v/>
      </c>
      <c r="JX44" t="n">
        <v/>
      </c>
      <c r="JY44" t="n">
        <v/>
      </c>
      <c r="JZ44" t="n">
        <v/>
      </c>
      <c r="KA44" t="inlineStr">
        <is>
          <t>Tidak pernah</t>
        </is>
      </c>
      <c r="KB44" t="n">
        <v/>
      </c>
      <c r="KC44" t="n">
        <v/>
      </c>
      <c r="KD44" t="n">
        <v/>
      </c>
      <c r="KE44" t="n">
        <v/>
      </c>
      <c r="KF44" t="n">
        <v/>
      </c>
      <c r="KG44" t="n">
        <v/>
      </c>
      <c r="KH44" t="n">
        <v/>
      </c>
      <c r="KI44" t="n">
        <v/>
      </c>
      <c r="KJ44" t="inlineStr">
        <is>
          <t>Tidak pernah</t>
        </is>
      </c>
      <c r="KK44" t="n">
        <v/>
      </c>
      <c r="KL44" t="n">
        <v/>
      </c>
      <c r="KM44" t="n">
        <v/>
      </c>
      <c r="KN44" t="n">
        <v/>
      </c>
      <c r="KO44" t="n">
        <v/>
      </c>
      <c r="KP44" t="n">
        <v/>
      </c>
      <c r="KQ44" t="n">
        <v/>
      </c>
      <c r="KR44" t="n">
        <v/>
      </c>
      <c r="KS44" t="inlineStr">
        <is>
          <t>Tidak ada perubahan</t>
        </is>
      </c>
      <c r="KT44" t="inlineStr">
        <is>
          <t>0-1 kali</t>
        </is>
      </c>
      <c r="KU44" t="inlineStr">
        <is>
          <t>0-1 kali</t>
        </is>
      </c>
      <c r="KV44" t="inlineStr">
        <is>
          <t>Tidak ada</t>
        </is>
      </c>
      <c r="KW44" t="n">
        <v>0</v>
      </c>
      <c r="KX44" t="n">
        <v>0</v>
      </c>
      <c r="KY44" t="n">
        <v>0</v>
      </c>
      <c r="KZ44" t="n">
        <v>1</v>
      </c>
      <c r="LA44" t="inlineStr">
        <is>
          <t>Memburuk</t>
        </is>
      </c>
      <c r="LB44" t="inlineStr">
        <is>
          <t>Tidak ada perubahan</t>
        </is>
      </c>
      <c r="LC44" t="n">
        <v>6</v>
      </c>
      <c r="LD44" t="n">
        <v>4</v>
      </c>
      <c r="LE44" t="n">
        <v>0</v>
      </c>
      <c r="LF44" t="n">
        <v>0</v>
      </c>
      <c r="LG44" t="inlineStr">
        <is>
          <t>Tidak</t>
        </is>
      </c>
      <c r="LH44" t="n">
        <v/>
      </c>
      <c r="LI44" t="inlineStr">
        <is>
          <t>Tidak ada perubahan</t>
        </is>
      </c>
      <c r="LJ44" t="n">
        <v/>
      </c>
      <c r="LK44" t="n">
        <v/>
      </c>
      <c r="LL44" t="n">
        <v/>
      </c>
      <c r="LM44" t="n">
        <v/>
      </c>
      <c r="LN44" t="n">
        <v/>
      </c>
      <c r="LO44" t="n">
        <v/>
      </c>
      <c r="LP44" t="n">
        <v/>
      </c>
      <c r="LQ44" t="n">
        <v/>
      </c>
      <c r="LR44" t="n">
        <v/>
      </c>
      <c r="LS44" t="n">
        <v>30</v>
      </c>
      <c r="LT44" t="n">
        <v>0</v>
      </c>
      <c r="LU44" t="n">
        <v>0</v>
      </c>
      <c r="LV44" t="n">
        <v>30</v>
      </c>
      <c r="LW44" t="n">
        <v>0</v>
      </c>
      <c r="LX44" t="n">
        <v>0</v>
      </c>
      <c r="LY44" t="n">
        <v>15</v>
      </c>
      <c r="LZ44" t="n">
        <v>0</v>
      </c>
      <c r="MA44" t="n">
        <v>0</v>
      </c>
      <c r="MB44" t="inlineStr">
        <is>
          <t>Tidak</t>
        </is>
      </c>
      <c r="MC44" t="n">
        <v>0</v>
      </c>
      <c r="MD44" t="n">
        <v>0</v>
      </c>
      <c r="ME44" t="n">
        <v>40</v>
      </c>
      <c r="MF44" t="n">
        <v>10</v>
      </c>
      <c r="MG44" t="n">
        <v>0</v>
      </c>
      <c r="MH44" t="n">
        <v>0</v>
      </c>
      <c r="MI44" t="n">
        <v/>
      </c>
      <c r="MJ44" t="n">
        <v/>
      </c>
      <c r="MK44" t="n">
        <v/>
      </c>
      <c r="ML44" t="n">
        <v/>
      </c>
      <c r="MM44" t="n">
        <v/>
      </c>
      <c r="MN44" t="n">
        <v/>
      </c>
      <c r="MO44" t="n">
        <v/>
      </c>
      <c r="MP44" t="n">
        <v/>
      </c>
      <c r="MQ44" t="n">
        <v/>
      </c>
      <c r="MR44" t="inlineStr">
        <is>
          <t>Tidak ada waktu yang dihemat</t>
        </is>
      </c>
      <c r="MS44" t="n">
        <v/>
      </c>
      <c r="MT44" t="inlineStr">
        <is>
          <t>Tidak ada waktu yang dihemat</t>
        </is>
      </c>
      <c r="MU44" t="inlineStr">
        <is>
          <t>Tidak</t>
        </is>
      </c>
      <c r="MV44" t="n">
        <v/>
      </c>
      <c r="MW44" t="n">
        <v/>
      </c>
      <c r="MX44" t="n">
        <v/>
      </c>
      <c r="MY44" t="n">
        <v/>
      </c>
      <c r="MZ44" t="n">
        <v/>
      </c>
      <c r="NA44" t="n">
        <v/>
      </c>
      <c r="NB44" t="n">
        <v/>
      </c>
      <c r="NC44" t="n">
        <v/>
      </c>
      <c r="ND44" t="n">
        <v/>
      </c>
      <c r="NE44" t="n">
        <v/>
      </c>
      <c r="NF44" t="n">
        <v/>
      </c>
      <c r="NG44" t="n">
        <v/>
      </c>
      <c r="NH44" t="n">
        <v/>
      </c>
      <c r="NI44" t="n">
        <v/>
      </c>
      <c r="NJ44" t="n">
        <v/>
      </c>
      <c r="NK44" t="n">
        <v/>
      </c>
      <c r="NL44" t="inlineStr">
        <is>
          <t>Ya</t>
        </is>
      </c>
      <c r="NM44" t="inlineStr">
        <is>
          <t>100% dana hibah</t>
        </is>
      </c>
      <c r="NN44" t="inlineStr">
        <is>
          <t>0 (100% sumber pembiayaan dari hibah)</t>
        </is>
      </c>
      <c r="NO44" t="inlineStr">
        <is>
          <t>Program CSR perusahaan</t>
        </is>
      </c>
      <c r="NP44" t="n">
        <v/>
      </c>
      <c r="NQ44" t="n">
        <v/>
      </c>
      <c r="NR44" t="n">
        <v/>
      </c>
      <c r="NS44" t="n">
        <v/>
      </c>
      <c r="NT44" t="n">
        <v/>
      </c>
      <c r="NU44" t="n">
        <v/>
      </c>
      <c r="NV44" t="n">
        <v/>
      </c>
      <c r="NW44" t="n">
        <v/>
      </c>
      <c r="NX44" t="inlineStr">
        <is>
          <t>Sama saja</t>
        </is>
      </c>
      <c r="NY44" t="n">
        <v>30</v>
      </c>
      <c r="NZ44" t="n">
        <v>0</v>
      </c>
      <c r="OA44" t="n">
        <v>0</v>
      </c>
      <c r="OB44" t="n">
        <v>30</v>
      </c>
      <c r="OC44" t="n">
        <v>0</v>
      </c>
      <c r="OD44" t="n">
        <v>0</v>
      </c>
      <c r="OE44" t="inlineStr">
        <is>
          <t>Tidak ada perubahan</t>
        </is>
      </c>
      <c r="OF44" t="inlineStr">
        <is>
          <t>Sama saja (tidak ada perbedaan waktu memasak MAUPUN rasa/bau makanan bila dibandingkan penggunaan sebelumnya)</t>
        </is>
      </c>
      <c r="OG44" t="inlineStr">
        <is>
          <t>Ya</t>
        </is>
      </c>
      <c r="OH44" t="n">
        <v>0</v>
      </c>
      <c r="OI44" t="n">
        <v>6</v>
      </c>
      <c r="OJ44" t="n">
        <v>0</v>
      </c>
      <c r="OK44" t="n">
        <v>0</v>
      </c>
      <c r="OL44" t="n">
        <v>0</v>
      </c>
      <c r="OM44" t="n">
        <v>0</v>
      </c>
      <c r="ON44" t="n">
        <v>0</v>
      </c>
      <c r="OO44" t="n">
        <v>0</v>
      </c>
      <c r="OP44" t="inlineStr">
        <is>
          <t>Sapi perah</t>
        </is>
      </c>
      <c r="OQ44" t="n">
        <v>0</v>
      </c>
      <c r="OR44" t="n">
        <v>1</v>
      </c>
      <c r="OS44" t="n">
        <v>0</v>
      </c>
      <c r="OT44" t="n">
        <v>0</v>
      </c>
      <c r="OU44" t="n">
        <v>0</v>
      </c>
      <c r="OV44" t="n">
        <v>0</v>
      </c>
      <c r="OW44" t="n">
        <v>0</v>
      </c>
      <c r="OX44" t="n">
        <v>0</v>
      </c>
      <c r="OY44" t="n">
        <v>0</v>
      </c>
      <c r="OZ44" t="inlineStr">
        <is>
          <t>Sapi perah</t>
        </is>
      </c>
      <c r="PA44" t="n">
        <v>0</v>
      </c>
      <c r="PB44" t="n">
        <v>1</v>
      </c>
      <c r="PC44" t="n">
        <v>0</v>
      </c>
      <c r="PD44" t="n">
        <v>0</v>
      </c>
      <c r="PE44" t="n">
        <v>0</v>
      </c>
      <c r="PF44" t="n">
        <v>0</v>
      </c>
      <c r="PG44" t="n">
        <v>0</v>
      </c>
      <c r="PH44" t="n">
        <v>0</v>
      </c>
      <c r="PI44" t="n">
        <v>0</v>
      </c>
      <c r="PJ44" t="inlineStr">
        <is>
          <t>Tidak ada</t>
        </is>
      </c>
      <c r="PK44" t="n">
        <v>0</v>
      </c>
      <c r="PL44" t="n">
        <v>0</v>
      </c>
      <c r="PM44" t="n">
        <v>0</v>
      </c>
      <c r="PN44" t="n">
        <v>0</v>
      </c>
      <c r="PO44" t="n">
        <v>0</v>
      </c>
      <c r="PP44" t="n">
        <v>0</v>
      </c>
      <c r="PQ44" t="n">
        <v>0</v>
      </c>
      <c r="PR44" t="n">
        <v>0</v>
      </c>
      <c r="PS44" t="n">
        <v>1</v>
      </c>
      <c r="PT44" t="n">
        <v/>
      </c>
      <c r="PU44" t="n">
        <v/>
      </c>
      <c r="PV44" t="n">
        <v/>
      </c>
      <c r="PW44" t="n">
        <v/>
      </c>
      <c r="PX44" t="n">
        <v/>
      </c>
      <c r="PY44" t="n">
        <v/>
      </c>
      <c r="PZ44" t="n">
        <v/>
      </c>
      <c r="QA44" t="n">
        <v/>
      </c>
      <c r="QB44" t="n">
        <v/>
      </c>
      <c r="QC44" t="n">
        <v/>
      </c>
      <c r="QD44" t="n">
        <v/>
      </c>
      <c r="QE44" t="inlineStr">
        <is>
          <t>2-Dibuang ke sungai</t>
        </is>
      </c>
      <c r="QF44" t="n">
        <v>0</v>
      </c>
      <c r="QG44" t="n">
        <v>0</v>
      </c>
      <c r="QH44" t="n">
        <v>0</v>
      </c>
      <c r="QI44" t="n">
        <v>0</v>
      </c>
      <c r="QJ44" t="n">
        <v>0</v>
      </c>
      <c r="QK44" t="n">
        <v>0</v>
      </c>
      <c r="QL44" t="n">
        <v>1</v>
      </c>
      <c r="QM44" t="n">
        <v>0</v>
      </c>
      <c r="QN44" t="n">
        <v>0</v>
      </c>
      <c r="QO44" t="n">
        <v/>
      </c>
      <c r="QP44" t="n">
        <v/>
      </c>
      <c r="QQ44" t="n">
        <v/>
      </c>
      <c r="QR44" t="n">
        <v/>
      </c>
      <c r="QS44" t="n">
        <v/>
      </c>
      <c r="QT44" t="n">
        <v/>
      </c>
      <c r="QU44" t="n">
        <v/>
      </c>
      <c r="QV44" t="n">
        <v/>
      </c>
      <c r="QW44" t="n">
        <v/>
      </c>
      <c r="QX44" t="n">
        <v/>
      </c>
      <c r="QY44" t="n">
        <v/>
      </c>
      <c r="QZ44" t="n">
        <v/>
      </c>
      <c r="RA44" t="n">
        <v/>
      </c>
      <c r="RB44" t="n">
        <v/>
      </c>
      <c r="RC44" t="n">
        <v/>
      </c>
      <c r="RD44" t="n">
        <v/>
      </c>
      <c r="RE44" t="n">
        <v/>
      </c>
      <c r="RF44" t="n">
        <v/>
      </c>
      <c r="RG44" t="n">
        <v/>
      </c>
      <c r="RH44" t="n">
        <v/>
      </c>
      <c r="RI44" t="n">
        <v/>
      </c>
      <c r="RJ44" t="n">
        <v/>
      </c>
      <c r="RK44" t="n">
        <v/>
      </c>
      <c r="RL44" t="n">
        <v/>
      </c>
      <c r="RM44" t="n">
        <v/>
      </c>
      <c r="RN44" t="n">
        <v/>
      </c>
      <c r="RO44" t="n">
        <v/>
      </c>
      <c r="RP44" t="n">
        <v/>
      </c>
      <c r="RQ44" t="n">
        <v/>
      </c>
      <c r="RR44" t="n">
        <v/>
      </c>
      <c r="RS44" t="n">
        <v/>
      </c>
      <c r="RT44" t="n">
        <v/>
      </c>
      <c r="RU44" t="n">
        <v/>
      </c>
      <c r="RV44" t="n">
        <v/>
      </c>
      <c r="RW44" t="n">
        <v/>
      </c>
      <c r="RX44" t="n">
        <v/>
      </c>
      <c r="RY44" t="n">
        <v/>
      </c>
      <c r="RZ44" t="n">
        <v/>
      </c>
      <c r="SA44" t="n">
        <v/>
      </c>
      <c r="SB44" t="n">
        <v/>
      </c>
      <c r="SC44" t="n">
        <v/>
      </c>
      <c r="SD44" t="n">
        <v/>
      </c>
      <c r="SE44" t="n">
        <v/>
      </c>
      <c r="SF44" t="n">
        <v/>
      </c>
      <c r="SG44" t="n">
        <v/>
      </c>
      <c r="SH44" t="n">
        <v/>
      </c>
      <c r="SI44" t="n">
        <v/>
      </c>
      <c r="SJ44" t="n">
        <v/>
      </c>
      <c r="SK44" t="n">
        <v/>
      </c>
      <c r="SL44" t="n">
        <v/>
      </c>
      <c r="SM44" t="n">
        <v/>
      </c>
      <c r="SN44" t="n">
        <v/>
      </c>
      <c r="SO44" t="n">
        <v/>
      </c>
      <c r="SP44" t="n">
        <v/>
      </c>
      <c r="SQ44" t="n">
        <v/>
      </c>
      <c r="SR44" t="n">
        <v/>
      </c>
      <c r="SS44" t="n">
        <v/>
      </c>
      <c r="ST44" t="n">
        <v/>
      </c>
      <c r="SU44" t="n">
        <v/>
      </c>
      <c r="SV44" t="n">
        <v/>
      </c>
      <c r="SW44" t="n">
        <v/>
      </c>
      <c r="SX44" t="n">
        <v/>
      </c>
      <c r="SY44" t="n">
        <v/>
      </c>
      <c r="SZ44" t="n">
        <v>6</v>
      </c>
      <c r="TA44" t="n">
        <v/>
      </c>
      <c r="TB44" t="n">
        <v/>
      </c>
      <c r="TC44" t="n">
        <v/>
      </c>
      <c r="TD44" t="n">
        <v/>
      </c>
      <c r="TE44" t="n">
        <v/>
      </c>
      <c r="TF44" t="n">
        <v/>
      </c>
      <c r="TG44" t="n">
        <v/>
      </c>
      <c r="TH44" t="n">
        <v/>
      </c>
      <c r="TI44" t="n">
        <v/>
      </c>
      <c r="TJ44" t="n">
        <v/>
      </c>
      <c r="TK44" t="n">
        <v/>
      </c>
      <c r="TL44" t="n">
        <v/>
      </c>
      <c r="TM44" t="n">
        <v/>
      </c>
      <c r="TN44" t="n">
        <v/>
      </c>
      <c r="TO44" t="n">
        <v/>
      </c>
      <c r="TP44" t="n">
        <v/>
      </c>
      <c r="TQ44" t="n">
        <v/>
      </c>
      <c r="TR44" t="n">
        <v/>
      </c>
      <c r="TS44" t="n">
        <v/>
      </c>
      <c r="TT44" t="n">
        <v/>
      </c>
      <c r="TU44" t="n">
        <v/>
      </c>
      <c r="TV44" t="n">
        <v/>
      </c>
      <c r="TW44" t="n">
        <v/>
      </c>
      <c r="TX44" t="n">
        <v/>
      </c>
      <c r="TY44" t="n">
        <v/>
      </c>
      <c r="TZ44" t="n">
        <v/>
      </c>
      <c r="UA44" t="n">
        <v/>
      </c>
      <c r="UB44" t="n">
        <v/>
      </c>
      <c r="UC44" t="n">
        <v/>
      </c>
      <c r="UD44" t="n">
        <v/>
      </c>
      <c r="UE44" t="n">
        <v/>
      </c>
      <c r="UF44" t="n">
        <v/>
      </c>
      <c r="UG44" t="n">
        <v/>
      </c>
      <c r="UH44" t="n">
        <v/>
      </c>
      <c r="UI44" t="n">
        <v/>
      </c>
      <c r="UJ44" t="n">
        <v/>
      </c>
      <c r="UK44" t="n">
        <v/>
      </c>
      <c r="UL44" t="n">
        <v/>
      </c>
      <c r="UM44" t="n">
        <v/>
      </c>
      <c r="UN44" t="n">
        <v/>
      </c>
      <c r="UO44" t="n">
        <v/>
      </c>
      <c r="UP44" t="n">
        <v/>
      </c>
      <c r="UQ44" t="n">
        <v/>
      </c>
      <c r="UR44" t="n">
        <v/>
      </c>
      <c r="US44" t="n">
        <v/>
      </c>
      <c r="UT44" t="n">
        <v/>
      </c>
      <c r="UU44" t="n">
        <v/>
      </c>
      <c r="UV44" t="inlineStr">
        <is>
          <t>Pemberian pakan di kandang</t>
        </is>
      </c>
      <c r="UW44" t="n">
        <v/>
      </c>
      <c r="UX44" t="n">
        <v/>
      </c>
      <c r="UY44" t="n">
        <v/>
      </c>
      <c r="UZ44" t="n">
        <v/>
      </c>
      <c r="VA44" t="n">
        <v/>
      </c>
      <c r="VB44" t="n">
        <v/>
      </c>
      <c r="VC44" t="n">
        <v/>
      </c>
      <c r="VD44" t="inlineStr">
        <is>
          <t>Sangat jarang (&gt;1 bulan sekali)</t>
        </is>
      </c>
      <c r="VE44" t="n">
        <v/>
      </c>
      <c r="VF44" t="n">
        <v/>
      </c>
      <c r="VG44" t="n">
        <v/>
      </c>
      <c r="VH44" t="n">
        <v/>
      </c>
      <c r="VI44" t="n">
        <v/>
      </c>
      <c r="VJ44" t="n">
        <v/>
      </c>
      <c r="VK44" t="n">
        <v/>
      </c>
      <c r="VL44" t="inlineStr">
        <is>
          <t>Sangat sering (&gt;1 kali sehari)</t>
        </is>
      </c>
      <c r="VM44" t="n">
        <v/>
      </c>
      <c r="VN44" t="n">
        <v/>
      </c>
      <c r="VO44" t="n">
        <v/>
      </c>
      <c r="VP44" t="n">
        <v/>
      </c>
      <c r="VQ44" t="n">
        <v/>
      </c>
      <c r="VR44" t="n">
        <v/>
      </c>
      <c r="VS44" t="n">
        <v/>
      </c>
      <c r="VT44" t="n">
        <v/>
      </c>
      <c r="VU44" t="n">
        <v/>
      </c>
      <c r="VV44" t="n">
        <v/>
      </c>
      <c r="VW44" t="n">
        <v/>
      </c>
      <c r="VX44" t="n">
        <v/>
      </c>
      <c r="VY44" t="n">
        <v/>
      </c>
      <c r="VZ44" t="n">
        <v/>
      </c>
      <c r="WA44" t="n">
        <v/>
      </c>
      <c r="WB44" t="n">
        <v/>
      </c>
      <c r="WC44" t="n">
        <v/>
      </c>
      <c r="WD44" t="n">
        <v/>
      </c>
      <c r="WE44" t="n">
        <v/>
      </c>
      <c r="WF44" t="inlineStr">
        <is>
          <t>6-Digester biogas</t>
        </is>
      </c>
      <c r="WG44" t="n">
        <v>0</v>
      </c>
      <c r="WH44" t="n">
        <v>0</v>
      </c>
      <c r="WI44" t="n">
        <v>0</v>
      </c>
      <c r="WJ44" t="n">
        <v>0</v>
      </c>
      <c r="WK44" t="n">
        <v>0</v>
      </c>
      <c r="WL44" t="n">
        <v>0</v>
      </c>
      <c r="WM44" t="n">
        <v>0</v>
      </c>
      <c r="WN44" t="n">
        <v>0</v>
      </c>
      <c r="WO44" t="n">
        <v>0</v>
      </c>
      <c r="WP44" t="n">
        <v>1</v>
      </c>
      <c r="WQ44" t="n">
        <v>0</v>
      </c>
      <c r="WR44" t="n">
        <v>0</v>
      </c>
      <c r="WS44" t="n">
        <v/>
      </c>
      <c r="WT44" t="n">
        <v/>
      </c>
      <c r="WU44" t="n">
        <v/>
      </c>
      <c r="WV44" t="n">
        <v/>
      </c>
      <c r="WW44" t="n">
        <v/>
      </c>
      <c r="WX44" t="n">
        <v/>
      </c>
      <c r="WY44" t="n">
        <v/>
      </c>
      <c r="WZ44" t="n">
        <v/>
      </c>
      <c r="XA44" t="n">
        <v/>
      </c>
      <c r="XB44" t="n">
        <v/>
      </c>
      <c r="XC44" t="n">
        <v/>
      </c>
      <c r="XD44" t="n">
        <v/>
      </c>
      <c r="XE44" t="n">
        <v/>
      </c>
      <c r="XF44" t="n">
        <v/>
      </c>
      <c r="XG44" t="n">
        <v/>
      </c>
      <c r="XH44" t="n">
        <v/>
      </c>
      <c r="XI44" t="n">
        <v/>
      </c>
      <c r="XJ44" t="n">
        <v/>
      </c>
      <c r="XK44" t="n">
        <v/>
      </c>
      <c r="XL44" t="n">
        <v/>
      </c>
      <c r="XM44" t="n">
        <v/>
      </c>
      <c r="XN44" t="n">
        <v/>
      </c>
      <c r="XO44" t="n">
        <v/>
      </c>
      <c r="XP44" t="n">
        <v/>
      </c>
      <c r="XQ44" t="n">
        <v/>
      </c>
      <c r="XR44" t="n">
        <v/>
      </c>
      <c r="XS44" t="n">
        <v/>
      </c>
      <c r="XT44" t="n">
        <v/>
      </c>
      <c r="XU44" t="n">
        <v/>
      </c>
      <c r="XV44" t="n">
        <v/>
      </c>
      <c r="XW44" t="n">
        <v/>
      </c>
      <c r="XX44" t="n">
        <v/>
      </c>
      <c r="XY44" t="n">
        <v/>
      </c>
      <c r="XZ44" t="n">
        <v/>
      </c>
      <c r="YA44" t="n">
        <v/>
      </c>
      <c r="YB44" t="n">
        <v/>
      </c>
      <c r="YC44" t="n">
        <v/>
      </c>
      <c r="YD44" t="n">
        <v/>
      </c>
      <c r="YE44" t="n">
        <v/>
      </c>
      <c r="YF44" t="n">
        <v/>
      </c>
      <c r="YG44" t="n">
        <v/>
      </c>
      <c r="YH44" t="n">
        <v/>
      </c>
      <c r="YI44" t="n">
        <v/>
      </c>
      <c r="YJ44" t="n">
        <v/>
      </c>
      <c r="YK44" t="n">
        <v/>
      </c>
      <c r="YL44" t="n">
        <v/>
      </c>
      <c r="YM44" t="n">
        <v/>
      </c>
      <c r="YN44" t="n">
        <v/>
      </c>
      <c r="YO44" t="n">
        <v/>
      </c>
      <c r="YP44" t="n">
        <v/>
      </c>
      <c r="YQ44" t="n">
        <v/>
      </c>
      <c r="YR44" t="n">
        <v/>
      </c>
      <c r="YS44" t="n">
        <v/>
      </c>
      <c r="YT44" t="n">
        <v/>
      </c>
      <c r="YU44" t="n">
        <v/>
      </c>
      <c r="YV44" t="n">
        <v/>
      </c>
      <c r="YW44" t="n">
        <v/>
      </c>
      <c r="YX44" t="n">
        <v/>
      </c>
      <c r="YY44" t="n">
        <v/>
      </c>
      <c r="YZ44" t="n">
        <v/>
      </c>
      <c r="ZA44" t="n">
        <v/>
      </c>
      <c r="ZB44" t="n">
        <v/>
      </c>
      <c r="ZC44" t="n">
        <v/>
      </c>
      <c r="ZD44" t="n">
        <v/>
      </c>
      <c r="ZE44" t="n">
        <v/>
      </c>
      <c r="ZF44" t="n">
        <v/>
      </c>
      <c r="ZG44" t="n">
        <v/>
      </c>
      <c r="ZH44" t="n">
        <v/>
      </c>
      <c r="ZI44" t="n">
        <v/>
      </c>
      <c r="ZJ44" t="n">
        <v/>
      </c>
      <c r="ZK44" t="n">
        <v/>
      </c>
      <c r="ZL44" t="n">
        <v/>
      </c>
      <c r="ZM44" t="n">
        <v/>
      </c>
      <c r="ZN44" t="n">
        <v/>
      </c>
      <c r="ZO44" t="n">
        <v>100</v>
      </c>
      <c r="ZP44" t="n">
        <v/>
      </c>
      <c r="ZQ44" t="n">
        <v/>
      </c>
      <c r="ZR44" t="n">
        <v/>
      </c>
      <c r="ZS44" t="n">
        <v/>
      </c>
      <c r="ZT44" t="n">
        <v/>
      </c>
      <c r="ZU44" t="n">
        <v/>
      </c>
      <c r="ZV44" t="n">
        <v/>
      </c>
      <c r="ZW44" t="n">
        <v>3</v>
      </c>
      <c r="ZX44" t="n">
        <v/>
      </c>
      <c r="ZY44" t="n">
        <v/>
      </c>
      <c r="ZZ44" t="n">
        <v/>
      </c>
      <c r="AAA44" t="n">
        <v/>
      </c>
      <c r="AAB44" t="n">
        <v/>
      </c>
      <c r="AAC44" t="n">
        <v/>
      </c>
      <c r="AAD44" t="n">
        <v/>
      </c>
      <c r="AAE44" t="inlineStr">
        <is>
          <t>Pakan segar (misal: rumput)</t>
        </is>
      </c>
      <c r="AAF44" t="n">
        <v/>
      </c>
      <c r="AAG44" t="n">
        <v/>
      </c>
      <c r="AAH44" t="n">
        <v/>
      </c>
      <c r="AAI44" t="n">
        <v/>
      </c>
      <c r="AAJ44" t="n">
        <v/>
      </c>
      <c r="AAK44" t="n">
        <v/>
      </c>
      <c r="AAL44" t="inlineStr">
        <is>
          <t>Tidak</t>
        </is>
      </c>
      <c r="AAM44" t="n">
        <v/>
      </c>
      <c r="AAN44" t="n">
        <v/>
      </c>
      <c r="AAO44" t="n">
        <v/>
      </c>
      <c r="AAP44" t="n">
        <v/>
      </c>
      <c r="AAQ44" t="n">
        <v/>
      </c>
      <c r="AAR44" t="inlineStr">
        <is>
          <t>Tidak</t>
        </is>
      </c>
      <c r="AAS44" t="inlineStr">
        <is>
          <t>Tidak pasti/ragu-ragu</t>
        </is>
      </c>
      <c r="AAT44" t="inlineStr">
        <is>
          <t>Dibuang ke selokan</t>
        </is>
      </c>
      <c r="AAU44" t="n">
        <v>0</v>
      </c>
      <c r="AAV44" t="n">
        <v>0</v>
      </c>
      <c r="AAW44" t="n">
        <v>0</v>
      </c>
      <c r="AAX44" t="n">
        <v>0</v>
      </c>
      <c r="AAY44" t="n">
        <v>0</v>
      </c>
      <c r="AAZ44" t="n">
        <v>0</v>
      </c>
      <c r="ABA44" t="n">
        <v>1</v>
      </c>
      <c r="ABB44" t="n">
        <v/>
      </c>
      <c r="ABC44" t="n">
        <v/>
      </c>
      <c r="ABD44" t="n">
        <v/>
      </c>
      <c r="ABE44" t="n">
        <v/>
      </c>
      <c r="ABF44" t="n">
        <v/>
      </c>
      <c r="ABG44" t="n">
        <v/>
      </c>
      <c r="ABH44" t="n">
        <v/>
      </c>
      <c r="ABI44" t="n">
        <v/>
      </c>
      <c r="ABJ44" t="n">
        <v/>
      </c>
      <c r="ABK44" t="n">
        <v/>
      </c>
      <c r="ABL44" t="n">
        <v/>
      </c>
      <c r="ABM44" t="n">
        <v/>
      </c>
      <c r="ABN44" t="n">
        <v/>
      </c>
      <c r="ABO44" t="n">
        <v/>
      </c>
      <c r="ABP44" t="n">
        <v/>
      </c>
      <c r="ABQ44" t="n">
        <v/>
      </c>
      <c r="ABR44" t="n">
        <v/>
      </c>
      <c r="ABS44" t="n">
        <v/>
      </c>
      <c r="ABT44" t="n">
        <v/>
      </c>
      <c r="ABU44" t="n">
        <v/>
      </c>
      <c r="ABV44" t="n">
        <v/>
      </c>
      <c r="ABW44" t="n">
        <v/>
      </c>
      <c r="ABX44" t="n">
        <v/>
      </c>
      <c r="ABY44" t="n">
        <v/>
      </c>
      <c r="ABZ44" t="n">
        <v/>
      </c>
      <c r="ACA44" t="n">
        <v/>
      </c>
      <c r="ACB44" t="n">
        <v/>
      </c>
      <c r="ACC44" t="n">
        <v/>
      </c>
      <c r="ACD44" t="n">
        <v/>
      </c>
      <c r="ACE44" t="n">
        <v/>
      </c>
      <c r="ACF44" t="n">
        <v/>
      </c>
      <c r="ACG44" t="n">
        <v/>
      </c>
      <c r="ACH44" t="n">
        <v/>
      </c>
      <c r="ACI44" t="n">
        <v/>
      </c>
      <c r="ACJ44" t="n">
        <v/>
      </c>
      <c r="ACK44" t="inlineStr">
        <is>
          <t>Tidak memiliki tempat untuk menyimpan Lebih praktis menggunakan pupuk kimia</t>
        </is>
      </c>
      <c r="ACL44" t="n">
        <v>0</v>
      </c>
      <c r="ACM44" t="n">
        <v>1</v>
      </c>
      <c r="ACN44" t="n">
        <v>0</v>
      </c>
      <c r="ACO44" t="n">
        <v>0</v>
      </c>
      <c r="ACP44" t="n">
        <v>0</v>
      </c>
      <c r="ACQ44" t="n">
        <v>1</v>
      </c>
      <c r="ACR44" t="n">
        <v>0</v>
      </c>
      <c r="ACS44" t="n">
        <v/>
      </c>
      <c r="ACT44" t="inlineStr">
        <is>
          <t>Tidak</t>
        </is>
      </c>
      <c r="ACU44" t="inlineStr">
        <is>
          <t>Manfaat besar dan membantu kehidupan sehari-hari</t>
        </is>
      </c>
      <c r="ACV44" t="inlineStr">
        <is>
          <t>Sama saja</t>
        </is>
      </c>
      <c r="ACW44" t="inlineStr">
        <is>
          <t>Anggota keluarga - Perempuan dewasa</t>
        </is>
      </c>
      <c r="ACX44" t="inlineStr">
        <is>
          <t>Netral/tidak tahu</t>
        </is>
      </c>
      <c r="ACY44" t="inlineStr">
        <is>
          <t>Anggota keluarga - Laki-laki dewasa Anggota keluarga - Perempuan dewasa Anggota keluarga - Anak-anak</t>
        </is>
      </c>
      <c r="ACZ44" t="n">
        <v>1</v>
      </c>
      <c r="ADA44" t="n">
        <v>1</v>
      </c>
      <c r="ADB44" t="n">
        <v>1</v>
      </c>
      <c r="ADC44" t="n">
        <v>0</v>
      </c>
      <c r="ADD44" t="inlineStr">
        <is>
          <t>Puas</t>
        </is>
      </c>
      <c r="ADE44" t="inlineStr">
        <is>
          <t>Puas</t>
        </is>
      </c>
      <c r="ADF44" t="inlineStr">
        <is>
          <t>Puas</t>
        </is>
      </c>
      <c r="ADG44" t="inlineStr">
        <is>
          <t>Puas</t>
        </is>
      </c>
      <c r="ADH44" t="inlineStr">
        <is>
          <t>Tidak</t>
        </is>
      </c>
      <c r="ADI44" t="n">
        <v/>
      </c>
      <c r="ADJ44" t="inlineStr">
        <is>
          <t>Cukup puas</t>
        </is>
      </c>
      <c r="ADK44" t="n">
        <v/>
      </c>
      <c r="ADL44" t="n">
        <v/>
      </c>
      <c r="ADM44" t="n">
        <v/>
      </c>
      <c r="ADN44" t="n">
        <v/>
      </c>
      <c r="ADO44" t="n">
        <v/>
      </c>
      <c r="ADP44" t="n">
        <v/>
      </c>
      <c r="ADQ44" t="n">
        <v/>
      </c>
      <c r="ADR44" t="n">
        <v/>
      </c>
      <c r="ADS44" t="n">
        <v/>
      </c>
      <c r="ADT44" t="n">
        <v/>
      </c>
      <c r="ADU44" t="inlineStr">
        <is>
          <t>Dibiarkan saja</t>
        </is>
      </c>
      <c r="ADV44" t="n">
        <v>0</v>
      </c>
      <c r="ADW44" t="n">
        <v>0</v>
      </c>
      <c r="ADX44" t="n">
        <v>0</v>
      </c>
      <c r="ADY44" t="n">
        <v>0</v>
      </c>
      <c r="ADZ44" t="n">
        <v>0</v>
      </c>
      <c r="AEA44" t="n">
        <v>0</v>
      </c>
      <c r="AEB44" t="n">
        <v>1</v>
      </c>
      <c r="AEC44" t="n">
        <v>0</v>
      </c>
      <c r="AED44" t="n">
        <v/>
      </c>
      <c r="AEE44" t="inlineStr">
        <is>
          <t>Lainnya</t>
        </is>
      </c>
      <c r="AEF44" t="inlineStr">
        <is>
          <t>Laporan kepada ketua kelompok</t>
        </is>
      </c>
      <c r="AEG44" t="inlineStr">
        <is>
          <t>Lainnya</t>
        </is>
      </c>
      <c r="AEH44" t="inlineStr">
        <is>
          <t>Meminta bantuan kepada ketua kelompok</t>
        </is>
      </c>
      <c r="AEI44" t="inlineStr">
        <is>
          <t>Tidak</t>
        </is>
      </c>
      <c r="AEJ44" t="inlineStr">
        <is>
          <t>Tidak pernah</t>
        </is>
      </c>
      <c r="AEK44" t="inlineStr">
        <is>
          <t>Lebih mudah mendapatkan energi Lebih aman</t>
        </is>
      </c>
      <c r="AEL44" t="n">
        <v>0</v>
      </c>
      <c r="AEM44" t="n">
        <v>1</v>
      </c>
      <c r="AEN44" t="n">
        <v>0</v>
      </c>
      <c r="AEO44" t="n">
        <v>0</v>
      </c>
      <c r="AEP44" t="n">
        <v>1</v>
      </c>
      <c r="AEQ44" t="n">
        <v>0</v>
      </c>
      <c r="AER44" t="n">
        <v>0</v>
      </c>
      <c r="AES44" t="n">
        <v>0</v>
      </c>
      <c r="AET44" t="n">
        <v>0</v>
      </c>
      <c r="AEU44" t="n">
        <v>0</v>
      </c>
      <c r="AEV44" t="n">
        <v>0</v>
      </c>
      <c r="AEW44" t="n">
        <v>0</v>
      </c>
      <c r="AEX44" t="n">
        <v/>
      </c>
      <c r="AEY44" t="inlineStr">
        <is>
          <t>Memasak lebih aman</t>
        </is>
      </c>
      <c r="AEZ44" t="n">
        <v/>
      </c>
      <c r="AFA44" t="inlineStr">
        <is>
          <t>Koperasi</t>
        </is>
      </c>
      <c r="AFB44" t="n">
        <v/>
      </c>
      <c r="AFC44" t="inlineStr">
        <is>
          <t>Uus Rustandi Pangalengan-Digester 2026-03-02-16_39_55.jpeg</t>
        </is>
      </c>
      <c r="AFD44" t="inlineStr">
        <is>
          <t>https://kf.kobotoolbox.org/api/v2/assets/avstPQqLr3Ab3ZdcVTXZ6f/data/685600589/attachments/attckgSiD5sRjYsHXxoYeMK4/</t>
        </is>
      </c>
      <c r="AFE44" t="inlineStr">
        <is>
          <t>Uus Rustandi Pangalengan-Rumah 2026-03-02-16_40_7.jpeg</t>
        </is>
      </c>
      <c r="AFF44" t="inlineStr">
        <is>
          <t>https://kf.kobotoolbox.org/api/v2/assets/avstPQqLr3Ab3ZdcVTXZ6f/data/685600589/attachments/attzizA4jbhdZFedwFVizoqN/</t>
        </is>
      </c>
      <c r="AFG44" t="inlineStr">
        <is>
          <t>Ano</t>
        </is>
      </c>
      <c r="AFH44" t="n">
        <v/>
      </c>
      <c r="AFI44" t="n">
        <v/>
      </c>
    </row>
    <row r="45">
      <c r="A45" s="93" t="n">
        <v>46079</v>
      </c>
      <c r="B45" s="93" t="n">
        <v>46085</v>
      </c>
      <c r="C45" t="inlineStr">
        <is>
          <t>aep</t>
        </is>
      </c>
      <c r="D45" t="inlineStr">
        <is>
          <t>wahya</t>
        </is>
      </c>
      <c r="E45" t="n">
        <v>85220689529</v>
      </c>
      <c r="F45" t="inlineStr">
        <is>
          <t>-6.787557 107.585112 0 0</t>
        </is>
      </c>
      <c r="G45" t="n">
        <v>-6.787557</v>
      </c>
      <c r="H45" t="n">
        <v>107.585112</v>
      </c>
      <c r="I45" t="n">
        <v>0</v>
      </c>
      <c r="J45" t="n">
        <v>0</v>
      </c>
      <c r="K45" t="inlineStr">
        <is>
          <t>-6.787557, 107.585112.</t>
        </is>
      </c>
      <c r="L45" t="inlineStr">
        <is>
          <t>-6.787921 107.584587 0 0</t>
        </is>
      </c>
      <c r="M45" t="n">
        <v>-6.787921</v>
      </c>
      <c r="N45" t="n">
        <v>107.584587</v>
      </c>
      <c r="O45" t="n">
        <v>0</v>
      </c>
      <c r="P45" t="n">
        <v>0</v>
      </c>
      <c r="Q45" t="inlineStr">
        <is>
          <t>-6.787921, 107.584587.</t>
        </is>
      </c>
      <c r="R45" t="inlineStr">
        <is>
          <t>Jawa Barat</t>
        </is>
      </c>
      <c r="S45" t="n">
        <v>0</v>
      </c>
      <c r="T45" t="n">
        <v>0</v>
      </c>
      <c r="U45" t="n">
        <v>1</v>
      </c>
      <c r="V45" t="n">
        <v>0</v>
      </c>
      <c r="W45" t="n">
        <v>0</v>
      </c>
      <c r="X45" t="n">
        <v>0</v>
      </c>
      <c r="Y45" t="n">
        <v>0</v>
      </c>
      <c r="Z45" t="n">
        <v>0</v>
      </c>
      <c r="AA45" t="n">
        <v>0</v>
      </c>
      <c r="AB45" t="n">
        <v>0</v>
      </c>
      <c r="AC45" t="inlineStr">
        <is>
          <t>BANDUNGBARAT</t>
        </is>
      </c>
      <c r="AD45" t="inlineStr">
        <is>
          <t>PARONGPONG</t>
        </is>
      </c>
      <c r="AE45" t="inlineStr">
        <is>
          <t>CIHANJUANG RAHAYU</t>
        </is>
      </c>
      <c r="AF45" t="inlineStr">
        <is>
          <t>CV. DELTA CIPTA SENTOSA</t>
        </is>
      </c>
      <c r="AG45" t="inlineStr">
        <is>
          <t>DCP0053</t>
        </is>
      </c>
      <c r="AH45" t="n">
        <v>2</v>
      </c>
      <c r="AI45" t="inlineStr">
        <is>
          <t>VPA2</t>
        </is>
      </c>
      <c r="AJ45" t="inlineStr">
        <is>
          <t>Aktif</t>
        </is>
      </c>
      <c r="AK45" t="n">
        <v>51</v>
      </c>
      <c r="AL45" t="inlineStr">
        <is>
          <t>Perempuan</t>
        </is>
      </c>
      <c r="AM45" t="inlineStr">
        <is>
          <t>Sudah menikah</t>
        </is>
      </c>
      <c r="AN45" t="inlineStr">
        <is>
          <t>SD/Sederajat</t>
        </is>
      </c>
      <c r="AO45" t="inlineStr">
        <is>
          <t>Peternak</t>
        </is>
      </c>
      <c r="AP45" t="n">
        <v>0</v>
      </c>
      <c r="AQ45" t="n">
        <v>1</v>
      </c>
      <c r="AR45" t="n">
        <v>0</v>
      </c>
      <c r="AS45" t="n">
        <v>0</v>
      </c>
      <c r="AT45" t="n">
        <v>0</v>
      </c>
      <c r="AU45" t="n">
        <v>0</v>
      </c>
      <c r="AV45" t="n">
        <v>0</v>
      </c>
      <c r="AW45" t="n">
        <v>0</v>
      </c>
      <c r="AX45" t="n">
        <v/>
      </c>
      <c r="AY45" t="inlineStr">
        <is>
          <t>Petani</t>
        </is>
      </c>
      <c r="AZ45" t="n">
        <v>1</v>
      </c>
      <c r="BA45" t="n">
        <v>0</v>
      </c>
      <c r="BB45" t="n">
        <v>0</v>
      </c>
      <c r="BC45" t="n">
        <v>0</v>
      </c>
      <c r="BD45" t="n">
        <v>0</v>
      </c>
      <c r="BE45" t="n">
        <v>0</v>
      </c>
      <c r="BF45" t="n">
        <v>0</v>
      </c>
      <c r="BG45" t="n">
        <v>0</v>
      </c>
      <c r="BH45" t="n">
        <v/>
      </c>
      <c r="BI45" t="inlineStr">
        <is>
          <t>Rp2.500.000 - Rp3.500.000</t>
        </is>
      </c>
      <c r="BJ45" t="n">
        <v>1</v>
      </c>
      <c r="BK45" t="n">
        <v>1</v>
      </c>
      <c r="BL45" t="n">
        <v>1</v>
      </c>
      <c r="BM45" t="n">
        <v>0</v>
      </c>
      <c r="BN45" t="inlineStr">
        <is>
          <t>Milik sendiri</t>
        </is>
      </c>
      <c r="BO45" t="inlineStr">
        <is>
          <t>Permanen (dinding bata dan semen)</t>
        </is>
      </c>
      <c r="BP45" t="n">
        <v>1</v>
      </c>
      <c r="BQ45" t="n">
        <v>0</v>
      </c>
      <c r="BR45" t="n">
        <v>0</v>
      </c>
      <c r="BS45" t="n">
        <v>0</v>
      </c>
      <c r="BT45" t="n">
        <v>0</v>
      </c>
      <c r="BU45" t="n">
        <v/>
      </c>
      <c r="BV45" t="inlineStr">
        <is>
          <t>Keramik/ubin</t>
        </is>
      </c>
      <c r="BW45" t="n">
        <v>0</v>
      </c>
      <c r="BX45" t="n">
        <v>0</v>
      </c>
      <c r="BY45" t="n">
        <v>1</v>
      </c>
      <c r="BZ45" t="n">
        <v>0</v>
      </c>
      <c r="CA45" t="n">
        <v>0</v>
      </c>
      <c r="CB45" t="n">
        <v/>
      </c>
      <c r="CC45" t="inlineStr">
        <is>
          <t>Asbes</t>
        </is>
      </c>
      <c r="CD45" t="n">
        <v>1</v>
      </c>
      <c r="CE45" t="n">
        <v>0</v>
      </c>
      <c r="CF45" t="n">
        <v>0</v>
      </c>
      <c r="CG45" t="n">
        <v>0</v>
      </c>
      <c r="CH45" t="n">
        <v>0</v>
      </c>
      <c r="CI45" t="n">
        <v>0</v>
      </c>
      <c r="CJ45" t="n">
        <v>0</v>
      </c>
      <c r="CK45" t="n">
        <v/>
      </c>
      <c r="CL45" t="inlineStr">
        <is>
          <t>Ya</t>
        </is>
      </c>
      <c r="CM45" t="n">
        <v>2024</v>
      </c>
      <c r="CN45" t="inlineStr">
        <is>
          <t>Fixed-Dome (Kubah Tetap)</t>
        </is>
      </c>
      <c r="CO45" t="inlineStr">
        <is>
          <t>4 m³ (2-3 ekor sapi, ±3 jam memasak/hari, ±30 kg slurry/hari)</t>
        </is>
      </c>
      <c r="CP45" t="inlineStr">
        <is>
          <t>Anggota keluarga - laki-laki</t>
        </is>
      </c>
      <c r="CQ45" t="n">
        <v>0</v>
      </c>
      <c r="CR45" t="n">
        <v>0</v>
      </c>
      <c r="CS45" t="n">
        <v>0</v>
      </c>
      <c r="CT45" t="n">
        <v>0</v>
      </c>
      <c r="CU45" t="n">
        <v>1</v>
      </c>
      <c r="CV45" t="n">
        <v>0</v>
      </c>
      <c r="CW45" t="n">
        <v>0</v>
      </c>
      <c r="CX45" t="n">
        <v>0</v>
      </c>
      <c r="CY45" t="inlineStr">
        <is>
          <t>Anggota keluarga - laki-laki Anggota keluarga - perempuan dewasa</t>
        </is>
      </c>
      <c r="CZ45" t="n">
        <v>1</v>
      </c>
      <c r="DA45" t="n">
        <v>1</v>
      </c>
      <c r="DB45" t="n">
        <v>0</v>
      </c>
      <c r="DC45" t="n">
        <v/>
      </c>
      <c r="DD45" t="inlineStr">
        <is>
          <t>Anggota keluarga - laki-laki Anggota keluarga - perempuan dewasa CPO atau pendamping</t>
        </is>
      </c>
      <c r="DE45" t="n">
        <v>1</v>
      </c>
      <c r="DF45" t="n">
        <v>1</v>
      </c>
      <c r="DG45" t="n">
        <v>1</v>
      </c>
      <c r="DH45" t="n">
        <v>0</v>
      </c>
      <c r="DI45" t="n">
        <v/>
      </c>
      <c r="DJ45" t="inlineStr">
        <is>
          <t>CPO atau pendamping</t>
        </is>
      </c>
      <c r="DK45" t="n">
        <v>0</v>
      </c>
      <c r="DL45" t="n">
        <v>0</v>
      </c>
      <c r="DM45" t="n">
        <v>1</v>
      </c>
      <c r="DN45" t="n">
        <v>0</v>
      </c>
      <c r="DO45" t="n">
        <v/>
      </c>
      <c r="DP45" t="inlineStr">
        <is>
          <t>Ya</t>
        </is>
      </c>
      <c r="DQ45" t="n">
        <v/>
      </c>
      <c r="DR45" t="n">
        <v/>
      </c>
      <c r="DS45" t="n">
        <v/>
      </c>
      <c r="DT45" t="n">
        <v/>
      </c>
      <c r="DU45" t="n">
        <v/>
      </c>
      <c r="DV45" t="n">
        <v/>
      </c>
      <c r="DW45" t="n">
        <v/>
      </c>
      <c r="DX45" t="n">
        <v/>
      </c>
      <c r="DY45" t="n">
        <v/>
      </c>
      <c r="DZ45" t="n">
        <v/>
      </c>
      <c r="EA45" t="n">
        <v/>
      </c>
      <c r="EB45" t="n">
        <v/>
      </c>
      <c r="EC45" t="n">
        <v/>
      </c>
      <c r="ED45" t="n">
        <v/>
      </c>
      <c r="EE45" t="n">
        <v/>
      </c>
      <c r="EF45" t="n">
        <v/>
      </c>
      <c r="EG45" t="n">
        <v/>
      </c>
      <c r="EH45" t="n">
        <v/>
      </c>
      <c r="EI45" t="inlineStr">
        <is>
          <t>Tidak ada masalah</t>
        </is>
      </c>
      <c r="EJ45" t="n">
        <v>0</v>
      </c>
      <c r="EK45" t="n">
        <v>0</v>
      </c>
      <c r="EL45" t="n">
        <v>0</v>
      </c>
      <c r="EM45" t="n">
        <v>1</v>
      </c>
      <c r="EN45" t="n">
        <v>0</v>
      </c>
      <c r="EO45" t="n">
        <v/>
      </c>
      <c r="EP45" t="inlineStr">
        <is>
          <t>Ya, sangat jelas dan mudah diikuti</t>
        </is>
      </c>
      <c r="EQ45" t="inlineStr">
        <is>
          <t>Pelatihan</t>
        </is>
      </c>
      <c r="ER45" t="inlineStr">
        <is>
          <t>CPO atau pendamping</t>
        </is>
      </c>
      <c r="ES45" t="n">
        <v>1</v>
      </c>
      <c r="ET45" t="n">
        <v>0</v>
      </c>
      <c r="EU45" t="n">
        <v>0</v>
      </c>
      <c r="EV45" t="n">
        <v>0</v>
      </c>
      <c r="EW45" t="n">
        <v/>
      </c>
      <c r="EX45" t="inlineStr">
        <is>
          <t>Anggota keluarga - Perempuan dewasa</t>
        </is>
      </c>
      <c r="EY45" t="n">
        <v>0</v>
      </c>
      <c r="EZ45" t="n">
        <v>1</v>
      </c>
      <c r="FA45" t="n">
        <v>0</v>
      </c>
      <c r="FB45" t="n">
        <v/>
      </c>
      <c r="FC45" t="inlineStr">
        <is>
          <t>Setiap minggu</t>
        </is>
      </c>
      <c r="FD45" t="n">
        <v/>
      </c>
      <c r="FE45" t="inlineStr">
        <is>
          <t>Mengetahui</t>
        </is>
      </c>
      <c r="FF45" t="inlineStr">
        <is>
          <t>Sering (setiap minggu)</t>
        </is>
      </c>
      <c r="FG45" t="inlineStr">
        <is>
          <t>Mengetahui</t>
        </is>
      </c>
      <c r="FH45" t="inlineStr">
        <is>
          <t>Sering (setiap minggu)</t>
        </is>
      </c>
      <c r="FI45" t="inlineStr">
        <is>
          <t>Mengetahui</t>
        </is>
      </c>
      <c r="FJ45" t="inlineStr">
        <is>
          <t>Sering (setiap minggu)</t>
        </is>
      </c>
      <c r="FK45" t="inlineStr">
        <is>
          <t>Tidak mengetahui</t>
        </is>
      </c>
      <c r="FL45" t="inlineStr">
        <is>
          <t>Tidak pernah</t>
        </is>
      </c>
      <c r="FM45" t="inlineStr">
        <is>
          <t>Mengetahui</t>
        </is>
      </c>
      <c r="FN45" t="inlineStr">
        <is>
          <t>Sering (setiap minggu)</t>
        </is>
      </c>
      <c r="FO45" t="inlineStr">
        <is>
          <t>Mengetahui</t>
        </is>
      </c>
      <c r="FP45" t="inlineStr">
        <is>
          <t>Sering (setiap minggu)</t>
        </is>
      </c>
      <c r="FQ45" t="inlineStr">
        <is>
          <t>Mengetahui</t>
        </is>
      </c>
      <c r="FR45" t="inlineStr">
        <is>
          <t>Ya</t>
        </is>
      </c>
      <c r="FS45" t="inlineStr">
        <is>
          <t>Mengetahui</t>
        </is>
      </c>
      <c r="FT45" t="inlineStr">
        <is>
          <t>Ya, selalu</t>
        </is>
      </c>
      <c r="FU45" t="inlineStr">
        <is>
          <t>Laki-laki dewasa Perempuan dewasa</t>
        </is>
      </c>
      <c r="FV45" t="n">
        <v>1</v>
      </c>
      <c r="FW45" t="n">
        <v>1</v>
      </c>
      <c r="FX45" t="n">
        <v>0</v>
      </c>
      <c r="FY45" t="n">
        <v>0</v>
      </c>
      <c r="FZ45" t="inlineStr">
        <is>
          <t>Memahami</t>
        </is>
      </c>
      <c r="GA45" t="inlineStr">
        <is>
          <t>CPO</t>
        </is>
      </c>
      <c r="GB45" t="n">
        <v>1</v>
      </c>
      <c r="GC45" t="n">
        <v>0</v>
      </c>
      <c r="GD45" t="n">
        <v>0</v>
      </c>
      <c r="GE45" t="n">
        <v>0</v>
      </c>
      <c r="GF45" t="n">
        <v/>
      </c>
      <c r="GG45" t="inlineStr">
        <is>
          <t>Selalu</t>
        </is>
      </c>
      <c r="GH45" t="inlineStr">
        <is>
          <t>Tidak</t>
        </is>
      </c>
      <c r="GI45" t="n">
        <v/>
      </c>
      <c r="GJ45" t="n">
        <v/>
      </c>
      <c r="GK45" t="n">
        <v/>
      </c>
      <c r="GL45" t="n">
        <v/>
      </c>
      <c r="GM45" t="n">
        <v/>
      </c>
      <c r="GN45" t="n">
        <v/>
      </c>
      <c r="GO45" t="n">
        <v/>
      </c>
      <c r="GP45" t="inlineStr">
        <is>
          <t>Sebagian</t>
        </is>
      </c>
      <c r="GQ45" t="inlineStr">
        <is>
          <t>LPG</t>
        </is>
      </c>
      <c r="GR45" t="n">
        <v>1</v>
      </c>
      <c r="GS45" t="n">
        <v>0</v>
      </c>
      <c r="GT45" t="n">
        <v>0</v>
      </c>
      <c r="GU45" t="n">
        <v>0</v>
      </c>
      <c r="GV45" t="n">
        <v>0</v>
      </c>
      <c r="GW45" t="n">
        <v>0</v>
      </c>
      <c r="GX45" t="n">
        <v>0</v>
      </c>
      <c r="GY45" t="n">
        <v/>
      </c>
      <c r="GZ45" t="inlineStr">
        <is>
          <t>Ya</t>
        </is>
      </c>
      <c r="HA45" t="n">
        <v/>
      </c>
      <c r="HB45" t="n">
        <v/>
      </c>
      <c r="HC45" t="n">
        <v/>
      </c>
      <c r="HD45" t="n">
        <v/>
      </c>
      <c r="HE45" t="n">
        <v>9</v>
      </c>
      <c r="HF45" t="n">
        <v>81000</v>
      </c>
      <c r="HG45" t="n">
        <v>3</v>
      </c>
      <c r="HH45" t="n">
        <v>27000</v>
      </c>
      <c r="HI45" t="n">
        <v/>
      </c>
      <c r="HJ45" t="n">
        <v/>
      </c>
      <c r="HK45" t="n">
        <v/>
      </c>
      <c r="HL45" t="n">
        <v/>
      </c>
      <c r="HM45" t="n">
        <v/>
      </c>
      <c r="HN45" t="n">
        <v/>
      </c>
      <c r="HO45" t="n">
        <v/>
      </c>
      <c r="HP45" t="n">
        <v/>
      </c>
      <c r="HQ45" t="n">
        <v/>
      </c>
      <c r="HR45" t="n">
        <v/>
      </c>
      <c r="HS45" t="n">
        <v/>
      </c>
      <c r="HT45" t="n">
        <v/>
      </c>
      <c r="HU45" t="n">
        <v/>
      </c>
      <c r="HV45" t="n">
        <v/>
      </c>
      <c r="HW45" t="n">
        <v/>
      </c>
      <c r="HX45" t="n">
        <v/>
      </c>
      <c r="HY45" t="n">
        <v/>
      </c>
      <c r="HZ45" t="n">
        <v/>
      </c>
      <c r="IA45" t="n">
        <v>6</v>
      </c>
      <c r="IB45" t="n">
        <v>54000</v>
      </c>
      <c r="IC45" t="n">
        <v/>
      </c>
      <c r="ID45" t="n">
        <v/>
      </c>
      <c r="IE45" t="n">
        <v/>
      </c>
      <c r="IF45" t="n">
        <v/>
      </c>
      <c r="IG45" t="n">
        <v/>
      </c>
      <c r="IH45" t="n">
        <v/>
      </c>
      <c r="II45" t="n">
        <v/>
      </c>
      <c r="IJ45" t="n">
        <v/>
      </c>
      <c r="IK45" t="inlineStr">
        <is>
          <t>15-30 kg</t>
        </is>
      </c>
      <c r="IL45" t="inlineStr">
        <is>
          <t>1-3 jam</t>
        </is>
      </c>
      <c r="IM45" t="inlineStr">
        <is>
          <t>Ya</t>
        </is>
      </c>
      <c r="IN45" t="inlineStr">
        <is>
          <t>Tidak</t>
        </is>
      </c>
      <c r="IO45" t="inlineStr">
        <is>
          <t>Tidak ada perubahan</t>
        </is>
      </c>
      <c r="IP45" t="n">
        <v/>
      </c>
      <c r="IQ45" t="inlineStr">
        <is>
          <t>Tidak pernah</t>
        </is>
      </c>
      <c r="IR45" t="n">
        <v/>
      </c>
      <c r="IS45" t="n">
        <v/>
      </c>
      <c r="IT45" t="n">
        <v/>
      </c>
      <c r="IU45" t="n">
        <v/>
      </c>
      <c r="IV45" t="n">
        <v/>
      </c>
      <c r="IW45" t="n">
        <v/>
      </c>
      <c r="IX45" t="n">
        <v/>
      </c>
      <c r="IY45" t="n">
        <v/>
      </c>
      <c r="IZ45" t="inlineStr">
        <is>
          <t>Tidak pernah</t>
        </is>
      </c>
      <c r="JA45" t="n">
        <v/>
      </c>
      <c r="JB45" t="n">
        <v/>
      </c>
      <c r="JC45" t="n">
        <v/>
      </c>
      <c r="JD45" t="n">
        <v/>
      </c>
      <c r="JE45" t="n">
        <v/>
      </c>
      <c r="JF45" t="n">
        <v/>
      </c>
      <c r="JG45" t="n">
        <v/>
      </c>
      <c r="JH45" t="n">
        <v/>
      </c>
      <c r="JI45" t="inlineStr">
        <is>
          <t>Tidak pernah</t>
        </is>
      </c>
      <c r="JJ45" t="n">
        <v/>
      </c>
      <c r="JK45" t="n">
        <v/>
      </c>
      <c r="JL45" t="n">
        <v/>
      </c>
      <c r="JM45" t="n">
        <v/>
      </c>
      <c r="JN45" t="n">
        <v/>
      </c>
      <c r="JO45" t="n">
        <v/>
      </c>
      <c r="JP45" t="n">
        <v/>
      </c>
      <c r="JQ45" t="n">
        <v/>
      </c>
      <c r="JR45" t="inlineStr">
        <is>
          <t>Tidak pernah</t>
        </is>
      </c>
      <c r="JS45" t="n">
        <v/>
      </c>
      <c r="JT45" t="n">
        <v/>
      </c>
      <c r="JU45" t="n">
        <v/>
      </c>
      <c r="JV45" t="n">
        <v/>
      </c>
      <c r="JW45" t="n">
        <v/>
      </c>
      <c r="JX45" t="n">
        <v/>
      </c>
      <c r="JY45" t="n">
        <v/>
      </c>
      <c r="JZ45" t="n">
        <v/>
      </c>
      <c r="KA45" t="inlineStr">
        <is>
          <t>Tidak pernah</t>
        </is>
      </c>
      <c r="KB45" t="n">
        <v/>
      </c>
      <c r="KC45" t="n">
        <v/>
      </c>
      <c r="KD45" t="n">
        <v/>
      </c>
      <c r="KE45" t="n">
        <v/>
      </c>
      <c r="KF45" t="n">
        <v/>
      </c>
      <c r="KG45" t="n">
        <v/>
      </c>
      <c r="KH45" t="n">
        <v/>
      </c>
      <c r="KI45" t="n">
        <v/>
      </c>
      <c r="KJ45" t="inlineStr">
        <is>
          <t>Tidak pernah</t>
        </is>
      </c>
      <c r="KK45" t="n">
        <v/>
      </c>
      <c r="KL45" t="n">
        <v/>
      </c>
      <c r="KM45" t="n">
        <v/>
      </c>
      <c r="KN45" t="n">
        <v/>
      </c>
      <c r="KO45" t="n">
        <v/>
      </c>
      <c r="KP45" t="n">
        <v/>
      </c>
      <c r="KQ45" t="n">
        <v/>
      </c>
      <c r="KR45" t="n">
        <v/>
      </c>
      <c r="KS45" t="inlineStr">
        <is>
          <t>Tidak ada perubahan</t>
        </is>
      </c>
      <c r="KT45" t="inlineStr">
        <is>
          <t>0-1 kali</t>
        </is>
      </c>
      <c r="KU45" t="inlineStr">
        <is>
          <t>0-1 kali</t>
        </is>
      </c>
      <c r="KV45" t="inlineStr">
        <is>
          <t>Tidak ada</t>
        </is>
      </c>
      <c r="KW45" t="n">
        <v>0</v>
      </c>
      <c r="KX45" t="n">
        <v>0</v>
      </c>
      <c r="KY45" t="n">
        <v>0</v>
      </c>
      <c r="KZ45" t="n">
        <v>1</v>
      </c>
      <c r="LA45" t="inlineStr">
        <is>
          <t>Tidak ada perubahan</t>
        </is>
      </c>
      <c r="LB45" t="inlineStr">
        <is>
          <t>Tidak ada perubahan</t>
        </is>
      </c>
      <c r="LC45" t="n">
        <v>6</v>
      </c>
      <c r="LD45" t="n">
        <v>7</v>
      </c>
      <c r="LE45" t="n">
        <v>0</v>
      </c>
      <c r="LF45" t="n">
        <v>0</v>
      </c>
      <c r="LG45" t="inlineStr">
        <is>
          <t>Ya</t>
        </is>
      </c>
      <c r="LH45" t="n">
        <v>54000</v>
      </c>
      <c r="LI45" t="n">
        <v/>
      </c>
      <c r="LJ45" t="inlineStr">
        <is>
          <t>Kebutuhan rumah tangga</t>
        </is>
      </c>
      <c r="LK45" t="n">
        <v>0</v>
      </c>
      <c r="LL45" t="n">
        <v>0</v>
      </c>
      <c r="LM45" t="n">
        <v>0</v>
      </c>
      <c r="LN45" t="n">
        <v>0</v>
      </c>
      <c r="LO45" t="n">
        <v>1</v>
      </c>
      <c r="LP45" t="n">
        <v>0</v>
      </c>
      <c r="LQ45" t="n">
        <v>0</v>
      </c>
      <c r="LR45" t="n">
        <v/>
      </c>
      <c r="LS45" t="n">
        <v>30</v>
      </c>
      <c r="LT45" t="n">
        <v>0</v>
      </c>
      <c r="LU45" t="n">
        <v>0</v>
      </c>
      <c r="LV45" t="n">
        <v>20</v>
      </c>
      <c r="LW45" t="n">
        <v>0</v>
      </c>
      <c r="LX45" t="n">
        <v>0</v>
      </c>
      <c r="LY45" t="n">
        <v>10</v>
      </c>
      <c r="LZ45" t="n">
        <v>0</v>
      </c>
      <c r="MA45" t="n">
        <v>0</v>
      </c>
      <c r="MB45" t="inlineStr">
        <is>
          <t>Tidak</t>
        </is>
      </c>
      <c r="MC45" t="n">
        <v>0</v>
      </c>
      <c r="MD45" t="n">
        <v>0</v>
      </c>
      <c r="ME45" t="n">
        <v>30</v>
      </c>
      <c r="MF45" t="n">
        <v>10</v>
      </c>
      <c r="MG45" t="n">
        <v>0</v>
      </c>
      <c r="MH45" t="n">
        <v>0</v>
      </c>
      <c r="MI45" t="n">
        <v/>
      </c>
      <c r="MJ45" t="n">
        <v/>
      </c>
      <c r="MK45" t="n">
        <v/>
      </c>
      <c r="ML45" t="n">
        <v/>
      </c>
      <c r="MM45" t="n">
        <v/>
      </c>
      <c r="MN45" t="n">
        <v/>
      </c>
      <c r="MO45" t="n">
        <v/>
      </c>
      <c r="MP45" t="n">
        <v/>
      </c>
      <c r="MQ45" t="n">
        <v/>
      </c>
      <c r="MR45" t="inlineStr">
        <is>
          <t>Tidak ada waktu yang dihemat</t>
        </is>
      </c>
      <c r="MS45" t="n">
        <v/>
      </c>
      <c r="MT45" t="inlineStr">
        <is>
          <t>Tidak ada waktu yang dihemat</t>
        </is>
      </c>
      <c r="MU45" t="inlineStr">
        <is>
          <t>Tidak</t>
        </is>
      </c>
      <c r="MV45" t="n">
        <v/>
      </c>
      <c r="MW45" t="n">
        <v/>
      </c>
      <c r="MX45" t="n">
        <v/>
      </c>
      <c r="MY45" t="n">
        <v/>
      </c>
      <c r="MZ45" t="n">
        <v/>
      </c>
      <c r="NA45" t="n">
        <v/>
      </c>
      <c r="NB45" t="n">
        <v/>
      </c>
      <c r="NC45" t="n">
        <v/>
      </c>
      <c r="ND45" t="n">
        <v/>
      </c>
      <c r="NE45" t="n">
        <v/>
      </c>
      <c r="NF45" t="n">
        <v/>
      </c>
      <c r="NG45" t="n">
        <v/>
      </c>
      <c r="NH45" t="n">
        <v/>
      </c>
      <c r="NI45" t="n">
        <v/>
      </c>
      <c r="NJ45" t="n">
        <v/>
      </c>
      <c r="NK45" t="n">
        <v/>
      </c>
      <c r="NL45" t="inlineStr">
        <is>
          <t>Ya</t>
        </is>
      </c>
      <c r="NM45" t="inlineStr">
        <is>
          <t>100% dana hibah</t>
        </is>
      </c>
      <c r="NN45" t="inlineStr">
        <is>
          <t>0 (100% sumber pembiayaan dari hibah)</t>
        </is>
      </c>
      <c r="NO45" t="inlineStr">
        <is>
          <t>Pemerintah</t>
        </is>
      </c>
      <c r="NP45" t="n">
        <v/>
      </c>
      <c r="NQ45" t="n">
        <v/>
      </c>
      <c r="NR45" t="n">
        <v/>
      </c>
      <c r="NS45" t="n">
        <v/>
      </c>
      <c r="NT45" t="n">
        <v/>
      </c>
      <c r="NU45" t="n">
        <v/>
      </c>
      <c r="NV45" t="n">
        <v/>
      </c>
      <c r="NW45" t="n">
        <v/>
      </c>
      <c r="NX45" t="inlineStr">
        <is>
          <t>Sama saja</t>
        </is>
      </c>
      <c r="NY45" t="n">
        <v>30</v>
      </c>
      <c r="NZ45" t="n">
        <v>0</v>
      </c>
      <c r="OA45" t="n">
        <v>0</v>
      </c>
      <c r="OB45" t="n">
        <v>30</v>
      </c>
      <c r="OC45" t="n">
        <v>0</v>
      </c>
      <c r="OD45" t="n">
        <v>0</v>
      </c>
      <c r="OE45" t="inlineStr">
        <is>
          <t>Tidak ada perubahan</t>
        </is>
      </c>
      <c r="OF45" t="inlineStr">
        <is>
          <t>Sama saja (tidak ada perbedaan waktu memasak MAUPUN rasa/bau makanan bila dibandingkan penggunaan sebelumnya)</t>
        </is>
      </c>
      <c r="OG45" t="inlineStr">
        <is>
          <t>Ya</t>
        </is>
      </c>
      <c r="OH45" t="n">
        <v>0</v>
      </c>
      <c r="OI45" t="n">
        <v>4</v>
      </c>
      <c r="OJ45" t="n">
        <v>0</v>
      </c>
      <c r="OK45" t="n">
        <v>0</v>
      </c>
      <c r="OL45" t="n">
        <v>0</v>
      </c>
      <c r="OM45" t="n">
        <v>0</v>
      </c>
      <c r="ON45" t="n">
        <v>0</v>
      </c>
      <c r="OO45" t="n">
        <v>0</v>
      </c>
      <c r="OP45" t="inlineStr">
        <is>
          <t>Sapi perah</t>
        </is>
      </c>
      <c r="OQ45" t="n">
        <v>0</v>
      </c>
      <c r="OR45" t="n">
        <v>1</v>
      </c>
      <c r="OS45" t="n">
        <v>0</v>
      </c>
      <c r="OT45" t="n">
        <v>0</v>
      </c>
      <c r="OU45" t="n">
        <v>0</v>
      </c>
      <c r="OV45" t="n">
        <v>0</v>
      </c>
      <c r="OW45" t="n">
        <v>0</v>
      </c>
      <c r="OX45" t="n">
        <v>0</v>
      </c>
      <c r="OY45" t="n">
        <v>0</v>
      </c>
      <c r="OZ45" t="inlineStr">
        <is>
          <t>Sapi pedaging Sapi perah</t>
        </is>
      </c>
      <c r="PA45" t="n">
        <v>1</v>
      </c>
      <c r="PB45" t="n">
        <v>1</v>
      </c>
      <c r="PC45" t="n">
        <v>0</v>
      </c>
      <c r="PD45" t="n">
        <v>0</v>
      </c>
      <c r="PE45" t="n">
        <v>0</v>
      </c>
      <c r="PF45" t="n">
        <v>0</v>
      </c>
      <c r="PG45" t="n">
        <v>0</v>
      </c>
      <c r="PH45" t="n">
        <v>0</v>
      </c>
      <c r="PI45" t="n">
        <v>0</v>
      </c>
      <c r="PJ45" t="inlineStr">
        <is>
          <t>Sapi pedaging</t>
        </is>
      </c>
      <c r="PK45" t="n">
        <v>1</v>
      </c>
      <c r="PL45" t="n">
        <v>0</v>
      </c>
      <c r="PM45" t="n">
        <v>0</v>
      </c>
      <c r="PN45" t="n">
        <v>0</v>
      </c>
      <c r="PO45" t="n">
        <v>0</v>
      </c>
      <c r="PP45" t="n">
        <v>0</v>
      </c>
      <c r="PQ45" t="n">
        <v>0</v>
      </c>
      <c r="PR45" t="n">
        <v>0</v>
      </c>
      <c r="PS45" t="n">
        <v>0</v>
      </c>
      <c r="PT45" t="n">
        <v/>
      </c>
      <c r="PU45" t="n">
        <v/>
      </c>
      <c r="PV45" t="n">
        <v/>
      </c>
      <c r="PW45" t="n">
        <v/>
      </c>
      <c r="PX45" t="n">
        <v/>
      </c>
      <c r="PY45" t="n">
        <v/>
      </c>
      <c r="PZ45" t="n">
        <v/>
      </c>
      <c r="QA45" t="n">
        <v/>
      </c>
      <c r="QB45" t="n">
        <v/>
      </c>
      <c r="QC45" t="n">
        <v/>
      </c>
      <c r="QD45" t="n">
        <v/>
      </c>
      <c r="QE45" t="inlineStr">
        <is>
          <t>2-Dibuang ke sungai</t>
        </is>
      </c>
      <c r="QF45" t="n">
        <v>0</v>
      </c>
      <c r="QG45" t="n">
        <v>0</v>
      </c>
      <c r="QH45" t="n">
        <v>0</v>
      </c>
      <c r="QI45" t="n">
        <v>0</v>
      </c>
      <c r="QJ45" t="n">
        <v>0</v>
      </c>
      <c r="QK45" t="n">
        <v>0</v>
      </c>
      <c r="QL45" t="n">
        <v>1</v>
      </c>
      <c r="QM45" t="n">
        <v>0</v>
      </c>
      <c r="QN45" t="n">
        <v>0</v>
      </c>
      <c r="QO45" t="n">
        <v/>
      </c>
      <c r="QP45" t="n">
        <v/>
      </c>
      <c r="QQ45" t="n">
        <v/>
      </c>
      <c r="QR45" t="n">
        <v/>
      </c>
      <c r="QS45" t="n">
        <v/>
      </c>
      <c r="QT45" t="n">
        <v/>
      </c>
      <c r="QU45" t="n">
        <v/>
      </c>
      <c r="QV45" t="n">
        <v/>
      </c>
      <c r="QW45" t="n">
        <v/>
      </c>
      <c r="QX45" t="n">
        <v/>
      </c>
      <c r="QY45" t="n">
        <v/>
      </c>
      <c r="QZ45" t="n">
        <v/>
      </c>
      <c r="RA45" t="n">
        <v/>
      </c>
      <c r="RB45" t="n">
        <v/>
      </c>
      <c r="RC45" t="n">
        <v/>
      </c>
      <c r="RD45" t="n">
        <v/>
      </c>
      <c r="RE45" t="n">
        <v/>
      </c>
      <c r="RF45" t="n">
        <v/>
      </c>
      <c r="RG45" t="n">
        <v/>
      </c>
      <c r="RH45" t="n">
        <v/>
      </c>
      <c r="RI45" t="n">
        <v/>
      </c>
      <c r="RJ45" t="n">
        <v/>
      </c>
      <c r="RK45" t="n">
        <v/>
      </c>
      <c r="RL45" t="n">
        <v/>
      </c>
      <c r="RM45" t="n">
        <v/>
      </c>
      <c r="RN45" t="n">
        <v/>
      </c>
      <c r="RO45" t="n">
        <v/>
      </c>
      <c r="RP45" t="n">
        <v/>
      </c>
      <c r="RQ45" t="n">
        <v/>
      </c>
      <c r="RR45" t="n">
        <v/>
      </c>
      <c r="RS45" t="n">
        <v/>
      </c>
      <c r="RT45" t="n">
        <v/>
      </c>
      <c r="RU45" t="n">
        <v/>
      </c>
      <c r="RV45" t="n">
        <v/>
      </c>
      <c r="RW45" t="n">
        <v/>
      </c>
      <c r="RX45" t="n">
        <v/>
      </c>
      <c r="RY45" t="n">
        <v/>
      </c>
      <c r="RZ45" t="n">
        <v/>
      </c>
      <c r="SA45" t="n">
        <v/>
      </c>
      <c r="SB45" t="n">
        <v/>
      </c>
      <c r="SC45" t="n">
        <v/>
      </c>
      <c r="SD45" t="n">
        <v/>
      </c>
      <c r="SE45" t="n">
        <v/>
      </c>
      <c r="SF45" t="n">
        <v/>
      </c>
      <c r="SG45" t="n">
        <v/>
      </c>
      <c r="SH45" t="n">
        <v/>
      </c>
      <c r="SI45" t="n">
        <v/>
      </c>
      <c r="SJ45" t="n">
        <v/>
      </c>
      <c r="SK45" t="n">
        <v/>
      </c>
      <c r="SL45" t="n">
        <v/>
      </c>
      <c r="SM45" t="n">
        <v/>
      </c>
      <c r="SN45" t="n">
        <v/>
      </c>
      <c r="SO45" t="n">
        <v/>
      </c>
      <c r="SP45" t="n">
        <v/>
      </c>
      <c r="SQ45" t="n">
        <v/>
      </c>
      <c r="SR45" t="n">
        <v/>
      </c>
      <c r="SS45" t="n">
        <v/>
      </c>
      <c r="ST45" t="n">
        <v/>
      </c>
      <c r="SU45" t="n">
        <v/>
      </c>
      <c r="SV45" t="n">
        <v/>
      </c>
      <c r="SW45" t="n">
        <v/>
      </c>
      <c r="SX45" t="n">
        <v/>
      </c>
      <c r="SY45" t="n">
        <v/>
      </c>
      <c r="SZ45" t="n">
        <v>4</v>
      </c>
      <c r="TA45" t="n">
        <v/>
      </c>
      <c r="TB45" t="n">
        <v/>
      </c>
      <c r="TC45" t="n">
        <v/>
      </c>
      <c r="TD45" t="n">
        <v/>
      </c>
      <c r="TE45" t="n">
        <v/>
      </c>
      <c r="TF45" t="n">
        <v/>
      </c>
      <c r="TG45" t="n">
        <v/>
      </c>
      <c r="TH45" t="n">
        <v/>
      </c>
      <c r="TI45" t="n">
        <v/>
      </c>
      <c r="TJ45" t="n">
        <v/>
      </c>
      <c r="TK45" t="n">
        <v/>
      </c>
      <c r="TL45" t="n">
        <v/>
      </c>
      <c r="TM45" t="n">
        <v/>
      </c>
      <c r="TN45" t="n">
        <v/>
      </c>
      <c r="TO45" t="n">
        <v/>
      </c>
      <c r="TP45" t="n">
        <v/>
      </c>
      <c r="TQ45" t="n">
        <v/>
      </c>
      <c r="TR45" t="n">
        <v/>
      </c>
      <c r="TS45" t="n">
        <v/>
      </c>
      <c r="TT45" t="n">
        <v/>
      </c>
      <c r="TU45" t="n">
        <v/>
      </c>
      <c r="TV45" t="n">
        <v/>
      </c>
      <c r="TW45" t="n">
        <v/>
      </c>
      <c r="TX45" t="n">
        <v/>
      </c>
      <c r="TY45" t="n">
        <v/>
      </c>
      <c r="TZ45" t="n">
        <v/>
      </c>
      <c r="UA45" t="n">
        <v/>
      </c>
      <c r="UB45" t="n">
        <v/>
      </c>
      <c r="UC45" t="n">
        <v/>
      </c>
      <c r="UD45" t="n">
        <v/>
      </c>
      <c r="UE45" t="n">
        <v/>
      </c>
      <c r="UF45" t="n">
        <v/>
      </c>
      <c r="UG45" t="n">
        <v/>
      </c>
      <c r="UH45" t="n">
        <v/>
      </c>
      <c r="UI45" t="n">
        <v/>
      </c>
      <c r="UJ45" t="n">
        <v/>
      </c>
      <c r="UK45" t="n">
        <v/>
      </c>
      <c r="UL45" t="n">
        <v/>
      </c>
      <c r="UM45" t="n">
        <v/>
      </c>
      <c r="UN45" t="n">
        <v/>
      </c>
      <c r="UO45" t="n">
        <v/>
      </c>
      <c r="UP45" t="n">
        <v/>
      </c>
      <c r="UQ45" t="n">
        <v/>
      </c>
      <c r="UR45" t="n">
        <v/>
      </c>
      <c r="US45" t="n">
        <v/>
      </c>
      <c r="UT45" t="n">
        <v/>
      </c>
      <c r="UU45" t="n">
        <v/>
      </c>
      <c r="UV45" t="inlineStr">
        <is>
          <t>Pemberian pakan di kandang</t>
        </is>
      </c>
      <c r="UW45" t="n">
        <v/>
      </c>
      <c r="UX45" t="n">
        <v/>
      </c>
      <c r="UY45" t="n">
        <v/>
      </c>
      <c r="UZ45" t="n">
        <v/>
      </c>
      <c r="VA45" t="n">
        <v/>
      </c>
      <c r="VB45" t="n">
        <v/>
      </c>
      <c r="VC45" t="n">
        <v/>
      </c>
      <c r="VD45" t="inlineStr">
        <is>
          <t>Sangat jarang (&gt;1 bulan sekali)</t>
        </is>
      </c>
      <c r="VE45" t="n">
        <v/>
      </c>
      <c r="VF45" t="n">
        <v/>
      </c>
      <c r="VG45" t="n">
        <v/>
      </c>
      <c r="VH45" t="n">
        <v/>
      </c>
      <c r="VI45" t="n">
        <v/>
      </c>
      <c r="VJ45" t="n">
        <v/>
      </c>
      <c r="VK45" t="n">
        <v/>
      </c>
      <c r="VL45" t="inlineStr">
        <is>
          <t>Sangat sering (&gt;1 kali sehari)</t>
        </is>
      </c>
      <c r="VM45" t="n">
        <v/>
      </c>
      <c r="VN45" t="n">
        <v/>
      </c>
      <c r="VO45" t="n">
        <v/>
      </c>
      <c r="VP45" t="n">
        <v/>
      </c>
      <c r="VQ45" t="n">
        <v/>
      </c>
      <c r="VR45" t="n">
        <v/>
      </c>
      <c r="VS45" t="n">
        <v/>
      </c>
      <c r="VT45" t="n">
        <v/>
      </c>
      <c r="VU45" t="n">
        <v/>
      </c>
      <c r="VV45" t="n">
        <v/>
      </c>
      <c r="VW45" t="n">
        <v/>
      </c>
      <c r="VX45" t="n">
        <v/>
      </c>
      <c r="VY45" t="n">
        <v/>
      </c>
      <c r="VZ45" t="n">
        <v/>
      </c>
      <c r="WA45" t="n">
        <v/>
      </c>
      <c r="WB45" t="n">
        <v/>
      </c>
      <c r="WC45" t="n">
        <v/>
      </c>
      <c r="WD45" t="n">
        <v/>
      </c>
      <c r="WE45" t="n">
        <v/>
      </c>
      <c r="WF45" t="inlineStr">
        <is>
          <t>6-Digester biogas</t>
        </is>
      </c>
      <c r="WG45" t="n">
        <v>0</v>
      </c>
      <c r="WH45" t="n">
        <v>0</v>
      </c>
      <c r="WI45" t="n">
        <v>0</v>
      </c>
      <c r="WJ45" t="n">
        <v>0</v>
      </c>
      <c r="WK45" t="n">
        <v>0</v>
      </c>
      <c r="WL45" t="n">
        <v>0</v>
      </c>
      <c r="WM45" t="n">
        <v>0</v>
      </c>
      <c r="WN45" t="n">
        <v>0</v>
      </c>
      <c r="WO45" t="n">
        <v>0</v>
      </c>
      <c r="WP45" t="n">
        <v>1</v>
      </c>
      <c r="WQ45" t="n">
        <v>0</v>
      </c>
      <c r="WR45" t="n">
        <v>0</v>
      </c>
      <c r="WS45" t="n">
        <v/>
      </c>
      <c r="WT45" t="n">
        <v/>
      </c>
      <c r="WU45" t="n">
        <v/>
      </c>
      <c r="WV45" t="n">
        <v/>
      </c>
      <c r="WW45" t="n">
        <v/>
      </c>
      <c r="WX45" t="n">
        <v/>
      </c>
      <c r="WY45" t="n">
        <v/>
      </c>
      <c r="WZ45" t="n">
        <v/>
      </c>
      <c r="XA45" t="n">
        <v/>
      </c>
      <c r="XB45" t="n">
        <v/>
      </c>
      <c r="XC45" t="n">
        <v/>
      </c>
      <c r="XD45" t="n">
        <v/>
      </c>
      <c r="XE45" t="n">
        <v/>
      </c>
      <c r="XF45" t="n">
        <v/>
      </c>
      <c r="XG45" t="n">
        <v/>
      </c>
      <c r="XH45" t="n">
        <v/>
      </c>
      <c r="XI45" t="n">
        <v/>
      </c>
      <c r="XJ45" t="n">
        <v/>
      </c>
      <c r="XK45" t="n">
        <v/>
      </c>
      <c r="XL45" t="n">
        <v/>
      </c>
      <c r="XM45" t="n">
        <v/>
      </c>
      <c r="XN45" t="n">
        <v/>
      </c>
      <c r="XO45" t="n">
        <v/>
      </c>
      <c r="XP45" t="n">
        <v/>
      </c>
      <c r="XQ45" t="n">
        <v/>
      </c>
      <c r="XR45" t="n">
        <v/>
      </c>
      <c r="XS45" t="n">
        <v/>
      </c>
      <c r="XT45" t="n">
        <v/>
      </c>
      <c r="XU45" t="n">
        <v/>
      </c>
      <c r="XV45" t="n">
        <v/>
      </c>
      <c r="XW45" t="n">
        <v/>
      </c>
      <c r="XX45" t="n">
        <v/>
      </c>
      <c r="XY45" t="n">
        <v/>
      </c>
      <c r="XZ45" t="n">
        <v/>
      </c>
      <c r="YA45" t="n">
        <v/>
      </c>
      <c r="YB45" t="n">
        <v/>
      </c>
      <c r="YC45" t="n">
        <v/>
      </c>
      <c r="YD45" t="n">
        <v/>
      </c>
      <c r="YE45" t="n">
        <v/>
      </c>
      <c r="YF45" t="n">
        <v/>
      </c>
      <c r="YG45" t="n">
        <v/>
      </c>
      <c r="YH45" t="n">
        <v/>
      </c>
      <c r="YI45" t="n">
        <v/>
      </c>
      <c r="YJ45" t="n">
        <v/>
      </c>
      <c r="YK45" t="n">
        <v/>
      </c>
      <c r="YL45" t="n">
        <v/>
      </c>
      <c r="YM45" t="n">
        <v/>
      </c>
      <c r="YN45" t="n">
        <v/>
      </c>
      <c r="YO45" t="n">
        <v/>
      </c>
      <c r="YP45" t="n">
        <v/>
      </c>
      <c r="YQ45" t="n">
        <v/>
      </c>
      <c r="YR45" t="n">
        <v/>
      </c>
      <c r="YS45" t="n">
        <v/>
      </c>
      <c r="YT45" t="n">
        <v/>
      </c>
      <c r="YU45" t="n">
        <v/>
      </c>
      <c r="YV45" t="n">
        <v/>
      </c>
      <c r="YW45" t="n">
        <v/>
      </c>
      <c r="YX45" t="n">
        <v/>
      </c>
      <c r="YY45" t="n">
        <v/>
      </c>
      <c r="YZ45" t="n">
        <v/>
      </c>
      <c r="ZA45" t="n">
        <v/>
      </c>
      <c r="ZB45" t="n">
        <v/>
      </c>
      <c r="ZC45" t="n">
        <v/>
      </c>
      <c r="ZD45" t="n">
        <v/>
      </c>
      <c r="ZE45" t="n">
        <v/>
      </c>
      <c r="ZF45" t="n">
        <v/>
      </c>
      <c r="ZG45" t="n">
        <v/>
      </c>
      <c r="ZH45" t="n">
        <v/>
      </c>
      <c r="ZI45" t="n">
        <v/>
      </c>
      <c r="ZJ45" t="n">
        <v/>
      </c>
      <c r="ZK45" t="n">
        <v/>
      </c>
      <c r="ZL45" t="n">
        <v/>
      </c>
      <c r="ZM45" t="n">
        <v/>
      </c>
      <c r="ZN45" t="n">
        <v/>
      </c>
      <c r="ZO45" t="n">
        <v>100</v>
      </c>
      <c r="ZP45" t="n">
        <v/>
      </c>
      <c r="ZQ45" t="n">
        <v/>
      </c>
      <c r="ZR45" t="n">
        <v/>
      </c>
      <c r="ZS45" t="n">
        <v/>
      </c>
      <c r="ZT45" t="n">
        <v/>
      </c>
      <c r="ZU45" t="n">
        <v/>
      </c>
      <c r="ZV45" t="n">
        <v/>
      </c>
      <c r="ZW45" t="n">
        <v>3</v>
      </c>
      <c r="ZX45" t="n">
        <v/>
      </c>
      <c r="ZY45" t="n">
        <v/>
      </c>
      <c r="ZZ45" t="n">
        <v/>
      </c>
      <c r="AAA45" t="n">
        <v/>
      </c>
      <c r="AAB45" t="n">
        <v/>
      </c>
      <c r="AAC45" t="n">
        <v/>
      </c>
      <c r="AAD45" t="n">
        <v/>
      </c>
      <c r="AAE45" t="inlineStr">
        <is>
          <t>Pakan segar (misal: rumput)</t>
        </is>
      </c>
      <c r="AAF45" t="n">
        <v/>
      </c>
      <c r="AAG45" t="n">
        <v/>
      </c>
      <c r="AAH45" t="n">
        <v/>
      </c>
      <c r="AAI45" t="n">
        <v/>
      </c>
      <c r="AAJ45" t="n">
        <v/>
      </c>
      <c r="AAK45" t="n">
        <v/>
      </c>
      <c r="AAL45" t="inlineStr">
        <is>
          <t>Ya</t>
        </is>
      </c>
      <c r="AAM45" t="inlineStr">
        <is>
          <t>Cair</t>
        </is>
      </c>
      <c r="AAN45" t="n">
        <v>0</v>
      </c>
      <c r="AAO45" t="n">
        <v>1</v>
      </c>
      <c r="AAP45" t="n">
        <v>50</v>
      </c>
      <c r="AAQ45" t="n">
        <v/>
      </c>
      <c r="AAR45" t="inlineStr">
        <is>
          <t>Ya</t>
        </is>
      </c>
      <c r="AAS45" t="inlineStr">
        <is>
          <t>Mengetahui</t>
        </is>
      </c>
      <c r="AAT45" t="inlineStr">
        <is>
          <t>Digunakan untuk pupuk di lahan pertanian sendiri</t>
        </is>
      </c>
      <c r="AAU45" t="n">
        <v>1</v>
      </c>
      <c r="AAV45" t="n">
        <v>0</v>
      </c>
      <c r="AAW45" t="n">
        <v>0</v>
      </c>
      <c r="AAX45" t="n">
        <v>0</v>
      </c>
      <c r="AAY45" t="n">
        <v>0</v>
      </c>
      <c r="AAZ45" t="n">
        <v>0</v>
      </c>
      <c r="ABA45" t="n">
        <v>0</v>
      </c>
      <c r="ABB45" t="inlineStr">
        <is>
          <t>Pupuk cair untuk tanaman</t>
        </is>
      </c>
      <c r="ABC45" t="n">
        <v>1</v>
      </c>
      <c r="ABD45" t="n">
        <v>0</v>
      </c>
      <c r="ABE45" t="n">
        <v>0</v>
      </c>
      <c r="ABF45" t="n">
        <v>0</v>
      </c>
      <c r="ABG45" t="n">
        <v>0</v>
      </c>
      <c r="ABH45" t="n">
        <v/>
      </c>
      <c r="ABI45" t="n">
        <v/>
      </c>
      <c r="ABJ45" t="n">
        <v/>
      </c>
      <c r="ABK45" t="n">
        <v/>
      </c>
      <c r="ABL45" t="n">
        <v/>
      </c>
      <c r="ABM45" t="n">
        <v/>
      </c>
      <c r="ABN45" t="n">
        <v/>
      </c>
      <c r="ABO45" t="n">
        <v/>
      </c>
      <c r="ABP45" t="n">
        <v/>
      </c>
      <c r="ABQ45" t="inlineStr">
        <is>
          <t>saledri smoll</t>
        </is>
      </c>
      <c r="ABR45" t="inlineStr">
        <is>
          <t>Cukup (2 minggu sekali)</t>
        </is>
      </c>
      <c r="ABS45" t="n">
        <v>2100</v>
      </c>
      <c r="ABT45" t="n">
        <v/>
      </c>
      <c r="ABU45" t="n">
        <v>50</v>
      </c>
      <c r="ABV45" t="n">
        <v>0</v>
      </c>
      <c r="ABW45" t="inlineStr">
        <is>
          <t>NPK</t>
        </is>
      </c>
      <c r="ABX45" t="n">
        <v/>
      </c>
      <c r="ABY45" t="n">
        <v>20</v>
      </c>
      <c r="ABZ45" t="n">
        <v>16000</v>
      </c>
      <c r="ACA45" t="n">
        <v>10</v>
      </c>
      <c r="ACB45" t="n">
        <v>16000</v>
      </c>
      <c r="ACC45" t="n">
        <v>3000</v>
      </c>
      <c r="ACD45" t="n">
        <v>3000</v>
      </c>
      <c r="ACE45" t="inlineStr">
        <is>
          <t>Ya</t>
        </is>
      </c>
      <c r="ACF45" t="inlineStr">
        <is>
          <t>Cukup meningkat</t>
        </is>
      </c>
      <c r="ACG45" t="inlineStr">
        <is>
          <t>Cukup meningkat</t>
        </is>
      </c>
      <c r="ACH45" t="inlineStr">
        <is>
          <t>Cukup meningkat</t>
        </is>
      </c>
      <c r="ACI45" t="n">
        <v/>
      </c>
      <c r="ACJ45" t="n">
        <v/>
      </c>
      <c r="ACK45" t="n">
        <v/>
      </c>
      <c r="ACL45" t="n">
        <v/>
      </c>
      <c r="ACM45" t="n">
        <v/>
      </c>
      <c r="ACN45" t="n">
        <v/>
      </c>
      <c r="ACO45" t="n">
        <v/>
      </c>
      <c r="ACP45" t="n">
        <v/>
      </c>
      <c r="ACQ45" t="n">
        <v/>
      </c>
      <c r="ACR45" t="n">
        <v/>
      </c>
      <c r="ACS45" t="n">
        <v/>
      </c>
      <c r="ACT45" t="inlineStr">
        <is>
          <t>Tidak</t>
        </is>
      </c>
      <c r="ACU45" t="inlineStr">
        <is>
          <t>Manfaat sangat besar</t>
        </is>
      </c>
      <c r="ACV45" t="inlineStr">
        <is>
          <t>Sama saja</t>
        </is>
      </c>
      <c r="ACW45" t="inlineStr">
        <is>
          <t>Anggota keluarga - Perempuan dewasa</t>
        </is>
      </c>
      <c r="ACX45" t="inlineStr">
        <is>
          <t>Netral/tidak tahu</t>
        </is>
      </c>
      <c r="ACY45" t="inlineStr">
        <is>
          <t>Anggota keluarga - Laki-laki dewasa Anggota keluarga - Perempuan dewasa Anggota keluarga - Anak-anak</t>
        </is>
      </c>
      <c r="ACZ45" t="n">
        <v>1</v>
      </c>
      <c r="ADA45" t="n">
        <v>1</v>
      </c>
      <c r="ADB45" t="n">
        <v>1</v>
      </c>
      <c r="ADC45" t="n">
        <v>0</v>
      </c>
      <c r="ADD45" t="inlineStr">
        <is>
          <t>Puas</t>
        </is>
      </c>
      <c r="ADE45" t="inlineStr">
        <is>
          <t>Puas</t>
        </is>
      </c>
      <c r="ADF45" t="inlineStr">
        <is>
          <t>Puas</t>
        </is>
      </c>
      <c r="ADG45" t="inlineStr">
        <is>
          <t>Cukup puas</t>
        </is>
      </c>
      <c r="ADH45" t="inlineStr">
        <is>
          <t>Tidak</t>
        </is>
      </c>
      <c r="ADI45" t="n">
        <v/>
      </c>
      <c r="ADJ45" t="inlineStr">
        <is>
          <t>Cukup puas</t>
        </is>
      </c>
      <c r="ADK45" t="n">
        <v/>
      </c>
      <c r="ADL45" t="n">
        <v/>
      </c>
      <c r="ADM45" t="n">
        <v/>
      </c>
      <c r="ADN45" t="n">
        <v/>
      </c>
      <c r="ADO45" t="n">
        <v/>
      </c>
      <c r="ADP45" t="n">
        <v/>
      </c>
      <c r="ADQ45" t="n">
        <v/>
      </c>
      <c r="ADR45" t="n">
        <v/>
      </c>
      <c r="ADS45" t="n">
        <v/>
      </c>
      <c r="ADT45" t="n">
        <v/>
      </c>
      <c r="ADU45" t="inlineStr">
        <is>
          <t>Menghubungi CPO atau pendamping</t>
        </is>
      </c>
      <c r="ADV45" t="n">
        <v>0</v>
      </c>
      <c r="ADW45" t="n">
        <v>0</v>
      </c>
      <c r="ADX45" t="n">
        <v>0</v>
      </c>
      <c r="ADY45" t="n">
        <v>0</v>
      </c>
      <c r="ADZ45" t="n">
        <v>1</v>
      </c>
      <c r="AEA45" t="n">
        <v>0</v>
      </c>
      <c r="AEB45" t="n">
        <v>0</v>
      </c>
      <c r="AEC45" t="n">
        <v>0</v>
      </c>
      <c r="AED45" t="n">
        <v/>
      </c>
      <c r="AEE45" t="inlineStr">
        <is>
          <t>Perempuan dewasa</t>
        </is>
      </c>
      <c r="AEF45" t="n">
        <v/>
      </c>
      <c r="AEG45" t="inlineStr">
        <is>
          <t>Menelepon atau WA langsung</t>
        </is>
      </c>
      <c r="AEH45" t="n">
        <v/>
      </c>
      <c r="AEI45" t="inlineStr">
        <is>
          <t>Tidak</t>
        </is>
      </c>
      <c r="AEJ45" t="inlineStr">
        <is>
          <t>Kadang-kadang</t>
        </is>
      </c>
      <c r="AEK45" t="inlineStr">
        <is>
          <t>Pengurangan pengeluaran rumah tangga (bahan bakar minyak, pupuk, dll.) Lebih aman</t>
        </is>
      </c>
      <c r="AEL45" t="n">
        <v>1</v>
      </c>
      <c r="AEM45" t="n">
        <v>0</v>
      </c>
      <c r="AEN45" t="n">
        <v>0</v>
      </c>
      <c r="AEO45" t="n">
        <v>0</v>
      </c>
      <c r="AEP45" t="n">
        <v>1</v>
      </c>
      <c r="AEQ45" t="n">
        <v>0</v>
      </c>
      <c r="AER45" t="n">
        <v>0</v>
      </c>
      <c r="AES45" t="n">
        <v>0</v>
      </c>
      <c r="AET45" t="n">
        <v>0</v>
      </c>
      <c r="AEU45" t="n">
        <v>0</v>
      </c>
      <c r="AEV45" t="n">
        <v>0</v>
      </c>
      <c r="AEW45" t="n">
        <v>0</v>
      </c>
      <c r="AEX45" t="n">
        <v/>
      </c>
      <c r="AEY45" t="inlineStr">
        <is>
          <t>Memasak lebih aman</t>
        </is>
      </c>
      <c r="AEZ45" t="n">
        <v/>
      </c>
      <c r="AFA45" t="inlineStr">
        <is>
          <t>Tetangga / teman / saudara</t>
        </is>
      </c>
      <c r="AFB45" t="n">
        <v/>
      </c>
      <c r="AFC45" t="inlineStr">
        <is>
          <t>Wahya Ciwangun-Digester 2026-02-07-15_27_18.jpeg</t>
        </is>
      </c>
      <c r="AFD45" t="inlineStr">
        <is>
          <t>https://kf.kobotoolbox.org/api/v2/assets/avstPQqLr3Ab3ZdcVTXZ6f/data/685595763/attachments/attPy2e3JknJNh3FW7v6qcS8/</t>
        </is>
      </c>
      <c r="AFE45" t="inlineStr">
        <is>
          <t>Wahya Ciwangun-Konvensasi 2026-02-07-15_27_31.jpeg</t>
        </is>
      </c>
      <c r="AFF45" t="inlineStr">
        <is>
          <t>https://kf.kobotoolbox.org/api/v2/assets/avstPQqLr3Ab3ZdcVTXZ6f/data/685595763/attachments/attKR8rxiiykwCeYGwCuPTmb/</t>
        </is>
      </c>
      <c r="AFG45" t="inlineStr">
        <is>
          <t>Aep</t>
        </is>
      </c>
      <c r="AFH45" t="n">
        <v/>
      </c>
      <c r="AFI45" t="n">
        <v/>
      </c>
    </row>
    <row r="46">
      <c r="A46" s="93" t="n">
        <v>46080</v>
      </c>
      <c r="B46" s="93" t="n">
        <v>46085</v>
      </c>
      <c r="C46" t="inlineStr">
        <is>
          <t>ano</t>
        </is>
      </c>
      <c r="D46" t="inlineStr">
        <is>
          <t>warso</t>
        </is>
      </c>
      <c r="E46" t="n">
        <v>81224364692</v>
      </c>
      <c r="F46" t="inlineStr">
        <is>
          <t>-7.180898 107.598495 0 0</t>
        </is>
      </c>
      <c r="G46" t="n">
        <v>-7.180898</v>
      </c>
      <c r="H46" t="n">
        <v>107.598495</v>
      </c>
      <c r="I46" t="n">
        <v>0</v>
      </c>
      <c r="J46" t="n">
        <v>0</v>
      </c>
      <c r="K46" t="inlineStr">
        <is>
          <t>-7.180898, 107.598495.</t>
        </is>
      </c>
      <c r="L46" t="inlineStr">
        <is>
          <t>-7.180779 107.59849 0 0</t>
        </is>
      </c>
      <c r="M46" t="n">
        <v>-7.180779</v>
      </c>
      <c r="N46" t="n">
        <v>107.59849</v>
      </c>
      <c r="O46" t="n">
        <v>0</v>
      </c>
      <c r="P46" t="n">
        <v>0</v>
      </c>
      <c r="Q46" t="inlineStr">
        <is>
          <t>-7.180779, 107.598490</t>
        </is>
      </c>
      <c r="R46" t="inlineStr">
        <is>
          <t>Jawa Barat</t>
        </is>
      </c>
      <c r="S46" t="n">
        <v>0</v>
      </c>
      <c r="T46" t="n">
        <v>0</v>
      </c>
      <c r="U46" t="n">
        <v>1</v>
      </c>
      <c r="V46" t="n">
        <v>0</v>
      </c>
      <c r="W46" t="n">
        <v>0</v>
      </c>
      <c r="X46" t="n">
        <v>0</v>
      </c>
      <c r="Y46" t="n">
        <v>0</v>
      </c>
      <c r="Z46" t="n">
        <v>0</v>
      </c>
      <c r="AA46" t="n">
        <v>0</v>
      </c>
      <c r="AB46" t="n">
        <v>0</v>
      </c>
      <c r="AC46" t="inlineStr">
        <is>
          <t>BANDUNG</t>
        </is>
      </c>
      <c r="AD46" t="inlineStr">
        <is>
          <t>PANGALENGAN</t>
        </is>
      </c>
      <c r="AE46" t="inlineStr">
        <is>
          <t>MARGA MUKTI</t>
        </is>
      </c>
      <c r="AF46" t="inlineStr">
        <is>
          <t>MG UJUNG BERUNG</t>
        </is>
      </c>
      <c r="AG46" t="inlineStr">
        <is>
          <t>UBP0009</t>
        </is>
      </c>
      <c r="AH46" t="n">
        <v>8</v>
      </c>
      <c r="AI46" t="inlineStr">
        <is>
          <t>VPA2</t>
        </is>
      </c>
      <c r="AJ46" t="inlineStr">
        <is>
          <t>Tidak aktif</t>
        </is>
      </c>
      <c r="AK46" t="n">
        <v>52</v>
      </c>
      <c r="AL46" t="inlineStr">
        <is>
          <t>Laki-laki</t>
        </is>
      </c>
      <c r="AM46" t="inlineStr">
        <is>
          <t>Sudah menikah</t>
        </is>
      </c>
      <c r="AN46" t="inlineStr">
        <is>
          <t>SMP/Sederajat</t>
        </is>
      </c>
      <c r="AO46" t="inlineStr">
        <is>
          <t>Petani</t>
        </is>
      </c>
      <c r="AP46" t="n">
        <v>1</v>
      </c>
      <c r="AQ46" t="n">
        <v>0</v>
      </c>
      <c r="AR46" t="n">
        <v>0</v>
      </c>
      <c r="AS46" t="n">
        <v>0</v>
      </c>
      <c r="AT46" t="n">
        <v>0</v>
      </c>
      <c r="AU46" t="n">
        <v>0</v>
      </c>
      <c r="AV46" t="n">
        <v>0</v>
      </c>
      <c r="AW46" t="n">
        <v>0</v>
      </c>
      <c r="AX46" t="n">
        <v/>
      </c>
      <c r="AY46" t="inlineStr">
        <is>
          <t>Tidak ada</t>
        </is>
      </c>
      <c r="AZ46" t="n">
        <v>0</v>
      </c>
      <c r="BA46" t="n">
        <v>0</v>
      </c>
      <c r="BB46" t="n">
        <v>0</v>
      </c>
      <c r="BC46" t="n">
        <v>0</v>
      </c>
      <c r="BD46" t="n">
        <v>0</v>
      </c>
      <c r="BE46" t="n">
        <v>0</v>
      </c>
      <c r="BF46" t="n">
        <v>0</v>
      </c>
      <c r="BG46" t="n">
        <v>1</v>
      </c>
      <c r="BH46" t="n">
        <v/>
      </c>
      <c r="BI46" t="inlineStr">
        <is>
          <t>Rp2.500.000 - Rp3.500.000</t>
        </is>
      </c>
      <c r="BJ46" t="n">
        <v>1</v>
      </c>
      <c r="BK46" t="n">
        <v>2</v>
      </c>
      <c r="BL46" t="n">
        <v>2</v>
      </c>
      <c r="BM46" t="n">
        <v>0</v>
      </c>
      <c r="BN46" t="inlineStr">
        <is>
          <t>Milik sendiri</t>
        </is>
      </c>
      <c r="BO46" t="inlineStr">
        <is>
          <t>Permanen (dinding bata dan semen)</t>
        </is>
      </c>
      <c r="BP46" t="n">
        <v>1</v>
      </c>
      <c r="BQ46" t="n">
        <v>0</v>
      </c>
      <c r="BR46" t="n">
        <v>0</v>
      </c>
      <c r="BS46" t="n">
        <v>0</v>
      </c>
      <c r="BT46" t="n">
        <v>0</v>
      </c>
      <c r="BU46" t="n">
        <v/>
      </c>
      <c r="BV46" t="inlineStr">
        <is>
          <t>Keramik/ubin</t>
        </is>
      </c>
      <c r="BW46" t="n">
        <v>0</v>
      </c>
      <c r="BX46" t="n">
        <v>0</v>
      </c>
      <c r="BY46" t="n">
        <v>1</v>
      </c>
      <c r="BZ46" t="n">
        <v>0</v>
      </c>
      <c r="CA46" t="n">
        <v>0</v>
      </c>
      <c r="CB46" t="n">
        <v/>
      </c>
      <c r="CC46" t="inlineStr">
        <is>
          <t>Genting</t>
        </is>
      </c>
      <c r="CD46" t="n">
        <v>0</v>
      </c>
      <c r="CE46" t="n">
        <v>0</v>
      </c>
      <c r="CF46" t="n">
        <v>0</v>
      </c>
      <c r="CG46" t="n">
        <v>0</v>
      </c>
      <c r="CH46" t="n">
        <v>0</v>
      </c>
      <c r="CI46" t="n">
        <v>1</v>
      </c>
      <c r="CJ46" t="n">
        <v>0</v>
      </c>
      <c r="CK46" t="n">
        <v/>
      </c>
      <c r="CL46" t="inlineStr">
        <is>
          <t>Ya</t>
        </is>
      </c>
      <c r="CM46" t="n">
        <v>2018</v>
      </c>
      <c r="CN46" t="inlineStr">
        <is>
          <t>Fixed-Dome (Kubah Tetap)</t>
        </is>
      </c>
      <c r="CO46" t="inlineStr">
        <is>
          <t>12 m³ (10-11 ekor sapi, ±10 jam memasak/hari, ±100 kg slurry/hari)</t>
        </is>
      </c>
      <c r="CP46" t="inlineStr">
        <is>
          <t>Anggota keluarga - laki-laki</t>
        </is>
      </c>
      <c r="CQ46" t="n">
        <v>0</v>
      </c>
      <c r="CR46" t="n">
        <v>0</v>
      </c>
      <c r="CS46" t="n">
        <v>0</v>
      </c>
      <c r="CT46" t="n">
        <v>0</v>
      </c>
      <c r="CU46" t="n">
        <v>1</v>
      </c>
      <c r="CV46" t="n">
        <v>0</v>
      </c>
      <c r="CW46" t="n">
        <v>0</v>
      </c>
      <c r="CX46" t="n">
        <v>0</v>
      </c>
      <c r="CY46" t="inlineStr">
        <is>
          <t>Anggota keluarga - laki-laki</t>
        </is>
      </c>
      <c r="CZ46" t="n">
        <v>1</v>
      </c>
      <c r="DA46" t="n">
        <v>0</v>
      </c>
      <c r="DB46" t="n">
        <v>0</v>
      </c>
      <c r="DC46" t="n">
        <v/>
      </c>
      <c r="DD46" t="inlineStr">
        <is>
          <t>Anggota keluarga - laki-laki</t>
        </is>
      </c>
      <c r="DE46" t="n">
        <v>1</v>
      </c>
      <c r="DF46" t="n">
        <v>0</v>
      </c>
      <c r="DG46" t="n">
        <v>0</v>
      </c>
      <c r="DH46" t="n">
        <v>0</v>
      </c>
      <c r="DI46" t="n">
        <v/>
      </c>
      <c r="DJ46" t="inlineStr">
        <is>
          <t>Anggota keluarga - laki-laki</t>
        </is>
      </c>
      <c r="DK46" t="n">
        <v>1</v>
      </c>
      <c r="DL46" t="n">
        <v>0</v>
      </c>
      <c r="DM46" t="n">
        <v>0</v>
      </c>
      <c r="DN46" t="n">
        <v>0</v>
      </c>
      <c r="DO46" t="n">
        <v/>
      </c>
      <c r="DP46" t="inlineStr">
        <is>
          <t>Tidak berfungsi sama sekali</t>
        </is>
      </c>
      <c r="DQ46" t="inlineStr">
        <is>
          <t>&gt;1 tahun yang lalu</t>
        </is>
      </c>
      <c r="DR46" t="inlineStr">
        <is>
          <t>Tidak ada ternak</t>
        </is>
      </c>
      <c r="DS46" t="n">
        <v/>
      </c>
      <c r="DT46" t="n">
        <v/>
      </c>
      <c r="DU46" t="n">
        <v/>
      </c>
      <c r="DV46" t="n">
        <v/>
      </c>
      <c r="DW46" t="n">
        <v/>
      </c>
      <c r="DX46" t="n">
        <v/>
      </c>
      <c r="DY46" t="n">
        <v/>
      </c>
      <c r="DZ46" t="n">
        <v/>
      </c>
      <c r="EA46" t="n">
        <v/>
      </c>
      <c r="EB46" t="n">
        <v/>
      </c>
      <c r="EC46" t="n">
        <v/>
      </c>
      <c r="ED46" t="n">
        <v/>
      </c>
      <c r="EE46" t="n">
        <v/>
      </c>
      <c r="EF46" t="n">
        <v/>
      </c>
      <c r="EG46" t="n">
        <v/>
      </c>
      <c r="EH46" t="n">
        <v/>
      </c>
      <c r="EI46" t="inlineStr">
        <is>
          <t>Tidak ada masalah</t>
        </is>
      </c>
      <c r="EJ46" t="n">
        <v>0</v>
      </c>
      <c r="EK46" t="n">
        <v>0</v>
      </c>
      <c r="EL46" t="n">
        <v>0</v>
      </c>
      <c r="EM46" t="n">
        <v>1</v>
      </c>
      <c r="EN46" t="n">
        <v>0</v>
      </c>
      <c r="EO46" t="n">
        <v/>
      </c>
      <c r="EP46" t="inlineStr">
        <is>
          <t>Ya, cukup jelas dan mudah diikuti</t>
        </is>
      </c>
      <c r="EQ46" t="inlineStr">
        <is>
          <t>Bukan pelatihan</t>
        </is>
      </c>
      <c r="ER46" t="inlineStr">
        <is>
          <t>CPO atau pendamping</t>
        </is>
      </c>
      <c r="ES46" t="n">
        <v>1</v>
      </c>
      <c r="ET46" t="n">
        <v>0</v>
      </c>
      <c r="EU46" t="n">
        <v>0</v>
      </c>
      <c r="EV46" t="n">
        <v>0</v>
      </c>
      <c r="EW46" t="n">
        <v/>
      </c>
      <c r="EX46" t="inlineStr">
        <is>
          <t>Anggota keluarga - Laki-laki</t>
        </is>
      </c>
      <c r="EY46" t="n">
        <v>1</v>
      </c>
      <c r="EZ46" t="n">
        <v>0</v>
      </c>
      <c r="FA46" t="n">
        <v>0</v>
      </c>
      <c r="FB46" t="n">
        <v/>
      </c>
      <c r="FC46" t="inlineStr">
        <is>
          <t>Jarang sekali</t>
        </is>
      </c>
      <c r="FD46" t="n">
        <v/>
      </c>
      <c r="FE46" t="inlineStr">
        <is>
          <t>Mengetahui</t>
        </is>
      </c>
      <c r="FF46" t="inlineStr">
        <is>
          <t>Tidak pernah</t>
        </is>
      </c>
      <c r="FG46" t="inlineStr">
        <is>
          <t>Mengetahui</t>
        </is>
      </c>
      <c r="FH46" t="inlineStr">
        <is>
          <t>Tidak pernah</t>
        </is>
      </c>
      <c r="FI46" t="inlineStr">
        <is>
          <t>Mengetahui</t>
        </is>
      </c>
      <c r="FJ46" t="inlineStr">
        <is>
          <t>Selalu (setiap hari)</t>
        </is>
      </c>
      <c r="FK46" t="inlineStr">
        <is>
          <t>Tidak mengetahui</t>
        </is>
      </c>
      <c r="FL46" t="inlineStr">
        <is>
          <t>Tidak pernah</t>
        </is>
      </c>
      <c r="FM46" t="inlineStr">
        <is>
          <t>Mengetahui</t>
        </is>
      </c>
      <c r="FN46" t="inlineStr">
        <is>
          <t>Tidak pernah</t>
        </is>
      </c>
      <c r="FO46" t="inlineStr">
        <is>
          <t>Mengetahui</t>
        </is>
      </c>
      <c r="FP46" t="inlineStr">
        <is>
          <t>Tidak pernah</t>
        </is>
      </c>
      <c r="FQ46" t="inlineStr">
        <is>
          <t>Mengetahui</t>
        </is>
      </c>
      <c r="FR46" t="inlineStr">
        <is>
          <t>Ya</t>
        </is>
      </c>
      <c r="FS46" t="inlineStr">
        <is>
          <t>Mengetahui</t>
        </is>
      </c>
      <c r="FT46" t="inlineStr">
        <is>
          <t>Ya, selalu</t>
        </is>
      </c>
      <c r="FU46" t="inlineStr">
        <is>
          <t>Laki-laki dewasa</t>
        </is>
      </c>
      <c r="FV46" t="n">
        <v>1</v>
      </c>
      <c r="FW46" t="n">
        <v>0</v>
      </c>
      <c r="FX46" t="n">
        <v>0</v>
      </c>
      <c r="FY46" t="n">
        <v>0</v>
      </c>
      <c r="FZ46" t="inlineStr">
        <is>
          <t>Memahami</t>
        </is>
      </c>
      <c r="GA46" t="inlineStr">
        <is>
          <t>Teman/keluarga</t>
        </is>
      </c>
      <c r="GB46" t="n">
        <v>0</v>
      </c>
      <c r="GC46" t="n">
        <v>0</v>
      </c>
      <c r="GD46" t="n">
        <v>1</v>
      </c>
      <c r="GE46" t="n">
        <v>0</v>
      </c>
      <c r="GF46" t="n">
        <v/>
      </c>
      <c r="GG46" t="inlineStr">
        <is>
          <t>Selalu</t>
        </is>
      </c>
      <c r="GH46" t="inlineStr">
        <is>
          <t>Tidak</t>
        </is>
      </c>
      <c r="GI46" t="n">
        <v/>
      </c>
      <c r="GJ46" t="n">
        <v/>
      </c>
      <c r="GK46" t="n">
        <v/>
      </c>
      <c r="GL46" t="n">
        <v/>
      </c>
      <c r="GM46" t="n">
        <v/>
      </c>
      <c r="GN46" t="n">
        <v/>
      </c>
      <c r="GO46" t="n">
        <v/>
      </c>
      <c r="GP46" t="inlineStr">
        <is>
          <t>Sebagian</t>
        </is>
      </c>
      <c r="GQ46" t="inlineStr">
        <is>
          <t>LPG</t>
        </is>
      </c>
      <c r="GR46" t="n">
        <v>1</v>
      </c>
      <c r="GS46" t="n">
        <v>0</v>
      </c>
      <c r="GT46" t="n">
        <v>0</v>
      </c>
      <c r="GU46" t="n">
        <v>0</v>
      </c>
      <c r="GV46" t="n">
        <v>0</v>
      </c>
      <c r="GW46" t="n">
        <v>0</v>
      </c>
      <c r="GX46" t="n">
        <v>0</v>
      </c>
      <c r="GY46" t="n">
        <v/>
      </c>
      <c r="GZ46" t="inlineStr">
        <is>
          <t>Ya</t>
        </is>
      </c>
      <c r="HA46" t="n">
        <v/>
      </c>
      <c r="HB46" t="n">
        <v/>
      </c>
      <c r="HC46" t="n">
        <v/>
      </c>
      <c r="HD46" t="n">
        <v/>
      </c>
      <c r="HE46" t="n">
        <v>12</v>
      </c>
      <c r="HF46" t="n">
        <v>110000</v>
      </c>
      <c r="HG46" t="n">
        <v>12</v>
      </c>
      <c r="HH46" t="n">
        <v>110000</v>
      </c>
      <c r="HI46" t="n">
        <v/>
      </c>
      <c r="HJ46" t="n">
        <v/>
      </c>
      <c r="HK46" t="n">
        <v/>
      </c>
      <c r="HL46" t="n">
        <v/>
      </c>
      <c r="HM46" t="n">
        <v/>
      </c>
      <c r="HN46" t="n">
        <v/>
      </c>
      <c r="HO46" t="n">
        <v/>
      </c>
      <c r="HP46" t="n">
        <v/>
      </c>
      <c r="HQ46" t="n">
        <v/>
      </c>
      <c r="HR46" t="n">
        <v/>
      </c>
      <c r="HS46" t="n">
        <v/>
      </c>
      <c r="HT46" t="n">
        <v/>
      </c>
      <c r="HU46" t="n">
        <v/>
      </c>
      <c r="HV46" t="n">
        <v/>
      </c>
      <c r="HW46" t="n">
        <v/>
      </c>
      <c r="HX46" t="n">
        <v/>
      </c>
      <c r="HY46" t="n">
        <v/>
      </c>
      <c r="HZ46" t="n">
        <v/>
      </c>
      <c r="IA46" t="n">
        <v>0</v>
      </c>
      <c r="IB46" t="n">
        <v>0</v>
      </c>
      <c r="IC46" t="n">
        <v/>
      </c>
      <c r="ID46" t="n">
        <v/>
      </c>
      <c r="IE46" t="n">
        <v/>
      </c>
      <c r="IF46" t="n">
        <v/>
      </c>
      <c r="IG46" t="n">
        <v/>
      </c>
      <c r="IH46" t="n">
        <v/>
      </c>
      <c r="II46" t="n">
        <v/>
      </c>
      <c r="IJ46" t="n">
        <v/>
      </c>
      <c r="IK46" t="inlineStr">
        <is>
          <t>80-100 kg</t>
        </is>
      </c>
      <c r="IL46" t="inlineStr">
        <is>
          <t>1-3 jam</t>
        </is>
      </c>
      <c r="IM46" t="inlineStr">
        <is>
          <t>Ya</t>
        </is>
      </c>
      <c r="IN46" t="inlineStr">
        <is>
          <t>Tidak</t>
        </is>
      </c>
      <c r="IO46" t="inlineStr">
        <is>
          <t>Tidak ada perubahan</t>
        </is>
      </c>
      <c r="IP46" t="n">
        <v/>
      </c>
      <c r="IQ46" t="inlineStr">
        <is>
          <t>Tidak pernah</t>
        </is>
      </c>
      <c r="IR46" t="n">
        <v/>
      </c>
      <c r="IS46" t="n">
        <v/>
      </c>
      <c r="IT46" t="n">
        <v/>
      </c>
      <c r="IU46" t="n">
        <v/>
      </c>
      <c r="IV46" t="n">
        <v/>
      </c>
      <c r="IW46" t="n">
        <v/>
      </c>
      <c r="IX46" t="n">
        <v/>
      </c>
      <c r="IY46" t="n">
        <v/>
      </c>
      <c r="IZ46" t="inlineStr">
        <is>
          <t>Tidak pernah</t>
        </is>
      </c>
      <c r="JA46" t="n">
        <v/>
      </c>
      <c r="JB46" t="n">
        <v/>
      </c>
      <c r="JC46" t="n">
        <v/>
      </c>
      <c r="JD46" t="n">
        <v/>
      </c>
      <c r="JE46" t="n">
        <v/>
      </c>
      <c r="JF46" t="n">
        <v/>
      </c>
      <c r="JG46" t="n">
        <v/>
      </c>
      <c r="JH46" t="n">
        <v/>
      </c>
      <c r="JI46" t="inlineStr">
        <is>
          <t>Tidak pernah</t>
        </is>
      </c>
      <c r="JJ46" t="n">
        <v/>
      </c>
      <c r="JK46" t="n">
        <v/>
      </c>
      <c r="JL46" t="n">
        <v/>
      </c>
      <c r="JM46" t="n">
        <v/>
      </c>
      <c r="JN46" t="n">
        <v/>
      </c>
      <c r="JO46" t="n">
        <v/>
      </c>
      <c r="JP46" t="n">
        <v/>
      </c>
      <c r="JQ46" t="n">
        <v/>
      </c>
      <c r="JR46" t="inlineStr">
        <is>
          <t>Tidak pernah</t>
        </is>
      </c>
      <c r="JS46" t="n">
        <v/>
      </c>
      <c r="JT46" t="n">
        <v/>
      </c>
      <c r="JU46" t="n">
        <v/>
      </c>
      <c r="JV46" t="n">
        <v/>
      </c>
      <c r="JW46" t="n">
        <v/>
      </c>
      <c r="JX46" t="n">
        <v/>
      </c>
      <c r="JY46" t="n">
        <v/>
      </c>
      <c r="JZ46" t="n">
        <v/>
      </c>
      <c r="KA46" t="inlineStr">
        <is>
          <t>Tidak pernah</t>
        </is>
      </c>
      <c r="KB46" t="n">
        <v/>
      </c>
      <c r="KC46" t="n">
        <v/>
      </c>
      <c r="KD46" t="n">
        <v/>
      </c>
      <c r="KE46" t="n">
        <v/>
      </c>
      <c r="KF46" t="n">
        <v/>
      </c>
      <c r="KG46" t="n">
        <v/>
      </c>
      <c r="KH46" t="n">
        <v/>
      </c>
      <c r="KI46" t="n">
        <v/>
      </c>
      <c r="KJ46" t="inlineStr">
        <is>
          <t>Tidak pernah</t>
        </is>
      </c>
      <c r="KK46" t="n">
        <v/>
      </c>
      <c r="KL46" t="n">
        <v/>
      </c>
      <c r="KM46" t="n">
        <v/>
      </c>
      <c r="KN46" t="n">
        <v/>
      </c>
      <c r="KO46" t="n">
        <v/>
      </c>
      <c r="KP46" t="n">
        <v/>
      </c>
      <c r="KQ46" t="n">
        <v/>
      </c>
      <c r="KR46" t="n">
        <v/>
      </c>
      <c r="KS46" t="inlineStr">
        <is>
          <t>Tidak ada perubahan</t>
        </is>
      </c>
      <c r="KT46" t="inlineStr">
        <is>
          <t>0-1 kali</t>
        </is>
      </c>
      <c r="KU46" t="inlineStr">
        <is>
          <t>0-1 kali</t>
        </is>
      </c>
      <c r="KV46" t="inlineStr">
        <is>
          <t>Tidak ada</t>
        </is>
      </c>
      <c r="KW46" t="n">
        <v>0</v>
      </c>
      <c r="KX46" t="n">
        <v>0</v>
      </c>
      <c r="KY46" t="n">
        <v>0</v>
      </c>
      <c r="KZ46" t="n">
        <v>1</v>
      </c>
      <c r="LA46" t="inlineStr">
        <is>
          <t>Tidak ada perubahan</t>
        </is>
      </c>
      <c r="LB46" t="inlineStr">
        <is>
          <t>Tidak ada perubahan</t>
        </is>
      </c>
      <c r="LC46" t="n">
        <v>7</v>
      </c>
      <c r="LD46" t="n">
        <v>0</v>
      </c>
      <c r="LE46" t="n">
        <v>0</v>
      </c>
      <c r="LF46" t="n">
        <v>0</v>
      </c>
      <c r="LG46" t="inlineStr">
        <is>
          <t>Tidak</t>
        </is>
      </c>
      <c r="LH46" t="n">
        <v/>
      </c>
      <c r="LI46" t="inlineStr">
        <is>
          <t>Tidak ada perubahan</t>
        </is>
      </c>
      <c r="LJ46" t="n">
        <v/>
      </c>
      <c r="LK46" t="n">
        <v/>
      </c>
      <c r="LL46" t="n">
        <v/>
      </c>
      <c r="LM46" t="n">
        <v/>
      </c>
      <c r="LN46" t="n">
        <v/>
      </c>
      <c r="LO46" t="n">
        <v/>
      </c>
      <c r="LP46" t="n">
        <v/>
      </c>
      <c r="LQ46" t="n">
        <v/>
      </c>
      <c r="LR46" t="n">
        <v/>
      </c>
      <c r="LS46" t="n">
        <v>0</v>
      </c>
      <c r="LT46" t="n">
        <v>0</v>
      </c>
      <c r="LU46" t="n">
        <v>0</v>
      </c>
      <c r="LV46" t="n">
        <v>0</v>
      </c>
      <c r="LW46" t="n">
        <v>0</v>
      </c>
      <c r="LX46" t="n">
        <v>0</v>
      </c>
      <c r="LY46" t="n">
        <v>0</v>
      </c>
      <c r="LZ46" t="n">
        <v>0</v>
      </c>
      <c r="MA46" t="n">
        <v>0</v>
      </c>
      <c r="MB46" t="inlineStr">
        <is>
          <t>Tidak</t>
        </is>
      </c>
      <c r="MC46" t="n">
        <v>0</v>
      </c>
      <c r="MD46" t="n">
        <v>0</v>
      </c>
      <c r="ME46" t="n">
        <v>40</v>
      </c>
      <c r="MF46" t="n">
        <v>40</v>
      </c>
      <c r="MG46" t="n">
        <v>0</v>
      </c>
      <c r="MH46" t="n">
        <v>0</v>
      </c>
      <c r="MI46" t="n">
        <v/>
      </c>
      <c r="MJ46" t="n">
        <v/>
      </c>
      <c r="MK46" t="n">
        <v/>
      </c>
      <c r="ML46" t="n">
        <v/>
      </c>
      <c r="MM46" t="n">
        <v/>
      </c>
      <c r="MN46" t="n">
        <v/>
      </c>
      <c r="MO46" t="n">
        <v/>
      </c>
      <c r="MP46" t="n">
        <v/>
      </c>
      <c r="MQ46" t="n">
        <v/>
      </c>
      <c r="MR46" t="inlineStr">
        <is>
          <t>Tidak ada waktu yang dihemat</t>
        </is>
      </c>
      <c r="MS46" t="n">
        <v/>
      </c>
      <c r="MT46" t="inlineStr">
        <is>
          <t>Tidak ada waktu yang dihemat</t>
        </is>
      </c>
      <c r="MU46" t="inlineStr">
        <is>
          <t>Tidak</t>
        </is>
      </c>
      <c r="MV46" t="n">
        <v/>
      </c>
      <c r="MW46" t="n">
        <v/>
      </c>
      <c r="MX46" t="n">
        <v/>
      </c>
      <c r="MY46" t="n">
        <v/>
      </c>
      <c r="MZ46" t="n">
        <v/>
      </c>
      <c r="NA46" t="n">
        <v/>
      </c>
      <c r="NB46" t="n">
        <v/>
      </c>
      <c r="NC46" t="n">
        <v/>
      </c>
      <c r="ND46" t="n">
        <v/>
      </c>
      <c r="NE46" t="n">
        <v/>
      </c>
      <c r="NF46" t="n">
        <v/>
      </c>
      <c r="NG46" t="n">
        <v/>
      </c>
      <c r="NH46" t="n">
        <v/>
      </c>
      <c r="NI46" t="n">
        <v/>
      </c>
      <c r="NJ46" t="n">
        <v/>
      </c>
      <c r="NK46" t="n">
        <v/>
      </c>
      <c r="NL46" t="inlineStr">
        <is>
          <t>Ya</t>
        </is>
      </c>
      <c r="NM46" t="inlineStr">
        <is>
          <t>100% dana hibah</t>
        </is>
      </c>
      <c r="NN46" t="inlineStr">
        <is>
          <t>0 (100% sumber pembiayaan dari hibah)</t>
        </is>
      </c>
      <c r="NO46" t="inlineStr">
        <is>
          <t>Program CSR perusahaan</t>
        </is>
      </c>
      <c r="NP46" t="n">
        <v/>
      </c>
      <c r="NQ46" t="n">
        <v/>
      </c>
      <c r="NR46" t="n">
        <v/>
      </c>
      <c r="NS46" t="n">
        <v/>
      </c>
      <c r="NT46" t="n">
        <v/>
      </c>
      <c r="NU46" t="n">
        <v/>
      </c>
      <c r="NV46" t="n">
        <v/>
      </c>
      <c r="NW46" t="n">
        <v/>
      </c>
      <c r="NX46" t="inlineStr">
        <is>
          <t>Sama saja</t>
        </is>
      </c>
      <c r="NY46" t="n">
        <v>60</v>
      </c>
      <c r="NZ46" t="n">
        <v>0</v>
      </c>
      <c r="OA46" t="n">
        <v>0</v>
      </c>
      <c r="OB46" t="n">
        <v>0</v>
      </c>
      <c r="OC46" t="n">
        <v>0</v>
      </c>
      <c r="OD46" t="n">
        <v>0</v>
      </c>
      <c r="OE46" t="inlineStr">
        <is>
          <t>Tidak ada perubahan</t>
        </is>
      </c>
      <c r="OF46" t="inlineStr">
        <is>
          <t>Sama saja (tidak ada perbedaan waktu memasak MAUPUN rasa/bau makanan bila dibandingkan penggunaan sebelumnya)</t>
        </is>
      </c>
      <c r="OG46" t="inlineStr">
        <is>
          <t>Tidak</t>
        </is>
      </c>
      <c r="OH46" t="n">
        <v>0</v>
      </c>
      <c r="OI46" t="n">
        <v>0</v>
      </c>
      <c r="OJ46" t="n">
        <v>0</v>
      </c>
      <c r="OK46" t="n">
        <v>0</v>
      </c>
      <c r="OL46" t="n">
        <v>0</v>
      </c>
      <c r="OM46" t="n">
        <v>0</v>
      </c>
      <c r="ON46" t="n">
        <v>0</v>
      </c>
      <c r="OO46" t="n">
        <v>0</v>
      </c>
      <c r="OP46" t="inlineStr">
        <is>
          <t>Sapi perah</t>
        </is>
      </c>
      <c r="OQ46" t="n">
        <v>0</v>
      </c>
      <c r="OR46" t="n">
        <v>1</v>
      </c>
      <c r="OS46" t="n">
        <v>0</v>
      </c>
      <c r="OT46" t="n">
        <v>0</v>
      </c>
      <c r="OU46" t="n">
        <v>0</v>
      </c>
      <c r="OV46" t="n">
        <v>0</v>
      </c>
      <c r="OW46" t="n">
        <v>0</v>
      </c>
      <c r="OX46" t="n">
        <v>0</v>
      </c>
      <c r="OY46" t="n">
        <v>0</v>
      </c>
      <c r="OZ46" t="inlineStr">
        <is>
          <t>Tidak ada</t>
        </is>
      </c>
      <c r="PA46" t="n">
        <v>0</v>
      </c>
      <c r="PB46" t="n">
        <v>0</v>
      </c>
      <c r="PC46" t="n">
        <v>0</v>
      </c>
      <c r="PD46" t="n">
        <v>0</v>
      </c>
      <c r="PE46" t="n">
        <v>0</v>
      </c>
      <c r="PF46" t="n">
        <v>0</v>
      </c>
      <c r="PG46" t="n">
        <v>0</v>
      </c>
      <c r="PH46" t="n">
        <v>0</v>
      </c>
      <c r="PI46" t="n">
        <v>1</v>
      </c>
      <c r="PJ46" t="inlineStr">
        <is>
          <t>Sapi perah</t>
        </is>
      </c>
      <c r="PK46" t="n">
        <v>0</v>
      </c>
      <c r="PL46" t="n">
        <v>1</v>
      </c>
      <c r="PM46" t="n">
        <v>0</v>
      </c>
      <c r="PN46" t="n">
        <v>0</v>
      </c>
      <c r="PO46" t="n">
        <v>0</v>
      </c>
      <c r="PP46" t="n">
        <v>0</v>
      </c>
      <c r="PQ46" t="n">
        <v>0</v>
      </c>
      <c r="PR46" t="n">
        <v>0</v>
      </c>
      <c r="PS46" t="n">
        <v>0</v>
      </c>
      <c r="PT46" t="n">
        <v/>
      </c>
      <c r="PU46" t="n">
        <v/>
      </c>
      <c r="PV46" t="n">
        <v/>
      </c>
      <c r="PW46" t="n">
        <v/>
      </c>
      <c r="PX46" t="n">
        <v/>
      </c>
      <c r="PY46" t="n">
        <v/>
      </c>
      <c r="PZ46" t="n">
        <v/>
      </c>
      <c r="QA46" t="n">
        <v/>
      </c>
      <c r="QB46" t="n">
        <v/>
      </c>
      <c r="QC46" t="n">
        <v/>
      </c>
      <c r="QD46" t="n">
        <v/>
      </c>
      <c r="QE46" t="inlineStr">
        <is>
          <t>2-Dibuang ke sungai</t>
        </is>
      </c>
      <c r="QF46" t="n">
        <v>0</v>
      </c>
      <c r="QG46" t="n">
        <v>0</v>
      </c>
      <c r="QH46" t="n">
        <v>0</v>
      </c>
      <c r="QI46" t="n">
        <v>0</v>
      </c>
      <c r="QJ46" t="n">
        <v>0</v>
      </c>
      <c r="QK46" t="n">
        <v>0</v>
      </c>
      <c r="QL46" t="n">
        <v>1</v>
      </c>
      <c r="QM46" t="n">
        <v>0</v>
      </c>
      <c r="QN46" t="n">
        <v>0</v>
      </c>
      <c r="QO46" t="n">
        <v/>
      </c>
      <c r="QP46" t="n">
        <v/>
      </c>
      <c r="QQ46" t="n">
        <v/>
      </c>
      <c r="QR46" t="n">
        <v/>
      </c>
      <c r="QS46" t="n">
        <v/>
      </c>
      <c r="QT46" t="n">
        <v/>
      </c>
      <c r="QU46" t="n">
        <v/>
      </c>
      <c r="QV46" t="n">
        <v/>
      </c>
      <c r="QW46" t="n">
        <v/>
      </c>
      <c r="QX46" t="n">
        <v/>
      </c>
      <c r="QY46" t="n">
        <v/>
      </c>
      <c r="QZ46" t="n">
        <v/>
      </c>
      <c r="RA46" t="n">
        <v/>
      </c>
      <c r="RB46" t="n">
        <v/>
      </c>
      <c r="RC46" t="n">
        <v/>
      </c>
      <c r="RD46" t="n">
        <v/>
      </c>
      <c r="RE46" t="n">
        <v/>
      </c>
      <c r="RF46" t="n">
        <v/>
      </c>
      <c r="RG46" t="n">
        <v/>
      </c>
      <c r="RH46" t="n">
        <v/>
      </c>
      <c r="RI46" t="n">
        <v/>
      </c>
      <c r="RJ46" t="n">
        <v/>
      </c>
      <c r="RK46" t="n">
        <v/>
      </c>
      <c r="RL46" t="n">
        <v/>
      </c>
      <c r="RM46" t="n">
        <v/>
      </c>
      <c r="RN46" t="n">
        <v/>
      </c>
      <c r="RO46" t="n">
        <v/>
      </c>
      <c r="RP46" t="n">
        <v/>
      </c>
      <c r="RQ46" t="n">
        <v/>
      </c>
      <c r="RR46" t="n">
        <v/>
      </c>
      <c r="RS46" t="n">
        <v/>
      </c>
      <c r="RT46" t="n">
        <v/>
      </c>
      <c r="RU46" t="n">
        <v/>
      </c>
      <c r="RV46" t="n">
        <v/>
      </c>
      <c r="RW46" t="n">
        <v/>
      </c>
      <c r="RX46" t="n">
        <v/>
      </c>
      <c r="RY46" t="n">
        <v/>
      </c>
      <c r="RZ46" t="n">
        <v/>
      </c>
      <c r="SA46" t="n">
        <v/>
      </c>
      <c r="SB46" t="n">
        <v/>
      </c>
      <c r="SC46" t="n">
        <v/>
      </c>
      <c r="SD46" t="n">
        <v/>
      </c>
      <c r="SE46" t="n">
        <v/>
      </c>
      <c r="SF46" t="n">
        <v/>
      </c>
      <c r="SG46" t="n">
        <v/>
      </c>
      <c r="SH46" t="n">
        <v/>
      </c>
      <c r="SI46" t="n">
        <v/>
      </c>
      <c r="SJ46" t="n">
        <v/>
      </c>
      <c r="SK46" t="n">
        <v/>
      </c>
      <c r="SL46" t="n">
        <v/>
      </c>
      <c r="SM46" t="n">
        <v/>
      </c>
      <c r="SN46" t="n">
        <v/>
      </c>
      <c r="SO46" t="n">
        <v/>
      </c>
      <c r="SP46" t="n">
        <v/>
      </c>
      <c r="SQ46" t="n">
        <v/>
      </c>
      <c r="SR46" t="n">
        <v/>
      </c>
      <c r="SS46" t="n">
        <v/>
      </c>
      <c r="ST46" t="n">
        <v/>
      </c>
      <c r="SU46" t="n">
        <v/>
      </c>
      <c r="SV46" t="n">
        <v/>
      </c>
      <c r="SW46" t="n">
        <v/>
      </c>
      <c r="SX46" t="n">
        <v/>
      </c>
      <c r="SY46" t="n">
        <v/>
      </c>
      <c r="SZ46" t="n">
        <v>8</v>
      </c>
      <c r="TA46" t="n">
        <v/>
      </c>
      <c r="TB46" t="n">
        <v/>
      </c>
      <c r="TC46" t="n">
        <v/>
      </c>
      <c r="TD46" t="n">
        <v/>
      </c>
      <c r="TE46" t="n">
        <v/>
      </c>
      <c r="TF46" t="n">
        <v/>
      </c>
      <c r="TG46" t="n">
        <v/>
      </c>
      <c r="TH46" t="n">
        <v/>
      </c>
      <c r="TI46" t="n">
        <v/>
      </c>
      <c r="TJ46" t="n">
        <v/>
      </c>
      <c r="TK46" t="n">
        <v/>
      </c>
      <c r="TL46" t="n">
        <v/>
      </c>
      <c r="TM46" t="n">
        <v/>
      </c>
      <c r="TN46" t="n">
        <v/>
      </c>
      <c r="TO46" t="n">
        <v/>
      </c>
      <c r="TP46" t="n">
        <v/>
      </c>
      <c r="TQ46" t="n">
        <v/>
      </c>
      <c r="TR46" t="n">
        <v/>
      </c>
      <c r="TS46" t="n">
        <v/>
      </c>
      <c r="TT46" t="n">
        <v/>
      </c>
      <c r="TU46" t="n">
        <v/>
      </c>
      <c r="TV46" t="n">
        <v/>
      </c>
      <c r="TW46" t="n">
        <v/>
      </c>
      <c r="TX46" t="n">
        <v/>
      </c>
      <c r="TY46" t="n">
        <v/>
      </c>
      <c r="TZ46" t="n">
        <v/>
      </c>
      <c r="UA46" t="n">
        <v/>
      </c>
      <c r="UB46" t="n">
        <v/>
      </c>
      <c r="UC46" t="n">
        <v/>
      </c>
      <c r="UD46" t="n">
        <v/>
      </c>
      <c r="UE46" t="n">
        <v/>
      </c>
      <c r="UF46" t="n">
        <v/>
      </c>
      <c r="UG46" t="n">
        <v/>
      </c>
      <c r="UH46" t="n">
        <v/>
      </c>
      <c r="UI46" t="n">
        <v/>
      </c>
      <c r="UJ46" t="n">
        <v/>
      </c>
      <c r="UK46" t="n">
        <v/>
      </c>
      <c r="UL46" t="n">
        <v/>
      </c>
      <c r="UM46" t="n">
        <v/>
      </c>
      <c r="UN46" t="n">
        <v/>
      </c>
      <c r="UO46" t="n">
        <v/>
      </c>
      <c r="UP46" t="n">
        <v/>
      </c>
      <c r="UQ46" t="n">
        <v/>
      </c>
      <c r="UR46" t="n">
        <v/>
      </c>
      <c r="US46" t="n">
        <v/>
      </c>
      <c r="UT46" t="n">
        <v/>
      </c>
      <c r="UU46" t="n">
        <v/>
      </c>
      <c r="UV46" t="n">
        <v/>
      </c>
      <c r="UW46" t="n">
        <v/>
      </c>
      <c r="UX46" t="n">
        <v/>
      </c>
      <c r="UY46" t="n">
        <v/>
      </c>
      <c r="UZ46" t="n">
        <v/>
      </c>
      <c r="VA46" t="n">
        <v/>
      </c>
      <c r="VB46" t="n">
        <v/>
      </c>
      <c r="VC46" t="n">
        <v/>
      </c>
      <c r="VD46" t="n">
        <v/>
      </c>
      <c r="VE46" t="n">
        <v/>
      </c>
      <c r="VF46" t="n">
        <v/>
      </c>
      <c r="VG46" t="n">
        <v/>
      </c>
      <c r="VH46" t="n">
        <v/>
      </c>
      <c r="VI46" t="n">
        <v/>
      </c>
      <c r="VJ46" t="n">
        <v/>
      </c>
      <c r="VK46" t="n">
        <v/>
      </c>
      <c r="VL46" t="n">
        <v/>
      </c>
      <c r="VM46" t="n">
        <v/>
      </c>
      <c r="VN46" t="n">
        <v/>
      </c>
      <c r="VO46" t="n">
        <v/>
      </c>
      <c r="VP46" t="n">
        <v/>
      </c>
      <c r="VQ46" t="n">
        <v/>
      </c>
      <c r="VR46" t="n">
        <v/>
      </c>
      <c r="VS46" t="n">
        <v/>
      </c>
      <c r="VT46" t="n">
        <v/>
      </c>
      <c r="VU46" t="n">
        <v/>
      </c>
      <c r="VV46" t="n">
        <v/>
      </c>
      <c r="VW46" t="n">
        <v/>
      </c>
      <c r="VX46" t="n">
        <v/>
      </c>
      <c r="VY46" t="n">
        <v/>
      </c>
      <c r="VZ46" t="n">
        <v/>
      </c>
      <c r="WA46" t="n">
        <v/>
      </c>
      <c r="WB46" t="n">
        <v/>
      </c>
      <c r="WC46" t="n">
        <v/>
      </c>
      <c r="WD46" t="n">
        <v/>
      </c>
      <c r="WE46" t="n">
        <v/>
      </c>
      <c r="WF46" t="n">
        <v/>
      </c>
      <c r="WG46" t="n">
        <v/>
      </c>
      <c r="WH46" t="n">
        <v/>
      </c>
      <c r="WI46" t="n">
        <v/>
      </c>
      <c r="WJ46" t="n">
        <v/>
      </c>
      <c r="WK46" t="n">
        <v/>
      </c>
      <c r="WL46" t="n">
        <v/>
      </c>
      <c r="WM46" t="n">
        <v/>
      </c>
      <c r="WN46" t="n">
        <v/>
      </c>
      <c r="WO46" t="n">
        <v/>
      </c>
      <c r="WP46" t="n">
        <v/>
      </c>
      <c r="WQ46" t="n">
        <v/>
      </c>
      <c r="WR46" t="n">
        <v/>
      </c>
      <c r="WS46" t="n">
        <v/>
      </c>
      <c r="WT46" t="n">
        <v/>
      </c>
      <c r="WU46" t="n">
        <v/>
      </c>
      <c r="WV46" t="n">
        <v/>
      </c>
      <c r="WW46" t="n">
        <v/>
      </c>
      <c r="WX46" t="n">
        <v/>
      </c>
      <c r="WY46" t="n">
        <v/>
      </c>
      <c r="WZ46" t="n">
        <v/>
      </c>
      <c r="XA46" t="n">
        <v/>
      </c>
      <c r="XB46" t="n">
        <v/>
      </c>
      <c r="XC46" t="n">
        <v/>
      </c>
      <c r="XD46" t="n">
        <v/>
      </c>
      <c r="XE46" t="n">
        <v/>
      </c>
      <c r="XF46" t="n">
        <v/>
      </c>
      <c r="XG46" t="n">
        <v/>
      </c>
      <c r="XH46" t="n">
        <v/>
      </c>
      <c r="XI46" t="n">
        <v/>
      </c>
      <c r="XJ46" t="n">
        <v/>
      </c>
      <c r="XK46" t="n">
        <v/>
      </c>
      <c r="XL46" t="n">
        <v/>
      </c>
      <c r="XM46" t="n">
        <v/>
      </c>
      <c r="XN46" t="n">
        <v/>
      </c>
      <c r="XO46" t="n">
        <v/>
      </c>
      <c r="XP46" t="n">
        <v/>
      </c>
      <c r="XQ46" t="n">
        <v/>
      </c>
      <c r="XR46" t="n">
        <v/>
      </c>
      <c r="XS46" t="n">
        <v/>
      </c>
      <c r="XT46" t="n">
        <v/>
      </c>
      <c r="XU46" t="n">
        <v/>
      </c>
      <c r="XV46" t="n">
        <v/>
      </c>
      <c r="XW46" t="n">
        <v/>
      </c>
      <c r="XX46" t="n">
        <v/>
      </c>
      <c r="XY46" t="n">
        <v/>
      </c>
      <c r="XZ46" t="n">
        <v/>
      </c>
      <c r="YA46" t="n">
        <v/>
      </c>
      <c r="YB46" t="n">
        <v/>
      </c>
      <c r="YC46" t="n">
        <v/>
      </c>
      <c r="YD46" t="n">
        <v/>
      </c>
      <c r="YE46" t="n">
        <v/>
      </c>
      <c r="YF46" t="n">
        <v/>
      </c>
      <c r="YG46" t="n">
        <v/>
      </c>
      <c r="YH46" t="n">
        <v/>
      </c>
      <c r="YI46" t="n">
        <v/>
      </c>
      <c r="YJ46" t="n">
        <v/>
      </c>
      <c r="YK46" t="n">
        <v/>
      </c>
      <c r="YL46" t="n">
        <v/>
      </c>
      <c r="YM46" t="n">
        <v/>
      </c>
      <c r="YN46" t="n">
        <v/>
      </c>
      <c r="YO46" t="n">
        <v/>
      </c>
      <c r="YP46" t="n">
        <v/>
      </c>
      <c r="YQ46" t="n">
        <v/>
      </c>
      <c r="YR46" t="n">
        <v/>
      </c>
      <c r="YS46" t="n">
        <v/>
      </c>
      <c r="YT46" t="n">
        <v/>
      </c>
      <c r="YU46" t="n">
        <v/>
      </c>
      <c r="YV46" t="n">
        <v/>
      </c>
      <c r="YW46" t="n">
        <v/>
      </c>
      <c r="YX46" t="n">
        <v/>
      </c>
      <c r="YY46" t="n">
        <v/>
      </c>
      <c r="YZ46" t="n">
        <v/>
      </c>
      <c r="ZA46" t="n">
        <v/>
      </c>
      <c r="ZB46" t="n">
        <v/>
      </c>
      <c r="ZC46" t="n">
        <v/>
      </c>
      <c r="ZD46" t="n">
        <v/>
      </c>
      <c r="ZE46" t="n">
        <v/>
      </c>
      <c r="ZF46" t="n">
        <v/>
      </c>
      <c r="ZG46" t="n">
        <v/>
      </c>
      <c r="ZH46" t="n">
        <v/>
      </c>
      <c r="ZI46" t="n">
        <v/>
      </c>
      <c r="ZJ46" t="n">
        <v/>
      </c>
      <c r="ZK46" t="n">
        <v/>
      </c>
      <c r="ZL46" t="n">
        <v/>
      </c>
      <c r="ZM46" t="n">
        <v/>
      </c>
      <c r="ZN46" t="n">
        <v/>
      </c>
      <c r="ZO46" t="n">
        <v/>
      </c>
      <c r="ZP46" t="n">
        <v/>
      </c>
      <c r="ZQ46" t="n">
        <v/>
      </c>
      <c r="ZR46" t="n">
        <v/>
      </c>
      <c r="ZS46" t="n">
        <v/>
      </c>
      <c r="ZT46" t="n">
        <v/>
      </c>
      <c r="ZU46" t="n">
        <v/>
      </c>
      <c r="ZV46" t="n">
        <v/>
      </c>
      <c r="ZW46" t="n">
        <v/>
      </c>
      <c r="ZX46" t="n">
        <v/>
      </c>
      <c r="ZY46" t="n">
        <v/>
      </c>
      <c r="ZZ46" t="n">
        <v/>
      </c>
      <c r="AAA46" t="n">
        <v/>
      </c>
      <c r="AAB46" t="n">
        <v/>
      </c>
      <c r="AAC46" t="n">
        <v/>
      </c>
      <c r="AAD46" t="n">
        <v/>
      </c>
      <c r="AAE46" t="n">
        <v/>
      </c>
      <c r="AAF46" t="n">
        <v/>
      </c>
      <c r="AAG46" t="n">
        <v/>
      </c>
      <c r="AAH46" t="n">
        <v/>
      </c>
      <c r="AAI46" t="n">
        <v/>
      </c>
      <c r="AAJ46" t="n">
        <v/>
      </c>
      <c r="AAK46" t="n">
        <v/>
      </c>
      <c r="AAL46" t="inlineStr">
        <is>
          <t>Tidak</t>
        </is>
      </c>
      <c r="AAM46" t="n">
        <v/>
      </c>
      <c r="AAN46" t="n">
        <v/>
      </c>
      <c r="AAO46" t="n">
        <v/>
      </c>
      <c r="AAP46" t="n">
        <v/>
      </c>
      <c r="AAQ46" t="n">
        <v/>
      </c>
      <c r="AAR46" t="inlineStr">
        <is>
          <t>Tidak</t>
        </is>
      </c>
      <c r="AAS46" t="inlineStr">
        <is>
          <t>Mengetahui</t>
        </is>
      </c>
      <c r="AAT46" t="inlineStr">
        <is>
          <t>Dibuang ke selokan</t>
        </is>
      </c>
      <c r="AAU46" t="n">
        <v>0</v>
      </c>
      <c r="AAV46" t="n">
        <v>0</v>
      </c>
      <c r="AAW46" t="n">
        <v>0</v>
      </c>
      <c r="AAX46" t="n">
        <v>0</v>
      </c>
      <c r="AAY46" t="n">
        <v>0</v>
      </c>
      <c r="AAZ46" t="n">
        <v>0</v>
      </c>
      <c r="ABA46" t="n">
        <v>1</v>
      </c>
      <c r="ABB46" t="n">
        <v/>
      </c>
      <c r="ABC46" t="n">
        <v/>
      </c>
      <c r="ABD46" t="n">
        <v/>
      </c>
      <c r="ABE46" t="n">
        <v/>
      </c>
      <c r="ABF46" t="n">
        <v/>
      </c>
      <c r="ABG46" t="n">
        <v/>
      </c>
      <c r="ABH46" t="n">
        <v/>
      </c>
      <c r="ABI46" t="n">
        <v/>
      </c>
      <c r="ABJ46" t="n">
        <v/>
      </c>
      <c r="ABK46" t="n">
        <v/>
      </c>
      <c r="ABL46" t="n">
        <v/>
      </c>
      <c r="ABM46" t="n">
        <v/>
      </c>
      <c r="ABN46" t="n">
        <v/>
      </c>
      <c r="ABO46" t="n">
        <v/>
      </c>
      <c r="ABP46" t="n">
        <v/>
      </c>
      <c r="ABQ46" t="n">
        <v/>
      </c>
      <c r="ABR46" t="n">
        <v/>
      </c>
      <c r="ABS46" t="n">
        <v/>
      </c>
      <c r="ABT46" t="n">
        <v/>
      </c>
      <c r="ABU46" t="n">
        <v/>
      </c>
      <c r="ABV46" t="n">
        <v/>
      </c>
      <c r="ABW46" t="n">
        <v/>
      </c>
      <c r="ABX46" t="n">
        <v/>
      </c>
      <c r="ABY46" t="n">
        <v/>
      </c>
      <c r="ABZ46" t="n">
        <v/>
      </c>
      <c r="ACA46" t="n">
        <v/>
      </c>
      <c r="ACB46" t="n">
        <v/>
      </c>
      <c r="ACC46" t="n">
        <v/>
      </c>
      <c r="ACD46" t="n">
        <v/>
      </c>
      <c r="ACE46" t="n">
        <v/>
      </c>
      <c r="ACF46" t="n">
        <v/>
      </c>
      <c r="ACG46" t="n">
        <v/>
      </c>
      <c r="ACH46" t="n">
        <v/>
      </c>
      <c r="ACI46" t="n">
        <v/>
      </c>
      <c r="ACJ46" t="n">
        <v/>
      </c>
      <c r="ACK46" t="inlineStr">
        <is>
          <t>Lainnya</t>
        </is>
      </c>
      <c r="ACL46" t="n">
        <v>0</v>
      </c>
      <c r="ACM46" t="n">
        <v>0</v>
      </c>
      <c r="ACN46" t="n">
        <v>0</v>
      </c>
      <c r="ACO46" t="n">
        <v>0</v>
      </c>
      <c r="ACP46" t="n">
        <v>0</v>
      </c>
      <c r="ACQ46" t="n">
        <v>0</v>
      </c>
      <c r="ACR46" t="n">
        <v>1</v>
      </c>
      <c r="ACS46" t="inlineStr">
        <is>
          <t>Tidak membutuhkan</t>
        </is>
      </c>
      <c r="ACT46" t="inlineStr">
        <is>
          <t>Tidak</t>
        </is>
      </c>
      <c r="ACU46" t="inlineStr">
        <is>
          <t>Manfaat besar dan membantu kehidupan sehari-hari</t>
        </is>
      </c>
      <c r="ACV46" t="inlineStr">
        <is>
          <t>Sama saja</t>
        </is>
      </c>
      <c r="ACW46" t="inlineStr">
        <is>
          <t>Anggota keluarga - Perempuan dewasa</t>
        </is>
      </c>
      <c r="ACX46" t="inlineStr">
        <is>
          <t>Netral/tidak tahu</t>
        </is>
      </c>
      <c r="ACY46" t="inlineStr">
        <is>
          <t>Tidak ada manfaat</t>
        </is>
      </c>
      <c r="ACZ46" t="n">
        <v>0</v>
      </c>
      <c r="ADA46" t="n">
        <v>0</v>
      </c>
      <c r="ADB46" t="n">
        <v>0</v>
      </c>
      <c r="ADC46" t="n">
        <v>1</v>
      </c>
      <c r="ADD46" t="inlineStr">
        <is>
          <t>Puas</t>
        </is>
      </c>
      <c r="ADE46" t="inlineStr">
        <is>
          <t>Puas</t>
        </is>
      </c>
      <c r="ADF46" t="inlineStr">
        <is>
          <t>Puas</t>
        </is>
      </c>
      <c r="ADG46" t="inlineStr">
        <is>
          <t>Puas</t>
        </is>
      </c>
      <c r="ADH46" t="inlineStr">
        <is>
          <t>Tidak</t>
        </is>
      </c>
      <c r="ADI46" t="n">
        <v/>
      </c>
      <c r="ADJ46" t="inlineStr">
        <is>
          <t>Cukup puas</t>
        </is>
      </c>
      <c r="ADK46" t="n">
        <v/>
      </c>
      <c r="ADL46" t="n">
        <v/>
      </c>
      <c r="ADM46" t="n">
        <v/>
      </c>
      <c r="ADN46" t="n">
        <v/>
      </c>
      <c r="ADO46" t="n">
        <v/>
      </c>
      <c r="ADP46" t="n">
        <v/>
      </c>
      <c r="ADQ46" t="n">
        <v/>
      </c>
      <c r="ADR46" t="n">
        <v/>
      </c>
      <c r="ADS46" t="n">
        <v/>
      </c>
      <c r="ADT46" t="n">
        <v/>
      </c>
      <c r="ADU46" t="inlineStr">
        <is>
          <t>Dibiarkan saja</t>
        </is>
      </c>
      <c r="ADV46" t="n">
        <v>0</v>
      </c>
      <c r="ADW46" t="n">
        <v>0</v>
      </c>
      <c r="ADX46" t="n">
        <v>0</v>
      </c>
      <c r="ADY46" t="n">
        <v>0</v>
      </c>
      <c r="ADZ46" t="n">
        <v>0</v>
      </c>
      <c r="AEA46" t="n">
        <v>0</v>
      </c>
      <c r="AEB46" t="n">
        <v>1</v>
      </c>
      <c r="AEC46" t="n">
        <v>0</v>
      </c>
      <c r="AED46" t="n">
        <v/>
      </c>
      <c r="AEE46" t="inlineStr">
        <is>
          <t>Lainnya</t>
        </is>
      </c>
      <c r="AEF46" t="inlineStr">
        <is>
          <t>Laporan kepada ketua kelompok</t>
        </is>
      </c>
      <c r="AEG46" t="inlineStr">
        <is>
          <t>Lainnya</t>
        </is>
      </c>
      <c r="AEH46" t="inlineStr">
        <is>
          <t>Meminta bantuan kepada ketua kelompok</t>
        </is>
      </c>
      <c r="AEI46" t="inlineStr">
        <is>
          <t>Tidak</t>
        </is>
      </c>
      <c r="AEJ46" t="inlineStr">
        <is>
          <t>Kadang-kadang</t>
        </is>
      </c>
      <c r="AEK46" t="inlineStr">
        <is>
          <t>Pengurangan pengeluaran rumah tangga (bahan bakar minyak, pupuk, dll.) Lebih mudah mendapatkan energi Lebih aman</t>
        </is>
      </c>
      <c r="AEL46" t="n">
        <v>1</v>
      </c>
      <c r="AEM46" t="n">
        <v>1</v>
      </c>
      <c r="AEN46" t="n">
        <v>0</v>
      </c>
      <c r="AEO46" t="n">
        <v>0</v>
      </c>
      <c r="AEP46" t="n">
        <v>1</v>
      </c>
      <c r="AEQ46" t="n">
        <v>0</v>
      </c>
      <c r="AER46" t="n">
        <v>0</v>
      </c>
      <c r="AES46" t="n">
        <v>0</v>
      </c>
      <c r="AET46" t="n">
        <v>0</v>
      </c>
      <c r="AEU46" t="n">
        <v>0</v>
      </c>
      <c r="AEV46" t="n">
        <v>0</v>
      </c>
      <c r="AEW46" t="n">
        <v>0</v>
      </c>
      <c r="AEX46" t="n">
        <v/>
      </c>
      <c r="AEY46" t="inlineStr">
        <is>
          <t>Memasak lebih aman</t>
        </is>
      </c>
      <c r="AEZ46" t="n">
        <v/>
      </c>
      <c r="AFA46" t="inlineStr">
        <is>
          <t>Lainnya</t>
        </is>
      </c>
      <c r="AFB46" t="inlineStr">
        <is>
          <t>Pemberi dana hibah CSR</t>
        </is>
      </c>
      <c r="AFC46" t="inlineStr">
        <is>
          <t>warso Pangalengan-Digester 2026-02-13-17_6_34.jpeg</t>
        </is>
      </c>
      <c r="AFD46" t="inlineStr">
        <is>
          <t>https://kf.kobotoolbox.org/api/v2/assets/avstPQqLr3Ab3ZdcVTXZ6f/data/685597209/attachments/attJLxPyEvTW9to9DixgfUSt/</t>
        </is>
      </c>
      <c r="AFE46" t="inlineStr">
        <is>
          <t>Warso Pangalengan-Rumah 2026-02-13-17_6_54.jpeg</t>
        </is>
      </c>
      <c r="AFF46" t="inlineStr">
        <is>
          <t>https://kf.kobotoolbox.org/api/v2/assets/avstPQqLr3Ab3ZdcVTXZ6f/data/685597209/attachments/atteCfE8Bp9QtUZc8PuAwsLZ/</t>
        </is>
      </c>
      <c r="AFG46" t="inlineStr">
        <is>
          <t>Ano</t>
        </is>
      </c>
      <c r="AFH46" t="n">
        <v/>
      </c>
      <c r="AFI46" t="n">
        <v/>
      </c>
    </row>
    <row r="47">
      <c r="A47" s="93" t="n">
        <v>46080</v>
      </c>
      <c r="B47" s="93" t="n">
        <v>46085</v>
      </c>
      <c r="C47" t="inlineStr">
        <is>
          <t>ano</t>
        </is>
      </c>
      <c r="D47" t="inlineStr">
        <is>
          <t>yayan taryana</t>
        </is>
      </c>
      <c r="E47" t="n">
        <v>85316799285</v>
      </c>
      <c r="F47" t="inlineStr">
        <is>
          <t>-7.196041 107.607273 0 0</t>
        </is>
      </c>
      <c r="G47" t="n">
        <v>-7.196041</v>
      </c>
      <c r="H47" t="n">
        <v>107.607273</v>
      </c>
      <c r="I47" t="n">
        <v>0</v>
      </c>
      <c r="J47" t="n">
        <v>0</v>
      </c>
      <c r="K47" t="inlineStr">
        <is>
          <t>-7.196041, 107.607273.</t>
        </is>
      </c>
      <c r="L47" t="inlineStr">
        <is>
          <t>-7.196014 107.607376 0 0</t>
        </is>
      </c>
      <c r="M47" t="n">
        <v>-7.196014</v>
      </c>
      <c r="N47" t="n">
        <v>107.607376</v>
      </c>
      <c r="O47" t="n">
        <v>0</v>
      </c>
      <c r="P47" t="n">
        <v>0</v>
      </c>
      <c r="Q47" t="inlineStr">
        <is>
          <t>-7.196014, 107.607376.</t>
        </is>
      </c>
      <c r="R47" t="inlineStr">
        <is>
          <t>Jawa Barat</t>
        </is>
      </c>
      <c r="S47" t="n">
        <v>0</v>
      </c>
      <c r="T47" t="n">
        <v>0</v>
      </c>
      <c r="U47" t="n">
        <v>1</v>
      </c>
      <c r="V47" t="n">
        <v>0</v>
      </c>
      <c r="W47" t="n">
        <v>0</v>
      </c>
      <c r="X47" t="n">
        <v>0</v>
      </c>
      <c r="Y47" t="n">
        <v>0</v>
      </c>
      <c r="Z47" t="n">
        <v>0</v>
      </c>
      <c r="AA47" t="n">
        <v>0</v>
      </c>
      <c r="AB47" t="n">
        <v>0</v>
      </c>
      <c r="AC47" t="inlineStr">
        <is>
          <t>BANDUNG</t>
        </is>
      </c>
      <c r="AD47" t="inlineStr">
        <is>
          <t>PANGALENGAN</t>
        </is>
      </c>
      <c r="AE47" t="inlineStr">
        <is>
          <t>MARGA MUKTI</t>
        </is>
      </c>
      <c r="AF47" t="inlineStr">
        <is>
          <t>PT TIRTA PUTRA MANDIRI</t>
        </is>
      </c>
      <c r="AG47" t="inlineStr">
        <is>
          <t>PMP0178</t>
        </is>
      </c>
      <c r="AH47" t="n">
        <v>2</v>
      </c>
      <c r="AI47" t="inlineStr">
        <is>
          <t>VPA2</t>
        </is>
      </c>
      <c r="AJ47" t="inlineStr">
        <is>
          <t>Aktif</t>
        </is>
      </c>
      <c r="AK47" t="n">
        <v>39</v>
      </c>
      <c r="AL47" t="inlineStr">
        <is>
          <t>Laki-laki</t>
        </is>
      </c>
      <c r="AM47" t="inlineStr">
        <is>
          <t>Sudah menikah</t>
        </is>
      </c>
      <c r="AN47" t="inlineStr">
        <is>
          <t>SMP/Sederajat</t>
        </is>
      </c>
      <c r="AO47" t="inlineStr">
        <is>
          <t>Peternak</t>
        </is>
      </c>
      <c r="AP47" t="n">
        <v>0</v>
      </c>
      <c r="AQ47" t="n">
        <v>1</v>
      </c>
      <c r="AR47" t="n">
        <v>0</v>
      </c>
      <c r="AS47" t="n">
        <v>0</v>
      </c>
      <c r="AT47" t="n">
        <v>0</v>
      </c>
      <c r="AU47" t="n">
        <v>0</v>
      </c>
      <c r="AV47" t="n">
        <v>0</v>
      </c>
      <c r="AW47" t="n">
        <v>0</v>
      </c>
      <c r="AX47" t="n">
        <v/>
      </c>
      <c r="AY47" t="inlineStr">
        <is>
          <t>Wiraswasta</t>
        </is>
      </c>
      <c r="AZ47" t="n">
        <v>0</v>
      </c>
      <c r="BA47" t="n">
        <v>0</v>
      </c>
      <c r="BB47" t="n">
        <v>0</v>
      </c>
      <c r="BC47" t="n">
        <v>1</v>
      </c>
      <c r="BD47" t="n">
        <v>0</v>
      </c>
      <c r="BE47" t="n">
        <v>0</v>
      </c>
      <c r="BF47" t="n">
        <v>0</v>
      </c>
      <c r="BG47" t="n">
        <v>0</v>
      </c>
      <c r="BH47" t="n">
        <v/>
      </c>
      <c r="BI47" t="inlineStr">
        <is>
          <t>&gt;Rp3.500.000</t>
        </is>
      </c>
      <c r="BJ47" t="n">
        <v>1</v>
      </c>
      <c r="BK47" t="n">
        <v>2</v>
      </c>
      <c r="BL47" t="n">
        <v>1</v>
      </c>
      <c r="BM47" t="n">
        <v>0</v>
      </c>
      <c r="BN47" t="inlineStr">
        <is>
          <t>Milik sendiri</t>
        </is>
      </c>
      <c r="BO47" t="inlineStr">
        <is>
          <t>Permanen (dinding bata dan semen)</t>
        </is>
      </c>
      <c r="BP47" t="n">
        <v>1</v>
      </c>
      <c r="BQ47" t="n">
        <v>0</v>
      </c>
      <c r="BR47" t="n">
        <v>0</v>
      </c>
      <c r="BS47" t="n">
        <v>0</v>
      </c>
      <c r="BT47" t="n">
        <v>0</v>
      </c>
      <c r="BU47" t="n">
        <v/>
      </c>
      <c r="BV47" t="inlineStr">
        <is>
          <t>Keramik/ubin</t>
        </is>
      </c>
      <c r="BW47" t="n">
        <v>0</v>
      </c>
      <c r="BX47" t="n">
        <v>0</v>
      </c>
      <c r="BY47" t="n">
        <v>1</v>
      </c>
      <c r="BZ47" t="n">
        <v>0</v>
      </c>
      <c r="CA47" t="n">
        <v>0</v>
      </c>
      <c r="CB47" t="n">
        <v/>
      </c>
      <c r="CC47" t="inlineStr">
        <is>
          <t>Genting</t>
        </is>
      </c>
      <c r="CD47" t="n">
        <v>0</v>
      </c>
      <c r="CE47" t="n">
        <v>0</v>
      </c>
      <c r="CF47" t="n">
        <v>0</v>
      </c>
      <c r="CG47" t="n">
        <v>0</v>
      </c>
      <c r="CH47" t="n">
        <v>0</v>
      </c>
      <c r="CI47" t="n">
        <v>1</v>
      </c>
      <c r="CJ47" t="n">
        <v>0</v>
      </c>
      <c r="CK47" t="n">
        <v/>
      </c>
      <c r="CL47" t="inlineStr">
        <is>
          <t>Ya</t>
        </is>
      </c>
      <c r="CM47" t="n">
        <v>2024</v>
      </c>
      <c r="CN47" t="inlineStr">
        <is>
          <t>Fixed-Dome (Kubah Tetap)</t>
        </is>
      </c>
      <c r="CO47" t="inlineStr">
        <is>
          <t>4 m³ (2-3 ekor sapi, ±3 jam memasak/hari, ±30 kg slurry/hari)</t>
        </is>
      </c>
      <c r="CP47" t="inlineStr">
        <is>
          <t>Anggota keluarga - laki-laki</t>
        </is>
      </c>
      <c r="CQ47" t="n">
        <v>0</v>
      </c>
      <c r="CR47" t="n">
        <v>0</v>
      </c>
      <c r="CS47" t="n">
        <v>0</v>
      </c>
      <c r="CT47" t="n">
        <v>0</v>
      </c>
      <c r="CU47" t="n">
        <v>1</v>
      </c>
      <c r="CV47" t="n">
        <v>0</v>
      </c>
      <c r="CW47" t="n">
        <v>0</v>
      </c>
      <c r="CX47" t="n">
        <v>0</v>
      </c>
      <c r="CY47" t="inlineStr">
        <is>
          <t>Anggota keluarga - laki-laki</t>
        </is>
      </c>
      <c r="CZ47" t="n">
        <v>1</v>
      </c>
      <c r="DA47" t="n">
        <v>0</v>
      </c>
      <c r="DB47" t="n">
        <v>0</v>
      </c>
      <c r="DC47" t="n">
        <v/>
      </c>
      <c r="DD47" t="inlineStr">
        <is>
          <t>Anggota keluarga - laki-laki</t>
        </is>
      </c>
      <c r="DE47" t="n">
        <v>1</v>
      </c>
      <c r="DF47" t="n">
        <v>0</v>
      </c>
      <c r="DG47" t="n">
        <v>0</v>
      </c>
      <c r="DH47" t="n">
        <v>0</v>
      </c>
      <c r="DI47" t="n">
        <v/>
      </c>
      <c r="DJ47" t="inlineStr">
        <is>
          <t>CPO atau pendamping</t>
        </is>
      </c>
      <c r="DK47" t="n">
        <v>0</v>
      </c>
      <c r="DL47" t="n">
        <v>0</v>
      </c>
      <c r="DM47" t="n">
        <v>1</v>
      </c>
      <c r="DN47" t="n">
        <v>0</v>
      </c>
      <c r="DO47" t="n">
        <v/>
      </c>
      <c r="DP47" t="inlineStr">
        <is>
          <t>Ya</t>
        </is>
      </c>
      <c r="DQ47" t="n">
        <v/>
      </c>
      <c r="DR47" t="n">
        <v/>
      </c>
      <c r="DS47" t="n">
        <v/>
      </c>
      <c r="DT47" t="n">
        <v/>
      </c>
      <c r="DU47" t="n">
        <v/>
      </c>
      <c r="DV47" t="n">
        <v/>
      </c>
      <c r="DW47" t="n">
        <v/>
      </c>
      <c r="DX47" t="n">
        <v/>
      </c>
      <c r="DY47" t="n">
        <v/>
      </c>
      <c r="DZ47" t="n">
        <v/>
      </c>
      <c r="EA47" t="n">
        <v/>
      </c>
      <c r="EB47" t="n">
        <v/>
      </c>
      <c r="EC47" t="n">
        <v/>
      </c>
      <c r="ED47" t="n">
        <v/>
      </c>
      <c r="EE47" t="n">
        <v/>
      </c>
      <c r="EF47" t="n">
        <v/>
      </c>
      <c r="EG47" t="n">
        <v/>
      </c>
      <c r="EH47" t="n">
        <v/>
      </c>
      <c r="EI47" t="inlineStr">
        <is>
          <t>Tidak ada masalah</t>
        </is>
      </c>
      <c r="EJ47" t="n">
        <v>0</v>
      </c>
      <c r="EK47" t="n">
        <v>0</v>
      </c>
      <c r="EL47" t="n">
        <v>0</v>
      </c>
      <c r="EM47" t="n">
        <v>1</v>
      </c>
      <c r="EN47" t="n">
        <v>0</v>
      </c>
      <c r="EO47" t="n">
        <v/>
      </c>
      <c r="EP47" t="inlineStr">
        <is>
          <t>Ya, cukup jelas dan mudah diikuti</t>
        </is>
      </c>
      <c r="EQ47" t="inlineStr">
        <is>
          <t>Bukan pelatihan</t>
        </is>
      </c>
      <c r="ER47" t="inlineStr">
        <is>
          <t>CPO atau pendamping</t>
        </is>
      </c>
      <c r="ES47" t="n">
        <v>1</v>
      </c>
      <c r="ET47" t="n">
        <v>0</v>
      </c>
      <c r="EU47" t="n">
        <v>0</v>
      </c>
      <c r="EV47" t="n">
        <v>0</v>
      </c>
      <c r="EW47" t="n">
        <v/>
      </c>
      <c r="EX47" t="inlineStr">
        <is>
          <t>Anggota keluarga - Laki-laki</t>
        </is>
      </c>
      <c r="EY47" t="n">
        <v>1</v>
      </c>
      <c r="EZ47" t="n">
        <v>0</v>
      </c>
      <c r="FA47" t="n">
        <v>0</v>
      </c>
      <c r="FB47" t="n">
        <v/>
      </c>
      <c r="FC47" t="inlineStr">
        <is>
          <t>Setiap hari</t>
        </is>
      </c>
      <c r="FD47" t="n">
        <v/>
      </c>
      <c r="FE47" t="inlineStr">
        <is>
          <t>Mengetahui</t>
        </is>
      </c>
      <c r="FF47" t="inlineStr">
        <is>
          <t>Tidak pernah</t>
        </is>
      </c>
      <c r="FG47" t="inlineStr">
        <is>
          <t>Mengetahui</t>
        </is>
      </c>
      <c r="FH47" t="inlineStr">
        <is>
          <t>Sering (setiap minggu)</t>
        </is>
      </c>
      <c r="FI47" t="inlineStr">
        <is>
          <t>Mengetahui</t>
        </is>
      </c>
      <c r="FJ47" t="inlineStr">
        <is>
          <t>Selalu (setiap hari)</t>
        </is>
      </c>
      <c r="FK47" t="inlineStr">
        <is>
          <t>Tidak mengetahui</t>
        </is>
      </c>
      <c r="FL47" t="inlineStr">
        <is>
          <t>Tidak pernah</t>
        </is>
      </c>
      <c r="FM47" t="inlineStr">
        <is>
          <t>Mengetahui</t>
        </is>
      </c>
      <c r="FN47" t="inlineStr">
        <is>
          <t>Jarang (setiap bulan atau lebih)</t>
        </is>
      </c>
      <c r="FO47" t="inlineStr">
        <is>
          <t>Tidak mengetahui</t>
        </is>
      </c>
      <c r="FP47" t="inlineStr">
        <is>
          <t>Tidak pernah</t>
        </is>
      </c>
      <c r="FQ47" t="inlineStr">
        <is>
          <t>Mengetahui</t>
        </is>
      </c>
      <c r="FR47" t="inlineStr">
        <is>
          <t>Ya</t>
        </is>
      </c>
      <c r="FS47" t="inlineStr">
        <is>
          <t>Mengetahui</t>
        </is>
      </c>
      <c r="FT47" t="inlineStr">
        <is>
          <t>Ya, selalu</t>
        </is>
      </c>
      <c r="FU47" t="inlineStr">
        <is>
          <t>Laki-laki dewasa</t>
        </is>
      </c>
      <c r="FV47" t="n">
        <v>1</v>
      </c>
      <c r="FW47" t="n">
        <v>0</v>
      </c>
      <c r="FX47" t="n">
        <v>0</v>
      </c>
      <c r="FY47" t="n">
        <v>0</v>
      </c>
      <c r="FZ47" t="inlineStr">
        <is>
          <t>Memahami</t>
        </is>
      </c>
      <c r="GA47" t="inlineStr">
        <is>
          <t>Teman/keluarga</t>
        </is>
      </c>
      <c r="GB47" t="n">
        <v>0</v>
      </c>
      <c r="GC47" t="n">
        <v>0</v>
      </c>
      <c r="GD47" t="n">
        <v>1</v>
      </c>
      <c r="GE47" t="n">
        <v>0</v>
      </c>
      <c r="GF47" t="n">
        <v/>
      </c>
      <c r="GG47" t="inlineStr">
        <is>
          <t>Selalu</t>
        </is>
      </c>
      <c r="GH47" t="inlineStr">
        <is>
          <t>Tidak</t>
        </is>
      </c>
      <c r="GI47" t="n">
        <v/>
      </c>
      <c r="GJ47" t="n">
        <v/>
      </c>
      <c r="GK47" t="n">
        <v/>
      </c>
      <c r="GL47" t="n">
        <v/>
      </c>
      <c r="GM47" t="n">
        <v/>
      </c>
      <c r="GN47" t="n">
        <v/>
      </c>
      <c r="GO47" t="n">
        <v/>
      </c>
      <c r="GP47" t="inlineStr">
        <is>
          <t>Sebagian</t>
        </is>
      </c>
      <c r="GQ47" t="inlineStr">
        <is>
          <t>LPG</t>
        </is>
      </c>
      <c r="GR47" t="n">
        <v>1</v>
      </c>
      <c r="GS47" t="n">
        <v>0</v>
      </c>
      <c r="GT47" t="n">
        <v>0</v>
      </c>
      <c r="GU47" t="n">
        <v>0</v>
      </c>
      <c r="GV47" t="n">
        <v>0</v>
      </c>
      <c r="GW47" t="n">
        <v>0</v>
      </c>
      <c r="GX47" t="n">
        <v>0</v>
      </c>
      <c r="GY47" t="n">
        <v/>
      </c>
      <c r="GZ47" t="inlineStr">
        <is>
          <t>Ya</t>
        </is>
      </c>
      <c r="HA47" t="n">
        <v/>
      </c>
      <c r="HB47" t="n">
        <v/>
      </c>
      <c r="HC47" t="n">
        <v/>
      </c>
      <c r="HD47" t="n">
        <v/>
      </c>
      <c r="HE47" t="n">
        <v>6</v>
      </c>
      <c r="HF47" t="n">
        <v>50000</v>
      </c>
      <c r="HG47" t="n">
        <v>3</v>
      </c>
      <c r="HH47" t="n">
        <v>25000</v>
      </c>
      <c r="HI47" t="n">
        <v/>
      </c>
      <c r="HJ47" t="n">
        <v/>
      </c>
      <c r="HK47" t="n">
        <v/>
      </c>
      <c r="HL47" t="n">
        <v/>
      </c>
      <c r="HM47" t="n">
        <v/>
      </c>
      <c r="HN47" t="n">
        <v/>
      </c>
      <c r="HO47" t="n">
        <v/>
      </c>
      <c r="HP47" t="n">
        <v/>
      </c>
      <c r="HQ47" t="n">
        <v/>
      </c>
      <c r="HR47" t="n">
        <v/>
      </c>
      <c r="HS47" t="n">
        <v/>
      </c>
      <c r="HT47" t="n">
        <v/>
      </c>
      <c r="HU47" t="n">
        <v/>
      </c>
      <c r="HV47" t="n">
        <v/>
      </c>
      <c r="HW47" t="n">
        <v/>
      </c>
      <c r="HX47" t="n">
        <v/>
      </c>
      <c r="HY47" t="n">
        <v/>
      </c>
      <c r="HZ47" t="n">
        <v/>
      </c>
      <c r="IA47" t="n">
        <v>3</v>
      </c>
      <c r="IB47" t="n">
        <v>25000</v>
      </c>
      <c r="IC47" t="n">
        <v/>
      </c>
      <c r="ID47" t="n">
        <v/>
      </c>
      <c r="IE47" t="n">
        <v/>
      </c>
      <c r="IF47" t="n">
        <v/>
      </c>
      <c r="IG47" t="n">
        <v/>
      </c>
      <c r="IH47" t="n">
        <v/>
      </c>
      <c r="II47" t="n">
        <v/>
      </c>
      <c r="IJ47" t="n">
        <v/>
      </c>
      <c r="IK47" t="inlineStr">
        <is>
          <t>50-65 kg</t>
        </is>
      </c>
      <c r="IL47" t="inlineStr">
        <is>
          <t>1-3 jam</t>
        </is>
      </c>
      <c r="IM47" t="inlineStr">
        <is>
          <t>Ya</t>
        </is>
      </c>
      <c r="IN47" t="inlineStr">
        <is>
          <t>Tidak</t>
        </is>
      </c>
      <c r="IO47" t="inlineStr">
        <is>
          <t>Tidak ada perubahan</t>
        </is>
      </c>
      <c r="IP47" t="n">
        <v/>
      </c>
      <c r="IQ47" t="inlineStr">
        <is>
          <t>Tidak pernah</t>
        </is>
      </c>
      <c r="IR47" t="n">
        <v/>
      </c>
      <c r="IS47" t="n">
        <v/>
      </c>
      <c r="IT47" t="n">
        <v/>
      </c>
      <c r="IU47" t="n">
        <v/>
      </c>
      <c r="IV47" t="n">
        <v/>
      </c>
      <c r="IW47" t="n">
        <v/>
      </c>
      <c r="IX47" t="n">
        <v/>
      </c>
      <c r="IY47" t="n">
        <v/>
      </c>
      <c r="IZ47" t="inlineStr">
        <is>
          <t>Tidak pernah</t>
        </is>
      </c>
      <c r="JA47" t="n">
        <v/>
      </c>
      <c r="JB47" t="n">
        <v/>
      </c>
      <c r="JC47" t="n">
        <v/>
      </c>
      <c r="JD47" t="n">
        <v/>
      </c>
      <c r="JE47" t="n">
        <v/>
      </c>
      <c r="JF47" t="n">
        <v/>
      </c>
      <c r="JG47" t="n">
        <v/>
      </c>
      <c r="JH47" t="n">
        <v/>
      </c>
      <c r="JI47" t="inlineStr">
        <is>
          <t>Tidak pernah</t>
        </is>
      </c>
      <c r="JJ47" t="n">
        <v/>
      </c>
      <c r="JK47" t="n">
        <v/>
      </c>
      <c r="JL47" t="n">
        <v/>
      </c>
      <c r="JM47" t="n">
        <v/>
      </c>
      <c r="JN47" t="n">
        <v/>
      </c>
      <c r="JO47" t="n">
        <v/>
      </c>
      <c r="JP47" t="n">
        <v/>
      </c>
      <c r="JQ47" t="n">
        <v/>
      </c>
      <c r="JR47" t="inlineStr">
        <is>
          <t>Tidak pernah</t>
        </is>
      </c>
      <c r="JS47" t="n">
        <v/>
      </c>
      <c r="JT47" t="n">
        <v/>
      </c>
      <c r="JU47" t="n">
        <v/>
      </c>
      <c r="JV47" t="n">
        <v/>
      </c>
      <c r="JW47" t="n">
        <v/>
      </c>
      <c r="JX47" t="n">
        <v/>
      </c>
      <c r="JY47" t="n">
        <v/>
      </c>
      <c r="JZ47" t="n">
        <v/>
      </c>
      <c r="KA47" t="inlineStr">
        <is>
          <t>Tidak pernah</t>
        </is>
      </c>
      <c r="KB47" t="n">
        <v/>
      </c>
      <c r="KC47" t="n">
        <v/>
      </c>
      <c r="KD47" t="n">
        <v/>
      </c>
      <c r="KE47" t="n">
        <v/>
      </c>
      <c r="KF47" t="n">
        <v/>
      </c>
      <c r="KG47" t="n">
        <v/>
      </c>
      <c r="KH47" t="n">
        <v/>
      </c>
      <c r="KI47" t="n">
        <v/>
      </c>
      <c r="KJ47" t="inlineStr">
        <is>
          <t>Tidak pernah</t>
        </is>
      </c>
      <c r="KK47" t="n">
        <v/>
      </c>
      <c r="KL47" t="n">
        <v/>
      </c>
      <c r="KM47" t="n">
        <v/>
      </c>
      <c r="KN47" t="n">
        <v/>
      </c>
      <c r="KO47" t="n">
        <v/>
      </c>
      <c r="KP47" t="n">
        <v/>
      </c>
      <c r="KQ47" t="n">
        <v/>
      </c>
      <c r="KR47" t="n">
        <v/>
      </c>
      <c r="KS47" t="inlineStr">
        <is>
          <t>Jauh lebih baik</t>
        </is>
      </c>
      <c r="KT47" t="inlineStr">
        <is>
          <t>0-1 kali</t>
        </is>
      </c>
      <c r="KU47" t="inlineStr">
        <is>
          <t>0-1 kali</t>
        </is>
      </c>
      <c r="KV47" t="inlineStr">
        <is>
          <t>Tidak ada</t>
        </is>
      </c>
      <c r="KW47" t="n">
        <v>0</v>
      </c>
      <c r="KX47" t="n">
        <v>0</v>
      </c>
      <c r="KY47" t="n">
        <v>0</v>
      </c>
      <c r="KZ47" t="n">
        <v>1</v>
      </c>
      <c r="LA47" t="inlineStr">
        <is>
          <t>Tidak ada perubahan</t>
        </is>
      </c>
      <c r="LB47" t="inlineStr">
        <is>
          <t>Tidak ada perubahan</t>
        </is>
      </c>
      <c r="LC47" t="n">
        <v>0</v>
      </c>
      <c r="LD47" t="n">
        <v>8</v>
      </c>
      <c r="LE47" t="n">
        <v>0</v>
      </c>
      <c r="LF47" t="n">
        <v>0</v>
      </c>
      <c r="LG47" t="inlineStr">
        <is>
          <t>Tidak</t>
        </is>
      </c>
      <c r="LH47" t="n">
        <v/>
      </c>
      <c r="LI47" t="inlineStr">
        <is>
          <t>Tidak ada perubahan</t>
        </is>
      </c>
      <c r="LJ47" t="n">
        <v/>
      </c>
      <c r="LK47" t="n">
        <v/>
      </c>
      <c r="LL47" t="n">
        <v/>
      </c>
      <c r="LM47" t="n">
        <v/>
      </c>
      <c r="LN47" t="n">
        <v/>
      </c>
      <c r="LO47" t="n">
        <v/>
      </c>
      <c r="LP47" t="n">
        <v/>
      </c>
      <c r="LQ47" t="n">
        <v/>
      </c>
      <c r="LR47" t="n">
        <v/>
      </c>
      <c r="LS47" t="n">
        <v>30</v>
      </c>
      <c r="LT47" t="n">
        <v>0</v>
      </c>
      <c r="LU47" t="n">
        <v>0</v>
      </c>
      <c r="LV47" t="n">
        <v>15</v>
      </c>
      <c r="LW47" t="n">
        <v>0</v>
      </c>
      <c r="LX47" t="n">
        <v>0</v>
      </c>
      <c r="LY47" t="n">
        <v>10</v>
      </c>
      <c r="LZ47" t="n">
        <v>0</v>
      </c>
      <c r="MA47" t="n">
        <v>0</v>
      </c>
      <c r="MB47" t="inlineStr">
        <is>
          <t>Tidak</t>
        </is>
      </c>
      <c r="MC47" t="n">
        <v>0</v>
      </c>
      <c r="MD47" t="n">
        <v>0</v>
      </c>
      <c r="ME47" t="n">
        <v>20</v>
      </c>
      <c r="MF47" t="n">
        <v>10</v>
      </c>
      <c r="MG47" t="n">
        <v>0</v>
      </c>
      <c r="MH47" t="n">
        <v>0</v>
      </c>
      <c r="MI47" t="n">
        <v/>
      </c>
      <c r="MJ47" t="n">
        <v/>
      </c>
      <c r="MK47" t="n">
        <v/>
      </c>
      <c r="ML47" t="n">
        <v/>
      </c>
      <c r="MM47" t="n">
        <v/>
      </c>
      <c r="MN47" t="n">
        <v/>
      </c>
      <c r="MO47" t="n">
        <v/>
      </c>
      <c r="MP47" t="n">
        <v/>
      </c>
      <c r="MQ47" t="n">
        <v/>
      </c>
      <c r="MR47" t="inlineStr">
        <is>
          <t>Tidak ada waktu yang dihemat</t>
        </is>
      </c>
      <c r="MS47" t="n">
        <v/>
      </c>
      <c r="MT47" t="inlineStr">
        <is>
          <t>Tidak ada waktu yang dihemat</t>
        </is>
      </c>
      <c r="MU47" t="inlineStr">
        <is>
          <t>Tidak</t>
        </is>
      </c>
      <c r="MV47" t="n">
        <v/>
      </c>
      <c r="MW47" t="n">
        <v/>
      </c>
      <c r="MX47" t="n">
        <v/>
      </c>
      <c r="MY47" t="n">
        <v/>
      </c>
      <c r="MZ47" t="n">
        <v/>
      </c>
      <c r="NA47" t="n">
        <v/>
      </c>
      <c r="NB47" t="n">
        <v/>
      </c>
      <c r="NC47" t="n">
        <v/>
      </c>
      <c r="ND47" t="n">
        <v/>
      </c>
      <c r="NE47" t="n">
        <v/>
      </c>
      <c r="NF47" t="n">
        <v/>
      </c>
      <c r="NG47" t="n">
        <v/>
      </c>
      <c r="NH47" t="n">
        <v/>
      </c>
      <c r="NI47" t="n">
        <v/>
      </c>
      <c r="NJ47" t="n">
        <v/>
      </c>
      <c r="NK47" t="n">
        <v/>
      </c>
      <c r="NL47" t="inlineStr">
        <is>
          <t>Ya</t>
        </is>
      </c>
      <c r="NM47" t="inlineStr">
        <is>
          <t>100% dana hibah</t>
        </is>
      </c>
      <c r="NN47" t="inlineStr">
        <is>
          <t>0 (100% sumber pembiayaan dari hibah)</t>
        </is>
      </c>
      <c r="NO47" t="inlineStr">
        <is>
          <t>Program CSR perusahaan</t>
        </is>
      </c>
      <c r="NP47" t="n">
        <v/>
      </c>
      <c r="NQ47" t="n">
        <v/>
      </c>
      <c r="NR47" t="n">
        <v/>
      </c>
      <c r="NS47" t="n">
        <v/>
      </c>
      <c r="NT47" t="n">
        <v/>
      </c>
      <c r="NU47" t="n">
        <v/>
      </c>
      <c r="NV47" t="n">
        <v/>
      </c>
      <c r="NW47" t="n">
        <v/>
      </c>
      <c r="NX47" t="inlineStr">
        <is>
          <t>Sama saja</t>
        </is>
      </c>
      <c r="NY47" t="n">
        <v>90</v>
      </c>
      <c r="NZ47" t="n">
        <v>0</v>
      </c>
      <c r="OA47" t="n">
        <v>0</v>
      </c>
      <c r="OB47" t="n">
        <v>0</v>
      </c>
      <c r="OC47" t="n">
        <v>30</v>
      </c>
      <c r="OD47" t="n">
        <v>0</v>
      </c>
      <c r="OE47" t="inlineStr">
        <is>
          <t>Tidak ada perubahan</t>
        </is>
      </c>
      <c r="OF47" t="inlineStr">
        <is>
          <t>Jauh lebih baik (beda waktu memasak lebih cepat setengah jam atau lebih, ATAU tidak lagi ada rasa/bau makanan yang berubah, ATAU alasan lainnya)</t>
        </is>
      </c>
      <c r="OG47" t="inlineStr">
        <is>
          <t>Ya</t>
        </is>
      </c>
      <c r="OH47" t="n">
        <v>5</v>
      </c>
      <c r="OI47" t="n">
        <v>3</v>
      </c>
      <c r="OJ47" t="n">
        <v>0</v>
      </c>
      <c r="OK47" t="n">
        <v>0</v>
      </c>
      <c r="OL47" t="n">
        <v>0</v>
      </c>
      <c r="OM47" t="n">
        <v>0</v>
      </c>
      <c r="ON47" t="n">
        <v>0</v>
      </c>
      <c r="OO47" t="n">
        <v>0</v>
      </c>
      <c r="OP47" t="inlineStr">
        <is>
          <t>Sapi perah</t>
        </is>
      </c>
      <c r="OQ47" t="n">
        <v>0</v>
      </c>
      <c r="OR47" t="n">
        <v>1</v>
      </c>
      <c r="OS47" t="n">
        <v>0</v>
      </c>
      <c r="OT47" t="n">
        <v>0</v>
      </c>
      <c r="OU47" t="n">
        <v>0</v>
      </c>
      <c r="OV47" t="n">
        <v>0</v>
      </c>
      <c r="OW47" t="n">
        <v>0</v>
      </c>
      <c r="OX47" t="n">
        <v>0</v>
      </c>
      <c r="OY47" t="n">
        <v>0</v>
      </c>
      <c r="OZ47" t="inlineStr">
        <is>
          <t>Sapi pedaging Sapi perah</t>
        </is>
      </c>
      <c r="PA47" t="n">
        <v>1</v>
      </c>
      <c r="PB47" t="n">
        <v>1</v>
      </c>
      <c r="PC47" t="n">
        <v>0</v>
      </c>
      <c r="PD47" t="n">
        <v>0</v>
      </c>
      <c r="PE47" t="n">
        <v>0</v>
      </c>
      <c r="PF47" t="n">
        <v>0</v>
      </c>
      <c r="PG47" t="n">
        <v>0</v>
      </c>
      <c r="PH47" t="n">
        <v>0</v>
      </c>
      <c r="PI47" t="n">
        <v>0</v>
      </c>
      <c r="PJ47" t="inlineStr">
        <is>
          <t>Tidak ada</t>
        </is>
      </c>
      <c r="PK47" t="n">
        <v>0</v>
      </c>
      <c r="PL47" t="n">
        <v>0</v>
      </c>
      <c r="PM47" t="n">
        <v>0</v>
      </c>
      <c r="PN47" t="n">
        <v>0</v>
      </c>
      <c r="PO47" t="n">
        <v>0</v>
      </c>
      <c r="PP47" t="n">
        <v>0</v>
      </c>
      <c r="PQ47" t="n">
        <v>0</v>
      </c>
      <c r="PR47" t="n">
        <v>0</v>
      </c>
      <c r="PS47" t="n">
        <v>1</v>
      </c>
      <c r="PT47" t="n">
        <v/>
      </c>
      <c r="PU47" t="n">
        <v/>
      </c>
      <c r="PV47" t="n">
        <v/>
      </c>
      <c r="PW47" t="n">
        <v/>
      </c>
      <c r="PX47" t="n">
        <v/>
      </c>
      <c r="PY47" t="n">
        <v/>
      </c>
      <c r="PZ47" t="n">
        <v/>
      </c>
      <c r="QA47" t="n">
        <v/>
      </c>
      <c r="QB47" t="n">
        <v/>
      </c>
      <c r="QC47" t="n">
        <v/>
      </c>
      <c r="QD47" t="n">
        <v/>
      </c>
      <c r="QE47" t="inlineStr">
        <is>
          <t>2-Dibuang ke sungai</t>
        </is>
      </c>
      <c r="QF47" t="n">
        <v>0</v>
      </c>
      <c r="QG47" t="n">
        <v>0</v>
      </c>
      <c r="QH47" t="n">
        <v>0</v>
      </c>
      <c r="QI47" t="n">
        <v>0</v>
      </c>
      <c r="QJ47" t="n">
        <v>0</v>
      </c>
      <c r="QK47" t="n">
        <v>0</v>
      </c>
      <c r="QL47" t="n">
        <v>1</v>
      </c>
      <c r="QM47" t="n">
        <v>0</v>
      </c>
      <c r="QN47" t="n">
        <v>0</v>
      </c>
      <c r="QO47" t="n">
        <v/>
      </c>
      <c r="QP47" t="n">
        <v/>
      </c>
      <c r="QQ47" t="n">
        <v/>
      </c>
      <c r="QR47" t="n">
        <v/>
      </c>
      <c r="QS47" t="n">
        <v/>
      </c>
      <c r="QT47" t="n">
        <v/>
      </c>
      <c r="QU47" t="n">
        <v/>
      </c>
      <c r="QV47" t="n">
        <v/>
      </c>
      <c r="QW47" t="n">
        <v/>
      </c>
      <c r="QX47" t="n">
        <v/>
      </c>
      <c r="QY47" t="n">
        <v/>
      </c>
      <c r="QZ47" t="n">
        <v/>
      </c>
      <c r="RA47" t="n">
        <v/>
      </c>
      <c r="RB47" t="n">
        <v/>
      </c>
      <c r="RC47" t="n">
        <v/>
      </c>
      <c r="RD47" t="n">
        <v/>
      </c>
      <c r="RE47" t="n">
        <v/>
      </c>
      <c r="RF47" t="n">
        <v/>
      </c>
      <c r="RG47" t="n">
        <v/>
      </c>
      <c r="RH47" t="n">
        <v/>
      </c>
      <c r="RI47" t="n">
        <v/>
      </c>
      <c r="RJ47" t="n">
        <v/>
      </c>
      <c r="RK47" t="n">
        <v/>
      </c>
      <c r="RL47" t="n">
        <v/>
      </c>
      <c r="RM47" t="n">
        <v/>
      </c>
      <c r="RN47" t="n">
        <v/>
      </c>
      <c r="RO47" t="n">
        <v/>
      </c>
      <c r="RP47" t="n">
        <v/>
      </c>
      <c r="RQ47" t="n">
        <v/>
      </c>
      <c r="RR47" t="n">
        <v/>
      </c>
      <c r="RS47" t="n">
        <v/>
      </c>
      <c r="RT47" t="n">
        <v/>
      </c>
      <c r="RU47" t="n">
        <v/>
      </c>
      <c r="RV47" t="n">
        <v/>
      </c>
      <c r="RW47" t="n">
        <v/>
      </c>
      <c r="RX47" t="n">
        <v/>
      </c>
      <c r="RY47" t="n">
        <v/>
      </c>
      <c r="RZ47" t="n">
        <v/>
      </c>
      <c r="SA47" t="n">
        <v/>
      </c>
      <c r="SB47" t="n">
        <v/>
      </c>
      <c r="SC47" t="n">
        <v/>
      </c>
      <c r="SD47" t="n">
        <v/>
      </c>
      <c r="SE47" t="n">
        <v/>
      </c>
      <c r="SF47" t="n">
        <v/>
      </c>
      <c r="SG47" t="n">
        <v/>
      </c>
      <c r="SH47" t="n">
        <v/>
      </c>
      <c r="SI47" t="n">
        <v/>
      </c>
      <c r="SJ47" t="n">
        <v/>
      </c>
      <c r="SK47" t="n">
        <v/>
      </c>
      <c r="SL47" t="n">
        <v/>
      </c>
      <c r="SM47" t="n">
        <v/>
      </c>
      <c r="SN47" t="n">
        <v/>
      </c>
      <c r="SO47" t="n">
        <v/>
      </c>
      <c r="SP47" t="n">
        <v/>
      </c>
      <c r="SQ47" t="n">
        <v/>
      </c>
      <c r="SR47" t="n">
        <v/>
      </c>
      <c r="SS47" t="n">
        <v/>
      </c>
      <c r="ST47" t="n">
        <v/>
      </c>
      <c r="SU47" t="n">
        <v/>
      </c>
      <c r="SV47" t="n">
        <v/>
      </c>
      <c r="SW47" t="n">
        <v/>
      </c>
      <c r="SX47" t="n">
        <v/>
      </c>
      <c r="SY47" t="n">
        <v/>
      </c>
      <c r="SZ47" t="n">
        <v>3</v>
      </c>
      <c r="TA47" t="n">
        <v/>
      </c>
      <c r="TB47" t="n">
        <v/>
      </c>
      <c r="TC47" t="n">
        <v/>
      </c>
      <c r="TD47" t="n">
        <v/>
      </c>
      <c r="TE47" t="n">
        <v/>
      </c>
      <c r="TF47" t="n">
        <v/>
      </c>
      <c r="TG47" t="n">
        <v/>
      </c>
      <c r="TH47" t="n">
        <v/>
      </c>
      <c r="TI47" t="n">
        <v/>
      </c>
      <c r="TJ47" t="n">
        <v/>
      </c>
      <c r="TK47" t="n">
        <v/>
      </c>
      <c r="TL47" t="n">
        <v/>
      </c>
      <c r="TM47" t="n">
        <v/>
      </c>
      <c r="TN47" t="n">
        <v/>
      </c>
      <c r="TO47" t="n">
        <v/>
      </c>
      <c r="TP47" t="n">
        <v/>
      </c>
      <c r="TQ47" t="n">
        <v/>
      </c>
      <c r="TR47" t="n">
        <v/>
      </c>
      <c r="TS47" t="n">
        <v/>
      </c>
      <c r="TT47" t="n">
        <v/>
      </c>
      <c r="TU47" t="n">
        <v/>
      </c>
      <c r="TV47" t="n">
        <v/>
      </c>
      <c r="TW47" t="n">
        <v/>
      </c>
      <c r="TX47" t="n">
        <v/>
      </c>
      <c r="TY47" t="n">
        <v/>
      </c>
      <c r="TZ47" t="n">
        <v/>
      </c>
      <c r="UA47" t="n">
        <v/>
      </c>
      <c r="UB47" t="n">
        <v/>
      </c>
      <c r="UC47" t="n">
        <v/>
      </c>
      <c r="UD47" t="n">
        <v/>
      </c>
      <c r="UE47" t="n">
        <v/>
      </c>
      <c r="UF47" t="n">
        <v/>
      </c>
      <c r="UG47" t="n">
        <v/>
      </c>
      <c r="UH47" t="n">
        <v/>
      </c>
      <c r="UI47" t="n">
        <v/>
      </c>
      <c r="UJ47" t="n">
        <v/>
      </c>
      <c r="UK47" t="n">
        <v/>
      </c>
      <c r="UL47" t="n">
        <v/>
      </c>
      <c r="UM47" t="n">
        <v/>
      </c>
      <c r="UN47" t="n">
        <v/>
      </c>
      <c r="UO47" t="n">
        <v/>
      </c>
      <c r="UP47" t="n">
        <v/>
      </c>
      <c r="UQ47" t="n">
        <v/>
      </c>
      <c r="UR47" t="n">
        <v/>
      </c>
      <c r="US47" t="n">
        <v/>
      </c>
      <c r="UT47" t="n">
        <v/>
      </c>
      <c r="UU47" t="inlineStr">
        <is>
          <t>Pemberian pakan di kandang</t>
        </is>
      </c>
      <c r="UV47" t="inlineStr">
        <is>
          <t>Pemberian pakan di kandang</t>
        </is>
      </c>
      <c r="UW47" t="n">
        <v/>
      </c>
      <c r="UX47" t="n">
        <v/>
      </c>
      <c r="UY47" t="n">
        <v/>
      </c>
      <c r="UZ47" t="n">
        <v/>
      </c>
      <c r="VA47" t="n">
        <v/>
      </c>
      <c r="VB47" t="n">
        <v/>
      </c>
      <c r="VC47" t="inlineStr">
        <is>
          <t>Sangat jarang (&gt;1 bulan sekali)</t>
        </is>
      </c>
      <c r="VD47" t="inlineStr">
        <is>
          <t>Sangat jarang (&gt;1 bulan sekali)</t>
        </is>
      </c>
      <c r="VE47" t="n">
        <v/>
      </c>
      <c r="VF47" t="n">
        <v/>
      </c>
      <c r="VG47" t="n">
        <v/>
      </c>
      <c r="VH47" t="n">
        <v/>
      </c>
      <c r="VI47" t="n">
        <v/>
      </c>
      <c r="VJ47" t="n">
        <v/>
      </c>
      <c r="VK47" t="inlineStr">
        <is>
          <t>Sering (1 kali sehari)</t>
        </is>
      </c>
      <c r="VL47" t="inlineStr">
        <is>
          <t>Sering (1 kali sehari)</t>
        </is>
      </c>
      <c r="VM47" t="n">
        <v/>
      </c>
      <c r="VN47" t="n">
        <v/>
      </c>
      <c r="VO47" t="n">
        <v/>
      </c>
      <c r="VP47" t="n">
        <v/>
      </c>
      <c r="VQ47" t="n">
        <v/>
      </c>
      <c r="VR47" t="n">
        <v/>
      </c>
      <c r="VS47" t="inlineStr">
        <is>
          <t>6-Digester biogas</t>
        </is>
      </c>
      <c r="VT47" t="n">
        <v>0</v>
      </c>
      <c r="VU47" t="n">
        <v>0</v>
      </c>
      <c r="VV47" t="n">
        <v>0</v>
      </c>
      <c r="VW47" t="n">
        <v>0</v>
      </c>
      <c r="VX47" t="n">
        <v>0</v>
      </c>
      <c r="VY47" t="n">
        <v>0</v>
      </c>
      <c r="VZ47" t="n">
        <v>0</v>
      </c>
      <c r="WA47" t="n">
        <v>0</v>
      </c>
      <c r="WB47" t="n">
        <v>0</v>
      </c>
      <c r="WC47" t="n">
        <v>1</v>
      </c>
      <c r="WD47" t="n">
        <v>0</v>
      </c>
      <c r="WE47" t="n">
        <v>0</v>
      </c>
      <c r="WF47" t="inlineStr">
        <is>
          <t>6-Digester biogas</t>
        </is>
      </c>
      <c r="WG47" t="n">
        <v>0</v>
      </c>
      <c r="WH47" t="n">
        <v>0</v>
      </c>
      <c r="WI47" t="n">
        <v>0</v>
      </c>
      <c r="WJ47" t="n">
        <v>0</v>
      </c>
      <c r="WK47" t="n">
        <v>0</v>
      </c>
      <c r="WL47" t="n">
        <v>0</v>
      </c>
      <c r="WM47" t="n">
        <v>0</v>
      </c>
      <c r="WN47" t="n">
        <v>0</v>
      </c>
      <c r="WO47" t="n">
        <v>0</v>
      </c>
      <c r="WP47" t="n">
        <v>1</v>
      </c>
      <c r="WQ47" t="n">
        <v>0</v>
      </c>
      <c r="WR47" t="n">
        <v>0</v>
      </c>
      <c r="WS47" t="n">
        <v/>
      </c>
      <c r="WT47" t="n">
        <v/>
      </c>
      <c r="WU47" t="n">
        <v/>
      </c>
      <c r="WV47" t="n">
        <v/>
      </c>
      <c r="WW47" t="n">
        <v/>
      </c>
      <c r="WX47" t="n">
        <v/>
      </c>
      <c r="WY47" t="n">
        <v/>
      </c>
      <c r="WZ47" t="n">
        <v/>
      </c>
      <c r="XA47" t="n">
        <v/>
      </c>
      <c r="XB47" t="n">
        <v/>
      </c>
      <c r="XC47" t="n">
        <v/>
      </c>
      <c r="XD47" t="n">
        <v/>
      </c>
      <c r="XE47" t="n">
        <v/>
      </c>
      <c r="XF47" t="n">
        <v/>
      </c>
      <c r="XG47" t="n">
        <v/>
      </c>
      <c r="XH47" t="n">
        <v/>
      </c>
      <c r="XI47" t="n">
        <v/>
      </c>
      <c r="XJ47" t="n">
        <v/>
      </c>
      <c r="XK47" t="n">
        <v/>
      </c>
      <c r="XL47" t="n">
        <v/>
      </c>
      <c r="XM47" t="n">
        <v/>
      </c>
      <c r="XN47" t="n">
        <v/>
      </c>
      <c r="XO47" t="n">
        <v/>
      </c>
      <c r="XP47" t="n">
        <v/>
      </c>
      <c r="XQ47" t="n">
        <v/>
      </c>
      <c r="XR47" t="n">
        <v/>
      </c>
      <c r="XS47" t="n">
        <v/>
      </c>
      <c r="XT47" t="n">
        <v/>
      </c>
      <c r="XU47" t="n">
        <v/>
      </c>
      <c r="XV47" t="n">
        <v/>
      </c>
      <c r="XW47" t="n">
        <v/>
      </c>
      <c r="XX47" t="n">
        <v/>
      </c>
      <c r="XY47" t="n">
        <v/>
      </c>
      <c r="XZ47" t="n">
        <v/>
      </c>
      <c r="YA47" t="n">
        <v/>
      </c>
      <c r="YB47" t="n">
        <v/>
      </c>
      <c r="YC47" t="n">
        <v/>
      </c>
      <c r="YD47" t="n">
        <v/>
      </c>
      <c r="YE47" t="n">
        <v/>
      </c>
      <c r="YF47" t="n">
        <v/>
      </c>
      <c r="YG47" t="n">
        <v/>
      </c>
      <c r="YH47" t="n">
        <v/>
      </c>
      <c r="YI47" t="n">
        <v/>
      </c>
      <c r="YJ47" t="n">
        <v/>
      </c>
      <c r="YK47" t="n">
        <v/>
      </c>
      <c r="YL47" t="n">
        <v/>
      </c>
      <c r="YM47" t="n">
        <v/>
      </c>
      <c r="YN47" t="n">
        <v/>
      </c>
      <c r="YO47" t="n">
        <v/>
      </c>
      <c r="YP47" t="n">
        <v/>
      </c>
      <c r="YQ47" t="n">
        <v/>
      </c>
      <c r="YR47" t="n">
        <v/>
      </c>
      <c r="YS47" t="n">
        <v/>
      </c>
      <c r="YT47" t="n">
        <v/>
      </c>
      <c r="YU47" t="n">
        <v/>
      </c>
      <c r="YV47" t="n">
        <v/>
      </c>
      <c r="YW47" t="n">
        <v/>
      </c>
      <c r="YX47" t="n">
        <v/>
      </c>
      <c r="YY47" t="n">
        <v/>
      </c>
      <c r="YZ47" t="n">
        <v/>
      </c>
      <c r="ZA47" t="n">
        <v/>
      </c>
      <c r="ZB47" t="n">
        <v/>
      </c>
      <c r="ZC47" t="n">
        <v/>
      </c>
      <c r="ZD47" t="n">
        <v/>
      </c>
      <c r="ZE47" t="n">
        <v/>
      </c>
      <c r="ZF47" t="n">
        <v/>
      </c>
      <c r="ZG47" t="n">
        <v/>
      </c>
      <c r="ZH47" t="n">
        <v/>
      </c>
      <c r="ZI47" t="n">
        <v/>
      </c>
      <c r="ZJ47" t="n">
        <v/>
      </c>
      <c r="ZK47" t="n">
        <v/>
      </c>
      <c r="ZL47" t="n">
        <v/>
      </c>
      <c r="ZM47" t="n">
        <v/>
      </c>
      <c r="ZN47" t="n">
        <v>0</v>
      </c>
      <c r="ZO47" t="n">
        <v>60</v>
      </c>
      <c r="ZP47" t="n">
        <v/>
      </c>
      <c r="ZQ47" t="n">
        <v/>
      </c>
      <c r="ZR47" t="n">
        <v/>
      </c>
      <c r="ZS47" t="n">
        <v/>
      </c>
      <c r="ZT47" t="n">
        <v/>
      </c>
      <c r="ZU47" t="n">
        <v/>
      </c>
      <c r="ZV47" t="n">
        <v>3</v>
      </c>
      <c r="ZW47" t="n">
        <v>3</v>
      </c>
      <c r="ZX47" t="n">
        <v/>
      </c>
      <c r="ZY47" t="n">
        <v/>
      </c>
      <c r="ZZ47" t="n">
        <v/>
      </c>
      <c r="AAA47" t="n">
        <v/>
      </c>
      <c r="AAB47" t="n">
        <v/>
      </c>
      <c r="AAC47" t="n">
        <v/>
      </c>
      <c r="AAD47" t="inlineStr">
        <is>
          <t>Pakan segar (misal: rumput)</t>
        </is>
      </c>
      <c r="AAE47" t="inlineStr">
        <is>
          <t>Pakan segar (misal: rumput)</t>
        </is>
      </c>
      <c r="AAF47" t="n">
        <v/>
      </c>
      <c r="AAG47" t="n">
        <v/>
      </c>
      <c r="AAH47" t="n">
        <v/>
      </c>
      <c r="AAI47" t="n">
        <v/>
      </c>
      <c r="AAJ47" t="n">
        <v/>
      </c>
      <c r="AAK47" t="n">
        <v/>
      </c>
      <c r="AAL47" t="inlineStr">
        <is>
          <t>Tidak</t>
        </is>
      </c>
      <c r="AAM47" t="n">
        <v/>
      </c>
      <c r="AAN47" t="n">
        <v/>
      </c>
      <c r="AAO47" t="n">
        <v/>
      </c>
      <c r="AAP47" t="n">
        <v/>
      </c>
      <c r="AAQ47" t="n">
        <v/>
      </c>
      <c r="AAR47" t="inlineStr">
        <is>
          <t>Tidak</t>
        </is>
      </c>
      <c r="AAS47" t="inlineStr">
        <is>
          <t>Tidak pasti/ragu-ragu</t>
        </is>
      </c>
      <c r="AAT47" t="inlineStr">
        <is>
          <t>Dibuang ke selokan</t>
        </is>
      </c>
      <c r="AAU47" t="n">
        <v>0</v>
      </c>
      <c r="AAV47" t="n">
        <v>0</v>
      </c>
      <c r="AAW47" t="n">
        <v>0</v>
      </c>
      <c r="AAX47" t="n">
        <v>0</v>
      </c>
      <c r="AAY47" t="n">
        <v>0</v>
      </c>
      <c r="AAZ47" t="n">
        <v>0</v>
      </c>
      <c r="ABA47" t="n">
        <v>1</v>
      </c>
      <c r="ABB47" t="n">
        <v/>
      </c>
      <c r="ABC47" t="n">
        <v/>
      </c>
      <c r="ABD47" t="n">
        <v/>
      </c>
      <c r="ABE47" t="n">
        <v/>
      </c>
      <c r="ABF47" t="n">
        <v/>
      </c>
      <c r="ABG47" t="n">
        <v/>
      </c>
      <c r="ABH47" t="n">
        <v/>
      </c>
      <c r="ABI47" t="n">
        <v/>
      </c>
      <c r="ABJ47" t="n">
        <v/>
      </c>
      <c r="ABK47" t="n">
        <v/>
      </c>
      <c r="ABL47" t="n">
        <v/>
      </c>
      <c r="ABM47" t="n">
        <v/>
      </c>
      <c r="ABN47" t="n">
        <v/>
      </c>
      <c r="ABO47" t="n">
        <v/>
      </c>
      <c r="ABP47" t="n">
        <v/>
      </c>
      <c r="ABQ47" t="n">
        <v/>
      </c>
      <c r="ABR47" t="n">
        <v/>
      </c>
      <c r="ABS47" t="n">
        <v/>
      </c>
      <c r="ABT47" t="n">
        <v/>
      </c>
      <c r="ABU47" t="n">
        <v/>
      </c>
      <c r="ABV47" t="n">
        <v/>
      </c>
      <c r="ABW47" t="n">
        <v/>
      </c>
      <c r="ABX47" t="n">
        <v/>
      </c>
      <c r="ABY47" t="n">
        <v/>
      </c>
      <c r="ABZ47" t="n">
        <v/>
      </c>
      <c r="ACA47" t="n">
        <v/>
      </c>
      <c r="ACB47" t="n">
        <v/>
      </c>
      <c r="ACC47" t="n">
        <v/>
      </c>
      <c r="ACD47" t="n">
        <v/>
      </c>
      <c r="ACE47" t="n">
        <v/>
      </c>
      <c r="ACF47" t="n">
        <v/>
      </c>
      <c r="ACG47" t="n">
        <v/>
      </c>
      <c r="ACH47" t="n">
        <v/>
      </c>
      <c r="ACI47" t="n">
        <v/>
      </c>
      <c r="ACJ47" t="n">
        <v/>
      </c>
      <c r="ACK47" t="inlineStr">
        <is>
          <t>Tidak memiliki tempat untuk menyimpan</t>
        </is>
      </c>
      <c r="ACL47" t="n">
        <v>0</v>
      </c>
      <c r="ACM47" t="n">
        <v>1</v>
      </c>
      <c r="ACN47" t="n">
        <v>0</v>
      </c>
      <c r="ACO47" t="n">
        <v>0</v>
      </c>
      <c r="ACP47" t="n">
        <v>0</v>
      </c>
      <c r="ACQ47" t="n">
        <v>0</v>
      </c>
      <c r="ACR47" t="n">
        <v>0</v>
      </c>
      <c r="ACS47" t="n">
        <v/>
      </c>
      <c r="ACT47" t="inlineStr">
        <is>
          <t>Tidak</t>
        </is>
      </c>
      <c r="ACU47" t="inlineStr">
        <is>
          <t>Manfaat cukup signifikan, terasa di kehidupan sehari-hari</t>
        </is>
      </c>
      <c r="ACV47" t="inlineStr">
        <is>
          <t>Sama saja</t>
        </is>
      </c>
      <c r="ACW47" t="inlineStr">
        <is>
          <t>Tidak dapat menghemat uang dan/atau menambah pendapatan</t>
        </is>
      </c>
      <c r="ACX47" t="inlineStr">
        <is>
          <t>Netral/tidak tahu</t>
        </is>
      </c>
      <c r="ACY47" t="inlineStr">
        <is>
          <t>Anggota keluarga - Laki-laki dewasa Anggota keluarga - Perempuan dewasa</t>
        </is>
      </c>
      <c r="ACZ47" t="n">
        <v>1</v>
      </c>
      <c r="ADA47" t="n">
        <v>1</v>
      </c>
      <c r="ADB47" t="n">
        <v>0</v>
      </c>
      <c r="ADC47" t="n">
        <v>0</v>
      </c>
      <c r="ADD47" t="inlineStr">
        <is>
          <t>Puas</t>
        </is>
      </c>
      <c r="ADE47" t="inlineStr">
        <is>
          <t>Puas</t>
        </is>
      </c>
      <c r="ADF47" t="inlineStr">
        <is>
          <t>Puas</t>
        </is>
      </c>
      <c r="ADG47" t="inlineStr">
        <is>
          <t>Cukup puas</t>
        </is>
      </c>
      <c r="ADH47" t="inlineStr">
        <is>
          <t>Tidak</t>
        </is>
      </c>
      <c r="ADI47" t="n">
        <v/>
      </c>
      <c r="ADJ47" t="inlineStr">
        <is>
          <t>Cukup puas</t>
        </is>
      </c>
      <c r="ADK47" t="n">
        <v/>
      </c>
      <c r="ADL47" t="n">
        <v/>
      </c>
      <c r="ADM47" t="n">
        <v/>
      </c>
      <c r="ADN47" t="n">
        <v/>
      </c>
      <c r="ADO47" t="n">
        <v/>
      </c>
      <c r="ADP47" t="n">
        <v/>
      </c>
      <c r="ADQ47" t="n">
        <v/>
      </c>
      <c r="ADR47" t="n">
        <v/>
      </c>
      <c r="ADS47" t="n">
        <v/>
      </c>
      <c r="ADT47" t="n">
        <v/>
      </c>
      <c r="ADU47" t="inlineStr">
        <is>
          <t>Dibiarkan saja</t>
        </is>
      </c>
      <c r="ADV47" t="n">
        <v>0</v>
      </c>
      <c r="ADW47" t="n">
        <v>0</v>
      </c>
      <c r="ADX47" t="n">
        <v>0</v>
      </c>
      <c r="ADY47" t="n">
        <v>0</v>
      </c>
      <c r="ADZ47" t="n">
        <v>0</v>
      </c>
      <c r="AEA47" t="n">
        <v>0</v>
      </c>
      <c r="AEB47" t="n">
        <v>1</v>
      </c>
      <c r="AEC47" t="n">
        <v>0</v>
      </c>
      <c r="AED47" t="n">
        <v/>
      </c>
      <c r="AEE47" t="inlineStr">
        <is>
          <t>Lainnya</t>
        </is>
      </c>
      <c r="AEF47" t="inlineStr">
        <is>
          <t>Laporan kepada ketua kelompok</t>
        </is>
      </c>
      <c r="AEG47" t="inlineStr">
        <is>
          <t>Lainnya</t>
        </is>
      </c>
      <c r="AEH47" t="inlineStr">
        <is>
          <t>Meminta bantuan kepada ketua kelompok</t>
        </is>
      </c>
      <c r="AEI47" t="inlineStr">
        <is>
          <t>Tidak</t>
        </is>
      </c>
      <c r="AEJ47" t="inlineStr">
        <is>
          <t>Tidak pernah</t>
        </is>
      </c>
      <c r="AEK47" t="inlineStr">
        <is>
          <t>Pengurangan pengeluaran rumah tangga (bahan bakar minyak, pupuk, dll.) Lebih mudah mendapatkan energi Pasokan energi yang andal Lebih aman</t>
        </is>
      </c>
      <c r="AEL47" t="n">
        <v>1</v>
      </c>
      <c r="AEM47" t="n">
        <v>1</v>
      </c>
      <c r="AEN47" t="n">
        <v>1</v>
      </c>
      <c r="AEO47" t="n">
        <v>0</v>
      </c>
      <c r="AEP47" t="n">
        <v>1</v>
      </c>
      <c r="AEQ47" t="n">
        <v>0</v>
      </c>
      <c r="AER47" t="n">
        <v>0</v>
      </c>
      <c r="AES47" t="n">
        <v>0</v>
      </c>
      <c r="AET47" t="n">
        <v>0</v>
      </c>
      <c r="AEU47" t="n">
        <v>0</v>
      </c>
      <c r="AEV47" t="n">
        <v>0</v>
      </c>
      <c r="AEW47" t="n">
        <v>0</v>
      </c>
      <c r="AEX47" t="n">
        <v/>
      </c>
      <c r="AEY47" t="inlineStr">
        <is>
          <t>Memasak lebih aman</t>
        </is>
      </c>
      <c r="AEZ47" t="n">
        <v/>
      </c>
      <c r="AFA47" t="inlineStr">
        <is>
          <t>Tetangga / teman / saudara</t>
        </is>
      </c>
      <c r="AFB47" t="n">
        <v/>
      </c>
      <c r="AFC47" t="inlineStr">
        <is>
          <t>Yayat Taryana-Digester 2026-02-13-15_45_29.jpeg</t>
        </is>
      </c>
      <c r="AFD47" t="inlineStr">
        <is>
          <t>https://kf.kobotoolbox.org/api/v2/assets/avstPQqLr3Ab3ZdcVTXZ6f/data/685596931/attachments/attQnfQNBwEwYS4pMcTj9SQU/</t>
        </is>
      </c>
      <c r="AFE47" t="inlineStr">
        <is>
          <t>yayan Taryana-rumah 2026-02-13-15_45_45.jpeg</t>
        </is>
      </c>
      <c r="AFF47" t="inlineStr">
        <is>
          <t>https://kf.kobotoolbox.org/api/v2/assets/avstPQqLr3Ab3ZdcVTXZ6f/data/685596931/attachments/attmLSAXHoxxmUKp79ZxXE32/</t>
        </is>
      </c>
      <c r="AFG47" t="inlineStr">
        <is>
          <t>Ano</t>
        </is>
      </c>
      <c r="AFH47" t="n">
        <v/>
      </c>
      <c r="AFI47" t="n">
        <v/>
      </c>
    </row>
    <row r="48">
      <c r="A48" s="93" t="n">
        <v>46052</v>
      </c>
      <c r="B48" s="93" t="n">
        <v>46085</v>
      </c>
      <c r="C48" t="inlineStr">
        <is>
          <t>aep saepuloh</t>
        </is>
      </c>
      <c r="D48" t="inlineStr">
        <is>
          <t>yayat rahmat</t>
        </is>
      </c>
      <c r="E48" t="n">
        <v>859109908979</v>
      </c>
      <c r="F48" t="inlineStr">
        <is>
          <t>-6.833021 107.700215 0 0</t>
        </is>
      </c>
      <c r="G48" t="n">
        <v>-6.833021</v>
      </c>
      <c r="H48" t="n">
        <v>107.700215</v>
      </c>
      <c r="I48" t="n">
        <v>0</v>
      </c>
      <c r="J48" t="n">
        <v>0</v>
      </c>
      <c r="K48" t="n">
        <v>0</v>
      </c>
      <c r="L48" t="inlineStr">
        <is>
          <t>-6.833021 107.700215 0 0</t>
        </is>
      </c>
      <c r="M48" t="n">
        <v>-6.833021</v>
      </c>
      <c r="N48" t="n">
        <v>107.700215</v>
      </c>
      <c r="O48" t="n">
        <v>0</v>
      </c>
      <c r="P48" t="n">
        <v>0</v>
      </c>
      <c r="Q48" t="n">
        <v>0</v>
      </c>
      <c r="R48" t="inlineStr">
        <is>
          <t>Jawa Barat</t>
        </is>
      </c>
      <c r="S48" t="n">
        <v>0</v>
      </c>
      <c r="T48" t="n">
        <v>0</v>
      </c>
      <c r="U48" t="n">
        <v>1</v>
      </c>
      <c r="V48" t="n">
        <v>0</v>
      </c>
      <c r="W48" t="n">
        <v>0</v>
      </c>
      <c r="X48" t="n">
        <v>0</v>
      </c>
      <c r="Y48" t="n">
        <v>0</v>
      </c>
      <c r="Z48" t="n">
        <v>0</v>
      </c>
      <c r="AA48" t="n">
        <v>0</v>
      </c>
      <c r="AB48" t="n">
        <v>0</v>
      </c>
      <c r="AC48" t="inlineStr">
        <is>
          <t>BANDUNG BARAT</t>
        </is>
      </c>
      <c r="AD48" t="inlineStr">
        <is>
          <t>LEMBANG</t>
        </is>
      </c>
      <c r="AE48" t="inlineStr">
        <is>
          <t>SUNTENJAYA</t>
        </is>
      </c>
      <c r="AF48" t="inlineStr">
        <is>
          <t>PT TIRTA PUTRA MANDIRI</t>
        </is>
      </c>
      <c r="AG48" t="inlineStr">
        <is>
          <t>PMP0162</t>
        </is>
      </c>
      <c r="AH48" t="n">
        <v>3</v>
      </c>
      <c r="AI48" t="inlineStr">
        <is>
          <t>VPA2</t>
        </is>
      </c>
      <c r="AJ48" t="inlineStr">
        <is>
          <t>Aktif</t>
        </is>
      </c>
      <c r="AK48" t="n">
        <v>43</v>
      </c>
      <c r="AL48" t="inlineStr">
        <is>
          <t>Laki-laki</t>
        </is>
      </c>
      <c r="AM48" t="inlineStr">
        <is>
          <t>Sudah menikah</t>
        </is>
      </c>
      <c r="AN48" t="inlineStr">
        <is>
          <t>SMP/Sederajat</t>
        </is>
      </c>
      <c r="AO48" t="inlineStr">
        <is>
          <t>Peternak</t>
        </is>
      </c>
      <c r="AP48" t="n">
        <v>0</v>
      </c>
      <c r="AQ48" t="n">
        <v>1</v>
      </c>
      <c r="AR48" t="n">
        <v>0</v>
      </c>
      <c r="AS48" t="n">
        <v>0</v>
      </c>
      <c r="AT48" t="n">
        <v>0</v>
      </c>
      <c r="AU48" t="n">
        <v>0</v>
      </c>
      <c r="AV48" t="n">
        <v>0</v>
      </c>
      <c r="AW48" t="n">
        <v>0</v>
      </c>
      <c r="AX48" t="n">
        <v/>
      </c>
      <c r="AY48" t="inlineStr">
        <is>
          <t>Petani</t>
        </is>
      </c>
      <c r="AZ48" t="n">
        <v>1</v>
      </c>
      <c r="BA48" t="n">
        <v>0</v>
      </c>
      <c r="BB48" t="n">
        <v>0</v>
      </c>
      <c r="BC48" t="n">
        <v>0</v>
      </c>
      <c r="BD48" t="n">
        <v>0</v>
      </c>
      <c r="BE48" t="n">
        <v>0</v>
      </c>
      <c r="BF48" t="n">
        <v>0</v>
      </c>
      <c r="BG48" t="n">
        <v>0</v>
      </c>
      <c r="BH48" t="n">
        <v/>
      </c>
      <c r="BI48" t="inlineStr">
        <is>
          <t>Rp2.500.000 - Rp3.500.000</t>
        </is>
      </c>
      <c r="BJ48" t="n">
        <v>1</v>
      </c>
      <c r="BK48" t="n">
        <v>2</v>
      </c>
      <c r="BL48" t="n">
        <v>0</v>
      </c>
      <c r="BM48" t="n">
        <v>0</v>
      </c>
      <c r="BN48" t="inlineStr">
        <is>
          <t>Milik sendiri</t>
        </is>
      </c>
      <c r="BO48" t="inlineStr">
        <is>
          <t>Permanen (dinding bata dan semen)</t>
        </is>
      </c>
      <c r="BP48" t="n">
        <v>1</v>
      </c>
      <c r="BQ48" t="n">
        <v>0</v>
      </c>
      <c r="BR48" t="n">
        <v>0</v>
      </c>
      <c r="BS48" t="n">
        <v>0</v>
      </c>
      <c r="BT48" t="n">
        <v>0</v>
      </c>
      <c r="BU48" t="n">
        <v/>
      </c>
      <c r="BV48" t="inlineStr">
        <is>
          <t>Keramik/ubin</t>
        </is>
      </c>
      <c r="BW48" t="n">
        <v>0</v>
      </c>
      <c r="BX48" t="n">
        <v>0</v>
      </c>
      <c r="BY48" t="n">
        <v>1</v>
      </c>
      <c r="BZ48" t="n">
        <v>0</v>
      </c>
      <c r="CA48" t="n">
        <v>0</v>
      </c>
      <c r="CB48" t="n">
        <v/>
      </c>
      <c r="CC48" t="inlineStr">
        <is>
          <t>Asbes</t>
        </is>
      </c>
      <c r="CD48" t="n">
        <v>1</v>
      </c>
      <c r="CE48" t="n">
        <v>0</v>
      </c>
      <c r="CF48" t="n">
        <v>0</v>
      </c>
      <c r="CG48" t="n">
        <v>0</v>
      </c>
      <c r="CH48" t="n">
        <v>0</v>
      </c>
      <c r="CI48" t="n">
        <v>0</v>
      </c>
      <c r="CJ48" t="n">
        <v>0</v>
      </c>
      <c r="CK48" t="n">
        <v/>
      </c>
      <c r="CL48" t="inlineStr">
        <is>
          <t>Ya</t>
        </is>
      </c>
      <c r="CM48" t="n">
        <v>2019</v>
      </c>
      <c r="CN48" t="inlineStr">
        <is>
          <t>Fixed-Dome (Kubah Tetap)</t>
        </is>
      </c>
      <c r="CO48" t="inlineStr">
        <is>
          <t>4 m³ (2-3 ekor sapi, ±3 jam memasak/hari, ±30 kg slurry/hari)</t>
        </is>
      </c>
      <c r="CP48" t="inlineStr">
        <is>
          <t>Anggota keluarga - laki-laki</t>
        </is>
      </c>
      <c r="CQ48" t="n">
        <v>0</v>
      </c>
      <c r="CR48" t="n">
        <v>0</v>
      </c>
      <c r="CS48" t="n">
        <v>0</v>
      </c>
      <c r="CT48" t="n">
        <v>0</v>
      </c>
      <c r="CU48" t="n">
        <v>1</v>
      </c>
      <c r="CV48" t="n">
        <v>0</v>
      </c>
      <c r="CW48" t="n">
        <v>0</v>
      </c>
      <c r="CX48" t="n">
        <v>0</v>
      </c>
      <c r="CY48" t="inlineStr">
        <is>
          <t>Anggota keluarga - laki-laki</t>
        </is>
      </c>
      <c r="CZ48" t="n">
        <v>1</v>
      </c>
      <c r="DA48" t="n">
        <v>0</v>
      </c>
      <c r="DB48" t="n">
        <v>0</v>
      </c>
      <c r="DC48" t="n">
        <v/>
      </c>
      <c r="DD48" t="inlineStr">
        <is>
          <t>Anggota keluarga - laki-laki CPO atau pendamping</t>
        </is>
      </c>
      <c r="DE48" t="n">
        <v>1</v>
      </c>
      <c r="DF48" t="n">
        <v>0</v>
      </c>
      <c r="DG48" t="n">
        <v>1</v>
      </c>
      <c r="DH48" t="n">
        <v>0</v>
      </c>
      <c r="DI48" t="n">
        <v/>
      </c>
      <c r="DJ48" t="inlineStr">
        <is>
          <t>CPO atau pendamping</t>
        </is>
      </c>
      <c r="DK48" t="n">
        <v>0</v>
      </c>
      <c r="DL48" t="n">
        <v>0</v>
      </c>
      <c r="DM48" t="n">
        <v>1</v>
      </c>
      <c r="DN48" t="n">
        <v>0</v>
      </c>
      <c r="DO48" t="n">
        <v/>
      </c>
      <c r="DP48" t="inlineStr">
        <is>
          <t>Ya</t>
        </is>
      </c>
      <c r="DQ48" t="n">
        <v/>
      </c>
      <c r="DR48" t="n">
        <v/>
      </c>
      <c r="DS48" t="n">
        <v/>
      </c>
      <c r="DT48" t="n">
        <v/>
      </c>
      <c r="DU48" t="n">
        <v/>
      </c>
      <c r="DV48" t="n">
        <v/>
      </c>
      <c r="DW48" t="n">
        <v/>
      </c>
      <c r="DX48" t="n">
        <v/>
      </c>
      <c r="DY48" t="n">
        <v/>
      </c>
      <c r="DZ48" t="n">
        <v/>
      </c>
      <c r="EA48" t="n">
        <v/>
      </c>
      <c r="EB48" t="n">
        <v/>
      </c>
      <c r="EC48" t="n">
        <v/>
      </c>
      <c r="ED48" t="n">
        <v/>
      </c>
      <c r="EE48" t="n">
        <v/>
      </c>
      <c r="EF48" t="n">
        <v/>
      </c>
      <c r="EG48" t="n">
        <v/>
      </c>
      <c r="EH48" t="n">
        <v/>
      </c>
      <c r="EI48" t="inlineStr">
        <is>
          <t>Tidak ada masalah</t>
        </is>
      </c>
      <c r="EJ48" t="n">
        <v>0</v>
      </c>
      <c r="EK48" t="n">
        <v>0</v>
      </c>
      <c r="EL48" t="n">
        <v>0</v>
      </c>
      <c r="EM48" t="n">
        <v>1</v>
      </c>
      <c r="EN48" t="n">
        <v>0</v>
      </c>
      <c r="EO48" t="n">
        <v/>
      </c>
      <c r="EP48" t="inlineStr">
        <is>
          <t>Ya, cukup jelas dan mudah diikuti</t>
        </is>
      </c>
      <c r="EQ48" t="inlineStr">
        <is>
          <t>Bukan pelatihan</t>
        </is>
      </c>
      <c r="ER48" t="inlineStr">
        <is>
          <t>CPO atau pendamping</t>
        </is>
      </c>
      <c r="ES48" t="n">
        <v>1</v>
      </c>
      <c r="ET48" t="n">
        <v>0</v>
      </c>
      <c r="EU48" t="n">
        <v>0</v>
      </c>
      <c r="EV48" t="n">
        <v>0</v>
      </c>
      <c r="EW48" t="n">
        <v/>
      </c>
      <c r="EX48" t="inlineStr">
        <is>
          <t>Anggota keluarga - Laki-laki</t>
        </is>
      </c>
      <c r="EY48" t="n">
        <v>1</v>
      </c>
      <c r="EZ48" t="n">
        <v>0</v>
      </c>
      <c r="FA48" t="n">
        <v>0</v>
      </c>
      <c r="FB48" t="n">
        <v/>
      </c>
      <c r="FC48" t="inlineStr">
        <is>
          <t>Jarang sekali</t>
        </is>
      </c>
      <c r="FD48" t="n">
        <v/>
      </c>
      <c r="FE48" t="inlineStr">
        <is>
          <t>Mengetahui</t>
        </is>
      </c>
      <c r="FF48" t="inlineStr">
        <is>
          <t>Selalu (setiap hari)</t>
        </is>
      </c>
      <c r="FG48" t="inlineStr">
        <is>
          <t>Mengetahui</t>
        </is>
      </c>
      <c r="FH48" t="inlineStr">
        <is>
          <t>Selalu (setiap hari)</t>
        </is>
      </c>
      <c r="FI48" t="inlineStr">
        <is>
          <t>Mengetahui</t>
        </is>
      </c>
      <c r="FJ48" t="inlineStr">
        <is>
          <t>Selalu (setiap hari)</t>
        </is>
      </c>
      <c r="FK48" t="inlineStr">
        <is>
          <t>Mengetahui</t>
        </is>
      </c>
      <c r="FL48" t="inlineStr">
        <is>
          <t>Tidak pernah</t>
        </is>
      </c>
      <c r="FM48" t="inlineStr">
        <is>
          <t>Mengetahui</t>
        </is>
      </c>
      <c r="FN48" t="inlineStr">
        <is>
          <t>Sering (setiap minggu)</t>
        </is>
      </c>
      <c r="FO48" t="inlineStr">
        <is>
          <t>Mengetahui</t>
        </is>
      </c>
      <c r="FP48" t="inlineStr">
        <is>
          <t>Cukup sering (2 minggu sekali)</t>
        </is>
      </c>
      <c r="FQ48" t="inlineStr">
        <is>
          <t>Mengetahui</t>
        </is>
      </c>
      <c r="FR48" t="inlineStr">
        <is>
          <t>Ya</t>
        </is>
      </c>
      <c r="FS48" t="inlineStr">
        <is>
          <t>Mengetahui</t>
        </is>
      </c>
      <c r="FT48" t="inlineStr">
        <is>
          <t>Ya, selalu</t>
        </is>
      </c>
      <c r="FU48" t="inlineStr">
        <is>
          <t>Laki-laki dewasa</t>
        </is>
      </c>
      <c r="FV48" t="n">
        <v>1</v>
      </c>
      <c r="FW48" t="n">
        <v>0</v>
      </c>
      <c r="FX48" t="n">
        <v>0</v>
      </c>
      <c r="FY48" t="n">
        <v>0</v>
      </c>
      <c r="FZ48" t="inlineStr">
        <is>
          <t>Memahami</t>
        </is>
      </c>
      <c r="GA48" t="inlineStr">
        <is>
          <t>CPO Pelatihan</t>
        </is>
      </c>
      <c r="GB48" t="n">
        <v>1</v>
      </c>
      <c r="GC48" t="n">
        <v>1</v>
      </c>
      <c r="GD48" t="n">
        <v>0</v>
      </c>
      <c r="GE48" t="n">
        <v>0</v>
      </c>
      <c r="GF48" t="n">
        <v/>
      </c>
      <c r="GG48" t="inlineStr">
        <is>
          <t>Kadang-kadang</t>
        </is>
      </c>
      <c r="GH48" t="inlineStr">
        <is>
          <t>Ya</t>
        </is>
      </c>
      <c r="GI48" t="inlineStr">
        <is>
          <t>Teman/keluarga</t>
        </is>
      </c>
      <c r="GJ48" t="n">
        <v>0</v>
      </c>
      <c r="GK48" t="n">
        <v>1</v>
      </c>
      <c r="GL48" t="n">
        <v>0</v>
      </c>
      <c r="GM48" t="n">
        <v>0</v>
      </c>
      <c r="GN48" t="n">
        <v/>
      </c>
      <c r="GO48" t="n">
        <v>5</v>
      </c>
      <c r="GP48" t="inlineStr">
        <is>
          <t>Penuh (100%)</t>
        </is>
      </c>
      <c r="GQ48" t="inlineStr">
        <is>
          <t>LPG</t>
        </is>
      </c>
      <c r="GR48" t="n">
        <v>1</v>
      </c>
      <c r="GS48" t="n">
        <v>0</v>
      </c>
      <c r="GT48" t="n">
        <v>0</v>
      </c>
      <c r="GU48" t="n">
        <v>0</v>
      </c>
      <c r="GV48" t="n">
        <v>0</v>
      </c>
      <c r="GW48" t="n">
        <v>0</v>
      </c>
      <c r="GX48" t="n">
        <v>0</v>
      </c>
      <c r="GY48" t="n">
        <v/>
      </c>
      <c r="GZ48" t="inlineStr">
        <is>
          <t>Ya</t>
        </is>
      </c>
      <c r="HA48" t="n">
        <v/>
      </c>
      <c r="HB48" t="n">
        <v/>
      </c>
      <c r="HC48" t="n">
        <v/>
      </c>
      <c r="HD48" t="n">
        <v/>
      </c>
      <c r="HE48" t="n">
        <v>6</v>
      </c>
      <c r="HF48" t="n">
        <v>46000</v>
      </c>
      <c r="HG48" t="n">
        <v>0</v>
      </c>
      <c r="HH48" t="n">
        <v>0</v>
      </c>
      <c r="HI48" t="n">
        <v/>
      </c>
      <c r="HJ48" t="n">
        <v/>
      </c>
      <c r="HK48" t="n">
        <v/>
      </c>
      <c r="HL48" t="n">
        <v/>
      </c>
      <c r="HM48" t="n">
        <v/>
      </c>
      <c r="HN48" t="n">
        <v/>
      </c>
      <c r="HO48" t="n">
        <v/>
      </c>
      <c r="HP48" t="n">
        <v/>
      </c>
      <c r="HQ48" t="n">
        <v/>
      </c>
      <c r="HR48" t="n">
        <v/>
      </c>
      <c r="HS48" t="n">
        <v/>
      </c>
      <c r="HT48" t="n">
        <v/>
      </c>
      <c r="HU48" t="n">
        <v/>
      </c>
      <c r="HV48" t="n">
        <v/>
      </c>
      <c r="HW48" t="n">
        <v/>
      </c>
      <c r="HX48" t="n">
        <v/>
      </c>
      <c r="HY48" t="n">
        <v/>
      </c>
      <c r="HZ48" t="n">
        <v/>
      </c>
      <c r="IA48" t="n">
        <v>6</v>
      </c>
      <c r="IB48" t="n">
        <v>46000</v>
      </c>
      <c r="IC48" t="n">
        <v/>
      </c>
      <c r="ID48" t="n">
        <v/>
      </c>
      <c r="IE48" t="n">
        <v/>
      </c>
      <c r="IF48" t="n">
        <v/>
      </c>
      <c r="IG48" t="n">
        <v/>
      </c>
      <c r="IH48" t="n">
        <v/>
      </c>
      <c r="II48" t="n">
        <v/>
      </c>
      <c r="IJ48" t="n">
        <v/>
      </c>
      <c r="IK48" t="inlineStr">
        <is>
          <t>15-30 kg</t>
        </is>
      </c>
      <c r="IL48" t="inlineStr">
        <is>
          <t>1-3 jam</t>
        </is>
      </c>
      <c r="IM48" t="inlineStr">
        <is>
          <t>Ya</t>
        </is>
      </c>
      <c r="IN48" t="inlineStr">
        <is>
          <t>Tidak</t>
        </is>
      </c>
      <c r="IO48" t="inlineStr">
        <is>
          <t>Tidak ada perubahan</t>
        </is>
      </c>
      <c r="IP48" t="n">
        <v/>
      </c>
      <c r="IQ48" t="inlineStr">
        <is>
          <t>Tidak pernah</t>
        </is>
      </c>
      <c r="IR48" t="n">
        <v/>
      </c>
      <c r="IS48" t="n">
        <v/>
      </c>
      <c r="IT48" t="n">
        <v/>
      </c>
      <c r="IU48" t="n">
        <v/>
      </c>
      <c r="IV48" t="n">
        <v/>
      </c>
      <c r="IW48" t="n">
        <v/>
      </c>
      <c r="IX48" t="n">
        <v/>
      </c>
      <c r="IY48" t="n">
        <v/>
      </c>
      <c r="IZ48" t="inlineStr">
        <is>
          <t>Tidak pernah</t>
        </is>
      </c>
      <c r="JA48" t="n">
        <v/>
      </c>
      <c r="JB48" t="n">
        <v/>
      </c>
      <c r="JC48" t="n">
        <v/>
      </c>
      <c r="JD48" t="n">
        <v/>
      </c>
      <c r="JE48" t="n">
        <v/>
      </c>
      <c r="JF48" t="n">
        <v/>
      </c>
      <c r="JG48" t="n">
        <v/>
      </c>
      <c r="JH48" t="n">
        <v/>
      </c>
      <c r="JI48" t="inlineStr">
        <is>
          <t>Tidak pernah</t>
        </is>
      </c>
      <c r="JJ48" t="n">
        <v/>
      </c>
      <c r="JK48" t="n">
        <v/>
      </c>
      <c r="JL48" t="n">
        <v/>
      </c>
      <c r="JM48" t="n">
        <v/>
      </c>
      <c r="JN48" t="n">
        <v/>
      </c>
      <c r="JO48" t="n">
        <v/>
      </c>
      <c r="JP48" t="n">
        <v/>
      </c>
      <c r="JQ48" t="n">
        <v/>
      </c>
      <c r="JR48" t="inlineStr">
        <is>
          <t>Tidak pernah</t>
        </is>
      </c>
      <c r="JS48" t="n">
        <v/>
      </c>
      <c r="JT48" t="n">
        <v/>
      </c>
      <c r="JU48" t="n">
        <v/>
      </c>
      <c r="JV48" t="n">
        <v/>
      </c>
      <c r="JW48" t="n">
        <v/>
      </c>
      <c r="JX48" t="n">
        <v/>
      </c>
      <c r="JY48" t="n">
        <v/>
      </c>
      <c r="JZ48" t="n">
        <v/>
      </c>
      <c r="KA48" t="inlineStr">
        <is>
          <t>Tidak pernah</t>
        </is>
      </c>
      <c r="KB48" t="n">
        <v/>
      </c>
      <c r="KC48" t="n">
        <v/>
      </c>
      <c r="KD48" t="n">
        <v/>
      </c>
      <c r="KE48" t="n">
        <v/>
      </c>
      <c r="KF48" t="n">
        <v/>
      </c>
      <c r="KG48" t="n">
        <v/>
      </c>
      <c r="KH48" t="n">
        <v/>
      </c>
      <c r="KI48" t="n">
        <v/>
      </c>
      <c r="KJ48" t="inlineStr">
        <is>
          <t>Tidak pernah</t>
        </is>
      </c>
      <c r="KK48" t="n">
        <v/>
      </c>
      <c r="KL48" t="n">
        <v/>
      </c>
      <c r="KM48" t="n">
        <v/>
      </c>
      <c r="KN48" t="n">
        <v/>
      </c>
      <c r="KO48" t="n">
        <v/>
      </c>
      <c r="KP48" t="n">
        <v/>
      </c>
      <c r="KQ48" t="n">
        <v/>
      </c>
      <c r="KR48" t="n">
        <v/>
      </c>
      <c r="KS48" t="inlineStr">
        <is>
          <t>Tidak ada perubahan</t>
        </is>
      </c>
      <c r="KT48" t="inlineStr">
        <is>
          <t>0-1 kali</t>
        </is>
      </c>
      <c r="KU48" t="inlineStr">
        <is>
          <t>0-1 kali</t>
        </is>
      </c>
      <c r="KV48" t="inlineStr">
        <is>
          <t>Tidak ada</t>
        </is>
      </c>
      <c r="KW48" t="n">
        <v>0</v>
      </c>
      <c r="KX48" t="n">
        <v>0</v>
      </c>
      <c r="KY48" t="n">
        <v>0</v>
      </c>
      <c r="KZ48" t="n">
        <v>1</v>
      </c>
      <c r="LA48" t="inlineStr">
        <is>
          <t>Tidak ada perubahan</t>
        </is>
      </c>
      <c r="LB48" t="inlineStr">
        <is>
          <t>Tidak ada perubahan</t>
        </is>
      </c>
      <c r="LC48" t="n">
        <v>0</v>
      </c>
      <c r="LD48" t="n">
        <v>6</v>
      </c>
      <c r="LE48" t="n">
        <v>0</v>
      </c>
      <c r="LF48" t="n">
        <v>0</v>
      </c>
      <c r="LG48" t="inlineStr">
        <is>
          <t>Tidak</t>
        </is>
      </c>
      <c r="LH48" t="n">
        <v/>
      </c>
      <c r="LI48" t="inlineStr">
        <is>
          <t>Tidak ada perubahan</t>
        </is>
      </c>
      <c r="LJ48" t="n">
        <v/>
      </c>
      <c r="LK48" t="n">
        <v/>
      </c>
      <c r="LL48" t="n">
        <v/>
      </c>
      <c r="LM48" t="n">
        <v/>
      </c>
      <c r="LN48" t="n">
        <v/>
      </c>
      <c r="LO48" t="n">
        <v/>
      </c>
      <c r="LP48" t="n">
        <v/>
      </c>
      <c r="LQ48" t="n">
        <v/>
      </c>
      <c r="LR48" t="n">
        <v/>
      </c>
      <c r="LS48" t="n">
        <v>15</v>
      </c>
      <c r="LT48" t="n">
        <v>0</v>
      </c>
      <c r="LU48" t="n">
        <v>0</v>
      </c>
      <c r="LV48" t="n">
        <v>30</v>
      </c>
      <c r="LW48" t="n">
        <v>0</v>
      </c>
      <c r="LX48" t="n">
        <v>0</v>
      </c>
      <c r="LY48" t="n">
        <v>15</v>
      </c>
      <c r="LZ48" t="n">
        <v>0</v>
      </c>
      <c r="MA48" t="n">
        <v>0</v>
      </c>
      <c r="MB48" t="inlineStr">
        <is>
          <t>Tidak</t>
        </is>
      </c>
      <c r="MC48" t="n">
        <v>0</v>
      </c>
      <c r="MD48" t="n">
        <v>0</v>
      </c>
      <c r="ME48" t="n">
        <v>20</v>
      </c>
      <c r="MF48" t="n">
        <v>0</v>
      </c>
      <c r="MG48" t="n">
        <v>0</v>
      </c>
      <c r="MH48" t="n">
        <v>0</v>
      </c>
      <c r="MI48" t="n">
        <v/>
      </c>
      <c r="MJ48" t="n">
        <v/>
      </c>
      <c r="MK48" t="n">
        <v/>
      </c>
      <c r="ML48" t="n">
        <v/>
      </c>
      <c r="MM48" t="n">
        <v/>
      </c>
      <c r="MN48" t="n">
        <v/>
      </c>
      <c r="MO48" t="n">
        <v/>
      </c>
      <c r="MP48" t="n">
        <v/>
      </c>
      <c r="MQ48" t="n">
        <v/>
      </c>
      <c r="MR48" t="inlineStr">
        <is>
          <t>Tidak ada waktu yang dihemat</t>
        </is>
      </c>
      <c r="MS48" t="n">
        <v/>
      </c>
      <c r="MT48" t="inlineStr">
        <is>
          <t>Tidak ada waktu yang dihemat</t>
        </is>
      </c>
      <c r="MU48" t="inlineStr">
        <is>
          <t>Tidak</t>
        </is>
      </c>
      <c r="MV48" t="n">
        <v/>
      </c>
      <c r="MW48" t="n">
        <v/>
      </c>
      <c r="MX48" t="n">
        <v/>
      </c>
      <c r="MY48" t="n">
        <v/>
      </c>
      <c r="MZ48" t="n">
        <v/>
      </c>
      <c r="NA48" t="n">
        <v/>
      </c>
      <c r="NB48" t="n">
        <v/>
      </c>
      <c r="NC48" t="n">
        <v/>
      </c>
      <c r="ND48" t="n">
        <v/>
      </c>
      <c r="NE48" t="n">
        <v/>
      </c>
      <c r="NF48" t="n">
        <v/>
      </c>
      <c r="NG48" t="n">
        <v/>
      </c>
      <c r="NH48" t="n">
        <v/>
      </c>
      <c r="NI48" t="n">
        <v/>
      </c>
      <c r="NJ48" t="n">
        <v/>
      </c>
      <c r="NK48" t="n">
        <v/>
      </c>
      <c r="NL48" t="inlineStr">
        <is>
          <t>Tidak</t>
        </is>
      </c>
      <c r="NM48" t="inlineStr">
        <is>
          <t>Kombinasi dana mandiri dan dana hibah</t>
        </is>
      </c>
      <c r="NN48" t="inlineStr">
        <is>
          <t>1.000.001-3.000.000</t>
        </is>
      </c>
      <c r="NO48" t="inlineStr">
        <is>
          <t>Program CSR perusahaan</t>
        </is>
      </c>
      <c r="NP48" t="n">
        <v/>
      </c>
      <c r="NQ48" t="n">
        <v/>
      </c>
      <c r="NR48" t="n">
        <v/>
      </c>
      <c r="NS48" t="n">
        <v/>
      </c>
      <c r="NT48" t="n">
        <v/>
      </c>
      <c r="NU48" t="n">
        <v/>
      </c>
      <c r="NV48" t="inlineStr">
        <is>
          <t>Anggota keluarga - Laki-laki dewasa</t>
        </is>
      </c>
      <c r="NW48" t="n">
        <v/>
      </c>
      <c r="NX48" t="inlineStr">
        <is>
          <t>Sama saja</t>
        </is>
      </c>
      <c r="NY48" t="n">
        <v>20</v>
      </c>
      <c r="NZ48" t="n">
        <v>0</v>
      </c>
      <c r="OA48" t="n">
        <v>0</v>
      </c>
      <c r="OB48" t="n">
        <v>20</v>
      </c>
      <c r="OC48" t="n">
        <v>0</v>
      </c>
      <c r="OD48" t="n">
        <v>0</v>
      </c>
      <c r="OE48" t="inlineStr">
        <is>
          <t>Tidak ada perubahan</t>
        </is>
      </c>
      <c r="OF48" t="inlineStr">
        <is>
          <t>Sama saja (tidak ada perbedaan waktu memasak MAUPUN rasa/bau makanan bila dibandingkan penggunaan sebelumnya)</t>
        </is>
      </c>
      <c r="OG48" t="inlineStr">
        <is>
          <t>Ya</t>
        </is>
      </c>
      <c r="OH48" t="n">
        <v>0</v>
      </c>
      <c r="OI48" t="n">
        <v>7</v>
      </c>
      <c r="OJ48" t="n">
        <v>0</v>
      </c>
      <c r="OK48" t="n">
        <v>0</v>
      </c>
      <c r="OL48" t="n">
        <v>0</v>
      </c>
      <c r="OM48" t="n">
        <v>0</v>
      </c>
      <c r="ON48" t="n">
        <v>0</v>
      </c>
      <c r="OO48" t="n">
        <v>0</v>
      </c>
      <c r="OP48" t="inlineStr">
        <is>
          <t>Sapi perah</t>
        </is>
      </c>
      <c r="OQ48" t="n">
        <v>0</v>
      </c>
      <c r="OR48" t="n">
        <v>1</v>
      </c>
      <c r="OS48" t="n">
        <v>0</v>
      </c>
      <c r="OT48" t="n">
        <v>0</v>
      </c>
      <c r="OU48" t="n">
        <v>0</v>
      </c>
      <c r="OV48" t="n">
        <v>0</v>
      </c>
      <c r="OW48" t="n">
        <v>0</v>
      </c>
      <c r="OX48" t="n">
        <v>0</v>
      </c>
      <c r="OY48" t="n">
        <v>0</v>
      </c>
      <c r="OZ48" t="inlineStr">
        <is>
          <t>Sapi perah</t>
        </is>
      </c>
      <c r="PA48" t="n">
        <v>0</v>
      </c>
      <c r="PB48" t="n">
        <v>1</v>
      </c>
      <c r="PC48" t="n">
        <v>0</v>
      </c>
      <c r="PD48" t="n">
        <v>0</v>
      </c>
      <c r="PE48" t="n">
        <v>0</v>
      </c>
      <c r="PF48" t="n">
        <v>0</v>
      </c>
      <c r="PG48" t="n">
        <v>0</v>
      </c>
      <c r="PH48" t="n">
        <v>0</v>
      </c>
      <c r="PI48" t="n">
        <v>0</v>
      </c>
      <c r="PJ48" t="inlineStr">
        <is>
          <t>Tidak ada</t>
        </is>
      </c>
      <c r="PK48" t="n">
        <v>0</v>
      </c>
      <c r="PL48" t="n">
        <v>0</v>
      </c>
      <c r="PM48" t="n">
        <v>0</v>
      </c>
      <c r="PN48" t="n">
        <v>0</v>
      </c>
      <c r="PO48" t="n">
        <v>0</v>
      </c>
      <c r="PP48" t="n">
        <v>0</v>
      </c>
      <c r="PQ48" t="n">
        <v>0</v>
      </c>
      <c r="PR48" t="n">
        <v>0</v>
      </c>
      <c r="PS48" t="n">
        <v>1</v>
      </c>
      <c r="PT48" t="n">
        <v/>
      </c>
      <c r="PU48" t="n">
        <v/>
      </c>
      <c r="PV48" t="n">
        <v/>
      </c>
      <c r="PW48" t="n">
        <v/>
      </c>
      <c r="PX48" t="n">
        <v/>
      </c>
      <c r="PY48" t="n">
        <v/>
      </c>
      <c r="PZ48" t="n">
        <v/>
      </c>
      <c r="QA48" t="n">
        <v/>
      </c>
      <c r="QB48" t="n">
        <v/>
      </c>
      <c r="QC48" t="n">
        <v/>
      </c>
      <c r="QD48" t="n">
        <v/>
      </c>
      <c r="QE48" t="inlineStr">
        <is>
          <t>1-Disebarkan ke lahan terbuka 2-Dibuang ke sungai</t>
        </is>
      </c>
      <c r="QF48" t="n">
        <v>0</v>
      </c>
      <c r="QG48" t="n">
        <v>0</v>
      </c>
      <c r="QH48" t="n">
        <v>0</v>
      </c>
      <c r="QI48" t="n">
        <v>0</v>
      </c>
      <c r="QJ48" t="n">
        <v>0</v>
      </c>
      <c r="QK48" t="n">
        <v>1</v>
      </c>
      <c r="QL48" t="n">
        <v>1</v>
      </c>
      <c r="QM48" t="n">
        <v>0</v>
      </c>
      <c r="QN48" t="n">
        <v>0</v>
      </c>
      <c r="QO48" t="n">
        <v/>
      </c>
      <c r="QP48" t="n">
        <v/>
      </c>
      <c r="QQ48" t="n">
        <v/>
      </c>
      <c r="QR48" t="n">
        <v/>
      </c>
      <c r="QS48" t="n">
        <v/>
      </c>
      <c r="QT48" t="n">
        <v/>
      </c>
      <c r="QU48" t="n">
        <v/>
      </c>
      <c r="QV48" t="n">
        <v/>
      </c>
      <c r="QW48" t="n">
        <v/>
      </c>
      <c r="QX48" t="n">
        <v/>
      </c>
      <c r="QY48" t="n">
        <v/>
      </c>
      <c r="QZ48" t="n">
        <v/>
      </c>
      <c r="RA48" t="n">
        <v/>
      </c>
      <c r="RB48" t="n">
        <v/>
      </c>
      <c r="RC48" t="n">
        <v/>
      </c>
      <c r="RD48" t="n">
        <v/>
      </c>
      <c r="RE48" t="n">
        <v/>
      </c>
      <c r="RF48" t="n">
        <v/>
      </c>
      <c r="RG48" t="n">
        <v/>
      </c>
      <c r="RH48" t="n">
        <v/>
      </c>
      <c r="RI48" t="n">
        <v/>
      </c>
      <c r="RJ48" t="n">
        <v/>
      </c>
      <c r="RK48" t="n">
        <v/>
      </c>
      <c r="RL48" t="n">
        <v/>
      </c>
      <c r="RM48" t="n">
        <v/>
      </c>
      <c r="RN48" t="n">
        <v/>
      </c>
      <c r="RO48" t="n">
        <v/>
      </c>
      <c r="RP48" t="n">
        <v/>
      </c>
      <c r="RQ48" t="n">
        <v/>
      </c>
      <c r="RR48" t="n">
        <v/>
      </c>
      <c r="RS48" t="n">
        <v/>
      </c>
      <c r="RT48" t="n">
        <v/>
      </c>
      <c r="RU48" t="n">
        <v/>
      </c>
      <c r="RV48" t="n">
        <v/>
      </c>
      <c r="RW48" t="n">
        <v/>
      </c>
      <c r="RX48" t="n">
        <v/>
      </c>
      <c r="RY48" t="n">
        <v/>
      </c>
      <c r="RZ48" t="n">
        <v/>
      </c>
      <c r="SA48" t="n">
        <v/>
      </c>
      <c r="SB48" t="n">
        <v/>
      </c>
      <c r="SC48" t="n">
        <v/>
      </c>
      <c r="SD48" t="n">
        <v/>
      </c>
      <c r="SE48" t="n">
        <v/>
      </c>
      <c r="SF48" t="n">
        <v/>
      </c>
      <c r="SG48" t="n">
        <v/>
      </c>
      <c r="SH48" t="n">
        <v/>
      </c>
      <c r="SI48" t="n">
        <v/>
      </c>
      <c r="SJ48" t="n">
        <v/>
      </c>
      <c r="SK48" t="n">
        <v/>
      </c>
      <c r="SL48" t="n">
        <v/>
      </c>
      <c r="SM48" t="n">
        <v/>
      </c>
      <c r="SN48" t="n">
        <v/>
      </c>
      <c r="SO48" t="n">
        <v/>
      </c>
      <c r="SP48" t="n">
        <v/>
      </c>
      <c r="SQ48" t="n">
        <v/>
      </c>
      <c r="SR48" t="n">
        <v/>
      </c>
      <c r="SS48" t="n">
        <v/>
      </c>
      <c r="ST48" t="n">
        <v/>
      </c>
      <c r="SU48" t="n">
        <v/>
      </c>
      <c r="SV48" t="n">
        <v/>
      </c>
      <c r="SW48" t="n">
        <v/>
      </c>
      <c r="SX48" t="n">
        <v/>
      </c>
      <c r="SY48" t="n">
        <v/>
      </c>
      <c r="SZ48" t="n">
        <v>7</v>
      </c>
      <c r="TA48" t="n">
        <v/>
      </c>
      <c r="TB48" t="n">
        <v/>
      </c>
      <c r="TC48" t="n">
        <v/>
      </c>
      <c r="TD48" t="n">
        <v/>
      </c>
      <c r="TE48" t="n">
        <v/>
      </c>
      <c r="TF48" t="n">
        <v/>
      </c>
      <c r="TG48" t="n">
        <v/>
      </c>
      <c r="TH48" t="n">
        <v/>
      </c>
      <c r="TI48" t="n">
        <v/>
      </c>
      <c r="TJ48" t="n">
        <v/>
      </c>
      <c r="TK48" t="n">
        <v/>
      </c>
      <c r="TL48" t="n">
        <v/>
      </c>
      <c r="TM48" t="n">
        <v/>
      </c>
      <c r="TN48" t="n">
        <v/>
      </c>
      <c r="TO48" t="n">
        <v/>
      </c>
      <c r="TP48" t="n">
        <v/>
      </c>
      <c r="TQ48" t="n">
        <v/>
      </c>
      <c r="TR48" t="n">
        <v/>
      </c>
      <c r="TS48" t="n">
        <v/>
      </c>
      <c r="TT48" t="n">
        <v/>
      </c>
      <c r="TU48" t="n">
        <v/>
      </c>
      <c r="TV48" t="n">
        <v/>
      </c>
      <c r="TW48" t="n">
        <v/>
      </c>
      <c r="TX48" t="n">
        <v/>
      </c>
      <c r="TY48" t="n">
        <v/>
      </c>
      <c r="TZ48" t="n">
        <v/>
      </c>
      <c r="UA48" t="n">
        <v/>
      </c>
      <c r="UB48" t="n">
        <v/>
      </c>
      <c r="UC48" t="n">
        <v/>
      </c>
      <c r="UD48" t="n">
        <v/>
      </c>
      <c r="UE48" t="n">
        <v/>
      </c>
      <c r="UF48" t="n">
        <v/>
      </c>
      <c r="UG48" t="n">
        <v/>
      </c>
      <c r="UH48" t="n">
        <v/>
      </c>
      <c r="UI48" t="n">
        <v/>
      </c>
      <c r="UJ48" t="n">
        <v/>
      </c>
      <c r="UK48" t="n">
        <v/>
      </c>
      <c r="UL48" t="n">
        <v/>
      </c>
      <c r="UM48" t="n">
        <v/>
      </c>
      <c r="UN48" t="n">
        <v/>
      </c>
      <c r="UO48" t="n">
        <v/>
      </c>
      <c r="UP48" t="n">
        <v/>
      </c>
      <c r="UQ48" t="n">
        <v/>
      </c>
      <c r="UR48" t="n">
        <v/>
      </c>
      <c r="US48" t="n">
        <v/>
      </c>
      <c r="UT48" t="n">
        <v/>
      </c>
      <c r="UU48" t="n">
        <v/>
      </c>
      <c r="UV48" t="inlineStr">
        <is>
          <t>Pemberian pakan di kandang</t>
        </is>
      </c>
      <c r="UW48" t="n">
        <v/>
      </c>
      <c r="UX48" t="n">
        <v/>
      </c>
      <c r="UY48" t="n">
        <v/>
      </c>
      <c r="UZ48" t="n">
        <v/>
      </c>
      <c r="VA48" t="n">
        <v/>
      </c>
      <c r="VB48" t="n">
        <v/>
      </c>
      <c r="VC48" t="n">
        <v/>
      </c>
      <c r="VD48" t="inlineStr">
        <is>
          <t>Sangat jarang (&gt;1 bulan sekali)</t>
        </is>
      </c>
      <c r="VE48" t="n">
        <v/>
      </c>
      <c r="VF48" t="n">
        <v/>
      </c>
      <c r="VG48" t="n">
        <v/>
      </c>
      <c r="VH48" t="n">
        <v/>
      </c>
      <c r="VI48" t="n">
        <v/>
      </c>
      <c r="VJ48" t="n">
        <v/>
      </c>
      <c r="VK48" t="n">
        <v/>
      </c>
      <c r="VL48" t="inlineStr">
        <is>
          <t>Sangat sering (&gt;1 kali sehari)</t>
        </is>
      </c>
      <c r="VM48" t="n">
        <v/>
      </c>
      <c r="VN48" t="n">
        <v/>
      </c>
      <c r="VO48" t="n">
        <v/>
      </c>
      <c r="VP48" t="n">
        <v/>
      </c>
      <c r="VQ48" t="n">
        <v/>
      </c>
      <c r="VR48" t="n">
        <v/>
      </c>
      <c r="VS48" t="n">
        <v/>
      </c>
      <c r="VT48" t="n">
        <v/>
      </c>
      <c r="VU48" t="n">
        <v/>
      </c>
      <c r="VV48" t="n">
        <v/>
      </c>
      <c r="VW48" t="n">
        <v/>
      </c>
      <c r="VX48" t="n">
        <v/>
      </c>
      <c r="VY48" t="n">
        <v/>
      </c>
      <c r="VZ48" t="n">
        <v/>
      </c>
      <c r="WA48" t="n">
        <v/>
      </c>
      <c r="WB48" t="n">
        <v/>
      </c>
      <c r="WC48" t="n">
        <v/>
      </c>
      <c r="WD48" t="n">
        <v/>
      </c>
      <c r="WE48" t="n">
        <v/>
      </c>
      <c r="WF48" t="inlineStr">
        <is>
          <t>6-Digester biogas</t>
        </is>
      </c>
      <c r="WG48" t="n">
        <v>0</v>
      </c>
      <c r="WH48" t="n">
        <v>0</v>
      </c>
      <c r="WI48" t="n">
        <v>0</v>
      </c>
      <c r="WJ48" t="n">
        <v>0</v>
      </c>
      <c r="WK48" t="n">
        <v>0</v>
      </c>
      <c r="WL48" t="n">
        <v>0</v>
      </c>
      <c r="WM48" t="n">
        <v>0</v>
      </c>
      <c r="WN48" t="n">
        <v>0</v>
      </c>
      <c r="WO48" t="n">
        <v>0</v>
      </c>
      <c r="WP48" t="n">
        <v>1</v>
      </c>
      <c r="WQ48" t="n">
        <v>0</v>
      </c>
      <c r="WR48" t="n">
        <v>0</v>
      </c>
      <c r="WS48" t="n">
        <v/>
      </c>
      <c r="WT48" t="n">
        <v/>
      </c>
      <c r="WU48" t="n">
        <v/>
      </c>
      <c r="WV48" t="n">
        <v/>
      </c>
      <c r="WW48" t="n">
        <v/>
      </c>
      <c r="WX48" t="n">
        <v/>
      </c>
      <c r="WY48" t="n">
        <v/>
      </c>
      <c r="WZ48" t="n">
        <v/>
      </c>
      <c r="XA48" t="n">
        <v/>
      </c>
      <c r="XB48" t="n">
        <v/>
      </c>
      <c r="XC48" t="n">
        <v/>
      </c>
      <c r="XD48" t="n">
        <v/>
      </c>
      <c r="XE48" t="n">
        <v/>
      </c>
      <c r="XF48" t="n">
        <v/>
      </c>
      <c r="XG48" t="n">
        <v/>
      </c>
      <c r="XH48" t="n">
        <v/>
      </c>
      <c r="XI48" t="n">
        <v/>
      </c>
      <c r="XJ48" t="n">
        <v/>
      </c>
      <c r="XK48" t="n">
        <v/>
      </c>
      <c r="XL48" t="n">
        <v/>
      </c>
      <c r="XM48" t="n">
        <v/>
      </c>
      <c r="XN48" t="n">
        <v/>
      </c>
      <c r="XO48" t="n">
        <v/>
      </c>
      <c r="XP48" t="n">
        <v/>
      </c>
      <c r="XQ48" t="n">
        <v/>
      </c>
      <c r="XR48" t="n">
        <v/>
      </c>
      <c r="XS48" t="n">
        <v/>
      </c>
      <c r="XT48" t="n">
        <v/>
      </c>
      <c r="XU48" t="n">
        <v/>
      </c>
      <c r="XV48" t="n">
        <v/>
      </c>
      <c r="XW48" t="n">
        <v/>
      </c>
      <c r="XX48" t="n">
        <v/>
      </c>
      <c r="XY48" t="n">
        <v/>
      </c>
      <c r="XZ48" t="n">
        <v/>
      </c>
      <c r="YA48" t="n">
        <v/>
      </c>
      <c r="YB48" t="n">
        <v/>
      </c>
      <c r="YC48" t="n">
        <v/>
      </c>
      <c r="YD48" t="n">
        <v/>
      </c>
      <c r="YE48" t="n">
        <v/>
      </c>
      <c r="YF48" t="n">
        <v/>
      </c>
      <c r="YG48" t="n">
        <v/>
      </c>
      <c r="YH48" t="n">
        <v/>
      </c>
      <c r="YI48" t="n">
        <v/>
      </c>
      <c r="YJ48" t="n">
        <v/>
      </c>
      <c r="YK48" t="n">
        <v/>
      </c>
      <c r="YL48" t="n">
        <v/>
      </c>
      <c r="YM48" t="n">
        <v/>
      </c>
      <c r="YN48" t="n">
        <v/>
      </c>
      <c r="YO48" t="n">
        <v/>
      </c>
      <c r="YP48" t="n">
        <v/>
      </c>
      <c r="YQ48" t="n">
        <v/>
      </c>
      <c r="YR48" t="n">
        <v/>
      </c>
      <c r="YS48" t="n">
        <v/>
      </c>
      <c r="YT48" t="n">
        <v/>
      </c>
      <c r="YU48" t="n">
        <v/>
      </c>
      <c r="YV48" t="n">
        <v/>
      </c>
      <c r="YW48" t="n">
        <v/>
      </c>
      <c r="YX48" t="n">
        <v/>
      </c>
      <c r="YY48" t="n">
        <v/>
      </c>
      <c r="YZ48" t="n">
        <v/>
      </c>
      <c r="ZA48" t="n">
        <v/>
      </c>
      <c r="ZB48" t="n">
        <v/>
      </c>
      <c r="ZC48" t="n">
        <v/>
      </c>
      <c r="ZD48" t="n">
        <v/>
      </c>
      <c r="ZE48" t="n">
        <v/>
      </c>
      <c r="ZF48" t="n">
        <v/>
      </c>
      <c r="ZG48" t="n">
        <v/>
      </c>
      <c r="ZH48" t="n">
        <v/>
      </c>
      <c r="ZI48" t="n">
        <v/>
      </c>
      <c r="ZJ48" t="n">
        <v/>
      </c>
      <c r="ZK48" t="n">
        <v/>
      </c>
      <c r="ZL48" t="n">
        <v/>
      </c>
      <c r="ZM48" t="n">
        <v/>
      </c>
      <c r="ZN48" t="n">
        <v/>
      </c>
      <c r="ZO48" t="n">
        <v>40</v>
      </c>
      <c r="ZP48" t="n">
        <v/>
      </c>
      <c r="ZQ48" t="n">
        <v/>
      </c>
      <c r="ZR48" t="n">
        <v/>
      </c>
      <c r="ZS48" t="n">
        <v/>
      </c>
      <c r="ZT48" t="n">
        <v/>
      </c>
      <c r="ZU48" t="n">
        <v/>
      </c>
      <c r="ZV48" t="n">
        <v/>
      </c>
      <c r="ZW48" t="n">
        <v>3</v>
      </c>
      <c r="ZX48" t="n">
        <v/>
      </c>
      <c r="ZY48" t="n">
        <v/>
      </c>
      <c r="ZZ48" t="n">
        <v/>
      </c>
      <c r="AAA48" t="n">
        <v/>
      </c>
      <c r="AAB48" t="n">
        <v/>
      </c>
      <c r="AAC48" t="n">
        <v/>
      </c>
      <c r="AAD48" t="n">
        <v/>
      </c>
      <c r="AAE48" t="inlineStr">
        <is>
          <t>Pakan segar (misal: rumput)</t>
        </is>
      </c>
      <c r="AAF48" t="n">
        <v/>
      </c>
      <c r="AAG48" t="n">
        <v/>
      </c>
      <c r="AAH48" t="n">
        <v/>
      </c>
      <c r="AAI48" t="n">
        <v/>
      </c>
      <c r="AAJ48" t="n">
        <v/>
      </c>
      <c r="AAK48" t="n">
        <v/>
      </c>
      <c r="AAL48" t="inlineStr">
        <is>
          <t>Ya</t>
        </is>
      </c>
      <c r="AAM48" t="inlineStr">
        <is>
          <t>Cair</t>
        </is>
      </c>
      <c r="AAN48" t="n">
        <v>0</v>
      </c>
      <c r="AAO48" t="n">
        <v>1</v>
      </c>
      <c r="AAP48" t="n">
        <v>50</v>
      </c>
      <c r="AAQ48" t="n">
        <v/>
      </c>
      <c r="AAR48" t="inlineStr">
        <is>
          <t>Tidak</t>
        </is>
      </c>
      <c r="AAS48" t="inlineStr">
        <is>
          <t>Mengetahui</t>
        </is>
      </c>
      <c r="AAT48" t="inlineStr">
        <is>
          <t>Digunakan untuk pupuk di lahan pertanian sendiri</t>
        </is>
      </c>
      <c r="AAU48" t="n">
        <v>1</v>
      </c>
      <c r="AAV48" t="n">
        <v>0</v>
      </c>
      <c r="AAW48" t="n">
        <v>0</v>
      </c>
      <c r="AAX48" t="n">
        <v>0</v>
      </c>
      <c r="AAY48" t="n">
        <v>0</v>
      </c>
      <c r="AAZ48" t="n">
        <v>0</v>
      </c>
      <c r="ABA48" t="n">
        <v>0</v>
      </c>
      <c r="ABB48" t="inlineStr">
        <is>
          <t>Pupuk cair untuk tanaman</t>
        </is>
      </c>
      <c r="ABC48" t="n">
        <v>1</v>
      </c>
      <c r="ABD48" t="n">
        <v>0</v>
      </c>
      <c r="ABE48" t="n">
        <v>0</v>
      </c>
      <c r="ABF48" t="n">
        <v>0</v>
      </c>
      <c r="ABG48" t="n">
        <v>0</v>
      </c>
      <c r="ABH48" t="n">
        <v/>
      </c>
      <c r="ABI48" t="n">
        <v/>
      </c>
      <c r="ABJ48" t="n">
        <v/>
      </c>
      <c r="ABK48" t="n">
        <v/>
      </c>
      <c r="ABL48" t="n">
        <v/>
      </c>
      <c r="ABM48" t="n">
        <v/>
      </c>
      <c r="ABN48" t="n">
        <v/>
      </c>
      <c r="ABO48" t="n">
        <v/>
      </c>
      <c r="ABP48" t="n">
        <v/>
      </c>
      <c r="ABQ48" t="inlineStr">
        <is>
          <t>Labu Siam</t>
        </is>
      </c>
      <c r="ABR48" t="inlineStr">
        <is>
          <t>Cukup (2 minggu sekali)</t>
        </is>
      </c>
      <c r="ABS48" t="n">
        <v>400</v>
      </c>
      <c r="ABT48" t="n">
        <v/>
      </c>
      <c r="ABU48" t="n">
        <v>20</v>
      </c>
      <c r="ABV48" t="n">
        <v>0</v>
      </c>
      <c r="ABW48" t="inlineStr">
        <is>
          <t>NPK</t>
        </is>
      </c>
      <c r="ABX48" t="n">
        <v/>
      </c>
      <c r="ABY48" t="n">
        <v>30</v>
      </c>
      <c r="ABZ48" t="n">
        <v>10000</v>
      </c>
      <c r="ACA48" t="n">
        <v>30</v>
      </c>
      <c r="ACB48" t="n">
        <v>10000</v>
      </c>
      <c r="ACC48" t="n">
        <v>1000</v>
      </c>
      <c r="ACD48" t="n">
        <v>1500</v>
      </c>
      <c r="ACE48" t="inlineStr">
        <is>
          <t>Ya</t>
        </is>
      </c>
      <c r="ACF48" t="inlineStr">
        <is>
          <t>Cukup meningkat</t>
        </is>
      </c>
      <c r="ACG48" t="inlineStr">
        <is>
          <t>Cukup meningkat</t>
        </is>
      </c>
      <c r="ACH48" t="inlineStr">
        <is>
          <t>Cukup meningkat</t>
        </is>
      </c>
      <c r="ACI48" t="n">
        <v/>
      </c>
      <c r="ACJ48" t="n">
        <v/>
      </c>
      <c r="ACK48" t="n">
        <v/>
      </c>
      <c r="ACL48" t="n">
        <v/>
      </c>
      <c r="ACM48" t="n">
        <v/>
      </c>
      <c r="ACN48" t="n">
        <v/>
      </c>
      <c r="ACO48" t="n">
        <v/>
      </c>
      <c r="ACP48" t="n">
        <v/>
      </c>
      <c r="ACQ48" t="n">
        <v/>
      </c>
      <c r="ACR48" t="n">
        <v/>
      </c>
      <c r="ACS48" t="n">
        <v/>
      </c>
      <c r="ACT48" t="inlineStr">
        <is>
          <t>Sampah organik</t>
        </is>
      </c>
      <c r="ACU48" t="inlineStr">
        <is>
          <t>Manfaat sangat kecil/terbatas</t>
        </is>
      </c>
      <c r="ACV48" t="inlineStr">
        <is>
          <t>Sama saja</t>
        </is>
      </c>
      <c r="ACW48" t="inlineStr">
        <is>
          <t>Tidak dapat menghemat uang dan/atau menambah pendapatan</t>
        </is>
      </c>
      <c r="ACX48" t="inlineStr">
        <is>
          <t>Setuju</t>
        </is>
      </c>
      <c r="ACY48" t="inlineStr">
        <is>
          <t>Anggota keluarga - Laki-laki dewasa</t>
        </is>
      </c>
      <c r="ACZ48" t="n">
        <v>1</v>
      </c>
      <c r="ADA48" t="n">
        <v>0</v>
      </c>
      <c r="ADB48" t="n">
        <v>0</v>
      </c>
      <c r="ADC48" t="n">
        <v>0</v>
      </c>
      <c r="ADD48" t="inlineStr">
        <is>
          <t>Puas</t>
        </is>
      </c>
      <c r="ADE48" t="inlineStr">
        <is>
          <t>Puas</t>
        </is>
      </c>
      <c r="ADF48" t="inlineStr">
        <is>
          <t>Puas</t>
        </is>
      </c>
      <c r="ADG48" t="inlineStr">
        <is>
          <t>Puas</t>
        </is>
      </c>
      <c r="ADH48" t="inlineStr">
        <is>
          <t>Tidak</t>
        </is>
      </c>
      <c r="ADI48" t="n">
        <v/>
      </c>
      <c r="ADJ48" t="inlineStr">
        <is>
          <t>Puas</t>
        </is>
      </c>
      <c r="ADK48" t="n">
        <v/>
      </c>
      <c r="ADL48" t="n">
        <v/>
      </c>
      <c r="ADM48" t="n">
        <v/>
      </c>
      <c r="ADN48" t="n">
        <v/>
      </c>
      <c r="ADO48" t="n">
        <v/>
      </c>
      <c r="ADP48" t="n">
        <v/>
      </c>
      <c r="ADQ48" t="n">
        <v/>
      </c>
      <c r="ADR48" t="n">
        <v/>
      </c>
      <c r="ADS48" t="n">
        <v/>
      </c>
      <c r="ADT48" t="n">
        <v/>
      </c>
      <c r="ADU48" t="inlineStr">
        <is>
          <t>Menghubungi CPO atau pendamping Memperbaiki sendiri</t>
        </is>
      </c>
      <c r="ADV48" t="n">
        <v>0</v>
      </c>
      <c r="ADW48" t="n">
        <v>0</v>
      </c>
      <c r="ADX48" t="n">
        <v>0</v>
      </c>
      <c r="ADY48" t="n">
        <v>0</v>
      </c>
      <c r="ADZ48" t="n">
        <v>1</v>
      </c>
      <c r="AEA48" t="n">
        <v>1</v>
      </c>
      <c r="AEB48" t="n">
        <v>0</v>
      </c>
      <c r="AEC48" t="n">
        <v>0</v>
      </c>
      <c r="AED48" t="n">
        <v/>
      </c>
      <c r="AEE48" t="inlineStr">
        <is>
          <t>Laki-laki dewasa</t>
        </is>
      </c>
      <c r="AEF48" t="n">
        <v/>
      </c>
      <c r="AEG48" t="inlineStr">
        <is>
          <t>Menelepon atau WA langsung</t>
        </is>
      </c>
      <c r="AEH48" t="n">
        <v/>
      </c>
      <c r="AEI48" t="inlineStr">
        <is>
          <t>Tidak</t>
        </is>
      </c>
      <c r="AEJ48" t="inlineStr">
        <is>
          <t>Ya, selalu</t>
        </is>
      </c>
      <c r="AEK48" t="inlineStr">
        <is>
          <t>Pengurangan pengeluaran rumah tangga (bahan bakar minyak, pupuk, dll.) Peningkatan kebersihan kandang ternak</t>
        </is>
      </c>
      <c r="AEL48" t="n">
        <v>1</v>
      </c>
      <c r="AEM48" t="n">
        <v>0</v>
      </c>
      <c r="AEN48" t="n">
        <v>0</v>
      </c>
      <c r="AEO48" t="n">
        <v>0</v>
      </c>
      <c r="AEP48" t="n">
        <v>0</v>
      </c>
      <c r="AEQ48" t="n">
        <v>0</v>
      </c>
      <c r="AER48" t="n">
        <v>1</v>
      </c>
      <c r="AES48" t="n">
        <v>0</v>
      </c>
      <c r="AET48" t="n">
        <v>0</v>
      </c>
      <c r="AEU48" t="n">
        <v>0</v>
      </c>
      <c r="AEV48" t="n">
        <v>0</v>
      </c>
      <c r="AEW48" t="n">
        <v>0</v>
      </c>
      <c r="AEX48" t="n">
        <v/>
      </c>
      <c r="AEY48" t="inlineStr">
        <is>
          <t>Mendukung lingkungan</t>
        </is>
      </c>
      <c r="AEZ48" t="n">
        <v/>
      </c>
      <c r="AFA48" t="inlineStr">
        <is>
          <t>Tetangga / teman / saudara</t>
        </is>
      </c>
      <c r="AFB48" t="n">
        <v/>
      </c>
      <c r="AFC48" t="inlineStr">
        <is>
          <t>Yayat Rahmat Batu Loceng-Digester-17_4_22.jpeg</t>
        </is>
      </c>
      <c r="AFD48" t="inlineStr">
        <is>
          <t>https://kf.kobotoolbox.org/api/v2/assets/avstPQqLr3Ab3ZdcVTXZ6f/data/685588272/attachments/attfrFVmXA9T3HqzpeiUCYsV/</t>
        </is>
      </c>
      <c r="AFE48" t="inlineStr">
        <is>
          <t>Yayat-Rumah 2026-01-29-17_7_44.jpeg</t>
        </is>
      </c>
      <c r="AFF48" t="inlineStr">
        <is>
          <t>https://kf.kobotoolbox.org/api/v2/assets/avstPQqLr3Ab3ZdcVTXZ6f/data/685588272/attachments/att7AqBPiAffSfkcqrhuTUsk/</t>
        </is>
      </c>
      <c r="AFG48" t="inlineStr">
        <is>
          <t>Aep</t>
        </is>
      </c>
      <c r="AFH48" t="n">
        <v/>
      </c>
      <c r="AFI48" t="inlineStr">
        <is>
          <t>E28, E29: satuannya "buah" bukan "kilo gram"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I57"/>
  <sheetViews>
    <sheetView workbookViewId="0">
      <pane ySplit="1" topLeftCell="A2" activePane="bottomLeft" state="frozen"/>
      <selection pane="bottomLeft" activeCell="A1" sqref="A1"/>
    </sheetView>
  </sheetViews>
  <sheetFormatPr baseColWidth="8" defaultRowHeight="15"/>
  <sheetData>
    <row r="1">
      <c r="A1" s="92" t="inlineStr">
        <is>
          <t>start</t>
        </is>
      </c>
      <c r="B1" s="92" t="inlineStr">
        <is>
          <t>end</t>
        </is>
      </c>
      <c r="C1" s="92" t="inlineStr">
        <is>
          <t>name_enum</t>
        </is>
      </c>
      <c r="D1" s="92" t="inlineStr">
        <is>
          <t>name</t>
        </is>
      </c>
      <c r="E1" s="92" t="inlineStr">
        <is>
          <t>telp</t>
        </is>
      </c>
      <c r="F1" s="92" t="inlineStr">
        <is>
          <t>house_coordinate</t>
        </is>
      </c>
      <c r="G1" s="92" t="inlineStr">
        <is>
          <t>house_lat</t>
        </is>
      </c>
      <c r="H1" s="92" t="inlineStr">
        <is>
          <t>house_long</t>
        </is>
      </c>
      <c r="I1" s="92" t="inlineStr">
        <is>
          <t>house_altitude</t>
        </is>
      </c>
      <c r="J1" s="92" t="inlineStr">
        <is>
          <t>house_precision</t>
        </is>
      </c>
      <c r="K1" s="92" t="inlineStr">
        <is>
          <t>house_coordinate_am</t>
        </is>
      </c>
      <c r="L1" s="92" t="inlineStr">
        <is>
          <t>biogas_coordinate</t>
        </is>
      </c>
      <c r="M1" s="92" t="inlineStr">
        <is>
          <t>biogas_lat</t>
        </is>
      </c>
      <c r="N1" s="92" t="inlineStr">
        <is>
          <t>biogas_long</t>
        </is>
      </c>
      <c r="O1" s="92" t="inlineStr">
        <is>
          <t>biogas_altitude</t>
        </is>
      </c>
      <c r="P1" s="92" t="inlineStr">
        <is>
          <t>precision_biogas</t>
        </is>
      </c>
      <c r="Q1" s="92" t="inlineStr">
        <is>
          <t>biogas_coordinate_am</t>
        </is>
      </c>
      <c r="R1" s="92" t="inlineStr">
        <is>
          <t>province</t>
        </is>
      </c>
      <c r="S1" s="92" t="inlineStr">
        <is>
          <t>Informasi Demografis/4a. Provinsi/Lampung</t>
        </is>
      </c>
      <c r="T1" s="92" t="inlineStr">
        <is>
          <t>Informasi Demografis/4a. Provinsi/Banten</t>
        </is>
      </c>
      <c r="U1" s="92" t="inlineStr">
        <is>
          <t>Informasi Demografis/4a. Provinsi/Jawa Barat</t>
        </is>
      </c>
      <c r="V1" s="92" t="inlineStr">
        <is>
          <t>Informasi Demografis/4a. Provinsi/Jawa Tengah</t>
        </is>
      </c>
      <c r="W1" s="92" t="inlineStr">
        <is>
          <t>Informasi Demografis/4a. Provinsi/DIY</t>
        </is>
      </c>
      <c r="X1" s="92" t="inlineStr">
        <is>
          <t>Informasi Demografis/4a. Provinsi/Jawa Timur</t>
        </is>
      </c>
      <c r="Y1" s="92" t="inlineStr">
        <is>
          <t>Informasi Demografis/4a. Provinsi/Bali</t>
        </is>
      </c>
      <c r="Z1" s="92" t="inlineStr">
        <is>
          <t>Informasi Demografis/4a. Provinsi/NTB</t>
        </is>
      </c>
      <c r="AA1" s="92" t="inlineStr">
        <is>
          <t>Informasi Demografis/4a. Provinsi/NTT</t>
        </is>
      </c>
      <c r="AB1" s="92" t="inlineStr">
        <is>
          <t>Informasi Demografis/4a. Provinsi/Sulawesi Selatan</t>
        </is>
      </c>
      <c r="AC1" s="92" t="inlineStr">
        <is>
          <t>district</t>
        </is>
      </c>
      <c r="AD1" s="92" t="inlineStr">
        <is>
          <t>subdistrict</t>
        </is>
      </c>
      <c r="AE1" s="92" t="inlineStr">
        <is>
          <t>village</t>
        </is>
      </c>
      <c r="AF1" s="92" t="inlineStr">
        <is>
          <t>name_cpo</t>
        </is>
      </c>
      <c r="AG1" s="92" t="inlineStr">
        <is>
          <t>plant_code</t>
        </is>
      </c>
      <c r="AH1" s="92" t="inlineStr">
        <is>
          <t>year_of_use</t>
        </is>
      </c>
      <c r="AI1" s="92" t="inlineStr">
        <is>
          <t>vpa</t>
        </is>
      </c>
      <c r="AJ1" s="92" t="inlineStr">
        <is>
          <t>status_biogas</t>
        </is>
      </c>
      <c r="AK1" s="92" t="inlineStr">
        <is>
          <t>age</t>
        </is>
      </c>
      <c r="AL1" s="92" t="inlineStr">
        <is>
          <t>gender</t>
        </is>
      </c>
      <c r="AM1" s="92" t="inlineStr">
        <is>
          <t>marriage_status</t>
        </is>
      </c>
      <c r="AN1" s="92" t="inlineStr">
        <is>
          <t>education</t>
        </is>
      </c>
      <c r="AO1" s="92" t="inlineStr">
        <is>
          <t>Informasi Demografis/10. Pekerjaan utama</t>
        </is>
      </c>
      <c r="AP1" s="92" t="inlineStr">
        <is>
          <t>Informasi Demografis/10. Pekerjaan utama/Petani</t>
        </is>
      </c>
      <c r="AQ1" s="92" t="inlineStr">
        <is>
          <t>Informasi Demografis/10. Pekerjaan utama/Peternak</t>
        </is>
      </c>
      <c r="AR1" s="92" t="inlineStr">
        <is>
          <t>Informasi Demografis/10. Pekerjaan utama/Pekerja lepas</t>
        </is>
      </c>
      <c r="AS1" s="92" t="inlineStr">
        <is>
          <t>Informasi Demografis/10. Pekerjaan utama/Wiraswasta</t>
        </is>
      </c>
      <c r="AT1" s="92" t="inlineStr">
        <is>
          <t>Informasi Demografis/10. Pekerjaan utama/Pegawai pemerintah</t>
        </is>
      </c>
      <c r="AU1" s="92" t="inlineStr">
        <is>
          <t>Informasi Demografis/10. Pekerjaan utama/Pegawai swasta</t>
        </is>
      </c>
      <c r="AV1" s="92" t="inlineStr">
        <is>
          <t>Informasi Demografis/10. Pekerjaan utama/Lainnya</t>
        </is>
      </c>
      <c r="AW1" s="92" t="inlineStr">
        <is>
          <t>Informasi Demografis/10. Pekerjaan utama/Tidak ada</t>
        </is>
      </c>
      <c r="AX1" s="92" t="inlineStr">
        <is>
          <t>Informasi Demografis/10a. Lainnya:</t>
        </is>
      </c>
      <c r="AY1" s="92" t="inlineStr">
        <is>
          <t>Informasi Demografis/11. Pekerjaan sampingan</t>
        </is>
      </c>
      <c r="AZ1" s="92" t="inlineStr">
        <is>
          <t>Informasi Demografis/11. Pekerjaan sampingan/Petani</t>
        </is>
      </c>
      <c r="BA1" s="92" t="inlineStr">
        <is>
          <t>Informasi Demografis/11. Pekerjaan sampingan/Peternak</t>
        </is>
      </c>
      <c r="BB1" s="92" t="inlineStr">
        <is>
          <t>Informasi Demografis/11. Pekerjaan sampingan/Pekerja lepas</t>
        </is>
      </c>
      <c r="BC1" s="92" t="inlineStr">
        <is>
          <t>Informasi Demografis/11. Pekerjaan sampingan/Wiraswasta</t>
        </is>
      </c>
      <c r="BD1" s="92" t="inlineStr">
        <is>
          <t>Informasi Demografis/11. Pekerjaan sampingan/Pegawai pemerintah</t>
        </is>
      </c>
      <c r="BE1" s="92" t="inlineStr">
        <is>
          <t>Informasi Demografis/11. Pekerjaan sampingan/Pegawai swasta</t>
        </is>
      </c>
      <c r="BF1" s="92" t="inlineStr">
        <is>
          <t>Informasi Demografis/11. Pekerjaan sampingan/Lainnya</t>
        </is>
      </c>
      <c r="BG1" s="92" t="inlineStr">
        <is>
          <t>Informasi Demografis/11. Pekerjaan sampingan/Tidak ada</t>
        </is>
      </c>
      <c r="BH1" s="92" t="inlineStr">
        <is>
          <t>Informasi Demografis/11a. Lainnya:</t>
        </is>
      </c>
      <c r="BI1" s="92" t="inlineStr">
        <is>
          <t>monthly_income</t>
        </is>
      </c>
      <c r="BJ1" s="92" t="inlineStr">
        <is>
          <t>hh_men</t>
        </is>
      </c>
      <c r="BK1" s="92" t="inlineStr">
        <is>
          <t>hh_women</t>
        </is>
      </c>
      <c r="BL1" s="92" t="inlineStr">
        <is>
          <t>hh_children</t>
        </is>
      </c>
      <c r="BM1" s="92" t="inlineStr">
        <is>
          <t>hh_elders</t>
        </is>
      </c>
      <c r="BN1" s="92" t="inlineStr">
        <is>
          <t>house_ownership</t>
        </is>
      </c>
      <c r="BO1" s="92" t="inlineStr">
        <is>
          <t>Informasi Demografis/15. Jenis dinding rumah</t>
        </is>
      </c>
      <c r="BP1" s="92" t="inlineStr">
        <is>
          <t>Informasi Demografis/15. Jenis dinding rumah/Permanen (dinding bata dan semen)</t>
        </is>
      </c>
      <c r="BQ1" s="92" t="inlineStr">
        <is>
          <t>Informasi Demografis/15. Jenis dinding rumah/Semi-permanen (semen dan kayu)</t>
        </is>
      </c>
      <c r="BR1" s="92" t="inlineStr">
        <is>
          <t>Informasi Demografis/15. Jenis dinding rumah/Sederhana (tripleks, pelepah kayu, anyaman bambu)</t>
        </is>
      </c>
      <c r="BS1" s="92" t="inlineStr">
        <is>
          <t>Informasi Demografis/15. Jenis dinding rumah/Seng</t>
        </is>
      </c>
      <c r="BT1" s="92" t="inlineStr">
        <is>
          <t>Informasi Demografis/15. Jenis dinding rumah/Lainnya</t>
        </is>
      </c>
      <c r="BU1" s="92" t="inlineStr">
        <is>
          <t>Informasi Demografis/15a. Lainnya:</t>
        </is>
      </c>
      <c r="BV1" s="92" t="inlineStr">
        <is>
          <t>Informasi Demografis/16. Jenis lantai rumah</t>
        </is>
      </c>
      <c r="BW1" s="92" t="inlineStr">
        <is>
          <t>Informasi Demografis/16. Jenis lantai rumah/Bambu/kayu</t>
        </is>
      </c>
      <c r="BX1" s="92" t="inlineStr">
        <is>
          <t>Informasi Demografis/16. Jenis lantai rumah/Semen</t>
        </is>
      </c>
      <c r="BY1" s="92" t="inlineStr">
        <is>
          <t>Informasi Demografis/16. Jenis lantai rumah/Keramik/ubin</t>
        </is>
      </c>
      <c r="BZ1" s="92" t="inlineStr">
        <is>
          <t>Informasi Demografis/16. Jenis lantai rumah/Tanah</t>
        </is>
      </c>
      <c r="CA1" s="92" t="inlineStr">
        <is>
          <t>Informasi Demografis/16. Jenis lantai rumah/Lainnya</t>
        </is>
      </c>
      <c r="CB1" s="92" t="inlineStr">
        <is>
          <t>Informasi Demografis/16a. Lainnya:</t>
        </is>
      </c>
      <c r="CC1" s="92" t="inlineStr">
        <is>
          <t>Informasi Demografis/17. Jenis atap rumah</t>
        </is>
      </c>
      <c r="CD1" s="92" t="inlineStr">
        <is>
          <t>Informasi Demografis/17. Jenis atap rumah/Asbes</t>
        </is>
      </c>
      <c r="CE1" s="92" t="inlineStr">
        <is>
          <t>Informasi Demografis/17. Jenis atap rumah/Atap beton</t>
        </is>
      </c>
      <c r="CF1" s="92" t="inlineStr">
        <is>
          <t>Informasi Demografis/17. Jenis atap rumah/Daun nipah/palem</t>
        </is>
      </c>
      <c r="CG1" s="92" t="inlineStr">
        <is>
          <t>Informasi Demografis/17. Jenis atap rumah/Keramik</t>
        </is>
      </c>
      <c r="CH1" s="92" t="inlineStr">
        <is>
          <t>Informasi Demografis/17. Jenis atap rumah/Seng</t>
        </is>
      </c>
      <c r="CI1" s="92" t="inlineStr">
        <is>
          <t>Informasi Demografis/17. Jenis atap rumah/Genting</t>
        </is>
      </c>
      <c r="CJ1" s="92" t="inlineStr">
        <is>
          <t>Informasi Demografis/17. Jenis atap rumah/Lainnya</t>
        </is>
      </c>
      <c r="CK1" s="92" t="inlineStr">
        <is>
          <t>Informasi Demografis/17a. Lainnya:</t>
        </is>
      </c>
      <c r="CL1" s="92" t="inlineStr">
        <is>
          <t>A. Performa Teknis Sistem Biogas /A1. Apakah terdapat instalasi biogas di rumah Anda?</t>
        </is>
      </c>
      <c r="CM1" s="92" t="inlineStr">
        <is>
          <t>year_completion</t>
        </is>
      </c>
      <c r="CN1" s="92" t="inlineStr">
        <is>
          <t>type_digester</t>
        </is>
      </c>
      <c r="CO1" s="92" t="inlineStr">
        <is>
          <t>size_digester</t>
        </is>
      </c>
      <c r="CP1" s="92" t="inlineStr">
        <is>
          <t>A. Performa Teknis Sistem Biogas /A5. Siapa yang mengajukan pemasangan biogas di rumah?</t>
        </is>
      </c>
      <c r="CQ1" s="92" t="inlineStr">
        <is>
          <t>A. Performa Teknis Sistem Biogas /A5. Siapa yang mengajukan pemasangan biogas di rumah?/a. Anggota keluarga - laki-laki</t>
        </is>
      </c>
      <c r="CR1" s="92" t="inlineStr">
        <is>
          <t>A. Performa Teknis Sistem Biogas /A5. Siapa yang mengajukan pemasangan biogas di rumah?/b. Anggota keluarga - perempuan dewasa</t>
        </is>
      </c>
      <c r="CS1" s="92" t="inlineStr">
        <is>
          <t>A. Performa Teknis Sistem Biogas /A5. Siapa yang mengajukan pemasangan biogas di rumah?/c. Koperasi</t>
        </is>
      </c>
      <c r="CT1" s="92" t="inlineStr">
        <is>
          <t>A. Performa Teknis Sistem Biogas /A5. Siapa yang mengajukan pemasangan biogas di rumah?/d. Lainnya</t>
        </is>
      </c>
      <c r="CU1" s="92" t="inlineStr">
        <is>
          <t>A. Performa Teknis Sistem Biogas /A5. Siapa yang mengajukan pemasangan biogas di rumah?/Anggota keluarga - laki-laki</t>
        </is>
      </c>
      <c r="CV1" s="92" t="inlineStr">
        <is>
          <t>A. Performa Teknis Sistem Biogas /A5. Siapa yang mengajukan pemasangan biogas di rumah?/Anggota keluarga - perempuan dewasa</t>
        </is>
      </c>
      <c r="CW1" s="92" t="inlineStr">
        <is>
          <t>A. Performa Teknis Sistem Biogas /A5. Siapa yang mengajukan pemasangan biogas di rumah?/Koperasi</t>
        </is>
      </c>
      <c r="CX1" s="92" t="inlineStr">
        <is>
          <t>A. Performa Teknis Sistem Biogas /A5. Siapa yang mengajukan pemasangan biogas di rumah?/Lainnya</t>
        </is>
      </c>
      <c r="CY1" s="92" t="inlineStr">
        <is>
          <t>A. Performa Teknis Sistem Biogas /A6. Siapa yang menyetujui pemasangan biogas?</t>
        </is>
      </c>
      <c r="CZ1" s="92" t="inlineStr">
        <is>
          <t>A. Performa Teknis Sistem Biogas /A6. Siapa yang menyetujui pemasangan biogas?/Anggota keluarga - laki-laki</t>
        </is>
      </c>
      <c r="DA1" s="92" t="inlineStr">
        <is>
          <t>A. Performa Teknis Sistem Biogas /A6. Siapa yang menyetujui pemasangan biogas?/Anggota keluarga - perempuan dewasa</t>
        </is>
      </c>
      <c r="DB1" s="92" t="inlineStr">
        <is>
          <t>A. Performa Teknis Sistem Biogas /A6. Siapa yang menyetujui pemasangan biogas?/Lainnya</t>
        </is>
      </c>
      <c r="DC1" s="92" t="inlineStr">
        <is>
          <t>A. Performa Teknis Sistem Biogas /A6-a. Lainnya:</t>
        </is>
      </c>
      <c r="DD1" s="92" t="inlineStr">
        <is>
          <t>A. Performa Teknis Sistem Biogas /A7. Siapa yang menentukan titik atau lokasi pemasangan sistem biogas?</t>
        </is>
      </c>
      <c r="DE1" s="92" t="inlineStr">
        <is>
          <t>A. Performa Teknis Sistem Biogas /A7. Siapa yang menentukan titik atau lokasi pemasangan sistem biogas?/Anggota keluarga - laki-laki</t>
        </is>
      </c>
      <c r="DF1" s="92" t="inlineStr">
        <is>
          <t>A. Performa Teknis Sistem Biogas /A7. Siapa yang menentukan titik atau lokasi pemasangan sistem biogas?/Anggota keluarga - perempuan dewasa</t>
        </is>
      </c>
      <c r="DG1" s="92" t="inlineStr">
        <is>
          <t>A. Performa Teknis Sistem Biogas /A7. Siapa yang menentukan titik atau lokasi pemasangan sistem biogas?/CPO atau pendamping</t>
        </is>
      </c>
      <c r="DH1" s="92" t="inlineStr">
        <is>
          <t>A. Performa Teknis Sistem Biogas /A7. Siapa yang menentukan titik atau lokasi pemasangan sistem biogas?/Lainnya</t>
        </is>
      </c>
      <c r="DI1" s="92" t="inlineStr">
        <is>
          <t>A. Performa Teknis Sistem Biogas /A7-a. Lainnya:</t>
        </is>
      </c>
      <c r="DJ1" s="92" t="inlineStr">
        <is>
          <t>A. Performa Teknis Sistem Biogas /A8. Siapa yang mendampingi atau mengawasi pemasangan biogas?</t>
        </is>
      </c>
      <c r="DK1" s="92" t="inlineStr">
        <is>
          <t>A. Performa Teknis Sistem Biogas /A8. Siapa yang mendampingi atau mengawasi pemasangan biogas?/Anggota keluarga - laki-laki</t>
        </is>
      </c>
      <c r="DL1" s="92" t="inlineStr">
        <is>
          <t>A. Performa Teknis Sistem Biogas /A8. Siapa yang mendampingi atau mengawasi pemasangan biogas?/Anggota keluarga - perempuan dewasa</t>
        </is>
      </c>
      <c r="DM1" s="92" t="inlineStr">
        <is>
          <t>A. Performa Teknis Sistem Biogas /A8. Siapa yang mendampingi atau mengawasi pemasangan biogas?/CPO atau pendamping</t>
        </is>
      </c>
      <c r="DN1" s="92" t="inlineStr">
        <is>
          <t>A. Performa Teknis Sistem Biogas /A8. Siapa yang mendampingi atau mengawasi pemasangan biogas?/Lainnya</t>
        </is>
      </c>
      <c r="DO1" s="92" t="inlineStr">
        <is>
          <t>A. Performa Teknis Sistem Biogas /A8-a. Lainnya:</t>
        </is>
      </c>
      <c r="DP1" s="92" t="inlineStr">
        <is>
          <t>A. Performa Teknis Sistem Biogas /A9. Apakah sistem biogas Anda masih berfungsi dengan baik?</t>
        </is>
      </c>
      <c r="DQ1" s="92" t="inlineStr">
        <is>
          <t>A. Performa Teknis Sistem Biogas /A10. Sejak kapan digester biogas Anda tidak berfungsi?</t>
        </is>
      </c>
      <c r="DR1" s="92" t="inlineStr">
        <is>
          <t>A. Performa Teknis Sistem Biogas /A11. Apa saja penyebab sistem biogas Anda tidak berfungsi atau difungsikan lagi?</t>
        </is>
      </c>
      <c r="DS1" s="92" t="inlineStr">
        <is>
          <t>A. Performa Teknis Sistem Biogas /A11-a. Lainnya:</t>
        </is>
      </c>
      <c r="DT1" s="92" t="inlineStr">
        <is>
          <t>A. Performa Teknis Sistem Biogas /A12. Apabila menjawab masalah teknis, bagian apa yang mengalami kerusakan?</t>
        </is>
      </c>
      <c r="DU1" s="92" t="inlineStr">
        <is>
          <t>A. Performa Teknis Sistem Biogas /A12. Apabila menjawab masalah teknis, bagian apa yang mengalami kerusakan?/Kompor</t>
        </is>
      </c>
      <c r="DV1" s="92" t="inlineStr">
        <is>
          <t>A. Performa Teknis Sistem Biogas /A12. Apabila menjawab masalah teknis, bagian apa yang mengalami kerusakan?/Lampu</t>
        </is>
      </c>
      <c r="DW1" s="92" t="inlineStr">
        <is>
          <t>A. Performa Teknis Sistem Biogas /A12. Apabila menjawab masalah teknis, bagian apa yang mengalami kerusakan?/Keran gas (Tap)</t>
        </is>
      </c>
      <c r="DX1" s="92" t="inlineStr">
        <is>
          <t>A. Performa Teknis Sistem Biogas /A12. Apabila menjawab masalah teknis, bagian apa yang mengalami kerusakan?/Manometer</t>
        </is>
      </c>
      <c r="DY1" s="92" t="inlineStr">
        <is>
          <t>A. Performa Teknis Sistem Biogas /A12. Apabila menjawab masalah teknis, bagian apa yang mengalami kerusakan?/Pipa gas utama</t>
        </is>
      </c>
      <c r="DZ1" s="92" t="inlineStr">
        <is>
          <t>A. Performa Teknis Sistem Biogas /A12. Apabila menjawab masalah teknis, bagian apa yang mengalami kerusakan?/Katup gas utama</t>
        </is>
      </c>
      <c r="EA1" s="92" t="inlineStr">
        <is>
          <t>A. Performa Teknis Sistem Biogas /A12. Apabila menjawab masalah teknis, bagian apa yang mengalami kerusakan?/Turet</t>
        </is>
      </c>
      <c r="EB1" s="92" t="inlineStr">
        <is>
          <t>A. Performa Teknis Sistem Biogas /A12. Apabila menjawab masalah teknis, bagian apa yang mengalami kerusakan?/Mixer</t>
        </is>
      </c>
      <c r="EC1" s="92" t="inlineStr">
        <is>
          <t>A. Performa Teknis Sistem Biogas /A12. Apabila menjawab masalah teknis, bagian apa yang mengalami kerusakan?/Inlet</t>
        </is>
      </c>
      <c r="ED1" s="92" t="inlineStr">
        <is>
          <t>A. Performa Teknis Sistem Biogas /A12. Apabila menjawab masalah teknis, bagian apa yang mengalami kerusakan?/Reaktor biogas (penampung gas, digester, manhole, outlet, dan overflow)</t>
        </is>
      </c>
      <c r="EE1" s="92" t="inlineStr">
        <is>
          <t>A. Performa Teknis Sistem Biogas /A12. Apabila menjawab masalah teknis, bagian apa yang mengalami kerusakan?/Saluran Pipa Gas</t>
        </is>
      </c>
      <c r="EF1" s="92" t="inlineStr">
        <is>
          <t>A. Performa Teknis Sistem Biogas /A12. Apabila menjawab masalah teknis, bagian apa yang mengalami kerusakan?/Water drain (penguras air/pemisah air)</t>
        </is>
      </c>
      <c r="EG1" s="92" t="inlineStr">
        <is>
          <t>A. Performa Teknis Sistem Biogas /A12. Apabila menjawab masalah teknis, bagian apa yang mengalami kerusakan?/Saluran air (Water drain)</t>
        </is>
      </c>
      <c r="EH1" s="92" t="inlineStr">
        <is>
          <t>A. Performa Teknis Sistem Biogas /A12. Apabila menjawab masalah teknis, bagian apa yang mengalami kerusakan?/Bio-Slurry Outlet (Lubang Bio-slurry)</t>
        </is>
      </c>
      <c r="EI1" s="92" t="inlineStr">
        <is>
          <t>A. Performa Teknis Sistem Biogas /A13. Masalah non-teknis apa yang pernah Anda hadapi sebagai pengguna biogas?</t>
        </is>
      </c>
      <c r="EJ1" s="92" t="inlineStr">
        <is>
          <t>A. Performa Teknis Sistem Biogas /A13. Masalah non-teknis apa yang pernah Anda hadapi sebagai pengguna biogas?/Konflik dengan anggota keluarga atau masyarakat terkait penggunaan biogas</t>
        </is>
      </c>
      <c r="EK1" s="92" t="inlineStr">
        <is>
          <t>A. Performa Teknis Sistem Biogas /A13. Masalah non-teknis apa yang pernah Anda hadapi sebagai pengguna biogas?/Kurangnya dukungan atau pemantauan dari pemerintah atau CPO</t>
        </is>
      </c>
      <c r="EL1" s="92" t="inlineStr">
        <is>
          <t>A. Performa Teknis Sistem Biogas /A13. Masalah non-teknis apa yang pernah Anda hadapi sebagai pengguna biogas?/Keterbatasan akses terhadap informasi atau pelatihan terkait biogas</t>
        </is>
      </c>
      <c r="EM1" s="92" t="inlineStr">
        <is>
          <t>A. Performa Teknis Sistem Biogas /A13. Masalah non-teknis apa yang pernah Anda hadapi sebagai pengguna biogas?/Tidak ada masalah</t>
        </is>
      </c>
      <c r="EN1" s="92" t="inlineStr">
        <is>
          <t>A. Performa Teknis Sistem Biogas /A13. Masalah non-teknis apa yang pernah Anda hadapi sebagai pengguna biogas?/Lainnya</t>
        </is>
      </c>
      <c r="EO1" s="92" t="inlineStr">
        <is>
          <t>A. Performa Teknis Sistem Biogas /A13-a. Lainnya:</t>
        </is>
      </c>
      <c r="EP1" s="92" t="inlineStr">
        <is>
          <t>A. Performa Teknis Sistem Biogas /A14. Apakah Anda sebagai pengguna biogas menerima instruksi yang jelas terkait pengoperasian dan perawatan sistem biogas?</t>
        </is>
      </c>
      <c r="EQ1" s="92" t="inlineStr">
        <is>
          <t>A. Performa Teknis Sistem Biogas /A15. Dalam bentuk apa Anda menerima instruksi tersebut?</t>
        </is>
      </c>
      <c r="ER1" s="92" t="inlineStr">
        <is>
          <t>A. Performa Teknis Sistem Biogas /A16. Siapa yang menyelenggarakan pelatihan atau memberikan instruksi tersebut?</t>
        </is>
      </c>
      <c r="ES1" s="92" t="inlineStr">
        <is>
          <t>A. Performa Teknis Sistem Biogas /A16. Siapa yang menyelenggarakan pelatihan atau memberikan instruksi tersebut?/CPO atau pendamping</t>
        </is>
      </c>
      <c r="ET1" s="92" t="inlineStr">
        <is>
          <t>A. Performa Teknis Sistem Biogas /A16. Siapa yang menyelenggarakan pelatihan atau memberikan instruksi tersebut?/Staff BIRU</t>
        </is>
      </c>
      <c r="EU1" s="92" t="inlineStr">
        <is>
          <t>A. Performa Teknis Sistem Biogas /A16. Siapa yang menyelenggarakan pelatihan atau memberikan instruksi tersebut?/Pegawai koperasi</t>
        </is>
      </c>
      <c r="EV1" s="92" t="inlineStr">
        <is>
          <t>A. Performa Teknis Sistem Biogas /A16. Siapa yang menyelenggarakan pelatihan atau memberikan instruksi tersebut?/Lainnya</t>
        </is>
      </c>
      <c r="EW1" s="92" t="inlineStr">
        <is>
          <t>A. Performa Teknis Sistem Biogas /A16-a. Lainnya:</t>
        </is>
      </c>
      <c r="EX1" s="92" t="inlineStr">
        <is>
          <t>A. Performa Teknis Sistem Biogas /A17. Siapa yang menerima pelatihan atau instruksi tersebut?</t>
        </is>
      </c>
      <c r="EY1" s="92" t="inlineStr">
        <is>
          <t>A. Performa Teknis Sistem Biogas /A17. Siapa yang menerima pelatihan atau instruksi tersebut?/Anggota keluarga - Laki-laki</t>
        </is>
      </c>
      <c r="EZ1" s="92" t="inlineStr">
        <is>
          <t>A. Performa Teknis Sistem Biogas /A17. Siapa yang menerima pelatihan atau instruksi tersebut?/Anggota keluarga - Perempuan dewasa</t>
        </is>
      </c>
      <c r="FA1" s="92" t="inlineStr">
        <is>
          <t>A. Performa Teknis Sistem Biogas /A17. Siapa yang menerima pelatihan atau instruksi tersebut?/Lainnya</t>
        </is>
      </c>
      <c r="FB1" s="92" t="inlineStr">
        <is>
          <t>A. Performa Teknis Sistem Biogas /A17-a. Lainnya:</t>
        </is>
      </c>
      <c r="FC1" s="92" t="inlineStr">
        <is>
          <t>A. Performa Teknis Sistem Biogas /A18. Seberapa sering Anda melakukan perawatan atau perbaikan pada sistem biogas?</t>
        </is>
      </c>
      <c r="FD1" s="92" t="inlineStr">
        <is>
          <t>A. Performa Teknis Sistem Biogas /A19. Berapa biaya pemeliharaan tahunan instalasi biogas Anda?</t>
        </is>
      </c>
      <c r="FE1" s="92" t="inlineStr">
        <is>
          <t>A. Performa Teknis Sistem Biogas /A20. Apakah Anda mengetahui cara membaca manometer? Yang jika air  berada di angka 0-15, maka Anda tidak dapat menggunakan kompornya?</t>
        </is>
      </c>
      <c r="FF1" s="92" t="inlineStr">
        <is>
          <t>A. Performa Teknis Sistem Biogas /A21. Seberapa sering Anda membaca manometer?</t>
        </is>
      </c>
      <c r="FG1" s="92" t="inlineStr">
        <is>
          <t>A. Performa Teknis Sistem Biogas /A22. Apakah Anda mengetahui cara membersihkan setiap komponen dari  kompor biogas?</t>
        </is>
      </c>
      <c r="FH1" s="92" t="inlineStr">
        <is>
          <t>A. Performa Teknis Sistem Biogas /A23. Seberapa sering Anda membersihkan tiap komponen kompor biogas?</t>
        </is>
      </c>
      <c r="FI1" s="92" t="inlineStr">
        <is>
          <t>A. Performa Teknis Sistem Biogas /A24. Apakah Anda mengetahui cara menyalakan kompor yang benar, yaitu dengan menyalakan korek terlebih dahulu lalu gas di atas kompor?</t>
        </is>
      </c>
      <c r="FJ1" s="92" t="inlineStr">
        <is>
          <t>A. Performa Teknis Sistem Biogas /A25. Seberapa sering Anda menyalakan kompor dengan cara yang benar?</t>
        </is>
      </c>
      <c r="FK1" s="92" t="inlineStr">
        <is>
          <t>A. Performa Teknis Sistem Biogas /A26. Apakah Anda mengetahui cara mengecek kebocoran gas dengan benar, yaitu menggunakan sabun dan tanpa api?</t>
        </is>
      </c>
      <c r="FL1" s="92" t="inlineStr">
        <is>
          <t>A. Performa Teknis Sistem Biogas /A27. Seberapa sering Anda mengecek kebocoran gas dengan benar?</t>
        </is>
      </c>
      <c r="FM1" s="92" t="inlineStr">
        <is>
          <t>A. Performa Teknis Sistem Biogas /A28. Apakah Anda mengetahui cara membersihkan luapan (lubang saluran slurry) dan saluran keluar dari kotoran yang mengeras?</t>
        </is>
      </c>
      <c r="FN1" s="92" t="inlineStr">
        <is>
          <t>A. Performa Teknis Sistem Biogas /A29. Seberapa sering Anda membersihkan saluran slurry dan saluran keluar tersebut?</t>
        </is>
      </c>
      <c r="FO1" s="92" t="inlineStr">
        <is>
          <t>A. Performa Teknis Sistem Biogas /A30. Apakah Anda mengetahui cara mengeringkan pengering air?</t>
        </is>
      </c>
      <c r="FP1" s="92" t="inlineStr">
        <is>
          <t>A. Performa Teknis Sistem Biogas /A31. Seberapa sering Anda mengeringkan pengering air?</t>
        </is>
      </c>
      <c r="FQ1" s="92" t="inlineStr">
        <is>
          <t>A. Performa Teknis Sistem Biogas /A32. Apakah Anda mengetahui bahwa outlet beton harus selalu ditutup?</t>
        </is>
      </c>
      <c r="FR1" s="92" t="inlineStr">
        <is>
          <t>A. Performa Teknis Sistem Biogas /A32-a. Apakah Anda yakin bahwa outlet tersebut dipastikan akan ditutup kembali setelah pengecekan atau pembersihan?</t>
        </is>
      </c>
      <c r="FS1" s="92" t="inlineStr">
        <is>
          <t>A. Performa Teknis Sistem Biogas /A33. Apakah Anda mengetahui bahwa gas tap harus ditutup jika tidak digunakan?</t>
        </is>
      </c>
      <c r="FT1" s="92" t="inlineStr">
        <is>
          <t>A. Performa Teknis Sistem Biogas /A34. Apakah Anda menutup kembali gas tap tersebut jika tidak digunakan?</t>
        </is>
      </c>
      <c r="FU1" s="92" t="inlineStr">
        <is>
          <t>A. Performa Teknis Sistem Biogas /A35. Siapa yang bertanggung jawab untuk pengoperasian dan perawatan biogas, termasuk pengumpulan kotoran ternak?</t>
        </is>
      </c>
      <c r="FV1" s="92" t="inlineStr">
        <is>
          <t>A. Performa Teknis Sistem Biogas /A35. Siapa yang bertanggung jawab untuk pengoperasian dan perawatan biogas, termasuk pengumpulan kotoran ternak? /Laki-laki dewasa</t>
        </is>
      </c>
      <c r="FW1" s="92" t="inlineStr">
        <is>
          <t>A. Performa Teknis Sistem Biogas /A35. Siapa yang bertanggung jawab untuk pengoperasian dan perawatan biogas, termasuk pengumpulan kotoran ternak? /Perempuan dewasa</t>
        </is>
      </c>
      <c r="FX1" s="92" t="inlineStr">
        <is>
          <t>A. Performa Teknis Sistem Biogas /A35. Siapa yang bertanggung jawab untuk pengoperasian dan perawatan biogas, termasuk pengumpulan kotoran ternak? /Anak-anak</t>
        </is>
      </c>
      <c r="FY1" s="92" t="inlineStr">
        <is>
          <t>A. Performa Teknis Sistem Biogas /A35. Siapa yang bertanggung jawab untuk pengoperasian dan perawatan biogas, termasuk pengumpulan kotoran ternak? /Pekerja tambahan</t>
        </is>
      </c>
      <c r="FZ1" s="92" t="inlineStr">
        <is>
          <t>A. Performa Teknis Sistem Biogas /A36. Seberapa paham Anda mengenai langkah-langkah keselamatan dalam operasi dan pemeliharaan biogas?</t>
        </is>
      </c>
      <c r="GA1" s="92" t="inlineStr">
        <is>
          <t>A. Performa Teknis Sistem Biogas /A37. Jika Anda memahami, dari mana Anda mengetahui langkah-langkah tersebut?</t>
        </is>
      </c>
      <c r="GB1" s="92" t="inlineStr">
        <is>
          <t>A. Performa Teknis Sistem Biogas /A37. Jika Anda memahami, dari mana Anda mengetahui langkah-langkah tersebut?/CPO</t>
        </is>
      </c>
      <c r="GC1" s="92" t="inlineStr">
        <is>
          <t>A. Performa Teknis Sistem Biogas /A37. Jika Anda memahami, dari mana Anda mengetahui langkah-langkah tersebut?/Pelatihan</t>
        </is>
      </c>
      <c r="GD1" s="92" t="inlineStr">
        <is>
          <t>A. Performa Teknis Sistem Biogas /A37. Jika Anda memahami, dari mana Anda mengetahui langkah-langkah tersebut?/Teman/keluarga</t>
        </is>
      </c>
      <c r="GE1" s="92" t="inlineStr">
        <is>
          <t>A. Performa Teknis Sistem Biogas /A37. Jika Anda memahami, dari mana Anda mengetahui langkah-langkah tersebut?/Lainnya</t>
        </is>
      </c>
      <c r="GF1" s="92" t="inlineStr">
        <is>
          <t>A. Performa Teknis Sistem Biogas /A37-a. Lainnya:</t>
        </is>
      </c>
      <c r="GG1" s="92" t="inlineStr">
        <is>
          <t>A. Performa Teknis Sistem Biogas /A38. Seberapa sering Anda menerapkan langkah-langkah keselamatan ini?</t>
        </is>
      </c>
      <c r="GH1" s="92" t="inlineStr">
        <is>
          <t>A. Performa Teknis Sistem Biogas /A39. Apakah Anda pernah mempromosikan manfaat biogas kepada orang  lain?</t>
        </is>
      </c>
      <c r="GI1" s="92" t="inlineStr">
        <is>
          <t>A. Performa Teknis Sistem Biogas /A40. Jika pernah melakukan promosi, kepada siapa saja Anda mempromosikan biogas?</t>
        </is>
      </c>
      <c r="GJ1" s="92" t="inlineStr">
        <is>
          <t>A. Performa Teknis Sistem Biogas /A40. Jika pernah melakukan promosi, kepada siapa saja Anda mempromosikan biogas? /Tetangga</t>
        </is>
      </c>
      <c r="GK1" s="92" t="inlineStr">
        <is>
          <t>A. Performa Teknis Sistem Biogas /A40. Jika pernah melakukan promosi, kepada siapa saja Anda mempromosikan biogas? /Teman/keluarga</t>
        </is>
      </c>
      <c r="GL1" s="92" t="inlineStr">
        <is>
          <t>A. Performa Teknis Sistem Biogas /A40. Jika pernah melakukan promosi, kepada siapa saja Anda mempromosikan biogas? /Komunitas lokal</t>
        </is>
      </c>
      <c r="GM1" s="92" t="inlineStr">
        <is>
          <t>A. Performa Teknis Sistem Biogas /A40. Jika pernah melakukan promosi, kepada siapa saja Anda mempromosikan biogas? /Lainnya</t>
        </is>
      </c>
      <c r="GN1" s="92" t="inlineStr">
        <is>
          <t>A. Performa Teknis Sistem Biogas /A40-a. Lainnya:</t>
        </is>
      </c>
      <c r="GO1" s="92" t="inlineStr">
        <is>
          <t>A. Performa Teknis Sistem Biogas /A41. Apakah Anda akan merekomendasikan penggunaan Biogas?</t>
        </is>
      </c>
      <c r="GP1" s="92" t="inlineStr">
        <is>
          <t>B1_biogas_use</t>
        </is>
      </c>
      <c r="GQ1" s="92" t="inlineStr">
        <is>
          <t>B2_fuel</t>
        </is>
      </c>
      <c r="GR1" s="92" t="inlineStr">
        <is>
          <t>B2-a_LPG</t>
        </is>
      </c>
      <c r="GS1" s="92" t="inlineStr">
        <is>
          <t>B2-b_firewood</t>
        </is>
      </c>
      <c r="GT1" s="92" t="inlineStr">
        <is>
          <t>B2-c_kerosene</t>
        </is>
      </c>
      <c r="GU1" s="92" t="inlineStr">
        <is>
          <t>B2-d_agriculture-waste</t>
        </is>
      </c>
      <c r="GV1" s="92" t="inlineStr">
        <is>
          <t>B2-e_animal-manure</t>
        </is>
      </c>
      <c r="GW1" s="92" t="inlineStr">
        <is>
          <t>B2-f_charcoal</t>
        </is>
      </c>
      <c r="GX1" s="92" t="inlineStr">
        <is>
          <t>B2-g_other</t>
        </is>
      </c>
      <c r="GY1" s="92" t="inlineStr">
        <is>
          <t>B. Energi, Pengurangan Emisi, dan Dampak Terhadap Lingkungan /B2-a. Lainnya:</t>
        </is>
      </c>
      <c r="GZ1" s="92" t="inlineStr">
        <is>
          <t>B. Energi, Pengurangan Emisi, dan Dampak Terhadap Lingkungan /B3. Apakah masih ingat dengan harga bahan bakar sebelum menggunakan biogas?</t>
        </is>
      </c>
      <c r="HA1" s="92" t="inlineStr">
        <is>
          <t>B4-a1_firewoord_qty</t>
        </is>
      </c>
      <c r="HB1" s="92" t="inlineStr">
        <is>
          <t>B4-a2_firewoord_price</t>
        </is>
      </c>
      <c r="HC1" s="92" t="inlineStr">
        <is>
          <t>B5-a1_firewoord_qty</t>
        </is>
      </c>
      <c r="HD1" s="92" t="inlineStr">
        <is>
          <t>B5-a2_firewoord_price</t>
        </is>
      </c>
      <c r="HE1" s="92" t="inlineStr">
        <is>
          <t>B4-b1_LPG_qty</t>
        </is>
      </c>
      <c r="HF1" s="92" t="inlineStr">
        <is>
          <t>B4-b2_LPG_price</t>
        </is>
      </c>
      <c r="HG1" s="92" t="inlineStr">
        <is>
          <t>B5-b1_LPG_qty</t>
        </is>
      </c>
      <c r="HH1" s="92" t="inlineStr">
        <is>
          <t>B5-b2_LPG_qty</t>
        </is>
      </c>
      <c r="HI1" s="92" t="inlineStr">
        <is>
          <t>B4-c1_agricultural-waste_qty</t>
        </is>
      </c>
      <c r="HJ1" s="92" t="inlineStr">
        <is>
          <t>B4-c2_agricultural-waste_price</t>
        </is>
      </c>
      <c r="HK1" s="92" t="inlineStr">
        <is>
          <t>B5-c1_agricultural-waste_qty</t>
        </is>
      </c>
      <c r="HL1" s="92" t="inlineStr">
        <is>
          <t>B5-c2_agricultural-waste_price</t>
        </is>
      </c>
      <c r="HM1" s="92" t="inlineStr">
        <is>
          <t>B4-d1_animal-manure_qty</t>
        </is>
      </c>
      <c r="HN1" s="92" t="inlineStr">
        <is>
          <t>B4-d2_animal-manure_pride</t>
        </is>
      </c>
      <c r="HO1" s="92" t="inlineStr">
        <is>
          <t>B5-d1_animal-manure_qty</t>
        </is>
      </c>
      <c r="HP1" s="92" t="inlineStr">
        <is>
          <t>B5-d2_animal-manure_pride</t>
        </is>
      </c>
      <c r="HQ1" s="92" t="inlineStr">
        <is>
          <t>B4-e1_charcoal_qty</t>
        </is>
      </c>
      <c r="HR1" s="92" t="inlineStr">
        <is>
          <t>B4-e2_charcoal_priee</t>
        </is>
      </c>
      <c r="HS1" s="92" t="inlineStr">
        <is>
          <t>B5-e1_charcoal_qty</t>
        </is>
      </c>
      <c r="HT1" s="92" t="inlineStr">
        <is>
          <t>B5-e2_charcoal_priee</t>
        </is>
      </c>
      <c r="HU1" s="92" t="inlineStr">
        <is>
          <t>B4-f1_kerosene_qty</t>
        </is>
      </c>
      <c r="HV1" s="92" t="inlineStr">
        <is>
          <t>B4-f2_kerosene_priff</t>
        </is>
      </c>
      <c r="HW1" s="92" t="inlineStr">
        <is>
          <t>B5-f1_kerosene_qty</t>
        </is>
      </c>
      <c r="HX1" s="92" t="inlineStr">
        <is>
          <t>B5-f2_kerosene_priff</t>
        </is>
      </c>
      <c r="HY1" s="92" t="inlineStr">
        <is>
          <t>B6-a1_firewood_reduction_mass</t>
        </is>
      </c>
      <c r="HZ1" s="92" t="inlineStr">
        <is>
          <t>B6-a2_firewood_reduction_price</t>
        </is>
      </c>
      <c r="IA1" s="92" t="inlineStr">
        <is>
          <t>B6-b1_LPG_reduction_mass</t>
        </is>
      </c>
      <c r="IB1" s="92" t="inlineStr">
        <is>
          <t>B6-b2_LPG_reduction_price</t>
        </is>
      </c>
      <c r="IC1" s="92" t="inlineStr">
        <is>
          <t>B6-c1_agriculture-waste_reduction_mass</t>
        </is>
      </c>
      <c r="ID1" s="92" t="inlineStr">
        <is>
          <t>B6-c2_agriculture-waste_reduction_price</t>
        </is>
      </c>
      <c r="IE1" s="92" t="inlineStr">
        <is>
          <t>B6-d1_animal-manure_reduction_mass</t>
        </is>
      </c>
      <c r="IF1" s="92" t="inlineStr">
        <is>
          <t>B6-d2_animal-manure_reduction_price</t>
        </is>
      </c>
      <c r="IG1" s="92" t="inlineStr">
        <is>
          <t>B6-e1_charcoal_reduction_mass</t>
        </is>
      </c>
      <c r="IH1" s="92" t="inlineStr">
        <is>
          <t>B6-e2_charcoal_reduction_price</t>
        </is>
      </c>
      <c r="II1" s="92" t="inlineStr">
        <is>
          <t>B6-f1_kerosene_reduction_mass</t>
        </is>
      </c>
      <c r="IJ1" s="92" t="inlineStr">
        <is>
          <t>B6-f2_kerosene_reduction_price</t>
        </is>
      </c>
      <c r="IK1" s="92" t="inlineStr">
        <is>
          <t>B. Energi, Pengurangan Emisi, dan Dampak Terhadap Lingkungan /B7. Berapa kilogram bahan bakar (kotoran ternak) yang Anda gunakan untuk biogas per hari?</t>
        </is>
      </c>
      <c r="IL1" s="92" t="inlineStr">
        <is>
          <t>B. Energi, Pengurangan Emisi, dan Dampak Terhadap Lingkungan /B8. Berapa lama rata-rata kompor biogas Anda menyala setiap hari?</t>
        </is>
      </c>
      <c r="IM1" s="92" t="inlineStr">
        <is>
          <t>B. Energi, Pengurangan Emisi, dan Dampak Terhadap Lingkungan /B9. Apakah penggunaan biogas membantu mengurangi penebangan kayu untuk kebutuhan bahan bakar?</t>
        </is>
      </c>
      <c r="IN1" s="92" t="inlineStr">
        <is>
          <t>C. Dampak Kesehatan dan Sanitasi /C1. Apakah Anda merenovasi atau membuat dapur baru untuk memasak menggunakan biogas?</t>
        </is>
      </c>
      <c r="IO1" s="92" t="inlineStr">
        <is>
          <t>C. Dampak Kesehatan dan Sanitasi /C2. Bagaimana perbandingan kebersihan dapur setelah menggunakan biogas?</t>
        </is>
      </c>
      <c r="IP1" s="92" t="inlineStr">
        <is>
          <t>C. Dampak Kesehatan dan Sanitasi /C3. Seberapa sering Anda terpapar asap di dapur setelah menggunakan biogas?</t>
        </is>
      </c>
      <c r="IQ1" s="92" t="inlineStr">
        <is>
          <t>C. Dampak Kesehatan dan Sanitasi /C4. Setelah menggunakan biogas, bagaimana perbandingan Anda atau anggota keluarga mengalami masalah pernafasan?</t>
        </is>
      </c>
      <c r="IR1" s="92" t="inlineStr">
        <is>
          <t>C. Dampak Kesehatan dan Sanitasi /C5. Siapa yang pernah mengalami infeksi pernapasan SEBELUM menggunakan biogas?</t>
        </is>
      </c>
      <c r="IS1" s="92" t="inlineStr">
        <is>
          <t>C. Dampak Kesehatan dan Sanitasi /C5. Siapa yang pernah mengalami infeksi pernapasan SEBELUM menggunakan biogas? /Laki-laki dewasa</t>
        </is>
      </c>
      <c r="IT1" s="92" t="inlineStr">
        <is>
          <t>C. Dampak Kesehatan dan Sanitasi /C5. Siapa yang pernah mengalami infeksi pernapasan SEBELUM menggunakan biogas? /Perempuan dewasa</t>
        </is>
      </c>
      <c r="IU1" s="92" t="inlineStr">
        <is>
          <t>C. Dampak Kesehatan dan Sanitasi /C5. Siapa yang pernah mengalami infeksi pernapasan SEBELUM menggunakan biogas? /Anak-anak (0-18 tahun)</t>
        </is>
      </c>
      <c r="IV1" s="92" t="inlineStr">
        <is>
          <t>C. Dampak Kesehatan dan Sanitasi /C6. Siapa yang pernah mengalami infeksi pernapasan SETELAH menggunakan biogas?</t>
        </is>
      </c>
      <c r="IW1" s="92" t="inlineStr">
        <is>
          <t>C. Dampak Kesehatan dan Sanitasi /C6. Siapa yang pernah mengalami infeksi pernapasan SETELAH menggunakan biogas? /Laki-laki dewasa</t>
        </is>
      </c>
      <c r="IX1" s="92" t="inlineStr">
        <is>
          <t>C. Dampak Kesehatan dan Sanitasi /C6. Siapa yang pernah mengalami infeksi pernapasan SETELAH menggunakan biogas? /Perempuan dewasa</t>
        </is>
      </c>
      <c r="IY1" s="92" t="inlineStr">
        <is>
          <t>C. Dampak Kesehatan dan Sanitasi /C6. Siapa yang pernah mengalami infeksi pernapasan SETELAH menggunakan biogas? /Anak-anak (0-18 tahun)</t>
        </is>
      </c>
      <c r="IZ1" s="92" t="inlineStr">
        <is>
          <t>C. Dampak Kesehatan dan Sanitasi /C7. SETELAH menggunakan biogas, bagaimana perbandingan Anda atau anggota keluarga mengalami masalah iritasi mata?</t>
        </is>
      </c>
      <c r="JA1" s="92" t="inlineStr">
        <is>
          <t>C. Dampak Kesehatan dan Sanitasi /C8. Siapa yang pernah mengalami masalah iritasi mata SEBELUM menggunakan biogas?</t>
        </is>
      </c>
      <c r="JB1" s="92" t="inlineStr">
        <is>
          <t>C. Dampak Kesehatan dan Sanitasi /C8. Siapa yang pernah mengalami masalah iritasi mata SEBELUM menggunakan biogas? /Laki-laki dewasa</t>
        </is>
      </c>
      <c r="JC1" s="92" t="inlineStr">
        <is>
          <t>C. Dampak Kesehatan dan Sanitasi /C8. Siapa yang pernah mengalami masalah iritasi mata SEBELUM menggunakan biogas? /Perempuan dewasa</t>
        </is>
      </c>
      <c r="JD1" s="92" t="inlineStr">
        <is>
          <t>C. Dampak Kesehatan dan Sanitasi /C8. Siapa yang pernah mengalami masalah iritasi mata SEBELUM menggunakan biogas? /Anak-anak (0-18 tahun)</t>
        </is>
      </c>
      <c r="JE1" s="92" t="inlineStr">
        <is>
          <t>C. Dampak Kesehatan dan Sanitasi /C9. Siapa yang pernah mengalami masalah iritasi mata SETELAH menggunakan biogas?</t>
        </is>
      </c>
      <c r="JF1" s="92" t="inlineStr">
        <is>
          <t>C. Dampak Kesehatan dan Sanitasi /C9. Siapa yang pernah mengalami masalah iritasi mata SETELAH menggunakan biogas? /Laki-laki dewasa</t>
        </is>
      </c>
      <c r="JG1" s="92" t="inlineStr">
        <is>
          <t>C. Dampak Kesehatan dan Sanitasi /C9. Siapa yang pernah mengalami masalah iritasi mata SETELAH menggunakan biogas? /Perempuan dewasa</t>
        </is>
      </c>
      <c r="JH1" s="92" t="inlineStr">
        <is>
          <t>C. Dampak Kesehatan dan Sanitasi /C9. Siapa yang pernah mengalami masalah iritasi mata SETELAH menggunakan biogas? /Anak-anak (0-18 tahun)</t>
        </is>
      </c>
      <c r="JI1" s="92" t="inlineStr">
        <is>
          <t>C. Dampak Kesehatan dan Sanitasi /C10. SETELAH menggunakan biogas, bagaimana perbandingan Anda atau anggota keluarga mengalami penyakit saluran pencernaan?</t>
        </is>
      </c>
      <c r="JJ1" s="92" t="inlineStr">
        <is>
          <t>C. Dampak Kesehatan dan Sanitasi /C11. Siapa yang pernah mengalami penyakit saluran pencernaan SEBELUM menggunakan biogas?</t>
        </is>
      </c>
      <c r="JK1" s="92" t="inlineStr">
        <is>
          <t>C. Dampak Kesehatan dan Sanitasi /C11. Siapa yang pernah mengalami penyakit saluran pencernaan SEBELUM menggunakan biogas? /Laki-laki dewasa</t>
        </is>
      </c>
      <c r="JL1" s="92" t="inlineStr">
        <is>
          <t>C. Dampak Kesehatan dan Sanitasi /C11. Siapa yang pernah mengalami penyakit saluran pencernaan SEBELUM menggunakan biogas? /Perempuan dewasa</t>
        </is>
      </c>
      <c r="JM1" s="92" t="inlineStr">
        <is>
          <t>C. Dampak Kesehatan dan Sanitasi /C11. Siapa yang pernah mengalami penyakit saluran pencernaan SEBELUM menggunakan biogas? /Anak-anak (0-18 tahun)</t>
        </is>
      </c>
      <c r="JN1" s="92" t="inlineStr">
        <is>
          <t>C. Dampak Kesehatan dan Sanitasi /C12. Siapa yang pernah mengalami penyakit saluran pencernaan SETELAH menggunakan biogas?</t>
        </is>
      </c>
      <c r="JO1" s="92" t="inlineStr">
        <is>
          <t>C. Dampak Kesehatan dan Sanitasi /C12. Siapa yang pernah mengalami penyakit saluran pencernaan SETELAH menggunakan biogas? /Laki-laki dewasa</t>
        </is>
      </c>
      <c r="JP1" s="92" t="inlineStr">
        <is>
          <t>C. Dampak Kesehatan dan Sanitasi /C12. Siapa yang pernah mengalami penyakit saluran pencernaan SETELAH menggunakan biogas? /Perempuan dewasa</t>
        </is>
      </c>
      <c r="JQ1" s="92" t="inlineStr">
        <is>
          <t>C. Dampak Kesehatan dan Sanitasi /C12. Siapa yang pernah mengalami penyakit saluran pencernaan SETELAH menggunakan biogas? /Anak-anak (0-18 tahun)</t>
        </is>
      </c>
      <c r="JR1" s="92" t="inlineStr">
        <is>
          <t>C. Dampak Kesehatan dan Sanitasi /C13. SETELAH menggunakan biogas, bagaimana perbandingan Anda atau anggota keluarga pernah mengalami penyakit yang disebabkan gigitan nyamuk? contoh: malaria, demam berdarah, cikungunya, dan lain sebagainya.</t>
        </is>
      </c>
      <c r="JS1" s="92" t="inlineStr">
        <is>
          <t>C. Dampak Kesehatan dan Sanitasi /C14. Siapa yang pernah mengalami penyakit akibat gigitan nyamuk SEBELUM menggunakan biogas?</t>
        </is>
      </c>
      <c r="JT1" s="92" t="inlineStr">
        <is>
          <t>C. Dampak Kesehatan dan Sanitasi /C14. Siapa yang pernah mengalami penyakit akibat gigitan nyamuk SEBELUM menggunakan biogas? /Laki-laki dewasa</t>
        </is>
      </c>
      <c r="JU1" s="92" t="inlineStr">
        <is>
          <t>C. Dampak Kesehatan dan Sanitasi /C14. Siapa yang pernah mengalami penyakit akibat gigitan nyamuk SEBELUM menggunakan biogas? /Perempuan dewasa</t>
        </is>
      </c>
      <c r="JV1" s="92" t="inlineStr">
        <is>
          <t>C. Dampak Kesehatan dan Sanitasi /C14. Siapa yang pernah mengalami penyakit akibat gigitan nyamuk SEBELUM menggunakan biogas? /Anak-anak (0-18 tahun)</t>
        </is>
      </c>
      <c r="JW1" s="92" t="inlineStr">
        <is>
          <t>C. Dampak Kesehatan dan Sanitasi /C15. Siapa yang pernah mengalami penyakit akibat gigitan nyamuk SETELAH menggunakan biogas?</t>
        </is>
      </c>
      <c r="JX1" s="92" t="inlineStr">
        <is>
          <t>C. Dampak Kesehatan dan Sanitasi /C15. Siapa yang pernah mengalami penyakit akibat gigitan nyamuk SETELAH menggunakan biogas? /Laki-laki dewasa</t>
        </is>
      </c>
      <c r="JY1" s="92" t="inlineStr">
        <is>
          <t>C. Dampak Kesehatan dan Sanitasi /C15. Siapa yang pernah mengalami penyakit akibat gigitan nyamuk SETELAH menggunakan biogas? /Perempuan dewasa</t>
        </is>
      </c>
      <c r="JZ1" s="92" t="inlineStr">
        <is>
          <t>C. Dampak Kesehatan dan Sanitasi /C15. Siapa yang pernah mengalami penyakit akibat gigitan nyamuk SETELAH menggunakan biogas? /Anak-anak (0-18 tahun)</t>
        </is>
      </c>
      <c r="KA1" s="92" t="inlineStr">
        <is>
          <t>C. Dampak Kesehatan dan Sanitasi /C16. SETELAH menggunakan biogas, bagaimana perbandingan terjadinya kecelakaan akibat api (kebakaran) dirumah Anda?</t>
        </is>
      </c>
      <c r="KB1" s="92" t="inlineStr">
        <is>
          <t>C. Dampak Kesehatan dan Sanitasi /C17. Siapa yang pernah mengalami kecelakaan akibat api SEBELUM menggunakan biogas?</t>
        </is>
      </c>
      <c r="KC1" s="92" t="inlineStr">
        <is>
          <t>C. Dampak Kesehatan dan Sanitasi /C17. Siapa yang pernah mengalami kecelakaan akibat api SEBELUM menggunakan biogas?/Laki-laki dewasa</t>
        </is>
      </c>
      <c r="KD1" s="92" t="inlineStr">
        <is>
          <t>C. Dampak Kesehatan dan Sanitasi /C17. Siapa yang pernah mengalami kecelakaan akibat api SEBELUM menggunakan biogas?/Perempuan dewasa</t>
        </is>
      </c>
      <c r="KE1" s="92" t="inlineStr">
        <is>
          <t>C. Dampak Kesehatan dan Sanitasi /C17. Siapa yang pernah mengalami kecelakaan akibat api SEBELUM menggunakan biogas?/Anak-anak (0-18 tahun)</t>
        </is>
      </c>
      <c r="KF1" s="92" t="inlineStr">
        <is>
          <t>C. Dampak Kesehatan dan Sanitasi /C18. Siapa yang pernah mengalami kecelakaan akibat api SETELAH menggunakan  biogas?</t>
        </is>
      </c>
      <c r="KG1" s="92" t="inlineStr">
        <is>
          <t>C. Dampak Kesehatan dan Sanitasi /C18. Siapa yang pernah mengalami kecelakaan akibat api SETELAH menggunakan  biogas?/Laki-laki dewasa</t>
        </is>
      </c>
      <c r="KH1" s="92" t="inlineStr">
        <is>
          <t>C. Dampak Kesehatan dan Sanitasi /C18. Siapa yang pernah mengalami kecelakaan akibat api SETELAH menggunakan  biogas?/Perempuan dewasa</t>
        </is>
      </c>
      <c r="KI1" s="92" t="inlineStr">
        <is>
          <t>C. Dampak Kesehatan dan Sanitasi /C18. Siapa yang pernah mengalami kecelakaan akibat api SETELAH menggunakan  biogas?/Anak-anak (0-18 tahun)</t>
        </is>
      </c>
      <c r="KJ1" s="92" t="inlineStr">
        <is>
          <t>C. Dampak Kesehatan dan Sanitasi /C19. SETELAH menggunakan biogas, bagaimana perbandingan dialaminya penyakit psikis lainnya? (misalkan stress, sedikit waktu senggang, dll)</t>
        </is>
      </c>
      <c r="KK1" s="92" t="inlineStr">
        <is>
          <t>C. Dampak Kesehatan dan Sanitasi /C20. Siapa yang pernah mengalami penyakit psikisi SEBELUM menggunakan  biogas?</t>
        </is>
      </c>
      <c r="KL1" s="92" t="inlineStr">
        <is>
          <t>C. Dampak Kesehatan dan Sanitasi /C20. Siapa yang pernah mengalami penyakit psikisi SEBELUM menggunakan  biogas?/Laki-laki dewasa</t>
        </is>
      </c>
      <c r="KM1" s="92" t="inlineStr">
        <is>
          <t>C. Dampak Kesehatan dan Sanitasi /C20. Siapa yang pernah mengalami penyakit psikisi SEBELUM menggunakan  biogas?/Perempuan dewasa</t>
        </is>
      </c>
      <c r="KN1" s="92" t="inlineStr">
        <is>
          <t>C. Dampak Kesehatan dan Sanitasi /C20. Siapa yang pernah mengalami penyakit psikisi SEBELUM menggunakan  biogas?/Anak-anak (0-18 tahun)</t>
        </is>
      </c>
      <c r="KO1" s="92" t="inlineStr">
        <is>
          <t>C. Dampak Kesehatan dan Sanitasi /C21. Siapa yang pernah mengalami penyakit psikisi SETELAH menggunakan  biogas?</t>
        </is>
      </c>
      <c r="KP1" s="92" t="inlineStr">
        <is>
          <t>C. Dampak Kesehatan dan Sanitasi /C21. Siapa yang pernah mengalami penyakit psikisi SETELAH menggunakan  biogas?/Laki-laki dewasa</t>
        </is>
      </c>
      <c r="KQ1" s="92" t="inlineStr">
        <is>
          <t>C. Dampak Kesehatan dan Sanitasi /C21. Siapa yang pernah mengalami penyakit psikisi SETELAH menggunakan  biogas?/Perempuan dewasa</t>
        </is>
      </c>
      <c r="KR1" s="92" t="inlineStr">
        <is>
          <t>C. Dampak Kesehatan dan Sanitasi /C21. Siapa yang pernah mengalami penyakit psikisi SETELAH menggunakan  biogas?/Anak-anak (0-18 tahun)</t>
        </is>
      </c>
      <c r="KS1" s="92" t="inlineStr">
        <is>
          <t>C. Dampak Kesehatan dan Sanitasi /C22. Bagaimana Anda menilai kondisi kesehatan umum anggota keluarga Anda SETELAH menggunakan biogas?</t>
        </is>
      </c>
      <c r="KT1" s="92" t="inlineStr">
        <is>
          <t>C. Dampak Kesehatan dan Sanitasi /C23. SEBELUM menggunakan biogas, dalam satu tahun berapa kali anggota keluarga Anda memeriksakan diri ke dokter/rumah sakit?</t>
        </is>
      </c>
      <c r="KU1" s="92" t="inlineStr">
        <is>
          <t>C. Dampak Kesehatan dan Sanitasi /C24. SETELAH menggunakan biogas, dalam satu tahun berapa kali anggota keluarga Anda memeriksakan diri ke doket/rumah sakit?</t>
        </is>
      </c>
      <c r="KV1" s="92" t="inlineStr">
        <is>
          <t>C. Dampak Kesehatan dan Sanitasi /C25. Siapa saja yang memeriksakan diri ke dokter/rumah sakit dalam satu tahun terakhir?</t>
        </is>
      </c>
      <c r="KW1" s="92" t="inlineStr">
        <is>
          <t>C. Dampak Kesehatan dan Sanitasi /C25. Siapa saja yang memeriksakan diri ke dokter/rumah sakit dalam satu tahun terakhir? /Laki-laki dewasa</t>
        </is>
      </c>
      <c r="KX1" s="92" t="inlineStr">
        <is>
          <t>C. Dampak Kesehatan dan Sanitasi /C25. Siapa saja yang memeriksakan diri ke dokter/rumah sakit dalam satu tahun terakhir? /Perempuan dewasa</t>
        </is>
      </c>
      <c r="KY1" s="92" t="inlineStr">
        <is>
          <t>C. Dampak Kesehatan dan Sanitasi /C25. Siapa saja yang memeriksakan diri ke dokter/rumah sakit dalam satu tahun terakhir? /Anak-anak (0-18 tahun)</t>
        </is>
      </c>
      <c r="KZ1" s="92" t="inlineStr">
        <is>
          <t>C. Dampak Kesehatan dan Sanitasi /C25. Siapa saja yang memeriksakan diri ke dokter/rumah sakit dalam satu tahun terakhir? /Tidak ada</t>
        </is>
      </c>
      <c r="LA1" s="92" t="inlineStr">
        <is>
          <t>C. Dampak Kesehatan dan Sanitasi /C26. Apakah pemasangan sistem biogas meningkatkan kondisi kebersihan rumah Anda?</t>
        </is>
      </c>
      <c r="LB1" s="92" t="inlineStr">
        <is>
          <t>C. Dampak Kesehatan dan Sanitasi /C27. Apakah pemasangan sistem biogas meningkatkan kondisi kebersihan di kandang ternak Anda?</t>
        </is>
      </c>
      <c r="LC1" s="92" t="inlineStr">
        <is>
          <t>D. Dampak Sosial-Ekonomi /D1. Setelah menggunakan biogas, berapa lama waktu yang Anda  habiskan untuk kegiatan menghasilkan pendapatan?/a. Bertani</t>
        </is>
      </c>
      <c r="LD1" s="92" t="inlineStr">
        <is>
          <t>D. Dampak Sosial-Ekonomi /D1. Setelah menggunakan biogas, berapa lama waktu yang Anda  habiskan untuk kegiatan menghasilkan pendapatan?/b. Beternak</t>
        </is>
      </c>
      <c r="LE1" s="92" t="inlineStr">
        <is>
          <t>D. Dampak Sosial-Ekonomi /D1. Setelah menggunakan biogas, berapa lama waktu yang Anda  habiskan untuk kegiatan menghasilkan pendapatan?/c. Berjualan</t>
        </is>
      </c>
      <c r="LF1" s="92" t="inlineStr">
        <is>
          <t>D. Dampak Sosial-Ekonomi /D1. Setelah menggunakan biogas, berapa lama waktu yang Anda  habiskan untuk kegiatan menghasilkan pendapatan?/d. Lainnya</t>
        </is>
      </c>
      <c r="LG1" s="92" t="inlineStr">
        <is>
          <t>D. Dampak Sosial-Ekonomi /D1-a. Apakah secara umum pendapatan Anda meningkat setelah  penggunaan biogas?</t>
        </is>
      </c>
      <c r="LH1" s="92" t="inlineStr">
        <is>
          <t>D. Dampak Sosial-Ekonomi /D2. Apabila pendapatan bertambah, berapa peningkatannya?</t>
        </is>
      </c>
      <c r="LI1" s="92" t="inlineStr">
        <is>
          <t>D. Dampak Sosial-Ekonomi /D3. Apabila pendapatan menurun, berapa penurunannya?</t>
        </is>
      </c>
      <c r="LJ1" s="92" t="inlineStr">
        <is>
          <t>D. Dampak Sosial-Ekonomi /D4. Untuk apa tambahan uang hasil penghematan atau tambahan  pendapatan dari penggunaan biogas tersebut Anda gunakan?</t>
        </is>
      </c>
      <c r="LK1" s="92" t="inlineStr">
        <is>
          <t>D. Dampak Sosial-Ekonomi /D4. Untuk apa tambahan uang hasil penghematan atau tambahan  pendapatan dari penggunaan biogas tersebut Anda gunakan?/Tabungan</t>
        </is>
      </c>
      <c r="LL1" s="92" t="inlineStr">
        <is>
          <t>D. Dampak Sosial-Ekonomi /D4. Untuk apa tambahan uang hasil penghematan atau tambahan  pendapatan dari penggunaan biogas tersebut Anda gunakan?/Kesehatan</t>
        </is>
      </c>
      <c r="LM1" s="92" t="inlineStr">
        <is>
          <t>D. Dampak Sosial-Ekonomi /D4. Untuk apa tambahan uang hasil penghematan atau tambahan  pendapatan dari penggunaan biogas tersebut Anda gunakan?/Modal Usaha</t>
        </is>
      </c>
      <c r="LN1" s="92" t="inlineStr">
        <is>
          <t>D. Dampak Sosial-Ekonomi /D4. Untuk apa tambahan uang hasil penghematan atau tambahan  pendapatan dari penggunaan biogas tersebut Anda gunakan?/Investasi lainnya</t>
        </is>
      </c>
      <c r="LO1" s="92" t="inlineStr">
        <is>
          <t>D. Dampak Sosial-Ekonomi /D4. Untuk apa tambahan uang hasil penghematan atau tambahan  pendapatan dari penggunaan biogas tersebut Anda gunakan?/Kebutuhan rumah tangga</t>
        </is>
      </c>
      <c r="LP1" s="92" t="inlineStr">
        <is>
          <t>D. Dampak Sosial-Ekonomi /D4. Untuk apa tambahan uang hasil penghematan atau tambahan  pendapatan dari penggunaan biogas tersebut Anda gunakan?/Pendidikan anggota keluarga</t>
        </is>
      </c>
      <c r="LQ1" s="92" t="inlineStr">
        <is>
          <t>D. Dampak Sosial-Ekonomi /D4. Untuk apa tambahan uang hasil penghematan atau tambahan  pendapatan dari penggunaan biogas tersebut Anda gunakan?/Lainnya</t>
        </is>
      </c>
      <c r="LR1" s="92" t="inlineStr">
        <is>
          <t>D. Dampak Sosial-Ekonomi /D4-a. Lainnya:</t>
        </is>
      </c>
      <c r="LS1" s="92" t="inlineStr">
        <is>
          <t>D. Dampak Sosial-Ekonomi /D5. Berapa menit yang dihabiskan untuk mengumpulkan kotoran ternak? (per hari)/Laki-laki dewasa</t>
        </is>
      </c>
      <c r="LT1" s="92" t="inlineStr">
        <is>
          <t>D. Dampak Sosial-Ekonomi /D5. Berapa menit yang dihabiskan untuk mengumpulkan kotoran ternak? (per hari)/Perempuan dewasa</t>
        </is>
      </c>
      <c r="LU1" s="92" t="inlineStr">
        <is>
          <t>D. Dampak Sosial-Ekonomi /D5. Berapa menit yang dihabiskan untuk mengumpulkan kotoran ternak? (per hari)/Lainnya (anak-anak, pekerja, dsb)</t>
        </is>
      </c>
      <c r="LV1" s="92" t="inlineStr">
        <is>
          <t>D. Dampak Sosial-Ekonomi /D6. Berapa menit yang dihabiskan untuk mencampurkan kotoran ternak  dan air di dalam inlet? (per hari) /Laki-laki dewasa</t>
        </is>
      </c>
      <c r="LW1" s="92" t="inlineStr">
        <is>
          <t>D. Dampak Sosial-Ekonomi /D6. Berapa menit yang dihabiskan untuk mencampurkan kotoran ternak  dan air di dalam inlet? (per hari) /Perempuan dewasa</t>
        </is>
      </c>
      <c r="LX1" s="92" t="inlineStr">
        <is>
          <t>D. Dampak Sosial-Ekonomi /D6. Berapa menit yang dihabiskan untuk mencampurkan kotoran ternak  dan air di dalam inlet? (per hari) /Lainnya (anak-anak, pekerja, dsb)</t>
        </is>
      </c>
      <c r="LY1" s="92" t="inlineStr">
        <is>
          <t>D. Dampak Sosial-Ekonomi /D7. Berapa menit yang dihabiskan untuk mengaduk kotoran ternak dan  air? (per hari) /Laki-laki dewasa</t>
        </is>
      </c>
      <c r="LZ1" s="92" t="inlineStr">
        <is>
          <t>D. Dampak Sosial-Ekonomi /D7. Berapa menit yang dihabiskan untuk mengaduk kotoran ternak dan  air? (per hari) /Perempuan dewasa</t>
        </is>
      </c>
      <c r="MA1" s="92" t="inlineStr">
        <is>
          <t>D. Dampak Sosial-Ekonomi /D7. Berapa menit yang dihabiskan untuk mengaduk kotoran ternak dan  air? (per hari) /Lainnya (anak-anak, pekerja, dsb)</t>
        </is>
      </c>
      <c r="MB1" s="92" t="inlineStr">
        <is>
          <t>D. Dampak Sosial-Ekonomi /D8. Secara umum, apakah setelah penggunaan biogas, Anda memiliki  waktu luang lebih banyak?</t>
        </is>
      </c>
      <c r="MC1" s="92" t="inlineStr">
        <is>
          <t>D. Dampak Sosial-Ekonomi /a. Laki-laki dewasa/D9-a1. Berapa lama waktu yang dibutuhkan Laki-laki dewasa untuk mengumpulkan bahan bakar sebelum menggunakan biogas?</t>
        </is>
      </c>
      <c r="MD1" s="92" t="inlineStr">
        <is>
          <t>D. Dampak Sosial-Ekonomi /a. Laki-laki dewasa/D9-a2. Berapa lama waktu yang dibutuhkan Laki-laki dewasa untuk mengumpulkan bahan bakar setelah menggunakan biogas?</t>
        </is>
      </c>
      <c r="ME1" s="92" t="inlineStr">
        <is>
          <t>D. Dampak Sosial-Ekonomi /b. Perembuan dewasa/D9-b1. Berapa lama waktu yang dibutuhkan Perempuan dewasa untuk mengumpulkan bahan bakar sebelum menggunakan biogas?</t>
        </is>
      </c>
      <c r="MF1" s="92" t="inlineStr">
        <is>
          <t>D. Dampak Sosial-Ekonomi /b. Perembuan dewasa/D9-b2. Berapa lama waktu yang dibutuhkan Perempuan dewasa untuk mengumpulkan bahan bakar setelah menggunakan biogas?</t>
        </is>
      </c>
      <c r="MG1" s="92" t="inlineStr">
        <is>
          <t>D. Dampak Sosial-Ekonomi /c. Lainnya (anak-anak, pekerja, dll)/D9-c1. Berapa lama waktu yang dibutuhkan anggota lainnya untuk mengumpulkan bahan bakar sebelum menggunakan biogas?</t>
        </is>
      </c>
      <c r="MH1" s="92" t="inlineStr">
        <is>
          <t>D. Dampak Sosial-Ekonomi /c. Lainnya (anak-anak, pekerja, dll)/D9-c2. Berapa lama waktu yang dibutuhkan anggota lainnya untuk mengumpulkan bahan bakar setelah menggunakan biogas?</t>
        </is>
      </c>
      <c r="MI1" s="92" t="inlineStr">
        <is>
          <t>D. Dampak Sosial-Ekonomi /D10. Bagaimana keluarga Anda menggunakan waktu yang dihemat dari penggunaan biogas?</t>
        </is>
      </c>
      <c r="MJ1" s="92" t="inlineStr">
        <is>
          <t>D. Dampak Sosial-Ekonomi /D10. Bagaimana keluarga Anda menggunakan waktu yang dihemat dari penggunaan biogas?/ Pendidikan anak (mengantar sekolah,  menemani anak belajar, menyiapkan  bekal dsb)</t>
        </is>
      </c>
      <c r="MK1" s="92" t="inlineStr">
        <is>
          <t>D. Dampak Sosial-Ekonomi /D10. Bagaimana keluarga Anda menggunakan waktu yang dihemat dari penggunaan biogas?/Aktivitas sosial diluar rumah  (misalnya, berkumpul dengan tetangga,  mengikuti kegiatan PKK, dsb)</t>
        </is>
      </c>
      <c r="ML1" s="92" t="inlineStr">
        <is>
          <t>D. Dampak Sosial-Ekonomi /D10. Bagaimana keluarga Anda menggunakan waktu yang dihemat dari penggunaan biogas?/Istirahat</t>
        </is>
      </c>
      <c r="MM1" s="92" t="inlineStr">
        <is>
          <t>D. Dampak Sosial-Ekonomi /D10. Bagaimana keluarga Anda menggunakan waktu yang dihemat dari penggunaan biogas?/Pendidikan diri sendiri</t>
        </is>
      </c>
      <c r="MN1" s="92" t="inlineStr">
        <is>
          <t>D. Dampak Sosial-Ekonomi /D10. Bagaimana keluarga Anda menggunakan waktu yang dihemat dari penggunaan biogas?/Bekerja</t>
        </is>
      </c>
      <c r="MO1" s="92" t="inlineStr">
        <is>
          <t>D. Dampak Sosial-Ekonomi /D10. Bagaimana keluarga Anda menggunakan waktu yang dihemat dari penggunaan biogas?/Lainnya</t>
        </is>
      </c>
      <c r="MP1" s="92" t="inlineStr">
        <is>
          <t>D. Dampak Sosial-Ekonomi /D10-a. Lainnya:</t>
        </is>
      </c>
      <c r="MQ1" s="92" t="inlineStr">
        <is>
          <t>D. Dampak Sosial-Ekonomi /D11-a. Jika keluarga Anda menggunakan waktu yang dihemat untuk bekerja, apa jenis pekerjaan yang dilakukan?</t>
        </is>
      </c>
      <c r="MR1" s="92" t="inlineStr">
        <is>
          <t>D. Dampak Sosial-Ekonomi /D11-b. Jika keluarga Anda tidak menggunakan waktu yang dihemat untuk bekerja, mengapa?</t>
        </is>
      </c>
      <c r="MS1" s="92" t="inlineStr">
        <is>
          <t>D. Dampak Sosial-Ekonomi /D12-a. Jika keluarga Anda menggunakan waktu yang dihemat untuk aktivitas sosial, apa jenis kegiatan sosial yang keluarga Anda ikuti?</t>
        </is>
      </c>
      <c r="MT1" s="92" t="inlineStr">
        <is>
          <t>D. Dampak Sosial-Ekonomi /D12-b. Jika keluarga Anda tidak menggunakan waktu yang dihemat untuk aktivitas sosial melakukan aktivitas sosial, mengapa?</t>
        </is>
      </c>
      <c r="MU1" s="92" t="inlineStr">
        <is>
          <t>D. Dampak Sosial-Ekonomi /D13. Apakah pemasangan sistem biogas menciptakan peluang kerja bagi Anda atau anggota keluarga?</t>
        </is>
      </c>
      <c r="MV1" s="92" t="inlineStr">
        <is>
          <t>D. Dampak Sosial-Ekonomi /D13-a. Jika pemasangan sistem biogas menciptakan peluang kerja untuk anggota keluarga atau orang lain, dalam bentuk apa?</t>
        </is>
      </c>
      <c r="MW1" s="92" t="inlineStr">
        <is>
          <t>D. Dampak Sosial-Ekonomi /D13-a. Jika pemasangan sistem biogas menciptakan peluang kerja untuk anggota keluarga atau orang lain, dalam bentuk apa? /Perawatan sistem biogas</t>
        </is>
      </c>
      <c r="MX1" s="92" t="inlineStr">
        <is>
          <t>D. Dampak Sosial-Ekonomi /D13-a. Jika pemasangan sistem biogas menciptakan peluang kerja untuk anggota keluarga atau orang lain, dalam bentuk apa? /Pemasangan sistem biogas</t>
        </is>
      </c>
      <c r="MY1" s="92" t="inlineStr">
        <is>
          <t>D. Dampak Sosial-Ekonomi /D13-a. Jika pemasangan sistem biogas menciptakan peluang kerja untuk anggota keluarga atau orang lain, dalam bentuk apa? /Produksi dan penjualan bioslurry</t>
        </is>
      </c>
      <c r="MZ1" s="92" t="inlineStr">
        <is>
          <t>D. Dampak Sosial-Ekonomi /D13-a. Jika pemasangan sistem biogas menciptakan peluang kerja untuk anggota keluarga atau orang lain, dalam bentuk apa? /Lainnya</t>
        </is>
      </c>
      <c r="NA1" s="92" t="inlineStr">
        <is>
          <t>D. Dampak Sosial-Ekonomi /D13-a-a. Lainnya:</t>
        </is>
      </c>
      <c r="NB1" s="92" t="inlineStr">
        <is>
          <t>D. Dampak Sosial-Ekonomi /D13-b. Berapa banyak tenaga kerja yang Anda pekerjakan untuk  pengelolaan sistem biogas?</t>
        </is>
      </c>
      <c r="NC1" s="92" t="inlineStr">
        <is>
          <t>D. Dampak Sosial-Ekonomi /D14. Apa bentuk bioslurry yang Anda jual?</t>
        </is>
      </c>
      <c r="ND1" s="92" t="inlineStr">
        <is>
          <t>D. Dampak Sosial-Ekonomi /D14. Apa bentuk bioslurry yang Anda jual?/Cair</t>
        </is>
      </c>
      <c r="NE1" s="92" t="inlineStr">
        <is>
          <t>D. Dampak Sosial-Ekonomi /D14. Apa bentuk bioslurry yang Anda jual?/Padat</t>
        </is>
      </c>
      <c r="NF1" s="92" t="inlineStr">
        <is>
          <t>D. Dampak Sosial-Ekonomi /D15. Berapa bioslurry  yang terjual per  bulan?/Liter (cair)</t>
        </is>
      </c>
      <c r="NG1" s="92" t="inlineStr">
        <is>
          <t>D. Dampak Sosial-Ekonomi /D15. Berapa bioslurry  yang terjual per  bulan?/Kilogram (padat)</t>
        </is>
      </c>
      <c r="NH1" s="92" t="inlineStr">
        <is>
          <t>D. Dampak Sosial-Ekonomi /D15. Berapa bioslurry  yang terjual per  bulan?/Tuliskan jumlah dalam satuan lain</t>
        </is>
      </c>
      <c r="NI1" s="92" t="inlineStr">
        <is>
          <t>D. Dampak Sosial-Ekonomi /D16. Berapa harga jual bioslurry?/Rp/liter (cair)</t>
        </is>
      </c>
      <c r="NJ1" s="92" t="inlineStr">
        <is>
          <t>D. Dampak Sosial-Ekonomi /D16. Berapa harga jual bioslurry?/Rp/kg (padat)</t>
        </is>
      </c>
      <c r="NK1" s="92" t="inlineStr">
        <is>
          <t>D. Dampak Sosial-Ekonomi /D16. Berapa harga jual bioslurry?/Tuliskan jumlah dalam satuan lain</t>
        </is>
      </c>
      <c r="NL1" s="92" t="inlineStr">
        <is>
          <t>D. Dampak Sosial-Ekonomi /D17. Apakah ada IDBP hotline sticker?</t>
        </is>
      </c>
      <c r="NM1" s="92" t="inlineStr">
        <is>
          <t>D. Dampak Sosial-Ekonomi /D18. Darimana sumber pembiayaan untuk memasang sistem biogas?</t>
        </is>
      </c>
      <c r="NN1" s="92" t="inlineStr">
        <is>
          <t>D. Dampak Sosial-Ekonomi /D19. Berapa total biaya yang Anda keluarkan untuk memasang sistem biogas (termasuk instalasi, peralatan, dan biaya operasional awal)?</t>
        </is>
      </c>
      <c r="NO1" s="92" t="inlineStr">
        <is>
          <t>D. Dampak Sosial-Ekonomi /D20. Jika terdapat dana hibah untuk sumber pembiayaan, siapa pemberi dana tersebut?</t>
        </is>
      </c>
      <c r="NP1" s="92" t="inlineStr">
        <is>
          <t>D. Dampak Sosial-Ekonomi /D20-a. Lainnya:</t>
        </is>
      </c>
      <c r="NQ1" s="92" t="inlineStr">
        <is>
          <t>D. Dampak Sosial-Ekonomi /D21. Jika terdapat kredit atau pinjaman untuk sumber pembiayaan, siapa pemberi pinjaman tersebut?</t>
        </is>
      </c>
      <c r="NR1" s="92" t="inlineStr">
        <is>
          <t>D. Dampak Sosial-Ekonomi /D21-a. Lainnya</t>
        </is>
      </c>
      <c r="NS1" s="92" t="inlineStr">
        <is>
          <t>D. Dampak Sosial-Ekonomi /D22. Jika pinjaman atau kredit, berapa jangka waktu pinjaman?</t>
        </is>
      </c>
      <c r="NT1" s="92" t="inlineStr">
        <is>
          <t>D. Dampak Sosial-Ekonomi /D23. Jika pinjaman atau kredit, siapa yang menghubungi pemberi pinjaman?</t>
        </is>
      </c>
      <c r="NU1" s="92" t="inlineStr">
        <is>
          <t>D. Dampak Sosial-Ekonomi /D23-a. Lainnya:</t>
        </is>
      </c>
      <c r="NV1" s="92" t="inlineStr">
        <is>
          <t>D. Dampak Sosial-Ekonomi /D24. Jika ada kontribusi pembiayaan sendiri, siapa yang memutuskan  untuk membiayai secara cash pemasangan biogas tersebut?</t>
        </is>
      </c>
      <c r="NW1" s="92" t="inlineStr">
        <is>
          <t>D. Dampak Sosial-Ekonomi /D24-a. Lainnya:</t>
        </is>
      </c>
      <c r="NX1" s="92" t="inlineStr">
        <is>
          <t>D. Dampak Sosial-Ekonomi /D25. Apakah Anda merasa bahwa investasi pada sistem biogas telah meningkatkan kesejahteraan ekonomi keluarga anda?</t>
        </is>
      </c>
      <c r="NY1" s="92" t="inlineStr">
        <is>
          <t>D. Dampak Sosial-Ekonomi /D26. Setelah penggunaan biogas, berapa lama waktu yang dialokasikan  untuk memasak? (menit/hari)/Perempuan dewasa</t>
        </is>
      </c>
      <c r="NZ1" s="92" t="inlineStr">
        <is>
          <t>D. Dampak Sosial-Ekonomi /D26. Setelah penggunaan biogas, berapa lama waktu yang dialokasikan  untuk memasak? (menit/hari)/Laki-laki dewasa</t>
        </is>
      </c>
      <c r="OA1" s="92" t="inlineStr">
        <is>
          <t>D. Dampak Sosial-Ekonomi /D26. Setelah penggunaan biogas, berapa lama waktu yang dialokasikan  untuk memasak? (menit/hari)/Anak-anak</t>
        </is>
      </c>
      <c r="OB1" s="92" t="inlineStr">
        <is>
          <t>D. Dampak Sosial-Ekonomi /D27. Setelah penggunaan biogas, berapa lama waktu yang dialokasikan untuk mengoperasikan dan merawat biogas? (menit/hari)/Perempuan dewasa</t>
        </is>
      </c>
      <c r="OC1" s="92" t="inlineStr">
        <is>
          <t>D. Dampak Sosial-Ekonomi /D27. Setelah penggunaan biogas, berapa lama waktu yang dialokasikan untuk mengoperasikan dan merawat biogas? (menit/hari)/Laki-laki dewasa</t>
        </is>
      </c>
      <c r="OD1" s="92" t="inlineStr">
        <is>
          <t>D. Dampak Sosial-Ekonomi /D27. Setelah penggunaan biogas, berapa lama waktu yang dialokasikan untuk mengoperasikan dan merawat biogas? (menit/hari)/Anak-anak</t>
        </is>
      </c>
      <c r="OE1" s="92" t="inlineStr">
        <is>
          <t>D. Dampak Sosial-Ekonomi /D28. Bagaimana Anda melihat kondisi sosial dan ekonomi keluarga Anda  setelah menggunakan biogas?</t>
        </is>
      </c>
      <c r="OF1" s="92" t="inlineStr">
        <is>
          <t>D. Dampak Sosial-Ekonomi /D29. Bagaimana perubahan proses dan beban kerja untuk memasak jika  menggunakan biogas dibandingkan bahan bakar konvensional  (sebelum menggunakan biogas)?</t>
        </is>
      </c>
      <c r="OG1" s="92" t="inlineStr">
        <is>
          <t>E. Dampak Terhadap Agrikultur /E1. Apakah ternak yang Anda rawat merupakan milik Anda pribadi?</t>
        </is>
      </c>
      <c r="OH1" s="92" t="inlineStr">
        <is>
          <t>E. Dampak Terhadap Agrikultur /E2. Berapa banyak hewan ternak yang dimiliki sekarang?/a. Sapi pedaging</t>
        </is>
      </c>
      <c r="OI1" s="92" t="inlineStr">
        <is>
          <t>E. Dampak Terhadap Agrikultur /E2. Berapa banyak hewan ternak yang dimiliki sekarang?/b. Sapi perah</t>
        </is>
      </c>
      <c r="OJ1" s="92" t="inlineStr">
        <is>
          <t>E. Dampak Terhadap Agrikultur /E2. Berapa banyak hewan ternak yang dimiliki sekarang?/c. Sapi untuk kegunaan lainnya (misal kerbau)</t>
        </is>
      </c>
      <c r="OK1" s="92" t="inlineStr">
        <is>
          <t>E. Dampak Terhadap Agrikultur /E2. Berapa banyak hewan ternak yang dimiliki sekarang?/d. Babi ternak</t>
        </is>
      </c>
      <c r="OL1" s="92" t="inlineStr">
        <is>
          <t>E. Dampak Terhadap Agrikultur /E2. Berapa banyak hewan ternak yang dimiliki sekarang?/e. Kuda</t>
        </is>
      </c>
      <c r="OM1" s="92" t="inlineStr">
        <is>
          <t>E. Dampak Terhadap Agrikultur /E2. Berapa banyak hewan ternak yang dimiliki sekarang?/f. Kambing</t>
        </is>
      </c>
      <c r="ON1" s="92" t="inlineStr">
        <is>
          <t>E. Dampak Terhadap Agrikultur /E2. Berapa banyak hewan ternak yang dimiliki sekarang?/g. Ayam</t>
        </is>
      </c>
      <c r="OO1" s="92" t="inlineStr">
        <is>
          <t>E. Dampak Terhadap Agrikultur /E2. Berapa banyak hewan ternak yang dimiliki sekarang?/h. Unggas Lainnya</t>
        </is>
      </c>
      <c r="OP1" s="92" t="inlineStr">
        <is>
          <t>E3-a. Hewan ternak apa saja yang Anda miliki sebelum menggunakan  biogas?</t>
        </is>
      </c>
      <c r="OQ1" s="92" t="inlineStr">
        <is>
          <t>E3-a. Hewan ternak apa saja yang Anda miliki sebelum menggunakan  biogas?/Sapi pedaging</t>
        </is>
      </c>
      <c r="OR1" s="92" t="inlineStr">
        <is>
          <t>E3-a. Hewan ternak apa saja yang Anda miliki sebelum menggunakan  biogas?/Sapi perah</t>
        </is>
      </c>
      <c r="OS1" s="92" t="inlineStr">
        <is>
          <t>E3-a. Hewan ternak apa saja yang Anda miliki sebelum menggunakan  biogas?/Sapi untuk penggunaan lain</t>
        </is>
      </c>
      <c r="OT1" s="92" t="inlineStr">
        <is>
          <t>E3-a. Hewan ternak apa saja yang Anda miliki sebelum menggunakan  biogas?/Babi ternak</t>
        </is>
      </c>
      <c r="OU1" s="92" t="inlineStr">
        <is>
          <t>E3-a. Hewan ternak apa saja yang Anda miliki sebelum menggunakan  biogas?/Kuda</t>
        </is>
      </c>
      <c r="OV1" s="92" t="inlineStr">
        <is>
          <t>E3-a. Hewan ternak apa saja yang Anda miliki sebelum menggunakan  biogas?/Kambing</t>
        </is>
      </c>
      <c r="OW1" s="92" t="inlineStr">
        <is>
          <t>E3-a. Hewan ternak apa saja yang Anda miliki sebelum menggunakan  biogas?/Ayam</t>
        </is>
      </c>
      <c r="OX1" s="92" t="inlineStr">
        <is>
          <t>E3-a. Hewan ternak apa saja yang Anda miliki sebelum menggunakan  biogas?/Unggas lainnya</t>
        </is>
      </c>
      <c r="OY1" s="92" t="inlineStr">
        <is>
          <t>E3-a. Hewan ternak apa saja yang Anda miliki sebelum menggunakan  biogas?/Tidak ada</t>
        </is>
      </c>
      <c r="OZ1" s="92" t="inlineStr">
        <is>
          <t>E3-b. Hewan ternak apa saja yang Anda miliki saat ini (setelah menggunakan biogas)?</t>
        </is>
      </c>
      <c r="PA1" s="92" t="inlineStr">
        <is>
          <t>E3-b. Hewan ternak apa saja yang Anda miliki saat ini (setelah menggunakan biogas)?/Sapi pedaging</t>
        </is>
      </c>
      <c r="PB1" s="92" t="inlineStr">
        <is>
          <t>E3-b. Hewan ternak apa saja yang Anda miliki saat ini (setelah menggunakan biogas)?/Sapi perah</t>
        </is>
      </c>
      <c r="PC1" s="92" t="inlineStr">
        <is>
          <t>E3-b. Hewan ternak apa saja yang Anda miliki saat ini (setelah menggunakan biogas)?/Sapi untuk penggunaan lain</t>
        </is>
      </c>
      <c r="PD1" s="92" t="inlineStr">
        <is>
          <t>E3-b. Hewan ternak apa saja yang Anda miliki saat ini (setelah menggunakan biogas)?/Babi ternak</t>
        </is>
      </c>
      <c r="PE1" s="92" t="inlineStr">
        <is>
          <t>E3-b. Hewan ternak apa saja yang Anda miliki saat ini (setelah menggunakan biogas)?/Kuda</t>
        </is>
      </c>
      <c r="PF1" s="92" t="inlineStr">
        <is>
          <t>E3-b. Hewan ternak apa saja yang Anda miliki saat ini (setelah menggunakan biogas)?/Kambing</t>
        </is>
      </c>
      <c r="PG1" s="92" t="inlineStr">
        <is>
          <t>E3-b. Hewan ternak apa saja yang Anda miliki saat ini (setelah menggunakan biogas)?/Ayam</t>
        </is>
      </c>
      <c r="PH1" s="92" t="inlineStr">
        <is>
          <t>E3-b. Hewan ternak apa saja yang Anda miliki saat ini (setelah menggunakan biogas)?/Unggas lainnya</t>
        </is>
      </c>
      <c r="PI1" s="92" t="inlineStr">
        <is>
          <t>E3-b. Hewan ternak apa saja yang Anda miliki saat ini (setelah menggunakan biogas)?/Tidak ada</t>
        </is>
      </c>
      <c r="PJ1" s="92" t="inlineStr">
        <is>
          <t>E3-c. Selama 12 bulan terakhir, hewan apa saja yang dijual, mati, lahir, dan dibeli?</t>
        </is>
      </c>
      <c r="PK1" s="92" t="inlineStr">
        <is>
          <t>E3-c. Selama 12 bulan terakhir, hewan apa saja yang dijual, mati, lahir, dan dibeli?/Sapi pedaging</t>
        </is>
      </c>
      <c r="PL1" s="92" t="inlineStr">
        <is>
          <t>E3-c. Selama 12 bulan terakhir, hewan apa saja yang dijual, mati, lahir, dan dibeli?/Sapi perah</t>
        </is>
      </c>
      <c r="PM1" s="92" t="inlineStr">
        <is>
          <t>E3-c. Selama 12 bulan terakhir, hewan apa saja yang dijual, mati, lahir, dan dibeli?/Sapi untuk penggunaan lain</t>
        </is>
      </c>
      <c r="PN1" s="92" t="inlineStr">
        <is>
          <t>E3-c. Selama 12 bulan terakhir, hewan apa saja yang dijual, mati, lahir, dan dibeli?/Babi ternak</t>
        </is>
      </c>
      <c r="PO1" s="92" t="inlineStr">
        <is>
          <t>E3-c. Selama 12 bulan terakhir, hewan apa saja yang dijual, mati, lahir, dan dibeli?/Kuda</t>
        </is>
      </c>
      <c r="PP1" s="92" t="inlineStr">
        <is>
          <t>E3-c. Selama 12 bulan terakhir, hewan apa saja yang dijual, mati, lahir, dan dibeli?/Kambing</t>
        </is>
      </c>
      <c r="PQ1" s="92" t="inlineStr">
        <is>
          <t>E3-c. Selama 12 bulan terakhir, hewan apa saja yang dijual, mati, lahir, dan dibeli?/Ayam</t>
        </is>
      </c>
      <c r="PR1" s="92" t="inlineStr">
        <is>
          <t>E3-c. Selama 12 bulan terakhir, hewan apa saja yang dijual, mati, lahir, dan dibeli?/Unggas lainnya</t>
        </is>
      </c>
      <c r="PS1" s="92" t="inlineStr">
        <is>
          <t>E3-c. Selama 12 bulan terakhir, hewan apa saja yang dijual, mati, lahir, dan dibeli?/Tidak ada</t>
        </is>
      </c>
      <c r="PT1" s="92" t="inlineStr">
        <is>
          <t>E. Dampak Terhadap Agrikultur /E4. Sebelum menggunakan biogas, apa yang Anda lakukan untuk kotoran ternak? (Pertanyaan disesuaikan dengan jawaban E3)/a. Sapi pedaging</t>
        </is>
      </c>
      <c r="PU1" s="92" t="inlineStr">
        <is>
          <t>E. Dampak Terhadap Agrikultur /E4. Sebelum menggunakan biogas, apa yang Anda lakukan untuk kotoran ternak? (Pertanyaan disesuaikan dengan jawaban E3)/a. Sapi pedaging/a. Sangat teratur (setiap hari)</t>
        </is>
      </c>
      <c r="PV1" s="92" t="inlineStr">
        <is>
          <t>E. Dampak Terhadap Agrikultur /E4. Sebelum menggunakan biogas, apa yang Anda lakukan untuk kotoran ternak? (Pertanyaan disesuaikan dengan jawaban E3)/a. Sapi pedaging/b. Teratur (2-6 hari sekali)</t>
        </is>
      </c>
      <c r="PW1" s="92" t="inlineStr">
        <is>
          <t>E. Dampak Terhadap Agrikultur /E4. Sebelum menggunakan biogas, apa yang Anda lakukan untuk kotoran ternak? (Pertanyaan disesuaikan dengan jawaban E3)/a. Sapi pedaging/c. Cukup teratur (setiap minggu)</t>
        </is>
      </c>
      <c r="PX1" s="92" t="inlineStr">
        <is>
          <t>E. Dampak Terhadap Agrikultur /E4. Sebelum menggunakan biogas, apa yang Anda lakukan untuk kotoran ternak? (Pertanyaan disesuaikan dengan jawaban E3)/a. Sapi pedaging/d. Jarang (2-3 minggu sekali)</t>
        </is>
      </c>
      <c r="PY1" s="92" t="inlineStr">
        <is>
          <t>E. Dampak Terhadap Agrikultur /E4. Sebelum menggunakan biogas, apa yang Anda lakukan untuk kotoran ternak? (Pertanyaan disesuaikan dengan jawaban E3)/a. Sapi pedaging/e. Sangat jarang (&gt;1 bulan sekali)</t>
        </is>
      </c>
      <c r="PZ1" s="92" t="inlineStr">
        <is>
          <t>E. Dampak Terhadap Agrikultur /E4. Sebelum menggunakan biogas, apa yang Anda lakukan untuk kotoran ternak? (Pertanyaan disesuaikan dengan jawaban E3)/a. Sapi pedaging/1-Disebarkan ke lahan terbuka</t>
        </is>
      </c>
      <c r="QA1" s="92" t="inlineStr">
        <is>
          <t>E. Dampak Terhadap Agrikultur /E4. Sebelum menggunakan biogas, apa yang Anda lakukan untuk kotoran ternak? (Pertanyaan disesuaikan dengan jawaban E3)/a. Sapi pedaging/2-Dibuang ke sungai</t>
        </is>
      </c>
      <c r="QB1" s="92" t="inlineStr">
        <is>
          <t>E. Dampak Terhadap Agrikultur /E4. Sebelum menggunakan biogas, apa yang Anda lakukan untuk kotoran ternak? (Pertanyaan disesuaikan dengan jawaban E3)/a. Sapi pedaging/3-Dijual</t>
        </is>
      </c>
      <c r="QC1" s="92" t="inlineStr">
        <is>
          <t>E. Dampak Terhadap Agrikultur /E4. Sebelum menggunakan biogas, apa yang Anda lakukan untuk kotoran ternak? (Pertanyaan disesuaikan dengan jawaban E3)/a. Sapi pedaging/4-Lainnya</t>
        </is>
      </c>
      <c r="QD1" s="92" t="inlineStr">
        <is>
          <t>E. Dampak Terhadap Agrikultur /E4. Sebelum menggunakan biogas, apa yang Anda lakukan untuk kotoran ternak? (Pertanyaan disesuaikan dengan jawaban E3)/E4a-a. Lainnya:</t>
        </is>
      </c>
      <c r="QE1" s="92" t="inlineStr">
        <is>
          <t>E. Dampak Terhadap Agrikultur /E4. Sebelum menggunakan biogas, apa yang Anda lakukan untuk kotoran ternak? (Pertanyaan disesuaikan dengan jawaban E3)/b. Sapi perah</t>
        </is>
      </c>
      <c r="QF1" s="92" t="inlineStr">
        <is>
          <t>E. Dampak Terhadap Agrikultur /E4. Sebelum menggunakan biogas, apa yang Anda lakukan untuk kotoran ternak? (Pertanyaan disesuaikan dengan jawaban E3)/b. Sapi perah/a. Sangat teratur (setiap hari)</t>
        </is>
      </c>
      <c r="QG1" s="92" t="inlineStr">
        <is>
          <t>E. Dampak Terhadap Agrikultur /E4. Sebelum menggunakan biogas, apa yang Anda lakukan untuk kotoran ternak? (Pertanyaan disesuaikan dengan jawaban E3)/b. Sapi perah/b. Teratur (2-6 hari sekali)</t>
        </is>
      </c>
      <c r="QH1" s="92" t="inlineStr">
        <is>
          <t>E. Dampak Terhadap Agrikultur /E4. Sebelum menggunakan biogas, apa yang Anda lakukan untuk kotoran ternak? (Pertanyaan disesuaikan dengan jawaban E3)/b. Sapi perah/c. Cukup teratur (setiap minggu)</t>
        </is>
      </c>
      <c r="QI1" s="92" t="inlineStr">
        <is>
          <t>E. Dampak Terhadap Agrikultur /E4. Sebelum menggunakan biogas, apa yang Anda lakukan untuk kotoran ternak? (Pertanyaan disesuaikan dengan jawaban E3)/b. Sapi perah/d. Jarang (2-3 minggu sekali)</t>
        </is>
      </c>
      <c r="QJ1" s="92" t="inlineStr">
        <is>
          <t>E. Dampak Terhadap Agrikultur /E4. Sebelum menggunakan biogas, apa yang Anda lakukan untuk kotoran ternak? (Pertanyaan disesuaikan dengan jawaban E3)/b. Sapi perah/e. Sangat jarang (&gt;1 bulan sekali)</t>
        </is>
      </c>
      <c r="QK1" s="92" t="inlineStr">
        <is>
          <t>E. Dampak Terhadap Agrikultur /E4. Sebelum menggunakan biogas, apa yang Anda lakukan untuk kotoran ternak? (Pertanyaan disesuaikan dengan jawaban E3)/b. Sapi perah/1-Disebarkan ke lahan terbuka</t>
        </is>
      </c>
      <c r="QL1" s="92" t="inlineStr">
        <is>
          <t>E. Dampak Terhadap Agrikultur /E4. Sebelum menggunakan biogas, apa yang Anda lakukan untuk kotoran ternak? (Pertanyaan disesuaikan dengan jawaban E3)/b. Sapi perah/2-Dibuang ke sungai</t>
        </is>
      </c>
      <c r="QM1" s="92" t="inlineStr">
        <is>
          <t>E. Dampak Terhadap Agrikultur /E4. Sebelum menggunakan biogas, apa yang Anda lakukan untuk kotoran ternak? (Pertanyaan disesuaikan dengan jawaban E3)/b. Sapi perah/3-Dijual</t>
        </is>
      </c>
      <c r="QN1" s="92" t="inlineStr">
        <is>
          <t>E. Dampak Terhadap Agrikultur /E4. Sebelum menggunakan biogas, apa yang Anda lakukan untuk kotoran ternak? (Pertanyaan disesuaikan dengan jawaban E3)/b. Sapi perah/4-Lainnya</t>
        </is>
      </c>
      <c r="QO1" s="92" t="inlineStr">
        <is>
          <t>E. Dampak Terhadap Agrikultur /E4. Sebelum menggunakan biogas, apa yang Anda lakukan untuk kotoran ternak? (Pertanyaan disesuaikan dengan jawaban E3)/E4b-a. Lainnya:</t>
        </is>
      </c>
      <c r="QP1" s="92" t="inlineStr">
        <is>
          <t>E. Dampak Terhadap Agrikultur /E4. Sebelum menggunakan biogas, apa yang Anda lakukan untuk kotoran ternak? (Pertanyaan disesuaikan dengan jawaban E3)/c. Sapi untuk penggunaan lain</t>
        </is>
      </c>
      <c r="QQ1" s="92" t="inlineStr">
        <is>
          <t>E. Dampak Terhadap Agrikultur /E4. Sebelum menggunakan biogas, apa yang Anda lakukan untuk kotoran ternak? (Pertanyaan disesuaikan dengan jawaban E3)/c. Sapi untuk penggunaan lain/1-Disebarkan ke lahan terbuka</t>
        </is>
      </c>
      <c r="QR1" s="92" t="inlineStr">
        <is>
          <t>E. Dampak Terhadap Agrikultur /E4. Sebelum menggunakan biogas, apa yang Anda lakukan untuk kotoran ternak? (Pertanyaan disesuaikan dengan jawaban E3)/c. Sapi untuk penggunaan lain/2-Dibuang ke sungai</t>
        </is>
      </c>
      <c r="QS1" s="92" t="inlineStr">
        <is>
          <t>E. Dampak Terhadap Agrikultur /E4. Sebelum menggunakan biogas, apa yang Anda lakukan untuk kotoran ternak? (Pertanyaan disesuaikan dengan jawaban E3)/c. Sapi untuk penggunaan lain/3-Dijual</t>
        </is>
      </c>
      <c r="QT1" s="92" t="inlineStr">
        <is>
          <t>E. Dampak Terhadap Agrikultur /E4. Sebelum menggunakan biogas, apa yang Anda lakukan untuk kotoran ternak? (Pertanyaan disesuaikan dengan jawaban E3)/c. Sapi untuk penggunaan lain/4-Lainnya</t>
        </is>
      </c>
      <c r="QU1" s="92" t="inlineStr">
        <is>
          <t>E. Dampak Terhadap Agrikultur /E4. Sebelum menggunakan biogas, apa yang Anda lakukan untuk kotoran ternak? (Pertanyaan disesuaikan dengan jawaban E3)/E4c-a. Lainnya:</t>
        </is>
      </c>
      <c r="QV1" s="92" t="inlineStr">
        <is>
          <t>E. Dampak Terhadap Agrikultur /E4. Sebelum menggunakan biogas, apa yang Anda lakukan untuk kotoran ternak? (Pertanyaan disesuaikan dengan jawaban E3)/d. Babi ternak</t>
        </is>
      </c>
      <c r="QW1" s="92" t="inlineStr">
        <is>
          <t>E. Dampak Terhadap Agrikultur /E4. Sebelum menggunakan biogas, apa yang Anda lakukan untuk kotoran ternak? (Pertanyaan disesuaikan dengan jawaban E3)/d. Babi ternak/a. Sangat teratur (setiap hari)</t>
        </is>
      </c>
      <c r="QX1" s="92" t="inlineStr">
        <is>
          <t>E. Dampak Terhadap Agrikultur /E4. Sebelum menggunakan biogas, apa yang Anda lakukan untuk kotoran ternak? (Pertanyaan disesuaikan dengan jawaban E3)/d. Babi ternak/b. Teratur (2-6 hari sekali)</t>
        </is>
      </c>
      <c r="QY1" s="92" t="inlineStr">
        <is>
          <t>E. Dampak Terhadap Agrikultur /E4. Sebelum menggunakan biogas, apa yang Anda lakukan untuk kotoran ternak? (Pertanyaan disesuaikan dengan jawaban E3)/d. Babi ternak/c. Cukup teratur (setiap minggu)</t>
        </is>
      </c>
      <c r="QZ1" s="92" t="inlineStr">
        <is>
          <t>E. Dampak Terhadap Agrikultur /E4. Sebelum menggunakan biogas, apa yang Anda lakukan untuk kotoran ternak? (Pertanyaan disesuaikan dengan jawaban E3)/d. Babi ternak/d. Jarang (2-3 minggu sekali)</t>
        </is>
      </c>
      <c r="RA1" s="92" t="inlineStr">
        <is>
          <t>E. Dampak Terhadap Agrikultur /E4. Sebelum menggunakan biogas, apa yang Anda lakukan untuk kotoran ternak? (Pertanyaan disesuaikan dengan jawaban E3)/d. Babi ternak/e. Sangat jarang (&gt;1 bulan sekali)</t>
        </is>
      </c>
      <c r="RB1" s="92" t="inlineStr">
        <is>
          <t>E. Dampak Terhadap Agrikultur /E4. Sebelum menggunakan biogas, apa yang Anda lakukan untuk kotoran ternak? (Pertanyaan disesuaikan dengan jawaban E3)/d. Babi ternak/1-Disebarkan ke lahan terbuka</t>
        </is>
      </c>
      <c r="RC1" s="92" t="inlineStr">
        <is>
          <t>E. Dampak Terhadap Agrikultur /E4. Sebelum menggunakan biogas, apa yang Anda lakukan untuk kotoran ternak? (Pertanyaan disesuaikan dengan jawaban E3)/d. Babi ternak/2-Dibuang ke sungai</t>
        </is>
      </c>
      <c r="RD1" s="92" t="inlineStr">
        <is>
          <t>E. Dampak Terhadap Agrikultur /E4. Sebelum menggunakan biogas, apa yang Anda lakukan untuk kotoran ternak? (Pertanyaan disesuaikan dengan jawaban E3)/d. Babi ternak/3-Dijual</t>
        </is>
      </c>
      <c r="RE1" s="92" t="inlineStr">
        <is>
          <t>E. Dampak Terhadap Agrikultur /E4. Sebelum menggunakan biogas, apa yang Anda lakukan untuk kotoran ternak? (Pertanyaan disesuaikan dengan jawaban E3)/d. Babi ternak/4-Lainnya</t>
        </is>
      </c>
      <c r="RF1" s="92" t="inlineStr">
        <is>
          <t>E. Dampak Terhadap Agrikultur /E4. Sebelum menggunakan biogas, apa yang Anda lakukan untuk kotoran ternak? (Pertanyaan disesuaikan dengan jawaban E3)/E4d-a. Lainnya:</t>
        </is>
      </c>
      <c r="RG1" s="92" t="inlineStr">
        <is>
          <t>E. Dampak Terhadap Agrikultur /E4. Sebelum menggunakan biogas, apa yang Anda lakukan untuk kotoran ternak? (Pertanyaan disesuaikan dengan jawaban E3)/e. Kuda</t>
        </is>
      </c>
      <c r="RH1" s="92" t="inlineStr">
        <is>
          <t>E. Dampak Terhadap Agrikultur /E4. Sebelum menggunakan biogas, apa yang Anda lakukan untuk kotoran ternak? (Pertanyaan disesuaikan dengan jawaban E3)/e. Kuda/a. Sangat teratur (setiap hari)</t>
        </is>
      </c>
      <c r="RI1" s="92" t="inlineStr">
        <is>
          <t>E. Dampak Terhadap Agrikultur /E4. Sebelum menggunakan biogas, apa yang Anda lakukan untuk kotoran ternak? (Pertanyaan disesuaikan dengan jawaban E3)/e. Kuda/b. Teratur (2-6 hari sekali)</t>
        </is>
      </c>
      <c r="RJ1" s="92" t="inlineStr">
        <is>
          <t>E. Dampak Terhadap Agrikultur /E4. Sebelum menggunakan biogas, apa yang Anda lakukan untuk kotoran ternak? (Pertanyaan disesuaikan dengan jawaban E3)/e. Kuda/c. Cukup teratur (setiap minggu)</t>
        </is>
      </c>
      <c r="RK1" s="92" t="inlineStr">
        <is>
          <t>E. Dampak Terhadap Agrikultur /E4. Sebelum menggunakan biogas, apa yang Anda lakukan untuk kotoran ternak? (Pertanyaan disesuaikan dengan jawaban E3)/e. Kuda/d. Jarang (2-3 minggu sekali)</t>
        </is>
      </c>
      <c r="RL1" s="92" t="inlineStr">
        <is>
          <t>E. Dampak Terhadap Agrikultur /E4. Sebelum menggunakan biogas, apa yang Anda lakukan untuk kotoran ternak? (Pertanyaan disesuaikan dengan jawaban E3)/e. Kuda/e. Sangat jarang (&gt;1 bulan sekali)</t>
        </is>
      </c>
      <c r="RM1" s="92" t="inlineStr">
        <is>
          <t>E. Dampak Terhadap Agrikultur /E4. Sebelum menggunakan biogas, apa yang Anda lakukan untuk kotoran ternak? (Pertanyaan disesuaikan dengan jawaban E3)/e. Kuda/1-Disebarkan ke lahan terbuka</t>
        </is>
      </c>
      <c r="RN1" s="92" t="inlineStr">
        <is>
          <t>E. Dampak Terhadap Agrikultur /E4. Sebelum menggunakan biogas, apa yang Anda lakukan untuk kotoran ternak? (Pertanyaan disesuaikan dengan jawaban E3)/e. Kuda/2-Dibuang ke sungai</t>
        </is>
      </c>
      <c r="RO1" s="92" t="inlineStr">
        <is>
          <t>E. Dampak Terhadap Agrikultur /E4. Sebelum menggunakan biogas, apa yang Anda lakukan untuk kotoran ternak? (Pertanyaan disesuaikan dengan jawaban E3)/e. Kuda/3-Dijual</t>
        </is>
      </c>
      <c r="RP1" s="92" t="inlineStr">
        <is>
          <t>E. Dampak Terhadap Agrikultur /E4. Sebelum menggunakan biogas, apa yang Anda lakukan untuk kotoran ternak? (Pertanyaan disesuaikan dengan jawaban E3)/e. Kuda/4-Lainnya</t>
        </is>
      </c>
      <c r="RQ1" s="92" t="inlineStr">
        <is>
          <t>E. Dampak Terhadap Agrikultur /E4. Sebelum menggunakan biogas, apa yang Anda lakukan untuk kotoran ternak? (Pertanyaan disesuaikan dengan jawaban E3)/E4e-a. Lainnya:</t>
        </is>
      </c>
      <c r="RR1" s="92" t="inlineStr">
        <is>
          <t>E. Dampak Terhadap Agrikultur /E4. Sebelum menggunakan biogas, apa yang Anda lakukan untuk kotoran ternak? (Pertanyaan disesuaikan dengan jawaban E3)/f. Kambing</t>
        </is>
      </c>
      <c r="RS1" s="92" t="inlineStr">
        <is>
          <t>E. Dampak Terhadap Agrikultur /E4. Sebelum menggunakan biogas, apa yang Anda lakukan untuk kotoran ternak? (Pertanyaan disesuaikan dengan jawaban E3)/f. Kambing/a. Sangat teratur (setiap hari)</t>
        </is>
      </c>
      <c r="RT1" s="92" t="inlineStr">
        <is>
          <t>E. Dampak Terhadap Agrikultur /E4. Sebelum menggunakan biogas, apa yang Anda lakukan untuk kotoran ternak? (Pertanyaan disesuaikan dengan jawaban E3)/f. Kambing/b. Teratur (2-6 hari sekali)</t>
        </is>
      </c>
      <c r="RU1" s="92" t="inlineStr">
        <is>
          <t>E. Dampak Terhadap Agrikultur /E4. Sebelum menggunakan biogas, apa yang Anda lakukan untuk kotoran ternak? (Pertanyaan disesuaikan dengan jawaban E3)/f. Kambing/c. Cukup teratur (setiap minggu)</t>
        </is>
      </c>
      <c r="RV1" s="92" t="inlineStr">
        <is>
          <t>E. Dampak Terhadap Agrikultur /E4. Sebelum menggunakan biogas, apa yang Anda lakukan untuk kotoran ternak? (Pertanyaan disesuaikan dengan jawaban E3)/f. Kambing/d. Jarang (2-3 minggu sekali)</t>
        </is>
      </c>
      <c r="RW1" s="92" t="inlineStr">
        <is>
          <t>E. Dampak Terhadap Agrikultur /E4. Sebelum menggunakan biogas, apa yang Anda lakukan untuk kotoran ternak? (Pertanyaan disesuaikan dengan jawaban E3)/f. Kambing/e. Sangat jarang (&gt;1 bulan sekali)</t>
        </is>
      </c>
      <c r="RX1" s="92" t="inlineStr">
        <is>
          <t>E. Dampak Terhadap Agrikultur /E4. Sebelum menggunakan biogas, apa yang Anda lakukan untuk kotoran ternak? (Pertanyaan disesuaikan dengan jawaban E3)/f. Kambing/1-Disebarkan ke lahan terbuka</t>
        </is>
      </c>
      <c r="RY1" s="92" t="inlineStr">
        <is>
          <t>E. Dampak Terhadap Agrikultur /E4. Sebelum menggunakan biogas, apa yang Anda lakukan untuk kotoran ternak? (Pertanyaan disesuaikan dengan jawaban E3)/f. Kambing/2-Dibuang ke sungai</t>
        </is>
      </c>
      <c r="RZ1" s="92" t="inlineStr">
        <is>
          <t>E. Dampak Terhadap Agrikultur /E4. Sebelum menggunakan biogas, apa yang Anda lakukan untuk kotoran ternak? (Pertanyaan disesuaikan dengan jawaban E3)/f. Kambing/3-Dijual</t>
        </is>
      </c>
      <c r="SA1" s="92" t="inlineStr">
        <is>
          <t>E. Dampak Terhadap Agrikultur /E4. Sebelum menggunakan biogas, apa yang Anda lakukan untuk kotoran ternak? (Pertanyaan disesuaikan dengan jawaban E3)/f. Kambing/4-Lainnya</t>
        </is>
      </c>
      <c r="SB1" s="92" t="inlineStr">
        <is>
          <t>E. Dampak Terhadap Agrikultur /E4. Sebelum menggunakan biogas, apa yang Anda lakukan untuk kotoran ternak? (Pertanyaan disesuaikan dengan jawaban E3)/E4f-a. Lainnya:</t>
        </is>
      </c>
      <c r="SC1" s="92" t="inlineStr">
        <is>
          <t>E. Dampak Terhadap Agrikultur /E4. Sebelum menggunakan biogas, apa yang Anda lakukan untuk kotoran ternak? (Pertanyaan disesuaikan dengan jawaban E3)/g. Ayam</t>
        </is>
      </c>
      <c r="SD1" s="92" t="inlineStr">
        <is>
          <t>E. Dampak Terhadap Agrikultur /E4. Sebelum menggunakan biogas, apa yang Anda lakukan untuk kotoran ternak? (Pertanyaan disesuaikan dengan jawaban E3)/g. Ayam/a. Sangat teratur (setiap hari)</t>
        </is>
      </c>
      <c r="SE1" s="92" t="inlineStr">
        <is>
          <t>E. Dampak Terhadap Agrikultur /E4. Sebelum menggunakan biogas, apa yang Anda lakukan untuk kotoran ternak? (Pertanyaan disesuaikan dengan jawaban E3)/g. Ayam/b. Teratur (2-6 hari sekali)</t>
        </is>
      </c>
      <c r="SF1" s="92" t="inlineStr">
        <is>
          <t>E. Dampak Terhadap Agrikultur /E4. Sebelum menggunakan biogas, apa yang Anda lakukan untuk kotoran ternak? (Pertanyaan disesuaikan dengan jawaban E3)/g. Ayam/c. Cukup teratur (setiap minggu)</t>
        </is>
      </c>
      <c r="SG1" s="92" t="inlineStr">
        <is>
          <t>E. Dampak Terhadap Agrikultur /E4. Sebelum menggunakan biogas, apa yang Anda lakukan untuk kotoran ternak? (Pertanyaan disesuaikan dengan jawaban E3)/g. Ayam/d. Jarang (2-3 minggu sekali)</t>
        </is>
      </c>
      <c r="SH1" s="92" t="inlineStr">
        <is>
          <t>E. Dampak Terhadap Agrikultur /E4. Sebelum menggunakan biogas, apa yang Anda lakukan untuk kotoran ternak? (Pertanyaan disesuaikan dengan jawaban E3)/g. Ayam/e. Sangat jarang (&gt;1 bulan sekali)</t>
        </is>
      </c>
      <c r="SI1" s="92" t="inlineStr">
        <is>
          <t>E. Dampak Terhadap Agrikultur /E4. Sebelum menggunakan biogas, apa yang Anda lakukan untuk kotoran ternak? (Pertanyaan disesuaikan dengan jawaban E3)/g. Ayam/1-Disebarkan ke lahan terbuka</t>
        </is>
      </c>
      <c r="SJ1" s="92" t="inlineStr">
        <is>
          <t>E. Dampak Terhadap Agrikultur /E4. Sebelum menggunakan biogas, apa yang Anda lakukan untuk kotoran ternak? (Pertanyaan disesuaikan dengan jawaban E3)/g. Ayam/2-Dibuang ke sungai</t>
        </is>
      </c>
      <c r="SK1" s="92" t="inlineStr">
        <is>
          <t>E. Dampak Terhadap Agrikultur /E4. Sebelum menggunakan biogas, apa yang Anda lakukan untuk kotoran ternak? (Pertanyaan disesuaikan dengan jawaban E3)/g. Ayam/3-Dijual</t>
        </is>
      </c>
      <c r="SL1" s="92" t="inlineStr">
        <is>
          <t>E. Dampak Terhadap Agrikultur /E4. Sebelum menggunakan biogas, apa yang Anda lakukan untuk kotoran ternak? (Pertanyaan disesuaikan dengan jawaban E3)/g. Ayam/4-Lainnya</t>
        </is>
      </c>
      <c r="SM1" s="92" t="inlineStr">
        <is>
          <t>E. Dampak Terhadap Agrikultur /E4. Sebelum menggunakan biogas, apa yang Anda lakukan untuk kotoran ternak? (Pertanyaan disesuaikan dengan jawaban E3)/E4g-a. Lainnya:</t>
        </is>
      </c>
      <c r="SN1" s="92" t="inlineStr">
        <is>
          <t>E. Dampak Terhadap Agrikultur /E4. Sebelum menggunakan biogas, apa yang Anda lakukan untuk kotoran ternak? (Pertanyaan disesuaikan dengan jawaban E3)/h. Unggas lainnya</t>
        </is>
      </c>
      <c r="SO1" s="92" t="inlineStr">
        <is>
          <t>E. Dampak Terhadap Agrikultur /E4. Sebelum menggunakan biogas, apa yang Anda lakukan untuk kotoran ternak? (Pertanyaan disesuaikan dengan jawaban E3)/h. Unggas lainnya/a. Sangat teratur (setiap hari)</t>
        </is>
      </c>
      <c r="SP1" s="92" t="inlineStr">
        <is>
          <t>E. Dampak Terhadap Agrikultur /E4. Sebelum menggunakan biogas, apa yang Anda lakukan untuk kotoran ternak? (Pertanyaan disesuaikan dengan jawaban E3)/h. Unggas lainnya/b. Teratur (2-6 hari sekali)</t>
        </is>
      </c>
      <c r="SQ1" s="92" t="inlineStr">
        <is>
          <t>E. Dampak Terhadap Agrikultur /E4. Sebelum menggunakan biogas, apa yang Anda lakukan untuk kotoran ternak? (Pertanyaan disesuaikan dengan jawaban E3)/h. Unggas lainnya/c. Cukup teratur (setiap minggu)</t>
        </is>
      </c>
      <c r="SR1" s="92" t="inlineStr">
        <is>
          <t>E. Dampak Terhadap Agrikultur /E4. Sebelum menggunakan biogas, apa yang Anda lakukan untuk kotoran ternak? (Pertanyaan disesuaikan dengan jawaban E3)/h. Unggas lainnya/d. Jarang (2-3 minggu sekali)</t>
        </is>
      </c>
      <c r="SS1" s="92" t="inlineStr">
        <is>
          <t>E. Dampak Terhadap Agrikultur /E4. Sebelum menggunakan biogas, apa yang Anda lakukan untuk kotoran ternak? (Pertanyaan disesuaikan dengan jawaban E3)/h. Unggas lainnya/e. Sangat jarang (&gt;1 bulan sekali)</t>
        </is>
      </c>
      <c r="ST1" s="92" t="inlineStr">
        <is>
          <t>E. Dampak Terhadap Agrikultur /E4. Sebelum menggunakan biogas, apa yang Anda lakukan untuk kotoran ternak? (Pertanyaan disesuaikan dengan jawaban E3)/h. Unggas lainnya/1-Disebarkan ke lahan terbuka</t>
        </is>
      </c>
      <c r="SU1" s="92" t="inlineStr">
        <is>
          <t>E. Dampak Terhadap Agrikultur /E4. Sebelum menggunakan biogas, apa yang Anda lakukan untuk kotoran ternak? (Pertanyaan disesuaikan dengan jawaban E3)/h. Unggas lainnya/2-Dibuang ke sungai</t>
        </is>
      </c>
      <c r="SV1" s="92" t="inlineStr">
        <is>
          <t>E. Dampak Terhadap Agrikultur /E4. Sebelum menggunakan biogas, apa yang Anda lakukan untuk kotoran ternak? (Pertanyaan disesuaikan dengan jawaban E3)/h. Unggas lainnya/3-Dijual</t>
        </is>
      </c>
      <c r="SW1" s="92" t="inlineStr">
        <is>
          <t>E. Dampak Terhadap Agrikultur /E4. Sebelum menggunakan biogas, apa yang Anda lakukan untuk kotoran ternak? (Pertanyaan disesuaikan dengan jawaban E3)/h. Unggas lainnya/4-Lainnya</t>
        </is>
      </c>
      <c r="SX1" s="92" t="inlineStr">
        <is>
          <t>E. Dampak Terhadap Agrikultur /E4. Sebelum menggunakan biogas, apa yang Anda lakukan untuk kotoran ternak? (Pertanyaan disesuaikan dengan jawaban E3)/E4h-a. Jika menjawab lainnya, apa yang Anda lakukan untuk kotoran ternak?</t>
        </is>
      </c>
      <c r="SY1" s="92" t="inlineStr">
        <is>
          <t>E. Dampak Terhadap Agrikultur /E5-a. Berapa jumlah hewan ternak yang Anda miliki sebelum menggunakan biogas?/a. Sapi pedaging (ekor)/Memiliki</t>
        </is>
      </c>
      <c r="SZ1" s="92" t="inlineStr">
        <is>
          <t>E. Dampak Terhadap Agrikultur /E5-a. Berapa jumlah hewan ternak yang Anda miliki sebelum menggunakan biogas?/b. Sapi perah (ekor)/Memiliki</t>
        </is>
      </c>
      <c r="TA1" s="92" t="inlineStr">
        <is>
          <t>E. Dampak Terhadap Agrikultur /E5-a. Berapa jumlah hewan ternak yang Anda miliki sebelum menggunakan biogas?/c. Sapi untuk kegunaan lainnya (ekor)/Memiliki</t>
        </is>
      </c>
      <c r="TB1" s="92" t="inlineStr">
        <is>
          <t>E. Dampak Terhadap Agrikultur /E5-a. Berapa jumlah hewan ternak yang Anda miliki sebelum menggunakan biogas?/d. Babi ternak/Memiliki</t>
        </is>
      </c>
      <c r="TC1" s="92" t="inlineStr">
        <is>
          <t>E. Dampak Terhadap Agrikultur /E5-a. Berapa jumlah hewan ternak yang Anda miliki sebelum menggunakan biogas?/e. Kuda (ekor)/Memiliki</t>
        </is>
      </c>
      <c r="TD1" s="92" t="inlineStr">
        <is>
          <t>E. Dampak Terhadap Agrikultur /E5-a. Berapa jumlah hewan ternak yang Anda miliki sebelum menggunakan biogas?/f. Kambing (ekor)/Memiliki</t>
        </is>
      </c>
      <c r="TE1" s="92" t="inlineStr">
        <is>
          <t>E. Dampak Terhadap Agrikultur /E5-a. Berapa jumlah hewan ternak yang Anda miliki sebelum menggunakan biogas?/g. Ayam (ekor)/Memiliki</t>
        </is>
      </c>
      <c r="TF1" s="92" t="inlineStr">
        <is>
          <t>E. Dampak Terhadap Agrikultur /E5-a. Berapa jumlah hewan ternak yang Anda miliki sebelum menggunakan biogas?/h. Unggas lainnya (ekor)/Memiliki</t>
        </is>
      </c>
      <c r="TG1" s="92" t="inlineStr">
        <is>
          <t>E. Dampak Terhadap Agrikultur /E5-b. Berapa jumlah hewan ternak yang Anda miliki saat ini (setelah menggunakan biogas)?/a. Sapi pedaging (ekor)/Memiliki</t>
        </is>
      </c>
      <c r="TH1" s="92" t="inlineStr">
        <is>
          <t>E. Dampak Terhadap Agrikultur /E5-b. Berapa jumlah hewan ternak yang Anda miliki saat ini (setelah menggunakan biogas)?/b. Sapi perah (ekor)/Memiliki</t>
        </is>
      </c>
      <c r="TI1" s="92" t="inlineStr">
        <is>
          <t>E. Dampak Terhadap Agrikultur /E5-b. Berapa jumlah hewan ternak yang Anda miliki saat ini (setelah menggunakan biogas)?/c. Sapi untuk penggunaan lain (ekor)/Memiliki</t>
        </is>
      </c>
      <c r="TJ1" s="92" t="inlineStr">
        <is>
          <t>E. Dampak Terhadap Agrikultur /E5-b. Berapa jumlah hewan ternak yang Anda miliki saat ini (setelah menggunakan biogas)?/d. Babi ternak (ekor)/Memiliki</t>
        </is>
      </c>
      <c r="TK1" s="92" t="inlineStr">
        <is>
          <t>E. Dampak Terhadap Agrikultur /E5-b. Berapa jumlah hewan ternak yang Anda miliki saat ini (setelah menggunakan biogas)?/e. Kuda (ekor)/Memiliki</t>
        </is>
      </c>
      <c r="TL1" s="92" t="inlineStr">
        <is>
          <t>E. Dampak Terhadap Agrikultur /E5-b. Berapa jumlah hewan ternak yang Anda miliki saat ini (setelah menggunakan biogas)?/f. Kambing (ekor)/Memiliki</t>
        </is>
      </c>
      <c r="TM1" s="92" t="inlineStr">
        <is>
          <t>E. Dampak Terhadap Agrikultur /E5-b. Berapa jumlah hewan ternak yang Anda miliki saat ini (setelah menggunakan biogas)?/g. Ayam (ekor)/Memiliki</t>
        </is>
      </c>
      <c r="TN1" s="92" t="inlineStr">
        <is>
          <t>E. Dampak Terhadap Agrikultur /E5-b. Berapa jumlah hewan ternak yang Anda miliki saat ini (setelah menggunakan biogas)?/h. Unggas lainnya (ekor)/Memiliki</t>
        </is>
      </c>
      <c r="TO1" s="92" t="inlineStr">
        <is>
          <t>E. Dampak Terhadap Agrikultur /E5-c. Dalam 12 bulan terakhir, berapa jumlah hewan ternak Anda yang mengalami perubahan berikut?/a. Sapi pedaging (ekor)/Menjual</t>
        </is>
      </c>
      <c r="TP1" s="92" t="inlineStr">
        <is>
          <t>E. Dampak Terhadap Agrikultur /E5-c. Dalam 12 bulan terakhir, berapa jumlah hewan ternak Anda yang mengalami perubahan berikut?/a. Sapi pedaging (ekor)/Membeli</t>
        </is>
      </c>
      <c r="TQ1" s="92" t="inlineStr">
        <is>
          <t>E. Dampak Terhadap Agrikultur /E5-c. Dalam 12 bulan terakhir, berapa jumlah hewan ternak Anda yang mengalami perubahan berikut?/a. Sapi pedaging (ekor)/Lahir</t>
        </is>
      </c>
      <c r="TR1" s="92" t="inlineStr">
        <is>
          <t>E. Dampak Terhadap Agrikultur /E5-c. Dalam 12 bulan terakhir, berapa jumlah hewan ternak Anda yang mengalami perubahan berikut?/a. Sapi pedaging (ekor)/Mati</t>
        </is>
      </c>
      <c r="TS1" s="92" t="inlineStr">
        <is>
          <t>E. Dampak Terhadap Agrikultur /E5-c. Dalam 12 bulan terakhir, berapa jumlah hewan ternak Anda yang mengalami perubahan berikut?/b. Sapi perah (ekor)/Menjual</t>
        </is>
      </c>
      <c r="TT1" s="92" t="inlineStr">
        <is>
          <t>E. Dampak Terhadap Agrikultur /E5-c. Dalam 12 bulan terakhir, berapa jumlah hewan ternak Anda yang mengalami perubahan berikut?/b. Sapi perah (ekor)/Membeli</t>
        </is>
      </c>
      <c r="TU1" s="92" t="inlineStr">
        <is>
          <t>E. Dampak Terhadap Agrikultur /E5-c. Dalam 12 bulan terakhir, berapa jumlah hewan ternak Anda yang mengalami perubahan berikut?/b. Sapi perah (ekor)/Lahir</t>
        </is>
      </c>
      <c r="TV1" s="92" t="inlineStr">
        <is>
          <t>E. Dampak Terhadap Agrikultur /E5-c. Dalam 12 bulan terakhir, berapa jumlah hewan ternak Anda yang mengalami perubahan berikut?/b. Sapi perah (ekor)/Mati</t>
        </is>
      </c>
      <c r="TW1" s="92" t="inlineStr">
        <is>
          <t>E. Dampak Terhadap Agrikultur /E5-c. Dalam 12 bulan terakhir, berapa jumlah hewan ternak Anda yang mengalami perubahan berikut?/c. Sapi untuk penggunaan lain (ekor)/Menjual</t>
        </is>
      </c>
      <c r="TX1" s="92" t="inlineStr">
        <is>
          <t>E. Dampak Terhadap Agrikultur /E5-c. Dalam 12 bulan terakhir, berapa jumlah hewan ternak Anda yang mengalami perubahan berikut?/c. Sapi untuk penggunaan lain (ekor)/Membeli</t>
        </is>
      </c>
      <c r="TY1" s="92" t="inlineStr">
        <is>
          <t>E. Dampak Terhadap Agrikultur /E5-c. Dalam 12 bulan terakhir, berapa jumlah hewan ternak Anda yang mengalami perubahan berikut?/c. Sapi untuk penggunaan lain (ekor)/Lahir</t>
        </is>
      </c>
      <c r="TZ1" s="92" t="inlineStr">
        <is>
          <t>E. Dampak Terhadap Agrikultur /E5-c. Dalam 12 bulan terakhir, berapa jumlah hewan ternak Anda yang mengalami perubahan berikut?/c. Sapi untuk penggunaan lain (ekor)/Mati</t>
        </is>
      </c>
      <c r="UA1" s="92" t="inlineStr">
        <is>
          <t>E. Dampak Terhadap Agrikultur /E5-c. Dalam 12 bulan terakhir, berapa jumlah hewan ternak Anda yang mengalami perubahan berikut?/d. Babi ternak (ekor)/Menjual</t>
        </is>
      </c>
      <c r="UB1" s="92" t="inlineStr">
        <is>
          <t>E. Dampak Terhadap Agrikultur /E5-c. Dalam 12 bulan terakhir, berapa jumlah hewan ternak Anda yang mengalami perubahan berikut?/d. Babi ternak (ekor)/Membeli</t>
        </is>
      </c>
      <c r="UC1" s="92" t="inlineStr">
        <is>
          <t>E. Dampak Terhadap Agrikultur /E5-c. Dalam 12 bulan terakhir, berapa jumlah hewan ternak Anda yang mengalami perubahan berikut?/d. Babi ternak (ekor)/Lahir</t>
        </is>
      </c>
      <c r="UD1" s="92" t="inlineStr">
        <is>
          <t>E. Dampak Terhadap Agrikultur /E5-c. Dalam 12 bulan terakhir, berapa jumlah hewan ternak Anda yang mengalami perubahan berikut?/d. Babi ternak (ekor)/Mati</t>
        </is>
      </c>
      <c r="UE1" s="92" t="inlineStr">
        <is>
          <t>E. Dampak Terhadap Agrikultur /E5-c. Dalam 12 bulan terakhir, berapa jumlah hewan ternak Anda yang mengalami perubahan berikut?/e. Kuda (ekor)/Menjual</t>
        </is>
      </c>
      <c r="UF1" s="92" t="inlineStr">
        <is>
          <t>E. Dampak Terhadap Agrikultur /E5-c. Dalam 12 bulan terakhir, berapa jumlah hewan ternak Anda yang mengalami perubahan berikut?/e. Kuda (ekor)/Membeli</t>
        </is>
      </c>
      <c r="UG1" s="92" t="inlineStr">
        <is>
          <t>E. Dampak Terhadap Agrikultur /E5-c. Dalam 12 bulan terakhir, berapa jumlah hewan ternak Anda yang mengalami perubahan berikut?/e. Kuda (ekor)/Lahir</t>
        </is>
      </c>
      <c r="UH1" s="92" t="inlineStr">
        <is>
          <t>E. Dampak Terhadap Agrikultur /E5-c. Dalam 12 bulan terakhir, berapa jumlah hewan ternak Anda yang mengalami perubahan berikut?/e. Kuda (ekor)/Mati</t>
        </is>
      </c>
      <c r="UI1" s="92" t="inlineStr">
        <is>
          <t>E. Dampak Terhadap Agrikultur /E5-c. Dalam 12 bulan terakhir, berapa jumlah hewan ternak Anda yang mengalami perubahan berikut?/f. Kambing (ekor)/Menjual</t>
        </is>
      </c>
      <c r="UJ1" s="92" t="inlineStr">
        <is>
          <t>E. Dampak Terhadap Agrikultur /E5-c. Dalam 12 bulan terakhir, berapa jumlah hewan ternak Anda yang mengalami perubahan berikut?/f. Kambing (ekor)/Membeli</t>
        </is>
      </c>
      <c r="UK1" s="92" t="inlineStr">
        <is>
          <t>E. Dampak Terhadap Agrikultur /E5-c. Dalam 12 bulan terakhir, berapa jumlah hewan ternak Anda yang mengalami perubahan berikut?/f. Kambing (ekor)/Lahir</t>
        </is>
      </c>
      <c r="UL1" s="92" t="inlineStr">
        <is>
          <t>E. Dampak Terhadap Agrikultur /E5-c. Dalam 12 bulan terakhir, berapa jumlah hewan ternak Anda yang mengalami perubahan berikut?/f. Kambing (ekor)/Mati</t>
        </is>
      </c>
      <c r="UM1" s="92" t="inlineStr">
        <is>
          <t>E. Dampak Terhadap Agrikultur /E5-c. Dalam 12 bulan terakhir, berapa jumlah hewan ternak Anda yang mengalami perubahan berikut?/g. Ayam (ekor)/Menjual</t>
        </is>
      </c>
      <c r="UN1" s="92" t="inlineStr">
        <is>
          <t>E. Dampak Terhadap Agrikultur /E5-c. Dalam 12 bulan terakhir, berapa jumlah hewan ternak Anda yang mengalami perubahan berikut?/g. Ayam (ekor)/Membeli</t>
        </is>
      </c>
      <c r="UO1" s="92" t="inlineStr">
        <is>
          <t>E. Dampak Terhadap Agrikultur /E5-c. Dalam 12 bulan terakhir, berapa jumlah hewan ternak Anda yang mengalami perubahan berikut?/g. Ayam (ekor)/Lahir</t>
        </is>
      </c>
      <c r="UP1" s="92" t="inlineStr">
        <is>
          <t>E. Dampak Terhadap Agrikultur /E5-c. Dalam 12 bulan terakhir, berapa jumlah hewan ternak Anda yang mengalami perubahan berikut?/g. Ayam (ekor)/Mati</t>
        </is>
      </c>
      <c r="UQ1" s="92" t="inlineStr">
        <is>
          <t>E. Dampak Terhadap Agrikultur /E5-c. Dalam 12 bulan terakhir, berapa jumlah hewan ternak Anda yang mengalami perubahan berikut?/h. Unggas lainnya (ekor)/Menjual</t>
        </is>
      </c>
      <c r="UR1" s="92" t="inlineStr">
        <is>
          <t>E. Dampak Terhadap Agrikultur /E5-c. Dalam 12 bulan terakhir, berapa jumlah hewan ternak Anda yang mengalami perubahan berikut?/h. Unggas lainnya (ekor)/Membeli</t>
        </is>
      </c>
      <c r="US1" s="92" t="inlineStr">
        <is>
          <t>E. Dampak Terhadap Agrikultur /E5-c. Dalam 12 bulan terakhir, berapa jumlah hewan ternak Anda yang mengalami perubahan berikut?/h. Unggas lainnya (ekor)/Lahir</t>
        </is>
      </c>
      <c r="UT1" s="92" t="inlineStr">
        <is>
          <t>E. Dampak Terhadap Agrikultur /E5-c. Dalam 12 bulan terakhir, berapa jumlah hewan ternak Anda yang mengalami perubahan berikut?/h. Unggas lainnya (ekor)/Mati</t>
        </is>
      </c>
      <c r="UU1" s="92" t="inlineStr">
        <is>
          <t>E. Dampak Terhadap Agrikultur /E6. Bagaimana cara Anda menggembalakan hewan ternak? (Pertanyaan  disesuaikan dengan jawaban E2)/a. Sapi pedaging</t>
        </is>
      </c>
      <c r="UV1" s="92" t="inlineStr">
        <is>
          <t>E. Dampak Terhadap Agrikultur /E6. Bagaimana cara Anda menggembalakan hewan ternak? (Pertanyaan  disesuaikan dengan jawaban E2)/b. Sapi perah</t>
        </is>
      </c>
      <c r="UW1" s="92" t="inlineStr">
        <is>
          <t>E. Dampak Terhadap Agrikultur /E6. Bagaimana cara Anda menggembalakan hewan ternak? (Pertanyaan  disesuaikan dengan jawaban E2)/c. Sapi untuk kegunaan lain</t>
        </is>
      </c>
      <c r="UX1" s="92" t="inlineStr">
        <is>
          <t>E. Dampak Terhadap Agrikultur /E6. Bagaimana cara Anda menggembalakan hewan ternak? (Pertanyaan  disesuaikan dengan jawaban E2)/d. Babi ternak</t>
        </is>
      </c>
      <c r="UY1" s="92" t="inlineStr">
        <is>
          <t>E. Dampak Terhadap Agrikultur /E6. Bagaimana cara Anda menggembalakan hewan ternak? (Pertanyaan  disesuaikan dengan jawaban E2)/e. Kuda</t>
        </is>
      </c>
      <c r="UZ1" s="92" t="inlineStr">
        <is>
          <t>E. Dampak Terhadap Agrikultur /E6. Bagaimana cara Anda menggembalakan hewan ternak? (Pertanyaan  disesuaikan dengan jawaban E2)/f. Kambing</t>
        </is>
      </c>
      <c r="VA1" s="92" t="inlineStr">
        <is>
          <t>E. Dampak Terhadap Agrikultur /E6. Bagaimana cara Anda menggembalakan hewan ternak? (Pertanyaan  disesuaikan dengan jawaban E2)/g. Ayam</t>
        </is>
      </c>
      <c r="VB1" s="92" t="inlineStr">
        <is>
          <t>E. Dampak Terhadap Agrikultur /E6. Bagaimana cara Anda menggembalakan hewan ternak? (Pertanyaan  disesuaikan dengan jawaban E2)/h. Unggas lainnya</t>
        </is>
      </c>
      <c r="VC1" s="92" t="inlineStr">
        <is>
          <t>E. Dampak Terhadap Agrikultur /E7. Bagaimana Anda mengelola kesehatan ternak Anda?  (misal: pemberian vaksin)/a. Sapi pedaging</t>
        </is>
      </c>
      <c r="VD1" s="92" t="inlineStr">
        <is>
          <t>E. Dampak Terhadap Agrikultur /E7. Bagaimana Anda mengelola kesehatan ternak Anda?  (misal: pemberian vaksin)/b. Sapi perah</t>
        </is>
      </c>
      <c r="VE1" s="92" t="inlineStr">
        <is>
          <t>E. Dampak Terhadap Agrikultur /E7. Bagaimana Anda mengelola kesehatan ternak Anda?  (misal: pemberian vaksin)/c. Sapi untuk kegunaan lain</t>
        </is>
      </c>
      <c r="VF1" s="92" t="inlineStr">
        <is>
          <t>E. Dampak Terhadap Agrikultur /E7. Bagaimana Anda mengelola kesehatan ternak Anda?  (misal: pemberian vaksin)/d. Babi ternak</t>
        </is>
      </c>
      <c r="VG1" s="92" t="inlineStr">
        <is>
          <t>E. Dampak Terhadap Agrikultur /E7. Bagaimana Anda mengelola kesehatan ternak Anda?  (misal: pemberian vaksin)/e. Kuda</t>
        </is>
      </c>
      <c r="VH1" s="92" t="inlineStr">
        <is>
          <t>E. Dampak Terhadap Agrikultur /E7. Bagaimana Anda mengelola kesehatan ternak Anda?  (misal: pemberian vaksin)/f. Kambing</t>
        </is>
      </c>
      <c r="VI1" s="92" t="inlineStr">
        <is>
          <t>E. Dampak Terhadap Agrikultur /E7. Bagaimana Anda mengelola kesehatan ternak Anda?  (misal: pemberian vaksin)/g. Ayam</t>
        </is>
      </c>
      <c r="VJ1" s="92" t="inlineStr">
        <is>
          <t>E. Dampak Terhadap Agrikultur /E7. Bagaimana Anda mengelola kesehatan ternak Anda?  (misal: pemberian vaksin)/h. Unggas lainnya</t>
        </is>
      </c>
      <c r="VK1" s="92" t="inlineStr">
        <is>
          <t>E. Dampak Terhadap Agrikultur /E8. Seberapa sering Anda merawat atau membersihkan kandang ternak?/a. Sapi pedaging</t>
        </is>
      </c>
      <c r="VL1" s="92" t="inlineStr">
        <is>
          <t>E. Dampak Terhadap Agrikultur /E8. Seberapa sering Anda merawat atau membersihkan kandang ternak?/b. Sapi perah</t>
        </is>
      </c>
      <c r="VM1" s="92" t="inlineStr">
        <is>
          <t>E. Dampak Terhadap Agrikultur /E8. Seberapa sering Anda merawat atau membersihkan kandang ternak?/c. Sapi untuk kegunaan lain</t>
        </is>
      </c>
      <c r="VN1" s="92" t="inlineStr">
        <is>
          <t>E. Dampak Terhadap Agrikultur /E8. Seberapa sering Anda merawat atau membersihkan kandang ternak?/d. Babi ternak</t>
        </is>
      </c>
      <c r="VO1" s="92" t="inlineStr">
        <is>
          <t>E. Dampak Terhadap Agrikultur /E8. Seberapa sering Anda merawat atau membersihkan kandang ternak?/e. Kuda</t>
        </is>
      </c>
      <c r="VP1" s="92" t="inlineStr">
        <is>
          <t>E. Dampak Terhadap Agrikultur /E8. Seberapa sering Anda merawat atau membersihkan kandang ternak?/f. Kambing</t>
        </is>
      </c>
      <c r="VQ1" s="92" t="inlineStr">
        <is>
          <t>E. Dampak Terhadap Agrikultur /E8. Seberapa sering Anda merawat atau membersihkan kandang ternak?/g. Ayam</t>
        </is>
      </c>
      <c r="VR1" s="92" t="inlineStr">
        <is>
          <t>E. Dampak Terhadap Agrikultur /E8. Seberapa sering Anda merawat atau membersihkan kandang ternak?/h. Unggas lainnya</t>
        </is>
      </c>
      <c r="VS1" s="92" t="inlineStr">
        <is>
          <t>E. Dampak Terhadap Agrikultur /E9. Bagaimana kotoran ternak biasa disimpan?/a. Sapi pedaging</t>
        </is>
      </c>
      <c r="VT1" s="92" t="inlineStr">
        <is>
          <t>E. Dampak Terhadap Agrikultur /E9. Bagaimana kotoran ternak biasa disimpan?/a. Sapi pedaging/1-Disebarkan ke lahan terbuka</t>
        </is>
      </c>
      <c r="VU1" s="92" t="inlineStr">
        <is>
          <t>E. Dampak Terhadap Agrikultur /E9. Bagaimana kotoran ternak biasa disimpan?/a. Sapi pedaging/2-Dibuang ke sungai</t>
        </is>
      </c>
      <c r="VV1" s="92" t="inlineStr">
        <is>
          <t>E. Dampak Terhadap Agrikultur /E9. Bagaimana kotoran ternak biasa disimpan?/a. Sapi pedaging/3-Dijual</t>
        </is>
      </c>
      <c r="VW1" s="92" t="inlineStr">
        <is>
          <t>E. Dampak Terhadap Agrikultur /E9. Bagaimana kotoran ternak biasa disimpan?/a. Sapi pedaging/4-Lainnya</t>
        </is>
      </c>
      <c r="VX1" s="92" t="inlineStr">
        <is>
          <t>E. Dampak Terhadap Agrikultur /E9. Bagaimana kotoran ternak biasa disimpan?/a. Sapi pedaging/1-Kolam tertutup (laguna anaerobik)</t>
        </is>
      </c>
      <c r="VY1" s="92" t="inlineStr">
        <is>
          <t>E. Dampak Terhadap Agrikultur /E9. Bagaimana kotoran ternak biasa disimpan?/a. Sapi pedaging/2-Disimpan basah (slurry)</t>
        </is>
      </c>
      <c r="VZ1" s="92" t="inlineStr">
        <is>
          <t>E. Dampak Terhadap Agrikultur /E9. Bagaimana kotoran ternak biasa disimpan?/a. Sapi pedaging/3-Disimpan terbuka (dry lot)</t>
        </is>
      </c>
      <c r="WA1" s="92" t="inlineStr">
        <is>
          <t>E. Dampak Terhadap Agrikultur /E9. Bagaimana kotoran ternak biasa disimpan?/a. Sapi pedaging/4-Disimpan dalam kotak bersekat</t>
        </is>
      </c>
      <c r="WB1" s="92" t="inlineStr">
        <is>
          <t>E. Dampak Terhadap Agrikultur /E9. Bagaimana kotoran ternak biasa disimpan?/a. Sapi pedaging/5-Untuk disebar di tanah (dan dibajak)</t>
        </is>
      </c>
      <c r="WC1" s="92" t="inlineStr">
        <is>
          <t>E. Dampak Terhadap Agrikultur /E9. Bagaimana kotoran ternak biasa disimpan?/a. Sapi pedaging/6-Digester biogas</t>
        </is>
      </c>
      <c r="WD1" s="92" t="inlineStr">
        <is>
          <t>E. Dampak Terhadap Agrikultur /E9. Bagaimana kotoran ternak biasa disimpan?/a. Sapi pedaging/7-Dibakar untuk bahan bakar</t>
        </is>
      </c>
      <c r="WE1" s="92" t="inlineStr">
        <is>
          <t>E. Dampak Terhadap Agrikultur /E9. Bagaimana kotoran ternak biasa disimpan?/a. Sapi pedaging/8-Dibiarkan tersebar di ladang penggembalaan</t>
        </is>
      </c>
      <c r="WF1" s="92" t="inlineStr">
        <is>
          <t>E. Dampak Terhadap Agrikultur /E9. Bagaimana kotoran ternak biasa disimpan?/b. Sapi perah</t>
        </is>
      </c>
      <c r="WG1" s="92" t="inlineStr">
        <is>
          <t>E. Dampak Terhadap Agrikultur /E9. Bagaimana kotoran ternak biasa disimpan?/b. Sapi perah/1-Disebarkan ke lahan terbuka</t>
        </is>
      </c>
      <c r="WH1" s="92" t="inlineStr">
        <is>
          <t>E. Dampak Terhadap Agrikultur /E9. Bagaimana kotoran ternak biasa disimpan?/b. Sapi perah/2-Dibuang ke sungai</t>
        </is>
      </c>
      <c r="WI1" s="92" t="inlineStr">
        <is>
          <t>E. Dampak Terhadap Agrikultur /E9. Bagaimana kotoran ternak biasa disimpan?/b. Sapi perah/3-Dijual</t>
        </is>
      </c>
      <c r="WJ1" s="92" t="inlineStr">
        <is>
          <t>E. Dampak Terhadap Agrikultur /E9. Bagaimana kotoran ternak biasa disimpan?/b. Sapi perah/4-Lainnya</t>
        </is>
      </c>
      <c r="WK1" s="92" t="inlineStr">
        <is>
          <t>E. Dampak Terhadap Agrikultur /E9. Bagaimana kotoran ternak biasa disimpan?/b. Sapi perah/1-Kolam tertutup (laguna anaerobik)</t>
        </is>
      </c>
      <c r="WL1" s="92" t="inlineStr">
        <is>
          <t>E. Dampak Terhadap Agrikultur /E9. Bagaimana kotoran ternak biasa disimpan?/b. Sapi perah/2-Disimpan basah (slurry)</t>
        </is>
      </c>
      <c r="WM1" s="92" t="inlineStr">
        <is>
          <t>E. Dampak Terhadap Agrikultur /E9. Bagaimana kotoran ternak biasa disimpan?/b. Sapi perah/3-Disimpan terbuka (dry lot)</t>
        </is>
      </c>
      <c r="WN1" s="92" t="inlineStr">
        <is>
          <t>E. Dampak Terhadap Agrikultur /E9. Bagaimana kotoran ternak biasa disimpan?/b. Sapi perah/4-Disimpan dalam kotak bersekat</t>
        </is>
      </c>
      <c r="WO1" s="92" t="inlineStr">
        <is>
          <t>E. Dampak Terhadap Agrikultur /E9. Bagaimana kotoran ternak biasa disimpan?/b. Sapi perah/5-Untuk disebar di tanah (dan dibajak)</t>
        </is>
      </c>
      <c r="WP1" s="92" t="inlineStr">
        <is>
          <t>E. Dampak Terhadap Agrikultur /E9. Bagaimana kotoran ternak biasa disimpan?/b. Sapi perah/6-Digester biogas</t>
        </is>
      </c>
      <c r="WQ1" s="92" t="inlineStr">
        <is>
          <t>E. Dampak Terhadap Agrikultur /E9. Bagaimana kotoran ternak biasa disimpan?/b. Sapi perah/7-Dibakar untuk bahan bakar</t>
        </is>
      </c>
      <c r="WR1" s="92" t="inlineStr">
        <is>
          <t>E. Dampak Terhadap Agrikultur /E9. Bagaimana kotoran ternak biasa disimpan?/b. Sapi perah/8-Dibiarkan tersebar di ladang penggembalaan</t>
        </is>
      </c>
      <c r="WS1" s="92" t="inlineStr">
        <is>
          <t>E. Dampak Terhadap Agrikultur /E9. Bagaimana kotoran ternak biasa disimpan?/c. Sapi untuk kegunan lain</t>
        </is>
      </c>
      <c r="WT1" s="92" t="inlineStr">
        <is>
          <t>E. Dampak Terhadap Agrikultur /E9. Bagaimana kotoran ternak biasa disimpan?/c. Sapi untuk kegunan lain/1-Kolam tertutup (laguna anaerobik)</t>
        </is>
      </c>
      <c r="WU1" s="92" t="inlineStr">
        <is>
          <t>E. Dampak Terhadap Agrikultur /E9. Bagaimana kotoran ternak biasa disimpan?/c. Sapi untuk kegunan lain/2-Disimpan basah (slurry)</t>
        </is>
      </c>
      <c r="WV1" s="92" t="inlineStr">
        <is>
          <t>E. Dampak Terhadap Agrikultur /E9. Bagaimana kotoran ternak biasa disimpan?/c. Sapi untuk kegunan lain/3-Disimpan terbuka (dry lot)</t>
        </is>
      </c>
      <c r="WW1" s="92" t="inlineStr">
        <is>
          <t>E. Dampak Terhadap Agrikultur /E9. Bagaimana kotoran ternak biasa disimpan?/c. Sapi untuk kegunan lain/4-Disimpan dalam kotak bersekat</t>
        </is>
      </c>
      <c r="WX1" s="92" t="inlineStr">
        <is>
          <t>E. Dampak Terhadap Agrikultur /E9. Bagaimana kotoran ternak biasa disimpan?/c. Sapi untuk kegunan lain/5-Untuk disebar di tanah (dan dibajak)</t>
        </is>
      </c>
      <c r="WY1" s="92" t="inlineStr">
        <is>
          <t>E. Dampak Terhadap Agrikultur /E9. Bagaimana kotoran ternak biasa disimpan?/c. Sapi untuk kegunan lain/6-Digester biogas</t>
        </is>
      </c>
      <c r="WZ1" s="92" t="inlineStr">
        <is>
          <t>E. Dampak Terhadap Agrikultur /E9. Bagaimana kotoran ternak biasa disimpan?/c. Sapi untuk kegunan lain/7-Dibakar untuk bahan bakar</t>
        </is>
      </c>
      <c r="XA1" s="92" t="inlineStr">
        <is>
          <t>E. Dampak Terhadap Agrikultur /E9. Bagaimana kotoran ternak biasa disimpan?/c. Sapi untuk kegunan lain/8-Dibiarkan tersebar di ladang penggembalaan</t>
        </is>
      </c>
      <c r="XB1" s="92" t="inlineStr">
        <is>
          <t>E. Dampak Terhadap Agrikultur /E9. Bagaimana kotoran ternak biasa disimpan?/d. Babi ternak</t>
        </is>
      </c>
      <c r="XC1" s="92" t="inlineStr">
        <is>
          <t>E. Dampak Terhadap Agrikultur /E9. Bagaimana kotoran ternak biasa disimpan?/d. Babi ternak/a. Penggembalaan terbuka</t>
        </is>
      </c>
      <c r="XD1" s="92" t="inlineStr">
        <is>
          <t>E. Dampak Terhadap Agrikultur /E9. Bagaimana kotoran ternak biasa disimpan?/d. Babi ternak/b. Penggembalaan semi-terbuka</t>
        </is>
      </c>
      <c r="XE1" s="92" t="inlineStr">
        <is>
          <t>E. Dampak Terhadap Agrikultur /E9. Bagaimana kotoran ternak biasa disimpan?/d. Babi ternak/c. Pemberian pakan di kandang</t>
        </is>
      </c>
      <c r="XF1" s="92" t="inlineStr">
        <is>
          <t>E. Dampak Terhadap Agrikultur /E9. Bagaimana kotoran ternak biasa disimpan?/d. Babi ternak/1-Kolam tertutup (laguna anaerobik)</t>
        </is>
      </c>
      <c r="XG1" s="92" t="inlineStr">
        <is>
          <t>E. Dampak Terhadap Agrikultur /E9. Bagaimana kotoran ternak biasa disimpan?/d. Babi ternak/2-Disimpan basah (slurry)</t>
        </is>
      </c>
      <c r="XH1" s="92" t="inlineStr">
        <is>
          <t>E. Dampak Terhadap Agrikultur /E9. Bagaimana kotoran ternak biasa disimpan?/d. Babi ternak/3-Disimpan terbuka (dry lot)</t>
        </is>
      </c>
      <c r="XI1" s="92" t="inlineStr">
        <is>
          <t>E. Dampak Terhadap Agrikultur /E9. Bagaimana kotoran ternak biasa disimpan?/d. Babi ternak/4-Disimpan dalam kotak bersekat</t>
        </is>
      </c>
      <c r="XJ1" s="92" t="inlineStr">
        <is>
          <t>E. Dampak Terhadap Agrikultur /E9. Bagaimana kotoran ternak biasa disimpan?/d. Babi ternak/5-Untuk disebar di tanah (dan dibajak)</t>
        </is>
      </c>
      <c r="XK1" s="92" t="inlineStr">
        <is>
          <t>E. Dampak Terhadap Agrikultur /E9. Bagaimana kotoran ternak biasa disimpan?/d. Babi ternak/6-Digester biogas</t>
        </is>
      </c>
      <c r="XL1" s="92" t="inlineStr">
        <is>
          <t>E. Dampak Terhadap Agrikultur /E9. Bagaimana kotoran ternak biasa disimpan?/d. Babi ternak/7-Dibakar untuk bahan bakar</t>
        </is>
      </c>
      <c r="XM1" s="92" t="inlineStr">
        <is>
          <t>E. Dampak Terhadap Agrikultur /E9. Bagaimana kotoran ternak biasa disimpan?/d. Babi ternak/8-Dibiarkan tersebar di ladang penggembalaan</t>
        </is>
      </c>
      <c r="XN1" s="92" t="inlineStr">
        <is>
          <t>E. Dampak Terhadap Agrikultur /E9. Bagaimana kotoran ternak biasa disimpan?/e. Kuda</t>
        </is>
      </c>
      <c r="XO1" s="92" t="inlineStr">
        <is>
          <t>E. Dampak Terhadap Agrikultur /E9. Bagaimana kotoran ternak biasa disimpan?/e. Kuda/1-Disebarkan ke lahan terbuka</t>
        </is>
      </c>
      <c r="XP1" s="92" t="inlineStr">
        <is>
          <t>E. Dampak Terhadap Agrikultur /E9. Bagaimana kotoran ternak biasa disimpan?/e. Kuda/2-Dibuang ke sungai</t>
        </is>
      </c>
      <c r="XQ1" s="92" t="inlineStr">
        <is>
          <t>E. Dampak Terhadap Agrikultur /E9. Bagaimana kotoran ternak biasa disimpan?/e. Kuda/3-Dijual</t>
        </is>
      </c>
      <c r="XR1" s="92" t="inlineStr">
        <is>
          <t>E. Dampak Terhadap Agrikultur /E9. Bagaimana kotoran ternak biasa disimpan?/e. Kuda/4-Lainnya</t>
        </is>
      </c>
      <c r="XS1" s="92" t="inlineStr">
        <is>
          <t>E. Dampak Terhadap Agrikultur /E9. Bagaimana kotoran ternak biasa disimpan?/e. Kuda/1-Kolam tertutup (laguna anaerobik)</t>
        </is>
      </c>
      <c r="XT1" s="92" t="inlineStr">
        <is>
          <t>E. Dampak Terhadap Agrikultur /E9. Bagaimana kotoran ternak biasa disimpan?/e. Kuda/2-Disimpan basah (slurry)</t>
        </is>
      </c>
      <c r="XU1" s="92" t="inlineStr">
        <is>
          <t>E. Dampak Terhadap Agrikultur /E9. Bagaimana kotoran ternak biasa disimpan?/e. Kuda/3-Disimpan terbuka (dry lot)</t>
        </is>
      </c>
      <c r="XV1" s="92" t="inlineStr">
        <is>
          <t>E. Dampak Terhadap Agrikultur /E9. Bagaimana kotoran ternak biasa disimpan?/e. Kuda/4-Disimpan dalam kotak bersekat</t>
        </is>
      </c>
      <c r="XW1" s="92" t="inlineStr">
        <is>
          <t>E. Dampak Terhadap Agrikultur /E9. Bagaimana kotoran ternak biasa disimpan?/e. Kuda/5-Untuk disebar di tanah (dan dibajak)</t>
        </is>
      </c>
      <c r="XX1" s="92" t="inlineStr">
        <is>
          <t>E. Dampak Terhadap Agrikultur /E9. Bagaimana kotoran ternak biasa disimpan?/e. Kuda/6-Digester biogas</t>
        </is>
      </c>
      <c r="XY1" s="92" t="inlineStr">
        <is>
          <t>E. Dampak Terhadap Agrikultur /E9. Bagaimana kotoran ternak biasa disimpan?/e. Kuda/7-Dibakar untuk bahan bakar</t>
        </is>
      </c>
      <c r="XZ1" s="92" t="inlineStr">
        <is>
          <t>E. Dampak Terhadap Agrikultur /E9. Bagaimana kotoran ternak biasa disimpan?/e. Kuda/8-Dibiarkan tersebar di ladang penggembalaan</t>
        </is>
      </c>
      <c r="YA1" s="92" t="inlineStr">
        <is>
          <t>E. Dampak Terhadap Agrikultur /E9. Bagaimana kotoran ternak biasa disimpan?/f. Kambing</t>
        </is>
      </c>
      <c r="YB1" s="92" t="inlineStr">
        <is>
          <t>E. Dampak Terhadap Agrikultur /E9. Bagaimana kotoran ternak biasa disimpan?/f. Kambing/1-Disebarkan ke lahan terbuka</t>
        </is>
      </c>
      <c r="YC1" s="92" t="inlineStr">
        <is>
          <t>E. Dampak Terhadap Agrikultur /E9. Bagaimana kotoran ternak biasa disimpan?/f. Kambing/2-Dibuang ke sungai</t>
        </is>
      </c>
      <c r="YD1" s="92" t="inlineStr">
        <is>
          <t>E. Dampak Terhadap Agrikultur /E9. Bagaimana kotoran ternak biasa disimpan?/f. Kambing/3-Dijual</t>
        </is>
      </c>
      <c r="YE1" s="92" t="inlineStr">
        <is>
          <t>E. Dampak Terhadap Agrikultur /E9. Bagaimana kotoran ternak biasa disimpan?/f. Kambing/4-Lainnya</t>
        </is>
      </c>
      <c r="YF1" s="92" t="inlineStr">
        <is>
          <t>E. Dampak Terhadap Agrikultur /E9. Bagaimana kotoran ternak biasa disimpan?/f. Kambing/1-Kolam tertutup (laguna anaerobik)</t>
        </is>
      </c>
      <c r="YG1" s="92" t="inlineStr">
        <is>
          <t>E. Dampak Terhadap Agrikultur /E9. Bagaimana kotoran ternak biasa disimpan?/f. Kambing/2-Disimpan basah (slurry)</t>
        </is>
      </c>
      <c r="YH1" s="92" t="inlineStr">
        <is>
          <t>E. Dampak Terhadap Agrikultur /E9. Bagaimana kotoran ternak biasa disimpan?/f. Kambing/3-Disimpan terbuka (dry lot)</t>
        </is>
      </c>
      <c r="YI1" s="92" t="inlineStr">
        <is>
          <t>E. Dampak Terhadap Agrikultur /E9. Bagaimana kotoran ternak biasa disimpan?/f. Kambing/4-Disimpan dalam kotak bersekat</t>
        </is>
      </c>
      <c r="YJ1" s="92" t="inlineStr">
        <is>
          <t>E. Dampak Terhadap Agrikultur /E9. Bagaimana kotoran ternak biasa disimpan?/f. Kambing/5-Untuk disebar di tanah (dan dibajak)</t>
        </is>
      </c>
      <c r="YK1" s="92" t="inlineStr">
        <is>
          <t>E. Dampak Terhadap Agrikultur /E9. Bagaimana kotoran ternak biasa disimpan?/f. Kambing/6-Digester biogas</t>
        </is>
      </c>
      <c r="YL1" s="92" t="inlineStr">
        <is>
          <t>E. Dampak Terhadap Agrikultur /E9. Bagaimana kotoran ternak biasa disimpan?/f. Kambing/7-Dibakar untuk bahan bakar</t>
        </is>
      </c>
      <c r="YM1" s="92" t="inlineStr">
        <is>
          <t>E. Dampak Terhadap Agrikultur /E9. Bagaimana kotoran ternak biasa disimpan?/f. Kambing/8-Dibiarkan tersebar di ladang penggembalaan</t>
        </is>
      </c>
      <c r="YN1" s="92" t="inlineStr">
        <is>
          <t>E. Dampak Terhadap Agrikultur /E9. Bagaimana kotoran ternak biasa disimpan?/g. Ayam</t>
        </is>
      </c>
      <c r="YO1" s="92" t="inlineStr">
        <is>
          <t>E. Dampak Terhadap Agrikultur /E9. Bagaimana kotoran ternak biasa disimpan?/g. Ayam/1-Disebarkan ke lahan terbuka</t>
        </is>
      </c>
      <c r="YP1" s="92" t="inlineStr">
        <is>
          <t>E. Dampak Terhadap Agrikultur /E9. Bagaimana kotoran ternak biasa disimpan?/g. Ayam/2-Dibuang ke sungai</t>
        </is>
      </c>
      <c r="YQ1" s="92" t="inlineStr">
        <is>
          <t>E. Dampak Terhadap Agrikultur /E9. Bagaimana kotoran ternak biasa disimpan?/g. Ayam/3-Dijual</t>
        </is>
      </c>
      <c r="YR1" s="92" t="inlineStr">
        <is>
          <t>E. Dampak Terhadap Agrikultur /E9. Bagaimana kotoran ternak biasa disimpan?/g. Ayam/4-Lainnya</t>
        </is>
      </c>
      <c r="YS1" s="92" t="inlineStr">
        <is>
          <t>E. Dampak Terhadap Agrikultur /E9. Bagaimana kotoran ternak biasa disimpan?/g. Ayam/1-Kolam tertutup (laguna anaerobik)</t>
        </is>
      </c>
      <c r="YT1" s="92" t="inlineStr">
        <is>
          <t>E. Dampak Terhadap Agrikultur /E9. Bagaimana kotoran ternak biasa disimpan?/g. Ayam/2-Disimpan basah (slurry)</t>
        </is>
      </c>
      <c r="YU1" s="92" t="inlineStr">
        <is>
          <t>E. Dampak Terhadap Agrikultur /E9. Bagaimana kotoran ternak biasa disimpan?/g. Ayam/3-Disimpan terbuka (dry lot)</t>
        </is>
      </c>
      <c r="YV1" s="92" t="inlineStr">
        <is>
          <t>E. Dampak Terhadap Agrikultur /E9. Bagaimana kotoran ternak biasa disimpan?/g. Ayam/4-Disimpan dalam kotak bersekat</t>
        </is>
      </c>
      <c r="YW1" s="92" t="inlineStr">
        <is>
          <t>E. Dampak Terhadap Agrikultur /E9. Bagaimana kotoran ternak biasa disimpan?/g. Ayam/5-Untuk disebar di tanah (dan dibajak)</t>
        </is>
      </c>
      <c r="YX1" s="92" t="inlineStr">
        <is>
          <t>E. Dampak Terhadap Agrikultur /E9. Bagaimana kotoran ternak biasa disimpan?/g. Ayam/6-Digester biogas</t>
        </is>
      </c>
      <c r="YY1" s="92" t="inlineStr">
        <is>
          <t>E. Dampak Terhadap Agrikultur /E9. Bagaimana kotoran ternak biasa disimpan?/g. Ayam/7-Dibakar untuk bahan bakar</t>
        </is>
      </c>
      <c r="YZ1" s="92" t="inlineStr">
        <is>
          <t>E. Dampak Terhadap Agrikultur /E9. Bagaimana kotoran ternak biasa disimpan?/g. Ayam/8-Dibiarkan tersebar di ladang penggembalaan</t>
        </is>
      </c>
      <c r="ZA1" s="92" t="inlineStr">
        <is>
          <t>E. Dampak Terhadap Agrikultur /E9. Bagaimana kotoran ternak biasa disimpan?/h. Unggas lainnya</t>
        </is>
      </c>
      <c r="ZB1" s="92" t="inlineStr">
        <is>
          <t>E. Dampak Terhadap Agrikultur /E9. Bagaimana kotoran ternak biasa disimpan?/h. Unggas lainnya/1-Disebarkan ke lahan terbuka</t>
        </is>
      </c>
      <c r="ZC1" s="92" t="inlineStr">
        <is>
          <t>E. Dampak Terhadap Agrikultur /E9. Bagaimana kotoran ternak biasa disimpan?/h. Unggas lainnya/2-Dibuang ke sungai</t>
        </is>
      </c>
      <c r="ZD1" s="92" t="inlineStr">
        <is>
          <t>E. Dampak Terhadap Agrikultur /E9. Bagaimana kotoran ternak biasa disimpan?/h. Unggas lainnya/3-Dijual</t>
        </is>
      </c>
      <c r="ZE1" s="92" t="inlineStr">
        <is>
          <t>E. Dampak Terhadap Agrikultur /E9. Bagaimana kotoran ternak biasa disimpan?/h. Unggas lainnya/4-Lainnya</t>
        </is>
      </c>
      <c r="ZF1" s="92" t="inlineStr">
        <is>
          <t>E. Dampak Terhadap Agrikultur /E9. Bagaimana kotoran ternak biasa disimpan?/h. Unggas lainnya/1-Kolam tertutup (laguna anaerobik)</t>
        </is>
      </c>
      <c r="ZG1" s="92" t="inlineStr">
        <is>
          <t>E. Dampak Terhadap Agrikultur /E9. Bagaimana kotoran ternak biasa disimpan?/h. Unggas lainnya/2-Disimpan basah (slurry)</t>
        </is>
      </c>
      <c r="ZH1" s="92" t="inlineStr">
        <is>
          <t>E. Dampak Terhadap Agrikultur /E9. Bagaimana kotoran ternak biasa disimpan?/h. Unggas lainnya/3-Disimpan terbuka (dry lot)</t>
        </is>
      </c>
      <c r="ZI1" s="92" t="inlineStr">
        <is>
          <t>E. Dampak Terhadap Agrikultur /E9. Bagaimana kotoran ternak biasa disimpan?/h. Unggas lainnya/4-Disimpan dalam kotak bersekat</t>
        </is>
      </c>
      <c r="ZJ1" s="92" t="inlineStr">
        <is>
          <t>E. Dampak Terhadap Agrikultur /E9. Bagaimana kotoran ternak biasa disimpan?/h. Unggas lainnya/5-Untuk disebar di tanah (dan dibajak)</t>
        </is>
      </c>
      <c r="ZK1" s="92" t="inlineStr">
        <is>
          <t>E. Dampak Terhadap Agrikultur /E9. Bagaimana kotoran ternak biasa disimpan?/h. Unggas lainnya/6-Digester biogas</t>
        </is>
      </c>
      <c r="ZL1" s="92" t="inlineStr">
        <is>
          <t>E. Dampak Terhadap Agrikultur /E9. Bagaimana kotoran ternak biasa disimpan?/h. Unggas lainnya/7-Dibakar untuk bahan bakar</t>
        </is>
      </c>
      <c r="ZM1" s="92" t="inlineStr">
        <is>
          <t>E. Dampak Terhadap Agrikultur /E9. Bagaimana kotoran ternak biasa disimpan?/h. Unggas lainnya/8-Dibiarkan tersebar di ladang penggembalaan</t>
        </is>
      </c>
      <c r="ZN1" s="92" t="inlineStr">
        <is>
          <t>E. Dampak Terhadap Agrikultur /E10. Berapa banyak kotoran ternak yang dimasukkan ke dalam biodigester?/a. Sapi pedaging</t>
        </is>
      </c>
      <c r="ZO1" s="92" t="inlineStr">
        <is>
          <t>E. Dampak Terhadap Agrikultur /E10. Berapa banyak kotoran ternak yang dimasukkan ke dalam biodigester?/b. Sapi perah</t>
        </is>
      </c>
      <c r="ZP1" s="92" t="inlineStr">
        <is>
          <t>E. Dampak Terhadap Agrikultur /E10. Berapa banyak kotoran ternak yang dimasukkan ke dalam biodigester?/c. Sapi untuk kegunaan lain</t>
        </is>
      </c>
      <c r="ZQ1" s="92" t="inlineStr">
        <is>
          <t>E. Dampak Terhadap Agrikultur /E10. Berapa banyak kotoran ternak yang dimasukkan ke dalam biodigester?/d. Babi ternak</t>
        </is>
      </c>
      <c r="ZR1" s="92" t="inlineStr">
        <is>
          <t>E. Dampak Terhadap Agrikultur /E10. Berapa banyak kotoran ternak yang dimasukkan ke dalam biodigester?/e. Kuda</t>
        </is>
      </c>
      <c r="ZS1" s="92" t="inlineStr">
        <is>
          <t>E. Dampak Terhadap Agrikultur /E10. Berapa banyak kotoran ternak yang dimasukkan ke dalam biodigester?/f. Kambing</t>
        </is>
      </c>
      <c r="ZT1" s="92" t="inlineStr">
        <is>
          <t>E. Dampak Terhadap Agrikultur /E10. Berapa banyak kotoran ternak yang dimasukkan ke dalam biodigester?/g. Ayam</t>
        </is>
      </c>
      <c r="ZU1" s="92" t="inlineStr">
        <is>
          <t>E. Dampak Terhadap Agrikultur /E10. Berapa banyak kotoran ternak yang dimasukkan ke dalam biodigester?/h. Unggas lainnya</t>
        </is>
      </c>
      <c r="ZV1" s="92" t="inlineStr">
        <is>
          <t>E. Dampak Terhadap Agrikultur /E11. Seberapa sering Anda memberi pakan ternak Anda?/a. Sapi pedaging</t>
        </is>
      </c>
      <c r="ZW1" s="92" t="inlineStr">
        <is>
          <t>E. Dampak Terhadap Agrikultur /E11. Seberapa sering Anda memberi pakan ternak Anda?/b. Sapi perah</t>
        </is>
      </c>
      <c r="ZX1" s="92" t="inlineStr">
        <is>
          <t>E. Dampak Terhadap Agrikultur /E11. Seberapa sering Anda memberi pakan ternak Anda?/c. Sapi untuk kegunaan lain (misal kerbau)</t>
        </is>
      </c>
      <c r="ZY1" s="92" t="inlineStr">
        <is>
          <t>E. Dampak Terhadap Agrikultur /E11. Seberapa sering Anda memberi pakan ternak Anda?/d. Babi ternak</t>
        </is>
      </c>
      <c r="ZZ1" s="92" t="inlineStr">
        <is>
          <t>E. Dampak Terhadap Agrikultur /E11. Seberapa sering Anda memberi pakan ternak Anda?/e. Kuda</t>
        </is>
      </c>
      <c r="AAA1" s="92" t="inlineStr">
        <is>
          <t>E. Dampak Terhadap Agrikultur /E11. Seberapa sering Anda memberi pakan ternak Anda?/f. Kambing</t>
        </is>
      </c>
      <c r="AAB1" s="92" t="inlineStr">
        <is>
          <t>E. Dampak Terhadap Agrikultur /E11. Seberapa sering Anda memberi pakan ternak Anda?/g. Ayam</t>
        </is>
      </c>
      <c r="AAC1" s="92" t="inlineStr">
        <is>
          <t>E. Dampak Terhadap Agrikultur /E11. Seberapa sering Anda memberi pakan ternak Anda?/h. Unggas lainnya</t>
        </is>
      </c>
      <c r="AAD1" s="92" t="inlineStr">
        <is>
          <t>E. Dampak Terhadap Agrikultur /E12. Apa tipe pakan utama untuk ternak?/a. Sapi pedaging</t>
        </is>
      </c>
      <c r="AAE1" s="92" t="inlineStr">
        <is>
          <t>E. Dampak Terhadap Agrikultur /E12. Apa tipe pakan utama untuk ternak?/b. Sapi perah</t>
        </is>
      </c>
      <c r="AAF1" s="92" t="inlineStr">
        <is>
          <t>E. Dampak Terhadap Agrikultur /E12. Apa tipe pakan utama untuk ternak?/c. Sapi untuk kegunaan lain</t>
        </is>
      </c>
      <c r="AAG1" s="92" t="inlineStr">
        <is>
          <t>E. Dampak Terhadap Agrikultur /E12. Apa tipe pakan utama untuk ternak?/d. Babi ternak</t>
        </is>
      </c>
      <c r="AAH1" s="92" t="inlineStr">
        <is>
          <t>E. Dampak Terhadap Agrikultur /E12. Apa tipe pakan utama untuk ternak?/e. Kuda</t>
        </is>
      </c>
      <c r="AAI1" s="92" t="inlineStr">
        <is>
          <t>E. Dampak Terhadap Agrikultur /E12. Apa tipe pakan utama untuk ternak?/f. Kambing</t>
        </is>
      </c>
      <c r="AAJ1" s="92" t="inlineStr">
        <is>
          <t>E. Dampak Terhadap Agrikultur /E12. Apa tipe pakan utama untuk ternak?/g. Ayam</t>
        </is>
      </c>
      <c r="AAK1" s="92" t="inlineStr">
        <is>
          <t>E. Dampak Terhadap Agrikultur /E12. Apa tipe pakan utama untuk ternak?/h. Unggas lainnya</t>
        </is>
      </c>
      <c r="AAL1" s="92" t="inlineStr">
        <is>
          <t>E. Dampak Terhadap Agrikultur /E13. Apakah Anda menggunakan bio-slurry?</t>
        </is>
      </c>
      <c r="AAM1" s="92" t="inlineStr">
        <is>
          <t>E. Dampak Terhadap Agrikultur /E13-a. Dalam bentuk apa bioslurry yang Anda gunakan?</t>
        </is>
      </c>
      <c r="AAN1" s="92" t="inlineStr">
        <is>
          <t>E. Dampak Terhadap Agrikultur /E13-a. Dalam bentuk apa bioslurry yang Anda gunakan?/Padat</t>
        </is>
      </c>
      <c r="AAO1" s="92" t="inlineStr">
        <is>
          <t>E. Dampak Terhadap Agrikultur /E13-a. Dalam bentuk apa bioslurry yang Anda gunakan?/Cair</t>
        </is>
      </c>
      <c r="AAP1" s="92" t="inlineStr">
        <is>
          <t>E. Dampak Terhadap Agrikultur /E14. Berapa banyak bioslurry yang Anda gunakan setiap hari yang berasal  dari sistem biogas Anda?/liter/hari (cair)</t>
        </is>
      </c>
      <c r="AAQ1" s="92" t="inlineStr">
        <is>
          <t>E. Dampak Terhadap Agrikultur /E14. Berapa banyak bioslurry yang Anda gunakan setiap hari yang berasal  dari sistem biogas Anda?/kg/hari (padat)</t>
        </is>
      </c>
      <c r="AAR1" s="92" t="inlineStr">
        <is>
          <t>E. Dampak Terhadap Agrikultur /E15. Apakah Anda pernah mendapatkan pelatihan mengenai pemanfaatan  bio-slurry oleh CPO?</t>
        </is>
      </c>
      <c r="AAS1" s="92" t="inlineStr">
        <is>
          <t>E. Dampak Terhadap Agrikultur /E16. Apakah Anda mengetahui manfaat bio-slurry?</t>
        </is>
      </c>
      <c r="AAT1" s="92" t="inlineStr">
        <is>
          <t>E. Dampak Terhadap Agrikultur /E17. Bagaimana Anda memanfaatkan bio-slurry?</t>
        </is>
      </c>
      <c r="AAU1" s="92" t="inlineStr">
        <is>
          <t>E. Dampak Terhadap Agrikultur /E17. Bagaimana Anda memanfaatkan bio-slurry?/Digunakan untuk pupuk di lahan  pertanian sendiri</t>
        </is>
      </c>
      <c r="AAV1" s="92" t="inlineStr">
        <is>
          <t>E. Dampak Terhadap Agrikultur /E17. Bagaimana Anda memanfaatkan bio-slurry?/Digunakan untuk kegiatan  peternakan sendiri</t>
        </is>
      </c>
      <c r="AAW1" s="92" t="inlineStr">
        <is>
          <t>E. Dampak Terhadap Agrikultur /E17. Bagaimana Anda memanfaatkan bio-slurry?/Dijual - baik tanpa  diolah/diolah/dibuat kascing</t>
        </is>
      </c>
      <c r="AAX1" s="92" t="inlineStr">
        <is>
          <t>E. Dampak Terhadap Agrikultur /E17. Bagaimana Anda memanfaatkan bio-slurry?/Dibuang ke lahan sekitar kandang -  yg ditanami tanaman</t>
        </is>
      </c>
      <c r="AAY1" s="92" t="inlineStr">
        <is>
          <t>E. Dampak Terhadap Agrikultur /E17. Bagaimana Anda memanfaatkan bio-slurry?/Diberikan gratis ke orang  lain</t>
        </is>
      </c>
      <c r="AAZ1" s="92" t="inlineStr">
        <is>
          <t>E. Dampak Terhadap Agrikultur /E17. Bagaimana Anda memanfaatkan bio-slurry?/Didiamkan saja/dibiarkan di  tempatnya (di bak/kolam  penampung slurry)</t>
        </is>
      </c>
      <c r="ABA1" s="92" t="inlineStr">
        <is>
          <t>E. Dampak Terhadap Agrikultur /E17. Bagaimana Anda memanfaatkan bio-slurry?/Dibuang ke selokan</t>
        </is>
      </c>
      <c r="ABB1" s="92" t="inlineStr">
        <is>
          <t>E. Dampak Terhadap Agrikultur /E18. Jika digunakan sendiri, digunakan sebagai apa bioslurry Anda?/Pertanian:</t>
        </is>
      </c>
      <c r="ABC1" s="92" t="inlineStr">
        <is>
          <t>E. Dampak Terhadap Agrikultur /E18. Jika digunakan sendiri, digunakan sebagai apa bioslurry Anda?/Pertanian:/ Pupuk cair untuk tanaman</t>
        </is>
      </c>
      <c r="ABD1" s="92" t="inlineStr">
        <is>
          <t>E. Dampak Terhadap Agrikultur /E18. Jika digunakan sendiri, digunakan sebagai apa bioslurry Anda?/Pertanian:/Pembenah tanah (soil conditioner)</t>
        </is>
      </c>
      <c r="ABE1" s="92" t="inlineStr">
        <is>
          <t>E. Dampak Terhadap Agrikultur /E18. Jika digunakan sendiri, digunakan sebagai apa bioslurry Anda?/Pertanian:/Pestisida organik</t>
        </is>
      </c>
      <c r="ABF1" s="92" t="inlineStr">
        <is>
          <t>E. Dampak Terhadap Agrikultur /E18. Jika digunakan sendiri, digunakan sebagai apa bioslurry Anda?/Pertanian:/Media untuk pembibitan tanaman</t>
        </is>
      </c>
      <c r="ABG1" s="92" t="inlineStr">
        <is>
          <t>E. Dampak Terhadap Agrikultur /E18. Jika digunakan sendiri, digunakan sebagai apa bioslurry Anda?/Pertanian:/Lainnya</t>
        </is>
      </c>
      <c r="ABH1" s="92" t="inlineStr">
        <is>
          <t>E. Dampak Terhadap Agrikultur /E18. Jika digunakan sendiri, digunakan sebagai apa bioslurry Anda?/E18a-a. Lainnya:</t>
        </is>
      </c>
      <c r="ABI1" s="92" t="inlineStr">
        <is>
          <t>E. Dampak Terhadap Agrikultur /E18. Jika digunakan sendiri, digunakan sebagai apa bioslurry Anda?/Peternakan:</t>
        </is>
      </c>
      <c r="ABJ1" s="92" t="inlineStr">
        <is>
          <t>E. Dampak Terhadap Agrikultur /E18. Jika digunakan sendiri, digunakan sebagai apa bioslurry Anda?/Peternakan:/Campuran pakan ikan</t>
        </is>
      </c>
      <c r="ABK1" s="92" t="inlineStr">
        <is>
          <t>E. Dampak Terhadap Agrikultur /E18. Jika digunakan sendiri, digunakan sebagai apa bioslurry Anda?/Peternakan:/Campuran pakan  unggas</t>
        </is>
      </c>
      <c r="ABL1" s="92" t="inlineStr">
        <is>
          <t>E. Dampak Terhadap Agrikultur /E18. Jika digunakan sendiri, digunakan sebagai apa bioslurry Anda?/Peternakan:/Media ternak cacing</t>
        </is>
      </c>
      <c r="ABM1" s="92" t="inlineStr">
        <is>
          <t>E. Dampak Terhadap Agrikultur /E18. Jika digunakan sendiri, digunakan sebagai apa bioslurry Anda?/Peternakan:/Pupuk kolam ikan</t>
        </is>
      </c>
      <c r="ABN1" s="92" t="inlineStr">
        <is>
          <t>E. Dampak Terhadap Agrikultur /E18. Jika digunakan sendiri, digunakan sebagai apa bioslurry Anda?/Peternakan:/Lainnya</t>
        </is>
      </c>
      <c r="ABO1" s="92" t="inlineStr">
        <is>
          <t>E. Dampak Terhadap Agrikultur /E18. Jika digunakan sendiri, digunakan sebagai apa bioslurry Anda?/E18b-a. Lainnya:</t>
        </is>
      </c>
      <c r="ABP1" s="92" t="inlineStr">
        <is>
          <t>E. Dampak Terhadap Agrikultur /E19. Jika Anda menjual bioslurry, dalam bentuk apa Anda menjual bio-slurry?</t>
        </is>
      </c>
      <c r="ABQ1" s="92" t="inlineStr">
        <is>
          <t>E. Dampak Terhadap Agrikultur /E20. Untuk jenis tanaman pertanian apa yang Anda gunakan bioslurry?</t>
        </is>
      </c>
      <c r="ABR1" s="92" t="inlineStr">
        <is>
          <t>E. Dampak Terhadap Agrikultur /E21. Seberapa sering Anda memberi bioslurry ke lahan pertanian Anda?</t>
        </is>
      </c>
      <c r="ABS1" s="92" t="inlineStr">
        <is>
          <t>E. Dampak Terhadap Agrikultur /E22. Berapa luas lahan Anda (m2) yang menggunakan bioslurry sebagai pupuk?</t>
        </is>
      </c>
      <c r="ABT1" s="92" t="inlineStr">
        <is>
          <t>E. Dampak Terhadap Agrikultur /E23. Berapa luas lahan Anda (m2) di sekitar kandang yang menjadi tempat pembuangan bioslurry?</t>
        </is>
      </c>
      <c r="ABU1" s="92" t="inlineStr">
        <is>
          <t>E. Dampak Terhadap Agrikultur /E24. Berapa jumlah bioslurry yang Anda gunakan untuk digunakan di lahan pertanian Anda dalam sekali pemakaian?/Liter (cair)</t>
        </is>
      </c>
      <c r="ABV1" s="92" t="inlineStr">
        <is>
          <t>E. Dampak Terhadap Agrikultur /E24. Berapa jumlah bioslurry yang Anda gunakan untuk digunakan di lahan pertanian Anda dalam sekali pemakaian?/Kilogram (padat)</t>
        </is>
      </c>
      <c r="ABW1" s="92" t="inlineStr">
        <is>
          <t>E. Dampak Terhadap Agrikultur /E25. Jenis pupuk apa yang Anda gunakan sebelum menggunakan bioslurry untuk pertanian?</t>
        </is>
      </c>
      <c r="ABX1" s="92" t="inlineStr">
        <is>
          <t>E. Dampak Terhadap Agrikultur /E25-a. Lainnya:</t>
        </is>
      </c>
      <c r="ABY1" s="92" t="inlineStr">
        <is>
          <t>E. Dampak Terhadap Agrikultur /E26. Berapa banyak pupuk kimia yang Anda gunakan sebelum menggunakan bioslurry?</t>
        </is>
      </c>
      <c r="ABZ1" s="92" t="inlineStr">
        <is>
          <t>E. Dampak Terhadap Agrikultur /E26-a. Berapa harga pupuk tersebut (saat sebelum menggunakan bioslurry) ?</t>
        </is>
      </c>
      <c r="ACA1" s="92" t="inlineStr">
        <is>
          <t>E. Dampak Terhadap Agrikultur /E27. Berapa banyak pupuk kimia yang Anda gunakan setelah menggantinya dengan bioslurry?</t>
        </is>
      </c>
      <c r="ACB1" s="92" t="inlineStr">
        <is>
          <t>E. Dampak Terhadap Agrikultur /E27-a. Berapa harga pupuk tersebut sekarang?</t>
        </is>
      </c>
      <c r="ACC1" s="92" t="inlineStr">
        <is>
          <t>E. Dampak Terhadap Agrikultur /E28. Berapa banyak hasil pertanian yang dapat Anda panen sebelum menggunakan bioslurry?</t>
        </is>
      </c>
      <c r="ACD1" s="92" t="inlineStr">
        <is>
          <t>E. Dampak Terhadap Agrikultur /E29. Berapa banyak hasil pertanian yang dapat Anda panen setelah menggunakan bioslurry?</t>
        </is>
      </c>
      <c r="ACE1" s="92" t="inlineStr">
        <is>
          <t>E. Dampak Terhadap Agrikultur /E30. Apakah bio-slurry memungkinkan Anda untuk menanam jenis tanaman baru?</t>
        </is>
      </c>
      <c r="ACF1" s="92" t="inlineStr">
        <is>
          <t>E. Dampak Terhadap Agrikultur /E31. Bagaimana kualitas tanah Anda setelah penggunaan bioslurry?</t>
        </is>
      </c>
      <c r="ACG1" s="92" t="inlineStr">
        <is>
          <t>E. Dampak Terhadap Agrikultur /E32. Bagaimana ketahanan tanaman terhadap hama atau penyakit setelah  penggunaan bioslurry?</t>
        </is>
      </c>
      <c r="ACH1" s="92" t="inlineStr">
        <is>
          <t>E. Dampak Terhadap Agrikultur /E33. Apakah penggunaan bioslurry sebagai pupuk organik meningkatkan  ketahanan tanaman terhadap kekeringan?</t>
        </is>
      </c>
      <c r="ACI1" s="92" t="inlineStr">
        <is>
          <t>E. Dampak Terhadap Agrikultur /E34. Apakah penggunaan bioslurry meningkatkan kualitas atau kuantitas  pakan ternak yang dihasilkan dari kegiatan peternakan? (misal:  peningkatan jumlah rumput)</t>
        </is>
      </c>
      <c r="ACJ1" s="92" t="inlineStr">
        <is>
          <t>E. Dampak Terhadap Agrikultur /E35. Apakah penggunaan bioslurry untuk peternakan (seperti campuran  pakan ikan atau unggas) meningkatkan produktivitas hewan ternak  (misalnya, lebih cepat tumbuh, lebih banyak produksi susu atau telur)?</t>
        </is>
      </c>
      <c r="ACK1" s="92" t="inlineStr">
        <is>
          <t>E. Dampak Terhadap Agrikultur /E36. Jika tidak memanfaatkan bioslurry, mengapa?</t>
        </is>
      </c>
      <c r="ACL1" s="92" t="inlineStr">
        <is>
          <t>E. Dampak Terhadap Agrikultur /E36. Jika tidak memanfaatkan bioslurry, mengapa? /Tidak/kurang baik untuk tanaman</t>
        </is>
      </c>
      <c r="ACM1" s="92" t="inlineStr">
        <is>
          <t>E. Dampak Terhadap Agrikultur /E36. Jika tidak memanfaatkan bioslurry, mengapa? /Tidak memiliki tempat untuk menyimpan</t>
        </is>
      </c>
      <c r="ACN1" s="92" t="inlineStr">
        <is>
          <t>E. Dampak Terhadap Agrikultur /E36. Jika tidak memanfaatkan bioslurry, mengapa? /Tidak punya waktu mengumpulkannya</t>
        </is>
      </c>
      <c r="ACO1" s="92" t="inlineStr">
        <is>
          <t>E. Dampak Terhadap Agrikultur /E36. Jika tidak memanfaatkan bioslurry, mengapa? /Ladang/sawah terlalu jauh, sulit untuk mengangkut ke sana</t>
        </is>
      </c>
      <c r="ACP1" s="92" t="inlineStr">
        <is>
          <t>E. Dampak Terhadap Agrikultur /E36. Jika tidak memanfaatkan bioslurry, mengapa? /Belum tau bahwa bioslurry bagus untuk pupuk</t>
        </is>
      </c>
      <c r="ACQ1" s="92" t="inlineStr">
        <is>
          <t>E. Dampak Terhadap Agrikultur /E36. Jika tidak memanfaatkan bioslurry, mengapa? /Lebih praktis menggunakan pupuk kimia</t>
        </is>
      </c>
      <c r="ACR1" s="92" t="inlineStr">
        <is>
          <t>E. Dampak Terhadap Agrikultur /E36. Jika tidak memanfaatkan bioslurry, mengapa? /Lainnya</t>
        </is>
      </c>
      <c r="ACS1" s="92" t="inlineStr">
        <is>
          <t>E. Dampak Terhadap Agrikultur /E36-a. Lainnya:</t>
        </is>
      </c>
      <c r="ACT1" s="92" t="inlineStr">
        <is>
          <t>E. Dampak Terhadap Agrikultur /E37. Apakah ada informasi tambahan lain terkait dengan sumber bahan baku  pembuatan biogas?</t>
        </is>
      </c>
      <c r="ACU1" s="92" t="inlineStr">
        <is>
          <t>F. Dampak Terhadap Gender /F1. Apakah penggunaan biogas memberikan manfaat khusus bagi perempuan atau anak-anak dalam keluarga?</t>
        </is>
      </c>
      <c r="ACV1" s="92" t="inlineStr">
        <is>
          <t>F. Dampak Terhadap Gender /F2. Apakah secara umum beban kerja perempuan di rumah berkurang sejak  penggunaan biogas?</t>
        </is>
      </c>
      <c r="ACW1" s="92" t="inlineStr">
        <is>
          <t>F. Dampak Terhadap Gender /F3. Jika dengan pemasangan biogas Anda dapat menghemat uang atau  menambah pendapatan, siapa yang akan mengelola keuangan di rumah  tangga?</t>
        </is>
      </c>
      <c r="ACX1" s="92" t="inlineStr">
        <is>
          <t>F. Dampak Terhadap Gender /F4. Menurut Anda, apakah secara umum sistem biogas dapat meningkatkan pemberdayaan perempuan di komunitas Anda?</t>
        </is>
      </c>
      <c r="ACY1" s="92" t="inlineStr">
        <is>
          <t>G. Kepuasan dan Persepsi Pengguna /G1. Siapa yang terdampak manfaat dari penggunaan biogas?</t>
        </is>
      </c>
      <c r="ACZ1" s="92" t="inlineStr">
        <is>
          <t>G. Kepuasan dan Persepsi Pengguna /G1. Siapa yang terdampak manfaat dari penggunaan biogas? /Anggota keluarga - Laki-laki dewasa</t>
        </is>
      </c>
      <c r="ADA1" s="92" t="inlineStr">
        <is>
          <t>G. Kepuasan dan Persepsi Pengguna /G1. Siapa yang terdampak manfaat dari penggunaan biogas? /Anggota keluarga - Perempuan dewasa</t>
        </is>
      </c>
      <c r="ADB1" s="92" t="inlineStr">
        <is>
          <t>G. Kepuasan dan Persepsi Pengguna /G1. Siapa yang terdampak manfaat dari penggunaan biogas? /Anggota keluarga - Anak-anak</t>
        </is>
      </c>
      <c r="ADC1" s="92" t="inlineStr">
        <is>
          <t>G. Kepuasan dan Persepsi Pengguna /G1. Siapa yang terdampak manfaat dari penggunaan biogas? /Tidak ada manfaat</t>
        </is>
      </c>
      <c r="ADD1" s="92" t="inlineStr">
        <is>
          <t>G. Kepuasan dan Persepsi Pengguna /G2. Seberapa puas Anda secara keseluruhan dengan biogas yang Anda gunakan?</t>
        </is>
      </c>
      <c r="ADE1" s="92" t="inlineStr">
        <is>
          <t>G. Kepuasan dan Persepsi Pengguna /G3. Bagaimana Anda menilai kualitas konstruksi dan peralatan biogas Anda (kompor, lampu, gas tap, dll.)?</t>
        </is>
      </c>
      <c r="ADF1" s="92" t="inlineStr">
        <is>
          <t>G. Kepuasan dan Persepsi Pengguna /G4. Seberapa puas Anda dengan pemasangan sistem biogas?</t>
        </is>
      </c>
      <c r="ADG1" s="92" t="inlineStr">
        <is>
          <t>G. Kepuasan dan Persepsi Pengguna /G5. Seberapa puas Anda dengan pengurangan biaya energi rumah tangga yang dihasilkan oleh sistem biogas?</t>
        </is>
      </c>
      <c r="ADH1" s="92" t="inlineStr">
        <is>
          <t>G. Kepuasan dan Persepsi Pengguna /G6. Apakah ada peralatan yang perlu diganti dalam 12 bulan terakhir?</t>
        </is>
      </c>
      <c r="ADI1" s="92" t="inlineStr">
        <is>
          <t>G. Kepuasan dan Persepsi Pengguna /G6-a. Apa saja peralatan yang diganti?</t>
        </is>
      </c>
      <c r="ADJ1" s="92" t="inlineStr">
        <is>
          <t>G. Kepuasan dan Persepsi Pengguna /G7. Seberapa puas Anda dengan layanan yang diberikan oleh Construction Partner Organization (CPO)?</t>
        </is>
      </c>
      <c r="ADK1" s="92" t="inlineStr">
        <is>
          <t>G. Kepuasan dan Persepsi Pengguna /G8. Jika Anda merasa kurang puas, mengapa?</t>
        </is>
      </c>
      <c r="ADL1" s="92" t="inlineStr">
        <is>
          <t>G. Kepuasan dan Persepsi Pengguna /G8. Jika Anda merasa kurang puas, mengapa?/ Pelayanan kurang ramah</t>
        </is>
      </c>
      <c r="ADM1" s="92" t="inlineStr">
        <is>
          <t>G. Kepuasan dan Persepsi Pengguna /G8. Jika Anda merasa kurang puas, mengapa?/ Pelatihan yang diberikan kurang menyeluruh/tidak lengkap atau tidak  ada pelatihan</t>
        </is>
      </c>
      <c r="ADN1" s="92" t="inlineStr">
        <is>
          <t>G. Kepuasan dan Persepsi Pengguna /G8. Jika Anda merasa kurang puas, mengapa?/Sulit dihubungi ketika biogas bermasalah</t>
        </is>
      </c>
      <c r="ADO1" s="92" t="inlineStr">
        <is>
          <t>G. Kepuasan dan Persepsi Pengguna /G8. Jika Anda merasa kurang puas, mengapa?/Biogas yang dibangun sulit/tidak bisa langsung dioperasikan setelah  dibangun</t>
        </is>
      </c>
      <c r="ADP1" s="92" t="inlineStr">
        <is>
          <t>G. Kepuasan dan Persepsi Pengguna /G8. Jika Anda merasa kurang puas, mengapa?/ Monitoring/pengawasan tidak rutin</t>
        </is>
      </c>
      <c r="ADQ1" s="92" t="inlineStr">
        <is>
          <t>G. Kepuasan dan Persepsi Pengguna /G8. Jika Anda merasa kurang puas, mengapa?/Penanganan kerusakannya lambat</t>
        </is>
      </c>
      <c r="ADR1" s="92" t="inlineStr">
        <is>
          <t>G. Kepuasan dan Persepsi Pengguna /G8. Jika Anda merasa kurang puas, mengapa?/Kualitas yang diberikan tidak sesuai biaya yang dikeluarkan</t>
        </is>
      </c>
      <c r="ADS1" s="92" t="inlineStr">
        <is>
          <t>G. Kepuasan dan Persepsi Pengguna /G8. Jika Anda merasa kurang puas, mengapa?/ Lainnya</t>
        </is>
      </c>
      <c r="ADT1" s="92" t="inlineStr">
        <is>
          <t>G. Kepuasan dan Persepsi Pengguna /G8-. Lainnya:</t>
        </is>
      </c>
      <c r="ADU1" s="92" t="inlineStr">
        <is>
          <t>G. Kepuasan dan Persepsi Pengguna /G9. Jika ada kerusakan, apa yang Anda lakukan?</t>
        </is>
      </c>
      <c r="ADV1" s="92" t="inlineStr">
        <is>
          <t>G. Kepuasan dan Persepsi Pengguna /G9. Jika ada kerusakan, apa yang Anda lakukan?/a. Menghubungi CPO atau pendamping</t>
        </is>
      </c>
      <c r="ADW1" s="92" t="inlineStr">
        <is>
          <t>G. Kepuasan dan Persepsi Pengguna /G9. Jika ada kerusakan, apa yang Anda lakukan?/b. Memperbaiki sendiri</t>
        </is>
      </c>
      <c r="ADX1" s="92" t="inlineStr">
        <is>
          <t>G. Kepuasan dan Persepsi Pengguna /G9. Jika ada kerusakan, apa yang Anda lakukan?/c. Dibiarkan saja</t>
        </is>
      </c>
      <c r="ADY1" s="92" t="inlineStr">
        <is>
          <t>G. Kepuasan dan Persepsi Pengguna /G9. Jika ada kerusakan, apa yang Anda lakukan?/d. Lainnya</t>
        </is>
      </c>
      <c r="ADZ1" s="92" t="inlineStr">
        <is>
          <t>G. Kepuasan dan Persepsi Pengguna /G9. Jika ada kerusakan, apa yang Anda lakukan?/Menghubungi CPO atau pendamping</t>
        </is>
      </c>
      <c r="AEA1" s="92" t="inlineStr">
        <is>
          <t>G. Kepuasan dan Persepsi Pengguna /G9. Jika ada kerusakan, apa yang Anda lakukan?/Memperbaiki sendiri</t>
        </is>
      </c>
      <c r="AEB1" s="92" t="inlineStr">
        <is>
          <t>G. Kepuasan dan Persepsi Pengguna /G9. Jika ada kerusakan, apa yang Anda lakukan?/Dibiarkan saja</t>
        </is>
      </c>
      <c r="AEC1" s="92" t="inlineStr">
        <is>
          <t>G. Kepuasan dan Persepsi Pengguna /G9. Jika ada kerusakan, apa yang Anda lakukan?/Lainnya</t>
        </is>
      </c>
      <c r="AED1" s="92" t="inlineStr">
        <is>
          <t>G. Kepuasan dan Persepsi Pengguna /G9-a. Lainnya:</t>
        </is>
      </c>
      <c r="AEE1" s="92" t="inlineStr">
        <is>
          <t>G. Kepuasan dan Persepsi Pengguna /G10. Jika menghubungi CPO, siapa yang menghubungi?</t>
        </is>
      </c>
      <c r="AEF1" s="92" t="inlineStr">
        <is>
          <t>G. Kepuasan dan Persepsi Pengguna /G10-a. Lainnya:</t>
        </is>
      </c>
      <c r="AEG1" s="92" t="inlineStr">
        <is>
          <t>G. Kepuasan dan Persepsi Pengguna /G11. Bagaimana Anda menghubungi CPO?</t>
        </is>
      </c>
      <c r="AEH1" s="92" t="inlineStr">
        <is>
          <t>G. Kepuasan dan Persepsi Pengguna /G11-a. Lainnya:</t>
        </is>
      </c>
      <c r="AEI1" s="92" t="inlineStr">
        <is>
          <t>G. Kepuasan dan Persepsi Pengguna /G12. Apakah Anda memiliki saran untuk meningkatkan layanan dan kualitas  sistem biogas?</t>
        </is>
      </c>
      <c r="AEJ1" s="92" t="inlineStr">
        <is>
          <t>G. Kepuasan dan Persepsi Pengguna /G13. Apakah Anda merasa didengar  oleh pihak penyedia layanan saat  memberikan masukan?</t>
        </is>
      </c>
      <c r="AEK1" s="92" t="inlineStr">
        <is>
          <t>G. Kepuasan dan Persepsi Pengguna /G14. Apa saja manfaat yang Anda rasakan dari memiliki instalasi biogas?</t>
        </is>
      </c>
      <c r="AEL1" s="92" t="inlineStr">
        <is>
          <t>G. Kepuasan dan Persepsi Pengguna /G14. Apa saja manfaat yang Anda rasakan dari memiliki instalasi biogas?/Pengurangan pengeluaran  rumah tangga (bahan bakar  minyak, pupuk, dll.)</t>
        </is>
      </c>
      <c r="AEM1" s="92" t="inlineStr">
        <is>
          <t>G. Kepuasan dan Persepsi Pengguna /G14. Apa saja manfaat yang Anda rasakan dari memiliki instalasi biogas?/ Lebih mudah mendapatkan  energi</t>
        </is>
      </c>
      <c r="AEN1" s="92" t="inlineStr">
        <is>
          <t>G. Kepuasan dan Persepsi Pengguna /G14. Apa saja manfaat yang Anda rasakan dari memiliki instalasi biogas?/Pasokan energi yang andal</t>
        </is>
      </c>
      <c r="AEO1" s="92" t="inlineStr">
        <is>
          <t>G. Kepuasan dan Persepsi Pengguna /G14. Apa saja manfaat yang Anda rasakan dari memiliki instalasi biogas?/ Memasak lebih cepat</t>
        </is>
      </c>
      <c r="AEP1" s="92" t="inlineStr">
        <is>
          <t>G. Kepuasan dan Persepsi Pengguna /G14. Apa saja manfaat yang Anda rasakan dari memiliki instalasi biogas?/ Lebih aman</t>
        </is>
      </c>
      <c r="AEQ1" s="92" t="inlineStr">
        <is>
          <t>G. Kepuasan dan Persepsi Pengguna /G14. Apa saja manfaat yang Anda rasakan dari memiliki instalasi biogas?/ Pengurangan waktu dan tenaga</t>
        </is>
      </c>
      <c r="AER1" s="92" t="inlineStr">
        <is>
          <t>G. Kepuasan dan Persepsi Pengguna /G14. Apa saja manfaat yang Anda rasakan dari memiliki instalasi biogas?/Peningkatan kebersihan  kandang ternak</t>
        </is>
      </c>
      <c r="AES1" s="92" t="inlineStr">
        <is>
          <t>G. Kepuasan dan Persepsi Pengguna /G14. Apa saja manfaat yang Anda rasakan dari memiliki instalasi biogas?/Pemanfaatan bio-slurry sebagai  pupuk</t>
        </is>
      </c>
      <c r="AET1" s="92" t="inlineStr">
        <is>
          <t>G. Kepuasan dan Persepsi Pengguna /G14. Apa saja manfaat yang Anda rasakan dari memiliki instalasi biogas?/Dapur lebih bersih dan bebas  asap</t>
        </is>
      </c>
      <c r="AEU1" s="92" t="inlineStr">
        <is>
          <t>G. Kepuasan dan Persepsi Pengguna /G14. Apa saja manfaat yang Anda rasakan dari memiliki instalasi biogas?/Dapat dibayar melalui skema  kredit</t>
        </is>
      </c>
      <c r="AEV1" s="92" t="inlineStr">
        <is>
          <t>G. Kepuasan dan Persepsi Pengguna /G14. Apa saja manfaat yang Anda rasakan dari memiliki instalasi biogas?/ Mendapatkan subsidi</t>
        </is>
      </c>
      <c r="AEW1" s="92" t="inlineStr">
        <is>
          <t>G. Kepuasan dan Persepsi Pengguna /G14. Apa saja manfaat yang Anda rasakan dari memiliki instalasi biogas?/Lainnya</t>
        </is>
      </c>
      <c r="AEX1" s="92" t="inlineStr">
        <is>
          <t>G. Kepuasan dan Persepsi Pengguna /G14-a. Lainnya:</t>
        </is>
      </c>
      <c r="AEY1" s="92" t="inlineStr">
        <is>
          <t>G. Kepuasan dan Persepsi Pengguna /G15. Apa alasan utama Anda memutuskan untuk memasang biogas? (Pilih satu)</t>
        </is>
      </c>
      <c r="AEZ1" s="92" t="inlineStr">
        <is>
          <t>G. Kepuasan dan Persepsi Pengguna /G15-a. Lainnya:</t>
        </is>
      </c>
      <c r="AFA1" s="92" t="inlineStr">
        <is>
          <t>G. Kepuasan dan Persepsi Pengguna /G16. Dari mana Anda mendapatkan informasi tentang biogas sebelum menjadi pengguna?</t>
        </is>
      </c>
      <c r="AFB1" s="92" t="inlineStr">
        <is>
          <t>G. Kepuasan dan Persepsi Pengguna /G16-a. Lainnya:</t>
        </is>
      </c>
      <c r="AFC1" s="92" t="inlineStr">
        <is>
          <t>Dokumentasi Survei/Unggah Foto Biodigester</t>
        </is>
      </c>
      <c r="AFD1" s="92" t="inlineStr">
        <is>
          <t>Dokumentasi Survei/Unggah Foto Biodigester_URL</t>
        </is>
      </c>
      <c r="AFE1" s="92" t="inlineStr">
        <is>
          <t>Dokumentasi Survei/Unggah Foto Proses Wawancara</t>
        </is>
      </c>
      <c r="AFF1" s="92" t="inlineStr">
        <is>
          <t>Dokumentasi Survei/Unggah Foto Proses Wawancara_URL</t>
        </is>
      </c>
      <c r="AFG1" s="92" t="inlineStr">
        <is>
          <t>Catatan Validasi Enum/Nama Enum/Username</t>
        </is>
      </c>
      <c r="AFH1" s="92" t="inlineStr">
        <is>
          <t>Catatan Validasi Enum/Catatan Validsi Enumerator (Field Notes)</t>
        </is>
      </c>
      <c r="AFI1" s="92" t="inlineStr">
        <is>
          <t>Catatan Validasi Enum/Jelaskan jika ada jawaban tidak lengkap, meragukan, atau butuh keterangan tambahan</t>
        </is>
      </c>
    </row>
    <row r="2">
      <c r="A2" s="93" t="n">
        <v>46074</v>
      </c>
      <c r="B2" s="93" t="n">
        <v>46074</v>
      </c>
      <c r="C2" t="inlineStr">
        <is>
          <t>suyono</t>
        </is>
      </c>
      <c r="D2" t="inlineStr">
        <is>
          <t>adi miyono</t>
        </is>
      </c>
      <c r="E2" t="n">
        <v>87824831803</v>
      </c>
      <c r="F2" t="inlineStr">
        <is>
          <t>-7.622203 110.436508 0 0</t>
        </is>
      </c>
      <c r="G2" t="n">
        <v>-7.622203</v>
      </c>
      <c r="H2" t="n">
        <v>110.436508</v>
      </c>
      <c r="I2" t="n">
        <v>0</v>
      </c>
      <c r="J2" t="n">
        <v>0</v>
      </c>
      <c r="K2" t="n">
        <v>0</v>
      </c>
      <c r="L2" t="inlineStr">
        <is>
          <t>-7.6223 110.436548 0 0</t>
        </is>
      </c>
      <c r="M2" t="n">
        <v>-7.6223</v>
      </c>
      <c r="N2" t="n">
        <v>110.436548</v>
      </c>
      <c r="O2" t="n">
        <v>0</v>
      </c>
      <c r="P2" t="n">
        <v>0</v>
      </c>
      <c r="Q2" t="n">
        <v>0</v>
      </c>
      <c r="R2" t="inlineStr">
        <is>
          <t>DIY</t>
        </is>
      </c>
      <c r="S2" t="n">
        <v>0</v>
      </c>
      <c r="T2" t="n">
        <v>0</v>
      </c>
      <c r="U2" t="n">
        <v>0</v>
      </c>
      <c r="V2" t="n">
        <v>0</v>
      </c>
      <c r="W2" t="n">
        <v>1</v>
      </c>
      <c r="X2" t="n">
        <v>0</v>
      </c>
      <c r="Y2" t="n">
        <v>0</v>
      </c>
      <c r="Z2" t="n">
        <v>0</v>
      </c>
      <c r="AA2" t="n">
        <v>0</v>
      </c>
      <c r="AB2" t="n">
        <v>0</v>
      </c>
      <c r="AC2" t="inlineStr">
        <is>
          <t>SLEMAN</t>
        </is>
      </c>
      <c r="AD2" t="inlineStr">
        <is>
          <t>CANGKRINGAN</t>
        </is>
      </c>
      <c r="AE2" t="inlineStr">
        <is>
          <t>UMBULHARJO</t>
        </is>
      </c>
      <c r="AF2" t="inlineStr">
        <is>
          <t>PINBUK</t>
        </is>
      </c>
      <c r="AG2" t="inlineStr">
        <is>
          <t>PBP0793</t>
        </is>
      </c>
      <c r="AH2" t="n">
        <v>10</v>
      </c>
      <c r="AI2" t="inlineStr">
        <is>
          <t>VPA1</t>
        </is>
      </c>
      <c r="AJ2" t="inlineStr">
        <is>
          <t>Tidak aktif</t>
        </is>
      </c>
      <c r="AK2" t="n">
        <v>60</v>
      </c>
      <c r="AL2" t="inlineStr">
        <is>
          <t>Laki-laki</t>
        </is>
      </c>
      <c r="AM2" t="inlineStr">
        <is>
          <t>Sudah menikah</t>
        </is>
      </c>
      <c r="AN2" t="inlineStr">
        <is>
          <t>SMP/Sederajat</t>
        </is>
      </c>
      <c r="AO2" t="inlineStr">
        <is>
          <t>Peternak</t>
        </is>
      </c>
      <c r="AP2" t="n">
        <v>0</v>
      </c>
      <c r="AQ2" t="n">
        <v>1</v>
      </c>
      <c r="AR2" t="n">
        <v>0</v>
      </c>
      <c r="AS2" t="n">
        <v>0</v>
      </c>
      <c r="AT2" t="n">
        <v>0</v>
      </c>
      <c r="AU2" t="n">
        <v>0</v>
      </c>
      <c r="AV2" t="n">
        <v>0</v>
      </c>
      <c r="AW2" t="n">
        <v>0</v>
      </c>
      <c r="AX2" t="n">
        <v/>
      </c>
      <c r="AY2" t="inlineStr">
        <is>
          <t>Petani</t>
        </is>
      </c>
      <c r="AZ2" t="n">
        <v>1</v>
      </c>
      <c r="BA2" t="n">
        <v>0</v>
      </c>
      <c r="BB2" t="n">
        <v>0</v>
      </c>
      <c r="BC2" t="n">
        <v>0</v>
      </c>
      <c r="BD2" t="n">
        <v>0</v>
      </c>
      <c r="BE2" t="n">
        <v>0</v>
      </c>
      <c r="BF2" t="n">
        <v>0</v>
      </c>
      <c r="BG2" t="n">
        <v>0</v>
      </c>
      <c r="BH2" t="n">
        <v/>
      </c>
      <c r="BI2" t="inlineStr">
        <is>
          <t>&lt;Rp1.500.000</t>
        </is>
      </c>
      <c r="BJ2" t="n">
        <v>2</v>
      </c>
      <c r="BK2" t="n">
        <v>1</v>
      </c>
      <c r="BL2" t="n">
        <v>0</v>
      </c>
      <c r="BM2" t="n">
        <v>0</v>
      </c>
      <c r="BN2" t="inlineStr">
        <is>
          <t>Milik sendiri</t>
        </is>
      </c>
      <c r="BO2" t="inlineStr">
        <is>
          <t>Permanen (dinding bata dan semen)</t>
        </is>
      </c>
      <c r="BP2" t="n">
        <v>1</v>
      </c>
      <c r="BQ2" t="n">
        <v>0</v>
      </c>
      <c r="BR2" t="n">
        <v>0</v>
      </c>
      <c r="BS2" t="n">
        <v>0</v>
      </c>
      <c r="BT2" t="n">
        <v>0</v>
      </c>
      <c r="BU2" t="n">
        <v/>
      </c>
      <c r="BV2" t="inlineStr">
        <is>
          <t>Keramik/ubin</t>
        </is>
      </c>
      <c r="BW2" t="n">
        <v>0</v>
      </c>
      <c r="BX2" t="n">
        <v>0</v>
      </c>
      <c r="BY2" t="n">
        <v>1</v>
      </c>
      <c r="BZ2" t="n">
        <v>0</v>
      </c>
      <c r="CA2" t="n">
        <v>0</v>
      </c>
      <c r="CB2" t="n">
        <v/>
      </c>
      <c r="CC2" t="inlineStr">
        <is>
          <t>Asbes Genting</t>
        </is>
      </c>
      <c r="CD2" t="n">
        <v>1</v>
      </c>
      <c r="CE2" t="n">
        <v>0</v>
      </c>
      <c r="CF2" t="n">
        <v>0</v>
      </c>
      <c r="CG2" t="n">
        <v>0</v>
      </c>
      <c r="CH2" t="n">
        <v>0</v>
      </c>
      <c r="CI2" t="n">
        <v>1</v>
      </c>
      <c r="CJ2" t="n">
        <v>0</v>
      </c>
      <c r="CK2" t="n">
        <v/>
      </c>
      <c r="CL2" t="inlineStr">
        <is>
          <t>Ya</t>
        </is>
      </c>
      <c r="CM2" t="n">
        <v>2016</v>
      </c>
      <c r="CN2" t="inlineStr">
        <is>
          <t>Fixed-Dome (Kubah Tetap)</t>
        </is>
      </c>
      <c r="CO2" t="inlineStr">
        <is>
          <t>6 m³ (4-5 ekor sapi, ±5 jam memasak/hari, ±50 kg</t>
        </is>
      </c>
      <c r="CP2" t="inlineStr">
        <is>
          <t>Koperasi</t>
        </is>
      </c>
      <c r="CQ2" t="n">
        <v>0</v>
      </c>
      <c r="CR2" t="n">
        <v>0</v>
      </c>
      <c r="CS2" t="n">
        <v>0</v>
      </c>
      <c r="CT2" t="n">
        <v>0</v>
      </c>
      <c r="CU2" t="n">
        <v>0</v>
      </c>
      <c r="CV2" t="n">
        <v>0</v>
      </c>
      <c r="CW2" t="n">
        <v>1</v>
      </c>
      <c r="CX2" t="n">
        <v>0</v>
      </c>
      <c r="CY2" t="inlineStr">
        <is>
          <t>Anggota keluarga - laki-laki Anggota keluarga - perempuan dewasa</t>
        </is>
      </c>
      <c r="CZ2" t="n">
        <v>1</v>
      </c>
      <c r="DA2" t="n">
        <v>1</v>
      </c>
      <c r="DB2" t="n">
        <v>0</v>
      </c>
      <c r="DC2" t="n">
        <v/>
      </c>
      <c r="DD2" t="inlineStr">
        <is>
          <t>Anggota keluarga - laki-laki</t>
        </is>
      </c>
      <c r="DE2" t="n">
        <v>1</v>
      </c>
      <c r="DF2" t="n">
        <v>0</v>
      </c>
      <c r="DG2" t="n">
        <v>0</v>
      </c>
      <c r="DH2" t="n">
        <v>0</v>
      </c>
      <c r="DI2" t="n">
        <v/>
      </c>
      <c r="DJ2" t="inlineStr">
        <is>
          <t>CPO atau pendamping</t>
        </is>
      </c>
      <c r="DK2" t="n">
        <v>0</v>
      </c>
      <c r="DL2" t="n">
        <v>0</v>
      </c>
      <c r="DM2" t="n">
        <v>1</v>
      </c>
      <c r="DN2" t="n">
        <v>0</v>
      </c>
      <c r="DO2" t="n">
        <v/>
      </c>
      <c r="DP2" t="inlineStr">
        <is>
          <t>Tidak berfungsi sama sekali</t>
        </is>
      </c>
      <c r="DQ2" t="inlineStr">
        <is>
          <t>&gt;1 tahun yang lalu</t>
        </is>
      </c>
      <c r="DR2" t="inlineStr">
        <is>
          <t>Masalah teknis (misalnya kerusakan pada komponen)</t>
        </is>
      </c>
      <c r="DS2" t="n">
        <v/>
      </c>
      <c r="DT2" t="inlineStr">
        <is>
          <t>Kompor Manometer Reaktor biogas (penampung gas, digester, manhole, outlet, dan overflow)</t>
        </is>
      </c>
      <c r="DU2" t="n">
        <v>1</v>
      </c>
      <c r="DV2" t="n">
        <v>0</v>
      </c>
      <c r="DW2" t="n">
        <v>0</v>
      </c>
      <c r="DX2" t="n">
        <v>1</v>
      </c>
      <c r="DY2" t="n">
        <v>0</v>
      </c>
      <c r="DZ2" t="n">
        <v>0</v>
      </c>
      <c r="EA2" t="n">
        <v>0</v>
      </c>
      <c r="EB2" t="n">
        <v>0</v>
      </c>
      <c r="EC2" t="n">
        <v>0</v>
      </c>
      <c r="ED2" t="n">
        <v>1</v>
      </c>
      <c r="EE2" t="n">
        <v>0</v>
      </c>
      <c r="EF2" t="n">
        <v>0</v>
      </c>
      <c r="EG2" t="n">
        <v>0</v>
      </c>
      <c r="EH2" t="n">
        <v>0</v>
      </c>
      <c r="EI2" t="inlineStr">
        <is>
          <t>Kurangnya dukungan atau pemantauan dari pemerintah atau CPO Keterbatasan akses terhadap informasi atau pelatihan terkait biogas</t>
        </is>
      </c>
      <c r="EJ2" t="n">
        <v>0</v>
      </c>
      <c r="EK2" t="n">
        <v>1</v>
      </c>
      <c r="EL2" t="n">
        <v>1</v>
      </c>
      <c r="EM2" t="n">
        <v>0</v>
      </c>
      <c r="EN2" t="n">
        <v>0</v>
      </c>
      <c r="EO2" t="n">
        <v/>
      </c>
      <c r="EP2" t="inlineStr">
        <is>
          <t>Ya, cukup jelas dan mudah diikuti</t>
        </is>
      </c>
      <c r="EQ2" t="inlineStr">
        <is>
          <t>Bukan pelatihan</t>
        </is>
      </c>
      <c r="ER2" t="inlineStr">
        <is>
          <t>CPO atau pendamping</t>
        </is>
      </c>
      <c r="ES2" t="n">
        <v>1</v>
      </c>
      <c r="ET2" t="n">
        <v>0</v>
      </c>
      <c r="EU2" t="n">
        <v>0</v>
      </c>
      <c r="EV2" t="n">
        <v>0</v>
      </c>
      <c r="EW2" t="n">
        <v/>
      </c>
      <c r="EX2" t="inlineStr">
        <is>
          <t>Anggota keluarga - Laki-laki</t>
        </is>
      </c>
      <c r="EY2" t="n">
        <v>1</v>
      </c>
      <c r="EZ2" t="n">
        <v>0</v>
      </c>
      <c r="FA2" t="n">
        <v>0</v>
      </c>
      <c r="FB2" t="n">
        <v/>
      </c>
      <c r="FC2" t="inlineStr">
        <is>
          <t>Jarang sekali</t>
        </is>
      </c>
      <c r="FD2" t="inlineStr">
        <is>
          <t>Rp 0,000</t>
        </is>
      </c>
      <c r="FE2" t="inlineStr">
        <is>
          <t>Mengetahui</t>
        </is>
      </c>
      <c r="FF2" t="inlineStr">
        <is>
          <t>Sering (setiap minggu)</t>
        </is>
      </c>
      <c r="FG2" t="inlineStr">
        <is>
          <t>Tidak mengetahui</t>
        </is>
      </c>
      <c r="FH2" t="inlineStr">
        <is>
          <t>Jarang (setiap bulan atau lebih)</t>
        </is>
      </c>
      <c r="FI2" t="inlineStr">
        <is>
          <t>Mengetahui</t>
        </is>
      </c>
      <c r="FJ2" t="inlineStr">
        <is>
          <t>Selalu (setiap hari)</t>
        </is>
      </c>
      <c r="FK2" t="inlineStr">
        <is>
          <t>Tidak mengetahui</t>
        </is>
      </c>
      <c r="FL2" t="inlineStr">
        <is>
          <t>Tidak pernah</t>
        </is>
      </c>
      <c r="FM2" t="inlineStr">
        <is>
          <t>Mengetahui</t>
        </is>
      </c>
      <c r="FN2" t="inlineStr">
        <is>
          <t>Cukup sering (2 minggu sekali)</t>
        </is>
      </c>
      <c r="FO2" t="inlineStr">
        <is>
          <t>Mengetahui</t>
        </is>
      </c>
      <c r="FP2" t="inlineStr">
        <is>
          <t>Cukup sering (2 minggu sekali)</t>
        </is>
      </c>
      <c r="FQ2" t="inlineStr">
        <is>
          <t>Mengetahui</t>
        </is>
      </c>
      <c r="FR2" t="inlineStr">
        <is>
          <t>Ya</t>
        </is>
      </c>
      <c r="FS2" t="inlineStr">
        <is>
          <t>Mengetahui</t>
        </is>
      </c>
      <c r="FT2" t="inlineStr">
        <is>
          <t>Ya, terkadang</t>
        </is>
      </c>
      <c r="FU2" t="inlineStr">
        <is>
          <t>Laki-laki dewasa Perempuan dewasa</t>
        </is>
      </c>
      <c r="FV2" t="n">
        <v>1</v>
      </c>
      <c r="FW2" t="n">
        <v>1</v>
      </c>
      <c r="FX2" t="n">
        <v>0</v>
      </c>
      <c r="FY2" t="n">
        <v>0</v>
      </c>
      <c r="FZ2" t="inlineStr">
        <is>
          <t>Kurang memahami</t>
        </is>
      </c>
      <c r="GA2" t="inlineStr">
        <is>
          <t>CPO Lainnya</t>
        </is>
      </c>
      <c r="GB2" t="n">
        <v>1</v>
      </c>
      <c r="GC2" t="n">
        <v>0</v>
      </c>
      <c r="GD2" t="n">
        <v>0</v>
      </c>
      <c r="GE2" t="n">
        <v>1</v>
      </c>
      <c r="GF2" t="inlineStr">
        <is>
          <t>Tetangga pengguna biogas</t>
        </is>
      </c>
      <c r="GG2" t="inlineStr">
        <is>
          <t>Jarang</t>
        </is>
      </c>
      <c r="GH2" t="inlineStr">
        <is>
          <t>Tidak</t>
        </is>
      </c>
      <c r="GI2" t="n">
        <v/>
      </c>
      <c r="GJ2" t="n">
        <v/>
      </c>
      <c r="GK2" t="n">
        <v/>
      </c>
      <c r="GL2" t="n">
        <v/>
      </c>
      <c r="GM2" t="n">
        <v/>
      </c>
      <c r="GN2" t="n">
        <v/>
      </c>
      <c r="GO2" t="n">
        <v/>
      </c>
      <c r="GP2" t="inlineStr">
        <is>
          <t>Penuh (100%)</t>
        </is>
      </c>
      <c r="GQ2" t="inlineStr">
        <is>
          <t>Kayu bakar LPG</t>
        </is>
      </c>
      <c r="GR2" t="n">
        <v>1</v>
      </c>
      <c r="GS2" t="n">
        <v>1</v>
      </c>
      <c r="GT2" t="n">
        <v>0</v>
      </c>
      <c r="GU2" t="n">
        <v>0</v>
      </c>
      <c r="GV2" t="n">
        <v>0</v>
      </c>
      <c r="GW2" t="n">
        <v>0</v>
      </c>
      <c r="GX2" t="n">
        <v>0</v>
      </c>
      <c r="GY2" t="n">
        <v/>
      </c>
      <c r="GZ2" t="inlineStr">
        <is>
          <t>Ya</t>
        </is>
      </c>
      <c r="HA2" t="n">
        <v>200</v>
      </c>
      <c r="HB2" t="n">
        <v>0</v>
      </c>
      <c r="HC2" t="n">
        <v>50</v>
      </c>
      <c r="HD2" t="n">
        <v>0</v>
      </c>
      <c r="HE2" t="n">
        <v>6</v>
      </c>
      <c r="HF2" t="n">
        <v>35000</v>
      </c>
      <c r="HG2" t="n">
        <v>3</v>
      </c>
      <c r="HH2" t="n">
        <v>17500</v>
      </c>
      <c r="HI2" t="n">
        <v/>
      </c>
      <c r="HJ2" t="n">
        <v/>
      </c>
      <c r="HK2" t="n">
        <v/>
      </c>
      <c r="HL2" t="n">
        <v/>
      </c>
      <c r="HM2" t="n">
        <v/>
      </c>
      <c r="HN2" t="n">
        <v/>
      </c>
      <c r="HO2" t="n">
        <v/>
      </c>
      <c r="HP2" t="n">
        <v/>
      </c>
      <c r="HQ2" t="n">
        <v/>
      </c>
      <c r="HR2" t="n">
        <v/>
      </c>
      <c r="HS2" t="n">
        <v/>
      </c>
      <c r="HT2" t="n">
        <v/>
      </c>
      <c r="HU2" t="n">
        <v/>
      </c>
      <c r="HV2" t="n">
        <v/>
      </c>
      <c r="HW2" t="n">
        <v/>
      </c>
      <c r="HX2" t="n">
        <v/>
      </c>
      <c r="HY2" t="n">
        <v>150</v>
      </c>
      <c r="HZ2" t="n">
        <v>0</v>
      </c>
      <c r="IA2" t="n">
        <v>3</v>
      </c>
      <c r="IB2" t="n">
        <v>17500</v>
      </c>
      <c r="IC2" t="n">
        <v/>
      </c>
      <c r="ID2" t="n">
        <v/>
      </c>
      <c r="IE2" t="n">
        <v/>
      </c>
      <c r="IF2" t="n">
        <v/>
      </c>
      <c r="IG2" t="n">
        <v/>
      </c>
      <c r="IH2" t="n">
        <v/>
      </c>
      <c r="II2" t="n">
        <v/>
      </c>
      <c r="IJ2" t="n">
        <v/>
      </c>
      <c r="IK2" t="inlineStr">
        <is>
          <t>15-30 kg</t>
        </is>
      </c>
      <c r="IL2" t="inlineStr">
        <is>
          <t>1-3 jam</t>
        </is>
      </c>
      <c r="IM2" t="inlineStr">
        <is>
          <t>Ya</t>
        </is>
      </c>
      <c r="IN2" t="inlineStr">
        <is>
          <t>Ya</t>
        </is>
      </c>
      <c r="IO2" t="inlineStr">
        <is>
          <t>Lebih bersih</t>
        </is>
      </c>
      <c r="IP2" t="n">
        <v/>
      </c>
      <c r="IQ2" t="inlineStr">
        <is>
          <t>Tidak pernah</t>
        </is>
      </c>
      <c r="IR2" t="n">
        <v/>
      </c>
      <c r="IS2" t="n">
        <v/>
      </c>
      <c r="IT2" t="n">
        <v/>
      </c>
      <c r="IU2" t="n">
        <v/>
      </c>
      <c r="IV2" t="n">
        <v/>
      </c>
      <c r="IW2" t="n">
        <v/>
      </c>
      <c r="IX2" t="n">
        <v/>
      </c>
      <c r="IY2" t="n">
        <v/>
      </c>
      <c r="IZ2" t="inlineStr">
        <is>
          <t>Tidak pernah</t>
        </is>
      </c>
      <c r="JA2" t="n">
        <v/>
      </c>
      <c r="JB2" t="n">
        <v/>
      </c>
      <c r="JC2" t="n">
        <v/>
      </c>
      <c r="JD2" t="n">
        <v/>
      </c>
      <c r="JE2" t="n">
        <v/>
      </c>
      <c r="JF2" t="n">
        <v/>
      </c>
      <c r="JG2" t="n">
        <v/>
      </c>
      <c r="JH2" t="n">
        <v/>
      </c>
      <c r="JI2" t="inlineStr">
        <is>
          <t>Tidak pernah</t>
        </is>
      </c>
      <c r="JJ2" t="n">
        <v/>
      </c>
      <c r="JK2" t="n">
        <v/>
      </c>
      <c r="JL2" t="n">
        <v/>
      </c>
      <c r="JM2" t="n">
        <v/>
      </c>
      <c r="JN2" t="n">
        <v/>
      </c>
      <c r="JO2" t="n">
        <v/>
      </c>
      <c r="JP2" t="n">
        <v/>
      </c>
      <c r="JQ2" t="n">
        <v/>
      </c>
      <c r="JR2" t="inlineStr">
        <is>
          <t>Tidak pernah</t>
        </is>
      </c>
      <c r="JS2" t="n">
        <v/>
      </c>
      <c r="JT2" t="n">
        <v/>
      </c>
      <c r="JU2" t="n">
        <v/>
      </c>
      <c r="JV2" t="n">
        <v/>
      </c>
      <c r="JW2" t="n">
        <v/>
      </c>
      <c r="JX2" t="n">
        <v/>
      </c>
      <c r="JY2" t="n">
        <v/>
      </c>
      <c r="JZ2" t="n">
        <v/>
      </c>
      <c r="KA2" t="inlineStr">
        <is>
          <t>Tidak pernah</t>
        </is>
      </c>
      <c r="KB2" t="n">
        <v/>
      </c>
      <c r="KC2" t="n">
        <v/>
      </c>
      <c r="KD2" t="n">
        <v/>
      </c>
      <c r="KE2" t="n">
        <v/>
      </c>
      <c r="KF2" t="n">
        <v/>
      </c>
      <c r="KG2" t="n">
        <v/>
      </c>
      <c r="KH2" t="n">
        <v/>
      </c>
      <c r="KI2" t="n">
        <v/>
      </c>
      <c r="KJ2" t="inlineStr">
        <is>
          <t>Tidak pernah</t>
        </is>
      </c>
      <c r="KK2" t="n">
        <v/>
      </c>
      <c r="KL2" t="n">
        <v/>
      </c>
      <c r="KM2" t="n">
        <v/>
      </c>
      <c r="KN2" t="n">
        <v/>
      </c>
      <c r="KO2" t="n">
        <v/>
      </c>
      <c r="KP2" t="n">
        <v/>
      </c>
      <c r="KQ2" t="n">
        <v/>
      </c>
      <c r="KR2" t="n">
        <v/>
      </c>
      <c r="KS2" t="inlineStr">
        <is>
          <t>Cukup membaik</t>
        </is>
      </c>
      <c r="KT2" t="inlineStr">
        <is>
          <t>2-4 kali</t>
        </is>
      </c>
      <c r="KU2" t="inlineStr">
        <is>
          <t>0-1 kali</t>
        </is>
      </c>
      <c r="KV2" t="inlineStr">
        <is>
          <t>Perempuan dewasa</t>
        </is>
      </c>
      <c r="KW2" t="n">
        <v>0</v>
      </c>
      <c r="KX2" t="n">
        <v>1</v>
      </c>
      <c r="KY2" t="n">
        <v>0</v>
      </c>
      <c r="KZ2" t="n">
        <v>0</v>
      </c>
      <c r="LA2" t="inlineStr">
        <is>
          <t>Cukup membaik</t>
        </is>
      </c>
      <c r="LB2" t="inlineStr">
        <is>
          <t>Jauh lebih baik</t>
        </is>
      </c>
      <c r="LC2" t="n">
        <v>2</v>
      </c>
      <c r="LD2" t="n">
        <v>3</v>
      </c>
      <c r="LE2" t="n">
        <v>0</v>
      </c>
      <c r="LF2" t="n">
        <v>3</v>
      </c>
      <c r="LG2" t="inlineStr">
        <is>
          <t>Ya</t>
        </is>
      </c>
      <c r="LH2" t="n">
        <v>75000</v>
      </c>
      <c r="LI2" t="n">
        <v/>
      </c>
      <c r="LJ2" t="inlineStr">
        <is>
          <t>Tabungan Kebutuhan rumah tangga</t>
        </is>
      </c>
      <c r="LK2" t="n">
        <v>1</v>
      </c>
      <c r="LL2" t="n">
        <v>0</v>
      </c>
      <c r="LM2" t="n">
        <v>0</v>
      </c>
      <c r="LN2" t="n">
        <v>0</v>
      </c>
      <c r="LO2" t="n">
        <v>1</v>
      </c>
      <c r="LP2" t="n">
        <v>0</v>
      </c>
      <c r="LQ2" t="n">
        <v>0</v>
      </c>
      <c r="LR2" t="n">
        <v/>
      </c>
      <c r="LS2" t="n">
        <v>30</v>
      </c>
      <c r="LT2" t="n">
        <v>0</v>
      </c>
      <c r="LU2" t="n">
        <v>0</v>
      </c>
      <c r="LV2" t="n">
        <v>15</v>
      </c>
      <c r="LW2" t="n">
        <v>0</v>
      </c>
      <c r="LX2" t="n">
        <v>0</v>
      </c>
      <c r="LY2" t="n">
        <v>10</v>
      </c>
      <c r="LZ2" t="n">
        <v>0</v>
      </c>
      <c r="MA2" t="n">
        <v>0</v>
      </c>
      <c r="MB2" t="inlineStr">
        <is>
          <t>Ya</t>
        </is>
      </c>
      <c r="MC2" t="n">
        <v>60</v>
      </c>
      <c r="MD2" t="n">
        <v>30</v>
      </c>
      <c r="ME2" t="n">
        <v>30</v>
      </c>
      <c r="MF2" t="n">
        <v>10</v>
      </c>
      <c r="MG2" t="n">
        <v>0</v>
      </c>
      <c r="MH2" t="n">
        <v>0</v>
      </c>
      <c r="MI2" t="inlineStr">
        <is>
          <t>Aktivitas sosial diluar rumah (misalnya, berkumpul dengan tetangga, mengikuti kegiatan PKK, dsb) Istirahat</t>
        </is>
      </c>
      <c r="MJ2" t="n">
        <v>0</v>
      </c>
      <c r="MK2" t="n">
        <v>1</v>
      </c>
      <c r="ML2" t="n">
        <v>1</v>
      </c>
      <c r="MM2" t="n">
        <v>0</v>
      </c>
      <c r="MN2" t="n">
        <v>0</v>
      </c>
      <c r="MO2" t="n">
        <v>0</v>
      </c>
      <c r="MP2" t="n">
        <v/>
      </c>
      <c r="MQ2" t="n">
        <v/>
      </c>
      <c r="MR2" t="inlineStr">
        <is>
          <t>Istirahat</t>
        </is>
      </c>
      <c r="MS2" t="inlineStr">
        <is>
          <t>Pertemuan RT, Pengajian</t>
        </is>
      </c>
      <c r="MT2" t="n">
        <v/>
      </c>
      <c r="MU2" t="inlineStr">
        <is>
          <t>Tidak</t>
        </is>
      </c>
      <c r="MV2" t="n">
        <v/>
      </c>
      <c r="MW2" t="n">
        <v/>
      </c>
      <c r="MX2" t="n">
        <v/>
      </c>
      <c r="MY2" t="n">
        <v/>
      </c>
      <c r="MZ2" t="n">
        <v/>
      </c>
      <c r="NA2" t="n">
        <v/>
      </c>
      <c r="NB2" t="n">
        <v/>
      </c>
      <c r="NC2" t="n">
        <v/>
      </c>
      <c r="ND2" t="n">
        <v/>
      </c>
      <c r="NE2" t="n">
        <v/>
      </c>
      <c r="NF2" t="n">
        <v/>
      </c>
      <c r="NG2" t="n">
        <v/>
      </c>
      <c r="NH2" t="n">
        <v/>
      </c>
      <c r="NI2" t="n">
        <v/>
      </c>
      <c r="NJ2" t="n">
        <v/>
      </c>
      <c r="NK2" t="n">
        <v/>
      </c>
      <c r="NL2" t="inlineStr">
        <is>
          <t>Tidak</t>
        </is>
      </c>
      <c r="NM2" t="inlineStr">
        <is>
          <t>100% dana hibah</t>
        </is>
      </c>
      <c r="NN2" t="inlineStr">
        <is>
          <t>0 (100% sumber pembiayaan dari hibah)</t>
        </is>
      </c>
      <c r="NO2" t="inlineStr">
        <is>
          <t>Pemerintah</t>
        </is>
      </c>
      <c r="NP2" t="n">
        <v/>
      </c>
      <c r="NQ2" t="n">
        <v/>
      </c>
      <c r="NR2" t="n">
        <v/>
      </c>
      <c r="NS2" t="n">
        <v/>
      </c>
      <c r="NT2" t="n">
        <v/>
      </c>
      <c r="NU2" t="n">
        <v/>
      </c>
      <c r="NV2" t="n">
        <v/>
      </c>
      <c r="NW2" t="n">
        <v/>
      </c>
      <c r="NX2" t="inlineStr">
        <is>
          <t>Sedikit meningkat</t>
        </is>
      </c>
      <c r="NY2" t="n">
        <v>60</v>
      </c>
      <c r="NZ2" t="n">
        <v>0</v>
      </c>
      <c r="OA2" t="n">
        <v>0</v>
      </c>
      <c r="OB2" t="n">
        <v>10</v>
      </c>
      <c r="OC2" t="n">
        <v>0</v>
      </c>
      <c r="OD2" t="n">
        <v>0</v>
      </c>
      <c r="OE2" t="inlineStr">
        <is>
          <t>Lebih baik</t>
        </is>
      </c>
      <c r="OF2" t="inlineStr">
        <is>
          <t>Lebih baik (beda waktu memasak 5-30 menit, ATAU tidak lagi ada rasa/bau makanan yang berubah, ATAU alasan lainnya)</t>
        </is>
      </c>
      <c r="OG2" t="inlineStr">
        <is>
          <t>Ya</t>
        </is>
      </c>
      <c r="OH2" t="n">
        <v>2</v>
      </c>
      <c r="OI2" t="n">
        <v>0</v>
      </c>
      <c r="OJ2" t="n">
        <v>0</v>
      </c>
      <c r="OK2" t="n">
        <v>0</v>
      </c>
      <c r="OL2" t="n">
        <v>0</v>
      </c>
      <c r="OM2" t="n">
        <v>0</v>
      </c>
      <c r="ON2" t="n">
        <v>0</v>
      </c>
      <c r="OO2" t="n">
        <v>0</v>
      </c>
      <c r="OP2" t="inlineStr">
        <is>
          <t>Sapi pedaging</t>
        </is>
      </c>
      <c r="OQ2" t="n">
        <v>1</v>
      </c>
      <c r="OR2" t="n">
        <v>0</v>
      </c>
      <c r="OS2" t="n">
        <v>0</v>
      </c>
      <c r="OT2" t="n">
        <v>0</v>
      </c>
      <c r="OU2" t="n">
        <v>0</v>
      </c>
      <c r="OV2" t="n">
        <v>0</v>
      </c>
      <c r="OW2" t="n">
        <v>0</v>
      </c>
      <c r="OX2" t="n">
        <v>0</v>
      </c>
      <c r="OY2" t="n">
        <v>0</v>
      </c>
      <c r="OZ2" t="inlineStr">
        <is>
          <t>Sapi pedaging</t>
        </is>
      </c>
      <c r="PA2" t="n">
        <v>1</v>
      </c>
      <c r="PB2" t="n">
        <v>0</v>
      </c>
      <c r="PC2" t="n">
        <v>0</v>
      </c>
      <c r="PD2" t="n">
        <v>0</v>
      </c>
      <c r="PE2" t="n">
        <v>0</v>
      </c>
      <c r="PF2" t="n">
        <v>0</v>
      </c>
      <c r="PG2" t="n">
        <v>0</v>
      </c>
      <c r="PH2" t="n">
        <v>0</v>
      </c>
      <c r="PI2" t="n">
        <v>0</v>
      </c>
      <c r="PJ2" t="inlineStr">
        <is>
          <t>Sapi pedaging</t>
        </is>
      </c>
      <c r="PK2" t="n">
        <v>1</v>
      </c>
      <c r="PL2" t="n">
        <v>0</v>
      </c>
      <c r="PM2" t="n">
        <v>0</v>
      </c>
      <c r="PN2" t="n">
        <v>0</v>
      </c>
      <c r="PO2" t="n">
        <v>0</v>
      </c>
      <c r="PP2" t="n">
        <v>0</v>
      </c>
      <c r="PQ2" t="n">
        <v>0</v>
      </c>
      <c r="PR2" t="n">
        <v>0</v>
      </c>
      <c r="PS2" t="n">
        <v>0</v>
      </c>
      <c r="PT2" t="inlineStr">
        <is>
          <t>1-Disebarkan ke lahan terbuka</t>
        </is>
      </c>
      <c r="PU2" t="n">
        <v>0</v>
      </c>
      <c r="PV2" t="n">
        <v>0</v>
      </c>
      <c r="PW2" t="n">
        <v>0</v>
      </c>
      <c r="PX2" t="n">
        <v>0</v>
      </c>
      <c r="PY2" t="n">
        <v>0</v>
      </c>
      <c r="PZ2" t="n">
        <v>1</v>
      </c>
      <c r="QA2" t="n">
        <v>0</v>
      </c>
      <c r="QB2" t="n">
        <v>0</v>
      </c>
      <c r="QC2" t="n">
        <v>0</v>
      </c>
      <c r="QD2" t="n">
        <v/>
      </c>
      <c r="QE2" t="n">
        <v/>
      </c>
      <c r="QF2" t="n">
        <v/>
      </c>
      <c r="QG2" t="n">
        <v/>
      </c>
      <c r="QH2" t="n">
        <v/>
      </c>
      <c r="QI2" t="n">
        <v/>
      </c>
      <c r="QJ2" t="n">
        <v/>
      </c>
      <c r="QK2" t="n">
        <v/>
      </c>
      <c r="QL2" t="n">
        <v/>
      </c>
      <c r="QM2" t="n">
        <v/>
      </c>
      <c r="QN2" t="n">
        <v/>
      </c>
      <c r="QO2" t="n">
        <v/>
      </c>
      <c r="QP2" t="n">
        <v/>
      </c>
      <c r="QQ2" t="n">
        <v/>
      </c>
      <c r="QR2" t="n">
        <v/>
      </c>
      <c r="QS2" t="n">
        <v/>
      </c>
      <c r="QT2" t="n">
        <v/>
      </c>
      <c r="QU2" t="n">
        <v/>
      </c>
      <c r="QV2" t="n">
        <v/>
      </c>
      <c r="QW2" t="n">
        <v/>
      </c>
      <c r="QX2" t="n">
        <v/>
      </c>
      <c r="QY2" t="n">
        <v/>
      </c>
      <c r="QZ2" t="n">
        <v/>
      </c>
      <c r="RA2" t="n">
        <v/>
      </c>
      <c r="RB2" t="n">
        <v/>
      </c>
      <c r="RC2" t="n">
        <v/>
      </c>
      <c r="RD2" t="n">
        <v/>
      </c>
      <c r="RE2" t="n">
        <v/>
      </c>
      <c r="RF2" t="n">
        <v/>
      </c>
      <c r="RG2" t="n">
        <v/>
      </c>
      <c r="RH2" t="n">
        <v/>
      </c>
      <c r="RI2" t="n">
        <v/>
      </c>
      <c r="RJ2" t="n">
        <v/>
      </c>
      <c r="RK2" t="n">
        <v/>
      </c>
      <c r="RL2" t="n">
        <v/>
      </c>
      <c r="RM2" t="n">
        <v/>
      </c>
      <c r="RN2" t="n">
        <v/>
      </c>
      <c r="RO2" t="n">
        <v/>
      </c>
      <c r="RP2" t="n">
        <v/>
      </c>
      <c r="RQ2" t="n">
        <v/>
      </c>
      <c r="RR2" t="n">
        <v/>
      </c>
      <c r="RS2" t="n">
        <v/>
      </c>
      <c r="RT2" t="n">
        <v/>
      </c>
      <c r="RU2" t="n">
        <v/>
      </c>
      <c r="RV2" t="n">
        <v/>
      </c>
      <c r="RW2" t="n">
        <v/>
      </c>
      <c r="RX2" t="n">
        <v/>
      </c>
      <c r="RY2" t="n">
        <v/>
      </c>
      <c r="RZ2" t="n">
        <v/>
      </c>
      <c r="SA2" t="n">
        <v/>
      </c>
      <c r="SB2" t="n">
        <v/>
      </c>
      <c r="SC2" t="n">
        <v/>
      </c>
      <c r="SD2" t="n">
        <v/>
      </c>
      <c r="SE2" t="n">
        <v/>
      </c>
      <c r="SF2" t="n">
        <v/>
      </c>
      <c r="SG2" t="n">
        <v/>
      </c>
      <c r="SH2" t="n">
        <v/>
      </c>
      <c r="SI2" t="n">
        <v/>
      </c>
      <c r="SJ2" t="n">
        <v/>
      </c>
      <c r="SK2" t="n">
        <v/>
      </c>
      <c r="SL2" t="n">
        <v/>
      </c>
      <c r="SM2" t="n">
        <v/>
      </c>
      <c r="SN2" t="n">
        <v/>
      </c>
      <c r="SO2" t="n">
        <v/>
      </c>
      <c r="SP2" t="n">
        <v/>
      </c>
      <c r="SQ2" t="n">
        <v/>
      </c>
      <c r="SR2" t="n">
        <v/>
      </c>
      <c r="SS2" t="n">
        <v/>
      </c>
      <c r="ST2" t="n">
        <v/>
      </c>
      <c r="SU2" t="n">
        <v/>
      </c>
      <c r="SV2" t="n">
        <v/>
      </c>
      <c r="SW2" t="n">
        <v/>
      </c>
      <c r="SX2" t="n">
        <v/>
      </c>
      <c r="SY2" t="n">
        <v>4</v>
      </c>
      <c r="SZ2" t="n">
        <v/>
      </c>
      <c r="TA2" t="n">
        <v/>
      </c>
      <c r="TB2" t="n">
        <v/>
      </c>
      <c r="TC2" t="n">
        <v/>
      </c>
      <c r="TD2" t="n">
        <v/>
      </c>
      <c r="TE2" t="n">
        <v/>
      </c>
      <c r="TF2" t="n">
        <v/>
      </c>
      <c r="TG2" t="n">
        <v>3</v>
      </c>
      <c r="TH2" t="n">
        <v>0</v>
      </c>
      <c r="TI2" t="n">
        <v>0</v>
      </c>
      <c r="TJ2" t="n">
        <v>0</v>
      </c>
      <c r="TK2" t="n">
        <v>0</v>
      </c>
      <c r="TL2" t="n">
        <v>0</v>
      </c>
      <c r="TM2" t="n">
        <v>0</v>
      </c>
      <c r="TN2" t="n">
        <v>0</v>
      </c>
      <c r="TO2" t="n">
        <v>1</v>
      </c>
      <c r="TP2" t="n">
        <v>0</v>
      </c>
      <c r="TQ2" t="n">
        <v>0</v>
      </c>
      <c r="TR2" t="n">
        <v>0</v>
      </c>
      <c r="TS2" t="n">
        <v/>
      </c>
      <c r="TT2" t="n">
        <v/>
      </c>
      <c r="TU2" t="n">
        <v/>
      </c>
      <c r="TV2" t="n">
        <v/>
      </c>
      <c r="TW2" t="n">
        <v/>
      </c>
      <c r="TX2" t="n">
        <v/>
      </c>
      <c r="TY2" t="n">
        <v/>
      </c>
      <c r="TZ2" t="n">
        <v/>
      </c>
      <c r="UA2" t="n">
        <v/>
      </c>
      <c r="UB2" t="n">
        <v/>
      </c>
      <c r="UC2" t="n">
        <v/>
      </c>
      <c r="UD2" t="n">
        <v/>
      </c>
      <c r="UE2" t="n">
        <v/>
      </c>
      <c r="UF2" t="n">
        <v/>
      </c>
      <c r="UG2" t="n">
        <v/>
      </c>
      <c r="UH2" t="n">
        <v/>
      </c>
      <c r="UI2" t="n">
        <v/>
      </c>
      <c r="UJ2" t="n">
        <v/>
      </c>
      <c r="UK2" t="n">
        <v/>
      </c>
      <c r="UL2" t="n">
        <v/>
      </c>
      <c r="UM2" t="n">
        <v/>
      </c>
      <c r="UN2" t="n">
        <v/>
      </c>
      <c r="UO2" t="n">
        <v/>
      </c>
      <c r="UP2" t="n">
        <v/>
      </c>
      <c r="UQ2" t="n">
        <v/>
      </c>
      <c r="UR2" t="n">
        <v/>
      </c>
      <c r="US2" t="n">
        <v/>
      </c>
      <c r="UT2" t="n">
        <v/>
      </c>
      <c r="UU2" t="inlineStr">
        <is>
          <t>Pemberian pakan di kandang</t>
        </is>
      </c>
      <c r="UV2" t="n">
        <v/>
      </c>
      <c r="UW2" t="n">
        <v/>
      </c>
      <c r="UX2" t="n">
        <v/>
      </c>
      <c r="UY2" t="n">
        <v/>
      </c>
      <c r="UZ2" t="n">
        <v/>
      </c>
      <c r="VA2" t="n">
        <v/>
      </c>
      <c r="VB2" t="n">
        <v/>
      </c>
      <c r="VC2" t="inlineStr">
        <is>
          <t>Sangat jarang (&gt;1 bulan sekali)</t>
        </is>
      </c>
      <c r="VD2" t="n">
        <v/>
      </c>
      <c r="VE2" t="n">
        <v/>
      </c>
      <c r="VF2" t="n">
        <v/>
      </c>
      <c r="VG2" t="n">
        <v/>
      </c>
      <c r="VH2" t="n">
        <v/>
      </c>
      <c r="VI2" t="n">
        <v/>
      </c>
      <c r="VJ2" t="n">
        <v/>
      </c>
      <c r="VK2" t="inlineStr">
        <is>
          <t>Sering (1 kali sehari)</t>
        </is>
      </c>
      <c r="VL2" t="n">
        <v/>
      </c>
      <c r="VM2" t="n">
        <v/>
      </c>
      <c r="VN2" t="n">
        <v/>
      </c>
      <c r="VO2" t="n">
        <v/>
      </c>
      <c r="VP2" t="n">
        <v/>
      </c>
      <c r="VQ2" t="n">
        <v/>
      </c>
      <c r="VR2" t="n">
        <v/>
      </c>
      <c r="VS2" t="inlineStr">
        <is>
          <t>6-Digester biogas</t>
        </is>
      </c>
      <c r="VT2" t="n">
        <v>0</v>
      </c>
      <c r="VU2" t="n">
        <v>0</v>
      </c>
      <c r="VV2" t="n">
        <v>0</v>
      </c>
      <c r="VW2" t="n">
        <v>0</v>
      </c>
      <c r="VX2" t="n">
        <v>0</v>
      </c>
      <c r="VY2" t="n">
        <v>0</v>
      </c>
      <c r="VZ2" t="n">
        <v>0</v>
      </c>
      <c r="WA2" t="n">
        <v>0</v>
      </c>
      <c r="WB2" t="n">
        <v>0</v>
      </c>
      <c r="WC2" t="n">
        <v>1</v>
      </c>
      <c r="WD2" t="n">
        <v>0</v>
      </c>
      <c r="WE2" t="n">
        <v>0</v>
      </c>
      <c r="WF2" t="n">
        <v/>
      </c>
      <c r="WG2" t="n">
        <v/>
      </c>
      <c r="WH2" t="n">
        <v/>
      </c>
      <c r="WI2" t="n">
        <v/>
      </c>
      <c r="WJ2" t="n">
        <v/>
      </c>
      <c r="WK2" t="n">
        <v/>
      </c>
      <c r="WL2" t="n">
        <v/>
      </c>
      <c r="WM2" t="n">
        <v/>
      </c>
      <c r="WN2" t="n">
        <v/>
      </c>
      <c r="WO2" t="n">
        <v/>
      </c>
      <c r="WP2" t="n">
        <v/>
      </c>
      <c r="WQ2" t="n">
        <v/>
      </c>
      <c r="WR2" t="n">
        <v/>
      </c>
      <c r="WS2" t="n">
        <v/>
      </c>
      <c r="WT2" t="n">
        <v/>
      </c>
      <c r="WU2" t="n">
        <v/>
      </c>
      <c r="WV2" t="n">
        <v/>
      </c>
      <c r="WW2" t="n">
        <v/>
      </c>
      <c r="WX2" t="n">
        <v/>
      </c>
      <c r="WY2" t="n">
        <v/>
      </c>
      <c r="WZ2" t="n">
        <v/>
      </c>
      <c r="XA2" t="n">
        <v/>
      </c>
      <c r="XB2" t="n">
        <v/>
      </c>
      <c r="XC2" t="n">
        <v/>
      </c>
      <c r="XD2" t="n">
        <v/>
      </c>
      <c r="XE2" t="n">
        <v/>
      </c>
      <c r="XF2" t="n">
        <v/>
      </c>
      <c r="XG2" t="n">
        <v/>
      </c>
      <c r="XH2" t="n">
        <v/>
      </c>
      <c r="XI2" t="n">
        <v/>
      </c>
      <c r="XJ2" t="n">
        <v/>
      </c>
      <c r="XK2" t="n">
        <v/>
      </c>
      <c r="XL2" t="n">
        <v/>
      </c>
      <c r="XM2" t="n">
        <v/>
      </c>
      <c r="XN2" t="n">
        <v/>
      </c>
      <c r="XO2" t="n">
        <v/>
      </c>
      <c r="XP2" t="n">
        <v/>
      </c>
      <c r="XQ2" t="n">
        <v/>
      </c>
      <c r="XR2" t="n">
        <v/>
      </c>
      <c r="XS2" t="n">
        <v/>
      </c>
      <c r="XT2" t="n">
        <v/>
      </c>
      <c r="XU2" t="n">
        <v/>
      </c>
      <c r="XV2" t="n">
        <v/>
      </c>
      <c r="XW2" t="n">
        <v/>
      </c>
      <c r="XX2" t="n">
        <v/>
      </c>
      <c r="XY2" t="n">
        <v/>
      </c>
      <c r="XZ2" t="n">
        <v/>
      </c>
      <c r="YA2" t="n">
        <v/>
      </c>
      <c r="YB2" t="n">
        <v/>
      </c>
      <c r="YC2" t="n">
        <v/>
      </c>
      <c r="YD2" t="n">
        <v/>
      </c>
      <c r="YE2" t="n">
        <v/>
      </c>
      <c r="YF2" t="n">
        <v/>
      </c>
      <c r="YG2" t="n">
        <v/>
      </c>
      <c r="YH2" t="n">
        <v/>
      </c>
      <c r="YI2" t="n">
        <v/>
      </c>
      <c r="YJ2" t="n">
        <v/>
      </c>
      <c r="YK2" t="n">
        <v/>
      </c>
      <c r="YL2" t="n">
        <v/>
      </c>
      <c r="YM2" t="n">
        <v/>
      </c>
      <c r="YN2" t="n">
        <v/>
      </c>
      <c r="YO2" t="n">
        <v/>
      </c>
      <c r="YP2" t="n">
        <v/>
      </c>
      <c r="YQ2" t="n">
        <v/>
      </c>
      <c r="YR2" t="n">
        <v/>
      </c>
      <c r="YS2" t="n">
        <v/>
      </c>
      <c r="YT2" t="n">
        <v/>
      </c>
      <c r="YU2" t="n">
        <v/>
      </c>
      <c r="YV2" t="n">
        <v/>
      </c>
      <c r="YW2" t="n">
        <v/>
      </c>
      <c r="YX2" t="n">
        <v/>
      </c>
      <c r="YY2" t="n">
        <v/>
      </c>
      <c r="YZ2" t="n">
        <v/>
      </c>
      <c r="ZA2" t="n">
        <v/>
      </c>
      <c r="ZB2" t="n">
        <v/>
      </c>
      <c r="ZC2" t="n">
        <v/>
      </c>
      <c r="ZD2" t="n">
        <v/>
      </c>
      <c r="ZE2" t="n">
        <v/>
      </c>
      <c r="ZF2" t="n">
        <v/>
      </c>
      <c r="ZG2" t="n">
        <v/>
      </c>
      <c r="ZH2" t="n">
        <v/>
      </c>
      <c r="ZI2" t="n">
        <v/>
      </c>
      <c r="ZJ2" t="n">
        <v/>
      </c>
      <c r="ZK2" t="n">
        <v/>
      </c>
      <c r="ZL2" t="n">
        <v/>
      </c>
      <c r="ZM2" t="n">
        <v/>
      </c>
      <c r="ZN2" t="n">
        <v>100</v>
      </c>
      <c r="ZO2" t="n">
        <v/>
      </c>
      <c r="ZP2" t="n">
        <v/>
      </c>
      <c r="ZQ2" t="n">
        <v/>
      </c>
      <c r="ZR2" t="n">
        <v/>
      </c>
      <c r="ZS2" t="n">
        <v/>
      </c>
      <c r="ZT2" t="n">
        <v/>
      </c>
      <c r="ZU2" t="n">
        <v/>
      </c>
      <c r="ZV2" t="n">
        <v>2</v>
      </c>
      <c r="ZW2" t="n">
        <v/>
      </c>
      <c r="ZX2" t="n">
        <v/>
      </c>
      <c r="ZY2" t="n">
        <v/>
      </c>
      <c r="ZZ2" t="n">
        <v/>
      </c>
      <c r="AAA2" t="n">
        <v/>
      </c>
      <c r="AAB2" t="n">
        <v/>
      </c>
      <c r="AAC2" t="n">
        <v/>
      </c>
      <c r="AAD2" t="inlineStr">
        <is>
          <t>Pakan segar (misal: rumput)</t>
        </is>
      </c>
      <c r="AAE2" t="n">
        <v/>
      </c>
      <c r="AAF2" t="n">
        <v/>
      </c>
      <c r="AAG2" t="n">
        <v/>
      </c>
      <c r="AAH2" t="n">
        <v/>
      </c>
      <c r="AAI2" t="n">
        <v/>
      </c>
      <c r="AAJ2" t="n">
        <v/>
      </c>
      <c r="AAK2" t="n">
        <v/>
      </c>
      <c r="AAL2" t="inlineStr">
        <is>
          <t>Tidak</t>
        </is>
      </c>
      <c r="AAM2" t="n">
        <v/>
      </c>
      <c r="AAN2" t="n">
        <v/>
      </c>
      <c r="AAO2" t="n">
        <v/>
      </c>
      <c r="AAP2" t="n">
        <v/>
      </c>
      <c r="AAQ2" t="n">
        <v/>
      </c>
      <c r="AAR2" t="inlineStr">
        <is>
          <t>Tidak</t>
        </is>
      </c>
      <c r="AAS2" t="inlineStr">
        <is>
          <t>Tidak mengetahui</t>
        </is>
      </c>
      <c r="AAT2" t="inlineStr">
        <is>
          <t>Didiamkan saja/dibiarkan di tempatnya (di bak/kolam penampung slurry)</t>
        </is>
      </c>
      <c r="AAU2" t="n">
        <v>0</v>
      </c>
      <c r="AAV2" t="n">
        <v>0</v>
      </c>
      <c r="AAW2" t="n">
        <v>0</v>
      </c>
      <c r="AAX2" t="n">
        <v>0</v>
      </c>
      <c r="AAY2" t="n">
        <v>0</v>
      </c>
      <c r="AAZ2" t="n">
        <v>1</v>
      </c>
      <c r="ABA2" t="n">
        <v>0</v>
      </c>
      <c r="ABB2" t="n">
        <v/>
      </c>
      <c r="ABC2" t="n">
        <v/>
      </c>
      <c r="ABD2" t="n">
        <v/>
      </c>
      <c r="ABE2" t="n">
        <v/>
      </c>
      <c r="ABF2" t="n">
        <v/>
      </c>
      <c r="ABG2" t="n">
        <v/>
      </c>
      <c r="ABH2" t="n">
        <v/>
      </c>
      <c r="ABI2" t="n">
        <v/>
      </c>
      <c r="ABJ2" t="n">
        <v/>
      </c>
      <c r="ABK2" t="n">
        <v/>
      </c>
      <c r="ABL2" t="n">
        <v/>
      </c>
      <c r="ABM2" t="n">
        <v/>
      </c>
      <c r="ABN2" t="n">
        <v/>
      </c>
      <c r="ABO2" t="n">
        <v/>
      </c>
      <c r="ABP2" t="n">
        <v/>
      </c>
      <c r="ABQ2" t="n">
        <v/>
      </c>
      <c r="ABR2" t="n">
        <v/>
      </c>
      <c r="ABS2" t="n">
        <v/>
      </c>
      <c r="ABT2" t="n">
        <v/>
      </c>
      <c r="ABU2" t="n">
        <v/>
      </c>
      <c r="ABV2" t="n">
        <v/>
      </c>
      <c r="ABW2" t="n">
        <v/>
      </c>
      <c r="ABX2" t="n">
        <v/>
      </c>
      <c r="ABY2" t="n">
        <v/>
      </c>
      <c r="ABZ2" t="n">
        <v/>
      </c>
      <c r="ACA2" t="n">
        <v/>
      </c>
      <c r="ACB2" t="n">
        <v/>
      </c>
      <c r="ACC2" t="n">
        <v/>
      </c>
      <c r="ACD2" t="n">
        <v/>
      </c>
      <c r="ACE2" t="n">
        <v/>
      </c>
      <c r="ACF2" t="n">
        <v/>
      </c>
      <c r="ACG2" t="n">
        <v/>
      </c>
      <c r="ACH2" t="n">
        <v/>
      </c>
      <c r="ACI2" t="n">
        <v/>
      </c>
      <c r="ACJ2" t="n">
        <v/>
      </c>
      <c r="ACK2" t="inlineStr">
        <is>
          <t>Tidak memiliki tempat untuk menyimpan Tidak punya waktu mengumpulkannya Ladang/sawah terlalu jauh, sulit untuk mengangkut ke sana</t>
        </is>
      </c>
      <c r="ACL2" t="n">
        <v>0</v>
      </c>
      <c r="ACM2" t="n">
        <v>1</v>
      </c>
      <c r="ACN2" t="n">
        <v>1</v>
      </c>
      <c r="ACO2" t="n">
        <v>1</v>
      </c>
      <c r="ACP2" t="n">
        <v>0</v>
      </c>
      <c r="ACQ2" t="n">
        <v>0</v>
      </c>
      <c r="ACR2" t="n">
        <v>0</v>
      </c>
      <c r="ACS2" t="n">
        <v/>
      </c>
      <c r="ACT2" t="inlineStr">
        <is>
          <t>Tidak ada</t>
        </is>
      </c>
      <c r="ACU2" t="inlineStr">
        <is>
          <t>Manfaat sangat besar</t>
        </is>
      </c>
      <c r="ACV2" t="inlineStr">
        <is>
          <t>Berkurang</t>
        </is>
      </c>
      <c r="ACW2" t="inlineStr">
        <is>
          <t>Anggota keluarga - Perempuan dewasa</t>
        </is>
      </c>
      <c r="ACX2" t="inlineStr">
        <is>
          <t>Setuju</t>
        </is>
      </c>
      <c r="ACY2" t="inlineStr">
        <is>
          <t>Anggota keluarga - Laki-laki dewasa Anggota keluarga - Perempuan dewasa</t>
        </is>
      </c>
      <c r="ACZ2" t="n">
        <v>1</v>
      </c>
      <c r="ADA2" t="n">
        <v>1</v>
      </c>
      <c r="ADB2" t="n">
        <v>0</v>
      </c>
      <c r="ADC2" t="n">
        <v>0</v>
      </c>
      <c r="ADD2" t="inlineStr">
        <is>
          <t>Puas</t>
        </is>
      </c>
      <c r="ADE2" t="inlineStr">
        <is>
          <t>Puas</t>
        </is>
      </c>
      <c r="ADF2" t="inlineStr">
        <is>
          <t>Puas</t>
        </is>
      </c>
      <c r="ADG2" t="inlineStr">
        <is>
          <t>Sangat puas</t>
        </is>
      </c>
      <c r="ADH2" t="inlineStr">
        <is>
          <t>Tidak</t>
        </is>
      </c>
      <c r="ADI2" t="n">
        <v/>
      </c>
      <c r="ADJ2" t="inlineStr">
        <is>
          <t>Tidak puas</t>
        </is>
      </c>
      <c r="ADK2" t="inlineStr">
        <is>
          <t>Pelatihan yang diberikan kurang menyeluruh/tidak lengkap atau tidak ada pelatihan Sulit dihubungi ketika biogas bermasalah Monitoring/pengawasan tidak rutin Penanganan kerusakannya lambat</t>
        </is>
      </c>
      <c r="ADL2" t="n">
        <v>0</v>
      </c>
      <c r="ADM2" t="n">
        <v>1</v>
      </c>
      <c r="ADN2" t="n">
        <v>1</v>
      </c>
      <c r="ADO2" t="n">
        <v>0</v>
      </c>
      <c r="ADP2" t="n">
        <v>1</v>
      </c>
      <c r="ADQ2" t="n">
        <v>1</v>
      </c>
      <c r="ADR2" t="n">
        <v>0</v>
      </c>
      <c r="ADS2" t="n">
        <v>0</v>
      </c>
      <c r="ADT2" t="n">
        <v/>
      </c>
      <c r="ADU2" t="inlineStr">
        <is>
          <t>Dibiarkan saja</t>
        </is>
      </c>
      <c r="ADV2" t="n">
        <v>0</v>
      </c>
      <c r="ADW2" t="n">
        <v>0</v>
      </c>
      <c r="ADX2" t="n">
        <v>0</v>
      </c>
      <c r="ADY2" t="n">
        <v>0</v>
      </c>
      <c r="ADZ2" t="n">
        <v>0</v>
      </c>
      <c r="AEA2" t="n">
        <v>0</v>
      </c>
      <c r="AEB2" t="n">
        <v>1</v>
      </c>
      <c r="AEC2" t="n">
        <v>0</v>
      </c>
      <c r="AED2" t="inlineStr">
        <is>
          <t>Tidak ada</t>
        </is>
      </c>
      <c r="AEE2" t="inlineStr">
        <is>
          <t>Lainnya</t>
        </is>
      </c>
      <c r="AEF2" t="inlineStr">
        <is>
          <t>Meminta bantuan tetangga</t>
        </is>
      </c>
      <c r="AEG2" t="inlineStr">
        <is>
          <t>Lainnya</t>
        </is>
      </c>
      <c r="AEH2" t="inlineStr">
        <is>
          <t>Tidak menghubungi</t>
        </is>
      </c>
      <c r="AEI2" t="inlineStr">
        <is>
          <t>Perlunya monitoring setiap 3 bulan sekali oleh CPO</t>
        </is>
      </c>
      <c r="AEJ2" t="inlineStr">
        <is>
          <t>Tidak pernah</t>
        </is>
      </c>
      <c r="AEK2" t="inlineStr">
        <is>
          <t>Pengurangan pengeluaran rumah tangga (bahan bakar minyak, pupuk, dll.) Lebih mudah mendapatkan energi Lebih aman Pengurangan waktu dan tenaga Peningkatan kebersihan kandang ternak Pemanfaatan bio-slurry sebagai pupuk Dapur lebih bersih dan bebas asap</t>
        </is>
      </c>
      <c r="AEL2" t="n">
        <v>1</v>
      </c>
      <c r="AEM2" t="n">
        <v>1</v>
      </c>
      <c r="AEN2" t="n">
        <v>0</v>
      </c>
      <c r="AEO2" t="n">
        <v>0</v>
      </c>
      <c r="AEP2" t="n">
        <v>1</v>
      </c>
      <c r="AEQ2" t="n">
        <v>1</v>
      </c>
      <c r="AER2" t="n">
        <v>1</v>
      </c>
      <c r="AES2" t="n">
        <v>1</v>
      </c>
      <c r="AET2" t="n">
        <v>1</v>
      </c>
      <c r="AEU2" t="n">
        <v>0</v>
      </c>
      <c r="AEV2" t="n">
        <v>0</v>
      </c>
      <c r="AEW2" t="n">
        <v>0</v>
      </c>
      <c r="AEX2" t="n">
        <v/>
      </c>
      <c r="AEY2" t="inlineStr">
        <is>
          <t>Mengurangi pengeluaran energi</t>
        </is>
      </c>
      <c r="AEZ2" t="n">
        <v/>
      </c>
      <c r="AFA2" t="inlineStr">
        <is>
          <t>Koperasi</t>
        </is>
      </c>
      <c r="AFB2" t="n">
        <v/>
      </c>
      <c r="AFC2" t="inlineStr">
        <is>
          <t>Adi wiyono-2-1_31_29.jpg</t>
        </is>
      </c>
      <c r="AFD2" t="inlineStr">
        <is>
          <t>https://kf.kobotoolbox.org/api/v2/assets/avstPQqLr3Ab3ZdcVTXZ6f/data/676622966/attachments/att9xizKM5BhXW5EUQfDAFYw/</t>
        </is>
      </c>
      <c r="AFE2" t="inlineStr">
        <is>
          <t>Adi Wiyono-1-1_31_37.jpg</t>
        </is>
      </c>
      <c r="AFF2" t="inlineStr">
        <is>
          <t>https://kf.kobotoolbox.org/api/v2/assets/avstPQqLr3Ab3ZdcVTXZ6f/data/676622966/attachments/attLfRNr3eUHormm4WpVmZeR/</t>
        </is>
      </c>
      <c r="AFG2" t="inlineStr">
        <is>
          <t>Suyono/suyono_mse_2000</t>
        </is>
      </c>
      <c r="AFH2" t="n">
        <v/>
      </c>
      <c r="AFI2" t="n">
        <v/>
      </c>
    </row>
    <row r="3">
      <c r="A3" s="93" t="n">
        <v>46080</v>
      </c>
      <c r="B3" s="93" t="n">
        <v>46080</v>
      </c>
      <c r="C3" t="inlineStr">
        <is>
          <t>suyono</t>
        </is>
      </c>
      <c r="D3" t="inlineStr">
        <is>
          <t>adi sumarto / utami</t>
        </is>
      </c>
      <c r="E3" t="inlineStr">
        <is>
          <t>08238161097 (tetangga)</t>
        </is>
      </c>
      <c r="F3" t="inlineStr">
        <is>
          <t>-7.616246 110.413636 0 0</t>
        </is>
      </c>
      <c r="G3" t="n">
        <v>-7.616246</v>
      </c>
      <c r="H3" t="n">
        <v>110.413636</v>
      </c>
      <c r="I3" t="n">
        <v>0</v>
      </c>
      <c r="J3" t="n">
        <v>0</v>
      </c>
      <c r="K3" t="n">
        <v>0</v>
      </c>
      <c r="L3" t="inlineStr">
        <is>
          <t>-7.616705 110.411835 0 0</t>
        </is>
      </c>
      <c r="M3" t="n">
        <v>-7.616705</v>
      </c>
      <c r="N3" t="n">
        <v>110.411835</v>
      </c>
      <c r="O3" t="n">
        <v>0</v>
      </c>
      <c r="P3" t="n">
        <v>0</v>
      </c>
      <c r="Q3" t="n">
        <v>0</v>
      </c>
      <c r="R3" t="inlineStr">
        <is>
          <t>DIY</t>
        </is>
      </c>
      <c r="S3" t="n">
        <v>0</v>
      </c>
      <c r="T3" t="n">
        <v>0</v>
      </c>
      <c r="U3" t="n">
        <v>0</v>
      </c>
      <c r="V3" t="n">
        <v>0</v>
      </c>
      <c r="W3" t="n">
        <v>1</v>
      </c>
      <c r="X3" t="n">
        <v>0</v>
      </c>
      <c r="Y3" t="n">
        <v>0</v>
      </c>
      <c r="Z3" t="n">
        <v>0</v>
      </c>
      <c r="AA3" t="n">
        <v>0</v>
      </c>
      <c r="AB3" t="n">
        <v>0</v>
      </c>
      <c r="AC3" t="inlineStr">
        <is>
          <t>SLEMAN</t>
        </is>
      </c>
      <c r="AD3" t="inlineStr">
        <is>
          <t>PAKEM</t>
        </is>
      </c>
      <c r="AE3" t="inlineStr">
        <is>
          <t>PURWOBINANGUN</t>
        </is>
      </c>
      <c r="AF3" t="inlineStr">
        <is>
          <t>RUMAH ILHAM</t>
        </is>
      </c>
      <c r="AG3" t="inlineStr">
        <is>
          <t>HIP0117</t>
        </is>
      </c>
      <c r="AH3" t="n">
        <v>7</v>
      </c>
      <c r="AI3" t="inlineStr">
        <is>
          <t>VPA2</t>
        </is>
      </c>
      <c r="AJ3" t="inlineStr">
        <is>
          <t>Tidak aktif</t>
        </is>
      </c>
      <c r="AK3" t="n">
        <v>63</v>
      </c>
      <c r="AL3" t="inlineStr">
        <is>
          <t>Perempuan</t>
        </is>
      </c>
      <c r="AM3" t="inlineStr">
        <is>
          <t>Sudah menikah</t>
        </is>
      </c>
      <c r="AN3" t="inlineStr">
        <is>
          <t>SD/Sederajat</t>
        </is>
      </c>
      <c r="AO3" t="inlineStr">
        <is>
          <t>Petani</t>
        </is>
      </c>
      <c r="AP3" t="n">
        <v>1</v>
      </c>
      <c r="AQ3" t="n">
        <v>0</v>
      </c>
      <c r="AR3" t="n">
        <v>0</v>
      </c>
      <c r="AS3" t="n">
        <v>0</v>
      </c>
      <c r="AT3" t="n">
        <v>0</v>
      </c>
      <c r="AU3" t="n">
        <v>0</v>
      </c>
      <c r="AV3" t="n">
        <v>0</v>
      </c>
      <c r="AW3" t="n">
        <v>0</v>
      </c>
      <c r="AX3" t="n">
        <v/>
      </c>
      <c r="AY3" t="inlineStr">
        <is>
          <t>Tidak ada</t>
        </is>
      </c>
      <c r="AZ3" t="n">
        <v>0</v>
      </c>
      <c r="BA3" t="n">
        <v>0</v>
      </c>
      <c r="BB3" t="n">
        <v>0</v>
      </c>
      <c r="BC3" t="n">
        <v>0</v>
      </c>
      <c r="BD3" t="n">
        <v>0</v>
      </c>
      <c r="BE3" t="n">
        <v>0</v>
      </c>
      <c r="BF3" t="n">
        <v>0</v>
      </c>
      <c r="BG3" t="n">
        <v>1</v>
      </c>
      <c r="BH3" t="n">
        <v/>
      </c>
      <c r="BI3" t="inlineStr">
        <is>
          <t>&lt;Rp1.500.000</t>
        </is>
      </c>
      <c r="BJ3" t="n">
        <v>1</v>
      </c>
      <c r="BK3" t="n">
        <v>1</v>
      </c>
      <c r="BL3" t="n">
        <v>0</v>
      </c>
      <c r="BM3" t="n">
        <v>0</v>
      </c>
      <c r="BN3" t="inlineStr">
        <is>
          <t>Milik sendiri</t>
        </is>
      </c>
      <c r="BO3" t="inlineStr">
        <is>
          <t>Permanen (dinding bata dan semen)</t>
        </is>
      </c>
      <c r="BP3" t="n">
        <v>1</v>
      </c>
      <c r="BQ3" t="n">
        <v>0</v>
      </c>
      <c r="BR3" t="n">
        <v>0</v>
      </c>
      <c r="BS3" t="n">
        <v>0</v>
      </c>
      <c r="BT3" t="n">
        <v>0</v>
      </c>
      <c r="BU3" t="n">
        <v/>
      </c>
      <c r="BV3" t="inlineStr">
        <is>
          <t>Semen</t>
        </is>
      </c>
      <c r="BW3" t="n">
        <v>0</v>
      </c>
      <c r="BX3" t="n">
        <v>1</v>
      </c>
      <c r="BY3" t="n">
        <v>0</v>
      </c>
      <c r="BZ3" t="n">
        <v>0</v>
      </c>
      <c r="CA3" t="n">
        <v>0</v>
      </c>
      <c r="CB3" t="n">
        <v/>
      </c>
      <c r="CC3" t="inlineStr">
        <is>
          <t>Genting</t>
        </is>
      </c>
      <c r="CD3" t="n">
        <v>0</v>
      </c>
      <c r="CE3" t="n">
        <v>0</v>
      </c>
      <c r="CF3" t="n">
        <v>0</v>
      </c>
      <c r="CG3" t="n">
        <v>0</v>
      </c>
      <c r="CH3" t="n">
        <v>0</v>
      </c>
      <c r="CI3" t="n">
        <v>1</v>
      </c>
      <c r="CJ3" t="n">
        <v>0</v>
      </c>
      <c r="CK3" t="n">
        <v/>
      </c>
      <c r="CL3" t="inlineStr">
        <is>
          <t>Ya</t>
        </is>
      </c>
      <c r="CM3" t="n">
        <v>2019</v>
      </c>
      <c r="CN3" t="inlineStr">
        <is>
          <t>Fixed-Dome (Kubah Tetap)</t>
        </is>
      </c>
      <c r="CO3" t="inlineStr">
        <is>
          <t>4 m³ (2-3 ekor sapi, ±3 jam memasak/hari, ±30 kg slurry/hari)</t>
        </is>
      </c>
      <c r="CP3" t="inlineStr">
        <is>
          <t>Koperasi</t>
        </is>
      </c>
      <c r="CQ3" t="n">
        <v>0</v>
      </c>
      <c r="CR3" t="n">
        <v>0</v>
      </c>
      <c r="CS3" t="n">
        <v>0</v>
      </c>
      <c r="CT3" t="n">
        <v>0</v>
      </c>
      <c r="CU3" t="n">
        <v>0</v>
      </c>
      <c r="CV3" t="n">
        <v>0</v>
      </c>
      <c r="CW3" t="n">
        <v>1</v>
      </c>
      <c r="CX3" t="n">
        <v>0</v>
      </c>
      <c r="CY3" t="inlineStr">
        <is>
          <t>Anggota keluarga - laki-laki Anggota keluarga - perempuan dewasa</t>
        </is>
      </c>
      <c r="CZ3" t="n">
        <v>1</v>
      </c>
      <c r="DA3" t="n">
        <v>1</v>
      </c>
      <c r="DB3" t="n">
        <v>0</v>
      </c>
      <c r="DC3" t="n">
        <v/>
      </c>
      <c r="DD3" t="inlineStr">
        <is>
          <t>Anggota keluarga - laki-laki</t>
        </is>
      </c>
      <c r="DE3" t="n">
        <v>1</v>
      </c>
      <c r="DF3" t="n">
        <v>0</v>
      </c>
      <c r="DG3" t="n">
        <v>0</v>
      </c>
      <c r="DH3" t="n">
        <v>0</v>
      </c>
      <c r="DI3" t="n">
        <v/>
      </c>
      <c r="DJ3" t="inlineStr">
        <is>
          <t>CPO atau pendamping</t>
        </is>
      </c>
      <c r="DK3" t="n">
        <v>0</v>
      </c>
      <c r="DL3" t="n">
        <v>0</v>
      </c>
      <c r="DM3" t="n">
        <v>1</v>
      </c>
      <c r="DN3" t="n">
        <v>0</v>
      </c>
      <c r="DO3" t="n">
        <v/>
      </c>
      <c r="DP3" t="inlineStr">
        <is>
          <t>Tidak berfungsi sama sekali</t>
        </is>
      </c>
      <c r="DQ3" t="inlineStr">
        <is>
          <t>&gt;1 tahun yang lalu</t>
        </is>
      </c>
      <c r="DR3" t="inlineStr">
        <is>
          <t>Tidak ada ternak</t>
        </is>
      </c>
      <c r="DS3" t="n">
        <v/>
      </c>
      <c r="DT3" t="n">
        <v/>
      </c>
      <c r="DU3" t="n">
        <v/>
      </c>
      <c r="DV3" t="n">
        <v/>
      </c>
      <c r="DW3" t="n">
        <v/>
      </c>
      <c r="DX3" t="n">
        <v/>
      </c>
      <c r="DY3" t="n">
        <v/>
      </c>
      <c r="DZ3" t="n">
        <v/>
      </c>
      <c r="EA3" t="n">
        <v/>
      </c>
      <c r="EB3" t="n">
        <v/>
      </c>
      <c r="EC3" t="n">
        <v/>
      </c>
      <c r="ED3" t="n">
        <v/>
      </c>
      <c r="EE3" t="n">
        <v/>
      </c>
      <c r="EF3" t="n">
        <v/>
      </c>
      <c r="EG3" t="n">
        <v/>
      </c>
      <c r="EH3" t="n">
        <v/>
      </c>
      <c r="EI3" t="inlineStr">
        <is>
          <t>Kurangnya dukungan atau pemantauan dari pemerintah atau CPO Keterbatasan akses terhadap informasi atau pelatihan terkait biogas</t>
        </is>
      </c>
      <c r="EJ3" t="n">
        <v>0</v>
      </c>
      <c r="EK3" t="n">
        <v>1</v>
      </c>
      <c r="EL3" t="n">
        <v>1</v>
      </c>
      <c r="EM3" t="n">
        <v>0</v>
      </c>
      <c r="EN3" t="n">
        <v>0</v>
      </c>
      <c r="EO3" t="n">
        <v/>
      </c>
      <c r="EP3" t="inlineStr">
        <is>
          <t>Ya, tetapi kurang jelas dan sulit diikuti</t>
        </is>
      </c>
      <c r="EQ3" t="inlineStr">
        <is>
          <t>Bukan pelatihan</t>
        </is>
      </c>
      <c r="ER3" t="inlineStr">
        <is>
          <t>CPO atau pendamping</t>
        </is>
      </c>
      <c r="ES3" t="n">
        <v>1</v>
      </c>
      <c r="ET3" t="n">
        <v>0</v>
      </c>
      <c r="EU3" t="n">
        <v>0</v>
      </c>
      <c r="EV3" t="n">
        <v>0</v>
      </c>
      <c r="EW3" t="n">
        <v/>
      </c>
      <c r="EX3" t="inlineStr">
        <is>
          <t>Anggota keluarga - Laki-laki</t>
        </is>
      </c>
      <c r="EY3" t="n">
        <v>1</v>
      </c>
      <c r="EZ3" t="n">
        <v>0</v>
      </c>
      <c r="FA3" t="n">
        <v>0</v>
      </c>
      <c r="FB3" t="n">
        <v/>
      </c>
      <c r="FC3" t="inlineStr">
        <is>
          <t>Jarang sekali</t>
        </is>
      </c>
      <c r="FD3" t="n">
        <v/>
      </c>
      <c r="FE3" t="inlineStr">
        <is>
          <t>Mengetahui</t>
        </is>
      </c>
      <c r="FF3" t="inlineStr">
        <is>
          <t>Sering (setiap minggu)</t>
        </is>
      </c>
      <c r="FG3" t="inlineStr">
        <is>
          <t>Tidak mengetahui</t>
        </is>
      </c>
      <c r="FH3" t="inlineStr">
        <is>
          <t>Tidak pernah</t>
        </is>
      </c>
      <c r="FI3" t="inlineStr">
        <is>
          <t>Mengetahui</t>
        </is>
      </c>
      <c r="FJ3" t="inlineStr">
        <is>
          <t>Jarang (setiap bulan atau lebih)</t>
        </is>
      </c>
      <c r="FK3" t="inlineStr">
        <is>
          <t>Tidak mengetahui</t>
        </is>
      </c>
      <c r="FL3" t="inlineStr">
        <is>
          <t>Tidak pernah</t>
        </is>
      </c>
      <c r="FM3" t="inlineStr">
        <is>
          <t>Tidak mengetahui</t>
        </is>
      </c>
      <c r="FN3" t="inlineStr">
        <is>
          <t>Jarang (setiap bulan atau lebih)</t>
        </is>
      </c>
      <c r="FO3" t="inlineStr">
        <is>
          <t>Mengetahui</t>
        </is>
      </c>
      <c r="FP3" t="inlineStr">
        <is>
          <t>Cukup sering (2 minggu sekali)</t>
        </is>
      </c>
      <c r="FQ3" t="inlineStr">
        <is>
          <t>Tidak mengetahui</t>
        </is>
      </c>
      <c r="FR3" t="inlineStr">
        <is>
          <t>Ya</t>
        </is>
      </c>
      <c r="FS3" t="inlineStr">
        <is>
          <t>Mengetahui</t>
        </is>
      </c>
      <c r="FT3" t="inlineStr">
        <is>
          <t>Ya, terkadang</t>
        </is>
      </c>
      <c r="FU3" t="inlineStr">
        <is>
          <t>Laki-laki dewasa Perempuan dewasa</t>
        </is>
      </c>
      <c r="FV3" t="n">
        <v>1</v>
      </c>
      <c r="FW3" t="n">
        <v>1</v>
      </c>
      <c r="FX3" t="n">
        <v>0</v>
      </c>
      <c r="FY3" t="n">
        <v>0</v>
      </c>
      <c r="FZ3" t="inlineStr">
        <is>
          <t>Kurang memahami</t>
        </is>
      </c>
      <c r="GA3" t="inlineStr">
        <is>
          <t>Teman/keluarga</t>
        </is>
      </c>
      <c r="GB3" t="n">
        <v>0</v>
      </c>
      <c r="GC3" t="n">
        <v>0</v>
      </c>
      <c r="GD3" t="n">
        <v>1</v>
      </c>
      <c r="GE3" t="n">
        <v>0</v>
      </c>
      <c r="GF3" t="n">
        <v/>
      </c>
      <c r="GG3" t="inlineStr">
        <is>
          <t>Jarang</t>
        </is>
      </c>
      <c r="GH3" t="inlineStr">
        <is>
          <t>Tidak</t>
        </is>
      </c>
      <c r="GI3" t="n">
        <v/>
      </c>
      <c r="GJ3" t="n">
        <v/>
      </c>
      <c r="GK3" t="n">
        <v/>
      </c>
      <c r="GL3" t="n">
        <v/>
      </c>
      <c r="GM3" t="n">
        <v/>
      </c>
      <c r="GN3" t="n">
        <v/>
      </c>
      <c r="GO3" t="n">
        <v/>
      </c>
      <c r="GP3" t="inlineStr">
        <is>
          <t>Penuh (100%)</t>
        </is>
      </c>
      <c r="GQ3" t="inlineStr">
        <is>
          <t>Kayu bakar</t>
        </is>
      </c>
      <c r="GR3" t="n">
        <v>0</v>
      </c>
      <c r="GS3" t="n">
        <v>1</v>
      </c>
      <c r="GT3" t="n">
        <v>0</v>
      </c>
      <c r="GU3" t="n">
        <v>0</v>
      </c>
      <c r="GV3" t="n">
        <v>0</v>
      </c>
      <c r="GW3" t="n">
        <v>0</v>
      </c>
      <c r="GX3" t="n">
        <v>0</v>
      </c>
      <c r="GY3" t="n">
        <v/>
      </c>
      <c r="GZ3" t="inlineStr">
        <is>
          <t>Tidak</t>
        </is>
      </c>
      <c r="HA3" t="n">
        <v>200</v>
      </c>
      <c r="HB3" t="n">
        <v>0</v>
      </c>
      <c r="HC3" t="n">
        <v>100</v>
      </c>
      <c r="HD3" t="n">
        <v>0</v>
      </c>
      <c r="HE3" t="n">
        <v/>
      </c>
      <c r="HF3" t="n">
        <v/>
      </c>
      <c r="HG3" t="n">
        <v/>
      </c>
      <c r="HH3" t="n">
        <v/>
      </c>
      <c r="HI3" t="n">
        <v/>
      </c>
      <c r="HJ3" t="n">
        <v/>
      </c>
      <c r="HK3" t="n">
        <v/>
      </c>
      <c r="HL3" t="n">
        <v/>
      </c>
      <c r="HM3" t="n">
        <v/>
      </c>
      <c r="HN3" t="n">
        <v/>
      </c>
      <c r="HO3" t="n">
        <v/>
      </c>
      <c r="HP3" t="n">
        <v/>
      </c>
      <c r="HQ3" t="n">
        <v/>
      </c>
      <c r="HR3" t="n">
        <v/>
      </c>
      <c r="HS3" t="n">
        <v/>
      </c>
      <c r="HT3" t="n">
        <v/>
      </c>
      <c r="HU3" t="n">
        <v/>
      </c>
      <c r="HV3" t="n">
        <v/>
      </c>
      <c r="HW3" t="n">
        <v/>
      </c>
      <c r="HX3" t="n">
        <v/>
      </c>
      <c r="HY3" t="n">
        <v>100</v>
      </c>
      <c r="HZ3" t="n">
        <v>0</v>
      </c>
      <c r="IA3" t="n">
        <v/>
      </c>
      <c r="IB3" t="n">
        <v/>
      </c>
      <c r="IC3" t="n">
        <v/>
      </c>
      <c r="ID3" t="n">
        <v/>
      </c>
      <c r="IE3" t="n">
        <v/>
      </c>
      <c r="IF3" t="n">
        <v/>
      </c>
      <c r="IG3" t="n">
        <v/>
      </c>
      <c r="IH3" t="n">
        <v/>
      </c>
      <c r="II3" t="n">
        <v/>
      </c>
      <c r="IJ3" t="n">
        <v/>
      </c>
      <c r="IK3" t="inlineStr">
        <is>
          <t>15-30 kg</t>
        </is>
      </c>
      <c r="IL3" t="inlineStr">
        <is>
          <t>1-3 jam</t>
        </is>
      </c>
      <c r="IM3" t="inlineStr">
        <is>
          <t>Ya</t>
        </is>
      </c>
      <c r="IN3" t="inlineStr">
        <is>
          <t>Tidak</t>
        </is>
      </c>
      <c r="IO3" t="inlineStr">
        <is>
          <t>Lebih bersih</t>
        </is>
      </c>
      <c r="IP3" t="inlineStr">
        <is>
          <t>Tidak pernah</t>
        </is>
      </c>
      <c r="IQ3" t="inlineStr">
        <is>
          <t>Tidak pernah</t>
        </is>
      </c>
      <c r="IR3" t="n">
        <v/>
      </c>
      <c r="IS3" t="n">
        <v/>
      </c>
      <c r="IT3" t="n">
        <v/>
      </c>
      <c r="IU3" t="n">
        <v/>
      </c>
      <c r="IV3" t="n">
        <v/>
      </c>
      <c r="IW3" t="n">
        <v/>
      </c>
      <c r="IX3" t="n">
        <v/>
      </c>
      <c r="IY3" t="n">
        <v/>
      </c>
      <c r="IZ3" t="inlineStr">
        <is>
          <t>Tidak pernah</t>
        </is>
      </c>
      <c r="JA3" t="n">
        <v/>
      </c>
      <c r="JB3" t="n">
        <v/>
      </c>
      <c r="JC3" t="n">
        <v/>
      </c>
      <c r="JD3" t="n">
        <v/>
      </c>
      <c r="JE3" t="n">
        <v/>
      </c>
      <c r="JF3" t="n">
        <v/>
      </c>
      <c r="JG3" t="n">
        <v/>
      </c>
      <c r="JH3" t="n">
        <v/>
      </c>
      <c r="JI3" t="inlineStr">
        <is>
          <t>Tidak pernah</t>
        </is>
      </c>
      <c r="JJ3" t="n">
        <v/>
      </c>
      <c r="JK3" t="n">
        <v/>
      </c>
      <c r="JL3" t="n">
        <v/>
      </c>
      <c r="JM3" t="n">
        <v/>
      </c>
      <c r="JN3" t="n">
        <v/>
      </c>
      <c r="JO3" t="n">
        <v/>
      </c>
      <c r="JP3" t="n">
        <v/>
      </c>
      <c r="JQ3" t="n">
        <v/>
      </c>
      <c r="JR3" t="inlineStr">
        <is>
          <t>Tidak pernah</t>
        </is>
      </c>
      <c r="JS3" t="n">
        <v/>
      </c>
      <c r="JT3" t="n">
        <v/>
      </c>
      <c r="JU3" t="n">
        <v/>
      </c>
      <c r="JV3" t="n">
        <v/>
      </c>
      <c r="JW3" t="n">
        <v/>
      </c>
      <c r="JX3" t="n">
        <v/>
      </c>
      <c r="JY3" t="n">
        <v/>
      </c>
      <c r="JZ3" t="n">
        <v/>
      </c>
      <c r="KA3" t="inlineStr">
        <is>
          <t>Tidak pernah</t>
        </is>
      </c>
      <c r="KB3" t="n">
        <v/>
      </c>
      <c r="KC3" t="n">
        <v/>
      </c>
      <c r="KD3" t="n">
        <v/>
      </c>
      <c r="KE3" t="n">
        <v/>
      </c>
      <c r="KF3" t="n">
        <v/>
      </c>
      <c r="KG3" t="n">
        <v/>
      </c>
      <c r="KH3" t="n">
        <v/>
      </c>
      <c r="KI3" t="n">
        <v/>
      </c>
      <c r="KJ3" t="inlineStr">
        <is>
          <t>Tidak pernah</t>
        </is>
      </c>
      <c r="KK3" t="n">
        <v/>
      </c>
      <c r="KL3" t="n">
        <v/>
      </c>
      <c r="KM3" t="n">
        <v/>
      </c>
      <c r="KN3" t="n">
        <v/>
      </c>
      <c r="KO3" t="n">
        <v/>
      </c>
      <c r="KP3" t="n">
        <v/>
      </c>
      <c r="KQ3" t="n">
        <v/>
      </c>
      <c r="KR3" t="n">
        <v/>
      </c>
      <c r="KS3" t="inlineStr">
        <is>
          <t>Cukup membaik</t>
        </is>
      </c>
      <c r="KT3" t="inlineStr">
        <is>
          <t>0-1 kali</t>
        </is>
      </c>
      <c r="KU3" t="inlineStr">
        <is>
          <t>0-1 kali</t>
        </is>
      </c>
      <c r="KV3" t="inlineStr">
        <is>
          <t>Tidak ada</t>
        </is>
      </c>
      <c r="KW3" t="n">
        <v>0</v>
      </c>
      <c r="KX3" t="n">
        <v>0</v>
      </c>
      <c r="KY3" t="n">
        <v>0</v>
      </c>
      <c r="KZ3" t="n">
        <v>1</v>
      </c>
      <c r="LA3" t="inlineStr">
        <is>
          <t>Cukup membaik</t>
        </is>
      </c>
      <c r="LB3" t="inlineStr">
        <is>
          <t>Jauh lebih baik</t>
        </is>
      </c>
      <c r="LC3" t="n">
        <v>3</v>
      </c>
      <c r="LD3" t="n">
        <v>3</v>
      </c>
      <c r="LE3" t="n">
        <v>0</v>
      </c>
      <c r="LF3" t="n">
        <v>0</v>
      </c>
      <c r="LG3" t="inlineStr">
        <is>
          <t>Ya</t>
        </is>
      </c>
      <c r="LH3" t="n">
        <v>75000</v>
      </c>
      <c r="LI3" t="n">
        <v/>
      </c>
      <c r="LJ3" t="inlineStr">
        <is>
          <t>Kebutuhan rumah tangga</t>
        </is>
      </c>
      <c r="LK3" t="n">
        <v>0</v>
      </c>
      <c r="LL3" t="n">
        <v>0</v>
      </c>
      <c r="LM3" t="n">
        <v>0</v>
      </c>
      <c r="LN3" t="n">
        <v>0</v>
      </c>
      <c r="LO3" t="n">
        <v>1</v>
      </c>
      <c r="LP3" t="n">
        <v>0</v>
      </c>
      <c r="LQ3" t="n">
        <v>0</v>
      </c>
      <c r="LR3" t="n">
        <v/>
      </c>
      <c r="LS3" t="n">
        <v>30</v>
      </c>
      <c r="LT3" t="n">
        <v>30</v>
      </c>
      <c r="LU3" t="n">
        <v>0</v>
      </c>
      <c r="LV3" t="n">
        <v>20</v>
      </c>
      <c r="LW3" t="n">
        <v>20</v>
      </c>
      <c r="LX3" t="n">
        <v>0</v>
      </c>
      <c r="LY3" t="n">
        <v>10</v>
      </c>
      <c r="LZ3" t="n">
        <v>10</v>
      </c>
      <c r="MA3" t="n">
        <v>0</v>
      </c>
      <c r="MB3" t="inlineStr">
        <is>
          <t>Ya</t>
        </is>
      </c>
      <c r="MC3" t="n">
        <v>60</v>
      </c>
      <c r="MD3" t="n">
        <v>60</v>
      </c>
      <c r="ME3" t="n">
        <v>10</v>
      </c>
      <c r="MF3" t="n">
        <v>10</v>
      </c>
      <c r="MG3" t="n">
        <v>0</v>
      </c>
      <c r="MH3" t="n">
        <v>0</v>
      </c>
      <c r="MI3" t="inlineStr">
        <is>
          <t>Aktivitas sosial diluar rumah (misalnya, berkumpul dengan tetangga, mengikuti kegiatan PKK, dsb) Istirahat</t>
        </is>
      </c>
      <c r="MJ3" t="n">
        <v>0</v>
      </c>
      <c r="MK3" t="n">
        <v>1</v>
      </c>
      <c r="ML3" t="n">
        <v>1</v>
      </c>
      <c r="MM3" t="n">
        <v>0</v>
      </c>
      <c r="MN3" t="n">
        <v>0</v>
      </c>
      <c r="MO3" t="n">
        <v>0</v>
      </c>
      <c r="MP3" t="n">
        <v/>
      </c>
      <c r="MQ3" t="n">
        <v/>
      </c>
      <c r="MR3" t="inlineStr">
        <is>
          <t>Istirahat</t>
        </is>
      </c>
      <c r="MS3" t="inlineStr">
        <is>
          <t>Pertemuan RT, pengajian,</t>
        </is>
      </c>
      <c r="MT3" t="n">
        <v/>
      </c>
      <c r="MU3" t="inlineStr">
        <is>
          <t>Tidak</t>
        </is>
      </c>
      <c r="MV3" t="n">
        <v/>
      </c>
      <c r="MW3" t="n">
        <v/>
      </c>
      <c r="MX3" t="n">
        <v/>
      </c>
      <c r="MY3" t="n">
        <v/>
      </c>
      <c r="MZ3" t="n">
        <v/>
      </c>
      <c r="NA3" t="n">
        <v/>
      </c>
      <c r="NB3" t="n">
        <v/>
      </c>
      <c r="NC3" t="n">
        <v/>
      </c>
      <c r="ND3" t="n">
        <v/>
      </c>
      <c r="NE3" t="n">
        <v/>
      </c>
      <c r="NF3" t="n">
        <v/>
      </c>
      <c r="NG3" t="n">
        <v/>
      </c>
      <c r="NH3" t="n">
        <v/>
      </c>
      <c r="NI3" t="n">
        <v/>
      </c>
      <c r="NJ3" t="n">
        <v/>
      </c>
      <c r="NK3" t="n">
        <v/>
      </c>
      <c r="NL3" t="inlineStr">
        <is>
          <t>Tidak</t>
        </is>
      </c>
      <c r="NM3" t="inlineStr">
        <is>
          <t>100% dana hibah</t>
        </is>
      </c>
      <c r="NN3" t="inlineStr">
        <is>
          <t>0 (100% sumber pembiayaan dari hibah)</t>
        </is>
      </c>
      <c r="NO3" t="inlineStr">
        <is>
          <t>Pemerintah</t>
        </is>
      </c>
      <c r="NP3" t="n">
        <v/>
      </c>
      <c r="NQ3" t="n">
        <v/>
      </c>
      <c r="NR3" t="n">
        <v/>
      </c>
      <c r="NS3" t="n">
        <v/>
      </c>
      <c r="NT3" t="n">
        <v/>
      </c>
      <c r="NU3" t="n">
        <v/>
      </c>
      <c r="NV3" t="n">
        <v/>
      </c>
      <c r="NW3" t="n">
        <v/>
      </c>
      <c r="NX3" t="inlineStr">
        <is>
          <t>Sedikit meningkat</t>
        </is>
      </c>
      <c r="NY3" t="n">
        <v>90</v>
      </c>
      <c r="NZ3" t="n">
        <v>0</v>
      </c>
      <c r="OA3" t="n">
        <v>0</v>
      </c>
      <c r="OB3" t="n">
        <v>10</v>
      </c>
      <c r="OC3" t="n">
        <v>0</v>
      </c>
      <c r="OD3" t="n">
        <v>0</v>
      </c>
      <c r="OE3" t="inlineStr">
        <is>
          <t>Lebih baik</t>
        </is>
      </c>
      <c r="OF3" t="inlineStr">
        <is>
          <t>Lebih baik (beda waktu memasak 5-30 menit, ATAU tidak lagi ada rasa/bau makanan yang berubah, ATAU alasan lainnya)</t>
        </is>
      </c>
      <c r="OG3" t="inlineStr">
        <is>
          <t>Ya</t>
        </is>
      </c>
      <c r="OH3" t="n">
        <v>0</v>
      </c>
      <c r="OI3" t="n">
        <v>0</v>
      </c>
      <c r="OJ3" t="n">
        <v>0</v>
      </c>
      <c r="OK3" t="n">
        <v>0</v>
      </c>
      <c r="OL3" t="n">
        <v>0</v>
      </c>
      <c r="OM3" t="n">
        <v>0</v>
      </c>
      <c r="ON3" t="n">
        <v>0</v>
      </c>
      <c r="OO3" t="n">
        <v>0</v>
      </c>
      <c r="OP3" t="inlineStr">
        <is>
          <t>Sapi pedaging</t>
        </is>
      </c>
      <c r="OQ3" t="n">
        <v>1</v>
      </c>
      <c r="OR3" t="n">
        <v>0</v>
      </c>
      <c r="OS3" t="n">
        <v>0</v>
      </c>
      <c r="OT3" t="n">
        <v>0</v>
      </c>
      <c r="OU3" t="n">
        <v>0</v>
      </c>
      <c r="OV3" t="n">
        <v>0</v>
      </c>
      <c r="OW3" t="n">
        <v>0</v>
      </c>
      <c r="OX3" t="n">
        <v>0</v>
      </c>
      <c r="OY3" t="n">
        <v/>
      </c>
      <c r="OZ3" t="n">
        <v/>
      </c>
      <c r="PA3" t="n">
        <v/>
      </c>
      <c r="PB3" t="n">
        <v/>
      </c>
      <c r="PC3" t="n">
        <v/>
      </c>
      <c r="PD3" t="n">
        <v/>
      </c>
      <c r="PE3" t="n">
        <v/>
      </c>
      <c r="PF3" t="n">
        <v/>
      </c>
      <c r="PG3" t="n">
        <v/>
      </c>
      <c r="PH3" t="n">
        <v/>
      </c>
      <c r="PI3" t="n">
        <v/>
      </c>
      <c r="PJ3" t="n">
        <v/>
      </c>
      <c r="PK3" t="n">
        <v/>
      </c>
      <c r="PL3" t="n">
        <v/>
      </c>
      <c r="PM3" t="n">
        <v/>
      </c>
      <c r="PN3" t="n">
        <v/>
      </c>
      <c r="PO3" t="n">
        <v/>
      </c>
      <c r="PP3" t="n">
        <v/>
      </c>
      <c r="PQ3" t="n">
        <v/>
      </c>
      <c r="PR3" t="n">
        <v/>
      </c>
      <c r="PS3" t="n">
        <v/>
      </c>
      <c r="PT3" t="inlineStr">
        <is>
          <t>1-Disebarkan ke lahan terbuka</t>
        </is>
      </c>
      <c r="PU3" t="n">
        <v>0</v>
      </c>
      <c r="PV3" t="n">
        <v>0</v>
      </c>
      <c r="PW3" t="n">
        <v>0</v>
      </c>
      <c r="PX3" t="n">
        <v>0</v>
      </c>
      <c r="PY3" t="n">
        <v>0</v>
      </c>
      <c r="PZ3" t="n">
        <v>1</v>
      </c>
      <c r="QA3" t="n">
        <v>0</v>
      </c>
      <c r="QB3" t="n">
        <v>0</v>
      </c>
      <c r="QC3" t="n">
        <v>0</v>
      </c>
      <c r="QD3" t="n">
        <v/>
      </c>
      <c r="QE3" t="n">
        <v/>
      </c>
      <c r="QF3" t="n">
        <v/>
      </c>
      <c r="QG3" t="n">
        <v/>
      </c>
      <c r="QH3" t="n">
        <v/>
      </c>
      <c r="QI3" t="n">
        <v/>
      </c>
      <c r="QJ3" t="n">
        <v/>
      </c>
      <c r="QK3" t="n">
        <v/>
      </c>
      <c r="QL3" t="n">
        <v/>
      </c>
      <c r="QM3" t="n">
        <v/>
      </c>
      <c r="QN3" t="n">
        <v/>
      </c>
      <c r="QO3" t="n">
        <v/>
      </c>
      <c r="QP3" t="n">
        <v/>
      </c>
      <c r="QQ3" t="n">
        <v/>
      </c>
      <c r="QR3" t="n">
        <v/>
      </c>
      <c r="QS3" t="n">
        <v/>
      </c>
      <c r="QT3" t="n">
        <v/>
      </c>
      <c r="QU3" t="n">
        <v/>
      </c>
      <c r="QV3" t="n">
        <v/>
      </c>
      <c r="QW3" t="n">
        <v/>
      </c>
      <c r="QX3" t="n">
        <v/>
      </c>
      <c r="QY3" t="n">
        <v/>
      </c>
      <c r="QZ3" t="n">
        <v/>
      </c>
      <c r="RA3" t="n">
        <v/>
      </c>
      <c r="RB3" t="n">
        <v/>
      </c>
      <c r="RC3" t="n">
        <v/>
      </c>
      <c r="RD3" t="n">
        <v/>
      </c>
      <c r="RE3" t="n">
        <v/>
      </c>
      <c r="RF3" t="n">
        <v/>
      </c>
      <c r="RG3" t="n">
        <v/>
      </c>
      <c r="RH3" t="n">
        <v/>
      </c>
      <c r="RI3" t="n">
        <v/>
      </c>
      <c r="RJ3" t="n">
        <v/>
      </c>
      <c r="RK3" t="n">
        <v/>
      </c>
      <c r="RL3" t="n">
        <v/>
      </c>
      <c r="RM3" t="n">
        <v/>
      </c>
      <c r="RN3" t="n">
        <v/>
      </c>
      <c r="RO3" t="n">
        <v/>
      </c>
      <c r="RP3" t="n">
        <v/>
      </c>
      <c r="RQ3" t="n">
        <v/>
      </c>
      <c r="RR3" t="n">
        <v/>
      </c>
      <c r="RS3" t="n">
        <v/>
      </c>
      <c r="RT3" t="n">
        <v/>
      </c>
      <c r="RU3" t="n">
        <v/>
      </c>
      <c r="RV3" t="n">
        <v/>
      </c>
      <c r="RW3" t="n">
        <v/>
      </c>
      <c r="RX3" t="n">
        <v/>
      </c>
      <c r="RY3" t="n">
        <v/>
      </c>
      <c r="RZ3" t="n">
        <v/>
      </c>
      <c r="SA3" t="n">
        <v/>
      </c>
      <c r="SB3" t="n">
        <v/>
      </c>
      <c r="SC3" t="n">
        <v/>
      </c>
      <c r="SD3" t="n">
        <v/>
      </c>
      <c r="SE3" t="n">
        <v/>
      </c>
      <c r="SF3" t="n">
        <v/>
      </c>
      <c r="SG3" t="n">
        <v/>
      </c>
      <c r="SH3" t="n">
        <v/>
      </c>
      <c r="SI3" t="n">
        <v/>
      </c>
      <c r="SJ3" t="n">
        <v/>
      </c>
      <c r="SK3" t="n">
        <v/>
      </c>
      <c r="SL3" t="n">
        <v/>
      </c>
      <c r="SM3" t="n">
        <v/>
      </c>
      <c r="SN3" t="n">
        <v/>
      </c>
      <c r="SO3" t="n">
        <v/>
      </c>
      <c r="SP3" t="n">
        <v/>
      </c>
      <c r="SQ3" t="n">
        <v/>
      </c>
      <c r="SR3" t="n">
        <v/>
      </c>
      <c r="SS3" t="n">
        <v/>
      </c>
      <c r="ST3" t="n">
        <v/>
      </c>
      <c r="SU3" t="n">
        <v/>
      </c>
      <c r="SV3" t="n">
        <v/>
      </c>
      <c r="SW3" t="n">
        <v/>
      </c>
      <c r="SX3" t="n">
        <v/>
      </c>
      <c r="SY3" t="n">
        <v>2</v>
      </c>
      <c r="SZ3" t="n">
        <v/>
      </c>
      <c r="TA3" t="n">
        <v/>
      </c>
      <c r="TB3" t="n">
        <v/>
      </c>
      <c r="TC3" t="n">
        <v/>
      </c>
      <c r="TD3" t="n">
        <v/>
      </c>
      <c r="TE3" t="n">
        <v/>
      </c>
      <c r="TF3" t="n">
        <v/>
      </c>
      <c r="TG3" t="n">
        <v>0</v>
      </c>
      <c r="TH3" t="n">
        <v>0</v>
      </c>
      <c r="TI3" t="n">
        <v>0</v>
      </c>
      <c r="TJ3" t="n">
        <v>0</v>
      </c>
      <c r="TK3" t="n">
        <v>0</v>
      </c>
      <c r="TL3" t="n">
        <v>0</v>
      </c>
      <c r="TM3" t="n">
        <v>0</v>
      </c>
      <c r="TN3" t="n">
        <v>0</v>
      </c>
      <c r="TO3" t="n">
        <v>0</v>
      </c>
      <c r="TP3" t="n">
        <v>0</v>
      </c>
      <c r="TQ3" t="n">
        <v>0</v>
      </c>
      <c r="TR3" t="n">
        <v>0</v>
      </c>
      <c r="TS3" t="n">
        <v/>
      </c>
      <c r="TT3" t="n">
        <v/>
      </c>
      <c r="TU3" t="n">
        <v/>
      </c>
      <c r="TV3" t="n">
        <v/>
      </c>
      <c r="TW3" t="n">
        <v/>
      </c>
      <c r="TX3" t="n">
        <v/>
      </c>
      <c r="TY3" t="n">
        <v/>
      </c>
      <c r="TZ3" t="n">
        <v/>
      </c>
      <c r="UA3" t="n">
        <v/>
      </c>
      <c r="UB3" t="n">
        <v/>
      </c>
      <c r="UC3" t="n">
        <v/>
      </c>
      <c r="UD3" t="n">
        <v/>
      </c>
      <c r="UE3" t="n">
        <v/>
      </c>
      <c r="UF3" t="n">
        <v/>
      </c>
      <c r="UG3" t="n">
        <v/>
      </c>
      <c r="UH3" t="n">
        <v/>
      </c>
      <c r="UI3" t="n">
        <v/>
      </c>
      <c r="UJ3" t="n">
        <v/>
      </c>
      <c r="UK3" t="n">
        <v/>
      </c>
      <c r="UL3" t="n">
        <v/>
      </c>
      <c r="UM3" t="n">
        <v/>
      </c>
      <c r="UN3" t="n">
        <v/>
      </c>
      <c r="UO3" t="n">
        <v/>
      </c>
      <c r="UP3" t="n">
        <v/>
      </c>
      <c r="UQ3" t="n">
        <v/>
      </c>
      <c r="UR3" t="n">
        <v/>
      </c>
      <c r="US3" t="n">
        <v/>
      </c>
      <c r="UT3" t="n">
        <v/>
      </c>
      <c r="UU3" t="n">
        <v/>
      </c>
      <c r="UV3" t="n">
        <v/>
      </c>
      <c r="UW3" t="n">
        <v/>
      </c>
      <c r="UX3" t="n">
        <v/>
      </c>
      <c r="UY3" t="n">
        <v/>
      </c>
      <c r="UZ3" t="n">
        <v/>
      </c>
      <c r="VA3" t="n">
        <v/>
      </c>
      <c r="VB3" t="n">
        <v/>
      </c>
      <c r="VC3" t="n">
        <v/>
      </c>
      <c r="VD3" t="n">
        <v/>
      </c>
      <c r="VE3" t="n">
        <v/>
      </c>
      <c r="VF3" t="n">
        <v/>
      </c>
      <c r="VG3" t="n">
        <v/>
      </c>
      <c r="VH3" t="n">
        <v/>
      </c>
      <c r="VI3" t="n">
        <v/>
      </c>
      <c r="VJ3" t="n">
        <v/>
      </c>
      <c r="VK3" t="n">
        <v/>
      </c>
      <c r="VL3" t="n">
        <v/>
      </c>
      <c r="VM3" t="n">
        <v/>
      </c>
      <c r="VN3" t="n">
        <v/>
      </c>
      <c r="VO3" t="n">
        <v/>
      </c>
      <c r="VP3" t="n">
        <v/>
      </c>
      <c r="VQ3" t="n">
        <v/>
      </c>
      <c r="VR3" t="n">
        <v/>
      </c>
      <c r="VS3" t="n">
        <v/>
      </c>
      <c r="VT3" t="n">
        <v/>
      </c>
      <c r="VU3" t="n">
        <v/>
      </c>
      <c r="VV3" t="n">
        <v/>
      </c>
      <c r="VW3" t="n">
        <v/>
      </c>
      <c r="VX3" t="n">
        <v/>
      </c>
      <c r="VY3" t="n">
        <v/>
      </c>
      <c r="VZ3" t="n">
        <v/>
      </c>
      <c r="WA3" t="n">
        <v/>
      </c>
      <c r="WB3" t="n">
        <v/>
      </c>
      <c r="WC3" t="n">
        <v/>
      </c>
      <c r="WD3" t="n">
        <v/>
      </c>
      <c r="WE3" t="n">
        <v/>
      </c>
      <c r="WF3" t="n">
        <v/>
      </c>
      <c r="WG3" t="n">
        <v/>
      </c>
      <c r="WH3" t="n">
        <v/>
      </c>
      <c r="WI3" t="n">
        <v/>
      </c>
      <c r="WJ3" t="n">
        <v/>
      </c>
      <c r="WK3" t="n">
        <v/>
      </c>
      <c r="WL3" t="n">
        <v/>
      </c>
      <c r="WM3" t="n">
        <v/>
      </c>
      <c r="WN3" t="n">
        <v/>
      </c>
      <c r="WO3" t="n">
        <v/>
      </c>
      <c r="WP3" t="n">
        <v/>
      </c>
      <c r="WQ3" t="n">
        <v/>
      </c>
      <c r="WR3" t="n">
        <v/>
      </c>
      <c r="WS3" t="n">
        <v/>
      </c>
      <c r="WT3" t="n">
        <v/>
      </c>
      <c r="WU3" t="n">
        <v/>
      </c>
      <c r="WV3" t="n">
        <v/>
      </c>
      <c r="WW3" t="n">
        <v/>
      </c>
      <c r="WX3" t="n">
        <v/>
      </c>
      <c r="WY3" t="n">
        <v/>
      </c>
      <c r="WZ3" t="n">
        <v/>
      </c>
      <c r="XA3" t="n">
        <v/>
      </c>
      <c r="XB3" t="n">
        <v/>
      </c>
      <c r="XC3" t="n">
        <v/>
      </c>
      <c r="XD3" t="n">
        <v/>
      </c>
      <c r="XE3" t="n">
        <v/>
      </c>
      <c r="XF3" t="n">
        <v/>
      </c>
      <c r="XG3" t="n">
        <v/>
      </c>
      <c r="XH3" t="n">
        <v/>
      </c>
      <c r="XI3" t="n">
        <v/>
      </c>
      <c r="XJ3" t="n">
        <v/>
      </c>
      <c r="XK3" t="n">
        <v/>
      </c>
      <c r="XL3" t="n">
        <v/>
      </c>
      <c r="XM3" t="n">
        <v/>
      </c>
      <c r="XN3" t="n">
        <v/>
      </c>
      <c r="XO3" t="n">
        <v/>
      </c>
      <c r="XP3" t="n">
        <v/>
      </c>
      <c r="XQ3" t="n">
        <v/>
      </c>
      <c r="XR3" t="n">
        <v/>
      </c>
      <c r="XS3" t="n">
        <v/>
      </c>
      <c r="XT3" t="n">
        <v/>
      </c>
      <c r="XU3" t="n">
        <v/>
      </c>
      <c r="XV3" t="n">
        <v/>
      </c>
      <c r="XW3" t="n">
        <v/>
      </c>
      <c r="XX3" t="n">
        <v/>
      </c>
      <c r="XY3" t="n">
        <v/>
      </c>
      <c r="XZ3" t="n">
        <v/>
      </c>
      <c r="YA3" t="n">
        <v/>
      </c>
      <c r="YB3" t="n">
        <v/>
      </c>
      <c r="YC3" t="n">
        <v/>
      </c>
      <c r="YD3" t="n">
        <v/>
      </c>
      <c r="YE3" t="n">
        <v/>
      </c>
      <c r="YF3" t="n">
        <v/>
      </c>
      <c r="YG3" t="n">
        <v/>
      </c>
      <c r="YH3" t="n">
        <v/>
      </c>
      <c r="YI3" t="n">
        <v/>
      </c>
      <c r="YJ3" t="n">
        <v/>
      </c>
      <c r="YK3" t="n">
        <v/>
      </c>
      <c r="YL3" t="n">
        <v/>
      </c>
      <c r="YM3" t="n">
        <v/>
      </c>
      <c r="YN3" t="n">
        <v/>
      </c>
      <c r="YO3" t="n">
        <v/>
      </c>
      <c r="YP3" t="n">
        <v/>
      </c>
      <c r="YQ3" t="n">
        <v/>
      </c>
      <c r="YR3" t="n">
        <v/>
      </c>
      <c r="YS3" t="n">
        <v/>
      </c>
      <c r="YT3" t="n">
        <v/>
      </c>
      <c r="YU3" t="n">
        <v/>
      </c>
      <c r="YV3" t="n">
        <v/>
      </c>
      <c r="YW3" t="n">
        <v/>
      </c>
      <c r="YX3" t="n">
        <v/>
      </c>
      <c r="YY3" t="n">
        <v/>
      </c>
      <c r="YZ3" t="n">
        <v/>
      </c>
      <c r="ZA3" t="n">
        <v/>
      </c>
      <c r="ZB3" t="n">
        <v/>
      </c>
      <c r="ZC3" t="n">
        <v/>
      </c>
      <c r="ZD3" t="n">
        <v/>
      </c>
      <c r="ZE3" t="n">
        <v/>
      </c>
      <c r="ZF3" t="n">
        <v/>
      </c>
      <c r="ZG3" t="n">
        <v/>
      </c>
      <c r="ZH3" t="n">
        <v/>
      </c>
      <c r="ZI3" t="n">
        <v/>
      </c>
      <c r="ZJ3" t="n">
        <v/>
      </c>
      <c r="ZK3" t="n">
        <v/>
      </c>
      <c r="ZL3" t="n">
        <v/>
      </c>
      <c r="ZM3" t="n">
        <v/>
      </c>
      <c r="ZN3" t="n">
        <v/>
      </c>
      <c r="ZO3" t="n">
        <v/>
      </c>
      <c r="ZP3" t="n">
        <v/>
      </c>
      <c r="ZQ3" t="n">
        <v/>
      </c>
      <c r="ZR3" t="n">
        <v/>
      </c>
      <c r="ZS3" t="n">
        <v/>
      </c>
      <c r="ZT3" t="n">
        <v/>
      </c>
      <c r="ZU3" t="n">
        <v/>
      </c>
      <c r="ZV3" t="n">
        <v/>
      </c>
      <c r="ZW3" t="n">
        <v/>
      </c>
      <c r="ZX3" t="n">
        <v/>
      </c>
      <c r="ZY3" t="n">
        <v/>
      </c>
      <c r="ZZ3" t="n">
        <v/>
      </c>
      <c r="AAA3" t="n">
        <v/>
      </c>
      <c r="AAB3" t="n">
        <v/>
      </c>
      <c r="AAC3" t="n">
        <v/>
      </c>
      <c r="AAD3" t="n">
        <v/>
      </c>
      <c r="AAE3" t="n">
        <v/>
      </c>
      <c r="AAF3" t="n">
        <v/>
      </c>
      <c r="AAG3" t="n">
        <v/>
      </c>
      <c r="AAH3" t="n">
        <v/>
      </c>
      <c r="AAI3" t="n">
        <v/>
      </c>
      <c r="AAJ3" t="n">
        <v/>
      </c>
      <c r="AAK3" t="n">
        <v/>
      </c>
      <c r="AAL3" t="inlineStr">
        <is>
          <t>Tidak</t>
        </is>
      </c>
      <c r="AAM3" t="n">
        <v/>
      </c>
      <c r="AAN3" t="n">
        <v/>
      </c>
      <c r="AAO3" t="n">
        <v/>
      </c>
      <c r="AAP3" t="n">
        <v/>
      </c>
      <c r="AAQ3" t="n">
        <v/>
      </c>
      <c r="AAR3" t="inlineStr">
        <is>
          <t>Tidak</t>
        </is>
      </c>
      <c r="AAS3" t="inlineStr">
        <is>
          <t>Tidak mengetahui</t>
        </is>
      </c>
      <c r="AAT3" t="inlineStr">
        <is>
          <t>Didiamkan saja/dibiarkan di tempatnya (di bak/kolam penampung slurry) Dibuang ke selokan</t>
        </is>
      </c>
      <c r="AAU3" t="n">
        <v>0</v>
      </c>
      <c r="AAV3" t="n">
        <v>0</v>
      </c>
      <c r="AAW3" t="n">
        <v>0</v>
      </c>
      <c r="AAX3" t="n">
        <v>0</v>
      </c>
      <c r="AAY3" t="n">
        <v>0</v>
      </c>
      <c r="AAZ3" t="n">
        <v>1</v>
      </c>
      <c r="ABA3" t="n">
        <v>1</v>
      </c>
      <c r="ABB3" t="n">
        <v/>
      </c>
      <c r="ABC3" t="n">
        <v/>
      </c>
      <c r="ABD3" t="n">
        <v/>
      </c>
      <c r="ABE3" t="n">
        <v/>
      </c>
      <c r="ABF3" t="n">
        <v/>
      </c>
      <c r="ABG3" t="n">
        <v/>
      </c>
      <c r="ABH3" t="n">
        <v/>
      </c>
      <c r="ABI3" t="n">
        <v/>
      </c>
      <c r="ABJ3" t="n">
        <v/>
      </c>
      <c r="ABK3" t="n">
        <v/>
      </c>
      <c r="ABL3" t="n">
        <v/>
      </c>
      <c r="ABM3" t="n">
        <v/>
      </c>
      <c r="ABN3" t="n">
        <v/>
      </c>
      <c r="ABO3" t="n">
        <v/>
      </c>
      <c r="ABP3" t="n">
        <v/>
      </c>
      <c r="ABQ3" t="n">
        <v/>
      </c>
      <c r="ABR3" t="n">
        <v/>
      </c>
      <c r="ABS3" t="n">
        <v/>
      </c>
      <c r="ABT3" t="n">
        <v/>
      </c>
      <c r="ABU3" t="n">
        <v/>
      </c>
      <c r="ABV3" t="n">
        <v/>
      </c>
      <c r="ABW3" t="n">
        <v/>
      </c>
      <c r="ABX3" t="n">
        <v/>
      </c>
      <c r="ABY3" t="n">
        <v/>
      </c>
      <c r="ABZ3" t="n">
        <v/>
      </c>
      <c r="ACA3" t="n">
        <v/>
      </c>
      <c r="ACB3" t="n">
        <v/>
      </c>
      <c r="ACC3" t="n">
        <v/>
      </c>
      <c r="ACD3" t="n">
        <v/>
      </c>
      <c r="ACE3" t="n">
        <v/>
      </c>
      <c r="ACF3" t="n">
        <v/>
      </c>
      <c r="ACG3" t="n">
        <v/>
      </c>
      <c r="ACH3" t="n">
        <v/>
      </c>
      <c r="ACI3" t="n">
        <v/>
      </c>
      <c r="ACJ3" t="n">
        <v/>
      </c>
      <c r="ACK3" t="inlineStr">
        <is>
          <t>Tidak memiliki tempat untuk menyimpan Ladang/sawah terlalu jauh, sulit untuk mengangkut ke sana Lebih praktis menggunakan pupuk kimia</t>
        </is>
      </c>
      <c r="ACL3" t="n">
        <v>0</v>
      </c>
      <c r="ACM3" t="n">
        <v>1</v>
      </c>
      <c r="ACN3" t="n">
        <v>0</v>
      </c>
      <c r="ACO3" t="n">
        <v>1</v>
      </c>
      <c r="ACP3" t="n">
        <v>0</v>
      </c>
      <c r="ACQ3" t="n">
        <v>1</v>
      </c>
      <c r="ACR3" t="n">
        <v>0</v>
      </c>
      <c r="ACS3" t="n">
        <v/>
      </c>
      <c r="ACT3" t="inlineStr">
        <is>
          <t>Tidak ada</t>
        </is>
      </c>
      <c r="ACU3" t="inlineStr">
        <is>
          <t>Manfaat sangat besar</t>
        </is>
      </c>
      <c r="ACV3" t="inlineStr">
        <is>
          <t>Berkurang</t>
        </is>
      </c>
      <c r="ACW3" t="inlineStr">
        <is>
          <t>Anggota keluarga - Perempuan dewasa</t>
        </is>
      </c>
      <c r="ACX3" t="inlineStr">
        <is>
          <t>Netral/tidak tahu</t>
        </is>
      </c>
      <c r="ACY3" t="inlineStr">
        <is>
          <t>Anggota keluarga - Laki-laki dewasa Anggota keluarga - Perempuan dewasa Anggota keluarga - Anak-anak</t>
        </is>
      </c>
      <c r="ACZ3" t="n">
        <v>1</v>
      </c>
      <c r="ADA3" t="n">
        <v>1</v>
      </c>
      <c r="ADB3" t="n">
        <v>1</v>
      </c>
      <c r="ADC3" t="n">
        <v>0</v>
      </c>
      <c r="ADD3" t="inlineStr">
        <is>
          <t>Puas</t>
        </is>
      </c>
      <c r="ADE3" t="inlineStr">
        <is>
          <t>Puas</t>
        </is>
      </c>
      <c r="ADF3" t="inlineStr">
        <is>
          <t>Puas</t>
        </is>
      </c>
      <c r="ADG3" t="inlineStr">
        <is>
          <t>Sangat puas</t>
        </is>
      </c>
      <c r="ADH3" t="inlineStr">
        <is>
          <t>Tidak</t>
        </is>
      </c>
      <c r="ADI3" t="n">
        <v/>
      </c>
      <c r="ADJ3" t="inlineStr">
        <is>
          <t>Puas</t>
        </is>
      </c>
      <c r="ADK3" t="n">
        <v/>
      </c>
      <c r="ADL3" t="n">
        <v/>
      </c>
      <c r="ADM3" t="n">
        <v/>
      </c>
      <c r="ADN3" t="n">
        <v/>
      </c>
      <c r="ADO3" t="n">
        <v/>
      </c>
      <c r="ADP3" t="n">
        <v/>
      </c>
      <c r="ADQ3" t="n">
        <v/>
      </c>
      <c r="ADR3" t="n">
        <v/>
      </c>
      <c r="ADS3" t="n">
        <v/>
      </c>
      <c r="ADT3" t="n">
        <v/>
      </c>
      <c r="ADU3" t="inlineStr">
        <is>
          <t>Dibiarkan saja</t>
        </is>
      </c>
      <c r="ADV3" t="n">
        <v>0</v>
      </c>
      <c r="ADW3" t="n">
        <v>0</v>
      </c>
      <c r="ADX3" t="n">
        <v>0</v>
      </c>
      <c r="ADY3" t="n">
        <v>0</v>
      </c>
      <c r="ADZ3" t="n">
        <v>0</v>
      </c>
      <c r="AEA3" t="n">
        <v>0</v>
      </c>
      <c r="AEB3" t="n">
        <v>1</v>
      </c>
      <c r="AEC3" t="n">
        <v>0</v>
      </c>
      <c r="AED3" t="inlineStr">
        <is>
          <t>Tidak ada</t>
        </is>
      </c>
      <c r="AEE3" t="inlineStr">
        <is>
          <t>Lainnya</t>
        </is>
      </c>
      <c r="AEF3" t="inlineStr">
        <is>
          <t>Tidak ada</t>
        </is>
      </c>
      <c r="AEG3" t="inlineStr">
        <is>
          <t>Lainnya</t>
        </is>
      </c>
      <c r="AEH3" t="inlineStr">
        <is>
          <t>Tidak menghubungi</t>
        </is>
      </c>
      <c r="AEI3" t="inlineStr">
        <is>
          <t>Tidak ada</t>
        </is>
      </c>
      <c r="AEJ3" t="inlineStr">
        <is>
          <t>Tidak pernah</t>
        </is>
      </c>
      <c r="AEK3" t="inlineStr">
        <is>
          <t>Pengurangan pengeluaran rumah tangga (bahan bakar minyak, pupuk, dll.) Lebih mudah mendapatkan energi Lebih aman Pengurangan waktu dan tenaga Peningkatan kebersihan kandang ternak Dapur lebih bersih dan bebas asap</t>
        </is>
      </c>
      <c r="AEL3" t="n">
        <v>1</v>
      </c>
      <c r="AEM3" t="n">
        <v>1</v>
      </c>
      <c r="AEN3" t="n">
        <v>0</v>
      </c>
      <c r="AEO3" t="n">
        <v>0</v>
      </c>
      <c r="AEP3" t="n">
        <v>1</v>
      </c>
      <c r="AEQ3" t="n">
        <v>1</v>
      </c>
      <c r="AER3" t="n">
        <v>1</v>
      </c>
      <c r="AES3" t="n">
        <v>0</v>
      </c>
      <c r="AET3" t="n">
        <v>1</v>
      </c>
      <c r="AEU3" t="n">
        <v>0</v>
      </c>
      <c r="AEV3" t="n">
        <v>0</v>
      </c>
      <c r="AEW3" t="n">
        <v>0</v>
      </c>
      <c r="AEX3" t="n">
        <v/>
      </c>
      <c r="AEY3" t="inlineStr">
        <is>
          <t>Mengurangi pengeluaran energi</t>
        </is>
      </c>
      <c r="AEZ3" t="n">
        <v/>
      </c>
      <c r="AFA3" t="inlineStr">
        <is>
          <t>Koperasi</t>
        </is>
      </c>
      <c r="AFB3" t="n">
        <v/>
      </c>
      <c r="AFC3" t="inlineStr">
        <is>
          <t>Adi Sumarto-2-1_38_37.jpg</t>
        </is>
      </c>
      <c r="AFD3" t="inlineStr">
        <is>
          <t>https://kf.kobotoolbox.org/api/v2/assets/avstPQqLr3Ab3ZdcVTXZ6f/data/681362924/attachments/attL7EP3JBDNyMfoZdrpLfHH/</t>
        </is>
      </c>
      <c r="AFE3" t="inlineStr">
        <is>
          <t>SRI UTAMI-1_37_38.jpg</t>
        </is>
      </c>
      <c r="AFF3" t="inlineStr">
        <is>
          <t>https://kf.kobotoolbox.org/api/v2/assets/avstPQqLr3Ab3ZdcVTXZ6f/data/681362924/attachments/attaed8EUQL5d4gV82SBDWHN/</t>
        </is>
      </c>
      <c r="AFG3" t="inlineStr">
        <is>
          <t>Suyono/suyono_mse_2000</t>
        </is>
      </c>
      <c r="AFH3" t="n">
        <v/>
      </c>
      <c r="AFI3" t="inlineStr">
        <is>
          <t>Responden di dampingi anak untuk menjawab pertanyaan</t>
        </is>
      </c>
    </row>
    <row r="4">
      <c r="A4" s="93" t="n">
        <v>46067</v>
      </c>
      <c r="B4" s="93" t="n">
        <v>46070</v>
      </c>
      <c r="C4" t="inlineStr">
        <is>
          <t>suyono</t>
        </is>
      </c>
      <c r="D4" t="inlineStr">
        <is>
          <t>agus kholiq/toriq</t>
        </is>
      </c>
      <c r="E4" t="n">
        <v>882005112233</v>
      </c>
      <c r="F4" t="inlineStr">
        <is>
          <t>-7.719928 110.349866 0 0</t>
        </is>
      </c>
      <c r="G4" t="n">
        <v>-7.719928</v>
      </c>
      <c r="H4" t="n">
        <v>110.349866</v>
      </c>
      <c r="I4" t="n">
        <v>0</v>
      </c>
      <c r="J4" t="n">
        <v>0</v>
      </c>
      <c r="K4" t="n">
        <v>0</v>
      </c>
      <c r="L4" t="inlineStr">
        <is>
          <t>-7.719932 110.349907 0 0</t>
        </is>
      </c>
      <c r="M4" t="n">
        <v>-7.719932</v>
      </c>
      <c r="N4" t="n">
        <v>110.349907</v>
      </c>
      <c r="O4" t="n">
        <v>0</v>
      </c>
      <c r="P4" t="n">
        <v>0</v>
      </c>
      <c r="Q4" t="n">
        <v>0</v>
      </c>
      <c r="R4" t="inlineStr">
        <is>
          <t>DIY</t>
        </is>
      </c>
      <c r="S4" t="n">
        <v>0</v>
      </c>
      <c r="T4" t="n">
        <v>0</v>
      </c>
      <c r="U4" t="n">
        <v>0</v>
      </c>
      <c r="V4" t="n">
        <v>0</v>
      </c>
      <c r="W4" t="n">
        <v>1</v>
      </c>
      <c r="X4" t="n">
        <v>0</v>
      </c>
      <c r="Y4" t="n">
        <v>0</v>
      </c>
      <c r="Z4" t="n">
        <v>0</v>
      </c>
      <c r="AA4" t="n">
        <v>0</v>
      </c>
      <c r="AB4" t="n">
        <v>0</v>
      </c>
      <c r="AC4" t="inlineStr">
        <is>
          <t>SLEMAN</t>
        </is>
      </c>
      <c r="AD4" t="inlineStr">
        <is>
          <t>SLEMAN</t>
        </is>
      </c>
      <c r="AE4" t="inlineStr">
        <is>
          <t>TRIDADI</t>
        </is>
      </c>
      <c r="AF4" t="inlineStr">
        <is>
          <t>RUMAH ILHAM</t>
        </is>
      </c>
      <c r="AG4" t="inlineStr">
        <is>
          <t>HIP0206</t>
        </is>
      </c>
      <c r="AH4" t="n">
        <v>6</v>
      </c>
      <c r="AI4" t="inlineStr">
        <is>
          <t>VPA2</t>
        </is>
      </c>
      <c r="AJ4" t="inlineStr">
        <is>
          <t>Tidak aktif</t>
        </is>
      </c>
      <c r="AK4" t="n">
        <v>40</v>
      </c>
      <c r="AL4" t="inlineStr">
        <is>
          <t>Laki-laki</t>
        </is>
      </c>
      <c r="AM4" t="inlineStr">
        <is>
          <t>Sudah menikah</t>
        </is>
      </c>
      <c r="AN4" t="inlineStr">
        <is>
          <t>SMA/Sederajat</t>
        </is>
      </c>
      <c r="AO4" t="inlineStr">
        <is>
          <t>Pegawai swasta</t>
        </is>
      </c>
      <c r="AP4" t="n">
        <v>0</v>
      </c>
      <c r="AQ4" t="n">
        <v>0</v>
      </c>
      <c r="AR4" t="n">
        <v>0</v>
      </c>
      <c r="AS4" t="n">
        <v>0</v>
      </c>
      <c r="AT4" t="n">
        <v>0</v>
      </c>
      <c r="AU4" t="n">
        <v>1</v>
      </c>
      <c r="AV4" t="n">
        <v>0</v>
      </c>
      <c r="AW4" t="n">
        <v>0</v>
      </c>
      <c r="AX4" t="n">
        <v/>
      </c>
      <c r="AY4" t="inlineStr">
        <is>
          <t>Pegawai swasta</t>
        </is>
      </c>
      <c r="AZ4" t="n">
        <v>0</v>
      </c>
      <c r="BA4" t="n">
        <v>0</v>
      </c>
      <c r="BB4" t="n">
        <v>0</v>
      </c>
      <c r="BC4" t="n">
        <v>0</v>
      </c>
      <c r="BD4" t="n">
        <v>0</v>
      </c>
      <c r="BE4" t="n">
        <v>1</v>
      </c>
      <c r="BF4" t="n">
        <v>0</v>
      </c>
      <c r="BG4" t="n">
        <v>0</v>
      </c>
      <c r="BH4" t="n">
        <v/>
      </c>
      <c r="BI4" t="inlineStr">
        <is>
          <t>Rp1.500.000 - Rp2.500.000</t>
        </is>
      </c>
      <c r="BJ4" t="n">
        <v>1</v>
      </c>
      <c r="BK4" t="n">
        <v>1</v>
      </c>
      <c r="BL4" t="n">
        <v>2</v>
      </c>
      <c r="BM4" t="n">
        <v>0</v>
      </c>
      <c r="BN4" t="inlineStr">
        <is>
          <t>Milik sendiri</t>
        </is>
      </c>
      <c r="BO4" t="inlineStr">
        <is>
          <t>Semi-permanen (semen dan kayu)</t>
        </is>
      </c>
      <c r="BP4" t="n">
        <v>0</v>
      </c>
      <c r="BQ4" t="n">
        <v>1</v>
      </c>
      <c r="BR4" t="n">
        <v>0</v>
      </c>
      <c r="BS4" t="n">
        <v>0</v>
      </c>
      <c r="BT4" t="n">
        <v>0</v>
      </c>
      <c r="BU4" t="n">
        <v/>
      </c>
      <c r="BV4" t="inlineStr">
        <is>
          <t>Semen</t>
        </is>
      </c>
      <c r="BW4" t="n">
        <v>0</v>
      </c>
      <c r="BX4" t="n">
        <v>1</v>
      </c>
      <c r="BY4" t="n">
        <v>0</v>
      </c>
      <c r="BZ4" t="n">
        <v>0</v>
      </c>
      <c r="CA4" t="n">
        <v>0</v>
      </c>
      <c r="CB4" t="n">
        <v/>
      </c>
      <c r="CC4" t="inlineStr">
        <is>
          <t>Asbes Genting</t>
        </is>
      </c>
      <c r="CD4" t="n">
        <v>1</v>
      </c>
      <c r="CE4" t="n">
        <v>0</v>
      </c>
      <c r="CF4" t="n">
        <v>0</v>
      </c>
      <c r="CG4" t="n">
        <v>0</v>
      </c>
      <c r="CH4" t="n">
        <v>0</v>
      </c>
      <c r="CI4" t="n">
        <v>1</v>
      </c>
      <c r="CJ4" t="n">
        <v>0</v>
      </c>
      <c r="CK4" t="n">
        <v/>
      </c>
      <c r="CL4" t="inlineStr">
        <is>
          <t>Ya</t>
        </is>
      </c>
      <c r="CM4" t="n">
        <v>2020</v>
      </c>
      <c r="CN4" t="inlineStr">
        <is>
          <t>Fixed-Dome (Kubah Tetap)</t>
        </is>
      </c>
      <c r="CO4" t="inlineStr">
        <is>
          <t>6 m³ (4-5 ekor sapi, ±5 jam memasak/hari, ±50 kg</t>
        </is>
      </c>
      <c r="CP4" t="inlineStr">
        <is>
          <t>Lainnya</t>
        </is>
      </c>
      <c r="CQ4" t="n">
        <v>0</v>
      </c>
      <c r="CR4" t="n">
        <v>0</v>
      </c>
      <c r="CS4" t="n">
        <v>0</v>
      </c>
      <c r="CT4" t="n">
        <v>0</v>
      </c>
      <c r="CU4" t="n">
        <v>0</v>
      </c>
      <c r="CV4" t="n">
        <v>0</v>
      </c>
      <c r="CW4" t="n">
        <v>0</v>
      </c>
      <c r="CX4" t="n">
        <v>1</v>
      </c>
      <c r="CY4" t="inlineStr">
        <is>
          <t>Lainnya</t>
        </is>
      </c>
      <c r="CZ4" t="n">
        <v>0</v>
      </c>
      <c r="DA4" t="n">
        <v>0</v>
      </c>
      <c r="DB4" t="n">
        <v>1</v>
      </c>
      <c r="DC4" t="inlineStr">
        <is>
          <t>Anggota pengurus wisata</t>
        </is>
      </c>
      <c r="DD4" t="inlineStr">
        <is>
          <t>CPO atau pendamping</t>
        </is>
      </c>
      <c r="DE4" t="n">
        <v>0</v>
      </c>
      <c r="DF4" t="n">
        <v>0</v>
      </c>
      <c r="DG4" t="n">
        <v>1</v>
      </c>
      <c r="DH4" t="n">
        <v>0</v>
      </c>
      <c r="DI4" t="n">
        <v/>
      </c>
      <c r="DJ4" t="inlineStr">
        <is>
          <t>CPO atau pendamping</t>
        </is>
      </c>
      <c r="DK4" t="n">
        <v>0</v>
      </c>
      <c r="DL4" t="n">
        <v>0</v>
      </c>
      <c r="DM4" t="n">
        <v>1</v>
      </c>
      <c r="DN4" t="n">
        <v>0</v>
      </c>
      <c r="DO4" t="n">
        <v/>
      </c>
      <c r="DP4" t="inlineStr">
        <is>
          <t>Tidak berfungsi sama sekali</t>
        </is>
      </c>
      <c r="DQ4" t="inlineStr">
        <is>
          <t>1-6 bulan yang lalu</t>
        </is>
      </c>
      <c r="DR4" t="inlineStr">
        <is>
          <t>Masalah teknis (misalnya kerusakan pada komponen)</t>
        </is>
      </c>
      <c r="DS4" t="n">
        <v/>
      </c>
      <c r="DT4" t="inlineStr">
        <is>
          <t>Kompor Pipa gas utama</t>
        </is>
      </c>
      <c r="DU4" t="n">
        <v>1</v>
      </c>
      <c r="DV4" t="n">
        <v>0</v>
      </c>
      <c r="DW4" t="n">
        <v>0</v>
      </c>
      <c r="DX4" t="n">
        <v>0</v>
      </c>
      <c r="DY4" t="n">
        <v>1</v>
      </c>
      <c r="DZ4" t="n">
        <v>0</v>
      </c>
      <c r="EA4" t="n">
        <v>0</v>
      </c>
      <c r="EB4" t="n">
        <v>0</v>
      </c>
      <c r="EC4" t="n">
        <v>0</v>
      </c>
      <c r="ED4" t="n">
        <v>0</v>
      </c>
      <c r="EE4" t="n">
        <v>0</v>
      </c>
      <c r="EF4" t="n">
        <v>0</v>
      </c>
      <c r="EG4" t="n">
        <v>0</v>
      </c>
      <c r="EH4" t="n">
        <v>0</v>
      </c>
      <c r="EI4" t="inlineStr">
        <is>
          <t>Tidak ada masalah</t>
        </is>
      </c>
      <c r="EJ4" t="n">
        <v>0</v>
      </c>
      <c r="EK4" t="n">
        <v>0</v>
      </c>
      <c r="EL4" t="n">
        <v>0</v>
      </c>
      <c r="EM4" t="n">
        <v>1</v>
      </c>
      <c r="EN4" t="n">
        <v>0</v>
      </c>
      <c r="EO4" t="n">
        <v/>
      </c>
      <c r="EP4" t="inlineStr">
        <is>
          <t>Ya, cukup jelas dan mudah diikuti</t>
        </is>
      </c>
      <c r="EQ4" t="inlineStr">
        <is>
          <t>Bukan pelatihan</t>
        </is>
      </c>
      <c r="ER4" t="inlineStr">
        <is>
          <t>CPO atau pendamping</t>
        </is>
      </c>
      <c r="ES4" t="n">
        <v>1</v>
      </c>
      <c r="ET4" t="n">
        <v>0</v>
      </c>
      <c r="EU4" t="n">
        <v>0</v>
      </c>
      <c r="EV4" t="n">
        <v>0</v>
      </c>
      <c r="EW4" t="n">
        <v/>
      </c>
      <c r="EX4" t="inlineStr">
        <is>
          <t>Anggota keluarga - Laki-laki</t>
        </is>
      </c>
      <c r="EY4" t="n">
        <v>1</v>
      </c>
      <c r="EZ4" t="n">
        <v>0</v>
      </c>
      <c r="FA4" t="n">
        <v>0</v>
      </c>
      <c r="FB4" t="n">
        <v/>
      </c>
      <c r="FC4" t="inlineStr">
        <is>
          <t>Setiap bulan</t>
        </is>
      </c>
      <c r="FD4" t="inlineStr">
        <is>
          <t>&lt; Rp 200,000</t>
        </is>
      </c>
      <c r="FE4" t="inlineStr">
        <is>
          <t>Mengetahui</t>
        </is>
      </c>
      <c r="FF4" t="inlineStr">
        <is>
          <t>Selalu (setiap hari)</t>
        </is>
      </c>
      <c r="FG4" t="inlineStr">
        <is>
          <t>Mengetahui</t>
        </is>
      </c>
      <c r="FH4" t="inlineStr">
        <is>
          <t>Cukup sering (2 minggu sekali)</t>
        </is>
      </c>
      <c r="FI4" t="inlineStr">
        <is>
          <t>Mengetahui</t>
        </is>
      </c>
      <c r="FJ4" t="inlineStr">
        <is>
          <t>Selalu (setiap hari)</t>
        </is>
      </c>
      <c r="FK4" t="inlineStr">
        <is>
          <t>Mengetahui</t>
        </is>
      </c>
      <c r="FL4" t="inlineStr">
        <is>
          <t>Jarang (setiap bulan atau lebih)</t>
        </is>
      </c>
      <c r="FM4" t="inlineStr">
        <is>
          <t>Mengetahui</t>
        </is>
      </c>
      <c r="FN4" t="inlineStr">
        <is>
          <t>Cukup sering (2 minggu sekali)</t>
        </is>
      </c>
      <c r="FO4" t="inlineStr">
        <is>
          <t>Mengetahui</t>
        </is>
      </c>
      <c r="FP4" t="inlineStr">
        <is>
          <t>Cukup sering (2 minggu sekali)</t>
        </is>
      </c>
      <c r="FQ4" t="inlineStr">
        <is>
          <t>Mengetahui</t>
        </is>
      </c>
      <c r="FR4" t="inlineStr">
        <is>
          <t>Ya</t>
        </is>
      </c>
      <c r="FS4" t="inlineStr">
        <is>
          <t>Mengetahui</t>
        </is>
      </c>
      <c r="FT4" t="inlineStr">
        <is>
          <t>Ya, selalu</t>
        </is>
      </c>
      <c r="FU4" t="inlineStr">
        <is>
          <t>Laki-laki dewasa</t>
        </is>
      </c>
      <c r="FV4" t="n">
        <v>1</v>
      </c>
      <c r="FW4" t="n">
        <v>0</v>
      </c>
      <c r="FX4" t="n">
        <v>0</v>
      </c>
      <c r="FY4" t="n">
        <v>0</v>
      </c>
      <c r="FZ4" t="inlineStr">
        <is>
          <t>Cukup memahami</t>
        </is>
      </c>
      <c r="GA4" t="inlineStr">
        <is>
          <t>CPO</t>
        </is>
      </c>
      <c r="GB4" t="n">
        <v>1</v>
      </c>
      <c r="GC4" t="n">
        <v>0</v>
      </c>
      <c r="GD4" t="n">
        <v>0</v>
      </c>
      <c r="GE4" t="n">
        <v>0</v>
      </c>
      <c r="GF4" t="n">
        <v/>
      </c>
      <c r="GG4" t="inlineStr">
        <is>
          <t>Sering</t>
        </is>
      </c>
      <c r="GH4" t="inlineStr">
        <is>
          <t>Ya</t>
        </is>
      </c>
      <c r="GI4" t="inlineStr">
        <is>
          <t>Tetangga Teman/keluarga</t>
        </is>
      </c>
      <c r="GJ4" t="n">
        <v>1</v>
      </c>
      <c r="GK4" t="n">
        <v>1</v>
      </c>
      <c r="GL4" t="n">
        <v>0</v>
      </c>
      <c r="GM4" t="n">
        <v>0</v>
      </c>
      <c r="GN4" t="n">
        <v/>
      </c>
      <c r="GO4" t="n">
        <v>10</v>
      </c>
      <c r="GP4" t="inlineStr">
        <is>
          <t>Penuh (100%)</t>
        </is>
      </c>
      <c r="GQ4" t="inlineStr">
        <is>
          <t>LPG</t>
        </is>
      </c>
      <c r="GR4" t="n">
        <v>1</v>
      </c>
      <c r="GS4" t="n">
        <v>0</v>
      </c>
      <c r="GT4" t="n">
        <v>0</v>
      </c>
      <c r="GU4" t="n">
        <v>0</v>
      </c>
      <c r="GV4" t="n">
        <v>0</v>
      </c>
      <c r="GW4" t="n">
        <v>0</v>
      </c>
      <c r="GX4" t="n">
        <v>0</v>
      </c>
      <c r="GY4" t="n">
        <v/>
      </c>
      <c r="GZ4" t="inlineStr">
        <is>
          <t>Tidak</t>
        </is>
      </c>
      <c r="HA4" t="n">
        <v/>
      </c>
      <c r="HB4" t="n">
        <v/>
      </c>
      <c r="HC4" t="n">
        <v/>
      </c>
      <c r="HD4" t="n">
        <v/>
      </c>
      <c r="HE4" t="n">
        <v>9</v>
      </c>
      <c r="HF4" t="n">
        <v>75000</v>
      </c>
      <c r="HG4" t="n">
        <v>3</v>
      </c>
      <c r="HH4" t="n">
        <v>25000</v>
      </c>
      <c r="HI4" t="n">
        <v/>
      </c>
      <c r="HJ4" t="n">
        <v/>
      </c>
      <c r="HK4" t="n">
        <v/>
      </c>
      <c r="HL4" t="n">
        <v/>
      </c>
      <c r="HM4" t="n">
        <v/>
      </c>
      <c r="HN4" t="n">
        <v/>
      </c>
      <c r="HO4" t="n">
        <v/>
      </c>
      <c r="HP4" t="n">
        <v/>
      </c>
      <c r="HQ4" t="n">
        <v/>
      </c>
      <c r="HR4" t="n">
        <v/>
      </c>
      <c r="HS4" t="n">
        <v/>
      </c>
      <c r="HT4" t="n">
        <v/>
      </c>
      <c r="HU4" t="n">
        <v/>
      </c>
      <c r="HV4" t="n">
        <v/>
      </c>
      <c r="HW4" t="n">
        <v/>
      </c>
      <c r="HX4" t="n">
        <v/>
      </c>
      <c r="HY4" t="n">
        <v/>
      </c>
      <c r="HZ4" t="n">
        <v/>
      </c>
      <c r="IA4" t="n">
        <v>6</v>
      </c>
      <c r="IB4" t="n">
        <v>50000</v>
      </c>
      <c r="IC4" t="n">
        <v/>
      </c>
      <c r="ID4" t="n">
        <v/>
      </c>
      <c r="IE4" t="n">
        <v/>
      </c>
      <c r="IF4" t="n">
        <v/>
      </c>
      <c r="IG4" t="n">
        <v/>
      </c>
      <c r="IH4" t="n">
        <v/>
      </c>
      <c r="II4" t="n">
        <v/>
      </c>
      <c r="IJ4" t="n">
        <v/>
      </c>
      <c r="IK4" t="inlineStr">
        <is>
          <t>15-30 kg</t>
        </is>
      </c>
      <c r="IL4" t="inlineStr">
        <is>
          <t>1-3 jam</t>
        </is>
      </c>
      <c r="IM4" t="inlineStr">
        <is>
          <t>Ya</t>
        </is>
      </c>
      <c r="IN4" t="inlineStr">
        <is>
          <t>Ya</t>
        </is>
      </c>
      <c r="IO4" t="inlineStr">
        <is>
          <t>Jauh lebih bersih</t>
        </is>
      </c>
      <c r="IP4" t="n">
        <v/>
      </c>
      <c r="IQ4" t="inlineStr">
        <is>
          <t>Tidak pernah</t>
        </is>
      </c>
      <c r="IR4" t="n">
        <v/>
      </c>
      <c r="IS4" t="n">
        <v/>
      </c>
      <c r="IT4" t="n">
        <v/>
      </c>
      <c r="IU4" t="n">
        <v/>
      </c>
      <c r="IV4" t="n">
        <v/>
      </c>
      <c r="IW4" t="n">
        <v/>
      </c>
      <c r="IX4" t="n">
        <v/>
      </c>
      <c r="IY4" t="n">
        <v/>
      </c>
      <c r="IZ4" t="inlineStr">
        <is>
          <t>Tidak pernah</t>
        </is>
      </c>
      <c r="JA4" t="n">
        <v/>
      </c>
      <c r="JB4" t="n">
        <v/>
      </c>
      <c r="JC4" t="n">
        <v/>
      </c>
      <c r="JD4" t="n">
        <v/>
      </c>
      <c r="JE4" t="n">
        <v/>
      </c>
      <c r="JF4" t="n">
        <v/>
      </c>
      <c r="JG4" t="n">
        <v/>
      </c>
      <c r="JH4" t="n">
        <v/>
      </c>
      <c r="JI4" t="inlineStr">
        <is>
          <t>Tidak pernah</t>
        </is>
      </c>
      <c r="JJ4" t="n">
        <v/>
      </c>
      <c r="JK4" t="n">
        <v/>
      </c>
      <c r="JL4" t="n">
        <v/>
      </c>
      <c r="JM4" t="n">
        <v/>
      </c>
      <c r="JN4" t="n">
        <v/>
      </c>
      <c r="JO4" t="n">
        <v/>
      </c>
      <c r="JP4" t="n">
        <v/>
      </c>
      <c r="JQ4" t="n">
        <v/>
      </c>
      <c r="JR4" t="inlineStr">
        <is>
          <t>Tidak pernah</t>
        </is>
      </c>
      <c r="JS4" t="n">
        <v/>
      </c>
      <c r="JT4" t="n">
        <v/>
      </c>
      <c r="JU4" t="n">
        <v/>
      </c>
      <c r="JV4" t="n">
        <v/>
      </c>
      <c r="JW4" t="n">
        <v/>
      </c>
      <c r="JX4" t="n">
        <v/>
      </c>
      <c r="JY4" t="n">
        <v/>
      </c>
      <c r="JZ4" t="n">
        <v/>
      </c>
      <c r="KA4" t="inlineStr">
        <is>
          <t>Tidak pernah</t>
        </is>
      </c>
      <c r="KB4" t="n">
        <v/>
      </c>
      <c r="KC4" t="n">
        <v/>
      </c>
      <c r="KD4" t="n">
        <v/>
      </c>
      <c r="KE4" t="n">
        <v/>
      </c>
      <c r="KF4" t="n">
        <v/>
      </c>
      <c r="KG4" t="n">
        <v/>
      </c>
      <c r="KH4" t="n">
        <v/>
      </c>
      <c r="KI4" t="n">
        <v/>
      </c>
      <c r="KJ4" t="inlineStr">
        <is>
          <t>Tidak pernah</t>
        </is>
      </c>
      <c r="KK4" t="n">
        <v/>
      </c>
      <c r="KL4" t="n">
        <v/>
      </c>
      <c r="KM4" t="n">
        <v/>
      </c>
      <c r="KN4" t="n">
        <v/>
      </c>
      <c r="KO4" t="n">
        <v/>
      </c>
      <c r="KP4" t="n">
        <v/>
      </c>
      <c r="KQ4" t="n">
        <v/>
      </c>
      <c r="KR4" t="n">
        <v/>
      </c>
      <c r="KS4" t="inlineStr">
        <is>
          <t>Cukup membaik</t>
        </is>
      </c>
      <c r="KT4" t="inlineStr">
        <is>
          <t>0-1 kali</t>
        </is>
      </c>
      <c r="KU4" t="inlineStr">
        <is>
          <t>0-1 kali</t>
        </is>
      </c>
      <c r="KV4" t="inlineStr">
        <is>
          <t>Tidak ada</t>
        </is>
      </c>
      <c r="KW4" t="n">
        <v>0</v>
      </c>
      <c r="KX4" t="n">
        <v>0</v>
      </c>
      <c r="KY4" t="n">
        <v>0</v>
      </c>
      <c r="KZ4" t="n">
        <v>1</v>
      </c>
      <c r="LA4" t="inlineStr">
        <is>
          <t>Cukup membaik</t>
        </is>
      </c>
      <c r="LB4" t="inlineStr">
        <is>
          <t>Jauh lebih baik</t>
        </is>
      </c>
      <c r="LC4" t="n">
        <v>0</v>
      </c>
      <c r="LD4" t="n">
        <v>2</v>
      </c>
      <c r="LE4" t="n">
        <v>0</v>
      </c>
      <c r="LF4" t="n">
        <v>0</v>
      </c>
      <c r="LG4" t="inlineStr">
        <is>
          <t>Tidak</t>
        </is>
      </c>
      <c r="LH4" t="n">
        <v/>
      </c>
      <c r="LI4" t="n">
        <v>0</v>
      </c>
      <c r="LJ4" t="inlineStr">
        <is>
          <t>Kebutuhan rumah tangga</t>
        </is>
      </c>
      <c r="LK4" t="n">
        <v>0</v>
      </c>
      <c r="LL4" t="n">
        <v>0</v>
      </c>
      <c r="LM4" t="n">
        <v>0</v>
      </c>
      <c r="LN4" t="n">
        <v>0</v>
      </c>
      <c r="LO4" t="n">
        <v>1</v>
      </c>
      <c r="LP4" t="n">
        <v>0</v>
      </c>
      <c r="LQ4" t="n">
        <v>0</v>
      </c>
      <c r="LR4" t="n">
        <v/>
      </c>
      <c r="LS4" t="n">
        <v>35</v>
      </c>
      <c r="LT4" t="n">
        <v>0</v>
      </c>
      <c r="LU4" t="n">
        <v>0</v>
      </c>
      <c r="LV4" t="n">
        <v>20</v>
      </c>
      <c r="LW4" t="n">
        <v>0</v>
      </c>
      <c r="LX4" t="n">
        <v>0</v>
      </c>
      <c r="LY4" t="n">
        <v>10</v>
      </c>
      <c r="LZ4" t="n">
        <v>0</v>
      </c>
      <c r="MA4" t="n">
        <v>0</v>
      </c>
      <c r="MB4" t="inlineStr">
        <is>
          <t>Ya</t>
        </is>
      </c>
      <c r="MC4" t="n">
        <v>10</v>
      </c>
      <c r="MD4" t="n">
        <v>0</v>
      </c>
      <c r="ME4" t="n">
        <v>0</v>
      </c>
      <c r="MF4" t="n">
        <v>0</v>
      </c>
      <c r="MG4" t="n">
        <v>0</v>
      </c>
      <c r="MH4" t="n">
        <v>0</v>
      </c>
      <c r="MI4" t="inlineStr">
        <is>
          <t>Aktivitas sosial diluar rumah (misalnya, berkumpul dengan tetangga, mengikuti kegiatan PKK, dsb) Istirahat</t>
        </is>
      </c>
      <c r="MJ4" t="n">
        <v>0</v>
      </c>
      <c r="MK4" t="n">
        <v>1</v>
      </c>
      <c r="ML4" t="n">
        <v>1</v>
      </c>
      <c r="MM4" t="n">
        <v>0</v>
      </c>
      <c r="MN4" t="n">
        <v>0</v>
      </c>
      <c r="MO4" t="n">
        <v>0</v>
      </c>
      <c r="MP4" t="n">
        <v/>
      </c>
      <c r="MQ4" t="n">
        <v/>
      </c>
      <c r="MR4" t="inlineStr">
        <is>
          <t>Istirahat</t>
        </is>
      </c>
      <c r="MS4" t="inlineStr">
        <is>
          <t>Pertemuan RT</t>
        </is>
      </c>
      <c r="MT4" t="n">
        <v/>
      </c>
      <c r="MU4" t="inlineStr">
        <is>
          <t>Ya, untuk anggota keluarga</t>
        </is>
      </c>
      <c r="MV4" t="inlineStr">
        <is>
          <t>Perawatan sistem biogas</t>
        </is>
      </c>
      <c r="MW4" t="n">
        <v>1</v>
      </c>
      <c r="MX4" t="n">
        <v>0</v>
      </c>
      <c r="MY4" t="n">
        <v>0</v>
      </c>
      <c r="MZ4" t="n">
        <v>0</v>
      </c>
      <c r="NA4" t="n">
        <v/>
      </c>
      <c r="NB4" t="n">
        <v/>
      </c>
      <c r="NC4" t="n">
        <v/>
      </c>
      <c r="ND4" t="n">
        <v/>
      </c>
      <c r="NE4" t="n">
        <v/>
      </c>
      <c r="NF4" t="n">
        <v/>
      </c>
      <c r="NG4" t="n">
        <v/>
      </c>
      <c r="NH4" t="n">
        <v/>
      </c>
      <c r="NI4" t="n">
        <v/>
      </c>
      <c r="NJ4" t="n">
        <v/>
      </c>
      <c r="NK4" t="n">
        <v/>
      </c>
      <c r="NL4" t="inlineStr">
        <is>
          <t>Tidak</t>
        </is>
      </c>
      <c r="NM4" t="inlineStr">
        <is>
          <t>100% dana mandiri</t>
        </is>
      </c>
      <c r="NN4" t="inlineStr">
        <is>
          <t>9.000.001-11.000.000</t>
        </is>
      </c>
      <c r="NO4" t="n">
        <v/>
      </c>
      <c r="NP4" t="n">
        <v/>
      </c>
      <c r="NQ4" t="n">
        <v/>
      </c>
      <c r="NR4" t="n">
        <v/>
      </c>
      <c r="NS4" t="n">
        <v/>
      </c>
      <c r="NT4" t="n">
        <v/>
      </c>
      <c r="NU4" t="n">
        <v/>
      </c>
      <c r="NV4" t="inlineStr">
        <is>
          <t>Lainnya</t>
        </is>
      </c>
      <c r="NW4" t="inlineStr">
        <is>
          <t>Ketua pengurus wisata</t>
        </is>
      </c>
      <c r="NX4" t="inlineStr">
        <is>
          <t>Sedikit meningkat</t>
        </is>
      </c>
      <c r="NY4" t="n">
        <v>0</v>
      </c>
      <c r="NZ4" t="n">
        <v>90</v>
      </c>
      <c r="OA4" t="n">
        <v>0</v>
      </c>
      <c r="OB4" t="n">
        <v>0</v>
      </c>
      <c r="OC4" t="n">
        <v>10</v>
      </c>
      <c r="OD4" t="n">
        <v>0</v>
      </c>
      <c r="OE4" t="inlineStr">
        <is>
          <t>Lebih baik</t>
        </is>
      </c>
      <c r="OF4" t="inlineStr">
        <is>
          <t>Lebih baik (beda waktu memasak 5-30 menit, ATAU tidak lagi ada rasa/bau makanan yang berubah, ATAU alasan lainnya)</t>
        </is>
      </c>
      <c r="OG4" t="inlineStr">
        <is>
          <t>Tidak</t>
        </is>
      </c>
      <c r="OH4" t="n">
        <v>0</v>
      </c>
      <c r="OI4" t="n">
        <v>0</v>
      </c>
      <c r="OJ4" t="n">
        <v>0</v>
      </c>
      <c r="OK4" t="n">
        <v>0</v>
      </c>
      <c r="OL4" t="n">
        <v>4</v>
      </c>
      <c r="OM4" t="n">
        <v>0</v>
      </c>
      <c r="ON4" t="n">
        <v>0</v>
      </c>
      <c r="OO4" t="n">
        <v>0</v>
      </c>
      <c r="OP4" t="inlineStr">
        <is>
          <t>Kuda</t>
        </is>
      </c>
      <c r="OQ4" t="n">
        <v>0</v>
      </c>
      <c r="OR4" t="n">
        <v>0</v>
      </c>
      <c r="OS4" t="n">
        <v>0</v>
      </c>
      <c r="OT4" t="n">
        <v>0</v>
      </c>
      <c r="OU4" t="n">
        <v>1</v>
      </c>
      <c r="OV4" t="n">
        <v>0</v>
      </c>
      <c r="OW4" t="n">
        <v>0</v>
      </c>
      <c r="OX4" t="n">
        <v>0</v>
      </c>
      <c r="OY4" t="n">
        <v/>
      </c>
      <c r="OZ4" t="n">
        <v/>
      </c>
      <c r="PA4" t="n">
        <v/>
      </c>
      <c r="PB4" t="n">
        <v/>
      </c>
      <c r="PC4" t="n">
        <v/>
      </c>
      <c r="PD4" t="n">
        <v/>
      </c>
      <c r="PE4" t="n">
        <v/>
      </c>
      <c r="PF4" t="n">
        <v/>
      </c>
      <c r="PG4" t="n">
        <v/>
      </c>
      <c r="PH4" t="n">
        <v/>
      </c>
      <c r="PI4" t="n">
        <v/>
      </c>
      <c r="PJ4" t="n">
        <v/>
      </c>
      <c r="PK4" t="n">
        <v/>
      </c>
      <c r="PL4" t="n">
        <v/>
      </c>
      <c r="PM4" t="n">
        <v/>
      </c>
      <c r="PN4" t="n">
        <v/>
      </c>
      <c r="PO4" t="n">
        <v/>
      </c>
      <c r="PP4" t="n">
        <v/>
      </c>
      <c r="PQ4" t="n">
        <v/>
      </c>
      <c r="PR4" t="n">
        <v/>
      </c>
      <c r="PS4" t="n">
        <v/>
      </c>
      <c r="PT4" t="n">
        <v/>
      </c>
      <c r="PU4" t="n">
        <v/>
      </c>
      <c r="PV4" t="n">
        <v/>
      </c>
      <c r="PW4" t="n">
        <v/>
      </c>
      <c r="PX4" t="n">
        <v/>
      </c>
      <c r="PY4" t="n">
        <v/>
      </c>
      <c r="PZ4" t="n">
        <v/>
      </c>
      <c r="QA4" t="n">
        <v/>
      </c>
      <c r="QB4" t="n">
        <v/>
      </c>
      <c r="QC4" t="n">
        <v/>
      </c>
      <c r="QD4" t="n">
        <v/>
      </c>
      <c r="QE4" t="n">
        <v/>
      </c>
      <c r="QF4" t="n">
        <v/>
      </c>
      <c r="QG4" t="n">
        <v/>
      </c>
      <c r="QH4" t="n">
        <v/>
      </c>
      <c r="QI4" t="n">
        <v/>
      </c>
      <c r="QJ4" t="n">
        <v/>
      </c>
      <c r="QK4" t="n">
        <v/>
      </c>
      <c r="QL4" t="n">
        <v/>
      </c>
      <c r="QM4" t="n">
        <v/>
      </c>
      <c r="QN4" t="n">
        <v/>
      </c>
      <c r="QO4" t="n">
        <v/>
      </c>
      <c r="QP4" t="n">
        <v/>
      </c>
      <c r="QQ4" t="n">
        <v/>
      </c>
      <c r="QR4" t="n">
        <v/>
      </c>
      <c r="QS4" t="n">
        <v/>
      </c>
      <c r="QT4" t="n">
        <v/>
      </c>
      <c r="QU4" t="n">
        <v/>
      </c>
      <c r="QV4" t="n">
        <v/>
      </c>
      <c r="QW4" t="n">
        <v/>
      </c>
      <c r="QX4" t="n">
        <v/>
      </c>
      <c r="QY4" t="n">
        <v/>
      </c>
      <c r="QZ4" t="n">
        <v/>
      </c>
      <c r="RA4" t="n">
        <v/>
      </c>
      <c r="RB4" t="n">
        <v/>
      </c>
      <c r="RC4" t="n">
        <v/>
      </c>
      <c r="RD4" t="n">
        <v/>
      </c>
      <c r="RE4" t="n">
        <v/>
      </c>
      <c r="RF4" t="n">
        <v/>
      </c>
      <c r="RG4" t="inlineStr">
        <is>
          <t>4-Lainnya</t>
        </is>
      </c>
      <c r="RH4" t="n">
        <v>0</v>
      </c>
      <c r="RI4" t="n">
        <v>0</v>
      </c>
      <c r="RJ4" t="n">
        <v>0</v>
      </c>
      <c r="RK4" t="n">
        <v>0</v>
      </c>
      <c r="RL4" t="n">
        <v>0</v>
      </c>
      <c r="RM4" t="n">
        <v>0</v>
      </c>
      <c r="RN4" t="n">
        <v>0</v>
      </c>
      <c r="RO4" t="n">
        <v>0</v>
      </c>
      <c r="RP4" t="n">
        <v>1</v>
      </c>
      <c r="RQ4" t="inlineStr">
        <is>
          <t>Dikumpulkan di rumah pupuk</t>
        </is>
      </c>
      <c r="RR4" t="n">
        <v/>
      </c>
      <c r="RS4" t="n">
        <v/>
      </c>
      <c r="RT4" t="n">
        <v/>
      </c>
      <c r="RU4" t="n">
        <v/>
      </c>
      <c r="RV4" t="n">
        <v/>
      </c>
      <c r="RW4" t="n">
        <v/>
      </c>
      <c r="RX4" t="n">
        <v/>
      </c>
      <c r="RY4" t="n">
        <v/>
      </c>
      <c r="RZ4" t="n">
        <v/>
      </c>
      <c r="SA4" t="n">
        <v/>
      </c>
      <c r="SB4" t="n">
        <v/>
      </c>
      <c r="SC4" t="n">
        <v/>
      </c>
      <c r="SD4" t="n">
        <v/>
      </c>
      <c r="SE4" t="n">
        <v/>
      </c>
      <c r="SF4" t="n">
        <v/>
      </c>
      <c r="SG4" t="n">
        <v/>
      </c>
      <c r="SH4" t="n">
        <v/>
      </c>
      <c r="SI4" t="n">
        <v/>
      </c>
      <c r="SJ4" t="n">
        <v/>
      </c>
      <c r="SK4" t="n">
        <v/>
      </c>
      <c r="SL4" t="n">
        <v/>
      </c>
      <c r="SM4" t="n">
        <v/>
      </c>
      <c r="SN4" t="n">
        <v/>
      </c>
      <c r="SO4" t="n">
        <v/>
      </c>
      <c r="SP4" t="n">
        <v/>
      </c>
      <c r="SQ4" t="n">
        <v/>
      </c>
      <c r="SR4" t="n">
        <v/>
      </c>
      <c r="SS4" t="n">
        <v/>
      </c>
      <c r="ST4" t="n">
        <v/>
      </c>
      <c r="SU4" t="n">
        <v/>
      </c>
      <c r="SV4" t="n">
        <v/>
      </c>
      <c r="SW4" t="n">
        <v/>
      </c>
      <c r="SX4" t="n">
        <v/>
      </c>
      <c r="SY4" t="n">
        <v/>
      </c>
      <c r="SZ4" t="n">
        <v/>
      </c>
      <c r="TA4" t="n">
        <v/>
      </c>
      <c r="TB4" t="n">
        <v/>
      </c>
      <c r="TC4" t="n">
        <v>2</v>
      </c>
      <c r="TD4" t="n">
        <v/>
      </c>
      <c r="TE4" t="n">
        <v/>
      </c>
      <c r="TF4" t="n">
        <v/>
      </c>
      <c r="TG4" t="n">
        <v/>
      </c>
      <c r="TH4" t="n">
        <v/>
      </c>
      <c r="TI4" t="n">
        <v/>
      </c>
      <c r="TJ4" t="n">
        <v/>
      </c>
      <c r="TK4" t="n">
        <v/>
      </c>
      <c r="TL4" t="n">
        <v/>
      </c>
      <c r="TM4" t="n">
        <v/>
      </c>
      <c r="TN4" t="n">
        <v/>
      </c>
      <c r="TO4" t="n">
        <v/>
      </c>
      <c r="TP4" t="n">
        <v/>
      </c>
      <c r="TQ4" t="n">
        <v/>
      </c>
      <c r="TR4" t="n">
        <v/>
      </c>
      <c r="TS4" t="n">
        <v/>
      </c>
      <c r="TT4" t="n">
        <v/>
      </c>
      <c r="TU4" t="n">
        <v/>
      </c>
      <c r="TV4" t="n">
        <v/>
      </c>
      <c r="TW4" t="n">
        <v/>
      </c>
      <c r="TX4" t="n">
        <v/>
      </c>
      <c r="TY4" t="n">
        <v/>
      </c>
      <c r="TZ4" t="n">
        <v/>
      </c>
      <c r="UA4" t="n">
        <v/>
      </c>
      <c r="UB4" t="n">
        <v/>
      </c>
      <c r="UC4" t="n">
        <v/>
      </c>
      <c r="UD4" t="n">
        <v/>
      </c>
      <c r="UE4" t="n">
        <v/>
      </c>
      <c r="UF4" t="n">
        <v/>
      </c>
      <c r="UG4" t="n">
        <v/>
      </c>
      <c r="UH4" t="n">
        <v/>
      </c>
      <c r="UI4" t="n">
        <v/>
      </c>
      <c r="UJ4" t="n">
        <v/>
      </c>
      <c r="UK4" t="n">
        <v/>
      </c>
      <c r="UL4" t="n">
        <v/>
      </c>
      <c r="UM4" t="n">
        <v/>
      </c>
      <c r="UN4" t="n">
        <v/>
      </c>
      <c r="UO4" t="n">
        <v/>
      </c>
      <c r="UP4" t="n">
        <v/>
      </c>
      <c r="UQ4" t="n">
        <v/>
      </c>
      <c r="UR4" t="n">
        <v/>
      </c>
      <c r="US4" t="n">
        <v/>
      </c>
      <c r="UT4" t="n">
        <v/>
      </c>
      <c r="UU4" t="n">
        <v/>
      </c>
      <c r="UV4" t="n">
        <v/>
      </c>
      <c r="UW4" t="n">
        <v/>
      </c>
      <c r="UX4" t="n">
        <v/>
      </c>
      <c r="UY4" t="inlineStr">
        <is>
          <t>Pemberian pakan di kandang</t>
        </is>
      </c>
      <c r="UZ4" t="n">
        <v/>
      </c>
      <c r="VA4" t="n">
        <v/>
      </c>
      <c r="VB4" t="n">
        <v/>
      </c>
      <c r="VC4" t="n">
        <v/>
      </c>
      <c r="VD4" t="n">
        <v/>
      </c>
      <c r="VE4" t="n">
        <v/>
      </c>
      <c r="VF4" t="n">
        <v/>
      </c>
      <c r="VG4" t="inlineStr">
        <is>
          <t>Sangat jarang (&gt;1 bulan sekali)</t>
        </is>
      </c>
      <c r="VH4" t="n">
        <v/>
      </c>
      <c r="VI4" t="n">
        <v/>
      </c>
      <c r="VJ4" t="n">
        <v/>
      </c>
      <c r="VK4" t="n">
        <v/>
      </c>
      <c r="VL4" t="n">
        <v/>
      </c>
      <c r="VM4" t="n">
        <v/>
      </c>
      <c r="VN4" t="n">
        <v/>
      </c>
      <c r="VO4" t="inlineStr">
        <is>
          <t>Sering (1 kali sehari)</t>
        </is>
      </c>
      <c r="VP4" t="n">
        <v/>
      </c>
      <c r="VQ4" t="n">
        <v/>
      </c>
      <c r="VR4" t="n">
        <v/>
      </c>
      <c r="VS4" t="n">
        <v/>
      </c>
      <c r="VT4" t="n">
        <v/>
      </c>
      <c r="VU4" t="n">
        <v/>
      </c>
      <c r="VV4" t="n">
        <v/>
      </c>
      <c r="VW4" t="n">
        <v/>
      </c>
      <c r="VX4" t="n">
        <v/>
      </c>
      <c r="VY4" t="n">
        <v/>
      </c>
      <c r="VZ4" t="n">
        <v/>
      </c>
      <c r="WA4" t="n">
        <v/>
      </c>
      <c r="WB4" t="n">
        <v/>
      </c>
      <c r="WC4" t="n">
        <v/>
      </c>
      <c r="WD4" t="n">
        <v/>
      </c>
      <c r="WE4" t="n">
        <v/>
      </c>
      <c r="WF4" t="n">
        <v/>
      </c>
      <c r="WG4" t="n">
        <v/>
      </c>
      <c r="WH4" t="n">
        <v/>
      </c>
      <c r="WI4" t="n">
        <v/>
      </c>
      <c r="WJ4" t="n">
        <v/>
      </c>
      <c r="WK4" t="n">
        <v/>
      </c>
      <c r="WL4" t="n">
        <v/>
      </c>
      <c r="WM4" t="n">
        <v/>
      </c>
      <c r="WN4" t="n">
        <v/>
      </c>
      <c r="WO4" t="n">
        <v/>
      </c>
      <c r="WP4" t="n">
        <v/>
      </c>
      <c r="WQ4" t="n">
        <v/>
      </c>
      <c r="WR4" t="n">
        <v/>
      </c>
      <c r="WS4" t="n">
        <v/>
      </c>
      <c r="WT4" t="n">
        <v/>
      </c>
      <c r="WU4" t="n">
        <v/>
      </c>
      <c r="WV4" t="n">
        <v/>
      </c>
      <c r="WW4" t="n">
        <v/>
      </c>
      <c r="WX4" t="n">
        <v/>
      </c>
      <c r="WY4" t="n">
        <v/>
      </c>
      <c r="WZ4" t="n">
        <v/>
      </c>
      <c r="XA4" t="n">
        <v/>
      </c>
      <c r="XB4" t="n">
        <v/>
      </c>
      <c r="XC4" t="n">
        <v/>
      </c>
      <c r="XD4" t="n">
        <v/>
      </c>
      <c r="XE4" t="n">
        <v/>
      </c>
      <c r="XF4" t="n">
        <v/>
      </c>
      <c r="XG4" t="n">
        <v/>
      </c>
      <c r="XH4" t="n">
        <v/>
      </c>
      <c r="XI4" t="n">
        <v/>
      </c>
      <c r="XJ4" t="n">
        <v/>
      </c>
      <c r="XK4" t="n">
        <v/>
      </c>
      <c r="XL4" t="n">
        <v/>
      </c>
      <c r="XM4" t="n">
        <v/>
      </c>
      <c r="XN4" t="inlineStr">
        <is>
          <t>6-Digester biogas</t>
        </is>
      </c>
      <c r="XO4" t="n">
        <v>0</v>
      </c>
      <c r="XP4" t="n">
        <v>0</v>
      </c>
      <c r="XQ4" t="n">
        <v>0</v>
      </c>
      <c r="XR4" t="n">
        <v>0</v>
      </c>
      <c r="XS4" t="n">
        <v>0</v>
      </c>
      <c r="XT4" t="n">
        <v>0</v>
      </c>
      <c r="XU4" t="n">
        <v>0</v>
      </c>
      <c r="XV4" t="n">
        <v>0</v>
      </c>
      <c r="XW4" t="n">
        <v>0</v>
      </c>
      <c r="XX4" t="n">
        <v>1</v>
      </c>
      <c r="XY4" t="n">
        <v>0</v>
      </c>
      <c r="XZ4" t="n">
        <v>0</v>
      </c>
      <c r="YA4" t="n">
        <v/>
      </c>
      <c r="YB4" t="n">
        <v/>
      </c>
      <c r="YC4" t="n">
        <v/>
      </c>
      <c r="YD4" t="n">
        <v/>
      </c>
      <c r="YE4" t="n">
        <v/>
      </c>
      <c r="YF4" t="n">
        <v/>
      </c>
      <c r="YG4" t="n">
        <v/>
      </c>
      <c r="YH4" t="n">
        <v/>
      </c>
      <c r="YI4" t="n">
        <v/>
      </c>
      <c r="YJ4" t="n">
        <v/>
      </c>
      <c r="YK4" t="n">
        <v/>
      </c>
      <c r="YL4" t="n">
        <v/>
      </c>
      <c r="YM4" t="n">
        <v/>
      </c>
      <c r="YN4" t="n">
        <v/>
      </c>
      <c r="YO4" t="n">
        <v/>
      </c>
      <c r="YP4" t="n">
        <v/>
      </c>
      <c r="YQ4" t="n">
        <v/>
      </c>
      <c r="YR4" t="n">
        <v/>
      </c>
      <c r="YS4" t="n">
        <v/>
      </c>
      <c r="YT4" t="n">
        <v/>
      </c>
      <c r="YU4" t="n">
        <v/>
      </c>
      <c r="YV4" t="n">
        <v/>
      </c>
      <c r="YW4" t="n">
        <v/>
      </c>
      <c r="YX4" t="n">
        <v/>
      </c>
      <c r="YY4" t="n">
        <v/>
      </c>
      <c r="YZ4" t="n">
        <v/>
      </c>
      <c r="ZA4" t="n">
        <v/>
      </c>
      <c r="ZB4" t="n">
        <v/>
      </c>
      <c r="ZC4" t="n">
        <v/>
      </c>
      <c r="ZD4" t="n">
        <v/>
      </c>
      <c r="ZE4" t="n">
        <v/>
      </c>
      <c r="ZF4" t="n">
        <v/>
      </c>
      <c r="ZG4" t="n">
        <v/>
      </c>
      <c r="ZH4" t="n">
        <v/>
      </c>
      <c r="ZI4" t="n">
        <v/>
      </c>
      <c r="ZJ4" t="n">
        <v/>
      </c>
      <c r="ZK4" t="n">
        <v/>
      </c>
      <c r="ZL4" t="n">
        <v/>
      </c>
      <c r="ZM4" t="n">
        <v/>
      </c>
      <c r="ZN4" t="n">
        <v/>
      </c>
      <c r="ZO4" t="n">
        <v/>
      </c>
      <c r="ZP4" t="n">
        <v/>
      </c>
      <c r="ZQ4" t="n">
        <v/>
      </c>
      <c r="ZR4" t="n">
        <v>100</v>
      </c>
      <c r="ZS4" t="n">
        <v/>
      </c>
      <c r="ZT4" t="n">
        <v/>
      </c>
      <c r="ZU4" t="n">
        <v/>
      </c>
      <c r="ZV4" t="n">
        <v/>
      </c>
      <c r="ZW4" t="n">
        <v/>
      </c>
      <c r="ZX4" t="n">
        <v/>
      </c>
      <c r="ZY4" t="n">
        <v/>
      </c>
      <c r="ZZ4" t="n">
        <v>3</v>
      </c>
      <c r="AAA4" t="n">
        <v/>
      </c>
      <c r="AAB4" t="n">
        <v/>
      </c>
      <c r="AAC4" t="n">
        <v/>
      </c>
      <c r="AAD4" t="n">
        <v/>
      </c>
      <c r="AAE4" t="n">
        <v/>
      </c>
      <c r="AAF4" t="n">
        <v/>
      </c>
      <c r="AAG4" t="n">
        <v/>
      </c>
      <c r="AAH4" t="inlineStr">
        <is>
          <t>Pakan kering (misal: konsentrat, silase, pelet)</t>
        </is>
      </c>
      <c r="AAI4" t="n">
        <v/>
      </c>
      <c r="AAJ4" t="n">
        <v/>
      </c>
      <c r="AAK4" t="n">
        <v/>
      </c>
      <c r="AAL4" t="inlineStr">
        <is>
          <t>Tidak</t>
        </is>
      </c>
      <c r="AAM4" t="n">
        <v/>
      </c>
      <c r="AAN4" t="n">
        <v/>
      </c>
      <c r="AAO4" t="n">
        <v/>
      </c>
      <c r="AAP4" t="n">
        <v/>
      </c>
      <c r="AAQ4" t="n">
        <v/>
      </c>
      <c r="AAR4" t="inlineStr">
        <is>
          <t>Tidak</t>
        </is>
      </c>
      <c r="AAS4" t="inlineStr">
        <is>
          <t>Tidak pasti/ragu-ragu</t>
        </is>
      </c>
      <c r="AAT4" t="inlineStr">
        <is>
          <t>Didiamkan saja/dibiarkan di tempatnya (di bak/kolam penampung slurry)</t>
        </is>
      </c>
      <c r="AAU4" t="n">
        <v>0</v>
      </c>
      <c r="AAV4" t="n">
        <v>0</v>
      </c>
      <c r="AAW4" t="n">
        <v>0</v>
      </c>
      <c r="AAX4" t="n">
        <v>0</v>
      </c>
      <c r="AAY4" t="n">
        <v>0</v>
      </c>
      <c r="AAZ4" t="n">
        <v>1</v>
      </c>
      <c r="ABA4" t="n">
        <v>0</v>
      </c>
      <c r="ABB4" t="n">
        <v/>
      </c>
      <c r="ABC4" t="n">
        <v/>
      </c>
      <c r="ABD4" t="n">
        <v/>
      </c>
      <c r="ABE4" t="n">
        <v/>
      </c>
      <c r="ABF4" t="n">
        <v/>
      </c>
      <c r="ABG4" t="n">
        <v/>
      </c>
      <c r="ABH4" t="n">
        <v/>
      </c>
      <c r="ABI4" t="n">
        <v/>
      </c>
      <c r="ABJ4" t="n">
        <v/>
      </c>
      <c r="ABK4" t="n">
        <v/>
      </c>
      <c r="ABL4" t="n">
        <v/>
      </c>
      <c r="ABM4" t="n">
        <v/>
      </c>
      <c r="ABN4" t="n">
        <v/>
      </c>
      <c r="ABO4" t="n">
        <v/>
      </c>
      <c r="ABP4" t="n">
        <v/>
      </c>
      <c r="ABQ4" t="n">
        <v/>
      </c>
      <c r="ABR4" t="n">
        <v/>
      </c>
      <c r="ABS4" t="n">
        <v/>
      </c>
      <c r="ABT4" t="n">
        <v/>
      </c>
      <c r="ABU4" t="n">
        <v/>
      </c>
      <c r="ABV4" t="n">
        <v/>
      </c>
      <c r="ABW4" t="n">
        <v/>
      </c>
      <c r="ABX4" t="n">
        <v/>
      </c>
      <c r="ABY4" t="n">
        <v/>
      </c>
      <c r="ABZ4" t="n">
        <v/>
      </c>
      <c r="ACA4" t="n">
        <v/>
      </c>
      <c r="ACB4" t="n">
        <v/>
      </c>
      <c r="ACC4" t="n">
        <v/>
      </c>
      <c r="ACD4" t="n">
        <v/>
      </c>
      <c r="ACE4" t="n">
        <v/>
      </c>
      <c r="ACF4" t="n">
        <v/>
      </c>
      <c r="ACG4" t="n">
        <v/>
      </c>
      <c r="ACH4" t="n">
        <v/>
      </c>
      <c r="ACI4" t="n">
        <v/>
      </c>
      <c r="ACJ4" t="n">
        <v/>
      </c>
      <c r="ACK4" t="inlineStr">
        <is>
          <t>Tidak punya waktu mengumpulkannya</t>
        </is>
      </c>
      <c r="ACL4" t="n">
        <v>0</v>
      </c>
      <c r="ACM4" t="n">
        <v>0</v>
      </c>
      <c r="ACN4" t="n">
        <v>1</v>
      </c>
      <c r="ACO4" t="n">
        <v>0</v>
      </c>
      <c r="ACP4" t="n">
        <v>0</v>
      </c>
      <c r="ACQ4" t="n">
        <v>0</v>
      </c>
      <c r="ACR4" t="n">
        <v>0</v>
      </c>
      <c r="ACS4" t="n">
        <v/>
      </c>
      <c r="ACT4" t="inlineStr">
        <is>
          <t>Ya, ada. Campuran sampah organik dan kotoran hewan</t>
        </is>
      </c>
      <c r="ACU4" t="inlineStr">
        <is>
          <t>Manfaat sangat besar</t>
        </is>
      </c>
      <c r="ACV4" t="inlineStr">
        <is>
          <t>Berkurang</t>
        </is>
      </c>
      <c r="ACW4" t="inlineStr">
        <is>
          <t>Anggota keluarga - Laki-laki dewasa</t>
        </is>
      </c>
      <c r="ACX4" t="inlineStr">
        <is>
          <t>Setuju</t>
        </is>
      </c>
      <c r="ACY4" t="inlineStr">
        <is>
          <t>Anggota keluarga - Laki-laki dewasa</t>
        </is>
      </c>
      <c r="ACZ4" t="n">
        <v>1</v>
      </c>
      <c r="ADA4" t="n">
        <v>0</v>
      </c>
      <c r="ADB4" t="n">
        <v>0</v>
      </c>
      <c r="ADC4" t="n">
        <v>0</v>
      </c>
      <c r="ADD4" t="inlineStr">
        <is>
          <t>Puas</t>
        </is>
      </c>
      <c r="ADE4" t="inlineStr">
        <is>
          <t>Puas</t>
        </is>
      </c>
      <c r="ADF4" t="inlineStr">
        <is>
          <t>Puas</t>
        </is>
      </c>
      <c r="ADG4" t="inlineStr">
        <is>
          <t>Sangat puas</t>
        </is>
      </c>
      <c r="ADH4" t="inlineStr">
        <is>
          <t>Tidak</t>
        </is>
      </c>
      <c r="ADI4" t="n">
        <v/>
      </c>
      <c r="ADJ4" t="inlineStr">
        <is>
          <t>Puas</t>
        </is>
      </c>
      <c r="ADK4" t="n">
        <v/>
      </c>
      <c r="ADL4" t="n">
        <v/>
      </c>
      <c r="ADM4" t="n">
        <v/>
      </c>
      <c r="ADN4" t="n">
        <v/>
      </c>
      <c r="ADO4" t="n">
        <v/>
      </c>
      <c r="ADP4" t="n">
        <v/>
      </c>
      <c r="ADQ4" t="n">
        <v/>
      </c>
      <c r="ADR4" t="n">
        <v/>
      </c>
      <c r="ADS4" t="n">
        <v/>
      </c>
      <c r="ADT4" t="n">
        <v/>
      </c>
      <c r="ADU4" t="inlineStr">
        <is>
          <t>Dibiarkan saja</t>
        </is>
      </c>
      <c r="ADV4" t="n">
        <v>0</v>
      </c>
      <c r="ADW4" t="n">
        <v>0</v>
      </c>
      <c r="ADX4" t="n">
        <v>0</v>
      </c>
      <c r="ADY4" t="n">
        <v>0</v>
      </c>
      <c r="ADZ4" t="n">
        <v>0</v>
      </c>
      <c r="AEA4" t="n">
        <v>0</v>
      </c>
      <c r="AEB4" t="n">
        <v>1</v>
      </c>
      <c r="AEC4" t="n">
        <v>0</v>
      </c>
      <c r="AED4" t="inlineStr">
        <is>
          <t>tidak ada</t>
        </is>
      </c>
      <c r="AEE4" t="inlineStr">
        <is>
          <t>Lainnya</t>
        </is>
      </c>
      <c r="AEF4" t="inlineStr">
        <is>
          <t>Tidak ada</t>
        </is>
      </c>
      <c r="AEG4" t="inlineStr">
        <is>
          <t>Lainnya</t>
        </is>
      </c>
      <c r="AEH4" t="inlineStr">
        <is>
          <t>tidak menghubungi</t>
        </is>
      </c>
      <c r="AEI4" t="inlineStr">
        <is>
          <t>Sebaiknya diberikan pelatihan pengolahan slurry</t>
        </is>
      </c>
      <c r="AEJ4" t="inlineStr">
        <is>
          <t>Ya, selalu</t>
        </is>
      </c>
      <c r="AEK4" t="inlineStr">
        <is>
          <t>Pengurangan pengeluaran rumah tangga (bahan bakar minyak, pupuk, dll.) Lebih mudah mendapatkan energi Lebih aman Pengurangan waktu dan tenaga Peningkatan kebersihan kandang ternak</t>
        </is>
      </c>
      <c r="AEL4" t="n">
        <v>1</v>
      </c>
      <c r="AEM4" t="n">
        <v>1</v>
      </c>
      <c r="AEN4" t="n">
        <v>0</v>
      </c>
      <c r="AEO4" t="n">
        <v>0</v>
      </c>
      <c r="AEP4" t="n">
        <v>1</v>
      </c>
      <c r="AEQ4" t="n">
        <v>1</v>
      </c>
      <c r="AER4" t="n">
        <v>1</v>
      </c>
      <c r="AES4" t="n">
        <v>0</v>
      </c>
      <c r="AET4" t="n">
        <v>0</v>
      </c>
      <c r="AEU4" t="n">
        <v>0</v>
      </c>
      <c r="AEV4" t="n">
        <v>0</v>
      </c>
      <c r="AEW4" t="n">
        <v>0</v>
      </c>
      <c r="AEX4" t="n">
        <v/>
      </c>
      <c r="AEY4" t="inlineStr">
        <is>
          <t>Mengurangi pengeluaran energi</t>
        </is>
      </c>
      <c r="AEZ4" t="n">
        <v/>
      </c>
      <c r="AFA4" t="inlineStr">
        <is>
          <t>Lainnya</t>
        </is>
      </c>
      <c r="AFB4" t="inlineStr">
        <is>
          <t>Internet</t>
        </is>
      </c>
      <c r="AFC4" t="inlineStr">
        <is>
          <t>Agus kholig-2-4_29_5.jpg</t>
        </is>
      </c>
      <c r="AFD4" t="inlineStr">
        <is>
          <t>https://kf.kobotoolbox.org/api/v2/assets/avstPQqLr3Ab3ZdcVTXZ6f/data/673489208/attachments/atthWbDqUva973FB2xmuooxz/</t>
        </is>
      </c>
      <c r="AFE4" t="inlineStr">
        <is>
          <t>Agus kholiq-1-4_29_15.jpg</t>
        </is>
      </c>
      <c r="AFF4" t="inlineStr">
        <is>
          <t>https://kf.kobotoolbox.org/api/v2/assets/avstPQqLr3Ab3ZdcVTXZ6f/data/673489208/attachments/atttLEjk6xvXQSARxQd7NwoK/</t>
        </is>
      </c>
      <c r="AFG4" t="inlineStr">
        <is>
          <t>Suyono/suyono_mse_2000</t>
        </is>
      </c>
      <c r="AFH4" t="n">
        <v/>
      </c>
      <c r="AFI4" t="inlineStr">
        <is>
          <t>a. Biogas ini di Kelola oleh wisata Puri Mataram Sleman dengan memperkerjakan Toriq sebagai pengelola biogas sejak pertama kali.</t>
        </is>
      </c>
    </row>
    <row r="5">
      <c r="A5" s="93" t="n">
        <v>46077</v>
      </c>
      <c r="B5" s="93" t="n">
        <v>46080</v>
      </c>
      <c r="C5" t="inlineStr">
        <is>
          <t>suyono</t>
        </is>
      </c>
      <c r="D5" t="inlineStr">
        <is>
          <t>aisyah</t>
        </is>
      </c>
      <c r="E5" t="n">
        <v>87839462339</v>
      </c>
      <c r="F5" t="inlineStr">
        <is>
          <t>-7.712163 110.244607 0 0</t>
        </is>
      </c>
      <c r="G5" t="n">
        <v>-7.712163</v>
      </c>
      <c r="H5" t="n">
        <v>110.244607</v>
      </c>
      <c r="I5" t="n">
        <v>0</v>
      </c>
      <c r="J5" t="n">
        <v>0</v>
      </c>
      <c r="K5" t="n">
        <v>0</v>
      </c>
      <c r="L5" t="inlineStr">
        <is>
          <t>-7.711978 110.244975 0 0</t>
        </is>
      </c>
      <c r="M5" t="n">
        <v>-7.711978</v>
      </c>
      <c r="N5" t="n">
        <v>110.244975</v>
      </c>
      <c r="O5" t="n">
        <v>0</v>
      </c>
      <c r="P5" t="n">
        <v>0</v>
      </c>
      <c r="Q5" t="n">
        <v>0</v>
      </c>
      <c r="R5" t="inlineStr">
        <is>
          <t>DIY</t>
        </is>
      </c>
      <c r="S5" t="n">
        <v>0</v>
      </c>
      <c r="T5" t="n">
        <v>0</v>
      </c>
      <c r="U5" t="n">
        <v>0</v>
      </c>
      <c r="V5" t="n">
        <v>0</v>
      </c>
      <c r="W5" t="n">
        <v>1</v>
      </c>
      <c r="X5" t="n">
        <v>0</v>
      </c>
      <c r="Y5" t="n">
        <v>0</v>
      </c>
      <c r="Z5" t="n">
        <v>0</v>
      </c>
      <c r="AA5" t="n">
        <v>0</v>
      </c>
      <c r="AB5" t="n">
        <v>0</v>
      </c>
      <c r="AC5" t="inlineStr">
        <is>
          <t>SLEMAN</t>
        </is>
      </c>
      <c r="AD5" t="inlineStr">
        <is>
          <t>MINGGIR</t>
        </is>
      </c>
      <c r="AE5" t="inlineStr">
        <is>
          <t>SENDANGAGUNG</t>
        </is>
      </c>
      <c r="AF5" t="inlineStr">
        <is>
          <t>CV. BINA ENERGI MANDIRI PERSADA</t>
        </is>
      </c>
      <c r="AG5" t="inlineStr">
        <is>
          <t>BPP0066</t>
        </is>
      </c>
      <c r="AH5" t="n">
        <v>10</v>
      </c>
      <c r="AI5" t="inlineStr">
        <is>
          <t>VPA1</t>
        </is>
      </c>
      <c r="AJ5" t="inlineStr">
        <is>
          <t>Tidak aktif</t>
        </is>
      </c>
      <c r="AK5" t="n">
        <v>53</v>
      </c>
      <c r="AL5" t="inlineStr">
        <is>
          <t>Perempuan</t>
        </is>
      </c>
      <c r="AM5" t="inlineStr">
        <is>
          <t>Sudah menikah</t>
        </is>
      </c>
      <c r="AN5" t="inlineStr">
        <is>
          <t>SMP/Sederajat</t>
        </is>
      </c>
      <c r="AO5" t="inlineStr">
        <is>
          <t>Petani</t>
        </is>
      </c>
      <c r="AP5" t="n">
        <v>1</v>
      </c>
      <c r="AQ5" t="n">
        <v>0</v>
      </c>
      <c r="AR5" t="n">
        <v>0</v>
      </c>
      <c r="AS5" t="n">
        <v>0</v>
      </c>
      <c r="AT5" t="n">
        <v>0</v>
      </c>
      <c r="AU5" t="n">
        <v>0</v>
      </c>
      <c r="AV5" t="n">
        <v>0</v>
      </c>
      <c r="AW5" t="n">
        <v>0</v>
      </c>
      <c r="AX5" t="n">
        <v/>
      </c>
      <c r="AY5" t="inlineStr">
        <is>
          <t>Tidak ada</t>
        </is>
      </c>
      <c r="AZ5" t="n">
        <v>0</v>
      </c>
      <c r="BA5" t="n">
        <v>0</v>
      </c>
      <c r="BB5" t="n">
        <v>0</v>
      </c>
      <c r="BC5" t="n">
        <v>0</v>
      </c>
      <c r="BD5" t="n">
        <v>0</v>
      </c>
      <c r="BE5" t="n">
        <v>0</v>
      </c>
      <c r="BF5" t="n">
        <v>0</v>
      </c>
      <c r="BG5" t="n">
        <v>1</v>
      </c>
      <c r="BH5" t="n">
        <v/>
      </c>
      <c r="BI5" t="inlineStr">
        <is>
          <t>&lt;Rp1.500.000</t>
        </is>
      </c>
      <c r="BJ5" t="n">
        <v>2</v>
      </c>
      <c r="BK5" t="n">
        <v>1</v>
      </c>
      <c r="BL5" t="n">
        <v>0</v>
      </c>
      <c r="BM5" t="n">
        <v>0</v>
      </c>
      <c r="BN5" t="inlineStr">
        <is>
          <t>Milik sendiri</t>
        </is>
      </c>
      <c r="BO5" t="inlineStr">
        <is>
          <t>Permanen (dinding bata dan semen)</t>
        </is>
      </c>
      <c r="BP5" t="n">
        <v>1</v>
      </c>
      <c r="BQ5" t="n">
        <v>0</v>
      </c>
      <c r="BR5" t="n">
        <v>0</v>
      </c>
      <c r="BS5" t="n">
        <v>0</v>
      </c>
      <c r="BT5" t="n">
        <v>0</v>
      </c>
      <c r="BU5" t="n">
        <v/>
      </c>
      <c r="BV5" t="inlineStr">
        <is>
          <t>Semen</t>
        </is>
      </c>
      <c r="BW5" t="n">
        <v>0</v>
      </c>
      <c r="BX5" t="n">
        <v>1</v>
      </c>
      <c r="BY5" t="n">
        <v>0</v>
      </c>
      <c r="BZ5" t="n">
        <v>0</v>
      </c>
      <c r="CA5" t="n">
        <v>0</v>
      </c>
      <c r="CB5" t="n">
        <v/>
      </c>
      <c r="CC5" t="inlineStr">
        <is>
          <t>Genting</t>
        </is>
      </c>
      <c r="CD5" t="n">
        <v>0</v>
      </c>
      <c r="CE5" t="n">
        <v>0</v>
      </c>
      <c r="CF5" t="n">
        <v>0</v>
      </c>
      <c r="CG5" t="n">
        <v>0</v>
      </c>
      <c r="CH5" t="n">
        <v>0</v>
      </c>
      <c r="CI5" t="n">
        <v>1</v>
      </c>
      <c r="CJ5" t="n">
        <v>0</v>
      </c>
      <c r="CK5" t="n">
        <v/>
      </c>
      <c r="CL5" t="inlineStr">
        <is>
          <t>Ya</t>
        </is>
      </c>
      <c r="CM5" t="n">
        <v>2016</v>
      </c>
      <c r="CN5" t="inlineStr">
        <is>
          <t>Fixed-Dome (Kubah Tetap)</t>
        </is>
      </c>
      <c r="CO5" t="inlineStr">
        <is>
          <t>6 m³ (4-5 ekor sapi, ±5 jam memasak/hari, ±50 kg</t>
        </is>
      </c>
      <c r="CP5" t="inlineStr">
        <is>
          <t>Anggota keluarga - laki-laki</t>
        </is>
      </c>
      <c r="CQ5" t="n">
        <v>0</v>
      </c>
      <c r="CR5" t="n">
        <v>0</v>
      </c>
      <c r="CS5" t="n">
        <v>0</v>
      </c>
      <c r="CT5" t="n">
        <v>0</v>
      </c>
      <c r="CU5" t="n">
        <v>1</v>
      </c>
      <c r="CV5" t="n">
        <v>0</v>
      </c>
      <c r="CW5" t="n">
        <v>0</v>
      </c>
      <c r="CX5" t="n">
        <v>0</v>
      </c>
      <c r="CY5" t="inlineStr">
        <is>
          <t>Anggota keluarga - perempuan dewasa</t>
        </is>
      </c>
      <c r="CZ5" t="n">
        <v>0</v>
      </c>
      <c r="DA5" t="n">
        <v>1</v>
      </c>
      <c r="DB5" t="n">
        <v>0</v>
      </c>
      <c r="DC5" t="n">
        <v/>
      </c>
      <c r="DD5" t="inlineStr">
        <is>
          <t>Anggota keluarga - laki-laki</t>
        </is>
      </c>
      <c r="DE5" t="n">
        <v>1</v>
      </c>
      <c r="DF5" t="n">
        <v>0</v>
      </c>
      <c r="DG5" t="n">
        <v>0</v>
      </c>
      <c r="DH5" t="n">
        <v>0</v>
      </c>
      <c r="DI5" t="n">
        <v/>
      </c>
      <c r="DJ5" t="inlineStr">
        <is>
          <t>CPO atau pendamping</t>
        </is>
      </c>
      <c r="DK5" t="n">
        <v>0</v>
      </c>
      <c r="DL5" t="n">
        <v>0</v>
      </c>
      <c r="DM5" t="n">
        <v>1</v>
      </c>
      <c r="DN5" t="n">
        <v>0</v>
      </c>
      <c r="DO5" t="n">
        <v/>
      </c>
      <c r="DP5" t="inlineStr">
        <is>
          <t>Tidak berfungsi sama sekali</t>
        </is>
      </c>
      <c r="DQ5" t="inlineStr">
        <is>
          <t>&gt;1 tahun yang lalu</t>
        </is>
      </c>
      <c r="DR5" t="inlineStr">
        <is>
          <t>Tidak ada ternak</t>
        </is>
      </c>
      <c r="DS5" t="n">
        <v/>
      </c>
      <c r="DT5" t="n">
        <v/>
      </c>
      <c r="DU5" t="n">
        <v/>
      </c>
      <c r="DV5" t="n">
        <v/>
      </c>
      <c r="DW5" t="n">
        <v/>
      </c>
      <c r="DX5" t="n">
        <v/>
      </c>
      <c r="DY5" t="n">
        <v/>
      </c>
      <c r="DZ5" t="n">
        <v/>
      </c>
      <c r="EA5" t="n">
        <v/>
      </c>
      <c r="EB5" t="n">
        <v/>
      </c>
      <c r="EC5" t="n">
        <v/>
      </c>
      <c r="ED5" t="n">
        <v/>
      </c>
      <c r="EE5" t="n">
        <v/>
      </c>
      <c r="EF5" t="n">
        <v/>
      </c>
      <c r="EG5" t="n">
        <v/>
      </c>
      <c r="EH5" t="n">
        <v/>
      </c>
      <c r="EI5" t="inlineStr">
        <is>
          <t>Tidak ada masalah</t>
        </is>
      </c>
      <c r="EJ5" t="n">
        <v>0</v>
      </c>
      <c r="EK5" t="n">
        <v>0</v>
      </c>
      <c r="EL5" t="n">
        <v>0</v>
      </c>
      <c r="EM5" t="n">
        <v>1</v>
      </c>
      <c r="EN5" t="n">
        <v>0</v>
      </c>
      <c r="EO5" t="n">
        <v/>
      </c>
      <c r="EP5" t="inlineStr">
        <is>
          <t>Ya, cukup jelas dan mudah diikuti</t>
        </is>
      </c>
      <c r="EQ5" t="inlineStr">
        <is>
          <t>Bukan pelatihan</t>
        </is>
      </c>
      <c r="ER5" t="inlineStr">
        <is>
          <t>CPO atau pendamping</t>
        </is>
      </c>
      <c r="ES5" t="n">
        <v>1</v>
      </c>
      <c r="ET5" t="n">
        <v>0</v>
      </c>
      <c r="EU5" t="n">
        <v>0</v>
      </c>
      <c r="EV5" t="n">
        <v>0</v>
      </c>
      <c r="EW5" t="n">
        <v/>
      </c>
      <c r="EX5" t="inlineStr">
        <is>
          <t>Anggota keluarga - Laki-laki</t>
        </is>
      </c>
      <c r="EY5" t="n">
        <v>1</v>
      </c>
      <c r="EZ5" t="n">
        <v>0</v>
      </c>
      <c r="FA5" t="n">
        <v>0</v>
      </c>
      <c r="FB5" t="n">
        <v/>
      </c>
      <c r="FC5" t="inlineStr">
        <is>
          <t>Jarang sekali</t>
        </is>
      </c>
      <c r="FD5" t="n">
        <v/>
      </c>
      <c r="FE5" t="inlineStr">
        <is>
          <t>Mengetahui</t>
        </is>
      </c>
      <c r="FF5" t="inlineStr">
        <is>
          <t>Selalu (setiap hari)</t>
        </is>
      </c>
      <c r="FG5" t="inlineStr">
        <is>
          <t>Tidak mengetahui</t>
        </is>
      </c>
      <c r="FH5" t="inlineStr">
        <is>
          <t>Jarang (setiap bulan atau lebih)</t>
        </is>
      </c>
      <c r="FI5" t="inlineStr">
        <is>
          <t>Mengetahui</t>
        </is>
      </c>
      <c r="FJ5" t="inlineStr">
        <is>
          <t>Selalu (setiap hari)</t>
        </is>
      </c>
      <c r="FK5" t="inlineStr">
        <is>
          <t>Mengetahui</t>
        </is>
      </c>
      <c r="FL5" t="inlineStr">
        <is>
          <t>Jarang (setiap bulan atau lebih)</t>
        </is>
      </c>
      <c r="FM5" t="inlineStr">
        <is>
          <t>Mengetahui</t>
        </is>
      </c>
      <c r="FN5" t="inlineStr">
        <is>
          <t>Cukup sering (2 minggu sekali)</t>
        </is>
      </c>
      <c r="FO5" t="inlineStr">
        <is>
          <t>Mengetahui</t>
        </is>
      </c>
      <c r="FP5" t="inlineStr">
        <is>
          <t>Cukup sering (2 minggu sekali)</t>
        </is>
      </c>
      <c r="FQ5" t="inlineStr">
        <is>
          <t>Mengetahui</t>
        </is>
      </c>
      <c r="FR5" t="inlineStr">
        <is>
          <t>Ya</t>
        </is>
      </c>
      <c r="FS5" t="inlineStr">
        <is>
          <t>Mengetahui</t>
        </is>
      </c>
      <c r="FT5" t="inlineStr">
        <is>
          <t>Ya, terkadang</t>
        </is>
      </c>
      <c r="FU5" t="inlineStr">
        <is>
          <t>Laki-laki dewasa Perempuan dewasa</t>
        </is>
      </c>
      <c r="FV5" t="n">
        <v>1</v>
      </c>
      <c r="FW5" t="n">
        <v>1</v>
      </c>
      <c r="FX5" t="n">
        <v>0</v>
      </c>
      <c r="FY5" t="n">
        <v>0</v>
      </c>
      <c r="FZ5" t="inlineStr">
        <is>
          <t>Cukup memahami</t>
        </is>
      </c>
      <c r="GA5" t="inlineStr">
        <is>
          <t>CPO Teman/keluarga</t>
        </is>
      </c>
      <c r="GB5" t="n">
        <v>1</v>
      </c>
      <c r="GC5" t="n">
        <v>0</v>
      </c>
      <c r="GD5" t="n">
        <v>1</v>
      </c>
      <c r="GE5" t="n">
        <v>0</v>
      </c>
      <c r="GF5" t="n">
        <v/>
      </c>
      <c r="GG5" t="inlineStr">
        <is>
          <t>Sering</t>
        </is>
      </c>
      <c r="GH5" t="inlineStr">
        <is>
          <t>Ya</t>
        </is>
      </c>
      <c r="GI5" t="inlineStr">
        <is>
          <t>Tetangga Teman/keluarga</t>
        </is>
      </c>
      <c r="GJ5" t="n">
        <v>1</v>
      </c>
      <c r="GK5" t="n">
        <v>1</v>
      </c>
      <c r="GL5" t="n">
        <v>0</v>
      </c>
      <c r="GM5" t="n">
        <v>0</v>
      </c>
      <c r="GN5" t="n">
        <v/>
      </c>
      <c r="GO5" t="n">
        <v>10</v>
      </c>
      <c r="GP5" t="inlineStr">
        <is>
          <t>Penuh (100%)</t>
        </is>
      </c>
      <c r="GQ5" t="inlineStr">
        <is>
          <t>Kayu bakar LPG</t>
        </is>
      </c>
      <c r="GR5" t="n">
        <v>1</v>
      </c>
      <c r="GS5" t="n">
        <v>1</v>
      </c>
      <c r="GT5" t="n">
        <v>0</v>
      </c>
      <c r="GU5" t="n">
        <v>0</v>
      </c>
      <c r="GV5" t="n">
        <v>0</v>
      </c>
      <c r="GW5" t="n">
        <v>0</v>
      </c>
      <c r="GX5" t="n">
        <v>0</v>
      </c>
      <c r="GY5" t="n">
        <v/>
      </c>
      <c r="GZ5" t="inlineStr">
        <is>
          <t>Tidak</t>
        </is>
      </c>
      <c r="HA5" t="n">
        <v>200</v>
      </c>
      <c r="HB5" t="n">
        <v>0</v>
      </c>
      <c r="HC5" t="n">
        <v>0</v>
      </c>
      <c r="HD5" t="n">
        <v>0</v>
      </c>
      <c r="HE5" t="n">
        <v>3</v>
      </c>
      <c r="HF5" t="n">
        <v>25000</v>
      </c>
      <c r="HG5" t="n">
        <v>0</v>
      </c>
      <c r="HH5" t="n">
        <v>0</v>
      </c>
      <c r="HI5" t="n">
        <v/>
      </c>
      <c r="HJ5" t="n">
        <v/>
      </c>
      <c r="HK5" t="n">
        <v/>
      </c>
      <c r="HL5" t="n">
        <v/>
      </c>
      <c r="HM5" t="n">
        <v/>
      </c>
      <c r="HN5" t="n">
        <v/>
      </c>
      <c r="HO5" t="n">
        <v/>
      </c>
      <c r="HP5" t="n">
        <v/>
      </c>
      <c r="HQ5" t="n">
        <v/>
      </c>
      <c r="HR5" t="n">
        <v/>
      </c>
      <c r="HS5" t="n">
        <v/>
      </c>
      <c r="HT5" t="n">
        <v/>
      </c>
      <c r="HU5" t="n">
        <v/>
      </c>
      <c r="HV5" t="n">
        <v/>
      </c>
      <c r="HW5" t="n">
        <v/>
      </c>
      <c r="HX5" t="n">
        <v/>
      </c>
      <c r="HY5" t="n">
        <v>200</v>
      </c>
      <c r="HZ5" t="n">
        <v>0</v>
      </c>
      <c r="IA5" t="n">
        <v>3</v>
      </c>
      <c r="IB5" t="n">
        <v>25000</v>
      </c>
      <c r="IC5" t="n">
        <v/>
      </c>
      <c r="ID5" t="n">
        <v/>
      </c>
      <c r="IE5" t="n">
        <v/>
      </c>
      <c r="IF5" t="n">
        <v/>
      </c>
      <c r="IG5" t="n">
        <v/>
      </c>
      <c r="IH5" t="n">
        <v/>
      </c>
      <c r="II5" t="n">
        <v/>
      </c>
      <c r="IJ5" t="n">
        <v/>
      </c>
      <c r="IK5" t="inlineStr">
        <is>
          <t>15-30 kg</t>
        </is>
      </c>
      <c r="IL5" t="inlineStr">
        <is>
          <t>1-3 jam</t>
        </is>
      </c>
      <c r="IM5" t="inlineStr">
        <is>
          <t>Ya</t>
        </is>
      </c>
      <c r="IN5" t="inlineStr">
        <is>
          <t>Tidak</t>
        </is>
      </c>
      <c r="IO5" t="inlineStr">
        <is>
          <t>Lebih bersih</t>
        </is>
      </c>
      <c r="IP5" t="n">
        <v/>
      </c>
      <c r="IQ5" t="inlineStr">
        <is>
          <t>Tidak pernah</t>
        </is>
      </c>
      <c r="IR5" t="n">
        <v/>
      </c>
      <c r="IS5" t="n">
        <v/>
      </c>
      <c r="IT5" t="n">
        <v/>
      </c>
      <c r="IU5" t="n">
        <v/>
      </c>
      <c r="IV5" t="n">
        <v/>
      </c>
      <c r="IW5" t="n">
        <v/>
      </c>
      <c r="IX5" t="n">
        <v/>
      </c>
      <c r="IY5" t="n">
        <v/>
      </c>
      <c r="IZ5" t="inlineStr">
        <is>
          <t>Tidak pernah</t>
        </is>
      </c>
      <c r="JA5" t="n">
        <v/>
      </c>
      <c r="JB5" t="n">
        <v/>
      </c>
      <c r="JC5" t="n">
        <v/>
      </c>
      <c r="JD5" t="n">
        <v/>
      </c>
      <c r="JE5" t="n">
        <v/>
      </c>
      <c r="JF5" t="n">
        <v/>
      </c>
      <c r="JG5" t="n">
        <v/>
      </c>
      <c r="JH5" t="n">
        <v/>
      </c>
      <c r="JI5" t="inlineStr">
        <is>
          <t>Tidak pernah</t>
        </is>
      </c>
      <c r="JJ5" t="n">
        <v/>
      </c>
      <c r="JK5" t="n">
        <v/>
      </c>
      <c r="JL5" t="n">
        <v/>
      </c>
      <c r="JM5" t="n">
        <v/>
      </c>
      <c r="JN5" t="n">
        <v/>
      </c>
      <c r="JO5" t="n">
        <v/>
      </c>
      <c r="JP5" t="n">
        <v/>
      </c>
      <c r="JQ5" t="n">
        <v/>
      </c>
      <c r="JR5" t="inlineStr">
        <is>
          <t>Tidak pernah</t>
        </is>
      </c>
      <c r="JS5" t="n">
        <v/>
      </c>
      <c r="JT5" t="n">
        <v/>
      </c>
      <c r="JU5" t="n">
        <v/>
      </c>
      <c r="JV5" t="n">
        <v/>
      </c>
      <c r="JW5" t="n">
        <v/>
      </c>
      <c r="JX5" t="n">
        <v/>
      </c>
      <c r="JY5" t="n">
        <v/>
      </c>
      <c r="JZ5" t="n">
        <v/>
      </c>
      <c r="KA5" t="inlineStr">
        <is>
          <t>Tidak pernah</t>
        </is>
      </c>
      <c r="KB5" t="n">
        <v/>
      </c>
      <c r="KC5" t="n">
        <v/>
      </c>
      <c r="KD5" t="n">
        <v/>
      </c>
      <c r="KE5" t="n">
        <v/>
      </c>
      <c r="KF5" t="n">
        <v/>
      </c>
      <c r="KG5" t="n">
        <v/>
      </c>
      <c r="KH5" t="n">
        <v/>
      </c>
      <c r="KI5" t="n">
        <v/>
      </c>
      <c r="KJ5" t="inlineStr">
        <is>
          <t>Tidak pernah</t>
        </is>
      </c>
      <c r="KK5" t="n">
        <v/>
      </c>
      <c r="KL5" t="n">
        <v/>
      </c>
      <c r="KM5" t="n">
        <v/>
      </c>
      <c r="KN5" t="n">
        <v/>
      </c>
      <c r="KO5" t="n">
        <v/>
      </c>
      <c r="KP5" t="n">
        <v/>
      </c>
      <c r="KQ5" t="n">
        <v/>
      </c>
      <c r="KR5" t="n">
        <v/>
      </c>
      <c r="KS5" t="inlineStr">
        <is>
          <t>Cukup membaik</t>
        </is>
      </c>
      <c r="KT5" t="inlineStr">
        <is>
          <t>0-1 kali</t>
        </is>
      </c>
      <c r="KU5" t="inlineStr">
        <is>
          <t>0-1 kali</t>
        </is>
      </c>
      <c r="KV5" t="inlineStr">
        <is>
          <t>Laki-laki dewasa</t>
        </is>
      </c>
      <c r="KW5" t="n">
        <v>1</v>
      </c>
      <c r="KX5" t="n">
        <v>0</v>
      </c>
      <c r="KY5" t="n">
        <v>0</v>
      </c>
      <c r="KZ5" t="n">
        <v>0</v>
      </c>
      <c r="LA5" t="inlineStr">
        <is>
          <t>Cukup membaik</t>
        </is>
      </c>
      <c r="LB5" t="inlineStr">
        <is>
          <t>Cukup membaik</t>
        </is>
      </c>
      <c r="LC5" t="n">
        <v>5</v>
      </c>
      <c r="LD5" t="n">
        <v>3</v>
      </c>
      <c r="LE5" t="n">
        <v>0</v>
      </c>
      <c r="LF5" t="n">
        <v>0</v>
      </c>
      <c r="LG5" t="inlineStr">
        <is>
          <t>Ya</t>
        </is>
      </c>
      <c r="LH5" t="n">
        <v>150000</v>
      </c>
      <c r="LI5" t="n">
        <v/>
      </c>
      <c r="LJ5" t="inlineStr">
        <is>
          <t>Modal Usaha Kebutuhan rumah tangga</t>
        </is>
      </c>
      <c r="LK5" t="n">
        <v>0</v>
      </c>
      <c r="LL5" t="n">
        <v>0</v>
      </c>
      <c r="LM5" t="n">
        <v>1</v>
      </c>
      <c r="LN5" t="n">
        <v>0</v>
      </c>
      <c r="LO5" t="n">
        <v>1</v>
      </c>
      <c r="LP5" t="n">
        <v>0</v>
      </c>
      <c r="LQ5" t="n">
        <v>0</v>
      </c>
      <c r="LR5" t="n">
        <v/>
      </c>
      <c r="LS5" t="n">
        <v>20</v>
      </c>
      <c r="LT5" t="n">
        <v>0</v>
      </c>
      <c r="LU5" t="n">
        <v>0</v>
      </c>
      <c r="LV5" t="n">
        <v>10</v>
      </c>
      <c r="LW5" t="n">
        <v>0</v>
      </c>
      <c r="LX5" t="n">
        <v>0</v>
      </c>
      <c r="LY5" t="n">
        <v>10</v>
      </c>
      <c r="LZ5" t="n">
        <v>0</v>
      </c>
      <c r="MA5" t="n">
        <v>0</v>
      </c>
      <c r="MB5" t="inlineStr">
        <is>
          <t>Ya</t>
        </is>
      </c>
      <c r="MC5" t="n">
        <v>60</v>
      </c>
      <c r="MD5" t="n">
        <v>0</v>
      </c>
      <c r="ME5" t="n">
        <v>30</v>
      </c>
      <c r="MF5" t="n">
        <v>0</v>
      </c>
      <c r="MG5" t="n">
        <v>0</v>
      </c>
      <c r="MH5" t="n">
        <v>0</v>
      </c>
      <c r="MI5" t="inlineStr">
        <is>
          <t>Aktivitas sosial diluar rumah (misalnya, berkumpul dengan tetangga, mengikuti kegiatan PKK, dsb) Istirahat</t>
        </is>
      </c>
      <c r="MJ5" t="n">
        <v>0</v>
      </c>
      <c r="MK5" t="n">
        <v>1</v>
      </c>
      <c r="ML5" t="n">
        <v>1</v>
      </c>
      <c r="MM5" t="n">
        <v>0</v>
      </c>
      <c r="MN5" t="n">
        <v>0</v>
      </c>
      <c r="MO5" t="n">
        <v>0</v>
      </c>
      <c r="MP5" t="n">
        <v/>
      </c>
      <c r="MQ5" t="n">
        <v/>
      </c>
      <c r="MR5" t="inlineStr">
        <is>
          <t>Berkumpul bersama keluarga</t>
        </is>
      </c>
      <c r="MS5" t="inlineStr">
        <is>
          <t>Pertemuan PKK, KWT, Pengajian</t>
        </is>
      </c>
      <c r="MT5" t="n">
        <v/>
      </c>
      <c r="MU5" t="inlineStr">
        <is>
          <t>Ya, untuk anggota keluarga</t>
        </is>
      </c>
      <c r="MV5" t="inlineStr">
        <is>
          <t>Perawatan sistem biogas</t>
        </is>
      </c>
      <c r="MW5" t="n">
        <v>1</v>
      </c>
      <c r="MX5" t="n">
        <v>0</v>
      </c>
      <c r="MY5" t="n">
        <v>0</v>
      </c>
      <c r="MZ5" t="n">
        <v>0</v>
      </c>
      <c r="NA5" t="n">
        <v/>
      </c>
      <c r="NB5" t="n">
        <v/>
      </c>
      <c r="NC5" t="n">
        <v/>
      </c>
      <c r="ND5" t="n">
        <v/>
      </c>
      <c r="NE5" t="n">
        <v/>
      </c>
      <c r="NF5" t="n">
        <v/>
      </c>
      <c r="NG5" t="n">
        <v/>
      </c>
      <c r="NH5" t="n">
        <v/>
      </c>
      <c r="NI5" t="n">
        <v/>
      </c>
      <c r="NJ5" t="n">
        <v/>
      </c>
      <c r="NK5" t="n">
        <v/>
      </c>
      <c r="NL5" t="inlineStr">
        <is>
          <t>Tidak</t>
        </is>
      </c>
      <c r="NM5" t="inlineStr">
        <is>
          <t>Kombinasi kredit/pinjaman dan dana hibah</t>
        </is>
      </c>
      <c r="NN5" t="inlineStr">
        <is>
          <t>5.000.001-7.000.000</t>
        </is>
      </c>
      <c r="NO5" t="inlineStr">
        <is>
          <t>Yayasan Rumah Energi atau BIRU</t>
        </is>
      </c>
      <c r="NP5" t="n">
        <v/>
      </c>
      <c r="NQ5" t="inlineStr">
        <is>
          <t>Lainnya</t>
        </is>
      </c>
      <c r="NR5" t="inlineStr">
        <is>
          <t>Lembaga Mitra KIVA</t>
        </is>
      </c>
      <c r="NS5" t="n">
        <v>12</v>
      </c>
      <c r="NT5" t="inlineStr">
        <is>
          <t>CPO/pendamping</t>
        </is>
      </c>
      <c r="NU5" t="n">
        <v/>
      </c>
      <c r="NV5" t="n">
        <v/>
      </c>
      <c r="NW5" t="n">
        <v/>
      </c>
      <c r="NX5" t="inlineStr">
        <is>
          <t>Sangat meningkat</t>
        </is>
      </c>
      <c r="NY5" t="n">
        <v>90</v>
      </c>
      <c r="NZ5" t="n">
        <v>0</v>
      </c>
      <c r="OA5" t="n">
        <v>0</v>
      </c>
      <c r="OB5" t="n">
        <v>10</v>
      </c>
      <c r="OC5" t="n">
        <v>0</v>
      </c>
      <c r="OD5" t="n">
        <v>0</v>
      </c>
      <c r="OE5" t="inlineStr">
        <is>
          <t>Lebih baik</t>
        </is>
      </c>
      <c r="OF5" t="inlineStr">
        <is>
          <t>Lebih baik (beda waktu memasak 5-30 menit, ATAU tidak lagi ada rasa/bau makanan yang berubah, ATAU alasan lainnya)</t>
        </is>
      </c>
      <c r="OG5" t="inlineStr">
        <is>
          <t>Ya</t>
        </is>
      </c>
      <c r="OH5" t="n">
        <v>0</v>
      </c>
      <c r="OI5" t="n">
        <v>0</v>
      </c>
      <c r="OJ5" t="n">
        <v>0</v>
      </c>
      <c r="OK5" t="n">
        <v>0</v>
      </c>
      <c r="OL5" t="n">
        <v>0</v>
      </c>
      <c r="OM5" t="n">
        <v>0</v>
      </c>
      <c r="ON5" t="n">
        <v>0</v>
      </c>
      <c r="OO5" t="n">
        <v>0</v>
      </c>
      <c r="OP5" t="inlineStr">
        <is>
          <t>Sapi pedaging</t>
        </is>
      </c>
      <c r="OQ5" t="n">
        <v>1</v>
      </c>
      <c r="OR5" t="n">
        <v>0</v>
      </c>
      <c r="OS5" t="n">
        <v>0</v>
      </c>
      <c r="OT5" t="n">
        <v>0</v>
      </c>
      <c r="OU5" t="n">
        <v>0</v>
      </c>
      <c r="OV5" t="n">
        <v>0</v>
      </c>
      <c r="OW5" t="n">
        <v>0</v>
      </c>
      <c r="OX5" t="n">
        <v>0</v>
      </c>
      <c r="OY5" t="n">
        <v/>
      </c>
      <c r="OZ5" t="n">
        <v/>
      </c>
      <c r="PA5" t="n">
        <v/>
      </c>
      <c r="PB5" t="n">
        <v/>
      </c>
      <c r="PC5" t="n">
        <v/>
      </c>
      <c r="PD5" t="n">
        <v/>
      </c>
      <c r="PE5" t="n">
        <v/>
      </c>
      <c r="PF5" t="n">
        <v/>
      </c>
      <c r="PG5" t="n">
        <v/>
      </c>
      <c r="PH5" t="n">
        <v/>
      </c>
      <c r="PI5" t="n">
        <v/>
      </c>
      <c r="PJ5" t="n">
        <v/>
      </c>
      <c r="PK5" t="n">
        <v/>
      </c>
      <c r="PL5" t="n">
        <v/>
      </c>
      <c r="PM5" t="n">
        <v/>
      </c>
      <c r="PN5" t="n">
        <v/>
      </c>
      <c r="PO5" t="n">
        <v/>
      </c>
      <c r="PP5" t="n">
        <v/>
      </c>
      <c r="PQ5" t="n">
        <v/>
      </c>
      <c r="PR5" t="n">
        <v/>
      </c>
      <c r="PS5" t="n">
        <v/>
      </c>
      <c r="PT5" t="inlineStr">
        <is>
          <t>1-Disebarkan ke lahan terbuka</t>
        </is>
      </c>
      <c r="PU5" t="n">
        <v>0</v>
      </c>
      <c r="PV5" t="n">
        <v>0</v>
      </c>
      <c r="PW5" t="n">
        <v>0</v>
      </c>
      <c r="PX5" t="n">
        <v>0</v>
      </c>
      <c r="PY5" t="n">
        <v>0</v>
      </c>
      <c r="PZ5" t="n">
        <v>1</v>
      </c>
      <c r="QA5" t="n">
        <v>0</v>
      </c>
      <c r="QB5" t="n">
        <v>0</v>
      </c>
      <c r="QC5" t="n">
        <v>0</v>
      </c>
      <c r="QD5" t="n">
        <v/>
      </c>
      <c r="QE5" t="n">
        <v/>
      </c>
      <c r="QF5" t="n">
        <v/>
      </c>
      <c r="QG5" t="n">
        <v/>
      </c>
      <c r="QH5" t="n">
        <v/>
      </c>
      <c r="QI5" t="n">
        <v/>
      </c>
      <c r="QJ5" t="n">
        <v/>
      </c>
      <c r="QK5" t="n">
        <v/>
      </c>
      <c r="QL5" t="n">
        <v/>
      </c>
      <c r="QM5" t="n">
        <v/>
      </c>
      <c r="QN5" t="n">
        <v/>
      </c>
      <c r="QO5" t="n">
        <v/>
      </c>
      <c r="QP5" t="n">
        <v/>
      </c>
      <c r="QQ5" t="n">
        <v/>
      </c>
      <c r="QR5" t="n">
        <v/>
      </c>
      <c r="QS5" t="n">
        <v/>
      </c>
      <c r="QT5" t="n">
        <v/>
      </c>
      <c r="QU5" t="n">
        <v/>
      </c>
      <c r="QV5" t="n">
        <v/>
      </c>
      <c r="QW5" t="n">
        <v/>
      </c>
      <c r="QX5" t="n">
        <v/>
      </c>
      <c r="QY5" t="n">
        <v/>
      </c>
      <c r="QZ5" t="n">
        <v/>
      </c>
      <c r="RA5" t="n">
        <v/>
      </c>
      <c r="RB5" t="n">
        <v/>
      </c>
      <c r="RC5" t="n">
        <v/>
      </c>
      <c r="RD5" t="n">
        <v/>
      </c>
      <c r="RE5" t="n">
        <v/>
      </c>
      <c r="RF5" t="n">
        <v/>
      </c>
      <c r="RG5" t="n">
        <v/>
      </c>
      <c r="RH5" t="n">
        <v/>
      </c>
      <c r="RI5" t="n">
        <v/>
      </c>
      <c r="RJ5" t="n">
        <v/>
      </c>
      <c r="RK5" t="n">
        <v/>
      </c>
      <c r="RL5" t="n">
        <v/>
      </c>
      <c r="RM5" t="n">
        <v/>
      </c>
      <c r="RN5" t="n">
        <v/>
      </c>
      <c r="RO5" t="n">
        <v/>
      </c>
      <c r="RP5" t="n">
        <v/>
      </c>
      <c r="RQ5" t="n">
        <v/>
      </c>
      <c r="RR5" t="n">
        <v/>
      </c>
      <c r="RS5" t="n">
        <v/>
      </c>
      <c r="RT5" t="n">
        <v/>
      </c>
      <c r="RU5" t="n">
        <v/>
      </c>
      <c r="RV5" t="n">
        <v/>
      </c>
      <c r="RW5" t="n">
        <v/>
      </c>
      <c r="RX5" t="n">
        <v/>
      </c>
      <c r="RY5" t="n">
        <v/>
      </c>
      <c r="RZ5" t="n">
        <v/>
      </c>
      <c r="SA5" t="n">
        <v/>
      </c>
      <c r="SB5" t="n">
        <v/>
      </c>
      <c r="SC5" t="n">
        <v/>
      </c>
      <c r="SD5" t="n">
        <v/>
      </c>
      <c r="SE5" t="n">
        <v/>
      </c>
      <c r="SF5" t="n">
        <v/>
      </c>
      <c r="SG5" t="n">
        <v/>
      </c>
      <c r="SH5" t="n">
        <v/>
      </c>
      <c r="SI5" t="n">
        <v/>
      </c>
      <c r="SJ5" t="n">
        <v/>
      </c>
      <c r="SK5" t="n">
        <v/>
      </c>
      <c r="SL5" t="n">
        <v/>
      </c>
      <c r="SM5" t="n">
        <v/>
      </c>
      <c r="SN5" t="n">
        <v/>
      </c>
      <c r="SO5" t="n">
        <v/>
      </c>
      <c r="SP5" t="n">
        <v/>
      </c>
      <c r="SQ5" t="n">
        <v/>
      </c>
      <c r="SR5" t="n">
        <v/>
      </c>
      <c r="SS5" t="n">
        <v/>
      </c>
      <c r="ST5" t="n">
        <v/>
      </c>
      <c r="SU5" t="n">
        <v/>
      </c>
      <c r="SV5" t="n">
        <v/>
      </c>
      <c r="SW5" t="n">
        <v/>
      </c>
      <c r="SX5" t="n">
        <v/>
      </c>
      <c r="SY5" t="n">
        <v>1</v>
      </c>
      <c r="SZ5" t="n">
        <v/>
      </c>
      <c r="TA5" t="n">
        <v/>
      </c>
      <c r="TB5" t="n">
        <v/>
      </c>
      <c r="TC5" t="n">
        <v/>
      </c>
      <c r="TD5" t="n">
        <v/>
      </c>
      <c r="TE5" t="n">
        <v/>
      </c>
      <c r="TF5" t="n">
        <v/>
      </c>
      <c r="TG5" t="n">
        <v>2</v>
      </c>
      <c r="TH5" t="n">
        <v>0</v>
      </c>
      <c r="TI5" t="n">
        <v>0</v>
      </c>
      <c r="TJ5" t="n">
        <v>0</v>
      </c>
      <c r="TK5" t="n">
        <v>0</v>
      </c>
      <c r="TL5" t="n">
        <v>0</v>
      </c>
      <c r="TM5" t="n">
        <v>0</v>
      </c>
      <c r="TN5" t="n">
        <v>0</v>
      </c>
      <c r="TO5" t="n">
        <v>2</v>
      </c>
      <c r="TP5" t="n">
        <v>0</v>
      </c>
      <c r="TQ5" t="n">
        <v>0</v>
      </c>
      <c r="TR5" t="n">
        <v>0</v>
      </c>
      <c r="TS5" t="n">
        <v/>
      </c>
      <c r="TT5" t="n">
        <v/>
      </c>
      <c r="TU5" t="n">
        <v/>
      </c>
      <c r="TV5" t="n">
        <v/>
      </c>
      <c r="TW5" t="n">
        <v/>
      </c>
      <c r="TX5" t="n">
        <v/>
      </c>
      <c r="TY5" t="n">
        <v/>
      </c>
      <c r="TZ5" t="n">
        <v/>
      </c>
      <c r="UA5" t="n">
        <v/>
      </c>
      <c r="UB5" t="n">
        <v/>
      </c>
      <c r="UC5" t="n">
        <v/>
      </c>
      <c r="UD5" t="n">
        <v/>
      </c>
      <c r="UE5" t="n">
        <v/>
      </c>
      <c r="UF5" t="n">
        <v/>
      </c>
      <c r="UG5" t="n">
        <v/>
      </c>
      <c r="UH5" t="n">
        <v/>
      </c>
      <c r="UI5" t="n">
        <v/>
      </c>
      <c r="UJ5" t="n">
        <v/>
      </c>
      <c r="UK5" t="n">
        <v/>
      </c>
      <c r="UL5" t="n">
        <v/>
      </c>
      <c r="UM5" t="n">
        <v/>
      </c>
      <c r="UN5" t="n">
        <v/>
      </c>
      <c r="UO5" t="n">
        <v/>
      </c>
      <c r="UP5" t="n">
        <v/>
      </c>
      <c r="UQ5" t="n">
        <v/>
      </c>
      <c r="UR5" t="n">
        <v/>
      </c>
      <c r="US5" t="n">
        <v/>
      </c>
      <c r="UT5" t="n">
        <v/>
      </c>
      <c r="UU5" t="n">
        <v/>
      </c>
      <c r="UV5" t="n">
        <v/>
      </c>
      <c r="UW5" t="n">
        <v/>
      </c>
      <c r="UX5" t="n">
        <v/>
      </c>
      <c r="UY5" t="n">
        <v/>
      </c>
      <c r="UZ5" t="n">
        <v/>
      </c>
      <c r="VA5" t="n">
        <v/>
      </c>
      <c r="VB5" t="n">
        <v/>
      </c>
      <c r="VC5" t="n">
        <v/>
      </c>
      <c r="VD5" t="n">
        <v/>
      </c>
      <c r="VE5" t="n">
        <v/>
      </c>
      <c r="VF5" t="n">
        <v/>
      </c>
      <c r="VG5" t="n">
        <v/>
      </c>
      <c r="VH5" t="n">
        <v/>
      </c>
      <c r="VI5" t="n">
        <v/>
      </c>
      <c r="VJ5" t="n">
        <v/>
      </c>
      <c r="VK5" t="n">
        <v/>
      </c>
      <c r="VL5" t="n">
        <v/>
      </c>
      <c r="VM5" t="n">
        <v/>
      </c>
      <c r="VN5" t="n">
        <v/>
      </c>
      <c r="VO5" t="n">
        <v/>
      </c>
      <c r="VP5" t="n">
        <v/>
      </c>
      <c r="VQ5" t="n">
        <v/>
      </c>
      <c r="VR5" t="n">
        <v/>
      </c>
      <c r="VS5" t="n">
        <v/>
      </c>
      <c r="VT5" t="n">
        <v/>
      </c>
      <c r="VU5" t="n">
        <v/>
      </c>
      <c r="VV5" t="n">
        <v/>
      </c>
      <c r="VW5" t="n">
        <v/>
      </c>
      <c r="VX5" t="n">
        <v/>
      </c>
      <c r="VY5" t="n">
        <v/>
      </c>
      <c r="VZ5" t="n">
        <v/>
      </c>
      <c r="WA5" t="n">
        <v/>
      </c>
      <c r="WB5" t="n">
        <v/>
      </c>
      <c r="WC5" t="n">
        <v/>
      </c>
      <c r="WD5" t="n">
        <v/>
      </c>
      <c r="WE5" t="n">
        <v/>
      </c>
      <c r="WF5" t="n">
        <v/>
      </c>
      <c r="WG5" t="n">
        <v/>
      </c>
      <c r="WH5" t="n">
        <v/>
      </c>
      <c r="WI5" t="n">
        <v/>
      </c>
      <c r="WJ5" t="n">
        <v/>
      </c>
      <c r="WK5" t="n">
        <v/>
      </c>
      <c r="WL5" t="n">
        <v/>
      </c>
      <c r="WM5" t="n">
        <v/>
      </c>
      <c r="WN5" t="n">
        <v/>
      </c>
      <c r="WO5" t="n">
        <v/>
      </c>
      <c r="WP5" t="n">
        <v/>
      </c>
      <c r="WQ5" t="n">
        <v/>
      </c>
      <c r="WR5" t="n">
        <v/>
      </c>
      <c r="WS5" t="n">
        <v/>
      </c>
      <c r="WT5" t="n">
        <v/>
      </c>
      <c r="WU5" t="n">
        <v/>
      </c>
      <c r="WV5" t="n">
        <v/>
      </c>
      <c r="WW5" t="n">
        <v/>
      </c>
      <c r="WX5" t="n">
        <v/>
      </c>
      <c r="WY5" t="n">
        <v/>
      </c>
      <c r="WZ5" t="n">
        <v/>
      </c>
      <c r="XA5" t="n">
        <v/>
      </c>
      <c r="XB5" t="n">
        <v/>
      </c>
      <c r="XC5" t="n">
        <v/>
      </c>
      <c r="XD5" t="n">
        <v/>
      </c>
      <c r="XE5" t="n">
        <v/>
      </c>
      <c r="XF5" t="n">
        <v/>
      </c>
      <c r="XG5" t="n">
        <v/>
      </c>
      <c r="XH5" t="n">
        <v/>
      </c>
      <c r="XI5" t="n">
        <v/>
      </c>
      <c r="XJ5" t="n">
        <v/>
      </c>
      <c r="XK5" t="n">
        <v/>
      </c>
      <c r="XL5" t="n">
        <v/>
      </c>
      <c r="XM5" t="n">
        <v/>
      </c>
      <c r="XN5" t="n">
        <v/>
      </c>
      <c r="XO5" t="n">
        <v/>
      </c>
      <c r="XP5" t="n">
        <v/>
      </c>
      <c r="XQ5" t="n">
        <v/>
      </c>
      <c r="XR5" t="n">
        <v/>
      </c>
      <c r="XS5" t="n">
        <v/>
      </c>
      <c r="XT5" t="n">
        <v/>
      </c>
      <c r="XU5" t="n">
        <v/>
      </c>
      <c r="XV5" t="n">
        <v/>
      </c>
      <c r="XW5" t="n">
        <v/>
      </c>
      <c r="XX5" t="n">
        <v/>
      </c>
      <c r="XY5" t="n">
        <v/>
      </c>
      <c r="XZ5" t="n">
        <v/>
      </c>
      <c r="YA5" t="n">
        <v/>
      </c>
      <c r="YB5" t="n">
        <v/>
      </c>
      <c r="YC5" t="n">
        <v/>
      </c>
      <c r="YD5" t="n">
        <v/>
      </c>
      <c r="YE5" t="n">
        <v/>
      </c>
      <c r="YF5" t="n">
        <v/>
      </c>
      <c r="YG5" t="n">
        <v/>
      </c>
      <c r="YH5" t="n">
        <v/>
      </c>
      <c r="YI5" t="n">
        <v/>
      </c>
      <c r="YJ5" t="n">
        <v/>
      </c>
      <c r="YK5" t="n">
        <v/>
      </c>
      <c r="YL5" t="n">
        <v/>
      </c>
      <c r="YM5" t="n">
        <v/>
      </c>
      <c r="YN5" t="n">
        <v/>
      </c>
      <c r="YO5" t="n">
        <v/>
      </c>
      <c r="YP5" t="n">
        <v/>
      </c>
      <c r="YQ5" t="n">
        <v/>
      </c>
      <c r="YR5" t="n">
        <v/>
      </c>
      <c r="YS5" t="n">
        <v/>
      </c>
      <c r="YT5" t="n">
        <v/>
      </c>
      <c r="YU5" t="n">
        <v/>
      </c>
      <c r="YV5" t="n">
        <v/>
      </c>
      <c r="YW5" t="n">
        <v/>
      </c>
      <c r="YX5" t="n">
        <v/>
      </c>
      <c r="YY5" t="n">
        <v/>
      </c>
      <c r="YZ5" t="n">
        <v/>
      </c>
      <c r="ZA5" t="n">
        <v/>
      </c>
      <c r="ZB5" t="n">
        <v/>
      </c>
      <c r="ZC5" t="n">
        <v/>
      </c>
      <c r="ZD5" t="n">
        <v/>
      </c>
      <c r="ZE5" t="n">
        <v/>
      </c>
      <c r="ZF5" t="n">
        <v/>
      </c>
      <c r="ZG5" t="n">
        <v/>
      </c>
      <c r="ZH5" t="n">
        <v/>
      </c>
      <c r="ZI5" t="n">
        <v/>
      </c>
      <c r="ZJ5" t="n">
        <v/>
      </c>
      <c r="ZK5" t="n">
        <v/>
      </c>
      <c r="ZL5" t="n">
        <v/>
      </c>
      <c r="ZM5" t="n">
        <v/>
      </c>
      <c r="ZN5" t="n">
        <v/>
      </c>
      <c r="ZO5" t="n">
        <v/>
      </c>
      <c r="ZP5" t="n">
        <v/>
      </c>
      <c r="ZQ5" t="n">
        <v/>
      </c>
      <c r="ZR5" t="n">
        <v/>
      </c>
      <c r="ZS5" t="n">
        <v/>
      </c>
      <c r="ZT5" t="n">
        <v/>
      </c>
      <c r="ZU5" t="n">
        <v/>
      </c>
      <c r="ZV5" t="n">
        <v/>
      </c>
      <c r="ZW5" t="n">
        <v/>
      </c>
      <c r="ZX5" t="n">
        <v/>
      </c>
      <c r="ZY5" t="n">
        <v/>
      </c>
      <c r="ZZ5" t="n">
        <v/>
      </c>
      <c r="AAA5" t="n">
        <v/>
      </c>
      <c r="AAB5" t="n">
        <v/>
      </c>
      <c r="AAC5" t="n">
        <v/>
      </c>
      <c r="AAD5" t="n">
        <v/>
      </c>
      <c r="AAE5" t="n">
        <v/>
      </c>
      <c r="AAF5" t="n">
        <v/>
      </c>
      <c r="AAG5" t="n">
        <v/>
      </c>
      <c r="AAH5" t="n">
        <v/>
      </c>
      <c r="AAI5" t="n">
        <v/>
      </c>
      <c r="AAJ5" t="n">
        <v/>
      </c>
      <c r="AAK5" t="n">
        <v/>
      </c>
      <c r="AAL5" t="inlineStr">
        <is>
          <t>Ya</t>
        </is>
      </c>
      <c r="AAM5" t="inlineStr">
        <is>
          <t>Cair</t>
        </is>
      </c>
      <c r="AAN5" t="n">
        <v>0</v>
      </c>
      <c r="AAO5" t="n">
        <v>1</v>
      </c>
      <c r="AAP5" t="n">
        <v>100</v>
      </c>
      <c r="AAQ5" t="n">
        <v/>
      </c>
      <c r="AAR5" t="inlineStr">
        <is>
          <t>Tidak</t>
        </is>
      </c>
      <c r="AAS5" t="inlineStr">
        <is>
          <t>Mengetahui</t>
        </is>
      </c>
      <c r="AAT5" t="inlineStr">
        <is>
          <t>Digunakan untuk pupuk di lahan pertanian sendiri</t>
        </is>
      </c>
      <c r="AAU5" t="n">
        <v>1</v>
      </c>
      <c r="AAV5" t="n">
        <v>0</v>
      </c>
      <c r="AAW5" t="n">
        <v>0</v>
      </c>
      <c r="AAX5" t="n">
        <v>0</v>
      </c>
      <c r="AAY5" t="n">
        <v>0</v>
      </c>
      <c r="AAZ5" t="n">
        <v>0</v>
      </c>
      <c r="ABA5" t="n">
        <v>0</v>
      </c>
      <c r="ABB5" t="inlineStr">
        <is>
          <t>Pupuk cair untuk tanaman Pembenah tanah (soil conditioner)</t>
        </is>
      </c>
      <c r="ABC5" t="n">
        <v>1</v>
      </c>
      <c r="ABD5" t="n">
        <v>1</v>
      </c>
      <c r="ABE5" t="n">
        <v>0</v>
      </c>
      <c r="ABF5" t="n">
        <v>0</v>
      </c>
      <c r="ABG5" t="n">
        <v>0</v>
      </c>
      <c r="ABH5" t="n">
        <v/>
      </c>
      <c r="ABI5" t="n">
        <v/>
      </c>
      <c r="ABJ5" t="n">
        <v/>
      </c>
      <c r="ABK5" t="n">
        <v/>
      </c>
      <c r="ABL5" t="n">
        <v/>
      </c>
      <c r="ABM5" t="n">
        <v/>
      </c>
      <c r="ABN5" t="n">
        <v/>
      </c>
      <c r="ABO5" t="n">
        <v/>
      </c>
      <c r="ABP5" t="n">
        <v/>
      </c>
      <c r="ABQ5" t="inlineStr">
        <is>
          <t>Cabai</t>
        </is>
      </c>
      <c r="ABR5" t="inlineStr">
        <is>
          <t>Jarang (1 bulan sekali)</t>
        </is>
      </c>
      <c r="ABS5" t="n">
        <v>1000</v>
      </c>
      <c r="ABT5" t="n">
        <v/>
      </c>
      <c r="ABU5" t="n">
        <v>500</v>
      </c>
      <c r="ABV5" t="n">
        <v>0</v>
      </c>
      <c r="ABW5" t="inlineStr">
        <is>
          <t>Lainnya</t>
        </is>
      </c>
      <c r="ABX5" t="inlineStr">
        <is>
          <t>Urea dan NPK</t>
        </is>
      </c>
      <c r="ABY5" t="n">
        <v>33</v>
      </c>
      <c r="ABZ5" t="n">
        <v>3000</v>
      </c>
      <c r="ACA5" t="n">
        <v>16</v>
      </c>
      <c r="ACB5" t="n">
        <v>3000</v>
      </c>
      <c r="ACC5" t="n">
        <v>300</v>
      </c>
      <c r="ACD5" t="n">
        <v>450</v>
      </c>
      <c r="ACE5" t="inlineStr">
        <is>
          <t>Ya</t>
        </is>
      </c>
      <c r="ACF5" t="inlineStr">
        <is>
          <t>Sangat meningkat</t>
        </is>
      </c>
      <c r="ACG5" t="inlineStr">
        <is>
          <t>Cukup meningkat</t>
        </is>
      </c>
      <c r="ACH5" t="inlineStr">
        <is>
          <t>Cukup meningkat</t>
        </is>
      </c>
      <c r="ACI5" t="n">
        <v/>
      </c>
      <c r="ACJ5" t="n">
        <v/>
      </c>
      <c r="ACK5" t="n">
        <v/>
      </c>
      <c r="ACL5" t="n">
        <v/>
      </c>
      <c r="ACM5" t="n">
        <v/>
      </c>
      <c r="ACN5" t="n">
        <v/>
      </c>
      <c r="ACO5" t="n">
        <v/>
      </c>
      <c r="ACP5" t="n">
        <v/>
      </c>
      <c r="ACQ5" t="n">
        <v/>
      </c>
      <c r="ACR5" t="n">
        <v/>
      </c>
      <c r="ACS5" t="n">
        <v/>
      </c>
      <c r="ACT5" t="inlineStr">
        <is>
          <t>Tidak ada</t>
        </is>
      </c>
      <c r="ACU5" t="inlineStr">
        <is>
          <t>Manfaat sangat besar</t>
        </is>
      </c>
      <c r="ACV5" t="inlineStr">
        <is>
          <t>Berkurang</t>
        </is>
      </c>
      <c r="ACW5" t="inlineStr">
        <is>
          <t>Anggota keluarga - Perempuan dewasa</t>
        </is>
      </c>
      <c r="ACX5" t="inlineStr">
        <is>
          <t>Setuju</t>
        </is>
      </c>
      <c r="ACY5" t="inlineStr">
        <is>
          <t>Anggota keluarga - Laki-laki dewasa Anggota keluarga - Perempuan dewasa Anggota keluarga - Anak-anak</t>
        </is>
      </c>
      <c r="ACZ5" t="n">
        <v>1</v>
      </c>
      <c r="ADA5" t="n">
        <v>1</v>
      </c>
      <c r="ADB5" t="n">
        <v>1</v>
      </c>
      <c r="ADC5" t="n">
        <v>0</v>
      </c>
      <c r="ADD5" t="inlineStr">
        <is>
          <t>Puas</t>
        </is>
      </c>
      <c r="ADE5" t="inlineStr">
        <is>
          <t>Puas</t>
        </is>
      </c>
      <c r="ADF5" t="inlineStr">
        <is>
          <t>Puas</t>
        </is>
      </c>
      <c r="ADG5" t="inlineStr">
        <is>
          <t>Sangat puas</t>
        </is>
      </c>
      <c r="ADH5" t="inlineStr">
        <is>
          <t>Tidak</t>
        </is>
      </c>
      <c r="ADI5" t="n">
        <v/>
      </c>
      <c r="ADJ5" t="inlineStr">
        <is>
          <t>Puas</t>
        </is>
      </c>
      <c r="ADK5" t="n">
        <v/>
      </c>
      <c r="ADL5" t="n">
        <v/>
      </c>
      <c r="ADM5" t="n">
        <v/>
      </c>
      <c r="ADN5" t="n">
        <v/>
      </c>
      <c r="ADO5" t="n">
        <v/>
      </c>
      <c r="ADP5" t="n">
        <v/>
      </c>
      <c r="ADQ5" t="n">
        <v/>
      </c>
      <c r="ADR5" t="n">
        <v/>
      </c>
      <c r="ADS5" t="n">
        <v/>
      </c>
      <c r="ADT5" t="n">
        <v/>
      </c>
      <c r="ADU5" t="inlineStr">
        <is>
          <t>Menghubungi CPO atau pendamping</t>
        </is>
      </c>
      <c r="ADV5" t="n">
        <v>0</v>
      </c>
      <c r="ADW5" t="n">
        <v>0</v>
      </c>
      <c r="ADX5" t="n">
        <v>0</v>
      </c>
      <c r="ADY5" t="n">
        <v>0</v>
      </c>
      <c r="ADZ5" t="n">
        <v>1</v>
      </c>
      <c r="AEA5" t="n">
        <v>0</v>
      </c>
      <c r="AEB5" t="n">
        <v>0</v>
      </c>
      <c r="AEC5" t="n">
        <v>0</v>
      </c>
      <c r="AED5" t="inlineStr">
        <is>
          <t>Tidak ada</t>
        </is>
      </c>
      <c r="AEE5" t="inlineStr">
        <is>
          <t>Laki-laki dewasa</t>
        </is>
      </c>
      <c r="AEF5" t="n">
        <v/>
      </c>
      <c r="AEG5" t="inlineStr">
        <is>
          <t>Menelepon atau WA langsung</t>
        </is>
      </c>
      <c r="AEH5" t="n">
        <v/>
      </c>
      <c r="AEI5" t="inlineStr">
        <is>
          <t>Tidak ada</t>
        </is>
      </c>
      <c r="AEJ5" t="inlineStr">
        <is>
          <t>Ya, selalu</t>
        </is>
      </c>
      <c r="AEK5" t="inlineStr">
        <is>
          <t>Pengurangan pengeluaran rumah tangga (bahan bakar minyak, pupuk, dll.) Lebih mudah mendapatkan energi Lebih aman Pengurangan waktu dan tenaga Peningkatan kebersihan kandang ternak Pemanfaatan bio-slurry sebagai pupuk Dapur lebih bersih dan bebas asap Dapat dibayar melalui skema kredit Mendapatkan subsidi</t>
        </is>
      </c>
      <c r="AEL5" t="n">
        <v>1</v>
      </c>
      <c r="AEM5" t="n">
        <v>1</v>
      </c>
      <c r="AEN5" t="n">
        <v>0</v>
      </c>
      <c r="AEO5" t="n">
        <v>0</v>
      </c>
      <c r="AEP5" t="n">
        <v>1</v>
      </c>
      <c r="AEQ5" t="n">
        <v>1</v>
      </c>
      <c r="AER5" t="n">
        <v>1</v>
      </c>
      <c r="AES5" t="n">
        <v>1</v>
      </c>
      <c r="AET5" t="n">
        <v>1</v>
      </c>
      <c r="AEU5" t="n">
        <v>1</v>
      </c>
      <c r="AEV5" t="n">
        <v>1</v>
      </c>
      <c r="AEW5" t="n">
        <v>0</v>
      </c>
      <c r="AEX5" t="n">
        <v/>
      </c>
      <c r="AEY5" t="inlineStr">
        <is>
          <t>Lainnya</t>
        </is>
      </c>
      <c r="AEZ5" t="inlineStr">
        <is>
          <t>Memanfaatkan bioslurry</t>
        </is>
      </c>
      <c r="AFA5" t="inlineStr">
        <is>
          <t>Tetangga / teman / saudara</t>
        </is>
      </c>
      <c r="AFB5" t="n">
        <v/>
      </c>
      <c r="AFC5" t="inlineStr">
        <is>
          <t>asiyah-1-10_22_13.jpg</t>
        </is>
      </c>
      <c r="AFD5" t="inlineStr">
        <is>
          <t>https://kf.kobotoolbox.org/api/v2/assets/avstPQqLr3Ab3ZdcVTXZ6f/data/681574387/attachments/atteYnYhqvk5SebuCvQ6uSnT/</t>
        </is>
      </c>
      <c r="AFE5" t="inlineStr">
        <is>
          <t>asiyah-2-10_22_29.jpg</t>
        </is>
      </c>
      <c r="AFF5" t="inlineStr">
        <is>
          <t>https://kf.kobotoolbox.org/api/v2/assets/avstPQqLr3Ab3ZdcVTXZ6f/data/681574387/attachments/att9fckdQKTZ2k9vJGJbMNcc/</t>
        </is>
      </c>
      <c r="AFG5" t="inlineStr">
        <is>
          <t>Suyono/suyono_mse_2000</t>
        </is>
      </c>
      <c r="AFH5" t="n">
        <v/>
      </c>
      <c r="AFI5" t="inlineStr">
        <is>
          <t>E14. Responden menggunakan slurry setiap 1 Minggu sekali. Menggunakan sekitar 30 Ember cat 25 liter. Atau 750 liter : 7 hari = 107,14 liter/hari ATAU kurang lebih 100 liter/hari</t>
        </is>
      </c>
    </row>
    <row r="6">
      <c r="A6" s="93" t="n">
        <v>46079</v>
      </c>
      <c r="B6" s="93" t="n">
        <v>46079</v>
      </c>
      <c r="C6" t="inlineStr">
        <is>
          <t>suyono</t>
        </is>
      </c>
      <c r="D6" t="inlineStr">
        <is>
          <t>bandi</t>
        </is>
      </c>
      <c r="E6" t="n">
        <v>0</v>
      </c>
      <c r="F6" t="inlineStr">
        <is>
          <t>-7.637844 110.41606 0 0</t>
        </is>
      </c>
      <c r="G6" t="n">
        <v>-7.637844</v>
      </c>
      <c r="H6" t="n">
        <v>110.41606</v>
      </c>
      <c r="I6" t="n">
        <v>0</v>
      </c>
      <c r="J6" t="n">
        <v>0</v>
      </c>
      <c r="K6" t="n">
        <v>0</v>
      </c>
      <c r="L6" t="inlineStr">
        <is>
          <t>-7.63826 110.415932 0 0</t>
        </is>
      </c>
      <c r="M6" t="n">
        <v>-7.63826</v>
      </c>
      <c r="N6" t="n">
        <v>110.415932</v>
      </c>
      <c r="O6" t="n">
        <v>0</v>
      </c>
      <c r="P6" t="n">
        <v>0</v>
      </c>
      <c r="Q6" t="n">
        <v>0</v>
      </c>
      <c r="R6" t="inlineStr">
        <is>
          <t>DIY</t>
        </is>
      </c>
      <c r="S6" t="n">
        <v>0</v>
      </c>
      <c r="T6" t="n">
        <v>0</v>
      </c>
      <c r="U6" t="n">
        <v>0</v>
      </c>
      <c r="V6" t="n">
        <v>0</v>
      </c>
      <c r="W6" t="n">
        <v>1</v>
      </c>
      <c r="X6" t="n">
        <v>0</v>
      </c>
      <c r="Y6" t="n">
        <v>0</v>
      </c>
      <c r="Z6" t="n">
        <v>0</v>
      </c>
      <c r="AA6" t="n">
        <v>0</v>
      </c>
      <c r="AB6" t="n">
        <v>0</v>
      </c>
      <c r="AC6" t="inlineStr">
        <is>
          <t>SLEMAN</t>
        </is>
      </c>
      <c r="AD6" t="inlineStr">
        <is>
          <t>PAKEM</t>
        </is>
      </c>
      <c r="AE6" t="inlineStr">
        <is>
          <t>HARGOBINANGUN</t>
        </is>
      </c>
      <c r="AF6" t="inlineStr">
        <is>
          <t>RUMAH ILHAM</t>
        </is>
      </c>
      <c r="AG6" t="inlineStr">
        <is>
          <t>HIP0147</t>
        </is>
      </c>
      <c r="AH6" t="n">
        <v>7</v>
      </c>
      <c r="AI6" t="inlineStr">
        <is>
          <t>VPA2</t>
        </is>
      </c>
      <c r="AJ6" t="inlineStr">
        <is>
          <t>Aktif</t>
        </is>
      </c>
      <c r="AK6" t="n">
        <v>50</v>
      </c>
      <c r="AL6" t="inlineStr">
        <is>
          <t>Laki-laki</t>
        </is>
      </c>
      <c r="AM6" t="inlineStr">
        <is>
          <t>Sudah menikah</t>
        </is>
      </c>
      <c r="AN6" t="inlineStr">
        <is>
          <t>SMP/Sederajat</t>
        </is>
      </c>
      <c r="AO6" t="inlineStr">
        <is>
          <t>Petani</t>
        </is>
      </c>
      <c r="AP6" t="n">
        <v>1</v>
      </c>
      <c r="AQ6" t="n">
        <v>0</v>
      </c>
      <c r="AR6" t="n">
        <v>0</v>
      </c>
      <c r="AS6" t="n">
        <v>0</v>
      </c>
      <c r="AT6" t="n">
        <v>0</v>
      </c>
      <c r="AU6" t="n">
        <v>0</v>
      </c>
      <c r="AV6" t="n">
        <v>0</v>
      </c>
      <c r="AW6" t="n">
        <v>0</v>
      </c>
      <c r="AX6" t="n">
        <v/>
      </c>
      <c r="AY6" t="inlineStr">
        <is>
          <t>Peternak</t>
        </is>
      </c>
      <c r="AZ6" t="n">
        <v>0</v>
      </c>
      <c r="BA6" t="n">
        <v>1</v>
      </c>
      <c r="BB6" t="n">
        <v>0</v>
      </c>
      <c r="BC6" t="n">
        <v>0</v>
      </c>
      <c r="BD6" t="n">
        <v>0</v>
      </c>
      <c r="BE6" t="n">
        <v>0</v>
      </c>
      <c r="BF6" t="n">
        <v>0</v>
      </c>
      <c r="BG6" t="n">
        <v>0</v>
      </c>
      <c r="BH6" t="n">
        <v/>
      </c>
      <c r="BI6" t="inlineStr">
        <is>
          <t>&lt;Rp1.500.000</t>
        </is>
      </c>
      <c r="BJ6" t="n">
        <v>2</v>
      </c>
      <c r="BK6" t="n">
        <v>1</v>
      </c>
      <c r="BL6" t="n">
        <v>0</v>
      </c>
      <c r="BM6" t="n">
        <v>0</v>
      </c>
      <c r="BN6" t="inlineStr">
        <is>
          <t>Milik sendiri</t>
        </is>
      </c>
      <c r="BO6" t="inlineStr">
        <is>
          <t>Semi-permanen (semen dan kayu)</t>
        </is>
      </c>
      <c r="BP6" t="n">
        <v>0</v>
      </c>
      <c r="BQ6" t="n">
        <v>1</v>
      </c>
      <c r="BR6" t="n">
        <v>0</v>
      </c>
      <c r="BS6" t="n">
        <v>0</v>
      </c>
      <c r="BT6" t="n">
        <v>0</v>
      </c>
      <c r="BU6" t="n">
        <v/>
      </c>
      <c r="BV6" t="inlineStr">
        <is>
          <t>Semen</t>
        </is>
      </c>
      <c r="BW6" t="n">
        <v>0</v>
      </c>
      <c r="BX6" t="n">
        <v>1</v>
      </c>
      <c r="BY6" t="n">
        <v>0</v>
      </c>
      <c r="BZ6" t="n">
        <v>0</v>
      </c>
      <c r="CA6" t="n">
        <v>0</v>
      </c>
      <c r="CB6" t="n">
        <v/>
      </c>
      <c r="CC6" t="inlineStr">
        <is>
          <t>Genting</t>
        </is>
      </c>
      <c r="CD6" t="n">
        <v>0</v>
      </c>
      <c r="CE6" t="n">
        <v>0</v>
      </c>
      <c r="CF6" t="n">
        <v>0</v>
      </c>
      <c r="CG6" t="n">
        <v>0</v>
      </c>
      <c r="CH6" t="n">
        <v>0</v>
      </c>
      <c r="CI6" t="n">
        <v>1</v>
      </c>
      <c r="CJ6" t="n">
        <v>0</v>
      </c>
      <c r="CK6" t="n">
        <v/>
      </c>
      <c r="CL6" t="inlineStr">
        <is>
          <t>Ya</t>
        </is>
      </c>
      <c r="CM6" t="n">
        <v>2019</v>
      </c>
      <c r="CN6" t="inlineStr">
        <is>
          <t>Fixed-Dome (Kubah Tetap)</t>
        </is>
      </c>
      <c r="CO6" t="inlineStr">
        <is>
          <t>4 m³ (2-3 ekor sapi, ±3 jam memasak/hari, ±30 kg slurry/hari)</t>
        </is>
      </c>
      <c r="CP6" t="inlineStr">
        <is>
          <t>Anggota keluarga - laki-laki</t>
        </is>
      </c>
      <c r="CQ6" t="n">
        <v>0</v>
      </c>
      <c r="CR6" t="n">
        <v>0</v>
      </c>
      <c r="CS6" t="n">
        <v>0</v>
      </c>
      <c r="CT6" t="n">
        <v>0</v>
      </c>
      <c r="CU6" t="n">
        <v>1</v>
      </c>
      <c r="CV6" t="n">
        <v>0</v>
      </c>
      <c r="CW6" t="n">
        <v>0</v>
      </c>
      <c r="CX6" t="n">
        <v>0</v>
      </c>
      <c r="CY6" t="inlineStr">
        <is>
          <t>Anggota keluarga - perempuan dewasa</t>
        </is>
      </c>
      <c r="CZ6" t="n">
        <v>0</v>
      </c>
      <c r="DA6" t="n">
        <v>1</v>
      </c>
      <c r="DB6" t="n">
        <v>0</v>
      </c>
      <c r="DC6" t="n">
        <v/>
      </c>
      <c r="DD6" t="inlineStr">
        <is>
          <t>Anggota keluarga - laki-laki</t>
        </is>
      </c>
      <c r="DE6" t="n">
        <v>1</v>
      </c>
      <c r="DF6" t="n">
        <v>0</v>
      </c>
      <c r="DG6" t="n">
        <v>0</v>
      </c>
      <c r="DH6" t="n">
        <v>0</v>
      </c>
      <c r="DI6" t="n">
        <v/>
      </c>
      <c r="DJ6" t="inlineStr">
        <is>
          <t>CPO atau pendamping</t>
        </is>
      </c>
      <c r="DK6" t="n">
        <v>0</v>
      </c>
      <c r="DL6" t="n">
        <v>0</v>
      </c>
      <c r="DM6" t="n">
        <v>1</v>
      </c>
      <c r="DN6" t="n">
        <v>0</v>
      </c>
      <c r="DO6" t="n">
        <v/>
      </c>
      <c r="DP6" t="inlineStr">
        <is>
          <t>Ya</t>
        </is>
      </c>
      <c r="DQ6" t="n">
        <v/>
      </c>
      <c r="DR6" t="n">
        <v/>
      </c>
      <c r="DS6" t="n">
        <v/>
      </c>
      <c r="DT6" t="n">
        <v/>
      </c>
      <c r="DU6" t="n">
        <v/>
      </c>
      <c r="DV6" t="n">
        <v/>
      </c>
      <c r="DW6" t="n">
        <v/>
      </c>
      <c r="DX6" t="n">
        <v/>
      </c>
      <c r="DY6" t="n">
        <v/>
      </c>
      <c r="DZ6" t="n">
        <v/>
      </c>
      <c r="EA6" t="n">
        <v/>
      </c>
      <c r="EB6" t="n">
        <v/>
      </c>
      <c r="EC6" t="n">
        <v/>
      </c>
      <c r="ED6" t="n">
        <v/>
      </c>
      <c r="EE6" t="n">
        <v/>
      </c>
      <c r="EF6" t="n">
        <v/>
      </c>
      <c r="EG6" t="n">
        <v/>
      </c>
      <c r="EH6" t="n">
        <v/>
      </c>
      <c r="EI6" t="inlineStr">
        <is>
          <t>Tidak ada masalah</t>
        </is>
      </c>
      <c r="EJ6" t="n">
        <v>0</v>
      </c>
      <c r="EK6" t="n">
        <v>0</v>
      </c>
      <c r="EL6" t="n">
        <v>0</v>
      </c>
      <c r="EM6" t="n">
        <v>1</v>
      </c>
      <c r="EN6" t="n">
        <v>0</v>
      </c>
      <c r="EO6" t="n">
        <v/>
      </c>
      <c r="EP6" t="inlineStr">
        <is>
          <t>Ya, cukup jelas dan mudah diikuti</t>
        </is>
      </c>
      <c r="EQ6" t="inlineStr">
        <is>
          <t>Bukan pelatihan</t>
        </is>
      </c>
      <c r="ER6" t="inlineStr">
        <is>
          <t>CPO atau pendamping</t>
        </is>
      </c>
      <c r="ES6" t="n">
        <v>1</v>
      </c>
      <c r="ET6" t="n">
        <v>0</v>
      </c>
      <c r="EU6" t="n">
        <v>0</v>
      </c>
      <c r="EV6" t="n">
        <v>0</v>
      </c>
      <c r="EW6" t="n">
        <v/>
      </c>
      <c r="EX6" t="inlineStr">
        <is>
          <t>Anggota keluarga - Laki-laki</t>
        </is>
      </c>
      <c r="EY6" t="n">
        <v>1</v>
      </c>
      <c r="EZ6" t="n">
        <v>0</v>
      </c>
      <c r="FA6" t="n">
        <v>0</v>
      </c>
      <c r="FB6" t="n">
        <v/>
      </c>
      <c r="FC6" t="inlineStr">
        <is>
          <t>Jarang sekali</t>
        </is>
      </c>
      <c r="FD6" t="n">
        <v/>
      </c>
      <c r="FE6" t="inlineStr">
        <is>
          <t>Mengetahui</t>
        </is>
      </c>
      <c r="FF6" t="inlineStr">
        <is>
          <t>Sering (setiap minggu)</t>
        </is>
      </c>
      <c r="FG6" t="inlineStr">
        <is>
          <t>Tidak mengetahui</t>
        </is>
      </c>
      <c r="FH6" t="inlineStr">
        <is>
          <t>Tidak pernah</t>
        </is>
      </c>
      <c r="FI6" t="inlineStr">
        <is>
          <t>Mengetahui</t>
        </is>
      </c>
      <c r="FJ6" t="inlineStr">
        <is>
          <t>Selalu (setiap hari)</t>
        </is>
      </c>
      <c r="FK6" t="inlineStr">
        <is>
          <t>Tidak mengetahui</t>
        </is>
      </c>
      <c r="FL6" t="inlineStr">
        <is>
          <t>Tidak pernah</t>
        </is>
      </c>
      <c r="FM6" t="inlineStr">
        <is>
          <t>Mengetahui</t>
        </is>
      </c>
      <c r="FN6" t="inlineStr">
        <is>
          <t>Jarang (setiap bulan atau lebih)</t>
        </is>
      </c>
      <c r="FO6" t="inlineStr">
        <is>
          <t>Mengetahui</t>
        </is>
      </c>
      <c r="FP6" t="inlineStr">
        <is>
          <t>Jarang (setiap bulan atau lebih)</t>
        </is>
      </c>
      <c r="FQ6" t="inlineStr">
        <is>
          <t>Mengetahui</t>
        </is>
      </c>
      <c r="FR6" t="inlineStr">
        <is>
          <t>Ya</t>
        </is>
      </c>
      <c r="FS6" t="inlineStr">
        <is>
          <t>Mengetahui</t>
        </is>
      </c>
      <c r="FT6" t="inlineStr">
        <is>
          <t>Ya, terkadang</t>
        </is>
      </c>
      <c r="FU6" t="inlineStr">
        <is>
          <t>Laki-laki dewasa Perempuan dewasa</t>
        </is>
      </c>
      <c r="FV6" t="n">
        <v>1</v>
      </c>
      <c r="FW6" t="n">
        <v>1</v>
      </c>
      <c r="FX6" t="n">
        <v>0</v>
      </c>
      <c r="FY6" t="n">
        <v>0</v>
      </c>
      <c r="FZ6" t="inlineStr">
        <is>
          <t>Kurang memahami</t>
        </is>
      </c>
      <c r="GA6" t="inlineStr">
        <is>
          <t>CPO Teman/keluarga</t>
        </is>
      </c>
      <c r="GB6" t="n">
        <v>1</v>
      </c>
      <c r="GC6" t="n">
        <v>0</v>
      </c>
      <c r="GD6" t="n">
        <v>1</v>
      </c>
      <c r="GE6" t="n">
        <v>0</v>
      </c>
      <c r="GF6" t="n">
        <v/>
      </c>
      <c r="GG6" t="inlineStr">
        <is>
          <t>Jarang</t>
        </is>
      </c>
      <c r="GH6" t="inlineStr">
        <is>
          <t>Tidak</t>
        </is>
      </c>
      <c r="GI6" t="n">
        <v/>
      </c>
      <c r="GJ6" t="n">
        <v/>
      </c>
      <c r="GK6" t="n">
        <v/>
      </c>
      <c r="GL6" t="n">
        <v/>
      </c>
      <c r="GM6" t="n">
        <v/>
      </c>
      <c r="GN6" t="n">
        <v/>
      </c>
      <c r="GO6" t="n">
        <v/>
      </c>
      <c r="GP6" t="inlineStr">
        <is>
          <t>Penuh (100%)</t>
        </is>
      </c>
      <c r="GQ6" t="inlineStr">
        <is>
          <t>LPG</t>
        </is>
      </c>
      <c r="GR6" t="n">
        <v>1</v>
      </c>
      <c r="GS6" t="n">
        <v>0</v>
      </c>
      <c r="GT6" t="n">
        <v>0</v>
      </c>
      <c r="GU6" t="n">
        <v>0</v>
      </c>
      <c r="GV6" t="n">
        <v>0</v>
      </c>
      <c r="GW6" t="n">
        <v>0</v>
      </c>
      <c r="GX6" t="n">
        <v>0</v>
      </c>
      <c r="GY6" t="n">
        <v/>
      </c>
      <c r="GZ6" t="inlineStr">
        <is>
          <t>Ya</t>
        </is>
      </c>
      <c r="HA6" t="n">
        <v/>
      </c>
      <c r="HB6" t="n">
        <v/>
      </c>
      <c r="HC6" t="n">
        <v/>
      </c>
      <c r="HD6" t="n">
        <v/>
      </c>
      <c r="HE6" t="n">
        <v>9</v>
      </c>
      <c r="HF6" t="n">
        <v>60000</v>
      </c>
      <c r="HG6" t="n">
        <v>0</v>
      </c>
      <c r="HH6" t="n">
        <v>0</v>
      </c>
      <c r="HI6" t="n">
        <v/>
      </c>
      <c r="HJ6" t="n">
        <v/>
      </c>
      <c r="HK6" t="n">
        <v/>
      </c>
      <c r="HL6" t="n">
        <v/>
      </c>
      <c r="HM6" t="n">
        <v/>
      </c>
      <c r="HN6" t="n">
        <v/>
      </c>
      <c r="HO6" t="n">
        <v/>
      </c>
      <c r="HP6" t="n">
        <v/>
      </c>
      <c r="HQ6" t="n">
        <v/>
      </c>
      <c r="HR6" t="n">
        <v/>
      </c>
      <c r="HS6" t="n">
        <v/>
      </c>
      <c r="HT6" t="n">
        <v/>
      </c>
      <c r="HU6" t="n">
        <v/>
      </c>
      <c r="HV6" t="n">
        <v/>
      </c>
      <c r="HW6" t="n">
        <v/>
      </c>
      <c r="HX6" t="n">
        <v/>
      </c>
      <c r="HY6" t="n">
        <v/>
      </c>
      <c r="HZ6" t="n">
        <v/>
      </c>
      <c r="IA6" t="n">
        <v>9</v>
      </c>
      <c r="IB6" t="n">
        <v>60000</v>
      </c>
      <c r="IC6" t="n">
        <v/>
      </c>
      <c r="ID6" t="n">
        <v/>
      </c>
      <c r="IE6" t="n">
        <v/>
      </c>
      <c r="IF6" t="n">
        <v/>
      </c>
      <c r="IG6" t="n">
        <v/>
      </c>
      <c r="IH6" t="n">
        <v/>
      </c>
      <c r="II6" t="n">
        <v/>
      </c>
      <c r="IJ6" t="n">
        <v/>
      </c>
      <c r="IK6" t="inlineStr">
        <is>
          <t>15-30 kg</t>
        </is>
      </c>
      <c r="IL6" t="inlineStr">
        <is>
          <t>1-3 jam</t>
        </is>
      </c>
      <c r="IM6" t="inlineStr">
        <is>
          <t>Ya</t>
        </is>
      </c>
      <c r="IN6" t="inlineStr">
        <is>
          <t>Tidak</t>
        </is>
      </c>
      <c r="IO6" t="inlineStr">
        <is>
          <t>Tidak ada perubahan</t>
        </is>
      </c>
      <c r="IP6" t="n">
        <v/>
      </c>
      <c r="IQ6" t="inlineStr">
        <is>
          <t>Tidak pernah</t>
        </is>
      </c>
      <c r="IR6" t="n">
        <v/>
      </c>
      <c r="IS6" t="n">
        <v/>
      </c>
      <c r="IT6" t="n">
        <v/>
      </c>
      <c r="IU6" t="n">
        <v/>
      </c>
      <c r="IV6" t="n">
        <v/>
      </c>
      <c r="IW6" t="n">
        <v/>
      </c>
      <c r="IX6" t="n">
        <v/>
      </c>
      <c r="IY6" t="n">
        <v/>
      </c>
      <c r="IZ6" t="inlineStr">
        <is>
          <t>Tidak pernah</t>
        </is>
      </c>
      <c r="JA6" t="n">
        <v/>
      </c>
      <c r="JB6" t="n">
        <v/>
      </c>
      <c r="JC6" t="n">
        <v/>
      </c>
      <c r="JD6" t="n">
        <v/>
      </c>
      <c r="JE6" t="n">
        <v/>
      </c>
      <c r="JF6" t="n">
        <v/>
      </c>
      <c r="JG6" t="n">
        <v/>
      </c>
      <c r="JH6" t="n">
        <v/>
      </c>
      <c r="JI6" t="inlineStr">
        <is>
          <t>Tidak pernah</t>
        </is>
      </c>
      <c r="JJ6" t="n">
        <v/>
      </c>
      <c r="JK6" t="n">
        <v/>
      </c>
      <c r="JL6" t="n">
        <v/>
      </c>
      <c r="JM6" t="n">
        <v/>
      </c>
      <c r="JN6" t="n">
        <v/>
      </c>
      <c r="JO6" t="n">
        <v/>
      </c>
      <c r="JP6" t="n">
        <v/>
      </c>
      <c r="JQ6" t="n">
        <v/>
      </c>
      <c r="JR6" t="inlineStr">
        <is>
          <t>Tidak pernah</t>
        </is>
      </c>
      <c r="JS6" t="n">
        <v/>
      </c>
      <c r="JT6" t="n">
        <v/>
      </c>
      <c r="JU6" t="n">
        <v/>
      </c>
      <c r="JV6" t="n">
        <v/>
      </c>
      <c r="JW6" t="n">
        <v/>
      </c>
      <c r="JX6" t="n">
        <v/>
      </c>
      <c r="JY6" t="n">
        <v/>
      </c>
      <c r="JZ6" t="n">
        <v/>
      </c>
      <c r="KA6" t="inlineStr">
        <is>
          <t>Tidak pernah</t>
        </is>
      </c>
      <c r="KB6" t="n">
        <v/>
      </c>
      <c r="KC6" t="n">
        <v/>
      </c>
      <c r="KD6" t="n">
        <v/>
      </c>
      <c r="KE6" t="n">
        <v/>
      </c>
      <c r="KF6" t="n">
        <v/>
      </c>
      <c r="KG6" t="n">
        <v/>
      </c>
      <c r="KH6" t="n">
        <v/>
      </c>
      <c r="KI6" t="n">
        <v/>
      </c>
      <c r="KJ6" t="inlineStr">
        <is>
          <t>Tidak pernah</t>
        </is>
      </c>
      <c r="KK6" t="n">
        <v/>
      </c>
      <c r="KL6" t="n">
        <v/>
      </c>
      <c r="KM6" t="n">
        <v/>
      </c>
      <c r="KN6" t="n">
        <v/>
      </c>
      <c r="KO6" t="n">
        <v/>
      </c>
      <c r="KP6" t="n">
        <v/>
      </c>
      <c r="KQ6" t="n">
        <v/>
      </c>
      <c r="KR6" t="n">
        <v/>
      </c>
      <c r="KS6" t="inlineStr">
        <is>
          <t>Cukup membaik</t>
        </is>
      </c>
      <c r="KT6" t="inlineStr">
        <is>
          <t>2-4 kali</t>
        </is>
      </c>
      <c r="KU6" t="inlineStr">
        <is>
          <t>2-4 kali</t>
        </is>
      </c>
      <c r="KV6" t="inlineStr">
        <is>
          <t>Laki-laki dewasa</t>
        </is>
      </c>
      <c r="KW6" t="n">
        <v>1</v>
      </c>
      <c r="KX6" t="n">
        <v>0</v>
      </c>
      <c r="KY6" t="n">
        <v>0</v>
      </c>
      <c r="KZ6" t="n">
        <v>0</v>
      </c>
      <c r="LA6" t="inlineStr">
        <is>
          <t>Tidak ada perubahan</t>
        </is>
      </c>
      <c r="LB6" t="inlineStr">
        <is>
          <t>Cukup membaik</t>
        </is>
      </c>
      <c r="LC6" t="n">
        <v>5</v>
      </c>
      <c r="LD6" t="n">
        <v>3</v>
      </c>
      <c r="LE6" t="n">
        <v>0</v>
      </c>
      <c r="LF6" t="n">
        <v>0</v>
      </c>
      <c r="LG6" t="inlineStr">
        <is>
          <t>Ya</t>
        </is>
      </c>
      <c r="LH6" t="n">
        <v>60000</v>
      </c>
      <c r="LI6" t="n">
        <v/>
      </c>
      <c r="LJ6" t="inlineStr">
        <is>
          <t>Kebutuhan rumah tangga</t>
        </is>
      </c>
      <c r="LK6" t="n">
        <v>0</v>
      </c>
      <c r="LL6" t="n">
        <v>0</v>
      </c>
      <c r="LM6" t="n">
        <v>0</v>
      </c>
      <c r="LN6" t="n">
        <v>0</v>
      </c>
      <c r="LO6" t="n">
        <v>1</v>
      </c>
      <c r="LP6" t="n">
        <v>0</v>
      </c>
      <c r="LQ6" t="n">
        <v>0</v>
      </c>
      <c r="LR6" t="n">
        <v/>
      </c>
      <c r="LS6" t="n">
        <v>60</v>
      </c>
      <c r="LT6" t="n">
        <v>0</v>
      </c>
      <c r="LU6" t="n">
        <v>0</v>
      </c>
      <c r="LV6" t="n">
        <v>15</v>
      </c>
      <c r="LW6" t="n">
        <v>0</v>
      </c>
      <c r="LX6" t="n">
        <v>0</v>
      </c>
      <c r="LY6" t="n">
        <v>10</v>
      </c>
      <c r="LZ6" t="n">
        <v>0</v>
      </c>
      <c r="MA6" t="n">
        <v>0</v>
      </c>
      <c r="MB6" t="inlineStr">
        <is>
          <t>Ya</t>
        </is>
      </c>
      <c r="MC6" t="n">
        <v>10</v>
      </c>
      <c r="MD6" t="n">
        <v>0</v>
      </c>
      <c r="ME6" t="n">
        <v>10</v>
      </c>
      <c r="MF6" t="n">
        <v>0</v>
      </c>
      <c r="MG6" t="n">
        <v>0</v>
      </c>
      <c r="MH6" t="n">
        <v>0</v>
      </c>
      <c r="MI6" t="inlineStr">
        <is>
          <t>Aktivitas sosial diluar rumah (misalnya, berkumpul dengan tetangga, mengikuti kegiatan PKK, dsb) Istirahat</t>
        </is>
      </c>
      <c r="MJ6" t="n">
        <v>0</v>
      </c>
      <c r="MK6" t="n">
        <v>1</v>
      </c>
      <c r="ML6" t="n">
        <v>1</v>
      </c>
      <c r="MM6" t="n">
        <v>0</v>
      </c>
      <c r="MN6" t="n">
        <v>0</v>
      </c>
      <c r="MO6" t="n">
        <v>0</v>
      </c>
      <c r="MP6" t="n">
        <v/>
      </c>
      <c r="MQ6" t="n">
        <v/>
      </c>
      <c r="MR6" t="inlineStr">
        <is>
          <t>Istirahat</t>
        </is>
      </c>
      <c r="MS6" t="inlineStr">
        <is>
          <t>Pertemuan RT, Arisan, Ronda</t>
        </is>
      </c>
      <c r="MT6" t="n">
        <v/>
      </c>
      <c r="MU6" t="inlineStr">
        <is>
          <t>Tidak</t>
        </is>
      </c>
      <c r="MV6" t="n">
        <v/>
      </c>
      <c r="MW6" t="n">
        <v/>
      </c>
      <c r="MX6" t="n">
        <v/>
      </c>
      <c r="MY6" t="n">
        <v/>
      </c>
      <c r="MZ6" t="n">
        <v/>
      </c>
      <c r="NA6" t="n">
        <v/>
      </c>
      <c r="NB6" t="n">
        <v/>
      </c>
      <c r="NC6" t="n">
        <v/>
      </c>
      <c r="ND6" t="n">
        <v/>
      </c>
      <c r="NE6" t="n">
        <v/>
      </c>
      <c r="NF6" t="n">
        <v/>
      </c>
      <c r="NG6" t="n">
        <v/>
      </c>
      <c r="NH6" t="n">
        <v/>
      </c>
      <c r="NI6" t="n">
        <v/>
      </c>
      <c r="NJ6" t="n">
        <v/>
      </c>
      <c r="NK6" t="n">
        <v/>
      </c>
      <c r="NL6" t="inlineStr">
        <is>
          <t>Tidak</t>
        </is>
      </c>
      <c r="NM6" t="inlineStr">
        <is>
          <t>100% dana hibah</t>
        </is>
      </c>
      <c r="NN6" t="inlineStr">
        <is>
          <t>0 (100% sumber pembiayaan dari hibah)</t>
        </is>
      </c>
      <c r="NO6" t="inlineStr">
        <is>
          <t>Pemerintah</t>
        </is>
      </c>
      <c r="NP6" t="n">
        <v/>
      </c>
      <c r="NQ6" t="n">
        <v/>
      </c>
      <c r="NR6" t="n">
        <v/>
      </c>
      <c r="NS6" t="n">
        <v/>
      </c>
      <c r="NT6" t="n">
        <v/>
      </c>
      <c r="NU6" t="n">
        <v/>
      </c>
      <c r="NV6" t="n">
        <v/>
      </c>
      <c r="NW6" t="n">
        <v/>
      </c>
      <c r="NX6" t="inlineStr">
        <is>
          <t>Sedikit meningkat</t>
        </is>
      </c>
      <c r="NY6" t="n">
        <v>60</v>
      </c>
      <c r="NZ6" t="n">
        <v>0</v>
      </c>
      <c r="OA6" t="n">
        <v>0</v>
      </c>
      <c r="OB6" t="n">
        <v>10</v>
      </c>
      <c r="OC6" t="n">
        <v>0</v>
      </c>
      <c r="OD6" t="n">
        <v>0</v>
      </c>
      <c r="OE6" t="inlineStr">
        <is>
          <t>Lebih baik</t>
        </is>
      </c>
      <c r="OF6" t="inlineStr">
        <is>
          <t>Lebih baik (beda waktu memasak 5-30 menit, ATAU tidak lagi ada rasa/bau makanan yang berubah, ATAU alasan lainnya)</t>
        </is>
      </c>
      <c r="OG6" t="inlineStr">
        <is>
          <t>Ya</t>
        </is>
      </c>
      <c r="OH6" t="n">
        <v>4</v>
      </c>
      <c r="OI6" t="n">
        <v>0</v>
      </c>
      <c r="OJ6" t="n">
        <v>0</v>
      </c>
      <c r="OK6" t="n">
        <v>0</v>
      </c>
      <c r="OL6" t="n">
        <v>0</v>
      </c>
      <c r="OM6" t="n">
        <v>0</v>
      </c>
      <c r="ON6" t="n">
        <v>0</v>
      </c>
      <c r="OO6" t="n">
        <v>0</v>
      </c>
      <c r="OP6" t="inlineStr">
        <is>
          <t>Sapi pedaging</t>
        </is>
      </c>
      <c r="OQ6" t="n">
        <v>1</v>
      </c>
      <c r="OR6" t="n">
        <v>0</v>
      </c>
      <c r="OS6" t="n">
        <v>0</v>
      </c>
      <c r="OT6" t="n">
        <v>0</v>
      </c>
      <c r="OU6" t="n">
        <v>0</v>
      </c>
      <c r="OV6" t="n">
        <v>0</v>
      </c>
      <c r="OW6" t="n">
        <v>0</v>
      </c>
      <c r="OX6" t="n">
        <v>0</v>
      </c>
      <c r="OY6" t="n">
        <v>0</v>
      </c>
      <c r="OZ6" t="inlineStr">
        <is>
          <t>Sapi pedaging</t>
        </is>
      </c>
      <c r="PA6" t="n">
        <v>1</v>
      </c>
      <c r="PB6" t="n">
        <v>0</v>
      </c>
      <c r="PC6" t="n">
        <v>0</v>
      </c>
      <c r="PD6" t="n">
        <v>0</v>
      </c>
      <c r="PE6" t="n">
        <v>0</v>
      </c>
      <c r="PF6" t="n">
        <v>0</v>
      </c>
      <c r="PG6" t="n">
        <v>0</v>
      </c>
      <c r="PH6" t="n">
        <v>0</v>
      </c>
      <c r="PI6" t="n">
        <v>0</v>
      </c>
      <c r="PJ6" t="inlineStr">
        <is>
          <t>Sapi pedaging</t>
        </is>
      </c>
      <c r="PK6" t="n">
        <v>1</v>
      </c>
      <c r="PL6" t="n">
        <v>0</v>
      </c>
      <c r="PM6" t="n">
        <v>0</v>
      </c>
      <c r="PN6" t="n">
        <v>0</v>
      </c>
      <c r="PO6" t="n">
        <v>0</v>
      </c>
      <c r="PP6" t="n">
        <v>0</v>
      </c>
      <c r="PQ6" t="n">
        <v>0</v>
      </c>
      <c r="PR6" t="n">
        <v>0</v>
      </c>
      <c r="PS6" t="n">
        <v>0</v>
      </c>
      <c r="PT6" t="inlineStr">
        <is>
          <t>1-Disebarkan ke lahan terbuka</t>
        </is>
      </c>
      <c r="PU6" t="n">
        <v>0</v>
      </c>
      <c r="PV6" t="n">
        <v>0</v>
      </c>
      <c r="PW6" t="n">
        <v>0</v>
      </c>
      <c r="PX6" t="n">
        <v>0</v>
      </c>
      <c r="PY6" t="n">
        <v>0</v>
      </c>
      <c r="PZ6" t="n">
        <v>1</v>
      </c>
      <c r="QA6" t="n">
        <v>0</v>
      </c>
      <c r="QB6" t="n">
        <v>0</v>
      </c>
      <c r="QC6" t="n">
        <v>0</v>
      </c>
      <c r="QD6" t="n">
        <v/>
      </c>
      <c r="QE6" t="n">
        <v/>
      </c>
      <c r="QF6" t="n">
        <v/>
      </c>
      <c r="QG6" t="n">
        <v/>
      </c>
      <c r="QH6" t="n">
        <v/>
      </c>
      <c r="QI6" t="n">
        <v/>
      </c>
      <c r="QJ6" t="n">
        <v/>
      </c>
      <c r="QK6" t="n">
        <v/>
      </c>
      <c r="QL6" t="n">
        <v/>
      </c>
      <c r="QM6" t="n">
        <v/>
      </c>
      <c r="QN6" t="n">
        <v/>
      </c>
      <c r="QO6" t="n">
        <v/>
      </c>
      <c r="QP6" t="n">
        <v/>
      </c>
      <c r="QQ6" t="n">
        <v/>
      </c>
      <c r="QR6" t="n">
        <v/>
      </c>
      <c r="QS6" t="n">
        <v/>
      </c>
      <c r="QT6" t="n">
        <v/>
      </c>
      <c r="QU6" t="n">
        <v/>
      </c>
      <c r="QV6" t="n">
        <v/>
      </c>
      <c r="QW6" t="n">
        <v/>
      </c>
      <c r="QX6" t="n">
        <v/>
      </c>
      <c r="QY6" t="n">
        <v/>
      </c>
      <c r="QZ6" t="n">
        <v/>
      </c>
      <c r="RA6" t="n">
        <v/>
      </c>
      <c r="RB6" t="n">
        <v/>
      </c>
      <c r="RC6" t="n">
        <v/>
      </c>
      <c r="RD6" t="n">
        <v/>
      </c>
      <c r="RE6" t="n">
        <v/>
      </c>
      <c r="RF6" t="n">
        <v/>
      </c>
      <c r="RG6" t="n">
        <v/>
      </c>
      <c r="RH6" t="n">
        <v/>
      </c>
      <c r="RI6" t="n">
        <v/>
      </c>
      <c r="RJ6" t="n">
        <v/>
      </c>
      <c r="RK6" t="n">
        <v/>
      </c>
      <c r="RL6" t="n">
        <v/>
      </c>
      <c r="RM6" t="n">
        <v/>
      </c>
      <c r="RN6" t="n">
        <v/>
      </c>
      <c r="RO6" t="n">
        <v/>
      </c>
      <c r="RP6" t="n">
        <v/>
      </c>
      <c r="RQ6" t="n">
        <v/>
      </c>
      <c r="RR6" t="n">
        <v/>
      </c>
      <c r="RS6" t="n">
        <v/>
      </c>
      <c r="RT6" t="n">
        <v/>
      </c>
      <c r="RU6" t="n">
        <v/>
      </c>
      <c r="RV6" t="n">
        <v/>
      </c>
      <c r="RW6" t="n">
        <v/>
      </c>
      <c r="RX6" t="n">
        <v/>
      </c>
      <c r="RY6" t="n">
        <v/>
      </c>
      <c r="RZ6" t="n">
        <v/>
      </c>
      <c r="SA6" t="n">
        <v/>
      </c>
      <c r="SB6" t="n">
        <v/>
      </c>
      <c r="SC6" t="n">
        <v/>
      </c>
      <c r="SD6" t="n">
        <v/>
      </c>
      <c r="SE6" t="n">
        <v/>
      </c>
      <c r="SF6" t="n">
        <v/>
      </c>
      <c r="SG6" t="n">
        <v/>
      </c>
      <c r="SH6" t="n">
        <v/>
      </c>
      <c r="SI6" t="n">
        <v/>
      </c>
      <c r="SJ6" t="n">
        <v/>
      </c>
      <c r="SK6" t="n">
        <v/>
      </c>
      <c r="SL6" t="n">
        <v/>
      </c>
      <c r="SM6" t="n">
        <v/>
      </c>
      <c r="SN6" t="n">
        <v/>
      </c>
      <c r="SO6" t="n">
        <v/>
      </c>
      <c r="SP6" t="n">
        <v/>
      </c>
      <c r="SQ6" t="n">
        <v/>
      </c>
      <c r="SR6" t="n">
        <v/>
      </c>
      <c r="SS6" t="n">
        <v/>
      </c>
      <c r="ST6" t="n">
        <v/>
      </c>
      <c r="SU6" t="n">
        <v/>
      </c>
      <c r="SV6" t="n">
        <v/>
      </c>
      <c r="SW6" t="n">
        <v/>
      </c>
      <c r="SX6" t="n">
        <v/>
      </c>
      <c r="SY6" t="n">
        <v>3</v>
      </c>
      <c r="SZ6" t="n">
        <v/>
      </c>
      <c r="TA6" t="n">
        <v/>
      </c>
      <c r="TB6" t="n">
        <v/>
      </c>
      <c r="TC6" t="n">
        <v/>
      </c>
      <c r="TD6" t="n">
        <v/>
      </c>
      <c r="TE6" t="n">
        <v/>
      </c>
      <c r="TF6" t="n">
        <v/>
      </c>
      <c r="TG6" t="n">
        <v>3</v>
      </c>
      <c r="TH6" t="n">
        <v>0</v>
      </c>
      <c r="TI6" t="n">
        <v>0</v>
      </c>
      <c r="TJ6" t="n">
        <v>0</v>
      </c>
      <c r="TK6" t="n">
        <v>0</v>
      </c>
      <c r="TL6" t="n">
        <v>0</v>
      </c>
      <c r="TM6" t="n">
        <v>0</v>
      </c>
      <c r="TN6" t="n">
        <v>0</v>
      </c>
      <c r="TO6" t="n">
        <v>0</v>
      </c>
      <c r="TP6" t="n">
        <v>1</v>
      </c>
      <c r="TQ6" t="n">
        <v>0</v>
      </c>
      <c r="TR6" t="n">
        <v>0</v>
      </c>
      <c r="TS6" t="n">
        <v/>
      </c>
      <c r="TT6" t="n">
        <v/>
      </c>
      <c r="TU6" t="n">
        <v/>
      </c>
      <c r="TV6" t="n">
        <v/>
      </c>
      <c r="TW6" t="n">
        <v/>
      </c>
      <c r="TX6" t="n">
        <v/>
      </c>
      <c r="TY6" t="n">
        <v/>
      </c>
      <c r="TZ6" t="n">
        <v/>
      </c>
      <c r="UA6" t="n">
        <v/>
      </c>
      <c r="UB6" t="n">
        <v/>
      </c>
      <c r="UC6" t="n">
        <v/>
      </c>
      <c r="UD6" t="n">
        <v/>
      </c>
      <c r="UE6" t="n">
        <v/>
      </c>
      <c r="UF6" t="n">
        <v/>
      </c>
      <c r="UG6" t="n">
        <v/>
      </c>
      <c r="UH6" t="n">
        <v/>
      </c>
      <c r="UI6" t="n">
        <v/>
      </c>
      <c r="UJ6" t="n">
        <v/>
      </c>
      <c r="UK6" t="n">
        <v/>
      </c>
      <c r="UL6" t="n">
        <v/>
      </c>
      <c r="UM6" t="n">
        <v/>
      </c>
      <c r="UN6" t="n">
        <v/>
      </c>
      <c r="UO6" t="n">
        <v/>
      </c>
      <c r="UP6" t="n">
        <v/>
      </c>
      <c r="UQ6" t="n">
        <v/>
      </c>
      <c r="UR6" t="n">
        <v/>
      </c>
      <c r="US6" t="n">
        <v/>
      </c>
      <c r="UT6" t="n">
        <v/>
      </c>
      <c r="UU6" t="inlineStr">
        <is>
          <t>Pemberian pakan di kandang</t>
        </is>
      </c>
      <c r="UV6" t="n">
        <v/>
      </c>
      <c r="UW6" t="n">
        <v/>
      </c>
      <c r="UX6" t="n">
        <v/>
      </c>
      <c r="UY6" t="n">
        <v/>
      </c>
      <c r="UZ6" t="n">
        <v/>
      </c>
      <c r="VA6" t="n">
        <v/>
      </c>
      <c r="VB6" t="n">
        <v/>
      </c>
      <c r="VC6" t="inlineStr">
        <is>
          <t>Sangat jarang (&gt;1 bulan sekali)</t>
        </is>
      </c>
      <c r="VD6" t="n">
        <v/>
      </c>
      <c r="VE6" t="n">
        <v/>
      </c>
      <c r="VF6" t="n">
        <v/>
      </c>
      <c r="VG6" t="n">
        <v/>
      </c>
      <c r="VH6" t="n">
        <v/>
      </c>
      <c r="VI6" t="n">
        <v/>
      </c>
      <c r="VJ6" t="n">
        <v/>
      </c>
      <c r="VK6" t="inlineStr">
        <is>
          <t>Sering (1 kali sehari)</t>
        </is>
      </c>
      <c r="VL6" t="n">
        <v/>
      </c>
      <c r="VM6" t="n">
        <v/>
      </c>
      <c r="VN6" t="n">
        <v/>
      </c>
      <c r="VO6" t="n">
        <v/>
      </c>
      <c r="VP6" t="n">
        <v/>
      </c>
      <c r="VQ6" t="n">
        <v/>
      </c>
      <c r="VR6" t="n">
        <v/>
      </c>
      <c r="VS6" t="inlineStr">
        <is>
          <t>3-Disimpan terbuka (dry lot) 6-Digester biogas</t>
        </is>
      </c>
      <c r="VT6" t="n">
        <v>0</v>
      </c>
      <c r="VU6" t="n">
        <v>0</v>
      </c>
      <c r="VV6" t="n">
        <v>0</v>
      </c>
      <c r="VW6" t="n">
        <v>0</v>
      </c>
      <c r="VX6" t="n">
        <v>0</v>
      </c>
      <c r="VY6" t="n">
        <v>0</v>
      </c>
      <c r="VZ6" t="n">
        <v>1</v>
      </c>
      <c r="WA6" t="n">
        <v>0</v>
      </c>
      <c r="WB6" t="n">
        <v>0</v>
      </c>
      <c r="WC6" t="n">
        <v>1</v>
      </c>
      <c r="WD6" t="n">
        <v>0</v>
      </c>
      <c r="WE6" t="n">
        <v>0</v>
      </c>
      <c r="WF6" t="n">
        <v/>
      </c>
      <c r="WG6" t="n">
        <v/>
      </c>
      <c r="WH6" t="n">
        <v/>
      </c>
      <c r="WI6" t="n">
        <v/>
      </c>
      <c r="WJ6" t="n">
        <v/>
      </c>
      <c r="WK6" t="n">
        <v/>
      </c>
      <c r="WL6" t="n">
        <v/>
      </c>
      <c r="WM6" t="n">
        <v/>
      </c>
      <c r="WN6" t="n">
        <v/>
      </c>
      <c r="WO6" t="n">
        <v/>
      </c>
      <c r="WP6" t="n">
        <v/>
      </c>
      <c r="WQ6" t="n">
        <v/>
      </c>
      <c r="WR6" t="n">
        <v/>
      </c>
      <c r="WS6" t="n">
        <v/>
      </c>
      <c r="WT6" t="n">
        <v/>
      </c>
      <c r="WU6" t="n">
        <v/>
      </c>
      <c r="WV6" t="n">
        <v/>
      </c>
      <c r="WW6" t="n">
        <v/>
      </c>
      <c r="WX6" t="n">
        <v/>
      </c>
      <c r="WY6" t="n">
        <v/>
      </c>
      <c r="WZ6" t="n">
        <v/>
      </c>
      <c r="XA6" t="n">
        <v/>
      </c>
      <c r="XB6" t="n">
        <v/>
      </c>
      <c r="XC6" t="n">
        <v/>
      </c>
      <c r="XD6" t="n">
        <v/>
      </c>
      <c r="XE6" t="n">
        <v/>
      </c>
      <c r="XF6" t="n">
        <v/>
      </c>
      <c r="XG6" t="n">
        <v/>
      </c>
      <c r="XH6" t="n">
        <v/>
      </c>
      <c r="XI6" t="n">
        <v/>
      </c>
      <c r="XJ6" t="n">
        <v/>
      </c>
      <c r="XK6" t="n">
        <v/>
      </c>
      <c r="XL6" t="n">
        <v/>
      </c>
      <c r="XM6" t="n">
        <v/>
      </c>
      <c r="XN6" t="n">
        <v/>
      </c>
      <c r="XO6" t="n">
        <v/>
      </c>
      <c r="XP6" t="n">
        <v/>
      </c>
      <c r="XQ6" t="n">
        <v/>
      </c>
      <c r="XR6" t="n">
        <v/>
      </c>
      <c r="XS6" t="n">
        <v/>
      </c>
      <c r="XT6" t="n">
        <v/>
      </c>
      <c r="XU6" t="n">
        <v/>
      </c>
      <c r="XV6" t="n">
        <v/>
      </c>
      <c r="XW6" t="n">
        <v/>
      </c>
      <c r="XX6" t="n">
        <v/>
      </c>
      <c r="XY6" t="n">
        <v/>
      </c>
      <c r="XZ6" t="n">
        <v/>
      </c>
      <c r="YA6" t="n">
        <v/>
      </c>
      <c r="YB6" t="n">
        <v/>
      </c>
      <c r="YC6" t="n">
        <v/>
      </c>
      <c r="YD6" t="n">
        <v/>
      </c>
      <c r="YE6" t="n">
        <v/>
      </c>
      <c r="YF6" t="n">
        <v/>
      </c>
      <c r="YG6" t="n">
        <v/>
      </c>
      <c r="YH6" t="n">
        <v/>
      </c>
      <c r="YI6" t="n">
        <v/>
      </c>
      <c r="YJ6" t="n">
        <v/>
      </c>
      <c r="YK6" t="n">
        <v/>
      </c>
      <c r="YL6" t="n">
        <v/>
      </c>
      <c r="YM6" t="n">
        <v/>
      </c>
      <c r="YN6" t="n">
        <v/>
      </c>
      <c r="YO6" t="n">
        <v/>
      </c>
      <c r="YP6" t="n">
        <v/>
      </c>
      <c r="YQ6" t="n">
        <v/>
      </c>
      <c r="YR6" t="n">
        <v/>
      </c>
      <c r="YS6" t="n">
        <v/>
      </c>
      <c r="YT6" t="n">
        <v/>
      </c>
      <c r="YU6" t="n">
        <v/>
      </c>
      <c r="YV6" t="n">
        <v/>
      </c>
      <c r="YW6" t="n">
        <v/>
      </c>
      <c r="YX6" t="n">
        <v/>
      </c>
      <c r="YY6" t="n">
        <v/>
      </c>
      <c r="YZ6" t="n">
        <v/>
      </c>
      <c r="ZA6" t="n">
        <v/>
      </c>
      <c r="ZB6" t="n">
        <v/>
      </c>
      <c r="ZC6" t="n">
        <v/>
      </c>
      <c r="ZD6" t="n">
        <v/>
      </c>
      <c r="ZE6" t="n">
        <v/>
      </c>
      <c r="ZF6" t="n">
        <v/>
      </c>
      <c r="ZG6" t="n">
        <v/>
      </c>
      <c r="ZH6" t="n">
        <v/>
      </c>
      <c r="ZI6" t="n">
        <v/>
      </c>
      <c r="ZJ6" t="n">
        <v/>
      </c>
      <c r="ZK6" t="n">
        <v/>
      </c>
      <c r="ZL6" t="n">
        <v/>
      </c>
      <c r="ZM6" t="n">
        <v/>
      </c>
      <c r="ZN6" t="n">
        <v>60</v>
      </c>
      <c r="ZO6" t="n">
        <v/>
      </c>
      <c r="ZP6" t="n">
        <v/>
      </c>
      <c r="ZQ6" t="n">
        <v/>
      </c>
      <c r="ZR6" t="n">
        <v/>
      </c>
      <c r="ZS6" t="n">
        <v/>
      </c>
      <c r="ZT6" t="n">
        <v/>
      </c>
      <c r="ZU6" t="n">
        <v/>
      </c>
      <c r="ZV6" t="n">
        <v>2</v>
      </c>
      <c r="ZW6" t="n">
        <v/>
      </c>
      <c r="ZX6" t="n">
        <v/>
      </c>
      <c r="ZY6" t="n">
        <v/>
      </c>
      <c r="ZZ6" t="n">
        <v/>
      </c>
      <c r="AAA6" t="n">
        <v/>
      </c>
      <c r="AAB6" t="n">
        <v/>
      </c>
      <c r="AAC6" t="n">
        <v/>
      </c>
      <c r="AAD6" t="inlineStr">
        <is>
          <t>Pakan segar (misal: rumput)</t>
        </is>
      </c>
      <c r="AAE6" t="n">
        <v/>
      </c>
      <c r="AAF6" t="n">
        <v/>
      </c>
      <c r="AAG6" t="n">
        <v/>
      </c>
      <c r="AAH6" t="n">
        <v/>
      </c>
      <c r="AAI6" t="n">
        <v/>
      </c>
      <c r="AAJ6" t="n">
        <v/>
      </c>
      <c r="AAK6" t="n">
        <v/>
      </c>
      <c r="AAL6" t="inlineStr">
        <is>
          <t>Tidak</t>
        </is>
      </c>
      <c r="AAM6" t="n">
        <v/>
      </c>
      <c r="AAN6" t="n">
        <v/>
      </c>
      <c r="AAO6" t="n">
        <v/>
      </c>
      <c r="AAP6" t="n">
        <v/>
      </c>
      <c r="AAQ6" t="n">
        <v/>
      </c>
      <c r="AAR6" t="inlineStr">
        <is>
          <t>Tidak</t>
        </is>
      </c>
      <c r="AAS6" t="inlineStr">
        <is>
          <t>Tidak mengetahui</t>
        </is>
      </c>
      <c r="AAT6" t="inlineStr">
        <is>
          <t>Didiamkan saja/dibiarkan di tempatnya (di bak/kolam penampung slurry)</t>
        </is>
      </c>
      <c r="AAU6" t="n">
        <v>0</v>
      </c>
      <c r="AAV6" t="n">
        <v>0</v>
      </c>
      <c r="AAW6" t="n">
        <v>0</v>
      </c>
      <c r="AAX6" t="n">
        <v>0</v>
      </c>
      <c r="AAY6" t="n">
        <v>0</v>
      </c>
      <c r="AAZ6" t="n">
        <v>1</v>
      </c>
      <c r="ABA6" t="n">
        <v>0</v>
      </c>
      <c r="ABB6" t="n">
        <v/>
      </c>
      <c r="ABC6" t="n">
        <v/>
      </c>
      <c r="ABD6" t="n">
        <v/>
      </c>
      <c r="ABE6" t="n">
        <v/>
      </c>
      <c r="ABF6" t="n">
        <v/>
      </c>
      <c r="ABG6" t="n">
        <v/>
      </c>
      <c r="ABH6" t="n">
        <v/>
      </c>
      <c r="ABI6" t="n">
        <v/>
      </c>
      <c r="ABJ6" t="n">
        <v/>
      </c>
      <c r="ABK6" t="n">
        <v/>
      </c>
      <c r="ABL6" t="n">
        <v/>
      </c>
      <c r="ABM6" t="n">
        <v/>
      </c>
      <c r="ABN6" t="n">
        <v/>
      </c>
      <c r="ABO6" t="n">
        <v/>
      </c>
      <c r="ABP6" t="n">
        <v/>
      </c>
      <c r="ABQ6" t="n">
        <v/>
      </c>
      <c r="ABR6" t="n">
        <v/>
      </c>
      <c r="ABS6" t="n">
        <v/>
      </c>
      <c r="ABT6" t="n">
        <v/>
      </c>
      <c r="ABU6" t="n">
        <v/>
      </c>
      <c r="ABV6" t="n">
        <v/>
      </c>
      <c r="ABW6" t="n">
        <v/>
      </c>
      <c r="ABX6" t="n">
        <v/>
      </c>
      <c r="ABY6" t="n">
        <v/>
      </c>
      <c r="ABZ6" t="n">
        <v/>
      </c>
      <c r="ACA6" t="n">
        <v/>
      </c>
      <c r="ACB6" t="n">
        <v/>
      </c>
      <c r="ACC6" t="n">
        <v/>
      </c>
      <c r="ACD6" t="n">
        <v/>
      </c>
      <c r="ACE6" t="n">
        <v/>
      </c>
      <c r="ACF6" t="n">
        <v/>
      </c>
      <c r="ACG6" t="n">
        <v/>
      </c>
      <c r="ACH6" t="n">
        <v/>
      </c>
      <c r="ACI6" t="n">
        <v/>
      </c>
      <c r="ACJ6" t="n">
        <v/>
      </c>
      <c r="ACK6" t="inlineStr">
        <is>
          <t>Ladang/sawah terlalu jauh, sulit untuk mengangkut ke sana Belum tau bahwa bioslurry bagus untuk pupuk Lebih praktis menggunakan pupuk kimia</t>
        </is>
      </c>
      <c r="ACL6" t="n">
        <v>0</v>
      </c>
      <c r="ACM6" t="n">
        <v>0</v>
      </c>
      <c r="ACN6" t="n">
        <v>0</v>
      </c>
      <c r="ACO6" t="n">
        <v>1</v>
      </c>
      <c r="ACP6" t="n">
        <v>1</v>
      </c>
      <c r="ACQ6" t="n">
        <v>1</v>
      </c>
      <c r="ACR6" t="n">
        <v>0</v>
      </c>
      <c r="ACS6" t="n">
        <v/>
      </c>
      <c r="ACT6" t="inlineStr">
        <is>
          <t>Tidak ada</t>
        </is>
      </c>
      <c r="ACU6" t="inlineStr">
        <is>
          <t>Manfaat sangat besar</t>
        </is>
      </c>
      <c r="ACV6" t="inlineStr">
        <is>
          <t>Berkurang</t>
        </is>
      </c>
      <c r="ACW6" t="inlineStr">
        <is>
          <t>Anggota keluarga - Perempuan dewasa</t>
        </is>
      </c>
      <c r="ACX6" t="inlineStr">
        <is>
          <t>Netral/tidak tahu</t>
        </is>
      </c>
      <c r="ACY6" t="inlineStr">
        <is>
          <t>Anggota keluarga - Laki-laki dewasa Anggota keluarga - Perempuan dewasa Anggota keluarga - Anak-anak</t>
        </is>
      </c>
      <c r="ACZ6" t="n">
        <v>1</v>
      </c>
      <c r="ADA6" t="n">
        <v>1</v>
      </c>
      <c r="ADB6" t="n">
        <v>1</v>
      </c>
      <c r="ADC6" t="n">
        <v>0</v>
      </c>
      <c r="ADD6" t="inlineStr">
        <is>
          <t>Puas</t>
        </is>
      </c>
      <c r="ADE6" t="inlineStr">
        <is>
          <t>Puas</t>
        </is>
      </c>
      <c r="ADF6" t="inlineStr">
        <is>
          <t>Puas</t>
        </is>
      </c>
      <c r="ADG6" t="inlineStr">
        <is>
          <t>Puas</t>
        </is>
      </c>
      <c r="ADH6" t="inlineStr">
        <is>
          <t>Tidak</t>
        </is>
      </c>
      <c r="ADI6" t="n">
        <v/>
      </c>
      <c r="ADJ6" t="inlineStr">
        <is>
          <t>Puas</t>
        </is>
      </c>
      <c r="ADK6" t="n">
        <v/>
      </c>
      <c r="ADL6" t="n">
        <v/>
      </c>
      <c r="ADM6" t="n">
        <v/>
      </c>
      <c r="ADN6" t="n">
        <v/>
      </c>
      <c r="ADO6" t="n">
        <v/>
      </c>
      <c r="ADP6" t="n">
        <v/>
      </c>
      <c r="ADQ6" t="n">
        <v/>
      </c>
      <c r="ADR6" t="n">
        <v/>
      </c>
      <c r="ADS6" t="n">
        <v/>
      </c>
      <c r="ADT6" t="n">
        <v/>
      </c>
      <c r="ADU6" t="inlineStr">
        <is>
          <t>Lainnya</t>
        </is>
      </c>
      <c r="ADV6" t="n">
        <v>0</v>
      </c>
      <c r="ADW6" t="n">
        <v>0</v>
      </c>
      <c r="ADX6" t="n">
        <v>0</v>
      </c>
      <c r="ADY6" t="n">
        <v>0</v>
      </c>
      <c r="ADZ6" t="n">
        <v>0</v>
      </c>
      <c r="AEA6" t="n">
        <v>0</v>
      </c>
      <c r="AEB6" t="n">
        <v>0</v>
      </c>
      <c r="AEC6" t="n">
        <v>1</v>
      </c>
      <c r="AED6" t="inlineStr">
        <is>
          <t>Meminta bantuan tetangga</t>
        </is>
      </c>
      <c r="AEE6" t="inlineStr">
        <is>
          <t>Lainnya</t>
        </is>
      </c>
      <c r="AEF6" t="inlineStr">
        <is>
          <t>Tidak ada</t>
        </is>
      </c>
      <c r="AEG6" t="inlineStr">
        <is>
          <t>Lainnya</t>
        </is>
      </c>
      <c r="AEH6" t="inlineStr">
        <is>
          <t>Tidak menghubungi</t>
        </is>
      </c>
      <c r="AEI6" t="inlineStr">
        <is>
          <t>Tidak ada</t>
        </is>
      </c>
      <c r="AEJ6" t="inlineStr">
        <is>
          <t>Tidak pernah</t>
        </is>
      </c>
      <c r="AEK6" t="inlineStr">
        <is>
          <t>Pengurangan pengeluaran rumah tangga (bahan bakar minyak, pupuk, dll.) Lebih mudah mendapatkan energi Lebih aman Pengurangan waktu dan tenaga Peningkatan kebersihan kandang ternak Dapur lebih bersih dan bebas asap</t>
        </is>
      </c>
      <c r="AEL6" t="n">
        <v>1</v>
      </c>
      <c r="AEM6" t="n">
        <v>1</v>
      </c>
      <c r="AEN6" t="n">
        <v>0</v>
      </c>
      <c r="AEO6" t="n">
        <v>0</v>
      </c>
      <c r="AEP6" t="n">
        <v>1</v>
      </c>
      <c r="AEQ6" t="n">
        <v>1</v>
      </c>
      <c r="AER6" t="n">
        <v>1</v>
      </c>
      <c r="AES6" t="n">
        <v>0</v>
      </c>
      <c r="AET6" t="n">
        <v>1</v>
      </c>
      <c r="AEU6" t="n">
        <v>0</v>
      </c>
      <c r="AEV6" t="n">
        <v>0</v>
      </c>
      <c r="AEW6" t="n">
        <v>0</v>
      </c>
      <c r="AEX6" t="n">
        <v/>
      </c>
      <c r="AEY6" t="inlineStr">
        <is>
          <t>Lainnya</t>
        </is>
      </c>
      <c r="AEZ6" t="inlineStr">
        <is>
          <t>Sekedar mengikuti pengguna lain</t>
        </is>
      </c>
      <c r="AFA6" t="inlineStr">
        <is>
          <t>Tetangga / teman / saudara</t>
        </is>
      </c>
      <c r="AFB6" t="n">
        <v/>
      </c>
      <c r="AFC6" t="inlineStr">
        <is>
          <t>Subandi-2-1_49_7.jpg</t>
        </is>
      </c>
      <c r="AFD6" t="inlineStr">
        <is>
          <t>https://kf.kobotoolbox.org/api/v2/assets/avstPQqLr3Ab3ZdcVTXZ6f/data/680298422/attachments/attECMsjtChfPNmMwFoQpwLH/</t>
        </is>
      </c>
      <c r="AFE6" t="inlineStr">
        <is>
          <t>Subandi-1-1_49_16.jpg</t>
        </is>
      </c>
      <c r="AFF6" t="inlineStr">
        <is>
          <t>https://kf.kobotoolbox.org/api/v2/assets/avstPQqLr3Ab3ZdcVTXZ6f/data/680298422/attachments/attuZE9BxUMgLfjTzJE2db34/</t>
        </is>
      </c>
      <c r="AFG6" t="inlineStr">
        <is>
          <t>Suyono/suyono_mse_2000</t>
        </is>
      </c>
      <c r="AFH6" t="n">
        <v/>
      </c>
      <c r="AFI6" t="n">
        <v/>
      </c>
    </row>
    <row r="7">
      <c r="A7" s="93" t="n">
        <v>46048</v>
      </c>
      <c r="B7" s="93" t="n">
        <v>46063</v>
      </c>
      <c r="C7" t="inlineStr">
        <is>
          <t>suyono</t>
        </is>
      </c>
      <c r="D7" t="inlineStr">
        <is>
          <t>catur suharno</t>
        </is>
      </c>
      <c r="E7" t="n">
        <v>85800313425</v>
      </c>
      <c r="F7" t="inlineStr">
        <is>
          <t>-7.702908 110.378221 0 0</t>
        </is>
      </c>
      <c r="G7" t="n">
        <v>-7.702908</v>
      </c>
      <c r="H7" t="n">
        <v>110.378221</v>
      </c>
      <c r="I7" t="n">
        <v>0</v>
      </c>
      <c r="J7" t="n">
        <v>0</v>
      </c>
      <c r="K7" t="n">
        <v>0</v>
      </c>
      <c r="L7" t="inlineStr">
        <is>
          <t>-7.702967 110.377986 0 0</t>
        </is>
      </c>
      <c r="M7" t="n">
        <v>-7.702967</v>
      </c>
      <c r="N7" t="n">
        <v>110.377986</v>
      </c>
      <c r="O7" t="n">
        <v>0</v>
      </c>
      <c r="P7" t="n">
        <v>0</v>
      </c>
      <c r="Q7" t="n">
        <v>0</v>
      </c>
      <c r="R7" t="inlineStr">
        <is>
          <t>DIY</t>
        </is>
      </c>
      <c r="S7" t="n">
        <v>0</v>
      </c>
      <c r="T7" t="n">
        <v>0</v>
      </c>
      <c r="U7" t="n">
        <v>0</v>
      </c>
      <c r="V7" t="n">
        <v>0</v>
      </c>
      <c r="W7" t="n">
        <v>1</v>
      </c>
      <c r="X7" t="n">
        <v>0</v>
      </c>
      <c r="Y7" t="n">
        <v>0</v>
      </c>
      <c r="Z7" t="n">
        <v>0</v>
      </c>
      <c r="AA7" t="n">
        <v>0</v>
      </c>
      <c r="AB7" t="n">
        <v>0</v>
      </c>
      <c r="AC7" t="inlineStr">
        <is>
          <t>SLEMAN</t>
        </is>
      </c>
      <c r="AD7" t="inlineStr">
        <is>
          <t>NGAGLIK</t>
        </is>
      </c>
      <c r="AE7" t="inlineStr">
        <is>
          <t>DONOHARJO</t>
        </is>
      </c>
      <c r="AF7" t="inlineStr">
        <is>
          <t>MITRA SARANA ENERGI</t>
        </is>
      </c>
      <c r="AG7" t="inlineStr">
        <is>
          <t>MSP0359</t>
        </is>
      </c>
      <c r="AH7" t="n">
        <v>1</v>
      </c>
      <c r="AI7" t="inlineStr">
        <is>
          <t>VPA2</t>
        </is>
      </c>
      <c r="AJ7" t="inlineStr">
        <is>
          <t>Aktif</t>
        </is>
      </c>
      <c r="AK7" t="n">
        <v>47</v>
      </c>
      <c r="AL7" t="inlineStr">
        <is>
          <t>Laki-laki</t>
        </is>
      </c>
      <c r="AM7" t="inlineStr">
        <is>
          <t>Sudah menikah</t>
        </is>
      </c>
      <c r="AN7" t="inlineStr">
        <is>
          <t>SMA/Sederajat</t>
        </is>
      </c>
      <c r="AO7" t="inlineStr">
        <is>
          <t>Pegawai pemerintah</t>
        </is>
      </c>
      <c r="AP7" t="n">
        <v>0</v>
      </c>
      <c r="AQ7" t="n">
        <v>0</v>
      </c>
      <c r="AR7" t="n">
        <v>0</v>
      </c>
      <c r="AS7" t="n">
        <v>0</v>
      </c>
      <c r="AT7" t="n">
        <v>1</v>
      </c>
      <c r="AU7" t="n">
        <v>0</v>
      </c>
      <c r="AV7" t="n">
        <v>0</v>
      </c>
      <c r="AW7" t="n">
        <v>0</v>
      </c>
      <c r="AX7" t="n">
        <v/>
      </c>
      <c r="AY7" t="inlineStr">
        <is>
          <t>Peternak</t>
        </is>
      </c>
      <c r="AZ7" t="n">
        <v>0</v>
      </c>
      <c r="BA7" t="n">
        <v>1</v>
      </c>
      <c r="BB7" t="n">
        <v>0</v>
      </c>
      <c r="BC7" t="n">
        <v>0</v>
      </c>
      <c r="BD7" t="n">
        <v>0</v>
      </c>
      <c r="BE7" t="n">
        <v>0</v>
      </c>
      <c r="BF7" t="n">
        <v>0</v>
      </c>
      <c r="BG7" t="n">
        <v>0</v>
      </c>
      <c r="BH7" t="n">
        <v/>
      </c>
      <c r="BI7" t="inlineStr">
        <is>
          <t>Rp2.500.000 - Rp3.500.000</t>
        </is>
      </c>
      <c r="BJ7" t="n">
        <v>1</v>
      </c>
      <c r="BK7" t="n">
        <v>1</v>
      </c>
      <c r="BL7" t="n">
        <v>2</v>
      </c>
      <c r="BM7" t="n">
        <v>0</v>
      </c>
      <c r="BN7" t="inlineStr">
        <is>
          <t>Milik sendiri</t>
        </is>
      </c>
      <c r="BO7" t="inlineStr">
        <is>
          <t>Permanen (dinding bata dan semen)</t>
        </is>
      </c>
      <c r="BP7" t="n">
        <v>1</v>
      </c>
      <c r="BQ7" t="n">
        <v>0</v>
      </c>
      <c r="BR7" t="n">
        <v>0</v>
      </c>
      <c r="BS7" t="n">
        <v>0</v>
      </c>
      <c r="BT7" t="n">
        <v>0</v>
      </c>
      <c r="BU7" t="n">
        <v/>
      </c>
      <c r="BV7" t="inlineStr">
        <is>
          <t>Keramik/ubin</t>
        </is>
      </c>
      <c r="BW7" t="n">
        <v>0</v>
      </c>
      <c r="BX7" t="n">
        <v>0</v>
      </c>
      <c r="BY7" t="n">
        <v>1</v>
      </c>
      <c r="BZ7" t="n">
        <v>0</v>
      </c>
      <c r="CA7" t="n">
        <v>0</v>
      </c>
      <c r="CB7" t="n">
        <v/>
      </c>
      <c r="CC7" t="inlineStr">
        <is>
          <t>Genting</t>
        </is>
      </c>
      <c r="CD7" t="n">
        <v>0</v>
      </c>
      <c r="CE7" t="n">
        <v>0</v>
      </c>
      <c r="CF7" t="n">
        <v>0</v>
      </c>
      <c r="CG7" t="n">
        <v>0</v>
      </c>
      <c r="CH7" t="n">
        <v>0</v>
      </c>
      <c r="CI7" t="n">
        <v>1</v>
      </c>
      <c r="CJ7" t="n">
        <v>0</v>
      </c>
      <c r="CK7" t="n">
        <v/>
      </c>
      <c r="CL7" t="inlineStr">
        <is>
          <t>Ya</t>
        </is>
      </c>
      <c r="CM7" t="n">
        <v>2025</v>
      </c>
      <c r="CN7" t="inlineStr">
        <is>
          <t>Fixed-Dome (Kubah Tetap)</t>
        </is>
      </c>
      <c r="CO7" t="inlineStr">
        <is>
          <t>8 m³ (6-7 ekor sapi, ±6,5 jam memasak/hari, ±65 kg slurry/hari)</t>
        </is>
      </c>
      <c r="CP7" t="inlineStr">
        <is>
          <t>Anggota keluarga - laki-laki</t>
        </is>
      </c>
      <c r="CQ7" t="n">
        <v>0</v>
      </c>
      <c r="CR7" t="n">
        <v>0</v>
      </c>
      <c r="CS7" t="n">
        <v>0</v>
      </c>
      <c r="CT7" t="n">
        <v>0</v>
      </c>
      <c r="CU7" t="n">
        <v>1</v>
      </c>
      <c r="CV7" t="n">
        <v>0</v>
      </c>
      <c r="CW7" t="n">
        <v>0</v>
      </c>
      <c r="CX7" t="n">
        <v>0</v>
      </c>
      <c r="CY7" t="inlineStr">
        <is>
          <t>Anggota keluarga - perempuan dewasa</t>
        </is>
      </c>
      <c r="CZ7" t="n">
        <v>0</v>
      </c>
      <c r="DA7" t="n">
        <v>1</v>
      </c>
      <c r="DB7" t="n">
        <v>0</v>
      </c>
      <c r="DC7" t="n">
        <v/>
      </c>
      <c r="DD7" t="inlineStr">
        <is>
          <t>Anggota keluarga - laki-laki CPO atau pendamping</t>
        </is>
      </c>
      <c r="DE7" t="n">
        <v>1</v>
      </c>
      <c r="DF7" t="n">
        <v>0</v>
      </c>
      <c r="DG7" t="n">
        <v>1</v>
      </c>
      <c r="DH7" t="n">
        <v>0</v>
      </c>
      <c r="DI7" t="n">
        <v/>
      </c>
      <c r="DJ7" t="inlineStr">
        <is>
          <t>CPO atau pendamping</t>
        </is>
      </c>
      <c r="DK7" t="n">
        <v>0</v>
      </c>
      <c r="DL7" t="n">
        <v>0</v>
      </c>
      <c r="DM7" t="n">
        <v>1</v>
      </c>
      <c r="DN7" t="n">
        <v>0</v>
      </c>
      <c r="DO7" t="n">
        <v/>
      </c>
      <c r="DP7" t="inlineStr">
        <is>
          <t>Ya</t>
        </is>
      </c>
      <c r="DQ7" t="n">
        <v/>
      </c>
      <c r="DR7" t="n">
        <v/>
      </c>
      <c r="DS7" t="n">
        <v/>
      </c>
      <c r="DT7" t="n">
        <v/>
      </c>
      <c r="DU7" t="n">
        <v/>
      </c>
      <c r="DV7" t="n">
        <v/>
      </c>
      <c r="DW7" t="n">
        <v/>
      </c>
      <c r="DX7" t="n">
        <v/>
      </c>
      <c r="DY7" t="n">
        <v/>
      </c>
      <c r="DZ7" t="n">
        <v/>
      </c>
      <c r="EA7" t="n">
        <v/>
      </c>
      <c r="EB7" t="n">
        <v/>
      </c>
      <c r="EC7" t="n">
        <v/>
      </c>
      <c r="ED7" t="n">
        <v/>
      </c>
      <c r="EE7" t="n">
        <v/>
      </c>
      <c r="EF7" t="n">
        <v/>
      </c>
      <c r="EG7" t="n">
        <v/>
      </c>
      <c r="EH7" t="n">
        <v/>
      </c>
      <c r="EI7" t="inlineStr">
        <is>
          <t>Tidak ada masalah</t>
        </is>
      </c>
      <c r="EJ7" t="n">
        <v>0</v>
      </c>
      <c r="EK7" t="n">
        <v>0</v>
      </c>
      <c r="EL7" t="n">
        <v>0</v>
      </c>
      <c r="EM7" t="n">
        <v>1</v>
      </c>
      <c r="EN7" t="n">
        <v>0</v>
      </c>
      <c r="EO7" t="n">
        <v/>
      </c>
      <c r="EP7" t="inlineStr">
        <is>
          <t>Ya, cukup jelas dan mudah diikuti</t>
        </is>
      </c>
      <c r="EQ7" t="inlineStr">
        <is>
          <t>Bukan pelatihan</t>
        </is>
      </c>
      <c r="ER7" t="inlineStr">
        <is>
          <t>CPO atau pendamping</t>
        </is>
      </c>
      <c r="ES7" t="n">
        <v>1</v>
      </c>
      <c r="ET7" t="n">
        <v>0</v>
      </c>
      <c r="EU7" t="n">
        <v>0</v>
      </c>
      <c r="EV7" t="n">
        <v>0</v>
      </c>
      <c r="EW7" t="n">
        <v/>
      </c>
      <c r="EX7" t="inlineStr">
        <is>
          <t>Anggota keluarga - Laki-laki</t>
        </is>
      </c>
      <c r="EY7" t="n">
        <v>1</v>
      </c>
      <c r="EZ7" t="n">
        <v>0</v>
      </c>
      <c r="FA7" t="n">
        <v>0</v>
      </c>
      <c r="FB7" t="n">
        <v/>
      </c>
      <c r="FC7" t="inlineStr">
        <is>
          <t>Jarang sekali</t>
        </is>
      </c>
      <c r="FD7" t="n">
        <v/>
      </c>
      <c r="FE7" t="inlineStr">
        <is>
          <t>Mengetahui</t>
        </is>
      </c>
      <c r="FF7" t="inlineStr">
        <is>
          <t>Selalu (setiap hari)</t>
        </is>
      </c>
      <c r="FG7" t="inlineStr">
        <is>
          <t>Mengetahui</t>
        </is>
      </c>
      <c r="FH7" t="inlineStr">
        <is>
          <t>Jarang (setiap bulan atau lebih)</t>
        </is>
      </c>
      <c r="FI7" t="inlineStr">
        <is>
          <t>Mengetahui</t>
        </is>
      </c>
      <c r="FJ7" t="inlineStr">
        <is>
          <t>Selalu (setiap hari)</t>
        </is>
      </c>
      <c r="FK7" t="inlineStr">
        <is>
          <t>Mengetahui</t>
        </is>
      </c>
      <c r="FL7" t="inlineStr">
        <is>
          <t>Jarang (setiap bulan atau lebih)</t>
        </is>
      </c>
      <c r="FM7" t="inlineStr">
        <is>
          <t>Mengetahui</t>
        </is>
      </c>
      <c r="FN7" t="inlineStr">
        <is>
          <t>Cukup sering (2 minggu sekali)</t>
        </is>
      </c>
      <c r="FO7" t="inlineStr">
        <is>
          <t>Mengetahui</t>
        </is>
      </c>
      <c r="FP7" t="inlineStr">
        <is>
          <t>Jarang (setiap bulan atau lebih)</t>
        </is>
      </c>
      <c r="FQ7" t="inlineStr">
        <is>
          <t>Mengetahui</t>
        </is>
      </c>
      <c r="FR7" t="inlineStr">
        <is>
          <t>Ya</t>
        </is>
      </c>
      <c r="FS7" t="inlineStr">
        <is>
          <t>Mengetahui</t>
        </is>
      </c>
      <c r="FT7" t="inlineStr">
        <is>
          <t>Ya, terkadang</t>
        </is>
      </c>
      <c r="FU7" t="inlineStr">
        <is>
          <t>Laki-laki dewasa</t>
        </is>
      </c>
      <c r="FV7" t="n">
        <v>1</v>
      </c>
      <c r="FW7" t="n">
        <v>0</v>
      </c>
      <c r="FX7" t="n">
        <v>0</v>
      </c>
      <c r="FY7" t="n">
        <v>0</v>
      </c>
      <c r="FZ7" t="inlineStr">
        <is>
          <t>Memahami</t>
        </is>
      </c>
      <c r="GA7" t="inlineStr">
        <is>
          <t>CPO</t>
        </is>
      </c>
      <c r="GB7" t="n">
        <v>1</v>
      </c>
      <c r="GC7" t="n">
        <v>0</v>
      </c>
      <c r="GD7" t="n">
        <v>0</v>
      </c>
      <c r="GE7" t="n">
        <v>0</v>
      </c>
      <c r="GF7" t="n">
        <v/>
      </c>
      <c r="GG7" t="inlineStr">
        <is>
          <t>Sering</t>
        </is>
      </c>
      <c r="GH7" t="inlineStr">
        <is>
          <t>Ya</t>
        </is>
      </c>
      <c r="GI7" t="inlineStr">
        <is>
          <t>Tetangga Teman/keluarga Komunitas lokal</t>
        </is>
      </c>
      <c r="GJ7" t="n">
        <v>1</v>
      </c>
      <c r="GK7" t="n">
        <v>1</v>
      </c>
      <c r="GL7" t="n">
        <v>1</v>
      </c>
      <c r="GM7" t="n">
        <v>0</v>
      </c>
      <c r="GN7" t="n">
        <v/>
      </c>
      <c r="GO7" t="n">
        <v>10</v>
      </c>
      <c r="GP7" t="inlineStr">
        <is>
          <t>Penuh (100%)</t>
        </is>
      </c>
      <c r="GQ7" t="inlineStr">
        <is>
          <t>LPG</t>
        </is>
      </c>
      <c r="GR7" t="n">
        <v>1</v>
      </c>
      <c r="GS7" t="n">
        <v>0</v>
      </c>
      <c r="GT7" t="n">
        <v>0</v>
      </c>
      <c r="GU7" t="n">
        <v>0</v>
      </c>
      <c r="GV7" t="n">
        <v>0</v>
      </c>
      <c r="GW7" t="n">
        <v>0</v>
      </c>
      <c r="GX7" t="n">
        <v>0</v>
      </c>
      <c r="GY7" t="n">
        <v/>
      </c>
      <c r="GZ7" t="inlineStr">
        <is>
          <t>Ya</t>
        </is>
      </c>
      <c r="HA7" t="n">
        <v/>
      </c>
      <c r="HB7" t="n">
        <v/>
      </c>
      <c r="HC7" t="n">
        <v/>
      </c>
      <c r="HD7" t="n">
        <v/>
      </c>
      <c r="HE7" t="n">
        <v>9</v>
      </c>
      <c r="HF7" t="n">
        <v>66000</v>
      </c>
      <c r="HG7" t="n">
        <v>3</v>
      </c>
      <c r="HH7" t="n">
        <v>22000</v>
      </c>
      <c r="HI7" t="n">
        <v/>
      </c>
      <c r="HJ7" t="n">
        <v/>
      </c>
      <c r="HK7" t="n">
        <v/>
      </c>
      <c r="HL7" t="n">
        <v/>
      </c>
      <c r="HM7" t="n">
        <v/>
      </c>
      <c r="HN7" t="n">
        <v/>
      </c>
      <c r="HO7" t="n">
        <v/>
      </c>
      <c r="HP7" t="n">
        <v/>
      </c>
      <c r="HQ7" t="n">
        <v/>
      </c>
      <c r="HR7" t="n">
        <v/>
      </c>
      <c r="HS7" t="n">
        <v/>
      </c>
      <c r="HT7" t="n">
        <v/>
      </c>
      <c r="HU7" t="n">
        <v/>
      </c>
      <c r="HV7" t="n">
        <v/>
      </c>
      <c r="HW7" t="n">
        <v/>
      </c>
      <c r="HX7" t="n">
        <v/>
      </c>
      <c r="HY7" t="n">
        <v/>
      </c>
      <c r="HZ7" t="n">
        <v/>
      </c>
      <c r="IA7" t="n">
        <v>6</v>
      </c>
      <c r="IB7" t="n">
        <v>44000</v>
      </c>
      <c r="IC7" t="n">
        <v/>
      </c>
      <c r="ID7" t="n">
        <v/>
      </c>
      <c r="IE7" t="n">
        <v/>
      </c>
      <c r="IF7" t="n">
        <v/>
      </c>
      <c r="IG7" t="n">
        <v/>
      </c>
      <c r="IH7" t="n">
        <v/>
      </c>
      <c r="II7" t="n">
        <v/>
      </c>
      <c r="IJ7" t="n">
        <v/>
      </c>
      <c r="IK7" t="inlineStr">
        <is>
          <t>30-50 kg</t>
        </is>
      </c>
      <c r="IL7" t="inlineStr">
        <is>
          <t>1-3 jam</t>
        </is>
      </c>
      <c r="IM7" t="inlineStr">
        <is>
          <t>Ya</t>
        </is>
      </c>
      <c r="IN7" t="inlineStr">
        <is>
          <t>Tidak</t>
        </is>
      </c>
      <c r="IO7" t="inlineStr">
        <is>
          <t>Lebih bersih</t>
        </is>
      </c>
      <c r="IP7" t="n">
        <v/>
      </c>
      <c r="IQ7" t="inlineStr">
        <is>
          <t>Tidak pernah</t>
        </is>
      </c>
      <c r="IR7" t="n">
        <v/>
      </c>
      <c r="IS7" t="n">
        <v/>
      </c>
      <c r="IT7" t="n">
        <v/>
      </c>
      <c r="IU7" t="n">
        <v/>
      </c>
      <c r="IV7" t="n">
        <v/>
      </c>
      <c r="IW7" t="n">
        <v/>
      </c>
      <c r="IX7" t="n">
        <v/>
      </c>
      <c r="IY7" t="n">
        <v/>
      </c>
      <c r="IZ7" t="inlineStr">
        <is>
          <t>Tidak pernah</t>
        </is>
      </c>
      <c r="JA7" t="n">
        <v/>
      </c>
      <c r="JB7" t="n">
        <v/>
      </c>
      <c r="JC7" t="n">
        <v/>
      </c>
      <c r="JD7" t="n">
        <v/>
      </c>
      <c r="JE7" t="n">
        <v/>
      </c>
      <c r="JF7" t="n">
        <v/>
      </c>
      <c r="JG7" t="n">
        <v/>
      </c>
      <c r="JH7" t="n">
        <v/>
      </c>
      <c r="JI7" t="inlineStr">
        <is>
          <t>Tidak pernah</t>
        </is>
      </c>
      <c r="JJ7" t="n">
        <v/>
      </c>
      <c r="JK7" t="n">
        <v/>
      </c>
      <c r="JL7" t="n">
        <v/>
      </c>
      <c r="JM7" t="n">
        <v/>
      </c>
      <c r="JN7" t="n">
        <v/>
      </c>
      <c r="JO7" t="n">
        <v/>
      </c>
      <c r="JP7" t="n">
        <v/>
      </c>
      <c r="JQ7" t="n">
        <v/>
      </c>
      <c r="JR7" t="inlineStr">
        <is>
          <t>Tidak pernah</t>
        </is>
      </c>
      <c r="JS7" t="n">
        <v/>
      </c>
      <c r="JT7" t="n">
        <v/>
      </c>
      <c r="JU7" t="n">
        <v/>
      </c>
      <c r="JV7" t="n">
        <v/>
      </c>
      <c r="JW7" t="n">
        <v/>
      </c>
      <c r="JX7" t="n">
        <v/>
      </c>
      <c r="JY7" t="n">
        <v/>
      </c>
      <c r="JZ7" t="n">
        <v/>
      </c>
      <c r="KA7" t="inlineStr">
        <is>
          <t>Tidak pernah</t>
        </is>
      </c>
      <c r="KB7" t="n">
        <v/>
      </c>
      <c r="KC7" t="n">
        <v/>
      </c>
      <c r="KD7" t="n">
        <v/>
      </c>
      <c r="KE7" t="n">
        <v/>
      </c>
      <c r="KF7" t="n">
        <v/>
      </c>
      <c r="KG7" t="n">
        <v/>
      </c>
      <c r="KH7" t="n">
        <v/>
      </c>
      <c r="KI7" t="n">
        <v/>
      </c>
      <c r="KJ7" t="inlineStr">
        <is>
          <t>Tidak pernah</t>
        </is>
      </c>
      <c r="KK7" t="n">
        <v/>
      </c>
      <c r="KL7" t="n">
        <v/>
      </c>
      <c r="KM7" t="n">
        <v/>
      </c>
      <c r="KN7" t="n">
        <v/>
      </c>
      <c r="KO7" t="n">
        <v/>
      </c>
      <c r="KP7" t="n">
        <v/>
      </c>
      <c r="KQ7" t="n">
        <v/>
      </c>
      <c r="KR7" t="n">
        <v/>
      </c>
      <c r="KS7" t="inlineStr">
        <is>
          <t>Cukup membaik</t>
        </is>
      </c>
      <c r="KT7" t="inlineStr">
        <is>
          <t>0-1 kali</t>
        </is>
      </c>
      <c r="KU7" t="inlineStr">
        <is>
          <t>0-1 kali</t>
        </is>
      </c>
      <c r="KV7" t="inlineStr">
        <is>
          <t>Tidak ada</t>
        </is>
      </c>
      <c r="KW7" t="n">
        <v>0</v>
      </c>
      <c r="KX7" t="n">
        <v>0</v>
      </c>
      <c r="KY7" t="n">
        <v>0</v>
      </c>
      <c r="KZ7" t="n">
        <v>1</v>
      </c>
      <c r="LA7" t="inlineStr">
        <is>
          <t>Cukup membaik</t>
        </is>
      </c>
      <c r="LB7" t="inlineStr">
        <is>
          <t>Jauh lebih baik</t>
        </is>
      </c>
      <c r="LC7" t="n">
        <v>2</v>
      </c>
      <c r="LD7" t="n">
        <v>4</v>
      </c>
      <c r="LE7" t="n">
        <v>0</v>
      </c>
      <c r="LF7" t="n">
        <v>0</v>
      </c>
      <c r="LG7" t="inlineStr">
        <is>
          <t>Ya</t>
        </is>
      </c>
      <c r="LH7" t="n">
        <v>50000</v>
      </c>
      <c r="LI7" t="n">
        <v/>
      </c>
      <c r="LJ7" t="inlineStr">
        <is>
          <t>Kebutuhan rumah tangga</t>
        </is>
      </c>
      <c r="LK7" t="n">
        <v>0</v>
      </c>
      <c r="LL7" t="n">
        <v>0</v>
      </c>
      <c r="LM7" t="n">
        <v>0</v>
      </c>
      <c r="LN7" t="n">
        <v>0</v>
      </c>
      <c r="LO7" t="n">
        <v>1</v>
      </c>
      <c r="LP7" t="n">
        <v>0</v>
      </c>
      <c r="LQ7" t="n">
        <v>0</v>
      </c>
      <c r="LR7" t="n">
        <v/>
      </c>
      <c r="LS7" t="n">
        <v>30</v>
      </c>
      <c r="LT7" t="n">
        <v>0</v>
      </c>
      <c r="LU7" t="n">
        <v>0</v>
      </c>
      <c r="LV7" t="n">
        <v>10</v>
      </c>
      <c r="LW7" t="n">
        <v>0</v>
      </c>
      <c r="LX7" t="n">
        <v>0</v>
      </c>
      <c r="LY7" t="n">
        <v>10</v>
      </c>
      <c r="LZ7" t="n">
        <v>0</v>
      </c>
      <c r="MA7" t="n">
        <v>0</v>
      </c>
      <c r="MB7" t="inlineStr">
        <is>
          <t>Ya</t>
        </is>
      </c>
      <c r="MC7" t="n">
        <v>15</v>
      </c>
      <c r="MD7" t="n">
        <v>0</v>
      </c>
      <c r="ME7" t="n">
        <v>0</v>
      </c>
      <c r="MF7" t="n">
        <v>0</v>
      </c>
      <c r="MG7" t="n">
        <v>0</v>
      </c>
      <c r="MH7" t="n">
        <v>0</v>
      </c>
      <c r="MI7" t="inlineStr">
        <is>
          <t>Pendidikan anak (mengantar sekolah, menemani anak belajar, menyiapkan bekal dsb) Aktivitas sosial diluar rumah (misalnya, berkumpul dengan tetangga, mengikuti kegiatan PKK, dsb) Istirahat</t>
        </is>
      </c>
      <c r="MJ7" t="n">
        <v>1</v>
      </c>
      <c r="MK7" t="n">
        <v>1</v>
      </c>
      <c r="ML7" t="n">
        <v>1</v>
      </c>
      <c r="MM7" t="n">
        <v>0</v>
      </c>
      <c r="MN7" t="n">
        <v>0</v>
      </c>
      <c r="MO7" t="n">
        <v>0</v>
      </c>
      <c r="MP7" t="n">
        <v/>
      </c>
      <c r="MQ7" t="n">
        <v/>
      </c>
      <c r="MR7" t="inlineStr">
        <is>
          <t>Digunakan untuk melayani masyarakat</t>
        </is>
      </c>
      <c r="MS7" t="inlineStr">
        <is>
          <t>PKK, KWT, Pertemuan RT, Pengajian</t>
        </is>
      </c>
      <c r="MT7" t="n">
        <v/>
      </c>
      <c r="MU7" t="inlineStr">
        <is>
          <t>Ya, untuk anggota keluarga</t>
        </is>
      </c>
      <c r="MV7" t="inlineStr">
        <is>
          <t>Perawatan sistem biogas</t>
        </is>
      </c>
      <c r="MW7" t="n">
        <v>1</v>
      </c>
      <c r="MX7" t="n">
        <v>0</v>
      </c>
      <c r="MY7" t="n">
        <v>0</v>
      </c>
      <c r="MZ7" t="n">
        <v>0</v>
      </c>
      <c r="NA7" t="n">
        <v/>
      </c>
      <c r="NB7" t="n">
        <v/>
      </c>
      <c r="NC7" t="n">
        <v/>
      </c>
      <c r="ND7" t="n">
        <v/>
      </c>
      <c r="NE7" t="n">
        <v/>
      </c>
      <c r="NF7" t="n">
        <v/>
      </c>
      <c r="NG7" t="n">
        <v/>
      </c>
      <c r="NH7" t="n">
        <v/>
      </c>
      <c r="NI7" t="n">
        <v/>
      </c>
      <c r="NJ7" t="n">
        <v/>
      </c>
      <c r="NK7" t="n">
        <v/>
      </c>
      <c r="NL7" t="inlineStr">
        <is>
          <t>Tidak</t>
        </is>
      </c>
      <c r="NM7" t="inlineStr">
        <is>
          <t>Kombinasi dana mandiri dan dana hibah</t>
        </is>
      </c>
      <c r="NN7" t="inlineStr">
        <is>
          <t>3.000.001-5.000.000</t>
        </is>
      </c>
      <c r="NO7" t="inlineStr">
        <is>
          <t>Lainnya</t>
        </is>
      </c>
      <c r="NP7" t="inlineStr">
        <is>
          <t>Perguruan Tinggi</t>
        </is>
      </c>
      <c r="NQ7" t="n">
        <v/>
      </c>
      <c r="NR7" t="n">
        <v/>
      </c>
      <c r="NS7" t="n">
        <v/>
      </c>
      <c r="NT7" t="n">
        <v/>
      </c>
      <c r="NU7" t="n">
        <v/>
      </c>
      <c r="NV7" t="inlineStr">
        <is>
          <t>Anggota keluarga - Laki-laki dewasa</t>
        </is>
      </c>
      <c r="NW7" t="n">
        <v/>
      </c>
      <c r="NX7" t="inlineStr">
        <is>
          <t>Sedikit meningkat</t>
        </is>
      </c>
      <c r="NY7" t="n">
        <v>120</v>
      </c>
      <c r="NZ7" t="n">
        <v>0</v>
      </c>
      <c r="OA7" t="n">
        <v>0</v>
      </c>
      <c r="OB7" t="n">
        <v>10</v>
      </c>
      <c r="OC7" t="n">
        <v>0</v>
      </c>
      <c r="OD7" t="n">
        <v>0</v>
      </c>
      <c r="OE7" t="inlineStr">
        <is>
          <t>Lebih baik</t>
        </is>
      </c>
      <c r="OF7" t="inlineStr">
        <is>
          <t>Lebih baik (beda waktu memasak 5-30 menit, ATAU tidak lagi ada rasa/bau makanan yang berubah, ATAU alasan lainnya)</t>
        </is>
      </c>
      <c r="OG7" t="inlineStr">
        <is>
          <t>Ya</t>
        </is>
      </c>
      <c r="OH7" t="n">
        <v>2</v>
      </c>
      <c r="OI7" t="n">
        <v>0</v>
      </c>
      <c r="OJ7" t="n">
        <v>0</v>
      </c>
      <c r="OK7" t="n">
        <v>0</v>
      </c>
      <c r="OL7" t="n">
        <v>0</v>
      </c>
      <c r="OM7" t="n">
        <v>12</v>
      </c>
      <c r="ON7" t="n">
        <v>0</v>
      </c>
      <c r="OO7" t="n">
        <v>0</v>
      </c>
      <c r="OP7" t="inlineStr">
        <is>
          <t>Sapi pedaging</t>
        </is>
      </c>
      <c r="OQ7" t="n">
        <v>1</v>
      </c>
      <c r="OR7" t="n">
        <v>0</v>
      </c>
      <c r="OS7" t="n">
        <v>0</v>
      </c>
      <c r="OT7" t="n">
        <v>0</v>
      </c>
      <c r="OU7" t="n">
        <v>0</v>
      </c>
      <c r="OV7" t="n">
        <v>0</v>
      </c>
      <c r="OW7" t="n">
        <v>0</v>
      </c>
      <c r="OX7" t="n">
        <v>0</v>
      </c>
      <c r="OY7" t="n">
        <v>0</v>
      </c>
      <c r="OZ7" t="inlineStr">
        <is>
          <t>Sapi pedaging</t>
        </is>
      </c>
      <c r="PA7" t="n">
        <v>1</v>
      </c>
      <c r="PB7" t="n">
        <v>0</v>
      </c>
      <c r="PC7" t="n">
        <v>0</v>
      </c>
      <c r="PD7" t="n">
        <v>0</v>
      </c>
      <c r="PE7" t="n">
        <v>0</v>
      </c>
      <c r="PF7" t="n">
        <v>0</v>
      </c>
      <c r="PG7" t="n">
        <v>0</v>
      </c>
      <c r="PH7" t="n">
        <v>0</v>
      </c>
      <c r="PI7" t="n">
        <v>0</v>
      </c>
      <c r="PJ7" t="inlineStr">
        <is>
          <t>Tidak ada</t>
        </is>
      </c>
      <c r="PK7" t="n">
        <v>0</v>
      </c>
      <c r="PL7" t="n">
        <v>0</v>
      </c>
      <c r="PM7" t="n">
        <v>0</v>
      </c>
      <c r="PN7" t="n">
        <v>0</v>
      </c>
      <c r="PO7" t="n">
        <v>0</v>
      </c>
      <c r="PP7" t="n">
        <v>0</v>
      </c>
      <c r="PQ7" t="n">
        <v>0</v>
      </c>
      <c r="PR7" t="n">
        <v>0</v>
      </c>
      <c r="PS7" t="n">
        <v>1</v>
      </c>
      <c r="PT7" t="inlineStr">
        <is>
          <t>1-Disebarkan ke lahan terbuka</t>
        </is>
      </c>
      <c r="PU7" t="n">
        <v>0</v>
      </c>
      <c r="PV7" t="n">
        <v>0</v>
      </c>
      <c r="PW7" t="n">
        <v>0</v>
      </c>
      <c r="PX7" t="n">
        <v>0</v>
      </c>
      <c r="PY7" t="n">
        <v>0</v>
      </c>
      <c r="PZ7" t="n">
        <v>1</v>
      </c>
      <c r="QA7" t="n">
        <v>0</v>
      </c>
      <c r="QB7" t="n">
        <v>0</v>
      </c>
      <c r="QC7" t="n">
        <v>0</v>
      </c>
      <c r="QD7" t="n">
        <v/>
      </c>
      <c r="QE7" t="n">
        <v/>
      </c>
      <c r="QF7" t="n">
        <v/>
      </c>
      <c r="QG7" t="n">
        <v/>
      </c>
      <c r="QH7" t="n">
        <v/>
      </c>
      <c r="QI7" t="n">
        <v/>
      </c>
      <c r="QJ7" t="n">
        <v/>
      </c>
      <c r="QK7" t="n">
        <v/>
      </c>
      <c r="QL7" t="n">
        <v/>
      </c>
      <c r="QM7" t="n">
        <v/>
      </c>
      <c r="QN7" t="n">
        <v/>
      </c>
      <c r="QO7" t="n">
        <v/>
      </c>
      <c r="QP7" t="n">
        <v/>
      </c>
      <c r="QQ7" t="n">
        <v/>
      </c>
      <c r="QR7" t="n">
        <v/>
      </c>
      <c r="QS7" t="n">
        <v/>
      </c>
      <c r="QT7" t="n">
        <v/>
      </c>
      <c r="QU7" t="n">
        <v/>
      </c>
      <c r="QV7" t="n">
        <v/>
      </c>
      <c r="QW7" t="n">
        <v/>
      </c>
      <c r="QX7" t="n">
        <v/>
      </c>
      <c r="QY7" t="n">
        <v/>
      </c>
      <c r="QZ7" t="n">
        <v/>
      </c>
      <c r="RA7" t="n">
        <v/>
      </c>
      <c r="RB7" t="n">
        <v/>
      </c>
      <c r="RC7" t="n">
        <v/>
      </c>
      <c r="RD7" t="n">
        <v/>
      </c>
      <c r="RE7" t="n">
        <v/>
      </c>
      <c r="RF7" t="n">
        <v/>
      </c>
      <c r="RG7" t="n">
        <v/>
      </c>
      <c r="RH7" t="n">
        <v/>
      </c>
      <c r="RI7" t="n">
        <v/>
      </c>
      <c r="RJ7" t="n">
        <v/>
      </c>
      <c r="RK7" t="n">
        <v/>
      </c>
      <c r="RL7" t="n">
        <v/>
      </c>
      <c r="RM7" t="n">
        <v/>
      </c>
      <c r="RN7" t="n">
        <v/>
      </c>
      <c r="RO7" t="n">
        <v/>
      </c>
      <c r="RP7" t="n">
        <v/>
      </c>
      <c r="RQ7" t="n">
        <v/>
      </c>
      <c r="RR7" t="n">
        <v/>
      </c>
      <c r="RS7" t="n">
        <v/>
      </c>
      <c r="RT7" t="n">
        <v/>
      </c>
      <c r="RU7" t="n">
        <v/>
      </c>
      <c r="RV7" t="n">
        <v/>
      </c>
      <c r="RW7" t="n">
        <v/>
      </c>
      <c r="RX7" t="n">
        <v/>
      </c>
      <c r="RY7" t="n">
        <v/>
      </c>
      <c r="RZ7" t="n">
        <v/>
      </c>
      <c r="SA7" t="n">
        <v/>
      </c>
      <c r="SB7" t="n">
        <v/>
      </c>
      <c r="SC7" t="n">
        <v/>
      </c>
      <c r="SD7" t="n">
        <v/>
      </c>
      <c r="SE7" t="n">
        <v/>
      </c>
      <c r="SF7" t="n">
        <v/>
      </c>
      <c r="SG7" t="n">
        <v/>
      </c>
      <c r="SH7" t="n">
        <v/>
      </c>
      <c r="SI7" t="n">
        <v/>
      </c>
      <c r="SJ7" t="n">
        <v/>
      </c>
      <c r="SK7" t="n">
        <v/>
      </c>
      <c r="SL7" t="n">
        <v/>
      </c>
      <c r="SM7" t="n">
        <v/>
      </c>
      <c r="SN7" t="n">
        <v/>
      </c>
      <c r="SO7" t="n">
        <v/>
      </c>
      <c r="SP7" t="n">
        <v/>
      </c>
      <c r="SQ7" t="n">
        <v/>
      </c>
      <c r="SR7" t="n">
        <v/>
      </c>
      <c r="SS7" t="n">
        <v/>
      </c>
      <c r="ST7" t="n">
        <v/>
      </c>
      <c r="SU7" t="n">
        <v/>
      </c>
      <c r="SV7" t="n">
        <v/>
      </c>
      <c r="SW7" t="n">
        <v/>
      </c>
      <c r="SX7" t="n">
        <v/>
      </c>
      <c r="SY7" t="n">
        <v>7</v>
      </c>
      <c r="SZ7" t="n">
        <v/>
      </c>
      <c r="TA7" t="n">
        <v/>
      </c>
      <c r="TB7" t="n">
        <v/>
      </c>
      <c r="TC7" t="n">
        <v/>
      </c>
      <c r="TD7" t="n">
        <v/>
      </c>
      <c r="TE7" t="n">
        <v/>
      </c>
      <c r="TF7" t="n">
        <v/>
      </c>
      <c r="TG7" t="n">
        <v>2</v>
      </c>
      <c r="TH7" t="n">
        <v>0</v>
      </c>
      <c r="TI7" t="n">
        <v>0</v>
      </c>
      <c r="TJ7" t="n">
        <v>0</v>
      </c>
      <c r="TK7" t="n">
        <v>0</v>
      </c>
      <c r="TL7" t="n">
        <v>12</v>
      </c>
      <c r="TM7" t="n">
        <v>0</v>
      </c>
      <c r="TN7" t="n">
        <v>0</v>
      </c>
      <c r="TO7" t="n">
        <v>0</v>
      </c>
      <c r="TP7" t="n">
        <v>0</v>
      </c>
      <c r="TQ7" t="n">
        <v>1</v>
      </c>
      <c r="TR7" t="n">
        <v>0</v>
      </c>
      <c r="TS7" t="n">
        <v/>
      </c>
      <c r="TT7" t="n">
        <v/>
      </c>
      <c r="TU7" t="n">
        <v/>
      </c>
      <c r="TV7" t="n">
        <v/>
      </c>
      <c r="TW7" t="n">
        <v/>
      </c>
      <c r="TX7" t="n">
        <v/>
      </c>
      <c r="TY7" t="n">
        <v/>
      </c>
      <c r="TZ7" t="n">
        <v/>
      </c>
      <c r="UA7" t="n">
        <v/>
      </c>
      <c r="UB7" t="n">
        <v/>
      </c>
      <c r="UC7" t="n">
        <v/>
      </c>
      <c r="UD7" t="n">
        <v/>
      </c>
      <c r="UE7" t="n">
        <v/>
      </c>
      <c r="UF7" t="n">
        <v/>
      </c>
      <c r="UG7" t="n">
        <v/>
      </c>
      <c r="UH7" t="n">
        <v/>
      </c>
      <c r="UI7" t="n">
        <v/>
      </c>
      <c r="UJ7" t="n">
        <v/>
      </c>
      <c r="UK7" t="n">
        <v/>
      </c>
      <c r="UL7" t="n">
        <v/>
      </c>
      <c r="UM7" t="n">
        <v/>
      </c>
      <c r="UN7" t="n">
        <v/>
      </c>
      <c r="UO7" t="n">
        <v/>
      </c>
      <c r="UP7" t="n">
        <v/>
      </c>
      <c r="UQ7" t="n">
        <v/>
      </c>
      <c r="UR7" t="n">
        <v/>
      </c>
      <c r="US7" t="n">
        <v/>
      </c>
      <c r="UT7" t="n">
        <v/>
      </c>
      <c r="UU7" t="inlineStr">
        <is>
          <t>Pemberian pakan di kandang</t>
        </is>
      </c>
      <c r="UV7" t="n">
        <v/>
      </c>
      <c r="UW7" t="n">
        <v/>
      </c>
      <c r="UX7" t="n">
        <v/>
      </c>
      <c r="UY7" t="n">
        <v/>
      </c>
      <c r="UZ7" t="inlineStr">
        <is>
          <t>Pemberian pakan di kandang</t>
        </is>
      </c>
      <c r="VA7" t="n">
        <v/>
      </c>
      <c r="VB7" t="n">
        <v/>
      </c>
      <c r="VC7" t="inlineStr">
        <is>
          <t>Sangat jarang (&gt;1 bulan sekali)</t>
        </is>
      </c>
      <c r="VD7" t="n">
        <v/>
      </c>
      <c r="VE7" t="n">
        <v/>
      </c>
      <c r="VF7" t="n">
        <v/>
      </c>
      <c r="VG7" t="n">
        <v/>
      </c>
      <c r="VH7" t="inlineStr">
        <is>
          <t>Sangat jarang (&gt;1 bulan sekali)</t>
        </is>
      </c>
      <c r="VI7" t="n">
        <v/>
      </c>
      <c r="VJ7" t="n">
        <v/>
      </c>
      <c r="VK7" t="inlineStr">
        <is>
          <t>Sering (1 kali sehari)</t>
        </is>
      </c>
      <c r="VL7" t="n">
        <v/>
      </c>
      <c r="VM7" t="n">
        <v/>
      </c>
      <c r="VN7" t="n">
        <v/>
      </c>
      <c r="VO7" t="n">
        <v/>
      </c>
      <c r="VP7" t="inlineStr">
        <is>
          <t>Sangat jarang (&gt;1 bulan sekali)</t>
        </is>
      </c>
      <c r="VQ7" t="n">
        <v/>
      </c>
      <c r="VR7" t="n">
        <v/>
      </c>
      <c r="VS7" t="inlineStr">
        <is>
          <t>6-Digester biogas</t>
        </is>
      </c>
      <c r="VT7" t="n">
        <v>0</v>
      </c>
      <c r="VU7" t="n">
        <v>0</v>
      </c>
      <c r="VV7" t="n">
        <v>0</v>
      </c>
      <c r="VW7" t="n">
        <v>0</v>
      </c>
      <c r="VX7" t="n">
        <v>0</v>
      </c>
      <c r="VY7" t="n">
        <v>0</v>
      </c>
      <c r="VZ7" t="n">
        <v>0</v>
      </c>
      <c r="WA7" t="n">
        <v>0</v>
      </c>
      <c r="WB7" t="n">
        <v>0</v>
      </c>
      <c r="WC7" t="n">
        <v>1</v>
      </c>
      <c r="WD7" t="n">
        <v>0</v>
      </c>
      <c r="WE7" t="n">
        <v>0</v>
      </c>
      <c r="WF7" t="n">
        <v/>
      </c>
      <c r="WG7" t="n">
        <v/>
      </c>
      <c r="WH7" t="n">
        <v/>
      </c>
      <c r="WI7" t="n">
        <v/>
      </c>
      <c r="WJ7" t="n">
        <v/>
      </c>
      <c r="WK7" t="n">
        <v/>
      </c>
      <c r="WL7" t="n">
        <v/>
      </c>
      <c r="WM7" t="n">
        <v/>
      </c>
      <c r="WN7" t="n">
        <v/>
      </c>
      <c r="WO7" t="n">
        <v/>
      </c>
      <c r="WP7" t="n">
        <v/>
      </c>
      <c r="WQ7" t="n">
        <v/>
      </c>
      <c r="WR7" t="n">
        <v/>
      </c>
      <c r="WS7" t="n">
        <v/>
      </c>
      <c r="WT7" t="n">
        <v/>
      </c>
      <c r="WU7" t="n">
        <v/>
      </c>
      <c r="WV7" t="n">
        <v/>
      </c>
      <c r="WW7" t="n">
        <v/>
      </c>
      <c r="WX7" t="n">
        <v/>
      </c>
      <c r="WY7" t="n">
        <v/>
      </c>
      <c r="WZ7" t="n">
        <v/>
      </c>
      <c r="XA7" t="n">
        <v/>
      </c>
      <c r="XB7" t="n">
        <v/>
      </c>
      <c r="XC7" t="n">
        <v/>
      </c>
      <c r="XD7" t="n">
        <v/>
      </c>
      <c r="XE7" t="n">
        <v/>
      </c>
      <c r="XF7" t="n">
        <v/>
      </c>
      <c r="XG7" t="n">
        <v/>
      </c>
      <c r="XH7" t="n">
        <v/>
      </c>
      <c r="XI7" t="n">
        <v/>
      </c>
      <c r="XJ7" t="n">
        <v/>
      </c>
      <c r="XK7" t="n">
        <v/>
      </c>
      <c r="XL7" t="n">
        <v/>
      </c>
      <c r="XM7" t="n">
        <v/>
      </c>
      <c r="XN7" t="n">
        <v/>
      </c>
      <c r="XO7" t="n">
        <v/>
      </c>
      <c r="XP7" t="n">
        <v/>
      </c>
      <c r="XQ7" t="n">
        <v/>
      </c>
      <c r="XR7" t="n">
        <v/>
      </c>
      <c r="XS7" t="n">
        <v/>
      </c>
      <c r="XT7" t="n">
        <v/>
      </c>
      <c r="XU7" t="n">
        <v/>
      </c>
      <c r="XV7" t="n">
        <v/>
      </c>
      <c r="XW7" t="n">
        <v/>
      </c>
      <c r="XX7" t="n">
        <v/>
      </c>
      <c r="XY7" t="n">
        <v/>
      </c>
      <c r="XZ7" t="n">
        <v/>
      </c>
      <c r="YA7" t="inlineStr">
        <is>
          <t>3-Disimpan terbuka (dry lot)</t>
        </is>
      </c>
      <c r="YB7" t="n">
        <v>0</v>
      </c>
      <c r="YC7" t="n">
        <v>0</v>
      </c>
      <c r="YD7" t="n">
        <v>0</v>
      </c>
      <c r="YE7" t="n">
        <v>0</v>
      </c>
      <c r="YF7" t="n">
        <v>0</v>
      </c>
      <c r="YG7" t="n">
        <v>0</v>
      </c>
      <c r="YH7" t="n">
        <v>1</v>
      </c>
      <c r="YI7" t="n">
        <v>0</v>
      </c>
      <c r="YJ7" t="n">
        <v>0</v>
      </c>
      <c r="YK7" t="n">
        <v>0</v>
      </c>
      <c r="YL7" t="n">
        <v>0</v>
      </c>
      <c r="YM7" t="n">
        <v>0</v>
      </c>
      <c r="YN7" t="n">
        <v/>
      </c>
      <c r="YO7" t="n">
        <v/>
      </c>
      <c r="YP7" t="n">
        <v/>
      </c>
      <c r="YQ7" t="n">
        <v/>
      </c>
      <c r="YR7" t="n">
        <v/>
      </c>
      <c r="YS7" t="n">
        <v/>
      </c>
      <c r="YT7" t="n">
        <v/>
      </c>
      <c r="YU7" t="n">
        <v/>
      </c>
      <c r="YV7" t="n">
        <v/>
      </c>
      <c r="YW7" t="n">
        <v/>
      </c>
      <c r="YX7" t="n">
        <v/>
      </c>
      <c r="YY7" t="n">
        <v/>
      </c>
      <c r="YZ7" t="n">
        <v/>
      </c>
      <c r="ZA7" t="n">
        <v/>
      </c>
      <c r="ZB7" t="n">
        <v/>
      </c>
      <c r="ZC7" t="n">
        <v/>
      </c>
      <c r="ZD7" t="n">
        <v/>
      </c>
      <c r="ZE7" t="n">
        <v/>
      </c>
      <c r="ZF7" t="n">
        <v/>
      </c>
      <c r="ZG7" t="n">
        <v/>
      </c>
      <c r="ZH7" t="n">
        <v/>
      </c>
      <c r="ZI7" t="n">
        <v/>
      </c>
      <c r="ZJ7" t="n">
        <v/>
      </c>
      <c r="ZK7" t="n">
        <v/>
      </c>
      <c r="ZL7" t="n">
        <v/>
      </c>
      <c r="ZM7" t="n">
        <v/>
      </c>
      <c r="ZN7" t="n">
        <v>100</v>
      </c>
      <c r="ZO7" t="n">
        <v/>
      </c>
      <c r="ZP7" t="n">
        <v/>
      </c>
      <c r="ZQ7" t="n">
        <v/>
      </c>
      <c r="ZR7" t="n">
        <v/>
      </c>
      <c r="ZS7" t="n">
        <v/>
      </c>
      <c r="ZT7" t="n">
        <v/>
      </c>
      <c r="ZU7" t="n">
        <v/>
      </c>
      <c r="ZV7" t="n">
        <v>2</v>
      </c>
      <c r="ZW7" t="n">
        <v/>
      </c>
      <c r="ZX7" t="n">
        <v/>
      </c>
      <c r="ZY7" t="n">
        <v/>
      </c>
      <c r="ZZ7" t="n">
        <v/>
      </c>
      <c r="AAA7" t="n">
        <v>2</v>
      </c>
      <c r="AAB7" t="n">
        <v/>
      </c>
      <c r="AAC7" t="n">
        <v/>
      </c>
      <c r="AAD7" t="inlineStr">
        <is>
          <t>Pakan segar (misal: rumput)</t>
        </is>
      </c>
      <c r="AAE7" t="n">
        <v/>
      </c>
      <c r="AAF7" t="n">
        <v/>
      </c>
      <c r="AAG7" t="n">
        <v/>
      </c>
      <c r="AAH7" t="n">
        <v/>
      </c>
      <c r="AAI7" t="inlineStr">
        <is>
          <t>Pakan segar (misal: rumput)</t>
        </is>
      </c>
      <c r="AAJ7" t="n">
        <v/>
      </c>
      <c r="AAK7" t="n">
        <v/>
      </c>
      <c r="AAL7" t="inlineStr">
        <is>
          <t>Ya</t>
        </is>
      </c>
      <c r="AAM7" t="inlineStr">
        <is>
          <t>Cair</t>
        </is>
      </c>
      <c r="AAN7" t="n">
        <v>0</v>
      </c>
      <c r="AAO7" t="n">
        <v>1</v>
      </c>
      <c r="AAP7" t="n">
        <v>54</v>
      </c>
      <c r="AAQ7" t="n">
        <v/>
      </c>
      <c r="AAR7" t="inlineStr">
        <is>
          <t>Ya</t>
        </is>
      </c>
      <c r="AAS7" t="inlineStr">
        <is>
          <t>Mengetahui</t>
        </is>
      </c>
      <c r="AAT7" t="inlineStr">
        <is>
          <t>Digunakan untuk pupuk di lahan pertanian sendiri Diberikan gratis ke orang lain</t>
        </is>
      </c>
      <c r="AAU7" t="n">
        <v>1</v>
      </c>
      <c r="AAV7" t="n">
        <v>0</v>
      </c>
      <c r="AAW7" t="n">
        <v>0</v>
      </c>
      <c r="AAX7" t="n">
        <v>0</v>
      </c>
      <c r="AAY7" t="n">
        <v>1</v>
      </c>
      <c r="AAZ7" t="n">
        <v>0</v>
      </c>
      <c r="ABA7" t="n">
        <v>0</v>
      </c>
      <c r="ABB7" t="inlineStr">
        <is>
          <t>Pupuk cair untuk tanaman</t>
        </is>
      </c>
      <c r="ABC7" t="n">
        <v>1</v>
      </c>
      <c r="ABD7" t="n">
        <v>0</v>
      </c>
      <c r="ABE7" t="n">
        <v>0</v>
      </c>
      <c r="ABF7" t="n">
        <v>0</v>
      </c>
      <c r="ABG7" t="n">
        <v>0</v>
      </c>
      <c r="ABH7" t="n">
        <v/>
      </c>
      <c r="ABI7" t="n">
        <v/>
      </c>
      <c r="ABJ7" t="n">
        <v/>
      </c>
      <c r="ABK7" t="n">
        <v/>
      </c>
      <c r="ABL7" t="n">
        <v/>
      </c>
      <c r="ABM7" t="n">
        <v/>
      </c>
      <c r="ABN7" t="n">
        <v/>
      </c>
      <c r="ABO7" t="n">
        <v/>
      </c>
      <c r="ABP7" t="n">
        <v/>
      </c>
      <c r="ABQ7" t="inlineStr">
        <is>
          <t>Sayuran dan cabai</t>
        </is>
      </c>
      <c r="ABR7" t="inlineStr">
        <is>
          <t>Sering ( 1 minggu 2 kali)</t>
        </is>
      </c>
      <c r="ABS7" t="n">
        <v>2000</v>
      </c>
      <c r="ABT7" t="n">
        <v/>
      </c>
      <c r="ABU7" t="n">
        <v>2160</v>
      </c>
      <c r="ABV7" t="n">
        <v>0</v>
      </c>
      <c r="ABW7" t="inlineStr">
        <is>
          <t>NPK</t>
        </is>
      </c>
      <c r="ABX7" t="n">
        <v/>
      </c>
      <c r="ABY7" t="n">
        <v>200</v>
      </c>
      <c r="ABZ7" t="n">
        <v>3000</v>
      </c>
      <c r="ACA7" t="n">
        <v>100</v>
      </c>
      <c r="ACB7" t="n">
        <v>3000</v>
      </c>
      <c r="ACC7" t="n">
        <v>300</v>
      </c>
      <c r="ACD7" t="n">
        <v>350</v>
      </c>
      <c r="ACE7" t="inlineStr">
        <is>
          <t>Ya</t>
        </is>
      </c>
      <c r="ACF7" t="inlineStr">
        <is>
          <t>Cukup meningkat</t>
        </is>
      </c>
      <c r="ACG7" t="inlineStr">
        <is>
          <t>Cukup meningkat</t>
        </is>
      </c>
      <c r="ACH7" t="inlineStr">
        <is>
          <t>Cukup meningkat</t>
        </is>
      </c>
      <c r="ACI7" t="n">
        <v/>
      </c>
      <c r="ACJ7" t="n">
        <v/>
      </c>
      <c r="ACK7" t="inlineStr">
        <is>
          <t>Ladang/sawah terlalu jauh, sulit untuk mengangkut ke sana</t>
        </is>
      </c>
      <c r="ACL7" t="n">
        <v>0</v>
      </c>
      <c r="ACM7" t="n">
        <v>0</v>
      </c>
      <c r="ACN7" t="n">
        <v>0</v>
      </c>
      <c r="ACO7" t="n">
        <v>1</v>
      </c>
      <c r="ACP7" t="n">
        <v>0</v>
      </c>
      <c r="ACQ7" t="n">
        <v>0</v>
      </c>
      <c r="ACR7" t="n">
        <v>0</v>
      </c>
      <c r="ACS7" t="n">
        <v/>
      </c>
      <c r="ACT7" t="inlineStr">
        <is>
          <t>Tidak ada</t>
        </is>
      </c>
      <c r="ACU7" t="inlineStr">
        <is>
          <t>Manfaat besar dan membantu kehidupan sehari-hari</t>
        </is>
      </c>
      <c r="ACV7" t="inlineStr">
        <is>
          <t>Berkurang</t>
        </is>
      </c>
      <c r="ACW7" t="inlineStr">
        <is>
          <t>Anggota keluarga - Perempuan dewasa</t>
        </is>
      </c>
      <c r="ACX7" t="inlineStr">
        <is>
          <t>Sangat setuju</t>
        </is>
      </c>
      <c r="ACY7" t="inlineStr">
        <is>
          <t>Anggota keluarga - Laki-laki dewasa Anggota keluarga - Perempuan dewasa Anggota keluarga - Anak-anak</t>
        </is>
      </c>
      <c r="ACZ7" t="n">
        <v>1</v>
      </c>
      <c r="ADA7" t="n">
        <v>1</v>
      </c>
      <c r="ADB7" t="n">
        <v>1</v>
      </c>
      <c r="ADC7" t="n">
        <v>0</v>
      </c>
      <c r="ADD7" t="inlineStr">
        <is>
          <t>Sangat puas</t>
        </is>
      </c>
      <c r="ADE7" t="inlineStr">
        <is>
          <t>Puas</t>
        </is>
      </c>
      <c r="ADF7" t="inlineStr">
        <is>
          <t>Puas</t>
        </is>
      </c>
      <c r="ADG7" t="inlineStr">
        <is>
          <t>Sangat puas</t>
        </is>
      </c>
      <c r="ADH7" t="inlineStr">
        <is>
          <t>Tidak</t>
        </is>
      </c>
      <c r="ADI7" t="n">
        <v/>
      </c>
      <c r="ADJ7" t="inlineStr">
        <is>
          <t>Puas</t>
        </is>
      </c>
      <c r="ADK7" t="n">
        <v/>
      </c>
      <c r="ADL7" t="n">
        <v/>
      </c>
      <c r="ADM7" t="n">
        <v/>
      </c>
      <c r="ADN7" t="n">
        <v/>
      </c>
      <c r="ADO7" t="n">
        <v/>
      </c>
      <c r="ADP7" t="n">
        <v/>
      </c>
      <c r="ADQ7" t="n">
        <v/>
      </c>
      <c r="ADR7" t="n">
        <v/>
      </c>
      <c r="ADS7" t="n">
        <v/>
      </c>
      <c r="ADT7" t="n">
        <v/>
      </c>
      <c r="ADU7" t="inlineStr">
        <is>
          <t>Menghubungi CPO atau pendamping</t>
        </is>
      </c>
      <c r="ADV7" t="n">
        <v>0</v>
      </c>
      <c r="ADW7" t="n">
        <v>0</v>
      </c>
      <c r="ADX7" t="n">
        <v>0</v>
      </c>
      <c r="ADY7" t="n">
        <v>0</v>
      </c>
      <c r="ADZ7" t="n">
        <v>1</v>
      </c>
      <c r="AEA7" t="n">
        <v>0</v>
      </c>
      <c r="AEB7" t="n">
        <v>0</v>
      </c>
      <c r="AEC7" t="n">
        <v>0</v>
      </c>
      <c r="AED7" t="inlineStr">
        <is>
          <t>Tidak ada</t>
        </is>
      </c>
      <c r="AEE7" t="inlineStr">
        <is>
          <t>Laki-laki dewasa</t>
        </is>
      </c>
      <c r="AEF7" t="n">
        <v/>
      </c>
      <c r="AEG7" t="inlineStr">
        <is>
          <t>Menelepon atau WA langsung</t>
        </is>
      </c>
      <c r="AEH7" t="n">
        <v/>
      </c>
      <c r="AEI7" t="inlineStr">
        <is>
          <t>Biogasnya nyala bagus, mohon untuk CPO rutin memberikan pendampingan</t>
        </is>
      </c>
      <c r="AEJ7" t="inlineStr">
        <is>
          <t>Ya, selalu</t>
        </is>
      </c>
      <c r="AEK7" t="inlineStr">
        <is>
          <t>Pengurangan pengeluaran rumah tangga (bahan bakar minyak, pupuk, dll.) Lebih mudah mendapatkan energi Pasokan energi yang andal Lebih aman Pengurangan waktu dan tenaga Peningkatan kebersihan kandang ternak Pemanfaatan bio-slurry sebagai pupuk Dapur lebih bersih dan bebas asap Mendapatkan subsidi</t>
        </is>
      </c>
      <c r="AEL7" t="n">
        <v>1</v>
      </c>
      <c r="AEM7" t="n">
        <v>1</v>
      </c>
      <c r="AEN7" t="n">
        <v>1</v>
      </c>
      <c r="AEO7" t="n">
        <v>0</v>
      </c>
      <c r="AEP7" t="n">
        <v>1</v>
      </c>
      <c r="AEQ7" t="n">
        <v>1</v>
      </c>
      <c r="AER7" t="n">
        <v>1</v>
      </c>
      <c r="AES7" t="n">
        <v>1</v>
      </c>
      <c r="AET7" t="n">
        <v>1</v>
      </c>
      <c r="AEU7" t="n">
        <v>0</v>
      </c>
      <c r="AEV7" t="n">
        <v>1</v>
      </c>
      <c r="AEW7" t="n">
        <v>0</v>
      </c>
      <c r="AEX7" t="n">
        <v/>
      </c>
      <c r="AEY7" t="inlineStr">
        <is>
          <t>Mengurangi pengeluaran energi</t>
        </is>
      </c>
      <c r="AEZ7" t="n">
        <v/>
      </c>
      <c r="AFA7" t="inlineStr">
        <is>
          <t>Tetangga / teman / saudara</t>
        </is>
      </c>
      <c r="AFB7" t="n">
        <v/>
      </c>
      <c r="AFC7" t="inlineStr">
        <is>
          <t>catur suharno-1-22_58_57.jpg</t>
        </is>
      </c>
      <c r="AFD7" t="inlineStr">
        <is>
          <t>https://kf.kobotoolbox.org/api/v2/assets/avstPQqLr3Ab3ZdcVTXZ6f/data/667533187/attachments/att7DCdb43cuH2m8DpKekhAX/</t>
        </is>
      </c>
      <c r="AFE7" t="inlineStr">
        <is>
          <t>catur suharno-22_59_12.jpg</t>
        </is>
      </c>
      <c r="AFF7" t="inlineStr">
        <is>
          <t>https://kf.kobotoolbox.org/api/v2/assets/avstPQqLr3Ab3ZdcVTXZ6f/data/667533187/attachments/attCHc9kaX5G5HzcebPSuNah/</t>
        </is>
      </c>
      <c r="AFG7" t="inlineStr">
        <is>
          <t>Suyono/suyono_mse_2000</t>
        </is>
      </c>
      <c r="AFH7" t="n">
        <v/>
      </c>
      <c r="AFI7" t="inlineStr">
        <is>
          <t>a. A25. Responden menggunakan jenis kompor yang ada pemantik api (sehingga menyalakan kompor biogas seperti kompor LPG</t>
        </is>
      </c>
    </row>
    <row r="8">
      <c r="A8" s="93" t="n">
        <v>46079</v>
      </c>
      <c r="B8" s="93" t="n">
        <v>46079</v>
      </c>
      <c r="C8" t="inlineStr">
        <is>
          <t>suyono</t>
        </is>
      </c>
      <c r="D8" t="inlineStr">
        <is>
          <t>edi sujito</t>
        </is>
      </c>
      <c r="E8" t="n">
        <v>83867466609</v>
      </c>
      <c r="F8" t="inlineStr">
        <is>
          <t>-7.615327 110.417755 0 0</t>
        </is>
      </c>
      <c r="G8" t="n">
        <v>-7.615327</v>
      </c>
      <c r="H8" t="n">
        <v>110.417755</v>
      </c>
      <c r="I8" t="n">
        <v>0</v>
      </c>
      <c r="J8" t="n">
        <v>0</v>
      </c>
      <c r="K8" t="n">
        <v>0</v>
      </c>
      <c r="L8" t="inlineStr">
        <is>
          <t>-7.615963 110.417716 0 0</t>
        </is>
      </c>
      <c r="M8" t="n">
        <v>-7.615963</v>
      </c>
      <c r="N8" t="n">
        <v>110.417716</v>
      </c>
      <c r="O8" t="n">
        <v>0</v>
      </c>
      <c r="P8" t="n">
        <v>0</v>
      </c>
      <c r="Q8" t="n">
        <v>0</v>
      </c>
      <c r="R8" t="inlineStr">
        <is>
          <t>DIY</t>
        </is>
      </c>
      <c r="S8" t="n">
        <v>0</v>
      </c>
      <c r="T8" t="n">
        <v>0</v>
      </c>
      <c r="U8" t="n">
        <v>0</v>
      </c>
      <c r="V8" t="n">
        <v>0</v>
      </c>
      <c r="W8" t="n">
        <v>1</v>
      </c>
      <c r="X8" t="n">
        <v>0</v>
      </c>
      <c r="Y8" t="n">
        <v>0</v>
      </c>
      <c r="Z8" t="n">
        <v>0</v>
      </c>
      <c r="AA8" t="n">
        <v>0</v>
      </c>
      <c r="AB8" t="n">
        <v>0</v>
      </c>
      <c r="AC8" t="inlineStr">
        <is>
          <t>SLEMAN</t>
        </is>
      </c>
      <c r="AD8" t="inlineStr">
        <is>
          <t>PAKEM</t>
        </is>
      </c>
      <c r="AE8" t="inlineStr">
        <is>
          <t>PURWOBINANGUN</t>
        </is>
      </c>
      <c r="AF8" t="inlineStr">
        <is>
          <t>RUMAH ILHAM</t>
        </is>
      </c>
      <c r="AG8" t="inlineStr">
        <is>
          <t>HIP0159</t>
        </is>
      </c>
      <c r="AH8" t="n">
        <v>7</v>
      </c>
      <c r="AI8" t="inlineStr">
        <is>
          <t>VPA2</t>
        </is>
      </c>
      <c r="AJ8" t="inlineStr">
        <is>
          <t>Aktif</t>
        </is>
      </c>
      <c r="AK8" t="n">
        <v>60</v>
      </c>
      <c r="AL8" t="inlineStr">
        <is>
          <t>Laki-laki</t>
        </is>
      </c>
      <c r="AM8" t="inlineStr">
        <is>
          <t>Sudah menikah</t>
        </is>
      </c>
      <c r="AN8" t="inlineStr">
        <is>
          <t>SD/Sederajat</t>
        </is>
      </c>
      <c r="AO8" t="inlineStr">
        <is>
          <t>Petani</t>
        </is>
      </c>
      <c r="AP8" t="n">
        <v>1</v>
      </c>
      <c r="AQ8" t="n">
        <v>0</v>
      </c>
      <c r="AR8" t="n">
        <v>0</v>
      </c>
      <c r="AS8" t="n">
        <v>0</v>
      </c>
      <c r="AT8" t="n">
        <v>0</v>
      </c>
      <c r="AU8" t="n">
        <v>0</v>
      </c>
      <c r="AV8" t="n">
        <v>0</v>
      </c>
      <c r="AW8" t="n">
        <v>0</v>
      </c>
      <c r="AX8" t="n">
        <v/>
      </c>
      <c r="AY8" t="inlineStr">
        <is>
          <t>Peternak</t>
        </is>
      </c>
      <c r="AZ8" t="n">
        <v>0</v>
      </c>
      <c r="BA8" t="n">
        <v>1</v>
      </c>
      <c r="BB8" t="n">
        <v>0</v>
      </c>
      <c r="BC8" t="n">
        <v>0</v>
      </c>
      <c r="BD8" t="n">
        <v>0</v>
      </c>
      <c r="BE8" t="n">
        <v>0</v>
      </c>
      <c r="BF8" t="n">
        <v>0</v>
      </c>
      <c r="BG8" t="n">
        <v>0</v>
      </c>
      <c r="BH8" t="n">
        <v/>
      </c>
      <c r="BI8" t="inlineStr">
        <is>
          <t>&lt;Rp1.500.000</t>
        </is>
      </c>
      <c r="BJ8" t="n">
        <v>1</v>
      </c>
      <c r="BK8" t="n">
        <v>1</v>
      </c>
      <c r="BL8" t="n">
        <v>0</v>
      </c>
      <c r="BM8" t="n">
        <v>0</v>
      </c>
      <c r="BN8" t="inlineStr">
        <is>
          <t>Milik sendiri</t>
        </is>
      </c>
      <c r="BO8" t="inlineStr">
        <is>
          <t>Permanen (dinding bata dan semen)</t>
        </is>
      </c>
      <c r="BP8" t="n">
        <v>1</v>
      </c>
      <c r="BQ8" t="n">
        <v>0</v>
      </c>
      <c r="BR8" t="n">
        <v>0</v>
      </c>
      <c r="BS8" t="n">
        <v>0</v>
      </c>
      <c r="BT8" t="n">
        <v>0</v>
      </c>
      <c r="BU8" t="n">
        <v/>
      </c>
      <c r="BV8" t="inlineStr">
        <is>
          <t>Keramik/ubin</t>
        </is>
      </c>
      <c r="BW8" t="n">
        <v>0</v>
      </c>
      <c r="BX8" t="n">
        <v>0</v>
      </c>
      <c r="BY8" t="n">
        <v>1</v>
      </c>
      <c r="BZ8" t="n">
        <v>0</v>
      </c>
      <c r="CA8" t="n">
        <v>0</v>
      </c>
      <c r="CB8" t="n">
        <v/>
      </c>
      <c r="CC8" t="inlineStr">
        <is>
          <t>Genting</t>
        </is>
      </c>
      <c r="CD8" t="n">
        <v>0</v>
      </c>
      <c r="CE8" t="n">
        <v>0</v>
      </c>
      <c r="CF8" t="n">
        <v>0</v>
      </c>
      <c r="CG8" t="n">
        <v>0</v>
      </c>
      <c r="CH8" t="n">
        <v>0</v>
      </c>
      <c r="CI8" t="n">
        <v>1</v>
      </c>
      <c r="CJ8" t="n">
        <v>0</v>
      </c>
      <c r="CK8" t="n">
        <v/>
      </c>
      <c r="CL8" t="inlineStr">
        <is>
          <t>Ya</t>
        </is>
      </c>
      <c r="CM8" t="n">
        <v>2019</v>
      </c>
      <c r="CN8" t="inlineStr">
        <is>
          <t>Fixed-Dome (Kubah Tetap)</t>
        </is>
      </c>
      <c r="CO8" t="inlineStr">
        <is>
          <t>4 m³ (2-3 ekor sapi, ±3 jam memasak/hari, ±30 kg slurry/hari)</t>
        </is>
      </c>
      <c r="CP8" t="inlineStr">
        <is>
          <t>Anggota keluarga - laki-laki</t>
        </is>
      </c>
      <c r="CQ8" t="n">
        <v>0</v>
      </c>
      <c r="CR8" t="n">
        <v>0</v>
      </c>
      <c r="CS8" t="n">
        <v>0</v>
      </c>
      <c r="CT8" t="n">
        <v>0</v>
      </c>
      <c r="CU8" t="n">
        <v>1</v>
      </c>
      <c r="CV8" t="n">
        <v>0</v>
      </c>
      <c r="CW8" t="n">
        <v>0</v>
      </c>
      <c r="CX8" t="n">
        <v>0</v>
      </c>
      <c r="CY8" t="inlineStr">
        <is>
          <t>Anggota keluarga - perempuan dewasa</t>
        </is>
      </c>
      <c r="CZ8" t="n">
        <v>0</v>
      </c>
      <c r="DA8" t="n">
        <v>1</v>
      </c>
      <c r="DB8" t="n">
        <v>0</v>
      </c>
      <c r="DC8" t="n">
        <v/>
      </c>
      <c r="DD8" t="inlineStr">
        <is>
          <t>Anggota keluarga - laki-laki CPO atau pendamping</t>
        </is>
      </c>
      <c r="DE8" t="n">
        <v>1</v>
      </c>
      <c r="DF8" t="n">
        <v>0</v>
      </c>
      <c r="DG8" t="n">
        <v>1</v>
      </c>
      <c r="DH8" t="n">
        <v>0</v>
      </c>
      <c r="DI8" t="n">
        <v/>
      </c>
      <c r="DJ8" t="inlineStr">
        <is>
          <t>CPO atau pendamping</t>
        </is>
      </c>
      <c r="DK8" t="n">
        <v>0</v>
      </c>
      <c r="DL8" t="n">
        <v>0</v>
      </c>
      <c r="DM8" t="n">
        <v>1</v>
      </c>
      <c r="DN8" t="n">
        <v>0</v>
      </c>
      <c r="DO8" t="n">
        <v/>
      </c>
      <c r="DP8" t="inlineStr">
        <is>
          <t>Ya</t>
        </is>
      </c>
      <c r="DQ8" t="n">
        <v/>
      </c>
      <c r="DR8" t="n">
        <v/>
      </c>
      <c r="DS8" t="n">
        <v/>
      </c>
      <c r="DT8" t="n">
        <v/>
      </c>
      <c r="DU8" t="n">
        <v/>
      </c>
      <c r="DV8" t="n">
        <v/>
      </c>
      <c r="DW8" t="n">
        <v/>
      </c>
      <c r="DX8" t="n">
        <v/>
      </c>
      <c r="DY8" t="n">
        <v/>
      </c>
      <c r="DZ8" t="n">
        <v/>
      </c>
      <c r="EA8" t="n">
        <v/>
      </c>
      <c r="EB8" t="n">
        <v/>
      </c>
      <c r="EC8" t="n">
        <v/>
      </c>
      <c r="ED8" t="n">
        <v/>
      </c>
      <c r="EE8" t="n">
        <v/>
      </c>
      <c r="EF8" t="n">
        <v/>
      </c>
      <c r="EG8" t="n">
        <v/>
      </c>
      <c r="EH8" t="n">
        <v/>
      </c>
      <c r="EI8" t="inlineStr">
        <is>
          <t>Tidak ada masalah</t>
        </is>
      </c>
      <c r="EJ8" t="n">
        <v>0</v>
      </c>
      <c r="EK8" t="n">
        <v>0</v>
      </c>
      <c r="EL8" t="n">
        <v>0</v>
      </c>
      <c r="EM8" t="n">
        <v>1</v>
      </c>
      <c r="EN8" t="n">
        <v>0</v>
      </c>
      <c r="EO8" t="n">
        <v/>
      </c>
      <c r="EP8" t="inlineStr">
        <is>
          <t>Ya, cukup jelas dan mudah diikuti</t>
        </is>
      </c>
      <c r="EQ8" t="inlineStr">
        <is>
          <t>Pelatihan</t>
        </is>
      </c>
      <c r="ER8" t="inlineStr">
        <is>
          <t>CPO atau pendamping</t>
        </is>
      </c>
      <c r="ES8" t="n">
        <v>1</v>
      </c>
      <c r="ET8" t="n">
        <v>0</v>
      </c>
      <c r="EU8" t="n">
        <v>0</v>
      </c>
      <c r="EV8" t="n">
        <v>0</v>
      </c>
      <c r="EW8" t="n">
        <v/>
      </c>
      <c r="EX8" t="inlineStr">
        <is>
          <t>Anggota keluarga - Laki-laki</t>
        </is>
      </c>
      <c r="EY8" t="n">
        <v>1</v>
      </c>
      <c r="EZ8" t="n">
        <v>0</v>
      </c>
      <c r="FA8" t="n">
        <v>0</v>
      </c>
      <c r="FB8" t="n">
        <v/>
      </c>
      <c r="FC8" t="inlineStr">
        <is>
          <t>Jarang sekali</t>
        </is>
      </c>
      <c r="FD8" t="n">
        <v/>
      </c>
      <c r="FE8" t="inlineStr">
        <is>
          <t>Mengetahui</t>
        </is>
      </c>
      <c r="FF8" t="inlineStr">
        <is>
          <t>Selalu (setiap hari)</t>
        </is>
      </c>
      <c r="FG8" t="inlineStr">
        <is>
          <t>Tidak mengetahui</t>
        </is>
      </c>
      <c r="FH8" t="inlineStr">
        <is>
          <t>Jarang (setiap bulan atau lebih)</t>
        </is>
      </c>
      <c r="FI8" t="inlineStr">
        <is>
          <t>Mengetahui</t>
        </is>
      </c>
      <c r="FJ8" t="inlineStr">
        <is>
          <t>Selalu (setiap hari)</t>
        </is>
      </c>
      <c r="FK8" t="inlineStr">
        <is>
          <t>Tidak mengetahui</t>
        </is>
      </c>
      <c r="FL8" t="inlineStr">
        <is>
          <t>Tidak pernah</t>
        </is>
      </c>
      <c r="FM8" t="inlineStr">
        <is>
          <t>Mengetahui</t>
        </is>
      </c>
      <c r="FN8" t="inlineStr">
        <is>
          <t>Cukup sering (2 minggu sekali)</t>
        </is>
      </c>
      <c r="FO8" t="inlineStr">
        <is>
          <t>Mengetahui</t>
        </is>
      </c>
      <c r="FP8" t="inlineStr">
        <is>
          <t>Cukup sering (2 minggu sekali)</t>
        </is>
      </c>
      <c r="FQ8" t="inlineStr">
        <is>
          <t>Mengetahui</t>
        </is>
      </c>
      <c r="FR8" t="inlineStr">
        <is>
          <t>Ya</t>
        </is>
      </c>
      <c r="FS8" t="inlineStr">
        <is>
          <t>Mengetahui</t>
        </is>
      </c>
      <c r="FT8" t="inlineStr">
        <is>
          <t>Ya, terkadang</t>
        </is>
      </c>
      <c r="FU8" t="inlineStr">
        <is>
          <t>Laki-laki dewasa Perempuan dewasa</t>
        </is>
      </c>
      <c r="FV8" t="n">
        <v>1</v>
      </c>
      <c r="FW8" t="n">
        <v>1</v>
      </c>
      <c r="FX8" t="n">
        <v>0</v>
      </c>
      <c r="FY8" t="n">
        <v>0</v>
      </c>
      <c r="FZ8" t="inlineStr">
        <is>
          <t>Memahami</t>
        </is>
      </c>
      <c r="GA8" t="inlineStr">
        <is>
          <t>CPO Teman/keluarga</t>
        </is>
      </c>
      <c r="GB8" t="n">
        <v>1</v>
      </c>
      <c r="GC8" t="n">
        <v>0</v>
      </c>
      <c r="GD8" t="n">
        <v>1</v>
      </c>
      <c r="GE8" t="n">
        <v>0</v>
      </c>
      <c r="GF8" t="n">
        <v/>
      </c>
      <c r="GG8" t="inlineStr">
        <is>
          <t>Sering</t>
        </is>
      </c>
      <c r="GH8" t="inlineStr">
        <is>
          <t>Tidak</t>
        </is>
      </c>
      <c r="GI8" t="n">
        <v/>
      </c>
      <c r="GJ8" t="n">
        <v/>
      </c>
      <c r="GK8" t="n">
        <v/>
      </c>
      <c r="GL8" t="n">
        <v/>
      </c>
      <c r="GM8" t="n">
        <v/>
      </c>
      <c r="GN8" t="n">
        <v/>
      </c>
      <c r="GO8" t="n">
        <v/>
      </c>
      <c r="GP8" t="inlineStr">
        <is>
          <t>Penuh (100%)</t>
        </is>
      </c>
      <c r="GQ8" t="inlineStr">
        <is>
          <t>LPG</t>
        </is>
      </c>
      <c r="GR8" t="n">
        <v>1</v>
      </c>
      <c r="GS8" t="n">
        <v>0</v>
      </c>
      <c r="GT8" t="n">
        <v>0</v>
      </c>
      <c r="GU8" t="n">
        <v>0</v>
      </c>
      <c r="GV8" t="n">
        <v>0</v>
      </c>
      <c r="GW8" t="n">
        <v>0</v>
      </c>
      <c r="GX8" t="n">
        <v>0</v>
      </c>
      <c r="GY8" t="n">
        <v/>
      </c>
      <c r="GZ8" t="inlineStr">
        <is>
          <t>Ya</t>
        </is>
      </c>
      <c r="HA8" t="n">
        <v/>
      </c>
      <c r="HB8" t="n">
        <v/>
      </c>
      <c r="HC8" t="n">
        <v/>
      </c>
      <c r="HD8" t="n">
        <v/>
      </c>
      <c r="HE8" t="n">
        <v>12</v>
      </c>
      <c r="HF8" t="n">
        <v>80000</v>
      </c>
      <c r="HG8" t="n">
        <v>3</v>
      </c>
      <c r="HH8" t="n">
        <v>20000</v>
      </c>
      <c r="HI8" t="n">
        <v/>
      </c>
      <c r="HJ8" t="n">
        <v/>
      </c>
      <c r="HK8" t="n">
        <v/>
      </c>
      <c r="HL8" t="n">
        <v/>
      </c>
      <c r="HM8" t="n">
        <v/>
      </c>
      <c r="HN8" t="n">
        <v/>
      </c>
      <c r="HO8" t="n">
        <v/>
      </c>
      <c r="HP8" t="n">
        <v/>
      </c>
      <c r="HQ8" t="n">
        <v/>
      </c>
      <c r="HR8" t="n">
        <v/>
      </c>
      <c r="HS8" t="n">
        <v/>
      </c>
      <c r="HT8" t="n">
        <v/>
      </c>
      <c r="HU8" t="n">
        <v/>
      </c>
      <c r="HV8" t="n">
        <v/>
      </c>
      <c r="HW8" t="n">
        <v/>
      </c>
      <c r="HX8" t="n">
        <v/>
      </c>
      <c r="HY8" t="n">
        <v/>
      </c>
      <c r="HZ8" t="n">
        <v/>
      </c>
      <c r="IA8" t="n">
        <v>9</v>
      </c>
      <c r="IB8" t="n">
        <v>60000</v>
      </c>
      <c r="IC8" t="n">
        <v/>
      </c>
      <c r="ID8" t="n">
        <v/>
      </c>
      <c r="IE8" t="n">
        <v/>
      </c>
      <c r="IF8" t="n">
        <v/>
      </c>
      <c r="IG8" t="n">
        <v/>
      </c>
      <c r="IH8" t="n">
        <v/>
      </c>
      <c r="II8" t="n">
        <v/>
      </c>
      <c r="IJ8" t="n">
        <v/>
      </c>
      <c r="IK8" t="inlineStr">
        <is>
          <t>15-30 kg</t>
        </is>
      </c>
      <c r="IL8" t="inlineStr">
        <is>
          <t>1-3 jam</t>
        </is>
      </c>
      <c r="IM8" t="inlineStr">
        <is>
          <t>Ya</t>
        </is>
      </c>
      <c r="IN8" t="inlineStr">
        <is>
          <t>Tidak</t>
        </is>
      </c>
      <c r="IO8" t="inlineStr">
        <is>
          <t>Lebih bersih</t>
        </is>
      </c>
      <c r="IP8" t="n">
        <v/>
      </c>
      <c r="IQ8" t="inlineStr">
        <is>
          <t>Tidak pernah</t>
        </is>
      </c>
      <c r="IR8" t="n">
        <v/>
      </c>
      <c r="IS8" t="n">
        <v/>
      </c>
      <c r="IT8" t="n">
        <v/>
      </c>
      <c r="IU8" t="n">
        <v/>
      </c>
      <c r="IV8" t="n">
        <v/>
      </c>
      <c r="IW8" t="n">
        <v/>
      </c>
      <c r="IX8" t="n">
        <v/>
      </c>
      <c r="IY8" t="n">
        <v/>
      </c>
      <c r="IZ8" t="inlineStr">
        <is>
          <t>Tidak pernah</t>
        </is>
      </c>
      <c r="JA8" t="n">
        <v/>
      </c>
      <c r="JB8" t="n">
        <v/>
      </c>
      <c r="JC8" t="n">
        <v/>
      </c>
      <c r="JD8" t="n">
        <v/>
      </c>
      <c r="JE8" t="n">
        <v/>
      </c>
      <c r="JF8" t="n">
        <v/>
      </c>
      <c r="JG8" t="n">
        <v/>
      </c>
      <c r="JH8" t="n">
        <v/>
      </c>
      <c r="JI8" t="inlineStr">
        <is>
          <t>Tidak pernah</t>
        </is>
      </c>
      <c r="JJ8" t="n">
        <v/>
      </c>
      <c r="JK8" t="n">
        <v/>
      </c>
      <c r="JL8" t="n">
        <v/>
      </c>
      <c r="JM8" t="n">
        <v/>
      </c>
      <c r="JN8" t="n">
        <v/>
      </c>
      <c r="JO8" t="n">
        <v/>
      </c>
      <c r="JP8" t="n">
        <v/>
      </c>
      <c r="JQ8" t="n">
        <v/>
      </c>
      <c r="JR8" t="inlineStr">
        <is>
          <t>Tidak pernah</t>
        </is>
      </c>
      <c r="JS8" t="n">
        <v/>
      </c>
      <c r="JT8" t="n">
        <v/>
      </c>
      <c r="JU8" t="n">
        <v/>
      </c>
      <c r="JV8" t="n">
        <v/>
      </c>
      <c r="JW8" t="n">
        <v/>
      </c>
      <c r="JX8" t="n">
        <v/>
      </c>
      <c r="JY8" t="n">
        <v/>
      </c>
      <c r="JZ8" t="n">
        <v/>
      </c>
      <c r="KA8" t="inlineStr">
        <is>
          <t>Tidak pernah</t>
        </is>
      </c>
      <c r="KB8" t="n">
        <v/>
      </c>
      <c r="KC8" t="n">
        <v/>
      </c>
      <c r="KD8" t="n">
        <v/>
      </c>
      <c r="KE8" t="n">
        <v/>
      </c>
      <c r="KF8" t="n">
        <v/>
      </c>
      <c r="KG8" t="n">
        <v/>
      </c>
      <c r="KH8" t="n">
        <v/>
      </c>
      <c r="KI8" t="n">
        <v/>
      </c>
      <c r="KJ8" t="inlineStr">
        <is>
          <t>Tidak pernah</t>
        </is>
      </c>
      <c r="KK8" t="n">
        <v/>
      </c>
      <c r="KL8" t="n">
        <v/>
      </c>
      <c r="KM8" t="n">
        <v/>
      </c>
      <c r="KN8" t="n">
        <v/>
      </c>
      <c r="KO8" t="n">
        <v/>
      </c>
      <c r="KP8" t="n">
        <v/>
      </c>
      <c r="KQ8" t="n">
        <v/>
      </c>
      <c r="KR8" t="n">
        <v/>
      </c>
      <c r="KS8" t="inlineStr">
        <is>
          <t>Cukup membaik</t>
        </is>
      </c>
      <c r="KT8" t="inlineStr">
        <is>
          <t>2-4 kali</t>
        </is>
      </c>
      <c r="KU8" t="inlineStr">
        <is>
          <t>0-1 kali</t>
        </is>
      </c>
      <c r="KV8" t="inlineStr">
        <is>
          <t>Laki-laki dewasa</t>
        </is>
      </c>
      <c r="KW8" t="n">
        <v>1</v>
      </c>
      <c r="KX8" t="n">
        <v>0</v>
      </c>
      <c r="KY8" t="n">
        <v>0</v>
      </c>
      <c r="KZ8" t="n">
        <v>0</v>
      </c>
      <c r="LA8" t="inlineStr">
        <is>
          <t>Cukup membaik</t>
        </is>
      </c>
      <c r="LB8" t="inlineStr">
        <is>
          <t>Jauh lebih baik</t>
        </is>
      </c>
      <c r="LC8" t="n">
        <v>3</v>
      </c>
      <c r="LD8" t="n">
        <v>4</v>
      </c>
      <c r="LE8" t="n">
        <v>0</v>
      </c>
      <c r="LF8" t="n">
        <v>0</v>
      </c>
      <c r="LG8" t="inlineStr">
        <is>
          <t>Ya</t>
        </is>
      </c>
      <c r="LH8" t="n">
        <v>70000</v>
      </c>
      <c r="LI8" t="n">
        <v/>
      </c>
      <c r="LJ8" t="inlineStr">
        <is>
          <t>Kebutuhan rumah tangga</t>
        </is>
      </c>
      <c r="LK8" t="n">
        <v>0</v>
      </c>
      <c r="LL8" t="n">
        <v>0</v>
      </c>
      <c r="LM8" t="n">
        <v>0</v>
      </c>
      <c r="LN8" t="n">
        <v>0</v>
      </c>
      <c r="LO8" t="n">
        <v>1</v>
      </c>
      <c r="LP8" t="n">
        <v>0</v>
      </c>
      <c r="LQ8" t="n">
        <v>0</v>
      </c>
      <c r="LR8" t="n">
        <v/>
      </c>
      <c r="LS8" t="n">
        <v>30</v>
      </c>
      <c r="LT8" t="n">
        <v>30</v>
      </c>
      <c r="LU8" t="n">
        <v>0</v>
      </c>
      <c r="LV8" t="n">
        <v>20</v>
      </c>
      <c r="LW8" t="n">
        <v>20</v>
      </c>
      <c r="LX8" t="n">
        <v>0</v>
      </c>
      <c r="LY8" t="n">
        <v>10</v>
      </c>
      <c r="LZ8" t="n">
        <v>10</v>
      </c>
      <c r="MA8" t="n">
        <v>0</v>
      </c>
      <c r="MB8" t="inlineStr">
        <is>
          <t>Ya</t>
        </is>
      </c>
      <c r="MC8" t="n">
        <v>15</v>
      </c>
      <c r="MD8" t="n">
        <v>5</v>
      </c>
      <c r="ME8" t="n">
        <v>15</v>
      </c>
      <c r="MF8" t="n">
        <v>5</v>
      </c>
      <c r="MG8" t="n">
        <v>0</v>
      </c>
      <c r="MH8" t="n">
        <v>0</v>
      </c>
      <c r="MI8" t="inlineStr">
        <is>
          <t>Aktivitas sosial diluar rumah (misalnya, berkumpul dengan tetangga, mengikuti kegiatan PKK, dsb) Istirahat</t>
        </is>
      </c>
      <c r="MJ8" t="n">
        <v>0</v>
      </c>
      <c r="MK8" t="n">
        <v>1</v>
      </c>
      <c r="ML8" t="n">
        <v>1</v>
      </c>
      <c r="MM8" t="n">
        <v>0</v>
      </c>
      <c r="MN8" t="n">
        <v>0</v>
      </c>
      <c r="MO8" t="n">
        <v>0</v>
      </c>
      <c r="MP8" t="n">
        <v/>
      </c>
      <c r="MQ8" t="n">
        <v/>
      </c>
      <c r="MR8" t="inlineStr">
        <is>
          <t>Berkumpul bersama keluarga</t>
        </is>
      </c>
      <c r="MS8" t="inlineStr">
        <is>
          <t>Pengajian, Pertemuan RT, PKK</t>
        </is>
      </c>
      <c r="MT8" t="n">
        <v/>
      </c>
      <c r="MU8" t="inlineStr">
        <is>
          <t>Tidak</t>
        </is>
      </c>
      <c r="MV8" t="n">
        <v/>
      </c>
      <c r="MW8" t="n">
        <v/>
      </c>
      <c r="MX8" t="n">
        <v/>
      </c>
      <c r="MY8" t="n">
        <v/>
      </c>
      <c r="MZ8" t="n">
        <v/>
      </c>
      <c r="NA8" t="n">
        <v/>
      </c>
      <c r="NB8" t="n">
        <v/>
      </c>
      <c r="NC8" t="n">
        <v/>
      </c>
      <c r="ND8" t="n">
        <v/>
      </c>
      <c r="NE8" t="n">
        <v/>
      </c>
      <c r="NF8" t="n">
        <v/>
      </c>
      <c r="NG8" t="n">
        <v/>
      </c>
      <c r="NH8" t="n">
        <v/>
      </c>
      <c r="NI8" t="n">
        <v/>
      </c>
      <c r="NJ8" t="n">
        <v/>
      </c>
      <c r="NK8" t="n">
        <v/>
      </c>
      <c r="NL8" t="inlineStr">
        <is>
          <t>Tidak</t>
        </is>
      </c>
      <c r="NM8" t="inlineStr">
        <is>
          <t>100% dana hibah</t>
        </is>
      </c>
      <c r="NN8" t="inlineStr">
        <is>
          <t>0 (100% sumber pembiayaan dari hibah)</t>
        </is>
      </c>
      <c r="NO8" t="inlineStr">
        <is>
          <t>Pemerintah</t>
        </is>
      </c>
      <c r="NP8" t="n">
        <v/>
      </c>
      <c r="NQ8" t="n">
        <v/>
      </c>
      <c r="NR8" t="n">
        <v/>
      </c>
      <c r="NS8" t="n">
        <v/>
      </c>
      <c r="NT8" t="n">
        <v/>
      </c>
      <c r="NU8" t="n">
        <v/>
      </c>
      <c r="NV8" t="n">
        <v/>
      </c>
      <c r="NW8" t="n">
        <v/>
      </c>
      <c r="NX8" t="inlineStr">
        <is>
          <t>Sedikit meningkat</t>
        </is>
      </c>
      <c r="NY8" t="n">
        <v>90</v>
      </c>
      <c r="NZ8" t="n">
        <v>0</v>
      </c>
      <c r="OA8" t="n">
        <v>0</v>
      </c>
      <c r="OB8" t="n">
        <v>10</v>
      </c>
      <c r="OC8" t="n">
        <v>0</v>
      </c>
      <c r="OD8" t="n">
        <v>0</v>
      </c>
      <c r="OE8" t="inlineStr">
        <is>
          <t>Lebih baik</t>
        </is>
      </c>
      <c r="OF8" t="inlineStr">
        <is>
          <t>Lebih baik (beda waktu memasak 5-30 menit, ATAU tidak lagi ada rasa/bau makanan yang berubah, ATAU alasan lainnya)</t>
        </is>
      </c>
      <c r="OG8" t="inlineStr">
        <is>
          <t>Ya</t>
        </is>
      </c>
      <c r="OH8" t="n">
        <v>0</v>
      </c>
      <c r="OI8" t="n">
        <v>4</v>
      </c>
      <c r="OJ8" t="n">
        <v>0</v>
      </c>
      <c r="OK8" t="n">
        <v>0</v>
      </c>
      <c r="OL8" t="n">
        <v>0</v>
      </c>
      <c r="OM8" t="n">
        <v>0</v>
      </c>
      <c r="ON8" t="n">
        <v>0</v>
      </c>
      <c r="OO8" t="n">
        <v>0</v>
      </c>
      <c r="OP8" t="inlineStr">
        <is>
          <t>Sapi perah</t>
        </is>
      </c>
      <c r="OQ8" t="n">
        <v>0</v>
      </c>
      <c r="OR8" t="n">
        <v>1</v>
      </c>
      <c r="OS8" t="n">
        <v>0</v>
      </c>
      <c r="OT8" t="n">
        <v>0</v>
      </c>
      <c r="OU8" t="n">
        <v>0</v>
      </c>
      <c r="OV8" t="n">
        <v>0</v>
      </c>
      <c r="OW8" t="n">
        <v>0</v>
      </c>
      <c r="OX8" t="n">
        <v>0</v>
      </c>
      <c r="OY8" t="n">
        <v>0</v>
      </c>
      <c r="OZ8" t="inlineStr">
        <is>
          <t>Sapi perah</t>
        </is>
      </c>
      <c r="PA8" t="n">
        <v>0</v>
      </c>
      <c r="PB8" t="n">
        <v>1</v>
      </c>
      <c r="PC8" t="n">
        <v>0</v>
      </c>
      <c r="PD8" t="n">
        <v>0</v>
      </c>
      <c r="PE8" t="n">
        <v>0</v>
      </c>
      <c r="PF8" t="n">
        <v>0</v>
      </c>
      <c r="PG8" t="n">
        <v>0</v>
      </c>
      <c r="PH8" t="n">
        <v>0</v>
      </c>
      <c r="PI8" t="n">
        <v>0</v>
      </c>
      <c r="PJ8" t="inlineStr">
        <is>
          <t>Sapi perah</t>
        </is>
      </c>
      <c r="PK8" t="n">
        <v>0</v>
      </c>
      <c r="PL8" t="n">
        <v>1</v>
      </c>
      <c r="PM8" t="n">
        <v>0</v>
      </c>
      <c r="PN8" t="n">
        <v>0</v>
      </c>
      <c r="PO8" t="n">
        <v>0</v>
      </c>
      <c r="PP8" t="n">
        <v>0</v>
      </c>
      <c r="PQ8" t="n">
        <v>0</v>
      </c>
      <c r="PR8" t="n">
        <v>0</v>
      </c>
      <c r="PS8" t="n">
        <v>0</v>
      </c>
      <c r="PT8" t="n">
        <v/>
      </c>
      <c r="PU8" t="n">
        <v/>
      </c>
      <c r="PV8" t="n">
        <v/>
      </c>
      <c r="PW8" t="n">
        <v/>
      </c>
      <c r="PX8" t="n">
        <v/>
      </c>
      <c r="PY8" t="n">
        <v/>
      </c>
      <c r="PZ8" t="n">
        <v/>
      </c>
      <c r="QA8" t="n">
        <v/>
      </c>
      <c r="QB8" t="n">
        <v/>
      </c>
      <c r="QC8" t="n">
        <v/>
      </c>
      <c r="QD8" t="n">
        <v/>
      </c>
      <c r="QE8" t="inlineStr">
        <is>
          <t>1-Disebarkan ke lahan terbuka</t>
        </is>
      </c>
      <c r="QF8" t="n">
        <v>0</v>
      </c>
      <c r="QG8" t="n">
        <v>0</v>
      </c>
      <c r="QH8" t="n">
        <v>0</v>
      </c>
      <c r="QI8" t="n">
        <v>0</v>
      </c>
      <c r="QJ8" t="n">
        <v>0</v>
      </c>
      <c r="QK8" t="n">
        <v>1</v>
      </c>
      <c r="QL8" t="n">
        <v>0</v>
      </c>
      <c r="QM8" t="n">
        <v>0</v>
      </c>
      <c r="QN8" t="n">
        <v>0</v>
      </c>
      <c r="QO8" t="n">
        <v/>
      </c>
      <c r="QP8" t="n">
        <v/>
      </c>
      <c r="QQ8" t="n">
        <v/>
      </c>
      <c r="QR8" t="n">
        <v/>
      </c>
      <c r="QS8" t="n">
        <v/>
      </c>
      <c r="QT8" t="n">
        <v/>
      </c>
      <c r="QU8" t="n">
        <v/>
      </c>
      <c r="QV8" t="n">
        <v/>
      </c>
      <c r="QW8" t="n">
        <v/>
      </c>
      <c r="QX8" t="n">
        <v/>
      </c>
      <c r="QY8" t="n">
        <v/>
      </c>
      <c r="QZ8" t="n">
        <v/>
      </c>
      <c r="RA8" t="n">
        <v/>
      </c>
      <c r="RB8" t="n">
        <v/>
      </c>
      <c r="RC8" t="n">
        <v/>
      </c>
      <c r="RD8" t="n">
        <v/>
      </c>
      <c r="RE8" t="n">
        <v/>
      </c>
      <c r="RF8" t="n">
        <v/>
      </c>
      <c r="RG8" t="n">
        <v/>
      </c>
      <c r="RH8" t="n">
        <v/>
      </c>
      <c r="RI8" t="n">
        <v/>
      </c>
      <c r="RJ8" t="n">
        <v/>
      </c>
      <c r="RK8" t="n">
        <v/>
      </c>
      <c r="RL8" t="n">
        <v/>
      </c>
      <c r="RM8" t="n">
        <v/>
      </c>
      <c r="RN8" t="n">
        <v/>
      </c>
      <c r="RO8" t="n">
        <v/>
      </c>
      <c r="RP8" t="n">
        <v/>
      </c>
      <c r="RQ8" t="n">
        <v/>
      </c>
      <c r="RR8" t="n">
        <v/>
      </c>
      <c r="RS8" t="n">
        <v/>
      </c>
      <c r="RT8" t="n">
        <v/>
      </c>
      <c r="RU8" t="n">
        <v/>
      </c>
      <c r="RV8" t="n">
        <v/>
      </c>
      <c r="RW8" t="n">
        <v/>
      </c>
      <c r="RX8" t="n">
        <v/>
      </c>
      <c r="RY8" t="n">
        <v/>
      </c>
      <c r="RZ8" t="n">
        <v/>
      </c>
      <c r="SA8" t="n">
        <v/>
      </c>
      <c r="SB8" t="n">
        <v/>
      </c>
      <c r="SC8" t="n">
        <v/>
      </c>
      <c r="SD8" t="n">
        <v/>
      </c>
      <c r="SE8" t="n">
        <v/>
      </c>
      <c r="SF8" t="n">
        <v/>
      </c>
      <c r="SG8" t="n">
        <v/>
      </c>
      <c r="SH8" t="n">
        <v/>
      </c>
      <c r="SI8" t="n">
        <v/>
      </c>
      <c r="SJ8" t="n">
        <v/>
      </c>
      <c r="SK8" t="n">
        <v/>
      </c>
      <c r="SL8" t="n">
        <v/>
      </c>
      <c r="SM8" t="n">
        <v/>
      </c>
      <c r="SN8" t="n">
        <v/>
      </c>
      <c r="SO8" t="n">
        <v/>
      </c>
      <c r="SP8" t="n">
        <v/>
      </c>
      <c r="SQ8" t="n">
        <v/>
      </c>
      <c r="SR8" t="n">
        <v/>
      </c>
      <c r="SS8" t="n">
        <v/>
      </c>
      <c r="ST8" t="n">
        <v/>
      </c>
      <c r="SU8" t="n">
        <v/>
      </c>
      <c r="SV8" t="n">
        <v/>
      </c>
      <c r="SW8" t="n">
        <v/>
      </c>
      <c r="SX8" t="n">
        <v/>
      </c>
      <c r="SY8" t="n">
        <v/>
      </c>
      <c r="SZ8" t="n">
        <v>3</v>
      </c>
      <c r="TA8" t="n">
        <v/>
      </c>
      <c r="TB8" t="n">
        <v/>
      </c>
      <c r="TC8" t="n">
        <v/>
      </c>
      <c r="TD8" t="n">
        <v/>
      </c>
      <c r="TE8" t="n">
        <v/>
      </c>
      <c r="TF8" t="n">
        <v/>
      </c>
      <c r="TG8" t="n">
        <v/>
      </c>
      <c r="TH8" t="n">
        <v/>
      </c>
      <c r="TI8" t="n">
        <v/>
      </c>
      <c r="TJ8" t="n">
        <v/>
      </c>
      <c r="TK8" t="n">
        <v/>
      </c>
      <c r="TL8" t="n">
        <v/>
      </c>
      <c r="TM8" t="n">
        <v/>
      </c>
      <c r="TN8" t="n">
        <v/>
      </c>
      <c r="TO8" t="n">
        <v/>
      </c>
      <c r="TP8" t="n">
        <v/>
      </c>
      <c r="TQ8" t="n">
        <v/>
      </c>
      <c r="TR8" t="n">
        <v/>
      </c>
      <c r="TS8" t="n">
        <v/>
      </c>
      <c r="TT8" t="n">
        <v/>
      </c>
      <c r="TU8" t="n">
        <v/>
      </c>
      <c r="TV8" t="n">
        <v/>
      </c>
      <c r="TW8" t="n">
        <v/>
      </c>
      <c r="TX8" t="n">
        <v/>
      </c>
      <c r="TY8" t="n">
        <v/>
      </c>
      <c r="TZ8" t="n">
        <v/>
      </c>
      <c r="UA8" t="n">
        <v/>
      </c>
      <c r="UB8" t="n">
        <v/>
      </c>
      <c r="UC8" t="n">
        <v/>
      </c>
      <c r="UD8" t="n">
        <v/>
      </c>
      <c r="UE8" t="n">
        <v/>
      </c>
      <c r="UF8" t="n">
        <v/>
      </c>
      <c r="UG8" t="n">
        <v/>
      </c>
      <c r="UH8" t="n">
        <v/>
      </c>
      <c r="UI8" t="n">
        <v/>
      </c>
      <c r="UJ8" t="n">
        <v/>
      </c>
      <c r="UK8" t="n">
        <v/>
      </c>
      <c r="UL8" t="n">
        <v/>
      </c>
      <c r="UM8" t="n">
        <v/>
      </c>
      <c r="UN8" t="n">
        <v/>
      </c>
      <c r="UO8" t="n">
        <v/>
      </c>
      <c r="UP8" t="n">
        <v/>
      </c>
      <c r="UQ8" t="n">
        <v/>
      </c>
      <c r="UR8" t="n">
        <v/>
      </c>
      <c r="US8" t="n">
        <v/>
      </c>
      <c r="UT8" t="n">
        <v/>
      </c>
      <c r="UU8" t="n">
        <v/>
      </c>
      <c r="UV8" t="inlineStr">
        <is>
          <t>Pemberian pakan di kandang</t>
        </is>
      </c>
      <c r="UW8" t="n">
        <v/>
      </c>
      <c r="UX8" t="n">
        <v/>
      </c>
      <c r="UY8" t="n">
        <v/>
      </c>
      <c r="UZ8" t="n">
        <v/>
      </c>
      <c r="VA8" t="n">
        <v/>
      </c>
      <c r="VB8" t="n">
        <v/>
      </c>
      <c r="VC8" t="n">
        <v/>
      </c>
      <c r="VD8" t="inlineStr">
        <is>
          <t>Sangat jarang (&gt;1 bulan sekali)</t>
        </is>
      </c>
      <c r="VE8" t="n">
        <v/>
      </c>
      <c r="VF8" t="n">
        <v/>
      </c>
      <c r="VG8" t="n">
        <v/>
      </c>
      <c r="VH8" t="n">
        <v/>
      </c>
      <c r="VI8" t="n">
        <v/>
      </c>
      <c r="VJ8" t="n">
        <v/>
      </c>
      <c r="VK8" t="n">
        <v/>
      </c>
      <c r="VL8" t="inlineStr">
        <is>
          <t>Sering (1 kali sehari)</t>
        </is>
      </c>
      <c r="VM8" t="n">
        <v/>
      </c>
      <c r="VN8" t="n">
        <v/>
      </c>
      <c r="VO8" t="n">
        <v/>
      </c>
      <c r="VP8" t="n">
        <v/>
      </c>
      <c r="VQ8" t="n">
        <v/>
      </c>
      <c r="VR8" t="n">
        <v/>
      </c>
      <c r="VS8" t="n">
        <v/>
      </c>
      <c r="VT8" t="n">
        <v/>
      </c>
      <c r="VU8" t="n">
        <v/>
      </c>
      <c r="VV8" t="n">
        <v/>
      </c>
      <c r="VW8" t="n">
        <v/>
      </c>
      <c r="VX8" t="n">
        <v/>
      </c>
      <c r="VY8" t="n">
        <v/>
      </c>
      <c r="VZ8" t="n">
        <v/>
      </c>
      <c r="WA8" t="n">
        <v/>
      </c>
      <c r="WB8" t="n">
        <v/>
      </c>
      <c r="WC8" t="n">
        <v/>
      </c>
      <c r="WD8" t="n">
        <v/>
      </c>
      <c r="WE8" t="n">
        <v/>
      </c>
      <c r="WF8" t="inlineStr">
        <is>
          <t>4-Disimpan dalam kotak bersekat 6-Digester biogas</t>
        </is>
      </c>
      <c r="WG8" t="n">
        <v>0</v>
      </c>
      <c r="WH8" t="n">
        <v>0</v>
      </c>
      <c r="WI8" t="n">
        <v>0</v>
      </c>
      <c r="WJ8" t="n">
        <v>0</v>
      </c>
      <c r="WK8" t="n">
        <v>0</v>
      </c>
      <c r="WL8" t="n">
        <v>0</v>
      </c>
      <c r="WM8" t="n">
        <v>0</v>
      </c>
      <c r="WN8" t="n">
        <v>1</v>
      </c>
      <c r="WO8" t="n">
        <v>0</v>
      </c>
      <c r="WP8" t="n">
        <v>1</v>
      </c>
      <c r="WQ8" t="n">
        <v>0</v>
      </c>
      <c r="WR8" t="n">
        <v>0</v>
      </c>
      <c r="WS8" t="n">
        <v/>
      </c>
      <c r="WT8" t="n">
        <v/>
      </c>
      <c r="WU8" t="n">
        <v/>
      </c>
      <c r="WV8" t="n">
        <v/>
      </c>
      <c r="WW8" t="n">
        <v/>
      </c>
      <c r="WX8" t="n">
        <v/>
      </c>
      <c r="WY8" t="n">
        <v/>
      </c>
      <c r="WZ8" t="n">
        <v/>
      </c>
      <c r="XA8" t="n">
        <v/>
      </c>
      <c r="XB8" t="n">
        <v/>
      </c>
      <c r="XC8" t="n">
        <v/>
      </c>
      <c r="XD8" t="n">
        <v/>
      </c>
      <c r="XE8" t="n">
        <v/>
      </c>
      <c r="XF8" t="n">
        <v/>
      </c>
      <c r="XG8" t="n">
        <v/>
      </c>
      <c r="XH8" t="n">
        <v/>
      </c>
      <c r="XI8" t="n">
        <v/>
      </c>
      <c r="XJ8" t="n">
        <v/>
      </c>
      <c r="XK8" t="n">
        <v/>
      </c>
      <c r="XL8" t="n">
        <v/>
      </c>
      <c r="XM8" t="n">
        <v/>
      </c>
      <c r="XN8" t="n">
        <v/>
      </c>
      <c r="XO8" t="n">
        <v/>
      </c>
      <c r="XP8" t="n">
        <v/>
      </c>
      <c r="XQ8" t="n">
        <v/>
      </c>
      <c r="XR8" t="n">
        <v/>
      </c>
      <c r="XS8" t="n">
        <v/>
      </c>
      <c r="XT8" t="n">
        <v/>
      </c>
      <c r="XU8" t="n">
        <v/>
      </c>
      <c r="XV8" t="n">
        <v/>
      </c>
      <c r="XW8" t="n">
        <v/>
      </c>
      <c r="XX8" t="n">
        <v/>
      </c>
      <c r="XY8" t="n">
        <v/>
      </c>
      <c r="XZ8" t="n">
        <v/>
      </c>
      <c r="YA8" t="n">
        <v/>
      </c>
      <c r="YB8" t="n">
        <v/>
      </c>
      <c r="YC8" t="n">
        <v/>
      </c>
      <c r="YD8" t="n">
        <v/>
      </c>
      <c r="YE8" t="n">
        <v/>
      </c>
      <c r="YF8" t="n">
        <v/>
      </c>
      <c r="YG8" t="n">
        <v/>
      </c>
      <c r="YH8" t="n">
        <v/>
      </c>
      <c r="YI8" t="n">
        <v/>
      </c>
      <c r="YJ8" t="n">
        <v/>
      </c>
      <c r="YK8" t="n">
        <v/>
      </c>
      <c r="YL8" t="n">
        <v/>
      </c>
      <c r="YM8" t="n">
        <v/>
      </c>
      <c r="YN8" t="n">
        <v/>
      </c>
      <c r="YO8" t="n">
        <v/>
      </c>
      <c r="YP8" t="n">
        <v/>
      </c>
      <c r="YQ8" t="n">
        <v/>
      </c>
      <c r="YR8" t="n">
        <v/>
      </c>
      <c r="YS8" t="n">
        <v/>
      </c>
      <c r="YT8" t="n">
        <v/>
      </c>
      <c r="YU8" t="n">
        <v/>
      </c>
      <c r="YV8" t="n">
        <v/>
      </c>
      <c r="YW8" t="n">
        <v/>
      </c>
      <c r="YX8" t="n">
        <v/>
      </c>
      <c r="YY8" t="n">
        <v/>
      </c>
      <c r="YZ8" t="n">
        <v/>
      </c>
      <c r="ZA8" t="n">
        <v/>
      </c>
      <c r="ZB8" t="n">
        <v/>
      </c>
      <c r="ZC8" t="n">
        <v/>
      </c>
      <c r="ZD8" t="n">
        <v/>
      </c>
      <c r="ZE8" t="n">
        <v/>
      </c>
      <c r="ZF8" t="n">
        <v/>
      </c>
      <c r="ZG8" t="n">
        <v/>
      </c>
      <c r="ZH8" t="n">
        <v/>
      </c>
      <c r="ZI8" t="n">
        <v/>
      </c>
      <c r="ZJ8" t="n">
        <v/>
      </c>
      <c r="ZK8" t="n">
        <v/>
      </c>
      <c r="ZL8" t="n">
        <v/>
      </c>
      <c r="ZM8" t="n">
        <v/>
      </c>
      <c r="ZN8" t="n">
        <v/>
      </c>
      <c r="ZO8" t="n">
        <v>70</v>
      </c>
      <c r="ZP8" t="n">
        <v/>
      </c>
      <c r="ZQ8" t="n">
        <v/>
      </c>
      <c r="ZR8" t="n">
        <v/>
      </c>
      <c r="ZS8" t="n">
        <v/>
      </c>
      <c r="ZT8" t="n">
        <v/>
      </c>
      <c r="ZU8" t="n">
        <v/>
      </c>
      <c r="ZV8" t="n">
        <v/>
      </c>
      <c r="ZW8" t="n">
        <v>2</v>
      </c>
      <c r="ZX8" t="n">
        <v/>
      </c>
      <c r="ZY8" t="n">
        <v/>
      </c>
      <c r="ZZ8" t="n">
        <v/>
      </c>
      <c r="AAA8" t="n">
        <v/>
      </c>
      <c r="AAB8" t="n">
        <v/>
      </c>
      <c r="AAC8" t="n">
        <v/>
      </c>
      <c r="AAD8" t="n">
        <v/>
      </c>
      <c r="AAE8" t="inlineStr">
        <is>
          <t>Pakan segar (misal: rumput)</t>
        </is>
      </c>
      <c r="AAF8" t="n">
        <v/>
      </c>
      <c r="AAG8" t="n">
        <v/>
      </c>
      <c r="AAH8" t="n">
        <v/>
      </c>
      <c r="AAI8" t="n">
        <v/>
      </c>
      <c r="AAJ8" t="n">
        <v/>
      </c>
      <c r="AAK8" t="n">
        <v/>
      </c>
      <c r="AAL8" t="inlineStr">
        <is>
          <t>Tidak</t>
        </is>
      </c>
      <c r="AAM8" t="n">
        <v/>
      </c>
      <c r="AAN8" t="n">
        <v/>
      </c>
      <c r="AAO8" t="n">
        <v/>
      </c>
      <c r="AAP8" t="n">
        <v/>
      </c>
      <c r="AAQ8" t="n">
        <v/>
      </c>
      <c r="AAR8" t="inlineStr">
        <is>
          <t>Tidak</t>
        </is>
      </c>
      <c r="AAS8" t="inlineStr">
        <is>
          <t>Mengetahui</t>
        </is>
      </c>
      <c r="AAT8" t="inlineStr">
        <is>
          <t>Diberikan gratis ke orang lain Didiamkan saja/dibiarkan di tempatnya (di bak/kolam penampung slurry)</t>
        </is>
      </c>
      <c r="AAU8" t="n">
        <v>0</v>
      </c>
      <c r="AAV8" t="n">
        <v>0</v>
      </c>
      <c r="AAW8" t="n">
        <v>0</v>
      </c>
      <c r="AAX8" t="n">
        <v>0</v>
      </c>
      <c r="AAY8" t="n">
        <v>1</v>
      </c>
      <c r="AAZ8" t="n">
        <v>1</v>
      </c>
      <c r="ABA8" t="n">
        <v>0</v>
      </c>
      <c r="ABB8" t="n">
        <v/>
      </c>
      <c r="ABC8" t="n">
        <v/>
      </c>
      <c r="ABD8" t="n">
        <v/>
      </c>
      <c r="ABE8" t="n">
        <v/>
      </c>
      <c r="ABF8" t="n">
        <v/>
      </c>
      <c r="ABG8" t="n">
        <v/>
      </c>
      <c r="ABH8" t="n">
        <v/>
      </c>
      <c r="ABI8" t="n">
        <v/>
      </c>
      <c r="ABJ8" t="n">
        <v/>
      </c>
      <c r="ABK8" t="n">
        <v/>
      </c>
      <c r="ABL8" t="n">
        <v/>
      </c>
      <c r="ABM8" t="n">
        <v/>
      </c>
      <c r="ABN8" t="n">
        <v/>
      </c>
      <c r="ABO8" t="n">
        <v/>
      </c>
      <c r="ABP8" t="n">
        <v/>
      </c>
      <c r="ABQ8" t="n">
        <v/>
      </c>
      <c r="ABR8" t="n">
        <v/>
      </c>
      <c r="ABS8" t="n">
        <v/>
      </c>
      <c r="ABT8" t="n">
        <v/>
      </c>
      <c r="ABU8" t="n">
        <v/>
      </c>
      <c r="ABV8" t="n">
        <v/>
      </c>
      <c r="ABW8" t="n">
        <v/>
      </c>
      <c r="ABX8" t="n">
        <v/>
      </c>
      <c r="ABY8" t="n">
        <v/>
      </c>
      <c r="ABZ8" t="n">
        <v/>
      </c>
      <c r="ACA8" t="n">
        <v/>
      </c>
      <c r="ACB8" t="n">
        <v/>
      </c>
      <c r="ACC8" t="n">
        <v/>
      </c>
      <c r="ACD8" t="n">
        <v/>
      </c>
      <c r="ACE8" t="n">
        <v/>
      </c>
      <c r="ACF8" t="n">
        <v/>
      </c>
      <c r="ACG8" t="n">
        <v/>
      </c>
      <c r="ACH8" t="n">
        <v/>
      </c>
      <c r="ACI8" t="n">
        <v/>
      </c>
      <c r="ACJ8" t="n">
        <v/>
      </c>
      <c r="ACK8" t="inlineStr">
        <is>
          <t>Tidak memiliki tempat untuk menyimpan Ladang/sawah terlalu jauh, sulit untuk mengangkut ke sana</t>
        </is>
      </c>
      <c r="ACL8" t="n">
        <v>0</v>
      </c>
      <c r="ACM8" t="n">
        <v>1</v>
      </c>
      <c r="ACN8" t="n">
        <v>0</v>
      </c>
      <c r="ACO8" t="n">
        <v>1</v>
      </c>
      <c r="ACP8" t="n">
        <v>0</v>
      </c>
      <c r="ACQ8" t="n">
        <v>0</v>
      </c>
      <c r="ACR8" t="n">
        <v>0</v>
      </c>
      <c r="ACS8" t="n">
        <v/>
      </c>
      <c r="ACT8" t="inlineStr">
        <is>
          <t>Tidak ada</t>
        </is>
      </c>
      <c r="ACU8" t="inlineStr">
        <is>
          <t>Manfaat sangat besar</t>
        </is>
      </c>
      <c r="ACV8" t="inlineStr">
        <is>
          <t>Berkurang</t>
        </is>
      </c>
      <c r="ACW8" t="inlineStr">
        <is>
          <t>Anggota keluarga - Perempuan dewasa</t>
        </is>
      </c>
      <c r="ACX8" t="inlineStr">
        <is>
          <t>Setuju</t>
        </is>
      </c>
      <c r="ACY8" t="inlineStr">
        <is>
          <t>Anggota keluarga - Laki-laki dewasa Anggota keluarga - Perempuan dewasa Anggota keluarga - Anak-anak</t>
        </is>
      </c>
      <c r="ACZ8" t="n">
        <v>1</v>
      </c>
      <c r="ADA8" t="n">
        <v>1</v>
      </c>
      <c r="ADB8" t="n">
        <v>1</v>
      </c>
      <c r="ADC8" t="n">
        <v>0</v>
      </c>
      <c r="ADD8" t="inlineStr">
        <is>
          <t>Puas</t>
        </is>
      </c>
      <c r="ADE8" t="inlineStr">
        <is>
          <t>Puas</t>
        </is>
      </c>
      <c r="ADF8" t="inlineStr">
        <is>
          <t>Puas</t>
        </is>
      </c>
      <c r="ADG8" t="inlineStr">
        <is>
          <t>Puas</t>
        </is>
      </c>
      <c r="ADH8" t="inlineStr">
        <is>
          <t>Tidak</t>
        </is>
      </c>
      <c r="ADI8" t="n">
        <v/>
      </c>
      <c r="ADJ8" t="inlineStr">
        <is>
          <t>Puas</t>
        </is>
      </c>
      <c r="ADK8" t="n">
        <v/>
      </c>
      <c r="ADL8" t="n">
        <v/>
      </c>
      <c r="ADM8" t="n">
        <v/>
      </c>
      <c r="ADN8" t="n">
        <v/>
      </c>
      <c r="ADO8" t="n">
        <v/>
      </c>
      <c r="ADP8" t="n">
        <v/>
      </c>
      <c r="ADQ8" t="n">
        <v/>
      </c>
      <c r="ADR8" t="n">
        <v/>
      </c>
      <c r="ADS8" t="n">
        <v/>
      </c>
      <c r="ADT8" t="n">
        <v/>
      </c>
      <c r="ADU8" t="inlineStr">
        <is>
          <t>Lainnya</t>
        </is>
      </c>
      <c r="ADV8" t="n">
        <v>0</v>
      </c>
      <c r="ADW8" t="n">
        <v>0</v>
      </c>
      <c r="ADX8" t="n">
        <v>0</v>
      </c>
      <c r="ADY8" t="n">
        <v>0</v>
      </c>
      <c r="ADZ8" t="n">
        <v>0</v>
      </c>
      <c r="AEA8" t="n">
        <v>0</v>
      </c>
      <c r="AEB8" t="n">
        <v>0</v>
      </c>
      <c r="AEC8" t="n">
        <v>1</v>
      </c>
      <c r="AED8" t="inlineStr">
        <is>
          <t>Meminta bantuan anggota keluarga lain</t>
        </is>
      </c>
      <c r="AEE8" t="inlineStr">
        <is>
          <t>Lainnya</t>
        </is>
      </c>
      <c r="AEF8" t="inlineStr">
        <is>
          <t>Tidak ada</t>
        </is>
      </c>
      <c r="AEG8" t="inlineStr">
        <is>
          <t>Lainnya</t>
        </is>
      </c>
      <c r="AEH8" t="inlineStr">
        <is>
          <t>Tidak menghubungi</t>
        </is>
      </c>
      <c r="AEI8" t="inlineStr">
        <is>
          <t>Sebaiknya diberikan nomor call center agar jika terjadi kerusakan mudah menghubungi</t>
        </is>
      </c>
      <c r="AEJ8" t="inlineStr">
        <is>
          <t>Tidak pernah</t>
        </is>
      </c>
      <c r="AEK8" t="inlineStr">
        <is>
          <t>Pengurangan pengeluaran rumah tangga (bahan bakar minyak, pupuk, dll.) Lebih mudah mendapatkan energi Lebih aman Pengurangan waktu dan tenaga Peningkatan kebersihan kandang ternak Dapur lebih bersih dan bebas asap</t>
        </is>
      </c>
      <c r="AEL8" t="n">
        <v>1</v>
      </c>
      <c r="AEM8" t="n">
        <v>1</v>
      </c>
      <c r="AEN8" t="n">
        <v>0</v>
      </c>
      <c r="AEO8" t="n">
        <v>0</v>
      </c>
      <c r="AEP8" t="n">
        <v>1</v>
      </c>
      <c r="AEQ8" t="n">
        <v>1</v>
      </c>
      <c r="AER8" t="n">
        <v>1</v>
      </c>
      <c r="AES8" t="n">
        <v>0</v>
      </c>
      <c r="AET8" t="n">
        <v>1</v>
      </c>
      <c r="AEU8" t="n">
        <v>0</v>
      </c>
      <c r="AEV8" t="n">
        <v>0</v>
      </c>
      <c r="AEW8" t="n">
        <v>0</v>
      </c>
      <c r="AEX8" t="n">
        <v/>
      </c>
      <c r="AEY8" t="inlineStr">
        <is>
          <t>Mengurangi pengeluaran energi</t>
        </is>
      </c>
      <c r="AEZ8" t="n">
        <v/>
      </c>
      <c r="AFA8" t="inlineStr">
        <is>
          <t>Koperasi</t>
        </is>
      </c>
      <c r="AFB8" t="n">
        <v/>
      </c>
      <c r="AFC8" t="inlineStr">
        <is>
          <t>Edi sujito-2-6_35_33.jpg</t>
        </is>
      </c>
      <c r="AFD8" t="inlineStr">
        <is>
          <t>https://kf.kobotoolbox.org/api/v2/assets/avstPQqLr3Ab3ZdcVTXZ6f/data/680420839/attachments/attTmMvhkiHLiQGVncPJ79hv/</t>
        </is>
      </c>
      <c r="AFE8" t="inlineStr">
        <is>
          <t>Edi Sujito-6_35_40.jpg</t>
        </is>
      </c>
      <c r="AFF8" t="inlineStr">
        <is>
          <t>https://kf.kobotoolbox.org/api/v2/assets/avstPQqLr3Ab3ZdcVTXZ6f/data/680420839/attachments/attMb2iaex6VxtzCAMyBTVyL/</t>
        </is>
      </c>
      <c r="AFG8" t="inlineStr">
        <is>
          <t>Suyono/suyono_mse_2000</t>
        </is>
      </c>
      <c r="AFH8" t="n">
        <v/>
      </c>
      <c r="AFI8" t="n">
        <v/>
      </c>
    </row>
    <row r="9">
      <c r="A9" s="93" t="n">
        <v>46080</v>
      </c>
      <c r="B9" s="93" t="n">
        <v>46080</v>
      </c>
      <c r="C9" t="inlineStr">
        <is>
          <t>suyono</t>
        </is>
      </c>
      <c r="D9" t="inlineStr">
        <is>
          <t>eko sukamto</t>
        </is>
      </c>
      <c r="E9" t="n">
        <v>81392524300</v>
      </c>
      <c r="F9" t="inlineStr">
        <is>
          <t>-7.78824 110.235262 0 0</t>
        </is>
      </c>
      <c r="G9" t="n">
        <v>-7.78824</v>
      </c>
      <c r="H9" t="n">
        <v>110.235262</v>
      </c>
      <c r="I9" t="n">
        <v>0</v>
      </c>
      <c r="J9" t="n">
        <v>0</v>
      </c>
      <c r="K9" t="n">
        <v>0</v>
      </c>
      <c r="L9" t="inlineStr">
        <is>
          <t>-7.7881 110.235205 0 0</t>
        </is>
      </c>
      <c r="M9" t="n">
        <v>-7.7881</v>
      </c>
      <c r="N9" t="n">
        <v>110.235205</v>
      </c>
      <c r="O9" t="n">
        <v>0</v>
      </c>
      <c r="P9" t="n">
        <v>0</v>
      </c>
      <c r="Q9" t="n">
        <v>0</v>
      </c>
      <c r="R9" t="inlineStr">
        <is>
          <t>DIY</t>
        </is>
      </c>
      <c r="S9" t="n">
        <v>0</v>
      </c>
      <c r="T9" t="n">
        <v>0</v>
      </c>
      <c r="U9" t="n">
        <v>0</v>
      </c>
      <c r="V9" t="n">
        <v>0</v>
      </c>
      <c r="W9" t="n">
        <v>1</v>
      </c>
      <c r="X9" t="n">
        <v>0</v>
      </c>
      <c r="Y9" t="n">
        <v>0</v>
      </c>
      <c r="Z9" t="n">
        <v>0</v>
      </c>
      <c r="AA9" t="n">
        <v>0</v>
      </c>
      <c r="AB9" t="n">
        <v>0</v>
      </c>
      <c r="AC9" t="inlineStr">
        <is>
          <t>SLEMAN</t>
        </is>
      </c>
      <c r="AD9" t="inlineStr">
        <is>
          <t>MOYUDAN</t>
        </is>
      </c>
      <c r="AE9" t="inlineStr">
        <is>
          <t>SUMBER RAHAYU</t>
        </is>
      </c>
      <c r="AF9" t="inlineStr">
        <is>
          <t>MITRA SARANA ENERGI</t>
        </is>
      </c>
      <c r="AG9" t="inlineStr">
        <is>
          <t>MSP0269</t>
        </is>
      </c>
      <c r="AH9" t="n">
        <v>6</v>
      </c>
      <c r="AI9" t="inlineStr">
        <is>
          <t>VPA2</t>
        </is>
      </c>
      <c r="AJ9" t="inlineStr">
        <is>
          <t>Aktif</t>
        </is>
      </c>
      <c r="AK9" t="n">
        <v>54</v>
      </c>
      <c r="AL9" t="inlineStr">
        <is>
          <t>Laki-laki</t>
        </is>
      </c>
      <c r="AM9" t="inlineStr">
        <is>
          <t>Sudah menikah</t>
        </is>
      </c>
      <c r="AN9" t="inlineStr">
        <is>
          <t>SMA/Sederajat</t>
        </is>
      </c>
      <c r="AO9" t="inlineStr">
        <is>
          <t>Wiraswasta</t>
        </is>
      </c>
      <c r="AP9" t="n">
        <v>0</v>
      </c>
      <c r="AQ9" t="n">
        <v>0</v>
      </c>
      <c r="AR9" t="n">
        <v>0</v>
      </c>
      <c r="AS9" t="n">
        <v>1</v>
      </c>
      <c r="AT9" t="n">
        <v>0</v>
      </c>
      <c r="AU9" t="n">
        <v>0</v>
      </c>
      <c r="AV9" t="n">
        <v>0</v>
      </c>
      <c r="AW9" t="n">
        <v>0</v>
      </c>
      <c r="AX9" t="n">
        <v/>
      </c>
      <c r="AY9" t="inlineStr">
        <is>
          <t>Peternak</t>
        </is>
      </c>
      <c r="AZ9" t="n">
        <v>0</v>
      </c>
      <c r="BA9" t="n">
        <v>1</v>
      </c>
      <c r="BB9" t="n">
        <v>0</v>
      </c>
      <c r="BC9" t="n">
        <v>0</v>
      </c>
      <c r="BD9" t="n">
        <v>0</v>
      </c>
      <c r="BE9" t="n">
        <v>0</v>
      </c>
      <c r="BF9" t="n">
        <v>0</v>
      </c>
      <c r="BG9" t="n">
        <v>0</v>
      </c>
      <c r="BH9" t="n">
        <v/>
      </c>
      <c r="BI9" t="inlineStr">
        <is>
          <t>&gt;Rp3.500.000</t>
        </is>
      </c>
      <c r="BJ9" t="n">
        <v>1</v>
      </c>
      <c r="BK9" t="n">
        <v>2</v>
      </c>
      <c r="BL9" t="n">
        <v>0</v>
      </c>
      <c r="BM9" t="n">
        <v>0</v>
      </c>
      <c r="BN9" t="inlineStr">
        <is>
          <t>Milik sendiri</t>
        </is>
      </c>
      <c r="BO9" t="inlineStr">
        <is>
          <t>Permanen (dinding bata dan semen)</t>
        </is>
      </c>
      <c r="BP9" t="n">
        <v>1</v>
      </c>
      <c r="BQ9" t="n">
        <v>0</v>
      </c>
      <c r="BR9" t="n">
        <v>0</v>
      </c>
      <c r="BS9" t="n">
        <v>0</v>
      </c>
      <c r="BT9" t="n">
        <v>0</v>
      </c>
      <c r="BU9" t="n">
        <v/>
      </c>
      <c r="BV9" t="inlineStr">
        <is>
          <t>Keramik/ubin</t>
        </is>
      </c>
      <c r="BW9" t="n">
        <v>0</v>
      </c>
      <c r="BX9" t="n">
        <v>0</v>
      </c>
      <c r="BY9" t="n">
        <v>1</v>
      </c>
      <c r="BZ9" t="n">
        <v>0</v>
      </c>
      <c r="CA9" t="n">
        <v>0</v>
      </c>
      <c r="CB9" t="n">
        <v/>
      </c>
      <c r="CC9" t="inlineStr">
        <is>
          <t>Genting</t>
        </is>
      </c>
      <c r="CD9" t="n">
        <v>0</v>
      </c>
      <c r="CE9" t="n">
        <v>0</v>
      </c>
      <c r="CF9" t="n">
        <v>0</v>
      </c>
      <c r="CG9" t="n">
        <v>0</v>
      </c>
      <c r="CH9" t="n">
        <v>0</v>
      </c>
      <c r="CI9" t="n">
        <v>1</v>
      </c>
      <c r="CJ9" t="n">
        <v>0</v>
      </c>
      <c r="CK9" t="n">
        <v/>
      </c>
      <c r="CL9" t="inlineStr">
        <is>
          <t>Ya</t>
        </is>
      </c>
      <c r="CM9" t="n">
        <v>2020</v>
      </c>
      <c r="CN9" t="inlineStr">
        <is>
          <t>Fixed-Dome (Kubah Tetap)</t>
        </is>
      </c>
      <c r="CO9" t="inlineStr">
        <is>
          <t>12 m³ (10-11 ekor sapi, ±10 jam memasak/hari, ±100 kg slurry/hari)</t>
        </is>
      </c>
      <c r="CP9" t="inlineStr">
        <is>
          <t>Anggota keluarga - laki-laki</t>
        </is>
      </c>
      <c r="CQ9" t="n">
        <v>0</v>
      </c>
      <c r="CR9" t="n">
        <v>0</v>
      </c>
      <c r="CS9" t="n">
        <v>0</v>
      </c>
      <c r="CT9" t="n">
        <v>0</v>
      </c>
      <c r="CU9" t="n">
        <v>1</v>
      </c>
      <c r="CV9" t="n">
        <v>0</v>
      </c>
      <c r="CW9" t="n">
        <v>0</v>
      </c>
      <c r="CX9" t="n">
        <v>0</v>
      </c>
      <c r="CY9" t="inlineStr">
        <is>
          <t>Anggota keluarga - perempuan dewasa</t>
        </is>
      </c>
      <c r="CZ9" t="n">
        <v>0</v>
      </c>
      <c r="DA9" t="n">
        <v>1</v>
      </c>
      <c r="DB9" t="n">
        <v>0</v>
      </c>
      <c r="DC9" t="n">
        <v/>
      </c>
      <c r="DD9" t="inlineStr">
        <is>
          <t>Anggota keluarga - laki-laki</t>
        </is>
      </c>
      <c r="DE9" t="n">
        <v>1</v>
      </c>
      <c r="DF9" t="n">
        <v>0</v>
      </c>
      <c r="DG9" t="n">
        <v>0</v>
      </c>
      <c r="DH9" t="n">
        <v>0</v>
      </c>
      <c r="DI9" t="n">
        <v/>
      </c>
      <c r="DJ9" t="inlineStr">
        <is>
          <t>CPO atau pendamping</t>
        </is>
      </c>
      <c r="DK9" t="n">
        <v>0</v>
      </c>
      <c r="DL9" t="n">
        <v>0</v>
      </c>
      <c r="DM9" t="n">
        <v>1</v>
      </c>
      <c r="DN9" t="n">
        <v>0</v>
      </c>
      <c r="DO9" t="n">
        <v/>
      </c>
      <c r="DP9" t="inlineStr">
        <is>
          <t>Ya</t>
        </is>
      </c>
      <c r="DQ9" t="n">
        <v/>
      </c>
      <c r="DR9" t="n">
        <v/>
      </c>
      <c r="DS9" t="n">
        <v/>
      </c>
      <c r="DT9" t="n">
        <v/>
      </c>
      <c r="DU9" t="n">
        <v/>
      </c>
      <c r="DV9" t="n">
        <v/>
      </c>
      <c r="DW9" t="n">
        <v/>
      </c>
      <c r="DX9" t="n">
        <v/>
      </c>
      <c r="DY9" t="n">
        <v/>
      </c>
      <c r="DZ9" t="n">
        <v/>
      </c>
      <c r="EA9" t="n">
        <v/>
      </c>
      <c r="EB9" t="n">
        <v/>
      </c>
      <c r="EC9" t="n">
        <v/>
      </c>
      <c r="ED9" t="n">
        <v/>
      </c>
      <c r="EE9" t="n">
        <v/>
      </c>
      <c r="EF9" t="n">
        <v/>
      </c>
      <c r="EG9" t="n">
        <v/>
      </c>
      <c r="EH9" t="n">
        <v/>
      </c>
      <c r="EI9" t="inlineStr">
        <is>
          <t>Tidak ada masalah</t>
        </is>
      </c>
      <c r="EJ9" t="n">
        <v>0</v>
      </c>
      <c r="EK9" t="n">
        <v>0</v>
      </c>
      <c r="EL9" t="n">
        <v>0</v>
      </c>
      <c r="EM9" t="n">
        <v>1</v>
      </c>
      <c r="EN9" t="n">
        <v>0</v>
      </c>
      <c r="EO9" t="n">
        <v/>
      </c>
      <c r="EP9" t="inlineStr">
        <is>
          <t>Ya, cukup jelas dan mudah diikuti</t>
        </is>
      </c>
      <c r="EQ9" t="inlineStr">
        <is>
          <t>Bukan pelatihan</t>
        </is>
      </c>
      <c r="ER9" t="inlineStr">
        <is>
          <t>CPO atau pendamping</t>
        </is>
      </c>
      <c r="ES9" t="n">
        <v>1</v>
      </c>
      <c r="ET9" t="n">
        <v>0</v>
      </c>
      <c r="EU9" t="n">
        <v>0</v>
      </c>
      <c r="EV9" t="n">
        <v>0</v>
      </c>
      <c r="EW9" t="n">
        <v/>
      </c>
      <c r="EX9" t="inlineStr">
        <is>
          <t>Anggota keluarga - Laki-laki</t>
        </is>
      </c>
      <c r="EY9" t="n">
        <v>1</v>
      </c>
      <c r="EZ9" t="n">
        <v>0</v>
      </c>
      <c r="FA9" t="n">
        <v>0</v>
      </c>
      <c r="FB9" t="n">
        <v/>
      </c>
      <c r="FC9" t="inlineStr">
        <is>
          <t>Jarang sekali</t>
        </is>
      </c>
      <c r="FD9" t="n">
        <v/>
      </c>
      <c r="FE9" t="inlineStr">
        <is>
          <t>Mengetahui</t>
        </is>
      </c>
      <c r="FF9" t="inlineStr">
        <is>
          <t>Selalu (setiap hari)</t>
        </is>
      </c>
      <c r="FG9" t="inlineStr">
        <is>
          <t>Mengetahui</t>
        </is>
      </c>
      <c r="FH9" t="inlineStr">
        <is>
          <t>Cukup sering (2 minggu sekali)</t>
        </is>
      </c>
      <c r="FI9" t="inlineStr">
        <is>
          <t>Mengetahui</t>
        </is>
      </c>
      <c r="FJ9" t="inlineStr">
        <is>
          <t>Selalu (setiap hari)</t>
        </is>
      </c>
      <c r="FK9" t="inlineStr">
        <is>
          <t>Mengetahui</t>
        </is>
      </c>
      <c r="FL9" t="inlineStr">
        <is>
          <t>Jarang (setiap bulan atau lebih)</t>
        </is>
      </c>
      <c r="FM9" t="inlineStr">
        <is>
          <t>Mengetahui</t>
        </is>
      </c>
      <c r="FN9" t="inlineStr">
        <is>
          <t>Cukup sering (2 minggu sekali)</t>
        </is>
      </c>
      <c r="FO9" t="inlineStr">
        <is>
          <t>Mengetahui</t>
        </is>
      </c>
      <c r="FP9" t="inlineStr">
        <is>
          <t>Cukup sering (2 minggu sekali)</t>
        </is>
      </c>
      <c r="FQ9" t="inlineStr">
        <is>
          <t>Mengetahui</t>
        </is>
      </c>
      <c r="FR9" t="inlineStr">
        <is>
          <t>Ya</t>
        </is>
      </c>
      <c r="FS9" t="inlineStr">
        <is>
          <t>Mengetahui</t>
        </is>
      </c>
      <c r="FT9" t="inlineStr">
        <is>
          <t>Ya, terkadang</t>
        </is>
      </c>
      <c r="FU9" t="inlineStr">
        <is>
          <t>Laki-laki dewasa Perempuan dewasa</t>
        </is>
      </c>
      <c r="FV9" t="n">
        <v>1</v>
      </c>
      <c r="FW9" t="n">
        <v>1</v>
      </c>
      <c r="FX9" t="n">
        <v>0</v>
      </c>
      <c r="FY9" t="n">
        <v>0</v>
      </c>
      <c r="FZ9" t="inlineStr">
        <is>
          <t>Memahami</t>
        </is>
      </c>
      <c r="GA9" t="inlineStr">
        <is>
          <t>CPO</t>
        </is>
      </c>
      <c r="GB9" t="n">
        <v>1</v>
      </c>
      <c r="GC9" t="n">
        <v>0</v>
      </c>
      <c r="GD9" t="n">
        <v>0</v>
      </c>
      <c r="GE9" t="n">
        <v>0</v>
      </c>
      <c r="GF9" t="n">
        <v/>
      </c>
      <c r="GG9" t="inlineStr">
        <is>
          <t>Sering</t>
        </is>
      </c>
      <c r="GH9" t="inlineStr">
        <is>
          <t>Ya</t>
        </is>
      </c>
      <c r="GI9" t="inlineStr">
        <is>
          <t>Tetangga Teman/keluarga Komunitas lokal</t>
        </is>
      </c>
      <c r="GJ9" t="n">
        <v>1</v>
      </c>
      <c r="GK9" t="n">
        <v>1</v>
      </c>
      <c r="GL9" t="n">
        <v>1</v>
      </c>
      <c r="GM9" t="n">
        <v>0</v>
      </c>
      <c r="GN9" t="n">
        <v/>
      </c>
      <c r="GO9" t="n">
        <v>10</v>
      </c>
      <c r="GP9" t="inlineStr">
        <is>
          <t>Penuh (100%)</t>
        </is>
      </c>
      <c r="GQ9" t="inlineStr">
        <is>
          <t>LPG</t>
        </is>
      </c>
      <c r="GR9" t="n">
        <v>1</v>
      </c>
      <c r="GS9" t="n">
        <v>0</v>
      </c>
      <c r="GT9" t="n">
        <v>0</v>
      </c>
      <c r="GU9" t="n">
        <v>0</v>
      </c>
      <c r="GV9" t="n">
        <v>0</v>
      </c>
      <c r="GW9" t="n">
        <v>0</v>
      </c>
      <c r="GX9" t="n">
        <v>0</v>
      </c>
      <c r="GY9" t="n">
        <v/>
      </c>
      <c r="GZ9" t="inlineStr">
        <is>
          <t>Ya</t>
        </is>
      </c>
      <c r="HA9" t="n">
        <v/>
      </c>
      <c r="HB9" t="n">
        <v/>
      </c>
      <c r="HC9" t="n">
        <v/>
      </c>
      <c r="HD9" t="n">
        <v/>
      </c>
      <c r="HE9" t="n">
        <v>15</v>
      </c>
      <c r="HF9" t="n">
        <v>100000</v>
      </c>
      <c r="HG9" t="n">
        <v>0</v>
      </c>
      <c r="HH9" t="n">
        <v>0</v>
      </c>
      <c r="HI9" t="n">
        <v/>
      </c>
      <c r="HJ9" t="n">
        <v/>
      </c>
      <c r="HK9" t="n">
        <v/>
      </c>
      <c r="HL9" t="n">
        <v/>
      </c>
      <c r="HM9" t="n">
        <v/>
      </c>
      <c r="HN9" t="n">
        <v/>
      </c>
      <c r="HO9" t="n">
        <v/>
      </c>
      <c r="HP9" t="n">
        <v/>
      </c>
      <c r="HQ9" t="n">
        <v/>
      </c>
      <c r="HR9" t="n">
        <v/>
      </c>
      <c r="HS9" t="n">
        <v/>
      </c>
      <c r="HT9" t="n">
        <v/>
      </c>
      <c r="HU9" t="n">
        <v/>
      </c>
      <c r="HV9" t="n">
        <v/>
      </c>
      <c r="HW9" t="n">
        <v/>
      </c>
      <c r="HX9" t="n">
        <v/>
      </c>
      <c r="HY9" t="n">
        <v/>
      </c>
      <c r="HZ9" t="n">
        <v/>
      </c>
      <c r="IA9" t="n">
        <v>15</v>
      </c>
      <c r="IB9" t="n">
        <v>100000</v>
      </c>
      <c r="IC9" t="n">
        <v/>
      </c>
      <c r="ID9" t="n">
        <v/>
      </c>
      <c r="IE9" t="n">
        <v/>
      </c>
      <c r="IF9" t="n">
        <v/>
      </c>
      <c r="IG9" t="n">
        <v/>
      </c>
      <c r="IH9" t="n">
        <v/>
      </c>
      <c r="II9" t="n">
        <v/>
      </c>
      <c r="IJ9" t="n">
        <v/>
      </c>
      <c r="IK9" t="inlineStr">
        <is>
          <t>80-100 kg</t>
        </is>
      </c>
      <c r="IL9" t="inlineStr">
        <is>
          <t>1-3 jam</t>
        </is>
      </c>
      <c r="IM9" t="inlineStr">
        <is>
          <t>Ya</t>
        </is>
      </c>
      <c r="IN9" t="inlineStr">
        <is>
          <t>Tidak</t>
        </is>
      </c>
      <c r="IO9" t="inlineStr">
        <is>
          <t>Lebih bersih</t>
        </is>
      </c>
      <c r="IP9" t="n">
        <v/>
      </c>
      <c r="IQ9" t="inlineStr">
        <is>
          <t>Tidak pernah</t>
        </is>
      </c>
      <c r="IR9" t="n">
        <v/>
      </c>
      <c r="IS9" t="n">
        <v/>
      </c>
      <c r="IT9" t="n">
        <v/>
      </c>
      <c r="IU9" t="n">
        <v/>
      </c>
      <c r="IV9" t="n">
        <v/>
      </c>
      <c r="IW9" t="n">
        <v/>
      </c>
      <c r="IX9" t="n">
        <v/>
      </c>
      <c r="IY9" t="n">
        <v/>
      </c>
      <c r="IZ9" t="inlineStr">
        <is>
          <t>Tidak pernah</t>
        </is>
      </c>
      <c r="JA9" t="n">
        <v/>
      </c>
      <c r="JB9" t="n">
        <v/>
      </c>
      <c r="JC9" t="n">
        <v/>
      </c>
      <c r="JD9" t="n">
        <v/>
      </c>
      <c r="JE9" t="n">
        <v/>
      </c>
      <c r="JF9" t="n">
        <v/>
      </c>
      <c r="JG9" t="n">
        <v/>
      </c>
      <c r="JH9" t="n">
        <v/>
      </c>
      <c r="JI9" t="inlineStr">
        <is>
          <t>Tidak pernah</t>
        </is>
      </c>
      <c r="JJ9" t="n">
        <v/>
      </c>
      <c r="JK9" t="n">
        <v/>
      </c>
      <c r="JL9" t="n">
        <v/>
      </c>
      <c r="JM9" t="n">
        <v/>
      </c>
      <c r="JN9" t="n">
        <v/>
      </c>
      <c r="JO9" t="n">
        <v/>
      </c>
      <c r="JP9" t="n">
        <v/>
      </c>
      <c r="JQ9" t="n">
        <v/>
      </c>
      <c r="JR9" t="inlineStr">
        <is>
          <t>Tidak pernah</t>
        </is>
      </c>
      <c r="JS9" t="n">
        <v/>
      </c>
      <c r="JT9" t="n">
        <v/>
      </c>
      <c r="JU9" t="n">
        <v/>
      </c>
      <c r="JV9" t="n">
        <v/>
      </c>
      <c r="JW9" t="n">
        <v/>
      </c>
      <c r="JX9" t="n">
        <v/>
      </c>
      <c r="JY9" t="n">
        <v/>
      </c>
      <c r="JZ9" t="n">
        <v/>
      </c>
      <c r="KA9" t="inlineStr">
        <is>
          <t>Tidak pernah</t>
        </is>
      </c>
      <c r="KB9" t="n">
        <v/>
      </c>
      <c r="KC9" t="n">
        <v/>
      </c>
      <c r="KD9" t="n">
        <v/>
      </c>
      <c r="KE9" t="n">
        <v/>
      </c>
      <c r="KF9" t="n">
        <v/>
      </c>
      <c r="KG9" t="n">
        <v/>
      </c>
      <c r="KH9" t="n">
        <v/>
      </c>
      <c r="KI9" t="n">
        <v/>
      </c>
      <c r="KJ9" t="inlineStr">
        <is>
          <t>Tidak pernah</t>
        </is>
      </c>
      <c r="KK9" t="n">
        <v/>
      </c>
      <c r="KL9" t="n">
        <v/>
      </c>
      <c r="KM9" t="n">
        <v/>
      </c>
      <c r="KN9" t="n">
        <v/>
      </c>
      <c r="KO9" t="n">
        <v/>
      </c>
      <c r="KP9" t="n">
        <v/>
      </c>
      <c r="KQ9" t="n">
        <v/>
      </c>
      <c r="KR9" t="n">
        <v/>
      </c>
      <c r="KS9" t="inlineStr">
        <is>
          <t>Jauh lebih baik</t>
        </is>
      </c>
      <c r="KT9" t="inlineStr">
        <is>
          <t>0-1 kali</t>
        </is>
      </c>
      <c r="KU9" t="inlineStr">
        <is>
          <t>0-1 kali</t>
        </is>
      </c>
      <c r="KV9" t="inlineStr">
        <is>
          <t>Tidak ada</t>
        </is>
      </c>
      <c r="KW9" t="n">
        <v>0</v>
      </c>
      <c r="KX9" t="n">
        <v>0</v>
      </c>
      <c r="KY9" t="n">
        <v>0</v>
      </c>
      <c r="KZ9" t="n">
        <v>1</v>
      </c>
      <c r="LA9" t="inlineStr">
        <is>
          <t>Jauh lebih baik</t>
        </is>
      </c>
      <c r="LB9" t="inlineStr">
        <is>
          <t>Jauh lebih baik</t>
        </is>
      </c>
      <c r="LC9" t="n">
        <v>0</v>
      </c>
      <c r="LD9" t="n">
        <v>4</v>
      </c>
      <c r="LE9" t="n">
        <v>0</v>
      </c>
      <c r="LF9" t="n">
        <v>0</v>
      </c>
      <c r="LG9" t="inlineStr">
        <is>
          <t>Ya</t>
        </is>
      </c>
      <c r="LH9" t="n">
        <v>100000</v>
      </c>
      <c r="LI9" t="n">
        <v/>
      </c>
      <c r="LJ9" t="inlineStr">
        <is>
          <t>Tabungan</t>
        </is>
      </c>
      <c r="LK9" t="n">
        <v>1</v>
      </c>
      <c r="LL9" t="n">
        <v>0</v>
      </c>
      <c r="LM9" t="n">
        <v>0</v>
      </c>
      <c r="LN9" t="n">
        <v>0</v>
      </c>
      <c r="LO9" t="n">
        <v>0</v>
      </c>
      <c r="LP9" t="n">
        <v>0</v>
      </c>
      <c r="LQ9" t="n">
        <v>0</v>
      </c>
      <c r="LR9" t="n">
        <v/>
      </c>
      <c r="LS9" t="n">
        <v>60</v>
      </c>
      <c r="LT9" t="n">
        <v>0</v>
      </c>
      <c r="LU9" t="n">
        <v>0</v>
      </c>
      <c r="LV9" t="n">
        <v>20</v>
      </c>
      <c r="LW9" t="n">
        <v>0</v>
      </c>
      <c r="LX9" t="n">
        <v>0</v>
      </c>
      <c r="LY9" t="n">
        <v>10</v>
      </c>
      <c r="LZ9" t="n">
        <v>0</v>
      </c>
      <c r="MA9" t="n">
        <v>0</v>
      </c>
      <c r="MB9" t="inlineStr">
        <is>
          <t>Ya</t>
        </is>
      </c>
      <c r="MC9" t="n">
        <v>20</v>
      </c>
      <c r="MD9" t="n">
        <v>5</v>
      </c>
      <c r="ME9" t="n">
        <v>20</v>
      </c>
      <c r="MF9" t="n">
        <v>5</v>
      </c>
      <c r="MG9" t="n">
        <v>0</v>
      </c>
      <c r="MH9" t="n">
        <v>0</v>
      </c>
      <c r="MI9" t="inlineStr">
        <is>
          <t>Aktivitas sosial diluar rumah (misalnya, berkumpul dengan tetangga, mengikuti kegiatan PKK, dsb) Istirahat</t>
        </is>
      </c>
      <c r="MJ9" t="n">
        <v>0</v>
      </c>
      <c r="MK9" t="n">
        <v>1</v>
      </c>
      <c r="ML9" t="n">
        <v>1</v>
      </c>
      <c r="MM9" t="n">
        <v>0</v>
      </c>
      <c r="MN9" t="n">
        <v>0</v>
      </c>
      <c r="MO9" t="n">
        <v>0</v>
      </c>
      <c r="MP9" t="n">
        <v/>
      </c>
      <c r="MQ9" t="n">
        <v/>
      </c>
      <c r="MR9" t="inlineStr">
        <is>
          <t>Berkumpul bersama keluarga</t>
        </is>
      </c>
      <c r="MS9" t="inlineStr">
        <is>
          <t>Gotong royong, ronda, pengajian, PKK</t>
        </is>
      </c>
      <c r="MT9" t="n">
        <v/>
      </c>
      <c r="MU9" t="inlineStr">
        <is>
          <t>Ya, untuk anggota keluarga</t>
        </is>
      </c>
      <c r="MV9" t="inlineStr">
        <is>
          <t>Perawatan sistem biogas</t>
        </is>
      </c>
      <c r="MW9" t="n">
        <v>1</v>
      </c>
      <c r="MX9" t="n">
        <v>0</v>
      </c>
      <c r="MY9" t="n">
        <v>0</v>
      </c>
      <c r="MZ9" t="n">
        <v>0</v>
      </c>
      <c r="NA9" t="n">
        <v/>
      </c>
      <c r="NB9" t="n">
        <v/>
      </c>
      <c r="NC9" t="n">
        <v/>
      </c>
      <c r="ND9" t="n">
        <v/>
      </c>
      <c r="NE9" t="n">
        <v/>
      </c>
      <c r="NF9" t="n">
        <v/>
      </c>
      <c r="NG9" t="n">
        <v/>
      </c>
      <c r="NH9" t="n">
        <v/>
      </c>
      <c r="NI9" t="n">
        <v/>
      </c>
      <c r="NJ9" t="n">
        <v/>
      </c>
      <c r="NK9" t="n">
        <v/>
      </c>
      <c r="NL9" t="inlineStr">
        <is>
          <t>Tidak</t>
        </is>
      </c>
      <c r="NM9" t="inlineStr">
        <is>
          <t>100% dana mandiri</t>
        </is>
      </c>
      <c r="NN9" t="inlineStr">
        <is>
          <t>&gt;11.000.001</t>
        </is>
      </c>
      <c r="NO9" t="n">
        <v/>
      </c>
      <c r="NP9" t="n">
        <v/>
      </c>
      <c r="NQ9" t="n">
        <v/>
      </c>
      <c r="NR9" t="n">
        <v/>
      </c>
      <c r="NS9" t="n">
        <v/>
      </c>
      <c r="NT9" t="n">
        <v/>
      </c>
      <c r="NU9" t="n">
        <v/>
      </c>
      <c r="NV9" t="inlineStr">
        <is>
          <t>Anggota keluarga - Laki-laki dewasa</t>
        </is>
      </c>
      <c r="NW9" t="n">
        <v/>
      </c>
      <c r="NX9" t="inlineStr">
        <is>
          <t>Sangat meningkat</t>
        </is>
      </c>
      <c r="NY9" t="n">
        <v>90</v>
      </c>
      <c r="NZ9" t="n">
        <v>0</v>
      </c>
      <c r="OA9" t="n">
        <v>0</v>
      </c>
      <c r="OB9" t="n">
        <v>10</v>
      </c>
      <c r="OC9" t="n">
        <v>0</v>
      </c>
      <c r="OD9" t="n">
        <v>0</v>
      </c>
      <c r="OE9" t="inlineStr">
        <is>
          <t>Lebih baik</t>
        </is>
      </c>
      <c r="OF9" t="inlineStr">
        <is>
          <t>Lebih baik (beda waktu memasak 5-30 menit, ATAU tidak lagi ada rasa/bau makanan yang berubah, ATAU alasan lainnya)</t>
        </is>
      </c>
      <c r="OG9" t="inlineStr">
        <is>
          <t>Ya</t>
        </is>
      </c>
      <c r="OH9" t="n">
        <v>4</v>
      </c>
      <c r="OI9" t="n">
        <v>0</v>
      </c>
      <c r="OJ9" t="n">
        <v>0</v>
      </c>
      <c r="OK9" t="n">
        <v>0</v>
      </c>
      <c r="OL9" t="n">
        <v>0</v>
      </c>
      <c r="OM9" t="n">
        <v>0</v>
      </c>
      <c r="ON9" t="n">
        <v>0</v>
      </c>
      <c r="OO9" t="n">
        <v>0</v>
      </c>
      <c r="OP9" t="inlineStr">
        <is>
          <t>Sapi pedaging</t>
        </is>
      </c>
      <c r="OQ9" t="n">
        <v>1</v>
      </c>
      <c r="OR9" t="n">
        <v>0</v>
      </c>
      <c r="OS9" t="n">
        <v>0</v>
      </c>
      <c r="OT9" t="n">
        <v>0</v>
      </c>
      <c r="OU9" t="n">
        <v>0</v>
      </c>
      <c r="OV9" t="n">
        <v>0</v>
      </c>
      <c r="OW9" t="n">
        <v>0</v>
      </c>
      <c r="OX9" t="n">
        <v>0</v>
      </c>
      <c r="OY9" t="n">
        <v>0</v>
      </c>
      <c r="OZ9" t="inlineStr">
        <is>
          <t>Sapi pedaging</t>
        </is>
      </c>
      <c r="PA9" t="n">
        <v>1</v>
      </c>
      <c r="PB9" t="n">
        <v>0</v>
      </c>
      <c r="PC9" t="n">
        <v>0</v>
      </c>
      <c r="PD9" t="n">
        <v>0</v>
      </c>
      <c r="PE9" t="n">
        <v>0</v>
      </c>
      <c r="PF9" t="n">
        <v>0</v>
      </c>
      <c r="PG9" t="n">
        <v>0</v>
      </c>
      <c r="PH9" t="n">
        <v>0</v>
      </c>
      <c r="PI9" t="n">
        <v>0</v>
      </c>
      <c r="PJ9" t="inlineStr">
        <is>
          <t>Sapi pedaging</t>
        </is>
      </c>
      <c r="PK9" t="n">
        <v>1</v>
      </c>
      <c r="PL9" t="n">
        <v>0</v>
      </c>
      <c r="PM9" t="n">
        <v>0</v>
      </c>
      <c r="PN9" t="n">
        <v>0</v>
      </c>
      <c r="PO9" t="n">
        <v>0</v>
      </c>
      <c r="PP9" t="n">
        <v>0</v>
      </c>
      <c r="PQ9" t="n">
        <v>0</v>
      </c>
      <c r="PR9" t="n">
        <v>0</v>
      </c>
      <c r="PS9" t="n">
        <v>0</v>
      </c>
      <c r="PT9" t="inlineStr">
        <is>
          <t>2-Dibuang ke sungai</t>
        </is>
      </c>
      <c r="PU9" t="n">
        <v>0</v>
      </c>
      <c r="PV9" t="n">
        <v>0</v>
      </c>
      <c r="PW9" t="n">
        <v>0</v>
      </c>
      <c r="PX9" t="n">
        <v>0</v>
      </c>
      <c r="PY9" t="n">
        <v>0</v>
      </c>
      <c r="PZ9" t="n">
        <v>0</v>
      </c>
      <c r="QA9" t="n">
        <v>1</v>
      </c>
      <c r="QB9" t="n">
        <v>0</v>
      </c>
      <c r="QC9" t="n">
        <v>0</v>
      </c>
      <c r="QD9" t="n">
        <v/>
      </c>
      <c r="QE9" t="n">
        <v/>
      </c>
      <c r="QF9" t="n">
        <v/>
      </c>
      <c r="QG9" t="n">
        <v/>
      </c>
      <c r="QH9" t="n">
        <v/>
      </c>
      <c r="QI9" t="n">
        <v/>
      </c>
      <c r="QJ9" t="n">
        <v/>
      </c>
      <c r="QK9" t="n">
        <v/>
      </c>
      <c r="QL9" t="n">
        <v/>
      </c>
      <c r="QM9" t="n">
        <v/>
      </c>
      <c r="QN9" t="n">
        <v/>
      </c>
      <c r="QO9" t="n">
        <v/>
      </c>
      <c r="QP9" t="n">
        <v/>
      </c>
      <c r="QQ9" t="n">
        <v/>
      </c>
      <c r="QR9" t="n">
        <v/>
      </c>
      <c r="QS9" t="n">
        <v/>
      </c>
      <c r="QT9" t="n">
        <v/>
      </c>
      <c r="QU9" t="n">
        <v/>
      </c>
      <c r="QV9" t="n">
        <v/>
      </c>
      <c r="QW9" t="n">
        <v/>
      </c>
      <c r="QX9" t="n">
        <v/>
      </c>
      <c r="QY9" t="n">
        <v/>
      </c>
      <c r="QZ9" t="n">
        <v/>
      </c>
      <c r="RA9" t="n">
        <v/>
      </c>
      <c r="RB9" t="n">
        <v/>
      </c>
      <c r="RC9" t="n">
        <v/>
      </c>
      <c r="RD9" t="n">
        <v/>
      </c>
      <c r="RE9" t="n">
        <v/>
      </c>
      <c r="RF9" t="n">
        <v/>
      </c>
      <c r="RG9" t="n">
        <v/>
      </c>
      <c r="RH9" t="n">
        <v/>
      </c>
      <c r="RI9" t="n">
        <v/>
      </c>
      <c r="RJ9" t="n">
        <v/>
      </c>
      <c r="RK9" t="n">
        <v/>
      </c>
      <c r="RL9" t="n">
        <v/>
      </c>
      <c r="RM9" t="n">
        <v/>
      </c>
      <c r="RN9" t="n">
        <v/>
      </c>
      <c r="RO9" t="n">
        <v/>
      </c>
      <c r="RP9" t="n">
        <v/>
      </c>
      <c r="RQ9" t="n">
        <v/>
      </c>
      <c r="RR9" t="n">
        <v/>
      </c>
      <c r="RS9" t="n">
        <v/>
      </c>
      <c r="RT9" t="n">
        <v/>
      </c>
      <c r="RU9" t="n">
        <v/>
      </c>
      <c r="RV9" t="n">
        <v/>
      </c>
      <c r="RW9" t="n">
        <v/>
      </c>
      <c r="RX9" t="n">
        <v/>
      </c>
      <c r="RY9" t="n">
        <v/>
      </c>
      <c r="RZ9" t="n">
        <v/>
      </c>
      <c r="SA9" t="n">
        <v/>
      </c>
      <c r="SB9" t="n">
        <v/>
      </c>
      <c r="SC9" t="n">
        <v/>
      </c>
      <c r="SD9" t="n">
        <v/>
      </c>
      <c r="SE9" t="n">
        <v/>
      </c>
      <c r="SF9" t="n">
        <v/>
      </c>
      <c r="SG9" t="n">
        <v/>
      </c>
      <c r="SH9" t="n">
        <v/>
      </c>
      <c r="SI9" t="n">
        <v/>
      </c>
      <c r="SJ9" t="n">
        <v/>
      </c>
      <c r="SK9" t="n">
        <v/>
      </c>
      <c r="SL9" t="n">
        <v/>
      </c>
      <c r="SM9" t="n">
        <v/>
      </c>
      <c r="SN9" t="n">
        <v/>
      </c>
      <c r="SO9" t="n">
        <v/>
      </c>
      <c r="SP9" t="n">
        <v/>
      </c>
      <c r="SQ9" t="n">
        <v/>
      </c>
      <c r="SR9" t="n">
        <v/>
      </c>
      <c r="SS9" t="n">
        <v/>
      </c>
      <c r="ST9" t="n">
        <v/>
      </c>
      <c r="SU9" t="n">
        <v/>
      </c>
      <c r="SV9" t="n">
        <v/>
      </c>
      <c r="SW9" t="n">
        <v/>
      </c>
      <c r="SX9" t="n">
        <v/>
      </c>
      <c r="SY9" t="n">
        <v>6</v>
      </c>
      <c r="SZ9" t="n">
        <v/>
      </c>
      <c r="TA9" t="n">
        <v/>
      </c>
      <c r="TB9" t="n">
        <v/>
      </c>
      <c r="TC9" t="n">
        <v/>
      </c>
      <c r="TD9" t="n">
        <v/>
      </c>
      <c r="TE9" t="n">
        <v/>
      </c>
      <c r="TF9" t="n">
        <v/>
      </c>
      <c r="TG9" t="n">
        <v>4</v>
      </c>
      <c r="TH9" t="n">
        <v>0</v>
      </c>
      <c r="TI9" t="n">
        <v>0</v>
      </c>
      <c r="TJ9" t="n">
        <v>0</v>
      </c>
      <c r="TK9" t="n">
        <v>0</v>
      </c>
      <c r="TL9" t="n">
        <v>0</v>
      </c>
      <c r="TM9" t="n">
        <v>0</v>
      </c>
      <c r="TN9" t="n">
        <v>0</v>
      </c>
      <c r="TO9" t="n">
        <v>3</v>
      </c>
      <c r="TP9" t="n">
        <v>2</v>
      </c>
      <c r="TQ9" t="n">
        <v>0</v>
      </c>
      <c r="TR9" t="n">
        <v>0</v>
      </c>
      <c r="TS9" t="n">
        <v/>
      </c>
      <c r="TT9" t="n">
        <v/>
      </c>
      <c r="TU9" t="n">
        <v/>
      </c>
      <c r="TV9" t="n">
        <v/>
      </c>
      <c r="TW9" t="n">
        <v/>
      </c>
      <c r="TX9" t="n">
        <v/>
      </c>
      <c r="TY9" t="n">
        <v/>
      </c>
      <c r="TZ9" t="n">
        <v/>
      </c>
      <c r="UA9" t="n">
        <v/>
      </c>
      <c r="UB9" t="n">
        <v/>
      </c>
      <c r="UC9" t="n">
        <v/>
      </c>
      <c r="UD9" t="n">
        <v/>
      </c>
      <c r="UE9" t="n">
        <v/>
      </c>
      <c r="UF9" t="n">
        <v/>
      </c>
      <c r="UG9" t="n">
        <v/>
      </c>
      <c r="UH9" t="n">
        <v/>
      </c>
      <c r="UI9" t="n">
        <v/>
      </c>
      <c r="UJ9" t="n">
        <v/>
      </c>
      <c r="UK9" t="n">
        <v/>
      </c>
      <c r="UL9" t="n">
        <v/>
      </c>
      <c r="UM9" t="n">
        <v/>
      </c>
      <c r="UN9" t="n">
        <v/>
      </c>
      <c r="UO9" t="n">
        <v/>
      </c>
      <c r="UP9" t="n">
        <v/>
      </c>
      <c r="UQ9" t="n">
        <v/>
      </c>
      <c r="UR9" t="n">
        <v/>
      </c>
      <c r="US9" t="n">
        <v/>
      </c>
      <c r="UT9" t="n">
        <v/>
      </c>
      <c r="UU9" t="inlineStr">
        <is>
          <t>Pemberian pakan di kandang</t>
        </is>
      </c>
      <c r="UV9" t="n">
        <v/>
      </c>
      <c r="UW9" t="n">
        <v/>
      </c>
      <c r="UX9" t="n">
        <v/>
      </c>
      <c r="UY9" t="n">
        <v/>
      </c>
      <c r="UZ9" t="n">
        <v/>
      </c>
      <c r="VA9" t="n">
        <v/>
      </c>
      <c r="VB9" t="n">
        <v/>
      </c>
      <c r="VC9" t="inlineStr">
        <is>
          <t>Sangat jarang (&gt;1 bulan sekali)</t>
        </is>
      </c>
      <c r="VD9" t="n">
        <v/>
      </c>
      <c r="VE9" t="n">
        <v/>
      </c>
      <c r="VF9" t="n">
        <v/>
      </c>
      <c r="VG9" t="n">
        <v/>
      </c>
      <c r="VH9" t="n">
        <v/>
      </c>
      <c r="VI9" t="n">
        <v/>
      </c>
      <c r="VJ9" t="n">
        <v/>
      </c>
      <c r="VK9" t="inlineStr">
        <is>
          <t>Sering (1 kali sehari)</t>
        </is>
      </c>
      <c r="VL9" t="n">
        <v/>
      </c>
      <c r="VM9" t="n">
        <v/>
      </c>
      <c r="VN9" t="n">
        <v/>
      </c>
      <c r="VO9" t="n">
        <v/>
      </c>
      <c r="VP9" t="n">
        <v/>
      </c>
      <c r="VQ9" t="n">
        <v/>
      </c>
      <c r="VR9" t="n">
        <v/>
      </c>
      <c r="VS9" t="inlineStr">
        <is>
          <t>3-Disimpan terbuka (dry lot) 6-Digester biogas</t>
        </is>
      </c>
      <c r="VT9" t="n">
        <v>0</v>
      </c>
      <c r="VU9" t="n">
        <v>0</v>
      </c>
      <c r="VV9" t="n">
        <v>0</v>
      </c>
      <c r="VW9" t="n">
        <v>0</v>
      </c>
      <c r="VX9" t="n">
        <v>0</v>
      </c>
      <c r="VY9" t="n">
        <v>0</v>
      </c>
      <c r="VZ9" t="n">
        <v>1</v>
      </c>
      <c r="WA9" t="n">
        <v>0</v>
      </c>
      <c r="WB9" t="n">
        <v>0</v>
      </c>
      <c r="WC9" t="n">
        <v>1</v>
      </c>
      <c r="WD9" t="n">
        <v>0</v>
      </c>
      <c r="WE9" t="n">
        <v>0</v>
      </c>
      <c r="WF9" t="n">
        <v/>
      </c>
      <c r="WG9" t="n">
        <v/>
      </c>
      <c r="WH9" t="n">
        <v/>
      </c>
      <c r="WI9" t="n">
        <v/>
      </c>
      <c r="WJ9" t="n">
        <v/>
      </c>
      <c r="WK9" t="n">
        <v/>
      </c>
      <c r="WL9" t="n">
        <v/>
      </c>
      <c r="WM9" t="n">
        <v/>
      </c>
      <c r="WN9" t="n">
        <v/>
      </c>
      <c r="WO9" t="n">
        <v/>
      </c>
      <c r="WP9" t="n">
        <v/>
      </c>
      <c r="WQ9" t="n">
        <v/>
      </c>
      <c r="WR9" t="n">
        <v/>
      </c>
      <c r="WS9" t="n">
        <v/>
      </c>
      <c r="WT9" t="n">
        <v/>
      </c>
      <c r="WU9" t="n">
        <v/>
      </c>
      <c r="WV9" t="n">
        <v/>
      </c>
      <c r="WW9" t="n">
        <v/>
      </c>
      <c r="WX9" t="n">
        <v/>
      </c>
      <c r="WY9" t="n">
        <v/>
      </c>
      <c r="WZ9" t="n">
        <v/>
      </c>
      <c r="XA9" t="n">
        <v/>
      </c>
      <c r="XB9" t="n">
        <v/>
      </c>
      <c r="XC9" t="n">
        <v/>
      </c>
      <c r="XD9" t="n">
        <v/>
      </c>
      <c r="XE9" t="n">
        <v/>
      </c>
      <c r="XF9" t="n">
        <v/>
      </c>
      <c r="XG9" t="n">
        <v/>
      </c>
      <c r="XH9" t="n">
        <v/>
      </c>
      <c r="XI9" t="n">
        <v/>
      </c>
      <c r="XJ9" t="n">
        <v/>
      </c>
      <c r="XK9" t="n">
        <v/>
      </c>
      <c r="XL9" t="n">
        <v/>
      </c>
      <c r="XM9" t="n">
        <v/>
      </c>
      <c r="XN9" t="n">
        <v/>
      </c>
      <c r="XO9" t="n">
        <v/>
      </c>
      <c r="XP9" t="n">
        <v/>
      </c>
      <c r="XQ9" t="n">
        <v/>
      </c>
      <c r="XR9" t="n">
        <v/>
      </c>
      <c r="XS9" t="n">
        <v/>
      </c>
      <c r="XT9" t="n">
        <v/>
      </c>
      <c r="XU9" t="n">
        <v/>
      </c>
      <c r="XV9" t="n">
        <v/>
      </c>
      <c r="XW9" t="n">
        <v/>
      </c>
      <c r="XX9" t="n">
        <v/>
      </c>
      <c r="XY9" t="n">
        <v/>
      </c>
      <c r="XZ9" t="n">
        <v/>
      </c>
      <c r="YA9" t="n">
        <v/>
      </c>
      <c r="YB9" t="n">
        <v/>
      </c>
      <c r="YC9" t="n">
        <v/>
      </c>
      <c r="YD9" t="n">
        <v/>
      </c>
      <c r="YE9" t="n">
        <v/>
      </c>
      <c r="YF9" t="n">
        <v/>
      </c>
      <c r="YG9" t="n">
        <v/>
      </c>
      <c r="YH9" t="n">
        <v/>
      </c>
      <c r="YI9" t="n">
        <v/>
      </c>
      <c r="YJ9" t="n">
        <v/>
      </c>
      <c r="YK9" t="n">
        <v/>
      </c>
      <c r="YL9" t="n">
        <v/>
      </c>
      <c r="YM9" t="n">
        <v/>
      </c>
      <c r="YN9" t="n">
        <v/>
      </c>
      <c r="YO9" t="n">
        <v/>
      </c>
      <c r="YP9" t="n">
        <v/>
      </c>
      <c r="YQ9" t="n">
        <v/>
      </c>
      <c r="YR9" t="n">
        <v/>
      </c>
      <c r="YS9" t="n">
        <v/>
      </c>
      <c r="YT9" t="n">
        <v/>
      </c>
      <c r="YU9" t="n">
        <v/>
      </c>
      <c r="YV9" t="n">
        <v/>
      </c>
      <c r="YW9" t="n">
        <v/>
      </c>
      <c r="YX9" t="n">
        <v/>
      </c>
      <c r="YY9" t="n">
        <v/>
      </c>
      <c r="YZ9" t="n">
        <v/>
      </c>
      <c r="ZA9" t="n">
        <v/>
      </c>
      <c r="ZB9" t="n">
        <v/>
      </c>
      <c r="ZC9" t="n">
        <v/>
      </c>
      <c r="ZD9" t="n">
        <v/>
      </c>
      <c r="ZE9" t="n">
        <v/>
      </c>
      <c r="ZF9" t="n">
        <v/>
      </c>
      <c r="ZG9" t="n">
        <v/>
      </c>
      <c r="ZH9" t="n">
        <v/>
      </c>
      <c r="ZI9" t="n">
        <v/>
      </c>
      <c r="ZJ9" t="n">
        <v/>
      </c>
      <c r="ZK9" t="n">
        <v/>
      </c>
      <c r="ZL9" t="n">
        <v/>
      </c>
      <c r="ZM9" t="n">
        <v/>
      </c>
      <c r="ZN9" t="n">
        <v>50</v>
      </c>
      <c r="ZO9" t="n">
        <v/>
      </c>
      <c r="ZP9" t="n">
        <v/>
      </c>
      <c r="ZQ9" t="n">
        <v/>
      </c>
      <c r="ZR9" t="n">
        <v/>
      </c>
      <c r="ZS9" t="n">
        <v/>
      </c>
      <c r="ZT9" t="n">
        <v/>
      </c>
      <c r="ZU9" t="n">
        <v/>
      </c>
      <c r="ZV9" t="n">
        <v>2</v>
      </c>
      <c r="ZW9" t="n">
        <v/>
      </c>
      <c r="ZX9" t="n">
        <v/>
      </c>
      <c r="ZY9" t="n">
        <v/>
      </c>
      <c r="ZZ9" t="n">
        <v/>
      </c>
      <c r="AAA9" t="n">
        <v/>
      </c>
      <c r="AAB9" t="n">
        <v/>
      </c>
      <c r="AAC9" t="n">
        <v/>
      </c>
      <c r="AAD9" t="inlineStr">
        <is>
          <t>Pakan segar (misal: rumput)</t>
        </is>
      </c>
      <c r="AAE9" t="n">
        <v/>
      </c>
      <c r="AAF9" t="n">
        <v/>
      </c>
      <c r="AAG9" t="n">
        <v/>
      </c>
      <c r="AAH9" t="n">
        <v/>
      </c>
      <c r="AAI9" t="n">
        <v/>
      </c>
      <c r="AAJ9" t="n">
        <v/>
      </c>
      <c r="AAK9" t="n">
        <v/>
      </c>
      <c r="AAL9" t="inlineStr">
        <is>
          <t>Tidak</t>
        </is>
      </c>
      <c r="AAM9" t="n">
        <v/>
      </c>
      <c r="AAN9" t="n">
        <v/>
      </c>
      <c r="AAO9" t="n">
        <v/>
      </c>
      <c r="AAP9" t="n">
        <v/>
      </c>
      <c r="AAQ9" t="n">
        <v/>
      </c>
      <c r="AAR9" t="inlineStr">
        <is>
          <t>Ya</t>
        </is>
      </c>
      <c r="AAS9" t="inlineStr">
        <is>
          <t>Mengetahui</t>
        </is>
      </c>
      <c r="AAT9" t="inlineStr">
        <is>
          <t>Diberikan gratis ke orang lain Dibuang ke selokan</t>
        </is>
      </c>
      <c r="AAU9" t="n">
        <v>0</v>
      </c>
      <c r="AAV9" t="n">
        <v>0</v>
      </c>
      <c r="AAW9" t="n">
        <v>0</v>
      </c>
      <c r="AAX9" t="n">
        <v>0</v>
      </c>
      <c r="AAY9" t="n">
        <v>1</v>
      </c>
      <c r="AAZ9" t="n">
        <v>0</v>
      </c>
      <c r="ABA9" t="n">
        <v>1</v>
      </c>
      <c r="ABB9" t="n">
        <v/>
      </c>
      <c r="ABC9" t="n">
        <v/>
      </c>
      <c r="ABD9" t="n">
        <v/>
      </c>
      <c r="ABE9" t="n">
        <v/>
      </c>
      <c r="ABF9" t="n">
        <v/>
      </c>
      <c r="ABG9" t="n">
        <v/>
      </c>
      <c r="ABH9" t="n">
        <v/>
      </c>
      <c r="ABI9" t="n">
        <v/>
      </c>
      <c r="ABJ9" t="n">
        <v/>
      </c>
      <c r="ABK9" t="n">
        <v/>
      </c>
      <c r="ABL9" t="n">
        <v/>
      </c>
      <c r="ABM9" t="n">
        <v/>
      </c>
      <c r="ABN9" t="n">
        <v/>
      </c>
      <c r="ABO9" t="n">
        <v/>
      </c>
      <c r="ABP9" t="n">
        <v/>
      </c>
      <c r="ABQ9" t="n">
        <v/>
      </c>
      <c r="ABR9" t="n">
        <v/>
      </c>
      <c r="ABS9" t="n">
        <v/>
      </c>
      <c r="ABT9" t="n">
        <v/>
      </c>
      <c r="ABU9" t="n">
        <v/>
      </c>
      <c r="ABV9" t="n">
        <v/>
      </c>
      <c r="ABW9" t="n">
        <v/>
      </c>
      <c r="ABX9" t="n">
        <v/>
      </c>
      <c r="ABY9" t="n">
        <v/>
      </c>
      <c r="ABZ9" t="n">
        <v/>
      </c>
      <c r="ACA9" t="n">
        <v/>
      </c>
      <c r="ACB9" t="n">
        <v/>
      </c>
      <c r="ACC9" t="n">
        <v/>
      </c>
      <c r="ACD9" t="n">
        <v/>
      </c>
      <c r="ACE9" t="n">
        <v/>
      </c>
      <c r="ACF9" t="n">
        <v/>
      </c>
      <c r="ACG9" t="n">
        <v/>
      </c>
      <c r="ACH9" t="n">
        <v/>
      </c>
      <c r="ACI9" t="n">
        <v/>
      </c>
      <c r="ACJ9" t="n">
        <v/>
      </c>
      <c r="ACK9" t="inlineStr">
        <is>
          <t>Tidak memiliki tempat untuk menyimpan Tidak punya waktu mengumpulkannya Ladang/sawah terlalu jauh, sulit untuk mengangkut ke sana</t>
        </is>
      </c>
      <c r="ACL9" t="n">
        <v>0</v>
      </c>
      <c r="ACM9" t="n">
        <v>1</v>
      </c>
      <c r="ACN9" t="n">
        <v>1</v>
      </c>
      <c r="ACO9" t="n">
        <v>1</v>
      </c>
      <c r="ACP9" t="n">
        <v>0</v>
      </c>
      <c r="ACQ9" t="n">
        <v>0</v>
      </c>
      <c r="ACR9" t="n">
        <v>0</v>
      </c>
      <c r="ACS9" t="n">
        <v/>
      </c>
      <c r="ACT9" t="inlineStr">
        <is>
          <t>Tidak ada</t>
        </is>
      </c>
      <c r="ACU9" t="inlineStr">
        <is>
          <t>Manfaat besar dan membantu kehidupan sehari-hari</t>
        </is>
      </c>
      <c r="ACV9" t="inlineStr">
        <is>
          <t>Berkurang</t>
        </is>
      </c>
      <c r="ACW9" t="inlineStr">
        <is>
          <t>Anggota keluarga - Laki-laki dewasa</t>
        </is>
      </c>
      <c r="ACX9" t="inlineStr">
        <is>
          <t>Sangat setuju</t>
        </is>
      </c>
      <c r="ACY9" t="inlineStr">
        <is>
          <t>Anggota keluarga - Laki-laki dewasa Anggota keluarga - Perempuan dewasa Anggota keluarga - Anak-anak</t>
        </is>
      </c>
      <c r="ACZ9" t="n">
        <v>1</v>
      </c>
      <c r="ADA9" t="n">
        <v>1</v>
      </c>
      <c r="ADB9" t="n">
        <v>1</v>
      </c>
      <c r="ADC9" t="n">
        <v>0</v>
      </c>
      <c r="ADD9" t="inlineStr">
        <is>
          <t>Sangat puas</t>
        </is>
      </c>
      <c r="ADE9" t="inlineStr">
        <is>
          <t>Puas</t>
        </is>
      </c>
      <c r="ADF9" t="inlineStr">
        <is>
          <t>Puas</t>
        </is>
      </c>
      <c r="ADG9" t="inlineStr">
        <is>
          <t>Sangat puas</t>
        </is>
      </c>
      <c r="ADH9" t="inlineStr">
        <is>
          <t>Tidak</t>
        </is>
      </c>
      <c r="ADI9" t="n">
        <v/>
      </c>
      <c r="ADJ9" t="inlineStr">
        <is>
          <t>Puas</t>
        </is>
      </c>
      <c r="ADK9" t="n">
        <v/>
      </c>
      <c r="ADL9" t="n">
        <v/>
      </c>
      <c r="ADM9" t="n">
        <v/>
      </c>
      <c r="ADN9" t="n">
        <v/>
      </c>
      <c r="ADO9" t="n">
        <v/>
      </c>
      <c r="ADP9" t="n">
        <v/>
      </c>
      <c r="ADQ9" t="n">
        <v/>
      </c>
      <c r="ADR9" t="n">
        <v/>
      </c>
      <c r="ADS9" t="n">
        <v/>
      </c>
      <c r="ADT9" t="n">
        <v/>
      </c>
      <c r="ADU9" t="inlineStr">
        <is>
          <t>Menghubungi CPO atau pendamping</t>
        </is>
      </c>
      <c r="ADV9" t="n">
        <v>0</v>
      </c>
      <c r="ADW9" t="n">
        <v>0</v>
      </c>
      <c r="ADX9" t="n">
        <v>0</v>
      </c>
      <c r="ADY9" t="n">
        <v>0</v>
      </c>
      <c r="ADZ9" t="n">
        <v>1</v>
      </c>
      <c r="AEA9" t="n">
        <v>0</v>
      </c>
      <c r="AEB9" t="n">
        <v>0</v>
      </c>
      <c r="AEC9" t="n">
        <v>0</v>
      </c>
      <c r="AED9" t="inlineStr">
        <is>
          <t>Tidak ada</t>
        </is>
      </c>
      <c r="AEE9" t="inlineStr">
        <is>
          <t>Laki-laki dewasa</t>
        </is>
      </c>
      <c r="AEF9" t="n">
        <v/>
      </c>
      <c r="AEG9" t="inlineStr">
        <is>
          <t>Menelepon atau WA langsung</t>
        </is>
      </c>
      <c r="AEH9" t="n">
        <v/>
      </c>
      <c r="AEI9" t="inlineStr">
        <is>
          <t>CPO lebih rutin melakukan monitor biogas</t>
        </is>
      </c>
      <c r="AEJ9" t="inlineStr">
        <is>
          <t>Ya, selalu</t>
        </is>
      </c>
      <c r="AEK9" t="inlineStr">
        <is>
          <t>Pengurangan pengeluaran rumah tangga (bahan bakar minyak, pupuk, dll.) Lebih mudah mendapatkan energi Lebih aman Pengurangan waktu dan tenaga Peningkatan kebersihan kandang ternak Pemanfaatan bio-slurry sebagai pupuk Dapur lebih bersih dan bebas asap</t>
        </is>
      </c>
      <c r="AEL9" t="n">
        <v>1</v>
      </c>
      <c r="AEM9" t="n">
        <v>1</v>
      </c>
      <c r="AEN9" t="n">
        <v>0</v>
      </c>
      <c r="AEO9" t="n">
        <v>0</v>
      </c>
      <c r="AEP9" t="n">
        <v>1</v>
      </c>
      <c r="AEQ9" t="n">
        <v>1</v>
      </c>
      <c r="AER9" t="n">
        <v>1</v>
      </c>
      <c r="AES9" t="n">
        <v>1</v>
      </c>
      <c r="AET9" t="n">
        <v>1</v>
      </c>
      <c r="AEU9" t="n">
        <v>0</v>
      </c>
      <c r="AEV9" t="n">
        <v>0</v>
      </c>
      <c r="AEW9" t="n">
        <v>0</v>
      </c>
      <c r="AEX9" t="n">
        <v/>
      </c>
      <c r="AEY9" t="inlineStr">
        <is>
          <t>Mengurangi pengeluaran energi</t>
        </is>
      </c>
      <c r="AEZ9" t="n">
        <v/>
      </c>
      <c r="AFA9" t="inlineStr">
        <is>
          <t>Lainnya</t>
        </is>
      </c>
      <c r="AFB9" t="inlineStr">
        <is>
          <t>Media internet</t>
        </is>
      </c>
      <c r="AFC9" t="inlineStr">
        <is>
          <t>EKO-1-5_40_20.jpg</t>
        </is>
      </c>
      <c r="AFD9" t="inlineStr">
        <is>
          <t>https://kf.kobotoolbox.org/api/v2/assets/avstPQqLr3Ab3ZdcVTXZ6f/data/681497425/attachments/atthP9tYrjL2oPP8bxEGeDY2/</t>
        </is>
      </c>
      <c r="AFE9" t="inlineStr">
        <is>
          <t>EKO-2-5_40_46.jpg</t>
        </is>
      </c>
      <c r="AFF9" t="inlineStr">
        <is>
          <t>https://kf.kobotoolbox.org/api/v2/assets/avstPQqLr3Ab3ZdcVTXZ6f/data/681497425/attachments/attv7NZBSxnui6RTqUbDGLyg/</t>
        </is>
      </c>
      <c r="AFG9" t="inlineStr">
        <is>
          <t>Suyono/suyono_mse_2000</t>
        </is>
      </c>
      <c r="AFH9" t="n">
        <v/>
      </c>
      <c r="AFI9" t="n">
        <v/>
      </c>
    </row>
    <row r="10">
      <c r="A10" s="93" t="n">
        <v>46054</v>
      </c>
      <c r="B10" s="93" t="n">
        <v>46065</v>
      </c>
      <c r="C10" t="inlineStr">
        <is>
          <t>suyono</t>
        </is>
      </c>
      <c r="D10" t="inlineStr">
        <is>
          <t>hartono samijo</t>
        </is>
      </c>
      <c r="E10" t="n">
        <v>85879301842</v>
      </c>
      <c r="F10" t="inlineStr">
        <is>
          <t>-7.615575 110.43071 0 0</t>
        </is>
      </c>
      <c r="G10" t="n">
        <v>-7.615575</v>
      </c>
      <c r="H10" t="n">
        <v>110.43071</v>
      </c>
      <c r="I10" t="n">
        <v>0</v>
      </c>
      <c r="J10" t="n">
        <v>0</v>
      </c>
      <c r="K10" t="n">
        <v>0</v>
      </c>
      <c r="L10" t="inlineStr">
        <is>
          <t>-7.615613 110.4207 0 0</t>
        </is>
      </c>
      <c r="M10" t="n">
        <v>-7.615613</v>
      </c>
      <c r="N10" t="n">
        <v>110.4207</v>
      </c>
      <c r="O10" t="n">
        <v>0</v>
      </c>
      <c r="P10" t="n">
        <v>0</v>
      </c>
      <c r="Q10" t="n">
        <v>0</v>
      </c>
      <c r="R10" t="inlineStr">
        <is>
          <t>DIY</t>
        </is>
      </c>
      <c r="S10" t="n">
        <v>0</v>
      </c>
      <c r="T10" t="n">
        <v>0</v>
      </c>
      <c r="U10" t="n">
        <v>0</v>
      </c>
      <c r="V10" t="n">
        <v>0</v>
      </c>
      <c r="W10" t="n">
        <v>1</v>
      </c>
      <c r="X10" t="n">
        <v>0</v>
      </c>
      <c r="Y10" t="n">
        <v>0</v>
      </c>
      <c r="Z10" t="n">
        <v>0</v>
      </c>
      <c r="AA10" t="n">
        <v>0</v>
      </c>
      <c r="AB10" t="n">
        <v>0</v>
      </c>
      <c r="AC10" t="inlineStr">
        <is>
          <t>SLEMAN</t>
        </is>
      </c>
      <c r="AD10" t="inlineStr">
        <is>
          <t>PAKEM</t>
        </is>
      </c>
      <c r="AE10" t="inlineStr">
        <is>
          <t>HARGOBINANGUN</t>
        </is>
      </c>
      <c r="AF10" t="inlineStr">
        <is>
          <t>SAMESTA</t>
        </is>
      </c>
      <c r="AG10" t="inlineStr">
        <is>
          <t>SAS0041</t>
        </is>
      </c>
      <c r="AH10" t="n">
        <v>1</v>
      </c>
      <c r="AI10" t="inlineStr">
        <is>
          <t>VPA2</t>
        </is>
      </c>
      <c r="AJ10" t="inlineStr">
        <is>
          <t>Aktif</t>
        </is>
      </c>
      <c r="AK10" t="n">
        <v>60</v>
      </c>
      <c r="AL10" t="inlineStr">
        <is>
          <t>Laki-laki</t>
        </is>
      </c>
      <c r="AM10" t="inlineStr">
        <is>
          <t>Sudah menikah</t>
        </is>
      </c>
      <c r="AN10" t="inlineStr">
        <is>
          <t>SD/Sederajat</t>
        </is>
      </c>
      <c r="AO10" t="inlineStr">
        <is>
          <t>Peternak</t>
        </is>
      </c>
      <c r="AP10" t="n">
        <v>0</v>
      </c>
      <c r="AQ10" t="n">
        <v>1</v>
      </c>
      <c r="AR10" t="n">
        <v>0</v>
      </c>
      <c r="AS10" t="n">
        <v>0</v>
      </c>
      <c r="AT10" t="n">
        <v>0</v>
      </c>
      <c r="AU10" t="n">
        <v>0</v>
      </c>
      <c r="AV10" t="n">
        <v>0</v>
      </c>
      <c r="AW10" t="n">
        <v>0</v>
      </c>
      <c r="AX10" t="n">
        <v/>
      </c>
      <c r="AY10" t="inlineStr">
        <is>
          <t>Petani</t>
        </is>
      </c>
      <c r="AZ10" t="n">
        <v>1</v>
      </c>
      <c r="BA10" t="n">
        <v>0</v>
      </c>
      <c r="BB10" t="n">
        <v>0</v>
      </c>
      <c r="BC10" t="n">
        <v>0</v>
      </c>
      <c r="BD10" t="n">
        <v>0</v>
      </c>
      <c r="BE10" t="n">
        <v>0</v>
      </c>
      <c r="BF10" t="n">
        <v>0</v>
      </c>
      <c r="BG10" t="n">
        <v>0</v>
      </c>
      <c r="BH10" t="n">
        <v/>
      </c>
      <c r="BI10" t="inlineStr">
        <is>
          <t>Rp2.500.000 - Rp3.500.000</t>
        </is>
      </c>
      <c r="BJ10" t="n">
        <v>1</v>
      </c>
      <c r="BK10" t="n">
        <v>1</v>
      </c>
      <c r="BL10" t="n">
        <v>1</v>
      </c>
      <c r="BM10" t="n">
        <v>0</v>
      </c>
      <c r="BN10" t="inlineStr">
        <is>
          <t>Milik sendiri</t>
        </is>
      </c>
      <c r="BO10" t="inlineStr">
        <is>
          <t>Permanen (dinding bata dan semen)</t>
        </is>
      </c>
      <c r="BP10" t="n">
        <v>1</v>
      </c>
      <c r="BQ10" t="n">
        <v>0</v>
      </c>
      <c r="BR10" t="n">
        <v>0</v>
      </c>
      <c r="BS10" t="n">
        <v>0</v>
      </c>
      <c r="BT10" t="n">
        <v>0</v>
      </c>
      <c r="BU10" t="n">
        <v/>
      </c>
      <c r="BV10" t="inlineStr">
        <is>
          <t>Keramik/ubin</t>
        </is>
      </c>
      <c r="BW10" t="n">
        <v>0</v>
      </c>
      <c r="BX10" t="n">
        <v>0</v>
      </c>
      <c r="BY10" t="n">
        <v>1</v>
      </c>
      <c r="BZ10" t="n">
        <v>0</v>
      </c>
      <c r="CA10" t="n">
        <v>0</v>
      </c>
      <c r="CB10" t="n">
        <v/>
      </c>
      <c r="CC10" t="inlineStr">
        <is>
          <t>Asbes Genting</t>
        </is>
      </c>
      <c r="CD10" t="n">
        <v>1</v>
      </c>
      <c r="CE10" t="n">
        <v>0</v>
      </c>
      <c r="CF10" t="n">
        <v>0</v>
      </c>
      <c r="CG10" t="n">
        <v>0</v>
      </c>
      <c r="CH10" t="n">
        <v>0</v>
      </c>
      <c r="CI10" t="n">
        <v>1</v>
      </c>
      <c r="CJ10" t="n">
        <v>0</v>
      </c>
      <c r="CK10" t="n">
        <v/>
      </c>
      <c r="CL10" t="inlineStr">
        <is>
          <t>Ya</t>
        </is>
      </c>
      <c r="CM10" t="n">
        <v>2025</v>
      </c>
      <c r="CN10" t="inlineStr">
        <is>
          <t>Fixed-Dome (Kubah Tetap)</t>
        </is>
      </c>
      <c r="CO10" t="inlineStr">
        <is>
          <t>6 m³ (4-5 ekor sapi, ±5 jam memasak/hari, ±50 kg</t>
        </is>
      </c>
      <c r="CP10" t="inlineStr">
        <is>
          <t>Koperasi</t>
        </is>
      </c>
      <c r="CQ10" t="n">
        <v>0</v>
      </c>
      <c r="CR10" t="n">
        <v>0</v>
      </c>
      <c r="CS10" t="n">
        <v>0</v>
      </c>
      <c r="CT10" t="n">
        <v>0</v>
      </c>
      <c r="CU10" t="n">
        <v>0</v>
      </c>
      <c r="CV10" t="n">
        <v>0</v>
      </c>
      <c r="CW10" t="n">
        <v>1</v>
      </c>
      <c r="CX10" t="n">
        <v>0</v>
      </c>
      <c r="CY10" t="inlineStr">
        <is>
          <t>Anggota keluarga - laki-laki Anggota keluarga - perempuan dewasa</t>
        </is>
      </c>
      <c r="CZ10" t="n">
        <v>1</v>
      </c>
      <c r="DA10" t="n">
        <v>1</v>
      </c>
      <c r="DB10" t="n">
        <v>0</v>
      </c>
      <c r="DC10" t="n">
        <v/>
      </c>
      <c r="DD10" t="inlineStr">
        <is>
          <t>Anggota keluarga - laki-laki CPO atau pendamping</t>
        </is>
      </c>
      <c r="DE10" t="n">
        <v>1</v>
      </c>
      <c r="DF10" t="n">
        <v>0</v>
      </c>
      <c r="DG10" t="n">
        <v>1</v>
      </c>
      <c r="DH10" t="n">
        <v>0</v>
      </c>
      <c r="DI10" t="n">
        <v/>
      </c>
      <c r="DJ10" t="inlineStr">
        <is>
          <t>CPO atau pendamping</t>
        </is>
      </c>
      <c r="DK10" t="n">
        <v>0</v>
      </c>
      <c r="DL10" t="n">
        <v>0</v>
      </c>
      <c r="DM10" t="n">
        <v>1</v>
      </c>
      <c r="DN10" t="n">
        <v>0</v>
      </c>
      <c r="DO10" t="n">
        <v/>
      </c>
      <c r="DP10" t="inlineStr">
        <is>
          <t>Ya</t>
        </is>
      </c>
      <c r="DQ10" t="n">
        <v/>
      </c>
      <c r="DR10" t="n">
        <v/>
      </c>
      <c r="DS10" t="n">
        <v/>
      </c>
      <c r="DT10" t="n">
        <v/>
      </c>
      <c r="DU10" t="n">
        <v/>
      </c>
      <c r="DV10" t="n">
        <v/>
      </c>
      <c r="DW10" t="n">
        <v/>
      </c>
      <c r="DX10" t="n">
        <v/>
      </c>
      <c r="DY10" t="n">
        <v/>
      </c>
      <c r="DZ10" t="n">
        <v/>
      </c>
      <c r="EA10" t="n">
        <v/>
      </c>
      <c r="EB10" t="n">
        <v/>
      </c>
      <c r="EC10" t="n">
        <v/>
      </c>
      <c r="ED10" t="n">
        <v/>
      </c>
      <c r="EE10" t="n">
        <v/>
      </c>
      <c r="EF10" t="n">
        <v/>
      </c>
      <c r="EG10" t="n">
        <v/>
      </c>
      <c r="EH10" t="n">
        <v/>
      </c>
      <c r="EI10" t="inlineStr">
        <is>
          <t>Tidak ada masalah</t>
        </is>
      </c>
      <c r="EJ10" t="n">
        <v>0</v>
      </c>
      <c r="EK10" t="n">
        <v>0</v>
      </c>
      <c r="EL10" t="n">
        <v>0</v>
      </c>
      <c r="EM10" t="n">
        <v>1</v>
      </c>
      <c r="EN10" t="n">
        <v>0</v>
      </c>
      <c r="EO10" t="n">
        <v/>
      </c>
      <c r="EP10" t="inlineStr">
        <is>
          <t>Ya, cukup jelas dan mudah diikuti</t>
        </is>
      </c>
      <c r="EQ10" t="inlineStr">
        <is>
          <t>Pelatihan</t>
        </is>
      </c>
      <c r="ER10" t="inlineStr">
        <is>
          <t>CPO atau pendamping Pegawai koperasi</t>
        </is>
      </c>
      <c r="ES10" t="n">
        <v>1</v>
      </c>
      <c r="ET10" t="n">
        <v>0</v>
      </c>
      <c r="EU10" t="n">
        <v>1</v>
      </c>
      <c r="EV10" t="n">
        <v>0</v>
      </c>
      <c r="EW10" t="n">
        <v/>
      </c>
      <c r="EX10" t="inlineStr">
        <is>
          <t>Anggota keluarga - Laki-laki</t>
        </is>
      </c>
      <c r="EY10" t="n">
        <v>1</v>
      </c>
      <c r="EZ10" t="n">
        <v>0</v>
      </c>
      <c r="FA10" t="n">
        <v>0</v>
      </c>
      <c r="FB10" t="n">
        <v/>
      </c>
      <c r="FC10" t="inlineStr">
        <is>
          <t>Setiap bulan</t>
        </is>
      </c>
      <c r="FD10" t="n">
        <v/>
      </c>
      <c r="FE10" t="inlineStr">
        <is>
          <t>Mengetahui</t>
        </is>
      </c>
      <c r="FF10" t="inlineStr">
        <is>
          <t>Selalu (setiap hari)</t>
        </is>
      </c>
      <c r="FG10" t="inlineStr">
        <is>
          <t>Mengetahui</t>
        </is>
      </c>
      <c r="FH10" t="inlineStr">
        <is>
          <t>Cukup sering (2 minggu sekali)</t>
        </is>
      </c>
      <c r="FI10" t="inlineStr">
        <is>
          <t>Mengetahui</t>
        </is>
      </c>
      <c r="FJ10" t="inlineStr">
        <is>
          <t>Selalu (setiap hari)</t>
        </is>
      </c>
      <c r="FK10" t="inlineStr">
        <is>
          <t>Mengetahui</t>
        </is>
      </c>
      <c r="FL10" t="inlineStr">
        <is>
          <t>Jarang (setiap bulan atau lebih)</t>
        </is>
      </c>
      <c r="FM10" t="inlineStr">
        <is>
          <t>Mengetahui</t>
        </is>
      </c>
      <c r="FN10" t="inlineStr">
        <is>
          <t>Cukup sering (2 minggu sekali)</t>
        </is>
      </c>
      <c r="FO10" t="inlineStr">
        <is>
          <t>Mengetahui</t>
        </is>
      </c>
      <c r="FP10" t="inlineStr">
        <is>
          <t>Cukup sering (2 minggu sekali)</t>
        </is>
      </c>
      <c r="FQ10" t="inlineStr">
        <is>
          <t>Mengetahui</t>
        </is>
      </c>
      <c r="FR10" t="inlineStr">
        <is>
          <t>Ya</t>
        </is>
      </c>
      <c r="FS10" t="inlineStr">
        <is>
          <t>Mengetahui</t>
        </is>
      </c>
      <c r="FT10" t="inlineStr">
        <is>
          <t>Ya, selalu</t>
        </is>
      </c>
      <c r="FU10" t="inlineStr">
        <is>
          <t>Laki-laki dewasa</t>
        </is>
      </c>
      <c r="FV10" t="n">
        <v>1</v>
      </c>
      <c r="FW10" t="n">
        <v>0</v>
      </c>
      <c r="FX10" t="n">
        <v>0</v>
      </c>
      <c r="FY10" t="n">
        <v>0</v>
      </c>
      <c r="FZ10" t="inlineStr">
        <is>
          <t>Memahami</t>
        </is>
      </c>
      <c r="GA10" t="inlineStr">
        <is>
          <t>CPO Pelatihan</t>
        </is>
      </c>
      <c r="GB10" t="n">
        <v>1</v>
      </c>
      <c r="GC10" t="n">
        <v>1</v>
      </c>
      <c r="GD10" t="n">
        <v>0</v>
      </c>
      <c r="GE10" t="n">
        <v>0</v>
      </c>
      <c r="GF10" t="n">
        <v/>
      </c>
      <c r="GG10" t="inlineStr">
        <is>
          <t>Sering</t>
        </is>
      </c>
      <c r="GH10" t="inlineStr">
        <is>
          <t>Tidak</t>
        </is>
      </c>
      <c r="GI10" t="n">
        <v/>
      </c>
      <c r="GJ10" t="n">
        <v/>
      </c>
      <c r="GK10" t="n">
        <v/>
      </c>
      <c r="GL10" t="n">
        <v/>
      </c>
      <c r="GM10" t="n">
        <v/>
      </c>
      <c r="GN10" t="n">
        <v/>
      </c>
      <c r="GO10" t="n">
        <v/>
      </c>
      <c r="GP10" t="inlineStr">
        <is>
          <t>Penuh (100%)</t>
        </is>
      </c>
      <c r="GQ10" t="inlineStr">
        <is>
          <t>LPG</t>
        </is>
      </c>
      <c r="GR10" t="n">
        <v>1</v>
      </c>
      <c r="GS10" t="n">
        <v>0</v>
      </c>
      <c r="GT10" t="n">
        <v>0</v>
      </c>
      <c r="GU10" t="n">
        <v>0</v>
      </c>
      <c r="GV10" t="n">
        <v>0</v>
      </c>
      <c r="GW10" t="n">
        <v>0</v>
      </c>
      <c r="GX10" t="n">
        <v>0</v>
      </c>
      <c r="GY10" t="n">
        <v/>
      </c>
      <c r="GZ10" t="inlineStr">
        <is>
          <t>Ya</t>
        </is>
      </c>
      <c r="HA10" t="n">
        <v/>
      </c>
      <c r="HB10" t="n">
        <v/>
      </c>
      <c r="HC10" t="n">
        <v/>
      </c>
      <c r="HD10" t="n">
        <v/>
      </c>
      <c r="HE10" t="n">
        <v>12</v>
      </c>
      <c r="HF10" t="n">
        <v>100000</v>
      </c>
      <c r="HG10" t="n">
        <v>3</v>
      </c>
      <c r="HH10" t="n">
        <v>25000</v>
      </c>
      <c r="HI10" t="n">
        <v/>
      </c>
      <c r="HJ10" t="n">
        <v/>
      </c>
      <c r="HK10" t="n">
        <v/>
      </c>
      <c r="HL10" t="n">
        <v/>
      </c>
      <c r="HM10" t="n">
        <v/>
      </c>
      <c r="HN10" t="n">
        <v/>
      </c>
      <c r="HO10" t="n">
        <v/>
      </c>
      <c r="HP10" t="n">
        <v/>
      </c>
      <c r="HQ10" t="n">
        <v/>
      </c>
      <c r="HR10" t="n">
        <v/>
      </c>
      <c r="HS10" t="n">
        <v/>
      </c>
      <c r="HT10" t="n">
        <v/>
      </c>
      <c r="HU10" t="n">
        <v/>
      </c>
      <c r="HV10" t="n">
        <v/>
      </c>
      <c r="HW10" t="n">
        <v/>
      </c>
      <c r="HX10" t="n">
        <v/>
      </c>
      <c r="HY10" t="n">
        <v/>
      </c>
      <c r="HZ10" t="n">
        <v/>
      </c>
      <c r="IA10" t="n">
        <v>9</v>
      </c>
      <c r="IB10" t="n">
        <v>75000</v>
      </c>
      <c r="IC10" t="n">
        <v/>
      </c>
      <c r="ID10" t="n">
        <v/>
      </c>
      <c r="IE10" t="n">
        <v/>
      </c>
      <c r="IF10" t="n">
        <v/>
      </c>
      <c r="IG10" t="n">
        <v/>
      </c>
      <c r="IH10" t="n">
        <v/>
      </c>
      <c r="II10" t="n">
        <v/>
      </c>
      <c r="IJ10" t="n">
        <v/>
      </c>
      <c r="IK10" t="inlineStr">
        <is>
          <t>15-30 kg</t>
        </is>
      </c>
      <c r="IL10" t="inlineStr">
        <is>
          <t>1-3 jam</t>
        </is>
      </c>
      <c r="IM10" t="inlineStr">
        <is>
          <t>Ya</t>
        </is>
      </c>
      <c r="IN10" t="inlineStr">
        <is>
          <t>Tidak</t>
        </is>
      </c>
      <c r="IO10" t="inlineStr">
        <is>
          <t>Lebih bersih</t>
        </is>
      </c>
      <c r="IP10" t="n">
        <v/>
      </c>
      <c r="IQ10" t="inlineStr">
        <is>
          <t>Tidak pernah</t>
        </is>
      </c>
      <c r="IR10" t="n">
        <v/>
      </c>
      <c r="IS10" t="n">
        <v/>
      </c>
      <c r="IT10" t="n">
        <v/>
      </c>
      <c r="IU10" t="n">
        <v/>
      </c>
      <c r="IV10" t="n">
        <v/>
      </c>
      <c r="IW10" t="n">
        <v/>
      </c>
      <c r="IX10" t="n">
        <v/>
      </c>
      <c r="IY10" t="n">
        <v/>
      </c>
      <c r="IZ10" t="inlineStr">
        <is>
          <t>Tidak pernah</t>
        </is>
      </c>
      <c r="JA10" t="n">
        <v/>
      </c>
      <c r="JB10" t="n">
        <v/>
      </c>
      <c r="JC10" t="n">
        <v/>
      </c>
      <c r="JD10" t="n">
        <v/>
      </c>
      <c r="JE10" t="n">
        <v/>
      </c>
      <c r="JF10" t="n">
        <v/>
      </c>
      <c r="JG10" t="n">
        <v/>
      </c>
      <c r="JH10" t="n">
        <v/>
      </c>
      <c r="JI10" t="inlineStr">
        <is>
          <t>Tidak pernah</t>
        </is>
      </c>
      <c r="JJ10" t="n">
        <v/>
      </c>
      <c r="JK10" t="n">
        <v/>
      </c>
      <c r="JL10" t="n">
        <v/>
      </c>
      <c r="JM10" t="n">
        <v/>
      </c>
      <c r="JN10" t="n">
        <v/>
      </c>
      <c r="JO10" t="n">
        <v/>
      </c>
      <c r="JP10" t="n">
        <v/>
      </c>
      <c r="JQ10" t="n">
        <v/>
      </c>
      <c r="JR10" t="inlineStr">
        <is>
          <t>Tidak pernah</t>
        </is>
      </c>
      <c r="JS10" t="n">
        <v/>
      </c>
      <c r="JT10" t="n">
        <v/>
      </c>
      <c r="JU10" t="n">
        <v/>
      </c>
      <c r="JV10" t="n">
        <v/>
      </c>
      <c r="JW10" t="n">
        <v/>
      </c>
      <c r="JX10" t="n">
        <v/>
      </c>
      <c r="JY10" t="n">
        <v/>
      </c>
      <c r="JZ10" t="n">
        <v/>
      </c>
      <c r="KA10" t="inlineStr">
        <is>
          <t>Tidak pernah</t>
        </is>
      </c>
      <c r="KB10" t="n">
        <v/>
      </c>
      <c r="KC10" t="n">
        <v/>
      </c>
      <c r="KD10" t="n">
        <v/>
      </c>
      <c r="KE10" t="n">
        <v/>
      </c>
      <c r="KF10" t="n">
        <v/>
      </c>
      <c r="KG10" t="n">
        <v/>
      </c>
      <c r="KH10" t="n">
        <v/>
      </c>
      <c r="KI10" t="n">
        <v/>
      </c>
      <c r="KJ10" t="inlineStr">
        <is>
          <t>Tidak pernah</t>
        </is>
      </c>
      <c r="KK10" t="n">
        <v/>
      </c>
      <c r="KL10" t="n">
        <v/>
      </c>
      <c r="KM10" t="n">
        <v/>
      </c>
      <c r="KN10" t="n">
        <v/>
      </c>
      <c r="KO10" t="n">
        <v/>
      </c>
      <c r="KP10" t="n">
        <v/>
      </c>
      <c r="KQ10" t="n">
        <v/>
      </c>
      <c r="KR10" t="n">
        <v/>
      </c>
      <c r="KS10" t="inlineStr">
        <is>
          <t>Cukup membaik</t>
        </is>
      </c>
      <c r="KT10" t="inlineStr">
        <is>
          <t>0-1 kali</t>
        </is>
      </c>
      <c r="KU10" t="inlineStr">
        <is>
          <t>0-1 kali</t>
        </is>
      </c>
      <c r="KV10" t="inlineStr">
        <is>
          <t>Tidak ada</t>
        </is>
      </c>
      <c r="KW10" t="n">
        <v>0</v>
      </c>
      <c r="KX10" t="n">
        <v>0</v>
      </c>
      <c r="KY10" t="n">
        <v>0</v>
      </c>
      <c r="KZ10" t="n">
        <v>1</v>
      </c>
      <c r="LA10" t="inlineStr">
        <is>
          <t>Cukup membaik</t>
        </is>
      </c>
      <c r="LB10" t="inlineStr">
        <is>
          <t>Jauh lebih baik</t>
        </is>
      </c>
      <c r="LC10" t="n">
        <v>3</v>
      </c>
      <c r="LD10" t="n">
        <v>5</v>
      </c>
      <c r="LE10" t="n">
        <v>0</v>
      </c>
      <c r="LF10" t="n">
        <v>0</v>
      </c>
      <c r="LG10" t="inlineStr">
        <is>
          <t>Ya</t>
        </is>
      </c>
      <c r="LH10" t="n">
        <v>75000</v>
      </c>
      <c r="LI10" t="n">
        <v/>
      </c>
      <c r="LJ10" t="inlineStr">
        <is>
          <t>Tabungan Kebutuhan rumah tangga</t>
        </is>
      </c>
      <c r="LK10" t="n">
        <v>1</v>
      </c>
      <c r="LL10" t="n">
        <v>0</v>
      </c>
      <c r="LM10" t="n">
        <v>0</v>
      </c>
      <c r="LN10" t="n">
        <v>0</v>
      </c>
      <c r="LO10" t="n">
        <v>1</v>
      </c>
      <c r="LP10" t="n">
        <v>0</v>
      </c>
      <c r="LQ10" t="n">
        <v>0</v>
      </c>
      <c r="LR10" t="n">
        <v/>
      </c>
      <c r="LS10" t="n">
        <v>90</v>
      </c>
      <c r="LT10" t="n">
        <v>0</v>
      </c>
      <c r="LU10" t="n">
        <v>0</v>
      </c>
      <c r="LV10" t="n">
        <v>15</v>
      </c>
      <c r="LW10" t="n">
        <v>0</v>
      </c>
      <c r="LX10" t="n">
        <v>0</v>
      </c>
      <c r="LY10" t="n">
        <v>15</v>
      </c>
      <c r="LZ10" t="n">
        <v>0</v>
      </c>
      <c r="MA10" t="n">
        <v>0</v>
      </c>
      <c r="MB10" t="inlineStr">
        <is>
          <t>Ya</t>
        </is>
      </c>
      <c r="MC10" t="n">
        <v>0</v>
      </c>
      <c r="MD10" t="n">
        <v>0</v>
      </c>
      <c r="ME10" t="n">
        <v>15</v>
      </c>
      <c r="MF10" t="n">
        <v>0</v>
      </c>
      <c r="MG10" t="n">
        <v>0</v>
      </c>
      <c r="MH10" t="n">
        <v>0</v>
      </c>
      <c r="MI10" t="inlineStr">
        <is>
          <t>Aktivitas sosial diluar rumah (misalnya, berkumpul dengan tetangga, mengikuti kegiatan PKK, dsb) Istirahat</t>
        </is>
      </c>
      <c r="MJ10" t="n">
        <v>0</v>
      </c>
      <c r="MK10" t="n">
        <v>1</v>
      </c>
      <c r="ML10" t="n">
        <v>1</v>
      </c>
      <c r="MM10" t="n">
        <v>0</v>
      </c>
      <c r="MN10" t="n">
        <v>0</v>
      </c>
      <c r="MO10" t="n">
        <v>0</v>
      </c>
      <c r="MP10" t="n">
        <v/>
      </c>
      <c r="MQ10" t="n">
        <v/>
      </c>
      <c r="MR10" t="inlineStr">
        <is>
          <t>Istirahat</t>
        </is>
      </c>
      <c r="MS10" t="inlineStr">
        <is>
          <t>Pertemuan RT, Gotong royong</t>
        </is>
      </c>
      <c r="MT10" t="n">
        <v/>
      </c>
      <c r="MU10" t="inlineStr">
        <is>
          <t>Ya, untuk anggota keluarga</t>
        </is>
      </c>
      <c r="MV10" t="inlineStr">
        <is>
          <t>Perawatan sistem biogas</t>
        </is>
      </c>
      <c r="MW10" t="n">
        <v>1</v>
      </c>
      <c r="MX10" t="n">
        <v>0</v>
      </c>
      <c r="MY10" t="n">
        <v>0</v>
      </c>
      <c r="MZ10" t="n">
        <v>0</v>
      </c>
      <c r="NA10" t="n">
        <v/>
      </c>
      <c r="NB10" t="n">
        <v/>
      </c>
      <c r="NC10" t="n">
        <v/>
      </c>
      <c r="ND10" t="n">
        <v/>
      </c>
      <c r="NE10" t="n">
        <v/>
      </c>
      <c r="NF10" t="n">
        <v/>
      </c>
      <c r="NG10" t="n">
        <v/>
      </c>
      <c r="NH10" t="n">
        <v/>
      </c>
      <c r="NI10" t="n">
        <v/>
      </c>
      <c r="NJ10" t="n">
        <v/>
      </c>
      <c r="NK10" t="n">
        <v/>
      </c>
      <c r="NL10" t="inlineStr">
        <is>
          <t>Tidak</t>
        </is>
      </c>
      <c r="NM10" t="inlineStr">
        <is>
          <t>100% dana hibah</t>
        </is>
      </c>
      <c r="NN10" t="inlineStr">
        <is>
          <t>0 (100% sumber pembiayaan dari hibah)</t>
        </is>
      </c>
      <c r="NO10" t="inlineStr">
        <is>
          <t>Koperasi</t>
        </is>
      </c>
      <c r="NP10" t="n">
        <v/>
      </c>
      <c r="NQ10" t="n">
        <v/>
      </c>
      <c r="NR10" t="n">
        <v/>
      </c>
      <c r="NS10" t="n">
        <v/>
      </c>
      <c r="NT10" t="n">
        <v/>
      </c>
      <c r="NU10" t="n">
        <v/>
      </c>
      <c r="NV10" t="n">
        <v/>
      </c>
      <c r="NW10" t="n">
        <v/>
      </c>
      <c r="NX10" t="inlineStr">
        <is>
          <t>Sangat meningkat</t>
        </is>
      </c>
      <c r="NY10" t="n">
        <v>90</v>
      </c>
      <c r="NZ10" t="n">
        <v>15</v>
      </c>
      <c r="OA10" t="n">
        <v>0</v>
      </c>
      <c r="OB10" t="n">
        <v>10</v>
      </c>
      <c r="OC10" t="n">
        <v>0</v>
      </c>
      <c r="OD10" t="n">
        <v>0</v>
      </c>
      <c r="OE10" t="inlineStr">
        <is>
          <t>Lebih baik</t>
        </is>
      </c>
      <c r="OF10" t="inlineStr">
        <is>
          <t>Lebih baik (beda waktu memasak 5-30 menit, ATAU tidak lagi ada rasa/bau makanan yang berubah, ATAU alasan lainnya)</t>
        </is>
      </c>
      <c r="OG10" t="inlineStr">
        <is>
          <t>Ya</t>
        </is>
      </c>
      <c r="OH10" t="n">
        <v>0</v>
      </c>
      <c r="OI10" t="n">
        <v>10</v>
      </c>
      <c r="OJ10" t="n">
        <v>0</v>
      </c>
      <c r="OK10" t="n">
        <v>0</v>
      </c>
      <c r="OL10" t="n">
        <v>0</v>
      </c>
      <c r="OM10" t="n">
        <v>0</v>
      </c>
      <c r="ON10" t="n">
        <v>0</v>
      </c>
      <c r="OO10" t="n">
        <v>0</v>
      </c>
      <c r="OP10" t="inlineStr">
        <is>
          <t>Sapi perah</t>
        </is>
      </c>
      <c r="OQ10" t="n">
        <v>0</v>
      </c>
      <c r="OR10" t="n">
        <v>1</v>
      </c>
      <c r="OS10" t="n">
        <v>0</v>
      </c>
      <c r="OT10" t="n">
        <v>0</v>
      </c>
      <c r="OU10" t="n">
        <v>0</v>
      </c>
      <c r="OV10" t="n">
        <v>0</v>
      </c>
      <c r="OW10" t="n">
        <v>0</v>
      </c>
      <c r="OX10" t="n">
        <v>0</v>
      </c>
      <c r="OY10" t="n">
        <v/>
      </c>
      <c r="OZ10" t="n">
        <v/>
      </c>
      <c r="PA10" t="n">
        <v/>
      </c>
      <c r="PB10" t="n">
        <v/>
      </c>
      <c r="PC10" t="n">
        <v/>
      </c>
      <c r="PD10" t="n">
        <v/>
      </c>
      <c r="PE10" t="n">
        <v/>
      </c>
      <c r="PF10" t="n">
        <v/>
      </c>
      <c r="PG10" t="n">
        <v/>
      </c>
      <c r="PH10" t="n">
        <v/>
      </c>
      <c r="PI10" t="n">
        <v/>
      </c>
      <c r="PJ10" t="n">
        <v/>
      </c>
      <c r="PK10" t="n">
        <v/>
      </c>
      <c r="PL10" t="n">
        <v/>
      </c>
      <c r="PM10" t="n">
        <v/>
      </c>
      <c r="PN10" t="n">
        <v/>
      </c>
      <c r="PO10" t="n">
        <v/>
      </c>
      <c r="PP10" t="n">
        <v/>
      </c>
      <c r="PQ10" t="n">
        <v/>
      </c>
      <c r="PR10" t="n">
        <v/>
      </c>
      <c r="PS10" t="n">
        <v/>
      </c>
      <c r="PT10" t="n">
        <v/>
      </c>
      <c r="PU10" t="n">
        <v/>
      </c>
      <c r="PV10" t="n">
        <v/>
      </c>
      <c r="PW10" t="n">
        <v/>
      </c>
      <c r="PX10" t="n">
        <v/>
      </c>
      <c r="PY10" t="n">
        <v/>
      </c>
      <c r="PZ10" t="n">
        <v/>
      </c>
      <c r="QA10" t="n">
        <v/>
      </c>
      <c r="QB10" t="n">
        <v/>
      </c>
      <c r="QC10" t="n">
        <v/>
      </c>
      <c r="QD10" t="n">
        <v/>
      </c>
      <c r="QE10" t="inlineStr">
        <is>
          <t>1-Disebarkan ke lahan terbuka</t>
        </is>
      </c>
      <c r="QF10" t="n">
        <v>0</v>
      </c>
      <c r="QG10" t="n">
        <v>0</v>
      </c>
      <c r="QH10" t="n">
        <v>0</v>
      </c>
      <c r="QI10" t="n">
        <v>0</v>
      </c>
      <c r="QJ10" t="n">
        <v>0</v>
      </c>
      <c r="QK10" t="n">
        <v>1</v>
      </c>
      <c r="QL10" t="n">
        <v>0</v>
      </c>
      <c r="QM10" t="n">
        <v>0</v>
      </c>
      <c r="QN10" t="n">
        <v>0</v>
      </c>
      <c r="QO10" t="n">
        <v/>
      </c>
      <c r="QP10" t="n">
        <v/>
      </c>
      <c r="QQ10" t="n">
        <v/>
      </c>
      <c r="QR10" t="n">
        <v/>
      </c>
      <c r="QS10" t="n">
        <v/>
      </c>
      <c r="QT10" t="n">
        <v/>
      </c>
      <c r="QU10" t="n">
        <v/>
      </c>
      <c r="QV10" t="n">
        <v/>
      </c>
      <c r="QW10" t="n">
        <v/>
      </c>
      <c r="QX10" t="n">
        <v/>
      </c>
      <c r="QY10" t="n">
        <v/>
      </c>
      <c r="QZ10" t="n">
        <v/>
      </c>
      <c r="RA10" t="n">
        <v/>
      </c>
      <c r="RB10" t="n">
        <v/>
      </c>
      <c r="RC10" t="n">
        <v/>
      </c>
      <c r="RD10" t="n">
        <v/>
      </c>
      <c r="RE10" t="n">
        <v/>
      </c>
      <c r="RF10" t="n">
        <v/>
      </c>
      <c r="RG10" t="n">
        <v/>
      </c>
      <c r="RH10" t="n">
        <v/>
      </c>
      <c r="RI10" t="n">
        <v/>
      </c>
      <c r="RJ10" t="n">
        <v/>
      </c>
      <c r="RK10" t="n">
        <v/>
      </c>
      <c r="RL10" t="n">
        <v/>
      </c>
      <c r="RM10" t="n">
        <v/>
      </c>
      <c r="RN10" t="n">
        <v/>
      </c>
      <c r="RO10" t="n">
        <v/>
      </c>
      <c r="RP10" t="n">
        <v/>
      </c>
      <c r="RQ10" t="n">
        <v/>
      </c>
      <c r="RR10" t="n">
        <v/>
      </c>
      <c r="RS10" t="n">
        <v/>
      </c>
      <c r="RT10" t="n">
        <v/>
      </c>
      <c r="RU10" t="n">
        <v/>
      </c>
      <c r="RV10" t="n">
        <v/>
      </c>
      <c r="RW10" t="n">
        <v/>
      </c>
      <c r="RX10" t="n">
        <v/>
      </c>
      <c r="RY10" t="n">
        <v/>
      </c>
      <c r="RZ10" t="n">
        <v/>
      </c>
      <c r="SA10" t="n">
        <v/>
      </c>
      <c r="SB10" t="n">
        <v/>
      </c>
      <c r="SC10" t="n">
        <v/>
      </c>
      <c r="SD10" t="n">
        <v/>
      </c>
      <c r="SE10" t="n">
        <v/>
      </c>
      <c r="SF10" t="n">
        <v/>
      </c>
      <c r="SG10" t="n">
        <v/>
      </c>
      <c r="SH10" t="n">
        <v/>
      </c>
      <c r="SI10" t="n">
        <v/>
      </c>
      <c r="SJ10" t="n">
        <v/>
      </c>
      <c r="SK10" t="n">
        <v/>
      </c>
      <c r="SL10" t="n">
        <v/>
      </c>
      <c r="SM10" t="n">
        <v/>
      </c>
      <c r="SN10" t="n">
        <v/>
      </c>
      <c r="SO10" t="n">
        <v/>
      </c>
      <c r="SP10" t="n">
        <v/>
      </c>
      <c r="SQ10" t="n">
        <v/>
      </c>
      <c r="SR10" t="n">
        <v/>
      </c>
      <c r="SS10" t="n">
        <v/>
      </c>
      <c r="ST10" t="n">
        <v/>
      </c>
      <c r="SU10" t="n">
        <v/>
      </c>
      <c r="SV10" t="n">
        <v/>
      </c>
      <c r="SW10" t="n">
        <v/>
      </c>
      <c r="SX10" t="n">
        <v/>
      </c>
      <c r="SY10" t="n">
        <v/>
      </c>
      <c r="SZ10" t="n">
        <v>9</v>
      </c>
      <c r="TA10" t="n">
        <v/>
      </c>
      <c r="TB10" t="n">
        <v/>
      </c>
      <c r="TC10" t="n">
        <v/>
      </c>
      <c r="TD10" t="n">
        <v/>
      </c>
      <c r="TE10" t="n">
        <v/>
      </c>
      <c r="TF10" t="n">
        <v/>
      </c>
      <c r="TG10" t="n">
        <v/>
      </c>
      <c r="TH10" t="n">
        <v/>
      </c>
      <c r="TI10" t="n">
        <v/>
      </c>
      <c r="TJ10" t="n">
        <v/>
      </c>
      <c r="TK10" t="n">
        <v/>
      </c>
      <c r="TL10" t="n">
        <v/>
      </c>
      <c r="TM10" t="n">
        <v/>
      </c>
      <c r="TN10" t="n">
        <v/>
      </c>
      <c r="TO10" t="n">
        <v/>
      </c>
      <c r="TP10" t="n">
        <v/>
      </c>
      <c r="TQ10" t="n">
        <v/>
      </c>
      <c r="TR10" t="n">
        <v/>
      </c>
      <c r="TS10" t="n">
        <v/>
      </c>
      <c r="TT10" t="n">
        <v/>
      </c>
      <c r="TU10" t="n">
        <v/>
      </c>
      <c r="TV10" t="n">
        <v/>
      </c>
      <c r="TW10" t="n">
        <v/>
      </c>
      <c r="TX10" t="n">
        <v/>
      </c>
      <c r="TY10" t="n">
        <v/>
      </c>
      <c r="TZ10" t="n">
        <v/>
      </c>
      <c r="UA10" t="n">
        <v/>
      </c>
      <c r="UB10" t="n">
        <v/>
      </c>
      <c r="UC10" t="n">
        <v/>
      </c>
      <c r="UD10" t="n">
        <v/>
      </c>
      <c r="UE10" t="n">
        <v/>
      </c>
      <c r="UF10" t="n">
        <v/>
      </c>
      <c r="UG10" t="n">
        <v/>
      </c>
      <c r="UH10" t="n">
        <v/>
      </c>
      <c r="UI10" t="n">
        <v/>
      </c>
      <c r="UJ10" t="n">
        <v/>
      </c>
      <c r="UK10" t="n">
        <v/>
      </c>
      <c r="UL10" t="n">
        <v/>
      </c>
      <c r="UM10" t="n">
        <v/>
      </c>
      <c r="UN10" t="n">
        <v/>
      </c>
      <c r="UO10" t="n">
        <v/>
      </c>
      <c r="UP10" t="n">
        <v/>
      </c>
      <c r="UQ10" t="n">
        <v/>
      </c>
      <c r="UR10" t="n">
        <v/>
      </c>
      <c r="US10" t="n">
        <v/>
      </c>
      <c r="UT10" t="n">
        <v/>
      </c>
      <c r="UU10" t="n">
        <v/>
      </c>
      <c r="UV10" t="inlineStr">
        <is>
          <t>Pemberian pakan di kandang</t>
        </is>
      </c>
      <c r="UW10" t="n">
        <v/>
      </c>
      <c r="UX10" t="n">
        <v/>
      </c>
      <c r="UY10" t="n">
        <v/>
      </c>
      <c r="UZ10" t="n">
        <v/>
      </c>
      <c r="VA10" t="n">
        <v/>
      </c>
      <c r="VB10" t="n">
        <v/>
      </c>
      <c r="VC10" t="n">
        <v/>
      </c>
      <c r="VD10" t="inlineStr">
        <is>
          <t>Sangat jarang (&gt;1 bulan sekali)</t>
        </is>
      </c>
      <c r="VE10" t="n">
        <v/>
      </c>
      <c r="VF10" t="n">
        <v/>
      </c>
      <c r="VG10" t="n">
        <v/>
      </c>
      <c r="VH10" t="n">
        <v/>
      </c>
      <c r="VI10" t="n">
        <v/>
      </c>
      <c r="VJ10" t="n">
        <v/>
      </c>
      <c r="VK10" t="n">
        <v/>
      </c>
      <c r="VL10" t="inlineStr">
        <is>
          <t>Sering (1 kali sehari)</t>
        </is>
      </c>
      <c r="VM10" t="n">
        <v/>
      </c>
      <c r="VN10" t="n">
        <v/>
      </c>
      <c r="VO10" t="n">
        <v/>
      </c>
      <c r="VP10" t="n">
        <v/>
      </c>
      <c r="VQ10" t="n">
        <v/>
      </c>
      <c r="VR10" t="n">
        <v/>
      </c>
      <c r="VS10" t="n">
        <v/>
      </c>
      <c r="VT10" t="n">
        <v/>
      </c>
      <c r="VU10" t="n">
        <v/>
      </c>
      <c r="VV10" t="n">
        <v/>
      </c>
      <c r="VW10" t="n">
        <v/>
      </c>
      <c r="VX10" t="n">
        <v/>
      </c>
      <c r="VY10" t="n">
        <v/>
      </c>
      <c r="VZ10" t="n">
        <v/>
      </c>
      <c r="WA10" t="n">
        <v/>
      </c>
      <c r="WB10" t="n">
        <v/>
      </c>
      <c r="WC10" t="n">
        <v/>
      </c>
      <c r="WD10" t="n">
        <v/>
      </c>
      <c r="WE10" t="n">
        <v/>
      </c>
      <c r="WF10" t="inlineStr">
        <is>
          <t>3-Disimpan terbuka (dry lot) 6-Digester biogas</t>
        </is>
      </c>
      <c r="WG10" t="n">
        <v>0</v>
      </c>
      <c r="WH10" t="n">
        <v>0</v>
      </c>
      <c r="WI10" t="n">
        <v>0</v>
      </c>
      <c r="WJ10" t="n">
        <v>0</v>
      </c>
      <c r="WK10" t="n">
        <v>0</v>
      </c>
      <c r="WL10" t="n">
        <v>0</v>
      </c>
      <c r="WM10" t="n">
        <v>1</v>
      </c>
      <c r="WN10" t="n">
        <v>0</v>
      </c>
      <c r="WO10" t="n">
        <v>0</v>
      </c>
      <c r="WP10" t="n">
        <v>1</v>
      </c>
      <c r="WQ10" t="n">
        <v>0</v>
      </c>
      <c r="WR10" t="n">
        <v>0</v>
      </c>
      <c r="WS10" t="n">
        <v/>
      </c>
      <c r="WT10" t="n">
        <v/>
      </c>
      <c r="WU10" t="n">
        <v/>
      </c>
      <c r="WV10" t="n">
        <v/>
      </c>
      <c r="WW10" t="n">
        <v/>
      </c>
      <c r="WX10" t="n">
        <v/>
      </c>
      <c r="WY10" t="n">
        <v/>
      </c>
      <c r="WZ10" t="n">
        <v/>
      </c>
      <c r="XA10" t="n">
        <v/>
      </c>
      <c r="XB10" t="n">
        <v/>
      </c>
      <c r="XC10" t="n">
        <v/>
      </c>
      <c r="XD10" t="n">
        <v/>
      </c>
      <c r="XE10" t="n">
        <v/>
      </c>
      <c r="XF10" t="n">
        <v/>
      </c>
      <c r="XG10" t="n">
        <v/>
      </c>
      <c r="XH10" t="n">
        <v/>
      </c>
      <c r="XI10" t="n">
        <v/>
      </c>
      <c r="XJ10" t="n">
        <v/>
      </c>
      <c r="XK10" t="n">
        <v/>
      </c>
      <c r="XL10" t="n">
        <v/>
      </c>
      <c r="XM10" t="n">
        <v/>
      </c>
      <c r="XN10" t="n">
        <v/>
      </c>
      <c r="XO10" t="n">
        <v/>
      </c>
      <c r="XP10" t="n">
        <v/>
      </c>
      <c r="XQ10" t="n">
        <v/>
      </c>
      <c r="XR10" t="n">
        <v/>
      </c>
      <c r="XS10" t="n">
        <v/>
      </c>
      <c r="XT10" t="n">
        <v/>
      </c>
      <c r="XU10" t="n">
        <v/>
      </c>
      <c r="XV10" t="n">
        <v/>
      </c>
      <c r="XW10" t="n">
        <v/>
      </c>
      <c r="XX10" t="n">
        <v/>
      </c>
      <c r="XY10" t="n">
        <v/>
      </c>
      <c r="XZ10" t="n">
        <v/>
      </c>
      <c r="YA10" t="n">
        <v/>
      </c>
      <c r="YB10" t="n">
        <v/>
      </c>
      <c r="YC10" t="n">
        <v/>
      </c>
      <c r="YD10" t="n">
        <v/>
      </c>
      <c r="YE10" t="n">
        <v/>
      </c>
      <c r="YF10" t="n">
        <v/>
      </c>
      <c r="YG10" t="n">
        <v/>
      </c>
      <c r="YH10" t="n">
        <v/>
      </c>
      <c r="YI10" t="n">
        <v/>
      </c>
      <c r="YJ10" t="n">
        <v/>
      </c>
      <c r="YK10" t="n">
        <v/>
      </c>
      <c r="YL10" t="n">
        <v/>
      </c>
      <c r="YM10" t="n">
        <v/>
      </c>
      <c r="YN10" t="n">
        <v/>
      </c>
      <c r="YO10" t="n">
        <v/>
      </c>
      <c r="YP10" t="n">
        <v/>
      </c>
      <c r="YQ10" t="n">
        <v/>
      </c>
      <c r="YR10" t="n">
        <v/>
      </c>
      <c r="YS10" t="n">
        <v/>
      </c>
      <c r="YT10" t="n">
        <v/>
      </c>
      <c r="YU10" t="n">
        <v/>
      </c>
      <c r="YV10" t="n">
        <v/>
      </c>
      <c r="YW10" t="n">
        <v/>
      </c>
      <c r="YX10" t="n">
        <v/>
      </c>
      <c r="YY10" t="n">
        <v/>
      </c>
      <c r="YZ10" t="n">
        <v/>
      </c>
      <c r="ZA10" t="n">
        <v/>
      </c>
      <c r="ZB10" t="n">
        <v/>
      </c>
      <c r="ZC10" t="n">
        <v/>
      </c>
      <c r="ZD10" t="n">
        <v/>
      </c>
      <c r="ZE10" t="n">
        <v/>
      </c>
      <c r="ZF10" t="n">
        <v/>
      </c>
      <c r="ZG10" t="n">
        <v/>
      </c>
      <c r="ZH10" t="n">
        <v/>
      </c>
      <c r="ZI10" t="n">
        <v/>
      </c>
      <c r="ZJ10" t="n">
        <v/>
      </c>
      <c r="ZK10" t="n">
        <v/>
      </c>
      <c r="ZL10" t="n">
        <v/>
      </c>
      <c r="ZM10" t="n">
        <v/>
      </c>
      <c r="ZN10" t="n">
        <v/>
      </c>
      <c r="ZO10" t="n">
        <v>30</v>
      </c>
      <c r="ZP10" t="n">
        <v/>
      </c>
      <c r="ZQ10" t="n">
        <v/>
      </c>
      <c r="ZR10" t="n">
        <v/>
      </c>
      <c r="ZS10" t="n">
        <v/>
      </c>
      <c r="ZT10" t="n">
        <v/>
      </c>
      <c r="ZU10" t="n">
        <v/>
      </c>
      <c r="ZV10" t="n">
        <v/>
      </c>
      <c r="ZW10" t="n">
        <v>2</v>
      </c>
      <c r="ZX10" t="n">
        <v/>
      </c>
      <c r="ZY10" t="n">
        <v/>
      </c>
      <c r="ZZ10" t="n">
        <v/>
      </c>
      <c r="AAA10" t="n">
        <v/>
      </c>
      <c r="AAB10" t="n">
        <v/>
      </c>
      <c r="AAC10" t="n">
        <v/>
      </c>
      <c r="AAD10" t="n">
        <v/>
      </c>
      <c r="AAE10" t="inlineStr">
        <is>
          <t>Pakan segar (misal: rumput)</t>
        </is>
      </c>
      <c r="AAF10" t="n">
        <v/>
      </c>
      <c r="AAG10" t="n">
        <v/>
      </c>
      <c r="AAH10" t="n">
        <v/>
      </c>
      <c r="AAI10" t="n">
        <v/>
      </c>
      <c r="AAJ10" t="n">
        <v/>
      </c>
      <c r="AAK10" t="n">
        <v/>
      </c>
      <c r="AAL10" t="inlineStr">
        <is>
          <t>Tidak</t>
        </is>
      </c>
      <c r="AAM10" t="n">
        <v/>
      </c>
      <c r="AAN10" t="n">
        <v/>
      </c>
      <c r="AAO10" t="n">
        <v/>
      </c>
      <c r="AAP10" t="n">
        <v/>
      </c>
      <c r="AAQ10" t="n">
        <v/>
      </c>
      <c r="AAR10" t="inlineStr">
        <is>
          <t>Ya</t>
        </is>
      </c>
      <c r="AAS10" t="inlineStr">
        <is>
          <t>Mengetahui</t>
        </is>
      </c>
      <c r="AAT10" t="inlineStr">
        <is>
          <t>Diberikan gratis ke orang lain Didiamkan saja/dibiarkan di tempatnya (di bak/kolam penampung slurry)</t>
        </is>
      </c>
      <c r="AAU10" t="n">
        <v>0</v>
      </c>
      <c r="AAV10" t="n">
        <v>0</v>
      </c>
      <c r="AAW10" t="n">
        <v>0</v>
      </c>
      <c r="AAX10" t="n">
        <v>0</v>
      </c>
      <c r="AAY10" t="n">
        <v>1</v>
      </c>
      <c r="AAZ10" t="n">
        <v>1</v>
      </c>
      <c r="ABA10" t="n">
        <v>0</v>
      </c>
      <c r="ABB10" t="n">
        <v/>
      </c>
      <c r="ABC10" t="n">
        <v/>
      </c>
      <c r="ABD10" t="n">
        <v/>
      </c>
      <c r="ABE10" t="n">
        <v/>
      </c>
      <c r="ABF10" t="n">
        <v/>
      </c>
      <c r="ABG10" t="n">
        <v/>
      </c>
      <c r="ABH10" t="n">
        <v/>
      </c>
      <c r="ABI10" t="n">
        <v/>
      </c>
      <c r="ABJ10" t="n">
        <v/>
      </c>
      <c r="ABK10" t="n">
        <v/>
      </c>
      <c r="ABL10" t="n">
        <v/>
      </c>
      <c r="ABM10" t="n">
        <v/>
      </c>
      <c r="ABN10" t="n">
        <v/>
      </c>
      <c r="ABO10" t="n">
        <v/>
      </c>
      <c r="ABP10" t="n">
        <v/>
      </c>
      <c r="ABQ10" t="n">
        <v/>
      </c>
      <c r="ABR10" t="n">
        <v/>
      </c>
      <c r="ABS10" t="n">
        <v/>
      </c>
      <c r="ABT10" t="n">
        <v/>
      </c>
      <c r="ABU10" t="n">
        <v/>
      </c>
      <c r="ABV10" t="n">
        <v/>
      </c>
      <c r="ABW10" t="n">
        <v/>
      </c>
      <c r="ABX10" t="n">
        <v/>
      </c>
      <c r="ABY10" t="n">
        <v/>
      </c>
      <c r="ABZ10" t="n">
        <v/>
      </c>
      <c r="ACA10" t="n">
        <v/>
      </c>
      <c r="ACB10" t="n">
        <v/>
      </c>
      <c r="ACC10" t="n">
        <v/>
      </c>
      <c r="ACD10" t="n">
        <v/>
      </c>
      <c r="ACE10" t="n">
        <v/>
      </c>
      <c r="ACF10" t="n">
        <v/>
      </c>
      <c r="ACG10" t="n">
        <v/>
      </c>
      <c r="ACH10" t="n">
        <v/>
      </c>
      <c r="ACI10" t="n">
        <v/>
      </c>
      <c r="ACJ10" t="n">
        <v/>
      </c>
      <c r="ACK10" t="inlineStr">
        <is>
          <t>Tidak punya waktu mengumpulkannya</t>
        </is>
      </c>
      <c r="ACL10" t="n">
        <v>0</v>
      </c>
      <c r="ACM10" t="n">
        <v>0</v>
      </c>
      <c r="ACN10" t="n">
        <v>1</v>
      </c>
      <c r="ACO10" t="n">
        <v>0</v>
      </c>
      <c r="ACP10" t="n">
        <v>0</v>
      </c>
      <c r="ACQ10" t="n">
        <v>0</v>
      </c>
      <c r="ACR10" t="n">
        <v>0</v>
      </c>
      <c r="ACS10" t="n">
        <v/>
      </c>
      <c r="ACT10" t="inlineStr">
        <is>
          <t>Tidak ada</t>
        </is>
      </c>
      <c r="ACU10" t="inlineStr">
        <is>
          <t>Manfaat sangat besar</t>
        </is>
      </c>
      <c r="ACV10" t="inlineStr">
        <is>
          <t>Berkurang</t>
        </is>
      </c>
      <c r="ACW10" t="inlineStr">
        <is>
          <t>Anggota keluarga - Perempuan dewasa</t>
        </is>
      </c>
      <c r="ACX10" t="inlineStr">
        <is>
          <t>Netral/tidak tahu</t>
        </is>
      </c>
      <c r="ACY10" t="inlineStr">
        <is>
          <t>Anggota keluarga - Laki-laki dewasa Anggota keluarga - Perempuan dewasa Anggota keluarga - Anak-anak</t>
        </is>
      </c>
      <c r="ACZ10" t="n">
        <v>1</v>
      </c>
      <c r="ADA10" t="n">
        <v>1</v>
      </c>
      <c r="ADB10" t="n">
        <v>1</v>
      </c>
      <c r="ADC10" t="n">
        <v>0</v>
      </c>
      <c r="ADD10" t="inlineStr">
        <is>
          <t>Sangat puas</t>
        </is>
      </c>
      <c r="ADE10" t="inlineStr">
        <is>
          <t>Sangat puas</t>
        </is>
      </c>
      <c r="ADF10" t="inlineStr">
        <is>
          <t>Puas</t>
        </is>
      </c>
      <c r="ADG10" t="inlineStr">
        <is>
          <t>Sangat puas</t>
        </is>
      </c>
      <c r="ADH10" t="inlineStr">
        <is>
          <t>Tidak</t>
        </is>
      </c>
      <c r="ADI10" t="n">
        <v/>
      </c>
      <c r="ADJ10" t="inlineStr">
        <is>
          <t>Puas</t>
        </is>
      </c>
      <c r="ADK10" t="n">
        <v/>
      </c>
      <c r="ADL10" t="n">
        <v/>
      </c>
      <c r="ADM10" t="n">
        <v/>
      </c>
      <c r="ADN10" t="n">
        <v/>
      </c>
      <c r="ADO10" t="n">
        <v/>
      </c>
      <c r="ADP10" t="n">
        <v/>
      </c>
      <c r="ADQ10" t="n">
        <v/>
      </c>
      <c r="ADR10" t="n">
        <v/>
      </c>
      <c r="ADS10" t="n">
        <v/>
      </c>
      <c r="ADT10" t="n">
        <v/>
      </c>
      <c r="ADU10" t="inlineStr">
        <is>
          <t>Menghubungi CPO atau pendamping</t>
        </is>
      </c>
      <c r="ADV10" t="n">
        <v>0</v>
      </c>
      <c r="ADW10" t="n">
        <v>0</v>
      </c>
      <c r="ADX10" t="n">
        <v>0</v>
      </c>
      <c r="ADY10" t="n">
        <v>0</v>
      </c>
      <c r="ADZ10" t="n">
        <v>1</v>
      </c>
      <c r="AEA10" t="n">
        <v>0</v>
      </c>
      <c r="AEB10" t="n">
        <v>0</v>
      </c>
      <c r="AEC10" t="n">
        <v>0</v>
      </c>
      <c r="AED10" t="inlineStr">
        <is>
          <t>tidak ada</t>
        </is>
      </c>
      <c r="AEE10" t="inlineStr">
        <is>
          <t>Laki-laki dewasa</t>
        </is>
      </c>
      <c r="AEF10" t="n">
        <v/>
      </c>
      <c r="AEG10" t="inlineStr">
        <is>
          <t>Menelepon atau WA langsung</t>
        </is>
      </c>
      <c r="AEH10" t="n">
        <v/>
      </c>
      <c r="AEI10" t="inlineStr">
        <is>
          <t>Tidak ada</t>
        </is>
      </c>
      <c r="AEJ10" t="inlineStr">
        <is>
          <t>Ya, selalu</t>
        </is>
      </c>
      <c r="AEK10" t="inlineStr">
        <is>
          <t>Pengurangan pengeluaran rumah tangga (bahan bakar minyak, pupuk, dll.) Lebih mudah mendapatkan energi Lebih aman Pengurangan waktu dan tenaga Peningkatan kebersihan kandang ternak Dapur lebih bersih dan bebas asap</t>
        </is>
      </c>
      <c r="AEL10" t="n">
        <v>1</v>
      </c>
      <c r="AEM10" t="n">
        <v>1</v>
      </c>
      <c r="AEN10" t="n">
        <v>0</v>
      </c>
      <c r="AEO10" t="n">
        <v>0</v>
      </c>
      <c r="AEP10" t="n">
        <v>1</v>
      </c>
      <c r="AEQ10" t="n">
        <v>1</v>
      </c>
      <c r="AER10" t="n">
        <v>1</v>
      </c>
      <c r="AES10" t="n">
        <v>0</v>
      </c>
      <c r="AET10" t="n">
        <v>1</v>
      </c>
      <c r="AEU10" t="n">
        <v>0</v>
      </c>
      <c r="AEV10" t="n">
        <v>0</v>
      </c>
      <c r="AEW10" t="n">
        <v>0</v>
      </c>
      <c r="AEX10" t="n">
        <v/>
      </c>
      <c r="AEY10" t="inlineStr">
        <is>
          <t>Agar kandang lebih bersih</t>
        </is>
      </c>
      <c r="AEZ10" t="n">
        <v/>
      </c>
      <c r="AFA10" t="inlineStr">
        <is>
          <t>Koperasi</t>
        </is>
      </c>
      <c r="AFB10" t="n">
        <v/>
      </c>
      <c r="AFC10" t="inlineStr">
        <is>
          <t>11.hartono samijo-2-14_28_58.jpg</t>
        </is>
      </c>
      <c r="AFD10" t="inlineStr">
        <is>
          <t>https://kf.kobotoolbox.org/api/v2/assets/avstPQqLr3Ab3ZdcVTXZ6f/data/670611311/attachments/attf8CEwXyPkWcacU7HNdotV/</t>
        </is>
      </c>
      <c r="AFE10" t="inlineStr">
        <is>
          <t>11.hartono samijo-1-14_29_12.jpg</t>
        </is>
      </c>
      <c r="AFF10" t="inlineStr">
        <is>
          <t>https://kf.kobotoolbox.org/api/v2/assets/avstPQqLr3Ab3ZdcVTXZ6f/data/670611311/attachments/attXTdkeidjdhRCGc9EMC8WV/</t>
        </is>
      </c>
      <c r="AFG10" t="inlineStr">
        <is>
          <t>Suyono/suyono_mse_2000</t>
        </is>
      </c>
      <c r="AFH10" t="n">
        <v/>
      </c>
      <c r="AFI10" t="inlineStr">
        <is>
          <t>a. A25. Responden sudah menggunakan kompor yang ada pematiknya, jadi tidak membutuhkan korek api</t>
        </is>
      </c>
    </row>
    <row r="11">
      <c r="A11" s="93" t="n">
        <v>46067</v>
      </c>
      <c r="B11" s="93" t="n">
        <v>46070</v>
      </c>
      <c r="C11" t="inlineStr">
        <is>
          <t>suyono</t>
        </is>
      </c>
      <c r="D11" t="inlineStr">
        <is>
          <t>hasono</t>
        </is>
      </c>
      <c r="E11" t="n">
        <v>82326784363</v>
      </c>
      <c r="F11" t="inlineStr">
        <is>
          <t>-7.634938 110.455443 0 0</t>
        </is>
      </c>
      <c r="G11" t="n">
        <v>-7.634938</v>
      </c>
      <c r="H11" t="n">
        <v>110.455443</v>
      </c>
      <c r="I11" t="n">
        <v>0</v>
      </c>
      <c r="J11" t="n">
        <v>0</v>
      </c>
      <c r="K11" t="n">
        <v>0</v>
      </c>
      <c r="L11" t="inlineStr">
        <is>
          <t>-7.635106 110.455081 0 0</t>
        </is>
      </c>
      <c r="M11" t="n">
        <v>-7.635106</v>
      </c>
      <c r="N11" t="n">
        <v>110.455081</v>
      </c>
      <c r="O11" t="n">
        <v>0</v>
      </c>
      <c r="P11" t="n">
        <v>0</v>
      </c>
      <c r="Q11" t="n">
        <v>0</v>
      </c>
      <c r="R11" t="inlineStr">
        <is>
          <t>DIY</t>
        </is>
      </c>
      <c r="S11" t="n">
        <v>0</v>
      </c>
      <c r="T11" t="n">
        <v>0</v>
      </c>
      <c r="U11" t="n">
        <v>0</v>
      </c>
      <c r="V11" t="n">
        <v>0</v>
      </c>
      <c r="W11" t="n">
        <v>1</v>
      </c>
      <c r="X11" t="n">
        <v>0</v>
      </c>
      <c r="Y11" t="n">
        <v>0</v>
      </c>
      <c r="Z11" t="n">
        <v>0</v>
      </c>
      <c r="AA11" t="n">
        <v>0</v>
      </c>
      <c r="AB11" t="n">
        <v>0</v>
      </c>
      <c r="AC11" t="inlineStr">
        <is>
          <t>SLEMAN</t>
        </is>
      </c>
      <c r="AD11" t="inlineStr">
        <is>
          <t>CANGKRINGAN</t>
        </is>
      </c>
      <c r="AE11" t="inlineStr">
        <is>
          <t>WUKIRSARI</t>
        </is>
      </c>
      <c r="AF11" t="inlineStr">
        <is>
          <t>PINBUK</t>
        </is>
      </c>
      <c r="AG11" t="inlineStr">
        <is>
          <t>PBP1578</t>
        </is>
      </c>
      <c r="AH11" t="n">
        <v>8</v>
      </c>
      <c r="AI11" t="inlineStr">
        <is>
          <t>VPA2</t>
        </is>
      </c>
      <c r="AJ11" t="inlineStr">
        <is>
          <t>Tidak aktif</t>
        </is>
      </c>
      <c r="AK11" t="n">
        <v>60</v>
      </c>
      <c r="AL11" t="inlineStr">
        <is>
          <t>Laki-laki</t>
        </is>
      </c>
      <c r="AM11" t="inlineStr">
        <is>
          <t>Sudah menikah</t>
        </is>
      </c>
      <c r="AN11" t="inlineStr">
        <is>
          <t>SD/Sederajat</t>
        </is>
      </c>
      <c r="AO11" t="inlineStr">
        <is>
          <t>Petani</t>
        </is>
      </c>
      <c r="AP11" t="n">
        <v>1</v>
      </c>
      <c r="AQ11" t="n">
        <v>0</v>
      </c>
      <c r="AR11" t="n">
        <v>0</v>
      </c>
      <c r="AS11" t="n">
        <v>0</v>
      </c>
      <c r="AT11" t="n">
        <v>0</v>
      </c>
      <c r="AU11" t="n">
        <v>0</v>
      </c>
      <c r="AV11" t="n">
        <v>0</v>
      </c>
      <c r="AW11" t="n">
        <v>0</v>
      </c>
      <c r="AX11" t="n">
        <v/>
      </c>
      <c r="AY11" t="inlineStr">
        <is>
          <t>Peternak</t>
        </is>
      </c>
      <c r="AZ11" t="n">
        <v>0</v>
      </c>
      <c r="BA11" t="n">
        <v>1</v>
      </c>
      <c r="BB11" t="n">
        <v>0</v>
      </c>
      <c r="BC11" t="n">
        <v>0</v>
      </c>
      <c r="BD11" t="n">
        <v>0</v>
      </c>
      <c r="BE11" t="n">
        <v>0</v>
      </c>
      <c r="BF11" t="n">
        <v>0</v>
      </c>
      <c r="BG11" t="n">
        <v>0</v>
      </c>
      <c r="BH11" t="n">
        <v/>
      </c>
      <c r="BI11" t="inlineStr">
        <is>
          <t>&lt;Rp1.500.000</t>
        </is>
      </c>
      <c r="BJ11" t="n">
        <v>1</v>
      </c>
      <c r="BK11" t="n">
        <v>1</v>
      </c>
      <c r="BL11" t="n">
        <v>0</v>
      </c>
      <c r="BM11" t="n">
        <v>0</v>
      </c>
      <c r="BN11" t="inlineStr">
        <is>
          <t>Milik sendiri</t>
        </is>
      </c>
      <c r="BO11" t="inlineStr">
        <is>
          <t>Permanen (dinding bata dan semen)</t>
        </is>
      </c>
      <c r="BP11" t="n">
        <v>1</v>
      </c>
      <c r="BQ11" t="n">
        <v>0</v>
      </c>
      <c r="BR11" t="n">
        <v>0</v>
      </c>
      <c r="BS11" t="n">
        <v>0</v>
      </c>
      <c r="BT11" t="n">
        <v>0</v>
      </c>
      <c r="BU11" t="n">
        <v/>
      </c>
      <c r="BV11" t="inlineStr">
        <is>
          <t>Semen</t>
        </is>
      </c>
      <c r="BW11" t="n">
        <v>0</v>
      </c>
      <c r="BX11" t="n">
        <v>1</v>
      </c>
      <c r="BY11" t="n">
        <v>0</v>
      </c>
      <c r="BZ11" t="n">
        <v>0</v>
      </c>
      <c r="CA11" t="n">
        <v>0</v>
      </c>
      <c r="CB11" t="n">
        <v/>
      </c>
      <c r="CC11" t="inlineStr">
        <is>
          <t>Genting</t>
        </is>
      </c>
      <c r="CD11" t="n">
        <v>0</v>
      </c>
      <c r="CE11" t="n">
        <v>0</v>
      </c>
      <c r="CF11" t="n">
        <v>0</v>
      </c>
      <c r="CG11" t="n">
        <v>0</v>
      </c>
      <c r="CH11" t="n">
        <v>0</v>
      </c>
      <c r="CI11" t="n">
        <v>1</v>
      </c>
      <c r="CJ11" t="n">
        <v>0</v>
      </c>
      <c r="CK11" t="n">
        <v/>
      </c>
      <c r="CL11" t="inlineStr">
        <is>
          <t>Ya</t>
        </is>
      </c>
      <c r="CM11" t="n">
        <v>2018</v>
      </c>
      <c r="CN11" t="inlineStr">
        <is>
          <t>Fixed-Dome (Kubah Tetap)</t>
        </is>
      </c>
      <c r="CO11" t="inlineStr">
        <is>
          <t>4 m³ (2-3 ekor sapi, ±3 jam memasak/hari, ±30 kg slurry/hari)</t>
        </is>
      </c>
      <c r="CP11" t="inlineStr">
        <is>
          <t>Anggota keluarga - laki-laki</t>
        </is>
      </c>
      <c r="CQ11" t="n">
        <v>0</v>
      </c>
      <c r="CR11" t="n">
        <v>0</v>
      </c>
      <c r="CS11" t="n">
        <v>0</v>
      </c>
      <c r="CT11" t="n">
        <v>0</v>
      </c>
      <c r="CU11" t="n">
        <v>1</v>
      </c>
      <c r="CV11" t="n">
        <v>0</v>
      </c>
      <c r="CW11" t="n">
        <v>0</v>
      </c>
      <c r="CX11" t="n">
        <v>0</v>
      </c>
      <c r="CY11" t="inlineStr">
        <is>
          <t>Anggota keluarga - perempuan dewasa</t>
        </is>
      </c>
      <c r="CZ11" t="n">
        <v>0</v>
      </c>
      <c r="DA11" t="n">
        <v>1</v>
      </c>
      <c r="DB11" t="n">
        <v>0</v>
      </c>
      <c r="DC11" t="n">
        <v/>
      </c>
      <c r="DD11" t="inlineStr">
        <is>
          <t>Anggota keluarga - laki-laki</t>
        </is>
      </c>
      <c r="DE11" t="n">
        <v>1</v>
      </c>
      <c r="DF11" t="n">
        <v>0</v>
      </c>
      <c r="DG11" t="n">
        <v>0</v>
      </c>
      <c r="DH11" t="n">
        <v>0</v>
      </c>
      <c r="DI11" t="n">
        <v/>
      </c>
      <c r="DJ11" t="inlineStr">
        <is>
          <t>CPO atau pendamping</t>
        </is>
      </c>
      <c r="DK11" t="n">
        <v>0</v>
      </c>
      <c r="DL11" t="n">
        <v>0</v>
      </c>
      <c r="DM11" t="n">
        <v>1</v>
      </c>
      <c r="DN11" t="n">
        <v>0</v>
      </c>
      <c r="DO11" t="n">
        <v/>
      </c>
      <c r="DP11" t="inlineStr">
        <is>
          <t>Tidak berfungsi sama sekali</t>
        </is>
      </c>
      <c r="DQ11" t="inlineStr">
        <is>
          <t>&gt;1 tahun yang lalu</t>
        </is>
      </c>
      <c r="DR11" t="inlineStr">
        <is>
          <t>Masalah teknis (misalnya kerusakan pada komponen)</t>
        </is>
      </c>
      <c r="DS11" t="n">
        <v/>
      </c>
      <c r="DT11" t="inlineStr">
        <is>
          <t>Kompor Pipa gas utama Mixer Reaktor biogas (penampung gas, digester, manhole, outlet, dan overflow)</t>
        </is>
      </c>
      <c r="DU11" t="n">
        <v>1</v>
      </c>
      <c r="DV11" t="n">
        <v>0</v>
      </c>
      <c r="DW11" t="n">
        <v>0</v>
      </c>
      <c r="DX11" t="n">
        <v>0</v>
      </c>
      <c r="DY11" t="n">
        <v>1</v>
      </c>
      <c r="DZ11" t="n">
        <v>0</v>
      </c>
      <c r="EA11" t="n">
        <v>0</v>
      </c>
      <c r="EB11" t="n">
        <v>1</v>
      </c>
      <c r="EC11" t="n">
        <v>0</v>
      </c>
      <c r="ED11" t="n">
        <v>1</v>
      </c>
      <c r="EE11" t="n">
        <v>0</v>
      </c>
      <c r="EF11" t="n">
        <v>0</v>
      </c>
      <c r="EG11" t="n">
        <v>0</v>
      </c>
      <c r="EH11" t="n">
        <v>0</v>
      </c>
      <c r="EI11" t="inlineStr">
        <is>
          <t>Kurangnya dukungan atau pemantauan dari pemerintah atau CPO Keterbatasan akses terhadap informasi atau pelatihan terkait biogas</t>
        </is>
      </c>
      <c r="EJ11" t="n">
        <v>0</v>
      </c>
      <c r="EK11" t="n">
        <v>1</v>
      </c>
      <c r="EL11" t="n">
        <v>1</v>
      </c>
      <c r="EM11" t="n">
        <v>0</v>
      </c>
      <c r="EN11" t="n">
        <v>0</v>
      </c>
      <c r="EO11" t="n">
        <v/>
      </c>
      <c r="EP11" t="inlineStr">
        <is>
          <t>Ya, cukup jelas dan mudah diikuti</t>
        </is>
      </c>
      <c r="EQ11" t="inlineStr">
        <is>
          <t>Bukan pelatihan</t>
        </is>
      </c>
      <c r="ER11" t="inlineStr">
        <is>
          <t>CPO atau pendamping</t>
        </is>
      </c>
      <c r="ES11" t="n">
        <v>1</v>
      </c>
      <c r="ET11" t="n">
        <v>0</v>
      </c>
      <c r="EU11" t="n">
        <v>0</v>
      </c>
      <c r="EV11" t="n">
        <v>0</v>
      </c>
      <c r="EW11" t="n">
        <v/>
      </c>
      <c r="EX11" t="inlineStr">
        <is>
          <t>Anggota keluarga - Laki-laki</t>
        </is>
      </c>
      <c r="EY11" t="n">
        <v>1</v>
      </c>
      <c r="EZ11" t="n">
        <v>0</v>
      </c>
      <c r="FA11" t="n">
        <v>0</v>
      </c>
      <c r="FB11" t="n">
        <v/>
      </c>
      <c r="FC11" t="inlineStr">
        <is>
          <t>Jarang sekali</t>
        </is>
      </c>
      <c r="FD11" t="inlineStr">
        <is>
          <t>Rp 0,000</t>
        </is>
      </c>
      <c r="FE11" t="inlineStr">
        <is>
          <t>Mengetahui</t>
        </is>
      </c>
      <c r="FF11" t="inlineStr">
        <is>
          <t>Selalu (setiap hari)</t>
        </is>
      </c>
      <c r="FG11" t="inlineStr">
        <is>
          <t>Mengetahui</t>
        </is>
      </c>
      <c r="FH11" t="inlineStr">
        <is>
          <t>Jarang (setiap bulan atau lebih)</t>
        </is>
      </c>
      <c r="FI11" t="inlineStr">
        <is>
          <t>Tidak mengetahui</t>
        </is>
      </c>
      <c r="FJ11" t="inlineStr">
        <is>
          <t>Jarang (setiap bulan atau lebih)</t>
        </is>
      </c>
      <c r="FK11" t="inlineStr">
        <is>
          <t>Tidak mengetahui</t>
        </is>
      </c>
      <c r="FL11" t="inlineStr">
        <is>
          <t>Tidak pernah</t>
        </is>
      </c>
      <c r="FM11" t="inlineStr">
        <is>
          <t>Mengetahui</t>
        </is>
      </c>
      <c r="FN11" t="inlineStr">
        <is>
          <t>Jarang (setiap bulan atau lebih)</t>
        </is>
      </c>
      <c r="FO11" t="inlineStr">
        <is>
          <t>Mengetahui</t>
        </is>
      </c>
      <c r="FP11" t="inlineStr">
        <is>
          <t>Cukup sering (2 minggu sekali)</t>
        </is>
      </c>
      <c r="FQ11" t="inlineStr">
        <is>
          <t>Mengetahui</t>
        </is>
      </c>
      <c r="FR11" t="inlineStr">
        <is>
          <t>Ya</t>
        </is>
      </c>
      <c r="FS11" t="inlineStr">
        <is>
          <t>Mengetahui</t>
        </is>
      </c>
      <c r="FT11" t="inlineStr">
        <is>
          <t>Ya, terkadang</t>
        </is>
      </c>
      <c r="FU11" t="inlineStr">
        <is>
          <t>Laki-laki dewasa</t>
        </is>
      </c>
      <c r="FV11" t="n">
        <v>1</v>
      </c>
      <c r="FW11" t="n">
        <v>0</v>
      </c>
      <c r="FX11" t="n">
        <v>0</v>
      </c>
      <c r="FY11" t="n">
        <v>0</v>
      </c>
      <c r="FZ11" t="inlineStr">
        <is>
          <t>Kurang memahami</t>
        </is>
      </c>
      <c r="GA11" t="inlineStr">
        <is>
          <t>CPO Teman/keluarga</t>
        </is>
      </c>
      <c r="GB11" t="n">
        <v>1</v>
      </c>
      <c r="GC11" t="n">
        <v>0</v>
      </c>
      <c r="GD11" t="n">
        <v>1</v>
      </c>
      <c r="GE11" t="n">
        <v>0</v>
      </c>
      <c r="GF11" t="n">
        <v/>
      </c>
      <c r="GG11" t="inlineStr">
        <is>
          <t>Kadang-kadang</t>
        </is>
      </c>
      <c r="GH11" t="inlineStr">
        <is>
          <t>Tidak</t>
        </is>
      </c>
      <c r="GI11" t="n">
        <v/>
      </c>
      <c r="GJ11" t="n">
        <v/>
      </c>
      <c r="GK11" t="n">
        <v/>
      </c>
      <c r="GL11" t="n">
        <v/>
      </c>
      <c r="GM11" t="n">
        <v/>
      </c>
      <c r="GN11" t="n">
        <v/>
      </c>
      <c r="GO11" t="n">
        <v/>
      </c>
      <c r="GP11" t="inlineStr">
        <is>
          <t>Penuh (100%)</t>
        </is>
      </c>
      <c r="GQ11" t="inlineStr">
        <is>
          <t>Kayu bakar</t>
        </is>
      </c>
      <c r="GR11" t="n">
        <v>0</v>
      </c>
      <c r="GS11" t="n">
        <v>1</v>
      </c>
      <c r="GT11" t="n">
        <v>0</v>
      </c>
      <c r="GU11" t="n">
        <v>0</v>
      </c>
      <c r="GV11" t="n">
        <v>0</v>
      </c>
      <c r="GW11" t="n">
        <v>0</v>
      </c>
      <c r="GX11" t="n">
        <v>0</v>
      </c>
      <c r="GY11" t="n">
        <v/>
      </c>
      <c r="GZ11" t="inlineStr">
        <is>
          <t>Tidak</t>
        </is>
      </c>
      <c r="HA11" t="n">
        <v>700</v>
      </c>
      <c r="HB11" t="n">
        <v>0</v>
      </c>
      <c r="HC11" t="n">
        <v>400</v>
      </c>
      <c r="HD11" t="n">
        <v>0</v>
      </c>
      <c r="HE11" t="n">
        <v/>
      </c>
      <c r="HF11" t="n">
        <v/>
      </c>
      <c r="HG11" t="n">
        <v/>
      </c>
      <c r="HH11" t="n">
        <v/>
      </c>
      <c r="HI11" t="n">
        <v/>
      </c>
      <c r="HJ11" t="n">
        <v/>
      </c>
      <c r="HK11" t="n">
        <v/>
      </c>
      <c r="HL11" t="n">
        <v/>
      </c>
      <c r="HM11" t="n">
        <v/>
      </c>
      <c r="HN11" t="n">
        <v/>
      </c>
      <c r="HO11" t="n">
        <v/>
      </c>
      <c r="HP11" t="n">
        <v/>
      </c>
      <c r="HQ11" t="n">
        <v/>
      </c>
      <c r="HR11" t="n">
        <v/>
      </c>
      <c r="HS11" t="n">
        <v/>
      </c>
      <c r="HT11" t="n">
        <v/>
      </c>
      <c r="HU11" t="n">
        <v/>
      </c>
      <c r="HV11" t="n">
        <v/>
      </c>
      <c r="HW11" t="n">
        <v/>
      </c>
      <c r="HX11" t="n">
        <v/>
      </c>
      <c r="HY11" t="n">
        <v>300</v>
      </c>
      <c r="HZ11" t="n">
        <v>0</v>
      </c>
      <c r="IA11" t="n">
        <v/>
      </c>
      <c r="IB11" t="n">
        <v/>
      </c>
      <c r="IC11" t="n">
        <v/>
      </c>
      <c r="ID11" t="n">
        <v/>
      </c>
      <c r="IE11" t="n">
        <v/>
      </c>
      <c r="IF11" t="n">
        <v/>
      </c>
      <c r="IG11" t="n">
        <v/>
      </c>
      <c r="IH11" t="n">
        <v/>
      </c>
      <c r="II11" t="n">
        <v/>
      </c>
      <c r="IJ11" t="n">
        <v/>
      </c>
      <c r="IK11" t="inlineStr">
        <is>
          <t>30-50 kg</t>
        </is>
      </c>
      <c r="IL11" t="inlineStr">
        <is>
          <t>1-3 jam</t>
        </is>
      </c>
      <c r="IM11" t="inlineStr">
        <is>
          <t>Ya</t>
        </is>
      </c>
      <c r="IN11" t="inlineStr">
        <is>
          <t>Tidak</t>
        </is>
      </c>
      <c r="IO11" t="inlineStr">
        <is>
          <t>Lebih bersih</t>
        </is>
      </c>
      <c r="IP11" t="inlineStr">
        <is>
          <t>Tidak pernah</t>
        </is>
      </c>
      <c r="IQ11" t="inlineStr">
        <is>
          <t>Tidak pernah</t>
        </is>
      </c>
      <c r="IR11" t="n">
        <v/>
      </c>
      <c r="IS11" t="n">
        <v/>
      </c>
      <c r="IT11" t="n">
        <v/>
      </c>
      <c r="IU11" t="n">
        <v/>
      </c>
      <c r="IV11" t="n">
        <v/>
      </c>
      <c r="IW11" t="n">
        <v/>
      </c>
      <c r="IX11" t="n">
        <v/>
      </c>
      <c r="IY11" t="n">
        <v/>
      </c>
      <c r="IZ11" t="inlineStr">
        <is>
          <t>Tidak pernah</t>
        </is>
      </c>
      <c r="JA11" t="n">
        <v/>
      </c>
      <c r="JB11" t="n">
        <v/>
      </c>
      <c r="JC11" t="n">
        <v/>
      </c>
      <c r="JD11" t="n">
        <v/>
      </c>
      <c r="JE11" t="n">
        <v/>
      </c>
      <c r="JF11" t="n">
        <v/>
      </c>
      <c r="JG11" t="n">
        <v/>
      </c>
      <c r="JH11" t="n">
        <v/>
      </c>
      <c r="JI11" t="inlineStr">
        <is>
          <t>Tidak pernah</t>
        </is>
      </c>
      <c r="JJ11" t="n">
        <v/>
      </c>
      <c r="JK11" t="n">
        <v/>
      </c>
      <c r="JL11" t="n">
        <v/>
      </c>
      <c r="JM11" t="n">
        <v/>
      </c>
      <c r="JN11" t="n">
        <v/>
      </c>
      <c r="JO11" t="n">
        <v/>
      </c>
      <c r="JP11" t="n">
        <v/>
      </c>
      <c r="JQ11" t="n">
        <v/>
      </c>
      <c r="JR11" t="inlineStr">
        <is>
          <t>Tidak pernah</t>
        </is>
      </c>
      <c r="JS11" t="n">
        <v/>
      </c>
      <c r="JT11" t="n">
        <v/>
      </c>
      <c r="JU11" t="n">
        <v/>
      </c>
      <c r="JV11" t="n">
        <v/>
      </c>
      <c r="JW11" t="n">
        <v/>
      </c>
      <c r="JX11" t="n">
        <v/>
      </c>
      <c r="JY11" t="n">
        <v/>
      </c>
      <c r="JZ11" t="n">
        <v/>
      </c>
      <c r="KA11" t="inlineStr">
        <is>
          <t>Tidak pernah</t>
        </is>
      </c>
      <c r="KB11" t="n">
        <v/>
      </c>
      <c r="KC11" t="n">
        <v/>
      </c>
      <c r="KD11" t="n">
        <v/>
      </c>
      <c r="KE11" t="n">
        <v/>
      </c>
      <c r="KF11" t="n">
        <v/>
      </c>
      <c r="KG11" t="n">
        <v/>
      </c>
      <c r="KH11" t="n">
        <v/>
      </c>
      <c r="KI11" t="n">
        <v/>
      </c>
      <c r="KJ11" t="inlineStr">
        <is>
          <t>Tidak pernah</t>
        </is>
      </c>
      <c r="KK11" t="n">
        <v/>
      </c>
      <c r="KL11" t="n">
        <v/>
      </c>
      <c r="KM11" t="n">
        <v/>
      </c>
      <c r="KN11" t="n">
        <v/>
      </c>
      <c r="KO11" t="n">
        <v/>
      </c>
      <c r="KP11" t="n">
        <v/>
      </c>
      <c r="KQ11" t="n">
        <v/>
      </c>
      <c r="KR11" t="n">
        <v/>
      </c>
      <c r="KS11" t="inlineStr">
        <is>
          <t>Jauh lebih baik</t>
        </is>
      </c>
      <c r="KT11" t="inlineStr">
        <is>
          <t>0-1 kali</t>
        </is>
      </c>
      <c r="KU11" t="inlineStr">
        <is>
          <t>0-1 kali</t>
        </is>
      </c>
      <c r="KV11" t="inlineStr">
        <is>
          <t>Tidak ada</t>
        </is>
      </c>
      <c r="KW11" t="n">
        <v>0</v>
      </c>
      <c r="KX11" t="n">
        <v>0</v>
      </c>
      <c r="KY11" t="n">
        <v>0</v>
      </c>
      <c r="KZ11" t="n">
        <v>1</v>
      </c>
      <c r="LA11" t="inlineStr">
        <is>
          <t>Cukup membaik</t>
        </is>
      </c>
      <c r="LB11" t="inlineStr">
        <is>
          <t>Jauh lebih baik</t>
        </is>
      </c>
      <c r="LC11" t="n">
        <v>4</v>
      </c>
      <c r="LD11" t="n">
        <v>4</v>
      </c>
      <c r="LE11" t="n">
        <v>0</v>
      </c>
      <c r="LF11" t="n">
        <v>6</v>
      </c>
      <c r="LG11" t="inlineStr">
        <is>
          <t>Ya</t>
        </is>
      </c>
      <c r="LH11" t="n">
        <v>100000</v>
      </c>
      <c r="LI11" t="n">
        <v/>
      </c>
      <c r="LJ11" t="inlineStr">
        <is>
          <t>Kebutuhan rumah tangga</t>
        </is>
      </c>
      <c r="LK11" t="n">
        <v>0</v>
      </c>
      <c r="LL11" t="n">
        <v>0</v>
      </c>
      <c r="LM11" t="n">
        <v>0</v>
      </c>
      <c r="LN11" t="n">
        <v>0</v>
      </c>
      <c r="LO11" t="n">
        <v>1</v>
      </c>
      <c r="LP11" t="n">
        <v>0</v>
      </c>
      <c r="LQ11" t="n">
        <v>0</v>
      </c>
      <c r="LR11" t="n">
        <v/>
      </c>
      <c r="LS11" t="n">
        <v>60</v>
      </c>
      <c r="LT11" t="n">
        <v>0</v>
      </c>
      <c r="LU11" t="n">
        <v>0</v>
      </c>
      <c r="LV11" t="n">
        <v>20</v>
      </c>
      <c r="LW11" t="n">
        <v>0</v>
      </c>
      <c r="LX11" t="n">
        <v>0</v>
      </c>
      <c r="LY11" t="n">
        <v>10</v>
      </c>
      <c r="LZ11" t="n">
        <v>0</v>
      </c>
      <c r="MA11" t="n">
        <v>0</v>
      </c>
      <c r="MB11" t="inlineStr">
        <is>
          <t>Ya</t>
        </is>
      </c>
      <c r="MC11" t="n">
        <v>60</v>
      </c>
      <c r="MD11" t="n">
        <v>30</v>
      </c>
      <c r="ME11" t="n">
        <v>30</v>
      </c>
      <c r="MF11" t="n">
        <v>20</v>
      </c>
      <c r="MG11" t="n">
        <v>0</v>
      </c>
      <c r="MH11" t="n">
        <v>0</v>
      </c>
      <c r="MI11" t="inlineStr">
        <is>
          <t>Aktivitas sosial diluar rumah (misalnya, berkumpul dengan tetangga, mengikuti kegiatan PKK, dsb) Bekerja</t>
        </is>
      </c>
      <c r="MJ11" t="n">
        <v>0</v>
      </c>
      <c r="MK11" t="n">
        <v>1</v>
      </c>
      <c r="ML11" t="n">
        <v>0</v>
      </c>
      <c r="MM11" t="n">
        <v>0</v>
      </c>
      <c r="MN11" t="n">
        <v>1</v>
      </c>
      <c r="MO11" t="n">
        <v>0</v>
      </c>
      <c r="MP11" t="n">
        <v/>
      </c>
      <c r="MQ11" t="inlineStr">
        <is>
          <t>Ibu mengumpulkan batu di sungai untuk di jual</t>
        </is>
      </c>
      <c r="MR11" t="n">
        <v/>
      </c>
      <c r="MS11" t="inlineStr">
        <is>
          <t>Pertemuan RT, Gotong royong</t>
        </is>
      </c>
      <c r="MT11" t="n">
        <v/>
      </c>
      <c r="MU11" t="inlineStr">
        <is>
          <t>Tidak</t>
        </is>
      </c>
      <c r="MV11" t="n">
        <v/>
      </c>
      <c r="MW11" t="n">
        <v/>
      </c>
      <c r="MX11" t="n">
        <v/>
      </c>
      <c r="MY11" t="n">
        <v/>
      </c>
      <c r="MZ11" t="n">
        <v/>
      </c>
      <c r="NA11" t="n">
        <v/>
      </c>
      <c r="NB11" t="n">
        <v/>
      </c>
      <c r="NC11" t="n">
        <v/>
      </c>
      <c r="ND11" t="n">
        <v/>
      </c>
      <c r="NE11" t="n">
        <v/>
      </c>
      <c r="NF11" t="n">
        <v/>
      </c>
      <c r="NG11" t="n">
        <v/>
      </c>
      <c r="NH11" t="n">
        <v/>
      </c>
      <c r="NI11" t="n">
        <v/>
      </c>
      <c r="NJ11" t="n">
        <v/>
      </c>
      <c r="NK11" t="n">
        <v/>
      </c>
      <c r="NL11" t="inlineStr">
        <is>
          <t>Tidak</t>
        </is>
      </c>
      <c r="NM11" t="inlineStr">
        <is>
          <t>100% dana hibah</t>
        </is>
      </c>
      <c r="NN11" t="inlineStr">
        <is>
          <t>0 (100% sumber pembiayaan dari hibah)</t>
        </is>
      </c>
      <c r="NO11" t="inlineStr">
        <is>
          <t>Pemerintah</t>
        </is>
      </c>
      <c r="NP11" t="n">
        <v/>
      </c>
      <c r="NQ11" t="n">
        <v/>
      </c>
      <c r="NR11" t="n">
        <v/>
      </c>
      <c r="NS11" t="n">
        <v/>
      </c>
      <c r="NT11" t="n">
        <v/>
      </c>
      <c r="NU11" t="n">
        <v/>
      </c>
      <c r="NV11" t="n">
        <v/>
      </c>
      <c r="NW11" t="n">
        <v/>
      </c>
      <c r="NX11" t="inlineStr">
        <is>
          <t>Sedikit meningkat</t>
        </is>
      </c>
      <c r="NY11" t="n">
        <v>90</v>
      </c>
      <c r="NZ11" t="n">
        <v>0</v>
      </c>
      <c r="OA11" t="n">
        <v>0</v>
      </c>
      <c r="OB11" t="n">
        <v>10</v>
      </c>
      <c r="OC11" t="n">
        <v>0</v>
      </c>
      <c r="OD11" t="n">
        <v>0</v>
      </c>
      <c r="OE11" t="inlineStr">
        <is>
          <t>Lebih baik</t>
        </is>
      </c>
      <c r="OF11" t="inlineStr">
        <is>
          <t>Lebih baik (beda waktu memasak 5-30 menit, ATAU tidak lagi ada rasa/bau makanan yang berubah, ATAU alasan lainnya)</t>
        </is>
      </c>
      <c r="OG11" t="inlineStr">
        <is>
          <t>Ya</t>
        </is>
      </c>
      <c r="OH11" t="n">
        <v>4</v>
      </c>
      <c r="OI11" t="n">
        <v>0</v>
      </c>
      <c r="OJ11" t="n">
        <v>0</v>
      </c>
      <c r="OK11" t="n">
        <v>0</v>
      </c>
      <c r="OL11" t="n">
        <v>0</v>
      </c>
      <c r="OM11" t="n">
        <v>0</v>
      </c>
      <c r="ON11" t="n">
        <v>0</v>
      </c>
      <c r="OO11" t="n">
        <v>0</v>
      </c>
      <c r="OP11" t="inlineStr">
        <is>
          <t>Sapi pedaging</t>
        </is>
      </c>
      <c r="OQ11" t="n">
        <v>1</v>
      </c>
      <c r="OR11" t="n">
        <v>0</v>
      </c>
      <c r="OS11" t="n">
        <v>0</v>
      </c>
      <c r="OT11" t="n">
        <v>0</v>
      </c>
      <c r="OU11" t="n">
        <v>0</v>
      </c>
      <c r="OV11" t="n">
        <v>0</v>
      </c>
      <c r="OW11" t="n">
        <v>0</v>
      </c>
      <c r="OX11" t="n">
        <v>0</v>
      </c>
      <c r="OY11" t="n">
        <v>0</v>
      </c>
      <c r="OZ11" t="inlineStr">
        <is>
          <t>Sapi pedaging</t>
        </is>
      </c>
      <c r="PA11" t="n">
        <v>1</v>
      </c>
      <c r="PB11" t="n">
        <v>0</v>
      </c>
      <c r="PC11" t="n">
        <v>0</v>
      </c>
      <c r="PD11" t="n">
        <v>0</v>
      </c>
      <c r="PE11" t="n">
        <v>0</v>
      </c>
      <c r="PF11" t="n">
        <v>0</v>
      </c>
      <c r="PG11" t="n">
        <v>0</v>
      </c>
      <c r="PH11" t="n">
        <v>0</v>
      </c>
      <c r="PI11" t="n">
        <v>0</v>
      </c>
      <c r="PJ11" t="inlineStr">
        <is>
          <t>Sapi pedaging</t>
        </is>
      </c>
      <c r="PK11" t="n">
        <v>1</v>
      </c>
      <c r="PL11" t="n">
        <v>0</v>
      </c>
      <c r="PM11" t="n">
        <v>0</v>
      </c>
      <c r="PN11" t="n">
        <v>0</v>
      </c>
      <c r="PO11" t="n">
        <v>0</v>
      </c>
      <c r="PP11" t="n">
        <v>0</v>
      </c>
      <c r="PQ11" t="n">
        <v>0</v>
      </c>
      <c r="PR11" t="n">
        <v>0</v>
      </c>
      <c r="PS11" t="n">
        <v>0</v>
      </c>
      <c r="PT11" t="inlineStr">
        <is>
          <t>1-Disebarkan ke lahan terbuka</t>
        </is>
      </c>
      <c r="PU11" t="n">
        <v>0</v>
      </c>
      <c r="PV11" t="n">
        <v>0</v>
      </c>
      <c r="PW11" t="n">
        <v>0</v>
      </c>
      <c r="PX11" t="n">
        <v>0</v>
      </c>
      <c r="PY11" t="n">
        <v>0</v>
      </c>
      <c r="PZ11" t="n">
        <v>1</v>
      </c>
      <c r="QA11" t="n">
        <v>0</v>
      </c>
      <c r="QB11" t="n">
        <v>0</v>
      </c>
      <c r="QC11" t="n">
        <v>0</v>
      </c>
      <c r="QD11" t="n">
        <v/>
      </c>
      <c r="QE11" t="n">
        <v/>
      </c>
      <c r="QF11" t="n">
        <v/>
      </c>
      <c r="QG11" t="n">
        <v/>
      </c>
      <c r="QH11" t="n">
        <v/>
      </c>
      <c r="QI11" t="n">
        <v/>
      </c>
      <c r="QJ11" t="n">
        <v/>
      </c>
      <c r="QK11" t="n">
        <v/>
      </c>
      <c r="QL11" t="n">
        <v/>
      </c>
      <c r="QM11" t="n">
        <v/>
      </c>
      <c r="QN11" t="n">
        <v/>
      </c>
      <c r="QO11" t="n">
        <v/>
      </c>
      <c r="QP11" t="n">
        <v/>
      </c>
      <c r="QQ11" t="n">
        <v/>
      </c>
      <c r="QR11" t="n">
        <v/>
      </c>
      <c r="QS11" t="n">
        <v/>
      </c>
      <c r="QT11" t="n">
        <v/>
      </c>
      <c r="QU11" t="n">
        <v/>
      </c>
      <c r="QV11" t="n">
        <v/>
      </c>
      <c r="QW11" t="n">
        <v/>
      </c>
      <c r="QX11" t="n">
        <v/>
      </c>
      <c r="QY11" t="n">
        <v/>
      </c>
      <c r="QZ11" t="n">
        <v/>
      </c>
      <c r="RA11" t="n">
        <v/>
      </c>
      <c r="RB11" t="n">
        <v/>
      </c>
      <c r="RC11" t="n">
        <v/>
      </c>
      <c r="RD11" t="n">
        <v/>
      </c>
      <c r="RE11" t="n">
        <v/>
      </c>
      <c r="RF11" t="n">
        <v/>
      </c>
      <c r="RG11" t="n">
        <v/>
      </c>
      <c r="RH11" t="n">
        <v/>
      </c>
      <c r="RI11" t="n">
        <v/>
      </c>
      <c r="RJ11" t="n">
        <v/>
      </c>
      <c r="RK11" t="n">
        <v/>
      </c>
      <c r="RL11" t="n">
        <v/>
      </c>
      <c r="RM11" t="n">
        <v/>
      </c>
      <c r="RN11" t="n">
        <v/>
      </c>
      <c r="RO11" t="n">
        <v/>
      </c>
      <c r="RP11" t="n">
        <v/>
      </c>
      <c r="RQ11" t="n">
        <v/>
      </c>
      <c r="RR11" t="n">
        <v/>
      </c>
      <c r="RS11" t="n">
        <v/>
      </c>
      <c r="RT11" t="n">
        <v/>
      </c>
      <c r="RU11" t="n">
        <v/>
      </c>
      <c r="RV11" t="n">
        <v/>
      </c>
      <c r="RW11" t="n">
        <v/>
      </c>
      <c r="RX11" t="n">
        <v/>
      </c>
      <c r="RY11" t="n">
        <v/>
      </c>
      <c r="RZ11" t="n">
        <v/>
      </c>
      <c r="SA11" t="n">
        <v/>
      </c>
      <c r="SB11" t="n">
        <v/>
      </c>
      <c r="SC11" t="n">
        <v/>
      </c>
      <c r="SD11" t="n">
        <v/>
      </c>
      <c r="SE11" t="n">
        <v/>
      </c>
      <c r="SF11" t="n">
        <v/>
      </c>
      <c r="SG11" t="n">
        <v/>
      </c>
      <c r="SH11" t="n">
        <v/>
      </c>
      <c r="SI11" t="n">
        <v/>
      </c>
      <c r="SJ11" t="n">
        <v/>
      </c>
      <c r="SK11" t="n">
        <v/>
      </c>
      <c r="SL11" t="n">
        <v/>
      </c>
      <c r="SM11" t="n">
        <v/>
      </c>
      <c r="SN11" t="n">
        <v/>
      </c>
      <c r="SO11" t="n">
        <v/>
      </c>
      <c r="SP11" t="n">
        <v/>
      </c>
      <c r="SQ11" t="n">
        <v/>
      </c>
      <c r="SR11" t="n">
        <v/>
      </c>
      <c r="SS11" t="n">
        <v/>
      </c>
      <c r="ST11" t="n">
        <v/>
      </c>
      <c r="SU11" t="n">
        <v/>
      </c>
      <c r="SV11" t="n">
        <v/>
      </c>
      <c r="SW11" t="n">
        <v/>
      </c>
      <c r="SX11" t="n">
        <v/>
      </c>
      <c r="SY11" t="n">
        <v>4</v>
      </c>
      <c r="SZ11" t="n">
        <v/>
      </c>
      <c r="TA11" t="n">
        <v/>
      </c>
      <c r="TB11" t="n">
        <v/>
      </c>
      <c r="TC11" t="n">
        <v/>
      </c>
      <c r="TD11" t="n">
        <v/>
      </c>
      <c r="TE11" t="n">
        <v/>
      </c>
      <c r="TF11" t="n">
        <v/>
      </c>
      <c r="TG11" t="n">
        <v>4</v>
      </c>
      <c r="TH11" t="n">
        <v>0</v>
      </c>
      <c r="TI11" t="n">
        <v>0</v>
      </c>
      <c r="TJ11" t="n">
        <v>0</v>
      </c>
      <c r="TK11" t="n">
        <v>0</v>
      </c>
      <c r="TL11" t="n">
        <v>0</v>
      </c>
      <c r="TM11" t="n">
        <v>0</v>
      </c>
      <c r="TN11" t="n">
        <v>0</v>
      </c>
      <c r="TO11" t="n">
        <v>1</v>
      </c>
      <c r="TP11" t="n">
        <v>0</v>
      </c>
      <c r="TQ11" t="n">
        <v>1</v>
      </c>
      <c r="TR11" t="n">
        <v>0</v>
      </c>
      <c r="TS11" t="n">
        <v/>
      </c>
      <c r="TT11" t="n">
        <v/>
      </c>
      <c r="TU11" t="n">
        <v/>
      </c>
      <c r="TV11" t="n">
        <v/>
      </c>
      <c r="TW11" t="n">
        <v/>
      </c>
      <c r="TX11" t="n">
        <v/>
      </c>
      <c r="TY11" t="n">
        <v/>
      </c>
      <c r="TZ11" t="n">
        <v/>
      </c>
      <c r="UA11" t="n">
        <v/>
      </c>
      <c r="UB11" t="n">
        <v/>
      </c>
      <c r="UC11" t="n">
        <v/>
      </c>
      <c r="UD11" t="n">
        <v/>
      </c>
      <c r="UE11" t="n">
        <v/>
      </c>
      <c r="UF11" t="n">
        <v/>
      </c>
      <c r="UG11" t="n">
        <v/>
      </c>
      <c r="UH11" t="n">
        <v/>
      </c>
      <c r="UI11" t="n">
        <v/>
      </c>
      <c r="UJ11" t="n">
        <v/>
      </c>
      <c r="UK11" t="n">
        <v/>
      </c>
      <c r="UL11" t="n">
        <v/>
      </c>
      <c r="UM11" t="n">
        <v/>
      </c>
      <c r="UN11" t="n">
        <v/>
      </c>
      <c r="UO11" t="n">
        <v/>
      </c>
      <c r="UP11" t="n">
        <v/>
      </c>
      <c r="UQ11" t="n">
        <v/>
      </c>
      <c r="UR11" t="n">
        <v/>
      </c>
      <c r="US11" t="n">
        <v/>
      </c>
      <c r="UT11" t="n">
        <v/>
      </c>
      <c r="UU11" t="inlineStr">
        <is>
          <t>Pemberian pakan di kandang</t>
        </is>
      </c>
      <c r="UV11" t="n">
        <v/>
      </c>
      <c r="UW11" t="n">
        <v/>
      </c>
      <c r="UX11" t="n">
        <v/>
      </c>
      <c r="UY11" t="n">
        <v/>
      </c>
      <c r="UZ11" t="n">
        <v/>
      </c>
      <c r="VA11" t="n">
        <v/>
      </c>
      <c r="VB11" t="n">
        <v/>
      </c>
      <c r="VC11" t="inlineStr">
        <is>
          <t>Sangat jarang (&gt;1 bulan sekali)</t>
        </is>
      </c>
      <c r="VD11" t="n">
        <v/>
      </c>
      <c r="VE11" t="n">
        <v/>
      </c>
      <c r="VF11" t="n">
        <v/>
      </c>
      <c r="VG11" t="n">
        <v/>
      </c>
      <c r="VH11" t="n">
        <v/>
      </c>
      <c r="VI11" t="n">
        <v/>
      </c>
      <c r="VJ11" t="n">
        <v/>
      </c>
      <c r="VK11" t="inlineStr">
        <is>
          <t>Sering (1 kali sehari)</t>
        </is>
      </c>
      <c r="VL11" t="n">
        <v/>
      </c>
      <c r="VM11" t="n">
        <v/>
      </c>
      <c r="VN11" t="n">
        <v/>
      </c>
      <c r="VO11" t="n">
        <v/>
      </c>
      <c r="VP11" t="n">
        <v/>
      </c>
      <c r="VQ11" t="n">
        <v/>
      </c>
      <c r="VR11" t="n">
        <v/>
      </c>
      <c r="VS11" t="inlineStr">
        <is>
          <t>3-Disimpan terbuka (dry lot) 6-Digester biogas</t>
        </is>
      </c>
      <c r="VT11" t="n">
        <v>0</v>
      </c>
      <c r="VU11" t="n">
        <v>0</v>
      </c>
      <c r="VV11" t="n">
        <v>0</v>
      </c>
      <c r="VW11" t="n">
        <v>0</v>
      </c>
      <c r="VX11" t="n">
        <v>0</v>
      </c>
      <c r="VY11" t="n">
        <v>0</v>
      </c>
      <c r="VZ11" t="n">
        <v>1</v>
      </c>
      <c r="WA11" t="n">
        <v>0</v>
      </c>
      <c r="WB11" t="n">
        <v>0</v>
      </c>
      <c r="WC11" t="n">
        <v>1</v>
      </c>
      <c r="WD11" t="n">
        <v>0</v>
      </c>
      <c r="WE11" t="n">
        <v>0</v>
      </c>
      <c r="WF11" t="n">
        <v/>
      </c>
      <c r="WG11" t="n">
        <v/>
      </c>
      <c r="WH11" t="n">
        <v/>
      </c>
      <c r="WI11" t="n">
        <v/>
      </c>
      <c r="WJ11" t="n">
        <v/>
      </c>
      <c r="WK11" t="n">
        <v/>
      </c>
      <c r="WL11" t="n">
        <v/>
      </c>
      <c r="WM11" t="n">
        <v/>
      </c>
      <c r="WN11" t="n">
        <v/>
      </c>
      <c r="WO11" t="n">
        <v/>
      </c>
      <c r="WP11" t="n">
        <v/>
      </c>
      <c r="WQ11" t="n">
        <v/>
      </c>
      <c r="WR11" t="n">
        <v/>
      </c>
      <c r="WS11" t="n">
        <v/>
      </c>
      <c r="WT11" t="n">
        <v/>
      </c>
      <c r="WU11" t="n">
        <v/>
      </c>
      <c r="WV11" t="n">
        <v/>
      </c>
      <c r="WW11" t="n">
        <v/>
      </c>
      <c r="WX11" t="n">
        <v/>
      </c>
      <c r="WY11" t="n">
        <v/>
      </c>
      <c r="WZ11" t="n">
        <v/>
      </c>
      <c r="XA11" t="n">
        <v/>
      </c>
      <c r="XB11" t="n">
        <v/>
      </c>
      <c r="XC11" t="n">
        <v/>
      </c>
      <c r="XD11" t="n">
        <v/>
      </c>
      <c r="XE11" t="n">
        <v/>
      </c>
      <c r="XF11" t="n">
        <v/>
      </c>
      <c r="XG11" t="n">
        <v/>
      </c>
      <c r="XH11" t="n">
        <v/>
      </c>
      <c r="XI11" t="n">
        <v/>
      </c>
      <c r="XJ11" t="n">
        <v/>
      </c>
      <c r="XK11" t="n">
        <v/>
      </c>
      <c r="XL11" t="n">
        <v/>
      </c>
      <c r="XM11" t="n">
        <v/>
      </c>
      <c r="XN11" t="n">
        <v/>
      </c>
      <c r="XO11" t="n">
        <v/>
      </c>
      <c r="XP11" t="n">
        <v/>
      </c>
      <c r="XQ11" t="n">
        <v/>
      </c>
      <c r="XR11" t="n">
        <v/>
      </c>
      <c r="XS11" t="n">
        <v/>
      </c>
      <c r="XT11" t="n">
        <v/>
      </c>
      <c r="XU11" t="n">
        <v/>
      </c>
      <c r="XV11" t="n">
        <v/>
      </c>
      <c r="XW11" t="n">
        <v/>
      </c>
      <c r="XX11" t="n">
        <v/>
      </c>
      <c r="XY11" t="n">
        <v/>
      </c>
      <c r="XZ11" t="n">
        <v/>
      </c>
      <c r="YA11" t="n">
        <v/>
      </c>
      <c r="YB11" t="n">
        <v/>
      </c>
      <c r="YC11" t="n">
        <v/>
      </c>
      <c r="YD11" t="n">
        <v/>
      </c>
      <c r="YE11" t="n">
        <v/>
      </c>
      <c r="YF11" t="n">
        <v/>
      </c>
      <c r="YG11" t="n">
        <v/>
      </c>
      <c r="YH11" t="n">
        <v/>
      </c>
      <c r="YI11" t="n">
        <v/>
      </c>
      <c r="YJ11" t="n">
        <v/>
      </c>
      <c r="YK11" t="n">
        <v/>
      </c>
      <c r="YL11" t="n">
        <v/>
      </c>
      <c r="YM11" t="n">
        <v/>
      </c>
      <c r="YN11" t="n">
        <v/>
      </c>
      <c r="YO11" t="n">
        <v/>
      </c>
      <c r="YP11" t="n">
        <v/>
      </c>
      <c r="YQ11" t="n">
        <v/>
      </c>
      <c r="YR11" t="n">
        <v/>
      </c>
      <c r="YS11" t="n">
        <v/>
      </c>
      <c r="YT11" t="n">
        <v/>
      </c>
      <c r="YU11" t="n">
        <v/>
      </c>
      <c r="YV11" t="n">
        <v/>
      </c>
      <c r="YW11" t="n">
        <v/>
      </c>
      <c r="YX11" t="n">
        <v/>
      </c>
      <c r="YY11" t="n">
        <v/>
      </c>
      <c r="YZ11" t="n">
        <v/>
      </c>
      <c r="ZA11" t="n">
        <v/>
      </c>
      <c r="ZB11" t="n">
        <v/>
      </c>
      <c r="ZC11" t="n">
        <v/>
      </c>
      <c r="ZD11" t="n">
        <v/>
      </c>
      <c r="ZE11" t="n">
        <v/>
      </c>
      <c r="ZF11" t="n">
        <v/>
      </c>
      <c r="ZG11" t="n">
        <v/>
      </c>
      <c r="ZH11" t="n">
        <v/>
      </c>
      <c r="ZI11" t="n">
        <v/>
      </c>
      <c r="ZJ11" t="n">
        <v/>
      </c>
      <c r="ZK11" t="n">
        <v/>
      </c>
      <c r="ZL11" t="n">
        <v/>
      </c>
      <c r="ZM11" t="n">
        <v/>
      </c>
      <c r="ZN11" t="n">
        <v>80</v>
      </c>
      <c r="ZO11" t="n">
        <v/>
      </c>
      <c r="ZP11" t="n">
        <v/>
      </c>
      <c r="ZQ11" t="n">
        <v/>
      </c>
      <c r="ZR11" t="n">
        <v/>
      </c>
      <c r="ZS11" t="n">
        <v/>
      </c>
      <c r="ZT11" t="n">
        <v/>
      </c>
      <c r="ZU11" t="n">
        <v/>
      </c>
      <c r="ZV11" t="n">
        <v>3</v>
      </c>
      <c r="ZW11" t="n">
        <v/>
      </c>
      <c r="ZX11" t="n">
        <v/>
      </c>
      <c r="ZY11" t="n">
        <v/>
      </c>
      <c r="ZZ11" t="n">
        <v/>
      </c>
      <c r="AAA11" t="n">
        <v/>
      </c>
      <c r="AAB11" t="n">
        <v/>
      </c>
      <c r="AAC11" t="n">
        <v/>
      </c>
      <c r="AAD11" t="inlineStr">
        <is>
          <t>Pakan segar (misal: rumput)</t>
        </is>
      </c>
      <c r="AAE11" t="n">
        <v/>
      </c>
      <c r="AAF11" t="n">
        <v/>
      </c>
      <c r="AAG11" t="n">
        <v/>
      </c>
      <c r="AAH11" t="n">
        <v/>
      </c>
      <c r="AAI11" t="n">
        <v/>
      </c>
      <c r="AAJ11" t="n">
        <v/>
      </c>
      <c r="AAK11" t="n">
        <v/>
      </c>
      <c r="AAL11" t="inlineStr">
        <is>
          <t>Tidak</t>
        </is>
      </c>
      <c r="AAM11" t="n">
        <v/>
      </c>
      <c r="AAN11" t="n">
        <v/>
      </c>
      <c r="AAO11" t="n">
        <v/>
      </c>
      <c r="AAP11" t="n">
        <v/>
      </c>
      <c r="AAQ11" t="n">
        <v/>
      </c>
      <c r="AAR11" t="inlineStr">
        <is>
          <t>Tidak</t>
        </is>
      </c>
      <c r="AAS11" t="inlineStr">
        <is>
          <t>Tidak mengetahui</t>
        </is>
      </c>
      <c r="AAT11" t="inlineStr">
        <is>
          <t>Didiamkan saja/dibiarkan di tempatnya (di bak/kolam penampung slurry)</t>
        </is>
      </c>
      <c r="AAU11" t="n">
        <v>0</v>
      </c>
      <c r="AAV11" t="n">
        <v>0</v>
      </c>
      <c r="AAW11" t="n">
        <v>0</v>
      </c>
      <c r="AAX11" t="n">
        <v>0</v>
      </c>
      <c r="AAY11" t="n">
        <v>0</v>
      </c>
      <c r="AAZ11" t="n">
        <v>1</v>
      </c>
      <c r="ABA11" t="n">
        <v>0</v>
      </c>
      <c r="ABB11" t="n">
        <v/>
      </c>
      <c r="ABC11" t="n">
        <v/>
      </c>
      <c r="ABD11" t="n">
        <v/>
      </c>
      <c r="ABE11" t="n">
        <v/>
      </c>
      <c r="ABF11" t="n">
        <v/>
      </c>
      <c r="ABG11" t="n">
        <v/>
      </c>
      <c r="ABH11" t="n">
        <v/>
      </c>
      <c r="ABI11" t="n">
        <v/>
      </c>
      <c r="ABJ11" t="n">
        <v/>
      </c>
      <c r="ABK11" t="n">
        <v/>
      </c>
      <c r="ABL11" t="n">
        <v/>
      </c>
      <c r="ABM11" t="n">
        <v/>
      </c>
      <c r="ABN11" t="n">
        <v/>
      </c>
      <c r="ABO11" t="n">
        <v/>
      </c>
      <c r="ABP11" t="n">
        <v/>
      </c>
      <c r="ABQ11" t="n">
        <v/>
      </c>
      <c r="ABR11" t="n">
        <v/>
      </c>
      <c r="ABS11" t="n">
        <v/>
      </c>
      <c r="ABT11" t="n">
        <v/>
      </c>
      <c r="ABU11" t="n">
        <v/>
      </c>
      <c r="ABV11" t="n">
        <v/>
      </c>
      <c r="ABW11" t="n">
        <v/>
      </c>
      <c r="ABX11" t="n">
        <v/>
      </c>
      <c r="ABY11" t="n">
        <v/>
      </c>
      <c r="ABZ11" t="n">
        <v/>
      </c>
      <c r="ACA11" t="n">
        <v/>
      </c>
      <c r="ACB11" t="n">
        <v/>
      </c>
      <c r="ACC11" t="n">
        <v/>
      </c>
      <c r="ACD11" t="n">
        <v/>
      </c>
      <c r="ACE11" t="n">
        <v/>
      </c>
      <c r="ACF11" t="n">
        <v/>
      </c>
      <c r="ACG11" t="n">
        <v/>
      </c>
      <c r="ACH11" t="n">
        <v/>
      </c>
      <c r="ACI11" t="n">
        <v/>
      </c>
      <c r="ACJ11" t="n">
        <v/>
      </c>
      <c r="ACK11" t="inlineStr">
        <is>
          <t>Tidak punya waktu mengumpulkannya Lebih praktis menggunakan pupuk kimia</t>
        </is>
      </c>
      <c r="ACL11" t="n">
        <v>0</v>
      </c>
      <c r="ACM11" t="n">
        <v>0</v>
      </c>
      <c r="ACN11" t="n">
        <v>1</v>
      </c>
      <c r="ACO11" t="n">
        <v>0</v>
      </c>
      <c r="ACP11" t="n">
        <v>0</v>
      </c>
      <c r="ACQ11" t="n">
        <v>1</v>
      </c>
      <c r="ACR11" t="n">
        <v>0</v>
      </c>
      <c r="ACS11" t="n">
        <v/>
      </c>
      <c r="ACT11" t="inlineStr">
        <is>
          <t>Tidak ada</t>
        </is>
      </c>
      <c r="ACU11" t="inlineStr">
        <is>
          <t>Manfaat sangat besar</t>
        </is>
      </c>
      <c r="ACV11" t="inlineStr">
        <is>
          <t>Berkurang</t>
        </is>
      </c>
      <c r="ACW11" t="inlineStr">
        <is>
          <t>Anggota keluarga - Perempuan dewasa</t>
        </is>
      </c>
      <c r="ACX11" t="inlineStr">
        <is>
          <t>Netral/tidak tahu</t>
        </is>
      </c>
      <c r="ACY11" t="inlineStr">
        <is>
          <t>Anggota keluarga - Laki-laki dewasa Anggota keluarga - Perempuan dewasa</t>
        </is>
      </c>
      <c r="ACZ11" t="n">
        <v>1</v>
      </c>
      <c r="ADA11" t="n">
        <v>1</v>
      </c>
      <c r="ADB11" t="n">
        <v>0</v>
      </c>
      <c r="ADC11" t="n">
        <v>0</v>
      </c>
      <c r="ADD11" t="inlineStr">
        <is>
          <t>Puas</t>
        </is>
      </c>
      <c r="ADE11" t="inlineStr">
        <is>
          <t>Puas</t>
        </is>
      </c>
      <c r="ADF11" t="inlineStr">
        <is>
          <t>Puas</t>
        </is>
      </c>
      <c r="ADG11" t="inlineStr">
        <is>
          <t>Puas</t>
        </is>
      </c>
      <c r="ADH11" t="inlineStr">
        <is>
          <t>Tidak</t>
        </is>
      </c>
      <c r="ADI11" t="n">
        <v/>
      </c>
      <c r="ADJ11" t="inlineStr">
        <is>
          <t>Puas</t>
        </is>
      </c>
      <c r="ADK11" t="n">
        <v/>
      </c>
      <c r="ADL11" t="n">
        <v/>
      </c>
      <c r="ADM11" t="n">
        <v/>
      </c>
      <c r="ADN11" t="n">
        <v/>
      </c>
      <c r="ADO11" t="n">
        <v/>
      </c>
      <c r="ADP11" t="n">
        <v/>
      </c>
      <c r="ADQ11" t="n">
        <v/>
      </c>
      <c r="ADR11" t="n">
        <v/>
      </c>
      <c r="ADS11" t="n">
        <v/>
      </c>
      <c r="ADT11" t="n">
        <v/>
      </c>
      <c r="ADU11" t="inlineStr">
        <is>
          <t>Dibiarkan saja</t>
        </is>
      </c>
      <c r="ADV11" t="n">
        <v>0</v>
      </c>
      <c r="ADW11" t="n">
        <v>0</v>
      </c>
      <c r="ADX11" t="n">
        <v>0</v>
      </c>
      <c r="ADY11" t="n">
        <v>0</v>
      </c>
      <c r="ADZ11" t="n">
        <v>0</v>
      </c>
      <c r="AEA11" t="n">
        <v>0</v>
      </c>
      <c r="AEB11" t="n">
        <v>1</v>
      </c>
      <c r="AEC11" t="n">
        <v>0</v>
      </c>
      <c r="AED11" t="inlineStr">
        <is>
          <t>Tidak ada</t>
        </is>
      </c>
      <c r="AEE11" t="inlineStr">
        <is>
          <t>Lainnya</t>
        </is>
      </c>
      <c r="AEF11" t="inlineStr">
        <is>
          <t>Tidak ada</t>
        </is>
      </c>
      <c r="AEG11" t="inlineStr">
        <is>
          <t>Lainnya</t>
        </is>
      </c>
      <c r="AEH11" t="inlineStr">
        <is>
          <t>Tidak menghubungi</t>
        </is>
      </c>
      <c r="AEI11" t="inlineStr">
        <is>
          <t>Kompor sering rusak tetapi sulit mencari toko yang jual kompor biogas</t>
        </is>
      </c>
      <c r="AEJ11" t="inlineStr">
        <is>
          <t>Tidak pernah</t>
        </is>
      </c>
      <c r="AEK11" t="inlineStr">
        <is>
          <t>Pengurangan pengeluaran rumah tangga (bahan bakar minyak, pupuk, dll.) Lebih mudah mendapatkan energi Lebih aman Pengurangan waktu dan tenaga Peningkatan kebersihan kandang ternak Dapur lebih bersih dan bebas asap</t>
        </is>
      </c>
      <c r="AEL11" t="n">
        <v>1</v>
      </c>
      <c r="AEM11" t="n">
        <v>1</v>
      </c>
      <c r="AEN11" t="n">
        <v>0</v>
      </c>
      <c r="AEO11" t="n">
        <v>0</v>
      </c>
      <c r="AEP11" t="n">
        <v>1</v>
      </c>
      <c r="AEQ11" t="n">
        <v>1</v>
      </c>
      <c r="AER11" t="n">
        <v>1</v>
      </c>
      <c r="AES11" t="n">
        <v>0</v>
      </c>
      <c r="AET11" t="n">
        <v>1</v>
      </c>
      <c r="AEU11" t="n">
        <v>0</v>
      </c>
      <c r="AEV11" t="n">
        <v>0</v>
      </c>
      <c r="AEW11" t="n">
        <v>0</v>
      </c>
      <c r="AEX11" t="n">
        <v/>
      </c>
      <c r="AEY11" t="inlineStr">
        <is>
          <t>Lainnya</t>
        </is>
      </c>
      <c r="AEZ11" t="inlineStr">
        <is>
          <t>Mendapatkan bantuan gratis</t>
        </is>
      </c>
      <c r="AFA11" t="inlineStr">
        <is>
          <t>Tetangga / teman / saudara</t>
        </is>
      </c>
      <c r="AFB11" t="n">
        <v/>
      </c>
      <c r="AFC11" t="inlineStr">
        <is>
          <t>Hasono-1-5_1_9.jpg</t>
        </is>
      </c>
      <c r="AFD11" t="inlineStr">
        <is>
          <t>https://kf.kobotoolbox.org/api/v2/assets/avstPQqLr3Ab3ZdcVTXZ6f/data/673490014/attachments/att697H724insxZHDXfQg8fD/</t>
        </is>
      </c>
      <c r="AFE11" t="inlineStr">
        <is>
          <t>Hasono-2-5_1_21.jpg</t>
        </is>
      </c>
      <c r="AFF11" t="inlineStr">
        <is>
          <t>https://kf.kobotoolbox.org/api/v2/assets/avstPQqLr3Ab3ZdcVTXZ6f/data/673490014/attachments/attCDd6qUSSNxo6hZ4WU3kVz/</t>
        </is>
      </c>
      <c r="AFG11" t="inlineStr">
        <is>
          <t>Suyono/suyono_mse_2000</t>
        </is>
      </c>
      <c r="AFH11" t="n">
        <v/>
      </c>
      <c r="AFI11" t="inlineStr">
        <is>
          <t>Tidak ada</t>
        </is>
      </c>
    </row>
    <row r="12">
      <c r="A12" s="93" t="n">
        <v>46079</v>
      </c>
      <c r="B12" s="93" t="n">
        <v>46079</v>
      </c>
      <c r="C12" t="inlineStr">
        <is>
          <t>suyono</t>
        </is>
      </c>
      <c r="D12" t="inlineStr">
        <is>
          <t>heri / sri suwarni</t>
        </is>
      </c>
      <c r="E12" t="n">
        <v>85600945849</v>
      </c>
      <c r="F12" t="inlineStr">
        <is>
          <t>-7.617583 110.454929 0 0</t>
        </is>
      </c>
      <c r="G12" t="n">
        <v>-7.617583</v>
      </c>
      <c r="H12" t="n">
        <v>110.454929</v>
      </c>
      <c r="I12" t="n">
        <v>0</v>
      </c>
      <c r="J12" t="n">
        <v>0</v>
      </c>
      <c r="K12" t="n">
        <v>0</v>
      </c>
      <c r="L12" t="inlineStr">
        <is>
          <t>-7.617668 110.454872 0 0</t>
        </is>
      </c>
      <c r="M12" t="n">
        <v>-7.617668</v>
      </c>
      <c r="N12" t="n">
        <v>110.454872</v>
      </c>
      <c r="O12" t="n">
        <v>0</v>
      </c>
      <c r="P12" t="n">
        <v>0</v>
      </c>
      <c r="Q12" t="n">
        <v>0</v>
      </c>
      <c r="R12" t="inlineStr">
        <is>
          <t>DIY</t>
        </is>
      </c>
      <c r="S12" t="n">
        <v>0</v>
      </c>
      <c r="T12" t="n">
        <v>0</v>
      </c>
      <c r="U12" t="n">
        <v>0</v>
      </c>
      <c r="V12" t="n">
        <v>0</v>
      </c>
      <c r="W12" t="n">
        <v>1</v>
      </c>
      <c r="X12" t="n">
        <v>0</v>
      </c>
      <c r="Y12" t="n">
        <v>0</v>
      </c>
      <c r="Z12" t="n">
        <v>0</v>
      </c>
      <c r="AA12" t="n">
        <v>0</v>
      </c>
      <c r="AB12" t="n">
        <v>0</v>
      </c>
      <c r="AC12" t="inlineStr">
        <is>
          <t>SLEMAN</t>
        </is>
      </c>
      <c r="AD12" t="inlineStr">
        <is>
          <t>CANGKRINGAN</t>
        </is>
      </c>
      <c r="AE12" t="inlineStr">
        <is>
          <t>KEPUH HARJO</t>
        </is>
      </c>
      <c r="AF12" t="inlineStr">
        <is>
          <t>MITRA SARANA ENERGI</t>
        </is>
      </c>
      <c r="AG12" t="inlineStr">
        <is>
          <t>MSP0020</t>
        </is>
      </c>
      <c r="AH12" t="n">
        <v>7</v>
      </c>
      <c r="AI12" t="inlineStr">
        <is>
          <t>VPA2</t>
        </is>
      </c>
      <c r="AJ12" t="inlineStr">
        <is>
          <t>Aktif</t>
        </is>
      </c>
      <c r="AK12" t="n">
        <v>46</v>
      </c>
      <c r="AL12" t="inlineStr">
        <is>
          <t>Laki-laki</t>
        </is>
      </c>
      <c r="AM12" t="inlineStr">
        <is>
          <t>Sudah menikah</t>
        </is>
      </c>
      <c r="AN12" t="inlineStr">
        <is>
          <t>Diploma/S1/Sederajat</t>
        </is>
      </c>
      <c r="AO12" t="inlineStr">
        <is>
          <t>Tidak ada</t>
        </is>
      </c>
      <c r="AP12" t="n">
        <v>0</v>
      </c>
      <c r="AQ12" t="n">
        <v>0</v>
      </c>
      <c r="AR12" t="n">
        <v>0</v>
      </c>
      <c r="AS12" t="n">
        <v>0</v>
      </c>
      <c r="AT12" t="n">
        <v>0</v>
      </c>
      <c r="AU12" t="n">
        <v>0</v>
      </c>
      <c r="AV12" t="n">
        <v>0</v>
      </c>
      <c r="AW12" t="n">
        <v>1</v>
      </c>
      <c r="AX12" t="n">
        <v/>
      </c>
      <c r="AY12" t="inlineStr">
        <is>
          <t>Peternak</t>
        </is>
      </c>
      <c r="AZ12" t="n">
        <v>0</v>
      </c>
      <c r="BA12" t="n">
        <v>1</v>
      </c>
      <c r="BB12" t="n">
        <v>0</v>
      </c>
      <c r="BC12" t="n">
        <v>0</v>
      </c>
      <c r="BD12" t="n">
        <v>0</v>
      </c>
      <c r="BE12" t="n">
        <v>0</v>
      </c>
      <c r="BF12" t="n">
        <v>0</v>
      </c>
      <c r="BG12" t="n">
        <v>0</v>
      </c>
      <c r="BH12" t="n">
        <v/>
      </c>
      <c r="BI12" t="inlineStr">
        <is>
          <t>Rp1.500.000 - Rp2.500.000</t>
        </is>
      </c>
      <c r="BJ12" t="n">
        <v>1</v>
      </c>
      <c r="BK12" t="n">
        <v>1</v>
      </c>
      <c r="BL12" t="n">
        <v>2</v>
      </c>
      <c r="BM12" t="n">
        <v>0</v>
      </c>
      <c r="BN12" t="inlineStr">
        <is>
          <t>Milik sendiri</t>
        </is>
      </c>
      <c r="BO12" t="inlineStr">
        <is>
          <t>Permanen (dinding bata dan semen)</t>
        </is>
      </c>
      <c r="BP12" t="n">
        <v>1</v>
      </c>
      <c r="BQ12" t="n">
        <v>0</v>
      </c>
      <c r="BR12" t="n">
        <v>0</v>
      </c>
      <c r="BS12" t="n">
        <v>0</v>
      </c>
      <c r="BT12" t="n">
        <v>0</v>
      </c>
      <c r="BU12" t="n">
        <v/>
      </c>
      <c r="BV12" t="inlineStr">
        <is>
          <t>Keramik/ubin</t>
        </is>
      </c>
      <c r="BW12" t="n">
        <v>0</v>
      </c>
      <c r="BX12" t="n">
        <v>0</v>
      </c>
      <c r="BY12" t="n">
        <v>1</v>
      </c>
      <c r="BZ12" t="n">
        <v>0</v>
      </c>
      <c r="CA12" t="n">
        <v>0</v>
      </c>
      <c r="CB12" t="n">
        <v/>
      </c>
      <c r="CC12" t="inlineStr">
        <is>
          <t>Genting</t>
        </is>
      </c>
      <c r="CD12" t="n">
        <v>0</v>
      </c>
      <c r="CE12" t="n">
        <v>0</v>
      </c>
      <c r="CF12" t="n">
        <v>0</v>
      </c>
      <c r="CG12" t="n">
        <v>0</v>
      </c>
      <c r="CH12" t="n">
        <v>0</v>
      </c>
      <c r="CI12" t="n">
        <v>1</v>
      </c>
      <c r="CJ12" t="n">
        <v>0</v>
      </c>
      <c r="CK12" t="n">
        <v/>
      </c>
      <c r="CL12" t="inlineStr">
        <is>
          <t>Ya</t>
        </is>
      </c>
      <c r="CM12" t="n">
        <v>2019</v>
      </c>
      <c r="CN12" t="inlineStr">
        <is>
          <t>Fixed-Dome (Kubah Tetap)</t>
        </is>
      </c>
      <c r="CO12" t="inlineStr">
        <is>
          <t>8 m³ (6-7 ekor sapi, ±6,5 jam memasak/hari, ±65 kg slurry/hari)</t>
        </is>
      </c>
      <c r="CP12" t="inlineStr">
        <is>
          <t>Anggota keluarga - laki-laki</t>
        </is>
      </c>
      <c r="CQ12" t="n">
        <v>0</v>
      </c>
      <c r="CR12" t="n">
        <v>0</v>
      </c>
      <c r="CS12" t="n">
        <v>0</v>
      </c>
      <c r="CT12" t="n">
        <v>0</v>
      </c>
      <c r="CU12" t="n">
        <v>1</v>
      </c>
      <c r="CV12" t="n">
        <v>0</v>
      </c>
      <c r="CW12" t="n">
        <v>0</v>
      </c>
      <c r="CX12" t="n">
        <v>0</v>
      </c>
      <c r="CY12" t="inlineStr">
        <is>
          <t>Anggota keluarga - perempuan dewasa</t>
        </is>
      </c>
      <c r="CZ12" t="n">
        <v>0</v>
      </c>
      <c r="DA12" t="n">
        <v>1</v>
      </c>
      <c r="DB12" t="n">
        <v>0</v>
      </c>
      <c r="DC12" t="n">
        <v/>
      </c>
      <c r="DD12" t="inlineStr">
        <is>
          <t>Anggota keluarga - laki-laki CPO atau pendamping</t>
        </is>
      </c>
      <c r="DE12" t="n">
        <v>1</v>
      </c>
      <c r="DF12" t="n">
        <v>0</v>
      </c>
      <c r="DG12" t="n">
        <v>1</v>
      </c>
      <c r="DH12" t="n">
        <v>0</v>
      </c>
      <c r="DI12" t="n">
        <v/>
      </c>
      <c r="DJ12" t="inlineStr">
        <is>
          <t>CPO atau pendamping</t>
        </is>
      </c>
      <c r="DK12" t="n">
        <v>0</v>
      </c>
      <c r="DL12" t="n">
        <v>0</v>
      </c>
      <c r="DM12" t="n">
        <v>1</v>
      </c>
      <c r="DN12" t="n">
        <v>0</v>
      </c>
      <c r="DO12" t="n">
        <v/>
      </c>
      <c r="DP12" t="inlineStr">
        <is>
          <t>Ya</t>
        </is>
      </c>
      <c r="DQ12" t="n">
        <v/>
      </c>
      <c r="DR12" t="n">
        <v/>
      </c>
      <c r="DS12" t="n">
        <v/>
      </c>
      <c r="DT12" t="n">
        <v/>
      </c>
      <c r="DU12" t="n">
        <v/>
      </c>
      <c r="DV12" t="n">
        <v/>
      </c>
      <c r="DW12" t="n">
        <v/>
      </c>
      <c r="DX12" t="n">
        <v/>
      </c>
      <c r="DY12" t="n">
        <v/>
      </c>
      <c r="DZ12" t="n">
        <v/>
      </c>
      <c r="EA12" t="n">
        <v/>
      </c>
      <c r="EB12" t="n">
        <v/>
      </c>
      <c r="EC12" t="n">
        <v/>
      </c>
      <c r="ED12" t="n">
        <v/>
      </c>
      <c r="EE12" t="n">
        <v/>
      </c>
      <c r="EF12" t="n">
        <v/>
      </c>
      <c r="EG12" t="n">
        <v/>
      </c>
      <c r="EH12" t="n">
        <v/>
      </c>
      <c r="EI12" t="inlineStr">
        <is>
          <t>Tidak ada masalah</t>
        </is>
      </c>
      <c r="EJ12" t="n">
        <v>0</v>
      </c>
      <c r="EK12" t="n">
        <v>0</v>
      </c>
      <c r="EL12" t="n">
        <v>0</v>
      </c>
      <c r="EM12" t="n">
        <v>1</v>
      </c>
      <c r="EN12" t="n">
        <v>0</v>
      </c>
      <c r="EO12" t="n">
        <v/>
      </c>
      <c r="EP12" t="inlineStr">
        <is>
          <t>Ya, cukup jelas dan mudah diikuti</t>
        </is>
      </c>
      <c r="EQ12" t="inlineStr">
        <is>
          <t>Bukan pelatihan</t>
        </is>
      </c>
      <c r="ER12" t="inlineStr">
        <is>
          <t>CPO atau pendamping</t>
        </is>
      </c>
      <c r="ES12" t="n">
        <v>1</v>
      </c>
      <c r="ET12" t="n">
        <v>0</v>
      </c>
      <c r="EU12" t="n">
        <v>0</v>
      </c>
      <c r="EV12" t="n">
        <v>0</v>
      </c>
      <c r="EW12" t="n">
        <v/>
      </c>
      <c r="EX12" t="inlineStr">
        <is>
          <t>Anggota keluarga - Laki-laki Anggota keluarga - Perempuan dewasa</t>
        </is>
      </c>
      <c r="EY12" t="n">
        <v>1</v>
      </c>
      <c r="EZ12" t="n">
        <v>1</v>
      </c>
      <c r="FA12" t="n">
        <v>0</v>
      </c>
      <c r="FB12" t="n">
        <v/>
      </c>
      <c r="FC12" t="inlineStr">
        <is>
          <t>Jarang sekali</t>
        </is>
      </c>
      <c r="FD12" t="n">
        <v/>
      </c>
      <c r="FE12" t="inlineStr">
        <is>
          <t>Mengetahui</t>
        </is>
      </c>
      <c r="FF12" t="inlineStr">
        <is>
          <t>Selalu (setiap hari)</t>
        </is>
      </c>
      <c r="FG12" t="inlineStr">
        <is>
          <t>Mengetahui</t>
        </is>
      </c>
      <c r="FH12" t="inlineStr">
        <is>
          <t>Jarang (setiap bulan atau lebih)</t>
        </is>
      </c>
      <c r="FI12" t="inlineStr">
        <is>
          <t>Mengetahui</t>
        </is>
      </c>
      <c r="FJ12" t="inlineStr">
        <is>
          <t>Selalu (setiap hari)</t>
        </is>
      </c>
      <c r="FK12" t="inlineStr">
        <is>
          <t>Mengetahui</t>
        </is>
      </c>
      <c r="FL12" t="inlineStr">
        <is>
          <t>Tidak pernah</t>
        </is>
      </c>
      <c r="FM12" t="inlineStr">
        <is>
          <t>Mengetahui</t>
        </is>
      </c>
      <c r="FN12" t="inlineStr">
        <is>
          <t>Cukup sering (2 minggu sekali)</t>
        </is>
      </c>
      <c r="FO12" t="inlineStr">
        <is>
          <t>Mengetahui</t>
        </is>
      </c>
      <c r="FP12" t="inlineStr">
        <is>
          <t>Cukup sering (2 minggu sekali)</t>
        </is>
      </c>
      <c r="FQ12" t="inlineStr">
        <is>
          <t>Mengetahui</t>
        </is>
      </c>
      <c r="FR12" t="inlineStr">
        <is>
          <t>Ya</t>
        </is>
      </c>
      <c r="FS12" t="inlineStr">
        <is>
          <t>Mengetahui</t>
        </is>
      </c>
      <c r="FT12" t="inlineStr">
        <is>
          <t>Ya, selalu</t>
        </is>
      </c>
      <c r="FU12" t="inlineStr">
        <is>
          <t>Laki-laki dewasa Perempuan dewasa</t>
        </is>
      </c>
      <c r="FV12" t="n">
        <v>1</v>
      </c>
      <c r="FW12" t="n">
        <v>1</v>
      </c>
      <c r="FX12" t="n">
        <v>0</v>
      </c>
      <c r="FY12" t="n">
        <v>0</v>
      </c>
      <c r="FZ12" t="inlineStr">
        <is>
          <t>Memahami</t>
        </is>
      </c>
      <c r="GA12" t="inlineStr">
        <is>
          <t>CPO</t>
        </is>
      </c>
      <c r="GB12" t="n">
        <v>1</v>
      </c>
      <c r="GC12" t="n">
        <v>0</v>
      </c>
      <c r="GD12" t="n">
        <v>0</v>
      </c>
      <c r="GE12" t="n">
        <v>0</v>
      </c>
      <c r="GF12" t="n">
        <v/>
      </c>
      <c r="GG12" t="inlineStr">
        <is>
          <t>Selalu</t>
        </is>
      </c>
      <c r="GH12" t="inlineStr">
        <is>
          <t>Ya</t>
        </is>
      </c>
      <c r="GI12" t="inlineStr">
        <is>
          <t>Tetangga Teman/keluarga Komunitas lokal</t>
        </is>
      </c>
      <c r="GJ12" t="n">
        <v>1</v>
      </c>
      <c r="GK12" t="n">
        <v>1</v>
      </c>
      <c r="GL12" t="n">
        <v>1</v>
      </c>
      <c r="GM12" t="n">
        <v>0</v>
      </c>
      <c r="GN12" t="n">
        <v/>
      </c>
      <c r="GO12" t="n">
        <v>10</v>
      </c>
      <c r="GP12" t="inlineStr">
        <is>
          <t>Penuh (100%)</t>
        </is>
      </c>
      <c r="GQ12" t="inlineStr">
        <is>
          <t>LPG</t>
        </is>
      </c>
      <c r="GR12" t="n">
        <v>1</v>
      </c>
      <c r="GS12" t="n">
        <v>0</v>
      </c>
      <c r="GT12" t="n">
        <v>0</v>
      </c>
      <c r="GU12" t="n">
        <v>0</v>
      </c>
      <c r="GV12" t="n">
        <v>0</v>
      </c>
      <c r="GW12" t="n">
        <v>0</v>
      </c>
      <c r="GX12" t="n">
        <v>0</v>
      </c>
      <c r="GY12" t="n">
        <v/>
      </c>
      <c r="GZ12" t="inlineStr">
        <is>
          <t>Ya</t>
        </is>
      </c>
      <c r="HA12" t="n">
        <v/>
      </c>
      <c r="HB12" t="n">
        <v/>
      </c>
      <c r="HC12" t="n">
        <v/>
      </c>
      <c r="HD12" t="n">
        <v/>
      </c>
      <c r="HE12" t="n">
        <v>12</v>
      </c>
      <c r="HF12" t="n">
        <v>80000</v>
      </c>
      <c r="HG12" t="n">
        <v>0</v>
      </c>
      <c r="HH12" t="n">
        <v>0</v>
      </c>
      <c r="HI12" t="n">
        <v/>
      </c>
      <c r="HJ12" t="n">
        <v/>
      </c>
      <c r="HK12" t="n">
        <v/>
      </c>
      <c r="HL12" t="n">
        <v/>
      </c>
      <c r="HM12" t="n">
        <v/>
      </c>
      <c r="HN12" t="n">
        <v/>
      </c>
      <c r="HO12" t="n">
        <v/>
      </c>
      <c r="HP12" t="n">
        <v/>
      </c>
      <c r="HQ12" t="n">
        <v/>
      </c>
      <c r="HR12" t="n">
        <v/>
      </c>
      <c r="HS12" t="n">
        <v/>
      </c>
      <c r="HT12" t="n">
        <v/>
      </c>
      <c r="HU12" t="n">
        <v/>
      </c>
      <c r="HV12" t="n">
        <v/>
      </c>
      <c r="HW12" t="n">
        <v/>
      </c>
      <c r="HX12" t="n">
        <v/>
      </c>
      <c r="HY12" t="n">
        <v/>
      </c>
      <c r="HZ12" t="n">
        <v/>
      </c>
      <c r="IA12" t="n">
        <v>12</v>
      </c>
      <c r="IB12" t="n">
        <v>80000</v>
      </c>
      <c r="IC12" t="n">
        <v/>
      </c>
      <c r="ID12" t="n">
        <v/>
      </c>
      <c r="IE12" t="n">
        <v/>
      </c>
      <c r="IF12" t="n">
        <v/>
      </c>
      <c r="IG12" t="n">
        <v/>
      </c>
      <c r="IH12" t="n">
        <v/>
      </c>
      <c r="II12" t="n">
        <v/>
      </c>
      <c r="IJ12" t="n">
        <v/>
      </c>
      <c r="IK12" t="inlineStr">
        <is>
          <t>30-50 kg</t>
        </is>
      </c>
      <c r="IL12" t="inlineStr">
        <is>
          <t>1-3 jam</t>
        </is>
      </c>
      <c r="IM12" t="inlineStr">
        <is>
          <t>Ya</t>
        </is>
      </c>
      <c r="IN12" t="inlineStr">
        <is>
          <t>Tidak</t>
        </is>
      </c>
      <c r="IO12" t="inlineStr">
        <is>
          <t>Lebih bersih</t>
        </is>
      </c>
      <c r="IP12" t="n">
        <v/>
      </c>
      <c r="IQ12" t="inlineStr">
        <is>
          <t>Tidak pernah</t>
        </is>
      </c>
      <c r="IR12" t="n">
        <v/>
      </c>
      <c r="IS12" t="n">
        <v/>
      </c>
      <c r="IT12" t="n">
        <v/>
      </c>
      <c r="IU12" t="n">
        <v/>
      </c>
      <c r="IV12" t="n">
        <v/>
      </c>
      <c r="IW12" t="n">
        <v/>
      </c>
      <c r="IX12" t="n">
        <v/>
      </c>
      <c r="IY12" t="n">
        <v/>
      </c>
      <c r="IZ12" t="inlineStr">
        <is>
          <t>Tidak pernah</t>
        </is>
      </c>
      <c r="JA12" t="n">
        <v/>
      </c>
      <c r="JB12" t="n">
        <v/>
      </c>
      <c r="JC12" t="n">
        <v/>
      </c>
      <c r="JD12" t="n">
        <v/>
      </c>
      <c r="JE12" t="n">
        <v/>
      </c>
      <c r="JF12" t="n">
        <v/>
      </c>
      <c r="JG12" t="n">
        <v/>
      </c>
      <c r="JH12" t="n">
        <v/>
      </c>
      <c r="JI12" t="inlineStr">
        <is>
          <t>Tidak pernah</t>
        </is>
      </c>
      <c r="JJ12" t="n">
        <v/>
      </c>
      <c r="JK12" t="n">
        <v/>
      </c>
      <c r="JL12" t="n">
        <v/>
      </c>
      <c r="JM12" t="n">
        <v/>
      </c>
      <c r="JN12" t="n">
        <v/>
      </c>
      <c r="JO12" t="n">
        <v/>
      </c>
      <c r="JP12" t="n">
        <v/>
      </c>
      <c r="JQ12" t="n">
        <v/>
      </c>
      <c r="JR12" t="inlineStr">
        <is>
          <t>Tidak pernah</t>
        </is>
      </c>
      <c r="JS12" t="n">
        <v/>
      </c>
      <c r="JT12" t="n">
        <v/>
      </c>
      <c r="JU12" t="n">
        <v/>
      </c>
      <c r="JV12" t="n">
        <v/>
      </c>
      <c r="JW12" t="n">
        <v/>
      </c>
      <c r="JX12" t="n">
        <v/>
      </c>
      <c r="JY12" t="n">
        <v/>
      </c>
      <c r="JZ12" t="n">
        <v/>
      </c>
      <c r="KA12" t="inlineStr">
        <is>
          <t>Tidak pernah</t>
        </is>
      </c>
      <c r="KB12" t="n">
        <v/>
      </c>
      <c r="KC12" t="n">
        <v/>
      </c>
      <c r="KD12" t="n">
        <v/>
      </c>
      <c r="KE12" t="n">
        <v/>
      </c>
      <c r="KF12" t="n">
        <v/>
      </c>
      <c r="KG12" t="n">
        <v/>
      </c>
      <c r="KH12" t="n">
        <v/>
      </c>
      <c r="KI12" t="n">
        <v/>
      </c>
      <c r="KJ12" t="inlineStr">
        <is>
          <t>Tidak pernah</t>
        </is>
      </c>
      <c r="KK12" t="n">
        <v/>
      </c>
      <c r="KL12" t="n">
        <v/>
      </c>
      <c r="KM12" t="n">
        <v/>
      </c>
      <c r="KN12" t="n">
        <v/>
      </c>
      <c r="KO12" t="n">
        <v/>
      </c>
      <c r="KP12" t="n">
        <v/>
      </c>
      <c r="KQ12" t="n">
        <v/>
      </c>
      <c r="KR12" t="n">
        <v/>
      </c>
      <c r="KS12" t="inlineStr">
        <is>
          <t>Cukup membaik</t>
        </is>
      </c>
      <c r="KT12" t="inlineStr">
        <is>
          <t>0-1 kali</t>
        </is>
      </c>
      <c r="KU12" t="inlineStr">
        <is>
          <t>0-1 kali</t>
        </is>
      </c>
      <c r="KV12" t="inlineStr">
        <is>
          <t>Tidak ada</t>
        </is>
      </c>
      <c r="KW12" t="n">
        <v>0</v>
      </c>
      <c r="KX12" t="n">
        <v>0</v>
      </c>
      <c r="KY12" t="n">
        <v>0</v>
      </c>
      <c r="KZ12" t="n">
        <v>1</v>
      </c>
      <c r="LA12" t="inlineStr">
        <is>
          <t>Cukup membaik</t>
        </is>
      </c>
      <c r="LB12" t="inlineStr">
        <is>
          <t>Jauh lebih baik</t>
        </is>
      </c>
      <c r="LC12" t="n">
        <v>0</v>
      </c>
      <c r="LD12" t="n">
        <v>2</v>
      </c>
      <c r="LE12" t="n">
        <v>0</v>
      </c>
      <c r="LF12" t="n">
        <v>6</v>
      </c>
      <c r="LG12" t="inlineStr">
        <is>
          <t>Ya</t>
        </is>
      </c>
      <c r="LH12" t="n">
        <v>80000</v>
      </c>
      <c r="LI12" t="n">
        <v/>
      </c>
      <c r="LJ12" t="inlineStr">
        <is>
          <t>Tabungan</t>
        </is>
      </c>
      <c r="LK12" t="n">
        <v>1</v>
      </c>
      <c r="LL12" t="n">
        <v>0</v>
      </c>
      <c r="LM12" t="n">
        <v>0</v>
      </c>
      <c r="LN12" t="n">
        <v>0</v>
      </c>
      <c r="LO12" t="n">
        <v>0</v>
      </c>
      <c r="LP12" t="n">
        <v>0</v>
      </c>
      <c r="LQ12" t="n">
        <v>0</v>
      </c>
      <c r="LR12" t="n">
        <v/>
      </c>
      <c r="LS12" t="n">
        <v>30</v>
      </c>
      <c r="LT12" t="n">
        <v>0</v>
      </c>
      <c r="LU12" t="n">
        <v>0</v>
      </c>
      <c r="LV12" t="n">
        <v>15</v>
      </c>
      <c r="LW12" t="n">
        <v>0</v>
      </c>
      <c r="LX12" t="n">
        <v>0</v>
      </c>
      <c r="LY12" t="n">
        <v>10</v>
      </c>
      <c r="LZ12" t="n">
        <v>10</v>
      </c>
      <c r="MA12" t="n">
        <v>0</v>
      </c>
      <c r="MB12" t="inlineStr">
        <is>
          <t>Ya</t>
        </is>
      </c>
      <c r="MC12" t="n">
        <v>15</v>
      </c>
      <c r="MD12" t="n">
        <v>0</v>
      </c>
      <c r="ME12" t="n">
        <v>15</v>
      </c>
      <c r="MF12" t="n">
        <v>0</v>
      </c>
      <c r="MG12" t="n">
        <v>0</v>
      </c>
      <c r="MH12" t="n">
        <v>0</v>
      </c>
      <c r="MI12" t="inlineStr">
        <is>
          <t>Pendidikan anak (mengantar sekolah, menemani anak belajar, menyiapkan bekal dsb) Aktivitas sosial diluar rumah (misalnya, berkumpul dengan tetangga, mengikuti kegiatan PKK, dsb) Istirahat</t>
        </is>
      </c>
      <c r="MJ12" t="n">
        <v>1</v>
      </c>
      <c r="MK12" t="n">
        <v>1</v>
      </c>
      <c r="ML12" t="n">
        <v>1</v>
      </c>
      <c r="MM12" t="n">
        <v>0</v>
      </c>
      <c r="MN12" t="n">
        <v>0</v>
      </c>
      <c r="MO12" t="n">
        <v>0</v>
      </c>
      <c r="MP12" t="n">
        <v/>
      </c>
      <c r="MQ12" t="n">
        <v/>
      </c>
      <c r="MR12" t="inlineStr">
        <is>
          <t>Mendampingi anak belajar</t>
        </is>
      </c>
      <c r="MS12" t="inlineStr">
        <is>
          <t>Pertemuan RT, PKK, Pengajian</t>
        </is>
      </c>
      <c r="MT12" t="n">
        <v/>
      </c>
      <c r="MU12" t="inlineStr">
        <is>
          <t>Ya, untuk anggota keluarga</t>
        </is>
      </c>
      <c r="MV12" t="inlineStr">
        <is>
          <t>Perawatan sistem biogas</t>
        </is>
      </c>
      <c r="MW12" t="n">
        <v>1</v>
      </c>
      <c r="MX12" t="n">
        <v>0</v>
      </c>
      <c r="MY12" t="n">
        <v>0</v>
      </c>
      <c r="MZ12" t="n">
        <v>0</v>
      </c>
      <c r="NA12" t="n">
        <v/>
      </c>
      <c r="NB12" t="n">
        <v/>
      </c>
      <c r="NC12" t="n">
        <v/>
      </c>
      <c r="ND12" t="n">
        <v/>
      </c>
      <c r="NE12" t="n">
        <v/>
      </c>
      <c r="NF12" t="n">
        <v/>
      </c>
      <c r="NG12" t="n">
        <v/>
      </c>
      <c r="NH12" t="n">
        <v/>
      </c>
      <c r="NI12" t="n">
        <v/>
      </c>
      <c r="NJ12" t="n">
        <v/>
      </c>
      <c r="NK12" t="n">
        <v/>
      </c>
      <c r="NL12" t="inlineStr">
        <is>
          <t>Tidak</t>
        </is>
      </c>
      <c r="NM12" t="inlineStr">
        <is>
          <t>100% dana mandiri</t>
        </is>
      </c>
      <c r="NN12" t="inlineStr">
        <is>
          <t>7.000.001-9.000.000</t>
        </is>
      </c>
      <c r="NO12" t="n">
        <v/>
      </c>
      <c r="NP12" t="n">
        <v/>
      </c>
      <c r="NQ12" t="n">
        <v/>
      </c>
      <c r="NR12" t="n">
        <v/>
      </c>
      <c r="NS12" t="n">
        <v/>
      </c>
      <c r="NT12" t="n">
        <v/>
      </c>
      <c r="NU12" t="n">
        <v/>
      </c>
      <c r="NV12" t="inlineStr">
        <is>
          <t>Anggota keluarga - Laki-laki dewasa</t>
        </is>
      </c>
      <c r="NW12" t="n">
        <v/>
      </c>
      <c r="NX12" t="inlineStr">
        <is>
          <t>Sangat meningkat</t>
        </is>
      </c>
      <c r="NY12" t="n">
        <v>90</v>
      </c>
      <c r="NZ12" t="n">
        <v>0</v>
      </c>
      <c r="OA12" t="n">
        <v>0</v>
      </c>
      <c r="OB12" t="n">
        <v>10</v>
      </c>
      <c r="OC12" t="n">
        <v>0</v>
      </c>
      <c r="OD12" t="n">
        <v>0</v>
      </c>
      <c r="OE12" t="inlineStr">
        <is>
          <t>Lebih baik</t>
        </is>
      </c>
      <c r="OF12" t="inlineStr">
        <is>
          <t>Lebih baik (beda waktu memasak 5-30 menit, ATAU tidak lagi ada rasa/bau makanan yang berubah, ATAU alasan lainnya)</t>
        </is>
      </c>
      <c r="OG12" t="inlineStr">
        <is>
          <t>Ya</t>
        </is>
      </c>
      <c r="OH12" t="n">
        <v>3</v>
      </c>
      <c r="OI12" t="n">
        <v>0</v>
      </c>
      <c r="OJ12" t="n">
        <v>0</v>
      </c>
      <c r="OK12" t="n">
        <v>0</v>
      </c>
      <c r="OL12" t="n">
        <v>0</v>
      </c>
      <c r="OM12" t="n">
        <v>0</v>
      </c>
      <c r="ON12" t="n">
        <v>0</v>
      </c>
      <c r="OO12" t="n">
        <v>0</v>
      </c>
      <c r="OP12" t="inlineStr">
        <is>
          <t>Sapi pedaging</t>
        </is>
      </c>
      <c r="OQ12" t="n">
        <v>1</v>
      </c>
      <c r="OR12" t="n">
        <v>0</v>
      </c>
      <c r="OS12" t="n">
        <v>0</v>
      </c>
      <c r="OT12" t="n">
        <v>0</v>
      </c>
      <c r="OU12" t="n">
        <v>0</v>
      </c>
      <c r="OV12" t="n">
        <v>0</v>
      </c>
      <c r="OW12" t="n">
        <v>0</v>
      </c>
      <c r="OX12" t="n">
        <v>0</v>
      </c>
      <c r="OY12" t="n">
        <v/>
      </c>
      <c r="OZ12" t="n">
        <v/>
      </c>
      <c r="PA12" t="n">
        <v/>
      </c>
      <c r="PB12" t="n">
        <v/>
      </c>
      <c r="PC12" t="n">
        <v/>
      </c>
      <c r="PD12" t="n">
        <v/>
      </c>
      <c r="PE12" t="n">
        <v/>
      </c>
      <c r="PF12" t="n">
        <v/>
      </c>
      <c r="PG12" t="n">
        <v/>
      </c>
      <c r="PH12" t="n">
        <v/>
      </c>
      <c r="PI12" t="n">
        <v/>
      </c>
      <c r="PJ12" t="n">
        <v/>
      </c>
      <c r="PK12" t="n">
        <v/>
      </c>
      <c r="PL12" t="n">
        <v/>
      </c>
      <c r="PM12" t="n">
        <v/>
      </c>
      <c r="PN12" t="n">
        <v/>
      </c>
      <c r="PO12" t="n">
        <v/>
      </c>
      <c r="PP12" t="n">
        <v/>
      </c>
      <c r="PQ12" t="n">
        <v/>
      </c>
      <c r="PR12" t="n">
        <v/>
      </c>
      <c r="PS12" t="n">
        <v/>
      </c>
      <c r="PT12" t="inlineStr">
        <is>
          <t>1-Disebarkan ke lahan terbuka</t>
        </is>
      </c>
      <c r="PU12" t="n">
        <v>0</v>
      </c>
      <c r="PV12" t="n">
        <v>0</v>
      </c>
      <c r="PW12" t="n">
        <v>0</v>
      </c>
      <c r="PX12" t="n">
        <v>0</v>
      </c>
      <c r="PY12" t="n">
        <v>0</v>
      </c>
      <c r="PZ12" t="n">
        <v>1</v>
      </c>
      <c r="QA12" t="n">
        <v>0</v>
      </c>
      <c r="QB12" t="n">
        <v>0</v>
      </c>
      <c r="QC12" t="n">
        <v>0</v>
      </c>
      <c r="QD12" t="n">
        <v/>
      </c>
      <c r="QE12" t="n">
        <v/>
      </c>
      <c r="QF12" t="n">
        <v/>
      </c>
      <c r="QG12" t="n">
        <v/>
      </c>
      <c r="QH12" t="n">
        <v/>
      </c>
      <c r="QI12" t="n">
        <v/>
      </c>
      <c r="QJ12" t="n">
        <v/>
      </c>
      <c r="QK12" t="n">
        <v/>
      </c>
      <c r="QL12" t="n">
        <v/>
      </c>
      <c r="QM12" t="n">
        <v/>
      </c>
      <c r="QN12" t="n">
        <v/>
      </c>
      <c r="QO12" t="n">
        <v/>
      </c>
      <c r="QP12" t="n">
        <v/>
      </c>
      <c r="QQ12" t="n">
        <v/>
      </c>
      <c r="QR12" t="n">
        <v/>
      </c>
      <c r="QS12" t="n">
        <v/>
      </c>
      <c r="QT12" t="n">
        <v/>
      </c>
      <c r="QU12" t="n">
        <v/>
      </c>
      <c r="QV12" t="n">
        <v/>
      </c>
      <c r="QW12" t="n">
        <v/>
      </c>
      <c r="QX12" t="n">
        <v/>
      </c>
      <c r="QY12" t="n">
        <v/>
      </c>
      <c r="QZ12" t="n">
        <v/>
      </c>
      <c r="RA12" t="n">
        <v/>
      </c>
      <c r="RB12" t="n">
        <v/>
      </c>
      <c r="RC12" t="n">
        <v/>
      </c>
      <c r="RD12" t="n">
        <v/>
      </c>
      <c r="RE12" t="n">
        <v/>
      </c>
      <c r="RF12" t="n">
        <v/>
      </c>
      <c r="RG12" t="n">
        <v/>
      </c>
      <c r="RH12" t="n">
        <v/>
      </c>
      <c r="RI12" t="n">
        <v/>
      </c>
      <c r="RJ12" t="n">
        <v/>
      </c>
      <c r="RK12" t="n">
        <v/>
      </c>
      <c r="RL12" t="n">
        <v/>
      </c>
      <c r="RM12" t="n">
        <v/>
      </c>
      <c r="RN12" t="n">
        <v/>
      </c>
      <c r="RO12" t="n">
        <v/>
      </c>
      <c r="RP12" t="n">
        <v/>
      </c>
      <c r="RQ12" t="n">
        <v/>
      </c>
      <c r="RR12" t="n">
        <v/>
      </c>
      <c r="RS12" t="n">
        <v/>
      </c>
      <c r="RT12" t="n">
        <v/>
      </c>
      <c r="RU12" t="n">
        <v/>
      </c>
      <c r="RV12" t="n">
        <v/>
      </c>
      <c r="RW12" t="n">
        <v/>
      </c>
      <c r="RX12" t="n">
        <v/>
      </c>
      <c r="RY12" t="n">
        <v/>
      </c>
      <c r="RZ12" t="n">
        <v/>
      </c>
      <c r="SA12" t="n">
        <v/>
      </c>
      <c r="SB12" t="n">
        <v/>
      </c>
      <c r="SC12" t="n">
        <v/>
      </c>
      <c r="SD12" t="n">
        <v/>
      </c>
      <c r="SE12" t="n">
        <v/>
      </c>
      <c r="SF12" t="n">
        <v/>
      </c>
      <c r="SG12" t="n">
        <v/>
      </c>
      <c r="SH12" t="n">
        <v/>
      </c>
      <c r="SI12" t="n">
        <v/>
      </c>
      <c r="SJ12" t="n">
        <v/>
      </c>
      <c r="SK12" t="n">
        <v/>
      </c>
      <c r="SL12" t="n">
        <v/>
      </c>
      <c r="SM12" t="n">
        <v/>
      </c>
      <c r="SN12" t="n">
        <v/>
      </c>
      <c r="SO12" t="n">
        <v/>
      </c>
      <c r="SP12" t="n">
        <v/>
      </c>
      <c r="SQ12" t="n">
        <v/>
      </c>
      <c r="SR12" t="n">
        <v/>
      </c>
      <c r="SS12" t="n">
        <v/>
      </c>
      <c r="ST12" t="n">
        <v/>
      </c>
      <c r="SU12" t="n">
        <v/>
      </c>
      <c r="SV12" t="n">
        <v/>
      </c>
      <c r="SW12" t="n">
        <v/>
      </c>
      <c r="SX12" t="n">
        <v/>
      </c>
      <c r="SY12" t="n">
        <v>4</v>
      </c>
      <c r="SZ12" t="n">
        <v/>
      </c>
      <c r="TA12" t="n">
        <v/>
      </c>
      <c r="TB12" t="n">
        <v/>
      </c>
      <c r="TC12" t="n">
        <v/>
      </c>
      <c r="TD12" t="n">
        <v/>
      </c>
      <c r="TE12" t="n">
        <v/>
      </c>
      <c r="TF12" t="n">
        <v/>
      </c>
      <c r="TG12" t="n">
        <v>3</v>
      </c>
      <c r="TH12" t="n">
        <v>0</v>
      </c>
      <c r="TI12" t="n">
        <v>0</v>
      </c>
      <c r="TJ12" t="n">
        <v>0</v>
      </c>
      <c r="TK12" t="n">
        <v>0</v>
      </c>
      <c r="TL12" t="n">
        <v>0</v>
      </c>
      <c r="TM12" t="n">
        <v>0</v>
      </c>
      <c r="TN12" t="n">
        <v>0</v>
      </c>
      <c r="TO12" t="n">
        <v>0</v>
      </c>
      <c r="TP12" t="n">
        <v>0</v>
      </c>
      <c r="TQ12" t="n">
        <v>1</v>
      </c>
      <c r="TR12" t="n">
        <v>0</v>
      </c>
      <c r="TS12" t="n">
        <v/>
      </c>
      <c r="TT12" t="n">
        <v/>
      </c>
      <c r="TU12" t="n">
        <v/>
      </c>
      <c r="TV12" t="n">
        <v/>
      </c>
      <c r="TW12" t="n">
        <v/>
      </c>
      <c r="TX12" t="n">
        <v/>
      </c>
      <c r="TY12" t="n">
        <v/>
      </c>
      <c r="TZ12" t="n">
        <v/>
      </c>
      <c r="UA12" t="n">
        <v/>
      </c>
      <c r="UB12" t="n">
        <v/>
      </c>
      <c r="UC12" t="n">
        <v/>
      </c>
      <c r="UD12" t="n">
        <v/>
      </c>
      <c r="UE12" t="n">
        <v/>
      </c>
      <c r="UF12" t="n">
        <v/>
      </c>
      <c r="UG12" t="n">
        <v/>
      </c>
      <c r="UH12" t="n">
        <v/>
      </c>
      <c r="UI12" t="n">
        <v/>
      </c>
      <c r="UJ12" t="n">
        <v/>
      </c>
      <c r="UK12" t="n">
        <v/>
      </c>
      <c r="UL12" t="n">
        <v/>
      </c>
      <c r="UM12" t="n">
        <v/>
      </c>
      <c r="UN12" t="n">
        <v/>
      </c>
      <c r="UO12" t="n">
        <v/>
      </c>
      <c r="UP12" t="n">
        <v/>
      </c>
      <c r="UQ12" t="n">
        <v/>
      </c>
      <c r="UR12" t="n">
        <v/>
      </c>
      <c r="US12" t="n">
        <v/>
      </c>
      <c r="UT12" t="n">
        <v/>
      </c>
      <c r="UU12" t="inlineStr">
        <is>
          <t>Pemberian pakan di kandang</t>
        </is>
      </c>
      <c r="UV12" t="n">
        <v/>
      </c>
      <c r="UW12" t="n">
        <v/>
      </c>
      <c r="UX12" t="n">
        <v/>
      </c>
      <c r="UY12" t="n">
        <v/>
      </c>
      <c r="UZ12" t="n">
        <v/>
      </c>
      <c r="VA12" t="n">
        <v/>
      </c>
      <c r="VB12" t="n">
        <v/>
      </c>
      <c r="VC12" t="inlineStr">
        <is>
          <t>Sangat jarang (&gt;1 bulan sekali)</t>
        </is>
      </c>
      <c r="VD12" t="n">
        <v/>
      </c>
      <c r="VE12" t="n">
        <v/>
      </c>
      <c r="VF12" t="n">
        <v/>
      </c>
      <c r="VG12" t="n">
        <v/>
      </c>
      <c r="VH12" t="n">
        <v/>
      </c>
      <c r="VI12" t="n">
        <v/>
      </c>
      <c r="VJ12" t="n">
        <v/>
      </c>
      <c r="VK12" t="inlineStr">
        <is>
          <t>Sering (1 kali sehari)</t>
        </is>
      </c>
      <c r="VL12" t="n">
        <v/>
      </c>
      <c r="VM12" t="n">
        <v/>
      </c>
      <c r="VN12" t="n">
        <v/>
      </c>
      <c r="VO12" t="n">
        <v/>
      </c>
      <c r="VP12" t="n">
        <v/>
      </c>
      <c r="VQ12" t="n">
        <v/>
      </c>
      <c r="VR12" t="n">
        <v/>
      </c>
      <c r="VS12" t="inlineStr">
        <is>
          <t>4-Disimpan dalam kotak bersekat 6-Digester biogas</t>
        </is>
      </c>
      <c r="VT12" t="n">
        <v>0</v>
      </c>
      <c r="VU12" t="n">
        <v>0</v>
      </c>
      <c r="VV12" t="n">
        <v>0</v>
      </c>
      <c r="VW12" t="n">
        <v>0</v>
      </c>
      <c r="VX12" t="n">
        <v>0</v>
      </c>
      <c r="VY12" t="n">
        <v>0</v>
      </c>
      <c r="VZ12" t="n">
        <v>0</v>
      </c>
      <c r="WA12" t="n">
        <v>1</v>
      </c>
      <c r="WB12" t="n">
        <v>0</v>
      </c>
      <c r="WC12" t="n">
        <v>1</v>
      </c>
      <c r="WD12" t="n">
        <v>0</v>
      </c>
      <c r="WE12" t="n">
        <v>0</v>
      </c>
      <c r="WF12" t="n">
        <v/>
      </c>
      <c r="WG12" t="n">
        <v/>
      </c>
      <c r="WH12" t="n">
        <v/>
      </c>
      <c r="WI12" t="n">
        <v/>
      </c>
      <c r="WJ12" t="n">
        <v/>
      </c>
      <c r="WK12" t="n">
        <v/>
      </c>
      <c r="WL12" t="n">
        <v/>
      </c>
      <c r="WM12" t="n">
        <v/>
      </c>
      <c r="WN12" t="n">
        <v/>
      </c>
      <c r="WO12" t="n">
        <v/>
      </c>
      <c r="WP12" t="n">
        <v/>
      </c>
      <c r="WQ12" t="n">
        <v/>
      </c>
      <c r="WR12" t="n">
        <v/>
      </c>
      <c r="WS12" t="n">
        <v/>
      </c>
      <c r="WT12" t="n">
        <v/>
      </c>
      <c r="WU12" t="n">
        <v/>
      </c>
      <c r="WV12" t="n">
        <v/>
      </c>
      <c r="WW12" t="n">
        <v/>
      </c>
      <c r="WX12" t="n">
        <v/>
      </c>
      <c r="WY12" t="n">
        <v/>
      </c>
      <c r="WZ12" t="n">
        <v/>
      </c>
      <c r="XA12" t="n">
        <v/>
      </c>
      <c r="XB12" t="n">
        <v/>
      </c>
      <c r="XC12" t="n">
        <v/>
      </c>
      <c r="XD12" t="n">
        <v/>
      </c>
      <c r="XE12" t="n">
        <v/>
      </c>
      <c r="XF12" t="n">
        <v/>
      </c>
      <c r="XG12" t="n">
        <v/>
      </c>
      <c r="XH12" t="n">
        <v/>
      </c>
      <c r="XI12" t="n">
        <v/>
      </c>
      <c r="XJ12" t="n">
        <v/>
      </c>
      <c r="XK12" t="n">
        <v/>
      </c>
      <c r="XL12" t="n">
        <v/>
      </c>
      <c r="XM12" t="n">
        <v/>
      </c>
      <c r="XN12" t="n">
        <v/>
      </c>
      <c r="XO12" t="n">
        <v/>
      </c>
      <c r="XP12" t="n">
        <v/>
      </c>
      <c r="XQ12" t="n">
        <v/>
      </c>
      <c r="XR12" t="n">
        <v/>
      </c>
      <c r="XS12" t="n">
        <v/>
      </c>
      <c r="XT12" t="n">
        <v/>
      </c>
      <c r="XU12" t="n">
        <v/>
      </c>
      <c r="XV12" t="n">
        <v/>
      </c>
      <c r="XW12" t="n">
        <v/>
      </c>
      <c r="XX12" t="n">
        <v/>
      </c>
      <c r="XY12" t="n">
        <v/>
      </c>
      <c r="XZ12" t="n">
        <v/>
      </c>
      <c r="YA12" t="n">
        <v/>
      </c>
      <c r="YB12" t="n">
        <v/>
      </c>
      <c r="YC12" t="n">
        <v/>
      </c>
      <c r="YD12" t="n">
        <v/>
      </c>
      <c r="YE12" t="n">
        <v/>
      </c>
      <c r="YF12" t="n">
        <v/>
      </c>
      <c r="YG12" t="n">
        <v/>
      </c>
      <c r="YH12" t="n">
        <v/>
      </c>
      <c r="YI12" t="n">
        <v/>
      </c>
      <c r="YJ12" t="n">
        <v/>
      </c>
      <c r="YK12" t="n">
        <v/>
      </c>
      <c r="YL12" t="n">
        <v/>
      </c>
      <c r="YM12" t="n">
        <v/>
      </c>
      <c r="YN12" t="n">
        <v/>
      </c>
      <c r="YO12" t="n">
        <v/>
      </c>
      <c r="YP12" t="n">
        <v/>
      </c>
      <c r="YQ12" t="n">
        <v/>
      </c>
      <c r="YR12" t="n">
        <v/>
      </c>
      <c r="YS12" t="n">
        <v/>
      </c>
      <c r="YT12" t="n">
        <v/>
      </c>
      <c r="YU12" t="n">
        <v/>
      </c>
      <c r="YV12" t="n">
        <v/>
      </c>
      <c r="YW12" t="n">
        <v/>
      </c>
      <c r="YX12" t="n">
        <v/>
      </c>
      <c r="YY12" t="n">
        <v/>
      </c>
      <c r="YZ12" t="n">
        <v/>
      </c>
      <c r="ZA12" t="n">
        <v/>
      </c>
      <c r="ZB12" t="n">
        <v/>
      </c>
      <c r="ZC12" t="n">
        <v/>
      </c>
      <c r="ZD12" t="n">
        <v/>
      </c>
      <c r="ZE12" t="n">
        <v/>
      </c>
      <c r="ZF12" t="n">
        <v/>
      </c>
      <c r="ZG12" t="n">
        <v/>
      </c>
      <c r="ZH12" t="n">
        <v/>
      </c>
      <c r="ZI12" t="n">
        <v/>
      </c>
      <c r="ZJ12" t="n">
        <v/>
      </c>
      <c r="ZK12" t="n">
        <v/>
      </c>
      <c r="ZL12" t="n">
        <v/>
      </c>
      <c r="ZM12" t="n">
        <v/>
      </c>
      <c r="ZN12" t="n">
        <v>50</v>
      </c>
      <c r="ZO12" t="n">
        <v/>
      </c>
      <c r="ZP12" t="n">
        <v/>
      </c>
      <c r="ZQ12" t="n">
        <v/>
      </c>
      <c r="ZR12" t="n">
        <v/>
      </c>
      <c r="ZS12" t="n">
        <v/>
      </c>
      <c r="ZT12" t="n">
        <v/>
      </c>
      <c r="ZU12" t="n">
        <v/>
      </c>
      <c r="ZV12" t="n">
        <v>2</v>
      </c>
      <c r="ZW12" t="n">
        <v/>
      </c>
      <c r="ZX12" t="n">
        <v/>
      </c>
      <c r="ZY12" t="n">
        <v/>
      </c>
      <c r="ZZ12" t="n">
        <v/>
      </c>
      <c r="AAA12" t="n">
        <v/>
      </c>
      <c r="AAB12" t="n">
        <v/>
      </c>
      <c r="AAC12" t="n">
        <v/>
      </c>
      <c r="AAD12" t="inlineStr">
        <is>
          <t>Pakan segar (misal: rumput)</t>
        </is>
      </c>
      <c r="AAE12" t="n">
        <v/>
      </c>
      <c r="AAF12" t="n">
        <v/>
      </c>
      <c r="AAG12" t="n">
        <v/>
      </c>
      <c r="AAH12" t="n">
        <v/>
      </c>
      <c r="AAI12" t="n">
        <v/>
      </c>
      <c r="AAJ12" t="n">
        <v/>
      </c>
      <c r="AAK12" t="n">
        <v/>
      </c>
      <c r="AAL12" t="inlineStr">
        <is>
          <t>Tidak</t>
        </is>
      </c>
      <c r="AAM12" t="n">
        <v/>
      </c>
      <c r="AAN12" t="n">
        <v/>
      </c>
      <c r="AAO12" t="n">
        <v/>
      </c>
      <c r="AAP12" t="n">
        <v/>
      </c>
      <c r="AAQ12" t="n">
        <v/>
      </c>
      <c r="AAR12" t="inlineStr">
        <is>
          <t>Tidak</t>
        </is>
      </c>
      <c r="AAS12" t="inlineStr">
        <is>
          <t>Mengetahui</t>
        </is>
      </c>
      <c r="AAT12" t="inlineStr">
        <is>
          <t>Didiamkan saja/dibiarkan di tempatnya (di bak/kolam penampung slurry)</t>
        </is>
      </c>
      <c r="AAU12" t="n">
        <v>0</v>
      </c>
      <c r="AAV12" t="n">
        <v>0</v>
      </c>
      <c r="AAW12" t="n">
        <v>0</v>
      </c>
      <c r="AAX12" t="n">
        <v>0</v>
      </c>
      <c r="AAY12" t="n">
        <v>0</v>
      </c>
      <c r="AAZ12" t="n">
        <v>1</v>
      </c>
      <c r="ABA12" t="n">
        <v>0</v>
      </c>
      <c r="ABB12" t="n">
        <v/>
      </c>
      <c r="ABC12" t="n">
        <v/>
      </c>
      <c r="ABD12" t="n">
        <v/>
      </c>
      <c r="ABE12" t="n">
        <v/>
      </c>
      <c r="ABF12" t="n">
        <v/>
      </c>
      <c r="ABG12" t="n">
        <v/>
      </c>
      <c r="ABH12" t="n">
        <v/>
      </c>
      <c r="ABI12" t="n">
        <v/>
      </c>
      <c r="ABJ12" t="n">
        <v/>
      </c>
      <c r="ABK12" t="n">
        <v/>
      </c>
      <c r="ABL12" t="n">
        <v/>
      </c>
      <c r="ABM12" t="n">
        <v/>
      </c>
      <c r="ABN12" t="n">
        <v/>
      </c>
      <c r="ABO12" t="n">
        <v/>
      </c>
      <c r="ABP12" t="n">
        <v/>
      </c>
      <c r="ABQ12" t="n">
        <v/>
      </c>
      <c r="ABR12" t="n">
        <v/>
      </c>
      <c r="ABS12" t="n">
        <v/>
      </c>
      <c r="ABT12" t="n">
        <v/>
      </c>
      <c r="ABU12" t="n">
        <v/>
      </c>
      <c r="ABV12" t="n">
        <v/>
      </c>
      <c r="ABW12" t="n">
        <v/>
      </c>
      <c r="ABX12" t="n">
        <v/>
      </c>
      <c r="ABY12" t="n">
        <v/>
      </c>
      <c r="ABZ12" t="n">
        <v/>
      </c>
      <c r="ACA12" t="n">
        <v/>
      </c>
      <c r="ACB12" t="n">
        <v/>
      </c>
      <c r="ACC12" t="n">
        <v/>
      </c>
      <c r="ACD12" t="n">
        <v/>
      </c>
      <c r="ACE12" t="n">
        <v/>
      </c>
      <c r="ACF12" t="n">
        <v/>
      </c>
      <c r="ACG12" t="n">
        <v/>
      </c>
      <c r="ACH12" t="n">
        <v/>
      </c>
      <c r="ACI12" t="n">
        <v/>
      </c>
      <c r="ACJ12" t="n">
        <v/>
      </c>
      <c r="ACK12" t="inlineStr">
        <is>
          <t>Tidak punya waktu mengumpulkannya</t>
        </is>
      </c>
      <c r="ACL12" t="n">
        <v>0</v>
      </c>
      <c r="ACM12" t="n">
        <v>0</v>
      </c>
      <c r="ACN12" t="n">
        <v>1</v>
      </c>
      <c r="ACO12" t="n">
        <v>0</v>
      </c>
      <c r="ACP12" t="n">
        <v>0</v>
      </c>
      <c r="ACQ12" t="n">
        <v>0</v>
      </c>
      <c r="ACR12" t="n">
        <v>0</v>
      </c>
      <c r="ACS12" t="n">
        <v/>
      </c>
      <c r="ACT12" t="inlineStr">
        <is>
          <t>Tidak ada</t>
        </is>
      </c>
      <c r="ACU12" t="inlineStr">
        <is>
          <t>Manfaat besar dan membantu kehidupan sehari-hari</t>
        </is>
      </c>
      <c r="ACV12" t="inlineStr">
        <is>
          <t>Berkurang</t>
        </is>
      </c>
      <c r="ACW12" t="inlineStr">
        <is>
          <t>Anggota keluarga - Perempuan dewasa</t>
        </is>
      </c>
      <c r="ACX12" t="inlineStr">
        <is>
          <t>Setuju</t>
        </is>
      </c>
      <c r="ACY12" t="inlineStr">
        <is>
          <t>Anggota keluarga - Laki-laki dewasa Anggota keluarga - Perempuan dewasa Anggota keluarga - Anak-anak</t>
        </is>
      </c>
      <c r="ACZ12" t="n">
        <v>1</v>
      </c>
      <c r="ADA12" t="n">
        <v>1</v>
      </c>
      <c r="ADB12" t="n">
        <v>1</v>
      </c>
      <c r="ADC12" t="n">
        <v>0</v>
      </c>
      <c r="ADD12" t="inlineStr">
        <is>
          <t>Sangat puas</t>
        </is>
      </c>
      <c r="ADE12" t="inlineStr">
        <is>
          <t>Puas</t>
        </is>
      </c>
      <c r="ADF12" t="inlineStr">
        <is>
          <t>Puas</t>
        </is>
      </c>
      <c r="ADG12" t="inlineStr">
        <is>
          <t>Sangat puas</t>
        </is>
      </c>
      <c r="ADH12" t="inlineStr">
        <is>
          <t>Tidak</t>
        </is>
      </c>
      <c r="ADI12" t="n">
        <v/>
      </c>
      <c r="ADJ12" t="inlineStr">
        <is>
          <t>Sangat puas</t>
        </is>
      </c>
      <c r="ADK12" t="n">
        <v/>
      </c>
      <c r="ADL12" t="n">
        <v/>
      </c>
      <c r="ADM12" t="n">
        <v/>
      </c>
      <c r="ADN12" t="n">
        <v/>
      </c>
      <c r="ADO12" t="n">
        <v/>
      </c>
      <c r="ADP12" t="n">
        <v/>
      </c>
      <c r="ADQ12" t="n">
        <v/>
      </c>
      <c r="ADR12" t="n">
        <v/>
      </c>
      <c r="ADS12" t="n">
        <v/>
      </c>
      <c r="ADT12" t="n">
        <v/>
      </c>
      <c r="ADU12" t="inlineStr">
        <is>
          <t>Menghubungi CPO atau pendamping</t>
        </is>
      </c>
      <c r="ADV12" t="n">
        <v>0</v>
      </c>
      <c r="ADW12" t="n">
        <v>0</v>
      </c>
      <c r="ADX12" t="n">
        <v>0</v>
      </c>
      <c r="ADY12" t="n">
        <v>0</v>
      </c>
      <c r="ADZ12" t="n">
        <v>1</v>
      </c>
      <c r="AEA12" t="n">
        <v>0</v>
      </c>
      <c r="AEB12" t="n">
        <v>0</v>
      </c>
      <c r="AEC12" t="n">
        <v>0</v>
      </c>
      <c r="AED12" t="inlineStr">
        <is>
          <t>Tidak ada</t>
        </is>
      </c>
      <c r="AEE12" t="inlineStr">
        <is>
          <t>Laki-laki dewasa</t>
        </is>
      </c>
      <c r="AEF12" t="n">
        <v/>
      </c>
      <c r="AEG12" t="inlineStr">
        <is>
          <t>Menelepon atau WA langsung</t>
        </is>
      </c>
      <c r="AEH12" t="n">
        <v/>
      </c>
      <c r="AEI12" t="inlineStr">
        <is>
          <t>Tidak ada</t>
        </is>
      </c>
      <c r="AEJ12" t="inlineStr">
        <is>
          <t>Ya, selalu</t>
        </is>
      </c>
      <c r="AEK12" t="inlineStr">
        <is>
          <t>Pengurangan pengeluaran rumah tangga (bahan bakar minyak, pupuk, dll.) Lebih mudah mendapatkan energi Lebih aman Pengurangan waktu dan tenaga Peningkatan kebersihan kandang ternak Dapur lebih bersih dan bebas asap</t>
        </is>
      </c>
      <c r="AEL12" t="n">
        <v>1</v>
      </c>
      <c r="AEM12" t="n">
        <v>1</v>
      </c>
      <c r="AEN12" t="n">
        <v>0</v>
      </c>
      <c r="AEO12" t="n">
        <v>0</v>
      </c>
      <c r="AEP12" t="n">
        <v>1</v>
      </c>
      <c r="AEQ12" t="n">
        <v>1</v>
      </c>
      <c r="AER12" t="n">
        <v>1</v>
      </c>
      <c r="AES12" t="n">
        <v>0</v>
      </c>
      <c r="AET12" t="n">
        <v>1</v>
      </c>
      <c r="AEU12" t="n">
        <v>0</v>
      </c>
      <c r="AEV12" t="n">
        <v>0</v>
      </c>
      <c r="AEW12" t="n">
        <v>0</v>
      </c>
      <c r="AEX12" t="n">
        <v/>
      </c>
      <c r="AEY12" t="inlineStr">
        <is>
          <t>Mengurangi pengeluaran energi</t>
        </is>
      </c>
      <c r="AEZ12" t="n">
        <v/>
      </c>
      <c r="AFA12" t="inlineStr">
        <is>
          <t>Lainnya</t>
        </is>
      </c>
      <c r="AFB12" t="inlineStr">
        <is>
          <t>Media internet</t>
        </is>
      </c>
      <c r="AFC12" t="inlineStr">
        <is>
          <t>Heri-2-3_1_17.jpg</t>
        </is>
      </c>
      <c r="AFD12" t="inlineStr">
        <is>
          <t>https://kf.kobotoolbox.org/api/v2/assets/avstPQqLr3Ab3ZdcVTXZ6f/data/680329293/attachments/attgVcU2AdV79RLGFdY3kWkn/</t>
        </is>
      </c>
      <c r="AFE12" t="inlineStr">
        <is>
          <t>Heri-1-3_1_25.jpg</t>
        </is>
      </c>
      <c r="AFF12" t="inlineStr">
        <is>
          <t>https://kf.kobotoolbox.org/api/v2/assets/avstPQqLr3Ab3ZdcVTXZ6f/data/680329293/attachments/attoXTpqGbGpEVn87gxVQbs6/</t>
        </is>
      </c>
      <c r="AFG12" t="inlineStr">
        <is>
          <t>Suyono/suyono_mse_2000</t>
        </is>
      </c>
      <c r="AFH12" t="n">
        <v/>
      </c>
      <c r="AFI12" t="n">
        <v/>
      </c>
    </row>
    <row r="13">
      <c r="A13" s="93" t="n">
        <v>46049</v>
      </c>
      <c r="B13" s="93" t="n">
        <v>46063</v>
      </c>
      <c r="C13" t="inlineStr">
        <is>
          <t>suyono</t>
        </is>
      </c>
      <c r="D13" t="inlineStr">
        <is>
          <t>jenarto</t>
        </is>
      </c>
      <c r="E13" t="n">
        <v>82133187712</v>
      </c>
      <c r="F13" t="inlineStr">
        <is>
          <t>-7.60378 110.461867 0 0</t>
        </is>
      </c>
      <c r="G13" t="n">
        <v>-7.60378</v>
      </c>
      <c r="H13" t="n">
        <v>110.461867</v>
      </c>
      <c r="I13" t="n">
        <v>0</v>
      </c>
      <c r="J13" t="n">
        <v>0</v>
      </c>
      <c r="K13" t="n">
        <v>0</v>
      </c>
      <c r="L13" t="inlineStr">
        <is>
          <t>-7.604052 110.462103 0 0</t>
        </is>
      </c>
      <c r="M13" t="n">
        <v>-7.604052</v>
      </c>
      <c r="N13" t="n">
        <v>110.462103</v>
      </c>
      <c r="O13" t="n">
        <v>0</v>
      </c>
      <c r="P13" t="n">
        <v>0</v>
      </c>
      <c r="Q13" t="n">
        <v>0</v>
      </c>
      <c r="R13" t="inlineStr">
        <is>
          <t>DIY</t>
        </is>
      </c>
      <c r="S13" t="n">
        <v>0</v>
      </c>
      <c r="T13" t="n">
        <v>0</v>
      </c>
      <c r="U13" t="n">
        <v>0</v>
      </c>
      <c r="V13" t="n">
        <v>0</v>
      </c>
      <c r="W13" t="n">
        <v>1</v>
      </c>
      <c r="X13" t="n">
        <v>0</v>
      </c>
      <c r="Y13" t="n">
        <v>0</v>
      </c>
      <c r="Z13" t="n">
        <v>0</v>
      </c>
      <c r="AA13" t="n">
        <v>0</v>
      </c>
      <c r="AB13" t="n">
        <v>0</v>
      </c>
      <c r="AC13" t="inlineStr">
        <is>
          <t>SLEMAN</t>
        </is>
      </c>
      <c r="AD13" t="inlineStr">
        <is>
          <t>CANGKRINGAN</t>
        </is>
      </c>
      <c r="AE13" t="inlineStr">
        <is>
          <t>GLAGAHARJO</t>
        </is>
      </c>
      <c r="AF13" t="inlineStr">
        <is>
          <t>SPTN HPS</t>
        </is>
      </c>
      <c r="AG13" t="inlineStr">
        <is>
          <t>SHP0001</t>
        </is>
      </c>
      <c r="AH13" t="n">
        <v>15</v>
      </c>
      <c r="AI13" t="inlineStr">
        <is>
          <t>VPA1</t>
        </is>
      </c>
      <c r="AJ13" t="inlineStr">
        <is>
          <t>Aktif</t>
        </is>
      </c>
      <c r="AK13" t="n">
        <v>60</v>
      </c>
      <c r="AL13" t="inlineStr">
        <is>
          <t>Laki-laki</t>
        </is>
      </c>
      <c r="AM13" t="inlineStr">
        <is>
          <t>Sudah menikah</t>
        </is>
      </c>
      <c r="AN13" t="inlineStr">
        <is>
          <t>SMP/Sederajat</t>
        </is>
      </c>
      <c r="AO13" t="inlineStr">
        <is>
          <t>Petani</t>
        </is>
      </c>
      <c r="AP13" t="n">
        <v>1</v>
      </c>
      <c r="AQ13" t="n">
        <v>0</v>
      </c>
      <c r="AR13" t="n">
        <v>0</v>
      </c>
      <c r="AS13" t="n">
        <v>0</v>
      </c>
      <c r="AT13" t="n">
        <v>0</v>
      </c>
      <c r="AU13" t="n">
        <v>0</v>
      </c>
      <c r="AV13" t="n">
        <v>0</v>
      </c>
      <c r="AW13" t="n">
        <v>0</v>
      </c>
      <c r="AX13" t="n">
        <v/>
      </c>
      <c r="AY13" t="inlineStr">
        <is>
          <t>Peternak</t>
        </is>
      </c>
      <c r="AZ13" t="n">
        <v>0</v>
      </c>
      <c r="BA13" t="n">
        <v>1</v>
      </c>
      <c r="BB13" t="n">
        <v>0</v>
      </c>
      <c r="BC13" t="n">
        <v>0</v>
      </c>
      <c r="BD13" t="n">
        <v>0</v>
      </c>
      <c r="BE13" t="n">
        <v>0</v>
      </c>
      <c r="BF13" t="n">
        <v>0</v>
      </c>
      <c r="BG13" t="n">
        <v>0</v>
      </c>
      <c r="BH13" t="n">
        <v/>
      </c>
      <c r="BI13" t="inlineStr">
        <is>
          <t>&lt;Rp1.500.000</t>
        </is>
      </c>
      <c r="BJ13" t="n">
        <v>1</v>
      </c>
      <c r="BK13" t="n">
        <v>1</v>
      </c>
      <c r="BL13" t="n">
        <v>0</v>
      </c>
      <c r="BM13" t="n">
        <v>0</v>
      </c>
      <c r="BN13" t="inlineStr">
        <is>
          <t>Milik sendiri</t>
        </is>
      </c>
      <c r="BO13" t="inlineStr">
        <is>
          <t>Permanen (dinding bata dan semen)</t>
        </is>
      </c>
      <c r="BP13" t="n">
        <v>1</v>
      </c>
      <c r="BQ13" t="n">
        <v>0</v>
      </c>
      <c r="BR13" t="n">
        <v>0</v>
      </c>
      <c r="BS13" t="n">
        <v>0</v>
      </c>
      <c r="BT13" t="n">
        <v>0</v>
      </c>
      <c r="BU13" t="n">
        <v/>
      </c>
      <c r="BV13" t="inlineStr">
        <is>
          <t>Keramik/ubin</t>
        </is>
      </c>
      <c r="BW13" t="n">
        <v>0</v>
      </c>
      <c r="BX13" t="n">
        <v>0</v>
      </c>
      <c r="BY13" t="n">
        <v>1</v>
      </c>
      <c r="BZ13" t="n">
        <v>0</v>
      </c>
      <c r="CA13" t="n">
        <v>0</v>
      </c>
      <c r="CB13" t="n">
        <v/>
      </c>
      <c r="CC13" t="inlineStr">
        <is>
          <t>Genting</t>
        </is>
      </c>
      <c r="CD13" t="n">
        <v>0</v>
      </c>
      <c r="CE13" t="n">
        <v>0</v>
      </c>
      <c r="CF13" t="n">
        <v>0</v>
      </c>
      <c r="CG13" t="n">
        <v>0</v>
      </c>
      <c r="CH13" t="n">
        <v>0</v>
      </c>
      <c r="CI13" t="n">
        <v>1</v>
      </c>
      <c r="CJ13" t="n">
        <v>0</v>
      </c>
      <c r="CK13" t="n">
        <v/>
      </c>
      <c r="CL13" t="inlineStr">
        <is>
          <t>Ya</t>
        </is>
      </c>
      <c r="CM13" t="n">
        <v>2010</v>
      </c>
      <c r="CN13" t="inlineStr">
        <is>
          <t>Fixed-Dome (Kubah Tetap)</t>
        </is>
      </c>
      <c r="CO13" t="inlineStr">
        <is>
          <t>4 m³ (2-3 ekor sapi, ±3 jam memasak/hari, ±30 kg slurry/hari)</t>
        </is>
      </c>
      <c r="CP13" t="inlineStr">
        <is>
          <t>Anggota keluarga - laki-laki</t>
        </is>
      </c>
      <c r="CQ13" t="n">
        <v>0</v>
      </c>
      <c r="CR13" t="n">
        <v>0</v>
      </c>
      <c r="CS13" t="n">
        <v>0</v>
      </c>
      <c r="CT13" t="n">
        <v>0</v>
      </c>
      <c r="CU13" t="n">
        <v>1</v>
      </c>
      <c r="CV13" t="n">
        <v>0</v>
      </c>
      <c r="CW13" t="n">
        <v>0</v>
      </c>
      <c r="CX13" t="n">
        <v>0</v>
      </c>
      <c r="CY13" t="inlineStr">
        <is>
          <t>Anggota keluarga - perempuan dewasa</t>
        </is>
      </c>
      <c r="CZ13" t="n">
        <v>0</v>
      </c>
      <c r="DA13" t="n">
        <v>1</v>
      </c>
      <c r="DB13" t="n">
        <v>0</v>
      </c>
      <c r="DC13" t="n">
        <v/>
      </c>
      <c r="DD13" t="inlineStr">
        <is>
          <t>Anggota keluarga - laki-laki CPO atau pendamping</t>
        </is>
      </c>
      <c r="DE13" t="n">
        <v>1</v>
      </c>
      <c r="DF13" t="n">
        <v>0</v>
      </c>
      <c r="DG13" t="n">
        <v>1</v>
      </c>
      <c r="DH13" t="n">
        <v>0</v>
      </c>
      <c r="DI13" t="n">
        <v/>
      </c>
      <c r="DJ13" t="inlineStr">
        <is>
          <t>CPO atau pendamping</t>
        </is>
      </c>
      <c r="DK13" t="n">
        <v>0</v>
      </c>
      <c r="DL13" t="n">
        <v>0</v>
      </c>
      <c r="DM13" t="n">
        <v>1</v>
      </c>
      <c r="DN13" t="n">
        <v>0</v>
      </c>
      <c r="DO13" t="n">
        <v/>
      </c>
      <c r="DP13" t="inlineStr">
        <is>
          <t>Ya</t>
        </is>
      </c>
      <c r="DQ13" t="n">
        <v/>
      </c>
      <c r="DR13" t="n">
        <v/>
      </c>
      <c r="DS13" t="n">
        <v/>
      </c>
      <c r="DT13" t="n">
        <v/>
      </c>
      <c r="DU13" t="n">
        <v/>
      </c>
      <c r="DV13" t="n">
        <v/>
      </c>
      <c r="DW13" t="n">
        <v/>
      </c>
      <c r="DX13" t="n">
        <v/>
      </c>
      <c r="DY13" t="n">
        <v/>
      </c>
      <c r="DZ13" t="n">
        <v/>
      </c>
      <c r="EA13" t="n">
        <v/>
      </c>
      <c r="EB13" t="n">
        <v/>
      </c>
      <c r="EC13" t="n">
        <v/>
      </c>
      <c r="ED13" t="n">
        <v/>
      </c>
      <c r="EE13" t="n">
        <v/>
      </c>
      <c r="EF13" t="n">
        <v/>
      </c>
      <c r="EG13" t="n">
        <v/>
      </c>
      <c r="EH13" t="n">
        <v/>
      </c>
      <c r="EI13" t="inlineStr">
        <is>
          <t>Kurangnya dukungan atau pemantauan dari pemerintah atau CPO Keterbatasan akses terhadap informasi atau pelatihan terkait biogas</t>
        </is>
      </c>
      <c r="EJ13" t="n">
        <v>0</v>
      </c>
      <c r="EK13" t="n">
        <v>1</v>
      </c>
      <c r="EL13" t="n">
        <v>1</v>
      </c>
      <c r="EM13" t="n">
        <v>0</v>
      </c>
      <c r="EN13" t="n">
        <v>0</v>
      </c>
      <c r="EO13" t="n">
        <v/>
      </c>
      <c r="EP13" t="inlineStr">
        <is>
          <t>Tidak, tidak menerima instruksi sama sekali</t>
        </is>
      </c>
      <c r="EQ13" t="n">
        <v/>
      </c>
      <c r="ER13" t="n">
        <v/>
      </c>
      <c r="ES13" t="n">
        <v/>
      </c>
      <c r="ET13" t="n">
        <v/>
      </c>
      <c r="EU13" t="n">
        <v/>
      </c>
      <c r="EV13" t="n">
        <v/>
      </c>
      <c r="EW13" t="n">
        <v/>
      </c>
      <c r="EX13" t="n">
        <v/>
      </c>
      <c r="EY13" t="n">
        <v/>
      </c>
      <c r="EZ13" t="n">
        <v/>
      </c>
      <c r="FA13" t="n">
        <v/>
      </c>
      <c r="FB13" t="n">
        <v/>
      </c>
      <c r="FC13" t="inlineStr">
        <is>
          <t>Jarang sekali</t>
        </is>
      </c>
      <c r="FD13" t="n">
        <v/>
      </c>
      <c r="FE13" t="inlineStr">
        <is>
          <t>Mengetahui</t>
        </is>
      </c>
      <c r="FF13" t="inlineStr">
        <is>
          <t>Selalu (setiap hari)</t>
        </is>
      </c>
      <c r="FG13" t="inlineStr">
        <is>
          <t>Mengetahui</t>
        </is>
      </c>
      <c r="FH13" t="inlineStr">
        <is>
          <t>Sering (setiap minggu)</t>
        </is>
      </c>
      <c r="FI13" t="inlineStr">
        <is>
          <t>Tidak mengetahui</t>
        </is>
      </c>
      <c r="FJ13" t="inlineStr">
        <is>
          <t>Selalu (setiap hari)</t>
        </is>
      </c>
      <c r="FK13" t="inlineStr">
        <is>
          <t>Tidak mengetahui</t>
        </is>
      </c>
      <c r="FL13" t="inlineStr">
        <is>
          <t>Jarang (setiap bulan atau lebih)</t>
        </is>
      </c>
      <c r="FM13" t="inlineStr">
        <is>
          <t>Mengetahui</t>
        </is>
      </c>
      <c r="FN13" t="inlineStr">
        <is>
          <t>Sering (setiap minggu)</t>
        </is>
      </c>
      <c r="FO13" t="inlineStr">
        <is>
          <t>Mengetahui</t>
        </is>
      </c>
      <c r="FP13" t="inlineStr">
        <is>
          <t>Cukup sering (2 minggu sekali)</t>
        </is>
      </c>
      <c r="FQ13" t="inlineStr">
        <is>
          <t>Mengetahui</t>
        </is>
      </c>
      <c r="FR13" t="inlineStr">
        <is>
          <t>Ya</t>
        </is>
      </c>
      <c r="FS13" t="inlineStr">
        <is>
          <t>Mengetahui</t>
        </is>
      </c>
      <c r="FT13" t="inlineStr">
        <is>
          <t>Ya, selalu</t>
        </is>
      </c>
      <c r="FU13" t="inlineStr">
        <is>
          <t>Laki-laki dewasa</t>
        </is>
      </c>
      <c r="FV13" t="n">
        <v>1</v>
      </c>
      <c r="FW13" t="n">
        <v>0</v>
      </c>
      <c r="FX13" t="n">
        <v>0</v>
      </c>
      <c r="FY13" t="n">
        <v>0</v>
      </c>
      <c r="FZ13" t="inlineStr">
        <is>
          <t>Memahami</t>
        </is>
      </c>
      <c r="GA13" t="inlineStr">
        <is>
          <t>CPO Teman/keluarga</t>
        </is>
      </c>
      <c r="GB13" t="n">
        <v>1</v>
      </c>
      <c r="GC13" t="n">
        <v>0</v>
      </c>
      <c r="GD13" t="n">
        <v>1</v>
      </c>
      <c r="GE13" t="n">
        <v>0</v>
      </c>
      <c r="GF13" t="n">
        <v/>
      </c>
      <c r="GG13" t="inlineStr">
        <is>
          <t>Sering</t>
        </is>
      </c>
      <c r="GH13" t="inlineStr">
        <is>
          <t>Tidak</t>
        </is>
      </c>
      <c r="GI13" t="n">
        <v/>
      </c>
      <c r="GJ13" t="n">
        <v/>
      </c>
      <c r="GK13" t="n">
        <v/>
      </c>
      <c r="GL13" t="n">
        <v/>
      </c>
      <c r="GM13" t="n">
        <v/>
      </c>
      <c r="GN13" t="n">
        <v/>
      </c>
      <c r="GO13" t="n">
        <v/>
      </c>
      <c r="GP13" t="inlineStr">
        <is>
          <t>Penuh (100%)</t>
        </is>
      </c>
      <c r="GQ13" t="inlineStr">
        <is>
          <t>Kayu bakar LPG</t>
        </is>
      </c>
      <c r="GR13" t="n">
        <v>1</v>
      </c>
      <c r="GS13" t="n">
        <v>1</v>
      </c>
      <c r="GT13" t="n">
        <v>0</v>
      </c>
      <c r="GU13" t="n">
        <v>0</v>
      </c>
      <c r="GV13" t="n">
        <v>0</v>
      </c>
      <c r="GW13" t="n">
        <v>0</v>
      </c>
      <c r="GX13" t="n">
        <v>0</v>
      </c>
      <c r="GY13" t="n">
        <v/>
      </c>
      <c r="GZ13" t="inlineStr">
        <is>
          <t>Tidak</t>
        </is>
      </c>
      <c r="HA13" t="n">
        <v>700</v>
      </c>
      <c r="HB13" t="n">
        <v>0</v>
      </c>
      <c r="HC13" t="n">
        <v>300</v>
      </c>
      <c r="HD13" t="n">
        <v>0</v>
      </c>
      <c r="HE13" t="n">
        <v>6</v>
      </c>
      <c r="HF13" t="n">
        <v>34000</v>
      </c>
      <c r="HG13" t="n">
        <v>0</v>
      </c>
      <c r="HH13" t="n">
        <v>0</v>
      </c>
      <c r="HI13" t="n">
        <v/>
      </c>
      <c r="HJ13" t="n">
        <v/>
      </c>
      <c r="HK13" t="n">
        <v/>
      </c>
      <c r="HL13" t="n">
        <v/>
      </c>
      <c r="HM13" t="n">
        <v/>
      </c>
      <c r="HN13" t="n">
        <v/>
      </c>
      <c r="HO13" t="n">
        <v/>
      </c>
      <c r="HP13" t="n">
        <v/>
      </c>
      <c r="HQ13" t="n">
        <v/>
      </c>
      <c r="HR13" t="n">
        <v/>
      </c>
      <c r="HS13" t="n">
        <v/>
      </c>
      <c r="HT13" t="n">
        <v/>
      </c>
      <c r="HU13" t="n">
        <v/>
      </c>
      <c r="HV13" t="n">
        <v/>
      </c>
      <c r="HW13" t="n">
        <v/>
      </c>
      <c r="HX13" t="n">
        <v/>
      </c>
      <c r="HY13" t="n">
        <v>400</v>
      </c>
      <c r="HZ13" t="n">
        <v>0</v>
      </c>
      <c r="IA13" t="n">
        <v>0</v>
      </c>
      <c r="IB13" t="n">
        <v/>
      </c>
      <c r="IC13" t="n">
        <v/>
      </c>
      <c r="ID13" t="n">
        <v/>
      </c>
      <c r="IE13" t="n">
        <v/>
      </c>
      <c r="IF13" t="n">
        <v/>
      </c>
      <c r="IG13" t="n">
        <v/>
      </c>
      <c r="IH13" t="n">
        <v/>
      </c>
      <c r="II13" t="n">
        <v/>
      </c>
      <c r="IJ13" t="n">
        <v/>
      </c>
      <c r="IK13" t="inlineStr">
        <is>
          <t>15-30 kg</t>
        </is>
      </c>
      <c r="IL13" t="inlineStr">
        <is>
          <t>1-3 jam</t>
        </is>
      </c>
      <c r="IM13" t="inlineStr">
        <is>
          <t>Ya</t>
        </is>
      </c>
      <c r="IN13" t="inlineStr">
        <is>
          <t>Tidak</t>
        </is>
      </c>
      <c r="IO13" t="inlineStr">
        <is>
          <t>Lebih bersih</t>
        </is>
      </c>
      <c r="IP13" t="n">
        <v/>
      </c>
      <c r="IQ13" t="inlineStr">
        <is>
          <t>Tidak pernah</t>
        </is>
      </c>
      <c r="IR13" t="n">
        <v/>
      </c>
      <c r="IS13" t="n">
        <v/>
      </c>
      <c r="IT13" t="n">
        <v/>
      </c>
      <c r="IU13" t="n">
        <v/>
      </c>
      <c r="IV13" t="n">
        <v/>
      </c>
      <c r="IW13" t="n">
        <v/>
      </c>
      <c r="IX13" t="n">
        <v/>
      </c>
      <c r="IY13" t="n">
        <v/>
      </c>
      <c r="IZ13" t="inlineStr">
        <is>
          <t>Tidak pernah</t>
        </is>
      </c>
      <c r="JA13" t="n">
        <v/>
      </c>
      <c r="JB13" t="n">
        <v/>
      </c>
      <c r="JC13" t="n">
        <v/>
      </c>
      <c r="JD13" t="n">
        <v/>
      </c>
      <c r="JE13" t="n">
        <v/>
      </c>
      <c r="JF13" t="n">
        <v/>
      </c>
      <c r="JG13" t="n">
        <v/>
      </c>
      <c r="JH13" t="n">
        <v/>
      </c>
      <c r="JI13" t="inlineStr">
        <is>
          <t>Tidak pernah</t>
        </is>
      </c>
      <c r="JJ13" t="n">
        <v/>
      </c>
      <c r="JK13" t="n">
        <v/>
      </c>
      <c r="JL13" t="n">
        <v/>
      </c>
      <c r="JM13" t="n">
        <v/>
      </c>
      <c r="JN13" t="n">
        <v/>
      </c>
      <c r="JO13" t="n">
        <v/>
      </c>
      <c r="JP13" t="n">
        <v/>
      </c>
      <c r="JQ13" t="n">
        <v/>
      </c>
      <c r="JR13" t="inlineStr">
        <is>
          <t>Tidak pernah</t>
        </is>
      </c>
      <c r="JS13" t="n">
        <v/>
      </c>
      <c r="JT13" t="n">
        <v/>
      </c>
      <c r="JU13" t="n">
        <v/>
      </c>
      <c r="JV13" t="n">
        <v/>
      </c>
      <c r="JW13" t="n">
        <v/>
      </c>
      <c r="JX13" t="n">
        <v/>
      </c>
      <c r="JY13" t="n">
        <v/>
      </c>
      <c r="JZ13" t="n">
        <v/>
      </c>
      <c r="KA13" t="inlineStr">
        <is>
          <t>Tidak pernah</t>
        </is>
      </c>
      <c r="KB13" t="n">
        <v/>
      </c>
      <c r="KC13" t="n">
        <v/>
      </c>
      <c r="KD13" t="n">
        <v/>
      </c>
      <c r="KE13" t="n">
        <v/>
      </c>
      <c r="KF13" t="n">
        <v/>
      </c>
      <c r="KG13" t="n">
        <v/>
      </c>
      <c r="KH13" t="n">
        <v/>
      </c>
      <c r="KI13" t="n">
        <v/>
      </c>
      <c r="KJ13" t="inlineStr">
        <is>
          <t>Tidak pernah</t>
        </is>
      </c>
      <c r="KK13" t="n">
        <v/>
      </c>
      <c r="KL13" t="n">
        <v/>
      </c>
      <c r="KM13" t="n">
        <v/>
      </c>
      <c r="KN13" t="n">
        <v/>
      </c>
      <c r="KO13" t="n">
        <v/>
      </c>
      <c r="KP13" t="n">
        <v/>
      </c>
      <c r="KQ13" t="n">
        <v/>
      </c>
      <c r="KR13" t="n">
        <v/>
      </c>
      <c r="KS13" t="inlineStr">
        <is>
          <t>Cukup membaik</t>
        </is>
      </c>
      <c r="KT13" t="inlineStr">
        <is>
          <t>0-1 kali</t>
        </is>
      </c>
      <c r="KU13" t="inlineStr">
        <is>
          <t>0-1 kali</t>
        </is>
      </c>
      <c r="KV13" t="inlineStr">
        <is>
          <t>Tidak ada</t>
        </is>
      </c>
      <c r="KW13" t="n">
        <v>0</v>
      </c>
      <c r="KX13" t="n">
        <v>0</v>
      </c>
      <c r="KY13" t="n">
        <v>0</v>
      </c>
      <c r="KZ13" t="n">
        <v>1</v>
      </c>
      <c r="LA13" t="inlineStr">
        <is>
          <t>Cukup membaik</t>
        </is>
      </c>
      <c r="LB13" t="inlineStr">
        <is>
          <t>Jauh lebih baik</t>
        </is>
      </c>
      <c r="LC13" t="n">
        <v>3</v>
      </c>
      <c r="LD13" t="n">
        <v>3</v>
      </c>
      <c r="LE13" t="n">
        <v>0</v>
      </c>
      <c r="LF13" t="n">
        <v>0</v>
      </c>
      <c r="LG13" t="inlineStr">
        <is>
          <t>Ya</t>
        </is>
      </c>
      <c r="LH13" t="n">
        <v>50000</v>
      </c>
      <c r="LI13" t="n">
        <v/>
      </c>
      <c r="LJ13" t="inlineStr">
        <is>
          <t>Kebutuhan rumah tangga</t>
        </is>
      </c>
      <c r="LK13" t="n">
        <v>0</v>
      </c>
      <c r="LL13" t="n">
        <v>0</v>
      </c>
      <c r="LM13" t="n">
        <v>0</v>
      </c>
      <c r="LN13" t="n">
        <v>0</v>
      </c>
      <c r="LO13" t="n">
        <v>1</v>
      </c>
      <c r="LP13" t="n">
        <v>0</v>
      </c>
      <c r="LQ13" t="n">
        <v>0</v>
      </c>
      <c r="LR13" t="n">
        <v/>
      </c>
      <c r="LS13" t="n">
        <v>40</v>
      </c>
      <c r="LT13" t="n">
        <v>0</v>
      </c>
      <c r="LU13" t="n">
        <v>0</v>
      </c>
      <c r="LV13" t="n">
        <v>20</v>
      </c>
      <c r="LW13" t="n">
        <v>0</v>
      </c>
      <c r="LX13" t="n">
        <v>0</v>
      </c>
      <c r="LY13" t="n">
        <v>10</v>
      </c>
      <c r="LZ13" t="n">
        <v>0</v>
      </c>
      <c r="MA13" t="n">
        <v>0</v>
      </c>
      <c r="MB13" t="inlineStr">
        <is>
          <t>Ya</t>
        </is>
      </c>
      <c r="MC13" t="n">
        <v>60</v>
      </c>
      <c r="MD13" t="n">
        <v>30</v>
      </c>
      <c r="ME13" t="n">
        <v>20</v>
      </c>
      <c r="MF13" t="n">
        <v>10</v>
      </c>
      <c r="MG13" t="n">
        <v>0</v>
      </c>
      <c r="MH13" t="n">
        <v>0</v>
      </c>
      <c r="MI13" t="inlineStr">
        <is>
          <t>Aktivitas sosial diluar rumah (misalnya, berkumpul dengan tetangga, mengikuti kegiatan PKK, dsb) Istirahat</t>
        </is>
      </c>
      <c r="MJ13" t="n">
        <v>0</v>
      </c>
      <c r="MK13" t="n">
        <v>1</v>
      </c>
      <c r="ML13" t="n">
        <v>1</v>
      </c>
      <c r="MM13" t="n">
        <v>0</v>
      </c>
      <c r="MN13" t="n">
        <v>0</v>
      </c>
      <c r="MO13" t="n">
        <v>0</v>
      </c>
      <c r="MP13" t="n">
        <v/>
      </c>
      <c r="MQ13" t="n">
        <v/>
      </c>
      <c r="MR13" t="inlineStr">
        <is>
          <t>Istirahat</t>
        </is>
      </c>
      <c r="MS13" t="inlineStr">
        <is>
          <t>Arisan, Pengajian, Pertemuan RT</t>
        </is>
      </c>
      <c r="MT13" t="n">
        <v/>
      </c>
      <c r="MU13" t="inlineStr">
        <is>
          <t>Tidak</t>
        </is>
      </c>
      <c r="MV13" t="n">
        <v/>
      </c>
      <c r="MW13" t="n">
        <v/>
      </c>
      <c r="MX13" t="n">
        <v/>
      </c>
      <c r="MY13" t="n">
        <v/>
      </c>
      <c r="MZ13" t="n">
        <v/>
      </c>
      <c r="NA13" t="n">
        <v/>
      </c>
      <c r="NB13" t="n">
        <v/>
      </c>
      <c r="NC13" t="n">
        <v/>
      </c>
      <c r="ND13" t="n">
        <v/>
      </c>
      <c r="NE13" t="n">
        <v/>
      </c>
      <c r="NF13" t="n">
        <v/>
      </c>
      <c r="NG13" t="n">
        <v/>
      </c>
      <c r="NH13" t="n">
        <v/>
      </c>
      <c r="NI13" t="n">
        <v/>
      </c>
      <c r="NJ13" t="n">
        <v/>
      </c>
      <c r="NK13" t="n">
        <v/>
      </c>
      <c r="NL13" t="inlineStr">
        <is>
          <t>Tidak</t>
        </is>
      </c>
      <c r="NM13" t="inlineStr">
        <is>
          <t>Kombinasi dana mandiri dan dana hibah</t>
        </is>
      </c>
      <c r="NN13" t="inlineStr">
        <is>
          <t>1.000.001-3.000.000</t>
        </is>
      </c>
      <c r="NO13" t="inlineStr">
        <is>
          <t>Program yayasan/NGO</t>
        </is>
      </c>
      <c r="NP13" t="n">
        <v/>
      </c>
      <c r="NQ13" t="n">
        <v/>
      </c>
      <c r="NR13" t="n">
        <v/>
      </c>
      <c r="NS13" t="n">
        <v/>
      </c>
      <c r="NT13" t="n">
        <v/>
      </c>
      <c r="NU13" t="n">
        <v/>
      </c>
      <c r="NV13" t="inlineStr">
        <is>
          <t>Anggota keluarga - Laki-laki dewasa</t>
        </is>
      </c>
      <c r="NW13" t="n">
        <v/>
      </c>
      <c r="NX13" t="inlineStr">
        <is>
          <t>Sedikit meningkat</t>
        </is>
      </c>
      <c r="NY13" t="n">
        <v>90</v>
      </c>
      <c r="NZ13" t="n">
        <v>0</v>
      </c>
      <c r="OA13" t="n">
        <v>0</v>
      </c>
      <c r="OB13" t="n">
        <v>10</v>
      </c>
      <c r="OC13" t="n">
        <v>0</v>
      </c>
      <c r="OD13" t="n">
        <v>0</v>
      </c>
      <c r="OE13" t="inlineStr">
        <is>
          <t>Lebih baik</t>
        </is>
      </c>
      <c r="OF13" t="inlineStr">
        <is>
          <t>Lebih baik (beda waktu memasak 5-30 menit, ATAU tidak lagi ada rasa/bau makanan yang berubah, ATAU alasan lainnya)</t>
        </is>
      </c>
      <c r="OG13" t="inlineStr">
        <is>
          <t>Ya</t>
        </is>
      </c>
      <c r="OH13" t="n">
        <v>3</v>
      </c>
      <c r="OI13" t="n">
        <v>0</v>
      </c>
      <c r="OJ13" t="n">
        <v>0</v>
      </c>
      <c r="OK13" t="n">
        <v>0</v>
      </c>
      <c r="OL13" t="n">
        <v>0</v>
      </c>
      <c r="OM13" t="n">
        <v>0</v>
      </c>
      <c r="ON13" t="n">
        <v>0</v>
      </c>
      <c r="OO13" t="n">
        <v>0</v>
      </c>
      <c r="OP13" t="inlineStr">
        <is>
          <t>Sapi pedaging</t>
        </is>
      </c>
      <c r="OQ13" t="n">
        <v>1</v>
      </c>
      <c r="OR13" t="n">
        <v>0</v>
      </c>
      <c r="OS13" t="n">
        <v>0</v>
      </c>
      <c r="OT13" t="n">
        <v>0</v>
      </c>
      <c r="OU13" t="n">
        <v>0</v>
      </c>
      <c r="OV13" t="n">
        <v>0</v>
      </c>
      <c r="OW13" t="n">
        <v>0</v>
      </c>
      <c r="OX13" t="n">
        <v>0</v>
      </c>
      <c r="OY13" t="n">
        <v>0</v>
      </c>
      <c r="OZ13" t="inlineStr">
        <is>
          <t>Sapi pedaging</t>
        </is>
      </c>
      <c r="PA13" t="n">
        <v>1</v>
      </c>
      <c r="PB13" t="n">
        <v>0</v>
      </c>
      <c r="PC13" t="n">
        <v>0</v>
      </c>
      <c r="PD13" t="n">
        <v>0</v>
      </c>
      <c r="PE13" t="n">
        <v>0</v>
      </c>
      <c r="PF13" t="n">
        <v>0</v>
      </c>
      <c r="PG13" t="n">
        <v>0</v>
      </c>
      <c r="PH13" t="n">
        <v>0</v>
      </c>
      <c r="PI13" t="n">
        <v>0</v>
      </c>
      <c r="PJ13" t="inlineStr">
        <is>
          <t>Sapi pedaging</t>
        </is>
      </c>
      <c r="PK13" t="n">
        <v>1</v>
      </c>
      <c r="PL13" t="n">
        <v>0</v>
      </c>
      <c r="PM13" t="n">
        <v>0</v>
      </c>
      <c r="PN13" t="n">
        <v>0</v>
      </c>
      <c r="PO13" t="n">
        <v>0</v>
      </c>
      <c r="PP13" t="n">
        <v>0</v>
      </c>
      <c r="PQ13" t="n">
        <v>0</v>
      </c>
      <c r="PR13" t="n">
        <v>0</v>
      </c>
      <c r="PS13" t="n">
        <v>0</v>
      </c>
      <c r="PT13" t="inlineStr">
        <is>
          <t>1-Disebarkan ke lahan terbuka</t>
        </is>
      </c>
      <c r="PU13" t="n">
        <v>0</v>
      </c>
      <c r="PV13" t="n">
        <v>0</v>
      </c>
      <c r="PW13" t="n">
        <v>0</v>
      </c>
      <c r="PX13" t="n">
        <v>0</v>
      </c>
      <c r="PY13" t="n">
        <v>0</v>
      </c>
      <c r="PZ13" t="n">
        <v>1</v>
      </c>
      <c r="QA13" t="n">
        <v>0</v>
      </c>
      <c r="QB13" t="n">
        <v>0</v>
      </c>
      <c r="QC13" t="n">
        <v>0</v>
      </c>
      <c r="QD13" t="n">
        <v/>
      </c>
      <c r="QE13" t="n">
        <v/>
      </c>
      <c r="QF13" t="n">
        <v/>
      </c>
      <c r="QG13" t="n">
        <v/>
      </c>
      <c r="QH13" t="n">
        <v/>
      </c>
      <c r="QI13" t="n">
        <v/>
      </c>
      <c r="QJ13" t="n">
        <v/>
      </c>
      <c r="QK13" t="n">
        <v/>
      </c>
      <c r="QL13" t="n">
        <v/>
      </c>
      <c r="QM13" t="n">
        <v/>
      </c>
      <c r="QN13" t="n">
        <v/>
      </c>
      <c r="QO13" t="n">
        <v/>
      </c>
      <c r="QP13" t="n">
        <v/>
      </c>
      <c r="QQ13" t="n">
        <v/>
      </c>
      <c r="QR13" t="n">
        <v/>
      </c>
      <c r="QS13" t="n">
        <v/>
      </c>
      <c r="QT13" t="n">
        <v/>
      </c>
      <c r="QU13" t="n">
        <v/>
      </c>
      <c r="QV13" t="n">
        <v/>
      </c>
      <c r="QW13" t="n">
        <v/>
      </c>
      <c r="QX13" t="n">
        <v/>
      </c>
      <c r="QY13" t="n">
        <v/>
      </c>
      <c r="QZ13" t="n">
        <v/>
      </c>
      <c r="RA13" t="n">
        <v/>
      </c>
      <c r="RB13" t="n">
        <v/>
      </c>
      <c r="RC13" t="n">
        <v/>
      </c>
      <c r="RD13" t="n">
        <v/>
      </c>
      <c r="RE13" t="n">
        <v/>
      </c>
      <c r="RF13" t="n">
        <v/>
      </c>
      <c r="RG13" t="n">
        <v/>
      </c>
      <c r="RH13" t="n">
        <v/>
      </c>
      <c r="RI13" t="n">
        <v/>
      </c>
      <c r="RJ13" t="n">
        <v/>
      </c>
      <c r="RK13" t="n">
        <v/>
      </c>
      <c r="RL13" t="n">
        <v/>
      </c>
      <c r="RM13" t="n">
        <v/>
      </c>
      <c r="RN13" t="n">
        <v/>
      </c>
      <c r="RO13" t="n">
        <v/>
      </c>
      <c r="RP13" t="n">
        <v/>
      </c>
      <c r="RQ13" t="n">
        <v/>
      </c>
      <c r="RR13" t="n">
        <v/>
      </c>
      <c r="RS13" t="n">
        <v/>
      </c>
      <c r="RT13" t="n">
        <v/>
      </c>
      <c r="RU13" t="n">
        <v/>
      </c>
      <c r="RV13" t="n">
        <v/>
      </c>
      <c r="RW13" t="n">
        <v/>
      </c>
      <c r="RX13" t="n">
        <v/>
      </c>
      <c r="RY13" t="n">
        <v/>
      </c>
      <c r="RZ13" t="n">
        <v/>
      </c>
      <c r="SA13" t="n">
        <v/>
      </c>
      <c r="SB13" t="n">
        <v/>
      </c>
      <c r="SC13" t="n">
        <v/>
      </c>
      <c r="SD13" t="n">
        <v/>
      </c>
      <c r="SE13" t="n">
        <v/>
      </c>
      <c r="SF13" t="n">
        <v/>
      </c>
      <c r="SG13" t="n">
        <v/>
      </c>
      <c r="SH13" t="n">
        <v/>
      </c>
      <c r="SI13" t="n">
        <v/>
      </c>
      <c r="SJ13" t="n">
        <v/>
      </c>
      <c r="SK13" t="n">
        <v/>
      </c>
      <c r="SL13" t="n">
        <v/>
      </c>
      <c r="SM13" t="n">
        <v/>
      </c>
      <c r="SN13" t="n">
        <v/>
      </c>
      <c r="SO13" t="n">
        <v/>
      </c>
      <c r="SP13" t="n">
        <v/>
      </c>
      <c r="SQ13" t="n">
        <v/>
      </c>
      <c r="SR13" t="n">
        <v/>
      </c>
      <c r="SS13" t="n">
        <v/>
      </c>
      <c r="ST13" t="n">
        <v/>
      </c>
      <c r="SU13" t="n">
        <v/>
      </c>
      <c r="SV13" t="n">
        <v/>
      </c>
      <c r="SW13" t="n">
        <v/>
      </c>
      <c r="SX13" t="n">
        <v/>
      </c>
      <c r="SY13" t="n">
        <v>2</v>
      </c>
      <c r="SZ13" t="n">
        <v/>
      </c>
      <c r="TA13" t="n">
        <v/>
      </c>
      <c r="TB13" t="n">
        <v/>
      </c>
      <c r="TC13" t="n">
        <v/>
      </c>
      <c r="TD13" t="n">
        <v/>
      </c>
      <c r="TE13" t="n">
        <v/>
      </c>
      <c r="TF13" t="n">
        <v/>
      </c>
      <c r="TG13" t="n">
        <v>3</v>
      </c>
      <c r="TH13" t="n">
        <v>0</v>
      </c>
      <c r="TI13" t="n">
        <v>0</v>
      </c>
      <c r="TJ13" t="n">
        <v>0</v>
      </c>
      <c r="TK13" t="n">
        <v>0</v>
      </c>
      <c r="TL13" t="n">
        <v>0</v>
      </c>
      <c r="TM13" t="n">
        <v>0</v>
      </c>
      <c r="TN13" t="n">
        <v>0</v>
      </c>
      <c r="TO13" t="n">
        <v>1</v>
      </c>
      <c r="TP13" t="n">
        <v>0</v>
      </c>
      <c r="TQ13" t="n">
        <v>0</v>
      </c>
      <c r="TR13" t="n">
        <v>0</v>
      </c>
      <c r="TS13" t="n">
        <v/>
      </c>
      <c r="TT13" t="n">
        <v/>
      </c>
      <c r="TU13" t="n">
        <v/>
      </c>
      <c r="TV13" t="n">
        <v/>
      </c>
      <c r="TW13" t="n">
        <v/>
      </c>
      <c r="TX13" t="n">
        <v/>
      </c>
      <c r="TY13" t="n">
        <v/>
      </c>
      <c r="TZ13" t="n">
        <v/>
      </c>
      <c r="UA13" t="n">
        <v/>
      </c>
      <c r="UB13" t="n">
        <v/>
      </c>
      <c r="UC13" t="n">
        <v/>
      </c>
      <c r="UD13" t="n">
        <v/>
      </c>
      <c r="UE13" t="n">
        <v/>
      </c>
      <c r="UF13" t="n">
        <v/>
      </c>
      <c r="UG13" t="n">
        <v/>
      </c>
      <c r="UH13" t="n">
        <v/>
      </c>
      <c r="UI13" t="n">
        <v/>
      </c>
      <c r="UJ13" t="n">
        <v/>
      </c>
      <c r="UK13" t="n">
        <v/>
      </c>
      <c r="UL13" t="n">
        <v/>
      </c>
      <c r="UM13" t="n">
        <v/>
      </c>
      <c r="UN13" t="n">
        <v/>
      </c>
      <c r="UO13" t="n">
        <v/>
      </c>
      <c r="UP13" t="n">
        <v/>
      </c>
      <c r="UQ13" t="n">
        <v/>
      </c>
      <c r="UR13" t="n">
        <v/>
      </c>
      <c r="US13" t="n">
        <v/>
      </c>
      <c r="UT13" t="n">
        <v/>
      </c>
      <c r="UU13" t="inlineStr">
        <is>
          <t>Pemberian pakan di kandang</t>
        </is>
      </c>
      <c r="UV13" t="n">
        <v/>
      </c>
      <c r="UW13" t="n">
        <v/>
      </c>
      <c r="UX13" t="n">
        <v/>
      </c>
      <c r="UY13" t="n">
        <v/>
      </c>
      <c r="UZ13" t="n">
        <v/>
      </c>
      <c r="VA13" t="n">
        <v/>
      </c>
      <c r="VB13" t="n">
        <v/>
      </c>
      <c r="VC13" t="inlineStr">
        <is>
          <t>Sangat jarang (&gt;1 bulan sekali)</t>
        </is>
      </c>
      <c r="VD13" t="n">
        <v/>
      </c>
      <c r="VE13" t="n">
        <v/>
      </c>
      <c r="VF13" t="n">
        <v/>
      </c>
      <c r="VG13" t="n">
        <v/>
      </c>
      <c r="VH13" t="n">
        <v/>
      </c>
      <c r="VI13" t="n">
        <v/>
      </c>
      <c r="VJ13" t="n">
        <v/>
      </c>
      <c r="VK13" t="inlineStr">
        <is>
          <t>Sering (1 kali sehari)</t>
        </is>
      </c>
      <c r="VL13" t="n">
        <v/>
      </c>
      <c r="VM13" t="n">
        <v/>
      </c>
      <c r="VN13" t="n">
        <v/>
      </c>
      <c r="VO13" t="n">
        <v/>
      </c>
      <c r="VP13" t="n">
        <v/>
      </c>
      <c r="VQ13" t="n">
        <v/>
      </c>
      <c r="VR13" t="n">
        <v/>
      </c>
      <c r="VS13" t="inlineStr">
        <is>
          <t>6-Digester biogas</t>
        </is>
      </c>
      <c r="VT13" t="n">
        <v>0</v>
      </c>
      <c r="VU13" t="n">
        <v>0</v>
      </c>
      <c r="VV13" t="n">
        <v>0</v>
      </c>
      <c r="VW13" t="n">
        <v>0</v>
      </c>
      <c r="VX13" t="n">
        <v>0</v>
      </c>
      <c r="VY13" t="n">
        <v>0</v>
      </c>
      <c r="VZ13" t="n">
        <v>0</v>
      </c>
      <c r="WA13" t="n">
        <v>0</v>
      </c>
      <c r="WB13" t="n">
        <v>0</v>
      </c>
      <c r="WC13" t="n">
        <v>1</v>
      </c>
      <c r="WD13" t="n">
        <v>0</v>
      </c>
      <c r="WE13" t="n">
        <v>0</v>
      </c>
      <c r="WF13" t="n">
        <v/>
      </c>
      <c r="WG13" t="n">
        <v/>
      </c>
      <c r="WH13" t="n">
        <v/>
      </c>
      <c r="WI13" t="n">
        <v/>
      </c>
      <c r="WJ13" t="n">
        <v/>
      </c>
      <c r="WK13" t="n">
        <v/>
      </c>
      <c r="WL13" t="n">
        <v/>
      </c>
      <c r="WM13" t="n">
        <v/>
      </c>
      <c r="WN13" t="n">
        <v/>
      </c>
      <c r="WO13" t="n">
        <v/>
      </c>
      <c r="WP13" t="n">
        <v/>
      </c>
      <c r="WQ13" t="n">
        <v/>
      </c>
      <c r="WR13" t="n">
        <v/>
      </c>
      <c r="WS13" t="n">
        <v/>
      </c>
      <c r="WT13" t="n">
        <v/>
      </c>
      <c r="WU13" t="n">
        <v/>
      </c>
      <c r="WV13" t="n">
        <v/>
      </c>
      <c r="WW13" t="n">
        <v/>
      </c>
      <c r="WX13" t="n">
        <v/>
      </c>
      <c r="WY13" t="n">
        <v/>
      </c>
      <c r="WZ13" t="n">
        <v/>
      </c>
      <c r="XA13" t="n">
        <v/>
      </c>
      <c r="XB13" t="n">
        <v/>
      </c>
      <c r="XC13" t="n">
        <v/>
      </c>
      <c r="XD13" t="n">
        <v/>
      </c>
      <c r="XE13" t="n">
        <v/>
      </c>
      <c r="XF13" t="n">
        <v/>
      </c>
      <c r="XG13" t="n">
        <v/>
      </c>
      <c r="XH13" t="n">
        <v/>
      </c>
      <c r="XI13" t="n">
        <v/>
      </c>
      <c r="XJ13" t="n">
        <v/>
      </c>
      <c r="XK13" t="n">
        <v/>
      </c>
      <c r="XL13" t="n">
        <v/>
      </c>
      <c r="XM13" t="n">
        <v/>
      </c>
      <c r="XN13" t="n">
        <v/>
      </c>
      <c r="XO13" t="n">
        <v/>
      </c>
      <c r="XP13" t="n">
        <v/>
      </c>
      <c r="XQ13" t="n">
        <v/>
      </c>
      <c r="XR13" t="n">
        <v/>
      </c>
      <c r="XS13" t="n">
        <v/>
      </c>
      <c r="XT13" t="n">
        <v/>
      </c>
      <c r="XU13" t="n">
        <v/>
      </c>
      <c r="XV13" t="n">
        <v/>
      </c>
      <c r="XW13" t="n">
        <v/>
      </c>
      <c r="XX13" t="n">
        <v/>
      </c>
      <c r="XY13" t="n">
        <v/>
      </c>
      <c r="XZ13" t="n">
        <v/>
      </c>
      <c r="YA13" t="n">
        <v/>
      </c>
      <c r="YB13" t="n">
        <v/>
      </c>
      <c r="YC13" t="n">
        <v/>
      </c>
      <c r="YD13" t="n">
        <v/>
      </c>
      <c r="YE13" t="n">
        <v/>
      </c>
      <c r="YF13" t="n">
        <v/>
      </c>
      <c r="YG13" t="n">
        <v/>
      </c>
      <c r="YH13" t="n">
        <v/>
      </c>
      <c r="YI13" t="n">
        <v/>
      </c>
      <c r="YJ13" t="n">
        <v/>
      </c>
      <c r="YK13" t="n">
        <v/>
      </c>
      <c r="YL13" t="n">
        <v/>
      </c>
      <c r="YM13" t="n">
        <v/>
      </c>
      <c r="YN13" t="n">
        <v/>
      </c>
      <c r="YO13" t="n">
        <v/>
      </c>
      <c r="YP13" t="n">
        <v/>
      </c>
      <c r="YQ13" t="n">
        <v/>
      </c>
      <c r="YR13" t="n">
        <v/>
      </c>
      <c r="YS13" t="n">
        <v/>
      </c>
      <c r="YT13" t="n">
        <v/>
      </c>
      <c r="YU13" t="n">
        <v/>
      </c>
      <c r="YV13" t="n">
        <v/>
      </c>
      <c r="YW13" t="n">
        <v/>
      </c>
      <c r="YX13" t="n">
        <v/>
      </c>
      <c r="YY13" t="n">
        <v/>
      </c>
      <c r="YZ13" t="n">
        <v/>
      </c>
      <c r="ZA13" t="n">
        <v/>
      </c>
      <c r="ZB13" t="n">
        <v/>
      </c>
      <c r="ZC13" t="n">
        <v/>
      </c>
      <c r="ZD13" t="n">
        <v/>
      </c>
      <c r="ZE13" t="n">
        <v/>
      </c>
      <c r="ZF13" t="n">
        <v/>
      </c>
      <c r="ZG13" t="n">
        <v/>
      </c>
      <c r="ZH13" t="n">
        <v/>
      </c>
      <c r="ZI13" t="n">
        <v/>
      </c>
      <c r="ZJ13" t="n">
        <v/>
      </c>
      <c r="ZK13" t="n">
        <v/>
      </c>
      <c r="ZL13" t="n">
        <v/>
      </c>
      <c r="ZM13" t="n">
        <v/>
      </c>
      <c r="ZN13" t="n">
        <v>100</v>
      </c>
      <c r="ZO13" t="n">
        <v/>
      </c>
      <c r="ZP13" t="n">
        <v/>
      </c>
      <c r="ZQ13" t="n">
        <v/>
      </c>
      <c r="ZR13" t="n">
        <v/>
      </c>
      <c r="ZS13" t="n">
        <v/>
      </c>
      <c r="ZT13" t="n">
        <v/>
      </c>
      <c r="ZU13" t="n">
        <v/>
      </c>
      <c r="ZV13" t="n">
        <v>2</v>
      </c>
      <c r="ZW13" t="n">
        <v/>
      </c>
      <c r="ZX13" t="n">
        <v/>
      </c>
      <c r="ZY13" t="n">
        <v/>
      </c>
      <c r="ZZ13" t="n">
        <v/>
      </c>
      <c r="AAA13" t="n">
        <v/>
      </c>
      <c r="AAB13" t="n">
        <v/>
      </c>
      <c r="AAC13" t="n">
        <v/>
      </c>
      <c r="AAD13" t="inlineStr">
        <is>
          <t>Pakan segar (misal: rumput)</t>
        </is>
      </c>
      <c r="AAE13" t="n">
        <v/>
      </c>
      <c r="AAF13" t="n">
        <v/>
      </c>
      <c r="AAG13" t="n">
        <v/>
      </c>
      <c r="AAH13" t="n">
        <v/>
      </c>
      <c r="AAI13" t="n">
        <v/>
      </c>
      <c r="AAJ13" t="n">
        <v/>
      </c>
      <c r="AAK13" t="n">
        <v/>
      </c>
      <c r="AAL13" t="inlineStr">
        <is>
          <t>Tidak</t>
        </is>
      </c>
      <c r="AAM13" t="n">
        <v/>
      </c>
      <c r="AAN13" t="n">
        <v/>
      </c>
      <c r="AAO13" t="n">
        <v/>
      </c>
      <c r="AAP13" t="n">
        <v/>
      </c>
      <c r="AAQ13" t="n">
        <v/>
      </c>
      <c r="AAR13" t="inlineStr">
        <is>
          <t>Tidak</t>
        </is>
      </c>
      <c r="AAS13" t="inlineStr">
        <is>
          <t>Tidak pasti/ragu-ragu</t>
        </is>
      </c>
      <c r="AAT13" t="inlineStr">
        <is>
          <t>Diberikan gratis ke orang lain Didiamkan saja/dibiarkan di tempatnya (di bak/kolam penampung slurry)</t>
        </is>
      </c>
      <c r="AAU13" t="n">
        <v>0</v>
      </c>
      <c r="AAV13" t="n">
        <v>0</v>
      </c>
      <c r="AAW13" t="n">
        <v>0</v>
      </c>
      <c r="AAX13" t="n">
        <v>0</v>
      </c>
      <c r="AAY13" t="n">
        <v>1</v>
      </c>
      <c r="AAZ13" t="n">
        <v>1</v>
      </c>
      <c r="ABA13" t="n">
        <v>0</v>
      </c>
      <c r="ABB13" t="n">
        <v/>
      </c>
      <c r="ABC13" t="n">
        <v/>
      </c>
      <c r="ABD13" t="n">
        <v/>
      </c>
      <c r="ABE13" t="n">
        <v/>
      </c>
      <c r="ABF13" t="n">
        <v/>
      </c>
      <c r="ABG13" t="n">
        <v/>
      </c>
      <c r="ABH13" t="n">
        <v/>
      </c>
      <c r="ABI13" t="n">
        <v/>
      </c>
      <c r="ABJ13" t="n">
        <v/>
      </c>
      <c r="ABK13" t="n">
        <v/>
      </c>
      <c r="ABL13" t="n">
        <v/>
      </c>
      <c r="ABM13" t="n">
        <v/>
      </c>
      <c r="ABN13" t="n">
        <v/>
      </c>
      <c r="ABO13" t="n">
        <v/>
      </c>
      <c r="ABP13" t="n">
        <v/>
      </c>
      <c r="ABQ13" t="n">
        <v/>
      </c>
      <c r="ABR13" t="n">
        <v/>
      </c>
      <c r="ABS13" t="n">
        <v/>
      </c>
      <c r="ABT13" t="n">
        <v/>
      </c>
      <c r="ABU13" t="n">
        <v/>
      </c>
      <c r="ABV13" t="n">
        <v/>
      </c>
      <c r="ABW13" t="n">
        <v/>
      </c>
      <c r="ABX13" t="n">
        <v/>
      </c>
      <c r="ABY13" t="n">
        <v/>
      </c>
      <c r="ABZ13" t="n">
        <v/>
      </c>
      <c r="ACA13" t="n">
        <v/>
      </c>
      <c r="ACB13" t="n">
        <v/>
      </c>
      <c r="ACC13" t="n">
        <v/>
      </c>
      <c r="ACD13" t="n">
        <v/>
      </c>
      <c r="ACE13" t="n">
        <v/>
      </c>
      <c r="ACF13" t="n">
        <v/>
      </c>
      <c r="ACG13" t="n">
        <v/>
      </c>
      <c r="ACH13" t="n">
        <v/>
      </c>
      <c r="ACI13" t="n">
        <v/>
      </c>
      <c r="ACJ13" t="n">
        <v/>
      </c>
      <c r="ACK13" t="inlineStr">
        <is>
          <t>Ladang/sawah terlalu jauh, sulit untuk mengangkut ke sana Belum tau bahwa bioslurry bagus untuk pupuk Lebih praktis menggunakan pupuk kimia</t>
        </is>
      </c>
      <c r="ACL13" t="n">
        <v>0</v>
      </c>
      <c r="ACM13" t="n">
        <v>0</v>
      </c>
      <c r="ACN13" t="n">
        <v>0</v>
      </c>
      <c r="ACO13" t="n">
        <v>1</v>
      </c>
      <c r="ACP13" t="n">
        <v>1</v>
      </c>
      <c r="ACQ13" t="n">
        <v>1</v>
      </c>
      <c r="ACR13" t="n">
        <v>0</v>
      </c>
      <c r="ACS13" t="n">
        <v/>
      </c>
      <c r="ACT13" t="inlineStr">
        <is>
          <t>Tidak ada</t>
        </is>
      </c>
      <c r="ACU13" t="inlineStr">
        <is>
          <t>Manfaat sangat besar</t>
        </is>
      </c>
      <c r="ACV13" t="inlineStr">
        <is>
          <t>Berkurang</t>
        </is>
      </c>
      <c r="ACW13" t="inlineStr">
        <is>
          <t>Anggota keluarga - Laki-laki dewasa</t>
        </is>
      </c>
      <c r="ACX13" t="inlineStr">
        <is>
          <t>Netral/tidak tahu</t>
        </is>
      </c>
      <c r="ACY13" t="inlineStr">
        <is>
          <t>Anggota keluarga - Laki-laki dewasa Anggota keluarga - Perempuan dewasa</t>
        </is>
      </c>
      <c r="ACZ13" t="n">
        <v>1</v>
      </c>
      <c r="ADA13" t="n">
        <v>1</v>
      </c>
      <c r="ADB13" t="n">
        <v>0</v>
      </c>
      <c r="ADC13" t="n">
        <v>0</v>
      </c>
      <c r="ADD13" t="inlineStr">
        <is>
          <t>Puas</t>
        </is>
      </c>
      <c r="ADE13" t="inlineStr">
        <is>
          <t>Puas</t>
        </is>
      </c>
      <c r="ADF13" t="inlineStr">
        <is>
          <t>Puas</t>
        </is>
      </c>
      <c r="ADG13" t="inlineStr">
        <is>
          <t>Puas</t>
        </is>
      </c>
      <c r="ADH13" t="inlineStr">
        <is>
          <t>Ya</t>
        </is>
      </c>
      <c r="ADI13" t="inlineStr">
        <is>
          <t>Pipa instalasi</t>
        </is>
      </c>
      <c r="ADJ13" t="inlineStr">
        <is>
          <t>Tidak puas</t>
        </is>
      </c>
      <c r="ADK13" t="inlineStr">
        <is>
          <t>Sulit dihubungi ketika biogas bermasalah Monitoring/pengawasan tidak rutin Penanganan kerusakannya lambat</t>
        </is>
      </c>
      <c r="ADL13" t="n">
        <v>0</v>
      </c>
      <c r="ADM13" t="n">
        <v>0</v>
      </c>
      <c r="ADN13" t="n">
        <v>1</v>
      </c>
      <c r="ADO13" t="n">
        <v>0</v>
      </c>
      <c r="ADP13" t="n">
        <v>1</v>
      </c>
      <c r="ADQ13" t="n">
        <v>1</v>
      </c>
      <c r="ADR13" t="n">
        <v>0</v>
      </c>
      <c r="ADS13" t="n">
        <v>0</v>
      </c>
      <c r="ADT13" t="n">
        <v/>
      </c>
      <c r="ADU13" t="inlineStr">
        <is>
          <t>Dibiarkan saja</t>
        </is>
      </c>
      <c r="ADV13" t="n">
        <v>0</v>
      </c>
      <c r="ADW13" t="n">
        <v>0</v>
      </c>
      <c r="ADX13" t="n">
        <v>0</v>
      </c>
      <c r="ADY13" t="n">
        <v>0</v>
      </c>
      <c r="ADZ13" t="n">
        <v>0</v>
      </c>
      <c r="AEA13" t="n">
        <v>0</v>
      </c>
      <c r="AEB13" t="n">
        <v>1</v>
      </c>
      <c r="AEC13" t="n">
        <v>0</v>
      </c>
      <c r="AED13" t="inlineStr">
        <is>
          <t>Tidak ada</t>
        </is>
      </c>
      <c r="AEE13" t="inlineStr">
        <is>
          <t>Lainnya</t>
        </is>
      </c>
      <c r="AEF13" t="inlineStr">
        <is>
          <t>Tidak ada</t>
        </is>
      </c>
      <c r="AEG13" t="inlineStr">
        <is>
          <t>Lainnya</t>
        </is>
      </c>
      <c r="AEH13" t="inlineStr">
        <is>
          <t>Tidak pernah menghubungi</t>
        </is>
      </c>
      <c r="AEI13" t="inlineStr">
        <is>
          <t>Menunjuk petugas untuk selalu memonitoring biogasnya</t>
        </is>
      </c>
      <c r="AEJ13" t="inlineStr">
        <is>
          <t>Tidak pernah</t>
        </is>
      </c>
      <c r="AEK13" t="inlineStr">
        <is>
          <t>Lebih mudah mendapatkan energi Lebih aman Pengurangan waktu dan tenaga Peningkatan kebersihan kandang ternak Dapur lebih bersih dan bebas asap</t>
        </is>
      </c>
      <c r="AEL13" t="n">
        <v>0</v>
      </c>
      <c r="AEM13" t="n">
        <v>1</v>
      </c>
      <c r="AEN13" t="n">
        <v>0</v>
      </c>
      <c r="AEO13" t="n">
        <v>0</v>
      </c>
      <c r="AEP13" t="n">
        <v>1</v>
      </c>
      <c r="AEQ13" t="n">
        <v>1</v>
      </c>
      <c r="AER13" t="n">
        <v>1</v>
      </c>
      <c r="AES13" t="n">
        <v>0</v>
      </c>
      <c r="AET13" t="n">
        <v>1</v>
      </c>
      <c r="AEU13" t="n">
        <v>0</v>
      </c>
      <c r="AEV13" t="n">
        <v>0</v>
      </c>
      <c r="AEW13" t="n">
        <v>0</v>
      </c>
      <c r="AEX13" t="n">
        <v/>
      </c>
      <c r="AEY13" t="inlineStr">
        <is>
          <t>Mengurangi pengeluaran energi</t>
        </is>
      </c>
      <c r="AEZ13" t="n">
        <v/>
      </c>
      <c r="AFA13" t="inlineStr">
        <is>
          <t>Koperasi</t>
        </is>
      </c>
      <c r="AFB13" t="n">
        <v/>
      </c>
      <c r="AFC13" t="inlineStr">
        <is>
          <t>jenarto-1-0_0_33.jpg</t>
        </is>
      </c>
      <c r="AFD13" t="inlineStr">
        <is>
          <t>https://kf.kobotoolbox.org/api/v2/assets/avstPQqLr3Ab3ZdcVTXZ6f/data/667562905/attachments/attWPJhX6SBZjk2iD64bebpB/</t>
        </is>
      </c>
      <c r="AFE13" t="inlineStr">
        <is>
          <t>Jenarto-0_0_42.jpg</t>
        </is>
      </c>
      <c r="AFF13" t="inlineStr">
        <is>
          <t>https://kf.kobotoolbox.org/api/v2/assets/avstPQqLr3Ab3ZdcVTXZ6f/data/667562905/attachments/attKLbMDE9ag9zuASHLfL8V4/</t>
        </is>
      </c>
      <c r="AFG13" t="inlineStr">
        <is>
          <t>Suyono/suyono_mse_2000</t>
        </is>
      </c>
      <c r="AFH13" t="n">
        <v/>
      </c>
      <c r="AFI13" t="n">
        <v/>
      </c>
    </row>
    <row r="14">
      <c r="A14" s="93" t="n">
        <v>46078</v>
      </c>
      <c r="B14" s="93" t="n">
        <v>46078</v>
      </c>
      <c r="C14" t="inlineStr">
        <is>
          <t>suyono</t>
        </is>
      </c>
      <c r="D14" t="inlineStr">
        <is>
          <t>joko pitoyo</t>
        </is>
      </c>
      <c r="E14" t="n">
        <v>87839791845</v>
      </c>
      <c r="F14" t="inlineStr">
        <is>
          <t>-7.700479 110.360256 0 0</t>
        </is>
      </c>
      <c r="G14" t="n">
        <v>-7.700479</v>
      </c>
      <c r="H14" t="n">
        <v>110.360256</v>
      </c>
      <c r="I14" t="n">
        <v>0</v>
      </c>
      <c r="J14" t="n">
        <v>0</v>
      </c>
      <c r="K14" t="n">
        <v>0</v>
      </c>
      <c r="L14" t="inlineStr">
        <is>
          <t>-7.700457 110.36011 0 0</t>
        </is>
      </c>
      <c r="M14" t="n">
        <v>-7.700457</v>
      </c>
      <c r="N14" t="n">
        <v>110.36011</v>
      </c>
      <c r="O14" t="n">
        <v>0</v>
      </c>
      <c r="P14" t="n">
        <v>0</v>
      </c>
      <c r="Q14" t="n">
        <v>0</v>
      </c>
      <c r="R14" t="inlineStr">
        <is>
          <t>DIY</t>
        </is>
      </c>
      <c r="S14" t="n">
        <v>0</v>
      </c>
      <c r="T14" t="n">
        <v>0</v>
      </c>
      <c r="U14" t="n">
        <v>0</v>
      </c>
      <c r="V14" t="n">
        <v>0</v>
      </c>
      <c r="W14" t="n">
        <v>1</v>
      </c>
      <c r="X14" t="n">
        <v>0</v>
      </c>
      <c r="Y14" t="n">
        <v>0</v>
      </c>
      <c r="Z14" t="n">
        <v>0</v>
      </c>
      <c r="AA14" t="n">
        <v>0</v>
      </c>
      <c r="AB14" t="n">
        <v>0</v>
      </c>
      <c r="AC14" t="inlineStr">
        <is>
          <t>SLEMAN</t>
        </is>
      </c>
      <c r="AD14" t="inlineStr">
        <is>
          <t>SLEMAN</t>
        </is>
      </c>
      <c r="AE14" t="inlineStr">
        <is>
          <t>PANDOWOHARJO</t>
        </is>
      </c>
      <c r="AF14" t="inlineStr">
        <is>
          <t>MITRA SARANA ENERGI</t>
        </is>
      </c>
      <c r="AG14" t="inlineStr">
        <is>
          <t>MSP0018</t>
        </is>
      </c>
      <c r="AH14" t="n">
        <v>8</v>
      </c>
      <c r="AI14" t="inlineStr">
        <is>
          <t>VPA2</t>
        </is>
      </c>
      <c r="AJ14" t="inlineStr">
        <is>
          <t>Aktif</t>
        </is>
      </c>
      <c r="AK14" t="n">
        <v>60</v>
      </c>
      <c r="AL14" t="inlineStr">
        <is>
          <t>Laki-laki</t>
        </is>
      </c>
      <c r="AM14" t="inlineStr">
        <is>
          <t>Sudah menikah</t>
        </is>
      </c>
      <c r="AN14" t="inlineStr">
        <is>
          <t>Diploma/S1/Sederajat</t>
        </is>
      </c>
      <c r="AO14" t="inlineStr">
        <is>
          <t>Lainnya</t>
        </is>
      </c>
      <c r="AP14" t="n">
        <v>0</v>
      </c>
      <c r="AQ14" t="n">
        <v>0</v>
      </c>
      <c r="AR14" t="n">
        <v>0</v>
      </c>
      <c r="AS14" t="n">
        <v>0</v>
      </c>
      <c r="AT14" t="n">
        <v>0</v>
      </c>
      <c r="AU14" t="n">
        <v>0</v>
      </c>
      <c r="AV14" t="n">
        <v>1</v>
      </c>
      <c r="AW14" t="n">
        <v>0</v>
      </c>
      <c r="AX14" t="inlineStr">
        <is>
          <t>Pensiunan Guru</t>
        </is>
      </c>
      <c r="AY14" t="inlineStr">
        <is>
          <t>Petani</t>
        </is>
      </c>
      <c r="AZ14" t="n">
        <v>1</v>
      </c>
      <c r="BA14" t="n">
        <v>0</v>
      </c>
      <c r="BB14" t="n">
        <v>0</v>
      </c>
      <c r="BC14" t="n">
        <v>0</v>
      </c>
      <c r="BD14" t="n">
        <v>0</v>
      </c>
      <c r="BE14" t="n">
        <v>0</v>
      </c>
      <c r="BF14" t="n">
        <v>0</v>
      </c>
      <c r="BG14" t="n">
        <v>0</v>
      </c>
      <c r="BH14" t="n">
        <v/>
      </c>
      <c r="BI14" t="inlineStr">
        <is>
          <t>Rp2.500.000 - Rp3.500.000</t>
        </is>
      </c>
      <c r="BJ14" t="n">
        <v>1</v>
      </c>
      <c r="BK14" t="n">
        <v>1</v>
      </c>
      <c r="BL14" t="n">
        <v>4</v>
      </c>
      <c r="BM14" t="n">
        <v>0</v>
      </c>
      <c r="BN14" t="inlineStr">
        <is>
          <t>Milik sendiri</t>
        </is>
      </c>
      <c r="BO14" t="inlineStr">
        <is>
          <t>Permanen (dinding bata dan semen)</t>
        </is>
      </c>
      <c r="BP14" t="n">
        <v>1</v>
      </c>
      <c r="BQ14" t="n">
        <v>0</v>
      </c>
      <c r="BR14" t="n">
        <v>0</v>
      </c>
      <c r="BS14" t="n">
        <v>0</v>
      </c>
      <c r="BT14" t="n">
        <v>0</v>
      </c>
      <c r="BU14" t="n">
        <v/>
      </c>
      <c r="BV14" t="inlineStr">
        <is>
          <t>Keramik/ubin</t>
        </is>
      </c>
      <c r="BW14" t="n">
        <v>0</v>
      </c>
      <c r="BX14" t="n">
        <v>0</v>
      </c>
      <c r="BY14" t="n">
        <v>1</v>
      </c>
      <c r="BZ14" t="n">
        <v>0</v>
      </c>
      <c r="CA14" t="n">
        <v>0</v>
      </c>
      <c r="CB14" t="n">
        <v/>
      </c>
      <c r="CC14" t="inlineStr">
        <is>
          <t>Genting</t>
        </is>
      </c>
      <c r="CD14" t="n">
        <v>0</v>
      </c>
      <c r="CE14" t="n">
        <v>0</v>
      </c>
      <c r="CF14" t="n">
        <v>0</v>
      </c>
      <c r="CG14" t="n">
        <v>0</v>
      </c>
      <c r="CH14" t="n">
        <v>0</v>
      </c>
      <c r="CI14" t="n">
        <v>1</v>
      </c>
      <c r="CJ14" t="n">
        <v>0</v>
      </c>
      <c r="CK14" t="n">
        <v/>
      </c>
      <c r="CL14" t="inlineStr">
        <is>
          <t>Ya</t>
        </is>
      </c>
      <c r="CM14" t="n">
        <v>2018</v>
      </c>
      <c r="CN14" t="inlineStr">
        <is>
          <t>Fixed-Dome (Kubah Tetap)</t>
        </is>
      </c>
      <c r="CO14" t="inlineStr">
        <is>
          <t>8 m³ (6-7 ekor sapi, ±6,5 jam memasak/hari, ±65 kg slurry/hari)</t>
        </is>
      </c>
      <c r="CP14" t="inlineStr">
        <is>
          <t>Anggota keluarga - laki-laki</t>
        </is>
      </c>
      <c r="CQ14" t="n">
        <v>0</v>
      </c>
      <c r="CR14" t="n">
        <v>0</v>
      </c>
      <c r="CS14" t="n">
        <v>0</v>
      </c>
      <c r="CT14" t="n">
        <v>0</v>
      </c>
      <c r="CU14" t="n">
        <v>1</v>
      </c>
      <c r="CV14" t="n">
        <v>0</v>
      </c>
      <c r="CW14" t="n">
        <v>0</v>
      </c>
      <c r="CX14" t="n">
        <v>0</v>
      </c>
      <c r="CY14" t="inlineStr">
        <is>
          <t>Anggota keluarga - perempuan dewasa</t>
        </is>
      </c>
      <c r="CZ14" t="n">
        <v>0</v>
      </c>
      <c r="DA14" t="n">
        <v>1</v>
      </c>
      <c r="DB14" t="n">
        <v>0</v>
      </c>
      <c r="DC14" t="n">
        <v/>
      </c>
      <c r="DD14" t="inlineStr">
        <is>
          <t>Anggota keluarga - laki-laki</t>
        </is>
      </c>
      <c r="DE14" t="n">
        <v>1</v>
      </c>
      <c r="DF14" t="n">
        <v>0</v>
      </c>
      <c r="DG14" t="n">
        <v>0</v>
      </c>
      <c r="DH14" t="n">
        <v>0</v>
      </c>
      <c r="DI14" t="n">
        <v/>
      </c>
      <c r="DJ14" t="inlineStr">
        <is>
          <t>CPO atau pendamping</t>
        </is>
      </c>
      <c r="DK14" t="n">
        <v>0</v>
      </c>
      <c r="DL14" t="n">
        <v>0</v>
      </c>
      <c r="DM14" t="n">
        <v>1</v>
      </c>
      <c r="DN14" t="n">
        <v>0</v>
      </c>
      <c r="DO14" t="n">
        <v/>
      </c>
      <c r="DP14" t="inlineStr">
        <is>
          <t>Ya</t>
        </is>
      </c>
      <c r="DQ14" t="n">
        <v/>
      </c>
      <c r="DR14" t="n">
        <v/>
      </c>
      <c r="DS14" t="n">
        <v/>
      </c>
      <c r="DT14" t="n">
        <v/>
      </c>
      <c r="DU14" t="n">
        <v/>
      </c>
      <c r="DV14" t="n">
        <v/>
      </c>
      <c r="DW14" t="n">
        <v/>
      </c>
      <c r="DX14" t="n">
        <v/>
      </c>
      <c r="DY14" t="n">
        <v/>
      </c>
      <c r="DZ14" t="n">
        <v/>
      </c>
      <c r="EA14" t="n">
        <v/>
      </c>
      <c r="EB14" t="n">
        <v/>
      </c>
      <c r="EC14" t="n">
        <v/>
      </c>
      <c r="ED14" t="n">
        <v/>
      </c>
      <c r="EE14" t="n">
        <v/>
      </c>
      <c r="EF14" t="n">
        <v/>
      </c>
      <c r="EG14" t="n">
        <v/>
      </c>
      <c r="EH14" t="n">
        <v/>
      </c>
      <c r="EI14" t="inlineStr">
        <is>
          <t>Tidak ada masalah</t>
        </is>
      </c>
      <c r="EJ14" t="n">
        <v>0</v>
      </c>
      <c r="EK14" t="n">
        <v>0</v>
      </c>
      <c r="EL14" t="n">
        <v>0</v>
      </c>
      <c r="EM14" t="n">
        <v>1</v>
      </c>
      <c r="EN14" t="n">
        <v>0</v>
      </c>
      <c r="EO14" t="n">
        <v/>
      </c>
      <c r="EP14" t="inlineStr">
        <is>
          <t>Ya, cukup jelas dan mudah diikuti</t>
        </is>
      </c>
      <c r="EQ14" t="inlineStr">
        <is>
          <t>Bukan pelatihan</t>
        </is>
      </c>
      <c r="ER14" t="inlineStr">
        <is>
          <t>CPO atau pendamping</t>
        </is>
      </c>
      <c r="ES14" t="n">
        <v>1</v>
      </c>
      <c r="ET14" t="n">
        <v>0</v>
      </c>
      <c r="EU14" t="n">
        <v>0</v>
      </c>
      <c r="EV14" t="n">
        <v>0</v>
      </c>
      <c r="EW14" t="n">
        <v/>
      </c>
      <c r="EX14" t="inlineStr">
        <is>
          <t>Anggota keluarga - Laki-laki Anggota keluarga - Perempuan dewasa</t>
        </is>
      </c>
      <c r="EY14" t="n">
        <v>1</v>
      </c>
      <c r="EZ14" t="n">
        <v>1</v>
      </c>
      <c r="FA14" t="n">
        <v>0</v>
      </c>
      <c r="FB14" t="n">
        <v/>
      </c>
      <c r="FC14" t="inlineStr">
        <is>
          <t>Jarang sekali</t>
        </is>
      </c>
      <c r="FD14" t="n">
        <v/>
      </c>
      <c r="FE14" t="inlineStr">
        <is>
          <t>Mengetahui</t>
        </is>
      </c>
      <c r="FF14" t="inlineStr">
        <is>
          <t>Selalu (setiap hari)</t>
        </is>
      </c>
      <c r="FG14" t="inlineStr">
        <is>
          <t>Tidak mengetahui</t>
        </is>
      </c>
      <c r="FH14" t="inlineStr">
        <is>
          <t>Cukup sering (2 minggu sekali)</t>
        </is>
      </c>
      <c r="FI14" t="inlineStr">
        <is>
          <t>Mengetahui</t>
        </is>
      </c>
      <c r="FJ14" t="inlineStr">
        <is>
          <t>Selalu (setiap hari)</t>
        </is>
      </c>
      <c r="FK14" t="inlineStr">
        <is>
          <t>Tidak mengetahui</t>
        </is>
      </c>
      <c r="FL14" t="inlineStr">
        <is>
          <t>Tidak pernah</t>
        </is>
      </c>
      <c r="FM14" t="inlineStr">
        <is>
          <t>Mengetahui</t>
        </is>
      </c>
      <c r="FN14" t="inlineStr">
        <is>
          <t>Sering (setiap minggu)</t>
        </is>
      </c>
      <c r="FO14" t="inlineStr">
        <is>
          <t>Mengetahui</t>
        </is>
      </c>
      <c r="FP14" t="inlineStr">
        <is>
          <t>Cukup sering (2 minggu sekali)</t>
        </is>
      </c>
      <c r="FQ14" t="inlineStr">
        <is>
          <t>Mengetahui</t>
        </is>
      </c>
      <c r="FR14" t="inlineStr">
        <is>
          <t>Ya</t>
        </is>
      </c>
      <c r="FS14" t="inlineStr">
        <is>
          <t>Mengetahui</t>
        </is>
      </c>
      <c r="FT14" t="inlineStr">
        <is>
          <t>Ya, selalu</t>
        </is>
      </c>
      <c r="FU14" t="inlineStr">
        <is>
          <t>Laki-laki dewasa</t>
        </is>
      </c>
      <c r="FV14" t="n">
        <v>1</v>
      </c>
      <c r="FW14" t="n">
        <v>0</v>
      </c>
      <c r="FX14" t="n">
        <v>0</v>
      </c>
      <c r="FY14" t="n">
        <v>0</v>
      </c>
      <c r="FZ14" t="inlineStr">
        <is>
          <t>Cukup memahami</t>
        </is>
      </c>
      <c r="GA14" t="inlineStr">
        <is>
          <t>CPO</t>
        </is>
      </c>
      <c r="GB14" t="n">
        <v>1</v>
      </c>
      <c r="GC14" t="n">
        <v>0</v>
      </c>
      <c r="GD14" t="n">
        <v>0</v>
      </c>
      <c r="GE14" t="n">
        <v>0</v>
      </c>
      <c r="GF14" t="n">
        <v/>
      </c>
      <c r="GG14" t="inlineStr">
        <is>
          <t>Selalu</t>
        </is>
      </c>
      <c r="GH14" t="inlineStr">
        <is>
          <t>Ya</t>
        </is>
      </c>
      <c r="GI14" t="inlineStr">
        <is>
          <t>Tetangga Teman/keluarga Komunitas lokal</t>
        </is>
      </c>
      <c r="GJ14" t="n">
        <v>1</v>
      </c>
      <c r="GK14" t="n">
        <v>1</v>
      </c>
      <c r="GL14" t="n">
        <v>1</v>
      </c>
      <c r="GM14" t="n">
        <v>0</v>
      </c>
      <c r="GN14" t="n">
        <v/>
      </c>
      <c r="GO14" t="n">
        <v>10</v>
      </c>
      <c r="GP14" t="inlineStr">
        <is>
          <t>Penuh (100%)</t>
        </is>
      </c>
      <c r="GQ14" t="inlineStr">
        <is>
          <t>LPG</t>
        </is>
      </c>
      <c r="GR14" t="n">
        <v>1</v>
      </c>
      <c r="GS14" t="n">
        <v>0</v>
      </c>
      <c r="GT14" t="n">
        <v>0</v>
      </c>
      <c r="GU14" t="n">
        <v>0</v>
      </c>
      <c r="GV14" t="n">
        <v>0</v>
      </c>
      <c r="GW14" t="n">
        <v>0</v>
      </c>
      <c r="GX14" t="n">
        <v>0</v>
      </c>
      <c r="GY14" t="n">
        <v/>
      </c>
      <c r="GZ14" t="inlineStr">
        <is>
          <t>Ya</t>
        </is>
      </c>
      <c r="HA14" t="n">
        <v/>
      </c>
      <c r="HB14" t="n">
        <v/>
      </c>
      <c r="HC14" t="n">
        <v/>
      </c>
      <c r="HD14" t="n">
        <v/>
      </c>
      <c r="HE14" t="n">
        <v>12</v>
      </c>
      <c r="HF14" t="n">
        <v>80000</v>
      </c>
      <c r="HG14" t="n">
        <v>3</v>
      </c>
      <c r="HH14" t="n">
        <v>20000</v>
      </c>
      <c r="HI14" t="n">
        <v/>
      </c>
      <c r="HJ14" t="n">
        <v/>
      </c>
      <c r="HK14" t="n">
        <v/>
      </c>
      <c r="HL14" t="n">
        <v/>
      </c>
      <c r="HM14" t="n">
        <v/>
      </c>
      <c r="HN14" t="n">
        <v/>
      </c>
      <c r="HO14" t="n">
        <v/>
      </c>
      <c r="HP14" t="n">
        <v/>
      </c>
      <c r="HQ14" t="n">
        <v/>
      </c>
      <c r="HR14" t="n">
        <v/>
      </c>
      <c r="HS14" t="n">
        <v/>
      </c>
      <c r="HT14" t="n">
        <v/>
      </c>
      <c r="HU14" t="n">
        <v/>
      </c>
      <c r="HV14" t="n">
        <v/>
      </c>
      <c r="HW14" t="n">
        <v/>
      </c>
      <c r="HX14" t="n">
        <v/>
      </c>
      <c r="HY14" t="n">
        <v/>
      </c>
      <c r="HZ14" t="n">
        <v/>
      </c>
      <c r="IA14" t="n">
        <v>9</v>
      </c>
      <c r="IB14" t="n">
        <v>60000</v>
      </c>
      <c r="IC14" t="n">
        <v/>
      </c>
      <c r="ID14" t="n">
        <v/>
      </c>
      <c r="IE14" t="n">
        <v/>
      </c>
      <c r="IF14" t="n">
        <v/>
      </c>
      <c r="IG14" t="n">
        <v/>
      </c>
      <c r="IH14" t="n">
        <v/>
      </c>
      <c r="II14" t="n">
        <v/>
      </c>
      <c r="IJ14" t="n">
        <v/>
      </c>
      <c r="IK14" t="inlineStr">
        <is>
          <t>30-50 kg</t>
        </is>
      </c>
      <c r="IL14" t="inlineStr">
        <is>
          <t>1-3 jam</t>
        </is>
      </c>
      <c r="IM14" t="inlineStr">
        <is>
          <t>Ya</t>
        </is>
      </c>
      <c r="IN14" t="inlineStr">
        <is>
          <t>Tidak</t>
        </is>
      </c>
      <c r="IO14" t="inlineStr">
        <is>
          <t>Tidak ada perubahan</t>
        </is>
      </c>
      <c r="IP14" t="n">
        <v/>
      </c>
      <c r="IQ14" t="inlineStr">
        <is>
          <t>Tidak pernah</t>
        </is>
      </c>
      <c r="IR14" t="n">
        <v/>
      </c>
      <c r="IS14" t="n">
        <v/>
      </c>
      <c r="IT14" t="n">
        <v/>
      </c>
      <c r="IU14" t="n">
        <v/>
      </c>
      <c r="IV14" t="n">
        <v/>
      </c>
      <c r="IW14" t="n">
        <v/>
      </c>
      <c r="IX14" t="n">
        <v/>
      </c>
      <c r="IY14" t="n">
        <v/>
      </c>
      <c r="IZ14" t="inlineStr">
        <is>
          <t>Tidak pernah</t>
        </is>
      </c>
      <c r="JA14" t="n">
        <v/>
      </c>
      <c r="JB14" t="n">
        <v/>
      </c>
      <c r="JC14" t="n">
        <v/>
      </c>
      <c r="JD14" t="n">
        <v/>
      </c>
      <c r="JE14" t="n">
        <v/>
      </c>
      <c r="JF14" t="n">
        <v/>
      </c>
      <c r="JG14" t="n">
        <v/>
      </c>
      <c r="JH14" t="n">
        <v/>
      </c>
      <c r="JI14" t="inlineStr">
        <is>
          <t>Tidak pernah</t>
        </is>
      </c>
      <c r="JJ14" t="n">
        <v/>
      </c>
      <c r="JK14" t="n">
        <v/>
      </c>
      <c r="JL14" t="n">
        <v/>
      </c>
      <c r="JM14" t="n">
        <v/>
      </c>
      <c r="JN14" t="n">
        <v/>
      </c>
      <c r="JO14" t="n">
        <v/>
      </c>
      <c r="JP14" t="n">
        <v/>
      </c>
      <c r="JQ14" t="n">
        <v/>
      </c>
      <c r="JR14" t="inlineStr">
        <is>
          <t>Tidak pernah</t>
        </is>
      </c>
      <c r="JS14" t="n">
        <v/>
      </c>
      <c r="JT14" t="n">
        <v/>
      </c>
      <c r="JU14" t="n">
        <v/>
      </c>
      <c r="JV14" t="n">
        <v/>
      </c>
      <c r="JW14" t="n">
        <v/>
      </c>
      <c r="JX14" t="n">
        <v/>
      </c>
      <c r="JY14" t="n">
        <v/>
      </c>
      <c r="JZ14" t="n">
        <v/>
      </c>
      <c r="KA14" t="inlineStr">
        <is>
          <t>Tidak pernah</t>
        </is>
      </c>
      <c r="KB14" t="n">
        <v/>
      </c>
      <c r="KC14" t="n">
        <v/>
      </c>
      <c r="KD14" t="n">
        <v/>
      </c>
      <c r="KE14" t="n">
        <v/>
      </c>
      <c r="KF14" t="n">
        <v/>
      </c>
      <c r="KG14" t="n">
        <v/>
      </c>
      <c r="KH14" t="n">
        <v/>
      </c>
      <c r="KI14" t="n">
        <v/>
      </c>
      <c r="KJ14" t="inlineStr">
        <is>
          <t>Tidak pernah</t>
        </is>
      </c>
      <c r="KK14" t="n">
        <v/>
      </c>
      <c r="KL14" t="n">
        <v/>
      </c>
      <c r="KM14" t="n">
        <v/>
      </c>
      <c r="KN14" t="n">
        <v/>
      </c>
      <c r="KO14" t="n">
        <v/>
      </c>
      <c r="KP14" t="n">
        <v/>
      </c>
      <c r="KQ14" t="n">
        <v/>
      </c>
      <c r="KR14" t="n">
        <v/>
      </c>
      <c r="KS14" t="inlineStr">
        <is>
          <t>Cukup membaik</t>
        </is>
      </c>
      <c r="KT14" t="inlineStr">
        <is>
          <t>0-1 kali</t>
        </is>
      </c>
      <c r="KU14" t="inlineStr">
        <is>
          <t>2-4 kali</t>
        </is>
      </c>
      <c r="KV14" t="inlineStr">
        <is>
          <t>Perempuan dewasa</t>
        </is>
      </c>
      <c r="KW14" t="n">
        <v>0</v>
      </c>
      <c r="KX14" t="n">
        <v>1</v>
      </c>
      <c r="KY14" t="n">
        <v>0</v>
      </c>
      <c r="KZ14" t="n">
        <v>0</v>
      </c>
      <c r="LA14" t="inlineStr">
        <is>
          <t>Tidak ada perubahan</t>
        </is>
      </c>
      <c r="LB14" t="inlineStr">
        <is>
          <t>Jauh lebih baik</t>
        </is>
      </c>
      <c r="LC14" t="n">
        <v>0</v>
      </c>
      <c r="LD14" t="n">
        <v>4</v>
      </c>
      <c r="LE14" t="n">
        <v>0</v>
      </c>
      <c r="LF14" t="n">
        <v>0</v>
      </c>
      <c r="LG14" t="inlineStr">
        <is>
          <t>Ya</t>
        </is>
      </c>
      <c r="LH14" t="n">
        <v>75000</v>
      </c>
      <c r="LI14" t="n">
        <v/>
      </c>
      <c r="LJ14" t="inlineStr">
        <is>
          <t>Kebutuhan rumah tangga</t>
        </is>
      </c>
      <c r="LK14" t="n">
        <v>0</v>
      </c>
      <c r="LL14" t="n">
        <v>0</v>
      </c>
      <c r="LM14" t="n">
        <v>0</v>
      </c>
      <c r="LN14" t="n">
        <v>0</v>
      </c>
      <c r="LO14" t="n">
        <v>1</v>
      </c>
      <c r="LP14" t="n">
        <v>0</v>
      </c>
      <c r="LQ14" t="n">
        <v>0</v>
      </c>
      <c r="LR14" t="n">
        <v/>
      </c>
      <c r="LS14" t="n">
        <v>30</v>
      </c>
      <c r="LT14" t="n">
        <v>0</v>
      </c>
      <c r="LU14" t="n">
        <v>0</v>
      </c>
      <c r="LV14" t="n">
        <v>15</v>
      </c>
      <c r="LW14" t="n">
        <v>0</v>
      </c>
      <c r="LX14" t="n">
        <v>0</v>
      </c>
      <c r="LY14" t="n">
        <v>10</v>
      </c>
      <c r="LZ14" t="n">
        <v>0</v>
      </c>
      <c r="MA14" t="n">
        <v>0</v>
      </c>
      <c r="MB14" t="inlineStr">
        <is>
          <t>Ya</t>
        </is>
      </c>
      <c r="MC14" t="n">
        <v>20</v>
      </c>
      <c r="MD14" t="n">
        <v>5</v>
      </c>
      <c r="ME14" t="n">
        <v>20</v>
      </c>
      <c r="MF14" t="n">
        <v>5</v>
      </c>
      <c r="MG14" t="n">
        <v>0</v>
      </c>
      <c r="MH14" t="n">
        <v>0</v>
      </c>
      <c r="MI14" t="inlineStr">
        <is>
          <t>Aktivitas sosial diluar rumah (misalnya, berkumpul dengan tetangga, mengikuti kegiatan PKK, dsb) Istirahat</t>
        </is>
      </c>
      <c r="MJ14" t="n">
        <v>0</v>
      </c>
      <c r="MK14" t="n">
        <v>1</v>
      </c>
      <c r="ML14" t="n">
        <v>1</v>
      </c>
      <c r="MM14" t="n">
        <v>0</v>
      </c>
      <c r="MN14" t="n">
        <v>0</v>
      </c>
      <c r="MO14" t="n">
        <v>0</v>
      </c>
      <c r="MP14" t="n">
        <v/>
      </c>
      <c r="MQ14" t="n">
        <v/>
      </c>
      <c r="MR14" t="inlineStr">
        <is>
          <t>Mendampingi cucu belajar</t>
        </is>
      </c>
      <c r="MS14" t="inlineStr">
        <is>
          <t>Pertemuan jamaah gereja, pertemuan RT, Ronda</t>
        </is>
      </c>
      <c r="MT14" t="n">
        <v/>
      </c>
      <c r="MU14" t="inlineStr">
        <is>
          <t>Tidak</t>
        </is>
      </c>
      <c r="MV14" t="n">
        <v/>
      </c>
      <c r="MW14" t="n">
        <v/>
      </c>
      <c r="MX14" t="n">
        <v/>
      </c>
      <c r="MY14" t="n">
        <v/>
      </c>
      <c r="MZ14" t="n">
        <v/>
      </c>
      <c r="NA14" t="n">
        <v/>
      </c>
      <c r="NB14" t="n">
        <v/>
      </c>
      <c r="NC14" t="n">
        <v/>
      </c>
      <c r="ND14" t="n">
        <v/>
      </c>
      <c r="NE14" t="n">
        <v/>
      </c>
      <c r="NF14" t="n">
        <v/>
      </c>
      <c r="NG14" t="n">
        <v/>
      </c>
      <c r="NH14" t="n">
        <v/>
      </c>
      <c r="NI14" t="n">
        <v/>
      </c>
      <c r="NJ14" t="n">
        <v/>
      </c>
      <c r="NK14" t="n">
        <v/>
      </c>
      <c r="NL14" t="inlineStr">
        <is>
          <t>Tidak</t>
        </is>
      </c>
      <c r="NM14" t="inlineStr">
        <is>
          <t>Kombinasi dana mandiri dan kredit/pinjaman</t>
        </is>
      </c>
      <c r="NN14" t="inlineStr">
        <is>
          <t>5.000.001-7.000.000</t>
        </is>
      </c>
      <c r="NO14" t="n">
        <v/>
      </c>
      <c r="NP14" t="n">
        <v/>
      </c>
      <c r="NQ14" t="inlineStr">
        <is>
          <t>Koperasi</t>
        </is>
      </c>
      <c r="NR14" t="n">
        <v/>
      </c>
      <c r="NS14" t="n">
        <v>12</v>
      </c>
      <c r="NT14" t="inlineStr">
        <is>
          <t>CPO/pendamping</t>
        </is>
      </c>
      <c r="NU14" t="n">
        <v/>
      </c>
      <c r="NV14" t="inlineStr">
        <is>
          <t>Anggota keluarga - Laki-laki dewasa</t>
        </is>
      </c>
      <c r="NW14" t="n">
        <v/>
      </c>
      <c r="NX14" t="inlineStr">
        <is>
          <t>Sedikit meningkat</t>
        </is>
      </c>
      <c r="NY14" t="n">
        <v>30</v>
      </c>
      <c r="NZ14" t="n">
        <v>60</v>
      </c>
      <c r="OA14" t="n">
        <v>0</v>
      </c>
      <c r="OB14" t="n">
        <v>10</v>
      </c>
      <c r="OC14" t="n">
        <v>10</v>
      </c>
      <c r="OD14" t="n">
        <v>0</v>
      </c>
      <c r="OE14" t="inlineStr">
        <is>
          <t>Lebih baik</t>
        </is>
      </c>
      <c r="OF14" t="inlineStr">
        <is>
          <t>Lebih baik (beda waktu memasak 5-30 menit, ATAU tidak lagi ada rasa/bau makanan yang berubah, ATAU alasan lainnya)</t>
        </is>
      </c>
      <c r="OG14" t="inlineStr">
        <is>
          <t>Ya</t>
        </is>
      </c>
      <c r="OH14" t="n">
        <v>3</v>
      </c>
      <c r="OI14" t="n">
        <v>0</v>
      </c>
      <c r="OJ14" t="n">
        <v>0</v>
      </c>
      <c r="OK14" t="n">
        <v>0</v>
      </c>
      <c r="OL14" t="n">
        <v>0</v>
      </c>
      <c r="OM14" t="n">
        <v>0</v>
      </c>
      <c r="ON14" t="n">
        <v>0</v>
      </c>
      <c r="OO14" t="n">
        <v>0</v>
      </c>
      <c r="OP14" t="inlineStr">
        <is>
          <t>Sapi pedaging</t>
        </is>
      </c>
      <c r="OQ14" t="n">
        <v>1</v>
      </c>
      <c r="OR14" t="n">
        <v>0</v>
      </c>
      <c r="OS14" t="n">
        <v>0</v>
      </c>
      <c r="OT14" t="n">
        <v>0</v>
      </c>
      <c r="OU14" t="n">
        <v>0</v>
      </c>
      <c r="OV14" t="n">
        <v>0</v>
      </c>
      <c r="OW14" t="n">
        <v>0</v>
      </c>
      <c r="OX14" t="n">
        <v>0</v>
      </c>
      <c r="OY14" t="n">
        <v>0</v>
      </c>
      <c r="OZ14" t="inlineStr">
        <is>
          <t>Sapi pedaging</t>
        </is>
      </c>
      <c r="PA14" t="n">
        <v>1</v>
      </c>
      <c r="PB14" t="n">
        <v>0</v>
      </c>
      <c r="PC14" t="n">
        <v>0</v>
      </c>
      <c r="PD14" t="n">
        <v>0</v>
      </c>
      <c r="PE14" t="n">
        <v>0</v>
      </c>
      <c r="PF14" t="n">
        <v>0</v>
      </c>
      <c r="PG14" t="n">
        <v>0</v>
      </c>
      <c r="PH14" t="n">
        <v>0</v>
      </c>
      <c r="PI14" t="n">
        <v>0</v>
      </c>
      <c r="PJ14" t="inlineStr">
        <is>
          <t>Sapi pedaging</t>
        </is>
      </c>
      <c r="PK14" t="n">
        <v>1</v>
      </c>
      <c r="PL14" t="n">
        <v>0</v>
      </c>
      <c r="PM14" t="n">
        <v>0</v>
      </c>
      <c r="PN14" t="n">
        <v>0</v>
      </c>
      <c r="PO14" t="n">
        <v>0</v>
      </c>
      <c r="PP14" t="n">
        <v>0</v>
      </c>
      <c r="PQ14" t="n">
        <v>0</v>
      </c>
      <c r="PR14" t="n">
        <v>0</v>
      </c>
      <c r="PS14" t="n">
        <v>0</v>
      </c>
      <c r="PT14" t="inlineStr">
        <is>
          <t>1-Disebarkan ke lahan terbuka</t>
        </is>
      </c>
      <c r="PU14" t="n">
        <v>0</v>
      </c>
      <c r="PV14" t="n">
        <v>0</v>
      </c>
      <c r="PW14" t="n">
        <v>0</v>
      </c>
      <c r="PX14" t="n">
        <v>0</v>
      </c>
      <c r="PY14" t="n">
        <v>0</v>
      </c>
      <c r="PZ14" t="n">
        <v>1</v>
      </c>
      <c r="QA14" t="n">
        <v>0</v>
      </c>
      <c r="QB14" t="n">
        <v>0</v>
      </c>
      <c r="QC14" t="n">
        <v>0</v>
      </c>
      <c r="QD14" t="n">
        <v/>
      </c>
      <c r="QE14" t="n">
        <v/>
      </c>
      <c r="QF14" t="n">
        <v/>
      </c>
      <c r="QG14" t="n">
        <v/>
      </c>
      <c r="QH14" t="n">
        <v/>
      </c>
      <c r="QI14" t="n">
        <v/>
      </c>
      <c r="QJ14" t="n">
        <v/>
      </c>
      <c r="QK14" t="n">
        <v/>
      </c>
      <c r="QL14" t="n">
        <v/>
      </c>
      <c r="QM14" t="n">
        <v/>
      </c>
      <c r="QN14" t="n">
        <v/>
      </c>
      <c r="QO14" t="n">
        <v/>
      </c>
      <c r="QP14" t="n">
        <v/>
      </c>
      <c r="QQ14" t="n">
        <v/>
      </c>
      <c r="QR14" t="n">
        <v/>
      </c>
      <c r="QS14" t="n">
        <v/>
      </c>
      <c r="QT14" t="n">
        <v/>
      </c>
      <c r="QU14" t="n">
        <v/>
      </c>
      <c r="QV14" t="n">
        <v/>
      </c>
      <c r="QW14" t="n">
        <v/>
      </c>
      <c r="QX14" t="n">
        <v/>
      </c>
      <c r="QY14" t="n">
        <v/>
      </c>
      <c r="QZ14" t="n">
        <v/>
      </c>
      <c r="RA14" t="n">
        <v/>
      </c>
      <c r="RB14" t="n">
        <v/>
      </c>
      <c r="RC14" t="n">
        <v/>
      </c>
      <c r="RD14" t="n">
        <v/>
      </c>
      <c r="RE14" t="n">
        <v/>
      </c>
      <c r="RF14" t="n">
        <v/>
      </c>
      <c r="RG14" t="n">
        <v/>
      </c>
      <c r="RH14" t="n">
        <v/>
      </c>
      <c r="RI14" t="n">
        <v/>
      </c>
      <c r="RJ14" t="n">
        <v/>
      </c>
      <c r="RK14" t="n">
        <v/>
      </c>
      <c r="RL14" t="n">
        <v/>
      </c>
      <c r="RM14" t="n">
        <v/>
      </c>
      <c r="RN14" t="n">
        <v/>
      </c>
      <c r="RO14" t="n">
        <v/>
      </c>
      <c r="RP14" t="n">
        <v/>
      </c>
      <c r="RQ14" t="n">
        <v/>
      </c>
      <c r="RR14" t="n">
        <v/>
      </c>
      <c r="RS14" t="n">
        <v/>
      </c>
      <c r="RT14" t="n">
        <v/>
      </c>
      <c r="RU14" t="n">
        <v/>
      </c>
      <c r="RV14" t="n">
        <v/>
      </c>
      <c r="RW14" t="n">
        <v/>
      </c>
      <c r="RX14" t="n">
        <v/>
      </c>
      <c r="RY14" t="n">
        <v/>
      </c>
      <c r="RZ14" t="n">
        <v/>
      </c>
      <c r="SA14" t="n">
        <v/>
      </c>
      <c r="SB14" t="n">
        <v/>
      </c>
      <c r="SC14" t="n">
        <v/>
      </c>
      <c r="SD14" t="n">
        <v/>
      </c>
      <c r="SE14" t="n">
        <v/>
      </c>
      <c r="SF14" t="n">
        <v/>
      </c>
      <c r="SG14" t="n">
        <v/>
      </c>
      <c r="SH14" t="n">
        <v/>
      </c>
      <c r="SI14" t="n">
        <v/>
      </c>
      <c r="SJ14" t="n">
        <v/>
      </c>
      <c r="SK14" t="n">
        <v/>
      </c>
      <c r="SL14" t="n">
        <v/>
      </c>
      <c r="SM14" t="n">
        <v/>
      </c>
      <c r="SN14" t="n">
        <v/>
      </c>
      <c r="SO14" t="n">
        <v/>
      </c>
      <c r="SP14" t="n">
        <v/>
      </c>
      <c r="SQ14" t="n">
        <v/>
      </c>
      <c r="SR14" t="n">
        <v/>
      </c>
      <c r="SS14" t="n">
        <v/>
      </c>
      <c r="ST14" t="n">
        <v/>
      </c>
      <c r="SU14" t="n">
        <v/>
      </c>
      <c r="SV14" t="n">
        <v/>
      </c>
      <c r="SW14" t="n">
        <v/>
      </c>
      <c r="SX14" t="n">
        <v/>
      </c>
      <c r="SY14" t="n">
        <v>1</v>
      </c>
      <c r="SZ14" t="n">
        <v/>
      </c>
      <c r="TA14" t="n">
        <v/>
      </c>
      <c r="TB14" t="n">
        <v/>
      </c>
      <c r="TC14" t="n">
        <v/>
      </c>
      <c r="TD14" t="n">
        <v/>
      </c>
      <c r="TE14" t="n">
        <v/>
      </c>
      <c r="TF14" t="n">
        <v/>
      </c>
      <c r="TG14" t="n">
        <v>2</v>
      </c>
      <c r="TH14" t="n">
        <v>0</v>
      </c>
      <c r="TI14" t="n">
        <v>0</v>
      </c>
      <c r="TJ14" t="n">
        <v>0</v>
      </c>
      <c r="TK14" t="n">
        <v>0</v>
      </c>
      <c r="TL14" t="n">
        <v>0</v>
      </c>
      <c r="TM14" t="n">
        <v>0</v>
      </c>
      <c r="TN14" t="n">
        <v>0</v>
      </c>
      <c r="TO14" t="n">
        <v>1</v>
      </c>
      <c r="TP14" t="n">
        <v>0</v>
      </c>
      <c r="TQ14" t="n">
        <v>0</v>
      </c>
      <c r="TR14" t="n">
        <v>0</v>
      </c>
      <c r="TS14" t="n">
        <v/>
      </c>
      <c r="TT14" t="n">
        <v/>
      </c>
      <c r="TU14" t="n">
        <v/>
      </c>
      <c r="TV14" t="n">
        <v/>
      </c>
      <c r="TW14" t="n">
        <v/>
      </c>
      <c r="TX14" t="n">
        <v/>
      </c>
      <c r="TY14" t="n">
        <v/>
      </c>
      <c r="TZ14" t="n">
        <v/>
      </c>
      <c r="UA14" t="n">
        <v/>
      </c>
      <c r="UB14" t="n">
        <v/>
      </c>
      <c r="UC14" t="n">
        <v/>
      </c>
      <c r="UD14" t="n">
        <v/>
      </c>
      <c r="UE14" t="n">
        <v/>
      </c>
      <c r="UF14" t="n">
        <v/>
      </c>
      <c r="UG14" t="n">
        <v/>
      </c>
      <c r="UH14" t="n">
        <v/>
      </c>
      <c r="UI14" t="n">
        <v/>
      </c>
      <c r="UJ14" t="n">
        <v/>
      </c>
      <c r="UK14" t="n">
        <v/>
      </c>
      <c r="UL14" t="n">
        <v/>
      </c>
      <c r="UM14" t="n">
        <v/>
      </c>
      <c r="UN14" t="n">
        <v/>
      </c>
      <c r="UO14" t="n">
        <v/>
      </c>
      <c r="UP14" t="n">
        <v/>
      </c>
      <c r="UQ14" t="n">
        <v/>
      </c>
      <c r="UR14" t="n">
        <v/>
      </c>
      <c r="US14" t="n">
        <v/>
      </c>
      <c r="UT14" t="n">
        <v/>
      </c>
      <c r="UU14" t="inlineStr">
        <is>
          <t>Pemberian pakan di kandang</t>
        </is>
      </c>
      <c r="UV14" t="n">
        <v/>
      </c>
      <c r="UW14" t="n">
        <v/>
      </c>
      <c r="UX14" t="n">
        <v/>
      </c>
      <c r="UY14" t="n">
        <v/>
      </c>
      <c r="UZ14" t="n">
        <v/>
      </c>
      <c r="VA14" t="n">
        <v/>
      </c>
      <c r="VB14" t="n">
        <v/>
      </c>
      <c r="VC14" t="inlineStr">
        <is>
          <t>Sangat jarang (&gt;1 bulan sekali)</t>
        </is>
      </c>
      <c r="VD14" t="n">
        <v/>
      </c>
      <c r="VE14" t="n">
        <v/>
      </c>
      <c r="VF14" t="n">
        <v/>
      </c>
      <c r="VG14" t="n">
        <v/>
      </c>
      <c r="VH14" t="n">
        <v/>
      </c>
      <c r="VI14" t="n">
        <v/>
      </c>
      <c r="VJ14" t="n">
        <v/>
      </c>
      <c r="VK14" t="inlineStr">
        <is>
          <t>Sering (1 kali sehari)</t>
        </is>
      </c>
      <c r="VL14" t="n">
        <v/>
      </c>
      <c r="VM14" t="n">
        <v/>
      </c>
      <c r="VN14" t="n">
        <v/>
      </c>
      <c r="VO14" t="n">
        <v/>
      </c>
      <c r="VP14" t="n">
        <v/>
      </c>
      <c r="VQ14" t="n">
        <v/>
      </c>
      <c r="VR14" t="n">
        <v/>
      </c>
      <c r="VS14" t="inlineStr">
        <is>
          <t>6-Digester biogas</t>
        </is>
      </c>
      <c r="VT14" t="n">
        <v>0</v>
      </c>
      <c r="VU14" t="n">
        <v>0</v>
      </c>
      <c r="VV14" t="n">
        <v>0</v>
      </c>
      <c r="VW14" t="n">
        <v>0</v>
      </c>
      <c r="VX14" t="n">
        <v>0</v>
      </c>
      <c r="VY14" t="n">
        <v>0</v>
      </c>
      <c r="VZ14" t="n">
        <v>0</v>
      </c>
      <c r="WA14" t="n">
        <v>0</v>
      </c>
      <c r="WB14" t="n">
        <v>0</v>
      </c>
      <c r="WC14" t="n">
        <v>1</v>
      </c>
      <c r="WD14" t="n">
        <v>0</v>
      </c>
      <c r="WE14" t="n">
        <v>0</v>
      </c>
      <c r="WF14" t="n">
        <v/>
      </c>
      <c r="WG14" t="n">
        <v/>
      </c>
      <c r="WH14" t="n">
        <v/>
      </c>
      <c r="WI14" t="n">
        <v/>
      </c>
      <c r="WJ14" t="n">
        <v/>
      </c>
      <c r="WK14" t="n">
        <v/>
      </c>
      <c r="WL14" t="n">
        <v/>
      </c>
      <c r="WM14" t="n">
        <v/>
      </c>
      <c r="WN14" t="n">
        <v/>
      </c>
      <c r="WO14" t="n">
        <v/>
      </c>
      <c r="WP14" t="n">
        <v/>
      </c>
      <c r="WQ14" t="n">
        <v/>
      </c>
      <c r="WR14" t="n">
        <v/>
      </c>
      <c r="WS14" t="n">
        <v/>
      </c>
      <c r="WT14" t="n">
        <v/>
      </c>
      <c r="WU14" t="n">
        <v/>
      </c>
      <c r="WV14" t="n">
        <v/>
      </c>
      <c r="WW14" t="n">
        <v/>
      </c>
      <c r="WX14" t="n">
        <v/>
      </c>
      <c r="WY14" t="n">
        <v/>
      </c>
      <c r="WZ14" t="n">
        <v/>
      </c>
      <c r="XA14" t="n">
        <v/>
      </c>
      <c r="XB14" t="n">
        <v/>
      </c>
      <c r="XC14" t="n">
        <v/>
      </c>
      <c r="XD14" t="n">
        <v/>
      </c>
      <c r="XE14" t="n">
        <v/>
      </c>
      <c r="XF14" t="n">
        <v/>
      </c>
      <c r="XG14" t="n">
        <v/>
      </c>
      <c r="XH14" t="n">
        <v/>
      </c>
      <c r="XI14" t="n">
        <v/>
      </c>
      <c r="XJ14" t="n">
        <v/>
      </c>
      <c r="XK14" t="n">
        <v/>
      </c>
      <c r="XL14" t="n">
        <v/>
      </c>
      <c r="XM14" t="n">
        <v/>
      </c>
      <c r="XN14" t="n">
        <v/>
      </c>
      <c r="XO14" t="n">
        <v/>
      </c>
      <c r="XP14" t="n">
        <v/>
      </c>
      <c r="XQ14" t="n">
        <v/>
      </c>
      <c r="XR14" t="n">
        <v/>
      </c>
      <c r="XS14" t="n">
        <v/>
      </c>
      <c r="XT14" t="n">
        <v/>
      </c>
      <c r="XU14" t="n">
        <v/>
      </c>
      <c r="XV14" t="n">
        <v/>
      </c>
      <c r="XW14" t="n">
        <v/>
      </c>
      <c r="XX14" t="n">
        <v/>
      </c>
      <c r="XY14" t="n">
        <v/>
      </c>
      <c r="XZ14" t="n">
        <v/>
      </c>
      <c r="YA14" t="n">
        <v/>
      </c>
      <c r="YB14" t="n">
        <v/>
      </c>
      <c r="YC14" t="n">
        <v/>
      </c>
      <c r="YD14" t="n">
        <v/>
      </c>
      <c r="YE14" t="n">
        <v/>
      </c>
      <c r="YF14" t="n">
        <v/>
      </c>
      <c r="YG14" t="n">
        <v/>
      </c>
      <c r="YH14" t="n">
        <v/>
      </c>
      <c r="YI14" t="n">
        <v/>
      </c>
      <c r="YJ14" t="n">
        <v/>
      </c>
      <c r="YK14" t="n">
        <v/>
      </c>
      <c r="YL14" t="n">
        <v/>
      </c>
      <c r="YM14" t="n">
        <v/>
      </c>
      <c r="YN14" t="n">
        <v/>
      </c>
      <c r="YO14" t="n">
        <v/>
      </c>
      <c r="YP14" t="n">
        <v/>
      </c>
      <c r="YQ14" t="n">
        <v/>
      </c>
      <c r="YR14" t="n">
        <v/>
      </c>
      <c r="YS14" t="n">
        <v/>
      </c>
      <c r="YT14" t="n">
        <v/>
      </c>
      <c r="YU14" t="n">
        <v/>
      </c>
      <c r="YV14" t="n">
        <v/>
      </c>
      <c r="YW14" t="n">
        <v/>
      </c>
      <c r="YX14" t="n">
        <v/>
      </c>
      <c r="YY14" t="n">
        <v/>
      </c>
      <c r="YZ14" t="n">
        <v/>
      </c>
      <c r="ZA14" t="n">
        <v/>
      </c>
      <c r="ZB14" t="n">
        <v/>
      </c>
      <c r="ZC14" t="n">
        <v/>
      </c>
      <c r="ZD14" t="n">
        <v/>
      </c>
      <c r="ZE14" t="n">
        <v/>
      </c>
      <c r="ZF14" t="n">
        <v/>
      </c>
      <c r="ZG14" t="n">
        <v/>
      </c>
      <c r="ZH14" t="n">
        <v/>
      </c>
      <c r="ZI14" t="n">
        <v/>
      </c>
      <c r="ZJ14" t="n">
        <v/>
      </c>
      <c r="ZK14" t="n">
        <v/>
      </c>
      <c r="ZL14" t="n">
        <v/>
      </c>
      <c r="ZM14" t="n">
        <v/>
      </c>
      <c r="ZN14" t="n">
        <v>100</v>
      </c>
      <c r="ZO14" t="n">
        <v/>
      </c>
      <c r="ZP14" t="n">
        <v/>
      </c>
      <c r="ZQ14" t="n">
        <v/>
      </c>
      <c r="ZR14" t="n">
        <v/>
      </c>
      <c r="ZS14" t="n">
        <v/>
      </c>
      <c r="ZT14" t="n">
        <v/>
      </c>
      <c r="ZU14" t="n">
        <v/>
      </c>
      <c r="ZV14" t="n">
        <v>2</v>
      </c>
      <c r="ZW14" t="n">
        <v/>
      </c>
      <c r="ZX14" t="n">
        <v/>
      </c>
      <c r="ZY14" t="n">
        <v/>
      </c>
      <c r="ZZ14" t="n">
        <v/>
      </c>
      <c r="AAA14" t="n">
        <v/>
      </c>
      <c r="AAB14" t="n">
        <v/>
      </c>
      <c r="AAC14" t="n">
        <v/>
      </c>
      <c r="AAD14" t="inlineStr">
        <is>
          <t>Pakan segar (misal: rumput)</t>
        </is>
      </c>
      <c r="AAE14" t="n">
        <v/>
      </c>
      <c r="AAF14" t="n">
        <v/>
      </c>
      <c r="AAG14" t="n">
        <v/>
      </c>
      <c r="AAH14" t="n">
        <v/>
      </c>
      <c r="AAI14" t="n">
        <v/>
      </c>
      <c r="AAJ14" t="n">
        <v/>
      </c>
      <c r="AAK14" t="n">
        <v/>
      </c>
      <c r="AAL14" t="inlineStr">
        <is>
          <t>Tidak</t>
        </is>
      </c>
      <c r="AAM14" t="n">
        <v/>
      </c>
      <c r="AAN14" t="n">
        <v/>
      </c>
      <c r="AAO14" t="n">
        <v/>
      </c>
      <c r="AAP14" t="n">
        <v/>
      </c>
      <c r="AAQ14" t="n">
        <v/>
      </c>
      <c r="AAR14" t="inlineStr">
        <is>
          <t>Ya</t>
        </is>
      </c>
      <c r="AAS14" t="inlineStr">
        <is>
          <t>Mengetahui</t>
        </is>
      </c>
      <c r="AAT14" t="inlineStr">
        <is>
          <t>Diberikan gratis ke orang lain Dibuang ke selokan</t>
        </is>
      </c>
      <c r="AAU14" t="n">
        <v>0</v>
      </c>
      <c r="AAV14" t="n">
        <v>0</v>
      </c>
      <c r="AAW14" t="n">
        <v>0</v>
      </c>
      <c r="AAX14" t="n">
        <v>0</v>
      </c>
      <c r="AAY14" t="n">
        <v>1</v>
      </c>
      <c r="AAZ14" t="n">
        <v>0</v>
      </c>
      <c r="ABA14" t="n">
        <v>1</v>
      </c>
      <c r="ABB14" t="n">
        <v/>
      </c>
      <c r="ABC14" t="n">
        <v/>
      </c>
      <c r="ABD14" t="n">
        <v/>
      </c>
      <c r="ABE14" t="n">
        <v/>
      </c>
      <c r="ABF14" t="n">
        <v/>
      </c>
      <c r="ABG14" t="n">
        <v/>
      </c>
      <c r="ABH14" t="n">
        <v/>
      </c>
      <c r="ABI14" t="n">
        <v/>
      </c>
      <c r="ABJ14" t="n">
        <v/>
      </c>
      <c r="ABK14" t="n">
        <v/>
      </c>
      <c r="ABL14" t="n">
        <v/>
      </c>
      <c r="ABM14" t="n">
        <v/>
      </c>
      <c r="ABN14" t="n">
        <v/>
      </c>
      <c r="ABO14" t="n">
        <v/>
      </c>
      <c r="ABP14" t="n">
        <v/>
      </c>
      <c r="ABQ14" t="n">
        <v/>
      </c>
      <c r="ABR14" t="n">
        <v/>
      </c>
      <c r="ABS14" t="n">
        <v/>
      </c>
      <c r="ABT14" t="n">
        <v/>
      </c>
      <c r="ABU14" t="n">
        <v/>
      </c>
      <c r="ABV14" t="n">
        <v/>
      </c>
      <c r="ABW14" t="n">
        <v/>
      </c>
      <c r="ABX14" t="n">
        <v/>
      </c>
      <c r="ABY14" t="n">
        <v/>
      </c>
      <c r="ABZ14" t="n">
        <v/>
      </c>
      <c r="ACA14" t="n">
        <v/>
      </c>
      <c r="ACB14" t="n">
        <v/>
      </c>
      <c r="ACC14" t="n">
        <v/>
      </c>
      <c r="ACD14" t="n">
        <v/>
      </c>
      <c r="ACE14" t="n">
        <v/>
      </c>
      <c r="ACF14" t="n">
        <v/>
      </c>
      <c r="ACG14" t="n">
        <v/>
      </c>
      <c r="ACH14" t="n">
        <v/>
      </c>
      <c r="ACI14" t="n">
        <v/>
      </c>
      <c r="ACJ14" t="n">
        <v/>
      </c>
      <c r="ACK14" t="inlineStr">
        <is>
          <t>Ladang/sawah terlalu jauh, sulit untuk mengangkut ke sana</t>
        </is>
      </c>
      <c r="ACL14" t="n">
        <v>0</v>
      </c>
      <c r="ACM14" t="n">
        <v>0</v>
      </c>
      <c r="ACN14" t="n">
        <v>0</v>
      </c>
      <c r="ACO14" t="n">
        <v>1</v>
      </c>
      <c r="ACP14" t="n">
        <v>0</v>
      </c>
      <c r="ACQ14" t="n">
        <v>0</v>
      </c>
      <c r="ACR14" t="n">
        <v>0</v>
      </c>
      <c r="ACS14" t="n">
        <v/>
      </c>
      <c r="ACT14" t="inlineStr">
        <is>
          <t>Tidak ada</t>
        </is>
      </c>
      <c r="ACU14" t="inlineStr">
        <is>
          <t>Manfaat sangat besar</t>
        </is>
      </c>
      <c r="ACV14" t="inlineStr">
        <is>
          <t>Berkurang</t>
        </is>
      </c>
      <c r="ACW14" t="inlineStr">
        <is>
          <t>Anggota keluarga - Perempuan dewasa</t>
        </is>
      </c>
      <c r="ACX14" t="inlineStr">
        <is>
          <t>Setuju</t>
        </is>
      </c>
      <c r="ACY14" t="inlineStr">
        <is>
          <t>Anggota keluarga - Laki-laki dewasa Anggota keluarga - Perempuan dewasa Anggota keluarga - Anak-anak</t>
        </is>
      </c>
      <c r="ACZ14" t="n">
        <v>1</v>
      </c>
      <c r="ADA14" t="n">
        <v>1</v>
      </c>
      <c r="ADB14" t="n">
        <v>1</v>
      </c>
      <c r="ADC14" t="n">
        <v>0</v>
      </c>
      <c r="ADD14" t="inlineStr">
        <is>
          <t>Cukup puas</t>
        </is>
      </c>
      <c r="ADE14" t="inlineStr">
        <is>
          <t>Sangat puas</t>
        </is>
      </c>
      <c r="ADF14" t="inlineStr">
        <is>
          <t>Sangat puas</t>
        </is>
      </c>
      <c r="ADG14" t="inlineStr">
        <is>
          <t>Sangat puas</t>
        </is>
      </c>
      <c r="ADH14" t="inlineStr">
        <is>
          <t>Tidak</t>
        </is>
      </c>
      <c r="ADI14" t="n">
        <v/>
      </c>
      <c r="ADJ14" t="inlineStr">
        <is>
          <t>Cukup puas</t>
        </is>
      </c>
      <c r="ADK14" t="n">
        <v/>
      </c>
      <c r="ADL14" t="n">
        <v/>
      </c>
      <c r="ADM14" t="n">
        <v/>
      </c>
      <c r="ADN14" t="n">
        <v/>
      </c>
      <c r="ADO14" t="n">
        <v/>
      </c>
      <c r="ADP14" t="n">
        <v/>
      </c>
      <c r="ADQ14" t="n">
        <v/>
      </c>
      <c r="ADR14" t="n">
        <v/>
      </c>
      <c r="ADS14" t="n">
        <v/>
      </c>
      <c r="ADT14" t="n">
        <v/>
      </c>
      <c r="ADU14" t="inlineStr">
        <is>
          <t>Menghubungi CPO atau pendamping</t>
        </is>
      </c>
      <c r="ADV14" t="n">
        <v>0</v>
      </c>
      <c r="ADW14" t="n">
        <v>0</v>
      </c>
      <c r="ADX14" t="n">
        <v>0</v>
      </c>
      <c r="ADY14" t="n">
        <v>0</v>
      </c>
      <c r="ADZ14" t="n">
        <v>1</v>
      </c>
      <c r="AEA14" t="n">
        <v>0</v>
      </c>
      <c r="AEB14" t="n">
        <v>0</v>
      </c>
      <c r="AEC14" t="n">
        <v>0</v>
      </c>
      <c r="AED14" t="inlineStr">
        <is>
          <t>Tidak ada</t>
        </is>
      </c>
      <c r="AEE14" t="inlineStr">
        <is>
          <t>Laki-laki dewasa</t>
        </is>
      </c>
      <c r="AEF14" t="n">
        <v/>
      </c>
      <c r="AEG14" t="inlineStr">
        <is>
          <t>Menelepon atau WA langsung</t>
        </is>
      </c>
      <c r="AEH14" t="n">
        <v/>
      </c>
      <c r="AEI14" t="inlineStr">
        <is>
          <t>Tidak ada</t>
        </is>
      </c>
      <c r="AEJ14" t="inlineStr">
        <is>
          <t>Ya, selalu</t>
        </is>
      </c>
      <c r="AEK14" t="inlineStr">
        <is>
          <t>Pengurangan pengeluaran rumah tangga (bahan bakar minyak, pupuk, dll.) Lebih aman Pengurangan waktu dan tenaga Peningkatan kebersihan kandang ternak Dapur lebih bersih dan bebas asap</t>
        </is>
      </c>
      <c r="AEL14" t="n">
        <v>1</v>
      </c>
      <c r="AEM14" t="n">
        <v>0</v>
      </c>
      <c r="AEN14" t="n">
        <v>0</v>
      </c>
      <c r="AEO14" t="n">
        <v>0</v>
      </c>
      <c r="AEP14" t="n">
        <v>1</v>
      </c>
      <c r="AEQ14" t="n">
        <v>1</v>
      </c>
      <c r="AER14" t="n">
        <v>1</v>
      </c>
      <c r="AES14" t="n">
        <v>0</v>
      </c>
      <c r="AET14" t="n">
        <v>1</v>
      </c>
      <c r="AEU14" t="n">
        <v>0</v>
      </c>
      <c r="AEV14" t="n">
        <v>0</v>
      </c>
      <c r="AEW14" t="n">
        <v>0</v>
      </c>
      <c r="AEX14" t="n">
        <v/>
      </c>
      <c r="AEY14" t="inlineStr">
        <is>
          <t>Mengurangi pengeluaran energi</t>
        </is>
      </c>
      <c r="AEZ14" t="n">
        <v/>
      </c>
      <c r="AFA14" t="inlineStr">
        <is>
          <t>Koperasi</t>
        </is>
      </c>
      <c r="AFB14" t="n">
        <v/>
      </c>
      <c r="AFC14" t="inlineStr">
        <is>
          <t>Joko pitoyo-2-5_24_9.jpg</t>
        </is>
      </c>
      <c r="AFD14" t="inlineStr">
        <is>
          <t>https://kf.kobotoolbox.org/api/v2/assets/avstPQqLr3Ab3ZdcVTXZ6f/data/679358239/attachments/att7HopMyPdsSMu9sgchAW6V/</t>
        </is>
      </c>
      <c r="AFE14" t="inlineStr">
        <is>
          <t>Joko Pitoyo-5_24_18.jpg</t>
        </is>
      </c>
      <c r="AFF14" t="inlineStr">
        <is>
          <t>https://kf.kobotoolbox.org/api/v2/assets/avstPQqLr3Ab3ZdcVTXZ6f/data/679358239/attachments/attWhYvVZMmVRwLgRN2NTBAa/</t>
        </is>
      </c>
      <c r="AFG14" t="inlineStr">
        <is>
          <t>Suyono/suyono_mse_2000</t>
        </is>
      </c>
      <c r="AFH14" t="n">
        <v/>
      </c>
      <c r="AFI14" t="n">
        <v/>
      </c>
    </row>
    <row r="15">
      <c r="A15" s="93" t="n">
        <v>46080</v>
      </c>
      <c r="B15" s="93" t="n">
        <v>46080</v>
      </c>
      <c r="C15" t="inlineStr">
        <is>
          <t>suyono</t>
        </is>
      </c>
      <c r="D15" t="inlineStr">
        <is>
          <t>jumali</t>
        </is>
      </c>
      <c r="E15" t="n">
        <v>81392924300</v>
      </c>
      <c r="F15" t="inlineStr">
        <is>
          <t>-7.6044 110.439822 0 0</t>
        </is>
      </c>
      <c r="G15" t="n">
        <v>-7.6044</v>
      </c>
      <c r="H15" t="n">
        <v>110.439822</v>
      </c>
      <c r="I15" t="n">
        <v>0</v>
      </c>
      <c r="J15" t="n">
        <v>0</v>
      </c>
      <c r="K15" t="n">
        <v>0</v>
      </c>
      <c r="L15" t="inlineStr">
        <is>
          <t>-7.604098 110.439786 0 0</t>
        </is>
      </c>
      <c r="M15" t="n">
        <v>-7.604098</v>
      </c>
      <c r="N15" t="n">
        <v>110.439786</v>
      </c>
      <c r="O15" t="n">
        <v>0</v>
      </c>
      <c r="P15" t="n">
        <v>0</v>
      </c>
      <c r="Q15" t="n">
        <v>0</v>
      </c>
      <c r="R15" t="inlineStr">
        <is>
          <t>DIY</t>
        </is>
      </c>
      <c r="S15" t="n">
        <v>0</v>
      </c>
      <c r="T15" t="n">
        <v>0</v>
      </c>
      <c r="U15" t="n">
        <v>0</v>
      </c>
      <c r="V15" t="n">
        <v>0</v>
      </c>
      <c r="W15" t="n">
        <v>1</v>
      </c>
      <c r="X15" t="n">
        <v>0</v>
      </c>
      <c r="Y15" t="n">
        <v>0</v>
      </c>
      <c r="Z15" t="n">
        <v>0</v>
      </c>
      <c r="AA15" t="n">
        <v>0</v>
      </c>
      <c r="AB15" t="n">
        <v>0</v>
      </c>
      <c r="AC15" t="inlineStr">
        <is>
          <t>SLEMAN</t>
        </is>
      </c>
      <c r="AD15" t="inlineStr">
        <is>
          <t>CANGKRINGAN</t>
        </is>
      </c>
      <c r="AE15" t="inlineStr">
        <is>
          <t>UMBULHARJO</t>
        </is>
      </c>
      <c r="AF15" t="inlineStr">
        <is>
          <t>SAMESTA</t>
        </is>
      </c>
      <c r="AG15" t="inlineStr">
        <is>
          <t>SAS0005</t>
        </is>
      </c>
      <c r="AH15" t="n">
        <v>3</v>
      </c>
      <c r="AI15" t="inlineStr">
        <is>
          <t>VPA2</t>
        </is>
      </c>
      <c r="AJ15" t="inlineStr">
        <is>
          <t>Aktif</t>
        </is>
      </c>
      <c r="AK15" t="n">
        <v>60</v>
      </c>
      <c r="AL15" t="inlineStr">
        <is>
          <t>Laki-laki</t>
        </is>
      </c>
      <c r="AM15" t="inlineStr">
        <is>
          <t>Sudah menikah</t>
        </is>
      </c>
      <c r="AN15" t="inlineStr">
        <is>
          <t>SMP/Sederajat</t>
        </is>
      </c>
      <c r="AO15" t="inlineStr">
        <is>
          <t>Petani</t>
        </is>
      </c>
      <c r="AP15" t="n">
        <v>1</v>
      </c>
      <c r="AQ15" t="n">
        <v>0</v>
      </c>
      <c r="AR15" t="n">
        <v>0</v>
      </c>
      <c r="AS15" t="n">
        <v>0</v>
      </c>
      <c r="AT15" t="n">
        <v>0</v>
      </c>
      <c r="AU15" t="n">
        <v>0</v>
      </c>
      <c r="AV15" t="n">
        <v>0</v>
      </c>
      <c r="AW15" t="n">
        <v>0</v>
      </c>
      <c r="AX15" t="n">
        <v/>
      </c>
      <c r="AY15" t="inlineStr">
        <is>
          <t>Tidak ada</t>
        </is>
      </c>
      <c r="AZ15" t="n">
        <v>0</v>
      </c>
      <c r="BA15" t="n">
        <v>0</v>
      </c>
      <c r="BB15" t="n">
        <v>0</v>
      </c>
      <c r="BC15" t="n">
        <v>0</v>
      </c>
      <c r="BD15" t="n">
        <v>0</v>
      </c>
      <c r="BE15" t="n">
        <v>0</v>
      </c>
      <c r="BF15" t="n">
        <v>0</v>
      </c>
      <c r="BG15" t="n">
        <v>1</v>
      </c>
      <c r="BH15" t="n">
        <v/>
      </c>
      <c r="BI15" t="inlineStr">
        <is>
          <t>&lt;Rp1.500.000</t>
        </is>
      </c>
      <c r="BJ15" t="n">
        <v>1</v>
      </c>
      <c r="BK15" t="n">
        <v>1</v>
      </c>
      <c r="BL15" t="n">
        <v>1</v>
      </c>
      <c r="BM15" t="n">
        <v>0</v>
      </c>
      <c r="BN15" t="inlineStr">
        <is>
          <t>Milik sendiri</t>
        </is>
      </c>
      <c r="BO15" t="inlineStr">
        <is>
          <t>Permanen (dinding bata dan semen)</t>
        </is>
      </c>
      <c r="BP15" t="n">
        <v>1</v>
      </c>
      <c r="BQ15" t="n">
        <v>0</v>
      </c>
      <c r="BR15" t="n">
        <v>0</v>
      </c>
      <c r="BS15" t="n">
        <v>0</v>
      </c>
      <c r="BT15" t="n">
        <v>0</v>
      </c>
      <c r="BU15" t="n">
        <v/>
      </c>
      <c r="BV15" t="inlineStr">
        <is>
          <t>Keramik/ubin</t>
        </is>
      </c>
      <c r="BW15" t="n">
        <v>0</v>
      </c>
      <c r="BX15" t="n">
        <v>0</v>
      </c>
      <c r="BY15" t="n">
        <v>1</v>
      </c>
      <c r="BZ15" t="n">
        <v>0</v>
      </c>
      <c r="CA15" t="n">
        <v>0</v>
      </c>
      <c r="CB15" t="n">
        <v/>
      </c>
      <c r="CC15" t="inlineStr">
        <is>
          <t>Genting</t>
        </is>
      </c>
      <c r="CD15" t="n">
        <v>0</v>
      </c>
      <c r="CE15" t="n">
        <v>0</v>
      </c>
      <c r="CF15" t="n">
        <v>0</v>
      </c>
      <c r="CG15" t="n">
        <v>0</v>
      </c>
      <c r="CH15" t="n">
        <v>0</v>
      </c>
      <c r="CI15" t="n">
        <v>1</v>
      </c>
      <c r="CJ15" t="n">
        <v>0</v>
      </c>
      <c r="CK15" t="n">
        <v/>
      </c>
      <c r="CL15" t="inlineStr">
        <is>
          <t>Ya</t>
        </is>
      </c>
      <c r="CM15" t="n">
        <v>2023</v>
      </c>
      <c r="CN15" t="inlineStr">
        <is>
          <t>Fixed-Dome (Kubah Tetap)</t>
        </is>
      </c>
      <c r="CO15" t="inlineStr">
        <is>
          <t>4 m³ (2-3 ekor sapi, ±3 jam memasak/hari, ±30 kg slurry/hari)</t>
        </is>
      </c>
      <c r="CP15" t="inlineStr">
        <is>
          <t>Koperasi</t>
        </is>
      </c>
      <c r="CQ15" t="n">
        <v>0</v>
      </c>
      <c r="CR15" t="n">
        <v>0</v>
      </c>
      <c r="CS15" t="n">
        <v>0</v>
      </c>
      <c r="CT15" t="n">
        <v>0</v>
      </c>
      <c r="CU15" t="n">
        <v>0</v>
      </c>
      <c r="CV15" t="n">
        <v>0</v>
      </c>
      <c r="CW15" t="n">
        <v>1</v>
      </c>
      <c r="CX15" t="n">
        <v>0</v>
      </c>
      <c r="CY15" t="inlineStr">
        <is>
          <t>Anggota keluarga - laki-laki Anggota keluarga - perempuan dewasa</t>
        </is>
      </c>
      <c r="CZ15" t="n">
        <v>1</v>
      </c>
      <c r="DA15" t="n">
        <v>1</v>
      </c>
      <c r="DB15" t="n">
        <v>0</v>
      </c>
      <c r="DC15" t="n">
        <v/>
      </c>
      <c r="DD15" t="inlineStr">
        <is>
          <t>Anggota keluarga - laki-laki CPO atau pendamping</t>
        </is>
      </c>
      <c r="DE15" t="n">
        <v>1</v>
      </c>
      <c r="DF15" t="n">
        <v>0</v>
      </c>
      <c r="DG15" t="n">
        <v>1</v>
      </c>
      <c r="DH15" t="n">
        <v>0</v>
      </c>
      <c r="DI15" t="n">
        <v/>
      </c>
      <c r="DJ15" t="inlineStr">
        <is>
          <t>CPO atau pendamping</t>
        </is>
      </c>
      <c r="DK15" t="n">
        <v>0</v>
      </c>
      <c r="DL15" t="n">
        <v>0</v>
      </c>
      <c r="DM15" t="n">
        <v>1</v>
      </c>
      <c r="DN15" t="n">
        <v>0</v>
      </c>
      <c r="DO15" t="n">
        <v/>
      </c>
      <c r="DP15" t="inlineStr">
        <is>
          <t>Ya</t>
        </is>
      </c>
      <c r="DQ15" t="n">
        <v/>
      </c>
      <c r="DR15" t="n">
        <v/>
      </c>
      <c r="DS15" t="n">
        <v/>
      </c>
      <c r="DT15" t="n">
        <v/>
      </c>
      <c r="DU15" t="n">
        <v/>
      </c>
      <c r="DV15" t="n">
        <v/>
      </c>
      <c r="DW15" t="n">
        <v/>
      </c>
      <c r="DX15" t="n">
        <v/>
      </c>
      <c r="DY15" t="n">
        <v/>
      </c>
      <c r="DZ15" t="n">
        <v/>
      </c>
      <c r="EA15" t="n">
        <v/>
      </c>
      <c r="EB15" t="n">
        <v/>
      </c>
      <c r="EC15" t="n">
        <v/>
      </c>
      <c r="ED15" t="n">
        <v/>
      </c>
      <c r="EE15" t="n">
        <v/>
      </c>
      <c r="EF15" t="n">
        <v/>
      </c>
      <c r="EG15" t="n">
        <v/>
      </c>
      <c r="EH15" t="n">
        <v/>
      </c>
      <c r="EI15" t="inlineStr">
        <is>
          <t>Tidak ada masalah</t>
        </is>
      </c>
      <c r="EJ15" t="n">
        <v>0</v>
      </c>
      <c r="EK15" t="n">
        <v>0</v>
      </c>
      <c r="EL15" t="n">
        <v>0</v>
      </c>
      <c r="EM15" t="n">
        <v>1</v>
      </c>
      <c r="EN15" t="n">
        <v>0</v>
      </c>
      <c r="EO15" t="n">
        <v/>
      </c>
      <c r="EP15" t="inlineStr">
        <is>
          <t>Ya, cukup jelas dan mudah diikuti</t>
        </is>
      </c>
      <c r="EQ15" t="inlineStr">
        <is>
          <t>Pelatihan</t>
        </is>
      </c>
      <c r="ER15" t="inlineStr">
        <is>
          <t>CPO atau pendamping</t>
        </is>
      </c>
      <c r="ES15" t="n">
        <v>1</v>
      </c>
      <c r="ET15" t="n">
        <v>0</v>
      </c>
      <c r="EU15" t="n">
        <v>0</v>
      </c>
      <c r="EV15" t="n">
        <v>0</v>
      </c>
      <c r="EW15" t="n">
        <v/>
      </c>
      <c r="EX15" t="inlineStr">
        <is>
          <t>Anggota keluarga - Laki-laki</t>
        </is>
      </c>
      <c r="EY15" t="n">
        <v>1</v>
      </c>
      <c r="EZ15" t="n">
        <v>0</v>
      </c>
      <c r="FA15" t="n">
        <v>0</v>
      </c>
      <c r="FB15" t="n">
        <v/>
      </c>
      <c r="FC15" t="inlineStr">
        <is>
          <t>Setiap hari</t>
        </is>
      </c>
      <c r="FD15" t="n">
        <v/>
      </c>
      <c r="FE15" t="inlineStr">
        <is>
          <t>Mengetahui</t>
        </is>
      </c>
      <c r="FF15" t="inlineStr">
        <is>
          <t>Sering (setiap minggu)</t>
        </is>
      </c>
      <c r="FG15" t="inlineStr">
        <is>
          <t>Mengetahui</t>
        </is>
      </c>
      <c r="FH15" t="inlineStr">
        <is>
          <t>Sering (setiap minggu)</t>
        </is>
      </c>
      <c r="FI15" t="inlineStr">
        <is>
          <t>Mengetahui</t>
        </is>
      </c>
      <c r="FJ15" t="inlineStr">
        <is>
          <t>Sering (setiap minggu)</t>
        </is>
      </c>
      <c r="FK15" t="inlineStr">
        <is>
          <t>Mengetahui</t>
        </is>
      </c>
      <c r="FL15" t="inlineStr">
        <is>
          <t>Jarang (setiap bulan atau lebih)</t>
        </is>
      </c>
      <c r="FM15" t="inlineStr">
        <is>
          <t>Mengetahui</t>
        </is>
      </c>
      <c r="FN15" t="inlineStr">
        <is>
          <t>Cukup sering (2 minggu sekali)</t>
        </is>
      </c>
      <c r="FO15" t="inlineStr">
        <is>
          <t>Mengetahui</t>
        </is>
      </c>
      <c r="FP15" t="inlineStr">
        <is>
          <t>Sering (setiap minggu)</t>
        </is>
      </c>
      <c r="FQ15" t="inlineStr">
        <is>
          <t>Mengetahui</t>
        </is>
      </c>
      <c r="FR15" t="inlineStr">
        <is>
          <t>Ya</t>
        </is>
      </c>
      <c r="FS15" t="inlineStr">
        <is>
          <t>Mengetahui</t>
        </is>
      </c>
      <c r="FT15" t="inlineStr">
        <is>
          <t>Ya, terkadang</t>
        </is>
      </c>
      <c r="FU15" t="inlineStr">
        <is>
          <t>Laki-laki dewasa Perempuan dewasa</t>
        </is>
      </c>
      <c r="FV15" t="n">
        <v>1</v>
      </c>
      <c r="FW15" t="n">
        <v>1</v>
      </c>
      <c r="FX15" t="n">
        <v>0</v>
      </c>
      <c r="FY15" t="n">
        <v>0</v>
      </c>
      <c r="FZ15" t="inlineStr">
        <is>
          <t>Memahami</t>
        </is>
      </c>
      <c r="GA15" t="inlineStr">
        <is>
          <t>CPO</t>
        </is>
      </c>
      <c r="GB15" t="n">
        <v>1</v>
      </c>
      <c r="GC15" t="n">
        <v>0</v>
      </c>
      <c r="GD15" t="n">
        <v>0</v>
      </c>
      <c r="GE15" t="n">
        <v>0</v>
      </c>
      <c r="GF15" t="n">
        <v/>
      </c>
      <c r="GG15" t="inlineStr">
        <is>
          <t>Sering</t>
        </is>
      </c>
      <c r="GH15" t="inlineStr">
        <is>
          <t>Ya</t>
        </is>
      </c>
      <c r="GI15" t="inlineStr">
        <is>
          <t>Tetangga Teman/keluarga Komunitas lokal</t>
        </is>
      </c>
      <c r="GJ15" t="n">
        <v>1</v>
      </c>
      <c r="GK15" t="n">
        <v>1</v>
      </c>
      <c r="GL15" t="n">
        <v>1</v>
      </c>
      <c r="GM15" t="n">
        <v>0</v>
      </c>
      <c r="GN15" t="n">
        <v/>
      </c>
      <c r="GO15" t="n">
        <v>10</v>
      </c>
      <c r="GP15" t="inlineStr">
        <is>
          <t>Penuh (100%)</t>
        </is>
      </c>
      <c r="GQ15" t="inlineStr">
        <is>
          <t>Kayu bakar</t>
        </is>
      </c>
      <c r="GR15" t="n">
        <v>0</v>
      </c>
      <c r="GS15" t="n">
        <v>1</v>
      </c>
      <c r="GT15" t="n">
        <v>0</v>
      </c>
      <c r="GU15" t="n">
        <v>0</v>
      </c>
      <c r="GV15" t="n">
        <v>0</v>
      </c>
      <c r="GW15" t="n">
        <v>0</v>
      </c>
      <c r="GX15" t="n">
        <v>0</v>
      </c>
      <c r="GY15" t="n">
        <v/>
      </c>
      <c r="GZ15" t="inlineStr">
        <is>
          <t>Ya</t>
        </is>
      </c>
      <c r="HA15" t="n">
        <v>300</v>
      </c>
      <c r="HB15" t="n">
        <v>0</v>
      </c>
      <c r="HC15" t="n">
        <v>0</v>
      </c>
      <c r="HD15" t="n">
        <v>0</v>
      </c>
      <c r="HE15" t="n">
        <v/>
      </c>
      <c r="HF15" t="n">
        <v/>
      </c>
      <c r="HG15" t="n">
        <v/>
      </c>
      <c r="HH15" t="n">
        <v/>
      </c>
      <c r="HI15" t="n">
        <v/>
      </c>
      <c r="HJ15" t="n">
        <v/>
      </c>
      <c r="HK15" t="n">
        <v/>
      </c>
      <c r="HL15" t="n">
        <v/>
      </c>
      <c r="HM15" t="n">
        <v/>
      </c>
      <c r="HN15" t="n">
        <v/>
      </c>
      <c r="HO15" t="n">
        <v/>
      </c>
      <c r="HP15" t="n">
        <v/>
      </c>
      <c r="HQ15" t="n">
        <v/>
      </c>
      <c r="HR15" t="n">
        <v/>
      </c>
      <c r="HS15" t="n">
        <v/>
      </c>
      <c r="HT15" t="n">
        <v/>
      </c>
      <c r="HU15" t="n">
        <v/>
      </c>
      <c r="HV15" t="n">
        <v/>
      </c>
      <c r="HW15" t="n">
        <v/>
      </c>
      <c r="HX15" t="n">
        <v/>
      </c>
      <c r="HY15" t="n">
        <v>300</v>
      </c>
      <c r="HZ15" t="n">
        <v>0</v>
      </c>
      <c r="IA15" t="n">
        <v/>
      </c>
      <c r="IB15" t="n">
        <v/>
      </c>
      <c r="IC15" t="n">
        <v/>
      </c>
      <c r="ID15" t="n">
        <v/>
      </c>
      <c r="IE15" t="n">
        <v/>
      </c>
      <c r="IF15" t="n">
        <v/>
      </c>
      <c r="IG15" t="n">
        <v/>
      </c>
      <c r="IH15" t="n">
        <v/>
      </c>
      <c r="II15" t="n">
        <v/>
      </c>
      <c r="IJ15" t="n">
        <v/>
      </c>
      <c r="IK15" t="inlineStr">
        <is>
          <t>15-30 kg</t>
        </is>
      </c>
      <c r="IL15" t="inlineStr">
        <is>
          <t>1-3 jam</t>
        </is>
      </c>
      <c r="IM15" t="inlineStr">
        <is>
          <t>Ya</t>
        </is>
      </c>
      <c r="IN15" t="inlineStr">
        <is>
          <t>Tidak</t>
        </is>
      </c>
      <c r="IO15" t="inlineStr">
        <is>
          <t>Lebih bersih</t>
        </is>
      </c>
      <c r="IP15" t="inlineStr">
        <is>
          <t>Tidak pernah</t>
        </is>
      </c>
      <c r="IQ15" t="inlineStr">
        <is>
          <t>Tidak pernah</t>
        </is>
      </c>
      <c r="IR15" t="n">
        <v/>
      </c>
      <c r="IS15" t="n">
        <v/>
      </c>
      <c r="IT15" t="n">
        <v/>
      </c>
      <c r="IU15" t="n">
        <v/>
      </c>
      <c r="IV15" t="n">
        <v/>
      </c>
      <c r="IW15" t="n">
        <v/>
      </c>
      <c r="IX15" t="n">
        <v/>
      </c>
      <c r="IY15" t="n">
        <v/>
      </c>
      <c r="IZ15" t="inlineStr">
        <is>
          <t>Tidak pernah</t>
        </is>
      </c>
      <c r="JA15" t="n">
        <v/>
      </c>
      <c r="JB15" t="n">
        <v/>
      </c>
      <c r="JC15" t="n">
        <v/>
      </c>
      <c r="JD15" t="n">
        <v/>
      </c>
      <c r="JE15" t="n">
        <v/>
      </c>
      <c r="JF15" t="n">
        <v/>
      </c>
      <c r="JG15" t="n">
        <v/>
      </c>
      <c r="JH15" t="n">
        <v/>
      </c>
      <c r="JI15" t="inlineStr">
        <is>
          <t>Tidak pernah</t>
        </is>
      </c>
      <c r="JJ15" t="n">
        <v/>
      </c>
      <c r="JK15" t="n">
        <v/>
      </c>
      <c r="JL15" t="n">
        <v/>
      </c>
      <c r="JM15" t="n">
        <v/>
      </c>
      <c r="JN15" t="n">
        <v/>
      </c>
      <c r="JO15" t="n">
        <v/>
      </c>
      <c r="JP15" t="n">
        <v/>
      </c>
      <c r="JQ15" t="n">
        <v/>
      </c>
      <c r="JR15" t="inlineStr">
        <is>
          <t>Tidak pernah</t>
        </is>
      </c>
      <c r="JS15" t="n">
        <v/>
      </c>
      <c r="JT15" t="n">
        <v/>
      </c>
      <c r="JU15" t="n">
        <v/>
      </c>
      <c r="JV15" t="n">
        <v/>
      </c>
      <c r="JW15" t="n">
        <v/>
      </c>
      <c r="JX15" t="n">
        <v/>
      </c>
      <c r="JY15" t="n">
        <v/>
      </c>
      <c r="JZ15" t="n">
        <v/>
      </c>
      <c r="KA15" t="inlineStr">
        <is>
          <t>Tidak pernah</t>
        </is>
      </c>
      <c r="KB15" t="n">
        <v/>
      </c>
      <c r="KC15" t="n">
        <v/>
      </c>
      <c r="KD15" t="n">
        <v/>
      </c>
      <c r="KE15" t="n">
        <v/>
      </c>
      <c r="KF15" t="n">
        <v/>
      </c>
      <c r="KG15" t="n">
        <v/>
      </c>
      <c r="KH15" t="n">
        <v/>
      </c>
      <c r="KI15" t="n">
        <v/>
      </c>
      <c r="KJ15" t="inlineStr">
        <is>
          <t>Tidak pernah</t>
        </is>
      </c>
      <c r="KK15" t="n">
        <v/>
      </c>
      <c r="KL15" t="n">
        <v/>
      </c>
      <c r="KM15" t="n">
        <v/>
      </c>
      <c r="KN15" t="n">
        <v/>
      </c>
      <c r="KO15" t="n">
        <v/>
      </c>
      <c r="KP15" t="n">
        <v/>
      </c>
      <c r="KQ15" t="n">
        <v/>
      </c>
      <c r="KR15" t="n">
        <v/>
      </c>
      <c r="KS15" t="inlineStr">
        <is>
          <t>Cukup membaik</t>
        </is>
      </c>
      <c r="KT15" t="inlineStr">
        <is>
          <t>0-1 kali</t>
        </is>
      </c>
      <c r="KU15" t="inlineStr">
        <is>
          <t>2-4 kali</t>
        </is>
      </c>
      <c r="KV15" t="inlineStr">
        <is>
          <t>Laki-laki dewasa</t>
        </is>
      </c>
      <c r="KW15" t="n">
        <v>1</v>
      </c>
      <c r="KX15" t="n">
        <v>0</v>
      </c>
      <c r="KY15" t="n">
        <v>0</v>
      </c>
      <c r="KZ15" t="n">
        <v>0</v>
      </c>
      <c r="LA15" t="inlineStr">
        <is>
          <t>Cukup membaik</t>
        </is>
      </c>
      <c r="LB15" t="inlineStr">
        <is>
          <t>Jauh lebih baik</t>
        </is>
      </c>
      <c r="LC15" t="n">
        <v>3</v>
      </c>
      <c r="LD15" t="n">
        <v>4</v>
      </c>
      <c r="LE15" t="n">
        <v>0</v>
      </c>
      <c r="LF15" t="n">
        <v>0</v>
      </c>
      <c r="LG15" t="inlineStr">
        <is>
          <t>Ya</t>
        </is>
      </c>
      <c r="LH15" t="n">
        <v>125000</v>
      </c>
      <c r="LI15" t="n">
        <v/>
      </c>
      <c r="LJ15" t="inlineStr">
        <is>
          <t>Kebutuhan rumah tangga</t>
        </is>
      </c>
      <c r="LK15" t="n">
        <v>0</v>
      </c>
      <c r="LL15" t="n">
        <v>0</v>
      </c>
      <c r="LM15" t="n">
        <v>0</v>
      </c>
      <c r="LN15" t="n">
        <v>0</v>
      </c>
      <c r="LO15" t="n">
        <v>1</v>
      </c>
      <c r="LP15" t="n">
        <v>0</v>
      </c>
      <c r="LQ15" t="n">
        <v>0</v>
      </c>
      <c r="LR15" t="n">
        <v/>
      </c>
      <c r="LS15" t="n">
        <v>60</v>
      </c>
      <c r="LT15" t="n">
        <v>60</v>
      </c>
      <c r="LU15" t="n">
        <v>0</v>
      </c>
      <c r="LV15" t="n">
        <v>20</v>
      </c>
      <c r="LW15" t="n">
        <v>20</v>
      </c>
      <c r="LX15" t="n">
        <v>0</v>
      </c>
      <c r="LY15" t="n">
        <v>10</v>
      </c>
      <c r="LZ15" t="n">
        <v>10</v>
      </c>
      <c r="MA15" t="n">
        <v>0</v>
      </c>
      <c r="MB15" t="inlineStr">
        <is>
          <t>Ya</t>
        </is>
      </c>
      <c r="MC15" t="n">
        <v>60</v>
      </c>
      <c r="MD15" t="n">
        <v>0</v>
      </c>
      <c r="ME15" t="n">
        <v>60</v>
      </c>
      <c r="MF15" t="n">
        <v>0</v>
      </c>
      <c r="MG15" t="n">
        <v>0</v>
      </c>
      <c r="MH15" t="n">
        <v>0</v>
      </c>
      <c r="MI15" t="inlineStr">
        <is>
          <t>Aktivitas sosial diluar rumah (misalnya, berkumpul dengan tetangga, mengikuti kegiatan PKK, dsb) Istirahat</t>
        </is>
      </c>
      <c r="MJ15" t="n">
        <v>0</v>
      </c>
      <c r="MK15" t="n">
        <v>1</v>
      </c>
      <c r="ML15" t="n">
        <v>1</v>
      </c>
      <c r="MM15" t="n">
        <v>0</v>
      </c>
      <c r="MN15" t="n">
        <v>0</v>
      </c>
      <c r="MO15" t="n">
        <v>0</v>
      </c>
      <c r="MP15" t="n">
        <v/>
      </c>
      <c r="MQ15" t="n">
        <v/>
      </c>
      <c r="MR15" t="inlineStr">
        <is>
          <t>Berkumpul bersama keluarga</t>
        </is>
      </c>
      <c r="MS15" t="inlineStr">
        <is>
          <t>Pertemuan RT, PKK</t>
        </is>
      </c>
      <c r="MT15" t="n">
        <v/>
      </c>
      <c r="MU15" t="inlineStr">
        <is>
          <t>Tidak</t>
        </is>
      </c>
      <c r="MV15" t="n">
        <v/>
      </c>
      <c r="MW15" t="n">
        <v/>
      </c>
      <c r="MX15" t="n">
        <v/>
      </c>
      <c r="MY15" t="n">
        <v/>
      </c>
      <c r="MZ15" t="n">
        <v/>
      </c>
      <c r="NA15" t="n">
        <v/>
      </c>
      <c r="NB15" t="n">
        <v/>
      </c>
      <c r="NC15" t="n">
        <v/>
      </c>
      <c r="ND15" t="n">
        <v/>
      </c>
      <c r="NE15" t="n">
        <v/>
      </c>
      <c r="NF15" t="n">
        <v/>
      </c>
      <c r="NG15" t="n">
        <v/>
      </c>
      <c r="NH15" t="n">
        <v/>
      </c>
      <c r="NI15" t="n">
        <v/>
      </c>
      <c r="NJ15" t="n">
        <v/>
      </c>
      <c r="NK15" t="n">
        <v/>
      </c>
      <c r="NL15" t="inlineStr">
        <is>
          <t>Tidak</t>
        </is>
      </c>
      <c r="NM15" t="inlineStr">
        <is>
          <t>100% dana hibah</t>
        </is>
      </c>
      <c r="NN15" t="inlineStr">
        <is>
          <t>0 (100% sumber pembiayaan dari hibah)</t>
        </is>
      </c>
      <c r="NO15" t="inlineStr">
        <is>
          <t>Pemerintah</t>
        </is>
      </c>
      <c r="NP15" t="n">
        <v/>
      </c>
      <c r="NQ15" t="n">
        <v/>
      </c>
      <c r="NR15" t="n">
        <v/>
      </c>
      <c r="NS15" t="n">
        <v/>
      </c>
      <c r="NT15" t="n">
        <v/>
      </c>
      <c r="NU15" t="n">
        <v/>
      </c>
      <c r="NV15" t="n">
        <v/>
      </c>
      <c r="NW15" t="n">
        <v/>
      </c>
      <c r="NX15" t="inlineStr">
        <is>
          <t>Sedikit meningkat</t>
        </is>
      </c>
      <c r="NY15" t="n">
        <v>90</v>
      </c>
      <c r="NZ15" t="n">
        <v>0</v>
      </c>
      <c r="OA15" t="n">
        <v>0</v>
      </c>
      <c r="OB15" t="n">
        <v>15</v>
      </c>
      <c r="OC15" t="n">
        <v>0</v>
      </c>
      <c r="OD15" t="n">
        <v>0</v>
      </c>
      <c r="OE15" t="inlineStr">
        <is>
          <t>Lebih baik</t>
        </is>
      </c>
      <c r="OF15" t="inlineStr">
        <is>
          <t>Lebih baik (beda waktu memasak 5-30 menit, ATAU tidak lagi ada rasa/bau makanan yang berubah, ATAU alasan lainnya)</t>
        </is>
      </c>
      <c r="OG15" t="inlineStr">
        <is>
          <t>Ya</t>
        </is>
      </c>
      <c r="OH15" t="n">
        <v>0</v>
      </c>
      <c r="OI15" t="n">
        <v>6</v>
      </c>
      <c r="OJ15" t="n">
        <v>0</v>
      </c>
      <c r="OK15" t="n">
        <v>0</v>
      </c>
      <c r="OL15" t="n">
        <v>0</v>
      </c>
      <c r="OM15" t="n">
        <v>0</v>
      </c>
      <c r="ON15" t="n">
        <v>0</v>
      </c>
      <c r="OO15" t="n">
        <v>0</v>
      </c>
      <c r="OP15" t="inlineStr">
        <is>
          <t>Sapi perah</t>
        </is>
      </c>
      <c r="OQ15" t="n">
        <v>0</v>
      </c>
      <c r="OR15" t="n">
        <v>1</v>
      </c>
      <c r="OS15" t="n">
        <v>0</v>
      </c>
      <c r="OT15" t="n">
        <v>0</v>
      </c>
      <c r="OU15" t="n">
        <v>0</v>
      </c>
      <c r="OV15" t="n">
        <v>0</v>
      </c>
      <c r="OW15" t="n">
        <v>0</v>
      </c>
      <c r="OX15" t="n">
        <v>0</v>
      </c>
      <c r="OY15" t="n">
        <v>0</v>
      </c>
      <c r="OZ15" t="inlineStr">
        <is>
          <t>Sapi pedaging</t>
        </is>
      </c>
      <c r="PA15" t="n">
        <v>1</v>
      </c>
      <c r="PB15" t="n">
        <v>0</v>
      </c>
      <c r="PC15" t="n">
        <v>0</v>
      </c>
      <c r="PD15" t="n">
        <v>0</v>
      </c>
      <c r="PE15" t="n">
        <v>0</v>
      </c>
      <c r="PF15" t="n">
        <v>0</v>
      </c>
      <c r="PG15" t="n">
        <v>0</v>
      </c>
      <c r="PH15" t="n">
        <v>0</v>
      </c>
      <c r="PI15" t="n">
        <v>0</v>
      </c>
      <c r="PJ15" t="inlineStr">
        <is>
          <t>Tidak ada</t>
        </is>
      </c>
      <c r="PK15" t="n">
        <v>0</v>
      </c>
      <c r="PL15" t="n">
        <v>0</v>
      </c>
      <c r="PM15" t="n">
        <v>0</v>
      </c>
      <c r="PN15" t="n">
        <v>0</v>
      </c>
      <c r="PO15" t="n">
        <v>0</v>
      </c>
      <c r="PP15" t="n">
        <v>0</v>
      </c>
      <c r="PQ15" t="n">
        <v>0</v>
      </c>
      <c r="PR15" t="n">
        <v>0</v>
      </c>
      <c r="PS15" t="n">
        <v>1</v>
      </c>
      <c r="PT15" t="n">
        <v/>
      </c>
      <c r="PU15" t="n">
        <v/>
      </c>
      <c r="PV15" t="n">
        <v/>
      </c>
      <c r="PW15" t="n">
        <v/>
      </c>
      <c r="PX15" t="n">
        <v/>
      </c>
      <c r="PY15" t="n">
        <v/>
      </c>
      <c r="PZ15" t="n">
        <v/>
      </c>
      <c r="QA15" t="n">
        <v/>
      </c>
      <c r="QB15" t="n">
        <v/>
      </c>
      <c r="QC15" t="n">
        <v/>
      </c>
      <c r="QD15" t="n">
        <v/>
      </c>
      <c r="QE15" t="inlineStr">
        <is>
          <t>1-Disebarkan ke lahan terbuka</t>
        </is>
      </c>
      <c r="QF15" t="n">
        <v>0</v>
      </c>
      <c r="QG15" t="n">
        <v>0</v>
      </c>
      <c r="QH15" t="n">
        <v>0</v>
      </c>
      <c r="QI15" t="n">
        <v>0</v>
      </c>
      <c r="QJ15" t="n">
        <v>0</v>
      </c>
      <c r="QK15" t="n">
        <v>1</v>
      </c>
      <c r="QL15" t="n">
        <v>0</v>
      </c>
      <c r="QM15" t="n">
        <v>0</v>
      </c>
      <c r="QN15" t="n">
        <v>0</v>
      </c>
      <c r="QO15" t="n">
        <v/>
      </c>
      <c r="QP15" t="n">
        <v/>
      </c>
      <c r="QQ15" t="n">
        <v/>
      </c>
      <c r="QR15" t="n">
        <v/>
      </c>
      <c r="QS15" t="n">
        <v/>
      </c>
      <c r="QT15" t="n">
        <v/>
      </c>
      <c r="QU15" t="n">
        <v/>
      </c>
      <c r="QV15" t="n">
        <v/>
      </c>
      <c r="QW15" t="n">
        <v/>
      </c>
      <c r="QX15" t="n">
        <v/>
      </c>
      <c r="QY15" t="n">
        <v/>
      </c>
      <c r="QZ15" t="n">
        <v/>
      </c>
      <c r="RA15" t="n">
        <v/>
      </c>
      <c r="RB15" t="n">
        <v/>
      </c>
      <c r="RC15" t="n">
        <v/>
      </c>
      <c r="RD15" t="n">
        <v/>
      </c>
      <c r="RE15" t="n">
        <v/>
      </c>
      <c r="RF15" t="n">
        <v/>
      </c>
      <c r="RG15" t="n">
        <v/>
      </c>
      <c r="RH15" t="n">
        <v/>
      </c>
      <c r="RI15" t="n">
        <v/>
      </c>
      <c r="RJ15" t="n">
        <v/>
      </c>
      <c r="RK15" t="n">
        <v/>
      </c>
      <c r="RL15" t="n">
        <v/>
      </c>
      <c r="RM15" t="n">
        <v/>
      </c>
      <c r="RN15" t="n">
        <v/>
      </c>
      <c r="RO15" t="n">
        <v/>
      </c>
      <c r="RP15" t="n">
        <v/>
      </c>
      <c r="RQ15" t="n">
        <v/>
      </c>
      <c r="RR15" t="n">
        <v/>
      </c>
      <c r="RS15" t="n">
        <v/>
      </c>
      <c r="RT15" t="n">
        <v/>
      </c>
      <c r="RU15" t="n">
        <v/>
      </c>
      <c r="RV15" t="n">
        <v/>
      </c>
      <c r="RW15" t="n">
        <v/>
      </c>
      <c r="RX15" t="n">
        <v/>
      </c>
      <c r="RY15" t="n">
        <v/>
      </c>
      <c r="RZ15" t="n">
        <v/>
      </c>
      <c r="SA15" t="n">
        <v/>
      </c>
      <c r="SB15" t="n">
        <v/>
      </c>
      <c r="SC15" t="n">
        <v/>
      </c>
      <c r="SD15" t="n">
        <v/>
      </c>
      <c r="SE15" t="n">
        <v/>
      </c>
      <c r="SF15" t="n">
        <v/>
      </c>
      <c r="SG15" t="n">
        <v/>
      </c>
      <c r="SH15" t="n">
        <v/>
      </c>
      <c r="SI15" t="n">
        <v/>
      </c>
      <c r="SJ15" t="n">
        <v/>
      </c>
      <c r="SK15" t="n">
        <v/>
      </c>
      <c r="SL15" t="n">
        <v/>
      </c>
      <c r="SM15" t="n">
        <v/>
      </c>
      <c r="SN15" t="n">
        <v/>
      </c>
      <c r="SO15" t="n">
        <v/>
      </c>
      <c r="SP15" t="n">
        <v/>
      </c>
      <c r="SQ15" t="n">
        <v/>
      </c>
      <c r="SR15" t="n">
        <v/>
      </c>
      <c r="SS15" t="n">
        <v/>
      </c>
      <c r="ST15" t="n">
        <v/>
      </c>
      <c r="SU15" t="n">
        <v/>
      </c>
      <c r="SV15" t="n">
        <v/>
      </c>
      <c r="SW15" t="n">
        <v/>
      </c>
      <c r="SX15" t="n">
        <v/>
      </c>
      <c r="SY15" t="n">
        <v/>
      </c>
      <c r="SZ15" t="n">
        <v>4</v>
      </c>
      <c r="TA15" t="n">
        <v/>
      </c>
      <c r="TB15" t="n">
        <v/>
      </c>
      <c r="TC15" t="n">
        <v/>
      </c>
      <c r="TD15" t="n">
        <v/>
      </c>
      <c r="TE15" t="n">
        <v/>
      </c>
      <c r="TF15" t="n">
        <v/>
      </c>
      <c r="TG15" t="n">
        <v/>
      </c>
      <c r="TH15" t="n">
        <v/>
      </c>
      <c r="TI15" t="n">
        <v/>
      </c>
      <c r="TJ15" t="n">
        <v/>
      </c>
      <c r="TK15" t="n">
        <v/>
      </c>
      <c r="TL15" t="n">
        <v/>
      </c>
      <c r="TM15" t="n">
        <v/>
      </c>
      <c r="TN15" t="n">
        <v/>
      </c>
      <c r="TO15" t="n">
        <v/>
      </c>
      <c r="TP15" t="n">
        <v/>
      </c>
      <c r="TQ15" t="n">
        <v/>
      </c>
      <c r="TR15" t="n">
        <v/>
      </c>
      <c r="TS15" t="n">
        <v/>
      </c>
      <c r="TT15" t="n">
        <v/>
      </c>
      <c r="TU15" t="n">
        <v/>
      </c>
      <c r="TV15" t="n">
        <v/>
      </c>
      <c r="TW15" t="n">
        <v/>
      </c>
      <c r="TX15" t="n">
        <v/>
      </c>
      <c r="TY15" t="n">
        <v/>
      </c>
      <c r="TZ15" t="n">
        <v/>
      </c>
      <c r="UA15" t="n">
        <v/>
      </c>
      <c r="UB15" t="n">
        <v/>
      </c>
      <c r="UC15" t="n">
        <v/>
      </c>
      <c r="UD15" t="n">
        <v/>
      </c>
      <c r="UE15" t="n">
        <v/>
      </c>
      <c r="UF15" t="n">
        <v/>
      </c>
      <c r="UG15" t="n">
        <v/>
      </c>
      <c r="UH15" t="n">
        <v/>
      </c>
      <c r="UI15" t="n">
        <v/>
      </c>
      <c r="UJ15" t="n">
        <v/>
      </c>
      <c r="UK15" t="n">
        <v/>
      </c>
      <c r="UL15" t="n">
        <v/>
      </c>
      <c r="UM15" t="n">
        <v/>
      </c>
      <c r="UN15" t="n">
        <v/>
      </c>
      <c r="UO15" t="n">
        <v/>
      </c>
      <c r="UP15" t="n">
        <v/>
      </c>
      <c r="UQ15" t="n">
        <v/>
      </c>
      <c r="UR15" t="n">
        <v/>
      </c>
      <c r="US15" t="n">
        <v/>
      </c>
      <c r="UT15" t="n">
        <v/>
      </c>
      <c r="UU15" t="n">
        <v/>
      </c>
      <c r="UV15" t="inlineStr">
        <is>
          <t>Pemberian pakan di kandang</t>
        </is>
      </c>
      <c r="UW15" t="n">
        <v/>
      </c>
      <c r="UX15" t="n">
        <v/>
      </c>
      <c r="UY15" t="n">
        <v/>
      </c>
      <c r="UZ15" t="n">
        <v/>
      </c>
      <c r="VA15" t="n">
        <v/>
      </c>
      <c r="VB15" t="n">
        <v/>
      </c>
      <c r="VC15" t="n">
        <v/>
      </c>
      <c r="VD15" t="inlineStr">
        <is>
          <t>Sangat jarang (&gt;1 bulan sekali)</t>
        </is>
      </c>
      <c r="VE15" t="n">
        <v/>
      </c>
      <c r="VF15" t="n">
        <v/>
      </c>
      <c r="VG15" t="n">
        <v/>
      </c>
      <c r="VH15" t="n">
        <v/>
      </c>
      <c r="VI15" t="n">
        <v/>
      </c>
      <c r="VJ15" t="n">
        <v/>
      </c>
      <c r="VK15" t="n">
        <v/>
      </c>
      <c r="VL15" t="inlineStr">
        <is>
          <t>Sering (1 kali sehari)</t>
        </is>
      </c>
      <c r="VM15" t="n">
        <v/>
      </c>
      <c r="VN15" t="n">
        <v/>
      </c>
      <c r="VO15" t="n">
        <v/>
      </c>
      <c r="VP15" t="n">
        <v/>
      </c>
      <c r="VQ15" t="n">
        <v/>
      </c>
      <c r="VR15" t="n">
        <v/>
      </c>
      <c r="VS15" t="n">
        <v/>
      </c>
      <c r="VT15" t="n">
        <v/>
      </c>
      <c r="VU15" t="n">
        <v/>
      </c>
      <c r="VV15" t="n">
        <v/>
      </c>
      <c r="VW15" t="n">
        <v/>
      </c>
      <c r="VX15" t="n">
        <v/>
      </c>
      <c r="VY15" t="n">
        <v/>
      </c>
      <c r="VZ15" t="n">
        <v/>
      </c>
      <c r="WA15" t="n">
        <v/>
      </c>
      <c r="WB15" t="n">
        <v/>
      </c>
      <c r="WC15" t="n">
        <v/>
      </c>
      <c r="WD15" t="n">
        <v/>
      </c>
      <c r="WE15" t="n">
        <v/>
      </c>
      <c r="WF15" t="inlineStr">
        <is>
          <t>3-Disimpan terbuka (dry lot) 6-Digester biogas</t>
        </is>
      </c>
      <c r="WG15" t="n">
        <v>0</v>
      </c>
      <c r="WH15" t="n">
        <v>0</v>
      </c>
      <c r="WI15" t="n">
        <v>0</v>
      </c>
      <c r="WJ15" t="n">
        <v>0</v>
      </c>
      <c r="WK15" t="n">
        <v>0</v>
      </c>
      <c r="WL15" t="n">
        <v>0</v>
      </c>
      <c r="WM15" t="n">
        <v>1</v>
      </c>
      <c r="WN15" t="n">
        <v>0</v>
      </c>
      <c r="WO15" t="n">
        <v>0</v>
      </c>
      <c r="WP15" t="n">
        <v>1</v>
      </c>
      <c r="WQ15" t="n">
        <v>0</v>
      </c>
      <c r="WR15" t="n">
        <v>0</v>
      </c>
      <c r="WS15" t="n">
        <v/>
      </c>
      <c r="WT15" t="n">
        <v/>
      </c>
      <c r="WU15" t="n">
        <v/>
      </c>
      <c r="WV15" t="n">
        <v/>
      </c>
      <c r="WW15" t="n">
        <v/>
      </c>
      <c r="WX15" t="n">
        <v/>
      </c>
      <c r="WY15" t="n">
        <v/>
      </c>
      <c r="WZ15" t="n">
        <v/>
      </c>
      <c r="XA15" t="n">
        <v/>
      </c>
      <c r="XB15" t="n">
        <v/>
      </c>
      <c r="XC15" t="n">
        <v/>
      </c>
      <c r="XD15" t="n">
        <v/>
      </c>
      <c r="XE15" t="n">
        <v/>
      </c>
      <c r="XF15" t="n">
        <v/>
      </c>
      <c r="XG15" t="n">
        <v/>
      </c>
      <c r="XH15" t="n">
        <v/>
      </c>
      <c r="XI15" t="n">
        <v/>
      </c>
      <c r="XJ15" t="n">
        <v/>
      </c>
      <c r="XK15" t="n">
        <v/>
      </c>
      <c r="XL15" t="n">
        <v/>
      </c>
      <c r="XM15" t="n">
        <v/>
      </c>
      <c r="XN15" t="n">
        <v/>
      </c>
      <c r="XO15" t="n">
        <v/>
      </c>
      <c r="XP15" t="n">
        <v/>
      </c>
      <c r="XQ15" t="n">
        <v/>
      </c>
      <c r="XR15" t="n">
        <v/>
      </c>
      <c r="XS15" t="n">
        <v/>
      </c>
      <c r="XT15" t="n">
        <v/>
      </c>
      <c r="XU15" t="n">
        <v/>
      </c>
      <c r="XV15" t="n">
        <v/>
      </c>
      <c r="XW15" t="n">
        <v/>
      </c>
      <c r="XX15" t="n">
        <v/>
      </c>
      <c r="XY15" t="n">
        <v/>
      </c>
      <c r="XZ15" t="n">
        <v/>
      </c>
      <c r="YA15" t="n">
        <v/>
      </c>
      <c r="YB15" t="n">
        <v/>
      </c>
      <c r="YC15" t="n">
        <v/>
      </c>
      <c r="YD15" t="n">
        <v/>
      </c>
      <c r="YE15" t="n">
        <v/>
      </c>
      <c r="YF15" t="n">
        <v/>
      </c>
      <c r="YG15" t="n">
        <v/>
      </c>
      <c r="YH15" t="n">
        <v/>
      </c>
      <c r="YI15" t="n">
        <v/>
      </c>
      <c r="YJ15" t="n">
        <v/>
      </c>
      <c r="YK15" t="n">
        <v/>
      </c>
      <c r="YL15" t="n">
        <v/>
      </c>
      <c r="YM15" t="n">
        <v/>
      </c>
      <c r="YN15" t="n">
        <v/>
      </c>
      <c r="YO15" t="n">
        <v/>
      </c>
      <c r="YP15" t="n">
        <v/>
      </c>
      <c r="YQ15" t="n">
        <v/>
      </c>
      <c r="YR15" t="n">
        <v/>
      </c>
      <c r="YS15" t="n">
        <v/>
      </c>
      <c r="YT15" t="n">
        <v/>
      </c>
      <c r="YU15" t="n">
        <v/>
      </c>
      <c r="YV15" t="n">
        <v/>
      </c>
      <c r="YW15" t="n">
        <v/>
      </c>
      <c r="YX15" t="n">
        <v/>
      </c>
      <c r="YY15" t="n">
        <v/>
      </c>
      <c r="YZ15" t="n">
        <v/>
      </c>
      <c r="ZA15" t="n">
        <v/>
      </c>
      <c r="ZB15" t="n">
        <v/>
      </c>
      <c r="ZC15" t="n">
        <v/>
      </c>
      <c r="ZD15" t="n">
        <v/>
      </c>
      <c r="ZE15" t="n">
        <v/>
      </c>
      <c r="ZF15" t="n">
        <v/>
      </c>
      <c r="ZG15" t="n">
        <v/>
      </c>
      <c r="ZH15" t="n">
        <v/>
      </c>
      <c r="ZI15" t="n">
        <v/>
      </c>
      <c r="ZJ15" t="n">
        <v/>
      </c>
      <c r="ZK15" t="n">
        <v/>
      </c>
      <c r="ZL15" t="n">
        <v/>
      </c>
      <c r="ZM15" t="n">
        <v/>
      </c>
      <c r="ZN15" t="n">
        <v/>
      </c>
      <c r="ZO15" t="n">
        <v>60</v>
      </c>
      <c r="ZP15" t="n">
        <v/>
      </c>
      <c r="ZQ15" t="n">
        <v/>
      </c>
      <c r="ZR15" t="n">
        <v/>
      </c>
      <c r="ZS15" t="n">
        <v/>
      </c>
      <c r="ZT15" t="n">
        <v/>
      </c>
      <c r="ZU15" t="n">
        <v/>
      </c>
      <c r="ZV15" t="n">
        <v/>
      </c>
      <c r="ZW15" t="n">
        <v>2</v>
      </c>
      <c r="ZX15" t="n">
        <v/>
      </c>
      <c r="ZY15" t="n">
        <v/>
      </c>
      <c r="ZZ15" t="n">
        <v/>
      </c>
      <c r="AAA15" t="n">
        <v/>
      </c>
      <c r="AAB15" t="n">
        <v/>
      </c>
      <c r="AAC15" t="n">
        <v/>
      </c>
      <c r="AAD15" t="n">
        <v/>
      </c>
      <c r="AAE15" t="inlineStr">
        <is>
          <t>Pakan segar (misal: rumput)</t>
        </is>
      </c>
      <c r="AAF15" t="n">
        <v/>
      </c>
      <c r="AAG15" t="n">
        <v/>
      </c>
      <c r="AAH15" t="n">
        <v/>
      </c>
      <c r="AAI15" t="n">
        <v/>
      </c>
      <c r="AAJ15" t="n">
        <v/>
      </c>
      <c r="AAK15" t="n">
        <v/>
      </c>
      <c r="AAL15" t="inlineStr">
        <is>
          <t>Tidak</t>
        </is>
      </c>
      <c r="AAM15" t="n">
        <v/>
      </c>
      <c r="AAN15" t="n">
        <v/>
      </c>
      <c r="AAO15" t="n">
        <v/>
      </c>
      <c r="AAP15" t="n">
        <v/>
      </c>
      <c r="AAQ15" t="n">
        <v/>
      </c>
      <c r="AAR15" t="inlineStr">
        <is>
          <t>Ya</t>
        </is>
      </c>
      <c r="AAS15" t="inlineStr">
        <is>
          <t>Mengetahui</t>
        </is>
      </c>
      <c r="AAT15" t="inlineStr">
        <is>
          <t>Dibuang ke lahan sekitar kandang - yg ditanami tanaman</t>
        </is>
      </c>
      <c r="AAU15" t="n">
        <v>0</v>
      </c>
      <c r="AAV15" t="n">
        <v>0</v>
      </c>
      <c r="AAW15" t="n">
        <v>0</v>
      </c>
      <c r="AAX15" t="n">
        <v>1</v>
      </c>
      <c r="AAY15" t="n">
        <v>0</v>
      </c>
      <c r="AAZ15" t="n">
        <v>0</v>
      </c>
      <c r="ABA15" t="n">
        <v>0</v>
      </c>
      <c r="ABB15" t="n">
        <v/>
      </c>
      <c r="ABC15" t="n">
        <v/>
      </c>
      <c r="ABD15" t="n">
        <v/>
      </c>
      <c r="ABE15" t="n">
        <v/>
      </c>
      <c r="ABF15" t="n">
        <v/>
      </c>
      <c r="ABG15" t="n">
        <v/>
      </c>
      <c r="ABH15" t="n">
        <v/>
      </c>
      <c r="ABI15" t="n">
        <v/>
      </c>
      <c r="ABJ15" t="n">
        <v/>
      </c>
      <c r="ABK15" t="n">
        <v/>
      </c>
      <c r="ABL15" t="n">
        <v/>
      </c>
      <c r="ABM15" t="n">
        <v/>
      </c>
      <c r="ABN15" t="n">
        <v/>
      </c>
      <c r="ABO15" t="n">
        <v/>
      </c>
      <c r="ABP15" t="n">
        <v/>
      </c>
      <c r="ABQ15" t="inlineStr">
        <is>
          <t>Rumput pakan sapi</t>
        </is>
      </c>
      <c r="ABR15" t="inlineStr">
        <is>
          <t>Cukup (2 minggu sekali)</t>
        </is>
      </c>
      <c r="ABS15" t="n">
        <v/>
      </c>
      <c r="ABT15" t="n">
        <v>700</v>
      </c>
      <c r="ABU15" t="n">
        <v/>
      </c>
      <c r="ABV15" t="n">
        <v/>
      </c>
      <c r="ABW15" t="n">
        <v/>
      </c>
      <c r="ABX15" t="n">
        <v/>
      </c>
      <c r="ABY15" t="n">
        <v/>
      </c>
      <c r="ABZ15" t="n">
        <v/>
      </c>
      <c r="ACA15" t="n">
        <v/>
      </c>
      <c r="ACB15" t="n">
        <v/>
      </c>
      <c r="ACC15" t="n">
        <v/>
      </c>
      <c r="ACD15" t="n">
        <v/>
      </c>
      <c r="ACE15" t="n">
        <v/>
      </c>
      <c r="ACF15" t="n">
        <v/>
      </c>
      <c r="ACG15" t="n">
        <v/>
      </c>
      <c r="ACH15" t="n">
        <v/>
      </c>
      <c r="ACI15" t="n">
        <v/>
      </c>
      <c r="ACJ15" t="n">
        <v/>
      </c>
      <c r="ACK15" t="inlineStr">
        <is>
          <t>Tidak punya waktu mengumpulkannya</t>
        </is>
      </c>
      <c r="ACL15" t="n">
        <v>0</v>
      </c>
      <c r="ACM15" t="n">
        <v>0</v>
      </c>
      <c r="ACN15" t="n">
        <v>1</v>
      </c>
      <c r="ACO15" t="n">
        <v>0</v>
      </c>
      <c r="ACP15" t="n">
        <v>0</v>
      </c>
      <c r="ACQ15" t="n">
        <v>0</v>
      </c>
      <c r="ACR15" t="n">
        <v>0</v>
      </c>
      <c r="ACS15" t="n">
        <v/>
      </c>
      <c r="ACT15" t="inlineStr">
        <is>
          <t>Tidak ada</t>
        </is>
      </c>
      <c r="ACU15" t="inlineStr">
        <is>
          <t>Manfaat sangat besar</t>
        </is>
      </c>
      <c r="ACV15" t="inlineStr">
        <is>
          <t>Berkurang</t>
        </is>
      </c>
      <c r="ACW15" t="inlineStr">
        <is>
          <t>Anggota keluarga - Perempuan dewasa</t>
        </is>
      </c>
      <c r="ACX15" t="inlineStr">
        <is>
          <t>Setuju</t>
        </is>
      </c>
      <c r="ACY15" t="inlineStr">
        <is>
          <t>Anggota keluarga - Laki-laki dewasa Anggota keluarga - Perempuan dewasa Anggota keluarga - Anak-anak</t>
        </is>
      </c>
      <c r="ACZ15" t="n">
        <v>1</v>
      </c>
      <c r="ADA15" t="n">
        <v>1</v>
      </c>
      <c r="ADB15" t="n">
        <v>1</v>
      </c>
      <c r="ADC15" t="n">
        <v>0</v>
      </c>
      <c r="ADD15" t="inlineStr">
        <is>
          <t>Puas</t>
        </is>
      </c>
      <c r="ADE15" t="inlineStr">
        <is>
          <t>Puas</t>
        </is>
      </c>
      <c r="ADF15" t="inlineStr">
        <is>
          <t>Sangat puas</t>
        </is>
      </c>
      <c r="ADG15" t="inlineStr">
        <is>
          <t>Puas</t>
        </is>
      </c>
      <c r="ADH15" t="inlineStr">
        <is>
          <t>Tidak</t>
        </is>
      </c>
      <c r="ADI15" t="n">
        <v/>
      </c>
      <c r="ADJ15" t="inlineStr">
        <is>
          <t>Puas</t>
        </is>
      </c>
      <c r="ADK15" t="n">
        <v/>
      </c>
      <c r="ADL15" t="n">
        <v/>
      </c>
      <c r="ADM15" t="n">
        <v/>
      </c>
      <c r="ADN15" t="n">
        <v/>
      </c>
      <c r="ADO15" t="n">
        <v/>
      </c>
      <c r="ADP15" t="n">
        <v/>
      </c>
      <c r="ADQ15" t="n">
        <v/>
      </c>
      <c r="ADR15" t="n">
        <v/>
      </c>
      <c r="ADS15" t="n">
        <v/>
      </c>
      <c r="ADT15" t="n">
        <v/>
      </c>
      <c r="ADU15" t="inlineStr">
        <is>
          <t>Menghubungi CPO atau pendamping</t>
        </is>
      </c>
      <c r="ADV15" t="n">
        <v>0</v>
      </c>
      <c r="ADW15" t="n">
        <v>0</v>
      </c>
      <c r="ADX15" t="n">
        <v>0</v>
      </c>
      <c r="ADY15" t="n">
        <v>0</v>
      </c>
      <c r="ADZ15" t="n">
        <v>1</v>
      </c>
      <c r="AEA15" t="n">
        <v>0</v>
      </c>
      <c r="AEB15" t="n">
        <v>0</v>
      </c>
      <c r="AEC15" t="n">
        <v>0</v>
      </c>
      <c r="AED15" t="inlineStr">
        <is>
          <t>Tidak ada</t>
        </is>
      </c>
      <c r="AEE15" t="inlineStr">
        <is>
          <t>Laki-laki dewasa</t>
        </is>
      </c>
      <c r="AEF15" t="n">
        <v/>
      </c>
      <c r="AEG15" t="inlineStr">
        <is>
          <t>Menelepon atau WA langsung</t>
        </is>
      </c>
      <c r="AEH15" t="n">
        <v/>
      </c>
      <c r="AEI15" t="inlineStr">
        <is>
          <t>Tidak ada</t>
        </is>
      </c>
      <c r="AEJ15" t="inlineStr">
        <is>
          <t>Ya, selalu</t>
        </is>
      </c>
      <c r="AEK15" t="inlineStr">
        <is>
          <t>Pengurangan pengeluaran rumah tangga (bahan bakar minyak, pupuk, dll.) Lebih mudah mendapatkan energi Lebih aman Pengurangan waktu dan tenaga Pemanfaatan bio-slurry sebagai pupuk Dapur lebih bersih dan bebas asap</t>
        </is>
      </c>
      <c r="AEL15" t="n">
        <v>1</v>
      </c>
      <c r="AEM15" t="n">
        <v>1</v>
      </c>
      <c r="AEN15" t="n">
        <v>0</v>
      </c>
      <c r="AEO15" t="n">
        <v>0</v>
      </c>
      <c r="AEP15" t="n">
        <v>1</v>
      </c>
      <c r="AEQ15" t="n">
        <v>1</v>
      </c>
      <c r="AER15" t="n">
        <v>0</v>
      </c>
      <c r="AES15" t="n">
        <v>1</v>
      </c>
      <c r="AET15" t="n">
        <v>1</v>
      </c>
      <c r="AEU15" t="n">
        <v>0</v>
      </c>
      <c r="AEV15" t="n">
        <v>0</v>
      </c>
      <c r="AEW15" t="n">
        <v>0</v>
      </c>
      <c r="AEX15" t="n">
        <v/>
      </c>
      <c r="AEY15" t="inlineStr">
        <is>
          <t>Mengurangi pengeluaran energi</t>
        </is>
      </c>
      <c r="AEZ15" t="n">
        <v/>
      </c>
      <c r="AFA15" t="inlineStr">
        <is>
          <t>Koperasi</t>
        </is>
      </c>
      <c r="AFB15" t="n">
        <v/>
      </c>
      <c r="AFC15" t="inlineStr">
        <is>
          <t>Jumali-2-11_31_4.jpg</t>
        </is>
      </c>
      <c r="AFD15" t="inlineStr">
        <is>
          <t>https://kf.kobotoolbox.org/api/v2/assets/avstPQqLr3Ab3ZdcVTXZ6f/data/681591054/attachments/atteiPCycZdBMJ65HDkeF2DT/</t>
        </is>
      </c>
      <c r="AFE15" t="inlineStr">
        <is>
          <t>Jumali-1-11_31_23.jpg</t>
        </is>
      </c>
      <c r="AFF15" t="inlineStr">
        <is>
          <t>https://kf.kobotoolbox.org/api/v2/assets/avstPQqLr3Ab3ZdcVTXZ6f/data/681591054/attachments/atttSmNKi5TjS5ARMPHVZHw6/</t>
        </is>
      </c>
      <c r="AFG15" t="inlineStr">
        <is>
          <t>Suyono/suyono_mse_2000</t>
        </is>
      </c>
      <c r="AFH15" t="n">
        <v/>
      </c>
      <c r="AFI15" t="n">
        <v/>
      </c>
    </row>
    <row r="16">
      <c r="A16" s="93" t="n">
        <v>46072</v>
      </c>
      <c r="B16" s="93" t="n">
        <v>46074</v>
      </c>
      <c r="C16" t="inlineStr">
        <is>
          <t>suyono</t>
        </is>
      </c>
      <c r="D16" t="inlineStr">
        <is>
          <t>kardi muryono</t>
        </is>
      </c>
      <c r="E16" t="inlineStr">
        <is>
          <t>083830863936 (anak)</t>
        </is>
      </c>
      <c r="F16" t="inlineStr">
        <is>
          <t>-7.620617 110.620617 0 0</t>
        </is>
      </c>
      <c r="G16" t="n">
        <v>-7.620617</v>
      </c>
      <c r="H16" t="n">
        <v>110.620617</v>
      </c>
      <c r="I16" t="n">
        <v>0</v>
      </c>
      <c r="J16" t="n">
        <v>0</v>
      </c>
      <c r="K16" t="n">
        <v>0</v>
      </c>
      <c r="L16" t="inlineStr">
        <is>
          <t>-7.620617 110.439305 0 0</t>
        </is>
      </c>
      <c r="M16" t="n">
        <v>-7.620617</v>
      </c>
      <c r="N16" t="n">
        <v>110.439305</v>
      </c>
      <c r="O16" t="n">
        <v>0</v>
      </c>
      <c r="P16" t="n">
        <v>0</v>
      </c>
      <c r="Q16" t="n">
        <v>0</v>
      </c>
      <c r="R16" t="inlineStr">
        <is>
          <t>DIY</t>
        </is>
      </c>
      <c r="S16" t="n">
        <v>0</v>
      </c>
      <c r="T16" t="n">
        <v>0</v>
      </c>
      <c r="U16" t="n">
        <v>0</v>
      </c>
      <c r="V16" t="n">
        <v>0</v>
      </c>
      <c r="W16" t="n">
        <v>1</v>
      </c>
      <c r="X16" t="n">
        <v>0</v>
      </c>
      <c r="Y16" t="n">
        <v>0</v>
      </c>
      <c r="Z16" t="n">
        <v>0</v>
      </c>
      <c r="AA16" t="n">
        <v>0</v>
      </c>
      <c r="AB16" t="n">
        <v>0</v>
      </c>
      <c r="AC16" t="inlineStr">
        <is>
          <t>SLEMAN</t>
        </is>
      </c>
      <c r="AD16" t="inlineStr">
        <is>
          <t>CANGKRINGAN</t>
        </is>
      </c>
      <c r="AE16" t="inlineStr">
        <is>
          <t>UMBULHARJO</t>
        </is>
      </c>
      <c r="AF16" t="inlineStr">
        <is>
          <t>PINBUK</t>
        </is>
      </c>
      <c r="AG16" t="inlineStr">
        <is>
          <t>PBP0139</t>
        </is>
      </c>
      <c r="AH16" t="n">
        <v>11</v>
      </c>
      <c r="AI16" t="inlineStr">
        <is>
          <t>VPA1</t>
        </is>
      </c>
      <c r="AJ16" t="inlineStr">
        <is>
          <t>Tidak aktif</t>
        </is>
      </c>
      <c r="AK16" t="n">
        <v>63</v>
      </c>
      <c r="AL16" t="inlineStr">
        <is>
          <t>Laki-laki</t>
        </is>
      </c>
      <c r="AM16" t="inlineStr">
        <is>
          <t>Sudah menikah</t>
        </is>
      </c>
      <c r="AN16" t="inlineStr">
        <is>
          <t>SMP/Sederajat</t>
        </is>
      </c>
      <c r="AO16" t="inlineStr">
        <is>
          <t>Petani</t>
        </is>
      </c>
      <c r="AP16" t="n">
        <v>1</v>
      </c>
      <c r="AQ16" t="n">
        <v>0</v>
      </c>
      <c r="AR16" t="n">
        <v>0</v>
      </c>
      <c r="AS16" t="n">
        <v>0</v>
      </c>
      <c r="AT16" t="n">
        <v>0</v>
      </c>
      <c r="AU16" t="n">
        <v>0</v>
      </c>
      <c r="AV16" t="n">
        <v>0</v>
      </c>
      <c r="AW16" t="n">
        <v>0</v>
      </c>
      <c r="AX16" t="n">
        <v/>
      </c>
      <c r="AY16" t="inlineStr">
        <is>
          <t>Peternak</t>
        </is>
      </c>
      <c r="AZ16" t="n">
        <v>0</v>
      </c>
      <c r="BA16" t="n">
        <v>1</v>
      </c>
      <c r="BB16" t="n">
        <v>0</v>
      </c>
      <c r="BC16" t="n">
        <v>0</v>
      </c>
      <c r="BD16" t="n">
        <v>0</v>
      </c>
      <c r="BE16" t="n">
        <v>0</v>
      </c>
      <c r="BF16" t="n">
        <v>0</v>
      </c>
      <c r="BG16" t="n">
        <v>0</v>
      </c>
      <c r="BH16" t="n">
        <v/>
      </c>
      <c r="BI16" t="inlineStr">
        <is>
          <t>&lt;Rp1.500.000</t>
        </is>
      </c>
      <c r="BJ16" t="n">
        <v>1</v>
      </c>
      <c r="BK16" t="n">
        <v>1</v>
      </c>
      <c r="BL16" t="n">
        <v>0</v>
      </c>
      <c r="BM16" t="n">
        <v>0</v>
      </c>
      <c r="BN16" t="inlineStr">
        <is>
          <t>Milik sendiri</t>
        </is>
      </c>
      <c r="BO16" t="inlineStr">
        <is>
          <t>Permanen (dinding bata dan semen)</t>
        </is>
      </c>
      <c r="BP16" t="n">
        <v>1</v>
      </c>
      <c r="BQ16" t="n">
        <v>0</v>
      </c>
      <c r="BR16" t="n">
        <v>0</v>
      </c>
      <c r="BS16" t="n">
        <v>0</v>
      </c>
      <c r="BT16" t="n">
        <v>0</v>
      </c>
      <c r="BU16" t="n">
        <v/>
      </c>
      <c r="BV16" t="inlineStr">
        <is>
          <t>Semen Keramik/ubin</t>
        </is>
      </c>
      <c r="BW16" t="n">
        <v>0</v>
      </c>
      <c r="BX16" t="n">
        <v>1</v>
      </c>
      <c r="BY16" t="n">
        <v>1</v>
      </c>
      <c r="BZ16" t="n">
        <v>0</v>
      </c>
      <c r="CA16" t="n">
        <v>0</v>
      </c>
      <c r="CB16" t="n">
        <v/>
      </c>
      <c r="CC16" t="inlineStr">
        <is>
          <t>Genting</t>
        </is>
      </c>
      <c r="CD16" t="n">
        <v>0</v>
      </c>
      <c r="CE16" t="n">
        <v>0</v>
      </c>
      <c r="CF16" t="n">
        <v>0</v>
      </c>
      <c r="CG16" t="n">
        <v>0</v>
      </c>
      <c r="CH16" t="n">
        <v>0</v>
      </c>
      <c r="CI16" t="n">
        <v>1</v>
      </c>
      <c r="CJ16" t="n">
        <v>0</v>
      </c>
      <c r="CK16" t="n">
        <v/>
      </c>
      <c r="CL16" t="inlineStr">
        <is>
          <t>Ya</t>
        </is>
      </c>
      <c r="CM16" t="n">
        <v>2014</v>
      </c>
      <c r="CN16" t="inlineStr">
        <is>
          <t>Fixed-Dome (Kubah Tetap)</t>
        </is>
      </c>
      <c r="CO16" t="inlineStr">
        <is>
          <t>6 m³ (4-5 ekor sapi, ±5 jam memasak/hari, ±50 kg</t>
        </is>
      </c>
      <c r="CP16" t="inlineStr">
        <is>
          <t>Koperasi</t>
        </is>
      </c>
      <c r="CQ16" t="n">
        <v>0</v>
      </c>
      <c r="CR16" t="n">
        <v>0</v>
      </c>
      <c r="CS16" t="n">
        <v>0</v>
      </c>
      <c r="CT16" t="n">
        <v>0</v>
      </c>
      <c r="CU16" t="n">
        <v>0</v>
      </c>
      <c r="CV16" t="n">
        <v>0</v>
      </c>
      <c r="CW16" t="n">
        <v>1</v>
      </c>
      <c r="CX16" t="n">
        <v>0</v>
      </c>
      <c r="CY16" t="inlineStr">
        <is>
          <t>Anggota keluarga - laki-laki Anggota keluarga - perempuan dewasa</t>
        </is>
      </c>
      <c r="CZ16" t="n">
        <v>1</v>
      </c>
      <c r="DA16" t="n">
        <v>1</v>
      </c>
      <c r="DB16" t="n">
        <v>0</v>
      </c>
      <c r="DC16" t="n">
        <v/>
      </c>
      <c r="DD16" t="inlineStr">
        <is>
          <t>Anggota keluarga - laki-laki</t>
        </is>
      </c>
      <c r="DE16" t="n">
        <v>1</v>
      </c>
      <c r="DF16" t="n">
        <v>0</v>
      </c>
      <c r="DG16" t="n">
        <v>0</v>
      </c>
      <c r="DH16" t="n">
        <v>0</v>
      </c>
      <c r="DI16" t="n">
        <v/>
      </c>
      <c r="DJ16" t="inlineStr">
        <is>
          <t>CPO atau pendamping</t>
        </is>
      </c>
      <c r="DK16" t="n">
        <v>0</v>
      </c>
      <c r="DL16" t="n">
        <v>0</v>
      </c>
      <c r="DM16" t="n">
        <v>1</v>
      </c>
      <c r="DN16" t="n">
        <v>0</v>
      </c>
      <c r="DO16" t="n">
        <v/>
      </c>
      <c r="DP16" t="inlineStr">
        <is>
          <t>Tidak berfungsi sama sekali</t>
        </is>
      </c>
      <c r="DQ16" t="inlineStr">
        <is>
          <t>&gt;1 tahun yang lalu</t>
        </is>
      </c>
      <c r="DR16" t="inlineStr">
        <is>
          <t>Masalah teknis (misalnya kerusakan pada komponen)</t>
        </is>
      </c>
      <c r="DS16" t="n">
        <v/>
      </c>
      <c r="DT16" t="inlineStr">
        <is>
          <t>Kompor Manometer Pipa gas utama Katup gas utama Reaktor biogas (penampung gas, digester, manhole, outlet, dan overflow)</t>
        </is>
      </c>
      <c r="DU16" t="n">
        <v>1</v>
      </c>
      <c r="DV16" t="n">
        <v>0</v>
      </c>
      <c r="DW16" t="n">
        <v>0</v>
      </c>
      <c r="DX16" t="n">
        <v>1</v>
      </c>
      <c r="DY16" t="n">
        <v>1</v>
      </c>
      <c r="DZ16" t="n">
        <v>1</v>
      </c>
      <c r="EA16" t="n">
        <v>0</v>
      </c>
      <c r="EB16" t="n">
        <v>0</v>
      </c>
      <c r="EC16" t="n">
        <v>0</v>
      </c>
      <c r="ED16" t="n">
        <v>1</v>
      </c>
      <c r="EE16" t="n">
        <v>0</v>
      </c>
      <c r="EF16" t="n">
        <v>0</v>
      </c>
      <c r="EG16" t="n">
        <v>0</v>
      </c>
      <c r="EH16" t="n">
        <v>0</v>
      </c>
      <c r="EI16" t="inlineStr">
        <is>
          <t>Kurangnya dukungan atau pemantauan dari pemerintah atau CPO Keterbatasan akses terhadap informasi atau pelatihan terkait biogas</t>
        </is>
      </c>
      <c r="EJ16" t="n">
        <v>0</v>
      </c>
      <c r="EK16" t="n">
        <v>1</v>
      </c>
      <c r="EL16" t="n">
        <v>1</v>
      </c>
      <c r="EM16" t="n">
        <v>0</v>
      </c>
      <c r="EN16" t="n">
        <v>0</v>
      </c>
      <c r="EO16" t="n">
        <v/>
      </c>
      <c r="EP16" t="inlineStr">
        <is>
          <t>Ya, cukup jelas dan mudah diikuti</t>
        </is>
      </c>
      <c r="EQ16" t="inlineStr">
        <is>
          <t>Bukan pelatihan</t>
        </is>
      </c>
      <c r="ER16" t="inlineStr">
        <is>
          <t>CPO atau pendamping</t>
        </is>
      </c>
      <c r="ES16" t="n">
        <v>1</v>
      </c>
      <c r="ET16" t="n">
        <v>0</v>
      </c>
      <c r="EU16" t="n">
        <v>0</v>
      </c>
      <c r="EV16" t="n">
        <v>0</v>
      </c>
      <c r="EW16" t="n">
        <v/>
      </c>
      <c r="EX16" t="inlineStr">
        <is>
          <t>Anggota keluarga - Laki-laki</t>
        </is>
      </c>
      <c r="EY16" t="n">
        <v>1</v>
      </c>
      <c r="EZ16" t="n">
        <v>0</v>
      </c>
      <c r="FA16" t="n">
        <v>0</v>
      </c>
      <c r="FB16" t="n">
        <v/>
      </c>
      <c r="FC16" t="inlineStr">
        <is>
          <t>Jarang sekali</t>
        </is>
      </c>
      <c r="FD16" t="inlineStr">
        <is>
          <t>Rp 0,000</t>
        </is>
      </c>
      <c r="FE16" t="inlineStr">
        <is>
          <t>Mengetahui</t>
        </is>
      </c>
      <c r="FF16" t="inlineStr">
        <is>
          <t>Selalu (setiap hari)</t>
        </is>
      </c>
      <c r="FG16" t="inlineStr">
        <is>
          <t>Mengetahui</t>
        </is>
      </c>
      <c r="FH16" t="inlineStr">
        <is>
          <t>Cukup sering (2 minggu sekali)</t>
        </is>
      </c>
      <c r="FI16" t="inlineStr">
        <is>
          <t>Mengetahui</t>
        </is>
      </c>
      <c r="FJ16" t="inlineStr">
        <is>
          <t>Jarang (setiap bulan atau lebih)</t>
        </is>
      </c>
      <c r="FK16" t="inlineStr">
        <is>
          <t>Tidak mengetahui</t>
        </is>
      </c>
      <c r="FL16" t="inlineStr">
        <is>
          <t>Tidak pernah</t>
        </is>
      </c>
      <c r="FM16" t="inlineStr">
        <is>
          <t>Mengetahui</t>
        </is>
      </c>
      <c r="FN16" t="inlineStr">
        <is>
          <t>Jarang (setiap bulan atau lebih)</t>
        </is>
      </c>
      <c r="FO16" t="inlineStr">
        <is>
          <t>Mengetahui</t>
        </is>
      </c>
      <c r="FP16" t="inlineStr">
        <is>
          <t>Cukup sering (2 minggu sekali)</t>
        </is>
      </c>
      <c r="FQ16" t="inlineStr">
        <is>
          <t>Mengetahui</t>
        </is>
      </c>
      <c r="FR16" t="inlineStr">
        <is>
          <t>Ya</t>
        </is>
      </c>
      <c r="FS16" t="inlineStr">
        <is>
          <t>Mengetahui</t>
        </is>
      </c>
      <c r="FT16" t="inlineStr">
        <is>
          <t>Ya, terkadang</t>
        </is>
      </c>
      <c r="FU16" t="inlineStr">
        <is>
          <t>Laki-laki dewasa</t>
        </is>
      </c>
      <c r="FV16" t="n">
        <v>1</v>
      </c>
      <c r="FW16" t="n">
        <v>0</v>
      </c>
      <c r="FX16" t="n">
        <v>0</v>
      </c>
      <c r="FY16" t="n">
        <v>0</v>
      </c>
      <c r="FZ16" t="inlineStr">
        <is>
          <t>Kurang memahami</t>
        </is>
      </c>
      <c r="GA16" t="inlineStr">
        <is>
          <t>CPO Lainnya</t>
        </is>
      </c>
      <c r="GB16" t="n">
        <v>1</v>
      </c>
      <c r="GC16" t="n">
        <v>0</v>
      </c>
      <c r="GD16" t="n">
        <v>0</v>
      </c>
      <c r="GE16" t="n">
        <v>1</v>
      </c>
      <c r="GF16" t="inlineStr">
        <is>
          <t>Tetangga pengguna biogas</t>
        </is>
      </c>
      <c r="GG16" t="inlineStr">
        <is>
          <t>Kadang-kadang</t>
        </is>
      </c>
      <c r="GH16" t="inlineStr">
        <is>
          <t>Tidak</t>
        </is>
      </c>
      <c r="GI16" t="n">
        <v/>
      </c>
      <c r="GJ16" t="n">
        <v/>
      </c>
      <c r="GK16" t="n">
        <v/>
      </c>
      <c r="GL16" t="n">
        <v/>
      </c>
      <c r="GM16" t="n">
        <v/>
      </c>
      <c r="GN16" t="n">
        <v/>
      </c>
      <c r="GO16" t="n">
        <v/>
      </c>
      <c r="GP16" t="inlineStr">
        <is>
          <t>Penuh (100%)</t>
        </is>
      </c>
      <c r="GQ16" t="inlineStr">
        <is>
          <t>Kayu bakar</t>
        </is>
      </c>
      <c r="GR16" t="n">
        <v>0</v>
      </c>
      <c r="GS16" t="n">
        <v>1</v>
      </c>
      <c r="GT16" t="n">
        <v>0</v>
      </c>
      <c r="GU16" t="n">
        <v>0</v>
      </c>
      <c r="GV16" t="n">
        <v>0</v>
      </c>
      <c r="GW16" t="n">
        <v>0</v>
      </c>
      <c r="GX16" t="n">
        <v>0</v>
      </c>
      <c r="GY16" t="n">
        <v/>
      </c>
      <c r="GZ16" t="inlineStr">
        <is>
          <t>Tidak</t>
        </is>
      </c>
      <c r="HA16" t="n">
        <v>500</v>
      </c>
      <c r="HB16" t="n">
        <v>0</v>
      </c>
      <c r="HC16" t="n">
        <v>200</v>
      </c>
      <c r="HD16" t="n">
        <v>0</v>
      </c>
      <c r="HE16" t="n">
        <v/>
      </c>
      <c r="HF16" t="n">
        <v/>
      </c>
      <c r="HG16" t="n">
        <v/>
      </c>
      <c r="HH16" t="n">
        <v/>
      </c>
      <c r="HI16" t="n">
        <v/>
      </c>
      <c r="HJ16" t="n">
        <v/>
      </c>
      <c r="HK16" t="n">
        <v/>
      </c>
      <c r="HL16" t="n">
        <v/>
      </c>
      <c r="HM16" t="n">
        <v/>
      </c>
      <c r="HN16" t="n">
        <v/>
      </c>
      <c r="HO16" t="n">
        <v/>
      </c>
      <c r="HP16" t="n">
        <v/>
      </c>
      <c r="HQ16" t="n">
        <v/>
      </c>
      <c r="HR16" t="n">
        <v/>
      </c>
      <c r="HS16" t="n">
        <v/>
      </c>
      <c r="HT16" t="n">
        <v/>
      </c>
      <c r="HU16" t="n">
        <v/>
      </c>
      <c r="HV16" t="n">
        <v/>
      </c>
      <c r="HW16" t="n">
        <v/>
      </c>
      <c r="HX16" t="n">
        <v/>
      </c>
      <c r="HY16" t="n">
        <v>300</v>
      </c>
      <c r="HZ16" t="n">
        <v>0</v>
      </c>
      <c r="IA16" t="n">
        <v/>
      </c>
      <c r="IB16" t="n">
        <v/>
      </c>
      <c r="IC16" t="n">
        <v/>
      </c>
      <c r="ID16" t="n">
        <v/>
      </c>
      <c r="IE16" t="n">
        <v/>
      </c>
      <c r="IF16" t="n">
        <v/>
      </c>
      <c r="IG16" t="n">
        <v/>
      </c>
      <c r="IH16" t="n">
        <v/>
      </c>
      <c r="II16" t="n">
        <v/>
      </c>
      <c r="IJ16" t="n">
        <v/>
      </c>
      <c r="IK16" t="inlineStr">
        <is>
          <t>30-50 kg</t>
        </is>
      </c>
      <c r="IL16" t="inlineStr">
        <is>
          <t>1-3 jam</t>
        </is>
      </c>
      <c r="IM16" t="inlineStr">
        <is>
          <t>Ya</t>
        </is>
      </c>
      <c r="IN16" t="inlineStr">
        <is>
          <t>Tidak</t>
        </is>
      </c>
      <c r="IO16" t="inlineStr">
        <is>
          <t>Lebih bersih</t>
        </is>
      </c>
      <c r="IP16" t="inlineStr">
        <is>
          <t>Tidak pernah</t>
        </is>
      </c>
      <c r="IQ16" t="inlineStr">
        <is>
          <t>Tidak pernah</t>
        </is>
      </c>
      <c r="IR16" t="n">
        <v/>
      </c>
      <c r="IS16" t="n">
        <v/>
      </c>
      <c r="IT16" t="n">
        <v/>
      </c>
      <c r="IU16" t="n">
        <v/>
      </c>
      <c r="IV16" t="n">
        <v/>
      </c>
      <c r="IW16" t="n">
        <v/>
      </c>
      <c r="IX16" t="n">
        <v/>
      </c>
      <c r="IY16" t="n">
        <v/>
      </c>
      <c r="IZ16" t="inlineStr">
        <is>
          <t>Tidak pernah</t>
        </is>
      </c>
      <c r="JA16" t="n">
        <v/>
      </c>
      <c r="JB16" t="n">
        <v/>
      </c>
      <c r="JC16" t="n">
        <v/>
      </c>
      <c r="JD16" t="n">
        <v/>
      </c>
      <c r="JE16" t="n">
        <v/>
      </c>
      <c r="JF16" t="n">
        <v/>
      </c>
      <c r="JG16" t="n">
        <v/>
      </c>
      <c r="JH16" t="n">
        <v/>
      </c>
      <c r="JI16" t="inlineStr">
        <is>
          <t>Tidak pernah</t>
        </is>
      </c>
      <c r="JJ16" t="n">
        <v/>
      </c>
      <c r="JK16" t="n">
        <v/>
      </c>
      <c r="JL16" t="n">
        <v/>
      </c>
      <c r="JM16" t="n">
        <v/>
      </c>
      <c r="JN16" t="n">
        <v/>
      </c>
      <c r="JO16" t="n">
        <v/>
      </c>
      <c r="JP16" t="n">
        <v/>
      </c>
      <c r="JQ16" t="n">
        <v/>
      </c>
      <c r="JR16" t="inlineStr">
        <is>
          <t>Tidak pernah</t>
        </is>
      </c>
      <c r="JS16" t="n">
        <v/>
      </c>
      <c r="JT16" t="n">
        <v/>
      </c>
      <c r="JU16" t="n">
        <v/>
      </c>
      <c r="JV16" t="n">
        <v/>
      </c>
      <c r="JW16" t="n">
        <v/>
      </c>
      <c r="JX16" t="n">
        <v/>
      </c>
      <c r="JY16" t="n">
        <v/>
      </c>
      <c r="JZ16" t="n">
        <v/>
      </c>
      <c r="KA16" t="inlineStr">
        <is>
          <t>Tidak pernah</t>
        </is>
      </c>
      <c r="KB16" t="n">
        <v/>
      </c>
      <c r="KC16" t="n">
        <v/>
      </c>
      <c r="KD16" t="n">
        <v/>
      </c>
      <c r="KE16" t="n">
        <v/>
      </c>
      <c r="KF16" t="n">
        <v/>
      </c>
      <c r="KG16" t="n">
        <v/>
      </c>
      <c r="KH16" t="n">
        <v/>
      </c>
      <c r="KI16" t="n">
        <v/>
      </c>
      <c r="KJ16" t="inlineStr">
        <is>
          <t>Tidak pernah</t>
        </is>
      </c>
      <c r="KK16" t="n">
        <v/>
      </c>
      <c r="KL16" t="n">
        <v/>
      </c>
      <c r="KM16" t="n">
        <v/>
      </c>
      <c r="KN16" t="n">
        <v/>
      </c>
      <c r="KO16" t="n">
        <v/>
      </c>
      <c r="KP16" t="n">
        <v/>
      </c>
      <c r="KQ16" t="n">
        <v/>
      </c>
      <c r="KR16" t="n">
        <v/>
      </c>
      <c r="KS16" t="inlineStr">
        <is>
          <t>Cukup membaik</t>
        </is>
      </c>
      <c r="KT16" t="inlineStr">
        <is>
          <t>2-4 kali</t>
        </is>
      </c>
      <c r="KU16" t="inlineStr">
        <is>
          <t>2-4 kali</t>
        </is>
      </c>
      <c r="KV16" t="inlineStr">
        <is>
          <t>Perempuan dewasa</t>
        </is>
      </c>
      <c r="KW16" t="n">
        <v>0</v>
      </c>
      <c r="KX16" t="n">
        <v>1</v>
      </c>
      <c r="KY16" t="n">
        <v>0</v>
      </c>
      <c r="KZ16" t="n">
        <v>0</v>
      </c>
      <c r="LA16" t="inlineStr">
        <is>
          <t>Cukup membaik</t>
        </is>
      </c>
      <c r="LB16" t="inlineStr">
        <is>
          <t>Jauh lebih baik</t>
        </is>
      </c>
      <c r="LC16" t="n">
        <v>3</v>
      </c>
      <c r="LD16" t="n">
        <v>3</v>
      </c>
      <c r="LE16" t="n">
        <v>0</v>
      </c>
      <c r="LF16" t="n">
        <v>0</v>
      </c>
      <c r="LG16" t="inlineStr">
        <is>
          <t>Ya</t>
        </is>
      </c>
      <c r="LH16" t="n">
        <v>125000</v>
      </c>
      <c r="LI16" t="n">
        <v/>
      </c>
      <c r="LJ16" t="inlineStr">
        <is>
          <t>Tabungan Kebutuhan rumah tangga</t>
        </is>
      </c>
      <c r="LK16" t="n">
        <v>1</v>
      </c>
      <c r="LL16" t="n">
        <v>0</v>
      </c>
      <c r="LM16" t="n">
        <v>0</v>
      </c>
      <c r="LN16" t="n">
        <v>0</v>
      </c>
      <c r="LO16" t="n">
        <v>1</v>
      </c>
      <c r="LP16" t="n">
        <v>0</v>
      </c>
      <c r="LQ16" t="n">
        <v>0</v>
      </c>
      <c r="LR16" t="n">
        <v/>
      </c>
      <c r="LS16" t="n">
        <v>30</v>
      </c>
      <c r="LT16" t="n">
        <v>30</v>
      </c>
      <c r="LU16" t="n">
        <v>0</v>
      </c>
      <c r="LV16" t="n">
        <v>10</v>
      </c>
      <c r="LW16" t="n">
        <v>10</v>
      </c>
      <c r="LX16" t="n">
        <v>0</v>
      </c>
      <c r="LY16" t="n">
        <v>10</v>
      </c>
      <c r="LZ16" t="n">
        <v>10</v>
      </c>
      <c r="MA16" t="n">
        <v>0</v>
      </c>
      <c r="MB16" t="inlineStr">
        <is>
          <t>Ya</t>
        </is>
      </c>
      <c r="MC16" t="n">
        <v>60</v>
      </c>
      <c r="MD16" t="n">
        <v>30</v>
      </c>
      <c r="ME16" t="n">
        <v>30</v>
      </c>
      <c r="MF16" t="n">
        <v>0</v>
      </c>
      <c r="MG16" t="n">
        <v>0</v>
      </c>
      <c r="MH16" t="n">
        <v>0</v>
      </c>
      <c r="MI16" t="inlineStr">
        <is>
          <t>Aktivitas sosial diluar rumah (misalnya, berkumpul dengan tetangga, mengikuti kegiatan PKK, dsb) Istirahat</t>
        </is>
      </c>
      <c r="MJ16" t="n">
        <v>0</v>
      </c>
      <c r="MK16" t="n">
        <v>1</v>
      </c>
      <c r="ML16" t="n">
        <v>1</v>
      </c>
      <c r="MM16" t="n">
        <v>0</v>
      </c>
      <c r="MN16" t="n">
        <v>0</v>
      </c>
      <c r="MO16" t="n">
        <v>0</v>
      </c>
      <c r="MP16" t="n">
        <v/>
      </c>
      <c r="MQ16" t="n">
        <v/>
      </c>
      <c r="MR16" t="inlineStr">
        <is>
          <t>Berkumpul bersama keluarga</t>
        </is>
      </c>
      <c r="MS16" t="inlineStr">
        <is>
          <t>Pertemuan PKK, Pengajian</t>
        </is>
      </c>
      <c r="MT16" t="n">
        <v/>
      </c>
      <c r="MU16" t="inlineStr">
        <is>
          <t>Tidak</t>
        </is>
      </c>
      <c r="MV16" t="n">
        <v/>
      </c>
      <c r="MW16" t="n">
        <v/>
      </c>
      <c r="MX16" t="n">
        <v/>
      </c>
      <c r="MY16" t="n">
        <v/>
      </c>
      <c r="MZ16" t="n">
        <v/>
      </c>
      <c r="NA16" t="n">
        <v/>
      </c>
      <c r="NB16" t="n">
        <v/>
      </c>
      <c r="NC16" t="n">
        <v/>
      </c>
      <c r="ND16" t="n">
        <v/>
      </c>
      <c r="NE16" t="n">
        <v/>
      </c>
      <c r="NF16" t="n">
        <v/>
      </c>
      <c r="NG16" t="n">
        <v/>
      </c>
      <c r="NH16" t="n">
        <v/>
      </c>
      <c r="NI16" t="n">
        <v/>
      </c>
      <c r="NJ16" t="n">
        <v/>
      </c>
      <c r="NK16" t="n">
        <v/>
      </c>
      <c r="NL16" t="inlineStr">
        <is>
          <t>Tidak</t>
        </is>
      </c>
      <c r="NM16" t="inlineStr">
        <is>
          <t>100% dana hibah</t>
        </is>
      </c>
      <c r="NN16" t="inlineStr">
        <is>
          <t>0 (100% sumber pembiayaan dari hibah)</t>
        </is>
      </c>
      <c r="NO16" t="inlineStr">
        <is>
          <t>Pemerintah</t>
        </is>
      </c>
      <c r="NP16" t="n">
        <v/>
      </c>
      <c r="NQ16" t="n">
        <v/>
      </c>
      <c r="NR16" t="n">
        <v/>
      </c>
      <c r="NS16" t="n">
        <v/>
      </c>
      <c r="NT16" t="n">
        <v/>
      </c>
      <c r="NU16" t="n">
        <v/>
      </c>
      <c r="NV16" t="n">
        <v/>
      </c>
      <c r="NW16" t="n">
        <v/>
      </c>
      <c r="NX16" t="inlineStr">
        <is>
          <t>Sedikit meningkat</t>
        </is>
      </c>
      <c r="NY16" t="n">
        <v>90</v>
      </c>
      <c r="NZ16" t="n">
        <v>0</v>
      </c>
      <c r="OA16" t="n">
        <v>0</v>
      </c>
      <c r="OB16" t="n">
        <v>10</v>
      </c>
      <c r="OC16" t="n">
        <v>0</v>
      </c>
      <c r="OD16" t="n">
        <v>0</v>
      </c>
      <c r="OE16" t="inlineStr">
        <is>
          <t>Lebih baik</t>
        </is>
      </c>
      <c r="OF16" t="inlineStr">
        <is>
          <t>Lebih baik (beda waktu memasak 5-30 menit, ATAU tidak lagi ada rasa/bau makanan yang berubah, ATAU alasan lainnya)</t>
        </is>
      </c>
      <c r="OG16" t="inlineStr">
        <is>
          <t>Ya</t>
        </is>
      </c>
      <c r="OH16" t="n">
        <v>0</v>
      </c>
      <c r="OI16" t="n">
        <v>4</v>
      </c>
      <c r="OJ16" t="n">
        <v>0</v>
      </c>
      <c r="OK16" t="n">
        <v>0</v>
      </c>
      <c r="OL16" t="n">
        <v>0</v>
      </c>
      <c r="OM16" t="n">
        <v>0</v>
      </c>
      <c r="ON16" t="n">
        <v>0</v>
      </c>
      <c r="OO16" t="n">
        <v>0</v>
      </c>
      <c r="OP16" t="inlineStr">
        <is>
          <t>Sapi perah</t>
        </is>
      </c>
      <c r="OQ16" t="n">
        <v>0</v>
      </c>
      <c r="OR16" t="n">
        <v>1</v>
      </c>
      <c r="OS16" t="n">
        <v>0</v>
      </c>
      <c r="OT16" t="n">
        <v>0</v>
      </c>
      <c r="OU16" t="n">
        <v>0</v>
      </c>
      <c r="OV16" t="n">
        <v>0</v>
      </c>
      <c r="OW16" t="n">
        <v>0</v>
      </c>
      <c r="OX16" t="n">
        <v>0</v>
      </c>
      <c r="OY16" t="n">
        <v>0</v>
      </c>
      <c r="OZ16" t="inlineStr">
        <is>
          <t>Sapi perah</t>
        </is>
      </c>
      <c r="PA16" t="n">
        <v>0</v>
      </c>
      <c r="PB16" t="n">
        <v>1</v>
      </c>
      <c r="PC16" t="n">
        <v>0</v>
      </c>
      <c r="PD16" t="n">
        <v>0</v>
      </c>
      <c r="PE16" t="n">
        <v>0</v>
      </c>
      <c r="PF16" t="n">
        <v>0</v>
      </c>
      <c r="PG16" t="n">
        <v>0</v>
      </c>
      <c r="PH16" t="n">
        <v>0</v>
      </c>
      <c r="PI16" t="n">
        <v>0</v>
      </c>
      <c r="PJ16" t="inlineStr">
        <is>
          <t>Sapi perah</t>
        </is>
      </c>
      <c r="PK16" t="n">
        <v>0</v>
      </c>
      <c r="PL16" t="n">
        <v>1</v>
      </c>
      <c r="PM16" t="n">
        <v>0</v>
      </c>
      <c r="PN16" t="n">
        <v>0</v>
      </c>
      <c r="PO16" t="n">
        <v>0</v>
      </c>
      <c r="PP16" t="n">
        <v>0</v>
      </c>
      <c r="PQ16" t="n">
        <v>0</v>
      </c>
      <c r="PR16" t="n">
        <v>0</v>
      </c>
      <c r="PS16" t="n">
        <v>0</v>
      </c>
      <c r="PT16" t="n">
        <v/>
      </c>
      <c r="PU16" t="n">
        <v/>
      </c>
      <c r="PV16" t="n">
        <v/>
      </c>
      <c r="PW16" t="n">
        <v/>
      </c>
      <c r="PX16" t="n">
        <v/>
      </c>
      <c r="PY16" t="n">
        <v/>
      </c>
      <c r="PZ16" t="n">
        <v/>
      </c>
      <c r="QA16" t="n">
        <v/>
      </c>
      <c r="QB16" t="n">
        <v/>
      </c>
      <c r="QC16" t="n">
        <v/>
      </c>
      <c r="QD16" t="n">
        <v/>
      </c>
      <c r="QE16" t="inlineStr">
        <is>
          <t>1-Disebarkan ke lahan terbuka</t>
        </is>
      </c>
      <c r="QF16" t="n">
        <v>0</v>
      </c>
      <c r="QG16" t="n">
        <v>0</v>
      </c>
      <c r="QH16" t="n">
        <v>0</v>
      </c>
      <c r="QI16" t="n">
        <v>0</v>
      </c>
      <c r="QJ16" t="n">
        <v>0</v>
      </c>
      <c r="QK16" t="n">
        <v>1</v>
      </c>
      <c r="QL16" t="n">
        <v>0</v>
      </c>
      <c r="QM16" t="n">
        <v>0</v>
      </c>
      <c r="QN16" t="n">
        <v>0</v>
      </c>
      <c r="QO16" t="n">
        <v/>
      </c>
      <c r="QP16" t="n">
        <v/>
      </c>
      <c r="QQ16" t="n">
        <v/>
      </c>
      <c r="QR16" t="n">
        <v/>
      </c>
      <c r="QS16" t="n">
        <v/>
      </c>
      <c r="QT16" t="n">
        <v/>
      </c>
      <c r="QU16" t="n">
        <v/>
      </c>
      <c r="QV16" t="n">
        <v/>
      </c>
      <c r="QW16" t="n">
        <v/>
      </c>
      <c r="QX16" t="n">
        <v/>
      </c>
      <c r="QY16" t="n">
        <v/>
      </c>
      <c r="QZ16" t="n">
        <v/>
      </c>
      <c r="RA16" t="n">
        <v/>
      </c>
      <c r="RB16" t="n">
        <v/>
      </c>
      <c r="RC16" t="n">
        <v/>
      </c>
      <c r="RD16" t="n">
        <v/>
      </c>
      <c r="RE16" t="n">
        <v/>
      </c>
      <c r="RF16" t="n">
        <v/>
      </c>
      <c r="RG16" t="n">
        <v/>
      </c>
      <c r="RH16" t="n">
        <v/>
      </c>
      <c r="RI16" t="n">
        <v/>
      </c>
      <c r="RJ16" t="n">
        <v/>
      </c>
      <c r="RK16" t="n">
        <v/>
      </c>
      <c r="RL16" t="n">
        <v/>
      </c>
      <c r="RM16" t="n">
        <v/>
      </c>
      <c r="RN16" t="n">
        <v/>
      </c>
      <c r="RO16" t="n">
        <v/>
      </c>
      <c r="RP16" t="n">
        <v/>
      </c>
      <c r="RQ16" t="n">
        <v/>
      </c>
      <c r="RR16" t="n">
        <v/>
      </c>
      <c r="RS16" t="n">
        <v/>
      </c>
      <c r="RT16" t="n">
        <v/>
      </c>
      <c r="RU16" t="n">
        <v/>
      </c>
      <c r="RV16" t="n">
        <v/>
      </c>
      <c r="RW16" t="n">
        <v/>
      </c>
      <c r="RX16" t="n">
        <v/>
      </c>
      <c r="RY16" t="n">
        <v/>
      </c>
      <c r="RZ16" t="n">
        <v/>
      </c>
      <c r="SA16" t="n">
        <v/>
      </c>
      <c r="SB16" t="n">
        <v/>
      </c>
      <c r="SC16" t="n">
        <v/>
      </c>
      <c r="SD16" t="n">
        <v/>
      </c>
      <c r="SE16" t="n">
        <v/>
      </c>
      <c r="SF16" t="n">
        <v/>
      </c>
      <c r="SG16" t="n">
        <v/>
      </c>
      <c r="SH16" t="n">
        <v/>
      </c>
      <c r="SI16" t="n">
        <v/>
      </c>
      <c r="SJ16" t="n">
        <v/>
      </c>
      <c r="SK16" t="n">
        <v/>
      </c>
      <c r="SL16" t="n">
        <v/>
      </c>
      <c r="SM16" t="n">
        <v/>
      </c>
      <c r="SN16" t="n">
        <v/>
      </c>
      <c r="SO16" t="n">
        <v/>
      </c>
      <c r="SP16" t="n">
        <v/>
      </c>
      <c r="SQ16" t="n">
        <v/>
      </c>
      <c r="SR16" t="n">
        <v/>
      </c>
      <c r="SS16" t="n">
        <v/>
      </c>
      <c r="ST16" t="n">
        <v/>
      </c>
      <c r="SU16" t="n">
        <v/>
      </c>
      <c r="SV16" t="n">
        <v/>
      </c>
      <c r="SW16" t="n">
        <v/>
      </c>
      <c r="SX16" t="n">
        <v/>
      </c>
      <c r="SY16" t="n">
        <v/>
      </c>
      <c r="SZ16" t="n">
        <v>4</v>
      </c>
      <c r="TA16" t="n">
        <v/>
      </c>
      <c r="TB16" t="n">
        <v/>
      </c>
      <c r="TC16" t="n">
        <v/>
      </c>
      <c r="TD16" t="n">
        <v/>
      </c>
      <c r="TE16" t="n">
        <v/>
      </c>
      <c r="TF16" t="n">
        <v/>
      </c>
      <c r="TG16" t="n">
        <v/>
      </c>
      <c r="TH16" t="n">
        <v/>
      </c>
      <c r="TI16" t="n">
        <v/>
      </c>
      <c r="TJ16" t="n">
        <v/>
      </c>
      <c r="TK16" t="n">
        <v/>
      </c>
      <c r="TL16" t="n">
        <v/>
      </c>
      <c r="TM16" t="n">
        <v/>
      </c>
      <c r="TN16" t="n">
        <v/>
      </c>
      <c r="TO16" t="n">
        <v/>
      </c>
      <c r="TP16" t="n">
        <v/>
      </c>
      <c r="TQ16" t="n">
        <v/>
      </c>
      <c r="TR16" t="n">
        <v/>
      </c>
      <c r="TS16" t="n">
        <v/>
      </c>
      <c r="TT16" t="n">
        <v/>
      </c>
      <c r="TU16" t="n">
        <v/>
      </c>
      <c r="TV16" t="n">
        <v/>
      </c>
      <c r="TW16" t="n">
        <v/>
      </c>
      <c r="TX16" t="n">
        <v/>
      </c>
      <c r="TY16" t="n">
        <v/>
      </c>
      <c r="TZ16" t="n">
        <v/>
      </c>
      <c r="UA16" t="n">
        <v/>
      </c>
      <c r="UB16" t="n">
        <v/>
      </c>
      <c r="UC16" t="n">
        <v/>
      </c>
      <c r="UD16" t="n">
        <v/>
      </c>
      <c r="UE16" t="n">
        <v/>
      </c>
      <c r="UF16" t="n">
        <v/>
      </c>
      <c r="UG16" t="n">
        <v/>
      </c>
      <c r="UH16" t="n">
        <v/>
      </c>
      <c r="UI16" t="n">
        <v/>
      </c>
      <c r="UJ16" t="n">
        <v/>
      </c>
      <c r="UK16" t="n">
        <v/>
      </c>
      <c r="UL16" t="n">
        <v/>
      </c>
      <c r="UM16" t="n">
        <v/>
      </c>
      <c r="UN16" t="n">
        <v/>
      </c>
      <c r="UO16" t="n">
        <v/>
      </c>
      <c r="UP16" t="n">
        <v/>
      </c>
      <c r="UQ16" t="n">
        <v/>
      </c>
      <c r="UR16" t="n">
        <v/>
      </c>
      <c r="US16" t="n">
        <v/>
      </c>
      <c r="UT16" t="n">
        <v/>
      </c>
      <c r="UU16" t="n">
        <v/>
      </c>
      <c r="UV16" t="inlineStr">
        <is>
          <t>Pemberian pakan di kandang</t>
        </is>
      </c>
      <c r="UW16" t="n">
        <v/>
      </c>
      <c r="UX16" t="n">
        <v/>
      </c>
      <c r="UY16" t="n">
        <v/>
      </c>
      <c r="UZ16" t="n">
        <v/>
      </c>
      <c r="VA16" t="n">
        <v/>
      </c>
      <c r="VB16" t="n">
        <v/>
      </c>
      <c r="VC16" t="n">
        <v/>
      </c>
      <c r="VD16" t="inlineStr">
        <is>
          <t>Sangat jarang (&gt;1 bulan sekali)</t>
        </is>
      </c>
      <c r="VE16" t="n">
        <v/>
      </c>
      <c r="VF16" t="n">
        <v/>
      </c>
      <c r="VG16" t="n">
        <v/>
      </c>
      <c r="VH16" t="n">
        <v/>
      </c>
      <c r="VI16" t="n">
        <v/>
      </c>
      <c r="VJ16" t="n">
        <v/>
      </c>
      <c r="VK16" t="n">
        <v/>
      </c>
      <c r="VL16" t="inlineStr">
        <is>
          <t>Sering (1 kali sehari)</t>
        </is>
      </c>
      <c r="VM16" t="n">
        <v/>
      </c>
      <c r="VN16" t="n">
        <v/>
      </c>
      <c r="VO16" t="n">
        <v/>
      </c>
      <c r="VP16" t="n">
        <v/>
      </c>
      <c r="VQ16" t="n">
        <v/>
      </c>
      <c r="VR16" t="n">
        <v/>
      </c>
      <c r="VS16" t="n">
        <v/>
      </c>
      <c r="VT16" t="n">
        <v/>
      </c>
      <c r="VU16" t="n">
        <v/>
      </c>
      <c r="VV16" t="n">
        <v/>
      </c>
      <c r="VW16" t="n">
        <v/>
      </c>
      <c r="VX16" t="n">
        <v/>
      </c>
      <c r="VY16" t="n">
        <v/>
      </c>
      <c r="VZ16" t="n">
        <v/>
      </c>
      <c r="WA16" t="n">
        <v/>
      </c>
      <c r="WB16" t="n">
        <v/>
      </c>
      <c r="WC16" t="n">
        <v/>
      </c>
      <c r="WD16" t="n">
        <v/>
      </c>
      <c r="WE16" t="n">
        <v/>
      </c>
      <c r="WF16" t="inlineStr">
        <is>
          <t>4-Disimpan dalam kotak bersekat 6-Digester biogas</t>
        </is>
      </c>
      <c r="WG16" t="n">
        <v>0</v>
      </c>
      <c r="WH16" t="n">
        <v>0</v>
      </c>
      <c r="WI16" t="n">
        <v>0</v>
      </c>
      <c r="WJ16" t="n">
        <v>0</v>
      </c>
      <c r="WK16" t="n">
        <v>0</v>
      </c>
      <c r="WL16" t="n">
        <v>0</v>
      </c>
      <c r="WM16" t="n">
        <v>0</v>
      </c>
      <c r="WN16" t="n">
        <v>1</v>
      </c>
      <c r="WO16" t="n">
        <v>0</v>
      </c>
      <c r="WP16" t="n">
        <v>1</v>
      </c>
      <c r="WQ16" t="n">
        <v>0</v>
      </c>
      <c r="WR16" t="n">
        <v>0</v>
      </c>
      <c r="WS16" t="n">
        <v/>
      </c>
      <c r="WT16" t="n">
        <v/>
      </c>
      <c r="WU16" t="n">
        <v/>
      </c>
      <c r="WV16" t="n">
        <v/>
      </c>
      <c r="WW16" t="n">
        <v/>
      </c>
      <c r="WX16" t="n">
        <v/>
      </c>
      <c r="WY16" t="n">
        <v/>
      </c>
      <c r="WZ16" t="n">
        <v/>
      </c>
      <c r="XA16" t="n">
        <v/>
      </c>
      <c r="XB16" t="n">
        <v/>
      </c>
      <c r="XC16" t="n">
        <v/>
      </c>
      <c r="XD16" t="n">
        <v/>
      </c>
      <c r="XE16" t="n">
        <v/>
      </c>
      <c r="XF16" t="n">
        <v/>
      </c>
      <c r="XG16" t="n">
        <v/>
      </c>
      <c r="XH16" t="n">
        <v/>
      </c>
      <c r="XI16" t="n">
        <v/>
      </c>
      <c r="XJ16" t="n">
        <v/>
      </c>
      <c r="XK16" t="n">
        <v/>
      </c>
      <c r="XL16" t="n">
        <v/>
      </c>
      <c r="XM16" t="n">
        <v/>
      </c>
      <c r="XN16" t="n">
        <v/>
      </c>
      <c r="XO16" t="n">
        <v/>
      </c>
      <c r="XP16" t="n">
        <v/>
      </c>
      <c r="XQ16" t="n">
        <v/>
      </c>
      <c r="XR16" t="n">
        <v/>
      </c>
      <c r="XS16" t="n">
        <v/>
      </c>
      <c r="XT16" t="n">
        <v/>
      </c>
      <c r="XU16" t="n">
        <v/>
      </c>
      <c r="XV16" t="n">
        <v/>
      </c>
      <c r="XW16" t="n">
        <v/>
      </c>
      <c r="XX16" t="n">
        <v/>
      </c>
      <c r="XY16" t="n">
        <v/>
      </c>
      <c r="XZ16" t="n">
        <v/>
      </c>
      <c r="YA16" t="n">
        <v/>
      </c>
      <c r="YB16" t="n">
        <v/>
      </c>
      <c r="YC16" t="n">
        <v/>
      </c>
      <c r="YD16" t="n">
        <v/>
      </c>
      <c r="YE16" t="n">
        <v/>
      </c>
      <c r="YF16" t="n">
        <v/>
      </c>
      <c r="YG16" t="n">
        <v/>
      </c>
      <c r="YH16" t="n">
        <v/>
      </c>
      <c r="YI16" t="n">
        <v/>
      </c>
      <c r="YJ16" t="n">
        <v/>
      </c>
      <c r="YK16" t="n">
        <v/>
      </c>
      <c r="YL16" t="n">
        <v/>
      </c>
      <c r="YM16" t="n">
        <v/>
      </c>
      <c r="YN16" t="n">
        <v/>
      </c>
      <c r="YO16" t="n">
        <v/>
      </c>
      <c r="YP16" t="n">
        <v/>
      </c>
      <c r="YQ16" t="n">
        <v/>
      </c>
      <c r="YR16" t="n">
        <v/>
      </c>
      <c r="YS16" t="n">
        <v/>
      </c>
      <c r="YT16" t="n">
        <v/>
      </c>
      <c r="YU16" t="n">
        <v/>
      </c>
      <c r="YV16" t="n">
        <v/>
      </c>
      <c r="YW16" t="n">
        <v/>
      </c>
      <c r="YX16" t="n">
        <v/>
      </c>
      <c r="YY16" t="n">
        <v/>
      </c>
      <c r="YZ16" t="n">
        <v/>
      </c>
      <c r="ZA16" t="n">
        <v/>
      </c>
      <c r="ZB16" t="n">
        <v/>
      </c>
      <c r="ZC16" t="n">
        <v/>
      </c>
      <c r="ZD16" t="n">
        <v/>
      </c>
      <c r="ZE16" t="n">
        <v/>
      </c>
      <c r="ZF16" t="n">
        <v/>
      </c>
      <c r="ZG16" t="n">
        <v/>
      </c>
      <c r="ZH16" t="n">
        <v/>
      </c>
      <c r="ZI16" t="n">
        <v/>
      </c>
      <c r="ZJ16" t="n">
        <v/>
      </c>
      <c r="ZK16" t="n">
        <v/>
      </c>
      <c r="ZL16" t="n">
        <v/>
      </c>
      <c r="ZM16" t="n">
        <v/>
      </c>
      <c r="ZN16" t="n">
        <v/>
      </c>
      <c r="ZO16" t="n">
        <v>80</v>
      </c>
      <c r="ZP16" t="n">
        <v/>
      </c>
      <c r="ZQ16" t="n">
        <v/>
      </c>
      <c r="ZR16" t="n">
        <v/>
      </c>
      <c r="ZS16" t="n">
        <v/>
      </c>
      <c r="ZT16" t="n">
        <v/>
      </c>
      <c r="ZU16" t="n">
        <v/>
      </c>
      <c r="ZV16" t="n">
        <v/>
      </c>
      <c r="ZW16" t="n">
        <v>2</v>
      </c>
      <c r="ZX16" t="n">
        <v/>
      </c>
      <c r="ZY16" t="n">
        <v/>
      </c>
      <c r="ZZ16" t="n">
        <v/>
      </c>
      <c r="AAA16" t="n">
        <v/>
      </c>
      <c r="AAB16" t="n">
        <v/>
      </c>
      <c r="AAC16" t="n">
        <v/>
      </c>
      <c r="AAD16" t="n">
        <v/>
      </c>
      <c r="AAE16" t="inlineStr">
        <is>
          <t>Pakan segar (misal: rumput)</t>
        </is>
      </c>
      <c r="AAF16" t="n">
        <v/>
      </c>
      <c r="AAG16" t="n">
        <v/>
      </c>
      <c r="AAH16" t="n">
        <v/>
      </c>
      <c r="AAI16" t="n">
        <v/>
      </c>
      <c r="AAJ16" t="n">
        <v/>
      </c>
      <c r="AAK16" t="n">
        <v/>
      </c>
      <c r="AAL16" t="inlineStr">
        <is>
          <t>Tidak</t>
        </is>
      </c>
      <c r="AAM16" t="n">
        <v/>
      </c>
      <c r="AAN16" t="n">
        <v/>
      </c>
      <c r="AAO16" t="n">
        <v/>
      </c>
      <c r="AAP16" t="n">
        <v/>
      </c>
      <c r="AAQ16" t="n">
        <v/>
      </c>
      <c r="AAR16" t="inlineStr">
        <is>
          <t>Tidak</t>
        </is>
      </c>
      <c r="AAS16" t="inlineStr">
        <is>
          <t>Tidak pasti/ragu-ragu</t>
        </is>
      </c>
      <c r="AAT16" t="inlineStr">
        <is>
          <t>Didiamkan saja/dibiarkan di tempatnya (di bak/kolam penampung slurry)</t>
        </is>
      </c>
      <c r="AAU16" t="n">
        <v>0</v>
      </c>
      <c r="AAV16" t="n">
        <v>0</v>
      </c>
      <c r="AAW16" t="n">
        <v>0</v>
      </c>
      <c r="AAX16" t="n">
        <v>0</v>
      </c>
      <c r="AAY16" t="n">
        <v>0</v>
      </c>
      <c r="AAZ16" t="n">
        <v>1</v>
      </c>
      <c r="ABA16" t="n">
        <v>0</v>
      </c>
      <c r="ABB16" t="n">
        <v/>
      </c>
      <c r="ABC16" t="n">
        <v/>
      </c>
      <c r="ABD16" t="n">
        <v/>
      </c>
      <c r="ABE16" t="n">
        <v/>
      </c>
      <c r="ABF16" t="n">
        <v/>
      </c>
      <c r="ABG16" t="n">
        <v/>
      </c>
      <c r="ABH16" t="n">
        <v/>
      </c>
      <c r="ABI16" t="n">
        <v/>
      </c>
      <c r="ABJ16" t="n">
        <v/>
      </c>
      <c r="ABK16" t="n">
        <v/>
      </c>
      <c r="ABL16" t="n">
        <v/>
      </c>
      <c r="ABM16" t="n">
        <v/>
      </c>
      <c r="ABN16" t="n">
        <v/>
      </c>
      <c r="ABO16" t="n">
        <v/>
      </c>
      <c r="ABP16" t="n">
        <v/>
      </c>
      <c r="ABQ16" t="n">
        <v/>
      </c>
      <c r="ABR16" t="n">
        <v/>
      </c>
      <c r="ABS16" t="n">
        <v/>
      </c>
      <c r="ABT16" t="n">
        <v/>
      </c>
      <c r="ABU16" t="n">
        <v/>
      </c>
      <c r="ABV16" t="n">
        <v/>
      </c>
      <c r="ABW16" t="n">
        <v/>
      </c>
      <c r="ABX16" t="n">
        <v/>
      </c>
      <c r="ABY16" t="n">
        <v/>
      </c>
      <c r="ABZ16" t="n">
        <v/>
      </c>
      <c r="ACA16" t="n">
        <v/>
      </c>
      <c r="ACB16" t="n">
        <v/>
      </c>
      <c r="ACC16" t="n">
        <v/>
      </c>
      <c r="ACD16" t="n">
        <v/>
      </c>
      <c r="ACE16" t="n">
        <v/>
      </c>
      <c r="ACF16" t="n">
        <v/>
      </c>
      <c r="ACG16" t="n">
        <v/>
      </c>
      <c r="ACH16" t="n">
        <v/>
      </c>
      <c r="ACI16" t="n">
        <v/>
      </c>
      <c r="ACJ16" t="n">
        <v/>
      </c>
      <c r="ACK16" t="inlineStr">
        <is>
          <t>Tidak punya waktu mengumpulkannya Ladang/sawah terlalu jauh, sulit untuk mengangkut ke sana Lebih praktis menggunakan pupuk kimia</t>
        </is>
      </c>
      <c r="ACL16" t="n">
        <v>0</v>
      </c>
      <c r="ACM16" t="n">
        <v>0</v>
      </c>
      <c r="ACN16" t="n">
        <v>1</v>
      </c>
      <c r="ACO16" t="n">
        <v>1</v>
      </c>
      <c r="ACP16" t="n">
        <v>0</v>
      </c>
      <c r="ACQ16" t="n">
        <v>1</v>
      </c>
      <c r="ACR16" t="n">
        <v>0</v>
      </c>
      <c r="ACS16" t="n">
        <v/>
      </c>
      <c r="ACT16" t="inlineStr">
        <is>
          <t>Tidak ada</t>
        </is>
      </c>
      <c r="ACU16" t="inlineStr">
        <is>
          <t>Manfaat sangat besar</t>
        </is>
      </c>
      <c r="ACV16" t="inlineStr">
        <is>
          <t>Berkurang</t>
        </is>
      </c>
      <c r="ACW16" t="inlineStr">
        <is>
          <t>Anggota keluarga - Perempuan dewasa</t>
        </is>
      </c>
      <c r="ACX16" t="inlineStr">
        <is>
          <t>Netral/tidak tahu</t>
        </is>
      </c>
      <c r="ACY16" t="inlineStr">
        <is>
          <t>Anggota keluarga - Laki-laki dewasa Anggota keluarga - Perempuan dewasa Anggota keluarga - Anak-anak</t>
        </is>
      </c>
      <c r="ACZ16" t="n">
        <v>1</v>
      </c>
      <c r="ADA16" t="n">
        <v>1</v>
      </c>
      <c r="ADB16" t="n">
        <v>1</v>
      </c>
      <c r="ADC16" t="n">
        <v>0</v>
      </c>
      <c r="ADD16" t="inlineStr">
        <is>
          <t>Puas</t>
        </is>
      </c>
      <c r="ADE16" t="inlineStr">
        <is>
          <t>Puas</t>
        </is>
      </c>
      <c r="ADF16" t="inlineStr">
        <is>
          <t>Puas</t>
        </is>
      </c>
      <c r="ADG16" t="inlineStr">
        <is>
          <t>Puas</t>
        </is>
      </c>
      <c r="ADH16" t="inlineStr">
        <is>
          <t>Tidak</t>
        </is>
      </c>
      <c r="ADI16" t="n">
        <v/>
      </c>
      <c r="ADJ16" t="inlineStr">
        <is>
          <t>Puas</t>
        </is>
      </c>
      <c r="ADK16" t="n">
        <v/>
      </c>
      <c r="ADL16" t="n">
        <v/>
      </c>
      <c r="ADM16" t="n">
        <v/>
      </c>
      <c r="ADN16" t="n">
        <v/>
      </c>
      <c r="ADO16" t="n">
        <v/>
      </c>
      <c r="ADP16" t="n">
        <v/>
      </c>
      <c r="ADQ16" t="n">
        <v/>
      </c>
      <c r="ADR16" t="n">
        <v/>
      </c>
      <c r="ADS16" t="n">
        <v/>
      </c>
      <c r="ADT16" t="n">
        <v/>
      </c>
      <c r="ADU16" t="inlineStr">
        <is>
          <t>Dibiarkan saja</t>
        </is>
      </c>
      <c r="ADV16" t="n">
        <v>0</v>
      </c>
      <c r="ADW16" t="n">
        <v>0</v>
      </c>
      <c r="ADX16" t="n">
        <v>0</v>
      </c>
      <c r="ADY16" t="n">
        <v>0</v>
      </c>
      <c r="ADZ16" t="n">
        <v>0</v>
      </c>
      <c r="AEA16" t="n">
        <v>0</v>
      </c>
      <c r="AEB16" t="n">
        <v>1</v>
      </c>
      <c r="AEC16" t="n">
        <v>0</v>
      </c>
      <c r="AED16" t="inlineStr">
        <is>
          <t>Tidak ada</t>
        </is>
      </c>
      <c r="AEE16" t="inlineStr">
        <is>
          <t>Lainnya</t>
        </is>
      </c>
      <c r="AEF16" t="inlineStr">
        <is>
          <t>Tidak ada</t>
        </is>
      </c>
      <c r="AEG16" t="inlineStr">
        <is>
          <t>Lainnya</t>
        </is>
      </c>
      <c r="AEH16" t="inlineStr">
        <is>
          <t>Tidak menghubungi</t>
        </is>
      </c>
      <c r="AEI16" t="inlineStr">
        <is>
          <t>Diberikan pelatihan cara memperbaiki biogas karena tidak ada nomor yang harus dihubungi</t>
        </is>
      </c>
      <c r="AEJ16" t="inlineStr">
        <is>
          <t>Tidak pernah</t>
        </is>
      </c>
      <c r="AEK16" t="inlineStr">
        <is>
          <t>Pengurangan pengeluaran rumah tangga (bahan bakar minyak, pupuk, dll.) Lebih mudah mendapatkan energi Pasokan energi yang andal Lebih aman Pengurangan waktu dan tenaga Peningkatan kebersihan kandang ternak Dapur lebih bersih dan bebas asap</t>
        </is>
      </c>
      <c r="AEL16" t="n">
        <v>1</v>
      </c>
      <c r="AEM16" t="n">
        <v>1</v>
      </c>
      <c r="AEN16" t="n">
        <v>1</v>
      </c>
      <c r="AEO16" t="n">
        <v>0</v>
      </c>
      <c r="AEP16" t="n">
        <v>1</v>
      </c>
      <c r="AEQ16" t="n">
        <v>1</v>
      </c>
      <c r="AER16" t="n">
        <v>1</v>
      </c>
      <c r="AES16" t="n">
        <v>0</v>
      </c>
      <c r="AET16" t="n">
        <v>1</v>
      </c>
      <c r="AEU16" t="n">
        <v>0</v>
      </c>
      <c r="AEV16" t="n">
        <v>0</v>
      </c>
      <c r="AEW16" t="n">
        <v>0</v>
      </c>
      <c r="AEX16" t="n">
        <v/>
      </c>
      <c r="AEY16" t="inlineStr">
        <is>
          <t>Mengurangi pengeluaran energi</t>
        </is>
      </c>
      <c r="AEZ16" t="n">
        <v/>
      </c>
      <c r="AFA16" t="inlineStr">
        <is>
          <t>Koperasi</t>
        </is>
      </c>
      <c r="AFB16" t="n">
        <v/>
      </c>
      <c r="AFC16" t="inlineStr">
        <is>
          <t>Kardi Muryono-2-23_15_22.jpg</t>
        </is>
      </c>
      <c r="AFD16" t="inlineStr">
        <is>
          <t>https://kf.kobotoolbox.org/api/v2/assets/avstPQqLr3Ab3ZdcVTXZ6f/data/676676713/attachments/attWFQm38PEsb7yS3e2NimBZ/</t>
        </is>
      </c>
      <c r="AFE16" t="inlineStr">
        <is>
          <t>Kardi Muryono-1-23_15_37.jpg</t>
        </is>
      </c>
      <c r="AFF16" t="inlineStr">
        <is>
          <t>https://kf.kobotoolbox.org/api/v2/assets/avstPQqLr3Ab3ZdcVTXZ6f/data/676676713/attachments/attVpQxHAqjDqmnednUNhF66/</t>
        </is>
      </c>
      <c r="AFG16" t="inlineStr">
        <is>
          <t>Suyono/suyono_mse_2000</t>
        </is>
      </c>
      <c r="AFH16" t="n">
        <v/>
      </c>
      <c r="AFI16" t="n">
        <v/>
      </c>
    </row>
    <row r="17">
      <c r="A17" s="93" t="n">
        <v>46053</v>
      </c>
      <c r="B17" s="93" t="n">
        <v>46065</v>
      </c>
      <c r="C17" t="inlineStr">
        <is>
          <t>suyono</t>
        </is>
      </c>
      <c r="D17" t="inlineStr">
        <is>
          <t>kliyem</t>
        </is>
      </c>
      <c r="E17" t="n">
        <v>88706689048</v>
      </c>
      <c r="F17" t="inlineStr">
        <is>
          <t>-7.618133 110.419233 0 0</t>
        </is>
      </c>
      <c r="G17" t="n">
        <v>-7.618133</v>
      </c>
      <c r="H17" t="n">
        <v>110.419233</v>
      </c>
      <c r="I17" t="n">
        <v>0</v>
      </c>
      <c r="J17" t="n">
        <v>0</v>
      </c>
      <c r="K17" t="n">
        <v>0</v>
      </c>
      <c r="L17" t="inlineStr">
        <is>
          <t>-7.618241 110.419196 0 0</t>
        </is>
      </c>
      <c r="M17" t="n">
        <v>-7.618241</v>
      </c>
      <c r="N17" t="n">
        <v>110.419196</v>
      </c>
      <c r="O17" t="n">
        <v>0</v>
      </c>
      <c r="P17" t="n">
        <v>0</v>
      </c>
      <c r="Q17" t="n">
        <v>0</v>
      </c>
      <c r="R17" t="inlineStr">
        <is>
          <t>DIY</t>
        </is>
      </c>
      <c r="S17" t="n">
        <v>0</v>
      </c>
      <c r="T17" t="n">
        <v>0</v>
      </c>
      <c r="U17" t="n">
        <v>0</v>
      </c>
      <c r="V17" t="n">
        <v>0</v>
      </c>
      <c r="W17" t="n">
        <v>1</v>
      </c>
      <c r="X17" t="n">
        <v>0</v>
      </c>
      <c r="Y17" t="n">
        <v>0</v>
      </c>
      <c r="Z17" t="n">
        <v>0</v>
      </c>
      <c r="AA17" t="n">
        <v>0</v>
      </c>
      <c r="AB17" t="n">
        <v>0</v>
      </c>
      <c r="AC17" t="inlineStr">
        <is>
          <t>SLEMAN</t>
        </is>
      </c>
      <c r="AD17" t="inlineStr">
        <is>
          <t>PAKEM</t>
        </is>
      </c>
      <c r="AE17" t="inlineStr">
        <is>
          <t>HARGOBINANGUN</t>
        </is>
      </c>
      <c r="AF17" t="inlineStr">
        <is>
          <t>RUMAH ILHAM</t>
        </is>
      </c>
      <c r="AG17" t="inlineStr">
        <is>
          <t>HIP0125</t>
        </is>
      </c>
      <c r="AH17" t="n">
        <v>7</v>
      </c>
      <c r="AI17" t="inlineStr">
        <is>
          <t>VPA2</t>
        </is>
      </c>
      <c r="AJ17" t="inlineStr">
        <is>
          <t>Tidak aktif</t>
        </is>
      </c>
      <c r="AK17" t="n">
        <v>60</v>
      </c>
      <c r="AL17" t="inlineStr">
        <is>
          <t>Laki-laki</t>
        </is>
      </c>
      <c r="AM17" t="inlineStr">
        <is>
          <t>Sudah menikah</t>
        </is>
      </c>
      <c r="AN17" t="inlineStr">
        <is>
          <t>SD/Sederajat</t>
        </is>
      </c>
      <c r="AO17" t="inlineStr">
        <is>
          <t>Petani</t>
        </is>
      </c>
      <c r="AP17" t="n">
        <v>1</v>
      </c>
      <c r="AQ17" t="n">
        <v>0</v>
      </c>
      <c r="AR17" t="n">
        <v>0</v>
      </c>
      <c r="AS17" t="n">
        <v>0</v>
      </c>
      <c r="AT17" t="n">
        <v>0</v>
      </c>
      <c r="AU17" t="n">
        <v>0</v>
      </c>
      <c r="AV17" t="n">
        <v>0</v>
      </c>
      <c r="AW17" t="n">
        <v>0</v>
      </c>
      <c r="AX17" t="n">
        <v/>
      </c>
      <c r="AY17" t="inlineStr">
        <is>
          <t>Peternak</t>
        </is>
      </c>
      <c r="AZ17" t="n">
        <v>0</v>
      </c>
      <c r="BA17" t="n">
        <v>1</v>
      </c>
      <c r="BB17" t="n">
        <v>0</v>
      </c>
      <c r="BC17" t="n">
        <v>0</v>
      </c>
      <c r="BD17" t="n">
        <v>0</v>
      </c>
      <c r="BE17" t="n">
        <v>0</v>
      </c>
      <c r="BF17" t="n">
        <v>0</v>
      </c>
      <c r="BG17" t="n">
        <v>0</v>
      </c>
      <c r="BH17" t="n">
        <v/>
      </c>
      <c r="BI17" t="inlineStr">
        <is>
          <t>&lt;Rp1.500.000</t>
        </is>
      </c>
      <c r="BJ17" t="n">
        <v>1</v>
      </c>
      <c r="BK17" t="n">
        <v>3</v>
      </c>
      <c r="BL17" t="n">
        <v>0</v>
      </c>
      <c r="BM17" t="n">
        <v>0</v>
      </c>
      <c r="BN17" t="inlineStr">
        <is>
          <t>Milik sendiri</t>
        </is>
      </c>
      <c r="BO17" t="inlineStr">
        <is>
          <t>Permanen (dinding bata dan semen)</t>
        </is>
      </c>
      <c r="BP17" t="n">
        <v>1</v>
      </c>
      <c r="BQ17" t="n">
        <v>0</v>
      </c>
      <c r="BR17" t="n">
        <v>0</v>
      </c>
      <c r="BS17" t="n">
        <v>0</v>
      </c>
      <c r="BT17" t="n">
        <v>0</v>
      </c>
      <c r="BU17" t="n">
        <v/>
      </c>
      <c r="BV17" t="inlineStr">
        <is>
          <t>Keramik/ubin</t>
        </is>
      </c>
      <c r="BW17" t="n">
        <v>0</v>
      </c>
      <c r="BX17" t="n">
        <v>0</v>
      </c>
      <c r="BY17" t="n">
        <v>1</v>
      </c>
      <c r="BZ17" t="n">
        <v>0</v>
      </c>
      <c r="CA17" t="n">
        <v>0</v>
      </c>
      <c r="CB17" t="n">
        <v/>
      </c>
      <c r="CC17" t="inlineStr">
        <is>
          <t>Genting</t>
        </is>
      </c>
      <c r="CD17" t="n">
        <v>0</v>
      </c>
      <c r="CE17" t="n">
        <v>0</v>
      </c>
      <c r="CF17" t="n">
        <v>0</v>
      </c>
      <c r="CG17" t="n">
        <v>0</v>
      </c>
      <c r="CH17" t="n">
        <v>0</v>
      </c>
      <c r="CI17" t="n">
        <v>1</v>
      </c>
      <c r="CJ17" t="n">
        <v>0</v>
      </c>
      <c r="CK17" t="n">
        <v/>
      </c>
      <c r="CL17" t="inlineStr">
        <is>
          <t>Ya</t>
        </is>
      </c>
      <c r="CM17" t="n">
        <v>2019</v>
      </c>
      <c r="CN17" t="inlineStr">
        <is>
          <t>Fixed-Dome (Kubah Tetap)</t>
        </is>
      </c>
      <c r="CO17" t="inlineStr">
        <is>
          <t>4 m³ (2-3 ekor sapi, ±3 jam memasak/hari, ±30 kg slurry/hari)</t>
        </is>
      </c>
      <c r="CP17" t="inlineStr">
        <is>
          <t>Koperasi</t>
        </is>
      </c>
      <c r="CQ17" t="n">
        <v>0</v>
      </c>
      <c r="CR17" t="n">
        <v>0</v>
      </c>
      <c r="CS17" t="n">
        <v>0</v>
      </c>
      <c r="CT17" t="n">
        <v>0</v>
      </c>
      <c r="CU17" t="n">
        <v>0</v>
      </c>
      <c r="CV17" t="n">
        <v>0</v>
      </c>
      <c r="CW17" t="n">
        <v>1</v>
      </c>
      <c r="CX17" t="n">
        <v>0</v>
      </c>
      <c r="CY17" t="inlineStr">
        <is>
          <t>Anggota keluarga - laki-laki Anggota keluarga - perempuan dewasa</t>
        </is>
      </c>
      <c r="CZ17" t="n">
        <v>1</v>
      </c>
      <c r="DA17" t="n">
        <v>1</v>
      </c>
      <c r="DB17" t="n">
        <v>0</v>
      </c>
      <c r="DC17" t="n">
        <v/>
      </c>
      <c r="DD17" t="inlineStr">
        <is>
          <t>CPO atau pendamping</t>
        </is>
      </c>
      <c r="DE17" t="n">
        <v>0</v>
      </c>
      <c r="DF17" t="n">
        <v>0</v>
      </c>
      <c r="DG17" t="n">
        <v>1</v>
      </c>
      <c r="DH17" t="n">
        <v>0</v>
      </c>
      <c r="DI17" t="n">
        <v/>
      </c>
      <c r="DJ17" t="inlineStr">
        <is>
          <t>CPO atau pendamping</t>
        </is>
      </c>
      <c r="DK17" t="n">
        <v>0</v>
      </c>
      <c r="DL17" t="n">
        <v>0</v>
      </c>
      <c r="DM17" t="n">
        <v>1</v>
      </c>
      <c r="DN17" t="n">
        <v>0</v>
      </c>
      <c r="DO17" t="n">
        <v/>
      </c>
      <c r="DP17" t="inlineStr">
        <is>
          <t>Tidak berfungsi sama sekali</t>
        </is>
      </c>
      <c r="DQ17" t="inlineStr">
        <is>
          <t>&gt;1 tahun yang lalu</t>
        </is>
      </c>
      <c r="DR17" t="inlineStr">
        <is>
          <t>Faktor cuaca atau kondisi lingkungan</t>
        </is>
      </c>
      <c r="DS17" t="n">
        <v/>
      </c>
      <c r="DT17" t="n">
        <v/>
      </c>
      <c r="DU17" t="n">
        <v/>
      </c>
      <c r="DV17" t="n">
        <v/>
      </c>
      <c r="DW17" t="n">
        <v/>
      </c>
      <c r="DX17" t="n">
        <v/>
      </c>
      <c r="DY17" t="n">
        <v/>
      </c>
      <c r="DZ17" t="n">
        <v/>
      </c>
      <c r="EA17" t="n">
        <v/>
      </c>
      <c r="EB17" t="n">
        <v/>
      </c>
      <c r="EC17" t="n">
        <v/>
      </c>
      <c r="ED17" t="n">
        <v/>
      </c>
      <c r="EE17" t="n">
        <v/>
      </c>
      <c r="EF17" t="n">
        <v/>
      </c>
      <c r="EG17" t="n">
        <v/>
      </c>
      <c r="EH17" t="n">
        <v/>
      </c>
      <c r="EI17" t="inlineStr">
        <is>
          <t>Tidak ada masalah</t>
        </is>
      </c>
      <c r="EJ17" t="n">
        <v>0</v>
      </c>
      <c r="EK17" t="n">
        <v>0</v>
      </c>
      <c r="EL17" t="n">
        <v>0</v>
      </c>
      <c r="EM17" t="n">
        <v>1</v>
      </c>
      <c r="EN17" t="n">
        <v>0</v>
      </c>
      <c r="EO17" t="n">
        <v/>
      </c>
      <c r="EP17" t="inlineStr">
        <is>
          <t>Ya, cukup jelas dan mudah diikuti</t>
        </is>
      </c>
      <c r="EQ17" t="inlineStr">
        <is>
          <t>Bukan pelatihan</t>
        </is>
      </c>
      <c r="ER17" t="inlineStr">
        <is>
          <t>CPO atau pendamping</t>
        </is>
      </c>
      <c r="ES17" t="n">
        <v>1</v>
      </c>
      <c r="ET17" t="n">
        <v>0</v>
      </c>
      <c r="EU17" t="n">
        <v>0</v>
      </c>
      <c r="EV17" t="n">
        <v>0</v>
      </c>
      <c r="EW17" t="n">
        <v/>
      </c>
      <c r="EX17" t="inlineStr">
        <is>
          <t>Anggota keluarga - Laki-laki</t>
        </is>
      </c>
      <c r="EY17" t="n">
        <v>1</v>
      </c>
      <c r="EZ17" t="n">
        <v>0</v>
      </c>
      <c r="FA17" t="n">
        <v>0</v>
      </c>
      <c r="FB17" t="n">
        <v/>
      </c>
      <c r="FC17" t="inlineStr">
        <is>
          <t>Jarang sekali</t>
        </is>
      </c>
      <c r="FD17" t="n">
        <v/>
      </c>
      <c r="FE17" t="inlineStr">
        <is>
          <t>Mengetahui</t>
        </is>
      </c>
      <c r="FF17" t="inlineStr">
        <is>
          <t>Sering (setiap minggu)</t>
        </is>
      </c>
      <c r="FG17" t="inlineStr">
        <is>
          <t>Tidak mengetahui</t>
        </is>
      </c>
      <c r="FH17" t="inlineStr">
        <is>
          <t>Tidak pernah</t>
        </is>
      </c>
      <c r="FI17" t="inlineStr">
        <is>
          <t>Mengetahui</t>
        </is>
      </c>
      <c r="FJ17" t="inlineStr">
        <is>
          <t>Jarang (setiap bulan atau lebih)</t>
        </is>
      </c>
      <c r="FK17" t="inlineStr">
        <is>
          <t>Mengetahui</t>
        </is>
      </c>
      <c r="FL17" t="inlineStr">
        <is>
          <t>Tidak pernah</t>
        </is>
      </c>
      <c r="FM17" t="inlineStr">
        <is>
          <t>Mengetahui</t>
        </is>
      </c>
      <c r="FN17" t="inlineStr">
        <is>
          <t>Cukup sering (2 minggu sekali)</t>
        </is>
      </c>
      <c r="FO17" t="inlineStr">
        <is>
          <t>Mengetahui</t>
        </is>
      </c>
      <c r="FP17" t="inlineStr">
        <is>
          <t>Jarang (setiap bulan atau lebih)</t>
        </is>
      </c>
      <c r="FQ17" t="inlineStr">
        <is>
          <t>Mengetahui</t>
        </is>
      </c>
      <c r="FR17" t="inlineStr">
        <is>
          <t>Ya</t>
        </is>
      </c>
      <c r="FS17" t="inlineStr">
        <is>
          <t>Mengetahui</t>
        </is>
      </c>
      <c r="FT17" t="inlineStr">
        <is>
          <t>Ya, terkadang</t>
        </is>
      </c>
      <c r="FU17" t="inlineStr">
        <is>
          <t>Laki-laki dewasa</t>
        </is>
      </c>
      <c r="FV17" t="n">
        <v>1</v>
      </c>
      <c r="FW17" t="n">
        <v>0</v>
      </c>
      <c r="FX17" t="n">
        <v>0</v>
      </c>
      <c r="FY17" t="n">
        <v>0</v>
      </c>
      <c r="FZ17" t="inlineStr">
        <is>
          <t>Memahami</t>
        </is>
      </c>
      <c r="GA17" t="inlineStr">
        <is>
          <t>CPO Teman/keluarga</t>
        </is>
      </c>
      <c r="GB17" t="n">
        <v>1</v>
      </c>
      <c r="GC17" t="n">
        <v>0</v>
      </c>
      <c r="GD17" t="n">
        <v>1</v>
      </c>
      <c r="GE17" t="n">
        <v>0</v>
      </c>
      <c r="GF17" t="n">
        <v/>
      </c>
      <c r="GG17" t="inlineStr">
        <is>
          <t>Jarang</t>
        </is>
      </c>
      <c r="GH17" t="inlineStr">
        <is>
          <t>Tidak</t>
        </is>
      </c>
      <c r="GI17" t="n">
        <v/>
      </c>
      <c r="GJ17" t="n">
        <v/>
      </c>
      <c r="GK17" t="n">
        <v/>
      </c>
      <c r="GL17" t="n">
        <v/>
      </c>
      <c r="GM17" t="n">
        <v/>
      </c>
      <c r="GN17" t="n">
        <v/>
      </c>
      <c r="GO17" t="n">
        <v/>
      </c>
      <c r="GP17" t="inlineStr">
        <is>
          <t>Penuh (100%)</t>
        </is>
      </c>
      <c r="GQ17" t="inlineStr">
        <is>
          <t>Kayu bakar</t>
        </is>
      </c>
      <c r="GR17" t="n">
        <v>0</v>
      </c>
      <c r="GS17" t="n">
        <v>1</v>
      </c>
      <c r="GT17" t="n">
        <v>0</v>
      </c>
      <c r="GU17" t="n">
        <v>0</v>
      </c>
      <c r="GV17" t="n">
        <v>0</v>
      </c>
      <c r="GW17" t="n">
        <v>0</v>
      </c>
      <c r="GX17" t="n">
        <v>0</v>
      </c>
      <c r="GY17" t="n">
        <v/>
      </c>
      <c r="GZ17" t="inlineStr">
        <is>
          <t>Tidak</t>
        </is>
      </c>
      <c r="HA17" t="n">
        <v>700</v>
      </c>
      <c r="HB17" t="n">
        <v>0</v>
      </c>
      <c r="HC17" t="n">
        <v>400</v>
      </c>
      <c r="HD17" t="n">
        <v>0</v>
      </c>
      <c r="HE17" t="n">
        <v/>
      </c>
      <c r="HF17" t="n">
        <v/>
      </c>
      <c r="HG17" t="n">
        <v/>
      </c>
      <c r="HH17" t="n">
        <v/>
      </c>
      <c r="HI17" t="n">
        <v/>
      </c>
      <c r="HJ17" t="n">
        <v/>
      </c>
      <c r="HK17" t="n">
        <v/>
      </c>
      <c r="HL17" t="n">
        <v/>
      </c>
      <c r="HM17" t="n">
        <v/>
      </c>
      <c r="HN17" t="n">
        <v/>
      </c>
      <c r="HO17" t="n">
        <v/>
      </c>
      <c r="HP17" t="n">
        <v/>
      </c>
      <c r="HQ17" t="n">
        <v/>
      </c>
      <c r="HR17" t="n">
        <v/>
      </c>
      <c r="HS17" t="n">
        <v/>
      </c>
      <c r="HT17" t="n">
        <v/>
      </c>
      <c r="HU17" t="n">
        <v/>
      </c>
      <c r="HV17" t="n">
        <v/>
      </c>
      <c r="HW17" t="n">
        <v/>
      </c>
      <c r="HX17" t="n">
        <v/>
      </c>
      <c r="HY17" t="n">
        <v>300</v>
      </c>
      <c r="HZ17" t="n">
        <v>0</v>
      </c>
      <c r="IA17" t="n">
        <v/>
      </c>
      <c r="IB17" t="n">
        <v/>
      </c>
      <c r="IC17" t="n">
        <v/>
      </c>
      <c r="ID17" t="n">
        <v/>
      </c>
      <c r="IE17" t="n">
        <v/>
      </c>
      <c r="IF17" t="n">
        <v/>
      </c>
      <c r="IG17" t="n">
        <v/>
      </c>
      <c r="IH17" t="n">
        <v/>
      </c>
      <c r="II17" t="n">
        <v/>
      </c>
      <c r="IJ17" t="n">
        <v/>
      </c>
      <c r="IK17" t="inlineStr">
        <is>
          <t>15-30 kg</t>
        </is>
      </c>
      <c r="IL17" t="inlineStr">
        <is>
          <t>1-3 jam</t>
        </is>
      </c>
      <c r="IM17" t="inlineStr">
        <is>
          <t>Ya</t>
        </is>
      </c>
      <c r="IN17" t="inlineStr">
        <is>
          <t>Tidak</t>
        </is>
      </c>
      <c r="IO17" t="inlineStr">
        <is>
          <t>Lebih bersih</t>
        </is>
      </c>
      <c r="IP17" t="inlineStr">
        <is>
          <t>Tidak pernah</t>
        </is>
      </c>
      <c r="IQ17" t="inlineStr">
        <is>
          <t>Tidak pernah</t>
        </is>
      </c>
      <c r="IR17" t="n">
        <v/>
      </c>
      <c r="IS17" t="n">
        <v/>
      </c>
      <c r="IT17" t="n">
        <v/>
      </c>
      <c r="IU17" t="n">
        <v/>
      </c>
      <c r="IV17" t="n">
        <v/>
      </c>
      <c r="IW17" t="n">
        <v/>
      </c>
      <c r="IX17" t="n">
        <v/>
      </c>
      <c r="IY17" t="n">
        <v/>
      </c>
      <c r="IZ17" t="inlineStr">
        <is>
          <t>Tidak pernah</t>
        </is>
      </c>
      <c r="JA17" t="n">
        <v/>
      </c>
      <c r="JB17" t="n">
        <v/>
      </c>
      <c r="JC17" t="n">
        <v/>
      </c>
      <c r="JD17" t="n">
        <v/>
      </c>
      <c r="JE17" t="n">
        <v/>
      </c>
      <c r="JF17" t="n">
        <v/>
      </c>
      <c r="JG17" t="n">
        <v/>
      </c>
      <c r="JH17" t="n">
        <v/>
      </c>
      <c r="JI17" t="inlineStr">
        <is>
          <t>Tidak pernah</t>
        </is>
      </c>
      <c r="JJ17" t="n">
        <v/>
      </c>
      <c r="JK17" t="n">
        <v/>
      </c>
      <c r="JL17" t="n">
        <v/>
      </c>
      <c r="JM17" t="n">
        <v/>
      </c>
      <c r="JN17" t="n">
        <v/>
      </c>
      <c r="JO17" t="n">
        <v/>
      </c>
      <c r="JP17" t="n">
        <v/>
      </c>
      <c r="JQ17" t="n">
        <v/>
      </c>
      <c r="JR17" t="inlineStr">
        <is>
          <t>Tidak pernah</t>
        </is>
      </c>
      <c r="JS17" t="n">
        <v/>
      </c>
      <c r="JT17" t="n">
        <v/>
      </c>
      <c r="JU17" t="n">
        <v/>
      </c>
      <c r="JV17" t="n">
        <v/>
      </c>
      <c r="JW17" t="n">
        <v/>
      </c>
      <c r="JX17" t="n">
        <v/>
      </c>
      <c r="JY17" t="n">
        <v/>
      </c>
      <c r="JZ17" t="n">
        <v/>
      </c>
      <c r="KA17" t="inlineStr">
        <is>
          <t>Tidak pernah</t>
        </is>
      </c>
      <c r="KB17" t="n">
        <v/>
      </c>
      <c r="KC17" t="n">
        <v/>
      </c>
      <c r="KD17" t="n">
        <v/>
      </c>
      <c r="KE17" t="n">
        <v/>
      </c>
      <c r="KF17" t="n">
        <v/>
      </c>
      <c r="KG17" t="n">
        <v/>
      </c>
      <c r="KH17" t="n">
        <v/>
      </c>
      <c r="KI17" t="n">
        <v/>
      </c>
      <c r="KJ17" t="inlineStr">
        <is>
          <t>Tidak pernah</t>
        </is>
      </c>
      <c r="KK17" t="n">
        <v/>
      </c>
      <c r="KL17" t="n">
        <v/>
      </c>
      <c r="KM17" t="n">
        <v/>
      </c>
      <c r="KN17" t="n">
        <v/>
      </c>
      <c r="KO17" t="n">
        <v/>
      </c>
      <c r="KP17" t="n">
        <v/>
      </c>
      <c r="KQ17" t="n">
        <v/>
      </c>
      <c r="KR17" t="n">
        <v/>
      </c>
      <c r="KS17" t="inlineStr">
        <is>
          <t>Cukup membaik</t>
        </is>
      </c>
      <c r="KT17" t="inlineStr">
        <is>
          <t>0-1 kali</t>
        </is>
      </c>
      <c r="KU17" t="inlineStr">
        <is>
          <t>0-1 kali</t>
        </is>
      </c>
      <c r="KV17" t="inlineStr">
        <is>
          <t>Tidak ada</t>
        </is>
      </c>
      <c r="KW17" t="n">
        <v>0</v>
      </c>
      <c r="KX17" t="n">
        <v>0</v>
      </c>
      <c r="KY17" t="n">
        <v>0</v>
      </c>
      <c r="KZ17" t="n">
        <v>1</v>
      </c>
      <c r="LA17" t="inlineStr">
        <is>
          <t>Cukup membaik</t>
        </is>
      </c>
      <c r="LB17" t="inlineStr">
        <is>
          <t>Jauh lebih baik</t>
        </is>
      </c>
      <c r="LC17" t="n">
        <v>4</v>
      </c>
      <c r="LD17" t="n">
        <v>3</v>
      </c>
      <c r="LE17" t="n">
        <v>0</v>
      </c>
      <c r="LF17" t="n">
        <v>0</v>
      </c>
      <c r="LG17" t="inlineStr">
        <is>
          <t>Ya</t>
        </is>
      </c>
      <c r="LH17" t="n">
        <v>75000</v>
      </c>
      <c r="LI17" t="n">
        <v/>
      </c>
      <c r="LJ17" t="inlineStr">
        <is>
          <t>Kebutuhan rumah tangga</t>
        </is>
      </c>
      <c r="LK17" t="n">
        <v>0</v>
      </c>
      <c r="LL17" t="n">
        <v>0</v>
      </c>
      <c r="LM17" t="n">
        <v>0</v>
      </c>
      <c r="LN17" t="n">
        <v>0</v>
      </c>
      <c r="LO17" t="n">
        <v>1</v>
      </c>
      <c r="LP17" t="n">
        <v>0</v>
      </c>
      <c r="LQ17" t="n">
        <v>0</v>
      </c>
      <c r="LR17" t="n">
        <v/>
      </c>
      <c r="LS17" t="n">
        <v>60</v>
      </c>
      <c r="LT17" t="n">
        <v>0</v>
      </c>
      <c r="LU17" t="n">
        <v>0</v>
      </c>
      <c r="LV17" t="n">
        <v>15</v>
      </c>
      <c r="LW17" t="n">
        <v>0</v>
      </c>
      <c r="LX17" t="n">
        <v>0</v>
      </c>
      <c r="LY17" t="n">
        <v>10</v>
      </c>
      <c r="LZ17" t="n">
        <v>0</v>
      </c>
      <c r="MA17" t="n">
        <v>0</v>
      </c>
      <c r="MB17" t="inlineStr">
        <is>
          <t>Ya</t>
        </is>
      </c>
      <c r="MC17" t="n">
        <v>60</v>
      </c>
      <c r="MD17" t="n">
        <v>30</v>
      </c>
      <c r="ME17" t="n">
        <v>30</v>
      </c>
      <c r="MF17" t="n">
        <v>20</v>
      </c>
      <c r="MG17" t="n">
        <v>0</v>
      </c>
      <c r="MH17" t="n">
        <v>0</v>
      </c>
      <c r="MI17" t="inlineStr">
        <is>
          <t>Aktivitas sosial diluar rumah (misalnya, berkumpul dengan tetangga, mengikuti kegiatan PKK, dsb) Istirahat</t>
        </is>
      </c>
      <c r="MJ17" t="n">
        <v>0</v>
      </c>
      <c r="MK17" t="n">
        <v>1</v>
      </c>
      <c r="ML17" t="n">
        <v>1</v>
      </c>
      <c r="MM17" t="n">
        <v>0</v>
      </c>
      <c r="MN17" t="n">
        <v>0</v>
      </c>
      <c r="MO17" t="n">
        <v>0</v>
      </c>
      <c r="MP17" t="n">
        <v/>
      </c>
      <c r="MQ17" t="n">
        <v/>
      </c>
      <c r="MR17" t="inlineStr">
        <is>
          <t>Digunakan untuk beristirahat</t>
        </is>
      </c>
      <c r="MS17" t="inlineStr">
        <is>
          <t>Arisan RT, PKK, Pengajian</t>
        </is>
      </c>
      <c r="MT17" t="n">
        <v/>
      </c>
      <c r="MU17" t="inlineStr">
        <is>
          <t>Tidak</t>
        </is>
      </c>
      <c r="MV17" t="n">
        <v/>
      </c>
      <c r="MW17" t="n">
        <v/>
      </c>
      <c r="MX17" t="n">
        <v/>
      </c>
      <c r="MY17" t="n">
        <v/>
      </c>
      <c r="MZ17" t="n">
        <v/>
      </c>
      <c r="NA17" t="n">
        <v/>
      </c>
      <c r="NB17" t="n">
        <v/>
      </c>
      <c r="NC17" t="n">
        <v/>
      </c>
      <c r="ND17" t="n">
        <v/>
      </c>
      <c r="NE17" t="n">
        <v/>
      </c>
      <c r="NF17" t="n">
        <v/>
      </c>
      <c r="NG17" t="n">
        <v/>
      </c>
      <c r="NH17" t="n">
        <v/>
      </c>
      <c r="NI17" t="n">
        <v/>
      </c>
      <c r="NJ17" t="n">
        <v/>
      </c>
      <c r="NK17" t="n">
        <v/>
      </c>
      <c r="NL17" t="inlineStr">
        <is>
          <t>Tidak</t>
        </is>
      </c>
      <c r="NM17" t="inlineStr">
        <is>
          <t>100% dana hibah</t>
        </is>
      </c>
      <c r="NN17" t="inlineStr">
        <is>
          <t>0 (100% sumber pembiayaan dari hibah)</t>
        </is>
      </c>
      <c r="NO17" t="inlineStr">
        <is>
          <t>Pemerintah</t>
        </is>
      </c>
      <c r="NP17" t="n">
        <v/>
      </c>
      <c r="NQ17" t="n">
        <v/>
      </c>
      <c r="NR17" t="n">
        <v/>
      </c>
      <c r="NS17" t="n">
        <v/>
      </c>
      <c r="NT17" t="n">
        <v/>
      </c>
      <c r="NU17" t="n">
        <v/>
      </c>
      <c r="NV17" t="n">
        <v/>
      </c>
      <c r="NW17" t="n">
        <v/>
      </c>
      <c r="NX17" t="inlineStr">
        <is>
          <t>Sedikit meningkat</t>
        </is>
      </c>
      <c r="NY17" t="n">
        <v>150</v>
      </c>
      <c r="NZ17" t="n">
        <v>0</v>
      </c>
      <c r="OA17" t="n">
        <v>20</v>
      </c>
      <c r="OB17" t="n">
        <v>10</v>
      </c>
      <c r="OC17" t="n">
        <v>0</v>
      </c>
      <c r="OD17" t="n">
        <v>0</v>
      </c>
      <c r="OE17" t="inlineStr">
        <is>
          <t>Lebih baik</t>
        </is>
      </c>
      <c r="OF17" t="inlineStr">
        <is>
          <t>Lebih baik (beda waktu memasak 5-30 menit, ATAU tidak lagi ada rasa/bau makanan yang berubah, ATAU alasan lainnya)</t>
        </is>
      </c>
      <c r="OG17" t="inlineStr">
        <is>
          <t>Ya</t>
        </is>
      </c>
      <c r="OH17" t="n">
        <v>2</v>
      </c>
      <c r="OI17" t="n">
        <v>0</v>
      </c>
      <c r="OJ17" t="n">
        <v>0</v>
      </c>
      <c r="OK17" t="n">
        <v>0</v>
      </c>
      <c r="OL17" t="n">
        <v>0</v>
      </c>
      <c r="OM17" t="n">
        <v>0</v>
      </c>
      <c r="ON17" t="n">
        <v>0</v>
      </c>
      <c r="OO17" t="n">
        <v>0</v>
      </c>
      <c r="OP17" t="inlineStr">
        <is>
          <t>Sapi perah</t>
        </is>
      </c>
      <c r="OQ17" t="n">
        <v>0</v>
      </c>
      <c r="OR17" t="n">
        <v>1</v>
      </c>
      <c r="OS17" t="n">
        <v>0</v>
      </c>
      <c r="OT17" t="n">
        <v>0</v>
      </c>
      <c r="OU17" t="n">
        <v>0</v>
      </c>
      <c r="OV17" t="n">
        <v>0</v>
      </c>
      <c r="OW17" t="n">
        <v>0</v>
      </c>
      <c r="OX17" t="n">
        <v>0</v>
      </c>
      <c r="OY17" t="n">
        <v>0</v>
      </c>
      <c r="OZ17" t="inlineStr">
        <is>
          <t>Sapi pedaging</t>
        </is>
      </c>
      <c r="PA17" t="n">
        <v>1</v>
      </c>
      <c r="PB17" t="n">
        <v>0</v>
      </c>
      <c r="PC17" t="n">
        <v>0</v>
      </c>
      <c r="PD17" t="n">
        <v>0</v>
      </c>
      <c r="PE17" t="n">
        <v>0</v>
      </c>
      <c r="PF17" t="n">
        <v>0</v>
      </c>
      <c r="PG17" t="n">
        <v>0</v>
      </c>
      <c r="PH17" t="n">
        <v>0</v>
      </c>
      <c r="PI17" t="n">
        <v>0</v>
      </c>
      <c r="PJ17" t="inlineStr">
        <is>
          <t>Tidak ada</t>
        </is>
      </c>
      <c r="PK17" t="n">
        <v>0</v>
      </c>
      <c r="PL17" t="n">
        <v>0</v>
      </c>
      <c r="PM17" t="n">
        <v>0</v>
      </c>
      <c r="PN17" t="n">
        <v>0</v>
      </c>
      <c r="PO17" t="n">
        <v>0</v>
      </c>
      <c r="PP17" t="n">
        <v>0</v>
      </c>
      <c r="PQ17" t="n">
        <v>0</v>
      </c>
      <c r="PR17" t="n">
        <v>0</v>
      </c>
      <c r="PS17" t="n">
        <v>1</v>
      </c>
      <c r="PT17" t="n">
        <v/>
      </c>
      <c r="PU17" t="n">
        <v/>
      </c>
      <c r="PV17" t="n">
        <v/>
      </c>
      <c r="PW17" t="n">
        <v/>
      </c>
      <c r="PX17" t="n">
        <v/>
      </c>
      <c r="PY17" t="n">
        <v/>
      </c>
      <c r="PZ17" t="n">
        <v/>
      </c>
      <c r="QA17" t="n">
        <v/>
      </c>
      <c r="QB17" t="n">
        <v/>
      </c>
      <c r="QC17" t="n">
        <v/>
      </c>
      <c r="QD17" t="n">
        <v/>
      </c>
      <c r="QE17" t="inlineStr">
        <is>
          <t>1-Disebarkan ke lahan terbuka</t>
        </is>
      </c>
      <c r="QF17" t="n">
        <v>0</v>
      </c>
      <c r="QG17" t="n">
        <v>0</v>
      </c>
      <c r="QH17" t="n">
        <v>0</v>
      </c>
      <c r="QI17" t="n">
        <v>0</v>
      </c>
      <c r="QJ17" t="n">
        <v>0</v>
      </c>
      <c r="QK17" t="n">
        <v>1</v>
      </c>
      <c r="QL17" t="n">
        <v>0</v>
      </c>
      <c r="QM17" t="n">
        <v>0</v>
      </c>
      <c r="QN17" t="n">
        <v>0</v>
      </c>
      <c r="QO17" t="n">
        <v/>
      </c>
      <c r="QP17" t="n">
        <v/>
      </c>
      <c r="QQ17" t="n">
        <v/>
      </c>
      <c r="QR17" t="n">
        <v/>
      </c>
      <c r="QS17" t="n">
        <v/>
      </c>
      <c r="QT17" t="n">
        <v/>
      </c>
      <c r="QU17" t="n">
        <v/>
      </c>
      <c r="QV17" t="n">
        <v/>
      </c>
      <c r="QW17" t="n">
        <v/>
      </c>
      <c r="QX17" t="n">
        <v/>
      </c>
      <c r="QY17" t="n">
        <v/>
      </c>
      <c r="QZ17" t="n">
        <v/>
      </c>
      <c r="RA17" t="n">
        <v/>
      </c>
      <c r="RB17" t="n">
        <v/>
      </c>
      <c r="RC17" t="n">
        <v/>
      </c>
      <c r="RD17" t="n">
        <v/>
      </c>
      <c r="RE17" t="n">
        <v/>
      </c>
      <c r="RF17" t="n">
        <v/>
      </c>
      <c r="RG17" t="n">
        <v/>
      </c>
      <c r="RH17" t="n">
        <v/>
      </c>
      <c r="RI17" t="n">
        <v/>
      </c>
      <c r="RJ17" t="n">
        <v/>
      </c>
      <c r="RK17" t="n">
        <v/>
      </c>
      <c r="RL17" t="n">
        <v/>
      </c>
      <c r="RM17" t="n">
        <v/>
      </c>
      <c r="RN17" t="n">
        <v/>
      </c>
      <c r="RO17" t="n">
        <v/>
      </c>
      <c r="RP17" t="n">
        <v/>
      </c>
      <c r="RQ17" t="n">
        <v/>
      </c>
      <c r="RR17" t="n">
        <v/>
      </c>
      <c r="RS17" t="n">
        <v/>
      </c>
      <c r="RT17" t="n">
        <v/>
      </c>
      <c r="RU17" t="n">
        <v/>
      </c>
      <c r="RV17" t="n">
        <v/>
      </c>
      <c r="RW17" t="n">
        <v/>
      </c>
      <c r="RX17" t="n">
        <v/>
      </c>
      <c r="RY17" t="n">
        <v/>
      </c>
      <c r="RZ17" t="n">
        <v/>
      </c>
      <c r="SA17" t="n">
        <v/>
      </c>
      <c r="SB17" t="n">
        <v/>
      </c>
      <c r="SC17" t="n">
        <v/>
      </c>
      <c r="SD17" t="n">
        <v/>
      </c>
      <c r="SE17" t="n">
        <v/>
      </c>
      <c r="SF17" t="n">
        <v/>
      </c>
      <c r="SG17" t="n">
        <v/>
      </c>
      <c r="SH17" t="n">
        <v/>
      </c>
      <c r="SI17" t="n">
        <v/>
      </c>
      <c r="SJ17" t="n">
        <v/>
      </c>
      <c r="SK17" t="n">
        <v/>
      </c>
      <c r="SL17" t="n">
        <v/>
      </c>
      <c r="SM17" t="n">
        <v/>
      </c>
      <c r="SN17" t="n">
        <v/>
      </c>
      <c r="SO17" t="n">
        <v/>
      </c>
      <c r="SP17" t="n">
        <v/>
      </c>
      <c r="SQ17" t="n">
        <v/>
      </c>
      <c r="SR17" t="n">
        <v/>
      </c>
      <c r="SS17" t="n">
        <v/>
      </c>
      <c r="ST17" t="n">
        <v/>
      </c>
      <c r="SU17" t="n">
        <v/>
      </c>
      <c r="SV17" t="n">
        <v/>
      </c>
      <c r="SW17" t="n">
        <v/>
      </c>
      <c r="SX17" t="n">
        <v/>
      </c>
      <c r="SY17" t="n">
        <v/>
      </c>
      <c r="SZ17" t="n">
        <v>5</v>
      </c>
      <c r="TA17" t="n">
        <v/>
      </c>
      <c r="TB17" t="n">
        <v/>
      </c>
      <c r="TC17" t="n">
        <v/>
      </c>
      <c r="TD17" t="n">
        <v/>
      </c>
      <c r="TE17" t="n">
        <v/>
      </c>
      <c r="TF17" t="n">
        <v/>
      </c>
      <c r="TG17" t="n">
        <v/>
      </c>
      <c r="TH17" t="n">
        <v/>
      </c>
      <c r="TI17" t="n">
        <v/>
      </c>
      <c r="TJ17" t="n">
        <v/>
      </c>
      <c r="TK17" t="n">
        <v/>
      </c>
      <c r="TL17" t="n">
        <v/>
      </c>
      <c r="TM17" t="n">
        <v/>
      </c>
      <c r="TN17" t="n">
        <v/>
      </c>
      <c r="TO17" t="n">
        <v/>
      </c>
      <c r="TP17" t="n">
        <v/>
      </c>
      <c r="TQ17" t="n">
        <v/>
      </c>
      <c r="TR17" t="n">
        <v/>
      </c>
      <c r="TS17" t="n">
        <v/>
      </c>
      <c r="TT17" t="n">
        <v/>
      </c>
      <c r="TU17" t="n">
        <v/>
      </c>
      <c r="TV17" t="n">
        <v/>
      </c>
      <c r="TW17" t="n">
        <v/>
      </c>
      <c r="TX17" t="n">
        <v/>
      </c>
      <c r="TY17" t="n">
        <v/>
      </c>
      <c r="TZ17" t="n">
        <v/>
      </c>
      <c r="UA17" t="n">
        <v/>
      </c>
      <c r="UB17" t="n">
        <v/>
      </c>
      <c r="UC17" t="n">
        <v/>
      </c>
      <c r="UD17" t="n">
        <v/>
      </c>
      <c r="UE17" t="n">
        <v/>
      </c>
      <c r="UF17" t="n">
        <v/>
      </c>
      <c r="UG17" t="n">
        <v/>
      </c>
      <c r="UH17" t="n">
        <v/>
      </c>
      <c r="UI17" t="n">
        <v/>
      </c>
      <c r="UJ17" t="n">
        <v/>
      </c>
      <c r="UK17" t="n">
        <v/>
      </c>
      <c r="UL17" t="n">
        <v/>
      </c>
      <c r="UM17" t="n">
        <v/>
      </c>
      <c r="UN17" t="n">
        <v/>
      </c>
      <c r="UO17" t="n">
        <v/>
      </c>
      <c r="UP17" t="n">
        <v/>
      </c>
      <c r="UQ17" t="n">
        <v/>
      </c>
      <c r="UR17" t="n">
        <v/>
      </c>
      <c r="US17" t="n">
        <v/>
      </c>
      <c r="UT17" t="n">
        <v/>
      </c>
      <c r="UU17" t="inlineStr">
        <is>
          <t>Pemberian pakan di kandang</t>
        </is>
      </c>
      <c r="UV17" t="n">
        <v/>
      </c>
      <c r="UW17" t="n">
        <v/>
      </c>
      <c r="UX17" t="n">
        <v/>
      </c>
      <c r="UY17" t="n">
        <v/>
      </c>
      <c r="UZ17" t="n">
        <v/>
      </c>
      <c r="VA17" t="n">
        <v/>
      </c>
      <c r="VB17" t="n">
        <v/>
      </c>
      <c r="VC17" t="inlineStr">
        <is>
          <t>Sangat jarang (&gt;1 bulan sekali)</t>
        </is>
      </c>
      <c r="VD17" t="n">
        <v/>
      </c>
      <c r="VE17" t="n">
        <v/>
      </c>
      <c r="VF17" t="n">
        <v/>
      </c>
      <c r="VG17" t="n">
        <v/>
      </c>
      <c r="VH17" t="n">
        <v/>
      </c>
      <c r="VI17" t="n">
        <v/>
      </c>
      <c r="VJ17" t="n">
        <v/>
      </c>
      <c r="VK17" t="inlineStr">
        <is>
          <t>Sering (1 kali sehari)</t>
        </is>
      </c>
      <c r="VL17" t="n">
        <v/>
      </c>
      <c r="VM17" t="n">
        <v/>
      </c>
      <c r="VN17" t="n">
        <v/>
      </c>
      <c r="VO17" t="n">
        <v/>
      </c>
      <c r="VP17" t="n">
        <v/>
      </c>
      <c r="VQ17" t="n">
        <v/>
      </c>
      <c r="VR17" t="n">
        <v/>
      </c>
      <c r="VS17" t="inlineStr">
        <is>
          <t>3-Disimpan terbuka (dry lot) 6-Digester biogas</t>
        </is>
      </c>
      <c r="VT17" t="n">
        <v>0</v>
      </c>
      <c r="VU17" t="n">
        <v>0</v>
      </c>
      <c r="VV17" t="n">
        <v>0</v>
      </c>
      <c r="VW17" t="n">
        <v>0</v>
      </c>
      <c r="VX17" t="n">
        <v>0</v>
      </c>
      <c r="VY17" t="n">
        <v>0</v>
      </c>
      <c r="VZ17" t="n">
        <v>1</v>
      </c>
      <c r="WA17" t="n">
        <v>0</v>
      </c>
      <c r="WB17" t="n">
        <v>0</v>
      </c>
      <c r="WC17" t="n">
        <v>1</v>
      </c>
      <c r="WD17" t="n">
        <v>0</v>
      </c>
      <c r="WE17" t="n">
        <v>0</v>
      </c>
      <c r="WF17" t="n">
        <v/>
      </c>
      <c r="WG17" t="n">
        <v/>
      </c>
      <c r="WH17" t="n">
        <v/>
      </c>
      <c r="WI17" t="n">
        <v/>
      </c>
      <c r="WJ17" t="n">
        <v/>
      </c>
      <c r="WK17" t="n">
        <v/>
      </c>
      <c r="WL17" t="n">
        <v/>
      </c>
      <c r="WM17" t="n">
        <v/>
      </c>
      <c r="WN17" t="n">
        <v/>
      </c>
      <c r="WO17" t="n">
        <v/>
      </c>
      <c r="WP17" t="n">
        <v/>
      </c>
      <c r="WQ17" t="n">
        <v/>
      </c>
      <c r="WR17" t="n">
        <v/>
      </c>
      <c r="WS17" t="n">
        <v/>
      </c>
      <c r="WT17" t="n">
        <v/>
      </c>
      <c r="WU17" t="n">
        <v/>
      </c>
      <c r="WV17" t="n">
        <v/>
      </c>
      <c r="WW17" t="n">
        <v/>
      </c>
      <c r="WX17" t="n">
        <v/>
      </c>
      <c r="WY17" t="n">
        <v/>
      </c>
      <c r="WZ17" t="n">
        <v/>
      </c>
      <c r="XA17" t="n">
        <v/>
      </c>
      <c r="XB17" t="n">
        <v/>
      </c>
      <c r="XC17" t="n">
        <v/>
      </c>
      <c r="XD17" t="n">
        <v/>
      </c>
      <c r="XE17" t="n">
        <v/>
      </c>
      <c r="XF17" t="n">
        <v/>
      </c>
      <c r="XG17" t="n">
        <v/>
      </c>
      <c r="XH17" t="n">
        <v/>
      </c>
      <c r="XI17" t="n">
        <v/>
      </c>
      <c r="XJ17" t="n">
        <v/>
      </c>
      <c r="XK17" t="n">
        <v/>
      </c>
      <c r="XL17" t="n">
        <v/>
      </c>
      <c r="XM17" t="n">
        <v/>
      </c>
      <c r="XN17" t="n">
        <v/>
      </c>
      <c r="XO17" t="n">
        <v/>
      </c>
      <c r="XP17" t="n">
        <v/>
      </c>
      <c r="XQ17" t="n">
        <v/>
      </c>
      <c r="XR17" t="n">
        <v/>
      </c>
      <c r="XS17" t="n">
        <v/>
      </c>
      <c r="XT17" t="n">
        <v/>
      </c>
      <c r="XU17" t="n">
        <v/>
      </c>
      <c r="XV17" t="n">
        <v/>
      </c>
      <c r="XW17" t="n">
        <v/>
      </c>
      <c r="XX17" t="n">
        <v/>
      </c>
      <c r="XY17" t="n">
        <v/>
      </c>
      <c r="XZ17" t="n">
        <v/>
      </c>
      <c r="YA17" t="n">
        <v/>
      </c>
      <c r="YB17" t="n">
        <v/>
      </c>
      <c r="YC17" t="n">
        <v/>
      </c>
      <c r="YD17" t="n">
        <v/>
      </c>
      <c r="YE17" t="n">
        <v/>
      </c>
      <c r="YF17" t="n">
        <v/>
      </c>
      <c r="YG17" t="n">
        <v/>
      </c>
      <c r="YH17" t="n">
        <v/>
      </c>
      <c r="YI17" t="n">
        <v/>
      </c>
      <c r="YJ17" t="n">
        <v/>
      </c>
      <c r="YK17" t="n">
        <v/>
      </c>
      <c r="YL17" t="n">
        <v/>
      </c>
      <c r="YM17" t="n">
        <v/>
      </c>
      <c r="YN17" t="n">
        <v/>
      </c>
      <c r="YO17" t="n">
        <v/>
      </c>
      <c r="YP17" t="n">
        <v/>
      </c>
      <c r="YQ17" t="n">
        <v/>
      </c>
      <c r="YR17" t="n">
        <v/>
      </c>
      <c r="YS17" t="n">
        <v/>
      </c>
      <c r="YT17" t="n">
        <v/>
      </c>
      <c r="YU17" t="n">
        <v/>
      </c>
      <c r="YV17" t="n">
        <v/>
      </c>
      <c r="YW17" t="n">
        <v/>
      </c>
      <c r="YX17" t="n">
        <v/>
      </c>
      <c r="YY17" t="n">
        <v/>
      </c>
      <c r="YZ17" t="n">
        <v/>
      </c>
      <c r="ZA17" t="n">
        <v/>
      </c>
      <c r="ZB17" t="n">
        <v/>
      </c>
      <c r="ZC17" t="n">
        <v/>
      </c>
      <c r="ZD17" t="n">
        <v/>
      </c>
      <c r="ZE17" t="n">
        <v/>
      </c>
      <c r="ZF17" t="n">
        <v/>
      </c>
      <c r="ZG17" t="n">
        <v/>
      </c>
      <c r="ZH17" t="n">
        <v/>
      </c>
      <c r="ZI17" t="n">
        <v/>
      </c>
      <c r="ZJ17" t="n">
        <v/>
      </c>
      <c r="ZK17" t="n">
        <v/>
      </c>
      <c r="ZL17" t="n">
        <v/>
      </c>
      <c r="ZM17" t="n">
        <v/>
      </c>
      <c r="ZN17" t="n">
        <v>100</v>
      </c>
      <c r="ZO17" t="n">
        <v/>
      </c>
      <c r="ZP17" t="n">
        <v/>
      </c>
      <c r="ZQ17" t="n">
        <v/>
      </c>
      <c r="ZR17" t="n">
        <v/>
      </c>
      <c r="ZS17" t="n">
        <v/>
      </c>
      <c r="ZT17" t="n">
        <v/>
      </c>
      <c r="ZU17" t="n">
        <v/>
      </c>
      <c r="ZV17" t="n">
        <v>3</v>
      </c>
      <c r="ZW17" t="n">
        <v/>
      </c>
      <c r="ZX17" t="n">
        <v/>
      </c>
      <c r="ZY17" t="n">
        <v/>
      </c>
      <c r="ZZ17" t="n">
        <v/>
      </c>
      <c r="AAA17" t="n">
        <v/>
      </c>
      <c r="AAB17" t="n">
        <v/>
      </c>
      <c r="AAC17" t="n">
        <v/>
      </c>
      <c r="AAD17" t="inlineStr">
        <is>
          <t>Pakan segar (misal: rumput)</t>
        </is>
      </c>
      <c r="AAE17" t="n">
        <v/>
      </c>
      <c r="AAF17" t="n">
        <v/>
      </c>
      <c r="AAG17" t="n">
        <v/>
      </c>
      <c r="AAH17" t="n">
        <v/>
      </c>
      <c r="AAI17" t="n">
        <v/>
      </c>
      <c r="AAJ17" t="n">
        <v/>
      </c>
      <c r="AAK17" t="n">
        <v/>
      </c>
      <c r="AAL17" t="inlineStr">
        <is>
          <t>Tidak</t>
        </is>
      </c>
      <c r="AAM17" t="n">
        <v/>
      </c>
      <c r="AAN17" t="n">
        <v/>
      </c>
      <c r="AAO17" t="n">
        <v/>
      </c>
      <c r="AAP17" t="n">
        <v/>
      </c>
      <c r="AAQ17" t="n">
        <v/>
      </c>
      <c r="AAR17" t="inlineStr">
        <is>
          <t>Tidak</t>
        </is>
      </c>
      <c r="AAS17" t="inlineStr">
        <is>
          <t>Tidak mengetahui</t>
        </is>
      </c>
      <c r="AAT17" t="inlineStr">
        <is>
          <t>Diberikan gratis ke orang lain Didiamkan saja/dibiarkan di tempatnya (di bak/kolam penampung slurry)</t>
        </is>
      </c>
      <c r="AAU17" t="n">
        <v>0</v>
      </c>
      <c r="AAV17" t="n">
        <v>0</v>
      </c>
      <c r="AAW17" t="n">
        <v>0</v>
      </c>
      <c r="AAX17" t="n">
        <v>0</v>
      </c>
      <c r="AAY17" t="n">
        <v>1</v>
      </c>
      <c r="AAZ17" t="n">
        <v>1</v>
      </c>
      <c r="ABA17" t="n">
        <v>0</v>
      </c>
      <c r="ABB17" t="n">
        <v/>
      </c>
      <c r="ABC17" t="n">
        <v/>
      </c>
      <c r="ABD17" t="n">
        <v/>
      </c>
      <c r="ABE17" t="n">
        <v/>
      </c>
      <c r="ABF17" t="n">
        <v/>
      </c>
      <c r="ABG17" t="n">
        <v/>
      </c>
      <c r="ABH17" t="n">
        <v/>
      </c>
      <c r="ABI17" t="n">
        <v/>
      </c>
      <c r="ABJ17" t="n">
        <v/>
      </c>
      <c r="ABK17" t="n">
        <v/>
      </c>
      <c r="ABL17" t="n">
        <v/>
      </c>
      <c r="ABM17" t="n">
        <v/>
      </c>
      <c r="ABN17" t="n">
        <v/>
      </c>
      <c r="ABO17" t="n">
        <v/>
      </c>
      <c r="ABP17" t="n">
        <v/>
      </c>
      <c r="ABQ17" t="n">
        <v/>
      </c>
      <c r="ABR17" t="n">
        <v/>
      </c>
      <c r="ABS17" t="n">
        <v/>
      </c>
      <c r="ABT17" t="n">
        <v/>
      </c>
      <c r="ABU17" t="n">
        <v/>
      </c>
      <c r="ABV17" t="n">
        <v/>
      </c>
      <c r="ABW17" t="n">
        <v/>
      </c>
      <c r="ABX17" t="n">
        <v/>
      </c>
      <c r="ABY17" t="n">
        <v/>
      </c>
      <c r="ABZ17" t="n">
        <v/>
      </c>
      <c r="ACA17" t="n">
        <v/>
      </c>
      <c r="ACB17" t="n">
        <v/>
      </c>
      <c r="ACC17" t="n">
        <v/>
      </c>
      <c r="ACD17" t="n">
        <v/>
      </c>
      <c r="ACE17" t="n">
        <v/>
      </c>
      <c r="ACF17" t="n">
        <v/>
      </c>
      <c r="ACG17" t="n">
        <v/>
      </c>
      <c r="ACH17" t="n">
        <v/>
      </c>
      <c r="ACI17" t="n">
        <v/>
      </c>
      <c r="ACJ17" t="n">
        <v/>
      </c>
      <c r="ACK17" t="inlineStr">
        <is>
          <t>Ladang/sawah terlalu jauh, sulit untuk mengangkut ke sana Belum tau bahwa bioslurry bagus untuk pupuk Lebih praktis menggunakan pupuk kimia</t>
        </is>
      </c>
      <c r="ACL17" t="n">
        <v>0</v>
      </c>
      <c r="ACM17" t="n">
        <v>0</v>
      </c>
      <c r="ACN17" t="n">
        <v>0</v>
      </c>
      <c r="ACO17" t="n">
        <v>1</v>
      </c>
      <c r="ACP17" t="n">
        <v>1</v>
      </c>
      <c r="ACQ17" t="n">
        <v>1</v>
      </c>
      <c r="ACR17" t="n">
        <v>0</v>
      </c>
      <c r="ACS17" t="n">
        <v/>
      </c>
      <c r="ACT17" t="inlineStr">
        <is>
          <t>Tidak ada</t>
        </is>
      </c>
      <c r="ACU17" t="inlineStr">
        <is>
          <t>Manfaat sangat besar</t>
        </is>
      </c>
      <c r="ACV17" t="inlineStr">
        <is>
          <t>Berkurang</t>
        </is>
      </c>
      <c r="ACW17" t="inlineStr">
        <is>
          <t>Anggota keluarga - Perempuan dewasa</t>
        </is>
      </c>
      <c r="ACX17" t="inlineStr">
        <is>
          <t>Netral/tidak tahu</t>
        </is>
      </c>
      <c r="ACY17" t="inlineStr">
        <is>
          <t>Anggota keluarga - Laki-laki dewasa Anggota keluarga - Perempuan dewasa Anggota keluarga - Anak-anak</t>
        </is>
      </c>
      <c r="ACZ17" t="n">
        <v>1</v>
      </c>
      <c r="ADA17" t="n">
        <v>1</v>
      </c>
      <c r="ADB17" t="n">
        <v>1</v>
      </c>
      <c r="ADC17" t="n">
        <v>0</v>
      </c>
      <c r="ADD17" t="inlineStr">
        <is>
          <t>Puas</t>
        </is>
      </c>
      <c r="ADE17" t="inlineStr">
        <is>
          <t>Puas</t>
        </is>
      </c>
      <c r="ADF17" t="inlineStr">
        <is>
          <t>Puas</t>
        </is>
      </c>
      <c r="ADG17" t="inlineStr">
        <is>
          <t>Sangat puas</t>
        </is>
      </c>
      <c r="ADH17" t="inlineStr">
        <is>
          <t>Tidak</t>
        </is>
      </c>
      <c r="ADI17" t="n">
        <v/>
      </c>
      <c r="ADJ17" t="inlineStr">
        <is>
          <t>Puas</t>
        </is>
      </c>
      <c r="ADK17" t="n">
        <v/>
      </c>
      <c r="ADL17" t="n">
        <v/>
      </c>
      <c r="ADM17" t="n">
        <v/>
      </c>
      <c r="ADN17" t="n">
        <v/>
      </c>
      <c r="ADO17" t="n">
        <v/>
      </c>
      <c r="ADP17" t="n">
        <v/>
      </c>
      <c r="ADQ17" t="n">
        <v/>
      </c>
      <c r="ADR17" t="n">
        <v/>
      </c>
      <c r="ADS17" t="n">
        <v/>
      </c>
      <c r="ADT17" t="n">
        <v/>
      </c>
      <c r="ADU17" t="inlineStr">
        <is>
          <t>Dibiarkan saja</t>
        </is>
      </c>
      <c r="ADV17" t="n">
        <v>0</v>
      </c>
      <c r="ADW17" t="n">
        <v>0</v>
      </c>
      <c r="ADX17" t="n">
        <v>0</v>
      </c>
      <c r="ADY17" t="n">
        <v>0</v>
      </c>
      <c r="ADZ17" t="n">
        <v>0</v>
      </c>
      <c r="AEA17" t="n">
        <v>0</v>
      </c>
      <c r="AEB17" t="n">
        <v>1</v>
      </c>
      <c r="AEC17" t="n">
        <v>0</v>
      </c>
      <c r="AED17" t="inlineStr">
        <is>
          <t>Tidak ada</t>
        </is>
      </c>
      <c r="AEE17" t="inlineStr">
        <is>
          <t>Lainnya</t>
        </is>
      </c>
      <c r="AEF17" t="inlineStr">
        <is>
          <t>Tidak ada</t>
        </is>
      </c>
      <c r="AEG17" t="inlineStr">
        <is>
          <t>Lainnya</t>
        </is>
      </c>
      <c r="AEH17" t="inlineStr">
        <is>
          <t>tidak ada yang menghubungi</t>
        </is>
      </c>
      <c r="AEI17" t="inlineStr">
        <is>
          <t>Lebih sering di awasi, dan diberikan pelatihan-pelatihan</t>
        </is>
      </c>
      <c r="AEJ17" t="inlineStr">
        <is>
          <t>Tidak pernah</t>
        </is>
      </c>
      <c r="AEK17" t="inlineStr">
        <is>
          <t>Pengurangan pengeluaran rumah tangga (bahan bakar minyak, pupuk, dll.) Lebih mudah mendapatkan energi Lebih aman Pengurangan waktu dan tenaga Peningkatan kebersihan kandang ternak Dapur lebih bersih dan bebas asap</t>
        </is>
      </c>
      <c r="AEL17" t="n">
        <v>1</v>
      </c>
      <c r="AEM17" t="n">
        <v>1</v>
      </c>
      <c r="AEN17" t="n">
        <v>0</v>
      </c>
      <c r="AEO17" t="n">
        <v>0</v>
      </c>
      <c r="AEP17" t="n">
        <v>1</v>
      </c>
      <c r="AEQ17" t="n">
        <v>1</v>
      </c>
      <c r="AER17" t="n">
        <v>1</v>
      </c>
      <c r="AES17" t="n">
        <v>0</v>
      </c>
      <c r="AET17" t="n">
        <v>1</v>
      </c>
      <c r="AEU17" t="n">
        <v>0</v>
      </c>
      <c r="AEV17" t="n">
        <v>0</v>
      </c>
      <c r="AEW17" t="n">
        <v>0</v>
      </c>
      <c r="AEX17" t="n">
        <v/>
      </c>
      <c r="AEY17" t="inlineStr">
        <is>
          <t>Mengurangi pengeluaran energi</t>
        </is>
      </c>
      <c r="AEZ17" t="n">
        <v/>
      </c>
      <c r="AFA17" t="inlineStr">
        <is>
          <t>Koperasi</t>
        </is>
      </c>
      <c r="AFB17" t="n">
        <v/>
      </c>
      <c r="AFC17" t="inlineStr">
        <is>
          <t>9.kliyem-2-6_41_13.jpg</t>
        </is>
      </c>
      <c r="AFD17" t="inlineStr">
        <is>
          <t>https://kf.kobotoolbox.org/api/v2/assets/avstPQqLr3Ab3ZdcVTXZ6f/data/669822423/attachments/attVrK2RvNeAQoaX9qVsL9JW/</t>
        </is>
      </c>
      <c r="AFE17" t="inlineStr">
        <is>
          <t>9.Kliyem-1-6_41_23.jpg</t>
        </is>
      </c>
      <c r="AFF17" t="inlineStr">
        <is>
          <t>https://kf.kobotoolbox.org/api/v2/assets/avstPQqLr3Ab3ZdcVTXZ6f/data/669822423/attachments/attefifA8biAzGknBdqkh4Fr/</t>
        </is>
      </c>
      <c r="AFG17" t="inlineStr">
        <is>
          <t>suyono/suyono_mse_2000</t>
        </is>
      </c>
      <c r="AFH17" t="n">
        <v/>
      </c>
      <c r="AFI17" t="inlineStr">
        <is>
          <t>A10. Responden sudah menggunakan biogas selama 3 th, rusak karena lokasi digester terjadi longsor D2. Kayu milik sendiri</t>
        </is>
      </c>
    </row>
    <row r="18">
      <c r="A18" s="93" t="n">
        <v>46054</v>
      </c>
      <c r="B18" s="93" t="n">
        <v>46065</v>
      </c>
      <c r="C18" t="inlineStr">
        <is>
          <t>suyono</t>
        </is>
      </c>
      <c r="D18" t="inlineStr">
        <is>
          <t>lasono/nuryanti</t>
        </is>
      </c>
      <c r="E18" t="n">
        <v>83827474538</v>
      </c>
      <c r="F18" t="inlineStr">
        <is>
          <t>-7.617532 110.417605 0 0</t>
        </is>
      </c>
      <c r="G18" t="n">
        <v>-7.617532</v>
      </c>
      <c r="H18" t="n">
        <v>110.417605</v>
      </c>
      <c r="I18" t="n">
        <v>0</v>
      </c>
      <c r="J18" t="n">
        <v>0</v>
      </c>
      <c r="K18" t="n">
        <v>0</v>
      </c>
      <c r="L18" t="inlineStr">
        <is>
          <t>-7.61748 110.417447 0 0</t>
        </is>
      </c>
      <c r="M18" t="n">
        <v>-7.61748</v>
      </c>
      <c r="N18" t="n">
        <v>110.417447</v>
      </c>
      <c r="O18" t="n">
        <v>0</v>
      </c>
      <c r="P18" t="n">
        <v>0</v>
      </c>
      <c r="Q18" t="n">
        <v>0</v>
      </c>
      <c r="R18" t="inlineStr">
        <is>
          <t>DIY</t>
        </is>
      </c>
      <c r="S18" t="n">
        <v>0</v>
      </c>
      <c r="T18" t="n">
        <v>0</v>
      </c>
      <c r="U18" t="n">
        <v>0</v>
      </c>
      <c r="V18" t="n">
        <v>0</v>
      </c>
      <c r="W18" t="n">
        <v>1</v>
      </c>
      <c r="X18" t="n">
        <v>0</v>
      </c>
      <c r="Y18" t="n">
        <v>0</v>
      </c>
      <c r="Z18" t="n">
        <v>0</v>
      </c>
      <c r="AA18" t="n">
        <v>0</v>
      </c>
      <c r="AB18" t="n">
        <v>0</v>
      </c>
      <c r="AC18" t="inlineStr">
        <is>
          <t>SLEMAN</t>
        </is>
      </c>
      <c r="AD18" t="inlineStr">
        <is>
          <t>PAKEM</t>
        </is>
      </c>
      <c r="AE18" t="inlineStr">
        <is>
          <t>HARGOBINANGUN</t>
        </is>
      </c>
      <c r="AF18" t="inlineStr">
        <is>
          <t>RUMAH ILHAM</t>
        </is>
      </c>
      <c r="AG18" t="inlineStr">
        <is>
          <t>HIP0130</t>
        </is>
      </c>
      <c r="AH18" t="n">
        <v>7</v>
      </c>
      <c r="AI18" t="inlineStr">
        <is>
          <t>VPA2</t>
        </is>
      </c>
      <c r="AJ18" t="inlineStr">
        <is>
          <t>Tidak aktif</t>
        </is>
      </c>
      <c r="AK18" t="n">
        <v>36</v>
      </c>
      <c r="AL18" t="inlineStr">
        <is>
          <t>Perempuan</t>
        </is>
      </c>
      <c r="AM18" t="inlineStr">
        <is>
          <t>Sudah menikah</t>
        </is>
      </c>
      <c r="AN18" t="inlineStr">
        <is>
          <t>SMA/Sederajat</t>
        </is>
      </c>
      <c r="AO18" t="inlineStr">
        <is>
          <t>Lainnya</t>
        </is>
      </c>
      <c r="AP18" t="n">
        <v>0</v>
      </c>
      <c r="AQ18" t="n">
        <v>0</v>
      </c>
      <c r="AR18" t="n">
        <v>0</v>
      </c>
      <c r="AS18" t="n">
        <v>0</v>
      </c>
      <c r="AT18" t="n">
        <v>0</v>
      </c>
      <c r="AU18" t="n">
        <v>0</v>
      </c>
      <c r="AV18" t="n">
        <v>1</v>
      </c>
      <c r="AW18" t="n">
        <v>0</v>
      </c>
      <c r="AX18" t="inlineStr">
        <is>
          <t>Ibu Rumah Tangga</t>
        </is>
      </c>
      <c r="AY18" t="inlineStr">
        <is>
          <t>Tidak ada</t>
        </is>
      </c>
      <c r="AZ18" t="n">
        <v>0</v>
      </c>
      <c r="BA18" t="n">
        <v>0</v>
      </c>
      <c r="BB18" t="n">
        <v>0</v>
      </c>
      <c r="BC18" t="n">
        <v>0</v>
      </c>
      <c r="BD18" t="n">
        <v>0</v>
      </c>
      <c r="BE18" t="n">
        <v>0</v>
      </c>
      <c r="BF18" t="n">
        <v>0</v>
      </c>
      <c r="BG18" t="n">
        <v>1</v>
      </c>
      <c r="BH18" t="n">
        <v/>
      </c>
      <c r="BI18" t="inlineStr">
        <is>
          <t>Rp2.500.000 - Rp3.500.000</t>
        </is>
      </c>
      <c r="BJ18" t="n">
        <v>1</v>
      </c>
      <c r="BK18" t="n">
        <v>1</v>
      </c>
      <c r="BL18" t="n">
        <v>2</v>
      </c>
      <c r="BM18" t="n">
        <v>1</v>
      </c>
      <c r="BN18" t="inlineStr">
        <is>
          <t>Milik sendiri</t>
        </is>
      </c>
      <c r="BO18" t="inlineStr">
        <is>
          <t>Permanen (dinding bata dan semen)</t>
        </is>
      </c>
      <c r="BP18" t="n">
        <v>1</v>
      </c>
      <c r="BQ18" t="n">
        <v>0</v>
      </c>
      <c r="BR18" t="n">
        <v>0</v>
      </c>
      <c r="BS18" t="n">
        <v>0</v>
      </c>
      <c r="BT18" t="n">
        <v>0</v>
      </c>
      <c r="BU18" t="n">
        <v/>
      </c>
      <c r="BV18" t="inlineStr">
        <is>
          <t>Semen Keramik/ubin</t>
        </is>
      </c>
      <c r="BW18" t="n">
        <v>0</v>
      </c>
      <c r="BX18" t="n">
        <v>1</v>
      </c>
      <c r="BY18" t="n">
        <v>1</v>
      </c>
      <c r="BZ18" t="n">
        <v>0</v>
      </c>
      <c r="CA18" t="n">
        <v>0</v>
      </c>
      <c r="CB18" t="n">
        <v/>
      </c>
      <c r="CC18" t="inlineStr">
        <is>
          <t>Genting</t>
        </is>
      </c>
      <c r="CD18" t="n">
        <v>0</v>
      </c>
      <c r="CE18" t="n">
        <v>0</v>
      </c>
      <c r="CF18" t="n">
        <v>0</v>
      </c>
      <c r="CG18" t="n">
        <v>0</v>
      </c>
      <c r="CH18" t="n">
        <v>0</v>
      </c>
      <c r="CI18" t="n">
        <v>1</v>
      </c>
      <c r="CJ18" t="n">
        <v>0</v>
      </c>
      <c r="CK18" t="n">
        <v/>
      </c>
      <c r="CL18" t="inlineStr">
        <is>
          <t>Ya</t>
        </is>
      </c>
      <c r="CM18" t="n">
        <v>2019</v>
      </c>
      <c r="CN18" t="inlineStr">
        <is>
          <t>Fixed-Dome (Kubah Tetap)</t>
        </is>
      </c>
      <c r="CO18" t="inlineStr">
        <is>
          <t>4 m³ (2-3 ekor sapi, ±3 jam memasak/hari, ±30 kg slurry/hari)</t>
        </is>
      </c>
      <c r="CP18" t="inlineStr">
        <is>
          <t>Koperasi</t>
        </is>
      </c>
      <c r="CQ18" t="n">
        <v>0</v>
      </c>
      <c r="CR18" t="n">
        <v>0</v>
      </c>
      <c r="CS18" t="n">
        <v>0</v>
      </c>
      <c r="CT18" t="n">
        <v>0</v>
      </c>
      <c r="CU18" t="n">
        <v>0</v>
      </c>
      <c r="CV18" t="n">
        <v>0</v>
      </c>
      <c r="CW18" t="n">
        <v>1</v>
      </c>
      <c r="CX18" t="n">
        <v>0</v>
      </c>
      <c r="CY18" t="inlineStr">
        <is>
          <t>Anggota keluarga - laki-laki Anggota keluarga - perempuan dewasa</t>
        </is>
      </c>
      <c r="CZ18" t="n">
        <v>1</v>
      </c>
      <c r="DA18" t="n">
        <v>1</v>
      </c>
      <c r="DB18" t="n">
        <v>0</v>
      </c>
      <c r="DC18" t="n">
        <v/>
      </c>
      <c r="DD18" t="inlineStr">
        <is>
          <t>Anggota keluarga - laki-laki CPO atau pendamping</t>
        </is>
      </c>
      <c r="DE18" t="n">
        <v>1</v>
      </c>
      <c r="DF18" t="n">
        <v>0</v>
      </c>
      <c r="DG18" t="n">
        <v>1</v>
      </c>
      <c r="DH18" t="n">
        <v>0</v>
      </c>
      <c r="DI18" t="n">
        <v/>
      </c>
      <c r="DJ18" t="inlineStr">
        <is>
          <t>CPO atau pendamping</t>
        </is>
      </c>
      <c r="DK18" t="n">
        <v>0</v>
      </c>
      <c r="DL18" t="n">
        <v>0</v>
      </c>
      <c r="DM18" t="n">
        <v>1</v>
      </c>
      <c r="DN18" t="n">
        <v>0</v>
      </c>
      <c r="DO18" t="n">
        <v/>
      </c>
      <c r="DP18" t="inlineStr">
        <is>
          <t>Tidak berfungsi sama sekali</t>
        </is>
      </c>
      <c r="DQ18" t="inlineStr">
        <is>
          <t>&gt;1 tahun yang lalu</t>
        </is>
      </c>
      <c r="DR18" t="inlineStr">
        <is>
          <t>Faktor cuaca atau kondisi lingkungan</t>
        </is>
      </c>
      <c r="DS18" t="n">
        <v/>
      </c>
      <c r="DT18" t="n">
        <v/>
      </c>
      <c r="DU18" t="n">
        <v/>
      </c>
      <c r="DV18" t="n">
        <v/>
      </c>
      <c r="DW18" t="n">
        <v/>
      </c>
      <c r="DX18" t="n">
        <v/>
      </c>
      <c r="DY18" t="n">
        <v/>
      </c>
      <c r="DZ18" t="n">
        <v/>
      </c>
      <c r="EA18" t="n">
        <v/>
      </c>
      <c r="EB18" t="n">
        <v/>
      </c>
      <c r="EC18" t="n">
        <v/>
      </c>
      <c r="ED18" t="n">
        <v/>
      </c>
      <c r="EE18" t="n">
        <v/>
      </c>
      <c r="EF18" t="n">
        <v/>
      </c>
      <c r="EG18" t="n">
        <v/>
      </c>
      <c r="EH18" t="n">
        <v/>
      </c>
      <c r="EI18" t="inlineStr">
        <is>
          <t>Tidak ada masalah</t>
        </is>
      </c>
      <c r="EJ18" t="n">
        <v>0</v>
      </c>
      <c r="EK18" t="n">
        <v>0</v>
      </c>
      <c r="EL18" t="n">
        <v>0</v>
      </c>
      <c r="EM18" t="n">
        <v>1</v>
      </c>
      <c r="EN18" t="n">
        <v>0</v>
      </c>
      <c r="EO18" t="n">
        <v/>
      </c>
      <c r="EP18" t="inlineStr">
        <is>
          <t>Ya, tetapi kurang jelas dan sulit diikuti</t>
        </is>
      </c>
      <c r="EQ18" t="inlineStr">
        <is>
          <t>Bukan pelatihan</t>
        </is>
      </c>
      <c r="ER18" t="inlineStr">
        <is>
          <t>CPO atau pendamping</t>
        </is>
      </c>
      <c r="ES18" t="n">
        <v>1</v>
      </c>
      <c r="ET18" t="n">
        <v>0</v>
      </c>
      <c r="EU18" t="n">
        <v>0</v>
      </c>
      <c r="EV18" t="n">
        <v>0</v>
      </c>
      <c r="EW18" t="n">
        <v/>
      </c>
      <c r="EX18" t="inlineStr">
        <is>
          <t>Anggota keluarga - Perempuan dewasa</t>
        </is>
      </c>
      <c r="EY18" t="n">
        <v>0</v>
      </c>
      <c r="EZ18" t="n">
        <v>1</v>
      </c>
      <c r="FA18" t="n">
        <v>0</v>
      </c>
      <c r="FB18" t="n">
        <v/>
      </c>
      <c r="FC18" t="inlineStr">
        <is>
          <t>Jarang sekali</t>
        </is>
      </c>
      <c r="FD18" t="n">
        <v/>
      </c>
      <c r="FE18" t="inlineStr">
        <is>
          <t>Mengetahui</t>
        </is>
      </c>
      <c r="FF18" t="inlineStr">
        <is>
          <t>Selalu (setiap hari)</t>
        </is>
      </c>
      <c r="FG18" t="inlineStr">
        <is>
          <t>Mengetahui</t>
        </is>
      </c>
      <c r="FH18" t="inlineStr">
        <is>
          <t>Jarang (setiap bulan atau lebih)</t>
        </is>
      </c>
      <c r="FI18" t="inlineStr">
        <is>
          <t>Mengetahui</t>
        </is>
      </c>
      <c r="FJ18" t="inlineStr">
        <is>
          <t>Sering (setiap minggu)</t>
        </is>
      </c>
      <c r="FK18" t="inlineStr">
        <is>
          <t>Tidak mengetahui</t>
        </is>
      </c>
      <c r="FL18" t="inlineStr">
        <is>
          <t>Tidak pernah</t>
        </is>
      </c>
      <c r="FM18" t="inlineStr">
        <is>
          <t>Mengetahui</t>
        </is>
      </c>
      <c r="FN18" t="inlineStr">
        <is>
          <t>Jarang (setiap bulan atau lebih)</t>
        </is>
      </c>
      <c r="FO18" t="inlineStr">
        <is>
          <t>Mengetahui</t>
        </is>
      </c>
      <c r="FP18" t="inlineStr">
        <is>
          <t>Cukup sering (2 minggu sekali)</t>
        </is>
      </c>
      <c r="FQ18" t="inlineStr">
        <is>
          <t>Mengetahui</t>
        </is>
      </c>
      <c r="FR18" t="inlineStr">
        <is>
          <t>Ya</t>
        </is>
      </c>
      <c r="FS18" t="inlineStr">
        <is>
          <t>Mengetahui</t>
        </is>
      </c>
      <c r="FT18" t="inlineStr">
        <is>
          <t>Ya, selalu</t>
        </is>
      </c>
      <c r="FU18" t="inlineStr">
        <is>
          <t>Perempuan dewasa</t>
        </is>
      </c>
      <c r="FV18" t="n">
        <v>0</v>
      </c>
      <c r="FW18" t="n">
        <v>1</v>
      </c>
      <c r="FX18" t="n">
        <v>0</v>
      </c>
      <c r="FY18" t="n">
        <v>0</v>
      </c>
      <c r="FZ18" t="inlineStr">
        <is>
          <t>Cukup memahami</t>
        </is>
      </c>
      <c r="GA18" t="inlineStr">
        <is>
          <t>CPO Teman/keluarga</t>
        </is>
      </c>
      <c r="GB18" t="n">
        <v>1</v>
      </c>
      <c r="GC18" t="n">
        <v>0</v>
      </c>
      <c r="GD18" t="n">
        <v>1</v>
      </c>
      <c r="GE18" t="n">
        <v>0</v>
      </c>
      <c r="GF18" t="n">
        <v/>
      </c>
      <c r="GG18" t="inlineStr">
        <is>
          <t>Kadang-kadang</t>
        </is>
      </c>
      <c r="GH18" t="inlineStr">
        <is>
          <t>Tidak</t>
        </is>
      </c>
      <c r="GI18" t="n">
        <v/>
      </c>
      <c r="GJ18" t="n">
        <v/>
      </c>
      <c r="GK18" t="n">
        <v/>
      </c>
      <c r="GL18" t="n">
        <v/>
      </c>
      <c r="GM18" t="n">
        <v/>
      </c>
      <c r="GN18" t="n">
        <v/>
      </c>
      <c r="GO18" t="n">
        <v/>
      </c>
      <c r="GP18" t="inlineStr">
        <is>
          <t>Penuh (100%)</t>
        </is>
      </c>
      <c r="GQ18" t="inlineStr">
        <is>
          <t>LPG</t>
        </is>
      </c>
      <c r="GR18" t="n">
        <v>1</v>
      </c>
      <c r="GS18" t="n">
        <v>0</v>
      </c>
      <c r="GT18" t="n">
        <v>0</v>
      </c>
      <c r="GU18" t="n">
        <v>0</v>
      </c>
      <c r="GV18" t="n">
        <v>0</v>
      </c>
      <c r="GW18" t="n">
        <v>0</v>
      </c>
      <c r="GX18" t="n">
        <v>0</v>
      </c>
      <c r="GY18" t="n">
        <v/>
      </c>
      <c r="GZ18" t="inlineStr">
        <is>
          <t>Tidak</t>
        </is>
      </c>
      <c r="HA18" t="n">
        <v/>
      </c>
      <c r="HB18" t="n">
        <v/>
      </c>
      <c r="HC18" t="n">
        <v/>
      </c>
      <c r="HD18" t="n">
        <v/>
      </c>
      <c r="HE18" t="n">
        <v>9</v>
      </c>
      <c r="HF18" t="n">
        <v>75000</v>
      </c>
      <c r="HG18" t="n">
        <v>0</v>
      </c>
      <c r="HH18" t="n">
        <v>0</v>
      </c>
      <c r="HI18" t="n">
        <v/>
      </c>
      <c r="HJ18" t="n">
        <v/>
      </c>
      <c r="HK18" t="n">
        <v/>
      </c>
      <c r="HL18" t="n">
        <v/>
      </c>
      <c r="HM18" t="n">
        <v/>
      </c>
      <c r="HN18" t="n">
        <v/>
      </c>
      <c r="HO18" t="n">
        <v/>
      </c>
      <c r="HP18" t="n">
        <v/>
      </c>
      <c r="HQ18" t="n">
        <v/>
      </c>
      <c r="HR18" t="n">
        <v/>
      </c>
      <c r="HS18" t="n">
        <v/>
      </c>
      <c r="HT18" t="n">
        <v/>
      </c>
      <c r="HU18" t="n">
        <v/>
      </c>
      <c r="HV18" t="n">
        <v/>
      </c>
      <c r="HW18" t="n">
        <v/>
      </c>
      <c r="HX18" t="n">
        <v/>
      </c>
      <c r="HY18" t="n">
        <v/>
      </c>
      <c r="HZ18" t="n">
        <v/>
      </c>
      <c r="IA18" t="n">
        <v>9</v>
      </c>
      <c r="IB18" t="n">
        <v>75000</v>
      </c>
      <c r="IC18" t="n">
        <v/>
      </c>
      <c r="ID18" t="n">
        <v/>
      </c>
      <c r="IE18" t="n">
        <v/>
      </c>
      <c r="IF18" t="n">
        <v/>
      </c>
      <c r="IG18" t="n">
        <v/>
      </c>
      <c r="IH18" t="n">
        <v/>
      </c>
      <c r="II18" t="n">
        <v/>
      </c>
      <c r="IJ18" t="n">
        <v/>
      </c>
      <c r="IK18" t="inlineStr">
        <is>
          <t>30-50 kg</t>
        </is>
      </c>
      <c r="IL18" t="inlineStr">
        <is>
          <t>1-3 jam</t>
        </is>
      </c>
      <c r="IM18" t="inlineStr">
        <is>
          <t>Ya</t>
        </is>
      </c>
      <c r="IN18" t="inlineStr">
        <is>
          <t>Ya</t>
        </is>
      </c>
      <c r="IO18" t="inlineStr">
        <is>
          <t>Lebih bersih</t>
        </is>
      </c>
      <c r="IP18" t="n">
        <v/>
      </c>
      <c r="IQ18" t="inlineStr">
        <is>
          <t>Tidak pernah</t>
        </is>
      </c>
      <c r="IR18" t="n">
        <v/>
      </c>
      <c r="IS18" t="n">
        <v/>
      </c>
      <c r="IT18" t="n">
        <v/>
      </c>
      <c r="IU18" t="n">
        <v/>
      </c>
      <c r="IV18" t="n">
        <v/>
      </c>
      <c r="IW18" t="n">
        <v/>
      </c>
      <c r="IX18" t="n">
        <v/>
      </c>
      <c r="IY18" t="n">
        <v/>
      </c>
      <c r="IZ18" t="inlineStr">
        <is>
          <t>Tidak pernah</t>
        </is>
      </c>
      <c r="JA18" t="n">
        <v/>
      </c>
      <c r="JB18" t="n">
        <v/>
      </c>
      <c r="JC18" t="n">
        <v/>
      </c>
      <c r="JD18" t="n">
        <v/>
      </c>
      <c r="JE18" t="n">
        <v/>
      </c>
      <c r="JF18" t="n">
        <v/>
      </c>
      <c r="JG18" t="n">
        <v/>
      </c>
      <c r="JH18" t="n">
        <v/>
      </c>
      <c r="JI18" t="inlineStr">
        <is>
          <t>Tidak pernah</t>
        </is>
      </c>
      <c r="JJ18" t="n">
        <v/>
      </c>
      <c r="JK18" t="n">
        <v/>
      </c>
      <c r="JL18" t="n">
        <v/>
      </c>
      <c r="JM18" t="n">
        <v/>
      </c>
      <c r="JN18" t="n">
        <v/>
      </c>
      <c r="JO18" t="n">
        <v/>
      </c>
      <c r="JP18" t="n">
        <v/>
      </c>
      <c r="JQ18" t="n">
        <v/>
      </c>
      <c r="JR18" t="inlineStr">
        <is>
          <t>Tidak pernah</t>
        </is>
      </c>
      <c r="JS18" t="n">
        <v/>
      </c>
      <c r="JT18" t="n">
        <v/>
      </c>
      <c r="JU18" t="n">
        <v/>
      </c>
      <c r="JV18" t="n">
        <v/>
      </c>
      <c r="JW18" t="n">
        <v/>
      </c>
      <c r="JX18" t="n">
        <v/>
      </c>
      <c r="JY18" t="n">
        <v/>
      </c>
      <c r="JZ18" t="n">
        <v/>
      </c>
      <c r="KA18" t="inlineStr">
        <is>
          <t>Tidak pernah</t>
        </is>
      </c>
      <c r="KB18" t="n">
        <v/>
      </c>
      <c r="KC18" t="n">
        <v/>
      </c>
      <c r="KD18" t="n">
        <v/>
      </c>
      <c r="KE18" t="n">
        <v/>
      </c>
      <c r="KF18" t="n">
        <v/>
      </c>
      <c r="KG18" t="n">
        <v/>
      </c>
      <c r="KH18" t="n">
        <v/>
      </c>
      <c r="KI18" t="n">
        <v/>
      </c>
      <c r="KJ18" t="inlineStr">
        <is>
          <t>Tidak pernah</t>
        </is>
      </c>
      <c r="KK18" t="n">
        <v/>
      </c>
      <c r="KL18" t="n">
        <v/>
      </c>
      <c r="KM18" t="n">
        <v/>
      </c>
      <c r="KN18" t="n">
        <v/>
      </c>
      <c r="KO18" t="n">
        <v/>
      </c>
      <c r="KP18" t="n">
        <v/>
      </c>
      <c r="KQ18" t="n">
        <v/>
      </c>
      <c r="KR18" t="n">
        <v/>
      </c>
      <c r="KS18" t="inlineStr">
        <is>
          <t>Cukup membaik</t>
        </is>
      </c>
      <c r="KT18" t="inlineStr">
        <is>
          <t>0-1 kali</t>
        </is>
      </c>
      <c r="KU18" t="inlineStr">
        <is>
          <t>2-4 kali</t>
        </is>
      </c>
      <c r="KV18" t="inlineStr">
        <is>
          <t>Laki-laki dewasa</t>
        </is>
      </c>
      <c r="KW18" t="n">
        <v>1</v>
      </c>
      <c r="KX18" t="n">
        <v>0</v>
      </c>
      <c r="KY18" t="n">
        <v>0</v>
      </c>
      <c r="KZ18" t="n">
        <v>0</v>
      </c>
      <c r="LA18" t="inlineStr">
        <is>
          <t>Cukup membaik</t>
        </is>
      </c>
      <c r="LB18" t="inlineStr">
        <is>
          <t>Cukup membaik</t>
        </is>
      </c>
      <c r="LC18" t="n">
        <v>0</v>
      </c>
      <c r="LD18" t="n">
        <v>4</v>
      </c>
      <c r="LE18" t="n">
        <v>0</v>
      </c>
      <c r="LF18" t="n">
        <v>0</v>
      </c>
      <c r="LG18" t="inlineStr">
        <is>
          <t>Ya</t>
        </is>
      </c>
      <c r="LH18" t="n">
        <v>75000</v>
      </c>
      <c r="LI18" t="n">
        <v/>
      </c>
      <c r="LJ18" t="inlineStr">
        <is>
          <t>Kebutuhan rumah tangga Pendidikan anggota keluarga</t>
        </is>
      </c>
      <c r="LK18" t="n">
        <v>0</v>
      </c>
      <c r="LL18" t="n">
        <v>0</v>
      </c>
      <c r="LM18" t="n">
        <v>0</v>
      </c>
      <c r="LN18" t="n">
        <v>0</v>
      </c>
      <c r="LO18" t="n">
        <v>1</v>
      </c>
      <c r="LP18" t="n">
        <v>1</v>
      </c>
      <c r="LQ18" t="n">
        <v>0</v>
      </c>
      <c r="LR18" t="n">
        <v/>
      </c>
      <c r="LS18" t="n">
        <v>0</v>
      </c>
      <c r="LT18" t="n">
        <v>60</v>
      </c>
      <c r="LU18" t="n">
        <v>0</v>
      </c>
      <c r="LV18" t="n">
        <v>0</v>
      </c>
      <c r="LW18" t="n">
        <v>20</v>
      </c>
      <c r="LX18" t="n">
        <v>0</v>
      </c>
      <c r="LY18" t="n">
        <v>0</v>
      </c>
      <c r="LZ18" t="n">
        <v>20</v>
      </c>
      <c r="MA18" t="n">
        <v>0</v>
      </c>
      <c r="MB18" t="inlineStr">
        <is>
          <t>Ya</t>
        </is>
      </c>
      <c r="MC18" t="n">
        <v>0</v>
      </c>
      <c r="MD18" t="n">
        <v>0</v>
      </c>
      <c r="ME18" t="n">
        <v>20</v>
      </c>
      <c r="MF18" t="n">
        <v>0</v>
      </c>
      <c r="MG18" t="n">
        <v>0</v>
      </c>
      <c r="MH18" t="n">
        <v>0</v>
      </c>
      <c r="MI18" t="inlineStr">
        <is>
          <t>Pendidikan anak (mengantar sekolah, menemani anak belajar, menyiapkan bekal dsb) Aktivitas sosial diluar rumah (misalnya, berkumpul dengan tetangga, mengikuti kegiatan PKK, dsb) Istirahat</t>
        </is>
      </c>
      <c r="MJ18" t="n">
        <v>1</v>
      </c>
      <c r="MK18" t="n">
        <v>1</v>
      </c>
      <c r="ML18" t="n">
        <v>1</v>
      </c>
      <c r="MM18" t="n">
        <v>0</v>
      </c>
      <c r="MN18" t="n">
        <v>0</v>
      </c>
      <c r="MO18" t="n">
        <v>0</v>
      </c>
      <c r="MP18" t="n">
        <v/>
      </c>
      <c r="MQ18" t="n">
        <v/>
      </c>
      <c r="MR18" t="inlineStr">
        <is>
          <t>Digunakan untuk antar jemput anak sekolah</t>
        </is>
      </c>
      <c r="MS18" t="inlineStr">
        <is>
          <t>Pertemuan dasawisma, KWT, PKK</t>
        </is>
      </c>
      <c r="MT18" t="n">
        <v/>
      </c>
      <c r="MU18" t="inlineStr">
        <is>
          <t>Ya, untuk anggota keluarga</t>
        </is>
      </c>
      <c r="MV18" t="inlineStr">
        <is>
          <t>Perawatan sistem biogas</t>
        </is>
      </c>
      <c r="MW18" t="n">
        <v>1</v>
      </c>
      <c r="MX18" t="n">
        <v>0</v>
      </c>
      <c r="MY18" t="n">
        <v>0</v>
      </c>
      <c r="MZ18" t="n">
        <v>0</v>
      </c>
      <c r="NA18" t="n">
        <v/>
      </c>
      <c r="NB18" t="n">
        <v/>
      </c>
      <c r="NC18" t="n">
        <v/>
      </c>
      <c r="ND18" t="n">
        <v/>
      </c>
      <c r="NE18" t="n">
        <v/>
      </c>
      <c r="NF18" t="n">
        <v/>
      </c>
      <c r="NG18" t="n">
        <v/>
      </c>
      <c r="NH18" t="n">
        <v/>
      </c>
      <c r="NI18" t="n">
        <v/>
      </c>
      <c r="NJ18" t="n">
        <v/>
      </c>
      <c r="NK18" t="n">
        <v/>
      </c>
      <c r="NL18" t="inlineStr">
        <is>
          <t>Tidak</t>
        </is>
      </c>
      <c r="NM18" t="inlineStr">
        <is>
          <t>100% dana hibah</t>
        </is>
      </c>
      <c r="NN18" t="inlineStr">
        <is>
          <t>0 (100% sumber pembiayaan dari hibah)</t>
        </is>
      </c>
      <c r="NO18" t="inlineStr">
        <is>
          <t>Pemerintah</t>
        </is>
      </c>
      <c r="NP18" t="n">
        <v/>
      </c>
      <c r="NQ18" t="n">
        <v/>
      </c>
      <c r="NR18" t="n">
        <v/>
      </c>
      <c r="NS18" t="n">
        <v/>
      </c>
      <c r="NT18" t="n">
        <v/>
      </c>
      <c r="NU18" t="n">
        <v/>
      </c>
      <c r="NV18" t="n">
        <v/>
      </c>
      <c r="NW18" t="n">
        <v/>
      </c>
      <c r="NX18" t="inlineStr">
        <is>
          <t>Sedikit meningkat</t>
        </is>
      </c>
      <c r="NY18" t="n">
        <v>150</v>
      </c>
      <c r="NZ18" t="n">
        <v>0</v>
      </c>
      <c r="OA18" t="n">
        <v>0</v>
      </c>
      <c r="OB18" t="n">
        <v>10</v>
      </c>
      <c r="OC18" t="n">
        <v>0</v>
      </c>
      <c r="OD18" t="n">
        <v>0</v>
      </c>
      <c r="OE18" t="inlineStr">
        <is>
          <t>Lebih baik</t>
        </is>
      </c>
      <c r="OF18" t="inlineStr">
        <is>
          <t>Lebih baik (beda waktu memasak 5-30 menit, ATAU tidak lagi ada rasa/bau makanan yang berubah, ATAU alasan lainnya)</t>
        </is>
      </c>
      <c r="OG18" t="inlineStr">
        <is>
          <t>Tidak</t>
        </is>
      </c>
      <c r="OH18" t="n">
        <v>3</v>
      </c>
      <c r="OI18" t="n">
        <v>0</v>
      </c>
      <c r="OJ18" t="n">
        <v>0</v>
      </c>
      <c r="OK18" t="n">
        <v>0</v>
      </c>
      <c r="OL18" t="n">
        <v>0</v>
      </c>
      <c r="OM18" t="n">
        <v>0</v>
      </c>
      <c r="ON18" t="n">
        <v>0</v>
      </c>
      <c r="OO18" t="n">
        <v>0</v>
      </c>
      <c r="OP18" t="inlineStr">
        <is>
          <t>Sapi pedaging</t>
        </is>
      </c>
      <c r="OQ18" t="n">
        <v>1</v>
      </c>
      <c r="OR18" t="n">
        <v>0</v>
      </c>
      <c r="OS18" t="n">
        <v>0</v>
      </c>
      <c r="OT18" t="n">
        <v>0</v>
      </c>
      <c r="OU18" t="n">
        <v>0</v>
      </c>
      <c r="OV18" t="n">
        <v>0</v>
      </c>
      <c r="OW18" t="n">
        <v>0</v>
      </c>
      <c r="OX18" t="n">
        <v>0</v>
      </c>
      <c r="OY18" t="n">
        <v>0</v>
      </c>
      <c r="OZ18" t="inlineStr">
        <is>
          <t>Sapi perah</t>
        </is>
      </c>
      <c r="PA18" t="n">
        <v>0</v>
      </c>
      <c r="PB18" t="n">
        <v>1</v>
      </c>
      <c r="PC18" t="n">
        <v>0</v>
      </c>
      <c r="PD18" t="n">
        <v>0</v>
      </c>
      <c r="PE18" t="n">
        <v>0</v>
      </c>
      <c r="PF18" t="n">
        <v>0</v>
      </c>
      <c r="PG18" t="n">
        <v>0</v>
      </c>
      <c r="PH18" t="n">
        <v>0</v>
      </c>
      <c r="PI18" t="n">
        <v>0</v>
      </c>
      <c r="PJ18" t="inlineStr">
        <is>
          <t>Sapi perah</t>
        </is>
      </c>
      <c r="PK18" t="n">
        <v>0</v>
      </c>
      <c r="PL18" t="n">
        <v>1</v>
      </c>
      <c r="PM18" t="n">
        <v>0</v>
      </c>
      <c r="PN18" t="n">
        <v>0</v>
      </c>
      <c r="PO18" t="n">
        <v>0</v>
      </c>
      <c r="PP18" t="n">
        <v>0</v>
      </c>
      <c r="PQ18" t="n">
        <v>0</v>
      </c>
      <c r="PR18" t="n">
        <v>0</v>
      </c>
      <c r="PS18" t="n">
        <v>0</v>
      </c>
      <c r="PT18" t="inlineStr">
        <is>
          <t>1-Disebarkan ke lahan terbuka</t>
        </is>
      </c>
      <c r="PU18" t="n">
        <v>0</v>
      </c>
      <c r="PV18" t="n">
        <v>0</v>
      </c>
      <c r="PW18" t="n">
        <v>0</v>
      </c>
      <c r="PX18" t="n">
        <v>0</v>
      </c>
      <c r="PY18" t="n">
        <v>0</v>
      </c>
      <c r="PZ18" t="n">
        <v>1</v>
      </c>
      <c r="QA18" t="n">
        <v>0</v>
      </c>
      <c r="QB18" t="n">
        <v>0</v>
      </c>
      <c r="QC18" t="n">
        <v>0</v>
      </c>
      <c r="QD18" t="n">
        <v/>
      </c>
      <c r="QE18" t="n">
        <v/>
      </c>
      <c r="QF18" t="n">
        <v/>
      </c>
      <c r="QG18" t="n">
        <v/>
      </c>
      <c r="QH18" t="n">
        <v/>
      </c>
      <c r="QI18" t="n">
        <v/>
      </c>
      <c r="QJ18" t="n">
        <v/>
      </c>
      <c r="QK18" t="n">
        <v/>
      </c>
      <c r="QL18" t="n">
        <v/>
      </c>
      <c r="QM18" t="n">
        <v/>
      </c>
      <c r="QN18" t="n">
        <v/>
      </c>
      <c r="QO18" t="n">
        <v/>
      </c>
      <c r="QP18" t="n">
        <v/>
      </c>
      <c r="QQ18" t="n">
        <v/>
      </c>
      <c r="QR18" t="n">
        <v/>
      </c>
      <c r="QS18" t="n">
        <v/>
      </c>
      <c r="QT18" t="n">
        <v/>
      </c>
      <c r="QU18" t="n">
        <v/>
      </c>
      <c r="QV18" t="n">
        <v/>
      </c>
      <c r="QW18" t="n">
        <v/>
      </c>
      <c r="QX18" t="n">
        <v/>
      </c>
      <c r="QY18" t="n">
        <v/>
      </c>
      <c r="QZ18" t="n">
        <v/>
      </c>
      <c r="RA18" t="n">
        <v/>
      </c>
      <c r="RB18" t="n">
        <v/>
      </c>
      <c r="RC18" t="n">
        <v/>
      </c>
      <c r="RD18" t="n">
        <v/>
      </c>
      <c r="RE18" t="n">
        <v/>
      </c>
      <c r="RF18" t="n">
        <v/>
      </c>
      <c r="RG18" t="n">
        <v/>
      </c>
      <c r="RH18" t="n">
        <v/>
      </c>
      <c r="RI18" t="n">
        <v/>
      </c>
      <c r="RJ18" t="n">
        <v/>
      </c>
      <c r="RK18" t="n">
        <v/>
      </c>
      <c r="RL18" t="n">
        <v/>
      </c>
      <c r="RM18" t="n">
        <v/>
      </c>
      <c r="RN18" t="n">
        <v/>
      </c>
      <c r="RO18" t="n">
        <v/>
      </c>
      <c r="RP18" t="n">
        <v/>
      </c>
      <c r="RQ18" t="n">
        <v/>
      </c>
      <c r="RR18" t="n">
        <v/>
      </c>
      <c r="RS18" t="n">
        <v/>
      </c>
      <c r="RT18" t="n">
        <v/>
      </c>
      <c r="RU18" t="n">
        <v/>
      </c>
      <c r="RV18" t="n">
        <v/>
      </c>
      <c r="RW18" t="n">
        <v/>
      </c>
      <c r="RX18" t="n">
        <v/>
      </c>
      <c r="RY18" t="n">
        <v/>
      </c>
      <c r="RZ18" t="n">
        <v/>
      </c>
      <c r="SA18" t="n">
        <v/>
      </c>
      <c r="SB18" t="n">
        <v/>
      </c>
      <c r="SC18" t="n">
        <v/>
      </c>
      <c r="SD18" t="n">
        <v/>
      </c>
      <c r="SE18" t="n">
        <v/>
      </c>
      <c r="SF18" t="n">
        <v/>
      </c>
      <c r="SG18" t="n">
        <v/>
      </c>
      <c r="SH18" t="n">
        <v/>
      </c>
      <c r="SI18" t="n">
        <v/>
      </c>
      <c r="SJ18" t="n">
        <v/>
      </c>
      <c r="SK18" t="n">
        <v/>
      </c>
      <c r="SL18" t="n">
        <v/>
      </c>
      <c r="SM18" t="n">
        <v/>
      </c>
      <c r="SN18" t="n">
        <v/>
      </c>
      <c r="SO18" t="n">
        <v/>
      </c>
      <c r="SP18" t="n">
        <v/>
      </c>
      <c r="SQ18" t="n">
        <v/>
      </c>
      <c r="SR18" t="n">
        <v/>
      </c>
      <c r="SS18" t="n">
        <v/>
      </c>
      <c r="ST18" t="n">
        <v/>
      </c>
      <c r="SU18" t="n">
        <v/>
      </c>
      <c r="SV18" t="n">
        <v/>
      </c>
      <c r="SW18" t="n">
        <v/>
      </c>
      <c r="SX18" t="n">
        <v/>
      </c>
      <c r="SY18" t="n">
        <v>4</v>
      </c>
      <c r="SZ18" t="n">
        <v/>
      </c>
      <c r="TA18" t="n">
        <v/>
      </c>
      <c r="TB18" t="n">
        <v/>
      </c>
      <c r="TC18" t="n">
        <v/>
      </c>
      <c r="TD18" t="n">
        <v/>
      </c>
      <c r="TE18" t="n">
        <v/>
      </c>
      <c r="TF18" t="n">
        <v/>
      </c>
      <c r="TG18" t="n">
        <v>3</v>
      </c>
      <c r="TH18" t="n">
        <v>0</v>
      </c>
      <c r="TI18" t="n">
        <v>0</v>
      </c>
      <c r="TJ18" t="n">
        <v>0</v>
      </c>
      <c r="TK18" t="n">
        <v>0</v>
      </c>
      <c r="TL18" t="n">
        <v>0</v>
      </c>
      <c r="TM18" t="n">
        <v>0</v>
      </c>
      <c r="TN18" t="n">
        <v>0</v>
      </c>
      <c r="TO18" t="n">
        <v>0</v>
      </c>
      <c r="TP18" t="n">
        <v>0</v>
      </c>
      <c r="TQ18" t="n">
        <v>1</v>
      </c>
      <c r="TR18" t="n">
        <v>0</v>
      </c>
      <c r="TS18" t="n">
        <v/>
      </c>
      <c r="TT18" t="n">
        <v/>
      </c>
      <c r="TU18" t="n">
        <v/>
      </c>
      <c r="TV18" t="n">
        <v/>
      </c>
      <c r="TW18" t="n">
        <v/>
      </c>
      <c r="TX18" t="n">
        <v/>
      </c>
      <c r="TY18" t="n">
        <v/>
      </c>
      <c r="TZ18" t="n">
        <v/>
      </c>
      <c r="UA18" t="n">
        <v/>
      </c>
      <c r="UB18" t="n">
        <v/>
      </c>
      <c r="UC18" t="n">
        <v/>
      </c>
      <c r="UD18" t="n">
        <v/>
      </c>
      <c r="UE18" t="n">
        <v/>
      </c>
      <c r="UF18" t="n">
        <v/>
      </c>
      <c r="UG18" t="n">
        <v/>
      </c>
      <c r="UH18" t="n">
        <v/>
      </c>
      <c r="UI18" t="n">
        <v/>
      </c>
      <c r="UJ18" t="n">
        <v/>
      </c>
      <c r="UK18" t="n">
        <v/>
      </c>
      <c r="UL18" t="n">
        <v/>
      </c>
      <c r="UM18" t="n">
        <v/>
      </c>
      <c r="UN18" t="n">
        <v/>
      </c>
      <c r="UO18" t="n">
        <v/>
      </c>
      <c r="UP18" t="n">
        <v/>
      </c>
      <c r="UQ18" t="n">
        <v/>
      </c>
      <c r="UR18" t="n">
        <v/>
      </c>
      <c r="US18" t="n">
        <v/>
      </c>
      <c r="UT18" t="n">
        <v/>
      </c>
      <c r="UU18" t="inlineStr">
        <is>
          <t>Pemberian pakan di kandang</t>
        </is>
      </c>
      <c r="UV18" t="n">
        <v/>
      </c>
      <c r="UW18" t="n">
        <v/>
      </c>
      <c r="UX18" t="n">
        <v/>
      </c>
      <c r="UY18" t="n">
        <v/>
      </c>
      <c r="UZ18" t="n">
        <v/>
      </c>
      <c r="VA18" t="n">
        <v/>
      </c>
      <c r="VB18" t="n">
        <v/>
      </c>
      <c r="VC18" t="inlineStr">
        <is>
          <t>Sangat jarang (&gt;1 bulan sekali)</t>
        </is>
      </c>
      <c r="VD18" t="n">
        <v/>
      </c>
      <c r="VE18" t="n">
        <v/>
      </c>
      <c r="VF18" t="n">
        <v/>
      </c>
      <c r="VG18" t="n">
        <v/>
      </c>
      <c r="VH18" t="n">
        <v/>
      </c>
      <c r="VI18" t="n">
        <v/>
      </c>
      <c r="VJ18" t="n">
        <v/>
      </c>
      <c r="VK18" t="inlineStr">
        <is>
          <t>Sering (1 kali sehari)</t>
        </is>
      </c>
      <c r="VL18" t="n">
        <v/>
      </c>
      <c r="VM18" t="n">
        <v/>
      </c>
      <c r="VN18" t="n">
        <v/>
      </c>
      <c r="VO18" t="n">
        <v/>
      </c>
      <c r="VP18" t="n">
        <v/>
      </c>
      <c r="VQ18" t="n">
        <v/>
      </c>
      <c r="VR18" t="n">
        <v/>
      </c>
      <c r="VS18" t="inlineStr">
        <is>
          <t>6-Digester biogas</t>
        </is>
      </c>
      <c r="VT18" t="n">
        <v>0</v>
      </c>
      <c r="VU18" t="n">
        <v>0</v>
      </c>
      <c r="VV18" t="n">
        <v>0</v>
      </c>
      <c r="VW18" t="n">
        <v>0</v>
      </c>
      <c r="VX18" t="n">
        <v>0</v>
      </c>
      <c r="VY18" t="n">
        <v>0</v>
      </c>
      <c r="VZ18" t="n">
        <v>0</v>
      </c>
      <c r="WA18" t="n">
        <v>0</v>
      </c>
      <c r="WB18" t="n">
        <v>0</v>
      </c>
      <c r="WC18" t="n">
        <v>1</v>
      </c>
      <c r="WD18" t="n">
        <v>0</v>
      </c>
      <c r="WE18" t="n">
        <v>0</v>
      </c>
      <c r="WF18" t="n">
        <v/>
      </c>
      <c r="WG18" t="n">
        <v/>
      </c>
      <c r="WH18" t="n">
        <v/>
      </c>
      <c r="WI18" t="n">
        <v/>
      </c>
      <c r="WJ18" t="n">
        <v/>
      </c>
      <c r="WK18" t="n">
        <v/>
      </c>
      <c r="WL18" t="n">
        <v/>
      </c>
      <c r="WM18" t="n">
        <v/>
      </c>
      <c r="WN18" t="n">
        <v/>
      </c>
      <c r="WO18" t="n">
        <v/>
      </c>
      <c r="WP18" t="n">
        <v/>
      </c>
      <c r="WQ18" t="n">
        <v/>
      </c>
      <c r="WR18" t="n">
        <v/>
      </c>
      <c r="WS18" t="n">
        <v/>
      </c>
      <c r="WT18" t="n">
        <v/>
      </c>
      <c r="WU18" t="n">
        <v/>
      </c>
      <c r="WV18" t="n">
        <v/>
      </c>
      <c r="WW18" t="n">
        <v/>
      </c>
      <c r="WX18" t="n">
        <v/>
      </c>
      <c r="WY18" t="n">
        <v/>
      </c>
      <c r="WZ18" t="n">
        <v/>
      </c>
      <c r="XA18" t="n">
        <v/>
      </c>
      <c r="XB18" t="n">
        <v/>
      </c>
      <c r="XC18" t="n">
        <v/>
      </c>
      <c r="XD18" t="n">
        <v/>
      </c>
      <c r="XE18" t="n">
        <v/>
      </c>
      <c r="XF18" t="n">
        <v/>
      </c>
      <c r="XG18" t="n">
        <v/>
      </c>
      <c r="XH18" t="n">
        <v/>
      </c>
      <c r="XI18" t="n">
        <v/>
      </c>
      <c r="XJ18" t="n">
        <v/>
      </c>
      <c r="XK18" t="n">
        <v/>
      </c>
      <c r="XL18" t="n">
        <v/>
      </c>
      <c r="XM18" t="n">
        <v/>
      </c>
      <c r="XN18" t="n">
        <v/>
      </c>
      <c r="XO18" t="n">
        <v/>
      </c>
      <c r="XP18" t="n">
        <v/>
      </c>
      <c r="XQ18" t="n">
        <v/>
      </c>
      <c r="XR18" t="n">
        <v/>
      </c>
      <c r="XS18" t="n">
        <v/>
      </c>
      <c r="XT18" t="n">
        <v/>
      </c>
      <c r="XU18" t="n">
        <v/>
      </c>
      <c r="XV18" t="n">
        <v/>
      </c>
      <c r="XW18" t="n">
        <v/>
      </c>
      <c r="XX18" t="n">
        <v/>
      </c>
      <c r="XY18" t="n">
        <v/>
      </c>
      <c r="XZ18" t="n">
        <v/>
      </c>
      <c r="YA18" t="n">
        <v/>
      </c>
      <c r="YB18" t="n">
        <v/>
      </c>
      <c r="YC18" t="n">
        <v/>
      </c>
      <c r="YD18" t="n">
        <v/>
      </c>
      <c r="YE18" t="n">
        <v/>
      </c>
      <c r="YF18" t="n">
        <v/>
      </c>
      <c r="YG18" t="n">
        <v/>
      </c>
      <c r="YH18" t="n">
        <v/>
      </c>
      <c r="YI18" t="n">
        <v/>
      </c>
      <c r="YJ18" t="n">
        <v/>
      </c>
      <c r="YK18" t="n">
        <v/>
      </c>
      <c r="YL18" t="n">
        <v/>
      </c>
      <c r="YM18" t="n">
        <v/>
      </c>
      <c r="YN18" t="n">
        <v/>
      </c>
      <c r="YO18" t="n">
        <v/>
      </c>
      <c r="YP18" t="n">
        <v/>
      </c>
      <c r="YQ18" t="n">
        <v/>
      </c>
      <c r="YR18" t="n">
        <v/>
      </c>
      <c r="YS18" t="n">
        <v/>
      </c>
      <c r="YT18" t="n">
        <v/>
      </c>
      <c r="YU18" t="n">
        <v/>
      </c>
      <c r="YV18" t="n">
        <v/>
      </c>
      <c r="YW18" t="n">
        <v/>
      </c>
      <c r="YX18" t="n">
        <v/>
      </c>
      <c r="YY18" t="n">
        <v/>
      </c>
      <c r="YZ18" t="n">
        <v/>
      </c>
      <c r="ZA18" t="n">
        <v/>
      </c>
      <c r="ZB18" t="n">
        <v/>
      </c>
      <c r="ZC18" t="n">
        <v/>
      </c>
      <c r="ZD18" t="n">
        <v/>
      </c>
      <c r="ZE18" t="n">
        <v/>
      </c>
      <c r="ZF18" t="n">
        <v/>
      </c>
      <c r="ZG18" t="n">
        <v/>
      </c>
      <c r="ZH18" t="n">
        <v/>
      </c>
      <c r="ZI18" t="n">
        <v/>
      </c>
      <c r="ZJ18" t="n">
        <v/>
      </c>
      <c r="ZK18" t="n">
        <v/>
      </c>
      <c r="ZL18" t="n">
        <v/>
      </c>
      <c r="ZM18" t="n">
        <v/>
      </c>
      <c r="ZN18" t="n">
        <v>100</v>
      </c>
      <c r="ZO18" t="n">
        <v/>
      </c>
      <c r="ZP18" t="n">
        <v/>
      </c>
      <c r="ZQ18" t="n">
        <v/>
      </c>
      <c r="ZR18" t="n">
        <v/>
      </c>
      <c r="ZS18" t="n">
        <v/>
      </c>
      <c r="ZT18" t="n">
        <v/>
      </c>
      <c r="ZU18" t="n">
        <v/>
      </c>
      <c r="ZV18" t="n">
        <v>2</v>
      </c>
      <c r="ZW18" t="n">
        <v/>
      </c>
      <c r="ZX18" t="n">
        <v/>
      </c>
      <c r="ZY18" t="n">
        <v/>
      </c>
      <c r="ZZ18" t="n">
        <v/>
      </c>
      <c r="AAA18" t="n">
        <v/>
      </c>
      <c r="AAB18" t="n">
        <v/>
      </c>
      <c r="AAC18" t="n">
        <v/>
      </c>
      <c r="AAD18" t="inlineStr">
        <is>
          <t>Pakan segar (misal: rumput)</t>
        </is>
      </c>
      <c r="AAE18" t="n">
        <v/>
      </c>
      <c r="AAF18" t="n">
        <v/>
      </c>
      <c r="AAG18" t="n">
        <v/>
      </c>
      <c r="AAH18" t="n">
        <v/>
      </c>
      <c r="AAI18" t="n">
        <v/>
      </c>
      <c r="AAJ18" t="n">
        <v/>
      </c>
      <c r="AAK18" t="n">
        <v/>
      </c>
      <c r="AAL18" t="inlineStr">
        <is>
          <t>Tidak</t>
        </is>
      </c>
      <c r="AAM18" t="n">
        <v/>
      </c>
      <c r="AAN18" t="n">
        <v/>
      </c>
      <c r="AAO18" t="n">
        <v/>
      </c>
      <c r="AAP18" t="n">
        <v/>
      </c>
      <c r="AAQ18" t="n">
        <v/>
      </c>
      <c r="AAR18" t="inlineStr">
        <is>
          <t>Tidak</t>
        </is>
      </c>
      <c r="AAS18" t="inlineStr">
        <is>
          <t>Tidak pasti/ragu-ragu</t>
        </is>
      </c>
      <c r="AAT18" t="inlineStr">
        <is>
          <t>Diberikan gratis ke orang lain Didiamkan saja/dibiarkan di tempatnya (di bak/kolam penampung slurry)</t>
        </is>
      </c>
      <c r="AAU18" t="n">
        <v>0</v>
      </c>
      <c r="AAV18" t="n">
        <v>0</v>
      </c>
      <c r="AAW18" t="n">
        <v>0</v>
      </c>
      <c r="AAX18" t="n">
        <v>0</v>
      </c>
      <c r="AAY18" t="n">
        <v>1</v>
      </c>
      <c r="AAZ18" t="n">
        <v>1</v>
      </c>
      <c r="ABA18" t="n">
        <v>0</v>
      </c>
      <c r="ABB18" t="n">
        <v/>
      </c>
      <c r="ABC18" t="n">
        <v/>
      </c>
      <c r="ABD18" t="n">
        <v/>
      </c>
      <c r="ABE18" t="n">
        <v/>
      </c>
      <c r="ABF18" t="n">
        <v/>
      </c>
      <c r="ABG18" t="n">
        <v/>
      </c>
      <c r="ABH18" t="n">
        <v/>
      </c>
      <c r="ABI18" t="n">
        <v/>
      </c>
      <c r="ABJ18" t="n">
        <v/>
      </c>
      <c r="ABK18" t="n">
        <v/>
      </c>
      <c r="ABL18" t="n">
        <v/>
      </c>
      <c r="ABM18" t="n">
        <v/>
      </c>
      <c r="ABN18" t="n">
        <v/>
      </c>
      <c r="ABO18" t="n">
        <v/>
      </c>
      <c r="ABP18" t="n">
        <v/>
      </c>
      <c r="ABQ18" t="n">
        <v/>
      </c>
      <c r="ABR18" t="n">
        <v/>
      </c>
      <c r="ABS18" t="n">
        <v/>
      </c>
      <c r="ABT18" t="n">
        <v/>
      </c>
      <c r="ABU18" t="n">
        <v/>
      </c>
      <c r="ABV18" t="n">
        <v/>
      </c>
      <c r="ABW18" t="n">
        <v/>
      </c>
      <c r="ABX18" t="n">
        <v/>
      </c>
      <c r="ABY18" t="n">
        <v/>
      </c>
      <c r="ABZ18" t="n">
        <v/>
      </c>
      <c r="ACA18" t="n">
        <v/>
      </c>
      <c r="ACB18" t="n">
        <v/>
      </c>
      <c r="ACC18" t="n">
        <v/>
      </c>
      <c r="ACD18" t="n">
        <v/>
      </c>
      <c r="ACE18" t="n">
        <v/>
      </c>
      <c r="ACF18" t="n">
        <v/>
      </c>
      <c r="ACG18" t="n">
        <v/>
      </c>
      <c r="ACH18" t="n">
        <v/>
      </c>
      <c r="ACI18" t="n">
        <v/>
      </c>
      <c r="ACJ18" t="n">
        <v/>
      </c>
      <c r="ACK18" t="inlineStr">
        <is>
          <t>Belum tau bahwa bioslurry bagus untuk pupuk Lebih praktis menggunakan pupuk kimia</t>
        </is>
      </c>
      <c r="ACL18" t="n">
        <v>0</v>
      </c>
      <c r="ACM18" t="n">
        <v>0</v>
      </c>
      <c r="ACN18" t="n">
        <v>0</v>
      </c>
      <c r="ACO18" t="n">
        <v>0</v>
      </c>
      <c r="ACP18" t="n">
        <v>1</v>
      </c>
      <c r="ACQ18" t="n">
        <v>1</v>
      </c>
      <c r="ACR18" t="n">
        <v>0</v>
      </c>
      <c r="ACS18" t="n">
        <v/>
      </c>
      <c r="ACT18" t="inlineStr">
        <is>
          <t>Tidak ada</t>
        </is>
      </c>
      <c r="ACU18" t="inlineStr">
        <is>
          <t>Manfaat sangat besar</t>
        </is>
      </c>
      <c r="ACV18" t="inlineStr">
        <is>
          <t>Berkurang</t>
        </is>
      </c>
      <c r="ACW18" t="inlineStr">
        <is>
          <t>Anggota keluarga - Perempuan dewasa</t>
        </is>
      </c>
      <c r="ACX18" t="inlineStr">
        <is>
          <t>Setuju</t>
        </is>
      </c>
      <c r="ACY18" t="inlineStr">
        <is>
          <t>Anggota keluarga - Laki-laki dewasa Anggota keluarga - Perempuan dewasa Anggota keluarga - Anak-anak</t>
        </is>
      </c>
      <c r="ACZ18" t="n">
        <v>1</v>
      </c>
      <c r="ADA18" t="n">
        <v>1</v>
      </c>
      <c r="ADB18" t="n">
        <v>1</v>
      </c>
      <c r="ADC18" t="n">
        <v>0</v>
      </c>
      <c r="ADD18" t="inlineStr">
        <is>
          <t>Puas</t>
        </is>
      </c>
      <c r="ADE18" t="inlineStr">
        <is>
          <t>Puas</t>
        </is>
      </c>
      <c r="ADF18" t="inlineStr">
        <is>
          <t>Puas</t>
        </is>
      </c>
      <c r="ADG18" t="inlineStr">
        <is>
          <t>Puas</t>
        </is>
      </c>
      <c r="ADH18" t="inlineStr">
        <is>
          <t>Tidak</t>
        </is>
      </c>
      <c r="ADI18" t="n">
        <v/>
      </c>
      <c r="ADJ18" t="inlineStr">
        <is>
          <t>Puas</t>
        </is>
      </c>
      <c r="ADK18" t="n">
        <v/>
      </c>
      <c r="ADL18" t="n">
        <v/>
      </c>
      <c r="ADM18" t="n">
        <v/>
      </c>
      <c r="ADN18" t="n">
        <v/>
      </c>
      <c r="ADO18" t="n">
        <v/>
      </c>
      <c r="ADP18" t="n">
        <v/>
      </c>
      <c r="ADQ18" t="n">
        <v/>
      </c>
      <c r="ADR18" t="n">
        <v/>
      </c>
      <c r="ADS18" t="n">
        <v/>
      </c>
      <c r="ADT18" t="n">
        <v/>
      </c>
      <c r="ADU18" t="inlineStr">
        <is>
          <t>Dibiarkan saja Lainnya</t>
        </is>
      </c>
      <c r="ADV18" t="n">
        <v>0</v>
      </c>
      <c r="ADW18" t="n">
        <v>0</v>
      </c>
      <c r="ADX18" t="n">
        <v>0</v>
      </c>
      <c r="ADY18" t="n">
        <v>0</v>
      </c>
      <c r="ADZ18" t="n">
        <v>0</v>
      </c>
      <c r="AEA18" t="n">
        <v>0</v>
      </c>
      <c r="AEB18" t="n">
        <v>1</v>
      </c>
      <c r="AEC18" t="n">
        <v>1</v>
      </c>
      <c r="AED18" t="inlineStr">
        <is>
          <t>Meminta bantuan tetangga</t>
        </is>
      </c>
      <c r="AEE18" t="inlineStr">
        <is>
          <t>Lainnya</t>
        </is>
      </c>
      <c r="AEF18" t="inlineStr">
        <is>
          <t>Tidak ada</t>
        </is>
      </c>
      <c r="AEG18" t="inlineStr">
        <is>
          <t>Lainnya</t>
        </is>
      </c>
      <c r="AEH18" t="inlineStr">
        <is>
          <t>tidak ada yang menghubungi</t>
        </is>
      </c>
      <c r="AEI18" t="inlineStr">
        <is>
          <t>Berharap Biogasnya masih ada perhatian dari BKN untuk diperbaiki</t>
        </is>
      </c>
      <c r="AEJ18" t="inlineStr">
        <is>
          <t>Tidak pernah</t>
        </is>
      </c>
      <c r="AEK18" t="inlineStr">
        <is>
          <t>Pengurangan pengeluaran rumah tangga (bahan bakar minyak, pupuk, dll.) Lebih mudah mendapatkan energi Lebih aman Pengurangan waktu dan tenaga Dapur lebih bersih dan bebas asap</t>
        </is>
      </c>
      <c r="AEL18" t="n">
        <v>1</v>
      </c>
      <c r="AEM18" t="n">
        <v>1</v>
      </c>
      <c r="AEN18" t="n">
        <v>0</v>
      </c>
      <c r="AEO18" t="n">
        <v>0</v>
      </c>
      <c r="AEP18" t="n">
        <v>1</v>
      </c>
      <c r="AEQ18" t="n">
        <v>1</v>
      </c>
      <c r="AER18" t="n">
        <v>0</v>
      </c>
      <c r="AES18" t="n">
        <v>0</v>
      </c>
      <c r="AET18" t="n">
        <v>1</v>
      </c>
      <c r="AEU18" t="n">
        <v>0</v>
      </c>
      <c r="AEV18" t="n">
        <v>0</v>
      </c>
      <c r="AEW18" t="n">
        <v>0</v>
      </c>
      <c r="AEX18" t="n">
        <v/>
      </c>
      <c r="AEY18" t="inlineStr">
        <is>
          <t>Mengurangi pengeluaran energi</t>
        </is>
      </c>
      <c r="AEZ18" t="n">
        <v/>
      </c>
      <c r="AFA18" t="inlineStr">
        <is>
          <t>Koperasi</t>
        </is>
      </c>
      <c r="AFB18" t="n">
        <v/>
      </c>
      <c r="AFC18" t="inlineStr">
        <is>
          <t>10.Lasono-2-10_49_7.jpg</t>
        </is>
      </c>
      <c r="AFD18" t="inlineStr">
        <is>
          <t>https://kf.kobotoolbox.org/api/v2/assets/avstPQqLr3Ab3ZdcVTXZ6f/data/669841719/attachments/attTZWNxcygQJrmNFuMqC29P/</t>
        </is>
      </c>
      <c r="AFE18" t="inlineStr">
        <is>
          <t>10.Lasono1-10_49_20.jpg</t>
        </is>
      </c>
      <c r="AFF18" t="inlineStr">
        <is>
          <t>https://kf.kobotoolbox.org/api/v2/assets/avstPQqLr3Ab3ZdcVTXZ6f/data/669841719/attachments/attZmFAgwxwZ3g9ynb696Rnu/</t>
        </is>
      </c>
      <c r="AFG18" t="inlineStr">
        <is>
          <t>Suyono/suyon_mse_2000</t>
        </is>
      </c>
      <c r="AFH18" t="n">
        <v/>
      </c>
      <c r="AFI18" t="inlineStr">
        <is>
          <t>A10. Responden sudah menggunakan selama 4 th</t>
        </is>
      </c>
    </row>
    <row r="19">
      <c r="A19" s="93" t="n">
        <v>46067</v>
      </c>
      <c r="B19" s="93" t="n">
        <v>46067</v>
      </c>
      <c r="C19" t="inlineStr">
        <is>
          <t>suyono</t>
        </is>
      </c>
      <c r="D19" t="inlineStr">
        <is>
          <t>maridi/saminah</t>
        </is>
      </c>
      <c r="E19" t="n">
        <v>0</v>
      </c>
      <c r="F19" t="inlineStr">
        <is>
          <t>-7.614885 110.412943 0 0</t>
        </is>
      </c>
      <c r="G19" t="n">
        <v>-7.614885</v>
      </c>
      <c r="H19" t="n">
        <v>110.412943</v>
      </c>
      <c r="I19" t="n">
        <v>0</v>
      </c>
      <c r="J19" t="n">
        <v>0</v>
      </c>
      <c r="K19" t="n">
        <v>0</v>
      </c>
      <c r="L19" t="inlineStr">
        <is>
          <t>-7.614852 110.412912 0 0</t>
        </is>
      </c>
      <c r="M19" t="n">
        <v>-7.614852</v>
      </c>
      <c r="N19" t="n">
        <v>110.412912</v>
      </c>
      <c r="O19" t="n">
        <v>0</v>
      </c>
      <c r="P19" t="n">
        <v>0</v>
      </c>
      <c r="Q19" t="n">
        <v>0</v>
      </c>
      <c r="R19" t="inlineStr">
        <is>
          <t>DIY</t>
        </is>
      </c>
      <c r="S19" t="n">
        <v>0</v>
      </c>
      <c r="T19" t="n">
        <v>0</v>
      </c>
      <c r="U19" t="n">
        <v>0</v>
      </c>
      <c r="V19" t="n">
        <v>0</v>
      </c>
      <c r="W19" t="n">
        <v>1</v>
      </c>
      <c r="X19" t="n">
        <v>0</v>
      </c>
      <c r="Y19" t="n">
        <v>0</v>
      </c>
      <c r="Z19" t="n">
        <v>0</v>
      </c>
      <c r="AA19" t="n">
        <v>0</v>
      </c>
      <c r="AB19" t="n">
        <v>0</v>
      </c>
      <c r="AC19" t="inlineStr">
        <is>
          <t>SLEMAN</t>
        </is>
      </c>
      <c r="AD19" t="inlineStr">
        <is>
          <t>PAKEM</t>
        </is>
      </c>
      <c r="AE19" t="inlineStr">
        <is>
          <t>PURWOBINANGUN</t>
        </is>
      </c>
      <c r="AF19" t="inlineStr">
        <is>
          <t>RUMAH ILHAM</t>
        </is>
      </c>
      <c r="AG19" t="inlineStr">
        <is>
          <t>HIP0118</t>
        </is>
      </c>
      <c r="AH19" t="n">
        <v>7</v>
      </c>
      <c r="AI19" t="inlineStr">
        <is>
          <t>VPA2</t>
        </is>
      </c>
      <c r="AJ19" t="inlineStr">
        <is>
          <t>Tidak aktif</t>
        </is>
      </c>
      <c r="AK19" t="n">
        <v>42</v>
      </c>
      <c r="AL19" t="inlineStr">
        <is>
          <t>Perempuan</t>
        </is>
      </c>
      <c r="AM19" t="inlineStr">
        <is>
          <t>Sudah menikah</t>
        </is>
      </c>
      <c r="AN19" t="inlineStr">
        <is>
          <t>SMP/Sederajat</t>
        </is>
      </c>
      <c r="AO19" t="inlineStr">
        <is>
          <t>Lainnya</t>
        </is>
      </c>
      <c r="AP19" t="n">
        <v>0</v>
      </c>
      <c r="AQ19" t="n">
        <v>0</v>
      </c>
      <c r="AR19" t="n">
        <v>0</v>
      </c>
      <c r="AS19" t="n">
        <v>0</v>
      </c>
      <c r="AT19" t="n">
        <v>0</v>
      </c>
      <c r="AU19" t="n">
        <v>0</v>
      </c>
      <c r="AV19" t="n">
        <v>1</v>
      </c>
      <c r="AW19" t="n">
        <v>0</v>
      </c>
      <c r="AX19" t="inlineStr">
        <is>
          <t>Ibu Rumah Tangga</t>
        </is>
      </c>
      <c r="AY19" t="inlineStr">
        <is>
          <t>Pekerja lepas</t>
        </is>
      </c>
      <c r="AZ19" t="n">
        <v>0</v>
      </c>
      <c r="BA19" t="n">
        <v>0</v>
      </c>
      <c r="BB19" t="n">
        <v>1</v>
      </c>
      <c r="BC19" t="n">
        <v>0</v>
      </c>
      <c r="BD19" t="n">
        <v>0</v>
      </c>
      <c r="BE19" t="n">
        <v>0</v>
      </c>
      <c r="BF19" t="n">
        <v>0</v>
      </c>
      <c r="BG19" t="n">
        <v>0</v>
      </c>
      <c r="BH19" t="n">
        <v/>
      </c>
      <c r="BI19" t="inlineStr">
        <is>
          <t>Rp1.500.000 - Rp2.500.000</t>
        </is>
      </c>
      <c r="BJ19" t="n">
        <v>1</v>
      </c>
      <c r="BK19" t="n">
        <v>1</v>
      </c>
      <c r="BL19" t="n">
        <v>2</v>
      </c>
      <c r="BM19" t="n">
        <v>1</v>
      </c>
      <c r="BN19" t="inlineStr">
        <is>
          <t>Milik sendiri</t>
        </is>
      </c>
      <c r="BO19" t="inlineStr">
        <is>
          <t>Permanen (dinding bata dan semen)</t>
        </is>
      </c>
      <c r="BP19" t="n">
        <v>1</v>
      </c>
      <c r="BQ19" t="n">
        <v>0</v>
      </c>
      <c r="BR19" t="n">
        <v>0</v>
      </c>
      <c r="BS19" t="n">
        <v>0</v>
      </c>
      <c r="BT19" t="n">
        <v>0</v>
      </c>
      <c r="BU19" t="n">
        <v/>
      </c>
      <c r="BV19" t="inlineStr">
        <is>
          <t>Semen</t>
        </is>
      </c>
      <c r="BW19" t="n">
        <v>0</v>
      </c>
      <c r="BX19" t="n">
        <v>1</v>
      </c>
      <c r="BY19" t="n">
        <v>0</v>
      </c>
      <c r="BZ19" t="n">
        <v>0</v>
      </c>
      <c r="CA19" t="n">
        <v>0</v>
      </c>
      <c r="CB19" t="n">
        <v/>
      </c>
      <c r="CC19" t="inlineStr">
        <is>
          <t>Asbes Genting</t>
        </is>
      </c>
      <c r="CD19" t="n">
        <v>1</v>
      </c>
      <c r="CE19" t="n">
        <v>0</v>
      </c>
      <c r="CF19" t="n">
        <v>0</v>
      </c>
      <c r="CG19" t="n">
        <v>0</v>
      </c>
      <c r="CH19" t="n">
        <v>0</v>
      </c>
      <c r="CI19" t="n">
        <v>1</v>
      </c>
      <c r="CJ19" t="n">
        <v>0</v>
      </c>
      <c r="CK19" t="n">
        <v/>
      </c>
      <c r="CL19" t="inlineStr">
        <is>
          <t>Ya</t>
        </is>
      </c>
      <c r="CM19" t="n">
        <v>2019</v>
      </c>
      <c r="CN19" t="inlineStr">
        <is>
          <t>Fixed-Dome (Kubah Tetap)</t>
        </is>
      </c>
      <c r="CO19" t="inlineStr">
        <is>
          <t>4 m³ (2-3 ekor sapi, ±3 jam memasak/hari, ±30 kg slurry/hari)</t>
        </is>
      </c>
      <c r="CP19" t="inlineStr">
        <is>
          <t>Koperasi</t>
        </is>
      </c>
      <c r="CQ19" t="n">
        <v>0</v>
      </c>
      <c r="CR19" t="n">
        <v>0</v>
      </c>
      <c r="CS19" t="n">
        <v>0</v>
      </c>
      <c r="CT19" t="n">
        <v>0</v>
      </c>
      <c r="CU19" t="n">
        <v>0</v>
      </c>
      <c r="CV19" t="n">
        <v>0</v>
      </c>
      <c r="CW19" t="n">
        <v>1</v>
      </c>
      <c r="CX19" t="n">
        <v>0</v>
      </c>
      <c r="CY19" t="inlineStr">
        <is>
          <t>Anggota keluarga - laki-laki</t>
        </is>
      </c>
      <c r="CZ19" t="n">
        <v>1</v>
      </c>
      <c r="DA19" t="n">
        <v>0</v>
      </c>
      <c r="DB19" t="n">
        <v>0</v>
      </c>
      <c r="DC19" t="n">
        <v/>
      </c>
      <c r="DD19" t="inlineStr">
        <is>
          <t>Anggota keluarga - laki-laki</t>
        </is>
      </c>
      <c r="DE19" t="n">
        <v>1</v>
      </c>
      <c r="DF19" t="n">
        <v>0</v>
      </c>
      <c r="DG19" t="n">
        <v>0</v>
      </c>
      <c r="DH19" t="n">
        <v>0</v>
      </c>
      <c r="DI19" t="n">
        <v/>
      </c>
      <c r="DJ19" t="inlineStr">
        <is>
          <t>CPO atau pendamping</t>
        </is>
      </c>
      <c r="DK19" t="n">
        <v>0</v>
      </c>
      <c r="DL19" t="n">
        <v>0</v>
      </c>
      <c r="DM19" t="n">
        <v>1</v>
      </c>
      <c r="DN19" t="n">
        <v>0</v>
      </c>
      <c r="DO19" t="n">
        <v/>
      </c>
      <c r="DP19" t="inlineStr">
        <is>
          <t>Tidak berfungsi sama sekali</t>
        </is>
      </c>
      <c r="DQ19" t="inlineStr">
        <is>
          <t>6-12 bulan yang lalu</t>
        </is>
      </c>
      <c r="DR19" t="inlineStr">
        <is>
          <t>Kurangnya pemeliharaan yang memadai</t>
        </is>
      </c>
      <c r="DS19" t="n">
        <v/>
      </c>
      <c r="DT19" t="n">
        <v/>
      </c>
      <c r="DU19" t="n">
        <v/>
      </c>
      <c r="DV19" t="n">
        <v/>
      </c>
      <c r="DW19" t="n">
        <v/>
      </c>
      <c r="DX19" t="n">
        <v/>
      </c>
      <c r="DY19" t="n">
        <v/>
      </c>
      <c r="DZ19" t="n">
        <v/>
      </c>
      <c r="EA19" t="n">
        <v/>
      </c>
      <c r="EB19" t="n">
        <v/>
      </c>
      <c r="EC19" t="n">
        <v/>
      </c>
      <c r="ED19" t="n">
        <v/>
      </c>
      <c r="EE19" t="n">
        <v/>
      </c>
      <c r="EF19" t="n">
        <v/>
      </c>
      <c r="EG19" t="n">
        <v/>
      </c>
      <c r="EH19" t="n">
        <v/>
      </c>
      <c r="EI19" t="inlineStr">
        <is>
          <t>Kurangnya dukungan atau pemantauan dari pemerintah atau CPO Keterbatasan akses terhadap informasi atau pelatihan terkait biogas</t>
        </is>
      </c>
      <c r="EJ19" t="n">
        <v>0</v>
      </c>
      <c r="EK19" t="n">
        <v>1</v>
      </c>
      <c r="EL19" t="n">
        <v>1</v>
      </c>
      <c r="EM19" t="n">
        <v>0</v>
      </c>
      <c r="EN19" t="n">
        <v>0</v>
      </c>
      <c r="EO19" t="n">
        <v/>
      </c>
      <c r="EP19" t="inlineStr">
        <is>
          <t>Ya, cukup jelas dan mudah diikuti</t>
        </is>
      </c>
      <c r="EQ19" t="inlineStr">
        <is>
          <t>Bukan pelatihan</t>
        </is>
      </c>
      <c r="ER19" t="inlineStr">
        <is>
          <t>CPO atau pendamping</t>
        </is>
      </c>
      <c r="ES19" t="n">
        <v>1</v>
      </c>
      <c r="ET19" t="n">
        <v>0</v>
      </c>
      <c r="EU19" t="n">
        <v>0</v>
      </c>
      <c r="EV19" t="n">
        <v>0</v>
      </c>
      <c r="EW19" t="n">
        <v/>
      </c>
      <c r="EX19" t="inlineStr">
        <is>
          <t>Anggota keluarga - Laki-laki Anggota keluarga - Perempuan dewasa</t>
        </is>
      </c>
      <c r="EY19" t="n">
        <v>1</v>
      </c>
      <c r="EZ19" t="n">
        <v>1</v>
      </c>
      <c r="FA19" t="n">
        <v>0</v>
      </c>
      <c r="FB19" t="n">
        <v/>
      </c>
      <c r="FC19" t="inlineStr">
        <is>
          <t>Jarang sekali</t>
        </is>
      </c>
      <c r="FD19" t="n">
        <v/>
      </c>
      <c r="FE19" t="inlineStr">
        <is>
          <t>Mengetahui</t>
        </is>
      </c>
      <c r="FF19" t="inlineStr">
        <is>
          <t>Selalu (setiap hari)</t>
        </is>
      </c>
      <c r="FG19" t="inlineStr">
        <is>
          <t>Mengetahui</t>
        </is>
      </c>
      <c r="FH19" t="inlineStr">
        <is>
          <t>Jarang (setiap bulan atau lebih)</t>
        </is>
      </c>
      <c r="FI19" t="inlineStr">
        <is>
          <t>Mengetahui</t>
        </is>
      </c>
      <c r="FJ19" t="inlineStr">
        <is>
          <t>Selalu (setiap hari)</t>
        </is>
      </c>
      <c r="FK19" t="inlineStr">
        <is>
          <t>Tidak mengetahui</t>
        </is>
      </c>
      <c r="FL19" t="inlineStr">
        <is>
          <t>Tidak pernah</t>
        </is>
      </c>
      <c r="FM19" t="inlineStr">
        <is>
          <t>Mengetahui</t>
        </is>
      </c>
      <c r="FN19" t="inlineStr">
        <is>
          <t>Tidak pernah</t>
        </is>
      </c>
      <c r="FO19" t="inlineStr">
        <is>
          <t>Mengetahui</t>
        </is>
      </c>
      <c r="FP19" t="inlineStr">
        <is>
          <t>Tidak pernah</t>
        </is>
      </c>
      <c r="FQ19" t="inlineStr">
        <is>
          <t>Mengetahui</t>
        </is>
      </c>
      <c r="FR19" t="inlineStr">
        <is>
          <t>Ya</t>
        </is>
      </c>
      <c r="FS19" t="inlineStr">
        <is>
          <t>Mengetahui</t>
        </is>
      </c>
      <c r="FT19" t="inlineStr">
        <is>
          <t>Ya, terkadang</t>
        </is>
      </c>
      <c r="FU19" t="inlineStr">
        <is>
          <t>Laki-laki dewasa</t>
        </is>
      </c>
      <c r="FV19" t="n">
        <v>1</v>
      </c>
      <c r="FW19" t="n">
        <v>0</v>
      </c>
      <c r="FX19" t="n">
        <v>0</v>
      </c>
      <c r="FY19" t="n">
        <v>0</v>
      </c>
      <c r="FZ19" t="inlineStr">
        <is>
          <t>Memahami</t>
        </is>
      </c>
      <c r="GA19" t="inlineStr">
        <is>
          <t>CPO Teman/keluarga</t>
        </is>
      </c>
      <c r="GB19" t="n">
        <v>1</v>
      </c>
      <c r="GC19" t="n">
        <v>0</v>
      </c>
      <c r="GD19" t="n">
        <v>1</v>
      </c>
      <c r="GE19" t="n">
        <v>0</v>
      </c>
      <c r="GF19" t="n">
        <v/>
      </c>
      <c r="GG19" t="inlineStr">
        <is>
          <t>Kadang-kadang</t>
        </is>
      </c>
      <c r="GH19" t="inlineStr">
        <is>
          <t>Tidak</t>
        </is>
      </c>
      <c r="GI19" t="n">
        <v/>
      </c>
      <c r="GJ19" t="n">
        <v/>
      </c>
      <c r="GK19" t="n">
        <v/>
      </c>
      <c r="GL19" t="n">
        <v/>
      </c>
      <c r="GM19" t="n">
        <v/>
      </c>
      <c r="GN19" t="n">
        <v/>
      </c>
      <c r="GO19" t="n">
        <v/>
      </c>
      <c r="GP19" t="inlineStr">
        <is>
          <t>Penuh (100%)</t>
        </is>
      </c>
      <c r="GQ19" t="inlineStr">
        <is>
          <t>Kayu bakar</t>
        </is>
      </c>
      <c r="GR19" t="n">
        <v>0</v>
      </c>
      <c r="GS19" t="n">
        <v>1</v>
      </c>
      <c r="GT19" t="n">
        <v>0</v>
      </c>
      <c r="GU19" t="n">
        <v>0</v>
      </c>
      <c r="GV19" t="n">
        <v>0</v>
      </c>
      <c r="GW19" t="n">
        <v>0</v>
      </c>
      <c r="GX19" t="n">
        <v>0</v>
      </c>
      <c r="GY19" t="n">
        <v/>
      </c>
      <c r="GZ19" t="inlineStr">
        <is>
          <t>Tidak</t>
        </is>
      </c>
      <c r="HA19" t="n">
        <v>700</v>
      </c>
      <c r="HB19" t="n">
        <v>0</v>
      </c>
      <c r="HC19" t="n">
        <v>500</v>
      </c>
      <c r="HD19" t="n">
        <v>0</v>
      </c>
      <c r="HE19" t="n">
        <v/>
      </c>
      <c r="HF19" t="n">
        <v/>
      </c>
      <c r="HG19" t="n">
        <v/>
      </c>
      <c r="HH19" t="n">
        <v/>
      </c>
      <c r="HI19" t="n">
        <v/>
      </c>
      <c r="HJ19" t="n">
        <v/>
      </c>
      <c r="HK19" t="n">
        <v/>
      </c>
      <c r="HL19" t="n">
        <v/>
      </c>
      <c r="HM19" t="n">
        <v/>
      </c>
      <c r="HN19" t="n">
        <v/>
      </c>
      <c r="HO19" t="n">
        <v/>
      </c>
      <c r="HP19" t="n">
        <v/>
      </c>
      <c r="HQ19" t="n">
        <v/>
      </c>
      <c r="HR19" t="n">
        <v/>
      </c>
      <c r="HS19" t="n">
        <v/>
      </c>
      <c r="HT19" t="n">
        <v/>
      </c>
      <c r="HU19" t="n">
        <v/>
      </c>
      <c r="HV19" t="n">
        <v/>
      </c>
      <c r="HW19" t="n">
        <v/>
      </c>
      <c r="HX19" t="n">
        <v/>
      </c>
      <c r="HY19" t="n">
        <v>200</v>
      </c>
      <c r="HZ19" t="n">
        <v>0</v>
      </c>
      <c r="IA19" t="n">
        <v/>
      </c>
      <c r="IB19" t="n">
        <v/>
      </c>
      <c r="IC19" t="n">
        <v/>
      </c>
      <c r="ID19" t="n">
        <v/>
      </c>
      <c r="IE19" t="n">
        <v/>
      </c>
      <c r="IF19" t="n">
        <v/>
      </c>
      <c r="IG19" t="n">
        <v/>
      </c>
      <c r="IH19" t="n">
        <v/>
      </c>
      <c r="II19" t="n">
        <v/>
      </c>
      <c r="IJ19" t="n">
        <v/>
      </c>
      <c r="IK19" t="inlineStr">
        <is>
          <t>30-50 kg</t>
        </is>
      </c>
      <c r="IL19" t="inlineStr">
        <is>
          <t>1-3 jam</t>
        </is>
      </c>
      <c r="IM19" t="inlineStr">
        <is>
          <t>Ya</t>
        </is>
      </c>
      <c r="IN19" t="inlineStr">
        <is>
          <t>Tidak</t>
        </is>
      </c>
      <c r="IO19" t="inlineStr">
        <is>
          <t>Lebih bersih</t>
        </is>
      </c>
      <c r="IP19" t="inlineStr">
        <is>
          <t>Tidak pernah</t>
        </is>
      </c>
      <c r="IQ19" t="inlineStr">
        <is>
          <t>Tidak pernah</t>
        </is>
      </c>
      <c r="IR19" t="n">
        <v/>
      </c>
      <c r="IS19" t="n">
        <v/>
      </c>
      <c r="IT19" t="n">
        <v/>
      </c>
      <c r="IU19" t="n">
        <v/>
      </c>
      <c r="IV19" t="n">
        <v/>
      </c>
      <c r="IW19" t="n">
        <v/>
      </c>
      <c r="IX19" t="n">
        <v/>
      </c>
      <c r="IY19" t="n">
        <v/>
      </c>
      <c r="IZ19" t="inlineStr">
        <is>
          <t>Tidak pernah</t>
        </is>
      </c>
      <c r="JA19" t="n">
        <v/>
      </c>
      <c r="JB19" t="n">
        <v/>
      </c>
      <c r="JC19" t="n">
        <v/>
      </c>
      <c r="JD19" t="n">
        <v/>
      </c>
      <c r="JE19" t="n">
        <v/>
      </c>
      <c r="JF19" t="n">
        <v/>
      </c>
      <c r="JG19" t="n">
        <v/>
      </c>
      <c r="JH19" t="n">
        <v/>
      </c>
      <c r="JI19" t="inlineStr">
        <is>
          <t>Tidak pernah</t>
        </is>
      </c>
      <c r="JJ19" t="n">
        <v/>
      </c>
      <c r="JK19" t="n">
        <v/>
      </c>
      <c r="JL19" t="n">
        <v/>
      </c>
      <c r="JM19" t="n">
        <v/>
      </c>
      <c r="JN19" t="n">
        <v/>
      </c>
      <c r="JO19" t="n">
        <v/>
      </c>
      <c r="JP19" t="n">
        <v/>
      </c>
      <c r="JQ19" t="n">
        <v/>
      </c>
      <c r="JR19" t="inlineStr">
        <is>
          <t>Tidak pernah</t>
        </is>
      </c>
      <c r="JS19" t="n">
        <v/>
      </c>
      <c r="JT19" t="n">
        <v/>
      </c>
      <c r="JU19" t="n">
        <v/>
      </c>
      <c r="JV19" t="n">
        <v/>
      </c>
      <c r="JW19" t="n">
        <v/>
      </c>
      <c r="JX19" t="n">
        <v/>
      </c>
      <c r="JY19" t="n">
        <v/>
      </c>
      <c r="JZ19" t="n">
        <v/>
      </c>
      <c r="KA19" t="inlineStr">
        <is>
          <t>Tidak pernah</t>
        </is>
      </c>
      <c r="KB19" t="n">
        <v/>
      </c>
      <c r="KC19" t="n">
        <v/>
      </c>
      <c r="KD19" t="n">
        <v/>
      </c>
      <c r="KE19" t="n">
        <v/>
      </c>
      <c r="KF19" t="n">
        <v/>
      </c>
      <c r="KG19" t="n">
        <v/>
      </c>
      <c r="KH19" t="n">
        <v/>
      </c>
      <c r="KI19" t="n">
        <v/>
      </c>
      <c r="KJ19" t="inlineStr">
        <is>
          <t>Tidak pernah</t>
        </is>
      </c>
      <c r="KK19" t="n">
        <v/>
      </c>
      <c r="KL19" t="n">
        <v/>
      </c>
      <c r="KM19" t="n">
        <v/>
      </c>
      <c r="KN19" t="n">
        <v/>
      </c>
      <c r="KO19" t="n">
        <v/>
      </c>
      <c r="KP19" t="n">
        <v/>
      </c>
      <c r="KQ19" t="n">
        <v/>
      </c>
      <c r="KR19" t="n">
        <v/>
      </c>
      <c r="KS19" t="inlineStr">
        <is>
          <t>Tidak ada perubahan</t>
        </is>
      </c>
      <c r="KT19" t="inlineStr">
        <is>
          <t>0-1 kali</t>
        </is>
      </c>
      <c r="KU19" t="inlineStr">
        <is>
          <t>0-1 kali</t>
        </is>
      </c>
      <c r="KV19" t="inlineStr">
        <is>
          <t>Perempuan dewasa</t>
        </is>
      </c>
      <c r="KW19" t="n">
        <v>0</v>
      </c>
      <c r="KX19" t="n">
        <v>1</v>
      </c>
      <c r="KY19" t="n">
        <v>0</v>
      </c>
      <c r="KZ19" t="n">
        <v>0</v>
      </c>
      <c r="LA19" t="inlineStr">
        <is>
          <t>Tidak ada perubahan</t>
        </is>
      </c>
      <c r="LB19" t="inlineStr">
        <is>
          <t>Cukup membaik</t>
        </is>
      </c>
      <c r="LC19" t="n">
        <v>0</v>
      </c>
      <c r="LD19" t="n">
        <v>2</v>
      </c>
      <c r="LE19" t="n">
        <v>0</v>
      </c>
      <c r="LF19" t="n">
        <v>0</v>
      </c>
      <c r="LG19" t="inlineStr">
        <is>
          <t>Ya</t>
        </is>
      </c>
      <c r="LH19" t="n">
        <v>200000</v>
      </c>
      <c r="LI19" t="n">
        <v/>
      </c>
      <c r="LJ19" t="inlineStr">
        <is>
          <t>Kebutuhan rumah tangga Pendidikan anggota keluarga</t>
        </is>
      </c>
      <c r="LK19" t="n">
        <v>0</v>
      </c>
      <c r="LL19" t="n">
        <v>0</v>
      </c>
      <c r="LM19" t="n">
        <v>0</v>
      </c>
      <c r="LN19" t="n">
        <v>0</v>
      </c>
      <c r="LO19" t="n">
        <v>1</v>
      </c>
      <c r="LP19" t="n">
        <v>1</v>
      </c>
      <c r="LQ19" t="n">
        <v>0</v>
      </c>
      <c r="LR19" t="n">
        <v/>
      </c>
      <c r="LS19" t="n">
        <v>60</v>
      </c>
      <c r="LT19" t="n">
        <v>0</v>
      </c>
      <c r="LU19" t="n">
        <v>0</v>
      </c>
      <c r="LV19" t="n">
        <v>20</v>
      </c>
      <c r="LW19" t="n">
        <v>0</v>
      </c>
      <c r="LX19" t="n">
        <v>0</v>
      </c>
      <c r="LY19" t="n">
        <v>10</v>
      </c>
      <c r="LZ19" t="n">
        <v>0</v>
      </c>
      <c r="MA19" t="n">
        <v>0</v>
      </c>
      <c r="MB19" t="inlineStr">
        <is>
          <t>Ya</t>
        </is>
      </c>
      <c r="MC19" t="n">
        <v>60</v>
      </c>
      <c r="MD19" t="n">
        <v>30</v>
      </c>
      <c r="ME19" t="n">
        <v>30</v>
      </c>
      <c r="MF19" t="n">
        <v>20</v>
      </c>
      <c r="MG19" t="n">
        <v>0</v>
      </c>
      <c r="MH19" t="n">
        <v>0</v>
      </c>
      <c r="MI19" t="inlineStr">
        <is>
          <t>Pendidikan anak (mengantar sekolah, menemani anak belajar, menyiapkan bekal dsb) Aktivitas sosial diluar rumah (misalnya, berkumpul dengan tetangga, mengikuti kegiatan PKK, dsb) Istirahat</t>
        </is>
      </c>
      <c r="MJ19" t="n">
        <v>1</v>
      </c>
      <c r="MK19" t="n">
        <v>1</v>
      </c>
      <c r="ML19" t="n">
        <v>1</v>
      </c>
      <c r="MM19" t="n">
        <v>0</v>
      </c>
      <c r="MN19" t="n">
        <v>0</v>
      </c>
      <c r="MO19" t="n">
        <v>0</v>
      </c>
      <c r="MP19" t="n">
        <v/>
      </c>
      <c r="MQ19" t="n">
        <v/>
      </c>
      <c r="MR19" t="inlineStr">
        <is>
          <t>Digunakan untuk antar jemput anak sekolah</t>
        </is>
      </c>
      <c r="MS19" t="inlineStr">
        <is>
          <t>PKK, Pengajian, pertemuan RT</t>
        </is>
      </c>
      <c r="MT19" t="n">
        <v/>
      </c>
      <c r="MU19" t="inlineStr">
        <is>
          <t>Tidak</t>
        </is>
      </c>
      <c r="MV19" t="n">
        <v/>
      </c>
      <c r="MW19" t="n">
        <v/>
      </c>
      <c r="MX19" t="n">
        <v/>
      </c>
      <c r="MY19" t="n">
        <v/>
      </c>
      <c r="MZ19" t="n">
        <v/>
      </c>
      <c r="NA19" t="n">
        <v/>
      </c>
      <c r="NB19" t="n">
        <v/>
      </c>
      <c r="NC19" t="n">
        <v/>
      </c>
      <c r="ND19" t="n">
        <v/>
      </c>
      <c r="NE19" t="n">
        <v/>
      </c>
      <c r="NF19" t="n">
        <v/>
      </c>
      <c r="NG19" t="n">
        <v/>
      </c>
      <c r="NH19" t="n">
        <v/>
      </c>
      <c r="NI19" t="n">
        <v/>
      </c>
      <c r="NJ19" t="n">
        <v/>
      </c>
      <c r="NK19" t="n">
        <v/>
      </c>
      <c r="NL19" t="inlineStr">
        <is>
          <t>Tidak</t>
        </is>
      </c>
      <c r="NM19" t="inlineStr">
        <is>
          <t>100% dana mandiri</t>
        </is>
      </c>
      <c r="NN19" t="inlineStr">
        <is>
          <t>0 (100% sumber pembiayaan dari hibah)</t>
        </is>
      </c>
      <c r="NO19" t="n">
        <v/>
      </c>
      <c r="NP19" t="n">
        <v/>
      </c>
      <c r="NQ19" t="n">
        <v/>
      </c>
      <c r="NR19" t="n">
        <v/>
      </c>
      <c r="NS19" t="n">
        <v/>
      </c>
      <c r="NT19" t="n">
        <v/>
      </c>
      <c r="NU19" t="n">
        <v/>
      </c>
      <c r="NV19" t="inlineStr">
        <is>
          <t>Anggota keluarga - Laki-laki dewasa</t>
        </is>
      </c>
      <c r="NW19" t="n">
        <v/>
      </c>
      <c r="NX19" t="inlineStr">
        <is>
          <t>Sedikit meningkat</t>
        </is>
      </c>
      <c r="NY19" t="n">
        <v>90</v>
      </c>
      <c r="NZ19" t="n">
        <v>0</v>
      </c>
      <c r="OA19" t="n">
        <v>0</v>
      </c>
      <c r="OB19" t="n">
        <v>10</v>
      </c>
      <c r="OC19" t="n">
        <v>0</v>
      </c>
      <c r="OD19" t="n">
        <v>0</v>
      </c>
      <c r="OE19" t="inlineStr">
        <is>
          <t>Lebih baik</t>
        </is>
      </c>
      <c r="OF19" t="inlineStr">
        <is>
          <t>Lebih baik (beda waktu memasak 5-30 menit, ATAU tidak lagi ada rasa/bau makanan yang berubah, ATAU alasan lainnya)</t>
        </is>
      </c>
      <c r="OG19" t="inlineStr">
        <is>
          <t>Tidak</t>
        </is>
      </c>
      <c r="OH19" t="n">
        <v>4</v>
      </c>
      <c r="OI19" t="n">
        <v>0</v>
      </c>
      <c r="OJ19" t="n">
        <v>0</v>
      </c>
      <c r="OK19" t="n">
        <v>0</v>
      </c>
      <c r="OL19" t="n">
        <v>0</v>
      </c>
      <c r="OM19" t="n">
        <v>0</v>
      </c>
      <c r="ON19" t="n">
        <v>0</v>
      </c>
      <c r="OO19" t="n">
        <v>0</v>
      </c>
      <c r="OP19" t="inlineStr">
        <is>
          <t>Sapi pedaging</t>
        </is>
      </c>
      <c r="OQ19" t="n">
        <v>1</v>
      </c>
      <c r="OR19" t="n">
        <v>0</v>
      </c>
      <c r="OS19" t="n">
        <v>0</v>
      </c>
      <c r="OT19" t="n">
        <v>0</v>
      </c>
      <c r="OU19" t="n">
        <v>0</v>
      </c>
      <c r="OV19" t="n">
        <v>0</v>
      </c>
      <c r="OW19" t="n">
        <v>0</v>
      </c>
      <c r="OX19" t="n">
        <v>0</v>
      </c>
      <c r="OY19" t="n">
        <v>0</v>
      </c>
      <c r="OZ19" t="inlineStr">
        <is>
          <t>Sapi pedaging</t>
        </is>
      </c>
      <c r="PA19" t="n">
        <v>1</v>
      </c>
      <c r="PB19" t="n">
        <v>0</v>
      </c>
      <c r="PC19" t="n">
        <v>0</v>
      </c>
      <c r="PD19" t="n">
        <v>0</v>
      </c>
      <c r="PE19" t="n">
        <v>0</v>
      </c>
      <c r="PF19" t="n">
        <v>0</v>
      </c>
      <c r="PG19" t="n">
        <v>0</v>
      </c>
      <c r="PH19" t="n">
        <v>0</v>
      </c>
      <c r="PI19" t="n">
        <v>0</v>
      </c>
      <c r="PJ19" t="inlineStr">
        <is>
          <t>Sapi pedaging</t>
        </is>
      </c>
      <c r="PK19" t="n">
        <v>1</v>
      </c>
      <c r="PL19" t="n">
        <v>0</v>
      </c>
      <c r="PM19" t="n">
        <v>0</v>
      </c>
      <c r="PN19" t="n">
        <v>0</v>
      </c>
      <c r="PO19" t="n">
        <v>0</v>
      </c>
      <c r="PP19" t="n">
        <v>0</v>
      </c>
      <c r="PQ19" t="n">
        <v>0</v>
      </c>
      <c r="PR19" t="n">
        <v>0</v>
      </c>
      <c r="PS19" t="n">
        <v>0</v>
      </c>
      <c r="PT19" t="inlineStr">
        <is>
          <t>1-Disebarkan ke lahan terbuka</t>
        </is>
      </c>
      <c r="PU19" t="n">
        <v>0</v>
      </c>
      <c r="PV19" t="n">
        <v>0</v>
      </c>
      <c r="PW19" t="n">
        <v>0</v>
      </c>
      <c r="PX19" t="n">
        <v>0</v>
      </c>
      <c r="PY19" t="n">
        <v>0</v>
      </c>
      <c r="PZ19" t="n">
        <v>1</v>
      </c>
      <c r="QA19" t="n">
        <v>0</v>
      </c>
      <c r="QB19" t="n">
        <v>0</v>
      </c>
      <c r="QC19" t="n">
        <v>0</v>
      </c>
      <c r="QD19" t="n">
        <v/>
      </c>
      <c r="QE19" t="n">
        <v/>
      </c>
      <c r="QF19" t="n">
        <v/>
      </c>
      <c r="QG19" t="n">
        <v/>
      </c>
      <c r="QH19" t="n">
        <v/>
      </c>
      <c r="QI19" t="n">
        <v/>
      </c>
      <c r="QJ19" t="n">
        <v/>
      </c>
      <c r="QK19" t="n">
        <v/>
      </c>
      <c r="QL19" t="n">
        <v/>
      </c>
      <c r="QM19" t="n">
        <v/>
      </c>
      <c r="QN19" t="n">
        <v/>
      </c>
      <c r="QO19" t="n">
        <v/>
      </c>
      <c r="QP19" t="n">
        <v/>
      </c>
      <c r="QQ19" t="n">
        <v/>
      </c>
      <c r="QR19" t="n">
        <v/>
      </c>
      <c r="QS19" t="n">
        <v/>
      </c>
      <c r="QT19" t="n">
        <v/>
      </c>
      <c r="QU19" t="n">
        <v/>
      </c>
      <c r="QV19" t="n">
        <v/>
      </c>
      <c r="QW19" t="n">
        <v/>
      </c>
      <c r="QX19" t="n">
        <v/>
      </c>
      <c r="QY19" t="n">
        <v/>
      </c>
      <c r="QZ19" t="n">
        <v/>
      </c>
      <c r="RA19" t="n">
        <v/>
      </c>
      <c r="RB19" t="n">
        <v/>
      </c>
      <c r="RC19" t="n">
        <v/>
      </c>
      <c r="RD19" t="n">
        <v/>
      </c>
      <c r="RE19" t="n">
        <v/>
      </c>
      <c r="RF19" t="n">
        <v/>
      </c>
      <c r="RG19" t="n">
        <v/>
      </c>
      <c r="RH19" t="n">
        <v/>
      </c>
      <c r="RI19" t="n">
        <v/>
      </c>
      <c r="RJ19" t="n">
        <v/>
      </c>
      <c r="RK19" t="n">
        <v/>
      </c>
      <c r="RL19" t="n">
        <v/>
      </c>
      <c r="RM19" t="n">
        <v/>
      </c>
      <c r="RN19" t="n">
        <v/>
      </c>
      <c r="RO19" t="n">
        <v/>
      </c>
      <c r="RP19" t="n">
        <v/>
      </c>
      <c r="RQ19" t="n">
        <v/>
      </c>
      <c r="RR19" t="n">
        <v/>
      </c>
      <c r="RS19" t="n">
        <v/>
      </c>
      <c r="RT19" t="n">
        <v/>
      </c>
      <c r="RU19" t="n">
        <v/>
      </c>
      <c r="RV19" t="n">
        <v/>
      </c>
      <c r="RW19" t="n">
        <v/>
      </c>
      <c r="RX19" t="n">
        <v/>
      </c>
      <c r="RY19" t="n">
        <v/>
      </c>
      <c r="RZ19" t="n">
        <v/>
      </c>
      <c r="SA19" t="n">
        <v/>
      </c>
      <c r="SB19" t="n">
        <v/>
      </c>
      <c r="SC19" t="n">
        <v/>
      </c>
      <c r="SD19" t="n">
        <v/>
      </c>
      <c r="SE19" t="n">
        <v/>
      </c>
      <c r="SF19" t="n">
        <v/>
      </c>
      <c r="SG19" t="n">
        <v/>
      </c>
      <c r="SH19" t="n">
        <v/>
      </c>
      <c r="SI19" t="n">
        <v/>
      </c>
      <c r="SJ19" t="n">
        <v/>
      </c>
      <c r="SK19" t="n">
        <v/>
      </c>
      <c r="SL19" t="n">
        <v/>
      </c>
      <c r="SM19" t="n">
        <v/>
      </c>
      <c r="SN19" t="n">
        <v/>
      </c>
      <c r="SO19" t="n">
        <v/>
      </c>
      <c r="SP19" t="n">
        <v/>
      </c>
      <c r="SQ19" t="n">
        <v/>
      </c>
      <c r="SR19" t="n">
        <v/>
      </c>
      <c r="SS19" t="n">
        <v/>
      </c>
      <c r="ST19" t="n">
        <v/>
      </c>
      <c r="SU19" t="n">
        <v/>
      </c>
      <c r="SV19" t="n">
        <v/>
      </c>
      <c r="SW19" t="n">
        <v/>
      </c>
      <c r="SX19" t="n">
        <v/>
      </c>
      <c r="SY19" t="n">
        <v>5</v>
      </c>
      <c r="SZ19" t="n">
        <v/>
      </c>
      <c r="TA19" t="n">
        <v/>
      </c>
      <c r="TB19" t="n">
        <v/>
      </c>
      <c r="TC19" t="n">
        <v/>
      </c>
      <c r="TD19" t="n">
        <v/>
      </c>
      <c r="TE19" t="n">
        <v/>
      </c>
      <c r="TF19" t="n">
        <v/>
      </c>
      <c r="TG19" t="n">
        <v>4</v>
      </c>
      <c r="TH19" t="n">
        <v>0</v>
      </c>
      <c r="TI19" t="n">
        <v>0</v>
      </c>
      <c r="TJ19" t="n">
        <v>0</v>
      </c>
      <c r="TK19" t="n">
        <v>0</v>
      </c>
      <c r="TL19" t="n">
        <v>0</v>
      </c>
      <c r="TM19" t="n">
        <v>0</v>
      </c>
      <c r="TN19" t="n">
        <v>0</v>
      </c>
      <c r="TO19" t="n">
        <v>0</v>
      </c>
      <c r="TP19" t="n">
        <v>0</v>
      </c>
      <c r="TQ19" t="n">
        <v>0</v>
      </c>
      <c r="TR19" t="n">
        <v>0</v>
      </c>
      <c r="TS19" t="n">
        <v/>
      </c>
      <c r="TT19" t="n">
        <v/>
      </c>
      <c r="TU19" t="n">
        <v/>
      </c>
      <c r="TV19" t="n">
        <v/>
      </c>
      <c r="TW19" t="n">
        <v/>
      </c>
      <c r="TX19" t="n">
        <v/>
      </c>
      <c r="TY19" t="n">
        <v/>
      </c>
      <c r="TZ19" t="n">
        <v/>
      </c>
      <c r="UA19" t="n">
        <v/>
      </c>
      <c r="UB19" t="n">
        <v/>
      </c>
      <c r="UC19" t="n">
        <v/>
      </c>
      <c r="UD19" t="n">
        <v/>
      </c>
      <c r="UE19" t="n">
        <v/>
      </c>
      <c r="UF19" t="n">
        <v/>
      </c>
      <c r="UG19" t="n">
        <v/>
      </c>
      <c r="UH19" t="n">
        <v/>
      </c>
      <c r="UI19" t="n">
        <v/>
      </c>
      <c r="UJ19" t="n">
        <v/>
      </c>
      <c r="UK19" t="n">
        <v/>
      </c>
      <c r="UL19" t="n">
        <v/>
      </c>
      <c r="UM19" t="n">
        <v/>
      </c>
      <c r="UN19" t="n">
        <v/>
      </c>
      <c r="UO19" t="n">
        <v/>
      </c>
      <c r="UP19" t="n">
        <v/>
      </c>
      <c r="UQ19" t="n">
        <v/>
      </c>
      <c r="UR19" t="n">
        <v/>
      </c>
      <c r="US19" t="n">
        <v/>
      </c>
      <c r="UT19" t="n">
        <v/>
      </c>
      <c r="UU19" t="inlineStr">
        <is>
          <t>Pemberian pakan di kandang</t>
        </is>
      </c>
      <c r="UV19" t="n">
        <v/>
      </c>
      <c r="UW19" t="n">
        <v/>
      </c>
      <c r="UX19" t="n">
        <v/>
      </c>
      <c r="UY19" t="n">
        <v/>
      </c>
      <c r="UZ19" t="n">
        <v/>
      </c>
      <c r="VA19" t="n">
        <v/>
      </c>
      <c r="VB19" t="n">
        <v/>
      </c>
      <c r="VC19" t="inlineStr">
        <is>
          <t>Sangat jarang (&gt;1 bulan sekali)</t>
        </is>
      </c>
      <c r="VD19" t="n">
        <v/>
      </c>
      <c r="VE19" t="n">
        <v/>
      </c>
      <c r="VF19" t="n">
        <v/>
      </c>
      <c r="VG19" t="n">
        <v/>
      </c>
      <c r="VH19" t="n">
        <v/>
      </c>
      <c r="VI19" t="n">
        <v/>
      </c>
      <c r="VJ19" t="n">
        <v/>
      </c>
      <c r="VK19" t="inlineStr">
        <is>
          <t>Sering (1 kali sehari)</t>
        </is>
      </c>
      <c r="VL19" t="n">
        <v/>
      </c>
      <c r="VM19" t="n">
        <v/>
      </c>
      <c r="VN19" t="n">
        <v/>
      </c>
      <c r="VO19" t="n">
        <v/>
      </c>
      <c r="VP19" t="n">
        <v/>
      </c>
      <c r="VQ19" t="n">
        <v/>
      </c>
      <c r="VR19" t="n">
        <v/>
      </c>
      <c r="VS19" t="inlineStr">
        <is>
          <t>6-Digester biogas</t>
        </is>
      </c>
      <c r="VT19" t="n">
        <v>0</v>
      </c>
      <c r="VU19" t="n">
        <v>0</v>
      </c>
      <c r="VV19" t="n">
        <v>0</v>
      </c>
      <c r="VW19" t="n">
        <v>0</v>
      </c>
      <c r="VX19" t="n">
        <v>0</v>
      </c>
      <c r="VY19" t="n">
        <v>0</v>
      </c>
      <c r="VZ19" t="n">
        <v>0</v>
      </c>
      <c r="WA19" t="n">
        <v>0</v>
      </c>
      <c r="WB19" t="n">
        <v>0</v>
      </c>
      <c r="WC19" t="n">
        <v>1</v>
      </c>
      <c r="WD19" t="n">
        <v>0</v>
      </c>
      <c r="WE19" t="n">
        <v>0</v>
      </c>
      <c r="WF19" t="n">
        <v/>
      </c>
      <c r="WG19" t="n">
        <v/>
      </c>
      <c r="WH19" t="n">
        <v/>
      </c>
      <c r="WI19" t="n">
        <v/>
      </c>
      <c r="WJ19" t="n">
        <v/>
      </c>
      <c r="WK19" t="n">
        <v/>
      </c>
      <c r="WL19" t="n">
        <v/>
      </c>
      <c r="WM19" t="n">
        <v/>
      </c>
      <c r="WN19" t="n">
        <v/>
      </c>
      <c r="WO19" t="n">
        <v/>
      </c>
      <c r="WP19" t="n">
        <v/>
      </c>
      <c r="WQ19" t="n">
        <v/>
      </c>
      <c r="WR19" t="n">
        <v/>
      </c>
      <c r="WS19" t="n">
        <v/>
      </c>
      <c r="WT19" t="n">
        <v/>
      </c>
      <c r="WU19" t="n">
        <v/>
      </c>
      <c r="WV19" t="n">
        <v/>
      </c>
      <c r="WW19" t="n">
        <v/>
      </c>
      <c r="WX19" t="n">
        <v/>
      </c>
      <c r="WY19" t="n">
        <v/>
      </c>
      <c r="WZ19" t="n">
        <v/>
      </c>
      <c r="XA19" t="n">
        <v/>
      </c>
      <c r="XB19" t="n">
        <v/>
      </c>
      <c r="XC19" t="n">
        <v/>
      </c>
      <c r="XD19" t="n">
        <v/>
      </c>
      <c r="XE19" t="n">
        <v/>
      </c>
      <c r="XF19" t="n">
        <v/>
      </c>
      <c r="XG19" t="n">
        <v/>
      </c>
      <c r="XH19" t="n">
        <v/>
      </c>
      <c r="XI19" t="n">
        <v/>
      </c>
      <c r="XJ19" t="n">
        <v/>
      </c>
      <c r="XK19" t="n">
        <v/>
      </c>
      <c r="XL19" t="n">
        <v/>
      </c>
      <c r="XM19" t="n">
        <v/>
      </c>
      <c r="XN19" t="n">
        <v/>
      </c>
      <c r="XO19" t="n">
        <v/>
      </c>
      <c r="XP19" t="n">
        <v/>
      </c>
      <c r="XQ19" t="n">
        <v/>
      </c>
      <c r="XR19" t="n">
        <v/>
      </c>
      <c r="XS19" t="n">
        <v/>
      </c>
      <c r="XT19" t="n">
        <v/>
      </c>
      <c r="XU19" t="n">
        <v/>
      </c>
      <c r="XV19" t="n">
        <v/>
      </c>
      <c r="XW19" t="n">
        <v/>
      </c>
      <c r="XX19" t="n">
        <v/>
      </c>
      <c r="XY19" t="n">
        <v/>
      </c>
      <c r="XZ19" t="n">
        <v/>
      </c>
      <c r="YA19" t="n">
        <v/>
      </c>
      <c r="YB19" t="n">
        <v/>
      </c>
      <c r="YC19" t="n">
        <v/>
      </c>
      <c r="YD19" t="n">
        <v/>
      </c>
      <c r="YE19" t="n">
        <v/>
      </c>
      <c r="YF19" t="n">
        <v/>
      </c>
      <c r="YG19" t="n">
        <v/>
      </c>
      <c r="YH19" t="n">
        <v/>
      </c>
      <c r="YI19" t="n">
        <v/>
      </c>
      <c r="YJ19" t="n">
        <v/>
      </c>
      <c r="YK19" t="n">
        <v/>
      </c>
      <c r="YL19" t="n">
        <v/>
      </c>
      <c r="YM19" t="n">
        <v/>
      </c>
      <c r="YN19" t="n">
        <v/>
      </c>
      <c r="YO19" t="n">
        <v/>
      </c>
      <c r="YP19" t="n">
        <v/>
      </c>
      <c r="YQ19" t="n">
        <v/>
      </c>
      <c r="YR19" t="n">
        <v/>
      </c>
      <c r="YS19" t="n">
        <v/>
      </c>
      <c r="YT19" t="n">
        <v/>
      </c>
      <c r="YU19" t="n">
        <v/>
      </c>
      <c r="YV19" t="n">
        <v/>
      </c>
      <c r="YW19" t="n">
        <v/>
      </c>
      <c r="YX19" t="n">
        <v/>
      </c>
      <c r="YY19" t="n">
        <v/>
      </c>
      <c r="YZ19" t="n">
        <v/>
      </c>
      <c r="ZA19" t="n">
        <v/>
      </c>
      <c r="ZB19" t="n">
        <v/>
      </c>
      <c r="ZC19" t="n">
        <v/>
      </c>
      <c r="ZD19" t="n">
        <v/>
      </c>
      <c r="ZE19" t="n">
        <v/>
      </c>
      <c r="ZF19" t="n">
        <v/>
      </c>
      <c r="ZG19" t="n">
        <v/>
      </c>
      <c r="ZH19" t="n">
        <v/>
      </c>
      <c r="ZI19" t="n">
        <v/>
      </c>
      <c r="ZJ19" t="n">
        <v/>
      </c>
      <c r="ZK19" t="n">
        <v/>
      </c>
      <c r="ZL19" t="n">
        <v/>
      </c>
      <c r="ZM19" t="n">
        <v/>
      </c>
      <c r="ZN19" t="n">
        <v>100</v>
      </c>
      <c r="ZO19" t="n">
        <v/>
      </c>
      <c r="ZP19" t="n">
        <v/>
      </c>
      <c r="ZQ19" t="n">
        <v/>
      </c>
      <c r="ZR19" t="n">
        <v/>
      </c>
      <c r="ZS19" t="n">
        <v/>
      </c>
      <c r="ZT19" t="n">
        <v/>
      </c>
      <c r="ZU19" t="n">
        <v/>
      </c>
      <c r="ZV19" t="n">
        <v>3</v>
      </c>
      <c r="ZW19" t="n">
        <v/>
      </c>
      <c r="ZX19" t="n">
        <v/>
      </c>
      <c r="ZY19" t="n">
        <v/>
      </c>
      <c r="ZZ19" t="n">
        <v/>
      </c>
      <c r="AAA19" t="n">
        <v/>
      </c>
      <c r="AAB19" t="n">
        <v/>
      </c>
      <c r="AAC19" t="n">
        <v/>
      </c>
      <c r="AAD19" t="inlineStr">
        <is>
          <t>Pakan segar (misal: rumput)</t>
        </is>
      </c>
      <c r="AAE19" t="n">
        <v/>
      </c>
      <c r="AAF19" t="n">
        <v/>
      </c>
      <c r="AAG19" t="n">
        <v/>
      </c>
      <c r="AAH19" t="n">
        <v/>
      </c>
      <c r="AAI19" t="n">
        <v/>
      </c>
      <c r="AAJ19" t="n">
        <v/>
      </c>
      <c r="AAK19" t="n">
        <v/>
      </c>
      <c r="AAL19" t="inlineStr">
        <is>
          <t>Tidak</t>
        </is>
      </c>
      <c r="AAM19" t="n">
        <v/>
      </c>
      <c r="AAN19" t="n">
        <v/>
      </c>
      <c r="AAO19" t="n">
        <v/>
      </c>
      <c r="AAP19" t="n">
        <v/>
      </c>
      <c r="AAQ19" t="n">
        <v/>
      </c>
      <c r="AAR19" t="inlineStr">
        <is>
          <t>Tidak</t>
        </is>
      </c>
      <c r="AAS19" t="inlineStr">
        <is>
          <t>Tidak mengetahui</t>
        </is>
      </c>
      <c r="AAT19" t="inlineStr">
        <is>
          <t>Didiamkan saja/dibiarkan di tempatnya (di bak/kolam penampung slurry) Dibuang ke selokan</t>
        </is>
      </c>
      <c r="AAU19" t="n">
        <v>0</v>
      </c>
      <c r="AAV19" t="n">
        <v>0</v>
      </c>
      <c r="AAW19" t="n">
        <v>0</v>
      </c>
      <c r="AAX19" t="n">
        <v>0</v>
      </c>
      <c r="AAY19" t="n">
        <v>0</v>
      </c>
      <c r="AAZ19" t="n">
        <v>1</v>
      </c>
      <c r="ABA19" t="n">
        <v>1</v>
      </c>
      <c r="ABB19" t="n">
        <v/>
      </c>
      <c r="ABC19" t="n">
        <v/>
      </c>
      <c r="ABD19" t="n">
        <v/>
      </c>
      <c r="ABE19" t="n">
        <v/>
      </c>
      <c r="ABF19" t="n">
        <v/>
      </c>
      <c r="ABG19" t="n">
        <v/>
      </c>
      <c r="ABH19" t="n">
        <v/>
      </c>
      <c r="ABI19" t="n">
        <v/>
      </c>
      <c r="ABJ19" t="n">
        <v/>
      </c>
      <c r="ABK19" t="n">
        <v/>
      </c>
      <c r="ABL19" t="n">
        <v/>
      </c>
      <c r="ABM19" t="n">
        <v/>
      </c>
      <c r="ABN19" t="n">
        <v/>
      </c>
      <c r="ABO19" t="n">
        <v/>
      </c>
      <c r="ABP19" t="n">
        <v/>
      </c>
      <c r="ABQ19" t="n">
        <v/>
      </c>
      <c r="ABR19" t="n">
        <v/>
      </c>
      <c r="ABS19" t="n">
        <v/>
      </c>
      <c r="ABT19" t="n">
        <v/>
      </c>
      <c r="ABU19" t="n">
        <v/>
      </c>
      <c r="ABV19" t="n">
        <v/>
      </c>
      <c r="ABW19" t="n">
        <v/>
      </c>
      <c r="ABX19" t="n">
        <v/>
      </c>
      <c r="ABY19" t="n">
        <v/>
      </c>
      <c r="ABZ19" t="n">
        <v/>
      </c>
      <c r="ACA19" t="n">
        <v/>
      </c>
      <c r="ACB19" t="n">
        <v/>
      </c>
      <c r="ACC19" t="n">
        <v/>
      </c>
      <c r="ACD19" t="n">
        <v/>
      </c>
      <c r="ACE19" t="n">
        <v/>
      </c>
      <c r="ACF19" t="n">
        <v/>
      </c>
      <c r="ACG19" t="n">
        <v/>
      </c>
      <c r="ACH19" t="n">
        <v/>
      </c>
      <c r="ACI19" t="n">
        <v/>
      </c>
      <c r="ACJ19" t="n">
        <v/>
      </c>
      <c r="ACK19" t="inlineStr">
        <is>
          <t>Tidak punya waktu mengumpulkannya Lebih praktis menggunakan pupuk kimia</t>
        </is>
      </c>
      <c r="ACL19" t="n">
        <v>0</v>
      </c>
      <c r="ACM19" t="n">
        <v>0</v>
      </c>
      <c r="ACN19" t="n">
        <v>1</v>
      </c>
      <c r="ACO19" t="n">
        <v>0</v>
      </c>
      <c r="ACP19" t="n">
        <v>0</v>
      </c>
      <c r="ACQ19" t="n">
        <v>1</v>
      </c>
      <c r="ACR19" t="n">
        <v>0</v>
      </c>
      <c r="ACS19" t="n">
        <v/>
      </c>
      <c r="ACT19" t="inlineStr">
        <is>
          <t>Tidak ada</t>
        </is>
      </c>
      <c r="ACU19" t="inlineStr">
        <is>
          <t>Manfaat sangat besar</t>
        </is>
      </c>
      <c r="ACV19" t="inlineStr">
        <is>
          <t>Berkurang</t>
        </is>
      </c>
      <c r="ACW19" t="inlineStr">
        <is>
          <t>Anggota keluarga - Perempuan dewasa</t>
        </is>
      </c>
      <c r="ACX19" t="inlineStr">
        <is>
          <t>Setuju</t>
        </is>
      </c>
      <c r="ACY19" t="inlineStr">
        <is>
          <t>Anggota keluarga - Laki-laki dewasa Anggota keluarga - Perempuan dewasa Anggota keluarga - Anak-anak</t>
        </is>
      </c>
      <c r="ACZ19" t="n">
        <v>1</v>
      </c>
      <c r="ADA19" t="n">
        <v>1</v>
      </c>
      <c r="ADB19" t="n">
        <v>1</v>
      </c>
      <c r="ADC19" t="n">
        <v>0</v>
      </c>
      <c r="ADD19" t="inlineStr">
        <is>
          <t>Puas</t>
        </is>
      </c>
      <c r="ADE19" t="inlineStr">
        <is>
          <t>Puas</t>
        </is>
      </c>
      <c r="ADF19" t="inlineStr">
        <is>
          <t>Puas</t>
        </is>
      </c>
      <c r="ADG19" t="inlineStr">
        <is>
          <t>Puas</t>
        </is>
      </c>
      <c r="ADH19" t="inlineStr">
        <is>
          <t>Tidak</t>
        </is>
      </c>
      <c r="ADI19" t="n">
        <v/>
      </c>
      <c r="ADJ19" t="inlineStr">
        <is>
          <t>Puas</t>
        </is>
      </c>
      <c r="ADK19" t="n">
        <v/>
      </c>
      <c r="ADL19" t="n">
        <v/>
      </c>
      <c r="ADM19" t="n">
        <v/>
      </c>
      <c r="ADN19" t="n">
        <v/>
      </c>
      <c r="ADO19" t="n">
        <v/>
      </c>
      <c r="ADP19" t="n">
        <v/>
      </c>
      <c r="ADQ19" t="n">
        <v/>
      </c>
      <c r="ADR19" t="n">
        <v/>
      </c>
      <c r="ADS19" t="n">
        <v/>
      </c>
      <c r="ADT19" t="n">
        <v/>
      </c>
      <c r="ADU19" t="inlineStr">
        <is>
          <t>Dibiarkan saja</t>
        </is>
      </c>
      <c r="ADV19" t="n">
        <v>0</v>
      </c>
      <c r="ADW19" t="n">
        <v>0</v>
      </c>
      <c r="ADX19" t="n">
        <v>0</v>
      </c>
      <c r="ADY19" t="n">
        <v>0</v>
      </c>
      <c r="ADZ19" t="n">
        <v>0</v>
      </c>
      <c r="AEA19" t="n">
        <v>0</v>
      </c>
      <c r="AEB19" t="n">
        <v>1</v>
      </c>
      <c r="AEC19" t="n">
        <v>0</v>
      </c>
      <c r="AED19" t="inlineStr">
        <is>
          <t>Tidak ada</t>
        </is>
      </c>
      <c r="AEE19" t="inlineStr">
        <is>
          <t>Lainnya</t>
        </is>
      </c>
      <c r="AEF19" t="inlineStr">
        <is>
          <t>Tidak ada</t>
        </is>
      </c>
      <c r="AEG19" t="inlineStr">
        <is>
          <t>Lainnya</t>
        </is>
      </c>
      <c r="AEH19" t="inlineStr">
        <is>
          <t>Tidak menghubungi</t>
        </is>
      </c>
      <c r="AEI19" t="inlineStr">
        <is>
          <t>Tidak ada</t>
        </is>
      </c>
      <c r="AEJ19" t="inlineStr">
        <is>
          <t>Ya, selalu</t>
        </is>
      </c>
      <c r="AEK19" t="inlineStr">
        <is>
          <t>Pengurangan pengeluaran rumah tangga (bahan bakar minyak, pupuk, dll.) Lebih mudah mendapatkan energi Lebih aman Pengurangan waktu dan tenaga Peningkatan kebersihan kandang ternak Dapur lebih bersih dan bebas asap</t>
        </is>
      </c>
      <c r="AEL19" t="n">
        <v>1</v>
      </c>
      <c r="AEM19" t="n">
        <v>1</v>
      </c>
      <c r="AEN19" t="n">
        <v>0</v>
      </c>
      <c r="AEO19" t="n">
        <v>0</v>
      </c>
      <c r="AEP19" t="n">
        <v>1</v>
      </c>
      <c r="AEQ19" t="n">
        <v>1</v>
      </c>
      <c r="AER19" t="n">
        <v>1</v>
      </c>
      <c r="AES19" t="n">
        <v>0</v>
      </c>
      <c r="AET19" t="n">
        <v>1</v>
      </c>
      <c r="AEU19" t="n">
        <v>0</v>
      </c>
      <c r="AEV19" t="n">
        <v>0</v>
      </c>
      <c r="AEW19" t="n">
        <v>0</v>
      </c>
      <c r="AEX19" t="n">
        <v/>
      </c>
      <c r="AEY19" t="inlineStr">
        <is>
          <t>Didukung oleh pihak lain atau ada subsidi</t>
        </is>
      </c>
      <c r="AEZ19" t="n">
        <v/>
      </c>
      <c r="AFA19" t="inlineStr">
        <is>
          <t>Koperasi</t>
        </is>
      </c>
      <c r="AFB19" t="n">
        <v/>
      </c>
      <c r="AFC19" t="inlineStr">
        <is>
          <t>20260127_110105AMByGPSMapCamera-3_14_37.jpg</t>
        </is>
      </c>
      <c r="AFD19" t="inlineStr">
        <is>
          <t>https://kf.kobotoolbox.org/api/v2/assets/avstPQqLr3Ab3ZdcVTXZ6f/data/671701257/attachments/attvud7XTH6VarmA7m9eSzpH/</t>
        </is>
      </c>
      <c r="AFE19" t="inlineStr">
        <is>
          <t>20260127_110012AMByGPSMapCamera-3_14_45.jpg</t>
        </is>
      </c>
      <c r="AFF19" t="inlineStr">
        <is>
          <t>https://kf.kobotoolbox.org/api/v2/assets/avstPQqLr3Ab3ZdcVTXZ6f/data/671701257/attachments/atthDDfiWDCoM2x4oAGws9VL/</t>
        </is>
      </c>
      <c r="AFG19" t="inlineStr">
        <is>
          <t>suyono/suyono_mse_2000</t>
        </is>
      </c>
      <c r="AFH19" t="n">
        <v/>
      </c>
      <c r="AFI19" t="inlineStr">
        <is>
          <t>A24. Responden sudah menggunakan kompor pemantik</t>
        </is>
      </c>
    </row>
    <row r="20">
      <c r="A20" s="93" t="n">
        <v>46077</v>
      </c>
      <c r="B20" s="93" t="n">
        <v>46078</v>
      </c>
      <c r="C20" t="inlineStr">
        <is>
          <t>suyono</t>
        </is>
      </c>
      <c r="D20" t="inlineStr">
        <is>
          <t>marijo/nur chasanah</t>
        </is>
      </c>
      <c r="E20" t="inlineStr">
        <is>
          <t>087745452432 (Tetangga)</t>
        </is>
      </c>
      <c r="F20" t="inlineStr">
        <is>
          <t>-7.637679 110.419294 0 0</t>
        </is>
      </c>
      <c r="G20" t="n">
        <v>-7.637679</v>
      </c>
      <c r="H20" t="n">
        <v>110.419294</v>
      </c>
      <c r="I20" t="n">
        <v>0</v>
      </c>
      <c r="J20" t="n">
        <v>0</v>
      </c>
      <c r="K20" t="n">
        <v>0</v>
      </c>
      <c r="L20" t="inlineStr">
        <is>
          <t>-7.637735 110.419585 0 0</t>
        </is>
      </c>
      <c r="M20" t="n">
        <v>-7.637735</v>
      </c>
      <c r="N20" t="n">
        <v>110.419585</v>
      </c>
      <c r="O20" t="n">
        <v>0</v>
      </c>
      <c r="P20" t="n">
        <v>0</v>
      </c>
      <c r="Q20" t="n">
        <v>0</v>
      </c>
      <c r="R20" t="inlineStr">
        <is>
          <t>DIY</t>
        </is>
      </c>
      <c r="S20" t="n">
        <v>0</v>
      </c>
      <c r="T20" t="n">
        <v>0</v>
      </c>
      <c r="U20" t="n">
        <v>0</v>
      </c>
      <c r="V20" t="n">
        <v>0</v>
      </c>
      <c r="W20" t="n">
        <v>1</v>
      </c>
      <c r="X20" t="n">
        <v>0</v>
      </c>
      <c r="Y20" t="n">
        <v>0</v>
      </c>
      <c r="Z20" t="n">
        <v>0</v>
      </c>
      <c r="AA20" t="n">
        <v>0</v>
      </c>
      <c r="AB20" t="n">
        <v>0</v>
      </c>
      <c r="AC20" t="inlineStr">
        <is>
          <t>SLEMAN</t>
        </is>
      </c>
      <c r="AD20" t="inlineStr">
        <is>
          <t>PAKEM</t>
        </is>
      </c>
      <c r="AE20" t="inlineStr">
        <is>
          <t>HARGOBINANGUN</t>
        </is>
      </c>
      <c r="AF20" t="inlineStr">
        <is>
          <t>PINBUK</t>
        </is>
      </c>
      <c r="AG20" t="inlineStr">
        <is>
          <t>PBP1390</t>
        </is>
      </c>
      <c r="AH20" t="n">
        <v>9</v>
      </c>
      <c r="AI20" t="inlineStr">
        <is>
          <t>VPA2</t>
        </is>
      </c>
      <c r="AJ20" t="inlineStr">
        <is>
          <t>Aktif</t>
        </is>
      </c>
      <c r="AK20" t="n">
        <v>54</v>
      </c>
      <c r="AL20" t="inlineStr">
        <is>
          <t>Laki-laki</t>
        </is>
      </c>
      <c r="AM20" t="inlineStr">
        <is>
          <t>Sudah menikah</t>
        </is>
      </c>
      <c r="AN20" t="inlineStr">
        <is>
          <t>SMA/Sederajat</t>
        </is>
      </c>
      <c r="AO20" t="inlineStr">
        <is>
          <t>Pegawai swasta</t>
        </is>
      </c>
      <c r="AP20" t="n">
        <v>0</v>
      </c>
      <c r="AQ20" t="n">
        <v>0</v>
      </c>
      <c r="AR20" t="n">
        <v>0</v>
      </c>
      <c r="AS20" t="n">
        <v>0</v>
      </c>
      <c r="AT20" t="n">
        <v>0</v>
      </c>
      <c r="AU20" t="n">
        <v>1</v>
      </c>
      <c r="AV20" t="n">
        <v>0</v>
      </c>
      <c r="AW20" t="n">
        <v>0</v>
      </c>
      <c r="AX20" t="n">
        <v/>
      </c>
      <c r="AY20" t="inlineStr">
        <is>
          <t>Tidak ada</t>
        </is>
      </c>
      <c r="AZ20" t="n">
        <v>0</v>
      </c>
      <c r="BA20" t="n">
        <v>0</v>
      </c>
      <c r="BB20" t="n">
        <v>0</v>
      </c>
      <c r="BC20" t="n">
        <v>0</v>
      </c>
      <c r="BD20" t="n">
        <v>0</v>
      </c>
      <c r="BE20" t="n">
        <v>0</v>
      </c>
      <c r="BF20" t="n">
        <v>0</v>
      </c>
      <c r="BG20" t="n">
        <v>1</v>
      </c>
      <c r="BH20" t="n">
        <v/>
      </c>
      <c r="BI20" t="inlineStr">
        <is>
          <t>Rp1.500.000 - Rp2.500.000</t>
        </is>
      </c>
      <c r="BJ20" t="n">
        <v>2</v>
      </c>
      <c r="BK20" t="n">
        <v>1</v>
      </c>
      <c r="BL20" t="n">
        <v>1</v>
      </c>
      <c r="BM20" t="n">
        <v>1</v>
      </c>
      <c r="BN20" t="inlineStr">
        <is>
          <t>Milik sendiri</t>
        </is>
      </c>
      <c r="BO20" t="inlineStr">
        <is>
          <t>Permanen (dinding bata dan semen)</t>
        </is>
      </c>
      <c r="BP20" t="n">
        <v>1</v>
      </c>
      <c r="BQ20" t="n">
        <v>0</v>
      </c>
      <c r="BR20" t="n">
        <v>0</v>
      </c>
      <c r="BS20" t="n">
        <v>0</v>
      </c>
      <c r="BT20" t="n">
        <v>0</v>
      </c>
      <c r="BU20" t="n">
        <v/>
      </c>
      <c r="BV20" t="inlineStr">
        <is>
          <t>Keramik/ubin</t>
        </is>
      </c>
      <c r="BW20" t="n">
        <v>0</v>
      </c>
      <c r="BX20" t="n">
        <v>0</v>
      </c>
      <c r="BY20" t="n">
        <v>1</v>
      </c>
      <c r="BZ20" t="n">
        <v>0</v>
      </c>
      <c r="CA20" t="n">
        <v>0</v>
      </c>
      <c r="CB20" t="n">
        <v/>
      </c>
      <c r="CC20" t="inlineStr">
        <is>
          <t>Genting</t>
        </is>
      </c>
      <c r="CD20" t="n">
        <v>0</v>
      </c>
      <c r="CE20" t="n">
        <v>0</v>
      </c>
      <c r="CF20" t="n">
        <v>0</v>
      </c>
      <c r="CG20" t="n">
        <v>0</v>
      </c>
      <c r="CH20" t="n">
        <v>0</v>
      </c>
      <c r="CI20" t="n">
        <v>1</v>
      </c>
      <c r="CJ20" t="n">
        <v>0</v>
      </c>
      <c r="CK20" t="n">
        <v/>
      </c>
      <c r="CL20" t="inlineStr">
        <is>
          <t>Ya</t>
        </is>
      </c>
      <c r="CM20" t="n">
        <v>2017</v>
      </c>
      <c r="CN20" t="inlineStr">
        <is>
          <t>Fixed-Dome (Kubah Tetap)</t>
        </is>
      </c>
      <c r="CO20" t="inlineStr">
        <is>
          <t>4 m³ (2-3 ekor sapi, ±3 jam memasak/hari, ±30 kg slurry/hari)</t>
        </is>
      </c>
      <c r="CP20" t="inlineStr">
        <is>
          <t>Anggota keluarga - perempuan dewasa</t>
        </is>
      </c>
      <c r="CQ20" t="n">
        <v>0</v>
      </c>
      <c r="CR20" t="n">
        <v>0</v>
      </c>
      <c r="CS20" t="n">
        <v>0</v>
      </c>
      <c r="CT20" t="n">
        <v>0</v>
      </c>
      <c r="CU20" t="n">
        <v>0</v>
      </c>
      <c r="CV20" t="n">
        <v>1</v>
      </c>
      <c r="CW20" t="n">
        <v>0</v>
      </c>
      <c r="CX20" t="n">
        <v>0</v>
      </c>
      <c r="CY20" t="inlineStr">
        <is>
          <t>Anggota keluarga - laki-laki</t>
        </is>
      </c>
      <c r="CZ20" t="n">
        <v>1</v>
      </c>
      <c r="DA20" t="n">
        <v>0</v>
      </c>
      <c r="DB20" t="n">
        <v>0</v>
      </c>
      <c r="DC20" t="n">
        <v/>
      </c>
      <c r="DD20" t="inlineStr">
        <is>
          <t>Anggota keluarga - laki-laki</t>
        </is>
      </c>
      <c r="DE20" t="n">
        <v>1</v>
      </c>
      <c r="DF20" t="n">
        <v>0</v>
      </c>
      <c r="DG20" t="n">
        <v>0</v>
      </c>
      <c r="DH20" t="n">
        <v>0</v>
      </c>
      <c r="DI20" t="n">
        <v/>
      </c>
      <c r="DJ20" t="inlineStr">
        <is>
          <t>CPO atau pendamping</t>
        </is>
      </c>
      <c r="DK20" t="n">
        <v>0</v>
      </c>
      <c r="DL20" t="n">
        <v>0</v>
      </c>
      <c r="DM20" t="n">
        <v>1</v>
      </c>
      <c r="DN20" t="n">
        <v>0</v>
      </c>
      <c r="DO20" t="n">
        <v/>
      </c>
      <c r="DP20" t="inlineStr">
        <is>
          <t>Ya</t>
        </is>
      </c>
      <c r="DQ20" t="n">
        <v/>
      </c>
      <c r="DR20" t="n">
        <v/>
      </c>
      <c r="DS20" t="n">
        <v/>
      </c>
      <c r="DT20" t="n">
        <v/>
      </c>
      <c r="DU20" t="n">
        <v/>
      </c>
      <c r="DV20" t="n">
        <v/>
      </c>
      <c r="DW20" t="n">
        <v/>
      </c>
      <c r="DX20" t="n">
        <v/>
      </c>
      <c r="DY20" t="n">
        <v/>
      </c>
      <c r="DZ20" t="n">
        <v/>
      </c>
      <c r="EA20" t="n">
        <v/>
      </c>
      <c r="EB20" t="n">
        <v/>
      </c>
      <c r="EC20" t="n">
        <v/>
      </c>
      <c r="ED20" t="n">
        <v/>
      </c>
      <c r="EE20" t="n">
        <v/>
      </c>
      <c r="EF20" t="n">
        <v/>
      </c>
      <c r="EG20" t="n">
        <v/>
      </c>
      <c r="EH20" t="n">
        <v/>
      </c>
      <c r="EI20" t="inlineStr">
        <is>
          <t>Tidak ada masalah</t>
        </is>
      </c>
      <c r="EJ20" t="n">
        <v>0</v>
      </c>
      <c r="EK20" t="n">
        <v>0</v>
      </c>
      <c r="EL20" t="n">
        <v>0</v>
      </c>
      <c r="EM20" t="n">
        <v>1</v>
      </c>
      <c r="EN20" t="n">
        <v>0</v>
      </c>
      <c r="EO20" t="n">
        <v/>
      </c>
      <c r="EP20" t="inlineStr">
        <is>
          <t>Ya, cukup jelas dan mudah diikuti</t>
        </is>
      </c>
      <c r="EQ20" t="inlineStr">
        <is>
          <t>Bukan pelatihan</t>
        </is>
      </c>
      <c r="ER20" t="inlineStr">
        <is>
          <t>CPO atau pendamping</t>
        </is>
      </c>
      <c r="ES20" t="n">
        <v>1</v>
      </c>
      <c r="ET20" t="n">
        <v>0</v>
      </c>
      <c r="EU20" t="n">
        <v>0</v>
      </c>
      <c r="EV20" t="n">
        <v>0</v>
      </c>
      <c r="EW20" t="n">
        <v/>
      </c>
      <c r="EX20" t="inlineStr">
        <is>
          <t>Anggota keluarga - Perempuan dewasa</t>
        </is>
      </c>
      <c r="EY20" t="n">
        <v>0</v>
      </c>
      <c r="EZ20" t="n">
        <v>1</v>
      </c>
      <c r="FA20" t="n">
        <v>0</v>
      </c>
      <c r="FB20" t="n">
        <v/>
      </c>
      <c r="FC20" t="inlineStr">
        <is>
          <t>Jarang sekali</t>
        </is>
      </c>
      <c r="FD20" t="n">
        <v/>
      </c>
      <c r="FE20" t="inlineStr">
        <is>
          <t>Mengetahui</t>
        </is>
      </c>
      <c r="FF20" t="inlineStr">
        <is>
          <t>Selalu (setiap hari)</t>
        </is>
      </c>
      <c r="FG20" t="inlineStr">
        <is>
          <t>Mengetahui</t>
        </is>
      </c>
      <c r="FH20" t="inlineStr">
        <is>
          <t>Jarang (setiap bulan atau lebih)</t>
        </is>
      </c>
      <c r="FI20" t="inlineStr">
        <is>
          <t>Mengetahui</t>
        </is>
      </c>
      <c r="FJ20" t="inlineStr">
        <is>
          <t>Sering (setiap minggu)</t>
        </is>
      </c>
      <c r="FK20" t="inlineStr">
        <is>
          <t>Tidak mengetahui</t>
        </is>
      </c>
      <c r="FL20" t="inlineStr">
        <is>
          <t>Tidak pernah</t>
        </is>
      </c>
      <c r="FM20" t="inlineStr">
        <is>
          <t>Mengetahui</t>
        </is>
      </c>
      <c r="FN20" t="inlineStr">
        <is>
          <t>Cukup sering (2 minggu sekali)</t>
        </is>
      </c>
      <c r="FO20" t="inlineStr">
        <is>
          <t>Mengetahui</t>
        </is>
      </c>
      <c r="FP20" t="inlineStr">
        <is>
          <t>Jarang (setiap bulan atau lebih)</t>
        </is>
      </c>
      <c r="FQ20" t="inlineStr">
        <is>
          <t>Mengetahui</t>
        </is>
      </c>
      <c r="FR20" t="inlineStr">
        <is>
          <t>Ya</t>
        </is>
      </c>
      <c r="FS20" t="inlineStr">
        <is>
          <t>Mengetahui</t>
        </is>
      </c>
      <c r="FT20" t="inlineStr">
        <is>
          <t>Ya, terkadang</t>
        </is>
      </c>
      <c r="FU20" t="inlineStr">
        <is>
          <t>Laki-laki dewasa Perempuan dewasa</t>
        </is>
      </c>
      <c r="FV20" t="n">
        <v>1</v>
      </c>
      <c r="FW20" t="n">
        <v>1</v>
      </c>
      <c r="FX20" t="n">
        <v>0</v>
      </c>
      <c r="FY20" t="n">
        <v>0</v>
      </c>
      <c r="FZ20" t="inlineStr">
        <is>
          <t>Memahami</t>
        </is>
      </c>
      <c r="GA20" t="inlineStr">
        <is>
          <t>CPO Teman/keluarga</t>
        </is>
      </c>
      <c r="GB20" t="n">
        <v>1</v>
      </c>
      <c r="GC20" t="n">
        <v>0</v>
      </c>
      <c r="GD20" t="n">
        <v>1</v>
      </c>
      <c r="GE20" t="n">
        <v>0</v>
      </c>
      <c r="GF20" t="n">
        <v/>
      </c>
      <c r="GG20" t="inlineStr">
        <is>
          <t>Sering</t>
        </is>
      </c>
      <c r="GH20" t="inlineStr">
        <is>
          <t>Ya</t>
        </is>
      </c>
      <c r="GI20" t="inlineStr">
        <is>
          <t>Tetangga Teman/keluarga Komunitas lokal</t>
        </is>
      </c>
      <c r="GJ20" t="n">
        <v>1</v>
      </c>
      <c r="GK20" t="n">
        <v>1</v>
      </c>
      <c r="GL20" t="n">
        <v>1</v>
      </c>
      <c r="GM20" t="n">
        <v>0</v>
      </c>
      <c r="GN20" t="n">
        <v/>
      </c>
      <c r="GO20" t="n">
        <v>10</v>
      </c>
      <c r="GP20" t="inlineStr">
        <is>
          <t>Penuh (100%)</t>
        </is>
      </c>
      <c r="GQ20" t="inlineStr">
        <is>
          <t>LPG</t>
        </is>
      </c>
      <c r="GR20" t="n">
        <v>1</v>
      </c>
      <c r="GS20" t="n">
        <v>0</v>
      </c>
      <c r="GT20" t="n">
        <v>0</v>
      </c>
      <c r="GU20" t="n">
        <v>0</v>
      </c>
      <c r="GV20" t="n">
        <v>0</v>
      </c>
      <c r="GW20" t="n">
        <v>0</v>
      </c>
      <c r="GX20" t="n">
        <v>0</v>
      </c>
      <c r="GY20" t="n">
        <v/>
      </c>
      <c r="GZ20" t="inlineStr">
        <is>
          <t>Ya</t>
        </is>
      </c>
      <c r="HA20" t="n">
        <v/>
      </c>
      <c r="HB20" t="n">
        <v/>
      </c>
      <c r="HC20" t="n">
        <v/>
      </c>
      <c r="HD20" t="n">
        <v/>
      </c>
      <c r="HE20" t="n">
        <v>12</v>
      </c>
      <c r="HF20" t="n">
        <v>80000</v>
      </c>
      <c r="HG20" t="n">
        <v>3</v>
      </c>
      <c r="HH20" t="n">
        <v>20000</v>
      </c>
      <c r="HI20" t="n">
        <v/>
      </c>
      <c r="HJ20" t="n">
        <v/>
      </c>
      <c r="HK20" t="n">
        <v/>
      </c>
      <c r="HL20" t="n">
        <v/>
      </c>
      <c r="HM20" t="n">
        <v/>
      </c>
      <c r="HN20" t="n">
        <v/>
      </c>
      <c r="HO20" t="n">
        <v/>
      </c>
      <c r="HP20" t="n">
        <v/>
      </c>
      <c r="HQ20" t="n">
        <v/>
      </c>
      <c r="HR20" t="n">
        <v/>
      </c>
      <c r="HS20" t="n">
        <v/>
      </c>
      <c r="HT20" t="n">
        <v/>
      </c>
      <c r="HU20" t="n">
        <v/>
      </c>
      <c r="HV20" t="n">
        <v/>
      </c>
      <c r="HW20" t="n">
        <v/>
      </c>
      <c r="HX20" t="n">
        <v/>
      </c>
      <c r="HY20" t="n">
        <v/>
      </c>
      <c r="HZ20" t="n">
        <v/>
      </c>
      <c r="IA20" t="n">
        <v>9</v>
      </c>
      <c r="IB20" t="n">
        <v>60000</v>
      </c>
      <c r="IC20" t="n">
        <v/>
      </c>
      <c r="ID20" t="n">
        <v/>
      </c>
      <c r="IE20" t="n">
        <v/>
      </c>
      <c r="IF20" t="n">
        <v/>
      </c>
      <c r="IG20" t="n">
        <v/>
      </c>
      <c r="IH20" t="n">
        <v/>
      </c>
      <c r="II20" t="n">
        <v/>
      </c>
      <c r="IJ20" t="n">
        <v/>
      </c>
      <c r="IK20" t="inlineStr">
        <is>
          <t>15-30 kg</t>
        </is>
      </c>
      <c r="IL20" t="inlineStr">
        <is>
          <t>1-3 jam</t>
        </is>
      </c>
      <c r="IM20" t="inlineStr">
        <is>
          <t>Ya</t>
        </is>
      </c>
      <c r="IN20" t="inlineStr">
        <is>
          <t>Ya</t>
        </is>
      </c>
      <c r="IO20" t="inlineStr">
        <is>
          <t>Lebih bersih</t>
        </is>
      </c>
      <c r="IP20" t="n">
        <v/>
      </c>
      <c r="IQ20" t="inlineStr">
        <is>
          <t>Tidak pernah</t>
        </is>
      </c>
      <c r="IR20" t="n">
        <v/>
      </c>
      <c r="IS20" t="n">
        <v/>
      </c>
      <c r="IT20" t="n">
        <v/>
      </c>
      <c r="IU20" t="n">
        <v/>
      </c>
      <c r="IV20" t="n">
        <v/>
      </c>
      <c r="IW20" t="n">
        <v/>
      </c>
      <c r="IX20" t="n">
        <v/>
      </c>
      <c r="IY20" t="n">
        <v/>
      </c>
      <c r="IZ20" t="inlineStr">
        <is>
          <t>Tidak pernah</t>
        </is>
      </c>
      <c r="JA20" t="n">
        <v/>
      </c>
      <c r="JB20" t="n">
        <v/>
      </c>
      <c r="JC20" t="n">
        <v/>
      </c>
      <c r="JD20" t="n">
        <v/>
      </c>
      <c r="JE20" t="n">
        <v/>
      </c>
      <c r="JF20" t="n">
        <v/>
      </c>
      <c r="JG20" t="n">
        <v/>
      </c>
      <c r="JH20" t="n">
        <v/>
      </c>
      <c r="JI20" t="inlineStr">
        <is>
          <t>Tidak pernah</t>
        </is>
      </c>
      <c r="JJ20" t="n">
        <v/>
      </c>
      <c r="JK20" t="n">
        <v/>
      </c>
      <c r="JL20" t="n">
        <v/>
      </c>
      <c r="JM20" t="n">
        <v/>
      </c>
      <c r="JN20" t="n">
        <v/>
      </c>
      <c r="JO20" t="n">
        <v/>
      </c>
      <c r="JP20" t="n">
        <v/>
      </c>
      <c r="JQ20" t="n">
        <v/>
      </c>
      <c r="JR20" t="inlineStr">
        <is>
          <t>Tidak pernah</t>
        </is>
      </c>
      <c r="JS20" t="n">
        <v/>
      </c>
      <c r="JT20" t="n">
        <v/>
      </c>
      <c r="JU20" t="n">
        <v/>
      </c>
      <c r="JV20" t="n">
        <v/>
      </c>
      <c r="JW20" t="n">
        <v/>
      </c>
      <c r="JX20" t="n">
        <v/>
      </c>
      <c r="JY20" t="n">
        <v/>
      </c>
      <c r="JZ20" t="n">
        <v/>
      </c>
      <c r="KA20" t="inlineStr">
        <is>
          <t>Tidak pernah</t>
        </is>
      </c>
      <c r="KB20" t="n">
        <v/>
      </c>
      <c r="KC20" t="n">
        <v/>
      </c>
      <c r="KD20" t="n">
        <v/>
      </c>
      <c r="KE20" t="n">
        <v/>
      </c>
      <c r="KF20" t="n">
        <v/>
      </c>
      <c r="KG20" t="n">
        <v/>
      </c>
      <c r="KH20" t="n">
        <v/>
      </c>
      <c r="KI20" t="n">
        <v/>
      </c>
      <c r="KJ20" t="inlineStr">
        <is>
          <t>Tidak pernah</t>
        </is>
      </c>
      <c r="KK20" t="n">
        <v/>
      </c>
      <c r="KL20" t="n">
        <v/>
      </c>
      <c r="KM20" t="n">
        <v/>
      </c>
      <c r="KN20" t="n">
        <v/>
      </c>
      <c r="KO20" t="n">
        <v/>
      </c>
      <c r="KP20" t="n">
        <v/>
      </c>
      <c r="KQ20" t="n">
        <v/>
      </c>
      <c r="KR20" t="n">
        <v/>
      </c>
      <c r="KS20" t="inlineStr">
        <is>
          <t>Jauh lebih baik</t>
        </is>
      </c>
      <c r="KT20" t="inlineStr">
        <is>
          <t>2-4 kali</t>
        </is>
      </c>
      <c r="KU20" t="inlineStr">
        <is>
          <t>0-1 kali</t>
        </is>
      </c>
      <c r="KV20" t="inlineStr">
        <is>
          <t>Anak-anak (0-18 tahun)</t>
        </is>
      </c>
      <c r="KW20" t="n">
        <v>0</v>
      </c>
      <c r="KX20" t="n">
        <v>0</v>
      </c>
      <c r="KY20" t="n">
        <v>1</v>
      </c>
      <c r="KZ20" t="n">
        <v>0</v>
      </c>
      <c r="LA20" t="inlineStr">
        <is>
          <t>Cukup membaik</t>
        </is>
      </c>
      <c r="LB20" t="inlineStr">
        <is>
          <t>Jauh lebih baik</t>
        </is>
      </c>
      <c r="LC20" t="n">
        <v>0</v>
      </c>
      <c r="LD20" t="n">
        <v>3</v>
      </c>
      <c r="LE20" t="n">
        <v>5</v>
      </c>
      <c r="LF20" t="n">
        <v>0</v>
      </c>
      <c r="LG20" t="inlineStr">
        <is>
          <t>Ya</t>
        </is>
      </c>
      <c r="LH20" t="n">
        <v>100000</v>
      </c>
      <c r="LI20" t="n">
        <v/>
      </c>
      <c r="LJ20" t="inlineStr">
        <is>
          <t>Modal Usaha</t>
        </is>
      </c>
      <c r="LK20" t="n">
        <v>0</v>
      </c>
      <c r="LL20" t="n">
        <v>0</v>
      </c>
      <c r="LM20" t="n">
        <v>1</v>
      </c>
      <c r="LN20" t="n">
        <v>0</v>
      </c>
      <c r="LO20" t="n">
        <v>0</v>
      </c>
      <c r="LP20" t="n">
        <v>0</v>
      </c>
      <c r="LQ20" t="n">
        <v>0</v>
      </c>
      <c r="LR20" t="n">
        <v/>
      </c>
      <c r="LS20" t="n">
        <v>30</v>
      </c>
      <c r="LT20" t="n">
        <v>30</v>
      </c>
      <c r="LU20" t="n">
        <v>0</v>
      </c>
      <c r="LV20" t="n">
        <v>10</v>
      </c>
      <c r="LW20" t="n">
        <v>10</v>
      </c>
      <c r="LX20" t="n">
        <v>0</v>
      </c>
      <c r="LY20" t="n">
        <v>10</v>
      </c>
      <c r="LZ20" t="n">
        <v>10</v>
      </c>
      <c r="MA20" t="n">
        <v>0</v>
      </c>
      <c r="MB20" t="inlineStr">
        <is>
          <t>Ya</t>
        </is>
      </c>
      <c r="MC20" t="n">
        <v>15</v>
      </c>
      <c r="MD20" t="n">
        <v>5</v>
      </c>
      <c r="ME20" t="n">
        <v>15</v>
      </c>
      <c r="MF20" t="n">
        <v>5</v>
      </c>
      <c r="MG20" t="n">
        <v>0</v>
      </c>
      <c r="MH20" t="n">
        <v>0</v>
      </c>
      <c r="MI20" t="inlineStr">
        <is>
          <t>Pendidikan anak (mengantar sekolah, menemani anak belajar, menyiapkan bekal dsb) Aktivitas sosial diluar rumah (misalnya, berkumpul dengan tetangga, mengikuti kegiatan PKK, dsb) Istirahat</t>
        </is>
      </c>
      <c r="MJ20" t="n">
        <v>1</v>
      </c>
      <c r="MK20" t="n">
        <v>1</v>
      </c>
      <c r="ML20" t="n">
        <v>1</v>
      </c>
      <c r="MM20" t="n">
        <v>0</v>
      </c>
      <c r="MN20" t="n">
        <v>0</v>
      </c>
      <c r="MO20" t="n">
        <v>0</v>
      </c>
      <c r="MP20" t="n">
        <v/>
      </c>
      <c r="MQ20" t="n">
        <v/>
      </c>
      <c r="MR20" t="inlineStr">
        <is>
          <t>Berkumpul bersama keluarga</t>
        </is>
      </c>
      <c r="MS20" t="inlineStr">
        <is>
          <t>Pengajian, pertemuan RT</t>
        </is>
      </c>
      <c r="MT20" t="n">
        <v/>
      </c>
      <c r="MU20" t="inlineStr">
        <is>
          <t>Tidak</t>
        </is>
      </c>
      <c r="MV20" t="n">
        <v/>
      </c>
      <c r="MW20" t="n">
        <v/>
      </c>
      <c r="MX20" t="n">
        <v/>
      </c>
      <c r="MY20" t="n">
        <v/>
      </c>
      <c r="MZ20" t="n">
        <v/>
      </c>
      <c r="NA20" t="n">
        <v/>
      </c>
      <c r="NB20" t="n">
        <v/>
      </c>
      <c r="NC20" t="n">
        <v/>
      </c>
      <c r="ND20" t="n">
        <v/>
      </c>
      <c r="NE20" t="n">
        <v/>
      </c>
      <c r="NF20" t="n">
        <v/>
      </c>
      <c r="NG20" t="n">
        <v/>
      </c>
      <c r="NH20" t="n">
        <v/>
      </c>
      <c r="NI20" t="n">
        <v/>
      </c>
      <c r="NJ20" t="n">
        <v/>
      </c>
      <c r="NK20" t="n">
        <v/>
      </c>
      <c r="NL20" t="inlineStr">
        <is>
          <t>Tidak</t>
        </is>
      </c>
      <c r="NM20" t="inlineStr">
        <is>
          <t>100% dana hibah</t>
        </is>
      </c>
      <c r="NN20" t="inlineStr">
        <is>
          <t>0 (100% sumber pembiayaan dari hibah)</t>
        </is>
      </c>
      <c r="NO20" t="inlineStr">
        <is>
          <t>Pemerintah</t>
        </is>
      </c>
      <c r="NP20" t="n">
        <v/>
      </c>
      <c r="NQ20" t="n">
        <v/>
      </c>
      <c r="NR20" t="n">
        <v/>
      </c>
      <c r="NS20" t="n">
        <v/>
      </c>
      <c r="NT20" t="n">
        <v/>
      </c>
      <c r="NU20" t="n">
        <v/>
      </c>
      <c r="NV20" t="n">
        <v/>
      </c>
      <c r="NW20" t="n">
        <v/>
      </c>
      <c r="NX20" t="inlineStr">
        <is>
          <t>Sedikit meningkat</t>
        </is>
      </c>
      <c r="NY20" t="n">
        <v>90</v>
      </c>
      <c r="NZ20" t="n">
        <v>0</v>
      </c>
      <c r="OA20" t="n">
        <v>0</v>
      </c>
      <c r="OB20" t="n">
        <v>10</v>
      </c>
      <c r="OC20" t="n">
        <v>0</v>
      </c>
      <c r="OD20" t="n">
        <v>0</v>
      </c>
      <c r="OE20" t="inlineStr">
        <is>
          <t>Lebih baik</t>
        </is>
      </c>
      <c r="OF20" t="inlineStr">
        <is>
          <t>Lebih baik (beda waktu memasak 5-30 menit, ATAU tidak lagi ada rasa/bau makanan yang berubah, ATAU alasan lainnya)</t>
        </is>
      </c>
      <c r="OG20" t="inlineStr">
        <is>
          <t>Ya</t>
        </is>
      </c>
      <c r="OH20" t="n">
        <v>3</v>
      </c>
      <c r="OI20" t="n">
        <v>0</v>
      </c>
      <c r="OJ20" t="n">
        <v>0</v>
      </c>
      <c r="OK20" t="n">
        <v>0</v>
      </c>
      <c r="OL20" t="n">
        <v>0</v>
      </c>
      <c r="OM20" t="n">
        <v>0</v>
      </c>
      <c r="ON20" t="n">
        <v>0</v>
      </c>
      <c r="OO20" t="n">
        <v>0</v>
      </c>
      <c r="OP20" t="inlineStr">
        <is>
          <t>Sapi pedaging</t>
        </is>
      </c>
      <c r="OQ20" t="n">
        <v>1</v>
      </c>
      <c r="OR20" t="n">
        <v>0</v>
      </c>
      <c r="OS20" t="n">
        <v>0</v>
      </c>
      <c r="OT20" t="n">
        <v>0</v>
      </c>
      <c r="OU20" t="n">
        <v>0</v>
      </c>
      <c r="OV20" t="n">
        <v>0</v>
      </c>
      <c r="OW20" t="n">
        <v>0</v>
      </c>
      <c r="OX20" t="n">
        <v>0</v>
      </c>
      <c r="OY20" t="n">
        <v/>
      </c>
      <c r="OZ20" t="n">
        <v/>
      </c>
      <c r="PA20" t="n">
        <v/>
      </c>
      <c r="PB20" t="n">
        <v/>
      </c>
      <c r="PC20" t="n">
        <v/>
      </c>
      <c r="PD20" t="n">
        <v/>
      </c>
      <c r="PE20" t="n">
        <v/>
      </c>
      <c r="PF20" t="n">
        <v/>
      </c>
      <c r="PG20" t="n">
        <v/>
      </c>
      <c r="PH20" t="n">
        <v/>
      </c>
      <c r="PI20" t="n">
        <v/>
      </c>
      <c r="PJ20" t="n">
        <v/>
      </c>
      <c r="PK20" t="n">
        <v/>
      </c>
      <c r="PL20" t="n">
        <v/>
      </c>
      <c r="PM20" t="n">
        <v/>
      </c>
      <c r="PN20" t="n">
        <v/>
      </c>
      <c r="PO20" t="n">
        <v/>
      </c>
      <c r="PP20" t="n">
        <v/>
      </c>
      <c r="PQ20" t="n">
        <v/>
      </c>
      <c r="PR20" t="n">
        <v/>
      </c>
      <c r="PS20" t="n">
        <v/>
      </c>
      <c r="PT20" t="inlineStr">
        <is>
          <t>1-Disebarkan ke lahan terbuka</t>
        </is>
      </c>
      <c r="PU20" t="n">
        <v>0</v>
      </c>
      <c r="PV20" t="n">
        <v>0</v>
      </c>
      <c r="PW20" t="n">
        <v>0</v>
      </c>
      <c r="PX20" t="n">
        <v>0</v>
      </c>
      <c r="PY20" t="n">
        <v>0</v>
      </c>
      <c r="PZ20" t="n">
        <v>1</v>
      </c>
      <c r="QA20" t="n">
        <v>0</v>
      </c>
      <c r="QB20" t="n">
        <v>0</v>
      </c>
      <c r="QC20" t="n">
        <v>0</v>
      </c>
      <c r="QD20" t="n">
        <v/>
      </c>
      <c r="QE20" t="n">
        <v/>
      </c>
      <c r="QF20" t="n">
        <v/>
      </c>
      <c r="QG20" t="n">
        <v/>
      </c>
      <c r="QH20" t="n">
        <v/>
      </c>
      <c r="QI20" t="n">
        <v/>
      </c>
      <c r="QJ20" t="n">
        <v/>
      </c>
      <c r="QK20" t="n">
        <v/>
      </c>
      <c r="QL20" t="n">
        <v/>
      </c>
      <c r="QM20" t="n">
        <v/>
      </c>
      <c r="QN20" t="n">
        <v/>
      </c>
      <c r="QO20" t="n">
        <v/>
      </c>
      <c r="QP20" t="n">
        <v/>
      </c>
      <c r="QQ20" t="n">
        <v/>
      </c>
      <c r="QR20" t="n">
        <v/>
      </c>
      <c r="QS20" t="n">
        <v/>
      </c>
      <c r="QT20" t="n">
        <v/>
      </c>
      <c r="QU20" t="n">
        <v/>
      </c>
      <c r="QV20" t="n">
        <v/>
      </c>
      <c r="QW20" t="n">
        <v/>
      </c>
      <c r="QX20" t="n">
        <v/>
      </c>
      <c r="QY20" t="n">
        <v/>
      </c>
      <c r="QZ20" t="n">
        <v/>
      </c>
      <c r="RA20" t="n">
        <v/>
      </c>
      <c r="RB20" t="n">
        <v/>
      </c>
      <c r="RC20" t="n">
        <v/>
      </c>
      <c r="RD20" t="n">
        <v/>
      </c>
      <c r="RE20" t="n">
        <v/>
      </c>
      <c r="RF20" t="n">
        <v/>
      </c>
      <c r="RG20" t="n">
        <v/>
      </c>
      <c r="RH20" t="n">
        <v/>
      </c>
      <c r="RI20" t="n">
        <v/>
      </c>
      <c r="RJ20" t="n">
        <v/>
      </c>
      <c r="RK20" t="n">
        <v/>
      </c>
      <c r="RL20" t="n">
        <v/>
      </c>
      <c r="RM20" t="n">
        <v/>
      </c>
      <c r="RN20" t="n">
        <v/>
      </c>
      <c r="RO20" t="n">
        <v/>
      </c>
      <c r="RP20" t="n">
        <v/>
      </c>
      <c r="RQ20" t="n">
        <v/>
      </c>
      <c r="RR20" t="n">
        <v/>
      </c>
      <c r="RS20" t="n">
        <v/>
      </c>
      <c r="RT20" t="n">
        <v/>
      </c>
      <c r="RU20" t="n">
        <v/>
      </c>
      <c r="RV20" t="n">
        <v/>
      </c>
      <c r="RW20" t="n">
        <v/>
      </c>
      <c r="RX20" t="n">
        <v/>
      </c>
      <c r="RY20" t="n">
        <v/>
      </c>
      <c r="RZ20" t="n">
        <v/>
      </c>
      <c r="SA20" t="n">
        <v/>
      </c>
      <c r="SB20" t="n">
        <v/>
      </c>
      <c r="SC20" t="n">
        <v/>
      </c>
      <c r="SD20" t="n">
        <v/>
      </c>
      <c r="SE20" t="n">
        <v/>
      </c>
      <c r="SF20" t="n">
        <v/>
      </c>
      <c r="SG20" t="n">
        <v/>
      </c>
      <c r="SH20" t="n">
        <v/>
      </c>
      <c r="SI20" t="n">
        <v/>
      </c>
      <c r="SJ20" t="n">
        <v/>
      </c>
      <c r="SK20" t="n">
        <v/>
      </c>
      <c r="SL20" t="n">
        <v/>
      </c>
      <c r="SM20" t="n">
        <v/>
      </c>
      <c r="SN20" t="n">
        <v/>
      </c>
      <c r="SO20" t="n">
        <v/>
      </c>
      <c r="SP20" t="n">
        <v/>
      </c>
      <c r="SQ20" t="n">
        <v/>
      </c>
      <c r="SR20" t="n">
        <v/>
      </c>
      <c r="SS20" t="n">
        <v/>
      </c>
      <c r="ST20" t="n">
        <v/>
      </c>
      <c r="SU20" t="n">
        <v/>
      </c>
      <c r="SV20" t="n">
        <v/>
      </c>
      <c r="SW20" t="n">
        <v/>
      </c>
      <c r="SX20" t="n">
        <v/>
      </c>
      <c r="SY20" t="n">
        <v>3</v>
      </c>
      <c r="SZ20" t="n">
        <v/>
      </c>
      <c r="TA20" t="n">
        <v/>
      </c>
      <c r="TB20" t="n">
        <v/>
      </c>
      <c r="TC20" t="n">
        <v/>
      </c>
      <c r="TD20" t="n">
        <v/>
      </c>
      <c r="TE20" t="n">
        <v/>
      </c>
      <c r="TF20" t="n">
        <v/>
      </c>
      <c r="TG20" t="n">
        <v>3</v>
      </c>
      <c r="TH20" t="n">
        <v>0</v>
      </c>
      <c r="TI20" t="n">
        <v>0</v>
      </c>
      <c r="TJ20" t="n">
        <v>0</v>
      </c>
      <c r="TK20" t="n">
        <v>0</v>
      </c>
      <c r="TL20" t="n">
        <v>0</v>
      </c>
      <c r="TM20" t="n">
        <v>0</v>
      </c>
      <c r="TN20" t="n">
        <v>0</v>
      </c>
      <c r="TO20" t="n">
        <v>0</v>
      </c>
      <c r="TP20" t="n">
        <v>0</v>
      </c>
      <c r="TQ20" t="n">
        <v>0</v>
      </c>
      <c r="TR20" t="n">
        <v>0</v>
      </c>
      <c r="TS20" t="n">
        <v/>
      </c>
      <c r="TT20" t="n">
        <v/>
      </c>
      <c r="TU20" t="n">
        <v/>
      </c>
      <c r="TV20" t="n">
        <v/>
      </c>
      <c r="TW20" t="n">
        <v/>
      </c>
      <c r="TX20" t="n">
        <v/>
      </c>
      <c r="TY20" t="n">
        <v/>
      </c>
      <c r="TZ20" t="n">
        <v/>
      </c>
      <c r="UA20" t="n">
        <v/>
      </c>
      <c r="UB20" t="n">
        <v/>
      </c>
      <c r="UC20" t="n">
        <v/>
      </c>
      <c r="UD20" t="n">
        <v/>
      </c>
      <c r="UE20" t="n">
        <v/>
      </c>
      <c r="UF20" t="n">
        <v/>
      </c>
      <c r="UG20" t="n">
        <v/>
      </c>
      <c r="UH20" t="n">
        <v/>
      </c>
      <c r="UI20" t="n">
        <v/>
      </c>
      <c r="UJ20" t="n">
        <v/>
      </c>
      <c r="UK20" t="n">
        <v/>
      </c>
      <c r="UL20" t="n">
        <v/>
      </c>
      <c r="UM20" t="n">
        <v/>
      </c>
      <c r="UN20" t="n">
        <v/>
      </c>
      <c r="UO20" t="n">
        <v/>
      </c>
      <c r="UP20" t="n">
        <v/>
      </c>
      <c r="UQ20" t="n">
        <v/>
      </c>
      <c r="UR20" t="n">
        <v/>
      </c>
      <c r="US20" t="n">
        <v/>
      </c>
      <c r="UT20" t="n">
        <v/>
      </c>
      <c r="UU20" t="inlineStr">
        <is>
          <t>Pemberian pakan di kandang</t>
        </is>
      </c>
      <c r="UV20" t="n">
        <v/>
      </c>
      <c r="UW20" t="n">
        <v/>
      </c>
      <c r="UX20" t="n">
        <v/>
      </c>
      <c r="UY20" t="n">
        <v/>
      </c>
      <c r="UZ20" t="n">
        <v/>
      </c>
      <c r="VA20" t="n">
        <v/>
      </c>
      <c r="VB20" t="n">
        <v/>
      </c>
      <c r="VC20" t="inlineStr">
        <is>
          <t>Sangat jarang (&gt;1 bulan sekali)</t>
        </is>
      </c>
      <c r="VD20" t="n">
        <v/>
      </c>
      <c r="VE20" t="n">
        <v/>
      </c>
      <c r="VF20" t="n">
        <v/>
      </c>
      <c r="VG20" t="n">
        <v/>
      </c>
      <c r="VH20" t="n">
        <v/>
      </c>
      <c r="VI20" t="n">
        <v/>
      </c>
      <c r="VJ20" t="n">
        <v/>
      </c>
      <c r="VK20" t="inlineStr">
        <is>
          <t>Sering (1 kali sehari)</t>
        </is>
      </c>
      <c r="VL20" t="n">
        <v/>
      </c>
      <c r="VM20" t="n">
        <v/>
      </c>
      <c r="VN20" t="n">
        <v/>
      </c>
      <c r="VO20" t="n">
        <v/>
      </c>
      <c r="VP20" t="n">
        <v/>
      </c>
      <c r="VQ20" t="n">
        <v/>
      </c>
      <c r="VR20" t="n">
        <v/>
      </c>
      <c r="VS20" t="inlineStr">
        <is>
          <t>6-Digester biogas</t>
        </is>
      </c>
      <c r="VT20" t="n">
        <v>0</v>
      </c>
      <c r="VU20" t="n">
        <v>0</v>
      </c>
      <c r="VV20" t="n">
        <v>0</v>
      </c>
      <c r="VW20" t="n">
        <v>0</v>
      </c>
      <c r="VX20" t="n">
        <v>0</v>
      </c>
      <c r="VY20" t="n">
        <v>0</v>
      </c>
      <c r="VZ20" t="n">
        <v>0</v>
      </c>
      <c r="WA20" t="n">
        <v>0</v>
      </c>
      <c r="WB20" t="n">
        <v>0</v>
      </c>
      <c r="WC20" t="n">
        <v>1</v>
      </c>
      <c r="WD20" t="n">
        <v>0</v>
      </c>
      <c r="WE20" t="n">
        <v>0</v>
      </c>
      <c r="WF20" t="n">
        <v/>
      </c>
      <c r="WG20" t="n">
        <v/>
      </c>
      <c r="WH20" t="n">
        <v/>
      </c>
      <c r="WI20" t="n">
        <v/>
      </c>
      <c r="WJ20" t="n">
        <v/>
      </c>
      <c r="WK20" t="n">
        <v/>
      </c>
      <c r="WL20" t="n">
        <v/>
      </c>
      <c r="WM20" t="n">
        <v/>
      </c>
      <c r="WN20" t="n">
        <v/>
      </c>
      <c r="WO20" t="n">
        <v/>
      </c>
      <c r="WP20" t="n">
        <v/>
      </c>
      <c r="WQ20" t="n">
        <v/>
      </c>
      <c r="WR20" t="n">
        <v/>
      </c>
      <c r="WS20" t="n">
        <v/>
      </c>
      <c r="WT20" t="n">
        <v/>
      </c>
      <c r="WU20" t="n">
        <v/>
      </c>
      <c r="WV20" t="n">
        <v/>
      </c>
      <c r="WW20" t="n">
        <v/>
      </c>
      <c r="WX20" t="n">
        <v/>
      </c>
      <c r="WY20" t="n">
        <v/>
      </c>
      <c r="WZ20" t="n">
        <v/>
      </c>
      <c r="XA20" t="n">
        <v/>
      </c>
      <c r="XB20" t="n">
        <v/>
      </c>
      <c r="XC20" t="n">
        <v/>
      </c>
      <c r="XD20" t="n">
        <v/>
      </c>
      <c r="XE20" t="n">
        <v/>
      </c>
      <c r="XF20" t="n">
        <v/>
      </c>
      <c r="XG20" t="n">
        <v/>
      </c>
      <c r="XH20" t="n">
        <v/>
      </c>
      <c r="XI20" t="n">
        <v/>
      </c>
      <c r="XJ20" t="n">
        <v/>
      </c>
      <c r="XK20" t="n">
        <v/>
      </c>
      <c r="XL20" t="n">
        <v/>
      </c>
      <c r="XM20" t="n">
        <v/>
      </c>
      <c r="XN20" t="n">
        <v/>
      </c>
      <c r="XO20" t="n">
        <v/>
      </c>
      <c r="XP20" t="n">
        <v/>
      </c>
      <c r="XQ20" t="n">
        <v/>
      </c>
      <c r="XR20" t="n">
        <v/>
      </c>
      <c r="XS20" t="n">
        <v/>
      </c>
      <c r="XT20" t="n">
        <v/>
      </c>
      <c r="XU20" t="n">
        <v/>
      </c>
      <c r="XV20" t="n">
        <v/>
      </c>
      <c r="XW20" t="n">
        <v/>
      </c>
      <c r="XX20" t="n">
        <v/>
      </c>
      <c r="XY20" t="n">
        <v/>
      </c>
      <c r="XZ20" t="n">
        <v/>
      </c>
      <c r="YA20" t="n">
        <v/>
      </c>
      <c r="YB20" t="n">
        <v/>
      </c>
      <c r="YC20" t="n">
        <v/>
      </c>
      <c r="YD20" t="n">
        <v/>
      </c>
      <c r="YE20" t="n">
        <v/>
      </c>
      <c r="YF20" t="n">
        <v/>
      </c>
      <c r="YG20" t="n">
        <v/>
      </c>
      <c r="YH20" t="n">
        <v/>
      </c>
      <c r="YI20" t="n">
        <v/>
      </c>
      <c r="YJ20" t="n">
        <v/>
      </c>
      <c r="YK20" t="n">
        <v/>
      </c>
      <c r="YL20" t="n">
        <v/>
      </c>
      <c r="YM20" t="n">
        <v/>
      </c>
      <c r="YN20" t="n">
        <v/>
      </c>
      <c r="YO20" t="n">
        <v/>
      </c>
      <c r="YP20" t="n">
        <v/>
      </c>
      <c r="YQ20" t="n">
        <v/>
      </c>
      <c r="YR20" t="n">
        <v/>
      </c>
      <c r="YS20" t="n">
        <v/>
      </c>
      <c r="YT20" t="n">
        <v/>
      </c>
      <c r="YU20" t="n">
        <v/>
      </c>
      <c r="YV20" t="n">
        <v/>
      </c>
      <c r="YW20" t="n">
        <v/>
      </c>
      <c r="YX20" t="n">
        <v/>
      </c>
      <c r="YY20" t="n">
        <v/>
      </c>
      <c r="YZ20" t="n">
        <v/>
      </c>
      <c r="ZA20" t="n">
        <v/>
      </c>
      <c r="ZB20" t="n">
        <v/>
      </c>
      <c r="ZC20" t="n">
        <v/>
      </c>
      <c r="ZD20" t="n">
        <v/>
      </c>
      <c r="ZE20" t="n">
        <v/>
      </c>
      <c r="ZF20" t="n">
        <v/>
      </c>
      <c r="ZG20" t="n">
        <v/>
      </c>
      <c r="ZH20" t="n">
        <v/>
      </c>
      <c r="ZI20" t="n">
        <v/>
      </c>
      <c r="ZJ20" t="n">
        <v/>
      </c>
      <c r="ZK20" t="n">
        <v/>
      </c>
      <c r="ZL20" t="n">
        <v/>
      </c>
      <c r="ZM20" t="n">
        <v/>
      </c>
      <c r="ZN20" t="n">
        <v>100</v>
      </c>
      <c r="ZO20" t="n">
        <v/>
      </c>
      <c r="ZP20" t="n">
        <v/>
      </c>
      <c r="ZQ20" t="n">
        <v/>
      </c>
      <c r="ZR20" t="n">
        <v/>
      </c>
      <c r="ZS20" t="n">
        <v/>
      </c>
      <c r="ZT20" t="n">
        <v/>
      </c>
      <c r="ZU20" t="n">
        <v/>
      </c>
      <c r="ZV20" t="n">
        <v>2</v>
      </c>
      <c r="ZW20" t="n">
        <v/>
      </c>
      <c r="ZX20" t="n">
        <v/>
      </c>
      <c r="ZY20" t="n">
        <v/>
      </c>
      <c r="ZZ20" t="n">
        <v/>
      </c>
      <c r="AAA20" t="n">
        <v/>
      </c>
      <c r="AAB20" t="n">
        <v/>
      </c>
      <c r="AAC20" t="n">
        <v/>
      </c>
      <c r="AAD20" t="inlineStr">
        <is>
          <t>Pakan segar (misal: rumput)</t>
        </is>
      </c>
      <c r="AAE20" t="n">
        <v/>
      </c>
      <c r="AAF20" t="n">
        <v/>
      </c>
      <c r="AAG20" t="n">
        <v/>
      </c>
      <c r="AAH20" t="n">
        <v/>
      </c>
      <c r="AAI20" t="n">
        <v/>
      </c>
      <c r="AAJ20" t="n">
        <v/>
      </c>
      <c r="AAK20" t="n">
        <v/>
      </c>
      <c r="AAL20" t="inlineStr">
        <is>
          <t>Tidak</t>
        </is>
      </c>
      <c r="AAM20" t="n">
        <v/>
      </c>
      <c r="AAN20" t="n">
        <v/>
      </c>
      <c r="AAO20" t="n">
        <v/>
      </c>
      <c r="AAP20" t="n">
        <v/>
      </c>
      <c r="AAQ20" t="n">
        <v/>
      </c>
      <c r="AAR20" t="inlineStr">
        <is>
          <t>Tidak</t>
        </is>
      </c>
      <c r="AAS20" t="inlineStr">
        <is>
          <t>Tidak mengetahui</t>
        </is>
      </c>
      <c r="AAT20" t="inlineStr">
        <is>
          <t>Dibuang ke selokan</t>
        </is>
      </c>
      <c r="AAU20" t="n">
        <v>0</v>
      </c>
      <c r="AAV20" t="n">
        <v>0</v>
      </c>
      <c r="AAW20" t="n">
        <v>0</v>
      </c>
      <c r="AAX20" t="n">
        <v>0</v>
      </c>
      <c r="AAY20" t="n">
        <v>0</v>
      </c>
      <c r="AAZ20" t="n">
        <v>0</v>
      </c>
      <c r="ABA20" t="n">
        <v>1</v>
      </c>
      <c r="ABB20" t="n">
        <v/>
      </c>
      <c r="ABC20" t="n">
        <v/>
      </c>
      <c r="ABD20" t="n">
        <v/>
      </c>
      <c r="ABE20" t="n">
        <v/>
      </c>
      <c r="ABF20" t="n">
        <v/>
      </c>
      <c r="ABG20" t="n">
        <v/>
      </c>
      <c r="ABH20" t="n">
        <v/>
      </c>
      <c r="ABI20" t="n">
        <v/>
      </c>
      <c r="ABJ20" t="n">
        <v/>
      </c>
      <c r="ABK20" t="n">
        <v/>
      </c>
      <c r="ABL20" t="n">
        <v/>
      </c>
      <c r="ABM20" t="n">
        <v/>
      </c>
      <c r="ABN20" t="n">
        <v/>
      </c>
      <c r="ABO20" t="n">
        <v/>
      </c>
      <c r="ABP20" t="n">
        <v/>
      </c>
      <c r="ABQ20" t="n">
        <v/>
      </c>
      <c r="ABR20" t="n">
        <v/>
      </c>
      <c r="ABS20" t="n">
        <v/>
      </c>
      <c r="ABT20" t="n">
        <v/>
      </c>
      <c r="ABU20" t="n">
        <v/>
      </c>
      <c r="ABV20" t="n">
        <v/>
      </c>
      <c r="ABW20" t="n">
        <v/>
      </c>
      <c r="ABX20" t="n">
        <v/>
      </c>
      <c r="ABY20" t="n">
        <v/>
      </c>
      <c r="ABZ20" t="n">
        <v/>
      </c>
      <c r="ACA20" t="n">
        <v/>
      </c>
      <c r="ACB20" t="n">
        <v/>
      </c>
      <c r="ACC20" t="n">
        <v/>
      </c>
      <c r="ACD20" t="n">
        <v/>
      </c>
      <c r="ACE20" t="n">
        <v/>
      </c>
      <c r="ACF20" t="n">
        <v/>
      </c>
      <c r="ACG20" t="n">
        <v/>
      </c>
      <c r="ACH20" t="n">
        <v/>
      </c>
      <c r="ACI20" t="n">
        <v/>
      </c>
      <c r="ACJ20" t="n">
        <v/>
      </c>
      <c r="ACK20" t="inlineStr">
        <is>
          <t>Tidak punya waktu mengumpulkannya Belum tau bahwa bioslurry bagus untuk pupuk Lebih praktis menggunakan pupuk kimia</t>
        </is>
      </c>
      <c r="ACL20" t="n">
        <v>0</v>
      </c>
      <c r="ACM20" t="n">
        <v>0</v>
      </c>
      <c r="ACN20" t="n">
        <v>1</v>
      </c>
      <c r="ACO20" t="n">
        <v>0</v>
      </c>
      <c r="ACP20" t="n">
        <v>1</v>
      </c>
      <c r="ACQ20" t="n">
        <v>1</v>
      </c>
      <c r="ACR20" t="n">
        <v>0</v>
      </c>
      <c r="ACS20" t="n">
        <v/>
      </c>
      <c r="ACT20" t="inlineStr">
        <is>
          <t>Tidak ada</t>
        </is>
      </c>
      <c r="ACU20" t="inlineStr">
        <is>
          <t>Manfaat sangat besar</t>
        </is>
      </c>
      <c r="ACV20" t="inlineStr">
        <is>
          <t>Berkurang</t>
        </is>
      </c>
      <c r="ACW20" t="inlineStr">
        <is>
          <t>Anggota keluarga - Perempuan dewasa</t>
        </is>
      </c>
      <c r="ACX20" t="inlineStr">
        <is>
          <t>Setuju</t>
        </is>
      </c>
      <c r="ACY20" t="inlineStr">
        <is>
          <t>Anggota keluarga - Laki-laki dewasa Anggota keluarga - Perempuan dewasa Anggota keluarga - Anak-anak</t>
        </is>
      </c>
      <c r="ACZ20" t="n">
        <v>1</v>
      </c>
      <c r="ADA20" t="n">
        <v>1</v>
      </c>
      <c r="ADB20" t="n">
        <v>1</v>
      </c>
      <c r="ADC20" t="n">
        <v>0</v>
      </c>
      <c r="ADD20" t="inlineStr">
        <is>
          <t>Puas</t>
        </is>
      </c>
      <c r="ADE20" t="inlineStr">
        <is>
          <t>Puas</t>
        </is>
      </c>
      <c r="ADF20" t="inlineStr">
        <is>
          <t>Puas</t>
        </is>
      </c>
      <c r="ADG20" t="inlineStr">
        <is>
          <t>Sangat puas</t>
        </is>
      </c>
      <c r="ADH20" t="inlineStr">
        <is>
          <t>Tidak</t>
        </is>
      </c>
      <c r="ADI20" t="n">
        <v/>
      </c>
      <c r="ADJ20" t="inlineStr">
        <is>
          <t>Puas</t>
        </is>
      </c>
      <c r="ADK20" t="n">
        <v/>
      </c>
      <c r="ADL20" t="n">
        <v/>
      </c>
      <c r="ADM20" t="n">
        <v/>
      </c>
      <c r="ADN20" t="n">
        <v/>
      </c>
      <c r="ADO20" t="n">
        <v/>
      </c>
      <c r="ADP20" t="n">
        <v/>
      </c>
      <c r="ADQ20" t="n">
        <v/>
      </c>
      <c r="ADR20" t="n">
        <v/>
      </c>
      <c r="ADS20" t="n">
        <v/>
      </c>
      <c r="ADT20" t="n">
        <v/>
      </c>
      <c r="ADU20" t="inlineStr">
        <is>
          <t>Menghubungi CPO atau pendamping</t>
        </is>
      </c>
      <c r="ADV20" t="n">
        <v>0</v>
      </c>
      <c r="ADW20" t="n">
        <v>0</v>
      </c>
      <c r="ADX20" t="n">
        <v>0</v>
      </c>
      <c r="ADY20" t="n">
        <v>0</v>
      </c>
      <c r="ADZ20" t="n">
        <v>1</v>
      </c>
      <c r="AEA20" t="n">
        <v>0</v>
      </c>
      <c r="AEB20" t="n">
        <v>0</v>
      </c>
      <c r="AEC20" t="n">
        <v>0</v>
      </c>
      <c r="AED20" t="inlineStr">
        <is>
          <t>Tidak ada</t>
        </is>
      </c>
      <c r="AEE20" t="inlineStr">
        <is>
          <t>Perempuan dewasa</t>
        </is>
      </c>
      <c r="AEF20" t="n">
        <v/>
      </c>
      <c r="AEG20" t="inlineStr">
        <is>
          <t>Menelepon atau WA langsung</t>
        </is>
      </c>
      <c r="AEH20" t="n">
        <v/>
      </c>
      <c r="AEI20" t="inlineStr">
        <is>
          <t>Tidak ada</t>
        </is>
      </c>
      <c r="AEJ20" t="inlineStr">
        <is>
          <t>Ya, selalu</t>
        </is>
      </c>
      <c r="AEK20" t="inlineStr">
        <is>
          <t>Pengurangan pengeluaran rumah tangga (bahan bakar minyak, pupuk, dll.) Lebih mudah mendapatkan energi Lebih aman Pengurangan waktu dan tenaga Peningkatan kebersihan kandang ternak Dapur lebih bersih dan bebas asap Mendapatkan subsidi</t>
        </is>
      </c>
      <c r="AEL20" t="n">
        <v>1</v>
      </c>
      <c r="AEM20" t="n">
        <v>1</v>
      </c>
      <c r="AEN20" t="n">
        <v>0</v>
      </c>
      <c r="AEO20" t="n">
        <v>0</v>
      </c>
      <c r="AEP20" t="n">
        <v>1</v>
      </c>
      <c r="AEQ20" t="n">
        <v>1</v>
      </c>
      <c r="AER20" t="n">
        <v>1</v>
      </c>
      <c r="AES20" t="n">
        <v>0</v>
      </c>
      <c r="AET20" t="n">
        <v>1</v>
      </c>
      <c r="AEU20" t="n">
        <v>0</v>
      </c>
      <c r="AEV20" t="n">
        <v>1</v>
      </c>
      <c r="AEW20" t="n">
        <v>0</v>
      </c>
      <c r="AEX20" t="n">
        <v/>
      </c>
      <c r="AEY20" t="inlineStr">
        <is>
          <t>Mengurangi pengeluaran energi</t>
        </is>
      </c>
      <c r="AEZ20" t="n">
        <v/>
      </c>
      <c r="AFA20" t="inlineStr">
        <is>
          <t>Koperasi</t>
        </is>
      </c>
      <c r="AFB20" t="n">
        <v/>
      </c>
      <c r="AFC20" t="inlineStr">
        <is>
          <t>NUR KASANAH-2-17_6_47.jpg</t>
        </is>
      </c>
      <c r="AFD20" t="inlineStr">
        <is>
          <t>https://kf.kobotoolbox.org/api/v2/assets/avstPQqLr3Ab3ZdcVTXZ6f/data/679355468/attachments/attAUr5eSZ3QLhDF3o3JyX7p/</t>
        </is>
      </c>
      <c r="AFE20" t="inlineStr">
        <is>
          <t>NUR KASANAH-17_6_54.jpg</t>
        </is>
      </c>
      <c r="AFF20" t="inlineStr">
        <is>
          <t>https://kf.kobotoolbox.org/api/v2/assets/avstPQqLr3Ab3ZdcVTXZ6f/data/679355468/attachments/attkGFVYBLRNEmzmHmfcmJ7A/</t>
        </is>
      </c>
      <c r="AFG20" t="inlineStr">
        <is>
          <t>Suyono/suyono_mse_2000</t>
        </is>
      </c>
      <c r="AFH20" t="n">
        <v/>
      </c>
      <c r="AFI20" t="n">
        <v/>
      </c>
    </row>
    <row r="21">
      <c r="A21" s="93" t="n">
        <v>46051</v>
      </c>
      <c r="B21" s="93" t="n">
        <v>46064</v>
      </c>
      <c r="C21" t="inlineStr">
        <is>
          <t>suyono</t>
        </is>
      </c>
      <c r="D21" t="inlineStr">
        <is>
          <t>marjono/rini</t>
        </is>
      </c>
      <c r="E21" t="n">
        <v>85643309441</v>
      </c>
      <c r="F21" t="inlineStr">
        <is>
          <t>-7.629698 110.416582 0 0</t>
        </is>
      </c>
      <c r="G21" t="n">
        <v>-7.629698</v>
      </c>
      <c r="H21" t="n">
        <v>110.416582</v>
      </c>
      <c r="I21" t="n">
        <v>0</v>
      </c>
      <c r="J21" t="n">
        <v>0</v>
      </c>
      <c r="K21" t="n">
        <v>0</v>
      </c>
      <c r="L21" t="inlineStr">
        <is>
          <t>-7.629557 110.416497 0 0</t>
        </is>
      </c>
      <c r="M21" t="n">
        <v>-7.629557</v>
      </c>
      <c r="N21" t="n">
        <v>110.416497</v>
      </c>
      <c r="O21" t="n">
        <v>0</v>
      </c>
      <c r="P21" t="n">
        <v>0</v>
      </c>
      <c r="Q21" t="n">
        <v>0</v>
      </c>
      <c r="R21" t="inlineStr">
        <is>
          <t>DIY</t>
        </is>
      </c>
      <c r="S21" t="n">
        <v>0</v>
      </c>
      <c r="T21" t="n">
        <v>0</v>
      </c>
      <c r="U21" t="n">
        <v>0</v>
      </c>
      <c r="V21" t="n">
        <v>0</v>
      </c>
      <c r="W21" t="n">
        <v>1</v>
      </c>
      <c r="X21" t="n">
        <v>0</v>
      </c>
      <c r="Y21" t="n">
        <v>0</v>
      </c>
      <c r="Z21" t="n">
        <v>0</v>
      </c>
      <c r="AA21" t="n">
        <v>0</v>
      </c>
      <c r="AB21" t="n">
        <v>0</v>
      </c>
      <c r="AC21" t="inlineStr">
        <is>
          <t>SLEMAN</t>
        </is>
      </c>
      <c r="AD21" t="inlineStr">
        <is>
          <t>PAKEM</t>
        </is>
      </c>
      <c r="AE21" t="inlineStr">
        <is>
          <t>HARGOBINANGUN</t>
        </is>
      </c>
      <c r="AF21" t="inlineStr">
        <is>
          <t>PINBUK</t>
        </is>
      </c>
      <c r="AG21" t="inlineStr">
        <is>
          <t>PBP1399</t>
        </is>
      </c>
      <c r="AH21" t="n">
        <v>9</v>
      </c>
      <c r="AI21" t="inlineStr">
        <is>
          <t>VPA2</t>
        </is>
      </c>
      <c r="AJ21" t="inlineStr">
        <is>
          <t>Tidak aktif</t>
        </is>
      </c>
      <c r="AK21" t="n">
        <v>46</v>
      </c>
      <c r="AL21" t="inlineStr">
        <is>
          <t>Perempuan</t>
        </is>
      </c>
      <c r="AM21" t="inlineStr">
        <is>
          <t>Sudah menikah</t>
        </is>
      </c>
      <c r="AN21" t="inlineStr">
        <is>
          <t>SMA/Sederajat</t>
        </is>
      </c>
      <c r="AO21" t="inlineStr">
        <is>
          <t>Pegawai swasta</t>
        </is>
      </c>
      <c r="AP21" t="n">
        <v>0</v>
      </c>
      <c r="AQ21" t="n">
        <v>0</v>
      </c>
      <c r="AR21" t="n">
        <v>0</v>
      </c>
      <c r="AS21" t="n">
        <v>0</v>
      </c>
      <c r="AT21" t="n">
        <v>0</v>
      </c>
      <c r="AU21" t="n">
        <v>1</v>
      </c>
      <c r="AV21" t="n">
        <v>0</v>
      </c>
      <c r="AW21" t="n">
        <v>0</v>
      </c>
      <c r="AX21" t="n">
        <v/>
      </c>
      <c r="AY21" t="inlineStr">
        <is>
          <t>Tidak ada</t>
        </is>
      </c>
      <c r="AZ21" t="n">
        <v>0</v>
      </c>
      <c r="BA21" t="n">
        <v>0</v>
      </c>
      <c r="BB21" t="n">
        <v>0</v>
      </c>
      <c r="BC21" t="n">
        <v>0</v>
      </c>
      <c r="BD21" t="n">
        <v>0</v>
      </c>
      <c r="BE21" t="n">
        <v>0</v>
      </c>
      <c r="BF21" t="n">
        <v>0</v>
      </c>
      <c r="BG21" t="n">
        <v>1</v>
      </c>
      <c r="BH21" t="n">
        <v/>
      </c>
      <c r="BI21" t="inlineStr">
        <is>
          <t>Rp2.500.000 - Rp3.500.000</t>
        </is>
      </c>
      <c r="BJ21" t="n">
        <v>1</v>
      </c>
      <c r="BK21" t="n">
        <v>1</v>
      </c>
      <c r="BL21" t="n">
        <v>1</v>
      </c>
      <c r="BM21" t="n">
        <v>0</v>
      </c>
      <c r="BN21" t="inlineStr">
        <is>
          <t>Milik sendiri</t>
        </is>
      </c>
      <c r="BO21" t="inlineStr">
        <is>
          <t>Permanen (dinding bata dan semen)</t>
        </is>
      </c>
      <c r="BP21" t="n">
        <v>1</v>
      </c>
      <c r="BQ21" t="n">
        <v>0</v>
      </c>
      <c r="BR21" t="n">
        <v>0</v>
      </c>
      <c r="BS21" t="n">
        <v>0</v>
      </c>
      <c r="BT21" t="n">
        <v>0</v>
      </c>
      <c r="BU21" t="n">
        <v/>
      </c>
      <c r="BV21" t="inlineStr">
        <is>
          <t>Keramik/ubin</t>
        </is>
      </c>
      <c r="BW21" t="n">
        <v>0</v>
      </c>
      <c r="BX21" t="n">
        <v>0</v>
      </c>
      <c r="BY21" t="n">
        <v>1</v>
      </c>
      <c r="BZ21" t="n">
        <v>0</v>
      </c>
      <c r="CA21" t="n">
        <v>0</v>
      </c>
      <c r="CB21" t="n">
        <v/>
      </c>
      <c r="CC21" t="inlineStr">
        <is>
          <t>Genting</t>
        </is>
      </c>
      <c r="CD21" t="n">
        <v>0</v>
      </c>
      <c r="CE21" t="n">
        <v>0</v>
      </c>
      <c r="CF21" t="n">
        <v>0</v>
      </c>
      <c r="CG21" t="n">
        <v>0</v>
      </c>
      <c r="CH21" t="n">
        <v>0</v>
      </c>
      <c r="CI21" t="n">
        <v>1</v>
      </c>
      <c r="CJ21" t="n">
        <v>0</v>
      </c>
      <c r="CK21" t="n">
        <v/>
      </c>
      <c r="CL21" t="inlineStr">
        <is>
          <t>Ya</t>
        </is>
      </c>
      <c r="CM21" t="n">
        <v>2017</v>
      </c>
      <c r="CN21" t="inlineStr">
        <is>
          <t>Fixed-Dome (Kubah Tetap)</t>
        </is>
      </c>
      <c r="CO21" t="inlineStr">
        <is>
          <t>4 m³ (2-3 ekor sapi, ±3 jam memasak/hari, ±30 kg slurry/hari)</t>
        </is>
      </c>
      <c r="CP21" t="inlineStr">
        <is>
          <t>Anggota keluarga - laki-laki</t>
        </is>
      </c>
      <c r="CQ21" t="n">
        <v>0</v>
      </c>
      <c r="CR21" t="n">
        <v>0</v>
      </c>
      <c r="CS21" t="n">
        <v>0</v>
      </c>
      <c r="CT21" t="n">
        <v>0</v>
      </c>
      <c r="CU21" t="n">
        <v>1</v>
      </c>
      <c r="CV21" t="n">
        <v>0</v>
      </c>
      <c r="CW21" t="n">
        <v>0</v>
      </c>
      <c r="CX21" t="n">
        <v>0</v>
      </c>
      <c r="CY21" t="inlineStr">
        <is>
          <t>Anggota keluarga - perempuan dewasa</t>
        </is>
      </c>
      <c r="CZ21" t="n">
        <v>0</v>
      </c>
      <c r="DA21" t="n">
        <v>1</v>
      </c>
      <c r="DB21" t="n">
        <v>0</v>
      </c>
      <c r="DC21" t="n">
        <v/>
      </c>
      <c r="DD21" t="inlineStr">
        <is>
          <t>Anggota keluarga - laki-laki</t>
        </is>
      </c>
      <c r="DE21" t="n">
        <v>1</v>
      </c>
      <c r="DF21" t="n">
        <v>0</v>
      </c>
      <c r="DG21" t="n">
        <v>0</v>
      </c>
      <c r="DH21" t="n">
        <v>0</v>
      </c>
      <c r="DI21" t="n">
        <v/>
      </c>
      <c r="DJ21" t="inlineStr">
        <is>
          <t>Anggota keluarga - laki-laki CPO atau pendamping</t>
        </is>
      </c>
      <c r="DK21" t="n">
        <v>1</v>
      </c>
      <c r="DL21" t="n">
        <v>0</v>
      </c>
      <c r="DM21" t="n">
        <v>1</v>
      </c>
      <c r="DN21" t="n">
        <v>0</v>
      </c>
      <c r="DO21" t="n">
        <v/>
      </c>
      <c r="DP21" t="inlineStr">
        <is>
          <t>Tidak berfungsi sama sekali</t>
        </is>
      </c>
      <c r="DQ21" t="inlineStr">
        <is>
          <t>&gt;1 tahun yang lalu</t>
        </is>
      </c>
      <c r="DR21" t="inlineStr">
        <is>
          <t>Tidak ada pihak yang mengelola/dapat memperbaiki sistem biogas</t>
        </is>
      </c>
      <c r="DS21" t="n">
        <v/>
      </c>
      <c r="DT21" t="n">
        <v/>
      </c>
      <c r="DU21" t="n">
        <v/>
      </c>
      <c r="DV21" t="n">
        <v/>
      </c>
      <c r="DW21" t="n">
        <v/>
      </c>
      <c r="DX21" t="n">
        <v/>
      </c>
      <c r="DY21" t="n">
        <v/>
      </c>
      <c r="DZ21" t="n">
        <v/>
      </c>
      <c r="EA21" t="n">
        <v/>
      </c>
      <c r="EB21" t="n">
        <v/>
      </c>
      <c r="EC21" t="n">
        <v/>
      </c>
      <c r="ED21" t="n">
        <v/>
      </c>
      <c r="EE21" t="n">
        <v/>
      </c>
      <c r="EF21" t="n">
        <v/>
      </c>
      <c r="EG21" t="n">
        <v/>
      </c>
      <c r="EH21" t="n">
        <v/>
      </c>
      <c r="EI21" t="inlineStr">
        <is>
          <t>Kurangnya dukungan atau pemantauan dari pemerintah atau CPO Keterbatasan akses terhadap informasi atau pelatihan terkait biogas</t>
        </is>
      </c>
      <c r="EJ21" t="n">
        <v>0</v>
      </c>
      <c r="EK21" t="n">
        <v>1</v>
      </c>
      <c r="EL21" t="n">
        <v>1</v>
      </c>
      <c r="EM21" t="n">
        <v>0</v>
      </c>
      <c r="EN21" t="n">
        <v>0</v>
      </c>
      <c r="EO21" t="n">
        <v/>
      </c>
      <c r="EP21" t="inlineStr">
        <is>
          <t>Ya, tetapi kurang jelas dan sulit diikuti</t>
        </is>
      </c>
      <c r="EQ21" t="inlineStr">
        <is>
          <t>Bukan pelatihan</t>
        </is>
      </c>
      <c r="ER21" t="inlineStr">
        <is>
          <t>CPO atau pendamping</t>
        </is>
      </c>
      <c r="ES21" t="n">
        <v>1</v>
      </c>
      <c r="ET21" t="n">
        <v>0</v>
      </c>
      <c r="EU21" t="n">
        <v>0</v>
      </c>
      <c r="EV21" t="n">
        <v>0</v>
      </c>
      <c r="EW21" t="n">
        <v/>
      </c>
      <c r="EX21" t="inlineStr">
        <is>
          <t>Anggota keluarga - Laki-laki</t>
        </is>
      </c>
      <c r="EY21" t="n">
        <v>1</v>
      </c>
      <c r="EZ21" t="n">
        <v>0</v>
      </c>
      <c r="FA21" t="n">
        <v>0</v>
      </c>
      <c r="FB21" t="n">
        <v/>
      </c>
      <c r="FC21" t="inlineStr">
        <is>
          <t>Jarang sekali</t>
        </is>
      </c>
      <c r="FD21" t="n">
        <v/>
      </c>
      <c r="FE21" t="inlineStr">
        <is>
          <t>Mengetahui</t>
        </is>
      </c>
      <c r="FF21" t="inlineStr">
        <is>
          <t>Selalu (setiap hari)</t>
        </is>
      </c>
      <c r="FG21" t="inlineStr">
        <is>
          <t>Mengetahui</t>
        </is>
      </c>
      <c r="FH21" t="inlineStr">
        <is>
          <t>Jarang (setiap bulan atau lebih)</t>
        </is>
      </c>
      <c r="FI21" t="inlineStr">
        <is>
          <t>Mengetahui</t>
        </is>
      </c>
      <c r="FJ21" t="inlineStr">
        <is>
          <t>Selalu (setiap hari)</t>
        </is>
      </c>
      <c r="FK21" t="inlineStr">
        <is>
          <t>Tidak mengetahui</t>
        </is>
      </c>
      <c r="FL21" t="inlineStr">
        <is>
          <t>Tidak pernah</t>
        </is>
      </c>
      <c r="FM21" t="inlineStr">
        <is>
          <t>Mengetahui</t>
        </is>
      </c>
      <c r="FN21" t="inlineStr">
        <is>
          <t>Jarang (setiap bulan atau lebih)</t>
        </is>
      </c>
      <c r="FO21" t="inlineStr">
        <is>
          <t>Mengetahui</t>
        </is>
      </c>
      <c r="FP21" t="inlineStr">
        <is>
          <t>Jarang (setiap bulan atau lebih)</t>
        </is>
      </c>
      <c r="FQ21" t="inlineStr">
        <is>
          <t>Tidak mengetahui</t>
        </is>
      </c>
      <c r="FR21" t="inlineStr">
        <is>
          <t>Ya</t>
        </is>
      </c>
      <c r="FS21" t="inlineStr">
        <is>
          <t>Mengetahui</t>
        </is>
      </c>
      <c r="FT21" t="inlineStr">
        <is>
          <t>Ya, terkadang</t>
        </is>
      </c>
      <c r="FU21" t="inlineStr">
        <is>
          <t>Laki-laki dewasa</t>
        </is>
      </c>
      <c r="FV21" t="n">
        <v>1</v>
      </c>
      <c r="FW21" t="n">
        <v>0</v>
      </c>
      <c r="FX21" t="n">
        <v>0</v>
      </c>
      <c r="FY21" t="n">
        <v>0</v>
      </c>
      <c r="FZ21" t="inlineStr">
        <is>
          <t>Cukup memahami</t>
        </is>
      </c>
      <c r="GA21" t="inlineStr">
        <is>
          <t>CPO Teman/keluarga</t>
        </is>
      </c>
      <c r="GB21" t="n">
        <v>1</v>
      </c>
      <c r="GC21" t="n">
        <v>0</v>
      </c>
      <c r="GD21" t="n">
        <v>1</v>
      </c>
      <c r="GE21" t="n">
        <v>0</v>
      </c>
      <c r="GF21" t="n">
        <v/>
      </c>
      <c r="GG21" t="inlineStr">
        <is>
          <t>Kadang-kadang</t>
        </is>
      </c>
      <c r="GH21" t="inlineStr">
        <is>
          <t>Tidak</t>
        </is>
      </c>
      <c r="GI21" t="n">
        <v/>
      </c>
      <c r="GJ21" t="n">
        <v/>
      </c>
      <c r="GK21" t="n">
        <v/>
      </c>
      <c r="GL21" t="n">
        <v/>
      </c>
      <c r="GM21" t="n">
        <v/>
      </c>
      <c r="GN21" t="n">
        <v/>
      </c>
      <c r="GO21" t="n">
        <v/>
      </c>
      <c r="GP21" t="inlineStr">
        <is>
          <t>Penuh (100%)</t>
        </is>
      </c>
      <c r="GQ21" t="inlineStr">
        <is>
          <t>Kayu bakar LPG</t>
        </is>
      </c>
      <c r="GR21" t="n">
        <v>1</v>
      </c>
      <c r="GS21" t="n">
        <v>1</v>
      </c>
      <c r="GT21" t="n">
        <v>0</v>
      </c>
      <c r="GU21" t="n">
        <v>0</v>
      </c>
      <c r="GV21" t="n">
        <v>0</v>
      </c>
      <c r="GW21" t="n">
        <v>0</v>
      </c>
      <c r="GX21" t="n">
        <v>0</v>
      </c>
      <c r="GY21" t="n">
        <v/>
      </c>
      <c r="GZ21" t="inlineStr">
        <is>
          <t>Tidak</t>
        </is>
      </c>
      <c r="HA21" t="n">
        <v>400</v>
      </c>
      <c r="HB21" t="n">
        <v>0</v>
      </c>
      <c r="HC21" t="n">
        <v>200</v>
      </c>
      <c r="HD21" t="n">
        <v>0</v>
      </c>
      <c r="HE21" t="n">
        <v>9</v>
      </c>
      <c r="HF21" t="n">
        <v>75000</v>
      </c>
      <c r="HG21" t="n">
        <v>3</v>
      </c>
      <c r="HH21" t="n">
        <v>25000</v>
      </c>
      <c r="HI21" t="n">
        <v/>
      </c>
      <c r="HJ21" t="n">
        <v/>
      </c>
      <c r="HK21" t="n">
        <v/>
      </c>
      <c r="HL21" t="n">
        <v/>
      </c>
      <c r="HM21" t="n">
        <v/>
      </c>
      <c r="HN21" t="n">
        <v/>
      </c>
      <c r="HO21" t="n">
        <v/>
      </c>
      <c r="HP21" t="n">
        <v/>
      </c>
      <c r="HQ21" t="n">
        <v/>
      </c>
      <c r="HR21" t="n">
        <v/>
      </c>
      <c r="HS21" t="n">
        <v/>
      </c>
      <c r="HT21" t="n">
        <v/>
      </c>
      <c r="HU21" t="n">
        <v/>
      </c>
      <c r="HV21" t="n">
        <v/>
      </c>
      <c r="HW21" t="n">
        <v/>
      </c>
      <c r="HX21" t="n">
        <v/>
      </c>
      <c r="HY21" t="n">
        <v>200</v>
      </c>
      <c r="HZ21" t="n">
        <v>0</v>
      </c>
      <c r="IA21" t="n">
        <v>6</v>
      </c>
      <c r="IB21" t="n">
        <v>50000</v>
      </c>
      <c r="IC21" t="n">
        <v/>
      </c>
      <c r="ID21" t="n">
        <v/>
      </c>
      <c r="IE21" t="n">
        <v/>
      </c>
      <c r="IF21" t="n">
        <v/>
      </c>
      <c r="IG21" t="n">
        <v/>
      </c>
      <c r="IH21" t="n">
        <v/>
      </c>
      <c r="II21" t="n">
        <v/>
      </c>
      <c r="IJ21" t="n">
        <v/>
      </c>
      <c r="IK21" t="inlineStr">
        <is>
          <t>30-50 kg</t>
        </is>
      </c>
      <c r="IL21" t="inlineStr">
        <is>
          <t>1-3 jam</t>
        </is>
      </c>
      <c r="IM21" t="inlineStr">
        <is>
          <t>Ya</t>
        </is>
      </c>
      <c r="IN21" t="inlineStr">
        <is>
          <t>Tidak</t>
        </is>
      </c>
      <c r="IO21" t="inlineStr">
        <is>
          <t>Lebih bersih</t>
        </is>
      </c>
      <c r="IP21" t="n">
        <v/>
      </c>
      <c r="IQ21" t="inlineStr">
        <is>
          <t>Tidak pernah</t>
        </is>
      </c>
      <c r="IR21" t="n">
        <v/>
      </c>
      <c r="IS21" t="n">
        <v/>
      </c>
      <c r="IT21" t="n">
        <v/>
      </c>
      <c r="IU21" t="n">
        <v/>
      </c>
      <c r="IV21" t="n">
        <v/>
      </c>
      <c r="IW21" t="n">
        <v/>
      </c>
      <c r="IX21" t="n">
        <v/>
      </c>
      <c r="IY21" t="n">
        <v/>
      </c>
      <c r="IZ21" t="inlineStr">
        <is>
          <t>Tidak pernah</t>
        </is>
      </c>
      <c r="JA21" t="n">
        <v/>
      </c>
      <c r="JB21" t="n">
        <v/>
      </c>
      <c r="JC21" t="n">
        <v/>
      </c>
      <c r="JD21" t="n">
        <v/>
      </c>
      <c r="JE21" t="n">
        <v/>
      </c>
      <c r="JF21" t="n">
        <v/>
      </c>
      <c r="JG21" t="n">
        <v/>
      </c>
      <c r="JH21" t="n">
        <v/>
      </c>
      <c r="JI21" t="inlineStr">
        <is>
          <t>Tidak pernah</t>
        </is>
      </c>
      <c r="JJ21" t="n">
        <v/>
      </c>
      <c r="JK21" t="n">
        <v/>
      </c>
      <c r="JL21" t="n">
        <v/>
      </c>
      <c r="JM21" t="n">
        <v/>
      </c>
      <c r="JN21" t="n">
        <v/>
      </c>
      <c r="JO21" t="n">
        <v/>
      </c>
      <c r="JP21" t="n">
        <v/>
      </c>
      <c r="JQ21" t="n">
        <v/>
      </c>
      <c r="JR21" t="inlineStr">
        <is>
          <t>Tidak pernah</t>
        </is>
      </c>
      <c r="JS21" t="n">
        <v/>
      </c>
      <c r="JT21" t="n">
        <v/>
      </c>
      <c r="JU21" t="n">
        <v/>
      </c>
      <c r="JV21" t="n">
        <v/>
      </c>
      <c r="JW21" t="n">
        <v/>
      </c>
      <c r="JX21" t="n">
        <v/>
      </c>
      <c r="JY21" t="n">
        <v/>
      </c>
      <c r="JZ21" t="n">
        <v/>
      </c>
      <c r="KA21" t="inlineStr">
        <is>
          <t>Tidak pernah</t>
        </is>
      </c>
      <c r="KB21" t="n">
        <v/>
      </c>
      <c r="KC21" t="n">
        <v/>
      </c>
      <c r="KD21" t="n">
        <v/>
      </c>
      <c r="KE21" t="n">
        <v/>
      </c>
      <c r="KF21" t="n">
        <v/>
      </c>
      <c r="KG21" t="n">
        <v/>
      </c>
      <c r="KH21" t="n">
        <v/>
      </c>
      <c r="KI21" t="n">
        <v/>
      </c>
      <c r="KJ21" t="inlineStr">
        <is>
          <t>Tidak pernah</t>
        </is>
      </c>
      <c r="KK21" t="n">
        <v/>
      </c>
      <c r="KL21" t="n">
        <v/>
      </c>
      <c r="KM21" t="n">
        <v/>
      </c>
      <c r="KN21" t="n">
        <v/>
      </c>
      <c r="KO21" t="n">
        <v/>
      </c>
      <c r="KP21" t="n">
        <v/>
      </c>
      <c r="KQ21" t="n">
        <v/>
      </c>
      <c r="KR21" t="n">
        <v/>
      </c>
      <c r="KS21" t="inlineStr">
        <is>
          <t>Cukup membaik</t>
        </is>
      </c>
      <c r="KT21" t="inlineStr">
        <is>
          <t>2-4 kali</t>
        </is>
      </c>
      <c r="KU21" t="inlineStr">
        <is>
          <t>0-1 kali</t>
        </is>
      </c>
      <c r="KV21" t="inlineStr">
        <is>
          <t>Laki-laki dewasa Anak-anak (0-18 tahun)</t>
        </is>
      </c>
      <c r="KW21" t="n">
        <v>1</v>
      </c>
      <c r="KX21" t="n">
        <v>0</v>
      </c>
      <c r="KY21" t="n">
        <v>1</v>
      </c>
      <c r="KZ21" t="n">
        <v>0</v>
      </c>
      <c r="LA21" t="inlineStr">
        <is>
          <t>Cukup membaik</t>
        </is>
      </c>
      <c r="LB21" t="inlineStr">
        <is>
          <t>Jauh lebih baik</t>
        </is>
      </c>
      <c r="LC21" t="n">
        <v>0</v>
      </c>
      <c r="LD21" t="n">
        <v>3</v>
      </c>
      <c r="LE21" t="n">
        <v>0</v>
      </c>
      <c r="LF21" t="n">
        <v>8</v>
      </c>
      <c r="LG21" t="inlineStr">
        <is>
          <t>Ya</t>
        </is>
      </c>
      <c r="LH21" t="n">
        <v>100000</v>
      </c>
      <c r="LI21" t="n">
        <v/>
      </c>
      <c r="LJ21" t="inlineStr">
        <is>
          <t>Modal Usaha Kebutuhan rumah tangga Pendidikan anggota keluarga</t>
        </is>
      </c>
      <c r="LK21" t="n">
        <v>0</v>
      </c>
      <c r="LL21" t="n">
        <v>0</v>
      </c>
      <c r="LM21" t="n">
        <v>1</v>
      </c>
      <c r="LN21" t="n">
        <v>0</v>
      </c>
      <c r="LO21" t="n">
        <v>1</v>
      </c>
      <c r="LP21" t="n">
        <v>1</v>
      </c>
      <c r="LQ21" t="n">
        <v>0</v>
      </c>
      <c r="LR21" t="n">
        <v/>
      </c>
      <c r="LS21" t="n">
        <v>40</v>
      </c>
      <c r="LT21" t="n">
        <v>60</v>
      </c>
      <c r="LU21" t="n">
        <v>0</v>
      </c>
      <c r="LV21" t="n">
        <v>15</v>
      </c>
      <c r="LW21" t="n">
        <v>20</v>
      </c>
      <c r="LX21" t="n">
        <v>0</v>
      </c>
      <c r="LY21" t="n">
        <v>10</v>
      </c>
      <c r="LZ21" t="n">
        <v>20</v>
      </c>
      <c r="MA21" t="n">
        <v>0</v>
      </c>
      <c r="MB21" t="inlineStr">
        <is>
          <t>Ya</t>
        </is>
      </c>
      <c r="MC21" t="n">
        <v>60</v>
      </c>
      <c r="MD21" t="n">
        <v>30</v>
      </c>
      <c r="ME21" t="n">
        <v>30</v>
      </c>
      <c r="MF21" t="n">
        <v>15</v>
      </c>
      <c r="MG21" t="n">
        <v>0</v>
      </c>
      <c r="MH21" t="n">
        <v>0</v>
      </c>
      <c r="MI21" t="inlineStr">
        <is>
          <t>Pendidikan anak (mengantar sekolah, menemani anak belajar, menyiapkan bekal dsb) Aktivitas sosial diluar rumah (misalnya, berkumpul dengan tetangga, mengikuti kegiatan PKK, dsb) Istirahat</t>
        </is>
      </c>
      <c r="MJ21" t="n">
        <v>1</v>
      </c>
      <c r="MK21" t="n">
        <v>1</v>
      </c>
      <c r="ML21" t="n">
        <v>1</v>
      </c>
      <c r="MM21" t="n">
        <v>0</v>
      </c>
      <c r="MN21" t="n">
        <v>0</v>
      </c>
      <c r="MO21" t="n">
        <v>0</v>
      </c>
      <c r="MP21" t="n">
        <v/>
      </c>
      <c r="MQ21" t="n">
        <v/>
      </c>
      <c r="MR21" t="inlineStr">
        <is>
          <t>Digunakan untuk mengurus anak</t>
        </is>
      </c>
      <c r="MS21" t="inlineStr">
        <is>
          <t>Pertemuan PKK, Pertemuan Jemaat di Gereja</t>
        </is>
      </c>
      <c r="MT21" t="n">
        <v/>
      </c>
      <c r="MU21" t="inlineStr">
        <is>
          <t>Tidak</t>
        </is>
      </c>
      <c r="MV21" t="n">
        <v/>
      </c>
      <c r="MW21" t="n">
        <v/>
      </c>
      <c r="MX21" t="n">
        <v/>
      </c>
      <c r="MY21" t="n">
        <v/>
      </c>
      <c r="MZ21" t="n">
        <v/>
      </c>
      <c r="NA21" t="n">
        <v/>
      </c>
      <c r="NB21" t="n">
        <v/>
      </c>
      <c r="NC21" t="n">
        <v/>
      </c>
      <c r="ND21" t="n">
        <v/>
      </c>
      <c r="NE21" t="n">
        <v/>
      </c>
      <c r="NF21" t="n">
        <v/>
      </c>
      <c r="NG21" t="n">
        <v/>
      </c>
      <c r="NH21" t="n">
        <v/>
      </c>
      <c r="NI21" t="n">
        <v/>
      </c>
      <c r="NJ21" t="n">
        <v/>
      </c>
      <c r="NK21" t="n">
        <v/>
      </c>
      <c r="NL21" t="inlineStr">
        <is>
          <t>Tidak</t>
        </is>
      </c>
      <c r="NM21" t="inlineStr">
        <is>
          <t>100% dana hibah</t>
        </is>
      </c>
      <c r="NN21" t="inlineStr">
        <is>
          <t>0 (100% sumber pembiayaan dari hibah)</t>
        </is>
      </c>
      <c r="NO21" t="inlineStr">
        <is>
          <t>Pemerintah</t>
        </is>
      </c>
      <c r="NP21" t="n">
        <v/>
      </c>
      <c r="NQ21" t="n">
        <v/>
      </c>
      <c r="NR21" t="n">
        <v/>
      </c>
      <c r="NS21" t="n">
        <v/>
      </c>
      <c r="NT21" t="n">
        <v/>
      </c>
      <c r="NU21" t="n">
        <v/>
      </c>
      <c r="NV21" t="n">
        <v/>
      </c>
      <c r="NW21" t="n">
        <v/>
      </c>
      <c r="NX21" t="inlineStr">
        <is>
          <t>Sedikit meningkat</t>
        </is>
      </c>
      <c r="NY21" t="n">
        <v>120</v>
      </c>
      <c r="NZ21" t="n">
        <v>0</v>
      </c>
      <c r="OA21" t="n">
        <v>0</v>
      </c>
      <c r="OB21" t="n">
        <v>20</v>
      </c>
      <c r="OC21" t="n">
        <v>0</v>
      </c>
      <c r="OD21" t="n">
        <v>0</v>
      </c>
      <c r="OE21" t="inlineStr">
        <is>
          <t>Lebih baik</t>
        </is>
      </c>
      <c r="OF21" t="inlineStr">
        <is>
          <t>Lebih baik (beda waktu memasak 5-30 menit, ATAU tidak lagi ada rasa/bau makanan yang berubah, ATAU alasan lainnya)</t>
        </is>
      </c>
      <c r="OG21" t="inlineStr">
        <is>
          <t>Ya</t>
        </is>
      </c>
      <c r="OH21" t="n">
        <v>2</v>
      </c>
      <c r="OI21" t="n">
        <v>0</v>
      </c>
      <c r="OJ21" t="n">
        <v>0</v>
      </c>
      <c r="OK21" t="n">
        <v>0</v>
      </c>
      <c r="OL21" t="n">
        <v>0</v>
      </c>
      <c r="OM21" t="n">
        <v>0</v>
      </c>
      <c r="ON21" t="n">
        <v>10</v>
      </c>
      <c r="OO21" t="n">
        <v>0</v>
      </c>
      <c r="OP21" t="inlineStr">
        <is>
          <t>Sapi pedaging</t>
        </is>
      </c>
      <c r="OQ21" t="n">
        <v>1</v>
      </c>
      <c r="OR21" t="n">
        <v>0</v>
      </c>
      <c r="OS21" t="n">
        <v>0</v>
      </c>
      <c r="OT21" t="n">
        <v>0</v>
      </c>
      <c r="OU21" t="n">
        <v>0</v>
      </c>
      <c r="OV21" t="n">
        <v>0</v>
      </c>
      <c r="OW21" t="n">
        <v>0</v>
      </c>
      <c r="OX21" t="n">
        <v>0</v>
      </c>
      <c r="OY21" t="n">
        <v/>
      </c>
      <c r="OZ21" t="n">
        <v/>
      </c>
      <c r="PA21" t="n">
        <v/>
      </c>
      <c r="PB21" t="n">
        <v/>
      </c>
      <c r="PC21" t="n">
        <v/>
      </c>
      <c r="PD21" t="n">
        <v/>
      </c>
      <c r="PE21" t="n">
        <v/>
      </c>
      <c r="PF21" t="n">
        <v/>
      </c>
      <c r="PG21" t="n">
        <v/>
      </c>
      <c r="PH21" t="n">
        <v/>
      </c>
      <c r="PI21" t="n">
        <v/>
      </c>
      <c r="PJ21" t="n">
        <v/>
      </c>
      <c r="PK21" t="n">
        <v/>
      </c>
      <c r="PL21" t="n">
        <v/>
      </c>
      <c r="PM21" t="n">
        <v/>
      </c>
      <c r="PN21" t="n">
        <v/>
      </c>
      <c r="PO21" t="n">
        <v/>
      </c>
      <c r="PP21" t="n">
        <v/>
      </c>
      <c r="PQ21" t="n">
        <v/>
      </c>
      <c r="PR21" t="n">
        <v/>
      </c>
      <c r="PS21" t="n">
        <v/>
      </c>
      <c r="PT21" t="inlineStr">
        <is>
          <t>1-Disebarkan ke lahan terbuka</t>
        </is>
      </c>
      <c r="PU21" t="n">
        <v>0</v>
      </c>
      <c r="PV21" t="n">
        <v>0</v>
      </c>
      <c r="PW21" t="n">
        <v>0</v>
      </c>
      <c r="PX21" t="n">
        <v>0</v>
      </c>
      <c r="PY21" t="n">
        <v>0</v>
      </c>
      <c r="PZ21" t="n">
        <v>1</v>
      </c>
      <c r="QA21" t="n">
        <v>0</v>
      </c>
      <c r="QB21" t="n">
        <v>0</v>
      </c>
      <c r="QC21" t="n">
        <v>0</v>
      </c>
      <c r="QD21" t="n">
        <v/>
      </c>
      <c r="QE21" t="n">
        <v/>
      </c>
      <c r="QF21" t="n">
        <v/>
      </c>
      <c r="QG21" t="n">
        <v/>
      </c>
      <c r="QH21" t="n">
        <v/>
      </c>
      <c r="QI21" t="n">
        <v/>
      </c>
      <c r="QJ21" t="n">
        <v/>
      </c>
      <c r="QK21" t="n">
        <v/>
      </c>
      <c r="QL21" t="n">
        <v/>
      </c>
      <c r="QM21" t="n">
        <v/>
      </c>
      <c r="QN21" t="n">
        <v/>
      </c>
      <c r="QO21" t="n">
        <v/>
      </c>
      <c r="QP21" t="n">
        <v/>
      </c>
      <c r="QQ21" t="n">
        <v/>
      </c>
      <c r="QR21" t="n">
        <v/>
      </c>
      <c r="QS21" t="n">
        <v/>
      </c>
      <c r="QT21" t="n">
        <v/>
      </c>
      <c r="QU21" t="n">
        <v/>
      </c>
      <c r="QV21" t="n">
        <v/>
      </c>
      <c r="QW21" t="n">
        <v/>
      </c>
      <c r="QX21" t="n">
        <v/>
      </c>
      <c r="QY21" t="n">
        <v/>
      </c>
      <c r="QZ21" t="n">
        <v/>
      </c>
      <c r="RA21" t="n">
        <v/>
      </c>
      <c r="RB21" t="n">
        <v/>
      </c>
      <c r="RC21" t="n">
        <v/>
      </c>
      <c r="RD21" t="n">
        <v/>
      </c>
      <c r="RE21" t="n">
        <v/>
      </c>
      <c r="RF21" t="n">
        <v/>
      </c>
      <c r="RG21" t="n">
        <v/>
      </c>
      <c r="RH21" t="n">
        <v/>
      </c>
      <c r="RI21" t="n">
        <v/>
      </c>
      <c r="RJ21" t="n">
        <v/>
      </c>
      <c r="RK21" t="n">
        <v/>
      </c>
      <c r="RL21" t="n">
        <v/>
      </c>
      <c r="RM21" t="n">
        <v/>
      </c>
      <c r="RN21" t="n">
        <v/>
      </c>
      <c r="RO21" t="n">
        <v/>
      </c>
      <c r="RP21" t="n">
        <v/>
      </c>
      <c r="RQ21" t="n">
        <v/>
      </c>
      <c r="RR21" t="n">
        <v/>
      </c>
      <c r="RS21" t="n">
        <v/>
      </c>
      <c r="RT21" t="n">
        <v/>
      </c>
      <c r="RU21" t="n">
        <v/>
      </c>
      <c r="RV21" t="n">
        <v/>
      </c>
      <c r="RW21" t="n">
        <v/>
      </c>
      <c r="RX21" t="n">
        <v/>
      </c>
      <c r="RY21" t="n">
        <v/>
      </c>
      <c r="RZ21" t="n">
        <v/>
      </c>
      <c r="SA21" t="n">
        <v/>
      </c>
      <c r="SB21" t="n">
        <v/>
      </c>
      <c r="SC21" t="n">
        <v/>
      </c>
      <c r="SD21" t="n">
        <v/>
      </c>
      <c r="SE21" t="n">
        <v/>
      </c>
      <c r="SF21" t="n">
        <v/>
      </c>
      <c r="SG21" t="n">
        <v/>
      </c>
      <c r="SH21" t="n">
        <v/>
      </c>
      <c r="SI21" t="n">
        <v/>
      </c>
      <c r="SJ21" t="n">
        <v/>
      </c>
      <c r="SK21" t="n">
        <v/>
      </c>
      <c r="SL21" t="n">
        <v/>
      </c>
      <c r="SM21" t="n">
        <v/>
      </c>
      <c r="SN21" t="n">
        <v/>
      </c>
      <c r="SO21" t="n">
        <v/>
      </c>
      <c r="SP21" t="n">
        <v/>
      </c>
      <c r="SQ21" t="n">
        <v/>
      </c>
      <c r="SR21" t="n">
        <v/>
      </c>
      <c r="SS21" t="n">
        <v/>
      </c>
      <c r="ST21" t="n">
        <v/>
      </c>
      <c r="SU21" t="n">
        <v/>
      </c>
      <c r="SV21" t="n">
        <v/>
      </c>
      <c r="SW21" t="n">
        <v/>
      </c>
      <c r="SX21" t="n">
        <v/>
      </c>
      <c r="SY21" t="n">
        <v>3</v>
      </c>
      <c r="SZ21" t="n">
        <v/>
      </c>
      <c r="TA21" t="n">
        <v/>
      </c>
      <c r="TB21" t="n">
        <v/>
      </c>
      <c r="TC21" t="n">
        <v/>
      </c>
      <c r="TD21" t="n">
        <v/>
      </c>
      <c r="TE21" t="n">
        <v/>
      </c>
      <c r="TF21" t="n">
        <v/>
      </c>
      <c r="TG21" t="n">
        <v>2</v>
      </c>
      <c r="TH21" t="n">
        <v>0</v>
      </c>
      <c r="TI21" t="n">
        <v>0</v>
      </c>
      <c r="TJ21" t="n">
        <v>0</v>
      </c>
      <c r="TK21" t="n">
        <v>0</v>
      </c>
      <c r="TL21" t="n">
        <v>0</v>
      </c>
      <c r="TM21" t="n">
        <v>10</v>
      </c>
      <c r="TN21" t="n">
        <v>0</v>
      </c>
      <c r="TO21" t="n">
        <v>0</v>
      </c>
      <c r="TP21" t="n">
        <v>0</v>
      </c>
      <c r="TQ21" t="n">
        <v>1</v>
      </c>
      <c r="TR21" t="n">
        <v>0</v>
      </c>
      <c r="TS21" t="n">
        <v/>
      </c>
      <c r="TT21" t="n">
        <v/>
      </c>
      <c r="TU21" t="n">
        <v/>
      </c>
      <c r="TV21" t="n">
        <v/>
      </c>
      <c r="TW21" t="n">
        <v/>
      </c>
      <c r="TX21" t="n">
        <v/>
      </c>
      <c r="TY21" t="n">
        <v/>
      </c>
      <c r="TZ21" t="n">
        <v/>
      </c>
      <c r="UA21" t="n">
        <v/>
      </c>
      <c r="UB21" t="n">
        <v/>
      </c>
      <c r="UC21" t="n">
        <v/>
      </c>
      <c r="UD21" t="n">
        <v/>
      </c>
      <c r="UE21" t="n">
        <v/>
      </c>
      <c r="UF21" t="n">
        <v/>
      </c>
      <c r="UG21" t="n">
        <v/>
      </c>
      <c r="UH21" t="n">
        <v/>
      </c>
      <c r="UI21" t="n">
        <v/>
      </c>
      <c r="UJ21" t="n">
        <v/>
      </c>
      <c r="UK21" t="n">
        <v/>
      </c>
      <c r="UL21" t="n">
        <v/>
      </c>
      <c r="UM21" t="n">
        <v/>
      </c>
      <c r="UN21" t="n">
        <v/>
      </c>
      <c r="UO21" t="n">
        <v/>
      </c>
      <c r="UP21" t="n">
        <v/>
      </c>
      <c r="UQ21" t="n">
        <v/>
      </c>
      <c r="UR21" t="n">
        <v/>
      </c>
      <c r="US21" t="n">
        <v/>
      </c>
      <c r="UT21" t="n">
        <v/>
      </c>
      <c r="UU21" t="inlineStr">
        <is>
          <t>Pemberian pakan di kandang</t>
        </is>
      </c>
      <c r="UV21" t="n">
        <v/>
      </c>
      <c r="UW21" t="n">
        <v/>
      </c>
      <c r="UX21" t="n">
        <v/>
      </c>
      <c r="UY21" t="n">
        <v/>
      </c>
      <c r="UZ21" t="n">
        <v/>
      </c>
      <c r="VA21" t="inlineStr">
        <is>
          <t>Penggembalaan terbuka</t>
        </is>
      </c>
      <c r="VB21" t="n">
        <v/>
      </c>
      <c r="VC21" t="inlineStr">
        <is>
          <t>Sangat jarang (&gt;1 bulan sekali)</t>
        </is>
      </c>
      <c r="VD21" t="n">
        <v/>
      </c>
      <c r="VE21" t="n">
        <v/>
      </c>
      <c r="VF21" t="n">
        <v/>
      </c>
      <c r="VG21" t="n">
        <v/>
      </c>
      <c r="VH21" t="n">
        <v/>
      </c>
      <c r="VI21" t="inlineStr">
        <is>
          <t>Sangat jarang (&gt;1 bulan sekali)</t>
        </is>
      </c>
      <c r="VJ21" t="n">
        <v/>
      </c>
      <c r="VK21" t="inlineStr">
        <is>
          <t>Sering (1 kali sehari)</t>
        </is>
      </c>
      <c r="VL21" t="n">
        <v/>
      </c>
      <c r="VM21" t="n">
        <v/>
      </c>
      <c r="VN21" t="n">
        <v/>
      </c>
      <c r="VO21" t="n">
        <v/>
      </c>
      <c r="VP21" t="n">
        <v/>
      </c>
      <c r="VQ21" t="n">
        <v/>
      </c>
      <c r="VR21" t="n">
        <v/>
      </c>
      <c r="VS21" t="inlineStr">
        <is>
          <t>6-Digester biogas</t>
        </is>
      </c>
      <c r="VT21" t="n">
        <v>0</v>
      </c>
      <c r="VU21" t="n">
        <v>0</v>
      </c>
      <c r="VV21" t="n">
        <v>0</v>
      </c>
      <c r="VW21" t="n">
        <v>0</v>
      </c>
      <c r="VX21" t="n">
        <v>0</v>
      </c>
      <c r="VY21" t="n">
        <v>0</v>
      </c>
      <c r="VZ21" t="n">
        <v>0</v>
      </c>
      <c r="WA21" t="n">
        <v>0</v>
      </c>
      <c r="WB21" t="n">
        <v>0</v>
      </c>
      <c r="WC21" t="n">
        <v>1</v>
      </c>
      <c r="WD21" t="n">
        <v>0</v>
      </c>
      <c r="WE21" t="n">
        <v>0</v>
      </c>
      <c r="WF21" t="n">
        <v/>
      </c>
      <c r="WG21" t="n">
        <v/>
      </c>
      <c r="WH21" t="n">
        <v/>
      </c>
      <c r="WI21" t="n">
        <v/>
      </c>
      <c r="WJ21" t="n">
        <v/>
      </c>
      <c r="WK21" t="n">
        <v/>
      </c>
      <c r="WL21" t="n">
        <v/>
      </c>
      <c r="WM21" t="n">
        <v/>
      </c>
      <c r="WN21" t="n">
        <v/>
      </c>
      <c r="WO21" t="n">
        <v/>
      </c>
      <c r="WP21" t="n">
        <v/>
      </c>
      <c r="WQ21" t="n">
        <v/>
      </c>
      <c r="WR21" t="n">
        <v/>
      </c>
      <c r="WS21" t="n">
        <v/>
      </c>
      <c r="WT21" t="n">
        <v/>
      </c>
      <c r="WU21" t="n">
        <v/>
      </c>
      <c r="WV21" t="n">
        <v/>
      </c>
      <c r="WW21" t="n">
        <v/>
      </c>
      <c r="WX21" t="n">
        <v/>
      </c>
      <c r="WY21" t="n">
        <v/>
      </c>
      <c r="WZ21" t="n">
        <v/>
      </c>
      <c r="XA21" t="n">
        <v/>
      </c>
      <c r="XB21" t="n">
        <v/>
      </c>
      <c r="XC21" t="n">
        <v/>
      </c>
      <c r="XD21" t="n">
        <v/>
      </c>
      <c r="XE21" t="n">
        <v/>
      </c>
      <c r="XF21" t="n">
        <v/>
      </c>
      <c r="XG21" t="n">
        <v/>
      </c>
      <c r="XH21" t="n">
        <v/>
      </c>
      <c r="XI21" t="n">
        <v/>
      </c>
      <c r="XJ21" t="n">
        <v/>
      </c>
      <c r="XK21" t="n">
        <v/>
      </c>
      <c r="XL21" t="n">
        <v/>
      </c>
      <c r="XM21" t="n">
        <v/>
      </c>
      <c r="XN21" t="n">
        <v/>
      </c>
      <c r="XO21" t="n">
        <v/>
      </c>
      <c r="XP21" t="n">
        <v/>
      </c>
      <c r="XQ21" t="n">
        <v/>
      </c>
      <c r="XR21" t="n">
        <v/>
      </c>
      <c r="XS21" t="n">
        <v/>
      </c>
      <c r="XT21" t="n">
        <v/>
      </c>
      <c r="XU21" t="n">
        <v/>
      </c>
      <c r="XV21" t="n">
        <v/>
      </c>
      <c r="XW21" t="n">
        <v/>
      </c>
      <c r="XX21" t="n">
        <v/>
      </c>
      <c r="XY21" t="n">
        <v/>
      </c>
      <c r="XZ21" t="n">
        <v/>
      </c>
      <c r="YA21" t="n">
        <v/>
      </c>
      <c r="YB21" t="n">
        <v/>
      </c>
      <c r="YC21" t="n">
        <v/>
      </c>
      <c r="YD21" t="n">
        <v/>
      </c>
      <c r="YE21" t="n">
        <v/>
      </c>
      <c r="YF21" t="n">
        <v/>
      </c>
      <c r="YG21" t="n">
        <v/>
      </c>
      <c r="YH21" t="n">
        <v/>
      </c>
      <c r="YI21" t="n">
        <v/>
      </c>
      <c r="YJ21" t="n">
        <v/>
      </c>
      <c r="YK21" t="n">
        <v/>
      </c>
      <c r="YL21" t="n">
        <v/>
      </c>
      <c r="YM21" t="n">
        <v/>
      </c>
      <c r="YN21" t="inlineStr">
        <is>
          <t>8-Dibiarkan tersebar di ladang penggembalaan</t>
        </is>
      </c>
      <c r="YO21" t="n">
        <v>0</v>
      </c>
      <c r="YP21" t="n">
        <v>0</v>
      </c>
      <c r="YQ21" t="n">
        <v>0</v>
      </c>
      <c r="YR21" t="n">
        <v>0</v>
      </c>
      <c r="YS21" t="n">
        <v>0</v>
      </c>
      <c r="YT21" t="n">
        <v>0</v>
      </c>
      <c r="YU21" t="n">
        <v>0</v>
      </c>
      <c r="YV21" t="n">
        <v>0</v>
      </c>
      <c r="YW21" t="n">
        <v>0</v>
      </c>
      <c r="YX21" t="n">
        <v>0</v>
      </c>
      <c r="YY21" t="n">
        <v>0</v>
      </c>
      <c r="YZ21" t="n">
        <v>1</v>
      </c>
      <c r="ZA21" t="n">
        <v/>
      </c>
      <c r="ZB21" t="n">
        <v/>
      </c>
      <c r="ZC21" t="n">
        <v/>
      </c>
      <c r="ZD21" t="n">
        <v/>
      </c>
      <c r="ZE21" t="n">
        <v/>
      </c>
      <c r="ZF21" t="n">
        <v/>
      </c>
      <c r="ZG21" t="n">
        <v/>
      </c>
      <c r="ZH21" t="n">
        <v/>
      </c>
      <c r="ZI21" t="n">
        <v/>
      </c>
      <c r="ZJ21" t="n">
        <v/>
      </c>
      <c r="ZK21" t="n">
        <v/>
      </c>
      <c r="ZL21" t="n">
        <v/>
      </c>
      <c r="ZM21" t="n">
        <v/>
      </c>
      <c r="ZN21" t="n">
        <v>100</v>
      </c>
      <c r="ZO21" t="n">
        <v/>
      </c>
      <c r="ZP21" t="n">
        <v/>
      </c>
      <c r="ZQ21" t="n">
        <v/>
      </c>
      <c r="ZR21" t="n">
        <v/>
      </c>
      <c r="ZS21" t="n">
        <v/>
      </c>
      <c r="ZT21" t="n">
        <v/>
      </c>
      <c r="ZU21" t="n">
        <v/>
      </c>
      <c r="ZV21" t="n">
        <v>2</v>
      </c>
      <c r="ZW21" t="n">
        <v/>
      </c>
      <c r="ZX21" t="n">
        <v/>
      </c>
      <c r="ZY21" t="n">
        <v/>
      </c>
      <c r="ZZ21" t="n">
        <v/>
      </c>
      <c r="AAA21" t="n">
        <v/>
      </c>
      <c r="AAB21" t="n">
        <v>2</v>
      </c>
      <c r="AAC21" t="n">
        <v/>
      </c>
      <c r="AAD21" t="inlineStr">
        <is>
          <t>Pakan segar (misal: rumput)</t>
        </is>
      </c>
      <c r="AAE21" t="n">
        <v/>
      </c>
      <c r="AAF21" t="n">
        <v/>
      </c>
      <c r="AAG21" t="n">
        <v/>
      </c>
      <c r="AAH21" t="n">
        <v/>
      </c>
      <c r="AAI21" t="n">
        <v/>
      </c>
      <c r="AAJ21" t="inlineStr">
        <is>
          <t>Pakan kering (misal: konsentrat, silase, pelet)</t>
        </is>
      </c>
      <c r="AAK21" t="n">
        <v/>
      </c>
      <c r="AAL21" t="inlineStr">
        <is>
          <t>Tidak</t>
        </is>
      </c>
      <c r="AAM21" t="n">
        <v/>
      </c>
      <c r="AAN21" t="n">
        <v/>
      </c>
      <c r="AAO21" t="n">
        <v/>
      </c>
      <c r="AAP21" t="n">
        <v/>
      </c>
      <c r="AAQ21" t="n">
        <v/>
      </c>
      <c r="AAR21" t="inlineStr">
        <is>
          <t>Tidak</t>
        </is>
      </c>
      <c r="AAS21" t="inlineStr">
        <is>
          <t>Tidak pasti/ragu-ragu</t>
        </is>
      </c>
      <c r="AAT21" t="inlineStr">
        <is>
          <t>Didiamkan saja/dibiarkan di tempatnya (di bak/kolam penampung slurry) Dibuang ke selokan</t>
        </is>
      </c>
      <c r="AAU21" t="n">
        <v>0</v>
      </c>
      <c r="AAV21" t="n">
        <v>0</v>
      </c>
      <c r="AAW21" t="n">
        <v>0</v>
      </c>
      <c r="AAX21" t="n">
        <v>0</v>
      </c>
      <c r="AAY21" t="n">
        <v>0</v>
      </c>
      <c r="AAZ21" t="n">
        <v>1</v>
      </c>
      <c r="ABA21" t="n">
        <v>1</v>
      </c>
      <c r="ABB21" t="n">
        <v/>
      </c>
      <c r="ABC21" t="n">
        <v/>
      </c>
      <c r="ABD21" t="n">
        <v/>
      </c>
      <c r="ABE21" t="n">
        <v/>
      </c>
      <c r="ABF21" t="n">
        <v/>
      </c>
      <c r="ABG21" t="n">
        <v/>
      </c>
      <c r="ABH21" t="n">
        <v/>
      </c>
      <c r="ABI21" t="n">
        <v/>
      </c>
      <c r="ABJ21" t="n">
        <v/>
      </c>
      <c r="ABK21" t="n">
        <v/>
      </c>
      <c r="ABL21" t="n">
        <v/>
      </c>
      <c r="ABM21" t="n">
        <v/>
      </c>
      <c r="ABN21" t="n">
        <v/>
      </c>
      <c r="ABO21" t="n">
        <v/>
      </c>
      <c r="ABP21" t="n">
        <v/>
      </c>
      <c r="ABQ21" t="n">
        <v/>
      </c>
      <c r="ABR21" t="n">
        <v/>
      </c>
      <c r="ABS21" t="n">
        <v/>
      </c>
      <c r="ABT21" t="n">
        <v/>
      </c>
      <c r="ABU21" t="n">
        <v/>
      </c>
      <c r="ABV21" t="n">
        <v/>
      </c>
      <c r="ABW21" t="n">
        <v/>
      </c>
      <c r="ABX21" t="n">
        <v/>
      </c>
      <c r="ABY21" t="n">
        <v/>
      </c>
      <c r="ABZ21" t="n">
        <v/>
      </c>
      <c r="ACA21" t="n">
        <v/>
      </c>
      <c r="ACB21" t="n">
        <v/>
      </c>
      <c r="ACC21" t="n">
        <v/>
      </c>
      <c r="ACD21" t="n">
        <v/>
      </c>
      <c r="ACE21" t="n">
        <v/>
      </c>
      <c r="ACF21" t="n">
        <v/>
      </c>
      <c r="ACG21" t="n">
        <v/>
      </c>
      <c r="ACH21" t="n">
        <v/>
      </c>
      <c r="ACI21" t="n">
        <v/>
      </c>
      <c r="ACJ21" t="n">
        <v/>
      </c>
      <c r="ACK21" t="inlineStr">
        <is>
          <t>Tidak punya waktu mengumpulkannya Belum tau bahwa bioslurry bagus untuk pupuk Lebih praktis menggunakan pupuk kimia</t>
        </is>
      </c>
      <c r="ACL21" t="n">
        <v>0</v>
      </c>
      <c r="ACM21" t="n">
        <v>0</v>
      </c>
      <c r="ACN21" t="n">
        <v>1</v>
      </c>
      <c r="ACO21" t="n">
        <v>0</v>
      </c>
      <c r="ACP21" t="n">
        <v>1</v>
      </c>
      <c r="ACQ21" t="n">
        <v>1</v>
      </c>
      <c r="ACR21" t="n">
        <v>0</v>
      </c>
      <c r="ACS21" t="n">
        <v/>
      </c>
      <c r="ACT21" t="inlineStr">
        <is>
          <t>Tidak ada</t>
        </is>
      </c>
      <c r="ACU21" t="inlineStr">
        <is>
          <t>Manfaat sangat besar</t>
        </is>
      </c>
      <c r="ACV21" t="inlineStr">
        <is>
          <t>Berkurang</t>
        </is>
      </c>
      <c r="ACW21" t="inlineStr">
        <is>
          <t>Anggota keluarga - Perempuan dewasa</t>
        </is>
      </c>
      <c r="ACX21" t="inlineStr">
        <is>
          <t>Setuju</t>
        </is>
      </c>
      <c r="ACY21" t="inlineStr">
        <is>
          <t>Anggota keluarga - Laki-laki dewasa Anggota keluarga - Perempuan dewasa Anggota keluarga - Anak-anak</t>
        </is>
      </c>
      <c r="ACZ21" t="n">
        <v>1</v>
      </c>
      <c r="ADA21" t="n">
        <v>1</v>
      </c>
      <c r="ADB21" t="n">
        <v>1</v>
      </c>
      <c r="ADC21" t="n">
        <v>0</v>
      </c>
      <c r="ADD21" t="inlineStr">
        <is>
          <t>Sangat puas</t>
        </is>
      </c>
      <c r="ADE21" t="inlineStr">
        <is>
          <t>Puas</t>
        </is>
      </c>
      <c r="ADF21" t="inlineStr">
        <is>
          <t>Puas</t>
        </is>
      </c>
      <c r="ADG21" t="inlineStr">
        <is>
          <t>Sangat puas</t>
        </is>
      </c>
      <c r="ADH21" t="inlineStr">
        <is>
          <t>Tidak</t>
        </is>
      </c>
      <c r="ADI21" t="n">
        <v/>
      </c>
      <c r="ADJ21" t="inlineStr">
        <is>
          <t>Tidak puas</t>
        </is>
      </c>
      <c r="ADK21" t="inlineStr">
        <is>
          <t>Pelatihan yang diberikan kurang menyeluruh/tidak lengkap atau tidak ada pelatihan Sulit dihubungi ketika biogas bermasalah Monitoring/pengawasan tidak rutin Penanganan kerusakannya lambat</t>
        </is>
      </c>
      <c r="ADL21" t="n">
        <v>0</v>
      </c>
      <c r="ADM21" t="n">
        <v>1</v>
      </c>
      <c r="ADN21" t="n">
        <v>1</v>
      </c>
      <c r="ADO21" t="n">
        <v>0</v>
      </c>
      <c r="ADP21" t="n">
        <v>1</v>
      </c>
      <c r="ADQ21" t="n">
        <v>1</v>
      </c>
      <c r="ADR21" t="n">
        <v>0</v>
      </c>
      <c r="ADS21" t="n">
        <v>0</v>
      </c>
      <c r="ADT21" t="n">
        <v/>
      </c>
      <c r="ADU21" t="inlineStr">
        <is>
          <t>Dibiarkan saja</t>
        </is>
      </c>
      <c r="ADV21" t="n">
        <v>0</v>
      </c>
      <c r="ADW21" t="n">
        <v>0</v>
      </c>
      <c r="ADX21" t="n">
        <v>0</v>
      </c>
      <c r="ADY21" t="n">
        <v>0</v>
      </c>
      <c r="ADZ21" t="n">
        <v>0</v>
      </c>
      <c r="AEA21" t="n">
        <v>0</v>
      </c>
      <c r="AEB21" t="n">
        <v>1</v>
      </c>
      <c r="AEC21" t="n">
        <v>0</v>
      </c>
      <c r="AED21" t="inlineStr">
        <is>
          <t>Tidak ada</t>
        </is>
      </c>
      <c r="AEE21" t="inlineStr">
        <is>
          <t>Lainnya</t>
        </is>
      </c>
      <c r="AEF21" t="inlineStr">
        <is>
          <t>Tidak ada</t>
        </is>
      </c>
      <c r="AEG21" t="inlineStr">
        <is>
          <t>Lainnya</t>
        </is>
      </c>
      <c r="AEH21" t="inlineStr">
        <is>
          <t>Tidak ada</t>
        </is>
      </c>
      <c r="AEI21" t="inlineStr">
        <is>
          <t>Diberikan informasi nomor yang mudah dihubungi, diberikan monitoring secara rutin</t>
        </is>
      </c>
      <c r="AEJ21" t="inlineStr">
        <is>
          <t>Tidak pernah</t>
        </is>
      </c>
      <c r="AEK21" t="inlineStr">
        <is>
          <t>Pengurangan pengeluaran rumah tangga (bahan bakar minyak, pupuk, dll.) Lebih mudah mendapatkan energi Lebih aman Pengurangan waktu dan tenaga Peningkatan kebersihan kandang ternak Dapur lebih bersih dan bebas asap</t>
        </is>
      </c>
      <c r="AEL21" t="n">
        <v>1</v>
      </c>
      <c r="AEM21" t="n">
        <v>1</v>
      </c>
      <c r="AEN21" t="n">
        <v>0</v>
      </c>
      <c r="AEO21" t="n">
        <v>0</v>
      </c>
      <c r="AEP21" t="n">
        <v>1</v>
      </c>
      <c r="AEQ21" t="n">
        <v>1</v>
      </c>
      <c r="AER21" t="n">
        <v>1</v>
      </c>
      <c r="AES21" t="n">
        <v>0</v>
      </c>
      <c r="AET21" t="n">
        <v>1</v>
      </c>
      <c r="AEU21" t="n">
        <v>0</v>
      </c>
      <c r="AEV21" t="n">
        <v>0</v>
      </c>
      <c r="AEW21" t="n">
        <v>0</v>
      </c>
      <c r="AEX21" t="n">
        <v/>
      </c>
      <c r="AEY21" t="inlineStr">
        <is>
          <t>Mengurangi pengeluaran energi</t>
        </is>
      </c>
      <c r="AEZ21" t="n">
        <v/>
      </c>
      <c r="AFA21" t="inlineStr">
        <is>
          <t>Tetangga / teman / saudara</t>
        </is>
      </c>
      <c r="AFB21" t="n">
        <v/>
      </c>
      <c r="AFC21" t="inlineStr">
        <is>
          <t>marjono-2-3_14_45.jpg</t>
        </is>
      </c>
      <c r="AFD21" t="inlineStr">
        <is>
          <t>https://kf.kobotoolbox.org/api/v2/assets/avstPQqLr3Ab3ZdcVTXZ6f/data/669801987/attachments/att65XQu28MPE6CZXbWFaZwY/</t>
        </is>
      </c>
      <c r="AFE21" t="inlineStr">
        <is>
          <t>marjono-3_14_54.jpg</t>
        </is>
      </c>
      <c r="AFF21" t="inlineStr">
        <is>
          <t>https://kf.kobotoolbox.org/api/v2/assets/avstPQqLr3Ab3ZdcVTXZ6f/data/669801987/attachments/attQkJeYhfXpWUapXUE3jSrR/</t>
        </is>
      </c>
      <c r="AFG21" t="inlineStr">
        <is>
          <t>Suyono/suyono_mse_2000</t>
        </is>
      </c>
      <c r="AFH21" t="n">
        <v/>
      </c>
      <c r="AFI21" t="inlineStr">
        <is>
          <t>A10. Responden memakai biogas selama 6 th. D1. Pendapatan keluarga (responden mewakili pendapatan suami) E5-b. Ayam tidak pernah dijual, hanya digunakan untuk kebutuhan konsumsi sendiri. G13. Tidak Pernah. Responden tidak pernah berjumpa dengan CPO</t>
        </is>
      </c>
    </row>
    <row r="22">
      <c r="A22" s="93" t="n">
        <v>46054</v>
      </c>
      <c r="B22" s="93" t="n">
        <v>46066</v>
      </c>
      <c r="C22" t="inlineStr">
        <is>
          <t>suyono</t>
        </is>
      </c>
      <c r="D22" t="inlineStr">
        <is>
          <t>marjuki</t>
        </is>
      </c>
      <c r="E22" t="n">
        <v>85292502804</v>
      </c>
      <c r="F22" t="inlineStr">
        <is>
          <t>-7.612968 110.419088 0 0</t>
        </is>
      </c>
      <c r="G22" t="n">
        <v>-7.612968</v>
      </c>
      <c r="H22" t="n">
        <v>110.419088</v>
      </c>
      <c r="I22" t="n">
        <v>0</v>
      </c>
      <c r="J22" t="n">
        <v>0</v>
      </c>
      <c r="K22" t="n">
        <v>0</v>
      </c>
      <c r="L22" t="inlineStr">
        <is>
          <t>-7.61306 110.419325 0 0</t>
        </is>
      </c>
      <c r="M22" t="n">
        <v>-7.61306</v>
      </c>
      <c r="N22" t="n">
        <v>110.419325</v>
      </c>
      <c r="O22" t="n">
        <v>0</v>
      </c>
      <c r="P22" t="n">
        <v>0</v>
      </c>
      <c r="Q22" t="n">
        <v>0</v>
      </c>
      <c r="R22" t="inlineStr">
        <is>
          <t>DIY</t>
        </is>
      </c>
      <c r="S22" t="n">
        <v>0</v>
      </c>
      <c r="T22" t="n">
        <v>0</v>
      </c>
      <c r="U22" t="n">
        <v>0</v>
      </c>
      <c r="V22" t="n">
        <v>0</v>
      </c>
      <c r="W22" t="n">
        <v>1</v>
      </c>
      <c r="X22" t="n">
        <v>0</v>
      </c>
      <c r="Y22" t="n">
        <v>0</v>
      </c>
      <c r="Z22" t="n">
        <v>0</v>
      </c>
      <c r="AA22" t="n">
        <v>0</v>
      </c>
      <c r="AB22" t="n">
        <v>0</v>
      </c>
      <c r="AC22" t="inlineStr">
        <is>
          <t>SLEMAN</t>
        </is>
      </c>
      <c r="AD22" t="inlineStr">
        <is>
          <t>PAKEM</t>
        </is>
      </c>
      <c r="AE22" t="inlineStr">
        <is>
          <t>HARGOBINANGUN</t>
        </is>
      </c>
      <c r="AF22" t="inlineStr">
        <is>
          <t>UPP KALIURANG</t>
        </is>
      </c>
      <c r="AG22" t="inlineStr">
        <is>
          <t>UPP0002</t>
        </is>
      </c>
      <c r="AH22" t="n">
        <v>3</v>
      </c>
      <c r="AI22" t="inlineStr">
        <is>
          <t>VPA2</t>
        </is>
      </c>
      <c r="AJ22" t="inlineStr">
        <is>
          <t>Aktif</t>
        </is>
      </c>
      <c r="AK22" t="n">
        <v>48</v>
      </c>
      <c r="AL22" t="inlineStr">
        <is>
          <t>Laki-laki</t>
        </is>
      </c>
      <c r="AM22" t="inlineStr">
        <is>
          <t>Sudah menikah</t>
        </is>
      </c>
      <c r="AN22" t="inlineStr">
        <is>
          <t>SMA/Sederajat</t>
        </is>
      </c>
      <c r="AO22" t="inlineStr">
        <is>
          <t>Peternak</t>
        </is>
      </c>
      <c r="AP22" t="n">
        <v>0</v>
      </c>
      <c r="AQ22" t="n">
        <v>1</v>
      </c>
      <c r="AR22" t="n">
        <v>0</v>
      </c>
      <c r="AS22" t="n">
        <v>0</v>
      </c>
      <c r="AT22" t="n">
        <v>0</v>
      </c>
      <c r="AU22" t="n">
        <v>0</v>
      </c>
      <c r="AV22" t="n">
        <v>0</v>
      </c>
      <c r="AW22" t="n">
        <v>0</v>
      </c>
      <c r="AX22" t="n">
        <v/>
      </c>
      <c r="AY22" t="inlineStr">
        <is>
          <t>Petani</t>
        </is>
      </c>
      <c r="AZ22" t="n">
        <v>1</v>
      </c>
      <c r="BA22" t="n">
        <v>0</v>
      </c>
      <c r="BB22" t="n">
        <v>0</v>
      </c>
      <c r="BC22" t="n">
        <v>0</v>
      </c>
      <c r="BD22" t="n">
        <v>0</v>
      </c>
      <c r="BE22" t="n">
        <v>0</v>
      </c>
      <c r="BF22" t="n">
        <v>0</v>
      </c>
      <c r="BG22" t="n">
        <v>0</v>
      </c>
      <c r="BH22" t="n">
        <v/>
      </c>
      <c r="BI22" t="inlineStr">
        <is>
          <t>Rp1.500.000 - Rp2.500.000</t>
        </is>
      </c>
      <c r="BJ22" t="n">
        <v>1</v>
      </c>
      <c r="BK22" t="n">
        <v>1</v>
      </c>
      <c r="BL22" t="n">
        <v>1</v>
      </c>
      <c r="BM22" t="n">
        <v>0</v>
      </c>
      <c r="BN22" t="inlineStr">
        <is>
          <t>Milik sendiri</t>
        </is>
      </c>
      <c r="BO22" t="inlineStr">
        <is>
          <t>Permanen (dinding bata dan semen)</t>
        </is>
      </c>
      <c r="BP22" t="n">
        <v>1</v>
      </c>
      <c r="BQ22" t="n">
        <v>0</v>
      </c>
      <c r="BR22" t="n">
        <v>0</v>
      </c>
      <c r="BS22" t="n">
        <v>0</v>
      </c>
      <c r="BT22" t="n">
        <v>0</v>
      </c>
      <c r="BU22" t="n">
        <v/>
      </c>
      <c r="BV22" t="inlineStr">
        <is>
          <t>Keramik/ubin</t>
        </is>
      </c>
      <c r="BW22" t="n">
        <v>0</v>
      </c>
      <c r="BX22" t="n">
        <v>0</v>
      </c>
      <c r="BY22" t="n">
        <v>1</v>
      </c>
      <c r="BZ22" t="n">
        <v>0</v>
      </c>
      <c r="CA22" t="n">
        <v>0</v>
      </c>
      <c r="CB22" t="n">
        <v/>
      </c>
      <c r="CC22" t="inlineStr">
        <is>
          <t>Genting</t>
        </is>
      </c>
      <c r="CD22" t="n">
        <v>0</v>
      </c>
      <c r="CE22" t="n">
        <v>0</v>
      </c>
      <c r="CF22" t="n">
        <v>0</v>
      </c>
      <c r="CG22" t="n">
        <v>0</v>
      </c>
      <c r="CH22" t="n">
        <v>0</v>
      </c>
      <c r="CI22" t="n">
        <v>1</v>
      </c>
      <c r="CJ22" t="n">
        <v>0</v>
      </c>
      <c r="CK22" t="n">
        <v/>
      </c>
      <c r="CL22" t="inlineStr">
        <is>
          <t>Ya</t>
        </is>
      </c>
      <c r="CM22" t="n">
        <v>2023</v>
      </c>
      <c r="CN22" t="inlineStr">
        <is>
          <t>Fixed-Dome (Kubah Tetap)</t>
        </is>
      </c>
      <c r="CO22" t="inlineStr">
        <is>
          <t>8 m³ (6-7 ekor sapi, ±6,5 jam memasak/hari, ±65 kg slurry/hari)</t>
        </is>
      </c>
      <c r="CP22" t="inlineStr">
        <is>
          <t>Koperasi</t>
        </is>
      </c>
      <c r="CQ22" t="n">
        <v>0</v>
      </c>
      <c r="CR22" t="n">
        <v>0</v>
      </c>
      <c r="CS22" t="n">
        <v>0</v>
      </c>
      <c r="CT22" t="n">
        <v>0</v>
      </c>
      <c r="CU22" t="n">
        <v>0</v>
      </c>
      <c r="CV22" t="n">
        <v>0</v>
      </c>
      <c r="CW22" t="n">
        <v>1</v>
      </c>
      <c r="CX22" t="n">
        <v>0</v>
      </c>
      <c r="CY22" t="inlineStr">
        <is>
          <t>Anggota keluarga - laki-laki Anggota keluarga - perempuan dewasa</t>
        </is>
      </c>
      <c r="CZ22" t="n">
        <v>1</v>
      </c>
      <c r="DA22" t="n">
        <v>1</v>
      </c>
      <c r="DB22" t="n">
        <v>0</v>
      </c>
      <c r="DC22" t="n">
        <v/>
      </c>
      <c r="DD22" t="inlineStr">
        <is>
          <t>Anggota keluarga - laki-laki CPO atau pendamping</t>
        </is>
      </c>
      <c r="DE22" t="n">
        <v>1</v>
      </c>
      <c r="DF22" t="n">
        <v>0</v>
      </c>
      <c r="DG22" t="n">
        <v>1</v>
      </c>
      <c r="DH22" t="n">
        <v>0</v>
      </c>
      <c r="DI22" t="n">
        <v/>
      </c>
      <c r="DJ22" t="inlineStr">
        <is>
          <t>CPO atau pendamping</t>
        </is>
      </c>
      <c r="DK22" t="n">
        <v>0</v>
      </c>
      <c r="DL22" t="n">
        <v>0</v>
      </c>
      <c r="DM22" t="n">
        <v>1</v>
      </c>
      <c r="DN22" t="n">
        <v>0</v>
      </c>
      <c r="DO22" t="n">
        <v/>
      </c>
      <c r="DP22" t="inlineStr">
        <is>
          <t>Ya</t>
        </is>
      </c>
      <c r="DQ22" t="n">
        <v/>
      </c>
      <c r="DR22" t="n">
        <v/>
      </c>
      <c r="DS22" t="n">
        <v/>
      </c>
      <c r="DT22" t="n">
        <v/>
      </c>
      <c r="DU22" t="n">
        <v/>
      </c>
      <c r="DV22" t="n">
        <v/>
      </c>
      <c r="DW22" t="n">
        <v/>
      </c>
      <c r="DX22" t="n">
        <v/>
      </c>
      <c r="DY22" t="n">
        <v/>
      </c>
      <c r="DZ22" t="n">
        <v/>
      </c>
      <c r="EA22" t="n">
        <v/>
      </c>
      <c r="EB22" t="n">
        <v/>
      </c>
      <c r="EC22" t="n">
        <v/>
      </c>
      <c r="ED22" t="n">
        <v/>
      </c>
      <c r="EE22" t="n">
        <v/>
      </c>
      <c r="EF22" t="n">
        <v/>
      </c>
      <c r="EG22" t="n">
        <v/>
      </c>
      <c r="EH22" t="n">
        <v/>
      </c>
      <c r="EI22" t="inlineStr">
        <is>
          <t>Tidak ada masalah</t>
        </is>
      </c>
      <c r="EJ22" t="n">
        <v>0</v>
      </c>
      <c r="EK22" t="n">
        <v>0</v>
      </c>
      <c r="EL22" t="n">
        <v>0</v>
      </c>
      <c r="EM22" t="n">
        <v>1</v>
      </c>
      <c r="EN22" t="n">
        <v>0</v>
      </c>
      <c r="EO22" t="n">
        <v/>
      </c>
      <c r="EP22" t="inlineStr">
        <is>
          <t>Ya, cukup jelas dan mudah diikuti</t>
        </is>
      </c>
      <c r="EQ22" t="inlineStr">
        <is>
          <t>Pelatihan</t>
        </is>
      </c>
      <c r="ER22" t="inlineStr">
        <is>
          <t>CPO atau pendamping Pegawai koperasi</t>
        </is>
      </c>
      <c r="ES22" t="n">
        <v>1</v>
      </c>
      <c r="ET22" t="n">
        <v>0</v>
      </c>
      <c r="EU22" t="n">
        <v>1</v>
      </c>
      <c r="EV22" t="n">
        <v>0</v>
      </c>
      <c r="EW22" t="n">
        <v/>
      </c>
      <c r="EX22" t="inlineStr">
        <is>
          <t>Anggota keluarga - Laki-laki</t>
        </is>
      </c>
      <c r="EY22" t="n">
        <v>1</v>
      </c>
      <c r="EZ22" t="n">
        <v>0</v>
      </c>
      <c r="FA22" t="n">
        <v>0</v>
      </c>
      <c r="FB22" t="n">
        <v/>
      </c>
      <c r="FC22" t="inlineStr">
        <is>
          <t>Jarang sekali</t>
        </is>
      </c>
      <c r="FD22" t="n">
        <v/>
      </c>
      <c r="FE22" t="inlineStr">
        <is>
          <t>Mengetahui</t>
        </is>
      </c>
      <c r="FF22" t="inlineStr">
        <is>
          <t>Selalu (setiap hari)</t>
        </is>
      </c>
      <c r="FG22" t="inlineStr">
        <is>
          <t>Mengetahui</t>
        </is>
      </c>
      <c r="FH22" t="inlineStr">
        <is>
          <t>Sering (setiap minggu)</t>
        </is>
      </c>
      <c r="FI22" t="inlineStr">
        <is>
          <t>Mengetahui</t>
        </is>
      </c>
      <c r="FJ22" t="inlineStr">
        <is>
          <t>Selalu (setiap hari)</t>
        </is>
      </c>
      <c r="FK22" t="inlineStr">
        <is>
          <t>Mengetahui</t>
        </is>
      </c>
      <c r="FL22" t="inlineStr">
        <is>
          <t>Jarang (setiap bulan atau lebih)</t>
        </is>
      </c>
      <c r="FM22" t="inlineStr">
        <is>
          <t>Mengetahui</t>
        </is>
      </c>
      <c r="FN22" t="inlineStr">
        <is>
          <t>Cukup sering (2 minggu sekali)</t>
        </is>
      </c>
      <c r="FO22" t="inlineStr">
        <is>
          <t>Mengetahui</t>
        </is>
      </c>
      <c r="FP22" t="inlineStr">
        <is>
          <t>Cukup sering (2 minggu sekali)</t>
        </is>
      </c>
      <c r="FQ22" t="inlineStr">
        <is>
          <t>Mengetahui</t>
        </is>
      </c>
      <c r="FR22" t="inlineStr">
        <is>
          <t>Ya</t>
        </is>
      </c>
      <c r="FS22" t="inlineStr">
        <is>
          <t>Mengetahui</t>
        </is>
      </c>
      <c r="FT22" t="inlineStr">
        <is>
          <t>Ya, selalu</t>
        </is>
      </c>
      <c r="FU22" t="inlineStr">
        <is>
          <t>Laki-laki dewasa</t>
        </is>
      </c>
      <c r="FV22" t="n">
        <v>1</v>
      </c>
      <c r="FW22" t="n">
        <v>0</v>
      </c>
      <c r="FX22" t="n">
        <v>0</v>
      </c>
      <c r="FY22" t="n">
        <v>0</v>
      </c>
      <c r="FZ22" t="inlineStr">
        <is>
          <t>Memahami</t>
        </is>
      </c>
      <c r="GA22" t="inlineStr">
        <is>
          <t>CPO Pelatihan</t>
        </is>
      </c>
      <c r="GB22" t="n">
        <v>1</v>
      </c>
      <c r="GC22" t="n">
        <v>1</v>
      </c>
      <c r="GD22" t="n">
        <v>0</v>
      </c>
      <c r="GE22" t="n">
        <v>0</v>
      </c>
      <c r="GF22" t="n">
        <v/>
      </c>
      <c r="GG22" t="inlineStr">
        <is>
          <t>Sering</t>
        </is>
      </c>
      <c r="GH22" t="inlineStr">
        <is>
          <t>Ya</t>
        </is>
      </c>
      <c r="GI22" t="inlineStr">
        <is>
          <t>Teman/keluarga</t>
        </is>
      </c>
      <c r="GJ22" t="n">
        <v>0</v>
      </c>
      <c r="GK22" t="n">
        <v>1</v>
      </c>
      <c r="GL22" t="n">
        <v>0</v>
      </c>
      <c r="GM22" t="n">
        <v>0</v>
      </c>
      <c r="GN22" t="n">
        <v/>
      </c>
      <c r="GO22" t="n">
        <v>10</v>
      </c>
      <c r="GP22" t="inlineStr">
        <is>
          <t>Penuh (100%)</t>
        </is>
      </c>
      <c r="GQ22" t="inlineStr">
        <is>
          <t>Kayu bakar LPG</t>
        </is>
      </c>
      <c r="GR22" t="n">
        <v>1</v>
      </c>
      <c r="GS22" t="n">
        <v>1</v>
      </c>
      <c r="GT22" t="n">
        <v>0</v>
      </c>
      <c r="GU22" t="n">
        <v>0</v>
      </c>
      <c r="GV22" t="n">
        <v>0</v>
      </c>
      <c r="GW22" t="n">
        <v>0</v>
      </c>
      <c r="GX22" t="n">
        <v>0</v>
      </c>
      <c r="GY22" t="n">
        <v/>
      </c>
      <c r="GZ22" t="inlineStr">
        <is>
          <t>Ya</t>
        </is>
      </c>
      <c r="HA22" t="n">
        <v>500</v>
      </c>
      <c r="HB22" t="n">
        <v>0</v>
      </c>
      <c r="HC22" t="n">
        <v>200</v>
      </c>
      <c r="HD22" t="n">
        <v>0</v>
      </c>
      <c r="HE22" t="n">
        <v>9</v>
      </c>
      <c r="HF22" t="n">
        <v>66000</v>
      </c>
      <c r="HG22" t="n">
        <v>3</v>
      </c>
      <c r="HH22" t="n">
        <v>22000</v>
      </c>
      <c r="HI22" t="n">
        <v/>
      </c>
      <c r="HJ22" t="n">
        <v/>
      </c>
      <c r="HK22" t="n">
        <v/>
      </c>
      <c r="HL22" t="n">
        <v/>
      </c>
      <c r="HM22" t="n">
        <v/>
      </c>
      <c r="HN22" t="n">
        <v/>
      </c>
      <c r="HO22" t="n">
        <v/>
      </c>
      <c r="HP22" t="n">
        <v/>
      </c>
      <c r="HQ22" t="n">
        <v/>
      </c>
      <c r="HR22" t="n">
        <v/>
      </c>
      <c r="HS22" t="n">
        <v/>
      </c>
      <c r="HT22" t="n">
        <v/>
      </c>
      <c r="HU22" t="n">
        <v/>
      </c>
      <c r="HV22" t="n">
        <v/>
      </c>
      <c r="HW22" t="n">
        <v/>
      </c>
      <c r="HX22" t="n">
        <v/>
      </c>
      <c r="HY22" t="n">
        <v>300</v>
      </c>
      <c r="HZ22" t="n">
        <v>0</v>
      </c>
      <c r="IA22" t="n">
        <v>6</v>
      </c>
      <c r="IB22" t="n">
        <v>44000</v>
      </c>
      <c r="IC22" t="n">
        <v/>
      </c>
      <c r="ID22" t="n">
        <v/>
      </c>
      <c r="IE22" t="n">
        <v/>
      </c>
      <c r="IF22" t="n">
        <v/>
      </c>
      <c r="IG22" t="n">
        <v/>
      </c>
      <c r="IH22" t="n">
        <v/>
      </c>
      <c r="II22" t="n">
        <v/>
      </c>
      <c r="IJ22" t="n">
        <v/>
      </c>
      <c r="IK22" t="inlineStr">
        <is>
          <t>50-65 kg</t>
        </is>
      </c>
      <c r="IL22" t="inlineStr">
        <is>
          <t>1-3 jam</t>
        </is>
      </c>
      <c r="IM22" t="inlineStr">
        <is>
          <t>Ya</t>
        </is>
      </c>
      <c r="IN22" t="inlineStr">
        <is>
          <t>Tidak</t>
        </is>
      </c>
      <c r="IO22" t="inlineStr">
        <is>
          <t>Lebih bersih</t>
        </is>
      </c>
      <c r="IP22" t="n">
        <v/>
      </c>
      <c r="IQ22" t="inlineStr">
        <is>
          <t>Tidak pernah</t>
        </is>
      </c>
      <c r="IR22" t="n">
        <v/>
      </c>
      <c r="IS22" t="n">
        <v/>
      </c>
      <c r="IT22" t="n">
        <v/>
      </c>
      <c r="IU22" t="n">
        <v/>
      </c>
      <c r="IV22" t="n">
        <v/>
      </c>
      <c r="IW22" t="n">
        <v/>
      </c>
      <c r="IX22" t="n">
        <v/>
      </c>
      <c r="IY22" t="n">
        <v/>
      </c>
      <c r="IZ22" t="inlineStr">
        <is>
          <t>Tidak pernah</t>
        </is>
      </c>
      <c r="JA22" t="n">
        <v/>
      </c>
      <c r="JB22" t="n">
        <v/>
      </c>
      <c r="JC22" t="n">
        <v/>
      </c>
      <c r="JD22" t="n">
        <v/>
      </c>
      <c r="JE22" t="n">
        <v/>
      </c>
      <c r="JF22" t="n">
        <v/>
      </c>
      <c r="JG22" t="n">
        <v/>
      </c>
      <c r="JH22" t="n">
        <v/>
      </c>
      <c r="JI22" t="inlineStr">
        <is>
          <t>Tidak pernah</t>
        </is>
      </c>
      <c r="JJ22" t="n">
        <v/>
      </c>
      <c r="JK22" t="n">
        <v/>
      </c>
      <c r="JL22" t="n">
        <v/>
      </c>
      <c r="JM22" t="n">
        <v/>
      </c>
      <c r="JN22" t="n">
        <v/>
      </c>
      <c r="JO22" t="n">
        <v/>
      </c>
      <c r="JP22" t="n">
        <v/>
      </c>
      <c r="JQ22" t="n">
        <v/>
      </c>
      <c r="JR22" t="inlineStr">
        <is>
          <t>Tidak pernah</t>
        </is>
      </c>
      <c r="JS22" t="n">
        <v/>
      </c>
      <c r="JT22" t="n">
        <v/>
      </c>
      <c r="JU22" t="n">
        <v/>
      </c>
      <c r="JV22" t="n">
        <v/>
      </c>
      <c r="JW22" t="n">
        <v/>
      </c>
      <c r="JX22" t="n">
        <v/>
      </c>
      <c r="JY22" t="n">
        <v/>
      </c>
      <c r="JZ22" t="n">
        <v/>
      </c>
      <c r="KA22" t="inlineStr">
        <is>
          <t>Tidak pernah</t>
        </is>
      </c>
      <c r="KB22" t="n">
        <v/>
      </c>
      <c r="KC22" t="n">
        <v/>
      </c>
      <c r="KD22" t="n">
        <v/>
      </c>
      <c r="KE22" t="n">
        <v/>
      </c>
      <c r="KF22" t="n">
        <v/>
      </c>
      <c r="KG22" t="n">
        <v/>
      </c>
      <c r="KH22" t="n">
        <v/>
      </c>
      <c r="KI22" t="n">
        <v/>
      </c>
      <c r="KJ22" t="inlineStr">
        <is>
          <t>Tidak pernah</t>
        </is>
      </c>
      <c r="KK22" t="n">
        <v/>
      </c>
      <c r="KL22" t="n">
        <v/>
      </c>
      <c r="KM22" t="n">
        <v/>
      </c>
      <c r="KN22" t="n">
        <v/>
      </c>
      <c r="KO22" t="n">
        <v/>
      </c>
      <c r="KP22" t="n">
        <v/>
      </c>
      <c r="KQ22" t="n">
        <v/>
      </c>
      <c r="KR22" t="n">
        <v/>
      </c>
      <c r="KS22" t="inlineStr">
        <is>
          <t>Jauh lebih baik</t>
        </is>
      </c>
      <c r="KT22" t="inlineStr">
        <is>
          <t>0-1 kali</t>
        </is>
      </c>
      <c r="KU22" t="inlineStr">
        <is>
          <t>0-1 kali</t>
        </is>
      </c>
      <c r="KV22" t="inlineStr">
        <is>
          <t>Perempuan dewasa</t>
        </is>
      </c>
      <c r="KW22" t="n">
        <v>0</v>
      </c>
      <c r="KX22" t="n">
        <v>1</v>
      </c>
      <c r="KY22" t="n">
        <v>0</v>
      </c>
      <c r="KZ22" t="n">
        <v>0</v>
      </c>
      <c r="LA22" t="inlineStr">
        <is>
          <t>Cukup membaik</t>
        </is>
      </c>
      <c r="LB22" t="inlineStr">
        <is>
          <t>Jauh lebih baik</t>
        </is>
      </c>
      <c r="LC22" t="n">
        <v>3</v>
      </c>
      <c r="LD22" t="n">
        <v>4</v>
      </c>
      <c r="LE22" t="n">
        <v>0</v>
      </c>
      <c r="LF22" t="n">
        <v>0</v>
      </c>
      <c r="LG22" t="inlineStr">
        <is>
          <t>Ya</t>
        </is>
      </c>
      <c r="LH22" t="n">
        <v>200000</v>
      </c>
      <c r="LI22" t="n">
        <v/>
      </c>
      <c r="LJ22" t="inlineStr">
        <is>
          <t>Tabungan Kebutuhan rumah tangga</t>
        </is>
      </c>
      <c r="LK22" t="n">
        <v>1</v>
      </c>
      <c r="LL22" t="n">
        <v>0</v>
      </c>
      <c r="LM22" t="n">
        <v>0</v>
      </c>
      <c r="LN22" t="n">
        <v>0</v>
      </c>
      <c r="LO22" t="n">
        <v>1</v>
      </c>
      <c r="LP22" t="n">
        <v>0</v>
      </c>
      <c r="LQ22" t="n">
        <v>0</v>
      </c>
      <c r="LR22" t="n">
        <v/>
      </c>
      <c r="LS22" t="n">
        <v>90</v>
      </c>
      <c r="LT22" t="n">
        <v>0</v>
      </c>
      <c r="LU22" t="n">
        <v>0</v>
      </c>
      <c r="LV22" t="n">
        <v>20</v>
      </c>
      <c r="LW22" t="n">
        <v>0</v>
      </c>
      <c r="LX22" t="n">
        <v>0</v>
      </c>
      <c r="LY22" t="n">
        <v>15</v>
      </c>
      <c r="LZ22" t="n">
        <v>0</v>
      </c>
      <c r="MA22" t="n">
        <v>0</v>
      </c>
      <c r="MB22" t="inlineStr">
        <is>
          <t>Ya</t>
        </is>
      </c>
      <c r="MC22" t="n">
        <v>60</v>
      </c>
      <c r="MD22" t="n">
        <v>30</v>
      </c>
      <c r="ME22" t="n">
        <v>30</v>
      </c>
      <c r="MF22" t="n">
        <v>15</v>
      </c>
      <c r="MG22" t="n">
        <v>0</v>
      </c>
      <c r="MH22" t="n">
        <v>0</v>
      </c>
      <c r="MI22" t="inlineStr">
        <is>
          <t>Aktivitas sosial diluar rumah (misalnya, berkumpul dengan tetangga, mengikuti kegiatan PKK, dsb) Istirahat</t>
        </is>
      </c>
      <c r="MJ22" t="n">
        <v>0</v>
      </c>
      <c r="MK22" t="n">
        <v>1</v>
      </c>
      <c r="ML22" t="n">
        <v>1</v>
      </c>
      <c r="MM22" t="n">
        <v>0</v>
      </c>
      <c r="MN22" t="n">
        <v>0</v>
      </c>
      <c r="MO22" t="n">
        <v>0</v>
      </c>
      <c r="MP22" t="n">
        <v/>
      </c>
      <c r="MQ22" t="n">
        <v/>
      </c>
      <c r="MR22" t="inlineStr">
        <is>
          <t>Istirahat</t>
        </is>
      </c>
      <c r="MS22" t="inlineStr">
        <is>
          <t>KWT, Pengajian, Pertemuan RT</t>
        </is>
      </c>
      <c r="MT22" t="n">
        <v/>
      </c>
      <c r="MU22" t="inlineStr">
        <is>
          <t>Ya, untuk anggota keluarga</t>
        </is>
      </c>
      <c r="MV22" t="inlineStr">
        <is>
          <t>Perawatan sistem biogas</t>
        </is>
      </c>
      <c r="MW22" t="n">
        <v>1</v>
      </c>
      <c r="MX22" t="n">
        <v>0</v>
      </c>
      <c r="MY22" t="n">
        <v>0</v>
      </c>
      <c r="MZ22" t="n">
        <v>0</v>
      </c>
      <c r="NA22" t="n">
        <v/>
      </c>
      <c r="NB22" t="n">
        <v/>
      </c>
      <c r="NC22" t="n">
        <v/>
      </c>
      <c r="ND22" t="n">
        <v/>
      </c>
      <c r="NE22" t="n">
        <v/>
      </c>
      <c r="NF22" t="n">
        <v/>
      </c>
      <c r="NG22" t="n">
        <v/>
      </c>
      <c r="NH22" t="n">
        <v/>
      </c>
      <c r="NI22" t="n">
        <v/>
      </c>
      <c r="NJ22" t="n">
        <v/>
      </c>
      <c r="NK22" t="n">
        <v/>
      </c>
      <c r="NL22" t="inlineStr">
        <is>
          <t>Tidak</t>
        </is>
      </c>
      <c r="NM22" t="inlineStr">
        <is>
          <t>100% dana hibah</t>
        </is>
      </c>
      <c r="NN22" t="inlineStr">
        <is>
          <t>0 (100% sumber pembiayaan dari hibah)</t>
        </is>
      </c>
      <c r="NO22" t="inlineStr">
        <is>
          <t>Koperasi</t>
        </is>
      </c>
      <c r="NP22" t="n">
        <v/>
      </c>
      <c r="NQ22" t="n">
        <v/>
      </c>
      <c r="NR22" t="n">
        <v/>
      </c>
      <c r="NS22" t="n">
        <v/>
      </c>
      <c r="NT22" t="n">
        <v/>
      </c>
      <c r="NU22" t="n">
        <v/>
      </c>
      <c r="NV22" t="n">
        <v/>
      </c>
      <c r="NW22" t="n">
        <v/>
      </c>
      <c r="NX22" t="inlineStr">
        <is>
          <t>Sangat meningkat</t>
        </is>
      </c>
      <c r="NY22" t="n">
        <v>120</v>
      </c>
      <c r="NZ22" t="n">
        <v>20</v>
      </c>
      <c r="OA22" t="n">
        <v>0</v>
      </c>
      <c r="OB22" t="n">
        <v>15</v>
      </c>
      <c r="OC22" t="n">
        <v>10</v>
      </c>
      <c r="OD22" t="n">
        <v>0</v>
      </c>
      <c r="OE22" t="inlineStr">
        <is>
          <t>Lebih baik</t>
        </is>
      </c>
      <c r="OF22" t="inlineStr">
        <is>
          <t>Lebih baik (beda waktu memasak 5-30 menit, ATAU tidak lagi ada rasa/bau makanan yang berubah, ATAU alasan lainnya)</t>
        </is>
      </c>
      <c r="OG22" t="inlineStr">
        <is>
          <t>Ya</t>
        </is>
      </c>
      <c r="OH22" t="n">
        <v>0</v>
      </c>
      <c r="OI22" t="n">
        <v>7</v>
      </c>
      <c r="OJ22" t="n">
        <v>0</v>
      </c>
      <c r="OK22" t="n">
        <v>0</v>
      </c>
      <c r="OL22" t="n">
        <v>0</v>
      </c>
      <c r="OM22" t="n">
        <v>0</v>
      </c>
      <c r="ON22" t="n">
        <v>0</v>
      </c>
      <c r="OO22" t="n">
        <v>0</v>
      </c>
      <c r="OP22" t="inlineStr">
        <is>
          <t>Sapi perah</t>
        </is>
      </c>
      <c r="OQ22" t="n">
        <v>0</v>
      </c>
      <c r="OR22" t="n">
        <v>1</v>
      </c>
      <c r="OS22" t="n">
        <v>0</v>
      </c>
      <c r="OT22" t="n">
        <v>0</v>
      </c>
      <c r="OU22" t="n">
        <v>0</v>
      </c>
      <c r="OV22" t="n">
        <v>0</v>
      </c>
      <c r="OW22" t="n">
        <v>0</v>
      </c>
      <c r="OX22" t="n">
        <v>0</v>
      </c>
      <c r="OY22" t="n">
        <v>0</v>
      </c>
      <c r="OZ22" t="inlineStr">
        <is>
          <t>Sapi perah</t>
        </is>
      </c>
      <c r="PA22" t="n">
        <v>0</v>
      </c>
      <c r="PB22" t="n">
        <v>1</v>
      </c>
      <c r="PC22" t="n">
        <v>0</v>
      </c>
      <c r="PD22" t="n">
        <v>0</v>
      </c>
      <c r="PE22" t="n">
        <v>0</v>
      </c>
      <c r="PF22" t="n">
        <v>0</v>
      </c>
      <c r="PG22" t="n">
        <v>0</v>
      </c>
      <c r="PH22" t="n">
        <v>0</v>
      </c>
      <c r="PI22" t="n">
        <v>0</v>
      </c>
      <c r="PJ22" t="inlineStr">
        <is>
          <t>Sapi perah</t>
        </is>
      </c>
      <c r="PK22" t="n">
        <v>0</v>
      </c>
      <c r="PL22" t="n">
        <v>1</v>
      </c>
      <c r="PM22" t="n">
        <v>0</v>
      </c>
      <c r="PN22" t="n">
        <v>0</v>
      </c>
      <c r="PO22" t="n">
        <v>0</v>
      </c>
      <c r="PP22" t="n">
        <v>0</v>
      </c>
      <c r="PQ22" t="n">
        <v>0</v>
      </c>
      <c r="PR22" t="n">
        <v>0</v>
      </c>
      <c r="PS22" t="n">
        <v>0</v>
      </c>
      <c r="PT22" t="n">
        <v/>
      </c>
      <c r="PU22" t="n">
        <v/>
      </c>
      <c r="PV22" t="n">
        <v/>
      </c>
      <c r="PW22" t="n">
        <v/>
      </c>
      <c r="PX22" t="n">
        <v/>
      </c>
      <c r="PY22" t="n">
        <v/>
      </c>
      <c r="PZ22" t="n">
        <v/>
      </c>
      <c r="QA22" t="n">
        <v/>
      </c>
      <c r="QB22" t="n">
        <v/>
      </c>
      <c r="QC22" t="n">
        <v/>
      </c>
      <c r="QD22" t="n">
        <v/>
      </c>
      <c r="QE22" t="inlineStr">
        <is>
          <t>1-Disebarkan ke lahan terbuka 2-Dibuang ke sungai</t>
        </is>
      </c>
      <c r="QF22" t="n">
        <v>0</v>
      </c>
      <c r="QG22" t="n">
        <v>0</v>
      </c>
      <c r="QH22" t="n">
        <v>0</v>
      </c>
      <c r="QI22" t="n">
        <v>0</v>
      </c>
      <c r="QJ22" t="n">
        <v>0</v>
      </c>
      <c r="QK22" t="n">
        <v>1</v>
      </c>
      <c r="QL22" t="n">
        <v>1</v>
      </c>
      <c r="QM22" t="n">
        <v>0</v>
      </c>
      <c r="QN22" t="n">
        <v>0</v>
      </c>
      <c r="QO22" t="n">
        <v/>
      </c>
      <c r="QP22" t="n">
        <v/>
      </c>
      <c r="QQ22" t="n">
        <v/>
      </c>
      <c r="QR22" t="n">
        <v/>
      </c>
      <c r="QS22" t="n">
        <v/>
      </c>
      <c r="QT22" t="n">
        <v/>
      </c>
      <c r="QU22" t="n">
        <v/>
      </c>
      <c r="QV22" t="n">
        <v/>
      </c>
      <c r="QW22" t="n">
        <v/>
      </c>
      <c r="QX22" t="n">
        <v/>
      </c>
      <c r="QY22" t="n">
        <v/>
      </c>
      <c r="QZ22" t="n">
        <v/>
      </c>
      <c r="RA22" t="n">
        <v/>
      </c>
      <c r="RB22" t="n">
        <v/>
      </c>
      <c r="RC22" t="n">
        <v/>
      </c>
      <c r="RD22" t="n">
        <v/>
      </c>
      <c r="RE22" t="n">
        <v/>
      </c>
      <c r="RF22" t="n">
        <v/>
      </c>
      <c r="RG22" t="n">
        <v/>
      </c>
      <c r="RH22" t="n">
        <v/>
      </c>
      <c r="RI22" t="n">
        <v/>
      </c>
      <c r="RJ22" t="n">
        <v/>
      </c>
      <c r="RK22" t="n">
        <v/>
      </c>
      <c r="RL22" t="n">
        <v/>
      </c>
      <c r="RM22" t="n">
        <v/>
      </c>
      <c r="RN22" t="n">
        <v/>
      </c>
      <c r="RO22" t="n">
        <v/>
      </c>
      <c r="RP22" t="n">
        <v/>
      </c>
      <c r="RQ22" t="n">
        <v/>
      </c>
      <c r="RR22" t="n">
        <v/>
      </c>
      <c r="RS22" t="n">
        <v/>
      </c>
      <c r="RT22" t="n">
        <v/>
      </c>
      <c r="RU22" t="n">
        <v/>
      </c>
      <c r="RV22" t="n">
        <v/>
      </c>
      <c r="RW22" t="n">
        <v/>
      </c>
      <c r="RX22" t="n">
        <v/>
      </c>
      <c r="RY22" t="n">
        <v/>
      </c>
      <c r="RZ22" t="n">
        <v/>
      </c>
      <c r="SA22" t="n">
        <v/>
      </c>
      <c r="SB22" t="n">
        <v/>
      </c>
      <c r="SC22" t="n">
        <v/>
      </c>
      <c r="SD22" t="n">
        <v/>
      </c>
      <c r="SE22" t="n">
        <v/>
      </c>
      <c r="SF22" t="n">
        <v/>
      </c>
      <c r="SG22" t="n">
        <v/>
      </c>
      <c r="SH22" t="n">
        <v/>
      </c>
      <c r="SI22" t="n">
        <v/>
      </c>
      <c r="SJ22" t="n">
        <v/>
      </c>
      <c r="SK22" t="n">
        <v/>
      </c>
      <c r="SL22" t="n">
        <v/>
      </c>
      <c r="SM22" t="n">
        <v/>
      </c>
      <c r="SN22" t="n">
        <v/>
      </c>
      <c r="SO22" t="n">
        <v/>
      </c>
      <c r="SP22" t="n">
        <v/>
      </c>
      <c r="SQ22" t="n">
        <v/>
      </c>
      <c r="SR22" t="n">
        <v/>
      </c>
      <c r="SS22" t="n">
        <v/>
      </c>
      <c r="ST22" t="n">
        <v/>
      </c>
      <c r="SU22" t="n">
        <v/>
      </c>
      <c r="SV22" t="n">
        <v/>
      </c>
      <c r="SW22" t="n">
        <v/>
      </c>
      <c r="SX22" t="n">
        <v/>
      </c>
      <c r="SY22" t="n">
        <v/>
      </c>
      <c r="SZ22" t="n">
        <v>4</v>
      </c>
      <c r="TA22" t="n">
        <v/>
      </c>
      <c r="TB22" t="n">
        <v/>
      </c>
      <c r="TC22" t="n">
        <v/>
      </c>
      <c r="TD22" t="n">
        <v/>
      </c>
      <c r="TE22" t="n">
        <v/>
      </c>
      <c r="TF22" t="n">
        <v/>
      </c>
      <c r="TG22" t="n">
        <v/>
      </c>
      <c r="TH22" t="n">
        <v/>
      </c>
      <c r="TI22" t="n">
        <v/>
      </c>
      <c r="TJ22" t="n">
        <v/>
      </c>
      <c r="TK22" t="n">
        <v/>
      </c>
      <c r="TL22" t="n">
        <v/>
      </c>
      <c r="TM22" t="n">
        <v/>
      </c>
      <c r="TN22" t="n">
        <v/>
      </c>
      <c r="TO22" t="n">
        <v/>
      </c>
      <c r="TP22" t="n">
        <v/>
      </c>
      <c r="TQ22" t="n">
        <v/>
      </c>
      <c r="TR22" t="n">
        <v/>
      </c>
      <c r="TS22" t="n">
        <v/>
      </c>
      <c r="TT22" t="n">
        <v/>
      </c>
      <c r="TU22" t="n">
        <v/>
      </c>
      <c r="TV22" t="n">
        <v/>
      </c>
      <c r="TW22" t="n">
        <v/>
      </c>
      <c r="TX22" t="n">
        <v/>
      </c>
      <c r="TY22" t="n">
        <v/>
      </c>
      <c r="TZ22" t="n">
        <v/>
      </c>
      <c r="UA22" t="n">
        <v/>
      </c>
      <c r="UB22" t="n">
        <v/>
      </c>
      <c r="UC22" t="n">
        <v/>
      </c>
      <c r="UD22" t="n">
        <v/>
      </c>
      <c r="UE22" t="n">
        <v/>
      </c>
      <c r="UF22" t="n">
        <v/>
      </c>
      <c r="UG22" t="n">
        <v/>
      </c>
      <c r="UH22" t="n">
        <v/>
      </c>
      <c r="UI22" t="n">
        <v/>
      </c>
      <c r="UJ22" t="n">
        <v/>
      </c>
      <c r="UK22" t="n">
        <v/>
      </c>
      <c r="UL22" t="n">
        <v/>
      </c>
      <c r="UM22" t="n">
        <v/>
      </c>
      <c r="UN22" t="n">
        <v/>
      </c>
      <c r="UO22" t="n">
        <v/>
      </c>
      <c r="UP22" t="n">
        <v/>
      </c>
      <c r="UQ22" t="n">
        <v/>
      </c>
      <c r="UR22" t="n">
        <v/>
      </c>
      <c r="US22" t="n">
        <v/>
      </c>
      <c r="UT22" t="n">
        <v/>
      </c>
      <c r="UU22" t="n">
        <v/>
      </c>
      <c r="UV22" t="inlineStr">
        <is>
          <t>Pemberian pakan di kandang</t>
        </is>
      </c>
      <c r="UW22" t="n">
        <v/>
      </c>
      <c r="UX22" t="n">
        <v/>
      </c>
      <c r="UY22" t="n">
        <v/>
      </c>
      <c r="UZ22" t="n">
        <v/>
      </c>
      <c r="VA22" t="n">
        <v/>
      </c>
      <c r="VB22" t="n">
        <v/>
      </c>
      <c r="VC22" t="n">
        <v/>
      </c>
      <c r="VD22" t="inlineStr">
        <is>
          <t>Sangat jarang (&gt;1 bulan sekali)</t>
        </is>
      </c>
      <c r="VE22" t="n">
        <v/>
      </c>
      <c r="VF22" t="n">
        <v/>
      </c>
      <c r="VG22" t="n">
        <v/>
      </c>
      <c r="VH22" t="n">
        <v/>
      </c>
      <c r="VI22" t="n">
        <v/>
      </c>
      <c r="VJ22" t="n">
        <v/>
      </c>
      <c r="VK22" t="n">
        <v/>
      </c>
      <c r="VL22" t="inlineStr">
        <is>
          <t>Sering (1 kali sehari)</t>
        </is>
      </c>
      <c r="VM22" t="n">
        <v/>
      </c>
      <c r="VN22" t="n">
        <v/>
      </c>
      <c r="VO22" t="n">
        <v/>
      </c>
      <c r="VP22" t="n">
        <v/>
      </c>
      <c r="VQ22" t="n">
        <v/>
      </c>
      <c r="VR22" t="n">
        <v/>
      </c>
      <c r="VS22" t="n">
        <v/>
      </c>
      <c r="VT22" t="n">
        <v/>
      </c>
      <c r="VU22" t="n">
        <v/>
      </c>
      <c r="VV22" t="n">
        <v/>
      </c>
      <c r="VW22" t="n">
        <v/>
      </c>
      <c r="VX22" t="n">
        <v/>
      </c>
      <c r="VY22" t="n">
        <v/>
      </c>
      <c r="VZ22" t="n">
        <v/>
      </c>
      <c r="WA22" t="n">
        <v/>
      </c>
      <c r="WB22" t="n">
        <v/>
      </c>
      <c r="WC22" t="n">
        <v/>
      </c>
      <c r="WD22" t="n">
        <v/>
      </c>
      <c r="WE22" t="n">
        <v/>
      </c>
      <c r="WF22" t="inlineStr">
        <is>
          <t>3-Disimpan terbuka (dry lot) 6-Digester biogas</t>
        </is>
      </c>
      <c r="WG22" t="n">
        <v>0</v>
      </c>
      <c r="WH22" t="n">
        <v>0</v>
      </c>
      <c r="WI22" t="n">
        <v>0</v>
      </c>
      <c r="WJ22" t="n">
        <v>0</v>
      </c>
      <c r="WK22" t="n">
        <v>0</v>
      </c>
      <c r="WL22" t="n">
        <v>0</v>
      </c>
      <c r="WM22" t="n">
        <v>1</v>
      </c>
      <c r="WN22" t="n">
        <v>0</v>
      </c>
      <c r="WO22" t="n">
        <v>0</v>
      </c>
      <c r="WP22" t="n">
        <v>1</v>
      </c>
      <c r="WQ22" t="n">
        <v>0</v>
      </c>
      <c r="WR22" t="n">
        <v>0</v>
      </c>
      <c r="WS22" t="n">
        <v/>
      </c>
      <c r="WT22" t="n">
        <v/>
      </c>
      <c r="WU22" t="n">
        <v/>
      </c>
      <c r="WV22" t="n">
        <v/>
      </c>
      <c r="WW22" t="n">
        <v/>
      </c>
      <c r="WX22" t="n">
        <v/>
      </c>
      <c r="WY22" t="n">
        <v/>
      </c>
      <c r="WZ22" t="n">
        <v/>
      </c>
      <c r="XA22" t="n">
        <v/>
      </c>
      <c r="XB22" t="n">
        <v/>
      </c>
      <c r="XC22" t="n">
        <v/>
      </c>
      <c r="XD22" t="n">
        <v/>
      </c>
      <c r="XE22" t="n">
        <v/>
      </c>
      <c r="XF22" t="n">
        <v/>
      </c>
      <c r="XG22" t="n">
        <v/>
      </c>
      <c r="XH22" t="n">
        <v/>
      </c>
      <c r="XI22" t="n">
        <v/>
      </c>
      <c r="XJ22" t="n">
        <v/>
      </c>
      <c r="XK22" t="n">
        <v/>
      </c>
      <c r="XL22" t="n">
        <v/>
      </c>
      <c r="XM22" t="n">
        <v/>
      </c>
      <c r="XN22" t="n">
        <v/>
      </c>
      <c r="XO22" t="n">
        <v/>
      </c>
      <c r="XP22" t="n">
        <v/>
      </c>
      <c r="XQ22" t="n">
        <v/>
      </c>
      <c r="XR22" t="n">
        <v/>
      </c>
      <c r="XS22" t="n">
        <v/>
      </c>
      <c r="XT22" t="n">
        <v/>
      </c>
      <c r="XU22" t="n">
        <v/>
      </c>
      <c r="XV22" t="n">
        <v/>
      </c>
      <c r="XW22" t="n">
        <v/>
      </c>
      <c r="XX22" t="n">
        <v/>
      </c>
      <c r="XY22" t="n">
        <v/>
      </c>
      <c r="XZ22" t="n">
        <v/>
      </c>
      <c r="YA22" t="n">
        <v/>
      </c>
      <c r="YB22" t="n">
        <v/>
      </c>
      <c r="YC22" t="n">
        <v/>
      </c>
      <c r="YD22" t="n">
        <v/>
      </c>
      <c r="YE22" t="n">
        <v/>
      </c>
      <c r="YF22" t="n">
        <v/>
      </c>
      <c r="YG22" t="n">
        <v/>
      </c>
      <c r="YH22" t="n">
        <v/>
      </c>
      <c r="YI22" t="n">
        <v/>
      </c>
      <c r="YJ22" t="n">
        <v/>
      </c>
      <c r="YK22" t="n">
        <v/>
      </c>
      <c r="YL22" t="n">
        <v/>
      </c>
      <c r="YM22" t="n">
        <v/>
      </c>
      <c r="YN22" t="n">
        <v/>
      </c>
      <c r="YO22" t="n">
        <v/>
      </c>
      <c r="YP22" t="n">
        <v/>
      </c>
      <c r="YQ22" t="n">
        <v/>
      </c>
      <c r="YR22" t="n">
        <v/>
      </c>
      <c r="YS22" t="n">
        <v/>
      </c>
      <c r="YT22" t="n">
        <v/>
      </c>
      <c r="YU22" t="n">
        <v/>
      </c>
      <c r="YV22" t="n">
        <v/>
      </c>
      <c r="YW22" t="n">
        <v/>
      </c>
      <c r="YX22" t="n">
        <v/>
      </c>
      <c r="YY22" t="n">
        <v/>
      </c>
      <c r="YZ22" t="n">
        <v/>
      </c>
      <c r="ZA22" t="n">
        <v/>
      </c>
      <c r="ZB22" t="n">
        <v/>
      </c>
      <c r="ZC22" t="n">
        <v/>
      </c>
      <c r="ZD22" t="n">
        <v/>
      </c>
      <c r="ZE22" t="n">
        <v/>
      </c>
      <c r="ZF22" t="n">
        <v/>
      </c>
      <c r="ZG22" t="n">
        <v/>
      </c>
      <c r="ZH22" t="n">
        <v/>
      </c>
      <c r="ZI22" t="n">
        <v/>
      </c>
      <c r="ZJ22" t="n">
        <v/>
      </c>
      <c r="ZK22" t="n">
        <v/>
      </c>
      <c r="ZL22" t="n">
        <v/>
      </c>
      <c r="ZM22" t="n">
        <v/>
      </c>
      <c r="ZN22" t="n">
        <v/>
      </c>
      <c r="ZO22" t="n">
        <v>70</v>
      </c>
      <c r="ZP22" t="n">
        <v/>
      </c>
      <c r="ZQ22" t="n">
        <v/>
      </c>
      <c r="ZR22" t="n">
        <v/>
      </c>
      <c r="ZS22" t="n">
        <v/>
      </c>
      <c r="ZT22" t="n">
        <v/>
      </c>
      <c r="ZU22" t="n">
        <v/>
      </c>
      <c r="ZV22" t="n">
        <v/>
      </c>
      <c r="ZW22" t="n">
        <v>2</v>
      </c>
      <c r="ZX22" t="n">
        <v/>
      </c>
      <c r="ZY22" t="n">
        <v/>
      </c>
      <c r="ZZ22" t="n">
        <v/>
      </c>
      <c r="AAA22" t="n">
        <v/>
      </c>
      <c r="AAB22" t="n">
        <v/>
      </c>
      <c r="AAC22" t="n">
        <v/>
      </c>
      <c r="AAD22" t="n">
        <v/>
      </c>
      <c r="AAE22" t="inlineStr">
        <is>
          <t>Pakan segar (misal: rumput)</t>
        </is>
      </c>
      <c r="AAF22" t="n">
        <v/>
      </c>
      <c r="AAG22" t="n">
        <v/>
      </c>
      <c r="AAH22" t="n">
        <v/>
      </c>
      <c r="AAI22" t="n">
        <v/>
      </c>
      <c r="AAJ22" t="n">
        <v/>
      </c>
      <c r="AAK22" t="n">
        <v/>
      </c>
      <c r="AAL22" t="inlineStr">
        <is>
          <t>Ya</t>
        </is>
      </c>
      <c r="AAM22" t="inlineStr">
        <is>
          <t>Cair</t>
        </is>
      </c>
      <c r="AAN22" t="n">
        <v>0</v>
      </c>
      <c r="AAO22" t="n">
        <v>1</v>
      </c>
      <c r="AAP22" t="n">
        <v>20</v>
      </c>
      <c r="AAQ22" t="n">
        <v/>
      </c>
      <c r="AAR22" t="inlineStr">
        <is>
          <t>Ya</t>
        </is>
      </c>
      <c r="AAS22" t="inlineStr">
        <is>
          <t>Mengetahui</t>
        </is>
      </c>
      <c r="AAT22" t="inlineStr">
        <is>
          <t>Digunakan untuk pupuk di lahan pertanian sendiri Didiamkan saja/dibiarkan di tempatnya (di bak/kolam penampung slurry)</t>
        </is>
      </c>
      <c r="AAU22" t="n">
        <v>1</v>
      </c>
      <c r="AAV22" t="n">
        <v>0</v>
      </c>
      <c r="AAW22" t="n">
        <v>0</v>
      </c>
      <c r="AAX22" t="n">
        <v>0</v>
      </c>
      <c r="AAY22" t="n">
        <v>0</v>
      </c>
      <c r="AAZ22" t="n">
        <v>1</v>
      </c>
      <c r="ABA22" t="n">
        <v>0</v>
      </c>
      <c r="ABB22" t="inlineStr">
        <is>
          <t>Pupuk cair untuk tanaman</t>
        </is>
      </c>
      <c r="ABC22" t="n">
        <v>1</v>
      </c>
      <c r="ABD22" t="n">
        <v>0</v>
      </c>
      <c r="ABE22" t="n">
        <v>0</v>
      </c>
      <c r="ABF22" t="n">
        <v>0</v>
      </c>
      <c r="ABG22" t="n">
        <v>0</v>
      </c>
      <c r="ABH22" t="n">
        <v/>
      </c>
      <c r="ABI22" t="n">
        <v/>
      </c>
      <c r="ABJ22" t="n">
        <v/>
      </c>
      <c r="ABK22" t="n">
        <v/>
      </c>
      <c r="ABL22" t="n">
        <v/>
      </c>
      <c r="ABM22" t="n">
        <v/>
      </c>
      <c r="ABN22" t="n">
        <v/>
      </c>
      <c r="ABO22" t="n">
        <v/>
      </c>
      <c r="ABP22" t="n">
        <v/>
      </c>
      <c r="ABQ22" t="inlineStr">
        <is>
          <t>Rumput</t>
        </is>
      </c>
      <c r="ABR22" t="inlineStr">
        <is>
          <t>Sangat sering (setiap hari)</t>
        </is>
      </c>
      <c r="ABS22" t="n">
        <v>2000</v>
      </c>
      <c r="ABT22" t="n">
        <v/>
      </c>
      <c r="ABU22" t="n">
        <v>20</v>
      </c>
      <c r="ABV22" t="n">
        <v>0</v>
      </c>
      <c r="ABW22" t="inlineStr">
        <is>
          <t>Urea</t>
        </is>
      </c>
      <c r="ABX22" t="n">
        <v/>
      </c>
      <c r="ABY22" t="n">
        <v>30</v>
      </c>
      <c r="ABZ22" t="n">
        <v>3000</v>
      </c>
      <c r="ACA22" t="n">
        <v>0</v>
      </c>
      <c r="ACB22" t="n">
        <v>3000</v>
      </c>
      <c r="ACC22" t="n">
        <v>300</v>
      </c>
      <c r="ACD22" t="n">
        <v>350</v>
      </c>
      <c r="ACE22" t="inlineStr">
        <is>
          <t>Ya</t>
        </is>
      </c>
      <c r="ACF22" t="inlineStr">
        <is>
          <t>Cukup meningkat</t>
        </is>
      </c>
      <c r="ACG22" t="inlineStr">
        <is>
          <t>Cukup meningkat</t>
        </is>
      </c>
      <c r="ACH22" t="inlineStr">
        <is>
          <t>Cukup meningkat</t>
        </is>
      </c>
      <c r="ACI22" t="n">
        <v/>
      </c>
      <c r="ACJ22" t="n">
        <v/>
      </c>
      <c r="ACK22" t="inlineStr">
        <is>
          <t>Ladang/sawah terlalu jauh, sulit untuk mengangkut ke sana</t>
        </is>
      </c>
      <c r="ACL22" t="n">
        <v>0</v>
      </c>
      <c r="ACM22" t="n">
        <v>0</v>
      </c>
      <c r="ACN22" t="n">
        <v>0</v>
      </c>
      <c r="ACO22" t="n">
        <v>1</v>
      </c>
      <c r="ACP22" t="n">
        <v>0</v>
      </c>
      <c r="ACQ22" t="n">
        <v>0</v>
      </c>
      <c r="ACR22" t="n">
        <v>0</v>
      </c>
      <c r="ACS22" t="n">
        <v/>
      </c>
      <c r="ACT22" t="inlineStr">
        <is>
          <t>Tidak ada</t>
        </is>
      </c>
      <c r="ACU22" t="inlineStr">
        <is>
          <t>Manfaat sangat besar</t>
        </is>
      </c>
      <c r="ACV22" t="inlineStr">
        <is>
          <t>Berkurang</t>
        </is>
      </c>
      <c r="ACW22" t="inlineStr">
        <is>
          <t>Anggota keluarga - Perempuan dewasa</t>
        </is>
      </c>
      <c r="ACX22" t="inlineStr">
        <is>
          <t>Setuju</t>
        </is>
      </c>
      <c r="ACY22" t="inlineStr">
        <is>
          <t>Anggota keluarga - Laki-laki dewasa Anggota keluarga - Perempuan dewasa Anggota keluarga - Anak-anak</t>
        </is>
      </c>
      <c r="ACZ22" t="n">
        <v>1</v>
      </c>
      <c r="ADA22" t="n">
        <v>1</v>
      </c>
      <c r="ADB22" t="n">
        <v>1</v>
      </c>
      <c r="ADC22" t="n">
        <v>0</v>
      </c>
      <c r="ADD22" t="inlineStr">
        <is>
          <t>Sangat puas</t>
        </is>
      </c>
      <c r="ADE22" t="inlineStr">
        <is>
          <t>Sangat puas</t>
        </is>
      </c>
      <c r="ADF22" t="inlineStr">
        <is>
          <t>Sangat puas</t>
        </is>
      </c>
      <c r="ADG22" t="inlineStr">
        <is>
          <t>Puas</t>
        </is>
      </c>
      <c r="ADH22" t="inlineStr">
        <is>
          <t>Tidak</t>
        </is>
      </c>
      <c r="ADI22" t="n">
        <v/>
      </c>
      <c r="ADJ22" t="inlineStr">
        <is>
          <t>Puas</t>
        </is>
      </c>
      <c r="ADK22" t="n">
        <v/>
      </c>
      <c r="ADL22" t="n">
        <v/>
      </c>
      <c r="ADM22" t="n">
        <v/>
      </c>
      <c r="ADN22" t="n">
        <v/>
      </c>
      <c r="ADO22" t="n">
        <v/>
      </c>
      <c r="ADP22" t="n">
        <v/>
      </c>
      <c r="ADQ22" t="n">
        <v/>
      </c>
      <c r="ADR22" t="n">
        <v/>
      </c>
      <c r="ADS22" t="n">
        <v/>
      </c>
      <c r="ADT22" t="n">
        <v/>
      </c>
      <c r="ADU22" t="inlineStr">
        <is>
          <t>Lainnya</t>
        </is>
      </c>
      <c r="ADV22" t="n">
        <v>0</v>
      </c>
      <c r="ADW22" t="n">
        <v>0</v>
      </c>
      <c r="ADX22" t="n">
        <v>0</v>
      </c>
      <c r="ADY22" t="n">
        <v>0</v>
      </c>
      <c r="ADZ22" t="n">
        <v>0</v>
      </c>
      <c r="AEA22" t="n">
        <v>0</v>
      </c>
      <c r="AEB22" t="n">
        <v>0</v>
      </c>
      <c r="AEC22" t="n">
        <v>1</v>
      </c>
      <c r="AED22" t="inlineStr">
        <is>
          <t>Menghubungi pengurus koperasi</t>
        </is>
      </c>
      <c r="AEE22" t="inlineStr">
        <is>
          <t>Laki-laki dewasa</t>
        </is>
      </c>
      <c r="AEF22" t="n">
        <v/>
      </c>
      <c r="AEG22" t="inlineStr">
        <is>
          <t>Menelepon atau WA langsung</t>
        </is>
      </c>
      <c r="AEH22" t="n">
        <v/>
      </c>
      <c r="AEI22" t="inlineStr">
        <is>
          <t>Mohon untuk biogas selalu di monitoring oleh petugas</t>
        </is>
      </c>
      <c r="AEJ22" t="inlineStr">
        <is>
          <t>Ya, selalu</t>
        </is>
      </c>
      <c r="AEK22" t="inlineStr">
        <is>
          <t>Pengurangan pengeluaran rumah tangga (bahan bakar minyak, pupuk, dll.) Lebih mudah mendapatkan energi Lebih aman Pengurangan waktu dan tenaga Peningkatan kebersihan kandang ternak Dapur lebih bersih dan bebas asap</t>
        </is>
      </c>
      <c r="AEL22" t="n">
        <v>1</v>
      </c>
      <c r="AEM22" t="n">
        <v>1</v>
      </c>
      <c r="AEN22" t="n">
        <v>0</v>
      </c>
      <c r="AEO22" t="n">
        <v>0</v>
      </c>
      <c r="AEP22" t="n">
        <v>1</v>
      </c>
      <c r="AEQ22" t="n">
        <v>1</v>
      </c>
      <c r="AER22" t="n">
        <v>1</v>
      </c>
      <c r="AES22" t="n">
        <v>0</v>
      </c>
      <c r="AET22" t="n">
        <v>1</v>
      </c>
      <c r="AEU22" t="n">
        <v>0</v>
      </c>
      <c r="AEV22" t="n">
        <v>0</v>
      </c>
      <c r="AEW22" t="n">
        <v>0</v>
      </c>
      <c r="AEX22" t="n">
        <v/>
      </c>
      <c r="AEY22" t="inlineStr">
        <is>
          <t>Mengurangi pengeluaran energi</t>
        </is>
      </c>
      <c r="AEZ22" t="n">
        <v/>
      </c>
      <c r="AFA22" t="inlineStr">
        <is>
          <t>Koperasi</t>
        </is>
      </c>
      <c r="AFB22" t="n">
        <v/>
      </c>
      <c r="AFC22" t="inlineStr">
        <is>
          <t>12.Marjuki2-3_47_26.jpg</t>
        </is>
      </c>
      <c r="AFD22" t="inlineStr">
        <is>
          <t>https://kf.kobotoolbox.org/api/v2/assets/avstPQqLr3Ab3ZdcVTXZ6f/data/670649959/attachments/attE66rcTiKKymEUYxxezE9c/</t>
        </is>
      </c>
      <c r="AFE22" t="inlineStr">
        <is>
          <t>12.Marjuki1-3_47_37.jpg</t>
        </is>
      </c>
      <c r="AFF22" t="inlineStr">
        <is>
          <t>https://kf.kobotoolbox.org/api/v2/assets/avstPQqLr3Ab3ZdcVTXZ6f/data/670649959/attachments/attE9pzDESBvDagPkwEkaXV5/</t>
        </is>
      </c>
      <c r="AFG22" t="inlineStr">
        <is>
          <t>Suyono/suyono_mse_2000</t>
        </is>
      </c>
      <c r="AFH22" t="n">
        <v/>
      </c>
      <c r="AFI22" t="inlineStr">
        <is>
          <t>c. E28. Responden memanen rumput dalam 2000 M2 sekitar 20 ikat @15 kg = 300 kg</t>
        </is>
      </c>
    </row>
    <row r="23">
      <c r="A23" s="93" t="n">
        <v>46077</v>
      </c>
      <c r="B23" s="93" t="n">
        <v>46078</v>
      </c>
      <c r="C23" t="inlineStr">
        <is>
          <t>suyono</t>
        </is>
      </c>
      <c r="D23" t="inlineStr">
        <is>
          <t>maryono</t>
        </is>
      </c>
      <c r="E23" t="n">
        <v>88221379788</v>
      </c>
      <c r="F23" t="inlineStr">
        <is>
          <t>-7.636586 110.433877 0 0</t>
        </is>
      </c>
      <c r="G23" t="n">
        <v>-7.636586</v>
      </c>
      <c r="H23" t="n">
        <v>110.433877</v>
      </c>
      <c r="I23" t="n">
        <v>0</v>
      </c>
      <c r="J23" t="n">
        <v>0</v>
      </c>
      <c r="K23" t="n">
        <v>0</v>
      </c>
      <c r="L23" t="inlineStr">
        <is>
          <t>-7.63766 110.434254 0 0</t>
        </is>
      </c>
      <c r="M23" t="n">
        <v>-7.63766</v>
      </c>
      <c r="N23" t="n">
        <v>110.434254</v>
      </c>
      <c r="O23" t="n">
        <v>0</v>
      </c>
      <c r="P23" t="n">
        <v>0</v>
      </c>
      <c r="Q23" t="n">
        <v>0</v>
      </c>
      <c r="R23" t="inlineStr">
        <is>
          <t>DIY</t>
        </is>
      </c>
      <c r="S23" t="n">
        <v>0</v>
      </c>
      <c r="T23" t="n">
        <v>0</v>
      </c>
      <c r="U23" t="n">
        <v>0</v>
      </c>
      <c r="V23" t="n">
        <v>0</v>
      </c>
      <c r="W23" t="n">
        <v>1</v>
      </c>
      <c r="X23" t="n">
        <v>0</v>
      </c>
      <c r="Y23" t="n">
        <v>0</v>
      </c>
      <c r="Z23" t="n">
        <v>0</v>
      </c>
      <c r="AA23" t="n">
        <v>0</v>
      </c>
      <c r="AB23" t="n">
        <v>0</v>
      </c>
      <c r="AC23" t="inlineStr">
        <is>
          <t>SLEMAN</t>
        </is>
      </c>
      <c r="AD23" t="inlineStr">
        <is>
          <t>CANGKRINGAN</t>
        </is>
      </c>
      <c r="AE23" t="inlineStr">
        <is>
          <t>WUKIRSARI</t>
        </is>
      </c>
      <c r="AF23" t="inlineStr">
        <is>
          <t>PINBUK</t>
        </is>
      </c>
      <c r="AG23" t="inlineStr">
        <is>
          <t>PBP1590</t>
        </is>
      </c>
      <c r="AH23" t="n">
        <v>8</v>
      </c>
      <c r="AI23" t="inlineStr">
        <is>
          <t>VPA2</t>
        </is>
      </c>
      <c r="AJ23" t="inlineStr">
        <is>
          <t>Tidak aktif</t>
        </is>
      </c>
      <c r="AK23" t="n">
        <v>50</v>
      </c>
      <c r="AL23" t="inlineStr">
        <is>
          <t>Laki-laki</t>
        </is>
      </c>
      <c r="AM23" t="inlineStr">
        <is>
          <t>Sudah menikah</t>
        </is>
      </c>
      <c r="AN23" t="inlineStr">
        <is>
          <t>SMA/Sederajat</t>
        </is>
      </c>
      <c r="AO23" t="inlineStr">
        <is>
          <t>Pegawai swasta</t>
        </is>
      </c>
      <c r="AP23" t="n">
        <v>0</v>
      </c>
      <c r="AQ23" t="n">
        <v>0</v>
      </c>
      <c r="AR23" t="n">
        <v>0</v>
      </c>
      <c r="AS23" t="n">
        <v>0</v>
      </c>
      <c r="AT23" t="n">
        <v>0</v>
      </c>
      <c r="AU23" t="n">
        <v>1</v>
      </c>
      <c r="AV23" t="n">
        <v>0</v>
      </c>
      <c r="AW23" t="n">
        <v>0</v>
      </c>
      <c r="AX23" t="n">
        <v/>
      </c>
      <c r="AY23" t="inlineStr">
        <is>
          <t>Peternak</t>
        </is>
      </c>
      <c r="AZ23" t="n">
        <v>0</v>
      </c>
      <c r="BA23" t="n">
        <v>1</v>
      </c>
      <c r="BB23" t="n">
        <v>0</v>
      </c>
      <c r="BC23" t="n">
        <v>0</v>
      </c>
      <c r="BD23" t="n">
        <v>0</v>
      </c>
      <c r="BE23" t="n">
        <v>0</v>
      </c>
      <c r="BF23" t="n">
        <v>0</v>
      </c>
      <c r="BG23" t="n">
        <v>0</v>
      </c>
      <c r="BH23" t="n">
        <v/>
      </c>
      <c r="BI23" t="inlineStr">
        <is>
          <t>Rp1.500.000 - Rp2.500.000</t>
        </is>
      </c>
      <c r="BJ23" t="n">
        <v>1</v>
      </c>
      <c r="BK23" t="n">
        <v>2</v>
      </c>
      <c r="BL23" t="n">
        <v>1</v>
      </c>
      <c r="BM23" t="n">
        <v>0</v>
      </c>
      <c r="BN23" t="inlineStr">
        <is>
          <t>Milik sendiri</t>
        </is>
      </c>
      <c r="BO23" t="inlineStr">
        <is>
          <t>Permanen (dinding bata dan semen)</t>
        </is>
      </c>
      <c r="BP23" t="n">
        <v>1</v>
      </c>
      <c r="BQ23" t="n">
        <v>0</v>
      </c>
      <c r="BR23" t="n">
        <v>0</v>
      </c>
      <c r="BS23" t="n">
        <v>0</v>
      </c>
      <c r="BT23" t="n">
        <v>0</v>
      </c>
      <c r="BU23" t="n">
        <v/>
      </c>
      <c r="BV23" t="inlineStr">
        <is>
          <t>Keramik/ubin</t>
        </is>
      </c>
      <c r="BW23" t="n">
        <v>0</v>
      </c>
      <c r="BX23" t="n">
        <v>0</v>
      </c>
      <c r="BY23" t="n">
        <v>1</v>
      </c>
      <c r="BZ23" t="n">
        <v>0</v>
      </c>
      <c r="CA23" t="n">
        <v>0</v>
      </c>
      <c r="CB23" t="n">
        <v/>
      </c>
      <c r="CC23" t="inlineStr">
        <is>
          <t>Genting</t>
        </is>
      </c>
      <c r="CD23" t="n">
        <v>0</v>
      </c>
      <c r="CE23" t="n">
        <v>0</v>
      </c>
      <c r="CF23" t="n">
        <v>0</v>
      </c>
      <c r="CG23" t="n">
        <v>0</v>
      </c>
      <c r="CH23" t="n">
        <v>0</v>
      </c>
      <c r="CI23" t="n">
        <v>1</v>
      </c>
      <c r="CJ23" t="n">
        <v>0</v>
      </c>
      <c r="CK23" t="n">
        <v/>
      </c>
      <c r="CL23" t="inlineStr">
        <is>
          <t>Ya</t>
        </is>
      </c>
      <c r="CM23" t="n">
        <v>2018</v>
      </c>
      <c r="CN23" t="inlineStr">
        <is>
          <t>Fixed-Dome (Kubah Tetap)</t>
        </is>
      </c>
      <c r="CO23" t="inlineStr">
        <is>
          <t>4 m³ (2-3 ekor sapi, ±3 jam memasak/hari, ±30 kg slurry/hari)</t>
        </is>
      </c>
      <c r="CP23" t="inlineStr">
        <is>
          <t>Koperasi</t>
        </is>
      </c>
      <c r="CQ23" t="n">
        <v>0</v>
      </c>
      <c r="CR23" t="n">
        <v>0</v>
      </c>
      <c r="CS23" t="n">
        <v>0</v>
      </c>
      <c r="CT23" t="n">
        <v>0</v>
      </c>
      <c r="CU23" t="n">
        <v>0</v>
      </c>
      <c r="CV23" t="n">
        <v>0</v>
      </c>
      <c r="CW23" t="n">
        <v>1</v>
      </c>
      <c r="CX23" t="n">
        <v>0</v>
      </c>
      <c r="CY23" t="inlineStr">
        <is>
          <t>Anggota keluarga - laki-laki Anggota keluarga - perempuan dewasa</t>
        </is>
      </c>
      <c r="CZ23" t="n">
        <v>1</v>
      </c>
      <c r="DA23" t="n">
        <v>1</v>
      </c>
      <c r="DB23" t="n">
        <v>0</v>
      </c>
      <c r="DC23" t="n">
        <v/>
      </c>
      <c r="DD23" t="inlineStr">
        <is>
          <t>Anggota keluarga - laki-laki CPO atau pendamping</t>
        </is>
      </c>
      <c r="DE23" t="n">
        <v>1</v>
      </c>
      <c r="DF23" t="n">
        <v>0</v>
      </c>
      <c r="DG23" t="n">
        <v>1</v>
      </c>
      <c r="DH23" t="n">
        <v>0</v>
      </c>
      <c r="DI23" t="n">
        <v/>
      </c>
      <c r="DJ23" t="inlineStr">
        <is>
          <t>CPO atau pendamping</t>
        </is>
      </c>
      <c r="DK23" t="n">
        <v>0</v>
      </c>
      <c r="DL23" t="n">
        <v>0</v>
      </c>
      <c r="DM23" t="n">
        <v>1</v>
      </c>
      <c r="DN23" t="n">
        <v>0</v>
      </c>
      <c r="DO23" t="n">
        <v/>
      </c>
      <c r="DP23" t="inlineStr">
        <is>
          <t>Tidak berfungsi sama sekali</t>
        </is>
      </c>
      <c r="DQ23" t="inlineStr">
        <is>
          <t>6-12 bulan yang lalu</t>
        </is>
      </c>
      <c r="DR23" t="inlineStr">
        <is>
          <t>Masalah teknis (misalnya kerusakan pada komponen)</t>
        </is>
      </c>
      <c r="DS23" t="n">
        <v/>
      </c>
      <c r="DT23" t="inlineStr">
        <is>
          <t>Kompor Manometer Reaktor biogas (penampung gas, digester, manhole, outlet, dan overflow)</t>
        </is>
      </c>
      <c r="DU23" t="n">
        <v>1</v>
      </c>
      <c r="DV23" t="n">
        <v>0</v>
      </c>
      <c r="DW23" t="n">
        <v>0</v>
      </c>
      <c r="DX23" t="n">
        <v>1</v>
      </c>
      <c r="DY23" t="n">
        <v>0</v>
      </c>
      <c r="DZ23" t="n">
        <v>0</v>
      </c>
      <c r="EA23" t="n">
        <v>0</v>
      </c>
      <c r="EB23" t="n">
        <v>0</v>
      </c>
      <c r="EC23" t="n">
        <v>0</v>
      </c>
      <c r="ED23" t="n">
        <v>1</v>
      </c>
      <c r="EE23" t="n">
        <v>0</v>
      </c>
      <c r="EF23" t="n">
        <v>0</v>
      </c>
      <c r="EG23" t="n">
        <v>0</v>
      </c>
      <c r="EH23" t="n">
        <v>0</v>
      </c>
      <c r="EI23" t="inlineStr">
        <is>
          <t>Kurangnya dukungan atau pemantauan dari pemerintah atau CPO Keterbatasan akses terhadap informasi atau pelatihan terkait biogas</t>
        </is>
      </c>
      <c r="EJ23" t="n">
        <v>0</v>
      </c>
      <c r="EK23" t="n">
        <v>1</v>
      </c>
      <c r="EL23" t="n">
        <v>1</v>
      </c>
      <c r="EM23" t="n">
        <v>0</v>
      </c>
      <c r="EN23" t="n">
        <v>0</v>
      </c>
      <c r="EO23" t="n">
        <v/>
      </c>
      <c r="EP23" t="inlineStr">
        <is>
          <t>Ya, cukup jelas dan mudah diikuti</t>
        </is>
      </c>
      <c r="EQ23" t="inlineStr">
        <is>
          <t>Pelatihan</t>
        </is>
      </c>
      <c r="ER23" t="inlineStr">
        <is>
          <t>CPO atau pendamping</t>
        </is>
      </c>
      <c r="ES23" t="n">
        <v>1</v>
      </c>
      <c r="ET23" t="n">
        <v>0</v>
      </c>
      <c r="EU23" t="n">
        <v>0</v>
      </c>
      <c r="EV23" t="n">
        <v>0</v>
      </c>
      <c r="EW23" t="n">
        <v/>
      </c>
      <c r="EX23" t="inlineStr">
        <is>
          <t>Anggota keluarga - Laki-laki</t>
        </is>
      </c>
      <c r="EY23" t="n">
        <v>1</v>
      </c>
      <c r="EZ23" t="n">
        <v>0</v>
      </c>
      <c r="FA23" t="n">
        <v>0</v>
      </c>
      <c r="FB23" t="n">
        <v/>
      </c>
      <c r="FC23" t="inlineStr">
        <is>
          <t>Jarang sekali</t>
        </is>
      </c>
      <c r="FD23" t="inlineStr">
        <is>
          <t>Rp 0,000</t>
        </is>
      </c>
      <c r="FE23" t="inlineStr">
        <is>
          <t>Mengetahui</t>
        </is>
      </c>
      <c r="FF23" t="inlineStr">
        <is>
          <t>Sering (setiap minggu)</t>
        </is>
      </c>
      <c r="FG23" t="inlineStr">
        <is>
          <t>Mengetahui</t>
        </is>
      </c>
      <c r="FH23" t="inlineStr">
        <is>
          <t>Jarang (setiap bulan atau lebih)</t>
        </is>
      </c>
      <c r="FI23" t="inlineStr">
        <is>
          <t>Mengetahui</t>
        </is>
      </c>
      <c r="FJ23" t="inlineStr">
        <is>
          <t>Sering (setiap minggu)</t>
        </is>
      </c>
      <c r="FK23" t="inlineStr">
        <is>
          <t>Tidak mengetahui</t>
        </is>
      </c>
      <c r="FL23" t="inlineStr">
        <is>
          <t>Tidak pernah</t>
        </is>
      </c>
      <c r="FM23" t="inlineStr">
        <is>
          <t>Mengetahui</t>
        </is>
      </c>
      <c r="FN23" t="inlineStr">
        <is>
          <t>Cukup sering (2 minggu sekali)</t>
        </is>
      </c>
      <c r="FO23" t="inlineStr">
        <is>
          <t>Mengetahui</t>
        </is>
      </c>
      <c r="FP23" t="inlineStr">
        <is>
          <t>Cukup sering (2 minggu sekali)</t>
        </is>
      </c>
      <c r="FQ23" t="inlineStr">
        <is>
          <t>Mengetahui</t>
        </is>
      </c>
      <c r="FR23" t="inlineStr">
        <is>
          <t>Ya</t>
        </is>
      </c>
      <c r="FS23" t="inlineStr">
        <is>
          <t>Mengetahui</t>
        </is>
      </c>
      <c r="FT23" t="inlineStr">
        <is>
          <t>Ya, terkadang</t>
        </is>
      </c>
      <c r="FU23" t="inlineStr">
        <is>
          <t>Laki-laki dewasa Perempuan dewasa</t>
        </is>
      </c>
      <c r="FV23" t="n">
        <v>1</v>
      </c>
      <c r="FW23" t="n">
        <v>1</v>
      </c>
      <c r="FX23" t="n">
        <v>0</v>
      </c>
      <c r="FY23" t="n">
        <v>0</v>
      </c>
      <c r="FZ23" t="inlineStr">
        <is>
          <t>Memahami</t>
        </is>
      </c>
      <c r="GA23" t="inlineStr">
        <is>
          <t>CPO Teman/keluarga</t>
        </is>
      </c>
      <c r="GB23" t="n">
        <v>1</v>
      </c>
      <c r="GC23" t="n">
        <v>0</v>
      </c>
      <c r="GD23" t="n">
        <v>1</v>
      </c>
      <c r="GE23" t="n">
        <v>0</v>
      </c>
      <c r="GF23" t="n">
        <v/>
      </c>
      <c r="GG23" t="inlineStr">
        <is>
          <t>Kadang-kadang</t>
        </is>
      </c>
      <c r="GH23" t="inlineStr">
        <is>
          <t>Tidak</t>
        </is>
      </c>
      <c r="GI23" t="n">
        <v/>
      </c>
      <c r="GJ23" t="n">
        <v/>
      </c>
      <c r="GK23" t="n">
        <v/>
      </c>
      <c r="GL23" t="n">
        <v/>
      </c>
      <c r="GM23" t="n">
        <v/>
      </c>
      <c r="GN23" t="n">
        <v/>
      </c>
      <c r="GO23" t="n">
        <v/>
      </c>
      <c r="GP23" t="inlineStr">
        <is>
          <t>Penuh (100%)</t>
        </is>
      </c>
      <c r="GQ23" t="inlineStr">
        <is>
          <t>LPG</t>
        </is>
      </c>
      <c r="GR23" t="n">
        <v>1</v>
      </c>
      <c r="GS23" t="n">
        <v>0</v>
      </c>
      <c r="GT23" t="n">
        <v>0</v>
      </c>
      <c r="GU23" t="n">
        <v>0</v>
      </c>
      <c r="GV23" t="n">
        <v>0</v>
      </c>
      <c r="GW23" t="n">
        <v>0</v>
      </c>
      <c r="GX23" t="n">
        <v>0</v>
      </c>
      <c r="GY23" t="n">
        <v/>
      </c>
      <c r="GZ23" t="inlineStr">
        <is>
          <t>Ya</t>
        </is>
      </c>
      <c r="HA23" t="n">
        <v/>
      </c>
      <c r="HB23" t="n">
        <v/>
      </c>
      <c r="HC23" t="n">
        <v/>
      </c>
      <c r="HD23" t="n">
        <v/>
      </c>
      <c r="HE23" t="n">
        <v>12</v>
      </c>
      <c r="HF23" t="n">
        <v>80000</v>
      </c>
      <c r="HG23" t="n">
        <v>3</v>
      </c>
      <c r="HH23" t="n">
        <v>20000</v>
      </c>
      <c r="HI23" t="n">
        <v/>
      </c>
      <c r="HJ23" t="n">
        <v/>
      </c>
      <c r="HK23" t="n">
        <v/>
      </c>
      <c r="HL23" t="n">
        <v/>
      </c>
      <c r="HM23" t="n">
        <v/>
      </c>
      <c r="HN23" t="n">
        <v/>
      </c>
      <c r="HO23" t="n">
        <v/>
      </c>
      <c r="HP23" t="n">
        <v/>
      </c>
      <c r="HQ23" t="n">
        <v/>
      </c>
      <c r="HR23" t="n">
        <v/>
      </c>
      <c r="HS23" t="n">
        <v/>
      </c>
      <c r="HT23" t="n">
        <v/>
      </c>
      <c r="HU23" t="n">
        <v/>
      </c>
      <c r="HV23" t="n">
        <v/>
      </c>
      <c r="HW23" t="n">
        <v/>
      </c>
      <c r="HX23" t="n">
        <v/>
      </c>
      <c r="HY23" t="n">
        <v/>
      </c>
      <c r="HZ23" t="n">
        <v/>
      </c>
      <c r="IA23" t="n">
        <v>9</v>
      </c>
      <c r="IB23" t="n">
        <v>60000</v>
      </c>
      <c r="IC23" t="n">
        <v/>
      </c>
      <c r="ID23" t="n">
        <v/>
      </c>
      <c r="IE23" t="n">
        <v/>
      </c>
      <c r="IF23" t="n">
        <v/>
      </c>
      <c r="IG23" t="n">
        <v/>
      </c>
      <c r="IH23" t="n">
        <v/>
      </c>
      <c r="II23" t="n">
        <v/>
      </c>
      <c r="IJ23" t="n">
        <v/>
      </c>
      <c r="IK23" t="inlineStr">
        <is>
          <t>15-30 kg</t>
        </is>
      </c>
      <c r="IL23" t="inlineStr">
        <is>
          <t>1-3 jam</t>
        </is>
      </c>
      <c r="IM23" t="inlineStr">
        <is>
          <t>Ya</t>
        </is>
      </c>
      <c r="IN23" t="inlineStr">
        <is>
          <t>Tidak</t>
        </is>
      </c>
      <c r="IO23" t="inlineStr">
        <is>
          <t>Lebih bersih</t>
        </is>
      </c>
      <c r="IP23" t="n">
        <v/>
      </c>
      <c r="IQ23" t="inlineStr">
        <is>
          <t>Tidak pernah</t>
        </is>
      </c>
      <c r="IR23" t="n">
        <v/>
      </c>
      <c r="IS23" t="n">
        <v/>
      </c>
      <c r="IT23" t="n">
        <v/>
      </c>
      <c r="IU23" t="n">
        <v/>
      </c>
      <c r="IV23" t="n">
        <v/>
      </c>
      <c r="IW23" t="n">
        <v/>
      </c>
      <c r="IX23" t="n">
        <v/>
      </c>
      <c r="IY23" t="n">
        <v/>
      </c>
      <c r="IZ23" t="inlineStr">
        <is>
          <t>Tidak pernah</t>
        </is>
      </c>
      <c r="JA23" t="n">
        <v/>
      </c>
      <c r="JB23" t="n">
        <v/>
      </c>
      <c r="JC23" t="n">
        <v/>
      </c>
      <c r="JD23" t="n">
        <v/>
      </c>
      <c r="JE23" t="n">
        <v/>
      </c>
      <c r="JF23" t="n">
        <v/>
      </c>
      <c r="JG23" t="n">
        <v/>
      </c>
      <c r="JH23" t="n">
        <v/>
      </c>
      <c r="JI23" t="inlineStr">
        <is>
          <t>Tidak pernah</t>
        </is>
      </c>
      <c r="JJ23" t="n">
        <v/>
      </c>
      <c r="JK23" t="n">
        <v/>
      </c>
      <c r="JL23" t="n">
        <v/>
      </c>
      <c r="JM23" t="n">
        <v/>
      </c>
      <c r="JN23" t="n">
        <v/>
      </c>
      <c r="JO23" t="n">
        <v/>
      </c>
      <c r="JP23" t="n">
        <v/>
      </c>
      <c r="JQ23" t="n">
        <v/>
      </c>
      <c r="JR23" t="inlineStr">
        <is>
          <t>Tidak pernah</t>
        </is>
      </c>
      <c r="JS23" t="n">
        <v/>
      </c>
      <c r="JT23" t="n">
        <v/>
      </c>
      <c r="JU23" t="n">
        <v/>
      </c>
      <c r="JV23" t="n">
        <v/>
      </c>
      <c r="JW23" t="n">
        <v/>
      </c>
      <c r="JX23" t="n">
        <v/>
      </c>
      <c r="JY23" t="n">
        <v/>
      </c>
      <c r="JZ23" t="n">
        <v/>
      </c>
      <c r="KA23" t="inlineStr">
        <is>
          <t>Tidak pernah</t>
        </is>
      </c>
      <c r="KB23" t="n">
        <v/>
      </c>
      <c r="KC23" t="n">
        <v/>
      </c>
      <c r="KD23" t="n">
        <v/>
      </c>
      <c r="KE23" t="n">
        <v/>
      </c>
      <c r="KF23" t="n">
        <v/>
      </c>
      <c r="KG23" t="n">
        <v/>
      </c>
      <c r="KH23" t="n">
        <v/>
      </c>
      <c r="KI23" t="n">
        <v/>
      </c>
      <c r="KJ23" t="inlineStr">
        <is>
          <t>Tidak pernah</t>
        </is>
      </c>
      <c r="KK23" t="n">
        <v/>
      </c>
      <c r="KL23" t="n">
        <v/>
      </c>
      <c r="KM23" t="n">
        <v/>
      </c>
      <c r="KN23" t="n">
        <v/>
      </c>
      <c r="KO23" t="n">
        <v/>
      </c>
      <c r="KP23" t="n">
        <v/>
      </c>
      <c r="KQ23" t="n">
        <v/>
      </c>
      <c r="KR23" t="n">
        <v/>
      </c>
      <c r="KS23" t="inlineStr">
        <is>
          <t>Jauh lebih baik</t>
        </is>
      </c>
      <c r="KT23" t="inlineStr">
        <is>
          <t>0-1 kali</t>
        </is>
      </c>
      <c r="KU23" t="inlineStr">
        <is>
          <t>0-1 kali</t>
        </is>
      </c>
      <c r="KV23" t="inlineStr">
        <is>
          <t>Tidak ada</t>
        </is>
      </c>
      <c r="KW23" t="n">
        <v>0</v>
      </c>
      <c r="KX23" t="n">
        <v>0</v>
      </c>
      <c r="KY23" t="n">
        <v>0</v>
      </c>
      <c r="KZ23" t="n">
        <v>1</v>
      </c>
      <c r="LA23" t="inlineStr">
        <is>
          <t>Cukup membaik</t>
        </is>
      </c>
      <c r="LB23" t="inlineStr">
        <is>
          <t>Cukup membaik</t>
        </is>
      </c>
      <c r="LC23" t="n">
        <v>0</v>
      </c>
      <c r="LD23" t="n">
        <v>2</v>
      </c>
      <c r="LE23" t="n">
        <v>0</v>
      </c>
      <c r="LF23" t="n">
        <v>6</v>
      </c>
      <c r="LG23" t="inlineStr">
        <is>
          <t>Ya</t>
        </is>
      </c>
      <c r="LH23" t="n">
        <v>80000</v>
      </c>
      <c r="LI23" t="n">
        <v/>
      </c>
      <c r="LJ23" t="inlineStr">
        <is>
          <t>Kebutuhan rumah tangga</t>
        </is>
      </c>
      <c r="LK23" t="n">
        <v>0</v>
      </c>
      <c r="LL23" t="n">
        <v>0</v>
      </c>
      <c r="LM23" t="n">
        <v>0</v>
      </c>
      <c r="LN23" t="n">
        <v>0</v>
      </c>
      <c r="LO23" t="n">
        <v>1</v>
      </c>
      <c r="LP23" t="n">
        <v>0</v>
      </c>
      <c r="LQ23" t="n">
        <v>0</v>
      </c>
      <c r="LR23" t="n">
        <v/>
      </c>
      <c r="LS23" t="n">
        <v>20</v>
      </c>
      <c r="LT23" t="n">
        <v>0</v>
      </c>
      <c r="LU23" t="n">
        <v>0</v>
      </c>
      <c r="LV23" t="n">
        <v>5</v>
      </c>
      <c r="LW23" t="n">
        <v>0</v>
      </c>
      <c r="LX23" t="n">
        <v>0</v>
      </c>
      <c r="LY23" t="n">
        <v>5</v>
      </c>
      <c r="LZ23" t="n">
        <v>0</v>
      </c>
      <c r="MA23" t="n">
        <v>0</v>
      </c>
      <c r="MB23" t="inlineStr">
        <is>
          <t>Ya</t>
        </is>
      </c>
      <c r="MC23" t="n">
        <v>10</v>
      </c>
      <c r="MD23" t="n">
        <v>5</v>
      </c>
      <c r="ME23" t="n">
        <v>10</v>
      </c>
      <c r="MF23" t="n">
        <v>5</v>
      </c>
      <c r="MG23" t="n">
        <v>0</v>
      </c>
      <c r="MH23" t="n">
        <v>0</v>
      </c>
      <c r="MI23" t="inlineStr">
        <is>
          <t>Pendidikan anak (mengantar sekolah, menemani anak belajar, menyiapkan bekal dsb) Aktivitas sosial diluar rumah (misalnya, berkumpul dengan tetangga, mengikuti kegiatan PKK, dsb) Istirahat</t>
        </is>
      </c>
      <c r="MJ23" t="n">
        <v>1</v>
      </c>
      <c r="MK23" t="n">
        <v>1</v>
      </c>
      <c r="ML23" t="n">
        <v>1</v>
      </c>
      <c r="MM23" t="n">
        <v>0</v>
      </c>
      <c r="MN23" t="n">
        <v>0</v>
      </c>
      <c r="MO23" t="n">
        <v>0</v>
      </c>
      <c r="MP23" t="n">
        <v/>
      </c>
      <c r="MQ23" t="n">
        <v/>
      </c>
      <c r="MR23" t="inlineStr">
        <is>
          <t>Berkumpul bersama keluarga</t>
        </is>
      </c>
      <c r="MS23" t="inlineStr">
        <is>
          <t>Pertemuan PKK, Arisan, Ronda</t>
        </is>
      </c>
      <c r="MT23" t="n">
        <v/>
      </c>
      <c r="MU23" t="inlineStr">
        <is>
          <t>Tidak</t>
        </is>
      </c>
      <c r="MV23" t="n">
        <v/>
      </c>
      <c r="MW23" t="n">
        <v/>
      </c>
      <c r="MX23" t="n">
        <v/>
      </c>
      <c r="MY23" t="n">
        <v/>
      </c>
      <c r="MZ23" t="n">
        <v/>
      </c>
      <c r="NA23" t="n">
        <v/>
      </c>
      <c r="NB23" t="n">
        <v/>
      </c>
      <c r="NC23" t="n">
        <v/>
      </c>
      <c r="ND23" t="n">
        <v/>
      </c>
      <c r="NE23" t="n">
        <v/>
      </c>
      <c r="NF23" t="n">
        <v/>
      </c>
      <c r="NG23" t="n">
        <v/>
      </c>
      <c r="NH23" t="n">
        <v/>
      </c>
      <c r="NI23" t="n">
        <v/>
      </c>
      <c r="NJ23" t="n">
        <v/>
      </c>
      <c r="NK23" t="n">
        <v/>
      </c>
      <c r="NL23" t="inlineStr">
        <is>
          <t>Tidak</t>
        </is>
      </c>
      <c r="NM23" t="inlineStr">
        <is>
          <t>100% dana hibah</t>
        </is>
      </c>
      <c r="NN23" t="inlineStr">
        <is>
          <t>0 (100% sumber pembiayaan dari hibah)</t>
        </is>
      </c>
      <c r="NO23" t="inlineStr">
        <is>
          <t>Pemerintah</t>
        </is>
      </c>
      <c r="NP23" t="n">
        <v/>
      </c>
      <c r="NQ23" t="n">
        <v/>
      </c>
      <c r="NR23" t="n">
        <v/>
      </c>
      <c r="NS23" t="n">
        <v/>
      </c>
      <c r="NT23" t="n">
        <v/>
      </c>
      <c r="NU23" t="n">
        <v/>
      </c>
      <c r="NV23" t="n">
        <v/>
      </c>
      <c r="NW23" t="n">
        <v/>
      </c>
      <c r="NX23" t="inlineStr">
        <is>
          <t>Sedikit meningkat</t>
        </is>
      </c>
      <c r="NY23" t="n">
        <v>90</v>
      </c>
      <c r="NZ23" t="n">
        <v>0</v>
      </c>
      <c r="OA23" t="n">
        <v>0</v>
      </c>
      <c r="OB23" t="n">
        <v>10</v>
      </c>
      <c r="OC23" t="n">
        <v>0</v>
      </c>
      <c r="OD23" t="n">
        <v>0</v>
      </c>
      <c r="OE23" t="inlineStr">
        <is>
          <t>Jauh lebih baik</t>
        </is>
      </c>
      <c r="OF23" t="inlineStr">
        <is>
          <t>Lebih baik (beda waktu memasak 5-30 menit, ATAU tidak lagi ada rasa/bau makanan yang berubah, ATAU alasan lainnya)</t>
        </is>
      </c>
      <c r="OG23" t="inlineStr">
        <is>
          <t>Ya</t>
        </is>
      </c>
      <c r="OH23" t="n">
        <v>1</v>
      </c>
      <c r="OI23" t="n">
        <v>0</v>
      </c>
      <c r="OJ23" t="n">
        <v>0</v>
      </c>
      <c r="OK23" t="n">
        <v>0</v>
      </c>
      <c r="OL23" t="n">
        <v>0</v>
      </c>
      <c r="OM23" t="n">
        <v>0</v>
      </c>
      <c r="ON23" t="n">
        <v>0</v>
      </c>
      <c r="OO23" t="n">
        <v>0</v>
      </c>
      <c r="OP23" t="inlineStr">
        <is>
          <t>Sapi pedaging</t>
        </is>
      </c>
      <c r="OQ23" t="n">
        <v>1</v>
      </c>
      <c r="OR23" t="n">
        <v>0</v>
      </c>
      <c r="OS23" t="n">
        <v>0</v>
      </c>
      <c r="OT23" t="n">
        <v>0</v>
      </c>
      <c r="OU23" t="n">
        <v>0</v>
      </c>
      <c r="OV23" t="n">
        <v>0</v>
      </c>
      <c r="OW23" t="n">
        <v>0</v>
      </c>
      <c r="OX23" t="n">
        <v>0</v>
      </c>
      <c r="OY23" t="n">
        <v>0</v>
      </c>
      <c r="OZ23" t="inlineStr">
        <is>
          <t>Sapi pedaging</t>
        </is>
      </c>
      <c r="PA23" t="n">
        <v>1</v>
      </c>
      <c r="PB23" t="n">
        <v>0</v>
      </c>
      <c r="PC23" t="n">
        <v>0</v>
      </c>
      <c r="PD23" t="n">
        <v>0</v>
      </c>
      <c r="PE23" t="n">
        <v>0</v>
      </c>
      <c r="PF23" t="n">
        <v>0</v>
      </c>
      <c r="PG23" t="n">
        <v>0</v>
      </c>
      <c r="PH23" t="n">
        <v>0</v>
      </c>
      <c r="PI23" t="n">
        <v>0</v>
      </c>
      <c r="PJ23" t="inlineStr">
        <is>
          <t>Tidak ada</t>
        </is>
      </c>
      <c r="PK23" t="n">
        <v>0</v>
      </c>
      <c r="PL23" t="n">
        <v>0</v>
      </c>
      <c r="PM23" t="n">
        <v>0</v>
      </c>
      <c r="PN23" t="n">
        <v>0</v>
      </c>
      <c r="PO23" t="n">
        <v>0</v>
      </c>
      <c r="PP23" t="n">
        <v>0</v>
      </c>
      <c r="PQ23" t="n">
        <v>0</v>
      </c>
      <c r="PR23" t="n">
        <v>0</v>
      </c>
      <c r="PS23" t="n">
        <v>1</v>
      </c>
      <c r="PT23" t="inlineStr">
        <is>
          <t>1-Disebarkan ke lahan terbuka</t>
        </is>
      </c>
      <c r="PU23" t="n">
        <v>0</v>
      </c>
      <c r="PV23" t="n">
        <v>0</v>
      </c>
      <c r="PW23" t="n">
        <v>0</v>
      </c>
      <c r="PX23" t="n">
        <v>0</v>
      </c>
      <c r="PY23" t="n">
        <v>0</v>
      </c>
      <c r="PZ23" t="n">
        <v>1</v>
      </c>
      <c r="QA23" t="n">
        <v>0</v>
      </c>
      <c r="QB23" t="n">
        <v>0</v>
      </c>
      <c r="QC23" t="n">
        <v>0</v>
      </c>
      <c r="QD23" t="n">
        <v/>
      </c>
      <c r="QE23" t="n">
        <v/>
      </c>
      <c r="QF23" t="n">
        <v/>
      </c>
      <c r="QG23" t="n">
        <v/>
      </c>
      <c r="QH23" t="n">
        <v/>
      </c>
      <c r="QI23" t="n">
        <v/>
      </c>
      <c r="QJ23" t="n">
        <v/>
      </c>
      <c r="QK23" t="n">
        <v/>
      </c>
      <c r="QL23" t="n">
        <v/>
      </c>
      <c r="QM23" t="n">
        <v/>
      </c>
      <c r="QN23" t="n">
        <v/>
      </c>
      <c r="QO23" t="n">
        <v/>
      </c>
      <c r="QP23" t="n">
        <v/>
      </c>
      <c r="QQ23" t="n">
        <v/>
      </c>
      <c r="QR23" t="n">
        <v/>
      </c>
      <c r="QS23" t="n">
        <v/>
      </c>
      <c r="QT23" t="n">
        <v/>
      </c>
      <c r="QU23" t="n">
        <v/>
      </c>
      <c r="QV23" t="n">
        <v/>
      </c>
      <c r="QW23" t="n">
        <v/>
      </c>
      <c r="QX23" t="n">
        <v/>
      </c>
      <c r="QY23" t="n">
        <v/>
      </c>
      <c r="QZ23" t="n">
        <v/>
      </c>
      <c r="RA23" t="n">
        <v/>
      </c>
      <c r="RB23" t="n">
        <v/>
      </c>
      <c r="RC23" t="n">
        <v/>
      </c>
      <c r="RD23" t="n">
        <v/>
      </c>
      <c r="RE23" t="n">
        <v/>
      </c>
      <c r="RF23" t="n">
        <v/>
      </c>
      <c r="RG23" t="n">
        <v/>
      </c>
      <c r="RH23" t="n">
        <v/>
      </c>
      <c r="RI23" t="n">
        <v/>
      </c>
      <c r="RJ23" t="n">
        <v/>
      </c>
      <c r="RK23" t="n">
        <v/>
      </c>
      <c r="RL23" t="n">
        <v/>
      </c>
      <c r="RM23" t="n">
        <v/>
      </c>
      <c r="RN23" t="n">
        <v/>
      </c>
      <c r="RO23" t="n">
        <v/>
      </c>
      <c r="RP23" t="n">
        <v/>
      </c>
      <c r="RQ23" t="n">
        <v/>
      </c>
      <c r="RR23" t="n">
        <v/>
      </c>
      <c r="RS23" t="n">
        <v/>
      </c>
      <c r="RT23" t="n">
        <v/>
      </c>
      <c r="RU23" t="n">
        <v/>
      </c>
      <c r="RV23" t="n">
        <v/>
      </c>
      <c r="RW23" t="n">
        <v/>
      </c>
      <c r="RX23" t="n">
        <v/>
      </c>
      <c r="RY23" t="n">
        <v/>
      </c>
      <c r="RZ23" t="n">
        <v/>
      </c>
      <c r="SA23" t="n">
        <v/>
      </c>
      <c r="SB23" t="n">
        <v/>
      </c>
      <c r="SC23" t="n">
        <v/>
      </c>
      <c r="SD23" t="n">
        <v/>
      </c>
      <c r="SE23" t="n">
        <v/>
      </c>
      <c r="SF23" t="n">
        <v/>
      </c>
      <c r="SG23" t="n">
        <v/>
      </c>
      <c r="SH23" t="n">
        <v/>
      </c>
      <c r="SI23" t="n">
        <v/>
      </c>
      <c r="SJ23" t="n">
        <v/>
      </c>
      <c r="SK23" t="n">
        <v/>
      </c>
      <c r="SL23" t="n">
        <v/>
      </c>
      <c r="SM23" t="n">
        <v/>
      </c>
      <c r="SN23" t="n">
        <v/>
      </c>
      <c r="SO23" t="n">
        <v/>
      </c>
      <c r="SP23" t="n">
        <v/>
      </c>
      <c r="SQ23" t="n">
        <v/>
      </c>
      <c r="SR23" t="n">
        <v/>
      </c>
      <c r="SS23" t="n">
        <v/>
      </c>
      <c r="ST23" t="n">
        <v/>
      </c>
      <c r="SU23" t="n">
        <v/>
      </c>
      <c r="SV23" t="n">
        <v/>
      </c>
      <c r="SW23" t="n">
        <v/>
      </c>
      <c r="SX23" t="n">
        <v/>
      </c>
      <c r="SY23" t="n">
        <v>1</v>
      </c>
      <c r="SZ23" t="n">
        <v/>
      </c>
      <c r="TA23" t="n">
        <v/>
      </c>
      <c r="TB23" t="n">
        <v/>
      </c>
      <c r="TC23" t="n">
        <v/>
      </c>
      <c r="TD23" t="n">
        <v/>
      </c>
      <c r="TE23" t="n">
        <v/>
      </c>
      <c r="TF23" t="n">
        <v/>
      </c>
      <c r="TG23" t="n">
        <v>2</v>
      </c>
      <c r="TH23" t="n">
        <v>0</v>
      </c>
      <c r="TI23" t="n">
        <v>0</v>
      </c>
      <c r="TJ23" t="n">
        <v>0</v>
      </c>
      <c r="TK23" t="n">
        <v>0</v>
      </c>
      <c r="TL23" t="n">
        <v>0</v>
      </c>
      <c r="TM23" t="n">
        <v>0</v>
      </c>
      <c r="TN23" t="n">
        <v>0</v>
      </c>
      <c r="TO23" t="n">
        <v>0</v>
      </c>
      <c r="TP23" t="n">
        <v>0</v>
      </c>
      <c r="TQ23" t="n">
        <v>0</v>
      </c>
      <c r="TR23" t="n">
        <v>0</v>
      </c>
      <c r="TS23" t="n">
        <v/>
      </c>
      <c r="TT23" t="n">
        <v/>
      </c>
      <c r="TU23" t="n">
        <v/>
      </c>
      <c r="TV23" t="n">
        <v/>
      </c>
      <c r="TW23" t="n">
        <v/>
      </c>
      <c r="TX23" t="n">
        <v/>
      </c>
      <c r="TY23" t="n">
        <v/>
      </c>
      <c r="TZ23" t="n">
        <v/>
      </c>
      <c r="UA23" t="n">
        <v/>
      </c>
      <c r="UB23" t="n">
        <v/>
      </c>
      <c r="UC23" t="n">
        <v/>
      </c>
      <c r="UD23" t="n">
        <v/>
      </c>
      <c r="UE23" t="n">
        <v/>
      </c>
      <c r="UF23" t="n">
        <v/>
      </c>
      <c r="UG23" t="n">
        <v/>
      </c>
      <c r="UH23" t="n">
        <v/>
      </c>
      <c r="UI23" t="n">
        <v/>
      </c>
      <c r="UJ23" t="n">
        <v/>
      </c>
      <c r="UK23" t="n">
        <v/>
      </c>
      <c r="UL23" t="n">
        <v/>
      </c>
      <c r="UM23" t="n">
        <v/>
      </c>
      <c r="UN23" t="n">
        <v/>
      </c>
      <c r="UO23" t="n">
        <v/>
      </c>
      <c r="UP23" t="n">
        <v/>
      </c>
      <c r="UQ23" t="n">
        <v/>
      </c>
      <c r="UR23" t="n">
        <v/>
      </c>
      <c r="US23" t="n">
        <v/>
      </c>
      <c r="UT23" t="n">
        <v/>
      </c>
      <c r="UU23" t="inlineStr">
        <is>
          <t>Pemberian pakan di kandang</t>
        </is>
      </c>
      <c r="UV23" t="n">
        <v/>
      </c>
      <c r="UW23" t="n">
        <v/>
      </c>
      <c r="UX23" t="n">
        <v/>
      </c>
      <c r="UY23" t="n">
        <v/>
      </c>
      <c r="UZ23" t="n">
        <v/>
      </c>
      <c r="VA23" t="n">
        <v/>
      </c>
      <c r="VB23" t="n">
        <v/>
      </c>
      <c r="VC23" t="inlineStr">
        <is>
          <t>Sangat jarang (&gt;1 bulan sekali)</t>
        </is>
      </c>
      <c r="VD23" t="n">
        <v/>
      </c>
      <c r="VE23" t="n">
        <v/>
      </c>
      <c r="VF23" t="n">
        <v/>
      </c>
      <c r="VG23" t="n">
        <v/>
      </c>
      <c r="VH23" t="n">
        <v/>
      </c>
      <c r="VI23" t="n">
        <v/>
      </c>
      <c r="VJ23" t="n">
        <v/>
      </c>
      <c r="VK23" t="inlineStr">
        <is>
          <t>Cukup (2-6 hari sekali)</t>
        </is>
      </c>
      <c r="VL23" t="n">
        <v/>
      </c>
      <c r="VM23" t="n">
        <v/>
      </c>
      <c r="VN23" t="n">
        <v/>
      </c>
      <c r="VO23" t="n">
        <v/>
      </c>
      <c r="VP23" t="n">
        <v/>
      </c>
      <c r="VQ23" t="n">
        <v/>
      </c>
      <c r="VR23" t="n">
        <v/>
      </c>
      <c r="VS23" t="inlineStr">
        <is>
          <t>6-Digester biogas</t>
        </is>
      </c>
      <c r="VT23" t="n">
        <v>0</v>
      </c>
      <c r="VU23" t="n">
        <v>0</v>
      </c>
      <c r="VV23" t="n">
        <v>0</v>
      </c>
      <c r="VW23" t="n">
        <v>0</v>
      </c>
      <c r="VX23" t="n">
        <v>0</v>
      </c>
      <c r="VY23" t="n">
        <v>0</v>
      </c>
      <c r="VZ23" t="n">
        <v>0</v>
      </c>
      <c r="WA23" t="n">
        <v>0</v>
      </c>
      <c r="WB23" t="n">
        <v>0</v>
      </c>
      <c r="WC23" t="n">
        <v>1</v>
      </c>
      <c r="WD23" t="n">
        <v>0</v>
      </c>
      <c r="WE23" t="n">
        <v>0</v>
      </c>
      <c r="WF23" t="n">
        <v/>
      </c>
      <c r="WG23" t="n">
        <v/>
      </c>
      <c r="WH23" t="n">
        <v/>
      </c>
      <c r="WI23" t="n">
        <v/>
      </c>
      <c r="WJ23" t="n">
        <v/>
      </c>
      <c r="WK23" t="n">
        <v/>
      </c>
      <c r="WL23" t="n">
        <v/>
      </c>
      <c r="WM23" t="n">
        <v/>
      </c>
      <c r="WN23" t="n">
        <v/>
      </c>
      <c r="WO23" t="n">
        <v/>
      </c>
      <c r="WP23" t="n">
        <v/>
      </c>
      <c r="WQ23" t="n">
        <v/>
      </c>
      <c r="WR23" t="n">
        <v/>
      </c>
      <c r="WS23" t="n">
        <v/>
      </c>
      <c r="WT23" t="n">
        <v/>
      </c>
      <c r="WU23" t="n">
        <v/>
      </c>
      <c r="WV23" t="n">
        <v/>
      </c>
      <c r="WW23" t="n">
        <v/>
      </c>
      <c r="WX23" t="n">
        <v/>
      </c>
      <c r="WY23" t="n">
        <v/>
      </c>
      <c r="WZ23" t="n">
        <v/>
      </c>
      <c r="XA23" t="n">
        <v/>
      </c>
      <c r="XB23" t="n">
        <v/>
      </c>
      <c r="XC23" t="n">
        <v/>
      </c>
      <c r="XD23" t="n">
        <v/>
      </c>
      <c r="XE23" t="n">
        <v/>
      </c>
      <c r="XF23" t="n">
        <v/>
      </c>
      <c r="XG23" t="n">
        <v/>
      </c>
      <c r="XH23" t="n">
        <v/>
      </c>
      <c r="XI23" t="n">
        <v/>
      </c>
      <c r="XJ23" t="n">
        <v/>
      </c>
      <c r="XK23" t="n">
        <v/>
      </c>
      <c r="XL23" t="n">
        <v/>
      </c>
      <c r="XM23" t="n">
        <v/>
      </c>
      <c r="XN23" t="n">
        <v/>
      </c>
      <c r="XO23" t="n">
        <v/>
      </c>
      <c r="XP23" t="n">
        <v/>
      </c>
      <c r="XQ23" t="n">
        <v/>
      </c>
      <c r="XR23" t="n">
        <v/>
      </c>
      <c r="XS23" t="n">
        <v/>
      </c>
      <c r="XT23" t="n">
        <v/>
      </c>
      <c r="XU23" t="n">
        <v/>
      </c>
      <c r="XV23" t="n">
        <v/>
      </c>
      <c r="XW23" t="n">
        <v/>
      </c>
      <c r="XX23" t="n">
        <v/>
      </c>
      <c r="XY23" t="n">
        <v/>
      </c>
      <c r="XZ23" t="n">
        <v/>
      </c>
      <c r="YA23" t="n">
        <v/>
      </c>
      <c r="YB23" t="n">
        <v/>
      </c>
      <c r="YC23" t="n">
        <v/>
      </c>
      <c r="YD23" t="n">
        <v/>
      </c>
      <c r="YE23" t="n">
        <v/>
      </c>
      <c r="YF23" t="n">
        <v/>
      </c>
      <c r="YG23" t="n">
        <v/>
      </c>
      <c r="YH23" t="n">
        <v/>
      </c>
      <c r="YI23" t="n">
        <v/>
      </c>
      <c r="YJ23" t="n">
        <v/>
      </c>
      <c r="YK23" t="n">
        <v/>
      </c>
      <c r="YL23" t="n">
        <v/>
      </c>
      <c r="YM23" t="n">
        <v/>
      </c>
      <c r="YN23" t="n">
        <v/>
      </c>
      <c r="YO23" t="n">
        <v/>
      </c>
      <c r="YP23" t="n">
        <v/>
      </c>
      <c r="YQ23" t="n">
        <v/>
      </c>
      <c r="YR23" t="n">
        <v/>
      </c>
      <c r="YS23" t="n">
        <v/>
      </c>
      <c r="YT23" t="n">
        <v/>
      </c>
      <c r="YU23" t="n">
        <v/>
      </c>
      <c r="YV23" t="n">
        <v/>
      </c>
      <c r="YW23" t="n">
        <v/>
      </c>
      <c r="YX23" t="n">
        <v/>
      </c>
      <c r="YY23" t="n">
        <v/>
      </c>
      <c r="YZ23" t="n">
        <v/>
      </c>
      <c r="ZA23" t="n">
        <v/>
      </c>
      <c r="ZB23" t="n">
        <v/>
      </c>
      <c r="ZC23" t="n">
        <v/>
      </c>
      <c r="ZD23" t="n">
        <v/>
      </c>
      <c r="ZE23" t="n">
        <v/>
      </c>
      <c r="ZF23" t="n">
        <v/>
      </c>
      <c r="ZG23" t="n">
        <v/>
      </c>
      <c r="ZH23" t="n">
        <v/>
      </c>
      <c r="ZI23" t="n">
        <v/>
      </c>
      <c r="ZJ23" t="n">
        <v/>
      </c>
      <c r="ZK23" t="n">
        <v/>
      </c>
      <c r="ZL23" t="n">
        <v/>
      </c>
      <c r="ZM23" t="n">
        <v/>
      </c>
      <c r="ZN23" t="n">
        <v>100</v>
      </c>
      <c r="ZO23" t="n">
        <v/>
      </c>
      <c r="ZP23" t="n">
        <v/>
      </c>
      <c r="ZQ23" t="n">
        <v/>
      </c>
      <c r="ZR23" t="n">
        <v/>
      </c>
      <c r="ZS23" t="n">
        <v/>
      </c>
      <c r="ZT23" t="n">
        <v/>
      </c>
      <c r="ZU23" t="n">
        <v/>
      </c>
      <c r="ZV23" t="n">
        <v>2</v>
      </c>
      <c r="ZW23" t="n">
        <v/>
      </c>
      <c r="ZX23" t="n">
        <v/>
      </c>
      <c r="ZY23" t="n">
        <v/>
      </c>
      <c r="ZZ23" t="n">
        <v/>
      </c>
      <c r="AAA23" t="n">
        <v/>
      </c>
      <c r="AAB23" t="n">
        <v/>
      </c>
      <c r="AAC23" t="n">
        <v/>
      </c>
      <c r="AAD23" t="inlineStr">
        <is>
          <t>Pakan segar (misal: rumput)</t>
        </is>
      </c>
      <c r="AAE23" t="n">
        <v/>
      </c>
      <c r="AAF23" t="n">
        <v/>
      </c>
      <c r="AAG23" t="n">
        <v/>
      </c>
      <c r="AAH23" t="n">
        <v/>
      </c>
      <c r="AAI23" t="n">
        <v/>
      </c>
      <c r="AAJ23" t="n">
        <v/>
      </c>
      <c r="AAK23" t="n">
        <v/>
      </c>
      <c r="AAL23" t="inlineStr">
        <is>
          <t>Tidak</t>
        </is>
      </c>
      <c r="AAM23" t="n">
        <v/>
      </c>
      <c r="AAN23" t="n">
        <v/>
      </c>
      <c r="AAO23" t="n">
        <v/>
      </c>
      <c r="AAP23" t="n">
        <v/>
      </c>
      <c r="AAQ23" t="n">
        <v/>
      </c>
      <c r="AAR23" t="inlineStr">
        <is>
          <t>Tidak</t>
        </is>
      </c>
      <c r="AAS23" t="inlineStr">
        <is>
          <t>Tidak pasti/ragu-ragu</t>
        </is>
      </c>
      <c r="AAT23" t="inlineStr">
        <is>
          <t>Diberikan gratis ke orang lain Didiamkan saja/dibiarkan di tempatnya (di bak/kolam penampung slurry)</t>
        </is>
      </c>
      <c r="AAU23" t="n">
        <v>0</v>
      </c>
      <c r="AAV23" t="n">
        <v>0</v>
      </c>
      <c r="AAW23" t="n">
        <v>0</v>
      </c>
      <c r="AAX23" t="n">
        <v>0</v>
      </c>
      <c r="AAY23" t="n">
        <v>1</v>
      </c>
      <c r="AAZ23" t="n">
        <v>1</v>
      </c>
      <c r="ABA23" t="n">
        <v>0</v>
      </c>
      <c r="ABB23" t="n">
        <v/>
      </c>
      <c r="ABC23" t="n">
        <v/>
      </c>
      <c r="ABD23" t="n">
        <v/>
      </c>
      <c r="ABE23" t="n">
        <v/>
      </c>
      <c r="ABF23" t="n">
        <v/>
      </c>
      <c r="ABG23" t="n">
        <v/>
      </c>
      <c r="ABH23" t="n">
        <v/>
      </c>
      <c r="ABI23" t="n">
        <v/>
      </c>
      <c r="ABJ23" t="n">
        <v/>
      </c>
      <c r="ABK23" t="n">
        <v/>
      </c>
      <c r="ABL23" t="n">
        <v/>
      </c>
      <c r="ABM23" t="n">
        <v/>
      </c>
      <c r="ABN23" t="n">
        <v/>
      </c>
      <c r="ABO23" t="n">
        <v/>
      </c>
      <c r="ABP23" t="n">
        <v/>
      </c>
      <c r="ABQ23" t="n">
        <v/>
      </c>
      <c r="ABR23" t="n">
        <v/>
      </c>
      <c r="ABS23" t="n">
        <v/>
      </c>
      <c r="ABT23" t="n">
        <v/>
      </c>
      <c r="ABU23" t="n">
        <v/>
      </c>
      <c r="ABV23" t="n">
        <v/>
      </c>
      <c r="ABW23" t="n">
        <v/>
      </c>
      <c r="ABX23" t="n">
        <v/>
      </c>
      <c r="ABY23" t="n">
        <v/>
      </c>
      <c r="ABZ23" t="n">
        <v/>
      </c>
      <c r="ACA23" t="n">
        <v/>
      </c>
      <c r="ACB23" t="n">
        <v/>
      </c>
      <c r="ACC23" t="n">
        <v/>
      </c>
      <c r="ACD23" t="n">
        <v/>
      </c>
      <c r="ACE23" t="n">
        <v/>
      </c>
      <c r="ACF23" t="n">
        <v/>
      </c>
      <c r="ACG23" t="n">
        <v/>
      </c>
      <c r="ACH23" t="n">
        <v/>
      </c>
      <c r="ACI23" t="n">
        <v/>
      </c>
      <c r="ACJ23" t="n">
        <v/>
      </c>
      <c r="ACK23" t="inlineStr">
        <is>
          <t>Tidak memiliki tempat untuk menyimpan Ladang/sawah terlalu jauh, sulit untuk mengangkut ke sana</t>
        </is>
      </c>
      <c r="ACL23" t="n">
        <v>0</v>
      </c>
      <c r="ACM23" t="n">
        <v>1</v>
      </c>
      <c r="ACN23" t="n">
        <v>0</v>
      </c>
      <c r="ACO23" t="n">
        <v>1</v>
      </c>
      <c r="ACP23" t="n">
        <v>0</v>
      </c>
      <c r="ACQ23" t="n">
        <v>0</v>
      </c>
      <c r="ACR23" t="n">
        <v>0</v>
      </c>
      <c r="ACS23" t="n">
        <v/>
      </c>
      <c r="ACT23" t="inlineStr">
        <is>
          <t>Tidak ada</t>
        </is>
      </c>
      <c r="ACU23" t="inlineStr">
        <is>
          <t>Manfaat sangat besar</t>
        </is>
      </c>
      <c r="ACV23" t="inlineStr">
        <is>
          <t>Berkurang</t>
        </is>
      </c>
      <c r="ACW23" t="inlineStr">
        <is>
          <t>Anggota keluarga - Perempuan dewasa</t>
        </is>
      </c>
      <c r="ACX23" t="inlineStr">
        <is>
          <t>Setuju</t>
        </is>
      </c>
      <c r="ACY23" t="inlineStr">
        <is>
          <t>Anggota keluarga - Laki-laki dewasa Anggota keluarga - Perempuan dewasa Anggota keluarga - Anak-anak</t>
        </is>
      </c>
      <c r="ACZ23" t="n">
        <v>1</v>
      </c>
      <c r="ADA23" t="n">
        <v>1</v>
      </c>
      <c r="ADB23" t="n">
        <v>1</v>
      </c>
      <c r="ADC23" t="n">
        <v>0</v>
      </c>
      <c r="ADD23" t="inlineStr">
        <is>
          <t>Puas</t>
        </is>
      </c>
      <c r="ADE23" t="inlineStr">
        <is>
          <t>Puas</t>
        </is>
      </c>
      <c r="ADF23" t="inlineStr">
        <is>
          <t>Puas</t>
        </is>
      </c>
      <c r="ADG23" t="inlineStr">
        <is>
          <t>Sangat puas</t>
        </is>
      </c>
      <c r="ADH23" t="inlineStr">
        <is>
          <t>Tidak</t>
        </is>
      </c>
      <c r="ADI23" t="n">
        <v/>
      </c>
      <c r="ADJ23" t="inlineStr">
        <is>
          <t>Puas</t>
        </is>
      </c>
      <c r="ADK23" t="n">
        <v/>
      </c>
      <c r="ADL23" t="n">
        <v/>
      </c>
      <c r="ADM23" t="n">
        <v/>
      </c>
      <c r="ADN23" t="n">
        <v/>
      </c>
      <c r="ADO23" t="n">
        <v/>
      </c>
      <c r="ADP23" t="n">
        <v/>
      </c>
      <c r="ADQ23" t="n">
        <v/>
      </c>
      <c r="ADR23" t="n">
        <v/>
      </c>
      <c r="ADS23" t="n">
        <v/>
      </c>
      <c r="ADT23" t="n">
        <v/>
      </c>
      <c r="ADU23" t="inlineStr">
        <is>
          <t>Dibiarkan saja</t>
        </is>
      </c>
      <c r="ADV23" t="n">
        <v>0</v>
      </c>
      <c r="ADW23" t="n">
        <v>0</v>
      </c>
      <c r="ADX23" t="n">
        <v>0</v>
      </c>
      <c r="ADY23" t="n">
        <v>0</v>
      </c>
      <c r="ADZ23" t="n">
        <v>0</v>
      </c>
      <c r="AEA23" t="n">
        <v>0</v>
      </c>
      <c r="AEB23" t="n">
        <v>1</v>
      </c>
      <c r="AEC23" t="n">
        <v>0</v>
      </c>
      <c r="AED23" t="inlineStr">
        <is>
          <t>Tidak ada</t>
        </is>
      </c>
      <c r="AEE23" t="inlineStr">
        <is>
          <t>Lainnya</t>
        </is>
      </c>
      <c r="AEF23" t="inlineStr">
        <is>
          <t>Tidak ada</t>
        </is>
      </c>
      <c r="AEG23" t="inlineStr">
        <is>
          <t>Menelepon atau WA langsung</t>
        </is>
      </c>
      <c r="AEH23" t="n">
        <v/>
      </c>
      <c r="AEI23" t="inlineStr">
        <is>
          <t>Tidak ada</t>
        </is>
      </c>
      <c r="AEJ23" t="inlineStr">
        <is>
          <t>Kadang-kadang</t>
        </is>
      </c>
      <c r="AEK23" t="inlineStr">
        <is>
          <t>Pengurangan pengeluaran rumah tangga (bahan bakar minyak, pupuk, dll.) Lebih mudah mendapatkan energi Lebih aman Pengurangan waktu dan tenaga Peningkatan kebersihan kandang ternak Dapur lebih bersih dan bebas asap</t>
        </is>
      </c>
      <c r="AEL23" t="n">
        <v>1</v>
      </c>
      <c r="AEM23" t="n">
        <v>1</v>
      </c>
      <c r="AEN23" t="n">
        <v>0</v>
      </c>
      <c r="AEO23" t="n">
        <v>0</v>
      </c>
      <c r="AEP23" t="n">
        <v>1</v>
      </c>
      <c r="AEQ23" t="n">
        <v>1</v>
      </c>
      <c r="AER23" t="n">
        <v>1</v>
      </c>
      <c r="AES23" t="n">
        <v>0</v>
      </c>
      <c r="AET23" t="n">
        <v>1</v>
      </c>
      <c r="AEU23" t="n">
        <v>0</v>
      </c>
      <c r="AEV23" t="n">
        <v>0</v>
      </c>
      <c r="AEW23" t="n">
        <v>0</v>
      </c>
      <c r="AEX23" t="n">
        <v/>
      </c>
      <c r="AEY23" t="inlineStr">
        <is>
          <t>Mengurangi pengeluaran energi</t>
        </is>
      </c>
      <c r="AEZ23" t="n">
        <v/>
      </c>
      <c r="AFA23" t="inlineStr">
        <is>
          <t>Koperasi</t>
        </is>
      </c>
      <c r="AFB23" t="n">
        <v/>
      </c>
      <c r="AFC23" t="inlineStr">
        <is>
          <t>maryono-2-22_48_11.jpg</t>
        </is>
      </c>
      <c r="AFD23" t="inlineStr">
        <is>
          <t>https://kf.kobotoolbox.org/api/v2/assets/avstPQqLr3Ab3ZdcVTXZ6f/data/679356915/attachments/attcLXY3eUqyKDNJbWc2MTZR/</t>
        </is>
      </c>
      <c r="AFE23" t="inlineStr">
        <is>
          <t>Maryono-1-22_48_34.jpg</t>
        </is>
      </c>
      <c r="AFF23" t="inlineStr">
        <is>
          <t>https://kf.kobotoolbox.org/api/v2/assets/avstPQqLr3Ab3ZdcVTXZ6f/data/679356915/attachments/attby4Bz2DgcTojFM75KGTVt/</t>
        </is>
      </c>
      <c r="AFG23" t="inlineStr">
        <is>
          <t>Suyono/suyono_mse_2000</t>
        </is>
      </c>
      <c r="AFH23" t="n">
        <v/>
      </c>
      <c r="AFI23" t="inlineStr">
        <is>
          <t>Tidak ada</t>
        </is>
      </c>
    </row>
    <row r="24">
      <c r="A24" s="93" t="n">
        <v>46078</v>
      </c>
      <c r="B24" s="93" t="n">
        <v>46079</v>
      </c>
      <c r="C24" t="inlineStr">
        <is>
          <t>suyono</t>
        </is>
      </c>
      <c r="D24" t="inlineStr">
        <is>
          <t>mudzakir</t>
        </is>
      </c>
      <c r="E24" t="n">
        <v>88221558090</v>
      </c>
      <c r="F24" t="inlineStr">
        <is>
          <t>-7.656713 110.311105 0 0</t>
        </is>
      </c>
      <c r="G24" t="n">
        <v>-7.656713</v>
      </c>
      <c r="H24" t="n">
        <v>110.311105</v>
      </c>
      <c r="I24" t="n">
        <v>0</v>
      </c>
      <c r="J24" t="n">
        <v>0</v>
      </c>
      <c r="K24" t="n">
        <v>0</v>
      </c>
      <c r="L24" t="inlineStr">
        <is>
          <t>-7.65641 110.31125 0 0</t>
        </is>
      </c>
      <c r="M24" t="n">
        <v>-7.65641</v>
      </c>
      <c r="N24" t="n">
        <v>110.31125</v>
      </c>
      <c r="O24" t="n">
        <v>0</v>
      </c>
      <c r="P24" t="n">
        <v>0</v>
      </c>
      <c r="Q24" t="n">
        <v>0</v>
      </c>
      <c r="R24" t="inlineStr">
        <is>
          <t>DIY</t>
        </is>
      </c>
      <c r="S24" t="n">
        <v>0</v>
      </c>
      <c r="T24" t="n">
        <v>0</v>
      </c>
      <c r="U24" t="n">
        <v>0</v>
      </c>
      <c r="V24" t="n">
        <v>0</v>
      </c>
      <c r="W24" t="n">
        <v>1</v>
      </c>
      <c r="X24" t="n">
        <v>0</v>
      </c>
      <c r="Y24" t="n">
        <v>0</v>
      </c>
      <c r="Z24" t="n">
        <v>0</v>
      </c>
      <c r="AA24" t="n">
        <v>0</v>
      </c>
      <c r="AB24" t="n">
        <v>0</v>
      </c>
      <c r="AC24" t="inlineStr">
        <is>
          <t>SLEMAN</t>
        </is>
      </c>
      <c r="AD24" t="inlineStr">
        <is>
          <t>TEMPEL</t>
        </is>
      </c>
      <c r="AE24" t="inlineStr">
        <is>
          <t>PONDOKREJO</t>
        </is>
      </c>
      <c r="AF24" t="inlineStr">
        <is>
          <t>RUMAH ILHAM</t>
        </is>
      </c>
      <c r="AG24" t="inlineStr">
        <is>
          <t>HIP0183</t>
        </is>
      </c>
      <c r="AH24" t="n">
        <v>7</v>
      </c>
      <c r="AI24" t="inlineStr">
        <is>
          <t>VPA2</t>
        </is>
      </c>
      <c r="AJ24" t="inlineStr">
        <is>
          <t>Aktif</t>
        </is>
      </c>
      <c r="AK24" t="n">
        <v>47</v>
      </c>
      <c r="AL24" t="inlineStr">
        <is>
          <t>Laki-laki</t>
        </is>
      </c>
      <c r="AM24" t="inlineStr">
        <is>
          <t>Sudah menikah</t>
        </is>
      </c>
      <c r="AN24" t="inlineStr">
        <is>
          <t>SMA/Sederajat</t>
        </is>
      </c>
      <c r="AO24" t="inlineStr">
        <is>
          <t>Petani</t>
        </is>
      </c>
      <c r="AP24" t="n">
        <v>1</v>
      </c>
      <c r="AQ24" t="n">
        <v>0</v>
      </c>
      <c r="AR24" t="n">
        <v>0</v>
      </c>
      <c r="AS24" t="n">
        <v>0</v>
      </c>
      <c r="AT24" t="n">
        <v>0</v>
      </c>
      <c r="AU24" t="n">
        <v>0</v>
      </c>
      <c r="AV24" t="n">
        <v>0</v>
      </c>
      <c r="AW24" t="n">
        <v>0</v>
      </c>
      <c r="AX24" t="n">
        <v/>
      </c>
      <c r="AY24" t="inlineStr">
        <is>
          <t>Peternak</t>
        </is>
      </c>
      <c r="AZ24" t="n">
        <v>0</v>
      </c>
      <c r="BA24" t="n">
        <v>1</v>
      </c>
      <c r="BB24" t="n">
        <v>0</v>
      </c>
      <c r="BC24" t="n">
        <v>0</v>
      </c>
      <c r="BD24" t="n">
        <v>0</v>
      </c>
      <c r="BE24" t="n">
        <v>0</v>
      </c>
      <c r="BF24" t="n">
        <v>0</v>
      </c>
      <c r="BG24" t="n">
        <v>0</v>
      </c>
      <c r="BH24" t="n">
        <v/>
      </c>
      <c r="BI24" t="inlineStr">
        <is>
          <t>&lt;Rp1.500.000</t>
        </is>
      </c>
      <c r="BJ24" t="n">
        <v>1</v>
      </c>
      <c r="BK24" t="n">
        <v>2</v>
      </c>
      <c r="BL24" t="n">
        <v>1</v>
      </c>
      <c r="BM24" t="n">
        <v>2</v>
      </c>
      <c r="BN24" t="inlineStr">
        <is>
          <t>Milik sendiri</t>
        </is>
      </c>
      <c r="BO24" t="inlineStr">
        <is>
          <t>Permanen (dinding bata dan semen)</t>
        </is>
      </c>
      <c r="BP24" t="n">
        <v>1</v>
      </c>
      <c r="BQ24" t="n">
        <v>0</v>
      </c>
      <c r="BR24" t="n">
        <v>0</v>
      </c>
      <c r="BS24" t="n">
        <v>0</v>
      </c>
      <c r="BT24" t="n">
        <v>0</v>
      </c>
      <c r="BU24" t="n">
        <v/>
      </c>
      <c r="BV24" t="inlineStr">
        <is>
          <t>Semen Keramik/ubin</t>
        </is>
      </c>
      <c r="BW24" t="n">
        <v>0</v>
      </c>
      <c r="BX24" t="n">
        <v>1</v>
      </c>
      <c r="BY24" t="n">
        <v>1</v>
      </c>
      <c r="BZ24" t="n">
        <v>0</v>
      </c>
      <c r="CA24" t="n">
        <v>0</v>
      </c>
      <c r="CB24" t="n">
        <v/>
      </c>
      <c r="CC24" t="inlineStr">
        <is>
          <t>Asbes Genting</t>
        </is>
      </c>
      <c r="CD24" t="n">
        <v>1</v>
      </c>
      <c r="CE24" t="n">
        <v>0</v>
      </c>
      <c r="CF24" t="n">
        <v>0</v>
      </c>
      <c r="CG24" t="n">
        <v>0</v>
      </c>
      <c r="CH24" t="n">
        <v>0</v>
      </c>
      <c r="CI24" t="n">
        <v>1</v>
      </c>
      <c r="CJ24" t="n">
        <v>0</v>
      </c>
      <c r="CK24" t="n">
        <v/>
      </c>
      <c r="CL24" t="inlineStr">
        <is>
          <t>Ya</t>
        </is>
      </c>
      <c r="CM24" t="n">
        <v>2019</v>
      </c>
      <c r="CN24" t="inlineStr">
        <is>
          <t>Fixed-Dome (Kubah Tetap)</t>
        </is>
      </c>
      <c r="CO24" t="inlineStr">
        <is>
          <t>4 m³ (2-3 ekor sapi, ±3 jam memasak/hari, ±30 kg slurry/hari)</t>
        </is>
      </c>
      <c r="CP24" t="inlineStr">
        <is>
          <t>Anggota keluarga - laki-laki</t>
        </is>
      </c>
      <c r="CQ24" t="n">
        <v>0</v>
      </c>
      <c r="CR24" t="n">
        <v>0</v>
      </c>
      <c r="CS24" t="n">
        <v>0</v>
      </c>
      <c r="CT24" t="n">
        <v>0</v>
      </c>
      <c r="CU24" t="n">
        <v>1</v>
      </c>
      <c r="CV24" t="n">
        <v>0</v>
      </c>
      <c r="CW24" t="n">
        <v>0</v>
      </c>
      <c r="CX24" t="n">
        <v>0</v>
      </c>
      <c r="CY24" t="inlineStr">
        <is>
          <t>Anggota keluarga - perempuan dewasa</t>
        </is>
      </c>
      <c r="CZ24" t="n">
        <v>0</v>
      </c>
      <c r="DA24" t="n">
        <v>1</v>
      </c>
      <c r="DB24" t="n">
        <v>0</v>
      </c>
      <c r="DC24" t="n">
        <v/>
      </c>
      <c r="DD24" t="inlineStr">
        <is>
          <t>Anggota keluarga - laki-laki</t>
        </is>
      </c>
      <c r="DE24" t="n">
        <v>1</v>
      </c>
      <c r="DF24" t="n">
        <v>0</v>
      </c>
      <c r="DG24" t="n">
        <v>0</v>
      </c>
      <c r="DH24" t="n">
        <v>0</v>
      </c>
      <c r="DI24" t="n">
        <v/>
      </c>
      <c r="DJ24" t="inlineStr">
        <is>
          <t>CPO atau pendamping</t>
        </is>
      </c>
      <c r="DK24" t="n">
        <v>0</v>
      </c>
      <c r="DL24" t="n">
        <v>0</v>
      </c>
      <c r="DM24" t="n">
        <v>1</v>
      </c>
      <c r="DN24" t="n">
        <v>0</v>
      </c>
      <c r="DO24" t="n">
        <v/>
      </c>
      <c r="DP24" t="inlineStr">
        <is>
          <t>Ya</t>
        </is>
      </c>
      <c r="DQ24" t="n">
        <v/>
      </c>
      <c r="DR24" t="n">
        <v/>
      </c>
      <c r="DS24" t="n">
        <v/>
      </c>
      <c r="DT24" t="n">
        <v/>
      </c>
      <c r="DU24" t="n">
        <v/>
      </c>
      <c r="DV24" t="n">
        <v/>
      </c>
      <c r="DW24" t="n">
        <v/>
      </c>
      <c r="DX24" t="n">
        <v/>
      </c>
      <c r="DY24" t="n">
        <v/>
      </c>
      <c r="DZ24" t="n">
        <v/>
      </c>
      <c r="EA24" t="n">
        <v/>
      </c>
      <c r="EB24" t="n">
        <v/>
      </c>
      <c r="EC24" t="n">
        <v/>
      </c>
      <c r="ED24" t="n">
        <v/>
      </c>
      <c r="EE24" t="n">
        <v/>
      </c>
      <c r="EF24" t="n">
        <v/>
      </c>
      <c r="EG24" t="n">
        <v/>
      </c>
      <c r="EH24" t="n">
        <v/>
      </c>
      <c r="EI24" t="inlineStr">
        <is>
          <t>Tidak ada masalah</t>
        </is>
      </c>
      <c r="EJ24" t="n">
        <v>0</v>
      </c>
      <c r="EK24" t="n">
        <v>0</v>
      </c>
      <c r="EL24" t="n">
        <v>0</v>
      </c>
      <c r="EM24" t="n">
        <v>1</v>
      </c>
      <c r="EN24" t="n">
        <v>0</v>
      </c>
      <c r="EO24" t="n">
        <v/>
      </c>
      <c r="EP24" t="inlineStr">
        <is>
          <t>Ya, cukup jelas dan mudah diikuti</t>
        </is>
      </c>
      <c r="EQ24" t="inlineStr">
        <is>
          <t>Bukan pelatihan</t>
        </is>
      </c>
      <c r="ER24" t="inlineStr">
        <is>
          <t>CPO atau pendamping</t>
        </is>
      </c>
      <c r="ES24" t="n">
        <v>1</v>
      </c>
      <c r="ET24" t="n">
        <v>0</v>
      </c>
      <c r="EU24" t="n">
        <v>0</v>
      </c>
      <c r="EV24" t="n">
        <v>0</v>
      </c>
      <c r="EW24" t="n">
        <v/>
      </c>
      <c r="EX24" t="inlineStr">
        <is>
          <t>Anggota keluarga - Laki-laki</t>
        </is>
      </c>
      <c r="EY24" t="n">
        <v>1</v>
      </c>
      <c r="EZ24" t="n">
        <v>0</v>
      </c>
      <c r="FA24" t="n">
        <v>0</v>
      </c>
      <c r="FB24" t="n">
        <v/>
      </c>
      <c r="FC24" t="inlineStr">
        <is>
          <t>Jarang sekali</t>
        </is>
      </c>
      <c r="FD24" t="n">
        <v/>
      </c>
      <c r="FE24" t="inlineStr">
        <is>
          <t>Mengetahui</t>
        </is>
      </c>
      <c r="FF24" t="inlineStr">
        <is>
          <t>Selalu (setiap hari)</t>
        </is>
      </c>
      <c r="FG24" t="inlineStr">
        <is>
          <t>Mengetahui</t>
        </is>
      </c>
      <c r="FH24" t="inlineStr">
        <is>
          <t>Cukup sering (2 minggu sekali)</t>
        </is>
      </c>
      <c r="FI24" t="inlineStr">
        <is>
          <t>Mengetahui</t>
        </is>
      </c>
      <c r="FJ24" t="inlineStr">
        <is>
          <t>Cukup sering (2 minggu sekali)</t>
        </is>
      </c>
      <c r="FK24" t="inlineStr">
        <is>
          <t>Tidak mengetahui</t>
        </is>
      </c>
      <c r="FL24" t="inlineStr">
        <is>
          <t>Tidak pernah</t>
        </is>
      </c>
      <c r="FM24" t="inlineStr">
        <is>
          <t>Mengetahui</t>
        </is>
      </c>
      <c r="FN24" t="inlineStr">
        <is>
          <t>Cukup sering (2 minggu sekali)</t>
        </is>
      </c>
      <c r="FO24" t="inlineStr">
        <is>
          <t>Mengetahui</t>
        </is>
      </c>
      <c r="FP24" t="inlineStr">
        <is>
          <t>Cukup sering (2 minggu sekali)</t>
        </is>
      </c>
      <c r="FQ24" t="inlineStr">
        <is>
          <t>Mengetahui</t>
        </is>
      </c>
      <c r="FR24" t="inlineStr">
        <is>
          <t>Ya</t>
        </is>
      </c>
      <c r="FS24" t="inlineStr">
        <is>
          <t>Mengetahui</t>
        </is>
      </c>
      <c r="FT24" t="inlineStr">
        <is>
          <t>Ya, selalu</t>
        </is>
      </c>
      <c r="FU24" t="inlineStr">
        <is>
          <t>Laki-laki dewasa Perempuan dewasa</t>
        </is>
      </c>
      <c r="FV24" t="n">
        <v>1</v>
      </c>
      <c r="FW24" t="n">
        <v>1</v>
      </c>
      <c r="FX24" t="n">
        <v>0</v>
      </c>
      <c r="FY24" t="n">
        <v>0</v>
      </c>
      <c r="FZ24" t="inlineStr">
        <is>
          <t>Memahami</t>
        </is>
      </c>
      <c r="GA24" t="inlineStr">
        <is>
          <t>CPO</t>
        </is>
      </c>
      <c r="GB24" t="n">
        <v>1</v>
      </c>
      <c r="GC24" t="n">
        <v>0</v>
      </c>
      <c r="GD24" t="n">
        <v>0</v>
      </c>
      <c r="GE24" t="n">
        <v>0</v>
      </c>
      <c r="GF24" t="n">
        <v/>
      </c>
      <c r="GG24" t="inlineStr">
        <is>
          <t>Sering</t>
        </is>
      </c>
      <c r="GH24" t="inlineStr">
        <is>
          <t>Ya</t>
        </is>
      </c>
      <c r="GI24" t="inlineStr">
        <is>
          <t>Tetangga Teman/keluarga Komunitas lokal</t>
        </is>
      </c>
      <c r="GJ24" t="n">
        <v>1</v>
      </c>
      <c r="GK24" t="n">
        <v>1</v>
      </c>
      <c r="GL24" t="n">
        <v>1</v>
      </c>
      <c r="GM24" t="n">
        <v>0</v>
      </c>
      <c r="GN24" t="n">
        <v/>
      </c>
      <c r="GO24" t="n">
        <v>10</v>
      </c>
      <c r="GP24" t="inlineStr">
        <is>
          <t>Penuh (100%)</t>
        </is>
      </c>
      <c r="GQ24" t="inlineStr">
        <is>
          <t>Kayu bakar LPG</t>
        </is>
      </c>
      <c r="GR24" t="n">
        <v>1</v>
      </c>
      <c r="GS24" t="n">
        <v>1</v>
      </c>
      <c r="GT24" t="n">
        <v>0</v>
      </c>
      <c r="GU24" t="n">
        <v>0</v>
      </c>
      <c r="GV24" t="n">
        <v>0</v>
      </c>
      <c r="GW24" t="n">
        <v>0</v>
      </c>
      <c r="GX24" t="n">
        <v>0</v>
      </c>
      <c r="GY24" t="n">
        <v/>
      </c>
      <c r="GZ24" t="inlineStr">
        <is>
          <t>Ya</t>
        </is>
      </c>
      <c r="HA24" t="n">
        <v>300</v>
      </c>
      <c r="HB24" t="n">
        <v>255000</v>
      </c>
      <c r="HC24" t="n">
        <v>150</v>
      </c>
      <c r="HD24" t="n">
        <v>127500</v>
      </c>
      <c r="HE24" t="n">
        <v>6</v>
      </c>
      <c r="HF24" t="n">
        <v>40000</v>
      </c>
      <c r="HG24" t="n">
        <v>3</v>
      </c>
      <c r="HH24" t="n">
        <v>20000</v>
      </c>
      <c r="HI24" t="n">
        <v/>
      </c>
      <c r="HJ24" t="n">
        <v/>
      </c>
      <c r="HK24" t="n">
        <v/>
      </c>
      <c r="HL24" t="n">
        <v/>
      </c>
      <c r="HM24" t="n">
        <v/>
      </c>
      <c r="HN24" t="n">
        <v/>
      </c>
      <c r="HO24" t="n">
        <v/>
      </c>
      <c r="HP24" t="n">
        <v/>
      </c>
      <c r="HQ24" t="n">
        <v/>
      </c>
      <c r="HR24" t="n">
        <v/>
      </c>
      <c r="HS24" t="n">
        <v/>
      </c>
      <c r="HT24" t="n">
        <v/>
      </c>
      <c r="HU24" t="n">
        <v/>
      </c>
      <c r="HV24" t="n">
        <v/>
      </c>
      <c r="HW24" t="n">
        <v/>
      </c>
      <c r="HX24" t="n">
        <v/>
      </c>
      <c r="HY24" t="n">
        <v>150</v>
      </c>
      <c r="HZ24" t="n">
        <v>127500</v>
      </c>
      <c r="IA24" t="n">
        <v>3</v>
      </c>
      <c r="IB24" t="n">
        <v>20000</v>
      </c>
      <c r="IC24" t="n">
        <v/>
      </c>
      <c r="ID24" t="n">
        <v/>
      </c>
      <c r="IE24" t="n">
        <v/>
      </c>
      <c r="IF24" t="n">
        <v/>
      </c>
      <c r="IG24" t="n">
        <v/>
      </c>
      <c r="IH24" t="n">
        <v/>
      </c>
      <c r="II24" t="n">
        <v/>
      </c>
      <c r="IJ24" t="n">
        <v/>
      </c>
      <c r="IK24" t="inlineStr">
        <is>
          <t>15-30 kg</t>
        </is>
      </c>
      <c r="IL24" t="inlineStr">
        <is>
          <t>1-3 jam</t>
        </is>
      </c>
      <c r="IM24" t="inlineStr">
        <is>
          <t>Ya</t>
        </is>
      </c>
      <c r="IN24" t="inlineStr">
        <is>
          <t>Tidak</t>
        </is>
      </c>
      <c r="IO24" t="inlineStr">
        <is>
          <t>Lebih bersih</t>
        </is>
      </c>
      <c r="IP24" t="n">
        <v/>
      </c>
      <c r="IQ24" t="inlineStr">
        <is>
          <t>Tidak pernah</t>
        </is>
      </c>
      <c r="IR24" t="n">
        <v/>
      </c>
      <c r="IS24" t="n">
        <v/>
      </c>
      <c r="IT24" t="n">
        <v/>
      </c>
      <c r="IU24" t="n">
        <v/>
      </c>
      <c r="IV24" t="n">
        <v/>
      </c>
      <c r="IW24" t="n">
        <v/>
      </c>
      <c r="IX24" t="n">
        <v/>
      </c>
      <c r="IY24" t="n">
        <v/>
      </c>
      <c r="IZ24" t="inlineStr">
        <is>
          <t>Tidak pernah</t>
        </is>
      </c>
      <c r="JA24" t="n">
        <v/>
      </c>
      <c r="JB24" t="n">
        <v/>
      </c>
      <c r="JC24" t="n">
        <v/>
      </c>
      <c r="JD24" t="n">
        <v/>
      </c>
      <c r="JE24" t="n">
        <v/>
      </c>
      <c r="JF24" t="n">
        <v/>
      </c>
      <c r="JG24" t="n">
        <v/>
      </c>
      <c r="JH24" t="n">
        <v/>
      </c>
      <c r="JI24" t="inlineStr">
        <is>
          <t>Tidak pernah</t>
        </is>
      </c>
      <c r="JJ24" t="n">
        <v/>
      </c>
      <c r="JK24" t="n">
        <v/>
      </c>
      <c r="JL24" t="n">
        <v/>
      </c>
      <c r="JM24" t="n">
        <v/>
      </c>
      <c r="JN24" t="n">
        <v/>
      </c>
      <c r="JO24" t="n">
        <v/>
      </c>
      <c r="JP24" t="n">
        <v/>
      </c>
      <c r="JQ24" t="n">
        <v/>
      </c>
      <c r="JR24" t="inlineStr">
        <is>
          <t>Tidak pernah</t>
        </is>
      </c>
      <c r="JS24" t="n">
        <v/>
      </c>
      <c r="JT24" t="n">
        <v/>
      </c>
      <c r="JU24" t="n">
        <v/>
      </c>
      <c r="JV24" t="n">
        <v/>
      </c>
      <c r="JW24" t="n">
        <v/>
      </c>
      <c r="JX24" t="n">
        <v/>
      </c>
      <c r="JY24" t="n">
        <v/>
      </c>
      <c r="JZ24" t="n">
        <v/>
      </c>
      <c r="KA24" t="inlineStr">
        <is>
          <t>Tidak pernah</t>
        </is>
      </c>
      <c r="KB24" t="n">
        <v/>
      </c>
      <c r="KC24" t="n">
        <v/>
      </c>
      <c r="KD24" t="n">
        <v/>
      </c>
      <c r="KE24" t="n">
        <v/>
      </c>
      <c r="KF24" t="n">
        <v/>
      </c>
      <c r="KG24" t="n">
        <v/>
      </c>
      <c r="KH24" t="n">
        <v/>
      </c>
      <c r="KI24" t="n">
        <v/>
      </c>
      <c r="KJ24" t="inlineStr">
        <is>
          <t>Tidak pernah</t>
        </is>
      </c>
      <c r="KK24" t="n">
        <v/>
      </c>
      <c r="KL24" t="n">
        <v/>
      </c>
      <c r="KM24" t="n">
        <v/>
      </c>
      <c r="KN24" t="n">
        <v/>
      </c>
      <c r="KO24" t="n">
        <v/>
      </c>
      <c r="KP24" t="n">
        <v/>
      </c>
      <c r="KQ24" t="n">
        <v/>
      </c>
      <c r="KR24" t="n">
        <v/>
      </c>
      <c r="KS24" t="inlineStr">
        <is>
          <t>Cukup membaik</t>
        </is>
      </c>
      <c r="KT24" t="inlineStr">
        <is>
          <t>0-1 kali</t>
        </is>
      </c>
      <c r="KU24" t="inlineStr">
        <is>
          <t>0-1 kali</t>
        </is>
      </c>
      <c r="KV24" t="inlineStr">
        <is>
          <t>Tidak ada</t>
        </is>
      </c>
      <c r="KW24" t="n">
        <v>0</v>
      </c>
      <c r="KX24" t="n">
        <v>0</v>
      </c>
      <c r="KY24" t="n">
        <v>0</v>
      </c>
      <c r="KZ24" t="n">
        <v>1</v>
      </c>
      <c r="LA24" t="inlineStr">
        <is>
          <t>Cukup membaik</t>
        </is>
      </c>
      <c r="LB24" t="inlineStr">
        <is>
          <t>Jauh lebih baik</t>
        </is>
      </c>
      <c r="LC24" t="n">
        <v>4</v>
      </c>
      <c r="LD24" t="n">
        <v>3</v>
      </c>
      <c r="LE24" t="n">
        <v>0</v>
      </c>
      <c r="LF24" t="n">
        <v>0</v>
      </c>
      <c r="LG24" t="inlineStr">
        <is>
          <t>Ya</t>
        </is>
      </c>
      <c r="LH24" t="n">
        <v>150000</v>
      </c>
      <c r="LI24" t="n">
        <v/>
      </c>
      <c r="LJ24" t="inlineStr">
        <is>
          <t>Tabungan Kebutuhan rumah tangga</t>
        </is>
      </c>
      <c r="LK24" t="n">
        <v>1</v>
      </c>
      <c r="LL24" t="n">
        <v>0</v>
      </c>
      <c r="LM24" t="n">
        <v>0</v>
      </c>
      <c r="LN24" t="n">
        <v>0</v>
      </c>
      <c r="LO24" t="n">
        <v>1</v>
      </c>
      <c r="LP24" t="n">
        <v>0</v>
      </c>
      <c r="LQ24" t="n">
        <v>0</v>
      </c>
      <c r="LR24" t="n">
        <v/>
      </c>
      <c r="LS24" t="n">
        <v>30</v>
      </c>
      <c r="LT24" t="n">
        <v>0</v>
      </c>
      <c r="LU24" t="n">
        <v>0</v>
      </c>
      <c r="LV24" t="n">
        <v>15</v>
      </c>
      <c r="LW24" t="n">
        <v>0</v>
      </c>
      <c r="LX24" t="n">
        <v>0</v>
      </c>
      <c r="LY24" t="n">
        <v>10</v>
      </c>
      <c r="LZ24" t="n">
        <v>0</v>
      </c>
      <c r="MA24" t="n">
        <v>0</v>
      </c>
      <c r="MB24" t="inlineStr">
        <is>
          <t>Ya</t>
        </is>
      </c>
      <c r="MC24" t="n">
        <v>60</v>
      </c>
      <c r="MD24" t="n">
        <v>30</v>
      </c>
      <c r="ME24" t="n">
        <v>60</v>
      </c>
      <c r="MF24" t="n">
        <v>30</v>
      </c>
      <c r="MG24" t="n">
        <v>0</v>
      </c>
      <c r="MH24" t="n">
        <v>0</v>
      </c>
      <c r="MI24" t="inlineStr">
        <is>
          <t>Pendidikan anak (mengantar sekolah, menemani anak belajar, menyiapkan bekal dsb) Aktivitas sosial diluar rumah (misalnya, berkumpul dengan tetangga, mengikuti kegiatan PKK, dsb) Istirahat</t>
        </is>
      </c>
      <c r="MJ24" t="n">
        <v>1</v>
      </c>
      <c r="MK24" t="n">
        <v>1</v>
      </c>
      <c r="ML24" t="n">
        <v>1</v>
      </c>
      <c r="MM24" t="n">
        <v>0</v>
      </c>
      <c r="MN24" t="n">
        <v>0</v>
      </c>
      <c r="MO24" t="n">
        <v>0</v>
      </c>
      <c r="MP24" t="n">
        <v/>
      </c>
      <c r="MQ24" t="n">
        <v/>
      </c>
      <c r="MR24" t="inlineStr">
        <is>
          <t>Mendampingi anak belajar</t>
        </is>
      </c>
      <c r="MS24" t="inlineStr">
        <is>
          <t>PKK, Pengajian</t>
        </is>
      </c>
      <c r="MT24" t="n">
        <v/>
      </c>
      <c r="MU24" t="inlineStr">
        <is>
          <t>Tidak</t>
        </is>
      </c>
      <c r="MV24" t="n">
        <v/>
      </c>
      <c r="MW24" t="n">
        <v/>
      </c>
      <c r="MX24" t="n">
        <v/>
      </c>
      <c r="MY24" t="n">
        <v/>
      </c>
      <c r="MZ24" t="n">
        <v/>
      </c>
      <c r="NA24" t="n">
        <v/>
      </c>
      <c r="NB24" t="n">
        <v/>
      </c>
      <c r="NC24" t="n">
        <v/>
      </c>
      <c r="ND24" t="n">
        <v/>
      </c>
      <c r="NE24" t="n">
        <v/>
      </c>
      <c r="NF24" t="n">
        <v/>
      </c>
      <c r="NG24" t="n">
        <v/>
      </c>
      <c r="NH24" t="n">
        <v/>
      </c>
      <c r="NI24" t="n">
        <v/>
      </c>
      <c r="NJ24" t="n">
        <v/>
      </c>
      <c r="NK24" t="n">
        <v/>
      </c>
      <c r="NL24" t="inlineStr">
        <is>
          <t>Tidak</t>
        </is>
      </c>
      <c r="NM24" t="inlineStr">
        <is>
          <t>100% dana hibah</t>
        </is>
      </c>
      <c r="NN24" t="inlineStr">
        <is>
          <t>0 (100% sumber pembiayaan dari hibah)</t>
        </is>
      </c>
      <c r="NO24" t="inlineStr">
        <is>
          <t>Pemerintah</t>
        </is>
      </c>
      <c r="NP24" t="n">
        <v/>
      </c>
      <c r="NQ24" t="n">
        <v/>
      </c>
      <c r="NR24" t="n">
        <v/>
      </c>
      <c r="NS24" t="n">
        <v/>
      </c>
      <c r="NT24" t="n">
        <v/>
      </c>
      <c r="NU24" t="n">
        <v/>
      </c>
      <c r="NV24" t="n">
        <v/>
      </c>
      <c r="NW24" t="n">
        <v/>
      </c>
      <c r="NX24" t="inlineStr">
        <is>
          <t>Sangat meningkat</t>
        </is>
      </c>
      <c r="NY24" t="n">
        <v>60</v>
      </c>
      <c r="NZ24" t="n">
        <v>0</v>
      </c>
      <c r="OA24" t="n">
        <v>0</v>
      </c>
      <c r="OB24" t="n">
        <v>10</v>
      </c>
      <c r="OC24" t="n">
        <v>0</v>
      </c>
      <c r="OD24" t="n">
        <v>0</v>
      </c>
      <c r="OE24" t="inlineStr">
        <is>
          <t>Lebih baik</t>
        </is>
      </c>
      <c r="OF24" t="inlineStr">
        <is>
          <t>Lebih baik (beda waktu memasak 5-30 menit, ATAU tidak lagi ada rasa/bau makanan yang berubah, ATAU alasan lainnya)</t>
        </is>
      </c>
      <c r="OG24" t="inlineStr">
        <is>
          <t>Ya</t>
        </is>
      </c>
      <c r="OH24" t="n">
        <v>3</v>
      </c>
      <c r="OI24" t="n">
        <v>0</v>
      </c>
      <c r="OJ24" t="n">
        <v>0</v>
      </c>
      <c r="OK24" t="n">
        <v>0</v>
      </c>
      <c r="OL24" t="n">
        <v>0</v>
      </c>
      <c r="OM24" t="n">
        <v>15</v>
      </c>
      <c r="ON24" t="n">
        <v>0</v>
      </c>
      <c r="OO24" t="n">
        <v>0</v>
      </c>
      <c r="OP24" t="inlineStr">
        <is>
          <t>Sapi pedaging</t>
        </is>
      </c>
      <c r="OQ24" t="n">
        <v>1</v>
      </c>
      <c r="OR24" t="n">
        <v>0</v>
      </c>
      <c r="OS24" t="n">
        <v>0</v>
      </c>
      <c r="OT24" t="n">
        <v>0</v>
      </c>
      <c r="OU24" t="n">
        <v>0</v>
      </c>
      <c r="OV24" t="n">
        <v>0</v>
      </c>
      <c r="OW24" t="n">
        <v>0</v>
      </c>
      <c r="OX24" t="n">
        <v>0</v>
      </c>
      <c r="OY24" t="n">
        <v>0</v>
      </c>
      <c r="OZ24" t="inlineStr">
        <is>
          <t>Sapi pedaging</t>
        </is>
      </c>
      <c r="PA24" t="n">
        <v>1</v>
      </c>
      <c r="PB24" t="n">
        <v>0</v>
      </c>
      <c r="PC24" t="n">
        <v>0</v>
      </c>
      <c r="PD24" t="n">
        <v>0</v>
      </c>
      <c r="PE24" t="n">
        <v>0</v>
      </c>
      <c r="PF24" t="n">
        <v>0</v>
      </c>
      <c r="PG24" t="n">
        <v>0</v>
      </c>
      <c r="PH24" t="n">
        <v>0</v>
      </c>
      <c r="PI24" t="n">
        <v>0</v>
      </c>
      <c r="PJ24" t="inlineStr">
        <is>
          <t>Tidak ada</t>
        </is>
      </c>
      <c r="PK24" t="n">
        <v>0</v>
      </c>
      <c r="PL24" t="n">
        <v>0</v>
      </c>
      <c r="PM24" t="n">
        <v>0</v>
      </c>
      <c r="PN24" t="n">
        <v>0</v>
      </c>
      <c r="PO24" t="n">
        <v>0</v>
      </c>
      <c r="PP24" t="n">
        <v>0</v>
      </c>
      <c r="PQ24" t="n">
        <v>0</v>
      </c>
      <c r="PR24" t="n">
        <v>0</v>
      </c>
      <c r="PS24" t="n">
        <v>1</v>
      </c>
      <c r="PT24" t="inlineStr">
        <is>
          <t>1-Disebarkan ke lahan terbuka</t>
        </is>
      </c>
      <c r="PU24" t="n">
        <v>0</v>
      </c>
      <c r="PV24" t="n">
        <v>0</v>
      </c>
      <c r="PW24" t="n">
        <v>0</v>
      </c>
      <c r="PX24" t="n">
        <v>0</v>
      </c>
      <c r="PY24" t="n">
        <v>0</v>
      </c>
      <c r="PZ24" t="n">
        <v>1</v>
      </c>
      <c r="QA24" t="n">
        <v>0</v>
      </c>
      <c r="QB24" t="n">
        <v>0</v>
      </c>
      <c r="QC24" t="n">
        <v>0</v>
      </c>
      <c r="QD24" t="n">
        <v/>
      </c>
      <c r="QE24" t="n">
        <v/>
      </c>
      <c r="QF24" t="n">
        <v/>
      </c>
      <c r="QG24" t="n">
        <v/>
      </c>
      <c r="QH24" t="n">
        <v/>
      </c>
      <c r="QI24" t="n">
        <v/>
      </c>
      <c r="QJ24" t="n">
        <v/>
      </c>
      <c r="QK24" t="n">
        <v/>
      </c>
      <c r="QL24" t="n">
        <v/>
      </c>
      <c r="QM24" t="n">
        <v/>
      </c>
      <c r="QN24" t="n">
        <v/>
      </c>
      <c r="QO24" t="n">
        <v/>
      </c>
      <c r="QP24" t="n">
        <v/>
      </c>
      <c r="QQ24" t="n">
        <v/>
      </c>
      <c r="QR24" t="n">
        <v/>
      </c>
      <c r="QS24" t="n">
        <v/>
      </c>
      <c r="QT24" t="n">
        <v/>
      </c>
      <c r="QU24" t="n">
        <v/>
      </c>
      <c r="QV24" t="n">
        <v/>
      </c>
      <c r="QW24" t="n">
        <v/>
      </c>
      <c r="QX24" t="n">
        <v/>
      </c>
      <c r="QY24" t="n">
        <v/>
      </c>
      <c r="QZ24" t="n">
        <v/>
      </c>
      <c r="RA24" t="n">
        <v/>
      </c>
      <c r="RB24" t="n">
        <v/>
      </c>
      <c r="RC24" t="n">
        <v/>
      </c>
      <c r="RD24" t="n">
        <v/>
      </c>
      <c r="RE24" t="n">
        <v/>
      </c>
      <c r="RF24" t="n">
        <v/>
      </c>
      <c r="RG24" t="n">
        <v/>
      </c>
      <c r="RH24" t="n">
        <v/>
      </c>
      <c r="RI24" t="n">
        <v/>
      </c>
      <c r="RJ24" t="n">
        <v/>
      </c>
      <c r="RK24" t="n">
        <v/>
      </c>
      <c r="RL24" t="n">
        <v/>
      </c>
      <c r="RM24" t="n">
        <v/>
      </c>
      <c r="RN24" t="n">
        <v/>
      </c>
      <c r="RO24" t="n">
        <v/>
      </c>
      <c r="RP24" t="n">
        <v/>
      </c>
      <c r="RQ24" t="n">
        <v/>
      </c>
      <c r="RR24" t="n">
        <v/>
      </c>
      <c r="RS24" t="n">
        <v/>
      </c>
      <c r="RT24" t="n">
        <v/>
      </c>
      <c r="RU24" t="n">
        <v/>
      </c>
      <c r="RV24" t="n">
        <v/>
      </c>
      <c r="RW24" t="n">
        <v/>
      </c>
      <c r="RX24" t="n">
        <v/>
      </c>
      <c r="RY24" t="n">
        <v/>
      </c>
      <c r="RZ24" t="n">
        <v/>
      </c>
      <c r="SA24" t="n">
        <v/>
      </c>
      <c r="SB24" t="n">
        <v/>
      </c>
      <c r="SC24" t="n">
        <v/>
      </c>
      <c r="SD24" t="n">
        <v/>
      </c>
      <c r="SE24" t="n">
        <v/>
      </c>
      <c r="SF24" t="n">
        <v/>
      </c>
      <c r="SG24" t="n">
        <v/>
      </c>
      <c r="SH24" t="n">
        <v/>
      </c>
      <c r="SI24" t="n">
        <v/>
      </c>
      <c r="SJ24" t="n">
        <v/>
      </c>
      <c r="SK24" t="n">
        <v/>
      </c>
      <c r="SL24" t="n">
        <v/>
      </c>
      <c r="SM24" t="n">
        <v/>
      </c>
      <c r="SN24" t="n">
        <v/>
      </c>
      <c r="SO24" t="n">
        <v/>
      </c>
      <c r="SP24" t="n">
        <v/>
      </c>
      <c r="SQ24" t="n">
        <v/>
      </c>
      <c r="SR24" t="n">
        <v/>
      </c>
      <c r="SS24" t="n">
        <v/>
      </c>
      <c r="ST24" t="n">
        <v/>
      </c>
      <c r="SU24" t="n">
        <v/>
      </c>
      <c r="SV24" t="n">
        <v/>
      </c>
      <c r="SW24" t="n">
        <v/>
      </c>
      <c r="SX24" t="n">
        <v/>
      </c>
      <c r="SY24" t="n">
        <v>2</v>
      </c>
      <c r="SZ24" t="n">
        <v/>
      </c>
      <c r="TA24" t="n">
        <v/>
      </c>
      <c r="TB24" t="n">
        <v/>
      </c>
      <c r="TC24" t="n">
        <v/>
      </c>
      <c r="TD24" t="n">
        <v/>
      </c>
      <c r="TE24" t="n">
        <v/>
      </c>
      <c r="TF24" t="n">
        <v/>
      </c>
      <c r="TG24" t="n">
        <v>3</v>
      </c>
      <c r="TH24" t="n">
        <v>0</v>
      </c>
      <c r="TI24" t="n">
        <v>0</v>
      </c>
      <c r="TJ24" t="n">
        <v>0</v>
      </c>
      <c r="TK24" t="n">
        <v>0</v>
      </c>
      <c r="TL24" t="n">
        <v>15</v>
      </c>
      <c r="TM24" t="n">
        <v>0</v>
      </c>
      <c r="TN24" t="n">
        <v>0</v>
      </c>
      <c r="TO24" t="n">
        <v>0</v>
      </c>
      <c r="TP24" t="n">
        <v>0</v>
      </c>
      <c r="TQ24" t="n">
        <v>0</v>
      </c>
      <c r="TR24" t="n">
        <v>0</v>
      </c>
      <c r="TS24" t="n">
        <v/>
      </c>
      <c r="TT24" t="n">
        <v/>
      </c>
      <c r="TU24" t="n">
        <v/>
      </c>
      <c r="TV24" t="n">
        <v/>
      </c>
      <c r="TW24" t="n">
        <v/>
      </c>
      <c r="TX24" t="n">
        <v/>
      </c>
      <c r="TY24" t="n">
        <v/>
      </c>
      <c r="TZ24" t="n">
        <v/>
      </c>
      <c r="UA24" t="n">
        <v/>
      </c>
      <c r="UB24" t="n">
        <v/>
      </c>
      <c r="UC24" t="n">
        <v/>
      </c>
      <c r="UD24" t="n">
        <v/>
      </c>
      <c r="UE24" t="n">
        <v/>
      </c>
      <c r="UF24" t="n">
        <v/>
      </c>
      <c r="UG24" t="n">
        <v/>
      </c>
      <c r="UH24" t="n">
        <v/>
      </c>
      <c r="UI24" t="n">
        <v/>
      </c>
      <c r="UJ24" t="n">
        <v/>
      </c>
      <c r="UK24" t="n">
        <v/>
      </c>
      <c r="UL24" t="n">
        <v/>
      </c>
      <c r="UM24" t="n">
        <v/>
      </c>
      <c r="UN24" t="n">
        <v/>
      </c>
      <c r="UO24" t="n">
        <v/>
      </c>
      <c r="UP24" t="n">
        <v/>
      </c>
      <c r="UQ24" t="n">
        <v/>
      </c>
      <c r="UR24" t="n">
        <v/>
      </c>
      <c r="US24" t="n">
        <v/>
      </c>
      <c r="UT24" t="n">
        <v/>
      </c>
      <c r="UU24" t="inlineStr">
        <is>
          <t>Pemberian pakan di kandang</t>
        </is>
      </c>
      <c r="UV24" t="n">
        <v/>
      </c>
      <c r="UW24" t="n">
        <v/>
      </c>
      <c r="UX24" t="n">
        <v/>
      </c>
      <c r="UY24" t="n">
        <v/>
      </c>
      <c r="UZ24" t="inlineStr">
        <is>
          <t>Pemberian pakan di kandang</t>
        </is>
      </c>
      <c r="VA24" t="n">
        <v/>
      </c>
      <c r="VB24" t="n">
        <v/>
      </c>
      <c r="VC24" t="inlineStr">
        <is>
          <t>Sangat jarang (&gt;1 bulan sekali)</t>
        </is>
      </c>
      <c r="VD24" t="n">
        <v/>
      </c>
      <c r="VE24" t="n">
        <v/>
      </c>
      <c r="VF24" t="n">
        <v/>
      </c>
      <c r="VG24" t="n">
        <v/>
      </c>
      <c r="VH24" t="inlineStr">
        <is>
          <t>Sangat jarang (&gt;1 bulan sekali)</t>
        </is>
      </c>
      <c r="VI24" t="n">
        <v/>
      </c>
      <c r="VJ24" t="n">
        <v/>
      </c>
      <c r="VK24" t="inlineStr">
        <is>
          <t>Sering (1 kali sehari)</t>
        </is>
      </c>
      <c r="VL24" t="n">
        <v/>
      </c>
      <c r="VM24" t="n">
        <v/>
      </c>
      <c r="VN24" t="n">
        <v/>
      </c>
      <c r="VO24" t="n">
        <v/>
      </c>
      <c r="VP24" t="inlineStr">
        <is>
          <t>Sangat jarang (&gt;1 bulan sekali)</t>
        </is>
      </c>
      <c r="VQ24" t="n">
        <v/>
      </c>
      <c r="VR24" t="n">
        <v/>
      </c>
      <c r="VS24" t="inlineStr">
        <is>
          <t>6-Digester biogas</t>
        </is>
      </c>
      <c r="VT24" t="n">
        <v>0</v>
      </c>
      <c r="VU24" t="n">
        <v>0</v>
      </c>
      <c r="VV24" t="n">
        <v>0</v>
      </c>
      <c r="VW24" t="n">
        <v>0</v>
      </c>
      <c r="VX24" t="n">
        <v>0</v>
      </c>
      <c r="VY24" t="n">
        <v>0</v>
      </c>
      <c r="VZ24" t="n">
        <v>0</v>
      </c>
      <c r="WA24" t="n">
        <v>0</v>
      </c>
      <c r="WB24" t="n">
        <v>0</v>
      </c>
      <c r="WC24" t="n">
        <v>1</v>
      </c>
      <c r="WD24" t="n">
        <v>0</v>
      </c>
      <c r="WE24" t="n">
        <v>0</v>
      </c>
      <c r="WF24" t="n">
        <v/>
      </c>
      <c r="WG24" t="n">
        <v/>
      </c>
      <c r="WH24" t="n">
        <v/>
      </c>
      <c r="WI24" t="n">
        <v/>
      </c>
      <c r="WJ24" t="n">
        <v/>
      </c>
      <c r="WK24" t="n">
        <v/>
      </c>
      <c r="WL24" t="n">
        <v/>
      </c>
      <c r="WM24" t="n">
        <v/>
      </c>
      <c r="WN24" t="n">
        <v/>
      </c>
      <c r="WO24" t="n">
        <v/>
      </c>
      <c r="WP24" t="n">
        <v/>
      </c>
      <c r="WQ24" t="n">
        <v/>
      </c>
      <c r="WR24" t="n">
        <v/>
      </c>
      <c r="WS24" t="n">
        <v/>
      </c>
      <c r="WT24" t="n">
        <v/>
      </c>
      <c r="WU24" t="n">
        <v/>
      </c>
      <c r="WV24" t="n">
        <v/>
      </c>
      <c r="WW24" t="n">
        <v/>
      </c>
      <c r="WX24" t="n">
        <v/>
      </c>
      <c r="WY24" t="n">
        <v/>
      </c>
      <c r="WZ24" t="n">
        <v/>
      </c>
      <c r="XA24" t="n">
        <v/>
      </c>
      <c r="XB24" t="n">
        <v/>
      </c>
      <c r="XC24" t="n">
        <v/>
      </c>
      <c r="XD24" t="n">
        <v/>
      </c>
      <c r="XE24" t="n">
        <v/>
      </c>
      <c r="XF24" t="n">
        <v/>
      </c>
      <c r="XG24" t="n">
        <v/>
      </c>
      <c r="XH24" t="n">
        <v/>
      </c>
      <c r="XI24" t="n">
        <v/>
      </c>
      <c r="XJ24" t="n">
        <v/>
      </c>
      <c r="XK24" t="n">
        <v/>
      </c>
      <c r="XL24" t="n">
        <v/>
      </c>
      <c r="XM24" t="n">
        <v/>
      </c>
      <c r="XN24" t="n">
        <v/>
      </c>
      <c r="XO24" t="n">
        <v/>
      </c>
      <c r="XP24" t="n">
        <v/>
      </c>
      <c r="XQ24" t="n">
        <v/>
      </c>
      <c r="XR24" t="n">
        <v/>
      </c>
      <c r="XS24" t="n">
        <v/>
      </c>
      <c r="XT24" t="n">
        <v/>
      </c>
      <c r="XU24" t="n">
        <v/>
      </c>
      <c r="XV24" t="n">
        <v/>
      </c>
      <c r="XW24" t="n">
        <v/>
      </c>
      <c r="XX24" t="n">
        <v/>
      </c>
      <c r="XY24" t="n">
        <v/>
      </c>
      <c r="XZ24" t="n">
        <v/>
      </c>
      <c r="YA24" t="inlineStr">
        <is>
          <t>4-Disimpan dalam kotak bersekat</t>
        </is>
      </c>
      <c r="YB24" t="n">
        <v>0</v>
      </c>
      <c r="YC24" t="n">
        <v>0</v>
      </c>
      <c r="YD24" t="n">
        <v>0</v>
      </c>
      <c r="YE24" t="n">
        <v>0</v>
      </c>
      <c r="YF24" t="n">
        <v>0</v>
      </c>
      <c r="YG24" t="n">
        <v>0</v>
      </c>
      <c r="YH24" t="n">
        <v>0</v>
      </c>
      <c r="YI24" t="n">
        <v>1</v>
      </c>
      <c r="YJ24" t="n">
        <v>0</v>
      </c>
      <c r="YK24" t="n">
        <v>0</v>
      </c>
      <c r="YL24" t="n">
        <v>0</v>
      </c>
      <c r="YM24" t="n">
        <v>0</v>
      </c>
      <c r="YN24" t="n">
        <v/>
      </c>
      <c r="YO24" t="n">
        <v/>
      </c>
      <c r="YP24" t="n">
        <v/>
      </c>
      <c r="YQ24" t="n">
        <v/>
      </c>
      <c r="YR24" t="n">
        <v/>
      </c>
      <c r="YS24" t="n">
        <v/>
      </c>
      <c r="YT24" t="n">
        <v/>
      </c>
      <c r="YU24" t="n">
        <v/>
      </c>
      <c r="YV24" t="n">
        <v/>
      </c>
      <c r="YW24" t="n">
        <v/>
      </c>
      <c r="YX24" t="n">
        <v/>
      </c>
      <c r="YY24" t="n">
        <v/>
      </c>
      <c r="YZ24" t="n">
        <v/>
      </c>
      <c r="ZA24" t="n">
        <v/>
      </c>
      <c r="ZB24" t="n">
        <v/>
      </c>
      <c r="ZC24" t="n">
        <v/>
      </c>
      <c r="ZD24" t="n">
        <v/>
      </c>
      <c r="ZE24" t="n">
        <v/>
      </c>
      <c r="ZF24" t="n">
        <v/>
      </c>
      <c r="ZG24" t="n">
        <v/>
      </c>
      <c r="ZH24" t="n">
        <v/>
      </c>
      <c r="ZI24" t="n">
        <v/>
      </c>
      <c r="ZJ24" t="n">
        <v/>
      </c>
      <c r="ZK24" t="n">
        <v/>
      </c>
      <c r="ZL24" t="n">
        <v/>
      </c>
      <c r="ZM24" t="n">
        <v/>
      </c>
      <c r="ZN24" t="n">
        <v>100</v>
      </c>
      <c r="ZO24" t="n">
        <v/>
      </c>
      <c r="ZP24" t="n">
        <v/>
      </c>
      <c r="ZQ24" t="n">
        <v/>
      </c>
      <c r="ZR24" t="n">
        <v/>
      </c>
      <c r="ZS24" t="n">
        <v/>
      </c>
      <c r="ZT24" t="n">
        <v/>
      </c>
      <c r="ZU24" t="n">
        <v/>
      </c>
      <c r="ZV24" t="n">
        <v>2</v>
      </c>
      <c r="ZW24" t="n">
        <v/>
      </c>
      <c r="ZX24" t="n">
        <v/>
      </c>
      <c r="ZY24" t="n">
        <v/>
      </c>
      <c r="ZZ24" t="n">
        <v/>
      </c>
      <c r="AAA24" t="n">
        <v>2</v>
      </c>
      <c r="AAB24" t="n">
        <v/>
      </c>
      <c r="AAC24" t="n">
        <v/>
      </c>
      <c r="AAD24" t="inlineStr">
        <is>
          <t>Pakan segar (misal: rumput)</t>
        </is>
      </c>
      <c r="AAE24" t="n">
        <v/>
      </c>
      <c r="AAF24" t="n">
        <v/>
      </c>
      <c r="AAG24" t="n">
        <v/>
      </c>
      <c r="AAH24" t="n">
        <v/>
      </c>
      <c r="AAI24" t="inlineStr">
        <is>
          <t>Pakan segar (misal: rumput)</t>
        </is>
      </c>
      <c r="AAJ24" t="n">
        <v/>
      </c>
      <c r="AAK24" t="n">
        <v/>
      </c>
      <c r="AAL24" t="inlineStr">
        <is>
          <t>Tidak</t>
        </is>
      </c>
      <c r="AAM24" t="n">
        <v/>
      </c>
      <c r="AAN24" t="n">
        <v/>
      </c>
      <c r="AAO24" t="n">
        <v/>
      </c>
      <c r="AAP24" t="n">
        <v/>
      </c>
      <c r="AAQ24" t="n">
        <v/>
      </c>
      <c r="AAR24" t="inlineStr">
        <is>
          <t>Tidak</t>
        </is>
      </c>
      <c r="AAS24" t="inlineStr">
        <is>
          <t>Mengetahui</t>
        </is>
      </c>
      <c r="AAT24" t="inlineStr">
        <is>
          <t>Diberikan gratis ke orang lain Didiamkan saja/dibiarkan di tempatnya (di bak/kolam penampung slurry)</t>
        </is>
      </c>
      <c r="AAU24" t="n">
        <v>0</v>
      </c>
      <c r="AAV24" t="n">
        <v>0</v>
      </c>
      <c r="AAW24" t="n">
        <v>0</v>
      </c>
      <c r="AAX24" t="n">
        <v>0</v>
      </c>
      <c r="AAY24" t="n">
        <v>1</v>
      </c>
      <c r="AAZ24" t="n">
        <v>1</v>
      </c>
      <c r="ABA24" t="n">
        <v>0</v>
      </c>
      <c r="ABB24" t="n">
        <v/>
      </c>
      <c r="ABC24" t="n">
        <v/>
      </c>
      <c r="ABD24" t="n">
        <v/>
      </c>
      <c r="ABE24" t="n">
        <v/>
      </c>
      <c r="ABF24" t="n">
        <v/>
      </c>
      <c r="ABG24" t="n">
        <v/>
      </c>
      <c r="ABH24" t="n">
        <v/>
      </c>
      <c r="ABI24" t="n">
        <v/>
      </c>
      <c r="ABJ24" t="n">
        <v/>
      </c>
      <c r="ABK24" t="n">
        <v/>
      </c>
      <c r="ABL24" t="n">
        <v/>
      </c>
      <c r="ABM24" t="n">
        <v/>
      </c>
      <c r="ABN24" t="n">
        <v/>
      </c>
      <c r="ABO24" t="n">
        <v/>
      </c>
      <c r="ABP24" t="n">
        <v/>
      </c>
      <c r="ABQ24" t="n">
        <v/>
      </c>
      <c r="ABR24" t="n">
        <v/>
      </c>
      <c r="ABS24" t="n">
        <v/>
      </c>
      <c r="ABT24" t="n">
        <v/>
      </c>
      <c r="ABU24" t="n">
        <v/>
      </c>
      <c r="ABV24" t="n">
        <v/>
      </c>
      <c r="ABW24" t="n">
        <v/>
      </c>
      <c r="ABX24" t="n">
        <v/>
      </c>
      <c r="ABY24" t="n">
        <v/>
      </c>
      <c r="ABZ24" t="n">
        <v/>
      </c>
      <c r="ACA24" t="n">
        <v/>
      </c>
      <c r="ACB24" t="n">
        <v/>
      </c>
      <c r="ACC24" t="n">
        <v/>
      </c>
      <c r="ACD24" t="n">
        <v/>
      </c>
      <c r="ACE24" t="n">
        <v/>
      </c>
      <c r="ACF24" t="n">
        <v/>
      </c>
      <c r="ACG24" t="n">
        <v/>
      </c>
      <c r="ACH24" t="n">
        <v/>
      </c>
      <c r="ACI24" t="n">
        <v/>
      </c>
      <c r="ACJ24" t="n">
        <v/>
      </c>
      <c r="ACK24" t="inlineStr">
        <is>
          <t>Tidak punya waktu mengumpulkannya Ladang/sawah terlalu jauh, sulit untuk mengangkut ke sana</t>
        </is>
      </c>
      <c r="ACL24" t="n">
        <v>0</v>
      </c>
      <c r="ACM24" t="n">
        <v>0</v>
      </c>
      <c r="ACN24" t="n">
        <v>1</v>
      </c>
      <c r="ACO24" t="n">
        <v>1</v>
      </c>
      <c r="ACP24" t="n">
        <v>0</v>
      </c>
      <c r="ACQ24" t="n">
        <v>0</v>
      </c>
      <c r="ACR24" t="n">
        <v>0</v>
      </c>
      <c r="ACS24" t="n">
        <v/>
      </c>
      <c r="ACT24" t="inlineStr">
        <is>
          <t>Tidak ada</t>
        </is>
      </c>
      <c r="ACU24" t="inlineStr">
        <is>
          <t>Manfaat sangat besar</t>
        </is>
      </c>
      <c r="ACV24" t="inlineStr">
        <is>
          <t>Berkurang</t>
        </is>
      </c>
      <c r="ACW24" t="inlineStr">
        <is>
          <t>Anggota keluarga - Perempuan dewasa</t>
        </is>
      </c>
      <c r="ACX24" t="inlineStr">
        <is>
          <t>Setuju</t>
        </is>
      </c>
      <c r="ACY24" t="inlineStr">
        <is>
          <t>Anggota keluarga - Laki-laki dewasa Anggota keluarga - Perempuan dewasa Anggota keluarga - Anak-anak</t>
        </is>
      </c>
      <c r="ACZ24" t="n">
        <v>1</v>
      </c>
      <c r="ADA24" t="n">
        <v>1</v>
      </c>
      <c r="ADB24" t="n">
        <v>1</v>
      </c>
      <c r="ADC24" t="n">
        <v>0</v>
      </c>
      <c r="ADD24" t="inlineStr">
        <is>
          <t>Puas</t>
        </is>
      </c>
      <c r="ADE24" t="inlineStr">
        <is>
          <t>Puas</t>
        </is>
      </c>
      <c r="ADF24" t="inlineStr">
        <is>
          <t>Puas</t>
        </is>
      </c>
      <c r="ADG24" t="inlineStr">
        <is>
          <t>Sangat puas</t>
        </is>
      </c>
      <c r="ADH24" t="inlineStr">
        <is>
          <t>Ya</t>
        </is>
      </c>
      <c r="ADI24" t="inlineStr">
        <is>
          <t>Mixer, kompor, manometer, installasi</t>
        </is>
      </c>
      <c r="ADJ24" t="inlineStr">
        <is>
          <t>Puas</t>
        </is>
      </c>
      <c r="ADK24" t="n">
        <v/>
      </c>
      <c r="ADL24" t="n">
        <v/>
      </c>
      <c r="ADM24" t="n">
        <v/>
      </c>
      <c r="ADN24" t="n">
        <v/>
      </c>
      <c r="ADO24" t="n">
        <v/>
      </c>
      <c r="ADP24" t="n">
        <v/>
      </c>
      <c r="ADQ24" t="n">
        <v/>
      </c>
      <c r="ADR24" t="n">
        <v/>
      </c>
      <c r="ADS24" t="n">
        <v/>
      </c>
      <c r="ADT24" t="n">
        <v/>
      </c>
      <c r="ADU24" t="inlineStr">
        <is>
          <t>Menghubungi CPO atau pendamping</t>
        </is>
      </c>
      <c r="ADV24" t="n">
        <v>0</v>
      </c>
      <c r="ADW24" t="n">
        <v>0</v>
      </c>
      <c r="ADX24" t="n">
        <v>0</v>
      </c>
      <c r="ADY24" t="n">
        <v>0</v>
      </c>
      <c r="ADZ24" t="n">
        <v>1</v>
      </c>
      <c r="AEA24" t="n">
        <v>0</v>
      </c>
      <c r="AEB24" t="n">
        <v>0</v>
      </c>
      <c r="AEC24" t="n">
        <v>0</v>
      </c>
      <c r="AED24" t="inlineStr">
        <is>
          <t>Tidak ada</t>
        </is>
      </c>
      <c r="AEE24" t="inlineStr">
        <is>
          <t>Laki-laki dewasa</t>
        </is>
      </c>
      <c r="AEF24" t="n">
        <v/>
      </c>
      <c r="AEG24" t="inlineStr">
        <is>
          <t>Menelepon atau WA langsung</t>
        </is>
      </c>
      <c r="AEH24" t="n">
        <v/>
      </c>
      <c r="AEI24" t="inlineStr">
        <is>
          <t>Tidak ada</t>
        </is>
      </c>
      <c r="AEJ24" t="inlineStr">
        <is>
          <t>Kadang-kadang</t>
        </is>
      </c>
      <c r="AEK24" t="inlineStr">
        <is>
          <t>Pengurangan pengeluaran rumah tangga (bahan bakar minyak, pupuk, dll.) Lebih mudah mendapatkan energi Lebih aman Pengurangan waktu dan tenaga Peningkatan kebersihan kandang ternak Dapur lebih bersih dan bebas asap</t>
        </is>
      </c>
      <c r="AEL24" t="n">
        <v>1</v>
      </c>
      <c r="AEM24" t="n">
        <v>1</v>
      </c>
      <c r="AEN24" t="n">
        <v>0</v>
      </c>
      <c r="AEO24" t="n">
        <v>0</v>
      </c>
      <c r="AEP24" t="n">
        <v>1</v>
      </c>
      <c r="AEQ24" t="n">
        <v>1</v>
      </c>
      <c r="AER24" t="n">
        <v>1</v>
      </c>
      <c r="AES24" t="n">
        <v>0</v>
      </c>
      <c r="AET24" t="n">
        <v>1</v>
      </c>
      <c r="AEU24" t="n">
        <v>0</v>
      </c>
      <c r="AEV24" t="n">
        <v>0</v>
      </c>
      <c r="AEW24" t="n">
        <v>0</v>
      </c>
      <c r="AEX24" t="n">
        <v/>
      </c>
      <c r="AEY24" t="inlineStr">
        <is>
          <t>Mengurangi pengeluaran energi</t>
        </is>
      </c>
      <c r="AEZ24" t="n">
        <v/>
      </c>
      <c r="AFA24" t="inlineStr">
        <is>
          <t>Tetangga / teman / saudara</t>
        </is>
      </c>
      <c r="AFB24" t="n">
        <v/>
      </c>
      <c r="AFC24" t="inlineStr">
        <is>
          <t>MUDZAKIR-2-6_35_17.jpg</t>
        </is>
      </c>
      <c r="AFD24" t="inlineStr">
        <is>
          <t>https://kf.kobotoolbox.org/api/v2/assets/avstPQqLr3Ab3ZdcVTXZ6f/data/680246552/attachments/attPRpsA54wFYjsZUkU5xxyS/</t>
        </is>
      </c>
      <c r="AFE24" t="inlineStr">
        <is>
          <t>MUDZAKIR-1-6_35_24.jpg</t>
        </is>
      </c>
      <c r="AFF24" t="inlineStr">
        <is>
          <t>https://kf.kobotoolbox.org/api/v2/assets/avstPQqLr3Ab3ZdcVTXZ6f/data/680246552/attachments/attFdDwgVhL2mGyEU8bBfr6P/</t>
        </is>
      </c>
      <c r="AFG24" t="inlineStr">
        <is>
          <t>Suyono/suyono_mse_2000</t>
        </is>
      </c>
      <c r="AFH24" t="n">
        <v/>
      </c>
      <c r="AFI24" t="n">
        <v/>
      </c>
    </row>
    <row r="25">
      <c r="A25" s="93" t="n">
        <v>46070</v>
      </c>
      <c r="B25" s="93" t="n">
        <v>46070</v>
      </c>
      <c r="C25" t="inlineStr">
        <is>
          <t>suyono</t>
        </is>
      </c>
      <c r="D25" t="inlineStr">
        <is>
          <t>ngadimin</t>
        </is>
      </c>
      <c r="E25" t="n">
        <v>81392533905</v>
      </c>
      <c r="F25" t="inlineStr">
        <is>
          <t>-7.634143 110.454502 0 0</t>
        </is>
      </c>
      <c r="G25" t="n">
        <v>-7.634143</v>
      </c>
      <c r="H25" t="n">
        <v>110.454502</v>
      </c>
      <c r="I25" t="n">
        <v>0</v>
      </c>
      <c r="J25" t="n">
        <v>0</v>
      </c>
      <c r="K25" t="n">
        <v>0</v>
      </c>
      <c r="L25" t="inlineStr">
        <is>
          <t>-7.63442 110.453971 0 0</t>
        </is>
      </c>
      <c r="M25" t="n">
        <v>-7.63442</v>
      </c>
      <c r="N25" t="n">
        <v>110.453971</v>
      </c>
      <c r="O25" t="n">
        <v>0</v>
      </c>
      <c r="P25" t="n">
        <v>0</v>
      </c>
      <c r="Q25" t="n">
        <v>0</v>
      </c>
      <c r="R25" t="inlineStr">
        <is>
          <t>DIY</t>
        </is>
      </c>
      <c r="S25" t="n">
        <v>0</v>
      </c>
      <c r="T25" t="n">
        <v>0</v>
      </c>
      <c r="U25" t="n">
        <v>0</v>
      </c>
      <c r="V25" t="n">
        <v>0</v>
      </c>
      <c r="W25" t="n">
        <v>1</v>
      </c>
      <c r="X25" t="n">
        <v>0</v>
      </c>
      <c r="Y25" t="n">
        <v>0</v>
      </c>
      <c r="Z25" t="n">
        <v>0</v>
      </c>
      <c r="AA25" t="n">
        <v>0</v>
      </c>
      <c r="AB25" t="n">
        <v>0</v>
      </c>
      <c r="AC25" t="inlineStr">
        <is>
          <t>SLEMAN</t>
        </is>
      </c>
      <c r="AD25" t="inlineStr">
        <is>
          <t>CANGKRINGAN</t>
        </is>
      </c>
      <c r="AE25" t="inlineStr">
        <is>
          <t>WUKIRSARI</t>
        </is>
      </c>
      <c r="AF25" t="inlineStr">
        <is>
          <t>PINBUK</t>
        </is>
      </c>
      <c r="AG25" t="inlineStr">
        <is>
          <t>PBP1587</t>
        </is>
      </c>
      <c r="AH25" t="n">
        <v>8</v>
      </c>
      <c r="AI25" t="inlineStr">
        <is>
          <t>VPA2</t>
        </is>
      </c>
      <c r="AJ25" t="inlineStr">
        <is>
          <t>Tidak aktif</t>
        </is>
      </c>
      <c r="AK25" t="n">
        <v>60</v>
      </c>
      <c r="AL25" t="inlineStr">
        <is>
          <t>Laki-laki</t>
        </is>
      </c>
      <c r="AM25" t="inlineStr">
        <is>
          <t>Sudah menikah</t>
        </is>
      </c>
      <c r="AN25" t="inlineStr">
        <is>
          <t>SMP/Sederajat</t>
        </is>
      </c>
      <c r="AO25" t="inlineStr">
        <is>
          <t>Wiraswasta</t>
        </is>
      </c>
      <c r="AP25" t="n">
        <v>0</v>
      </c>
      <c r="AQ25" t="n">
        <v>0</v>
      </c>
      <c r="AR25" t="n">
        <v>0</v>
      </c>
      <c r="AS25" t="n">
        <v>1</v>
      </c>
      <c r="AT25" t="n">
        <v>0</v>
      </c>
      <c r="AU25" t="n">
        <v>0</v>
      </c>
      <c r="AV25" t="n">
        <v>0</v>
      </c>
      <c r="AW25" t="n">
        <v>0</v>
      </c>
      <c r="AX25" t="n">
        <v/>
      </c>
      <c r="AY25" t="inlineStr">
        <is>
          <t>Tidak ada</t>
        </is>
      </c>
      <c r="AZ25" t="n">
        <v>0</v>
      </c>
      <c r="BA25" t="n">
        <v>0</v>
      </c>
      <c r="BB25" t="n">
        <v>0</v>
      </c>
      <c r="BC25" t="n">
        <v>0</v>
      </c>
      <c r="BD25" t="n">
        <v>0</v>
      </c>
      <c r="BE25" t="n">
        <v>0</v>
      </c>
      <c r="BF25" t="n">
        <v>0</v>
      </c>
      <c r="BG25" t="n">
        <v>1</v>
      </c>
      <c r="BH25" t="n">
        <v/>
      </c>
      <c r="BI25" t="inlineStr">
        <is>
          <t>Rp2.500.000 - Rp3.500.000</t>
        </is>
      </c>
      <c r="BJ25" t="n">
        <v>1</v>
      </c>
      <c r="BK25" t="n">
        <v>2</v>
      </c>
      <c r="BL25" t="n">
        <v>1</v>
      </c>
      <c r="BM25" t="n">
        <v>0</v>
      </c>
      <c r="BN25" t="inlineStr">
        <is>
          <t>Milik sendiri</t>
        </is>
      </c>
      <c r="BO25" t="inlineStr">
        <is>
          <t>Permanen (dinding bata dan semen)</t>
        </is>
      </c>
      <c r="BP25" t="n">
        <v>1</v>
      </c>
      <c r="BQ25" t="n">
        <v>0</v>
      </c>
      <c r="BR25" t="n">
        <v>0</v>
      </c>
      <c r="BS25" t="n">
        <v>0</v>
      </c>
      <c r="BT25" t="n">
        <v>0</v>
      </c>
      <c r="BU25" t="n">
        <v/>
      </c>
      <c r="BV25" t="inlineStr">
        <is>
          <t>Keramik/ubin</t>
        </is>
      </c>
      <c r="BW25" t="n">
        <v>0</v>
      </c>
      <c r="BX25" t="n">
        <v>0</v>
      </c>
      <c r="BY25" t="n">
        <v>1</v>
      </c>
      <c r="BZ25" t="n">
        <v>0</v>
      </c>
      <c r="CA25" t="n">
        <v>0</v>
      </c>
      <c r="CB25" t="n">
        <v/>
      </c>
      <c r="CC25" t="inlineStr">
        <is>
          <t>Genting</t>
        </is>
      </c>
      <c r="CD25" t="n">
        <v>0</v>
      </c>
      <c r="CE25" t="n">
        <v>0</v>
      </c>
      <c r="CF25" t="n">
        <v>0</v>
      </c>
      <c r="CG25" t="n">
        <v>0</v>
      </c>
      <c r="CH25" t="n">
        <v>0</v>
      </c>
      <c r="CI25" t="n">
        <v>1</v>
      </c>
      <c r="CJ25" t="n">
        <v>0</v>
      </c>
      <c r="CK25" t="n">
        <v/>
      </c>
      <c r="CL25" t="inlineStr">
        <is>
          <t>Ya</t>
        </is>
      </c>
      <c r="CM25" t="n">
        <v>2018</v>
      </c>
      <c r="CN25" t="inlineStr">
        <is>
          <t>Fixed-Dome (Kubah Tetap)</t>
        </is>
      </c>
      <c r="CO25" t="inlineStr">
        <is>
          <t>4 m³ (2-3 ekor sapi, ±3 jam memasak/hari, ±30 kg slurry/hari)</t>
        </is>
      </c>
      <c r="CP25" t="inlineStr">
        <is>
          <t>Anggota keluarga - laki-laki</t>
        </is>
      </c>
      <c r="CQ25" t="n">
        <v>0</v>
      </c>
      <c r="CR25" t="n">
        <v>0</v>
      </c>
      <c r="CS25" t="n">
        <v>0</v>
      </c>
      <c r="CT25" t="n">
        <v>0</v>
      </c>
      <c r="CU25" t="n">
        <v>1</v>
      </c>
      <c r="CV25" t="n">
        <v>0</v>
      </c>
      <c r="CW25" t="n">
        <v>0</v>
      </c>
      <c r="CX25" t="n">
        <v>0</v>
      </c>
      <c r="CY25" t="inlineStr">
        <is>
          <t>Anggota keluarga - perempuan dewasa</t>
        </is>
      </c>
      <c r="CZ25" t="n">
        <v>0</v>
      </c>
      <c r="DA25" t="n">
        <v>1</v>
      </c>
      <c r="DB25" t="n">
        <v>0</v>
      </c>
      <c r="DC25" t="n">
        <v/>
      </c>
      <c r="DD25" t="inlineStr">
        <is>
          <t>Anggota keluarga - laki-laki</t>
        </is>
      </c>
      <c r="DE25" t="n">
        <v>1</v>
      </c>
      <c r="DF25" t="n">
        <v>0</v>
      </c>
      <c r="DG25" t="n">
        <v>0</v>
      </c>
      <c r="DH25" t="n">
        <v>0</v>
      </c>
      <c r="DI25" t="n">
        <v/>
      </c>
      <c r="DJ25" t="inlineStr">
        <is>
          <t>CPO atau pendamping</t>
        </is>
      </c>
      <c r="DK25" t="n">
        <v>0</v>
      </c>
      <c r="DL25" t="n">
        <v>0</v>
      </c>
      <c r="DM25" t="n">
        <v>1</v>
      </c>
      <c r="DN25" t="n">
        <v>0</v>
      </c>
      <c r="DO25" t="n">
        <v/>
      </c>
      <c r="DP25" t="inlineStr">
        <is>
          <t>Tidak berfungsi sama sekali</t>
        </is>
      </c>
      <c r="DQ25" t="inlineStr">
        <is>
          <t>&gt;1 tahun yang lalu</t>
        </is>
      </c>
      <c r="DR25" t="inlineStr">
        <is>
          <t>Masalah teknis (misalnya kerusakan pada komponen)</t>
        </is>
      </c>
      <c r="DS25" t="n">
        <v/>
      </c>
      <c r="DT25" t="inlineStr">
        <is>
          <t>Kompor Keran gas (Tap) Pipa gas utama Reaktor biogas (penampung gas, digester, manhole, outlet, dan overflow)</t>
        </is>
      </c>
      <c r="DU25" t="n">
        <v>1</v>
      </c>
      <c r="DV25" t="n">
        <v>0</v>
      </c>
      <c r="DW25" t="n">
        <v>1</v>
      </c>
      <c r="DX25" t="n">
        <v>0</v>
      </c>
      <c r="DY25" t="n">
        <v>1</v>
      </c>
      <c r="DZ25" t="n">
        <v>0</v>
      </c>
      <c r="EA25" t="n">
        <v>0</v>
      </c>
      <c r="EB25" t="n">
        <v>0</v>
      </c>
      <c r="EC25" t="n">
        <v>0</v>
      </c>
      <c r="ED25" t="n">
        <v>1</v>
      </c>
      <c r="EE25" t="n">
        <v>0</v>
      </c>
      <c r="EF25" t="n">
        <v>0</v>
      </c>
      <c r="EG25" t="n">
        <v>0</v>
      </c>
      <c r="EH25" t="n">
        <v>0</v>
      </c>
      <c r="EI25" t="inlineStr">
        <is>
          <t>Kurangnya dukungan atau pemantauan dari pemerintah atau CPO Keterbatasan akses terhadap informasi atau pelatihan terkait biogas</t>
        </is>
      </c>
      <c r="EJ25" t="n">
        <v>0</v>
      </c>
      <c r="EK25" t="n">
        <v>1</v>
      </c>
      <c r="EL25" t="n">
        <v>1</v>
      </c>
      <c r="EM25" t="n">
        <v>0</v>
      </c>
      <c r="EN25" t="n">
        <v>0</v>
      </c>
      <c r="EO25" t="n">
        <v/>
      </c>
      <c r="EP25" t="inlineStr">
        <is>
          <t>Tidak, tidak menerima instruksi sama sekali</t>
        </is>
      </c>
      <c r="EQ25" t="n">
        <v/>
      </c>
      <c r="ER25" t="n">
        <v/>
      </c>
      <c r="ES25" t="n">
        <v/>
      </c>
      <c r="ET25" t="n">
        <v/>
      </c>
      <c r="EU25" t="n">
        <v/>
      </c>
      <c r="EV25" t="n">
        <v/>
      </c>
      <c r="EW25" t="n">
        <v/>
      </c>
      <c r="EX25" t="n">
        <v/>
      </c>
      <c r="EY25" t="n">
        <v/>
      </c>
      <c r="EZ25" t="n">
        <v/>
      </c>
      <c r="FA25" t="n">
        <v/>
      </c>
      <c r="FB25" t="n">
        <v/>
      </c>
      <c r="FC25" t="inlineStr">
        <is>
          <t>Jarang sekali</t>
        </is>
      </c>
      <c r="FD25" t="inlineStr">
        <is>
          <t>Rp 0,000</t>
        </is>
      </c>
      <c r="FE25" t="inlineStr">
        <is>
          <t>Mengetahui</t>
        </is>
      </c>
      <c r="FF25" t="inlineStr">
        <is>
          <t>Sering (setiap minggu)</t>
        </is>
      </c>
      <c r="FG25" t="inlineStr">
        <is>
          <t>Tidak mengetahui</t>
        </is>
      </c>
      <c r="FH25" t="inlineStr">
        <is>
          <t>Tidak pernah</t>
        </is>
      </c>
      <c r="FI25" t="inlineStr">
        <is>
          <t>Mengetahui</t>
        </is>
      </c>
      <c r="FJ25" t="inlineStr">
        <is>
          <t>Selalu (setiap hari)</t>
        </is>
      </c>
      <c r="FK25" t="inlineStr">
        <is>
          <t>Tidak mengetahui</t>
        </is>
      </c>
      <c r="FL25" t="inlineStr">
        <is>
          <t>Tidak pernah</t>
        </is>
      </c>
      <c r="FM25" t="inlineStr">
        <is>
          <t>Mengetahui</t>
        </is>
      </c>
      <c r="FN25" t="inlineStr">
        <is>
          <t>Jarang (setiap bulan atau lebih)</t>
        </is>
      </c>
      <c r="FO25" t="inlineStr">
        <is>
          <t>Mengetahui</t>
        </is>
      </c>
      <c r="FP25" t="inlineStr">
        <is>
          <t>Jarang (setiap bulan atau lebih)</t>
        </is>
      </c>
      <c r="FQ25" t="inlineStr">
        <is>
          <t>Mengetahui</t>
        </is>
      </c>
      <c r="FR25" t="inlineStr">
        <is>
          <t>Ya</t>
        </is>
      </c>
      <c r="FS25" t="inlineStr">
        <is>
          <t>Mengetahui</t>
        </is>
      </c>
      <c r="FT25" t="inlineStr">
        <is>
          <t>Ya, terkadang</t>
        </is>
      </c>
      <c r="FU25" t="inlineStr">
        <is>
          <t>Laki-laki dewasa</t>
        </is>
      </c>
      <c r="FV25" t="n">
        <v>1</v>
      </c>
      <c r="FW25" t="n">
        <v>0</v>
      </c>
      <c r="FX25" t="n">
        <v>0</v>
      </c>
      <c r="FY25" t="n">
        <v>0</v>
      </c>
      <c r="FZ25" t="inlineStr">
        <is>
          <t>Kurang memahami</t>
        </is>
      </c>
      <c r="GA25" t="inlineStr">
        <is>
          <t>Lainnya</t>
        </is>
      </c>
      <c r="GB25" t="n">
        <v>0</v>
      </c>
      <c r="GC25" t="n">
        <v>0</v>
      </c>
      <c r="GD25" t="n">
        <v>0</v>
      </c>
      <c r="GE25" t="n">
        <v>1</v>
      </c>
      <c r="GF25" t="inlineStr">
        <is>
          <t>Tetangga pengguna biogas</t>
        </is>
      </c>
      <c r="GG25" t="inlineStr">
        <is>
          <t>Kadang-kadang</t>
        </is>
      </c>
      <c r="GH25" t="inlineStr">
        <is>
          <t>Tidak</t>
        </is>
      </c>
      <c r="GI25" t="n">
        <v/>
      </c>
      <c r="GJ25" t="n">
        <v/>
      </c>
      <c r="GK25" t="n">
        <v/>
      </c>
      <c r="GL25" t="n">
        <v/>
      </c>
      <c r="GM25" t="n">
        <v/>
      </c>
      <c r="GN25" t="n">
        <v/>
      </c>
      <c r="GO25" t="n">
        <v/>
      </c>
      <c r="GP25" t="inlineStr">
        <is>
          <t>Penuh (100%)</t>
        </is>
      </c>
      <c r="GQ25" t="inlineStr">
        <is>
          <t>LPG</t>
        </is>
      </c>
      <c r="GR25" t="n">
        <v>1</v>
      </c>
      <c r="GS25" t="n">
        <v>0</v>
      </c>
      <c r="GT25" t="n">
        <v>0</v>
      </c>
      <c r="GU25" t="n">
        <v>0</v>
      </c>
      <c r="GV25" t="n">
        <v>0</v>
      </c>
      <c r="GW25" t="n">
        <v>0</v>
      </c>
      <c r="GX25" t="n">
        <v>0</v>
      </c>
      <c r="GY25" t="n">
        <v/>
      </c>
      <c r="GZ25" t="inlineStr">
        <is>
          <t>Ya</t>
        </is>
      </c>
      <c r="HA25" t="n">
        <v/>
      </c>
      <c r="HB25" t="n">
        <v/>
      </c>
      <c r="HC25" t="n">
        <v/>
      </c>
      <c r="HD25" t="n">
        <v/>
      </c>
      <c r="HE25" t="n">
        <v>15</v>
      </c>
      <c r="HF25" t="n">
        <v>100000</v>
      </c>
      <c r="HG25" t="n">
        <v>6</v>
      </c>
      <c r="HH25" t="n">
        <v>40000</v>
      </c>
      <c r="HI25" t="n">
        <v/>
      </c>
      <c r="HJ25" t="n">
        <v/>
      </c>
      <c r="HK25" t="n">
        <v/>
      </c>
      <c r="HL25" t="n">
        <v/>
      </c>
      <c r="HM25" t="n">
        <v/>
      </c>
      <c r="HN25" t="n">
        <v/>
      </c>
      <c r="HO25" t="n">
        <v/>
      </c>
      <c r="HP25" t="n">
        <v/>
      </c>
      <c r="HQ25" t="n">
        <v/>
      </c>
      <c r="HR25" t="n">
        <v/>
      </c>
      <c r="HS25" t="n">
        <v/>
      </c>
      <c r="HT25" t="n">
        <v/>
      </c>
      <c r="HU25" t="n">
        <v/>
      </c>
      <c r="HV25" t="n">
        <v/>
      </c>
      <c r="HW25" t="n">
        <v/>
      </c>
      <c r="HX25" t="n">
        <v/>
      </c>
      <c r="HY25" t="n">
        <v/>
      </c>
      <c r="HZ25" t="n">
        <v/>
      </c>
      <c r="IA25" t="n">
        <v>9</v>
      </c>
      <c r="IB25" t="n">
        <v>60000</v>
      </c>
      <c r="IC25" t="n">
        <v/>
      </c>
      <c r="ID25" t="n">
        <v/>
      </c>
      <c r="IE25" t="n">
        <v/>
      </c>
      <c r="IF25" t="n">
        <v/>
      </c>
      <c r="IG25" t="n">
        <v/>
      </c>
      <c r="IH25" t="n">
        <v/>
      </c>
      <c r="II25" t="n">
        <v/>
      </c>
      <c r="IJ25" t="n">
        <v/>
      </c>
      <c r="IK25" t="inlineStr">
        <is>
          <t>15-30 kg</t>
        </is>
      </c>
      <c r="IL25" t="inlineStr">
        <is>
          <t>1-3 jam</t>
        </is>
      </c>
      <c r="IM25" t="inlineStr">
        <is>
          <t>Ya</t>
        </is>
      </c>
      <c r="IN25" t="inlineStr">
        <is>
          <t>Tidak</t>
        </is>
      </c>
      <c r="IO25" t="inlineStr">
        <is>
          <t>Tidak ada perubahan</t>
        </is>
      </c>
      <c r="IP25" t="n">
        <v/>
      </c>
      <c r="IQ25" t="inlineStr">
        <is>
          <t>Tidak pernah</t>
        </is>
      </c>
      <c r="IR25" t="n">
        <v/>
      </c>
      <c r="IS25" t="n">
        <v/>
      </c>
      <c r="IT25" t="n">
        <v/>
      </c>
      <c r="IU25" t="n">
        <v/>
      </c>
      <c r="IV25" t="n">
        <v/>
      </c>
      <c r="IW25" t="n">
        <v/>
      </c>
      <c r="IX25" t="n">
        <v/>
      </c>
      <c r="IY25" t="n">
        <v/>
      </c>
      <c r="IZ25" t="inlineStr">
        <is>
          <t>Tidak pernah</t>
        </is>
      </c>
      <c r="JA25" t="n">
        <v/>
      </c>
      <c r="JB25" t="n">
        <v/>
      </c>
      <c r="JC25" t="n">
        <v/>
      </c>
      <c r="JD25" t="n">
        <v/>
      </c>
      <c r="JE25" t="n">
        <v/>
      </c>
      <c r="JF25" t="n">
        <v/>
      </c>
      <c r="JG25" t="n">
        <v/>
      </c>
      <c r="JH25" t="n">
        <v/>
      </c>
      <c r="JI25" t="inlineStr">
        <is>
          <t>Tidak pernah</t>
        </is>
      </c>
      <c r="JJ25" t="n">
        <v/>
      </c>
      <c r="JK25" t="n">
        <v/>
      </c>
      <c r="JL25" t="n">
        <v/>
      </c>
      <c r="JM25" t="n">
        <v/>
      </c>
      <c r="JN25" t="n">
        <v/>
      </c>
      <c r="JO25" t="n">
        <v/>
      </c>
      <c r="JP25" t="n">
        <v/>
      </c>
      <c r="JQ25" t="n">
        <v/>
      </c>
      <c r="JR25" t="inlineStr">
        <is>
          <t>Tidak pernah</t>
        </is>
      </c>
      <c r="JS25" t="n">
        <v/>
      </c>
      <c r="JT25" t="n">
        <v/>
      </c>
      <c r="JU25" t="n">
        <v/>
      </c>
      <c r="JV25" t="n">
        <v/>
      </c>
      <c r="JW25" t="n">
        <v/>
      </c>
      <c r="JX25" t="n">
        <v/>
      </c>
      <c r="JY25" t="n">
        <v/>
      </c>
      <c r="JZ25" t="n">
        <v/>
      </c>
      <c r="KA25" t="inlineStr">
        <is>
          <t>Tidak pernah</t>
        </is>
      </c>
      <c r="KB25" t="n">
        <v/>
      </c>
      <c r="KC25" t="n">
        <v/>
      </c>
      <c r="KD25" t="n">
        <v/>
      </c>
      <c r="KE25" t="n">
        <v/>
      </c>
      <c r="KF25" t="n">
        <v/>
      </c>
      <c r="KG25" t="n">
        <v/>
      </c>
      <c r="KH25" t="n">
        <v/>
      </c>
      <c r="KI25" t="n">
        <v/>
      </c>
      <c r="KJ25" t="inlineStr">
        <is>
          <t>Tidak pernah</t>
        </is>
      </c>
      <c r="KK25" t="n">
        <v/>
      </c>
      <c r="KL25" t="n">
        <v/>
      </c>
      <c r="KM25" t="n">
        <v/>
      </c>
      <c r="KN25" t="n">
        <v/>
      </c>
      <c r="KO25" t="n">
        <v/>
      </c>
      <c r="KP25" t="n">
        <v/>
      </c>
      <c r="KQ25" t="n">
        <v/>
      </c>
      <c r="KR25" t="n">
        <v/>
      </c>
      <c r="KS25" t="inlineStr">
        <is>
          <t>Cukup membaik</t>
        </is>
      </c>
      <c r="KT25" t="inlineStr">
        <is>
          <t>0-1 kali</t>
        </is>
      </c>
      <c r="KU25" t="inlineStr">
        <is>
          <t>2-4 kali</t>
        </is>
      </c>
      <c r="KV25" t="inlineStr">
        <is>
          <t>Laki-laki dewasa Anak-anak (0-18 tahun)</t>
        </is>
      </c>
      <c r="KW25" t="n">
        <v>1</v>
      </c>
      <c r="KX25" t="n">
        <v>0</v>
      </c>
      <c r="KY25" t="n">
        <v>1</v>
      </c>
      <c r="KZ25" t="n">
        <v>0</v>
      </c>
      <c r="LA25" t="inlineStr">
        <is>
          <t>Tidak ada perubahan</t>
        </is>
      </c>
      <c r="LB25" t="inlineStr">
        <is>
          <t>Cukup membaik</t>
        </is>
      </c>
      <c r="LC25" t="n">
        <v>0</v>
      </c>
      <c r="LD25" t="n">
        <v>2</v>
      </c>
      <c r="LE25" t="n">
        <v>4</v>
      </c>
      <c r="LF25" t="n">
        <v>0</v>
      </c>
      <c r="LG25" t="inlineStr">
        <is>
          <t>Ya</t>
        </is>
      </c>
      <c r="LH25" t="n">
        <v>60000</v>
      </c>
      <c r="LI25" t="n">
        <v/>
      </c>
      <c r="LJ25" t="inlineStr">
        <is>
          <t>Kebutuhan rumah tangga</t>
        </is>
      </c>
      <c r="LK25" t="n">
        <v>0</v>
      </c>
      <c r="LL25" t="n">
        <v>0</v>
      </c>
      <c r="LM25" t="n">
        <v>0</v>
      </c>
      <c r="LN25" t="n">
        <v>0</v>
      </c>
      <c r="LO25" t="n">
        <v>1</v>
      </c>
      <c r="LP25" t="n">
        <v>0</v>
      </c>
      <c r="LQ25" t="n">
        <v>0</v>
      </c>
      <c r="LR25" t="n">
        <v/>
      </c>
      <c r="LS25" t="n">
        <v>30</v>
      </c>
      <c r="LT25" t="n">
        <v>0</v>
      </c>
      <c r="LU25" t="n">
        <v>0</v>
      </c>
      <c r="LV25" t="n">
        <v>15</v>
      </c>
      <c r="LW25" t="n">
        <v>0</v>
      </c>
      <c r="LX25" t="n">
        <v>0</v>
      </c>
      <c r="LY25" t="n">
        <v>10</v>
      </c>
      <c r="LZ25" t="n">
        <v>0</v>
      </c>
      <c r="MA25" t="n">
        <v>0</v>
      </c>
      <c r="MB25" t="inlineStr">
        <is>
          <t>Ya</t>
        </is>
      </c>
      <c r="MC25" t="n">
        <v>0</v>
      </c>
      <c r="MD25" t="n">
        <v>0</v>
      </c>
      <c r="ME25" t="n">
        <v>10</v>
      </c>
      <c r="MF25" t="n">
        <v>0</v>
      </c>
      <c r="MG25" t="n">
        <v>0</v>
      </c>
      <c r="MH25" t="n">
        <v>0</v>
      </c>
      <c r="MI25" t="inlineStr">
        <is>
          <t>Aktivitas sosial diluar rumah (misalnya, berkumpul dengan tetangga, mengikuti kegiatan PKK, dsb) Bekerja</t>
        </is>
      </c>
      <c r="MJ25" t="n">
        <v>0</v>
      </c>
      <c r="MK25" t="n">
        <v>1</v>
      </c>
      <c r="ML25" t="n">
        <v>0</v>
      </c>
      <c r="MM25" t="n">
        <v>0</v>
      </c>
      <c r="MN25" t="n">
        <v>1</v>
      </c>
      <c r="MO25" t="n">
        <v>0</v>
      </c>
      <c r="MP25" t="n">
        <v/>
      </c>
      <c r="MQ25" t="inlineStr">
        <is>
          <t>Berjualan/berdagang</t>
        </is>
      </c>
      <c r="MR25" t="n">
        <v/>
      </c>
      <c r="MS25" t="inlineStr">
        <is>
          <t>Pertemuan RT, Pengajian</t>
        </is>
      </c>
      <c r="MT25" t="n">
        <v/>
      </c>
      <c r="MU25" t="inlineStr">
        <is>
          <t>Tidak</t>
        </is>
      </c>
      <c r="MV25" t="n">
        <v/>
      </c>
      <c r="MW25" t="n">
        <v/>
      </c>
      <c r="MX25" t="n">
        <v/>
      </c>
      <c r="MY25" t="n">
        <v/>
      </c>
      <c r="MZ25" t="n">
        <v/>
      </c>
      <c r="NA25" t="n">
        <v/>
      </c>
      <c r="NB25" t="n">
        <v/>
      </c>
      <c r="NC25" t="n">
        <v/>
      </c>
      <c r="ND25" t="n">
        <v/>
      </c>
      <c r="NE25" t="n">
        <v/>
      </c>
      <c r="NF25" t="n">
        <v/>
      </c>
      <c r="NG25" t="n">
        <v/>
      </c>
      <c r="NH25" t="n">
        <v/>
      </c>
      <c r="NI25" t="n">
        <v/>
      </c>
      <c r="NJ25" t="n">
        <v/>
      </c>
      <c r="NK25" t="n">
        <v/>
      </c>
      <c r="NL25" t="inlineStr">
        <is>
          <t>Tidak</t>
        </is>
      </c>
      <c r="NM25" t="inlineStr">
        <is>
          <t>100% dana hibah</t>
        </is>
      </c>
      <c r="NN25" t="inlineStr">
        <is>
          <t>0 (100% sumber pembiayaan dari hibah)</t>
        </is>
      </c>
      <c r="NO25" t="inlineStr">
        <is>
          <t>Pemerintah</t>
        </is>
      </c>
      <c r="NP25" t="n">
        <v/>
      </c>
      <c r="NQ25" t="n">
        <v/>
      </c>
      <c r="NR25" t="n">
        <v/>
      </c>
      <c r="NS25" t="n">
        <v/>
      </c>
      <c r="NT25" t="n">
        <v/>
      </c>
      <c r="NU25" t="n">
        <v/>
      </c>
      <c r="NV25" t="n">
        <v/>
      </c>
      <c r="NW25" t="n">
        <v/>
      </c>
      <c r="NX25" t="inlineStr">
        <is>
          <t>Sedikit meningkat</t>
        </is>
      </c>
      <c r="NY25" t="n">
        <v>90</v>
      </c>
      <c r="NZ25" t="n">
        <v>0</v>
      </c>
      <c r="OA25" t="n">
        <v>0</v>
      </c>
      <c r="OB25" t="n">
        <v>10</v>
      </c>
      <c r="OC25" t="n">
        <v>0</v>
      </c>
      <c r="OD25" t="n">
        <v>0</v>
      </c>
      <c r="OE25" t="inlineStr">
        <is>
          <t>Lebih baik</t>
        </is>
      </c>
      <c r="OF25" t="inlineStr">
        <is>
          <t>Lebih baik (beda waktu memasak 5-30 menit, ATAU tidak lagi ada rasa/bau makanan yang berubah, ATAU alasan lainnya)</t>
        </is>
      </c>
      <c r="OG25" t="inlineStr">
        <is>
          <t>Ya</t>
        </is>
      </c>
      <c r="OH25" t="n">
        <v>7</v>
      </c>
      <c r="OI25" t="n">
        <v>0</v>
      </c>
      <c r="OJ25" t="n">
        <v>0</v>
      </c>
      <c r="OK25" t="n">
        <v>0</v>
      </c>
      <c r="OL25" t="n">
        <v>0</v>
      </c>
      <c r="OM25" t="n">
        <v>0</v>
      </c>
      <c r="ON25" t="n">
        <v>0</v>
      </c>
      <c r="OO25" t="n">
        <v>0</v>
      </c>
      <c r="OP25" t="inlineStr">
        <is>
          <t>Sapi pedaging</t>
        </is>
      </c>
      <c r="OQ25" t="n">
        <v>1</v>
      </c>
      <c r="OR25" t="n">
        <v>0</v>
      </c>
      <c r="OS25" t="n">
        <v>0</v>
      </c>
      <c r="OT25" t="n">
        <v>0</v>
      </c>
      <c r="OU25" t="n">
        <v>0</v>
      </c>
      <c r="OV25" t="n">
        <v>0</v>
      </c>
      <c r="OW25" t="n">
        <v>0</v>
      </c>
      <c r="OX25" t="n">
        <v>0</v>
      </c>
      <c r="OY25" t="n">
        <v>0</v>
      </c>
      <c r="OZ25" t="inlineStr">
        <is>
          <t>Sapi pedaging</t>
        </is>
      </c>
      <c r="PA25" t="n">
        <v>1</v>
      </c>
      <c r="PB25" t="n">
        <v>0</v>
      </c>
      <c r="PC25" t="n">
        <v>0</v>
      </c>
      <c r="PD25" t="n">
        <v>0</v>
      </c>
      <c r="PE25" t="n">
        <v>0</v>
      </c>
      <c r="PF25" t="n">
        <v>0</v>
      </c>
      <c r="PG25" t="n">
        <v>0</v>
      </c>
      <c r="PH25" t="n">
        <v>0</v>
      </c>
      <c r="PI25" t="n">
        <v>0</v>
      </c>
      <c r="PJ25" t="inlineStr">
        <is>
          <t>Sapi pedaging</t>
        </is>
      </c>
      <c r="PK25" t="n">
        <v>1</v>
      </c>
      <c r="PL25" t="n">
        <v>0</v>
      </c>
      <c r="PM25" t="n">
        <v>0</v>
      </c>
      <c r="PN25" t="n">
        <v>0</v>
      </c>
      <c r="PO25" t="n">
        <v>0</v>
      </c>
      <c r="PP25" t="n">
        <v>0</v>
      </c>
      <c r="PQ25" t="n">
        <v>0</v>
      </c>
      <c r="PR25" t="n">
        <v>0</v>
      </c>
      <c r="PS25" t="n">
        <v>0</v>
      </c>
      <c r="PT25" t="inlineStr">
        <is>
          <t>1-Disebarkan ke lahan terbuka</t>
        </is>
      </c>
      <c r="PU25" t="n">
        <v>0</v>
      </c>
      <c r="PV25" t="n">
        <v>0</v>
      </c>
      <c r="PW25" t="n">
        <v>0</v>
      </c>
      <c r="PX25" t="n">
        <v>0</v>
      </c>
      <c r="PY25" t="n">
        <v>0</v>
      </c>
      <c r="PZ25" t="n">
        <v>1</v>
      </c>
      <c r="QA25" t="n">
        <v>0</v>
      </c>
      <c r="QB25" t="n">
        <v>0</v>
      </c>
      <c r="QC25" t="n">
        <v>0</v>
      </c>
      <c r="QD25" t="n">
        <v/>
      </c>
      <c r="QE25" t="n">
        <v/>
      </c>
      <c r="QF25" t="n">
        <v/>
      </c>
      <c r="QG25" t="n">
        <v/>
      </c>
      <c r="QH25" t="n">
        <v/>
      </c>
      <c r="QI25" t="n">
        <v/>
      </c>
      <c r="QJ25" t="n">
        <v/>
      </c>
      <c r="QK25" t="n">
        <v/>
      </c>
      <c r="QL25" t="n">
        <v/>
      </c>
      <c r="QM25" t="n">
        <v/>
      </c>
      <c r="QN25" t="n">
        <v/>
      </c>
      <c r="QO25" t="n">
        <v/>
      </c>
      <c r="QP25" t="n">
        <v/>
      </c>
      <c r="QQ25" t="n">
        <v/>
      </c>
      <c r="QR25" t="n">
        <v/>
      </c>
      <c r="QS25" t="n">
        <v/>
      </c>
      <c r="QT25" t="n">
        <v/>
      </c>
      <c r="QU25" t="n">
        <v/>
      </c>
      <c r="QV25" t="n">
        <v/>
      </c>
      <c r="QW25" t="n">
        <v/>
      </c>
      <c r="QX25" t="n">
        <v/>
      </c>
      <c r="QY25" t="n">
        <v/>
      </c>
      <c r="QZ25" t="n">
        <v/>
      </c>
      <c r="RA25" t="n">
        <v/>
      </c>
      <c r="RB25" t="n">
        <v/>
      </c>
      <c r="RC25" t="n">
        <v/>
      </c>
      <c r="RD25" t="n">
        <v/>
      </c>
      <c r="RE25" t="n">
        <v/>
      </c>
      <c r="RF25" t="n">
        <v/>
      </c>
      <c r="RG25" t="n">
        <v/>
      </c>
      <c r="RH25" t="n">
        <v/>
      </c>
      <c r="RI25" t="n">
        <v/>
      </c>
      <c r="RJ25" t="n">
        <v/>
      </c>
      <c r="RK25" t="n">
        <v/>
      </c>
      <c r="RL25" t="n">
        <v/>
      </c>
      <c r="RM25" t="n">
        <v/>
      </c>
      <c r="RN25" t="n">
        <v/>
      </c>
      <c r="RO25" t="n">
        <v/>
      </c>
      <c r="RP25" t="n">
        <v/>
      </c>
      <c r="RQ25" t="n">
        <v/>
      </c>
      <c r="RR25" t="n">
        <v/>
      </c>
      <c r="RS25" t="n">
        <v/>
      </c>
      <c r="RT25" t="n">
        <v/>
      </c>
      <c r="RU25" t="n">
        <v/>
      </c>
      <c r="RV25" t="n">
        <v/>
      </c>
      <c r="RW25" t="n">
        <v/>
      </c>
      <c r="RX25" t="n">
        <v/>
      </c>
      <c r="RY25" t="n">
        <v/>
      </c>
      <c r="RZ25" t="n">
        <v/>
      </c>
      <c r="SA25" t="n">
        <v/>
      </c>
      <c r="SB25" t="n">
        <v/>
      </c>
      <c r="SC25" t="n">
        <v/>
      </c>
      <c r="SD25" t="n">
        <v/>
      </c>
      <c r="SE25" t="n">
        <v/>
      </c>
      <c r="SF25" t="n">
        <v/>
      </c>
      <c r="SG25" t="n">
        <v/>
      </c>
      <c r="SH25" t="n">
        <v/>
      </c>
      <c r="SI25" t="n">
        <v/>
      </c>
      <c r="SJ25" t="n">
        <v/>
      </c>
      <c r="SK25" t="n">
        <v/>
      </c>
      <c r="SL25" t="n">
        <v/>
      </c>
      <c r="SM25" t="n">
        <v/>
      </c>
      <c r="SN25" t="n">
        <v/>
      </c>
      <c r="SO25" t="n">
        <v/>
      </c>
      <c r="SP25" t="n">
        <v/>
      </c>
      <c r="SQ25" t="n">
        <v/>
      </c>
      <c r="SR25" t="n">
        <v/>
      </c>
      <c r="SS25" t="n">
        <v/>
      </c>
      <c r="ST25" t="n">
        <v/>
      </c>
      <c r="SU25" t="n">
        <v/>
      </c>
      <c r="SV25" t="n">
        <v/>
      </c>
      <c r="SW25" t="n">
        <v/>
      </c>
      <c r="SX25" t="n">
        <v/>
      </c>
      <c r="SY25" t="n">
        <v>3</v>
      </c>
      <c r="SZ25" t="n">
        <v/>
      </c>
      <c r="TA25" t="n">
        <v/>
      </c>
      <c r="TB25" t="n">
        <v/>
      </c>
      <c r="TC25" t="n">
        <v/>
      </c>
      <c r="TD25" t="n">
        <v/>
      </c>
      <c r="TE25" t="n">
        <v/>
      </c>
      <c r="TF25" t="n">
        <v/>
      </c>
      <c r="TG25" t="n">
        <v>7</v>
      </c>
      <c r="TH25" t="n">
        <v>0</v>
      </c>
      <c r="TI25" t="n">
        <v>0</v>
      </c>
      <c r="TJ25" t="n">
        <v>0</v>
      </c>
      <c r="TK25" t="n">
        <v>0</v>
      </c>
      <c r="TL25" t="n">
        <v>0</v>
      </c>
      <c r="TM25" t="n">
        <v>0</v>
      </c>
      <c r="TN25" t="n">
        <v>0</v>
      </c>
      <c r="TO25" t="n">
        <v>0</v>
      </c>
      <c r="TP25" t="n">
        <v>2</v>
      </c>
      <c r="TQ25" t="n">
        <v>0</v>
      </c>
      <c r="TR25" t="n">
        <v>0</v>
      </c>
      <c r="TS25" t="n">
        <v/>
      </c>
      <c r="TT25" t="n">
        <v/>
      </c>
      <c r="TU25" t="n">
        <v/>
      </c>
      <c r="TV25" t="n">
        <v/>
      </c>
      <c r="TW25" t="n">
        <v/>
      </c>
      <c r="TX25" t="n">
        <v/>
      </c>
      <c r="TY25" t="n">
        <v/>
      </c>
      <c r="TZ25" t="n">
        <v/>
      </c>
      <c r="UA25" t="n">
        <v/>
      </c>
      <c r="UB25" t="n">
        <v/>
      </c>
      <c r="UC25" t="n">
        <v/>
      </c>
      <c r="UD25" t="n">
        <v/>
      </c>
      <c r="UE25" t="n">
        <v/>
      </c>
      <c r="UF25" t="n">
        <v/>
      </c>
      <c r="UG25" t="n">
        <v/>
      </c>
      <c r="UH25" t="n">
        <v/>
      </c>
      <c r="UI25" t="n">
        <v/>
      </c>
      <c r="UJ25" t="n">
        <v/>
      </c>
      <c r="UK25" t="n">
        <v/>
      </c>
      <c r="UL25" t="n">
        <v/>
      </c>
      <c r="UM25" t="n">
        <v/>
      </c>
      <c r="UN25" t="n">
        <v/>
      </c>
      <c r="UO25" t="n">
        <v/>
      </c>
      <c r="UP25" t="n">
        <v/>
      </c>
      <c r="UQ25" t="n">
        <v/>
      </c>
      <c r="UR25" t="n">
        <v/>
      </c>
      <c r="US25" t="n">
        <v/>
      </c>
      <c r="UT25" t="n">
        <v/>
      </c>
      <c r="UU25" t="inlineStr">
        <is>
          <t>Pemberian pakan di kandang</t>
        </is>
      </c>
      <c r="UV25" t="n">
        <v/>
      </c>
      <c r="UW25" t="n">
        <v/>
      </c>
      <c r="UX25" t="n">
        <v/>
      </c>
      <c r="UY25" t="n">
        <v/>
      </c>
      <c r="UZ25" t="n">
        <v/>
      </c>
      <c r="VA25" t="n">
        <v/>
      </c>
      <c r="VB25" t="n">
        <v/>
      </c>
      <c r="VC25" t="inlineStr">
        <is>
          <t>Sangat jarang (&gt;1 bulan sekali)</t>
        </is>
      </c>
      <c r="VD25" t="n">
        <v/>
      </c>
      <c r="VE25" t="n">
        <v/>
      </c>
      <c r="VF25" t="n">
        <v/>
      </c>
      <c r="VG25" t="n">
        <v/>
      </c>
      <c r="VH25" t="n">
        <v/>
      </c>
      <c r="VI25" t="n">
        <v/>
      </c>
      <c r="VJ25" t="n">
        <v/>
      </c>
      <c r="VK25" t="inlineStr">
        <is>
          <t>Sering (1 kali sehari)</t>
        </is>
      </c>
      <c r="VL25" t="n">
        <v/>
      </c>
      <c r="VM25" t="n">
        <v/>
      </c>
      <c r="VN25" t="n">
        <v/>
      </c>
      <c r="VO25" t="n">
        <v/>
      </c>
      <c r="VP25" t="n">
        <v/>
      </c>
      <c r="VQ25" t="n">
        <v/>
      </c>
      <c r="VR25" t="n">
        <v/>
      </c>
      <c r="VS25" t="inlineStr">
        <is>
          <t>3-Disimpan terbuka (dry lot) 6-Digester biogas</t>
        </is>
      </c>
      <c r="VT25" t="n">
        <v>0</v>
      </c>
      <c r="VU25" t="n">
        <v>0</v>
      </c>
      <c r="VV25" t="n">
        <v>0</v>
      </c>
      <c r="VW25" t="n">
        <v>0</v>
      </c>
      <c r="VX25" t="n">
        <v>0</v>
      </c>
      <c r="VY25" t="n">
        <v>0</v>
      </c>
      <c r="VZ25" t="n">
        <v>1</v>
      </c>
      <c r="WA25" t="n">
        <v>0</v>
      </c>
      <c r="WB25" t="n">
        <v>0</v>
      </c>
      <c r="WC25" t="n">
        <v>1</v>
      </c>
      <c r="WD25" t="n">
        <v>0</v>
      </c>
      <c r="WE25" t="n">
        <v>0</v>
      </c>
      <c r="WF25" t="n">
        <v/>
      </c>
      <c r="WG25" t="n">
        <v/>
      </c>
      <c r="WH25" t="n">
        <v/>
      </c>
      <c r="WI25" t="n">
        <v/>
      </c>
      <c r="WJ25" t="n">
        <v/>
      </c>
      <c r="WK25" t="n">
        <v/>
      </c>
      <c r="WL25" t="n">
        <v/>
      </c>
      <c r="WM25" t="n">
        <v/>
      </c>
      <c r="WN25" t="n">
        <v/>
      </c>
      <c r="WO25" t="n">
        <v/>
      </c>
      <c r="WP25" t="n">
        <v/>
      </c>
      <c r="WQ25" t="n">
        <v/>
      </c>
      <c r="WR25" t="n">
        <v/>
      </c>
      <c r="WS25" t="n">
        <v/>
      </c>
      <c r="WT25" t="n">
        <v/>
      </c>
      <c r="WU25" t="n">
        <v/>
      </c>
      <c r="WV25" t="n">
        <v/>
      </c>
      <c r="WW25" t="n">
        <v/>
      </c>
      <c r="WX25" t="n">
        <v/>
      </c>
      <c r="WY25" t="n">
        <v/>
      </c>
      <c r="WZ25" t="n">
        <v/>
      </c>
      <c r="XA25" t="n">
        <v/>
      </c>
      <c r="XB25" t="n">
        <v/>
      </c>
      <c r="XC25" t="n">
        <v/>
      </c>
      <c r="XD25" t="n">
        <v/>
      </c>
      <c r="XE25" t="n">
        <v/>
      </c>
      <c r="XF25" t="n">
        <v/>
      </c>
      <c r="XG25" t="n">
        <v/>
      </c>
      <c r="XH25" t="n">
        <v/>
      </c>
      <c r="XI25" t="n">
        <v/>
      </c>
      <c r="XJ25" t="n">
        <v/>
      </c>
      <c r="XK25" t="n">
        <v/>
      </c>
      <c r="XL25" t="n">
        <v/>
      </c>
      <c r="XM25" t="n">
        <v/>
      </c>
      <c r="XN25" t="n">
        <v/>
      </c>
      <c r="XO25" t="n">
        <v/>
      </c>
      <c r="XP25" t="n">
        <v/>
      </c>
      <c r="XQ25" t="n">
        <v/>
      </c>
      <c r="XR25" t="n">
        <v/>
      </c>
      <c r="XS25" t="n">
        <v/>
      </c>
      <c r="XT25" t="n">
        <v/>
      </c>
      <c r="XU25" t="n">
        <v/>
      </c>
      <c r="XV25" t="n">
        <v/>
      </c>
      <c r="XW25" t="n">
        <v/>
      </c>
      <c r="XX25" t="n">
        <v/>
      </c>
      <c r="XY25" t="n">
        <v/>
      </c>
      <c r="XZ25" t="n">
        <v/>
      </c>
      <c r="YA25" t="n">
        <v/>
      </c>
      <c r="YB25" t="n">
        <v/>
      </c>
      <c r="YC25" t="n">
        <v/>
      </c>
      <c r="YD25" t="n">
        <v/>
      </c>
      <c r="YE25" t="n">
        <v/>
      </c>
      <c r="YF25" t="n">
        <v/>
      </c>
      <c r="YG25" t="n">
        <v/>
      </c>
      <c r="YH25" t="n">
        <v/>
      </c>
      <c r="YI25" t="n">
        <v/>
      </c>
      <c r="YJ25" t="n">
        <v/>
      </c>
      <c r="YK25" t="n">
        <v/>
      </c>
      <c r="YL25" t="n">
        <v/>
      </c>
      <c r="YM25" t="n">
        <v/>
      </c>
      <c r="YN25" t="n">
        <v/>
      </c>
      <c r="YO25" t="n">
        <v/>
      </c>
      <c r="YP25" t="n">
        <v/>
      </c>
      <c r="YQ25" t="n">
        <v/>
      </c>
      <c r="YR25" t="n">
        <v/>
      </c>
      <c r="YS25" t="n">
        <v/>
      </c>
      <c r="YT25" t="n">
        <v/>
      </c>
      <c r="YU25" t="n">
        <v/>
      </c>
      <c r="YV25" t="n">
        <v/>
      </c>
      <c r="YW25" t="n">
        <v/>
      </c>
      <c r="YX25" t="n">
        <v/>
      </c>
      <c r="YY25" t="n">
        <v/>
      </c>
      <c r="YZ25" t="n">
        <v/>
      </c>
      <c r="ZA25" t="n">
        <v/>
      </c>
      <c r="ZB25" t="n">
        <v/>
      </c>
      <c r="ZC25" t="n">
        <v/>
      </c>
      <c r="ZD25" t="n">
        <v/>
      </c>
      <c r="ZE25" t="n">
        <v/>
      </c>
      <c r="ZF25" t="n">
        <v/>
      </c>
      <c r="ZG25" t="n">
        <v/>
      </c>
      <c r="ZH25" t="n">
        <v/>
      </c>
      <c r="ZI25" t="n">
        <v/>
      </c>
      <c r="ZJ25" t="n">
        <v/>
      </c>
      <c r="ZK25" t="n">
        <v/>
      </c>
      <c r="ZL25" t="n">
        <v/>
      </c>
      <c r="ZM25" t="n">
        <v/>
      </c>
      <c r="ZN25" t="n">
        <v>50</v>
      </c>
      <c r="ZO25" t="n">
        <v/>
      </c>
      <c r="ZP25" t="n">
        <v/>
      </c>
      <c r="ZQ25" t="n">
        <v/>
      </c>
      <c r="ZR25" t="n">
        <v/>
      </c>
      <c r="ZS25" t="n">
        <v/>
      </c>
      <c r="ZT25" t="n">
        <v/>
      </c>
      <c r="ZU25" t="n">
        <v/>
      </c>
      <c r="ZV25" t="n">
        <v>3</v>
      </c>
      <c r="ZW25" t="n">
        <v/>
      </c>
      <c r="ZX25" t="n">
        <v/>
      </c>
      <c r="ZY25" t="n">
        <v/>
      </c>
      <c r="ZZ25" t="n">
        <v/>
      </c>
      <c r="AAA25" t="n">
        <v/>
      </c>
      <c r="AAB25" t="n">
        <v/>
      </c>
      <c r="AAC25" t="n">
        <v/>
      </c>
      <c r="AAD25" t="inlineStr">
        <is>
          <t>Pakan segar (misal: rumput)</t>
        </is>
      </c>
      <c r="AAE25" t="n">
        <v/>
      </c>
      <c r="AAF25" t="n">
        <v/>
      </c>
      <c r="AAG25" t="n">
        <v/>
      </c>
      <c r="AAH25" t="n">
        <v/>
      </c>
      <c r="AAI25" t="n">
        <v/>
      </c>
      <c r="AAJ25" t="n">
        <v/>
      </c>
      <c r="AAK25" t="n">
        <v/>
      </c>
      <c r="AAL25" t="inlineStr">
        <is>
          <t>Tidak</t>
        </is>
      </c>
      <c r="AAM25" t="n">
        <v/>
      </c>
      <c r="AAN25" t="n">
        <v/>
      </c>
      <c r="AAO25" t="n">
        <v/>
      </c>
      <c r="AAP25" t="n">
        <v/>
      </c>
      <c r="AAQ25" t="n">
        <v/>
      </c>
      <c r="AAR25" t="inlineStr">
        <is>
          <t>Tidak</t>
        </is>
      </c>
      <c r="AAS25" t="inlineStr">
        <is>
          <t>Tidak mengetahui</t>
        </is>
      </c>
      <c r="AAT25" t="inlineStr">
        <is>
          <t>Didiamkan saja/dibiarkan di tempatnya (di bak/kolam penampung slurry)</t>
        </is>
      </c>
      <c r="AAU25" t="n">
        <v>0</v>
      </c>
      <c r="AAV25" t="n">
        <v>0</v>
      </c>
      <c r="AAW25" t="n">
        <v>0</v>
      </c>
      <c r="AAX25" t="n">
        <v>0</v>
      </c>
      <c r="AAY25" t="n">
        <v>0</v>
      </c>
      <c r="AAZ25" t="n">
        <v>1</v>
      </c>
      <c r="ABA25" t="n">
        <v>0</v>
      </c>
      <c r="ABB25" t="n">
        <v/>
      </c>
      <c r="ABC25" t="n">
        <v/>
      </c>
      <c r="ABD25" t="n">
        <v/>
      </c>
      <c r="ABE25" t="n">
        <v/>
      </c>
      <c r="ABF25" t="n">
        <v/>
      </c>
      <c r="ABG25" t="n">
        <v/>
      </c>
      <c r="ABH25" t="n">
        <v/>
      </c>
      <c r="ABI25" t="n">
        <v/>
      </c>
      <c r="ABJ25" t="n">
        <v/>
      </c>
      <c r="ABK25" t="n">
        <v/>
      </c>
      <c r="ABL25" t="n">
        <v/>
      </c>
      <c r="ABM25" t="n">
        <v/>
      </c>
      <c r="ABN25" t="n">
        <v/>
      </c>
      <c r="ABO25" t="n">
        <v/>
      </c>
      <c r="ABP25" t="n">
        <v/>
      </c>
      <c r="ABQ25" t="n">
        <v/>
      </c>
      <c r="ABR25" t="n">
        <v/>
      </c>
      <c r="ABS25" t="n">
        <v/>
      </c>
      <c r="ABT25" t="n">
        <v/>
      </c>
      <c r="ABU25" t="n">
        <v/>
      </c>
      <c r="ABV25" t="n">
        <v/>
      </c>
      <c r="ABW25" t="n">
        <v/>
      </c>
      <c r="ABX25" t="n">
        <v/>
      </c>
      <c r="ABY25" t="n">
        <v/>
      </c>
      <c r="ABZ25" t="n">
        <v/>
      </c>
      <c r="ACA25" t="n">
        <v/>
      </c>
      <c r="ACB25" t="n">
        <v/>
      </c>
      <c r="ACC25" t="n">
        <v/>
      </c>
      <c r="ACD25" t="n">
        <v/>
      </c>
      <c r="ACE25" t="n">
        <v/>
      </c>
      <c r="ACF25" t="n">
        <v/>
      </c>
      <c r="ACG25" t="n">
        <v/>
      </c>
      <c r="ACH25" t="n">
        <v/>
      </c>
      <c r="ACI25" t="n">
        <v/>
      </c>
      <c r="ACJ25" t="n">
        <v/>
      </c>
      <c r="ACK25" t="inlineStr">
        <is>
          <t>Tidak punya waktu mengumpulkannya</t>
        </is>
      </c>
      <c r="ACL25" t="n">
        <v>0</v>
      </c>
      <c r="ACM25" t="n">
        <v>0</v>
      </c>
      <c r="ACN25" t="n">
        <v>1</v>
      </c>
      <c r="ACO25" t="n">
        <v>0</v>
      </c>
      <c r="ACP25" t="n">
        <v>0</v>
      </c>
      <c r="ACQ25" t="n">
        <v>0</v>
      </c>
      <c r="ACR25" t="n">
        <v>0</v>
      </c>
      <c r="ACS25" t="n">
        <v/>
      </c>
      <c r="ACT25" t="inlineStr">
        <is>
          <t>Tidak ada</t>
        </is>
      </c>
      <c r="ACU25" t="inlineStr">
        <is>
          <t>Manfaat sangat besar</t>
        </is>
      </c>
      <c r="ACV25" t="inlineStr">
        <is>
          <t>Berkurang</t>
        </is>
      </c>
      <c r="ACW25" t="inlineStr">
        <is>
          <t>Anggota keluarga - Perempuan dewasa</t>
        </is>
      </c>
      <c r="ACX25" t="inlineStr">
        <is>
          <t>Netral/tidak tahu</t>
        </is>
      </c>
      <c r="ACY25" t="inlineStr">
        <is>
          <t>Anggota keluarga - Laki-laki dewasa Anggota keluarga - Perempuan dewasa Anggota keluarga - Anak-anak</t>
        </is>
      </c>
      <c r="ACZ25" t="n">
        <v>1</v>
      </c>
      <c r="ADA25" t="n">
        <v>1</v>
      </c>
      <c r="ADB25" t="n">
        <v>1</v>
      </c>
      <c r="ADC25" t="n">
        <v>0</v>
      </c>
      <c r="ADD25" t="inlineStr">
        <is>
          <t>Tidak puas</t>
        </is>
      </c>
      <c r="ADE25" t="inlineStr">
        <is>
          <t>Puas</t>
        </is>
      </c>
      <c r="ADF25" t="inlineStr">
        <is>
          <t>Puas</t>
        </is>
      </c>
      <c r="ADG25" t="inlineStr">
        <is>
          <t>Puas</t>
        </is>
      </c>
      <c r="ADH25" t="inlineStr">
        <is>
          <t>Tidak</t>
        </is>
      </c>
      <c r="ADI25" t="n">
        <v/>
      </c>
      <c r="ADJ25" t="inlineStr">
        <is>
          <t>Tidak puas</t>
        </is>
      </c>
      <c r="ADK25" t="inlineStr">
        <is>
          <t>Pelatihan yang diberikan kurang menyeluruh/tidak lengkap atau tidak ada pelatihan Sulit dihubungi ketika biogas bermasalah Monitoring/pengawasan tidak rutin Penanganan kerusakannya lambat</t>
        </is>
      </c>
      <c r="ADL25" t="n">
        <v>0</v>
      </c>
      <c r="ADM25" t="n">
        <v>1</v>
      </c>
      <c r="ADN25" t="n">
        <v>1</v>
      </c>
      <c r="ADO25" t="n">
        <v>0</v>
      </c>
      <c r="ADP25" t="n">
        <v>1</v>
      </c>
      <c r="ADQ25" t="n">
        <v>1</v>
      </c>
      <c r="ADR25" t="n">
        <v>0</v>
      </c>
      <c r="ADS25" t="n">
        <v>0</v>
      </c>
      <c r="ADT25" t="n">
        <v/>
      </c>
      <c r="ADU25" t="inlineStr">
        <is>
          <t>Dibiarkan saja</t>
        </is>
      </c>
      <c r="ADV25" t="n">
        <v>0</v>
      </c>
      <c r="ADW25" t="n">
        <v>0</v>
      </c>
      <c r="ADX25" t="n">
        <v>0</v>
      </c>
      <c r="ADY25" t="n">
        <v>0</v>
      </c>
      <c r="ADZ25" t="n">
        <v>0</v>
      </c>
      <c r="AEA25" t="n">
        <v>0</v>
      </c>
      <c r="AEB25" t="n">
        <v>1</v>
      </c>
      <c r="AEC25" t="n">
        <v>0</v>
      </c>
      <c r="AED25" t="inlineStr">
        <is>
          <t>tidak ada</t>
        </is>
      </c>
      <c r="AEE25" t="inlineStr">
        <is>
          <t>Lainnya</t>
        </is>
      </c>
      <c r="AEF25" t="inlineStr">
        <is>
          <t>Tidak ada</t>
        </is>
      </c>
      <c r="AEG25" t="inlineStr">
        <is>
          <t>Lainnya</t>
        </is>
      </c>
      <c r="AEH25" t="inlineStr">
        <is>
          <t>Tidak menghubungi</t>
        </is>
      </c>
      <c r="AEI25" t="inlineStr">
        <is>
          <t>CPO seharusnya rajin mengontrol biogas yang di bangun dan memberikan pencerahan kepada pengguna</t>
        </is>
      </c>
      <c r="AEJ25" t="inlineStr">
        <is>
          <t>Tidak pernah</t>
        </is>
      </c>
      <c r="AEK25" t="inlineStr">
        <is>
          <t>Pengurangan pengeluaran rumah tangga (bahan bakar minyak, pupuk, dll.) Lebih mudah mendapatkan energi Lebih aman Pengurangan waktu dan tenaga Peningkatan kebersihan kandang ternak Dapur lebih bersih dan bebas asap</t>
        </is>
      </c>
      <c r="AEL25" t="n">
        <v>1</v>
      </c>
      <c r="AEM25" t="n">
        <v>1</v>
      </c>
      <c r="AEN25" t="n">
        <v>0</v>
      </c>
      <c r="AEO25" t="n">
        <v>0</v>
      </c>
      <c r="AEP25" t="n">
        <v>1</v>
      </c>
      <c r="AEQ25" t="n">
        <v>1</v>
      </c>
      <c r="AER25" t="n">
        <v>1</v>
      </c>
      <c r="AES25" t="n">
        <v>0</v>
      </c>
      <c r="AET25" t="n">
        <v>1</v>
      </c>
      <c r="AEU25" t="n">
        <v>0</v>
      </c>
      <c r="AEV25" t="n">
        <v>0</v>
      </c>
      <c r="AEW25" t="n">
        <v>0</v>
      </c>
      <c r="AEX25" t="n">
        <v/>
      </c>
      <c r="AEY25" t="inlineStr">
        <is>
          <t>Agar kandang lebih bersih</t>
        </is>
      </c>
      <c r="AEZ25" t="n">
        <v/>
      </c>
      <c r="AFA25" t="inlineStr">
        <is>
          <t>Tetangga / teman / saudara</t>
        </is>
      </c>
      <c r="AFB25" t="n">
        <v/>
      </c>
      <c r="AFC25" t="inlineStr">
        <is>
          <t>Ngadimin-2-22_37_51.jpg</t>
        </is>
      </c>
      <c r="AFD25" t="inlineStr">
        <is>
          <t>https://kf.kobotoolbox.org/api/v2/assets/avstPQqLr3Ab3ZdcVTXZ6f/data/674099092/attachments/attUjwGGXvcaen2wdyxnsxGW/</t>
        </is>
      </c>
      <c r="AFE25" t="inlineStr">
        <is>
          <t>Ngadimin-1-22_38_1.jpg</t>
        </is>
      </c>
      <c r="AFF25" t="inlineStr">
        <is>
          <t>https://kf.kobotoolbox.org/api/v2/assets/avstPQqLr3Ab3ZdcVTXZ6f/data/674099092/attachments/attTNXWGQkm4kFAbxtFvBRjQ/</t>
        </is>
      </c>
      <c r="AFG25" t="inlineStr">
        <is>
          <t>Suyono/suyono_mse_2000</t>
        </is>
      </c>
      <c r="AFH25" t="n">
        <v/>
      </c>
      <c r="AFI25" t="inlineStr">
        <is>
          <t>D9.A1. Responden tidak menggunakan kayu bakar, jika membeli LPG di warung butuh waktu 10 menit</t>
        </is>
      </c>
    </row>
    <row r="26">
      <c r="A26" s="93" t="n">
        <v>46071</v>
      </c>
      <c r="B26" s="93" t="n">
        <v>46071</v>
      </c>
      <c r="C26" t="inlineStr">
        <is>
          <t>suyono</t>
        </is>
      </c>
      <c r="D26" t="inlineStr">
        <is>
          <t>ngadino / yanti</t>
        </is>
      </c>
      <c r="E26" t="n">
        <v>85641901872</v>
      </c>
      <c r="F26" t="inlineStr">
        <is>
          <t>-7.638198 110.416677 0 0</t>
        </is>
      </c>
      <c r="G26" t="n">
        <v>-7.638198</v>
      </c>
      <c r="H26" t="n">
        <v>110.416677</v>
      </c>
      <c r="I26" t="n">
        <v>0</v>
      </c>
      <c r="J26" t="n">
        <v>0</v>
      </c>
      <c r="K26" t="n">
        <v>0</v>
      </c>
      <c r="L26" t="inlineStr">
        <is>
          <t>-7.638493 110.416442 0 0</t>
        </is>
      </c>
      <c r="M26" t="n">
        <v>-7.638493</v>
      </c>
      <c r="N26" t="n">
        <v>110.416442</v>
      </c>
      <c r="O26" t="n">
        <v>0</v>
      </c>
      <c r="P26" t="n">
        <v>0</v>
      </c>
      <c r="Q26" t="n">
        <v>0</v>
      </c>
      <c r="R26" t="inlineStr">
        <is>
          <t>DIY</t>
        </is>
      </c>
      <c r="S26" t="n">
        <v>0</v>
      </c>
      <c r="T26" t="n">
        <v>0</v>
      </c>
      <c r="U26" t="n">
        <v>0</v>
      </c>
      <c r="V26" t="n">
        <v>0</v>
      </c>
      <c r="W26" t="n">
        <v>1</v>
      </c>
      <c r="X26" t="n">
        <v>0</v>
      </c>
      <c r="Y26" t="n">
        <v>0</v>
      </c>
      <c r="Z26" t="n">
        <v>0</v>
      </c>
      <c r="AA26" t="n">
        <v>0</v>
      </c>
      <c r="AB26" t="n">
        <v>0</v>
      </c>
      <c r="AC26" t="inlineStr">
        <is>
          <t>SLEMAN</t>
        </is>
      </c>
      <c r="AD26" t="inlineStr">
        <is>
          <t>PAKEM</t>
        </is>
      </c>
      <c r="AE26" t="inlineStr">
        <is>
          <t>HARGOBINANGUN</t>
        </is>
      </c>
      <c r="AF26" t="inlineStr">
        <is>
          <t>BMT BINA IHSANUL FIKRI</t>
        </is>
      </c>
      <c r="AG26" t="inlineStr">
        <is>
          <t>BMP0038</t>
        </is>
      </c>
      <c r="AH26" t="n">
        <v>12</v>
      </c>
      <c r="AI26" t="inlineStr">
        <is>
          <t>VPA1</t>
        </is>
      </c>
      <c r="AJ26" t="inlineStr">
        <is>
          <t>Tidak aktif</t>
        </is>
      </c>
      <c r="AK26" t="n">
        <v>63</v>
      </c>
      <c r="AL26" t="inlineStr">
        <is>
          <t>Laki-laki</t>
        </is>
      </c>
      <c r="AM26" t="inlineStr">
        <is>
          <t>Sudah menikah</t>
        </is>
      </c>
      <c r="AN26" t="inlineStr">
        <is>
          <t>SMP/Sederajat</t>
        </is>
      </c>
      <c r="AO26" t="inlineStr">
        <is>
          <t>Petani</t>
        </is>
      </c>
      <c r="AP26" t="n">
        <v>1</v>
      </c>
      <c r="AQ26" t="n">
        <v>0</v>
      </c>
      <c r="AR26" t="n">
        <v>0</v>
      </c>
      <c r="AS26" t="n">
        <v>0</v>
      </c>
      <c r="AT26" t="n">
        <v>0</v>
      </c>
      <c r="AU26" t="n">
        <v>0</v>
      </c>
      <c r="AV26" t="n">
        <v>0</v>
      </c>
      <c r="AW26" t="n">
        <v>0</v>
      </c>
      <c r="AX26" t="n">
        <v/>
      </c>
      <c r="AY26" t="inlineStr">
        <is>
          <t>Tidak ada</t>
        </is>
      </c>
      <c r="AZ26" t="n">
        <v>0</v>
      </c>
      <c r="BA26" t="n">
        <v>0</v>
      </c>
      <c r="BB26" t="n">
        <v>0</v>
      </c>
      <c r="BC26" t="n">
        <v>0</v>
      </c>
      <c r="BD26" t="n">
        <v>0</v>
      </c>
      <c r="BE26" t="n">
        <v>0</v>
      </c>
      <c r="BF26" t="n">
        <v>0</v>
      </c>
      <c r="BG26" t="n">
        <v>1</v>
      </c>
      <c r="BH26" t="n">
        <v/>
      </c>
      <c r="BI26" t="inlineStr">
        <is>
          <t>&lt;Rp1.500.000</t>
        </is>
      </c>
      <c r="BJ26" t="n">
        <v>2</v>
      </c>
      <c r="BK26" t="n">
        <v>2</v>
      </c>
      <c r="BL26" t="n">
        <v>2</v>
      </c>
      <c r="BM26" t="n">
        <v>0</v>
      </c>
      <c r="BN26" t="inlineStr">
        <is>
          <t>Milik sendiri</t>
        </is>
      </c>
      <c r="BO26" t="inlineStr">
        <is>
          <t>Permanen (dinding bata dan semen)</t>
        </is>
      </c>
      <c r="BP26" t="n">
        <v>1</v>
      </c>
      <c r="BQ26" t="n">
        <v>0</v>
      </c>
      <c r="BR26" t="n">
        <v>0</v>
      </c>
      <c r="BS26" t="n">
        <v>0</v>
      </c>
      <c r="BT26" t="n">
        <v>0</v>
      </c>
      <c r="BU26" t="n">
        <v/>
      </c>
      <c r="BV26" t="inlineStr">
        <is>
          <t>Semen</t>
        </is>
      </c>
      <c r="BW26" t="n">
        <v>0</v>
      </c>
      <c r="BX26" t="n">
        <v>1</v>
      </c>
      <c r="BY26" t="n">
        <v>0</v>
      </c>
      <c r="BZ26" t="n">
        <v>0</v>
      </c>
      <c r="CA26" t="n">
        <v>0</v>
      </c>
      <c r="CB26" t="n">
        <v/>
      </c>
      <c r="CC26" t="inlineStr">
        <is>
          <t>Asbes Genting</t>
        </is>
      </c>
      <c r="CD26" t="n">
        <v>1</v>
      </c>
      <c r="CE26" t="n">
        <v>0</v>
      </c>
      <c r="CF26" t="n">
        <v>0</v>
      </c>
      <c r="CG26" t="n">
        <v>0</v>
      </c>
      <c r="CH26" t="n">
        <v>0</v>
      </c>
      <c r="CI26" t="n">
        <v>1</v>
      </c>
      <c r="CJ26" t="n">
        <v>0</v>
      </c>
      <c r="CK26" t="n">
        <v/>
      </c>
      <c r="CL26" t="inlineStr">
        <is>
          <t>Ya</t>
        </is>
      </c>
      <c r="CM26" t="n">
        <v>2013</v>
      </c>
      <c r="CN26" t="inlineStr">
        <is>
          <t>Fixed-Dome (Kubah Tetap)</t>
        </is>
      </c>
      <c r="CO26" t="inlineStr">
        <is>
          <t>6 m³ (4-5 ekor sapi, ±5 jam memasak/hari, ±50 kg</t>
        </is>
      </c>
      <c r="CP26" t="inlineStr">
        <is>
          <t>Anggota keluarga - laki-laki</t>
        </is>
      </c>
      <c r="CQ26" t="n">
        <v>0</v>
      </c>
      <c r="CR26" t="n">
        <v>0</v>
      </c>
      <c r="CS26" t="n">
        <v>0</v>
      </c>
      <c r="CT26" t="n">
        <v>0</v>
      </c>
      <c r="CU26" t="n">
        <v>1</v>
      </c>
      <c r="CV26" t="n">
        <v>0</v>
      </c>
      <c r="CW26" t="n">
        <v>0</v>
      </c>
      <c r="CX26" t="n">
        <v>0</v>
      </c>
      <c r="CY26" t="inlineStr">
        <is>
          <t>Anggota keluarga - perempuan dewasa</t>
        </is>
      </c>
      <c r="CZ26" t="n">
        <v>0</v>
      </c>
      <c r="DA26" t="n">
        <v>1</v>
      </c>
      <c r="DB26" t="n">
        <v>0</v>
      </c>
      <c r="DC26" t="n">
        <v/>
      </c>
      <c r="DD26" t="inlineStr">
        <is>
          <t>Anggota keluarga - laki-laki</t>
        </is>
      </c>
      <c r="DE26" t="n">
        <v>1</v>
      </c>
      <c r="DF26" t="n">
        <v>0</v>
      </c>
      <c r="DG26" t="n">
        <v>0</v>
      </c>
      <c r="DH26" t="n">
        <v>0</v>
      </c>
      <c r="DI26" t="n">
        <v/>
      </c>
      <c r="DJ26" t="inlineStr">
        <is>
          <t>CPO atau pendamping</t>
        </is>
      </c>
      <c r="DK26" t="n">
        <v>0</v>
      </c>
      <c r="DL26" t="n">
        <v>0</v>
      </c>
      <c r="DM26" t="n">
        <v>1</v>
      </c>
      <c r="DN26" t="n">
        <v>0</v>
      </c>
      <c r="DO26" t="n">
        <v/>
      </c>
      <c r="DP26" t="inlineStr">
        <is>
          <t>Tidak berfungsi sama sekali</t>
        </is>
      </c>
      <c r="DQ26" t="inlineStr">
        <is>
          <t>&gt;1 tahun yang lalu</t>
        </is>
      </c>
      <c r="DR26" t="inlineStr">
        <is>
          <t>Tidak ada pihak yang mengelola/dapat memperbaiki sistem biogas</t>
        </is>
      </c>
      <c r="DS26" t="n">
        <v/>
      </c>
      <c r="DT26" t="n">
        <v/>
      </c>
      <c r="DU26" t="n">
        <v/>
      </c>
      <c r="DV26" t="n">
        <v/>
      </c>
      <c r="DW26" t="n">
        <v/>
      </c>
      <c r="DX26" t="n">
        <v/>
      </c>
      <c r="DY26" t="n">
        <v/>
      </c>
      <c r="DZ26" t="n">
        <v/>
      </c>
      <c r="EA26" t="n">
        <v/>
      </c>
      <c r="EB26" t="n">
        <v/>
      </c>
      <c r="EC26" t="n">
        <v/>
      </c>
      <c r="ED26" t="n">
        <v/>
      </c>
      <c r="EE26" t="n">
        <v/>
      </c>
      <c r="EF26" t="n">
        <v/>
      </c>
      <c r="EG26" t="n">
        <v/>
      </c>
      <c r="EH26" t="n">
        <v/>
      </c>
      <c r="EI26" t="inlineStr">
        <is>
          <t>Kurangnya dukungan atau pemantauan dari pemerintah atau CPO Keterbatasan akses terhadap informasi atau pelatihan terkait biogas</t>
        </is>
      </c>
      <c r="EJ26" t="n">
        <v>0</v>
      </c>
      <c r="EK26" t="n">
        <v>1</v>
      </c>
      <c r="EL26" t="n">
        <v>1</v>
      </c>
      <c r="EM26" t="n">
        <v>0</v>
      </c>
      <c r="EN26" t="n">
        <v>0</v>
      </c>
      <c r="EO26" t="n">
        <v/>
      </c>
      <c r="EP26" t="inlineStr">
        <is>
          <t>Ya, cukup jelas dan mudah diikuti</t>
        </is>
      </c>
      <c r="EQ26" t="inlineStr">
        <is>
          <t>Bukan pelatihan</t>
        </is>
      </c>
      <c r="ER26" t="inlineStr">
        <is>
          <t>CPO atau pendamping</t>
        </is>
      </c>
      <c r="ES26" t="n">
        <v>1</v>
      </c>
      <c r="ET26" t="n">
        <v>0</v>
      </c>
      <c r="EU26" t="n">
        <v>0</v>
      </c>
      <c r="EV26" t="n">
        <v>0</v>
      </c>
      <c r="EW26" t="n">
        <v/>
      </c>
      <c r="EX26" t="inlineStr">
        <is>
          <t>Anggota keluarga - Laki-laki</t>
        </is>
      </c>
      <c r="EY26" t="n">
        <v>1</v>
      </c>
      <c r="EZ26" t="n">
        <v>0</v>
      </c>
      <c r="FA26" t="n">
        <v>0</v>
      </c>
      <c r="FB26" t="n">
        <v/>
      </c>
      <c r="FC26" t="inlineStr">
        <is>
          <t>Jarang sekali</t>
        </is>
      </c>
      <c r="FD26" t="n">
        <v/>
      </c>
      <c r="FE26" t="inlineStr">
        <is>
          <t>Mengetahui</t>
        </is>
      </c>
      <c r="FF26" t="inlineStr">
        <is>
          <t>Sering (setiap minggu)</t>
        </is>
      </c>
      <c r="FG26" t="inlineStr">
        <is>
          <t>Tidak mengetahui</t>
        </is>
      </c>
      <c r="FH26" t="inlineStr">
        <is>
          <t>Tidak pernah</t>
        </is>
      </c>
      <c r="FI26" t="inlineStr">
        <is>
          <t>Mengetahui</t>
        </is>
      </c>
      <c r="FJ26" t="inlineStr">
        <is>
          <t>Selalu (setiap hari)</t>
        </is>
      </c>
      <c r="FK26" t="inlineStr">
        <is>
          <t>Tidak mengetahui</t>
        </is>
      </c>
      <c r="FL26" t="inlineStr">
        <is>
          <t>Tidak pernah</t>
        </is>
      </c>
      <c r="FM26" t="inlineStr">
        <is>
          <t>Mengetahui</t>
        </is>
      </c>
      <c r="FN26" t="inlineStr">
        <is>
          <t>Cukup sering (2 minggu sekali)</t>
        </is>
      </c>
      <c r="FO26" t="inlineStr">
        <is>
          <t>Mengetahui</t>
        </is>
      </c>
      <c r="FP26" t="inlineStr">
        <is>
          <t>Cukup sering (2 minggu sekali)</t>
        </is>
      </c>
      <c r="FQ26" t="inlineStr">
        <is>
          <t>Mengetahui</t>
        </is>
      </c>
      <c r="FR26" t="inlineStr">
        <is>
          <t>Ya</t>
        </is>
      </c>
      <c r="FS26" t="inlineStr">
        <is>
          <t>Mengetahui</t>
        </is>
      </c>
      <c r="FT26" t="inlineStr">
        <is>
          <t>Ya, terkadang</t>
        </is>
      </c>
      <c r="FU26" t="inlineStr">
        <is>
          <t>Laki-laki dewasa</t>
        </is>
      </c>
      <c r="FV26" t="n">
        <v>1</v>
      </c>
      <c r="FW26" t="n">
        <v>0</v>
      </c>
      <c r="FX26" t="n">
        <v>0</v>
      </c>
      <c r="FY26" t="n">
        <v>0</v>
      </c>
      <c r="FZ26" t="inlineStr">
        <is>
          <t>Kurang memahami</t>
        </is>
      </c>
      <c r="GA26" t="inlineStr">
        <is>
          <t>CPO</t>
        </is>
      </c>
      <c r="GB26" t="n">
        <v>1</v>
      </c>
      <c r="GC26" t="n">
        <v>0</v>
      </c>
      <c r="GD26" t="n">
        <v>0</v>
      </c>
      <c r="GE26" t="n">
        <v>0</v>
      </c>
      <c r="GF26" t="n">
        <v/>
      </c>
      <c r="GG26" t="inlineStr">
        <is>
          <t>Kadang-kadang</t>
        </is>
      </c>
      <c r="GH26" t="inlineStr">
        <is>
          <t>Ya</t>
        </is>
      </c>
      <c r="GI26" t="inlineStr">
        <is>
          <t>Tetangga Teman/keluarga</t>
        </is>
      </c>
      <c r="GJ26" t="n">
        <v>1</v>
      </c>
      <c r="GK26" t="n">
        <v>1</v>
      </c>
      <c r="GL26" t="n">
        <v>0</v>
      </c>
      <c r="GM26" t="n">
        <v>0</v>
      </c>
      <c r="GN26" t="n">
        <v/>
      </c>
      <c r="GO26" t="n">
        <v>10</v>
      </c>
      <c r="GP26" t="inlineStr">
        <is>
          <t>Penuh (100%)</t>
        </is>
      </c>
      <c r="GQ26" t="inlineStr">
        <is>
          <t>Kayu bakar LPG</t>
        </is>
      </c>
      <c r="GR26" t="n">
        <v>1</v>
      </c>
      <c r="GS26" t="n">
        <v>1</v>
      </c>
      <c r="GT26" t="n">
        <v>0</v>
      </c>
      <c r="GU26" t="n">
        <v>0</v>
      </c>
      <c r="GV26" t="n">
        <v>0</v>
      </c>
      <c r="GW26" t="n">
        <v>0</v>
      </c>
      <c r="GX26" t="n">
        <v>0</v>
      </c>
      <c r="GY26" t="n">
        <v/>
      </c>
      <c r="GZ26" t="inlineStr">
        <is>
          <t>Tidak</t>
        </is>
      </c>
      <c r="HA26" t="n">
        <v>400</v>
      </c>
      <c r="HB26" t="n">
        <v>0</v>
      </c>
      <c r="HC26" t="n">
        <v>200</v>
      </c>
      <c r="HD26" t="n">
        <v>0</v>
      </c>
      <c r="HE26" t="n">
        <v>12</v>
      </c>
      <c r="HF26" t="n">
        <v>100000</v>
      </c>
      <c r="HG26" t="n">
        <v>3</v>
      </c>
      <c r="HH26" t="n">
        <v>25000</v>
      </c>
      <c r="HI26" t="n">
        <v/>
      </c>
      <c r="HJ26" t="n">
        <v/>
      </c>
      <c r="HK26" t="n">
        <v/>
      </c>
      <c r="HL26" t="n">
        <v/>
      </c>
      <c r="HM26" t="n">
        <v/>
      </c>
      <c r="HN26" t="n">
        <v/>
      </c>
      <c r="HO26" t="n">
        <v/>
      </c>
      <c r="HP26" t="n">
        <v/>
      </c>
      <c r="HQ26" t="n">
        <v/>
      </c>
      <c r="HR26" t="n">
        <v/>
      </c>
      <c r="HS26" t="n">
        <v/>
      </c>
      <c r="HT26" t="n">
        <v/>
      </c>
      <c r="HU26" t="n">
        <v/>
      </c>
      <c r="HV26" t="n">
        <v/>
      </c>
      <c r="HW26" t="n">
        <v/>
      </c>
      <c r="HX26" t="n">
        <v/>
      </c>
      <c r="HY26" t="n">
        <v>200</v>
      </c>
      <c r="HZ26" t="n">
        <v>0</v>
      </c>
      <c r="IA26" t="n">
        <v>9</v>
      </c>
      <c r="IB26" t="n">
        <v>75000</v>
      </c>
      <c r="IC26" t="n">
        <v/>
      </c>
      <c r="ID26" t="n">
        <v/>
      </c>
      <c r="IE26" t="n">
        <v/>
      </c>
      <c r="IF26" t="n">
        <v/>
      </c>
      <c r="IG26" t="n">
        <v/>
      </c>
      <c r="IH26" t="n">
        <v/>
      </c>
      <c r="II26" t="n">
        <v/>
      </c>
      <c r="IJ26" t="n">
        <v/>
      </c>
      <c r="IK26" t="inlineStr">
        <is>
          <t>15-30 kg</t>
        </is>
      </c>
      <c r="IL26" t="inlineStr">
        <is>
          <t>1-3 jam</t>
        </is>
      </c>
      <c r="IM26" t="inlineStr">
        <is>
          <t>Ya</t>
        </is>
      </c>
      <c r="IN26" t="inlineStr">
        <is>
          <t>Tidak</t>
        </is>
      </c>
      <c r="IO26" t="inlineStr">
        <is>
          <t>Tidak ada perubahan</t>
        </is>
      </c>
      <c r="IP26" t="n">
        <v/>
      </c>
      <c r="IQ26" t="inlineStr">
        <is>
          <t>Tidak pernah</t>
        </is>
      </c>
      <c r="IR26" t="n">
        <v/>
      </c>
      <c r="IS26" t="n">
        <v/>
      </c>
      <c r="IT26" t="n">
        <v/>
      </c>
      <c r="IU26" t="n">
        <v/>
      </c>
      <c r="IV26" t="n">
        <v/>
      </c>
      <c r="IW26" t="n">
        <v/>
      </c>
      <c r="IX26" t="n">
        <v/>
      </c>
      <c r="IY26" t="n">
        <v/>
      </c>
      <c r="IZ26" t="inlineStr">
        <is>
          <t>Tidak pernah</t>
        </is>
      </c>
      <c r="JA26" t="n">
        <v/>
      </c>
      <c r="JB26" t="n">
        <v/>
      </c>
      <c r="JC26" t="n">
        <v/>
      </c>
      <c r="JD26" t="n">
        <v/>
      </c>
      <c r="JE26" t="n">
        <v/>
      </c>
      <c r="JF26" t="n">
        <v/>
      </c>
      <c r="JG26" t="n">
        <v/>
      </c>
      <c r="JH26" t="n">
        <v/>
      </c>
      <c r="JI26" t="inlineStr">
        <is>
          <t>Tidak pernah</t>
        </is>
      </c>
      <c r="JJ26" t="n">
        <v/>
      </c>
      <c r="JK26" t="n">
        <v/>
      </c>
      <c r="JL26" t="n">
        <v/>
      </c>
      <c r="JM26" t="n">
        <v/>
      </c>
      <c r="JN26" t="n">
        <v/>
      </c>
      <c r="JO26" t="n">
        <v/>
      </c>
      <c r="JP26" t="n">
        <v/>
      </c>
      <c r="JQ26" t="n">
        <v/>
      </c>
      <c r="JR26" t="inlineStr">
        <is>
          <t>Tidak pernah</t>
        </is>
      </c>
      <c r="JS26" t="n">
        <v/>
      </c>
      <c r="JT26" t="n">
        <v/>
      </c>
      <c r="JU26" t="n">
        <v/>
      </c>
      <c r="JV26" t="n">
        <v/>
      </c>
      <c r="JW26" t="n">
        <v/>
      </c>
      <c r="JX26" t="n">
        <v/>
      </c>
      <c r="JY26" t="n">
        <v/>
      </c>
      <c r="JZ26" t="n">
        <v/>
      </c>
      <c r="KA26" t="inlineStr">
        <is>
          <t>Tidak pernah</t>
        </is>
      </c>
      <c r="KB26" t="n">
        <v/>
      </c>
      <c r="KC26" t="n">
        <v/>
      </c>
      <c r="KD26" t="n">
        <v/>
      </c>
      <c r="KE26" t="n">
        <v/>
      </c>
      <c r="KF26" t="n">
        <v/>
      </c>
      <c r="KG26" t="n">
        <v/>
      </c>
      <c r="KH26" t="n">
        <v/>
      </c>
      <c r="KI26" t="n">
        <v/>
      </c>
      <c r="KJ26" t="inlineStr">
        <is>
          <t>Tidak pernah</t>
        </is>
      </c>
      <c r="KK26" t="n">
        <v/>
      </c>
      <c r="KL26" t="n">
        <v/>
      </c>
      <c r="KM26" t="n">
        <v/>
      </c>
      <c r="KN26" t="n">
        <v/>
      </c>
      <c r="KO26" t="n">
        <v/>
      </c>
      <c r="KP26" t="n">
        <v/>
      </c>
      <c r="KQ26" t="n">
        <v/>
      </c>
      <c r="KR26" t="n">
        <v/>
      </c>
      <c r="KS26" t="inlineStr">
        <is>
          <t>Cukup membaik</t>
        </is>
      </c>
      <c r="KT26" t="inlineStr">
        <is>
          <t>0-1 kali</t>
        </is>
      </c>
      <c r="KU26" t="inlineStr">
        <is>
          <t>Lebih dari 4 kali</t>
        </is>
      </c>
      <c r="KV26" t="inlineStr">
        <is>
          <t>Laki-laki dewasa</t>
        </is>
      </c>
      <c r="KW26" t="n">
        <v>1</v>
      </c>
      <c r="KX26" t="n">
        <v>0</v>
      </c>
      <c r="KY26" t="n">
        <v>0</v>
      </c>
      <c r="KZ26" t="n">
        <v>0</v>
      </c>
      <c r="LA26" t="inlineStr">
        <is>
          <t>Cukup membaik</t>
        </is>
      </c>
      <c r="LB26" t="inlineStr">
        <is>
          <t>Cukup membaik</t>
        </is>
      </c>
      <c r="LC26" t="n">
        <v>3</v>
      </c>
      <c r="LD26" t="n">
        <v>3</v>
      </c>
      <c r="LE26" t="n">
        <v>0</v>
      </c>
      <c r="LF26" t="n">
        <v>0</v>
      </c>
      <c r="LG26" t="inlineStr">
        <is>
          <t>Ya</t>
        </is>
      </c>
      <c r="LH26" t="n">
        <v>150000</v>
      </c>
      <c r="LI26" t="n">
        <v/>
      </c>
      <c r="LJ26" t="inlineStr">
        <is>
          <t>Modal Usaha Kebutuhan rumah tangga</t>
        </is>
      </c>
      <c r="LK26" t="n">
        <v>0</v>
      </c>
      <c r="LL26" t="n">
        <v>0</v>
      </c>
      <c r="LM26" t="n">
        <v>1</v>
      </c>
      <c r="LN26" t="n">
        <v>0</v>
      </c>
      <c r="LO26" t="n">
        <v>1</v>
      </c>
      <c r="LP26" t="n">
        <v>0</v>
      </c>
      <c r="LQ26" t="n">
        <v>0</v>
      </c>
      <c r="LR26" t="n">
        <v/>
      </c>
      <c r="LS26" t="n">
        <v>30</v>
      </c>
      <c r="LT26" t="n">
        <v>0</v>
      </c>
      <c r="LU26" t="n">
        <v>0</v>
      </c>
      <c r="LV26" t="n">
        <v>10</v>
      </c>
      <c r="LW26" t="n">
        <v>0</v>
      </c>
      <c r="LX26" t="n">
        <v>0</v>
      </c>
      <c r="LY26" t="n">
        <v>10</v>
      </c>
      <c r="LZ26" t="n">
        <v>0</v>
      </c>
      <c r="MA26" t="n">
        <v>0</v>
      </c>
      <c r="MB26" t="inlineStr">
        <is>
          <t>Ya</t>
        </is>
      </c>
      <c r="MC26" t="n">
        <v>60</v>
      </c>
      <c r="MD26" t="n">
        <v>20</v>
      </c>
      <c r="ME26" t="n">
        <v>30</v>
      </c>
      <c r="MF26" t="n">
        <v>10</v>
      </c>
      <c r="MG26" t="n">
        <v>0</v>
      </c>
      <c r="MH26" t="n">
        <v>0</v>
      </c>
      <c r="MI26" t="inlineStr">
        <is>
          <t>Aktivitas sosial diluar rumah (misalnya, berkumpul dengan tetangga, mengikuti kegiatan PKK, dsb) Istirahat</t>
        </is>
      </c>
      <c r="MJ26" t="n">
        <v>0</v>
      </c>
      <c r="MK26" t="n">
        <v>1</v>
      </c>
      <c r="ML26" t="n">
        <v>1</v>
      </c>
      <c r="MM26" t="n">
        <v>0</v>
      </c>
      <c r="MN26" t="n">
        <v>0</v>
      </c>
      <c r="MO26" t="n">
        <v>0</v>
      </c>
      <c r="MP26" t="n">
        <v/>
      </c>
      <c r="MQ26" t="n">
        <v/>
      </c>
      <c r="MR26" t="inlineStr">
        <is>
          <t>Istirahat</t>
        </is>
      </c>
      <c r="MS26" t="inlineStr">
        <is>
          <t>Pertemuan RT, Gapoktan,</t>
        </is>
      </c>
      <c r="MT26" t="n">
        <v/>
      </c>
      <c r="MU26" t="inlineStr">
        <is>
          <t>Ya, untuk anggota keluarga</t>
        </is>
      </c>
      <c r="MV26" t="inlineStr">
        <is>
          <t>Perawatan sistem biogas</t>
        </is>
      </c>
      <c r="MW26" t="n">
        <v>1</v>
      </c>
      <c r="MX26" t="n">
        <v>0</v>
      </c>
      <c r="MY26" t="n">
        <v>0</v>
      </c>
      <c r="MZ26" t="n">
        <v>0</v>
      </c>
      <c r="NA26" t="n">
        <v/>
      </c>
      <c r="NB26" t="n">
        <v/>
      </c>
      <c r="NC26" t="n">
        <v/>
      </c>
      <c r="ND26" t="n">
        <v/>
      </c>
      <c r="NE26" t="n">
        <v/>
      </c>
      <c r="NF26" t="n">
        <v/>
      </c>
      <c r="NG26" t="n">
        <v/>
      </c>
      <c r="NH26" t="n">
        <v/>
      </c>
      <c r="NI26" t="n">
        <v/>
      </c>
      <c r="NJ26" t="n">
        <v/>
      </c>
      <c r="NK26" t="n">
        <v/>
      </c>
      <c r="NL26" t="inlineStr">
        <is>
          <t>Tidak</t>
        </is>
      </c>
      <c r="NM26" t="inlineStr">
        <is>
          <t>100% dana mandiri</t>
        </is>
      </c>
      <c r="NN26" t="inlineStr">
        <is>
          <t>5.000.001-7.000.000</t>
        </is>
      </c>
      <c r="NO26" t="n">
        <v/>
      </c>
      <c r="NP26" t="n">
        <v/>
      </c>
      <c r="NQ26" t="n">
        <v/>
      </c>
      <c r="NR26" t="n">
        <v/>
      </c>
      <c r="NS26" t="n">
        <v/>
      </c>
      <c r="NT26" t="n">
        <v/>
      </c>
      <c r="NU26" t="n">
        <v/>
      </c>
      <c r="NV26" t="inlineStr">
        <is>
          <t>Anggota keluarga - Laki-laki dewasa</t>
        </is>
      </c>
      <c r="NW26" t="n">
        <v/>
      </c>
      <c r="NX26" t="inlineStr">
        <is>
          <t>Sedikit meningkat</t>
        </is>
      </c>
      <c r="NY26" t="n">
        <v>30</v>
      </c>
      <c r="NZ26" t="n">
        <v>30</v>
      </c>
      <c r="OA26" t="n">
        <v>30</v>
      </c>
      <c r="OB26" t="n">
        <v>10</v>
      </c>
      <c r="OC26" t="n">
        <v>10</v>
      </c>
      <c r="OD26" t="n">
        <v>0</v>
      </c>
      <c r="OE26" t="inlineStr">
        <is>
          <t>Lebih baik</t>
        </is>
      </c>
      <c r="OF26" t="inlineStr">
        <is>
          <t>Lebih baik (beda waktu memasak 5-30 menit, ATAU tidak lagi ada rasa/bau makanan yang berubah, ATAU alasan lainnya)</t>
        </is>
      </c>
      <c r="OG26" t="inlineStr">
        <is>
          <t>Ya</t>
        </is>
      </c>
      <c r="OH26" t="n">
        <v>2</v>
      </c>
      <c r="OI26" t="n">
        <v>0</v>
      </c>
      <c r="OJ26" t="n">
        <v>0</v>
      </c>
      <c r="OK26" t="n">
        <v>0</v>
      </c>
      <c r="OL26" t="n">
        <v>0</v>
      </c>
      <c r="OM26" t="n">
        <v>0</v>
      </c>
      <c r="ON26" t="n">
        <v>0</v>
      </c>
      <c r="OO26" t="n">
        <v>0</v>
      </c>
      <c r="OP26" t="inlineStr">
        <is>
          <t>Sapi pedaging</t>
        </is>
      </c>
      <c r="OQ26" t="n">
        <v>1</v>
      </c>
      <c r="OR26" t="n">
        <v>0</v>
      </c>
      <c r="OS26" t="n">
        <v>0</v>
      </c>
      <c r="OT26" t="n">
        <v>0</v>
      </c>
      <c r="OU26" t="n">
        <v>0</v>
      </c>
      <c r="OV26" t="n">
        <v>0</v>
      </c>
      <c r="OW26" t="n">
        <v>0</v>
      </c>
      <c r="OX26" t="n">
        <v>0</v>
      </c>
      <c r="OY26" t="n">
        <v/>
      </c>
      <c r="OZ26" t="n">
        <v/>
      </c>
      <c r="PA26" t="n">
        <v/>
      </c>
      <c r="PB26" t="n">
        <v/>
      </c>
      <c r="PC26" t="n">
        <v/>
      </c>
      <c r="PD26" t="n">
        <v/>
      </c>
      <c r="PE26" t="n">
        <v/>
      </c>
      <c r="PF26" t="n">
        <v/>
      </c>
      <c r="PG26" t="n">
        <v/>
      </c>
      <c r="PH26" t="n">
        <v/>
      </c>
      <c r="PI26" t="n">
        <v/>
      </c>
      <c r="PJ26" t="n">
        <v/>
      </c>
      <c r="PK26" t="n">
        <v/>
      </c>
      <c r="PL26" t="n">
        <v/>
      </c>
      <c r="PM26" t="n">
        <v/>
      </c>
      <c r="PN26" t="n">
        <v/>
      </c>
      <c r="PO26" t="n">
        <v/>
      </c>
      <c r="PP26" t="n">
        <v/>
      </c>
      <c r="PQ26" t="n">
        <v/>
      </c>
      <c r="PR26" t="n">
        <v/>
      </c>
      <c r="PS26" t="n">
        <v/>
      </c>
      <c r="PT26" t="inlineStr">
        <is>
          <t>1-Disebarkan ke lahan terbuka</t>
        </is>
      </c>
      <c r="PU26" t="n">
        <v>0</v>
      </c>
      <c r="PV26" t="n">
        <v>0</v>
      </c>
      <c r="PW26" t="n">
        <v>0</v>
      </c>
      <c r="PX26" t="n">
        <v>0</v>
      </c>
      <c r="PY26" t="n">
        <v>0</v>
      </c>
      <c r="PZ26" t="n">
        <v>1</v>
      </c>
      <c r="QA26" t="n">
        <v>0</v>
      </c>
      <c r="QB26" t="n">
        <v>0</v>
      </c>
      <c r="QC26" t="n">
        <v>0</v>
      </c>
      <c r="QD26" t="n">
        <v/>
      </c>
      <c r="QE26" t="n">
        <v/>
      </c>
      <c r="QF26" t="n">
        <v/>
      </c>
      <c r="QG26" t="n">
        <v/>
      </c>
      <c r="QH26" t="n">
        <v/>
      </c>
      <c r="QI26" t="n">
        <v/>
      </c>
      <c r="QJ26" t="n">
        <v/>
      </c>
      <c r="QK26" t="n">
        <v/>
      </c>
      <c r="QL26" t="n">
        <v/>
      </c>
      <c r="QM26" t="n">
        <v/>
      </c>
      <c r="QN26" t="n">
        <v/>
      </c>
      <c r="QO26" t="n">
        <v/>
      </c>
      <c r="QP26" t="n">
        <v/>
      </c>
      <c r="QQ26" t="n">
        <v/>
      </c>
      <c r="QR26" t="n">
        <v/>
      </c>
      <c r="QS26" t="n">
        <v/>
      </c>
      <c r="QT26" t="n">
        <v/>
      </c>
      <c r="QU26" t="n">
        <v/>
      </c>
      <c r="QV26" t="n">
        <v/>
      </c>
      <c r="QW26" t="n">
        <v/>
      </c>
      <c r="QX26" t="n">
        <v/>
      </c>
      <c r="QY26" t="n">
        <v/>
      </c>
      <c r="QZ26" t="n">
        <v/>
      </c>
      <c r="RA26" t="n">
        <v/>
      </c>
      <c r="RB26" t="n">
        <v/>
      </c>
      <c r="RC26" t="n">
        <v/>
      </c>
      <c r="RD26" t="n">
        <v/>
      </c>
      <c r="RE26" t="n">
        <v/>
      </c>
      <c r="RF26" t="n">
        <v/>
      </c>
      <c r="RG26" t="n">
        <v/>
      </c>
      <c r="RH26" t="n">
        <v/>
      </c>
      <c r="RI26" t="n">
        <v/>
      </c>
      <c r="RJ26" t="n">
        <v/>
      </c>
      <c r="RK26" t="n">
        <v/>
      </c>
      <c r="RL26" t="n">
        <v/>
      </c>
      <c r="RM26" t="n">
        <v/>
      </c>
      <c r="RN26" t="n">
        <v/>
      </c>
      <c r="RO26" t="n">
        <v/>
      </c>
      <c r="RP26" t="n">
        <v/>
      </c>
      <c r="RQ26" t="n">
        <v/>
      </c>
      <c r="RR26" t="n">
        <v/>
      </c>
      <c r="RS26" t="n">
        <v/>
      </c>
      <c r="RT26" t="n">
        <v/>
      </c>
      <c r="RU26" t="n">
        <v/>
      </c>
      <c r="RV26" t="n">
        <v/>
      </c>
      <c r="RW26" t="n">
        <v/>
      </c>
      <c r="RX26" t="n">
        <v/>
      </c>
      <c r="RY26" t="n">
        <v/>
      </c>
      <c r="RZ26" t="n">
        <v/>
      </c>
      <c r="SA26" t="n">
        <v/>
      </c>
      <c r="SB26" t="n">
        <v/>
      </c>
      <c r="SC26" t="n">
        <v/>
      </c>
      <c r="SD26" t="n">
        <v/>
      </c>
      <c r="SE26" t="n">
        <v/>
      </c>
      <c r="SF26" t="n">
        <v/>
      </c>
      <c r="SG26" t="n">
        <v/>
      </c>
      <c r="SH26" t="n">
        <v/>
      </c>
      <c r="SI26" t="n">
        <v/>
      </c>
      <c r="SJ26" t="n">
        <v/>
      </c>
      <c r="SK26" t="n">
        <v/>
      </c>
      <c r="SL26" t="n">
        <v/>
      </c>
      <c r="SM26" t="n">
        <v/>
      </c>
      <c r="SN26" t="n">
        <v/>
      </c>
      <c r="SO26" t="n">
        <v/>
      </c>
      <c r="SP26" t="n">
        <v/>
      </c>
      <c r="SQ26" t="n">
        <v/>
      </c>
      <c r="SR26" t="n">
        <v/>
      </c>
      <c r="SS26" t="n">
        <v/>
      </c>
      <c r="ST26" t="n">
        <v/>
      </c>
      <c r="SU26" t="n">
        <v/>
      </c>
      <c r="SV26" t="n">
        <v/>
      </c>
      <c r="SW26" t="n">
        <v/>
      </c>
      <c r="SX26" t="n">
        <v/>
      </c>
      <c r="SY26" t="n">
        <v>3</v>
      </c>
      <c r="SZ26" t="n">
        <v/>
      </c>
      <c r="TA26" t="n">
        <v/>
      </c>
      <c r="TB26" t="n">
        <v/>
      </c>
      <c r="TC26" t="n">
        <v/>
      </c>
      <c r="TD26" t="n">
        <v/>
      </c>
      <c r="TE26" t="n">
        <v/>
      </c>
      <c r="TF26" t="n">
        <v/>
      </c>
      <c r="TG26" t="n">
        <v>2</v>
      </c>
      <c r="TH26" t="n">
        <v>0</v>
      </c>
      <c r="TI26" t="n">
        <v>0</v>
      </c>
      <c r="TJ26" t="n">
        <v>0</v>
      </c>
      <c r="TK26" t="n">
        <v>0</v>
      </c>
      <c r="TL26" t="n">
        <v>0</v>
      </c>
      <c r="TM26" t="n">
        <v>0</v>
      </c>
      <c r="TN26" t="n">
        <v>0</v>
      </c>
      <c r="TO26" t="n">
        <v>0</v>
      </c>
      <c r="TP26" t="n">
        <v>0</v>
      </c>
      <c r="TQ26" t="n">
        <v>0</v>
      </c>
      <c r="TR26" t="n">
        <v>0</v>
      </c>
      <c r="TS26" t="n">
        <v/>
      </c>
      <c r="TT26" t="n">
        <v/>
      </c>
      <c r="TU26" t="n">
        <v/>
      </c>
      <c r="TV26" t="n">
        <v/>
      </c>
      <c r="TW26" t="n">
        <v/>
      </c>
      <c r="TX26" t="n">
        <v/>
      </c>
      <c r="TY26" t="n">
        <v/>
      </c>
      <c r="TZ26" t="n">
        <v/>
      </c>
      <c r="UA26" t="n">
        <v/>
      </c>
      <c r="UB26" t="n">
        <v/>
      </c>
      <c r="UC26" t="n">
        <v/>
      </c>
      <c r="UD26" t="n">
        <v/>
      </c>
      <c r="UE26" t="n">
        <v/>
      </c>
      <c r="UF26" t="n">
        <v/>
      </c>
      <c r="UG26" t="n">
        <v/>
      </c>
      <c r="UH26" t="n">
        <v/>
      </c>
      <c r="UI26" t="n">
        <v/>
      </c>
      <c r="UJ26" t="n">
        <v/>
      </c>
      <c r="UK26" t="n">
        <v/>
      </c>
      <c r="UL26" t="n">
        <v/>
      </c>
      <c r="UM26" t="n">
        <v/>
      </c>
      <c r="UN26" t="n">
        <v/>
      </c>
      <c r="UO26" t="n">
        <v/>
      </c>
      <c r="UP26" t="n">
        <v/>
      </c>
      <c r="UQ26" t="n">
        <v/>
      </c>
      <c r="UR26" t="n">
        <v/>
      </c>
      <c r="US26" t="n">
        <v/>
      </c>
      <c r="UT26" t="n">
        <v/>
      </c>
      <c r="UU26" t="inlineStr">
        <is>
          <t>Pemberian pakan di kandang</t>
        </is>
      </c>
      <c r="UV26" t="n">
        <v/>
      </c>
      <c r="UW26" t="n">
        <v/>
      </c>
      <c r="UX26" t="n">
        <v/>
      </c>
      <c r="UY26" t="n">
        <v/>
      </c>
      <c r="UZ26" t="n">
        <v/>
      </c>
      <c r="VA26" t="n">
        <v/>
      </c>
      <c r="VB26" t="n">
        <v/>
      </c>
      <c r="VC26" t="inlineStr">
        <is>
          <t>Sangat jarang (&gt;1 bulan sekali)</t>
        </is>
      </c>
      <c r="VD26" t="n">
        <v/>
      </c>
      <c r="VE26" t="n">
        <v/>
      </c>
      <c r="VF26" t="n">
        <v/>
      </c>
      <c r="VG26" t="n">
        <v/>
      </c>
      <c r="VH26" t="n">
        <v/>
      </c>
      <c r="VI26" t="n">
        <v/>
      </c>
      <c r="VJ26" t="n">
        <v/>
      </c>
      <c r="VK26" t="inlineStr">
        <is>
          <t>Sangat jarang (&gt;1 bulan sekali)</t>
        </is>
      </c>
      <c r="VL26" t="n">
        <v/>
      </c>
      <c r="VM26" t="n">
        <v/>
      </c>
      <c r="VN26" t="n">
        <v/>
      </c>
      <c r="VO26" t="n">
        <v/>
      </c>
      <c r="VP26" t="n">
        <v/>
      </c>
      <c r="VQ26" t="n">
        <v/>
      </c>
      <c r="VR26" t="n">
        <v/>
      </c>
      <c r="VS26" t="inlineStr">
        <is>
          <t>3-Disimpan terbuka (dry lot) 6-Digester biogas</t>
        </is>
      </c>
      <c r="VT26" t="n">
        <v>0</v>
      </c>
      <c r="VU26" t="n">
        <v>0</v>
      </c>
      <c r="VV26" t="n">
        <v>0</v>
      </c>
      <c r="VW26" t="n">
        <v>0</v>
      </c>
      <c r="VX26" t="n">
        <v>0</v>
      </c>
      <c r="VY26" t="n">
        <v>0</v>
      </c>
      <c r="VZ26" t="n">
        <v>1</v>
      </c>
      <c r="WA26" t="n">
        <v>0</v>
      </c>
      <c r="WB26" t="n">
        <v>0</v>
      </c>
      <c r="WC26" t="n">
        <v>1</v>
      </c>
      <c r="WD26" t="n">
        <v>0</v>
      </c>
      <c r="WE26" t="n">
        <v>0</v>
      </c>
      <c r="WF26" t="n">
        <v/>
      </c>
      <c r="WG26" t="n">
        <v/>
      </c>
      <c r="WH26" t="n">
        <v/>
      </c>
      <c r="WI26" t="n">
        <v/>
      </c>
      <c r="WJ26" t="n">
        <v/>
      </c>
      <c r="WK26" t="n">
        <v/>
      </c>
      <c r="WL26" t="n">
        <v/>
      </c>
      <c r="WM26" t="n">
        <v/>
      </c>
      <c r="WN26" t="n">
        <v/>
      </c>
      <c r="WO26" t="n">
        <v/>
      </c>
      <c r="WP26" t="n">
        <v/>
      </c>
      <c r="WQ26" t="n">
        <v/>
      </c>
      <c r="WR26" t="n">
        <v/>
      </c>
      <c r="WS26" t="n">
        <v/>
      </c>
      <c r="WT26" t="n">
        <v/>
      </c>
      <c r="WU26" t="n">
        <v/>
      </c>
      <c r="WV26" t="n">
        <v/>
      </c>
      <c r="WW26" t="n">
        <v/>
      </c>
      <c r="WX26" t="n">
        <v/>
      </c>
      <c r="WY26" t="n">
        <v/>
      </c>
      <c r="WZ26" t="n">
        <v/>
      </c>
      <c r="XA26" t="n">
        <v/>
      </c>
      <c r="XB26" t="n">
        <v/>
      </c>
      <c r="XC26" t="n">
        <v/>
      </c>
      <c r="XD26" t="n">
        <v/>
      </c>
      <c r="XE26" t="n">
        <v/>
      </c>
      <c r="XF26" t="n">
        <v/>
      </c>
      <c r="XG26" t="n">
        <v/>
      </c>
      <c r="XH26" t="n">
        <v/>
      </c>
      <c r="XI26" t="n">
        <v/>
      </c>
      <c r="XJ26" t="n">
        <v/>
      </c>
      <c r="XK26" t="n">
        <v/>
      </c>
      <c r="XL26" t="n">
        <v/>
      </c>
      <c r="XM26" t="n">
        <v/>
      </c>
      <c r="XN26" t="n">
        <v/>
      </c>
      <c r="XO26" t="n">
        <v/>
      </c>
      <c r="XP26" t="n">
        <v/>
      </c>
      <c r="XQ26" t="n">
        <v/>
      </c>
      <c r="XR26" t="n">
        <v/>
      </c>
      <c r="XS26" t="n">
        <v/>
      </c>
      <c r="XT26" t="n">
        <v/>
      </c>
      <c r="XU26" t="n">
        <v/>
      </c>
      <c r="XV26" t="n">
        <v/>
      </c>
      <c r="XW26" t="n">
        <v/>
      </c>
      <c r="XX26" t="n">
        <v/>
      </c>
      <c r="XY26" t="n">
        <v/>
      </c>
      <c r="XZ26" t="n">
        <v/>
      </c>
      <c r="YA26" t="n">
        <v/>
      </c>
      <c r="YB26" t="n">
        <v/>
      </c>
      <c r="YC26" t="n">
        <v/>
      </c>
      <c r="YD26" t="n">
        <v/>
      </c>
      <c r="YE26" t="n">
        <v/>
      </c>
      <c r="YF26" t="n">
        <v/>
      </c>
      <c r="YG26" t="n">
        <v/>
      </c>
      <c r="YH26" t="n">
        <v/>
      </c>
      <c r="YI26" t="n">
        <v/>
      </c>
      <c r="YJ26" t="n">
        <v/>
      </c>
      <c r="YK26" t="n">
        <v/>
      </c>
      <c r="YL26" t="n">
        <v/>
      </c>
      <c r="YM26" t="n">
        <v/>
      </c>
      <c r="YN26" t="n">
        <v/>
      </c>
      <c r="YO26" t="n">
        <v/>
      </c>
      <c r="YP26" t="n">
        <v/>
      </c>
      <c r="YQ26" t="n">
        <v/>
      </c>
      <c r="YR26" t="n">
        <v/>
      </c>
      <c r="YS26" t="n">
        <v/>
      </c>
      <c r="YT26" t="n">
        <v/>
      </c>
      <c r="YU26" t="n">
        <v/>
      </c>
      <c r="YV26" t="n">
        <v/>
      </c>
      <c r="YW26" t="n">
        <v/>
      </c>
      <c r="YX26" t="n">
        <v/>
      </c>
      <c r="YY26" t="n">
        <v/>
      </c>
      <c r="YZ26" t="n">
        <v/>
      </c>
      <c r="ZA26" t="n">
        <v/>
      </c>
      <c r="ZB26" t="n">
        <v/>
      </c>
      <c r="ZC26" t="n">
        <v/>
      </c>
      <c r="ZD26" t="n">
        <v/>
      </c>
      <c r="ZE26" t="n">
        <v/>
      </c>
      <c r="ZF26" t="n">
        <v/>
      </c>
      <c r="ZG26" t="n">
        <v/>
      </c>
      <c r="ZH26" t="n">
        <v/>
      </c>
      <c r="ZI26" t="n">
        <v/>
      </c>
      <c r="ZJ26" t="n">
        <v/>
      </c>
      <c r="ZK26" t="n">
        <v/>
      </c>
      <c r="ZL26" t="n">
        <v/>
      </c>
      <c r="ZM26" t="n">
        <v/>
      </c>
      <c r="ZN26" t="n">
        <v>100</v>
      </c>
      <c r="ZO26" t="n">
        <v/>
      </c>
      <c r="ZP26" t="n">
        <v/>
      </c>
      <c r="ZQ26" t="n">
        <v/>
      </c>
      <c r="ZR26" t="n">
        <v/>
      </c>
      <c r="ZS26" t="n">
        <v/>
      </c>
      <c r="ZT26" t="n">
        <v/>
      </c>
      <c r="ZU26" t="n">
        <v/>
      </c>
      <c r="ZV26" t="n">
        <v>2</v>
      </c>
      <c r="ZW26" t="n">
        <v/>
      </c>
      <c r="ZX26" t="n">
        <v/>
      </c>
      <c r="ZY26" t="n">
        <v/>
      </c>
      <c r="ZZ26" t="n">
        <v/>
      </c>
      <c r="AAA26" t="n">
        <v/>
      </c>
      <c r="AAB26" t="n">
        <v/>
      </c>
      <c r="AAC26" t="n">
        <v/>
      </c>
      <c r="AAD26" t="inlineStr">
        <is>
          <t>Pakan segar (misal: rumput)</t>
        </is>
      </c>
      <c r="AAE26" t="n">
        <v/>
      </c>
      <c r="AAF26" t="n">
        <v/>
      </c>
      <c r="AAG26" t="n">
        <v/>
      </c>
      <c r="AAH26" t="n">
        <v/>
      </c>
      <c r="AAI26" t="n">
        <v/>
      </c>
      <c r="AAJ26" t="n">
        <v/>
      </c>
      <c r="AAK26" t="n">
        <v/>
      </c>
      <c r="AAL26" t="inlineStr">
        <is>
          <t>Tidak</t>
        </is>
      </c>
      <c r="AAM26" t="n">
        <v/>
      </c>
      <c r="AAN26" t="n">
        <v/>
      </c>
      <c r="AAO26" t="n">
        <v/>
      </c>
      <c r="AAP26" t="n">
        <v/>
      </c>
      <c r="AAQ26" t="n">
        <v/>
      </c>
      <c r="AAR26" t="inlineStr">
        <is>
          <t>Tidak</t>
        </is>
      </c>
      <c r="AAS26" t="inlineStr">
        <is>
          <t>Tidak pasti/ragu-ragu</t>
        </is>
      </c>
      <c r="AAT26" t="inlineStr">
        <is>
          <t>Diberikan gratis ke orang lain Didiamkan saja/dibiarkan di tempatnya (di bak/kolam penampung slurry)</t>
        </is>
      </c>
      <c r="AAU26" t="n">
        <v>0</v>
      </c>
      <c r="AAV26" t="n">
        <v>0</v>
      </c>
      <c r="AAW26" t="n">
        <v>0</v>
      </c>
      <c r="AAX26" t="n">
        <v>0</v>
      </c>
      <c r="AAY26" t="n">
        <v>1</v>
      </c>
      <c r="AAZ26" t="n">
        <v>1</v>
      </c>
      <c r="ABA26" t="n">
        <v>0</v>
      </c>
      <c r="ABB26" t="n">
        <v/>
      </c>
      <c r="ABC26" t="n">
        <v/>
      </c>
      <c r="ABD26" t="n">
        <v/>
      </c>
      <c r="ABE26" t="n">
        <v/>
      </c>
      <c r="ABF26" t="n">
        <v/>
      </c>
      <c r="ABG26" t="n">
        <v/>
      </c>
      <c r="ABH26" t="n">
        <v/>
      </c>
      <c r="ABI26" t="n">
        <v/>
      </c>
      <c r="ABJ26" t="n">
        <v/>
      </c>
      <c r="ABK26" t="n">
        <v/>
      </c>
      <c r="ABL26" t="n">
        <v/>
      </c>
      <c r="ABM26" t="n">
        <v/>
      </c>
      <c r="ABN26" t="n">
        <v/>
      </c>
      <c r="ABO26" t="n">
        <v/>
      </c>
      <c r="ABP26" t="n">
        <v/>
      </c>
      <c r="ABQ26" t="n">
        <v/>
      </c>
      <c r="ABR26" t="n">
        <v/>
      </c>
      <c r="ABS26" t="n">
        <v/>
      </c>
      <c r="ABT26" t="n">
        <v/>
      </c>
      <c r="ABU26" t="n">
        <v/>
      </c>
      <c r="ABV26" t="n">
        <v/>
      </c>
      <c r="ABW26" t="n">
        <v/>
      </c>
      <c r="ABX26" t="n">
        <v/>
      </c>
      <c r="ABY26" t="n">
        <v/>
      </c>
      <c r="ABZ26" t="n">
        <v/>
      </c>
      <c r="ACA26" t="n">
        <v/>
      </c>
      <c r="ACB26" t="n">
        <v/>
      </c>
      <c r="ACC26" t="n">
        <v/>
      </c>
      <c r="ACD26" t="n">
        <v/>
      </c>
      <c r="ACE26" t="n">
        <v/>
      </c>
      <c r="ACF26" t="n">
        <v/>
      </c>
      <c r="ACG26" t="n">
        <v/>
      </c>
      <c r="ACH26" t="n">
        <v/>
      </c>
      <c r="ACI26" t="n">
        <v/>
      </c>
      <c r="ACJ26" t="n">
        <v/>
      </c>
      <c r="ACK26" t="inlineStr">
        <is>
          <t>Tidak punya waktu mengumpulkannya Ladang/sawah terlalu jauh, sulit untuk mengangkut ke sana Lebih praktis menggunakan pupuk kimia</t>
        </is>
      </c>
      <c r="ACL26" t="n">
        <v>0</v>
      </c>
      <c r="ACM26" t="n">
        <v>0</v>
      </c>
      <c r="ACN26" t="n">
        <v>1</v>
      </c>
      <c r="ACO26" t="n">
        <v>1</v>
      </c>
      <c r="ACP26" t="n">
        <v>0</v>
      </c>
      <c r="ACQ26" t="n">
        <v>1</v>
      </c>
      <c r="ACR26" t="n">
        <v>0</v>
      </c>
      <c r="ACS26" t="n">
        <v/>
      </c>
      <c r="ACT26" t="inlineStr">
        <is>
          <t>Tidak ada</t>
        </is>
      </c>
      <c r="ACU26" t="inlineStr">
        <is>
          <t>Manfaat sangat besar</t>
        </is>
      </c>
      <c r="ACV26" t="inlineStr">
        <is>
          <t>Berkurang</t>
        </is>
      </c>
      <c r="ACW26" t="inlineStr">
        <is>
          <t>Anggota keluarga - Perempuan dewasa</t>
        </is>
      </c>
      <c r="ACX26" t="inlineStr">
        <is>
          <t>Setuju</t>
        </is>
      </c>
      <c r="ACY26" t="inlineStr">
        <is>
          <t>Anggota keluarga - Laki-laki dewasa Anggota keluarga - Perempuan dewasa Anggota keluarga - Anak-anak</t>
        </is>
      </c>
      <c r="ACZ26" t="n">
        <v>1</v>
      </c>
      <c r="ADA26" t="n">
        <v>1</v>
      </c>
      <c r="ADB26" t="n">
        <v>1</v>
      </c>
      <c r="ADC26" t="n">
        <v>0</v>
      </c>
      <c r="ADD26" t="inlineStr">
        <is>
          <t>Puas</t>
        </is>
      </c>
      <c r="ADE26" t="inlineStr">
        <is>
          <t>Puas</t>
        </is>
      </c>
      <c r="ADF26" t="inlineStr">
        <is>
          <t>Puas</t>
        </is>
      </c>
      <c r="ADG26" t="inlineStr">
        <is>
          <t>Puas</t>
        </is>
      </c>
      <c r="ADH26" t="inlineStr">
        <is>
          <t>Tidak</t>
        </is>
      </c>
      <c r="ADI26" t="n">
        <v/>
      </c>
      <c r="ADJ26" t="inlineStr">
        <is>
          <t>Puas</t>
        </is>
      </c>
      <c r="ADK26" t="n">
        <v/>
      </c>
      <c r="ADL26" t="n">
        <v/>
      </c>
      <c r="ADM26" t="n">
        <v/>
      </c>
      <c r="ADN26" t="n">
        <v/>
      </c>
      <c r="ADO26" t="n">
        <v/>
      </c>
      <c r="ADP26" t="n">
        <v/>
      </c>
      <c r="ADQ26" t="n">
        <v/>
      </c>
      <c r="ADR26" t="n">
        <v/>
      </c>
      <c r="ADS26" t="n">
        <v/>
      </c>
      <c r="ADT26" t="n">
        <v/>
      </c>
      <c r="ADU26" t="inlineStr">
        <is>
          <t>Dibiarkan saja</t>
        </is>
      </c>
      <c r="ADV26" t="n">
        <v>0</v>
      </c>
      <c r="ADW26" t="n">
        <v>0</v>
      </c>
      <c r="ADX26" t="n">
        <v>0</v>
      </c>
      <c r="ADY26" t="n">
        <v>0</v>
      </c>
      <c r="ADZ26" t="n">
        <v>0</v>
      </c>
      <c r="AEA26" t="n">
        <v>0</v>
      </c>
      <c r="AEB26" t="n">
        <v>1</v>
      </c>
      <c r="AEC26" t="n">
        <v>0</v>
      </c>
      <c r="AED26" t="inlineStr">
        <is>
          <t>Tidak ada</t>
        </is>
      </c>
      <c r="AEE26" t="inlineStr">
        <is>
          <t>Lainnya</t>
        </is>
      </c>
      <c r="AEF26" t="inlineStr">
        <is>
          <t>Tidak ada</t>
        </is>
      </c>
      <c r="AEG26" t="inlineStr">
        <is>
          <t>Lainnya</t>
        </is>
      </c>
      <c r="AEH26" t="inlineStr">
        <is>
          <t>Tidak menghubungi</t>
        </is>
      </c>
      <c r="AEI26" t="inlineStr">
        <is>
          <t>Perlu di adakan pelatihan mengelola bio slurry nya</t>
        </is>
      </c>
      <c r="AEJ26" t="inlineStr">
        <is>
          <t>Kadang-kadang</t>
        </is>
      </c>
      <c r="AEK26" t="inlineStr">
        <is>
          <t>Pengurangan pengeluaran rumah tangga (bahan bakar minyak, pupuk, dll.) Lebih mudah mendapatkan energi Lebih aman Pengurangan waktu dan tenaga Peningkatan kebersihan kandang ternak Dapur lebih bersih dan bebas asap Mendapatkan subsidi</t>
        </is>
      </c>
      <c r="AEL26" t="n">
        <v>1</v>
      </c>
      <c r="AEM26" t="n">
        <v>1</v>
      </c>
      <c r="AEN26" t="n">
        <v>0</v>
      </c>
      <c r="AEO26" t="n">
        <v>0</v>
      </c>
      <c r="AEP26" t="n">
        <v>1</v>
      </c>
      <c r="AEQ26" t="n">
        <v>1</v>
      </c>
      <c r="AER26" t="n">
        <v>1</v>
      </c>
      <c r="AES26" t="n">
        <v>0</v>
      </c>
      <c r="AET26" t="n">
        <v>1</v>
      </c>
      <c r="AEU26" t="n">
        <v>0</v>
      </c>
      <c r="AEV26" t="n">
        <v>1</v>
      </c>
      <c r="AEW26" t="n">
        <v>0</v>
      </c>
      <c r="AEX26" t="n">
        <v/>
      </c>
      <c r="AEY26" t="inlineStr">
        <is>
          <t>Mengurangi pengeluaran energi</t>
        </is>
      </c>
      <c r="AEZ26" t="n">
        <v/>
      </c>
      <c r="AFA26" t="inlineStr">
        <is>
          <t>Lainnya</t>
        </is>
      </c>
      <c r="AFB26" t="inlineStr">
        <is>
          <t>Mitra CPO</t>
        </is>
      </c>
      <c r="AFC26" t="inlineStr">
        <is>
          <t>Ngadino-3-4_28_41.jpg</t>
        </is>
      </c>
      <c r="AFD26" t="inlineStr">
        <is>
          <t>https://kf.kobotoolbox.org/api/v2/assets/avstPQqLr3Ab3ZdcVTXZ6f/data/674275433/attachments/attNzN3TFL3gbD67vR4TMeoP/</t>
        </is>
      </c>
      <c r="AFE26" t="inlineStr">
        <is>
          <t>Ngadino-1-4_28_57.jpg</t>
        </is>
      </c>
      <c r="AFF26" t="inlineStr">
        <is>
          <t>https://kf.kobotoolbox.org/api/v2/assets/avstPQqLr3Ab3ZdcVTXZ6f/data/674275433/attachments/attde3jQtZFuPkLV4BJHpkDE/</t>
        </is>
      </c>
      <c r="AFG26" t="inlineStr">
        <is>
          <t>Suyono/suyono_mse_2000</t>
        </is>
      </c>
      <c r="AFH26" t="n">
        <v/>
      </c>
      <c r="AFI26" t="inlineStr">
        <is>
          <t>A11. Awal biogasnya tidak dapat berfungsi karena belum tersedianya tenaga yang mampu memperbaiki biogasnya.</t>
        </is>
      </c>
    </row>
    <row r="27">
      <c r="A27" s="93" t="n">
        <v>46080</v>
      </c>
      <c r="B27" s="93" t="n">
        <v>46080</v>
      </c>
      <c r="C27" t="inlineStr">
        <is>
          <t>suyono</t>
        </is>
      </c>
      <c r="D27" t="inlineStr">
        <is>
          <t>paeran</t>
        </is>
      </c>
      <c r="E27" t="n">
        <v>878396201792</v>
      </c>
      <c r="F27" t="inlineStr">
        <is>
          <t>-7.713118 110.270753 0 0</t>
        </is>
      </c>
      <c r="G27" t="n">
        <v>-7.713118</v>
      </c>
      <c r="H27" t="n">
        <v>110.270753</v>
      </c>
      <c r="I27" t="n">
        <v>0</v>
      </c>
      <c r="J27" t="n">
        <v>0</v>
      </c>
      <c r="K27" t="n">
        <v>0</v>
      </c>
      <c r="L27" t="inlineStr">
        <is>
          <t>-7.714329 110.272983 0 0</t>
        </is>
      </c>
      <c r="M27" t="n">
        <v>-7.714329</v>
      </c>
      <c r="N27" t="n">
        <v>110.272983</v>
      </c>
      <c r="O27" t="n">
        <v>0</v>
      </c>
      <c r="P27" t="n">
        <v>0</v>
      </c>
      <c r="Q27" t="n">
        <v>0</v>
      </c>
      <c r="R27" t="inlineStr">
        <is>
          <t>DIY</t>
        </is>
      </c>
      <c r="S27" t="n">
        <v>0</v>
      </c>
      <c r="T27" t="n">
        <v>0</v>
      </c>
      <c r="U27" t="n">
        <v>0</v>
      </c>
      <c r="V27" t="n">
        <v>0</v>
      </c>
      <c r="W27" t="n">
        <v>1</v>
      </c>
      <c r="X27" t="n">
        <v>0</v>
      </c>
      <c r="Y27" t="n">
        <v>0</v>
      </c>
      <c r="Z27" t="n">
        <v>0</v>
      </c>
      <c r="AA27" t="n">
        <v>0</v>
      </c>
      <c r="AB27" t="n">
        <v>0</v>
      </c>
      <c r="AC27" t="inlineStr">
        <is>
          <t>SLEMAN</t>
        </is>
      </c>
      <c r="AD27" t="inlineStr">
        <is>
          <t>MINGGIR</t>
        </is>
      </c>
      <c r="AE27" t="inlineStr">
        <is>
          <t>SENDANGSARI</t>
        </is>
      </c>
      <c r="AF27" t="inlineStr">
        <is>
          <t>RUMAH ILHAM</t>
        </is>
      </c>
      <c r="AG27" t="inlineStr">
        <is>
          <t>HIP0203</t>
        </is>
      </c>
      <c r="AH27" t="n">
        <v>6</v>
      </c>
      <c r="AI27" t="inlineStr">
        <is>
          <t>VPA2</t>
        </is>
      </c>
      <c r="AJ27" t="inlineStr">
        <is>
          <t>Tidak aktif</t>
        </is>
      </c>
      <c r="AK27" t="n">
        <v>60</v>
      </c>
      <c r="AL27" t="inlineStr">
        <is>
          <t>Laki-laki</t>
        </is>
      </c>
      <c r="AM27" t="inlineStr">
        <is>
          <t>Sudah menikah</t>
        </is>
      </c>
      <c r="AN27" t="inlineStr">
        <is>
          <t>SMP/Sederajat</t>
        </is>
      </c>
      <c r="AO27" t="inlineStr">
        <is>
          <t>Petani</t>
        </is>
      </c>
      <c r="AP27" t="n">
        <v>1</v>
      </c>
      <c r="AQ27" t="n">
        <v>0</v>
      </c>
      <c r="AR27" t="n">
        <v>0</v>
      </c>
      <c r="AS27" t="n">
        <v>0</v>
      </c>
      <c r="AT27" t="n">
        <v>0</v>
      </c>
      <c r="AU27" t="n">
        <v>0</v>
      </c>
      <c r="AV27" t="n">
        <v>0</v>
      </c>
      <c r="AW27" t="n">
        <v>0</v>
      </c>
      <c r="AX27" t="n">
        <v/>
      </c>
      <c r="AY27" t="inlineStr">
        <is>
          <t>Pekerja lepas</t>
        </is>
      </c>
      <c r="AZ27" t="n">
        <v>0</v>
      </c>
      <c r="BA27" t="n">
        <v>0</v>
      </c>
      <c r="BB27" t="n">
        <v>1</v>
      </c>
      <c r="BC27" t="n">
        <v>0</v>
      </c>
      <c r="BD27" t="n">
        <v>0</v>
      </c>
      <c r="BE27" t="n">
        <v>0</v>
      </c>
      <c r="BF27" t="n">
        <v>0</v>
      </c>
      <c r="BG27" t="n">
        <v>0</v>
      </c>
      <c r="BH27" t="n">
        <v/>
      </c>
      <c r="BI27" t="inlineStr">
        <is>
          <t>&lt;Rp1.500.000</t>
        </is>
      </c>
      <c r="BJ27" t="n">
        <v>2</v>
      </c>
      <c r="BK27" t="n">
        <v>2</v>
      </c>
      <c r="BL27" t="n">
        <v>1</v>
      </c>
      <c r="BM27" t="n">
        <v>0</v>
      </c>
      <c r="BN27" t="inlineStr">
        <is>
          <t>Milik sendiri</t>
        </is>
      </c>
      <c r="BO27" t="inlineStr">
        <is>
          <t>Permanen (dinding bata dan semen)</t>
        </is>
      </c>
      <c r="BP27" t="n">
        <v>1</v>
      </c>
      <c r="BQ27" t="n">
        <v>0</v>
      </c>
      <c r="BR27" t="n">
        <v>0</v>
      </c>
      <c r="BS27" t="n">
        <v>0</v>
      </c>
      <c r="BT27" t="n">
        <v>0</v>
      </c>
      <c r="BU27" t="n">
        <v/>
      </c>
      <c r="BV27" t="inlineStr">
        <is>
          <t>Semen</t>
        </is>
      </c>
      <c r="BW27" t="n">
        <v>0</v>
      </c>
      <c r="BX27" t="n">
        <v>1</v>
      </c>
      <c r="BY27" t="n">
        <v>0</v>
      </c>
      <c r="BZ27" t="n">
        <v>0</v>
      </c>
      <c r="CA27" t="n">
        <v>0</v>
      </c>
      <c r="CB27" t="n">
        <v/>
      </c>
      <c r="CC27" t="inlineStr">
        <is>
          <t>Genting</t>
        </is>
      </c>
      <c r="CD27" t="n">
        <v>0</v>
      </c>
      <c r="CE27" t="n">
        <v>0</v>
      </c>
      <c r="CF27" t="n">
        <v>0</v>
      </c>
      <c r="CG27" t="n">
        <v>0</v>
      </c>
      <c r="CH27" t="n">
        <v>0</v>
      </c>
      <c r="CI27" t="n">
        <v>1</v>
      </c>
      <c r="CJ27" t="n">
        <v>0</v>
      </c>
      <c r="CK27" t="n">
        <v/>
      </c>
      <c r="CL27" t="inlineStr">
        <is>
          <t>Ya</t>
        </is>
      </c>
      <c r="CM27" t="n">
        <v>2020</v>
      </c>
      <c r="CN27" t="inlineStr">
        <is>
          <t>Fixed-Dome (Kubah Tetap)</t>
        </is>
      </c>
      <c r="CO27" t="inlineStr">
        <is>
          <t>4 m³ (2-3 ekor sapi, ±3 jam memasak/hari, ±30 kg slurry/hari)</t>
        </is>
      </c>
      <c r="CP27" t="inlineStr">
        <is>
          <t>Anggota keluarga - laki-laki</t>
        </is>
      </c>
      <c r="CQ27" t="n">
        <v>0</v>
      </c>
      <c r="CR27" t="n">
        <v>0</v>
      </c>
      <c r="CS27" t="n">
        <v>0</v>
      </c>
      <c r="CT27" t="n">
        <v>0</v>
      </c>
      <c r="CU27" t="n">
        <v>1</v>
      </c>
      <c r="CV27" t="n">
        <v>0</v>
      </c>
      <c r="CW27" t="n">
        <v>0</v>
      </c>
      <c r="CX27" t="n">
        <v>0</v>
      </c>
      <c r="CY27" t="inlineStr">
        <is>
          <t>Anggota keluarga - perempuan dewasa</t>
        </is>
      </c>
      <c r="CZ27" t="n">
        <v>0</v>
      </c>
      <c r="DA27" t="n">
        <v>1</v>
      </c>
      <c r="DB27" t="n">
        <v>0</v>
      </c>
      <c r="DC27" t="n">
        <v/>
      </c>
      <c r="DD27" t="inlineStr">
        <is>
          <t>Anggota keluarga - laki-laki CPO atau pendamping</t>
        </is>
      </c>
      <c r="DE27" t="n">
        <v>1</v>
      </c>
      <c r="DF27" t="n">
        <v>0</v>
      </c>
      <c r="DG27" t="n">
        <v>1</v>
      </c>
      <c r="DH27" t="n">
        <v>0</v>
      </c>
      <c r="DI27" t="n">
        <v/>
      </c>
      <c r="DJ27" t="inlineStr">
        <is>
          <t>CPO atau pendamping</t>
        </is>
      </c>
      <c r="DK27" t="n">
        <v>0</v>
      </c>
      <c r="DL27" t="n">
        <v>0</v>
      </c>
      <c r="DM27" t="n">
        <v>1</v>
      </c>
      <c r="DN27" t="n">
        <v>0</v>
      </c>
      <c r="DO27" t="n">
        <v/>
      </c>
      <c r="DP27" t="inlineStr">
        <is>
          <t>Tidak berfungsi sama sekali</t>
        </is>
      </c>
      <c r="DQ27" t="inlineStr">
        <is>
          <t>&gt;1 tahun yang lalu</t>
        </is>
      </c>
      <c r="DR27" t="inlineStr">
        <is>
          <t>Faktor cuaca atau kondisi lingkungan</t>
        </is>
      </c>
      <c r="DS27" t="n">
        <v/>
      </c>
      <c r="DT27" t="n">
        <v/>
      </c>
      <c r="DU27" t="n">
        <v/>
      </c>
      <c r="DV27" t="n">
        <v/>
      </c>
      <c r="DW27" t="n">
        <v/>
      </c>
      <c r="DX27" t="n">
        <v/>
      </c>
      <c r="DY27" t="n">
        <v/>
      </c>
      <c r="DZ27" t="n">
        <v/>
      </c>
      <c r="EA27" t="n">
        <v/>
      </c>
      <c r="EB27" t="n">
        <v/>
      </c>
      <c r="EC27" t="n">
        <v/>
      </c>
      <c r="ED27" t="n">
        <v/>
      </c>
      <c r="EE27" t="n">
        <v/>
      </c>
      <c r="EF27" t="n">
        <v/>
      </c>
      <c r="EG27" t="n">
        <v/>
      </c>
      <c r="EH27" t="n">
        <v/>
      </c>
      <c r="EI27" t="inlineStr">
        <is>
          <t>Kurangnya dukungan atau pemantauan dari pemerintah atau CPO Keterbatasan akses terhadap informasi atau pelatihan terkait biogas</t>
        </is>
      </c>
      <c r="EJ27" t="n">
        <v>0</v>
      </c>
      <c r="EK27" t="n">
        <v>1</v>
      </c>
      <c r="EL27" t="n">
        <v>1</v>
      </c>
      <c r="EM27" t="n">
        <v>0</v>
      </c>
      <c r="EN27" t="n">
        <v>0</v>
      </c>
      <c r="EO27" t="n">
        <v/>
      </c>
      <c r="EP27" t="inlineStr">
        <is>
          <t>Ya, tetapi kurang jelas dan sulit diikuti</t>
        </is>
      </c>
      <c r="EQ27" t="inlineStr">
        <is>
          <t>Bukan pelatihan</t>
        </is>
      </c>
      <c r="ER27" t="inlineStr">
        <is>
          <t>CPO atau pendamping</t>
        </is>
      </c>
      <c r="ES27" t="n">
        <v>1</v>
      </c>
      <c r="ET27" t="n">
        <v>0</v>
      </c>
      <c r="EU27" t="n">
        <v>0</v>
      </c>
      <c r="EV27" t="n">
        <v>0</v>
      </c>
      <c r="EW27" t="n">
        <v/>
      </c>
      <c r="EX27" t="inlineStr">
        <is>
          <t>Anggota keluarga - Laki-laki</t>
        </is>
      </c>
      <c r="EY27" t="n">
        <v>1</v>
      </c>
      <c r="EZ27" t="n">
        <v>0</v>
      </c>
      <c r="FA27" t="n">
        <v>0</v>
      </c>
      <c r="FB27" t="n">
        <v/>
      </c>
      <c r="FC27" t="inlineStr">
        <is>
          <t>Jarang sekali</t>
        </is>
      </c>
      <c r="FD27" t="n">
        <v/>
      </c>
      <c r="FE27" t="inlineStr">
        <is>
          <t>Mengetahui</t>
        </is>
      </c>
      <c r="FF27" t="inlineStr">
        <is>
          <t>Sering (setiap minggu)</t>
        </is>
      </c>
      <c r="FG27" t="inlineStr">
        <is>
          <t>Tidak mengetahui</t>
        </is>
      </c>
      <c r="FH27" t="inlineStr">
        <is>
          <t>Tidak pernah</t>
        </is>
      </c>
      <c r="FI27" t="inlineStr">
        <is>
          <t>Mengetahui</t>
        </is>
      </c>
      <c r="FJ27" t="inlineStr">
        <is>
          <t>Sering (setiap minggu)</t>
        </is>
      </c>
      <c r="FK27" t="inlineStr">
        <is>
          <t>Tidak mengetahui</t>
        </is>
      </c>
      <c r="FL27" t="inlineStr">
        <is>
          <t>Tidak pernah</t>
        </is>
      </c>
      <c r="FM27" t="inlineStr">
        <is>
          <t>Mengetahui</t>
        </is>
      </c>
      <c r="FN27" t="inlineStr">
        <is>
          <t>Cukup sering (2 minggu sekali)</t>
        </is>
      </c>
      <c r="FO27" t="inlineStr">
        <is>
          <t>Tidak mengetahui</t>
        </is>
      </c>
      <c r="FP27" t="inlineStr">
        <is>
          <t>Tidak pernah</t>
        </is>
      </c>
      <c r="FQ27" t="inlineStr">
        <is>
          <t>Mengetahui</t>
        </is>
      </c>
      <c r="FR27" t="inlineStr">
        <is>
          <t>Ya</t>
        </is>
      </c>
      <c r="FS27" t="inlineStr">
        <is>
          <t>Tidak mengetahui</t>
        </is>
      </c>
      <c r="FT27" t="inlineStr">
        <is>
          <t>Ya, terkadang</t>
        </is>
      </c>
      <c r="FU27" t="inlineStr">
        <is>
          <t>Laki-laki dewasa Perempuan dewasa</t>
        </is>
      </c>
      <c r="FV27" t="n">
        <v>1</v>
      </c>
      <c r="FW27" t="n">
        <v>1</v>
      </c>
      <c r="FX27" t="n">
        <v>0</v>
      </c>
      <c r="FY27" t="n">
        <v>0</v>
      </c>
      <c r="FZ27" t="inlineStr">
        <is>
          <t>Kurang memahami</t>
        </is>
      </c>
      <c r="GA27" t="inlineStr">
        <is>
          <t>Teman/keluarga</t>
        </is>
      </c>
      <c r="GB27" t="n">
        <v>0</v>
      </c>
      <c r="GC27" t="n">
        <v>0</v>
      </c>
      <c r="GD27" t="n">
        <v>1</v>
      </c>
      <c r="GE27" t="n">
        <v>0</v>
      </c>
      <c r="GF27" t="n">
        <v/>
      </c>
      <c r="GG27" t="inlineStr">
        <is>
          <t>Jarang</t>
        </is>
      </c>
      <c r="GH27" t="inlineStr">
        <is>
          <t>Tidak</t>
        </is>
      </c>
      <c r="GI27" t="n">
        <v/>
      </c>
      <c r="GJ27" t="n">
        <v/>
      </c>
      <c r="GK27" t="n">
        <v/>
      </c>
      <c r="GL27" t="n">
        <v/>
      </c>
      <c r="GM27" t="n">
        <v/>
      </c>
      <c r="GN27" t="n">
        <v/>
      </c>
      <c r="GO27" t="n">
        <v/>
      </c>
      <c r="GP27" t="inlineStr">
        <is>
          <t>Penuh (100%)</t>
        </is>
      </c>
      <c r="GQ27" t="inlineStr">
        <is>
          <t>LPG</t>
        </is>
      </c>
      <c r="GR27" t="n">
        <v>1</v>
      </c>
      <c r="GS27" t="n">
        <v>0</v>
      </c>
      <c r="GT27" t="n">
        <v>0</v>
      </c>
      <c r="GU27" t="n">
        <v>0</v>
      </c>
      <c r="GV27" t="n">
        <v>0</v>
      </c>
      <c r="GW27" t="n">
        <v>0</v>
      </c>
      <c r="GX27" t="n">
        <v>0</v>
      </c>
      <c r="GY27" t="n">
        <v/>
      </c>
      <c r="GZ27" t="inlineStr">
        <is>
          <t>Ya</t>
        </is>
      </c>
      <c r="HA27" t="n">
        <v/>
      </c>
      <c r="HB27" t="n">
        <v/>
      </c>
      <c r="HC27" t="n">
        <v/>
      </c>
      <c r="HD27" t="n">
        <v/>
      </c>
      <c r="HE27" t="n">
        <v>12</v>
      </c>
      <c r="HF27" t="n">
        <v>80000</v>
      </c>
      <c r="HG27" t="n">
        <v>3</v>
      </c>
      <c r="HH27" t="n">
        <v>20000</v>
      </c>
      <c r="HI27" t="n">
        <v/>
      </c>
      <c r="HJ27" t="n">
        <v/>
      </c>
      <c r="HK27" t="n">
        <v/>
      </c>
      <c r="HL27" t="n">
        <v/>
      </c>
      <c r="HM27" t="n">
        <v/>
      </c>
      <c r="HN27" t="n">
        <v/>
      </c>
      <c r="HO27" t="n">
        <v/>
      </c>
      <c r="HP27" t="n">
        <v/>
      </c>
      <c r="HQ27" t="n">
        <v/>
      </c>
      <c r="HR27" t="n">
        <v/>
      </c>
      <c r="HS27" t="n">
        <v/>
      </c>
      <c r="HT27" t="n">
        <v/>
      </c>
      <c r="HU27" t="n">
        <v/>
      </c>
      <c r="HV27" t="n">
        <v/>
      </c>
      <c r="HW27" t="n">
        <v/>
      </c>
      <c r="HX27" t="n">
        <v/>
      </c>
      <c r="HY27" t="n">
        <v/>
      </c>
      <c r="HZ27" t="n">
        <v/>
      </c>
      <c r="IA27" t="n">
        <v>9</v>
      </c>
      <c r="IB27" t="n">
        <v>60000</v>
      </c>
      <c r="IC27" t="n">
        <v/>
      </c>
      <c r="ID27" t="n">
        <v/>
      </c>
      <c r="IE27" t="n">
        <v/>
      </c>
      <c r="IF27" t="n">
        <v/>
      </c>
      <c r="IG27" t="n">
        <v/>
      </c>
      <c r="IH27" t="n">
        <v/>
      </c>
      <c r="II27" t="n">
        <v/>
      </c>
      <c r="IJ27" t="n">
        <v/>
      </c>
      <c r="IK27" t="inlineStr">
        <is>
          <t>15-30 kg</t>
        </is>
      </c>
      <c r="IL27" t="inlineStr">
        <is>
          <t>1-3 jam</t>
        </is>
      </c>
      <c r="IM27" t="inlineStr">
        <is>
          <t>Ya</t>
        </is>
      </c>
      <c r="IN27" t="inlineStr">
        <is>
          <t>Tidak</t>
        </is>
      </c>
      <c r="IO27" t="inlineStr">
        <is>
          <t>Tidak ada perubahan</t>
        </is>
      </c>
      <c r="IP27" t="n">
        <v/>
      </c>
      <c r="IQ27" t="inlineStr">
        <is>
          <t>Tidak pernah</t>
        </is>
      </c>
      <c r="IR27" t="n">
        <v/>
      </c>
      <c r="IS27" t="n">
        <v/>
      </c>
      <c r="IT27" t="n">
        <v/>
      </c>
      <c r="IU27" t="n">
        <v/>
      </c>
      <c r="IV27" t="n">
        <v/>
      </c>
      <c r="IW27" t="n">
        <v/>
      </c>
      <c r="IX27" t="n">
        <v/>
      </c>
      <c r="IY27" t="n">
        <v/>
      </c>
      <c r="IZ27" t="inlineStr">
        <is>
          <t>Tidak pernah</t>
        </is>
      </c>
      <c r="JA27" t="n">
        <v/>
      </c>
      <c r="JB27" t="n">
        <v/>
      </c>
      <c r="JC27" t="n">
        <v/>
      </c>
      <c r="JD27" t="n">
        <v/>
      </c>
      <c r="JE27" t="n">
        <v/>
      </c>
      <c r="JF27" t="n">
        <v/>
      </c>
      <c r="JG27" t="n">
        <v/>
      </c>
      <c r="JH27" t="n">
        <v/>
      </c>
      <c r="JI27" t="inlineStr">
        <is>
          <t>Tidak pernah</t>
        </is>
      </c>
      <c r="JJ27" t="n">
        <v/>
      </c>
      <c r="JK27" t="n">
        <v/>
      </c>
      <c r="JL27" t="n">
        <v/>
      </c>
      <c r="JM27" t="n">
        <v/>
      </c>
      <c r="JN27" t="n">
        <v/>
      </c>
      <c r="JO27" t="n">
        <v/>
      </c>
      <c r="JP27" t="n">
        <v/>
      </c>
      <c r="JQ27" t="n">
        <v/>
      </c>
      <c r="JR27" t="inlineStr">
        <is>
          <t>Tidak pernah</t>
        </is>
      </c>
      <c r="JS27" t="n">
        <v/>
      </c>
      <c r="JT27" t="n">
        <v/>
      </c>
      <c r="JU27" t="n">
        <v/>
      </c>
      <c r="JV27" t="n">
        <v/>
      </c>
      <c r="JW27" t="n">
        <v/>
      </c>
      <c r="JX27" t="n">
        <v/>
      </c>
      <c r="JY27" t="n">
        <v/>
      </c>
      <c r="JZ27" t="n">
        <v/>
      </c>
      <c r="KA27" t="inlineStr">
        <is>
          <t>Tidak pernah</t>
        </is>
      </c>
      <c r="KB27" t="n">
        <v/>
      </c>
      <c r="KC27" t="n">
        <v/>
      </c>
      <c r="KD27" t="n">
        <v/>
      </c>
      <c r="KE27" t="n">
        <v/>
      </c>
      <c r="KF27" t="n">
        <v/>
      </c>
      <c r="KG27" t="n">
        <v/>
      </c>
      <c r="KH27" t="n">
        <v/>
      </c>
      <c r="KI27" t="n">
        <v/>
      </c>
      <c r="KJ27" t="inlineStr">
        <is>
          <t>Tidak pernah</t>
        </is>
      </c>
      <c r="KK27" t="n">
        <v/>
      </c>
      <c r="KL27" t="n">
        <v/>
      </c>
      <c r="KM27" t="n">
        <v/>
      </c>
      <c r="KN27" t="n">
        <v/>
      </c>
      <c r="KO27" t="n">
        <v/>
      </c>
      <c r="KP27" t="n">
        <v/>
      </c>
      <c r="KQ27" t="n">
        <v/>
      </c>
      <c r="KR27" t="n">
        <v/>
      </c>
      <c r="KS27" t="inlineStr">
        <is>
          <t>Jauh lebih baik</t>
        </is>
      </c>
      <c r="KT27" t="inlineStr">
        <is>
          <t>2-4 kali</t>
        </is>
      </c>
      <c r="KU27" t="inlineStr">
        <is>
          <t>0-1 kali</t>
        </is>
      </c>
      <c r="KV27" t="inlineStr">
        <is>
          <t>Anak-anak (0-18 tahun)</t>
        </is>
      </c>
      <c r="KW27" t="n">
        <v>0</v>
      </c>
      <c r="KX27" t="n">
        <v>0</v>
      </c>
      <c r="KY27" t="n">
        <v>1</v>
      </c>
      <c r="KZ27" t="n">
        <v>0</v>
      </c>
      <c r="LA27" t="inlineStr">
        <is>
          <t>Cukup membaik</t>
        </is>
      </c>
      <c r="LB27" t="inlineStr">
        <is>
          <t>Cukup membaik</t>
        </is>
      </c>
      <c r="LC27" t="n">
        <v>3</v>
      </c>
      <c r="LD27" t="n">
        <v>4</v>
      </c>
      <c r="LE27" t="n">
        <v>0</v>
      </c>
      <c r="LF27" t="n">
        <v>0</v>
      </c>
      <c r="LG27" t="inlineStr">
        <is>
          <t>Ya</t>
        </is>
      </c>
      <c r="LH27" t="n">
        <v>60000</v>
      </c>
      <c r="LI27" t="n">
        <v/>
      </c>
      <c r="LJ27" t="inlineStr">
        <is>
          <t>Kebutuhan rumah tangga</t>
        </is>
      </c>
      <c r="LK27" t="n">
        <v>0</v>
      </c>
      <c r="LL27" t="n">
        <v>0</v>
      </c>
      <c r="LM27" t="n">
        <v>0</v>
      </c>
      <c r="LN27" t="n">
        <v>0</v>
      </c>
      <c r="LO27" t="n">
        <v>1</v>
      </c>
      <c r="LP27" t="n">
        <v>0</v>
      </c>
      <c r="LQ27" t="n">
        <v>0</v>
      </c>
      <c r="LR27" t="n">
        <v/>
      </c>
      <c r="LS27" t="n">
        <v>40</v>
      </c>
      <c r="LT27" t="n">
        <v>30</v>
      </c>
      <c r="LU27" t="n">
        <v>0</v>
      </c>
      <c r="LV27" t="n">
        <v>20</v>
      </c>
      <c r="LW27" t="n">
        <v>20</v>
      </c>
      <c r="LX27" t="n">
        <v>0</v>
      </c>
      <c r="LY27" t="n">
        <v>10</v>
      </c>
      <c r="LZ27" t="n">
        <v>10</v>
      </c>
      <c r="MA27" t="n">
        <v>0</v>
      </c>
      <c r="MB27" t="inlineStr">
        <is>
          <t>Ya</t>
        </is>
      </c>
      <c r="MC27" t="n">
        <v>60</v>
      </c>
      <c r="MD27" t="n">
        <v>10</v>
      </c>
      <c r="ME27" t="n">
        <v>60</v>
      </c>
      <c r="MF27" t="n">
        <v>10</v>
      </c>
      <c r="MG27" t="n">
        <v>0</v>
      </c>
      <c r="MH27" t="n">
        <v>0</v>
      </c>
      <c r="MI27" t="inlineStr">
        <is>
          <t>Aktivitas sosial diluar rumah (misalnya, berkumpul dengan tetangga, mengikuti kegiatan PKK, dsb) Istirahat</t>
        </is>
      </c>
      <c r="MJ27" t="n">
        <v>0</v>
      </c>
      <c r="MK27" t="n">
        <v>1</v>
      </c>
      <c r="ML27" t="n">
        <v>1</v>
      </c>
      <c r="MM27" t="n">
        <v>0</v>
      </c>
      <c r="MN27" t="n">
        <v>0</v>
      </c>
      <c r="MO27" t="n">
        <v>0</v>
      </c>
      <c r="MP27" t="n">
        <v/>
      </c>
      <c r="MQ27" t="n">
        <v/>
      </c>
      <c r="MR27" t="inlineStr">
        <is>
          <t>Berkumpul bersama keluarga</t>
        </is>
      </c>
      <c r="MS27" t="inlineStr">
        <is>
          <t>Pengajian, pertemuan RT, PKK</t>
        </is>
      </c>
      <c r="MT27" t="n">
        <v/>
      </c>
      <c r="MU27" t="inlineStr">
        <is>
          <t>Tidak</t>
        </is>
      </c>
      <c r="MV27" t="n">
        <v/>
      </c>
      <c r="MW27" t="n">
        <v/>
      </c>
      <c r="MX27" t="n">
        <v/>
      </c>
      <c r="MY27" t="n">
        <v/>
      </c>
      <c r="MZ27" t="n">
        <v/>
      </c>
      <c r="NA27" t="n">
        <v/>
      </c>
      <c r="NB27" t="n">
        <v/>
      </c>
      <c r="NC27" t="n">
        <v/>
      </c>
      <c r="ND27" t="n">
        <v/>
      </c>
      <c r="NE27" t="n">
        <v/>
      </c>
      <c r="NF27" t="n">
        <v/>
      </c>
      <c r="NG27" t="n">
        <v/>
      </c>
      <c r="NH27" t="n">
        <v/>
      </c>
      <c r="NI27" t="n">
        <v/>
      </c>
      <c r="NJ27" t="n">
        <v/>
      </c>
      <c r="NK27" t="n">
        <v/>
      </c>
      <c r="NL27" t="inlineStr">
        <is>
          <t>Tidak</t>
        </is>
      </c>
      <c r="NM27" t="inlineStr">
        <is>
          <t>100% dana hibah</t>
        </is>
      </c>
      <c r="NN27" t="inlineStr">
        <is>
          <t>0 (100% sumber pembiayaan dari hibah)</t>
        </is>
      </c>
      <c r="NO27" t="inlineStr">
        <is>
          <t>Pemerintah</t>
        </is>
      </c>
      <c r="NP27" t="n">
        <v/>
      </c>
      <c r="NQ27" t="n">
        <v/>
      </c>
      <c r="NR27" t="n">
        <v/>
      </c>
      <c r="NS27" t="n">
        <v/>
      </c>
      <c r="NT27" t="n">
        <v/>
      </c>
      <c r="NU27" t="n">
        <v/>
      </c>
      <c r="NV27" t="n">
        <v/>
      </c>
      <c r="NW27" t="n">
        <v/>
      </c>
      <c r="NX27" t="inlineStr">
        <is>
          <t>Sedikit meningkat</t>
        </is>
      </c>
      <c r="NY27" t="n">
        <v>60</v>
      </c>
      <c r="NZ27" t="n">
        <v>20</v>
      </c>
      <c r="OA27" t="n">
        <v>0</v>
      </c>
      <c r="OB27" t="n">
        <v>10</v>
      </c>
      <c r="OC27" t="n">
        <v>10</v>
      </c>
      <c r="OD27" t="n">
        <v>0</v>
      </c>
      <c r="OE27" t="inlineStr">
        <is>
          <t>Lebih baik</t>
        </is>
      </c>
      <c r="OF27" t="inlineStr">
        <is>
          <t>Lebih baik (beda waktu memasak 5-30 menit, ATAU tidak lagi ada rasa/bau makanan yang berubah, ATAU alasan lainnya)</t>
        </is>
      </c>
      <c r="OG27" t="inlineStr">
        <is>
          <t>Ya</t>
        </is>
      </c>
      <c r="OH27" t="n">
        <v>3</v>
      </c>
      <c r="OI27" t="n">
        <v>0</v>
      </c>
      <c r="OJ27" t="n">
        <v>0</v>
      </c>
      <c r="OK27" t="n">
        <v>0</v>
      </c>
      <c r="OL27" t="n">
        <v>0</v>
      </c>
      <c r="OM27" t="n">
        <v>0</v>
      </c>
      <c r="ON27" t="n">
        <v>0</v>
      </c>
      <c r="OO27" t="n">
        <v>0</v>
      </c>
      <c r="OP27" t="inlineStr">
        <is>
          <t>Sapi pedaging</t>
        </is>
      </c>
      <c r="OQ27" t="n">
        <v>1</v>
      </c>
      <c r="OR27" t="n">
        <v>0</v>
      </c>
      <c r="OS27" t="n">
        <v>0</v>
      </c>
      <c r="OT27" t="n">
        <v>0</v>
      </c>
      <c r="OU27" t="n">
        <v>0</v>
      </c>
      <c r="OV27" t="n">
        <v>0</v>
      </c>
      <c r="OW27" t="n">
        <v>0</v>
      </c>
      <c r="OX27" t="n">
        <v>0</v>
      </c>
      <c r="OY27" t="n">
        <v>0</v>
      </c>
      <c r="OZ27" t="inlineStr">
        <is>
          <t>Sapi pedaging</t>
        </is>
      </c>
      <c r="PA27" t="n">
        <v>1</v>
      </c>
      <c r="PB27" t="n">
        <v>0</v>
      </c>
      <c r="PC27" t="n">
        <v>0</v>
      </c>
      <c r="PD27" t="n">
        <v>0</v>
      </c>
      <c r="PE27" t="n">
        <v>0</v>
      </c>
      <c r="PF27" t="n">
        <v>0</v>
      </c>
      <c r="PG27" t="n">
        <v>0</v>
      </c>
      <c r="PH27" t="n">
        <v>0</v>
      </c>
      <c r="PI27" t="n">
        <v>0</v>
      </c>
      <c r="PJ27" t="inlineStr">
        <is>
          <t>Sapi pedaging</t>
        </is>
      </c>
      <c r="PK27" t="n">
        <v>1</v>
      </c>
      <c r="PL27" t="n">
        <v>0</v>
      </c>
      <c r="PM27" t="n">
        <v>0</v>
      </c>
      <c r="PN27" t="n">
        <v>0</v>
      </c>
      <c r="PO27" t="n">
        <v>0</v>
      </c>
      <c r="PP27" t="n">
        <v>0</v>
      </c>
      <c r="PQ27" t="n">
        <v>0</v>
      </c>
      <c r="PR27" t="n">
        <v>0</v>
      </c>
      <c r="PS27" t="n">
        <v>0</v>
      </c>
      <c r="PT27" t="inlineStr">
        <is>
          <t>1-Disebarkan ke lahan terbuka</t>
        </is>
      </c>
      <c r="PU27" t="n">
        <v>0</v>
      </c>
      <c r="PV27" t="n">
        <v>0</v>
      </c>
      <c r="PW27" t="n">
        <v>0</v>
      </c>
      <c r="PX27" t="n">
        <v>0</v>
      </c>
      <c r="PY27" t="n">
        <v>0</v>
      </c>
      <c r="PZ27" t="n">
        <v>1</v>
      </c>
      <c r="QA27" t="n">
        <v>0</v>
      </c>
      <c r="QB27" t="n">
        <v>0</v>
      </c>
      <c r="QC27" t="n">
        <v>0</v>
      </c>
      <c r="QD27" t="n">
        <v/>
      </c>
      <c r="QE27" t="n">
        <v/>
      </c>
      <c r="QF27" t="n">
        <v/>
      </c>
      <c r="QG27" t="n">
        <v/>
      </c>
      <c r="QH27" t="n">
        <v/>
      </c>
      <c r="QI27" t="n">
        <v/>
      </c>
      <c r="QJ27" t="n">
        <v/>
      </c>
      <c r="QK27" t="n">
        <v/>
      </c>
      <c r="QL27" t="n">
        <v/>
      </c>
      <c r="QM27" t="n">
        <v/>
      </c>
      <c r="QN27" t="n">
        <v/>
      </c>
      <c r="QO27" t="n">
        <v/>
      </c>
      <c r="QP27" t="n">
        <v/>
      </c>
      <c r="QQ27" t="n">
        <v/>
      </c>
      <c r="QR27" t="n">
        <v/>
      </c>
      <c r="QS27" t="n">
        <v/>
      </c>
      <c r="QT27" t="n">
        <v/>
      </c>
      <c r="QU27" t="n">
        <v/>
      </c>
      <c r="QV27" t="n">
        <v/>
      </c>
      <c r="QW27" t="n">
        <v/>
      </c>
      <c r="QX27" t="n">
        <v/>
      </c>
      <c r="QY27" t="n">
        <v/>
      </c>
      <c r="QZ27" t="n">
        <v/>
      </c>
      <c r="RA27" t="n">
        <v/>
      </c>
      <c r="RB27" t="n">
        <v/>
      </c>
      <c r="RC27" t="n">
        <v/>
      </c>
      <c r="RD27" t="n">
        <v/>
      </c>
      <c r="RE27" t="n">
        <v/>
      </c>
      <c r="RF27" t="n">
        <v/>
      </c>
      <c r="RG27" t="n">
        <v/>
      </c>
      <c r="RH27" t="n">
        <v/>
      </c>
      <c r="RI27" t="n">
        <v/>
      </c>
      <c r="RJ27" t="n">
        <v/>
      </c>
      <c r="RK27" t="n">
        <v/>
      </c>
      <c r="RL27" t="n">
        <v/>
      </c>
      <c r="RM27" t="n">
        <v/>
      </c>
      <c r="RN27" t="n">
        <v/>
      </c>
      <c r="RO27" t="n">
        <v/>
      </c>
      <c r="RP27" t="n">
        <v/>
      </c>
      <c r="RQ27" t="n">
        <v/>
      </c>
      <c r="RR27" t="n">
        <v/>
      </c>
      <c r="RS27" t="n">
        <v/>
      </c>
      <c r="RT27" t="n">
        <v/>
      </c>
      <c r="RU27" t="n">
        <v/>
      </c>
      <c r="RV27" t="n">
        <v/>
      </c>
      <c r="RW27" t="n">
        <v/>
      </c>
      <c r="RX27" t="n">
        <v/>
      </c>
      <c r="RY27" t="n">
        <v/>
      </c>
      <c r="RZ27" t="n">
        <v/>
      </c>
      <c r="SA27" t="n">
        <v/>
      </c>
      <c r="SB27" t="n">
        <v/>
      </c>
      <c r="SC27" t="n">
        <v/>
      </c>
      <c r="SD27" t="n">
        <v/>
      </c>
      <c r="SE27" t="n">
        <v/>
      </c>
      <c r="SF27" t="n">
        <v/>
      </c>
      <c r="SG27" t="n">
        <v/>
      </c>
      <c r="SH27" t="n">
        <v/>
      </c>
      <c r="SI27" t="n">
        <v/>
      </c>
      <c r="SJ27" t="n">
        <v/>
      </c>
      <c r="SK27" t="n">
        <v/>
      </c>
      <c r="SL27" t="n">
        <v/>
      </c>
      <c r="SM27" t="n">
        <v/>
      </c>
      <c r="SN27" t="n">
        <v/>
      </c>
      <c r="SO27" t="n">
        <v/>
      </c>
      <c r="SP27" t="n">
        <v/>
      </c>
      <c r="SQ27" t="n">
        <v/>
      </c>
      <c r="SR27" t="n">
        <v/>
      </c>
      <c r="SS27" t="n">
        <v/>
      </c>
      <c r="ST27" t="n">
        <v/>
      </c>
      <c r="SU27" t="n">
        <v/>
      </c>
      <c r="SV27" t="n">
        <v/>
      </c>
      <c r="SW27" t="n">
        <v/>
      </c>
      <c r="SX27" t="n">
        <v/>
      </c>
      <c r="SY27" t="n">
        <v>3</v>
      </c>
      <c r="SZ27" t="n">
        <v/>
      </c>
      <c r="TA27" t="n">
        <v/>
      </c>
      <c r="TB27" t="n">
        <v/>
      </c>
      <c r="TC27" t="n">
        <v/>
      </c>
      <c r="TD27" t="n">
        <v/>
      </c>
      <c r="TE27" t="n">
        <v/>
      </c>
      <c r="TF27" t="n">
        <v/>
      </c>
      <c r="TG27" t="n">
        <v>3</v>
      </c>
      <c r="TH27" t="n">
        <v>0</v>
      </c>
      <c r="TI27" t="n">
        <v>0</v>
      </c>
      <c r="TJ27" t="n">
        <v>0</v>
      </c>
      <c r="TK27" t="n">
        <v>0</v>
      </c>
      <c r="TL27" t="n">
        <v>0</v>
      </c>
      <c r="TM27" t="n">
        <v>0</v>
      </c>
      <c r="TN27" t="n">
        <v>0</v>
      </c>
      <c r="TO27" t="n">
        <v>1</v>
      </c>
      <c r="TP27" t="n">
        <v>0</v>
      </c>
      <c r="TQ27" t="n">
        <v>0</v>
      </c>
      <c r="TR27" t="n">
        <v>0</v>
      </c>
      <c r="TS27" t="n">
        <v/>
      </c>
      <c r="TT27" t="n">
        <v/>
      </c>
      <c r="TU27" t="n">
        <v/>
      </c>
      <c r="TV27" t="n">
        <v/>
      </c>
      <c r="TW27" t="n">
        <v/>
      </c>
      <c r="TX27" t="n">
        <v/>
      </c>
      <c r="TY27" t="n">
        <v/>
      </c>
      <c r="TZ27" t="n">
        <v/>
      </c>
      <c r="UA27" t="n">
        <v/>
      </c>
      <c r="UB27" t="n">
        <v/>
      </c>
      <c r="UC27" t="n">
        <v/>
      </c>
      <c r="UD27" t="n">
        <v/>
      </c>
      <c r="UE27" t="n">
        <v/>
      </c>
      <c r="UF27" t="n">
        <v/>
      </c>
      <c r="UG27" t="n">
        <v/>
      </c>
      <c r="UH27" t="n">
        <v/>
      </c>
      <c r="UI27" t="n">
        <v/>
      </c>
      <c r="UJ27" t="n">
        <v/>
      </c>
      <c r="UK27" t="n">
        <v/>
      </c>
      <c r="UL27" t="n">
        <v/>
      </c>
      <c r="UM27" t="n">
        <v/>
      </c>
      <c r="UN27" t="n">
        <v/>
      </c>
      <c r="UO27" t="n">
        <v/>
      </c>
      <c r="UP27" t="n">
        <v/>
      </c>
      <c r="UQ27" t="n">
        <v/>
      </c>
      <c r="UR27" t="n">
        <v/>
      </c>
      <c r="US27" t="n">
        <v/>
      </c>
      <c r="UT27" t="n">
        <v/>
      </c>
      <c r="UU27" t="inlineStr">
        <is>
          <t>Pemberian pakan di kandang</t>
        </is>
      </c>
      <c r="UV27" t="n">
        <v/>
      </c>
      <c r="UW27" t="n">
        <v/>
      </c>
      <c r="UX27" t="n">
        <v/>
      </c>
      <c r="UY27" t="n">
        <v/>
      </c>
      <c r="UZ27" t="n">
        <v/>
      </c>
      <c r="VA27" t="n">
        <v/>
      </c>
      <c r="VB27" t="n">
        <v/>
      </c>
      <c r="VC27" t="inlineStr">
        <is>
          <t>Sangat jarang (&gt;1 bulan sekali)</t>
        </is>
      </c>
      <c r="VD27" t="n">
        <v/>
      </c>
      <c r="VE27" t="n">
        <v/>
      </c>
      <c r="VF27" t="n">
        <v/>
      </c>
      <c r="VG27" t="n">
        <v/>
      </c>
      <c r="VH27" t="n">
        <v/>
      </c>
      <c r="VI27" t="n">
        <v/>
      </c>
      <c r="VJ27" t="n">
        <v/>
      </c>
      <c r="VK27" t="inlineStr">
        <is>
          <t>Cukup (2-6 hari sekali)</t>
        </is>
      </c>
      <c r="VL27" t="n">
        <v/>
      </c>
      <c r="VM27" t="n">
        <v/>
      </c>
      <c r="VN27" t="n">
        <v/>
      </c>
      <c r="VO27" t="n">
        <v/>
      </c>
      <c r="VP27" t="n">
        <v/>
      </c>
      <c r="VQ27" t="n">
        <v/>
      </c>
      <c r="VR27" t="n">
        <v/>
      </c>
      <c r="VS27" t="inlineStr">
        <is>
          <t>3-Disimpan terbuka (dry lot) 6-Digester biogas</t>
        </is>
      </c>
      <c r="VT27" t="n">
        <v>0</v>
      </c>
      <c r="VU27" t="n">
        <v>0</v>
      </c>
      <c r="VV27" t="n">
        <v>0</v>
      </c>
      <c r="VW27" t="n">
        <v>0</v>
      </c>
      <c r="VX27" t="n">
        <v>0</v>
      </c>
      <c r="VY27" t="n">
        <v>0</v>
      </c>
      <c r="VZ27" t="n">
        <v>1</v>
      </c>
      <c r="WA27" t="n">
        <v>0</v>
      </c>
      <c r="WB27" t="n">
        <v>0</v>
      </c>
      <c r="WC27" t="n">
        <v>1</v>
      </c>
      <c r="WD27" t="n">
        <v>0</v>
      </c>
      <c r="WE27" t="n">
        <v>0</v>
      </c>
      <c r="WF27" t="n">
        <v/>
      </c>
      <c r="WG27" t="n">
        <v/>
      </c>
      <c r="WH27" t="n">
        <v/>
      </c>
      <c r="WI27" t="n">
        <v/>
      </c>
      <c r="WJ27" t="n">
        <v/>
      </c>
      <c r="WK27" t="n">
        <v/>
      </c>
      <c r="WL27" t="n">
        <v/>
      </c>
      <c r="WM27" t="n">
        <v/>
      </c>
      <c r="WN27" t="n">
        <v/>
      </c>
      <c r="WO27" t="n">
        <v/>
      </c>
      <c r="WP27" t="n">
        <v/>
      </c>
      <c r="WQ27" t="n">
        <v/>
      </c>
      <c r="WR27" t="n">
        <v/>
      </c>
      <c r="WS27" t="n">
        <v/>
      </c>
      <c r="WT27" t="n">
        <v/>
      </c>
      <c r="WU27" t="n">
        <v/>
      </c>
      <c r="WV27" t="n">
        <v/>
      </c>
      <c r="WW27" t="n">
        <v/>
      </c>
      <c r="WX27" t="n">
        <v/>
      </c>
      <c r="WY27" t="n">
        <v/>
      </c>
      <c r="WZ27" t="n">
        <v/>
      </c>
      <c r="XA27" t="n">
        <v/>
      </c>
      <c r="XB27" t="n">
        <v/>
      </c>
      <c r="XC27" t="n">
        <v/>
      </c>
      <c r="XD27" t="n">
        <v/>
      </c>
      <c r="XE27" t="n">
        <v/>
      </c>
      <c r="XF27" t="n">
        <v/>
      </c>
      <c r="XG27" t="n">
        <v/>
      </c>
      <c r="XH27" t="n">
        <v/>
      </c>
      <c r="XI27" t="n">
        <v/>
      </c>
      <c r="XJ27" t="n">
        <v/>
      </c>
      <c r="XK27" t="n">
        <v/>
      </c>
      <c r="XL27" t="n">
        <v/>
      </c>
      <c r="XM27" t="n">
        <v/>
      </c>
      <c r="XN27" t="n">
        <v/>
      </c>
      <c r="XO27" t="n">
        <v/>
      </c>
      <c r="XP27" t="n">
        <v/>
      </c>
      <c r="XQ27" t="n">
        <v/>
      </c>
      <c r="XR27" t="n">
        <v/>
      </c>
      <c r="XS27" t="n">
        <v/>
      </c>
      <c r="XT27" t="n">
        <v/>
      </c>
      <c r="XU27" t="n">
        <v/>
      </c>
      <c r="XV27" t="n">
        <v/>
      </c>
      <c r="XW27" t="n">
        <v/>
      </c>
      <c r="XX27" t="n">
        <v/>
      </c>
      <c r="XY27" t="n">
        <v/>
      </c>
      <c r="XZ27" t="n">
        <v/>
      </c>
      <c r="YA27" t="n">
        <v/>
      </c>
      <c r="YB27" t="n">
        <v/>
      </c>
      <c r="YC27" t="n">
        <v/>
      </c>
      <c r="YD27" t="n">
        <v/>
      </c>
      <c r="YE27" t="n">
        <v/>
      </c>
      <c r="YF27" t="n">
        <v/>
      </c>
      <c r="YG27" t="n">
        <v/>
      </c>
      <c r="YH27" t="n">
        <v/>
      </c>
      <c r="YI27" t="n">
        <v/>
      </c>
      <c r="YJ27" t="n">
        <v/>
      </c>
      <c r="YK27" t="n">
        <v/>
      </c>
      <c r="YL27" t="n">
        <v/>
      </c>
      <c r="YM27" t="n">
        <v/>
      </c>
      <c r="YN27" t="n">
        <v/>
      </c>
      <c r="YO27" t="n">
        <v/>
      </c>
      <c r="YP27" t="n">
        <v/>
      </c>
      <c r="YQ27" t="n">
        <v/>
      </c>
      <c r="YR27" t="n">
        <v/>
      </c>
      <c r="YS27" t="n">
        <v/>
      </c>
      <c r="YT27" t="n">
        <v/>
      </c>
      <c r="YU27" t="n">
        <v/>
      </c>
      <c r="YV27" t="n">
        <v/>
      </c>
      <c r="YW27" t="n">
        <v/>
      </c>
      <c r="YX27" t="n">
        <v/>
      </c>
      <c r="YY27" t="n">
        <v/>
      </c>
      <c r="YZ27" t="n">
        <v/>
      </c>
      <c r="ZA27" t="n">
        <v/>
      </c>
      <c r="ZB27" t="n">
        <v/>
      </c>
      <c r="ZC27" t="n">
        <v/>
      </c>
      <c r="ZD27" t="n">
        <v/>
      </c>
      <c r="ZE27" t="n">
        <v/>
      </c>
      <c r="ZF27" t="n">
        <v/>
      </c>
      <c r="ZG27" t="n">
        <v/>
      </c>
      <c r="ZH27" t="n">
        <v/>
      </c>
      <c r="ZI27" t="n">
        <v/>
      </c>
      <c r="ZJ27" t="n">
        <v/>
      </c>
      <c r="ZK27" t="n">
        <v/>
      </c>
      <c r="ZL27" t="n">
        <v/>
      </c>
      <c r="ZM27" t="n">
        <v/>
      </c>
      <c r="ZN27" t="n">
        <v>80</v>
      </c>
      <c r="ZO27" t="n">
        <v/>
      </c>
      <c r="ZP27" t="n">
        <v/>
      </c>
      <c r="ZQ27" t="n">
        <v/>
      </c>
      <c r="ZR27" t="n">
        <v/>
      </c>
      <c r="ZS27" t="n">
        <v/>
      </c>
      <c r="ZT27" t="n">
        <v/>
      </c>
      <c r="ZU27" t="n">
        <v/>
      </c>
      <c r="ZV27" t="n">
        <v>2</v>
      </c>
      <c r="ZW27" t="n">
        <v/>
      </c>
      <c r="ZX27" t="n">
        <v/>
      </c>
      <c r="ZY27" t="n">
        <v/>
      </c>
      <c r="ZZ27" t="n">
        <v/>
      </c>
      <c r="AAA27" t="n">
        <v/>
      </c>
      <c r="AAB27" t="n">
        <v/>
      </c>
      <c r="AAC27" t="n">
        <v/>
      </c>
      <c r="AAD27" t="inlineStr">
        <is>
          <t>Pakan segar (misal: rumput)</t>
        </is>
      </c>
      <c r="AAE27" t="n">
        <v/>
      </c>
      <c r="AAF27" t="n">
        <v/>
      </c>
      <c r="AAG27" t="n">
        <v/>
      </c>
      <c r="AAH27" t="n">
        <v/>
      </c>
      <c r="AAI27" t="n">
        <v/>
      </c>
      <c r="AAJ27" t="n">
        <v/>
      </c>
      <c r="AAK27" t="n">
        <v/>
      </c>
      <c r="AAL27" t="inlineStr">
        <is>
          <t>Tidak</t>
        </is>
      </c>
      <c r="AAM27" t="n">
        <v/>
      </c>
      <c r="AAN27" t="n">
        <v/>
      </c>
      <c r="AAO27" t="n">
        <v/>
      </c>
      <c r="AAP27" t="n">
        <v/>
      </c>
      <c r="AAQ27" t="n">
        <v/>
      </c>
      <c r="AAR27" t="inlineStr">
        <is>
          <t>Tidak</t>
        </is>
      </c>
      <c r="AAS27" t="inlineStr">
        <is>
          <t>Tidak pasti/ragu-ragu</t>
        </is>
      </c>
      <c r="AAT27" t="inlineStr">
        <is>
          <t>Dibuang ke lahan sekitar kandang - yg ditanami tanaman</t>
        </is>
      </c>
      <c r="AAU27" t="n">
        <v>0</v>
      </c>
      <c r="AAV27" t="n">
        <v>0</v>
      </c>
      <c r="AAW27" t="n">
        <v>0</v>
      </c>
      <c r="AAX27" t="n">
        <v>1</v>
      </c>
      <c r="AAY27" t="n">
        <v>0</v>
      </c>
      <c r="AAZ27" t="n">
        <v>0</v>
      </c>
      <c r="ABA27" t="n">
        <v>0</v>
      </c>
      <c r="ABB27" t="n">
        <v/>
      </c>
      <c r="ABC27" t="n">
        <v/>
      </c>
      <c r="ABD27" t="n">
        <v/>
      </c>
      <c r="ABE27" t="n">
        <v/>
      </c>
      <c r="ABF27" t="n">
        <v/>
      </c>
      <c r="ABG27" t="n">
        <v/>
      </c>
      <c r="ABH27" t="n">
        <v/>
      </c>
      <c r="ABI27" t="n">
        <v/>
      </c>
      <c r="ABJ27" t="n">
        <v/>
      </c>
      <c r="ABK27" t="n">
        <v/>
      </c>
      <c r="ABL27" t="n">
        <v/>
      </c>
      <c r="ABM27" t="n">
        <v/>
      </c>
      <c r="ABN27" t="n">
        <v/>
      </c>
      <c r="ABO27" t="n">
        <v/>
      </c>
      <c r="ABP27" t="n">
        <v/>
      </c>
      <c r="ABQ27" t="inlineStr">
        <is>
          <t>Pohon sengon</t>
        </is>
      </c>
      <c r="ABR27" t="inlineStr">
        <is>
          <t>Jarang (1 bulan sekali)</t>
        </is>
      </c>
      <c r="ABS27" t="n">
        <v/>
      </c>
      <c r="ABT27" t="n">
        <v>500</v>
      </c>
      <c r="ABU27" t="n">
        <v/>
      </c>
      <c r="ABV27" t="n">
        <v/>
      </c>
      <c r="ABW27" t="n">
        <v/>
      </c>
      <c r="ABX27" t="n">
        <v/>
      </c>
      <c r="ABY27" t="n">
        <v/>
      </c>
      <c r="ABZ27" t="n">
        <v/>
      </c>
      <c r="ACA27" t="n">
        <v/>
      </c>
      <c r="ACB27" t="n">
        <v/>
      </c>
      <c r="ACC27" t="n">
        <v/>
      </c>
      <c r="ACD27" t="n">
        <v/>
      </c>
      <c r="ACE27" t="n">
        <v/>
      </c>
      <c r="ACF27" t="n">
        <v/>
      </c>
      <c r="ACG27" t="n">
        <v/>
      </c>
      <c r="ACH27" t="n">
        <v/>
      </c>
      <c r="ACI27" t="n">
        <v/>
      </c>
      <c r="ACJ27" t="n">
        <v/>
      </c>
      <c r="ACK27" t="inlineStr">
        <is>
          <t>Tidak punya waktu mengumpulkannya Lebih praktis menggunakan pupuk kimia</t>
        </is>
      </c>
      <c r="ACL27" t="n">
        <v>0</v>
      </c>
      <c r="ACM27" t="n">
        <v>0</v>
      </c>
      <c r="ACN27" t="n">
        <v>1</v>
      </c>
      <c r="ACO27" t="n">
        <v>0</v>
      </c>
      <c r="ACP27" t="n">
        <v>0</v>
      </c>
      <c r="ACQ27" t="n">
        <v>1</v>
      </c>
      <c r="ACR27" t="n">
        <v>0</v>
      </c>
      <c r="ACS27" t="n">
        <v/>
      </c>
      <c r="ACT27" t="inlineStr">
        <is>
          <t>Tidak ada</t>
        </is>
      </c>
      <c r="ACU27" t="inlineStr">
        <is>
          <t>Manfaat sangat besar</t>
        </is>
      </c>
      <c r="ACV27" t="inlineStr">
        <is>
          <t>Berkurang</t>
        </is>
      </c>
      <c r="ACW27" t="inlineStr">
        <is>
          <t>Anggota keluarga - Perempuan dewasa</t>
        </is>
      </c>
      <c r="ACX27" t="inlineStr">
        <is>
          <t>Netral/tidak tahu</t>
        </is>
      </c>
      <c r="ACY27" t="inlineStr">
        <is>
          <t>Anggota keluarga - Laki-laki dewasa Anggota keluarga - Perempuan dewasa Anggota keluarga - Anak-anak</t>
        </is>
      </c>
      <c r="ACZ27" t="n">
        <v>1</v>
      </c>
      <c r="ADA27" t="n">
        <v>1</v>
      </c>
      <c r="ADB27" t="n">
        <v>1</v>
      </c>
      <c r="ADC27" t="n">
        <v>0</v>
      </c>
      <c r="ADD27" t="inlineStr">
        <is>
          <t>Puas</t>
        </is>
      </c>
      <c r="ADE27" t="inlineStr">
        <is>
          <t>Puas</t>
        </is>
      </c>
      <c r="ADF27" t="inlineStr">
        <is>
          <t>Puas</t>
        </is>
      </c>
      <c r="ADG27" t="inlineStr">
        <is>
          <t>Puas</t>
        </is>
      </c>
      <c r="ADH27" t="inlineStr">
        <is>
          <t>Tidak</t>
        </is>
      </c>
      <c r="ADI27" t="n">
        <v/>
      </c>
      <c r="ADJ27" t="inlineStr">
        <is>
          <t>Puas</t>
        </is>
      </c>
      <c r="ADK27" t="n">
        <v/>
      </c>
      <c r="ADL27" t="n">
        <v/>
      </c>
      <c r="ADM27" t="n">
        <v/>
      </c>
      <c r="ADN27" t="n">
        <v/>
      </c>
      <c r="ADO27" t="n">
        <v/>
      </c>
      <c r="ADP27" t="n">
        <v/>
      </c>
      <c r="ADQ27" t="n">
        <v/>
      </c>
      <c r="ADR27" t="n">
        <v/>
      </c>
      <c r="ADS27" t="n">
        <v/>
      </c>
      <c r="ADT27" t="n">
        <v/>
      </c>
      <c r="ADU27" t="inlineStr">
        <is>
          <t>Lainnya</t>
        </is>
      </c>
      <c r="ADV27" t="n">
        <v>0</v>
      </c>
      <c r="ADW27" t="n">
        <v>0</v>
      </c>
      <c r="ADX27" t="n">
        <v>0</v>
      </c>
      <c r="ADY27" t="n">
        <v>0</v>
      </c>
      <c r="ADZ27" t="n">
        <v>0</v>
      </c>
      <c r="AEA27" t="n">
        <v>0</v>
      </c>
      <c r="AEB27" t="n">
        <v>0</v>
      </c>
      <c r="AEC27" t="n">
        <v>1</v>
      </c>
      <c r="AED27" t="inlineStr">
        <is>
          <t>Tidak ada</t>
        </is>
      </c>
      <c r="AEE27" t="inlineStr">
        <is>
          <t>Lainnya</t>
        </is>
      </c>
      <c r="AEF27" t="inlineStr">
        <is>
          <t>Tidak ada</t>
        </is>
      </c>
      <c r="AEG27" t="inlineStr">
        <is>
          <t>Lainnya</t>
        </is>
      </c>
      <c r="AEH27" t="inlineStr">
        <is>
          <t>Tidak menghubungi</t>
        </is>
      </c>
      <c r="AEI27" t="inlineStr">
        <is>
          <t>Tidak ada</t>
        </is>
      </c>
      <c r="AEJ27" t="inlineStr">
        <is>
          <t>Tidak pernah</t>
        </is>
      </c>
      <c r="AEK27" t="inlineStr">
        <is>
          <t>Pengurangan pengeluaran rumah tangga (bahan bakar minyak, pupuk, dll.) Lebih mudah mendapatkan energi Lebih aman Pengurangan waktu dan tenaga Peningkatan kebersihan kandang ternak Dapur lebih bersih dan bebas asap</t>
        </is>
      </c>
      <c r="AEL27" t="n">
        <v>1</v>
      </c>
      <c r="AEM27" t="n">
        <v>1</v>
      </c>
      <c r="AEN27" t="n">
        <v>0</v>
      </c>
      <c r="AEO27" t="n">
        <v>0</v>
      </c>
      <c r="AEP27" t="n">
        <v>1</v>
      </c>
      <c r="AEQ27" t="n">
        <v>1</v>
      </c>
      <c r="AER27" t="n">
        <v>1</v>
      </c>
      <c r="AES27" t="n">
        <v>0</v>
      </c>
      <c r="AET27" t="n">
        <v>1</v>
      </c>
      <c r="AEU27" t="n">
        <v>0</v>
      </c>
      <c r="AEV27" t="n">
        <v>0</v>
      </c>
      <c r="AEW27" t="n">
        <v>0</v>
      </c>
      <c r="AEX27" t="n">
        <v/>
      </c>
      <c r="AEY27" t="inlineStr">
        <is>
          <t>Mengurangi pengeluaran energi</t>
        </is>
      </c>
      <c r="AEZ27" t="n">
        <v/>
      </c>
      <c r="AFA27" t="inlineStr">
        <is>
          <t>Tetangga / teman / saudara</t>
        </is>
      </c>
      <c r="AFB27" t="n">
        <v/>
      </c>
      <c r="AFC27" t="inlineStr">
        <is>
          <t>20260215_103256AMByGPSMapCamera-2_58_25.jpg</t>
        </is>
      </c>
      <c r="AFD27" t="inlineStr">
        <is>
          <t>https://kf.kobotoolbox.org/api/v2/assets/avstPQqLr3Ab3ZdcVTXZ6f/data/681418597/attachments/attH63poVpDmpaCCdkbdgAHj/</t>
        </is>
      </c>
      <c r="AFE27" t="inlineStr">
        <is>
          <t>20260217_50949PMByGPSMapCamera-2_58_46.jpg</t>
        </is>
      </c>
      <c r="AFF27" t="inlineStr">
        <is>
          <t>https://kf.kobotoolbox.org/api/v2/assets/avstPQqLr3Ab3ZdcVTXZ6f/data/681418597/attachments/att98nQe2ptVVSuZa9zSeUZ3/</t>
        </is>
      </c>
      <c r="AFG27" t="inlineStr">
        <is>
          <t>Suyono/suyono_mse_2000</t>
        </is>
      </c>
      <c r="AFH27" t="n">
        <v/>
      </c>
      <c r="AFI27" t="n">
        <v/>
      </c>
    </row>
    <row r="28">
      <c r="A28" s="93" t="n">
        <v>46051</v>
      </c>
      <c r="B28" s="93" t="n">
        <v>46064</v>
      </c>
      <c r="C28" t="inlineStr">
        <is>
          <t>suyono</t>
        </is>
      </c>
      <c r="D28" t="inlineStr">
        <is>
          <t>parjono</t>
        </is>
      </c>
      <c r="E28" t="n">
        <v>895339879546</v>
      </c>
      <c r="F28" t="inlineStr">
        <is>
          <t>-7.618566 110.42565 0 0</t>
        </is>
      </c>
      <c r="G28" t="n">
        <v>-7.618566</v>
      </c>
      <c r="H28" t="n">
        <v>110.42565</v>
      </c>
      <c r="I28" t="n">
        <v>0</v>
      </c>
      <c r="J28" t="n">
        <v>0</v>
      </c>
      <c r="K28" t="n">
        <v>0</v>
      </c>
      <c r="L28" t="inlineStr">
        <is>
          <t>-7.627745 110.421998 0 0</t>
        </is>
      </c>
      <c r="M28" t="n">
        <v>-7.627745</v>
      </c>
      <c r="N28" t="n">
        <v>110.421998</v>
      </c>
      <c r="O28" t="n">
        <v>0</v>
      </c>
      <c r="P28" t="n">
        <v>0</v>
      </c>
      <c r="Q28" t="n">
        <v>0</v>
      </c>
      <c r="R28" t="inlineStr">
        <is>
          <t>DIY</t>
        </is>
      </c>
      <c r="S28" t="n">
        <v>0</v>
      </c>
      <c r="T28" t="n">
        <v>0</v>
      </c>
      <c r="U28" t="n">
        <v>0</v>
      </c>
      <c r="V28" t="n">
        <v>0</v>
      </c>
      <c r="W28" t="n">
        <v>1</v>
      </c>
      <c r="X28" t="n">
        <v>0</v>
      </c>
      <c r="Y28" t="n">
        <v>0</v>
      </c>
      <c r="Z28" t="n">
        <v>0</v>
      </c>
      <c r="AA28" t="n">
        <v>0</v>
      </c>
      <c r="AB28" t="n">
        <v>0</v>
      </c>
      <c r="AC28" t="inlineStr">
        <is>
          <t>SLEMAN</t>
        </is>
      </c>
      <c r="AD28" t="inlineStr">
        <is>
          <t>PAKEM</t>
        </is>
      </c>
      <c r="AE28" t="inlineStr">
        <is>
          <t>HARGOBINANGUN</t>
        </is>
      </c>
      <c r="AF28" t="inlineStr">
        <is>
          <t>PINBUK</t>
        </is>
      </c>
      <c r="AG28" t="inlineStr">
        <is>
          <t>PBP1391</t>
        </is>
      </c>
      <c r="AH28" t="n">
        <v>9</v>
      </c>
      <c r="AI28" t="inlineStr">
        <is>
          <t>VPA2</t>
        </is>
      </c>
      <c r="AJ28" t="inlineStr">
        <is>
          <t>Tidak aktif</t>
        </is>
      </c>
      <c r="AK28" t="n">
        <v>49</v>
      </c>
      <c r="AL28" t="inlineStr">
        <is>
          <t>Laki-laki</t>
        </is>
      </c>
      <c r="AM28" t="inlineStr">
        <is>
          <t>Sudah menikah</t>
        </is>
      </c>
      <c r="AN28" t="inlineStr">
        <is>
          <t>SMP/Sederajat</t>
        </is>
      </c>
      <c r="AO28" t="inlineStr">
        <is>
          <t>Wiraswasta</t>
        </is>
      </c>
      <c r="AP28" t="n">
        <v>0</v>
      </c>
      <c r="AQ28" t="n">
        <v>0</v>
      </c>
      <c r="AR28" t="n">
        <v>0</v>
      </c>
      <c r="AS28" t="n">
        <v>1</v>
      </c>
      <c r="AT28" t="n">
        <v>0</v>
      </c>
      <c r="AU28" t="n">
        <v>0</v>
      </c>
      <c r="AV28" t="n">
        <v>0</v>
      </c>
      <c r="AW28" t="n">
        <v>0</v>
      </c>
      <c r="AX28" t="n">
        <v/>
      </c>
      <c r="AY28" t="inlineStr">
        <is>
          <t>Tidak ada</t>
        </is>
      </c>
      <c r="AZ28" t="n">
        <v>0</v>
      </c>
      <c r="BA28" t="n">
        <v>0</v>
      </c>
      <c r="BB28" t="n">
        <v>0</v>
      </c>
      <c r="BC28" t="n">
        <v>0</v>
      </c>
      <c r="BD28" t="n">
        <v>0</v>
      </c>
      <c r="BE28" t="n">
        <v>0</v>
      </c>
      <c r="BF28" t="n">
        <v>0</v>
      </c>
      <c r="BG28" t="n">
        <v>1</v>
      </c>
      <c r="BH28" t="n">
        <v/>
      </c>
      <c r="BI28" t="inlineStr">
        <is>
          <t>Rp2.500.000 - Rp3.500.000</t>
        </is>
      </c>
      <c r="BJ28" t="n">
        <v>1</v>
      </c>
      <c r="BK28" t="n">
        <v>1</v>
      </c>
      <c r="BL28" t="n">
        <v>3</v>
      </c>
      <c r="BM28" t="n">
        <v>0</v>
      </c>
      <c r="BN28" t="inlineStr">
        <is>
          <t>Milik sendiri</t>
        </is>
      </c>
      <c r="BO28" t="inlineStr">
        <is>
          <t>Permanen (dinding bata dan semen)</t>
        </is>
      </c>
      <c r="BP28" t="n">
        <v>1</v>
      </c>
      <c r="BQ28" t="n">
        <v>0</v>
      </c>
      <c r="BR28" t="n">
        <v>0</v>
      </c>
      <c r="BS28" t="n">
        <v>0</v>
      </c>
      <c r="BT28" t="n">
        <v>0</v>
      </c>
      <c r="BU28" t="n">
        <v/>
      </c>
      <c r="BV28" t="inlineStr">
        <is>
          <t>Keramik/ubin</t>
        </is>
      </c>
      <c r="BW28" t="n">
        <v>0</v>
      </c>
      <c r="BX28" t="n">
        <v>0</v>
      </c>
      <c r="BY28" t="n">
        <v>1</v>
      </c>
      <c r="BZ28" t="n">
        <v>0</v>
      </c>
      <c r="CA28" t="n">
        <v>0</v>
      </c>
      <c r="CB28" t="n">
        <v/>
      </c>
      <c r="CC28" t="inlineStr">
        <is>
          <t>Genting</t>
        </is>
      </c>
      <c r="CD28" t="n">
        <v>0</v>
      </c>
      <c r="CE28" t="n">
        <v>0</v>
      </c>
      <c r="CF28" t="n">
        <v>0</v>
      </c>
      <c r="CG28" t="n">
        <v>0</v>
      </c>
      <c r="CH28" t="n">
        <v>0</v>
      </c>
      <c r="CI28" t="n">
        <v>1</v>
      </c>
      <c r="CJ28" t="n">
        <v>0</v>
      </c>
      <c r="CK28" t="n">
        <v/>
      </c>
      <c r="CL28" t="inlineStr">
        <is>
          <t>Ya</t>
        </is>
      </c>
      <c r="CM28" t="n">
        <v>2017</v>
      </c>
      <c r="CN28" t="inlineStr">
        <is>
          <t>Fixed-Dome (Kubah Tetap)</t>
        </is>
      </c>
      <c r="CO28" t="inlineStr">
        <is>
          <t>4 m³ (2-3 ekor sapi, ±3 jam memasak/hari, ±30 kg slurry/hari)</t>
        </is>
      </c>
      <c r="CP28" t="inlineStr">
        <is>
          <t>Anggota keluarga - laki-laki</t>
        </is>
      </c>
      <c r="CQ28" t="n">
        <v>0</v>
      </c>
      <c r="CR28" t="n">
        <v>0</v>
      </c>
      <c r="CS28" t="n">
        <v>0</v>
      </c>
      <c r="CT28" t="n">
        <v>0</v>
      </c>
      <c r="CU28" t="n">
        <v>1</v>
      </c>
      <c r="CV28" t="n">
        <v>0</v>
      </c>
      <c r="CW28" t="n">
        <v>0</v>
      </c>
      <c r="CX28" t="n">
        <v>0</v>
      </c>
      <c r="CY28" t="inlineStr">
        <is>
          <t>Anggota keluarga - perempuan dewasa</t>
        </is>
      </c>
      <c r="CZ28" t="n">
        <v>0</v>
      </c>
      <c r="DA28" t="n">
        <v>1</v>
      </c>
      <c r="DB28" t="n">
        <v>0</v>
      </c>
      <c r="DC28" t="n">
        <v/>
      </c>
      <c r="DD28" t="inlineStr">
        <is>
          <t>Anggota keluarga - laki-laki CPO atau pendamping</t>
        </is>
      </c>
      <c r="DE28" t="n">
        <v>1</v>
      </c>
      <c r="DF28" t="n">
        <v>0</v>
      </c>
      <c r="DG28" t="n">
        <v>1</v>
      </c>
      <c r="DH28" t="n">
        <v>0</v>
      </c>
      <c r="DI28" t="n">
        <v/>
      </c>
      <c r="DJ28" t="inlineStr">
        <is>
          <t>CPO atau pendamping</t>
        </is>
      </c>
      <c r="DK28" t="n">
        <v>0</v>
      </c>
      <c r="DL28" t="n">
        <v>0</v>
      </c>
      <c r="DM28" t="n">
        <v>1</v>
      </c>
      <c r="DN28" t="n">
        <v>0</v>
      </c>
      <c r="DO28" t="n">
        <v/>
      </c>
      <c r="DP28" t="inlineStr">
        <is>
          <t>Tidak berfungsi sama sekali</t>
        </is>
      </c>
      <c r="DQ28" t="inlineStr">
        <is>
          <t>&gt;1 tahun yang lalu</t>
        </is>
      </c>
      <c r="DR28" t="inlineStr">
        <is>
          <t>Tidak ada pihak yang mengelola/dapat memperbaiki sistem biogas</t>
        </is>
      </c>
      <c r="DS28" t="n">
        <v/>
      </c>
      <c r="DT28" t="n">
        <v/>
      </c>
      <c r="DU28" t="n">
        <v/>
      </c>
      <c r="DV28" t="n">
        <v/>
      </c>
      <c r="DW28" t="n">
        <v/>
      </c>
      <c r="DX28" t="n">
        <v/>
      </c>
      <c r="DY28" t="n">
        <v/>
      </c>
      <c r="DZ28" t="n">
        <v/>
      </c>
      <c r="EA28" t="n">
        <v/>
      </c>
      <c r="EB28" t="n">
        <v/>
      </c>
      <c r="EC28" t="n">
        <v/>
      </c>
      <c r="ED28" t="n">
        <v/>
      </c>
      <c r="EE28" t="n">
        <v/>
      </c>
      <c r="EF28" t="n">
        <v/>
      </c>
      <c r="EG28" t="n">
        <v/>
      </c>
      <c r="EH28" t="n">
        <v/>
      </c>
      <c r="EI28" t="inlineStr">
        <is>
          <t>Kurangnya dukungan atau pemantauan dari pemerintah atau CPO Keterbatasan akses terhadap informasi atau pelatihan terkait biogas</t>
        </is>
      </c>
      <c r="EJ28" t="n">
        <v>0</v>
      </c>
      <c r="EK28" t="n">
        <v>1</v>
      </c>
      <c r="EL28" t="n">
        <v>1</v>
      </c>
      <c r="EM28" t="n">
        <v>0</v>
      </c>
      <c r="EN28" t="n">
        <v>0</v>
      </c>
      <c r="EO28" t="n">
        <v/>
      </c>
      <c r="EP28" t="inlineStr">
        <is>
          <t>Ya, tetapi kurang jelas dan sulit diikuti</t>
        </is>
      </c>
      <c r="EQ28" t="inlineStr">
        <is>
          <t>Bukan pelatihan</t>
        </is>
      </c>
      <c r="ER28" t="inlineStr">
        <is>
          <t>CPO atau pendamping</t>
        </is>
      </c>
      <c r="ES28" t="n">
        <v>1</v>
      </c>
      <c r="ET28" t="n">
        <v>0</v>
      </c>
      <c r="EU28" t="n">
        <v>0</v>
      </c>
      <c r="EV28" t="n">
        <v>0</v>
      </c>
      <c r="EW28" t="n">
        <v/>
      </c>
      <c r="EX28" t="inlineStr">
        <is>
          <t>Anggota keluarga - Laki-laki</t>
        </is>
      </c>
      <c r="EY28" t="n">
        <v>1</v>
      </c>
      <c r="EZ28" t="n">
        <v>0</v>
      </c>
      <c r="FA28" t="n">
        <v>0</v>
      </c>
      <c r="FB28" t="n">
        <v/>
      </c>
      <c r="FC28" t="inlineStr">
        <is>
          <t>Jarang sekali</t>
        </is>
      </c>
      <c r="FD28" t="n">
        <v/>
      </c>
      <c r="FE28" t="inlineStr">
        <is>
          <t>Mengetahui</t>
        </is>
      </c>
      <c r="FF28" t="inlineStr">
        <is>
          <t>Sering (setiap minggu)</t>
        </is>
      </c>
      <c r="FG28" t="inlineStr">
        <is>
          <t>Mengetahui</t>
        </is>
      </c>
      <c r="FH28" t="inlineStr">
        <is>
          <t>Jarang (setiap bulan atau lebih)</t>
        </is>
      </c>
      <c r="FI28" t="inlineStr">
        <is>
          <t>Tidak mengetahui</t>
        </is>
      </c>
      <c r="FJ28" t="inlineStr">
        <is>
          <t>Jarang (setiap bulan atau lebih)</t>
        </is>
      </c>
      <c r="FK28" t="inlineStr">
        <is>
          <t>Mengetahui</t>
        </is>
      </c>
      <c r="FL28" t="inlineStr">
        <is>
          <t>Tidak pernah</t>
        </is>
      </c>
      <c r="FM28" t="inlineStr">
        <is>
          <t>Mengetahui</t>
        </is>
      </c>
      <c r="FN28" t="inlineStr">
        <is>
          <t>Jarang (setiap bulan atau lebih)</t>
        </is>
      </c>
      <c r="FO28" t="inlineStr">
        <is>
          <t>Mengetahui</t>
        </is>
      </c>
      <c r="FP28" t="inlineStr">
        <is>
          <t>Cukup sering (2 minggu sekali)</t>
        </is>
      </c>
      <c r="FQ28" t="inlineStr">
        <is>
          <t>Mengetahui</t>
        </is>
      </c>
      <c r="FR28" t="inlineStr">
        <is>
          <t>Ya</t>
        </is>
      </c>
      <c r="FS28" t="inlineStr">
        <is>
          <t>Mengetahui</t>
        </is>
      </c>
      <c r="FT28" t="inlineStr">
        <is>
          <t>Ya, terkadang</t>
        </is>
      </c>
      <c r="FU28" t="inlineStr">
        <is>
          <t>Laki-laki dewasa</t>
        </is>
      </c>
      <c r="FV28" t="n">
        <v>1</v>
      </c>
      <c r="FW28" t="n">
        <v>0</v>
      </c>
      <c r="FX28" t="n">
        <v>0</v>
      </c>
      <c r="FY28" t="n">
        <v>0</v>
      </c>
      <c r="FZ28" t="inlineStr">
        <is>
          <t>Cukup memahami</t>
        </is>
      </c>
      <c r="GA28" t="inlineStr">
        <is>
          <t>CPO Teman/keluarga</t>
        </is>
      </c>
      <c r="GB28" t="n">
        <v>1</v>
      </c>
      <c r="GC28" t="n">
        <v>0</v>
      </c>
      <c r="GD28" t="n">
        <v>1</v>
      </c>
      <c r="GE28" t="n">
        <v>0</v>
      </c>
      <c r="GF28" t="n">
        <v/>
      </c>
      <c r="GG28" t="inlineStr">
        <is>
          <t>Kadang-kadang</t>
        </is>
      </c>
      <c r="GH28" t="inlineStr">
        <is>
          <t>Tidak</t>
        </is>
      </c>
      <c r="GI28" t="n">
        <v/>
      </c>
      <c r="GJ28" t="n">
        <v/>
      </c>
      <c r="GK28" t="n">
        <v/>
      </c>
      <c r="GL28" t="n">
        <v/>
      </c>
      <c r="GM28" t="n">
        <v/>
      </c>
      <c r="GN28" t="n">
        <v/>
      </c>
      <c r="GO28" t="n">
        <v/>
      </c>
      <c r="GP28" t="inlineStr">
        <is>
          <t>Penuh (100%)</t>
        </is>
      </c>
      <c r="GQ28" t="inlineStr">
        <is>
          <t>LPG</t>
        </is>
      </c>
      <c r="GR28" t="n">
        <v>1</v>
      </c>
      <c r="GS28" t="n">
        <v>0</v>
      </c>
      <c r="GT28" t="n">
        <v>0</v>
      </c>
      <c r="GU28" t="n">
        <v>0</v>
      </c>
      <c r="GV28" t="n">
        <v>0</v>
      </c>
      <c r="GW28" t="n">
        <v>0</v>
      </c>
      <c r="GX28" t="n">
        <v>0</v>
      </c>
      <c r="GY28" t="n">
        <v/>
      </c>
      <c r="GZ28" t="inlineStr">
        <is>
          <t>Tidak</t>
        </is>
      </c>
      <c r="HA28" t="n">
        <v/>
      </c>
      <c r="HB28" t="n">
        <v/>
      </c>
      <c r="HC28" t="n">
        <v/>
      </c>
      <c r="HD28" t="n">
        <v/>
      </c>
      <c r="HE28" t="n">
        <v>15</v>
      </c>
      <c r="HF28" t="n">
        <v>125000</v>
      </c>
      <c r="HG28" t="n">
        <v>3</v>
      </c>
      <c r="HH28" t="n">
        <v>25000</v>
      </c>
      <c r="HI28" t="n">
        <v/>
      </c>
      <c r="HJ28" t="n">
        <v/>
      </c>
      <c r="HK28" t="n">
        <v/>
      </c>
      <c r="HL28" t="n">
        <v/>
      </c>
      <c r="HM28" t="n">
        <v/>
      </c>
      <c r="HN28" t="n">
        <v/>
      </c>
      <c r="HO28" t="n">
        <v/>
      </c>
      <c r="HP28" t="n">
        <v/>
      </c>
      <c r="HQ28" t="n">
        <v/>
      </c>
      <c r="HR28" t="n">
        <v/>
      </c>
      <c r="HS28" t="n">
        <v/>
      </c>
      <c r="HT28" t="n">
        <v/>
      </c>
      <c r="HU28" t="n">
        <v/>
      </c>
      <c r="HV28" t="n">
        <v/>
      </c>
      <c r="HW28" t="n">
        <v/>
      </c>
      <c r="HX28" t="n">
        <v/>
      </c>
      <c r="HY28" t="n">
        <v/>
      </c>
      <c r="HZ28" t="n">
        <v/>
      </c>
      <c r="IA28" t="n">
        <v>12</v>
      </c>
      <c r="IB28" t="n">
        <v>100000</v>
      </c>
      <c r="IC28" t="n">
        <v/>
      </c>
      <c r="ID28" t="n">
        <v/>
      </c>
      <c r="IE28" t="n">
        <v/>
      </c>
      <c r="IF28" t="n">
        <v/>
      </c>
      <c r="IG28" t="n">
        <v/>
      </c>
      <c r="IH28" t="n">
        <v/>
      </c>
      <c r="II28" t="n">
        <v/>
      </c>
      <c r="IJ28" t="n">
        <v/>
      </c>
      <c r="IK28" t="inlineStr">
        <is>
          <t>30-50 kg</t>
        </is>
      </c>
      <c r="IL28" t="inlineStr">
        <is>
          <t>1-3 jam</t>
        </is>
      </c>
      <c r="IM28" t="inlineStr">
        <is>
          <t>Ya</t>
        </is>
      </c>
      <c r="IN28" t="inlineStr">
        <is>
          <t>Tidak</t>
        </is>
      </c>
      <c r="IO28" t="inlineStr">
        <is>
          <t>Lebih bersih</t>
        </is>
      </c>
      <c r="IP28" t="n">
        <v/>
      </c>
      <c r="IQ28" t="inlineStr">
        <is>
          <t>Tidak pernah</t>
        </is>
      </c>
      <c r="IR28" t="n">
        <v/>
      </c>
      <c r="IS28" t="n">
        <v/>
      </c>
      <c r="IT28" t="n">
        <v/>
      </c>
      <c r="IU28" t="n">
        <v/>
      </c>
      <c r="IV28" t="n">
        <v/>
      </c>
      <c r="IW28" t="n">
        <v/>
      </c>
      <c r="IX28" t="n">
        <v/>
      </c>
      <c r="IY28" t="n">
        <v/>
      </c>
      <c r="IZ28" t="inlineStr">
        <is>
          <t>Tidak pernah</t>
        </is>
      </c>
      <c r="JA28" t="n">
        <v/>
      </c>
      <c r="JB28" t="n">
        <v/>
      </c>
      <c r="JC28" t="n">
        <v/>
      </c>
      <c r="JD28" t="n">
        <v/>
      </c>
      <c r="JE28" t="n">
        <v/>
      </c>
      <c r="JF28" t="n">
        <v/>
      </c>
      <c r="JG28" t="n">
        <v/>
      </c>
      <c r="JH28" t="n">
        <v/>
      </c>
      <c r="JI28" t="inlineStr">
        <is>
          <t>Tidak pernah</t>
        </is>
      </c>
      <c r="JJ28" t="n">
        <v/>
      </c>
      <c r="JK28" t="n">
        <v/>
      </c>
      <c r="JL28" t="n">
        <v/>
      </c>
      <c r="JM28" t="n">
        <v/>
      </c>
      <c r="JN28" t="n">
        <v/>
      </c>
      <c r="JO28" t="n">
        <v/>
      </c>
      <c r="JP28" t="n">
        <v/>
      </c>
      <c r="JQ28" t="n">
        <v/>
      </c>
      <c r="JR28" t="inlineStr">
        <is>
          <t>Tidak pernah</t>
        </is>
      </c>
      <c r="JS28" t="n">
        <v/>
      </c>
      <c r="JT28" t="n">
        <v/>
      </c>
      <c r="JU28" t="n">
        <v/>
      </c>
      <c r="JV28" t="n">
        <v/>
      </c>
      <c r="JW28" t="n">
        <v/>
      </c>
      <c r="JX28" t="n">
        <v/>
      </c>
      <c r="JY28" t="n">
        <v/>
      </c>
      <c r="JZ28" t="n">
        <v/>
      </c>
      <c r="KA28" t="inlineStr">
        <is>
          <t>Tidak pernah</t>
        </is>
      </c>
      <c r="KB28" t="n">
        <v/>
      </c>
      <c r="KC28" t="n">
        <v/>
      </c>
      <c r="KD28" t="n">
        <v/>
      </c>
      <c r="KE28" t="n">
        <v/>
      </c>
      <c r="KF28" t="n">
        <v/>
      </c>
      <c r="KG28" t="n">
        <v/>
      </c>
      <c r="KH28" t="n">
        <v/>
      </c>
      <c r="KI28" t="n">
        <v/>
      </c>
      <c r="KJ28" t="inlineStr">
        <is>
          <t>Tidak pernah</t>
        </is>
      </c>
      <c r="KK28" t="n">
        <v/>
      </c>
      <c r="KL28" t="n">
        <v/>
      </c>
      <c r="KM28" t="n">
        <v/>
      </c>
      <c r="KN28" t="n">
        <v/>
      </c>
      <c r="KO28" t="n">
        <v/>
      </c>
      <c r="KP28" t="n">
        <v/>
      </c>
      <c r="KQ28" t="n">
        <v/>
      </c>
      <c r="KR28" t="n">
        <v/>
      </c>
      <c r="KS28" t="inlineStr">
        <is>
          <t>Cukup membaik</t>
        </is>
      </c>
      <c r="KT28" t="inlineStr">
        <is>
          <t>0-1 kali</t>
        </is>
      </c>
      <c r="KU28" t="inlineStr">
        <is>
          <t>2-4 kali</t>
        </is>
      </c>
      <c r="KV28" t="inlineStr">
        <is>
          <t>Laki-laki dewasa</t>
        </is>
      </c>
      <c r="KW28" t="n">
        <v>1</v>
      </c>
      <c r="KX28" t="n">
        <v>0</v>
      </c>
      <c r="KY28" t="n">
        <v>0</v>
      </c>
      <c r="KZ28" t="n">
        <v>0</v>
      </c>
      <c r="LA28" t="inlineStr">
        <is>
          <t>Cukup membaik</t>
        </is>
      </c>
      <c r="LB28" t="inlineStr">
        <is>
          <t>Cukup membaik</t>
        </is>
      </c>
      <c r="LC28" t="n">
        <v>0</v>
      </c>
      <c r="LD28" t="n">
        <v>3</v>
      </c>
      <c r="LE28" t="n">
        <v>12</v>
      </c>
      <c r="LF28" t="n">
        <v>0</v>
      </c>
      <c r="LG28" t="inlineStr">
        <is>
          <t>Ya</t>
        </is>
      </c>
      <c r="LH28" t="n">
        <v>150000</v>
      </c>
      <c r="LI28" t="n">
        <v/>
      </c>
      <c r="LJ28" t="inlineStr">
        <is>
          <t>Modal Usaha Kebutuhan rumah tangga</t>
        </is>
      </c>
      <c r="LK28" t="n">
        <v>0</v>
      </c>
      <c r="LL28" t="n">
        <v>0</v>
      </c>
      <c r="LM28" t="n">
        <v>1</v>
      </c>
      <c r="LN28" t="n">
        <v>0</v>
      </c>
      <c r="LO28" t="n">
        <v>1</v>
      </c>
      <c r="LP28" t="n">
        <v>0</v>
      </c>
      <c r="LQ28" t="n">
        <v>0</v>
      </c>
      <c r="LR28" t="n">
        <v/>
      </c>
      <c r="LS28" t="n">
        <v>60</v>
      </c>
      <c r="LT28" t="n">
        <v>0</v>
      </c>
      <c r="LU28" t="n">
        <v>0</v>
      </c>
      <c r="LV28" t="n">
        <v>15</v>
      </c>
      <c r="LW28" t="n">
        <v>0</v>
      </c>
      <c r="LX28" t="n">
        <v>0</v>
      </c>
      <c r="LY28" t="n">
        <v>15</v>
      </c>
      <c r="LZ28" t="n">
        <v>0</v>
      </c>
      <c r="MA28" t="n">
        <v>0</v>
      </c>
      <c r="MB28" t="inlineStr">
        <is>
          <t>Ya</t>
        </is>
      </c>
      <c r="MC28" t="n">
        <v>15</v>
      </c>
      <c r="MD28" t="n">
        <v>0</v>
      </c>
      <c r="ME28" t="n">
        <v>0</v>
      </c>
      <c r="MF28" t="n">
        <v>0</v>
      </c>
      <c r="MG28" t="n">
        <v>0</v>
      </c>
      <c r="MH28" t="n">
        <v>0</v>
      </c>
      <c r="MI28" t="inlineStr">
        <is>
          <t>Pendidikan anak (mengantar sekolah, menemani anak belajar, menyiapkan bekal dsb) Aktivitas sosial diluar rumah (misalnya, berkumpul dengan tetangga, mengikuti kegiatan PKK, dsb) Istirahat Bekerja</t>
        </is>
      </c>
      <c r="MJ28" t="n">
        <v>1</v>
      </c>
      <c r="MK28" t="n">
        <v>1</v>
      </c>
      <c r="ML28" t="n">
        <v>1</v>
      </c>
      <c r="MM28" t="n">
        <v>0</v>
      </c>
      <c r="MN28" t="n">
        <v>1</v>
      </c>
      <c r="MO28" t="n">
        <v>0</v>
      </c>
      <c r="MP28" t="n">
        <v/>
      </c>
      <c r="MQ28" t="inlineStr">
        <is>
          <t>Berjualan/berdagang</t>
        </is>
      </c>
      <c r="MR28" t="n">
        <v/>
      </c>
      <c r="MS28" t="inlineStr">
        <is>
          <t>Pertemuan RT, Pengajian</t>
        </is>
      </c>
      <c r="MT28" t="n">
        <v/>
      </c>
      <c r="MU28" t="inlineStr">
        <is>
          <t>Tidak</t>
        </is>
      </c>
      <c r="MV28" t="n">
        <v/>
      </c>
      <c r="MW28" t="n">
        <v/>
      </c>
      <c r="MX28" t="n">
        <v/>
      </c>
      <c r="MY28" t="n">
        <v/>
      </c>
      <c r="MZ28" t="n">
        <v/>
      </c>
      <c r="NA28" t="n">
        <v/>
      </c>
      <c r="NB28" t="n">
        <v/>
      </c>
      <c r="NC28" t="n">
        <v/>
      </c>
      <c r="ND28" t="n">
        <v/>
      </c>
      <c r="NE28" t="n">
        <v/>
      </c>
      <c r="NF28" t="n">
        <v/>
      </c>
      <c r="NG28" t="n">
        <v/>
      </c>
      <c r="NH28" t="n">
        <v/>
      </c>
      <c r="NI28" t="n">
        <v/>
      </c>
      <c r="NJ28" t="n">
        <v/>
      </c>
      <c r="NK28" t="n">
        <v/>
      </c>
      <c r="NL28" t="inlineStr">
        <is>
          <t>Tidak</t>
        </is>
      </c>
      <c r="NM28" t="inlineStr">
        <is>
          <t>100% dana hibah</t>
        </is>
      </c>
      <c r="NN28" t="inlineStr">
        <is>
          <t>0 (100% sumber pembiayaan dari hibah)</t>
        </is>
      </c>
      <c r="NO28" t="inlineStr">
        <is>
          <t>Pemerintah</t>
        </is>
      </c>
      <c r="NP28" t="n">
        <v/>
      </c>
      <c r="NQ28" t="n">
        <v/>
      </c>
      <c r="NR28" t="n">
        <v/>
      </c>
      <c r="NS28" t="n">
        <v/>
      </c>
      <c r="NT28" t="n">
        <v/>
      </c>
      <c r="NU28" t="n">
        <v/>
      </c>
      <c r="NV28" t="n">
        <v/>
      </c>
      <c r="NW28" t="n">
        <v/>
      </c>
      <c r="NX28" t="inlineStr">
        <is>
          <t>Sedikit meningkat</t>
        </is>
      </c>
      <c r="NY28" t="n">
        <v>150</v>
      </c>
      <c r="NZ28" t="n">
        <v>10</v>
      </c>
      <c r="OA28" t="n">
        <v>0</v>
      </c>
      <c r="OB28" t="n">
        <v>15</v>
      </c>
      <c r="OC28" t="n">
        <v>0</v>
      </c>
      <c r="OD28" t="n">
        <v>0</v>
      </c>
      <c r="OE28" t="inlineStr">
        <is>
          <t>Lebih baik</t>
        </is>
      </c>
      <c r="OF28" t="inlineStr">
        <is>
          <t>Lebih baik (beda waktu memasak 5-30 menit, ATAU tidak lagi ada rasa/bau makanan yang berubah, ATAU alasan lainnya)</t>
        </is>
      </c>
      <c r="OG28" t="inlineStr">
        <is>
          <t>Ya</t>
        </is>
      </c>
      <c r="OH28" t="n">
        <v>0</v>
      </c>
      <c r="OI28" t="n">
        <v>0</v>
      </c>
      <c r="OJ28" t="n">
        <v>0</v>
      </c>
      <c r="OK28" t="n">
        <v>0</v>
      </c>
      <c r="OL28" t="n">
        <v>0</v>
      </c>
      <c r="OM28" t="n">
        <v>0</v>
      </c>
      <c r="ON28" t="n">
        <v>0</v>
      </c>
      <c r="OO28" t="n">
        <v>0</v>
      </c>
      <c r="OP28" t="inlineStr">
        <is>
          <t>Sapi pedaging</t>
        </is>
      </c>
      <c r="OQ28" t="n">
        <v>1</v>
      </c>
      <c r="OR28" t="n">
        <v>0</v>
      </c>
      <c r="OS28" t="n">
        <v>0</v>
      </c>
      <c r="OT28" t="n">
        <v>0</v>
      </c>
      <c r="OU28" t="n">
        <v>0</v>
      </c>
      <c r="OV28" t="n">
        <v>0</v>
      </c>
      <c r="OW28" t="n">
        <v>0</v>
      </c>
      <c r="OX28" t="n">
        <v>0</v>
      </c>
      <c r="OY28" t="n">
        <v>0</v>
      </c>
      <c r="OZ28" t="inlineStr">
        <is>
          <t>Tidak ada</t>
        </is>
      </c>
      <c r="PA28" t="n">
        <v>0</v>
      </c>
      <c r="PB28" t="n">
        <v>0</v>
      </c>
      <c r="PC28" t="n">
        <v>0</v>
      </c>
      <c r="PD28" t="n">
        <v>0</v>
      </c>
      <c r="PE28" t="n">
        <v>0</v>
      </c>
      <c r="PF28" t="n">
        <v>0</v>
      </c>
      <c r="PG28" t="n">
        <v>0</v>
      </c>
      <c r="PH28" t="n">
        <v>0</v>
      </c>
      <c r="PI28" t="n">
        <v>1</v>
      </c>
      <c r="PJ28" t="inlineStr">
        <is>
          <t>Tidak ada</t>
        </is>
      </c>
      <c r="PK28" t="n">
        <v>0</v>
      </c>
      <c r="PL28" t="n">
        <v>0</v>
      </c>
      <c r="PM28" t="n">
        <v>0</v>
      </c>
      <c r="PN28" t="n">
        <v>0</v>
      </c>
      <c r="PO28" t="n">
        <v>0</v>
      </c>
      <c r="PP28" t="n">
        <v>0</v>
      </c>
      <c r="PQ28" t="n">
        <v>0</v>
      </c>
      <c r="PR28" t="n">
        <v>0</v>
      </c>
      <c r="PS28" t="n">
        <v>1</v>
      </c>
      <c r="PT28" t="inlineStr">
        <is>
          <t>4-Lainnya</t>
        </is>
      </c>
      <c r="PU28" t="n">
        <v>0</v>
      </c>
      <c r="PV28" t="n">
        <v>0</v>
      </c>
      <c r="PW28" t="n">
        <v>0</v>
      </c>
      <c r="PX28" t="n">
        <v>0</v>
      </c>
      <c r="PY28" t="n">
        <v>0</v>
      </c>
      <c r="PZ28" t="n">
        <v>0</v>
      </c>
      <c r="QA28" t="n">
        <v>0</v>
      </c>
      <c r="QB28" t="n">
        <v>0</v>
      </c>
      <c r="QC28" t="n">
        <v>1</v>
      </c>
      <c r="QD28" t="inlineStr">
        <is>
          <t>Diberikan orang lain, gratis</t>
        </is>
      </c>
      <c r="QE28" t="n">
        <v/>
      </c>
      <c r="QF28" t="n">
        <v/>
      </c>
      <c r="QG28" t="n">
        <v/>
      </c>
      <c r="QH28" t="n">
        <v/>
      </c>
      <c r="QI28" t="n">
        <v/>
      </c>
      <c r="QJ28" t="n">
        <v/>
      </c>
      <c r="QK28" t="n">
        <v/>
      </c>
      <c r="QL28" t="n">
        <v/>
      </c>
      <c r="QM28" t="n">
        <v/>
      </c>
      <c r="QN28" t="n">
        <v/>
      </c>
      <c r="QO28" t="n">
        <v/>
      </c>
      <c r="QP28" t="n">
        <v/>
      </c>
      <c r="QQ28" t="n">
        <v/>
      </c>
      <c r="QR28" t="n">
        <v/>
      </c>
      <c r="QS28" t="n">
        <v/>
      </c>
      <c r="QT28" t="n">
        <v/>
      </c>
      <c r="QU28" t="n">
        <v/>
      </c>
      <c r="QV28" t="n">
        <v/>
      </c>
      <c r="QW28" t="n">
        <v/>
      </c>
      <c r="QX28" t="n">
        <v/>
      </c>
      <c r="QY28" t="n">
        <v/>
      </c>
      <c r="QZ28" t="n">
        <v/>
      </c>
      <c r="RA28" t="n">
        <v/>
      </c>
      <c r="RB28" t="n">
        <v/>
      </c>
      <c r="RC28" t="n">
        <v/>
      </c>
      <c r="RD28" t="n">
        <v/>
      </c>
      <c r="RE28" t="n">
        <v/>
      </c>
      <c r="RF28" t="n">
        <v/>
      </c>
      <c r="RG28" t="n">
        <v/>
      </c>
      <c r="RH28" t="n">
        <v/>
      </c>
      <c r="RI28" t="n">
        <v/>
      </c>
      <c r="RJ28" t="n">
        <v/>
      </c>
      <c r="RK28" t="n">
        <v/>
      </c>
      <c r="RL28" t="n">
        <v/>
      </c>
      <c r="RM28" t="n">
        <v/>
      </c>
      <c r="RN28" t="n">
        <v/>
      </c>
      <c r="RO28" t="n">
        <v/>
      </c>
      <c r="RP28" t="n">
        <v/>
      </c>
      <c r="RQ28" t="n">
        <v/>
      </c>
      <c r="RR28" t="n">
        <v/>
      </c>
      <c r="RS28" t="n">
        <v/>
      </c>
      <c r="RT28" t="n">
        <v/>
      </c>
      <c r="RU28" t="n">
        <v/>
      </c>
      <c r="RV28" t="n">
        <v/>
      </c>
      <c r="RW28" t="n">
        <v/>
      </c>
      <c r="RX28" t="n">
        <v/>
      </c>
      <c r="RY28" t="n">
        <v/>
      </c>
      <c r="RZ28" t="n">
        <v/>
      </c>
      <c r="SA28" t="n">
        <v/>
      </c>
      <c r="SB28" t="n">
        <v/>
      </c>
      <c r="SC28" t="n">
        <v/>
      </c>
      <c r="SD28" t="n">
        <v/>
      </c>
      <c r="SE28" t="n">
        <v/>
      </c>
      <c r="SF28" t="n">
        <v/>
      </c>
      <c r="SG28" t="n">
        <v/>
      </c>
      <c r="SH28" t="n">
        <v/>
      </c>
      <c r="SI28" t="n">
        <v/>
      </c>
      <c r="SJ28" t="n">
        <v/>
      </c>
      <c r="SK28" t="n">
        <v/>
      </c>
      <c r="SL28" t="n">
        <v/>
      </c>
      <c r="SM28" t="n">
        <v/>
      </c>
      <c r="SN28" t="n">
        <v/>
      </c>
      <c r="SO28" t="n">
        <v/>
      </c>
      <c r="SP28" t="n">
        <v/>
      </c>
      <c r="SQ28" t="n">
        <v/>
      </c>
      <c r="SR28" t="n">
        <v/>
      </c>
      <c r="SS28" t="n">
        <v/>
      </c>
      <c r="ST28" t="n">
        <v/>
      </c>
      <c r="SU28" t="n">
        <v/>
      </c>
      <c r="SV28" t="n">
        <v/>
      </c>
      <c r="SW28" t="n">
        <v/>
      </c>
      <c r="SX28" t="n">
        <v/>
      </c>
      <c r="SY28" t="n">
        <v>4</v>
      </c>
      <c r="SZ28" t="n">
        <v/>
      </c>
      <c r="TA28" t="n">
        <v/>
      </c>
      <c r="TB28" t="n">
        <v/>
      </c>
      <c r="TC28" t="n">
        <v/>
      </c>
      <c r="TD28" t="n">
        <v/>
      </c>
      <c r="TE28" t="n">
        <v/>
      </c>
      <c r="TF28" t="n">
        <v/>
      </c>
      <c r="TG28" t="n">
        <v>0</v>
      </c>
      <c r="TH28" t="n">
        <v>0</v>
      </c>
      <c r="TI28" t="n">
        <v>0</v>
      </c>
      <c r="TJ28" t="n">
        <v>0</v>
      </c>
      <c r="TK28" t="n">
        <v>0</v>
      </c>
      <c r="TL28" t="n">
        <v>0</v>
      </c>
      <c r="TM28" t="n">
        <v>0</v>
      </c>
      <c r="TN28" t="n">
        <v>0</v>
      </c>
      <c r="TO28" t="n">
        <v>0</v>
      </c>
      <c r="TP28" t="n">
        <v>0</v>
      </c>
      <c r="TQ28" t="n">
        <v>0</v>
      </c>
      <c r="TR28" t="n">
        <v>0</v>
      </c>
      <c r="TS28" t="n">
        <v/>
      </c>
      <c r="TT28" t="n">
        <v/>
      </c>
      <c r="TU28" t="n">
        <v/>
      </c>
      <c r="TV28" t="n">
        <v/>
      </c>
      <c r="TW28" t="n">
        <v/>
      </c>
      <c r="TX28" t="n">
        <v/>
      </c>
      <c r="TY28" t="n">
        <v/>
      </c>
      <c r="TZ28" t="n">
        <v/>
      </c>
      <c r="UA28" t="n">
        <v/>
      </c>
      <c r="UB28" t="n">
        <v/>
      </c>
      <c r="UC28" t="n">
        <v/>
      </c>
      <c r="UD28" t="n">
        <v/>
      </c>
      <c r="UE28" t="n">
        <v/>
      </c>
      <c r="UF28" t="n">
        <v/>
      </c>
      <c r="UG28" t="n">
        <v/>
      </c>
      <c r="UH28" t="n">
        <v/>
      </c>
      <c r="UI28" t="n">
        <v/>
      </c>
      <c r="UJ28" t="n">
        <v/>
      </c>
      <c r="UK28" t="n">
        <v/>
      </c>
      <c r="UL28" t="n">
        <v/>
      </c>
      <c r="UM28" t="n">
        <v/>
      </c>
      <c r="UN28" t="n">
        <v/>
      </c>
      <c r="UO28" t="n">
        <v/>
      </c>
      <c r="UP28" t="n">
        <v/>
      </c>
      <c r="UQ28" t="n">
        <v/>
      </c>
      <c r="UR28" t="n">
        <v/>
      </c>
      <c r="US28" t="n">
        <v/>
      </c>
      <c r="UT28" t="n">
        <v/>
      </c>
      <c r="UU28" t="n">
        <v/>
      </c>
      <c r="UV28" t="n">
        <v/>
      </c>
      <c r="UW28" t="n">
        <v/>
      </c>
      <c r="UX28" t="n">
        <v/>
      </c>
      <c r="UY28" t="n">
        <v/>
      </c>
      <c r="UZ28" t="n">
        <v/>
      </c>
      <c r="VA28" t="n">
        <v/>
      </c>
      <c r="VB28" t="n">
        <v/>
      </c>
      <c r="VC28" t="n">
        <v/>
      </c>
      <c r="VD28" t="n">
        <v/>
      </c>
      <c r="VE28" t="n">
        <v/>
      </c>
      <c r="VF28" t="n">
        <v/>
      </c>
      <c r="VG28" t="n">
        <v/>
      </c>
      <c r="VH28" t="n">
        <v/>
      </c>
      <c r="VI28" t="n">
        <v/>
      </c>
      <c r="VJ28" t="n">
        <v/>
      </c>
      <c r="VK28" t="n">
        <v/>
      </c>
      <c r="VL28" t="n">
        <v/>
      </c>
      <c r="VM28" t="n">
        <v/>
      </c>
      <c r="VN28" t="n">
        <v/>
      </c>
      <c r="VO28" t="n">
        <v/>
      </c>
      <c r="VP28" t="n">
        <v/>
      </c>
      <c r="VQ28" t="n">
        <v/>
      </c>
      <c r="VR28" t="n">
        <v/>
      </c>
      <c r="VS28" t="n">
        <v/>
      </c>
      <c r="VT28" t="n">
        <v/>
      </c>
      <c r="VU28" t="n">
        <v/>
      </c>
      <c r="VV28" t="n">
        <v/>
      </c>
      <c r="VW28" t="n">
        <v/>
      </c>
      <c r="VX28" t="n">
        <v/>
      </c>
      <c r="VY28" t="n">
        <v/>
      </c>
      <c r="VZ28" t="n">
        <v/>
      </c>
      <c r="WA28" t="n">
        <v/>
      </c>
      <c r="WB28" t="n">
        <v/>
      </c>
      <c r="WC28" t="n">
        <v/>
      </c>
      <c r="WD28" t="n">
        <v/>
      </c>
      <c r="WE28" t="n">
        <v/>
      </c>
      <c r="WF28" t="n">
        <v/>
      </c>
      <c r="WG28" t="n">
        <v/>
      </c>
      <c r="WH28" t="n">
        <v/>
      </c>
      <c r="WI28" t="n">
        <v/>
      </c>
      <c r="WJ28" t="n">
        <v/>
      </c>
      <c r="WK28" t="n">
        <v/>
      </c>
      <c r="WL28" t="n">
        <v/>
      </c>
      <c r="WM28" t="n">
        <v/>
      </c>
      <c r="WN28" t="n">
        <v/>
      </c>
      <c r="WO28" t="n">
        <v/>
      </c>
      <c r="WP28" t="n">
        <v/>
      </c>
      <c r="WQ28" t="n">
        <v/>
      </c>
      <c r="WR28" t="n">
        <v/>
      </c>
      <c r="WS28" t="n">
        <v/>
      </c>
      <c r="WT28" t="n">
        <v/>
      </c>
      <c r="WU28" t="n">
        <v/>
      </c>
      <c r="WV28" t="n">
        <v/>
      </c>
      <c r="WW28" t="n">
        <v/>
      </c>
      <c r="WX28" t="n">
        <v/>
      </c>
      <c r="WY28" t="n">
        <v/>
      </c>
      <c r="WZ28" t="n">
        <v/>
      </c>
      <c r="XA28" t="n">
        <v/>
      </c>
      <c r="XB28" t="n">
        <v/>
      </c>
      <c r="XC28" t="n">
        <v/>
      </c>
      <c r="XD28" t="n">
        <v/>
      </c>
      <c r="XE28" t="n">
        <v/>
      </c>
      <c r="XF28" t="n">
        <v/>
      </c>
      <c r="XG28" t="n">
        <v/>
      </c>
      <c r="XH28" t="n">
        <v/>
      </c>
      <c r="XI28" t="n">
        <v/>
      </c>
      <c r="XJ28" t="n">
        <v/>
      </c>
      <c r="XK28" t="n">
        <v/>
      </c>
      <c r="XL28" t="n">
        <v/>
      </c>
      <c r="XM28" t="n">
        <v/>
      </c>
      <c r="XN28" t="n">
        <v/>
      </c>
      <c r="XO28" t="n">
        <v/>
      </c>
      <c r="XP28" t="n">
        <v/>
      </c>
      <c r="XQ28" t="n">
        <v/>
      </c>
      <c r="XR28" t="n">
        <v/>
      </c>
      <c r="XS28" t="n">
        <v/>
      </c>
      <c r="XT28" t="n">
        <v/>
      </c>
      <c r="XU28" t="n">
        <v/>
      </c>
      <c r="XV28" t="n">
        <v/>
      </c>
      <c r="XW28" t="n">
        <v/>
      </c>
      <c r="XX28" t="n">
        <v/>
      </c>
      <c r="XY28" t="n">
        <v/>
      </c>
      <c r="XZ28" t="n">
        <v/>
      </c>
      <c r="YA28" t="n">
        <v/>
      </c>
      <c r="YB28" t="n">
        <v/>
      </c>
      <c r="YC28" t="n">
        <v/>
      </c>
      <c r="YD28" t="n">
        <v/>
      </c>
      <c r="YE28" t="n">
        <v/>
      </c>
      <c r="YF28" t="n">
        <v/>
      </c>
      <c r="YG28" t="n">
        <v/>
      </c>
      <c r="YH28" t="n">
        <v/>
      </c>
      <c r="YI28" t="n">
        <v/>
      </c>
      <c r="YJ28" t="n">
        <v/>
      </c>
      <c r="YK28" t="n">
        <v/>
      </c>
      <c r="YL28" t="n">
        <v/>
      </c>
      <c r="YM28" t="n">
        <v/>
      </c>
      <c r="YN28" t="n">
        <v/>
      </c>
      <c r="YO28" t="n">
        <v/>
      </c>
      <c r="YP28" t="n">
        <v/>
      </c>
      <c r="YQ28" t="n">
        <v/>
      </c>
      <c r="YR28" t="n">
        <v/>
      </c>
      <c r="YS28" t="n">
        <v/>
      </c>
      <c r="YT28" t="n">
        <v/>
      </c>
      <c r="YU28" t="n">
        <v/>
      </c>
      <c r="YV28" t="n">
        <v/>
      </c>
      <c r="YW28" t="n">
        <v/>
      </c>
      <c r="YX28" t="n">
        <v/>
      </c>
      <c r="YY28" t="n">
        <v/>
      </c>
      <c r="YZ28" t="n">
        <v/>
      </c>
      <c r="ZA28" t="n">
        <v/>
      </c>
      <c r="ZB28" t="n">
        <v/>
      </c>
      <c r="ZC28" t="n">
        <v/>
      </c>
      <c r="ZD28" t="n">
        <v/>
      </c>
      <c r="ZE28" t="n">
        <v/>
      </c>
      <c r="ZF28" t="n">
        <v/>
      </c>
      <c r="ZG28" t="n">
        <v/>
      </c>
      <c r="ZH28" t="n">
        <v/>
      </c>
      <c r="ZI28" t="n">
        <v/>
      </c>
      <c r="ZJ28" t="n">
        <v/>
      </c>
      <c r="ZK28" t="n">
        <v/>
      </c>
      <c r="ZL28" t="n">
        <v/>
      </c>
      <c r="ZM28" t="n">
        <v/>
      </c>
      <c r="ZN28" t="n">
        <v/>
      </c>
      <c r="ZO28" t="n">
        <v/>
      </c>
      <c r="ZP28" t="n">
        <v/>
      </c>
      <c r="ZQ28" t="n">
        <v/>
      </c>
      <c r="ZR28" t="n">
        <v/>
      </c>
      <c r="ZS28" t="n">
        <v/>
      </c>
      <c r="ZT28" t="n">
        <v/>
      </c>
      <c r="ZU28" t="n">
        <v/>
      </c>
      <c r="ZV28" t="n">
        <v/>
      </c>
      <c r="ZW28" t="n">
        <v/>
      </c>
      <c r="ZX28" t="n">
        <v/>
      </c>
      <c r="ZY28" t="n">
        <v/>
      </c>
      <c r="ZZ28" t="n">
        <v/>
      </c>
      <c r="AAA28" t="n">
        <v/>
      </c>
      <c r="AAB28" t="n">
        <v/>
      </c>
      <c r="AAC28" t="n">
        <v/>
      </c>
      <c r="AAD28" t="n">
        <v/>
      </c>
      <c r="AAE28" t="n">
        <v/>
      </c>
      <c r="AAF28" t="n">
        <v/>
      </c>
      <c r="AAG28" t="n">
        <v/>
      </c>
      <c r="AAH28" t="n">
        <v/>
      </c>
      <c r="AAI28" t="n">
        <v/>
      </c>
      <c r="AAJ28" t="n">
        <v/>
      </c>
      <c r="AAK28" t="n">
        <v/>
      </c>
      <c r="AAL28" t="inlineStr">
        <is>
          <t>Tidak</t>
        </is>
      </c>
      <c r="AAM28" t="n">
        <v/>
      </c>
      <c r="AAN28" t="n">
        <v/>
      </c>
      <c r="AAO28" t="n">
        <v/>
      </c>
      <c r="AAP28" t="n">
        <v/>
      </c>
      <c r="AAQ28" t="n">
        <v/>
      </c>
      <c r="AAR28" t="inlineStr">
        <is>
          <t>Tidak</t>
        </is>
      </c>
      <c r="AAS28" t="inlineStr">
        <is>
          <t>Tidak pasti/ragu-ragu</t>
        </is>
      </c>
      <c r="AAT28" t="inlineStr">
        <is>
          <t>Diberikan gratis ke orang lain Didiamkan saja/dibiarkan di tempatnya (di bak/kolam penampung slurry)</t>
        </is>
      </c>
      <c r="AAU28" t="n">
        <v>0</v>
      </c>
      <c r="AAV28" t="n">
        <v>0</v>
      </c>
      <c r="AAW28" t="n">
        <v>0</v>
      </c>
      <c r="AAX28" t="n">
        <v>0</v>
      </c>
      <c r="AAY28" t="n">
        <v>1</v>
      </c>
      <c r="AAZ28" t="n">
        <v>1</v>
      </c>
      <c r="ABA28" t="n">
        <v>0</v>
      </c>
      <c r="ABB28" t="n">
        <v/>
      </c>
      <c r="ABC28" t="n">
        <v/>
      </c>
      <c r="ABD28" t="n">
        <v/>
      </c>
      <c r="ABE28" t="n">
        <v/>
      </c>
      <c r="ABF28" t="n">
        <v/>
      </c>
      <c r="ABG28" t="n">
        <v/>
      </c>
      <c r="ABH28" t="n">
        <v/>
      </c>
      <c r="ABI28" t="n">
        <v/>
      </c>
      <c r="ABJ28" t="n">
        <v/>
      </c>
      <c r="ABK28" t="n">
        <v/>
      </c>
      <c r="ABL28" t="n">
        <v/>
      </c>
      <c r="ABM28" t="n">
        <v/>
      </c>
      <c r="ABN28" t="n">
        <v/>
      </c>
      <c r="ABO28" t="n">
        <v/>
      </c>
      <c r="ABP28" t="n">
        <v/>
      </c>
      <c r="ABQ28" t="n">
        <v/>
      </c>
      <c r="ABR28" t="n">
        <v/>
      </c>
      <c r="ABS28" t="n">
        <v/>
      </c>
      <c r="ABT28" t="n">
        <v/>
      </c>
      <c r="ABU28" t="n">
        <v/>
      </c>
      <c r="ABV28" t="n">
        <v/>
      </c>
      <c r="ABW28" t="n">
        <v/>
      </c>
      <c r="ABX28" t="n">
        <v/>
      </c>
      <c r="ABY28" t="n">
        <v/>
      </c>
      <c r="ABZ28" t="n">
        <v/>
      </c>
      <c r="ACA28" t="n">
        <v/>
      </c>
      <c r="ACB28" t="n">
        <v/>
      </c>
      <c r="ACC28" t="n">
        <v/>
      </c>
      <c r="ACD28" t="n">
        <v/>
      </c>
      <c r="ACE28" t="n">
        <v/>
      </c>
      <c r="ACF28" t="n">
        <v/>
      </c>
      <c r="ACG28" t="n">
        <v/>
      </c>
      <c r="ACH28" t="n">
        <v/>
      </c>
      <c r="ACI28" t="n">
        <v/>
      </c>
      <c r="ACJ28" t="n">
        <v/>
      </c>
      <c r="ACK28" t="inlineStr">
        <is>
          <t>Belum tau bahwa bioslurry bagus untuk pupuk Lebih praktis menggunakan pupuk kimia</t>
        </is>
      </c>
      <c r="ACL28" t="n">
        <v>0</v>
      </c>
      <c r="ACM28" t="n">
        <v>0</v>
      </c>
      <c r="ACN28" t="n">
        <v>0</v>
      </c>
      <c r="ACO28" t="n">
        <v>0</v>
      </c>
      <c r="ACP28" t="n">
        <v>1</v>
      </c>
      <c r="ACQ28" t="n">
        <v>1</v>
      </c>
      <c r="ACR28" t="n">
        <v>0</v>
      </c>
      <c r="ACS28" t="n">
        <v/>
      </c>
      <c r="ACT28" t="inlineStr">
        <is>
          <t>Tidak ada</t>
        </is>
      </c>
      <c r="ACU28" t="inlineStr">
        <is>
          <t>Manfaat sangat besar</t>
        </is>
      </c>
      <c r="ACV28" t="inlineStr">
        <is>
          <t>Berkurang</t>
        </is>
      </c>
      <c r="ACW28" t="inlineStr">
        <is>
          <t>Anggota keluarga - Perempuan dewasa</t>
        </is>
      </c>
      <c r="ACX28" t="inlineStr">
        <is>
          <t>Netral/tidak tahu</t>
        </is>
      </c>
      <c r="ACY28" t="inlineStr">
        <is>
          <t>Anggota keluarga - Laki-laki dewasa Anggota keluarga - Perempuan dewasa Anggota keluarga - Anak-anak</t>
        </is>
      </c>
      <c r="ACZ28" t="n">
        <v>1</v>
      </c>
      <c r="ADA28" t="n">
        <v>1</v>
      </c>
      <c r="ADB28" t="n">
        <v>1</v>
      </c>
      <c r="ADC28" t="n">
        <v>0</v>
      </c>
      <c r="ADD28" t="inlineStr">
        <is>
          <t>Sangat puas</t>
        </is>
      </c>
      <c r="ADE28" t="inlineStr">
        <is>
          <t>Puas</t>
        </is>
      </c>
      <c r="ADF28" t="inlineStr">
        <is>
          <t>Puas</t>
        </is>
      </c>
      <c r="ADG28" t="inlineStr">
        <is>
          <t>Sangat puas</t>
        </is>
      </c>
      <c r="ADH28" t="inlineStr">
        <is>
          <t>Tidak</t>
        </is>
      </c>
      <c r="ADI28" t="n">
        <v/>
      </c>
      <c r="ADJ28" t="inlineStr">
        <is>
          <t>Tidak puas</t>
        </is>
      </c>
      <c r="ADK28" t="inlineStr">
        <is>
          <t>Pelatihan yang diberikan kurang menyeluruh/tidak lengkap atau tidak ada pelatihan Sulit dihubungi ketika biogas bermasalah Monitoring/pengawasan tidak rutin Penanganan kerusakannya lambat</t>
        </is>
      </c>
      <c r="ADL28" t="n">
        <v>0</v>
      </c>
      <c r="ADM28" t="n">
        <v>1</v>
      </c>
      <c r="ADN28" t="n">
        <v>1</v>
      </c>
      <c r="ADO28" t="n">
        <v>0</v>
      </c>
      <c r="ADP28" t="n">
        <v>1</v>
      </c>
      <c r="ADQ28" t="n">
        <v>1</v>
      </c>
      <c r="ADR28" t="n">
        <v>0</v>
      </c>
      <c r="ADS28" t="n">
        <v>0</v>
      </c>
      <c r="ADT28" t="n">
        <v/>
      </c>
      <c r="ADU28" t="inlineStr">
        <is>
          <t>Dibiarkan saja</t>
        </is>
      </c>
      <c r="ADV28" t="n">
        <v>0</v>
      </c>
      <c r="ADW28" t="n">
        <v>0</v>
      </c>
      <c r="ADX28" t="n">
        <v>0</v>
      </c>
      <c r="ADY28" t="n">
        <v>0</v>
      </c>
      <c r="ADZ28" t="n">
        <v>0</v>
      </c>
      <c r="AEA28" t="n">
        <v>0</v>
      </c>
      <c r="AEB28" t="n">
        <v>1</v>
      </c>
      <c r="AEC28" t="n">
        <v>0</v>
      </c>
      <c r="AED28" t="inlineStr">
        <is>
          <t>Tidak ada</t>
        </is>
      </c>
      <c r="AEE28" t="inlineStr">
        <is>
          <t>Lainnya</t>
        </is>
      </c>
      <c r="AEF28" t="inlineStr">
        <is>
          <t>Tidak ada</t>
        </is>
      </c>
      <c r="AEG28" t="inlineStr">
        <is>
          <t>Lainnya</t>
        </is>
      </c>
      <c r="AEH28" t="inlineStr">
        <is>
          <t>Tidak menghubungi</t>
        </is>
      </c>
      <c r="AEI28" t="inlineStr">
        <is>
          <t>Sebaiknya dimonitoring secara rutin dan diberikan pelatihan-pelatihan</t>
        </is>
      </c>
      <c r="AEJ28" t="inlineStr">
        <is>
          <t>Tidak pernah</t>
        </is>
      </c>
      <c r="AEK28" t="inlineStr">
        <is>
          <t>Pengurangan pengeluaran rumah tangga (bahan bakar minyak, pupuk, dll.) Lebih aman Pengurangan waktu dan tenaga Peningkatan kebersihan kandang ternak Dapur lebih bersih dan bebas asap</t>
        </is>
      </c>
      <c r="AEL28" t="n">
        <v>1</v>
      </c>
      <c r="AEM28" t="n">
        <v>0</v>
      </c>
      <c r="AEN28" t="n">
        <v>0</v>
      </c>
      <c r="AEO28" t="n">
        <v>0</v>
      </c>
      <c r="AEP28" t="n">
        <v>1</v>
      </c>
      <c r="AEQ28" t="n">
        <v>1</v>
      </c>
      <c r="AER28" t="n">
        <v>1</v>
      </c>
      <c r="AES28" t="n">
        <v>0</v>
      </c>
      <c r="AET28" t="n">
        <v>1</v>
      </c>
      <c r="AEU28" t="n">
        <v>0</v>
      </c>
      <c r="AEV28" t="n">
        <v>0</v>
      </c>
      <c r="AEW28" t="n">
        <v>0</v>
      </c>
      <c r="AEX28" t="n">
        <v/>
      </c>
      <c r="AEY28" t="inlineStr">
        <is>
          <t>Mengurangi pengeluaran energi</t>
        </is>
      </c>
      <c r="AEZ28" t="n">
        <v/>
      </c>
      <c r="AFA28" t="inlineStr">
        <is>
          <t>Tetangga / teman / saudara</t>
        </is>
      </c>
      <c r="AFB28" t="n">
        <v/>
      </c>
      <c r="AFC28" t="inlineStr">
        <is>
          <t>parjono-1-22_35_36.jpg</t>
        </is>
      </c>
      <c r="AFD28" t="inlineStr">
        <is>
          <t>https://kf.kobotoolbox.org/api/v2/assets/avstPQqLr3Ab3ZdcVTXZ6f/data/668758107/attachments/att5CDJqEv3vGCfWDiVP5HNU/</t>
        </is>
      </c>
      <c r="AFE28" t="inlineStr">
        <is>
          <t>Parjono-22_35_46.jpg</t>
        </is>
      </c>
      <c r="AFF28" t="inlineStr">
        <is>
          <t>https://kf.kobotoolbox.org/api/v2/assets/avstPQqLr3Ab3ZdcVTXZ6f/data/668758107/attachments/attsP5oXvoFzHCHBrGWZhS8z/</t>
        </is>
      </c>
      <c r="AFG28" t="inlineStr">
        <is>
          <t>Suyono/suyono_mse_2000</t>
        </is>
      </c>
      <c r="AFH28" t="n">
        <v/>
      </c>
      <c r="AFI28" t="inlineStr">
        <is>
          <t>A10. Responden sudah menggunakan biogas selama 6 th</t>
        </is>
      </c>
    </row>
    <row r="29">
      <c r="A29" s="93" t="n">
        <v>46071</v>
      </c>
      <c r="B29" s="93" t="n">
        <v>46074</v>
      </c>
      <c r="C29" t="inlineStr">
        <is>
          <t>suyono</t>
        </is>
      </c>
      <c r="D29" t="inlineStr">
        <is>
          <t>poniman</t>
        </is>
      </c>
      <c r="E29" t="n">
        <v>85725951562</v>
      </c>
      <c r="F29" t="inlineStr">
        <is>
          <t>-7.614832 110.436503 0 0</t>
        </is>
      </c>
      <c r="G29" t="n">
        <v>-7.614832</v>
      </c>
      <c r="H29" t="n">
        <v>110.436503</v>
      </c>
      <c r="I29" t="n">
        <v>0</v>
      </c>
      <c r="J29" t="n">
        <v>0</v>
      </c>
      <c r="K29" t="n">
        <v>0</v>
      </c>
      <c r="L29" t="inlineStr">
        <is>
          <t>-7.615408 110.43655 0 0</t>
        </is>
      </c>
      <c r="M29" t="n">
        <v>-7.615408</v>
      </c>
      <c r="N29" t="n">
        <v>110.43655</v>
      </c>
      <c r="O29" t="n">
        <v>0</v>
      </c>
      <c r="P29" t="n">
        <v>0</v>
      </c>
      <c r="Q29" t="n">
        <v>0</v>
      </c>
      <c r="R29" t="inlineStr">
        <is>
          <t>DIY</t>
        </is>
      </c>
      <c r="S29" t="n">
        <v>0</v>
      </c>
      <c r="T29" t="n">
        <v>0</v>
      </c>
      <c r="U29" t="n">
        <v>0</v>
      </c>
      <c r="V29" t="n">
        <v>0</v>
      </c>
      <c r="W29" t="n">
        <v>1</v>
      </c>
      <c r="X29" t="n">
        <v>0</v>
      </c>
      <c r="Y29" t="n">
        <v>0</v>
      </c>
      <c r="Z29" t="n">
        <v>0</v>
      </c>
      <c r="AA29" t="n">
        <v>0</v>
      </c>
      <c r="AB29" t="n">
        <v>0</v>
      </c>
      <c r="AC29" t="inlineStr">
        <is>
          <t>SLEMAN</t>
        </is>
      </c>
      <c r="AD29" t="inlineStr">
        <is>
          <t>CANGKRINGAN</t>
        </is>
      </c>
      <c r="AE29" t="inlineStr">
        <is>
          <t>UMBULHARJO</t>
        </is>
      </c>
      <c r="AF29" t="inlineStr">
        <is>
          <t>PINBUK</t>
        </is>
      </c>
      <c r="AG29" t="inlineStr">
        <is>
          <t>PBP0151</t>
        </is>
      </c>
      <c r="AH29" t="n">
        <v>11</v>
      </c>
      <c r="AI29" t="inlineStr">
        <is>
          <t>VPA1</t>
        </is>
      </c>
      <c r="AJ29" t="inlineStr">
        <is>
          <t>Tidak aktif</t>
        </is>
      </c>
      <c r="AK29" t="n">
        <v>50</v>
      </c>
      <c r="AL29" t="inlineStr">
        <is>
          <t>Laki-laki</t>
        </is>
      </c>
      <c r="AM29" t="inlineStr">
        <is>
          <t>Sudah menikah</t>
        </is>
      </c>
      <c r="AN29" t="inlineStr">
        <is>
          <t>SMA/Sederajat</t>
        </is>
      </c>
      <c r="AO29" t="inlineStr">
        <is>
          <t>Pegawai pemerintah</t>
        </is>
      </c>
      <c r="AP29" t="n">
        <v>0</v>
      </c>
      <c r="AQ29" t="n">
        <v>0</v>
      </c>
      <c r="AR29" t="n">
        <v>0</v>
      </c>
      <c r="AS29" t="n">
        <v>0</v>
      </c>
      <c r="AT29" t="n">
        <v>1</v>
      </c>
      <c r="AU29" t="n">
        <v>0</v>
      </c>
      <c r="AV29" t="n">
        <v>0</v>
      </c>
      <c r="AW29" t="n">
        <v>0</v>
      </c>
      <c r="AX29" t="n">
        <v/>
      </c>
      <c r="AY29" t="inlineStr">
        <is>
          <t>Tidak ada</t>
        </is>
      </c>
      <c r="AZ29" t="n">
        <v>0</v>
      </c>
      <c r="BA29" t="n">
        <v>0</v>
      </c>
      <c r="BB29" t="n">
        <v>0</v>
      </c>
      <c r="BC29" t="n">
        <v>0</v>
      </c>
      <c r="BD29" t="n">
        <v>0</v>
      </c>
      <c r="BE29" t="n">
        <v>0</v>
      </c>
      <c r="BF29" t="n">
        <v>0</v>
      </c>
      <c r="BG29" t="n">
        <v>1</v>
      </c>
      <c r="BH29" t="n">
        <v/>
      </c>
      <c r="BI29" t="inlineStr">
        <is>
          <t>Rp2.500.000 - Rp3.500.000</t>
        </is>
      </c>
      <c r="BJ29" t="n">
        <v>2</v>
      </c>
      <c r="BK29" t="n">
        <v>2</v>
      </c>
      <c r="BL29" t="n">
        <v>0</v>
      </c>
      <c r="BM29" t="n">
        <v>1</v>
      </c>
      <c r="BN29" t="inlineStr">
        <is>
          <t>Milik sendiri</t>
        </is>
      </c>
      <c r="BO29" t="inlineStr">
        <is>
          <t>Permanen (dinding bata dan semen)</t>
        </is>
      </c>
      <c r="BP29" t="n">
        <v>1</v>
      </c>
      <c r="BQ29" t="n">
        <v>0</v>
      </c>
      <c r="BR29" t="n">
        <v>0</v>
      </c>
      <c r="BS29" t="n">
        <v>0</v>
      </c>
      <c r="BT29" t="n">
        <v>0</v>
      </c>
      <c r="BU29" t="n">
        <v/>
      </c>
      <c r="BV29" t="inlineStr">
        <is>
          <t>Keramik/ubin</t>
        </is>
      </c>
      <c r="BW29" t="n">
        <v>0</v>
      </c>
      <c r="BX29" t="n">
        <v>0</v>
      </c>
      <c r="BY29" t="n">
        <v>1</v>
      </c>
      <c r="BZ29" t="n">
        <v>0</v>
      </c>
      <c r="CA29" t="n">
        <v>0</v>
      </c>
      <c r="CB29" t="n">
        <v/>
      </c>
      <c r="CC29" t="inlineStr">
        <is>
          <t>Keramik</t>
        </is>
      </c>
      <c r="CD29" t="n">
        <v>0</v>
      </c>
      <c r="CE29" t="n">
        <v>0</v>
      </c>
      <c r="CF29" t="n">
        <v>0</v>
      </c>
      <c r="CG29" t="n">
        <v>1</v>
      </c>
      <c r="CH29" t="n">
        <v>0</v>
      </c>
      <c r="CI29" t="n">
        <v>0</v>
      </c>
      <c r="CJ29" t="n">
        <v>0</v>
      </c>
      <c r="CK29" t="n">
        <v/>
      </c>
      <c r="CL29" t="inlineStr">
        <is>
          <t>Ya</t>
        </is>
      </c>
      <c r="CM29" t="n">
        <v>2014</v>
      </c>
      <c r="CN29" t="inlineStr">
        <is>
          <t>Fixed-Dome (Kubah Tetap)</t>
        </is>
      </c>
      <c r="CO29" t="inlineStr">
        <is>
          <t>6 m³ (4-5 ekor sapi, ±5 jam memasak/hari, ±50 kg</t>
        </is>
      </c>
      <c r="CP29" t="inlineStr">
        <is>
          <t>Koperasi</t>
        </is>
      </c>
      <c r="CQ29" t="n">
        <v>0</v>
      </c>
      <c r="CR29" t="n">
        <v>0</v>
      </c>
      <c r="CS29" t="n">
        <v>0</v>
      </c>
      <c r="CT29" t="n">
        <v>0</v>
      </c>
      <c r="CU29" t="n">
        <v>0</v>
      </c>
      <c r="CV29" t="n">
        <v>0</v>
      </c>
      <c r="CW29" t="n">
        <v>1</v>
      </c>
      <c r="CX29" t="n">
        <v>0</v>
      </c>
      <c r="CY29" t="inlineStr">
        <is>
          <t>Anggota keluarga - laki-laki Anggota keluarga - perempuan dewasa</t>
        </is>
      </c>
      <c r="CZ29" t="n">
        <v>1</v>
      </c>
      <c r="DA29" t="n">
        <v>1</v>
      </c>
      <c r="DB29" t="n">
        <v>0</v>
      </c>
      <c r="DC29" t="n">
        <v/>
      </c>
      <c r="DD29" t="inlineStr">
        <is>
          <t>Anggota keluarga - laki-laki CPO atau pendamping</t>
        </is>
      </c>
      <c r="DE29" t="n">
        <v>1</v>
      </c>
      <c r="DF29" t="n">
        <v>0</v>
      </c>
      <c r="DG29" t="n">
        <v>1</v>
      </c>
      <c r="DH29" t="n">
        <v>0</v>
      </c>
      <c r="DI29" t="n">
        <v/>
      </c>
      <c r="DJ29" t="inlineStr">
        <is>
          <t>CPO atau pendamping</t>
        </is>
      </c>
      <c r="DK29" t="n">
        <v>0</v>
      </c>
      <c r="DL29" t="n">
        <v>0</v>
      </c>
      <c r="DM29" t="n">
        <v>1</v>
      </c>
      <c r="DN29" t="n">
        <v>0</v>
      </c>
      <c r="DO29" t="n">
        <v/>
      </c>
      <c r="DP29" t="inlineStr">
        <is>
          <t>Tidak berfungsi sama sekali</t>
        </is>
      </c>
      <c r="DQ29" t="inlineStr">
        <is>
          <t>&gt;1 tahun yang lalu</t>
        </is>
      </c>
      <c r="DR29" t="inlineStr">
        <is>
          <t>Masalah teknis (misalnya kerusakan pada komponen)</t>
        </is>
      </c>
      <c r="DS29" t="n">
        <v/>
      </c>
      <c r="DT29" t="inlineStr">
        <is>
          <t>Kompor Keran gas (Tap) Pipa gas utama Katup gas utama Mixer Reaktor biogas (penampung gas, digester, manhole, outlet, dan overflow)</t>
        </is>
      </c>
      <c r="DU29" t="n">
        <v>1</v>
      </c>
      <c r="DV29" t="n">
        <v>0</v>
      </c>
      <c r="DW29" t="n">
        <v>1</v>
      </c>
      <c r="DX29" t="n">
        <v>0</v>
      </c>
      <c r="DY29" t="n">
        <v>1</v>
      </c>
      <c r="DZ29" t="n">
        <v>1</v>
      </c>
      <c r="EA29" t="n">
        <v>0</v>
      </c>
      <c r="EB29" t="n">
        <v>1</v>
      </c>
      <c r="EC29" t="n">
        <v>0</v>
      </c>
      <c r="ED29" t="n">
        <v>1</v>
      </c>
      <c r="EE29" t="n">
        <v>0</v>
      </c>
      <c r="EF29" t="n">
        <v>0</v>
      </c>
      <c r="EG29" t="n">
        <v>0</v>
      </c>
      <c r="EH29" t="n">
        <v>0</v>
      </c>
      <c r="EI29" t="inlineStr">
        <is>
          <t>Kurangnya dukungan atau pemantauan dari pemerintah atau CPO Keterbatasan akses terhadap informasi atau pelatihan terkait biogas</t>
        </is>
      </c>
      <c r="EJ29" t="n">
        <v>0</v>
      </c>
      <c r="EK29" t="n">
        <v>1</v>
      </c>
      <c r="EL29" t="n">
        <v>1</v>
      </c>
      <c r="EM29" t="n">
        <v>0</v>
      </c>
      <c r="EN29" t="n">
        <v>0</v>
      </c>
      <c r="EO29" t="n">
        <v/>
      </c>
      <c r="EP29" t="inlineStr">
        <is>
          <t>Ya, tetapi kurang jelas dan sulit diikuti</t>
        </is>
      </c>
      <c r="EQ29" t="inlineStr">
        <is>
          <t>Pelatihan</t>
        </is>
      </c>
      <c r="ER29" t="inlineStr">
        <is>
          <t>CPO atau pendamping</t>
        </is>
      </c>
      <c r="ES29" t="n">
        <v>1</v>
      </c>
      <c r="ET29" t="n">
        <v>0</v>
      </c>
      <c r="EU29" t="n">
        <v>0</v>
      </c>
      <c r="EV29" t="n">
        <v>0</v>
      </c>
      <c r="EW29" t="n">
        <v/>
      </c>
      <c r="EX29" t="inlineStr">
        <is>
          <t>Anggota keluarga - Laki-laki</t>
        </is>
      </c>
      <c r="EY29" t="n">
        <v>1</v>
      </c>
      <c r="EZ29" t="n">
        <v>0</v>
      </c>
      <c r="FA29" t="n">
        <v>0</v>
      </c>
      <c r="FB29" t="n">
        <v/>
      </c>
      <c r="FC29" t="inlineStr">
        <is>
          <t>Jarang sekali</t>
        </is>
      </c>
      <c r="FD29" t="inlineStr">
        <is>
          <t>&lt; Rp 200,000</t>
        </is>
      </c>
      <c r="FE29" t="inlineStr">
        <is>
          <t>Mengetahui</t>
        </is>
      </c>
      <c r="FF29" t="inlineStr">
        <is>
          <t>Sering (setiap minggu)</t>
        </is>
      </c>
      <c r="FG29" t="inlineStr">
        <is>
          <t>Tidak mengetahui</t>
        </is>
      </c>
      <c r="FH29" t="inlineStr">
        <is>
          <t>Jarang (setiap bulan atau lebih)</t>
        </is>
      </c>
      <c r="FI29" t="inlineStr">
        <is>
          <t>Mengetahui</t>
        </is>
      </c>
      <c r="FJ29" t="inlineStr">
        <is>
          <t>Sering (setiap minggu)</t>
        </is>
      </c>
      <c r="FK29" t="inlineStr">
        <is>
          <t>Tidak mengetahui</t>
        </is>
      </c>
      <c r="FL29" t="inlineStr">
        <is>
          <t>Tidak pernah</t>
        </is>
      </c>
      <c r="FM29" t="inlineStr">
        <is>
          <t>Mengetahui</t>
        </is>
      </c>
      <c r="FN29" t="inlineStr">
        <is>
          <t>Cukup sering (2 minggu sekali)</t>
        </is>
      </c>
      <c r="FO29" t="inlineStr">
        <is>
          <t>Mengetahui</t>
        </is>
      </c>
      <c r="FP29" t="inlineStr">
        <is>
          <t>Cukup sering (2 minggu sekali)</t>
        </is>
      </c>
      <c r="FQ29" t="inlineStr">
        <is>
          <t>Mengetahui</t>
        </is>
      </c>
      <c r="FR29" t="inlineStr">
        <is>
          <t>Ya</t>
        </is>
      </c>
      <c r="FS29" t="inlineStr">
        <is>
          <t>Mengetahui</t>
        </is>
      </c>
      <c r="FT29" t="inlineStr">
        <is>
          <t>Ya, terkadang</t>
        </is>
      </c>
      <c r="FU29" t="inlineStr">
        <is>
          <t>Laki-laki dewasa</t>
        </is>
      </c>
      <c r="FV29" t="n">
        <v>1</v>
      </c>
      <c r="FW29" t="n">
        <v>0</v>
      </c>
      <c r="FX29" t="n">
        <v>0</v>
      </c>
      <c r="FY29" t="n">
        <v>0</v>
      </c>
      <c r="FZ29" t="inlineStr">
        <is>
          <t>Kurang memahami</t>
        </is>
      </c>
      <c r="GA29" t="inlineStr">
        <is>
          <t>CPO Lainnya</t>
        </is>
      </c>
      <c r="GB29" t="n">
        <v>1</v>
      </c>
      <c r="GC29" t="n">
        <v>0</v>
      </c>
      <c r="GD29" t="n">
        <v>0</v>
      </c>
      <c r="GE29" t="n">
        <v>1</v>
      </c>
      <c r="GF29" t="inlineStr">
        <is>
          <t>Tetangga yang memiliki biogas</t>
        </is>
      </c>
      <c r="GG29" t="inlineStr">
        <is>
          <t>Kadang-kadang</t>
        </is>
      </c>
      <c r="GH29" t="inlineStr">
        <is>
          <t>Tidak</t>
        </is>
      </c>
      <c r="GI29" t="n">
        <v/>
      </c>
      <c r="GJ29" t="n">
        <v/>
      </c>
      <c r="GK29" t="n">
        <v/>
      </c>
      <c r="GL29" t="n">
        <v/>
      </c>
      <c r="GM29" t="n">
        <v/>
      </c>
      <c r="GN29" t="n">
        <v/>
      </c>
      <c r="GO29" t="n">
        <v/>
      </c>
      <c r="GP29" t="inlineStr">
        <is>
          <t>Penuh (100%)</t>
        </is>
      </c>
      <c r="GQ29" t="inlineStr">
        <is>
          <t>LPG</t>
        </is>
      </c>
      <c r="GR29" t="n">
        <v>1</v>
      </c>
      <c r="GS29" t="n">
        <v>0</v>
      </c>
      <c r="GT29" t="n">
        <v>0</v>
      </c>
      <c r="GU29" t="n">
        <v>0</v>
      </c>
      <c r="GV29" t="n">
        <v>0</v>
      </c>
      <c r="GW29" t="n">
        <v>0</v>
      </c>
      <c r="GX29" t="n">
        <v>0</v>
      </c>
      <c r="GY29" t="n">
        <v/>
      </c>
      <c r="GZ29" t="inlineStr">
        <is>
          <t>Ya</t>
        </is>
      </c>
      <c r="HA29" t="n">
        <v/>
      </c>
      <c r="HB29" t="n">
        <v/>
      </c>
      <c r="HC29" t="n">
        <v/>
      </c>
      <c r="HD29" t="n">
        <v/>
      </c>
      <c r="HE29" t="n">
        <v>12</v>
      </c>
      <c r="HF29" t="n">
        <v>72000</v>
      </c>
      <c r="HG29" t="n">
        <v>3</v>
      </c>
      <c r="HH29" t="n">
        <v>18000</v>
      </c>
      <c r="HI29" t="n">
        <v/>
      </c>
      <c r="HJ29" t="n">
        <v/>
      </c>
      <c r="HK29" t="n">
        <v/>
      </c>
      <c r="HL29" t="n">
        <v/>
      </c>
      <c r="HM29" t="n">
        <v/>
      </c>
      <c r="HN29" t="n">
        <v/>
      </c>
      <c r="HO29" t="n">
        <v/>
      </c>
      <c r="HP29" t="n">
        <v/>
      </c>
      <c r="HQ29" t="n">
        <v/>
      </c>
      <c r="HR29" t="n">
        <v/>
      </c>
      <c r="HS29" t="n">
        <v/>
      </c>
      <c r="HT29" t="n">
        <v/>
      </c>
      <c r="HU29" t="n">
        <v/>
      </c>
      <c r="HV29" t="n">
        <v/>
      </c>
      <c r="HW29" t="n">
        <v/>
      </c>
      <c r="HX29" t="n">
        <v/>
      </c>
      <c r="HY29" t="n">
        <v/>
      </c>
      <c r="HZ29" t="n">
        <v/>
      </c>
      <c r="IA29" t="n">
        <v>9</v>
      </c>
      <c r="IB29" t="n">
        <v>54000</v>
      </c>
      <c r="IC29" t="n">
        <v/>
      </c>
      <c r="ID29" t="n">
        <v/>
      </c>
      <c r="IE29" t="n">
        <v/>
      </c>
      <c r="IF29" t="n">
        <v/>
      </c>
      <c r="IG29" t="n">
        <v/>
      </c>
      <c r="IH29" t="n">
        <v/>
      </c>
      <c r="II29" t="n">
        <v/>
      </c>
      <c r="IJ29" t="n">
        <v/>
      </c>
      <c r="IK29" t="inlineStr">
        <is>
          <t>30-50 kg</t>
        </is>
      </c>
      <c r="IL29" t="inlineStr">
        <is>
          <t>1-3 jam</t>
        </is>
      </c>
      <c r="IM29" t="inlineStr">
        <is>
          <t>Ya</t>
        </is>
      </c>
      <c r="IN29" t="inlineStr">
        <is>
          <t>Ya</t>
        </is>
      </c>
      <c r="IO29" t="inlineStr">
        <is>
          <t>Lebih bersih</t>
        </is>
      </c>
      <c r="IP29" t="n">
        <v/>
      </c>
      <c r="IQ29" t="inlineStr">
        <is>
          <t>Tidak pernah</t>
        </is>
      </c>
      <c r="IR29" t="n">
        <v/>
      </c>
      <c r="IS29" t="n">
        <v/>
      </c>
      <c r="IT29" t="n">
        <v/>
      </c>
      <c r="IU29" t="n">
        <v/>
      </c>
      <c r="IV29" t="n">
        <v/>
      </c>
      <c r="IW29" t="n">
        <v/>
      </c>
      <c r="IX29" t="n">
        <v/>
      </c>
      <c r="IY29" t="n">
        <v/>
      </c>
      <c r="IZ29" t="inlineStr">
        <is>
          <t>Tidak pernah</t>
        </is>
      </c>
      <c r="JA29" t="n">
        <v/>
      </c>
      <c r="JB29" t="n">
        <v/>
      </c>
      <c r="JC29" t="n">
        <v/>
      </c>
      <c r="JD29" t="n">
        <v/>
      </c>
      <c r="JE29" t="n">
        <v/>
      </c>
      <c r="JF29" t="n">
        <v/>
      </c>
      <c r="JG29" t="n">
        <v/>
      </c>
      <c r="JH29" t="n">
        <v/>
      </c>
      <c r="JI29" t="inlineStr">
        <is>
          <t>Tidak pernah</t>
        </is>
      </c>
      <c r="JJ29" t="n">
        <v/>
      </c>
      <c r="JK29" t="n">
        <v/>
      </c>
      <c r="JL29" t="n">
        <v/>
      </c>
      <c r="JM29" t="n">
        <v/>
      </c>
      <c r="JN29" t="n">
        <v/>
      </c>
      <c r="JO29" t="n">
        <v/>
      </c>
      <c r="JP29" t="n">
        <v/>
      </c>
      <c r="JQ29" t="n">
        <v/>
      </c>
      <c r="JR29" t="inlineStr">
        <is>
          <t>Tidak pernah</t>
        </is>
      </c>
      <c r="JS29" t="n">
        <v/>
      </c>
      <c r="JT29" t="n">
        <v/>
      </c>
      <c r="JU29" t="n">
        <v/>
      </c>
      <c r="JV29" t="n">
        <v/>
      </c>
      <c r="JW29" t="n">
        <v/>
      </c>
      <c r="JX29" t="n">
        <v/>
      </c>
      <c r="JY29" t="n">
        <v/>
      </c>
      <c r="JZ29" t="n">
        <v/>
      </c>
      <c r="KA29" t="inlineStr">
        <is>
          <t>Tidak pernah</t>
        </is>
      </c>
      <c r="KB29" t="n">
        <v/>
      </c>
      <c r="KC29" t="n">
        <v/>
      </c>
      <c r="KD29" t="n">
        <v/>
      </c>
      <c r="KE29" t="n">
        <v/>
      </c>
      <c r="KF29" t="n">
        <v/>
      </c>
      <c r="KG29" t="n">
        <v/>
      </c>
      <c r="KH29" t="n">
        <v/>
      </c>
      <c r="KI29" t="n">
        <v/>
      </c>
      <c r="KJ29" t="inlineStr">
        <is>
          <t>Tidak pernah</t>
        </is>
      </c>
      <c r="KK29" t="n">
        <v/>
      </c>
      <c r="KL29" t="n">
        <v/>
      </c>
      <c r="KM29" t="n">
        <v/>
      </c>
      <c r="KN29" t="n">
        <v/>
      </c>
      <c r="KO29" t="n">
        <v/>
      </c>
      <c r="KP29" t="n">
        <v/>
      </c>
      <c r="KQ29" t="n">
        <v/>
      </c>
      <c r="KR29" t="n">
        <v/>
      </c>
      <c r="KS29" t="inlineStr">
        <is>
          <t>Cukup membaik</t>
        </is>
      </c>
      <c r="KT29" t="inlineStr">
        <is>
          <t>0-1 kali</t>
        </is>
      </c>
      <c r="KU29" t="inlineStr">
        <is>
          <t>0-1 kali</t>
        </is>
      </c>
      <c r="KV29" t="inlineStr">
        <is>
          <t>Tidak ada</t>
        </is>
      </c>
      <c r="KW29" t="n">
        <v>0</v>
      </c>
      <c r="KX29" t="n">
        <v>0</v>
      </c>
      <c r="KY29" t="n">
        <v>0</v>
      </c>
      <c r="KZ29" t="n">
        <v>1</v>
      </c>
      <c r="LA29" t="inlineStr">
        <is>
          <t>Tidak ada perubahan</t>
        </is>
      </c>
      <c r="LB29" t="inlineStr">
        <is>
          <t>Jauh lebih baik</t>
        </is>
      </c>
      <c r="LC29" t="n">
        <v>0</v>
      </c>
      <c r="LD29" t="n">
        <v>2</v>
      </c>
      <c r="LE29" t="n">
        <v>0</v>
      </c>
      <c r="LF29" t="n">
        <v>6</v>
      </c>
      <c r="LG29" t="inlineStr">
        <is>
          <t>Ya</t>
        </is>
      </c>
      <c r="LH29" t="n">
        <v>75000</v>
      </c>
      <c r="LI29" t="n">
        <v/>
      </c>
      <c r="LJ29" t="inlineStr">
        <is>
          <t>Kebutuhan rumah tangga</t>
        </is>
      </c>
      <c r="LK29" t="n">
        <v>0</v>
      </c>
      <c r="LL29" t="n">
        <v>0</v>
      </c>
      <c r="LM29" t="n">
        <v>0</v>
      </c>
      <c r="LN29" t="n">
        <v>0</v>
      </c>
      <c r="LO29" t="n">
        <v>1</v>
      </c>
      <c r="LP29" t="n">
        <v>0</v>
      </c>
      <c r="LQ29" t="n">
        <v>0</v>
      </c>
      <c r="LR29" t="n">
        <v/>
      </c>
      <c r="LS29" t="n">
        <v>30</v>
      </c>
      <c r="LT29" t="n">
        <v>0</v>
      </c>
      <c r="LU29" t="n">
        <v>0</v>
      </c>
      <c r="LV29" t="n">
        <v>10</v>
      </c>
      <c r="LW29" t="n">
        <v>0</v>
      </c>
      <c r="LX29" t="n">
        <v>0</v>
      </c>
      <c r="LY29" t="n">
        <v>10</v>
      </c>
      <c r="LZ29" t="n">
        <v>0</v>
      </c>
      <c r="MA29" t="n">
        <v>0</v>
      </c>
      <c r="MB29" t="inlineStr">
        <is>
          <t>Ya</t>
        </is>
      </c>
      <c r="MC29" t="n">
        <v>15</v>
      </c>
      <c r="MD29" t="n">
        <v>0</v>
      </c>
      <c r="ME29" t="n">
        <v>15</v>
      </c>
      <c r="MF29" t="n">
        <v>15</v>
      </c>
      <c r="MG29" t="n">
        <v>0</v>
      </c>
      <c r="MH29" t="n">
        <v>0</v>
      </c>
      <c r="MI29" t="inlineStr">
        <is>
          <t>Aktivitas sosial diluar rumah (misalnya, berkumpul dengan tetangga, mengikuti kegiatan PKK, dsb) Istirahat</t>
        </is>
      </c>
      <c r="MJ29" t="n">
        <v>0</v>
      </c>
      <c r="MK29" t="n">
        <v>1</v>
      </c>
      <c r="ML29" t="n">
        <v>1</v>
      </c>
      <c r="MM29" t="n">
        <v>0</v>
      </c>
      <c r="MN29" t="n">
        <v>0</v>
      </c>
      <c r="MO29" t="n">
        <v>0</v>
      </c>
      <c r="MP29" t="n">
        <v/>
      </c>
      <c r="MQ29" t="n">
        <v/>
      </c>
      <c r="MR29" t="inlineStr">
        <is>
          <t>Berkumpul bersama keluarga</t>
        </is>
      </c>
      <c r="MS29" t="inlineStr">
        <is>
          <t>Pertemuan PKK, RT, Pengajian</t>
        </is>
      </c>
      <c r="MT29" t="n">
        <v/>
      </c>
      <c r="MU29" t="inlineStr">
        <is>
          <t>Tidak</t>
        </is>
      </c>
      <c r="MV29" t="n">
        <v/>
      </c>
      <c r="MW29" t="n">
        <v/>
      </c>
      <c r="MX29" t="n">
        <v/>
      </c>
      <c r="MY29" t="n">
        <v/>
      </c>
      <c r="MZ29" t="n">
        <v/>
      </c>
      <c r="NA29" t="n">
        <v/>
      </c>
      <c r="NB29" t="n">
        <v/>
      </c>
      <c r="NC29" t="n">
        <v/>
      </c>
      <c r="ND29" t="n">
        <v/>
      </c>
      <c r="NE29" t="n">
        <v/>
      </c>
      <c r="NF29" t="n">
        <v/>
      </c>
      <c r="NG29" t="n">
        <v/>
      </c>
      <c r="NH29" t="n">
        <v/>
      </c>
      <c r="NI29" t="n">
        <v/>
      </c>
      <c r="NJ29" t="n">
        <v/>
      </c>
      <c r="NK29" t="n">
        <v/>
      </c>
      <c r="NL29" t="inlineStr">
        <is>
          <t>Tidak</t>
        </is>
      </c>
      <c r="NM29" t="inlineStr">
        <is>
          <t>100% dana hibah</t>
        </is>
      </c>
      <c r="NN29" t="inlineStr">
        <is>
          <t>0 (100% sumber pembiayaan dari hibah)</t>
        </is>
      </c>
      <c r="NO29" t="inlineStr">
        <is>
          <t>Pemerintah</t>
        </is>
      </c>
      <c r="NP29" t="n">
        <v/>
      </c>
      <c r="NQ29" t="n">
        <v/>
      </c>
      <c r="NR29" t="n">
        <v/>
      </c>
      <c r="NS29" t="n">
        <v/>
      </c>
      <c r="NT29" t="n">
        <v/>
      </c>
      <c r="NU29" t="n">
        <v/>
      </c>
      <c r="NV29" t="n">
        <v/>
      </c>
      <c r="NW29" t="n">
        <v/>
      </c>
      <c r="NX29" t="inlineStr">
        <is>
          <t>Sedikit meningkat</t>
        </is>
      </c>
      <c r="NY29" t="n">
        <v>90</v>
      </c>
      <c r="NZ29" t="n">
        <v>0</v>
      </c>
      <c r="OA29" t="n">
        <v>0</v>
      </c>
      <c r="OB29" t="n">
        <v>10</v>
      </c>
      <c r="OC29" t="n">
        <v>0</v>
      </c>
      <c r="OD29" t="n">
        <v>0</v>
      </c>
      <c r="OE29" t="inlineStr">
        <is>
          <t>Lebih baik</t>
        </is>
      </c>
      <c r="OF29" t="inlineStr">
        <is>
          <t>Lebih baik (beda waktu memasak 5-30 menit, ATAU tidak lagi ada rasa/bau makanan yang berubah, ATAU alasan lainnya)</t>
        </is>
      </c>
      <c r="OG29" t="inlineStr">
        <is>
          <t>Ya</t>
        </is>
      </c>
      <c r="OH29" t="n">
        <v>0</v>
      </c>
      <c r="OI29" t="n">
        <v>0</v>
      </c>
      <c r="OJ29" t="n">
        <v>0</v>
      </c>
      <c r="OK29" t="n">
        <v>0</v>
      </c>
      <c r="OL29" t="n">
        <v>0</v>
      </c>
      <c r="OM29" t="n">
        <v>0</v>
      </c>
      <c r="ON29" t="n">
        <v>0</v>
      </c>
      <c r="OO29" t="n">
        <v>0</v>
      </c>
      <c r="OP29" t="inlineStr">
        <is>
          <t>Sapi pedaging</t>
        </is>
      </c>
      <c r="OQ29" t="n">
        <v>1</v>
      </c>
      <c r="OR29" t="n">
        <v>0</v>
      </c>
      <c r="OS29" t="n">
        <v>0</v>
      </c>
      <c r="OT29" t="n">
        <v>0</v>
      </c>
      <c r="OU29" t="n">
        <v>0</v>
      </c>
      <c r="OV29" t="n">
        <v>0</v>
      </c>
      <c r="OW29" t="n">
        <v>0</v>
      </c>
      <c r="OX29" t="n">
        <v>0</v>
      </c>
      <c r="OY29" t="n">
        <v>0</v>
      </c>
      <c r="OZ29" t="inlineStr">
        <is>
          <t>Tidak ada</t>
        </is>
      </c>
      <c r="PA29" t="n">
        <v>0</v>
      </c>
      <c r="PB29" t="n">
        <v>0</v>
      </c>
      <c r="PC29" t="n">
        <v>0</v>
      </c>
      <c r="PD29" t="n">
        <v>0</v>
      </c>
      <c r="PE29" t="n">
        <v>0</v>
      </c>
      <c r="PF29" t="n">
        <v>0</v>
      </c>
      <c r="PG29" t="n">
        <v>0</v>
      </c>
      <c r="PH29" t="n">
        <v>0</v>
      </c>
      <c r="PI29" t="n">
        <v>1</v>
      </c>
      <c r="PJ29" t="inlineStr">
        <is>
          <t>Tidak ada</t>
        </is>
      </c>
      <c r="PK29" t="n">
        <v>0</v>
      </c>
      <c r="PL29" t="n">
        <v>0</v>
      </c>
      <c r="PM29" t="n">
        <v>0</v>
      </c>
      <c r="PN29" t="n">
        <v>0</v>
      </c>
      <c r="PO29" t="n">
        <v>0</v>
      </c>
      <c r="PP29" t="n">
        <v>0</v>
      </c>
      <c r="PQ29" t="n">
        <v>0</v>
      </c>
      <c r="PR29" t="n">
        <v>0</v>
      </c>
      <c r="PS29" t="n">
        <v>1</v>
      </c>
      <c r="PT29" t="inlineStr">
        <is>
          <t>1-Disebarkan ke lahan terbuka</t>
        </is>
      </c>
      <c r="PU29" t="n">
        <v>0</v>
      </c>
      <c r="PV29" t="n">
        <v>0</v>
      </c>
      <c r="PW29" t="n">
        <v>0</v>
      </c>
      <c r="PX29" t="n">
        <v>0</v>
      </c>
      <c r="PY29" t="n">
        <v>0</v>
      </c>
      <c r="PZ29" t="n">
        <v>1</v>
      </c>
      <c r="QA29" t="n">
        <v>0</v>
      </c>
      <c r="QB29" t="n">
        <v>0</v>
      </c>
      <c r="QC29" t="n">
        <v>0</v>
      </c>
      <c r="QD29" t="n">
        <v/>
      </c>
      <c r="QE29" t="n">
        <v/>
      </c>
      <c r="QF29" t="n">
        <v/>
      </c>
      <c r="QG29" t="n">
        <v/>
      </c>
      <c r="QH29" t="n">
        <v/>
      </c>
      <c r="QI29" t="n">
        <v/>
      </c>
      <c r="QJ29" t="n">
        <v/>
      </c>
      <c r="QK29" t="n">
        <v/>
      </c>
      <c r="QL29" t="n">
        <v/>
      </c>
      <c r="QM29" t="n">
        <v/>
      </c>
      <c r="QN29" t="n">
        <v/>
      </c>
      <c r="QO29" t="n">
        <v/>
      </c>
      <c r="QP29" t="n">
        <v/>
      </c>
      <c r="QQ29" t="n">
        <v/>
      </c>
      <c r="QR29" t="n">
        <v/>
      </c>
      <c r="QS29" t="n">
        <v/>
      </c>
      <c r="QT29" t="n">
        <v/>
      </c>
      <c r="QU29" t="n">
        <v/>
      </c>
      <c r="QV29" t="n">
        <v/>
      </c>
      <c r="QW29" t="n">
        <v/>
      </c>
      <c r="QX29" t="n">
        <v/>
      </c>
      <c r="QY29" t="n">
        <v/>
      </c>
      <c r="QZ29" t="n">
        <v/>
      </c>
      <c r="RA29" t="n">
        <v/>
      </c>
      <c r="RB29" t="n">
        <v/>
      </c>
      <c r="RC29" t="n">
        <v/>
      </c>
      <c r="RD29" t="n">
        <v/>
      </c>
      <c r="RE29" t="n">
        <v/>
      </c>
      <c r="RF29" t="n">
        <v/>
      </c>
      <c r="RG29" t="n">
        <v/>
      </c>
      <c r="RH29" t="n">
        <v/>
      </c>
      <c r="RI29" t="n">
        <v/>
      </c>
      <c r="RJ29" t="n">
        <v/>
      </c>
      <c r="RK29" t="n">
        <v/>
      </c>
      <c r="RL29" t="n">
        <v/>
      </c>
      <c r="RM29" t="n">
        <v/>
      </c>
      <c r="RN29" t="n">
        <v/>
      </c>
      <c r="RO29" t="n">
        <v/>
      </c>
      <c r="RP29" t="n">
        <v/>
      </c>
      <c r="RQ29" t="n">
        <v/>
      </c>
      <c r="RR29" t="n">
        <v/>
      </c>
      <c r="RS29" t="n">
        <v/>
      </c>
      <c r="RT29" t="n">
        <v/>
      </c>
      <c r="RU29" t="n">
        <v/>
      </c>
      <c r="RV29" t="n">
        <v/>
      </c>
      <c r="RW29" t="n">
        <v/>
      </c>
      <c r="RX29" t="n">
        <v/>
      </c>
      <c r="RY29" t="n">
        <v/>
      </c>
      <c r="RZ29" t="n">
        <v/>
      </c>
      <c r="SA29" t="n">
        <v/>
      </c>
      <c r="SB29" t="n">
        <v/>
      </c>
      <c r="SC29" t="n">
        <v/>
      </c>
      <c r="SD29" t="n">
        <v/>
      </c>
      <c r="SE29" t="n">
        <v/>
      </c>
      <c r="SF29" t="n">
        <v/>
      </c>
      <c r="SG29" t="n">
        <v/>
      </c>
      <c r="SH29" t="n">
        <v/>
      </c>
      <c r="SI29" t="n">
        <v/>
      </c>
      <c r="SJ29" t="n">
        <v/>
      </c>
      <c r="SK29" t="n">
        <v/>
      </c>
      <c r="SL29" t="n">
        <v/>
      </c>
      <c r="SM29" t="n">
        <v/>
      </c>
      <c r="SN29" t="n">
        <v/>
      </c>
      <c r="SO29" t="n">
        <v/>
      </c>
      <c r="SP29" t="n">
        <v/>
      </c>
      <c r="SQ29" t="n">
        <v/>
      </c>
      <c r="SR29" t="n">
        <v/>
      </c>
      <c r="SS29" t="n">
        <v/>
      </c>
      <c r="ST29" t="n">
        <v/>
      </c>
      <c r="SU29" t="n">
        <v/>
      </c>
      <c r="SV29" t="n">
        <v/>
      </c>
      <c r="SW29" t="n">
        <v/>
      </c>
      <c r="SX29" t="n">
        <v/>
      </c>
      <c r="SY29" t="n">
        <v>4</v>
      </c>
      <c r="SZ29" t="n">
        <v/>
      </c>
      <c r="TA29" t="n">
        <v/>
      </c>
      <c r="TB29" t="n">
        <v/>
      </c>
      <c r="TC29" t="n">
        <v/>
      </c>
      <c r="TD29" t="n">
        <v/>
      </c>
      <c r="TE29" t="n">
        <v/>
      </c>
      <c r="TF29" t="n">
        <v/>
      </c>
      <c r="TG29" t="n">
        <v>0</v>
      </c>
      <c r="TH29" t="n">
        <v>0</v>
      </c>
      <c r="TI29" t="n">
        <v>0</v>
      </c>
      <c r="TJ29" t="n">
        <v>0</v>
      </c>
      <c r="TK29" t="n">
        <v>0</v>
      </c>
      <c r="TL29" t="n">
        <v>0</v>
      </c>
      <c r="TM29" t="n">
        <v>0</v>
      </c>
      <c r="TN29" t="n">
        <v>0</v>
      </c>
      <c r="TO29" t="n">
        <v>0</v>
      </c>
      <c r="TP29" t="n">
        <v>0</v>
      </c>
      <c r="TQ29" t="n">
        <v>0</v>
      </c>
      <c r="TR29" t="n">
        <v>0</v>
      </c>
      <c r="TS29" t="n">
        <v/>
      </c>
      <c r="TT29" t="n">
        <v/>
      </c>
      <c r="TU29" t="n">
        <v/>
      </c>
      <c r="TV29" t="n">
        <v/>
      </c>
      <c r="TW29" t="n">
        <v/>
      </c>
      <c r="TX29" t="n">
        <v/>
      </c>
      <c r="TY29" t="n">
        <v/>
      </c>
      <c r="TZ29" t="n">
        <v/>
      </c>
      <c r="UA29" t="n">
        <v/>
      </c>
      <c r="UB29" t="n">
        <v/>
      </c>
      <c r="UC29" t="n">
        <v/>
      </c>
      <c r="UD29" t="n">
        <v/>
      </c>
      <c r="UE29" t="n">
        <v/>
      </c>
      <c r="UF29" t="n">
        <v/>
      </c>
      <c r="UG29" t="n">
        <v/>
      </c>
      <c r="UH29" t="n">
        <v/>
      </c>
      <c r="UI29" t="n">
        <v/>
      </c>
      <c r="UJ29" t="n">
        <v/>
      </c>
      <c r="UK29" t="n">
        <v/>
      </c>
      <c r="UL29" t="n">
        <v/>
      </c>
      <c r="UM29" t="n">
        <v/>
      </c>
      <c r="UN29" t="n">
        <v/>
      </c>
      <c r="UO29" t="n">
        <v/>
      </c>
      <c r="UP29" t="n">
        <v/>
      </c>
      <c r="UQ29" t="n">
        <v/>
      </c>
      <c r="UR29" t="n">
        <v/>
      </c>
      <c r="US29" t="n">
        <v/>
      </c>
      <c r="UT29" t="n">
        <v/>
      </c>
      <c r="UU29" t="n">
        <v/>
      </c>
      <c r="UV29" t="n">
        <v/>
      </c>
      <c r="UW29" t="n">
        <v/>
      </c>
      <c r="UX29" t="n">
        <v/>
      </c>
      <c r="UY29" t="n">
        <v/>
      </c>
      <c r="UZ29" t="n">
        <v/>
      </c>
      <c r="VA29" t="n">
        <v/>
      </c>
      <c r="VB29" t="n">
        <v/>
      </c>
      <c r="VC29" t="n">
        <v/>
      </c>
      <c r="VD29" t="n">
        <v/>
      </c>
      <c r="VE29" t="n">
        <v/>
      </c>
      <c r="VF29" t="n">
        <v/>
      </c>
      <c r="VG29" t="n">
        <v/>
      </c>
      <c r="VH29" t="n">
        <v/>
      </c>
      <c r="VI29" t="n">
        <v/>
      </c>
      <c r="VJ29" t="n">
        <v/>
      </c>
      <c r="VK29" t="n">
        <v/>
      </c>
      <c r="VL29" t="n">
        <v/>
      </c>
      <c r="VM29" t="n">
        <v/>
      </c>
      <c r="VN29" t="n">
        <v/>
      </c>
      <c r="VO29" t="n">
        <v/>
      </c>
      <c r="VP29" t="n">
        <v/>
      </c>
      <c r="VQ29" t="n">
        <v/>
      </c>
      <c r="VR29" t="n">
        <v/>
      </c>
      <c r="VS29" t="n">
        <v/>
      </c>
      <c r="VT29" t="n">
        <v/>
      </c>
      <c r="VU29" t="n">
        <v/>
      </c>
      <c r="VV29" t="n">
        <v/>
      </c>
      <c r="VW29" t="n">
        <v/>
      </c>
      <c r="VX29" t="n">
        <v/>
      </c>
      <c r="VY29" t="n">
        <v/>
      </c>
      <c r="VZ29" t="n">
        <v/>
      </c>
      <c r="WA29" t="n">
        <v/>
      </c>
      <c r="WB29" t="n">
        <v/>
      </c>
      <c r="WC29" t="n">
        <v/>
      </c>
      <c r="WD29" t="n">
        <v/>
      </c>
      <c r="WE29" t="n">
        <v/>
      </c>
      <c r="WF29" t="n">
        <v/>
      </c>
      <c r="WG29" t="n">
        <v/>
      </c>
      <c r="WH29" t="n">
        <v/>
      </c>
      <c r="WI29" t="n">
        <v/>
      </c>
      <c r="WJ29" t="n">
        <v/>
      </c>
      <c r="WK29" t="n">
        <v/>
      </c>
      <c r="WL29" t="n">
        <v/>
      </c>
      <c r="WM29" t="n">
        <v/>
      </c>
      <c r="WN29" t="n">
        <v/>
      </c>
      <c r="WO29" t="n">
        <v/>
      </c>
      <c r="WP29" t="n">
        <v/>
      </c>
      <c r="WQ29" t="n">
        <v/>
      </c>
      <c r="WR29" t="n">
        <v/>
      </c>
      <c r="WS29" t="n">
        <v/>
      </c>
      <c r="WT29" t="n">
        <v/>
      </c>
      <c r="WU29" t="n">
        <v/>
      </c>
      <c r="WV29" t="n">
        <v/>
      </c>
      <c r="WW29" t="n">
        <v/>
      </c>
      <c r="WX29" t="n">
        <v/>
      </c>
      <c r="WY29" t="n">
        <v/>
      </c>
      <c r="WZ29" t="n">
        <v/>
      </c>
      <c r="XA29" t="n">
        <v/>
      </c>
      <c r="XB29" t="n">
        <v/>
      </c>
      <c r="XC29" t="n">
        <v/>
      </c>
      <c r="XD29" t="n">
        <v/>
      </c>
      <c r="XE29" t="n">
        <v/>
      </c>
      <c r="XF29" t="n">
        <v/>
      </c>
      <c r="XG29" t="n">
        <v/>
      </c>
      <c r="XH29" t="n">
        <v/>
      </c>
      <c r="XI29" t="n">
        <v/>
      </c>
      <c r="XJ29" t="n">
        <v/>
      </c>
      <c r="XK29" t="n">
        <v/>
      </c>
      <c r="XL29" t="n">
        <v/>
      </c>
      <c r="XM29" t="n">
        <v/>
      </c>
      <c r="XN29" t="n">
        <v/>
      </c>
      <c r="XO29" t="n">
        <v/>
      </c>
      <c r="XP29" t="n">
        <v/>
      </c>
      <c r="XQ29" t="n">
        <v/>
      </c>
      <c r="XR29" t="n">
        <v/>
      </c>
      <c r="XS29" t="n">
        <v/>
      </c>
      <c r="XT29" t="n">
        <v/>
      </c>
      <c r="XU29" t="n">
        <v/>
      </c>
      <c r="XV29" t="n">
        <v/>
      </c>
      <c r="XW29" t="n">
        <v/>
      </c>
      <c r="XX29" t="n">
        <v/>
      </c>
      <c r="XY29" t="n">
        <v/>
      </c>
      <c r="XZ29" t="n">
        <v/>
      </c>
      <c r="YA29" t="n">
        <v/>
      </c>
      <c r="YB29" t="n">
        <v/>
      </c>
      <c r="YC29" t="n">
        <v/>
      </c>
      <c r="YD29" t="n">
        <v/>
      </c>
      <c r="YE29" t="n">
        <v/>
      </c>
      <c r="YF29" t="n">
        <v/>
      </c>
      <c r="YG29" t="n">
        <v/>
      </c>
      <c r="YH29" t="n">
        <v/>
      </c>
      <c r="YI29" t="n">
        <v/>
      </c>
      <c r="YJ29" t="n">
        <v/>
      </c>
      <c r="YK29" t="n">
        <v/>
      </c>
      <c r="YL29" t="n">
        <v/>
      </c>
      <c r="YM29" t="n">
        <v/>
      </c>
      <c r="YN29" t="n">
        <v/>
      </c>
      <c r="YO29" t="n">
        <v/>
      </c>
      <c r="YP29" t="n">
        <v/>
      </c>
      <c r="YQ29" t="n">
        <v/>
      </c>
      <c r="YR29" t="n">
        <v/>
      </c>
      <c r="YS29" t="n">
        <v/>
      </c>
      <c r="YT29" t="n">
        <v/>
      </c>
      <c r="YU29" t="n">
        <v/>
      </c>
      <c r="YV29" t="n">
        <v/>
      </c>
      <c r="YW29" t="n">
        <v/>
      </c>
      <c r="YX29" t="n">
        <v/>
      </c>
      <c r="YY29" t="n">
        <v/>
      </c>
      <c r="YZ29" t="n">
        <v/>
      </c>
      <c r="ZA29" t="n">
        <v/>
      </c>
      <c r="ZB29" t="n">
        <v/>
      </c>
      <c r="ZC29" t="n">
        <v/>
      </c>
      <c r="ZD29" t="n">
        <v/>
      </c>
      <c r="ZE29" t="n">
        <v/>
      </c>
      <c r="ZF29" t="n">
        <v/>
      </c>
      <c r="ZG29" t="n">
        <v/>
      </c>
      <c r="ZH29" t="n">
        <v/>
      </c>
      <c r="ZI29" t="n">
        <v/>
      </c>
      <c r="ZJ29" t="n">
        <v/>
      </c>
      <c r="ZK29" t="n">
        <v/>
      </c>
      <c r="ZL29" t="n">
        <v/>
      </c>
      <c r="ZM29" t="n">
        <v/>
      </c>
      <c r="ZN29" t="n">
        <v/>
      </c>
      <c r="ZO29" t="n">
        <v/>
      </c>
      <c r="ZP29" t="n">
        <v/>
      </c>
      <c r="ZQ29" t="n">
        <v/>
      </c>
      <c r="ZR29" t="n">
        <v/>
      </c>
      <c r="ZS29" t="n">
        <v/>
      </c>
      <c r="ZT29" t="n">
        <v/>
      </c>
      <c r="ZU29" t="n">
        <v/>
      </c>
      <c r="ZV29" t="n">
        <v/>
      </c>
      <c r="ZW29" t="n">
        <v/>
      </c>
      <c r="ZX29" t="n">
        <v/>
      </c>
      <c r="ZY29" t="n">
        <v/>
      </c>
      <c r="ZZ29" t="n">
        <v/>
      </c>
      <c r="AAA29" t="n">
        <v/>
      </c>
      <c r="AAB29" t="n">
        <v/>
      </c>
      <c r="AAC29" t="n">
        <v/>
      </c>
      <c r="AAD29" t="n">
        <v/>
      </c>
      <c r="AAE29" t="n">
        <v/>
      </c>
      <c r="AAF29" t="n">
        <v/>
      </c>
      <c r="AAG29" t="n">
        <v/>
      </c>
      <c r="AAH29" t="n">
        <v/>
      </c>
      <c r="AAI29" t="n">
        <v/>
      </c>
      <c r="AAJ29" t="n">
        <v/>
      </c>
      <c r="AAK29" t="n">
        <v/>
      </c>
      <c r="AAL29" t="inlineStr">
        <is>
          <t>Tidak</t>
        </is>
      </c>
      <c r="AAM29" t="n">
        <v/>
      </c>
      <c r="AAN29" t="n">
        <v/>
      </c>
      <c r="AAO29" t="n">
        <v/>
      </c>
      <c r="AAP29" t="n">
        <v/>
      </c>
      <c r="AAQ29" t="n">
        <v/>
      </c>
      <c r="AAR29" t="inlineStr">
        <is>
          <t>Tidak</t>
        </is>
      </c>
      <c r="AAS29" t="inlineStr">
        <is>
          <t>Tidak pasti/ragu-ragu</t>
        </is>
      </c>
      <c r="AAT29" t="inlineStr">
        <is>
          <t>Diberikan gratis ke orang lain Didiamkan saja/dibiarkan di tempatnya (di bak/kolam penampung slurry)</t>
        </is>
      </c>
      <c r="AAU29" t="n">
        <v>0</v>
      </c>
      <c r="AAV29" t="n">
        <v>0</v>
      </c>
      <c r="AAW29" t="n">
        <v>0</v>
      </c>
      <c r="AAX29" t="n">
        <v>0</v>
      </c>
      <c r="AAY29" t="n">
        <v>1</v>
      </c>
      <c r="AAZ29" t="n">
        <v>1</v>
      </c>
      <c r="ABA29" t="n">
        <v>0</v>
      </c>
      <c r="ABB29" t="n">
        <v/>
      </c>
      <c r="ABC29" t="n">
        <v/>
      </c>
      <c r="ABD29" t="n">
        <v/>
      </c>
      <c r="ABE29" t="n">
        <v/>
      </c>
      <c r="ABF29" t="n">
        <v/>
      </c>
      <c r="ABG29" t="n">
        <v/>
      </c>
      <c r="ABH29" t="n">
        <v/>
      </c>
      <c r="ABI29" t="n">
        <v/>
      </c>
      <c r="ABJ29" t="n">
        <v/>
      </c>
      <c r="ABK29" t="n">
        <v/>
      </c>
      <c r="ABL29" t="n">
        <v/>
      </c>
      <c r="ABM29" t="n">
        <v/>
      </c>
      <c r="ABN29" t="n">
        <v/>
      </c>
      <c r="ABO29" t="n">
        <v/>
      </c>
      <c r="ABP29" t="n">
        <v/>
      </c>
      <c r="ABQ29" t="n">
        <v/>
      </c>
      <c r="ABR29" t="n">
        <v/>
      </c>
      <c r="ABS29" t="n">
        <v/>
      </c>
      <c r="ABT29" t="n">
        <v/>
      </c>
      <c r="ABU29" t="n">
        <v/>
      </c>
      <c r="ABV29" t="n">
        <v/>
      </c>
      <c r="ABW29" t="n">
        <v/>
      </c>
      <c r="ABX29" t="n">
        <v/>
      </c>
      <c r="ABY29" t="n">
        <v/>
      </c>
      <c r="ABZ29" t="n">
        <v/>
      </c>
      <c r="ACA29" t="n">
        <v/>
      </c>
      <c r="ACB29" t="n">
        <v/>
      </c>
      <c r="ACC29" t="n">
        <v/>
      </c>
      <c r="ACD29" t="n">
        <v/>
      </c>
      <c r="ACE29" t="n">
        <v/>
      </c>
      <c r="ACF29" t="n">
        <v/>
      </c>
      <c r="ACG29" t="n">
        <v/>
      </c>
      <c r="ACH29" t="n">
        <v/>
      </c>
      <c r="ACI29" t="n">
        <v/>
      </c>
      <c r="ACJ29" t="n">
        <v/>
      </c>
      <c r="ACK29" t="inlineStr">
        <is>
          <t>Tidak punya waktu mengumpulkannya Ladang/sawah terlalu jauh, sulit untuk mengangkut ke sana Lebih praktis menggunakan pupuk kimia</t>
        </is>
      </c>
      <c r="ACL29" t="n">
        <v>0</v>
      </c>
      <c r="ACM29" t="n">
        <v>0</v>
      </c>
      <c r="ACN29" t="n">
        <v>1</v>
      </c>
      <c r="ACO29" t="n">
        <v>1</v>
      </c>
      <c r="ACP29" t="n">
        <v>0</v>
      </c>
      <c r="ACQ29" t="n">
        <v>1</v>
      </c>
      <c r="ACR29" t="n">
        <v>0</v>
      </c>
      <c r="ACS29" t="n">
        <v/>
      </c>
      <c r="ACT29" t="inlineStr">
        <is>
          <t>Tidak ada</t>
        </is>
      </c>
      <c r="ACU29" t="inlineStr">
        <is>
          <t>Manfaat sangat besar</t>
        </is>
      </c>
      <c r="ACV29" t="inlineStr">
        <is>
          <t>Berkurang</t>
        </is>
      </c>
      <c r="ACW29" t="inlineStr">
        <is>
          <t>Anggota keluarga - Perempuan dewasa</t>
        </is>
      </c>
      <c r="ACX29" t="inlineStr">
        <is>
          <t>Setuju</t>
        </is>
      </c>
      <c r="ACY29" t="inlineStr">
        <is>
          <t>Anggota keluarga - Laki-laki dewasa Anggota keluarga - Perempuan dewasa Anggota keluarga - Anak-anak</t>
        </is>
      </c>
      <c r="ACZ29" t="n">
        <v>1</v>
      </c>
      <c r="ADA29" t="n">
        <v>1</v>
      </c>
      <c r="ADB29" t="n">
        <v>1</v>
      </c>
      <c r="ADC29" t="n">
        <v>0</v>
      </c>
      <c r="ADD29" t="inlineStr">
        <is>
          <t>Puas</t>
        </is>
      </c>
      <c r="ADE29" t="inlineStr">
        <is>
          <t>Puas</t>
        </is>
      </c>
      <c r="ADF29" t="inlineStr">
        <is>
          <t>Puas</t>
        </is>
      </c>
      <c r="ADG29" t="inlineStr">
        <is>
          <t>Sangat puas</t>
        </is>
      </c>
      <c r="ADH29" t="inlineStr">
        <is>
          <t>Tidak</t>
        </is>
      </c>
      <c r="ADI29" t="n">
        <v/>
      </c>
      <c r="ADJ29" t="inlineStr">
        <is>
          <t>Tidak puas</t>
        </is>
      </c>
      <c r="ADK29" t="inlineStr">
        <is>
          <t>Sulit dihubungi ketika biogas bermasalah Monitoring/pengawasan tidak rutin Penanganan kerusakannya lambat</t>
        </is>
      </c>
      <c r="ADL29" t="n">
        <v>0</v>
      </c>
      <c r="ADM29" t="n">
        <v>0</v>
      </c>
      <c r="ADN29" t="n">
        <v>1</v>
      </c>
      <c r="ADO29" t="n">
        <v>0</v>
      </c>
      <c r="ADP29" t="n">
        <v>1</v>
      </c>
      <c r="ADQ29" t="n">
        <v>1</v>
      </c>
      <c r="ADR29" t="n">
        <v>0</v>
      </c>
      <c r="ADS29" t="n">
        <v>0</v>
      </c>
      <c r="ADT29" t="n">
        <v/>
      </c>
      <c r="ADU29" t="inlineStr">
        <is>
          <t>Dibiarkan saja</t>
        </is>
      </c>
      <c r="ADV29" t="n">
        <v>0</v>
      </c>
      <c r="ADW29" t="n">
        <v>0</v>
      </c>
      <c r="ADX29" t="n">
        <v>0</v>
      </c>
      <c r="ADY29" t="n">
        <v>0</v>
      </c>
      <c r="ADZ29" t="n">
        <v>0</v>
      </c>
      <c r="AEA29" t="n">
        <v>0</v>
      </c>
      <c r="AEB29" t="n">
        <v>1</v>
      </c>
      <c r="AEC29" t="n">
        <v>0</v>
      </c>
      <c r="AED29" t="inlineStr">
        <is>
          <t>Tidak ada</t>
        </is>
      </c>
      <c r="AEE29" t="inlineStr">
        <is>
          <t>Lainnya</t>
        </is>
      </c>
      <c r="AEF29" t="inlineStr">
        <is>
          <t>Tidak ada</t>
        </is>
      </c>
      <c r="AEG29" t="inlineStr">
        <is>
          <t>Lainnya</t>
        </is>
      </c>
      <c r="AEH29" t="inlineStr">
        <is>
          <t>Tidak menghubungi</t>
        </is>
      </c>
      <c r="AEI29" t="inlineStr">
        <is>
          <t>Diberikan call center yang jelas</t>
        </is>
      </c>
      <c r="AEJ29" t="inlineStr">
        <is>
          <t>Tidak pernah</t>
        </is>
      </c>
      <c r="AEK29" t="inlineStr">
        <is>
          <t>Pengurangan pengeluaran rumah tangga (bahan bakar minyak, pupuk, dll.) Lebih mudah mendapatkan energi Memasak lebih cepat Lebih aman Pengurangan waktu dan tenaga Peningkatan kebersihan kandang ternak Dapur lebih bersih dan bebas asap Mendapatkan subsidi</t>
        </is>
      </c>
      <c r="AEL29" t="n">
        <v>1</v>
      </c>
      <c r="AEM29" t="n">
        <v>1</v>
      </c>
      <c r="AEN29" t="n">
        <v>0</v>
      </c>
      <c r="AEO29" t="n">
        <v>1</v>
      </c>
      <c r="AEP29" t="n">
        <v>1</v>
      </c>
      <c r="AEQ29" t="n">
        <v>1</v>
      </c>
      <c r="AER29" t="n">
        <v>1</v>
      </c>
      <c r="AES29" t="n">
        <v>0</v>
      </c>
      <c r="AET29" t="n">
        <v>1</v>
      </c>
      <c r="AEU29" t="n">
        <v>0</v>
      </c>
      <c r="AEV29" t="n">
        <v>1</v>
      </c>
      <c r="AEW29" t="n">
        <v>0</v>
      </c>
      <c r="AEX29" t="n">
        <v/>
      </c>
      <c r="AEY29" t="inlineStr">
        <is>
          <t>Mengurangi pengeluaran energi</t>
        </is>
      </c>
      <c r="AEZ29" t="n">
        <v/>
      </c>
      <c r="AFA29" t="inlineStr">
        <is>
          <t>Koperasi</t>
        </is>
      </c>
      <c r="AFB29" t="n">
        <v/>
      </c>
      <c r="AFC29" t="inlineStr">
        <is>
          <t>Poniman-2-8_1_7.jpg</t>
        </is>
      </c>
      <c r="AFD29" t="inlineStr">
        <is>
          <t>https://kf.kobotoolbox.org/api/v2/assets/avstPQqLr3Ab3ZdcVTXZ6f/data/676698224/attachments/attZLEoMDWauTfChKPCoikCS/</t>
        </is>
      </c>
      <c r="AFE29" t="inlineStr">
        <is>
          <t>Poniman-1-8_1_16.jpg</t>
        </is>
      </c>
      <c r="AFF29" t="inlineStr">
        <is>
          <t>https://kf.kobotoolbox.org/api/v2/assets/avstPQqLr3Ab3ZdcVTXZ6f/data/676698224/attachments/att4poWxcbTRTUUd3HYHTxu7/</t>
        </is>
      </c>
      <c r="AFG29" t="inlineStr">
        <is>
          <t>Suyono/suyono_mse_2000</t>
        </is>
      </c>
      <c r="AFH29" t="n">
        <v/>
      </c>
      <c r="AFI29" t="inlineStr">
        <is>
          <t>G13. Responden jarang bertemu dengan CPO</t>
        </is>
      </c>
    </row>
    <row r="30">
      <c r="A30" s="93" t="n">
        <v>46077</v>
      </c>
      <c r="B30" s="93" t="n">
        <v>46078</v>
      </c>
      <c r="C30" t="inlineStr">
        <is>
          <t>suyono</t>
        </is>
      </c>
      <c r="D30" t="inlineStr">
        <is>
          <t>rambat/sumini</t>
        </is>
      </c>
      <c r="E30" t="n">
        <v>0</v>
      </c>
      <c r="F30" t="inlineStr">
        <is>
          <t>-7.633358 110.455263 0 0</t>
        </is>
      </c>
      <c r="G30" t="n">
        <v>-7.633358</v>
      </c>
      <c r="H30" t="n">
        <v>110.455263</v>
      </c>
      <c r="I30" t="n">
        <v>0</v>
      </c>
      <c r="J30" t="n">
        <v>0</v>
      </c>
      <c r="K30" t="n">
        <v>0</v>
      </c>
      <c r="L30" t="inlineStr">
        <is>
          <t>-7.633374 110.455456 0 0</t>
        </is>
      </c>
      <c r="M30" t="n">
        <v>-7.633374</v>
      </c>
      <c r="N30" t="n">
        <v>110.455456</v>
      </c>
      <c r="O30" t="n">
        <v>0</v>
      </c>
      <c r="P30" t="n">
        <v>0</v>
      </c>
      <c r="Q30" t="n">
        <v>0</v>
      </c>
      <c r="R30" t="inlineStr">
        <is>
          <t>DIY</t>
        </is>
      </c>
      <c r="S30" t="n">
        <v>0</v>
      </c>
      <c r="T30" t="n">
        <v>0</v>
      </c>
      <c r="U30" t="n">
        <v>0</v>
      </c>
      <c r="V30" t="n">
        <v>0</v>
      </c>
      <c r="W30" t="n">
        <v>1</v>
      </c>
      <c r="X30" t="n">
        <v>0</v>
      </c>
      <c r="Y30" t="n">
        <v>0</v>
      </c>
      <c r="Z30" t="n">
        <v>0</v>
      </c>
      <c r="AA30" t="n">
        <v>0</v>
      </c>
      <c r="AB30" t="n">
        <v>0</v>
      </c>
      <c r="AC30" t="inlineStr">
        <is>
          <t>SLEMAN</t>
        </is>
      </c>
      <c r="AD30" t="inlineStr">
        <is>
          <t>CANGKRINGAN</t>
        </is>
      </c>
      <c r="AE30" t="inlineStr">
        <is>
          <t>WUKIRSARI</t>
        </is>
      </c>
      <c r="AF30" t="inlineStr">
        <is>
          <t>PINBUK</t>
        </is>
      </c>
      <c r="AG30" t="inlineStr">
        <is>
          <t>PBP1582</t>
        </is>
      </c>
      <c r="AH30" t="n">
        <v>8</v>
      </c>
      <c r="AI30" t="inlineStr">
        <is>
          <t>VPA2</t>
        </is>
      </c>
      <c r="AJ30" t="inlineStr">
        <is>
          <t>Tidak aktif</t>
        </is>
      </c>
      <c r="AK30" t="n">
        <v>48</v>
      </c>
      <c r="AL30" t="inlineStr">
        <is>
          <t>Perempuan</t>
        </is>
      </c>
      <c r="AM30" t="inlineStr">
        <is>
          <t>Sudah menikah</t>
        </is>
      </c>
      <c r="AN30" t="inlineStr">
        <is>
          <t>SD/Sederajat</t>
        </is>
      </c>
      <c r="AO30" t="inlineStr">
        <is>
          <t>Petani</t>
        </is>
      </c>
      <c r="AP30" t="n">
        <v>1</v>
      </c>
      <c r="AQ30" t="n">
        <v>0</v>
      </c>
      <c r="AR30" t="n">
        <v>0</v>
      </c>
      <c r="AS30" t="n">
        <v>0</v>
      </c>
      <c r="AT30" t="n">
        <v>0</v>
      </c>
      <c r="AU30" t="n">
        <v>0</v>
      </c>
      <c r="AV30" t="n">
        <v>0</v>
      </c>
      <c r="AW30" t="n">
        <v>0</v>
      </c>
      <c r="AX30" t="n">
        <v/>
      </c>
      <c r="AY30" t="inlineStr">
        <is>
          <t>Lainnya</t>
        </is>
      </c>
      <c r="AZ30" t="n">
        <v>0</v>
      </c>
      <c r="BA30" t="n">
        <v>0</v>
      </c>
      <c r="BB30" t="n">
        <v>0</v>
      </c>
      <c r="BC30" t="n">
        <v>0</v>
      </c>
      <c r="BD30" t="n">
        <v>0</v>
      </c>
      <c r="BE30" t="n">
        <v>0</v>
      </c>
      <c r="BF30" t="n">
        <v>1</v>
      </c>
      <c r="BG30" t="n">
        <v>0</v>
      </c>
      <c r="BH30" t="inlineStr">
        <is>
          <t>Buruh</t>
        </is>
      </c>
      <c r="BI30" t="inlineStr">
        <is>
          <t>&lt;Rp1.500.000</t>
        </is>
      </c>
      <c r="BJ30" t="n">
        <v>1</v>
      </c>
      <c r="BK30" t="n">
        <v>1</v>
      </c>
      <c r="BL30" t="n">
        <v>2</v>
      </c>
      <c r="BM30" t="n">
        <v>0</v>
      </c>
      <c r="BN30" t="inlineStr">
        <is>
          <t>Milik sendiri</t>
        </is>
      </c>
      <c r="BO30" t="inlineStr">
        <is>
          <t>Permanen (dinding bata dan semen)</t>
        </is>
      </c>
      <c r="BP30" t="n">
        <v>1</v>
      </c>
      <c r="BQ30" t="n">
        <v>0</v>
      </c>
      <c r="BR30" t="n">
        <v>0</v>
      </c>
      <c r="BS30" t="n">
        <v>0</v>
      </c>
      <c r="BT30" t="n">
        <v>0</v>
      </c>
      <c r="BU30" t="n">
        <v/>
      </c>
      <c r="BV30" t="inlineStr">
        <is>
          <t>Keramik/ubin</t>
        </is>
      </c>
      <c r="BW30" t="n">
        <v>0</v>
      </c>
      <c r="BX30" t="n">
        <v>0</v>
      </c>
      <c r="BY30" t="n">
        <v>1</v>
      </c>
      <c r="BZ30" t="n">
        <v>0</v>
      </c>
      <c r="CA30" t="n">
        <v>0</v>
      </c>
      <c r="CB30" t="n">
        <v/>
      </c>
      <c r="CC30" t="inlineStr">
        <is>
          <t>Asbes Genting</t>
        </is>
      </c>
      <c r="CD30" t="n">
        <v>1</v>
      </c>
      <c r="CE30" t="n">
        <v>0</v>
      </c>
      <c r="CF30" t="n">
        <v>0</v>
      </c>
      <c r="CG30" t="n">
        <v>0</v>
      </c>
      <c r="CH30" t="n">
        <v>0</v>
      </c>
      <c r="CI30" t="n">
        <v>1</v>
      </c>
      <c r="CJ30" t="n">
        <v>0</v>
      </c>
      <c r="CK30" t="n">
        <v/>
      </c>
      <c r="CL30" t="inlineStr">
        <is>
          <t>Ya</t>
        </is>
      </c>
      <c r="CM30" t="n">
        <v>2018</v>
      </c>
      <c r="CN30" t="inlineStr">
        <is>
          <t>Fixed-Dome (Kubah Tetap)</t>
        </is>
      </c>
      <c r="CO30" t="inlineStr">
        <is>
          <t>4 m³ (2-3 ekor sapi, ±3 jam memasak/hari, ±30 kg slurry/hari)</t>
        </is>
      </c>
      <c r="CP30" t="inlineStr">
        <is>
          <t>Koperasi</t>
        </is>
      </c>
      <c r="CQ30" t="n">
        <v>0</v>
      </c>
      <c r="CR30" t="n">
        <v>0</v>
      </c>
      <c r="CS30" t="n">
        <v>0</v>
      </c>
      <c r="CT30" t="n">
        <v>0</v>
      </c>
      <c r="CU30" t="n">
        <v>0</v>
      </c>
      <c r="CV30" t="n">
        <v>0</v>
      </c>
      <c r="CW30" t="n">
        <v>1</v>
      </c>
      <c r="CX30" t="n">
        <v>0</v>
      </c>
      <c r="CY30" t="inlineStr">
        <is>
          <t>Anggota keluarga - laki-laki Anggota keluarga - perempuan dewasa</t>
        </is>
      </c>
      <c r="CZ30" t="n">
        <v>1</v>
      </c>
      <c r="DA30" t="n">
        <v>1</v>
      </c>
      <c r="DB30" t="n">
        <v>0</v>
      </c>
      <c r="DC30" t="n">
        <v/>
      </c>
      <c r="DD30" t="inlineStr">
        <is>
          <t>Anggota keluarga - laki-laki</t>
        </is>
      </c>
      <c r="DE30" t="n">
        <v>1</v>
      </c>
      <c r="DF30" t="n">
        <v>0</v>
      </c>
      <c r="DG30" t="n">
        <v>0</v>
      </c>
      <c r="DH30" t="n">
        <v>0</v>
      </c>
      <c r="DI30" t="n">
        <v/>
      </c>
      <c r="DJ30" t="inlineStr">
        <is>
          <t>CPO atau pendamping</t>
        </is>
      </c>
      <c r="DK30" t="n">
        <v>0</v>
      </c>
      <c r="DL30" t="n">
        <v>0</v>
      </c>
      <c r="DM30" t="n">
        <v>1</v>
      </c>
      <c r="DN30" t="n">
        <v>0</v>
      </c>
      <c r="DO30" t="n">
        <v/>
      </c>
      <c r="DP30" t="inlineStr">
        <is>
          <t>Tidak berfungsi sama sekali</t>
        </is>
      </c>
      <c r="DQ30" t="inlineStr">
        <is>
          <t>&gt;1 tahun yang lalu</t>
        </is>
      </c>
      <c r="DR30" t="inlineStr">
        <is>
          <t>Masalah teknis (misalnya kerusakan pada komponen)</t>
        </is>
      </c>
      <c r="DS30" t="n">
        <v/>
      </c>
      <c r="DT30" t="inlineStr">
        <is>
          <t>Kompor Keran gas (Tap) Manometer Pipa gas utama Mixer Reaktor biogas (penampung gas, digester, manhole, outlet, dan overflow)</t>
        </is>
      </c>
      <c r="DU30" t="n">
        <v>1</v>
      </c>
      <c r="DV30" t="n">
        <v>0</v>
      </c>
      <c r="DW30" t="n">
        <v>1</v>
      </c>
      <c r="DX30" t="n">
        <v>1</v>
      </c>
      <c r="DY30" t="n">
        <v>1</v>
      </c>
      <c r="DZ30" t="n">
        <v>0</v>
      </c>
      <c r="EA30" t="n">
        <v>0</v>
      </c>
      <c r="EB30" t="n">
        <v>1</v>
      </c>
      <c r="EC30" t="n">
        <v>0</v>
      </c>
      <c r="ED30" t="n">
        <v>1</v>
      </c>
      <c r="EE30" t="n">
        <v>0</v>
      </c>
      <c r="EF30" t="n">
        <v>0</v>
      </c>
      <c r="EG30" t="n">
        <v>0</v>
      </c>
      <c r="EH30" t="n">
        <v>0</v>
      </c>
      <c r="EI30" t="inlineStr">
        <is>
          <t>Kurangnya dukungan atau pemantauan dari pemerintah atau CPO Keterbatasan akses terhadap informasi atau pelatihan terkait biogas</t>
        </is>
      </c>
      <c r="EJ30" t="n">
        <v>0</v>
      </c>
      <c r="EK30" t="n">
        <v>1</v>
      </c>
      <c r="EL30" t="n">
        <v>1</v>
      </c>
      <c r="EM30" t="n">
        <v>0</v>
      </c>
      <c r="EN30" t="n">
        <v>0</v>
      </c>
      <c r="EO30" t="n">
        <v/>
      </c>
      <c r="EP30" t="inlineStr">
        <is>
          <t>Ya, tetapi kurang jelas dan sulit diikuti</t>
        </is>
      </c>
      <c r="EQ30" t="inlineStr">
        <is>
          <t>Bukan pelatihan</t>
        </is>
      </c>
      <c r="ER30" t="inlineStr">
        <is>
          <t>CPO atau pendamping</t>
        </is>
      </c>
      <c r="ES30" t="n">
        <v>1</v>
      </c>
      <c r="ET30" t="n">
        <v>0</v>
      </c>
      <c r="EU30" t="n">
        <v>0</v>
      </c>
      <c r="EV30" t="n">
        <v>0</v>
      </c>
      <c r="EW30" t="n">
        <v/>
      </c>
      <c r="EX30" t="inlineStr">
        <is>
          <t>Anggota keluarga - Laki-laki Anggota keluarga - Perempuan dewasa</t>
        </is>
      </c>
      <c r="EY30" t="n">
        <v>1</v>
      </c>
      <c r="EZ30" t="n">
        <v>1</v>
      </c>
      <c r="FA30" t="n">
        <v>0</v>
      </c>
      <c r="FB30" t="n">
        <v/>
      </c>
      <c r="FC30" t="inlineStr">
        <is>
          <t>Jarang sekali</t>
        </is>
      </c>
      <c r="FD30" t="inlineStr">
        <is>
          <t>Rp 0,000</t>
        </is>
      </c>
      <c r="FE30" t="inlineStr">
        <is>
          <t>Mengetahui</t>
        </is>
      </c>
      <c r="FF30" t="inlineStr">
        <is>
          <t>Jarang (setiap bulan atau lebih)</t>
        </is>
      </c>
      <c r="FG30" t="inlineStr">
        <is>
          <t>Tidak mengetahui</t>
        </is>
      </c>
      <c r="FH30" t="inlineStr">
        <is>
          <t>Tidak pernah</t>
        </is>
      </c>
      <c r="FI30" t="inlineStr">
        <is>
          <t>Mengetahui</t>
        </is>
      </c>
      <c r="FJ30" t="inlineStr">
        <is>
          <t>Selalu (setiap hari)</t>
        </is>
      </c>
      <c r="FK30" t="inlineStr">
        <is>
          <t>Tidak mengetahui</t>
        </is>
      </c>
      <c r="FL30" t="inlineStr">
        <is>
          <t>Tidak pernah</t>
        </is>
      </c>
      <c r="FM30" t="inlineStr">
        <is>
          <t>Tidak mengetahui</t>
        </is>
      </c>
      <c r="FN30" t="inlineStr">
        <is>
          <t>Tidak pernah</t>
        </is>
      </c>
      <c r="FO30" t="inlineStr">
        <is>
          <t>Mengetahui</t>
        </is>
      </c>
      <c r="FP30" t="inlineStr">
        <is>
          <t>Jarang (setiap bulan atau lebih)</t>
        </is>
      </c>
      <c r="FQ30" t="inlineStr">
        <is>
          <t>Mengetahui</t>
        </is>
      </c>
      <c r="FR30" t="inlineStr">
        <is>
          <t>Ya</t>
        </is>
      </c>
      <c r="FS30" t="inlineStr">
        <is>
          <t>Mengetahui</t>
        </is>
      </c>
      <c r="FT30" t="inlineStr">
        <is>
          <t>Ya, terkadang</t>
        </is>
      </c>
      <c r="FU30" t="inlineStr">
        <is>
          <t>Laki-laki dewasa Perempuan dewasa</t>
        </is>
      </c>
      <c r="FV30" t="n">
        <v>1</v>
      </c>
      <c r="FW30" t="n">
        <v>1</v>
      </c>
      <c r="FX30" t="n">
        <v>0</v>
      </c>
      <c r="FY30" t="n">
        <v>0</v>
      </c>
      <c r="FZ30" t="inlineStr">
        <is>
          <t>Kurang memahami</t>
        </is>
      </c>
      <c r="GA30" t="inlineStr">
        <is>
          <t>Teman/keluarga</t>
        </is>
      </c>
      <c r="GB30" t="n">
        <v>0</v>
      </c>
      <c r="GC30" t="n">
        <v>0</v>
      </c>
      <c r="GD30" t="n">
        <v>1</v>
      </c>
      <c r="GE30" t="n">
        <v>0</v>
      </c>
      <c r="GF30" t="n">
        <v/>
      </c>
      <c r="GG30" t="inlineStr">
        <is>
          <t>Kadang-kadang</t>
        </is>
      </c>
      <c r="GH30" t="inlineStr">
        <is>
          <t>Tidak</t>
        </is>
      </c>
      <c r="GI30" t="n">
        <v/>
      </c>
      <c r="GJ30" t="n">
        <v/>
      </c>
      <c r="GK30" t="n">
        <v/>
      </c>
      <c r="GL30" t="n">
        <v/>
      </c>
      <c r="GM30" t="n">
        <v/>
      </c>
      <c r="GN30" t="n">
        <v/>
      </c>
      <c r="GO30" t="n">
        <v/>
      </c>
      <c r="GP30" t="inlineStr">
        <is>
          <t>Penuh (100%)</t>
        </is>
      </c>
      <c r="GQ30" t="inlineStr">
        <is>
          <t>Kayu bakar LPG</t>
        </is>
      </c>
      <c r="GR30" t="n">
        <v>1</v>
      </c>
      <c r="GS30" t="n">
        <v>1</v>
      </c>
      <c r="GT30" t="n">
        <v>0</v>
      </c>
      <c r="GU30" t="n">
        <v>0</v>
      </c>
      <c r="GV30" t="n">
        <v>0</v>
      </c>
      <c r="GW30" t="n">
        <v>0</v>
      </c>
      <c r="GX30" t="n">
        <v>0</v>
      </c>
      <c r="GY30" t="n">
        <v/>
      </c>
      <c r="GZ30" t="inlineStr">
        <is>
          <t>Tidak</t>
        </is>
      </c>
      <c r="HA30" t="n">
        <v>500</v>
      </c>
      <c r="HB30" t="n">
        <v>0</v>
      </c>
      <c r="HC30" t="n">
        <v>500</v>
      </c>
      <c r="HD30" t="n">
        <v>0</v>
      </c>
      <c r="HE30" t="n">
        <v>12</v>
      </c>
      <c r="HF30" t="n">
        <v>100000</v>
      </c>
      <c r="HG30" t="n">
        <v>3</v>
      </c>
      <c r="HH30" t="n">
        <v>25000</v>
      </c>
      <c r="HI30" t="n">
        <v/>
      </c>
      <c r="HJ30" t="n">
        <v/>
      </c>
      <c r="HK30" t="n">
        <v/>
      </c>
      <c r="HL30" t="n">
        <v/>
      </c>
      <c r="HM30" t="n">
        <v/>
      </c>
      <c r="HN30" t="n">
        <v/>
      </c>
      <c r="HO30" t="n">
        <v/>
      </c>
      <c r="HP30" t="n">
        <v/>
      </c>
      <c r="HQ30" t="n">
        <v/>
      </c>
      <c r="HR30" t="n">
        <v/>
      </c>
      <c r="HS30" t="n">
        <v/>
      </c>
      <c r="HT30" t="n">
        <v/>
      </c>
      <c r="HU30" t="n">
        <v/>
      </c>
      <c r="HV30" t="n">
        <v/>
      </c>
      <c r="HW30" t="n">
        <v/>
      </c>
      <c r="HX30" t="n">
        <v/>
      </c>
      <c r="HY30" t="n">
        <v>0</v>
      </c>
      <c r="HZ30" t="n">
        <v>0</v>
      </c>
      <c r="IA30" t="n">
        <v>9</v>
      </c>
      <c r="IB30" t="n">
        <v>75000</v>
      </c>
      <c r="IC30" t="n">
        <v/>
      </c>
      <c r="ID30" t="n">
        <v/>
      </c>
      <c r="IE30" t="n">
        <v/>
      </c>
      <c r="IF30" t="n">
        <v/>
      </c>
      <c r="IG30" t="n">
        <v/>
      </c>
      <c r="IH30" t="n">
        <v/>
      </c>
      <c r="II30" t="n">
        <v/>
      </c>
      <c r="IJ30" t="n">
        <v/>
      </c>
      <c r="IK30" t="inlineStr">
        <is>
          <t>15-30 kg</t>
        </is>
      </c>
      <c r="IL30" t="inlineStr">
        <is>
          <t>1-3 jam</t>
        </is>
      </c>
      <c r="IM30" t="inlineStr">
        <is>
          <t>Ya</t>
        </is>
      </c>
      <c r="IN30" t="inlineStr">
        <is>
          <t>Tidak</t>
        </is>
      </c>
      <c r="IO30" t="inlineStr">
        <is>
          <t>Lebih bersih</t>
        </is>
      </c>
      <c r="IP30" t="n">
        <v/>
      </c>
      <c r="IQ30" t="inlineStr">
        <is>
          <t>Tidak pernah</t>
        </is>
      </c>
      <c r="IR30" t="n">
        <v/>
      </c>
      <c r="IS30" t="n">
        <v/>
      </c>
      <c r="IT30" t="n">
        <v/>
      </c>
      <c r="IU30" t="n">
        <v/>
      </c>
      <c r="IV30" t="n">
        <v/>
      </c>
      <c r="IW30" t="n">
        <v/>
      </c>
      <c r="IX30" t="n">
        <v/>
      </c>
      <c r="IY30" t="n">
        <v/>
      </c>
      <c r="IZ30" t="inlineStr">
        <is>
          <t>Tidak pernah</t>
        </is>
      </c>
      <c r="JA30" t="n">
        <v/>
      </c>
      <c r="JB30" t="n">
        <v/>
      </c>
      <c r="JC30" t="n">
        <v/>
      </c>
      <c r="JD30" t="n">
        <v/>
      </c>
      <c r="JE30" t="n">
        <v/>
      </c>
      <c r="JF30" t="n">
        <v/>
      </c>
      <c r="JG30" t="n">
        <v/>
      </c>
      <c r="JH30" t="n">
        <v/>
      </c>
      <c r="JI30" t="inlineStr">
        <is>
          <t>Tidak pernah</t>
        </is>
      </c>
      <c r="JJ30" t="n">
        <v/>
      </c>
      <c r="JK30" t="n">
        <v/>
      </c>
      <c r="JL30" t="n">
        <v/>
      </c>
      <c r="JM30" t="n">
        <v/>
      </c>
      <c r="JN30" t="n">
        <v/>
      </c>
      <c r="JO30" t="n">
        <v/>
      </c>
      <c r="JP30" t="n">
        <v/>
      </c>
      <c r="JQ30" t="n">
        <v/>
      </c>
      <c r="JR30" t="inlineStr">
        <is>
          <t>Tidak pernah</t>
        </is>
      </c>
      <c r="JS30" t="n">
        <v/>
      </c>
      <c r="JT30" t="n">
        <v/>
      </c>
      <c r="JU30" t="n">
        <v/>
      </c>
      <c r="JV30" t="n">
        <v/>
      </c>
      <c r="JW30" t="n">
        <v/>
      </c>
      <c r="JX30" t="n">
        <v/>
      </c>
      <c r="JY30" t="n">
        <v/>
      </c>
      <c r="JZ30" t="n">
        <v/>
      </c>
      <c r="KA30" t="inlineStr">
        <is>
          <t>Tidak pernah</t>
        </is>
      </c>
      <c r="KB30" t="n">
        <v/>
      </c>
      <c r="KC30" t="n">
        <v/>
      </c>
      <c r="KD30" t="n">
        <v/>
      </c>
      <c r="KE30" t="n">
        <v/>
      </c>
      <c r="KF30" t="n">
        <v/>
      </c>
      <c r="KG30" t="n">
        <v/>
      </c>
      <c r="KH30" t="n">
        <v/>
      </c>
      <c r="KI30" t="n">
        <v/>
      </c>
      <c r="KJ30" t="inlineStr">
        <is>
          <t>Tidak pernah</t>
        </is>
      </c>
      <c r="KK30" t="n">
        <v/>
      </c>
      <c r="KL30" t="n">
        <v/>
      </c>
      <c r="KM30" t="n">
        <v/>
      </c>
      <c r="KN30" t="n">
        <v/>
      </c>
      <c r="KO30" t="n">
        <v/>
      </c>
      <c r="KP30" t="n">
        <v/>
      </c>
      <c r="KQ30" t="n">
        <v/>
      </c>
      <c r="KR30" t="n">
        <v/>
      </c>
      <c r="KS30" t="inlineStr">
        <is>
          <t>Tidak ada perubahan</t>
        </is>
      </c>
      <c r="KT30" t="inlineStr">
        <is>
          <t>0-1 kali</t>
        </is>
      </c>
      <c r="KU30" t="inlineStr">
        <is>
          <t>0-1 kali</t>
        </is>
      </c>
      <c r="KV30" t="inlineStr">
        <is>
          <t>Laki-laki dewasa</t>
        </is>
      </c>
      <c r="KW30" t="n">
        <v>1</v>
      </c>
      <c r="KX30" t="n">
        <v>0</v>
      </c>
      <c r="KY30" t="n">
        <v>0</v>
      </c>
      <c r="KZ30" t="n">
        <v>0</v>
      </c>
      <c r="LA30" t="inlineStr">
        <is>
          <t>Cukup membaik</t>
        </is>
      </c>
      <c r="LB30" t="inlineStr">
        <is>
          <t>Jauh lebih baik</t>
        </is>
      </c>
      <c r="LC30" t="n">
        <v>3</v>
      </c>
      <c r="LD30" t="n">
        <v>3</v>
      </c>
      <c r="LE30" t="n">
        <v>0</v>
      </c>
      <c r="LF30" t="n">
        <v>0</v>
      </c>
      <c r="LG30" t="inlineStr">
        <is>
          <t>Ya</t>
        </is>
      </c>
      <c r="LH30" t="n">
        <v>100000</v>
      </c>
      <c r="LI30" t="n">
        <v/>
      </c>
      <c r="LJ30" t="inlineStr">
        <is>
          <t>Tabungan Kebutuhan rumah tangga</t>
        </is>
      </c>
      <c r="LK30" t="n">
        <v>1</v>
      </c>
      <c r="LL30" t="n">
        <v>0</v>
      </c>
      <c r="LM30" t="n">
        <v>0</v>
      </c>
      <c r="LN30" t="n">
        <v>0</v>
      </c>
      <c r="LO30" t="n">
        <v>1</v>
      </c>
      <c r="LP30" t="n">
        <v>0</v>
      </c>
      <c r="LQ30" t="n">
        <v>0</v>
      </c>
      <c r="LR30" t="n">
        <v/>
      </c>
      <c r="LS30" t="n">
        <v>30</v>
      </c>
      <c r="LT30" t="n">
        <v>0</v>
      </c>
      <c r="LU30" t="n">
        <v>0</v>
      </c>
      <c r="LV30" t="n">
        <v>15</v>
      </c>
      <c r="LW30" t="n">
        <v>0</v>
      </c>
      <c r="LX30" t="n">
        <v>0</v>
      </c>
      <c r="LY30" t="n">
        <v>10</v>
      </c>
      <c r="LZ30" t="n">
        <v>0</v>
      </c>
      <c r="MA30" t="n">
        <v>0</v>
      </c>
      <c r="MB30" t="inlineStr">
        <is>
          <t>Ya</t>
        </is>
      </c>
      <c r="MC30" t="n">
        <v>60</v>
      </c>
      <c r="MD30" t="n">
        <v>60</v>
      </c>
      <c r="ME30" t="n">
        <v>60</v>
      </c>
      <c r="MF30" t="n">
        <v>60</v>
      </c>
      <c r="MG30" t="n">
        <v>0</v>
      </c>
      <c r="MH30" t="n">
        <v>0</v>
      </c>
      <c r="MI30" t="inlineStr">
        <is>
          <t>Aktivitas sosial diluar rumah (misalnya, berkumpul dengan tetangga, mengikuti kegiatan PKK, dsb) Istirahat</t>
        </is>
      </c>
      <c r="MJ30" t="n">
        <v>0</v>
      </c>
      <c r="MK30" t="n">
        <v>1</v>
      </c>
      <c r="ML30" t="n">
        <v>1</v>
      </c>
      <c r="MM30" t="n">
        <v>0</v>
      </c>
      <c r="MN30" t="n">
        <v>0</v>
      </c>
      <c r="MO30" t="n">
        <v>0</v>
      </c>
      <c r="MP30" t="n">
        <v/>
      </c>
      <c r="MQ30" t="n">
        <v/>
      </c>
      <c r="MR30" t="inlineStr">
        <is>
          <t>Berkumpul dengan tetangga</t>
        </is>
      </c>
      <c r="MS30" t="inlineStr">
        <is>
          <t>Pertemuan RT, PKK, Pengajian</t>
        </is>
      </c>
      <c r="MT30" t="n">
        <v/>
      </c>
      <c r="MU30" t="inlineStr">
        <is>
          <t>Tidak</t>
        </is>
      </c>
      <c r="MV30" t="n">
        <v/>
      </c>
      <c r="MW30" t="n">
        <v/>
      </c>
      <c r="MX30" t="n">
        <v/>
      </c>
      <c r="MY30" t="n">
        <v/>
      </c>
      <c r="MZ30" t="n">
        <v/>
      </c>
      <c r="NA30" t="n">
        <v/>
      </c>
      <c r="NB30" t="n">
        <v/>
      </c>
      <c r="NC30" t="n">
        <v/>
      </c>
      <c r="ND30" t="n">
        <v/>
      </c>
      <c r="NE30" t="n">
        <v/>
      </c>
      <c r="NF30" t="n">
        <v/>
      </c>
      <c r="NG30" t="n">
        <v/>
      </c>
      <c r="NH30" t="n">
        <v/>
      </c>
      <c r="NI30" t="n">
        <v/>
      </c>
      <c r="NJ30" t="n">
        <v/>
      </c>
      <c r="NK30" t="n">
        <v/>
      </c>
      <c r="NL30" t="inlineStr">
        <is>
          <t>Tidak</t>
        </is>
      </c>
      <c r="NM30" t="inlineStr">
        <is>
          <t>100% dana hibah</t>
        </is>
      </c>
      <c r="NN30" t="inlineStr">
        <is>
          <t>0 (100% sumber pembiayaan dari hibah)</t>
        </is>
      </c>
      <c r="NO30" t="inlineStr">
        <is>
          <t>Pemerintah</t>
        </is>
      </c>
      <c r="NP30" t="n">
        <v/>
      </c>
      <c r="NQ30" t="n">
        <v/>
      </c>
      <c r="NR30" t="n">
        <v/>
      </c>
      <c r="NS30" t="n">
        <v/>
      </c>
      <c r="NT30" t="n">
        <v/>
      </c>
      <c r="NU30" t="n">
        <v/>
      </c>
      <c r="NV30" t="n">
        <v/>
      </c>
      <c r="NW30" t="n">
        <v/>
      </c>
      <c r="NX30" t="inlineStr">
        <is>
          <t>Sedikit meningkat</t>
        </is>
      </c>
      <c r="NY30" t="n">
        <v>120</v>
      </c>
      <c r="NZ30" t="n">
        <v>0</v>
      </c>
      <c r="OA30" t="n">
        <v>0</v>
      </c>
      <c r="OB30" t="n">
        <v>10</v>
      </c>
      <c r="OC30" t="n">
        <v>0</v>
      </c>
      <c r="OD30" t="n">
        <v>0</v>
      </c>
      <c r="OE30" t="inlineStr">
        <is>
          <t>Lebih baik</t>
        </is>
      </c>
      <c r="OF30" t="inlineStr">
        <is>
          <t>Lebih baik (beda waktu memasak 5-30 menit, ATAU tidak lagi ada rasa/bau makanan yang berubah, ATAU alasan lainnya)</t>
        </is>
      </c>
      <c r="OG30" t="inlineStr">
        <is>
          <t>Tidak</t>
        </is>
      </c>
      <c r="OH30" t="n">
        <v>2</v>
      </c>
      <c r="OI30" t="n">
        <v>0</v>
      </c>
      <c r="OJ30" t="n">
        <v>0</v>
      </c>
      <c r="OK30" t="n">
        <v>0</v>
      </c>
      <c r="OL30" t="n">
        <v>0</v>
      </c>
      <c r="OM30" t="n">
        <v>0</v>
      </c>
      <c r="ON30" t="n">
        <v>0</v>
      </c>
      <c r="OO30" t="n">
        <v>0</v>
      </c>
      <c r="OP30" t="inlineStr">
        <is>
          <t>Sapi pedaging</t>
        </is>
      </c>
      <c r="OQ30" t="n">
        <v>1</v>
      </c>
      <c r="OR30" t="n">
        <v>0</v>
      </c>
      <c r="OS30" t="n">
        <v>0</v>
      </c>
      <c r="OT30" t="n">
        <v>0</v>
      </c>
      <c r="OU30" t="n">
        <v>0</v>
      </c>
      <c r="OV30" t="n">
        <v>0</v>
      </c>
      <c r="OW30" t="n">
        <v>0</v>
      </c>
      <c r="OX30" t="n">
        <v>0</v>
      </c>
      <c r="OY30" t="n">
        <v>0</v>
      </c>
      <c r="OZ30" t="inlineStr">
        <is>
          <t>Sapi pedaging</t>
        </is>
      </c>
      <c r="PA30" t="n">
        <v>1</v>
      </c>
      <c r="PB30" t="n">
        <v>0</v>
      </c>
      <c r="PC30" t="n">
        <v>0</v>
      </c>
      <c r="PD30" t="n">
        <v>0</v>
      </c>
      <c r="PE30" t="n">
        <v>0</v>
      </c>
      <c r="PF30" t="n">
        <v>0</v>
      </c>
      <c r="PG30" t="n">
        <v>0</v>
      </c>
      <c r="PH30" t="n">
        <v>0</v>
      </c>
      <c r="PI30" t="n">
        <v>0</v>
      </c>
      <c r="PJ30" t="inlineStr">
        <is>
          <t>Tidak ada</t>
        </is>
      </c>
      <c r="PK30" t="n">
        <v>0</v>
      </c>
      <c r="PL30" t="n">
        <v>0</v>
      </c>
      <c r="PM30" t="n">
        <v>0</v>
      </c>
      <c r="PN30" t="n">
        <v>0</v>
      </c>
      <c r="PO30" t="n">
        <v>0</v>
      </c>
      <c r="PP30" t="n">
        <v>0</v>
      </c>
      <c r="PQ30" t="n">
        <v>0</v>
      </c>
      <c r="PR30" t="n">
        <v>0</v>
      </c>
      <c r="PS30" t="n">
        <v>1</v>
      </c>
      <c r="PT30" t="inlineStr">
        <is>
          <t>1-Disebarkan ke lahan terbuka</t>
        </is>
      </c>
      <c r="PU30" t="n">
        <v>0</v>
      </c>
      <c r="PV30" t="n">
        <v>0</v>
      </c>
      <c r="PW30" t="n">
        <v>0</v>
      </c>
      <c r="PX30" t="n">
        <v>0</v>
      </c>
      <c r="PY30" t="n">
        <v>0</v>
      </c>
      <c r="PZ30" t="n">
        <v>1</v>
      </c>
      <c r="QA30" t="n">
        <v>0</v>
      </c>
      <c r="QB30" t="n">
        <v>0</v>
      </c>
      <c r="QC30" t="n">
        <v>0</v>
      </c>
      <c r="QD30" t="n">
        <v/>
      </c>
      <c r="QE30" t="n">
        <v/>
      </c>
      <c r="QF30" t="n">
        <v/>
      </c>
      <c r="QG30" t="n">
        <v/>
      </c>
      <c r="QH30" t="n">
        <v/>
      </c>
      <c r="QI30" t="n">
        <v/>
      </c>
      <c r="QJ30" t="n">
        <v/>
      </c>
      <c r="QK30" t="n">
        <v/>
      </c>
      <c r="QL30" t="n">
        <v/>
      </c>
      <c r="QM30" t="n">
        <v/>
      </c>
      <c r="QN30" t="n">
        <v/>
      </c>
      <c r="QO30" t="n">
        <v/>
      </c>
      <c r="QP30" t="n">
        <v/>
      </c>
      <c r="QQ30" t="n">
        <v/>
      </c>
      <c r="QR30" t="n">
        <v/>
      </c>
      <c r="QS30" t="n">
        <v/>
      </c>
      <c r="QT30" t="n">
        <v/>
      </c>
      <c r="QU30" t="n">
        <v/>
      </c>
      <c r="QV30" t="n">
        <v/>
      </c>
      <c r="QW30" t="n">
        <v/>
      </c>
      <c r="QX30" t="n">
        <v/>
      </c>
      <c r="QY30" t="n">
        <v/>
      </c>
      <c r="QZ30" t="n">
        <v/>
      </c>
      <c r="RA30" t="n">
        <v/>
      </c>
      <c r="RB30" t="n">
        <v/>
      </c>
      <c r="RC30" t="n">
        <v/>
      </c>
      <c r="RD30" t="n">
        <v/>
      </c>
      <c r="RE30" t="n">
        <v/>
      </c>
      <c r="RF30" t="n">
        <v/>
      </c>
      <c r="RG30" t="n">
        <v/>
      </c>
      <c r="RH30" t="n">
        <v/>
      </c>
      <c r="RI30" t="n">
        <v/>
      </c>
      <c r="RJ30" t="n">
        <v/>
      </c>
      <c r="RK30" t="n">
        <v/>
      </c>
      <c r="RL30" t="n">
        <v/>
      </c>
      <c r="RM30" t="n">
        <v/>
      </c>
      <c r="RN30" t="n">
        <v/>
      </c>
      <c r="RO30" t="n">
        <v/>
      </c>
      <c r="RP30" t="n">
        <v/>
      </c>
      <c r="RQ30" t="n">
        <v/>
      </c>
      <c r="RR30" t="n">
        <v/>
      </c>
      <c r="RS30" t="n">
        <v/>
      </c>
      <c r="RT30" t="n">
        <v/>
      </c>
      <c r="RU30" t="n">
        <v/>
      </c>
      <c r="RV30" t="n">
        <v/>
      </c>
      <c r="RW30" t="n">
        <v/>
      </c>
      <c r="RX30" t="n">
        <v/>
      </c>
      <c r="RY30" t="n">
        <v/>
      </c>
      <c r="RZ30" t="n">
        <v/>
      </c>
      <c r="SA30" t="n">
        <v/>
      </c>
      <c r="SB30" t="n">
        <v/>
      </c>
      <c r="SC30" t="n">
        <v/>
      </c>
      <c r="SD30" t="n">
        <v/>
      </c>
      <c r="SE30" t="n">
        <v/>
      </c>
      <c r="SF30" t="n">
        <v/>
      </c>
      <c r="SG30" t="n">
        <v/>
      </c>
      <c r="SH30" t="n">
        <v/>
      </c>
      <c r="SI30" t="n">
        <v/>
      </c>
      <c r="SJ30" t="n">
        <v/>
      </c>
      <c r="SK30" t="n">
        <v/>
      </c>
      <c r="SL30" t="n">
        <v/>
      </c>
      <c r="SM30" t="n">
        <v/>
      </c>
      <c r="SN30" t="n">
        <v/>
      </c>
      <c r="SO30" t="n">
        <v/>
      </c>
      <c r="SP30" t="n">
        <v/>
      </c>
      <c r="SQ30" t="n">
        <v/>
      </c>
      <c r="SR30" t="n">
        <v/>
      </c>
      <c r="SS30" t="n">
        <v/>
      </c>
      <c r="ST30" t="n">
        <v/>
      </c>
      <c r="SU30" t="n">
        <v/>
      </c>
      <c r="SV30" t="n">
        <v/>
      </c>
      <c r="SW30" t="n">
        <v/>
      </c>
      <c r="SX30" t="n">
        <v/>
      </c>
      <c r="SY30" t="n">
        <v>2</v>
      </c>
      <c r="SZ30" t="n">
        <v/>
      </c>
      <c r="TA30" t="n">
        <v/>
      </c>
      <c r="TB30" t="n">
        <v/>
      </c>
      <c r="TC30" t="n">
        <v/>
      </c>
      <c r="TD30" t="n">
        <v/>
      </c>
      <c r="TE30" t="n">
        <v/>
      </c>
      <c r="TF30" t="n">
        <v/>
      </c>
      <c r="TG30" t="n">
        <v>3</v>
      </c>
      <c r="TH30" t="n">
        <v>0</v>
      </c>
      <c r="TI30" t="n">
        <v>0</v>
      </c>
      <c r="TJ30" t="n">
        <v>0</v>
      </c>
      <c r="TK30" t="n">
        <v>0</v>
      </c>
      <c r="TL30" t="n">
        <v>0</v>
      </c>
      <c r="TM30" t="n">
        <v>0</v>
      </c>
      <c r="TN30" t="n">
        <v>0</v>
      </c>
      <c r="TO30" t="n">
        <v>0</v>
      </c>
      <c r="TP30" t="n">
        <v>0</v>
      </c>
      <c r="TQ30" t="n">
        <v>0</v>
      </c>
      <c r="TR30" t="n">
        <v>0</v>
      </c>
      <c r="TS30" t="n">
        <v/>
      </c>
      <c r="TT30" t="n">
        <v/>
      </c>
      <c r="TU30" t="n">
        <v/>
      </c>
      <c r="TV30" t="n">
        <v/>
      </c>
      <c r="TW30" t="n">
        <v/>
      </c>
      <c r="TX30" t="n">
        <v/>
      </c>
      <c r="TY30" t="n">
        <v/>
      </c>
      <c r="TZ30" t="n">
        <v/>
      </c>
      <c r="UA30" t="n">
        <v/>
      </c>
      <c r="UB30" t="n">
        <v/>
      </c>
      <c r="UC30" t="n">
        <v/>
      </c>
      <c r="UD30" t="n">
        <v/>
      </c>
      <c r="UE30" t="n">
        <v/>
      </c>
      <c r="UF30" t="n">
        <v/>
      </c>
      <c r="UG30" t="n">
        <v/>
      </c>
      <c r="UH30" t="n">
        <v/>
      </c>
      <c r="UI30" t="n">
        <v/>
      </c>
      <c r="UJ30" t="n">
        <v/>
      </c>
      <c r="UK30" t="n">
        <v/>
      </c>
      <c r="UL30" t="n">
        <v/>
      </c>
      <c r="UM30" t="n">
        <v/>
      </c>
      <c r="UN30" t="n">
        <v/>
      </c>
      <c r="UO30" t="n">
        <v/>
      </c>
      <c r="UP30" t="n">
        <v/>
      </c>
      <c r="UQ30" t="n">
        <v/>
      </c>
      <c r="UR30" t="n">
        <v/>
      </c>
      <c r="US30" t="n">
        <v/>
      </c>
      <c r="UT30" t="n">
        <v/>
      </c>
      <c r="UU30" t="inlineStr">
        <is>
          <t>Pemberian pakan di kandang</t>
        </is>
      </c>
      <c r="UV30" t="n">
        <v/>
      </c>
      <c r="UW30" t="n">
        <v/>
      </c>
      <c r="UX30" t="n">
        <v/>
      </c>
      <c r="UY30" t="n">
        <v/>
      </c>
      <c r="UZ30" t="n">
        <v/>
      </c>
      <c r="VA30" t="n">
        <v/>
      </c>
      <c r="VB30" t="n">
        <v/>
      </c>
      <c r="VC30" t="inlineStr">
        <is>
          <t>Sangat jarang (&gt;1 bulan sekali)</t>
        </is>
      </c>
      <c r="VD30" t="n">
        <v/>
      </c>
      <c r="VE30" t="n">
        <v/>
      </c>
      <c r="VF30" t="n">
        <v/>
      </c>
      <c r="VG30" t="n">
        <v/>
      </c>
      <c r="VH30" t="n">
        <v/>
      </c>
      <c r="VI30" t="n">
        <v/>
      </c>
      <c r="VJ30" t="n">
        <v/>
      </c>
      <c r="VK30" t="inlineStr">
        <is>
          <t>Cukup (2-6 hari sekali)</t>
        </is>
      </c>
      <c r="VL30" t="n">
        <v/>
      </c>
      <c r="VM30" t="n">
        <v/>
      </c>
      <c r="VN30" t="n">
        <v/>
      </c>
      <c r="VO30" t="n">
        <v/>
      </c>
      <c r="VP30" t="n">
        <v/>
      </c>
      <c r="VQ30" t="n">
        <v/>
      </c>
      <c r="VR30" t="n">
        <v/>
      </c>
      <c r="VS30" t="inlineStr">
        <is>
          <t>4-Disimpan dalam kotak bersekat 6-Digester biogas</t>
        </is>
      </c>
      <c r="VT30" t="n">
        <v>0</v>
      </c>
      <c r="VU30" t="n">
        <v>0</v>
      </c>
      <c r="VV30" t="n">
        <v>0</v>
      </c>
      <c r="VW30" t="n">
        <v>0</v>
      </c>
      <c r="VX30" t="n">
        <v>0</v>
      </c>
      <c r="VY30" t="n">
        <v>0</v>
      </c>
      <c r="VZ30" t="n">
        <v>0</v>
      </c>
      <c r="WA30" t="n">
        <v>1</v>
      </c>
      <c r="WB30" t="n">
        <v>0</v>
      </c>
      <c r="WC30" t="n">
        <v>1</v>
      </c>
      <c r="WD30" t="n">
        <v>0</v>
      </c>
      <c r="WE30" t="n">
        <v>0</v>
      </c>
      <c r="WF30" t="n">
        <v/>
      </c>
      <c r="WG30" t="n">
        <v/>
      </c>
      <c r="WH30" t="n">
        <v/>
      </c>
      <c r="WI30" t="n">
        <v/>
      </c>
      <c r="WJ30" t="n">
        <v/>
      </c>
      <c r="WK30" t="n">
        <v/>
      </c>
      <c r="WL30" t="n">
        <v/>
      </c>
      <c r="WM30" t="n">
        <v/>
      </c>
      <c r="WN30" t="n">
        <v/>
      </c>
      <c r="WO30" t="n">
        <v/>
      </c>
      <c r="WP30" t="n">
        <v/>
      </c>
      <c r="WQ30" t="n">
        <v/>
      </c>
      <c r="WR30" t="n">
        <v/>
      </c>
      <c r="WS30" t="n">
        <v/>
      </c>
      <c r="WT30" t="n">
        <v/>
      </c>
      <c r="WU30" t="n">
        <v/>
      </c>
      <c r="WV30" t="n">
        <v/>
      </c>
      <c r="WW30" t="n">
        <v/>
      </c>
      <c r="WX30" t="n">
        <v/>
      </c>
      <c r="WY30" t="n">
        <v/>
      </c>
      <c r="WZ30" t="n">
        <v/>
      </c>
      <c r="XA30" t="n">
        <v/>
      </c>
      <c r="XB30" t="n">
        <v/>
      </c>
      <c r="XC30" t="n">
        <v/>
      </c>
      <c r="XD30" t="n">
        <v/>
      </c>
      <c r="XE30" t="n">
        <v/>
      </c>
      <c r="XF30" t="n">
        <v/>
      </c>
      <c r="XG30" t="n">
        <v/>
      </c>
      <c r="XH30" t="n">
        <v/>
      </c>
      <c r="XI30" t="n">
        <v/>
      </c>
      <c r="XJ30" t="n">
        <v/>
      </c>
      <c r="XK30" t="n">
        <v/>
      </c>
      <c r="XL30" t="n">
        <v/>
      </c>
      <c r="XM30" t="n">
        <v/>
      </c>
      <c r="XN30" t="n">
        <v/>
      </c>
      <c r="XO30" t="n">
        <v/>
      </c>
      <c r="XP30" t="n">
        <v/>
      </c>
      <c r="XQ30" t="n">
        <v/>
      </c>
      <c r="XR30" t="n">
        <v/>
      </c>
      <c r="XS30" t="n">
        <v/>
      </c>
      <c r="XT30" t="n">
        <v/>
      </c>
      <c r="XU30" t="n">
        <v/>
      </c>
      <c r="XV30" t="n">
        <v/>
      </c>
      <c r="XW30" t="n">
        <v/>
      </c>
      <c r="XX30" t="n">
        <v/>
      </c>
      <c r="XY30" t="n">
        <v/>
      </c>
      <c r="XZ30" t="n">
        <v/>
      </c>
      <c r="YA30" t="n">
        <v/>
      </c>
      <c r="YB30" t="n">
        <v/>
      </c>
      <c r="YC30" t="n">
        <v/>
      </c>
      <c r="YD30" t="n">
        <v/>
      </c>
      <c r="YE30" t="n">
        <v/>
      </c>
      <c r="YF30" t="n">
        <v/>
      </c>
      <c r="YG30" t="n">
        <v/>
      </c>
      <c r="YH30" t="n">
        <v/>
      </c>
      <c r="YI30" t="n">
        <v/>
      </c>
      <c r="YJ30" t="n">
        <v/>
      </c>
      <c r="YK30" t="n">
        <v/>
      </c>
      <c r="YL30" t="n">
        <v/>
      </c>
      <c r="YM30" t="n">
        <v/>
      </c>
      <c r="YN30" t="n">
        <v/>
      </c>
      <c r="YO30" t="n">
        <v/>
      </c>
      <c r="YP30" t="n">
        <v/>
      </c>
      <c r="YQ30" t="n">
        <v/>
      </c>
      <c r="YR30" t="n">
        <v/>
      </c>
      <c r="YS30" t="n">
        <v/>
      </c>
      <c r="YT30" t="n">
        <v/>
      </c>
      <c r="YU30" t="n">
        <v/>
      </c>
      <c r="YV30" t="n">
        <v/>
      </c>
      <c r="YW30" t="n">
        <v/>
      </c>
      <c r="YX30" t="n">
        <v/>
      </c>
      <c r="YY30" t="n">
        <v/>
      </c>
      <c r="YZ30" t="n">
        <v/>
      </c>
      <c r="ZA30" t="n">
        <v/>
      </c>
      <c r="ZB30" t="n">
        <v/>
      </c>
      <c r="ZC30" t="n">
        <v/>
      </c>
      <c r="ZD30" t="n">
        <v/>
      </c>
      <c r="ZE30" t="n">
        <v/>
      </c>
      <c r="ZF30" t="n">
        <v/>
      </c>
      <c r="ZG30" t="n">
        <v/>
      </c>
      <c r="ZH30" t="n">
        <v/>
      </c>
      <c r="ZI30" t="n">
        <v/>
      </c>
      <c r="ZJ30" t="n">
        <v/>
      </c>
      <c r="ZK30" t="n">
        <v/>
      </c>
      <c r="ZL30" t="n">
        <v/>
      </c>
      <c r="ZM30" t="n">
        <v/>
      </c>
      <c r="ZN30" t="n">
        <v>100</v>
      </c>
      <c r="ZO30" t="n">
        <v/>
      </c>
      <c r="ZP30" t="n">
        <v/>
      </c>
      <c r="ZQ30" t="n">
        <v/>
      </c>
      <c r="ZR30" t="n">
        <v/>
      </c>
      <c r="ZS30" t="n">
        <v/>
      </c>
      <c r="ZT30" t="n">
        <v/>
      </c>
      <c r="ZU30" t="n">
        <v/>
      </c>
      <c r="ZV30" t="n">
        <v>2</v>
      </c>
      <c r="ZW30" t="n">
        <v/>
      </c>
      <c r="ZX30" t="n">
        <v/>
      </c>
      <c r="ZY30" t="n">
        <v/>
      </c>
      <c r="ZZ30" t="n">
        <v/>
      </c>
      <c r="AAA30" t="n">
        <v/>
      </c>
      <c r="AAB30" t="n">
        <v/>
      </c>
      <c r="AAC30" t="n">
        <v/>
      </c>
      <c r="AAD30" t="inlineStr">
        <is>
          <t>Pakan segar (misal: rumput)</t>
        </is>
      </c>
      <c r="AAE30" t="n">
        <v/>
      </c>
      <c r="AAF30" t="n">
        <v/>
      </c>
      <c r="AAG30" t="n">
        <v/>
      </c>
      <c r="AAH30" t="n">
        <v/>
      </c>
      <c r="AAI30" t="n">
        <v/>
      </c>
      <c r="AAJ30" t="n">
        <v/>
      </c>
      <c r="AAK30" t="n">
        <v/>
      </c>
      <c r="AAL30" t="inlineStr">
        <is>
          <t>Tidak</t>
        </is>
      </c>
      <c r="AAM30" t="n">
        <v/>
      </c>
      <c r="AAN30" t="n">
        <v/>
      </c>
      <c r="AAO30" t="n">
        <v/>
      </c>
      <c r="AAP30" t="n">
        <v/>
      </c>
      <c r="AAQ30" t="n">
        <v/>
      </c>
      <c r="AAR30" t="inlineStr">
        <is>
          <t>Tidak</t>
        </is>
      </c>
      <c r="AAS30" t="inlineStr">
        <is>
          <t>Tidak pasti/ragu-ragu</t>
        </is>
      </c>
      <c r="AAT30" t="inlineStr">
        <is>
          <t>Diberikan gratis ke orang lain Didiamkan saja/dibiarkan di tempatnya (di bak/kolam penampung slurry)</t>
        </is>
      </c>
      <c r="AAU30" t="n">
        <v>0</v>
      </c>
      <c r="AAV30" t="n">
        <v>0</v>
      </c>
      <c r="AAW30" t="n">
        <v>0</v>
      </c>
      <c r="AAX30" t="n">
        <v>0</v>
      </c>
      <c r="AAY30" t="n">
        <v>1</v>
      </c>
      <c r="AAZ30" t="n">
        <v>1</v>
      </c>
      <c r="ABA30" t="n">
        <v>0</v>
      </c>
      <c r="ABB30" t="n">
        <v/>
      </c>
      <c r="ABC30" t="n">
        <v/>
      </c>
      <c r="ABD30" t="n">
        <v/>
      </c>
      <c r="ABE30" t="n">
        <v/>
      </c>
      <c r="ABF30" t="n">
        <v/>
      </c>
      <c r="ABG30" t="n">
        <v/>
      </c>
      <c r="ABH30" t="n">
        <v/>
      </c>
      <c r="ABI30" t="n">
        <v/>
      </c>
      <c r="ABJ30" t="n">
        <v/>
      </c>
      <c r="ABK30" t="n">
        <v/>
      </c>
      <c r="ABL30" t="n">
        <v/>
      </c>
      <c r="ABM30" t="n">
        <v/>
      </c>
      <c r="ABN30" t="n">
        <v/>
      </c>
      <c r="ABO30" t="n">
        <v/>
      </c>
      <c r="ABP30" t="n">
        <v/>
      </c>
      <c r="ABQ30" t="n">
        <v/>
      </c>
      <c r="ABR30" t="n">
        <v/>
      </c>
      <c r="ABS30" t="n">
        <v/>
      </c>
      <c r="ABT30" t="n">
        <v/>
      </c>
      <c r="ABU30" t="n">
        <v/>
      </c>
      <c r="ABV30" t="n">
        <v/>
      </c>
      <c r="ABW30" t="n">
        <v/>
      </c>
      <c r="ABX30" t="n">
        <v/>
      </c>
      <c r="ABY30" t="n">
        <v/>
      </c>
      <c r="ABZ30" t="n">
        <v/>
      </c>
      <c r="ACA30" t="n">
        <v/>
      </c>
      <c r="ACB30" t="n">
        <v/>
      </c>
      <c r="ACC30" t="n">
        <v/>
      </c>
      <c r="ACD30" t="n">
        <v/>
      </c>
      <c r="ACE30" t="n">
        <v/>
      </c>
      <c r="ACF30" t="n">
        <v/>
      </c>
      <c r="ACG30" t="n">
        <v/>
      </c>
      <c r="ACH30" t="n">
        <v/>
      </c>
      <c r="ACI30" t="n">
        <v/>
      </c>
      <c r="ACJ30" t="n">
        <v/>
      </c>
      <c r="ACK30" t="inlineStr">
        <is>
          <t>Tidak memiliki tempat untuk menyimpan Tidak punya waktu mengumpulkannya Ladang/sawah terlalu jauh, sulit untuk mengangkut ke sana Belum tau bahwa bioslurry bagus untuk pupuk</t>
        </is>
      </c>
      <c r="ACL30" t="n">
        <v>0</v>
      </c>
      <c r="ACM30" t="n">
        <v>1</v>
      </c>
      <c r="ACN30" t="n">
        <v>1</v>
      </c>
      <c r="ACO30" t="n">
        <v>1</v>
      </c>
      <c r="ACP30" t="n">
        <v>1</v>
      </c>
      <c r="ACQ30" t="n">
        <v>0</v>
      </c>
      <c r="ACR30" t="n">
        <v>0</v>
      </c>
      <c r="ACS30" t="n">
        <v/>
      </c>
      <c r="ACT30" t="inlineStr">
        <is>
          <t>Tidak ada</t>
        </is>
      </c>
      <c r="ACU30" t="inlineStr">
        <is>
          <t>Manfaat sangat besar</t>
        </is>
      </c>
      <c r="ACV30" t="inlineStr">
        <is>
          <t>Berkurang</t>
        </is>
      </c>
      <c r="ACW30" t="inlineStr">
        <is>
          <t>Anggota keluarga - Perempuan dewasa</t>
        </is>
      </c>
      <c r="ACX30" t="inlineStr">
        <is>
          <t>Setuju</t>
        </is>
      </c>
      <c r="ACY30" t="inlineStr">
        <is>
          <t>Anggota keluarga - Laki-laki dewasa Anggota keluarga - Perempuan dewasa Anggota keluarga - Anak-anak</t>
        </is>
      </c>
      <c r="ACZ30" t="n">
        <v>1</v>
      </c>
      <c r="ADA30" t="n">
        <v>1</v>
      </c>
      <c r="ADB30" t="n">
        <v>1</v>
      </c>
      <c r="ADC30" t="n">
        <v>0</v>
      </c>
      <c r="ADD30" t="inlineStr">
        <is>
          <t>Puas</t>
        </is>
      </c>
      <c r="ADE30" t="inlineStr">
        <is>
          <t>Puas</t>
        </is>
      </c>
      <c r="ADF30" t="inlineStr">
        <is>
          <t>Puas</t>
        </is>
      </c>
      <c r="ADG30" t="inlineStr">
        <is>
          <t>Cukup puas</t>
        </is>
      </c>
      <c r="ADH30" t="inlineStr">
        <is>
          <t>Tidak</t>
        </is>
      </c>
      <c r="ADI30" t="n">
        <v/>
      </c>
      <c r="ADJ30" t="inlineStr">
        <is>
          <t>Tidak puas</t>
        </is>
      </c>
      <c r="ADK30" t="inlineStr">
        <is>
          <t>Sulit dihubungi ketika biogas bermasalah Monitoring/pengawasan tidak rutin Penanganan kerusakannya lambat</t>
        </is>
      </c>
      <c r="ADL30" t="n">
        <v>0</v>
      </c>
      <c r="ADM30" t="n">
        <v>0</v>
      </c>
      <c r="ADN30" t="n">
        <v>1</v>
      </c>
      <c r="ADO30" t="n">
        <v>0</v>
      </c>
      <c r="ADP30" t="n">
        <v>1</v>
      </c>
      <c r="ADQ30" t="n">
        <v>1</v>
      </c>
      <c r="ADR30" t="n">
        <v>0</v>
      </c>
      <c r="ADS30" t="n">
        <v>0</v>
      </c>
      <c r="ADT30" t="n">
        <v/>
      </c>
      <c r="ADU30" t="inlineStr">
        <is>
          <t>Dibiarkan saja</t>
        </is>
      </c>
      <c r="ADV30" t="n">
        <v>0</v>
      </c>
      <c r="ADW30" t="n">
        <v>0</v>
      </c>
      <c r="ADX30" t="n">
        <v>0</v>
      </c>
      <c r="ADY30" t="n">
        <v>0</v>
      </c>
      <c r="ADZ30" t="n">
        <v>0</v>
      </c>
      <c r="AEA30" t="n">
        <v>0</v>
      </c>
      <c r="AEB30" t="n">
        <v>1</v>
      </c>
      <c r="AEC30" t="n">
        <v>0</v>
      </c>
      <c r="AED30" t="inlineStr">
        <is>
          <t>Tidak ada</t>
        </is>
      </c>
      <c r="AEE30" t="inlineStr">
        <is>
          <t>Lainnya</t>
        </is>
      </c>
      <c r="AEF30" t="inlineStr">
        <is>
          <t>Tidak ada</t>
        </is>
      </c>
      <c r="AEG30" t="inlineStr">
        <is>
          <t>Lainnya</t>
        </is>
      </c>
      <c r="AEH30" t="inlineStr">
        <is>
          <t>Tidak menghubungi</t>
        </is>
      </c>
      <c r="AEI30" t="inlineStr">
        <is>
          <t>Tidak ada</t>
        </is>
      </c>
      <c r="AEJ30" t="inlineStr">
        <is>
          <t>Tidak pernah</t>
        </is>
      </c>
      <c r="AEK30" t="inlineStr">
        <is>
          <t>Pengurangan pengeluaran rumah tangga (bahan bakar minyak, pupuk, dll.) Lebih mudah mendapatkan energi Lebih aman Pengurangan waktu dan tenaga Peningkatan kebersihan kandang ternak Dapur lebih bersih dan bebas asap</t>
        </is>
      </c>
      <c r="AEL30" t="n">
        <v>1</v>
      </c>
      <c r="AEM30" t="n">
        <v>1</v>
      </c>
      <c r="AEN30" t="n">
        <v>0</v>
      </c>
      <c r="AEO30" t="n">
        <v>0</v>
      </c>
      <c r="AEP30" t="n">
        <v>1</v>
      </c>
      <c r="AEQ30" t="n">
        <v>1</v>
      </c>
      <c r="AER30" t="n">
        <v>1</v>
      </c>
      <c r="AES30" t="n">
        <v>0</v>
      </c>
      <c r="AET30" t="n">
        <v>1</v>
      </c>
      <c r="AEU30" t="n">
        <v>0</v>
      </c>
      <c r="AEV30" t="n">
        <v>0</v>
      </c>
      <c r="AEW30" t="n">
        <v>0</v>
      </c>
      <c r="AEX30" t="n">
        <v/>
      </c>
      <c r="AEY30" t="inlineStr">
        <is>
          <t>Mengurangi pengeluaran energi</t>
        </is>
      </c>
      <c r="AEZ30" t="n">
        <v/>
      </c>
      <c r="AFA30" t="inlineStr">
        <is>
          <t>Koperasi</t>
        </is>
      </c>
      <c r="AFB30" t="n">
        <v/>
      </c>
      <c r="AFC30" t="inlineStr">
        <is>
          <t>rAMBAT-2-20_26_24.jpg</t>
        </is>
      </c>
      <c r="AFD30" t="inlineStr">
        <is>
          <t>https://kf.kobotoolbox.org/api/v2/assets/avstPQqLr3Ab3ZdcVTXZ6f/data/679356000/attachments/attuJji6eEd8xwuTh36pnNGs/</t>
        </is>
      </c>
      <c r="AFE30" t="inlineStr">
        <is>
          <t>RAMBAT-1-20_26_35.jpg</t>
        </is>
      </c>
      <c r="AFF30" t="inlineStr">
        <is>
          <t>https://kf.kobotoolbox.org/api/v2/assets/avstPQqLr3Ab3ZdcVTXZ6f/data/679356000/attachments/attd2Mq8DEa2sF5XwjFxdctq/</t>
        </is>
      </c>
      <c r="AFG30" t="inlineStr">
        <is>
          <t>Suyono/suyono_mse_2000</t>
        </is>
      </c>
      <c r="AFH30" t="n">
        <v/>
      </c>
      <c r="AFI30" t="n">
        <v/>
      </c>
    </row>
    <row r="31">
      <c r="A31" s="93" t="n">
        <v>46073</v>
      </c>
      <c r="B31" s="93" t="n">
        <v>46074</v>
      </c>
      <c r="C31" t="inlineStr">
        <is>
          <t>suyono</t>
        </is>
      </c>
      <c r="D31" t="inlineStr">
        <is>
          <t>rini/sugimin</t>
        </is>
      </c>
      <c r="E31" t="n">
        <v>85935661322</v>
      </c>
      <c r="F31" t="inlineStr">
        <is>
          <t>-7.611642 110.431026 0 0</t>
        </is>
      </c>
      <c r="G31" t="n">
        <v>-7.611642</v>
      </c>
      <c r="H31" t="n">
        <v>110.431026</v>
      </c>
      <c r="I31" t="n">
        <v>0</v>
      </c>
      <c r="J31" t="n">
        <v>0</v>
      </c>
      <c r="K31" t="n">
        <v>0</v>
      </c>
      <c r="L31" t="inlineStr">
        <is>
          <t>-7.611664 110.43114 0 0</t>
        </is>
      </c>
      <c r="M31" t="n">
        <v>-7.611664</v>
      </c>
      <c r="N31" t="n">
        <v>110.43114</v>
      </c>
      <c r="O31" t="n">
        <v>0</v>
      </c>
      <c r="P31" t="n">
        <v>0</v>
      </c>
      <c r="Q31" t="n">
        <v>0</v>
      </c>
      <c r="R31" t="inlineStr">
        <is>
          <t>DIY</t>
        </is>
      </c>
      <c r="S31" t="n">
        <v>0</v>
      </c>
      <c r="T31" t="n">
        <v>0</v>
      </c>
      <c r="U31" t="n">
        <v>0</v>
      </c>
      <c r="V31" t="n">
        <v>0</v>
      </c>
      <c r="W31" t="n">
        <v>1</v>
      </c>
      <c r="X31" t="n">
        <v>0</v>
      </c>
      <c r="Y31" t="n">
        <v>0</v>
      </c>
      <c r="Z31" t="n">
        <v>0</v>
      </c>
      <c r="AA31" t="n">
        <v>0</v>
      </c>
      <c r="AB31" t="n">
        <v>0</v>
      </c>
      <c r="AC31" t="inlineStr">
        <is>
          <t>SLEMAN</t>
        </is>
      </c>
      <c r="AD31" t="inlineStr">
        <is>
          <t>CANGKRINGAN</t>
        </is>
      </c>
      <c r="AE31" t="inlineStr">
        <is>
          <t>UMBULHARJO</t>
        </is>
      </c>
      <c r="AF31" t="inlineStr">
        <is>
          <t>PINBUK</t>
        </is>
      </c>
      <c r="AG31" t="inlineStr">
        <is>
          <t>PBP0472</t>
        </is>
      </c>
      <c r="AH31" t="n">
        <v>10</v>
      </c>
      <c r="AI31" t="inlineStr">
        <is>
          <t>VPA1</t>
        </is>
      </c>
      <c r="AJ31" t="inlineStr">
        <is>
          <t>Aktif</t>
        </is>
      </c>
      <c r="AK31" t="n">
        <v>46</v>
      </c>
      <c r="AL31" t="inlineStr">
        <is>
          <t>Perempuan</t>
        </is>
      </c>
      <c r="AM31" t="inlineStr">
        <is>
          <t>Sudah menikah</t>
        </is>
      </c>
      <c r="AN31" t="inlineStr">
        <is>
          <t>SMA/Sederajat</t>
        </is>
      </c>
      <c r="AO31" t="inlineStr">
        <is>
          <t>Petani</t>
        </is>
      </c>
      <c r="AP31" t="n">
        <v>1</v>
      </c>
      <c r="AQ31" t="n">
        <v>0</v>
      </c>
      <c r="AR31" t="n">
        <v>0</v>
      </c>
      <c r="AS31" t="n">
        <v>0</v>
      </c>
      <c r="AT31" t="n">
        <v>0</v>
      </c>
      <c r="AU31" t="n">
        <v>0</v>
      </c>
      <c r="AV31" t="n">
        <v>0</v>
      </c>
      <c r="AW31" t="n">
        <v>0</v>
      </c>
      <c r="AX31" t="n">
        <v/>
      </c>
      <c r="AY31" t="inlineStr">
        <is>
          <t>Peternak</t>
        </is>
      </c>
      <c r="AZ31" t="n">
        <v>0</v>
      </c>
      <c r="BA31" t="n">
        <v>1</v>
      </c>
      <c r="BB31" t="n">
        <v>0</v>
      </c>
      <c r="BC31" t="n">
        <v>0</v>
      </c>
      <c r="BD31" t="n">
        <v>0</v>
      </c>
      <c r="BE31" t="n">
        <v>0</v>
      </c>
      <c r="BF31" t="n">
        <v>0</v>
      </c>
      <c r="BG31" t="n">
        <v>0</v>
      </c>
      <c r="BH31" t="n">
        <v/>
      </c>
      <c r="BI31" t="inlineStr">
        <is>
          <t>Rp1.500.000 - Rp2.500.000</t>
        </is>
      </c>
      <c r="BJ31" t="n">
        <v>1</v>
      </c>
      <c r="BK31" t="n">
        <v>1</v>
      </c>
      <c r="BL31" t="n">
        <v>2</v>
      </c>
      <c r="BM31" t="n">
        <v>0</v>
      </c>
      <c r="BN31" t="inlineStr">
        <is>
          <t>Milik sendiri</t>
        </is>
      </c>
      <c r="BO31" t="inlineStr">
        <is>
          <t>Permanen (dinding bata dan semen)</t>
        </is>
      </c>
      <c r="BP31" t="n">
        <v>1</v>
      </c>
      <c r="BQ31" t="n">
        <v>0</v>
      </c>
      <c r="BR31" t="n">
        <v>0</v>
      </c>
      <c r="BS31" t="n">
        <v>0</v>
      </c>
      <c r="BT31" t="n">
        <v>0</v>
      </c>
      <c r="BU31" t="n">
        <v/>
      </c>
      <c r="BV31" t="inlineStr">
        <is>
          <t>Keramik/ubin</t>
        </is>
      </c>
      <c r="BW31" t="n">
        <v>0</v>
      </c>
      <c r="BX31" t="n">
        <v>0</v>
      </c>
      <c r="BY31" t="n">
        <v>1</v>
      </c>
      <c r="BZ31" t="n">
        <v>0</v>
      </c>
      <c r="CA31" t="n">
        <v>0</v>
      </c>
      <c r="CB31" t="n">
        <v/>
      </c>
      <c r="CC31" t="inlineStr">
        <is>
          <t>Genting</t>
        </is>
      </c>
      <c r="CD31" t="n">
        <v>0</v>
      </c>
      <c r="CE31" t="n">
        <v>0</v>
      </c>
      <c r="CF31" t="n">
        <v>0</v>
      </c>
      <c r="CG31" t="n">
        <v>0</v>
      </c>
      <c r="CH31" t="n">
        <v>0</v>
      </c>
      <c r="CI31" t="n">
        <v>1</v>
      </c>
      <c r="CJ31" t="n">
        <v>0</v>
      </c>
      <c r="CK31" t="n">
        <v/>
      </c>
      <c r="CL31" t="inlineStr">
        <is>
          <t>Ya</t>
        </is>
      </c>
      <c r="CM31" t="n">
        <v>2015</v>
      </c>
      <c r="CN31" t="inlineStr">
        <is>
          <t>Fixed-Dome (Kubah Tetap)</t>
        </is>
      </c>
      <c r="CO31" t="inlineStr">
        <is>
          <t>6 m³ (4-5 ekor sapi, ±5 jam memasak/hari, ±50 kg</t>
        </is>
      </c>
      <c r="CP31" t="inlineStr">
        <is>
          <t>Koperasi</t>
        </is>
      </c>
      <c r="CQ31" t="n">
        <v>0</v>
      </c>
      <c r="CR31" t="n">
        <v>0</v>
      </c>
      <c r="CS31" t="n">
        <v>0</v>
      </c>
      <c r="CT31" t="n">
        <v>0</v>
      </c>
      <c r="CU31" t="n">
        <v>0</v>
      </c>
      <c r="CV31" t="n">
        <v>0</v>
      </c>
      <c r="CW31" t="n">
        <v>1</v>
      </c>
      <c r="CX31" t="n">
        <v>0</v>
      </c>
      <c r="CY31" t="inlineStr">
        <is>
          <t>Anggota keluarga - laki-laki Anggota keluarga - perempuan dewasa</t>
        </is>
      </c>
      <c r="CZ31" t="n">
        <v>1</v>
      </c>
      <c r="DA31" t="n">
        <v>1</v>
      </c>
      <c r="DB31" t="n">
        <v>0</v>
      </c>
      <c r="DC31" t="n">
        <v/>
      </c>
      <c r="DD31" t="inlineStr">
        <is>
          <t>Anggota keluarga - laki-laki</t>
        </is>
      </c>
      <c r="DE31" t="n">
        <v>1</v>
      </c>
      <c r="DF31" t="n">
        <v>0</v>
      </c>
      <c r="DG31" t="n">
        <v>0</v>
      </c>
      <c r="DH31" t="n">
        <v>0</v>
      </c>
      <c r="DI31" t="n">
        <v/>
      </c>
      <c r="DJ31" t="inlineStr">
        <is>
          <t>CPO atau pendamping</t>
        </is>
      </c>
      <c r="DK31" t="n">
        <v>0</v>
      </c>
      <c r="DL31" t="n">
        <v>0</v>
      </c>
      <c r="DM31" t="n">
        <v>1</v>
      </c>
      <c r="DN31" t="n">
        <v>0</v>
      </c>
      <c r="DO31" t="n">
        <v/>
      </c>
      <c r="DP31" t="inlineStr">
        <is>
          <t>Ya</t>
        </is>
      </c>
      <c r="DQ31" t="n">
        <v/>
      </c>
      <c r="DR31" t="n">
        <v/>
      </c>
      <c r="DS31" t="n">
        <v/>
      </c>
      <c r="DT31" t="n">
        <v/>
      </c>
      <c r="DU31" t="n">
        <v/>
      </c>
      <c r="DV31" t="n">
        <v/>
      </c>
      <c r="DW31" t="n">
        <v/>
      </c>
      <c r="DX31" t="n">
        <v/>
      </c>
      <c r="DY31" t="n">
        <v/>
      </c>
      <c r="DZ31" t="n">
        <v/>
      </c>
      <c r="EA31" t="n">
        <v/>
      </c>
      <c r="EB31" t="n">
        <v/>
      </c>
      <c r="EC31" t="n">
        <v/>
      </c>
      <c r="ED31" t="n">
        <v/>
      </c>
      <c r="EE31" t="n">
        <v/>
      </c>
      <c r="EF31" t="n">
        <v/>
      </c>
      <c r="EG31" t="n">
        <v/>
      </c>
      <c r="EH31" t="n">
        <v/>
      </c>
      <c r="EI31" t="inlineStr">
        <is>
          <t>Kurangnya dukungan atau pemantauan dari pemerintah atau CPO Keterbatasan akses terhadap informasi atau pelatihan terkait biogas</t>
        </is>
      </c>
      <c r="EJ31" t="n">
        <v>0</v>
      </c>
      <c r="EK31" t="n">
        <v>1</v>
      </c>
      <c r="EL31" t="n">
        <v>1</v>
      </c>
      <c r="EM31" t="n">
        <v>0</v>
      </c>
      <c r="EN31" t="n">
        <v>0</v>
      </c>
      <c r="EO31" t="n">
        <v/>
      </c>
      <c r="EP31" t="inlineStr">
        <is>
          <t>Ya, cukup jelas dan mudah diikuti</t>
        </is>
      </c>
      <c r="EQ31" t="inlineStr">
        <is>
          <t>Bukan pelatihan</t>
        </is>
      </c>
      <c r="ER31" t="inlineStr">
        <is>
          <t>CPO atau pendamping</t>
        </is>
      </c>
      <c r="ES31" t="n">
        <v>1</v>
      </c>
      <c r="ET31" t="n">
        <v>0</v>
      </c>
      <c r="EU31" t="n">
        <v>0</v>
      </c>
      <c r="EV31" t="n">
        <v>0</v>
      </c>
      <c r="EW31" t="n">
        <v/>
      </c>
      <c r="EX31" t="inlineStr">
        <is>
          <t>Anggota keluarga - Laki-laki</t>
        </is>
      </c>
      <c r="EY31" t="n">
        <v>1</v>
      </c>
      <c r="EZ31" t="n">
        <v>0</v>
      </c>
      <c r="FA31" t="n">
        <v>0</v>
      </c>
      <c r="FB31" t="n">
        <v/>
      </c>
      <c r="FC31" t="inlineStr">
        <is>
          <t>Jarang sekali</t>
        </is>
      </c>
      <c r="FD31" t="n">
        <v/>
      </c>
      <c r="FE31" t="inlineStr">
        <is>
          <t>Mengetahui</t>
        </is>
      </c>
      <c r="FF31" t="inlineStr">
        <is>
          <t>Selalu (setiap hari)</t>
        </is>
      </c>
      <c r="FG31" t="inlineStr">
        <is>
          <t>Tidak mengetahui</t>
        </is>
      </c>
      <c r="FH31" t="inlineStr">
        <is>
          <t>Jarang (setiap bulan atau lebih)</t>
        </is>
      </c>
      <c r="FI31" t="inlineStr">
        <is>
          <t>Mengetahui</t>
        </is>
      </c>
      <c r="FJ31" t="inlineStr">
        <is>
          <t>Selalu (setiap hari)</t>
        </is>
      </c>
      <c r="FK31" t="inlineStr">
        <is>
          <t>Tidak mengetahui</t>
        </is>
      </c>
      <c r="FL31" t="inlineStr">
        <is>
          <t>Tidak pernah</t>
        </is>
      </c>
      <c r="FM31" t="inlineStr">
        <is>
          <t>Mengetahui</t>
        </is>
      </c>
      <c r="FN31" t="inlineStr">
        <is>
          <t>Cukup sering (2 minggu sekali)</t>
        </is>
      </c>
      <c r="FO31" t="inlineStr">
        <is>
          <t>Mengetahui</t>
        </is>
      </c>
      <c r="FP31" t="inlineStr">
        <is>
          <t>Cukup sering (2 minggu sekali)</t>
        </is>
      </c>
      <c r="FQ31" t="inlineStr">
        <is>
          <t>Mengetahui</t>
        </is>
      </c>
      <c r="FR31" t="inlineStr">
        <is>
          <t>Ya</t>
        </is>
      </c>
      <c r="FS31" t="inlineStr">
        <is>
          <t>Mengetahui</t>
        </is>
      </c>
      <c r="FT31" t="inlineStr">
        <is>
          <t>Ya, selalu</t>
        </is>
      </c>
      <c r="FU31" t="inlineStr">
        <is>
          <t>Laki-laki dewasa Perempuan dewasa</t>
        </is>
      </c>
      <c r="FV31" t="n">
        <v>1</v>
      </c>
      <c r="FW31" t="n">
        <v>1</v>
      </c>
      <c r="FX31" t="n">
        <v>0</v>
      </c>
      <c r="FY31" t="n">
        <v>0</v>
      </c>
      <c r="FZ31" t="inlineStr">
        <is>
          <t>Kurang memahami</t>
        </is>
      </c>
      <c r="GA31" t="inlineStr">
        <is>
          <t>CPO Teman/keluarga</t>
        </is>
      </c>
      <c r="GB31" t="n">
        <v>1</v>
      </c>
      <c r="GC31" t="n">
        <v>0</v>
      </c>
      <c r="GD31" t="n">
        <v>1</v>
      </c>
      <c r="GE31" t="n">
        <v>0</v>
      </c>
      <c r="GF31" t="n">
        <v/>
      </c>
      <c r="GG31" t="inlineStr">
        <is>
          <t>Kadang-kadang</t>
        </is>
      </c>
      <c r="GH31" t="inlineStr">
        <is>
          <t>Tidak</t>
        </is>
      </c>
      <c r="GI31" t="n">
        <v/>
      </c>
      <c r="GJ31" t="n">
        <v/>
      </c>
      <c r="GK31" t="n">
        <v/>
      </c>
      <c r="GL31" t="n">
        <v/>
      </c>
      <c r="GM31" t="n">
        <v/>
      </c>
      <c r="GN31" t="n">
        <v/>
      </c>
      <c r="GO31" t="n">
        <v/>
      </c>
      <c r="GP31" t="inlineStr">
        <is>
          <t>Penuh (100%)</t>
        </is>
      </c>
      <c r="GQ31" t="inlineStr">
        <is>
          <t>Kayu bakar LPG</t>
        </is>
      </c>
      <c r="GR31" t="n">
        <v>1</v>
      </c>
      <c r="GS31" t="n">
        <v>1</v>
      </c>
      <c r="GT31" t="n">
        <v>0</v>
      </c>
      <c r="GU31" t="n">
        <v>0</v>
      </c>
      <c r="GV31" t="n">
        <v>0</v>
      </c>
      <c r="GW31" t="n">
        <v>0</v>
      </c>
      <c r="GX31" t="n">
        <v>0</v>
      </c>
      <c r="GY31" t="n">
        <v/>
      </c>
      <c r="GZ31" t="inlineStr">
        <is>
          <t>Tidak</t>
        </is>
      </c>
      <c r="HA31" t="n">
        <v>200</v>
      </c>
      <c r="HB31" t="n">
        <v>0</v>
      </c>
      <c r="HC31" t="n">
        <v>100</v>
      </c>
      <c r="HD31" t="n">
        <v>0</v>
      </c>
      <c r="HE31" t="n">
        <v>9</v>
      </c>
      <c r="HF31" t="n">
        <v>75000</v>
      </c>
      <c r="HG31" t="n">
        <v>3</v>
      </c>
      <c r="HH31" t="n">
        <v>25000</v>
      </c>
      <c r="HI31" t="n">
        <v/>
      </c>
      <c r="HJ31" t="n">
        <v/>
      </c>
      <c r="HK31" t="n">
        <v/>
      </c>
      <c r="HL31" t="n">
        <v/>
      </c>
      <c r="HM31" t="n">
        <v/>
      </c>
      <c r="HN31" t="n">
        <v/>
      </c>
      <c r="HO31" t="n">
        <v/>
      </c>
      <c r="HP31" t="n">
        <v/>
      </c>
      <c r="HQ31" t="n">
        <v/>
      </c>
      <c r="HR31" t="n">
        <v/>
      </c>
      <c r="HS31" t="n">
        <v/>
      </c>
      <c r="HT31" t="n">
        <v/>
      </c>
      <c r="HU31" t="n">
        <v/>
      </c>
      <c r="HV31" t="n">
        <v/>
      </c>
      <c r="HW31" t="n">
        <v/>
      </c>
      <c r="HX31" t="n">
        <v/>
      </c>
      <c r="HY31" t="n">
        <v>100</v>
      </c>
      <c r="HZ31" t="n">
        <v>0</v>
      </c>
      <c r="IA31" t="n">
        <v>6</v>
      </c>
      <c r="IB31" t="n">
        <v/>
      </c>
      <c r="IC31" t="n">
        <v/>
      </c>
      <c r="ID31" t="n">
        <v/>
      </c>
      <c r="IE31" t="n">
        <v/>
      </c>
      <c r="IF31" t="n">
        <v/>
      </c>
      <c r="IG31" t="n">
        <v/>
      </c>
      <c r="IH31" t="n">
        <v/>
      </c>
      <c r="II31" t="n">
        <v/>
      </c>
      <c r="IJ31" t="n">
        <v/>
      </c>
      <c r="IK31" t="inlineStr">
        <is>
          <t>15-30 kg</t>
        </is>
      </c>
      <c r="IL31" t="inlineStr">
        <is>
          <t>1-3 jam</t>
        </is>
      </c>
      <c r="IM31" t="inlineStr">
        <is>
          <t>Ya</t>
        </is>
      </c>
      <c r="IN31" t="inlineStr">
        <is>
          <t>Tidak</t>
        </is>
      </c>
      <c r="IO31" t="inlineStr">
        <is>
          <t>Lebih bersih</t>
        </is>
      </c>
      <c r="IP31" t="n">
        <v/>
      </c>
      <c r="IQ31" t="inlineStr">
        <is>
          <t>Tidak pernah</t>
        </is>
      </c>
      <c r="IR31" t="n">
        <v/>
      </c>
      <c r="IS31" t="n">
        <v/>
      </c>
      <c r="IT31" t="n">
        <v/>
      </c>
      <c r="IU31" t="n">
        <v/>
      </c>
      <c r="IV31" t="n">
        <v/>
      </c>
      <c r="IW31" t="n">
        <v/>
      </c>
      <c r="IX31" t="n">
        <v/>
      </c>
      <c r="IY31" t="n">
        <v/>
      </c>
      <c r="IZ31" t="inlineStr">
        <is>
          <t>Tidak pernah</t>
        </is>
      </c>
      <c r="JA31" t="n">
        <v/>
      </c>
      <c r="JB31" t="n">
        <v/>
      </c>
      <c r="JC31" t="n">
        <v/>
      </c>
      <c r="JD31" t="n">
        <v/>
      </c>
      <c r="JE31" t="n">
        <v/>
      </c>
      <c r="JF31" t="n">
        <v/>
      </c>
      <c r="JG31" t="n">
        <v/>
      </c>
      <c r="JH31" t="n">
        <v/>
      </c>
      <c r="JI31" t="inlineStr">
        <is>
          <t>Tidak pernah</t>
        </is>
      </c>
      <c r="JJ31" t="n">
        <v/>
      </c>
      <c r="JK31" t="n">
        <v/>
      </c>
      <c r="JL31" t="n">
        <v/>
      </c>
      <c r="JM31" t="n">
        <v/>
      </c>
      <c r="JN31" t="n">
        <v/>
      </c>
      <c r="JO31" t="n">
        <v/>
      </c>
      <c r="JP31" t="n">
        <v/>
      </c>
      <c r="JQ31" t="n">
        <v/>
      </c>
      <c r="JR31" t="inlineStr">
        <is>
          <t>Tidak pernah</t>
        </is>
      </c>
      <c r="JS31" t="n">
        <v/>
      </c>
      <c r="JT31" t="n">
        <v/>
      </c>
      <c r="JU31" t="n">
        <v/>
      </c>
      <c r="JV31" t="n">
        <v/>
      </c>
      <c r="JW31" t="n">
        <v/>
      </c>
      <c r="JX31" t="n">
        <v/>
      </c>
      <c r="JY31" t="n">
        <v/>
      </c>
      <c r="JZ31" t="n">
        <v/>
      </c>
      <c r="KA31" t="inlineStr">
        <is>
          <t>Tidak pernah</t>
        </is>
      </c>
      <c r="KB31" t="n">
        <v/>
      </c>
      <c r="KC31" t="n">
        <v/>
      </c>
      <c r="KD31" t="n">
        <v/>
      </c>
      <c r="KE31" t="n">
        <v/>
      </c>
      <c r="KF31" t="n">
        <v/>
      </c>
      <c r="KG31" t="n">
        <v/>
      </c>
      <c r="KH31" t="n">
        <v/>
      </c>
      <c r="KI31" t="n">
        <v/>
      </c>
      <c r="KJ31" t="inlineStr">
        <is>
          <t>Tidak pernah</t>
        </is>
      </c>
      <c r="KK31" t="n">
        <v/>
      </c>
      <c r="KL31" t="n">
        <v/>
      </c>
      <c r="KM31" t="n">
        <v/>
      </c>
      <c r="KN31" t="n">
        <v/>
      </c>
      <c r="KO31" t="n">
        <v/>
      </c>
      <c r="KP31" t="n">
        <v/>
      </c>
      <c r="KQ31" t="n">
        <v/>
      </c>
      <c r="KR31" t="n">
        <v/>
      </c>
      <c r="KS31" t="inlineStr">
        <is>
          <t>Cukup membaik</t>
        </is>
      </c>
      <c r="KT31" t="inlineStr">
        <is>
          <t>0-1 kali</t>
        </is>
      </c>
      <c r="KU31" t="inlineStr">
        <is>
          <t>0-1 kali</t>
        </is>
      </c>
      <c r="KV31" t="inlineStr">
        <is>
          <t>Perempuan dewasa</t>
        </is>
      </c>
      <c r="KW31" t="n">
        <v>0</v>
      </c>
      <c r="KX31" t="n">
        <v>1</v>
      </c>
      <c r="KY31" t="n">
        <v>0</v>
      </c>
      <c r="KZ31" t="n">
        <v>0</v>
      </c>
      <c r="LA31" t="inlineStr">
        <is>
          <t>Cukup membaik</t>
        </is>
      </c>
      <c r="LB31" t="inlineStr">
        <is>
          <t>Cukup membaik</t>
        </is>
      </c>
      <c r="LC31" t="n">
        <v>4</v>
      </c>
      <c r="LD31" t="n">
        <v>3</v>
      </c>
      <c r="LE31" t="n">
        <v>0</v>
      </c>
      <c r="LF31" t="n">
        <v>0</v>
      </c>
      <c r="LG31" t="inlineStr">
        <is>
          <t>Ya</t>
        </is>
      </c>
      <c r="LH31" t="n">
        <v>100000</v>
      </c>
      <c r="LI31" t="n">
        <v/>
      </c>
      <c r="LJ31" t="inlineStr">
        <is>
          <t>Tabungan Kebutuhan rumah tangga</t>
        </is>
      </c>
      <c r="LK31" t="n">
        <v>1</v>
      </c>
      <c r="LL31" t="n">
        <v>0</v>
      </c>
      <c r="LM31" t="n">
        <v>0</v>
      </c>
      <c r="LN31" t="n">
        <v>0</v>
      </c>
      <c r="LO31" t="n">
        <v>1</v>
      </c>
      <c r="LP31" t="n">
        <v>0</v>
      </c>
      <c r="LQ31" t="n">
        <v>0</v>
      </c>
      <c r="LR31" t="n">
        <v/>
      </c>
      <c r="LS31" t="n">
        <v>30</v>
      </c>
      <c r="LT31" t="n">
        <v>30</v>
      </c>
      <c r="LU31" t="n">
        <v>0</v>
      </c>
      <c r="LV31" t="n">
        <v>10</v>
      </c>
      <c r="LW31" t="n">
        <v>10</v>
      </c>
      <c r="LX31" t="n">
        <v>0</v>
      </c>
      <c r="LY31" t="n">
        <v>10</v>
      </c>
      <c r="LZ31" t="n">
        <v>10</v>
      </c>
      <c r="MA31" t="n">
        <v>0</v>
      </c>
      <c r="MB31" t="inlineStr">
        <is>
          <t>Ya</t>
        </is>
      </c>
      <c r="MC31" t="n">
        <v>45</v>
      </c>
      <c r="MD31" t="n">
        <v>20</v>
      </c>
      <c r="ME31" t="n">
        <v>40</v>
      </c>
      <c r="MF31" t="n">
        <v>20</v>
      </c>
      <c r="MG31" t="n">
        <v>0</v>
      </c>
      <c r="MH31" t="n">
        <v>0</v>
      </c>
      <c r="MI31" t="inlineStr">
        <is>
          <t>Pendidikan anak (mengantar sekolah, menemani anak belajar, menyiapkan bekal dsb) Aktivitas sosial diluar rumah (misalnya, berkumpul dengan tetangga, mengikuti kegiatan PKK, dsb)</t>
        </is>
      </c>
      <c r="MJ31" t="n">
        <v>1</v>
      </c>
      <c r="MK31" t="n">
        <v>1</v>
      </c>
      <c r="ML31" t="n">
        <v>0</v>
      </c>
      <c r="MM31" t="n">
        <v>0</v>
      </c>
      <c r="MN31" t="n">
        <v>0</v>
      </c>
      <c r="MO31" t="n">
        <v>0</v>
      </c>
      <c r="MP31" t="n">
        <v/>
      </c>
      <c r="MQ31" t="n">
        <v/>
      </c>
      <c r="MR31" t="inlineStr">
        <is>
          <t>Berkumpul bersama keluarga</t>
        </is>
      </c>
      <c r="MS31" t="inlineStr">
        <is>
          <t>Pengajian, pertemuan RT</t>
        </is>
      </c>
      <c r="MT31" t="n">
        <v/>
      </c>
      <c r="MU31" t="inlineStr">
        <is>
          <t>Tidak</t>
        </is>
      </c>
      <c r="MV31" t="n">
        <v/>
      </c>
      <c r="MW31" t="n">
        <v/>
      </c>
      <c r="MX31" t="n">
        <v/>
      </c>
      <c r="MY31" t="n">
        <v/>
      </c>
      <c r="MZ31" t="n">
        <v/>
      </c>
      <c r="NA31" t="n">
        <v/>
      </c>
      <c r="NB31" t="n">
        <v/>
      </c>
      <c r="NC31" t="n">
        <v/>
      </c>
      <c r="ND31" t="n">
        <v/>
      </c>
      <c r="NE31" t="n">
        <v/>
      </c>
      <c r="NF31" t="n">
        <v/>
      </c>
      <c r="NG31" t="n">
        <v/>
      </c>
      <c r="NH31" t="n">
        <v/>
      </c>
      <c r="NI31" t="n">
        <v/>
      </c>
      <c r="NJ31" t="n">
        <v/>
      </c>
      <c r="NK31" t="n">
        <v/>
      </c>
      <c r="NL31" t="inlineStr">
        <is>
          <t>Tidak</t>
        </is>
      </c>
      <c r="NM31" t="inlineStr">
        <is>
          <t>100% dana hibah</t>
        </is>
      </c>
      <c r="NN31" t="inlineStr">
        <is>
          <t>0 (100% sumber pembiayaan dari hibah)</t>
        </is>
      </c>
      <c r="NO31" t="inlineStr">
        <is>
          <t>Pemerintah</t>
        </is>
      </c>
      <c r="NP31" t="n">
        <v/>
      </c>
      <c r="NQ31" t="n">
        <v/>
      </c>
      <c r="NR31" t="n">
        <v/>
      </c>
      <c r="NS31" t="n">
        <v/>
      </c>
      <c r="NT31" t="n">
        <v/>
      </c>
      <c r="NU31" t="n">
        <v/>
      </c>
      <c r="NV31" t="n">
        <v/>
      </c>
      <c r="NW31" t="n">
        <v/>
      </c>
      <c r="NX31" t="inlineStr">
        <is>
          <t>Sedikit meningkat</t>
        </is>
      </c>
      <c r="NY31" t="n">
        <v>60</v>
      </c>
      <c r="NZ31" t="n">
        <v>20</v>
      </c>
      <c r="OA31" t="n">
        <v>0</v>
      </c>
      <c r="OB31" t="n">
        <v>10</v>
      </c>
      <c r="OC31" t="n">
        <v>10</v>
      </c>
      <c r="OD31" t="n">
        <v>0</v>
      </c>
      <c r="OE31" t="inlineStr">
        <is>
          <t>Lebih baik</t>
        </is>
      </c>
      <c r="OF31" t="inlineStr">
        <is>
          <t>Lebih baik (beda waktu memasak 5-30 menit, ATAU tidak lagi ada rasa/bau makanan yang berubah, ATAU alasan lainnya)</t>
        </is>
      </c>
      <c r="OG31" t="inlineStr">
        <is>
          <t>Ya</t>
        </is>
      </c>
      <c r="OH31" t="n">
        <v>0</v>
      </c>
      <c r="OI31" t="n">
        <v>3</v>
      </c>
      <c r="OJ31" t="n">
        <v>0</v>
      </c>
      <c r="OK31" t="n">
        <v>0</v>
      </c>
      <c r="OL31" t="n">
        <v>0</v>
      </c>
      <c r="OM31" t="n">
        <v>0</v>
      </c>
      <c r="ON31" t="n">
        <v>0</v>
      </c>
      <c r="OO31" t="n">
        <v>0</v>
      </c>
      <c r="OP31" t="inlineStr">
        <is>
          <t>Sapi perah</t>
        </is>
      </c>
      <c r="OQ31" t="n">
        <v>0</v>
      </c>
      <c r="OR31" t="n">
        <v>1</v>
      </c>
      <c r="OS31" t="n">
        <v>0</v>
      </c>
      <c r="OT31" t="n">
        <v>0</v>
      </c>
      <c r="OU31" t="n">
        <v>0</v>
      </c>
      <c r="OV31" t="n">
        <v>0</v>
      </c>
      <c r="OW31" t="n">
        <v>0</v>
      </c>
      <c r="OX31" t="n">
        <v>0</v>
      </c>
      <c r="OY31" t="n">
        <v/>
      </c>
      <c r="OZ31" t="n">
        <v/>
      </c>
      <c r="PA31" t="n">
        <v/>
      </c>
      <c r="PB31" t="n">
        <v/>
      </c>
      <c r="PC31" t="n">
        <v/>
      </c>
      <c r="PD31" t="n">
        <v/>
      </c>
      <c r="PE31" t="n">
        <v/>
      </c>
      <c r="PF31" t="n">
        <v/>
      </c>
      <c r="PG31" t="n">
        <v/>
      </c>
      <c r="PH31" t="n">
        <v/>
      </c>
      <c r="PI31" t="n">
        <v/>
      </c>
      <c r="PJ31" t="n">
        <v/>
      </c>
      <c r="PK31" t="n">
        <v/>
      </c>
      <c r="PL31" t="n">
        <v/>
      </c>
      <c r="PM31" t="n">
        <v/>
      </c>
      <c r="PN31" t="n">
        <v/>
      </c>
      <c r="PO31" t="n">
        <v/>
      </c>
      <c r="PP31" t="n">
        <v/>
      </c>
      <c r="PQ31" t="n">
        <v/>
      </c>
      <c r="PR31" t="n">
        <v/>
      </c>
      <c r="PS31" t="n">
        <v/>
      </c>
      <c r="PT31" t="n">
        <v/>
      </c>
      <c r="PU31" t="n">
        <v/>
      </c>
      <c r="PV31" t="n">
        <v/>
      </c>
      <c r="PW31" t="n">
        <v/>
      </c>
      <c r="PX31" t="n">
        <v/>
      </c>
      <c r="PY31" t="n">
        <v/>
      </c>
      <c r="PZ31" t="n">
        <v/>
      </c>
      <c r="QA31" t="n">
        <v/>
      </c>
      <c r="QB31" t="n">
        <v/>
      </c>
      <c r="QC31" t="n">
        <v/>
      </c>
      <c r="QD31" t="n">
        <v/>
      </c>
      <c r="QE31" t="inlineStr">
        <is>
          <t>2-Dibuang ke sungai</t>
        </is>
      </c>
      <c r="QF31" t="n">
        <v>0</v>
      </c>
      <c r="QG31" t="n">
        <v>0</v>
      </c>
      <c r="QH31" t="n">
        <v>0</v>
      </c>
      <c r="QI31" t="n">
        <v>0</v>
      </c>
      <c r="QJ31" t="n">
        <v>0</v>
      </c>
      <c r="QK31" t="n">
        <v>0</v>
      </c>
      <c r="QL31" t="n">
        <v>1</v>
      </c>
      <c r="QM31" t="n">
        <v>0</v>
      </c>
      <c r="QN31" t="n">
        <v>0</v>
      </c>
      <c r="QO31" t="n">
        <v/>
      </c>
      <c r="QP31" t="n">
        <v/>
      </c>
      <c r="QQ31" t="n">
        <v/>
      </c>
      <c r="QR31" t="n">
        <v/>
      </c>
      <c r="QS31" t="n">
        <v/>
      </c>
      <c r="QT31" t="n">
        <v/>
      </c>
      <c r="QU31" t="n">
        <v/>
      </c>
      <c r="QV31" t="n">
        <v/>
      </c>
      <c r="QW31" t="n">
        <v/>
      </c>
      <c r="QX31" t="n">
        <v/>
      </c>
      <c r="QY31" t="n">
        <v/>
      </c>
      <c r="QZ31" t="n">
        <v/>
      </c>
      <c r="RA31" t="n">
        <v/>
      </c>
      <c r="RB31" t="n">
        <v/>
      </c>
      <c r="RC31" t="n">
        <v/>
      </c>
      <c r="RD31" t="n">
        <v/>
      </c>
      <c r="RE31" t="n">
        <v/>
      </c>
      <c r="RF31" t="n">
        <v/>
      </c>
      <c r="RG31" t="n">
        <v/>
      </c>
      <c r="RH31" t="n">
        <v/>
      </c>
      <c r="RI31" t="n">
        <v/>
      </c>
      <c r="RJ31" t="n">
        <v/>
      </c>
      <c r="RK31" t="n">
        <v/>
      </c>
      <c r="RL31" t="n">
        <v/>
      </c>
      <c r="RM31" t="n">
        <v/>
      </c>
      <c r="RN31" t="n">
        <v/>
      </c>
      <c r="RO31" t="n">
        <v/>
      </c>
      <c r="RP31" t="n">
        <v/>
      </c>
      <c r="RQ31" t="n">
        <v/>
      </c>
      <c r="RR31" t="n">
        <v/>
      </c>
      <c r="RS31" t="n">
        <v/>
      </c>
      <c r="RT31" t="n">
        <v/>
      </c>
      <c r="RU31" t="n">
        <v/>
      </c>
      <c r="RV31" t="n">
        <v/>
      </c>
      <c r="RW31" t="n">
        <v/>
      </c>
      <c r="RX31" t="n">
        <v/>
      </c>
      <c r="RY31" t="n">
        <v/>
      </c>
      <c r="RZ31" t="n">
        <v/>
      </c>
      <c r="SA31" t="n">
        <v/>
      </c>
      <c r="SB31" t="n">
        <v/>
      </c>
      <c r="SC31" t="n">
        <v/>
      </c>
      <c r="SD31" t="n">
        <v/>
      </c>
      <c r="SE31" t="n">
        <v/>
      </c>
      <c r="SF31" t="n">
        <v/>
      </c>
      <c r="SG31" t="n">
        <v/>
      </c>
      <c r="SH31" t="n">
        <v/>
      </c>
      <c r="SI31" t="n">
        <v/>
      </c>
      <c r="SJ31" t="n">
        <v/>
      </c>
      <c r="SK31" t="n">
        <v/>
      </c>
      <c r="SL31" t="n">
        <v/>
      </c>
      <c r="SM31" t="n">
        <v/>
      </c>
      <c r="SN31" t="n">
        <v/>
      </c>
      <c r="SO31" t="n">
        <v/>
      </c>
      <c r="SP31" t="n">
        <v/>
      </c>
      <c r="SQ31" t="n">
        <v/>
      </c>
      <c r="SR31" t="n">
        <v/>
      </c>
      <c r="SS31" t="n">
        <v/>
      </c>
      <c r="ST31" t="n">
        <v/>
      </c>
      <c r="SU31" t="n">
        <v/>
      </c>
      <c r="SV31" t="n">
        <v/>
      </c>
      <c r="SW31" t="n">
        <v/>
      </c>
      <c r="SX31" t="n">
        <v/>
      </c>
      <c r="SY31" t="n">
        <v/>
      </c>
      <c r="SZ31" t="n">
        <v>3</v>
      </c>
      <c r="TA31" t="n">
        <v/>
      </c>
      <c r="TB31" t="n">
        <v/>
      </c>
      <c r="TC31" t="n">
        <v/>
      </c>
      <c r="TD31" t="n">
        <v/>
      </c>
      <c r="TE31" t="n">
        <v/>
      </c>
      <c r="TF31" t="n">
        <v/>
      </c>
      <c r="TG31" t="n">
        <v/>
      </c>
      <c r="TH31" t="n">
        <v/>
      </c>
      <c r="TI31" t="n">
        <v/>
      </c>
      <c r="TJ31" t="n">
        <v/>
      </c>
      <c r="TK31" t="n">
        <v/>
      </c>
      <c r="TL31" t="n">
        <v/>
      </c>
      <c r="TM31" t="n">
        <v/>
      </c>
      <c r="TN31" t="n">
        <v/>
      </c>
      <c r="TO31" t="n">
        <v/>
      </c>
      <c r="TP31" t="n">
        <v/>
      </c>
      <c r="TQ31" t="n">
        <v/>
      </c>
      <c r="TR31" t="n">
        <v/>
      </c>
      <c r="TS31" t="n">
        <v/>
      </c>
      <c r="TT31" t="n">
        <v/>
      </c>
      <c r="TU31" t="n">
        <v/>
      </c>
      <c r="TV31" t="n">
        <v/>
      </c>
      <c r="TW31" t="n">
        <v/>
      </c>
      <c r="TX31" t="n">
        <v/>
      </c>
      <c r="TY31" t="n">
        <v/>
      </c>
      <c r="TZ31" t="n">
        <v/>
      </c>
      <c r="UA31" t="n">
        <v/>
      </c>
      <c r="UB31" t="n">
        <v/>
      </c>
      <c r="UC31" t="n">
        <v/>
      </c>
      <c r="UD31" t="n">
        <v/>
      </c>
      <c r="UE31" t="n">
        <v/>
      </c>
      <c r="UF31" t="n">
        <v/>
      </c>
      <c r="UG31" t="n">
        <v/>
      </c>
      <c r="UH31" t="n">
        <v/>
      </c>
      <c r="UI31" t="n">
        <v/>
      </c>
      <c r="UJ31" t="n">
        <v/>
      </c>
      <c r="UK31" t="n">
        <v/>
      </c>
      <c r="UL31" t="n">
        <v/>
      </c>
      <c r="UM31" t="n">
        <v/>
      </c>
      <c r="UN31" t="n">
        <v/>
      </c>
      <c r="UO31" t="n">
        <v/>
      </c>
      <c r="UP31" t="n">
        <v/>
      </c>
      <c r="UQ31" t="n">
        <v/>
      </c>
      <c r="UR31" t="n">
        <v/>
      </c>
      <c r="US31" t="n">
        <v/>
      </c>
      <c r="UT31" t="n">
        <v/>
      </c>
      <c r="UU31" t="n">
        <v/>
      </c>
      <c r="UV31" t="inlineStr">
        <is>
          <t>Pemberian pakan di kandang</t>
        </is>
      </c>
      <c r="UW31" t="n">
        <v/>
      </c>
      <c r="UX31" t="n">
        <v/>
      </c>
      <c r="UY31" t="n">
        <v/>
      </c>
      <c r="UZ31" t="n">
        <v/>
      </c>
      <c r="VA31" t="n">
        <v/>
      </c>
      <c r="VB31" t="n">
        <v/>
      </c>
      <c r="VC31" t="n">
        <v/>
      </c>
      <c r="VD31" t="inlineStr">
        <is>
          <t>Sangat jarang (&gt;1 bulan sekali)</t>
        </is>
      </c>
      <c r="VE31" t="n">
        <v/>
      </c>
      <c r="VF31" t="n">
        <v/>
      </c>
      <c r="VG31" t="n">
        <v/>
      </c>
      <c r="VH31" t="n">
        <v/>
      </c>
      <c r="VI31" t="n">
        <v/>
      </c>
      <c r="VJ31" t="n">
        <v/>
      </c>
      <c r="VK31" t="n">
        <v/>
      </c>
      <c r="VL31" t="inlineStr">
        <is>
          <t>Sering (1 kali sehari)</t>
        </is>
      </c>
      <c r="VM31" t="n">
        <v/>
      </c>
      <c r="VN31" t="n">
        <v/>
      </c>
      <c r="VO31" t="n">
        <v/>
      </c>
      <c r="VP31" t="n">
        <v/>
      </c>
      <c r="VQ31" t="n">
        <v/>
      </c>
      <c r="VR31" t="n">
        <v/>
      </c>
      <c r="VS31" t="n">
        <v/>
      </c>
      <c r="VT31" t="n">
        <v/>
      </c>
      <c r="VU31" t="n">
        <v/>
      </c>
      <c r="VV31" t="n">
        <v/>
      </c>
      <c r="VW31" t="n">
        <v/>
      </c>
      <c r="VX31" t="n">
        <v/>
      </c>
      <c r="VY31" t="n">
        <v/>
      </c>
      <c r="VZ31" t="n">
        <v/>
      </c>
      <c r="WA31" t="n">
        <v/>
      </c>
      <c r="WB31" t="n">
        <v/>
      </c>
      <c r="WC31" t="n">
        <v/>
      </c>
      <c r="WD31" t="n">
        <v/>
      </c>
      <c r="WE31" t="n">
        <v/>
      </c>
      <c r="WF31" t="inlineStr">
        <is>
          <t>6-Digester biogas</t>
        </is>
      </c>
      <c r="WG31" t="n">
        <v>0</v>
      </c>
      <c r="WH31" t="n">
        <v>0</v>
      </c>
      <c r="WI31" t="n">
        <v>0</v>
      </c>
      <c r="WJ31" t="n">
        <v>0</v>
      </c>
      <c r="WK31" t="n">
        <v>0</v>
      </c>
      <c r="WL31" t="n">
        <v>0</v>
      </c>
      <c r="WM31" t="n">
        <v>0</v>
      </c>
      <c r="WN31" t="n">
        <v>0</v>
      </c>
      <c r="WO31" t="n">
        <v>0</v>
      </c>
      <c r="WP31" t="n">
        <v>1</v>
      </c>
      <c r="WQ31" t="n">
        <v>0</v>
      </c>
      <c r="WR31" t="n">
        <v>0</v>
      </c>
      <c r="WS31" t="n">
        <v/>
      </c>
      <c r="WT31" t="n">
        <v/>
      </c>
      <c r="WU31" t="n">
        <v/>
      </c>
      <c r="WV31" t="n">
        <v/>
      </c>
      <c r="WW31" t="n">
        <v/>
      </c>
      <c r="WX31" t="n">
        <v/>
      </c>
      <c r="WY31" t="n">
        <v/>
      </c>
      <c r="WZ31" t="n">
        <v/>
      </c>
      <c r="XA31" t="n">
        <v/>
      </c>
      <c r="XB31" t="n">
        <v/>
      </c>
      <c r="XC31" t="n">
        <v/>
      </c>
      <c r="XD31" t="n">
        <v/>
      </c>
      <c r="XE31" t="n">
        <v/>
      </c>
      <c r="XF31" t="n">
        <v/>
      </c>
      <c r="XG31" t="n">
        <v/>
      </c>
      <c r="XH31" t="n">
        <v/>
      </c>
      <c r="XI31" t="n">
        <v/>
      </c>
      <c r="XJ31" t="n">
        <v/>
      </c>
      <c r="XK31" t="n">
        <v/>
      </c>
      <c r="XL31" t="n">
        <v/>
      </c>
      <c r="XM31" t="n">
        <v/>
      </c>
      <c r="XN31" t="n">
        <v/>
      </c>
      <c r="XO31" t="n">
        <v/>
      </c>
      <c r="XP31" t="n">
        <v/>
      </c>
      <c r="XQ31" t="n">
        <v/>
      </c>
      <c r="XR31" t="n">
        <v/>
      </c>
      <c r="XS31" t="n">
        <v/>
      </c>
      <c r="XT31" t="n">
        <v/>
      </c>
      <c r="XU31" t="n">
        <v/>
      </c>
      <c r="XV31" t="n">
        <v/>
      </c>
      <c r="XW31" t="n">
        <v/>
      </c>
      <c r="XX31" t="n">
        <v/>
      </c>
      <c r="XY31" t="n">
        <v/>
      </c>
      <c r="XZ31" t="n">
        <v/>
      </c>
      <c r="YA31" t="n">
        <v/>
      </c>
      <c r="YB31" t="n">
        <v/>
      </c>
      <c r="YC31" t="n">
        <v/>
      </c>
      <c r="YD31" t="n">
        <v/>
      </c>
      <c r="YE31" t="n">
        <v/>
      </c>
      <c r="YF31" t="n">
        <v/>
      </c>
      <c r="YG31" t="n">
        <v/>
      </c>
      <c r="YH31" t="n">
        <v/>
      </c>
      <c r="YI31" t="n">
        <v/>
      </c>
      <c r="YJ31" t="n">
        <v/>
      </c>
      <c r="YK31" t="n">
        <v/>
      </c>
      <c r="YL31" t="n">
        <v/>
      </c>
      <c r="YM31" t="n">
        <v/>
      </c>
      <c r="YN31" t="n">
        <v/>
      </c>
      <c r="YO31" t="n">
        <v/>
      </c>
      <c r="YP31" t="n">
        <v/>
      </c>
      <c r="YQ31" t="n">
        <v/>
      </c>
      <c r="YR31" t="n">
        <v/>
      </c>
      <c r="YS31" t="n">
        <v/>
      </c>
      <c r="YT31" t="n">
        <v/>
      </c>
      <c r="YU31" t="n">
        <v/>
      </c>
      <c r="YV31" t="n">
        <v/>
      </c>
      <c r="YW31" t="n">
        <v/>
      </c>
      <c r="YX31" t="n">
        <v/>
      </c>
      <c r="YY31" t="n">
        <v/>
      </c>
      <c r="YZ31" t="n">
        <v/>
      </c>
      <c r="ZA31" t="n">
        <v/>
      </c>
      <c r="ZB31" t="n">
        <v/>
      </c>
      <c r="ZC31" t="n">
        <v/>
      </c>
      <c r="ZD31" t="n">
        <v/>
      </c>
      <c r="ZE31" t="n">
        <v/>
      </c>
      <c r="ZF31" t="n">
        <v/>
      </c>
      <c r="ZG31" t="n">
        <v/>
      </c>
      <c r="ZH31" t="n">
        <v/>
      </c>
      <c r="ZI31" t="n">
        <v/>
      </c>
      <c r="ZJ31" t="n">
        <v/>
      </c>
      <c r="ZK31" t="n">
        <v/>
      </c>
      <c r="ZL31" t="n">
        <v/>
      </c>
      <c r="ZM31" t="n">
        <v/>
      </c>
      <c r="ZN31" t="n">
        <v/>
      </c>
      <c r="ZO31" t="n">
        <v>100</v>
      </c>
      <c r="ZP31" t="n">
        <v/>
      </c>
      <c r="ZQ31" t="n">
        <v/>
      </c>
      <c r="ZR31" t="n">
        <v/>
      </c>
      <c r="ZS31" t="n">
        <v/>
      </c>
      <c r="ZT31" t="n">
        <v/>
      </c>
      <c r="ZU31" t="n">
        <v/>
      </c>
      <c r="ZV31" t="n">
        <v/>
      </c>
      <c r="ZW31" t="n">
        <v>2</v>
      </c>
      <c r="ZX31" t="n">
        <v/>
      </c>
      <c r="ZY31" t="n">
        <v/>
      </c>
      <c r="ZZ31" t="n">
        <v/>
      </c>
      <c r="AAA31" t="n">
        <v/>
      </c>
      <c r="AAB31" t="n">
        <v/>
      </c>
      <c r="AAC31" t="n">
        <v/>
      </c>
      <c r="AAD31" t="n">
        <v/>
      </c>
      <c r="AAE31" t="inlineStr">
        <is>
          <t>Pakan segar (misal: rumput)</t>
        </is>
      </c>
      <c r="AAF31" t="n">
        <v/>
      </c>
      <c r="AAG31" t="n">
        <v/>
      </c>
      <c r="AAH31" t="n">
        <v/>
      </c>
      <c r="AAI31" t="n">
        <v/>
      </c>
      <c r="AAJ31" t="n">
        <v/>
      </c>
      <c r="AAK31" t="n">
        <v/>
      </c>
      <c r="AAL31" t="inlineStr">
        <is>
          <t>Tidak</t>
        </is>
      </c>
      <c r="AAM31" t="n">
        <v/>
      </c>
      <c r="AAN31" t="n">
        <v/>
      </c>
      <c r="AAO31" t="n">
        <v/>
      </c>
      <c r="AAP31" t="n">
        <v/>
      </c>
      <c r="AAQ31" t="n">
        <v/>
      </c>
      <c r="AAR31" t="inlineStr">
        <is>
          <t>Tidak</t>
        </is>
      </c>
      <c r="AAS31" t="inlineStr">
        <is>
          <t>Tidak pasti/ragu-ragu</t>
        </is>
      </c>
      <c r="AAT31" t="inlineStr">
        <is>
          <t>Didiamkan saja/dibiarkan di tempatnya (di bak/kolam penampung slurry) Dibuang ke selokan</t>
        </is>
      </c>
      <c r="AAU31" t="n">
        <v>0</v>
      </c>
      <c r="AAV31" t="n">
        <v>0</v>
      </c>
      <c r="AAW31" t="n">
        <v>0</v>
      </c>
      <c r="AAX31" t="n">
        <v>0</v>
      </c>
      <c r="AAY31" t="n">
        <v>0</v>
      </c>
      <c r="AAZ31" t="n">
        <v>1</v>
      </c>
      <c r="ABA31" t="n">
        <v>1</v>
      </c>
      <c r="ABB31" t="n">
        <v/>
      </c>
      <c r="ABC31" t="n">
        <v/>
      </c>
      <c r="ABD31" t="n">
        <v/>
      </c>
      <c r="ABE31" t="n">
        <v/>
      </c>
      <c r="ABF31" t="n">
        <v/>
      </c>
      <c r="ABG31" t="n">
        <v/>
      </c>
      <c r="ABH31" t="n">
        <v/>
      </c>
      <c r="ABI31" t="n">
        <v/>
      </c>
      <c r="ABJ31" t="n">
        <v/>
      </c>
      <c r="ABK31" t="n">
        <v/>
      </c>
      <c r="ABL31" t="n">
        <v/>
      </c>
      <c r="ABM31" t="n">
        <v/>
      </c>
      <c r="ABN31" t="n">
        <v/>
      </c>
      <c r="ABO31" t="n">
        <v/>
      </c>
      <c r="ABP31" t="n">
        <v/>
      </c>
      <c r="ABQ31" t="n">
        <v/>
      </c>
      <c r="ABR31" t="n">
        <v/>
      </c>
      <c r="ABS31" t="n">
        <v/>
      </c>
      <c r="ABT31" t="n">
        <v/>
      </c>
      <c r="ABU31" t="n">
        <v/>
      </c>
      <c r="ABV31" t="n">
        <v/>
      </c>
      <c r="ABW31" t="n">
        <v/>
      </c>
      <c r="ABX31" t="n">
        <v/>
      </c>
      <c r="ABY31" t="n">
        <v/>
      </c>
      <c r="ABZ31" t="n">
        <v/>
      </c>
      <c r="ACA31" t="n">
        <v/>
      </c>
      <c r="ACB31" t="n">
        <v/>
      </c>
      <c r="ACC31" t="n">
        <v/>
      </c>
      <c r="ACD31" t="n">
        <v/>
      </c>
      <c r="ACE31" t="n">
        <v/>
      </c>
      <c r="ACF31" t="n">
        <v/>
      </c>
      <c r="ACG31" t="n">
        <v/>
      </c>
      <c r="ACH31" t="n">
        <v/>
      </c>
      <c r="ACI31" t="n">
        <v/>
      </c>
      <c r="ACJ31" t="n">
        <v/>
      </c>
      <c r="ACK31" t="inlineStr">
        <is>
          <t>Tidak punya waktu mengumpulkannya Ladang/sawah terlalu jauh, sulit untuk mengangkut ke sana Lebih praktis menggunakan pupuk kimia</t>
        </is>
      </c>
      <c r="ACL31" t="n">
        <v>0</v>
      </c>
      <c r="ACM31" t="n">
        <v>0</v>
      </c>
      <c r="ACN31" t="n">
        <v>1</v>
      </c>
      <c r="ACO31" t="n">
        <v>1</v>
      </c>
      <c r="ACP31" t="n">
        <v>0</v>
      </c>
      <c r="ACQ31" t="n">
        <v>1</v>
      </c>
      <c r="ACR31" t="n">
        <v>0</v>
      </c>
      <c r="ACS31" t="n">
        <v/>
      </c>
      <c r="ACT31" t="inlineStr">
        <is>
          <t>Tidak ada</t>
        </is>
      </c>
      <c r="ACU31" t="inlineStr">
        <is>
          <t>Manfaat sangat besar</t>
        </is>
      </c>
      <c r="ACV31" t="inlineStr">
        <is>
          <t>Berkurang</t>
        </is>
      </c>
      <c r="ACW31" t="inlineStr">
        <is>
          <t>Anggota keluarga - Perempuan dewasa</t>
        </is>
      </c>
      <c r="ACX31" t="inlineStr">
        <is>
          <t>Setuju</t>
        </is>
      </c>
      <c r="ACY31" t="inlineStr">
        <is>
          <t>Anggota keluarga - Laki-laki dewasa Anggota keluarga - Perempuan dewasa Anggota keluarga - Anak-anak</t>
        </is>
      </c>
      <c r="ACZ31" t="n">
        <v>1</v>
      </c>
      <c r="ADA31" t="n">
        <v>1</v>
      </c>
      <c r="ADB31" t="n">
        <v>1</v>
      </c>
      <c r="ADC31" t="n">
        <v>0</v>
      </c>
      <c r="ADD31" t="inlineStr">
        <is>
          <t>Puas</t>
        </is>
      </c>
      <c r="ADE31" t="inlineStr">
        <is>
          <t>Puas</t>
        </is>
      </c>
      <c r="ADF31" t="inlineStr">
        <is>
          <t>Puas</t>
        </is>
      </c>
      <c r="ADG31" t="inlineStr">
        <is>
          <t>Puas</t>
        </is>
      </c>
      <c r="ADH31" t="inlineStr">
        <is>
          <t>Ya</t>
        </is>
      </c>
      <c r="ADI31" t="inlineStr">
        <is>
          <t>Pipa, Manometer, Gastap</t>
        </is>
      </c>
      <c r="ADJ31" t="inlineStr">
        <is>
          <t>Puas</t>
        </is>
      </c>
      <c r="ADK31" t="n">
        <v/>
      </c>
      <c r="ADL31" t="n">
        <v/>
      </c>
      <c r="ADM31" t="n">
        <v/>
      </c>
      <c r="ADN31" t="n">
        <v/>
      </c>
      <c r="ADO31" t="n">
        <v/>
      </c>
      <c r="ADP31" t="n">
        <v/>
      </c>
      <c r="ADQ31" t="n">
        <v/>
      </c>
      <c r="ADR31" t="n">
        <v/>
      </c>
      <c r="ADS31" t="n">
        <v/>
      </c>
      <c r="ADT31" t="n">
        <v/>
      </c>
      <c r="ADU31" t="inlineStr">
        <is>
          <t>Lainnya</t>
        </is>
      </c>
      <c r="ADV31" t="n">
        <v>0</v>
      </c>
      <c r="ADW31" t="n">
        <v>0</v>
      </c>
      <c r="ADX31" t="n">
        <v>0</v>
      </c>
      <c r="ADY31" t="n">
        <v>0</v>
      </c>
      <c r="ADZ31" t="n">
        <v>0</v>
      </c>
      <c r="AEA31" t="n">
        <v>0</v>
      </c>
      <c r="AEB31" t="n">
        <v>0</v>
      </c>
      <c r="AEC31" t="n">
        <v>1</v>
      </c>
      <c r="AED31" t="inlineStr">
        <is>
          <t>Meminta bantuan tetangga</t>
        </is>
      </c>
      <c r="AEE31" t="inlineStr">
        <is>
          <t>Lainnya</t>
        </is>
      </c>
      <c r="AEF31" t="inlineStr">
        <is>
          <t>Tidak ada</t>
        </is>
      </c>
      <c r="AEG31" t="inlineStr">
        <is>
          <t>Lainnya</t>
        </is>
      </c>
      <c r="AEH31" t="inlineStr">
        <is>
          <t>Tidak menghubungi</t>
        </is>
      </c>
      <c r="AEI31" t="inlineStr">
        <is>
          <t>Sebaiknya CPO menyediakan call center untuk aduan user</t>
        </is>
      </c>
      <c r="AEJ31" t="inlineStr">
        <is>
          <t>Tidak pernah</t>
        </is>
      </c>
      <c r="AEK31" t="inlineStr">
        <is>
          <t>Pengurangan pengeluaran rumah tangga (bahan bakar minyak, pupuk, dll.) Lebih mudah mendapatkan energi Lebih aman Pengurangan waktu dan tenaga Peningkatan kebersihan kandang ternak Dapur lebih bersih dan bebas asap</t>
        </is>
      </c>
      <c r="AEL31" t="n">
        <v>1</v>
      </c>
      <c r="AEM31" t="n">
        <v>1</v>
      </c>
      <c r="AEN31" t="n">
        <v>0</v>
      </c>
      <c r="AEO31" t="n">
        <v>0</v>
      </c>
      <c r="AEP31" t="n">
        <v>1</v>
      </c>
      <c r="AEQ31" t="n">
        <v>1</v>
      </c>
      <c r="AER31" t="n">
        <v>1</v>
      </c>
      <c r="AES31" t="n">
        <v>0</v>
      </c>
      <c r="AET31" t="n">
        <v>1</v>
      </c>
      <c r="AEU31" t="n">
        <v>0</v>
      </c>
      <c r="AEV31" t="n">
        <v>0</v>
      </c>
      <c r="AEW31" t="n">
        <v>0</v>
      </c>
      <c r="AEX31" t="n">
        <v/>
      </c>
      <c r="AEY31" t="inlineStr">
        <is>
          <t>Mengurangi pengeluaran energi</t>
        </is>
      </c>
      <c r="AEZ31" t="n">
        <v/>
      </c>
      <c r="AFA31" t="inlineStr">
        <is>
          <t>Koperasi</t>
        </is>
      </c>
      <c r="AFB31" t="n">
        <v/>
      </c>
      <c r="AFC31" t="inlineStr">
        <is>
          <t>Gimin-1-19_6_23.jpg</t>
        </is>
      </c>
      <c r="AFD31" t="inlineStr">
        <is>
          <t>https://kf.kobotoolbox.org/api/v2/assets/avstPQqLr3Ab3ZdcVTXZ6f/data/676642795/attachments/attHDX2YKHpJYYU9sNSnFvsp/</t>
        </is>
      </c>
      <c r="AFE31" t="inlineStr">
        <is>
          <t>Gimin-2-19_6_32.jpg</t>
        </is>
      </c>
      <c r="AFF31" t="inlineStr">
        <is>
          <t>https://kf.kobotoolbox.org/api/v2/assets/avstPQqLr3Ab3ZdcVTXZ6f/data/676642795/attachments/attYGzm8bZGtnEJrYdvte7Ud/</t>
        </is>
      </c>
      <c r="AFG31" t="inlineStr">
        <is>
          <t>Suyono/suyono_mse_2000</t>
        </is>
      </c>
      <c r="AFH31" t="n">
        <v/>
      </c>
      <c r="AFI31" t="n">
        <v/>
      </c>
    </row>
    <row r="32">
      <c r="A32" s="93" t="n">
        <v>46074</v>
      </c>
      <c r="B32" s="93" t="n">
        <v>46077</v>
      </c>
      <c r="C32" t="inlineStr">
        <is>
          <t>suyono</t>
        </is>
      </c>
      <c r="D32" t="inlineStr">
        <is>
          <t>rohmat nurdiyanto</t>
        </is>
      </c>
      <c r="E32" t="n">
        <v>85713292521</v>
      </c>
      <c r="F32" t="inlineStr">
        <is>
          <t>-7.621285 110.428042 0 0</t>
        </is>
      </c>
      <c r="G32" t="n">
        <v>-7.621285</v>
      </c>
      <c r="H32" t="n">
        <v>110.428042</v>
      </c>
      <c r="I32" t="n">
        <v>0</v>
      </c>
      <c r="J32" t="n">
        <v>0</v>
      </c>
      <c r="K32" t="n">
        <v>0</v>
      </c>
      <c r="L32" t="inlineStr">
        <is>
          <t>-7.621622 110.429325 0 0</t>
        </is>
      </c>
      <c r="M32" t="n">
        <v>-7.621622</v>
      </c>
      <c r="N32" t="n">
        <v>110.429325</v>
      </c>
      <c r="O32" t="n">
        <v>0</v>
      </c>
      <c r="P32" t="n">
        <v>0</v>
      </c>
      <c r="Q32" t="n">
        <v>0</v>
      </c>
      <c r="R32" t="inlineStr">
        <is>
          <t>DIY</t>
        </is>
      </c>
      <c r="S32" t="n">
        <v>0</v>
      </c>
      <c r="T32" t="n">
        <v>0</v>
      </c>
      <c r="U32" t="n">
        <v>0</v>
      </c>
      <c r="V32" t="n">
        <v>0</v>
      </c>
      <c r="W32" t="n">
        <v>1</v>
      </c>
      <c r="X32" t="n">
        <v>0</v>
      </c>
      <c r="Y32" t="n">
        <v>0</v>
      </c>
      <c r="Z32" t="n">
        <v>0</v>
      </c>
      <c r="AA32" t="n">
        <v>0</v>
      </c>
      <c r="AB32" t="n">
        <v>0</v>
      </c>
      <c r="AC32" t="inlineStr">
        <is>
          <t>SLEMAN</t>
        </is>
      </c>
      <c r="AD32" t="inlineStr">
        <is>
          <t>CANGKRINGAN</t>
        </is>
      </c>
      <c r="AE32" t="inlineStr">
        <is>
          <t>UMBULHARJO</t>
        </is>
      </c>
      <c r="AF32" t="inlineStr">
        <is>
          <t>PINBUK</t>
        </is>
      </c>
      <c r="AG32" t="inlineStr">
        <is>
          <t>PBP1378</t>
        </is>
      </c>
      <c r="AH32" t="n">
        <v>9</v>
      </c>
      <c r="AI32" t="inlineStr">
        <is>
          <t>VPA2</t>
        </is>
      </c>
      <c r="AJ32" t="inlineStr">
        <is>
          <t>Tidak aktif</t>
        </is>
      </c>
      <c r="AK32" t="n">
        <v>42</v>
      </c>
      <c r="AL32" t="inlineStr">
        <is>
          <t>Laki-laki</t>
        </is>
      </c>
      <c r="AM32" t="inlineStr">
        <is>
          <t>Sudah menikah</t>
        </is>
      </c>
      <c r="AN32" t="inlineStr">
        <is>
          <t>SMA/Sederajat</t>
        </is>
      </c>
      <c r="AO32" t="inlineStr">
        <is>
          <t>Wiraswasta</t>
        </is>
      </c>
      <c r="AP32" t="n">
        <v>0</v>
      </c>
      <c r="AQ32" t="n">
        <v>0</v>
      </c>
      <c r="AR32" t="n">
        <v>0</v>
      </c>
      <c r="AS32" t="n">
        <v>1</v>
      </c>
      <c r="AT32" t="n">
        <v>0</v>
      </c>
      <c r="AU32" t="n">
        <v>0</v>
      </c>
      <c r="AV32" t="n">
        <v>0</v>
      </c>
      <c r="AW32" t="n">
        <v>0</v>
      </c>
      <c r="AX32" t="n">
        <v/>
      </c>
      <c r="AY32" t="inlineStr">
        <is>
          <t>Tidak ada</t>
        </is>
      </c>
      <c r="AZ32" t="n">
        <v>0</v>
      </c>
      <c r="BA32" t="n">
        <v>0</v>
      </c>
      <c r="BB32" t="n">
        <v>0</v>
      </c>
      <c r="BC32" t="n">
        <v>0</v>
      </c>
      <c r="BD32" t="n">
        <v>0</v>
      </c>
      <c r="BE32" t="n">
        <v>0</v>
      </c>
      <c r="BF32" t="n">
        <v>0</v>
      </c>
      <c r="BG32" t="n">
        <v>1</v>
      </c>
      <c r="BH32" t="n">
        <v/>
      </c>
      <c r="BI32" t="inlineStr">
        <is>
          <t>Rp1.500.000 - Rp2.500.000</t>
        </is>
      </c>
      <c r="BJ32" t="n">
        <v>1</v>
      </c>
      <c r="BK32" t="n">
        <v>1</v>
      </c>
      <c r="BL32" t="n">
        <v>2</v>
      </c>
      <c r="BM32" t="n">
        <v>0</v>
      </c>
      <c r="BN32" t="inlineStr">
        <is>
          <t>Milik sendiri</t>
        </is>
      </c>
      <c r="BO32" t="inlineStr">
        <is>
          <t>Permanen (dinding bata dan semen)</t>
        </is>
      </c>
      <c r="BP32" t="n">
        <v>1</v>
      </c>
      <c r="BQ32" t="n">
        <v>0</v>
      </c>
      <c r="BR32" t="n">
        <v>0</v>
      </c>
      <c r="BS32" t="n">
        <v>0</v>
      </c>
      <c r="BT32" t="n">
        <v>0</v>
      </c>
      <c r="BU32" t="n">
        <v/>
      </c>
      <c r="BV32" t="inlineStr">
        <is>
          <t>Keramik/ubin</t>
        </is>
      </c>
      <c r="BW32" t="n">
        <v>0</v>
      </c>
      <c r="BX32" t="n">
        <v>0</v>
      </c>
      <c r="BY32" t="n">
        <v>1</v>
      </c>
      <c r="BZ32" t="n">
        <v>0</v>
      </c>
      <c r="CA32" t="n">
        <v>0</v>
      </c>
      <c r="CB32" t="n">
        <v/>
      </c>
      <c r="CC32" t="inlineStr">
        <is>
          <t>Genting</t>
        </is>
      </c>
      <c r="CD32" t="n">
        <v>0</v>
      </c>
      <c r="CE32" t="n">
        <v>0</v>
      </c>
      <c r="CF32" t="n">
        <v>0</v>
      </c>
      <c r="CG32" t="n">
        <v>0</v>
      </c>
      <c r="CH32" t="n">
        <v>0</v>
      </c>
      <c r="CI32" t="n">
        <v>1</v>
      </c>
      <c r="CJ32" t="n">
        <v>0</v>
      </c>
      <c r="CK32" t="n">
        <v/>
      </c>
      <c r="CL32" t="inlineStr">
        <is>
          <t>Ya</t>
        </is>
      </c>
      <c r="CM32" t="n">
        <v>2017</v>
      </c>
      <c r="CN32" t="inlineStr">
        <is>
          <t>Fixed-Dome (Kubah Tetap)</t>
        </is>
      </c>
      <c r="CO32" t="inlineStr">
        <is>
          <t>4 m³ (2-3 ekor sapi, ±3 jam memasak/hari, ±30 kg slurry/hari)</t>
        </is>
      </c>
      <c r="CP32" t="inlineStr">
        <is>
          <t>Koperasi</t>
        </is>
      </c>
      <c r="CQ32" t="n">
        <v>0</v>
      </c>
      <c r="CR32" t="n">
        <v>0</v>
      </c>
      <c r="CS32" t="n">
        <v>0</v>
      </c>
      <c r="CT32" t="n">
        <v>0</v>
      </c>
      <c r="CU32" t="n">
        <v>0</v>
      </c>
      <c r="CV32" t="n">
        <v>0</v>
      </c>
      <c r="CW32" t="n">
        <v>1</v>
      </c>
      <c r="CX32" t="n">
        <v>0</v>
      </c>
      <c r="CY32" t="inlineStr">
        <is>
          <t>Anggota keluarga - laki-laki Anggota keluarga - perempuan dewasa</t>
        </is>
      </c>
      <c r="CZ32" t="n">
        <v>1</v>
      </c>
      <c r="DA32" t="n">
        <v>1</v>
      </c>
      <c r="DB32" t="n">
        <v>0</v>
      </c>
      <c r="DC32" t="n">
        <v/>
      </c>
      <c r="DD32" t="inlineStr">
        <is>
          <t>Anggota keluarga - laki-laki</t>
        </is>
      </c>
      <c r="DE32" t="n">
        <v>1</v>
      </c>
      <c r="DF32" t="n">
        <v>0</v>
      </c>
      <c r="DG32" t="n">
        <v>0</v>
      </c>
      <c r="DH32" t="n">
        <v>0</v>
      </c>
      <c r="DI32" t="n">
        <v/>
      </c>
      <c r="DJ32" t="inlineStr">
        <is>
          <t>CPO atau pendamping</t>
        </is>
      </c>
      <c r="DK32" t="n">
        <v>0</v>
      </c>
      <c r="DL32" t="n">
        <v>0</v>
      </c>
      <c r="DM32" t="n">
        <v>1</v>
      </c>
      <c r="DN32" t="n">
        <v>0</v>
      </c>
      <c r="DO32" t="n">
        <v/>
      </c>
      <c r="DP32" t="inlineStr">
        <is>
          <t>Tidak berfungsi sama sekali</t>
        </is>
      </c>
      <c r="DQ32" t="inlineStr">
        <is>
          <t>&gt;1 tahun yang lalu</t>
        </is>
      </c>
      <c r="DR32" t="inlineStr">
        <is>
          <t>Faktor cuaca atau kondisi lingkungan</t>
        </is>
      </c>
      <c r="DS32" t="n">
        <v/>
      </c>
      <c r="DT32" t="n">
        <v/>
      </c>
      <c r="DU32" t="n">
        <v/>
      </c>
      <c r="DV32" t="n">
        <v/>
      </c>
      <c r="DW32" t="n">
        <v/>
      </c>
      <c r="DX32" t="n">
        <v/>
      </c>
      <c r="DY32" t="n">
        <v/>
      </c>
      <c r="DZ32" t="n">
        <v/>
      </c>
      <c r="EA32" t="n">
        <v/>
      </c>
      <c r="EB32" t="n">
        <v/>
      </c>
      <c r="EC32" t="n">
        <v/>
      </c>
      <c r="ED32" t="n">
        <v/>
      </c>
      <c r="EE32" t="n">
        <v/>
      </c>
      <c r="EF32" t="n">
        <v/>
      </c>
      <c r="EG32" t="n">
        <v/>
      </c>
      <c r="EH32" t="n">
        <v/>
      </c>
      <c r="EI32" t="inlineStr">
        <is>
          <t>Kurangnya dukungan atau pemantauan dari pemerintah atau CPO Keterbatasan akses terhadap informasi atau pelatihan terkait biogas</t>
        </is>
      </c>
      <c r="EJ32" t="n">
        <v>0</v>
      </c>
      <c r="EK32" t="n">
        <v>1</v>
      </c>
      <c r="EL32" t="n">
        <v>1</v>
      </c>
      <c r="EM32" t="n">
        <v>0</v>
      </c>
      <c r="EN32" t="n">
        <v>0</v>
      </c>
      <c r="EO32" t="n">
        <v/>
      </c>
      <c r="EP32" t="inlineStr">
        <is>
          <t>Ya, cukup jelas dan mudah diikuti</t>
        </is>
      </c>
      <c r="EQ32" t="inlineStr">
        <is>
          <t>Bukan pelatihan</t>
        </is>
      </c>
      <c r="ER32" t="inlineStr">
        <is>
          <t>CPO atau pendamping</t>
        </is>
      </c>
      <c r="ES32" t="n">
        <v>1</v>
      </c>
      <c r="ET32" t="n">
        <v>0</v>
      </c>
      <c r="EU32" t="n">
        <v>0</v>
      </c>
      <c r="EV32" t="n">
        <v>0</v>
      </c>
      <c r="EW32" t="n">
        <v/>
      </c>
      <c r="EX32" t="inlineStr">
        <is>
          <t>Anggota keluarga - Laki-laki</t>
        </is>
      </c>
      <c r="EY32" t="n">
        <v>1</v>
      </c>
      <c r="EZ32" t="n">
        <v>0</v>
      </c>
      <c r="FA32" t="n">
        <v>0</v>
      </c>
      <c r="FB32" t="n">
        <v/>
      </c>
      <c r="FC32" t="inlineStr">
        <is>
          <t>Jarang sekali</t>
        </is>
      </c>
      <c r="FD32" t="n">
        <v/>
      </c>
      <c r="FE32" t="inlineStr">
        <is>
          <t>Mengetahui</t>
        </is>
      </c>
      <c r="FF32" t="inlineStr">
        <is>
          <t>Sering (setiap minggu)</t>
        </is>
      </c>
      <c r="FG32" t="inlineStr">
        <is>
          <t>Tidak mengetahui</t>
        </is>
      </c>
      <c r="FH32" t="inlineStr">
        <is>
          <t>Cukup sering (2 minggu sekali)</t>
        </is>
      </c>
      <c r="FI32" t="inlineStr">
        <is>
          <t>Mengetahui</t>
        </is>
      </c>
      <c r="FJ32" t="inlineStr">
        <is>
          <t>Sering (setiap minggu)</t>
        </is>
      </c>
      <c r="FK32" t="inlineStr">
        <is>
          <t>Tidak mengetahui</t>
        </is>
      </c>
      <c r="FL32" t="inlineStr">
        <is>
          <t>Tidak pernah</t>
        </is>
      </c>
      <c r="FM32" t="inlineStr">
        <is>
          <t>Mengetahui</t>
        </is>
      </c>
      <c r="FN32" t="inlineStr">
        <is>
          <t>Cukup sering (2 minggu sekali)</t>
        </is>
      </c>
      <c r="FO32" t="inlineStr">
        <is>
          <t>Mengetahui</t>
        </is>
      </c>
      <c r="FP32" t="inlineStr">
        <is>
          <t>Cukup sering (2 minggu sekali)</t>
        </is>
      </c>
      <c r="FQ32" t="inlineStr">
        <is>
          <t>Mengetahui</t>
        </is>
      </c>
      <c r="FR32" t="inlineStr">
        <is>
          <t>Ya</t>
        </is>
      </c>
      <c r="FS32" t="inlineStr">
        <is>
          <t>Mengetahui</t>
        </is>
      </c>
      <c r="FT32" t="inlineStr">
        <is>
          <t>Ya, terkadang</t>
        </is>
      </c>
      <c r="FU32" t="inlineStr">
        <is>
          <t>Laki-laki dewasa Perempuan dewasa</t>
        </is>
      </c>
      <c r="FV32" t="n">
        <v>1</v>
      </c>
      <c r="FW32" t="n">
        <v>1</v>
      </c>
      <c r="FX32" t="n">
        <v>0</v>
      </c>
      <c r="FY32" t="n">
        <v>0</v>
      </c>
      <c r="FZ32" t="inlineStr">
        <is>
          <t>Kurang memahami</t>
        </is>
      </c>
      <c r="GA32" t="inlineStr">
        <is>
          <t>CPO Teman/keluarga</t>
        </is>
      </c>
      <c r="GB32" t="n">
        <v>1</v>
      </c>
      <c r="GC32" t="n">
        <v>0</v>
      </c>
      <c r="GD32" t="n">
        <v>1</v>
      </c>
      <c r="GE32" t="n">
        <v>0</v>
      </c>
      <c r="GF32" t="n">
        <v/>
      </c>
      <c r="GG32" t="inlineStr">
        <is>
          <t>Kadang-kadang</t>
        </is>
      </c>
      <c r="GH32" t="inlineStr">
        <is>
          <t>Tidak</t>
        </is>
      </c>
      <c r="GI32" t="n">
        <v/>
      </c>
      <c r="GJ32" t="n">
        <v/>
      </c>
      <c r="GK32" t="n">
        <v/>
      </c>
      <c r="GL32" t="n">
        <v/>
      </c>
      <c r="GM32" t="n">
        <v/>
      </c>
      <c r="GN32" t="n">
        <v/>
      </c>
      <c r="GO32" t="n">
        <v/>
      </c>
      <c r="GP32" t="inlineStr">
        <is>
          <t>Penuh (100%)</t>
        </is>
      </c>
      <c r="GQ32" t="inlineStr">
        <is>
          <t>LPG</t>
        </is>
      </c>
      <c r="GR32" t="n">
        <v>1</v>
      </c>
      <c r="GS32" t="n">
        <v>0</v>
      </c>
      <c r="GT32" t="n">
        <v>0</v>
      </c>
      <c r="GU32" t="n">
        <v>0</v>
      </c>
      <c r="GV32" t="n">
        <v>0</v>
      </c>
      <c r="GW32" t="n">
        <v>0</v>
      </c>
      <c r="GX32" t="n">
        <v>0</v>
      </c>
      <c r="GY32" t="n">
        <v/>
      </c>
      <c r="GZ32" t="inlineStr">
        <is>
          <t>Ya</t>
        </is>
      </c>
      <c r="HA32" t="n">
        <v/>
      </c>
      <c r="HB32" t="n">
        <v/>
      </c>
      <c r="HC32" t="n">
        <v/>
      </c>
      <c r="HD32" t="n">
        <v/>
      </c>
      <c r="HE32" t="n">
        <v>12</v>
      </c>
      <c r="HF32" t="n">
        <v>70000</v>
      </c>
      <c r="HG32" t="n">
        <v>0</v>
      </c>
      <c r="HH32" t="n">
        <v>0</v>
      </c>
      <c r="HI32" t="n">
        <v/>
      </c>
      <c r="HJ32" t="n">
        <v/>
      </c>
      <c r="HK32" t="n">
        <v/>
      </c>
      <c r="HL32" t="n">
        <v/>
      </c>
      <c r="HM32" t="n">
        <v/>
      </c>
      <c r="HN32" t="n">
        <v/>
      </c>
      <c r="HO32" t="n">
        <v/>
      </c>
      <c r="HP32" t="n">
        <v/>
      </c>
      <c r="HQ32" t="n">
        <v/>
      </c>
      <c r="HR32" t="n">
        <v/>
      </c>
      <c r="HS32" t="n">
        <v/>
      </c>
      <c r="HT32" t="n">
        <v/>
      </c>
      <c r="HU32" t="n">
        <v/>
      </c>
      <c r="HV32" t="n">
        <v/>
      </c>
      <c r="HW32" t="n">
        <v/>
      </c>
      <c r="HX32" t="n">
        <v/>
      </c>
      <c r="HY32" t="n">
        <v/>
      </c>
      <c r="HZ32" t="n">
        <v/>
      </c>
      <c r="IA32" t="n">
        <v>12</v>
      </c>
      <c r="IB32" t="n">
        <v>70000</v>
      </c>
      <c r="IC32" t="n">
        <v/>
      </c>
      <c r="ID32" t="n">
        <v/>
      </c>
      <c r="IE32" t="n">
        <v/>
      </c>
      <c r="IF32" t="n">
        <v/>
      </c>
      <c r="IG32" t="n">
        <v/>
      </c>
      <c r="IH32" t="n">
        <v/>
      </c>
      <c r="II32" t="n">
        <v/>
      </c>
      <c r="IJ32" t="n">
        <v/>
      </c>
      <c r="IK32" t="inlineStr">
        <is>
          <t>15-30 kg</t>
        </is>
      </c>
      <c r="IL32" t="inlineStr">
        <is>
          <t>1-3 jam</t>
        </is>
      </c>
      <c r="IM32" t="inlineStr">
        <is>
          <t>Ya</t>
        </is>
      </c>
      <c r="IN32" t="inlineStr">
        <is>
          <t>Ya</t>
        </is>
      </c>
      <c r="IO32" t="inlineStr">
        <is>
          <t>Lebih bersih</t>
        </is>
      </c>
      <c r="IP32" t="n">
        <v/>
      </c>
      <c r="IQ32" t="inlineStr">
        <is>
          <t>Tidak pernah</t>
        </is>
      </c>
      <c r="IR32" t="n">
        <v/>
      </c>
      <c r="IS32" t="n">
        <v/>
      </c>
      <c r="IT32" t="n">
        <v/>
      </c>
      <c r="IU32" t="n">
        <v/>
      </c>
      <c r="IV32" t="n">
        <v/>
      </c>
      <c r="IW32" t="n">
        <v/>
      </c>
      <c r="IX32" t="n">
        <v/>
      </c>
      <c r="IY32" t="n">
        <v/>
      </c>
      <c r="IZ32" t="inlineStr">
        <is>
          <t>Tidak pernah</t>
        </is>
      </c>
      <c r="JA32" t="n">
        <v/>
      </c>
      <c r="JB32" t="n">
        <v/>
      </c>
      <c r="JC32" t="n">
        <v/>
      </c>
      <c r="JD32" t="n">
        <v/>
      </c>
      <c r="JE32" t="n">
        <v/>
      </c>
      <c r="JF32" t="n">
        <v/>
      </c>
      <c r="JG32" t="n">
        <v/>
      </c>
      <c r="JH32" t="n">
        <v/>
      </c>
      <c r="JI32" t="inlineStr">
        <is>
          <t>Tidak pernah</t>
        </is>
      </c>
      <c r="JJ32" t="n">
        <v/>
      </c>
      <c r="JK32" t="n">
        <v/>
      </c>
      <c r="JL32" t="n">
        <v/>
      </c>
      <c r="JM32" t="n">
        <v/>
      </c>
      <c r="JN32" t="n">
        <v/>
      </c>
      <c r="JO32" t="n">
        <v/>
      </c>
      <c r="JP32" t="n">
        <v/>
      </c>
      <c r="JQ32" t="n">
        <v/>
      </c>
      <c r="JR32" t="inlineStr">
        <is>
          <t>Tidak pernah</t>
        </is>
      </c>
      <c r="JS32" t="n">
        <v/>
      </c>
      <c r="JT32" t="n">
        <v/>
      </c>
      <c r="JU32" t="n">
        <v/>
      </c>
      <c r="JV32" t="n">
        <v/>
      </c>
      <c r="JW32" t="n">
        <v/>
      </c>
      <c r="JX32" t="n">
        <v/>
      </c>
      <c r="JY32" t="n">
        <v/>
      </c>
      <c r="JZ32" t="n">
        <v/>
      </c>
      <c r="KA32" t="inlineStr">
        <is>
          <t>Tidak pernah</t>
        </is>
      </c>
      <c r="KB32" t="n">
        <v/>
      </c>
      <c r="KC32" t="n">
        <v/>
      </c>
      <c r="KD32" t="n">
        <v/>
      </c>
      <c r="KE32" t="n">
        <v/>
      </c>
      <c r="KF32" t="n">
        <v/>
      </c>
      <c r="KG32" t="n">
        <v/>
      </c>
      <c r="KH32" t="n">
        <v/>
      </c>
      <c r="KI32" t="n">
        <v/>
      </c>
      <c r="KJ32" t="inlineStr">
        <is>
          <t>Tidak pernah</t>
        </is>
      </c>
      <c r="KK32" t="n">
        <v/>
      </c>
      <c r="KL32" t="n">
        <v/>
      </c>
      <c r="KM32" t="n">
        <v/>
      </c>
      <c r="KN32" t="n">
        <v/>
      </c>
      <c r="KO32" t="n">
        <v/>
      </c>
      <c r="KP32" t="n">
        <v/>
      </c>
      <c r="KQ32" t="n">
        <v/>
      </c>
      <c r="KR32" t="n">
        <v/>
      </c>
      <c r="KS32" t="inlineStr">
        <is>
          <t>Cukup membaik</t>
        </is>
      </c>
      <c r="KT32" t="inlineStr">
        <is>
          <t>0-1 kali</t>
        </is>
      </c>
      <c r="KU32" t="inlineStr">
        <is>
          <t>0-1 kali</t>
        </is>
      </c>
      <c r="KV32" t="inlineStr">
        <is>
          <t>Anak-anak (0-18 tahun)</t>
        </is>
      </c>
      <c r="KW32" t="n">
        <v>0</v>
      </c>
      <c r="KX32" t="n">
        <v>0</v>
      </c>
      <c r="KY32" t="n">
        <v>1</v>
      </c>
      <c r="KZ32" t="n">
        <v>0</v>
      </c>
      <c r="LA32" t="inlineStr">
        <is>
          <t>Cukup membaik</t>
        </is>
      </c>
      <c r="LB32" t="inlineStr">
        <is>
          <t>Jauh lebih baik</t>
        </is>
      </c>
      <c r="LC32" t="n">
        <v>0</v>
      </c>
      <c r="LD32" t="n">
        <v>2</v>
      </c>
      <c r="LE32" t="n">
        <v>0</v>
      </c>
      <c r="LF32" t="n">
        <v>6</v>
      </c>
      <c r="LG32" t="inlineStr">
        <is>
          <t>Ya</t>
        </is>
      </c>
      <c r="LH32" t="n">
        <v>75000</v>
      </c>
      <c r="LI32" t="n">
        <v/>
      </c>
      <c r="LJ32" t="inlineStr">
        <is>
          <t>Modal Usaha</t>
        </is>
      </c>
      <c r="LK32" t="n">
        <v>0</v>
      </c>
      <c r="LL32" t="n">
        <v>0</v>
      </c>
      <c r="LM32" t="n">
        <v>1</v>
      </c>
      <c r="LN32" t="n">
        <v>0</v>
      </c>
      <c r="LO32" t="n">
        <v>0</v>
      </c>
      <c r="LP32" t="n">
        <v>0</v>
      </c>
      <c r="LQ32" t="n">
        <v>0</v>
      </c>
      <c r="LR32" t="n">
        <v/>
      </c>
      <c r="LS32" t="n">
        <v>20</v>
      </c>
      <c r="LT32" t="n">
        <v>20</v>
      </c>
      <c r="LU32" t="n">
        <v>0</v>
      </c>
      <c r="LV32" t="n">
        <v>10</v>
      </c>
      <c r="LW32" t="n">
        <v>10</v>
      </c>
      <c r="LX32" t="n">
        <v>0</v>
      </c>
      <c r="LY32" t="n">
        <v>10</v>
      </c>
      <c r="LZ32" t="n">
        <v>10</v>
      </c>
      <c r="MA32" t="n">
        <v>0</v>
      </c>
      <c r="MB32" t="inlineStr">
        <is>
          <t>Ya</t>
        </is>
      </c>
      <c r="MC32" t="n">
        <v>10</v>
      </c>
      <c r="MD32" t="n">
        <v>0</v>
      </c>
      <c r="ME32" t="n">
        <v>10</v>
      </c>
      <c r="MF32" t="n">
        <v>0</v>
      </c>
      <c r="MG32" t="n">
        <v>0</v>
      </c>
      <c r="MH32" t="n">
        <v>0</v>
      </c>
      <c r="MI32" t="inlineStr">
        <is>
          <t>Pendidikan anak (mengantar sekolah, menemani anak belajar, menyiapkan bekal dsb) Aktivitas sosial diluar rumah (misalnya, berkumpul dengan tetangga, mengikuti kegiatan PKK, dsb)</t>
        </is>
      </c>
      <c r="MJ32" t="n">
        <v>1</v>
      </c>
      <c r="MK32" t="n">
        <v>1</v>
      </c>
      <c r="ML32" t="n">
        <v>0</v>
      </c>
      <c r="MM32" t="n">
        <v>0</v>
      </c>
      <c r="MN32" t="n">
        <v>0</v>
      </c>
      <c r="MO32" t="n">
        <v>0</v>
      </c>
      <c r="MP32" t="n">
        <v/>
      </c>
      <c r="MQ32" t="n">
        <v/>
      </c>
      <c r="MR32" t="inlineStr">
        <is>
          <t>Antar jemput anak sekolah</t>
        </is>
      </c>
      <c r="MS32" t="inlineStr">
        <is>
          <t>Pertemuan RT, PKK, Arisan</t>
        </is>
      </c>
      <c r="MT32" t="n">
        <v/>
      </c>
      <c r="MU32" t="inlineStr">
        <is>
          <t>Tidak</t>
        </is>
      </c>
      <c r="MV32" t="n">
        <v/>
      </c>
      <c r="MW32" t="n">
        <v/>
      </c>
      <c r="MX32" t="n">
        <v/>
      </c>
      <c r="MY32" t="n">
        <v/>
      </c>
      <c r="MZ32" t="n">
        <v/>
      </c>
      <c r="NA32" t="n">
        <v/>
      </c>
      <c r="NB32" t="n">
        <v/>
      </c>
      <c r="NC32" t="n">
        <v/>
      </c>
      <c r="ND32" t="n">
        <v/>
      </c>
      <c r="NE32" t="n">
        <v/>
      </c>
      <c r="NF32" t="n">
        <v/>
      </c>
      <c r="NG32" t="n">
        <v/>
      </c>
      <c r="NH32" t="n">
        <v/>
      </c>
      <c r="NI32" t="n">
        <v/>
      </c>
      <c r="NJ32" t="n">
        <v/>
      </c>
      <c r="NK32" t="n">
        <v/>
      </c>
      <c r="NL32" t="inlineStr">
        <is>
          <t>Tidak</t>
        </is>
      </c>
      <c r="NM32" t="inlineStr">
        <is>
          <t>100% dana hibah</t>
        </is>
      </c>
      <c r="NN32" t="inlineStr">
        <is>
          <t>0 (100% sumber pembiayaan dari hibah)</t>
        </is>
      </c>
      <c r="NO32" t="inlineStr">
        <is>
          <t>Pemerintah</t>
        </is>
      </c>
      <c r="NP32" t="n">
        <v/>
      </c>
      <c r="NQ32" t="n">
        <v/>
      </c>
      <c r="NR32" t="n">
        <v/>
      </c>
      <c r="NS32" t="n">
        <v/>
      </c>
      <c r="NT32" t="n">
        <v/>
      </c>
      <c r="NU32" t="n">
        <v/>
      </c>
      <c r="NV32" t="n">
        <v/>
      </c>
      <c r="NW32" t="n">
        <v/>
      </c>
      <c r="NX32" t="inlineStr">
        <is>
          <t>Sedikit meningkat</t>
        </is>
      </c>
      <c r="NY32" t="n">
        <v>90</v>
      </c>
      <c r="NZ32" t="n">
        <v>0</v>
      </c>
      <c r="OA32" t="n">
        <v>0</v>
      </c>
      <c r="OB32" t="n">
        <v>10</v>
      </c>
      <c r="OC32" t="n">
        <v>0</v>
      </c>
      <c r="OD32" t="n">
        <v>0</v>
      </c>
      <c r="OE32" t="inlineStr">
        <is>
          <t>Lebih baik</t>
        </is>
      </c>
      <c r="OF32" t="inlineStr">
        <is>
          <t>Lebih baik (beda waktu memasak 5-30 menit, ATAU tidak lagi ada rasa/bau makanan yang berubah, ATAU alasan lainnya)</t>
        </is>
      </c>
      <c r="OG32" t="inlineStr">
        <is>
          <t>Ya</t>
        </is>
      </c>
      <c r="OH32" t="n">
        <v>2</v>
      </c>
      <c r="OI32" t="n">
        <v>0</v>
      </c>
      <c r="OJ32" t="n">
        <v>0</v>
      </c>
      <c r="OK32" t="n">
        <v>0</v>
      </c>
      <c r="OL32" t="n">
        <v>0</v>
      </c>
      <c r="OM32" t="n">
        <v>0</v>
      </c>
      <c r="ON32" t="n">
        <v>0</v>
      </c>
      <c r="OO32" t="n">
        <v>0</v>
      </c>
      <c r="OP32" t="inlineStr">
        <is>
          <t>Sapi pedaging</t>
        </is>
      </c>
      <c r="OQ32" t="n">
        <v>1</v>
      </c>
      <c r="OR32" t="n">
        <v>0</v>
      </c>
      <c r="OS32" t="n">
        <v>0</v>
      </c>
      <c r="OT32" t="n">
        <v>0</v>
      </c>
      <c r="OU32" t="n">
        <v>0</v>
      </c>
      <c r="OV32" t="n">
        <v>0</v>
      </c>
      <c r="OW32" t="n">
        <v>0</v>
      </c>
      <c r="OX32" t="n">
        <v>0</v>
      </c>
      <c r="OY32" t="n">
        <v>0</v>
      </c>
      <c r="OZ32" t="inlineStr">
        <is>
          <t>Sapi pedaging</t>
        </is>
      </c>
      <c r="PA32" t="n">
        <v>1</v>
      </c>
      <c r="PB32" t="n">
        <v>0</v>
      </c>
      <c r="PC32" t="n">
        <v>0</v>
      </c>
      <c r="PD32" t="n">
        <v>0</v>
      </c>
      <c r="PE32" t="n">
        <v>0</v>
      </c>
      <c r="PF32" t="n">
        <v>0</v>
      </c>
      <c r="PG32" t="n">
        <v>0</v>
      </c>
      <c r="PH32" t="n">
        <v>0</v>
      </c>
      <c r="PI32" t="n">
        <v>0</v>
      </c>
      <c r="PJ32" t="inlineStr">
        <is>
          <t>Tidak ada</t>
        </is>
      </c>
      <c r="PK32" t="n">
        <v>0</v>
      </c>
      <c r="PL32" t="n">
        <v>0</v>
      </c>
      <c r="PM32" t="n">
        <v>0</v>
      </c>
      <c r="PN32" t="n">
        <v>0</v>
      </c>
      <c r="PO32" t="n">
        <v>0</v>
      </c>
      <c r="PP32" t="n">
        <v>0</v>
      </c>
      <c r="PQ32" t="n">
        <v>0</v>
      </c>
      <c r="PR32" t="n">
        <v>0</v>
      </c>
      <c r="PS32" t="n">
        <v>1</v>
      </c>
      <c r="PT32" t="inlineStr">
        <is>
          <t>2-Dibuang ke sungai</t>
        </is>
      </c>
      <c r="PU32" t="n">
        <v>0</v>
      </c>
      <c r="PV32" t="n">
        <v>0</v>
      </c>
      <c r="PW32" t="n">
        <v>0</v>
      </c>
      <c r="PX32" t="n">
        <v>0</v>
      </c>
      <c r="PY32" t="n">
        <v>0</v>
      </c>
      <c r="PZ32" t="n">
        <v>0</v>
      </c>
      <c r="QA32" t="n">
        <v>1</v>
      </c>
      <c r="QB32" t="n">
        <v>0</v>
      </c>
      <c r="QC32" t="n">
        <v>0</v>
      </c>
      <c r="QD32" t="n">
        <v/>
      </c>
      <c r="QE32" t="n">
        <v/>
      </c>
      <c r="QF32" t="n">
        <v/>
      </c>
      <c r="QG32" t="n">
        <v/>
      </c>
      <c r="QH32" t="n">
        <v/>
      </c>
      <c r="QI32" t="n">
        <v/>
      </c>
      <c r="QJ32" t="n">
        <v/>
      </c>
      <c r="QK32" t="n">
        <v/>
      </c>
      <c r="QL32" t="n">
        <v/>
      </c>
      <c r="QM32" t="n">
        <v/>
      </c>
      <c r="QN32" t="n">
        <v/>
      </c>
      <c r="QO32" t="n">
        <v/>
      </c>
      <c r="QP32" t="n">
        <v/>
      </c>
      <c r="QQ32" t="n">
        <v/>
      </c>
      <c r="QR32" t="n">
        <v/>
      </c>
      <c r="QS32" t="n">
        <v/>
      </c>
      <c r="QT32" t="n">
        <v/>
      </c>
      <c r="QU32" t="n">
        <v/>
      </c>
      <c r="QV32" t="n">
        <v/>
      </c>
      <c r="QW32" t="n">
        <v/>
      </c>
      <c r="QX32" t="n">
        <v/>
      </c>
      <c r="QY32" t="n">
        <v/>
      </c>
      <c r="QZ32" t="n">
        <v/>
      </c>
      <c r="RA32" t="n">
        <v/>
      </c>
      <c r="RB32" t="n">
        <v/>
      </c>
      <c r="RC32" t="n">
        <v/>
      </c>
      <c r="RD32" t="n">
        <v/>
      </c>
      <c r="RE32" t="n">
        <v/>
      </c>
      <c r="RF32" t="n">
        <v/>
      </c>
      <c r="RG32" t="n">
        <v/>
      </c>
      <c r="RH32" t="n">
        <v/>
      </c>
      <c r="RI32" t="n">
        <v/>
      </c>
      <c r="RJ32" t="n">
        <v/>
      </c>
      <c r="RK32" t="n">
        <v/>
      </c>
      <c r="RL32" t="n">
        <v/>
      </c>
      <c r="RM32" t="n">
        <v/>
      </c>
      <c r="RN32" t="n">
        <v/>
      </c>
      <c r="RO32" t="n">
        <v/>
      </c>
      <c r="RP32" t="n">
        <v/>
      </c>
      <c r="RQ32" t="n">
        <v/>
      </c>
      <c r="RR32" t="n">
        <v/>
      </c>
      <c r="RS32" t="n">
        <v/>
      </c>
      <c r="RT32" t="n">
        <v/>
      </c>
      <c r="RU32" t="n">
        <v/>
      </c>
      <c r="RV32" t="n">
        <v/>
      </c>
      <c r="RW32" t="n">
        <v/>
      </c>
      <c r="RX32" t="n">
        <v/>
      </c>
      <c r="RY32" t="n">
        <v/>
      </c>
      <c r="RZ32" t="n">
        <v/>
      </c>
      <c r="SA32" t="n">
        <v/>
      </c>
      <c r="SB32" t="n">
        <v/>
      </c>
      <c r="SC32" t="n">
        <v/>
      </c>
      <c r="SD32" t="n">
        <v/>
      </c>
      <c r="SE32" t="n">
        <v/>
      </c>
      <c r="SF32" t="n">
        <v/>
      </c>
      <c r="SG32" t="n">
        <v/>
      </c>
      <c r="SH32" t="n">
        <v/>
      </c>
      <c r="SI32" t="n">
        <v/>
      </c>
      <c r="SJ32" t="n">
        <v/>
      </c>
      <c r="SK32" t="n">
        <v/>
      </c>
      <c r="SL32" t="n">
        <v/>
      </c>
      <c r="SM32" t="n">
        <v/>
      </c>
      <c r="SN32" t="n">
        <v/>
      </c>
      <c r="SO32" t="n">
        <v/>
      </c>
      <c r="SP32" t="n">
        <v/>
      </c>
      <c r="SQ32" t="n">
        <v/>
      </c>
      <c r="SR32" t="n">
        <v/>
      </c>
      <c r="SS32" t="n">
        <v/>
      </c>
      <c r="ST32" t="n">
        <v/>
      </c>
      <c r="SU32" t="n">
        <v/>
      </c>
      <c r="SV32" t="n">
        <v/>
      </c>
      <c r="SW32" t="n">
        <v/>
      </c>
      <c r="SX32" t="n">
        <v/>
      </c>
      <c r="SY32" t="n">
        <v>2</v>
      </c>
      <c r="SZ32" t="n">
        <v/>
      </c>
      <c r="TA32" t="n">
        <v/>
      </c>
      <c r="TB32" t="n">
        <v/>
      </c>
      <c r="TC32" t="n">
        <v/>
      </c>
      <c r="TD32" t="n">
        <v/>
      </c>
      <c r="TE32" t="n">
        <v/>
      </c>
      <c r="TF32" t="n">
        <v/>
      </c>
      <c r="TG32" t="n">
        <v>2</v>
      </c>
      <c r="TH32" t="n">
        <v>0</v>
      </c>
      <c r="TI32" t="n">
        <v>0</v>
      </c>
      <c r="TJ32" t="n">
        <v>0</v>
      </c>
      <c r="TK32" t="n">
        <v>0</v>
      </c>
      <c r="TL32" t="n">
        <v>0</v>
      </c>
      <c r="TM32" t="n">
        <v>0</v>
      </c>
      <c r="TN32" t="n">
        <v>0</v>
      </c>
      <c r="TO32" t="n">
        <v>0</v>
      </c>
      <c r="TP32" t="n">
        <v>0</v>
      </c>
      <c r="TQ32" t="n">
        <v>0</v>
      </c>
      <c r="TR32" t="n">
        <v>0</v>
      </c>
      <c r="TS32" t="n">
        <v/>
      </c>
      <c r="TT32" t="n">
        <v/>
      </c>
      <c r="TU32" t="n">
        <v/>
      </c>
      <c r="TV32" t="n">
        <v/>
      </c>
      <c r="TW32" t="n">
        <v/>
      </c>
      <c r="TX32" t="n">
        <v/>
      </c>
      <c r="TY32" t="n">
        <v/>
      </c>
      <c r="TZ32" t="n">
        <v/>
      </c>
      <c r="UA32" t="n">
        <v/>
      </c>
      <c r="UB32" t="n">
        <v/>
      </c>
      <c r="UC32" t="n">
        <v/>
      </c>
      <c r="UD32" t="n">
        <v/>
      </c>
      <c r="UE32" t="n">
        <v/>
      </c>
      <c r="UF32" t="n">
        <v/>
      </c>
      <c r="UG32" t="n">
        <v/>
      </c>
      <c r="UH32" t="n">
        <v/>
      </c>
      <c r="UI32" t="n">
        <v/>
      </c>
      <c r="UJ32" t="n">
        <v/>
      </c>
      <c r="UK32" t="n">
        <v/>
      </c>
      <c r="UL32" t="n">
        <v/>
      </c>
      <c r="UM32" t="n">
        <v/>
      </c>
      <c r="UN32" t="n">
        <v/>
      </c>
      <c r="UO32" t="n">
        <v/>
      </c>
      <c r="UP32" t="n">
        <v/>
      </c>
      <c r="UQ32" t="n">
        <v/>
      </c>
      <c r="UR32" t="n">
        <v/>
      </c>
      <c r="US32" t="n">
        <v/>
      </c>
      <c r="UT32" t="n">
        <v/>
      </c>
      <c r="UU32" t="inlineStr">
        <is>
          <t>Pemberian pakan di kandang</t>
        </is>
      </c>
      <c r="UV32" t="n">
        <v/>
      </c>
      <c r="UW32" t="n">
        <v/>
      </c>
      <c r="UX32" t="n">
        <v/>
      </c>
      <c r="UY32" t="n">
        <v/>
      </c>
      <c r="UZ32" t="n">
        <v/>
      </c>
      <c r="VA32" t="n">
        <v/>
      </c>
      <c r="VB32" t="n">
        <v/>
      </c>
      <c r="VC32" t="inlineStr">
        <is>
          <t>Sangat jarang (&gt;1 bulan sekali)</t>
        </is>
      </c>
      <c r="VD32" t="n">
        <v/>
      </c>
      <c r="VE32" t="n">
        <v/>
      </c>
      <c r="VF32" t="n">
        <v/>
      </c>
      <c r="VG32" t="n">
        <v/>
      </c>
      <c r="VH32" t="n">
        <v/>
      </c>
      <c r="VI32" t="n">
        <v/>
      </c>
      <c r="VJ32" t="n">
        <v/>
      </c>
      <c r="VK32" t="inlineStr">
        <is>
          <t>Cukup (2-6 hari sekali)</t>
        </is>
      </c>
      <c r="VL32" t="n">
        <v/>
      </c>
      <c r="VM32" t="n">
        <v/>
      </c>
      <c r="VN32" t="n">
        <v/>
      </c>
      <c r="VO32" t="n">
        <v/>
      </c>
      <c r="VP32" t="n">
        <v/>
      </c>
      <c r="VQ32" t="n">
        <v/>
      </c>
      <c r="VR32" t="n">
        <v/>
      </c>
      <c r="VS32" t="inlineStr">
        <is>
          <t>6-Digester biogas</t>
        </is>
      </c>
      <c r="VT32" t="n">
        <v>0</v>
      </c>
      <c r="VU32" t="n">
        <v>0</v>
      </c>
      <c r="VV32" t="n">
        <v>0</v>
      </c>
      <c r="VW32" t="n">
        <v>0</v>
      </c>
      <c r="VX32" t="n">
        <v>0</v>
      </c>
      <c r="VY32" t="n">
        <v>0</v>
      </c>
      <c r="VZ32" t="n">
        <v>0</v>
      </c>
      <c r="WA32" t="n">
        <v>0</v>
      </c>
      <c r="WB32" t="n">
        <v>0</v>
      </c>
      <c r="WC32" t="n">
        <v>1</v>
      </c>
      <c r="WD32" t="n">
        <v>0</v>
      </c>
      <c r="WE32" t="n">
        <v>0</v>
      </c>
      <c r="WF32" t="n">
        <v/>
      </c>
      <c r="WG32" t="n">
        <v/>
      </c>
      <c r="WH32" t="n">
        <v/>
      </c>
      <c r="WI32" t="n">
        <v/>
      </c>
      <c r="WJ32" t="n">
        <v/>
      </c>
      <c r="WK32" t="n">
        <v/>
      </c>
      <c r="WL32" t="n">
        <v/>
      </c>
      <c r="WM32" t="n">
        <v/>
      </c>
      <c r="WN32" t="n">
        <v/>
      </c>
      <c r="WO32" t="n">
        <v/>
      </c>
      <c r="WP32" t="n">
        <v/>
      </c>
      <c r="WQ32" t="n">
        <v/>
      </c>
      <c r="WR32" t="n">
        <v/>
      </c>
      <c r="WS32" t="n">
        <v/>
      </c>
      <c r="WT32" t="n">
        <v/>
      </c>
      <c r="WU32" t="n">
        <v/>
      </c>
      <c r="WV32" t="n">
        <v/>
      </c>
      <c r="WW32" t="n">
        <v/>
      </c>
      <c r="WX32" t="n">
        <v/>
      </c>
      <c r="WY32" t="n">
        <v/>
      </c>
      <c r="WZ32" t="n">
        <v/>
      </c>
      <c r="XA32" t="n">
        <v/>
      </c>
      <c r="XB32" t="n">
        <v/>
      </c>
      <c r="XC32" t="n">
        <v/>
      </c>
      <c r="XD32" t="n">
        <v/>
      </c>
      <c r="XE32" t="n">
        <v/>
      </c>
      <c r="XF32" t="n">
        <v/>
      </c>
      <c r="XG32" t="n">
        <v/>
      </c>
      <c r="XH32" t="n">
        <v/>
      </c>
      <c r="XI32" t="n">
        <v/>
      </c>
      <c r="XJ32" t="n">
        <v/>
      </c>
      <c r="XK32" t="n">
        <v/>
      </c>
      <c r="XL32" t="n">
        <v/>
      </c>
      <c r="XM32" t="n">
        <v/>
      </c>
      <c r="XN32" t="n">
        <v/>
      </c>
      <c r="XO32" t="n">
        <v/>
      </c>
      <c r="XP32" t="n">
        <v/>
      </c>
      <c r="XQ32" t="n">
        <v/>
      </c>
      <c r="XR32" t="n">
        <v/>
      </c>
      <c r="XS32" t="n">
        <v/>
      </c>
      <c r="XT32" t="n">
        <v/>
      </c>
      <c r="XU32" t="n">
        <v/>
      </c>
      <c r="XV32" t="n">
        <v/>
      </c>
      <c r="XW32" t="n">
        <v/>
      </c>
      <c r="XX32" t="n">
        <v/>
      </c>
      <c r="XY32" t="n">
        <v/>
      </c>
      <c r="XZ32" t="n">
        <v/>
      </c>
      <c r="YA32" t="n">
        <v/>
      </c>
      <c r="YB32" t="n">
        <v/>
      </c>
      <c r="YC32" t="n">
        <v/>
      </c>
      <c r="YD32" t="n">
        <v/>
      </c>
      <c r="YE32" t="n">
        <v/>
      </c>
      <c r="YF32" t="n">
        <v/>
      </c>
      <c r="YG32" t="n">
        <v/>
      </c>
      <c r="YH32" t="n">
        <v/>
      </c>
      <c r="YI32" t="n">
        <v/>
      </c>
      <c r="YJ32" t="n">
        <v/>
      </c>
      <c r="YK32" t="n">
        <v/>
      </c>
      <c r="YL32" t="n">
        <v/>
      </c>
      <c r="YM32" t="n">
        <v/>
      </c>
      <c r="YN32" t="n">
        <v/>
      </c>
      <c r="YO32" t="n">
        <v/>
      </c>
      <c r="YP32" t="n">
        <v/>
      </c>
      <c r="YQ32" t="n">
        <v/>
      </c>
      <c r="YR32" t="n">
        <v/>
      </c>
      <c r="YS32" t="n">
        <v/>
      </c>
      <c r="YT32" t="n">
        <v/>
      </c>
      <c r="YU32" t="n">
        <v/>
      </c>
      <c r="YV32" t="n">
        <v/>
      </c>
      <c r="YW32" t="n">
        <v/>
      </c>
      <c r="YX32" t="n">
        <v/>
      </c>
      <c r="YY32" t="n">
        <v/>
      </c>
      <c r="YZ32" t="n">
        <v/>
      </c>
      <c r="ZA32" t="n">
        <v/>
      </c>
      <c r="ZB32" t="n">
        <v/>
      </c>
      <c r="ZC32" t="n">
        <v/>
      </c>
      <c r="ZD32" t="n">
        <v/>
      </c>
      <c r="ZE32" t="n">
        <v/>
      </c>
      <c r="ZF32" t="n">
        <v/>
      </c>
      <c r="ZG32" t="n">
        <v/>
      </c>
      <c r="ZH32" t="n">
        <v/>
      </c>
      <c r="ZI32" t="n">
        <v/>
      </c>
      <c r="ZJ32" t="n">
        <v/>
      </c>
      <c r="ZK32" t="n">
        <v/>
      </c>
      <c r="ZL32" t="n">
        <v/>
      </c>
      <c r="ZM32" t="n">
        <v/>
      </c>
      <c r="ZN32" t="n">
        <v>100</v>
      </c>
      <c r="ZO32" t="n">
        <v/>
      </c>
      <c r="ZP32" t="n">
        <v/>
      </c>
      <c r="ZQ32" t="n">
        <v/>
      </c>
      <c r="ZR32" t="n">
        <v/>
      </c>
      <c r="ZS32" t="n">
        <v/>
      </c>
      <c r="ZT32" t="n">
        <v/>
      </c>
      <c r="ZU32" t="n">
        <v/>
      </c>
      <c r="ZV32" t="n">
        <v>2</v>
      </c>
      <c r="ZW32" t="n">
        <v/>
      </c>
      <c r="ZX32" t="n">
        <v/>
      </c>
      <c r="ZY32" t="n">
        <v/>
      </c>
      <c r="ZZ32" t="n">
        <v/>
      </c>
      <c r="AAA32" t="n">
        <v/>
      </c>
      <c r="AAB32" t="n">
        <v/>
      </c>
      <c r="AAC32" t="n">
        <v/>
      </c>
      <c r="AAD32" t="inlineStr">
        <is>
          <t>Pakan segar (misal: rumput)</t>
        </is>
      </c>
      <c r="AAE32" t="n">
        <v/>
      </c>
      <c r="AAF32" t="n">
        <v/>
      </c>
      <c r="AAG32" t="n">
        <v/>
      </c>
      <c r="AAH32" t="n">
        <v/>
      </c>
      <c r="AAI32" t="n">
        <v/>
      </c>
      <c r="AAJ32" t="n">
        <v/>
      </c>
      <c r="AAK32" t="n">
        <v/>
      </c>
      <c r="AAL32" t="inlineStr">
        <is>
          <t>Tidak</t>
        </is>
      </c>
      <c r="AAM32" t="n">
        <v/>
      </c>
      <c r="AAN32" t="n">
        <v/>
      </c>
      <c r="AAO32" t="n">
        <v/>
      </c>
      <c r="AAP32" t="n">
        <v/>
      </c>
      <c r="AAQ32" t="n">
        <v/>
      </c>
      <c r="AAR32" t="inlineStr">
        <is>
          <t>Tidak</t>
        </is>
      </c>
      <c r="AAS32" t="inlineStr">
        <is>
          <t>Tidak pasti/ragu-ragu</t>
        </is>
      </c>
      <c r="AAT32" t="inlineStr">
        <is>
          <t>Dibuang ke selokan</t>
        </is>
      </c>
      <c r="AAU32" t="n">
        <v>0</v>
      </c>
      <c r="AAV32" t="n">
        <v>0</v>
      </c>
      <c r="AAW32" t="n">
        <v>0</v>
      </c>
      <c r="AAX32" t="n">
        <v>0</v>
      </c>
      <c r="AAY32" t="n">
        <v>0</v>
      </c>
      <c r="AAZ32" t="n">
        <v>0</v>
      </c>
      <c r="ABA32" t="n">
        <v>1</v>
      </c>
      <c r="ABB32" t="n">
        <v/>
      </c>
      <c r="ABC32" t="n">
        <v/>
      </c>
      <c r="ABD32" t="n">
        <v/>
      </c>
      <c r="ABE32" t="n">
        <v/>
      </c>
      <c r="ABF32" t="n">
        <v/>
      </c>
      <c r="ABG32" t="n">
        <v/>
      </c>
      <c r="ABH32" t="n">
        <v/>
      </c>
      <c r="ABI32" t="n">
        <v/>
      </c>
      <c r="ABJ32" t="n">
        <v/>
      </c>
      <c r="ABK32" t="n">
        <v/>
      </c>
      <c r="ABL32" t="n">
        <v/>
      </c>
      <c r="ABM32" t="n">
        <v/>
      </c>
      <c r="ABN32" t="n">
        <v/>
      </c>
      <c r="ABO32" t="n">
        <v/>
      </c>
      <c r="ABP32" t="n">
        <v/>
      </c>
      <c r="ABQ32" t="n">
        <v/>
      </c>
      <c r="ABR32" t="n">
        <v/>
      </c>
      <c r="ABS32" t="n">
        <v/>
      </c>
      <c r="ABT32" t="n">
        <v/>
      </c>
      <c r="ABU32" t="n">
        <v/>
      </c>
      <c r="ABV32" t="n">
        <v/>
      </c>
      <c r="ABW32" t="n">
        <v/>
      </c>
      <c r="ABX32" t="n">
        <v/>
      </c>
      <c r="ABY32" t="n">
        <v/>
      </c>
      <c r="ABZ32" t="n">
        <v/>
      </c>
      <c r="ACA32" t="n">
        <v/>
      </c>
      <c r="ACB32" t="n">
        <v/>
      </c>
      <c r="ACC32" t="n">
        <v/>
      </c>
      <c r="ACD32" t="n">
        <v/>
      </c>
      <c r="ACE32" t="n">
        <v/>
      </c>
      <c r="ACF32" t="n">
        <v/>
      </c>
      <c r="ACG32" t="n">
        <v/>
      </c>
      <c r="ACH32" t="n">
        <v/>
      </c>
      <c r="ACI32" t="n">
        <v/>
      </c>
      <c r="ACJ32" t="n">
        <v/>
      </c>
      <c r="ACK32" t="inlineStr">
        <is>
          <t>Tidak punya waktu mengumpulkannya</t>
        </is>
      </c>
      <c r="ACL32" t="n">
        <v>0</v>
      </c>
      <c r="ACM32" t="n">
        <v>0</v>
      </c>
      <c r="ACN32" t="n">
        <v>1</v>
      </c>
      <c r="ACO32" t="n">
        <v>0</v>
      </c>
      <c r="ACP32" t="n">
        <v>0</v>
      </c>
      <c r="ACQ32" t="n">
        <v>0</v>
      </c>
      <c r="ACR32" t="n">
        <v>0</v>
      </c>
      <c r="ACS32" t="n">
        <v/>
      </c>
      <c r="ACT32" t="inlineStr">
        <is>
          <t>Tidak ada</t>
        </is>
      </c>
      <c r="ACU32" t="inlineStr">
        <is>
          <t>Manfaat sangat besar</t>
        </is>
      </c>
      <c r="ACV32" t="inlineStr">
        <is>
          <t>Berkurang</t>
        </is>
      </c>
      <c r="ACW32" t="inlineStr">
        <is>
          <t>Anggota keluarga - Perempuan dewasa</t>
        </is>
      </c>
      <c r="ACX32" t="inlineStr">
        <is>
          <t>Setuju</t>
        </is>
      </c>
      <c r="ACY32" t="inlineStr">
        <is>
          <t>Anggota keluarga - Laki-laki dewasa Anggota keluarga - Perempuan dewasa Anggota keluarga - Anak-anak</t>
        </is>
      </c>
      <c r="ACZ32" t="n">
        <v>1</v>
      </c>
      <c r="ADA32" t="n">
        <v>1</v>
      </c>
      <c r="ADB32" t="n">
        <v>1</v>
      </c>
      <c r="ADC32" t="n">
        <v>0</v>
      </c>
      <c r="ADD32" t="inlineStr">
        <is>
          <t>Puas</t>
        </is>
      </c>
      <c r="ADE32" t="inlineStr">
        <is>
          <t>Puas</t>
        </is>
      </c>
      <c r="ADF32" t="inlineStr">
        <is>
          <t>Puas</t>
        </is>
      </c>
      <c r="ADG32" t="inlineStr">
        <is>
          <t>Puas</t>
        </is>
      </c>
      <c r="ADH32" t="inlineStr">
        <is>
          <t>Tidak</t>
        </is>
      </c>
      <c r="ADI32" t="n">
        <v/>
      </c>
      <c r="ADJ32" t="inlineStr">
        <is>
          <t>Tidak puas</t>
        </is>
      </c>
      <c r="ADK32" t="inlineStr">
        <is>
          <t>Sulit dihubungi ketika biogas bermasalah Monitoring/pengawasan tidak rutin Penanganan kerusakannya lambat</t>
        </is>
      </c>
      <c r="ADL32" t="n">
        <v>0</v>
      </c>
      <c r="ADM32" t="n">
        <v>0</v>
      </c>
      <c r="ADN32" t="n">
        <v>1</v>
      </c>
      <c r="ADO32" t="n">
        <v>0</v>
      </c>
      <c r="ADP32" t="n">
        <v>1</v>
      </c>
      <c r="ADQ32" t="n">
        <v>1</v>
      </c>
      <c r="ADR32" t="n">
        <v>0</v>
      </c>
      <c r="ADS32" t="n">
        <v>0</v>
      </c>
      <c r="ADT32" t="n">
        <v/>
      </c>
      <c r="ADU32" t="inlineStr">
        <is>
          <t>Dibiarkan saja</t>
        </is>
      </c>
      <c r="ADV32" t="n">
        <v>0</v>
      </c>
      <c r="ADW32" t="n">
        <v>0</v>
      </c>
      <c r="ADX32" t="n">
        <v>0</v>
      </c>
      <c r="ADY32" t="n">
        <v>0</v>
      </c>
      <c r="ADZ32" t="n">
        <v>0</v>
      </c>
      <c r="AEA32" t="n">
        <v>0</v>
      </c>
      <c r="AEB32" t="n">
        <v>1</v>
      </c>
      <c r="AEC32" t="n">
        <v>0</v>
      </c>
      <c r="AED32" t="inlineStr">
        <is>
          <t>Tidak ada</t>
        </is>
      </c>
      <c r="AEE32" t="inlineStr">
        <is>
          <t>Lainnya</t>
        </is>
      </c>
      <c r="AEF32" t="inlineStr">
        <is>
          <t>Tidak ada</t>
        </is>
      </c>
      <c r="AEG32" t="inlineStr">
        <is>
          <t>Lainnya</t>
        </is>
      </c>
      <c r="AEH32" t="inlineStr">
        <is>
          <t>Tidak menghubungi</t>
        </is>
      </c>
      <c r="AEI32" t="inlineStr">
        <is>
          <t>CPO memberikan call pengaduan</t>
        </is>
      </c>
      <c r="AEJ32" t="inlineStr">
        <is>
          <t>Tidak pernah</t>
        </is>
      </c>
      <c r="AEK32" t="inlineStr">
        <is>
          <t>Pengurangan pengeluaran rumah tangga (bahan bakar minyak, pupuk, dll.) Lebih mudah mendapatkan energi Lebih aman Pengurangan waktu dan tenaga Peningkatan kebersihan kandang ternak Dapur lebih bersih dan bebas asap</t>
        </is>
      </c>
      <c r="AEL32" t="n">
        <v>1</v>
      </c>
      <c r="AEM32" t="n">
        <v>1</v>
      </c>
      <c r="AEN32" t="n">
        <v>0</v>
      </c>
      <c r="AEO32" t="n">
        <v>0</v>
      </c>
      <c r="AEP32" t="n">
        <v>1</v>
      </c>
      <c r="AEQ32" t="n">
        <v>1</v>
      </c>
      <c r="AER32" t="n">
        <v>1</v>
      </c>
      <c r="AES32" t="n">
        <v>0</v>
      </c>
      <c r="AET32" t="n">
        <v>1</v>
      </c>
      <c r="AEU32" t="n">
        <v>0</v>
      </c>
      <c r="AEV32" t="n">
        <v>0</v>
      </c>
      <c r="AEW32" t="n">
        <v>0</v>
      </c>
      <c r="AEX32" t="n">
        <v/>
      </c>
      <c r="AEY32" t="inlineStr">
        <is>
          <t>Mengurangi pengeluaran energi</t>
        </is>
      </c>
      <c r="AEZ32" t="n">
        <v/>
      </c>
      <c r="AFA32" t="inlineStr">
        <is>
          <t>Koperasi</t>
        </is>
      </c>
      <c r="AFB32" t="n">
        <v/>
      </c>
      <c r="AFC32" t="inlineStr">
        <is>
          <t>Rohmat N-2-0_44_41.jpg</t>
        </is>
      </c>
      <c r="AFD32" t="inlineStr">
        <is>
          <t>https://kf.kobotoolbox.org/api/v2/assets/avstPQqLr3Ab3ZdcVTXZ6f/data/678353758/attachments/attAMmtvofJG3QuNBsCYKrPf/</t>
        </is>
      </c>
      <c r="AFE32" t="inlineStr">
        <is>
          <t>Rohmat N-1-0_44_50.jpg</t>
        </is>
      </c>
      <c r="AFF32" t="inlineStr">
        <is>
          <t>https://kf.kobotoolbox.org/api/v2/assets/avstPQqLr3Ab3ZdcVTXZ6f/data/678353758/attachments/att93aSnwzQGgWe2B3Rq9Eaq/</t>
        </is>
      </c>
      <c r="AFG32" t="inlineStr">
        <is>
          <t>Suyono/suyono_mse_2000</t>
        </is>
      </c>
      <c r="AFH32" t="n">
        <v/>
      </c>
      <c r="AFI32" t="inlineStr">
        <is>
          <t>A9. Responden sudah menggunakan biogas selama 5 tahun, biogasnya tidak dapat difungsikan karena tertimpa pohon.</t>
        </is>
      </c>
    </row>
    <row r="33">
      <c r="A33" s="93" t="n">
        <v>46079</v>
      </c>
      <c r="B33" s="93" t="n">
        <v>46080</v>
      </c>
      <c r="C33" t="inlineStr">
        <is>
          <t>suyono</t>
        </is>
      </c>
      <c r="D33" t="inlineStr">
        <is>
          <t>rusdiyanto</t>
        </is>
      </c>
      <c r="E33" t="n">
        <v>85743116918</v>
      </c>
      <c r="F33" t="inlineStr">
        <is>
          <t>-7.616153 110.415142 0 0</t>
        </is>
      </c>
      <c r="G33" t="n">
        <v>-7.616153</v>
      </c>
      <c r="H33" t="n">
        <v>110.415142</v>
      </c>
      <c r="I33" t="n">
        <v>0</v>
      </c>
      <c r="J33" t="n">
        <v>0</v>
      </c>
      <c r="K33" t="n">
        <v>0</v>
      </c>
      <c r="L33" t="inlineStr">
        <is>
          <t>-7.618122 110.411908 0 0</t>
        </is>
      </c>
      <c r="M33" t="n">
        <v>-7.618122</v>
      </c>
      <c r="N33" t="n">
        <v>110.411908</v>
      </c>
      <c r="O33" t="n">
        <v>0</v>
      </c>
      <c r="P33" t="n">
        <v>0</v>
      </c>
      <c r="Q33" t="n">
        <v>0</v>
      </c>
      <c r="R33" t="inlineStr">
        <is>
          <t>DIY</t>
        </is>
      </c>
      <c r="S33" t="n">
        <v>0</v>
      </c>
      <c r="T33" t="n">
        <v>0</v>
      </c>
      <c r="U33" t="n">
        <v>0</v>
      </c>
      <c r="V33" t="n">
        <v>0</v>
      </c>
      <c r="W33" t="n">
        <v>1</v>
      </c>
      <c r="X33" t="n">
        <v>0</v>
      </c>
      <c r="Y33" t="n">
        <v>0</v>
      </c>
      <c r="Z33" t="n">
        <v>0</v>
      </c>
      <c r="AA33" t="n">
        <v>0</v>
      </c>
      <c r="AB33" t="n">
        <v>0</v>
      </c>
      <c r="AC33" t="inlineStr">
        <is>
          <t>SLEMAN</t>
        </is>
      </c>
      <c r="AD33" t="inlineStr">
        <is>
          <t>PAKEM</t>
        </is>
      </c>
      <c r="AE33" t="inlineStr">
        <is>
          <t>PURWOBINANGUN</t>
        </is>
      </c>
      <c r="AF33" t="inlineStr">
        <is>
          <t>RUMAH ILHAM</t>
        </is>
      </c>
      <c r="AG33" t="inlineStr">
        <is>
          <t>HIP0116</t>
        </is>
      </c>
      <c r="AH33" t="n">
        <v>7</v>
      </c>
      <c r="AI33" t="inlineStr">
        <is>
          <t>VPA2</t>
        </is>
      </c>
      <c r="AJ33" t="inlineStr">
        <is>
          <t>Tidak aktif</t>
        </is>
      </c>
      <c r="AK33" t="n">
        <v>65</v>
      </c>
      <c r="AL33" t="inlineStr">
        <is>
          <t>Laki-laki</t>
        </is>
      </c>
      <c r="AM33" t="inlineStr">
        <is>
          <t>Sudah menikah</t>
        </is>
      </c>
      <c r="AN33" t="inlineStr">
        <is>
          <t>SD/Sederajat</t>
        </is>
      </c>
      <c r="AO33" t="inlineStr">
        <is>
          <t>Petani</t>
        </is>
      </c>
      <c r="AP33" t="n">
        <v>1</v>
      </c>
      <c r="AQ33" t="n">
        <v>0</v>
      </c>
      <c r="AR33" t="n">
        <v>0</v>
      </c>
      <c r="AS33" t="n">
        <v>0</v>
      </c>
      <c r="AT33" t="n">
        <v>0</v>
      </c>
      <c r="AU33" t="n">
        <v>0</v>
      </c>
      <c r="AV33" t="n">
        <v>0</v>
      </c>
      <c r="AW33" t="n">
        <v>0</v>
      </c>
      <c r="AX33" t="n">
        <v/>
      </c>
      <c r="AY33" t="inlineStr">
        <is>
          <t>Tidak ada</t>
        </is>
      </c>
      <c r="AZ33" t="n">
        <v>0</v>
      </c>
      <c r="BA33" t="n">
        <v>0</v>
      </c>
      <c r="BB33" t="n">
        <v>0</v>
      </c>
      <c r="BC33" t="n">
        <v>0</v>
      </c>
      <c r="BD33" t="n">
        <v>0</v>
      </c>
      <c r="BE33" t="n">
        <v>0</v>
      </c>
      <c r="BF33" t="n">
        <v>0</v>
      </c>
      <c r="BG33" t="n">
        <v>1</v>
      </c>
      <c r="BH33" t="n">
        <v/>
      </c>
      <c r="BI33" t="inlineStr">
        <is>
          <t>&lt;Rp1.500.000</t>
        </is>
      </c>
      <c r="BJ33" t="n">
        <v>1</v>
      </c>
      <c r="BK33" t="n">
        <v>3</v>
      </c>
      <c r="BL33" t="n">
        <v>0</v>
      </c>
      <c r="BM33" t="n">
        <v>0</v>
      </c>
      <c r="BN33" t="inlineStr">
        <is>
          <t>Milik sendiri</t>
        </is>
      </c>
      <c r="BO33" t="inlineStr">
        <is>
          <t>Permanen (dinding bata dan semen)</t>
        </is>
      </c>
      <c r="BP33" t="n">
        <v>1</v>
      </c>
      <c r="BQ33" t="n">
        <v>0</v>
      </c>
      <c r="BR33" t="n">
        <v>0</v>
      </c>
      <c r="BS33" t="n">
        <v>0</v>
      </c>
      <c r="BT33" t="n">
        <v>0</v>
      </c>
      <c r="BU33" t="n">
        <v/>
      </c>
      <c r="BV33" t="inlineStr">
        <is>
          <t>Semen</t>
        </is>
      </c>
      <c r="BW33" t="n">
        <v>0</v>
      </c>
      <c r="BX33" t="n">
        <v>1</v>
      </c>
      <c r="BY33" t="n">
        <v>0</v>
      </c>
      <c r="BZ33" t="n">
        <v>0</v>
      </c>
      <c r="CA33" t="n">
        <v>0</v>
      </c>
      <c r="CB33" t="n">
        <v/>
      </c>
      <c r="CC33" t="inlineStr">
        <is>
          <t>Asbes Genting</t>
        </is>
      </c>
      <c r="CD33" t="n">
        <v>1</v>
      </c>
      <c r="CE33" t="n">
        <v>0</v>
      </c>
      <c r="CF33" t="n">
        <v>0</v>
      </c>
      <c r="CG33" t="n">
        <v>0</v>
      </c>
      <c r="CH33" t="n">
        <v>0</v>
      </c>
      <c r="CI33" t="n">
        <v>1</v>
      </c>
      <c r="CJ33" t="n">
        <v>0</v>
      </c>
      <c r="CK33" t="n">
        <v/>
      </c>
      <c r="CL33" t="inlineStr">
        <is>
          <t>Ya</t>
        </is>
      </c>
      <c r="CM33" t="n">
        <v>2019</v>
      </c>
      <c r="CN33" t="inlineStr">
        <is>
          <t>Fixed-Dome (Kubah Tetap)</t>
        </is>
      </c>
      <c r="CO33" t="inlineStr">
        <is>
          <t>4 m³ (2-3 ekor sapi, ±3 jam memasak/hari, ±30 kg slurry/hari)</t>
        </is>
      </c>
      <c r="CP33" t="inlineStr">
        <is>
          <t>Koperasi</t>
        </is>
      </c>
      <c r="CQ33" t="n">
        <v>0</v>
      </c>
      <c r="CR33" t="n">
        <v>0</v>
      </c>
      <c r="CS33" t="n">
        <v>0</v>
      </c>
      <c r="CT33" t="n">
        <v>0</v>
      </c>
      <c r="CU33" t="n">
        <v>0</v>
      </c>
      <c r="CV33" t="n">
        <v>0</v>
      </c>
      <c r="CW33" t="n">
        <v>1</v>
      </c>
      <c r="CX33" t="n">
        <v>0</v>
      </c>
      <c r="CY33" t="inlineStr">
        <is>
          <t>Anggota keluarga - laki-laki Anggota keluarga - perempuan dewasa</t>
        </is>
      </c>
      <c r="CZ33" t="n">
        <v>1</v>
      </c>
      <c r="DA33" t="n">
        <v>1</v>
      </c>
      <c r="DB33" t="n">
        <v>0</v>
      </c>
      <c r="DC33" t="n">
        <v/>
      </c>
      <c r="DD33" t="inlineStr">
        <is>
          <t>Anggota keluarga - laki-laki</t>
        </is>
      </c>
      <c r="DE33" t="n">
        <v>1</v>
      </c>
      <c r="DF33" t="n">
        <v>0</v>
      </c>
      <c r="DG33" t="n">
        <v>0</v>
      </c>
      <c r="DH33" t="n">
        <v>0</v>
      </c>
      <c r="DI33" t="n">
        <v/>
      </c>
      <c r="DJ33" t="inlineStr">
        <is>
          <t>CPO atau pendamping</t>
        </is>
      </c>
      <c r="DK33" t="n">
        <v>0</v>
      </c>
      <c r="DL33" t="n">
        <v>0</v>
      </c>
      <c r="DM33" t="n">
        <v>1</v>
      </c>
      <c r="DN33" t="n">
        <v>0</v>
      </c>
      <c r="DO33" t="n">
        <v/>
      </c>
      <c r="DP33" t="inlineStr">
        <is>
          <t>Tidak berfungsi sama sekali</t>
        </is>
      </c>
      <c r="DQ33" t="inlineStr">
        <is>
          <t>&gt;1 tahun yang lalu</t>
        </is>
      </c>
      <c r="DR33" t="inlineStr">
        <is>
          <t>Masalah teknis (misalnya kerusakan pada komponen)</t>
        </is>
      </c>
      <c r="DS33" t="n">
        <v/>
      </c>
      <c r="DT33" t="inlineStr">
        <is>
          <t>Kompor Manometer Pipa gas utama Reaktor biogas (penampung gas, digester, manhole, outlet, dan overflow)</t>
        </is>
      </c>
      <c r="DU33" t="n">
        <v>1</v>
      </c>
      <c r="DV33" t="n">
        <v>0</v>
      </c>
      <c r="DW33" t="n">
        <v>0</v>
      </c>
      <c r="DX33" t="n">
        <v>1</v>
      </c>
      <c r="DY33" t="n">
        <v>1</v>
      </c>
      <c r="DZ33" t="n">
        <v>0</v>
      </c>
      <c r="EA33" t="n">
        <v>0</v>
      </c>
      <c r="EB33" t="n">
        <v>0</v>
      </c>
      <c r="EC33" t="n">
        <v>0</v>
      </c>
      <c r="ED33" t="n">
        <v>1</v>
      </c>
      <c r="EE33" t="n">
        <v>0</v>
      </c>
      <c r="EF33" t="n">
        <v>0</v>
      </c>
      <c r="EG33" t="n">
        <v>0</v>
      </c>
      <c r="EH33" t="n">
        <v>0</v>
      </c>
      <c r="EI33" t="inlineStr">
        <is>
          <t>Kurangnya dukungan atau pemantauan dari pemerintah atau CPO Keterbatasan akses terhadap informasi atau pelatihan terkait biogas</t>
        </is>
      </c>
      <c r="EJ33" t="n">
        <v>0</v>
      </c>
      <c r="EK33" t="n">
        <v>1</v>
      </c>
      <c r="EL33" t="n">
        <v>1</v>
      </c>
      <c r="EM33" t="n">
        <v>0</v>
      </c>
      <c r="EN33" t="n">
        <v>0</v>
      </c>
      <c r="EO33" t="n">
        <v/>
      </c>
      <c r="EP33" t="inlineStr">
        <is>
          <t>Ya, tetapi kurang jelas dan sulit diikuti</t>
        </is>
      </c>
      <c r="EQ33" t="inlineStr">
        <is>
          <t>Bukan pelatihan</t>
        </is>
      </c>
      <c r="ER33" t="inlineStr">
        <is>
          <t>CPO atau pendamping</t>
        </is>
      </c>
      <c r="ES33" t="n">
        <v>1</v>
      </c>
      <c r="ET33" t="n">
        <v>0</v>
      </c>
      <c r="EU33" t="n">
        <v>0</v>
      </c>
      <c r="EV33" t="n">
        <v>0</v>
      </c>
      <c r="EW33" t="n">
        <v/>
      </c>
      <c r="EX33" t="inlineStr">
        <is>
          <t>Anggota keluarga - Laki-laki</t>
        </is>
      </c>
      <c r="EY33" t="n">
        <v>1</v>
      </c>
      <c r="EZ33" t="n">
        <v>0</v>
      </c>
      <c r="FA33" t="n">
        <v>0</v>
      </c>
      <c r="FB33" t="n">
        <v/>
      </c>
      <c r="FC33" t="inlineStr">
        <is>
          <t>Jarang sekali</t>
        </is>
      </c>
      <c r="FD33" t="inlineStr">
        <is>
          <t>Rp 0,000</t>
        </is>
      </c>
      <c r="FE33" t="inlineStr">
        <is>
          <t>Mengetahui</t>
        </is>
      </c>
      <c r="FF33" t="inlineStr">
        <is>
          <t>Sering (setiap minggu)</t>
        </is>
      </c>
      <c r="FG33" t="inlineStr">
        <is>
          <t>Tidak mengetahui</t>
        </is>
      </c>
      <c r="FH33" t="inlineStr">
        <is>
          <t>Tidak pernah</t>
        </is>
      </c>
      <c r="FI33" t="inlineStr">
        <is>
          <t>Mengetahui</t>
        </is>
      </c>
      <c r="FJ33" t="inlineStr">
        <is>
          <t>Selalu (setiap hari)</t>
        </is>
      </c>
      <c r="FK33" t="inlineStr">
        <is>
          <t>Tidak mengetahui</t>
        </is>
      </c>
      <c r="FL33" t="inlineStr">
        <is>
          <t>Tidak pernah</t>
        </is>
      </c>
      <c r="FM33" t="inlineStr">
        <is>
          <t>Mengetahui</t>
        </is>
      </c>
      <c r="FN33" t="inlineStr">
        <is>
          <t>Cukup sering (2 minggu sekali)</t>
        </is>
      </c>
      <c r="FO33" t="inlineStr">
        <is>
          <t>Mengetahui</t>
        </is>
      </c>
      <c r="FP33" t="inlineStr">
        <is>
          <t>Cukup sering (2 minggu sekali)</t>
        </is>
      </c>
      <c r="FQ33" t="inlineStr">
        <is>
          <t>Mengetahui</t>
        </is>
      </c>
      <c r="FR33" t="inlineStr">
        <is>
          <t>Ya</t>
        </is>
      </c>
      <c r="FS33" t="inlineStr">
        <is>
          <t>Mengetahui</t>
        </is>
      </c>
      <c r="FT33" t="inlineStr">
        <is>
          <t>Ya, terkadang</t>
        </is>
      </c>
      <c r="FU33" t="inlineStr">
        <is>
          <t>Laki-laki dewasa Perempuan dewasa</t>
        </is>
      </c>
      <c r="FV33" t="n">
        <v>1</v>
      </c>
      <c r="FW33" t="n">
        <v>1</v>
      </c>
      <c r="FX33" t="n">
        <v>0</v>
      </c>
      <c r="FY33" t="n">
        <v>0</v>
      </c>
      <c r="FZ33" t="inlineStr">
        <is>
          <t>Kurang memahami</t>
        </is>
      </c>
      <c r="GA33" t="inlineStr">
        <is>
          <t>Teman/keluarga</t>
        </is>
      </c>
      <c r="GB33" t="n">
        <v>0</v>
      </c>
      <c r="GC33" t="n">
        <v>0</v>
      </c>
      <c r="GD33" t="n">
        <v>1</v>
      </c>
      <c r="GE33" t="n">
        <v>0</v>
      </c>
      <c r="GF33" t="n">
        <v/>
      </c>
      <c r="GG33" t="inlineStr">
        <is>
          <t>Jarang</t>
        </is>
      </c>
      <c r="GH33" t="inlineStr">
        <is>
          <t>Tidak</t>
        </is>
      </c>
      <c r="GI33" t="n">
        <v/>
      </c>
      <c r="GJ33" t="n">
        <v/>
      </c>
      <c r="GK33" t="n">
        <v/>
      </c>
      <c r="GL33" t="n">
        <v/>
      </c>
      <c r="GM33" t="n">
        <v/>
      </c>
      <c r="GN33" t="n">
        <v/>
      </c>
      <c r="GO33" t="n">
        <v/>
      </c>
      <c r="GP33" t="inlineStr">
        <is>
          <t>Penuh (100%)</t>
        </is>
      </c>
      <c r="GQ33" t="inlineStr">
        <is>
          <t>Kayu bakar</t>
        </is>
      </c>
      <c r="GR33" t="n">
        <v>0</v>
      </c>
      <c r="GS33" t="n">
        <v>1</v>
      </c>
      <c r="GT33" t="n">
        <v>0</v>
      </c>
      <c r="GU33" t="n">
        <v>0</v>
      </c>
      <c r="GV33" t="n">
        <v>0</v>
      </c>
      <c r="GW33" t="n">
        <v>0</v>
      </c>
      <c r="GX33" t="n">
        <v>0</v>
      </c>
      <c r="GY33" t="n">
        <v/>
      </c>
      <c r="GZ33" t="inlineStr">
        <is>
          <t>Ya</t>
        </is>
      </c>
      <c r="HA33" t="n">
        <v>300</v>
      </c>
      <c r="HB33" t="n">
        <v>255000</v>
      </c>
      <c r="HC33" t="n">
        <v>100</v>
      </c>
      <c r="HD33" t="n">
        <v>85000</v>
      </c>
      <c r="HE33" t="n">
        <v/>
      </c>
      <c r="HF33" t="n">
        <v/>
      </c>
      <c r="HG33" t="n">
        <v/>
      </c>
      <c r="HH33" t="n">
        <v/>
      </c>
      <c r="HI33" t="n">
        <v/>
      </c>
      <c r="HJ33" t="n">
        <v/>
      </c>
      <c r="HK33" t="n">
        <v/>
      </c>
      <c r="HL33" t="n">
        <v/>
      </c>
      <c r="HM33" t="n">
        <v/>
      </c>
      <c r="HN33" t="n">
        <v/>
      </c>
      <c r="HO33" t="n">
        <v/>
      </c>
      <c r="HP33" t="n">
        <v/>
      </c>
      <c r="HQ33" t="n">
        <v/>
      </c>
      <c r="HR33" t="n">
        <v/>
      </c>
      <c r="HS33" t="n">
        <v/>
      </c>
      <c r="HT33" t="n">
        <v/>
      </c>
      <c r="HU33" t="n">
        <v/>
      </c>
      <c r="HV33" t="n">
        <v/>
      </c>
      <c r="HW33" t="n">
        <v/>
      </c>
      <c r="HX33" t="n">
        <v/>
      </c>
      <c r="HY33" t="n">
        <v>200</v>
      </c>
      <c r="HZ33" t="n">
        <v>170000</v>
      </c>
      <c r="IA33" t="n">
        <v/>
      </c>
      <c r="IB33" t="n">
        <v/>
      </c>
      <c r="IC33" t="n">
        <v/>
      </c>
      <c r="ID33" t="n">
        <v/>
      </c>
      <c r="IE33" t="n">
        <v/>
      </c>
      <c r="IF33" t="n">
        <v/>
      </c>
      <c r="IG33" t="n">
        <v/>
      </c>
      <c r="IH33" t="n">
        <v/>
      </c>
      <c r="II33" t="n">
        <v/>
      </c>
      <c r="IJ33" t="n">
        <v/>
      </c>
      <c r="IK33" t="inlineStr">
        <is>
          <t>15-30 kg</t>
        </is>
      </c>
      <c r="IL33" t="inlineStr">
        <is>
          <t>1-3 jam</t>
        </is>
      </c>
      <c r="IM33" t="inlineStr">
        <is>
          <t>Ya</t>
        </is>
      </c>
      <c r="IN33" t="inlineStr">
        <is>
          <t>Ya</t>
        </is>
      </c>
      <c r="IO33" t="inlineStr">
        <is>
          <t>Lebih bersih</t>
        </is>
      </c>
      <c r="IP33" t="inlineStr">
        <is>
          <t>Tidak pernah</t>
        </is>
      </c>
      <c r="IQ33" t="inlineStr">
        <is>
          <t>Tidak pernah</t>
        </is>
      </c>
      <c r="IR33" t="n">
        <v/>
      </c>
      <c r="IS33" t="n">
        <v/>
      </c>
      <c r="IT33" t="n">
        <v/>
      </c>
      <c r="IU33" t="n">
        <v/>
      </c>
      <c r="IV33" t="n">
        <v/>
      </c>
      <c r="IW33" t="n">
        <v/>
      </c>
      <c r="IX33" t="n">
        <v/>
      </c>
      <c r="IY33" t="n">
        <v/>
      </c>
      <c r="IZ33" t="inlineStr">
        <is>
          <t>Tidak pernah</t>
        </is>
      </c>
      <c r="JA33" t="n">
        <v/>
      </c>
      <c r="JB33" t="n">
        <v/>
      </c>
      <c r="JC33" t="n">
        <v/>
      </c>
      <c r="JD33" t="n">
        <v/>
      </c>
      <c r="JE33" t="n">
        <v/>
      </c>
      <c r="JF33" t="n">
        <v/>
      </c>
      <c r="JG33" t="n">
        <v/>
      </c>
      <c r="JH33" t="n">
        <v/>
      </c>
      <c r="JI33" t="inlineStr">
        <is>
          <t>Tidak pernah</t>
        </is>
      </c>
      <c r="JJ33" t="n">
        <v/>
      </c>
      <c r="JK33" t="n">
        <v/>
      </c>
      <c r="JL33" t="n">
        <v/>
      </c>
      <c r="JM33" t="n">
        <v/>
      </c>
      <c r="JN33" t="n">
        <v/>
      </c>
      <c r="JO33" t="n">
        <v/>
      </c>
      <c r="JP33" t="n">
        <v/>
      </c>
      <c r="JQ33" t="n">
        <v/>
      </c>
      <c r="JR33" t="inlineStr">
        <is>
          <t>Tidak pernah</t>
        </is>
      </c>
      <c r="JS33" t="n">
        <v/>
      </c>
      <c r="JT33" t="n">
        <v/>
      </c>
      <c r="JU33" t="n">
        <v/>
      </c>
      <c r="JV33" t="n">
        <v/>
      </c>
      <c r="JW33" t="n">
        <v/>
      </c>
      <c r="JX33" t="n">
        <v/>
      </c>
      <c r="JY33" t="n">
        <v/>
      </c>
      <c r="JZ33" t="n">
        <v/>
      </c>
      <c r="KA33" t="inlineStr">
        <is>
          <t>Tidak pernah</t>
        </is>
      </c>
      <c r="KB33" t="n">
        <v/>
      </c>
      <c r="KC33" t="n">
        <v/>
      </c>
      <c r="KD33" t="n">
        <v/>
      </c>
      <c r="KE33" t="n">
        <v/>
      </c>
      <c r="KF33" t="n">
        <v/>
      </c>
      <c r="KG33" t="n">
        <v/>
      </c>
      <c r="KH33" t="n">
        <v/>
      </c>
      <c r="KI33" t="n">
        <v/>
      </c>
      <c r="KJ33" t="inlineStr">
        <is>
          <t>Tidak pernah</t>
        </is>
      </c>
      <c r="KK33" t="n">
        <v/>
      </c>
      <c r="KL33" t="n">
        <v/>
      </c>
      <c r="KM33" t="n">
        <v/>
      </c>
      <c r="KN33" t="n">
        <v/>
      </c>
      <c r="KO33" t="n">
        <v/>
      </c>
      <c r="KP33" t="n">
        <v/>
      </c>
      <c r="KQ33" t="n">
        <v/>
      </c>
      <c r="KR33" t="n">
        <v/>
      </c>
      <c r="KS33" t="inlineStr">
        <is>
          <t>Cukup membaik</t>
        </is>
      </c>
      <c r="KT33" t="inlineStr">
        <is>
          <t>2-4 kali</t>
        </is>
      </c>
      <c r="KU33" t="inlineStr">
        <is>
          <t>0-1 kali</t>
        </is>
      </c>
      <c r="KV33" t="inlineStr">
        <is>
          <t>Perempuan dewasa</t>
        </is>
      </c>
      <c r="KW33" t="n">
        <v>0</v>
      </c>
      <c r="KX33" t="n">
        <v>1</v>
      </c>
      <c r="KY33" t="n">
        <v>0</v>
      </c>
      <c r="KZ33" t="n">
        <v>0</v>
      </c>
      <c r="LA33" t="inlineStr">
        <is>
          <t>Cukup membaik</t>
        </is>
      </c>
      <c r="LB33" t="inlineStr">
        <is>
          <t>Jauh lebih baik</t>
        </is>
      </c>
      <c r="LC33" t="n">
        <v>3</v>
      </c>
      <c r="LD33" t="n">
        <v>3</v>
      </c>
      <c r="LE33" t="n">
        <v>0</v>
      </c>
      <c r="LF33" t="n">
        <v>0</v>
      </c>
      <c r="LG33" t="inlineStr">
        <is>
          <t>Ya</t>
        </is>
      </c>
      <c r="LH33" t="n">
        <v>170000</v>
      </c>
      <c r="LI33" t="n">
        <v/>
      </c>
      <c r="LJ33" t="inlineStr">
        <is>
          <t>Kebutuhan rumah tangga</t>
        </is>
      </c>
      <c r="LK33" t="n">
        <v>0</v>
      </c>
      <c r="LL33" t="n">
        <v>0</v>
      </c>
      <c r="LM33" t="n">
        <v>0</v>
      </c>
      <c r="LN33" t="n">
        <v>0</v>
      </c>
      <c r="LO33" t="n">
        <v>1</v>
      </c>
      <c r="LP33" t="n">
        <v>0</v>
      </c>
      <c r="LQ33" t="n">
        <v>0</v>
      </c>
      <c r="LR33" t="n">
        <v/>
      </c>
      <c r="LS33" t="n">
        <v>30</v>
      </c>
      <c r="LT33" t="n">
        <v>30</v>
      </c>
      <c r="LU33" t="n">
        <v>0</v>
      </c>
      <c r="LV33" t="n">
        <v>20</v>
      </c>
      <c r="LW33" t="n">
        <v>20</v>
      </c>
      <c r="LX33" t="n">
        <v>0</v>
      </c>
      <c r="LY33" t="n">
        <v>10</v>
      </c>
      <c r="LZ33" t="n">
        <v>10</v>
      </c>
      <c r="MA33" t="n">
        <v>0</v>
      </c>
      <c r="MB33" t="inlineStr">
        <is>
          <t>Ya</t>
        </is>
      </c>
      <c r="MC33" t="n">
        <v>60</v>
      </c>
      <c r="MD33" t="n">
        <v>30</v>
      </c>
      <c r="ME33" t="n">
        <v>60</v>
      </c>
      <c r="MF33" t="n">
        <v>30</v>
      </c>
      <c r="MG33" t="n">
        <v>0</v>
      </c>
      <c r="MH33" t="n">
        <v>0</v>
      </c>
      <c r="MI33" t="inlineStr">
        <is>
          <t>Aktivitas sosial diluar rumah (misalnya, berkumpul dengan tetangga, mengikuti kegiatan PKK, dsb) Istirahat</t>
        </is>
      </c>
      <c r="MJ33" t="n">
        <v>0</v>
      </c>
      <c r="MK33" t="n">
        <v>1</v>
      </c>
      <c r="ML33" t="n">
        <v>1</v>
      </c>
      <c r="MM33" t="n">
        <v>0</v>
      </c>
      <c r="MN33" t="n">
        <v>0</v>
      </c>
      <c r="MO33" t="n">
        <v>0</v>
      </c>
      <c r="MP33" t="n">
        <v/>
      </c>
      <c r="MQ33" t="n">
        <v/>
      </c>
      <c r="MR33" t="inlineStr">
        <is>
          <t>Berkumpul bersama keluarga</t>
        </is>
      </c>
      <c r="MS33" t="inlineStr">
        <is>
          <t>Pengajian, RT, PKK</t>
        </is>
      </c>
      <c r="MT33" t="n">
        <v/>
      </c>
      <c r="MU33" t="inlineStr">
        <is>
          <t>Tidak</t>
        </is>
      </c>
      <c r="MV33" t="n">
        <v/>
      </c>
      <c r="MW33" t="n">
        <v/>
      </c>
      <c r="MX33" t="n">
        <v/>
      </c>
      <c r="MY33" t="n">
        <v/>
      </c>
      <c r="MZ33" t="n">
        <v/>
      </c>
      <c r="NA33" t="n">
        <v/>
      </c>
      <c r="NB33" t="n">
        <v/>
      </c>
      <c r="NC33" t="n">
        <v/>
      </c>
      <c r="ND33" t="n">
        <v/>
      </c>
      <c r="NE33" t="n">
        <v/>
      </c>
      <c r="NF33" t="n">
        <v/>
      </c>
      <c r="NG33" t="n">
        <v/>
      </c>
      <c r="NH33" t="n">
        <v/>
      </c>
      <c r="NI33" t="n">
        <v/>
      </c>
      <c r="NJ33" t="n">
        <v/>
      </c>
      <c r="NK33" t="n">
        <v/>
      </c>
      <c r="NL33" t="inlineStr">
        <is>
          <t>Tidak</t>
        </is>
      </c>
      <c r="NM33" t="inlineStr">
        <is>
          <t>100% dana hibah</t>
        </is>
      </c>
      <c r="NN33" t="inlineStr">
        <is>
          <t>0 (100% sumber pembiayaan dari hibah)</t>
        </is>
      </c>
      <c r="NO33" t="inlineStr">
        <is>
          <t>Pemerintah</t>
        </is>
      </c>
      <c r="NP33" t="n">
        <v/>
      </c>
      <c r="NQ33" t="n">
        <v/>
      </c>
      <c r="NR33" t="n">
        <v/>
      </c>
      <c r="NS33" t="n">
        <v/>
      </c>
      <c r="NT33" t="n">
        <v/>
      </c>
      <c r="NU33" t="n">
        <v/>
      </c>
      <c r="NV33" t="n">
        <v/>
      </c>
      <c r="NW33" t="n">
        <v/>
      </c>
      <c r="NX33" t="inlineStr">
        <is>
          <t>Sedikit meningkat</t>
        </is>
      </c>
      <c r="NY33" t="n">
        <v>90</v>
      </c>
      <c r="NZ33" t="n">
        <v>0</v>
      </c>
      <c r="OA33" t="n">
        <v>0</v>
      </c>
      <c r="OB33" t="n">
        <v>10</v>
      </c>
      <c r="OC33" t="n">
        <v>0</v>
      </c>
      <c r="OD33" t="n">
        <v>0</v>
      </c>
      <c r="OE33" t="inlineStr">
        <is>
          <t>Lebih baik</t>
        </is>
      </c>
      <c r="OF33" t="inlineStr">
        <is>
          <t>Lebih baik (beda waktu memasak 5-30 menit, ATAU tidak lagi ada rasa/bau makanan yang berubah, ATAU alasan lainnya)</t>
        </is>
      </c>
      <c r="OG33" t="inlineStr">
        <is>
          <t>Ya</t>
        </is>
      </c>
      <c r="OH33" t="n">
        <v>0</v>
      </c>
      <c r="OI33" t="n">
        <v>0</v>
      </c>
      <c r="OJ33" t="n">
        <v>0</v>
      </c>
      <c r="OK33" t="n">
        <v>0</v>
      </c>
      <c r="OL33" t="n">
        <v>0</v>
      </c>
      <c r="OM33" t="n">
        <v>0</v>
      </c>
      <c r="ON33" t="n">
        <v>0</v>
      </c>
      <c r="OO33" t="n">
        <v>0</v>
      </c>
      <c r="OP33" t="inlineStr">
        <is>
          <t>Sapi pedaging</t>
        </is>
      </c>
      <c r="OQ33" t="n">
        <v>1</v>
      </c>
      <c r="OR33" t="n">
        <v>0</v>
      </c>
      <c r="OS33" t="n">
        <v>0</v>
      </c>
      <c r="OT33" t="n">
        <v>0</v>
      </c>
      <c r="OU33" t="n">
        <v>0</v>
      </c>
      <c r="OV33" t="n">
        <v>0</v>
      </c>
      <c r="OW33" t="n">
        <v>0</v>
      </c>
      <c r="OX33" t="n">
        <v>0</v>
      </c>
      <c r="OY33" t="n">
        <v>0</v>
      </c>
      <c r="OZ33" t="inlineStr">
        <is>
          <t>Sapi pedaging</t>
        </is>
      </c>
      <c r="PA33" t="n">
        <v>1</v>
      </c>
      <c r="PB33" t="n">
        <v>0</v>
      </c>
      <c r="PC33" t="n">
        <v>0</v>
      </c>
      <c r="PD33" t="n">
        <v>0</v>
      </c>
      <c r="PE33" t="n">
        <v>0</v>
      </c>
      <c r="PF33" t="n">
        <v>0</v>
      </c>
      <c r="PG33" t="n">
        <v>0</v>
      </c>
      <c r="PH33" t="n">
        <v>0</v>
      </c>
      <c r="PI33" t="n">
        <v>0</v>
      </c>
      <c r="PJ33" t="inlineStr">
        <is>
          <t>Tidak ada</t>
        </is>
      </c>
      <c r="PK33" t="n">
        <v>0</v>
      </c>
      <c r="PL33" t="n">
        <v>0</v>
      </c>
      <c r="PM33" t="n">
        <v>0</v>
      </c>
      <c r="PN33" t="n">
        <v>0</v>
      </c>
      <c r="PO33" t="n">
        <v>0</v>
      </c>
      <c r="PP33" t="n">
        <v>0</v>
      </c>
      <c r="PQ33" t="n">
        <v>0</v>
      </c>
      <c r="PR33" t="n">
        <v>0</v>
      </c>
      <c r="PS33" t="n">
        <v>1</v>
      </c>
      <c r="PT33" t="inlineStr">
        <is>
          <t>1-Disebarkan ke lahan terbuka</t>
        </is>
      </c>
      <c r="PU33" t="n">
        <v>0</v>
      </c>
      <c r="PV33" t="n">
        <v>0</v>
      </c>
      <c r="PW33" t="n">
        <v>0</v>
      </c>
      <c r="PX33" t="n">
        <v>0</v>
      </c>
      <c r="PY33" t="n">
        <v>0</v>
      </c>
      <c r="PZ33" t="n">
        <v>1</v>
      </c>
      <c r="QA33" t="n">
        <v>0</v>
      </c>
      <c r="QB33" t="n">
        <v>0</v>
      </c>
      <c r="QC33" t="n">
        <v>0</v>
      </c>
      <c r="QD33" t="n">
        <v/>
      </c>
      <c r="QE33" t="n">
        <v/>
      </c>
      <c r="QF33" t="n">
        <v/>
      </c>
      <c r="QG33" t="n">
        <v/>
      </c>
      <c r="QH33" t="n">
        <v/>
      </c>
      <c r="QI33" t="n">
        <v/>
      </c>
      <c r="QJ33" t="n">
        <v/>
      </c>
      <c r="QK33" t="n">
        <v/>
      </c>
      <c r="QL33" t="n">
        <v/>
      </c>
      <c r="QM33" t="n">
        <v/>
      </c>
      <c r="QN33" t="n">
        <v/>
      </c>
      <c r="QO33" t="n">
        <v/>
      </c>
      <c r="QP33" t="n">
        <v/>
      </c>
      <c r="QQ33" t="n">
        <v/>
      </c>
      <c r="QR33" t="n">
        <v/>
      </c>
      <c r="QS33" t="n">
        <v/>
      </c>
      <c r="QT33" t="n">
        <v/>
      </c>
      <c r="QU33" t="n">
        <v/>
      </c>
      <c r="QV33" t="n">
        <v/>
      </c>
      <c r="QW33" t="n">
        <v/>
      </c>
      <c r="QX33" t="n">
        <v/>
      </c>
      <c r="QY33" t="n">
        <v/>
      </c>
      <c r="QZ33" t="n">
        <v/>
      </c>
      <c r="RA33" t="n">
        <v/>
      </c>
      <c r="RB33" t="n">
        <v/>
      </c>
      <c r="RC33" t="n">
        <v/>
      </c>
      <c r="RD33" t="n">
        <v/>
      </c>
      <c r="RE33" t="n">
        <v/>
      </c>
      <c r="RF33" t="n">
        <v/>
      </c>
      <c r="RG33" t="n">
        <v/>
      </c>
      <c r="RH33" t="n">
        <v/>
      </c>
      <c r="RI33" t="n">
        <v/>
      </c>
      <c r="RJ33" t="n">
        <v/>
      </c>
      <c r="RK33" t="n">
        <v/>
      </c>
      <c r="RL33" t="n">
        <v/>
      </c>
      <c r="RM33" t="n">
        <v/>
      </c>
      <c r="RN33" t="n">
        <v/>
      </c>
      <c r="RO33" t="n">
        <v/>
      </c>
      <c r="RP33" t="n">
        <v/>
      </c>
      <c r="RQ33" t="n">
        <v/>
      </c>
      <c r="RR33" t="n">
        <v/>
      </c>
      <c r="RS33" t="n">
        <v/>
      </c>
      <c r="RT33" t="n">
        <v/>
      </c>
      <c r="RU33" t="n">
        <v/>
      </c>
      <c r="RV33" t="n">
        <v/>
      </c>
      <c r="RW33" t="n">
        <v/>
      </c>
      <c r="RX33" t="n">
        <v/>
      </c>
      <c r="RY33" t="n">
        <v/>
      </c>
      <c r="RZ33" t="n">
        <v/>
      </c>
      <c r="SA33" t="n">
        <v/>
      </c>
      <c r="SB33" t="n">
        <v/>
      </c>
      <c r="SC33" t="n">
        <v/>
      </c>
      <c r="SD33" t="n">
        <v/>
      </c>
      <c r="SE33" t="n">
        <v/>
      </c>
      <c r="SF33" t="n">
        <v/>
      </c>
      <c r="SG33" t="n">
        <v/>
      </c>
      <c r="SH33" t="n">
        <v/>
      </c>
      <c r="SI33" t="n">
        <v/>
      </c>
      <c r="SJ33" t="n">
        <v/>
      </c>
      <c r="SK33" t="n">
        <v/>
      </c>
      <c r="SL33" t="n">
        <v/>
      </c>
      <c r="SM33" t="n">
        <v/>
      </c>
      <c r="SN33" t="n">
        <v/>
      </c>
      <c r="SO33" t="n">
        <v/>
      </c>
      <c r="SP33" t="n">
        <v/>
      </c>
      <c r="SQ33" t="n">
        <v/>
      </c>
      <c r="SR33" t="n">
        <v/>
      </c>
      <c r="SS33" t="n">
        <v/>
      </c>
      <c r="ST33" t="n">
        <v/>
      </c>
      <c r="SU33" t="n">
        <v/>
      </c>
      <c r="SV33" t="n">
        <v/>
      </c>
      <c r="SW33" t="n">
        <v/>
      </c>
      <c r="SX33" t="n">
        <v/>
      </c>
      <c r="SY33" t="n">
        <v>2</v>
      </c>
      <c r="SZ33" t="n">
        <v/>
      </c>
      <c r="TA33" t="n">
        <v/>
      </c>
      <c r="TB33" t="n">
        <v/>
      </c>
      <c r="TC33" t="n">
        <v/>
      </c>
      <c r="TD33" t="n">
        <v/>
      </c>
      <c r="TE33" t="n">
        <v/>
      </c>
      <c r="TF33" t="n">
        <v/>
      </c>
      <c r="TG33" t="n">
        <v>1</v>
      </c>
      <c r="TH33" t="n">
        <v>0</v>
      </c>
      <c r="TI33" t="n">
        <v>0</v>
      </c>
      <c r="TJ33" t="n">
        <v>0</v>
      </c>
      <c r="TK33" t="n">
        <v>0</v>
      </c>
      <c r="TL33" t="n">
        <v>0</v>
      </c>
      <c r="TM33" t="n">
        <v>0</v>
      </c>
      <c r="TN33" t="n">
        <v>0</v>
      </c>
      <c r="TO33" t="n">
        <v>0</v>
      </c>
      <c r="TP33" t="n">
        <v>0</v>
      </c>
      <c r="TQ33" t="n">
        <v>0</v>
      </c>
      <c r="TR33" t="n">
        <v>0</v>
      </c>
      <c r="TS33" t="n">
        <v/>
      </c>
      <c r="TT33" t="n">
        <v/>
      </c>
      <c r="TU33" t="n">
        <v/>
      </c>
      <c r="TV33" t="n">
        <v/>
      </c>
      <c r="TW33" t="n">
        <v/>
      </c>
      <c r="TX33" t="n">
        <v/>
      </c>
      <c r="TY33" t="n">
        <v/>
      </c>
      <c r="TZ33" t="n">
        <v/>
      </c>
      <c r="UA33" t="n">
        <v/>
      </c>
      <c r="UB33" t="n">
        <v/>
      </c>
      <c r="UC33" t="n">
        <v/>
      </c>
      <c r="UD33" t="n">
        <v/>
      </c>
      <c r="UE33" t="n">
        <v/>
      </c>
      <c r="UF33" t="n">
        <v/>
      </c>
      <c r="UG33" t="n">
        <v/>
      </c>
      <c r="UH33" t="n">
        <v/>
      </c>
      <c r="UI33" t="n">
        <v/>
      </c>
      <c r="UJ33" t="n">
        <v/>
      </c>
      <c r="UK33" t="n">
        <v/>
      </c>
      <c r="UL33" t="n">
        <v/>
      </c>
      <c r="UM33" t="n">
        <v/>
      </c>
      <c r="UN33" t="n">
        <v/>
      </c>
      <c r="UO33" t="n">
        <v/>
      </c>
      <c r="UP33" t="n">
        <v/>
      </c>
      <c r="UQ33" t="n">
        <v/>
      </c>
      <c r="UR33" t="n">
        <v/>
      </c>
      <c r="US33" t="n">
        <v/>
      </c>
      <c r="UT33" t="n">
        <v/>
      </c>
      <c r="UU33" t="n">
        <v/>
      </c>
      <c r="UV33" t="n">
        <v/>
      </c>
      <c r="UW33" t="n">
        <v/>
      </c>
      <c r="UX33" t="n">
        <v/>
      </c>
      <c r="UY33" t="n">
        <v/>
      </c>
      <c r="UZ33" t="n">
        <v/>
      </c>
      <c r="VA33" t="n">
        <v/>
      </c>
      <c r="VB33" t="n">
        <v/>
      </c>
      <c r="VC33" t="n">
        <v/>
      </c>
      <c r="VD33" t="n">
        <v/>
      </c>
      <c r="VE33" t="n">
        <v/>
      </c>
      <c r="VF33" t="n">
        <v/>
      </c>
      <c r="VG33" t="n">
        <v/>
      </c>
      <c r="VH33" t="n">
        <v/>
      </c>
      <c r="VI33" t="n">
        <v/>
      </c>
      <c r="VJ33" t="n">
        <v/>
      </c>
      <c r="VK33" t="n">
        <v/>
      </c>
      <c r="VL33" t="n">
        <v/>
      </c>
      <c r="VM33" t="n">
        <v/>
      </c>
      <c r="VN33" t="n">
        <v/>
      </c>
      <c r="VO33" t="n">
        <v/>
      </c>
      <c r="VP33" t="n">
        <v/>
      </c>
      <c r="VQ33" t="n">
        <v/>
      </c>
      <c r="VR33" t="n">
        <v/>
      </c>
      <c r="VS33" t="n">
        <v/>
      </c>
      <c r="VT33" t="n">
        <v/>
      </c>
      <c r="VU33" t="n">
        <v/>
      </c>
      <c r="VV33" t="n">
        <v/>
      </c>
      <c r="VW33" t="n">
        <v/>
      </c>
      <c r="VX33" t="n">
        <v/>
      </c>
      <c r="VY33" t="n">
        <v/>
      </c>
      <c r="VZ33" t="n">
        <v/>
      </c>
      <c r="WA33" t="n">
        <v/>
      </c>
      <c r="WB33" t="n">
        <v/>
      </c>
      <c r="WC33" t="n">
        <v/>
      </c>
      <c r="WD33" t="n">
        <v/>
      </c>
      <c r="WE33" t="n">
        <v/>
      </c>
      <c r="WF33" t="n">
        <v/>
      </c>
      <c r="WG33" t="n">
        <v/>
      </c>
      <c r="WH33" t="n">
        <v/>
      </c>
      <c r="WI33" t="n">
        <v/>
      </c>
      <c r="WJ33" t="n">
        <v/>
      </c>
      <c r="WK33" t="n">
        <v/>
      </c>
      <c r="WL33" t="n">
        <v/>
      </c>
      <c r="WM33" t="n">
        <v/>
      </c>
      <c r="WN33" t="n">
        <v/>
      </c>
      <c r="WO33" t="n">
        <v/>
      </c>
      <c r="WP33" t="n">
        <v/>
      </c>
      <c r="WQ33" t="n">
        <v/>
      </c>
      <c r="WR33" t="n">
        <v/>
      </c>
      <c r="WS33" t="n">
        <v/>
      </c>
      <c r="WT33" t="n">
        <v/>
      </c>
      <c r="WU33" t="n">
        <v/>
      </c>
      <c r="WV33" t="n">
        <v/>
      </c>
      <c r="WW33" t="n">
        <v/>
      </c>
      <c r="WX33" t="n">
        <v/>
      </c>
      <c r="WY33" t="n">
        <v/>
      </c>
      <c r="WZ33" t="n">
        <v/>
      </c>
      <c r="XA33" t="n">
        <v/>
      </c>
      <c r="XB33" t="n">
        <v/>
      </c>
      <c r="XC33" t="n">
        <v/>
      </c>
      <c r="XD33" t="n">
        <v/>
      </c>
      <c r="XE33" t="n">
        <v/>
      </c>
      <c r="XF33" t="n">
        <v/>
      </c>
      <c r="XG33" t="n">
        <v/>
      </c>
      <c r="XH33" t="n">
        <v/>
      </c>
      <c r="XI33" t="n">
        <v/>
      </c>
      <c r="XJ33" t="n">
        <v/>
      </c>
      <c r="XK33" t="n">
        <v/>
      </c>
      <c r="XL33" t="n">
        <v/>
      </c>
      <c r="XM33" t="n">
        <v/>
      </c>
      <c r="XN33" t="n">
        <v/>
      </c>
      <c r="XO33" t="n">
        <v/>
      </c>
      <c r="XP33" t="n">
        <v/>
      </c>
      <c r="XQ33" t="n">
        <v/>
      </c>
      <c r="XR33" t="n">
        <v/>
      </c>
      <c r="XS33" t="n">
        <v/>
      </c>
      <c r="XT33" t="n">
        <v/>
      </c>
      <c r="XU33" t="n">
        <v/>
      </c>
      <c r="XV33" t="n">
        <v/>
      </c>
      <c r="XW33" t="n">
        <v/>
      </c>
      <c r="XX33" t="n">
        <v/>
      </c>
      <c r="XY33" t="n">
        <v/>
      </c>
      <c r="XZ33" t="n">
        <v/>
      </c>
      <c r="YA33" t="n">
        <v/>
      </c>
      <c r="YB33" t="n">
        <v/>
      </c>
      <c r="YC33" t="n">
        <v/>
      </c>
      <c r="YD33" t="n">
        <v/>
      </c>
      <c r="YE33" t="n">
        <v/>
      </c>
      <c r="YF33" t="n">
        <v/>
      </c>
      <c r="YG33" t="n">
        <v/>
      </c>
      <c r="YH33" t="n">
        <v/>
      </c>
      <c r="YI33" t="n">
        <v/>
      </c>
      <c r="YJ33" t="n">
        <v/>
      </c>
      <c r="YK33" t="n">
        <v/>
      </c>
      <c r="YL33" t="n">
        <v/>
      </c>
      <c r="YM33" t="n">
        <v/>
      </c>
      <c r="YN33" t="n">
        <v/>
      </c>
      <c r="YO33" t="n">
        <v/>
      </c>
      <c r="YP33" t="n">
        <v/>
      </c>
      <c r="YQ33" t="n">
        <v/>
      </c>
      <c r="YR33" t="n">
        <v/>
      </c>
      <c r="YS33" t="n">
        <v/>
      </c>
      <c r="YT33" t="n">
        <v/>
      </c>
      <c r="YU33" t="n">
        <v/>
      </c>
      <c r="YV33" t="n">
        <v/>
      </c>
      <c r="YW33" t="n">
        <v/>
      </c>
      <c r="YX33" t="n">
        <v/>
      </c>
      <c r="YY33" t="n">
        <v/>
      </c>
      <c r="YZ33" t="n">
        <v/>
      </c>
      <c r="ZA33" t="n">
        <v/>
      </c>
      <c r="ZB33" t="n">
        <v/>
      </c>
      <c r="ZC33" t="n">
        <v/>
      </c>
      <c r="ZD33" t="n">
        <v/>
      </c>
      <c r="ZE33" t="n">
        <v/>
      </c>
      <c r="ZF33" t="n">
        <v/>
      </c>
      <c r="ZG33" t="n">
        <v/>
      </c>
      <c r="ZH33" t="n">
        <v/>
      </c>
      <c r="ZI33" t="n">
        <v/>
      </c>
      <c r="ZJ33" t="n">
        <v/>
      </c>
      <c r="ZK33" t="n">
        <v/>
      </c>
      <c r="ZL33" t="n">
        <v/>
      </c>
      <c r="ZM33" t="n">
        <v/>
      </c>
      <c r="ZN33" t="n">
        <v/>
      </c>
      <c r="ZO33" t="n">
        <v/>
      </c>
      <c r="ZP33" t="n">
        <v/>
      </c>
      <c r="ZQ33" t="n">
        <v/>
      </c>
      <c r="ZR33" t="n">
        <v/>
      </c>
      <c r="ZS33" t="n">
        <v/>
      </c>
      <c r="ZT33" t="n">
        <v/>
      </c>
      <c r="ZU33" t="n">
        <v/>
      </c>
      <c r="ZV33" t="n">
        <v/>
      </c>
      <c r="ZW33" t="n">
        <v/>
      </c>
      <c r="ZX33" t="n">
        <v/>
      </c>
      <c r="ZY33" t="n">
        <v/>
      </c>
      <c r="ZZ33" t="n">
        <v/>
      </c>
      <c r="AAA33" t="n">
        <v/>
      </c>
      <c r="AAB33" t="n">
        <v/>
      </c>
      <c r="AAC33" t="n">
        <v/>
      </c>
      <c r="AAD33" t="n">
        <v/>
      </c>
      <c r="AAE33" t="n">
        <v/>
      </c>
      <c r="AAF33" t="n">
        <v/>
      </c>
      <c r="AAG33" t="n">
        <v/>
      </c>
      <c r="AAH33" t="n">
        <v/>
      </c>
      <c r="AAI33" t="n">
        <v/>
      </c>
      <c r="AAJ33" t="n">
        <v/>
      </c>
      <c r="AAK33" t="n">
        <v/>
      </c>
      <c r="AAL33" t="inlineStr">
        <is>
          <t>Tidak</t>
        </is>
      </c>
      <c r="AAM33" t="n">
        <v/>
      </c>
      <c r="AAN33" t="n">
        <v/>
      </c>
      <c r="AAO33" t="n">
        <v/>
      </c>
      <c r="AAP33" t="n">
        <v/>
      </c>
      <c r="AAQ33" t="n">
        <v/>
      </c>
      <c r="AAR33" t="inlineStr">
        <is>
          <t>Tidak</t>
        </is>
      </c>
      <c r="AAS33" t="inlineStr">
        <is>
          <t>Tidak mengetahui</t>
        </is>
      </c>
      <c r="AAT33" t="inlineStr">
        <is>
          <t>Didiamkan saja/dibiarkan di tempatnya (di bak/kolam penampung slurry)</t>
        </is>
      </c>
      <c r="AAU33" t="n">
        <v>0</v>
      </c>
      <c r="AAV33" t="n">
        <v>0</v>
      </c>
      <c r="AAW33" t="n">
        <v>0</v>
      </c>
      <c r="AAX33" t="n">
        <v>0</v>
      </c>
      <c r="AAY33" t="n">
        <v>0</v>
      </c>
      <c r="AAZ33" t="n">
        <v>1</v>
      </c>
      <c r="ABA33" t="n">
        <v>0</v>
      </c>
      <c r="ABB33" t="n">
        <v/>
      </c>
      <c r="ABC33" t="n">
        <v/>
      </c>
      <c r="ABD33" t="n">
        <v/>
      </c>
      <c r="ABE33" t="n">
        <v/>
      </c>
      <c r="ABF33" t="n">
        <v/>
      </c>
      <c r="ABG33" t="n">
        <v/>
      </c>
      <c r="ABH33" t="n">
        <v/>
      </c>
      <c r="ABI33" t="n">
        <v/>
      </c>
      <c r="ABJ33" t="n">
        <v/>
      </c>
      <c r="ABK33" t="n">
        <v/>
      </c>
      <c r="ABL33" t="n">
        <v/>
      </c>
      <c r="ABM33" t="n">
        <v/>
      </c>
      <c r="ABN33" t="n">
        <v/>
      </c>
      <c r="ABO33" t="n">
        <v/>
      </c>
      <c r="ABP33" t="n">
        <v/>
      </c>
      <c r="ABQ33" t="n">
        <v/>
      </c>
      <c r="ABR33" t="n">
        <v/>
      </c>
      <c r="ABS33" t="n">
        <v/>
      </c>
      <c r="ABT33" t="n">
        <v/>
      </c>
      <c r="ABU33" t="n">
        <v/>
      </c>
      <c r="ABV33" t="n">
        <v/>
      </c>
      <c r="ABW33" t="n">
        <v/>
      </c>
      <c r="ABX33" t="n">
        <v/>
      </c>
      <c r="ABY33" t="n">
        <v/>
      </c>
      <c r="ABZ33" t="n">
        <v/>
      </c>
      <c r="ACA33" t="n">
        <v/>
      </c>
      <c r="ACB33" t="n">
        <v/>
      </c>
      <c r="ACC33" t="n">
        <v/>
      </c>
      <c r="ACD33" t="n">
        <v/>
      </c>
      <c r="ACE33" t="n">
        <v/>
      </c>
      <c r="ACF33" t="n">
        <v/>
      </c>
      <c r="ACG33" t="n">
        <v/>
      </c>
      <c r="ACH33" t="n">
        <v/>
      </c>
      <c r="ACI33" t="n">
        <v/>
      </c>
      <c r="ACJ33" t="n">
        <v/>
      </c>
      <c r="ACK33" t="inlineStr">
        <is>
          <t>Tidak punya waktu mengumpulkannya Ladang/sawah terlalu jauh, sulit untuk mengangkut ke sana Lebih praktis menggunakan pupuk kimia</t>
        </is>
      </c>
      <c r="ACL33" t="n">
        <v>0</v>
      </c>
      <c r="ACM33" t="n">
        <v>0</v>
      </c>
      <c r="ACN33" t="n">
        <v>1</v>
      </c>
      <c r="ACO33" t="n">
        <v>1</v>
      </c>
      <c r="ACP33" t="n">
        <v>0</v>
      </c>
      <c r="ACQ33" t="n">
        <v>1</v>
      </c>
      <c r="ACR33" t="n">
        <v>0</v>
      </c>
      <c r="ACS33" t="n">
        <v/>
      </c>
      <c r="ACT33" t="inlineStr">
        <is>
          <t>Tidak ada</t>
        </is>
      </c>
      <c r="ACU33" t="inlineStr">
        <is>
          <t>Manfaat sangat besar</t>
        </is>
      </c>
      <c r="ACV33" t="inlineStr">
        <is>
          <t>Berkurang</t>
        </is>
      </c>
      <c r="ACW33" t="inlineStr">
        <is>
          <t>Anggota keluarga - Perempuan dewasa</t>
        </is>
      </c>
      <c r="ACX33" t="inlineStr">
        <is>
          <t>Netral/tidak tahu</t>
        </is>
      </c>
      <c r="ACY33" t="inlineStr">
        <is>
          <t>Anggota keluarga - Laki-laki dewasa Anggota keluarga - Perempuan dewasa Anggota keluarga - Anak-anak</t>
        </is>
      </c>
      <c r="ACZ33" t="n">
        <v>1</v>
      </c>
      <c r="ADA33" t="n">
        <v>1</v>
      </c>
      <c r="ADB33" t="n">
        <v>1</v>
      </c>
      <c r="ADC33" t="n">
        <v>0</v>
      </c>
      <c r="ADD33" t="inlineStr">
        <is>
          <t>Puas</t>
        </is>
      </c>
      <c r="ADE33" t="inlineStr">
        <is>
          <t>Puas</t>
        </is>
      </c>
      <c r="ADF33" t="inlineStr">
        <is>
          <t>Puas</t>
        </is>
      </c>
      <c r="ADG33" t="inlineStr">
        <is>
          <t>Puas</t>
        </is>
      </c>
      <c r="ADH33" t="inlineStr">
        <is>
          <t>Tidak</t>
        </is>
      </c>
      <c r="ADI33" t="n">
        <v/>
      </c>
      <c r="ADJ33" t="inlineStr">
        <is>
          <t>Puas</t>
        </is>
      </c>
      <c r="ADK33" t="n">
        <v/>
      </c>
      <c r="ADL33" t="n">
        <v/>
      </c>
      <c r="ADM33" t="n">
        <v/>
      </c>
      <c r="ADN33" t="n">
        <v/>
      </c>
      <c r="ADO33" t="n">
        <v/>
      </c>
      <c r="ADP33" t="n">
        <v/>
      </c>
      <c r="ADQ33" t="n">
        <v/>
      </c>
      <c r="ADR33" t="n">
        <v/>
      </c>
      <c r="ADS33" t="n">
        <v/>
      </c>
      <c r="ADT33" t="n">
        <v/>
      </c>
      <c r="ADU33" t="inlineStr">
        <is>
          <t>Dibiarkan saja Lainnya</t>
        </is>
      </c>
      <c r="ADV33" t="n">
        <v>0</v>
      </c>
      <c r="ADW33" t="n">
        <v>0</v>
      </c>
      <c r="ADX33" t="n">
        <v>0</v>
      </c>
      <c r="ADY33" t="n">
        <v>0</v>
      </c>
      <c r="ADZ33" t="n">
        <v>0</v>
      </c>
      <c r="AEA33" t="n">
        <v>0</v>
      </c>
      <c r="AEB33" t="n">
        <v>1</v>
      </c>
      <c r="AEC33" t="n">
        <v>1</v>
      </c>
      <c r="AED33" t="inlineStr">
        <is>
          <t>Tidak ada</t>
        </is>
      </c>
      <c r="AEE33" t="inlineStr">
        <is>
          <t>Lainnya</t>
        </is>
      </c>
      <c r="AEF33" t="inlineStr">
        <is>
          <t>Tidak ada</t>
        </is>
      </c>
      <c r="AEG33" t="inlineStr">
        <is>
          <t>Lainnya</t>
        </is>
      </c>
      <c r="AEH33" t="inlineStr">
        <is>
          <t>Tidak menghubungi</t>
        </is>
      </c>
      <c r="AEI33" t="inlineStr">
        <is>
          <t>Tidak ada</t>
        </is>
      </c>
      <c r="AEJ33" t="inlineStr">
        <is>
          <t>Tidak pernah</t>
        </is>
      </c>
      <c r="AEK33" t="inlineStr">
        <is>
          <t>Pengurangan pengeluaran rumah tangga (bahan bakar minyak, pupuk, dll.) Lebih aman Pengurangan waktu dan tenaga Peningkatan kebersihan kandang ternak Dapur lebih bersih dan bebas asap</t>
        </is>
      </c>
      <c r="AEL33" t="n">
        <v>1</v>
      </c>
      <c r="AEM33" t="n">
        <v>0</v>
      </c>
      <c r="AEN33" t="n">
        <v>0</v>
      </c>
      <c r="AEO33" t="n">
        <v>0</v>
      </c>
      <c r="AEP33" t="n">
        <v>1</v>
      </c>
      <c r="AEQ33" t="n">
        <v>1</v>
      </c>
      <c r="AER33" t="n">
        <v>1</v>
      </c>
      <c r="AES33" t="n">
        <v>0</v>
      </c>
      <c r="AET33" t="n">
        <v>1</v>
      </c>
      <c r="AEU33" t="n">
        <v>0</v>
      </c>
      <c r="AEV33" t="n">
        <v>0</v>
      </c>
      <c r="AEW33" t="n">
        <v>0</v>
      </c>
      <c r="AEX33" t="n">
        <v/>
      </c>
      <c r="AEY33" t="inlineStr">
        <is>
          <t>Mengurangi pengeluaran energi</t>
        </is>
      </c>
      <c r="AEZ33" t="n">
        <v/>
      </c>
      <c r="AFA33" t="inlineStr">
        <is>
          <t>Koperasi</t>
        </is>
      </c>
      <c r="AFB33" t="n">
        <v/>
      </c>
      <c r="AFC33" t="inlineStr">
        <is>
          <t>Risdiyanto-2-0_17_30.jpg</t>
        </is>
      </c>
      <c r="AFD33" t="inlineStr">
        <is>
          <t>https://kf.kobotoolbox.org/api/v2/assets/avstPQqLr3Ab3ZdcVTXZ6f/data/681305949/attachments/attodXQekQLGvg95WHZj5E7G/</t>
        </is>
      </c>
      <c r="AFE33" t="inlineStr">
        <is>
          <t>Risdiyanto-1-0_17_44.jpg</t>
        </is>
      </c>
      <c r="AFF33" t="inlineStr">
        <is>
          <t>https://kf.kobotoolbox.org/api/v2/assets/avstPQqLr3Ab3ZdcVTXZ6f/data/681305949/attachments/attRqSE6Ftt2YEYAwbYYjBMX/</t>
        </is>
      </c>
      <c r="AFG33" t="inlineStr">
        <is>
          <t>Suyono/suyono_mse_2000</t>
        </is>
      </c>
      <c r="AFH33" t="n">
        <v/>
      </c>
      <c r="AFI33" t="n">
        <v/>
      </c>
    </row>
    <row r="34">
      <c r="A34" s="93" t="n">
        <v>46051</v>
      </c>
      <c r="B34" s="93" t="n">
        <v>46064</v>
      </c>
      <c r="C34" t="inlineStr">
        <is>
          <t>suyono</t>
        </is>
      </c>
      <c r="D34" t="inlineStr">
        <is>
          <t>sardiyanto</t>
        </is>
      </c>
      <c r="E34" t="n">
        <v>82329167258</v>
      </c>
      <c r="F34" t="inlineStr">
        <is>
          <t>-7.627583 110.417372 0 0</t>
        </is>
      </c>
      <c r="G34" t="n">
        <v>-7.627583</v>
      </c>
      <c r="H34" t="n">
        <v>110.417372</v>
      </c>
      <c r="I34" t="n">
        <v>0</v>
      </c>
      <c r="J34" t="n">
        <v>0</v>
      </c>
      <c r="K34" t="n">
        <v>0</v>
      </c>
      <c r="L34" t="inlineStr">
        <is>
          <t>-7.627525 110.417268 0 0</t>
        </is>
      </c>
      <c r="M34" t="n">
        <v>-7.627525</v>
      </c>
      <c r="N34" t="n">
        <v>110.417268</v>
      </c>
      <c r="O34" t="n">
        <v>0</v>
      </c>
      <c r="P34" t="n">
        <v>0</v>
      </c>
      <c r="Q34" t="n">
        <v>0</v>
      </c>
      <c r="R34" t="inlineStr">
        <is>
          <t>DIY</t>
        </is>
      </c>
      <c r="S34" t="n">
        <v>0</v>
      </c>
      <c r="T34" t="n">
        <v>0</v>
      </c>
      <c r="U34" t="n">
        <v>0</v>
      </c>
      <c r="V34" t="n">
        <v>0</v>
      </c>
      <c r="W34" t="n">
        <v>1</v>
      </c>
      <c r="X34" t="n">
        <v>0</v>
      </c>
      <c r="Y34" t="n">
        <v>0</v>
      </c>
      <c r="Z34" t="n">
        <v>0</v>
      </c>
      <c r="AA34" t="n">
        <v>0</v>
      </c>
      <c r="AB34" t="n">
        <v>0</v>
      </c>
      <c r="AC34" t="inlineStr">
        <is>
          <t>SLEMAN</t>
        </is>
      </c>
      <c r="AD34" t="inlineStr">
        <is>
          <t>PAKEM</t>
        </is>
      </c>
      <c r="AE34" t="inlineStr">
        <is>
          <t>HARGOBINANGUN</t>
        </is>
      </c>
      <c r="AF34" t="inlineStr">
        <is>
          <t>PINBUK</t>
        </is>
      </c>
      <c r="AG34" t="inlineStr">
        <is>
          <t>PBP1387</t>
        </is>
      </c>
      <c r="AH34" t="n">
        <v>9</v>
      </c>
      <c r="AI34" t="inlineStr">
        <is>
          <t>VPA2</t>
        </is>
      </c>
      <c r="AJ34" t="inlineStr">
        <is>
          <t>Tidak aktif</t>
        </is>
      </c>
      <c r="AK34" t="n">
        <v>58</v>
      </c>
      <c r="AL34" t="inlineStr">
        <is>
          <t>Laki-laki</t>
        </is>
      </c>
      <c r="AM34" t="inlineStr">
        <is>
          <t>Sudah menikah</t>
        </is>
      </c>
      <c r="AN34" t="inlineStr">
        <is>
          <t>SMP/Sederajat</t>
        </is>
      </c>
      <c r="AO34" t="inlineStr">
        <is>
          <t>Petani</t>
        </is>
      </c>
      <c r="AP34" t="n">
        <v>1</v>
      </c>
      <c r="AQ34" t="n">
        <v>0</v>
      </c>
      <c r="AR34" t="n">
        <v>0</v>
      </c>
      <c r="AS34" t="n">
        <v>0</v>
      </c>
      <c r="AT34" t="n">
        <v>0</v>
      </c>
      <c r="AU34" t="n">
        <v>0</v>
      </c>
      <c r="AV34" t="n">
        <v>0</v>
      </c>
      <c r="AW34" t="n">
        <v>0</v>
      </c>
      <c r="AX34" t="n">
        <v/>
      </c>
      <c r="AY34" t="inlineStr">
        <is>
          <t>Peternak</t>
        </is>
      </c>
      <c r="AZ34" t="n">
        <v>0</v>
      </c>
      <c r="BA34" t="n">
        <v>1</v>
      </c>
      <c r="BB34" t="n">
        <v>0</v>
      </c>
      <c r="BC34" t="n">
        <v>0</v>
      </c>
      <c r="BD34" t="n">
        <v>0</v>
      </c>
      <c r="BE34" t="n">
        <v>0</v>
      </c>
      <c r="BF34" t="n">
        <v>0</v>
      </c>
      <c r="BG34" t="n">
        <v>0</v>
      </c>
      <c r="BH34" t="n">
        <v/>
      </c>
      <c r="BI34" t="inlineStr">
        <is>
          <t>Rp1.500.000 - Rp2.500.000</t>
        </is>
      </c>
      <c r="BJ34" t="n">
        <v>1</v>
      </c>
      <c r="BK34" t="n">
        <v>1</v>
      </c>
      <c r="BL34" t="n">
        <v>2</v>
      </c>
      <c r="BM34" t="n">
        <v>0</v>
      </c>
      <c r="BN34" t="inlineStr">
        <is>
          <t>Milik sendiri</t>
        </is>
      </c>
      <c r="BO34" t="inlineStr">
        <is>
          <t>Permanen (dinding bata dan semen)</t>
        </is>
      </c>
      <c r="BP34" t="n">
        <v>1</v>
      </c>
      <c r="BQ34" t="n">
        <v>0</v>
      </c>
      <c r="BR34" t="n">
        <v>0</v>
      </c>
      <c r="BS34" t="n">
        <v>0</v>
      </c>
      <c r="BT34" t="n">
        <v>0</v>
      </c>
      <c r="BU34" t="n">
        <v/>
      </c>
      <c r="BV34" t="inlineStr">
        <is>
          <t>Keramik/ubin</t>
        </is>
      </c>
      <c r="BW34" t="n">
        <v>0</v>
      </c>
      <c r="BX34" t="n">
        <v>0</v>
      </c>
      <c r="BY34" t="n">
        <v>1</v>
      </c>
      <c r="BZ34" t="n">
        <v>0</v>
      </c>
      <c r="CA34" t="n">
        <v>0</v>
      </c>
      <c r="CB34" t="n">
        <v/>
      </c>
      <c r="CC34" t="inlineStr">
        <is>
          <t>Genting</t>
        </is>
      </c>
      <c r="CD34" t="n">
        <v>0</v>
      </c>
      <c r="CE34" t="n">
        <v>0</v>
      </c>
      <c r="CF34" t="n">
        <v>0</v>
      </c>
      <c r="CG34" t="n">
        <v>0</v>
      </c>
      <c r="CH34" t="n">
        <v>0</v>
      </c>
      <c r="CI34" t="n">
        <v>1</v>
      </c>
      <c r="CJ34" t="n">
        <v>0</v>
      </c>
      <c r="CK34" t="n">
        <v/>
      </c>
      <c r="CL34" t="inlineStr">
        <is>
          <t>Ya</t>
        </is>
      </c>
      <c r="CM34" t="n">
        <v>2017</v>
      </c>
      <c r="CN34" t="inlineStr">
        <is>
          <t>Fixed-Dome (Kubah Tetap)</t>
        </is>
      </c>
      <c r="CO34" t="inlineStr">
        <is>
          <t>4 m³ (2-3 ekor sapi, ±3 jam memasak/hari, ±30 kg slurry/hari)</t>
        </is>
      </c>
      <c r="CP34" t="inlineStr">
        <is>
          <t>Anggota keluarga - laki-laki</t>
        </is>
      </c>
      <c r="CQ34" t="n">
        <v>0</v>
      </c>
      <c r="CR34" t="n">
        <v>0</v>
      </c>
      <c r="CS34" t="n">
        <v>0</v>
      </c>
      <c r="CT34" t="n">
        <v>0</v>
      </c>
      <c r="CU34" t="n">
        <v>1</v>
      </c>
      <c r="CV34" t="n">
        <v>0</v>
      </c>
      <c r="CW34" t="n">
        <v>0</v>
      </c>
      <c r="CX34" t="n">
        <v>0</v>
      </c>
      <c r="CY34" t="inlineStr">
        <is>
          <t>Anggota keluarga - perempuan dewasa</t>
        </is>
      </c>
      <c r="CZ34" t="n">
        <v>0</v>
      </c>
      <c r="DA34" t="n">
        <v>1</v>
      </c>
      <c r="DB34" t="n">
        <v>0</v>
      </c>
      <c r="DC34" t="n">
        <v/>
      </c>
      <c r="DD34" t="inlineStr">
        <is>
          <t>Anggota keluarga - laki-laki CPO atau pendamping</t>
        </is>
      </c>
      <c r="DE34" t="n">
        <v>1</v>
      </c>
      <c r="DF34" t="n">
        <v>0</v>
      </c>
      <c r="DG34" t="n">
        <v>1</v>
      </c>
      <c r="DH34" t="n">
        <v>0</v>
      </c>
      <c r="DI34" t="n">
        <v/>
      </c>
      <c r="DJ34" t="inlineStr">
        <is>
          <t>CPO atau pendamping</t>
        </is>
      </c>
      <c r="DK34" t="n">
        <v>0</v>
      </c>
      <c r="DL34" t="n">
        <v>0</v>
      </c>
      <c r="DM34" t="n">
        <v>1</v>
      </c>
      <c r="DN34" t="n">
        <v>0</v>
      </c>
      <c r="DO34" t="n">
        <v/>
      </c>
      <c r="DP34" t="inlineStr">
        <is>
          <t>Tidak berfungsi sama sekali</t>
        </is>
      </c>
      <c r="DQ34" t="inlineStr">
        <is>
          <t>&gt;1 tahun yang lalu</t>
        </is>
      </c>
      <c r="DR34" t="inlineStr">
        <is>
          <t>Masalah teknis (misalnya kerusakan pada komponen)</t>
        </is>
      </c>
      <c r="DS34" t="n">
        <v/>
      </c>
      <c r="DT34" t="inlineStr">
        <is>
          <t>Kompor Manometer Reaktor biogas (penampung gas, digester, manhole, outlet, dan overflow) Saluran Pipa Gas</t>
        </is>
      </c>
      <c r="DU34" t="n">
        <v>1</v>
      </c>
      <c r="DV34" t="n">
        <v>0</v>
      </c>
      <c r="DW34" t="n">
        <v>0</v>
      </c>
      <c r="DX34" t="n">
        <v>1</v>
      </c>
      <c r="DY34" t="n">
        <v>0</v>
      </c>
      <c r="DZ34" t="n">
        <v>0</v>
      </c>
      <c r="EA34" t="n">
        <v>0</v>
      </c>
      <c r="EB34" t="n">
        <v>0</v>
      </c>
      <c r="EC34" t="n">
        <v>0</v>
      </c>
      <c r="ED34" t="n">
        <v>1</v>
      </c>
      <c r="EE34" t="n">
        <v>1</v>
      </c>
      <c r="EF34" t="n">
        <v>0</v>
      </c>
      <c r="EG34" t="n">
        <v>0</v>
      </c>
      <c r="EH34" t="n">
        <v>0</v>
      </c>
      <c r="EI34" t="inlineStr">
        <is>
          <t>Tidak ada masalah</t>
        </is>
      </c>
      <c r="EJ34" t="n">
        <v>0</v>
      </c>
      <c r="EK34" t="n">
        <v>0</v>
      </c>
      <c r="EL34" t="n">
        <v>0</v>
      </c>
      <c r="EM34" t="n">
        <v>1</v>
      </c>
      <c r="EN34" t="n">
        <v>0</v>
      </c>
      <c r="EO34" t="n">
        <v/>
      </c>
      <c r="EP34" t="inlineStr">
        <is>
          <t>Ya, tetapi kurang jelas dan sulit diikuti</t>
        </is>
      </c>
      <c r="EQ34" t="inlineStr">
        <is>
          <t>Bukan pelatihan</t>
        </is>
      </c>
      <c r="ER34" t="inlineStr">
        <is>
          <t>CPO atau pendamping</t>
        </is>
      </c>
      <c r="ES34" t="n">
        <v>1</v>
      </c>
      <c r="ET34" t="n">
        <v>0</v>
      </c>
      <c r="EU34" t="n">
        <v>0</v>
      </c>
      <c r="EV34" t="n">
        <v>0</v>
      </c>
      <c r="EW34" t="n">
        <v/>
      </c>
      <c r="EX34" t="inlineStr">
        <is>
          <t>Anggota keluarga - Laki-laki</t>
        </is>
      </c>
      <c r="EY34" t="n">
        <v>1</v>
      </c>
      <c r="EZ34" t="n">
        <v>0</v>
      </c>
      <c r="FA34" t="n">
        <v>0</v>
      </c>
      <c r="FB34" t="n">
        <v/>
      </c>
      <c r="FC34" t="inlineStr">
        <is>
          <t>Jarang sekali</t>
        </is>
      </c>
      <c r="FD34" t="inlineStr">
        <is>
          <t>&lt; Rp 200,000</t>
        </is>
      </c>
      <c r="FE34" t="inlineStr">
        <is>
          <t>Mengetahui</t>
        </is>
      </c>
      <c r="FF34" t="inlineStr">
        <is>
          <t>Sering (setiap minggu)</t>
        </is>
      </c>
      <c r="FG34" t="inlineStr">
        <is>
          <t>Mengetahui</t>
        </is>
      </c>
      <c r="FH34" t="inlineStr">
        <is>
          <t>Cukup sering (2 minggu sekali)</t>
        </is>
      </c>
      <c r="FI34" t="inlineStr">
        <is>
          <t>Tidak mengetahui</t>
        </is>
      </c>
      <c r="FJ34" t="inlineStr">
        <is>
          <t>Jarang (setiap bulan atau lebih)</t>
        </is>
      </c>
      <c r="FK34" t="inlineStr">
        <is>
          <t>Mengetahui</t>
        </is>
      </c>
      <c r="FL34" t="inlineStr">
        <is>
          <t>Tidak pernah</t>
        </is>
      </c>
      <c r="FM34" t="inlineStr">
        <is>
          <t>Mengetahui</t>
        </is>
      </c>
      <c r="FN34" t="inlineStr">
        <is>
          <t>Jarang (setiap bulan atau lebih)</t>
        </is>
      </c>
      <c r="FO34" t="inlineStr">
        <is>
          <t>Mengetahui</t>
        </is>
      </c>
      <c r="FP34" t="inlineStr">
        <is>
          <t>Cukup sering (2 minggu sekali)</t>
        </is>
      </c>
      <c r="FQ34" t="inlineStr">
        <is>
          <t>Mengetahui</t>
        </is>
      </c>
      <c r="FR34" t="inlineStr">
        <is>
          <t>Ya</t>
        </is>
      </c>
      <c r="FS34" t="inlineStr">
        <is>
          <t>Mengetahui</t>
        </is>
      </c>
      <c r="FT34" t="inlineStr">
        <is>
          <t>Ya, terkadang</t>
        </is>
      </c>
      <c r="FU34" t="inlineStr">
        <is>
          <t>Laki-laki dewasa</t>
        </is>
      </c>
      <c r="FV34" t="n">
        <v>1</v>
      </c>
      <c r="FW34" t="n">
        <v>0</v>
      </c>
      <c r="FX34" t="n">
        <v>0</v>
      </c>
      <c r="FY34" t="n">
        <v>0</v>
      </c>
      <c r="FZ34" t="inlineStr">
        <is>
          <t>Memahami</t>
        </is>
      </c>
      <c r="GA34" t="inlineStr">
        <is>
          <t>Teman/keluarga</t>
        </is>
      </c>
      <c r="GB34" t="n">
        <v>0</v>
      </c>
      <c r="GC34" t="n">
        <v>0</v>
      </c>
      <c r="GD34" t="n">
        <v>1</v>
      </c>
      <c r="GE34" t="n">
        <v>0</v>
      </c>
      <c r="GF34" t="n">
        <v/>
      </c>
      <c r="GG34" t="inlineStr">
        <is>
          <t>Kadang-kadang</t>
        </is>
      </c>
      <c r="GH34" t="inlineStr">
        <is>
          <t>Tidak</t>
        </is>
      </c>
      <c r="GI34" t="n">
        <v/>
      </c>
      <c r="GJ34" t="n">
        <v/>
      </c>
      <c r="GK34" t="n">
        <v/>
      </c>
      <c r="GL34" t="n">
        <v/>
      </c>
      <c r="GM34" t="n">
        <v/>
      </c>
      <c r="GN34" t="n">
        <v/>
      </c>
      <c r="GO34" t="n">
        <v/>
      </c>
      <c r="GP34" t="inlineStr">
        <is>
          <t>Penuh (100%)</t>
        </is>
      </c>
      <c r="GQ34" t="inlineStr">
        <is>
          <t>LPG</t>
        </is>
      </c>
      <c r="GR34" t="n">
        <v>1</v>
      </c>
      <c r="GS34" t="n">
        <v>0</v>
      </c>
      <c r="GT34" t="n">
        <v>0</v>
      </c>
      <c r="GU34" t="n">
        <v>0</v>
      </c>
      <c r="GV34" t="n">
        <v>0</v>
      </c>
      <c r="GW34" t="n">
        <v>0</v>
      </c>
      <c r="GX34" t="n">
        <v>0</v>
      </c>
      <c r="GY34" t="n">
        <v/>
      </c>
      <c r="GZ34" t="inlineStr">
        <is>
          <t>Tidak</t>
        </is>
      </c>
      <c r="HA34" t="n">
        <v/>
      </c>
      <c r="HB34" t="n">
        <v/>
      </c>
      <c r="HC34" t="n">
        <v/>
      </c>
      <c r="HD34" t="n">
        <v/>
      </c>
      <c r="HE34" t="n">
        <v>15</v>
      </c>
      <c r="HF34" t="n">
        <v>100000</v>
      </c>
      <c r="HG34" t="n">
        <v>6</v>
      </c>
      <c r="HH34" t="n">
        <v>40000</v>
      </c>
      <c r="HI34" t="n">
        <v/>
      </c>
      <c r="HJ34" t="n">
        <v/>
      </c>
      <c r="HK34" t="n">
        <v/>
      </c>
      <c r="HL34" t="n">
        <v/>
      </c>
      <c r="HM34" t="n">
        <v/>
      </c>
      <c r="HN34" t="n">
        <v/>
      </c>
      <c r="HO34" t="n">
        <v/>
      </c>
      <c r="HP34" t="n">
        <v/>
      </c>
      <c r="HQ34" t="n">
        <v/>
      </c>
      <c r="HR34" t="n">
        <v/>
      </c>
      <c r="HS34" t="n">
        <v/>
      </c>
      <c r="HT34" t="n">
        <v/>
      </c>
      <c r="HU34" t="n">
        <v/>
      </c>
      <c r="HV34" t="n">
        <v/>
      </c>
      <c r="HW34" t="n">
        <v/>
      </c>
      <c r="HX34" t="n">
        <v/>
      </c>
      <c r="HY34" t="n">
        <v/>
      </c>
      <c r="HZ34" t="n">
        <v/>
      </c>
      <c r="IA34" t="n">
        <v>9</v>
      </c>
      <c r="IB34" t="n">
        <v>60000</v>
      </c>
      <c r="IC34" t="n">
        <v/>
      </c>
      <c r="ID34" t="n">
        <v/>
      </c>
      <c r="IE34" t="n">
        <v/>
      </c>
      <c r="IF34" t="n">
        <v/>
      </c>
      <c r="IG34" t="n">
        <v/>
      </c>
      <c r="IH34" t="n">
        <v/>
      </c>
      <c r="II34" t="n">
        <v/>
      </c>
      <c r="IJ34" t="n">
        <v/>
      </c>
      <c r="IK34" t="inlineStr">
        <is>
          <t>30-50 kg</t>
        </is>
      </c>
      <c r="IL34" t="inlineStr">
        <is>
          <t>1-3 jam</t>
        </is>
      </c>
      <c r="IM34" t="inlineStr">
        <is>
          <t>Ya</t>
        </is>
      </c>
      <c r="IN34" t="inlineStr">
        <is>
          <t>Tidak</t>
        </is>
      </c>
      <c r="IO34" t="inlineStr">
        <is>
          <t>Lebih bersih</t>
        </is>
      </c>
      <c r="IP34" t="n">
        <v/>
      </c>
      <c r="IQ34" t="inlineStr">
        <is>
          <t>Tidak pernah</t>
        </is>
      </c>
      <c r="IR34" t="n">
        <v/>
      </c>
      <c r="IS34" t="n">
        <v/>
      </c>
      <c r="IT34" t="n">
        <v/>
      </c>
      <c r="IU34" t="n">
        <v/>
      </c>
      <c r="IV34" t="n">
        <v/>
      </c>
      <c r="IW34" t="n">
        <v/>
      </c>
      <c r="IX34" t="n">
        <v/>
      </c>
      <c r="IY34" t="n">
        <v/>
      </c>
      <c r="IZ34" t="inlineStr">
        <is>
          <t>Tidak pernah</t>
        </is>
      </c>
      <c r="JA34" t="n">
        <v/>
      </c>
      <c r="JB34" t="n">
        <v/>
      </c>
      <c r="JC34" t="n">
        <v/>
      </c>
      <c r="JD34" t="n">
        <v/>
      </c>
      <c r="JE34" t="n">
        <v/>
      </c>
      <c r="JF34" t="n">
        <v/>
      </c>
      <c r="JG34" t="n">
        <v/>
      </c>
      <c r="JH34" t="n">
        <v/>
      </c>
      <c r="JI34" t="inlineStr">
        <is>
          <t>Tidak pernah</t>
        </is>
      </c>
      <c r="JJ34" t="n">
        <v/>
      </c>
      <c r="JK34" t="n">
        <v/>
      </c>
      <c r="JL34" t="n">
        <v/>
      </c>
      <c r="JM34" t="n">
        <v/>
      </c>
      <c r="JN34" t="n">
        <v/>
      </c>
      <c r="JO34" t="n">
        <v/>
      </c>
      <c r="JP34" t="n">
        <v/>
      </c>
      <c r="JQ34" t="n">
        <v/>
      </c>
      <c r="JR34" t="inlineStr">
        <is>
          <t>Tidak pernah</t>
        </is>
      </c>
      <c r="JS34" t="n">
        <v/>
      </c>
      <c r="JT34" t="n">
        <v/>
      </c>
      <c r="JU34" t="n">
        <v/>
      </c>
      <c r="JV34" t="n">
        <v/>
      </c>
      <c r="JW34" t="n">
        <v/>
      </c>
      <c r="JX34" t="n">
        <v/>
      </c>
      <c r="JY34" t="n">
        <v/>
      </c>
      <c r="JZ34" t="n">
        <v/>
      </c>
      <c r="KA34" t="inlineStr">
        <is>
          <t>Tidak pernah</t>
        </is>
      </c>
      <c r="KB34" t="n">
        <v/>
      </c>
      <c r="KC34" t="n">
        <v/>
      </c>
      <c r="KD34" t="n">
        <v/>
      </c>
      <c r="KE34" t="n">
        <v/>
      </c>
      <c r="KF34" t="n">
        <v/>
      </c>
      <c r="KG34" t="n">
        <v/>
      </c>
      <c r="KH34" t="n">
        <v/>
      </c>
      <c r="KI34" t="n">
        <v/>
      </c>
      <c r="KJ34" t="inlineStr">
        <is>
          <t>Tidak pernah</t>
        </is>
      </c>
      <c r="KK34" t="n">
        <v/>
      </c>
      <c r="KL34" t="n">
        <v/>
      </c>
      <c r="KM34" t="n">
        <v/>
      </c>
      <c r="KN34" t="n">
        <v/>
      </c>
      <c r="KO34" t="n">
        <v/>
      </c>
      <c r="KP34" t="n">
        <v/>
      </c>
      <c r="KQ34" t="n">
        <v/>
      </c>
      <c r="KR34" t="n">
        <v/>
      </c>
      <c r="KS34" t="inlineStr">
        <is>
          <t>Cukup membaik</t>
        </is>
      </c>
      <c r="KT34" t="inlineStr">
        <is>
          <t>0-1 kali</t>
        </is>
      </c>
      <c r="KU34" t="inlineStr">
        <is>
          <t>0-1 kali</t>
        </is>
      </c>
      <c r="KV34" t="inlineStr">
        <is>
          <t>Tidak ada</t>
        </is>
      </c>
      <c r="KW34" t="n">
        <v>0</v>
      </c>
      <c r="KX34" t="n">
        <v>0</v>
      </c>
      <c r="KY34" t="n">
        <v>0</v>
      </c>
      <c r="KZ34" t="n">
        <v>1</v>
      </c>
      <c r="LA34" t="inlineStr">
        <is>
          <t>Cukup membaik</t>
        </is>
      </c>
      <c r="LB34" t="inlineStr">
        <is>
          <t>Jauh lebih baik</t>
        </is>
      </c>
      <c r="LC34" t="n">
        <v>5</v>
      </c>
      <c r="LD34" t="n">
        <v>3</v>
      </c>
      <c r="LE34" t="n">
        <v>0</v>
      </c>
      <c r="LF34" t="n">
        <v>0</v>
      </c>
      <c r="LG34" t="inlineStr">
        <is>
          <t>Ya</t>
        </is>
      </c>
      <c r="LH34" t="n">
        <v>60000</v>
      </c>
      <c r="LI34" t="n">
        <v/>
      </c>
      <c r="LJ34" t="inlineStr">
        <is>
          <t>Kebutuhan rumah tangga</t>
        </is>
      </c>
      <c r="LK34" t="n">
        <v>0</v>
      </c>
      <c r="LL34" t="n">
        <v>0</v>
      </c>
      <c r="LM34" t="n">
        <v>0</v>
      </c>
      <c r="LN34" t="n">
        <v>0</v>
      </c>
      <c r="LO34" t="n">
        <v>1</v>
      </c>
      <c r="LP34" t="n">
        <v>0</v>
      </c>
      <c r="LQ34" t="n">
        <v>0</v>
      </c>
      <c r="LR34" t="n">
        <v/>
      </c>
      <c r="LS34" t="n">
        <v>30</v>
      </c>
      <c r="LT34" t="n">
        <v>0</v>
      </c>
      <c r="LU34" t="n">
        <v>0</v>
      </c>
      <c r="LV34" t="n">
        <v>15</v>
      </c>
      <c r="LW34" t="n">
        <v>0</v>
      </c>
      <c r="LX34" t="n">
        <v>0</v>
      </c>
      <c r="LY34" t="n">
        <v>10</v>
      </c>
      <c r="LZ34" t="n">
        <v>0</v>
      </c>
      <c r="MA34" t="n">
        <v>0</v>
      </c>
      <c r="MB34" t="inlineStr">
        <is>
          <t>Ya</t>
        </is>
      </c>
      <c r="MC34" t="n">
        <v>0</v>
      </c>
      <c r="MD34" t="n">
        <v>0</v>
      </c>
      <c r="ME34" t="n">
        <v>0</v>
      </c>
      <c r="MF34" t="n">
        <v>0</v>
      </c>
      <c r="MG34" t="n">
        <v>0</v>
      </c>
      <c r="MH34" t="n">
        <v>0</v>
      </c>
      <c r="MI34" t="inlineStr">
        <is>
          <t>Aktivitas sosial diluar rumah (misalnya, berkumpul dengan tetangga, mengikuti kegiatan PKK, dsb) Istirahat</t>
        </is>
      </c>
      <c r="MJ34" t="n">
        <v>0</v>
      </c>
      <c r="MK34" t="n">
        <v>1</v>
      </c>
      <c r="ML34" t="n">
        <v>1</v>
      </c>
      <c r="MM34" t="n">
        <v>0</v>
      </c>
      <c r="MN34" t="n">
        <v>0</v>
      </c>
      <c r="MO34" t="n">
        <v>0</v>
      </c>
      <c r="MP34" t="n">
        <v/>
      </c>
      <c r="MQ34" t="n">
        <v/>
      </c>
      <c r="MR34" t="inlineStr">
        <is>
          <t>Istirahat</t>
        </is>
      </c>
      <c r="MS34" t="inlineStr">
        <is>
          <t>KWT, Pertemuan RT, Pertemuan PKK, Pengajian</t>
        </is>
      </c>
      <c r="MT34" t="n">
        <v/>
      </c>
      <c r="MU34" t="inlineStr">
        <is>
          <t>Tidak</t>
        </is>
      </c>
      <c r="MV34" t="n">
        <v/>
      </c>
      <c r="MW34" t="n">
        <v/>
      </c>
      <c r="MX34" t="n">
        <v/>
      </c>
      <c r="MY34" t="n">
        <v/>
      </c>
      <c r="MZ34" t="n">
        <v/>
      </c>
      <c r="NA34" t="n">
        <v/>
      </c>
      <c r="NB34" t="n">
        <v/>
      </c>
      <c r="NC34" t="n">
        <v/>
      </c>
      <c r="ND34" t="n">
        <v/>
      </c>
      <c r="NE34" t="n">
        <v/>
      </c>
      <c r="NF34" t="n">
        <v/>
      </c>
      <c r="NG34" t="n">
        <v/>
      </c>
      <c r="NH34" t="n">
        <v/>
      </c>
      <c r="NI34" t="n">
        <v/>
      </c>
      <c r="NJ34" t="n">
        <v/>
      </c>
      <c r="NK34" t="n">
        <v/>
      </c>
      <c r="NL34" t="inlineStr">
        <is>
          <t>Tidak</t>
        </is>
      </c>
      <c r="NM34" t="inlineStr">
        <is>
          <t>100% dana hibah</t>
        </is>
      </c>
      <c r="NN34" t="inlineStr">
        <is>
          <t>0 (100% sumber pembiayaan dari hibah)</t>
        </is>
      </c>
      <c r="NO34" t="inlineStr">
        <is>
          <t>Pemerintah</t>
        </is>
      </c>
      <c r="NP34" t="n">
        <v/>
      </c>
      <c r="NQ34" t="n">
        <v/>
      </c>
      <c r="NR34" t="n">
        <v/>
      </c>
      <c r="NS34" t="n">
        <v/>
      </c>
      <c r="NT34" t="n">
        <v/>
      </c>
      <c r="NU34" t="n">
        <v/>
      </c>
      <c r="NV34" t="n">
        <v/>
      </c>
      <c r="NW34" t="n">
        <v/>
      </c>
      <c r="NX34" t="inlineStr">
        <is>
          <t>Sedikit meningkat</t>
        </is>
      </c>
      <c r="NY34" t="n">
        <v>90</v>
      </c>
      <c r="NZ34" t="n">
        <v>0</v>
      </c>
      <c r="OA34" t="n">
        <v>0</v>
      </c>
      <c r="OB34" t="n">
        <v>10</v>
      </c>
      <c r="OC34" t="n">
        <v>0</v>
      </c>
      <c r="OD34" t="n">
        <v>0</v>
      </c>
      <c r="OE34" t="inlineStr">
        <is>
          <t>Lebih baik</t>
        </is>
      </c>
      <c r="OF34" t="inlineStr">
        <is>
          <t>Lebih baik (beda waktu memasak 5-30 menit, ATAU tidak lagi ada rasa/bau makanan yang berubah, ATAU alasan lainnya)</t>
        </is>
      </c>
      <c r="OG34" t="inlineStr">
        <is>
          <t>Ya</t>
        </is>
      </c>
      <c r="OH34" t="n">
        <v>4</v>
      </c>
      <c r="OI34" t="n">
        <v>0</v>
      </c>
      <c r="OJ34" t="n">
        <v>0</v>
      </c>
      <c r="OK34" t="n">
        <v>0</v>
      </c>
      <c r="OL34" t="n">
        <v>0</v>
      </c>
      <c r="OM34" t="n">
        <v>0</v>
      </c>
      <c r="ON34" t="n">
        <v>0</v>
      </c>
      <c r="OO34" t="n">
        <v>0</v>
      </c>
      <c r="OP34" t="inlineStr">
        <is>
          <t>Sapi pedaging</t>
        </is>
      </c>
      <c r="OQ34" t="n">
        <v>1</v>
      </c>
      <c r="OR34" t="n">
        <v>0</v>
      </c>
      <c r="OS34" t="n">
        <v>0</v>
      </c>
      <c r="OT34" t="n">
        <v>0</v>
      </c>
      <c r="OU34" t="n">
        <v>0</v>
      </c>
      <c r="OV34" t="n">
        <v>0</v>
      </c>
      <c r="OW34" t="n">
        <v>0</v>
      </c>
      <c r="OX34" t="n">
        <v>0</v>
      </c>
      <c r="OY34" t="n">
        <v>0</v>
      </c>
      <c r="OZ34" t="inlineStr">
        <is>
          <t>Sapi pedaging</t>
        </is>
      </c>
      <c r="PA34" t="n">
        <v>1</v>
      </c>
      <c r="PB34" t="n">
        <v>0</v>
      </c>
      <c r="PC34" t="n">
        <v>0</v>
      </c>
      <c r="PD34" t="n">
        <v>0</v>
      </c>
      <c r="PE34" t="n">
        <v>0</v>
      </c>
      <c r="PF34" t="n">
        <v>0</v>
      </c>
      <c r="PG34" t="n">
        <v>0</v>
      </c>
      <c r="PH34" t="n">
        <v>0</v>
      </c>
      <c r="PI34" t="n">
        <v>0</v>
      </c>
      <c r="PJ34" t="inlineStr">
        <is>
          <t>Tidak ada</t>
        </is>
      </c>
      <c r="PK34" t="n">
        <v>0</v>
      </c>
      <c r="PL34" t="n">
        <v>0</v>
      </c>
      <c r="PM34" t="n">
        <v>0</v>
      </c>
      <c r="PN34" t="n">
        <v>0</v>
      </c>
      <c r="PO34" t="n">
        <v>0</v>
      </c>
      <c r="PP34" t="n">
        <v>0</v>
      </c>
      <c r="PQ34" t="n">
        <v>0</v>
      </c>
      <c r="PR34" t="n">
        <v>0</v>
      </c>
      <c r="PS34" t="n">
        <v>1</v>
      </c>
      <c r="PT34" t="inlineStr">
        <is>
          <t>2-Dibuang ke sungai</t>
        </is>
      </c>
      <c r="PU34" t="n">
        <v>0</v>
      </c>
      <c r="PV34" t="n">
        <v>0</v>
      </c>
      <c r="PW34" t="n">
        <v>0</v>
      </c>
      <c r="PX34" t="n">
        <v>0</v>
      </c>
      <c r="PY34" t="n">
        <v>0</v>
      </c>
      <c r="PZ34" t="n">
        <v>0</v>
      </c>
      <c r="QA34" t="n">
        <v>1</v>
      </c>
      <c r="QB34" t="n">
        <v>0</v>
      </c>
      <c r="QC34" t="n">
        <v>0</v>
      </c>
      <c r="QD34" t="n">
        <v/>
      </c>
      <c r="QE34" t="n">
        <v/>
      </c>
      <c r="QF34" t="n">
        <v/>
      </c>
      <c r="QG34" t="n">
        <v/>
      </c>
      <c r="QH34" t="n">
        <v/>
      </c>
      <c r="QI34" t="n">
        <v/>
      </c>
      <c r="QJ34" t="n">
        <v/>
      </c>
      <c r="QK34" t="n">
        <v/>
      </c>
      <c r="QL34" t="n">
        <v/>
      </c>
      <c r="QM34" t="n">
        <v/>
      </c>
      <c r="QN34" t="n">
        <v/>
      </c>
      <c r="QO34" t="n">
        <v/>
      </c>
      <c r="QP34" t="n">
        <v/>
      </c>
      <c r="QQ34" t="n">
        <v/>
      </c>
      <c r="QR34" t="n">
        <v/>
      </c>
      <c r="QS34" t="n">
        <v/>
      </c>
      <c r="QT34" t="n">
        <v/>
      </c>
      <c r="QU34" t="n">
        <v/>
      </c>
      <c r="QV34" t="n">
        <v/>
      </c>
      <c r="QW34" t="n">
        <v/>
      </c>
      <c r="QX34" t="n">
        <v/>
      </c>
      <c r="QY34" t="n">
        <v/>
      </c>
      <c r="QZ34" t="n">
        <v/>
      </c>
      <c r="RA34" t="n">
        <v/>
      </c>
      <c r="RB34" t="n">
        <v/>
      </c>
      <c r="RC34" t="n">
        <v/>
      </c>
      <c r="RD34" t="n">
        <v/>
      </c>
      <c r="RE34" t="n">
        <v/>
      </c>
      <c r="RF34" t="n">
        <v/>
      </c>
      <c r="RG34" t="n">
        <v/>
      </c>
      <c r="RH34" t="n">
        <v/>
      </c>
      <c r="RI34" t="n">
        <v/>
      </c>
      <c r="RJ34" t="n">
        <v/>
      </c>
      <c r="RK34" t="n">
        <v/>
      </c>
      <c r="RL34" t="n">
        <v/>
      </c>
      <c r="RM34" t="n">
        <v/>
      </c>
      <c r="RN34" t="n">
        <v/>
      </c>
      <c r="RO34" t="n">
        <v/>
      </c>
      <c r="RP34" t="n">
        <v/>
      </c>
      <c r="RQ34" t="n">
        <v/>
      </c>
      <c r="RR34" t="n">
        <v/>
      </c>
      <c r="RS34" t="n">
        <v/>
      </c>
      <c r="RT34" t="n">
        <v/>
      </c>
      <c r="RU34" t="n">
        <v/>
      </c>
      <c r="RV34" t="n">
        <v/>
      </c>
      <c r="RW34" t="n">
        <v/>
      </c>
      <c r="RX34" t="n">
        <v/>
      </c>
      <c r="RY34" t="n">
        <v/>
      </c>
      <c r="RZ34" t="n">
        <v/>
      </c>
      <c r="SA34" t="n">
        <v/>
      </c>
      <c r="SB34" t="n">
        <v/>
      </c>
      <c r="SC34" t="n">
        <v/>
      </c>
      <c r="SD34" t="n">
        <v/>
      </c>
      <c r="SE34" t="n">
        <v/>
      </c>
      <c r="SF34" t="n">
        <v/>
      </c>
      <c r="SG34" t="n">
        <v/>
      </c>
      <c r="SH34" t="n">
        <v/>
      </c>
      <c r="SI34" t="n">
        <v/>
      </c>
      <c r="SJ34" t="n">
        <v/>
      </c>
      <c r="SK34" t="n">
        <v/>
      </c>
      <c r="SL34" t="n">
        <v/>
      </c>
      <c r="SM34" t="n">
        <v/>
      </c>
      <c r="SN34" t="n">
        <v/>
      </c>
      <c r="SO34" t="n">
        <v/>
      </c>
      <c r="SP34" t="n">
        <v/>
      </c>
      <c r="SQ34" t="n">
        <v/>
      </c>
      <c r="SR34" t="n">
        <v/>
      </c>
      <c r="SS34" t="n">
        <v/>
      </c>
      <c r="ST34" t="n">
        <v/>
      </c>
      <c r="SU34" t="n">
        <v/>
      </c>
      <c r="SV34" t="n">
        <v/>
      </c>
      <c r="SW34" t="n">
        <v/>
      </c>
      <c r="SX34" t="n">
        <v/>
      </c>
      <c r="SY34" t="n">
        <v>5</v>
      </c>
      <c r="SZ34" t="n">
        <v/>
      </c>
      <c r="TA34" t="n">
        <v/>
      </c>
      <c r="TB34" t="n">
        <v/>
      </c>
      <c r="TC34" t="n">
        <v/>
      </c>
      <c r="TD34" t="n">
        <v/>
      </c>
      <c r="TE34" t="n">
        <v/>
      </c>
      <c r="TF34" t="n">
        <v/>
      </c>
      <c r="TG34" t="n">
        <v>4</v>
      </c>
      <c r="TH34" t="n">
        <v>0</v>
      </c>
      <c r="TI34" t="n">
        <v>0</v>
      </c>
      <c r="TJ34" t="n">
        <v>0</v>
      </c>
      <c r="TK34" t="n">
        <v>0</v>
      </c>
      <c r="TL34" t="n">
        <v>0</v>
      </c>
      <c r="TM34" t="n">
        <v>0</v>
      </c>
      <c r="TN34" t="n">
        <v>0</v>
      </c>
      <c r="TO34" t="n">
        <v>0</v>
      </c>
      <c r="TP34" t="n">
        <v>0</v>
      </c>
      <c r="TQ34" t="n">
        <v>1</v>
      </c>
      <c r="TR34" t="n">
        <v>0</v>
      </c>
      <c r="TS34" t="n">
        <v/>
      </c>
      <c r="TT34" t="n">
        <v/>
      </c>
      <c r="TU34" t="n">
        <v/>
      </c>
      <c r="TV34" t="n">
        <v/>
      </c>
      <c r="TW34" t="n">
        <v/>
      </c>
      <c r="TX34" t="n">
        <v/>
      </c>
      <c r="TY34" t="n">
        <v/>
      </c>
      <c r="TZ34" t="n">
        <v/>
      </c>
      <c r="UA34" t="n">
        <v/>
      </c>
      <c r="UB34" t="n">
        <v/>
      </c>
      <c r="UC34" t="n">
        <v/>
      </c>
      <c r="UD34" t="n">
        <v/>
      </c>
      <c r="UE34" t="n">
        <v/>
      </c>
      <c r="UF34" t="n">
        <v/>
      </c>
      <c r="UG34" t="n">
        <v/>
      </c>
      <c r="UH34" t="n">
        <v/>
      </c>
      <c r="UI34" t="n">
        <v/>
      </c>
      <c r="UJ34" t="n">
        <v/>
      </c>
      <c r="UK34" t="n">
        <v/>
      </c>
      <c r="UL34" t="n">
        <v/>
      </c>
      <c r="UM34" t="n">
        <v/>
      </c>
      <c r="UN34" t="n">
        <v/>
      </c>
      <c r="UO34" t="n">
        <v/>
      </c>
      <c r="UP34" t="n">
        <v/>
      </c>
      <c r="UQ34" t="n">
        <v/>
      </c>
      <c r="UR34" t="n">
        <v/>
      </c>
      <c r="US34" t="n">
        <v/>
      </c>
      <c r="UT34" t="n">
        <v/>
      </c>
      <c r="UU34" t="inlineStr">
        <is>
          <t>Pemberian pakan di kandang</t>
        </is>
      </c>
      <c r="UV34" t="n">
        <v/>
      </c>
      <c r="UW34" t="n">
        <v/>
      </c>
      <c r="UX34" t="n">
        <v/>
      </c>
      <c r="UY34" t="n">
        <v/>
      </c>
      <c r="UZ34" t="n">
        <v/>
      </c>
      <c r="VA34" t="n">
        <v/>
      </c>
      <c r="VB34" t="n">
        <v/>
      </c>
      <c r="VC34" t="inlineStr">
        <is>
          <t>Sangat jarang (&gt;1 bulan sekali)</t>
        </is>
      </c>
      <c r="VD34" t="n">
        <v/>
      </c>
      <c r="VE34" t="n">
        <v/>
      </c>
      <c r="VF34" t="n">
        <v/>
      </c>
      <c r="VG34" t="n">
        <v/>
      </c>
      <c r="VH34" t="n">
        <v/>
      </c>
      <c r="VI34" t="n">
        <v/>
      </c>
      <c r="VJ34" t="n">
        <v/>
      </c>
      <c r="VK34" t="inlineStr">
        <is>
          <t>Sering (1 kali sehari)</t>
        </is>
      </c>
      <c r="VL34" t="n">
        <v/>
      </c>
      <c r="VM34" t="n">
        <v/>
      </c>
      <c r="VN34" t="n">
        <v/>
      </c>
      <c r="VO34" t="n">
        <v/>
      </c>
      <c r="VP34" t="n">
        <v/>
      </c>
      <c r="VQ34" t="n">
        <v/>
      </c>
      <c r="VR34" t="n">
        <v/>
      </c>
      <c r="VS34" t="inlineStr">
        <is>
          <t>3-Disimpan terbuka (dry lot) 6-Digester biogas</t>
        </is>
      </c>
      <c r="VT34" t="n">
        <v>0</v>
      </c>
      <c r="VU34" t="n">
        <v>0</v>
      </c>
      <c r="VV34" t="n">
        <v>0</v>
      </c>
      <c r="VW34" t="n">
        <v>0</v>
      </c>
      <c r="VX34" t="n">
        <v>0</v>
      </c>
      <c r="VY34" t="n">
        <v>0</v>
      </c>
      <c r="VZ34" t="n">
        <v>1</v>
      </c>
      <c r="WA34" t="n">
        <v>0</v>
      </c>
      <c r="WB34" t="n">
        <v>0</v>
      </c>
      <c r="WC34" t="n">
        <v>1</v>
      </c>
      <c r="WD34" t="n">
        <v>0</v>
      </c>
      <c r="WE34" t="n">
        <v>0</v>
      </c>
      <c r="WF34" t="n">
        <v/>
      </c>
      <c r="WG34" t="n">
        <v/>
      </c>
      <c r="WH34" t="n">
        <v/>
      </c>
      <c r="WI34" t="n">
        <v/>
      </c>
      <c r="WJ34" t="n">
        <v/>
      </c>
      <c r="WK34" t="n">
        <v/>
      </c>
      <c r="WL34" t="n">
        <v/>
      </c>
      <c r="WM34" t="n">
        <v/>
      </c>
      <c r="WN34" t="n">
        <v/>
      </c>
      <c r="WO34" t="n">
        <v/>
      </c>
      <c r="WP34" t="n">
        <v/>
      </c>
      <c r="WQ34" t="n">
        <v/>
      </c>
      <c r="WR34" t="n">
        <v/>
      </c>
      <c r="WS34" t="n">
        <v/>
      </c>
      <c r="WT34" t="n">
        <v/>
      </c>
      <c r="WU34" t="n">
        <v/>
      </c>
      <c r="WV34" t="n">
        <v/>
      </c>
      <c r="WW34" t="n">
        <v/>
      </c>
      <c r="WX34" t="n">
        <v/>
      </c>
      <c r="WY34" t="n">
        <v/>
      </c>
      <c r="WZ34" t="n">
        <v/>
      </c>
      <c r="XA34" t="n">
        <v/>
      </c>
      <c r="XB34" t="n">
        <v/>
      </c>
      <c r="XC34" t="n">
        <v/>
      </c>
      <c r="XD34" t="n">
        <v/>
      </c>
      <c r="XE34" t="n">
        <v/>
      </c>
      <c r="XF34" t="n">
        <v/>
      </c>
      <c r="XG34" t="n">
        <v/>
      </c>
      <c r="XH34" t="n">
        <v/>
      </c>
      <c r="XI34" t="n">
        <v/>
      </c>
      <c r="XJ34" t="n">
        <v/>
      </c>
      <c r="XK34" t="n">
        <v/>
      </c>
      <c r="XL34" t="n">
        <v/>
      </c>
      <c r="XM34" t="n">
        <v/>
      </c>
      <c r="XN34" t="n">
        <v/>
      </c>
      <c r="XO34" t="n">
        <v/>
      </c>
      <c r="XP34" t="n">
        <v/>
      </c>
      <c r="XQ34" t="n">
        <v/>
      </c>
      <c r="XR34" t="n">
        <v/>
      </c>
      <c r="XS34" t="n">
        <v/>
      </c>
      <c r="XT34" t="n">
        <v/>
      </c>
      <c r="XU34" t="n">
        <v/>
      </c>
      <c r="XV34" t="n">
        <v/>
      </c>
      <c r="XW34" t="n">
        <v/>
      </c>
      <c r="XX34" t="n">
        <v/>
      </c>
      <c r="XY34" t="n">
        <v/>
      </c>
      <c r="XZ34" t="n">
        <v/>
      </c>
      <c r="YA34" t="n">
        <v/>
      </c>
      <c r="YB34" t="n">
        <v/>
      </c>
      <c r="YC34" t="n">
        <v/>
      </c>
      <c r="YD34" t="n">
        <v/>
      </c>
      <c r="YE34" t="n">
        <v/>
      </c>
      <c r="YF34" t="n">
        <v/>
      </c>
      <c r="YG34" t="n">
        <v/>
      </c>
      <c r="YH34" t="n">
        <v/>
      </c>
      <c r="YI34" t="n">
        <v/>
      </c>
      <c r="YJ34" t="n">
        <v/>
      </c>
      <c r="YK34" t="n">
        <v/>
      </c>
      <c r="YL34" t="n">
        <v/>
      </c>
      <c r="YM34" t="n">
        <v/>
      </c>
      <c r="YN34" t="n">
        <v/>
      </c>
      <c r="YO34" t="n">
        <v/>
      </c>
      <c r="YP34" t="n">
        <v/>
      </c>
      <c r="YQ34" t="n">
        <v/>
      </c>
      <c r="YR34" t="n">
        <v/>
      </c>
      <c r="YS34" t="n">
        <v/>
      </c>
      <c r="YT34" t="n">
        <v/>
      </c>
      <c r="YU34" t="n">
        <v/>
      </c>
      <c r="YV34" t="n">
        <v/>
      </c>
      <c r="YW34" t="n">
        <v/>
      </c>
      <c r="YX34" t="n">
        <v/>
      </c>
      <c r="YY34" t="n">
        <v/>
      </c>
      <c r="YZ34" t="n">
        <v/>
      </c>
      <c r="ZA34" t="n">
        <v/>
      </c>
      <c r="ZB34" t="n">
        <v/>
      </c>
      <c r="ZC34" t="n">
        <v/>
      </c>
      <c r="ZD34" t="n">
        <v/>
      </c>
      <c r="ZE34" t="n">
        <v/>
      </c>
      <c r="ZF34" t="n">
        <v/>
      </c>
      <c r="ZG34" t="n">
        <v/>
      </c>
      <c r="ZH34" t="n">
        <v/>
      </c>
      <c r="ZI34" t="n">
        <v/>
      </c>
      <c r="ZJ34" t="n">
        <v/>
      </c>
      <c r="ZK34" t="n">
        <v/>
      </c>
      <c r="ZL34" t="n">
        <v/>
      </c>
      <c r="ZM34" t="n">
        <v/>
      </c>
      <c r="ZN34" t="n">
        <v>100</v>
      </c>
      <c r="ZO34" t="n">
        <v/>
      </c>
      <c r="ZP34" t="n">
        <v/>
      </c>
      <c r="ZQ34" t="n">
        <v/>
      </c>
      <c r="ZR34" t="n">
        <v/>
      </c>
      <c r="ZS34" t="n">
        <v/>
      </c>
      <c r="ZT34" t="n">
        <v/>
      </c>
      <c r="ZU34" t="n">
        <v/>
      </c>
      <c r="ZV34" t="n">
        <v>2</v>
      </c>
      <c r="ZW34" t="n">
        <v/>
      </c>
      <c r="ZX34" t="n">
        <v/>
      </c>
      <c r="ZY34" t="n">
        <v/>
      </c>
      <c r="ZZ34" t="n">
        <v/>
      </c>
      <c r="AAA34" t="n">
        <v/>
      </c>
      <c r="AAB34" t="n">
        <v/>
      </c>
      <c r="AAC34" t="n">
        <v/>
      </c>
      <c r="AAD34" t="inlineStr">
        <is>
          <t>Pakan segar (misal: rumput)</t>
        </is>
      </c>
      <c r="AAE34" t="n">
        <v/>
      </c>
      <c r="AAF34" t="n">
        <v/>
      </c>
      <c r="AAG34" t="n">
        <v/>
      </c>
      <c r="AAH34" t="n">
        <v/>
      </c>
      <c r="AAI34" t="n">
        <v/>
      </c>
      <c r="AAJ34" t="n">
        <v/>
      </c>
      <c r="AAK34" t="n">
        <v/>
      </c>
      <c r="AAL34" t="inlineStr">
        <is>
          <t>Tidak</t>
        </is>
      </c>
      <c r="AAM34" t="n">
        <v/>
      </c>
      <c r="AAN34" t="n">
        <v/>
      </c>
      <c r="AAO34" t="n">
        <v/>
      </c>
      <c r="AAP34" t="n">
        <v/>
      </c>
      <c r="AAQ34" t="n">
        <v/>
      </c>
      <c r="AAR34" t="inlineStr">
        <is>
          <t>Tidak</t>
        </is>
      </c>
      <c r="AAS34" t="inlineStr">
        <is>
          <t>Tidak pasti/ragu-ragu</t>
        </is>
      </c>
      <c r="AAT34" t="inlineStr">
        <is>
          <t>Dibuang ke selokan</t>
        </is>
      </c>
      <c r="AAU34" t="n">
        <v>0</v>
      </c>
      <c r="AAV34" t="n">
        <v>0</v>
      </c>
      <c r="AAW34" t="n">
        <v>0</v>
      </c>
      <c r="AAX34" t="n">
        <v>0</v>
      </c>
      <c r="AAY34" t="n">
        <v>0</v>
      </c>
      <c r="AAZ34" t="n">
        <v>0</v>
      </c>
      <c r="ABA34" t="n">
        <v>1</v>
      </c>
      <c r="ABB34" t="n">
        <v/>
      </c>
      <c r="ABC34" t="n">
        <v/>
      </c>
      <c r="ABD34" t="n">
        <v/>
      </c>
      <c r="ABE34" t="n">
        <v/>
      </c>
      <c r="ABF34" t="n">
        <v/>
      </c>
      <c r="ABG34" t="n">
        <v/>
      </c>
      <c r="ABH34" t="n">
        <v/>
      </c>
      <c r="ABI34" t="n">
        <v/>
      </c>
      <c r="ABJ34" t="n">
        <v/>
      </c>
      <c r="ABK34" t="n">
        <v/>
      </c>
      <c r="ABL34" t="n">
        <v/>
      </c>
      <c r="ABM34" t="n">
        <v/>
      </c>
      <c r="ABN34" t="n">
        <v/>
      </c>
      <c r="ABO34" t="n">
        <v/>
      </c>
      <c r="ABP34" t="n">
        <v/>
      </c>
      <c r="ABQ34" t="n">
        <v/>
      </c>
      <c r="ABR34" t="n">
        <v/>
      </c>
      <c r="ABS34" t="n">
        <v/>
      </c>
      <c r="ABT34" t="n">
        <v/>
      </c>
      <c r="ABU34" t="n">
        <v/>
      </c>
      <c r="ABV34" t="n">
        <v/>
      </c>
      <c r="ABW34" t="n">
        <v/>
      </c>
      <c r="ABX34" t="n">
        <v/>
      </c>
      <c r="ABY34" t="n">
        <v/>
      </c>
      <c r="ABZ34" t="n">
        <v/>
      </c>
      <c r="ACA34" t="n">
        <v/>
      </c>
      <c r="ACB34" t="n">
        <v/>
      </c>
      <c r="ACC34" t="n">
        <v/>
      </c>
      <c r="ACD34" t="n">
        <v/>
      </c>
      <c r="ACE34" t="n">
        <v/>
      </c>
      <c r="ACF34" t="n">
        <v/>
      </c>
      <c r="ACG34" t="n">
        <v/>
      </c>
      <c r="ACH34" t="n">
        <v/>
      </c>
      <c r="ACI34" t="n">
        <v/>
      </c>
      <c r="ACJ34" t="n">
        <v/>
      </c>
      <c r="ACK34" t="inlineStr">
        <is>
          <t>Belum tau bahwa bioslurry bagus untuk pupuk Lebih praktis menggunakan pupuk kimia</t>
        </is>
      </c>
      <c r="ACL34" t="n">
        <v>0</v>
      </c>
      <c r="ACM34" t="n">
        <v>0</v>
      </c>
      <c r="ACN34" t="n">
        <v>0</v>
      </c>
      <c r="ACO34" t="n">
        <v>0</v>
      </c>
      <c r="ACP34" t="n">
        <v>1</v>
      </c>
      <c r="ACQ34" t="n">
        <v>1</v>
      </c>
      <c r="ACR34" t="n">
        <v>0</v>
      </c>
      <c r="ACS34" t="n">
        <v/>
      </c>
      <c r="ACT34" t="inlineStr">
        <is>
          <t>Tidak ada</t>
        </is>
      </c>
      <c r="ACU34" t="inlineStr">
        <is>
          <t>Manfaat sangat besar</t>
        </is>
      </c>
      <c r="ACV34" t="inlineStr">
        <is>
          <t>Berkurang</t>
        </is>
      </c>
      <c r="ACW34" t="inlineStr">
        <is>
          <t>Anggota keluarga - Perempuan dewasa</t>
        </is>
      </c>
      <c r="ACX34" t="inlineStr">
        <is>
          <t>Netral/tidak tahu</t>
        </is>
      </c>
      <c r="ACY34" t="inlineStr">
        <is>
          <t>Anggota keluarga - Laki-laki dewasa Anggota keluarga - Perempuan dewasa Anggota keluarga - Anak-anak</t>
        </is>
      </c>
      <c r="ACZ34" t="n">
        <v>1</v>
      </c>
      <c r="ADA34" t="n">
        <v>1</v>
      </c>
      <c r="ADB34" t="n">
        <v>1</v>
      </c>
      <c r="ADC34" t="n">
        <v>0</v>
      </c>
      <c r="ADD34" t="inlineStr">
        <is>
          <t>Puas</t>
        </is>
      </c>
      <c r="ADE34" t="inlineStr">
        <is>
          <t>Puas</t>
        </is>
      </c>
      <c r="ADF34" t="inlineStr">
        <is>
          <t>Puas</t>
        </is>
      </c>
      <c r="ADG34" t="inlineStr">
        <is>
          <t>Sangat puas</t>
        </is>
      </c>
      <c r="ADH34" t="inlineStr">
        <is>
          <t>Tidak</t>
        </is>
      </c>
      <c r="ADI34" t="n">
        <v/>
      </c>
      <c r="ADJ34" t="inlineStr">
        <is>
          <t>Tidak puas</t>
        </is>
      </c>
      <c r="ADK34" t="inlineStr">
        <is>
          <t>Pelatihan yang diberikan kurang menyeluruh/tidak lengkap atau tidak ada pelatihan Sulit dihubungi ketika biogas bermasalah Monitoring/pengawasan tidak rutin Penanganan kerusakannya lambat</t>
        </is>
      </c>
      <c r="ADL34" t="n">
        <v>0</v>
      </c>
      <c r="ADM34" t="n">
        <v>1</v>
      </c>
      <c r="ADN34" t="n">
        <v>1</v>
      </c>
      <c r="ADO34" t="n">
        <v>0</v>
      </c>
      <c r="ADP34" t="n">
        <v>1</v>
      </c>
      <c r="ADQ34" t="n">
        <v>1</v>
      </c>
      <c r="ADR34" t="n">
        <v>0</v>
      </c>
      <c r="ADS34" t="n">
        <v>0</v>
      </c>
      <c r="ADT34" t="n">
        <v/>
      </c>
      <c r="ADU34" t="inlineStr">
        <is>
          <t>Dibiarkan saja</t>
        </is>
      </c>
      <c r="ADV34" t="n">
        <v>0</v>
      </c>
      <c r="ADW34" t="n">
        <v>0</v>
      </c>
      <c r="ADX34" t="n">
        <v>0</v>
      </c>
      <c r="ADY34" t="n">
        <v>0</v>
      </c>
      <c r="ADZ34" t="n">
        <v>0</v>
      </c>
      <c r="AEA34" t="n">
        <v>0</v>
      </c>
      <c r="AEB34" t="n">
        <v>1</v>
      </c>
      <c r="AEC34" t="n">
        <v>0</v>
      </c>
      <c r="AED34" t="inlineStr">
        <is>
          <t>Tidak ada</t>
        </is>
      </c>
      <c r="AEE34" t="inlineStr">
        <is>
          <t>Lainnya</t>
        </is>
      </c>
      <c r="AEF34" t="inlineStr">
        <is>
          <t>Tidak ada</t>
        </is>
      </c>
      <c r="AEG34" t="inlineStr">
        <is>
          <t>Lainnya</t>
        </is>
      </c>
      <c r="AEH34" t="inlineStr">
        <is>
          <t>Tidak menghubungi</t>
        </is>
      </c>
      <c r="AEI34" t="inlineStr">
        <is>
          <t>Sebaiknya setiap mitra pembangun memberikan nomor yang mudah dihubungi jika terjadi kerusakan pada biogasnya</t>
        </is>
      </c>
      <c r="AEJ34" t="inlineStr">
        <is>
          <t>Tidak pernah</t>
        </is>
      </c>
      <c r="AEK34" t="inlineStr">
        <is>
          <t>Pengurangan pengeluaran rumah tangga (bahan bakar minyak, pupuk, dll.) Lebih mudah mendapatkan energi Lebih aman Pengurangan waktu dan tenaga Peningkatan kebersihan kandang ternak Dapur lebih bersih dan bebas asap</t>
        </is>
      </c>
      <c r="AEL34" t="n">
        <v>1</v>
      </c>
      <c r="AEM34" t="n">
        <v>1</v>
      </c>
      <c r="AEN34" t="n">
        <v>0</v>
      </c>
      <c r="AEO34" t="n">
        <v>0</v>
      </c>
      <c r="AEP34" t="n">
        <v>1</v>
      </c>
      <c r="AEQ34" t="n">
        <v>1</v>
      </c>
      <c r="AER34" t="n">
        <v>1</v>
      </c>
      <c r="AES34" t="n">
        <v>0</v>
      </c>
      <c r="AET34" t="n">
        <v>1</v>
      </c>
      <c r="AEU34" t="n">
        <v>0</v>
      </c>
      <c r="AEV34" t="n">
        <v>0</v>
      </c>
      <c r="AEW34" t="n">
        <v>0</v>
      </c>
      <c r="AEX34" t="n">
        <v/>
      </c>
      <c r="AEY34" t="inlineStr">
        <is>
          <t>Mengurangi pengeluaran energi</t>
        </is>
      </c>
      <c r="AEZ34" t="n">
        <v/>
      </c>
      <c r="AFA34" t="inlineStr">
        <is>
          <t>Tetangga / teman / saudara</t>
        </is>
      </c>
      <c r="AFB34" t="n">
        <v/>
      </c>
      <c r="AFC34" t="inlineStr">
        <is>
          <t>sardiyanto-2-3_1_1.jpg</t>
        </is>
      </c>
      <c r="AFD34" t="inlineStr">
        <is>
          <t>https://kf.kobotoolbox.org/api/v2/assets/avstPQqLr3Ab3ZdcVTXZ6f/data/668732121/attachments/attcKK3hEboudEsLJfq5vDhB/</t>
        </is>
      </c>
      <c r="AFE34" t="inlineStr">
        <is>
          <t>sardiyanto-3_1_11.jpg</t>
        </is>
      </c>
      <c r="AFF34" t="inlineStr">
        <is>
          <t>https://kf.kobotoolbox.org/api/v2/assets/avstPQqLr3Ab3ZdcVTXZ6f/data/668732121/attachments/attirpjweew4CwjnuEDJdYTH/</t>
        </is>
      </c>
      <c r="AFG34" t="inlineStr">
        <is>
          <t>Suyono/suyono_mse_2000</t>
        </is>
      </c>
      <c r="AFH34" t="n">
        <v/>
      </c>
      <c r="AFI34" t="inlineStr">
        <is>
          <t>G10-G11 Responden membiarkan saja reaktornya yang rusak disebabkan responden tidak tahu harus menghungi siapa sedangkan CPO tidak memberikan nomor call centernya</t>
        </is>
      </c>
    </row>
    <row r="35">
      <c r="A35" s="93" t="n">
        <v>46049</v>
      </c>
      <c r="B35" s="93" t="n">
        <v>46063</v>
      </c>
      <c r="C35" t="inlineStr">
        <is>
          <t>suyono</t>
        </is>
      </c>
      <c r="D35" t="inlineStr">
        <is>
          <t>sayemi/gunawan</t>
        </is>
      </c>
      <c r="E35" t="n">
        <v>85700144935</v>
      </c>
      <c r="F35" t="inlineStr">
        <is>
          <t>-7.6226982 110.447738 0 0</t>
        </is>
      </c>
      <c r="G35" t="n">
        <v>-7.6226982</v>
      </c>
      <c r="H35" t="n">
        <v>110.447738</v>
      </c>
      <c r="I35" t="n">
        <v>0</v>
      </c>
      <c r="J35" t="n">
        <v>0</v>
      </c>
      <c r="K35" t="n">
        <v>0</v>
      </c>
      <c r="L35" t="inlineStr">
        <is>
          <t>-7.6226982 110.447738 0 0</t>
        </is>
      </c>
      <c r="M35" t="n">
        <v>-7.6226982</v>
      </c>
      <c r="N35" t="n">
        <v>110.447738</v>
      </c>
      <c r="O35" t="n">
        <v>0</v>
      </c>
      <c r="P35" t="n">
        <v>0</v>
      </c>
      <c r="Q35" t="n">
        <v>0</v>
      </c>
      <c r="R35" t="inlineStr">
        <is>
          <t>DIY</t>
        </is>
      </c>
      <c r="S35" t="n">
        <v>0</v>
      </c>
      <c r="T35" t="n">
        <v>0</v>
      </c>
      <c r="U35" t="n">
        <v>0</v>
      </c>
      <c r="V35" t="n">
        <v>0</v>
      </c>
      <c r="W35" t="n">
        <v>1</v>
      </c>
      <c r="X35" t="n">
        <v>0</v>
      </c>
      <c r="Y35" t="n">
        <v>0</v>
      </c>
      <c r="Z35" t="n">
        <v>0</v>
      </c>
      <c r="AA35" t="n">
        <v>0</v>
      </c>
      <c r="AB35" t="n">
        <v>0</v>
      </c>
      <c r="AC35" t="inlineStr">
        <is>
          <t>SLEMAN</t>
        </is>
      </c>
      <c r="AD35" t="inlineStr">
        <is>
          <t>CANGKRINGAN</t>
        </is>
      </c>
      <c r="AE35" t="inlineStr">
        <is>
          <t>KEPUHARJO</t>
        </is>
      </c>
      <c r="AF35" t="inlineStr">
        <is>
          <t>MITRA SARANA ENERGI</t>
        </is>
      </c>
      <c r="AG35" t="inlineStr">
        <is>
          <t>MSP0001</t>
        </is>
      </c>
      <c r="AH35" t="n">
        <v>9</v>
      </c>
      <c r="AI35" t="inlineStr">
        <is>
          <t>VPA2</t>
        </is>
      </c>
      <c r="AJ35" t="inlineStr">
        <is>
          <t>Aktif</t>
        </is>
      </c>
      <c r="AK35" t="n">
        <v>41</v>
      </c>
      <c r="AL35" t="inlineStr">
        <is>
          <t>Perempuan</t>
        </is>
      </c>
      <c r="AM35" t="inlineStr">
        <is>
          <t>Sudah menikah</t>
        </is>
      </c>
      <c r="AN35" t="inlineStr">
        <is>
          <t>Diploma/S1/Sederajat</t>
        </is>
      </c>
      <c r="AO35" t="inlineStr">
        <is>
          <t>Wiraswasta</t>
        </is>
      </c>
      <c r="AP35" t="n">
        <v>0</v>
      </c>
      <c r="AQ35" t="n">
        <v>0</v>
      </c>
      <c r="AR35" t="n">
        <v>0</v>
      </c>
      <c r="AS35" t="n">
        <v>1</v>
      </c>
      <c r="AT35" t="n">
        <v>0</v>
      </c>
      <c r="AU35" t="n">
        <v>0</v>
      </c>
      <c r="AV35" t="n">
        <v>0</v>
      </c>
      <c r="AW35" t="n">
        <v>0</v>
      </c>
      <c r="AX35" t="n">
        <v/>
      </c>
      <c r="AY35" t="inlineStr">
        <is>
          <t>Peternak</t>
        </is>
      </c>
      <c r="AZ35" t="n">
        <v>0</v>
      </c>
      <c r="BA35" t="n">
        <v>1</v>
      </c>
      <c r="BB35" t="n">
        <v>0</v>
      </c>
      <c r="BC35" t="n">
        <v>0</v>
      </c>
      <c r="BD35" t="n">
        <v>0</v>
      </c>
      <c r="BE35" t="n">
        <v>0</v>
      </c>
      <c r="BF35" t="n">
        <v>0</v>
      </c>
      <c r="BG35" t="n">
        <v>0</v>
      </c>
      <c r="BH35" t="n">
        <v/>
      </c>
      <c r="BI35" t="inlineStr">
        <is>
          <t>Rp1.500.000 - Rp2.500.000</t>
        </is>
      </c>
      <c r="BJ35" t="n">
        <v>1</v>
      </c>
      <c r="BK35" t="n">
        <v>1</v>
      </c>
      <c r="BL35" t="n">
        <v>3</v>
      </c>
      <c r="BM35" t="n">
        <v>0</v>
      </c>
      <c r="BN35" t="inlineStr">
        <is>
          <t>Milik sendiri</t>
        </is>
      </c>
      <c r="BO35" t="inlineStr">
        <is>
          <t>Permanen (dinding bata dan semen)</t>
        </is>
      </c>
      <c r="BP35" t="n">
        <v>1</v>
      </c>
      <c r="BQ35" t="n">
        <v>0</v>
      </c>
      <c r="BR35" t="n">
        <v>0</v>
      </c>
      <c r="BS35" t="n">
        <v>0</v>
      </c>
      <c r="BT35" t="n">
        <v>0</v>
      </c>
      <c r="BU35" t="n">
        <v/>
      </c>
      <c r="BV35" t="inlineStr">
        <is>
          <t>Semen Keramik/ubin</t>
        </is>
      </c>
      <c r="BW35" t="n">
        <v>0</v>
      </c>
      <c r="BX35" t="n">
        <v>1</v>
      </c>
      <c r="BY35" t="n">
        <v>1</v>
      </c>
      <c r="BZ35" t="n">
        <v>0</v>
      </c>
      <c r="CA35" t="n">
        <v>0</v>
      </c>
      <c r="CB35" t="n">
        <v/>
      </c>
      <c r="CC35" t="inlineStr">
        <is>
          <t>Asbes Genting</t>
        </is>
      </c>
      <c r="CD35" t="n">
        <v>1</v>
      </c>
      <c r="CE35" t="n">
        <v>0</v>
      </c>
      <c r="CF35" t="n">
        <v>0</v>
      </c>
      <c r="CG35" t="n">
        <v>0</v>
      </c>
      <c r="CH35" t="n">
        <v>0</v>
      </c>
      <c r="CI35" t="n">
        <v>1</v>
      </c>
      <c r="CJ35" t="n">
        <v>0</v>
      </c>
      <c r="CK35" t="n">
        <v/>
      </c>
      <c r="CL35" t="inlineStr">
        <is>
          <t>Ya</t>
        </is>
      </c>
      <c r="CM35" t="n">
        <v>2017</v>
      </c>
      <c r="CN35" t="inlineStr">
        <is>
          <t>Fixed-Dome (Kubah Tetap)</t>
        </is>
      </c>
      <c r="CO35" t="inlineStr">
        <is>
          <t>8 m³ (6-7 ekor sapi, ±6,5 jam memasak/hari, ±65 kg slurry/hari)</t>
        </is>
      </c>
      <c r="CP35" t="inlineStr">
        <is>
          <t>Anggota keluarga - perempuan dewasa</t>
        </is>
      </c>
      <c r="CQ35" t="n">
        <v>0</v>
      </c>
      <c r="CR35" t="n">
        <v>0</v>
      </c>
      <c r="CS35" t="n">
        <v>0</v>
      </c>
      <c r="CT35" t="n">
        <v>0</v>
      </c>
      <c r="CU35" t="n">
        <v>0</v>
      </c>
      <c r="CV35" t="n">
        <v>1</v>
      </c>
      <c r="CW35" t="n">
        <v>0</v>
      </c>
      <c r="CX35" t="n">
        <v>0</v>
      </c>
      <c r="CY35" t="inlineStr">
        <is>
          <t>Anggota keluarga - laki-laki</t>
        </is>
      </c>
      <c r="CZ35" t="n">
        <v>1</v>
      </c>
      <c r="DA35" t="n">
        <v>0</v>
      </c>
      <c r="DB35" t="n">
        <v>0</v>
      </c>
      <c r="DC35" t="n">
        <v/>
      </c>
      <c r="DD35" t="inlineStr">
        <is>
          <t>Anggota keluarga - laki-laki Anggota keluarga - perempuan dewasa CPO atau pendamping</t>
        </is>
      </c>
      <c r="DE35" t="n">
        <v>1</v>
      </c>
      <c r="DF35" t="n">
        <v>1</v>
      </c>
      <c r="DG35" t="n">
        <v>1</v>
      </c>
      <c r="DH35" t="n">
        <v>0</v>
      </c>
      <c r="DI35" t="n">
        <v/>
      </c>
      <c r="DJ35" t="inlineStr">
        <is>
          <t>CPO atau pendamping</t>
        </is>
      </c>
      <c r="DK35" t="n">
        <v>0</v>
      </c>
      <c r="DL35" t="n">
        <v>0</v>
      </c>
      <c r="DM35" t="n">
        <v>1</v>
      </c>
      <c r="DN35" t="n">
        <v>0</v>
      </c>
      <c r="DO35" t="n">
        <v/>
      </c>
      <c r="DP35" t="inlineStr">
        <is>
          <t>Ya</t>
        </is>
      </c>
      <c r="DQ35" t="n">
        <v/>
      </c>
      <c r="DR35" t="n">
        <v/>
      </c>
      <c r="DS35" t="n">
        <v/>
      </c>
      <c r="DT35" t="n">
        <v/>
      </c>
      <c r="DU35" t="n">
        <v/>
      </c>
      <c r="DV35" t="n">
        <v/>
      </c>
      <c r="DW35" t="n">
        <v/>
      </c>
      <c r="DX35" t="n">
        <v/>
      </c>
      <c r="DY35" t="n">
        <v/>
      </c>
      <c r="DZ35" t="n">
        <v/>
      </c>
      <c r="EA35" t="n">
        <v/>
      </c>
      <c r="EB35" t="n">
        <v/>
      </c>
      <c r="EC35" t="n">
        <v/>
      </c>
      <c r="ED35" t="n">
        <v/>
      </c>
      <c r="EE35" t="n">
        <v/>
      </c>
      <c r="EF35" t="n">
        <v/>
      </c>
      <c r="EG35" t="n">
        <v/>
      </c>
      <c r="EH35" t="n">
        <v/>
      </c>
      <c r="EI35" t="inlineStr">
        <is>
          <t>Tidak ada masalah</t>
        </is>
      </c>
      <c r="EJ35" t="n">
        <v>0</v>
      </c>
      <c r="EK35" t="n">
        <v>0</v>
      </c>
      <c r="EL35" t="n">
        <v>0</v>
      </c>
      <c r="EM35" t="n">
        <v>1</v>
      </c>
      <c r="EN35" t="n">
        <v>0</v>
      </c>
      <c r="EO35" t="n">
        <v/>
      </c>
      <c r="EP35" t="inlineStr">
        <is>
          <t>Ya, sangat jelas dan mudah diikuti</t>
        </is>
      </c>
      <c r="EQ35" t="inlineStr">
        <is>
          <t>Bukan pelatihan</t>
        </is>
      </c>
      <c r="ER35" t="inlineStr">
        <is>
          <t>CPO atau pendamping</t>
        </is>
      </c>
      <c r="ES35" t="n">
        <v>1</v>
      </c>
      <c r="ET35" t="n">
        <v>0</v>
      </c>
      <c r="EU35" t="n">
        <v>0</v>
      </c>
      <c r="EV35" t="n">
        <v>0</v>
      </c>
      <c r="EW35" t="n">
        <v/>
      </c>
      <c r="EX35" t="inlineStr">
        <is>
          <t>Anggota keluarga - Perempuan dewasa</t>
        </is>
      </c>
      <c r="EY35" t="n">
        <v>0</v>
      </c>
      <c r="EZ35" t="n">
        <v>1</v>
      </c>
      <c r="FA35" t="n">
        <v>0</v>
      </c>
      <c r="FB35" t="n">
        <v/>
      </c>
      <c r="FC35" t="inlineStr">
        <is>
          <t>Setiap bulan</t>
        </is>
      </c>
      <c r="FD35" t="n">
        <v/>
      </c>
      <c r="FE35" t="inlineStr">
        <is>
          <t>Mengetahui</t>
        </is>
      </c>
      <c r="FF35" t="inlineStr">
        <is>
          <t>Selalu (setiap hari)</t>
        </is>
      </c>
      <c r="FG35" t="inlineStr">
        <is>
          <t>Mengetahui</t>
        </is>
      </c>
      <c r="FH35" t="inlineStr">
        <is>
          <t>Cukup sering (2 minggu sekali)</t>
        </is>
      </c>
      <c r="FI35" t="inlineStr">
        <is>
          <t>Tidak mengetahui</t>
        </is>
      </c>
      <c r="FJ35" t="inlineStr">
        <is>
          <t>Selalu (setiap hari)</t>
        </is>
      </c>
      <c r="FK35" t="inlineStr">
        <is>
          <t>Mengetahui</t>
        </is>
      </c>
      <c r="FL35" t="inlineStr">
        <is>
          <t>Jarang (setiap bulan atau lebih)</t>
        </is>
      </c>
      <c r="FM35" t="inlineStr">
        <is>
          <t>Mengetahui</t>
        </is>
      </c>
      <c r="FN35" t="inlineStr">
        <is>
          <t>Jarang (setiap bulan atau lebih)</t>
        </is>
      </c>
      <c r="FO35" t="inlineStr">
        <is>
          <t>Mengetahui</t>
        </is>
      </c>
      <c r="FP35" t="inlineStr">
        <is>
          <t>Jarang (setiap bulan atau lebih)</t>
        </is>
      </c>
      <c r="FQ35" t="inlineStr">
        <is>
          <t>Mengetahui</t>
        </is>
      </c>
      <c r="FR35" t="inlineStr">
        <is>
          <t>Ya</t>
        </is>
      </c>
      <c r="FS35" t="inlineStr">
        <is>
          <t>Mengetahui</t>
        </is>
      </c>
      <c r="FT35" t="inlineStr">
        <is>
          <t>Ya, terkadang</t>
        </is>
      </c>
      <c r="FU35" t="inlineStr">
        <is>
          <t>Laki-laki dewasa Perempuan dewasa</t>
        </is>
      </c>
      <c r="FV35" t="n">
        <v>1</v>
      </c>
      <c r="FW35" t="n">
        <v>1</v>
      </c>
      <c r="FX35" t="n">
        <v>0</v>
      </c>
      <c r="FY35" t="n">
        <v>0</v>
      </c>
      <c r="FZ35" t="inlineStr">
        <is>
          <t>Cukup memahami</t>
        </is>
      </c>
      <c r="GA35" t="inlineStr">
        <is>
          <t>CPO</t>
        </is>
      </c>
      <c r="GB35" t="n">
        <v>1</v>
      </c>
      <c r="GC35" t="n">
        <v>0</v>
      </c>
      <c r="GD35" t="n">
        <v>0</v>
      </c>
      <c r="GE35" t="n">
        <v>0</v>
      </c>
      <c r="GF35" t="n">
        <v/>
      </c>
      <c r="GG35" t="inlineStr">
        <is>
          <t>Sering</t>
        </is>
      </c>
      <c r="GH35" t="inlineStr">
        <is>
          <t>Ya</t>
        </is>
      </c>
      <c r="GI35" t="inlineStr">
        <is>
          <t>Tetangga Teman/keluarga Komunitas lokal</t>
        </is>
      </c>
      <c r="GJ35" t="n">
        <v>1</v>
      </c>
      <c r="GK35" t="n">
        <v>1</v>
      </c>
      <c r="GL35" t="n">
        <v>1</v>
      </c>
      <c r="GM35" t="n">
        <v>0</v>
      </c>
      <c r="GN35" t="n">
        <v/>
      </c>
      <c r="GO35" t="n">
        <v>10</v>
      </c>
      <c r="GP35" t="inlineStr">
        <is>
          <t>Penuh (100%)</t>
        </is>
      </c>
      <c r="GQ35" t="inlineStr">
        <is>
          <t>Kayu bakar LPG</t>
        </is>
      </c>
      <c r="GR35" t="n">
        <v>1</v>
      </c>
      <c r="GS35" t="n">
        <v>1</v>
      </c>
      <c r="GT35" t="n">
        <v>0</v>
      </c>
      <c r="GU35" t="n">
        <v>0</v>
      </c>
      <c r="GV35" t="n">
        <v>0</v>
      </c>
      <c r="GW35" t="n">
        <v>0</v>
      </c>
      <c r="GX35" t="n">
        <v>0</v>
      </c>
      <c r="GY35" t="n">
        <v/>
      </c>
      <c r="GZ35" t="inlineStr">
        <is>
          <t>Tidak</t>
        </is>
      </c>
      <c r="HA35" t="n">
        <v>700</v>
      </c>
      <c r="HB35" t="n">
        <v>0</v>
      </c>
      <c r="HC35" t="n">
        <v>500</v>
      </c>
      <c r="HD35" t="n">
        <v>0</v>
      </c>
      <c r="HE35" t="n">
        <v>9</v>
      </c>
      <c r="HF35" t="n">
        <v>75000</v>
      </c>
      <c r="HG35" t="n">
        <v>0</v>
      </c>
      <c r="HH35" t="n">
        <v>0</v>
      </c>
      <c r="HI35" t="n">
        <v/>
      </c>
      <c r="HJ35" t="n">
        <v/>
      </c>
      <c r="HK35" t="n">
        <v/>
      </c>
      <c r="HL35" t="n">
        <v/>
      </c>
      <c r="HM35" t="n">
        <v/>
      </c>
      <c r="HN35" t="n">
        <v/>
      </c>
      <c r="HO35" t="n">
        <v/>
      </c>
      <c r="HP35" t="n">
        <v/>
      </c>
      <c r="HQ35" t="n">
        <v/>
      </c>
      <c r="HR35" t="n">
        <v/>
      </c>
      <c r="HS35" t="n">
        <v/>
      </c>
      <c r="HT35" t="n">
        <v/>
      </c>
      <c r="HU35" t="n">
        <v/>
      </c>
      <c r="HV35" t="n">
        <v/>
      </c>
      <c r="HW35" t="n">
        <v/>
      </c>
      <c r="HX35" t="n">
        <v/>
      </c>
      <c r="HY35" t="n">
        <v>200</v>
      </c>
      <c r="HZ35" t="n">
        <v>0</v>
      </c>
      <c r="IA35" t="n">
        <v>9</v>
      </c>
      <c r="IB35" t="n">
        <v>75000</v>
      </c>
      <c r="IC35" t="n">
        <v/>
      </c>
      <c r="ID35" t="n">
        <v/>
      </c>
      <c r="IE35" t="n">
        <v/>
      </c>
      <c r="IF35" t="n">
        <v/>
      </c>
      <c r="IG35" t="n">
        <v/>
      </c>
      <c r="IH35" t="n">
        <v/>
      </c>
      <c r="II35" t="n">
        <v/>
      </c>
      <c r="IJ35" t="n">
        <v/>
      </c>
      <c r="IK35" t="inlineStr">
        <is>
          <t>15-30 kg</t>
        </is>
      </c>
      <c r="IL35" t="inlineStr">
        <is>
          <t>3-5 jam</t>
        </is>
      </c>
      <c r="IM35" t="inlineStr">
        <is>
          <t>Ya</t>
        </is>
      </c>
      <c r="IN35" t="inlineStr">
        <is>
          <t>Ya</t>
        </is>
      </c>
      <c r="IO35" t="inlineStr">
        <is>
          <t>Jauh lebih bersih</t>
        </is>
      </c>
      <c r="IP35" t="n">
        <v/>
      </c>
      <c r="IQ35" t="inlineStr">
        <is>
          <t>Tidak pernah</t>
        </is>
      </c>
      <c r="IR35" t="n">
        <v/>
      </c>
      <c r="IS35" t="n">
        <v/>
      </c>
      <c r="IT35" t="n">
        <v/>
      </c>
      <c r="IU35" t="n">
        <v/>
      </c>
      <c r="IV35" t="n">
        <v/>
      </c>
      <c r="IW35" t="n">
        <v/>
      </c>
      <c r="IX35" t="n">
        <v/>
      </c>
      <c r="IY35" t="n">
        <v/>
      </c>
      <c r="IZ35" t="inlineStr">
        <is>
          <t>Tidak pernah</t>
        </is>
      </c>
      <c r="JA35" t="n">
        <v/>
      </c>
      <c r="JB35" t="n">
        <v/>
      </c>
      <c r="JC35" t="n">
        <v/>
      </c>
      <c r="JD35" t="n">
        <v/>
      </c>
      <c r="JE35" t="n">
        <v/>
      </c>
      <c r="JF35" t="n">
        <v/>
      </c>
      <c r="JG35" t="n">
        <v/>
      </c>
      <c r="JH35" t="n">
        <v/>
      </c>
      <c r="JI35" t="inlineStr">
        <is>
          <t>Tidak pernah</t>
        </is>
      </c>
      <c r="JJ35" t="n">
        <v/>
      </c>
      <c r="JK35" t="n">
        <v/>
      </c>
      <c r="JL35" t="n">
        <v/>
      </c>
      <c r="JM35" t="n">
        <v/>
      </c>
      <c r="JN35" t="n">
        <v/>
      </c>
      <c r="JO35" t="n">
        <v/>
      </c>
      <c r="JP35" t="n">
        <v/>
      </c>
      <c r="JQ35" t="n">
        <v/>
      </c>
      <c r="JR35" t="inlineStr">
        <is>
          <t>Tidak pernah</t>
        </is>
      </c>
      <c r="JS35" t="n">
        <v/>
      </c>
      <c r="JT35" t="n">
        <v/>
      </c>
      <c r="JU35" t="n">
        <v/>
      </c>
      <c r="JV35" t="n">
        <v/>
      </c>
      <c r="JW35" t="n">
        <v/>
      </c>
      <c r="JX35" t="n">
        <v/>
      </c>
      <c r="JY35" t="n">
        <v/>
      </c>
      <c r="JZ35" t="n">
        <v/>
      </c>
      <c r="KA35" t="inlineStr">
        <is>
          <t>Tidak pernah</t>
        </is>
      </c>
      <c r="KB35" t="n">
        <v/>
      </c>
      <c r="KC35" t="n">
        <v/>
      </c>
      <c r="KD35" t="n">
        <v/>
      </c>
      <c r="KE35" t="n">
        <v/>
      </c>
      <c r="KF35" t="n">
        <v/>
      </c>
      <c r="KG35" t="n">
        <v/>
      </c>
      <c r="KH35" t="n">
        <v/>
      </c>
      <c r="KI35" t="n">
        <v/>
      </c>
      <c r="KJ35" t="inlineStr">
        <is>
          <t>Tidak pernah</t>
        </is>
      </c>
      <c r="KK35" t="n">
        <v/>
      </c>
      <c r="KL35" t="n">
        <v/>
      </c>
      <c r="KM35" t="n">
        <v/>
      </c>
      <c r="KN35" t="n">
        <v/>
      </c>
      <c r="KO35" t="n">
        <v/>
      </c>
      <c r="KP35" t="n">
        <v/>
      </c>
      <c r="KQ35" t="n">
        <v/>
      </c>
      <c r="KR35" t="n">
        <v/>
      </c>
      <c r="KS35" t="inlineStr">
        <is>
          <t>Jauh lebih baik</t>
        </is>
      </c>
      <c r="KT35" t="inlineStr">
        <is>
          <t>0-1 kali</t>
        </is>
      </c>
      <c r="KU35" t="inlineStr">
        <is>
          <t>0-1 kali</t>
        </is>
      </c>
      <c r="KV35" t="inlineStr">
        <is>
          <t>Tidak ada</t>
        </is>
      </c>
      <c r="KW35" t="n">
        <v>0</v>
      </c>
      <c r="KX35" t="n">
        <v>0</v>
      </c>
      <c r="KY35" t="n">
        <v>0</v>
      </c>
      <c r="KZ35" t="n">
        <v>1</v>
      </c>
      <c r="LA35" t="inlineStr">
        <is>
          <t>Jauh lebih baik</t>
        </is>
      </c>
      <c r="LB35" t="inlineStr">
        <is>
          <t>Jauh lebih baik</t>
        </is>
      </c>
      <c r="LC35" t="n">
        <v>2</v>
      </c>
      <c r="LD35" t="n">
        <v>2</v>
      </c>
      <c r="LE35" t="n">
        <v>4</v>
      </c>
      <c r="LF35" t="n">
        <v/>
      </c>
      <c r="LG35" t="inlineStr">
        <is>
          <t>Ya</t>
        </is>
      </c>
      <c r="LH35" t="n">
        <v>100000</v>
      </c>
      <c r="LI35" t="n">
        <v/>
      </c>
      <c r="LJ35" t="inlineStr">
        <is>
          <t>Kebutuhan rumah tangga Pendidikan anggota keluarga</t>
        </is>
      </c>
      <c r="LK35" t="n">
        <v>0</v>
      </c>
      <c r="LL35" t="n">
        <v>0</v>
      </c>
      <c r="LM35" t="n">
        <v>0</v>
      </c>
      <c r="LN35" t="n">
        <v>0</v>
      </c>
      <c r="LO35" t="n">
        <v>1</v>
      </c>
      <c r="LP35" t="n">
        <v>1</v>
      </c>
      <c r="LQ35" t="n">
        <v>0</v>
      </c>
      <c r="LR35" t="n">
        <v/>
      </c>
      <c r="LS35" t="n">
        <v>30</v>
      </c>
      <c r="LT35" t="n">
        <v>30</v>
      </c>
      <c r="LU35" t="n">
        <v>0</v>
      </c>
      <c r="LV35" t="n">
        <v>10</v>
      </c>
      <c r="LW35" t="n">
        <v>10</v>
      </c>
      <c r="LX35" t="n">
        <v>0</v>
      </c>
      <c r="LY35" t="n">
        <v>10</v>
      </c>
      <c r="LZ35" t="n">
        <v>10</v>
      </c>
      <c r="MA35" t="n">
        <v>0</v>
      </c>
      <c r="MB35" t="inlineStr">
        <is>
          <t>Ya</t>
        </is>
      </c>
      <c r="MC35" t="n">
        <v>30</v>
      </c>
      <c r="MD35" t="n">
        <v>15</v>
      </c>
      <c r="ME35" t="n">
        <v>30</v>
      </c>
      <c r="MF35" t="n">
        <v>15</v>
      </c>
      <c r="MG35" t="n">
        <v>0</v>
      </c>
      <c r="MH35" t="n">
        <v>0</v>
      </c>
      <c r="MI35" t="inlineStr">
        <is>
          <t>Pendidikan anak (mengantar sekolah, menemani anak belajar, menyiapkan bekal dsb) Aktivitas sosial diluar rumah (misalnya, berkumpul dengan tetangga, mengikuti kegiatan PKK, dsb) Bekerja</t>
        </is>
      </c>
      <c r="MJ35" t="n">
        <v>1</v>
      </c>
      <c r="MK35" t="n">
        <v>1</v>
      </c>
      <c r="ML35" t="n">
        <v>0</v>
      </c>
      <c r="MM35" t="n">
        <v>0</v>
      </c>
      <c r="MN35" t="n">
        <v>1</v>
      </c>
      <c r="MO35" t="n">
        <v>0</v>
      </c>
      <c r="MP35" t="n">
        <v/>
      </c>
      <c r="MQ35" t="inlineStr">
        <is>
          <t>Laundry</t>
        </is>
      </c>
      <c r="MR35" t="n">
        <v/>
      </c>
      <c r="MS35" t="inlineStr">
        <is>
          <t>PKK, Pengajian, Pertemuan RT</t>
        </is>
      </c>
      <c r="MT35" t="n">
        <v/>
      </c>
      <c r="MU35" t="inlineStr">
        <is>
          <t>Ya, untuk anggota keluarga</t>
        </is>
      </c>
      <c r="MV35" t="inlineStr">
        <is>
          <t>Perawatan sistem biogas</t>
        </is>
      </c>
      <c r="MW35" t="n">
        <v>1</v>
      </c>
      <c r="MX35" t="n">
        <v>0</v>
      </c>
      <c r="MY35" t="n">
        <v>0</v>
      </c>
      <c r="MZ35" t="n">
        <v>0</v>
      </c>
      <c r="NA35" t="n">
        <v/>
      </c>
      <c r="NB35" t="n">
        <v/>
      </c>
      <c r="NC35" t="n">
        <v/>
      </c>
      <c r="ND35" t="n">
        <v/>
      </c>
      <c r="NE35" t="n">
        <v/>
      </c>
      <c r="NF35" t="n">
        <v/>
      </c>
      <c r="NG35" t="n">
        <v/>
      </c>
      <c r="NH35" t="n">
        <v/>
      </c>
      <c r="NI35" t="n">
        <v/>
      </c>
      <c r="NJ35" t="n">
        <v/>
      </c>
      <c r="NK35" t="n">
        <v/>
      </c>
      <c r="NL35" t="inlineStr">
        <is>
          <t>Tidak</t>
        </is>
      </c>
      <c r="NM35" t="inlineStr">
        <is>
          <t>Kombinasi dana mandiri dan kredit/pinjaman</t>
        </is>
      </c>
      <c r="NN35" t="inlineStr">
        <is>
          <t>5.000.001-7.000.000</t>
        </is>
      </c>
      <c r="NO35" t="n">
        <v/>
      </c>
      <c r="NP35" t="n">
        <v/>
      </c>
      <c r="NQ35" t="inlineStr">
        <is>
          <t>Koperasi</t>
        </is>
      </c>
      <c r="NR35" t="n">
        <v/>
      </c>
      <c r="NS35" t="n">
        <v>24</v>
      </c>
      <c r="NT35" t="inlineStr">
        <is>
          <t>CPO/pendamping</t>
        </is>
      </c>
      <c r="NU35" t="n">
        <v/>
      </c>
      <c r="NV35" t="inlineStr">
        <is>
          <t>Anggota keluarga - Laki-laki dewasa</t>
        </is>
      </c>
      <c r="NW35" t="n">
        <v/>
      </c>
      <c r="NX35" t="inlineStr">
        <is>
          <t>Sedikit meningkat</t>
        </is>
      </c>
      <c r="NY35" t="n">
        <v>180</v>
      </c>
      <c r="NZ35" t="n">
        <v>10</v>
      </c>
      <c r="OA35" t="n">
        <v>5</v>
      </c>
      <c r="OB35" t="n">
        <v>10</v>
      </c>
      <c r="OC35" t="n">
        <v>0</v>
      </c>
      <c r="OD35" t="n">
        <v>0</v>
      </c>
      <c r="OE35" t="inlineStr">
        <is>
          <t>Lebih baik</t>
        </is>
      </c>
      <c r="OF35" t="inlineStr">
        <is>
          <t>Lebih baik (beda waktu memasak 5-30 menit, ATAU tidak lagi ada rasa/bau makanan yang berubah, ATAU alasan lainnya)</t>
        </is>
      </c>
      <c r="OG35" t="inlineStr">
        <is>
          <t>Ya</t>
        </is>
      </c>
      <c r="OH35" t="n">
        <v>0</v>
      </c>
      <c r="OI35" t="n">
        <v>1</v>
      </c>
      <c r="OJ35" t="n">
        <v>0</v>
      </c>
      <c r="OK35" t="n">
        <v>0</v>
      </c>
      <c r="OL35" t="n">
        <v>0</v>
      </c>
      <c r="OM35" t="n">
        <v>8</v>
      </c>
      <c r="ON35" t="n">
        <v>0</v>
      </c>
      <c r="OO35" t="n">
        <v>0</v>
      </c>
      <c r="OP35" t="inlineStr">
        <is>
          <t>Sapi pedaging Sapi perah</t>
        </is>
      </c>
      <c r="OQ35" t="n">
        <v>1</v>
      </c>
      <c r="OR35" t="n">
        <v>1</v>
      </c>
      <c r="OS35" t="n">
        <v>0</v>
      </c>
      <c r="OT35" t="n">
        <v>0</v>
      </c>
      <c r="OU35" t="n">
        <v>0</v>
      </c>
      <c r="OV35" t="n">
        <v>0</v>
      </c>
      <c r="OW35" t="n">
        <v>0</v>
      </c>
      <c r="OX35" t="n">
        <v>0</v>
      </c>
      <c r="OY35" t="n">
        <v>0</v>
      </c>
      <c r="OZ35" t="inlineStr">
        <is>
          <t>Sapi pedaging Kambing</t>
        </is>
      </c>
      <c r="PA35" t="n">
        <v>1</v>
      </c>
      <c r="PB35" t="n">
        <v>0</v>
      </c>
      <c r="PC35" t="n">
        <v>0</v>
      </c>
      <c r="PD35" t="n">
        <v>0</v>
      </c>
      <c r="PE35" t="n">
        <v>0</v>
      </c>
      <c r="PF35" t="n">
        <v>1</v>
      </c>
      <c r="PG35" t="n">
        <v>0</v>
      </c>
      <c r="PH35" t="n">
        <v>0</v>
      </c>
      <c r="PI35" t="n">
        <v>0</v>
      </c>
      <c r="PJ35" t="inlineStr">
        <is>
          <t>Sapi pedaging Kambing</t>
        </is>
      </c>
      <c r="PK35" t="n">
        <v>1</v>
      </c>
      <c r="PL35" t="n">
        <v>0</v>
      </c>
      <c r="PM35" t="n">
        <v>0</v>
      </c>
      <c r="PN35" t="n">
        <v>0</v>
      </c>
      <c r="PO35" t="n">
        <v>0</v>
      </c>
      <c r="PP35" t="n">
        <v>1</v>
      </c>
      <c r="PQ35" t="n">
        <v>0</v>
      </c>
      <c r="PR35" t="n">
        <v>0</v>
      </c>
      <c r="PS35" t="n">
        <v>0</v>
      </c>
      <c r="PT35" t="inlineStr">
        <is>
          <t>1-Disebarkan ke lahan terbuka</t>
        </is>
      </c>
      <c r="PU35" t="n">
        <v>0</v>
      </c>
      <c r="PV35" t="n">
        <v>0</v>
      </c>
      <c r="PW35" t="n">
        <v>0</v>
      </c>
      <c r="PX35" t="n">
        <v>0</v>
      </c>
      <c r="PY35" t="n">
        <v>0</v>
      </c>
      <c r="PZ35" t="n">
        <v>1</v>
      </c>
      <c r="QA35" t="n">
        <v>0</v>
      </c>
      <c r="QB35" t="n">
        <v>0</v>
      </c>
      <c r="QC35" t="n">
        <v>0</v>
      </c>
      <c r="QD35" t="n">
        <v/>
      </c>
      <c r="QE35" t="inlineStr">
        <is>
          <t>1-Disebarkan ke lahan terbuka</t>
        </is>
      </c>
      <c r="QF35" t="n">
        <v>0</v>
      </c>
      <c r="QG35" t="n">
        <v>0</v>
      </c>
      <c r="QH35" t="n">
        <v>0</v>
      </c>
      <c r="QI35" t="n">
        <v>0</v>
      </c>
      <c r="QJ35" t="n">
        <v>0</v>
      </c>
      <c r="QK35" t="n">
        <v>1</v>
      </c>
      <c r="QL35" t="n">
        <v>0</v>
      </c>
      <c r="QM35" t="n">
        <v>0</v>
      </c>
      <c r="QN35" t="n">
        <v>0</v>
      </c>
      <c r="QO35" t="n">
        <v/>
      </c>
      <c r="QP35" t="n">
        <v/>
      </c>
      <c r="QQ35" t="n">
        <v/>
      </c>
      <c r="QR35" t="n">
        <v/>
      </c>
      <c r="QS35" t="n">
        <v/>
      </c>
      <c r="QT35" t="n">
        <v/>
      </c>
      <c r="QU35" t="n">
        <v/>
      </c>
      <c r="QV35" t="n">
        <v/>
      </c>
      <c r="QW35" t="n">
        <v/>
      </c>
      <c r="QX35" t="n">
        <v/>
      </c>
      <c r="QY35" t="n">
        <v/>
      </c>
      <c r="QZ35" t="n">
        <v/>
      </c>
      <c r="RA35" t="n">
        <v/>
      </c>
      <c r="RB35" t="n">
        <v/>
      </c>
      <c r="RC35" t="n">
        <v/>
      </c>
      <c r="RD35" t="n">
        <v/>
      </c>
      <c r="RE35" t="n">
        <v/>
      </c>
      <c r="RF35" t="n">
        <v/>
      </c>
      <c r="RG35" t="n">
        <v/>
      </c>
      <c r="RH35" t="n">
        <v/>
      </c>
      <c r="RI35" t="n">
        <v/>
      </c>
      <c r="RJ35" t="n">
        <v/>
      </c>
      <c r="RK35" t="n">
        <v/>
      </c>
      <c r="RL35" t="n">
        <v/>
      </c>
      <c r="RM35" t="n">
        <v/>
      </c>
      <c r="RN35" t="n">
        <v/>
      </c>
      <c r="RO35" t="n">
        <v/>
      </c>
      <c r="RP35" t="n">
        <v/>
      </c>
      <c r="RQ35" t="n">
        <v/>
      </c>
      <c r="RR35" t="n">
        <v/>
      </c>
      <c r="RS35" t="n">
        <v/>
      </c>
      <c r="RT35" t="n">
        <v/>
      </c>
      <c r="RU35" t="n">
        <v/>
      </c>
      <c r="RV35" t="n">
        <v/>
      </c>
      <c r="RW35" t="n">
        <v/>
      </c>
      <c r="RX35" t="n">
        <v/>
      </c>
      <c r="RY35" t="n">
        <v/>
      </c>
      <c r="RZ35" t="n">
        <v/>
      </c>
      <c r="SA35" t="n">
        <v/>
      </c>
      <c r="SB35" t="n">
        <v/>
      </c>
      <c r="SC35" t="n">
        <v/>
      </c>
      <c r="SD35" t="n">
        <v/>
      </c>
      <c r="SE35" t="n">
        <v/>
      </c>
      <c r="SF35" t="n">
        <v/>
      </c>
      <c r="SG35" t="n">
        <v/>
      </c>
      <c r="SH35" t="n">
        <v/>
      </c>
      <c r="SI35" t="n">
        <v/>
      </c>
      <c r="SJ35" t="n">
        <v/>
      </c>
      <c r="SK35" t="n">
        <v/>
      </c>
      <c r="SL35" t="n">
        <v/>
      </c>
      <c r="SM35" t="n">
        <v/>
      </c>
      <c r="SN35" t="n">
        <v/>
      </c>
      <c r="SO35" t="n">
        <v/>
      </c>
      <c r="SP35" t="n">
        <v/>
      </c>
      <c r="SQ35" t="n">
        <v/>
      </c>
      <c r="SR35" t="n">
        <v/>
      </c>
      <c r="SS35" t="n">
        <v/>
      </c>
      <c r="ST35" t="n">
        <v/>
      </c>
      <c r="SU35" t="n">
        <v/>
      </c>
      <c r="SV35" t="n">
        <v/>
      </c>
      <c r="SW35" t="n">
        <v/>
      </c>
      <c r="SX35" t="n">
        <v/>
      </c>
      <c r="SY35" t="n">
        <v>2</v>
      </c>
      <c r="SZ35" t="n">
        <v>2</v>
      </c>
      <c r="TA35" t="n">
        <v/>
      </c>
      <c r="TB35" t="n">
        <v/>
      </c>
      <c r="TC35" t="n">
        <v/>
      </c>
      <c r="TD35" t="n">
        <v/>
      </c>
      <c r="TE35" t="n">
        <v/>
      </c>
      <c r="TF35" t="n">
        <v/>
      </c>
      <c r="TG35" t="n">
        <v>0</v>
      </c>
      <c r="TH35" t="n">
        <v>2</v>
      </c>
      <c r="TI35" t="n">
        <v>0</v>
      </c>
      <c r="TJ35" t="n">
        <v>0</v>
      </c>
      <c r="TK35" t="n">
        <v>0</v>
      </c>
      <c r="TL35" t="n">
        <v>8</v>
      </c>
      <c r="TM35" t="n">
        <v>0</v>
      </c>
      <c r="TN35" t="n">
        <v>0</v>
      </c>
      <c r="TO35" t="n">
        <v>0</v>
      </c>
      <c r="TP35" t="n">
        <v>0</v>
      </c>
      <c r="TQ35" t="n">
        <v>0</v>
      </c>
      <c r="TR35" t="n">
        <v>0</v>
      </c>
      <c r="TS35" t="n">
        <v>0</v>
      </c>
      <c r="TT35" t="n">
        <v>0</v>
      </c>
      <c r="TU35" t="n">
        <v>0</v>
      </c>
      <c r="TV35" t="n">
        <v>0</v>
      </c>
      <c r="TW35" t="n">
        <v/>
      </c>
      <c r="TX35" t="n">
        <v/>
      </c>
      <c r="TY35" t="n">
        <v/>
      </c>
      <c r="TZ35" t="n">
        <v/>
      </c>
      <c r="UA35" t="n">
        <v/>
      </c>
      <c r="UB35" t="n">
        <v/>
      </c>
      <c r="UC35" t="n">
        <v/>
      </c>
      <c r="UD35" t="n">
        <v/>
      </c>
      <c r="UE35" t="n">
        <v/>
      </c>
      <c r="UF35" t="n">
        <v/>
      </c>
      <c r="UG35" t="n">
        <v/>
      </c>
      <c r="UH35" t="n">
        <v/>
      </c>
      <c r="UI35" t="n">
        <v/>
      </c>
      <c r="UJ35" t="n">
        <v/>
      </c>
      <c r="UK35" t="n">
        <v/>
      </c>
      <c r="UL35" t="n">
        <v/>
      </c>
      <c r="UM35" t="n">
        <v/>
      </c>
      <c r="UN35" t="n">
        <v/>
      </c>
      <c r="UO35" t="n">
        <v/>
      </c>
      <c r="UP35" t="n">
        <v/>
      </c>
      <c r="UQ35" t="n">
        <v/>
      </c>
      <c r="UR35" t="n">
        <v/>
      </c>
      <c r="US35" t="n">
        <v/>
      </c>
      <c r="UT35" t="n">
        <v/>
      </c>
      <c r="UU35" t="n">
        <v/>
      </c>
      <c r="UV35" t="inlineStr">
        <is>
          <t>Pemberian pakan di kandang</t>
        </is>
      </c>
      <c r="UW35" t="n">
        <v/>
      </c>
      <c r="UX35" t="n">
        <v/>
      </c>
      <c r="UY35" t="n">
        <v/>
      </c>
      <c r="UZ35" t="inlineStr">
        <is>
          <t>Pemberian pakan di kandang</t>
        </is>
      </c>
      <c r="VA35" t="n">
        <v/>
      </c>
      <c r="VB35" t="n">
        <v/>
      </c>
      <c r="VC35" t="n">
        <v/>
      </c>
      <c r="VD35" t="inlineStr">
        <is>
          <t>Sangat jarang (&gt;1 bulan sekali)</t>
        </is>
      </c>
      <c r="VE35" t="n">
        <v/>
      </c>
      <c r="VF35" t="n">
        <v/>
      </c>
      <c r="VG35" t="n">
        <v/>
      </c>
      <c r="VH35" t="inlineStr">
        <is>
          <t>Sangat jarang (&gt;1 bulan sekali)</t>
        </is>
      </c>
      <c r="VI35" t="n">
        <v/>
      </c>
      <c r="VJ35" t="n">
        <v/>
      </c>
      <c r="VK35" t="n">
        <v/>
      </c>
      <c r="VL35" t="inlineStr">
        <is>
          <t>Sering (1 kali sehari)</t>
        </is>
      </c>
      <c r="VM35" t="n">
        <v/>
      </c>
      <c r="VN35" t="n">
        <v/>
      </c>
      <c r="VO35" t="n">
        <v/>
      </c>
      <c r="VP35" t="inlineStr">
        <is>
          <t>Jarang (1-3 minggu sekali)</t>
        </is>
      </c>
      <c r="VQ35" t="n">
        <v/>
      </c>
      <c r="VR35" t="n">
        <v/>
      </c>
      <c r="VS35" t="n">
        <v/>
      </c>
      <c r="VT35" t="n">
        <v/>
      </c>
      <c r="VU35" t="n">
        <v/>
      </c>
      <c r="VV35" t="n">
        <v/>
      </c>
      <c r="VW35" t="n">
        <v/>
      </c>
      <c r="VX35" t="n">
        <v/>
      </c>
      <c r="VY35" t="n">
        <v/>
      </c>
      <c r="VZ35" t="n">
        <v/>
      </c>
      <c r="WA35" t="n">
        <v/>
      </c>
      <c r="WB35" t="n">
        <v/>
      </c>
      <c r="WC35" t="n">
        <v/>
      </c>
      <c r="WD35" t="n">
        <v/>
      </c>
      <c r="WE35" t="n">
        <v/>
      </c>
      <c r="WF35" t="inlineStr">
        <is>
          <t>6-Digester biogas</t>
        </is>
      </c>
      <c r="WG35" t="n">
        <v>0</v>
      </c>
      <c r="WH35" t="n">
        <v>0</v>
      </c>
      <c r="WI35" t="n">
        <v>0</v>
      </c>
      <c r="WJ35" t="n">
        <v>0</v>
      </c>
      <c r="WK35" t="n">
        <v>0</v>
      </c>
      <c r="WL35" t="n">
        <v>0</v>
      </c>
      <c r="WM35" t="n">
        <v>0</v>
      </c>
      <c r="WN35" t="n">
        <v>0</v>
      </c>
      <c r="WO35" t="n">
        <v>0</v>
      </c>
      <c r="WP35" t="n">
        <v>1</v>
      </c>
      <c r="WQ35" t="n">
        <v>0</v>
      </c>
      <c r="WR35" t="n">
        <v>0</v>
      </c>
      <c r="WS35" t="n">
        <v/>
      </c>
      <c r="WT35" t="n">
        <v/>
      </c>
      <c r="WU35" t="n">
        <v/>
      </c>
      <c r="WV35" t="n">
        <v/>
      </c>
      <c r="WW35" t="n">
        <v/>
      </c>
      <c r="WX35" t="n">
        <v/>
      </c>
      <c r="WY35" t="n">
        <v/>
      </c>
      <c r="WZ35" t="n">
        <v/>
      </c>
      <c r="XA35" t="n">
        <v/>
      </c>
      <c r="XB35" t="n">
        <v/>
      </c>
      <c r="XC35" t="n">
        <v/>
      </c>
      <c r="XD35" t="n">
        <v/>
      </c>
      <c r="XE35" t="n">
        <v/>
      </c>
      <c r="XF35" t="n">
        <v/>
      </c>
      <c r="XG35" t="n">
        <v/>
      </c>
      <c r="XH35" t="n">
        <v/>
      </c>
      <c r="XI35" t="n">
        <v/>
      </c>
      <c r="XJ35" t="n">
        <v/>
      </c>
      <c r="XK35" t="n">
        <v/>
      </c>
      <c r="XL35" t="n">
        <v/>
      </c>
      <c r="XM35" t="n">
        <v/>
      </c>
      <c r="XN35" t="n">
        <v/>
      </c>
      <c r="XO35" t="n">
        <v/>
      </c>
      <c r="XP35" t="n">
        <v/>
      </c>
      <c r="XQ35" t="n">
        <v/>
      </c>
      <c r="XR35" t="n">
        <v/>
      </c>
      <c r="XS35" t="n">
        <v/>
      </c>
      <c r="XT35" t="n">
        <v/>
      </c>
      <c r="XU35" t="n">
        <v/>
      </c>
      <c r="XV35" t="n">
        <v/>
      </c>
      <c r="XW35" t="n">
        <v/>
      </c>
      <c r="XX35" t="n">
        <v/>
      </c>
      <c r="XY35" t="n">
        <v/>
      </c>
      <c r="XZ35" t="n">
        <v/>
      </c>
      <c r="YA35" t="inlineStr">
        <is>
          <t>3-Disimpan terbuka (dry lot)</t>
        </is>
      </c>
      <c r="YB35" t="n">
        <v>0</v>
      </c>
      <c r="YC35" t="n">
        <v>0</v>
      </c>
      <c r="YD35" t="n">
        <v>0</v>
      </c>
      <c r="YE35" t="n">
        <v>0</v>
      </c>
      <c r="YF35" t="n">
        <v>0</v>
      </c>
      <c r="YG35" t="n">
        <v>0</v>
      </c>
      <c r="YH35" t="n">
        <v>1</v>
      </c>
      <c r="YI35" t="n">
        <v>0</v>
      </c>
      <c r="YJ35" t="n">
        <v>0</v>
      </c>
      <c r="YK35" t="n">
        <v>0</v>
      </c>
      <c r="YL35" t="n">
        <v>0</v>
      </c>
      <c r="YM35" t="n">
        <v>0</v>
      </c>
      <c r="YN35" t="n">
        <v/>
      </c>
      <c r="YO35" t="n">
        <v/>
      </c>
      <c r="YP35" t="n">
        <v/>
      </c>
      <c r="YQ35" t="n">
        <v/>
      </c>
      <c r="YR35" t="n">
        <v/>
      </c>
      <c r="YS35" t="n">
        <v/>
      </c>
      <c r="YT35" t="n">
        <v/>
      </c>
      <c r="YU35" t="n">
        <v/>
      </c>
      <c r="YV35" t="n">
        <v/>
      </c>
      <c r="YW35" t="n">
        <v/>
      </c>
      <c r="YX35" t="n">
        <v/>
      </c>
      <c r="YY35" t="n">
        <v/>
      </c>
      <c r="YZ35" t="n">
        <v/>
      </c>
      <c r="ZA35" t="n">
        <v/>
      </c>
      <c r="ZB35" t="n">
        <v/>
      </c>
      <c r="ZC35" t="n">
        <v/>
      </c>
      <c r="ZD35" t="n">
        <v/>
      </c>
      <c r="ZE35" t="n">
        <v/>
      </c>
      <c r="ZF35" t="n">
        <v/>
      </c>
      <c r="ZG35" t="n">
        <v/>
      </c>
      <c r="ZH35" t="n">
        <v/>
      </c>
      <c r="ZI35" t="n">
        <v/>
      </c>
      <c r="ZJ35" t="n">
        <v/>
      </c>
      <c r="ZK35" t="n">
        <v/>
      </c>
      <c r="ZL35" t="n">
        <v/>
      </c>
      <c r="ZM35" t="n">
        <v/>
      </c>
      <c r="ZN35" t="n">
        <v/>
      </c>
      <c r="ZO35" t="n">
        <v>100</v>
      </c>
      <c r="ZP35" t="n">
        <v/>
      </c>
      <c r="ZQ35" t="n">
        <v/>
      </c>
      <c r="ZR35" t="n">
        <v/>
      </c>
      <c r="ZS35" t="n">
        <v/>
      </c>
      <c r="ZT35" t="n">
        <v/>
      </c>
      <c r="ZU35" t="n">
        <v/>
      </c>
      <c r="ZV35" t="n">
        <v/>
      </c>
      <c r="ZW35" t="n">
        <v>2</v>
      </c>
      <c r="ZX35" t="n">
        <v/>
      </c>
      <c r="ZY35" t="n">
        <v/>
      </c>
      <c r="ZZ35" t="n">
        <v/>
      </c>
      <c r="AAA35" t="n">
        <v>2</v>
      </c>
      <c r="AAB35" t="n">
        <v/>
      </c>
      <c r="AAC35" t="n">
        <v/>
      </c>
      <c r="AAD35" t="n">
        <v/>
      </c>
      <c r="AAE35" t="inlineStr">
        <is>
          <t>Pakan segar (misal: rumput)</t>
        </is>
      </c>
      <c r="AAF35" t="n">
        <v/>
      </c>
      <c r="AAG35" t="n">
        <v/>
      </c>
      <c r="AAH35" t="n">
        <v/>
      </c>
      <c r="AAI35" t="inlineStr">
        <is>
          <t>Pakan segar (misal: rumput)</t>
        </is>
      </c>
      <c r="AAJ35" t="n">
        <v/>
      </c>
      <c r="AAK35" t="n">
        <v/>
      </c>
      <c r="AAL35" t="inlineStr">
        <is>
          <t>Tidak</t>
        </is>
      </c>
      <c r="AAM35" t="n">
        <v/>
      </c>
      <c r="AAN35" t="n">
        <v/>
      </c>
      <c r="AAO35" t="n">
        <v/>
      </c>
      <c r="AAP35" t="n">
        <v/>
      </c>
      <c r="AAQ35" t="n">
        <v/>
      </c>
      <c r="AAR35" t="inlineStr">
        <is>
          <t>Ya</t>
        </is>
      </c>
      <c r="AAS35" t="inlineStr">
        <is>
          <t>Mengetahui</t>
        </is>
      </c>
      <c r="AAT35" t="inlineStr">
        <is>
          <t>Diberikan gratis ke orang lain Didiamkan saja/dibiarkan di tempatnya (di bak/kolam penampung slurry)</t>
        </is>
      </c>
      <c r="AAU35" t="n">
        <v>0</v>
      </c>
      <c r="AAV35" t="n">
        <v>0</v>
      </c>
      <c r="AAW35" t="n">
        <v>0</v>
      </c>
      <c r="AAX35" t="n">
        <v>0</v>
      </c>
      <c r="AAY35" t="n">
        <v>1</v>
      </c>
      <c r="AAZ35" t="n">
        <v>1</v>
      </c>
      <c r="ABA35" t="n">
        <v>0</v>
      </c>
      <c r="ABB35" t="n">
        <v/>
      </c>
      <c r="ABC35" t="n">
        <v/>
      </c>
      <c r="ABD35" t="n">
        <v/>
      </c>
      <c r="ABE35" t="n">
        <v/>
      </c>
      <c r="ABF35" t="n">
        <v/>
      </c>
      <c r="ABG35" t="n">
        <v/>
      </c>
      <c r="ABH35" t="n">
        <v/>
      </c>
      <c r="ABI35" t="n">
        <v/>
      </c>
      <c r="ABJ35" t="n">
        <v/>
      </c>
      <c r="ABK35" t="n">
        <v/>
      </c>
      <c r="ABL35" t="n">
        <v/>
      </c>
      <c r="ABM35" t="n">
        <v/>
      </c>
      <c r="ABN35" t="n">
        <v/>
      </c>
      <c r="ABO35" t="n">
        <v/>
      </c>
      <c r="ABP35" t="n">
        <v/>
      </c>
      <c r="ABQ35" t="n">
        <v/>
      </c>
      <c r="ABR35" t="n">
        <v/>
      </c>
      <c r="ABS35" t="n">
        <v/>
      </c>
      <c r="ABT35" t="n">
        <v/>
      </c>
      <c r="ABU35" t="n">
        <v/>
      </c>
      <c r="ABV35" t="n">
        <v/>
      </c>
      <c r="ABW35" t="n">
        <v/>
      </c>
      <c r="ABX35" t="n">
        <v/>
      </c>
      <c r="ABY35" t="n">
        <v/>
      </c>
      <c r="ABZ35" t="n">
        <v/>
      </c>
      <c r="ACA35" t="n">
        <v/>
      </c>
      <c r="ACB35" t="n">
        <v/>
      </c>
      <c r="ACC35" t="n">
        <v/>
      </c>
      <c r="ACD35" t="n">
        <v/>
      </c>
      <c r="ACE35" t="n">
        <v/>
      </c>
      <c r="ACF35" t="n">
        <v/>
      </c>
      <c r="ACG35" t="n">
        <v/>
      </c>
      <c r="ACH35" t="n">
        <v/>
      </c>
      <c r="ACI35" t="n">
        <v/>
      </c>
      <c r="ACJ35" t="n">
        <v/>
      </c>
      <c r="ACK35" t="inlineStr">
        <is>
          <t>Tidak memiliki tempat untuk menyimpan Ladang/sawah terlalu jauh, sulit untuk mengangkut ke sana</t>
        </is>
      </c>
      <c r="ACL35" t="n">
        <v>0</v>
      </c>
      <c r="ACM35" t="n">
        <v>1</v>
      </c>
      <c r="ACN35" t="n">
        <v>0</v>
      </c>
      <c r="ACO35" t="n">
        <v>1</v>
      </c>
      <c r="ACP35" t="n">
        <v>0</v>
      </c>
      <c r="ACQ35" t="n">
        <v>0</v>
      </c>
      <c r="ACR35" t="n">
        <v>0</v>
      </c>
      <c r="ACS35" t="n">
        <v/>
      </c>
      <c r="ACT35" t="inlineStr">
        <is>
          <t>Tidak ada</t>
        </is>
      </c>
      <c r="ACU35" t="inlineStr">
        <is>
          <t>Manfaat cukup signifikan, terasa di kehidupan sehari-hari</t>
        </is>
      </c>
      <c r="ACV35" t="inlineStr">
        <is>
          <t>Berkurang</t>
        </is>
      </c>
      <c r="ACW35" t="inlineStr">
        <is>
          <t>Anggota keluarga - Perempuan dewasa</t>
        </is>
      </c>
      <c r="ACX35" t="inlineStr">
        <is>
          <t>Sangat setuju</t>
        </is>
      </c>
      <c r="ACY35" t="inlineStr">
        <is>
          <t>Anggota keluarga - Laki-laki dewasa Anggota keluarga - Perempuan dewasa Anggota keluarga - Anak-anak</t>
        </is>
      </c>
      <c r="ACZ35" t="n">
        <v>1</v>
      </c>
      <c r="ADA35" t="n">
        <v>1</v>
      </c>
      <c r="ADB35" t="n">
        <v>1</v>
      </c>
      <c r="ADC35" t="n">
        <v>0</v>
      </c>
      <c r="ADD35" t="inlineStr">
        <is>
          <t>Sangat puas</t>
        </is>
      </c>
      <c r="ADE35" t="inlineStr">
        <is>
          <t>Puas</t>
        </is>
      </c>
      <c r="ADF35" t="inlineStr">
        <is>
          <t>Sangat puas</t>
        </is>
      </c>
      <c r="ADG35" t="inlineStr">
        <is>
          <t>Sangat puas</t>
        </is>
      </c>
      <c r="ADH35" t="inlineStr">
        <is>
          <t>Ya</t>
        </is>
      </c>
      <c r="ADI35" t="inlineStr">
        <is>
          <t>Kompor, Manometer, Mixer, Gastap</t>
        </is>
      </c>
      <c r="ADJ35" t="inlineStr">
        <is>
          <t>Sangat puas</t>
        </is>
      </c>
      <c r="ADK35" t="n">
        <v/>
      </c>
      <c r="ADL35" t="n">
        <v/>
      </c>
      <c r="ADM35" t="n">
        <v/>
      </c>
      <c r="ADN35" t="n">
        <v/>
      </c>
      <c r="ADO35" t="n">
        <v/>
      </c>
      <c r="ADP35" t="n">
        <v/>
      </c>
      <c r="ADQ35" t="n">
        <v/>
      </c>
      <c r="ADR35" t="n">
        <v/>
      </c>
      <c r="ADS35" t="n">
        <v/>
      </c>
      <c r="ADT35" t="n">
        <v/>
      </c>
      <c r="ADU35" t="inlineStr">
        <is>
          <t>Menghubungi CPO atau pendamping</t>
        </is>
      </c>
      <c r="ADV35" t="n">
        <v>0</v>
      </c>
      <c r="ADW35" t="n">
        <v>0</v>
      </c>
      <c r="ADX35" t="n">
        <v>0</v>
      </c>
      <c r="ADY35" t="n">
        <v>0</v>
      </c>
      <c r="ADZ35" t="n">
        <v>1</v>
      </c>
      <c r="AEA35" t="n">
        <v>0</v>
      </c>
      <c r="AEB35" t="n">
        <v>0</v>
      </c>
      <c r="AEC35" t="n">
        <v>0</v>
      </c>
      <c r="AED35" t="inlineStr">
        <is>
          <t>Tidak ada</t>
        </is>
      </c>
      <c r="AEE35" t="inlineStr">
        <is>
          <t>Perempuan dewasa</t>
        </is>
      </c>
      <c r="AEF35" t="n">
        <v/>
      </c>
      <c r="AEG35" t="inlineStr">
        <is>
          <t>Menelepon atau WA langsung</t>
        </is>
      </c>
      <c r="AEH35" t="n">
        <v/>
      </c>
      <c r="AEI35" t="inlineStr">
        <is>
          <t>Sudah cukup bagus, jika perlu diadakan pelatihan pengguna biogas secara rutin</t>
        </is>
      </c>
      <c r="AEJ35" t="inlineStr">
        <is>
          <t>Ya, selalu</t>
        </is>
      </c>
      <c r="AEK35" t="inlineStr">
        <is>
          <t>Pengurangan pengeluaran rumah tangga (bahan bakar minyak, pupuk, dll.) Lebih mudah mendapatkan energi Lebih aman Pengurangan waktu dan tenaga Peningkatan kebersihan kandang ternak Dapur lebih bersih dan bebas asap Dapat dibayar melalui skema kredit Mendapatkan subsidi</t>
        </is>
      </c>
      <c r="AEL35" t="n">
        <v>1</v>
      </c>
      <c r="AEM35" t="n">
        <v>1</v>
      </c>
      <c r="AEN35" t="n">
        <v>0</v>
      </c>
      <c r="AEO35" t="n">
        <v>0</v>
      </c>
      <c r="AEP35" t="n">
        <v>1</v>
      </c>
      <c r="AEQ35" t="n">
        <v>1</v>
      </c>
      <c r="AER35" t="n">
        <v>1</v>
      </c>
      <c r="AES35" t="n">
        <v>0</v>
      </c>
      <c r="AET35" t="n">
        <v>1</v>
      </c>
      <c r="AEU35" t="n">
        <v>1</v>
      </c>
      <c r="AEV35" t="n">
        <v>1</v>
      </c>
      <c r="AEW35" t="n">
        <v>0</v>
      </c>
      <c r="AEX35" t="n">
        <v/>
      </c>
      <c r="AEY35" t="inlineStr">
        <is>
          <t>Mengurangi pengeluaran energi</t>
        </is>
      </c>
      <c r="AEZ35" t="n">
        <v/>
      </c>
      <c r="AFA35" t="inlineStr">
        <is>
          <t>Tetangga / teman / saudara</t>
        </is>
      </c>
      <c r="AFB35" t="n">
        <v/>
      </c>
      <c r="AFC35" t="inlineStr">
        <is>
          <t>Gunawan-1-1_45_9.jpg</t>
        </is>
      </c>
      <c r="AFD35" t="inlineStr">
        <is>
          <t>https://kf.kobotoolbox.org/api/v2/assets/avstPQqLr3Ab3ZdcVTXZ6f/data/667497623/attachments/attfiiaYv4hphaAxm3qxv6ih/</t>
        </is>
      </c>
      <c r="AFE35" t="inlineStr">
        <is>
          <t>Gunawan-2-1_45_23.jpg</t>
        </is>
      </c>
      <c r="AFF35" t="inlineStr">
        <is>
          <t>https://kf.kobotoolbox.org/api/v2/assets/avstPQqLr3Ab3ZdcVTXZ6f/data/667497623/attachments/attfjiigB6ZzhKoNSKvmssGL/</t>
        </is>
      </c>
      <c r="AFG35" t="inlineStr">
        <is>
          <t>Suyono/suyono_mse_2000</t>
        </is>
      </c>
      <c r="AFH35" t="n">
        <v/>
      </c>
      <c r="AFI35" t="inlineStr">
        <is>
          <t>A25. Responden menggunakan jenis kompor yang ada pemantik api (sehingga menyalakan kompor biogas seperti kompor LPG, B3. Responden menjawab ragu-ragu sehingga enumerator mengisi opsi tidak</t>
        </is>
      </c>
    </row>
    <row r="36">
      <c r="A36" s="93" t="n">
        <v>46059</v>
      </c>
      <c r="B36" s="93" t="n">
        <v>46066</v>
      </c>
      <c r="C36" t="inlineStr">
        <is>
          <t>suyono</t>
        </is>
      </c>
      <c r="D36" t="inlineStr">
        <is>
          <t>slamet/rukiatun</t>
        </is>
      </c>
      <c r="E36" t="n">
        <v>895363268642</v>
      </c>
      <c r="F36" t="inlineStr">
        <is>
          <t>-7.72483 110.391196 0 0</t>
        </is>
      </c>
      <c r="G36" t="n">
        <v>-7.72483</v>
      </c>
      <c r="H36" t="n">
        <v>110.391196</v>
      </c>
      <c r="I36" t="n">
        <v>0</v>
      </c>
      <c r="J36" t="n">
        <v>0</v>
      </c>
      <c r="K36" t="n">
        <v>0</v>
      </c>
      <c r="L36" t="inlineStr">
        <is>
          <t>-7.724887 110.391447 0 0</t>
        </is>
      </c>
      <c r="M36" t="n">
        <v>-7.724887</v>
      </c>
      <c r="N36" t="n">
        <v>110.391447</v>
      </c>
      <c r="O36" t="n">
        <v>0</v>
      </c>
      <c r="P36" t="n">
        <v>0</v>
      </c>
      <c r="Q36" t="n">
        <v>0</v>
      </c>
      <c r="R36" t="inlineStr">
        <is>
          <t>DIY</t>
        </is>
      </c>
      <c r="S36" t="n">
        <v>0</v>
      </c>
      <c r="T36" t="n">
        <v>0</v>
      </c>
      <c r="U36" t="n">
        <v>0</v>
      </c>
      <c r="V36" t="n">
        <v>0</v>
      </c>
      <c r="W36" t="n">
        <v>1</v>
      </c>
      <c r="X36" t="n">
        <v>0</v>
      </c>
      <c r="Y36" t="n">
        <v>0</v>
      </c>
      <c r="Z36" t="n">
        <v>0</v>
      </c>
      <c r="AA36" t="n">
        <v>0</v>
      </c>
      <c r="AB36" t="n">
        <v>0</v>
      </c>
      <c r="AC36" t="inlineStr">
        <is>
          <t>SLEMAN</t>
        </is>
      </c>
      <c r="AD36" t="inlineStr">
        <is>
          <t>NGAGLIK</t>
        </is>
      </c>
      <c r="AE36" t="inlineStr">
        <is>
          <t>SINDUHARJO</t>
        </is>
      </c>
      <c r="AF36" t="inlineStr">
        <is>
          <t>RUMAH ILHAM</t>
        </is>
      </c>
      <c r="AG36" t="inlineStr">
        <is>
          <t>HIP0002</t>
        </is>
      </c>
      <c r="AH36" t="n">
        <v>7</v>
      </c>
      <c r="AI36" t="inlineStr">
        <is>
          <t>VPA2</t>
        </is>
      </c>
      <c r="AJ36" t="inlineStr">
        <is>
          <t>Aktif</t>
        </is>
      </c>
      <c r="AK36" t="n">
        <v>47</v>
      </c>
      <c r="AL36" t="inlineStr">
        <is>
          <t>Laki-laki</t>
        </is>
      </c>
      <c r="AM36" t="inlineStr">
        <is>
          <t>Sudah menikah</t>
        </is>
      </c>
      <c r="AN36" t="inlineStr">
        <is>
          <t>SMP/Sederajat</t>
        </is>
      </c>
      <c r="AO36" t="inlineStr">
        <is>
          <t>Pekerja lepas</t>
        </is>
      </c>
      <c r="AP36" t="n">
        <v>0</v>
      </c>
      <c r="AQ36" t="n">
        <v>0</v>
      </c>
      <c r="AR36" t="n">
        <v>1</v>
      </c>
      <c r="AS36" t="n">
        <v>0</v>
      </c>
      <c r="AT36" t="n">
        <v>0</v>
      </c>
      <c r="AU36" t="n">
        <v>0</v>
      </c>
      <c r="AV36" t="n">
        <v>0</v>
      </c>
      <c r="AW36" t="n">
        <v>0</v>
      </c>
      <c r="AX36" t="n">
        <v/>
      </c>
      <c r="AY36" t="inlineStr">
        <is>
          <t>Tidak ada</t>
        </is>
      </c>
      <c r="AZ36" t="n">
        <v>0</v>
      </c>
      <c r="BA36" t="n">
        <v>0</v>
      </c>
      <c r="BB36" t="n">
        <v>0</v>
      </c>
      <c r="BC36" t="n">
        <v>0</v>
      </c>
      <c r="BD36" t="n">
        <v>0</v>
      </c>
      <c r="BE36" t="n">
        <v>0</v>
      </c>
      <c r="BF36" t="n">
        <v>0</v>
      </c>
      <c r="BG36" t="n">
        <v>1</v>
      </c>
      <c r="BH36" t="n">
        <v/>
      </c>
      <c r="BI36" t="inlineStr">
        <is>
          <t>Rp1.500.000 - Rp2.500.000</t>
        </is>
      </c>
      <c r="BJ36" t="n">
        <v>1</v>
      </c>
      <c r="BK36" t="n">
        <v>2</v>
      </c>
      <c r="BL36" t="n">
        <v>2</v>
      </c>
      <c r="BM36" t="n">
        <v>0</v>
      </c>
      <c r="BN36" t="inlineStr">
        <is>
          <t>Milik sendiri</t>
        </is>
      </c>
      <c r="BO36" t="inlineStr">
        <is>
          <t>Semi-permanen (semen dan kayu)</t>
        </is>
      </c>
      <c r="BP36" t="n">
        <v>0</v>
      </c>
      <c r="BQ36" t="n">
        <v>1</v>
      </c>
      <c r="BR36" t="n">
        <v>0</v>
      </c>
      <c r="BS36" t="n">
        <v>0</v>
      </c>
      <c r="BT36" t="n">
        <v>0</v>
      </c>
      <c r="BU36" t="n">
        <v/>
      </c>
      <c r="BV36" t="inlineStr">
        <is>
          <t>Semen</t>
        </is>
      </c>
      <c r="BW36" t="n">
        <v>0</v>
      </c>
      <c r="BX36" t="n">
        <v>1</v>
      </c>
      <c r="BY36" t="n">
        <v>0</v>
      </c>
      <c r="BZ36" t="n">
        <v>0</v>
      </c>
      <c r="CA36" t="n">
        <v>0</v>
      </c>
      <c r="CB36" t="n">
        <v/>
      </c>
      <c r="CC36" t="inlineStr">
        <is>
          <t>Asbes</t>
        </is>
      </c>
      <c r="CD36" t="n">
        <v>1</v>
      </c>
      <c r="CE36" t="n">
        <v>0</v>
      </c>
      <c r="CF36" t="n">
        <v>0</v>
      </c>
      <c r="CG36" t="n">
        <v>0</v>
      </c>
      <c r="CH36" t="n">
        <v>0</v>
      </c>
      <c r="CI36" t="n">
        <v>0</v>
      </c>
      <c r="CJ36" t="n">
        <v>0</v>
      </c>
      <c r="CK36" t="n">
        <v/>
      </c>
      <c r="CL36" t="inlineStr">
        <is>
          <t>Ya</t>
        </is>
      </c>
      <c r="CM36" t="n">
        <v>2019</v>
      </c>
      <c r="CN36" t="inlineStr">
        <is>
          <t>Fixed-Dome (Kubah Tetap)</t>
        </is>
      </c>
      <c r="CO36" t="inlineStr">
        <is>
          <t>8 m³ (6-7 ekor sapi, ±6,5 jam memasak/hari, ±65 kg slurry/hari)</t>
        </is>
      </c>
      <c r="CP36" t="inlineStr">
        <is>
          <t>Anggota keluarga - perempuan dewasa</t>
        </is>
      </c>
      <c r="CQ36" t="n">
        <v>0</v>
      </c>
      <c r="CR36" t="n">
        <v>0</v>
      </c>
      <c r="CS36" t="n">
        <v>0</v>
      </c>
      <c r="CT36" t="n">
        <v>0</v>
      </c>
      <c r="CU36" t="n">
        <v>0</v>
      </c>
      <c r="CV36" t="n">
        <v>1</v>
      </c>
      <c r="CW36" t="n">
        <v>0</v>
      </c>
      <c r="CX36" t="n">
        <v>0</v>
      </c>
      <c r="CY36" t="inlineStr">
        <is>
          <t>Anggota keluarga - laki-laki</t>
        </is>
      </c>
      <c r="CZ36" t="n">
        <v>1</v>
      </c>
      <c r="DA36" t="n">
        <v>0</v>
      </c>
      <c r="DB36" t="n">
        <v>0</v>
      </c>
      <c r="DC36" t="n">
        <v/>
      </c>
      <c r="DD36" t="inlineStr">
        <is>
          <t>CPO atau pendamping</t>
        </is>
      </c>
      <c r="DE36" t="n">
        <v>0</v>
      </c>
      <c r="DF36" t="n">
        <v>0</v>
      </c>
      <c r="DG36" t="n">
        <v>1</v>
      </c>
      <c r="DH36" t="n">
        <v>0</v>
      </c>
      <c r="DI36" t="n">
        <v/>
      </c>
      <c r="DJ36" t="inlineStr">
        <is>
          <t>CPO atau pendamping</t>
        </is>
      </c>
      <c r="DK36" t="n">
        <v>0</v>
      </c>
      <c r="DL36" t="n">
        <v>0</v>
      </c>
      <c r="DM36" t="n">
        <v>1</v>
      </c>
      <c r="DN36" t="n">
        <v>0</v>
      </c>
      <c r="DO36" t="n">
        <v/>
      </c>
      <c r="DP36" t="inlineStr">
        <is>
          <t>Ya</t>
        </is>
      </c>
      <c r="DQ36" t="n">
        <v/>
      </c>
      <c r="DR36" t="n">
        <v/>
      </c>
      <c r="DS36" t="n">
        <v/>
      </c>
      <c r="DT36" t="n">
        <v/>
      </c>
      <c r="DU36" t="n">
        <v/>
      </c>
      <c r="DV36" t="n">
        <v/>
      </c>
      <c r="DW36" t="n">
        <v/>
      </c>
      <c r="DX36" t="n">
        <v/>
      </c>
      <c r="DY36" t="n">
        <v/>
      </c>
      <c r="DZ36" t="n">
        <v/>
      </c>
      <c r="EA36" t="n">
        <v/>
      </c>
      <c r="EB36" t="n">
        <v/>
      </c>
      <c r="EC36" t="n">
        <v/>
      </c>
      <c r="ED36" t="n">
        <v/>
      </c>
      <c r="EE36" t="n">
        <v/>
      </c>
      <c r="EF36" t="n">
        <v/>
      </c>
      <c r="EG36" t="n">
        <v/>
      </c>
      <c r="EH36" t="n">
        <v/>
      </c>
      <c r="EI36" t="inlineStr">
        <is>
          <t>Tidak ada masalah</t>
        </is>
      </c>
      <c r="EJ36" t="n">
        <v>0</v>
      </c>
      <c r="EK36" t="n">
        <v>0</v>
      </c>
      <c r="EL36" t="n">
        <v>0</v>
      </c>
      <c r="EM36" t="n">
        <v>1</v>
      </c>
      <c r="EN36" t="n">
        <v>0</v>
      </c>
      <c r="EO36" t="n">
        <v/>
      </c>
      <c r="EP36" t="inlineStr">
        <is>
          <t>Ya, cukup jelas dan mudah diikuti</t>
        </is>
      </c>
      <c r="EQ36" t="inlineStr">
        <is>
          <t>Bukan pelatihan</t>
        </is>
      </c>
      <c r="ER36" t="inlineStr">
        <is>
          <t>CPO atau pendamping</t>
        </is>
      </c>
      <c r="ES36" t="n">
        <v>1</v>
      </c>
      <c r="ET36" t="n">
        <v>0</v>
      </c>
      <c r="EU36" t="n">
        <v>0</v>
      </c>
      <c r="EV36" t="n">
        <v>0</v>
      </c>
      <c r="EW36" t="n">
        <v/>
      </c>
      <c r="EX36" t="inlineStr">
        <is>
          <t>Anggota keluarga - Perempuan dewasa</t>
        </is>
      </c>
      <c r="EY36" t="n">
        <v>0</v>
      </c>
      <c r="EZ36" t="n">
        <v>1</v>
      </c>
      <c r="FA36" t="n">
        <v>0</v>
      </c>
      <c r="FB36" t="n">
        <v/>
      </c>
      <c r="FC36" t="inlineStr">
        <is>
          <t>Jarang sekali</t>
        </is>
      </c>
      <c r="FD36" t="n">
        <v/>
      </c>
      <c r="FE36" t="inlineStr">
        <is>
          <t>Mengetahui</t>
        </is>
      </c>
      <c r="FF36" t="inlineStr">
        <is>
          <t>Selalu (setiap hari)</t>
        </is>
      </c>
      <c r="FG36" t="inlineStr">
        <is>
          <t>Mengetahui</t>
        </is>
      </c>
      <c r="FH36" t="inlineStr">
        <is>
          <t>Sering (setiap minggu)</t>
        </is>
      </c>
      <c r="FI36" t="inlineStr">
        <is>
          <t>Mengetahui</t>
        </is>
      </c>
      <c r="FJ36" t="inlineStr">
        <is>
          <t>Selalu (setiap hari)</t>
        </is>
      </c>
      <c r="FK36" t="inlineStr">
        <is>
          <t>Mengetahui</t>
        </is>
      </c>
      <c r="FL36" t="inlineStr">
        <is>
          <t>Tidak pernah</t>
        </is>
      </c>
      <c r="FM36" t="inlineStr">
        <is>
          <t>Mengetahui</t>
        </is>
      </c>
      <c r="FN36" t="inlineStr">
        <is>
          <t>Cukup sering (2 minggu sekali)</t>
        </is>
      </c>
      <c r="FO36" t="inlineStr">
        <is>
          <t>Mengetahui</t>
        </is>
      </c>
      <c r="FP36" t="inlineStr">
        <is>
          <t>Cukup sering (2 minggu sekali)</t>
        </is>
      </c>
      <c r="FQ36" t="inlineStr">
        <is>
          <t>Mengetahui</t>
        </is>
      </c>
      <c r="FR36" t="inlineStr">
        <is>
          <t>Ya</t>
        </is>
      </c>
      <c r="FS36" t="inlineStr">
        <is>
          <t>Mengetahui</t>
        </is>
      </c>
      <c r="FT36" t="inlineStr">
        <is>
          <t>Ya, terkadang</t>
        </is>
      </c>
      <c r="FU36" t="inlineStr">
        <is>
          <t>Perempuan dewasa</t>
        </is>
      </c>
      <c r="FV36" t="n">
        <v>0</v>
      </c>
      <c r="FW36" t="n">
        <v>1</v>
      </c>
      <c r="FX36" t="n">
        <v>0</v>
      </c>
      <c r="FY36" t="n">
        <v>0</v>
      </c>
      <c r="FZ36" t="inlineStr">
        <is>
          <t>Memahami</t>
        </is>
      </c>
      <c r="GA36" t="inlineStr">
        <is>
          <t>CPO Pelatihan</t>
        </is>
      </c>
      <c r="GB36" t="n">
        <v>1</v>
      </c>
      <c r="GC36" t="n">
        <v>1</v>
      </c>
      <c r="GD36" t="n">
        <v>0</v>
      </c>
      <c r="GE36" t="n">
        <v>0</v>
      </c>
      <c r="GF36" t="n">
        <v/>
      </c>
      <c r="GG36" t="inlineStr">
        <is>
          <t>Sering</t>
        </is>
      </c>
      <c r="GH36" t="inlineStr">
        <is>
          <t>Tidak</t>
        </is>
      </c>
      <c r="GI36" t="n">
        <v/>
      </c>
      <c r="GJ36" t="n">
        <v/>
      </c>
      <c r="GK36" t="n">
        <v/>
      </c>
      <c r="GL36" t="n">
        <v/>
      </c>
      <c r="GM36" t="n">
        <v/>
      </c>
      <c r="GN36" t="n">
        <v/>
      </c>
      <c r="GO36" t="n">
        <v/>
      </c>
      <c r="GP36" t="inlineStr">
        <is>
          <t>Penuh (100%)</t>
        </is>
      </c>
      <c r="GQ36" t="inlineStr">
        <is>
          <t>LPG</t>
        </is>
      </c>
      <c r="GR36" t="n">
        <v>1</v>
      </c>
      <c r="GS36" t="n">
        <v>0</v>
      </c>
      <c r="GT36" t="n">
        <v>0</v>
      </c>
      <c r="GU36" t="n">
        <v>0</v>
      </c>
      <c r="GV36" t="n">
        <v>0</v>
      </c>
      <c r="GW36" t="n">
        <v>0</v>
      </c>
      <c r="GX36" t="n">
        <v>0</v>
      </c>
      <c r="GY36" t="n">
        <v/>
      </c>
      <c r="GZ36" t="inlineStr">
        <is>
          <t>Tidak</t>
        </is>
      </c>
      <c r="HA36" t="n">
        <v/>
      </c>
      <c r="HB36" t="n">
        <v/>
      </c>
      <c r="HC36" t="n">
        <v/>
      </c>
      <c r="HD36" t="n">
        <v/>
      </c>
      <c r="HE36" t="n">
        <v>9</v>
      </c>
      <c r="HF36" t="n">
        <v>75000</v>
      </c>
      <c r="HG36" t="n">
        <v>3</v>
      </c>
      <c r="HH36" t="n">
        <v>25000</v>
      </c>
      <c r="HI36" t="n">
        <v/>
      </c>
      <c r="HJ36" t="n">
        <v/>
      </c>
      <c r="HK36" t="n">
        <v/>
      </c>
      <c r="HL36" t="n">
        <v/>
      </c>
      <c r="HM36" t="n">
        <v/>
      </c>
      <c r="HN36" t="n">
        <v/>
      </c>
      <c r="HO36" t="n">
        <v/>
      </c>
      <c r="HP36" t="n">
        <v/>
      </c>
      <c r="HQ36" t="n">
        <v/>
      </c>
      <c r="HR36" t="n">
        <v/>
      </c>
      <c r="HS36" t="n">
        <v/>
      </c>
      <c r="HT36" t="n">
        <v/>
      </c>
      <c r="HU36" t="n">
        <v/>
      </c>
      <c r="HV36" t="n">
        <v/>
      </c>
      <c r="HW36" t="n">
        <v/>
      </c>
      <c r="HX36" t="n">
        <v/>
      </c>
      <c r="HY36" t="n">
        <v/>
      </c>
      <c r="HZ36" t="n">
        <v/>
      </c>
      <c r="IA36" t="n">
        <v>6</v>
      </c>
      <c r="IB36" t="n">
        <v>50000</v>
      </c>
      <c r="IC36" t="n">
        <v/>
      </c>
      <c r="ID36" t="n">
        <v/>
      </c>
      <c r="IE36" t="n">
        <v/>
      </c>
      <c r="IF36" t="n">
        <v/>
      </c>
      <c r="IG36" t="n">
        <v/>
      </c>
      <c r="IH36" t="n">
        <v/>
      </c>
      <c r="II36" t="n">
        <v/>
      </c>
      <c r="IJ36" t="n">
        <v/>
      </c>
      <c r="IK36" t="inlineStr">
        <is>
          <t>&lt;15 kg</t>
        </is>
      </c>
      <c r="IL36" t="inlineStr">
        <is>
          <t>1-3 jam</t>
        </is>
      </c>
      <c r="IM36" t="inlineStr">
        <is>
          <t>Ya</t>
        </is>
      </c>
      <c r="IN36" t="inlineStr">
        <is>
          <t>Tidak</t>
        </is>
      </c>
      <c r="IO36" t="inlineStr">
        <is>
          <t>Lebih bersih</t>
        </is>
      </c>
      <c r="IP36" t="n">
        <v/>
      </c>
      <c r="IQ36" t="inlineStr">
        <is>
          <t>Tidak pernah</t>
        </is>
      </c>
      <c r="IR36" t="n">
        <v/>
      </c>
      <c r="IS36" t="n">
        <v/>
      </c>
      <c r="IT36" t="n">
        <v/>
      </c>
      <c r="IU36" t="n">
        <v/>
      </c>
      <c r="IV36" t="n">
        <v/>
      </c>
      <c r="IW36" t="n">
        <v/>
      </c>
      <c r="IX36" t="n">
        <v/>
      </c>
      <c r="IY36" t="n">
        <v/>
      </c>
      <c r="IZ36" t="inlineStr">
        <is>
          <t>Tidak pernah</t>
        </is>
      </c>
      <c r="JA36" t="n">
        <v/>
      </c>
      <c r="JB36" t="n">
        <v/>
      </c>
      <c r="JC36" t="n">
        <v/>
      </c>
      <c r="JD36" t="n">
        <v/>
      </c>
      <c r="JE36" t="n">
        <v/>
      </c>
      <c r="JF36" t="n">
        <v/>
      </c>
      <c r="JG36" t="n">
        <v/>
      </c>
      <c r="JH36" t="n">
        <v/>
      </c>
      <c r="JI36" t="inlineStr">
        <is>
          <t>Tidak pernah</t>
        </is>
      </c>
      <c r="JJ36" t="n">
        <v/>
      </c>
      <c r="JK36" t="n">
        <v/>
      </c>
      <c r="JL36" t="n">
        <v/>
      </c>
      <c r="JM36" t="n">
        <v/>
      </c>
      <c r="JN36" t="n">
        <v/>
      </c>
      <c r="JO36" t="n">
        <v/>
      </c>
      <c r="JP36" t="n">
        <v/>
      </c>
      <c r="JQ36" t="n">
        <v/>
      </c>
      <c r="JR36" t="inlineStr">
        <is>
          <t>Tidak pernah</t>
        </is>
      </c>
      <c r="JS36" t="n">
        <v/>
      </c>
      <c r="JT36" t="n">
        <v/>
      </c>
      <c r="JU36" t="n">
        <v/>
      </c>
      <c r="JV36" t="n">
        <v/>
      </c>
      <c r="JW36" t="n">
        <v/>
      </c>
      <c r="JX36" t="n">
        <v/>
      </c>
      <c r="JY36" t="n">
        <v/>
      </c>
      <c r="JZ36" t="n">
        <v/>
      </c>
      <c r="KA36" t="inlineStr">
        <is>
          <t>Tidak pernah</t>
        </is>
      </c>
      <c r="KB36" t="n">
        <v/>
      </c>
      <c r="KC36" t="n">
        <v/>
      </c>
      <c r="KD36" t="n">
        <v/>
      </c>
      <c r="KE36" t="n">
        <v/>
      </c>
      <c r="KF36" t="n">
        <v/>
      </c>
      <c r="KG36" t="n">
        <v/>
      </c>
      <c r="KH36" t="n">
        <v/>
      </c>
      <c r="KI36" t="n">
        <v/>
      </c>
      <c r="KJ36" t="inlineStr">
        <is>
          <t>Tidak pernah</t>
        </is>
      </c>
      <c r="KK36" t="n">
        <v/>
      </c>
      <c r="KL36" t="n">
        <v/>
      </c>
      <c r="KM36" t="n">
        <v/>
      </c>
      <c r="KN36" t="n">
        <v/>
      </c>
      <c r="KO36" t="n">
        <v/>
      </c>
      <c r="KP36" t="n">
        <v/>
      </c>
      <c r="KQ36" t="n">
        <v/>
      </c>
      <c r="KR36" t="n">
        <v/>
      </c>
      <c r="KS36" t="inlineStr">
        <is>
          <t>Cukup membaik</t>
        </is>
      </c>
      <c r="KT36" t="inlineStr">
        <is>
          <t>0-1 kali</t>
        </is>
      </c>
      <c r="KU36" t="inlineStr">
        <is>
          <t>0-1 kali</t>
        </is>
      </c>
      <c r="KV36" t="inlineStr">
        <is>
          <t>Perempuan dewasa</t>
        </is>
      </c>
      <c r="KW36" t="n">
        <v>0</v>
      </c>
      <c r="KX36" t="n">
        <v>1</v>
      </c>
      <c r="KY36" t="n">
        <v>0</v>
      </c>
      <c r="KZ36" t="n">
        <v>0</v>
      </c>
      <c r="LA36" t="inlineStr">
        <is>
          <t>Cukup membaik</t>
        </is>
      </c>
      <c r="LB36" t="inlineStr">
        <is>
          <t>Cukup membaik</t>
        </is>
      </c>
      <c r="LC36" t="n">
        <v>0</v>
      </c>
      <c r="LD36" t="n">
        <v>0</v>
      </c>
      <c r="LE36" t="n">
        <v>7</v>
      </c>
      <c r="LF36" t="n">
        <v>0</v>
      </c>
      <c r="LG36" t="inlineStr">
        <is>
          <t>Ya</t>
        </is>
      </c>
      <c r="LH36" t="n">
        <v>50000</v>
      </c>
      <c r="LI36" t="n">
        <v/>
      </c>
      <c r="LJ36" t="inlineStr">
        <is>
          <t>Modal Usaha</t>
        </is>
      </c>
      <c r="LK36" t="n">
        <v>0</v>
      </c>
      <c r="LL36" t="n">
        <v>0</v>
      </c>
      <c r="LM36" t="n">
        <v>1</v>
      </c>
      <c r="LN36" t="n">
        <v>0</v>
      </c>
      <c r="LO36" t="n">
        <v>0</v>
      </c>
      <c r="LP36" t="n">
        <v>0</v>
      </c>
      <c r="LQ36" t="n">
        <v>0</v>
      </c>
      <c r="LR36" t="n">
        <v/>
      </c>
      <c r="LS36" t="n">
        <v>0</v>
      </c>
      <c r="LT36" t="n">
        <v>10</v>
      </c>
      <c r="LU36" t="n">
        <v>0</v>
      </c>
      <c r="LV36" t="n">
        <v>0</v>
      </c>
      <c r="LW36" t="n">
        <v>10</v>
      </c>
      <c r="LX36" t="n">
        <v>0</v>
      </c>
      <c r="LY36" t="n">
        <v>0</v>
      </c>
      <c r="LZ36" t="n">
        <v>10</v>
      </c>
      <c r="MA36" t="n">
        <v>0</v>
      </c>
      <c r="MB36" t="inlineStr">
        <is>
          <t>Ya</t>
        </is>
      </c>
      <c r="MC36" t="n">
        <v>0</v>
      </c>
      <c r="MD36" t="n">
        <v>0</v>
      </c>
      <c r="ME36" t="n">
        <v>15</v>
      </c>
      <c r="MF36" t="n">
        <v>5</v>
      </c>
      <c r="MG36" t="n">
        <v>0</v>
      </c>
      <c r="MH36" t="n">
        <v>0</v>
      </c>
      <c r="MI36" t="inlineStr">
        <is>
          <t>Aktivitas sosial diluar rumah (misalnya, berkumpul dengan tetangga, mengikuti kegiatan PKK, dsb) Bekerja</t>
        </is>
      </c>
      <c r="MJ36" t="n">
        <v>0</v>
      </c>
      <c r="MK36" t="n">
        <v>1</v>
      </c>
      <c r="ML36" t="n">
        <v>0</v>
      </c>
      <c r="MM36" t="n">
        <v>0</v>
      </c>
      <c r="MN36" t="n">
        <v>1</v>
      </c>
      <c r="MO36" t="n">
        <v>0</v>
      </c>
      <c r="MP36" t="n">
        <v/>
      </c>
      <c r="MQ36" t="inlineStr">
        <is>
          <t>Berjualan</t>
        </is>
      </c>
      <c r="MR36" t="n">
        <v/>
      </c>
      <c r="MS36" t="inlineStr">
        <is>
          <t>PKK, Pertemuan RT</t>
        </is>
      </c>
      <c r="MT36" t="n">
        <v/>
      </c>
      <c r="MU36" t="inlineStr">
        <is>
          <t>Ya, untuk anggota keluarga</t>
        </is>
      </c>
      <c r="MV36" t="inlineStr">
        <is>
          <t>Perawatan sistem biogas</t>
        </is>
      </c>
      <c r="MW36" t="n">
        <v>1</v>
      </c>
      <c r="MX36" t="n">
        <v>0</v>
      </c>
      <c r="MY36" t="n">
        <v>0</v>
      </c>
      <c r="MZ36" t="n">
        <v>0</v>
      </c>
      <c r="NA36" t="n">
        <v/>
      </c>
      <c r="NB36" t="n">
        <v/>
      </c>
      <c r="NC36" t="n">
        <v/>
      </c>
      <c r="ND36" t="n">
        <v/>
      </c>
      <c r="NE36" t="n">
        <v/>
      </c>
      <c r="NF36" t="n">
        <v/>
      </c>
      <c r="NG36" t="n">
        <v/>
      </c>
      <c r="NH36" t="n">
        <v/>
      </c>
      <c r="NI36" t="n">
        <v/>
      </c>
      <c r="NJ36" t="n">
        <v/>
      </c>
      <c r="NK36" t="n">
        <v/>
      </c>
      <c r="NL36" t="inlineStr">
        <is>
          <t>Tidak</t>
        </is>
      </c>
      <c r="NM36" t="inlineStr">
        <is>
          <t>100% dana mandiri</t>
        </is>
      </c>
      <c r="NN36" t="inlineStr">
        <is>
          <t>&gt;11.000.001</t>
        </is>
      </c>
      <c r="NO36" t="n">
        <v/>
      </c>
      <c r="NP36" t="n">
        <v/>
      </c>
      <c r="NQ36" t="n">
        <v/>
      </c>
      <c r="NR36" t="n">
        <v/>
      </c>
      <c r="NS36" t="n">
        <v/>
      </c>
      <c r="NT36" t="n">
        <v/>
      </c>
      <c r="NU36" t="n">
        <v/>
      </c>
      <c r="NV36" t="inlineStr">
        <is>
          <t>Anggota keluarga - Laki-laki dewasa</t>
        </is>
      </c>
      <c r="NW36" t="n">
        <v/>
      </c>
      <c r="NX36" t="inlineStr">
        <is>
          <t>Sedikit meningkat</t>
        </is>
      </c>
      <c r="NY36" t="n">
        <v>60</v>
      </c>
      <c r="NZ36" t="n">
        <v>0</v>
      </c>
      <c r="OA36" t="n">
        <v>20</v>
      </c>
      <c r="OB36" t="n">
        <v>10</v>
      </c>
      <c r="OC36" t="n">
        <v>0</v>
      </c>
      <c r="OD36" t="n">
        <v>0</v>
      </c>
      <c r="OE36" t="inlineStr">
        <is>
          <t>Lebih baik</t>
        </is>
      </c>
      <c r="OF36" t="inlineStr">
        <is>
          <t>Lebih baik (beda waktu memasak 5-30 menit, ATAU tidak lagi ada rasa/bau makanan yang berubah, ATAU alasan lainnya)</t>
        </is>
      </c>
      <c r="OG36" t="inlineStr">
        <is>
          <t>Ya</t>
        </is>
      </c>
      <c r="OH36" t="n">
        <v>0</v>
      </c>
      <c r="OI36" t="n">
        <v>0</v>
      </c>
      <c r="OJ36" t="n">
        <v>0</v>
      </c>
      <c r="OK36" t="n">
        <v>0</v>
      </c>
      <c r="OL36" t="n">
        <v>0</v>
      </c>
      <c r="OM36" t="n">
        <v>0</v>
      </c>
      <c r="ON36" t="n">
        <v>0</v>
      </c>
      <c r="OO36" t="n">
        <v>0</v>
      </c>
      <c r="OP36" t="inlineStr">
        <is>
          <t>Sapi pedaging</t>
        </is>
      </c>
      <c r="OQ36" t="n">
        <v>1</v>
      </c>
      <c r="OR36" t="n">
        <v>0</v>
      </c>
      <c r="OS36" t="n">
        <v>0</v>
      </c>
      <c r="OT36" t="n">
        <v>0</v>
      </c>
      <c r="OU36" t="n">
        <v>0</v>
      </c>
      <c r="OV36" t="n">
        <v>0</v>
      </c>
      <c r="OW36" t="n">
        <v>0</v>
      </c>
      <c r="OX36" t="n">
        <v>0</v>
      </c>
      <c r="OY36" t="n">
        <v/>
      </c>
      <c r="OZ36" t="n">
        <v/>
      </c>
      <c r="PA36" t="n">
        <v/>
      </c>
      <c r="PB36" t="n">
        <v/>
      </c>
      <c r="PC36" t="n">
        <v/>
      </c>
      <c r="PD36" t="n">
        <v/>
      </c>
      <c r="PE36" t="n">
        <v/>
      </c>
      <c r="PF36" t="n">
        <v/>
      </c>
      <c r="PG36" t="n">
        <v/>
      </c>
      <c r="PH36" t="n">
        <v/>
      </c>
      <c r="PI36" t="n">
        <v/>
      </c>
      <c r="PJ36" t="n">
        <v/>
      </c>
      <c r="PK36" t="n">
        <v/>
      </c>
      <c r="PL36" t="n">
        <v/>
      </c>
      <c r="PM36" t="n">
        <v/>
      </c>
      <c r="PN36" t="n">
        <v/>
      </c>
      <c r="PO36" t="n">
        <v/>
      </c>
      <c r="PP36" t="n">
        <v/>
      </c>
      <c r="PQ36" t="n">
        <v/>
      </c>
      <c r="PR36" t="n">
        <v/>
      </c>
      <c r="PS36" t="n">
        <v/>
      </c>
      <c r="PT36" t="inlineStr">
        <is>
          <t>1-Disebarkan ke lahan terbuka</t>
        </is>
      </c>
      <c r="PU36" t="n">
        <v>0</v>
      </c>
      <c r="PV36" t="n">
        <v>0</v>
      </c>
      <c r="PW36" t="n">
        <v>0</v>
      </c>
      <c r="PX36" t="n">
        <v>0</v>
      </c>
      <c r="PY36" t="n">
        <v>0</v>
      </c>
      <c r="PZ36" t="n">
        <v>1</v>
      </c>
      <c r="QA36" t="n">
        <v>0</v>
      </c>
      <c r="QB36" t="n">
        <v>0</v>
      </c>
      <c r="QC36" t="n">
        <v>0</v>
      </c>
      <c r="QD36" t="n">
        <v/>
      </c>
      <c r="QE36" t="n">
        <v/>
      </c>
      <c r="QF36" t="n">
        <v/>
      </c>
      <c r="QG36" t="n">
        <v/>
      </c>
      <c r="QH36" t="n">
        <v/>
      </c>
      <c r="QI36" t="n">
        <v/>
      </c>
      <c r="QJ36" t="n">
        <v/>
      </c>
      <c r="QK36" t="n">
        <v/>
      </c>
      <c r="QL36" t="n">
        <v/>
      </c>
      <c r="QM36" t="n">
        <v/>
      </c>
      <c r="QN36" t="n">
        <v/>
      </c>
      <c r="QO36" t="n">
        <v/>
      </c>
      <c r="QP36" t="n">
        <v/>
      </c>
      <c r="QQ36" t="n">
        <v/>
      </c>
      <c r="QR36" t="n">
        <v/>
      </c>
      <c r="QS36" t="n">
        <v/>
      </c>
      <c r="QT36" t="n">
        <v/>
      </c>
      <c r="QU36" t="n">
        <v/>
      </c>
      <c r="QV36" t="n">
        <v/>
      </c>
      <c r="QW36" t="n">
        <v/>
      </c>
      <c r="QX36" t="n">
        <v/>
      </c>
      <c r="QY36" t="n">
        <v/>
      </c>
      <c r="QZ36" t="n">
        <v/>
      </c>
      <c r="RA36" t="n">
        <v/>
      </c>
      <c r="RB36" t="n">
        <v/>
      </c>
      <c r="RC36" t="n">
        <v/>
      </c>
      <c r="RD36" t="n">
        <v/>
      </c>
      <c r="RE36" t="n">
        <v/>
      </c>
      <c r="RF36" t="n">
        <v/>
      </c>
      <c r="RG36" t="n">
        <v/>
      </c>
      <c r="RH36" t="n">
        <v/>
      </c>
      <c r="RI36" t="n">
        <v/>
      </c>
      <c r="RJ36" t="n">
        <v/>
      </c>
      <c r="RK36" t="n">
        <v/>
      </c>
      <c r="RL36" t="n">
        <v/>
      </c>
      <c r="RM36" t="n">
        <v/>
      </c>
      <c r="RN36" t="n">
        <v/>
      </c>
      <c r="RO36" t="n">
        <v/>
      </c>
      <c r="RP36" t="n">
        <v/>
      </c>
      <c r="RQ36" t="n">
        <v/>
      </c>
      <c r="RR36" t="n">
        <v/>
      </c>
      <c r="RS36" t="n">
        <v/>
      </c>
      <c r="RT36" t="n">
        <v/>
      </c>
      <c r="RU36" t="n">
        <v/>
      </c>
      <c r="RV36" t="n">
        <v/>
      </c>
      <c r="RW36" t="n">
        <v/>
      </c>
      <c r="RX36" t="n">
        <v/>
      </c>
      <c r="RY36" t="n">
        <v/>
      </c>
      <c r="RZ36" t="n">
        <v/>
      </c>
      <c r="SA36" t="n">
        <v/>
      </c>
      <c r="SB36" t="n">
        <v/>
      </c>
      <c r="SC36" t="n">
        <v/>
      </c>
      <c r="SD36" t="n">
        <v/>
      </c>
      <c r="SE36" t="n">
        <v/>
      </c>
      <c r="SF36" t="n">
        <v/>
      </c>
      <c r="SG36" t="n">
        <v/>
      </c>
      <c r="SH36" t="n">
        <v/>
      </c>
      <c r="SI36" t="n">
        <v/>
      </c>
      <c r="SJ36" t="n">
        <v/>
      </c>
      <c r="SK36" t="n">
        <v/>
      </c>
      <c r="SL36" t="n">
        <v/>
      </c>
      <c r="SM36" t="n">
        <v/>
      </c>
      <c r="SN36" t="n">
        <v/>
      </c>
      <c r="SO36" t="n">
        <v/>
      </c>
      <c r="SP36" t="n">
        <v/>
      </c>
      <c r="SQ36" t="n">
        <v/>
      </c>
      <c r="SR36" t="n">
        <v/>
      </c>
      <c r="SS36" t="n">
        <v/>
      </c>
      <c r="ST36" t="n">
        <v/>
      </c>
      <c r="SU36" t="n">
        <v/>
      </c>
      <c r="SV36" t="n">
        <v/>
      </c>
      <c r="SW36" t="n">
        <v/>
      </c>
      <c r="SX36" t="n">
        <v/>
      </c>
      <c r="SY36" t="n">
        <v>0</v>
      </c>
      <c r="SZ36" t="n">
        <v/>
      </c>
      <c r="TA36" t="n">
        <v/>
      </c>
      <c r="TB36" t="n">
        <v/>
      </c>
      <c r="TC36" t="n">
        <v/>
      </c>
      <c r="TD36" t="n">
        <v/>
      </c>
      <c r="TE36" t="n">
        <v/>
      </c>
      <c r="TF36" t="n">
        <v/>
      </c>
      <c r="TG36" t="n">
        <v>0</v>
      </c>
      <c r="TH36" t="n">
        <v>0</v>
      </c>
      <c r="TI36" t="n">
        <v>0</v>
      </c>
      <c r="TJ36" t="n">
        <v>0</v>
      </c>
      <c r="TK36" t="n">
        <v>0</v>
      </c>
      <c r="TL36" t="n">
        <v>0</v>
      </c>
      <c r="TM36" t="n">
        <v>0</v>
      </c>
      <c r="TN36" t="n">
        <v>0</v>
      </c>
      <c r="TO36" t="n">
        <v>0</v>
      </c>
      <c r="TP36" t="n">
        <v>0</v>
      </c>
      <c r="TQ36" t="n">
        <v>0</v>
      </c>
      <c r="TR36" t="n">
        <v>0</v>
      </c>
      <c r="TS36" t="n">
        <v/>
      </c>
      <c r="TT36" t="n">
        <v/>
      </c>
      <c r="TU36" t="n">
        <v/>
      </c>
      <c r="TV36" t="n">
        <v/>
      </c>
      <c r="TW36" t="n">
        <v/>
      </c>
      <c r="TX36" t="n">
        <v/>
      </c>
      <c r="TY36" t="n">
        <v/>
      </c>
      <c r="TZ36" t="n">
        <v/>
      </c>
      <c r="UA36" t="n">
        <v/>
      </c>
      <c r="UB36" t="n">
        <v/>
      </c>
      <c r="UC36" t="n">
        <v/>
      </c>
      <c r="UD36" t="n">
        <v/>
      </c>
      <c r="UE36" t="n">
        <v/>
      </c>
      <c r="UF36" t="n">
        <v/>
      </c>
      <c r="UG36" t="n">
        <v/>
      </c>
      <c r="UH36" t="n">
        <v/>
      </c>
      <c r="UI36" t="n">
        <v/>
      </c>
      <c r="UJ36" t="n">
        <v/>
      </c>
      <c r="UK36" t="n">
        <v/>
      </c>
      <c r="UL36" t="n">
        <v/>
      </c>
      <c r="UM36" t="n">
        <v/>
      </c>
      <c r="UN36" t="n">
        <v/>
      </c>
      <c r="UO36" t="n">
        <v/>
      </c>
      <c r="UP36" t="n">
        <v/>
      </c>
      <c r="UQ36" t="n">
        <v/>
      </c>
      <c r="UR36" t="n">
        <v/>
      </c>
      <c r="US36" t="n">
        <v/>
      </c>
      <c r="UT36" t="n">
        <v/>
      </c>
      <c r="UU36" t="n">
        <v/>
      </c>
      <c r="UV36" t="n">
        <v/>
      </c>
      <c r="UW36" t="n">
        <v/>
      </c>
      <c r="UX36" t="n">
        <v/>
      </c>
      <c r="UY36" t="n">
        <v/>
      </c>
      <c r="UZ36" t="n">
        <v/>
      </c>
      <c r="VA36" t="n">
        <v/>
      </c>
      <c r="VB36" t="n">
        <v/>
      </c>
      <c r="VC36" t="n">
        <v/>
      </c>
      <c r="VD36" t="n">
        <v/>
      </c>
      <c r="VE36" t="n">
        <v/>
      </c>
      <c r="VF36" t="n">
        <v/>
      </c>
      <c r="VG36" t="n">
        <v/>
      </c>
      <c r="VH36" t="n">
        <v/>
      </c>
      <c r="VI36" t="n">
        <v/>
      </c>
      <c r="VJ36" t="n">
        <v/>
      </c>
      <c r="VK36" t="n">
        <v/>
      </c>
      <c r="VL36" t="n">
        <v/>
      </c>
      <c r="VM36" t="n">
        <v/>
      </c>
      <c r="VN36" t="n">
        <v/>
      </c>
      <c r="VO36" t="n">
        <v/>
      </c>
      <c r="VP36" t="n">
        <v/>
      </c>
      <c r="VQ36" t="n">
        <v/>
      </c>
      <c r="VR36" t="n">
        <v/>
      </c>
      <c r="VS36" t="n">
        <v/>
      </c>
      <c r="VT36" t="n">
        <v/>
      </c>
      <c r="VU36" t="n">
        <v/>
      </c>
      <c r="VV36" t="n">
        <v/>
      </c>
      <c r="VW36" t="n">
        <v/>
      </c>
      <c r="VX36" t="n">
        <v/>
      </c>
      <c r="VY36" t="n">
        <v/>
      </c>
      <c r="VZ36" t="n">
        <v/>
      </c>
      <c r="WA36" t="n">
        <v/>
      </c>
      <c r="WB36" t="n">
        <v/>
      </c>
      <c r="WC36" t="n">
        <v/>
      </c>
      <c r="WD36" t="n">
        <v/>
      </c>
      <c r="WE36" t="n">
        <v/>
      </c>
      <c r="WF36" t="n">
        <v/>
      </c>
      <c r="WG36" t="n">
        <v/>
      </c>
      <c r="WH36" t="n">
        <v/>
      </c>
      <c r="WI36" t="n">
        <v/>
      </c>
      <c r="WJ36" t="n">
        <v/>
      </c>
      <c r="WK36" t="n">
        <v/>
      </c>
      <c r="WL36" t="n">
        <v/>
      </c>
      <c r="WM36" t="n">
        <v/>
      </c>
      <c r="WN36" t="n">
        <v/>
      </c>
      <c r="WO36" t="n">
        <v/>
      </c>
      <c r="WP36" t="n">
        <v/>
      </c>
      <c r="WQ36" t="n">
        <v/>
      </c>
      <c r="WR36" t="n">
        <v/>
      </c>
      <c r="WS36" t="n">
        <v/>
      </c>
      <c r="WT36" t="n">
        <v/>
      </c>
      <c r="WU36" t="n">
        <v/>
      </c>
      <c r="WV36" t="n">
        <v/>
      </c>
      <c r="WW36" t="n">
        <v/>
      </c>
      <c r="WX36" t="n">
        <v/>
      </c>
      <c r="WY36" t="n">
        <v/>
      </c>
      <c r="WZ36" t="n">
        <v/>
      </c>
      <c r="XA36" t="n">
        <v/>
      </c>
      <c r="XB36" t="n">
        <v/>
      </c>
      <c r="XC36" t="n">
        <v/>
      </c>
      <c r="XD36" t="n">
        <v/>
      </c>
      <c r="XE36" t="n">
        <v/>
      </c>
      <c r="XF36" t="n">
        <v/>
      </c>
      <c r="XG36" t="n">
        <v/>
      </c>
      <c r="XH36" t="n">
        <v/>
      </c>
      <c r="XI36" t="n">
        <v/>
      </c>
      <c r="XJ36" t="n">
        <v/>
      </c>
      <c r="XK36" t="n">
        <v/>
      </c>
      <c r="XL36" t="n">
        <v/>
      </c>
      <c r="XM36" t="n">
        <v/>
      </c>
      <c r="XN36" t="n">
        <v/>
      </c>
      <c r="XO36" t="n">
        <v/>
      </c>
      <c r="XP36" t="n">
        <v/>
      </c>
      <c r="XQ36" t="n">
        <v/>
      </c>
      <c r="XR36" t="n">
        <v/>
      </c>
      <c r="XS36" t="n">
        <v/>
      </c>
      <c r="XT36" t="n">
        <v/>
      </c>
      <c r="XU36" t="n">
        <v/>
      </c>
      <c r="XV36" t="n">
        <v/>
      </c>
      <c r="XW36" t="n">
        <v/>
      </c>
      <c r="XX36" t="n">
        <v/>
      </c>
      <c r="XY36" t="n">
        <v/>
      </c>
      <c r="XZ36" t="n">
        <v/>
      </c>
      <c r="YA36" t="n">
        <v/>
      </c>
      <c r="YB36" t="n">
        <v/>
      </c>
      <c r="YC36" t="n">
        <v/>
      </c>
      <c r="YD36" t="n">
        <v/>
      </c>
      <c r="YE36" t="n">
        <v/>
      </c>
      <c r="YF36" t="n">
        <v/>
      </c>
      <c r="YG36" t="n">
        <v/>
      </c>
      <c r="YH36" t="n">
        <v/>
      </c>
      <c r="YI36" t="n">
        <v/>
      </c>
      <c r="YJ36" t="n">
        <v/>
      </c>
      <c r="YK36" t="n">
        <v/>
      </c>
      <c r="YL36" t="n">
        <v/>
      </c>
      <c r="YM36" t="n">
        <v/>
      </c>
      <c r="YN36" t="n">
        <v/>
      </c>
      <c r="YO36" t="n">
        <v/>
      </c>
      <c r="YP36" t="n">
        <v/>
      </c>
      <c r="YQ36" t="n">
        <v/>
      </c>
      <c r="YR36" t="n">
        <v/>
      </c>
      <c r="YS36" t="n">
        <v/>
      </c>
      <c r="YT36" t="n">
        <v/>
      </c>
      <c r="YU36" t="n">
        <v/>
      </c>
      <c r="YV36" t="n">
        <v/>
      </c>
      <c r="YW36" t="n">
        <v/>
      </c>
      <c r="YX36" t="n">
        <v/>
      </c>
      <c r="YY36" t="n">
        <v/>
      </c>
      <c r="YZ36" t="n">
        <v/>
      </c>
      <c r="ZA36" t="n">
        <v/>
      </c>
      <c r="ZB36" t="n">
        <v/>
      </c>
      <c r="ZC36" t="n">
        <v/>
      </c>
      <c r="ZD36" t="n">
        <v/>
      </c>
      <c r="ZE36" t="n">
        <v/>
      </c>
      <c r="ZF36" t="n">
        <v/>
      </c>
      <c r="ZG36" t="n">
        <v/>
      </c>
      <c r="ZH36" t="n">
        <v/>
      </c>
      <c r="ZI36" t="n">
        <v/>
      </c>
      <c r="ZJ36" t="n">
        <v/>
      </c>
      <c r="ZK36" t="n">
        <v/>
      </c>
      <c r="ZL36" t="n">
        <v/>
      </c>
      <c r="ZM36" t="n">
        <v/>
      </c>
      <c r="ZN36" t="n">
        <v/>
      </c>
      <c r="ZO36" t="n">
        <v/>
      </c>
      <c r="ZP36" t="n">
        <v/>
      </c>
      <c r="ZQ36" t="n">
        <v/>
      </c>
      <c r="ZR36" t="n">
        <v/>
      </c>
      <c r="ZS36" t="n">
        <v/>
      </c>
      <c r="ZT36" t="n">
        <v/>
      </c>
      <c r="ZU36" t="n">
        <v/>
      </c>
      <c r="ZV36" t="n">
        <v/>
      </c>
      <c r="ZW36" t="n">
        <v/>
      </c>
      <c r="ZX36" t="n">
        <v/>
      </c>
      <c r="ZY36" t="n">
        <v/>
      </c>
      <c r="ZZ36" t="n">
        <v/>
      </c>
      <c r="AAA36" t="n">
        <v/>
      </c>
      <c r="AAB36" t="n">
        <v/>
      </c>
      <c r="AAC36" t="n">
        <v/>
      </c>
      <c r="AAD36" t="n">
        <v/>
      </c>
      <c r="AAE36" t="n">
        <v/>
      </c>
      <c r="AAF36" t="n">
        <v/>
      </c>
      <c r="AAG36" t="n">
        <v/>
      </c>
      <c r="AAH36" t="n">
        <v/>
      </c>
      <c r="AAI36" t="n">
        <v/>
      </c>
      <c r="AAJ36" t="n">
        <v/>
      </c>
      <c r="AAK36" t="n">
        <v/>
      </c>
      <c r="AAL36" t="inlineStr">
        <is>
          <t>Tidak</t>
        </is>
      </c>
      <c r="AAM36" t="n">
        <v/>
      </c>
      <c r="AAN36" t="n">
        <v/>
      </c>
      <c r="AAO36" t="n">
        <v/>
      </c>
      <c r="AAP36" t="n">
        <v/>
      </c>
      <c r="AAQ36" t="n">
        <v/>
      </c>
      <c r="AAR36" t="inlineStr">
        <is>
          <t>Ya</t>
        </is>
      </c>
      <c r="AAS36" t="inlineStr">
        <is>
          <t>Mengetahui</t>
        </is>
      </c>
      <c r="AAT36" t="inlineStr">
        <is>
          <t>Diberikan gratis ke orang lain Didiamkan saja/dibiarkan di tempatnya (di bak/kolam penampung slurry)</t>
        </is>
      </c>
      <c r="AAU36" t="n">
        <v>0</v>
      </c>
      <c r="AAV36" t="n">
        <v>0</v>
      </c>
      <c r="AAW36" t="n">
        <v>0</v>
      </c>
      <c r="AAX36" t="n">
        <v>0</v>
      </c>
      <c r="AAY36" t="n">
        <v>1</v>
      </c>
      <c r="AAZ36" t="n">
        <v>1</v>
      </c>
      <c r="ABA36" t="n">
        <v>0</v>
      </c>
      <c r="ABB36" t="n">
        <v/>
      </c>
      <c r="ABC36" t="n">
        <v/>
      </c>
      <c r="ABD36" t="n">
        <v/>
      </c>
      <c r="ABE36" t="n">
        <v/>
      </c>
      <c r="ABF36" t="n">
        <v/>
      </c>
      <c r="ABG36" t="n">
        <v/>
      </c>
      <c r="ABH36" t="n">
        <v/>
      </c>
      <c r="ABI36" t="n">
        <v/>
      </c>
      <c r="ABJ36" t="n">
        <v/>
      </c>
      <c r="ABK36" t="n">
        <v/>
      </c>
      <c r="ABL36" t="n">
        <v/>
      </c>
      <c r="ABM36" t="n">
        <v/>
      </c>
      <c r="ABN36" t="n">
        <v/>
      </c>
      <c r="ABO36" t="n">
        <v/>
      </c>
      <c r="ABP36" t="n">
        <v/>
      </c>
      <c r="ABQ36" t="n">
        <v/>
      </c>
      <c r="ABR36" t="n">
        <v/>
      </c>
      <c r="ABS36" t="n">
        <v/>
      </c>
      <c r="ABT36" t="n">
        <v/>
      </c>
      <c r="ABU36" t="n">
        <v/>
      </c>
      <c r="ABV36" t="n">
        <v/>
      </c>
      <c r="ABW36" t="n">
        <v/>
      </c>
      <c r="ABX36" t="n">
        <v/>
      </c>
      <c r="ABY36" t="n">
        <v/>
      </c>
      <c r="ABZ36" t="n">
        <v/>
      </c>
      <c r="ACA36" t="n">
        <v/>
      </c>
      <c r="ACB36" t="n">
        <v/>
      </c>
      <c r="ACC36" t="n">
        <v/>
      </c>
      <c r="ACD36" t="n">
        <v/>
      </c>
      <c r="ACE36" t="n">
        <v/>
      </c>
      <c r="ACF36" t="n">
        <v/>
      </c>
      <c r="ACG36" t="n">
        <v/>
      </c>
      <c r="ACH36" t="n">
        <v/>
      </c>
      <c r="ACI36" t="n">
        <v/>
      </c>
      <c r="ACJ36" t="n">
        <v/>
      </c>
      <c r="ACK36" t="inlineStr">
        <is>
          <t>Tidak punya waktu mengumpulkannya</t>
        </is>
      </c>
      <c r="ACL36" t="n">
        <v>0</v>
      </c>
      <c r="ACM36" t="n">
        <v>0</v>
      </c>
      <c r="ACN36" t="n">
        <v>1</v>
      </c>
      <c r="ACO36" t="n">
        <v>0</v>
      </c>
      <c r="ACP36" t="n">
        <v>0</v>
      </c>
      <c r="ACQ36" t="n">
        <v>0</v>
      </c>
      <c r="ACR36" t="n">
        <v>0</v>
      </c>
      <c r="ACS36" t="n">
        <v/>
      </c>
      <c r="ACT36" t="inlineStr">
        <is>
          <t>Responden mengambil kohe sapi (milik kandang kelompok) -+ 100 kg untuk waktu tidak menentu (kadang sebulan sekali)</t>
        </is>
      </c>
      <c r="ACU36" t="inlineStr">
        <is>
          <t>Manfaat sangat besar</t>
        </is>
      </c>
      <c r="ACV36" t="inlineStr">
        <is>
          <t>Berkurang</t>
        </is>
      </c>
      <c r="ACW36" t="inlineStr">
        <is>
          <t>Anggota keluarga - Perempuan dewasa</t>
        </is>
      </c>
      <c r="ACX36" t="inlineStr">
        <is>
          <t>Netral/tidak tahu</t>
        </is>
      </c>
      <c r="ACY36" t="inlineStr">
        <is>
          <t>Anggota keluarga - Perempuan dewasa</t>
        </is>
      </c>
      <c r="ACZ36" t="n">
        <v>0</v>
      </c>
      <c r="ADA36" t="n">
        <v>1</v>
      </c>
      <c r="ADB36" t="n">
        <v>0</v>
      </c>
      <c r="ADC36" t="n">
        <v>0</v>
      </c>
      <c r="ADD36" t="inlineStr">
        <is>
          <t>Sangat puas</t>
        </is>
      </c>
      <c r="ADE36" t="inlineStr">
        <is>
          <t>Puas</t>
        </is>
      </c>
      <c r="ADF36" t="inlineStr">
        <is>
          <t>Puas</t>
        </is>
      </c>
      <c r="ADG36" t="inlineStr">
        <is>
          <t>Puas</t>
        </is>
      </c>
      <c r="ADH36" t="inlineStr">
        <is>
          <t>Tidak</t>
        </is>
      </c>
      <c r="ADI36" t="n">
        <v/>
      </c>
      <c r="ADJ36" t="inlineStr">
        <is>
          <t>Puas</t>
        </is>
      </c>
      <c r="ADK36" t="n">
        <v/>
      </c>
      <c r="ADL36" t="n">
        <v/>
      </c>
      <c r="ADM36" t="n">
        <v/>
      </c>
      <c r="ADN36" t="n">
        <v/>
      </c>
      <c r="ADO36" t="n">
        <v/>
      </c>
      <c r="ADP36" t="n">
        <v/>
      </c>
      <c r="ADQ36" t="n">
        <v/>
      </c>
      <c r="ADR36" t="n">
        <v/>
      </c>
      <c r="ADS36" t="n">
        <v/>
      </c>
      <c r="ADT36" t="n">
        <v/>
      </c>
      <c r="ADU36" t="inlineStr">
        <is>
          <t>Menghubungi CPO atau pendamping</t>
        </is>
      </c>
      <c r="ADV36" t="n">
        <v>0</v>
      </c>
      <c r="ADW36" t="n">
        <v>0</v>
      </c>
      <c r="ADX36" t="n">
        <v>0</v>
      </c>
      <c r="ADY36" t="n">
        <v>0</v>
      </c>
      <c r="ADZ36" t="n">
        <v>1</v>
      </c>
      <c r="AEA36" t="n">
        <v>0</v>
      </c>
      <c r="AEB36" t="n">
        <v>0</v>
      </c>
      <c r="AEC36" t="n">
        <v>0</v>
      </c>
      <c r="AED36" t="inlineStr">
        <is>
          <t>Tidak ada</t>
        </is>
      </c>
      <c r="AEE36" t="inlineStr">
        <is>
          <t>Perempuan dewasa</t>
        </is>
      </c>
      <c r="AEF36" t="n">
        <v/>
      </c>
      <c r="AEG36" t="inlineStr">
        <is>
          <t>Menelepon atau WA langsung</t>
        </is>
      </c>
      <c r="AEH36" t="n">
        <v/>
      </c>
      <c r="AEI36" t="inlineStr">
        <is>
          <t>sudah bagus, tingkatkan pelayanan kepada pengguna biogas</t>
        </is>
      </c>
      <c r="AEJ36" t="inlineStr">
        <is>
          <t>Ya, selalu</t>
        </is>
      </c>
      <c r="AEK36" t="inlineStr">
        <is>
          <t>Pengurangan pengeluaran rumah tangga (bahan bakar minyak, pupuk, dll.) Lebih mudah mendapatkan energi Lebih aman Pengurangan waktu dan tenaga Peningkatan kebersihan kandang ternak Dapur lebih bersih dan bebas asap</t>
        </is>
      </c>
      <c r="AEL36" t="n">
        <v>1</v>
      </c>
      <c r="AEM36" t="n">
        <v>1</v>
      </c>
      <c r="AEN36" t="n">
        <v>0</v>
      </c>
      <c r="AEO36" t="n">
        <v>0</v>
      </c>
      <c r="AEP36" t="n">
        <v>1</v>
      </c>
      <c r="AEQ36" t="n">
        <v>1</v>
      </c>
      <c r="AER36" t="n">
        <v>1</v>
      </c>
      <c r="AES36" t="n">
        <v>0</v>
      </c>
      <c r="AET36" t="n">
        <v>1</v>
      </c>
      <c r="AEU36" t="n">
        <v>0</v>
      </c>
      <c r="AEV36" t="n">
        <v>0</v>
      </c>
      <c r="AEW36" t="n">
        <v>0</v>
      </c>
      <c r="AEX36" t="n">
        <v/>
      </c>
      <c r="AEY36" t="inlineStr">
        <is>
          <t>Mengurangi pengeluaran energi</t>
        </is>
      </c>
      <c r="AEZ36" t="n">
        <v/>
      </c>
      <c r="AFA36" t="inlineStr">
        <is>
          <t>Tetangga / teman / saudara</t>
        </is>
      </c>
      <c r="AFB36" t="n">
        <v/>
      </c>
      <c r="AFC36" t="inlineStr">
        <is>
          <t>14.Rukiatun-2-5_28_44.jpg</t>
        </is>
      </c>
      <c r="AFD36" t="inlineStr">
        <is>
          <t>https://kf.kobotoolbox.org/api/v2/assets/avstPQqLr3Ab3ZdcVTXZ6f/data/670703070/attachments/attZTnDJFUeMLRKnzakvXesC/</t>
        </is>
      </c>
      <c r="AFE36" t="inlineStr">
        <is>
          <t>14.Rukiatun-1-5_28_53.jpg</t>
        </is>
      </c>
      <c r="AFF36" t="inlineStr">
        <is>
          <t>https://kf.kobotoolbox.org/api/v2/assets/avstPQqLr3Ab3ZdcVTXZ6f/data/670703070/attachments/attAyvgKkvzowVPnkHWRB3r8/</t>
        </is>
      </c>
      <c r="AFG36" t="inlineStr">
        <is>
          <t>Suyono/suyono_mse_2000</t>
        </is>
      </c>
      <c r="AFH36" t="n">
        <v/>
      </c>
      <c r="AFI36" t="inlineStr">
        <is>
          <t>a. A.35 Responden menggunakan sisa limbah dapur sebagai sumber pengisian setiap hari</t>
        </is>
      </c>
    </row>
    <row r="37">
      <c r="A37" s="93" t="n">
        <v>46053</v>
      </c>
      <c r="B37" s="93" t="n">
        <v>46064</v>
      </c>
      <c r="C37" t="inlineStr">
        <is>
          <t>suyono</t>
        </is>
      </c>
      <c r="D37" t="inlineStr">
        <is>
          <t>soni hadmoko</t>
        </is>
      </c>
      <c r="E37" t="n">
        <v>88215504297</v>
      </c>
      <c r="F37" t="inlineStr">
        <is>
          <t>-7.618375 110.417353 0 0</t>
        </is>
      </c>
      <c r="G37" t="n">
        <v>-7.618375</v>
      </c>
      <c r="H37" t="n">
        <v>110.417353</v>
      </c>
      <c r="I37" t="n">
        <v>0</v>
      </c>
      <c r="J37" t="n">
        <v>0</v>
      </c>
      <c r="K37" t="n">
        <v>0</v>
      </c>
      <c r="L37" t="inlineStr">
        <is>
          <t>-7.618355 110.41714 0 0</t>
        </is>
      </c>
      <c r="M37" t="n">
        <v>-7.618355</v>
      </c>
      <c r="N37" t="n">
        <v>110.41714</v>
      </c>
      <c r="O37" t="n">
        <v>0</v>
      </c>
      <c r="P37" t="n">
        <v>0</v>
      </c>
      <c r="Q37" t="n">
        <v>0</v>
      </c>
      <c r="R37" t="inlineStr">
        <is>
          <t>DIY</t>
        </is>
      </c>
      <c r="S37" t="n">
        <v>0</v>
      </c>
      <c r="T37" t="n">
        <v>0</v>
      </c>
      <c r="U37" t="n">
        <v>0</v>
      </c>
      <c r="V37" t="n">
        <v>0</v>
      </c>
      <c r="W37" t="n">
        <v>1</v>
      </c>
      <c r="X37" t="n">
        <v>0</v>
      </c>
      <c r="Y37" t="n">
        <v>0</v>
      </c>
      <c r="Z37" t="n">
        <v>0</v>
      </c>
      <c r="AA37" t="n">
        <v>0</v>
      </c>
      <c r="AB37" t="n">
        <v>0</v>
      </c>
      <c r="AC37" t="inlineStr">
        <is>
          <t>SLEMAN</t>
        </is>
      </c>
      <c r="AD37" t="inlineStr">
        <is>
          <t>PAKEM</t>
        </is>
      </c>
      <c r="AE37" t="inlineStr">
        <is>
          <t>HARGOBINANGUN</t>
        </is>
      </c>
      <c r="AF37" t="inlineStr">
        <is>
          <t>RUMAH ILHAM</t>
        </is>
      </c>
      <c r="AG37" t="inlineStr">
        <is>
          <t>HIP0126</t>
        </is>
      </c>
      <c r="AH37" t="n">
        <v>7</v>
      </c>
      <c r="AI37" t="inlineStr">
        <is>
          <t>VPA2</t>
        </is>
      </c>
      <c r="AJ37" t="inlineStr">
        <is>
          <t>Tidak aktif</t>
        </is>
      </c>
      <c r="AK37" t="n">
        <v>41</v>
      </c>
      <c r="AL37" t="inlineStr">
        <is>
          <t>Laki-laki</t>
        </is>
      </c>
      <c r="AM37" t="inlineStr">
        <is>
          <t>Sudah menikah</t>
        </is>
      </c>
      <c r="AN37" t="inlineStr">
        <is>
          <t>SMA/Sederajat</t>
        </is>
      </c>
      <c r="AO37" t="inlineStr">
        <is>
          <t>Pekerja lepas</t>
        </is>
      </c>
      <c r="AP37" t="n">
        <v>0</v>
      </c>
      <c r="AQ37" t="n">
        <v>0</v>
      </c>
      <c r="AR37" t="n">
        <v>1</v>
      </c>
      <c r="AS37" t="n">
        <v>0</v>
      </c>
      <c r="AT37" t="n">
        <v>0</v>
      </c>
      <c r="AU37" t="n">
        <v>0</v>
      </c>
      <c r="AV37" t="n">
        <v>0</v>
      </c>
      <c r="AW37" t="n">
        <v>0</v>
      </c>
      <c r="AX37" t="n">
        <v/>
      </c>
      <c r="AY37" t="inlineStr">
        <is>
          <t>Peternak</t>
        </is>
      </c>
      <c r="AZ37" t="n">
        <v>0</v>
      </c>
      <c r="BA37" t="n">
        <v>1</v>
      </c>
      <c r="BB37" t="n">
        <v>0</v>
      </c>
      <c r="BC37" t="n">
        <v>0</v>
      </c>
      <c r="BD37" t="n">
        <v>0</v>
      </c>
      <c r="BE37" t="n">
        <v>0</v>
      </c>
      <c r="BF37" t="n">
        <v>0</v>
      </c>
      <c r="BG37" t="n">
        <v>0</v>
      </c>
      <c r="BH37" t="n">
        <v/>
      </c>
      <c r="BI37" t="inlineStr">
        <is>
          <t>Rp2.500.000 - Rp3.500.000</t>
        </is>
      </c>
      <c r="BJ37" t="n">
        <v>1</v>
      </c>
      <c r="BK37" t="n">
        <v>1</v>
      </c>
      <c r="BL37" t="n">
        <v>1</v>
      </c>
      <c r="BM37" t="n">
        <v>0</v>
      </c>
      <c r="BN37" t="inlineStr">
        <is>
          <t>Milik sendiri</t>
        </is>
      </c>
      <c r="BO37" t="inlineStr">
        <is>
          <t>Permanen (dinding bata dan semen)</t>
        </is>
      </c>
      <c r="BP37" t="n">
        <v>1</v>
      </c>
      <c r="BQ37" t="n">
        <v>0</v>
      </c>
      <c r="BR37" t="n">
        <v>0</v>
      </c>
      <c r="BS37" t="n">
        <v>0</v>
      </c>
      <c r="BT37" t="n">
        <v>0</v>
      </c>
      <c r="BU37" t="n">
        <v/>
      </c>
      <c r="BV37" t="inlineStr">
        <is>
          <t>Keramik/ubin</t>
        </is>
      </c>
      <c r="BW37" t="n">
        <v>0</v>
      </c>
      <c r="BX37" t="n">
        <v>0</v>
      </c>
      <c r="BY37" t="n">
        <v>1</v>
      </c>
      <c r="BZ37" t="n">
        <v>0</v>
      </c>
      <c r="CA37" t="n">
        <v>0</v>
      </c>
      <c r="CB37" t="n">
        <v/>
      </c>
      <c r="CC37" t="inlineStr">
        <is>
          <t>Asbes Genting</t>
        </is>
      </c>
      <c r="CD37" t="n">
        <v>1</v>
      </c>
      <c r="CE37" t="n">
        <v>0</v>
      </c>
      <c r="CF37" t="n">
        <v>0</v>
      </c>
      <c r="CG37" t="n">
        <v>0</v>
      </c>
      <c r="CH37" t="n">
        <v>0</v>
      </c>
      <c r="CI37" t="n">
        <v>1</v>
      </c>
      <c r="CJ37" t="n">
        <v>0</v>
      </c>
      <c r="CK37" t="n">
        <v/>
      </c>
      <c r="CL37" t="inlineStr">
        <is>
          <t>Ya</t>
        </is>
      </c>
      <c r="CM37" t="n">
        <v>2019</v>
      </c>
      <c r="CN37" t="inlineStr">
        <is>
          <t>Fixed-Dome (Kubah Tetap)</t>
        </is>
      </c>
      <c r="CO37" t="inlineStr">
        <is>
          <t>4 m³ (2-3 ekor sapi, ±3 jam memasak/hari, ±30 kg slurry/hari)</t>
        </is>
      </c>
      <c r="CP37" t="inlineStr">
        <is>
          <t>Koperasi</t>
        </is>
      </c>
      <c r="CQ37" t="n">
        <v>0</v>
      </c>
      <c r="CR37" t="n">
        <v>0</v>
      </c>
      <c r="CS37" t="n">
        <v>0</v>
      </c>
      <c r="CT37" t="n">
        <v>0</v>
      </c>
      <c r="CU37" t="n">
        <v>0</v>
      </c>
      <c r="CV37" t="n">
        <v>0</v>
      </c>
      <c r="CW37" t="n">
        <v>1</v>
      </c>
      <c r="CX37" t="n">
        <v>0</v>
      </c>
      <c r="CY37" t="inlineStr">
        <is>
          <t>Anggota keluarga - laki-laki Anggota keluarga - perempuan dewasa</t>
        </is>
      </c>
      <c r="CZ37" t="n">
        <v>1</v>
      </c>
      <c r="DA37" t="n">
        <v>1</v>
      </c>
      <c r="DB37" t="n">
        <v>0</v>
      </c>
      <c r="DC37" t="n">
        <v/>
      </c>
      <c r="DD37" t="inlineStr">
        <is>
          <t>CPO atau pendamping</t>
        </is>
      </c>
      <c r="DE37" t="n">
        <v>0</v>
      </c>
      <c r="DF37" t="n">
        <v>0</v>
      </c>
      <c r="DG37" t="n">
        <v>1</v>
      </c>
      <c r="DH37" t="n">
        <v>0</v>
      </c>
      <c r="DI37" t="n">
        <v/>
      </c>
      <c r="DJ37" t="inlineStr">
        <is>
          <t>Anggota keluarga - laki-laki CPO atau pendamping</t>
        </is>
      </c>
      <c r="DK37" t="n">
        <v>1</v>
      </c>
      <c r="DL37" t="n">
        <v>0</v>
      </c>
      <c r="DM37" t="n">
        <v>1</v>
      </c>
      <c r="DN37" t="n">
        <v>0</v>
      </c>
      <c r="DO37" t="n">
        <v/>
      </c>
      <c r="DP37" t="inlineStr">
        <is>
          <t>Tidak berfungsi sama sekali</t>
        </is>
      </c>
      <c r="DQ37" t="inlineStr">
        <is>
          <t>6-12 bulan yang lalu</t>
        </is>
      </c>
      <c r="DR37" t="inlineStr">
        <is>
          <t>Kurangnya pemeliharaan yang memadai</t>
        </is>
      </c>
      <c r="DS37" t="n">
        <v/>
      </c>
      <c r="DT37" t="n">
        <v/>
      </c>
      <c r="DU37" t="n">
        <v/>
      </c>
      <c r="DV37" t="n">
        <v/>
      </c>
      <c r="DW37" t="n">
        <v/>
      </c>
      <c r="DX37" t="n">
        <v/>
      </c>
      <c r="DY37" t="n">
        <v/>
      </c>
      <c r="DZ37" t="n">
        <v/>
      </c>
      <c r="EA37" t="n">
        <v/>
      </c>
      <c r="EB37" t="n">
        <v/>
      </c>
      <c r="EC37" t="n">
        <v/>
      </c>
      <c r="ED37" t="n">
        <v/>
      </c>
      <c r="EE37" t="n">
        <v/>
      </c>
      <c r="EF37" t="n">
        <v/>
      </c>
      <c r="EG37" t="n">
        <v/>
      </c>
      <c r="EH37" t="n">
        <v/>
      </c>
      <c r="EI37" t="inlineStr">
        <is>
          <t>Kurangnya dukungan atau pemantauan dari pemerintah atau CPO Keterbatasan akses terhadap informasi atau pelatihan terkait biogas</t>
        </is>
      </c>
      <c r="EJ37" t="n">
        <v>0</v>
      </c>
      <c r="EK37" t="n">
        <v>1</v>
      </c>
      <c r="EL37" t="n">
        <v>1</v>
      </c>
      <c r="EM37" t="n">
        <v>0</v>
      </c>
      <c r="EN37" t="n">
        <v>0</v>
      </c>
      <c r="EO37" t="n">
        <v/>
      </c>
      <c r="EP37" t="inlineStr">
        <is>
          <t>Ya, tetapi kurang jelas dan sulit diikuti</t>
        </is>
      </c>
      <c r="EQ37" t="inlineStr">
        <is>
          <t>Bukan pelatihan</t>
        </is>
      </c>
      <c r="ER37" t="inlineStr">
        <is>
          <t>CPO atau pendamping</t>
        </is>
      </c>
      <c r="ES37" t="n">
        <v>1</v>
      </c>
      <c r="ET37" t="n">
        <v>0</v>
      </c>
      <c r="EU37" t="n">
        <v>0</v>
      </c>
      <c r="EV37" t="n">
        <v>0</v>
      </c>
      <c r="EW37" t="n">
        <v/>
      </c>
      <c r="EX37" t="inlineStr">
        <is>
          <t>Anggota keluarga - Perempuan dewasa</t>
        </is>
      </c>
      <c r="EY37" t="n">
        <v>0</v>
      </c>
      <c r="EZ37" t="n">
        <v>1</v>
      </c>
      <c r="FA37" t="n">
        <v>0</v>
      </c>
      <c r="FB37" t="n">
        <v/>
      </c>
      <c r="FC37" t="inlineStr">
        <is>
          <t>Jarang sekali</t>
        </is>
      </c>
      <c r="FD37" t="n">
        <v/>
      </c>
      <c r="FE37" t="inlineStr">
        <is>
          <t>Mengetahui</t>
        </is>
      </c>
      <c r="FF37" t="inlineStr">
        <is>
          <t>Sering (setiap minggu)</t>
        </is>
      </c>
      <c r="FG37" t="inlineStr">
        <is>
          <t>Mengetahui</t>
        </is>
      </c>
      <c r="FH37" t="inlineStr">
        <is>
          <t>Jarang (setiap bulan atau lebih)</t>
        </is>
      </c>
      <c r="FI37" t="inlineStr">
        <is>
          <t>Mengetahui</t>
        </is>
      </c>
      <c r="FJ37" t="inlineStr">
        <is>
          <t>Sering (setiap minggu)</t>
        </is>
      </c>
      <c r="FK37" t="inlineStr">
        <is>
          <t>Mengetahui</t>
        </is>
      </c>
      <c r="FL37" t="inlineStr">
        <is>
          <t>Jarang (setiap bulan atau lebih)</t>
        </is>
      </c>
      <c r="FM37" t="inlineStr">
        <is>
          <t>Mengetahui</t>
        </is>
      </c>
      <c r="FN37" t="inlineStr">
        <is>
          <t>Jarang (setiap bulan atau lebih)</t>
        </is>
      </c>
      <c r="FO37" t="inlineStr">
        <is>
          <t>Mengetahui</t>
        </is>
      </c>
      <c r="FP37" t="inlineStr">
        <is>
          <t>Jarang (setiap bulan atau lebih)</t>
        </is>
      </c>
      <c r="FQ37" t="inlineStr">
        <is>
          <t>Mengetahui</t>
        </is>
      </c>
      <c r="FR37" t="inlineStr">
        <is>
          <t>Ya</t>
        </is>
      </c>
      <c r="FS37" t="inlineStr">
        <is>
          <t>Mengetahui</t>
        </is>
      </c>
      <c r="FT37" t="inlineStr">
        <is>
          <t>Ya, terkadang</t>
        </is>
      </c>
      <c r="FU37" t="inlineStr">
        <is>
          <t>Laki-laki dewasa Perempuan dewasa</t>
        </is>
      </c>
      <c r="FV37" t="n">
        <v>1</v>
      </c>
      <c r="FW37" t="n">
        <v>1</v>
      </c>
      <c r="FX37" t="n">
        <v>0</v>
      </c>
      <c r="FY37" t="n">
        <v>0</v>
      </c>
      <c r="FZ37" t="inlineStr">
        <is>
          <t>Memahami</t>
        </is>
      </c>
      <c r="GA37" t="inlineStr">
        <is>
          <t>CPO Teman/keluarga</t>
        </is>
      </c>
      <c r="GB37" t="n">
        <v>1</v>
      </c>
      <c r="GC37" t="n">
        <v>0</v>
      </c>
      <c r="GD37" t="n">
        <v>1</v>
      </c>
      <c r="GE37" t="n">
        <v>0</v>
      </c>
      <c r="GF37" t="n">
        <v/>
      </c>
      <c r="GG37" t="inlineStr">
        <is>
          <t>Kadang-kadang</t>
        </is>
      </c>
      <c r="GH37" t="inlineStr">
        <is>
          <t>Tidak</t>
        </is>
      </c>
      <c r="GI37" t="n">
        <v/>
      </c>
      <c r="GJ37" t="n">
        <v/>
      </c>
      <c r="GK37" t="n">
        <v/>
      </c>
      <c r="GL37" t="n">
        <v/>
      </c>
      <c r="GM37" t="n">
        <v/>
      </c>
      <c r="GN37" t="n">
        <v/>
      </c>
      <c r="GO37" t="n">
        <v/>
      </c>
      <c r="GP37" t="inlineStr">
        <is>
          <t>Penuh (100%)</t>
        </is>
      </c>
      <c r="GQ37" t="inlineStr">
        <is>
          <t>LPG</t>
        </is>
      </c>
      <c r="GR37" t="n">
        <v>1</v>
      </c>
      <c r="GS37" t="n">
        <v>0</v>
      </c>
      <c r="GT37" t="n">
        <v>0</v>
      </c>
      <c r="GU37" t="n">
        <v>0</v>
      </c>
      <c r="GV37" t="n">
        <v>0</v>
      </c>
      <c r="GW37" t="n">
        <v>0</v>
      </c>
      <c r="GX37" t="n">
        <v>0</v>
      </c>
      <c r="GY37" t="n">
        <v/>
      </c>
      <c r="GZ37" t="inlineStr">
        <is>
          <t>Tidak</t>
        </is>
      </c>
      <c r="HA37" t="n">
        <v/>
      </c>
      <c r="HB37" t="n">
        <v/>
      </c>
      <c r="HC37" t="n">
        <v/>
      </c>
      <c r="HD37" t="n">
        <v/>
      </c>
      <c r="HE37" t="n">
        <v>12</v>
      </c>
      <c r="HF37" t="n">
        <v>100000</v>
      </c>
      <c r="HG37" t="n">
        <v>3</v>
      </c>
      <c r="HH37" t="n">
        <v>25000</v>
      </c>
      <c r="HI37" t="n">
        <v/>
      </c>
      <c r="HJ37" t="n">
        <v/>
      </c>
      <c r="HK37" t="n">
        <v/>
      </c>
      <c r="HL37" t="n">
        <v/>
      </c>
      <c r="HM37" t="n">
        <v/>
      </c>
      <c r="HN37" t="n">
        <v/>
      </c>
      <c r="HO37" t="n">
        <v/>
      </c>
      <c r="HP37" t="n">
        <v/>
      </c>
      <c r="HQ37" t="n">
        <v/>
      </c>
      <c r="HR37" t="n">
        <v/>
      </c>
      <c r="HS37" t="n">
        <v/>
      </c>
      <c r="HT37" t="n">
        <v/>
      </c>
      <c r="HU37" t="n">
        <v/>
      </c>
      <c r="HV37" t="n">
        <v/>
      </c>
      <c r="HW37" t="n">
        <v/>
      </c>
      <c r="HX37" t="n">
        <v/>
      </c>
      <c r="HY37" t="n">
        <v/>
      </c>
      <c r="HZ37" t="n">
        <v/>
      </c>
      <c r="IA37" t="n">
        <v>9</v>
      </c>
      <c r="IB37" t="n">
        <v>75000</v>
      </c>
      <c r="IC37" t="n">
        <v/>
      </c>
      <c r="ID37" t="n">
        <v/>
      </c>
      <c r="IE37" t="n">
        <v/>
      </c>
      <c r="IF37" t="n">
        <v/>
      </c>
      <c r="IG37" t="n">
        <v/>
      </c>
      <c r="IH37" t="n">
        <v/>
      </c>
      <c r="II37" t="n">
        <v/>
      </c>
      <c r="IJ37" t="n">
        <v/>
      </c>
      <c r="IK37" t="inlineStr">
        <is>
          <t>15-30 kg</t>
        </is>
      </c>
      <c r="IL37" t="inlineStr">
        <is>
          <t>1-3 jam</t>
        </is>
      </c>
      <c r="IM37" t="inlineStr">
        <is>
          <t>Ya</t>
        </is>
      </c>
      <c r="IN37" t="inlineStr">
        <is>
          <t>Ya</t>
        </is>
      </c>
      <c r="IO37" t="inlineStr">
        <is>
          <t>Lebih bersih</t>
        </is>
      </c>
      <c r="IP37" t="n">
        <v/>
      </c>
      <c r="IQ37" t="inlineStr">
        <is>
          <t>Tidak pernah</t>
        </is>
      </c>
      <c r="IR37" t="n">
        <v/>
      </c>
      <c r="IS37" t="n">
        <v/>
      </c>
      <c r="IT37" t="n">
        <v/>
      </c>
      <c r="IU37" t="n">
        <v/>
      </c>
      <c r="IV37" t="n">
        <v/>
      </c>
      <c r="IW37" t="n">
        <v/>
      </c>
      <c r="IX37" t="n">
        <v/>
      </c>
      <c r="IY37" t="n">
        <v/>
      </c>
      <c r="IZ37" t="inlineStr">
        <is>
          <t>Tidak pernah</t>
        </is>
      </c>
      <c r="JA37" t="n">
        <v/>
      </c>
      <c r="JB37" t="n">
        <v/>
      </c>
      <c r="JC37" t="n">
        <v/>
      </c>
      <c r="JD37" t="n">
        <v/>
      </c>
      <c r="JE37" t="n">
        <v/>
      </c>
      <c r="JF37" t="n">
        <v/>
      </c>
      <c r="JG37" t="n">
        <v/>
      </c>
      <c r="JH37" t="n">
        <v/>
      </c>
      <c r="JI37" t="inlineStr">
        <is>
          <t>Tidak pernah</t>
        </is>
      </c>
      <c r="JJ37" t="n">
        <v/>
      </c>
      <c r="JK37" t="n">
        <v/>
      </c>
      <c r="JL37" t="n">
        <v/>
      </c>
      <c r="JM37" t="n">
        <v/>
      </c>
      <c r="JN37" t="n">
        <v/>
      </c>
      <c r="JO37" t="n">
        <v/>
      </c>
      <c r="JP37" t="n">
        <v/>
      </c>
      <c r="JQ37" t="n">
        <v/>
      </c>
      <c r="JR37" t="inlineStr">
        <is>
          <t>Tidak pernah</t>
        </is>
      </c>
      <c r="JS37" t="n">
        <v/>
      </c>
      <c r="JT37" t="n">
        <v/>
      </c>
      <c r="JU37" t="n">
        <v/>
      </c>
      <c r="JV37" t="n">
        <v/>
      </c>
      <c r="JW37" t="n">
        <v/>
      </c>
      <c r="JX37" t="n">
        <v/>
      </c>
      <c r="JY37" t="n">
        <v/>
      </c>
      <c r="JZ37" t="n">
        <v/>
      </c>
      <c r="KA37" t="inlineStr">
        <is>
          <t>Tidak pernah</t>
        </is>
      </c>
      <c r="KB37" t="n">
        <v/>
      </c>
      <c r="KC37" t="n">
        <v/>
      </c>
      <c r="KD37" t="n">
        <v/>
      </c>
      <c r="KE37" t="n">
        <v/>
      </c>
      <c r="KF37" t="n">
        <v/>
      </c>
      <c r="KG37" t="n">
        <v/>
      </c>
      <c r="KH37" t="n">
        <v/>
      </c>
      <c r="KI37" t="n">
        <v/>
      </c>
      <c r="KJ37" t="inlineStr">
        <is>
          <t>Tidak pernah</t>
        </is>
      </c>
      <c r="KK37" t="n">
        <v/>
      </c>
      <c r="KL37" t="n">
        <v/>
      </c>
      <c r="KM37" t="n">
        <v/>
      </c>
      <c r="KN37" t="n">
        <v/>
      </c>
      <c r="KO37" t="n">
        <v/>
      </c>
      <c r="KP37" t="n">
        <v/>
      </c>
      <c r="KQ37" t="n">
        <v/>
      </c>
      <c r="KR37" t="n">
        <v/>
      </c>
      <c r="KS37" t="inlineStr">
        <is>
          <t>Cukup membaik</t>
        </is>
      </c>
      <c r="KT37" t="inlineStr">
        <is>
          <t>0-1 kali</t>
        </is>
      </c>
      <c r="KU37" t="inlineStr">
        <is>
          <t>0-1 kali</t>
        </is>
      </c>
      <c r="KV37" t="inlineStr">
        <is>
          <t>Anak-anak (0-18 tahun)</t>
        </is>
      </c>
      <c r="KW37" t="n">
        <v>0</v>
      </c>
      <c r="KX37" t="n">
        <v>0</v>
      </c>
      <c r="KY37" t="n">
        <v>1</v>
      </c>
      <c r="KZ37" t="n">
        <v>0</v>
      </c>
      <c r="LA37" t="inlineStr">
        <is>
          <t>Cukup membaik</t>
        </is>
      </c>
      <c r="LB37" t="inlineStr">
        <is>
          <t>Jauh lebih baik</t>
        </is>
      </c>
      <c r="LC37" t="n">
        <v>0</v>
      </c>
      <c r="LD37" t="n">
        <v>3</v>
      </c>
      <c r="LE37" t="n">
        <v>0</v>
      </c>
      <c r="LF37" t="n">
        <v>6</v>
      </c>
      <c r="LG37" t="inlineStr">
        <is>
          <t>Ya</t>
        </is>
      </c>
      <c r="LH37" t="n">
        <v>75000</v>
      </c>
      <c r="LI37" t="n">
        <v/>
      </c>
      <c r="LJ37" t="inlineStr">
        <is>
          <t>Kebutuhan rumah tangga</t>
        </is>
      </c>
      <c r="LK37" t="n">
        <v>0</v>
      </c>
      <c r="LL37" t="n">
        <v>0</v>
      </c>
      <c r="LM37" t="n">
        <v>0</v>
      </c>
      <c r="LN37" t="n">
        <v>0</v>
      </c>
      <c r="LO37" t="n">
        <v>1</v>
      </c>
      <c r="LP37" t="n">
        <v>0</v>
      </c>
      <c r="LQ37" t="n">
        <v>0</v>
      </c>
      <c r="LR37" t="n">
        <v/>
      </c>
      <c r="LS37" t="n">
        <v>60</v>
      </c>
      <c r="LT37" t="n">
        <v>60</v>
      </c>
      <c r="LU37" t="n">
        <v>0</v>
      </c>
      <c r="LV37" t="n">
        <v>15</v>
      </c>
      <c r="LW37" t="n">
        <v>20</v>
      </c>
      <c r="LX37" t="n">
        <v>0</v>
      </c>
      <c r="LY37" t="n">
        <v>10</v>
      </c>
      <c r="LZ37" t="n">
        <v>15</v>
      </c>
      <c r="MA37" t="n">
        <v>0</v>
      </c>
      <c r="MB37" t="inlineStr">
        <is>
          <t>Ya</t>
        </is>
      </c>
      <c r="MC37" t="n">
        <v>15</v>
      </c>
      <c r="MD37" t="n">
        <v>0</v>
      </c>
      <c r="ME37" t="n">
        <v>0</v>
      </c>
      <c r="MF37" t="n">
        <v>0</v>
      </c>
      <c r="MG37" t="n">
        <v>0</v>
      </c>
      <c r="MH37" t="n">
        <v>0</v>
      </c>
      <c r="MI37" t="inlineStr">
        <is>
          <t>Pendidikan anak (mengantar sekolah, menemani anak belajar, menyiapkan bekal dsb) Aktivitas sosial diluar rumah (misalnya, berkumpul dengan tetangga, mengikuti kegiatan PKK, dsb) Istirahat</t>
        </is>
      </c>
      <c r="MJ37" t="n">
        <v>1</v>
      </c>
      <c r="MK37" t="n">
        <v>1</v>
      </c>
      <c r="ML37" t="n">
        <v>1</v>
      </c>
      <c r="MM37" t="n">
        <v>0</v>
      </c>
      <c r="MN37" t="n">
        <v>0</v>
      </c>
      <c r="MO37" t="n">
        <v>0</v>
      </c>
      <c r="MP37" t="n">
        <v/>
      </c>
      <c r="MQ37" t="n">
        <v/>
      </c>
      <c r="MR37" t="inlineStr">
        <is>
          <t>Istirahat</t>
        </is>
      </c>
      <c r="MS37" t="inlineStr">
        <is>
          <t>Pertemuan RT, Pengajian</t>
        </is>
      </c>
      <c r="MT37" t="n">
        <v/>
      </c>
      <c r="MU37" t="inlineStr">
        <is>
          <t>Ya, untuk anggota keluarga</t>
        </is>
      </c>
      <c r="MV37" t="inlineStr">
        <is>
          <t>Perawatan sistem biogas</t>
        </is>
      </c>
      <c r="MW37" t="n">
        <v>1</v>
      </c>
      <c r="MX37" t="n">
        <v>0</v>
      </c>
      <c r="MY37" t="n">
        <v>0</v>
      </c>
      <c r="MZ37" t="n">
        <v>0</v>
      </c>
      <c r="NA37" t="n">
        <v/>
      </c>
      <c r="NB37" t="n">
        <v/>
      </c>
      <c r="NC37" t="n">
        <v/>
      </c>
      <c r="ND37" t="n">
        <v/>
      </c>
      <c r="NE37" t="n">
        <v/>
      </c>
      <c r="NF37" t="n">
        <v/>
      </c>
      <c r="NG37" t="n">
        <v/>
      </c>
      <c r="NH37" t="n">
        <v/>
      </c>
      <c r="NI37" t="n">
        <v/>
      </c>
      <c r="NJ37" t="n">
        <v/>
      </c>
      <c r="NK37" t="n">
        <v/>
      </c>
      <c r="NL37" t="inlineStr">
        <is>
          <t>Tidak</t>
        </is>
      </c>
      <c r="NM37" t="inlineStr">
        <is>
          <t>100% dana hibah</t>
        </is>
      </c>
      <c r="NN37" t="inlineStr">
        <is>
          <t>0 (100% sumber pembiayaan dari hibah)</t>
        </is>
      </c>
      <c r="NO37" t="inlineStr">
        <is>
          <t>Pemerintah</t>
        </is>
      </c>
      <c r="NP37" t="n">
        <v/>
      </c>
      <c r="NQ37" t="n">
        <v/>
      </c>
      <c r="NR37" t="n">
        <v/>
      </c>
      <c r="NS37" t="n">
        <v/>
      </c>
      <c r="NT37" t="n">
        <v/>
      </c>
      <c r="NU37" t="n">
        <v/>
      </c>
      <c r="NV37" t="n">
        <v/>
      </c>
      <c r="NW37" t="n">
        <v/>
      </c>
      <c r="NX37" t="inlineStr">
        <is>
          <t>Sedikit meningkat</t>
        </is>
      </c>
      <c r="NY37" t="n">
        <v>120</v>
      </c>
      <c r="NZ37" t="n">
        <v>0</v>
      </c>
      <c r="OA37" t="n">
        <v>0</v>
      </c>
      <c r="OB37" t="n">
        <v>10</v>
      </c>
      <c r="OC37" t="n">
        <v>0</v>
      </c>
      <c r="OD37" t="n">
        <v>0</v>
      </c>
      <c r="OE37" t="inlineStr">
        <is>
          <t>Lebih baik</t>
        </is>
      </c>
      <c r="OF37" t="inlineStr">
        <is>
          <t>Lebih baik (beda waktu memasak 5-30 menit, ATAU tidak lagi ada rasa/bau makanan yang berubah, ATAU alasan lainnya)</t>
        </is>
      </c>
      <c r="OG37" t="inlineStr">
        <is>
          <t>Ya</t>
        </is>
      </c>
      <c r="OH37" t="n">
        <v>0</v>
      </c>
      <c r="OI37" t="n">
        <v>3</v>
      </c>
      <c r="OJ37" t="n">
        <v>0</v>
      </c>
      <c r="OK37" t="n">
        <v>0</v>
      </c>
      <c r="OL37" t="n">
        <v>0</v>
      </c>
      <c r="OM37" t="n">
        <v>0</v>
      </c>
      <c r="ON37" t="n">
        <v>0</v>
      </c>
      <c r="OO37" t="n">
        <v>0</v>
      </c>
      <c r="OP37" t="inlineStr">
        <is>
          <t>Sapi perah</t>
        </is>
      </c>
      <c r="OQ37" t="n">
        <v>0</v>
      </c>
      <c r="OR37" t="n">
        <v>1</v>
      </c>
      <c r="OS37" t="n">
        <v>0</v>
      </c>
      <c r="OT37" t="n">
        <v>0</v>
      </c>
      <c r="OU37" t="n">
        <v>0</v>
      </c>
      <c r="OV37" t="n">
        <v>0</v>
      </c>
      <c r="OW37" t="n">
        <v>0</v>
      </c>
      <c r="OX37" t="n">
        <v>0</v>
      </c>
      <c r="OY37" t="n">
        <v>0</v>
      </c>
      <c r="OZ37" t="inlineStr">
        <is>
          <t>Sapi perah</t>
        </is>
      </c>
      <c r="PA37" t="n">
        <v>0</v>
      </c>
      <c r="PB37" t="n">
        <v>1</v>
      </c>
      <c r="PC37" t="n">
        <v>0</v>
      </c>
      <c r="PD37" t="n">
        <v>0</v>
      </c>
      <c r="PE37" t="n">
        <v>0</v>
      </c>
      <c r="PF37" t="n">
        <v>0</v>
      </c>
      <c r="PG37" t="n">
        <v>0</v>
      </c>
      <c r="PH37" t="n">
        <v>0</v>
      </c>
      <c r="PI37" t="n">
        <v>0</v>
      </c>
      <c r="PJ37" t="inlineStr">
        <is>
          <t>Sapi perah</t>
        </is>
      </c>
      <c r="PK37" t="n">
        <v>0</v>
      </c>
      <c r="PL37" t="n">
        <v>1</v>
      </c>
      <c r="PM37" t="n">
        <v>0</v>
      </c>
      <c r="PN37" t="n">
        <v>0</v>
      </c>
      <c r="PO37" t="n">
        <v>0</v>
      </c>
      <c r="PP37" t="n">
        <v>0</v>
      </c>
      <c r="PQ37" t="n">
        <v>0</v>
      </c>
      <c r="PR37" t="n">
        <v>0</v>
      </c>
      <c r="PS37" t="n">
        <v>0</v>
      </c>
      <c r="PT37" t="n">
        <v/>
      </c>
      <c r="PU37" t="n">
        <v/>
      </c>
      <c r="PV37" t="n">
        <v/>
      </c>
      <c r="PW37" t="n">
        <v/>
      </c>
      <c r="PX37" t="n">
        <v/>
      </c>
      <c r="PY37" t="n">
        <v/>
      </c>
      <c r="PZ37" t="n">
        <v/>
      </c>
      <c r="QA37" t="n">
        <v/>
      </c>
      <c r="QB37" t="n">
        <v/>
      </c>
      <c r="QC37" t="n">
        <v/>
      </c>
      <c r="QD37" t="n">
        <v/>
      </c>
      <c r="QE37" t="inlineStr">
        <is>
          <t>1-Disebarkan ke lahan terbuka</t>
        </is>
      </c>
      <c r="QF37" t="n">
        <v>0</v>
      </c>
      <c r="QG37" t="n">
        <v>0</v>
      </c>
      <c r="QH37" t="n">
        <v>0</v>
      </c>
      <c r="QI37" t="n">
        <v>0</v>
      </c>
      <c r="QJ37" t="n">
        <v>0</v>
      </c>
      <c r="QK37" t="n">
        <v>1</v>
      </c>
      <c r="QL37" t="n">
        <v>0</v>
      </c>
      <c r="QM37" t="n">
        <v>0</v>
      </c>
      <c r="QN37" t="n">
        <v>0</v>
      </c>
      <c r="QO37" t="n">
        <v/>
      </c>
      <c r="QP37" t="n">
        <v/>
      </c>
      <c r="QQ37" t="n">
        <v/>
      </c>
      <c r="QR37" t="n">
        <v/>
      </c>
      <c r="QS37" t="n">
        <v/>
      </c>
      <c r="QT37" t="n">
        <v/>
      </c>
      <c r="QU37" t="n">
        <v/>
      </c>
      <c r="QV37" t="n">
        <v/>
      </c>
      <c r="QW37" t="n">
        <v/>
      </c>
      <c r="QX37" t="n">
        <v/>
      </c>
      <c r="QY37" t="n">
        <v/>
      </c>
      <c r="QZ37" t="n">
        <v/>
      </c>
      <c r="RA37" t="n">
        <v/>
      </c>
      <c r="RB37" t="n">
        <v/>
      </c>
      <c r="RC37" t="n">
        <v/>
      </c>
      <c r="RD37" t="n">
        <v/>
      </c>
      <c r="RE37" t="n">
        <v/>
      </c>
      <c r="RF37" t="n">
        <v/>
      </c>
      <c r="RG37" t="n">
        <v/>
      </c>
      <c r="RH37" t="n">
        <v/>
      </c>
      <c r="RI37" t="n">
        <v/>
      </c>
      <c r="RJ37" t="n">
        <v/>
      </c>
      <c r="RK37" t="n">
        <v/>
      </c>
      <c r="RL37" t="n">
        <v/>
      </c>
      <c r="RM37" t="n">
        <v/>
      </c>
      <c r="RN37" t="n">
        <v/>
      </c>
      <c r="RO37" t="n">
        <v/>
      </c>
      <c r="RP37" t="n">
        <v/>
      </c>
      <c r="RQ37" t="n">
        <v/>
      </c>
      <c r="RR37" t="n">
        <v/>
      </c>
      <c r="RS37" t="n">
        <v/>
      </c>
      <c r="RT37" t="n">
        <v/>
      </c>
      <c r="RU37" t="n">
        <v/>
      </c>
      <c r="RV37" t="n">
        <v/>
      </c>
      <c r="RW37" t="n">
        <v/>
      </c>
      <c r="RX37" t="n">
        <v/>
      </c>
      <c r="RY37" t="n">
        <v/>
      </c>
      <c r="RZ37" t="n">
        <v/>
      </c>
      <c r="SA37" t="n">
        <v/>
      </c>
      <c r="SB37" t="n">
        <v/>
      </c>
      <c r="SC37" t="n">
        <v/>
      </c>
      <c r="SD37" t="n">
        <v/>
      </c>
      <c r="SE37" t="n">
        <v/>
      </c>
      <c r="SF37" t="n">
        <v/>
      </c>
      <c r="SG37" t="n">
        <v/>
      </c>
      <c r="SH37" t="n">
        <v/>
      </c>
      <c r="SI37" t="n">
        <v/>
      </c>
      <c r="SJ37" t="n">
        <v/>
      </c>
      <c r="SK37" t="n">
        <v/>
      </c>
      <c r="SL37" t="n">
        <v/>
      </c>
      <c r="SM37" t="n">
        <v/>
      </c>
      <c r="SN37" t="n">
        <v/>
      </c>
      <c r="SO37" t="n">
        <v/>
      </c>
      <c r="SP37" t="n">
        <v/>
      </c>
      <c r="SQ37" t="n">
        <v/>
      </c>
      <c r="SR37" t="n">
        <v/>
      </c>
      <c r="SS37" t="n">
        <v/>
      </c>
      <c r="ST37" t="n">
        <v/>
      </c>
      <c r="SU37" t="n">
        <v/>
      </c>
      <c r="SV37" t="n">
        <v/>
      </c>
      <c r="SW37" t="n">
        <v/>
      </c>
      <c r="SX37" t="n">
        <v/>
      </c>
      <c r="SY37" t="n">
        <v/>
      </c>
      <c r="SZ37" t="n">
        <v>3</v>
      </c>
      <c r="TA37" t="n">
        <v/>
      </c>
      <c r="TB37" t="n">
        <v/>
      </c>
      <c r="TC37" t="n">
        <v/>
      </c>
      <c r="TD37" t="n">
        <v/>
      </c>
      <c r="TE37" t="n">
        <v/>
      </c>
      <c r="TF37" t="n">
        <v/>
      </c>
      <c r="TG37" t="n">
        <v/>
      </c>
      <c r="TH37" t="n">
        <v/>
      </c>
      <c r="TI37" t="n">
        <v/>
      </c>
      <c r="TJ37" t="n">
        <v/>
      </c>
      <c r="TK37" t="n">
        <v/>
      </c>
      <c r="TL37" t="n">
        <v/>
      </c>
      <c r="TM37" t="n">
        <v/>
      </c>
      <c r="TN37" t="n">
        <v/>
      </c>
      <c r="TO37" t="n">
        <v/>
      </c>
      <c r="TP37" t="n">
        <v/>
      </c>
      <c r="TQ37" t="n">
        <v/>
      </c>
      <c r="TR37" t="n">
        <v/>
      </c>
      <c r="TS37" t="n">
        <v/>
      </c>
      <c r="TT37" t="n">
        <v/>
      </c>
      <c r="TU37" t="n">
        <v/>
      </c>
      <c r="TV37" t="n">
        <v/>
      </c>
      <c r="TW37" t="n">
        <v/>
      </c>
      <c r="TX37" t="n">
        <v/>
      </c>
      <c r="TY37" t="n">
        <v/>
      </c>
      <c r="TZ37" t="n">
        <v/>
      </c>
      <c r="UA37" t="n">
        <v/>
      </c>
      <c r="UB37" t="n">
        <v/>
      </c>
      <c r="UC37" t="n">
        <v/>
      </c>
      <c r="UD37" t="n">
        <v/>
      </c>
      <c r="UE37" t="n">
        <v/>
      </c>
      <c r="UF37" t="n">
        <v/>
      </c>
      <c r="UG37" t="n">
        <v/>
      </c>
      <c r="UH37" t="n">
        <v/>
      </c>
      <c r="UI37" t="n">
        <v/>
      </c>
      <c r="UJ37" t="n">
        <v/>
      </c>
      <c r="UK37" t="n">
        <v/>
      </c>
      <c r="UL37" t="n">
        <v/>
      </c>
      <c r="UM37" t="n">
        <v/>
      </c>
      <c r="UN37" t="n">
        <v/>
      </c>
      <c r="UO37" t="n">
        <v/>
      </c>
      <c r="UP37" t="n">
        <v/>
      </c>
      <c r="UQ37" t="n">
        <v/>
      </c>
      <c r="UR37" t="n">
        <v/>
      </c>
      <c r="US37" t="n">
        <v/>
      </c>
      <c r="UT37" t="n">
        <v/>
      </c>
      <c r="UU37" t="n">
        <v/>
      </c>
      <c r="UV37" t="inlineStr">
        <is>
          <t>Pemberian pakan di kandang</t>
        </is>
      </c>
      <c r="UW37" t="n">
        <v/>
      </c>
      <c r="UX37" t="n">
        <v/>
      </c>
      <c r="UY37" t="n">
        <v/>
      </c>
      <c r="UZ37" t="n">
        <v/>
      </c>
      <c r="VA37" t="n">
        <v/>
      </c>
      <c r="VB37" t="n">
        <v/>
      </c>
      <c r="VC37" t="n">
        <v/>
      </c>
      <c r="VD37" t="inlineStr">
        <is>
          <t>Sangat jarang (&gt;1 bulan sekali)</t>
        </is>
      </c>
      <c r="VE37" t="n">
        <v/>
      </c>
      <c r="VF37" t="n">
        <v/>
      </c>
      <c r="VG37" t="n">
        <v/>
      </c>
      <c r="VH37" t="n">
        <v/>
      </c>
      <c r="VI37" t="n">
        <v/>
      </c>
      <c r="VJ37" t="n">
        <v/>
      </c>
      <c r="VK37" t="n">
        <v/>
      </c>
      <c r="VL37" t="inlineStr">
        <is>
          <t>Sering (1 kali sehari)</t>
        </is>
      </c>
      <c r="VM37" t="n">
        <v/>
      </c>
      <c r="VN37" t="n">
        <v/>
      </c>
      <c r="VO37" t="n">
        <v/>
      </c>
      <c r="VP37" t="n">
        <v/>
      </c>
      <c r="VQ37" t="n">
        <v/>
      </c>
      <c r="VR37" t="n">
        <v/>
      </c>
      <c r="VS37" t="n">
        <v/>
      </c>
      <c r="VT37" t="n">
        <v/>
      </c>
      <c r="VU37" t="n">
        <v/>
      </c>
      <c r="VV37" t="n">
        <v/>
      </c>
      <c r="VW37" t="n">
        <v/>
      </c>
      <c r="VX37" t="n">
        <v/>
      </c>
      <c r="VY37" t="n">
        <v/>
      </c>
      <c r="VZ37" t="n">
        <v/>
      </c>
      <c r="WA37" t="n">
        <v/>
      </c>
      <c r="WB37" t="n">
        <v/>
      </c>
      <c r="WC37" t="n">
        <v/>
      </c>
      <c r="WD37" t="n">
        <v/>
      </c>
      <c r="WE37" t="n">
        <v/>
      </c>
      <c r="WF37" t="inlineStr">
        <is>
          <t>3-Disimpan terbuka (dry lot) 6-Digester biogas</t>
        </is>
      </c>
      <c r="WG37" t="n">
        <v>0</v>
      </c>
      <c r="WH37" t="n">
        <v>0</v>
      </c>
      <c r="WI37" t="n">
        <v>0</v>
      </c>
      <c r="WJ37" t="n">
        <v>0</v>
      </c>
      <c r="WK37" t="n">
        <v>0</v>
      </c>
      <c r="WL37" t="n">
        <v>0</v>
      </c>
      <c r="WM37" t="n">
        <v>1</v>
      </c>
      <c r="WN37" t="n">
        <v>0</v>
      </c>
      <c r="WO37" t="n">
        <v>0</v>
      </c>
      <c r="WP37" t="n">
        <v>1</v>
      </c>
      <c r="WQ37" t="n">
        <v>0</v>
      </c>
      <c r="WR37" t="n">
        <v>0</v>
      </c>
      <c r="WS37" t="n">
        <v/>
      </c>
      <c r="WT37" t="n">
        <v/>
      </c>
      <c r="WU37" t="n">
        <v/>
      </c>
      <c r="WV37" t="n">
        <v/>
      </c>
      <c r="WW37" t="n">
        <v/>
      </c>
      <c r="WX37" t="n">
        <v/>
      </c>
      <c r="WY37" t="n">
        <v/>
      </c>
      <c r="WZ37" t="n">
        <v/>
      </c>
      <c r="XA37" t="n">
        <v/>
      </c>
      <c r="XB37" t="n">
        <v/>
      </c>
      <c r="XC37" t="n">
        <v/>
      </c>
      <c r="XD37" t="n">
        <v/>
      </c>
      <c r="XE37" t="n">
        <v/>
      </c>
      <c r="XF37" t="n">
        <v/>
      </c>
      <c r="XG37" t="n">
        <v/>
      </c>
      <c r="XH37" t="n">
        <v/>
      </c>
      <c r="XI37" t="n">
        <v/>
      </c>
      <c r="XJ37" t="n">
        <v/>
      </c>
      <c r="XK37" t="n">
        <v/>
      </c>
      <c r="XL37" t="n">
        <v/>
      </c>
      <c r="XM37" t="n">
        <v/>
      </c>
      <c r="XN37" t="n">
        <v/>
      </c>
      <c r="XO37" t="n">
        <v/>
      </c>
      <c r="XP37" t="n">
        <v/>
      </c>
      <c r="XQ37" t="n">
        <v/>
      </c>
      <c r="XR37" t="n">
        <v/>
      </c>
      <c r="XS37" t="n">
        <v/>
      </c>
      <c r="XT37" t="n">
        <v/>
      </c>
      <c r="XU37" t="n">
        <v/>
      </c>
      <c r="XV37" t="n">
        <v/>
      </c>
      <c r="XW37" t="n">
        <v/>
      </c>
      <c r="XX37" t="n">
        <v/>
      </c>
      <c r="XY37" t="n">
        <v/>
      </c>
      <c r="XZ37" t="n">
        <v/>
      </c>
      <c r="YA37" t="n">
        <v/>
      </c>
      <c r="YB37" t="n">
        <v/>
      </c>
      <c r="YC37" t="n">
        <v/>
      </c>
      <c r="YD37" t="n">
        <v/>
      </c>
      <c r="YE37" t="n">
        <v/>
      </c>
      <c r="YF37" t="n">
        <v/>
      </c>
      <c r="YG37" t="n">
        <v/>
      </c>
      <c r="YH37" t="n">
        <v/>
      </c>
      <c r="YI37" t="n">
        <v/>
      </c>
      <c r="YJ37" t="n">
        <v/>
      </c>
      <c r="YK37" t="n">
        <v/>
      </c>
      <c r="YL37" t="n">
        <v/>
      </c>
      <c r="YM37" t="n">
        <v/>
      </c>
      <c r="YN37" t="n">
        <v/>
      </c>
      <c r="YO37" t="n">
        <v/>
      </c>
      <c r="YP37" t="n">
        <v/>
      </c>
      <c r="YQ37" t="n">
        <v/>
      </c>
      <c r="YR37" t="n">
        <v/>
      </c>
      <c r="YS37" t="n">
        <v/>
      </c>
      <c r="YT37" t="n">
        <v/>
      </c>
      <c r="YU37" t="n">
        <v/>
      </c>
      <c r="YV37" t="n">
        <v/>
      </c>
      <c r="YW37" t="n">
        <v/>
      </c>
      <c r="YX37" t="n">
        <v/>
      </c>
      <c r="YY37" t="n">
        <v/>
      </c>
      <c r="YZ37" t="n">
        <v/>
      </c>
      <c r="ZA37" t="n">
        <v/>
      </c>
      <c r="ZB37" t="n">
        <v/>
      </c>
      <c r="ZC37" t="n">
        <v/>
      </c>
      <c r="ZD37" t="n">
        <v/>
      </c>
      <c r="ZE37" t="n">
        <v/>
      </c>
      <c r="ZF37" t="n">
        <v/>
      </c>
      <c r="ZG37" t="n">
        <v/>
      </c>
      <c r="ZH37" t="n">
        <v/>
      </c>
      <c r="ZI37" t="n">
        <v/>
      </c>
      <c r="ZJ37" t="n">
        <v/>
      </c>
      <c r="ZK37" t="n">
        <v/>
      </c>
      <c r="ZL37" t="n">
        <v/>
      </c>
      <c r="ZM37" t="n">
        <v/>
      </c>
      <c r="ZN37" t="n">
        <v/>
      </c>
      <c r="ZO37" t="n">
        <v>100</v>
      </c>
      <c r="ZP37" t="n">
        <v/>
      </c>
      <c r="ZQ37" t="n">
        <v/>
      </c>
      <c r="ZR37" t="n">
        <v/>
      </c>
      <c r="ZS37" t="n">
        <v/>
      </c>
      <c r="ZT37" t="n">
        <v/>
      </c>
      <c r="ZU37" t="n">
        <v/>
      </c>
      <c r="ZV37" t="n">
        <v/>
      </c>
      <c r="ZW37" t="n">
        <v>2</v>
      </c>
      <c r="ZX37" t="n">
        <v/>
      </c>
      <c r="ZY37" t="n">
        <v/>
      </c>
      <c r="ZZ37" t="n">
        <v/>
      </c>
      <c r="AAA37" t="n">
        <v/>
      </c>
      <c r="AAB37" t="n">
        <v/>
      </c>
      <c r="AAC37" t="n">
        <v/>
      </c>
      <c r="AAD37" t="n">
        <v/>
      </c>
      <c r="AAE37" t="inlineStr">
        <is>
          <t>Pakan segar (misal: rumput)</t>
        </is>
      </c>
      <c r="AAF37" t="n">
        <v/>
      </c>
      <c r="AAG37" t="n">
        <v/>
      </c>
      <c r="AAH37" t="n">
        <v/>
      </c>
      <c r="AAI37" t="n">
        <v/>
      </c>
      <c r="AAJ37" t="n">
        <v/>
      </c>
      <c r="AAK37" t="n">
        <v/>
      </c>
      <c r="AAL37" t="inlineStr">
        <is>
          <t>Tidak</t>
        </is>
      </c>
      <c r="AAM37" t="n">
        <v/>
      </c>
      <c r="AAN37" t="n">
        <v/>
      </c>
      <c r="AAO37" t="n">
        <v/>
      </c>
      <c r="AAP37" t="n">
        <v/>
      </c>
      <c r="AAQ37" t="n">
        <v/>
      </c>
      <c r="AAR37" t="inlineStr">
        <is>
          <t>Tidak</t>
        </is>
      </c>
      <c r="AAS37" t="inlineStr">
        <is>
          <t>Mengetahui</t>
        </is>
      </c>
      <c r="AAT37" t="inlineStr">
        <is>
          <t>Didiamkan saja/dibiarkan di tempatnya (di bak/kolam penampung slurry) Dibuang ke selokan</t>
        </is>
      </c>
      <c r="AAU37" t="n">
        <v>0</v>
      </c>
      <c r="AAV37" t="n">
        <v>0</v>
      </c>
      <c r="AAW37" t="n">
        <v>0</v>
      </c>
      <c r="AAX37" t="n">
        <v>0</v>
      </c>
      <c r="AAY37" t="n">
        <v>0</v>
      </c>
      <c r="AAZ37" t="n">
        <v>1</v>
      </c>
      <c r="ABA37" t="n">
        <v>1</v>
      </c>
      <c r="ABB37" t="n">
        <v/>
      </c>
      <c r="ABC37" t="n">
        <v/>
      </c>
      <c r="ABD37" t="n">
        <v/>
      </c>
      <c r="ABE37" t="n">
        <v/>
      </c>
      <c r="ABF37" t="n">
        <v/>
      </c>
      <c r="ABG37" t="n">
        <v/>
      </c>
      <c r="ABH37" t="n">
        <v/>
      </c>
      <c r="ABI37" t="n">
        <v/>
      </c>
      <c r="ABJ37" t="n">
        <v/>
      </c>
      <c r="ABK37" t="n">
        <v/>
      </c>
      <c r="ABL37" t="n">
        <v/>
      </c>
      <c r="ABM37" t="n">
        <v/>
      </c>
      <c r="ABN37" t="n">
        <v/>
      </c>
      <c r="ABO37" t="n">
        <v/>
      </c>
      <c r="ABP37" t="n">
        <v/>
      </c>
      <c r="ABQ37" t="n">
        <v/>
      </c>
      <c r="ABR37" t="n">
        <v/>
      </c>
      <c r="ABS37" t="n">
        <v/>
      </c>
      <c r="ABT37" t="n">
        <v/>
      </c>
      <c r="ABU37" t="n">
        <v/>
      </c>
      <c r="ABV37" t="n">
        <v/>
      </c>
      <c r="ABW37" t="n">
        <v/>
      </c>
      <c r="ABX37" t="n">
        <v/>
      </c>
      <c r="ABY37" t="n">
        <v/>
      </c>
      <c r="ABZ37" t="n">
        <v/>
      </c>
      <c r="ACA37" t="n">
        <v/>
      </c>
      <c r="ACB37" t="n">
        <v/>
      </c>
      <c r="ACC37" t="n">
        <v/>
      </c>
      <c r="ACD37" t="n">
        <v/>
      </c>
      <c r="ACE37" t="n">
        <v/>
      </c>
      <c r="ACF37" t="n">
        <v/>
      </c>
      <c r="ACG37" t="n">
        <v/>
      </c>
      <c r="ACH37" t="n">
        <v/>
      </c>
      <c r="ACI37" t="n">
        <v/>
      </c>
      <c r="ACJ37" t="n">
        <v/>
      </c>
      <c r="ACK37" t="inlineStr">
        <is>
          <t>Tidak memiliki tempat untuk menyimpan Lebih praktis menggunakan pupuk kimia Lainnya</t>
        </is>
      </c>
      <c r="ACL37" t="n">
        <v>0</v>
      </c>
      <c r="ACM37" t="n">
        <v>1</v>
      </c>
      <c r="ACN37" t="n">
        <v>0</v>
      </c>
      <c r="ACO37" t="n">
        <v>0</v>
      </c>
      <c r="ACP37" t="n">
        <v>0</v>
      </c>
      <c r="ACQ37" t="n">
        <v>1</v>
      </c>
      <c r="ACR37" t="n">
        <v>1</v>
      </c>
      <c r="ACS37" t="inlineStr">
        <is>
          <t>Malas</t>
        </is>
      </c>
      <c r="ACT37" t="inlineStr">
        <is>
          <t>Tidak ada</t>
        </is>
      </c>
      <c r="ACU37" t="inlineStr">
        <is>
          <t>Manfaat sangat besar</t>
        </is>
      </c>
      <c r="ACV37" t="inlineStr">
        <is>
          <t>Berkurang</t>
        </is>
      </c>
      <c r="ACW37" t="inlineStr">
        <is>
          <t>Anggota keluarga - Perempuan dewasa</t>
        </is>
      </c>
      <c r="ACX37" t="inlineStr">
        <is>
          <t>Netral/tidak tahu</t>
        </is>
      </c>
      <c r="ACY37" t="inlineStr">
        <is>
          <t>Anggota keluarga - Laki-laki dewasa Anggota keluarga - Perempuan dewasa Anggota keluarga - Anak-anak</t>
        </is>
      </c>
      <c r="ACZ37" t="n">
        <v>1</v>
      </c>
      <c r="ADA37" t="n">
        <v>1</v>
      </c>
      <c r="ADB37" t="n">
        <v>1</v>
      </c>
      <c r="ADC37" t="n">
        <v>0</v>
      </c>
      <c r="ADD37" t="inlineStr">
        <is>
          <t>Sangat puas</t>
        </is>
      </c>
      <c r="ADE37" t="inlineStr">
        <is>
          <t>Puas</t>
        </is>
      </c>
      <c r="ADF37" t="inlineStr">
        <is>
          <t>Puas</t>
        </is>
      </c>
      <c r="ADG37" t="inlineStr">
        <is>
          <t>Sangat puas</t>
        </is>
      </c>
      <c r="ADH37" t="inlineStr">
        <is>
          <t>Tidak</t>
        </is>
      </c>
      <c r="ADI37" t="n">
        <v/>
      </c>
      <c r="ADJ37" t="inlineStr">
        <is>
          <t>Puas</t>
        </is>
      </c>
      <c r="ADK37" t="n">
        <v/>
      </c>
      <c r="ADL37" t="n">
        <v/>
      </c>
      <c r="ADM37" t="n">
        <v/>
      </c>
      <c r="ADN37" t="n">
        <v/>
      </c>
      <c r="ADO37" t="n">
        <v/>
      </c>
      <c r="ADP37" t="n">
        <v/>
      </c>
      <c r="ADQ37" t="n">
        <v/>
      </c>
      <c r="ADR37" t="n">
        <v/>
      </c>
      <c r="ADS37" t="n">
        <v/>
      </c>
      <c r="ADT37" t="n">
        <v/>
      </c>
      <c r="ADU37" t="inlineStr">
        <is>
          <t>Memperbaiki sendiri</t>
        </is>
      </c>
      <c r="ADV37" t="n">
        <v>0</v>
      </c>
      <c r="ADW37" t="n">
        <v>0</v>
      </c>
      <c r="ADX37" t="n">
        <v>0</v>
      </c>
      <c r="ADY37" t="n">
        <v>0</v>
      </c>
      <c r="ADZ37" t="n">
        <v>0</v>
      </c>
      <c r="AEA37" t="n">
        <v>1</v>
      </c>
      <c r="AEB37" t="n">
        <v>0</v>
      </c>
      <c r="AEC37" t="n">
        <v>0</v>
      </c>
      <c r="AED37" t="inlineStr">
        <is>
          <t>Tidak ada</t>
        </is>
      </c>
      <c r="AEE37" t="inlineStr">
        <is>
          <t>Lainnya</t>
        </is>
      </c>
      <c r="AEF37" t="inlineStr">
        <is>
          <t>Tidak ada</t>
        </is>
      </c>
      <c r="AEG37" t="inlineStr">
        <is>
          <t>Lainnya</t>
        </is>
      </c>
      <c r="AEH37" t="inlineStr">
        <is>
          <t>Tidak ada yang menghubungi</t>
        </is>
      </c>
      <c r="AEI37" t="inlineStr">
        <is>
          <t>CPO lebih aktif untuk memonitoring kelangsungan biogas</t>
        </is>
      </c>
      <c r="AEJ37" t="inlineStr">
        <is>
          <t>Tidak pernah</t>
        </is>
      </c>
      <c r="AEK37" t="inlineStr">
        <is>
          <t>Pengurangan pengeluaran rumah tangga (bahan bakar minyak, pupuk, dll.) Lebih mudah mendapatkan energi Lebih aman Pengurangan waktu dan tenaga Peningkatan kebersihan kandang ternak Dapur lebih bersih dan bebas asap</t>
        </is>
      </c>
      <c r="AEL37" t="n">
        <v>1</v>
      </c>
      <c r="AEM37" t="n">
        <v>1</v>
      </c>
      <c r="AEN37" t="n">
        <v>0</v>
      </c>
      <c r="AEO37" t="n">
        <v>0</v>
      </c>
      <c r="AEP37" t="n">
        <v>1</v>
      </c>
      <c r="AEQ37" t="n">
        <v>1</v>
      </c>
      <c r="AER37" t="n">
        <v>1</v>
      </c>
      <c r="AES37" t="n">
        <v>0</v>
      </c>
      <c r="AET37" t="n">
        <v>1</v>
      </c>
      <c r="AEU37" t="n">
        <v>0</v>
      </c>
      <c r="AEV37" t="n">
        <v>0</v>
      </c>
      <c r="AEW37" t="n">
        <v>0</v>
      </c>
      <c r="AEX37" t="n">
        <v/>
      </c>
      <c r="AEY37" t="inlineStr">
        <is>
          <t>Mengurangi pengeluaran energi</t>
        </is>
      </c>
      <c r="AEZ37" t="n">
        <v/>
      </c>
      <c r="AFA37" t="inlineStr">
        <is>
          <t>Koperasi</t>
        </is>
      </c>
      <c r="AFB37" t="n">
        <v/>
      </c>
      <c r="AFC37" t="inlineStr">
        <is>
          <t>soni-2-4_54_6.jpg</t>
        </is>
      </c>
      <c r="AFD37" t="inlineStr">
        <is>
          <t>https://kf.kobotoolbox.org/api/v2/assets/avstPQqLr3Ab3ZdcVTXZ6f/data/669439410/attachments/attJtoiPjWVsyLTYzfmFwtEc/</t>
        </is>
      </c>
      <c r="AFE37" t="inlineStr">
        <is>
          <t>soni-1-4_54_20.jpg</t>
        </is>
      </c>
      <c r="AFF37" t="inlineStr">
        <is>
          <t>https://kf.kobotoolbox.org/api/v2/assets/avstPQqLr3Ab3ZdcVTXZ6f/data/669439410/attachments/attSMa8NoXLBN7PQJeMssG8E/</t>
        </is>
      </c>
      <c r="AFG37" t="inlineStr">
        <is>
          <t>Suyono/suyono_mse_2000</t>
        </is>
      </c>
      <c r="AFH37" t="n">
        <v/>
      </c>
      <c r="AFI37" t="inlineStr">
        <is>
          <t>A10. Responden menggunakan biogas selama 5 1/2 th. G13. Responden belum pernah berjumpa dengan CPO nya</t>
        </is>
      </c>
    </row>
    <row r="38">
      <c r="A38" s="93" t="n">
        <v>46080</v>
      </c>
      <c r="B38" s="93" t="n">
        <v>46080</v>
      </c>
      <c r="C38" t="inlineStr">
        <is>
          <t>suyono</t>
        </is>
      </c>
      <c r="D38" t="inlineStr">
        <is>
          <t>suhadi wiyono</t>
        </is>
      </c>
      <c r="E38" t="n">
        <v>89506946219</v>
      </c>
      <c r="F38" t="inlineStr">
        <is>
          <t>-7.643757 110.396464 0 0</t>
        </is>
      </c>
      <c r="G38" t="n">
        <v>-7.643757</v>
      </c>
      <c r="H38" t="n">
        <v>110.396464</v>
      </c>
      <c r="I38" t="n">
        <v>0</v>
      </c>
      <c r="J38" t="n">
        <v>0</v>
      </c>
      <c r="K38" t="n">
        <v>0</v>
      </c>
      <c r="L38" t="inlineStr">
        <is>
          <t>-7.643832 110.396521 0 0</t>
        </is>
      </c>
      <c r="M38" t="n">
        <v>-7.643832</v>
      </c>
      <c r="N38" t="n">
        <v>110.396521</v>
      </c>
      <c r="O38" t="n">
        <v>0</v>
      </c>
      <c r="P38" t="n">
        <v>0</v>
      </c>
      <c r="Q38" t="n">
        <v>0</v>
      </c>
      <c r="R38" t="inlineStr">
        <is>
          <t>DIY</t>
        </is>
      </c>
      <c r="S38" t="n">
        <v>0</v>
      </c>
      <c r="T38" t="n">
        <v>0</v>
      </c>
      <c r="U38" t="n">
        <v>0</v>
      </c>
      <c r="V38" t="n">
        <v>0</v>
      </c>
      <c r="W38" t="n">
        <v>1</v>
      </c>
      <c r="X38" t="n">
        <v>0</v>
      </c>
      <c r="Y38" t="n">
        <v>0</v>
      </c>
      <c r="Z38" t="n">
        <v>0</v>
      </c>
      <c r="AA38" t="n">
        <v>0</v>
      </c>
      <c r="AB38" t="n">
        <v>0</v>
      </c>
      <c r="AC38" t="inlineStr">
        <is>
          <t>SLEMAN</t>
        </is>
      </c>
      <c r="AD38" t="inlineStr">
        <is>
          <t>PAKEM</t>
        </is>
      </c>
      <c r="AE38" t="inlineStr">
        <is>
          <t>PURWOBINANGUN</t>
        </is>
      </c>
      <c r="AF38" t="inlineStr">
        <is>
          <t>MITRA SARANA ENERGI</t>
        </is>
      </c>
      <c r="AG38" t="inlineStr">
        <is>
          <t>MSP0286</t>
        </is>
      </c>
      <c r="AH38" t="n">
        <v>5</v>
      </c>
      <c r="AI38" t="inlineStr">
        <is>
          <t>VPA2</t>
        </is>
      </c>
      <c r="AJ38" t="inlineStr">
        <is>
          <t>Aktif</t>
        </is>
      </c>
      <c r="AK38" t="n">
        <v>44</v>
      </c>
      <c r="AL38" t="inlineStr">
        <is>
          <t>Laki-laki</t>
        </is>
      </c>
      <c r="AM38" t="inlineStr">
        <is>
          <t>Sudah menikah</t>
        </is>
      </c>
      <c r="AN38" t="inlineStr">
        <is>
          <t>SMA/Sederajat</t>
        </is>
      </c>
      <c r="AO38" t="inlineStr">
        <is>
          <t>Pekerja lepas</t>
        </is>
      </c>
      <c r="AP38" t="n">
        <v>0</v>
      </c>
      <c r="AQ38" t="n">
        <v>0</v>
      </c>
      <c r="AR38" t="n">
        <v>1</v>
      </c>
      <c r="AS38" t="n">
        <v>0</v>
      </c>
      <c r="AT38" t="n">
        <v>0</v>
      </c>
      <c r="AU38" t="n">
        <v>0</v>
      </c>
      <c r="AV38" t="n">
        <v>0</v>
      </c>
      <c r="AW38" t="n">
        <v>0</v>
      </c>
      <c r="AX38" t="n">
        <v/>
      </c>
      <c r="AY38" t="inlineStr">
        <is>
          <t>Peternak</t>
        </is>
      </c>
      <c r="AZ38" t="n">
        <v>0</v>
      </c>
      <c r="BA38" t="n">
        <v>1</v>
      </c>
      <c r="BB38" t="n">
        <v>0</v>
      </c>
      <c r="BC38" t="n">
        <v>0</v>
      </c>
      <c r="BD38" t="n">
        <v>0</v>
      </c>
      <c r="BE38" t="n">
        <v>0</v>
      </c>
      <c r="BF38" t="n">
        <v>0</v>
      </c>
      <c r="BG38" t="n">
        <v>0</v>
      </c>
      <c r="BH38" t="n">
        <v/>
      </c>
      <c r="BI38" t="inlineStr">
        <is>
          <t>Rp1.500.000 - Rp2.500.000</t>
        </is>
      </c>
      <c r="BJ38" t="n">
        <v>2</v>
      </c>
      <c r="BK38" t="n">
        <v>1</v>
      </c>
      <c r="BL38" t="n">
        <v>1</v>
      </c>
      <c r="BM38" t="n">
        <v>0</v>
      </c>
      <c r="BN38" t="inlineStr">
        <is>
          <t>Milik sendiri</t>
        </is>
      </c>
      <c r="BO38" t="inlineStr">
        <is>
          <t>Permanen (dinding bata dan semen)</t>
        </is>
      </c>
      <c r="BP38" t="n">
        <v>1</v>
      </c>
      <c r="BQ38" t="n">
        <v>0</v>
      </c>
      <c r="BR38" t="n">
        <v>0</v>
      </c>
      <c r="BS38" t="n">
        <v>0</v>
      </c>
      <c r="BT38" t="n">
        <v>0</v>
      </c>
      <c r="BU38" t="n">
        <v/>
      </c>
      <c r="BV38" t="inlineStr">
        <is>
          <t>Semen Keramik/ubin</t>
        </is>
      </c>
      <c r="BW38" t="n">
        <v>0</v>
      </c>
      <c r="BX38" t="n">
        <v>1</v>
      </c>
      <c r="BY38" t="n">
        <v>1</v>
      </c>
      <c r="BZ38" t="n">
        <v>0</v>
      </c>
      <c r="CA38" t="n">
        <v>0</v>
      </c>
      <c r="CB38" t="n">
        <v/>
      </c>
      <c r="CC38" t="inlineStr">
        <is>
          <t>Genting</t>
        </is>
      </c>
      <c r="CD38" t="n">
        <v>0</v>
      </c>
      <c r="CE38" t="n">
        <v>0</v>
      </c>
      <c r="CF38" t="n">
        <v>0</v>
      </c>
      <c r="CG38" t="n">
        <v>0</v>
      </c>
      <c r="CH38" t="n">
        <v>0</v>
      </c>
      <c r="CI38" t="n">
        <v>1</v>
      </c>
      <c r="CJ38" t="n">
        <v>0</v>
      </c>
      <c r="CK38" t="n">
        <v/>
      </c>
      <c r="CL38" t="inlineStr">
        <is>
          <t>Ya</t>
        </is>
      </c>
      <c r="CM38" t="n">
        <v>2021</v>
      </c>
      <c r="CN38" t="inlineStr">
        <is>
          <t>Fixed-Dome (Kubah Tetap)</t>
        </is>
      </c>
      <c r="CO38" t="inlineStr">
        <is>
          <t>4 m³ (2-3 ekor sapi, ±3 jam memasak/hari, ±30 kg slurry/hari)</t>
        </is>
      </c>
      <c r="CP38" t="inlineStr">
        <is>
          <t>Anggota keluarga - laki-laki</t>
        </is>
      </c>
      <c r="CQ38" t="n">
        <v>0</v>
      </c>
      <c r="CR38" t="n">
        <v>0</v>
      </c>
      <c r="CS38" t="n">
        <v>0</v>
      </c>
      <c r="CT38" t="n">
        <v>0</v>
      </c>
      <c r="CU38" t="n">
        <v>1</v>
      </c>
      <c r="CV38" t="n">
        <v>0</v>
      </c>
      <c r="CW38" t="n">
        <v>0</v>
      </c>
      <c r="CX38" t="n">
        <v>0</v>
      </c>
      <c r="CY38" t="inlineStr">
        <is>
          <t>Anggota keluarga - perempuan dewasa</t>
        </is>
      </c>
      <c r="CZ38" t="n">
        <v>0</v>
      </c>
      <c r="DA38" t="n">
        <v>1</v>
      </c>
      <c r="DB38" t="n">
        <v>0</v>
      </c>
      <c r="DC38" t="n">
        <v/>
      </c>
      <c r="DD38" t="inlineStr">
        <is>
          <t>Anggota keluarga - laki-laki CPO atau pendamping</t>
        </is>
      </c>
      <c r="DE38" t="n">
        <v>1</v>
      </c>
      <c r="DF38" t="n">
        <v>0</v>
      </c>
      <c r="DG38" t="n">
        <v>1</v>
      </c>
      <c r="DH38" t="n">
        <v>0</v>
      </c>
      <c r="DI38" t="n">
        <v/>
      </c>
      <c r="DJ38" t="inlineStr">
        <is>
          <t>CPO atau pendamping</t>
        </is>
      </c>
      <c r="DK38" t="n">
        <v>0</v>
      </c>
      <c r="DL38" t="n">
        <v>0</v>
      </c>
      <c r="DM38" t="n">
        <v>1</v>
      </c>
      <c r="DN38" t="n">
        <v>0</v>
      </c>
      <c r="DO38" t="n">
        <v/>
      </c>
      <c r="DP38" t="inlineStr">
        <is>
          <t>Ya</t>
        </is>
      </c>
      <c r="DQ38" t="n">
        <v/>
      </c>
      <c r="DR38" t="n">
        <v/>
      </c>
      <c r="DS38" t="n">
        <v/>
      </c>
      <c r="DT38" t="n">
        <v/>
      </c>
      <c r="DU38" t="n">
        <v/>
      </c>
      <c r="DV38" t="n">
        <v/>
      </c>
      <c r="DW38" t="n">
        <v/>
      </c>
      <c r="DX38" t="n">
        <v/>
      </c>
      <c r="DY38" t="n">
        <v/>
      </c>
      <c r="DZ38" t="n">
        <v/>
      </c>
      <c r="EA38" t="n">
        <v/>
      </c>
      <c r="EB38" t="n">
        <v/>
      </c>
      <c r="EC38" t="n">
        <v/>
      </c>
      <c r="ED38" t="n">
        <v/>
      </c>
      <c r="EE38" t="n">
        <v/>
      </c>
      <c r="EF38" t="n">
        <v/>
      </c>
      <c r="EG38" t="n">
        <v/>
      </c>
      <c r="EH38" t="n">
        <v/>
      </c>
      <c r="EI38" t="inlineStr">
        <is>
          <t>Kurangnya dukungan atau pemantauan dari pemerintah atau CPO Keterbatasan akses terhadap informasi atau pelatihan terkait biogas Tidak ada masalah</t>
        </is>
      </c>
      <c r="EJ38" t="n">
        <v>0</v>
      </c>
      <c r="EK38" t="n">
        <v>1</v>
      </c>
      <c r="EL38" t="n">
        <v>1</v>
      </c>
      <c r="EM38" t="n">
        <v>1</v>
      </c>
      <c r="EN38" t="n">
        <v>0</v>
      </c>
      <c r="EO38" t="n">
        <v/>
      </c>
      <c r="EP38" t="inlineStr">
        <is>
          <t>Ya, cukup jelas dan mudah diikuti</t>
        </is>
      </c>
      <c r="EQ38" t="inlineStr">
        <is>
          <t>Bukan pelatihan</t>
        </is>
      </c>
      <c r="ER38" t="inlineStr">
        <is>
          <t>CPO atau pendamping</t>
        </is>
      </c>
      <c r="ES38" t="n">
        <v>1</v>
      </c>
      <c r="ET38" t="n">
        <v>0</v>
      </c>
      <c r="EU38" t="n">
        <v>0</v>
      </c>
      <c r="EV38" t="n">
        <v>0</v>
      </c>
      <c r="EW38" t="n">
        <v/>
      </c>
      <c r="EX38" t="inlineStr">
        <is>
          <t>Anggota keluarga - Laki-laki Anggota keluarga - Perempuan dewasa</t>
        </is>
      </c>
      <c r="EY38" t="n">
        <v>1</v>
      </c>
      <c r="EZ38" t="n">
        <v>1</v>
      </c>
      <c r="FA38" t="n">
        <v>0</v>
      </c>
      <c r="FB38" t="n">
        <v/>
      </c>
      <c r="FC38" t="inlineStr">
        <is>
          <t>Jarang sekali</t>
        </is>
      </c>
      <c r="FD38" t="n">
        <v/>
      </c>
      <c r="FE38" t="inlineStr">
        <is>
          <t>Mengetahui</t>
        </is>
      </c>
      <c r="FF38" t="inlineStr">
        <is>
          <t>Selalu (setiap hari)</t>
        </is>
      </c>
      <c r="FG38" t="inlineStr">
        <is>
          <t>Mengetahui</t>
        </is>
      </c>
      <c r="FH38" t="inlineStr">
        <is>
          <t>Jarang (setiap bulan atau lebih)</t>
        </is>
      </c>
      <c r="FI38" t="inlineStr">
        <is>
          <t>Mengetahui</t>
        </is>
      </c>
      <c r="FJ38" t="inlineStr">
        <is>
          <t>Selalu (setiap hari)</t>
        </is>
      </c>
      <c r="FK38" t="inlineStr">
        <is>
          <t>Mengetahui</t>
        </is>
      </c>
      <c r="FL38" t="inlineStr">
        <is>
          <t>Tidak pernah</t>
        </is>
      </c>
      <c r="FM38" t="inlineStr">
        <is>
          <t>Tidak mengetahui</t>
        </is>
      </c>
      <c r="FN38" t="inlineStr">
        <is>
          <t>Cukup sering (2 minggu sekali)</t>
        </is>
      </c>
      <c r="FO38" t="inlineStr">
        <is>
          <t>Mengetahui</t>
        </is>
      </c>
      <c r="FP38" t="inlineStr">
        <is>
          <t>Cukup sering (2 minggu sekali)</t>
        </is>
      </c>
      <c r="FQ38" t="inlineStr">
        <is>
          <t>Mengetahui</t>
        </is>
      </c>
      <c r="FR38" t="inlineStr">
        <is>
          <t>Ya</t>
        </is>
      </c>
      <c r="FS38" t="inlineStr">
        <is>
          <t>Mengetahui</t>
        </is>
      </c>
      <c r="FT38" t="inlineStr">
        <is>
          <t>Ya, terkadang</t>
        </is>
      </c>
      <c r="FU38" t="inlineStr">
        <is>
          <t>Laki-laki dewasa Perempuan dewasa</t>
        </is>
      </c>
      <c r="FV38" t="n">
        <v>1</v>
      </c>
      <c r="FW38" t="n">
        <v>1</v>
      </c>
      <c r="FX38" t="n">
        <v>0</v>
      </c>
      <c r="FY38" t="n">
        <v>0</v>
      </c>
      <c r="FZ38" t="inlineStr">
        <is>
          <t>Memahami</t>
        </is>
      </c>
      <c r="GA38" t="inlineStr">
        <is>
          <t>CPO Teman/keluarga</t>
        </is>
      </c>
      <c r="GB38" t="n">
        <v>1</v>
      </c>
      <c r="GC38" t="n">
        <v>0</v>
      </c>
      <c r="GD38" t="n">
        <v>1</v>
      </c>
      <c r="GE38" t="n">
        <v>0</v>
      </c>
      <c r="GF38" t="n">
        <v/>
      </c>
      <c r="GG38" t="inlineStr">
        <is>
          <t>Sering</t>
        </is>
      </c>
      <c r="GH38" t="inlineStr">
        <is>
          <t>Ya</t>
        </is>
      </c>
      <c r="GI38" t="inlineStr">
        <is>
          <t>Tetangga Teman/keluarga Komunitas lokal</t>
        </is>
      </c>
      <c r="GJ38" t="n">
        <v>1</v>
      </c>
      <c r="GK38" t="n">
        <v>1</v>
      </c>
      <c r="GL38" t="n">
        <v>1</v>
      </c>
      <c r="GM38" t="n">
        <v>0</v>
      </c>
      <c r="GN38" t="n">
        <v/>
      </c>
      <c r="GO38" t="n">
        <v>10</v>
      </c>
      <c r="GP38" t="inlineStr">
        <is>
          <t>Penuh (100%)</t>
        </is>
      </c>
      <c r="GQ38" t="inlineStr">
        <is>
          <t>LPG</t>
        </is>
      </c>
      <c r="GR38" t="n">
        <v>1</v>
      </c>
      <c r="GS38" t="n">
        <v>0</v>
      </c>
      <c r="GT38" t="n">
        <v>0</v>
      </c>
      <c r="GU38" t="n">
        <v>0</v>
      </c>
      <c r="GV38" t="n">
        <v>0</v>
      </c>
      <c r="GW38" t="n">
        <v>0</v>
      </c>
      <c r="GX38" t="n">
        <v>0</v>
      </c>
      <c r="GY38" t="n">
        <v/>
      </c>
      <c r="GZ38" t="inlineStr">
        <is>
          <t>Ya</t>
        </is>
      </c>
      <c r="HA38" t="n">
        <v/>
      </c>
      <c r="HB38" t="n">
        <v/>
      </c>
      <c r="HC38" t="n">
        <v/>
      </c>
      <c r="HD38" t="n">
        <v/>
      </c>
      <c r="HE38" t="n">
        <v>12</v>
      </c>
      <c r="HF38" t="n">
        <v>80000</v>
      </c>
      <c r="HG38" t="n">
        <v>3</v>
      </c>
      <c r="HH38" t="n">
        <v>20000</v>
      </c>
      <c r="HI38" t="n">
        <v/>
      </c>
      <c r="HJ38" t="n">
        <v/>
      </c>
      <c r="HK38" t="n">
        <v/>
      </c>
      <c r="HL38" t="n">
        <v/>
      </c>
      <c r="HM38" t="n">
        <v/>
      </c>
      <c r="HN38" t="n">
        <v/>
      </c>
      <c r="HO38" t="n">
        <v/>
      </c>
      <c r="HP38" t="n">
        <v/>
      </c>
      <c r="HQ38" t="n">
        <v/>
      </c>
      <c r="HR38" t="n">
        <v/>
      </c>
      <c r="HS38" t="n">
        <v/>
      </c>
      <c r="HT38" t="n">
        <v/>
      </c>
      <c r="HU38" t="n">
        <v/>
      </c>
      <c r="HV38" t="n">
        <v/>
      </c>
      <c r="HW38" t="n">
        <v/>
      </c>
      <c r="HX38" t="n">
        <v/>
      </c>
      <c r="HY38" t="n">
        <v/>
      </c>
      <c r="HZ38" t="n">
        <v/>
      </c>
      <c r="IA38" t="n">
        <v>9</v>
      </c>
      <c r="IB38" t="n">
        <v>60000</v>
      </c>
      <c r="IC38" t="n">
        <v/>
      </c>
      <c r="ID38" t="n">
        <v/>
      </c>
      <c r="IE38" t="n">
        <v/>
      </c>
      <c r="IF38" t="n">
        <v/>
      </c>
      <c r="IG38" t="n">
        <v/>
      </c>
      <c r="IH38" t="n">
        <v/>
      </c>
      <c r="II38" t="n">
        <v/>
      </c>
      <c r="IJ38" t="n">
        <v/>
      </c>
      <c r="IK38" t="inlineStr">
        <is>
          <t>15-30 kg</t>
        </is>
      </c>
      <c r="IL38" t="inlineStr">
        <is>
          <t>1-3 jam</t>
        </is>
      </c>
      <c r="IM38" t="inlineStr">
        <is>
          <t>Ya</t>
        </is>
      </c>
      <c r="IN38" t="inlineStr">
        <is>
          <t>Tidak</t>
        </is>
      </c>
      <c r="IO38" t="inlineStr">
        <is>
          <t>Lebih bersih</t>
        </is>
      </c>
      <c r="IP38" t="n">
        <v/>
      </c>
      <c r="IQ38" t="inlineStr">
        <is>
          <t>Tidak pernah</t>
        </is>
      </c>
      <c r="IR38" t="n">
        <v/>
      </c>
      <c r="IS38" t="n">
        <v/>
      </c>
      <c r="IT38" t="n">
        <v/>
      </c>
      <c r="IU38" t="n">
        <v/>
      </c>
      <c r="IV38" t="n">
        <v/>
      </c>
      <c r="IW38" t="n">
        <v/>
      </c>
      <c r="IX38" t="n">
        <v/>
      </c>
      <c r="IY38" t="n">
        <v/>
      </c>
      <c r="IZ38" t="inlineStr">
        <is>
          <t>Tidak pernah</t>
        </is>
      </c>
      <c r="JA38" t="n">
        <v/>
      </c>
      <c r="JB38" t="n">
        <v/>
      </c>
      <c r="JC38" t="n">
        <v/>
      </c>
      <c r="JD38" t="n">
        <v/>
      </c>
      <c r="JE38" t="n">
        <v/>
      </c>
      <c r="JF38" t="n">
        <v/>
      </c>
      <c r="JG38" t="n">
        <v/>
      </c>
      <c r="JH38" t="n">
        <v/>
      </c>
      <c r="JI38" t="inlineStr">
        <is>
          <t>Tidak pernah</t>
        </is>
      </c>
      <c r="JJ38" t="n">
        <v/>
      </c>
      <c r="JK38" t="n">
        <v/>
      </c>
      <c r="JL38" t="n">
        <v/>
      </c>
      <c r="JM38" t="n">
        <v/>
      </c>
      <c r="JN38" t="n">
        <v/>
      </c>
      <c r="JO38" t="n">
        <v/>
      </c>
      <c r="JP38" t="n">
        <v/>
      </c>
      <c r="JQ38" t="n">
        <v/>
      </c>
      <c r="JR38" t="inlineStr">
        <is>
          <t>Tidak pernah</t>
        </is>
      </c>
      <c r="JS38" t="n">
        <v/>
      </c>
      <c r="JT38" t="n">
        <v/>
      </c>
      <c r="JU38" t="n">
        <v/>
      </c>
      <c r="JV38" t="n">
        <v/>
      </c>
      <c r="JW38" t="n">
        <v/>
      </c>
      <c r="JX38" t="n">
        <v/>
      </c>
      <c r="JY38" t="n">
        <v/>
      </c>
      <c r="JZ38" t="n">
        <v/>
      </c>
      <c r="KA38" t="inlineStr">
        <is>
          <t>Tidak pernah</t>
        </is>
      </c>
      <c r="KB38" t="n">
        <v/>
      </c>
      <c r="KC38" t="n">
        <v/>
      </c>
      <c r="KD38" t="n">
        <v/>
      </c>
      <c r="KE38" t="n">
        <v/>
      </c>
      <c r="KF38" t="n">
        <v/>
      </c>
      <c r="KG38" t="n">
        <v/>
      </c>
      <c r="KH38" t="n">
        <v/>
      </c>
      <c r="KI38" t="n">
        <v/>
      </c>
      <c r="KJ38" t="inlineStr">
        <is>
          <t>Tidak pernah</t>
        </is>
      </c>
      <c r="KK38" t="n">
        <v/>
      </c>
      <c r="KL38" t="n">
        <v/>
      </c>
      <c r="KM38" t="n">
        <v/>
      </c>
      <c r="KN38" t="n">
        <v/>
      </c>
      <c r="KO38" t="n">
        <v/>
      </c>
      <c r="KP38" t="n">
        <v/>
      </c>
      <c r="KQ38" t="n">
        <v/>
      </c>
      <c r="KR38" t="n">
        <v/>
      </c>
      <c r="KS38" t="inlineStr">
        <is>
          <t>Cukup membaik</t>
        </is>
      </c>
      <c r="KT38" t="inlineStr">
        <is>
          <t>0-1 kali</t>
        </is>
      </c>
      <c r="KU38" t="inlineStr">
        <is>
          <t>0-1 kali</t>
        </is>
      </c>
      <c r="KV38" t="inlineStr">
        <is>
          <t>Tidak ada</t>
        </is>
      </c>
      <c r="KW38" t="n">
        <v>0</v>
      </c>
      <c r="KX38" t="n">
        <v>0</v>
      </c>
      <c r="KY38" t="n">
        <v>0</v>
      </c>
      <c r="KZ38" t="n">
        <v>1</v>
      </c>
      <c r="LA38" t="inlineStr">
        <is>
          <t>Cukup membaik</t>
        </is>
      </c>
      <c r="LB38" t="inlineStr">
        <is>
          <t>Cukup membaik</t>
        </is>
      </c>
      <c r="LC38" t="n">
        <v>0</v>
      </c>
      <c r="LD38" t="n">
        <v>2</v>
      </c>
      <c r="LE38" t="n">
        <v>0</v>
      </c>
      <c r="LF38" t="n">
        <v>4</v>
      </c>
      <c r="LG38" t="inlineStr">
        <is>
          <t>Ya</t>
        </is>
      </c>
      <c r="LH38" t="n">
        <v>70000</v>
      </c>
      <c r="LI38" t="n">
        <v/>
      </c>
      <c r="LJ38" t="inlineStr">
        <is>
          <t>Tabungan</t>
        </is>
      </c>
      <c r="LK38" t="n">
        <v>1</v>
      </c>
      <c r="LL38" t="n">
        <v>0</v>
      </c>
      <c r="LM38" t="n">
        <v>0</v>
      </c>
      <c r="LN38" t="n">
        <v>0</v>
      </c>
      <c r="LO38" t="n">
        <v>0</v>
      </c>
      <c r="LP38" t="n">
        <v>0</v>
      </c>
      <c r="LQ38" t="n">
        <v>0</v>
      </c>
      <c r="LR38" t="n">
        <v/>
      </c>
      <c r="LS38" t="n">
        <v>30</v>
      </c>
      <c r="LT38" t="n">
        <v>0</v>
      </c>
      <c r="LU38" t="n">
        <v>0</v>
      </c>
      <c r="LV38" t="n">
        <v>10</v>
      </c>
      <c r="LW38" t="n">
        <v>0</v>
      </c>
      <c r="LX38" t="n">
        <v>0</v>
      </c>
      <c r="LY38" t="n">
        <v>10</v>
      </c>
      <c r="LZ38" t="n">
        <v>0</v>
      </c>
      <c r="MA38" t="n">
        <v>0</v>
      </c>
      <c r="MB38" t="inlineStr">
        <is>
          <t>Ya</t>
        </is>
      </c>
      <c r="MC38" t="n">
        <v>0</v>
      </c>
      <c r="MD38" t="n">
        <v>0</v>
      </c>
      <c r="ME38" t="n">
        <v>15</v>
      </c>
      <c r="MF38" t="n">
        <v>5</v>
      </c>
      <c r="MG38" t="n">
        <v>0</v>
      </c>
      <c r="MH38" t="n">
        <v>0</v>
      </c>
      <c r="MI38" t="inlineStr">
        <is>
          <t>Pendidikan anak (mengantar sekolah, menemani anak belajar, menyiapkan bekal dsb) Aktivitas sosial diluar rumah (misalnya, berkumpul dengan tetangga, mengikuti kegiatan PKK, dsb) Istirahat</t>
        </is>
      </c>
      <c r="MJ38" t="n">
        <v>1</v>
      </c>
      <c r="MK38" t="n">
        <v>1</v>
      </c>
      <c r="ML38" t="n">
        <v>1</v>
      </c>
      <c r="MM38" t="n">
        <v>0</v>
      </c>
      <c r="MN38" t="n">
        <v>0</v>
      </c>
      <c r="MO38" t="n">
        <v>0</v>
      </c>
      <c r="MP38" t="n">
        <v/>
      </c>
      <c r="MQ38" t="n">
        <v/>
      </c>
      <c r="MR38" t="inlineStr">
        <is>
          <t>Mendampingi anak belajar</t>
        </is>
      </c>
      <c r="MS38" t="inlineStr">
        <is>
          <t>Kegiatan senam ibu-ibu, pertemuan RT, PKK</t>
        </is>
      </c>
      <c r="MT38" t="n">
        <v/>
      </c>
      <c r="MU38" t="inlineStr">
        <is>
          <t>Ya, untuk anggota keluarga</t>
        </is>
      </c>
      <c r="MV38" t="inlineStr">
        <is>
          <t>Perawatan sistem biogas</t>
        </is>
      </c>
      <c r="MW38" t="n">
        <v>1</v>
      </c>
      <c r="MX38" t="n">
        <v>0</v>
      </c>
      <c r="MY38" t="n">
        <v>0</v>
      </c>
      <c r="MZ38" t="n">
        <v>0</v>
      </c>
      <c r="NA38" t="n">
        <v/>
      </c>
      <c r="NB38" t="n">
        <v/>
      </c>
      <c r="NC38" t="n">
        <v/>
      </c>
      <c r="ND38" t="n">
        <v/>
      </c>
      <c r="NE38" t="n">
        <v/>
      </c>
      <c r="NF38" t="n">
        <v/>
      </c>
      <c r="NG38" t="n">
        <v/>
      </c>
      <c r="NH38" t="n">
        <v/>
      </c>
      <c r="NI38" t="n">
        <v/>
      </c>
      <c r="NJ38" t="n">
        <v/>
      </c>
      <c r="NK38" t="n">
        <v/>
      </c>
      <c r="NL38" t="inlineStr">
        <is>
          <t>Tidak</t>
        </is>
      </c>
      <c r="NM38" t="inlineStr">
        <is>
          <t>100% dana hibah</t>
        </is>
      </c>
      <c r="NN38" t="inlineStr">
        <is>
          <t>0 (100% sumber pembiayaan dari hibah)</t>
        </is>
      </c>
      <c r="NO38" t="inlineStr">
        <is>
          <t>Pemerintah</t>
        </is>
      </c>
      <c r="NP38" t="n">
        <v/>
      </c>
      <c r="NQ38" t="n">
        <v/>
      </c>
      <c r="NR38" t="n">
        <v/>
      </c>
      <c r="NS38" t="n">
        <v/>
      </c>
      <c r="NT38" t="n">
        <v/>
      </c>
      <c r="NU38" t="n">
        <v/>
      </c>
      <c r="NV38" t="n">
        <v/>
      </c>
      <c r="NW38" t="n">
        <v/>
      </c>
      <c r="NX38" t="inlineStr">
        <is>
          <t>Sedikit meningkat</t>
        </is>
      </c>
      <c r="NY38" t="n">
        <v>90</v>
      </c>
      <c r="NZ38" t="n">
        <v>0</v>
      </c>
      <c r="OA38" t="n">
        <v>0</v>
      </c>
      <c r="OB38" t="n">
        <v>10</v>
      </c>
      <c r="OC38" t="n">
        <v>0</v>
      </c>
      <c r="OD38" t="n">
        <v>0</v>
      </c>
      <c r="OE38" t="inlineStr">
        <is>
          <t>Jauh lebih baik</t>
        </is>
      </c>
      <c r="OF38" t="inlineStr">
        <is>
          <t>Lebih baik (beda waktu memasak 5-30 menit, ATAU tidak lagi ada rasa/bau makanan yang berubah, ATAU alasan lainnya)</t>
        </is>
      </c>
      <c r="OG38" t="inlineStr">
        <is>
          <t>Ya</t>
        </is>
      </c>
      <c r="OH38" t="n">
        <v>0</v>
      </c>
      <c r="OI38" t="n">
        <v>0</v>
      </c>
      <c r="OJ38" t="n">
        <v>0</v>
      </c>
      <c r="OK38" t="n">
        <v>0</v>
      </c>
      <c r="OL38" t="n">
        <v>0</v>
      </c>
      <c r="OM38" t="n">
        <v>15</v>
      </c>
      <c r="ON38" t="n">
        <v>0</v>
      </c>
      <c r="OO38" t="n">
        <v>0</v>
      </c>
      <c r="OP38" t="inlineStr">
        <is>
          <t>Kambing</t>
        </is>
      </c>
      <c r="OQ38" t="n">
        <v>0</v>
      </c>
      <c r="OR38" t="n">
        <v>0</v>
      </c>
      <c r="OS38" t="n">
        <v>0</v>
      </c>
      <c r="OT38" t="n">
        <v>0</v>
      </c>
      <c r="OU38" t="n">
        <v>0</v>
      </c>
      <c r="OV38" t="n">
        <v>1</v>
      </c>
      <c r="OW38" t="n">
        <v>0</v>
      </c>
      <c r="OX38" t="n">
        <v>0</v>
      </c>
      <c r="OY38" t="n">
        <v>0</v>
      </c>
      <c r="OZ38" t="inlineStr">
        <is>
          <t>Kambing</t>
        </is>
      </c>
      <c r="PA38" t="n">
        <v>0</v>
      </c>
      <c r="PB38" t="n">
        <v>0</v>
      </c>
      <c r="PC38" t="n">
        <v>0</v>
      </c>
      <c r="PD38" t="n">
        <v>0</v>
      </c>
      <c r="PE38" t="n">
        <v>0</v>
      </c>
      <c r="PF38" t="n">
        <v>1</v>
      </c>
      <c r="PG38" t="n">
        <v>0</v>
      </c>
      <c r="PH38" t="n">
        <v>0</v>
      </c>
      <c r="PI38" t="n">
        <v>0</v>
      </c>
      <c r="PJ38" t="inlineStr">
        <is>
          <t>Tidak ada</t>
        </is>
      </c>
      <c r="PK38" t="n">
        <v>0</v>
      </c>
      <c r="PL38" t="n">
        <v>0</v>
      </c>
      <c r="PM38" t="n">
        <v>0</v>
      </c>
      <c r="PN38" t="n">
        <v>0</v>
      </c>
      <c r="PO38" t="n">
        <v>0</v>
      </c>
      <c r="PP38" t="n">
        <v>0</v>
      </c>
      <c r="PQ38" t="n">
        <v>0</v>
      </c>
      <c r="PR38" t="n">
        <v>0</v>
      </c>
      <c r="PS38" t="n">
        <v>1</v>
      </c>
      <c r="PT38" t="n">
        <v/>
      </c>
      <c r="PU38" t="n">
        <v/>
      </c>
      <c r="PV38" t="n">
        <v/>
      </c>
      <c r="PW38" t="n">
        <v/>
      </c>
      <c r="PX38" t="n">
        <v/>
      </c>
      <c r="PY38" t="n">
        <v/>
      </c>
      <c r="PZ38" t="n">
        <v/>
      </c>
      <c r="QA38" t="n">
        <v/>
      </c>
      <c r="QB38" t="n">
        <v/>
      </c>
      <c r="QC38" t="n">
        <v/>
      </c>
      <c r="QD38" t="n">
        <v/>
      </c>
      <c r="QE38" t="n">
        <v/>
      </c>
      <c r="QF38" t="n">
        <v/>
      </c>
      <c r="QG38" t="n">
        <v/>
      </c>
      <c r="QH38" t="n">
        <v/>
      </c>
      <c r="QI38" t="n">
        <v/>
      </c>
      <c r="QJ38" t="n">
        <v/>
      </c>
      <c r="QK38" t="n">
        <v/>
      </c>
      <c r="QL38" t="n">
        <v/>
      </c>
      <c r="QM38" t="n">
        <v/>
      </c>
      <c r="QN38" t="n">
        <v/>
      </c>
      <c r="QO38" t="n">
        <v/>
      </c>
      <c r="QP38" t="n">
        <v/>
      </c>
      <c r="QQ38" t="n">
        <v/>
      </c>
      <c r="QR38" t="n">
        <v/>
      </c>
      <c r="QS38" t="n">
        <v/>
      </c>
      <c r="QT38" t="n">
        <v/>
      </c>
      <c r="QU38" t="n">
        <v/>
      </c>
      <c r="QV38" t="n">
        <v/>
      </c>
      <c r="QW38" t="n">
        <v/>
      </c>
      <c r="QX38" t="n">
        <v/>
      </c>
      <c r="QY38" t="n">
        <v/>
      </c>
      <c r="QZ38" t="n">
        <v/>
      </c>
      <c r="RA38" t="n">
        <v/>
      </c>
      <c r="RB38" t="n">
        <v/>
      </c>
      <c r="RC38" t="n">
        <v/>
      </c>
      <c r="RD38" t="n">
        <v/>
      </c>
      <c r="RE38" t="n">
        <v/>
      </c>
      <c r="RF38" t="n">
        <v/>
      </c>
      <c r="RG38" t="n">
        <v/>
      </c>
      <c r="RH38" t="n">
        <v/>
      </c>
      <c r="RI38" t="n">
        <v/>
      </c>
      <c r="RJ38" t="n">
        <v/>
      </c>
      <c r="RK38" t="n">
        <v/>
      </c>
      <c r="RL38" t="n">
        <v/>
      </c>
      <c r="RM38" t="n">
        <v/>
      </c>
      <c r="RN38" t="n">
        <v/>
      </c>
      <c r="RO38" t="n">
        <v/>
      </c>
      <c r="RP38" t="n">
        <v/>
      </c>
      <c r="RQ38" t="n">
        <v/>
      </c>
      <c r="RR38" t="inlineStr">
        <is>
          <t>1-Disebarkan ke lahan terbuka</t>
        </is>
      </c>
      <c r="RS38" t="n">
        <v>0</v>
      </c>
      <c r="RT38" t="n">
        <v>0</v>
      </c>
      <c r="RU38" t="n">
        <v>0</v>
      </c>
      <c r="RV38" t="n">
        <v>0</v>
      </c>
      <c r="RW38" t="n">
        <v>0</v>
      </c>
      <c r="RX38" t="n">
        <v>1</v>
      </c>
      <c r="RY38" t="n">
        <v>0</v>
      </c>
      <c r="RZ38" t="n">
        <v>0</v>
      </c>
      <c r="SA38" t="n">
        <v>0</v>
      </c>
      <c r="SB38" t="n">
        <v/>
      </c>
      <c r="SC38" t="n">
        <v/>
      </c>
      <c r="SD38" t="n">
        <v/>
      </c>
      <c r="SE38" t="n">
        <v/>
      </c>
      <c r="SF38" t="n">
        <v/>
      </c>
      <c r="SG38" t="n">
        <v/>
      </c>
      <c r="SH38" t="n">
        <v/>
      </c>
      <c r="SI38" t="n">
        <v/>
      </c>
      <c r="SJ38" t="n">
        <v/>
      </c>
      <c r="SK38" t="n">
        <v/>
      </c>
      <c r="SL38" t="n">
        <v/>
      </c>
      <c r="SM38" t="n">
        <v/>
      </c>
      <c r="SN38" t="n">
        <v/>
      </c>
      <c r="SO38" t="n">
        <v/>
      </c>
      <c r="SP38" t="n">
        <v/>
      </c>
      <c r="SQ38" t="n">
        <v/>
      </c>
      <c r="SR38" t="n">
        <v/>
      </c>
      <c r="SS38" t="n">
        <v/>
      </c>
      <c r="ST38" t="n">
        <v/>
      </c>
      <c r="SU38" t="n">
        <v/>
      </c>
      <c r="SV38" t="n">
        <v/>
      </c>
      <c r="SW38" t="n">
        <v/>
      </c>
      <c r="SX38" t="n">
        <v/>
      </c>
      <c r="SY38" t="n">
        <v/>
      </c>
      <c r="SZ38" t="n">
        <v/>
      </c>
      <c r="TA38" t="n">
        <v/>
      </c>
      <c r="TB38" t="n">
        <v/>
      </c>
      <c r="TC38" t="n">
        <v/>
      </c>
      <c r="TD38" t="n">
        <v>10</v>
      </c>
      <c r="TE38" t="n">
        <v/>
      </c>
      <c r="TF38" t="n">
        <v/>
      </c>
      <c r="TG38" t="n">
        <v/>
      </c>
      <c r="TH38" t="n">
        <v/>
      </c>
      <c r="TI38" t="n">
        <v/>
      </c>
      <c r="TJ38" t="n">
        <v/>
      </c>
      <c r="TK38" t="n">
        <v/>
      </c>
      <c r="TL38" t="n">
        <v/>
      </c>
      <c r="TM38" t="n">
        <v/>
      </c>
      <c r="TN38" t="n">
        <v/>
      </c>
      <c r="TO38" t="n">
        <v/>
      </c>
      <c r="TP38" t="n">
        <v/>
      </c>
      <c r="TQ38" t="n">
        <v/>
      </c>
      <c r="TR38" t="n">
        <v/>
      </c>
      <c r="TS38" t="n">
        <v/>
      </c>
      <c r="TT38" t="n">
        <v/>
      </c>
      <c r="TU38" t="n">
        <v/>
      </c>
      <c r="TV38" t="n">
        <v/>
      </c>
      <c r="TW38" t="n">
        <v/>
      </c>
      <c r="TX38" t="n">
        <v/>
      </c>
      <c r="TY38" t="n">
        <v/>
      </c>
      <c r="TZ38" t="n">
        <v/>
      </c>
      <c r="UA38" t="n">
        <v/>
      </c>
      <c r="UB38" t="n">
        <v/>
      </c>
      <c r="UC38" t="n">
        <v/>
      </c>
      <c r="UD38" t="n">
        <v/>
      </c>
      <c r="UE38" t="n">
        <v/>
      </c>
      <c r="UF38" t="n">
        <v/>
      </c>
      <c r="UG38" t="n">
        <v/>
      </c>
      <c r="UH38" t="n">
        <v/>
      </c>
      <c r="UI38" t="n">
        <v/>
      </c>
      <c r="UJ38" t="n">
        <v/>
      </c>
      <c r="UK38" t="n">
        <v/>
      </c>
      <c r="UL38" t="n">
        <v/>
      </c>
      <c r="UM38" t="n">
        <v/>
      </c>
      <c r="UN38" t="n">
        <v/>
      </c>
      <c r="UO38" t="n">
        <v/>
      </c>
      <c r="UP38" t="n">
        <v/>
      </c>
      <c r="UQ38" t="n">
        <v/>
      </c>
      <c r="UR38" t="n">
        <v/>
      </c>
      <c r="US38" t="n">
        <v/>
      </c>
      <c r="UT38" t="n">
        <v/>
      </c>
      <c r="UU38" t="n">
        <v/>
      </c>
      <c r="UV38" t="n">
        <v/>
      </c>
      <c r="UW38" t="n">
        <v/>
      </c>
      <c r="UX38" t="n">
        <v/>
      </c>
      <c r="UY38" t="n">
        <v/>
      </c>
      <c r="UZ38" t="inlineStr">
        <is>
          <t>Pemberian pakan di kandang</t>
        </is>
      </c>
      <c r="VA38" t="n">
        <v/>
      </c>
      <c r="VB38" t="n">
        <v/>
      </c>
      <c r="VC38" t="n">
        <v/>
      </c>
      <c r="VD38" t="n">
        <v/>
      </c>
      <c r="VE38" t="n">
        <v/>
      </c>
      <c r="VF38" t="n">
        <v/>
      </c>
      <c r="VG38" t="n">
        <v/>
      </c>
      <c r="VH38" t="inlineStr">
        <is>
          <t>Sangat jarang (&gt;1 bulan sekali)</t>
        </is>
      </c>
      <c r="VI38" t="n">
        <v/>
      </c>
      <c r="VJ38" t="n">
        <v/>
      </c>
      <c r="VK38" t="n">
        <v/>
      </c>
      <c r="VL38" t="n">
        <v/>
      </c>
      <c r="VM38" t="n">
        <v/>
      </c>
      <c r="VN38" t="n">
        <v/>
      </c>
      <c r="VO38" t="n">
        <v/>
      </c>
      <c r="VP38" t="inlineStr">
        <is>
          <t>Cukup (2-6 hari sekali)</t>
        </is>
      </c>
      <c r="VQ38" t="n">
        <v/>
      </c>
      <c r="VR38" t="n">
        <v/>
      </c>
      <c r="VS38" t="n">
        <v/>
      </c>
      <c r="VT38" t="n">
        <v/>
      </c>
      <c r="VU38" t="n">
        <v/>
      </c>
      <c r="VV38" t="n">
        <v/>
      </c>
      <c r="VW38" t="n">
        <v/>
      </c>
      <c r="VX38" t="n">
        <v/>
      </c>
      <c r="VY38" t="n">
        <v/>
      </c>
      <c r="VZ38" t="n">
        <v/>
      </c>
      <c r="WA38" t="n">
        <v/>
      </c>
      <c r="WB38" t="n">
        <v/>
      </c>
      <c r="WC38" t="n">
        <v/>
      </c>
      <c r="WD38" t="n">
        <v/>
      </c>
      <c r="WE38" t="n">
        <v/>
      </c>
      <c r="WF38" t="n">
        <v/>
      </c>
      <c r="WG38" t="n">
        <v/>
      </c>
      <c r="WH38" t="n">
        <v/>
      </c>
      <c r="WI38" t="n">
        <v/>
      </c>
      <c r="WJ38" t="n">
        <v/>
      </c>
      <c r="WK38" t="n">
        <v/>
      </c>
      <c r="WL38" t="n">
        <v/>
      </c>
      <c r="WM38" t="n">
        <v/>
      </c>
      <c r="WN38" t="n">
        <v/>
      </c>
      <c r="WO38" t="n">
        <v/>
      </c>
      <c r="WP38" t="n">
        <v/>
      </c>
      <c r="WQ38" t="n">
        <v/>
      </c>
      <c r="WR38" t="n">
        <v/>
      </c>
      <c r="WS38" t="n">
        <v/>
      </c>
      <c r="WT38" t="n">
        <v/>
      </c>
      <c r="WU38" t="n">
        <v/>
      </c>
      <c r="WV38" t="n">
        <v/>
      </c>
      <c r="WW38" t="n">
        <v/>
      </c>
      <c r="WX38" t="n">
        <v/>
      </c>
      <c r="WY38" t="n">
        <v/>
      </c>
      <c r="WZ38" t="n">
        <v/>
      </c>
      <c r="XA38" t="n">
        <v/>
      </c>
      <c r="XB38" t="n">
        <v/>
      </c>
      <c r="XC38" t="n">
        <v/>
      </c>
      <c r="XD38" t="n">
        <v/>
      </c>
      <c r="XE38" t="n">
        <v/>
      </c>
      <c r="XF38" t="n">
        <v/>
      </c>
      <c r="XG38" t="n">
        <v/>
      </c>
      <c r="XH38" t="n">
        <v/>
      </c>
      <c r="XI38" t="n">
        <v/>
      </c>
      <c r="XJ38" t="n">
        <v/>
      </c>
      <c r="XK38" t="n">
        <v/>
      </c>
      <c r="XL38" t="n">
        <v/>
      </c>
      <c r="XM38" t="n">
        <v/>
      </c>
      <c r="XN38" t="n">
        <v/>
      </c>
      <c r="XO38" t="n">
        <v/>
      </c>
      <c r="XP38" t="n">
        <v/>
      </c>
      <c r="XQ38" t="n">
        <v/>
      </c>
      <c r="XR38" t="n">
        <v/>
      </c>
      <c r="XS38" t="n">
        <v/>
      </c>
      <c r="XT38" t="n">
        <v/>
      </c>
      <c r="XU38" t="n">
        <v/>
      </c>
      <c r="XV38" t="n">
        <v/>
      </c>
      <c r="XW38" t="n">
        <v/>
      </c>
      <c r="XX38" t="n">
        <v/>
      </c>
      <c r="XY38" t="n">
        <v/>
      </c>
      <c r="XZ38" t="n">
        <v/>
      </c>
      <c r="YA38" t="inlineStr">
        <is>
          <t>3-Disimpan terbuka (dry lot) 6-Digester biogas</t>
        </is>
      </c>
      <c r="YB38" t="n">
        <v>0</v>
      </c>
      <c r="YC38" t="n">
        <v>0</v>
      </c>
      <c r="YD38" t="n">
        <v>0</v>
      </c>
      <c r="YE38" t="n">
        <v>0</v>
      </c>
      <c r="YF38" t="n">
        <v>0</v>
      </c>
      <c r="YG38" t="n">
        <v>0</v>
      </c>
      <c r="YH38" t="n">
        <v>1</v>
      </c>
      <c r="YI38" t="n">
        <v>0</v>
      </c>
      <c r="YJ38" t="n">
        <v>0</v>
      </c>
      <c r="YK38" t="n">
        <v>1</v>
      </c>
      <c r="YL38" t="n">
        <v>0</v>
      </c>
      <c r="YM38" t="n">
        <v>0</v>
      </c>
      <c r="YN38" t="n">
        <v/>
      </c>
      <c r="YO38" t="n">
        <v/>
      </c>
      <c r="YP38" t="n">
        <v/>
      </c>
      <c r="YQ38" t="n">
        <v/>
      </c>
      <c r="YR38" t="n">
        <v/>
      </c>
      <c r="YS38" t="n">
        <v/>
      </c>
      <c r="YT38" t="n">
        <v/>
      </c>
      <c r="YU38" t="n">
        <v/>
      </c>
      <c r="YV38" t="n">
        <v/>
      </c>
      <c r="YW38" t="n">
        <v/>
      </c>
      <c r="YX38" t="n">
        <v/>
      </c>
      <c r="YY38" t="n">
        <v/>
      </c>
      <c r="YZ38" t="n">
        <v/>
      </c>
      <c r="ZA38" t="n">
        <v/>
      </c>
      <c r="ZB38" t="n">
        <v/>
      </c>
      <c r="ZC38" t="n">
        <v/>
      </c>
      <c r="ZD38" t="n">
        <v/>
      </c>
      <c r="ZE38" t="n">
        <v/>
      </c>
      <c r="ZF38" t="n">
        <v/>
      </c>
      <c r="ZG38" t="n">
        <v/>
      </c>
      <c r="ZH38" t="n">
        <v/>
      </c>
      <c r="ZI38" t="n">
        <v/>
      </c>
      <c r="ZJ38" t="n">
        <v/>
      </c>
      <c r="ZK38" t="n">
        <v/>
      </c>
      <c r="ZL38" t="n">
        <v/>
      </c>
      <c r="ZM38" t="n">
        <v/>
      </c>
      <c r="ZN38" t="n">
        <v/>
      </c>
      <c r="ZO38" t="n">
        <v/>
      </c>
      <c r="ZP38" t="n">
        <v/>
      </c>
      <c r="ZQ38" t="n">
        <v/>
      </c>
      <c r="ZR38" t="n">
        <v/>
      </c>
      <c r="ZS38" t="n">
        <v>100</v>
      </c>
      <c r="ZT38" t="n">
        <v/>
      </c>
      <c r="ZU38" t="n">
        <v/>
      </c>
      <c r="ZV38" t="n">
        <v/>
      </c>
      <c r="ZW38" t="n">
        <v/>
      </c>
      <c r="ZX38" t="n">
        <v/>
      </c>
      <c r="ZY38" t="n">
        <v/>
      </c>
      <c r="ZZ38" t="n">
        <v/>
      </c>
      <c r="AAA38" t="n">
        <v>3</v>
      </c>
      <c r="AAB38" t="n">
        <v/>
      </c>
      <c r="AAC38" t="n">
        <v/>
      </c>
      <c r="AAD38" t="n">
        <v/>
      </c>
      <c r="AAE38" t="n">
        <v/>
      </c>
      <c r="AAF38" t="n">
        <v/>
      </c>
      <c r="AAG38" t="n">
        <v/>
      </c>
      <c r="AAH38" t="n">
        <v/>
      </c>
      <c r="AAI38" t="inlineStr">
        <is>
          <t>Pakan segar (misal: rumput)</t>
        </is>
      </c>
      <c r="AAJ38" t="n">
        <v/>
      </c>
      <c r="AAK38" t="n">
        <v/>
      </c>
      <c r="AAL38" t="inlineStr">
        <is>
          <t>Tidak</t>
        </is>
      </c>
      <c r="AAM38" t="n">
        <v/>
      </c>
      <c r="AAN38" t="n">
        <v/>
      </c>
      <c r="AAO38" t="n">
        <v/>
      </c>
      <c r="AAP38" t="n">
        <v/>
      </c>
      <c r="AAQ38" t="n">
        <v/>
      </c>
      <c r="AAR38" t="inlineStr">
        <is>
          <t>Ya</t>
        </is>
      </c>
      <c r="AAS38" t="inlineStr">
        <is>
          <t>Tidak pasti/ragu-ragu</t>
        </is>
      </c>
      <c r="AAT38" t="inlineStr">
        <is>
          <t>Dibuang ke selokan</t>
        </is>
      </c>
      <c r="AAU38" t="n">
        <v>0</v>
      </c>
      <c r="AAV38" t="n">
        <v>0</v>
      </c>
      <c r="AAW38" t="n">
        <v>0</v>
      </c>
      <c r="AAX38" t="n">
        <v>0</v>
      </c>
      <c r="AAY38" t="n">
        <v>0</v>
      </c>
      <c r="AAZ38" t="n">
        <v>0</v>
      </c>
      <c r="ABA38" t="n">
        <v>1</v>
      </c>
      <c r="ABB38" t="n">
        <v/>
      </c>
      <c r="ABC38" t="n">
        <v/>
      </c>
      <c r="ABD38" t="n">
        <v/>
      </c>
      <c r="ABE38" t="n">
        <v/>
      </c>
      <c r="ABF38" t="n">
        <v/>
      </c>
      <c r="ABG38" t="n">
        <v/>
      </c>
      <c r="ABH38" t="n">
        <v/>
      </c>
      <c r="ABI38" t="n">
        <v/>
      </c>
      <c r="ABJ38" t="n">
        <v/>
      </c>
      <c r="ABK38" t="n">
        <v/>
      </c>
      <c r="ABL38" t="n">
        <v/>
      </c>
      <c r="ABM38" t="n">
        <v/>
      </c>
      <c r="ABN38" t="n">
        <v/>
      </c>
      <c r="ABO38" t="n">
        <v/>
      </c>
      <c r="ABP38" t="n">
        <v/>
      </c>
      <c r="ABQ38" t="n">
        <v/>
      </c>
      <c r="ABR38" t="n">
        <v/>
      </c>
      <c r="ABS38" t="n">
        <v/>
      </c>
      <c r="ABT38" t="n">
        <v/>
      </c>
      <c r="ABU38" t="n">
        <v/>
      </c>
      <c r="ABV38" t="n">
        <v/>
      </c>
      <c r="ABW38" t="n">
        <v/>
      </c>
      <c r="ABX38" t="n">
        <v/>
      </c>
      <c r="ABY38" t="n">
        <v/>
      </c>
      <c r="ABZ38" t="n">
        <v/>
      </c>
      <c r="ACA38" t="n">
        <v/>
      </c>
      <c r="ACB38" t="n">
        <v/>
      </c>
      <c r="ACC38" t="n">
        <v/>
      </c>
      <c r="ACD38" t="n">
        <v/>
      </c>
      <c r="ACE38" t="n">
        <v/>
      </c>
      <c r="ACF38" t="n">
        <v/>
      </c>
      <c r="ACG38" t="n">
        <v/>
      </c>
      <c r="ACH38" t="n">
        <v/>
      </c>
      <c r="ACI38" t="n">
        <v/>
      </c>
      <c r="ACJ38" t="n">
        <v/>
      </c>
      <c r="ACK38" t="inlineStr">
        <is>
          <t>Lebih praktis menggunakan pupuk kimia</t>
        </is>
      </c>
      <c r="ACL38" t="n">
        <v>0</v>
      </c>
      <c r="ACM38" t="n">
        <v>0</v>
      </c>
      <c r="ACN38" t="n">
        <v>0</v>
      </c>
      <c r="ACO38" t="n">
        <v>0</v>
      </c>
      <c r="ACP38" t="n">
        <v>0</v>
      </c>
      <c r="ACQ38" t="n">
        <v>1</v>
      </c>
      <c r="ACR38" t="n">
        <v>0</v>
      </c>
      <c r="ACS38" t="n">
        <v/>
      </c>
      <c r="ACT38" t="inlineStr">
        <is>
          <t>Tidak ada</t>
        </is>
      </c>
      <c r="ACU38" t="inlineStr">
        <is>
          <t>Manfaat besar dan membantu kehidupan sehari-hari</t>
        </is>
      </c>
      <c r="ACV38" t="inlineStr">
        <is>
          <t>Berkurang</t>
        </is>
      </c>
      <c r="ACW38" t="inlineStr">
        <is>
          <t>Anggota keluarga - Perempuan dewasa</t>
        </is>
      </c>
      <c r="ACX38" t="inlineStr">
        <is>
          <t>Setuju</t>
        </is>
      </c>
      <c r="ACY38" t="inlineStr">
        <is>
          <t>Anggota keluarga - Laki-laki dewasa Anggota keluarga - Perempuan dewasa Anggota keluarga - Anak-anak</t>
        </is>
      </c>
      <c r="ACZ38" t="n">
        <v>1</v>
      </c>
      <c r="ADA38" t="n">
        <v>1</v>
      </c>
      <c r="ADB38" t="n">
        <v>1</v>
      </c>
      <c r="ADC38" t="n">
        <v>0</v>
      </c>
      <c r="ADD38" t="inlineStr">
        <is>
          <t>Puas</t>
        </is>
      </c>
      <c r="ADE38" t="inlineStr">
        <is>
          <t>Puas</t>
        </is>
      </c>
      <c r="ADF38" t="inlineStr">
        <is>
          <t>Puas</t>
        </is>
      </c>
      <c r="ADG38" t="inlineStr">
        <is>
          <t>Sangat puas</t>
        </is>
      </c>
      <c r="ADH38" t="inlineStr">
        <is>
          <t>Tidak</t>
        </is>
      </c>
      <c r="ADI38" t="n">
        <v/>
      </c>
      <c r="ADJ38" t="inlineStr">
        <is>
          <t>Puas</t>
        </is>
      </c>
      <c r="ADK38" t="n">
        <v/>
      </c>
      <c r="ADL38" t="n">
        <v/>
      </c>
      <c r="ADM38" t="n">
        <v/>
      </c>
      <c r="ADN38" t="n">
        <v/>
      </c>
      <c r="ADO38" t="n">
        <v/>
      </c>
      <c r="ADP38" t="n">
        <v/>
      </c>
      <c r="ADQ38" t="n">
        <v/>
      </c>
      <c r="ADR38" t="n">
        <v/>
      </c>
      <c r="ADS38" t="n">
        <v/>
      </c>
      <c r="ADT38" t="n">
        <v/>
      </c>
      <c r="ADU38" t="inlineStr">
        <is>
          <t>Menghubungi CPO atau pendamping</t>
        </is>
      </c>
      <c r="ADV38" t="n">
        <v>0</v>
      </c>
      <c r="ADW38" t="n">
        <v>0</v>
      </c>
      <c r="ADX38" t="n">
        <v>0</v>
      </c>
      <c r="ADY38" t="n">
        <v>0</v>
      </c>
      <c r="ADZ38" t="n">
        <v>1</v>
      </c>
      <c r="AEA38" t="n">
        <v>0</v>
      </c>
      <c r="AEB38" t="n">
        <v>0</v>
      </c>
      <c r="AEC38" t="n">
        <v>0</v>
      </c>
      <c r="AED38" t="inlineStr">
        <is>
          <t>Tidak ada</t>
        </is>
      </c>
      <c r="AEE38" t="inlineStr">
        <is>
          <t>Perempuan dewasa</t>
        </is>
      </c>
      <c r="AEF38" t="n">
        <v/>
      </c>
      <c r="AEG38" t="inlineStr">
        <is>
          <t>Menelepon atau WA langsung</t>
        </is>
      </c>
      <c r="AEH38" t="n">
        <v/>
      </c>
      <c r="AEI38" t="inlineStr">
        <is>
          <t>Tidak ada</t>
        </is>
      </c>
      <c r="AEJ38" t="inlineStr">
        <is>
          <t>Ya, selalu</t>
        </is>
      </c>
      <c r="AEK38" t="inlineStr">
        <is>
          <t>Pengurangan pengeluaran rumah tangga (bahan bakar minyak, pupuk, dll.) Lebih mudah mendapatkan energi Lebih aman Pengurangan waktu dan tenaga Peningkatan kebersihan kandang ternak Dapur lebih bersih dan bebas asap</t>
        </is>
      </c>
      <c r="AEL38" t="n">
        <v>1</v>
      </c>
      <c r="AEM38" t="n">
        <v>1</v>
      </c>
      <c r="AEN38" t="n">
        <v>0</v>
      </c>
      <c r="AEO38" t="n">
        <v>0</v>
      </c>
      <c r="AEP38" t="n">
        <v>1</v>
      </c>
      <c r="AEQ38" t="n">
        <v>1</v>
      </c>
      <c r="AER38" t="n">
        <v>1</v>
      </c>
      <c r="AES38" t="n">
        <v>0</v>
      </c>
      <c r="AET38" t="n">
        <v>1</v>
      </c>
      <c r="AEU38" t="n">
        <v>0</v>
      </c>
      <c r="AEV38" t="n">
        <v>0</v>
      </c>
      <c r="AEW38" t="n">
        <v>0</v>
      </c>
      <c r="AEX38" t="n">
        <v/>
      </c>
      <c r="AEY38" t="inlineStr">
        <is>
          <t>Mengurangi pengeluaran energi</t>
        </is>
      </c>
      <c r="AEZ38" t="n">
        <v/>
      </c>
      <c r="AFA38" t="inlineStr">
        <is>
          <t>Tetangga / teman / saudara</t>
        </is>
      </c>
      <c r="AFB38" t="n">
        <v/>
      </c>
      <c r="AFC38" t="inlineStr">
        <is>
          <t>SUHADI-2-9_43_41.jpg</t>
        </is>
      </c>
      <c r="AFD38" t="inlineStr">
        <is>
          <t>https://kf.kobotoolbox.org/api/v2/assets/avstPQqLr3Ab3ZdcVTXZ6f/data/681557077/attachments/attLrxPN3kz3wWuNxULxN3YX/</t>
        </is>
      </c>
      <c r="AFE38" t="inlineStr">
        <is>
          <t>suhadi-1-9_43_51.jpg</t>
        </is>
      </c>
      <c r="AFF38" t="inlineStr">
        <is>
          <t>https://kf.kobotoolbox.org/api/v2/assets/avstPQqLr3Ab3ZdcVTXZ6f/data/681557077/attachments/attVtzsR6jJmyuVxiK3Q2cET/</t>
        </is>
      </c>
      <c r="AFG38" t="inlineStr">
        <is>
          <t>Suyono/suyono_mse_2000</t>
        </is>
      </c>
      <c r="AFH38" t="n">
        <v/>
      </c>
      <c r="AFI38" t="n">
        <v/>
      </c>
    </row>
    <row r="39">
      <c r="A39" s="93" t="n">
        <v>46073</v>
      </c>
      <c r="B39" s="93" t="n">
        <v>46074</v>
      </c>
      <c r="C39" t="inlineStr">
        <is>
          <t>suyono</t>
        </is>
      </c>
      <c r="D39" t="inlineStr">
        <is>
          <t>suharjiyem,s.pd</t>
        </is>
      </c>
      <c r="E39" t="n">
        <v>81225722974</v>
      </c>
      <c r="F39" t="inlineStr">
        <is>
          <t>-7.776942 110.239625 0 0</t>
        </is>
      </c>
      <c r="G39" t="n">
        <v>-7.776942</v>
      </c>
      <c r="H39" t="n">
        <v>110.239625</v>
      </c>
      <c r="I39" t="n">
        <v>0</v>
      </c>
      <c r="J39" t="n">
        <v>0</v>
      </c>
      <c r="K39" t="n">
        <v>0</v>
      </c>
      <c r="L39" t="inlineStr">
        <is>
          <t>-7.776886 110.239594 0 0</t>
        </is>
      </c>
      <c r="M39" t="n">
        <v>-7.776886</v>
      </c>
      <c r="N39" t="n">
        <v>110.239594</v>
      </c>
      <c r="O39" t="n">
        <v>0</v>
      </c>
      <c r="P39" t="n">
        <v>0</v>
      </c>
      <c r="Q39" t="n">
        <v>0</v>
      </c>
      <c r="R39" t="inlineStr">
        <is>
          <t>DIY</t>
        </is>
      </c>
      <c r="S39" t="n">
        <v>0</v>
      </c>
      <c r="T39" t="n">
        <v>0</v>
      </c>
      <c r="U39" t="n">
        <v>0</v>
      </c>
      <c r="V39" t="n">
        <v>0</v>
      </c>
      <c r="W39" t="n">
        <v>1</v>
      </c>
      <c r="X39" t="n">
        <v>0</v>
      </c>
      <c r="Y39" t="n">
        <v>0</v>
      </c>
      <c r="Z39" t="n">
        <v>0</v>
      </c>
      <c r="AA39" t="n">
        <v>0</v>
      </c>
      <c r="AB39" t="n">
        <v>0</v>
      </c>
      <c r="AC39" t="inlineStr">
        <is>
          <t>SLEMAN</t>
        </is>
      </c>
      <c r="AD39" t="inlineStr">
        <is>
          <t>MOYUDAN</t>
        </is>
      </c>
      <c r="AE39" t="inlineStr">
        <is>
          <t>SUMBERAGUNG</t>
        </is>
      </c>
      <c r="AF39" t="inlineStr">
        <is>
          <t>CV. BINA ENERGI MANDIRI PERSADA</t>
        </is>
      </c>
      <c r="AG39" t="inlineStr">
        <is>
          <t>BPP0143</t>
        </is>
      </c>
      <c r="AH39" t="n">
        <v>10</v>
      </c>
      <c r="AI39" t="inlineStr">
        <is>
          <t>VPA1</t>
        </is>
      </c>
      <c r="AJ39" t="inlineStr">
        <is>
          <t>Aktif</t>
        </is>
      </c>
      <c r="AK39" t="n">
        <v>62</v>
      </c>
      <c r="AL39" t="inlineStr">
        <is>
          <t>Perempuan</t>
        </is>
      </c>
      <c r="AM39" t="inlineStr">
        <is>
          <t>Sudah menikah</t>
        </is>
      </c>
      <c r="AN39" t="inlineStr">
        <is>
          <t>Diploma/S1/Sederajat</t>
        </is>
      </c>
      <c r="AO39" t="inlineStr">
        <is>
          <t>Lainnya</t>
        </is>
      </c>
      <c r="AP39" t="n">
        <v>0</v>
      </c>
      <c r="AQ39" t="n">
        <v>0</v>
      </c>
      <c r="AR39" t="n">
        <v>0</v>
      </c>
      <c r="AS39" t="n">
        <v>0</v>
      </c>
      <c r="AT39" t="n">
        <v>0</v>
      </c>
      <c r="AU39" t="n">
        <v>0</v>
      </c>
      <c r="AV39" t="n">
        <v>1</v>
      </c>
      <c r="AW39" t="n">
        <v>0</v>
      </c>
      <c r="AX39" t="inlineStr">
        <is>
          <t>Pensiunan PNS</t>
        </is>
      </c>
      <c r="AY39" t="inlineStr">
        <is>
          <t>Wiraswasta</t>
        </is>
      </c>
      <c r="AZ39" t="n">
        <v>0</v>
      </c>
      <c r="BA39" t="n">
        <v>0</v>
      </c>
      <c r="BB39" t="n">
        <v>0</v>
      </c>
      <c r="BC39" t="n">
        <v>1</v>
      </c>
      <c r="BD39" t="n">
        <v>0</v>
      </c>
      <c r="BE39" t="n">
        <v>0</v>
      </c>
      <c r="BF39" t="n">
        <v>0</v>
      </c>
      <c r="BG39" t="n">
        <v>0</v>
      </c>
      <c r="BH39" t="n">
        <v/>
      </c>
      <c r="BI39" t="inlineStr">
        <is>
          <t>Rp2.500.000 - Rp3.500.000</t>
        </is>
      </c>
      <c r="BJ39" t="n">
        <v>1</v>
      </c>
      <c r="BK39" t="n">
        <v>2</v>
      </c>
      <c r="BL39" t="n">
        <v>0</v>
      </c>
      <c r="BM39" t="n">
        <v>0</v>
      </c>
      <c r="BN39" t="inlineStr">
        <is>
          <t>Milik sendiri</t>
        </is>
      </c>
      <c r="BO39" t="inlineStr">
        <is>
          <t>Permanen (dinding bata dan semen)</t>
        </is>
      </c>
      <c r="BP39" t="n">
        <v>1</v>
      </c>
      <c r="BQ39" t="n">
        <v>0</v>
      </c>
      <c r="BR39" t="n">
        <v>0</v>
      </c>
      <c r="BS39" t="n">
        <v>0</v>
      </c>
      <c r="BT39" t="n">
        <v>0</v>
      </c>
      <c r="BU39" t="n">
        <v/>
      </c>
      <c r="BV39" t="inlineStr">
        <is>
          <t>Keramik/ubin</t>
        </is>
      </c>
      <c r="BW39" t="n">
        <v>0</v>
      </c>
      <c r="BX39" t="n">
        <v>0</v>
      </c>
      <c r="BY39" t="n">
        <v>1</v>
      </c>
      <c r="BZ39" t="n">
        <v>0</v>
      </c>
      <c r="CA39" t="n">
        <v>0</v>
      </c>
      <c r="CB39" t="n">
        <v/>
      </c>
      <c r="CC39" t="inlineStr">
        <is>
          <t>Genting</t>
        </is>
      </c>
      <c r="CD39" t="n">
        <v>0</v>
      </c>
      <c r="CE39" t="n">
        <v>0</v>
      </c>
      <c r="CF39" t="n">
        <v>0</v>
      </c>
      <c r="CG39" t="n">
        <v>0</v>
      </c>
      <c r="CH39" t="n">
        <v>0</v>
      </c>
      <c r="CI39" t="n">
        <v>1</v>
      </c>
      <c r="CJ39" t="n">
        <v>0</v>
      </c>
      <c r="CK39" t="n">
        <v/>
      </c>
      <c r="CL39" t="inlineStr">
        <is>
          <t>Ya</t>
        </is>
      </c>
      <c r="CM39" t="n">
        <v>2016</v>
      </c>
      <c r="CN39" t="inlineStr">
        <is>
          <t>Fixed-Dome (Kubah Tetap)</t>
        </is>
      </c>
      <c r="CO39" t="inlineStr">
        <is>
          <t>6 m³ (4-5 ekor sapi, ±5 jam memasak/hari, ±50 kg</t>
        </is>
      </c>
      <c r="CP39" t="inlineStr">
        <is>
          <t>Anggota keluarga - perempuan dewasa</t>
        </is>
      </c>
      <c r="CQ39" t="n">
        <v>0</v>
      </c>
      <c r="CR39" t="n">
        <v>0</v>
      </c>
      <c r="CS39" t="n">
        <v>0</v>
      </c>
      <c r="CT39" t="n">
        <v>0</v>
      </c>
      <c r="CU39" t="n">
        <v>0</v>
      </c>
      <c r="CV39" t="n">
        <v>1</v>
      </c>
      <c r="CW39" t="n">
        <v>0</v>
      </c>
      <c r="CX39" t="n">
        <v>0</v>
      </c>
      <c r="CY39" t="inlineStr">
        <is>
          <t>Anggota keluarga - laki-laki</t>
        </is>
      </c>
      <c r="CZ39" t="n">
        <v>1</v>
      </c>
      <c r="DA39" t="n">
        <v>0</v>
      </c>
      <c r="DB39" t="n">
        <v>0</v>
      </c>
      <c r="DC39" t="n">
        <v/>
      </c>
      <c r="DD39" t="inlineStr">
        <is>
          <t>Anggota keluarga - laki-laki CPO atau pendamping</t>
        </is>
      </c>
      <c r="DE39" t="n">
        <v>1</v>
      </c>
      <c r="DF39" t="n">
        <v>0</v>
      </c>
      <c r="DG39" t="n">
        <v>1</v>
      </c>
      <c r="DH39" t="n">
        <v>0</v>
      </c>
      <c r="DI39" t="n">
        <v/>
      </c>
      <c r="DJ39" t="inlineStr">
        <is>
          <t>CPO atau pendamping</t>
        </is>
      </c>
      <c r="DK39" t="n">
        <v>0</v>
      </c>
      <c r="DL39" t="n">
        <v>0</v>
      </c>
      <c r="DM39" t="n">
        <v>1</v>
      </c>
      <c r="DN39" t="n">
        <v>0</v>
      </c>
      <c r="DO39" t="n">
        <v/>
      </c>
      <c r="DP39" t="inlineStr">
        <is>
          <t>Ya</t>
        </is>
      </c>
      <c r="DQ39" t="n">
        <v/>
      </c>
      <c r="DR39" t="n">
        <v/>
      </c>
      <c r="DS39" t="n">
        <v/>
      </c>
      <c r="DT39" t="n">
        <v/>
      </c>
      <c r="DU39" t="n">
        <v/>
      </c>
      <c r="DV39" t="n">
        <v/>
      </c>
      <c r="DW39" t="n">
        <v/>
      </c>
      <c r="DX39" t="n">
        <v/>
      </c>
      <c r="DY39" t="n">
        <v/>
      </c>
      <c r="DZ39" t="n">
        <v/>
      </c>
      <c r="EA39" t="n">
        <v/>
      </c>
      <c r="EB39" t="n">
        <v/>
      </c>
      <c r="EC39" t="n">
        <v/>
      </c>
      <c r="ED39" t="n">
        <v/>
      </c>
      <c r="EE39" t="n">
        <v/>
      </c>
      <c r="EF39" t="n">
        <v/>
      </c>
      <c r="EG39" t="n">
        <v/>
      </c>
      <c r="EH39" t="n">
        <v/>
      </c>
      <c r="EI39" t="inlineStr">
        <is>
          <t>Tidak ada masalah</t>
        </is>
      </c>
      <c r="EJ39" t="n">
        <v>0</v>
      </c>
      <c r="EK39" t="n">
        <v>0</v>
      </c>
      <c r="EL39" t="n">
        <v>0</v>
      </c>
      <c r="EM39" t="n">
        <v>1</v>
      </c>
      <c r="EN39" t="n">
        <v>0</v>
      </c>
      <c r="EO39" t="n">
        <v/>
      </c>
      <c r="EP39" t="inlineStr">
        <is>
          <t>Ya, cukup jelas dan mudah diikuti</t>
        </is>
      </c>
      <c r="EQ39" t="inlineStr">
        <is>
          <t>Bukan pelatihan</t>
        </is>
      </c>
      <c r="ER39" t="inlineStr">
        <is>
          <t>CPO atau pendamping Lainnya</t>
        </is>
      </c>
      <c r="ES39" t="n">
        <v>1</v>
      </c>
      <c r="ET39" t="n">
        <v>0</v>
      </c>
      <c r="EU39" t="n">
        <v>0</v>
      </c>
      <c r="EV39" t="n">
        <v>1</v>
      </c>
      <c r="EW39" t="inlineStr">
        <is>
          <t>CPO lain (Mitra Sarana Energi)</t>
        </is>
      </c>
      <c r="EX39" t="inlineStr">
        <is>
          <t>Anggota keluarga - Perempuan dewasa</t>
        </is>
      </c>
      <c r="EY39" t="n">
        <v>0</v>
      </c>
      <c r="EZ39" t="n">
        <v>1</v>
      </c>
      <c r="FA39" t="n">
        <v>0</v>
      </c>
      <c r="FB39" t="n">
        <v/>
      </c>
      <c r="FC39" t="inlineStr">
        <is>
          <t>Jarang sekali</t>
        </is>
      </c>
      <c r="FD39" t="n">
        <v/>
      </c>
      <c r="FE39" t="inlineStr">
        <is>
          <t>Mengetahui</t>
        </is>
      </c>
      <c r="FF39" t="inlineStr">
        <is>
          <t>Selalu (setiap hari)</t>
        </is>
      </c>
      <c r="FG39" t="inlineStr">
        <is>
          <t>Tidak mengetahui</t>
        </is>
      </c>
      <c r="FH39" t="inlineStr">
        <is>
          <t>Jarang (setiap bulan atau lebih)</t>
        </is>
      </c>
      <c r="FI39" t="inlineStr">
        <is>
          <t>Mengetahui</t>
        </is>
      </c>
      <c r="FJ39" t="inlineStr">
        <is>
          <t>Selalu (setiap hari)</t>
        </is>
      </c>
      <c r="FK39" t="inlineStr">
        <is>
          <t>Mengetahui</t>
        </is>
      </c>
      <c r="FL39" t="inlineStr">
        <is>
          <t>Tidak pernah</t>
        </is>
      </c>
      <c r="FM39" t="inlineStr">
        <is>
          <t>Mengetahui</t>
        </is>
      </c>
      <c r="FN39" t="inlineStr">
        <is>
          <t>Cukup sering (2 minggu sekali)</t>
        </is>
      </c>
      <c r="FO39" t="inlineStr">
        <is>
          <t>Mengetahui</t>
        </is>
      </c>
      <c r="FP39" t="inlineStr">
        <is>
          <t>Cukup sering (2 minggu sekali)</t>
        </is>
      </c>
      <c r="FQ39" t="inlineStr">
        <is>
          <t>Mengetahui</t>
        </is>
      </c>
      <c r="FR39" t="inlineStr">
        <is>
          <t>Ya</t>
        </is>
      </c>
      <c r="FS39" t="inlineStr">
        <is>
          <t>Mengetahui</t>
        </is>
      </c>
      <c r="FT39" t="inlineStr">
        <is>
          <t>Ya, selalu</t>
        </is>
      </c>
      <c r="FU39" t="inlineStr">
        <is>
          <t>Laki-laki dewasa</t>
        </is>
      </c>
      <c r="FV39" t="n">
        <v>1</v>
      </c>
      <c r="FW39" t="n">
        <v>0</v>
      </c>
      <c r="FX39" t="n">
        <v>0</v>
      </c>
      <c r="FY39" t="n">
        <v>0</v>
      </c>
      <c r="FZ39" t="inlineStr">
        <is>
          <t>Memahami</t>
        </is>
      </c>
      <c r="GA39" t="inlineStr">
        <is>
          <t>CPO Lainnya</t>
        </is>
      </c>
      <c r="GB39" t="n">
        <v>1</v>
      </c>
      <c r="GC39" t="n">
        <v>0</v>
      </c>
      <c r="GD39" t="n">
        <v>0</v>
      </c>
      <c r="GE39" t="n">
        <v>1</v>
      </c>
      <c r="GF39" t="inlineStr">
        <is>
          <t>CPO Lain (MSE)</t>
        </is>
      </c>
      <c r="GG39" t="inlineStr">
        <is>
          <t>Sering</t>
        </is>
      </c>
      <c r="GH39" t="inlineStr">
        <is>
          <t>Ya</t>
        </is>
      </c>
      <c r="GI39" t="inlineStr">
        <is>
          <t>Tetangga Teman/keluarga Komunitas lokal</t>
        </is>
      </c>
      <c r="GJ39" t="n">
        <v>1</v>
      </c>
      <c r="GK39" t="n">
        <v>1</v>
      </c>
      <c r="GL39" t="n">
        <v>1</v>
      </c>
      <c r="GM39" t="n">
        <v>0</v>
      </c>
      <c r="GN39" t="n">
        <v/>
      </c>
      <c r="GO39" t="n">
        <v>10</v>
      </c>
      <c r="GP39" t="inlineStr">
        <is>
          <t>Penuh (100%)</t>
        </is>
      </c>
      <c r="GQ39" t="inlineStr">
        <is>
          <t>LPG</t>
        </is>
      </c>
      <c r="GR39" t="n">
        <v>1</v>
      </c>
      <c r="GS39" t="n">
        <v>0</v>
      </c>
      <c r="GT39" t="n">
        <v>0</v>
      </c>
      <c r="GU39" t="n">
        <v>0</v>
      </c>
      <c r="GV39" t="n">
        <v>0</v>
      </c>
      <c r="GW39" t="n">
        <v>0</v>
      </c>
      <c r="GX39" t="n">
        <v>0</v>
      </c>
      <c r="GY39" t="n">
        <v/>
      </c>
      <c r="GZ39" t="inlineStr">
        <is>
          <t>Ya</t>
        </is>
      </c>
      <c r="HA39" t="n">
        <v/>
      </c>
      <c r="HB39" t="n">
        <v/>
      </c>
      <c r="HC39" t="n">
        <v/>
      </c>
      <c r="HD39" t="n">
        <v/>
      </c>
      <c r="HE39" t="n">
        <v>6</v>
      </c>
      <c r="HF39" t="n">
        <v>35000</v>
      </c>
      <c r="HG39" t="n">
        <v>0</v>
      </c>
      <c r="HH39" t="n">
        <v>0</v>
      </c>
      <c r="HI39" t="n">
        <v/>
      </c>
      <c r="HJ39" t="n">
        <v/>
      </c>
      <c r="HK39" t="n">
        <v/>
      </c>
      <c r="HL39" t="n">
        <v/>
      </c>
      <c r="HM39" t="n">
        <v/>
      </c>
      <c r="HN39" t="n">
        <v/>
      </c>
      <c r="HO39" t="n">
        <v/>
      </c>
      <c r="HP39" t="n">
        <v/>
      </c>
      <c r="HQ39" t="n">
        <v/>
      </c>
      <c r="HR39" t="n">
        <v/>
      </c>
      <c r="HS39" t="n">
        <v/>
      </c>
      <c r="HT39" t="n">
        <v/>
      </c>
      <c r="HU39" t="n">
        <v/>
      </c>
      <c r="HV39" t="n">
        <v/>
      </c>
      <c r="HW39" t="n">
        <v/>
      </c>
      <c r="HX39" t="n">
        <v/>
      </c>
      <c r="HY39" t="n">
        <v/>
      </c>
      <c r="HZ39" t="n">
        <v/>
      </c>
      <c r="IA39" t="n">
        <v>6</v>
      </c>
      <c r="IB39" t="n">
        <v>35000</v>
      </c>
      <c r="IC39" t="n">
        <v/>
      </c>
      <c r="ID39" t="n">
        <v/>
      </c>
      <c r="IE39" t="n">
        <v/>
      </c>
      <c r="IF39" t="n">
        <v/>
      </c>
      <c r="IG39" t="n">
        <v/>
      </c>
      <c r="IH39" t="n">
        <v/>
      </c>
      <c r="II39" t="n">
        <v/>
      </c>
      <c r="IJ39" t="n">
        <v/>
      </c>
      <c r="IK39" t="inlineStr">
        <is>
          <t>15-30 kg</t>
        </is>
      </c>
      <c r="IL39" t="inlineStr">
        <is>
          <t>1-3 jam</t>
        </is>
      </c>
      <c r="IM39" t="inlineStr">
        <is>
          <t>Ya</t>
        </is>
      </c>
      <c r="IN39" t="inlineStr">
        <is>
          <t>Tidak</t>
        </is>
      </c>
      <c r="IO39" t="inlineStr">
        <is>
          <t>Lebih bersih</t>
        </is>
      </c>
      <c r="IP39" t="n">
        <v/>
      </c>
      <c r="IQ39" t="inlineStr">
        <is>
          <t>Tidak pernah</t>
        </is>
      </c>
      <c r="IR39" t="n">
        <v/>
      </c>
      <c r="IS39" t="n">
        <v/>
      </c>
      <c r="IT39" t="n">
        <v/>
      </c>
      <c r="IU39" t="n">
        <v/>
      </c>
      <c r="IV39" t="n">
        <v/>
      </c>
      <c r="IW39" t="n">
        <v/>
      </c>
      <c r="IX39" t="n">
        <v/>
      </c>
      <c r="IY39" t="n">
        <v/>
      </c>
      <c r="IZ39" t="inlineStr">
        <is>
          <t>Tidak pernah</t>
        </is>
      </c>
      <c r="JA39" t="n">
        <v/>
      </c>
      <c r="JB39" t="n">
        <v/>
      </c>
      <c r="JC39" t="n">
        <v/>
      </c>
      <c r="JD39" t="n">
        <v/>
      </c>
      <c r="JE39" t="n">
        <v/>
      </c>
      <c r="JF39" t="n">
        <v/>
      </c>
      <c r="JG39" t="n">
        <v/>
      </c>
      <c r="JH39" t="n">
        <v/>
      </c>
      <c r="JI39" t="inlineStr">
        <is>
          <t>Tidak pernah</t>
        </is>
      </c>
      <c r="JJ39" t="n">
        <v/>
      </c>
      <c r="JK39" t="n">
        <v/>
      </c>
      <c r="JL39" t="n">
        <v/>
      </c>
      <c r="JM39" t="n">
        <v/>
      </c>
      <c r="JN39" t="n">
        <v/>
      </c>
      <c r="JO39" t="n">
        <v/>
      </c>
      <c r="JP39" t="n">
        <v/>
      </c>
      <c r="JQ39" t="n">
        <v/>
      </c>
      <c r="JR39" t="inlineStr">
        <is>
          <t>Tidak pernah</t>
        </is>
      </c>
      <c r="JS39" t="n">
        <v/>
      </c>
      <c r="JT39" t="n">
        <v/>
      </c>
      <c r="JU39" t="n">
        <v/>
      </c>
      <c r="JV39" t="n">
        <v/>
      </c>
      <c r="JW39" t="n">
        <v/>
      </c>
      <c r="JX39" t="n">
        <v/>
      </c>
      <c r="JY39" t="n">
        <v/>
      </c>
      <c r="JZ39" t="n">
        <v/>
      </c>
      <c r="KA39" t="inlineStr">
        <is>
          <t>Tidak pernah</t>
        </is>
      </c>
      <c r="KB39" t="n">
        <v/>
      </c>
      <c r="KC39" t="n">
        <v/>
      </c>
      <c r="KD39" t="n">
        <v/>
      </c>
      <c r="KE39" t="n">
        <v/>
      </c>
      <c r="KF39" t="n">
        <v/>
      </c>
      <c r="KG39" t="n">
        <v/>
      </c>
      <c r="KH39" t="n">
        <v/>
      </c>
      <c r="KI39" t="n">
        <v/>
      </c>
      <c r="KJ39" t="inlineStr">
        <is>
          <t>Tidak pernah</t>
        </is>
      </c>
      <c r="KK39" t="n">
        <v/>
      </c>
      <c r="KL39" t="n">
        <v/>
      </c>
      <c r="KM39" t="n">
        <v/>
      </c>
      <c r="KN39" t="n">
        <v/>
      </c>
      <c r="KO39" t="n">
        <v/>
      </c>
      <c r="KP39" t="n">
        <v/>
      </c>
      <c r="KQ39" t="n">
        <v/>
      </c>
      <c r="KR39" t="n">
        <v/>
      </c>
      <c r="KS39" t="inlineStr">
        <is>
          <t>Cukup membaik</t>
        </is>
      </c>
      <c r="KT39" t="inlineStr">
        <is>
          <t>0-1 kali</t>
        </is>
      </c>
      <c r="KU39" t="inlineStr">
        <is>
          <t>0-1 kali</t>
        </is>
      </c>
      <c r="KV39" t="inlineStr">
        <is>
          <t>Tidak ada</t>
        </is>
      </c>
      <c r="KW39" t="n">
        <v>0</v>
      </c>
      <c r="KX39" t="n">
        <v>0</v>
      </c>
      <c r="KY39" t="n">
        <v>0</v>
      </c>
      <c r="KZ39" t="n">
        <v>1</v>
      </c>
      <c r="LA39" t="inlineStr">
        <is>
          <t>Cukup membaik</t>
        </is>
      </c>
      <c r="LB39" t="inlineStr">
        <is>
          <t>Tidak ada perubahan</t>
        </is>
      </c>
      <c r="LC39" t="n">
        <v>0</v>
      </c>
      <c r="LD39" t="n">
        <v>0</v>
      </c>
      <c r="LE39" t="n">
        <v>0</v>
      </c>
      <c r="LF39" t="n">
        <v>4</v>
      </c>
      <c r="LG39" t="inlineStr">
        <is>
          <t>Ya</t>
        </is>
      </c>
      <c r="LH39" t="n">
        <v>50000</v>
      </c>
      <c r="LI39" t="n">
        <v/>
      </c>
      <c r="LJ39" t="inlineStr">
        <is>
          <t>Kebutuhan rumah tangga</t>
        </is>
      </c>
      <c r="LK39" t="n">
        <v>0</v>
      </c>
      <c r="LL39" t="n">
        <v>0</v>
      </c>
      <c r="LM39" t="n">
        <v>0</v>
      </c>
      <c r="LN39" t="n">
        <v>0</v>
      </c>
      <c r="LO39" t="n">
        <v>1</v>
      </c>
      <c r="LP39" t="n">
        <v>0</v>
      </c>
      <c r="LQ39" t="n">
        <v>0</v>
      </c>
      <c r="LR39" t="n">
        <v/>
      </c>
      <c r="LS39" t="n">
        <v>15</v>
      </c>
      <c r="LT39" t="n">
        <v>0</v>
      </c>
      <c r="LU39" t="n">
        <v>0</v>
      </c>
      <c r="LV39" t="n">
        <v>10</v>
      </c>
      <c r="LW39" t="n">
        <v>10</v>
      </c>
      <c r="LX39" t="n">
        <v>0</v>
      </c>
      <c r="LY39" t="n">
        <v>10</v>
      </c>
      <c r="LZ39" t="n">
        <v>10</v>
      </c>
      <c r="MA39" t="n">
        <v>0</v>
      </c>
      <c r="MB39" t="inlineStr">
        <is>
          <t>Ya</t>
        </is>
      </c>
      <c r="MC39" t="n">
        <v>10</v>
      </c>
      <c r="MD39" t="n">
        <v>0</v>
      </c>
      <c r="ME39" t="n">
        <v>10</v>
      </c>
      <c r="MF39" t="n">
        <v>0</v>
      </c>
      <c r="MG39" t="n">
        <v>0</v>
      </c>
      <c r="MH39" t="n">
        <v>0</v>
      </c>
      <c r="MI39" t="inlineStr">
        <is>
          <t>Aktivitas sosial diluar rumah (misalnya, berkumpul dengan tetangga, mengikuti kegiatan PKK, dsb) Istirahat</t>
        </is>
      </c>
      <c r="MJ39" t="n">
        <v>0</v>
      </c>
      <c r="MK39" t="n">
        <v>1</v>
      </c>
      <c r="ML39" t="n">
        <v>1</v>
      </c>
      <c r="MM39" t="n">
        <v>0</v>
      </c>
      <c r="MN39" t="n">
        <v>0</v>
      </c>
      <c r="MO39" t="n">
        <v>0</v>
      </c>
      <c r="MP39" t="n">
        <v/>
      </c>
      <c r="MQ39" t="n">
        <v/>
      </c>
      <c r="MR39" t="inlineStr">
        <is>
          <t>Istirahat</t>
        </is>
      </c>
      <c r="MS39" t="inlineStr">
        <is>
          <t>Mengisi pelatihan-pelatihan, Arisan PKK, Pengajian</t>
        </is>
      </c>
      <c r="MT39" t="n">
        <v/>
      </c>
      <c r="MU39" t="inlineStr">
        <is>
          <t>Tidak</t>
        </is>
      </c>
      <c r="MV39" t="n">
        <v/>
      </c>
      <c r="MW39" t="n">
        <v/>
      </c>
      <c r="MX39" t="n">
        <v/>
      </c>
      <c r="MY39" t="n">
        <v/>
      </c>
      <c r="MZ39" t="n">
        <v/>
      </c>
      <c r="NA39" t="n">
        <v/>
      </c>
      <c r="NB39" t="n">
        <v/>
      </c>
      <c r="NC39" t="n">
        <v/>
      </c>
      <c r="ND39" t="n">
        <v/>
      </c>
      <c r="NE39" t="n">
        <v/>
      </c>
      <c r="NF39" t="n">
        <v/>
      </c>
      <c r="NG39" t="n">
        <v/>
      </c>
      <c r="NH39" t="n">
        <v/>
      </c>
      <c r="NI39" t="n">
        <v/>
      </c>
      <c r="NJ39" t="n">
        <v/>
      </c>
      <c r="NK39" t="n">
        <v/>
      </c>
      <c r="NL39" t="inlineStr">
        <is>
          <t>Ya</t>
        </is>
      </c>
      <c r="NM39" t="inlineStr">
        <is>
          <t>Kombinasi dana mandiri dan dana hibah</t>
        </is>
      </c>
      <c r="NN39" t="inlineStr">
        <is>
          <t>5.000.001-7.000.000</t>
        </is>
      </c>
      <c r="NO39" t="inlineStr">
        <is>
          <t>Yayasan Rumah Energi atau BIRU</t>
        </is>
      </c>
      <c r="NP39" t="n">
        <v/>
      </c>
      <c r="NQ39" t="n">
        <v/>
      </c>
      <c r="NR39" t="n">
        <v/>
      </c>
      <c r="NS39" t="n">
        <v/>
      </c>
      <c r="NT39" t="n">
        <v/>
      </c>
      <c r="NU39" t="n">
        <v/>
      </c>
      <c r="NV39" t="inlineStr">
        <is>
          <t>Anggota keluarga - Laki-laki dewasa</t>
        </is>
      </c>
      <c r="NW39" t="n">
        <v/>
      </c>
      <c r="NX39" t="inlineStr">
        <is>
          <t>Sangat meningkat</t>
        </is>
      </c>
      <c r="NY39" t="n">
        <v>60</v>
      </c>
      <c r="NZ39" t="n">
        <v>20</v>
      </c>
      <c r="OA39" t="n">
        <v>0</v>
      </c>
      <c r="OB39" t="n">
        <v>10</v>
      </c>
      <c r="OC39" t="n">
        <v>10</v>
      </c>
      <c r="OD39" t="n">
        <v>0</v>
      </c>
      <c r="OE39" t="inlineStr">
        <is>
          <t>Lebih baik</t>
        </is>
      </c>
      <c r="OF39" t="inlineStr">
        <is>
          <t>Lebih baik (beda waktu memasak 5-30 menit, ATAU tidak lagi ada rasa/bau makanan yang berubah, ATAU alasan lainnya)</t>
        </is>
      </c>
      <c r="OG39" t="inlineStr">
        <is>
          <t>Tidak</t>
        </is>
      </c>
      <c r="OH39" t="n">
        <v>0</v>
      </c>
      <c r="OI39" t="n">
        <v>0</v>
      </c>
      <c r="OJ39" t="n">
        <v>0</v>
      </c>
      <c r="OK39" t="n">
        <v>0</v>
      </c>
      <c r="OL39" t="n">
        <v>0</v>
      </c>
      <c r="OM39" t="n">
        <v>20</v>
      </c>
      <c r="ON39" t="n">
        <v>0</v>
      </c>
      <c r="OO39" t="n">
        <v>0</v>
      </c>
      <c r="OP39" t="inlineStr">
        <is>
          <t>Sapi pedaging</t>
        </is>
      </c>
      <c r="OQ39" t="n">
        <v>1</v>
      </c>
      <c r="OR39" t="n">
        <v>0</v>
      </c>
      <c r="OS39" t="n">
        <v>0</v>
      </c>
      <c r="OT39" t="n">
        <v>0</v>
      </c>
      <c r="OU39" t="n">
        <v>0</v>
      </c>
      <c r="OV39" t="n">
        <v>0</v>
      </c>
      <c r="OW39" t="n">
        <v>0</v>
      </c>
      <c r="OX39" t="n">
        <v>0</v>
      </c>
      <c r="OY39" t="n">
        <v>1</v>
      </c>
      <c r="OZ39" t="inlineStr">
        <is>
          <t>Kambing</t>
        </is>
      </c>
      <c r="PA39" t="n">
        <v>0</v>
      </c>
      <c r="PB39" t="n">
        <v>0</v>
      </c>
      <c r="PC39" t="n">
        <v>0</v>
      </c>
      <c r="PD39" t="n">
        <v>0</v>
      </c>
      <c r="PE39" t="n">
        <v>0</v>
      </c>
      <c r="PF39" t="n">
        <v>1</v>
      </c>
      <c r="PG39" t="n">
        <v>0</v>
      </c>
      <c r="PH39" t="n">
        <v>0</v>
      </c>
      <c r="PI39" t="n">
        <v>0</v>
      </c>
      <c r="PJ39" t="inlineStr">
        <is>
          <t>Kambing</t>
        </is>
      </c>
      <c r="PK39" t="n">
        <v>0</v>
      </c>
      <c r="PL39" t="n">
        <v>0</v>
      </c>
      <c r="PM39" t="n">
        <v>0</v>
      </c>
      <c r="PN39" t="n">
        <v>0</v>
      </c>
      <c r="PO39" t="n">
        <v>0</v>
      </c>
      <c r="PP39" t="n">
        <v>1</v>
      </c>
      <c r="PQ39" t="n">
        <v>0</v>
      </c>
      <c r="PR39" t="n">
        <v>0</v>
      </c>
      <c r="PS39" t="n">
        <v>0</v>
      </c>
      <c r="PT39" t="inlineStr">
        <is>
          <t>1-Disebarkan ke lahan terbuka</t>
        </is>
      </c>
      <c r="PU39" t="n">
        <v>0</v>
      </c>
      <c r="PV39" t="n">
        <v>0</v>
      </c>
      <c r="PW39" t="n">
        <v>0</v>
      </c>
      <c r="PX39" t="n">
        <v>0</v>
      </c>
      <c r="PY39" t="n">
        <v>0</v>
      </c>
      <c r="PZ39" t="n">
        <v>1</v>
      </c>
      <c r="QA39" t="n">
        <v>0</v>
      </c>
      <c r="QB39" t="n">
        <v>0</v>
      </c>
      <c r="QC39" t="n">
        <v>0</v>
      </c>
      <c r="QD39" t="n">
        <v/>
      </c>
      <c r="QE39" t="n">
        <v/>
      </c>
      <c r="QF39" t="n">
        <v/>
      </c>
      <c r="QG39" t="n">
        <v/>
      </c>
      <c r="QH39" t="n">
        <v/>
      </c>
      <c r="QI39" t="n">
        <v/>
      </c>
      <c r="QJ39" t="n">
        <v/>
      </c>
      <c r="QK39" t="n">
        <v/>
      </c>
      <c r="QL39" t="n">
        <v/>
      </c>
      <c r="QM39" t="n">
        <v/>
      </c>
      <c r="QN39" t="n">
        <v/>
      </c>
      <c r="QO39" t="n">
        <v/>
      </c>
      <c r="QP39" t="n">
        <v/>
      </c>
      <c r="QQ39" t="n">
        <v/>
      </c>
      <c r="QR39" t="n">
        <v/>
      </c>
      <c r="QS39" t="n">
        <v/>
      </c>
      <c r="QT39" t="n">
        <v/>
      </c>
      <c r="QU39" t="n">
        <v/>
      </c>
      <c r="QV39" t="n">
        <v/>
      </c>
      <c r="QW39" t="n">
        <v/>
      </c>
      <c r="QX39" t="n">
        <v/>
      </c>
      <c r="QY39" t="n">
        <v/>
      </c>
      <c r="QZ39" t="n">
        <v/>
      </c>
      <c r="RA39" t="n">
        <v/>
      </c>
      <c r="RB39" t="n">
        <v/>
      </c>
      <c r="RC39" t="n">
        <v/>
      </c>
      <c r="RD39" t="n">
        <v/>
      </c>
      <c r="RE39" t="n">
        <v/>
      </c>
      <c r="RF39" t="n">
        <v/>
      </c>
      <c r="RG39" t="n">
        <v/>
      </c>
      <c r="RH39" t="n">
        <v/>
      </c>
      <c r="RI39" t="n">
        <v/>
      </c>
      <c r="RJ39" t="n">
        <v/>
      </c>
      <c r="RK39" t="n">
        <v/>
      </c>
      <c r="RL39" t="n">
        <v/>
      </c>
      <c r="RM39" t="n">
        <v/>
      </c>
      <c r="RN39" t="n">
        <v/>
      </c>
      <c r="RO39" t="n">
        <v/>
      </c>
      <c r="RP39" t="n">
        <v/>
      </c>
      <c r="RQ39" t="n">
        <v/>
      </c>
      <c r="RR39" t="n">
        <v/>
      </c>
      <c r="RS39" t="n">
        <v/>
      </c>
      <c r="RT39" t="n">
        <v/>
      </c>
      <c r="RU39" t="n">
        <v/>
      </c>
      <c r="RV39" t="n">
        <v/>
      </c>
      <c r="RW39" t="n">
        <v/>
      </c>
      <c r="RX39" t="n">
        <v/>
      </c>
      <c r="RY39" t="n">
        <v/>
      </c>
      <c r="RZ39" t="n">
        <v/>
      </c>
      <c r="SA39" t="n">
        <v/>
      </c>
      <c r="SB39" t="n">
        <v/>
      </c>
      <c r="SC39" t="n">
        <v/>
      </c>
      <c r="SD39" t="n">
        <v/>
      </c>
      <c r="SE39" t="n">
        <v/>
      </c>
      <c r="SF39" t="n">
        <v/>
      </c>
      <c r="SG39" t="n">
        <v/>
      </c>
      <c r="SH39" t="n">
        <v/>
      </c>
      <c r="SI39" t="n">
        <v/>
      </c>
      <c r="SJ39" t="n">
        <v/>
      </c>
      <c r="SK39" t="n">
        <v/>
      </c>
      <c r="SL39" t="n">
        <v/>
      </c>
      <c r="SM39" t="n">
        <v/>
      </c>
      <c r="SN39" t="n">
        <v/>
      </c>
      <c r="SO39" t="n">
        <v/>
      </c>
      <c r="SP39" t="n">
        <v/>
      </c>
      <c r="SQ39" t="n">
        <v/>
      </c>
      <c r="SR39" t="n">
        <v/>
      </c>
      <c r="SS39" t="n">
        <v/>
      </c>
      <c r="ST39" t="n">
        <v/>
      </c>
      <c r="SU39" t="n">
        <v/>
      </c>
      <c r="SV39" t="n">
        <v/>
      </c>
      <c r="SW39" t="n">
        <v/>
      </c>
      <c r="SX39" t="n">
        <v/>
      </c>
      <c r="SY39" t="n">
        <v>0</v>
      </c>
      <c r="SZ39" t="n">
        <v/>
      </c>
      <c r="TA39" t="n">
        <v/>
      </c>
      <c r="TB39" t="n">
        <v/>
      </c>
      <c r="TC39" t="n">
        <v/>
      </c>
      <c r="TD39" t="n">
        <v/>
      </c>
      <c r="TE39" t="n">
        <v/>
      </c>
      <c r="TF39" t="n">
        <v/>
      </c>
      <c r="TG39" t="n">
        <v>0</v>
      </c>
      <c r="TH39" t="n">
        <v>0</v>
      </c>
      <c r="TI39" t="n">
        <v>0</v>
      </c>
      <c r="TJ39" t="n">
        <v>0</v>
      </c>
      <c r="TK39" t="n">
        <v>0</v>
      </c>
      <c r="TL39" t="n">
        <v>20</v>
      </c>
      <c r="TM39" t="n">
        <v>0</v>
      </c>
      <c r="TN39" t="n">
        <v>0</v>
      </c>
      <c r="TO39" t="n">
        <v>0</v>
      </c>
      <c r="TP39" t="n">
        <v>0</v>
      </c>
      <c r="TQ39" t="n">
        <v>0</v>
      </c>
      <c r="TR39" t="n">
        <v>0</v>
      </c>
      <c r="TS39" t="n">
        <v/>
      </c>
      <c r="TT39" t="n">
        <v/>
      </c>
      <c r="TU39" t="n">
        <v/>
      </c>
      <c r="TV39" t="n">
        <v/>
      </c>
      <c r="TW39" t="n">
        <v/>
      </c>
      <c r="TX39" t="n">
        <v/>
      </c>
      <c r="TY39" t="n">
        <v/>
      </c>
      <c r="TZ39" t="n">
        <v/>
      </c>
      <c r="UA39" t="n">
        <v/>
      </c>
      <c r="UB39" t="n">
        <v/>
      </c>
      <c r="UC39" t="n">
        <v/>
      </c>
      <c r="UD39" t="n">
        <v/>
      </c>
      <c r="UE39" t="n">
        <v/>
      </c>
      <c r="UF39" t="n">
        <v/>
      </c>
      <c r="UG39" t="n">
        <v/>
      </c>
      <c r="UH39" t="n">
        <v/>
      </c>
      <c r="UI39" t="n">
        <v/>
      </c>
      <c r="UJ39" t="n">
        <v/>
      </c>
      <c r="UK39" t="n">
        <v/>
      </c>
      <c r="UL39" t="n">
        <v/>
      </c>
      <c r="UM39" t="n">
        <v/>
      </c>
      <c r="UN39" t="n">
        <v/>
      </c>
      <c r="UO39" t="n">
        <v/>
      </c>
      <c r="UP39" t="n">
        <v/>
      </c>
      <c r="UQ39" t="n">
        <v/>
      </c>
      <c r="UR39" t="n">
        <v/>
      </c>
      <c r="US39" t="n">
        <v/>
      </c>
      <c r="UT39" t="n">
        <v/>
      </c>
      <c r="UU39" t="n">
        <v/>
      </c>
      <c r="UV39" t="n">
        <v/>
      </c>
      <c r="UW39" t="n">
        <v/>
      </c>
      <c r="UX39" t="n">
        <v/>
      </c>
      <c r="UY39" t="n">
        <v/>
      </c>
      <c r="UZ39" t="inlineStr">
        <is>
          <t>Pemberian pakan di kandang</t>
        </is>
      </c>
      <c r="VA39" t="n">
        <v/>
      </c>
      <c r="VB39" t="n">
        <v/>
      </c>
      <c r="VC39" t="n">
        <v/>
      </c>
      <c r="VD39" t="n">
        <v/>
      </c>
      <c r="VE39" t="n">
        <v/>
      </c>
      <c r="VF39" t="n">
        <v/>
      </c>
      <c r="VG39" t="n">
        <v/>
      </c>
      <c r="VH39" t="inlineStr">
        <is>
          <t>Sangat jarang (&gt;1 bulan sekali)</t>
        </is>
      </c>
      <c r="VI39" t="n">
        <v/>
      </c>
      <c r="VJ39" t="n">
        <v/>
      </c>
      <c r="VK39" t="n">
        <v/>
      </c>
      <c r="VL39" t="n">
        <v/>
      </c>
      <c r="VM39" t="n">
        <v/>
      </c>
      <c r="VN39" t="n">
        <v/>
      </c>
      <c r="VO39" t="n">
        <v/>
      </c>
      <c r="VP39" t="inlineStr">
        <is>
          <t>Jarang (1-3 minggu sekali)</t>
        </is>
      </c>
      <c r="VQ39" t="n">
        <v/>
      </c>
      <c r="VR39" t="n">
        <v/>
      </c>
      <c r="VS39" t="n">
        <v/>
      </c>
      <c r="VT39" t="n">
        <v/>
      </c>
      <c r="VU39" t="n">
        <v/>
      </c>
      <c r="VV39" t="n">
        <v/>
      </c>
      <c r="VW39" t="n">
        <v/>
      </c>
      <c r="VX39" t="n">
        <v/>
      </c>
      <c r="VY39" t="n">
        <v/>
      </c>
      <c r="VZ39" t="n">
        <v/>
      </c>
      <c r="WA39" t="n">
        <v/>
      </c>
      <c r="WB39" t="n">
        <v/>
      </c>
      <c r="WC39" t="n">
        <v/>
      </c>
      <c r="WD39" t="n">
        <v/>
      </c>
      <c r="WE39" t="n">
        <v/>
      </c>
      <c r="WF39" t="n">
        <v/>
      </c>
      <c r="WG39" t="n">
        <v/>
      </c>
      <c r="WH39" t="n">
        <v/>
      </c>
      <c r="WI39" t="n">
        <v/>
      </c>
      <c r="WJ39" t="n">
        <v/>
      </c>
      <c r="WK39" t="n">
        <v/>
      </c>
      <c r="WL39" t="n">
        <v/>
      </c>
      <c r="WM39" t="n">
        <v/>
      </c>
      <c r="WN39" t="n">
        <v/>
      </c>
      <c r="WO39" t="n">
        <v/>
      </c>
      <c r="WP39" t="n">
        <v/>
      </c>
      <c r="WQ39" t="n">
        <v/>
      </c>
      <c r="WR39" t="n">
        <v/>
      </c>
      <c r="WS39" t="n">
        <v/>
      </c>
      <c r="WT39" t="n">
        <v/>
      </c>
      <c r="WU39" t="n">
        <v/>
      </c>
      <c r="WV39" t="n">
        <v/>
      </c>
      <c r="WW39" t="n">
        <v/>
      </c>
      <c r="WX39" t="n">
        <v/>
      </c>
      <c r="WY39" t="n">
        <v/>
      </c>
      <c r="WZ39" t="n">
        <v/>
      </c>
      <c r="XA39" t="n">
        <v/>
      </c>
      <c r="XB39" t="n">
        <v/>
      </c>
      <c r="XC39" t="n">
        <v/>
      </c>
      <c r="XD39" t="n">
        <v/>
      </c>
      <c r="XE39" t="n">
        <v/>
      </c>
      <c r="XF39" t="n">
        <v/>
      </c>
      <c r="XG39" t="n">
        <v/>
      </c>
      <c r="XH39" t="n">
        <v/>
      </c>
      <c r="XI39" t="n">
        <v/>
      </c>
      <c r="XJ39" t="n">
        <v/>
      </c>
      <c r="XK39" t="n">
        <v/>
      </c>
      <c r="XL39" t="n">
        <v/>
      </c>
      <c r="XM39" t="n">
        <v/>
      </c>
      <c r="XN39" t="n">
        <v/>
      </c>
      <c r="XO39" t="n">
        <v/>
      </c>
      <c r="XP39" t="n">
        <v/>
      </c>
      <c r="XQ39" t="n">
        <v/>
      </c>
      <c r="XR39" t="n">
        <v/>
      </c>
      <c r="XS39" t="n">
        <v/>
      </c>
      <c r="XT39" t="n">
        <v/>
      </c>
      <c r="XU39" t="n">
        <v/>
      </c>
      <c r="XV39" t="n">
        <v/>
      </c>
      <c r="XW39" t="n">
        <v/>
      </c>
      <c r="XX39" t="n">
        <v/>
      </c>
      <c r="XY39" t="n">
        <v/>
      </c>
      <c r="XZ39" t="n">
        <v/>
      </c>
      <c r="YA39" t="inlineStr">
        <is>
          <t>3-Disimpan terbuka (dry lot) 6-Digester biogas</t>
        </is>
      </c>
      <c r="YB39" t="n">
        <v>0</v>
      </c>
      <c r="YC39" t="n">
        <v>0</v>
      </c>
      <c r="YD39" t="n">
        <v>0</v>
      </c>
      <c r="YE39" t="n">
        <v>0</v>
      </c>
      <c r="YF39" t="n">
        <v>0</v>
      </c>
      <c r="YG39" t="n">
        <v>0</v>
      </c>
      <c r="YH39" t="n">
        <v>1</v>
      </c>
      <c r="YI39" t="n">
        <v>0</v>
      </c>
      <c r="YJ39" t="n">
        <v>0</v>
      </c>
      <c r="YK39" t="n">
        <v>1</v>
      </c>
      <c r="YL39" t="n">
        <v>0</v>
      </c>
      <c r="YM39" t="n">
        <v>0</v>
      </c>
      <c r="YN39" t="n">
        <v/>
      </c>
      <c r="YO39" t="n">
        <v/>
      </c>
      <c r="YP39" t="n">
        <v/>
      </c>
      <c r="YQ39" t="n">
        <v/>
      </c>
      <c r="YR39" t="n">
        <v/>
      </c>
      <c r="YS39" t="n">
        <v/>
      </c>
      <c r="YT39" t="n">
        <v/>
      </c>
      <c r="YU39" t="n">
        <v/>
      </c>
      <c r="YV39" t="n">
        <v/>
      </c>
      <c r="YW39" t="n">
        <v/>
      </c>
      <c r="YX39" t="n">
        <v/>
      </c>
      <c r="YY39" t="n">
        <v/>
      </c>
      <c r="YZ39" t="n">
        <v/>
      </c>
      <c r="ZA39" t="n">
        <v/>
      </c>
      <c r="ZB39" t="n">
        <v/>
      </c>
      <c r="ZC39" t="n">
        <v/>
      </c>
      <c r="ZD39" t="n">
        <v/>
      </c>
      <c r="ZE39" t="n">
        <v/>
      </c>
      <c r="ZF39" t="n">
        <v/>
      </c>
      <c r="ZG39" t="n">
        <v/>
      </c>
      <c r="ZH39" t="n">
        <v/>
      </c>
      <c r="ZI39" t="n">
        <v/>
      </c>
      <c r="ZJ39" t="n">
        <v/>
      </c>
      <c r="ZK39" t="n">
        <v/>
      </c>
      <c r="ZL39" t="n">
        <v/>
      </c>
      <c r="ZM39" t="n">
        <v/>
      </c>
      <c r="ZN39" t="n">
        <v/>
      </c>
      <c r="ZO39" t="n">
        <v/>
      </c>
      <c r="ZP39" t="n">
        <v/>
      </c>
      <c r="ZQ39" t="n">
        <v/>
      </c>
      <c r="ZR39" t="n">
        <v/>
      </c>
      <c r="ZS39" t="n">
        <v>50</v>
      </c>
      <c r="ZT39" t="n">
        <v/>
      </c>
      <c r="ZU39" t="n">
        <v/>
      </c>
      <c r="ZV39" t="n">
        <v/>
      </c>
      <c r="ZW39" t="n">
        <v/>
      </c>
      <c r="ZX39" t="n">
        <v/>
      </c>
      <c r="ZY39" t="n">
        <v/>
      </c>
      <c r="ZZ39" t="n">
        <v/>
      </c>
      <c r="AAA39" t="n">
        <v>2</v>
      </c>
      <c r="AAB39" t="n">
        <v/>
      </c>
      <c r="AAC39" t="n">
        <v/>
      </c>
      <c r="AAD39" t="n">
        <v/>
      </c>
      <c r="AAE39" t="n">
        <v/>
      </c>
      <c r="AAF39" t="n">
        <v/>
      </c>
      <c r="AAG39" t="n">
        <v/>
      </c>
      <c r="AAH39" t="n">
        <v/>
      </c>
      <c r="AAI39" t="inlineStr">
        <is>
          <t>Pakan kering (misal: konsentrat, silase, pelet)</t>
        </is>
      </c>
      <c r="AAJ39" t="n">
        <v/>
      </c>
      <c r="AAK39" t="n">
        <v/>
      </c>
      <c r="AAL39" t="inlineStr">
        <is>
          <t>Tidak</t>
        </is>
      </c>
      <c r="AAM39" t="n">
        <v/>
      </c>
      <c r="AAN39" t="n">
        <v/>
      </c>
      <c r="AAO39" t="n">
        <v/>
      </c>
      <c r="AAP39" t="n">
        <v/>
      </c>
      <c r="AAQ39" t="n">
        <v/>
      </c>
      <c r="AAR39" t="inlineStr">
        <is>
          <t>Ya</t>
        </is>
      </c>
      <c r="AAS39" t="inlineStr">
        <is>
          <t>Mengetahui</t>
        </is>
      </c>
      <c r="AAT39" t="inlineStr">
        <is>
          <t>Diberikan gratis ke orang lain Didiamkan saja/dibiarkan di tempatnya (di bak/kolam penampung slurry)</t>
        </is>
      </c>
      <c r="AAU39" t="n">
        <v>0</v>
      </c>
      <c r="AAV39" t="n">
        <v>0</v>
      </c>
      <c r="AAW39" t="n">
        <v>0</v>
      </c>
      <c r="AAX39" t="n">
        <v>0</v>
      </c>
      <c r="AAY39" t="n">
        <v>1</v>
      </c>
      <c r="AAZ39" t="n">
        <v>1</v>
      </c>
      <c r="ABA39" t="n">
        <v>0</v>
      </c>
      <c r="ABB39" t="n">
        <v/>
      </c>
      <c r="ABC39" t="n">
        <v/>
      </c>
      <c r="ABD39" t="n">
        <v/>
      </c>
      <c r="ABE39" t="n">
        <v/>
      </c>
      <c r="ABF39" t="n">
        <v/>
      </c>
      <c r="ABG39" t="n">
        <v/>
      </c>
      <c r="ABH39" t="n">
        <v/>
      </c>
      <c r="ABI39" t="n">
        <v/>
      </c>
      <c r="ABJ39" t="n">
        <v/>
      </c>
      <c r="ABK39" t="n">
        <v/>
      </c>
      <c r="ABL39" t="n">
        <v/>
      </c>
      <c r="ABM39" t="n">
        <v/>
      </c>
      <c r="ABN39" t="n">
        <v/>
      </c>
      <c r="ABO39" t="n">
        <v/>
      </c>
      <c r="ABP39" t="n">
        <v/>
      </c>
      <c r="ABQ39" t="n">
        <v/>
      </c>
      <c r="ABR39" t="n">
        <v/>
      </c>
      <c r="ABS39" t="n">
        <v/>
      </c>
      <c r="ABT39" t="n">
        <v/>
      </c>
      <c r="ABU39" t="n">
        <v/>
      </c>
      <c r="ABV39" t="n">
        <v/>
      </c>
      <c r="ABW39" t="n">
        <v/>
      </c>
      <c r="ABX39" t="n">
        <v/>
      </c>
      <c r="ABY39" t="n">
        <v/>
      </c>
      <c r="ABZ39" t="n">
        <v/>
      </c>
      <c r="ACA39" t="n">
        <v/>
      </c>
      <c r="ACB39" t="n">
        <v/>
      </c>
      <c r="ACC39" t="n">
        <v/>
      </c>
      <c r="ACD39" t="n">
        <v/>
      </c>
      <c r="ACE39" t="n">
        <v/>
      </c>
      <c r="ACF39" t="n">
        <v/>
      </c>
      <c r="ACG39" t="n">
        <v/>
      </c>
      <c r="ACH39" t="n">
        <v/>
      </c>
      <c r="ACI39" t="n">
        <v/>
      </c>
      <c r="ACJ39" t="n">
        <v/>
      </c>
      <c r="ACK39" t="inlineStr">
        <is>
          <t>Tidak punya waktu mengumpulkannya Ladang/sawah terlalu jauh, sulit untuk mengangkut ke sana Lainnya</t>
        </is>
      </c>
      <c r="ACL39" t="n">
        <v>0</v>
      </c>
      <c r="ACM39" t="n">
        <v>0</v>
      </c>
      <c r="ACN39" t="n">
        <v>1</v>
      </c>
      <c r="ACO39" t="n">
        <v>1</v>
      </c>
      <c r="ACP39" t="n">
        <v>0</v>
      </c>
      <c r="ACQ39" t="n">
        <v>0</v>
      </c>
      <c r="ACR39" t="n">
        <v>1</v>
      </c>
      <c r="ACS39" t="inlineStr">
        <is>
          <t>Faktor usia</t>
        </is>
      </c>
      <c r="ACT39" t="inlineStr">
        <is>
          <t>Tidak ada</t>
        </is>
      </c>
      <c r="ACU39" t="inlineStr">
        <is>
          <t>Manfaat besar dan membantu kehidupan sehari-hari</t>
        </is>
      </c>
      <c r="ACV39" t="inlineStr">
        <is>
          <t>Berkurang</t>
        </is>
      </c>
      <c r="ACW39" t="inlineStr">
        <is>
          <t>Anggota keluarga - Perempuan dewasa</t>
        </is>
      </c>
      <c r="ACX39" t="inlineStr">
        <is>
          <t>Sangat setuju</t>
        </is>
      </c>
      <c r="ACY39" t="inlineStr">
        <is>
          <t>Anggota keluarga - Laki-laki dewasa Anggota keluarga - Perempuan dewasa Anggota keluarga - Anak-anak</t>
        </is>
      </c>
      <c r="ACZ39" t="n">
        <v>1</v>
      </c>
      <c r="ADA39" t="n">
        <v>1</v>
      </c>
      <c r="ADB39" t="n">
        <v>1</v>
      </c>
      <c r="ADC39" t="n">
        <v>0</v>
      </c>
      <c r="ADD39" t="inlineStr">
        <is>
          <t>Puas</t>
        </is>
      </c>
      <c r="ADE39" t="inlineStr">
        <is>
          <t>Puas</t>
        </is>
      </c>
      <c r="ADF39" t="inlineStr">
        <is>
          <t>Puas</t>
        </is>
      </c>
      <c r="ADG39" t="inlineStr">
        <is>
          <t>Sangat puas</t>
        </is>
      </c>
      <c r="ADH39" t="inlineStr">
        <is>
          <t>Tidak</t>
        </is>
      </c>
      <c r="ADI39" t="n">
        <v/>
      </c>
      <c r="ADJ39" t="inlineStr">
        <is>
          <t>Puas</t>
        </is>
      </c>
      <c r="ADK39" t="n">
        <v/>
      </c>
      <c r="ADL39" t="n">
        <v/>
      </c>
      <c r="ADM39" t="n">
        <v/>
      </c>
      <c r="ADN39" t="n">
        <v/>
      </c>
      <c r="ADO39" t="n">
        <v/>
      </c>
      <c r="ADP39" t="n">
        <v/>
      </c>
      <c r="ADQ39" t="n">
        <v/>
      </c>
      <c r="ADR39" t="n">
        <v/>
      </c>
      <c r="ADS39" t="n">
        <v/>
      </c>
      <c r="ADT39" t="n">
        <v/>
      </c>
      <c r="ADU39" t="inlineStr">
        <is>
          <t>Menghubungi CPO atau pendamping</t>
        </is>
      </c>
      <c r="ADV39" t="n">
        <v>0</v>
      </c>
      <c r="ADW39" t="n">
        <v>0</v>
      </c>
      <c r="ADX39" t="n">
        <v>0</v>
      </c>
      <c r="ADY39" t="n">
        <v>0</v>
      </c>
      <c r="ADZ39" t="n">
        <v>1</v>
      </c>
      <c r="AEA39" t="n">
        <v>0</v>
      </c>
      <c r="AEB39" t="n">
        <v>0</v>
      </c>
      <c r="AEC39" t="n">
        <v>0</v>
      </c>
      <c r="AED39" t="inlineStr">
        <is>
          <t>Tidak ada</t>
        </is>
      </c>
      <c r="AEE39" t="inlineStr">
        <is>
          <t>Perempuan dewasa</t>
        </is>
      </c>
      <c r="AEF39" t="n">
        <v/>
      </c>
      <c r="AEG39" t="inlineStr">
        <is>
          <t>Menelepon atau WA langsung</t>
        </is>
      </c>
      <c r="AEH39" t="n">
        <v/>
      </c>
      <c r="AEI39" t="inlineStr">
        <is>
          <t>Meminta CPO untuk selalu aktif mengontrol biogasnya</t>
        </is>
      </c>
      <c r="AEJ39" t="inlineStr">
        <is>
          <t>Kadang-kadang</t>
        </is>
      </c>
      <c r="AEK39" t="inlineStr">
        <is>
          <t>Pengurangan pengeluaran rumah tangga (bahan bakar minyak, pupuk, dll.) Lebih mudah mendapatkan energi Lebih aman Pengurangan waktu dan tenaga Peningkatan kebersihan kandang ternak Dapur lebih bersih dan bebas asap</t>
        </is>
      </c>
      <c r="AEL39" t="n">
        <v>1</v>
      </c>
      <c r="AEM39" t="n">
        <v>1</v>
      </c>
      <c r="AEN39" t="n">
        <v>0</v>
      </c>
      <c r="AEO39" t="n">
        <v>0</v>
      </c>
      <c r="AEP39" t="n">
        <v>1</v>
      </c>
      <c r="AEQ39" t="n">
        <v>1</v>
      </c>
      <c r="AER39" t="n">
        <v>1</v>
      </c>
      <c r="AES39" t="n">
        <v>0</v>
      </c>
      <c r="AET39" t="n">
        <v>1</v>
      </c>
      <c r="AEU39" t="n">
        <v>0</v>
      </c>
      <c r="AEV39" t="n">
        <v>0</v>
      </c>
      <c r="AEW39" t="n">
        <v>0</v>
      </c>
      <c r="AEX39" t="n">
        <v/>
      </c>
      <c r="AEY39" t="inlineStr">
        <is>
          <t>Mengurangi pengeluaran energi</t>
        </is>
      </c>
      <c r="AEZ39" t="n">
        <v/>
      </c>
      <c r="AFA39" t="inlineStr">
        <is>
          <t>Lainnya</t>
        </is>
      </c>
      <c r="AFB39" t="inlineStr">
        <is>
          <t>Sosialiasi CPO</t>
        </is>
      </c>
      <c r="AFC39" t="inlineStr">
        <is>
          <t>SUHAR-2-1_2_44.jpg</t>
        </is>
      </c>
      <c r="AFD39" t="inlineStr">
        <is>
          <t>https://kf.kobotoolbox.org/api/v2/assets/avstPQqLr3Ab3ZdcVTXZ6f/data/676634100/attachments/attKMBFtJAH4uL4pPNzkchFW/</t>
        </is>
      </c>
      <c r="AFE39" t="inlineStr">
        <is>
          <t>suhar-3-1_2_53.jpeg</t>
        </is>
      </c>
      <c r="AFF39" t="inlineStr">
        <is>
          <t>https://kf.kobotoolbox.org/api/v2/assets/avstPQqLr3Ab3ZdcVTXZ6f/data/676634100/attachments/attw7opV2sK7oYW2UvNPr9eZ/</t>
        </is>
      </c>
      <c r="AFG39" t="inlineStr">
        <is>
          <t>Suyono/suyono_mse_2000</t>
        </is>
      </c>
      <c r="AFH39" t="n">
        <v/>
      </c>
      <c r="AFI39" t="inlineStr">
        <is>
          <t>D5. Responden mengambil dari kandang kelompok berjarak 300 M, waktu yang di butuhkan 90 menit</t>
        </is>
      </c>
    </row>
    <row r="40">
      <c r="A40" s="93" t="n">
        <v>46070</v>
      </c>
      <c r="B40" s="93" t="n">
        <v>46070</v>
      </c>
      <c r="C40" t="inlineStr">
        <is>
          <t>suyono</t>
        </is>
      </c>
      <c r="D40" t="inlineStr">
        <is>
          <t>suharjo</t>
        </is>
      </c>
      <c r="E40" t="n">
        <v>895805099111</v>
      </c>
      <c r="F40" t="inlineStr">
        <is>
          <t>-7.62819 110.39829 0 0</t>
        </is>
      </c>
      <c r="G40" t="n">
        <v>-7.62819</v>
      </c>
      <c r="H40" t="n">
        <v>110.39829</v>
      </c>
      <c r="I40" t="n">
        <v>0</v>
      </c>
      <c r="J40" t="n">
        <v>0</v>
      </c>
      <c r="K40" t="n">
        <v>0</v>
      </c>
      <c r="L40" t="inlineStr">
        <is>
          <t>-7.628173 110.398423 0 0</t>
        </is>
      </c>
      <c r="M40" t="n">
        <v>-7.628173</v>
      </c>
      <c r="N40" t="n">
        <v>110.398423</v>
      </c>
      <c r="O40" t="n">
        <v>0</v>
      </c>
      <c r="P40" t="n">
        <v>0</v>
      </c>
      <c r="Q40" t="n">
        <v>0</v>
      </c>
      <c r="R40" t="inlineStr">
        <is>
          <t>DIY</t>
        </is>
      </c>
      <c r="S40" t="n">
        <v>0</v>
      </c>
      <c r="T40" t="n">
        <v>0</v>
      </c>
      <c r="U40" t="n">
        <v>0</v>
      </c>
      <c r="V40" t="n">
        <v>0</v>
      </c>
      <c r="W40" t="n">
        <v>1</v>
      </c>
      <c r="X40" t="n">
        <v>0</v>
      </c>
      <c r="Y40" t="n">
        <v>0</v>
      </c>
      <c r="Z40" t="n">
        <v>0</v>
      </c>
      <c r="AA40" t="n">
        <v>0</v>
      </c>
      <c r="AB40" t="n">
        <v>0</v>
      </c>
      <c r="AC40" t="inlineStr">
        <is>
          <t>SLEMAN</t>
        </is>
      </c>
      <c r="AD40" t="inlineStr">
        <is>
          <t>TURI</t>
        </is>
      </c>
      <c r="AE40" t="inlineStr">
        <is>
          <t>GIRIKERTO</t>
        </is>
      </c>
      <c r="AF40" t="inlineStr">
        <is>
          <t>LPTP</t>
        </is>
      </c>
      <c r="AG40" t="inlineStr">
        <is>
          <t>LPP0140</t>
        </is>
      </c>
      <c r="AH40" t="n">
        <v>14</v>
      </c>
      <c r="AI40" t="inlineStr">
        <is>
          <t>VPA1</t>
        </is>
      </c>
      <c r="AJ40" t="inlineStr">
        <is>
          <t>Aktif</t>
        </is>
      </c>
      <c r="AK40" t="n">
        <v>58</v>
      </c>
      <c r="AL40" t="inlineStr">
        <is>
          <t>Laki-laki</t>
        </is>
      </c>
      <c r="AM40" t="inlineStr">
        <is>
          <t>Sudah menikah</t>
        </is>
      </c>
      <c r="AN40" t="inlineStr">
        <is>
          <t>SMP/Sederajat</t>
        </is>
      </c>
      <c r="AO40" t="inlineStr">
        <is>
          <t>Petani</t>
        </is>
      </c>
      <c r="AP40" t="n">
        <v>1</v>
      </c>
      <c r="AQ40" t="n">
        <v>0</v>
      </c>
      <c r="AR40" t="n">
        <v>0</v>
      </c>
      <c r="AS40" t="n">
        <v>0</v>
      </c>
      <c r="AT40" t="n">
        <v>0</v>
      </c>
      <c r="AU40" t="n">
        <v>0</v>
      </c>
      <c r="AV40" t="n">
        <v>0</v>
      </c>
      <c r="AW40" t="n">
        <v>0</v>
      </c>
      <c r="AX40" t="n">
        <v/>
      </c>
      <c r="AY40" t="inlineStr">
        <is>
          <t>Peternak</t>
        </is>
      </c>
      <c r="AZ40" t="n">
        <v>0</v>
      </c>
      <c r="BA40" t="n">
        <v>1</v>
      </c>
      <c r="BB40" t="n">
        <v>0</v>
      </c>
      <c r="BC40" t="n">
        <v>0</v>
      </c>
      <c r="BD40" t="n">
        <v>0</v>
      </c>
      <c r="BE40" t="n">
        <v>0</v>
      </c>
      <c r="BF40" t="n">
        <v>0</v>
      </c>
      <c r="BG40" t="n">
        <v>0</v>
      </c>
      <c r="BH40" t="n">
        <v/>
      </c>
      <c r="BI40" t="inlineStr">
        <is>
          <t>&lt;Rp1.500.000</t>
        </is>
      </c>
      <c r="BJ40" t="n">
        <v>1</v>
      </c>
      <c r="BK40" t="n">
        <v>1</v>
      </c>
      <c r="BL40" t="n">
        <v>1</v>
      </c>
      <c r="BM40" t="n">
        <v>1</v>
      </c>
      <c r="BN40" t="inlineStr">
        <is>
          <t>Milik sendiri</t>
        </is>
      </c>
      <c r="BO40" t="inlineStr">
        <is>
          <t>Permanen (dinding bata dan semen)</t>
        </is>
      </c>
      <c r="BP40" t="n">
        <v>1</v>
      </c>
      <c r="BQ40" t="n">
        <v>0</v>
      </c>
      <c r="BR40" t="n">
        <v>0</v>
      </c>
      <c r="BS40" t="n">
        <v>0</v>
      </c>
      <c r="BT40" t="n">
        <v>0</v>
      </c>
      <c r="BU40" t="n">
        <v/>
      </c>
      <c r="BV40" t="inlineStr">
        <is>
          <t>Keramik/ubin</t>
        </is>
      </c>
      <c r="BW40" t="n">
        <v>0</v>
      </c>
      <c r="BX40" t="n">
        <v>0</v>
      </c>
      <c r="BY40" t="n">
        <v>1</v>
      </c>
      <c r="BZ40" t="n">
        <v>0</v>
      </c>
      <c r="CA40" t="n">
        <v>0</v>
      </c>
      <c r="CB40" t="n">
        <v/>
      </c>
      <c r="CC40" t="inlineStr">
        <is>
          <t>Genting</t>
        </is>
      </c>
      <c r="CD40" t="n">
        <v>0</v>
      </c>
      <c r="CE40" t="n">
        <v>0</v>
      </c>
      <c r="CF40" t="n">
        <v>0</v>
      </c>
      <c r="CG40" t="n">
        <v>0</v>
      </c>
      <c r="CH40" t="n">
        <v>0</v>
      </c>
      <c r="CI40" t="n">
        <v>1</v>
      </c>
      <c r="CJ40" t="n">
        <v>0</v>
      </c>
      <c r="CK40" t="n">
        <v/>
      </c>
      <c r="CL40" t="inlineStr">
        <is>
          <t>Ya</t>
        </is>
      </c>
      <c r="CM40" t="n">
        <v>2011</v>
      </c>
      <c r="CN40" t="inlineStr">
        <is>
          <t>Fixed-Dome (Kubah Tetap)</t>
        </is>
      </c>
      <c r="CO40" t="inlineStr">
        <is>
          <t>6 m³ (4-5 ekor sapi, ±5 jam memasak/hari, ±50 kg</t>
        </is>
      </c>
      <c r="CP40" t="inlineStr">
        <is>
          <t>Koperasi</t>
        </is>
      </c>
      <c r="CQ40" t="n">
        <v>0</v>
      </c>
      <c r="CR40" t="n">
        <v>0</v>
      </c>
      <c r="CS40" t="n">
        <v>0</v>
      </c>
      <c r="CT40" t="n">
        <v>0</v>
      </c>
      <c r="CU40" t="n">
        <v>0</v>
      </c>
      <c r="CV40" t="n">
        <v>0</v>
      </c>
      <c r="CW40" t="n">
        <v>1</v>
      </c>
      <c r="CX40" t="n">
        <v>0</v>
      </c>
      <c r="CY40" t="inlineStr">
        <is>
          <t>Anggota keluarga - laki-laki Anggota keluarga - perempuan dewasa</t>
        </is>
      </c>
      <c r="CZ40" t="n">
        <v>1</v>
      </c>
      <c r="DA40" t="n">
        <v>1</v>
      </c>
      <c r="DB40" t="n">
        <v>0</v>
      </c>
      <c r="DC40" t="n">
        <v/>
      </c>
      <c r="DD40" t="inlineStr">
        <is>
          <t>Anggota keluarga - laki-laki CPO atau pendamping</t>
        </is>
      </c>
      <c r="DE40" t="n">
        <v>1</v>
      </c>
      <c r="DF40" t="n">
        <v>0</v>
      </c>
      <c r="DG40" t="n">
        <v>1</v>
      </c>
      <c r="DH40" t="n">
        <v>0</v>
      </c>
      <c r="DI40" t="n">
        <v/>
      </c>
      <c r="DJ40" t="inlineStr">
        <is>
          <t>CPO atau pendamping</t>
        </is>
      </c>
      <c r="DK40" t="n">
        <v>0</v>
      </c>
      <c r="DL40" t="n">
        <v>0</v>
      </c>
      <c r="DM40" t="n">
        <v>1</v>
      </c>
      <c r="DN40" t="n">
        <v>0</v>
      </c>
      <c r="DO40" t="n">
        <v/>
      </c>
      <c r="DP40" t="inlineStr">
        <is>
          <t>Ya</t>
        </is>
      </c>
      <c r="DQ40" t="n">
        <v/>
      </c>
      <c r="DR40" t="n">
        <v/>
      </c>
      <c r="DS40" t="n">
        <v/>
      </c>
      <c r="DT40" t="n">
        <v/>
      </c>
      <c r="DU40" t="n">
        <v/>
      </c>
      <c r="DV40" t="n">
        <v/>
      </c>
      <c r="DW40" t="n">
        <v/>
      </c>
      <c r="DX40" t="n">
        <v/>
      </c>
      <c r="DY40" t="n">
        <v/>
      </c>
      <c r="DZ40" t="n">
        <v/>
      </c>
      <c r="EA40" t="n">
        <v/>
      </c>
      <c r="EB40" t="n">
        <v/>
      </c>
      <c r="EC40" t="n">
        <v/>
      </c>
      <c r="ED40" t="n">
        <v/>
      </c>
      <c r="EE40" t="n">
        <v/>
      </c>
      <c r="EF40" t="n">
        <v/>
      </c>
      <c r="EG40" t="n">
        <v/>
      </c>
      <c r="EH40" t="n">
        <v/>
      </c>
      <c r="EI40" t="inlineStr">
        <is>
          <t>Tidak ada masalah</t>
        </is>
      </c>
      <c r="EJ40" t="n">
        <v>0</v>
      </c>
      <c r="EK40" t="n">
        <v>0</v>
      </c>
      <c r="EL40" t="n">
        <v>0</v>
      </c>
      <c r="EM40" t="n">
        <v>1</v>
      </c>
      <c r="EN40" t="n">
        <v>0</v>
      </c>
      <c r="EO40" t="n">
        <v/>
      </c>
      <c r="EP40" t="inlineStr">
        <is>
          <t>Ya, cukup jelas dan mudah diikuti</t>
        </is>
      </c>
      <c r="EQ40" t="inlineStr">
        <is>
          <t>Pelatihan</t>
        </is>
      </c>
      <c r="ER40" t="inlineStr">
        <is>
          <t>CPO atau pendamping</t>
        </is>
      </c>
      <c r="ES40" t="n">
        <v>1</v>
      </c>
      <c r="ET40" t="n">
        <v>0</v>
      </c>
      <c r="EU40" t="n">
        <v>0</v>
      </c>
      <c r="EV40" t="n">
        <v>0</v>
      </c>
      <c r="EW40" t="n">
        <v/>
      </c>
      <c r="EX40" t="inlineStr">
        <is>
          <t>Anggota keluarga - Laki-laki</t>
        </is>
      </c>
      <c r="EY40" t="n">
        <v>1</v>
      </c>
      <c r="EZ40" t="n">
        <v>0</v>
      </c>
      <c r="FA40" t="n">
        <v>0</v>
      </c>
      <c r="FB40" t="n">
        <v/>
      </c>
      <c r="FC40" t="inlineStr">
        <is>
          <t>Jarang sekali</t>
        </is>
      </c>
      <c r="FD40" t="n">
        <v/>
      </c>
      <c r="FE40" t="inlineStr">
        <is>
          <t>Mengetahui</t>
        </is>
      </c>
      <c r="FF40" t="inlineStr">
        <is>
          <t>Selalu (setiap hari)</t>
        </is>
      </c>
      <c r="FG40" t="inlineStr">
        <is>
          <t>Mengetahui</t>
        </is>
      </c>
      <c r="FH40" t="inlineStr">
        <is>
          <t>Cukup sering (2 minggu sekali)</t>
        </is>
      </c>
      <c r="FI40" t="inlineStr">
        <is>
          <t>Mengetahui</t>
        </is>
      </c>
      <c r="FJ40" t="inlineStr">
        <is>
          <t>Sering (setiap minggu)</t>
        </is>
      </c>
      <c r="FK40" t="inlineStr">
        <is>
          <t>Mengetahui</t>
        </is>
      </c>
      <c r="FL40" t="inlineStr">
        <is>
          <t>Jarang (setiap bulan atau lebih)</t>
        </is>
      </c>
      <c r="FM40" t="inlineStr">
        <is>
          <t>Mengetahui</t>
        </is>
      </c>
      <c r="FN40" t="inlineStr">
        <is>
          <t>Cukup sering (2 minggu sekali)</t>
        </is>
      </c>
      <c r="FO40" t="inlineStr">
        <is>
          <t>Mengetahui</t>
        </is>
      </c>
      <c r="FP40" t="inlineStr">
        <is>
          <t>Cukup sering (2 minggu sekali)</t>
        </is>
      </c>
      <c r="FQ40" t="inlineStr">
        <is>
          <t>Mengetahui</t>
        </is>
      </c>
      <c r="FR40" t="inlineStr">
        <is>
          <t>Ya</t>
        </is>
      </c>
      <c r="FS40" t="inlineStr">
        <is>
          <t>Mengetahui</t>
        </is>
      </c>
      <c r="FT40" t="inlineStr">
        <is>
          <t>Ya, selalu</t>
        </is>
      </c>
      <c r="FU40" t="inlineStr">
        <is>
          <t>Laki-laki dewasa</t>
        </is>
      </c>
      <c r="FV40" t="n">
        <v>1</v>
      </c>
      <c r="FW40" t="n">
        <v>0</v>
      </c>
      <c r="FX40" t="n">
        <v>0</v>
      </c>
      <c r="FY40" t="n">
        <v>0</v>
      </c>
      <c r="FZ40" t="inlineStr">
        <is>
          <t>Cukup memahami</t>
        </is>
      </c>
      <c r="GA40" t="inlineStr">
        <is>
          <t>CPO Pelatihan</t>
        </is>
      </c>
      <c r="GB40" t="n">
        <v>1</v>
      </c>
      <c r="GC40" t="n">
        <v>1</v>
      </c>
      <c r="GD40" t="n">
        <v>0</v>
      </c>
      <c r="GE40" t="n">
        <v>0</v>
      </c>
      <c r="GF40" t="n">
        <v/>
      </c>
      <c r="GG40" t="inlineStr">
        <is>
          <t>Selalu</t>
        </is>
      </c>
      <c r="GH40" t="inlineStr">
        <is>
          <t>Ya</t>
        </is>
      </c>
      <c r="GI40" t="inlineStr">
        <is>
          <t>Tetangga Teman/keluarga Komunitas lokal</t>
        </is>
      </c>
      <c r="GJ40" t="n">
        <v>1</v>
      </c>
      <c r="GK40" t="n">
        <v>1</v>
      </c>
      <c r="GL40" t="n">
        <v>1</v>
      </c>
      <c r="GM40" t="n">
        <v>0</v>
      </c>
      <c r="GN40" t="n">
        <v/>
      </c>
      <c r="GO40" t="n">
        <v>10</v>
      </c>
      <c r="GP40" t="inlineStr">
        <is>
          <t>Penuh (100%)</t>
        </is>
      </c>
      <c r="GQ40" t="inlineStr">
        <is>
          <t>Kayu bakar</t>
        </is>
      </c>
      <c r="GR40" t="n">
        <v>0</v>
      </c>
      <c r="GS40" t="n">
        <v>1</v>
      </c>
      <c r="GT40" t="n">
        <v>0</v>
      </c>
      <c r="GU40" t="n">
        <v>0</v>
      </c>
      <c r="GV40" t="n">
        <v>0</v>
      </c>
      <c r="GW40" t="n">
        <v>0</v>
      </c>
      <c r="GX40" t="n">
        <v>0</v>
      </c>
      <c r="GY40" t="n">
        <v/>
      </c>
      <c r="GZ40" t="inlineStr">
        <is>
          <t>Tidak</t>
        </is>
      </c>
      <c r="HA40" t="n">
        <v>700</v>
      </c>
      <c r="HB40" t="n">
        <v>0</v>
      </c>
      <c r="HC40" t="n">
        <v>300</v>
      </c>
      <c r="HD40" t="n">
        <v>0</v>
      </c>
      <c r="HE40" t="n">
        <v/>
      </c>
      <c r="HF40" t="n">
        <v/>
      </c>
      <c r="HG40" t="n">
        <v/>
      </c>
      <c r="HH40" t="n">
        <v/>
      </c>
      <c r="HI40" t="n">
        <v/>
      </c>
      <c r="HJ40" t="n">
        <v/>
      </c>
      <c r="HK40" t="n">
        <v/>
      </c>
      <c r="HL40" t="n">
        <v/>
      </c>
      <c r="HM40" t="n">
        <v/>
      </c>
      <c r="HN40" t="n">
        <v/>
      </c>
      <c r="HO40" t="n">
        <v/>
      </c>
      <c r="HP40" t="n">
        <v/>
      </c>
      <c r="HQ40" t="n">
        <v/>
      </c>
      <c r="HR40" t="n">
        <v/>
      </c>
      <c r="HS40" t="n">
        <v/>
      </c>
      <c r="HT40" t="n">
        <v/>
      </c>
      <c r="HU40" t="n">
        <v/>
      </c>
      <c r="HV40" t="n">
        <v/>
      </c>
      <c r="HW40" t="n">
        <v/>
      </c>
      <c r="HX40" t="n">
        <v/>
      </c>
      <c r="HY40" t="n">
        <v>400</v>
      </c>
      <c r="HZ40" t="n">
        <v>0</v>
      </c>
      <c r="IA40" t="n">
        <v/>
      </c>
      <c r="IB40" t="n">
        <v/>
      </c>
      <c r="IC40" t="n">
        <v/>
      </c>
      <c r="ID40" t="n">
        <v/>
      </c>
      <c r="IE40" t="n">
        <v/>
      </c>
      <c r="IF40" t="n">
        <v/>
      </c>
      <c r="IG40" t="n">
        <v/>
      </c>
      <c r="IH40" t="n">
        <v/>
      </c>
      <c r="II40" t="n">
        <v/>
      </c>
      <c r="IJ40" t="n">
        <v/>
      </c>
      <c r="IK40" t="inlineStr">
        <is>
          <t>15-30 kg</t>
        </is>
      </c>
      <c r="IL40" t="inlineStr">
        <is>
          <t>1-3 jam</t>
        </is>
      </c>
      <c r="IM40" t="inlineStr">
        <is>
          <t>Ya</t>
        </is>
      </c>
      <c r="IN40" t="inlineStr">
        <is>
          <t>Tidak</t>
        </is>
      </c>
      <c r="IO40" t="inlineStr">
        <is>
          <t>Lebih bersih</t>
        </is>
      </c>
      <c r="IP40" t="inlineStr">
        <is>
          <t>Tidak pernah</t>
        </is>
      </c>
      <c r="IQ40" t="inlineStr">
        <is>
          <t>Tidak pernah</t>
        </is>
      </c>
      <c r="IR40" t="n">
        <v/>
      </c>
      <c r="IS40" t="n">
        <v/>
      </c>
      <c r="IT40" t="n">
        <v/>
      </c>
      <c r="IU40" t="n">
        <v/>
      </c>
      <c r="IV40" t="n">
        <v/>
      </c>
      <c r="IW40" t="n">
        <v/>
      </c>
      <c r="IX40" t="n">
        <v/>
      </c>
      <c r="IY40" t="n">
        <v/>
      </c>
      <c r="IZ40" t="inlineStr">
        <is>
          <t>Tidak pernah</t>
        </is>
      </c>
      <c r="JA40" t="n">
        <v/>
      </c>
      <c r="JB40" t="n">
        <v/>
      </c>
      <c r="JC40" t="n">
        <v/>
      </c>
      <c r="JD40" t="n">
        <v/>
      </c>
      <c r="JE40" t="n">
        <v/>
      </c>
      <c r="JF40" t="n">
        <v/>
      </c>
      <c r="JG40" t="n">
        <v/>
      </c>
      <c r="JH40" t="n">
        <v/>
      </c>
      <c r="JI40" t="inlineStr">
        <is>
          <t>Tidak pernah</t>
        </is>
      </c>
      <c r="JJ40" t="n">
        <v/>
      </c>
      <c r="JK40" t="n">
        <v/>
      </c>
      <c r="JL40" t="n">
        <v/>
      </c>
      <c r="JM40" t="n">
        <v/>
      </c>
      <c r="JN40" t="n">
        <v/>
      </c>
      <c r="JO40" t="n">
        <v/>
      </c>
      <c r="JP40" t="n">
        <v/>
      </c>
      <c r="JQ40" t="n">
        <v/>
      </c>
      <c r="JR40" t="inlineStr">
        <is>
          <t>Tidak pernah</t>
        </is>
      </c>
      <c r="JS40" t="n">
        <v/>
      </c>
      <c r="JT40" t="n">
        <v/>
      </c>
      <c r="JU40" t="n">
        <v/>
      </c>
      <c r="JV40" t="n">
        <v/>
      </c>
      <c r="JW40" t="n">
        <v/>
      </c>
      <c r="JX40" t="n">
        <v/>
      </c>
      <c r="JY40" t="n">
        <v/>
      </c>
      <c r="JZ40" t="n">
        <v/>
      </c>
      <c r="KA40" t="inlineStr">
        <is>
          <t>Tidak pernah</t>
        </is>
      </c>
      <c r="KB40" t="n">
        <v/>
      </c>
      <c r="KC40" t="n">
        <v/>
      </c>
      <c r="KD40" t="n">
        <v/>
      </c>
      <c r="KE40" t="n">
        <v/>
      </c>
      <c r="KF40" t="n">
        <v/>
      </c>
      <c r="KG40" t="n">
        <v/>
      </c>
      <c r="KH40" t="n">
        <v/>
      </c>
      <c r="KI40" t="n">
        <v/>
      </c>
      <c r="KJ40" t="inlineStr">
        <is>
          <t>Tidak pernah</t>
        </is>
      </c>
      <c r="KK40" t="n">
        <v/>
      </c>
      <c r="KL40" t="n">
        <v/>
      </c>
      <c r="KM40" t="n">
        <v/>
      </c>
      <c r="KN40" t="n">
        <v/>
      </c>
      <c r="KO40" t="n">
        <v/>
      </c>
      <c r="KP40" t="n">
        <v/>
      </c>
      <c r="KQ40" t="n">
        <v/>
      </c>
      <c r="KR40" t="n">
        <v/>
      </c>
      <c r="KS40" t="inlineStr">
        <is>
          <t>Jauh lebih baik</t>
        </is>
      </c>
      <c r="KT40" t="inlineStr">
        <is>
          <t>0-1 kali</t>
        </is>
      </c>
      <c r="KU40" t="inlineStr">
        <is>
          <t>Lebih dari 4 kali</t>
        </is>
      </c>
      <c r="KV40" t="inlineStr">
        <is>
          <t>Perempuan dewasa</t>
        </is>
      </c>
      <c r="KW40" t="n">
        <v>0</v>
      </c>
      <c r="KX40" t="n">
        <v>1</v>
      </c>
      <c r="KY40" t="n">
        <v>0</v>
      </c>
      <c r="KZ40" t="n">
        <v>0</v>
      </c>
      <c r="LA40" t="inlineStr">
        <is>
          <t>Cukup membaik</t>
        </is>
      </c>
      <c r="LB40" t="inlineStr">
        <is>
          <t>Jauh lebih baik</t>
        </is>
      </c>
      <c r="LC40" t="n">
        <v>4</v>
      </c>
      <c r="LD40" t="n">
        <v>2</v>
      </c>
      <c r="LE40" t="n">
        <v>0</v>
      </c>
      <c r="LF40" t="n">
        <v>0</v>
      </c>
      <c r="LG40" t="inlineStr">
        <is>
          <t>Ya</t>
        </is>
      </c>
      <c r="LH40" t="n">
        <v>100000</v>
      </c>
      <c r="LI40" t="n">
        <v/>
      </c>
      <c r="LJ40" t="inlineStr">
        <is>
          <t>Tabungan Kebutuhan rumah tangga</t>
        </is>
      </c>
      <c r="LK40" t="n">
        <v>1</v>
      </c>
      <c r="LL40" t="n">
        <v>0</v>
      </c>
      <c r="LM40" t="n">
        <v>0</v>
      </c>
      <c r="LN40" t="n">
        <v>0</v>
      </c>
      <c r="LO40" t="n">
        <v>1</v>
      </c>
      <c r="LP40" t="n">
        <v>0</v>
      </c>
      <c r="LQ40" t="n">
        <v>0</v>
      </c>
      <c r="LR40" t="n">
        <v/>
      </c>
      <c r="LS40" t="n">
        <v>30</v>
      </c>
      <c r="LT40" t="n">
        <v>0</v>
      </c>
      <c r="LU40" t="n">
        <v>0</v>
      </c>
      <c r="LV40" t="n">
        <v>20</v>
      </c>
      <c r="LW40" t="n">
        <v>0</v>
      </c>
      <c r="LX40" t="n">
        <v>0</v>
      </c>
      <c r="LY40" t="n">
        <v>10</v>
      </c>
      <c r="LZ40" t="n">
        <v>0</v>
      </c>
      <c r="MA40" t="n">
        <v>0</v>
      </c>
      <c r="MB40" t="inlineStr">
        <is>
          <t>Ya</t>
        </is>
      </c>
      <c r="MC40" t="n">
        <v>90</v>
      </c>
      <c r="MD40" t="n">
        <v>30</v>
      </c>
      <c r="ME40" t="n">
        <v>60</v>
      </c>
      <c r="MF40" t="n">
        <v>30</v>
      </c>
      <c r="MG40" t="n">
        <v>0</v>
      </c>
      <c r="MH40" t="n">
        <v>0</v>
      </c>
      <c r="MI40" t="inlineStr">
        <is>
          <t>Pendidikan anak (mengantar sekolah, menemani anak belajar, menyiapkan bekal dsb) Aktivitas sosial diluar rumah (misalnya, berkumpul dengan tetangga, mengikuti kegiatan PKK, dsb) Istirahat</t>
        </is>
      </c>
      <c r="MJ40" t="n">
        <v>1</v>
      </c>
      <c r="MK40" t="n">
        <v>1</v>
      </c>
      <c r="ML40" t="n">
        <v>1</v>
      </c>
      <c r="MM40" t="n">
        <v>0</v>
      </c>
      <c r="MN40" t="n">
        <v>0</v>
      </c>
      <c r="MO40" t="n">
        <v>0</v>
      </c>
      <c r="MP40" t="n">
        <v/>
      </c>
      <c r="MQ40" t="n">
        <v/>
      </c>
      <c r="MR40" t="inlineStr">
        <is>
          <t>Istirahat</t>
        </is>
      </c>
      <c r="MS40" t="inlineStr">
        <is>
          <t>Pertemuan kelompok ternak, PKK, pertemuan RT</t>
        </is>
      </c>
      <c r="MT40" t="n">
        <v/>
      </c>
      <c r="MU40" t="inlineStr">
        <is>
          <t>Ya, untuk anggota keluarga</t>
        </is>
      </c>
      <c r="MV40" t="inlineStr">
        <is>
          <t>Perawatan sistem biogas</t>
        </is>
      </c>
      <c r="MW40" t="n">
        <v>1</v>
      </c>
      <c r="MX40" t="n">
        <v>0</v>
      </c>
      <c r="MY40" t="n">
        <v>0</v>
      </c>
      <c r="MZ40" t="n">
        <v>0</v>
      </c>
      <c r="NA40" t="n">
        <v/>
      </c>
      <c r="NB40" t="n">
        <v/>
      </c>
      <c r="NC40" t="n">
        <v/>
      </c>
      <c r="ND40" t="n">
        <v/>
      </c>
      <c r="NE40" t="n">
        <v/>
      </c>
      <c r="NF40" t="n">
        <v/>
      </c>
      <c r="NG40" t="n">
        <v/>
      </c>
      <c r="NH40" t="n">
        <v/>
      </c>
      <c r="NI40" t="n">
        <v/>
      </c>
      <c r="NJ40" t="n">
        <v/>
      </c>
      <c r="NK40" t="n">
        <v/>
      </c>
      <c r="NL40" t="inlineStr">
        <is>
          <t>Ya</t>
        </is>
      </c>
      <c r="NM40" t="inlineStr">
        <is>
          <t>Kombinasi dana mandiri dan dana hibah</t>
        </is>
      </c>
      <c r="NN40" t="inlineStr">
        <is>
          <t>3.000.001-5.000.000</t>
        </is>
      </c>
      <c r="NO40" t="inlineStr">
        <is>
          <t>Program yayasan/NGO</t>
        </is>
      </c>
      <c r="NP40" t="n">
        <v/>
      </c>
      <c r="NQ40" t="n">
        <v/>
      </c>
      <c r="NR40" t="n">
        <v/>
      </c>
      <c r="NS40" t="n">
        <v/>
      </c>
      <c r="NT40" t="n">
        <v/>
      </c>
      <c r="NU40" t="n">
        <v/>
      </c>
      <c r="NV40" t="inlineStr">
        <is>
          <t>Anggota keluarga - Laki-laki dewasa</t>
        </is>
      </c>
      <c r="NW40" t="n">
        <v/>
      </c>
      <c r="NX40" t="inlineStr">
        <is>
          <t>Sangat meningkat</t>
        </is>
      </c>
      <c r="NY40" t="n">
        <v>90</v>
      </c>
      <c r="NZ40" t="n">
        <v>20</v>
      </c>
      <c r="OA40" t="n">
        <v>0</v>
      </c>
      <c r="OB40" t="n">
        <v>15</v>
      </c>
      <c r="OC40" t="n">
        <v>0</v>
      </c>
      <c r="OD40" t="n">
        <v>0</v>
      </c>
      <c r="OE40" t="inlineStr">
        <is>
          <t>Lebih baik</t>
        </is>
      </c>
      <c r="OF40" t="inlineStr">
        <is>
          <t>Lebih baik (beda waktu memasak 5-30 menit, ATAU tidak lagi ada rasa/bau makanan yang berubah, ATAU alasan lainnya)</t>
        </is>
      </c>
      <c r="OG40" t="inlineStr">
        <is>
          <t>Ya</t>
        </is>
      </c>
      <c r="OH40" t="n">
        <v>2</v>
      </c>
      <c r="OI40" t="n">
        <v>0</v>
      </c>
      <c r="OJ40" t="n">
        <v>0</v>
      </c>
      <c r="OK40" t="n">
        <v>0</v>
      </c>
      <c r="OL40" t="n">
        <v>0</v>
      </c>
      <c r="OM40" t="n">
        <v>0</v>
      </c>
      <c r="ON40" t="n">
        <v>0</v>
      </c>
      <c r="OO40" t="n">
        <v>0</v>
      </c>
      <c r="OP40" t="inlineStr">
        <is>
          <t>Sapi pedaging</t>
        </is>
      </c>
      <c r="OQ40" t="n">
        <v>1</v>
      </c>
      <c r="OR40" t="n">
        <v>0</v>
      </c>
      <c r="OS40" t="n">
        <v>0</v>
      </c>
      <c r="OT40" t="n">
        <v>0</v>
      </c>
      <c r="OU40" t="n">
        <v>0</v>
      </c>
      <c r="OV40" t="n">
        <v>0</v>
      </c>
      <c r="OW40" t="n">
        <v>0</v>
      </c>
      <c r="OX40" t="n">
        <v>0</v>
      </c>
      <c r="OY40" t="n">
        <v>0</v>
      </c>
      <c r="OZ40" t="inlineStr">
        <is>
          <t>Sapi pedaging</t>
        </is>
      </c>
      <c r="PA40" t="n">
        <v>1</v>
      </c>
      <c r="PB40" t="n">
        <v>0</v>
      </c>
      <c r="PC40" t="n">
        <v>0</v>
      </c>
      <c r="PD40" t="n">
        <v>0</v>
      </c>
      <c r="PE40" t="n">
        <v>0</v>
      </c>
      <c r="PF40" t="n">
        <v>0</v>
      </c>
      <c r="PG40" t="n">
        <v>0</v>
      </c>
      <c r="PH40" t="n">
        <v>0</v>
      </c>
      <c r="PI40" t="n">
        <v>0</v>
      </c>
      <c r="PJ40" t="inlineStr">
        <is>
          <t>Tidak ada</t>
        </is>
      </c>
      <c r="PK40" t="n">
        <v>0</v>
      </c>
      <c r="PL40" t="n">
        <v>0</v>
      </c>
      <c r="PM40" t="n">
        <v>0</v>
      </c>
      <c r="PN40" t="n">
        <v>0</v>
      </c>
      <c r="PO40" t="n">
        <v>0</v>
      </c>
      <c r="PP40" t="n">
        <v>0</v>
      </c>
      <c r="PQ40" t="n">
        <v>0</v>
      </c>
      <c r="PR40" t="n">
        <v>0</v>
      </c>
      <c r="PS40" t="n">
        <v>1</v>
      </c>
      <c r="PT40" t="inlineStr">
        <is>
          <t>4-Lainnya</t>
        </is>
      </c>
      <c r="PU40" t="n">
        <v>0</v>
      </c>
      <c r="PV40" t="n">
        <v>0</v>
      </c>
      <c r="PW40" t="n">
        <v>0</v>
      </c>
      <c r="PX40" t="n">
        <v>0</v>
      </c>
      <c r="PY40" t="n">
        <v>0</v>
      </c>
      <c r="PZ40" t="n">
        <v>0</v>
      </c>
      <c r="QA40" t="n">
        <v>0</v>
      </c>
      <c r="QB40" t="n">
        <v>0</v>
      </c>
      <c r="QC40" t="n">
        <v>1</v>
      </c>
      <c r="QD40" t="inlineStr">
        <is>
          <t>Disimpan dalam kotak sekat tersendiri</t>
        </is>
      </c>
      <c r="QE40" t="n">
        <v/>
      </c>
      <c r="QF40" t="n">
        <v/>
      </c>
      <c r="QG40" t="n">
        <v/>
      </c>
      <c r="QH40" t="n">
        <v/>
      </c>
      <c r="QI40" t="n">
        <v/>
      </c>
      <c r="QJ40" t="n">
        <v/>
      </c>
      <c r="QK40" t="n">
        <v/>
      </c>
      <c r="QL40" t="n">
        <v/>
      </c>
      <c r="QM40" t="n">
        <v/>
      </c>
      <c r="QN40" t="n">
        <v/>
      </c>
      <c r="QO40" t="n">
        <v/>
      </c>
      <c r="QP40" t="n">
        <v/>
      </c>
      <c r="QQ40" t="n">
        <v/>
      </c>
      <c r="QR40" t="n">
        <v/>
      </c>
      <c r="QS40" t="n">
        <v/>
      </c>
      <c r="QT40" t="n">
        <v/>
      </c>
      <c r="QU40" t="n">
        <v/>
      </c>
      <c r="QV40" t="n">
        <v/>
      </c>
      <c r="QW40" t="n">
        <v/>
      </c>
      <c r="QX40" t="n">
        <v/>
      </c>
      <c r="QY40" t="n">
        <v/>
      </c>
      <c r="QZ40" t="n">
        <v/>
      </c>
      <c r="RA40" t="n">
        <v/>
      </c>
      <c r="RB40" t="n">
        <v/>
      </c>
      <c r="RC40" t="n">
        <v/>
      </c>
      <c r="RD40" t="n">
        <v/>
      </c>
      <c r="RE40" t="n">
        <v/>
      </c>
      <c r="RF40" t="n">
        <v/>
      </c>
      <c r="RG40" t="n">
        <v/>
      </c>
      <c r="RH40" t="n">
        <v/>
      </c>
      <c r="RI40" t="n">
        <v/>
      </c>
      <c r="RJ40" t="n">
        <v/>
      </c>
      <c r="RK40" t="n">
        <v/>
      </c>
      <c r="RL40" t="n">
        <v/>
      </c>
      <c r="RM40" t="n">
        <v/>
      </c>
      <c r="RN40" t="n">
        <v/>
      </c>
      <c r="RO40" t="n">
        <v/>
      </c>
      <c r="RP40" t="n">
        <v/>
      </c>
      <c r="RQ40" t="n">
        <v/>
      </c>
      <c r="RR40" t="n">
        <v/>
      </c>
      <c r="RS40" t="n">
        <v/>
      </c>
      <c r="RT40" t="n">
        <v/>
      </c>
      <c r="RU40" t="n">
        <v/>
      </c>
      <c r="RV40" t="n">
        <v/>
      </c>
      <c r="RW40" t="n">
        <v/>
      </c>
      <c r="RX40" t="n">
        <v/>
      </c>
      <c r="RY40" t="n">
        <v/>
      </c>
      <c r="RZ40" t="n">
        <v/>
      </c>
      <c r="SA40" t="n">
        <v/>
      </c>
      <c r="SB40" t="n">
        <v/>
      </c>
      <c r="SC40" t="n">
        <v/>
      </c>
      <c r="SD40" t="n">
        <v/>
      </c>
      <c r="SE40" t="n">
        <v/>
      </c>
      <c r="SF40" t="n">
        <v/>
      </c>
      <c r="SG40" t="n">
        <v/>
      </c>
      <c r="SH40" t="n">
        <v/>
      </c>
      <c r="SI40" t="n">
        <v/>
      </c>
      <c r="SJ40" t="n">
        <v/>
      </c>
      <c r="SK40" t="n">
        <v/>
      </c>
      <c r="SL40" t="n">
        <v/>
      </c>
      <c r="SM40" t="n">
        <v/>
      </c>
      <c r="SN40" t="n">
        <v/>
      </c>
      <c r="SO40" t="n">
        <v/>
      </c>
      <c r="SP40" t="n">
        <v/>
      </c>
      <c r="SQ40" t="n">
        <v/>
      </c>
      <c r="SR40" t="n">
        <v/>
      </c>
      <c r="SS40" t="n">
        <v/>
      </c>
      <c r="ST40" t="n">
        <v/>
      </c>
      <c r="SU40" t="n">
        <v/>
      </c>
      <c r="SV40" t="n">
        <v/>
      </c>
      <c r="SW40" t="n">
        <v/>
      </c>
      <c r="SX40" t="n">
        <v/>
      </c>
      <c r="SY40" t="n">
        <v>2</v>
      </c>
      <c r="SZ40" t="n">
        <v/>
      </c>
      <c r="TA40" t="n">
        <v/>
      </c>
      <c r="TB40" t="n">
        <v/>
      </c>
      <c r="TC40" t="n">
        <v/>
      </c>
      <c r="TD40" t="n">
        <v/>
      </c>
      <c r="TE40" t="n">
        <v/>
      </c>
      <c r="TF40" t="n">
        <v/>
      </c>
      <c r="TG40" t="n">
        <v>2</v>
      </c>
      <c r="TH40" t="n">
        <v>0</v>
      </c>
      <c r="TI40" t="n">
        <v>0</v>
      </c>
      <c r="TJ40" t="n">
        <v>0</v>
      </c>
      <c r="TK40" t="n">
        <v>0</v>
      </c>
      <c r="TL40" t="n">
        <v>0</v>
      </c>
      <c r="TM40" t="n">
        <v>0</v>
      </c>
      <c r="TN40" t="n">
        <v>0</v>
      </c>
      <c r="TO40" t="n">
        <v>0</v>
      </c>
      <c r="TP40" t="n">
        <v>0</v>
      </c>
      <c r="TQ40" t="n">
        <v>0</v>
      </c>
      <c r="TR40" t="n">
        <v>0</v>
      </c>
      <c r="TS40" t="n">
        <v/>
      </c>
      <c r="TT40" t="n">
        <v/>
      </c>
      <c r="TU40" t="n">
        <v/>
      </c>
      <c r="TV40" t="n">
        <v/>
      </c>
      <c r="TW40" t="n">
        <v/>
      </c>
      <c r="TX40" t="n">
        <v/>
      </c>
      <c r="TY40" t="n">
        <v/>
      </c>
      <c r="TZ40" t="n">
        <v/>
      </c>
      <c r="UA40" t="n">
        <v/>
      </c>
      <c r="UB40" t="n">
        <v/>
      </c>
      <c r="UC40" t="n">
        <v/>
      </c>
      <c r="UD40" t="n">
        <v/>
      </c>
      <c r="UE40" t="n">
        <v/>
      </c>
      <c r="UF40" t="n">
        <v/>
      </c>
      <c r="UG40" t="n">
        <v/>
      </c>
      <c r="UH40" t="n">
        <v/>
      </c>
      <c r="UI40" t="n">
        <v/>
      </c>
      <c r="UJ40" t="n">
        <v/>
      </c>
      <c r="UK40" t="n">
        <v/>
      </c>
      <c r="UL40" t="n">
        <v/>
      </c>
      <c r="UM40" t="n">
        <v/>
      </c>
      <c r="UN40" t="n">
        <v/>
      </c>
      <c r="UO40" t="n">
        <v/>
      </c>
      <c r="UP40" t="n">
        <v/>
      </c>
      <c r="UQ40" t="n">
        <v/>
      </c>
      <c r="UR40" t="n">
        <v/>
      </c>
      <c r="US40" t="n">
        <v/>
      </c>
      <c r="UT40" t="n">
        <v/>
      </c>
      <c r="UU40" t="inlineStr">
        <is>
          <t>Pemberian pakan di kandang</t>
        </is>
      </c>
      <c r="UV40" t="n">
        <v/>
      </c>
      <c r="UW40" t="n">
        <v/>
      </c>
      <c r="UX40" t="n">
        <v/>
      </c>
      <c r="UY40" t="n">
        <v/>
      </c>
      <c r="UZ40" t="n">
        <v/>
      </c>
      <c r="VA40" t="n">
        <v/>
      </c>
      <c r="VB40" t="n">
        <v/>
      </c>
      <c r="VC40" t="inlineStr">
        <is>
          <t>Sangat jarang (&gt;1 bulan sekali)</t>
        </is>
      </c>
      <c r="VD40" t="n">
        <v/>
      </c>
      <c r="VE40" t="n">
        <v/>
      </c>
      <c r="VF40" t="n">
        <v/>
      </c>
      <c r="VG40" t="n">
        <v/>
      </c>
      <c r="VH40" t="n">
        <v/>
      </c>
      <c r="VI40" t="n">
        <v/>
      </c>
      <c r="VJ40" t="n">
        <v/>
      </c>
      <c r="VK40" t="inlineStr">
        <is>
          <t>Sangat sering (&gt;1 kali sehari)</t>
        </is>
      </c>
      <c r="VL40" t="n">
        <v/>
      </c>
      <c r="VM40" t="n">
        <v/>
      </c>
      <c r="VN40" t="n">
        <v/>
      </c>
      <c r="VO40" t="n">
        <v/>
      </c>
      <c r="VP40" t="n">
        <v/>
      </c>
      <c r="VQ40" t="n">
        <v/>
      </c>
      <c r="VR40" t="n">
        <v/>
      </c>
      <c r="VS40" t="inlineStr">
        <is>
          <t>4-Disimpan dalam kotak bersekat 6-Digester biogas</t>
        </is>
      </c>
      <c r="VT40" t="n">
        <v>0</v>
      </c>
      <c r="VU40" t="n">
        <v>0</v>
      </c>
      <c r="VV40" t="n">
        <v>0</v>
      </c>
      <c r="VW40" t="n">
        <v>0</v>
      </c>
      <c r="VX40" t="n">
        <v>0</v>
      </c>
      <c r="VY40" t="n">
        <v>0</v>
      </c>
      <c r="VZ40" t="n">
        <v>0</v>
      </c>
      <c r="WA40" t="n">
        <v>1</v>
      </c>
      <c r="WB40" t="n">
        <v>0</v>
      </c>
      <c r="WC40" t="n">
        <v>1</v>
      </c>
      <c r="WD40" t="n">
        <v>0</v>
      </c>
      <c r="WE40" t="n">
        <v>0</v>
      </c>
      <c r="WF40" t="n">
        <v/>
      </c>
      <c r="WG40" t="n">
        <v/>
      </c>
      <c r="WH40" t="n">
        <v/>
      </c>
      <c r="WI40" t="n">
        <v/>
      </c>
      <c r="WJ40" t="n">
        <v/>
      </c>
      <c r="WK40" t="n">
        <v/>
      </c>
      <c r="WL40" t="n">
        <v/>
      </c>
      <c r="WM40" t="n">
        <v/>
      </c>
      <c r="WN40" t="n">
        <v/>
      </c>
      <c r="WO40" t="n">
        <v/>
      </c>
      <c r="WP40" t="n">
        <v/>
      </c>
      <c r="WQ40" t="n">
        <v/>
      </c>
      <c r="WR40" t="n">
        <v/>
      </c>
      <c r="WS40" t="n">
        <v/>
      </c>
      <c r="WT40" t="n">
        <v/>
      </c>
      <c r="WU40" t="n">
        <v/>
      </c>
      <c r="WV40" t="n">
        <v/>
      </c>
      <c r="WW40" t="n">
        <v/>
      </c>
      <c r="WX40" t="n">
        <v/>
      </c>
      <c r="WY40" t="n">
        <v/>
      </c>
      <c r="WZ40" t="n">
        <v/>
      </c>
      <c r="XA40" t="n">
        <v/>
      </c>
      <c r="XB40" t="n">
        <v/>
      </c>
      <c r="XC40" t="n">
        <v/>
      </c>
      <c r="XD40" t="n">
        <v/>
      </c>
      <c r="XE40" t="n">
        <v/>
      </c>
      <c r="XF40" t="n">
        <v/>
      </c>
      <c r="XG40" t="n">
        <v/>
      </c>
      <c r="XH40" t="n">
        <v/>
      </c>
      <c r="XI40" t="n">
        <v/>
      </c>
      <c r="XJ40" t="n">
        <v/>
      </c>
      <c r="XK40" t="n">
        <v/>
      </c>
      <c r="XL40" t="n">
        <v/>
      </c>
      <c r="XM40" t="n">
        <v/>
      </c>
      <c r="XN40" t="n">
        <v/>
      </c>
      <c r="XO40" t="n">
        <v/>
      </c>
      <c r="XP40" t="n">
        <v/>
      </c>
      <c r="XQ40" t="n">
        <v/>
      </c>
      <c r="XR40" t="n">
        <v/>
      </c>
      <c r="XS40" t="n">
        <v/>
      </c>
      <c r="XT40" t="n">
        <v/>
      </c>
      <c r="XU40" t="n">
        <v/>
      </c>
      <c r="XV40" t="n">
        <v/>
      </c>
      <c r="XW40" t="n">
        <v/>
      </c>
      <c r="XX40" t="n">
        <v/>
      </c>
      <c r="XY40" t="n">
        <v/>
      </c>
      <c r="XZ40" t="n">
        <v/>
      </c>
      <c r="YA40" t="n">
        <v/>
      </c>
      <c r="YB40" t="n">
        <v/>
      </c>
      <c r="YC40" t="n">
        <v/>
      </c>
      <c r="YD40" t="n">
        <v/>
      </c>
      <c r="YE40" t="n">
        <v/>
      </c>
      <c r="YF40" t="n">
        <v/>
      </c>
      <c r="YG40" t="n">
        <v/>
      </c>
      <c r="YH40" t="n">
        <v/>
      </c>
      <c r="YI40" t="n">
        <v/>
      </c>
      <c r="YJ40" t="n">
        <v/>
      </c>
      <c r="YK40" t="n">
        <v/>
      </c>
      <c r="YL40" t="n">
        <v/>
      </c>
      <c r="YM40" t="n">
        <v/>
      </c>
      <c r="YN40" t="n">
        <v/>
      </c>
      <c r="YO40" t="n">
        <v/>
      </c>
      <c r="YP40" t="n">
        <v/>
      </c>
      <c r="YQ40" t="n">
        <v/>
      </c>
      <c r="YR40" t="n">
        <v/>
      </c>
      <c r="YS40" t="n">
        <v/>
      </c>
      <c r="YT40" t="n">
        <v/>
      </c>
      <c r="YU40" t="n">
        <v/>
      </c>
      <c r="YV40" t="n">
        <v/>
      </c>
      <c r="YW40" t="n">
        <v/>
      </c>
      <c r="YX40" t="n">
        <v/>
      </c>
      <c r="YY40" t="n">
        <v/>
      </c>
      <c r="YZ40" t="n">
        <v/>
      </c>
      <c r="ZA40" t="n">
        <v/>
      </c>
      <c r="ZB40" t="n">
        <v/>
      </c>
      <c r="ZC40" t="n">
        <v/>
      </c>
      <c r="ZD40" t="n">
        <v/>
      </c>
      <c r="ZE40" t="n">
        <v/>
      </c>
      <c r="ZF40" t="n">
        <v/>
      </c>
      <c r="ZG40" t="n">
        <v/>
      </c>
      <c r="ZH40" t="n">
        <v/>
      </c>
      <c r="ZI40" t="n">
        <v/>
      </c>
      <c r="ZJ40" t="n">
        <v/>
      </c>
      <c r="ZK40" t="n">
        <v/>
      </c>
      <c r="ZL40" t="n">
        <v/>
      </c>
      <c r="ZM40" t="n">
        <v/>
      </c>
      <c r="ZN40" t="n">
        <v>50</v>
      </c>
      <c r="ZO40" t="n">
        <v/>
      </c>
      <c r="ZP40" t="n">
        <v/>
      </c>
      <c r="ZQ40" t="n">
        <v/>
      </c>
      <c r="ZR40" t="n">
        <v/>
      </c>
      <c r="ZS40" t="n">
        <v/>
      </c>
      <c r="ZT40" t="n">
        <v/>
      </c>
      <c r="ZU40" t="n">
        <v/>
      </c>
      <c r="ZV40" t="n">
        <v>2</v>
      </c>
      <c r="ZW40" t="n">
        <v/>
      </c>
      <c r="ZX40" t="n">
        <v/>
      </c>
      <c r="ZY40" t="n">
        <v/>
      </c>
      <c r="ZZ40" t="n">
        <v/>
      </c>
      <c r="AAA40" t="n">
        <v/>
      </c>
      <c r="AAB40" t="n">
        <v/>
      </c>
      <c r="AAC40" t="n">
        <v/>
      </c>
      <c r="AAD40" t="inlineStr">
        <is>
          <t>Pakan segar (misal: rumput)</t>
        </is>
      </c>
      <c r="AAE40" t="n">
        <v/>
      </c>
      <c r="AAF40" t="n">
        <v/>
      </c>
      <c r="AAG40" t="n">
        <v/>
      </c>
      <c r="AAH40" t="n">
        <v/>
      </c>
      <c r="AAI40" t="n">
        <v/>
      </c>
      <c r="AAJ40" t="n">
        <v/>
      </c>
      <c r="AAK40" t="n">
        <v/>
      </c>
      <c r="AAL40" t="inlineStr">
        <is>
          <t>Tidak</t>
        </is>
      </c>
      <c r="AAM40" t="n">
        <v/>
      </c>
      <c r="AAN40" t="n">
        <v/>
      </c>
      <c r="AAO40" t="n">
        <v/>
      </c>
      <c r="AAP40" t="n">
        <v/>
      </c>
      <c r="AAQ40" t="n">
        <v/>
      </c>
      <c r="AAR40" t="inlineStr">
        <is>
          <t>Ya</t>
        </is>
      </c>
      <c r="AAS40" t="inlineStr">
        <is>
          <t>Mengetahui</t>
        </is>
      </c>
      <c r="AAT40" t="inlineStr">
        <is>
          <t>Diberikan gratis ke orang lain Didiamkan saja/dibiarkan di tempatnya (di bak/kolam penampung slurry)</t>
        </is>
      </c>
      <c r="AAU40" t="n">
        <v>0</v>
      </c>
      <c r="AAV40" t="n">
        <v>0</v>
      </c>
      <c r="AAW40" t="n">
        <v>0</v>
      </c>
      <c r="AAX40" t="n">
        <v>0</v>
      </c>
      <c r="AAY40" t="n">
        <v>1</v>
      </c>
      <c r="AAZ40" t="n">
        <v>1</v>
      </c>
      <c r="ABA40" t="n">
        <v>0</v>
      </c>
      <c r="ABB40" t="n">
        <v/>
      </c>
      <c r="ABC40" t="n">
        <v/>
      </c>
      <c r="ABD40" t="n">
        <v/>
      </c>
      <c r="ABE40" t="n">
        <v/>
      </c>
      <c r="ABF40" t="n">
        <v/>
      </c>
      <c r="ABG40" t="n">
        <v/>
      </c>
      <c r="ABH40" t="n">
        <v/>
      </c>
      <c r="ABI40" t="n">
        <v/>
      </c>
      <c r="ABJ40" t="n">
        <v/>
      </c>
      <c r="ABK40" t="n">
        <v/>
      </c>
      <c r="ABL40" t="n">
        <v/>
      </c>
      <c r="ABM40" t="n">
        <v/>
      </c>
      <c r="ABN40" t="n">
        <v/>
      </c>
      <c r="ABO40" t="n">
        <v/>
      </c>
      <c r="ABP40" t="n">
        <v/>
      </c>
      <c r="ABQ40" t="n">
        <v/>
      </c>
      <c r="ABR40" t="n">
        <v/>
      </c>
      <c r="ABS40" t="n">
        <v/>
      </c>
      <c r="ABT40" t="n">
        <v/>
      </c>
      <c r="ABU40" t="n">
        <v/>
      </c>
      <c r="ABV40" t="n">
        <v/>
      </c>
      <c r="ABW40" t="n">
        <v/>
      </c>
      <c r="ABX40" t="n">
        <v/>
      </c>
      <c r="ABY40" t="n">
        <v/>
      </c>
      <c r="ABZ40" t="n">
        <v/>
      </c>
      <c r="ACA40" t="n">
        <v/>
      </c>
      <c r="ACB40" t="n">
        <v/>
      </c>
      <c r="ACC40" t="n">
        <v/>
      </c>
      <c r="ACD40" t="n">
        <v/>
      </c>
      <c r="ACE40" t="n">
        <v/>
      </c>
      <c r="ACF40" t="n">
        <v/>
      </c>
      <c r="ACG40" t="n">
        <v/>
      </c>
      <c r="ACH40" t="n">
        <v/>
      </c>
      <c r="ACI40" t="n">
        <v/>
      </c>
      <c r="ACJ40" t="n">
        <v/>
      </c>
      <c r="ACK40" t="inlineStr">
        <is>
          <t>Tidak memiliki tempat untuk menyimpan Tidak punya waktu mengumpulkannya Ladang/sawah terlalu jauh, sulit untuk mengangkut ke sana</t>
        </is>
      </c>
      <c r="ACL40" t="n">
        <v>0</v>
      </c>
      <c r="ACM40" t="n">
        <v>1</v>
      </c>
      <c r="ACN40" t="n">
        <v>1</v>
      </c>
      <c r="ACO40" t="n">
        <v>1</v>
      </c>
      <c r="ACP40" t="n">
        <v>0</v>
      </c>
      <c r="ACQ40" t="n">
        <v>0</v>
      </c>
      <c r="ACR40" t="n">
        <v>0</v>
      </c>
      <c r="ACS40" t="n">
        <v/>
      </c>
      <c r="ACT40" t="inlineStr">
        <is>
          <t>Tidak ada</t>
        </is>
      </c>
      <c r="ACU40" t="inlineStr">
        <is>
          <t>Manfaat besar dan membantu kehidupan sehari-hari</t>
        </is>
      </c>
      <c r="ACV40" t="inlineStr">
        <is>
          <t>Berkurang</t>
        </is>
      </c>
      <c r="ACW40" t="inlineStr">
        <is>
          <t>Anggota keluarga - Perempuan dewasa</t>
        </is>
      </c>
      <c r="ACX40" t="inlineStr">
        <is>
          <t>Setuju</t>
        </is>
      </c>
      <c r="ACY40" t="inlineStr">
        <is>
          <t>Anggota keluarga - Laki-laki dewasa Anggota keluarga - Perempuan dewasa Anggota keluarga - Anak-anak</t>
        </is>
      </c>
      <c r="ACZ40" t="n">
        <v>1</v>
      </c>
      <c r="ADA40" t="n">
        <v>1</v>
      </c>
      <c r="ADB40" t="n">
        <v>1</v>
      </c>
      <c r="ADC40" t="n">
        <v>0</v>
      </c>
      <c r="ADD40" t="inlineStr">
        <is>
          <t>Sangat puas</t>
        </is>
      </c>
      <c r="ADE40" t="inlineStr">
        <is>
          <t>Sangat puas</t>
        </is>
      </c>
      <c r="ADF40" t="inlineStr">
        <is>
          <t>Puas</t>
        </is>
      </c>
      <c r="ADG40" t="inlineStr">
        <is>
          <t>Sangat puas</t>
        </is>
      </c>
      <c r="ADH40" t="inlineStr">
        <is>
          <t>Ya</t>
        </is>
      </c>
      <c r="ADI40" t="inlineStr">
        <is>
          <t>Stop kran / gas tap</t>
        </is>
      </c>
      <c r="ADJ40" t="inlineStr">
        <is>
          <t>Puas</t>
        </is>
      </c>
      <c r="ADK40" t="n">
        <v/>
      </c>
      <c r="ADL40" t="n">
        <v/>
      </c>
      <c r="ADM40" t="n">
        <v/>
      </c>
      <c r="ADN40" t="n">
        <v/>
      </c>
      <c r="ADO40" t="n">
        <v/>
      </c>
      <c r="ADP40" t="n">
        <v/>
      </c>
      <c r="ADQ40" t="n">
        <v/>
      </c>
      <c r="ADR40" t="n">
        <v/>
      </c>
      <c r="ADS40" t="n">
        <v/>
      </c>
      <c r="ADT40" t="n">
        <v/>
      </c>
      <c r="ADU40" t="inlineStr">
        <is>
          <t>Lainnya</t>
        </is>
      </c>
      <c r="ADV40" t="n">
        <v>0</v>
      </c>
      <c r="ADW40" t="n">
        <v>0</v>
      </c>
      <c r="ADX40" t="n">
        <v>0</v>
      </c>
      <c r="ADY40" t="n">
        <v>0</v>
      </c>
      <c r="ADZ40" t="n">
        <v>0</v>
      </c>
      <c r="AEA40" t="n">
        <v>0</v>
      </c>
      <c r="AEB40" t="n">
        <v>0</v>
      </c>
      <c r="AEC40" t="n">
        <v>1</v>
      </c>
      <c r="AED40" t="inlineStr">
        <is>
          <t>Menghubungi CPO lain</t>
        </is>
      </c>
      <c r="AEE40" t="inlineStr">
        <is>
          <t>Laki-laki dewasa</t>
        </is>
      </c>
      <c r="AEF40" t="n">
        <v/>
      </c>
      <c r="AEG40" t="inlineStr">
        <is>
          <t>Menelepon atau WA langsung</t>
        </is>
      </c>
      <c r="AEH40" t="n">
        <v/>
      </c>
      <c r="AEI40" t="inlineStr">
        <is>
          <t>Tidak ada</t>
        </is>
      </c>
      <c r="AEJ40" t="inlineStr">
        <is>
          <t>Ya, selalu</t>
        </is>
      </c>
      <c r="AEK40" t="inlineStr">
        <is>
          <t>Pengurangan pengeluaran rumah tangga (bahan bakar minyak, pupuk, dll.) Lebih mudah mendapatkan energi Pasokan energi yang andal Lebih aman Pengurangan waktu dan tenaga Peningkatan kebersihan kandang ternak Dapur lebih bersih dan bebas asap Mendapatkan subsidi</t>
        </is>
      </c>
      <c r="AEL40" t="n">
        <v>1</v>
      </c>
      <c r="AEM40" t="n">
        <v>1</v>
      </c>
      <c r="AEN40" t="n">
        <v>1</v>
      </c>
      <c r="AEO40" t="n">
        <v>0</v>
      </c>
      <c r="AEP40" t="n">
        <v>1</v>
      </c>
      <c r="AEQ40" t="n">
        <v>1</v>
      </c>
      <c r="AER40" t="n">
        <v>1</v>
      </c>
      <c r="AES40" t="n">
        <v>0</v>
      </c>
      <c r="AET40" t="n">
        <v>1</v>
      </c>
      <c r="AEU40" t="n">
        <v>0</v>
      </c>
      <c r="AEV40" t="n">
        <v>1</v>
      </c>
      <c r="AEW40" t="n">
        <v>0</v>
      </c>
      <c r="AEX40" t="n">
        <v/>
      </c>
      <c r="AEY40" t="inlineStr">
        <is>
          <t>Mengurangi pengeluaran energi</t>
        </is>
      </c>
      <c r="AEZ40" t="n">
        <v/>
      </c>
      <c r="AFA40" t="inlineStr">
        <is>
          <t>Koperasi</t>
        </is>
      </c>
      <c r="AFB40" t="n">
        <v/>
      </c>
      <c r="AFC40" t="inlineStr">
        <is>
          <t>Suharjo-2-23_39_36.jpg</t>
        </is>
      </c>
      <c r="AFD40" t="inlineStr">
        <is>
          <t>https://kf.kobotoolbox.org/api/v2/assets/avstPQqLr3Ab3ZdcVTXZ6f/data/674148468/attachments/attCqcxQYMzMdhT2e6v8aSte/</t>
        </is>
      </c>
      <c r="AFE40" t="inlineStr">
        <is>
          <t>Suharjo-1-23_39_45.jpg</t>
        </is>
      </c>
      <c r="AFF40" t="inlineStr">
        <is>
          <t>https://kf.kobotoolbox.org/api/v2/assets/avstPQqLr3Ab3ZdcVTXZ6f/data/674148468/attachments/atta3RKPZBSNy8mZQoa2UJqF/</t>
        </is>
      </c>
      <c r="AFG40" t="inlineStr">
        <is>
          <t>Suyono/suyono_mse_2000</t>
        </is>
      </c>
      <c r="AFH40" t="n">
        <v/>
      </c>
      <c r="AFI40" t="inlineStr">
        <is>
          <t>D2. Responden mengkonversikan penjualan kayu pada tahun 2011 sekitar 100 rb untuk sekitar 400 kg</t>
        </is>
      </c>
    </row>
    <row r="41">
      <c r="A41" s="93" t="n">
        <v>46051</v>
      </c>
      <c r="B41" s="93" t="n">
        <v>46064</v>
      </c>
      <c r="C41" t="inlineStr">
        <is>
          <t>suyono</t>
        </is>
      </c>
      <c r="D41" t="inlineStr">
        <is>
          <t>suharno/sutini</t>
        </is>
      </c>
      <c r="E41" t="n">
        <v>87881598326</v>
      </c>
      <c r="F41" t="inlineStr">
        <is>
          <t>-7.626798 110.416185 0 0</t>
        </is>
      </c>
      <c r="G41" t="n">
        <v>-7.626798</v>
      </c>
      <c r="H41" t="n">
        <v>110.416185</v>
      </c>
      <c r="I41" t="n">
        <v>0</v>
      </c>
      <c r="J41" t="n">
        <v>0</v>
      </c>
      <c r="K41" t="n">
        <v>0</v>
      </c>
      <c r="L41" t="inlineStr">
        <is>
          <t>-7.626793 110.41585 0 0</t>
        </is>
      </c>
      <c r="M41" t="n">
        <v>-7.626793</v>
      </c>
      <c r="N41" t="n">
        <v>110.41585</v>
      </c>
      <c r="O41" t="n">
        <v>0</v>
      </c>
      <c r="P41" t="n">
        <v>0</v>
      </c>
      <c r="Q41" t="n">
        <v>0</v>
      </c>
      <c r="R41" t="inlineStr">
        <is>
          <t>DIY</t>
        </is>
      </c>
      <c r="S41" t="n">
        <v>0</v>
      </c>
      <c r="T41" t="n">
        <v>0</v>
      </c>
      <c r="U41" t="n">
        <v>0</v>
      </c>
      <c r="V41" t="n">
        <v>0</v>
      </c>
      <c r="W41" t="n">
        <v>1</v>
      </c>
      <c r="X41" t="n">
        <v>0</v>
      </c>
      <c r="Y41" t="n">
        <v>0</v>
      </c>
      <c r="Z41" t="n">
        <v>0</v>
      </c>
      <c r="AA41" t="n">
        <v>0</v>
      </c>
      <c r="AB41" t="n">
        <v>0</v>
      </c>
      <c r="AC41" t="inlineStr">
        <is>
          <t>SLEMAN</t>
        </is>
      </c>
      <c r="AD41" t="inlineStr">
        <is>
          <t>PAKEM</t>
        </is>
      </c>
      <c r="AE41" t="inlineStr">
        <is>
          <t>HARGOBINANGUN</t>
        </is>
      </c>
      <c r="AF41" t="inlineStr">
        <is>
          <t>PINBUK</t>
        </is>
      </c>
      <c r="AG41" t="inlineStr">
        <is>
          <t>PBP1385</t>
        </is>
      </c>
      <c r="AH41" t="n">
        <v>9</v>
      </c>
      <c r="AI41" t="inlineStr">
        <is>
          <t>VPA2</t>
        </is>
      </c>
      <c r="AJ41" t="inlineStr">
        <is>
          <t>Tidak aktif</t>
        </is>
      </c>
      <c r="AK41" t="n">
        <v>42</v>
      </c>
      <c r="AL41" t="inlineStr">
        <is>
          <t>Perempuan</t>
        </is>
      </c>
      <c r="AM41" t="inlineStr">
        <is>
          <t>Sudah menikah</t>
        </is>
      </c>
      <c r="AN41" t="inlineStr">
        <is>
          <t>SMA/Sederajat</t>
        </is>
      </c>
      <c r="AO41" t="inlineStr">
        <is>
          <t>Lainnya</t>
        </is>
      </c>
      <c r="AP41" t="n">
        <v>0</v>
      </c>
      <c r="AQ41" t="n">
        <v>0</v>
      </c>
      <c r="AR41" t="n">
        <v>0</v>
      </c>
      <c r="AS41" t="n">
        <v>0</v>
      </c>
      <c r="AT41" t="n">
        <v>0</v>
      </c>
      <c r="AU41" t="n">
        <v>0</v>
      </c>
      <c r="AV41" t="n">
        <v>1</v>
      </c>
      <c r="AW41" t="n">
        <v>0</v>
      </c>
      <c r="AX41" t="inlineStr">
        <is>
          <t>Ibu Rumah Tangga</t>
        </is>
      </c>
      <c r="AY41" t="inlineStr">
        <is>
          <t>Tidak ada</t>
        </is>
      </c>
      <c r="AZ41" t="n">
        <v>0</v>
      </c>
      <c r="BA41" t="n">
        <v>0</v>
      </c>
      <c r="BB41" t="n">
        <v>0</v>
      </c>
      <c r="BC41" t="n">
        <v>0</v>
      </c>
      <c r="BD41" t="n">
        <v>0</v>
      </c>
      <c r="BE41" t="n">
        <v>0</v>
      </c>
      <c r="BF41" t="n">
        <v>0</v>
      </c>
      <c r="BG41" t="n">
        <v>1</v>
      </c>
      <c r="BH41" t="n">
        <v/>
      </c>
      <c r="BI41" t="inlineStr">
        <is>
          <t>Rp1.500.000 - Rp2.500.000</t>
        </is>
      </c>
      <c r="BJ41" t="n">
        <v>1</v>
      </c>
      <c r="BK41" t="n">
        <v>1</v>
      </c>
      <c r="BL41" t="n">
        <v>2</v>
      </c>
      <c r="BM41" t="n">
        <v>0</v>
      </c>
      <c r="BN41" t="inlineStr">
        <is>
          <t>Milik sendiri</t>
        </is>
      </c>
      <c r="BO41" t="inlineStr">
        <is>
          <t>Permanen (dinding bata dan semen)</t>
        </is>
      </c>
      <c r="BP41" t="n">
        <v>1</v>
      </c>
      <c r="BQ41" t="n">
        <v>0</v>
      </c>
      <c r="BR41" t="n">
        <v>0</v>
      </c>
      <c r="BS41" t="n">
        <v>0</v>
      </c>
      <c r="BT41" t="n">
        <v>0</v>
      </c>
      <c r="BU41" t="n">
        <v/>
      </c>
      <c r="BV41" t="inlineStr">
        <is>
          <t>Keramik/ubin</t>
        </is>
      </c>
      <c r="BW41" t="n">
        <v>0</v>
      </c>
      <c r="BX41" t="n">
        <v>0</v>
      </c>
      <c r="BY41" t="n">
        <v>1</v>
      </c>
      <c r="BZ41" t="n">
        <v>0</v>
      </c>
      <c r="CA41" t="n">
        <v>0</v>
      </c>
      <c r="CB41" t="n">
        <v/>
      </c>
      <c r="CC41" t="inlineStr">
        <is>
          <t>Genting</t>
        </is>
      </c>
      <c r="CD41" t="n">
        <v>0</v>
      </c>
      <c r="CE41" t="n">
        <v>0</v>
      </c>
      <c r="CF41" t="n">
        <v>0</v>
      </c>
      <c r="CG41" t="n">
        <v>0</v>
      </c>
      <c r="CH41" t="n">
        <v>0</v>
      </c>
      <c r="CI41" t="n">
        <v>1</v>
      </c>
      <c r="CJ41" t="n">
        <v>0</v>
      </c>
      <c r="CK41" t="n">
        <v/>
      </c>
      <c r="CL41" t="inlineStr">
        <is>
          <t>Ya</t>
        </is>
      </c>
      <c r="CM41" t="n">
        <v>2017</v>
      </c>
      <c r="CN41" t="inlineStr">
        <is>
          <t>Fixed-Dome (Kubah Tetap)</t>
        </is>
      </c>
      <c r="CO41" t="inlineStr">
        <is>
          <t>4 m³ (2-3 ekor sapi, ±3 jam memasak/hari, ±30 kg slurry/hari)</t>
        </is>
      </c>
      <c r="CP41" t="inlineStr">
        <is>
          <t>Anggota keluarga - laki-laki</t>
        </is>
      </c>
      <c r="CQ41" t="n">
        <v>0</v>
      </c>
      <c r="CR41" t="n">
        <v>0</v>
      </c>
      <c r="CS41" t="n">
        <v>0</v>
      </c>
      <c r="CT41" t="n">
        <v>0</v>
      </c>
      <c r="CU41" t="n">
        <v>1</v>
      </c>
      <c r="CV41" t="n">
        <v>0</v>
      </c>
      <c r="CW41" t="n">
        <v>0</v>
      </c>
      <c r="CX41" t="n">
        <v>0</v>
      </c>
      <c r="CY41" t="inlineStr">
        <is>
          <t>Anggota keluarga - perempuan dewasa</t>
        </is>
      </c>
      <c r="CZ41" t="n">
        <v>0</v>
      </c>
      <c r="DA41" t="n">
        <v>1</v>
      </c>
      <c r="DB41" t="n">
        <v>0</v>
      </c>
      <c r="DC41" t="n">
        <v/>
      </c>
      <c r="DD41" t="inlineStr">
        <is>
          <t>Anggota keluarga - laki-laki CPO atau pendamping</t>
        </is>
      </c>
      <c r="DE41" t="n">
        <v>1</v>
      </c>
      <c r="DF41" t="n">
        <v>0</v>
      </c>
      <c r="DG41" t="n">
        <v>1</v>
      </c>
      <c r="DH41" t="n">
        <v>0</v>
      </c>
      <c r="DI41" t="n">
        <v/>
      </c>
      <c r="DJ41" t="inlineStr">
        <is>
          <t>CPO atau pendamping</t>
        </is>
      </c>
      <c r="DK41" t="n">
        <v>0</v>
      </c>
      <c r="DL41" t="n">
        <v>0</v>
      </c>
      <c r="DM41" t="n">
        <v>1</v>
      </c>
      <c r="DN41" t="n">
        <v>0</v>
      </c>
      <c r="DO41" t="n">
        <v/>
      </c>
      <c r="DP41" t="inlineStr">
        <is>
          <t>Tidak berfungsi sama sekali</t>
        </is>
      </c>
      <c r="DQ41" t="inlineStr">
        <is>
          <t>6-12 bulan yang lalu</t>
        </is>
      </c>
      <c r="DR41" t="inlineStr">
        <is>
          <t>Masalah teknis (misalnya kerusakan pada komponen)</t>
        </is>
      </c>
      <c r="DS41" t="n">
        <v/>
      </c>
      <c r="DT41" t="inlineStr">
        <is>
          <t>Kompor Keran gas (Tap) Manometer Pipa gas utama Mixer Reaktor biogas (penampung gas, digester, manhole, outlet, dan overflow)</t>
        </is>
      </c>
      <c r="DU41" t="n">
        <v>1</v>
      </c>
      <c r="DV41" t="n">
        <v>0</v>
      </c>
      <c r="DW41" t="n">
        <v>1</v>
      </c>
      <c r="DX41" t="n">
        <v>1</v>
      </c>
      <c r="DY41" t="n">
        <v>1</v>
      </c>
      <c r="DZ41" t="n">
        <v>0</v>
      </c>
      <c r="EA41" t="n">
        <v>0</v>
      </c>
      <c r="EB41" t="n">
        <v>1</v>
      </c>
      <c r="EC41" t="n">
        <v>0</v>
      </c>
      <c r="ED41" t="n">
        <v>1</v>
      </c>
      <c r="EE41" t="n">
        <v>0</v>
      </c>
      <c r="EF41" t="n">
        <v>0</v>
      </c>
      <c r="EG41" t="n">
        <v>0</v>
      </c>
      <c r="EH41" t="n">
        <v>0</v>
      </c>
      <c r="EI41" t="inlineStr">
        <is>
          <t>Kurangnya dukungan atau pemantauan dari pemerintah atau CPO Keterbatasan akses terhadap informasi atau pelatihan terkait biogas Tidak ada masalah</t>
        </is>
      </c>
      <c r="EJ41" t="n">
        <v>0</v>
      </c>
      <c r="EK41" t="n">
        <v>1</v>
      </c>
      <c r="EL41" t="n">
        <v>1</v>
      </c>
      <c r="EM41" t="n">
        <v>1</v>
      </c>
      <c r="EN41" t="n">
        <v>0</v>
      </c>
      <c r="EO41" t="n">
        <v/>
      </c>
      <c r="EP41" t="inlineStr">
        <is>
          <t>Ya, tetapi kurang jelas dan sulit diikuti</t>
        </is>
      </c>
      <c r="EQ41" t="inlineStr">
        <is>
          <t>Bukan pelatihan</t>
        </is>
      </c>
      <c r="ER41" t="inlineStr">
        <is>
          <t>CPO atau pendamping</t>
        </is>
      </c>
      <c r="ES41" t="n">
        <v>1</v>
      </c>
      <c r="ET41" t="n">
        <v>0</v>
      </c>
      <c r="EU41" t="n">
        <v>0</v>
      </c>
      <c r="EV41" t="n">
        <v>0</v>
      </c>
      <c r="EW41" t="n">
        <v/>
      </c>
      <c r="EX41" t="inlineStr">
        <is>
          <t>Anggota keluarga - Laki-laki</t>
        </is>
      </c>
      <c r="EY41" t="n">
        <v>1</v>
      </c>
      <c r="EZ41" t="n">
        <v>0</v>
      </c>
      <c r="FA41" t="n">
        <v>0</v>
      </c>
      <c r="FB41" t="n">
        <v/>
      </c>
      <c r="FC41" t="inlineStr">
        <is>
          <t>Jarang sekali</t>
        </is>
      </c>
      <c r="FD41" t="inlineStr">
        <is>
          <t>&lt; Rp 200,000</t>
        </is>
      </c>
      <c r="FE41" t="inlineStr">
        <is>
          <t>Mengetahui</t>
        </is>
      </c>
      <c r="FF41" t="inlineStr">
        <is>
          <t>Selalu (setiap hari)</t>
        </is>
      </c>
      <c r="FG41" t="inlineStr">
        <is>
          <t>Tidak mengetahui</t>
        </is>
      </c>
      <c r="FH41" t="inlineStr">
        <is>
          <t>Jarang (setiap bulan atau lebih)</t>
        </is>
      </c>
      <c r="FI41" t="inlineStr">
        <is>
          <t>Tidak mengetahui</t>
        </is>
      </c>
      <c r="FJ41" t="inlineStr">
        <is>
          <t>Jarang (setiap bulan atau lebih)</t>
        </is>
      </c>
      <c r="FK41" t="inlineStr">
        <is>
          <t>Tidak mengetahui</t>
        </is>
      </c>
      <c r="FL41" t="inlineStr">
        <is>
          <t>Tidak pernah</t>
        </is>
      </c>
      <c r="FM41" t="inlineStr">
        <is>
          <t>Mengetahui</t>
        </is>
      </c>
      <c r="FN41" t="inlineStr">
        <is>
          <t>Cukup sering (2 minggu sekali)</t>
        </is>
      </c>
      <c r="FO41" t="inlineStr">
        <is>
          <t>Mengetahui</t>
        </is>
      </c>
      <c r="FP41" t="inlineStr">
        <is>
          <t>Jarang (setiap bulan atau lebih)</t>
        </is>
      </c>
      <c r="FQ41" t="inlineStr">
        <is>
          <t>Mengetahui</t>
        </is>
      </c>
      <c r="FR41" t="inlineStr">
        <is>
          <t>Ya</t>
        </is>
      </c>
      <c r="FS41" t="inlineStr">
        <is>
          <t>Mengetahui</t>
        </is>
      </c>
      <c r="FT41" t="inlineStr">
        <is>
          <t>Ya, terkadang</t>
        </is>
      </c>
      <c r="FU41" t="inlineStr">
        <is>
          <t>Laki-laki dewasa</t>
        </is>
      </c>
      <c r="FV41" t="n">
        <v>1</v>
      </c>
      <c r="FW41" t="n">
        <v>0</v>
      </c>
      <c r="FX41" t="n">
        <v>0</v>
      </c>
      <c r="FY41" t="n">
        <v>0</v>
      </c>
      <c r="FZ41" t="inlineStr">
        <is>
          <t>Kurang memahami</t>
        </is>
      </c>
      <c r="GA41" t="inlineStr">
        <is>
          <t>Teman/keluarga</t>
        </is>
      </c>
      <c r="GB41" t="n">
        <v>0</v>
      </c>
      <c r="GC41" t="n">
        <v>0</v>
      </c>
      <c r="GD41" t="n">
        <v>1</v>
      </c>
      <c r="GE41" t="n">
        <v>0</v>
      </c>
      <c r="GF41" t="n">
        <v/>
      </c>
      <c r="GG41" t="inlineStr">
        <is>
          <t>Jarang</t>
        </is>
      </c>
      <c r="GH41" t="inlineStr">
        <is>
          <t>Tidak</t>
        </is>
      </c>
      <c r="GI41" t="n">
        <v/>
      </c>
      <c r="GJ41" t="n">
        <v/>
      </c>
      <c r="GK41" t="n">
        <v/>
      </c>
      <c r="GL41" t="n">
        <v/>
      </c>
      <c r="GM41" t="n">
        <v/>
      </c>
      <c r="GN41" t="n">
        <v/>
      </c>
      <c r="GO41" t="n">
        <v/>
      </c>
      <c r="GP41" t="inlineStr">
        <is>
          <t>Penuh (100%)</t>
        </is>
      </c>
      <c r="GQ41" t="inlineStr">
        <is>
          <t>Kayu bakar LPG</t>
        </is>
      </c>
      <c r="GR41" t="n">
        <v>1</v>
      </c>
      <c r="GS41" t="n">
        <v>1</v>
      </c>
      <c r="GT41" t="n">
        <v>0</v>
      </c>
      <c r="GU41" t="n">
        <v>0</v>
      </c>
      <c r="GV41" t="n">
        <v>0</v>
      </c>
      <c r="GW41" t="n">
        <v>0</v>
      </c>
      <c r="GX41" t="n">
        <v>0</v>
      </c>
      <c r="GY41" t="n">
        <v/>
      </c>
      <c r="GZ41" t="inlineStr">
        <is>
          <t>Tidak</t>
        </is>
      </c>
      <c r="HA41" t="n">
        <v>300</v>
      </c>
      <c r="HB41" t="n">
        <v>0</v>
      </c>
      <c r="HC41" t="n">
        <v>200</v>
      </c>
      <c r="HD41" t="n">
        <v>0</v>
      </c>
      <c r="HE41" t="n">
        <v>15</v>
      </c>
      <c r="HF41" t="n">
        <v>125000</v>
      </c>
      <c r="HG41" t="n">
        <v>6</v>
      </c>
      <c r="HH41" t="n">
        <v>50000</v>
      </c>
      <c r="HI41" t="n">
        <v/>
      </c>
      <c r="HJ41" t="n">
        <v/>
      </c>
      <c r="HK41" t="n">
        <v/>
      </c>
      <c r="HL41" t="n">
        <v/>
      </c>
      <c r="HM41" t="n">
        <v/>
      </c>
      <c r="HN41" t="n">
        <v/>
      </c>
      <c r="HO41" t="n">
        <v/>
      </c>
      <c r="HP41" t="n">
        <v/>
      </c>
      <c r="HQ41" t="n">
        <v/>
      </c>
      <c r="HR41" t="n">
        <v/>
      </c>
      <c r="HS41" t="n">
        <v/>
      </c>
      <c r="HT41" t="n">
        <v/>
      </c>
      <c r="HU41" t="n">
        <v/>
      </c>
      <c r="HV41" t="n">
        <v/>
      </c>
      <c r="HW41" t="n">
        <v/>
      </c>
      <c r="HX41" t="n">
        <v/>
      </c>
      <c r="HY41" t="n">
        <v>100</v>
      </c>
      <c r="HZ41" t="n">
        <v>0</v>
      </c>
      <c r="IA41" t="n">
        <v>9</v>
      </c>
      <c r="IB41" t="n">
        <v>75000</v>
      </c>
      <c r="IC41" t="n">
        <v/>
      </c>
      <c r="ID41" t="n">
        <v/>
      </c>
      <c r="IE41" t="n">
        <v/>
      </c>
      <c r="IF41" t="n">
        <v/>
      </c>
      <c r="IG41" t="n">
        <v/>
      </c>
      <c r="IH41" t="n">
        <v/>
      </c>
      <c r="II41" t="n">
        <v/>
      </c>
      <c r="IJ41" t="n">
        <v/>
      </c>
      <c r="IK41" t="inlineStr">
        <is>
          <t>30-50 kg</t>
        </is>
      </c>
      <c r="IL41" t="inlineStr">
        <is>
          <t>1-3 jam</t>
        </is>
      </c>
      <c r="IM41" t="inlineStr">
        <is>
          <t>Ya</t>
        </is>
      </c>
      <c r="IN41" t="inlineStr">
        <is>
          <t>Tidak</t>
        </is>
      </c>
      <c r="IO41" t="inlineStr">
        <is>
          <t>Tidak ada perubahan</t>
        </is>
      </c>
      <c r="IP41" t="n">
        <v/>
      </c>
      <c r="IQ41" t="inlineStr">
        <is>
          <t>Tidak pernah</t>
        </is>
      </c>
      <c r="IR41" t="n">
        <v/>
      </c>
      <c r="IS41" t="n">
        <v/>
      </c>
      <c r="IT41" t="n">
        <v/>
      </c>
      <c r="IU41" t="n">
        <v/>
      </c>
      <c r="IV41" t="n">
        <v/>
      </c>
      <c r="IW41" t="n">
        <v/>
      </c>
      <c r="IX41" t="n">
        <v/>
      </c>
      <c r="IY41" t="n">
        <v/>
      </c>
      <c r="IZ41" t="inlineStr">
        <is>
          <t>Tidak pernah</t>
        </is>
      </c>
      <c r="JA41" t="n">
        <v/>
      </c>
      <c r="JB41" t="n">
        <v/>
      </c>
      <c r="JC41" t="n">
        <v/>
      </c>
      <c r="JD41" t="n">
        <v/>
      </c>
      <c r="JE41" t="n">
        <v/>
      </c>
      <c r="JF41" t="n">
        <v/>
      </c>
      <c r="JG41" t="n">
        <v/>
      </c>
      <c r="JH41" t="n">
        <v/>
      </c>
      <c r="JI41" t="inlineStr">
        <is>
          <t>Tidak pernah</t>
        </is>
      </c>
      <c r="JJ41" t="n">
        <v/>
      </c>
      <c r="JK41" t="n">
        <v/>
      </c>
      <c r="JL41" t="n">
        <v/>
      </c>
      <c r="JM41" t="n">
        <v/>
      </c>
      <c r="JN41" t="n">
        <v/>
      </c>
      <c r="JO41" t="n">
        <v/>
      </c>
      <c r="JP41" t="n">
        <v/>
      </c>
      <c r="JQ41" t="n">
        <v/>
      </c>
      <c r="JR41" t="inlineStr">
        <is>
          <t>Tidak pernah</t>
        </is>
      </c>
      <c r="JS41" t="n">
        <v/>
      </c>
      <c r="JT41" t="n">
        <v/>
      </c>
      <c r="JU41" t="n">
        <v/>
      </c>
      <c r="JV41" t="n">
        <v/>
      </c>
      <c r="JW41" t="n">
        <v/>
      </c>
      <c r="JX41" t="n">
        <v/>
      </c>
      <c r="JY41" t="n">
        <v/>
      </c>
      <c r="JZ41" t="n">
        <v/>
      </c>
      <c r="KA41" t="inlineStr">
        <is>
          <t>Tidak pernah</t>
        </is>
      </c>
      <c r="KB41" t="n">
        <v/>
      </c>
      <c r="KC41" t="n">
        <v/>
      </c>
      <c r="KD41" t="n">
        <v/>
      </c>
      <c r="KE41" t="n">
        <v/>
      </c>
      <c r="KF41" t="n">
        <v/>
      </c>
      <c r="KG41" t="n">
        <v/>
      </c>
      <c r="KH41" t="n">
        <v/>
      </c>
      <c r="KI41" t="n">
        <v/>
      </c>
      <c r="KJ41" t="inlineStr">
        <is>
          <t>Tidak pernah</t>
        </is>
      </c>
      <c r="KK41" t="n">
        <v/>
      </c>
      <c r="KL41" t="n">
        <v/>
      </c>
      <c r="KM41" t="n">
        <v/>
      </c>
      <c r="KN41" t="n">
        <v/>
      </c>
      <c r="KO41" t="n">
        <v/>
      </c>
      <c r="KP41" t="n">
        <v/>
      </c>
      <c r="KQ41" t="n">
        <v/>
      </c>
      <c r="KR41" t="n">
        <v/>
      </c>
      <c r="KS41" t="inlineStr">
        <is>
          <t>Cukup membaik</t>
        </is>
      </c>
      <c r="KT41" t="inlineStr">
        <is>
          <t>0-1 kali</t>
        </is>
      </c>
      <c r="KU41" t="inlineStr">
        <is>
          <t>2-4 kali</t>
        </is>
      </c>
      <c r="KV41" t="inlineStr">
        <is>
          <t>Perempuan dewasa Anak-anak (0-18 tahun)</t>
        </is>
      </c>
      <c r="KW41" t="n">
        <v>0</v>
      </c>
      <c r="KX41" t="n">
        <v>1</v>
      </c>
      <c r="KY41" t="n">
        <v>1</v>
      </c>
      <c r="KZ41" t="n">
        <v>0</v>
      </c>
      <c r="LA41" t="inlineStr">
        <is>
          <t>Cukup membaik</t>
        </is>
      </c>
      <c r="LB41" t="inlineStr">
        <is>
          <t>Cukup membaik</t>
        </is>
      </c>
      <c r="LC41" t="n">
        <v>0</v>
      </c>
      <c r="LD41" t="n">
        <v>3</v>
      </c>
      <c r="LE41" t="n">
        <v>0</v>
      </c>
      <c r="LF41" t="n">
        <v>0</v>
      </c>
      <c r="LG41" t="inlineStr">
        <is>
          <t>Ya</t>
        </is>
      </c>
      <c r="LH41" t="n">
        <v>75000</v>
      </c>
      <c r="LI41" t="n">
        <v/>
      </c>
      <c r="LJ41" t="inlineStr">
        <is>
          <t>Kebutuhan rumah tangga Pendidikan anggota keluarga</t>
        </is>
      </c>
      <c r="LK41" t="n">
        <v>0</v>
      </c>
      <c r="LL41" t="n">
        <v>0</v>
      </c>
      <c r="LM41" t="n">
        <v>0</v>
      </c>
      <c r="LN41" t="n">
        <v>0</v>
      </c>
      <c r="LO41" t="n">
        <v>1</v>
      </c>
      <c r="LP41" t="n">
        <v>1</v>
      </c>
      <c r="LQ41" t="n">
        <v>0</v>
      </c>
      <c r="LR41" t="n">
        <v/>
      </c>
      <c r="LS41" t="n">
        <v>45</v>
      </c>
      <c r="LT41" t="n">
        <v>0</v>
      </c>
      <c r="LU41" t="n">
        <v>0</v>
      </c>
      <c r="LV41" t="n">
        <v>20</v>
      </c>
      <c r="LW41" t="n">
        <v>0</v>
      </c>
      <c r="LX41" t="n">
        <v>0</v>
      </c>
      <c r="LY41" t="n">
        <v>10</v>
      </c>
      <c r="LZ41" t="n">
        <v>0</v>
      </c>
      <c r="MA41" t="n">
        <v>0</v>
      </c>
      <c r="MB41" t="inlineStr">
        <is>
          <t>Ya</t>
        </is>
      </c>
      <c r="MC41" t="n">
        <v>30</v>
      </c>
      <c r="MD41" t="n">
        <v>15</v>
      </c>
      <c r="ME41" t="n">
        <v>30</v>
      </c>
      <c r="MF41" t="n">
        <v>10</v>
      </c>
      <c r="MG41" t="n">
        <v>0</v>
      </c>
      <c r="MH41" t="n">
        <v>0</v>
      </c>
      <c r="MI41" t="inlineStr">
        <is>
          <t>Pendidikan anak (mengantar sekolah, menemani anak belajar, menyiapkan bekal dsb) Aktivitas sosial diluar rumah (misalnya, berkumpul dengan tetangga, mengikuti kegiatan PKK, dsb)</t>
        </is>
      </c>
      <c r="MJ41" t="n">
        <v>1</v>
      </c>
      <c r="MK41" t="n">
        <v>1</v>
      </c>
      <c r="ML41" t="n">
        <v>0</v>
      </c>
      <c r="MM41" t="n">
        <v>0</v>
      </c>
      <c r="MN41" t="n">
        <v>0</v>
      </c>
      <c r="MO41" t="n">
        <v>0</v>
      </c>
      <c r="MP41" t="n">
        <v/>
      </c>
      <c r="MQ41" t="n">
        <v/>
      </c>
      <c r="MR41" t="inlineStr">
        <is>
          <t>Digunakan untuk mengurus sekolah anak</t>
        </is>
      </c>
      <c r="MS41" t="inlineStr">
        <is>
          <t>Pengajian, pertemuan PKK</t>
        </is>
      </c>
      <c r="MT41" t="n">
        <v/>
      </c>
      <c r="MU41" t="inlineStr">
        <is>
          <t>Tidak</t>
        </is>
      </c>
      <c r="MV41" t="n">
        <v/>
      </c>
      <c r="MW41" t="n">
        <v/>
      </c>
      <c r="MX41" t="n">
        <v/>
      </c>
      <c r="MY41" t="n">
        <v/>
      </c>
      <c r="MZ41" t="n">
        <v/>
      </c>
      <c r="NA41" t="n">
        <v/>
      </c>
      <c r="NB41" t="n">
        <v/>
      </c>
      <c r="NC41" t="n">
        <v/>
      </c>
      <c r="ND41" t="n">
        <v/>
      </c>
      <c r="NE41" t="n">
        <v/>
      </c>
      <c r="NF41" t="n">
        <v/>
      </c>
      <c r="NG41" t="n">
        <v/>
      </c>
      <c r="NH41" t="n">
        <v/>
      </c>
      <c r="NI41" t="n">
        <v/>
      </c>
      <c r="NJ41" t="n">
        <v/>
      </c>
      <c r="NK41" t="n">
        <v/>
      </c>
      <c r="NL41" t="inlineStr">
        <is>
          <t>Tidak</t>
        </is>
      </c>
      <c r="NM41" t="inlineStr">
        <is>
          <t>100% dana hibah</t>
        </is>
      </c>
      <c r="NN41" t="inlineStr">
        <is>
          <t>0 (100% sumber pembiayaan dari hibah)</t>
        </is>
      </c>
      <c r="NO41" t="inlineStr">
        <is>
          <t>Pemerintah</t>
        </is>
      </c>
      <c r="NP41" t="n">
        <v/>
      </c>
      <c r="NQ41" t="n">
        <v/>
      </c>
      <c r="NR41" t="n">
        <v/>
      </c>
      <c r="NS41" t="n">
        <v/>
      </c>
      <c r="NT41" t="n">
        <v/>
      </c>
      <c r="NU41" t="n">
        <v/>
      </c>
      <c r="NV41" t="n">
        <v/>
      </c>
      <c r="NW41" t="n">
        <v/>
      </c>
      <c r="NX41" t="inlineStr">
        <is>
          <t>Sedikit meningkat</t>
        </is>
      </c>
      <c r="NY41" t="n">
        <v>120</v>
      </c>
      <c r="NZ41" t="n">
        <v>0</v>
      </c>
      <c r="OA41" t="n">
        <v>0</v>
      </c>
      <c r="OB41" t="n">
        <v>10</v>
      </c>
      <c r="OC41" t="n">
        <v>0</v>
      </c>
      <c r="OD41" t="n">
        <v>0</v>
      </c>
      <c r="OE41" t="inlineStr">
        <is>
          <t>Lebih baik</t>
        </is>
      </c>
      <c r="OF41" t="inlineStr">
        <is>
          <t>Lebih baik (beda waktu memasak 5-30 menit, ATAU tidak lagi ada rasa/bau makanan yang berubah, ATAU alasan lainnya)</t>
        </is>
      </c>
      <c r="OG41" t="inlineStr">
        <is>
          <t>Ya</t>
        </is>
      </c>
      <c r="OH41" t="n">
        <v>2</v>
      </c>
      <c r="OI41" t="n">
        <v>0</v>
      </c>
      <c r="OJ41" t="n">
        <v>0</v>
      </c>
      <c r="OK41" t="n">
        <v>0</v>
      </c>
      <c r="OL41" t="n">
        <v>0</v>
      </c>
      <c r="OM41" t="n">
        <v>4</v>
      </c>
      <c r="ON41" t="n">
        <v>0</v>
      </c>
      <c r="OO41" t="n">
        <v>0</v>
      </c>
      <c r="OP41" t="inlineStr">
        <is>
          <t>Sapi pedaging</t>
        </is>
      </c>
      <c r="OQ41" t="n">
        <v>1</v>
      </c>
      <c r="OR41" t="n">
        <v>0</v>
      </c>
      <c r="OS41" t="n">
        <v>0</v>
      </c>
      <c r="OT41" t="n">
        <v>0</v>
      </c>
      <c r="OU41" t="n">
        <v>0</v>
      </c>
      <c r="OV41" t="n">
        <v>0</v>
      </c>
      <c r="OW41" t="n">
        <v>0</v>
      </c>
      <c r="OX41" t="n">
        <v>0</v>
      </c>
      <c r="OY41" t="n">
        <v>0</v>
      </c>
      <c r="OZ41" t="inlineStr">
        <is>
          <t>Sapi pedaging Kambing</t>
        </is>
      </c>
      <c r="PA41" t="n">
        <v>1</v>
      </c>
      <c r="PB41" t="n">
        <v>0</v>
      </c>
      <c r="PC41" t="n">
        <v>0</v>
      </c>
      <c r="PD41" t="n">
        <v>0</v>
      </c>
      <c r="PE41" t="n">
        <v>0</v>
      </c>
      <c r="PF41" t="n">
        <v>1</v>
      </c>
      <c r="PG41" t="n">
        <v>0</v>
      </c>
      <c r="PH41" t="n">
        <v>0</v>
      </c>
      <c r="PI41" t="n">
        <v>0</v>
      </c>
      <c r="PJ41" t="inlineStr">
        <is>
          <t>Sapi pedaging Kambing</t>
        </is>
      </c>
      <c r="PK41" t="n">
        <v>1</v>
      </c>
      <c r="PL41" t="n">
        <v>0</v>
      </c>
      <c r="PM41" t="n">
        <v>0</v>
      </c>
      <c r="PN41" t="n">
        <v>0</v>
      </c>
      <c r="PO41" t="n">
        <v>0</v>
      </c>
      <c r="PP41" t="n">
        <v>1</v>
      </c>
      <c r="PQ41" t="n">
        <v>0</v>
      </c>
      <c r="PR41" t="n">
        <v>0</v>
      </c>
      <c r="PS41" t="n">
        <v>0</v>
      </c>
      <c r="PT41" t="inlineStr">
        <is>
          <t>1-Disebarkan ke lahan terbuka</t>
        </is>
      </c>
      <c r="PU41" t="n">
        <v>0</v>
      </c>
      <c r="PV41" t="n">
        <v>0</v>
      </c>
      <c r="PW41" t="n">
        <v>0</v>
      </c>
      <c r="PX41" t="n">
        <v>0</v>
      </c>
      <c r="PY41" t="n">
        <v>0</v>
      </c>
      <c r="PZ41" t="n">
        <v>1</v>
      </c>
      <c r="QA41" t="n">
        <v>0</v>
      </c>
      <c r="QB41" t="n">
        <v>0</v>
      </c>
      <c r="QC41" t="n">
        <v>0</v>
      </c>
      <c r="QD41" t="n">
        <v/>
      </c>
      <c r="QE41" t="n">
        <v/>
      </c>
      <c r="QF41" t="n">
        <v/>
      </c>
      <c r="QG41" t="n">
        <v/>
      </c>
      <c r="QH41" t="n">
        <v/>
      </c>
      <c r="QI41" t="n">
        <v/>
      </c>
      <c r="QJ41" t="n">
        <v/>
      </c>
      <c r="QK41" t="n">
        <v/>
      </c>
      <c r="QL41" t="n">
        <v/>
      </c>
      <c r="QM41" t="n">
        <v/>
      </c>
      <c r="QN41" t="n">
        <v/>
      </c>
      <c r="QO41" t="n">
        <v/>
      </c>
      <c r="QP41" t="n">
        <v/>
      </c>
      <c r="QQ41" t="n">
        <v/>
      </c>
      <c r="QR41" t="n">
        <v/>
      </c>
      <c r="QS41" t="n">
        <v/>
      </c>
      <c r="QT41" t="n">
        <v/>
      </c>
      <c r="QU41" t="n">
        <v/>
      </c>
      <c r="QV41" t="n">
        <v/>
      </c>
      <c r="QW41" t="n">
        <v/>
      </c>
      <c r="QX41" t="n">
        <v/>
      </c>
      <c r="QY41" t="n">
        <v/>
      </c>
      <c r="QZ41" t="n">
        <v/>
      </c>
      <c r="RA41" t="n">
        <v/>
      </c>
      <c r="RB41" t="n">
        <v/>
      </c>
      <c r="RC41" t="n">
        <v/>
      </c>
      <c r="RD41" t="n">
        <v/>
      </c>
      <c r="RE41" t="n">
        <v/>
      </c>
      <c r="RF41" t="n">
        <v/>
      </c>
      <c r="RG41" t="n">
        <v/>
      </c>
      <c r="RH41" t="n">
        <v/>
      </c>
      <c r="RI41" t="n">
        <v/>
      </c>
      <c r="RJ41" t="n">
        <v/>
      </c>
      <c r="RK41" t="n">
        <v/>
      </c>
      <c r="RL41" t="n">
        <v/>
      </c>
      <c r="RM41" t="n">
        <v/>
      </c>
      <c r="RN41" t="n">
        <v/>
      </c>
      <c r="RO41" t="n">
        <v/>
      </c>
      <c r="RP41" t="n">
        <v/>
      </c>
      <c r="RQ41" t="n">
        <v/>
      </c>
      <c r="RR41" t="n">
        <v/>
      </c>
      <c r="RS41" t="n">
        <v/>
      </c>
      <c r="RT41" t="n">
        <v/>
      </c>
      <c r="RU41" t="n">
        <v/>
      </c>
      <c r="RV41" t="n">
        <v/>
      </c>
      <c r="RW41" t="n">
        <v/>
      </c>
      <c r="RX41" t="n">
        <v/>
      </c>
      <c r="RY41" t="n">
        <v/>
      </c>
      <c r="RZ41" t="n">
        <v/>
      </c>
      <c r="SA41" t="n">
        <v/>
      </c>
      <c r="SB41" t="n">
        <v/>
      </c>
      <c r="SC41" t="n">
        <v/>
      </c>
      <c r="SD41" t="n">
        <v/>
      </c>
      <c r="SE41" t="n">
        <v/>
      </c>
      <c r="SF41" t="n">
        <v/>
      </c>
      <c r="SG41" t="n">
        <v/>
      </c>
      <c r="SH41" t="n">
        <v/>
      </c>
      <c r="SI41" t="n">
        <v/>
      </c>
      <c r="SJ41" t="n">
        <v/>
      </c>
      <c r="SK41" t="n">
        <v/>
      </c>
      <c r="SL41" t="n">
        <v/>
      </c>
      <c r="SM41" t="n">
        <v/>
      </c>
      <c r="SN41" t="n">
        <v/>
      </c>
      <c r="SO41" t="n">
        <v/>
      </c>
      <c r="SP41" t="n">
        <v/>
      </c>
      <c r="SQ41" t="n">
        <v/>
      </c>
      <c r="SR41" t="n">
        <v/>
      </c>
      <c r="SS41" t="n">
        <v/>
      </c>
      <c r="ST41" t="n">
        <v/>
      </c>
      <c r="SU41" t="n">
        <v/>
      </c>
      <c r="SV41" t="n">
        <v/>
      </c>
      <c r="SW41" t="n">
        <v/>
      </c>
      <c r="SX41" t="n">
        <v/>
      </c>
      <c r="SY41" t="n">
        <v>3</v>
      </c>
      <c r="SZ41" t="n">
        <v/>
      </c>
      <c r="TA41" t="n">
        <v/>
      </c>
      <c r="TB41" t="n">
        <v/>
      </c>
      <c r="TC41" t="n">
        <v/>
      </c>
      <c r="TD41" t="n">
        <v/>
      </c>
      <c r="TE41" t="n">
        <v/>
      </c>
      <c r="TF41" t="n">
        <v/>
      </c>
      <c r="TG41" t="n">
        <v>2</v>
      </c>
      <c r="TH41" t="n">
        <v>0</v>
      </c>
      <c r="TI41" t="n">
        <v>0</v>
      </c>
      <c r="TJ41" t="n">
        <v>0</v>
      </c>
      <c r="TK41" t="n">
        <v>0</v>
      </c>
      <c r="TL41" t="n">
        <v>4</v>
      </c>
      <c r="TM41" t="n">
        <v>0</v>
      </c>
      <c r="TN41" t="n">
        <v>0</v>
      </c>
      <c r="TO41" t="n">
        <v>0</v>
      </c>
      <c r="TP41" t="n">
        <v>0</v>
      </c>
      <c r="TQ41" t="n">
        <v>1</v>
      </c>
      <c r="TR41" t="n">
        <v>0</v>
      </c>
      <c r="TS41" t="n">
        <v/>
      </c>
      <c r="TT41" t="n">
        <v/>
      </c>
      <c r="TU41" t="n">
        <v/>
      </c>
      <c r="TV41" t="n">
        <v/>
      </c>
      <c r="TW41" t="n">
        <v/>
      </c>
      <c r="TX41" t="n">
        <v/>
      </c>
      <c r="TY41" t="n">
        <v/>
      </c>
      <c r="TZ41" t="n">
        <v/>
      </c>
      <c r="UA41" t="n">
        <v/>
      </c>
      <c r="UB41" t="n">
        <v/>
      </c>
      <c r="UC41" t="n">
        <v/>
      </c>
      <c r="UD41" t="n">
        <v/>
      </c>
      <c r="UE41" t="n">
        <v/>
      </c>
      <c r="UF41" t="n">
        <v/>
      </c>
      <c r="UG41" t="n">
        <v/>
      </c>
      <c r="UH41" t="n">
        <v/>
      </c>
      <c r="UI41" t="n">
        <v/>
      </c>
      <c r="UJ41" t="n">
        <v/>
      </c>
      <c r="UK41" t="n">
        <v/>
      </c>
      <c r="UL41" t="n">
        <v/>
      </c>
      <c r="UM41" t="n">
        <v/>
      </c>
      <c r="UN41" t="n">
        <v/>
      </c>
      <c r="UO41" t="n">
        <v/>
      </c>
      <c r="UP41" t="n">
        <v/>
      </c>
      <c r="UQ41" t="n">
        <v/>
      </c>
      <c r="UR41" t="n">
        <v/>
      </c>
      <c r="US41" t="n">
        <v/>
      </c>
      <c r="UT41" t="n">
        <v/>
      </c>
      <c r="UU41" t="inlineStr">
        <is>
          <t>Pemberian pakan di kandang</t>
        </is>
      </c>
      <c r="UV41" t="n">
        <v/>
      </c>
      <c r="UW41" t="n">
        <v/>
      </c>
      <c r="UX41" t="n">
        <v/>
      </c>
      <c r="UY41" t="n">
        <v/>
      </c>
      <c r="UZ41" t="inlineStr">
        <is>
          <t>Pemberian pakan di kandang</t>
        </is>
      </c>
      <c r="VA41" t="n">
        <v/>
      </c>
      <c r="VB41" t="n">
        <v/>
      </c>
      <c r="VC41" t="inlineStr">
        <is>
          <t>Sangat jarang (&gt;1 bulan sekali)</t>
        </is>
      </c>
      <c r="VD41" t="n">
        <v/>
      </c>
      <c r="VE41" t="n">
        <v/>
      </c>
      <c r="VF41" t="n">
        <v/>
      </c>
      <c r="VG41" t="n">
        <v/>
      </c>
      <c r="VH41" t="inlineStr">
        <is>
          <t>Sangat jarang (&gt;1 bulan sekali)</t>
        </is>
      </c>
      <c r="VI41" t="n">
        <v/>
      </c>
      <c r="VJ41" t="n">
        <v/>
      </c>
      <c r="VK41" t="inlineStr">
        <is>
          <t>Sering (1 kali sehari)</t>
        </is>
      </c>
      <c r="VL41" t="n">
        <v/>
      </c>
      <c r="VM41" t="n">
        <v/>
      </c>
      <c r="VN41" t="n">
        <v/>
      </c>
      <c r="VO41" t="n">
        <v/>
      </c>
      <c r="VP41" t="inlineStr">
        <is>
          <t>Sangat jarang (&gt;1 bulan sekali)</t>
        </is>
      </c>
      <c r="VQ41" t="n">
        <v/>
      </c>
      <c r="VR41" t="n">
        <v/>
      </c>
      <c r="VS41" t="inlineStr">
        <is>
          <t>6-Digester biogas</t>
        </is>
      </c>
      <c r="VT41" t="n">
        <v>0</v>
      </c>
      <c r="VU41" t="n">
        <v>0</v>
      </c>
      <c r="VV41" t="n">
        <v>0</v>
      </c>
      <c r="VW41" t="n">
        <v>0</v>
      </c>
      <c r="VX41" t="n">
        <v>0</v>
      </c>
      <c r="VY41" t="n">
        <v>0</v>
      </c>
      <c r="VZ41" t="n">
        <v>0</v>
      </c>
      <c r="WA41" t="n">
        <v>0</v>
      </c>
      <c r="WB41" t="n">
        <v>0</v>
      </c>
      <c r="WC41" t="n">
        <v>1</v>
      </c>
      <c r="WD41" t="n">
        <v>0</v>
      </c>
      <c r="WE41" t="n">
        <v>0</v>
      </c>
      <c r="WF41" t="n">
        <v/>
      </c>
      <c r="WG41" t="n">
        <v/>
      </c>
      <c r="WH41" t="n">
        <v/>
      </c>
      <c r="WI41" t="n">
        <v/>
      </c>
      <c r="WJ41" t="n">
        <v/>
      </c>
      <c r="WK41" t="n">
        <v/>
      </c>
      <c r="WL41" t="n">
        <v/>
      </c>
      <c r="WM41" t="n">
        <v/>
      </c>
      <c r="WN41" t="n">
        <v/>
      </c>
      <c r="WO41" t="n">
        <v/>
      </c>
      <c r="WP41" t="n">
        <v/>
      </c>
      <c r="WQ41" t="n">
        <v/>
      </c>
      <c r="WR41" t="n">
        <v/>
      </c>
      <c r="WS41" t="n">
        <v/>
      </c>
      <c r="WT41" t="n">
        <v/>
      </c>
      <c r="WU41" t="n">
        <v/>
      </c>
      <c r="WV41" t="n">
        <v/>
      </c>
      <c r="WW41" t="n">
        <v/>
      </c>
      <c r="WX41" t="n">
        <v/>
      </c>
      <c r="WY41" t="n">
        <v/>
      </c>
      <c r="WZ41" t="n">
        <v/>
      </c>
      <c r="XA41" t="n">
        <v/>
      </c>
      <c r="XB41" t="n">
        <v/>
      </c>
      <c r="XC41" t="n">
        <v/>
      </c>
      <c r="XD41" t="n">
        <v/>
      </c>
      <c r="XE41" t="n">
        <v/>
      </c>
      <c r="XF41" t="n">
        <v/>
      </c>
      <c r="XG41" t="n">
        <v/>
      </c>
      <c r="XH41" t="n">
        <v/>
      </c>
      <c r="XI41" t="n">
        <v/>
      </c>
      <c r="XJ41" t="n">
        <v/>
      </c>
      <c r="XK41" t="n">
        <v/>
      </c>
      <c r="XL41" t="n">
        <v/>
      </c>
      <c r="XM41" t="n">
        <v/>
      </c>
      <c r="XN41" t="n">
        <v/>
      </c>
      <c r="XO41" t="n">
        <v/>
      </c>
      <c r="XP41" t="n">
        <v/>
      </c>
      <c r="XQ41" t="n">
        <v/>
      </c>
      <c r="XR41" t="n">
        <v/>
      </c>
      <c r="XS41" t="n">
        <v/>
      </c>
      <c r="XT41" t="n">
        <v/>
      </c>
      <c r="XU41" t="n">
        <v/>
      </c>
      <c r="XV41" t="n">
        <v/>
      </c>
      <c r="XW41" t="n">
        <v/>
      </c>
      <c r="XX41" t="n">
        <v/>
      </c>
      <c r="XY41" t="n">
        <v/>
      </c>
      <c r="XZ41" t="n">
        <v/>
      </c>
      <c r="YA41" t="inlineStr">
        <is>
          <t>4-Disimpan dalam kotak bersekat</t>
        </is>
      </c>
      <c r="YB41" t="n">
        <v>0</v>
      </c>
      <c r="YC41" t="n">
        <v>0</v>
      </c>
      <c r="YD41" t="n">
        <v>0</v>
      </c>
      <c r="YE41" t="n">
        <v>0</v>
      </c>
      <c r="YF41" t="n">
        <v>0</v>
      </c>
      <c r="YG41" t="n">
        <v>0</v>
      </c>
      <c r="YH41" t="n">
        <v>0</v>
      </c>
      <c r="YI41" t="n">
        <v>1</v>
      </c>
      <c r="YJ41" t="n">
        <v>0</v>
      </c>
      <c r="YK41" t="n">
        <v>0</v>
      </c>
      <c r="YL41" t="n">
        <v>0</v>
      </c>
      <c r="YM41" t="n">
        <v>0</v>
      </c>
      <c r="YN41" t="n">
        <v/>
      </c>
      <c r="YO41" t="n">
        <v/>
      </c>
      <c r="YP41" t="n">
        <v/>
      </c>
      <c r="YQ41" t="n">
        <v/>
      </c>
      <c r="YR41" t="n">
        <v/>
      </c>
      <c r="YS41" t="n">
        <v/>
      </c>
      <c r="YT41" t="n">
        <v/>
      </c>
      <c r="YU41" t="n">
        <v/>
      </c>
      <c r="YV41" t="n">
        <v/>
      </c>
      <c r="YW41" t="n">
        <v/>
      </c>
      <c r="YX41" t="n">
        <v/>
      </c>
      <c r="YY41" t="n">
        <v/>
      </c>
      <c r="YZ41" t="n">
        <v/>
      </c>
      <c r="ZA41" t="n">
        <v/>
      </c>
      <c r="ZB41" t="n">
        <v/>
      </c>
      <c r="ZC41" t="n">
        <v/>
      </c>
      <c r="ZD41" t="n">
        <v/>
      </c>
      <c r="ZE41" t="n">
        <v/>
      </c>
      <c r="ZF41" t="n">
        <v/>
      </c>
      <c r="ZG41" t="n">
        <v/>
      </c>
      <c r="ZH41" t="n">
        <v/>
      </c>
      <c r="ZI41" t="n">
        <v/>
      </c>
      <c r="ZJ41" t="n">
        <v/>
      </c>
      <c r="ZK41" t="n">
        <v/>
      </c>
      <c r="ZL41" t="n">
        <v/>
      </c>
      <c r="ZM41" t="n">
        <v/>
      </c>
      <c r="ZN41" t="n">
        <v>100</v>
      </c>
      <c r="ZO41" t="n">
        <v/>
      </c>
      <c r="ZP41" t="n">
        <v/>
      </c>
      <c r="ZQ41" t="n">
        <v/>
      </c>
      <c r="ZR41" t="n">
        <v/>
      </c>
      <c r="ZS41" t="n">
        <v/>
      </c>
      <c r="ZT41" t="n">
        <v/>
      </c>
      <c r="ZU41" t="n">
        <v/>
      </c>
      <c r="ZV41" t="n">
        <v>2</v>
      </c>
      <c r="ZW41" t="n">
        <v/>
      </c>
      <c r="ZX41" t="n">
        <v/>
      </c>
      <c r="ZY41" t="n">
        <v/>
      </c>
      <c r="ZZ41" t="n">
        <v/>
      </c>
      <c r="AAA41" t="n">
        <v>2</v>
      </c>
      <c r="AAB41" t="n">
        <v/>
      </c>
      <c r="AAC41" t="n">
        <v/>
      </c>
      <c r="AAD41" t="inlineStr">
        <is>
          <t>Pakan segar (misal: rumput)</t>
        </is>
      </c>
      <c r="AAE41" t="n">
        <v/>
      </c>
      <c r="AAF41" t="n">
        <v/>
      </c>
      <c r="AAG41" t="n">
        <v/>
      </c>
      <c r="AAH41" t="n">
        <v/>
      </c>
      <c r="AAI41" t="inlineStr">
        <is>
          <t>Pakan segar (misal: rumput)</t>
        </is>
      </c>
      <c r="AAJ41" t="n">
        <v/>
      </c>
      <c r="AAK41" t="n">
        <v/>
      </c>
      <c r="AAL41" t="inlineStr">
        <is>
          <t>Tidak</t>
        </is>
      </c>
      <c r="AAM41" t="n">
        <v/>
      </c>
      <c r="AAN41" t="n">
        <v/>
      </c>
      <c r="AAO41" t="n">
        <v/>
      </c>
      <c r="AAP41" t="n">
        <v/>
      </c>
      <c r="AAQ41" t="n">
        <v/>
      </c>
      <c r="AAR41" t="inlineStr">
        <is>
          <t>Tidak</t>
        </is>
      </c>
      <c r="AAS41" t="inlineStr">
        <is>
          <t>Tidak pasti/ragu-ragu</t>
        </is>
      </c>
      <c r="AAT41" t="inlineStr">
        <is>
          <t>Diberikan gratis ke orang lain Didiamkan saja/dibiarkan di tempatnya (di bak/kolam penampung slurry)</t>
        </is>
      </c>
      <c r="AAU41" t="n">
        <v>0</v>
      </c>
      <c r="AAV41" t="n">
        <v>0</v>
      </c>
      <c r="AAW41" t="n">
        <v>0</v>
      </c>
      <c r="AAX41" t="n">
        <v>0</v>
      </c>
      <c r="AAY41" t="n">
        <v>1</v>
      </c>
      <c r="AAZ41" t="n">
        <v>1</v>
      </c>
      <c r="ABA41" t="n">
        <v>0</v>
      </c>
      <c r="ABB41" t="n">
        <v/>
      </c>
      <c r="ABC41" t="n">
        <v/>
      </c>
      <c r="ABD41" t="n">
        <v/>
      </c>
      <c r="ABE41" t="n">
        <v/>
      </c>
      <c r="ABF41" t="n">
        <v/>
      </c>
      <c r="ABG41" t="n">
        <v/>
      </c>
      <c r="ABH41" t="n">
        <v/>
      </c>
      <c r="ABI41" t="n">
        <v/>
      </c>
      <c r="ABJ41" t="n">
        <v/>
      </c>
      <c r="ABK41" t="n">
        <v/>
      </c>
      <c r="ABL41" t="n">
        <v/>
      </c>
      <c r="ABM41" t="n">
        <v/>
      </c>
      <c r="ABN41" t="n">
        <v/>
      </c>
      <c r="ABO41" t="n">
        <v/>
      </c>
      <c r="ABP41" t="n">
        <v/>
      </c>
      <c r="ABQ41" t="n">
        <v/>
      </c>
      <c r="ABR41" t="n">
        <v/>
      </c>
      <c r="ABS41" t="n">
        <v/>
      </c>
      <c r="ABT41" t="n">
        <v/>
      </c>
      <c r="ABU41" t="n">
        <v/>
      </c>
      <c r="ABV41" t="n">
        <v/>
      </c>
      <c r="ABW41" t="n">
        <v/>
      </c>
      <c r="ABX41" t="n">
        <v/>
      </c>
      <c r="ABY41" t="n">
        <v/>
      </c>
      <c r="ABZ41" t="n">
        <v/>
      </c>
      <c r="ACA41" t="n">
        <v/>
      </c>
      <c r="ACB41" t="n">
        <v/>
      </c>
      <c r="ACC41" t="n">
        <v/>
      </c>
      <c r="ACD41" t="n">
        <v/>
      </c>
      <c r="ACE41" t="n">
        <v/>
      </c>
      <c r="ACF41" t="n">
        <v/>
      </c>
      <c r="ACG41" t="n">
        <v/>
      </c>
      <c r="ACH41" t="n">
        <v/>
      </c>
      <c r="ACI41" t="n">
        <v/>
      </c>
      <c r="ACJ41" t="n">
        <v/>
      </c>
      <c r="ACK41" t="inlineStr">
        <is>
          <t>Tidak punya waktu mengumpulkannya Ladang/sawah terlalu jauh, sulit untuk mengangkut ke sana Belum tau bahwa bioslurry bagus untuk pupuk Lebih praktis menggunakan pupuk kimia</t>
        </is>
      </c>
      <c r="ACL41" t="n">
        <v>0</v>
      </c>
      <c r="ACM41" t="n">
        <v>0</v>
      </c>
      <c r="ACN41" t="n">
        <v>1</v>
      </c>
      <c r="ACO41" t="n">
        <v>1</v>
      </c>
      <c r="ACP41" t="n">
        <v>1</v>
      </c>
      <c r="ACQ41" t="n">
        <v>1</v>
      </c>
      <c r="ACR41" t="n">
        <v>0</v>
      </c>
      <c r="ACS41" t="n">
        <v/>
      </c>
      <c r="ACT41" t="inlineStr">
        <is>
          <t>Tidak ada</t>
        </is>
      </c>
      <c r="ACU41" t="inlineStr">
        <is>
          <t>Manfaat sangat besar</t>
        </is>
      </c>
      <c r="ACV41" t="inlineStr">
        <is>
          <t>Berkurang</t>
        </is>
      </c>
      <c r="ACW41" t="inlineStr">
        <is>
          <t>Anggota keluarga - Perempuan dewasa</t>
        </is>
      </c>
      <c r="ACX41" t="inlineStr">
        <is>
          <t>Setuju</t>
        </is>
      </c>
      <c r="ACY41" t="inlineStr">
        <is>
          <t>Anggota keluarga - Laki-laki dewasa Anggota keluarga - Perempuan dewasa Anggota keluarga - Anak-anak</t>
        </is>
      </c>
      <c r="ACZ41" t="n">
        <v>1</v>
      </c>
      <c r="ADA41" t="n">
        <v>1</v>
      </c>
      <c r="ADB41" t="n">
        <v>1</v>
      </c>
      <c r="ADC41" t="n">
        <v>0</v>
      </c>
      <c r="ADD41" t="inlineStr">
        <is>
          <t>Puas</t>
        </is>
      </c>
      <c r="ADE41" t="inlineStr">
        <is>
          <t>Puas</t>
        </is>
      </c>
      <c r="ADF41" t="inlineStr">
        <is>
          <t>Puas</t>
        </is>
      </c>
      <c r="ADG41" t="inlineStr">
        <is>
          <t>Sangat puas</t>
        </is>
      </c>
      <c r="ADH41" t="inlineStr">
        <is>
          <t>Tidak</t>
        </is>
      </c>
      <c r="ADI41" t="n">
        <v/>
      </c>
      <c r="ADJ41" t="inlineStr">
        <is>
          <t>Puas</t>
        </is>
      </c>
      <c r="ADK41" t="n">
        <v/>
      </c>
      <c r="ADL41" t="n">
        <v/>
      </c>
      <c r="ADM41" t="n">
        <v/>
      </c>
      <c r="ADN41" t="n">
        <v/>
      </c>
      <c r="ADO41" t="n">
        <v/>
      </c>
      <c r="ADP41" t="n">
        <v/>
      </c>
      <c r="ADQ41" t="n">
        <v/>
      </c>
      <c r="ADR41" t="n">
        <v/>
      </c>
      <c r="ADS41" t="n">
        <v/>
      </c>
      <c r="ADT41" t="n">
        <v/>
      </c>
      <c r="ADU41" t="inlineStr">
        <is>
          <t>Dibiarkan saja</t>
        </is>
      </c>
      <c r="ADV41" t="n">
        <v>0</v>
      </c>
      <c r="ADW41" t="n">
        <v>0</v>
      </c>
      <c r="ADX41" t="n">
        <v>0</v>
      </c>
      <c r="ADY41" t="n">
        <v>0</v>
      </c>
      <c r="ADZ41" t="n">
        <v>0</v>
      </c>
      <c r="AEA41" t="n">
        <v>0</v>
      </c>
      <c r="AEB41" t="n">
        <v>1</v>
      </c>
      <c r="AEC41" t="n">
        <v>0</v>
      </c>
      <c r="AED41" t="inlineStr">
        <is>
          <t>Tidak ada</t>
        </is>
      </c>
      <c r="AEE41" t="inlineStr">
        <is>
          <t>Lainnya</t>
        </is>
      </c>
      <c r="AEF41" t="inlineStr">
        <is>
          <t>Tidak ada</t>
        </is>
      </c>
      <c r="AEG41" t="inlineStr">
        <is>
          <t>Lainnya</t>
        </is>
      </c>
      <c r="AEH41" t="inlineStr">
        <is>
          <t>Tidak ada yang menghubungi</t>
        </is>
      </c>
      <c r="AEI41" t="inlineStr">
        <is>
          <t>Sebaiknya diberikan monitoring biogas atau ada nomor yang mudah dihubungi jika terjadi kerusakan</t>
        </is>
      </c>
      <c r="AEJ41" t="inlineStr">
        <is>
          <t>Tidak pernah</t>
        </is>
      </c>
      <c r="AEK41" t="inlineStr">
        <is>
          <t>Pengurangan pengeluaran rumah tangga (bahan bakar minyak, pupuk, dll.) Lebih mudah mendapatkan energi Lebih aman Pengurangan waktu dan tenaga Peningkatan kebersihan kandang ternak Dapur lebih bersih dan bebas asap</t>
        </is>
      </c>
      <c r="AEL41" t="n">
        <v>1</v>
      </c>
      <c r="AEM41" t="n">
        <v>1</v>
      </c>
      <c r="AEN41" t="n">
        <v>0</v>
      </c>
      <c r="AEO41" t="n">
        <v>0</v>
      </c>
      <c r="AEP41" t="n">
        <v>1</v>
      </c>
      <c r="AEQ41" t="n">
        <v>1</v>
      </c>
      <c r="AER41" t="n">
        <v>1</v>
      </c>
      <c r="AES41" t="n">
        <v>0</v>
      </c>
      <c r="AET41" t="n">
        <v>1</v>
      </c>
      <c r="AEU41" t="n">
        <v>0</v>
      </c>
      <c r="AEV41" t="n">
        <v>0</v>
      </c>
      <c r="AEW41" t="n">
        <v>0</v>
      </c>
      <c r="AEX41" t="n">
        <v/>
      </c>
      <c r="AEY41" t="inlineStr">
        <is>
          <t>Mengurangi pengeluaran energi</t>
        </is>
      </c>
      <c r="AEZ41" t="n">
        <v/>
      </c>
      <c r="AFA41" t="inlineStr">
        <is>
          <t>Tetangga / teman / saudara</t>
        </is>
      </c>
      <c r="AFB41" t="n">
        <v/>
      </c>
      <c r="AFC41" t="inlineStr">
        <is>
          <t>suharno-1-6_3_16.jpg</t>
        </is>
      </c>
      <c r="AFD41" t="inlineStr">
        <is>
          <t>https://kf.kobotoolbox.org/api/v2/assets/avstPQqLr3Ab3ZdcVTXZ6f/data/668751582/attachments/attqjHCsk7Y6bPbxAknLshSj/</t>
        </is>
      </c>
      <c r="AFE41" t="inlineStr">
        <is>
          <t>suharno-6_3_30.jpg</t>
        </is>
      </c>
      <c r="AFF41" t="inlineStr">
        <is>
          <t>https://kf.kobotoolbox.org/api/v2/assets/avstPQqLr3Ab3ZdcVTXZ6f/data/668751582/attachments/attKtXTUugZTGXqP7TyZKCTB/</t>
        </is>
      </c>
      <c r="AFG41" t="inlineStr">
        <is>
          <t>Suyono/suyono_mse_2000</t>
        </is>
      </c>
      <c r="AFH41" t="n">
        <v/>
      </c>
      <c r="AFI41" t="inlineStr">
        <is>
          <t>D1. Responden sebagai ibu Rumah Tangga, suami bekerja sebagai buruh bangunan</t>
        </is>
      </c>
    </row>
    <row r="42">
      <c r="A42" s="93" t="n">
        <v>46057</v>
      </c>
      <c r="B42" s="93" t="n">
        <v>46066</v>
      </c>
      <c r="C42" t="inlineStr">
        <is>
          <t>suyono</t>
        </is>
      </c>
      <c r="D42" t="inlineStr">
        <is>
          <t>suhartatik/heni</t>
        </is>
      </c>
      <c r="E42" t="n">
        <v>81325079456</v>
      </c>
      <c r="F42" t="inlineStr">
        <is>
          <t>-7.635957 110.360978 0 0</t>
        </is>
      </c>
      <c r="G42" t="n">
        <v>-7.635957</v>
      </c>
      <c r="H42" t="n">
        <v>110.360978</v>
      </c>
      <c r="I42" t="n">
        <v>0</v>
      </c>
      <c r="J42" t="n">
        <v>0</v>
      </c>
      <c r="K42" t="n">
        <v>0</v>
      </c>
      <c r="L42" t="inlineStr">
        <is>
          <t>-7.63582 110.360998 0 0</t>
        </is>
      </c>
      <c r="M42" t="n">
        <v>-7.63582</v>
      </c>
      <c r="N42" t="n">
        <v>110.360998</v>
      </c>
      <c r="O42" t="n">
        <v>0</v>
      </c>
      <c r="P42" t="n">
        <v>0</v>
      </c>
      <c r="Q42" t="n">
        <v>0</v>
      </c>
      <c r="R42" t="inlineStr">
        <is>
          <t>DIY</t>
        </is>
      </c>
      <c r="S42" t="n">
        <v>0</v>
      </c>
      <c r="T42" t="n">
        <v>0</v>
      </c>
      <c r="U42" t="n">
        <v>0</v>
      </c>
      <c r="V42" t="n">
        <v>0</v>
      </c>
      <c r="W42" t="n">
        <v>1</v>
      </c>
      <c r="X42" t="n">
        <v>0</v>
      </c>
      <c r="Y42" t="n">
        <v>0</v>
      </c>
      <c r="Z42" t="n">
        <v>0</v>
      </c>
      <c r="AA42" t="n">
        <v>0</v>
      </c>
      <c r="AB42" t="n">
        <v>0</v>
      </c>
      <c r="AC42" t="inlineStr">
        <is>
          <t>SLEMAN</t>
        </is>
      </c>
      <c r="AD42" t="inlineStr">
        <is>
          <t>TURI</t>
        </is>
      </c>
      <c r="AE42" t="inlineStr">
        <is>
          <t>BANGUNKERTO</t>
        </is>
      </c>
      <c r="AF42" t="inlineStr">
        <is>
          <t>CV. BINA ENERGI MANDIRI PERSADA</t>
        </is>
      </c>
      <c r="AG42" t="inlineStr">
        <is>
          <t>BPP0139</t>
        </is>
      </c>
      <c r="AH42" t="n">
        <v>10</v>
      </c>
      <c r="AI42" t="inlineStr">
        <is>
          <t>VPA1</t>
        </is>
      </c>
      <c r="AJ42" t="inlineStr">
        <is>
          <t>Tidak aktif</t>
        </is>
      </c>
      <c r="AK42" t="n">
        <v>43</v>
      </c>
      <c r="AL42" t="inlineStr">
        <is>
          <t>Perempuan</t>
        </is>
      </c>
      <c r="AM42" t="inlineStr">
        <is>
          <t>Sudah menikah</t>
        </is>
      </c>
      <c r="AN42" t="inlineStr">
        <is>
          <t>Diploma/S1/Sederajat</t>
        </is>
      </c>
      <c r="AO42" t="inlineStr">
        <is>
          <t>Wiraswasta</t>
        </is>
      </c>
      <c r="AP42" t="n">
        <v>0</v>
      </c>
      <c r="AQ42" t="n">
        <v>0</v>
      </c>
      <c r="AR42" t="n">
        <v>0</v>
      </c>
      <c r="AS42" t="n">
        <v>1</v>
      </c>
      <c r="AT42" t="n">
        <v>0</v>
      </c>
      <c r="AU42" t="n">
        <v>0</v>
      </c>
      <c r="AV42" t="n">
        <v>0</v>
      </c>
      <c r="AW42" t="n">
        <v>0</v>
      </c>
      <c r="AX42" t="n">
        <v/>
      </c>
      <c r="AY42" t="inlineStr">
        <is>
          <t>Wiraswasta</t>
        </is>
      </c>
      <c r="AZ42" t="n">
        <v>0</v>
      </c>
      <c r="BA42" t="n">
        <v>0</v>
      </c>
      <c r="BB42" t="n">
        <v>0</v>
      </c>
      <c r="BC42" t="n">
        <v>1</v>
      </c>
      <c r="BD42" t="n">
        <v>0</v>
      </c>
      <c r="BE42" t="n">
        <v>0</v>
      </c>
      <c r="BF42" t="n">
        <v>0</v>
      </c>
      <c r="BG42" t="n">
        <v>0</v>
      </c>
      <c r="BH42" t="n">
        <v/>
      </c>
      <c r="BI42" t="inlineStr">
        <is>
          <t>&gt;Rp3.500.000</t>
        </is>
      </c>
      <c r="BJ42" t="n">
        <v>1</v>
      </c>
      <c r="BK42" t="n">
        <v>1</v>
      </c>
      <c r="BL42" t="n">
        <v>2</v>
      </c>
      <c r="BM42" t="n">
        <v>1</v>
      </c>
      <c r="BN42" t="inlineStr">
        <is>
          <t>Milik sendiri</t>
        </is>
      </c>
      <c r="BO42" t="inlineStr">
        <is>
          <t>Permanen (dinding bata dan semen)</t>
        </is>
      </c>
      <c r="BP42" t="n">
        <v>1</v>
      </c>
      <c r="BQ42" t="n">
        <v>0</v>
      </c>
      <c r="BR42" t="n">
        <v>0</v>
      </c>
      <c r="BS42" t="n">
        <v>0</v>
      </c>
      <c r="BT42" t="n">
        <v>0</v>
      </c>
      <c r="BU42" t="n">
        <v/>
      </c>
      <c r="BV42" t="inlineStr">
        <is>
          <t>Keramik/ubin</t>
        </is>
      </c>
      <c r="BW42" t="n">
        <v>0</v>
      </c>
      <c r="BX42" t="n">
        <v>0</v>
      </c>
      <c r="BY42" t="n">
        <v>1</v>
      </c>
      <c r="BZ42" t="n">
        <v>0</v>
      </c>
      <c r="CA42" t="n">
        <v>0</v>
      </c>
      <c r="CB42" t="n">
        <v/>
      </c>
      <c r="CC42" t="inlineStr">
        <is>
          <t>Keramik</t>
        </is>
      </c>
      <c r="CD42" t="n">
        <v>0</v>
      </c>
      <c r="CE42" t="n">
        <v>0</v>
      </c>
      <c r="CF42" t="n">
        <v>0</v>
      </c>
      <c r="CG42" t="n">
        <v>1</v>
      </c>
      <c r="CH42" t="n">
        <v>0</v>
      </c>
      <c r="CI42" t="n">
        <v>0</v>
      </c>
      <c r="CJ42" t="n">
        <v>0</v>
      </c>
      <c r="CK42" t="n">
        <v/>
      </c>
      <c r="CL42" t="inlineStr">
        <is>
          <t>Ya</t>
        </is>
      </c>
      <c r="CM42" t="n">
        <v>2016</v>
      </c>
      <c r="CN42" t="inlineStr">
        <is>
          <t>Fixed-Dome (Kubah Tetap)</t>
        </is>
      </c>
      <c r="CO42" t="inlineStr">
        <is>
          <t>12 m³ (10-11 ekor sapi, ±10 jam memasak/hari, ±100 kg slurry/hari)</t>
        </is>
      </c>
      <c r="CP42" t="inlineStr">
        <is>
          <t>Anggota keluarga - perempuan dewasa</t>
        </is>
      </c>
      <c r="CQ42" t="n">
        <v>0</v>
      </c>
      <c r="CR42" t="n">
        <v>0</v>
      </c>
      <c r="CS42" t="n">
        <v>0</v>
      </c>
      <c r="CT42" t="n">
        <v>0</v>
      </c>
      <c r="CU42" t="n">
        <v>0</v>
      </c>
      <c r="CV42" t="n">
        <v>1</v>
      </c>
      <c r="CW42" t="n">
        <v>0</v>
      </c>
      <c r="CX42" t="n">
        <v>0</v>
      </c>
      <c r="CY42" t="inlineStr">
        <is>
          <t>Anggota keluarga - perempuan dewasa</t>
        </is>
      </c>
      <c r="CZ42" t="n">
        <v>0</v>
      </c>
      <c r="DA42" t="n">
        <v>1</v>
      </c>
      <c r="DB42" t="n">
        <v>0</v>
      </c>
      <c r="DC42" t="n">
        <v/>
      </c>
      <c r="DD42" t="inlineStr">
        <is>
          <t>Anggota keluarga - perempuan dewasa CPO atau pendamping</t>
        </is>
      </c>
      <c r="DE42" t="n">
        <v>0</v>
      </c>
      <c r="DF42" t="n">
        <v>1</v>
      </c>
      <c r="DG42" t="n">
        <v>1</v>
      </c>
      <c r="DH42" t="n">
        <v>0</v>
      </c>
      <c r="DI42" t="n">
        <v/>
      </c>
      <c r="DJ42" t="inlineStr">
        <is>
          <t>CPO atau pendamping</t>
        </is>
      </c>
      <c r="DK42" t="n">
        <v>0</v>
      </c>
      <c r="DL42" t="n">
        <v>0</v>
      </c>
      <c r="DM42" t="n">
        <v>1</v>
      </c>
      <c r="DN42" t="n">
        <v>0</v>
      </c>
      <c r="DO42" t="n">
        <v/>
      </c>
      <c r="DP42" t="inlineStr">
        <is>
          <t>Tidak berfungsi sama sekali</t>
        </is>
      </c>
      <c r="DQ42" t="inlineStr">
        <is>
          <t>&gt;1 tahun yang lalu</t>
        </is>
      </c>
      <c r="DR42" t="inlineStr">
        <is>
          <t>Tidak ada pihak yang mengelola/dapat memperbaiki sistem biogas</t>
        </is>
      </c>
      <c r="DS42" t="n">
        <v/>
      </c>
      <c r="DT42" t="n">
        <v/>
      </c>
      <c r="DU42" t="n">
        <v/>
      </c>
      <c r="DV42" t="n">
        <v/>
      </c>
      <c r="DW42" t="n">
        <v/>
      </c>
      <c r="DX42" t="n">
        <v/>
      </c>
      <c r="DY42" t="n">
        <v/>
      </c>
      <c r="DZ42" t="n">
        <v/>
      </c>
      <c r="EA42" t="n">
        <v/>
      </c>
      <c r="EB42" t="n">
        <v/>
      </c>
      <c r="EC42" t="n">
        <v/>
      </c>
      <c r="ED42" t="n">
        <v/>
      </c>
      <c r="EE42" t="n">
        <v/>
      </c>
      <c r="EF42" t="n">
        <v/>
      </c>
      <c r="EG42" t="n">
        <v/>
      </c>
      <c r="EH42" t="n">
        <v/>
      </c>
      <c r="EI42" t="inlineStr">
        <is>
          <t>Kurangnya dukungan atau pemantauan dari pemerintah atau CPO Keterbatasan akses terhadap informasi atau pelatihan terkait biogas</t>
        </is>
      </c>
      <c r="EJ42" t="n">
        <v>0</v>
      </c>
      <c r="EK42" t="n">
        <v>1</v>
      </c>
      <c r="EL42" t="n">
        <v>1</v>
      </c>
      <c r="EM42" t="n">
        <v>0</v>
      </c>
      <c r="EN42" t="n">
        <v>0</v>
      </c>
      <c r="EO42" t="n">
        <v/>
      </c>
      <c r="EP42" t="inlineStr">
        <is>
          <t>Ya, cukup jelas dan mudah diikuti</t>
        </is>
      </c>
      <c r="EQ42" t="inlineStr">
        <is>
          <t>Bukan pelatihan</t>
        </is>
      </c>
      <c r="ER42" t="inlineStr">
        <is>
          <t>CPO atau pendamping</t>
        </is>
      </c>
      <c r="ES42" t="n">
        <v>1</v>
      </c>
      <c r="ET42" t="n">
        <v>0</v>
      </c>
      <c r="EU42" t="n">
        <v>0</v>
      </c>
      <c r="EV42" t="n">
        <v>0</v>
      </c>
      <c r="EW42" t="n">
        <v/>
      </c>
      <c r="EX42" t="inlineStr">
        <is>
          <t>Anggota keluarga - Perempuan dewasa</t>
        </is>
      </c>
      <c r="EY42" t="n">
        <v>0</v>
      </c>
      <c r="EZ42" t="n">
        <v>1</v>
      </c>
      <c r="FA42" t="n">
        <v>0</v>
      </c>
      <c r="FB42" t="n">
        <v/>
      </c>
      <c r="FC42" t="inlineStr">
        <is>
          <t>Jarang sekali</t>
        </is>
      </c>
      <c r="FD42" t="n">
        <v/>
      </c>
      <c r="FE42" t="inlineStr">
        <is>
          <t>Mengetahui</t>
        </is>
      </c>
      <c r="FF42" t="inlineStr">
        <is>
          <t>Selalu (setiap hari)</t>
        </is>
      </c>
      <c r="FG42" t="inlineStr">
        <is>
          <t>Mengetahui</t>
        </is>
      </c>
      <c r="FH42" t="inlineStr">
        <is>
          <t>Sering (setiap minggu)</t>
        </is>
      </c>
      <c r="FI42" t="inlineStr">
        <is>
          <t>Mengetahui</t>
        </is>
      </c>
      <c r="FJ42" t="inlineStr">
        <is>
          <t>Selalu (setiap hari)</t>
        </is>
      </c>
      <c r="FK42" t="inlineStr">
        <is>
          <t>Tidak mengetahui</t>
        </is>
      </c>
      <c r="FL42" t="inlineStr">
        <is>
          <t>Tidak pernah</t>
        </is>
      </c>
      <c r="FM42" t="inlineStr">
        <is>
          <t>Tidak mengetahui</t>
        </is>
      </c>
      <c r="FN42" t="inlineStr">
        <is>
          <t>Tidak pernah</t>
        </is>
      </c>
      <c r="FO42" t="inlineStr">
        <is>
          <t>Mengetahui</t>
        </is>
      </c>
      <c r="FP42" t="inlineStr">
        <is>
          <t>Jarang (setiap bulan atau lebih)</t>
        </is>
      </c>
      <c r="FQ42" t="inlineStr">
        <is>
          <t>Mengetahui</t>
        </is>
      </c>
      <c r="FR42" t="inlineStr">
        <is>
          <t>Ya</t>
        </is>
      </c>
      <c r="FS42" t="inlineStr">
        <is>
          <t>Mengetahui</t>
        </is>
      </c>
      <c r="FT42" t="inlineStr">
        <is>
          <t>Ya, selalu</t>
        </is>
      </c>
      <c r="FU42" t="inlineStr">
        <is>
          <t>Perempuan dewasa</t>
        </is>
      </c>
      <c r="FV42" t="n">
        <v>0</v>
      </c>
      <c r="FW42" t="n">
        <v>1</v>
      </c>
      <c r="FX42" t="n">
        <v>0</v>
      </c>
      <c r="FY42" t="n">
        <v>0</v>
      </c>
      <c r="FZ42" t="inlineStr">
        <is>
          <t>Memahami</t>
        </is>
      </c>
      <c r="GA42" t="inlineStr">
        <is>
          <t>CPO</t>
        </is>
      </c>
      <c r="GB42" t="n">
        <v>1</v>
      </c>
      <c r="GC42" t="n">
        <v>0</v>
      </c>
      <c r="GD42" t="n">
        <v>0</v>
      </c>
      <c r="GE42" t="n">
        <v>0</v>
      </c>
      <c r="GF42" t="n">
        <v/>
      </c>
      <c r="GG42" t="inlineStr">
        <is>
          <t>Sering</t>
        </is>
      </c>
      <c r="GH42" t="inlineStr">
        <is>
          <t>Ya</t>
        </is>
      </c>
      <c r="GI42" t="inlineStr">
        <is>
          <t>Tetangga Teman/keluarga</t>
        </is>
      </c>
      <c r="GJ42" t="n">
        <v>1</v>
      </c>
      <c r="GK42" t="n">
        <v>1</v>
      </c>
      <c r="GL42" t="n">
        <v>0</v>
      </c>
      <c r="GM42" t="n">
        <v>0</v>
      </c>
      <c r="GN42" t="n">
        <v/>
      </c>
      <c r="GO42" t="n">
        <v>10</v>
      </c>
      <c r="GP42" t="inlineStr">
        <is>
          <t>Penuh (100%)</t>
        </is>
      </c>
      <c r="GQ42" t="inlineStr">
        <is>
          <t>Kayu bakar</t>
        </is>
      </c>
      <c r="GR42" t="n">
        <v>0</v>
      </c>
      <c r="GS42" t="n">
        <v>1</v>
      </c>
      <c r="GT42" t="n">
        <v>0</v>
      </c>
      <c r="GU42" t="n">
        <v>0</v>
      </c>
      <c r="GV42" t="n">
        <v>0</v>
      </c>
      <c r="GW42" t="n">
        <v>0</v>
      </c>
      <c r="GX42" t="n">
        <v>0</v>
      </c>
      <c r="GY42" t="n">
        <v/>
      </c>
      <c r="GZ42" t="inlineStr">
        <is>
          <t>Tidak</t>
        </is>
      </c>
      <c r="HA42" t="n">
        <v>1500</v>
      </c>
      <c r="HB42" t="n">
        <v>1500000</v>
      </c>
      <c r="HC42" t="n">
        <v>1200</v>
      </c>
      <c r="HD42" t="n">
        <v>1200000</v>
      </c>
      <c r="HE42" t="n">
        <v/>
      </c>
      <c r="HF42" t="n">
        <v/>
      </c>
      <c r="HG42" t="n">
        <v/>
      </c>
      <c r="HH42" t="n">
        <v/>
      </c>
      <c r="HI42" t="n">
        <v/>
      </c>
      <c r="HJ42" t="n">
        <v/>
      </c>
      <c r="HK42" t="n">
        <v/>
      </c>
      <c r="HL42" t="n">
        <v/>
      </c>
      <c r="HM42" t="n">
        <v/>
      </c>
      <c r="HN42" t="n">
        <v/>
      </c>
      <c r="HO42" t="n">
        <v/>
      </c>
      <c r="HP42" t="n">
        <v/>
      </c>
      <c r="HQ42" t="n">
        <v/>
      </c>
      <c r="HR42" t="n">
        <v/>
      </c>
      <c r="HS42" t="n">
        <v/>
      </c>
      <c r="HT42" t="n">
        <v/>
      </c>
      <c r="HU42" t="n">
        <v/>
      </c>
      <c r="HV42" t="n">
        <v/>
      </c>
      <c r="HW42" t="n">
        <v/>
      </c>
      <c r="HX42" t="n">
        <v/>
      </c>
      <c r="HY42" t="n">
        <v>300</v>
      </c>
      <c r="HZ42" t="n">
        <v>300000</v>
      </c>
      <c r="IA42" t="n">
        <v/>
      </c>
      <c r="IB42" t="n">
        <v/>
      </c>
      <c r="IC42" t="n">
        <v/>
      </c>
      <c r="ID42" t="n">
        <v/>
      </c>
      <c r="IE42" t="n">
        <v/>
      </c>
      <c r="IF42" t="n">
        <v/>
      </c>
      <c r="IG42" t="n">
        <v/>
      </c>
      <c r="IH42" t="n">
        <v/>
      </c>
      <c r="II42" t="n">
        <v/>
      </c>
      <c r="IJ42" t="n">
        <v/>
      </c>
      <c r="IK42" t="inlineStr">
        <is>
          <t>80-100 kg</t>
        </is>
      </c>
      <c r="IL42" t="inlineStr">
        <is>
          <t>3-5 jam</t>
        </is>
      </c>
      <c r="IM42" t="inlineStr">
        <is>
          <t>Ya</t>
        </is>
      </c>
      <c r="IN42" t="inlineStr">
        <is>
          <t>Ya</t>
        </is>
      </c>
      <c r="IO42" t="inlineStr">
        <is>
          <t>Lebih bersih</t>
        </is>
      </c>
      <c r="IP42" t="inlineStr">
        <is>
          <t>Tidak pernah</t>
        </is>
      </c>
      <c r="IQ42" t="inlineStr">
        <is>
          <t>Tidak pernah</t>
        </is>
      </c>
      <c r="IR42" t="n">
        <v/>
      </c>
      <c r="IS42" t="n">
        <v/>
      </c>
      <c r="IT42" t="n">
        <v/>
      </c>
      <c r="IU42" t="n">
        <v/>
      </c>
      <c r="IV42" t="n">
        <v/>
      </c>
      <c r="IW42" t="n">
        <v/>
      </c>
      <c r="IX42" t="n">
        <v/>
      </c>
      <c r="IY42" t="n">
        <v/>
      </c>
      <c r="IZ42" t="inlineStr">
        <is>
          <t>Tidak pernah</t>
        </is>
      </c>
      <c r="JA42" t="n">
        <v/>
      </c>
      <c r="JB42" t="n">
        <v/>
      </c>
      <c r="JC42" t="n">
        <v/>
      </c>
      <c r="JD42" t="n">
        <v/>
      </c>
      <c r="JE42" t="n">
        <v/>
      </c>
      <c r="JF42" t="n">
        <v/>
      </c>
      <c r="JG42" t="n">
        <v/>
      </c>
      <c r="JH42" t="n">
        <v/>
      </c>
      <c r="JI42" t="inlineStr">
        <is>
          <t>Tidak pernah</t>
        </is>
      </c>
      <c r="JJ42" t="n">
        <v/>
      </c>
      <c r="JK42" t="n">
        <v/>
      </c>
      <c r="JL42" t="n">
        <v/>
      </c>
      <c r="JM42" t="n">
        <v/>
      </c>
      <c r="JN42" t="n">
        <v/>
      </c>
      <c r="JO42" t="n">
        <v/>
      </c>
      <c r="JP42" t="n">
        <v/>
      </c>
      <c r="JQ42" t="n">
        <v/>
      </c>
      <c r="JR42" t="inlineStr">
        <is>
          <t>Tidak pernah</t>
        </is>
      </c>
      <c r="JS42" t="n">
        <v/>
      </c>
      <c r="JT42" t="n">
        <v/>
      </c>
      <c r="JU42" t="n">
        <v/>
      </c>
      <c r="JV42" t="n">
        <v/>
      </c>
      <c r="JW42" t="n">
        <v/>
      </c>
      <c r="JX42" t="n">
        <v/>
      </c>
      <c r="JY42" t="n">
        <v/>
      </c>
      <c r="JZ42" t="n">
        <v/>
      </c>
      <c r="KA42" t="inlineStr">
        <is>
          <t>Tidak pernah</t>
        </is>
      </c>
      <c r="KB42" t="n">
        <v/>
      </c>
      <c r="KC42" t="n">
        <v/>
      </c>
      <c r="KD42" t="n">
        <v/>
      </c>
      <c r="KE42" t="n">
        <v/>
      </c>
      <c r="KF42" t="n">
        <v/>
      </c>
      <c r="KG42" t="n">
        <v/>
      </c>
      <c r="KH42" t="n">
        <v/>
      </c>
      <c r="KI42" t="n">
        <v/>
      </c>
      <c r="KJ42" t="inlineStr">
        <is>
          <t>Tidak pernah</t>
        </is>
      </c>
      <c r="KK42" t="n">
        <v/>
      </c>
      <c r="KL42" t="n">
        <v/>
      </c>
      <c r="KM42" t="n">
        <v/>
      </c>
      <c r="KN42" t="n">
        <v/>
      </c>
      <c r="KO42" t="n">
        <v/>
      </c>
      <c r="KP42" t="n">
        <v/>
      </c>
      <c r="KQ42" t="n">
        <v/>
      </c>
      <c r="KR42" t="n">
        <v/>
      </c>
      <c r="KS42" t="inlineStr">
        <is>
          <t>Cukup membaik</t>
        </is>
      </c>
      <c r="KT42" t="inlineStr">
        <is>
          <t>2-4 kali</t>
        </is>
      </c>
      <c r="KU42" t="inlineStr">
        <is>
          <t>0-1 kali</t>
        </is>
      </c>
      <c r="KV42" t="inlineStr">
        <is>
          <t>Anak-anak (0-18 tahun)</t>
        </is>
      </c>
      <c r="KW42" t="n">
        <v>0</v>
      </c>
      <c r="KX42" t="n">
        <v>0</v>
      </c>
      <c r="KY42" t="n">
        <v>1</v>
      </c>
      <c r="KZ42" t="n">
        <v>0</v>
      </c>
      <c r="LA42" t="inlineStr">
        <is>
          <t>Cukup membaik</t>
        </is>
      </c>
      <c r="LB42" t="inlineStr">
        <is>
          <t>Jauh lebih baik</t>
        </is>
      </c>
      <c r="LC42" t="n">
        <v>0</v>
      </c>
      <c r="LD42" t="n">
        <v>0</v>
      </c>
      <c r="LE42" t="n">
        <v>4</v>
      </c>
      <c r="LF42" t="n">
        <v>4</v>
      </c>
      <c r="LG42" t="inlineStr">
        <is>
          <t>Ya</t>
        </is>
      </c>
      <c r="LH42" t="n">
        <v>300000</v>
      </c>
      <c r="LI42" t="n">
        <v/>
      </c>
      <c r="LJ42" t="inlineStr">
        <is>
          <t>Modal Usaha</t>
        </is>
      </c>
      <c r="LK42" t="n">
        <v>0</v>
      </c>
      <c r="LL42" t="n">
        <v>0</v>
      </c>
      <c r="LM42" t="n">
        <v>1</v>
      </c>
      <c r="LN42" t="n">
        <v>0</v>
      </c>
      <c r="LO42" t="n">
        <v>0</v>
      </c>
      <c r="LP42" t="n">
        <v>0</v>
      </c>
      <c r="LQ42" t="n">
        <v>0</v>
      </c>
      <c r="LR42" t="n">
        <v/>
      </c>
      <c r="LS42" t="n">
        <v>0</v>
      </c>
      <c r="LT42" t="n">
        <v>120</v>
      </c>
      <c r="LU42" t="n">
        <v>0</v>
      </c>
      <c r="LV42" t="n">
        <v>0</v>
      </c>
      <c r="LW42" t="n">
        <v>60</v>
      </c>
      <c r="LX42" t="n">
        <v>0</v>
      </c>
      <c r="LY42" t="n">
        <v>0</v>
      </c>
      <c r="LZ42" t="n">
        <v>0</v>
      </c>
      <c r="MA42" t="n">
        <v>0</v>
      </c>
      <c r="MB42" t="inlineStr">
        <is>
          <t>Ya</t>
        </is>
      </c>
      <c r="MC42" t="n">
        <v>90</v>
      </c>
      <c r="MD42" t="n">
        <v>60</v>
      </c>
      <c r="ME42" t="n">
        <v>90</v>
      </c>
      <c r="MF42" t="n">
        <v>60</v>
      </c>
      <c r="MG42" t="n">
        <v>0</v>
      </c>
      <c r="MH42" t="n">
        <v>0</v>
      </c>
      <c r="MI42" t="inlineStr">
        <is>
          <t>Aktivitas sosial diluar rumah (misalnya, berkumpul dengan tetangga, mengikuti kegiatan PKK, dsb) Bekerja</t>
        </is>
      </c>
      <c r="MJ42" t="n">
        <v>0</v>
      </c>
      <c r="MK42" t="n">
        <v>1</v>
      </c>
      <c r="ML42" t="n">
        <v>0</v>
      </c>
      <c r="MM42" t="n">
        <v>0</v>
      </c>
      <c r="MN42" t="n">
        <v>1</v>
      </c>
      <c r="MO42" t="n">
        <v>0</v>
      </c>
      <c r="MP42" t="n">
        <v/>
      </c>
      <c r="MQ42" t="inlineStr">
        <is>
          <t>Berjualan/berdagang</t>
        </is>
      </c>
      <c r="MR42" t="n">
        <v/>
      </c>
      <c r="MS42" t="inlineStr">
        <is>
          <t>PKK, Pertemuan RT,</t>
        </is>
      </c>
      <c r="MT42" t="n">
        <v/>
      </c>
      <c r="MU42" t="inlineStr">
        <is>
          <t>Ya, untuk anggota keluarga</t>
        </is>
      </c>
      <c r="MV42" t="inlineStr">
        <is>
          <t>Perawatan sistem biogas</t>
        </is>
      </c>
      <c r="MW42" t="n">
        <v>1</v>
      </c>
      <c r="MX42" t="n">
        <v>0</v>
      </c>
      <c r="MY42" t="n">
        <v>0</v>
      </c>
      <c r="MZ42" t="n">
        <v>0</v>
      </c>
      <c r="NA42" t="n">
        <v/>
      </c>
      <c r="NB42" t="n">
        <v/>
      </c>
      <c r="NC42" t="n">
        <v/>
      </c>
      <c r="ND42" t="n">
        <v/>
      </c>
      <c r="NE42" t="n">
        <v/>
      </c>
      <c r="NF42" t="n">
        <v/>
      </c>
      <c r="NG42" t="n">
        <v/>
      </c>
      <c r="NH42" t="n">
        <v/>
      </c>
      <c r="NI42" t="n">
        <v/>
      </c>
      <c r="NJ42" t="n">
        <v/>
      </c>
      <c r="NK42" t="n">
        <v/>
      </c>
      <c r="NL42" t="inlineStr">
        <is>
          <t>Tidak</t>
        </is>
      </c>
      <c r="NM42" t="inlineStr">
        <is>
          <t>Kombinasi dana mandiri dan dana hibah</t>
        </is>
      </c>
      <c r="NN42" t="inlineStr">
        <is>
          <t>5.000.001-7.000.000</t>
        </is>
      </c>
      <c r="NO42" t="inlineStr">
        <is>
          <t>Yayasan Rumah Energi atau BIRU</t>
        </is>
      </c>
      <c r="NP42" t="n">
        <v/>
      </c>
      <c r="NQ42" t="n">
        <v/>
      </c>
      <c r="NR42" t="n">
        <v/>
      </c>
      <c r="NS42" t="n">
        <v/>
      </c>
      <c r="NT42" t="n">
        <v/>
      </c>
      <c r="NU42" t="n">
        <v/>
      </c>
      <c r="NV42" t="inlineStr">
        <is>
          <t>Anggota keluarga - Perempuan dewasa</t>
        </is>
      </c>
      <c r="NW42" t="n">
        <v/>
      </c>
      <c r="NX42" t="inlineStr">
        <is>
          <t>Sedikit meningkat</t>
        </is>
      </c>
      <c r="NY42" t="n">
        <v>180</v>
      </c>
      <c r="NZ42" t="n">
        <v>0</v>
      </c>
      <c r="OA42" t="n">
        <v>0</v>
      </c>
      <c r="OB42" t="n">
        <v>10</v>
      </c>
      <c r="OC42" t="n">
        <v>0</v>
      </c>
      <c r="OD42" t="n">
        <v>0</v>
      </c>
      <c r="OE42" t="inlineStr">
        <is>
          <t>Lebih baik</t>
        </is>
      </c>
      <c r="OF42" t="inlineStr">
        <is>
          <t>Lebih baik (beda waktu memasak 5-30 menit, ATAU tidak lagi ada rasa/bau makanan yang berubah, ATAU alasan lainnya)</t>
        </is>
      </c>
      <c r="OG42" t="inlineStr">
        <is>
          <t>Ya</t>
        </is>
      </c>
      <c r="OH42" t="n">
        <v>0</v>
      </c>
      <c r="OI42" t="n">
        <v>0</v>
      </c>
      <c r="OJ42" t="n">
        <v>0</v>
      </c>
      <c r="OK42" t="n">
        <v>0</v>
      </c>
      <c r="OL42" t="n">
        <v>0</v>
      </c>
      <c r="OM42" t="n">
        <v>0</v>
      </c>
      <c r="ON42" t="n">
        <v>0</v>
      </c>
      <c r="OO42" t="n">
        <v>0</v>
      </c>
      <c r="OP42" t="inlineStr">
        <is>
          <t>Sapi pedaging</t>
        </is>
      </c>
      <c r="OQ42" t="n">
        <v>1</v>
      </c>
      <c r="OR42" t="n">
        <v>0</v>
      </c>
      <c r="OS42" t="n">
        <v>0</v>
      </c>
      <c r="OT42" t="n">
        <v>0</v>
      </c>
      <c r="OU42" t="n">
        <v>0</v>
      </c>
      <c r="OV42" t="n">
        <v>0</v>
      </c>
      <c r="OW42" t="n">
        <v>0</v>
      </c>
      <c r="OX42" t="n">
        <v>0</v>
      </c>
      <c r="OY42" t="n">
        <v>1</v>
      </c>
      <c r="OZ42" t="inlineStr">
        <is>
          <t>Tidak ada</t>
        </is>
      </c>
      <c r="PA42" t="n">
        <v>0</v>
      </c>
      <c r="PB42" t="n">
        <v>0</v>
      </c>
      <c r="PC42" t="n">
        <v>0</v>
      </c>
      <c r="PD42" t="n">
        <v>0</v>
      </c>
      <c r="PE42" t="n">
        <v>0</v>
      </c>
      <c r="PF42" t="n">
        <v>0</v>
      </c>
      <c r="PG42" t="n">
        <v>0</v>
      </c>
      <c r="PH42" t="n">
        <v>0</v>
      </c>
      <c r="PI42" t="n">
        <v>1</v>
      </c>
      <c r="PJ42" t="inlineStr">
        <is>
          <t>Tidak ada</t>
        </is>
      </c>
      <c r="PK42" t="n">
        <v>0</v>
      </c>
      <c r="PL42" t="n">
        <v>0</v>
      </c>
      <c r="PM42" t="n">
        <v>0</v>
      </c>
      <c r="PN42" t="n">
        <v>0</v>
      </c>
      <c r="PO42" t="n">
        <v>0</v>
      </c>
      <c r="PP42" t="n">
        <v>0</v>
      </c>
      <c r="PQ42" t="n">
        <v>0</v>
      </c>
      <c r="PR42" t="n">
        <v>0</v>
      </c>
      <c r="PS42" t="n">
        <v>1</v>
      </c>
      <c r="PT42" t="inlineStr">
        <is>
          <t>4-Lainnya</t>
        </is>
      </c>
      <c r="PU42" t="n">
        <v>0</v>
      </c>
      <c r="PV42" t="n">
        <v>0</v>
      </c>
      <c r="PW42" t="n">
        <v>0</v>
      </c>
      <c r="PX42" t="n">
        <v>0</v>
      </c>
      <c r="PY42" t="n">
        <v>0</v>
      </c>
      <c r="PZ42" t="n">
        <v>0</v>
      </c>
      <c r="QA42" t="n">
        <v>0</v>
      </c>
      <c r="QB42" t="n">
        <v>0</v>
      </c>
      <c r="QC42" t="n">
        <v>1</v>
      </c>
      <c r="QD42" t="inlineStr">
        <is>
          <t>Tidak memiliki hewan</t>
        </is>
      </c>
      <c r="QE42" t="n">
        <v/>
      </c>
      <c r="QF42" t="n">
        <v/>
      </c>
      <c r="QG42" t="n">
        <v/>
      </c>
      <c r="QH42" t="n">
        <v/>
      </c>
      <c r="QI42" t="n">
        <v/>
      </c>
      <c r="QJ42" t="n">
        <v/>
      </c>
      <c r="QK42" t="n">
        <v/>
      </c>
      <c r="QL42" t="n">
        <v/>
      </c>
      <c r="QM42" t="n">
        <v/>
      </c>
      <c r="QN42" t="n">
        <v/>
      </c>
      <c r="QO42" t="n">
        <v/>
      </c>
      <c r="QP42" t="n">
        <v/>
      </c>
      <c r="QQ42" t="n">
        <v/>
      </c>
      <c r="QR42" t="n">
        <v/>
      </c>
      <c r="QS42" t="n">
        <v/>
      </c>
      <c r="QT42" t="n">
        <v/>
      </c>
      <c r="QU42" t="n">
        <v/>
      </c>
      <c r="QV42" t="n">
        <v/>
      </c>
      <c r="QW42" t="n">
        <v/>
      </c>
      <c r="QX42" t="n">
        <v/>
      </c>
      <c r="QY42" t="n">
        <v/>
      </c>
      <c r="QZ42" t="n">
        <v/>
      </c>
      <c r="RA42" t="n">
        <v/>
      </c>
      <c r="RB42" t="n">
        <v/>
      </c>
      <c r="RC42" t="n">
        <v/>
      </c>
      <c r="RD42" t="n">
        <v/>
      </c>
      <c r="RE42" t="n">
        <v/>
      </c>
      <c r="RF42" t="n">
        <v/>
      </c>
      <c r="RG42" t="n">
        <v/>
      </c>
      <c r="RH42" t="n">
        <v/>
      </c>
      <c r="RI42" t="n">
        <v/>
      </c>
      <c r="RJ42" t="n">
        <v/>
      </c>
      <c r="RK42" t="n">
        <v/>
      </c>
      <c r="RL42" t="n">
        <v/>
      </c>
      <c r="RM42" t="n">
        <v/>
      </c>
      <c r="RN42" t="n">
        <v/>
      </c>
      <c r="RO42" t="n">
        <v/>
      </c>
      <c r="RP42" t="n">
        <v/>
      </c>
      <c r="RQ42" t="n">
        <v/>
      </c>
      <c r="RR42" t="n">
        <v/>
      </c>
      <c r="RS42" t="n">
        <v/>
      </c>
      <c r="RT42" t="n">
        <v/>
      </c>
      <c r="RU42" t="n">
        <v/>
      </c>
      <c r="RV42" t="n">
        <v/>
      </c>
      <c r="RW42" t="n">
        <v/>
      </c>
      <c r="RX42" t="n">
        <v/>
      </c>
      <c r="RY42" t="n">
        <v/>
      </c>
      <c r="RZ42" t="n">
        <v/>
      </c>
      <c r="SA42" t="n">
        <v/>
      </c>
      <c r="SB42" t="n">
        <v/>
      </c>
      <c r="SC42" t="n">
        <v/>
      </c>
      <c r="SD42" t="n">
        <v/>
      </c>
      <c r="SE42" t="n">
        <v/>
      </c>
      <c r="SF42" t="n">
        <v/>
      </c>
      <c r="SG42" t="n">
        <v/>
      </c>
      <c r="SH42" t="n">
        <v/>
      </c>
      <c r="SI42" t="n">
        <v/>
      </c>
      <c r="SJ42" t="n">
        <v/>
      </c>
      <c r="SK42" t="n">
        <v/>
      </c>
      <c r="SL42" t="n">
        <v/>
      </c>
      <c r="SM42" t="n">
        <v/>
      </c>
      <c r="SN42" t="n">
        <v/>
      </c>
      <c r="SO42" t="n">
        <v/>
      </c>
      <c r="SP42" t="n">
        <v/>
      </c>
      <c r="SQ42" t="n">
        <v/>
      </c>
      <c r="SR42" t="n">
        <v/>
      </c>
      <c r="SS42" t="n">
        <v/>
      </c>
      <c r="ST42" t="n">
        <v/>
      </c>
      <c r="SU42" t="n">
        <v/>
      </c>
      <c r="SV42" t="n">
        <v/>
      </c>
      <c r="SW42" t="n">
        <v/>
      </c>
      <c r="SX42" t="n">
        <v/>
      </c>
      <c r="SY42" t="n">
        <v>0</v>
      </c>
      <c r="SZ42" t="n">
        <v/>
      </c>
      <c r="TA42" t="n">
        <v/>
      </c>
      <c r="TB42" t="n">
        <v/>
      </c>
      <c r="TC42" t="n">
        <v/>
      </c>
      <c r="TD42" t="n">
        <v/>
      </c>
      <c r="TE42" t="n">
        <v/>
      </c>
      <c r="TF42" t="n">
        <v/>
      </c>
      <c r="TG42" t="n">
        <v>0</v>
      </c>
      <c r="TH42" t="n">
        <v>0</v>
      </c>
      <c r="TI42" t="n">
        <v>0</v>
      </c>
      <c r="TJ42" t="n">
        <v>0</v>
      </c>
      <c r="TK42" t="n">
        <v>0</v>
      </c>
      <c r="TL42" t="n">
        <v>0</v>
      </c>
      <c r="TM42" t="n">
        <v>0</v>
      </c>
      <c r="TN42" t="n">
        <v>0</v>
      </c>
      <c r="TO42" t="n">
        <v>0</v>
      </c>
      <c r="TP42" t="n">
        <v>0</v>
      </c>
      <c r="TQ42" t="n">
        <v>0</v>
      </c>
      <c r="TR42" t="n">
        <v>0</v>
      </c>
      <c r="TS42" t="n">
        <v/>
      </c>
      <c r="TT42" t="n">
        <v/>
      </c>
      <c r="TU42" t="n">
        <v/>
      </c>
      <c r="TV42" t="n">
        <v/>
      </c>
      <c r="TW42" t="n">
        <v/>
      </c>
      <c r="TX42" t="n">
        <v/>
      </c>
      <c r="TY42" t="n">
        <v/>
      </c>
      <c r="TZ42" t="n">
        <v/>
      </c>
      <c r="UA42" t="n">
        <v/>
      </c>
      <c r="UB42" t="n">
        <v/>
      </c>
      <c r="UC42" t="n">
        <v/>
      </c>
      <c r="UD42" t="n">
        <v/>
      </c>
      <c r="UE42" t="n">
        <v/>
      </c>
      <c r="UF42" t="n">
        <v/>
      </c>
      <c r="UG42" t="n">
        <v/>
      </c>
      <c r="UH42" t="n">
        <v/>
      </c>
      <c r="UI42" t="n">
        <v/>
      </c>
      <c r="UJ42" t="n">
        <v/>
      </c>
      <c r="UK42" t="n">
        <v/>
      </c>
      <c r="UL42" t="n">
        <v/>
      </c>
      <c r="UM42" t="n">
        <v/>
      </c>
      <c r="UN42" t="n">
        <v/>
      </c>
      <c r="UO42" t="n">
        <v/>
      </c>
      <c r="UP42" t="n">
        <v/>
      </c>
      <c r="UQ42" t="n">
        <v/>
      </c>
      <c r="UR42" t="n">
        <v/>
      </c>
      <c r="US42" t="n">
        <v/>
      </c>
      <c r="UT42" t="n">
        <v/>
      </c>
      <c r="UU42" t="n">
        <v/>
      </c>
      <c r="UV42" t="n">
        <v/>
      </c>
      <c r="UW42" t="n">
        <v/>
      </c>
      <c r="UX42" t="n">
        <v/>
      </c>
      <c r="UY42" t="n">
        <v/>
      </c>
      <c r="UZ42" t="n">
        <v/>
      </c>
      <c r="VA42" t="n">
        <v/>
      </c>
      <c r="VB42" t="n">
        <v/>
      </c>
      <c r="VC42" t="n">
        <v/>
      </c>
      <c r="VD42" t="n">
        <v/>
      </c>
      <c r="VE42" t="n">
        <v/>
      </c>
      <c r="VF42" t="n">
        <v/>
      </c>
      <c r="VG42" t="n">
        <v/>
      </c>
      <c r="VH42" t="n">
        <v/>
      </c>
      <c r="VI42" t="n">
        <v/>
      </c>
      <c r="VJ42" t="n">
        <v/>
      </c>
      <c r="VK42" t="n">
        <v/>
      </c>
      <c r="VL42" t="n">
        <v/>
      </c>
      <c r="VM42" t="n">
        <v/>
      </c>
      <c r="VN42" t="n">
        <v/>
      </c>
      <c r="VO42" t="n">
        <v/>
      </c>
      <c r="VP42" t="n">
        <v/>
      </c>
      <c r="VQ42" t="n">
        <v/>
      </c>
      <c r="VR42" t="n">
        <v/>
      </c>
      <c r="VS42" t="n">
        <v/>
      </c>
      <c r="VT42" t="n">
        <v/>
      </c>
      <c r="VU42" t="n">
        <v/>
      </c>
      <c r="VV42" t="n">
        <v/>
      </c>
      <c r="VW42" t="n">
        <v/>
      </c>
      <c r="VX42" t="n">
        <v/>
      </c>
      <c r="VY42" t="n">
        <v/>
      </c>
      <c r="VZ42" t="n">
        <v/>
      </c>
      <c r="WA42" t="n">
        <v/>
      </c>
      <c r="WB42" t="n">
        <v/>
      </c>
      <c r="WC42" t="n">
        <v/>
      </c>
      <c r="WD42" t="n">
        <v/>
      </c>
      <c r="WE42" t="n">
        <v/>
      </c>
      <c r="WF42" t="n">
        <v/>
      </c>
      <c r="WG42" t="n">
        <v/>
      </c>
      <c r="WH42" t="n">
        <v/>
      </c>
      <c r="WI42" t="n">
        <v/>
      </c>
      <c r="WJ42" t="n">
        <v/>
      </c>
      <c r="WK42" t="n">
        <v/>
      </c>
      <c r="WL42" t="n">
        <v/>
      </c>
      <c r="WM42" t="n">
        <v/>
      </c>
      <c r="WN42" t="n">
        <v/>
      </c>
      <c r="WO42" t="n">
        <v/>
      </c>
      <c r="WP42" t="n">
        <v/>
      </c>
      <c r="WQ42" t="n">
        <v/>
      </c>
      <c r="WR42" t="n">
        <v/>
      </c>
      <c r="WS42" t="n">
        <v/>
      </c>
      <c r="WT42" t="n">
        <v/>
      </c>
      <c r="WU42" t="n">
        <v/>
      </c>
      <c r="WV42" t="n">
        <v/>
      </c>
      <c r="WW42" t="n">
        <v/>
      </c>
      <c r="WX42" t="n">
        <v/>
      </c>
      <c r="WY42" t="n">
        <v/>
      </c>
      <c r="WZ42" t="n">
        <v/>
      </c>
      <c r="XA42" t="n">
        <v/>
      </c>
      <c r="XB42" t="n">
        <v/>
      </c>
      <c r="XC42" t="n">
        <v/>
      </c>
      <c r="XD42" t="n">
        <v/>
      </c>
      <c r="XE42" t="n">
        <v/>
      </c>
      <c r="XF42" t="n">
        <v/>
      </c>
      <c r="XG42" t="n">
        <v/>
      </c>
      <c r="XH42" t="n">
        <v/>
      </c>
      <c r="XI42" t="n">
        <v/>
      </c>
      <c r="XJ42" t="n">
        <v/>
      </c>
      <c r="XK42" t="n">
        <v/>
      </c>
      <c r="XL42" t="n">
        <v/>
      </c>
      <c r="XM42" t="n">
        <v/>
      </c>
      <c r="XN42" t="n">
        <v/>
      </c>
      <c r="XO42" t="n">
        <v/>
      </c>
      <c r="XP42" t="n">
        <v/>
      </c>
      <c r="XQ42" t="n">
        <v/>
      </c>
      <c r="XR42" t="n">
        <v/>
      </c>
      <c r="XS42" t="n">
        <v/>
      </c>
      <c r="XT42" t="n">
        <v/>
      </c>
      <c r="XU42" t="n">
        <v/>
      </c>
      <c r="XV42" t="n">
        <v/>
      </c>
      <c r="XW42" t="n">
        <v/>
      </c>
      <c r="XX42" t="n">
        <v/>
      </c>
      <c r="XY42" t="n">
        <v/>
      </c>
      <c r="XZ42" t="n">
        <v/>
      </c>
      <c r="YA42" t="n">
        <v/>
      </c>
      <c r="YB42" t="n">
        <v/>
      </c>
      <c r="YC42" t="n">
        <v/>
      </c>
      <c r="YD42" t="n">
        <v/>
      </c>
      <c r="YE42" t="n">
        <v/>
      </c>
      <c r="YF42" t="n">
        <v/>
      </c>
      <c r="YG42" t="n">
        <v/>
      </c>
      <c r="YH42" t="n">
        <v/>
      </c>
      <c r="YI42" t="n">
        <v/>
      </c>
      <c r="YJ42" t="n">
        <v/>
      </c>
      <c r="YK42" t="n">
        <v/>
      </c>
      <c r="YL42" t="n">
        <v/>
      </c>
      <c r="YM42" t="n">
        <v/>
      </c>
      <c r="YN42" t="n">
        <v/>
      </c>
      <c r="YO42" t="n">
        <v/>
      </c>
      <c r="YP42" t="n">
        <v/>
      </c>
      <c r="YQ42" t="n">
        <v/>
      </c>
      <c r="YR42" t="n">
        <v/>
      </c>
      <c r="YS42" t="n">
        <v/>
      </c>
      <c r="YT42" t="n">
        <v/>
      </c>
      <c r="YU42" t="n">
        <v/>
      </c>
      <c r="YV42" t="n">
        <v/>
      </c>
      <c r="YW42" t="n">
        <v/>
      </c>
      <c r="YX42" t="n">
        <v/>
      </c>
      <c r="YY42" t="n">
        <v/>
      </c>
      <c r="YZ42" t="n">
        <v/>
      </c>
      <c r="ZA42" t="n">
        <v/>
      </c>
      <c r="ZB42" t="n">
        <v/>
      </c>
      <c r="ZC42" t="n">
        <v/>
      </c>
      <c r="ZD42" t="n">
        <v/>
      </c>
      <c r="ZE42" t="n">
        <v/>
      </c>
      <c r="ZF42" t="n">
        <v/>
      </c>
      <c r="ZG42" t="n">
        <v/>
      </c>
      <c r="ZH42" t="n">
        <v/>
      </c>
      <c r="ZI42" t="n">
        <v/>
      </c>
      <c r="ZJ42" t="n">
        <v/>
      </c>
      <c r="ZK42" t="n">
        <v/>
      </c>
      <c r="ZL42" t="n">
        <v/>
      </c>
      <c r="ZM42" t="n">
        <v/>
      </c>
      <c r="ZN42" t="n">
        <v/>
      </c>
      <c r="ZO42" t="n">
        <v/>
      </c>
      <c r="ZP42" t="n">
        <v/>
      </c>
      <c r="ZQ42" t="n">
        <v/>
      </c>
      <c r="ZR42" t="n">
        <v/>
      </c>
      <c r="ZS42" t="n">
        <v/>
      </c>
      <c r="ZT42" t="n">
        <v/>
      </c>
      <c r="ZU42" t="n">
        <v/>
      </c>
      <c r="ZV42" t="n">
        <v/>
      </c>
      <c r="ZW42" t="n">
        <v/>
      </c>
      <c r="ZX42" t="n">
        <v/>
      </c>
      <c r="ZY42" t="n">
        <v/>
      </c>
      <c r="ZZ42" t="n">
        <v/>
      </c>
      <c r="AAA42" t="n">
        <v/>
      </c>
      <c r="AAB42" t="n">
        <v/>
      </c>
      <c r="AAC42" t="n">
        <v/>
      </c>
      <c r="AAD42" t="n">
        <v/>
      </c>
      <c r="AAE42" t="n">
        <v/>
      </c>
      <c r="AAF42" t="n">
        <v/>
      </c>
      <c r="AAG42" t="n">
        <v/>
      </c>
      <c r="AAH42" t="n">
        <v/>
      </c>
      <c r="AAI42" t="n">
        <v/>
      </c>
      <c r="AAJ42" t="n">
        <v/>
      </c>
      <c r="AAK42" t="n">
        <v/>
      </c>
      <c r="AAL42" t="inlineStr">
        <is>
          <t>Tidak</t>
        </is>
      </c>
      <c r="AAM42" t="n">
        <v/>
      </c>
      <c r="AAN42" t="n">
        <v/>
      </c>
      <c r="AAO42" t="n">
        <v/>
      </c>
      <c r="AAP42" t="n">
        <v/>
      </c>
      <c r="AAQ42" t="n">
        <v/>
      </c>
      <c r="AAR42" t="inlineStr">
        <is>
          <t>Tidak</t>
        </is>
      </c>
      <c r="AAS42" t="inlineStr">
        <is>
          <t>Tidak mengetahui</t>
        </is>
      </c>
      <c r="AAT42" t="inlineStr">
        <is>
          <t>Dibuang ke selokan</t>
        </is>
      </c>
      <c r="AAU42" t="n">
        <v>0</v>
      </c>
      <c r="AAV42" t="n">
        <v>0</v>
      </c>
      <c r="AAW42" t="n">
        <v>0</v>
      </c>
      <c r="AAX42" t="n">
        <v>0</v>
      </c>
      <c r="AAY42" t="n">
        <v>0</v>
      </c>
      <c r="AAZ42" t="n">
        <v>0</v>
      </c>
      <c r="ABA42" t="n">
        <v>1</v>
      </c>
      <c r="ABB42" t="n">
        <v/>
      </c>
      <c r="ABC42" t="n">
        <v/>
      </c>
      <c r="ABD42" t="n">
        <v/>
      </c>
      <c r="ABE42" t="n">
        <v/>
      </c>
      <c r="ABF42" t="n">
        <v/>
      </c>
      <c r="ABG42" t="n">
        <v/>
      </c>
      <c r="ABH42" t="n">
        <v/>
      </c>
      <c r="ABI42" t="n">
        <v/>
      </c>
      <c r="ABJ42" t="n">
        <v/>
      </c>
      <c r="ABK42" t="n">
        <v/>
      </c>
      <c r="ABL42" t="n">
        <v/>
      </c>
      <c r="ABM42" t="n">
        <v/>
      </c>
      <c r="ABN42" t="n">
        <v/>
      </c>
      <c r="ABO42" t="n">
        <v/>
      </c>
      <c r="ABP42" t="n">
        <v/>
      </c>
      <c r="ABQ42" t="n">
        <v/>
      </c>
      <c r="ABR42" t="n">
        <v/>
      </c>
      <c r="ABS42" t="n">
        <v/>
      </c>
      <c r="ABT42" t="n">
        <v/>
      </c>
      <c r="ABU42" t="n">
        <v/>
      </c>
      <c r="ABV42" t="n">
        <v/>
      </c>
      <c r="ABW42" t="n">
        <v/>
      </c>
      <c r="ABX42" t="n">
        <v/>
      </c>
      <c r="ABY42" t="n">
        <v/>
      </c>
      <c r="ABZ42" t="n">
        <v/>
      </c>
      <c r="ACA42" t="n">
        <v/>
      </c>
      <c r="ACB42" t="n">
        <v/>
      </c>
      <c r="ACC42" t="n">
        <v/>
      </c>
      <c r="ACD42" t="n">
        <v/>
      </c>
      <c r="ACE42" t="n">
        <v/>
      </c>
      <c r="ACF42" t="n">
        <v/>
      </c>
      <c r="ACG42" t="n">
        <v/>
      </c>
      <c r="ACH42" t="n">
        <v/>
      </c>
      <c r="ACI42" t="n">
        <v/>
      </c>
      <c r="ACJ42" t="n">
        <v/>
      </c>
      <c r="ACK42" t="inlineStr">
        <is>
          <t>Tidak punya waktu mengumpulkannya</t>
        </is>
      </c>
      <c r="ACL42" t="n">
        <v>0</v>
      </c>
      <c r="ACM42" t="n">
        <v>0</v>
      </c>
      <c r="ACN42" t="n">
        <v>1</v>
      </c>
      <c r="ACO42" t="n">
        <v>0</v>
      </c>
      <c r="ACP42" t="n">
        <v>0</v>
      </c>
      <c r="ACQ42" t="n">
        <v>0</v>
      </c>
      <c r="ACR42" t="n">
        <v>0</v>
      </c>
      <c r="ACS42" t="n">
        <v/>
      </c>
      <c r="ACT42" t="inlineStr">
        <is>
          <t>Ya, ada. Limbah tahu</t>
        </is>
      </c>
      <c r="ACU42" t="inlineStr">
        <is>
          <t>Manfaat sangat besar</t>
        </is>
      </c>
      <c r="ACV42" t="inlineStr">
        <is>
          <t>Berkurang</t>
        </is>
      </c>
      <c r="ACW42" t="inlineStr">
        <is>
          <t>Anggota keluarga - Perempuan dewasa</t>
        </is>
      </c>
      <c r="ACX42" t="inlineStr">
        <is>
          <t>Setuju</t>
        </is>
      </c>
      <c r="ACY42" t="inlineStr">
        <is>
          <t>Anggota keluarga - Laki-laki dewasa Anggota keluarga - Perempuan dewasa Anggota keluarga - Anak-anak</t>
        </is>
      </c>
      <c r="ACZ42" t="n">
        <v>1</v>
      </c>
      <c r="ADA42" t="n">
        <v>1</v>
      </c>
      <c r="ADB42" t="n">
        <v>1</v>
      </c>
      <c r="ADC42" t="n">
        <v>0</v>
      </c>
      <c r="ADD42" t="inlineStr">
        <is>
          <t>Puas</t>
        </is>
      </c>
      <c r="ADE42" t="inlineStr">
        <is>
          <t>Puas</t>
        </is>
      </c>
      <c r="ADF42" t="inlineStr">
        <is>
          <t>Puas</t>
        </is>
      </c>
      <c r="ADG42" t="inlineStr">
        <is>
          <t>Puas</t>
        </is>
      </c>
      <c r="ADH42" t="inlineStr">
        <is>
          <t>Tidak</t>
        </is>
      </c>
      <c r="ADI42" t="n">
        <v/>
      </c>
      <c r="ADJ42" t="inlineStr">
        <is>
          <t>Tidak puas</t>
        </is>
      </c>
      <c r="ADK42" t="inlineStr">
        <is>
          <t>Sulit dihubungi ketika biogas bermasalah Monitoring/pengawasan tidak rutin Penanganan kerusakannya lambat</t>
        </is>
      </c>
      <c r="ADL42" t="n">
        <v>0</v>
      </c>
      <c r="ADM42" t="n">
        <v>0</v>
      </c>
      <c r="ADN42" t="n">
        <v>1</v>
      </c>
      <c r="ADO42" t="n">
        <v>0</v>
      </c>
      <c r="ADP42" t="n">
        <v>1</v>
      </c>
      <c r="ADQ42" t="n">
        <v>1</v>
      </c>
      <c r="ADR42" t="n">
        <v>0</v>
      </c>
      <c r="ADS42" t="n">
        <v>0</v>
      </c>
      <c r="ADT42" t="n">
        <v/>
      </c>
      <c r="ADU42" t="inlineStr">
        <is>
          <t>Dibiarkan saja</t>
        </is>
      </c>
      <c r="ADV42" t="n">
        <v>0</v>
      </c>
      <c r="ADW42" t="n">
        <v>0</v>
      </c>
      <c r="ADX42" t="n">
        <v>0</v>
      </c>
      <c r="ADY42" t="n">
        <v>0</v>
      </c>
      <c r="ADZ42" t="n">
        <v>0</v>
      </c>
      <c r="AEA42" t="n">
        <v>0</v>
      </c>
      <c r="AEB42" t="n">
        <v>1</v>
      </c>
      <c r="AEC42" t="n">
        <v>0</v>
      </c>
      <c r="AED42" t="inlineStr">
        <is>
          <t>Tidak ada</t>
        </is>
      </c>
      <c r="AEE42" t="inlineStr">
        <is>
          <t>Lainnya</t>
        </is>
      </c>
      <c r="AEF42" t="inlineStr">
        <is>
          <t>Tidak ada</t>
        </is>
      </c>
      <c r="AEG42" t="inlineStr">
        <is>
          <t>Lainnya</t>
        </is>
      </c>
      <c r="AEH42" t="inlineStr">
        <is>
          <t>Tidak ada yang menghubungi</t>
        </is>
      </c>
      <c r="AEI42" t="inlineStr">
        <is>
          <t>Sebaiknya CPO selalu melakukan monitoring ke pengguna biogas</t>
        </is>
      </c>
      <c r="AEJ42" t="inlineStr">
        <is>
          <t>Kadang-kadang</t>
        </is>
      </c>
      <c r="AEK42" t="inlineStr">
        <is>
          <t>Pengurangan pengeluaran rumah tangga (bahan bakar minyak, pupuk, dll.) Lebih mudah mendapatkan energi Lebih aman Dapur lebih bersih dan bebas asap Mendapatkan subsidi</t>
        </is>
      </c>
      <c r="AEL42" t="n">
        <v>1</v>
      </c>
      <c r="AEM42" t="n">
        <v>1</v>
      </c>
      <c r="AEN42" t="n">
        <v>0</v>
      </c>
      <c r="AEO42" t="n">
        <v>0</v>
      </c>
      <c r="AEP42" t="n">
        <v>1</v>
      </c>
      <c r="AEQ42" t="n">
        <v>0</v>
      </c>
      <c r="AER42" t="n">
        <v>0</v>
      </c>
      <c r="AES42" t="n">
        <v>0</v>
      </c>
      <c r="AET42" t="n">
        <v>1</v>
      </c>
      <c r="AEU42" t="n">
        <v>0</v>
      </c>
      <c r="AEV42" t="n">
        <v>1</v>
      </c>
      <c r="AEW42" t="n">
        <v>0</v>
      </c>
      <c r="AEX42" t="n">
        <v/>
      </c>
      <c r="AEY42" t="inlineStr">
        <is>
          <t>Mengurangi pengeluaran energi</t>
        </is>
      </c>
      <c r="AEZ42" t="n">
        <v/>
      </c>
      <c r="AFA42" t="inlineStr">
        <is>
          <t>Tetangga / teman / saudara</t>
        </is>
      </c>
      <c r="AFB42" t="n">
        <v/>
      </c>
      <c r="AFC42" t="inlineStr">
        <is>
          <t>13.Suhartatik2-5_48_48.jpg</t>
        </is>
      </c>
      <c r="AFD42" t="inlineStr">
        <is>
          <t>https://kf.kobotoolbox.org/api/v2/assets/avstPQqLr3Ab3ZdcVTXZ6f/data/670675701/attachments/attj8RXFconuPzndp4ZruoxD/</t>
        </is>
      </c>
      <c r="AFE42" t="inlineStr">
        <is>
          <t>13.Suhartatik1-5_48_55.jpg</t>
        </is>
      </c>
      <c r="AFF42" t="inlineStr">
        <is>
          <t>https://kf.kobotoolbox.org/api/v2/assets/avstPQqLr3Ab3ZdcVTXZ6f/data/670675701/attachments/attzdR5L4ArQJ7TGN8epfqMy/</t>
        </is>
      </c>
      <c r="AFG42" t="inlineStr">
        <is>
          <t>Suyono/suyono_mse_2000</t>
        </is>
      </c>
      <c r="AFH42" t="n">
        <v/>
      </c>
      <c r="AFI42" t="inlineStr">
        <is>
          <t>Usia responden 70 tahun di damping oleh anaknya (Heni) usia 43 tahun</t>
        </is>
      </c>
    </row>
    <row r="43">
      <c r="A43" s="93" t="n">
        <v>46075</v>
      </c>
      <c r="B43" s="93" t="n">
        <v>46077</v>
      </c>
      <c r="C43" t="inlineStr">
        <is>
          <t>suyono</t>
        </is>
      </c>
      <c r="D43" t="inlineStr">
        <is>
          <t>suhartini</t>
        </is>
      </c>
      <c r="E43" t="n">
        <v>87818751953</v>
      </c>
      <c r="F43" t="inlineStr">
        <is>
          <t>-7.611997 110.431453 0 0</t>
        </is>
      </c>
      <c r="G43" t="n">
        <v>-7.611997</v>
      </c>
      <c r="H43" t="n">
        <v>110.431453</v>
      </c>
      <c r="I43" t="n">
        <v>0</v>
      </c>
      <c r="J43" t="n">
        <v>0</v>
      </c>
      <c r="K43" t="n">
        <v>0</v>
      </c>
      <c r="L43" t="inlineStr">
        <is>
          <t>-7.611931 110.431114 0 0</t>
        </is>
      </c>
      <c r="M43" t="n">
        <v>-7.611931</v>
      </c>
      <c r="N43" t="n">
        <v>110.431114</v>
      </c>
      <c r="O43" t="n">
        <v>0</v>
      </c>
      <c r="P43" t="n">
        <v>0</v>
      </c>
      <c r="Q43" t="n">
        <v>0</v>
      </c>
      <c r="R43" t="inlineStr">
        <is>
          <t>DIY</t>
        </is>
      </c>
      <c r="S43" t="n">
        <v>0</v>
      </c>
      <c r="T43" t="n">
        <v>0</v>
      </c>
      <c r="U43" t="n">
        <v>0</v>
      </c>
      <c r="V43" t="n">
        <v>0</v>
      </c>
      <c r="W43" t="n">
        <v>1</v>
      </c>
      <c r="X43" t="n">
        <v>0</v>
      </c>
      <c r="Y43" t="n">
        <v>0</v>
      </c>
      <c r="Z43" t="n">
        <v>0</v>
      </c>
      <c r="AA43" t="n">
        <v>0</v>
      </c>
      <c r="AB43" t="n">
        <v>0</v>
      </c>
      <c r="AC43" t="inlineStr">
        <is>
          <t>SLEMAN</t>
        </is>
      </c>
      <c r="AD43" t="inlineStr">
        <is>
          <t>CANGKRINGAN</t>
        </is>
      </c>
      <c r="AE43" t="inlineStr">
        <is>
          <t>UMBULHARJO</t>
        </is>
      </c>
      <c r="AF43" t="inlineStr">
        <is>
          <t>PINBUK</t>
        </is>
      </c>
      <c r="AG43" t="inlineStr">
        <is>
          <t>PBP1379</t>
        </is>
      </c>
      <c r="AH43" t="n">
        <v>9</v>
      </c>
      <c r="AI43" t="inlineStr">
        <is>
          <t>VPA2</t>
        </is>
      </c>
      <c r="AJ43" t="inlineStr">
        <is>
          <t>Tidak aktif</t>
        </is>
      </c>
      <c r="AK43" t="n">
        <v>53</v>
      </c>
      <c r="AL43" t="inlineStr">
        <is>
          <t>Perempuan</t>
        </is>
      </c>
      <c r="AM43" t="inlineStr">
        <is>
          <t>Sudah menikah</t>
        </is>
      </c>
      <c r="AN43" t="inlineStr">
        <is>
          <t>SD/Sederajat</t>
        </is>
      </c>
      <c r="AO43" t="inlineStr">
        <is>
          <t>Peternak</t>
        </is>
      </c>
      <c r="AP43" t="n">
        <v>0</v>
      </c>
      <c r="AQ43" t="n">
        <v>1</v>
      </c>
      <c r="AR43" t="n">
        <v>0</v>
      </c>
      <c r="AS43" t="n">
        <v>0</v>
      </c>
      <c r="AT43" t="n">
        <v>0</v>
      </c>
      <c r="AU43" t="n">
        <v>0</v>
      </c>
      <c r="AV43" t="n">
        <v>0</v>
      </c>
      <c r="AW43" t="n">
        <v>0</v>
      </c>
      <c r="AX43" t="n">
        <v/>
      </c>
      <c r="AY43" t="inlineStr">
        <is>
          <t>Pekerja lepas</t>
        </is>
      </c>
      <c r="AZ43" t="n">
        <v>0</v>
      </c>
      <c r="BA43" t="n">
        <v>0</v>
      </c>
      <c r="BB43" t="n">
        <v>1</v>
      </c>
      <c r="BC43" t="n">
        <v>0</v>
      </c>
      <c r="BD43" t="n">
        <v>0</v>
      </c>
      <c r="BE43" t="n">
        <v>0</v>
      </c>
      <c r="BF43" t="n">
        <v>0</v>
      </c>
      <c r="BG43" t="n">
        <v>0</v>
      </c>
      <c r="BH43" t="n">
        <v/>
      </c>
      <c r="BI43" t="inlineStr">
        <is>
          <t>Rp1.500.000 - Rp2.500.000</t>
        </is>
      </c>
      <c r="BJ43" t="n">
        <v>2</v>
      </c>
      <c r="BK43" t="n">
        <v>1</v>
      </c>
      <c r="BL43" t="n">
        <v>2</v>
      </c>
      <c r="BM43" t="n">
        <v>0</v>
      </c>
      <c r="BN43" t="inlineStr">
        <is>
          <t>Milik sendiri</t>
        </is>
      </c>
      <c r="BO43" t="inlineStr">
        <is>
          <t>Permanen (dinding bata dan semen)</t>
        </is>
      </c>
      <c r="BP43" t="n">
        <v>1</v>
      </c>
      <c r="BQ43" t="n">
        <v>0</v>
      </c>
      <c r="BR43" t="n">
        <v>0</v>
      </c>
      <c r="BS43" t="n">
        <v>0</v>
      </c>
      <c r="BT43" t="n">
        <v>0</v>
      </c>
      <c r="BU43" t="n">
        <v/>
      </c>
      <c r="BV43" t="inlineStr">
        <is>
          <t>Semen</t>
        </is>
      </c>
      <c r="BW43" t="n">
        <v>0</v>
      </c>
      <c r="BX43" t="n">
        <v>1</v>
      </c>
      <c r="BY43" t="n">
        <v>0</v>
      </c>
      <c r="BZ43" t="n">
        <v>0</v>
      </c>
      <c r="CA43" t="n">
        <v>0</v>
      </c>
      <c r="CB43" t="n">
        <v/>
      </c>
      <c r="CC43" t="inlineStr">
        <is>
          <t>Genting</t>
        </is>
      </c>
      <c r="CD43" t="n">
        <v>0</v>
      </c>
      <c r="CE43" t="n">
        <v>0</v>
      </c>
      <c r="CF43" t="n">
        <v>0</v>
      </c>
      <c r="CG43" t="n">
        <v>0</v>
      </c>
      <c r="CH43" t="n">
        <v>0</v>
      </c>
      <c r="CI43" t="n">
        <v>1</v>
      </c>
      <c r="CJ43" t="n">
        <v>0</v>
      </c>
      <c r="CK43" t="n">
        <v/>
      </c>
      <c r="CL43" t="inlineStr">
        <is>
          <t>Ya</t>
        </is>
      </c>
      <c r="CM43" t="n">
        <v>2017</v>
      </c>
      <c r="CN43" t="inlineStr">
        <is>
          <t>Fixed-Dome (Kubah Tetap)</t>
        </is>
      </c>
      <c r="CO43" t="inlineStr">
        <is>
          <t>4 m³ (2-3 ekor sapi, ±3 jam memasak/hari, ±30 kg slurry/hari)</t>
        </is>
      </c>
      <c r="CP43" t="inlineStr">
        <is>
          <t>Koperasi</t>
        </is>
      </c>
      <c r="CQ43" t="n">
        <v>0</v>
      </c>
      <c r="CR43" t="n">
        <v>0</v>
      </c>
      <c r="CS43" t="n">
        <v>0</v>
      </c>
      <c r="CT43" t="n">
        <v>0</v>
      </c>
      <c r="CU43" t="n">
        <v>0</v>
      </c>
      <c r="CV43" t="n">
        <v>0</v>
      </c>
      <c r="CW43" t="n">
        <v>1</v>
      </c>
      <c r="CX43" t="n">
        <v>0</v>
      </c>
      <c r="CY43" t="inlineStr">
        <is>
          <t>Anggota keluarga - laki-laki Anggota keluarga - perempuan dewasa</t>
        </is>
      </c>
      <c r="CZ43" t="n">
        <v>1</v>
      </c>
      <c r="DA43" t="n">
        <v>1</v>
      </c>
      <c r="DB43" t="n">
        <v>0</v>
      </c>
      <c r="DC43" t="n">
        <v/>
      </c>
      <c r="DD43" t="inlineStr">
        <is>
          <t>Anggota keluarga - laki-laki Anggota keluarga - perempuan dewasa</t>
        </is>
      </c>
      <c r="DE43" t="n">
        <v>1</v>
      </c>
      <c r="DF43" t="n">
        <v>1</v>
      </c>
      <c r="DG43" t="n">
        <v>0</v>
      </c>
      <c r="DH43" t="n">
        <v>0</v>
      </c>
      <c r="DI43" t="n">
        <v/>
      </c>
      <c r="DJ43" t="inlineStr">
        <is>
          <t>CPO atau pendamping</t>
        </is>
      </c>
      <c r="DK43" t="n">
        <v>0</v>
      </c>
      <c r="DL43" t="n">
        <v>0</v>
      </c>
      <c r="DM43" t="n">
        <v>1</v>
      </c>
      <c r="DN43" t="n">
        <v>0</v>
      </c>
      <c r="DO43" t="n">
        <v/>
      </c>
      <c r="DP43" t="inlineStr">
        <is>
          <t>Tidak berfungsi sama sekali</t>
        </is>
      </c>
      <c r="DQ43" t="inlineStr">
        <is>
          <t>&gt;1 tahun yang lalu</t>
        </is>
      </c>
      <c r="DR43" t="inlineStr">
        <is>
          <t>Masalah teknis (misalnya kerusakan pada komponen)</t>
        </is>
      </c>
      <c r="DS43" t="n">
        <v/>
      </c>
      <c r="DT43" t="inlineStr">
        <is>
          <t>Kompor Manometer</t>
        </is>
      </c>
      <c r="DU43" t="n">
        <v>1</v>
      </c>
      <c r="DV43" t="n">
        <v>0</v>
      </c>
      <c r="DW43" t="n">
        <v>0</v>
      </c>
      <c r="DX43" t="n">
        <v>1</v>
      </c>
      <c r="DY43" t="n">
        <v>0</v>
      </c>
      <c r="DZ43" t="n">
        <v>0</v>
      </c>
      <c r="EA43" t="n">
        <v>0</v>
      </c>
      <c r="EB43" t="n">
        <v>0</v>
      </c>
      <c r="EC43" t="n">
        <v>0</v>
      </c>
      <c r="ED43" t="n">
        <v>0</v>
      </c>
      <c r="EE43" t="n">
        <v>0</v>
      </c>
      <c r="EF43" t="n">
        <v>0</v>
      </c>
      <c r="EG43" t="n">
        <v>0</v>
      </c>
      <c r="EH43" t="n">
        <v>0</v>
      </c>
      <c r="EI43" t="inlineStr">
        <is>
          <t>Kurangnya dukungan atau pemantauan dari pemerintah atau CPO Keterbatasan akses terhadap informasi atau pelatihan terkait biogas</t>
        </is>
      </c>
      <c r="EJ43" t="n">
        <v>0</v>
      </c>
      <c r="EK43" t="n">
        <v>1</v>
      </c>
      <c r="EL43" t="n">
        <v>1</v>
      </c>
      <c r="EM43" t="n">
        <v>0</v>
      </c>
      <c r="EN43" t="n">
        <v>0</v>
      </c>
      <c r="EO43" t="n">
        <v/>
      </c>
      <c r="EP43" t="inlineStr">
        <is>
          <t>Ya, tetapi kurang jelas dan sulit diikuti</t>
        </is>
      </c>
      <c r="EQ43" t="inlineStr">
        <is>
          <t>Bukan pelatihan</t>
        </is>
      </c>
      <c r="ER43" t="inlineStr">
        <is>
          <t>CPO atau pendamping</t>
        </is>
      </c>
      <c r="ES43" t="n">
        <v>1</v>
      </c>
      <c r="ET43" t="n">
        <v>0</v>
      </c>
      <c r="EU43" t="n">
        <v>0</v>
      </c>
      <c r="EV43" t="n">
        <v>0</v>
      </c>
      <c r="EW43" t="n">
        <v/>
      </c>
      <c r="EX43" t="inlineStr">
        <is>
          <t>Anggota keluarga - Laki-laki</t>
        </is>
      </c>
      <c r="EY43" t="n">
        <v>1</v>
      </c>
      <c r="EZ43" t="n">
        <v>0</v>
      </c>
      <c r="FA43" t="n">
        <v>0</v>
      </c>
      <c r="FB43" t="n">
        <v/>
      </c>
      <c r="FC43" t="inlineStr">
        <is>
          <t>Jarang sekali</t>
        </is>
      </c>
      <c r="FD43" t="inlineStr">
        <is>
          <t>Rp 0,000</t>
        </is>
      </c>
      <c r="FE43" t="inlineStr">
        <is>
          <t>Mengetahui</t>
        </is>
      </c>
      <c r="FF43" t="inlineStr">
        <is>
          <t>Selalu (setiap hari)</t>
        </is>
      </c>
      <c r="FG43" t="inlineStr">
        <is>
          <t>Tidak mengetahui</t>
        </is>
      </c>
      <c r="FH43" t="inlineStr">
        <is>
          <t>Cukup sering (2 minggu sekali)</t>
        </is>
      </c>
      <c r="FI43" t="inlineStr">
        <is>
          <t>Tidak mengetahui</t>
        </is>
      </c>
      <c r="FJ43" t="inlineStr">
        <is>
          <t>Sering (setiap minggu)</t>
        </is>
      </c>
      <c r="FK43" t="inlineStr">
        <is>
          <t>Tidak mengetahui</t>
        </is>
      </c>
      <c r="FL43" t="inlineStr">
        <is>
          <t>Tidak pernah</t>
        </is>
      </c>
      <c r="FM43" t="inlineStr">
        <is>
          <t>Mengetahui</t>
        </is>
      </c>
      <c r="FN43" t="inlineStr">
        <is>
          <t>Cukup sering (2 minggu sekali)</t>
        </is>
      </c>
      <c r="FO43" t="inlineStr">
        <is>
          <t>Mengetahui</t>
        </is>
      </c>
      <c r="FP43" t="inlineStr">
        <is>
          <t>Cukup sering (2 minggu sekali)</t>
        </is>
      </c>
      <c r="FQ43" t="inlineStr">
        <is>
          <t>Mengetahui</t>
        </is>
      </c>
      <c r="FR43" t="inlineStr">
        <is>
          <t>Ya</t>
        </is>
      </c>
      <c r="FS43" t="inlineStr">
        <is>
          <t>Mengetahui</t>
        </is>
      </c>
      <c r="FT43" t="inlineStr">
        <is>
          <t>Ya, terkadang</t>
        </is>
      </c>
      <c r="FU43" t="inlineStr">
        <is>
          <t>Laki-laki dewasa Perempuan dewasa</t>
        </is>
      </c>
      <c r="FV43" t="n">
        <v>1</v>
      </c>
      <c r="FW43" t="n">
        <v>1</v>
      </c>
      <c r="FX43" t="n">
        <v>0</v>
      </c>
      <c r="FY43" t="n">
        <v>0</v>
      </c>
      <c r="FZ43" t="inlineStr">
        <is>
          <t>Kurang memahami</t>
        </is>
      </c>
      <c r="GA43" t="inlineStr">
        <is>
          <t>CPO Teman/keluarga</t>
        </is>
      </c>
      <c r="GB43" t="n">
        <v>1</v>
      </c>
      <c r="GC43" t="n">
        <v>0</v>
      </c>
      <c r="GD43" t="n">
        <v>1</v>
      </c>
      <c r="GE43" t="n">
        <v>0</v>
      </c>
      <c r="GF43" t="n">
        <v/>
      </c>
      <c r="GG43" t="inlineStr">
        <is>
          <t>Kadang-kadang</t>
        </is>
      </c>
      <c r="GH43" t="inlineStr">
        <is>
          <t>Tidak</t>
        </is>
      </c>
      <c r="GI43" t="n">
        <v/>
      </c>
      <c r="GJ43" t="n">
        <v/>
      </c>
      <c r="GK43" t="n">
        <v/>
      </c>
      <c r="GL43" t="n">
        <v/>
      </c>
      <c r="GM43" t="n">
        <v/>
      </c>
      <c r="GN43" t="n">
        <v/>
      </c>
      <c r="GO43" t="n">
        <v/>
      </c>
      <c r="GP43" t="inlineStr">
        <is>
          <t>Penuh (100%)</t>
        </is>
      </c>
      <c r="GQ43" t="inlineStr">
        <is>
          <t>Kayu bakar LPG</t>
        </is>
      </c>
      <c r="GR43" t="n">
        <v>1</v>
      </c>
      <c r="GS43" t="n">
        <v>1</v>
      </c>
      <c r="GT43" t="n">
        <v>0</v>
      </c>
      <c r="GU43" t="n">
        <v>0</v>
      </c>
      <c r="GV43" t="n">
        <v>0</v>
      </c>
      <c r="GW43" t="n">
        <v>0</v>
      </c>
      <c r="GX43" t="n">
        <v>0</v>
      </c>
      <c r="GY43" t="n">
        <v/>
      </c>
      <c r="GZ43" t="inlineStr">
        <is>
          <t>Ya</t>
        </is>
      </c>
      <c r="HA43" t="n">
        <v>500</v>
      </c>
      <c r="HB43" t="n">
        <v>0</v>
      </c>
      <c r="HC43" t="n">
        <v>300</v>
      </c>
      <c r="HD43" t="n">
        <v>0</v>
      </c>
      <c r="HE43" t="n">
        <v>6</v>
      </c>
      <c r="HF43" t="n">
        <v>35000</v>
      </c>
      <c r="HG43" t="n">
        <v>0</v>
      </c>
      <c r="HH43" t="n">
        <v>0</v>
      </c>
      <c r="HI43" t="n">
        <v/>
      </c>
      <c r="HJ43" t="n">
        <v/>
      </c>
      <c r="HK43" t="n">
        <v/>
      </c>
      <c r="HL43" t="n">
        <v/>
      </c>
      <c r="HM43" t="n">
        <v/>
      </c>
      <c r="HN43" t="n">
        <v/>
      </c>
      <c r="HO43" t="n">
        <v/>
      </c>
      <c r="HP43" t="n">
        <v/>
      </c>
      <c r="HQ43" t="n">
        <v/>
      </c>
      <c r="HR43" t="n">
        <v/>
      </c>
      <c r="HS43" t="n">
        <v/>
      </c>
      <c r="HT43" t="n">
        <v/>
      </c>
      <c r="HU43" t="n">
        <v/>
      </c>
      <c r="HV43" t="n">
        <v/>
      </c>
      <c r="HW43" t="n">
        <v/>
      </c>
      <c r="HX43" t="n">
        <v/>
      </c>
      <c r="HY43" t="n">
        <v>200</v>
      </c>
      <c r="HZ43" t="n">
        <v>0</v>
      </c>
      <c r="IA43" t="n">
        <v>6</v>
      </c>
      <c r="IB43" t="n">
        <v>35000</v>
      </c>
      <c r="IC43" t="n">
        <v/>
      </c>
      <c r="ID43" t="n">
        <v/>
      </c>
      <c r="IE43" t="n">
        <v/>
      </c>
      <c r="IF43" t="n">
        <v/>
      </c>
      <c r="IG43" t="n">
        <v/>
      </c>
      <c r="IH43" t="n">
        <v/>
      </c>
      <c r="II43" t="n">
        <v/>
      </c>
      <c r="IJ43" t="n">
        <v/>
      </c>
      <c r="IK43" t="inlineStr">
        <is>
          <t>15-30 kg</t>
        </is>
      </c>
      <c r="IL43" t="inlineStr">
        <is>
          <t>1-3 jam</t>
        </is>
      </c>
      <c r="IM43" t="inlineStr">
        <is>
          <t>Ya</t>
        </is>
      </c>
      <c r="IN43" t="inlineStr">
        <is>
          <t>Tidak</t>
        </is>
      </c>
      <c r="IO43" t="inlineStr">
        <is>
          <t>Lebih bersih</t>
        </is>
      </c>
      <c r="IP43" t="n">
        <v/>
      </c>
      <c r="IQ43" t="inlineStr">
        <is>
          <t>Tidak pernah</t>
        </is>
      </c>
      <c r="IR43" t="n">
        <v/>
      </c>
      <c r="IS43" t="n">
        <v/>
      </c>
      <c r="IT43" t="n">
        <v/>
      </c>
      <c r="IU43" t="n">
        <v/>
      </c>
      <c r="IV43" t="n">
        <v/>
      </c>
      <c r="IW43" t="n">
        <v/>
      </c>
      <c r="IX43" t="n">
        <v/>
      </c>
      <c r="IY43" t="n">
        <v/>
      </c>
      <c r="IZ43" t="inlineStr">
        <is>
          <t>Tidak pernah</t>
        </is>
      </c>
      <c r="JA43" t="n">
        <v/>
      </c>
      <c r="JB43" t="n">
        <v/>
      </c>
      <c r="JC43" t="n">
        <v/>
      </c>
      <c r="JD43" t="n">
        <v/>
      </c>
      <c r="JE43" t="n">
        <v/>
      </c>
      <c r="JF43" t="n">
        <v/>
      </c>
      <c r="JG43" t="n">
        <v/>
      </c>
      <c r="JH43" t="n">
        <v/>
      </c>
      <c r="JI43" t="inlineStr">
        <is>
          <t>Tidak pernah</t>
        </is>
      </c>
      <c r="JJ43" t="n">
        <v/>
      </c>
      <c r="JK43" t="n">
        <v/>
      </c>
      <c r="JL43" t="n">
        <v/>
      </c>
      <c r="JM43" t="n">
        <v/>
      </c>
      <c r="JN43" t="n">
        <v/>
      </c>
      <c r="JO43" t="n">
        <v/>
      </c>
      <c r="JP43" t="n">
        <v/>
      </c>
      <c r="JQ43" t="n">
        <v/>
      </c>
      <c r="JR43" t="inlineStr">
        <is>
          <t>Tidak pernah</t>
        </is>
      </c>
      <c r="JS43" t="n">
        <v/>
      </c>
      <c r="JT43" t="n">
        <v/>
      </c>
      <c r="JU43" t="n">
        <v/>
      </c>
      <c r="JV43" t="n">
        <v/>
      </c>
      <c r="JW43" t="n">
        <v/>
      </c>
      <c r="JX43" t="n">
        <v/>
      </c>
      <c r="JY43" t="n">
        <v/>
      </c>
      <c r="JZ43" t="n">
        <v/>
      </c>
      <c r="KA43" t="inlineStr">
        <is>
          <t>Tidak pernah</t>
        </is>
      </c>
      <c r="KB43" t="n">
        <v/>
      </c>
      <c r="KC43" t="n">
        <v/>
      </c>
      <c r="KD43" t="n">
        <v/>
      </c>
      <c r="KE43" t="n">
        <v/>
      </c>
      <c r="KF43" t="n">
        <v/>
      </c>
      <c r="KG43" t="n">
        <v/>
      </c>
      <c r="KH43" t="n">
        <v/>
      </c>
      <c r="KI43" t="n">
        <v/>
      </c>
      <c r="KJ43" t="inlineStr">
        <is>
          <t>Tidak pernah</t>
        </is>
      </c>
      <c r="KK43" t="n">
        <v/>
      </c>
      <c r="KL43" t="n">
        <v/>
      </c>
      <c r="KM43" t="n">
        <v/>
      </c>
      <c r="KN43" t="n">
        <v/>
      </c>
      <c r="KO43" t="n">
        <v/>
      </c>
      <c r="KP43" t="n">
        <v/>
      </c>
      <c r="KQ43" t="n">
        <v/>
      </c>
      <c r="KR43" t="n">
        <v/>
      </c>
      <c r="KS43" t="inlineStr">
        <is>
          <t>Cukup membaik</t>
        </is>
      </c>
      <c r="KT43" t="inlineStr">
        <is>
          <t>0-1 kali</t>
        </is>
      </c>
      <c r="KU43" t="inlineStr">
        <is>
          <t>Lebih dari 4 kali</t>
        </is>
      </c>
      <c r="KV43" t="inlineStr">
        <is>
          <t>Laki-laki dewasa</t>
        </is>
      </c>
      <c r="KW43" t="n">
        <v>1</v>
      </c>
      <c r="KX43" t="n">
        <v>0</v>
      </c>
      <c r="KY43" t="n">
        <v>0</v>
      </c>
      <c r="KZ43" t="n">
        <v>0</v>
      </c>
      <c r="LA43" t="inlineStr">
        <is>
          <t>Cukup membaik</t>
        </is>
      </c>
      <c r="LB43" t="inlineStr">
        <is>
          <t>Cukup membaik</t>
        </is>
      </c>
      <c r="LC43" t="n">
        <v>0</v>
      </c>
      <c r="LD43" t="n">
        <v>4</v>
      </c>
      <c r="LE43" t="n">
        <v>0</v>
      </c>
      <c r="LF43" t="n">
        <v>3</v>
      </c>
      <c r="LG43" t="inlineStr">
        <is>
          <t>Ya</t>
        </is>
      </c>
      <c r="LH43" t="n">
        <v>100000</v>
      </c>
      <c r="LI43" t="n">
        <v/>
      </c>
      <c r="LJ43" t="inlineStr">
        <is>
          <t>Kebutuhan rumah tangga</t>
        </is>
      </c>
      <c r="LK43" t="n">
        <v>0</v>
      </c>
      <c r="LL43" t="n">
        <v>0</v>
      </c>
      <c r="LM43" t="n">
        <v>0</v>
      </c>
      <c r="LN43" t="n">
        <v>0</v>
      </c>
      <c r="LO43" t="n">
        <v>1</v>
      </c>
      <c r="LP43" t="n">
        <v>0</v>
      </c>
      <c r="LQ43" t="n">
        <v>0</v>
      </c>
      <c r="LR43" t="n">
        <v/>
      </c>
      <c r="LS43" t="n">
        <v>40</v>
      </c>
      <c r="LT43" t="n">
        <v>60</v>
      </c>
      <c r="LU43" t="n">
        <v>0</v>
      </c>
      <c r="LV43" t="n">
        <v>10</v>
      </c>
      <c r="LW43" t="n">
        <v>10</v>
      </c>
      <c r="LX43" t="n">
        <v>0</v>
      </c>
      <c r="LY43" t="n">
        <v>10</v>
      </c>
      <c r="LZ43" t="n">
        <v>10</v>
      </c>
      <c r="MA43" t="n">
        <v>0</v>
      </c>
      <c r="MB43" t="inlineStr">
        <is>
          <t>Ya</t>
        </is>
      </c>
      <c r="MC43" t="n">
        <v>60</v>
      </c>
      <c r="MD43" t="n">
        <v>30</v>
      </c>
      <c r="ME43" t="n">
        <v>60</v>
      </c>
      <c r="MF43" t="n">
        <v>20</v>
      </c>
      <c r="MG43" t="n">
        <v>0</v>
      </c>
      <c r="MH43" t="n">
        <v>0</v>
      </c>
      <c r="MI43" t="inlineStr">
        <is>
          <t>Aktivitas sosial diluar rumah (misalnya, berkumpul dengan tetangga, mengikuti kegiatan PKK, dsb) Istirahat</t>
        </is>
      </c>
      <c r="MJ43" t="n">
        <v>0</v>
      </c>
      <c r="MK43" t="n">
        <v>1</v>
      </c>
      <c r="ML43" t="n">
        <v>1</v>
      </c>
      <c r="MM43" t="n">
        <v>0</v>
      </c>
      <c r="MN43" t="n">
        <v>0</v>
      </c>
      <c r="MO43" t="n">
        <v>0</v>
      </c>
      <c r="MP43" t="n">
        <v/>
      </c>
      <c r="MQ43" t="n">
        <v/>
      </c>
      <c r="MR43" t="inlineStr">
        <is>
          <t>Berkumpul bersama keluarga</t>
        </is>
      </c>
      <c r="MS43" t="inlineStr">
        <is>
          <t>Pertemuan PKK, RT</t>
        </is>
      </c>
      <c r="MT43" t="n">
        <v/>
      </c>
      <c r="MU43" t="inlineStr">
        <is>
          <t>Tidak</t>
        </is>
      </c>
      <c r="MV43" t="n">
        <v/>
      </c>
      <c r="MW43" t="n">
        <v/>
      </c>
      <c r="MX43" t="n">
        <v/>
      </c>
      <c r="MY43" t="n">
        <v/>
      </c>
      <c r="MZ43" t="n">
        <v/>
      </c>
      <c r="NA43" t="n">
        <v/>
      </c>
      <c r="NB43" t="n">
        <v/>
      </c>
      <c r="NC43" t="n">
        <v/>
      </c>
      <c r="ND43" t="n">
        <v/>
      </c>
      <c r="NE43" t="n">
        <v/>
      </c>
      <c r="NF43" t="n">
        <v/>
      </c>
      <c r="NG43" t="n">
        <v/>
      </c>
      <c r="NH43" t="n">
        <v/>
      </c>
      <c r="NI43" t="n">
        <v/>
      </c>
      <c r="NJ43" t="n">
        <v/>
      </c>
      <c r="NK43" t="n">
        <v/>
      </c>
      <c r="NL43" t="inlineStr">
        <is>
          <t>Tidak</t>
        </is>
      </c>
      <c r="NM43" t="inlineStr">
        <is>
          <t>100% dana hibah</t>
        </is>
      </c>
      <c r="NN43" t="inlineStr">
        <is>
          <t>0 (100% sumber pembiayaan dari hibah)</t>
        </is>
      </c>
      <c r="NO43" t="inlineStr">
        <is>
          <t>Pemerintah</t>
        </is>
      </c>
      <c r="NP43" t="n">
        <v/>
      </c>
      <c r="NQ43" t="n">
        <v/>
      </c>
      <c r="NR43" t="n">
        <v/>
      </c>
      <c r="NS43" t="n">
        <v/>
      </c>
      <c r="NT43" t="n">
        <v/>
      </c>
      <c r="NU43" t="n">
        <v/>
      </c>
      <c r="NV43" t="n">
        <v/>
      </c>
      <c r="NW43" t="n">
        <v/>
      </c>
      <c r="NX43" t="inlineStr">
        <is>
          <t>Sedikit meningkat</t>
        </is>
      </c>
      <c r="NY43" t="n">
        <v>90</v>
      </c>
      <c r="NZ43" t="n">
        <v>0</v>
      </c>
      <c r="OA43" t="n">
        <v>0</v>
      </c>
      <c r="OB43" t="n">
        <v>10</v>
      </c>
      <c r="OC43" t="n">
        <v>0</v>
      </c>
      <c r="OD43" t="n">
        <v>0</v>
      </c>
      <c r="OE43" t="inlineStr">
        <is>
          <t>Lebih baik</t>
        </is>
      </c>
      <c r="OF43" t="inlineStr">
        <is>
          <t>Lebih baik (beda waktu memasak 5-30 menit, ATAU tidak lagi ada rasa/bau makanan yang berubah, ATAU alasan lainnya)</t>
        </is>
      </c>
      <c r="OG43" t="inlineStr">
        <is>
          <t>Ya</t>
        </is>
      </c>
      <c r="OH43" t="n">
        <v>0</v>
      </c>
      <c r="OI43" t="n">
        <v>2</v>
      </c>
      <c r="OJ43" t="n">
        <v>0</v>
      </c>
      <c r="OK43" t="n">
        <v>0</v>
      </c>
      <c r="OL43" t="n">
        <v>0</v>
      </c>
      <c r="OM43" t="n">
        <v>0</v>
      </c>
      <c r="ON43" t="n">
        <v>0</v>
      </c>
      <c r="OO43" t="n">
        <v>0</v>
      </c>
      <c r="OP43" t="inlineStr">
        <is>
          <t>Sapi perah</t>
        </is>
      </c>
      <c r="OQ43" t="n">
        <v>0</v>
      </c>
      <c r="OR43" t="n">
        <v>1</v>
      </c>
      <c r="OS43" t="n">
        <v>0</v>
      </c>
      <c r="OT43" t="n">
        <v>0</v>
      </c>
      <c r="OU43" t="n">
        <v>0</v>
      </c>
      <c r="OV43" t="n">
        <v>0</v>
      </c>
      <c r="OW43" t="n">
        <v>0</v>
      </c>
      <c r="OX43" t="n">
        <v>0</v>
      </c>
      <c r="OY43" t="n">
        <v/>
      </c>
      <c r="OZ43" t="n">
        <v/>
      </c>
      <c r="PA43" t="n">
        <v/>
      </c>
      <c r="PB43" t="n">
        <v/>
      </c>
      <c r="PC43" t="n">
        <v/>
      </c>
      <c r="PD43" t="n">
        <v/>
      </c>
      <c r="PE43" t="n">
        <v/>
      </c>
      <c r="PF43" t="n">
        <v/>
      </c>
      <c r="PG43" t="n">
        <v/>
      </c>
      <c r="PH43" t="n">
        <v/>
      </c>
      <c r="PI43" t="n">
        <v/>
      </c>
      <c r="PJ43" t="n">
        <v/>
      </c>
      <c r="PK43" t="n">
        <v/>
      </c>
      <c r="PL43" t="n">
        <v/>
      </c>
      <c r="PM43" t="n">
        <v/>
      </c>
      <c r="PN43" t="n">
        <v/>
      </c>
      <c r="PO43" t="n">
        <v/>
      </c>
      <c r="PP43" t="n">
        <v/>
      </c>
      <c r="PQ43" t="n">
        <v/>
      </c>
      <c r="PR43" t="n">
        <v/>
      </c>
      <c r="PS43" t="n">
        <v/>
      </c>
      <c r="PT43" t="n">
        <v/>
      </c>
      <c r="PU43" t="n">
        <v/>
      </c>
      <c r="PV43" t="n">
        <v/>
      </c>
      <c r="PW43" t="n">
        <v/>
      </c>
      <c r="PX43" t="n">
        <v/>
      </c>
      <c r="PY43" t="n">
        <v/>
      </c>
      <c r="PZ43" t="n">
        <v/>
      </c>
      <c r="QA43" t="n">
        <v/>
      </c>
      <c r="QB43" t="n">
        <v/>
      </c>
      <c r="QC43" t="n">
        <v/>
      </c>
      <c r="QD43" t="n">
        <v/>
      </c>
      <c r="QE43" t="inlineStr">
        <is>
          <t>1-Disebarkan ke lahan terbuka</t>
        </is>
      </c>
      <c r="QF43" t="n">
        <v>0</v>
      </c>
      <c r="QG43" t="n">
        <v>0</v>
      </c>
      <c r="QH43" t="n">
        <v>0</v>
      </c>
      <c r="QI43" t="n">
        <v>0</v>
      </c>
      <c r="QJ43" t="n">
        <v>0</v>
      </c>
      <c r="QK43" t="n">
        <v>1</v>
      </c>
      <c r="QL43" t="n">
        <v>0</v>
      </c>
      <c r="QM43" t="n">
        <v>0</v>
      </c>
      <c r="QN43" t="n">
        <v>0</v>
      </c>
      <c r="QO43" t="n">
        <v/>
      </c>
      <c r="QP43" t="n">
        <v/>
      </c>
      <c r="QQ43" t="n">
        <v/>
      </c>
      <c r="QR43" t="n">
        <v/>
      </c>
      <c r="QS43" t="n">
        <v/>
      </c>
      <c r="QT43" t="n">
        <v/>
      </c>
      <c r="QU43" t="n">
        <v/>
      </c>
      <c r="QV43" t="n">
        <v/>
      </c>
      <c r="QW43" t="n">
        <v/>
      </c>
      <c r="QX43" t="n">
        <v/>
      </c>
      <c r="QY43" t="n">
        <v/>
      </c>
      <c r="QZ43" t="n">
        <v/>
      </c>
      <c r="RA43" t="n">
        <v/>
      </c>
      <c r="RB43" t="n">
        <v/>
      </c>
      <c r="RC43" t="n">
        <v/>
      </c>
      <c r="RD43" t="n">
        <v/>
      </c>
      <c r="RE43" t="n">
        <v/>
      </c>
      <c r="RF43" t="n">
        <v/>
      </c>
      <c r="RG43" t="n">
        <v/>
      </c>
      <c r="RH43" t="n">
        <v/>
      </c>
      <c r="RI43" t="n">
        <v/>
      </c>
      <c r="RJ43" t="n">
        <v/>
      </c>
      <c r="RK43" t="n">
        <v/>
      </c>
      <c r="RL43" t="n">
        <v/>
      </c>
      <c r="RM43" t="n">
        <v/>
      </c>
      <c r="RN43" t="n">
        <v/>
      </c>
      <c r="RO43" t="n">
        <v/>
      </c>
      <c r="RP43" t="n">
        <v/>
      </c>
      <c r="RQ43" t="n">
        <v/>
      </c>
      <c r="RR43" t="n">
        <v/>
      </c>
      <c r="RS43" t="n">
        <v/>
      </c>
      <c r="RT43" t="n">
        <v/>
      </c>
      <c r="RU43" t="n">
        <v/>
      </c>
      <c r="RV43" t="n">
        <v/>
      </c>
      <c r="RW43" t="n">
        <v/>
      </c>
      <c r="RX43" t="n">
        <v/>
      </c>
      <c r="RY43" t="n">
        <v/>
      </c>
      <c r="RZ43" t="n">
        <v/>
      </c>
      <c r="SA43" t="n">
        <v/>
      </c>
      <c r="SB43" t="n">
        <v/>
      </c>
      <c r="SC43" t="n">
        <v/>
      </c>
      <c r="SD43" t="n">
        <v/>
      </c>
      <c r="SE43" t="n">
        <v/>
      </c>
      <c r="SF43" t="n">
        <v/>
      </c>
      <c r="SG43" t="n">
        <v/>
      </c>
      <c r="SH43" t="n">
        <v/>
      </c>
      <c r="SI43" t="n">
        <v/>
      </c>
      <c r="SJ43" t="n">
        <v/>
      </c>
      <c r="SK43" t="n">
        <v/>
      </c>
      <c r="SL43" t="n">
        <v/>
      </c>
      <c r="SM43" t="n">
        <v/>
      </c>
      <c r="SN43" t="n">
        <v/>
      </c>
      <c r="SO43" t="n">
        <v/>
      </c>
      <c r="SP43" t="n">
        <v/>
      </c>
      <c r="SQ43" t="n">
        <v/>
      </c>
      <c r="SR43" t="n">
        <v/>
      </c>
      <c r="SS43" t="n">
        <v/>
      </c>
      <c r="ST43" t="n">
        <v/>
      </c>
      <c r="SU43" t="n">
        <v/>
      </c>
      <c r="SV43" t="n">
        <v/>
      </c>
      <c r="SW43" t="n">
        <v/>
      </c>
      <c r="SX43" t="n">
        <v/>
      </c>
      <c r="SY43" t="n">
        <v/>
      </c>
      <c r="SZ43" t="n">
        <v>7</v>
      </c>
      <c r="TA43" t="n">
        <v/>
      </c>
      <c r="TB43" t="n">
        <v/>
      </c>
      <c r="TC43" t="n">
        <v/>
      </c>
      <c r="TD43" t="n">
        <v/>
      </c>
      <c r="TE43" t="n">
        <v/>
      </c>
      <c r="TF43" t="n">
        <v/>
      </c>
      <c r="TG43" t="n">
        <v/>
      </c>
      <c r="TH43" t="n">
        <v/>
      </c>
      <c r="TI43" t="n">
        <v/>
      </c>
      <c r="TJ43" t="n">
        <v/>
      </c>
      <c r="TK43" t="n">
        <v/>
      </c>
      <c r="TL43" t="n">
        <v/>
      </c>
      <c r="TM43" t="n">
        <v/>
      </c>
      <c r="TN43" t="n">
        <v/>
      </c>
      <c r="TO43" t="n">
        <v/>
      </c>
      <c r="TP43" t="n">
        <v/>
      </c>
      <c r="TQ43" t="n">
        <v/>
      </c>
      <c r="TR43" t="n">
        <v/>
      </c>
      <c r="TS43" t="n">
        <v/>
      </c>
      <c r="TT43" t="n">
        <v/>
      </c>
      <c r="TU43" t="n">
        <v/>
      </c>
      <c r="TV43" t="n">
        <v/>
      </c>
      <c r="TW43" t="n">
        <v/>
      </c>
      <c r="TX43" t="n">
        <v/>
      </c>
      <c r="TY43" t="n">
        <v/>
      </c>
      <c r="TZ43" t="n">
        <v/>
      </c>
      <c r="UA43" t="n">
        <v/>
      </c>
      <c r="UB43" t="n">
        <v/>
      </c>
      <c r="UC43" t="n">
        <v/>
      </c>
      <c r="UD43" t="n">
        <v/>
      </c>
      <c r="UE43" t="n">
        <v/>
      </c>
      <c r="UF43" t="n">
        <v/>
      </c>
      <c r="UG43" t="n">
        <v/>
      </c>
      <c r="UH43" t="n">
        <v/>
      </c>
      <c r="UI43" t="n">
        <v/>
      </c>
      <c r="UJ43" t="n">
        <v/>
      </c>
      <c r="UK43" t="n">
        <v/>
      </c>
      <c r="UL43" t="n">
        <v/>
      </c>
      <c r="UM43" t="n">
        <v/>
      </c>
      <c r="UN43" t="n">
        <v/>
      </c>
      <c r="UO43" t="n">
        <v/>
      </c>
      <c r="UP43" t="n">
        <v/>
      </c>
      <c r="UQ43" t="n">
        <v/>
      </c>
      <c r="UR43" t="n">
        <v/>
      </c>
      <c r="US43" t="n">
        <v/>
      </c>
      <c r="UT43" t="n">
        <v/>
      </c>
      <c r="UU43" t="n">
        <v/>
      </c>
      <c r="UV43" t="inlineStr">
        <is>
          <t>Pemberian pakan di kandang</t>
        </is>
      </c>
      <c r="UW43" t="n">
        <v/>
      </c>
      <c r="UX43" t="n">
        <v/>
      </c>
      <c r="UY43" t="n">
        <v/>
      </c>
      <c r="UZ43" t="n">
        <v/>
      </c>
      <c r="VA43" t="n">
        <v/>
      </c>
      <c r="VB43" t="n">
        <v/>
      </c>
      <c r="VC43" t="n">
        <v/>
      </c>
      <c r="VD43" t="inlineStr">
        <is>
          <t>Sangat jarang (&gt;1 bulan sekali)</t>
        </is>
      </c>
      <c r="VE43" t="n">
        <v/>
      </c>
      <c r="VF43" t="n">
        <v/>
      </c>
      <c r="VG43" t="n">
        <v/>
      </c>
      <c r="VH43" t="n">
        <v/>
      </c>
      <c r="VI43" t="n">
        <v/>
      </c>
      <c r="VJ43" t="n">
        <v/>
      </c>
      <c r="VK43" t="n">
        <v/>
      </c>
      <c r="VL43" t="inlineStr">
        <is>
          <t>Sering (1 kali sehari)</t>
        </is>
      </c>
      <c r="VM43" t="n">
        <v/>
      </c>
      <c r="VN43" t="n">
        <v/>
      </c>
      <c r="VO43" t="n">
        <v/>
      </c>
      <c r="VP43" t="n">
        <v/>
      </c>
      <c r="VQ43" t="n">
        <v/>
      </c>
      <c r="VR43" t="n">
        <v/>
      </c>
      <c r="VS43" t="n">
        <v/>
      </c>
      <c r="VT43" t="n">
        <v/>
      </c>
      <c r="VU43" t="n">
        <v/>
      </c>
      <c r="VV43" t="n">
        <v/>
      </c>
      <c r="VW43" t="n">
        <v/>
      </c>
      <c r="VX43" t="n">
        <v/>
      </c>
      <c r="VY43" t="n">
        <v/>
      </c>
      <c r="VZ43" t="n">
        <v/>
      </c>
      <c r="WA43" t="n">
        <v/>
      </c>
      <c r="WB43" t="n">
        <v/>
      </c>
      <c r="WC43" t="n">
        <v/>
      </c>
      <c r="WD43" t="n">
        <v/>
      </c>
      <c r="WE43" t="n">
        <v/>
      </c>
      <c r="WF43" t="inlineStr">
        <is>
          <t>6-Digester biogas</t>
        </is>
      </c>
      <c r="WG43" t="n">
        <v>0</v>
      </c>
      <c r="WH43" t="n">
        <v>0</v>
      </c>
      <c r="WI43" t="n">
        <v>0</v>
      </c>
      <c r="WJ43" t="n">
        <v>0</v>
      </c>
      <c r="WK43" t="n">
        <v>0</v>
      </c>
      <c r="WL43" t="n">
        <v>0</v>
      </c>
      <c r="WM43" t="n">
        <v>0</v>
      </c>
      <c r="WN43" t="n">
        <v>0</v>
      </c>
      <c r="WO43" t="n">
        <v>0</v>
      </c>
      <c r="WP43" t="n">
        <v>1</v>
      </c>
      <c r="WQ43" t="n">
        <v>0</v>
      </c>
      <c r="WR43" t="n">
        <v>0</v>
      </c>
      <c r="WS43" t="n">
        <v/>
      </c>
      <c r="WT43" t="n">
        <v/>
      </c>
      <c r="WU43" t="n">
        <v/>
      </c>
      <c r="WV43" t="n">
        <v/>
      </c>
      <c r="WW43" t="n">
        <v/>
      </c>
      <c r="WX43" t="n">
        <v/>
      </c>
      <c r="WY43" t="n">
        <v/>
      </c>
      <c r="WZ43" t="n">
        <v/>
      </c>
      <c r="XA43" t="n">
        <v/>
      </c>
      <c r="XB43" t="n">
        <v/>
      </c>
      <c r="XC43" t="n">
        <v/>
      </c>
      <c r="XD43" t="n">
        <v/>
      </c>
      <c r="XE43" t="n">
        <v/>
      </c>
      <c r="XF43" t="n">
        <v/>
      </c>
      <c r="XG43" t="n">
        <v/>
      </c>
      <c r="XH43" t="n">
        <v/>
      </c>
      <c r="XI43" t="n">
        <v/>
      </c>
      <c r="XJ43" t="n">
        <v/>
      </c>
      <c r="XK43" t="n">
        <v/>
      </c>
      <c r="XL43" t="n">
        <v/>
      </c>
      <c r="XM43" t="n">
        <v/>
      </c>
      <c r="XN43" t="n">
        <v/>
      </c>
      <c r="XO43" t="n">
        <v/>
      </c>
      <c r="XP43" t="n">
        <v/>
      </c>
      <c r="XQ43" t="n">
        <v/>
      </c>
      <c r="XR43" t="n">
        <v/>
      </c>
      <c r="XS43" t="n">
        <v/>
      </c>
      <c r="XT43" t="n">
        <v/>
      </c>
      <c r="XU43" t="n">
        <v/>
      </c>
      <c r="XV43" t="n">
        <v/>
      </c>
      <c r="XW43" t="n">
        <v/>
      </c>
      <c r="XX43" t="n">
        <v/>
      </c>
      <c r="XY43" t="n">
        <v/>
      </c>
      <c r="XZ43" t="n">
        <v/>
      </c>
      <c r="YA43" t="n">
        <v/>
      </c>
      <c r="YB43" t="n">
        <v/>
      </c>
      <c r="YC43" t="n">
        <v/>
      </c>
      <c r="YD43" t="n">
        <v/>
      </c>
      <c r="YE43" t="n">
        <v/>
      </c>
      <c r="YF43" t="n">
        <v/>
      </c>
      <c r="YG43" t="n">
        <v/>
      </c>
      <c r="YH43" t="n">
        <v/>
      </c>
      <c r="YI43" t="n">
        <v/>
      </c>
      <c r="YJ43" t="n">
        <v/>
      </c>
      <c r="YK43" t="n">
        <v/>
      </c>
      <c r="YL43" t="n">
        <v/>
      </c>
      <c r="YM43" t="n">
        <v/>
      </c>
      <c r="YN43" t="n">
        <v/>
      </c>
      <c r="YO43" t="n">
        <v/>
      </c>
      <c r="YP43" t="n">
        <v/>
      </c>
      <c r="YQ43" t="n">
        <v/>
      </c>
      <c r="YR43" t="n">
        <v/>
      </c>
      <c r="YS43" t="n">
        <v/>
      </c>
      <c r="YT43" t="n">
        <v/>
      </c>
      <c r="YU43" t="n">
        <v/>
      </c>
      <c r="YV43" t="n">
        <v/>
      </c>
      <c r="YW43" t="n">
        <v/>
      </c>
      <c r="YX43" t="n">
        <v/>
      </c>
      <c r="YY43" t="n">
        <v/>
      </c>
      <c r="YZ43" t="n">
        <v/>
      </c>
      <c r="ZA43" t="n">
        <v/>
      </c>
      <c r="ZB43" t="n">
        <v/>
      </c>
      <c r="ZC43" t="n">
        <v/>
      </c>
      <c r="ZD43" t="n">
        <v/>
      </c>
      <c r="ZE43" t="n">
        <v/>
      </c>
      <c r="ZF43" t="n">
        <v/>
      </c>
      <c r="ZG43" t="n">
        <v/>
      </c>
      <c r="ZH43" t="n">
        <v/>
      </c>
      <c r="ZI43" t="n">
        <v/>
      </c>
      <c r="ZJ43" t="n">
        <v/>
      </c>
      <c r="ZK43" t="n">
        <v/>
      </c>
      <c r="ZL43" t="n">
        <v/>
      </c>
      <c r="ZM43" t="n">
        <v/>
      </c>
      <c r="ZN43" t="n">
        <v/>
      </c>
      <c r="ZO43" t="n">
        <v>100</v>
      </c>
      <c r="ZP43" t="n">
        <v/>
      </c>
      <c r="ZQ43" t="n">
        <v/>
      </c>
      <c r="ZR43" t="n">
        <v/>
      </c>
      <c r="ZS43" t="n">
        <v/>
      </c>
      <c r="ZT43" t="n">
        <v/>
      </c>
      <c r="ZU43" t="n">
        <v/>
      </c>
      <c r="ZV43" t="n">
        <v/>
      </c>
      <c r="ZW43" t="n">
        <v>2</v>
      </c>
      <c r="ZX43" t="n">
        <v/>
      </c>
      <c r="ZY43" t="n">
        <v/>
      </c>
      <c r="ZZ43" t="n">
        <v/>
      </c>
      <c r="AAA43" t="n">
        <v/>
      </c>
      <c r="AAB43" t="n">
        <v/>
      </c>
      <c r="AAC43" t="n">
        <v/>
      </c>
      <c r="AAD43" t="n">
        <v/>
      </c>
      <c r="AAE43" t="inlineStr">
        <is>
          <t>Pakan segar (misal: rumput)</t>
        </is>
      </c>
      <c r="AAF43" t="n">
        <v/>
      </c>
      <c r="AAG43" t="n">
        <v/>
      </c>
      <c r="AAH43" t="n">
        <v/>
      </c>
      <c r="AAI43" t="n">
        <v/>
      </c>
      <c r="AAJ43" t="n">
        <v/>
      </c>
      <c r="AAK43" t="n">
        <v/>
      </c>
      <c r="AAL43" t="inlineStr">
        <is>
          <t>Ya</t>
        </is>
      </c>
      <c r="AAM43" t="inlineStr">
        <is>
          <t>Cair</t>
        </is>
      </c>
      <c r="AAN43" t="n">
        <v>0</v>
      </c>
      <c r="AAO43" t="n">
        <v>1</v>
      </c>
      <c r="AAP43" t="n">
        <v>25</v>
      </c>
      <c r="AAQ43" t="n">
        <v/>
      </c>
      <c r="AAR43" t="inlineStr">
        <is>
          <t>Tidak</t>
        </is>
      </c>
      <c r="AAS43" t="inlineStr">
        <is>
          <t>Mengetahui</t>
        </is>
      </c>
      <c r="AAT43" t="inlineStr">
        <is>
          <t>Dibuang ke lahan sekitar kandang - yg ditanami tanaman</t>
        </is>
      </c>
      <c r="AAU43" t="n">
        <v>0</v>
      </c>
      <c r="AAV43" t="n">
        <v>0</v>
      </c>
      <c r="AAW43" t="n">
        <v>0</v>
      </c>
      <c r="AAX43" t="n">
        <v>1</v>
      </c>
      <c r="AAY43" t="n">
        <v>0</v>
      </c>
      <c r="AAZ43" t="n">
        <v>0</v>
      </c>
      <c r="ABA43" t="n">
        <v>0</v>
      </c>
      <c r="ABB43" t="n">
        <v/>
      </c>
      <c r="ABC43" t="n">
        <v/>
      </c>
      <c r="ABD43" t="n">
        <v/>
      </c>
      <c r="ABE43" t="n">
        <v/>
      </c>
      <c r="ABF43" t="n">
        <v/>
      </c>
      <c r="ABG43" t="n">
        <v/>
      </c>
      <c r="ABH43" t="n">
        <v/>
      </c>
      <c r="ABI43" t="n">
        <v/>
      </c>
      <c r="ABJ43" t="n">
        <v/>
      </c>
      <c r="ABK43" t="n">
        <v/>
      </c>
      <c r="ABL43" t="n">
        <v/>
      </c>
      <c r="ABM43" t="n">
        <v/>
      </c>
      <c r="ABN43" t="n">
        <v/>
      </c>
      <c r="ABO43" t="n">
        <v/>
      </c>
      <c r="ABP43" t="n">
        <v/>
      </c>
      <c r="ABQ43" t="inlineStr">
        <is>
          <t>Tanaman perkebunan pohon sengon</t>
        </is>
      </c>
      <c r="ABR43" t="inlineStr">
        <is>
          <t>Sangat sering (setiap hari)</t>
        </is>
      </c>
      <c r="ABS43" t="n">
        <v/>
      </c>
      <c r="ABT43" t="n">
        <v>750</v>
      </c>
      <c r="ABU43" t="n">
        <v/>
      </c>
      <c r="ABV43" t="n">
        <v/>
      </c>
      <c r="ABW43" t="n">
        <v/>
      </c>
      <c r="ABX43" t="n">
        <v/>
      </c>
      <c r="ABY43" t="n">
        <v/>
      </c>
      <c r="ABZ43" t="n">
        <v/>
      </c>
      <c r="ACA43" t="n">
        <v/>
      </c>
      <c r="ACB43" t="n">
        <v/>
      </c>
      <c r="ACC43" t="n">
        <v/>
      </c>
      <c r="ACD43" t="n">
        <v/>
      </c>
      <c r="ACE43" t="n">
        <v/>
      </c>
      <c r="ACF43" t="n">
        <v/>
      </c>
      <c r="ACG43" t="n">
        <v/>
      </c>
      <c r="ACH43" t="n">
        <v/>
      </c>
      <c r="ACI43" t="n">
        <v/>
      </c>
      <c r="ACJ43" t="n">
        <v/>
      </c>
      <c r="ACK43" t="inlineStr">
        <is>
          <t>Ladang/sawah terlalu jauh, sulit untuk mengangkut ke sana</t>
        </is>
      </c>
      <c r="ACL43" t="n">
        <v>0</v>
      </c>
      <c r="ACM43" t="n">
        <v>0</v>
      </c>
      <c r="ACN43" t="n">
        <v>0</v>
      </c>
      <c r="ACO43" t="n">
        <v>1</v>
      </c>
      <c r="ACP43" t="n">
        <v>0</v>
      </c>
      <c r="ACQ43" t="n">
        <v>0</v>
      </c>
      <c r="ACR43" t="n">
        <v>0</v>
      </c>
      <c r="ACS43" t="n">
        <v/>
      </c>
      <c r="ACT43" t="inlineStr">
        <is>
          <t>Tidak ada</t>
        </is>
      </c>
      <c r="ACU43" t="inlineStr">
        <is>
          <t>Manfaat sangat besar</t>
        </is>
      </c>
      <c r="ACV43" t="inlineStr">
        <is>
          <t>Berkurang</t>
        </is>
      </c>
      <c r="ACW43" t="inlineStr">
        <is>
          <t>Anggota keluarga - Perempuan dewasa</t>
        </is>
      </c>
      <c r="ACX43" t="inlineStr">
        <is>
          <t>Setuju</t>
        </is>
      </c>
      <c r="ACY43" t="inlineStr">
        <is>
          <t>Anggota keluarga - Laki-laki dewasa Anggota keluarga - Perempuan dewasa Anggota keluarga - Anak-anak</t>
        </is>
      </c>
      <c r="ACZ43" t="n">
        <v>1</v>
      </c>
      <c r="ADA43" t="n">
        <v>1</v>
      </c>
      <c r="ADB43" t="n">
        <v>1</v>
      </c>
      <c r="ADC43" t="n">
        <v>0</v>
      </c>
      <c r="ADD43" t="inlineStr">
        <is>
          <t>Puas</t>
        </is>
      </c>
      <c r="ADE43" t="inlineStr">
        <is>
          <t>Puas</t>
        </is>
      </c>
      <c r="ADF43" t="inlineStr">
        <is>
          <t>Puas</t>
        </is>
      </c>
      <c r="ADG43" t="inlineStr">
        <is>
          <t>Puas</t>
        </is>
      </c>
      <c r="ADH43" t="inlineStr">
        <is>
          <t>Tidak</t>
        </is>
      </c>
      <c r="ADI43" t="n">
        <v/>
      </c>
      <c r="ADJ43" t="inlineStr">
        <is>
          <t>Tidak puas</t>
        </is>
      </c>
      <c r="ADK43" t="inlineStr">
        <is>
          <t>Pelatihan yang diberikan kurang menyeluruh/tidak lengkap atau tidak ada pelatihan Sulit dihubungi ketika biogas bermasalah Monitoring/pengawasan tidak rutin Penanganan kerusakannya lambat</t>
        </is>
      </c>
      <c r="ADL43" t="n">
        <v>0</v>
      </c>
      <c r="ADM43" t="n">
        <v>1</v>
      </c>
      <c r="ADN43" t="n">
        <v>1</v>
      </c>
      <c r="ADO43" t="n">
        <v>0</v>
      </c>
      <c r="ADP43" t="n">
        <v>1</v>
      </c>
      <c r="ADQ43" t="n">
        <v>1</v>
      </c>
      <c r="ADR43" t="n">
        <v>0</v>
      </c>
      <c r="ADS43" t="n">
        <v>0</v>
      </c>
      <c r="ADT43" t="n">
        <v/>
      </c>
      <c r="ADU43" t="inlineStr">
        <is>
          <t>Dibiarkan saja</t>
        </is>
      </c>
      <c r="ADV43" t="n">
        <v>0</v>
      </c>
      <c r="ADW43" t="n">
        <v>0</v>
      </c>
      <c r="ADX43" t="n">
        <v>0</v>
      </c>
      <c r="ADY43" t="n">
        <v>0</v>
      </c>
      <c r="ADZ43" t="n">
        <v>0</v>
      </c>
      <c r="AEA43" t="n">
        <v>0</v>
      </c>
      <c r="AEB43" t="n">
        <v>1</v>
      </c>
      <c r="AEC43" t="n">
        <v>0</v>
      </c>
      <c r="AED43" t="inlineStr">
        <is>
          <t>Tidak ada</t>
        </is>
      </c>
      <c r="AEE43" t="inlineStr">
        <is>
          <t>Lainnya</t>
        </is>
      </c>
      <c r="AEF43" t="inlineStr">
        <is>
          <t>Tidak ada</t>
        </is>
      </c>
      <c r="AEG43" t="inlineStr">
        <is>
          <t>Lainnya</t>
        </is>
      </c>
      <c r="AEH43" t="inlineStr">
        <is>
          <t>Tidak menghubungi</t>
        </is>
      </c>
      <c r="AEI43" t="inlineStr">
        <is>
          <t>Tidak ada</t>
        </is>
      </c>
      <c r="AEJ43" t="inlineStr">
        <is>
          <t>Tidak pernah</t>
        </is>
      </c>
      <c r="AEK43" t="inlineStr">
        <is>
          <t>Pengurangan pengeluaran rumah tangga (bahan bakar minyak, pupuk, dll.) Lebih mudah mendapatkan energi Lebih aman Pengurangan waktu dan tenaga Peningkatan kebersihan kandang ternak Mendapatkan subsidi</t>
        </is>
      </c>
      <c r="AEL43" t="n">
        <v>1</v>
      </c>
      <c r="AEM43" t="n">
        <v>1</v>
      </c>
      <c r="AEN43" t="n">
        <v>0</v>
      </c>
      <c r="AEO43" t="n">
        <v>0</v>
      </c>
      <c r="AEP43" t="n">
        <v>1</v>
      </c>
      <c r="AEQ43" t="n">
        <v>1</v>
      </c>
      <c r="AER43" t="n">
        <v>1</v>
      </c>
      <c r="AES43" t="n">
        <v>0</v>
      </c>
      <c r="AET43" t="n">
        <v>0</v>
      </c>
      <c r="AEU43" t="n">
        <v>0</v>
      </c>
      <c r="AEV43" t="n">
        <v>1</v>
      </c>
      <c r="AEW43" t="n">
        <v>0</v>
      </c>
      <c r="AEX43" t="n">
        <v/>
      </c>
      <c r="AEY43" t="inlineStr">
        <is>
          <t>Mengurangi pengeluaran energi</t>
        </is>
      </c>
      <c r="AEZ43" t="n">
        <v/>
      </c>
      <c r="AFA43" t="inlineStr">
        <is>
          <t>Koperasi</t>
        </is>
      </c>
      <c r="AFB43" t="n">
        <v/>
      </c>
      <c r="AFC43" t="inlineStr">
        <is>
          <t>Sumarno-1-2_37_28.jpg</t>
        </is>
      </c>
      <c r="AFD43" t="inlineStr">
        <is>
          <t>https://kf.kobotoolbox.org/api/v2/assets/avstPQqLr3Ab3ZdcVTXZ6f/data/678355259/attachments/attXXT4m2bQM3PaM2BrTYim4/</t>
        </is>
      </c>
      <c r="AFE43" t="inlineStr">
        <is>
          <t>Sumarno-3-2_38_8.jpg</t>
        </is>
      </c>
      <c r="AFF43" t="inlineStr">
        <is>
          <t>https://kf.kobotoolbox.org/api/v2/assets/avstPQqLr3Ab3ZdcVTXZ6f/data/678355259/attachments/attsSZBTMKrPSxfD9qZs9vkA/</t>
        </is>
      </c>
      <c r="AFG43" t="inlineStr">
        <is>
          <t>Suyono/suyono_mse_2000</t>
        </is>
      </c>
      <c r="AFH43" t="n">
        <v/>
      </c>
      <c r="AFI43" t="n">
        <v/>
      </c>
    </row>
    <row r="44">
      <c r="A44" s="93" t="n">
        <v>46074</v>
      </c>
      <c r="B44" s="93" t="n">
        <v>46077</v>
      </c>
      <c r="C44" t="inlineStr">
        <is>
          <t>suyono</t>
        </is>
      </c>
      <c r="D44" t="inlineStr">
        <is>
          <t>suharyanto/sri maryani</t>
        </is>
      </c>
      <c r="E44" t="n">
        <v>81225497287</v>
      </c>
      <c r="F44" t="inlineStr">
        <is>
          <t>-7.633295 110.436725 0 0</t>
        </is>
      </c>
      <c r="G44" t="n">
        <v>-7.633295</v>
      </c>
      <c r="H44" t="n">
        <v>110.436725</v>
      </c>
      <c r="I44" t="n">
        <v>0</v>
      </c>
      <c r="J44" t="n">
        <v>0</v>
      </c>
      <c r="K44" t="n">
        <v>0</v>
      </c>
      <c r="L44" t="inlineStr">
        <is>
          <t>-7.633304 110.436921 0 0</t>
        </is>
      </c>
      <c r="M44" t="n">
        <v>-7.633304</v>
      </c>
      <c r="N44" t="n">
        <v>110.436921</v>
      </c>
      <c r="O44" t="n">
        <v>0</v>
      </c>
      <c r="P44" t="n">
        <v>0</v>
      </c>
      <c r="Q44" t="n">
        <v>0</v>
      </c>
      <c r="R44" t="inlineStr">
        <is>
          <t>DIY</t>
        </is>
      </c>
      <c r="S44" t="n">
        <v>0</v>
      </c>
      <c r="T44" t="n">
        <v>0</v>
      </c>
      <c r="U44" t="n">
        <v>0</v>
      </c>
      <c r="V44" t="n">
        <v>0</v>
      </c>
      <c r="W44" t="n">
        <v>1</v>
      </c>
      <c r="X44" t="n">
        <v>0</v>
      </c>
      <c r="Y44" t="n">
        <v>0</v>
      </c>
      <c r="Z44" t="n">
        <v>0</v>
      </c>
      <c r="AA44" t="n">
        <v>0</v>
      </c>
      <c r="AB44" t="n">
        <v>0</v>
      </c>
      <c r="AC44" t="inlineStr">
        <is>
          <t>SLEMAN</t>
        </is>
      </c>
      <c r="AD44" t="inlineStr">
        <is>
          <t>CANGKRINGAN</t>
        </is>
      </c>
      <c r="AE44" t="inlineStr">
        <is>
          <t>WUKIRSARI</t>
        </is>
      </c>
      <c r="AF44" t="inlineStr">
        <is>
          <t>PINBUK</t>
        </is>
      </c>
      <c r="AG44" t="inlineStr">
        <is>
          <t>PBP1315</t>
        </is>
      </c>
      <c r="AH44" t="n">
        <v>9</v>
      </c>
      <c r="AI44" t="inlineStr">
        <is>
          <t>VPA2</t>
        </is>
      </c>
      <c r="AJ44" t="inlineStr">
        <is>
          <t>Tidak aktif</t>
        </is>
      </c>
      <c r="AK44" t="n">
        <v>45</v>
      </c>
      <c r="AL44" t="inlineStr">
        <is>
          <t>Perempuan</t>
        </is>
      </c>
      <c r="AM44" t="inlineStr">
        <is>
          <t>Sudah menikah</t>
        </is>
      </c>
      <c r="AN44" t="inlineStr">
        <is>
          <t>SD/Sederajat</t>
        </is>
      </c>
      <c r="AO44" t="inlineStr">
        <is>
          <t>Petani</t>
        </is>
      </c>
      <c r="AP44" t="n">
        <v>1</v>
      </c>
      <c r="AQ44" t="n">
        <v>0</v>
      </c>
      <c r="AR44" t="n">
        <v>0</v>
      </c>
      <c r="AS44" t="n">
        <v>0</v>
      </c>
      <c r="AT44" t="n">
        <v>0</v>
      </c>
      <c r="AU44" t="n">
        <v>0</v>
      </c>
      <c r="AV44" t="n">
        <v>0</v>
      </c>
      <c r="AW44" t="n">
        <v>0</v>
      </c>
      <c r="AX44" t="n">
        <v/>
      </c>
      <c r="AY44" t="inlineStr">
        <is>
          <t>Tidak ada</t>
        </is>
      </c>
      <c r="AZ44" t="n">
        <v>0</v>
      </c>
      <c r="BA44" t="n">
        <v>0</v>
      </c>
      <c r="BB44" t="n">
        <v>0</v>
      </c>
      <c r="BC44" t="n">
        <v>0</v>
      </c>
      <c r="BD44" t="n">
        <v>0</v>
      </c>
      <c r="BE44" t="n">
        <v>0</v>
      </c>
      <c r="BF44" t="n">
        <v>0</v>
      </c>
      <c r="BG44" t="n">
        <v>1</v>
      </c>
      <c r="BH44" t="n">
        <v/>
      </c>
      <c r="BI44" t="inlineStr">
        <is>
          <t>&lt;Rp1.500.000</t>
        </is>
      </c>
      <c r="BJ44" t="n">
        <v>1</v>
      </c>
      <c r="BK44" t="n">
        <v>1</v>
      </c>
      <c r="BL44" t="n">
        <v>2</v>
      </c>
      <c r="BM44" t="n">
        <v>0</v>
      </c>
      <c r="BN44" t="inlineStr">
        <is>
          <t>Milik sendiri</t>
        </is>
      </c>
      <c r="BO44" t="inlineStr">
        <is>
          <t>Permanen (dinding bata dan semen)</t>
        </is>
      </c>
      <c r="BP44" t="n">
        <v>1</v>
      </c>
      <c r="BQ44" t="n">
        <v>0</v>
      </c>
      <c r="BR44" t="n">
        <v>0</v>
      </c>
      <c r="BS44" t="n">
        <v>0</v>
      </c>
      <c r="BT44" t="n">
        <v>0</v>
      </c>
      <c r="BU44" t="n">
        <v/>
      </c>
      <c r="BV44" t="inlineStr">
        <is>
          <t>Semen</t>
        </is>
      </c>
      <c r="BW44" t="n">
        <v>0</v>
      </c>
      <c r="BX44" t="n">
        <v>1</v>
      </c>
      <c r="BY44" t="n">
        <v>0</v>
      </c>
      <c r="BZ44" t="n">
        <v>0</v>
      </c>
      <c r="CA44" t="n">
        <v>0</v>
      </c>
      <c r="CB44" t="n">
        <v/>
      </c>
      <c r="CC44" t="inlineStr">
        <is>
          <t>Asbes Genting</t>
        </is>
      </c>
      <c r="CD44" t="n">
        <v>1</v>
      </c>
      <c r="CE44" t="n">
        <v>0</v>
      </c>
      <c r="CF44" t="n">
        <v>0</v>
      </c>
      <c r="CG44" t="n">
        <v>0</v>
      </c>
      <c r="CH44" t="n">
        <v>0</v>
      </c>
      <c r="CI44" t="n">
        <v>1</v>
      </c>
      <c r="CJ44" t="n">
        <v>0</v>
      </c>
      <c r="CK44" t="n">
        <v/>
      </c>
      <c r="CL44" t="inlineStr">
        <is>
          <t>Ya</t>
        </is>
      </c>
      <c r="CM44" t="n">
        <v>2017</v>
      </c>
      <c r="CN44" t="inlineStr">
        <is>
          <t>Fixed-Dome (Kubah Tetap)</t>
        </is>
      </c>
      <c r="CO44" t="inlineStr">
        <is>
          <t>4 m³ (2-3 ekor sapi, ±3 jam memasak/hari, ±30 kg slurry/hari)</t>
        </is>
      </c>
      <c r="CP44" t="inlineStr">
        <is>
          <t>Anggota keluarga - laki-laki</t>
        </is>
      </c>
      <c r="CQ44" t="n">
        <v>0</v>
      </c>
      <c r="CR44" t="n">
        <v>0</v>
      </c>
      <c r="CS44" t="n">
        <v>0</v>
      </c>
      <c r="CT44" t="n">
        <v>0</v>
      </c>
      <c r="CU44" t="n">
        <v>1</v>
      </c>
      <c r="CV44" t="n">
        <v>0</v>
      </c>
      <c r="CW44" t="n">
        <v>0</v>
      </c>
      <c r="CX44" t="n">
        <v>0</v>
      </c>
      <c r="CY44" t="inlineStr">
        <is>
          <t>Anggota keluarga - perempuan dewasa</t>
        </is>
      </c>
      <c r="CZ44" t="n">
        <v>0</v>
      </c>
      <c r="DA44" t="n">
        <v>1</v>
      </c>
      <c r="DB44" t="n">
        <v>0</v>
      </c>
      <c r="DC44" t="n">
        <v/>
      </c>
      <c r="DD44" t="inlineStr">
        <is>
          <t>Anggota keluarga - laki-laki</t>
        </is>
      </c>
      <c r="DE44" t="n">
        <v>1</v>
      </c>
      <c r="DF44" t="n">
        <v>0</v>
      </c>
      <c r="DG44" t="n">
        <v>0</v>
      </c>
      <c r="DH44" t="n">
        <v>0</v>
      </c>
      <c r="DI44" t="n">
        <v/>
      </c>
      <c r="DJ44" t="inlineStr">
        <is>
          <t>CPO atau pendamping</t>
        </is>
      </c>
      <c r="DK44" t="n">
        <v>0</v>
      </c>
      <c r="DL44" t="n">
        <v>0</v>
      </c>
      <c r="DM44" t="n">
        <v>1</v>
      </c>
      <c r="DN44" t="n">
        <v>0</v>
      </c>
      <c r="DO44" t="n">
        <v/>
      </c>
      <c r="DP44" t="inlineStr">
        <is>
          <t>Tidak berfungsi sama sekali</t>
        </is>
      </c>
      <c r="DQ44" t="inlineStr">
        <is>
          <t>&gt;1 tahun yang lalu</t>
        </is>
      </c>
      <c r="DR44" t="inlineStr">
        <is>
          <t>Tidak ada pihak yang mengelola/dapat memperbaiki sistem biogas</t>
        </is>
      </c>
      <c r="DS44" t="n">
        <v/>
      </c>
      <c r="DT44" t="n">
        <v/>
      </c>
      <c r="DU44" t="n">
        <v/>
      </c>
      <c r="DV44" t="n">
        <v/>
      </c>
      <c r="DW44" t="n">
        <v/>
      </c>
      <c r="DX44" t="n">
        <v/>
      </c>
      <c r="DY44" t="n">
        <v/>
      </c>
      <c r="DZ44" t="n">
        <v/>
      </c>
      <c r="EA44" t="n">
        <v/>
      </c>
      <c r="EB44" t="n">
        <v/>
      </c>
      <c r="EC44" t="n">
        <v/>
      </c>
      <c r="ED44" t="n">
        <v/>
      </c>
      <c r="EE44" t="n">
        <v/>
      </c>
      <c r="EF44" t="n">
        <v/>
      </c>
      <c r="EG44" t="n">
        <v/>
      </c>
      <c r="EH44" t="n">
        <v/>
      </c>
      <c r="EI44" t="inlineStr">
        <is>
          <t>Kurangnya dukungan atau pemantauan dari pemerintah atau CPO Keterbatasan akses terhadap informasi atau pelatihan terkait biogas</t>
        </is>
      </c>
      <c r="EJ44" t="n">
        <v>0</v>
      </c>
      <c r="EK44" t="n">
        <v>1</v>
      </c>
      <c r="EL44" t="n">
        <v>1</v>
      </c>
      <c r="EM44" t="n">
        <v>0</v>
      </c>
      <c r="EN44" t="n">
        <v>0</v>
      </c>
      <c r="EO44" t="n">
        <v/>
      </c>
      <c r="EP44" t="inlineStr">
        <is>
          <t>Ya, tetapi kurang jelas dan sulit diikuti</t>
        </is>
      </c>
      <c r="EQ44" t="inlineStr">
        <is>
          <t>Bukan pelatihan</t>
        </is>
      </c>
      <c r="ER44" t="inlineStr">
        <is>
          <t>CPO atau pendamping</t>
        </is>
      </c>
      <c r="ES44" t="n">
        <v>1</v>
      </c>
      <c r="ET44" t="n">
        <v>0</v>
      </c>
      <c r="EU44" t="n">
        <v>0</v>
      </c>
      <c r="EV44" t="n">
        <v>0</v>
      </c>
      <c r="EW44" t="n">
        <v/>
      </c>
      <c r="EX44" t="inlineStr">
        <is>
          <t>Anggota keluarga - Laki-laki</t>
        </is>
      </c>
      <c r="EY44" t="n">
        <v>1</v>
      </c>
      <c r="EZ44" t="n">
        <v>0</v>
      </c>
      <c r="FA44" t="n">
        <v>0</v>
      </c>
      <c r="FB44" t="n">
        <v/>
      </c>
      <c r="FC44" t="inlineStr">
        <is>
          <t>Jarang sekali</t>
        </is>
      </c>
      <c r="FD44" t="n">
        <v/>
      </c>
      <c r="FE44" t="inlineStr">
        <is>
          <t>Mengetahui</t>
        </is>
      </c>
      <c r="FF44" t="inlineStr">
        <is>
          <t>Sering (setiap minggu)</t>
        </is>
      </c>
      <c r="FG44" t="inlineStr">
        <is>
          <t>Tidak mengetahui</t>
        </is>
      </c>
      <c r="FH44" t="inlineStr">
        <is>
          <t>Tidak pernah</t>
        </is>
      </c>
      <c r="FI44" t="inlineStr">
        <is>
          <t>Tidak mengetahui</t>
        </is>
      </c>
      <c r="FJ44" t="inlineStr">
        <is>
          <t>Cukup sering (2 minggu sekali)</t>
        </is>
      </c>
      <c r="FK44" t="inlineStr">
        <is>
          <t>Tidak mengetahui</t>
        </is>
      </c>
      <c r="FL44" t="inlineStr">
        <is>
          <t>Tidak pernah</t>
        </is>
      </c>
      <c r="FM44" t="inlineStr">
        <is>
          <t>Mengetahui</t>
        </is>
      </c>
      <c r="FN44" t="inlineStr">
        <is>
          <t>Cukup sering (2 minggu sekali)</t>
        </is>
      </c>
      <c r="FO44" t="inlineStr">
        <is>
          <t>Mengetahui</t>
        </is>
      </c>
      <c r="FP44" t="inlineStr">
        <is>
          <t>Jarang (setiap bulan atau lebih)</t>
        </is>
      </c>
      <c r="FQ44" t="inlineStr">
        <is>
          <t>Mengetahui</t>
        </is>
      </c>
      <c r="FR44" t="inlineStr">
        <is>
          <t>Ya</t>
        </is>
      </c>
      <c r="FS44" t="inlineStr">
        <is>
          <t>Tidak mengetahui</t>
        </is>
      </c>
      <c r="FT44" t="inlineStr">
        <is>
          <t>Ya, terkadang</t>
        </is>
      </c>
      <c r="FU44" t="inlineStr">
        <is>
          <t>Laki-laki dewasa Perempuan dewasa</t>
        </is>
      </c>
      <c r="FV44" t="n">
        <v>1</v>
      </c>
      <c r="FW44" t="n">
        <v>1</v>
      </c>
      <c r="FX44" t="n">
        <v>0</v>
      </c>
      <c r="FY44" t="n">
        <v>0</v>
      </c>
      <c r="FZ44" t="inlineStr">
        <is>
          <t>Kurang memahami</t>
        </is>
      </c>
      <c r="GA44" t="inlineStr">
        <is>
          <t>Teman/keluarga Lainnya</t>
        </is>
      </c>
      <c r="GB44" t="n">
        <v>0</v>
      </c>
      <c r="GC44" t="n">
        <v>0</v>
      </c>
      <c r="GD44" t="n">
        <v>1</v>
      </c>
      <c r="GE44" t="n">
        <v>1</v>
      </c>
      <c r="GF44" t="inlineStr">
        <is>
          <t>Tetangga pengguna biogas</t>
        </is>
      </c>
      <c r="GG44" t="inlineStr">
        <is>
          <t>Jarang</t>
        </is>
      </c>
      <c r="GH44" t="inlineStr">
        <is>
          <t>Tidak</t>
        </is>
      </c>
      <c r="GI44" t="n">
        <v/>
      </c>
      <c r="GJ44" t="n">
        <v/>
      </c>
      <c r="GK44" t="n">
        <v/>
      </c>
      <c r="GL44" t="n">
        <v/>
      </c>
      <c r="GM44" t="n">
        <v/>
      </c>
      <c r="GN44" t="n">
        <v/>
      </c>
      <c r="GO44" t="n">
        <v/>
      </c>
      <c r="GP44" t="inlineStr">
        <is>
          <t>Penuh (100%)</t>
        </is>
      </c>
      <c r="GQ44" t="inlineStr">
        <is>
          <t>Kayu bakar</t>
        </is>
      </c>
      <c r="GR44" t="n">
        <v>0</v>
      </c>
      <c r="GS44" t="n">
        <v>1</v>
      </c>
      <c r="GT44" t="n">
        <v>0</v>
      </c>
      <c r="GU44" t="n">
        <v>0</v>
      </c>
      <c r="GV44" t="n">
        <v>0</v>
      </c>
      <c r="GW44" t="n">
        <v>0</v>
      </c>
      <c r="GX44" t="n">
        <v>0</v>
      </c>
      <c r="GY44" t="n">
        <v/>
      </c>
      <c r="GZ44" t="inlineStr">
        <is>
          <t>Tidak</t>
        </is>
      </c>
      <c r="HA44" t="n">
        <v>500</v>
      </c>
      <c r="HB44" t="n">
        <v>0</v>
      </c>
      <c r="HC44" t="n">
        <v>300</v>
      </c>
      <c r="HD44" t="n">
        <v>0</v>
      </c>
      <c r="HE44" t="n">
        <v/>
      </c>
      <c r="HF44" t="n">
        <v/>
      </c>
      <c r="HG44" t="n">
        <v/>
      </c>
      <c r="HH44" t="n">
        <v/>
      </c>
      <c r="HI44" t="n">
        <v/>
      </c>
      <c r="HJ44" t="n">
        <v/>
      </c>
      <c r="HK44" t="n">
        <v/>
      </c>
      <c r="HL44" t="n">
        <v/>
      </c>
      <c r="HM44" t="n">
        <v/>
      </c>
      <c r="HN44" t="n">
        <v/>
      </c>
      <c r="HO44" t="n">
        <v/>
      </c>
      <c r="HP44" t="n">
        <v/>
      </c>
      <c r="HQ44" t="n">
        <v/>
      </c>
      <c r="HR44" t="n">
        <v/>
      </c>
      <c r="HS44" t="n">
        <v/>
      </c>
      <c r="HT44" t="n">
        <v/>
      </c>
      <c r="HU44" t="n">
        <v/>
      </c>
      <c r="HV44" t="n">
        <v/>
      </c>
      <c r="HW44" t="n">
        <v/>
      </c>
      <c r="HX44" t="n">
        <v/>
      </c>
      <c r="HY44" t="n">
        <v>200</v>
      </c>
      <c r="HZ44" t="n">
        <v>0</v>
      </c>
      <c r="IA44" t="n">
        <v/>
      </c>
      <c r="IB44" t="n">
        <v/>
      </c>
      <c r="IC44" t="n">
        <v/>
      </c>
      <c r="ID44" t="n">
        <v/>
      </c>
      <c r="IE44" t="n">
        <v/>
      </c>
      <c r="IF44" t="n">
        <v/>
      </c>
      <c r="IG44" t="n">
        <v/>
      </c>
      <c r="IH44" t="n">
        <v/>
      </c>
      <c r="II44" t="n">
        <v/>
      </c>
      <c r="IJ44" t="n">
        <v/>
      </c>
      <c r="IK44" t="inlineStr">
        <is>
          <t>15-30 kg</t>
        </is>
      </c>
      <c r="IL44" t="inlineStr">
        <is>
          <t>&lt;1 jam</t>
        </is>
      </c>
      <c r="IM44" t="inlineStr">
        <is>
          <t>Ya</t>
        </is>
      </c>
      <c r="IN44" t="inlineStr">
        <is>
          <t>Tidak</t>
        </is>
      </c>
      <c r="IO44" t="inlineStr">
        <is>
          <t>Lebih bersih</t>
        </is>
      </c>
      <c r="IP44" t="inlineStr">
        <is>
          <t>Tidak pernah</t>
        </is>
      </c>
      <c r="IQ44" t="inlineStr">
        <is>
          <t>Tidak pernah</t>
        </is>
      </c>
      <c r="IR44" t="n">
        <v/>
      </c>
      <c r="IS44" t="n">
        <v/>
      </c>
      <c r="IT44" t="n">
        <v/>
      </c>
      <c r="IU44" t="n">
        <v/>
      </c>
      <c r="IV44" t="n">
        <v/>
      </c>
      <c r="IW44" t="n">
        <v/>
      </c>
      <c r="IX44" t="n">
        <v/>
      </c>
      <c r="IY44" t="n">
        <v/>
      </c>
      <c r="IZ44" t="inlineStr">
        <is>
          <t>Tidak pernah</t>
        </is>
      </c>
      <c r="JA44" t="n">
        <v/>
      </c>
      <c r="JB44" t="n">
        <v/>
      </c>
      <c r="JC44" t="n">
        <v/>
      </c>
      <c r="JD44" t="n">
        <v/>
      </c>
      <c r="JE44" t="n">
        <v/>
      </c>
      <c r="JF44" t="n">
        <v/>
      </c>
      <c r="JG44" t="n">
        <v/>
      </c>
      <c r="JH44" t="n">
        <v/>
      </c>
      <c r="JI44" t="inlineStr">
        <is>
          <t>Tidak pernah</t>
        </is>
      </c>
      <c r="JJ44" t="n">
        <v/>
      </c>
      <c r="JK44" t="n">
        <v/>
      </c>
      <c r="JL44" t="n">
        <v/>
      </c>
      <c r="JM44" t="n">
        <v/>
      </c>
      <c r="JN44" t="n">
        <v/>
      </c>
      <c r="JO44" t="n">
        <v/>
      </c>
      <c r="JP44" t="n">
        <v/>
      </c>
      <c r="JQ44" t="n">
        <v/>
      </c>
      <c r="JR44" t="inlineStr">
        <is>
          <t>Tidak pernah</t>
        </is>
      </c>
      <c r="JS44" t="n">
        <v/>
      </c>
      <c r="JT44" t="n">
        <v/>
      </c>
      <c r="JU44" t="n">
        <v/>
      </c>
      <c r="JV44" t="n">
        <v/>
      </c>
      <c r="JW44" t="n">
        <v/>
      </c>
      <c r="JX44" t="n">
        <v/>
      </c>
      <c r="JY44" t="n">
        <v/>
      </c>
      <c r="JZ44" t="n">
        <v/>
      </c>
      <c r="KA44" t="inlineStr">
        <is>
          <t>Tidak pernah</t>
        </is>
      </c>
      <c r="KB44" t="n">
        <v/>
      </c>
      <c r="KC44" t="n">
        <v/>
      </c>
      <c r="KD44" t="n">
        <v/>
      </c>
      <c r="KE44" t="n">
        <v/>
      </c>
      <c r="KF44" t="n">
        <v/>
      </c>
      <c r="KG44" t="n">
        <v/>
      </c>
      <c r="KH44" t="n">
        <v/>
      </c>
      <c r="KI44" t="n">
        <v/>
      </c>
      <c r="KJ44" t="inlineStr">
        <is>
          <t>Tidak pernah</t>
        </is>
      </c>
      <c r="KK44" t="n">
        <v/>
      </c>
      <c r="KL44" t="n">
        <v/>
      </c>
      <c r="KM44" t="n">
        <v/>
      </c>
      <c r="KN44" t="n">
        <v/>
      </c>
      <c r="KO44" t="n">
        <v/>
      </c>
      <c r="KP44" t="n">
        <v/>
      </c>
      <c r="KQ44" t="n">
        <v/>
      </c>
      <c r="KR44" t="n">
        <v/>
      </c>
      <c r="KS44" t="inlineStr">
        <is>
          <t>Cukup membaik</t>
        </is>
      </c>
      <c r="KT44" t="inlineStr">
        <is>
          <t>0-1 kali</t>
        </is>
      </c>
      <c r="KU44" t="inlineStr">
        <is>
          <t>0-1 kali</t>
        </is>
      </c>
      <c r="KV44" t="inlineStr">
        <is>
          <t>Perempuan dewasa</t>
        </is>
      </c>
      <c r="KW44" t="n">
        <v>0</v>
      </c>
      <c r="KX44" t="n">
        <v>1</v>
      </c>
      <c r="KY44" t="n">
        <v>0</v>
      </c>
      <c r="KZ44" t="n">
        <v>0</v>
      </c>
      <c r="LA44" t="inlineStr">
        <is>
          <t>Cukup membaik</t>
        </is>
      </c>
      <c r="LB44" t="inlineStr">
        <is>
          <t>Cukup membaik</t>
        </is>
      </c>
      <c r="LC44" t="n">
        <v>4</v>
      </c>
      <c r="LD44" t="n">
        <v>2</v>
      </c>
      <c r="LE44" t="n">
        <v>0</v>
      </c>
      <c r="LF44" t="n">
        <v>0</v>
      </c>
      <c r="LG44" t="inlineStr">
        <is>
          <t>Ya</t>
        </is>
      </c>
      <c r="LH44" t="n">
        <v>50000</v>
      </c>
      <c r="LI44" t="n">
        <v/>
      </c>
      <c r="LJ44" t="inlineStr">
        <is>
          <t>Kebutuhan rumah tangga</t>
        </is>
      </c>
      <c r="LK44" t="n">
        <v>0</v>
      </c>
      <c r="LL44" t="n">
        <v>0</v>
      </c>
      <c r="LM44" t="n">
        <v>0</v>
      </c>
      <c r="LN44" t="n">
        <v>0</v>
      </c>
      <c r="LO44" t="n">
        <v>1</v>
      </c>
      <c r="LP44" t="n">
        <v>0</v>
      </c>
      <c r="LQ44" t="n">
        <v>0</v>
      </c>
      <c r="LR44" t="n">
        <v/>
      </c>
      <c r="LS44" t="n">
        <v>30</v>
      </c>
      <c r="LT44" t="n">
        <v>30</v>
      </c>
      <c r="LU44" t="n">
        <v>0</v>
      </c>
      <c r="LV44" t="n">
        <v>15</v>
      </c>
      <c r="LW44" t="n">
        <v>15</v>
      </c>
      <c r="LX44" t="n">
        <v>0</v>
      </c>
      <c r="LY44" t="n">
        <v>10</v>
      </c>
      <c r="LZ44" t="n">
        <v>10</v>
      </c>
      <c r="MA44" t="n">
        <v>0</v>
      </c>
      <c r="MB44" t="inlineStr">
        <is>
          <t>Ya</t>
        </is>
      </c>
      <c r="MC44" t="n">
        <v>60</v>
      </c>
      <c r="MD44" t="n">
        <v>30</v>
      </c>
      <c r="ME44" t="n">
        <v>60</v>
      </c>
      <c r="MF44" t="n">
        <v>30</v>
      </c>
      <c r="MG44" t="n">
        <v>0</v>
      </c>
      <c r="MH44" t="n">
        <v>0</v>
      </c>
      <c r="MI44" t="inlineStr">
        <is>
          <t>Pendidikan anak (mengantar sekolah, menemani anak belajar, menyiapkan bekal dsb) Aktivitas sosial diluar rumah (misalnya, berkumpul dengan tetangga, mengikuti kegiatan PKK, dsb) Istirahat</t>
        </is>
      </c>
      <c r="MJ44" t="n">
        <v>1</v>
      </c>
      <c r="MK44" t="n">
        <v>1</v>
      </c>
      <c r="ML44" t="n">
        <v>1</v>
      </c>
      <c r="MM44" t="n">
        <v>0</v>
      </c>
      <c r="MN44" t="n">
        <v>0</v>
      </c>
      <c r="MO44" t="n">
        <v>0</v>
      </c>
      <c r="MP44" t="n">
        <v/>
      </c>
      <c r="MQ44" t="n">
        <v/>
      </c>
      <c r="MR44" t="inlineStr">
        <is>
          <t>Berkumpul bersama keluarga</t>
        </is>
      </c>
      <c r="MS44" t="inlineStr">
        <is>
          <t>Pengajian, pertemuan RT, PKK</t>
        </is>
      </c>
      <c r="MT44" t="n">
        <v/>
      </c>
      <c r="MU44" t="inlineStr">
        <is>
          <t>Tidak</t>
        </is>
      </c>
      <c r="MV44" t="n">
        <v/>
      </c>
      <c r="MW44" t="n">
        <v/>
      </c>
      <c r="MX44" t="n">
        <v/>
      </c>
      <c r="MY44" t="n">
        <v/>
      </c>
      <c r="MZ44" t="n">
        <v/>
      </c>
      <c r="NA44" t="n">
        <v/>
      </c>
      <c r="NB44" t="n">
        <v/>
      </c>
      <c r="NC44" t="n">
        <v/>
      </c>
      <c r="ND44" t="n">
        <v/>
      </c>
      <c r="NE44" t="n">
        <v/>
      </c>
      <c r="NF44" t="n">
        <v/>
      </c>
      <c r="NG44" t="n">
        <v/>
      </c>
      <c r="NH44" t="n">
        <v/>
      </c>
      <c r="NI44" t="n">
        <v/>
      </c>
      <c r="NJ44" t="n">
        <v/>
      </c>
      <c r="NK44" t="n">
        <v/>
      </c>
      <c r="NL44" t="inlineStr">
        <is>
          <t>Tidak</t>
        </is>
      </c>
      <c r="NM44" t="inlineStr">
        <is>
          <t>100% dana hibah</t>
        </is>
      </c>
      <c r="NN44" t="inlineStr">
        <is>
          <t>0 (100% sumber pembiayaan dari hibah)</t>
        </is>
      </c>
      <c r="NO44" t="inlineStr">
        <is>
          <t>Pemerintah</t>
        </is>
      </c>
      <c r="NP44" t="n">
        <v/>
      </c>
      <c r="NQ44" t="n">
        <v/>
      </c>
      <c r="NR44" t="n">
        <v/>
      </c>
      <c r="NS44" t="n">
        <v/>
      </c>
      <c r="NT44" t="n">
        <v/>
      </c>
      <c r="NU44" t="n">
        <v/>
      </c>
      <c r="NV44" t="n">
        <v/>
      </c>
      <c r="NW44" t="n">
        <v/>
      </c>
      <c r="NX44" t="inlineStr">
        <is>
          <t>Sedikit meningkat</t>
        </is>
      </c>
      <c r="NY44" t="n">
        <v>20</v>
      </c>
      <c r="NZ44" t="n">
        <v>0</v>
      </c>
      <c r="OA44" t="n">
        <v>0</v>
      </c>
      <c r="OB44" t="n">
        <v>10</v>
      </c>
      <c r="OC44" t="n">
        <v>0</v>
      </c>
      <c r="OD44" t="n">
        <v>0</v>
      </c>
      <c r="OE44" t="inlineStr">
        <is>
          <t>Lebih baik</t>
        </is>
      </c>
      <c r="OF44" t="inlineStr">
        <is>
          <t>Sama saja (tidak ada perbedaan waktu memasak MAUPUN rasa/bau makanan bila dibandingkan penggunaan sebelumnya)</t>
        </is>
      </c>
      <c r="OG44" t="inlineStr">
        <is>
          <t>Ya</t>
        </is>
      </c>
      <c r="OH44" t="n">
        <v>0</v>
      </c>
      <c r="OI44" t="n">
        <v>0</v>
      </c>
      <c r="OJ44" t="n">
        <v>0</v>
      </c>
      <c r="OK44" t="n">
        <v>0</v>
      </c>
      <c r="OL44" t="n">
        <v>0</v>
      </c>
      <c r="OM44" t="n">
        <v>0</v>
      </c>
      <c r="ON44" t="n">
        <v>0</v>
      </c>
      <c r="OO44" t="n">
        <v>0</v>
      </c>
      <c r="OP44" t="inlineStr">
        <is>
          <t>Sapi pedaging</t>
        </is>
      </c>
      <c r="OQ44" t="n">
        <v>1</v>
      </c>
      <c r="OR44" t="n">
        <v>0</v>
      </c>
      <c r="OS44" t="n">
        <v>0</v>
      </c>
      <c r="OT44" t="n">
        <v>0</v>
      </c>
      <c r="OU44" t="n">
        <v>0</v>
      </c>
      <c r="OV44" t="n">
        <v>0</v>
      </c>
      <c r="OW44" t="n">
        <v>0</v>
      </c>
      <c r="OX44" t="n">
        <v>0</v>
      </c>
      <c r="OY44" t="n">
        <v>0</v>
      </c>
      <c r="OZ44" t="inlineStr">
        <is>
          <t>Sapi pedaging</t>
        </is>
      </c>
      <c r="PA44" t="n">
        <v>1</v>
      </c>
      <c r="PB44" t="n">
        <v>0</v>
      </c>
      <c r="PC44" t="n">
        <v>0</v>
      </c>
      <c r="PD44" t="n">
        <v>0</v>
      </c>
      <c r="PE44" t="n">
        <v>0</v>
      </c>
      <c r="PF44" t="n">
        <v>0</v>
      </c>
      <c r="PG44" t="n">
        <v>0</v>
      </c>
      <c r="PH44" t="n">
        <v>0</v>
      </c>
      <c r="PI44" t="n">
        <v>0</v>
      </c>
      <c r="PJ44" t="inlineStr">
        <is>
          <t>Tidak ada</t>
        </is>
      </c>
      <c r="PK44" t="n">
        <v>0</v>
      </c>
      <c r="PL44" t="n">
        <v>0</v>
      </c>
      <c r="PM44" t="n">
        <v>0</v>
      </c>
      <c r="PN44" t="n">
        <v>0</v>
      </c>
      <c r="PO44" t="n">
        <v>0</v>
      </c>
      <c r="PP44" t="n">
        <v>0</v>
      </c>
      <c r="PQ44" t="n">
        <v>0</v>
      </c>
      <c r="PR44" t="n">
        <v>0</v>
      </c>
      <c r="PS44" t="n">
        <v>1</v>
      </c>
      <c r="PT44" t="inlineStr">
        <is>
          <t>1-Disebarkan ke lahan terbuka</t>
        </is>
      </c>
      <c r="PU44" t="n">
        <v>0</v>
      </c>
      <c r="PV44" t="n">
        <v>0</v>
      </c>
      <c r="PW44" t="n">
        <v>0</v>
      </c>
      <c r="PX44" t="n">
        <v>0</v>
      </c>
      <c r="PY44" t="n">
        <v>0</v>
      </c>
      <c r="PZ44" t="n">
        <v>1</v>
      </c>
      <c r="QA44" t="n">
        <v>0</v>
      </c>
      <c r="QB44" t="n">
        <v>0</v>
      </c>
      <c r="QC44" t="n">
        <v>0</v>
      </c>
      <c r="QD44" t="n">
        <v/>
      </c>
      <c r="QE44" t="n">
        <v/>
      </c>
      <c r="QF44" t="n">
        <v/>
      </c>
      <c r="QG44" t="n">
        <v/>
      </c>
      <c r="QH44" t="n">
        <v/>
      </c>
      <c r="QI44" t="n">
        <v/>
      </c>
      <c r="QJ44" t="n">
        <v/>
      </c>
      <c r="QK44" t="n">
        <v/>
      </c>
      <c r="QL44" t="n">
        <v/>
      </c>
      <c r="QM44" t="n">
        <v/>
      </c>
      <c r="QN44" t="n">
        <v/>
      </c>
      <c r="QO44" t="n">
        <v/>
      </c>
      <c r="QP44" t="n">
        <v/>
      </c>
      <c r="QQ44" t="n">
        <v/>
      </c>
      <c r="QR44" t="n">
        <v/>
      </c>
      <c r="QS44" t="n">
        <v/>
      </c>
      <c r="QT44" t="n">
        <v/>
      </c>
      <c r="QU44" t="n">
        <v/>
      </c>
      <c r="QV44" t="n">
        <v/>
      </c>
      <c r="QW44" t="n">
        <v/>
      </c>
      <c r="QX44" t="n">
        <v/>
      </c>
      <c r="QY44" t="n">
        <v/>
      </c>
      <c r="QZ44" t="n">
        <v/>
      </c>
      <c r="RA44" t="n">
        <v/>
      </c>
      <c r="RB44" t="n">
        <v/>
      </c>
      <c r="RC44" t="n">
        <v/>
      </c>
      <c r="RD44" t="n">
        <v/>
      </c>
      <c r="RE44" t="n">
        <v/>
      </c>
      <c r="RF44" t="n">
        <v/>
      </c>
      <c r="RG44" t="n">
        <v/>
      </c>
      <c r="RH44" t="n">
        <v/>
      </c>
      <c r="RI44" t="n">
        <v/>
      </c>
      <c r="RJ44" t="n">
        <v/>
      </c>
      <c r="RK44" t="n">
        <v/>
      </c>
      <c r="RL44" t="n">
        <v/>
      </c>
      <c r="RM44" t="n">
        <v/>
      </c>
      <c r="RN44" t="n">
        <v/>
      </c>
      <c r="RO44" t="n">
        <v/>
      </c>
      <c r="RP44" t="n">
        <v/>
      </c>
      <c r="RQ44" t="n">
        <v/>
      </c>
      <c r="RR44" t="n">
        <v/>
      </c>
      <c r="RS44" t="n">
        <v/>
      </c>
      <c r="RT44" t="n">
        <v/>
      </c>
      <c r="RU44" t="n">
        <v/>
      </c>
      <c r="RV44" t="n">
        <v/>
      </c>
      <c r="RW44" t="n">
        <v/>
      </c>
      <c r="RX44" t="n">
        <v/>
      </c>
      <c r="RY44" t="n">
        <v/>
      </c>
      <c r="RZ44" t="n">
        <v/>
      </c>
      <c r="SA44" t="n">
        <v/>
      </c>
      <c r="SB44" t="n">
        <v/>
      </c>
      <c r="SC44" t="n">
        <v/>
      </c>
      <c r="SD44" t="n">
        <v/>
      </c>
      <c r="SE44" t="n">
        <v/>
      </c>
      <c r="SF44" t="n">
        <v/>
      </c>
      <c r="SG44" t="n">
        <v/>
      </c>
      <c r="SH44" t="n">
        <v/>
      </c>
      <c r="SI44" t="n">
        <v/>
      </c>
      <c r="SJ44" t="n">
        <v/>
      </c>
      <c r="SK44" t="n">
        <v/>
      </c>
      <c r="SL44" t="n">
        <v/>
      </c>
      <c r="SM44" t="n">
        <v/>
      </c>
      <c r="SN44" t="n">
        <v/>
      </c>
      <c r="SO44" t="n">
        <v/>
      </c>
      <c r="SP44" t="n">
        <v/>
      </c>
      <c r="SQ44" t="n">
        <v/>
      </c>
      <c r="SR44" t="n">
        <v/>
      </c>
      <c r="SS44" t="n">
        <v/>
      </c>
      <c r="ST44" t="n">
        <v/>
      </c>
      <c r="SU44" t="n">
        <v/>
      </c>
      <c r="SV44" t="n">
        <v/>
      </c>
      <c r="SW44" t="n">
        <v/>
      </c>
      <c r="SX44" t="n">
        <v/>
      </c>
      <c r="SY44" t="n">
        <v>3</v>
      </c>
      <c r="SZ44" t="n">
        <v/>
      </c>
      <c r="TA44" t="n">
        <v/>
      </c>
      <c r="TB44" t="n">
        <v/>
      </c>
      <c r="TC44" t="n">
        <v/>
      </c>
      <c r="TD44" t="n">
        <v/>
      </c>
      <c r="TE44" t="n">
        <v/>
      </c>
      <c r="TF44" t="n">
        <v/>
      </c>
      <c r="TG44" t="n">
        <v>3</v>
      </c>
      <c r="TH44" t="n">
        <v>0</v>
      </c>
      <c r="TI44" t="n">
        <v>0</v>
      </c>
      <c r="TJ44" t="n">
        <v>0</v>
      </c>
      <c r="TK44" t="n">
        <v>0</v>
      </c>
      <c r="TL44" t="n">
        <v>0</v>
      </c>
      <c r="TM44" t="n">
        <v>0</v>
      </c>
      <c r="TN44" t="n">
        <v>0</v>
      </c>
      <c r="TO44" t="n">
        <v>0</v>
      </c>
      <c r="TP44" t="n">
        <v>0</v>
      </c>
      <c r="TQ44" t="n">
        <v>0</v>
      </c>
      <c r="TR44" t="n">
        <v>0</v>
      </c>
      <c r="TS44" t="n">
        <v/>
      </c>
      <c r="TT44" t="n">
        <v/>
      </c>
      <c r="TU44" t="n">
        <v/>
      </c>
      <c r="TV44" t="n">
        <v/>
      </c>
      <c r="TW44" t="n">
        <v/>
      </c>
      <c r="TX44" t="n">
        <v/>
      </c>
      <c r="TY44" t="n">
        <v/>
      </c>
      <c r="TZ44" t="n">
        <v/>
      </c>
      <c r="UA44" t="n">
        <v/>
      </c>
      <c r="UB44" t="n">
        <v/>
      </c>
      <c r="UC44" t="n">
        <v/>
      </c>
      <c r="UD44" t="n">
        <v/>
      </c>
      <c r="UE44" t="n">
        <v/>
      </c>
      <c r="UF44" t="n">
        <v/>
      </c>
      <c r="UG44" t="n">
        <v/>
      </c>
      <c r="UH44" t="n">
        <v/>
      </c>
      <c r="UI44" t="n">
        <v/>
      </c>
      <c r="UJ44" t="n">
        <v/>
      </c>
      <c r="UK44" t="n">
        <v/>
      </c>
      <c r="UL44" t="n">
        <v/>
      </c>
      <c r="UM44" t="n">
        <v/>
      </c>
      <c r="UN44" t="n">
        <v/>
      </c>
      <c r="UO44" t="n">
        <v/>
      </c>
      <c r="UP44" t="n">
        <v/>
      </c>
      <c r="UQ44" t="n">
        <v/>
      </c>
      <c r="UR44" t="n">
        <v/>
      </c>
      <c r="US44" t="n">
        <v/>
      </c>
      <c r="UT44" t="n">
        <v/>
      </c>
      <c r="UU44" t="n">
        <v/>
      </c>
      <c r="UV44" t="n">
        <v/>
      </c>
      <c r="UW44" t="n">
        <v/>
      </c>
      <c r="UX44" t="n">
        <v/>
      </c>
      <c r="UY44" t="n">
        <v/>
      </c>
      <c r="UZ44" t="n">
        <v/>
      </c>
      <c r="VA44" t="n">
        <v/>
      </c>
      <c r="VB44" t="n">
        <v/>
      </c>
      <c r="VC44" t="n">
        <v/>
      </c>
      <c r="VD44" t="n">
        <v/>
      </c>
      <c r="VE44" t="n">
        <v/>
      </c>
      <c r="VF44" t="n">
        <v/>
      </c>
      <c r="VG44" t="n">
        <v/>
      </c>
      <c r="VH44" t="n">
        <v/>
      </c>
      <c r="VI44" t="n">
        <v/>
      </c>
      <c r="VJ44" t="n">
        <v/>
      </c>
      <c r="VK44" t="n">
        <v/>
      </c>
      <c r="VL44" t="n">
        <v/>
      </c>
      <c r="VM44" t="n">
        <v/>
      </c>
      <c r="VN44" t="n">
        <v/>
      </c>
      <c r="VO44" t="n">
        <v/>
      </c>
      <c r="VP44" t="n">
        <v/>
      </c>
      <c r="VQ44" t="n">
        <v/>
      </c>
      <c r="VR44" t="n">
        <v/>
      </c>
      <c r="VS44" t="n">
        <v/>
      </c>
      <c r="VT44" t="n">
        <v/>
      </c>
      <c r="VU44" t="n">
        <v/>
      </c>
      <c r="VV44" t="n">
        <v/>
      </c>
      <c r="VW44" t="n">
        <v/>
      </c>
      <c r="VX44" t="n">
        <v/>
      </c>
      <c r="VY44" t="n">
        <v/>
      </c>
      <c r="VZ44" t="n">
        <v/>
      </c>
      <c r="WA44" t="n">
        <v/>
      </c>
      <c r="WB44" t="n">
        <v/>
      </c>
      <c r="WC44" t="n">
        <v/>
      </c>
      <c r="WD44" t="n">
        <v/>
      </c>
      <c r="WE44" t="n">
        <v/>
      </c>
      <c r="WF44" t="n">
        <v/>
      </c>
      <c r="WG44" t="n">
        <v/>
      </c>
      <c r="WH44" t="n">
        <v/>
      </c>
      <c r="WI44" t="n">
        <v/>
      </c>
      <c r="WJ44" t="n">
        <v/>
      </c>
      <c r="WK44" t="n">
        <v/>
      </c>
      <c r="WL44" t="n">
        <v/>
      </c>
      <c r="WM44" t="n">
        <v/>
      </c>
      <c r="WN44" t="n">
        <v/>
      </c>
      <c r="WO44" t="n">
        <v/>
      </c>
      <c r="WP44" t="n">
        <v/>
      </c>
      <c r="WQ44" t="n">
        <v/>
      </c>
      <c r="WR44" t="n">
        <v/>
      </c>
      <c r="WS44" t="n">
        <v/>
      </c>
      <c r="WT44" t="n">
        <v/>
      </c>
      <c r="WU44" t="n">
        <v/>
      </c>
      <c r="WV44" t="n">
        <v/>
      </c>
      <c r="WW44" t="n">
        <v/>
      </c>
      <c r="WX44" t="n">
        <v/>
      </c>
      <c r="WY44" t="n">
        <v/>
      </c>
      <c r="WZ44" t="n">
        <v/>
      </c>
      <c r="XA44" t="n">
        <v/>
      </c>
      <c r="XB44" t="n">
        <v/>
      </c>
      <c r="XC44" t="n">
        <v/>
      </c>
      <c r="XD44" t="n">
        <v/>
      </c>
      <c r="XE44" t="n">
        <v/>
      </c>
      <c r="XF44" t="n">
        <v/>
      </c>
      <c r="XG44" t="n">
        <v/>
      </c>
      <c r="XH44" t="n">
        <v/>
      </c>
      <c r="XI44" t="n">
        <v/>
      </c>
      <c r="XJ44" t="n">
        <v/>
      </c>
      <c r="XK44" t="n">
        <v/>
      </c>
      <c r="XL44" t="n">
        <v/>
      </c>
      <c r="XM44" t="n">
        <v/>
      </c>
      <c r="XN44" t="n">
        <v/>
      </c>
      <c r="XO44" t="n">
        <v/>
      </c>
      <c r="XP44" t="n">
        <v/>
      </c>
      <c r="XQ44" t="n">
        <v/>
      </c>
      <c r="XR44" t="n">
        <v/>
      </c>
      <c r="XS44" t="n">
        <v/>
      </c>
      <c r="XT44" t="n">
        <v/>
      </c>
      <c r="XU44" t="n">
        <v/>
      </c>
      <c r="XV44" t="n">
        <v/>
      </c>
      <c r="XW44" t="n">
        <v/>
      </c>
      <c r="XX44" t="n">
        <v/>
      </c>
      <c r="XY44" t="n">
        <v/>
      </c>
      <c r="XZ44" t="n">
        <v/>
      </c>
      <c r="YA44" t="n">
        <v/>
      </c>
      <c r="YB44" t="n">
        <v/>
      </c>
      <c r="YC44" t="n">
        <v/>
      </c>
      <c r="YD44" t="n">
        <v/>
      </c>
      <c r="YE44" t="n">
        <v/>
      </c>
      <c r="YF44" t="n">
        <v/>
      </c>
      <c r="YG44" t="n">
        <v/>
      </c>
      <c r="YH44" t="n">
        <v/>
      </c>
      <c r="YI44" t="n">
        <v/>
      </c>
      <c r="YJ44" t="n">
        <v/>
      </c>
      <c r="YK44" t="n">
        <v/>
      </c>
      <c r="YL44" t="n">
        <v/>
      </c>
      <c r="YM44" t="n">
        <v/>
      </c>
      <c r="YN44" t="n">
        <v/>
      </c>
      <c r="YO44" t="n">
        <v/>
      </c>
      <c r="YP44" t="n">
        <v/>
      </c>
      <c r="YQ44" t="n">
        <v/>
      </c>
      <c r="YR44" t="n">
        <v/>
      </c>
      <c r="YS44" t="n">
        <v/>
      </c>
      <c r="YT44" t="n">
        <v/>
      </c>
      <c r="YU44" t="n">
        <v/>
      </c>
      <c r="YV44" t="n">
        <v/>
      </c>
      <c r="YW44" t="n">
        <v/>
      </c>
      <c r="YX44" t="n">
        <v/>
      </c>
      <c r="YY44" t="n">
        <v/>
      </c>
      <c r="YZ44" t="n">
        <v/>
      </c>
      <c r="ZA44" t="n">
        <v/>
      </c>
      <c r="ZB44" t="n">
        <v/>
      </c>
      <c r="ZC44" t="n">
        <v/>
      </c>
      <c r="ZD44" t="n">
        <v/>
      </c>
      <c r="ZE44" t="n">
        <v/>
      </c>
      <c r="ZF44" t="n">
        <v/>
      </c>
      <c r="ZG44" t="n">
        <v/>
      </c>
      <c r="ZH44" t="n">
        <v/>
      </c>
      <c r="ZI44" t="n">
        <v/>
      </c>
      <c r="ZJ44" t="n">
        <v/>
      </c>
      <c r="ZK44" t="n">
        <v/>
      </c>
      <c r="ZL44" t="n">
        <v/>
      </c>
      <c r="ZM44" t="n">
        <v/>
      </c>
      <c r="ZN44" t="n">
        <v/>
      </c>
      <c r="ZO44" t="n">
        <v/>
      </c>
      <c r="ZP44" t="n">
        <v/>
      </c>
      <c r="ZQ44" t="n">
        <v/>
      </c>
      <c r="ZR44" t="n">
        <v/>
      </c>
      <c r="ZS44" t="n">
        <v/>
      </c>
      <c r="ZT44" t="n">
        <v/>
      </c>
      <c r="ZU44" t="n">
        <v/>
      </c>
      <c r="ZV44" t="n">
        <v/>
      </c>
      <c r="ZW44" t="n">
        <v/>
      </c>
      <c r="ZX44" t="n">
        <v/>
      </c>
      <c r="ZY44" t="n">
        <v/>
      </c>
      <c r="ZZ44" t="n">
        <v/>
      </c>
      <c r="AAA44" t="n">
        <v/>
      </c>
      <c r="AAB44" t="n">
        <v/>
      </c>
      <c r="AAC44" t="n">
        <v/>
      </c>
      <c r="AAD44" t="n">
        <v/>
      </c>
      <c r="AAE44" t="n">
        <v/>
      </c>
      <c r="AAF44" t="n">
        <v/>
      </c>
      <c r="AAG44" t="n">
        <v/>
      </c>
      <c r="AAH44" t="n">
        <v/>
      </c>
      <c r="AAI44" t="n">
        <v/>
      </c>
      <c r="AAJ44" t="n">
        <v/>
      </c>
      <c r="AAK44" t="n">
        <v/>
      </c>
      <c r="AAL44" t="inlineStr">
        <is>
          <t>Tidak</t>
        </is>
      </c>
      <c r="AAM44" t="n">
        <v/>
      </c>
      <c r="AAN44" t="n">
        <v/>
      </c>
      <c r="AAO44" t="n">
        <v/>
      </c>
      <c r="AAP44" t="n">
        <v/>
      </c>
      <c r="AAQ44" t="n">
        <v/>
      </c>
      <c r="AAR44" t="inlineStr">
        <is>
          <t>Tidak</t>
        </is>
      </c>
      <c r="AAS44" t="inlineStr">
        <is>
          <t>Tidak mengetahui</t>
        </is>
      </c>
      <c r="AAT44" t="inlineStr">
        <is>
          <t>Didiamkan saja/dibiarkan di tempatnya (di bak/kolam penampung slurry)</t>
        </is>
      </c>
      <c r="AAU44" t="n">
        <v>0</v>
      </c>
      <c r="AAV44" t="n">
        <v>0</v>
      </c>
      <c r="AAW44" t="n">
        <v>0</v>
      </c>
      <c r="AAX44" t="n">
        <v>0</v>
      </c>
      <c r="AAY44" t="n">
        <v>0</v>
      </c>
      <c r="AAZ44" t="n">
        <v>1</v>
      </c>
      <c r="ABA44" t="n">
        <v>0</v>
      </c>
      <c r="ABB44" t="n">
        <v/>
      </c>
      <c r="ABC44" t="n">
        <v/>
      </c>
      <c r="ABD44" t="n">
        <v/>
      </c>
      <c r="ABE44" t="n">
        <v/>
      </c>
      <c r="ABF44" t="n">
        <v/>
      </c>
      <c r="ABG44" t="n">
        <v/>
      </c>
      <c r="ABH44" t="n">
        <v/>
      </c>
      <c r="ABI44" t="n">
        <v/>
      </c>
      <c r="ABJ44" t="n">
        <v/>
      </c>
      <c r="ABK44" t="n">
        <v/>
      </c>
      <c r="ABL44" t="n">
        <v/>
      </c>
      <c r="ABM44" t="n">
        <v/>
      </c>
      <c r="ABN44" t="n">
        <v/>
      </c>
      <c r="ABO44" t="n">
        <v/>
      </c>
      <c r="ABP44" t="n">
        <v/>
      </c>
      <c r="ABQ44" t="n">
        <v/>
      </c>
      <c r="ABR44" t="n">
        <v/>
      </c>
      <c r="ABS44" t="n">
        <v/>
      </c>
      <c r="ABT44" t="n">
        <v/>
      </c>
      <c r="ABU44" t="n">
        <v/>
      </c>
      <c r="ABV44" t="n">
        <v/>
      </c>
      <c r="ABW44" t="n">
        <v/>
      </c>
      <c r="ABX44" t="n">
        <v/>
      </c>
      <c r="ABY44" t="n">
        <v/>
      </c>
      <c r="ABZ44" t="n">
        <v/>
      </c>
      <c r="ACA44" t="n">
        <v/>
      </c>
      <c r="ACB44" t="n">
        <v/>
      </c>
      <c r="ACC44" t="n">
        <v/>
      </c>
      <c r="ACD44" t="n">
        <v/>
      </c>
      <c r="ACE44" t="n">
        <v/>
      </c>
      <c r="ACF44" t="n">
        <v/>
      </c>
      <c r="ACG44" t="n">
        <v/>
      </c>
      <c r="ACH44" t="n">
        <v/>
      </c>
      <c r="ACI44" t="n">
        <v/>
      </c>
      <c r="ACJ44" t="n">
        <v/>
      </c>
      <c r="ACK44" t="inlineStr">
        <is>
          <t>Ladang/sawah terlalu jauh, sulit untuk mengangkut ke sana Belum tau bahwa bioslurry bagus untuk pupuk Lebih praktis menggunakan pupuk kimia</t>
        </is>
      </c>
      <c r="ACL44" t="n">
        <v>0</v>
      </c>
      <c r="ACM44" t="n">
        <v>0</v>
      </c>
      <c r="ACN44" t="n">
        <v>0</v>
      </c>
      <c r="ACO44" t="n">
        <v>1</v>
      </c>
      <c r="ACP44" t="n">
        <v>1</v>
      </c>
      <c r="ACQ44" t="n">
        <v>1</v>
      </c>
      <c r="ACR44" t="n">
        <v>0</v>
      </c>
      <c r="ACS44" t="n">
        <v/>
      </c>
      <c r="ACT44" t="inlineStr">
        <is>
          <t>Tidak ada</t>
        </is>
      </c>
      <c r="ACU44" t="inlineStr">
        <is>
          <t>Manfaat sangat besar</t>
        </is>
      </c>
      <c r="ACV44" t="inlineStr">
        <is>
          <t>Berkurang</t>
        </is>
      </c>
      <c r="ACW44" t="inlineStr">
        <is>
          <t>Anggota keluarga - Perempuan dewasa</t>
        </is>
      </c>
      <c r="ACX44" t="inlineStr">
        <is>
          <t>Netral/tidak tahu</t>
        </is>
      </c>
      <c r="ACY44" t="inlineStr">
        <is>
          <t>Anggota keluarga - Laki-laki dewasa Anggota keluarga - Perempuan dewasa Anggota keluarga - Anak-anak</t>
        </is>
      </c>
      <c r="ACZ44" t="n">
        <v>1</v>
      </c>
      <c r="ADA44" t="n">
        <v>1</v>
      </c>
      <c r="ADB44" t="n">
        <v>1</v>
      </c>
      <c r="ADC44" t="n">
        <v>0</v>
      </c>
      <c r="ADD44" t="inlineStr">
        <is>
          <t>Tidak puas</t>
        </is>
      </c>
      <c r="ADE44" t="inlineStr">
        <is>
          <t>Puas</t>
        </is>
      </c>
      <c r="ADF44" t="inlineStr">
        <is>
          <t>Tidak puas</t>
        </is>
      </c>
      <c r="ADG44" t="inlineStr">
        <is>
          <t>Tidak puas</t>
        </is>
      </c>
      <c r="ADH44" t="inlineStr">
        <is>
          <t>Tidak</t>
        </is>
      </c>
      <c r="ADI44" t="n">
        <v/>
      </c>
      <c r="ADJ44" t="inlineStr">
        <is>
          <t>Tidak puas</t>
        </is>
      </c>
      <c r="ADK44" t="inlineStr">
        <is>
          <t>Pelatihan yang diberikan kurang menyeluruh/tidak lengkap atau tidak ada pelatihan Sulit dihubungi ketika biogas bermasalah Biogas yang dibangun sulit/tidak bisa langsung dioperasikan setelah dibangun Monitoring/pengawasan tidak rutin Penanganan kerusakannya lambat</t>
        </is>
      </c>
      <c r="ADL44" t="n">
        <v>0</v>
      </c>
      <c r="ADM44" t="n">
        <v>1</v>
      </c>
      <c r="ADN44" t="n">
        <v>1</v>
      </c>
      <c r="ADO44" t="n">
        <v>1</v>
      </c>
      <c r="ADP44" t="n">
        <v>1</v>
      </c>
      <c r="ADQ44" t="n">
        <v>1</v>
      </c>
      <c r="ADR44" t="n">
        <v>0</v>
      </c>
      <c r="ADS44" t="n">
        <v>0</v>
      </c>
      <c r="ADT44" t="n">
        <v/>
      </c>
      <c r="ADU44" t="inlineStr">
        <is>
          <t>Dibiarkan saja</t>
        </is>
      </c>
      <c r="ADV44" t="n">
        <v>0</v>
      </c>
      <c r="ADW44" t="n">
        <v>0</v>
      </c>
      <c r="ADX44" t="n">
        <v>0</v>
      </c>
      <c r="ADY44" t="n">
        <v>0</v>
      </c>
      <c r="ADZ44" t="n">
        <v>0</v>
      </c>
      <c r="AEA44" t="n">
        <v>0</v>
      </c>
      <c r="AEB44" t="n">
        <v>1</v>
      </c>
      <c r="AEC44" t="n">
        <v>0</v>
      </c>
      <c r="AED44" t="inlineStr">
        <is>
          <t>Tidak ada</t>
        </is>
      </c>
      <c r="AEE44" t="inlineStr">
        <is>
          <t>Lainnya</t>
        </is>
      </c>
      <c r="AEF44" t="inlineStr">
        <is>
          <t>Tidak ada</t>
        </is>
      </c>
      <c r="AEG44" t="inlineStr">
        <is>
          <t>Lainnya</t>
        </is>
      </c>
      <c r="AEH44" t="inlineStr">
        <is>
          <t>Tidak menghubungi</t>
        </is>
      </c>
      <c r="AEI44" t="inlineStr">
        <is>
          <t>Tidak ada</t>
        </is>
      </c>
      <c r="AEJ44" t="inlineStr">
        <is>
          <t>Tidak pernah</t>
        </is>
      </c>
      <c r="AEK44" t="inlineStr">
        <is>
          <t>Pengurangan pengeluaran rumah tangga (bahan bakar minyak, pupuk, dll.) Lebih aman Pengurangan waktu dan tenaga Mendapatkan subsidi</t>
        </is>
      </c>
      <c r="AEL44" t="n">
        <v>1</v>
      </c>
      <c r="AEM44" t="n">
        <v>0</v>
      </c>
      <c r="AEN44" t="n">
        <v>0</v>
      </c>
      <c r="AEO44" t="n">
        <v>0</v>
      </c>
      <c r="AEP44" t="n">
        <v>1</v>
      </c>
      <c r="AEQ44" t="n">
        <v>1</v>
      </c>
      <c r="AER44" t="n">
        <v>0</v>
      </c>
      <c r="AES44" t="n">
        <v>0</v>
      </c>
      <c r="AET44" t="n">
        <v>0</v>
      </c>
      <c r="AEU44" t="n">
        <v>0</v>
      </c>
      <c r="AEV44" t="n">
        <v>1</v>
      </c>
      <c r="AEW44" t="n">
        <v>0</v>
      </c>
      <c r="AEX44" t="n">
        <v/>
      </c>
      <c r="AEY44" t="inlineStr">
        <is>
          <t>Mengurangi pengeluaran energi</t>
        </is>
      </c>
      <c r="AEZ44" t="n">
        <v/>
      </c>
      <c r="AFA44" t="inlineStr">
        <is>
          <t>Tetangga / teman / saudara</t>
        </is>
      </c>
      <c r="AFB44" t="n">
        <v/>
      </c>
      <c r="AFC44" t="inlineStr">
        <is>
          <t>Suharyanto-2-12_47_16.jpg</t>
        </is>
      </c>
      <c r="AFD44" t="inlineStr">
        <is>
          <t>https://kf.kobotoolbox.org/api/v2/assets/avstPQqLr3Ab3ZdcVTXZ6f/data/678352745/attachments/attYQH6CN6ALnP4ztesSS7N9/</t>
        </is>
      </c>
      <c r="AFE44" t="inlineStr">
        <is>
          <t>Suharyanto-1-12_47_24.jpg</t>
        </is>
      </c>
      <c r="AFF44" t="inlineStr">
        <is>
          <t>https://kf.kobotoolbox.org/api/v2/assets/avstPQqLr3Ab3ZdcVTXZ6f/data/678352745/attachments/attHp5kN8jjNaQRVsEJWfG3o/</t>
        </is>
      </c>
      <c r="AFG44" t="inlineStr">
        <is>
          <t>Suyono/suyono_mse_2000</t>
        </is>
      </c>
      <c r="AFH44" t="n">
        <v/>
      </c>
      <c r="AFI44" t="n">
        <v/>
      </c>
    </row>
    <row r="45">
      <c r="A45" s="93" t="n">
        <v>46071</v>
      </c>
      <c r="B45" s="93" t="n">
        <v>46074</v>
      </c>
      <c r="C45" t="inlineStr">
        <is>
          <t>suyono</t>
        </is>
      </c>
      <c r="D45" t="inlineStr">
        <is>
          <t>sukamto/waginah</t>
        </is>
      </c>
      <c r="E45" t="n">
        <v>81392067212</v>
      </c>
      <c r="F45" t="inlineStr">
        <is>
          <t>-7.621415 110.437709 0 0</t>
        </is>
      </c>
      <c r="G45" t="n">
        <v>-7.621415</v>
      </c>
      <c r="H45" t="n">
        <v>110.437709</v>
      </c>
      <c r="I45" t="n">
        <v>0</v>
      </c>
      <c r="J45" t="n">
        <v>0</v>
      </c>
      <c r="K45" t="n">
        <v>0</v>
      </c>
      <c r="L45" t="inlineStr">
        <is>
          <t>-7.621536 110.43753 0 0</t>
        </is>
      </c>
      <c r="M45" t="n">
        <v>-7.621536</v>
      </c>
      <c r="N45" t="n">
        <v>110.43753</v>
      </c>
      <c r="O45" t="n">
        <v>0</v>
      </c>
      <c r="P45" t="n">
        <v>0</v>
      </c>
      <c r="Q45" t="n">
        <v>0</v>
      </c>
      <c r="R45" t="inlineStr">
        <is>
          <t>DIY</t>
        </is>
      </c>
      <c r="S45" t="n">
        <v>0</v>
      </c>
      <c r="T45" t="n">
        <v>0</v>
      </c>
      <c r="U45" t="n">
        <v>0</v>
      </c>
      <c r="V45" t="n">
        <v>0</v>
      </c>
      <c r="W45" t="n">
        <v>1</v>
      </c>
      <c r="X45" t="n">
        <v>0</v>
      </c>
      <c r="Y45" t="n">
        <v>0</v>
      </c>
      <c r="Z45" t="n">
        <v>0</v>
      </c>
      <c r="AA45" t="n">
        <v>0</v>
      </c>
      <c r="AB45" t="n">
        <v>0</v>
      </c>
      <c r="AC45" t="inlineStr">
        <is>
          <t>SLEMAN</t>
        </is>
      </c>
      <c r="AD45" t="inlineStr">
        <is>
          <t>CANGKRINGAN</t>
        </is>
      </c>
      <c r="AE45" t="inlineStr">
        <is>
          <t>UMBULHARJO</t>
        </is>
      </c>
      <c r="AF45" t="inlineStr">
        <is>
          <t>PINBUK</t>
        </is>
      </c>
      <c r="AG45" t="inlineStr">
        <is>
          <t>PBP0142</t>
        </is>
      </c>
      <c r="AH45" t="n">
        <v>11</v>
      </c>
      <c r="AI45" t="inlineStr">
        <is>
          <t>VPA1</t>
        </is>
      </c>
      <c r="AJ45" t="inlineStr">
        <is>
          <t>Aktif</t>
        </is>
      </c>
      <c r="AK45" t="n">
        <v>45</v>
      </c>
      <c r="AL45" t="inlineStr">
        <is>
          <t>Perempuan</t>
        </is>
      </c>
      <c r="AM45" t="inlineStr">
        <is>
          <t>Sudah menikah</t>
        </is>
      </c>
      <c r="AN45" t="inlineStr">
        <is>
          <t>SMP/Sederajat</t>
        </is>
      </c>
      <c r="AO45" t="inlineStr">
        <is>
          <t>Peternak</t>
        </is>
      </c>
      <c r="AP45" t="n">
        <v>0</v>
      </c>
      <c r="AQ45" t="n">
        <v>1</v>
      </c>
      <c r="AR45" t="n">
        <v>0</v>
      </c>
      <c r="AS45" t="n">
        <v>0</v>
      </c>
      <c r="AT45" t="n">
        <v>0</v>
      </c>
      <c r="AU45" t="n">
        <v>0</v>
      </c>
      <c r="AV45" t="n">
        <v>0</v>
      </c>
      <c r="AW45" t="n">
        <v>0</v>
      </c>
      <c r="AX45" t="n">
        <v/>
      </c>
      <c r="AY45" t="inlineStr">
        <is>
          <t>Petani</t>
        </is>
      </c>
      <c r="AZ45" t="n">
        <v>1</v>
      </c>
      <c r="BA45" t="n">
        <v>0</v>
      </c>
      <c r="BB45" t="n">
        <v>0</v>
      </c>
      <c r="BC45" t="n">
        <v>0</v>
      </c>
      <c r="BD45" t="n">
        <v>0</v>
      </c>
      <c r="BE45" t="n">
        <v>0</v>
      </c>
      <c r="BF45" t="n">
        <v>0</v>
      </c>
      <c r="BG45" t="n">
        <v>0</v>
      </c>
      <c r="BH45" t="n">
        <v/>
      </c>
      <c r="BI45" t="inlineStr">
        <is>
          <t>Rp1.500.000 - Rp2.500.000</t>
        </is>
      </c>
      <c r="BJ45" t="n">
        <v>2</v>
      </c>
      <c r="BK45" t="n">
        <v>1</v>
      </c>
      <c r="BL45" t="n">
        <v>1</v>
      </c>
      <c r="BM45" t="n">
        <v>0</v>
      </c>
      <c r="BN45" t="inlineStr">
        <is>
          <t>Milik sendiri</t>
        </is>
      </c>
      <c r="BO45" t="inlineStr">
        <is>
          <t>Permanen (dinding bata dan semen)</t>
        </is>
      </c>
      <c r="BP45" t="n">
        <v>1</v>
      </c>
      <c r="BQ45" t="n">
        <v>0</v>
      </c>
      <c r="BR45" t="n">
        <v>0</v>
      </c>
      <c r="BS45" t="n">
        <v>0</v>
      </c>
      <c r="BT45" t="n">
        <v>0</v>
      </c>
      <c r="BU45" t="n">
        <v/>
      </c>
      <c r="BV45" t="inlineStr">
        <is>
          <t>Keramik/ubin</t>
        </is>
      </c>
      <c r="BW45" t="n">
        <v>0</v>
      </c>
      <c r="BX45" t="n">
        <v>0</v>
      </c>
      <c r="BY45" t="n">
        <v>1</v>
      </c>
      <c r="BZ45" t="n">
        <v>0</v>
      </c>
      <c r="CA45" t="n">
        <v>0</v>
      </c>
      <c r="CB45" t="n">
        <v/>
      </c>
      <c r="CC45" t="inlineStr">
        <is>
          <t>Asbes Genting</t>
        </is>
      </c>
      <c r="CD45" t="n">
        <v>1</v>
      </c>
      <c r="CE45" t="n">
        <v>0</v>
      </c>
      <c r="CF45" t="n">
        <v>0</v>
      </c>
      <c r="CG45" t="n">
        <v>0</v>
      </c>
      <c r="CH45" t="n">
        <v>0</v>
      </c>
      <c r="CI45" t="n">
        <v>1</v>
      </c>
      <c r="CJ45" t="n">
        <v>0</v>
      </c>
      <c r="CK45" t="n">
        <v/>
      </c>
      <c r="CL45" t="inlineStr">
        <is>
          <t>Ya</t>
        </is>
      </c>
      <c r="CM45" t="n">
        <v>2014</v>
      </c>
      <c r="CN45" t="inlineStr">
        <is>
          <t>Fixed-Dome (Kubah Tetap)</t>
        </is>
      </c>
      <c r="CO45" t="inlineStr">
        <is>
          <t>6 m³ (4-5 ekor sapi, ±5 jam memasak/hari, ±50 kg</t>
        </is>
      </c>
      <c r="CP45" t="inlineStr">
        <is>
          <t>Anggota keluarga - laki-laki</t>
        </is>
      </c>
      <c r="CQ45" t="n">
        <v>0</v>
      </c>
      <c r="CR45" t="n">
        <v>0</v>
      </c>
      <c r="CS45" t="n">
        <v>0</v>
      </c>
      <c r="CT45" t="n">
        <v>0</v>
      </c>
      <c r="CU45" t="n">
        <v>1</v>
      </c>
      <c r="CV45" t="n">
        <v>0</v>
      </c>
      <c r="CW45" t="n">
        <v>0</v>
      </c>
      <c r="CX45" t="n">
        <v>0</v>
      </c>
      <c r="CY45" t="inlineStr">
        <is>
          <t>Anggota keluarga - perempuan dewasa</t>
        </is>
      </c>
      <c r="CZ45" t="n">
        <v>0</v>
      </c>
      <c r="DA45" t="n">
        <v>1</v>
      </c>
      <c r="DB45" t="n">
        <v>0</v>
      </c>
      <c r="DC45" t="n">
        <v/>
      </c>
      <c r="DD45" t="inlineStr">
        <is>
          <t>Anggota keluarga - laki-laki CPO atau pendamping</t>
        </is>
      </c>
      <c r="DE45" t="n">
        <v>1</v>
      </c>
      <c r="DF45" t="n">
        <v>0</v>
      </c>
      <c r="DG45" t="n">
        <v>1</v>
      </c>
      <c r="DH45" t="n">
        <v>0</v>
      </c>
      <c r="DI45" t="n">
        <v/>
      </c>
      <c r="DJ45" t="inlineStr">
        <is>
          <t>CPO atau pendamping</t>
        </is>
      </c>
      <c r="DK45" t="n">
        <v>0</v>
      </c>
      <c r="DL45" t="n">
        <v>0</v>
      </c>
      <c r="DM45" t="n">
        <v>1</v>
      </c>
      <c r="DN45" t="n">
        <v>0</v>
      </c>
      <c r="DO45" t="n">
        <v/>
      </c>
      <c r="DP45" t="inlineStr">
        <is>
          <t>Ya</t>
        </is>
      </c>
      <c r="DQ45" t="n">
        <v/>
      </c>
      <c r="DR45" t="n">
        <v/>
      </c>
      <c r="DS45" t="n">
        <v/>
      </c>
      <c r="DT45" t="n">
        <v/>
      </c>
      <c r="DU45" t="n">
        <v/>
      </c>
      <c r="DV45" t="n">
        <v/>
      </c>
      <c r="DW45" t="n">
        <v/>
      </c>
      <c r="DX45" t="n">
        <v/>
      </c>
      <c r="DY45" t="n">
        <v/>
      </c>
      <c r="DZ45" t="n">
        <v/>
      </c>
      <c r="EA45" t="n">
        <v/>
      </c>
      <c r="EB45" t="n">
        <v/>
      </c>
      <c r="EC45" t="n">
        <v/>
      </c>
      <c r="ED45" t="n">
        <v/>
      </c>
      <c r="EE45" t="n">
        <v/>
      </c>
      <c r="EF45" t="n">
        <v/>
      </c>
      <c r="EG45" t="n">
        <v/>
      </c>
      <c r="EH45" t="n">
        <v/>
      </c>
      <c r="EI45" t="inlineStr">
        <is>
          <t>Tidak ada masalah</t>
        </is>
      </c>
      <c r="EJ45" t="n">
        <v>0</v>
      </c>
      <c r="EK45" t="n">
        <v>0</v>
      </c>
      <c r="EL45" t="n">
        <v>0</v>
      </c>
      <c r="EM45" t="n">
        <v>1</v>
      </c>
      <c r="EN45" t="n">
        <v>0</v>
      </c>
      <c r="EO45" t="n">
        <v/>
      </c>
      <c r="EP45" t="inlineStr">
        <is>
          <t>Ya, cukup jelas dan mudah diikuti</t>
        </is>
      </c>
      <c r="EQ45" t="inlineStr">
        <is>
          <t>Pelatihan</t>
        </is>
      </c>
      <c r="ER45" t="inlineStr">
        <is>
          <t>CPO atau pendamping</t>
        </is>
      </c>
      <c r="ES45" t="n">
        <v>1</v>
      </c>
      <c r="ET45" t="n">
        <v>0</v>
      </c>
      <c r="EU45" t="n">
        <v>0</v>
      </c>
      <c r="EV45" t="n">
        <v>0</v>
      </c>
      <c r="EW45" t="n">
        <v/>
      </c>
      <c r="EX45" t="inlineStr">
        <is>
          <t>Anggota keluarga - Laki-laki</t>
        </is>
      </c>
      <c r="EY45" t="n">
        <v>1</v>
      </c>
      <c r="EZ45" t="n">
        <v>0</v>
      </c>
      <c r="FA45" t="n">
        <v>0</v>
      </c>
      <c r="FB45" t="n">
        <v/>
      </c>
      <c r="FC45" t="inlineStr">
        <is>
          <t>Jarang sekali</t>
        </is>
      </c>
      <c r="FD45" t="n">
        <v/>
      </c>
      <c r="FE45" t="inlineStr">
        <is>
          <t>Mengetahui</t>
        </is>
      </c>
      <c r="FF45" t="inlineStr">
        <is>
          <t>Selalu (setiap hari)</t>
        </is>
      </c>
      <c r="FG45" t="inlineStr">
        <is>
          <t>Mengetahui</t>
        </is>
      </c>
      <c r="FH45" t="inlineStr">
        <is>
          <t>Cukup sering (2 minggu sekali)</t>
        </is>
      </c>
      <c r="FI45" t="inlineStr">
        <is>
          <t>Mengetahui</t>
        </is>
      </c>
      <c r="FJ45" t="inlineStr">
        <is>
          <t>Selalu (setiap hari)</t>
        </is>
      </c>
      <c r="FK45" t="inlineStr">
        <is>
          <t>Mengetahui</t>
        </is>
      </c>
      <c r="FL45" t="inlineStr">
        <is>
          <t>Jarang (setiap bulan atau lebih)</t>
        </is>
      </c>
      <c r="FM45" t="inlineStr">
        <is>
          <t>Mengetahui</t>
        </is>
      </c>
      <c r="FN45" t="inlineStr">
        <is>
          <t>Cukup sering (2 minggu sekali)</t>
        </is>
      </c>
      <c r="FO45" t="inlineStr">
        <is>
          <t>Mengetahui</t>
        </is>
      </c>
      <c r="FP45" t="inlineStr">
        <is>
          <t>Cukup sering (2 minggu sekali)</t>
        </is>
      </c>
      <c r="FQ45" t="inlineStr">
        <is>
          <t>Mengetahui</t>
        </is>
      </c>
      <c r="FR45" t="inlineStr">
        <is>
          <t>Ya</t>
        </is>
      </c>
      <c r="FS45" t="inlineStr">
        <is>
          <t>Mengetahui</t>
        </is>
      </c>
      <c r="FT45" t="inlineStr">
        <is>
          <t>Ya, terkadang</t>
        </is>
      </c>
      <c r="FU45" t="inlineStr">
        <is>
          <t>Laki-laki dewasa Perempuan dewasa</t>
        </is>
      </c>
      <c r="FV45" t="n">
        <v>1</v>
      </c>
      <c r="FW45" t="n">
        <v>1</v>
      </c>
      <c r="FX45" t="n">
        <v>0</v>
      </c>
      <c r="FY45" t="n">
        <v>0</v>
      </c>
      <c r="FZ45" t="inlineStr">
        <is>
          <t>Memahami</t>
        </is>
      </c>
      <c r="GA45" t="inlineStr">
        <is>
          <t>CPO Pelatihan</t>
        </is>
      </c>
      <c r="GB45" t="n">
        <v>1</v>
      </c>
      <c r="GC45" t="n">
        <v>1</v>
      </c>
      <c r="GD45" t="n">
        <v>0</v>
      </c>
      <c r="GE45" t="n">
        <v>0</v>
      </c>
      <c r="GF45" t="n">
        <v/>
      </c>
      <c r="GG45" t="inlineStr">
        <is>
          <t>Sering</t>
        </is>
      </c>
      <c r="GH45" t="inlineStr">
        <is>
          <t>Ya</t>
        </is>
      </c>
      <c r="GI45" t="inlineStr">
        <is>
          <t>Tetangga Teman/keluarga Komunitas lokal</t>
        </is>
      </c>
      <c r="GJ45" t="n">
        <v>1</v>
      </c>
      <c r="GK45" t="n">
        <v>1</v>
      </c>
      <c r="GL45" t="n">
        <v>1</v>
      </c>
      <c r="GM45" t="n">
        <v>0</v>
      </c>
      <c r="GN45" t="n">
        <v/>
      </c>
      <c r="GO45" t="n">
        <v>10</v>
      </c>
      <c r="GP45" t="inlineStr">
        <is>
          <t>Penuh (100%)</t>
        </is>
      </c>
      <c r="GQ45" t="inlineStr">
        <is>
          <t>LPG</t>
        </is>
      </c>
      <c r="GR45" t="n">
        <v>1</v>
      </c>
      <c r="GS45" t="n">
        <v>0</v>
      </c>
      <c r="GT45" t="n">
        <v>0</v>
      </c>
      <c r="GU45" t="n">
        <v>0</v>
      </c>
      <c r="GV45" t="n">
        <v>0</v>
      </c>
      <c r="GW45" t="n">
        <v>0</v>
      </c>
      <c r="GX45" t="n">
        <v>0</v>
      </c>
      <c r="GY45" t="n">
        <v/>
      </c>
      <c r="GZ45" t="inlineStr">
        <is>
          <t>Tidak</t>
        </is>
      </c>
      <c r="HA45" t="n">
        <v/>
      </c>
      <c r="HB45" t="n">
        <v/>
      </c>
      <c r="HC45" t="n">
        <v/>
      </c>
      <c r="HD45" t="n">
        <v/>
      </c>
      <c r="HE45" t="n">
        <v>12</v>
      </c>
      <c r="HF45" t="n">
        <v>100000</v>
      </c>
      <c r="HG45" t="n">
        <v>0</v>
      </c>
      <c r="HH45" t="n">
        <v>0</v>
      </c>
      <c r="HI45" t="n">
        <v/>
      </c>
      <c r="HJ45" t="n">
        <v/>
      </c>
      <c r="HK45" t="n">
        <v/>
      </c>
      <c r="HL45" t="n">
        <v/>
      </c>
      <c r="HM45" t="n">
        <v/>
      </c>
      <c r="HN45" t="n">
        <v/>
      </c>
      <c r="HO45" t="n">
        <v/>
      </c>
      <c r="HP45" t="n">
        <v/>
      </c>
      <c r="HQ45" t="n">
        <v/>
      </c>
      <c r="HR45" t="n">
        <v/>
      </c>
      <c r="HS45" t="n">
        <v/>
      </c>
      <c r="HT45" t="n">
        <v/>
      </c>
      <c r="HU45" t="n">
        <v/>
      </c>
      <c r="HV45" t="n">
        <v/>
      </c>
      <c r="HW45" t="n">
        <v/>
      </c>
      <c r="HX45" t="n">
        <v/>
      </c>
      <c r="HY45" t="n">
        <v/>
      </c>
      <c r="HZ45" t="n">
        <v/>
      </c>
      <c r="IA45" t="n">
        <v>12</v>
      </c>
      <c r="IB45" t="n">
        <v>100000</v>
      </c>
      <c r="IC45" t="n">
        <v/>
      </c>
      <c r="ID45" t="n">
        <v/>
      </c>
      <c r="IE45" t="n">
        <v/>
      </c>
      <c r="IF45" t="n">
        <v/>
      </c>
      <c r="IG45" t="n">
        <v/>
      </c>
      <c r="IH45" t="n">
        <v/>
      </c>
      <c r="II45" t="n">
        <v/>
      </c>
      <c r="IJ45" t="n">
        <v/>
      </c>
      <c r="IK45" t="inlineStr">
        <is>
          <t>30-50 kg</t>
        </is>
      </c>
      <c r="IL45" t="inlineStr">
        <is>
          <t>1-3 jam</t>
        </is>
      </c>
      <c r="IM45" t="inlineStr">
        <is>
          <t>Ya</t>
        </is>
      </c>
      <c r="IN45" t="inlineStr">
        <is>
          <t>Ya</t>
        </is>
      </c>
      <c r="IO45" t="inlineStr">
        <is>
          <t>Jauh lebih bersih</t>
        </is>
      </c>
      <c r="IP45" t="n">
        <v/>
      </c>
      <c r="IQ45" t="inlineStr">
        <is>
          <t>Tidak pernah</t>
        </is>
      </c>
      <c r="IR45" t="n">
        <v/>
      </c>
      <c r="IS45" t="n">
        <v/>
      </c>
      <c r="IT45" t="n">
        <v/>
      </c>
      <c r="IU45" t="n">
        <v/>
      </c>
      <c r="IV45" t="n">
        <v/>
      </c>
      <c r="IW45" t="n">
        <v/>
      </c>
      <c r="IX45" t="n">
        <v/>
      </c>
      <c r="IY45" t="n">
        <v/>
      </c>
      <c r="IZ45" t="inlineStr">
        <is>
          <t>Tidak pernah</t>
        </is>
      </c>
      <c r="JA45" t="n">
        <v/>
      </c>
      <c r="JB45" t="n">
        <v/>
      </c>
      <c r="JC45" t="n">
        <v/>
      </c>
      <c r="JD45" t="n">
        <v/>
      </c>
      <c r="JE45" t="n">
        <v/>
      </c>
      <c r="JF45" t="n">
        <v/>
      </c>
      <c r="JG45" t="n">
        <v/>
      </c>
      <c r="JH45" t="n">
        <v/>
      </c>
      <c r="JI45" t="inlineStr">
        <is>
          <t>Tidak pernah</t>
        </is>
      </c>
      <c r="JJ45" t="n">
        <v/>
      </c>
      <c r="JK45" t="n">
        <v/>
      </c>
      <c r="JL45" t="n">
        <v/>
      </c>
      <c r="JM45" t="n">
        <v/>
      </c>
      <c r="JN45" t="n">
        <v/>
      </c>
      <c r="JO45" t="n">
        <v/>
      </c>
      <c r="JP45" t="n">
        <v/>
      </c>
      <c r="JQ45" t="n">
        <v/>
      </c>
      <c r="JR45" t="inlineStr">
        <is>
          <t>Tidak pernah</t>
        </is>
      </c>
      <c r="JS45" t="n">
        <v/>
      </c>
      <c r="JT45" t="n">
        <v/>
      </c>
      <c r="JU45" t="n">
        <v/>
      </c>
      <c r="JV45" t="n">
        <v/>
      </c>
      <c r="JW45" t="n">
        <v/>
      </c>
      <c r="JX45" t="n">
        <v/>
      </c>
      <c r="JY45" t="n">
        <v/>
      </c>
      <c r="JZ45" t="n">
        <v/>
      </c>
      <c r="KA45" t="inlineStr">
        <is>
          <t>Tidak pernah</t>
        </is>
      </c>
      <c r="KB45" t="n">
        <v/>
      </c>
      <c r="KC45" t="n">
        <v/>
      </c>
      <c r="KD45" t="n">
        <v/>
      </c>
      <c r="KE45" t="n">
        <v/>
      </c>
      <c r="KF45" t="n">
        <v/>
      </c>
      <c r="KG45" t="n">
        <v/>
      </c>
      <c r="KH45" t="n">
        <v/>
      </c>
      <c r="KI45" t="n">
        <v/>
      </c>
      <c r="KJ45" t="inlineStr">
        <is>
          <t>Tidak pernah</t>
        </is>
      </c>
      <c r="KK45" t="n">
        <v/>
      </c>
      <c r="KL45" t="n">
        <v/>
      </c>
      <c r="KM45" t="n">
        <v/>
      </c>
      <c r="KN45" t="n">
        <v/>
      </c>
      <c r="KO45" t="n">
        <v/>
      </c>
      <c r="KP45" t="n">
        <v/>
      </c>
      <c r="KQ45" t="n">
        <v/>
      </c>
      <c r="KR45" t="n">
        <v/>
      </c>
      <c r="KS45" t="inlineStr">
        <is>
          <t>Jauh lebih baik</t>
        </is>
      </c>
      <c r="KT45" t="inlineStr">
        <is>
          <t>0-1 kali</t>
        </is>
      </c>
      <c r="KU45" t="inlineStr">
        <is>
          <t>0-1 kali</t>
        </is>
      </c>
      <c r="KV45" t="inlineStr">
        <is>
          <t>Anak-anak (0-18 tahun)</t>
        </is>
      </c>
      <c r="KW45" t="n">
        <v>0</v>
      </c>
      <c r="KX45" t="n">
        <v>0</v>
      </c>
      <c r="KY45" t="n">
        <v>1</v>
      </c>
      <c r="KZ45" t="n">
        <v>0</v>
      </c>
      <c r="LA45" t="inlineStr">
        <is>
          <t>Cukup membaik</t>
        </is>
      </c>
      <c r="LB45" t="inlineStr">
        <is>
          <t>Jauh lebih baik</t>
        </is>
      </c>
      <c r="LC45" t="n">
        <v>2</v>
      </c>
      <c r="LD45" t="n">
        <v>5</v>
      </c>
      <c r="LE45" t="n">
        <v>0</v>
      </c>
      <c r="LF45" t="n">
        <v>0</v>
      </c>
      <c r="LG45" t="inlineStr">
        <is>
          <t>Ya</t>
        </is>
      </c>
      <c r="LH45" t="n">
        <v>100000</v>
      </c>
      <c r="LI45" t="n">
        <v/>
      </c>
      <c r="LJ45" t="inlineStr">
        <is>
          <t>Kebutuhan rumah tangga</t>
        </is>
      </c>
      <c r="LK45" t="n">
        <v>0</v>
      </c>
      <c r="LL45" t="n">
        <v>0</v>
      </c>
      <c r="LM45" t="n">
        <v>0</v>
      </c>
      <c r="LN45" t="n">
        <v>0</v>
      </c>
      <c r="LO45" t="n">
        <v>1</v>
      </c>
      <c r="LP45" t="n">
        <v>0</v>
      </c>
      <c r="LQ45" t="n">
        <v>0</v>
      </c>
      <c r="LR45" t="n">
        <v/>
      </c>
      <c r="LS45" t="n">
        <v>30</v>
      </c>
      <c r="LT45" t="n">
        <v>30</v>
      </c>
      <c r="LU45" t="n">
        <v>0</v>
      </c>
      <c r="LV45" t="n">
        <v>20</v>
      </c>
      <c r="LW45" t="n">
        <v>20</v>
      </c>
      <c r="LX45" t="n">
        <v>0</v>
      </c>
      <c r="LY45" t="n">
        <v>10</v>
      </c>
      <c r="LZ45" t="n">
        <v>10</v>
      </c>
      <c r="MA45" t="n">
        <v>0</v>
      </c>
      <c r="MB45" t="inlineStr">
        <is>
          <t>Ya</t>
        </is>
      </c>
      <c r="MC45" t="n">
        <v>0</v>
      </c>
      <c r="MD45" t="n">
        <v>0</v>
      </c>
      <c r="ME45" t="n">
        <v>10</v>
      </c>
      <c r="MF45" t="n">
        <v>0</v>
      </c>
      <c r="MG45" t="n">
        <v>0</v>
      </c>
      <c r="MH45" t="n">
        <v>0</v>
      </c>
      <c r="MI45" t="inlineStr">
        <is>
          <t>Aktivitas sosial diluar rumah (misalnya, berkumpul dengan tetangga, mengikuti kegiatan PKK, dsb) Istirahat</t>
        </is>
      </c>
      <c r="MJ45" t="n">
        <v>0</v>
      </c>
      <c r="MK45" t="n">
        <v>1</v>
      </c>
      <c r="ML45" t="n">
        <v>1</v>
      </c>
      <c r="MM45" t="n">
        <v>0</v>
      </c>
      <c r="MN45" t="n">
        <v>0</v>
      </c>
      <c r="MO45" t="n">
        <v>0</v>
      </c>
      <c r="MP45" t="n">
        <v/>
      </c>
      <c r="MQ45" t="n">
        <v/>
      </c>
      <c r="MR45" t="inlineStr">
        <is>
          <t>Berkumpul bersama keluarga</t>
        </is>
      </c>
      <c r="MS45" t="inlineStr">
        <is>
          <t>Pertemuan kelompok ternak, PKK, RT</t>
        </is>
      </c>
      <c r="MT45" t="n">
        <v/>
      </c>
      <c r="MU45" t="inlineStr">
        <is>
          <t>Ya, untuk anggota keluarga</t>
        </is>
      </c>
      <c r="MV45" t="inlineStr">
        <is>
          <t>Perawatan sistem biogas</t>
        </is>
      </c>
      <c r="MW45" t="n">
        <v>1</v>
      </c>
      <c r="MX45" t="n">
        <v>0</v>
      </c>
      <c r="MY45" t="n">
        <v>0</v>
      </c>
      <c r="MZ45" t="n">
        <v>0</v>
      </c>
      <c r="NA45" t="n">
        <v/>
      </c>
      <c r="NB45" t="n">
        <v/>
      </c>
      <c r="NC45" t="n">
        <v/>
      </c>
      <c r="ND45" t="n">
        <v/>
      </c>
      <c r="NE45" t="n">
        <v/>
      </c>
      <c r="NF45" t="n">
        <v/>
      </c>
      <c r="NG45" t="n">
        <v/>
      </c>
      <c r="NH45" t="n">
        <v/>
      </c>
      <c r="NI45" t="n">
        <v/>
      </c>
      <c r="NJ45" t="n">
        <v/>
      </c>
      <c r="NK45" t="n">
        <v/>
      </c>
      <c r="NL45" t="inlineStr">
        <is>
          <t>Tidak</t>
        </is>
      </c>
      <c r="NM45" t="inlineStr">
        <is>
          <t>100% dana hibah</t>
        </is>
      </c>
      <c r="NN45" t="inlineStr">
        <is>
          <t>0 (100% sumber pembiayaan dari hibah)</t>
        </is>
      </c>
      <c r="NO45" t="inlineStr">
        <is>
          <t>Pemerintah</t>
        </is>
      </c>
      <c r="NP45" t="n">
        <v/>
      </c>
      <c r="NQ45" t="n">
        <v/>
      </c>
      <c r="NR45" t="n">
        <v/>
      </c>
      <c r="NS45" t="n">
        <v/>
      </c>
      <c r="NT45" t="n">
        <v/>
      </c>
      <c r="NU45" t="n">
        <v/>
      </c>
      <c r="NV45" t="n">
        <v/>
      </c>
      <c r="NW45" t="n">
        <v/>
      </c>
      <c r="NX45" t="inlineStr">
        <is>
          <t>Sedikit meningkat</t>
        </is>
      </c>
      <c r="NY45" t="n">
        <v>90</v>
      </c>
      <c r="NZ45" t="n">
        <v>0</v>
      </c>
      <c r="OA45" t="n">
        <v>0</v>
      </c>
      <c r="OB45" t="n">
        <v>15</v>
      </c>
      <c r="OC45" t="n">
        <v>0</v>
      </c>
      <c r="OD45" t="n">
        <v>0</v>
      </c>
      <c r="OE45" t="inlineStr">
        <is>
          <t>Lebih baik</t>
        </is>
      </c>
      <c r="OF45" t="inlineStr">
        <is>
          <t>Lebih baik (beda waktu memasak 5-30 menit, ATAU tidak lagi ada rasa/bau makanan yang berubah, ATAU alasan lainnya)</t>
        </is>
      </c>
      <c r="OG45" t="inlineStr">
        <is>
          <t>Ya</t>
        </is>
      </c>
      <c r="OH45" t="n">
        <v>0</v>
      </c>
      <c r="OI45" t="n">
        <v>7</v>
      </c>
      <c r="OJ45" t="n">
        <v>0</v>
      </c>
      <c r="OK45" t="n">
        <v>0</v>
      </c>
      <c r="OL45" t="n">
        <v>0</v>
      </c>
      <c r="OM45" t="n">
        <v>0</v>
      </c>
      <c r="ON45" t="n">
        <v>0</v>
      </c>
      <c r="OO45" t="n">
        <v>0</v>
      </c>
      <c r="OP45" t="inlineStr">
        <is>
          <t>Sapi perah</t>
        </is>
      </c>
      <c r="OQ45" t="n">
        <v>0</v>
      </c>
      <c r="OR45" t="n">
        <v>1</v>
      </c>
      <c r="OS45" t="n">
        <v>0</v>
      </c>
      <c r="OT45" t="n">
        <v>0</v>
      </c>
      <c r="OU45" t="n">
        <v>0</v>
      </c>
      <c r="OV45" t="n">
        <v>0</v>
      </c>
      <c r="OW45" t="n">
        <v>0</v>
      </c>
      <c r="OX45" t="n">
        <v>0</v>
      </c>
      <c r="OY45" t="n">
        <v/>
      </c>
      <c r="OZ45" t="n">
        <v/>
      </c>
      <c r="PA45" t="n">
        <v/>
      </c>
      <c r="PB45" t="n">
        <v/>
      </c>
      <c r="PC45" t="n">
        <v/>
      </c>
      <c r="PD45" t="n">
        <v/>
      </c>
      <c r="PE45" t="n">
        <v/>
      </c>
      <c r="PF45" t="n">
        <v/>
      </c>
      <c r="PG45" t="n">
        <v/>
      </c>
      <c r="PH45" t="n">
        <v/>
      </c>
      <c r="PI45" t="n">
        <v/>
      </c>
      <c r="PJ45" t="n">
        <v/>
      </c>
      <c r="PK45" t="n">
        <v/>
      </c>
      <c r="PL45" t="n">
        <v/>
      </c>
      <c r="PM45" t="n">
        <v/>
      </c>
      <c r="PN45" t="n">
        <v/>
      </c>
      <c r="PO45" t="n">
        <v/>
      </c>
      <c r="PP45" t="n">
        <v/>
      </c>
      <c r="PQ45" t="n">
        <v/>
      </c>
      <c r="PR45" t="n">
        <v/>
      </c>
      <c r="PS45" t="n">
        <v/>
      </c>
      <c r="PT45" t="n">
        <v/>
      </c>
      <c r="PU45" t="n">
        <v/>
      </c>
      <c r="PV45" t="n">
        <v/>
      </c>
      <c r="PW45" t="n">
        <v/>
      </c>
      <c r="PX45" t="n">
        <v/>
      </c>
      <c r="PY45" t="n">
        <v/>
      </c>
      <c r="PZ45" t="n">
        <v/>
      </c>
      <c r="QA45" t="n">
        <v/>
      </c>
      <c r="QB45" t="n">
        <v/>
      </c>
      <c r="QC45" t="n">
        <v/>
      </c>
      <c r="QD45" t="n">
        <v/>
      </c>
      <c r="QE45" t="inlineStr">
        <is>
          <t>1-Disebarkan ke lahan terbuka</t>
        </is>
      </c>
      <c r="QF45" t="n">
        <v>0</v>
      </c>
      <c r="QG45" t="n">
        <v>0</v>
      </c>
      <c r="QH45" t="n">
        <v>0</v>
      </c>
      <c r="QI45" t="n">
        <v>0</v>
      </c>
      <c r="QJ45" t="n">
        <v>0</v>
      </c>
      <c r="QK45" t="n">
        <v>1</v>
      </c>
      <c r="QL45" t="n">
        <v>0</v>
      </c>
      <c r="QM45" t="n">
        <v>0</v>
      </c>
      <c r="QN45" t="n">
        <v>0</v>
      </c>
      <c r="QO45" t="n">
        <v/>
      </c>
      <c r="QP45" t="n">
        <v/>
      </c>
      <c r="QQ45" t="n">
        <v/>
      </c>
      <c r="QR45" t="n">
        <v/>
      </c>
      <c r="QS45" t="n">
        <v/>
      </c>
      <c r="QT45" t="n">
        <v/>
      </c>
      <c r="QU45" t="n">
        <v/>
      </c>
      <c r="QV45" t="n">
        <v/>
      </c>
      <c r="QW45" t="n">
        <v/>
      </c>
      <c r="QX45" t="n">
        <v/>
      </c>
      <c r="QY45" t="n">
        <v/>
      </c>
      <c r="QZ45" t="n">
        <v/>
      </c>
      <c r="RA45" t="n">
        <v/>
      </c>
      <c r="RB45" t="n">
        <v/>
      </c>
      <c r="RC45" t="n">
        <v/>
      </c>
      <c r="RD45" t="n">
        <v/>
      </c>
      <c r="RE45" t="n">
        <v/>
      </c>
      <c r="RF45" t="n">
        <v/>
      </c>
      <c r="RG45" t="n">
        <v/>
      </c>
      <c r="RH45" t="n">
        <v/>
      </c>
      <c r="RI45" t="n">
        <v/>
      </c>
      <c r="RJ45" t="n">
        <v/>
      </c>
      <c r="RK45" t="n">
        <v/>
      </c>
      <c r="RL45" t="n">
        <v/>
      </c>
      <c r="RM45" t="n">
        <v/>
      </c>
      <c r="RN45" t="n">
        <v/>
      </c>
      <c r="RO45" t="n">
        <v/>
      </c>
      <c r="RP45" t="n">
        <v/>
      </c>
      <c r="RQ45" t="n">
        <v/>
      </c>
      <c r="RR45" t="n">
        <v/>
      </c>
      <c r="RS45" t="n">
        <v/>
      </c>
      <c r="RT45" t="n">
        <v/>
      </c>
      <c r="RU45" t="n">
        <v/>
      </c>
      <c r="RV45" t="n">
        <v/>
      </c>
      <c r="RW45" t="n">
        <v/>
      </c>
      <c r="RX45" t="n">
        <v/>
      </c>
      <c r="RY45" t="n">
        <v/>
      </c>
      <c r="RZ45" t="n">
        <v/>
      </c>
      <c r="SA45" t="n">
        <v/>
      </c>
      <c r="SB45" t="n">
        <v/>
      </c>
      <c r="SC45" t="n">
        <v/>
      </c>
      <c r="SD45" t="n">
        <v/>
      </c>
      <c r="SE45" t="n">
        <v/>
      </c>
      <c r="SF45" t="n">
        <v/>
      </c>
      <c r="SG45" t="n">
        <v/>
      </c>
      <c r="SH45" t="n">
        <v/>
      </c>
      <c r="SI45" t="n">
        <v/>
      </c>
      <c r="SJ45" t="n">
        <v/>
      </c>
      <c r="SK45" t="n">
        <v/>
      </c>
      <c r="SL45" t="n">
        <v/>
      </c>
      <c r="SM45" t="n">
        <v/>
      </c>
      <c r="SN45" t="n">
        <v/>
      </c>
      <c r="SO45" t="n">
        <v/>
      </c>
      <c r="SP45" t="n">
        <v/>
      </c>
      <c r="SQ45" t="n">
        <v/>
      </c>
      <c r="SR45" t="n">
        <v/>
      </c>
      <c r="SS45" t="n">
        <v/>
      </c>
      <c r="ST45" t="n">
        <v/>
      </c>
      <c r="SU45" t="n">
        <v/>
      </c>
      <c r="SV45" t="n">
        <v/>
      </c>
      <c r="SW45" t="n">
        <v/>
      </c>
      <c r="SX45" t="n">
        <v/>
      </c>
      <c r="SY45" t="n">
        <v/>
      </c>
      <c r="SZ45" t="n">
        <v>4</v>
      </c>
      <c r="TA45" t="n">
        <v/>
      </c>
      <c r="TB45" t="n">
        <v/>
      </c>
      <c r="TC45" t="n">
        <v/>
      </c>
      <c r="TD45" t="n">
        <v/>
      </c>
      <c r="TE45" t="n">
        <v/>
      </c>
      <c r="TF45" t="n">
        <v/>
      </c>
      <c r="TG45" t="n">
        <v/>
      </c>
      <c r="TH45" t="n">
        <v/>
      </c>
      <c r="TI45" t="n">
        <v/>
      </c>
      <c r="TJ45" t="n">
        <v/>
      </c>
      <c r="TK45" t="n">
        <v/>
      </c>
      <c r="TL45" t="n">
        <v/>
      </c>
      <c r="TM45" t="n">
        <v/>
      </c>
      <c r="TN45" t="n">
        <v/>
      </c>
      <c r="TO45" t="n">
        <v/>
      </c>
      <c r="TP45" t="n">
        <v/>
      </c>
      <c r="TQ45" t="n">
        <v/>
      </c>
      <c r="TR45" t="n">
        <v/>
      </c>
      <c r="TS45" t="n">
        <v/>
      </c>
      <c r="TT45" t="n">
        <v/>
      </c>
      <c r="TU45" t="n">
        <v/>
      </c>
      <c r="TV45" t="n">
        <v/>
      </c>
      <c r="TW45" t="n">
        <v/>
      </c>
      <c r="TX45" t="n">
        <v/>
      </c>
      <c r="TY45" t="n">
        <v/>
      </c>
      <c r="TZ45" t="n">
        <v/>
      </c>
      <c r="UA45" t="n">
        <v/>
      </c>
      <c r="UB45" t="n">
        <v/>
      </c>
      <c r="UC45" t="n">
        <v/>
      </c>
      <c r="UD45" t="n">
        <v/>
      </c>
      <c r="UE45" t="n">
        <v/>
      </c>
      <c r="UF45" t="n">
        <v/>
      </c>
      <c r="UG45" t="n">
        <v/>
      </c>
      <c r="UH45" t="n">
        <v/>
      </c>
      <c r="UI45" t="n">
        <v/>
      </c>
      <c r="UJ45" t="n">
        <v/>
      </c>
      <c r="UK45" t="n">
        <v/>
      </c>
      <c r="UL45" t="n">
        <v/>
      </c>
      <c r="UM45" t="n">
        <v/>
      </c>
      <c r="UN45" t="n">
        <v/>
      </c>
      <c r="UO45" t="n">
        <v/>
      </c>
      <c r="UP45" t="n">
        <v/>
      </c>
      <c r="UQ45" t="n">
        <v/>
      </c>
      <c r="UR45" t="n">
        <v/>
      </c>
      <c r="US45" t="n">
        <v/>
      </c>
      <c r="UT45" t="n">
        <v/>
      </c>
      <c r="UU45" t="n">
        <v/>
      </c>
      <c r="UV45" t="inlineStr">
        <is>
          <t>Pemberian pakan di kandang</t>
        </is>
      </c>
      <c r="UW45" t="n">
        <v/>
      </c>
      <c r="UX45" t="n">
        <v/>
      </c>
      <c r="UY45" t="n">
        <v/>
      </c>
      <c r="UZ45" t="n">
        <v/>
      </c>
      <c r="VA45" t="n">
        <v/>
      </c>
      <c r="VB45" t="n">
        <v/>
      </c>
      <c r="VC45" t="n">
        <v/>
      </c>
      <c r="VD45" t="inlineStr">
        <is>
          <t>Sangat jarang (&gt;1 bulan sekali)</t>
        </is>
      </c>
      <c r="VE45" t="n">
        <v/>
      </c>
      <c r="VF45" t="n">
        <v/>
      </c>
      <c r="VG45" t="n">
        <v/>
      </c>
      <c r="VH45" t="n">
        <v/>
      </c>
      <c r="VI45" t="n">
        <v/>
      </c>
      <c r="VJ45" t="n">
        <v/>
      </c>
      <c r="VK45" t="n">
        <v/>
      </c>
      <c r="VL45" t="inlineStr">
        <is>
          <t>Sangat sering (&gt;1 kali sehari)</t>
        </is>
      </c>
      <c r="VM45" t="n">
        <v/>
      </c>
      <c r="VN45" t="n">
        <v/>
      </c>
      <c r="VO45" t="n">
        <v/>
      </c>
      <c r="VP45" t="n">
        <v/>
      </c>
      <c r="VQ45" t="n">
        <v/>
      </c>
      <c r="VR45" t="n">
        <v/>
      </c>
      <c r="VS45" t="n">
        <v/>
      </c>
      <c r="VT45" t="n">
        <v/>
      </c>
      <c r="VU45" t="n">
        <v/>
      </c>
      <c r="VV45" t="n">
        <v/>
      </c>
      <c r="VW45" t="n">
        <v/>
      </c>
      <c r="VX45" t="n">
        <v/>
      </c>
      <c r="VY45" t="n">
        <v/>
      </c>
      <c r="VZ45" t="n">
        <v/>
      </c>
      <c r="WA45" t="n">
        <v/>
      </c>
      <c r="WB45" t="n">
        <v/>
      </c>
      <c r="WC45" t="n">
        <v/>
      </c>
      <c r="WD45" t="n">
        <v/>
      </c>
      <c r="WE45" t="n">
        <v/>
      </c>
      <c r="WF45" t="inlineStr">
        <is>
          <t>4-Disimpan dalam kotak bersekat 6-Digester biogas</t>
        </is>
      </c>
      <c r="WG45" t="n">
        <v>0</v>
      </c>
      <c r="WH45" t="n">
        <v>0</v>
      </c>
      <c r="WI45" t="n">
        <v>0</v>
      </c>
      <c r="WJ45" t="n">
        <v>0</v>
      </c>
      <c r="WK45" t="n">
        <v>0</v>
      </c>
      <c r="WL45" t="n">
        <v>0</v>
      </c>
      <c r="WM45" t="n">
        <v>0</v>
      </c>
      <c r="WN45" t="n">
        <v>1</v>
      </c>
      <c r="WO45" t="n">
        <v>0</v>
      </c>
      <c r="WP45" t="n">
        <v>1</v>
      </c>
      <c r="WQ45" t="n">
        <v>0</v>
      </c>
      <c r="WR45" t="n">
        <v>0</v>
      </c>
      <c r="WS45" t="n">
        <v/>
      </c>
      <c r="WT45" t="n">
        <v/>
      </c>
      <c r="WU45" t="n">
        <v/>
      </c>
      <c r="WV45" t="n">
        <v/>
      </c>
      <c r="WW45" t="n">
        <v/>
      </c>
      <c r="WX45" t="n">
        <v/>
      </c>
      <c r="WY45" t="n">
        <v/>
      </c>
      <c r="WZ45" t="n">
        <v/>
      </c>
      <c r="XA45" t="n">
        <v/>
      </c>
      <c r="XB45" t="n">
        <v/>
      </c>
      <c r="XC45" t="n">
        <v/>
      </c>
      <c r="XD45" t="n">
        <v/>
      </c>
      <c r="XE45" t="n">
        <v/>
      </c>
      <c r="XF45" t="n">
        <v/>
      </c>
      <c r="XG45" t="n">
        <v/>
      </c>
      <c r="XH45" t="n">
        <v/>
      </c>
      <c r="XI45" t="n">
        <v/>
      </c>
      <c r="XJ45" t="n">
        <v/>
      </c>
      <c r="XK45" t="n">
        <v/>
      </c>
      <c r="XL45" t="n">
        <v/>
      </c>
      <c r="XM45" t="n">
        <v/>
      </c>
      <c r="XN45" t="n">
        <v/>
      </c>
      <c r="XO45" t="n">
        <v/>
      </c>
      <c r="XP45" t="n">
        <v/>
      </c>
      <c r="XQ45" t="n">
        <v/>
      </c>
      <c r="XR45" t="n">
        <v/>
      </c>
      <c r="XS45" t="n">
        <v/>
      </c>
      <c r="XT45" t="n">
        <v/>
      </c>
      <c r="XU45" t="n">
        <v/>
      </c>
      <c r="XV45" t="n">
        <v/>
      </c>
      <c r="XW45" t="n">
        <v/>
      </c>
      <c r="XX45" t="n">
        <v/>
      </c>
      <c r="XY45" t="n">
        <v/>
      </c>
      <c r="XZ45" t="n">
        <v/>
      </c>
      <c r="YA45" t="n">
        <v/>
      </c>
      <c r="YB45" t="n">
        <v/>
      </c>
      <c r="YC45" t="n">
        <v/>
      </c>
      <c r="YD45" t="n">
        <v/>
      </c>
      <c r="YE45" t="n">
        <v/>
      </c>
      <c r="YF45" t="n">
        <v/>
      </c>
      <c r="YG45" t="n">
        <v/>
      </c>
      <c r="YH45" t="n">
        <v/>
      </c>
      <c r="YI45" t="n">
        <v/>
      </c>
      <c r="YJ45" t="n">
        <v/>
      </c>
      <c r="YK45" t="n">
        <v/>
      </c>
      <c r="YL45" t="n">
        <v/>
      </c>
      <c r="YM45" t="n">
        <v/>
      </c>
      <c r="YN45" t="n">
        <v/>
      </c>
      <c r="YO45" t="n">
        <v/>
      </c>
      <c r="YP45" t="n">
        <v/>
      </c>
      <c r="YQ45" t="n">
        <v/>
      </c>
      <c r="YR45" t="n">
        <v/>
      </c>
      <c r="YS45" t="n">
        <v/>
      </c>
      <c r="YT45" t="n">
        <v/>
      </c>
      <c r="YU45" t="n">
        <v/>
      </c>
      <c r="YV45" t="n">
        <v/>
      </c>
      <c r="YW45" t="n">
        <v/>
      </c>
      <c r="YX45" t="n">
        <v/>
      </c>
      <c r="YY45" t="n">
        <v/>
      </c>
      <c r="YZ45" t="n">
        <v/>
      </c>
      <c r="ZA45" t="n">
        <v/>
      </c>
      <c r="ZB45" t="n">
        <v/>
      </c>
      <c r="ZC45" t="n">
        <v/>
      </c>
      <c r="ZD45" t="n">
        <v/>
      </c>
      <c r="ZE45" t="n">
        <v/>
      </c>
      <c r="ZF45" t="n">
        <v/>
      </c>
      <c r="ZG45" t="n">
        <v/>
      </c>
      <c r="ZH45" t="n">
        <v/>
      </c>
      <c r="ZI45" t="n">
        <v/>
      </c>
      <c r="ZJ45" t="n">
        <v/>
      </c>
      <c r="ZK45" t="n">
        <v/>
      </c>
      <c r="ZL45" t="n">
        <v/>
      </c>
      <c r="ZM45" t="n">
        <v/>
      </c>
      <c r="ZN45" t="n">
        <v/>
      </c>
      <c r="ZO45" t="n">
        <v>50</v>
      </c>
      <c r="ZP45" t="n">
        <v/>
      </c>
      <c r="ZQ45" t="n">
        <v/>
      </c>
      <c r="ZR45" t="n">
        <v/>
      </c>
      <c r="ZS45" t="n">
        <v/>
      </c>
      <c r="ZT45" t="n">
        <v/>
      </c>
      <c r="ZU45" t="n">
        <v/>
      </c>
      <c r="ZV45" t="n">
        <v/>
      </c>
      <c r="ZW45" t="n">
        <v>2</v>
      </c>
      <c r="ZX45" t="n">
        <v/>
      </c>
      <c r="ZY45" t="n">
        <v/>
      </c>
      <c r="ZZ45" t="n">
        <v/>
      </c>
      <c r="AAA45" t="n">
        <v/>
      </c>
      <c r="AAB45" t="n">
        <v/>
      </c>
      <c r="AAC45" t="n">
        <v/>
      </c>
      <c r="AAD45" t="n">
        <v/>
      </c>
      <c r="AAE45" t="inlineStr">
        <is>
          <t>Pakan segar (misal: rumput)</t>
        </is>
      </c>
      <c r="AAF45" t="n">
        <v/>
      </c>
      <c r="AAG45" t="n">
        <v/>
      </c>
      <c r="AAH45" t="n">
        <v/>
      </c>
      <c r="AAI45" t="n">
        <v/>
      </c>
      <c r="AAJ45" t="n">
        <v/>
      </c>
      <c r="AAK45" t="n">
        <v/>
      </c>
      <c r="AAL45" t="inlineStr">
        <is>
          <t>Tidak</t>
        </is>
      </c>
      <c r="AAM45" t="n">
        <v/>
      </c>
      <c r="AAN45" t="n">
        <v/>
      </c>
      <c r="AAO45" t="n">
        <v/>
      </c>
      <c r="AAP45" t="n">
        <v/>
      </c>
      <c r="AAQ45" t="n">
        <v/>
      </c>
      <c r="AAR45" t="inlineStr">
        <is>
          <t>Ya</t>
        </is>
      </c>
      <c r="AAS45" t="inlineStr">
        <is>
          <t>Mengetahui</t>
        </is>
      </c>
      <c r="AAT45" t="inlineStr">
        <is>
          <t>Diberikan gratis ke orang lain Dibuang ke selokan</t>
        </is>
      </c>
      <c r="AAU45" t="n">
        <v>0</v>
      </c>
      <c r="AAV45" t="n">
        <v>0</v>
      </c>
      <c r="AAW45" t="n">
        <v>0</v>
      </c>
      <c r="AAX45" t="n">
        <v>0</v>
      </c>
      <c r="AAY45" t="n">
        <v>1</v>
      </c>
      <c r="AAZ45" t="n">
        <v>0</v>
      </c>
      <c r="ABA45" t="n">
        <v>1</v>
      </c>
      <c r="ABB45" t="n">
        <v/>
      </c>
      <c r="ABC45" t="n">
        <v/>
      </c>
      <c r="ABD45" t="n">
        <v/>
      </c>
      <c r="ABE45" t="n">
        <v/>
      </c>
      <c r="ABF45" t="n">
        <v/>
      </c>
      <c r="ABG45" t="n">
        <v/>
      </c>
      <c r="ABH45" t="n">
        <v/>
      </c>
      <c r="ABI45" t="n">
        <v/>
      </c>
      <c r="ABJ45" t="n">
        <v/>
      </c>
      <c r="ABK45" t="n">
        <v/>
      </c>
      <c r="ABL45" t="n">
        <v/>
      </c>
      <c r="ABM45" t="n">
        <v/>
      </c>
      <c r="ABN45" t="n">
        <v/>
      </c>
      <c r="ABO45" t="n">
        <v/>
      </c>
      <c r="ABP45" t="n">
        <v/>
      </c>
      <c r="ABQ45" t="n">
        <v/>
      </c>
      <c r="ABR45" t="n">
        <v/>
      </c>
      <c r="ABS45" t="n">
        <v/>
      </c>
      <c r="ABT45" t="n">
        <v/>
      </c>
      <c r="ABU45" t="n">
        <v/>
      </c>
      <c r="ABV45" t="n">
        <v/>
      </c>
      <c r="ABW45" t="n">
        <v/>
      </c>
      <c r="ABX45" t="n">
        <v/>
      </c>
      <c r="ABY45" t="n">
        <v/>
      </c>
      <c r="ABZ45" t="n">
        <v/>
      </c>
      <c r="ACA45" t="n">
        <v/>
      </c>
      <c r="ACB45" t="n">
        <v/>
      </c>
      <c r="ACC45" t="n">
        <v/>
      </c>
      <c r="ACD45" t="n">
        <v/>
      </c>
      <c r="ACE45" t="n">
        <v/>
      </c>
      <c r="ACF45" t="n">
        <v/>
      </c>
      <c r="ACG45" t="n">
        <v/>
      </c>
      <c r="ACH45" t="n">
        <v/>
      </c>
      <c r="ACI45" t="n">
        <v/>
      </c>
      <c r="ACJ45" t="n">
        <v/>
      </c>
      <c r="ACK45" t="inlineStr">
        <is>
          <t>Tidak punya waktu mengumpulkannya Ladang/sawah terlalu jauh, sulit untuk mengangkut ke sana</t>
        </is>
      </c>
      <c r="ACL45" t="n">
        <v>0</v>
      </c>
      <c r="ACM45" t="n">
        <v>0</v>
      </c>
      <c r="ACN45" t="n">
        <v>1</v>
      </c>
      <c r="ACO45" t="n">
        <v>1</v>
      </c>
      <c r="ACP45" t="n">
        <v>0</v>
      </c>
      <c r="ACQ45" t="n">
        <v>0</v>
      </c>
      <c r="ACR45" t="n">
        <v>0</v>
      </c>
      <c r="ACS45" t="n">
        <v/>
      </c>
      <c r="ACT45" t="inlineStr">
        <is>
          <t>Tidak ada</t>
        </is>
      </c>
      <c r="ACU45" t="inlineStr">
        <is>
          <t>Manfaat sangat besar</t>
        </is>
      </c>
      <c r="ACV45" t="inlineStr">
        <is>
          <t>Berkurang</t>
        </is>
      </c>
      <c r="ACW45" t="inlineStr">
        <is>
          <t>Anggota keluarga - Perempuan dewasa</t>
        </is>
      </c>
      <c r="ACX45" t="inlineStr">
        <is>
          <t>Setuju</t>
        </is>
      </c>
      <c r="ACY45" t="inlineStr">
        <is>
          <t>Anggota keluarga - Laki-laki dewasa Anggota keluarga - Perempuan dewasa Anggota keluarga - Anak-anak</t>
        </is>
      </c>
      <c r="ACZ45" t="n">
        <v>1</v>
      </c>
      <c r="ADA45" t="n">
        <v>1</v>
      </c>
      <c r="ADB45" t="n">
        <v>1</v>
      </c>
      <c r="ADC45" t="n">
        <v>0</v>
      </c>
      <c r="ADD45" t="inlineStr">
        <is>
          <t>Puas</t>
        </is>
      </c>
      <c r="ADE45" t="inlineStr">
        <is>
          <t>Puas</t>
        </is>
      </c>
      <c r="ADF45" t="inlineStr">
        <is>
          <t>Puas</t>
        </is>
      </c>
      <c r="ADG45" t="inlineStr">
        <is>
          <t>Sangat puas</t>
        </is>
      </c>
      <c r="ADH45" t="inlineStr">
        <is>
          <t>Ya</t>
        </is>
      </c>
      <c r="ADI45" t="inlineStr">
        <is>
          <t>Kompor, Manometer, Pipa installasi, Stopkran</t>
        </is>
      </c>
      <c r="ADJ45" t="inlineStr">
        <is>
          <t>Puas</t>
        </is>
      </c>
      <c r="ADK45" t="n">
        <v/>
      </c>
      <c r="ADL45" t="n">
        <v/>
      </c>
      <c r="ADM45" t="n">
        <v/>
      </c>
      <c r="ADN45" t="n">
        <v/>
      </c>
      <c r="ADO45" t="n">
        <v/>
      </c>
      <c r="ADP45" t="n">
        <v/>
      </c>
      <c r="ADQ45" t="n">
        <v/>
      </c>
      <c r="ADR45" t="n">
        <v/>
      </c>
      <c r="ADS45" t="n">
        <v/>
      </c>
      <c r="ADT45" t="n">
        <v/>
      </c>
      <c r="ADU45" t="inlineStr">
        <is>
          <t>Memperbaiki sendiri</t>
        </is>
      </c>
      <c r="ADV45" t="n">
        <v>0</v>
      </c>
      <c r="ADW45" t="n">
        <v>0</v>
      </c>
      <c r="ADX45" t="n">
        <v>0</v>
      </c>
      <c r="ADY45" t="n">
        <v>0</v>
      </c>
      <c r="ADZ45" t="n">
        <v>0</v>
      </c>
      <c r="AEA45" t="n">
        <v>1</v>
      </c>
      <c r="AEB45" t="n">
        <v>0</v>
      </c>
      <c r="AEC45" t="n">
        <v>0</v>
      </c>
      <c r="AED45" t="inlineStr">
        <is>
          <t>Tidak ada</t>
        </is>
      </c>
      <c r="AEE45" t="inlineStr">
        <is>
          <t>Lainnya</t>
        </is>
      </c>
      <c r="AEF45" t="inlineStr">
        <is>
          <t>Tidak ada</t>
        </is>
      </c>
      <c r="AEG45" t="inlineStr">
        <is>
          <t>Lainnya</t>
        </is>
      </c>
      <c r="AEH45" t="inlineStr">
        <is>
          <t>Tidak menghubungi</t>
        </is>
      </c>
      <c r="AEI45" t="inlineStr">
        <is>
          <t>Tidak ada</t>
        </is>
      </c>
      <c r="AEJ45" t="inlineStr">
        <is>
          <t>Ya, selalu</t>
        </is>
      </c>
      <c r="AEK45" t="inlineStr">
        <is>
          <t>Pengurangan pengeluaran rumah tangga (bahan bakar minyak, pupuk, dll.) Lebih mudah mendapatkan energi Pasokan energi yang andal Lebih aman Pengurangan waktu dan tenaga Peningkatan kebersihan kandang ternak Dapur lebih bersih dan bebas asap Mendapatkan subsidi</t>
        </is>
      </c>
      <c r="AEL45" t="n">
        <v>1</v>
      </c>
      <c r="AEM45" t="n">
        <v>1</v>
      </c>
      <c r="AEN45" t="n">
        <v>1</v>
      </c>
      <c r="AEO45" t="n">
        <v>0</v>
      </c>
      <c r="AEP45" t="n">
        <v>1</v>
      </c>
      <c r="AEQ45" t="n">
        <v>1</v>
      </c>
      <c r="AER45" t="n">
        <v>1</v>
      </c>
      <c r="AES45" t="n">
        <v>0</v>
      </c>
      <c r="AET45" t="n">
        <v>1</v>
      </c>
      <c r="AEU45" t="n">
        <v>0</v>
      </c>
      <c r="AEV45" t="n">
        <v>1</v>
      </c>
      <c r="AEW45" t="n">
        <v>0</v>
      </c>
      <c r="AEX45" t="n">
        <v/>
      </c>
      <c r="AEY45" t="inlineStr">
        <is>
          <t>Mengurangi pengeluaran energi</t>
        </is>
      </c>
      <c r="AEZ45" t="n">
        <v/>
      </c>
      <c r="AFA45" t="inlineStr">
        <is>
          <t>Koperasi</t>
        </is>
      </c>
      <c r="AFB45" t="n">
        <v/>
      </c>
      <c r="AFC45" t="inlineStr">
        <is>
          <t>SUKAMTA1-4_42_55.jpg</t>
        </is>
      </c>
      <c r="AFD45" t="inlineStr">
        <is>
          <t>https://kf.kobotoolbox.org/api/v2/assets/avstPQqLr3Ab3ZdcVTXZ6f/data/676685922/attachments/attm3PnTpvQh5w5UWXWVm6fU/</t>
        </is>
      </c>
      <c r="AFE45" t="inlineStr">
        <is>
          <t>SUKAMTA-4_43_7.jpg</t>
        </is>
      </c>
      <c r="AFF45" t="inlineStr">
        <is>
          <t>https://kf.kobotoolbox.org/api/v2/assets/avstPQqLr3Ab3ZdcVTXZ6f/data/676685922/attachments/attaKHfn4kUdvcQGtVBqs5eK/</t>
        </is>
      </c>
      <c r="AFG45" t="inlineStr">
        <is>
          <t>Suyono/suyono_mse_2000</t>
        </is>
      </c>
      <c r="AFH45" t="n">
        <v/>
      </c>
      <c r="AFI45" t="n">
        <v/>
      </c>
    </row>
    <row r="46">
      <c r="A46" s="93" t="n">
        <v>46068</v>
      </c>
      <c r="B46" s="93" t="n">
        <v>46070</v>
      </c>
      <c r="C46" t="inlineStr">
        <is>
          <t>suyono</t>
        </is>
      </c>
      <c r="D46" t="inlineStr">
        <is>
          <t>sunarto</t>
        </is>
      </c>
      <c r="E46" t="n">
        <v>8562979287</v>
      </c>
      <c r="F46" t="inlineStr">
        <is>
          <t>-7.633753 110.455085 0 0</t>
        </is>
      </c>
      <c r="G46" t="n">
        <v>-7.633753</v>
      </c>
      <c r="H46" t="n">
        <v>110.455085</v>
      </c>
      <c r="I46" t="n">
        <v>0</v>
      </c>
      <c r="J46" t="n">
        <v>0</v>
      </c>
      <c r="K46" t="n">
        <v>0</v>
      </c>
      <c r="L46" t="inlineStr">
        <is>
          <t>-7.633565 110.455273 0 0</t>
        </is>
      </c>
      <c r="M46" t="n">
        <v>-7.633565</v>
      </c>
      <c r="N46" t="n">
        <v>110.455273</v>
      </c>
      <c r="O46" t="n">
        <v>0</v>
      </c>
      <c r="P46" t="n">
        <v>0</v>
      </c>
      <c r="Q46" t="n">
        <v>0</v>
      </c>
      <c r="R46" t="inlineStr">
        <is>
          <t>DIY</t>
        </is>
      </c>
      <c r="S46" t="n">
        <v>0</v>
      </c>
      <c r="T46" t="n">
        <v>0</v>
      </c>
      <c r="U46" t="n">
        <v>0</v>
      </c>
      <c r="V46" t="n">
        <v>0</v>
      </c>
      <c r="W46" t="n">
        <v>1</v>
      </c>
      <c r="X46" t="n">
        <v>0</v>
      </c>
      <c r="Y46" t="n">
        <v>0</v>
      </c>
      <c r="Z46" t="n">
        <v>0</v>
      </c>
      <c r="AA46" t="n">
        <v>0</v>
      </c>
      <c r="AB46" t="n">
        <v>0</v>
      </c>
      <c r="AC46" t="inlineStr">
        <is>
          <t>SLEMAN</t>
        </is>
      </c>
      <c r="AD46" t="inlineStr">
        <is>
          <t>CANGKRINGAN</t>
        </is>
      </c>
      <c r="AE46" t="inlineStr">
        <is>
          <t>WUKIRSARI</t>
        </is>
      </c>
      <c r="AF46" t="inlineStr">
        <is>
          <t>PINBUK</t>
        </is>
      </c>
      <c r="AG46" t="inlineStr">
        <is>
          <t>PBP1583</t>
        </is>
      </c>
      <c r="AH46" t="n">
        <v>8</v>
      </c>
      <c r="AI46" t="inlineStr">
        <is>
          <t>VPA2</t>
        </is>
      </c>
      <c r="AJ46" t="inlineStr">
        <is>
          <t>Tidak aktif</t>
        </is>
      </c>
      <c r="AK46" t="n">
        <v>56</v>
      </c>
      <c r="AL46" t="inlineStr">
        <is>
          <t>Laki-laki</t>
        </is>
      </c>
      <c r="AM46" t="inlineStr">
        <is>
          <t>Sudah menikah</t>
        </is>
      </c>
      <c r="AN46" t="inlineStr">
        <is>
          <t>SMP/Sederajat</t>
        </is>
      </c>
      <c r="AO46" t="inlineStr">
        <is>
          <t>Pekerja lepas</t>
        </is>
      </c>
      <c r="AP46" t="n">
        <v>0</v>
      </c>
      <c r="AQ46" t="n">
        <v>0</v>
      </c>
      <c r="AR46" t="n">
        <v>1</v>
      </c>
      <c r="AS46" t="n">
        <v>0</v>
      </c>
      <c r="AT46" t="n">
        <v>0</v>
      </c>
      <c r="AU46" t="n">
        <v>0</v>
      </c>
      <c r="AV46" t="n">
        <v>0</v>
      </c>
      <c r="AW46" t="n">
        <v>0</v>
      </c>
      <c r="AX46" t="n">
        <v/>
      </c>
      <c r="AY46" t="inlineStr">
        <is>
          <t>Peternak</t>
        </is>
      </c>
      <c r="AZ46" t="n">
        <v>0</v>
      </c>
      <c r="BA46" t="n">
        <v>1</v>
      </c>
      <c r="BB46" t="n">
        <v>0</v>
      </c>
      <c r="BC46" t="n">
        <v>0</v>
      </c>
      <c r="BD46" t="n">
        <v>0</v>
      </c>
      <c r="BE46" t="n">
        <v>0</v>
      </c>
      <c r="BF46" t="n">
        <v>0</v>
      </c>
      <c r="BG46" t="n">
        <v>0</v>
      </c>
      <c r="BH46" t="n">
        <v/>
      </c>
      <c r="BI46" t="inlineStr">
        <is>
          <t>Rp1.500.000 - Rp2.500.000</t>
        </is>
      </c>
      <c r="BJ46" t="n">
        <v>1</v>
      </c>
      <c r="BK46" t="n">
        <v>1</v>
      </c>
      <c r="BL46" t="n">
        <v>0</v>
      </c>
      <c r="BM46" t="n">
        <v>0</v>
      </c>
      <c r="BN46" t="inlineStr">
        <is>
          <t>Milik sendiri</t>
        </is>
      </c>
      <c r="BO46" t="inlineStr">
        <is>
          <t>Permanen (dinding bata dan semen)</t>
        </is>
      </c>
      <c r="BP46" t="n">
        <v>1</v>
      </c>
      <c r="BQ46" t="n">
        <v>0</v>
      </c>
      <c r="BR46" t="n">
        <v>0</v>
      </c>
      <c r="BS46" t="n">
        <v>0</v>
      </c>
      <c r="BT46" t="n">
        <v>0</v>
      </c>
      <c r="BU46" t="n">
        <v/>
      </c>
      <c r="BV46" t="inlineStr">
        <is>
          <t>Semen</t>
        </is>
      </c>
      <c r="BW46" t="n">
        <v>0</v>
      </c>
      <c r="BX46" t="n">
        <v>1</v>
      </c>
      <c r="BY46" t="n">
        <v>0</v>
      </c>
      <c r="BZ46" t="n">
        <v>0</v>
      </c>
      <c r="CA46" t="n">
        <v>0</v>
      </c>
      <c r="CB46" t="n">
        <v/>
      </c>
      <c r="CC46" t="inlineStr">
        <is>
          <t>Genting</t>
        </is>
      </c>
      <c r="CD46" t="n">
        <v>0</v>
      </c>
      <c r="CE46" t="n">
        <v>0</v>
      </c>
      <c r="CF46" t="n">
        <v>0</v>
      </c>
      <c r="CG46" t="n">
        <v>0</v>
      </c>
      <c r="CH46" t="n">
        <v>0</v>
      </c>
      <c r="CI46" t="n">
        <v>1</v>
      </c>
      <c r="CJ46" t="n">
        <v>0</v>
      </c>
      <c r="CK46" t="n">
        <v/>
      </c>
      <c r="CL46" t="inlineStr">
        <is>
          <t>Ya</t>
        </is>
      </c>
      <c r="CM46" t="n">
        <v>2018</v>
      </c>
      <c r="CN46" t="inlineStr">
        <is>
          <t>Fixed-Dome (Kubah Tetap)</t>
        </is>
      </c>
      <c r="CO46" t="inlineStr">
        <is>
          <t>4 m³ (2-3 ekor sapi, ±3 jam memasak/hari, ±30 kg slurry/hari)</t>
        </is>
      </c>
      <c r="CP46" t="inlineStr">
        <is>
          <t>Anggota keluarga - laki-laki</t>
        </is>
      </c>
      <c r="CQ46" t="n">
        <v>0</v>
      </c>
      <c r="CR46" t="n">
        <v>0</v>
      </c>
      <c r="CS46" t="n">
        <v>0</v>
      </c>
      <c r="CT46" t="n">
        <v>0</v>
      </c>
      <c r="CU46" t="n">
        <v>1</v>
      </c>
      <c r="CV46" t="n">
        <v>0</v>
      </c>
      <c r="CW46" t="n">
        <v>0</v>
      </c>
      <c r="CX46" t="n">
        <v>0</v>
      </c>
      <c r="CY46" t="inlineStr">
        <is>
          <t>Anggota keluarga - perempuan dewasa</t>
        </is>
      </c>
      <c r="CZ46" t="n">
        <v>0</v>
      </c>
      <c r="DA46" t="n">
        <v>1</v>
      </c>
      <c r="DB46" t="n">
        <v>0</v>
      </c>
      <c r="DC46" t="n">
        <v/>
      </c>
      <c r="DD46" t="inlineStr">
        <is>
          <t>CPO atau pendamping</t>
        </is>
      </c>
      <c r="DE46" t="n">
        <v>0</v>
      </c>
      <c r="DF46" t="n">
        <v>0</v>
      </c>
      <c r="DG46" t="n">
        <v>1</v>
      </c>
      <c r="DH46" t="n">
        <v>0</v>
      </c>
      <c r="DI46" t="n">
        <v/>
      </c>
      <c r="DJ46" t="inlineStr">
        <is>
          <t>CPO atau pendamping</t>
        </is>
      </c>
      <c r="DK46" t="n">
        <v>0</v>
      </c>
      <c r="DL46" t="n">
        <v>0</v>
      </c>
      <c r="DM46" t="n">
        <v>1</v>
      </c>
      <c r="DN46" t="n">
        <v>0</v>
      </c>
      <c r="DO46" t="n">
        <v/>
      </c>
      <c r="DP46" t="inlineStr">
        <is>
          <t>Tidak berfungsi sama sekali</t>
        </is>
      </c>
      <c r="DQ46" t="inlineStr">
        <is>
          <t>&gt;1 tahun yang lalu</t>
        </is>
      </c>
      <c r="DR46" t="inlineStr">
        <is>
          <t>Masalah teknis (misalnya kerusakan pada komponen)</t>
        </is>
      </c>
      <c r="DS46" t="n">
        <v/>
      </c>
      <c r="DT46" t="inlineStr">
        <is>
          <t>Kompor Keran gas (Tap) Pipa gas utama Mixer Reaktor biogas (penampung gas, digester, manhole, outlet, dan overflow)</t>
        </is>
      </c>
      <c r="DU46" t="n">
        <v>1</v>
      </c>
      <c r="DV46" t="n">
        <v>0</v>
      </c>
      <c r="DW46" t="n">
        <v>1</v>
      </c>
      <c r="DX46" t="n">
        <v>0</v>
      </c>
      <c r="DY46" t="n">
        <v>1</v>
      </c>
      <c r="DZ46" t="n">
        <v>0</v>
      </c>
      <c r="EA46" t="n">
        <v>0</v>
      </c>
      <c r="EB46" t="n">
        <v>1</v>
      </c>
      <c r="EC46" t="n">
        <v>0</v>
      </c>
      <c r="ED46" t="n">
        <v>1</v>
      </c>
      <c r="EE46" t="n">
        <v>0</v>
      </c>
      <c r="EF46" t="n">
        <v>0</v>
      </c>
      <c r="EG46" t="n">
        <v>0</v>
      </c>
      <c r="EH46" t="n">
        <v>0</v>
      </c>
      <c r="EI46" t="inlineStr">
        <is>
          <t>Kurangnya dukungan atau pemantauan dari pemerintah atau CPO Keterbatasan akses terhadap informasi atau pelatihan terkait biogas</t>
        </is>
      </c>
      <c r="EJ46" t="n">
        <v>0</v>
      </c>
      <c r="EK46" t="n">
        <v>1</v>
      </c>
      <c r="EL46" t="n">
        <v>1</v>
      </c>
      <c r="EM46" t="n">
        <v>0</v>
      </c>
      <c r="EN46" t="n">
        <v>0</v>
      </c>
      <c r="EO46" t="n">
        <v/>
      </c>
      <c r="EP46" t="inlineStr">
        <is>
          <t>Tidak, tidak menerima instruksi sama sekali</t>
        </is>
      </c>
      <c r="EQ46" t="n">
        <v/>
      </c>
      <c r="ER46" t="n">
        <v/>
      </c>
      <c r="ES46" t="n">
        <v/>
      </c>
      <c r="ET46" t="n">
        <v/>
      </c>
      <c r="EU46" t="n">
        <v/>
      </c>
      <c r="EV46" t="n">
        <v/>
      </c>
      <c r="EW46" t="n">
        <v/>
      </c>
      <c r="EX46" t="n">
        <v/>
      </c>
      <c r="EY46" t="n">
        <v/>
      </c>
      <c r="EZ46" t="n">
        <v/>
      </c>
      <c r="FA46" t="n">
        <v/>
      </c>
      <c r="FB46" t="n">
        <v/>
      </c>
      <c r="FC46" t="inlineStr">
        <is>
          <t>Jarang sekali</t>
        </is>
      </c>
      <c r="FD46" t="inlineStr">
        <is>
          <t>Rp 0,000</t>
        </is>
      </c>
      <c r="FE46" t="inlineStr">
        <is>
          <t>Mengetahui</t>
        </is>
      </c>
      <c r="FF46" t="inlineStr">
        <is>
          <t>Sering (setiap minggu)</t>
        </is>
      </c>
      <c r="FG46" t="inlineStr">
        <is>
          <t>Mengetahui</t>
        </is>
      </c>
      <c r="FH46" t="inlineStr">
        <is>
          <t>Cukup sering (2 minggu sekali)</t>
        </is>
      </c>
      <c r="FI46" t="inlineStr">
        <is>
          <t>Mengetahui</t>
        </is>
      </c>
      <c r="FJ46" t="inlineStr">
        <is>
          <t>Selalu (setiap hari)</t>
        </is>
      </c>
      <c r="FK46" t="inlineStr">
        <is>
          <t>Tidak mengetahui</t>
        </is>
      </c>
      <c r="FL46" t="inlineStr">
        <is>
          <t>Tidak pernah</t>
        </is>
      </c>
      <c r="FM46" t="inlineStr">
        <is>
          <t>Mengetahui</t>
        </is>
      </c>
      <c r="FN46" t="inlineStr">
        <is>
          <t>Cukup sering (2 minggu sekali)</t>
        </is>
      </c>
      <c r="FO46" t="inlineStr">
        <is>
          <t>Mengetahui</t>
        </is>
      </c>
      <c r="FP46" t="inlineStr">
        <is>
          <t>Cukup sering (2 minggu sekali)</t>
        </is>
      </c>
      <c r="FQ46" t="inlineStr">
        <is>
          <t>Mengetahui</t>
        </is>
      </c>
      <c r="FR46" t="inlineStr">
        <is>
          <t>Ya</t>
        </is>
      </c>
      <c r="FS46" t="inlineStr">
        <is>
          <t>Mengetahui</t>
        </is>
      </c>
      <c r="FT46" t="inlineStr">
        <is>
          <t>Ya, terkadang</t>
        </is>
      </c>
      <c r="FU46" t="inlineStr">
        <is>
          <t>Laki-laki dewasa Perempuan dewasa</t>
        </is>
      </c>
      <c r="FV46" t="n">
        <v>1</v>
      </c>
      <c r="FW46" t="n">
        <v>1</v>
      </c>
      <c r="FX46" t="n">
        <v>0</v>
      </c>
      <c r="FY46" t="n">
        <v>0</v>
      </c>
      <c r="FZ46" t="inlineStr">
        <is>
          <t>Kurang memahami</t>
        </is>
      </c>
      <c r="GA46" t="inlineStr">
        <is>
          <t>CPO Teman/keluarga</t>
        </is>
      </c>
      <c r="GB46" t="n">
        <v>1</v>
      </c>
      <c r="GC46" t="n">
        <v>0</v>
      </c>
      <c r="GD46" t="n">
        <v>1</v>
      </c>
      <c r="GE46" t="n">
        <v>0</v>
      </c>
      <c r="GF46" t="n">
        <v/>
      </c>
      <c r="GG46" t="inlineStr">
        <is>
          <t>Kadang-kadang</t>
        </is>
      </c>
      <c r="GH46" t="inlineStr">
        <is>
          <t>Tidak</t>
        </is>
      </c>
      <c r="GI46" t="n">
        <v/>
      </c>
      <c r="GJ46" t="n">
        <v/>
      </c>
      <c r="GK46" t="n">
        <v/>
      </c>
      <c r="GL46" t="n">
        <v/>
      </c>
      <c r="GM46" t="n">
        <v/>
      </c>
      <c r="GN46" t="n">
        <v/>
      </c>
      <c r="GO46" t="n">
        <v/>
      </c>
      <c r="GP46" t="inlineStr">
        <is>
          <t>Penuh (100%)</t>
        </is>
      </c>
      <c r="GQ46" t="inlineStr">
        <is>
          <t>Kayu bakar LPG</t>
        </is>
      </c>
      <c r="GR46" t="n">
        <v>1</v>
      </c>
      <c r="GS46" t="n">
        <v>1</v>
      </c>
      <c r="GT46" t="n">
        <v>0</v>
      </c>
      <c r="GU46" t="n">
        <v>0</v>
      </c>
      <c r="GV46" t="n">
        <v>0</v>
      </c>
      <c r="GW46" t="n">
        <v>0</v>
      </c>
      <c r="GX46" t="n">
        <v>0</v>
      </c>
      <c r="GY46" t="n">
        <v/>
      </c>
      <c r="GZ46" t="inlineStr">
        <is>
          <t>Tidak</t>
        </is>
      </c>
      <c r="HA46" t="n">
        <v>500</v>
      </c>
      <c r="HB46" t="n">
        <v>0</v>
      </c>
      <c r="HC46" t="n">
        <v>300</v>
      </c>
      <c r="HD46" t="n">
        <v>0</v>
      </c>
      <c r="HE46" t="n">
        <v>6</v>
      </c>
      <c r="HF46" t="n">
        <v>50000</v>
      </c>
      <c r="HG46" t="n">
        <v>0</v>
      </c>
      <c r="HH46" t="n">
        <v>0</v>
      </c>
      <c r="HI46" t="n">
        <v/>
      </c>
      <c r="HJ46" t="n">
        <v/>
      </c>
      <c r="HK46" t="n">
        <v/>
      </c>
      <c r="HL46" t="n">
        <v/>
      </c>
      <c r="HM46" t="n">
        <v/>
      </c>
      <c r="HN46" t="n">
        <v/>
      </c>
      <c r="HO46" t="n">
        <v/>
      </c>
      <c r="HP46" t="n">
        <v/>
      </c>
      <c r="HQ46" t="n">
        <v/>
      </c>
      <c r="HR46" t="n">
        <v/>
      </c>
      <c r="HS46" t="n">
        <v/>
      </c>
      <c r="HT46" t="n">
        <v/>
      </c>
      <c r="HU46" t="n">
        <v/>
      </c>
      <c r="HV46" t="n">
        <v/>
      </c>
      <c r="HW46" t="n">
        <v/>
      </c>
      <c r="HX46" t="n">
        <v/>
      </c>
      <c r="HY46" t="n">
        <v>200</v>
      </c>
      <c r="HZ46" t="n">
        <v>0</v>
      </c>
      <c r="IA46" t="n">
        <v>6</v>
      </c>
      <c r="IB46" t="n">
        <v>50000</v>
      </c>
      <c r="IC46" t="n">
        <v/>
      </c>
      <c r="ID46" t="n">
        <v/>
      </c>
      <c r="IE46" t="n">
        <v/>
      </c>
      <c r="IF46" t="n">
        <v/>
      </c>
      <c r="IG46" t="n">
        <v/>
      </c>
      <c r="IH46" t="n">
        <v/>
      </c>
      <c r="II46" t="n">
        <v/>
      </c>
      <c r="IJ46" t="n">
        <v/>
      </c>
      <c r="IK46" t="inlineStr">
        <is>
          <t>15-30 kg</t>
        </is>
      </c>
      <c r="IL46" t="inlineStr">
        <is>
          <t>1-3 jam</t>
        </is>
      </c>
      <c r="IM46" t="inlineStr">
        <is>
          <t>Ya</t>
        </is>
      </c>
      <c r="IN46" t="inlineStr">
        <is>
          <t>Tidak</t>
        </is>
      </c>
      <c r="IO46" t="inlineStr">
        <is>
          <t>Jauh lebih bersih</t>
        </is>
      </c>
      <c r="IP46" t="n">
        <v/>
      </c>
      <c r="IQ46" t="inlineStr">
        <is>
          <t>Tidak pernah</t>
        </is>
      </c>
      <c r="IR46" t="n">
        <v/>
      </c>
      <c r="IS46" t="n">
        <v/>
      </c>
      <c r="IT46" t="n">
        <v/>
      </c>
      <c r="IU46" t="n">
        <v/>
      </c>
      <c r="IV46" t="n">
        <v/>
      </c>
      <c r="IW46" t="n">
        <v/>
      </c>
      <c r="IX46" t="n">
        <v/>
      </c>
      <c r="IY46" t="n">
        <v/>
      </c>
      <c r="IZ46" t="inlineStr">
        <is>
          <t>Tidak pernah</t>
        </is>
      </c>
      <c r="JA46" t="n">
        <v/>
      </c>
      <c r="JB46" t="n">
        <v/>
      </c>
      <c r="JC46" t="n">
        <v/>
      </c>
      <c r="JD46" t="n">
        <v/>
      </c>
      <c r="JE46" t="n">
        <v/>
      </c>
      <c r="JF46" t="n">
        <v/>
      </c>
      <c r="JG46" t="n">
        <v/>
      </c>
      <c r="JH46" t="n">
        <v/>
      </c>
      <c r="JI46" t="inlineStr">
        <is>
          <t>Tidak pernah</t>
        </is>
      </c>
      <c r="JJ46" t="n">
        <v/>
      </c>
      <c r="JK46" t="n">
        <v/>
      </c>
      <c r="JL46" t="n">
        <v/>
      </c>
      <c r="JM46" t="n">
        <v/>
      </c>
      <c r="JN46" t="n">
        <v/>
      </c>
      <c r="JO46" t="n">
        <v/>
      </c>
      <c r="JP46" t="n">
        <v/>
      </c>
      <c r="JQ46" t="n">
        <v/>
      </c>
      <c r="JR46" t="inlineStr">
        <is>
          <t>Tidak pernah</t>
        </is>
      </c>
      <c r="JS46" t="n">
        <v/>
      </c>
      <c r="JT46" t="n">
        <v/>
      </c>
      <c r="JU46" t="n">
        <v/>
      </c>
      <c r="JV46" t="n">
        <v/>
      </c>
      <c r="JW46" t="n">
        <v/>
      </c>
      <c r="JX46" t="n">
        <v/>
      </c>
      <c r="JY46" t="n">
        <v/>
      </c>
      <c r="JZ46" t="n">
        <v/>
      </c>
      <c r="KA46" t="inlineStr">
        <is>
          <t>Tidak pernah</t>
        </is>
      </c>
      <c r="KB46" t="n">
        <v/>
      </c>
      <c r="KC46" t="n">
        <v/>
      </c>
      <c r="KD46" t="n">
        <v/>
      </c>
      <c r="KE46" t="n">
        <v/>
      </c>
      <c r="KF46" t="n">
        <v/>
      </c>
      <c r="KG46" t="n">
        <v/>
      </c>
      <c r="KH46" t="n">
        <v/>
      </c>
      <c r="KI46" t="n">
        <v/>
      </c>
      <c r="KJ46" t="inlineStr">
        <is>
          <t>Tidak pernah</t>
        </is>
      </c>
      <c r="KK46" t="n">
        <v/>
      </c>
      <c r="KL46" t="n">
        <v/>
      </c>
      <c r="KM46" t="n">
        <v/>
      </c>
      <c r="KN46" t="n">
        <v/>
      </c>
      <c r="KO46" t="n">
        <v/>
      </c>
      <c r="KP46" t="n">
        <v/>
      </c>
      <c r="KQ46" t="n">
        <v/>
      </c>
      <c r="KR46" t="n">
        <v/>
      </c>
      <c r="KS46" t="inlineStr">
        <is>
          <t>Cukup membaik</t>
        </is>
      </c>
      <c r="KT46" t="inlineStr">
        <is>
          <t>0-1 kali</t>
        </is>
      </c>
      <c r="KU46" t="inlineStr">
        <is>
          <t>0-1 kali</t>
        </is>
      </c>
      <c r="KV46" t="inlineStr">
        <is>
          <t>Laki-laki dewasa</t>
        </is>
      </c>
      <c r="KW46" t="n">
        <v>1</v>
      </c>
      <c r="KX46" t="n">
        <v>0</v>
      </c>
      <c r="KY46" t="n">
        <v>0</v>
      </c>
      <c r="KZ46" t="n">
        <v>0</v>
      </c>
      <c r="LA46" t="inlineStr">
        <is>
          <t>Cukup membaik</t>
        </is>
      </c>
      <c r="LB46" t="inlineStr">
        <is>
          <t>Jauh lebih baik</t>
        </is>
      </c>
      <c r="LC46" t="n">
        <v>1</v>
      </c>
      <c r="LD46" t="n">
        <v>2</v>
      </c>
      <c r="LE46" t="n">
        <v>0</v>
      </c>
      <c r="LF46" t="n">
        <v>6</v>
      </c>
      <c r="LG46" t="inlineStr">
        <is>
          <t>Ya</t>
        </is>
      </c>
      <c r="LH46" t="n">
        <v>150000</v>
      </c>
      <c r="LI46" t="n">
        <v/>
      </c>
      <c r="LJ46" t="inlineStr">
        <is>
          <t>Kebutuhan rumah tangga</t>
        </is>
      </c>
      <c r="LK46" t="n">
        <v>0</v>
      </c>
      <c r="LL46" t="n">
        <v>0</v>
      </c>
      <c r="LM46" t="n">
        <v>0</v>
      </c>
      <c r="LN46" t="n">
        <v>0</v>
      </c>
      <c r="LO46" t="n">
        <v>1</v>
      </c>
      <c r="LP46" t="n">
        <v>0</v>
      </c>
      <c r="LQ46" t="n">
        <v>0</v>
      </c>
      <c r="LR46" t="n">
        <v/>
      </c>
      <c r="LS46" t="n">
        <v>30</v>
      </c>
      <c r="LT46" t="n">
        <v>30</v>
      </c>
      <c r="LU46" t="n">
        <v>0</v>
      </c>
      <c r="LV46" t="n">
        <v>15</v>
      </c>
      <c r="LW46" t="n">
        <v>15</v>
      </c>
      <c r="LX46" t="n">
        <v>0</v>
      </c>
      <c r="LY46" t="n">
        <v>10</v>
      </c>
      <c r="LZ46" t="n">
        <v>10</v>
      </c>
      <c r="MA46" t="n">
        <v>0</v>
      </c>
      <c r="MB46" t="inlineStr">
        <is>
          <t>Ya</t>
        </is>
      </c>
      <c r="MC46" t="n">
        <v>90</v>
      </c>
      <c r="MD46" t="n">
        <v>45</v>
      </c>
      <c r="ME46" t="n">
        <v>60</v>
      </c>
      <c r="MF46" t="n">
        <v>30</v>
      </c>
      <c r="MG46" t="n">
        <v>0</v>
      </c>
      <c r="MH46" t="n">
        <v>0</v>
      </c>
      <c r="MI46" t="inlineStr">
        <is>
          <t>Aktivitas sosial diluar rumah (misalnya, berkumpul dengan tetangga, mengikuti kegiatan PKK, dsb) Istirahat</t>
        </is>
      </c>
      <c r="MJ46" t="n">
        <v>0</v>
      </c>
      <c r="MK46" t="n">
        <v>1</v>
      </c>
      <c r="ML46" t="n">
        <v>1</v>
      </c>
      <c r="MM46" t="n">
        <v>0</v>
      </c>
      <c r="MN46" t="n">
        <v>0</v>
      </c>
      <c r="MO46" t="n">
        <v>0</v>
      </c>
      <c r="MP46" t="n">
        <v/>
      </c>
      <c r="MQ46" t="n">
        <v/>
      </c>
      <c r="MR46" t="inlineStr">
        <is>
          <t>Istirahat</t>
        </is>
      </c>
      <c r="MS46" t="inlineStr">
        <is>
          <t>Pertemuan RT, Arisan</t>
        </is>
      </c>
      <c r="MT46" t="n">
        <v/>
      </c>
      <c r="MU46" t="inlineStr">
        <is>
          <t>Tidak</t>
        </is>
      </c>
      <c r="MV46" t="n">
        <v/>
      </c>
      <c r="MW46" t="n">
        <v/>
      </c>
      <c r="MX46" t="n">
        <v/>
      </c>
      <c r="MY46" t="n">
        <v/>
      </c>
      <c r="MZ46" t="n">
        <v/>
      </c>
      <c r="NA46" t="n">
        <v/>
      </c>
      <c r="NB46" t="n">
        <v/>
      </c>
      <c r="NC46" t="n">
        <v/>
      </c>
      <c r="ND46" t="n">
        <v/>
      </c>
      <c r="NE46" t="n">
        <v/>
      </c>
      <c r="NF46" t="n">
        <v/>
      </c>
      <c r="NG46" t="n">
        <v/>
      </c>
      <c r="NH46" t="n">
        <v/>
      </c>
      <c r="NI46" t="n">
        <v/>
      </c>
      <c r="NJ46" t="n">
        <v/>
      </c>
      <c r="NK46" t="n">
        <v/>
      </c>
      <c r="NL46" t="inlineStr">
        <is>
          <t>Tidak</t>
        </is>
      </c>
      <c r="NM46" t="inlineStr">
        <is>
          <t>100% dana hibah</t>
        </is>
      </c>
      <c r="NN46" t="inlineStr">
        <is>
          <t>0 (100% sumber pembiayaan dari hibah)</t>
        </is>
      </c>
      <c r="NO46" t="inlineStr">
        <is>
          <t>Pemerintah</t>
        </is>
      </c>
      <c r="NP46" t="n">
        <v/>
      </c>
      <c r="NQ46" t="n">
        <v/>
      </c>
      <c r="NR46" t="n">
        <v/>
      </c>
      <c r="NS46" t="n">
        <v/>
      </c>
      <c r="NT46" t="n">
        <v/>
      </c>
      <c r="NU46" t="n">
        <v/>
      </c>
      <c r="NV46" t="n">
        <v/>
      </c>
      <c r="NW46" t="n">
        <v/>
      </c>
      <c r="NX46" t="inlineStr">
        <is>
          <t>Sedikit meningkat</t>
        </is>
      </c>
      <c r="NY46" t="n">
        <v>90</v>
      </c>
      <c r="NZ46" t="n">
        <v>0</v>
      </c>
      <c r="OA46" t="n">
        <v>0</v>
      </c>
      <c r="OB46" t="n">
        <v>10</v>
      </c>
      <c r="OC46" t="n">
        <v>0</v>
      </c>
      <c r="OD46" t="n">
        <v>0</v>
      </c>
      <c r="OE46" t="inlineStr">
        <is>
          <t>Lebih baik</t>
        </is>
      </c>
      <c r="OF46" t="inlineStr">
        <is>
          <t>Lebih baik (beda waktu memasak 5-30 menit, ATAU tidak lagi ada rasa/bau makanan yang berubah, ATAU alasan lainnya)</t>
        </is>
      </c>
      <c r="OG46" t="inlineStr">
        <is>
          <t>Ya</t>
        </is>
      </c>
      <c r="OH46" t="n">
        <v>1</v>
      </c>
      <c r="OI46" t="n">
        <v>0</v>
      </c>
      <c r="OJ46" t="n">
        <v>0</v>
      </c>
      <c r="OK46" t="n">
        <v>0</v>
      </c>
      <c r="OL46" t="n">
        <v>0</v>
      </c>
      <c r="OM46" t="n">
        <v>0</v>
      </c>
      <c r="ON46" t="n">
        <v>0</v>
      </c>
      <c r="OO46" t="n">
        <v>0</v>
      </c>
      <c r="OP46" t="inlineStr">
        <is>
          <t>Sapi pedaging</t>
        </is>
      </c>
      <c r="OQ46" t="n">
        <v>1</v>
      </c>
      <c r="OR46" t="n">
        <v>0</v>
      </c>
      <c r="OS46" t="n">
        <v>0</v>
      </c>
      <c r="OT46" t="n">
        <v>0</v>
      </c>
      <c r="OU46" t="n">
        <v>0</v>
      </c>
      <c r="OV46" t="n">
        <v>0</v>
      </c>
      <c r="OW46" t="n">
        <v>0</v>
      </c>
      <c r="OX46" t="n">
        <v>0</v>
      </c>
      <c r="OY46" t="n">
        <v>0</v>
      </c>
      <c r="OZ46" t="inlineStr">
        <is>
          <t>Sapi pedaging</t>
        </is>
      </c>
      <c r="PA46" t="n">
        <v>1</v>
      </c>
      <c r="PB46" t="n">
        <v>0</v>
      </c>
      <c r="PC46" t="n">
        <v>0</v>
      </c>
      <c r="PD46" t="n">
        <v>0</v>
      </c>
      <c r="PE46" t="n">
        <v>0</v>
      </c>
      <c r="PF46" t="n">
        <v>0</v>
      </c>
      <c r="PG46" t="n">
        <v>0</v>
      </c>
      <c r="PH46" t="n">
        <v>0</v>
      </c>
      <c r="PI46" t="n">
        <v>0</v>
      </c>
      <c r="PJ46" t="inlineStr">
        <is>
          <t>Sapi pedaging</t>
        </is>
      </c>
      <c r="PK46" t="n">
        <v>1</v>
      </c>
      <c r="PL46" t="n">
        <v>0</v>
      </c>
      <c r="PM46" t="n">
        <v>0</v>
      </c>
      <c r="PN46" t="n">
        <v>0</v>
      </c>
      <c r="PO46" t="n">
        <v>0</v>
      </c>
      <c r="PP46" t="n">
        <v>0</v>
      </c>
      <c r="PQ46" t="n">
        <v>0</v>
      </c>
      <c r="PR46" t="n">
        <v>0</v>
      </c>
      <c r="PS46" t="n">
        <v>0</v>
      </c>
      <c r="PT46" t="inlineStr">
        <is>
          <t>1-Disebarkan ke lahan terbuka</t>
        </is>
      </c>
      <c r="PU46" t="n">
        <v>0</v>
      </c>
      <c r="PV46" t="n">
        <v>0</v>
      </c>
      <c r="PW46" t="n">
        <v>0</v>
      </c>
      <c r="PX46" t="n">
        <v>0</v>
      </c>
      <c r="PY46" t="n">
        <v>0</v>
      </c>
      <c r="PZ46" t="n">
        <v>1</v>
      </c>
      <c r="QA46" t="n">
        <v>0</v>
      </c>
      <c r="QB46" t="n">
        <v>0</v>
      </c>
      <c r="QC46" t="n">
        <v>0</v>
      </c>
      <c r="QD46" t="n">
        <v/>
      </c>
      <c r="QE46" t="n">
        <v/>
      </c>
      <c r="QF46" t="n">
        <v/>
      </c>
      <c r="QG46" t="n">
        <v/>
      </c>
      <c r="QH46" t="n">
        <v/>
      </c>
      <c r="QI46" t="n">
        <v/>
      </c>
      <c r="QJ46" t="n">
        <v/>
      </c>
      <c r="QK46" t="n">
        <v/>
      </c>
      <c r="QL46" t="n">
        <v/>
      </c>
      <c r="QM46" t="n">
        <v/>
      </c>
      <c r="QN46" t="n">
        <v/>
      </c>
      <c r="QO46" t="n">
        <v/>
      </c>
      <c r="QP46" t="n">
        <v/>
      </c>
      <c r="QQ46" t="n">
        <v/>
      </c>
      <c r="QR46" t="n">
        <v/>
      </c>
      <c r="QS46" t="n">
        <v/>
      </c>
      <c r="QT46" t="n">
        <v/>
      </c>
      <c r="QU46" t="n">
        <v/>
      </c>
      <c r="QV46" t="n">
        <v/>
      </c>
      <c r="QW46" t="n">
        <v/>
      </c>
      <c r="QX46" t="n">
        <v/>
      </c>
      <c r="QY46" t="n">
        <v/>
      </c>
      <c r="QZ46" t="n">
        <v/>
      </c>
      <c r="RA46" t="n">
        <v/>
      </c>
      <c r="RB46" t="n">
        <v/>
      </c>
      <c r="RC46" t="n">
        <v/>
      </c>
      <c r="RD46" t="n">
        <v/>
      </c>
      <c r="RE46" t="n">
        <v/>
      </c>
      <c r="RF46" t="n">
        <v/>
      </c>
      <c r="RG46" t="n">
        <v/>
      </c>
      <c r="RH46" t="n">
        <v/>
      </c>
      <c r="RI46" t="n">
        <v/>
      </c>
      <c r="RJ46" t="n">
        <v/>
      </c>
      <c r="RK46" t="n">
        <v/>
      </c>
      <c r="RL46" t="n">
        <v/>
      </c>
      <c r="RM46" t="n">
        <v/>
      </c>
      <c r="RN46" t="n">
        <v/>
      </c>
      <c r="RO46" t="n">
        <v/>
      </c>
      <c r="RP46" t="n">
        <v/>
      </c>
      <c r="RQ46" t="n">
        <v/>
      </c>
      <c r="RR46" t="n">
        <v/>
      </c>
      <c r="RS46" t="n">
        <v/>
      </c>
      <c r="RT46" t="n">
        <v/>
      </c>
      <c r="RU46" t="n">
        <v/>
      </c>
      <c r="RV46" t="n">
        <v/>
      </c>
      <c r="RW46" t="n">
        <v/>
      </c>
      <c r="RX46" t="n">
        <v/>
      </c>
      <c r="RY46" t="n">
        <v/>
      </c>
      <c r="RZ46" t="n">
        <v/>
      </c>
      <c r="SA46" t="n">
        <v/>
      </c>
      <c r="SB46" t="n">
        <v/>
      </c>
      <c r="SC46" t="n">
        <v/>
      </c>
      <c r="SD46" t="n">
        <v/>
      </c>
      <c r="SE46" t="n">
        <v/>
      </c>
      <c r="SF46" t="n">
        <v/>
      </c>
      <c r="SG46" t="n">
        <v/>
      </c>
      <c r="SH46" t="n">
        <v/>
      </c>
      <c r="SI46" t="n">
        <v/>
      </c>
      <c r="SJ46" t="n">
        <v/>
      </c>
      <c r="SK46" t="n">
        <v/>
      </c>
      <c r="SL46" t="n">
        <v/>
      </c>
      <c r="SM46" t="n">
        <v/>
      </c>
      <c r="SN46" t="n">
        <v/>
      </c>
      <c r="SO46" t="n">
        <v/>
      </c>
      <c r="SP46" t="n">
        <v/>
      </c>
      <c r="SQ46" t="n">
        <v/>
      </c>
      <c r="SR46" t="n">
        <v/>
      </c>
      <c r="SS46" t="n">
        <v/>
      </c>
      <c r="ST46" t="n">
        <v/>
      </c>
      <c r="SU46" t="n">
        <v/>
      </c>
      <c r="SV46" t="n">
        <v/>
      </c>
      <c r="SW46" t="n">
        <v/>
      </c>
      <c r="SX46" t="n">
        <v/>
      </c>
      <c r="SY46" t="n">
        <v>3</v>
      </c>
      <c r="SZ46" t="n">
        <v/>
      </c>
      <c r="TA46" t="n">
        <v/>
      </c>
      <c r="TB46" t="n">
        <v/>
      </c>
      <c r="TC46" t="n">
        <v/>
      </c>
      <c r="TD46" t="n">
        <v/>
      </c>
      <c r="TE46" t="n">
        <v/>
      </c>
      <c r="TF46" t="n">
        <v/>
      </c>
      <c r="TG46" t="n">
        <v>1</v>
      </c>
      <c r="TH46" t="n">
        <v>0</v>
      </c>
      <c r="TI46" t="n">
        <v>0</v>
      </c>
      <c r="TJ46" t="n">
        <v>0</v>
      </c>
      <c r="TK46" t="n">
        <v>0</v>
      </c>
      <c r="TL46" t="n">
        <v>0</v>
      </c>
      <c r="TM46" t="n">
        <v>0</v>
      </c>
      <c r="TN46" t="n">
        <v>0</v>
      </c>
      <c r="TO46" t="n">
        <v>1</v>
      </c>
      <c r="TP46" t="n">
        <v>0</v>
      </c>
      <c r="TQ46" t="n">
        <v>0</v>
      </c>
      <c r="TR46" t="n">
        <v>0</v>
      </c>
      <c r="TS46" t="n">
        <v/>
      </c>
      <c r="TT46" t="n">
        <v/>
      </c>
      <c r="TU46" t="n">
        <v/>
      </c>
      <c r="TV46" t="n">
        <v/>
      </c>
      <c r="TW46" t="n">
        <v/>
      </c>
      <c r="TX46" t="n">
        <v/>
      </c>
      <c r="TY46" t="n">
        <v/>
      </c>
      <c r="TZ46" t="n">
        <v/>
      </c>
      <c r="UA46" t="n">
        <v/>
      </c>
      <c r="UB46" t="n">
        <v/>
      </c>
      <c r="UC46" t="n">
        <v/>
      </c>
      <c r="UD46" t="n">
        <v/>
      </c>
      <c r="UE46" t="n">
        <v/>
      </c>
      <c r="UF46" t="n">
        <v/>
      </c>
      <c r="UG46" t="n">
        <v/>
      </c>
      <c r="UH46" t="n">
        <v/>
      </c>
      <c r="UI46" t="n">
        <v/>
      </c>
      <c r="UJ46" t="n">
        <v/>
      </c>
      <c r="UK46" t="n">
        <v/>
      </c>
      <c r="UL46" t="n">
        <v/>
      </c>
      <c r="UM46" t="n">
        <v/>
      </c>
      <c r="UN46" t="n">
        <v/>
      </c>
      <c r="UO46" t="n">
        <v/>
      </c>
      <c r="UP46" t="n">
        <v/>
      </c>
      <c r="UQ46" t="n">
        <v/>
      </c>
      <c r="UR46" t="n">
        <v/>
      </c>
      <c r="US46" t="n">
        <v/>
      </c>
      <c r="UT46" t="n">
        <v/>
      </c>
      <c r="UU46" t="inlineStr">
        <is>
          <t>Pemberian pakan di kandang</t>
        </is>
      </c>
      <c r="UV46" t="n">
        <v/>
      </c>
      <c r="UW46" t="n">
        <v/>
      </c>
      <c r="UX46" t="n">
        <v/>
      </c>
      <c r="UY46" t="n">
        <v/>
      </c>
      <c r="UZ46" t="n">
        <v/>
      </c>
      <c r="VA46" t="n">
        <v/>
      </c>
      <c r="VB46" t="n">
        <v/>
      </c>
      <c r="VC46" t="inlineStr">
        <is>
          <t>Sangat jarang (&gt;1 bulan sekali)</t>
        </is>
      </c>
      <c r="VD46" t="n">
        <v/>
      </c>
      <c r="VE46" t="n">
        <v/>
      </c>
      <c r="VF46" t="n">
        <v/>
      </c>
      <c r="VG46" t="n">
        <v/>
      </c>
      <c r="VH46" t="n">
        <v/>
      </c>
      <c r="VI46" t="n">
        <v/>
      </c>
      <c r="VJ46" t="n">
        <v/>
      </c>
      <c r="VK46" t="inlineStr">
        <is>
          <t>Sering (1 kali sehari)</t>
        </is>
      </c>
      <c r="VL46" t="n">
        <v/>
      </c>
      <c r="VM46" t="n">
        <v/>
      </c>
      <c r="VN46" t="n">
        <v/>
      </c>
      <c r="VO46" t="n">
        <v/>
      </c>
      <c r="VP46" t="n">
        <v/>
      </c>
      <c r="VQ46" t="n">
        <v/>
      </c>
      <c r="VR46" t="n">
        <v/>
      </c>
      <c r="VS46" t="inlineStr">
        <is>
          <t>6-Digester biogas</t>
        </is>
      </c>
      <c r="VT46" t="n">
        <v>0</v>
      </c>
      <c r="VU46" t="n">
        <v>0</v>
      </c>
      <c r="VV46" t="n">
        <v>0</v>
      </c>
      <c r="VW46" t="n">
        <v>0</v>
      </c>
      <c r="VX46" t="n">
        <v>0</v>
      </c>
      <c r="VY46" t="n">
        <v>0</v>
      </c>
      <c r="VZ46" t="n">
        <v>0</v>
      </c>
      <c r="WA46" t="n">
        <v>0</v>
      </c>
      <c r="WB46" t="n">
        <v>0</v>
      </c>
      <c r="WC46" t="n">
        <v>1</v>
      </c>
      <c r="WD46" t="n">
        <v>0</v>
      </c>
      <c r="WE46" t="n">
        <v>0</v>
      </c>
      <c r="WF46" t="n">
        <v/>
      </c>
      <c r="WG46" t="n">
        <v/>
      </c>
      <c r="WH46" t="n">
        <v/>
      </c>
      <c r="WI46" t="n">
        <v/>
      </c>
      <c r="WJ46" t="n">
        <v/>
      </c>
      <c r="WK46" t="n">
        <v/>
      </c>
      <c r="WL46" t="n">
        <v/>
      </c>
      <c r="WM46" t="n">
        <v/>
      </c>
      <c r="WN46" t="n">
        <v/>
      </c>
      <c r="WO46" t="n">
        <v/>
      </c>
      <c r="WP46" t="n">
        <v/>
      </c>
      <c r="WQ46" t="n">
        <v/>
      </c>
      <c r="WR46" t="n">
        <v/>
      </c>
      <c r="WS46" t="n">
        <v/>
      </c>
      <c r="WT46" t="n">
        <v/>
      </c>
      <c r="WU46" t="n">
        <v/>
      </c>
      <c r="WV46" t="n">
        <v/>
      </c>
      <c r="WW46" t="n">
        <v/>
      </c>
      <c r="WX46" t="n">
        <v/>
      </c>
      <c r="WY46" t="n">
        <v/>
      </c>
      <c r="WZ46" t="n">
        <v/>
      </c>
      <c r="XA46" t="n">
        <v/>
      </c>
      <c r="XB46" t="n">
        <v/>
      </c>
      <c r="XC46" t="n">
        <v/>
      </c>
      <c r="XD46" t="n">
        <v/>
      </c>
      <c r="XE46" t="n">
        <v/>
      </c>
      <c r="XF46" t="n">
        <v/>
      </c>
      <c r="XG46" t="n">
        <v/>
      </c>
      <c r="XH46" t="n">
        <v/>
      </c>
      <c r="XI46" t="n">
        <v/>
      </c>
      <c r="XJ46" t="n">
        <v/>
      </c>
      <c r="XK46" t="n">
        <v/>
      </c>
      <c r="XL46" t="n">
        <v/>
      </c>
      <c r="XM46" t="n">
        <v/>
      </c>
      <c r="XN46" t="n">
        <v/>
      </c>
      <c r="XO46" t="n">
        <v/>
      </c>
      <c r="XP46" t="n">
        <v/>
      </c>
      <c r="XQ46" t="n">
        <v/>
      </c>
      <c r="XR46" t="n">
        <v/>
      </c>
      <c r="XS46" t="n">
        <v/>
      </c>
      <c r="XT46" t="n">
        <v/>
      </c>
      <c r="XU46" t="n">
        <v/>
      </c>
      <c r="XV46" t="n">
        <v/>
      </c>
      <c r="XW46" t="n">
        <v/>
      </c>
      <c r="XX46" t="n">
        <v/>
      </c>
      <c r="XY46" t="n">
        <v/>
      </c>
      <c r="XZ46" t="n">
        <v/>
      </c>
      <c r="YA46" t="n">
        <v/>
      </c>
      <c r="YB46" t="n">
        <v/>
      </c>
      <c r="YC46" t="n">
        <v/>
      </c>
      <c r="YD46" t="n">
        <v/>
      </c>
      <c r="YE46" t="n">
        <v/>
      </c>
      <c r="YF46" t="n">
        <v/>
      </c>
      <c r="YG46" t="n">
        <v/>
      </c>
      <c r="YH46" t="n">
        <v/>
      </c>
      <c r="YI46" t="n">
        <v/>
      </c>
      <c r="YJ46" t="n">
        <v/>
      </c>
      <c r="YK46" t="n">
        <v/>
      </c>
      <c r="YL46" t="n">
        <v/>
      </c>
      <c r="YM46" t="n">
        <v/>
      </c>
      <c r="YN46" t="n">
        <v/>
      </c>
      <c r="YO46" t="n">
        <v/>
      </c>
      <c r="YP46" t="n">
        <v/>
      </c>
      <c r="YQ46" t="n">
        <v/>
      </c>
      <c r="YR46" t="n">
        <v/>
      </c>
      <c r="YS46" t="n">
        <v/>
      </c>
      <c r="YT46" t="n">
        <v/>
      </c>
      <c r="YU46" t="n">
        <v/>
      </c>
      <c r="YV46" t="n">
        <v/>
      </c>
      <c r="YW46" t="n">
        <v/>
      </c>
      <c r="YX46" t="n">
        <v/>
      </c>
      <c r="YY46" t="n">
        <v/>
      </c>
      <c r="YZ46" t="n">
        <v/>
      </c>
      <c r="ZA46" t="n">
        <v/>
      </c>
      <c r="ZB46" t="n">
        <v/>
      </c>
      <c r="ZC46" t="n">
        <v/>
      </c>
      <c r="ZD46" t="n">
        <v/>
      </c>
      <c r="ZE46" t="n">
        <v/>
      </c>
      <c r="ZF46" t="n">
        <v/>
      </c>
      <c r="ZG46" t="n">
        <v/>
      </c>
      <c r="ZH46" t="n">
        <v/>
      </c>
      <c r="ZI46" t="n">
        <v/>
      </c>
      <c r="ZJ46" t="n">
        <v/>
      </c>
      <c r="ZK46" t="n">
        <v/>
      </c>
      <c r="ZL46" t="n">
        <v/>
      </c>
      <c r="ZM46" t="n">
        <v/>
      </c>
      <c r="ZN46" t="n">
        <v>100</v>
      </c>
      <c r="ZO46" t="n">
        <v/>
      </c>
      <c r="ZP46" t="n">
        <v/>
      </c>
      <c r="ZQ46" t="n">
        <v/>
      </c>
      <c r="ZR46" t="n">
        <v/>
      </c>
      <c r="ZS46" t="n">
        <v/>
      </c>
      <c r="ZT46" t="n">
        <v/>
      </c>
      <c r="ZU46" t="n">
        <v/>
      </c>
      <c r="ZV46" t="n">
        <v>2</v>
      </c>
      <c r="ZW46" t="n">
        <v/>
      </c>
      <c r="ZX46" t="n">
        <v/>
      </c>
      <c r="ZY46" t="n">
        <v/>
      </c>
      <c r="ZZ46" t="n">
        <v/>
      </c>
      <c r="AAA46" t="n">
        <v/>
      </c>
      <c r="AAB46" t="n">
        <v/>
      </c>
      <c r="AAC46" t="n">
        <v/>
      </c>
      <c r="AAD46" t="inlineStr">
        <is>
          <t>Pakan segar (misal: rumput)</t>
        </is>
      </c>
      <c r="AAE46" t="n">
        <v/>
      </c>
      <c r="AAF46" t="n">
        <v/>
      </c>
      <c r="AAG46" t="n">
        <v/>
      </c>
      <c r="AAH46" t="n">
        <v/>
      </c>
      <c r="AAI46" t="n">
        <v/>
      </c>
      <c r="AAJ46" t="n">
        <v/>
      </c>
      <c r="AAK46" t="n">
        <v/>
      </c>
      <c r="AAL46" t="inlineStr">
        <is>
          <t>Tidak</t>
        </is>
      </c>
      <c r="AAM46" t="n">
        <v/>
      </c>
      <c r="AAN46" t="n">
        <v/>
      </c>
      <c r="AAO46" t="n">
        <v/>
      </c>
      <c r="AAP46" t="n">
        <v/>
      </c>
      <c r="AAQ46" t="n">
        <v/>
      </c>
      <c r="AAR46" t="inlineStr">
        <is>
          <t>Tidak</t>
        </is>
      </c>
      <c r="AAS46" t="inlineStr">
        <is>
          <t>Tidak mengetahui</t>
        </is>
      </c>
      <c r="AAT46" t="inlineStr">
        <is>
          <t>Didiamkan saja/dibiarkan di tempatnya (di bak/kolam penampung slurry)</t>
        </is>
      </c>
      <c r="AAU46" t="n">
        <v>0</v>
      </c>
      <c r="AAV46" t="n">
        <v>0</v>
      </c>
      <c r="AAW46" t="n">
        <v>0</v>
      </c>
      <c r="AAX46" t="n">
        <v>0</v>
      </c>
      <c r="AAY46" t="n">
        <v>0</v>
      </c>
      <c r="AAZ46" t="n">
        <v>1</v>
      </c>
      <c r="ABA46" t="n">
        <v>0</v>
      </c>
      <c r="ABB46" t="n">
        <v/>
      </c>
      <c r="ABC46" t="n">
        <v/>
      </c>
      <c r="ABD46" t="n">
        <v/>
      </c>
      <c r="ABE46" t="n">
        <v/>
      </c>
      <c r="ABF46" t="n">
        <v/>
      </c>
      <c r="ABG46" t="n">
        <v/>
      </c>
      <c r="ABH46" t="n">
        <v/>
      </c>
      <c r="ABI46" t="n">
        <v/>
      </c>
      <c r="ABJ46" t="n">
        <v/>
      </c>
      <c r="ABK46" t="n">
        <v/>
      </c>
      <c r="ABL46" t="n">
        <v/>
      </c>
      <c r="ABM46" t="n">
        <v/>
      </c>
      <c r="ABN46" t="n">
        <v/>
      </c>
      <c r="ABO46" t="n">
        <v/>
      </c>
      <c r="ABP46" t="n">
        <v/>
      </c>
      <c r="ABQ46" t="n">
        <v/>
      </c>
      <c r="ABR46" t="n">
        <v/>
      </c>
      <c r="ABS46" t="n">
        <v/>
      </c>
      <c r="ABT46" t="n">
        <v/>
      </c>
      <c r="ABU46" t="n">
        <v/>
      </c>
      <c r="ABV46" t="n">
        <v/>
      </c>
      <c r="ABW46" t="n">
        <v/>
      </c>
      <c r="ABX46" t="n">
        <v/>
      </c>
      <c r="ABY46" t="n">
        <v/>
      </c>
      <c r="ABZ46" t="n">
        <v/>
      </c>
      <c r="ACA46" t="n">
        <v/>
      </c>
      <c r="ACB46" t="n">
        <v/>
      </c>
      <c r="ACC46" t="n">
        <v/>
      </c>
      <c r="ACD46" t="n">
        <v/>
      </c>
      <c r="ACE46" t="n">
        <v/>
      </c>
      <c r="ACF46" t="n">
        <v/>
      </c>
      <c r="ACG46" t="n">
        <v/>
      </c>
      <c r="ACH46" t="n">
        <v/>
      </c>
      <c r="ACI46" t="n">
        <v/>
      </c>
      <c r="ACJ46" t="n">
        <v/>
      </c>
      <c r="ACK46" t="inlineStr">
        <is>
          <t>Ladang/sawah terlalu jauh, sulit untuk mengangkut ke sana Lebih praktis menggunakan pupuk kimia</t>
        </is>
      </c>
      <c r="ACL46" t="n">
        <v>0</v>
      </c>
      <c r="ACM46" t="n">
        <v>0</v>
      </c>
      <c r="ACN46" t="n">
        <v>0</v>
      </c>
      <c r="ACO46" t="n">
        <v>1</v>
      </c>
      <c r="ACP46" t="n">
        <v>0</v>
      </c>
      <c r="ACQ46" t="n">
        <v>1</v>
      </c>
      <c r="ACR46" t="n">
        <v>0</v>
      </c>
      <c r="ACS46" t="n">
        <v/>
      </c>
      <c r="ACT46" t="inlineStr">
        <is>
          <t>Tidak ada</t>
        </is>
      </c>
      <c r="ACU46" t="inlineStr">
        <is>
          <t>Manfaat sangat besar</t>
        </is>
      </c>
      <c r="ACV46" t="inlineStr">
        <is>
          <t>Berkurang</t>
        </is>
      </c>
      <c r="ACW46" t="inlineStr">
        <is>
          <t>Anggota keluarga - Perempuan dewasa</t>
        </is>
      </c>
      <c r="ACX46" t="inlineStr">
        <is>
          <t>Netral/tidak tahu</t>
        </is>
      </c>
      <c r="ACY46" t="inlineStr">
        <is>
          <t>Anggota keluarga - Laki-laki dewasa Anggota keluarga - Perempuan dewasa</t>
        </is>
      </c>
      <c r="ACZ46" t="n">
        <v>1</v>
      </c>
      <c r="ADA46" t="n">
        <v>1</v>
      </c>
      <c r="ADB46" t="n">
        <v>0</v>
      </c>
      <c r="ADC46" t="n">
        <v>0</v>
      </c>
      <c r="ADD46" t="inlineStr">
        <is>
          <t>Puas</t>
        </is>
      </c>
      <c r="ADE46" t="inlineStr">
        <is>
          <t>Puas</t>
        </is>
      </c>
      <c r="ADF46" t="inlineStr">
        <is>
          <t>Puas</t>
        </is>
      </c>
      <c r="ADG46" t="inlineStr">
        <is>
          <t>Puas</t>
        </is>
      </c>
      <c r="ADH46" t="inlineStr">
        <is>
          <t>Tidak</t>
        </is>
      </c>
      <c r="ADI46" t="n">
        <v/>
      </c>
      <c r="ADJ46" t="inlineStr">
        <is>
          <t>Puas</t>
        </is>
      </c>
      <c r="ADK46" t="n">
        <v/>
      </c>
      <c r="ADL46" t="n">
        <v/>
      </c>
      <c r="ADM46" t="n">
        <v/>
      </c>
      <c r="ADN46" t="n">
        <v/>
      </c>
      <c r="ADO46" t="n">
        <v/>
      </c>
      <c r="ADP46" t="n">
        <v/>
      </c>
      <c r="ADQ46" t="n">
        <v/>
      </c>
      <c r="ADR46" t="n">
        <v/>
      </c>
      <c r="ADS46" t="n">
        <v/>
      </c>
      <c r="ADT46" t="n">
        <v/>
      </c>
      <c r="ADU46" t="inlineStr">
        <is>
          <t>Dibiarkan saja</t>
        </is>
      </c>
      <c r="ADV46" t="n">
        <v>0</v>
      </c>
      <c r="ADW46" t="n">
        <v>0</v>
      </c>
      <c r="ADX46" t="n">
        <v>0</v>
      </c>
      <c r="ADY46" t="n">
        <v>0</v>
      </c>
      <c r="ADZ46" t="n">
        <v>0</v>
      </c>
      <c r="AEA46" t="n">
        <v>0</v>
      </c>
      <c r="AEB46" t="n">
        <v>1</v>
      </c>
      <c r="AEC46" t="n">
        <v>0</v>
      </c>
      <c r="AED46" t="inlineStr">
        <is>
          <t>Tidak ada</t>
        </is>
      </c>
      <c r="AEE46" t="inlineStr">
        <is>
          <t>Lainnya</t>
        </is>
      </c>
      <c r="AEF46" t="inlineStr">
        <is>
          <t>Tidak ada</t>
        </is>
      </c>
      <c r="AEG46" t="inlineStr">
        <is>
          <t>Lainnya</t>
        </is>
      </c>
      <c r="AEH46" t="inlineStr">
        <is>
          <t>Tidak menghubungi</t>
        </is>
      </c>
      <c r="AEI46" t="inlineStr">
        <is>
          <t>Sulitnya mencari kompor biogas di daerah kami sering menyebabkan biogas tidak berfungsi</t>
        </is>
      </c>
      <c r="AEJ46" t="inlineStr">
        <is>
          <t>Tidak pernah</t>
        </is>
      </c>
      <c r="AEK46" t="inlineStr">
        <is>
          <t>Pengurangan pengeluaran rumah tangga (bahan bakar minyak, pupuk, dll.) Lebih mudah mendapatkan energi Lebih aman Pengurangan waktu dan tenaga Dapur lebih bersih dan bebas asap</t>
        </is>
      </c>
      <c r="AEL46" t="n">
        <v>1</v>
      </c>
      <c r="AEM46" t="n">
        <v>1</v>
      </c>
      <c r="AEN46" t="n">
        <v>0</v>
      </c>
      <c r="AEO46" t="n">
        <v>0</v>
      </c>
      <c r="AEP46" t="n">
        <v>1</v>
      </c>
      <c r="AEQ46" t="n">
        <v>1</v>
      </c>
      <c r="AER46" t="n">
        <v>0</v>
      </c>
      <c r="AES46" t="n">
        <v>0</v>
      </c>
      <c r="AET46" t="n">
        <v>1</v>
      </c>
      <c r="AEU46" t="n">
        <v>0</v>
      </c>
      <c r="AEV46" t="n">
        <v>0</v>
      </c>
      <c r="AEW46" t="n">
        <v>0</v>
      </c>
      <c r="AEX46" t="n">
        <v/>
      </c>
      <c r="AEY46" t="inlineStr">
        <is>
          <t>Lainnya</t>
        </is>
      </c>
      <c r="AEZ46" t="inlineStr">
        <is>
          <t>Mendapatkan bantuan gratis</t>
        </is>
      </c>
      <c r="AFA46" t="inlineStr">
        <is>
          <t>Tetangga / teman / saudara</t>
        </is>
      </c>
      <c r="AFB46" t="n">
        <v/>
      </c>
      <c r="AFC46" t="inlineStr">
        <is>
          <t>Sunarto-2-6_19_10.jpg</t>
        </is>
      </c>
      <c r="AFD46" t="inlineStr">
        <is>
          <t>https://kf.kobotoolbox.org/api/v2/assets/avstPQqLr3Ab3ZdcVTXZ6f/data/673490640/attachments/attC4qDeP5Xb2SmUnNWSrZ3Z/</t>
        </is>
      </c>
      <c r="AFE46" t="inlineStr">
        <is>
          <t>Sunarto-1-6_19_21.jpg</t>
        </is>
      </c>
      <c r="AFF46" t="inlineStr">
        <is>
          <t>https://kf.kobotoolbox.org/api/v2/assets/avstPQqLr3Ab3ZdcVTXZ6f/data/673490640/attachments/att9hnjKVdDRWDFxwxzRdZzk/</t>
        </is>
      </c>
      <c r="AFG46" t="inlineStr">
        <is>
          <t>Suyono/suyono_mse_2000</t>
        </is>
      </c>
      <c r="AFH46" t="n">
        <v/>
      </c>
      <c r="AFI46" t="n">
        <v/>
      </c>
    </row>
    <row r="47">
      <c r="A47" s="93" t="n">
        <v>46070</v>
      </c>
      <c r="B47" s="93" t="n">
        <v>46071</v>
      </c>
      <c r="C47" t="inlineStr">
        <is>
          <t>suyono</t>
        </is>
      </c>
      <c r="D47" t="inlineStr">
        <is>
          <t>supardi/tini</t>
        </is>
      </c>
      <c r="E47" t="n">
        <v>83821138159</v>
      </c>
      <c r="F47" t="inlineStr">
        <is>
          <t>-7.612208 110.430349 0 0</t>
        </is>
      </c>
      <c r="G47" t="n">
        <v>-7.612208</v>
      </c>
      <c r="H47" t="n">
        <v>110.430349</v>
      </c>
      <c r="I47" t="n">
        <v>0</v>
      </c>
      <c r="J47" t="n">
        <v>0</v>
      </c>
      <c r="K47" t="n">
        <v>0</v>
      </c>
      <c r="L47" t="inlineStr">
        <is>
          <t>-7.612357 110.430202 0 0</t>
        </is>
      </c>
      <c r="M47" t="n">
        <v>-7.612357</v>
      </c>
      <c r="N47" t="n">
        <v>110.430202</v>
      </c>
      <c r="O47" t="n">
        <v>0</v>
      </c>
      <c r="P47" t="n">
        <v>0</v>
      </c>
      <c r="Q47" t="n">
        <v>0</v>
      </c>
      <c r="R47" t="inlineStr">
        <is>
          <t>DIY</t>
        </is>
      </c>
      <c r="S47" t="n">
        <v>0</v>
      </c>
      <c r="T47" t="n">
        <v>0</v>
      </c>
      <c r="U47" t="n">
        <v>0</v>
      </c>
      <c r="V47" t="n">
        <v>0</v>
      </c>
      <c r="W47" t="n">
        <v>1</v>
      </c>
      <c r="X47" t="n">
        <v>0</v>
      </c>
      <c r="Y47" t="n">
        <v>0</v>
      </c>
      <c r="Z47" t="n">
        <v>0</v>
      </c>
      <c r="AA47" t="n">
        <v>0</v>
      </c>
      <c r="AB47" t="n">
        <v>0</v>
      </c>
      <c r="AC47" t="inlineStr">
        <is>
          <t>SLEMAN</t>
        </is>
      </c>
      <c r="AD47" t="inlineStr">
        <is>
          <t>CANGKRINGAN</t>
        </is>
      </c>
      <c r="AE47" t="inlineStr">
        <is>
          <t>UMBULHARJO</t>
        </is>
      </c>
      <c r="AF47" t="inlineStr">
        <is>
          <t>PINBUK</t>
        </is>
      </c>
      <c r="AG47" t="inlineStr">
        <is>
          <t>PBP0004</t>
        </is>
      </c>
      <c r="AH47" t="n">
        <v>13</v>
      </c>
      <c r="AI47" t="inlineStr">
        <is>
          <t>VPA1</t>
        </is>
      </c>
      <c r="AJ47" t="inlineStr">
        <is>
          <t>Tidak aktif</t>
        </is>
      </c>
      <c r="AK47" t="n">
        <v>45</v>
      </c>
      <c r="AL47" t="inlineStr">
        <is>
          <t>Perempuan</t>
        </is>
      </c>
      <c r="AM47" t="inlineStr">
        <is>
          <t>Sudah menikah</t>
        </is>
      </c>
      <c r="AN47" t="inlineStr">
        <is>
          <t>SMA/Sederajat</t>
        </is>
      </c>
      <c r="AO47" t="inlineStr">
        <is>
          <t>Petani</t>
        </is>
      </c>
      <c r="AP47" t="n">
        <v>1</v>
      </c>
      <c r="AQ47" t="n">
        <v>0</v>
      </c>
      <c r="AR47" t="n">
        <v>0</v>
      </c>
      <c r="AS47" t="n">
        <v>0</v>
      </c>
      <c r="AT47" t="n">
        <v>0</v>
      </c>
      <c r="AU47" t="n">
        <v>0</v>
      </c>
      <c r="AV47" t="n">
        <v>0</v>
      </c>
      <c r="AW47" t="n">
        <v>0</v>
      </c>
      <c r="AX47" t="n">
        <v/>
      </c>
      <c r="AY47" t="inlineStr">
        <is>
          <t>Tidak ada</t>
        </is>
      </c>
      <c r="AZ47" t="n">
        <v>0</v>
      </c>
      <c r="BA47" t="n">
        <v>0</v>
      </c>
      <c r="BB47" t="n">
        <v>0</v>
      </c>
      <c r="BC47" t="n">
        <v>0</v>
      </c>
      <c r="BD47" t="n">
        <v>0</v>
      </c>
      <c r="BE47" t="n">
        <v>0</v>
      </c>
      <c r="BF47" t="n">
        <v>0</v>
      </c>
      <c r="BG47" t="n">
        <v>1</v>
      </c>
      <c r="BH47" t="n">
        <v/>
      </c>
      <c r="BI47" t="inlineStr">
        <is>
          <t>&lt;Rp1.500.000</t>
        </is>
      </c>
      <c r="BJ47" t="n">
        <v>1</v>
      </c>
      <c r="BK47" t="n">
        <v>1</v>
      </c>
      <c r="BL47" t="n">
        <v>2</v>
      </c>
      <c r="BM47" t="n">
        <v>0</v>
      </c>
      <c r="BN47" t="inlineStr">
        <is>
          <t>Milik sendiri</t>
        </is>
      </c>
      <c r="BO47" t="inlineStr">
        <is>
          <t>Permanen (dinding bata dan semen)</t>
        </is>
      </c>
      <c r="BP47" t="n">
        <v>1</v>
      </c>
      <c r="BQ47" t="n">
        <v>0</v>
      </c>
      <c r="BR47" t="n">
        <v>0</v>
      </c>
      <c r="BS47" t="n">
        <v>0</v>
      </c>
      <c r="BT47" t="n">
        <v>0</v>
      </c>
      <c r="BU47" t="n">
        <v/>
      </c>
      <c r="BV47" t="inlineStr">
        <is>
          <t>Semen</t>
        </is>
      </c>
      <c r="BW47" t="n">
        <v>0</v>
      </c>
      <c r="BX47" t="n">
        <v>1</v>
      </c>
      <c r="BY47" t="n">
        <v>0</v>
      </c>
      <c r="BZ47" t="n">
        <v>0</v>
      </c>
      <c r="CA47" t="n">
        <v>0</v>
      </c>
      <c r="CB47" t="n">
        <v/>
      </c>
      <c r="CC47" t="inlineStr">
        <is>
          <t>Asbes Genting</t>
        </is>
      </c>
      <c r="CD47" t="n">
        <v>1</v>
      </c>
      <c r="CE47" t="n">
        <v>0</v>
      </c>
      <c r="CF47" t="n">
        <v>0</v>
      </c>
      <c r="CG47" t="n">
        <v>0</v>
      </c>
      <c r="CH47" t="n">
        <v>0</v>
      </c>
      <c r="CI47" t="n">
        <v>1</v>
      </c>
      <c r="CJ47" t="n">
        <v>0</v>
      </c>
      <c r="CK47" t="n">
        <v/>
      </c>
      <c r="CL47" t="inlineStr">
        <is>
          <t>Ya</t>
        </is>
      </c>
      <c r="CM47" t="n">
        <v>2013</v>
      </c>
      <c r="CN47" t="inlineStr">
        <is>
          <t>Fixed-Dome (Kubah Tetap)</t>
        </is>
      </c>
      <c r="CO47" t="inlineStr">
        <is>
          <t>6 m³ (4-5 ekor sapi, ±5 jam memasak/hari, ±50 kg</t>
        </is>
      </c>
      <c r="CP47" t="inlineStr">
        <is>
          <t>Anggota keluarga - laki-laki</t>
        </is>
      </c>
      <c r="CQ47" t="n">
        <v>0</v>
      </c>
      <c r="CR47" t="n">
        <v>0</v>
      </c>
      <c r="CS47" t="n">
        <v>0</v>
      </c>
      <c r="CT47" t="n">
        <v>0</v>
      </c>
      <c r="CU47" t="n">
        <v>1</v>
      </c>
      <c r="CV47" t="n">
        <v>0</v>
      </c>
      <c r="CW47" t="n">
        <v>0</v>
      </c>
      <c r="CX47" t="n">
        <v>0</v>
      </c>
      <c r="CY47" t="inlineStr">
        <is>
          <t>Anggota keluarga - perempuan dewasa</t>
        </is>
      </c>
      <c r="CZ47" t="n">
        <v>0</v>
      </c>
      <c r="DA47" t="n">
        <v>1</v>
      </c>
      <c r="DB47" t="n">
        <v>0</v>
      </c>
      <c r="DC47" t="n">
        <v/>
      </c>
      <c r="DD47" t="inlineStr">
        <is>
          <t>Anggota keluarga - laki-laki CPO atau pendamping</t>
        </is>
      </c>
      <c r="DE47" t="n">
        <v>1</v>
      </c>
      <c r="DF47" t="n">
        <v>0</v>
      </c>
      <c r="DG47" t="n">
        <v>1</v>
      </c>
      <c r="DH47" t="n">
        <v>0</v>
      </c>
      <c r="DI47" t="n">
        <v/>
      </c>
      <c r="DJ47" t="inlineStr">
        <is>
          <t>CPO atau pendamping</t>
        </is>
      </c>
      <c r="DK47" t="n">
        <v>0</v>
      </c>
      <c r="DL47" t="n">
        <v>0</v>
      </c>
      <c r="DM47" t="n">
        <v>1</v>
      </c>
      <c r="DN47" t="n">
        <v>0</v>
      </c>
      <c r="DO47" t="n">
        <v/>
      </c>
      <c r="DP47" t="inlineStr">
        <is>
          <t>Tidak berfungsi sama sekali</t>
        </is>
      </c>
      <c r="DQ47" t="inlineStr">
        <is>
          <t>&gt;1 tahun yang lalu</t>
        </is>
      </c>
      <c r="DR47" t="inlineStr">
        <is>
          <t>Tidak ada pihak yang mengelola/dapat memperbaiki sistem biogas</t>
        </is>
      </c>
      <c r="DS47" t="n">
        <v/>
      </c>
      <c r="DT47" t="n">
        <v/>
      </c>
      <c r="DU47" t="n">
        <v/>
      </c>
      <c r="DV47" t="n">
        <v/>
      </c>
      <c r="DW47" t="n">
        <v/>
      </c>
      <c r="DX47" t="n">
        <v/>
      </c>
      <c r="DY47" t="n">
        <v/>
      </c>
      <c r="DZ47" t="n">
        <v/>
      </c>
      <c r="EA47" t="n">
        <v/>
      </c>
      <c r="EB47" t="n">
        <v/>
      </c>
      <c r="EC47" t="n">
        <v/>
      </c>
      <c r="ED47" t="n">
        <v/>
      </c>
      <c r="EE47" t="n">
        <v/>
      </c>
      <c r="EF47" t="n">
        <v/>
      </c>
      <c r="EG47" t="n">
        <v/>
      </c>
      <c r="EH47" t="n">
        <v/>
      </c>
      <c r="EI47" t="inlineStr">
        <is>
          <t>Kurangnya dukungan atau pemantauan dari pemerintah atau CPO Keterbatasan akses terhadap informasi atau pelatihan terkait biogas</t>
        </is>
      </c>
      <c r="EJ47" t="n">
        <v>0</v>
      </c>
      <c r="EK47" t="n">
        <v>1</v>
      </c>
      <c r="EL47" t="n">
        <v>1</v>
      </c>
      <c r="EM47" t="n">
        <v>0</v>
      </c>
      <c r="EN47" t="n">
        <v>0</v>
      </c>
      <c r="EO47" t="n">
        <v/>
      </c>
      <c r="EP47" t="inlineStr">
        <is>
          <t>Ya, tetapi kurang jelas dan sulit diikuti</t>
        </is>
      </c>
      <c r="EQ47" t="inlineStr">
        <is>
          <t>Pelatihan</t>
        </is>
      </c>
      <c r="ER47" t="inlineStr">
        <is>
          <t>CPO atau pendamping</t>
        </is>
      </c>
      <c r="ES47" t="n">
        <v>1</v>
      </c>
      <c r="ET47" t="n">
        <v>0</v>
      </c>
      <c r="EU47" t="n">
        <v>0</v>
      </c>
      <c r="EV47" t="n">
        <v>0</v>
      </c>
      <c r="EW47" t="n">
        <v/>
      </c>
      <c r="EX47" t="inlineStr">
        <is>
          <t>Anggota keluarga - Laki-laki</t>
        </is>
      </c>
      <c r="EY47" t="n">
        <v>1</v>
      </c>
      <c r="EZ47" t="n">
        <v>0</v>
      </c>
      <c r="FA47" t="n">
        <v>0</v>
      </c>
      <c r="FB47" t="n">
        <v/>
      </c>
      <c r="FC47" t="inlineStr">
        <is>
          <t>Jarang sekali</t>
        </is>
      </c>
      <c r="FD47" t="n">
        <v/>
      </c>
      <c r="FE47" t="inlineStr">
        <is>
          <t>Mengetahui</t>
        </is>
      </c>
      <c r="FF47" t="inlineStr">
        <is>
          <t>Sering (setiap minggu)</t>
        </is>
      </c>
      <c r="FG47" t="inlineStr">
        <is>
          <t>Mengetahui</t>
        </is>
      </c>
      <c r="FH47" t="inlineStr">
        <is>
          <t>Jarang (setiap bulan atau lebih)</t>
        </is>
      </c>
      <c r="FI47" t="inlineStr">
        <is>
          <t>Mengetahui</t>
        </is>
      </c>
      <c r="FJ47" t="inlineStr">
        <is>
          <t>Sering (setiap minggu)</t>
        </is>
      </c>
      <c r="FK47" t="inlineStr">
        <is>
          <t>Tidak mengetahui</t>
        </is>
      </c>
      <c r="FL47" t="inlineStr">
        <is>
          <t>Tidak pernah</t>
        </is>
      </c>
      <c r="FM47" t="inlineStr">
        <is>
          <t>Mengetahui</t>
        </is>
      </c>
      <c r="FN47" t="inlineStr">
        <is>
          <t>Jarang (setiap bulan atau lebih)</t>
        </is>
      </c>
      <c r="FO47" t="inlineStr">
        <is>
          <t>Mengetahui</t>
        </is>
      </c>
      <c r="FP47" t="inlineStr">
        <is>
          <t>Cukup sering (2 minggu sekali)</t>
        </is>
      </c>
      <c r="FQ47" t="inlineStr">
        <is>
          <t>Mengetahui</t>
        </is>
      </c>
      <c r="FR47" t="inlineStr">
        <is>
          <t>Ya</t>
        </is>
      </c>
      <c r="FS47" t="inlineStr">
        <is>
          <t>Mengetahui</t>
        </is>
      </c>
      <c r="FT47" t="inlineStr">
        <is>
          <t>Ya, terkadang</t>
        </is>
      </c>
      <c r="FU47" t="inlineStr">
        <is>
          <t>Laki-laki dewasa Perempuan dewasa</t>
        </is>
      </c>
      <c r="FV47" t="n">
        <v>1</v>
      </c>
      <c r="FW47" t="n">
        <v>1</v>
      </c>
      <c r="FX47" t="n">
        <v>0</v>
      </c>
      <c r="FY47" t="n">
        <v>0</v>
      </c>
      <c r="FZ47" t="inlineStr">
        <is>
          <t>Kurang memahami</t>
        </is>
      </c>
      <c r="GA47" t="inlineStr">
        <is>
          <t>CPO Pelatihan</t>
        </is>
      </c>
      <c r="GB47" t="n">
        <v>1</v>
      </c>
      <c r="GC47" t="n">
        <v>1</v>
      </c>
      <c r="GD47" t="n">
        <v>0</v>
      </c>
      <c r="GE47" t="n">
        <v>0</v>
      </c>
      <c r="GF47" t="n">
        <v/>
      </c>
      <c r="GG47" t="inlineStr">
        <is>
          <t>Kadang-kadang</t>
        </is>
      </c>
      <c r="GH47" t="inlineStr">
        <is>
          <t>Tidak</t>
        </is>
      </c>
      <c r="GI47" t="n">
        <v/>
      </c>
      <c r="GJ47" t="n">
        <v/>
      </c>
      <c r="GK47" t="n">
        <v/>
      </c>
      <c r="GL47" t="n">
        <v/>
      </c>
      <c r="GM47" t="n">
        <v/>
      </c>
      <c r="GN47" t="n">
        <v/>
      </c>
      <c r="GO47" t="n">
        <v/>
      </c>
      <c r="GP47" t="inlineStr">
        <is>
          <t>Penuh (100%)</t>
        </is>
      </c>
      <c r="GQ47" t="inlineStr">
        <is>
          <t>Kayu bakar</t>
        </is>
      </c>
      <c r="GR47" t="n">
        <v>0</v>
      </c>
      <c r="GS47" t="n">
        <v>1</v>
      </c>
      <c r="GT47" t="n">
        <v>0</v>
      </c>
      <c r="GU47" t="n">
        <v>0</v>
      </c>
      <c r="GV47" t="n">
        <v>0</v>
      </c>
      <c r="GW47" t="n">
        <v>0</v>
      </c>
      <c r="GX47" t="n">
        <v>0</v>
      </c>
      <c r="GY47" t="n">
        <v/>
      </c>
      <c r="GZ47" t="inlineStr">
        <is>
          <t>Tidak</t>
        </is>
      </c>
      <c r="HA47" t="n">
        <v>800</v>
      </c>
      <c r="HB47" t="n">
        <v>0</v>
      </c>
      <c r="HC47" t="n">
        <v>600</v>
      </c>
      <c r="HD47" t="n">
        <v>0</v>
      </c>
      <c r="HE47" t="n">
        <v/>
      </c>
      <c r="HF47" t="n">
        <v/>
      </c>
      <c r="HG47" t="n">
        <v/>
      </c>
      <c r="HH47" t="n">
        <v/>
      </c>
      <c r="HI47" t="n">
        <v/>
      </c>
      <c r="HJ47" t="n">
        <v/>
      </c>
      <c r="HK47" t="n">
        <v/>
      </c>
      <c r="HL47" t="n">
        <v/>
      </c>
      <c r="HM47" t="n">
        <v/>
      </c>
      <c r="HN47" t="n">
        <v/>
      </c>
      <c r="HO47" t="n">
        <v/>
      </c>
      <c r="HP47" t="n">
        <v/>
      </c>
      <c r="HQ47" t="n">
        <v/>
      </c>
      <c r="HR47" t="n">
        <v/>
      </c>
      <c r="HS47" t="n">
        <v/>
      </c>
      <c r="HT47" t="n">
        <v/>
      </c>
      <c r="HU47" t="n">
        <v/>
      </c>
      <c r="HV47" t="n">
        <v/>
      </c>
      <c r="HW47" t="n">
        <v/>
      </c>
      <c r="HX47" t="n">
        <v/>
      </c>
      <c r="HY47" t="n">
        <v>200</v>
      </c>
      <c r="HZ47" t="n">
        <v>0</v>
      </c>
      <c r="IA47" t="n">
        <v/>
      </c>
      <c r="IB47" t="n">
        <v/>
      </c>
      <c r="IC47" t="n">
        <v/>
      </c>
      <c r="ID47" t="n">
        <v/>
      </c>
      <c r="IE47" t="n">
        <v/>
      </c>
      <c r="IF47" t="n">
        <v/>
      </c>
      <c r="IG47" t="n">
        <v/>
      </c>
      <c r="IH47" t="n">
        <v/>
      </c>
      <c r="II47" t="n">
        <v/>
      </c>
      <c r="IJ47" t="n">
        <v/>
      </c>
      <c r="IK47" t="inlineStr">
        <is>
          <t>15-30 kg</t>
        </is>
      </c>
      <c r="IL47" t="inlineStr">
        <is>
          <t>1-3 jam</t>
        </is>
      </c>
      <c r="IM47" t="inlineStr">
        <is>
          <t>Ya</t>
        </is>
      </c>
      <c r="IN47" t="inlineStr">
        <is>
          <t>Ya</t>
        </is>
      </c>
      <c r="IO47" t="inlineStr">
        <is>
          <t>Lebih bersih</t>
        </is>
      </c>
      <c r="IP47" t="inlineStr">
        <is>
          <t>Tidak pernah</t>
        </is>
      </c>
      <c r="IQ47" t="inlineStr">
        <is>
          <t>Tidak pernah</t>
        </is>
      </c>
      <c r="IR47" t="n">
        <v/>
      </c>
      <c r="IS47" t="n">
        <v/>
      </c>
      <c r="IT47" t="n">
        <v/>
      </c>
      <c r="IU47" t="n">
        <v/>
      </c>
      <c r="IV47" t="n">
        <v/>
      </c>
      <c r="IW47" t="n">
        <v/>
      </c>
      <c r="IX47" t="n">
        <v/>
      </c>
      <c r="IY47" t="n">
        <v/>
      </c>
      <c r="IZ47" t="inlineStr">
        <is>
          <t>Tidak pernah</t>
        </is>
      </c>
      <c r="JA47" t="n">
        <v/>
      </c>
      <c r="JB47" t="n">
        <v/>
      </c>
      <c r="JC47" t="n">
        <v/>
      </c>
      <c r="JD47" t="n">
        <v/>
      </c>
      <c r="JE47" t="n">
        <v/>
      </c>
      <c r="JF47" t="n">
        <v/>
      </c>
      <c r="JG47" t="n">
        <v/>
      </c>
      <c r="JH47" t="n">
        <v/>
      </c>
      <c r="JI47" t="inlineStr">
        <is>
          <t>Tidak pernah</t>
        </is>
      </c>
      <c r="JJ47" t="n">
        <v/>
      </c>
      <c r="JK47" t="n">
        <v/>
      </c>
      <c r="JL47" t="n">
        <v/>
      </c>
      <c r="JM47" t="n">
        <v/>
      </c>
      <c r="JN47" t="n">
        <v/>
      </c>
      <c r="JO47" t="n">
        <v/>
      </c>
      <c r="JP47" t="n">
        <v/>
      </c>
      <c r="JQ47" t="n">
        <v/>
      </c>
      <c r="JR47" t="inlineStr">
        <is>
          <t>Tidak pernah</t>
        </is>
      </c>
      <c r="JS47" t="n">
        <v/>
      </c>
      <c r="JT47" t="n">
        <v/>
      </c>
      <c r="JU47" t="n">
        <v/>
      </c>
      <c r="JV47" t="n">
        <v/>
      </c>
      <c r="JW47" t="n">
        <v/>
      </c>
      <c r="JX47" t="n">
        <v/>
      </c>
      <c r="JY47" t="n">
        <v/>
      </c>
      <c r="JZ47" t="n">
        <v/>
      </c>
      <c r="KA47" t="inlineStr">
        <is>
          <t>Tidak pernah</t>
        </is>
      </c>
      <c r="KB47" t="n">
        <v/>
      </c>
      <c r="KC47" t="n">
        <v/>
      </c>
      <c r="KD47" t="n">
        <v/>
      </c>
      <c r="KE47" t="n">
        <v/>
      </c>
      <c r="KF47" t="n">
        <v/>
      </c>
      <c r="KG47" t="n">
        <v/>
      </c>
      <c r="KH47" t="n">
        <v/>
      </c>
      <c r="KI47" t="n">
        <v/>
      </c>
      <c r="KJ47" t="inlineStr">
        <is>
          <t>Tidak pernah</t>
        </is>
      </c>
      <c r="KK47" t="n">
        <v/>
      </c>
      <c r="KL47" t="n">
        <v/>
      </c>
      <c r="KM47" t="n">
        <v/>
      </c>
      <c r="KN47" t="n">
        <v/>
      </c>
      <c r="KO47" t="n">
        <v/>
      </c>
      <c r="KP47" t="n">
        <v/>
      </c>
      <c r="KQ47" t="n">
        <v/>
      </c>
      <c r="KR47" t="n">
        <v/>
      </c>
      <c r="KS47" t="inlineStr">
        <is>
          <t>Cukup membaik</t>
        </is>
      </c>
      <c r="KT47" t="inlineStr">
        <is>
          <t>0-1 kali</t>
        </is>
      </c>
      <c r="KU47" t="inlineStr">
        <is>
          <t>0-1 kali</t>
        </is>
      </c>
      <c r="KV47" t="inlineStr">
        <is>
          <t>Tidak ada</t>
        </is>
      </c>
      <c r="KW47" t="n">
        <v>0</v>
      </c>
      <c r="KX47" t="n">
        <v>0</v>
      </c>
      <c r="KY47" t="n">
        <v>0</v>
      </c>
      <c r="KZ47" t="n">
        <v>1</v>
      </c>
      <c r="LA47" t="inlineStr">
        <is>
          <t>Tidak ada perubahan</t>
        </is>
      </c>
      <c r="LB47" t="inlineStr">
        <is>
          <t>Tidak ada perubahan</t>
        </is>
      </c>
      <c r="LC47" t="n">
        <v>3</v>
      </c>
      <c r="LD47" t="n">
        <v>3</v>
      </c>
      <c r="LE47" t="n">
        <v>0</v>
      </c>
      <c r="LF47" t="n">
        <v>0</v>
      </c>
      <c r="LG47" t="inlineStr">
        <is>
          <t>Ya</t>
        </is>
      </c>
      <c r="LH47" t="n">
        <v>75000</v>
      </c>
      <c r="LI47" t="n">
        <v/>
      </c>
      <c r="LJ47" t="inlineStr">
        <is>
          <t>Kebutuhan rumah tangga</t>
        </is>
      </c>
      <c r="LK47" t="n">
        <v>0</v>
      </c>
      <c r="LL47" t="n">
        <v>0</v>
      </c>
      <c r="LM47" t="n">
        <v>0</v>
      </c>
      <c r="LN47" t="n">
        <v>0</v>
      </c>
      <c r="LO47" t="n">
        <v>1</v>
      </c>
      <c r="LP47" t="n">
        <v>0</v>
      </c>
      <c r="LQ47" t="n">
        <v>0</v>
      </c>
      <c r="LR47" t="n">
        <v/>
      </c>
      <c r="LS47" t="n">
        <v>30</v>
      </c>
      <c r="LT47" t="n">
        <v>30</v>
      </c>
      <c r="LU47" t="n">
        <v>0</v>
      </c>
      <c r="LV47" t="n">
        <v>10</v>
      </c>
      <c r="LW47" t="n">
        <v>15</v>
      </c>
      <c r="LX47" t="n">
        <v>0</v>
      </c>
      <c r="LY47" t="n">
        <v>10</v>
      </c>
      <c r="LZ47" t="n">
        <v>10</v>
      </c>
      <c r="MA47" t="n">
        <v>0</v>
      </c>
      <c r="MB47" t="inlineStr">
        <is>
          <t>Ya</t>
        </is>
      </c>
      <c r="MC47" t="n">
        <v>90</v>
      </c>
      <c r="MD47" t="n">
        <v>60</v>
      </c>
      <c r="ME47" t="n">
        <v>60</v>
      </c>
      <c r="MF47" t="n">
        <v>30</v>
      </c>
      <c r="MG47" t="n">
        <v>0</v>
      </c>
      <c r="MH47" t="n">
        <v>0</v>
      </c>
      <c r="MI47" t="inlineStr">
        <is>
          <t>Aktivitas sosial diluar rumah (misalnya, berkumpul dengan tetangga, mengikuti kegiatan PKK, dsb) Bekerja</t>
        </is>
      </c>
      <c r="MJ47" t="n">
        <v>0</v>
      </c>
      <c r="MK47" t="n">
        <v>1</v>
      </c>
      <c r="ML47" t="n">
        <v>0</v>
      </c>
      <c r="MM47" t="n">
        <v>0</v>
      </c>
      <c r="MN47" t="n">
        <v>1</v>
      </c>
      <c r="MO47" t="n">
        <v>0</v>
      </c>
      <c r="MP47" t="n">
        <v/>
      </c>
      <c r="MQ47" t="inlineStr">
        <is>
          <t>Memerah susu</t>
        </is>
      </c>
      <c r="MR47" t="n">
        <v/>
      </c>
      <c r="MS47" t="inlineStr">
        <is>
          <t>KWT, pertemuan PKK, Pengajian</t>
        </is>
      </c>
      <c r="MT47" t="n">
        <v/>
      </c>
      <c r="MU47" t="inlineStr">
        <is>
          <t>Tidak</t>
        </is>
      </c>
      <c r="MV47" t="n">
        <v/>
      </c>
      <c r="MW47" t="n">
        <v/>
      </c>
      <c r="MX47" t="n">
        <v/>
      </c>
      <c r="MY47" t="n">
        <v/>
      </c>
      <c r="MZ47" t="n">
        <v/>
      </c>
      <c r="NA47" t="n">
        <v/>
      </c>
      <c r="NB47" t="n">
        <v/>
      </c>
      <c r="NC47" t="n">
        <v/>
      </c>
      <c r="ND47" t="n">
        <v/>
      </c>
      <c r="NE47" t="n">
        <v/>
      </c>
      <c r="NF47" t="n">
        <v/>
      </c>
      <c r="NG47" t="n">
        <v/>
      </c>
      <c r="NH47" t="n">
        <v/>
      </c>
      <c r="NI47" t="n">
        <v/>
      </c>
      <c r="NJ47" t="n">
        <v/>
      </c>
      <c r="NK47" t="n">
        <v/>
      </c>
      <c r="NL47" t="inlineStr">
        <is>
          <t>Tidak</t>
        </is>
      </c>
      <c r="NM47" t="inlineStr">
        <is>
          <t>100% dana hibah</t>
        </is>
      </c>
      <c r="NN47" t="inlineStr">
        <is>
          <t>0 (100% sumber pembiayaan dari hibah)</t>
        </is>
      </c>
      <c r="NO47" t="inlineStr">
        <is>
          <t>Pemerintah</t>
        </is>
      </c>
      <c r="NP47" t="n">
        <v/>
      </c>
      <c r="NQ47" t="n">
        <v/>
      </c>
      <c r="NR47" t="n">
        <v/>
      </c>
      <c r="NS47" t="n">
        <v/>
      </c>
      <c r="NT47" t="n">
        <v/>
      </c>
      <c r="NU47" t="n">
        <v/>
      </c>
      <c r="NV47" t="n">
        <v/>
      </c>
      <c r="NW47" t="n">
        <v/>
      </c>
      <c r="NX47" t="inlineStr">
        <is>
          <t>Sedikit meningkat</t>
        </is>
      </c>
      <c r="NY47" t="n">
        <v>90</v>
      </c>
      <c r="NZ47" t="n">
        <v>0</v>
      </c>
      <c r="OA47" t="n">
        <v>0</v>
      </c>
      <c r="OB47" t="n">
        <v>10</v>
      </c>
      <c r="OC47" t="n">
        <v>0</v>
      </c>
      <c r="OD47" t="n">
        <v>0</v>
      </c>
      <c r="OE47" t="inlineStr">
        <is>
          <t>Lebih baik</t>
        </is>
      </c>
      <c r="OF47" t="inlineStr">
        <is>
          <t>Lebih baik (beda waktu memasak 5-30 menit, ATAU tidak lagi ada rasa/bau makanan yang berubah, ATAU alasan lainnya)</t>
        </is>
      </c>
      <c r="OG47" t="inlineStr">
        <is>
          <t>Tidak</t>
        </is>
      </c>
      <c r="OH47" t="n">
        <v>0</v>
      </c>
      <c r="OI47" t="n">
        <v>6</v>
      </c>
      <c r="OJ47" t="n">
        <v>0</v>
      </c>
      <c r="OK47" t="n">
        <v>0</v>
      </c>
      <c r="OL47" t="n">
        <v>0</v>
      </c>
      <c r="OM47" t="n">
        <v>0</v>
      </c>
      <c r="ON47" t="n">
        <v>0</v>
      </c>
      <c r="OO47" t="n">
        <v>0</v>
      </c>
      <c r="OP47" t="inlineStr">
        <is>
          <t>Sapi perah</t>
        </is>
      </c>
      <c r="OQ47" t="n">
        <v>0</v>
      </c>
      <c r="OR47" t="n">
        <v>1</v>
      </c>
      <c r="OS47" t="n">
        <v>0</v>
      </c>
      <c r="OT47" t="n">
        <v>0</v>
      </c>
      <c r="OU47" t="n">
        <v>0</v>
      </c>
      <c r="OV47" t="n">
        <v>0</v>
      </c>
      <c r="OW47" t="n">
        <v>0</v>
      </c>
      <c r="OX47" t="n">
        <v>0</v>
      </c>
      <c r="OY47" t="n">
        <v>0</v>
      </c>
      <c r="OZ47" t="inlineStr">
        <is>
          <t>Sapi perah</t>
        </is>
      </c>
      <c r="PA47" t="n">
        <v>0</v>
      </c>
      <c r="PB47" t="n">
        <v>1</v>
      </c>
      <c r="PC47" t="n">
        <v>0</v>
      </c>
      <c r="PD47" t="n">
        <v>0</v>
      </c>
      <c r="PE47" t="n">
        <v>0</v>
      </c>
      <c r="PF47" t="n">
        <v>0</v>
      </c>
      <c r="PG47" t="n">
        <v>0</v>
      </c>
      <c r="PH47" t="n">
        <v>0</v>
      </c>
      <c r="PI47" t="n">
        <v>0</v>
      </c>
      <c r="PJ47" t="inlineStr">
        <is>
          <t>Sapi perah</t>
        </is>
      </c>
      <c r="PK47" t="n">
        <v>0</v>
      </c>
      <c r="PL47" t="n">
        <v>1</v>
      </c>
      <c r="PM47" t="n">
        <v>0</v>
      </c>
      <c r="PN47" t="n">
        <v>0</v>
      </c>
      <c r="PO47" t="n">
        <v>0</v>
      </c>
      <c r="PP47" t="n">
        <v>0</v>
      </c>
      <c r="PQ47" t="n">
        <v>0</v>
      </c>
      <c r="PR47" t="n">
        <v>0</v>
      </c>
      <c r="PS47" t="n">
        <v>0</v>
      </c>
      <c r="PT47" t="n">
        <v/>
      </c>
      <c r="PU47" t="n">
        <v/>
      </c>
      <c r="PV47" t="n">
        <v/>
      </c>
      <c r="PW47" t="n">
        <v/>
      </c>
      <c r="PX47" t="n">
        <v/>
      </c>
      <c r="PY47" t="n">
        <v/>
      </c>
      <c r="PZ47" t="n">
        <v/>
      </c>
      <c r="QA47" t="n">
        <v/>
      </c>
      <c r="QB47" t="n">
        <v/>
      </c>
      <c r="QC47" t="n">
        <v/>
      </c>
      <c r="QD47" t="n">
        <v/>
      </c>
      <c r="QE47" t="inlineStr">
        <is>
          <t>1-Disebarkan ke lahan terbuka</t>
        </is>
      </c>
      <c r="QF47" t="n">
        <v>0</v>
      </c>
      <c r="QG47" t="n">
        <v>0</v>
      </c>
      <c r="QH47" t="n">
        <v>0</v>
      </c>
      <c r="QI47" t="n">
        <v>0</v>
      </c>
      <c r="QJ47" t="n">
        <v>0</v>
      </c>
      <c r="QK47" t="n">
        <v>1</v>
      </c>
      <c r="QL47" t="n">
        <v>0</v>
      </c>
      <c r="QM47" t="n">
        <v>0</v>
      </c>
      <c r="QN47" t="n">
        <v>0</v>
      </c>
      <c r="QO47" t="n">
        <v/>
      </c>
      <c r="QP47" t="n">
        <v/>
      </c>
      <c r="QQ47" t="n">
        <v/>
      </c>
      <c r="QR47" t="n">
        <v/>
      </c>
      <c r="QS47" t="n">
        <v/>
      </c>
      <c r="QT47" t="n">
        <v/>
      </c>
      <c r="QU47" t="n">
        <v/>
      </c>
      <c r="QV47" t="n">
        <v/>
      </c>
      <c r="QW47" t="n">
        <v/>
      </c>
      <c r="QX47" t="n">
        <v/>
      </c>
      <c r="QY47" t="n">
        <v/>
      </c>
      <c r="QZ47" t="n">
        <v/>
      </c>
      <c r="RA47" t="n">
        <v/>
      </c>
      <c r="RB47" t="n">
        <v/>
      </c>
      <c r="RC47" t="n">
        <v/>
      </c>
      <c r="RD47" t="n">
        <v/>
      </c>
      <c r="RE47" t="n">
        <v/>
      </c>
      <c r="RF47" t="n">
        <v/>
      </c>
      <c r="RG47" t="n">
        <v/>
      </c>
      <c r="RH47" t="n">
        <v/>
      </c>
      <c r="RI47" t="n">
        <v/>
      </c>
      <c r="RJ47" t="n">
        <v/>
      </c>
      <c r="RK47" t="n">
        <v/>
      </c>
      <c r="RL47" t="n">
        <v/>
      </c>
      <c r="RM47" t="n">
        <v/>
      </c>
      <c r="RN47" t="n">
        <v/>
      </c>
      <c r="RO47" t="n">
        <v/>
      </c>
      <c r="RP47" t="n">
        <v/>
      </c>
      <c r="RQ47" t="n">
        <v/>
      </c>
      <c r="RR47" t="n">
        <v/>
      </c>
      <c r="RS47" t="n">
        <v/>
      </c>
      <c r="RT47" t="n">
        <v/>
      </c>
      <c r="RU47" t="n">
        <v/>
      </c>
      <c r="RV47" t="n">
        <v/>
      </c>
      <c r="RW47" t="n">
        <v/>
      </c>
      <c r="RX47" t="n">
        <v/>
      </c>
      <c r="RY47" t="n">
        <v/>
      </c>
      <c r="RZ47" t="n">
        <v/>
      </c>
      <c r="SA47" t="n">
        <v/>
      </c>
      <c r="SB47" t="n">
        <v/>
      </c>
      <c r="SC47" t="n">
        <v/>
      </c>
      <c r="SD47" t="n">
        <v/>
      </c>
      <c r="SE47" t="n">
        <v/>
      </c>
      <c r="SF47" t="n">
        <v/>
      </c>
      <c r="SG47" t="n">
        <v/>
      </c>
      <c r="SH47" t="n">
        <v/>
      </c>
      <c r="SI47" t="n">
        <v/>
      </c>
      <c r="SJ47" t="n">
        <v/>
      </c>
      <c r="SK47" t="n">
        <v/>
      </c>
      <c r="SL47" t="n">
        <v/>
      </c>
      <c r="SM47" t="n">
        <v/>
      </c>
      <c r="SN47" t="n">
        <v/>
      </c>
      <c r="SO47" t="n">
        <v/>
      </c>
      <c r="SP47" t="n">
        <v/>
      </c>
      <c r="SQ47" t="n">
        <v/>
      </c>
      <c r="SR47" t="n">
        <v/>
      </c>
      <c r="SS47" t="n">
        <v/>
      </c>
      <c r="ST47" t="n">
        <v/>
      </c>
      <c r="SU47" t="n">
        <v/>
      </c>
      <c r="SV47" t="n">
        <v/>
      </c>
      <c r="SW47" t="n">
        <v/>
      </c>
      <c r="SX47" t="n">
        <v/>
      </c>
      <c r="SY47" t="n">
        <v/>
      </c>
      <c r="SZ47" t="n">
        <v>3</v>
      </c>
      <c r="TA47" t="n">
        <v/>
      </c>
      <c r="TB47" t="n">
        <v/>
      </c>
      <c r="TC47" t="n">
        <v/>
      </c>
      <c r="TD47" t="n">
        <v/>
      </c>
      <c r="TE47" t="n">
        <v/>
      </c>
      <c r="TF47" t="n">
        <v/>
      </c>
      <c r="TG47" t="n">
        <v/>
      </c>
      <c r="TH47" t="n">
        <v/>
      </c>
      <c r="TI47" t="n">
        <v/>
      </c>
      <c r="TJ47" t="n">
        <v/>
      </c>
      <c r="TK47" t="n">
        <v/>
      </c>
      <c r="TL47" t="n">
        <v/>
      </c>
      <c r="TM47" t="n">
        <v/>
      </c>
      <c r="TN47" t="n">
        <v/>
      </c>
      <c r="TO47" t="n">
        <v/>
      </c>
      <c r="TP47" t="n">
        <v/>
      </c>
      <c r="TQ47" t="n">
        <v/>
      </c>
      <c r="TR47" t="n">
        <v/>
      </c>
      <c r="TS47" t="n">
        <v/>
      </c>
      <c r="TT47" t="n">
        <v/>
      </c>
      <c r="TU47" t="n">
        <v/>
      </c>
      <c r="TV47" t="n">
        <v/>
      </c>
      <c r="TW47" t="n">
        <v/>
      </c>
      <c r="TX47" t="n">
        <v/>
      </c>
      <c r="TY47" t="n">
        <v/>
      </c>
      <c r="TZ47" t="n">
        <v/>
      </c>
      <c r="UA47" t="n">
        <v/>
      </c>
      <c r="UB47" t="n">
        <v/>
      </c>
      <c r="UC47" t="n">
        <v/>
      </c>
      <c r="UD47" t="n">
        <v/>
      </c>
      <c r="UE47" t="n">
        <v/>
      </c>
      <c r="UF47" t="n">
        <v/>
      </c>
      <c r="UG47" t="n">
        <v/>
      </c>
      <c r="UH47" t="n">
        <v/>
      </c>
      <c r="UI47" t="n">
        <v/>
      </c>
      <c r="UJ47" t="n">
        <v/>
      </c>
      <c r="UK47" t="n">
        <v/>
      </c>
      <c r="UL47" t="n">
        <v/>
      </c>
      <c r="UM47" t="n">
        <v/>
      </c>
      <c r="UN47" t="n">
        <v/>
      </c>
      <c r="UO47" t="n">
        <v/>
      </c>
      <c r="UP47" t="n">
        <v/>
      </c>
      <c r="UQ47" t="n">
        <v/>
      </c>
      <c r="UR47" t="n">
        <v/>
      </c>
      <c r="US47" t="n">
        <v/>
      </c>
      <c r="UT47" t="n">
        <v/>
      </c>
      <c r="UU47" t="n">
        <v/>
      </c>
      <c r="UV47" t="inlineStr">
        <is>
          <t>Pemberian pakan di kandang</t>
        </is>
      </c>
      <c r="UW47" t="n">
        <v/>
      </c>
      <c r="UX47" t="n">
        <v/>
      </c>
      <c r="UY47" t="n">
        <v/>
      </c>
      <c r="UZ47" t="n">
        <v/>
      </c>
      <c r="VA47" t="n">
        <v/>
      </c>
      <c r="VB47" t="n">
        <v/>
      </c>
      <c r="VC47" t="n">
        <v/>
      </c>
      <c r="VD47" t="inlineStr">
        <is>
          <t>Sangat jarang (&gt;1 bulan sekali)</t>
        </is>
      </c>
      <c r="VE47" t="n">
        <v/>
      </c>
      <c r="VF47" t="n">
        <v/>
      </c>
      <c r="VG47" t="n">
        <v/>
      </c>
      <c r="VH47" t="n">
        <v/>
      </c>
      <c r="VI47" t="n">
        <v/>
      </c>
      <c r="VJ47" t="n">
        <v/>
      </c>
      <c r="VK47" t="n">
        <v/>
      </c>
      <c r="VL47" t="inlineStr">
        <is>
          <t>Sering (1 kali sehari)</t>
        </is>
      </c>
      <c r="VM47" t="n">
        <v/>
      </c>
      <c r="VN47" t="n">
        <v/>
      </c>
      <c r="VO47" t="n">
        <v/>
      </c>
      <c r="VP47" t="n">
        <v/>
      </c>
      <c r="VQ47" t="n">
        <v/>
      </c>
      <c r="VR47" t="n">
        <v/>
      </c>
      <c r="VS47" t="n">
        <v/>
      </c>
      <c r="VT47" t="n">
        <v/>
      </c>
      <c r="VU47" t="n">
        <v/>
      </c>
      <c r="VV47" t="n">
        <v/>
      </c>
      <c r="VW47" t="n">
        <v/>
      </c>
      <c r="VX47" t="n">
        <v/>
      </c>
      <c r="VY47" t="n">
        <v/>
      </c>
      <c r="VZ47" t="n">
        <v/>
      </c>
      <c r="WA47" t="n">
        <v/>
      </c>
      <c r="WB47" t="n">
        <v/>
      </c>
      <c r="WC47" t="n">
        <v/>
      </c>
      <c r="WD47" t="n">
        <v/>
      </c>
      <c r="WE47" t="n">
        <v/>
      </c>
      <c r="WF47" t="inlineStr">
        <is>
          <t>3-Disimpan terbuka (dry lot) 6-Digester biogas</t>
        </is>
      </c>
      <c r="WG47" t="n">
        <v>0</v>
      </c>
      <c r="WH47" t="n">
        <v>0</v>
      </c>
      <c r="WI47" t="n">
        <v>0</v>
      </c>
      <c r="WJ47" t="n">
        <v>0</v>
      </c>
      <c r="WK47" t="n">
        <v>0</v>
      </c>
      <c r="WL47" t="n">
        <v>0</v>
      </c>
      <c r="WM47" t="n">
        <v>1</v>
      </c>
      <c r="WN47" t="n">
        <v>0</v>
      </c>
      <c r="WO47" t="n">
        <v>0</v>
      </c>
      <c r="WP47" t="n">
        <v>1</v>
      </c>
      <c r="WQ47" t="n">
        <v>0</v>
      </c>
      <c r="WR47" t="n">
        <v>0</v>
      </c>
      <c r="WS47" t="n">
        <v/>
      </c>
      <c r="WT47" t="n">
        <v/>
      </c>
      <c r="WU47" t="n">
        <v/>
      </c>
      <c r="WV47" t="n">
        <v/>
      </c>
      <c r="WW47" t="n">
        <v/>
      </c>
      <c r="WX47" t="n">
        <v/>
      </c>
      <c r="WY47" t="n">
        <v/>
      </c>
      <c r="WZ47" t="n">
        <v/>
      </c>
      <c r="XA47" t="n">
        <v/>
      </c>
      <c r="XB47" t="n">
        <v/>
      </c>
      <c r="XC47" t="n">
        <v/>
      </c>
      <c r="XD47" t="n">
        <v/>
      </c>
      <c r="XE47" t="n">
        <v/>
      </c>
      <c r="XF47" t="n">
        <v/>
      </c>
      <c r="XG47" t="n">
        <v/>
      </c>
      <c r="XH47" t="n">
        <v/>
      </c>
      <c r="XI47" t="n">
        <v/>
      </c>
      <c r="XJ47" t="n">
        <v/>
      </c>
      <c r="XK47" t="n">
        <v/>
      </c>
      <c r="XL47" t="n">
        <v/>
      </c>
      <c r="XM47" t="n">
        <v/>
      </c>
      <c r="XN47" t="n">
        <v/>
      </c>
      <c r="XO47" t="n">
        <v/>
      </c>
      <c r="XP47" t="n">
        <v/>
      </c>
      <c r="XQ47" t="n">
        <v/>
      </c>
      <c r="XR47" t="n">
        <v/>
      </c>
      <c r="XS47" t="n">
        <v/>
      </c>
      <c r="XT47" t="n">
        <v/>
      </c>
      <c r="XU47" t="n">
        <v/>
      </c>
      <c r="XV47" t="n">
        <v/>
      </c>
      <c r="XW47" t="n">
        <v/>
      </c>
      <c r="XX47" t="n">
        <v/>
      </c>
      <c r="XY47" t="n">
        <v/>
      </c>
      <c r="XZ47" t="n">
        <v/>
      </c>
      <c r="YA47" t="n">
        <v/>
      </c>
      <c r="YB47" t="n">
        <v/>
      </c>
      <c r="YC47" t="n">
        <v/>
      </c>
      <c r="YD47" t="n">
        <v/>
      </c>
      <c r="YE47" t="n">
        <v/>
      </c>
      <c r="YF47" t="n">
        <v/>
      </c>
      <c r="YG47" t="n">
        <v/>
      </c>
      <c r="YH47" t="n">
        <v/>
      </c>
      <c r="YI47" t="n">
        <v/>
      </c>
      <c r="YJ47" t="n">
        <v/>
      </c>
      <c r="YK47" t="n">
        <v/>
      </c>
      <c r="YL47" t="n">
        <v/>
      </c>
      <c r="YM47" t="n">
        <v/>
      </c>
      <c r="YN47" t="n">
        <v/>
      </c>
      <c r="YO47" t="n">
        <v/>
      </c>
      <c r="YP47" t="n">
        <v/>
      </c>
      <c r="YQ47" t="n">
        <v/>
      </c>
      <c r="YR47" t="n">
        <v/>
      </c>
      <c r="YS47" t="n">
        <v/>
      </c>
      <c r="YT47" t="n">
        <v/>
      </c>
      <c r="YU47" t="n">
        <v/>
      </c>
      <c r="YV47" t="n">
        <v/>
      </c>
      <c r="YW47" t="n">
        <v/>
      </c>
      <c r="YX47" t="n">
        <v/>
      </c>
      <c r="YY47" t="n">
        <v/>
      </c>
      <c r="YZ47" t="n">
        <v/>
      </c>
      <c r="ZA47" t="n">
        <v/>
      </c>
      <c r="ZB47" t="n">
        <v/>
      </c>
      <c r="ZC47" t="n">
        <v/>
      </c>
      <c r="ZD47" t="n">
        <v/>
      </c>
      <c r="ZE47" t="n">
        <v/>
      </c>
      <c r="ZF47" t="n">
        <v/>
      </c>
      <c r="ZG47" t="n">
        <v/>
      </c>
      <c r="ZH47" t="n">
        <v/>
      </c>
      <c r="ZI47" t="n">
        <v/>
      </c>
      <c r="ZJ47" t="n">
        <v/>
      </c>
      <c r="ZK47" t="n">
        <v/>
      </c>
      <c r="ZL47" t="n">
        <v/>
      </c>
      <c r="ZM47" t="n">
        <v/>
      </c>
      <c r="ZN47" t="n">
        <v/>
      </c>
      <c r="ZO47" t="n">
        <v>80</v>
      </c>
      <c r="ZP47" t="n">
        <v/>
      </c>
      <c r="ZQ47" t="n">
        <v/>
      </c>
      <c r="ZR47" t="n">
        <v/>
      </c>
      <c r="ZS47" t="n">
        <v/>
      </c>
      <c r="ZT47" t="n">
        <v/>
      </c>
      <c r="ZU47" t="n">
        <v/>
      </c>
      <c r="ZV47" t="n">
        <v/>
      </c>
      <c r="ZW47" t="n">
        <v>2</v>
      </c>
      <c r="ZX47" t="n">
        <v/>
      </c>
      <c r="ZY47" t="n">
        <v/>
      </c>
      <c r="ZZ47" t="n">
        <v/>
      </c>
      <c r="AAA47" t="n">
        <v/>
      </c>
      <c r="AAB47" t="n">
        <v/>
      </c>
      <c r="AAC47" t="n">
        <v/>
      </c>
      <c r="AAD47" t="n">
        <v/>
      </c>
      <c r="AAE47" t="inlineStr">
        <is>
          <t>Pakan segar (misal: rumput)</t>
        </is>
      </c>
      <c r="AAF47" t="n">
        <v/>
      </c>
      <c r="AAG47" t="n">
        <v/>
      </c>
      <c r="AAH47" t="n">
        <v/>
      </c>
      <c r="AAI47" t="n">
        <v/>
      </c>
      <c r="AAJ47" t="n">
        <v/>
      </c>
      <c r="AAK47" t="n">
        <v/>
      </c>
      <c r="AAL47" t="inlineStr">
        <is>
          <t>Tidak</t>
        </is>
      </c>
      <c r="AAM47" t="n">
        <v/>
      </c>
      <c r="AAN47" t="n">
        <v/>
      </c>
      <c r="AAO47" t="n">
        <v/>
      </c>
      <c r="AAP47" t="n">
        <v/>
      </c>
      <c r="AAQ47" t="n">
        <v/>
      </c>
      <c r="AAR47" t="inlineStr">
        <is>
          <t>Tidak</t>
        </is>
      </c>
      <c r="AAS47" t="inlineStr">
        <is>
          <t>Tidak pasti/ragu-ragu</t>
        </is>
      </c>
      <c r="AAT47" t="inlineStr">
        <is>
          <t>Didiamkan saja/dibiarkan di tempatnya (di bak/kolam penampung slurry)</t>
        </is>
      </c>
      <c r="AAU47" t="n">
        <v>0</v>
      </c>
      <c r="AAV47" t="n">
        <v>0</v>
      </c>
      <c r="AAW47" t="n">
        <v>0</v>
      </c>
      <c r="AAX47" t="n">
        <v>0</v>
      </c>
      <c r="AAY47" t="n">
        <v>0</v>
      </c>
      <c r="AAZ47" t="n">
        <v>1</v>
      </c>
      <c r="ABA47" t="n">
        <v>0</v>
      </c>
      <c r="ABB47" t="n">
        <v/>
      </c>
      <c r="ABC47" t="n">
        <v/>
      </c>
      <c r="ABD47" t="n">
        <v/>
      </c>
      <c r="ABE47" t="n">
        <v/>
      </c>
      <c r="ABF47" t="n">
        <v/>
      </c>
      <c r="ABG47" t="n">
        <v/>
      </c>
      <c r="ABH47" t="n">
        <v/>
      </c>
      <c r="ABI47" t="n">
        <v/>
      </c>
      <c r="ABJ47" t="n">
        <v/>
      </c>
      <c r="ABK47" t="n">
        <v/>
      </c>
      <c r="ABL47" t="n">
        <v/>
      </c>
      <c r="ABM47" t="n">
        <v/>
      </c>
      <c r="ABN47" t="n">
        <v/>
      </c>
      <c r="ABO47" t="n">
        <v/>
      </c>
      <c r="ABP47" t="n">
        <v/>
      </c>
      <c r="ABQ47" t="n">
        <v/>
      </c>
      <c r="ABR47" t="n">
        <v/>
      </c>
      <c r="ABS47" t="n">
        <v/>
      </c>
      <c r="ABT47" t="n">
        <v/>
      </c>
      <c r="ABU47" t="n">
        <v/>
      </c>
      <c r="ABV47" t="n">
        <v/>
      </c>
      <c r="ABW47" t="n">
        <v/>
      </c>
      <c r="ABX47" t="n">
        <v/>
      </c>
      <c r="ABY47" t="n">
        <v/>
      </c>
      <c r="ABZ47" t="n">
        <v/>
      </c>
      <c r="ACA47" t="n">
        <v/>
      </c>
      <c r="ACB47" t="n">
        <v/>
      </c>
      <c r="ACC47" t="n">
        <v/>
      </c>
      <c r="ACD47" t="n">
        <v/>
      </c>
      <c r="ACE47" t="n">
        <v/>
      </c>
      <c r="ACF47" t="n">
        <v/>
      </c>
      <c r="ACG47" t="n">
        <v/>
      </c>
      <c r="ACH47" t="n">
        <v/>
      </c>
      <c r="ACI47" t="n">
        <v/>
      </c>
      <c r="ACJ47" t="n">
        <v/>
      </c>
      <c r="ACK47" t="inlineStr">
        <is>
          <t>Tidak punya waktu mengumpulkannya Ladang/sawah terlalu jauh, sulit untuk mengangkut ke sana</t>
        </is>
      </c>
      <c r="ACL47" t="n">
        <v>0</v>
      </c>
      <c r="ACM47" t="n">
        <v>0</v>
      </c>
      <c r="ACN47" t="n">
        <v>1</v>
      </c>
      <c r="ACO47" t="n">
        <v>1</v>
      </c>
      <c r="ACP47" t="n">
        <v>0</v>
      </c>
      <c r="ACQ47" t="n">
        <v>0</v>
      </c>
      <c r="ACR47" t="n">
        <v>0</v>
      </c>
      <c r="ACS47" t="n">
        <v/>
      </c>
      <c r="ACT47" t="inlineStr">
        <is>
          <t>Tidak ada</t>
        </is>
      </c>
      <c r="ACU47" t="inlineStr">
        <is>
          <t>Manfaat sangat besar</t>
        </is>
      </c>
      <c r="ACV47" t="inlineStr">
        <is>
          <t>Berkurang</t>
        </is>
      </c>
      <c r="ACW47" t="inlineStr">
        <is>
          <t>Anggota keluarga - Perempuan dewasa</t>
        </is>
      </c>
      <c r="ACX47" t="inlineStr">
        <is>
          <t>Netral/tidak tahu</t>
        </is>
      </c>
      <c r="ACY47" t="inlineStr">
        <is>
          <t>Anggota keluarga - Laki-laki dewasa Anggota keluarga - Perempuan dewasa Anggota keluarga - Anak-anak</t>
        </is>
      </c>
      <c r="ACZ47" t="n">
        <v>1</v>
      </c>
      <c r="ADA47" t="n">
        <v>1</v>
      </c>
      <c r="ADB47" t="n">
        <v>1</v>
      </c>
      <c r="ADC47" t="n">
        <v>0</v>
      </c>
      <c r="ADD47" t="inlineStr">
        <is>
          <t>Puas</t>
        </is>
      </c>
      <c r="ADE47" t="inlineStr">
        <is>
          <t>Puas</t>
        </is>
      </c>
      <c r="ADF47" t="inlineStr">
        <is>
          <t>Puas</t>
        </is>
      </c>
      <c r="ADG47" t="inlineStr">
        <is>
          <t>Puas</t>
        </is>
      </c>
      <c r="ADH47" t="inlineStr">
        <is>
          <t>Tidak</t>
        </is>
      </c>
      <c r="ADI47" t="n">
        <v/>
      </c>
      <c r="ADJ47" t="inlineStr">
        <is>
          <t>Puas</t>
        </is>
      </c>
      <c r="ADK47" t="n">
        <v/>
      </c>
      <c r="ADL47" t="n">
        <v/>
      </c>
      <c r="ADM47" t="n">
        <v/>
      </c>
      <c r="ADN47" t="n">
        <v/>
      </c>
      <c r="ADO47" t="n">
        <v/>
      </c>
      <c r="ADP47" t="n">
        <v/>
      </c>
      <c r="ADQ47" t="n">
        <v/>
      </c>
      <c r="ADR47" t="n">
        <v/>
      </c>
      <c r="ADS47" t="n">
        <v/>
      </c>
      <c r="ADT47" t="n">
        <v/>
      </c>
      <c r="ADU47" t="inlineStr">
        <is>
          <t>Dibiarkan saja</t>
        </is>
      </c>
      <c r="ADV47" t="n">
        <v>0</v>
      </c>
      <c r="ADW47" t="n">
        <v>0</v>
      </c>
      <c r="ADX47" t="n">
        <v>0</v>
      </c>
      <c r="ADY47" t="n">
        <v>0</v>
      </c>
      <c r="ADZ47" t="n">
        <v>0</v>
      </c>
      <c r="AEA47" t="n">
        <v>0</v>
      </c>
      <c r="AEB47" t="n">
        <v>1</v>
      </c>
      <c r="AEC47" t="n">
        <v>0</v>
      </c>
      <c r="AED47" t="inlineStr">
        <is>
          <t>Tidak ada</t>
        </is>
      </c>
      <c r="AEE47" t="inlineStr">
        <is>
          <t>Lainnya</t>
        </is>
      </c>
      <c r="AEF47" t="inlineStr">
        <is>
          <t>Tidak ada</t>
        </is>
      </c>
      <c r="AEG47" t="inlineStr">
        <is>
          <t>Lainnya</t>
        </is>
      </c>
      <c r="AEH47" t="inlineStr">
        <is>
          <t>Tidak menghubungi</t>
        </is>
      </c>
      <c r="AEI47" t="inlineStr">
        <is>
          <t>CPO untuk selalu meningkatkan pengawasan/kontrol ke pengguna biogas agar tahu keluhannya</t>
        </is>
      </c>
      <c r="AEJ47" t="inlineStr">
        <is>
          <t>Tidak pernah</t>
        </is>
      </c>
      <c r="AEK47" t="inlineStr">
        <is>
          <t>Pengurangan pengeluaran rumah tangga (bahan bakar minyak, pupuk, dll.) Lebih mudah mendapatkan energi Pasokan energi yang andal Lebih aman Pengurangan waktu dan tenaga Peningkatan kebersihan kandang ternak Dapur lebih bersih dan bebas asap Mendapatkan subsidi</t>
        </is>
      </c>
      <c r="AEL47" t="n">
        <v>1</v>
      </c>
      <c r="AEM47" t="n">
        <v>1</v>
      </c>
      <c r="AEN47" t="n">
        <v>1</v>
      </c>
      <c r="AEO47" t="n">
        <v>0</v>
      </c>
      <c r="AEP47" t="n">
        <v>1</v>
      </c>
      <c r="AEQ47" t="n">
        <v>1</v>
      </c>
      <c r="AER47" t="n">
        <v>1</v>
      </c>
      <c r="AES47" t="n">
        <v>0</v>
      </c>
      <c r="AET47" t="n">
        <v>1</v>
      </c>
      <c r="AEU47" t="n">
        <v>0</v>
      </c>
      <c r="AEV47" t="n">
        <v>1</v>
      </c>
      <c r="AEW47" t="n">
        <v>0</v>
      </c>
      <c r="AEX47" t="n">
        <v/>
      </c>
      <c r="AEY47" t="inlineStr">
        <is>
          <t>Mengurangi pengeluaran energi</t>
        </is>
      </c>
      <c r="AEZ47" t="n">
        <v/>
      </c>
      <c r="AFA47" t="inlineStr">
        <is>
          <t>Tetangga / teman / saudara</t>
        </is>
      </c>
      <c r="AFB47" t="n">
        <v/>
      </c>
      <c r="AFC47" t="inlineStr">
        <is>
          <t>Supardi-1-1_35_58.jpg</t>
        </is>
      </c>
      <c r="AFD47" t="inlineStr">
        <is>
          <t>https://kf.kobotoolbox.org/api/v2/assets/avstPQqLr3Ab3ZdcVTXZ6f/data/674213016/attachments/attZM7eLYW7EKFt97SkHS9rf/</t>
        </is>
      </c>
      <c r="AFE47" t="inlineStr">
        <is>
          <t>Supardi-2-1_36_9.jpg</t>
        </is>
      </c>
      <c r="AFF47" t="inlineStr">
        <is>
          <t>https://kf.kobotoolbox.org/api/v2/assets/avstPQqLr3Ab3ZdcVTXZ6f/data/674213016/attachments/attzN66aR8z5KmVL6VNzfybX/</t>
        </is>
      </c>
      <c r="AFG47" t="inlineStr">
        <is>
          <t>Suyono/suyono_mse_2000</t>
        </is>
      </c>
      <c r="AFH47" t="n">
        <v/>
      </c>
      <c r="AFI47" t="inlineStr">
        <is>
          <t>D2. Responden mengkonversikan penjualan kayu pada tahun 2013 sekitar 75 rb untuk sekitar 200 kg</t>
        </is>
      </c>
    </row>
    <row r="48">
      <c r="A48" s="93" t="n">
        <v>46079</v>
      </c>
      <c r="B48" s="93" t="n">
        <v>46079</v>
      </c>
      <c r="C48" t="inlineStr">
        <is>
          <t>suyono</t>
        </is>
      </c>
      <c r="D48" t="inlineStr">
        <is>
          <t>suparjo</t>
        </is>
      </c>
      <c r="E48" t="n">
        <v>82135481006</v>
      </c>
      <c r="F48" t="inlineStr">
        <is>
          <t>-7.713755 110.25046 0 0</t>
        </is>
      </c>
      <c r="G48" t="n">
        <v>-7.713755</v>
      </c>
      <c r="H48" t="n">
        <v>110.25046</v>
      </c>
      <c r="I48" t="n">
        <v>0</v>
      </c>
      <c r="J48" t="n">
        <v>0</v>
      </c>
      <c r="K48" t="n">
        <v>0</v>
      </c>
      <c r="L48" t="inlineStr">
        <is>
          <t>-7.713528 110.250376 0 0</t>
        </is>
      </c>
      <c r="M48" t="n">
        <v>-7.713528</v>
      </c>
      <c r="N48" t="n">
        <v>110.250376</v>
      </c>
      <c r="O48" t="n">
        <v>0</v>
      </c>
      <c r="P48" t="n">
        <v>0</v>
      </c>
      <c r="Q48" t="n">
        <v>0</v>
      </c>
      <c r="R48" t="inlineStr">
        <is>
          <t>DIY</t>
        </is>
      </c>
      <c r="S48" t="n">
        <v>0</v>
      </c>
      <c r="T48" t="n">
        <v>0</v>
      </c>
      <c r="U48" t="n">
        <v>0</v>
      </c>
      <c r="V48" t="n">
        <v>0</v>
      </c>
      <c r="W48" t="n">
        <v>1</v>
      </c>
      <c r="X48" t="n">
        <v>0</v>
      </c>
      <c r="Y48" t="n">
        <v>0</v>
      </c>
      <c r="Z48" t="n">
        <v>0</v>
      </c>
      <c r="AA48" t="n">
        <v>0</v>
      </c>
      <c r="AB48" t="n">
        <v>0</v>
      </c>
      <c r="AC48" t="inlineStr">
        <is>
          <t>SLEMAN</t>
        </is>
      </c>
      <c r="AD48" t="inlineStr">
        <is>
          <t>MINGGIR</t>
        </is>
      </c>
      <c r="AE48" t="inlineStr">
        <is>
          <t>SENDANGSARI</t>
        </is>
      </c>
      <c r="AF48" t="inlineStr">
        <is>
          <t>RUMAH ILHAM</t>
        </is>
      </c>
      <c r="AG48" t="inlineStr">
        <is>
          <t>HIP0031</t>
        </is>
      </c>
      <c r="AH48" t="n">
        <v>7</v>
      </c>
      <c r="AI48" t="inlineStr">
        <is>
          <t>VPA2</t>
        </is>
      </c>
      <c r="AJ48" t="inlineStr">
        <is>
          <t>Aktif</t>
        </is>
      </c>
      <c r="AK48" t="n">
        <v>47</v>
      </c>
      <c r="AL48" t="inlineStr">
        <is>
          <t>Laki-laki</t>
        </is>
      </c>
      <c r="AM48" t="inlineStr">
        <is>
          <t>Sudah menikah</t>
        </is>
      </c>
      <c r="AN48" t="inlineStr">
        <is>
          <t>SMA/Sederajat</t>
        </is>
      </c>
      <c r="AO48" t="inlineStr">
        <is>
          <t>Petani</t>
        </is>
      </c>
      <c r="AP48" t="n">
        <v>1</v>
      </c>
      <c r="AQ48" t="n">
        <v>0</v>
      </c>
      <c r="AR48" t="n">
        <v>0</v>
      </c>
      <c r="AS48" t="n">
        <v>0</v>
      </c>
      <c r="AT48" t="n">
        <v>0</v>
      </c>
      <c r="AU48" t="n">
        <v>0</v>
      </c>
      <c r="AV48" t="n">
        <v>0</v>
      </c>
      <c r="AW48" t="n">
        <v>0</v>
      </c>
      <c r="AX48" t="n">
        <v/>
      </c>
      <c r="AY48" t="inlineStr">
        <is>
          <t>Peternak</t>
        </is>
      </c>
      <c r="AZ48" t="n">
        <v>0</v>
      </c>
      <c r="BA48" t="n">
        <v>1</v>
      </c>
      <c r="BB48" t="n">
        <v>0</v>
      </c>
      <c r="BC48" t="n">
        <v>0</v>
      </c>
      <c r="BD48" t="n">
        <v>0</v>
      </c>
      <c r="BE48" t="n">
        <v>0</v>
      </c>
      <c r="BF48" t="n">
        <v>0</v>
      </c>
      <c r="BG48" t="n">
        <v>0</v>
      </c>
      <c r="BH48" t="n">
        <v/>
      </c>
      <c r="BI48" t="inlineStr">
        <is>
          <t>Rp1.500.000 - Rp2.500.000</t>
        </is>
      </c>
      <c r="BJ48" t="n">
        <v>2</v>
      </c>
      <c r="BK48" t="n">
        <v>2</v>
      </c>
      <c r="BL48" t="n">
        <v>1</v>
      </c>
      <c r="BM48" t="n">
        <v>0</v>
      </c>
      <c r="BN48" t="inlineStr">
        <is>
          <t>Milik sendiri</t>
        </is>
      </c>
      <c r="BO48" t="inlineStr">
        <is>
          <t>Permanen (dinding bata dan semen)</t>
        </is>
      </c>
      <c r="BP48" t="n">
        <v>1</v>
      </c>
      <c r="BQ48" t="n">
        <v>0</v>
      </c>
      <c r="BR48" t="n">
        <v>0</v>
      </c>
      <c r="BS48" t="n">
        <v>0</v>
      </c>
      <c r="BT48" t="n">
        <v>0</v>
      </c>
      <c r="BU48" t="n">
        <v/>
      </c>
      <c r="BV48" t="inlineStr">
        <is>
          <t>Semen Keramik/ubin</t>
        </is>
      </c>
      <c r="BW48" t="n">
        <v>0</v>
      </c>
      <c r="BX48" t="n">
        <v>1</v>
      </c>
      <c r="BY48" t="n">
        <v>1</v>
      </c>
      <c r="BZ48" t="n">
        <v>0</v>
      </c>
      <c r="CA48" t="n">
        <v>0</v>
      </c>
      <c r="CB48" t="n">
        <v/>
      </c>
      <c r="CC48" t="inlineStr">
        <is>
          <t>Genting</t>
        </is>
      </c>
      <c r="CD48" t="n">
        <v>0</v>
      </c>
      <c r="CE48" t="n">
        <v>0</v>
      </c>
      <c r="CF48" t="n">
        <v>0</v>
      </c>
      <c r="CG48" t="n">
        <v>0</v>
      </c>
      <c r="CH48" t="n">
        <v>0</v>
      </c>
      <c r="CI48" t="n">
        <v>1</v>
      </c>
      <c r="CJ48" t="n">
        <v>0</v>
      </c>
      <c r="CK48" t="n">
        <v/>
      </c>
      <c r="CL48" t="inlineStr">
        <is>
          <t>Ya</t>
        </is>
      </c>
      <c r="CM48" t="n">
        <v>2019</v>
      </c>
      <c r="CN48" t="inlineStr">
        <is>
          <t>Fixed-Dome (Kubah Tetap)</t>
        </is>
      </c>
      <c r="CO48" t="inlineStr">
        <is>
          <t>4 m³ (2-3 ekor sapi, ±3 jam memasak/hari, ±30 kg slurry/hari)</t>
        </is>
      </c>
      <c r="CP48" t="inlineStr">
        <is>
          <t>Anggota keluarga - laki-laki</t>
        </is>
      </c>
      <c r="CQ48" t="n">
        <v>0</v>
      </c>
      <c r="CR48" t="n">
        <v>0</v>
      </c>
      <c r="CS48" t="n">
        <v>0</v>
      </c>
      <c r="CT48" t="n">
        <v>0</v>
      </c>
      <c r="CU48" t="n">
        <v>1</v>
      </c>
      <c r="CV48" t="n">
        <v>0</v>
      </c>
      <c r="CW48" t="n">
        <v>0</v>
      </c>
      <c r="CX48" t="n">
        <v>0</v>
      </c>
      <c r="CY48" t="inlineStr">
        <is>
          <t>Anggota keluarga - perempuan dewasa</t>
        </is>
      </c>
      <c r="CZ48" t="n">
        <v>0</v>
      </c>
      <c r="DA48" t="n">
        <v>1</v>
      </c>
      <c r="DB48" t="n">
        <v>0</v>
      </c>
      <c r="DC48" t="n">
        <v/>
      </c>
      <c r="DD48" t="inlineStr">
        <is>
          <t>Anggota keluarga - laki-laki</t>
        </is>
      </c>
      <c r="DE48" t="n">
        <v>1</v>
      </c>
      <c r="DF48" t="n">
        <v>0</v>
      </c>
      <c r="DG48" t="n">
        <v>0</v>
      </c>
      <c r="DH48" t="n">
        <v>0</v>
      </c>
      <c r="DI48" t="n">
        <v/>
      </c>
      <c r="DJ48" t="inlineStr">
        <is>
          <t>CPO atau pendamping</t>
        </is>
      </c>
      <c r="DK48" t="n">
        <v>0</v>
      </c>
      <c r="DL48" t="n">
        <v>0</v>
      </c>
      <c r="DM48" t="n">
        <v>1</v>
      </c>
      <c r="DN48" t="n">
        <v>0</v>
      </c>
      <c r="DO48" t="n">
        <v/>
      </c>
      <c r="DP48" t="inlineStr">
        <is>
          <t>Ya</t>
        </is>
      </c>
      <c r="DQ48" t="n">
        <v/>
      </c>
      <c r="DR48" t="n">
        <v/>
      </c>
      <c r="DS48" t="n">
        <v/>
      </c>
      <c r="DT48" t="n">
        <v/>
      </c>
      <c r="DU48" t="n">
        <v/>
      </c>
      <c r="DV48" t="n">
        <v/>
      </c>
      <c r="DW48" t="n">
        <v/>
      </c>
      <c r="DX48" t="n">
        <v/>
      </c>
      <c r="DY48" t="n">
        <v/>
      </c>
      <c r="DZ48" t="n">
        <v/>
      </c>
      <c r="EA48" t="n">
        <v/>
      </c>
      <c r="EB48" t="n">
        <v/>
      </c>
      <c r="EC48" t="n">
        <v/>
      </c>
      <c r="ED48" t="n">
        <v/>
      </c>
      <c r="EE48" t="n">
        <v/>
      </c>
      <c r="EF48" t="n">
        <v/>
      </c>
      <c r="EG48" t="n">
        <v/>
      </c>
      <c r="EH48" t="n">
        <v/>
      </c>
      <c r="EI48" t="inlineStr">
        <is>
          <t>Tidak ada masalah</t>
        </is>
      </c>
      <c r="EJ48" t="n">
        <v>0</v>
      </c>
      <c r="EK48" t="n">
        <v>0</v>
      </c>
      <c r="EL48" t="n">
        <v>0</v>
      </c>
      <c r="EM48" t="n">
        <v>1</v>
      </c>
      <c r="EN48" t="n">
        <v>0</v>
      </c>
      <c r="EO48" t="n">
        <v/>
      </c>
      <c r="EP48" t="inlineStr">
        <is>
          <t>Ya, cukup jelas dan mudah diikuti</t>
        </is>
      </c>
      <c r="EQ48" t="inlineStr">
        <is>
          <t>Bukan pelatihan</t>
        </is>
      </c>
      <c r="ER48" t="inlineStr">
        <is>
          <t>CPO atau pendamping</t>
        </is>
      </c>
      <c r="ES48" t="n">
        <v>1</v>
      </c>
      <c r="ET48" t="n">
        <v>0</v>
      </c>
      <c r="EU48" t="n">
        <v>0</v>
      </c>
      <c r="EV48" t="n">
        <v>0</v>
      </c>
      <c r="EW48" t="n">
        <v/>
      </c>
      <c r="EX48" t="inlineStr">
        <is>
          <t>Anggota keluarga - Laki-laki Anggota keluarga - Perempuan dewasa</t>
        </is>
      </c>
      <c r="EY48" t="n">
        <v>1</v>
      </c>
      <c r="EZ48" t="n">
        <v>1</v>
      </c>
      <c r="FA48" t="n">
        <v>0</v>
      </c>
      <c r="FB48" t="n">
        <v/>
      </c>
      <c r="FC48" t="inlineStr">
        <is>
          <t>Jarang sekali</t>
        </is>
      </c>
      <c r="FD48" t="n">
        <v/>
      </c>
      <c r="FE48" t="inlineStr">
        <is>
          <t>Mengetahui</t>
        </is>
      </c>
      <c r="FF48" t="inlineStr">
        <is>
          <t>Selalu (setiap hari)</t>
        </is>
      </c>
      <c r="FG48" t="inlineStr">
        <is>
          <t>Tidak mengetahui</t>
        </is>
      </c>
      <c r="FH48" t="inlineStr">
        <is>
          <t>Sering (setiap minggu)</t>
        </is>
      </c>
      <c r="FI48" t="inlineStr">
        <is>
          <t>Mengetahui</t>
        </is>
      </c>
      <c r="FJ48" t="inlineStr">
        <is>
          <t>Selalu (setiap hari)</t>
        </is>
      </c>
      <c r="FK48" t="inlineStr">
        <is>
          <t>Tidak mengetahui</t>
        </is>
      </c>
      <c r="FL48" t="inlineStr">
        <is>
          <t>Tidak pernah</t>
        </is>
      </c>
      <c r="FM48" t="inlineStr">
        <is>
          <t>Mengetahui</t>
        </is>
      </c>
      <c r="FN48" t="inlineStr">
        <is>
          <t>Jarang (setiap bulan atau lebih)</t>
        </is>
      </c>
      <c r="FO48" t="inlineStr">
        <is>
          <t>Mengetahui</t>
        </is>
      </c>
      <c r="FP48" t="inlineStr">
        <is>
          <t>Cukup sering (2 minggu sekali)</t>
        </is>
      </c>
      <c r="FQ48" t="inlineStr">
        <is>
          <t>Mengetahui</t>
        </is>
      </c>
      <c r="FR48" t="inlineStr">
        <is>
          <t>Ya</t>
        </is>
      </c>
      <c r="FS48" t="inlineStr">
        <is>
          <t>Mengetahui</t>
        </is>
      </c>
      <c r="FT48" t="inlineStr">
        <is>
          <t>Ya, terkadang</t>
        </is>
      </c>
      <c r="FU48" t="inlineStr">
        <is>
          <t>Laki-laki dewasa Perempuan dewasa</t>
        </is>
      </c>
      <c r="FV48" t="n">
        <v>1</v>
      </c>
      <c r="FW48" t="n">
        <v>1</v>
      </c>
      <c r="FX48" t="n">
        <v>0</v>
      </c>
      <c r="FY48" t="n">
        <v>0</v>
      </c>
      <c r="FZ48" t="inlineStr">
        <is>
          <t>Memahami</t>
        </is>
      </c>
      <c r="GA48" t="inlineStr">
        <is>
          <t>CPO Teman/keluarga</t>
        </is>
      </c>
      <c r="GB48" t="n">
        <v>1</v>
      </c>
      <c r="GC48" t="n">
        <v>0</v>
      </c>
      <c r="GD48" t="n">
        <v>1</v>
      </c>
      <c r="GE48" t="n">
        <v>0</v>
      </c>
      <c r="GF48" t="n">
        <v/>
      </c>
      <c r="GG48" t="inlineStr">
        <is>
          <t>Kadang-kadang</t>
        </is>
      </c>
      <c r="GH48" t="inlineStr">
        <is>
          <t>Tidak</t>
        </is>
      </c>
      <c r="GI48" t="n">
        <v/>
      </c>
      <c r="GJ48" t="n">
        <v/>
      </c>
      <c r="GK48" t="n">
        <v/>
      </c>
      <c r="GL48" t="n">
        <v/>
      </c>
      <c r="GM48" t="n">
        <v/>
      </c>
      <c r="GN48" t="n">
        <v/>
      </c>
      <c r="GO48" t="n">
        <v/>
      </c>
      <c r="GP48" t="inlineStr">
        <is>
          <t>Penuh (100%)</t>
        </is>
      </c>
      <c r="GQ48" t="inlineStr">
        <is>
          <t>LPG</t>
        </is>
      </c>
      <c r="GR48" t="n">
        <v>1</v>
      </c>
      <c r="GS48" t="n">
        <v>0</v>
      </c>
      <c r="GT48" t="n">
        <v>0</v>
      </c>
      <c r="GU48" t="n">
        <v>0</v>
      </c>
      <c r="GV48" t="n">
        <v>0</v>
      </c>
      <c r="GW48" t="n">
        <v>0</v>
      </c>
      <c r="GX48" t="n">
        <v>0</v>
      </c>
      <c r="GY48" t="n">
        <v/>
      </c>
      <c r="GZ48" t="inlineStr">
        <is>
          <t>Ya</t>
        </is>
      </c>
      <c r="HA48" t="n">
        <v/>
      </c>
      <c r="HB48" t="n">
        <v/>
      </c>
      <c r="HC48" t="n">
        <v/>
      </c>
      <c r="HD48" t="n">
        <v/>
      </c>
      <c r="HE48" t="n">
        <v>15</v>
      </c>
      <c r="HF48" t="n">
        <v>100000</v>
      </c>
      <c r="HG48" t="n">
        <v>3</v>
      </c>
      <c r="HH48" t="n">
        <v>20000</v>
      </c>
      <c r="HI48" t="n">
        <v/>
      </c>
      <c r="HJ48" t="n">
        <v/>
      </c>
      <c r="HK48" t="n">
        <v/>
      </c>
      <c r="HL48" t="n">
        <v/>
      </c>
      <c r="HM48" t="n">
        <v/>
      </c>
      <c r="HN48" t="n">
        <v/>
      </c>
      <c r="HO48" t="n">
        <v/>
      </c>
      <c r="HP48" t="n">
        <v/>
      </c>
      <c r="HQ48" t="n">
        <v/>
      </c>
      <c r="HR48" t="n">
        <v/>
      </c>
      <c r="HS48" t="n">
        <v/>
      </c>
      <c r="HT48" t="n">
        <v/>
      </c>
      <c r="HU48" t="n">
        <v/>
      </c>
      <c r="HV48" t="n">
        <v/>
      </c>
      <c r="HW48" t="n">
        <v/>
      </c>
      <c r="HX48" t="n">
        <v/>
      </c>
      <c r="HY48" t="n">
        <v/>
      </c>
      <c r="HZ48" t="n">
        <v/>
      </c>
      <c r="IA48" t="n">
        <v>12</v>
      </c>
      <c r="IB48" t="n">
        <v>80000</v>
      </c>
      <c r="IC48" t="n">
        <v/>
      </c>
      <c r="ID48" t="n">
        <v/>
      </c>
      <c r="IE48" t="n">
        <v/>
      </c>
      <c r="IF48" t="n">
        <v/>
      </c>
      <c r="IG48" t="n">
        <v/>
      </c>
      <c r="IH48" t="n">
        <v/>
      </c>
      <c r="II48" t="n">
        <v/>
      </c>
      <c r="IJ48" t="n">
        <v/>
      </c>
      <c r="IK48" t="inlineStr">
        <is>
          <t>15-30 kg</t>
        </is>
      </c>
      <c r="IL48" t="inlineStr">
        <is>
          <t>1-3 jam</t>
        </is>
      </c>
      <c r="IM48" t="inlineStr">
        <is>
          <t>Ya</t>
        </is>
      </c>
      <c r="IN48" t="inlineStr">
        <is>
          <t>Tidak</t>
        </is>
      </c>
      <c r="IO48" t="inlineStr">
        <is>
          <t>Lebih bersih</t>
        </is>
      </c>
      <c r="IP48" t="n">
        <v/>
      </c>
      <c r="IQ48" t="inlineStr">
        <is>
          <t>Tidak pernah</t>
        </is>
      </c>
      <c r="IR48" t="n">
        <v/>
      </c>
      <c r="IS48" t="n">
        <v/>
      </c>
      <c r="IT48" t="n">
        <v/>
      </c>
      <c r="IU48" t="n">
        <v/>
      </c>
      <c r="IV48" t="n">
        <v/>
      </c>
      <c r="IW48" t="n">
        <v/>
      </c>
      <c r="IX48" t="n">
        <v/>
      </c>
      <c r="IY48" t="n">
        <v/>
      </c>
      <c r="IZ48" t="inlineStr">
        <is>
          <t>Tidak pernah</t>
        </is>
      </c>
      <c r="JA48" t="n">
        <v/>
      </c>
      <c r="JB48" t="n">
        <v/>
      </c>
      <c r="JC48" t="n">
        <v/>
      </c>
      <c r="JD48" t="n">
        <v/>
      </c>
      <c r="JE48" t="n">
        <v/>
      </c>
      <c r="JF48" t="n">
        <v/>
      </c>
      <c r="JG48" t="n">
        <v/>
      </c>
      <c r="JH48" t="n">
        <v/>
      </c>
      <c r="JI48" t="inlineStr">
        <is>
          <t>Tidak pernah</t>
        </is>
      </c>
      <c r="JJ48" t="n">
        <v/>
      </c>
      <c r="JK48" t="n">
        <v/>
      </c>
      <c r="JL48" t="n">
        <v/>
      </c>
      <c r="JM48" t="n">
        <v/>
      </c>
      <c r="JN48" t="n">
        <v/>
      </c>
      <c r="JO48" t="n">
        <v/>
      </c>
      <c r="JP48" t="n">
        <v/>
      </c>
      <c r="JQ48" t="n">
        <v/>
      </c>
      <c r="JR48" t="inlineStr">
        <is>
          <t>Tidak pernah</t>
        </is>
      </c>
      <c r="JS48" t="n">
        <v/>
      </c>
      <c r="JT48" t="n">
        <v/>
      </c>
      <c r="JU48" t="n">
        <v/>
      </c>
      <c r="JV48" t="n">
        <v/>
      </c>
      <c r="JW48" t="n">
        <v/>
      </c>
      <c r="JX48" t="n">
        <v/>
      </c>
      <c r="JY48" t="n">
        <v/>
      </c>
      <c r="JZ48" t="n">
        <v/>
      </c>
      <c r="KA48" t="inlineStr">
        <is>
          <t>Tidak pernah</t>
        </is>
      </c>
      <c r="KB48" t="n">
        <v/>
      </c>
      <c r="KC48" t="n">
        <v/>
      </c>
      <c r="KD48" t="n">
        <v/>
      </c>
      <c r="KE48" t="n">
        <v/>
      </c>
      <c r="KF48" t="n">
        <v/>
      </c>
      <c r="KG48" t="n">
        <v/>
      </c>
      <c r="KH48" t="n">
        <v/>
      </c>
      <c r="KI48" t="n">
        <v/>
      </c>
      <c r="KJ48" t="inlineStr">
        <is>
          <t>Tidak pernah</t>
        </is>
      </c>
      <c r="KK48" t="n">
        <v/>
      </c>
      <c r="KL48" t="n">
        <v/>
      </c>
      <c r="KM48" t="n">
        <v/>
      </c>
      <c r="KN48" t="n">
        <v/>
      </c>
      <c r="KO48" t="n">
        <v/>
      </c>
      <c r="KP48" t="n">
        <v/>
      </c>
      <c r="KQ48" t="n">
        <v/>
      </c>
      <c r="KR48" t="n">
        <v/>
      </c>
      <c r="KS48" t="inlineStr">
        <is>
          <t>Cukup membaik</t>
        </is>
      </c>
      <c r="KT48" t="inlineStr">
        <is>
          <t>0-1 kali</t>
        </is>
      </c>
      <c r="KU48" t="inlineStr">
        <is>
          <t>0-1 kali</t>
        </is>
      </c>
      <c r="KV48" t="inlineStr">
        <is>
          <t>Tidak ada</t>
        </is>
      </c>
      <c r="KW48" t="n">
        <v>0</v>
      </c>
      <c r="KX48" t="n">
        <v>0</v>
      </c>
      <c r="KY48" t="n">
        <v>0</v>
      </c>
      <c r="KZ48" t="n">
        <v>1</v>
      </c>
      <c r="LA48" t="inlineStr">
        <is>
          <t>Cukup membaik</t>
        </is>
      </c>
      <c r="LB48" t="inlineStr">
        <is>
          <t>Jauh lebih baik</t>
        </is>
      </c>
      <c r="LC48" t="n">
        <v>4</v>
      </c>
      <c r="LD48" t="n">
        <v>3</v>
      </c>
      <c r="LE48" t="n">
        <v>0</v>
      </c>
      <c r="LF48" t="n">
        <v>0</v>
      </c>
      <c r="LG48" t="inlineStr">
        <is>
          <t>Ya</t>
        </is>
      </c>
      <c r="LH48" t="n">
        <v>100000</v>
      </c>
      <c r="LI48" t="n">
        <v/>
      </c>
      <c r="LJ48" t="inlineStr">
        <is>
          <t>Kebutuhan rumah tangga</t>
        </is>
      </c>
      <c r="LK48" t="n">
        <v>0</v>
      </c>
      <c r="LL48" t="n">
        <v>0</v>
      </c>
      <c r="LM48" t="n">
        <v>0</v>
      </c>
      <c r="LN48" t="n">
        <v>0</v>
      </c>
      <c r="LO48" t="n">
        <v>1</v>
      </c>
      <c r="LP48" t="n">
        <v>0</v>
      </c>
      <c r="LQ48" t="n">
        <v>0</v>
      </c>
      <c r="LR48" t="n">
        <v/>
      </c>
      <c r="LS48" t="n">
        <v>40</v>
      </c>
      <c r="LT48" t="n">
        <v>0</v>
      </c>
      <c r="LU48" t="n">
        <v>0</v>
      </c>
      <c r="LV48" t="n">
        <v>15</v>
      </c>
      <c r="LW48" t="n">
        <v>0</v>
      </c>
      <c r="LX48" t="n">
        <v>0</v>
      </c>
      <c r="LY48" t="n">
        <v>10</v>
      </c>
      <c r="LZ48" t="n">
        <v>0</v>
      </c>
      <c r="MA48" t="n">
        <v>0</v>
      </c>
      <c r="MB48" t="inlineStr">
        <is>
          <t>Ya</t>
        </is>
      </c>
      <c r="MC48" t="n">
        <v>20</v>
      </c>
      <c r="MD48" t="n">
        <v>5</v>
      </c>
      <c r="ME48" t="n">
        <v>20</v>
      </c>
      <c r="MF48" t="n">
        <v>5</v>
      </c>
      <c r="MG48" t="n">
        <v>0</v>
      </c>
      <c r="MH48" t="n">
        <v>0</v>
      </c>
      <c r="MI48" t="inlineStr">
        <is>
          <t>Pendidikan anak (mengantar sekolah, menemani anak belajar, menyiapkan bekal dsb) Aktivitas sosial diluar rumah (misalnya, berkumpul dengan tetangga, mengikuti kegiatan PKK, dsb) Istirahat</t>
        </is>
      </c>
      <c r="MJ48" t="n">
        <v>1</v>
      </c>
      <c r="MK48" t="n">
        <v>1</v>
      </c>
      <c r="ML48" t="n">
        <v>1</v>
      </c>
      <c r="MM48" t="n">
        <v>0</v>
      </c>
      <c r="MN48" t="n">
        <v>0</v>
      </c>
      <c r="MO48" t="n">
        <v>0</v>
      </c>
      <c r="MP48" t="n">
        <v/>
      </c>
      <c r="MQ48" t="n">
        <v/>
      </c>
      <c r="MR48" t="inlineStr">
        <is>
          <t>Berkumpul bersama keluarga</t>
        </is>
      </c>
      <c r="MS48" t="inlineStr">
        <is>
          <t>Pertemuan KWT, RT, Pengajian</t>
        </is>
      </c>
      <c r="MT48" t="n">
        <v/>
      </c>
      <c r="MU48" t="inlineStr">
        <is>
          <t>Tidak</t>
        </is>
      </c>
      <c r="MV48" t="n">
        <v/>
      </c>
      <c r="MW48" t="n">
        <v/>
      </c>
      <c r="MX48" t="n">
        <v/>
      </c>
      <c r="MY48" t="n">
        <v/>
      </c>
      <c r="MZ48" t="n">
        <v/>
      </c>
      <c r="NA48" t="n">
        <v/>
      </c>
      <c r="NB48" t="n">
        <v/>
      </c>
      <c r="NC48" t="n">
        <v/>
      </c>
      <c r="ND48" t="n">
        <v/>
      </c>
      <c r="NE48" t="n">
        <v/>
      </c>
      <c r="NF48" t="n">
        <v/>
      </c>
      <c r="NG48" t="n">
        <v/>
      </c>
      <c r="NH48" t="n">
        <v/>
      </c>
      <c r="NI48" t="n">
        <v/>
      </c>
      <c r="NJ48" t="n">
        <v/>
      </c>
      <c r="NK48" t="n">
        <v/>
      </c>
      <c r="NL48" t="inlineStr">
        <is>
          <t>Tidak</t>
        </is>
      </c>
      <c r="NM48" t="inlineStr">
        <is>
          <t>100% dana hibah</t>
        </is>
      </c>
      <c r="NN48" t="inlineStr">
        <is>
          <t>0 (100% sumber pembiayaan dari hibah)</t>
        </is>
      </c>
      <c r="NO48" t="inlineStr">
        <is>
          <t>Pemerintah</t>
        </is>
      </c>
      <c r="NP48" t="n">
        <v/>
      </c>
      <c r="NQ48" t="n">
        <v/>
      </c>
      <c r="NR48" t="n">
        <v/>
      </c>
      <c r="NS48" t="n">
        <v/>
      </c>
      <c r="NT48" t="n">
        <v/>
      </c>
      <c r="NU48" t="n">
        <v/>
      </c>
      <c r="NV48" t="n">
        <v/>
      </c>
      <c r="NW48" t="n">
        <v/>
      </c>
      <c r="NX48" t="inlineStr">
        <is>
          <t>Sangat meningkat</t>
        </is>
      </c>
      <c r="NY48" t="n">
        <v>90</v>
      </c>
      <c r="NZ48" t="n">
        <v>0</v>
      </c>
      <c r="OA48" t="n">
        <v>0</v>
      </c>
      <c r="OB48" t="n">
        <v>10</v>
      </c>
      <c r="OC48" t="n">
        <v>0</v>
      </c>
      <c r="OD48" t="n">
        <v>0</v>
      </c>
      <c r="OE48" t="inlineStr">
        <is>
          <t>Lebih baik</t>
        </is>
      </c>
      <c r="OF48" t="inlineStr">
        <is>
          <t>Lebih baik (beda waktu memasak 5-30 menit, ATAU tidak lagi ada rasa/bau makanan yang berubah, ATAU alasan lainnya)</t>
        </is>
      </c>
      <c r="OG48" t="inlineStr">
        <is>
          <t>Ya</t>
        </is>
      </c>
      <c r="OH48" t="n">
        <v>6</v>
      </c>
      <c r="OI48" t="n">
        <v>0</v>
      </c>
      <c r="OJ48" t="n">
        <v>0</v>
      </c>
      <c r="OK48" t="n">
        <v>0</v>
      </c>
      <c r="OL48" t="n">
        <v>0</v>
      </c>
      <c r="OM48" t="n">
        <v>0</v>
      </c>
      <c r="ON48" t="n">
        <v>0</v>
      </c>
      <c r="OO48" t="n">
        <v>0</v>
      </c>
      <c r="OP48" t="inlineStr">
        <is>
          <t>Sapi pedaging</t>
        </is>
      </c>
      <c r="OQ48" t="n">
        <v>1</v>
      </c>
      <c r="OR48" t="n">
        <v>0</v>
      </c>
      <c r="OS48" t="n">
        <v>0</v>
      </c>
      <c r="OT48" t="n">
        <v>0</v>
      </c>
      <c r="OU48" t="n">
        <v>0</v>
      </c>
      <c r="OV48" t="n">
        <v>0</v>
      </c>
      <c r="OW48" t="n">
        <v>0</v>
      </c>
      <c r="OX48" t="n">
        <v>0</v>
      </c>
      <c r="OY48" t="n">
        <v>0</v>
      </c>
      <c r="OZ48" t="inlineStr">
        <is>
          <t>Sapi pedaging</t>
        </is>
      </c>
      <c r="PA48" t="n">
        <v>1</v>
      </c>
      <c r="PB48" t="n">
        <v>0</v>
      </c>
      <c r="PC48" t="n">
        <v>0</v>
      </c>
      <c r="PD48" t="n">
        <v>0</v>
      </c>
      <c r="PE48" t="n">
        <v>0</v>
      </c>
      <c r="PF48" t="n">
        <v>0</v>
      </c>
      <c r="PG48" t="n">
        <v>0</v>
      </c>
      <c r="PH48" t="n">
        <v>0</v>
      </c>
      <c r="PI48" t="n">
        <v>0</v>
      </c>
      <c r="PJ48" t="inlineStr">
        <is>
          <t>Sapi pedaging</t>
        </is>
      </c>
      <c r="PK48" t="n">
        <v>1</v>
      </c>
      <c r="PL48" t="n">
        <v>0</v>
      </c>
      <c r="PM48" t="n">
        <v>0</v>
      </c>
      <c r="PN48" t="n">
        <v>0</v>
      </c>
      <c r="PO48" t="n">
        <v>0</v>
      </c>
      <c r="PP48" t="n">
        <v>0</v>
      </c>
      <c r="PQ48" t="n">
        <v>0</v>
      </c>
      <c r="PR48" t="n">
        <v>0</v>
      </c>
      <c r="PS48" t="n">
        <v>0</v>
      </c>
      <c r="PT48" t="inlineStr">
        <is>
          <t>1-Disebarkan ke lahan terbuka</t>
        </is>
      </c>
      <c r="PU48" t="n">
        <v>0</v>
      </c>
      <c r="PV48" t="n">
        <v>0</v>
      </c>
      <c r="PW48" t="n">
        <v>0</v>
      </c>
      <c r="PX48" t="n">
        <v>0</v>
      </c>
      <c r="PY48" t="n">
        <v>0</v>
      </c>
      <c r="PZ48" t="n">
        <v>1</v>
      </c>
      <c r="QA48" t="n">
        <v>0</v>
      </c>
      <c r="QB48" t="n">
        <v>0</v>
      </c>
      <c r="QC48" t="n">
        <v>0</v>
      </c>
      <c r="QD48" t="n">
        <v/>
      </c>
      <c r="QE48" t="n">
        <v/>
      </c>
      <c r="QF48" t="n">
        <v/>
      </c>
      <c r="QG48" t="n">
        <v/>
      </c>
      <c r="QH48" t="n">
        <v/>
      </c>
      <c r="QI48" t="n">
        <v/>
      </c>
      <c r="QJ48" t="n">
        <v/>
      </c>
      <c r="QK48" t="n">
        <v/>
      </c>
      <c r="QL48" t="n">
        <v/>
      </c>
      <c r="QM48" t="n">
        <v/>
      </c>
      <c r="QN48" t="n">
        <v/>
      </c>
      <c r="QO48" t="n">
        <v/>
      </c>
      <c r="QP48" t="n">
        <v/>
      </c>
      <c r="QQ48" t="n">
        <v/>
      </c>
      <c r="QR48" t="n">
        <v/>
      </c>
      <c r="QS48" t="n">
        <v/>
      </c>
      <c r="QT48" t="n">
        <v/>
      </c>
      <c r="QU48" t="n">
        <v/>
      </c>
      <c r="QV48" t="n">
        <v/>
      </c>
      <c r="QW48" t="n">
        <v/>
      </c>
      <c r="QX48" t="n">
        <v/>
      </c>
      <c r="QY48" t="n">
        <v/>
      </c>
      <c r="QZ48" t="n">
        <v/>
      </c>
      <c r="RA48" t="n">
        <v/>
      </c>
      <c r="RB48" t="n">
        <v/>
      </c>
      <c r="RC48" t="n">
        <v/>
      </c>
      <c r="RD48" t="n">
        <v/>
      </c>
      <c r="RE48" t="n">
        <v/>
      </c>
      <c r="RF48" t="n">
        <v/>
      </c>
      <c r="RG48" t="n">
        <v/>
      </c>
      <c r="RH48" t="n">
        <v/>
      </c>
      <c r="RI48" t="n">
        <v/>
      </c>
      <c r="RJ48" t="n">
        <v/>
      </c>
      <c r="RK48" t="n">
        <v/>
      </c>
      <c r="RL48" t="n">
        <v/>
      </c>
      <c r="RM48" t="n">
        <v/>
      </c>
      <c r="RN48" t="n">
        <v/>
      </c>
      <c r="RO48" t="n">
        <v/>
      </c>
      <c r="RP48" t="n">
        <v/>
      </c>
      <c r="RQ48" t="n">
        <v/>
      </c>
      <c r="RR48" t="n">
        <v/>
      </c>
      <c r="RS48" t="n">
        <v/>
      </c>
      <c r="RT48" t="n">
        <v/>
      </c>
      <c r="RU48" t="n">
        <v/>
      </c>
      <c r="RV48" t="n">
        <v/>
      </c>
      <c r="RW48" t="n">
        <v/>
      </c>
      <c r="RX48" t="n">
        <v/>
      </c>
      <c r="RY48" t="n">
        <v/>
      </c>
      <c r="RZ48" t="n">
        <v/>
      </c>
      <c r="SA48" t="n">
        <v/>
      </c>
      <c r="SB48" t="n">
        <v/>
      </c>
      <c r="SC48" t="n">
        <v/>
      </c>
      <c r="SD48" t="n">
        <v/>
      </c>
      <c r="SE48" t="n">
        <v/>
      </c>
      <c r="SF48" t="n">
        <v/>
      </c>
      <c r="SG48" t="n">
        <v/>
      </c>
      <c r="SH48" t="n">
        <v/>
      </c>
      <c r="SI48" t="n">
        <v/>
      </c>
      <c r="SJ48" t="n">
        <v/>
      </c>
      <c r="SK48" t="n">
        <v/>
      </c>
      <c r="SL48" t="n">
        <v/>
      </c>
      <c r="SM48" t="n">
        <v/>
      </c>
      <c r="SN48" t="n">
        <v/>
      </c>
      <c r="SO48" t="n">
        <v/>
      </c>
      <c r="SP48" t="n">
        <v/>
      </c>
      <c r="SQ48" t="n">
        <v/>
      </c>
      <c r="SR48" t="n">
        <v/>
      </c>
      <c r="SS48" t="n">
        <v/>
      </c>
      <c r="ST48" t="n">
        <v/>
      </c>
      <c r="SU48" t="n">
        <v/>
      </c>
      <c r="SV48" t="n">
        <v/>
      </c>
      <c r="SW48" t="n">
        <v/>
      </c>
      <c r="SX48" t="n">
        <v/>
      </c>
      <c r="SY48" t="n">
        <v>2</v>
      </c>
      <c r="SZ48" t="n">
        <v/>
      </c>
      <c r="TA48" t="n">
        <v/>
      </c>
      <c r="TB48" t="n">
        <v/>
      </c>
      <c r="TC48" t="n">
        <v/>
      </c>
      <c r="TD48" t="n">
        <v/>
      </c>
      <c r="TE48" t="n">
        <v/>
      </c>
      <c r="TF48" t="n">
        <v/>
      </c>
      <c r="TG48" t="n">
        <v>6</v>
      </c>
      <c r="TH48" t="n">
        <v>0</v>
      </c>
      <c r="TI48" t="n">
        <v>0</v>
      </c>
      <c r="TJ48" t="n">
        <v>0</v>
      </c>
      <c r="TK48" t="n">
        <v>0</v>
      </c>
      <c r="TL48" t="n">
        <v>0</v>
      </c>
      <c r="TM48" t="n">
        <v>0</v>
      </c>
      <c r="TN48" t="n">
        <v>0</v>
      </c>
      <c r="TO48" t="n">
        <v>0</v>
      </c>
      <c r="TP48" t="n">
        <v>0</v>
      </c>
      <c r="TQ48" t="n">
        <v>2</v>
      </c>
      <c r="TR48" t="n">
        <v>0</v>
      </c>
      <c r="TS48" t="n">
        <v/>
      </c>
      <c r="TT48" t="n">
        <v/>
      </c>
      <c r="TU48" t="n">
        <v/>
      </c>
      <c r="TV48" t="n">
        <v/>
      </c>
      <c r="TW48" t="n">
        <v/>
      </c>
      <c r="TX48" t="n">
        <v/>
      </c>
      <c r="TY48" t="n">
        <v/>
      </c>
      <c r="TZ48" t="n">
        <v/>
      </c>
      <c r="UA48" t="n">
        <v/>
      </c>
      <c r="UB48" t="n">
        <v/>
      </c>
      <c r="UC48" t="n">
        <v/>
      </c>
      <c r="UD48" t="n">
        <v/>
      </c>
      <c r="UE48" t="n">
        <v/>
      </c>
      <c r="UF48" t="n">
        <v/>
      </c>
      <c r="UG48" t="n">
        <v/>
      </c>
      <c r="UH48" t="n">
        <v/>
      </c>
      <c r="UI48" t="n">
        <v/>
      </c>
      <c r="UJ48" t="n">
        <v/>
      </c>
      <c r="UK48" t="n">
        <v/>
      </c>
      <c r="UL48" t="n">
        <v/>
      </c>
      <c r="UM48" t="n">
        <v/>
      </c>
      <c r="UN48" t="n">
        <v/>
      </c>
      <c r="UO48" t="n">
        <v/>
      </c>
      <c r="UP48" t="n">
        <v/>
      </c>
      <c r="UQ48" t="n">
        <v/>
      </c>
      <c r="UR48" t="n">
        <v/>
      </c>
      <c r="US48" t="n">
        <v/>
      </c>
      <c r="UT48" t="n">
        <v/>
      </c>
      <c r="UU48" t="inlineStr">
        <is>
          <t>Pemberian pakan di kandang</t>
        </is>
      </c>
      <c r="UV48" t="n">
        <v/>
      </c>
      <c r="UW48" t="n">
        <v/>
      </c>
      <c r="UX48" t="n">
        <v/>
      </c>
      <c r="UY48" t="n">
        <v/>
      </c>
      <c r="UZ48" t="n">
        <v/>
      </c>
      <c r="VA48" t="n">
        <v/>
      </c>
      <c r="VB48" t="n">
        <v/>
      </c>
      <c r="VC48" t="inlineStr">
        <is>
          <t>Sangat jarang (&gt;1 bulan sekali)</t>
        </is>
      </c>
      <c r="VD48" t="n">
        <v/>
      </c>
      <c r="VE48" t="n">
        <v/>
      </c>
      <c r="VF48" t="n">
        <v/>
      </c>
      <c r="VG48" t="n">
        <v/>
      </c>
      <c r="VH48" t="n">
        <v/>
      </c>
      <c r="VI48" t="n">
        <v/>
      </c>
      <c r="VJ48" t="n">
        <v/>
      </c>
      <c r="VK48" t="inlineStr">
        <is>
          <t>Cukup (2-6 hari sekali)</t>
        </is>
      </c>
      <c r="VL48" t="n">
        <v/>
      </c>
      <c r="VM48" t="n">
        <v/>
      </c>
      <c r="VN48" t="n">
        <v/>
      </c>
      <c r="VO48" t="n">
        <v/>
      </c>
      <c r="VP48" t="n">
        <v/>
      </c>
      <c r="VQ48" t="n">
        <v/>
      </c>
      <c r="VR48" t="n">
        <v/>
      </c>
      <c r="VS48" t="inlineStr">
        <is>
          <t>4-Disimpan dalam kotak bersekat 6-Digester biogas</t>
        </is>
      </c>
      <c r="VT48" t="n">
        <v>0</v>
      </c>
      <c r="VU48" t="n">
        <v>0</v>
      </c>
      <c r="VV48" t="n">
        <v>0</v>
      </c>
      <c r="VW48" t="n">
        <v>0</v>
      </c>
      <c r="VX48" t="n">
        <v>0</v>
      </c>
      <c r="VY48" t="n">
        <v>0</v>
      </c>
      <c r="VZ48" t="n">
        <v>0</v>
      </c>
      <c r="WA48" t="n">
        <v>1</v>
      </c>
      <c r="WB48" t="n">
        <v>0</v>
      </c>
      <c r="WC48" t="n">
        <v>1</v>
      </c>
      <c r="WD48" t="n">
        <v>0</v>
      </c>
      <c r="WE48" t="n">
        <v>0</v>
      </c>
      <c r="WF48" t="n">
        <v/>
      </c>
      <c r="WG48" t="n">
        <v/>
      </c>
      <c r="WH48" t="n">
        <v/>
      </c>
      <c r="WI48" t="n">
        <v/>
      </c>
      <c r="WJ48" t="n">
        <v/>
      </c>
      <c r="WK48" t="n">
        <v/>
      </c>
      <c r="WL48" t="n">
        <v/>
      </c>
      <c r="WM48" t="n">
        <v/>
      </c>
      <c r="WN48" t="n">
        <v/>
      </c>
      <c r="WO48" t="n">
        <v/>
      </c>
      <c r="WP48" t="n">
        <v/>
      </c>
      <c r="WQ48" t="n">
        <v/>
      </c>
      <c r="WR48" t="n">
        <v/>
      </c>
      <c r="WS48" t="n">
        <v/>
      </c>
      <c r="WT48" t="n">
        <v/>
      </c>
      <c r="WU48" t="n">
        <v/>
      </c>
      <c r="WV48" t="n">
        <v/>
      </c>
      <c r="WW48" t="n">
        <v/>
      </c>
      <c r="WX48" t="n">
        <v/>
      </c>
      <c r="WY48" t="n">
        <v/>
      </c>
      <c r="WZ48" t="n">
        <v/>
      </c>
      <c r="XA48" t="n">
        <v/>
      </c>
      <c r="XB48" t="n">
        <v/>
      </c>
      <c r="XC48" t="n">
        <v/>
      </c>
      <c r="XD48" t="n">
        <v/>
      </c>
      <c r="XE48" t="n">
        <v/>
      </c>
      <c r="XF48" t="n">
        <v/>
      </c>
      <c r="XG48" t="n">
        <v/>
      </c>
      <c r="XH48" t="n">
        <v/>
      </c>
      <c r="XI48" t="n">
        <v/>
      </c>
      <c r="XJ48" t="n">
        <v/>
      </c>
      <c r="XK48" t="n">
        <v/>
      </c>
      <c r="XL48" t="n">
        <v/>
      </c>
      <c r="XM48" t="n">
        <v/>
      </c>
      <c r="XN48" t="n">
        <v/>
      </c>
      <c r="XO48" t="n">
        <v/>
      </c>
      <c r="XP48" t="n">
        <v/>
      </c>
      <c r="XQ48" t="n">
        <v/>
      </c>
      <c r="XR48" t="n">
        <v/>
      </c>
      <c r="XS48" t="n">
        <v/>
      </c>
      <c r="XT48" t="n">
        <v/>
      </c>
      <c r="XU48" t="n">
        <v/>
      </c>
      <c r="XV48" t="n">
        <v/>
      </c>
      <c r="XW48" t="n">
        <v/>
      </c>
      <c r="XX48" t="n">
        <v/>
      </c>
      <c r="XY48" t="n">
        <v/>
      </c>
      <c r="XZ48" t="n">
        <v/>
      </c>
      <c r="YA48" t="n">
        <v/>
      </c>
      <c r="YB48" t="n">
        <v/>
      </c>
      <c r="YC48" t="n">
        <v/>
      </c>
      <c r="YD48" t="n">
        <v/>
      </c>
      <c r="YE48" t="n">
        <v/>
      </c>
      <c r="YF48" t="n">
        <v/>
      </c>
      <c r="YG48" t="n">
        <v/>
      </c>
      <c r="YH48" t="n">
        <v/>
      </c>
      <c r="YI48" t="n">
        <v/>
      </c>
      <c r="YJ48" t="n">
        <v/>
      </c>
      <c r="YK48" t="n">
        <v/>
      </c>
      <c r="YL48" t="n">
        <v/>
      </c>
      <c r="YM48" t="n">
        <v/>
      </c>
      <c r="YN48" t="n">
        <v/>
      </c>
      <c r="YO48" t="n">
        <v/>
      </c>
      <c r="YP48" t="n">
        <v/>
      </c>
      <c r="YQ48" t="n">
        <v/>
      </c>
      <c r="YR48" t="n">
        <v/>
      </c>
      <c r="YS48" t="n">
        <v/>
      </c>
      <c r="YT48" t="n">
        <v/>
      </c>
      <c r="YU48" t="n">
        <v/>
      </c>
      <c r="YV48" t="n">
        <v/>
      </c>
      <c r="YW48" t="n">
        <v/>
      </c>
      <c r="YX48" t="n">
        <v/>
      </c>
      <c r="YY48" t="n">
        <v/>
      </c>
      <c r="YZ48" t="n">
        <v/>
      </c>
      <c r="ZA48" t="n">
        <v/>
      </c>
      <c r="ZB48" t="n">
        <v/>
      </c>
      <c r="ZC48" t="n">
        <v/>
      </c>
      <c r="ZD48" t="n">
        <v/>
      </c>
      <c r="ZE48" t="n">
        <v/>
      </c>
      <c r="ZF48" t="n">
        <v/>
      </c>
      <c r="ZG48" t="n">
        <v/>
      </c>
      <c r="ZH48" t="n">
        <v/>
      </c>
      <c r="ZI48" t="n">
        <v/>
      </c>
      <c r="ZJ48" t="n">
        <v/>
      </c>
      <c r="ZK48" t="n">
        <v/>
      </c>
      <c r="ZL48" t="n">
        <v/>
      </c>
      <c r="ZM48" t="n">
        <v/>
      </c>
      <c r="ZN48" t="n">
        <v>50</v>
      </c>
      <c r="ZO48" t="n">
        <v/>
      </c>
      <c r="ZP48" t="n">
        <v/>
      </c>
      <c r="ZQ48" t="n">
        <v/>
      </c>
      <c r="ZR48" t="n">
        <v/>
      </c>
      <c r="ZS48" t="n">
        <v/>
      </c>
      <c r="ZT48" t="n">
        <v/>
      </c>
      <c r="ZU48" t="n">
        <v/>
      </c>
      <c r="ZV48" t="n">
        <v>3</v>
      </c>
      <c r="ZW48" t="n">
        <v/>
      </c>
      <c r="ZX48" t="n">
        <v/>
      </c>
      <c r="ZY48" t="n">
        <v/>
      </c>
      <c r="ZZ48" t="n">
        <v/>
      </c>
      <c r="AAA48" t="n">
        <v/>
      </c>
      <c r="AAB48" t="n">
        <v/>
      </c>
      <c r="AAC48" t="n">
        <v/>
      </c>
      <c r="AAD48" t="inlineStr">
        <is>
          <t>Pakan segar (misal: rumput)</t>
        </is>
      </c>
      <c r="AAE48" t="n">
        <v/>
      </c>
      <c r="AAF48" t="n">
        <v/>
      </c>
      <c r="AAG48" t="n">
        <v/>
      </c>
      <c r="AAH48" t="n">
        <v/>
      </c>
      <c r="AAI48" t="n">
        <v/>
      </c>
      <c r="AAJ48" t="n">
        <v/>
      </c>
      <c r="AAK48" t="n">
        <v/>
      </c>
      <c r="AAL48" t="inlineStr">
        <is>
          <t>Tidak</t>
        </is>
      </c>
      <c r="AAM48" t="n">
        <v/>
      </c>
      <c r="AAN48" t="n">
        <v/>
      </c>
      <c r="AAO48" t="n">
        <v/>
      </c>
      <c r="AAP48" t="n">
        <v/>
      </c>
      <c r="AAQ48" t="n">
        <v/>
      </c>
      <c r="AAR48" t="inlineStr">
        <is>
          <t>Tidak</t>
        </is>
      </c>
      <c r="AAS48" t="inlineStr">
        <is>
          <t>Tidak pasti/ragu-ragu</t>
        </is>
      </c>
      <c r="AAT48" t="inlineStr">
        <is>
          <t>Dibuang ke lahan sekitar kandang - yg ditanami tanaman</t>
        </is>
      </c>
      <c r="AAU48" t="n">
        <v>0</v>
      </c>
      <c r="AAV48" t="n">
        <v>0</v>
      </c>
      <c r="AAW48" t="n">
        <v>0</v>
      </c>
      <c r="AAX48" t="n">
        <v>1</v>
      </c>
      <c r="AAY48" t="n">
        <v>0</v>
      </c>
      <c r="AAZ48" t="n">
        <v>0</v>
      </c>
      <c r="ABA48" t="n">
        <v>0</v>
      </c>
      <c r="ABB48" t="n">
        <v/>
      </c>
      <c r="ABC48" t="n">
        <v/>
      </c>
      <c r="ABD48" t="n">
        <v/>
      </c>
      <c r="ABE48" t="n">
        <v/>
      </c>
      <c r="ABF48" t="n">
        <v/>
      </c>
      <c r="ABG48" t="n">
        <v/>
      </c>
      <c r="ABH48" t="n">
        <v/>
      </c>
      <c r="ABI48" t="n">
        <v/>
      </c>
      <c r="ABJ48" t="n">
        <v/>
      </c>
      <c r="ABK48" t="n">
        <v/>
      </c>
      <c r="ABL48" t="n">
        <v/>
      </c>
      <c r="ABM48" t="n">
        <v/>
      </c>
      <c r="ABN48" t="n">
        <v/>
      </c>
      <c r="ABO48" t="n">
        <v/>
      </c>
      <c r="ABP48" t="n">
        <v/>
      </c>
      <c r="ABQ48" t="inlineStr">
        <is>
          <t>Pohon sengon</t>
        </is>
      </c>
      <c r="ABR48" t="inlineStr">
        <is>
          <t>Jarang (1 bulan sekali)</t>
        </is>
      </c>
      <c r="ABS48" t="n">
        <v/>
      </c>
      <c r="ABT48" t="n">
        <v>500</v>
      </c>
      <c r="ABU48" t="n">
        <v/>
      </c>
      <c r="ABV48" t="n">
        <v/>
      </c>
      <c r="ABW48" t="n">
        <v/>
      </c>
      <c r="ABX48" t="n">
        <v/>
      </c>
      <c r="ABY48" t="n">
        <v/>
      </c>
      <c r="ABZ48" t="n">
        <v/>
      </c>
      <c r="ACA48" t="n">
        <v/>
      </c>
      <c r="ACB48" t="n">
        <v/>
      </c>
      <c r="ACC48" t="n">
        <v/>
      </c>
      <c r="ACD48" t="n">
        <v/>
      </c>
      <c r="ACE48" t="n">
        <v/>
      </c>
      <c r="ACF48" t="n">
        <v/>
      </c>
      <c r="ACG48" t="n">
        <v/>
      </c>
      <c r="ACH48" t="n">
        <v/>
      </c>
      <c r="ACI48" t="n">
        <v/>
      </c>
      <c r="ACJ48" t="n">
        <v/>
      </c>
      <c r="ACK48" t="inlineStr">
        <is>
          <t>Tidak punya waktu mengumpulkannya</t>
        </is>
      </c>
      <c r="ACL48" t="n">
        <v>0</v>
      </c>
      <c r="ACM48" t="n">
        <v>0</v>
      </c>
      <c r="ACN48" t="n">
        <v>1</v>
      </c>
      <c r="ACO48" t="n">
        <v>0</v>
      </c>
      <c r="ACP48" t="n">
        <v>0</v>
      </c>
      <c r="ACQ48" t="n">
        <v>0</v>
      </c>
      <c r="ACR48" t="n">
        <v>0</v>
      </c>
      <c r="ACS48" t="n">
        <v/>
      </c>
      <c r="ACT48" t="inlineStr">
        <is>
          <t>Tidak ada</t>
        </is>
      </c>
      <c r="ACU48" t="inlineStr">
        <is>
          <t>Manfaat sangat besar</t>
        </is>
      </c>
      <c r="ACV48" t="inlineStr">
        <is>
          <t>Berkurang</t>
        </is>
      </c>
      <c r="ACW48" t="inlineStr">
        <is>
          <t>Anggota keluarga - Perempuan dewasa</t>
        </is>
      </c>
      <c r="ACX48" t="inlineStr">
        <is>
          <t>Netral/tidak tahu</t>
        </is>
      </c>
      <c r="ACY48" t="inlineStr">
        <is>
          <t>Anggota keluarga - Laki-laki dewasa Anggota keluarga - Perempuan dewasa Anggota keluarga - Anak-anak</t>
        </is>
      </c>
      <c r="ACZ48" t="n">
        <v>1</v>
      </c>
      <c r="ADA48" t="n">
        <v>1</v>
      </c>
      <c r="ADB48" t="n">
        <v>1</v>
      </c>
      <c r="ADC48" t="n">
        <v>0</v>
      </c>
      <c r="ADD48" t="inlineStr">
        <is>
          <t>Puas</t>
        </is>
      </c>
      <c r="ADE48" t="inlineStr">
        <is>
          <t>Puas</t>
        </is>
      </c>
      <c r="ADF48" t="inlineStr">
        <is>
          <t>Puas</t>
        </is>
      </c>
      <c r="ADG48" t="inlineStr">
        <is>
          <t>Puas</t>
        </is>
      </c>
      <c r="ADH48" t="inlineStr">
        <is>
          <t>Tidak</t>
        </is>
      </c>
      <c r="ADI48" t="n">
        <v/>
      </c>
      <c r="ADJ48" t="inlineStr">
        <is>
          <t>Puas</t>
        </is>
      </c>
      <c r="ADK48" t="n">
        <v/>
      </c>
      <c r="ADL48" t="n">
        <v/>
      </c>
      <c r="ADM48" t="n">
        <v/>
      </c>
      <c r="ADN48" t="n">
        <v/>
      </c>
      <c r="ADO48" t="n">
        <v/>
      </c>
      <c r="ADP48" t="n">
        <v/>
      </c>
      <c r="ADQ48" t="n">
        <v/>
      </c>
      <c r="ADR48" t="n">
        <v/>
      </c>
      <c r="ADS48" t="n">
        <v/>
      </c>
      <c r="ADT48" t="n">
        <v/>
      </c>
      <c r="ADU48" t="inlineStr">
        <is>
          <t>Menghubungi CPO atau pendamping</t>
        </is>
      </c>
      <c r="ADV48" t="n">
        <v>0</v>
      </c>
      <c r="ADW48" t="n">
        <v>0</v>
      </c>
      <c r="ADX48" t="n">
        <v>0</v>
      </c>
      <c r="ADY48" t="n">
        <v>0</v>
      </c>
      <c r="ADZ48" t="n">
        <v>1</v>
      </c>
      <c r="AEA48" t="n">
        <v>0</v>
      </c>
      <c r="AEB48" t="n">
        <v>0</v>
      </c>
      <c r="AEC48" t="n">
        <v>0</v>
      </c>
      <c r="AED48" t="inlineStr">
        <is>
          <t>Tidak ada</t>
        </is>
      </c>
      <c r="AEE48" t="inlineStr">
        <is>
          <t>Laki-laki dewasa</t>
        </is>
      </c>
      <c r="AEF48" t="n">
        <v/>
      </c>
      <c r="AEG48" t="inlineStr">
        <is>
          <t>Menelepon atau WA langsung</t>
        </is>
      </c>
      <c r="AEH48" t="n">
        <v/>
      </c>
      <c r="AEI48" t="inlineStr">
        <is>
          <t>Tidak ada</t>
        </is>
      </c>
      <c r="AEJ48" t="inlineStr">
        <is>
          <t>Ya, selalu</t>
        </is>
      </c>
      <c r="AEK48" t="inlineStr">
        <is>
          <t>Pengurangan pengeluaran rumah tangga (bahan bakar minyak, pupuk, dll.) Lebih mudah mendapatkan energi Lebih aman Pengurangan waktu dan tenaga Peningkatan kebersihan kandang ternak Dapur lebih bersih dan bebas asap</t>
        </is>
      </c>
      <c r="AEL48" t="n">
        <v>1</v>
      </c>
      <c r="AEM48" t="n">
        <v>1</v>
      </c>
      <c r="AEN48" t="n">
        <v>0</v>
      </c>
      <c r="AEO48" t="n">
        <v>0</v>
      </c>
      <c r="AEP48" t="n">
        <v>1</v>
      </c>
      <c r="AEQ48" t="n">
        <v>1</v>
      </c>
      <c r="AER48" t="n">
        <v>1</v>
      </c>
      <c r="AES48" t="n">
        <v>0</v>
      </c>
      <c r="AET48" t="n">
        <v>1</v>
      </c>
      <c r="AEU48" t="n">
        <v>0</v>
      </c>
      <c r="AEV48" t="n">
        <v>0</v>
      </c>
      <c r="AEW48" t="n">
        <v>0</v>
      </c>
      <c r="AEX48" t="n">
        <v/>
      </c>
      <c r="AEY48" t="inlineStr">
        <is>
          <t>Mengurangi pengeluaran energi</t>
        </is>
      </c>
      <c r="AEZ48" t="n">
        <v/>
      </c>
      <c r="AFA48" t="inlineStr">
        <is>
          <t>Tetangga / teman / saudara</t>
        </is>
      </c>
      <c r="AFB48" t="n">
        <v/>
      </c>
      <c r="AFC48" t="inlineStr">
        <is>
          <t>20260214_82746PMByGPSMapCamera-7_56_42.jpg</t>
        </is>
      </c>
      <c r="AFD48" t="inlineStr">
        <is>
          <t>https://kf.kobotoolbox.org/api/v2/assets/avstPQqLr3Ab3ZdcVTXZ6f/data/680437873/attachments/atts59GiyuJLah4bcTFHUxEC/</t>
        </is>
      </c>
      <c r="AFE48" t="inlineStr">
        <is>
          <t>20260214_82526PMByGPSMapCamera-7_56_48.jpg</t>
        </is>
      </c>
      <c r="AFF48" t="inlineStr">
        <is>
          <t>https://kf.kobotoolbox.org/api/v2/assets/avstPQqLr3Ab3ZdcVTXZ6f/data/680437873/attachments/attmLVh96b3WngSoNKn6P3ec/</t>
        </is>
      </c>
      <c r="AFG48" t="inlineStr">
        <is>
          <t>Suyono_mse_2000</t>
        </is>
      </c>
      <c r="AFH48" t="n">
        <v/>
      </c>
      <c r="AFI48" t="n">
        <v/>
      </c>
    </row>
    <row r="49">
      <c r="A49" s="93" t="n">
        <v>46077</v>
      </c>
      <c r="B49" s="93" t="n">
        <v>46077</v>
      </c>
      <c r="C49" t="inlineStr">
        <is>
          <t>suyono</t>
        </is>
      </c>
      <c r="D49" t="inlineStr">
        <is>
          <t>suparmi</t>
        </is>
      </c>
      <c r="E49" t="n">
        <v>85801395109</v>
      </c>
      <c r="F49" t="inlineStr">
        <is>
          <t>-7.627325 110.447962 0 0</t>
        </is>
      </c>
      <c r="G49" t="n">
        <v>-7.627325</v>
      </c>
      <c r="H49" t="n">
        <v>110.447962</v>
      </c>
      <c r="I49" t="n">
        <v>0</v>
      </c>
      <c r="J49" t="n">
        <v>0</v>
      </c>
      <c r="K49" t="n">
        <v>0</v>
      </c>
      <c r="L49" t="inlineStr">
        <is>
          <t>-7.627293 110.448027 0 0</t>
        </is>
      </c>
      <c r="M49" t="n">
        <v>-7.627293</v>
      </c>
      <c r="N49" t="n">
        <v>110.448027</v>
      </c>
      <c r="O49" t="n">
        <v>0</v>
      </c>
      <c r="P49" t="n">
        <v>0</v>
      </c>
      <c r="Q49" t="n">
        <v>0</v>
      </c>
      <c r="R49" t="inlineStr">
        <is>
          <t>DIY</t>
        </is>
      </c>
      <c r="S49" t="n">
        <v>0</v>
      </c>
      <c r="T49" t="n">
        <v>0</v>
      </c>
      <c r="U49" t="n">
        <v>0</v>
      </c>
      <c r="V49" t="n">
        <v>0</v>
      </c>
      <c r="W49" t="n">
        <v>1</v>
      </c>
      <c r="X49" t="n">
        <v>0</v>
      </c>
      <c r="Y49" t="n">
        <v>0</v>
      </c>
      <c r="Z49" t="n">
        <v>0</v>
      </c>
      <c r="AA49" t="n">
        <v>0</v>
      </c>
      <c r="AB49" t="n">
        <v>0</v>
      </c>
      <c r="AC49" t="inlineStr">
        <is>
          <t>SLEMAN</t>
        </is>
      </c>
      <c r="AD49" t="inlineStr">
        <is>
          <t>CANGKRINGAN</t>
        </is>
      </c>
      <c r="AE49" t="inlineStr">
        <is>
          <t>KEPUH HARJO</t>
        </is>
      </c>
      <c r="AF49" t="inlineStr">
        <is>
          <t>MITRA SARANA ENERGI</t>
        </is>
      </c>
      <c r="AG49" t="inlineStr">
        <is>
          <t>MSP0003</t>
        </is>
      </c>
      <c r="AH49" t="n">
        <v>9</v>
      </c>
      <c r="AI49" t="inlineStr">
        <is>
          <t>VPA2</t>
        </is>
      </c>
      <c r="AJ49" t="inlineStr">
        <is>
          <t>Aktif</t>
        </is>
      </c>
      <c r="AK49" t="n">
        <v>48</v>
      </c>
      <c r="AL49" t="inlineStr">
        <is>
          <t>Perempuan</t>
        </is>
      </c>
      <c r="AM49" t="inlineStr">
        <is>
          <t>Sudah menikah</t>
        </is>
      </c>
      <c r="AN49" t="inlineStr">
        <is>
          <t>SMA/Sederajat</t>
        </is>
      </c>
      <c r="AO49" t="inlineStr">
        <is>
          <t>Petani</t>
        </is>
      </c>
      <c r="AP49" t="n">
        <v>1</v>
      </c>
      <c r="AQ49" t="n">
        <v>0</v>
      </c>
      <c r="AR49" t="n">
        <v>0</v>
      </c>
      <c r="AS49" t="n">
        <v>0</v>
      </c>
      <c r="AT49" t="n">
        <v>0</v>
      </c>
      <c r="AU49" t="n">
        <v>0</v>
      </c>
      <c r="AV49" t="n">
        <v>0</v>
      </c>
      <c r="AW49" t="n">
        <v>0</v>
      </c>
      <c r="AX49" t="n">
        <v/>
      </c>
      <c r="AY49" t="inlineStr">
        <is>
          <t>Tidak ada</t>
        </is>
      </c>
      <c r="AZ49" t="n">
        <v>0</v>
      </c>
      <c r="BA49" t="n">
        <v>0</v>
      </c>
      <c r="BB49" t="n">
        <v>0</v>
      </c>
      <c r="BC49" t="n">
        <v>0</v>
      </c>
      <c r="BD49" t="n">
        <v>0</v>
      </c>
      <c r="BE49" t="n">
        <v>0</v>
      </c>
      <c r="BF49" t="n">
        <v>0</v>
      </c>
      <c r="BG49" t="n">
        <v>1</v>
      </c>
      <c r="BH49" t="n">
        <v/>
      </c>
      <c r="BI49" t="inlineStr">
        <is>
          <t>&lt;Rp1.500.000</t>
        </is>
      </c>
      <c r="BJ49" t="n">
        <v>2</v>
      </c>
      <c r="BK49" t="n">
        <v>2</v>
      </c>
      <c r="BL49" t="n">
        <v>1</v>
      </c>
      <c r="BM49" t="n">
        <v>1</v>
      </c>
      <c r="BN49" t="inlineStr">
        <is>
          <t>Milik sendiri</t>
        </is>
      </c>
      <c r="BO49" t="inlineStr">
        <is>
          <t>Permanen (dinding bata dan semen)</t>
        </is>
      </c>
      <c r="BP49" t="n">
        <v>1</v>
      </c>
      <c r="BQ49" t="n">
        <v>0</v>
      </c>
      <c r="BR49" t="n">
        <v>0</v>
      </c>
      <c r="BS49" t="n">
        <v>0</v>
      </c>
      <c r="BT49" t="n">
        <v>0</v>
      </c>
      <c r="BU49" t="n">
        <v/>
      </c>
      <c r="BV49" t="inlineStr">
        <is>
          <t>Keramik/ubin</t>
        </is>
      </c>
      <c r="BW49" t="n">
        <v>0</v>
      </c>
      <c r="BX49" t="n">
        <v>0</v>
      </c>
      <c r="BY49" t="n">
        <v>1</v>
      </c>
      <c r="BZ49" t="n">
        <v>0</v>
      </c>
      <c r="CA49" t="n">
        <v>0</v>
      </c>
      <c r="CB49" t="n">
        <v/>
      </c>
      <c r="CC49" t="inlineStr">
        <is>
          <t>Genting</t>
        </is>
      </c>
      <c r="CD49" t="n">
        <v>0</v>
      </c>
      <c r="CE49" t="n">
        <v>0</v>
      </c>
      <c r="CF49" t="n">
        <v>0</v>
      </c>
      <c r="CG49" t="n">
        <v>0</v>
      </c>
      <c r="CH49" t="n">
        <v>0</v>
      </c>
      <c r="CI49" t="n">
        <v>1</v>
      </c>
      <c r="CJ49" t="n">
        <v>0</v>
      </c>
      <c r="CK49" t="n">
        <v/>
      </c>
      <c r="CL49" t="inlineStr">
        <is>
          <t>Ya</t>
        </is>
      </c>
      <c r="CM49" t="n">
        <v>2017</v>
      </c>
      <c r="CN49" t="inlineStr">
        <is>
          <t>Fixed-Dome (Kubah Tetap)</t>
        </is>
      </c>
      <c r="CO49" t="inlineStr">
        <is>
          <t>8 m³ (6-7 ekor sapi, ±6,5 jam memasak/hari, ±65 kg slurry/hari)</t>
        </is>
      </c>
      <c r="CP49" t="inlineStr">
        <is>
          <t>Anggota keluarga - perempuan dewasa</t>
        </is>
      </c>
      <c r="CQ49" t="n">
        <v>0</v>
      </c>
      <c r="CR49" t="n">
        <v>0</v>
      </c>
      <c r="CS49" t="n">
        <v>0</v>
      </c>
      <c r="CT49" t="n">
        <v>0</v>
      </c>
      <c r="CU49" t="n">
        <v>0</v>
      </c>
      <c r="CV49" t="n">
        <v>1</v>
      </c>
      <c r="CW49" t="n">
        <v>0</v>
      </c>
      <c r="CX49" t="n">
        <v>0</v>
      </c>
      <c r="CY49" t="inlineStr">
        <is>
          <t>Anggota keluarga - laki-laki</t>
        </is>
      </c>
      <c r="CZ49" t="n">
        <v>1</v>
      </c>
      <c r="DA49" t="n">
        <v>0</v>
      </c>
      <c r="DB49" t="n">
        <v>0</v>
      </c>
      <c r="DC49" t="n">
        <v/>
      </c>
      <c r="DD49" t="inlineStr">
        <is>
          <t>Anggota keluarga - laki-laki Anggota keluarga - perempuan dewasa</t>
        </is>
      </c>
      <c r="DE49" t="n">
        <v>1</v>
      </c>
      <c r="DF49" t="n">
        <v>1</v>
      </c>
      <c r="DG49" t="n">
        <v>0</v>
      </c>
      <c r="DH49" t="n">
        <v>0</v>
      </c>
      <c r="DI49" t="n">
        <v/>
      </c>
      <c r="DJ49" t="inlineStr">
        <is>
          <t>CPO atau pendamping</t>
        </is>
      </c>
      <c r="DK49" t="n">
        <v>0</v>
      </c>
      <c r="DL49" t="n">
        <v>0</v>
      </c>
      <c r="DM49" t="n">
        <v>1</v>
      </c>
      <c r="DN49" t="n">
        <v>0</v>
      </c>
      <c r="DO49" t="n">
        <v/>
      </c>
      <c r="DP49" t="inlineStr">
        <is>
          <t>Ya</t>
        </is>
      </c>
      <c r="DQ49" t="n">
        <v/>
      </c>
      <c r="DR49" t="n">
        <v/>
      </c>
      <c r="DS49" t="n">
        <v/>
      </c>
      <c r="DT49" t="n">
        <v/>
      </c>
      <c r="DU49" t="n">
        <v/>
      </c>
      <c r="DV49" t="n">
        <v/>
      </c>
      <c r="DW49" t="n">
        <v/>
      </c>
      <c r="DX49" t="n">
        <v/>
      </c>
      <c r="DY49" t="n">
        <v/>
      </c>
      <c r="DZ49" t="n">
        <v/>
      </c>
      <c r="EA49" t="n">
        <v/>
      </c>
      <c r="EB49" t="n">
        <v/>
      </c>
      <c r="EC49" t="n">
        <v/>
      </c>
      <c r="ED49" t="n">
        <v/>
      </c>
      <c r="EE49" t="n">
        <v/>
      </c>
      <c r="EF49" t="n">
        <v/>
      </c>
      <c r="EG49" t="n">
        <v/>
      </c>
      <c r="EH49" t="n">
        <v/>
      </c>
      <c r="EI49" t="inlineStr">
        <is>
          <t>Tidak ada masalah</t>
        </is>
      </c>
      <c r="EJ49" t="n">
        <v>0</v>
      </c>
      <c r="EK49" t="n">
        <v>0</v>
      </c>
      <c r="EL49" t="n">
        <v>0</v>
      </c>
      <c r="EM49" t="n">
        <v>1</v>
      </c>
      <c r="EN49" t="n">
        <v>0</v>
      </c>
      <c r="EO49" t="n">
        <v/>
      </c>
      <c r="EP49" t="inlineStr">
        <is>
          <t>Ya, cukup jelas dan mudah diikuti</t>
        </is>
      </c>
      <c r="EQ49" t="inlineStr">
        <is>
          <t>Bukan pelatihan</t>
        </is>
      </c>
      <c r="ER49" t="inlineStr">
        <is>
          <t>CPO atau pendamping</t>
        </is>
      </c>
      <c r="ES49" t="n">
        <v>1</v>
      </c>
      <c r="ET49" t="n">
        <v>0</v>
      </c>
      <c r="EU49" t="n">
        <v>0</v>
      </c>
      <c r="EV49" t="n">
        <v>0</v>
      </c>
      <c r="EW49" t="n">
        <v/>
      </c>
      <c r="EX49" t="inlineStr">
        <is>
          <t>Anggota keluarga - Perempuan dewasa</t>
        </is>
      </c>
      <c r="EY49" t="n">
        <v>0</v>
      </c>
      <c r="EZ49" t="n">
        <v>1</v>
      </c>
      <c r="FA49" t="n">
        <v>0</v>
      </c>
      <c r="FB49" t="n">
        <v/>
      </c>
      <c r="FC49" t="inlineStr">
        <is>
          <t>Jarang sekali</t>
        </is>
      </c>
      <c r="FD49" t="n">
        <v/>
      </c>
      <c r="FE49" t="inlineStr">
        <is>
          <t>Mengetahui</t>
        </is>
      </c>
      <c r="FF49" t="inlineStr">
        <is>
          <t>Selalu (setiap hari)</t>
        </is>
      </c>
      <c r="FG49" t="inlineStr">
        <is>
          <t>Mengetahui</t>
        </is>
      </c>
      <c r="FH49" t="inlineStr">
        <is>
          <t>Cukup sering (2 minggu sekali)</t>
        </is>
      </c>
      <c r="FI49" t="inlineStr">
        <is>
          <t>Mengetahui</t>
        </is>
      </c>
      <c r="FJ49" t="inlineStr">
        <is>
          <t>Selalu (setiap hari)</t>
        </is>
      </c>
      <c r="FK49" t="inlineStr">
        <is>
          <t>Mengetahui</t>
        </is>
      </c>
      <c r="FL49" t="inlineStr">
        <is>
          <t>Tidak pernah</t>
        </is>
      </c>
      <c r="FM49" t="inlineStr">
        <is>
          <t>Mengetahui</t>
        </is>
      </c>
      <c r="FN49" t="inlineStr">
        <is>
          <t>Cukup sering (2 minggu sekali)</t>
        </is>
      </c>
      <c r="FO49" t="inlineStr">
        <is>
          <t>Mengetahui</t>
        </is>
      </c>
      <c r="FP49" t="inlineStr">
        <is>
          <t>Cukup sering (2 minggu sekali)</t>
        </is>
      </c>
      <c r="FQ49" t="inlineStr">
        <is>
          <t>Mengetahui</t>
        </is>
      </c>
      <c r="FR49" t="inlineStr">
        <is>
          <t>Ya</t>
        </is>
      </c>
      <c r="FS49" t="inlineStr">
        <is>
          <t>Mengetahui</t>
        </is>
      </c>
      <c r="FT49" t="inlineStr">
        <is>
          <t>Ya, selalu</t>
        </is>
      </c>
      <c r="FU49" t="inlineStr">
        <is>
          <t>Laki-laki dewasa Perempuan dewasa</t>
        </is>
      </c>
      <c r="FV49" t="n">
        <v>1</v>
      </c>
      <c r="FW49" t="n">
        <v>1</v>
      </c>
      <c r="FX49" t="n">
        <v>0</v>
      </c>
      <c r="FY49" t="n">
        <v>0</v>
      </c>
      <c r="FZ49" t="inlineStr">
        <is>
          <t>Memahami</t>
        </is>
      </c>
      <c r="GA49" t="inlineStr">
        <is>
          <t>CPO</t>
        </is>
      </c>
      <c r="GB49" t="n">
        <v>1</v>
      </c>
      <c r="GC49" t="n">
        <v>0</v>
      </c>
      <c r="GD49" t="n">
        <v>0</v>
      </c>
      <c r="GE49" t="n">
        <v>0</v>
      </c>
      <c r="GF49" t="n">
        <v/>
      </c>
      <c r="GG49" t="inlineStr">
        <is>
          <t>Sering</t>
        </is>
      </c>
      <c r="GH49" t="inlineStr">
        <is>
          <t>Ya</t>
        </is>
      </c>
      <c r="GI49" t="inlineStr">
        <is>
          <t>Tetangga Teman/keluarga Komunitas lokal</t>
        </is>
      </c>
      <c r="GJ49" t="n">
        <v>1</v>
      </c>
      <c r="GK49" t="n">
        <v>1</v>
      </c>
      <c r="GL49" t="n">
        <v>1</v>
      </c>
      <c r="GM49" t="n">
        <v>0</v>
      </c>
      <c r="GN49" t="n">
        <v/>
      </c>
      <c r="GO49" t="n">
        <v>10</v>
      </c>
      <c r="GP49" t="inlineStr">
        <is>
          <t>Penuh (100%)</t>
        </is>
      </c>
      <c r="GQ49" t="inlineStr">
        <is>
          <t>Kayu bakar LPG</t>
        </is>
      </c>
      <c r="GR49" t="n">
        <v>1</v>
      </c>
      <c r="GS49" t="n">
        <v>1</v>
      </c>
      <c r="GT49" t="n">
        <v>0</v>
      </c>
      <c r="GU49" t="n">
        <v>0</v>
      </c>
      <c r="GV49" t="n">
        <v>0</v>
      </c>
      <c r="GW49" t="n">
        <v>0</v>
      </c>
      <c r="GX49" t="n">
        <v>0</v>
      </c>
      <c r="GY49" t="n">
        <v/>
      </c>
      <c r="GZ49" t="inlineStr">
        <is>
          <t>Tidak</t>
        </is>
      </c>
      <c r="HA49" t="n">
        <v>300</v>
      </c>
      <c r="HB49" t="n">
        <v>0</v>
      </c>
      <c r="HC49" t="n">
        <v>100</v>
      </c>
      <c r="HD49" t="n">
        <v>0</v>
      </c>
      <c r="HE49" t="n">
        <v>6</v>
      </c>
      <c r="HF49" t="n">
        <v>50000</v>
      </c>
      <c r="HG49" t="n">
        <v>0</v>
      </c>
      <c r="HH49" t="n">
        <v>0</v>
      </c>
      <c r="HI49" t="n">
        <v/>
      </c>
      <c r="HJ49" t="n">
        <v/>
      </c>
      <c r="HK49" t="n">
        <v/>
      </c>
      <c r="HL49" t="n">
        <v/>
      </c>
      <c r="HM49" t="n">
        <v/>
      </c>
      <c r="HN49" t="n">
        <v/>
      </c>
      <c r="HO49" t="n">
        <v/>
      </c>
      <c r="HP49" t="n">
        <v/>
      </c>
      <c r="HQ49" t="n">
        <v/>
      </c>
      <c r="HR49" t="n">
        <v/>
      </c>
      <c r="HS49" t="n">
        <v/>
      </c>
      <c r="HT49" t="n">
        <v/>
      </c>
      <c r="HU49" t="n">
        <v/>
      </c>
      <c r="HV49" t="n">
        <v/>
      </c>
      <c r="HW49" t="n">
        <v/>
      </c>
      <c r="HX49" t="n">
        <v/>
      </c>
      <c r="HY49" t="n">
        <v>200</v>
      </c>
      <c r="HZ49" t="n">
        <v>0</v>
      </c>
      <c r="IA49" t="n">
        <v>6</v>
      </c>
      <c r="IB49" t="n">
        <v>50000</v>
      </c>
      <c r="IC49" t="n">
        <v/>
      </c>
      <c r="ID49" t="n">
        <v/>
      </c>
      <c r="IE49" t="n">
        <v/>
      </c>
      <c r="IF49" t="n">
        <v/>
      </c>
      <c r="IG49" t="n">
        <v/>
      </c>
      <c r="IH49" t="n">
        <v/>
      </c>
      <c r="II49" t="n">
        <v/>
      </c>
      <c r="IJ49" t="n">
        <v/>
      </c>
      <c r="IK49" t="inlineStr">
        <is>
          <t>15-30 kg</t>
        </is>
      </c>
      <c r="IL49" t="inlineStr">
        <is>
          <t>1-3 jam</t>
        </is>
      </c>
      <c r="IM49" t="inlineStr">
        <is>
          <t>Ya</t>
        </is>
      </c>
      <c r="IN49" t="inlineStr">
        <is>
          <t>Tidak</t>
        </is>
      </c>
      <c r="IO49" t="inlineStr">
        <is>
          <t>Lebih bersih</t>
        </is>
      </c>
      <c r="IP49" t="n">
        <v/>
      </c>
      <c r="IQ49" t="inlineStr">
        <is>
          <t>Tidak pernah</t>
        </is>
      </c>
      <c r="IR49" t="n">
        <v/>
      </c>
      <c r="IS49" t="n">
        <v/>
      </c>
      <c r="IT49" t="n">
        <v/>
      </c>
      <c r="IU49" t="n">
        <v/>
      </c>
      <c r="IV49" t="n">
        <v/>
      </c>
      <c r="IW49" t="n">
        <v/>
      </c>
      <c r="IX49" t="n">
        <v/>
      </c>
      <c r="IY49" t="n">
        <v/>
      </c>
      <c r="IZ49" t="inlineStr">
        <is>
          <t>Tidak pernah</t>
        </is>
      </c>
      <c r="JA49" t="n">
        <v/>
      </c>
      <c r="JB49" t="n">
        <v/>
      </c>
      <c r="JC49" t="n">
        <v/>
      </c>
      <c r="JD49" t="n">
        <v/>
      </c>
      <c r="JE49" t="n">
        <v/>
      </c>
      <c r="JF49" t="n">
        <v/>
      </c>
      <c r="JG49" t="n">
        <v/>
      </c>
      <c r="JH49" t="n">
        <v/>
      </c>
      <c r="JI49" t="inlineStr">
        <is>
          <t>Tidak pernah</t>
        </is>
      </c>
      <c r="JJ49" t="n">
        <v/>
      </c>
      <c r="JK49" t="n">
        <v/>
      </c>
      <c r="JL49" t="n">
        <v/>
      </c>
      <c r="JM49" t="n">
        <v/>
      </c>
      <c r="JN49" t="n">
        <v/>
      </c>
      <c r="JO49" t="n">
        <v/>
      </c>
      <c r="JP49" t="n">
        <v/>
      </c>
      <c r="JQ49" t="n">
        <v/>
      </c>
      <c r="JR49" t="inlineStr">
        <is>
          <t>Tidak pernah</t>
        </is>
      </c>
      <c r="JS49" t="n">
        <v/>
      </c>
      <c r="JT49" t="n">
        <v/>
      </c>
      <c r="JU49" t="n">
        <v/>
      </c>
      <c r="JV49" t="n">
        <v/>
      </c>
      <c r="JW49" t="n">
        <v/>
      </c>
      <c r="JX49" t="n">
        <v/>
      </c>
      <c r="JY49" t="n">
        <v/>
      </c>
      <c r="JZ49" t="n">
        <v/>
      </c>
      <c r="KA49" t="inlineStr">
        <is>
          <t>Tidak pernah</t>
        </is>
      </c>
      <c r="KB49" t="n">
        <v/>
      </c>
      <c r="KC49" t="n">
        <v/>
      </c>
      <c r="KD49" t="n">
        <v/>
      </c>
      <c r="KE49" t="n">
        <v/>
      </c>
      <c r="KF49" t="n">
        <v/>
      </c>
      <c r="KG49" t="n">
        <v/>
      </c>
      <c r="KH49" t="n">
        <v/>
      </c>
      <c r="KI49" t="n">
        <v/>
      </c>
      <c r="KJ49" t="inlineStr">
        <is>
          <t>Tidak pernah</t>
        </is>
      </c>
      <c r="KK49" t="n">
        <v/>
      </c>
      <c r="KL49" t="n">
        <v/>
      </c>
      <c r="KM49" t="n">
        <v/>
      </c>
      <c r="KN49" t="n">
        <v/>
      </c>
      <c r="KO49" t="n">
        <v/>
      </c>
      <c r="KP49" t="n">
        <v/>
      </c>
      <c r="KQ49" t="n">
        <v/>
      </c>
      <c r="KR49" t="n">
        <v/>
      </c>
      <c r="KS49" t="inlineStr">
        <is>
          <t>Cukup membaik</t>
        </is>
      </c>
      <c r="KT49" t="inlineStr">
        <is>
          <t>0-1 kali</t>
        </is>
      </c>
      <c r="KU49" t="inlineStr">
        <is>
          <t>0-1 kali</t>
        </is>
      </c>
      <c r="KV49" t="inlineStr">
        <is>
          <t>Tidak ada</t>
        </is>
      </c>
      <c r="KW49" t="n">
        <v>0</v>
      </c>
      <c r="KX49" t="n">
        <v>0</v>
      </c>
      <c r="KY49" t="n">
        <v>0</v>
      </c>
      <c r="KZ49" t="n">
        <v>1</v>
      </c>
      <c r="LA49" t="inlineStr">
        <is>
          <t>Cukup membaik</t>
        </is>
      </c>
      <c r="LB49" t="inlineStr">
        <is>
          <t>Jauh lebih baik</t>
        </is>
      </c>
      <c r="LC49" t="n">
        <v>4</v>
      </c>
      <c r="LD49" t="n">
        <v>3</v>
      </c>
      <c r="LE49" t="n">
        <v>0</v>
      </c>
      <c r="LF49" t="n">
        <v>0</v>
      </c>
      <c r="LG49" t="inlineStr">
        <is>
          <t>Ya</t>
        </is>
      </c>
      <c r="LH49" t="n">
        <v>100000</v>
      </c>
      <c r="LI49" t="n">
        <v/>
      </c>
      <c r="LJ49" t="inlineStr">
        <is>
          <t>Kebutuhan rumah tangga</t>
        </is>
      </c>
      <c r="LK49" t="n">
        <v>0</v>
      </c>
      <c r="LL49" t="n">
        <v>0</v>
      </c>
      <c r="LM49" t="n">
        <v>0</v>
      </c>
      <c r="LN49" t="n">
        <v>0</v>
      </c>
      <c r="LO49" t="n">
        <v>1</v>
      </c>
      <c r="LP49" t="n">
        <v>0</v>
      </c>
      <c r="LQ49" t="n">
        <v>0</v>
      </c>
      <c r="LR49" t="n">
        <v/>
      </c>
      <c r="LS49" t="n">
        <v>30</v>
      </c>
      <c r="LT49" t="n">
        <v>30</v>
      </c>
      <c r="LU49" t="n">
        <v>0</v>
      </c>
      <c r="LV49" t="n">
        <v>10</v>
      </c>
      <c r="LW49" t="n">
        <v>10</v>
      </c>
      <c r="LX49" t="n">
        <v>0</v>
      </c>
      <c r="LY49" t="n">
        <v>10</v>
      </c>
      <c r="LZ49" t="n">
        <v>10</v>
      </c>
      <c r="MA49" t="n">
        <v>0</v>
      </c>
      <c r="MB49" t="inlineStr">
        <is>
          <t>Ya</t>
        </is>
      </c>
      <c r="MC49" t="n">
        <v>60</v>
      </c>
      <c r="MD49" t="n">
        <v>20</v>
      </c>
      <c r="ME49" t="n">
        <v>60</v>
      </c>
      <c r="MF49" t="n">
        <v>20</v>
      </c>
      <c r="MG49" t="n">
        <v>0</v>
      </c>
      <c r="MH49" t="n">
        <v>0</v>
      </c>
      <c r="MI49" t="inlineStr">
        <is>
          <t>Pendidikan anak (mengantar sekolah, menemani anak belajar, menyiapkan bekal dsb) Aktivitas sosial diluar rumah (misalnya, berkumpul dengan tetangga, mengikuti kegiatan PKK, dsb) Istirahat</t>
        </is>
      </c>
      <c r="MJ49" t="n">
        <v>1</v>
      </c>
      <c r="MK49" t="n">
        <v>1</v>
      </c>
      <c r="ML49" t="n">
        <v>1</v>
      </c>
      <c r="MM49" t="n">
        <v>0</v>
      </c>
      <c r="MN49" t="n">
        <v>0</v>
      </c>
      <c r="MO49" t="n">
        <v>0</v>
      </c>
      <c r="MP49" t="n">
        <v/>
      </c>
      <c r="MQ49" t="n">
        <v/>
      </c>
      <c r="MR49" t="inlineStr">
        <is>
          <t>Berkumpul bersama keluarga</t>
        </is>
      </c>
      <c r="MS49" t="inlineStr">
        <is>
          <t>Arisan, Pengajian, pertemuan RT</t>
        </is>
      </c>
      <c r="MT49" t="n">
        <v/>
      </c>
      <c r="MU49" t="inlineStr">
        <is>
          <t>Tidak</t>
        </is>
      </c>
      <c r="MV49" t="n">
        <v/>
      </c>
      <c r="MW49" t="n">
        <v/>
      </c>
      <c r="MX49" t="n">
        <v/>
      </c>
      <c r="MY49" t="n">
        <v/>
      </c>
      <c r="MZ49" t="n">
        <v/>
      </c>
      <c r="NA49" t="n">
        <v/>
      </c>
      <c r="NB49" t="n">
        <v/>
      </c>
      <c r="NC49" t="n">
        <v/>
      </c>
      <c r="ND49" t="n">
        <v/>
      </c>
      <c r="NE49" t="n">
        <v/>
      </c>
      <c r="NF49" t="n">
        <v/>
      </c>
      <c r="NG49" t="n">
        <v/>
      </c>
      <c r="NH49" t="n">
        <v/>
      </c>
      <c r="NI49" t="n">
        <v/>
      </c>
      <c r="NJ49" t="n">
        <v/>
      </c>
      <c r="NK49" t="n">
        <v/>
      </c>
      <c r="NL49" t="inlineStr">
        <is>
          <t>Tidak</t>
        </is>
      </c>
      <c r="NM49" t="inlineStr">
        <is>
          <t>Kombinasi dana mandiri dan dana hibah</t>
        </is>
      </c>
      <c r="NN49" t="inlineStr">
        <is>
          <t>7.000.001-9.000.000</t>
        </is>
      </c>
      <c r="NO49" t="inlineStr">
        <is>
          <t>Yayasan Rumah Energi atau BIRU</t>
        </is>
      </c>
      <c r="NP49" t="n">
        <v/>
      </c>
      <c r="NQ49" t="n">
        <v/>
      </c>
      <c r="NR49" t="n">
        <v/>
      </c>
      <c r="NS49" t="n">
        <v/>
      </c>
      <c r="NT49" t="n">
        <v/>
      </c>
      <c r="NU49" t="n">
        <v/>
      </c>
      <c r="NV49" t="inlineStr">
        <is>
          <t>Anggota keluarga - Perempuan dewasa</t>
        </is>
      </c>
      <c r="NW49" t="n">
        <v/>
      </c>
      <c r="NX49" t="inlineStr">
        <is>
          <t>Sedikit meningkat</t>
        </is>
      </c>
      <c r="NY49" t="n">
        <v>90</v>
      </c>
      <c r="NZ49" t="n">
        <v>0</v>
      </c>
      <c r="OA49" t="n">
        <v>0</v>
      </c>
      <c r="OB49" t="n">
        <v>10</v>
      </c>
      <c r="OC49" t="n">
        <v>0</v>
      </c>
      <c r="OD49" t="n">
        <v>0</v>
      </c>
      <c r="OE49" t="inlineStr">
        <is>
          <t>Lebih baik</t>
        </is>
      </c>
      <c r="OF49" t="inlineStr">
        <is>
          <t>Lebih baik (beda waktu memasak 5-30 menit, ATAU tidak lagi ada rasa/bau makanan yang berubah, ATAU alasan lainnya)</t>
        </is>
      </c>
      <c r="OG49" t="inlineStr">
        <is>
          <t>Ya</t>
        </is>
      </c>
      <c r="OH49" t="n">
        <v>0</v>
      </c>
      <c r="OI49" t="n">
        <v>0</v>
      </c>
      <c r="OJ49" t="n">
        <v>0</v>
      </c>
      <c r="OK49" t="n">
        <v>0</v>
      </c>
      <c r="OL49" t="n">
        <v>0</v>
      </c>
      <c r="OM49" t="n">
        <v>0</v>
      </c>
      <c r="ON49" t="n">
        <v>0</v>
      </c>
      <c r="OO49" t="n">
        <v>0</v>
      </c>
      <c r="OP49" t="inlineStr">
        <is>
          <t>Sapi pedaging</t>
        </is>
      </c>
      <c r="OQ49" t="n">
        <v>1</v>
      </c>
      <c r="OR49" t="n">
        <v>0</v>
      </c>
      <c r="OS49" t="n">
        <v>0</v>
      </c>
      <c r="OT49" t="n">
        <v>0</v>
      </c>
      <c r="OU49" t="n">
        <v>0</v>
      </c>
      <c r="OV49" t="n">
        <v>0</v>
      </c>
      <c r="OW49" t="n">
        <v>0</v>
      </c>
      <c r="OX49" t="n">
        <v>0</v>
      </c>
      <c r="OY49" t="n">
        <v>0</v>
      </c>
      <c r="OZ49" t="inlineStr">
        <is>
          <t>Sapi pedaging</t>
        </is>
      </c>
      <c r="PA49" t="n">
        <v>1</v>
      </c>
      <c r="PB49" t="n">
        <v>0</v>
      </c>
      <c r="PC49" t="n">
        <v>0</v>
      </c>
      <c r="PD49" t="n">
        <v>0</v>
      </c>
      <c r="PE49" t="n">
        <v>0</v>
      </c>
      <c r="PF49" t="n">
        <v>0</v>
      </c>
      <c r="PG49" t="n">
        <v>0</v>
      </c>
      <c r="PH49" t="n">
        <v>0</v>
      </c>
      <c r="PI49" t="n">
        <v>0</v>
      </c>
      <c r="PJ49" t="inlineStr">
        <is>
          <t>Sapi pedaging</t>
        </is>
      </c>
      <c r="PK49" t="n">
        <v>1</v>
      </c>
      <c r="PL49" t="n">
        <v>0</v>
      </c>
      <c r="PM49" t="n">
        <v>0</v>
      </c>
      <c r="PN49" t="n">
        <v>0</v>
      </c>
      <c r="PO49" t="n">
        <v>0</v>
      </c>
      <c r="PP49" t="n">
        <v>0</v>
      </c>
      <c r="PQ49" t="n">
        <v>0</v>
      </c>
      <c r="PR49" t="n">
        <v>0</v>
      </c>
      <c r="PS49" t="n">
        <v>0</v>
      </c>
      <c r="PT49" t="inlineStr">
        <is>
          <t>1-Disebarkan ke lahan terbuka</t>
        </is>
      </c>
      <c r="PU49" t="n">
        <v>0</v>
      </c>
      <c r="PV49" t="n">
        <v>0</v>
      </c>
      <c r="PW49" t="n">
        <v>0</v>
      </c>
      <c r="PX49" t="n">
        <v>0</v>
      </c>
      <c r="PY49" t="n">
        <v>0</v>
      </c>
      <c r="PZ49" t="n">
        <v>1</v>
      </c>
      <c r="QA49" t="n">
        <v>0</v>
      </c>
      <c r="QB49" t="n">
        <v>0</v>
      </c>
      <c r="QC49" t="n">
        <v>0</v>
      </c>
      <c r="QD49" t="n">
        <v/>
      </c>
      <c r="QE49" t="n">
        <v/>
      </c>
      <c r="QF49" t="n">
        <v/>
      </c>
      <c r="QG49" t="n">
        <v/>
      </c>
      <c r="QH49" t="n">
        <v/>
      </c>
      <c r="QI49" t="n">
        <v/>
      </c>
      <c r="QJ49" t="n">
        <v/>
      </c>
      <c r="QK49" t="n">
        <v/>
      </c>
      <c r="QL49" t="n">
        <v/>
      </c>
      <c r="QM49" t="n">
        <v/>
      </c>
      <c r="QN49" t="n">
        <v/>
      </c>
      <c r="QO49" t="n">
        <v/>
      </c>
      <c r="QP49" t="n">
        <v/>
      </c>
      <c r="QQ49" t="n">
        <v/>
      </c>
      <c r="QR49" t="n">
        <v/>
      </c>
      <c r="QS49" t="n">
        <v/>
      </c>
      <c r="QT49" t="n">
        <v/>
      </c>
      <c r="QU49" t="n">
        <v/>
      </c>
      <c r="QV49" t="n">
        <v/>
      </c>
      <c r="QW49" t="n">
        <v/>
      </c>
      <c r="QX49" t="n">
        <v/>
      </c>
      <c r="QY49" t="n">
        <v/>
      </c>
      <c r="QZ49" t="n">
        <v/>
      </c>
      <c r="RA49" t="n">
        <v/>
      </c>
      <c r="RB49" t="n">
        <v/>
      </c>
      <c r="RC49" t="n">
        <v/>
      </c>
      <c r="RD49" t="n">
        <v/>
      </c>
      <c r="RE49" t="n">
        <v/>
      </c>
      <c r="RF49" t="n">
        <v/>
      </c>
      <c r="RG49" t="n">
        <v/>
      </c>
      <c r="RH49" t="n">
        <v/>
      </c>
      <c r="RI49" t="n">
        <v/>
      </c>
      <c r="RJ49" t="n">
        <v/>
      </c>
      <c r="RK49" t="n">
        <v/>
      </c>
      <c r="RL49" t="n">
        <v/>
      </c>
      <c r="RM49" t="n">
        <v/>
      </c>
      <c r="RN49" t="n">
        <v/>
      </c>
      <c r="RO49" t="n">
        <v/>
      </c>
      <c r="RP49" t="n">
        <v/>
      </c>
      <c r="RQ49" t="n">
        <v/>
      </c>
      <c r="RR49" t="n">
        <v/>
      </c>
      <c r="RS49" t="n">
        <v/>
      </c>
      <c r="RT49" t="n">
        <v/>
      </c>
      <c r="RU49" t="n">
        <v/>
      </c>
      <c r="RV49" t="n">
        <v/>
      </c>
      <c r="RW49" t="n">
        <v/>
      </c>
      <c r="RX49" t="n">
        <v/>
      </c>
      <c r="RY49" t="n">
        <v/>
      </c>
      <c r="RZ49" t="n">
        <v/>
      </c>
      <c r="SA49" t="n">
        <v/>
      </c>
      <c r="SB49" t="n">
        <v/>
      </c>
      <c r="SC49" t="n">
        <v/>
      </c>
      <c r="SD49" t="n">
        <v/>
      </c>
      <c r="SE49" t="n">
        <v/>
      </c>
      <c r="SF49" t="n">
        <v/>
      </c>
      <c r="SG49" t="n">
        <v/>
      </c>
      <c r="SH49" t="n">
        <v/>
      </c>
      <c r="SI49" t="n">
        <v/>
      </c>
      <c r="SJ49" t="n">
        <v/>
      </c>
      <c r="SK49" t="n">
        <v/>
      </c>
      <c r="SL49" t="n">
        <v/>
      </c>
      <c r="SM49" t="n">
        <v/>
      </c>
      <c r="SN49" t="n">
        <v/>
      </c>
      <c r="SO49" t="n">
        <v/>
      </c>
      <c r="SP49" t="n">
        <v/>
      </c>
      <c r="SQ49" t="n">
        <v/>
      </c>
      <c r="SR49" t="n">
        <v/>
      </c>
      <c r="SS49" t="n">
        <v/>
      </c>
      <c r="ST49" t="n">
        <v/>
      </c>
      <c r="SU49" t="n">
        <v/>
      </c>
      <c r="SV49" t="n">
        <v/>
      </c>
      <c r="SW49" t="n">
        <v/>
      </c>
      <c r="SX49" t="n">
        <v/>
      </c>
      <c r="SY49" t="n">
        <v>4</v>
      </c>
      <c r="SZ49" t="n">
        <v/>
      </c>
      <c r="TA49" t="n">
        <v/>
      </c>
      <c r="TB49" t="n">
        <v/>
      </c>
      <c r="TC49" t="n">
        <v/>
      </c>
      <c r="TD49" t="n">
        <v/>
      </c>
      <c r="TE49" t="n">
        <v/>
      </c>
      <c r="TF49" t="n">
        <v/>
      </c>
      <c r="TG49" t="n">
        <v>3</v>
      </c>
      <c r="TH49" t="n">
        <v>0</v>
      </c>
      <c r="TI49" t="n">
        <v>0</v>
      </c>
      <c r="TJ49" t="n">
        <v>0</v>
      </c>
      <c r="TK49" t="n">
        <v>0</v>
      </c>
      <c r="TL49" t="n">
        <v>0</v>
      </c>
      <c r="TM49" t="n">
        <v>0</v>
      </c>
      <c r="TN49" t="n">
        <v>0</v>
      </c>
      <c r="TO49" t="n">
        <v>2</v>
      </c>
      <c r="TP49" t="n">
        <v>0</v>
      </c>
      <c r="TQ49" t="n">
        <v>0</v>
      </c>
      <c r="TR49" t="n">
        <v>0</v>
      </c>
      <c r="TS49" t="n">
        <v/>
      </c>
      <c r="TT49" t="n">
        <v/>
      </c>
      <c r="TU49" t="n">
        <v/>
      </c>
      <c r="TV49" t="n">
        <v/>
      </c>
      <c r="TW49" t="n">
        <v/>
      </c>
      <c r="TX49" t="n">
        <v/>
      </c>
      <c r="TY49" t="n">
        <v/>
      </c>
      <c r="TZ49" t="n">
        <v/>
      </c>
      <c r="UA49" t="n">
        <v/>
      </c>
      <c r="UB49" t="n">
        <v/>
      </c>
      <c r="UC49" t="n">
        <v/>
      </c>
      <c r="UD49" t="n">
        <v/>
      </c>
      <c r="UE49" t="n">
        <v/>
      </c>
      <c r="UF49" t="n">
        <v/>
      </c>
      <c r="UG49" t="n">
        <v/>
      </c>
      <c r="UH49" t="n">
        <v/>
      </c>
      <c r="UI49" t="n">
        <v/>
      </c>
      <c r="UJ49" t="n">
        <v/>
      </c>
      <c r="UK49" t="n">
        <v/>
      </c>
      <c r="UL49" t="n">
        <v/>
      </c>
      <c r="UM49" t="n">
        <v/>
      </c>
      <c r="UN49" t="n">
        <v/>
      </c>
      <c r="UO49" t="n">
        <v/>
      </c>
      <c r="UP49" t="n">
        <v/>
      </c>
      <c r="UQ49" t="n">
        <v/>
      </c>
      <c r="UR49" t="n">
        <v/>
      </c>
      <c r="US49" t="n">
        <v/>
      </c>
      <c r="UT49" t="n">
        <v/>
      </c>
      <c r="UU49" t="n">
        <v/>
      </c>
      <c r="UV49" t="n">
        <v/>
      </c>
      <c r="UW49" t="n">
        <v/>
      </c>
      <c r="UX49" t="n">
        <v/>
      </c>
      <c r="UY49" t="n">
        <v/>
      </c>
      <c r="UZ49" t="n">
        <v/>
      </c>
      <c r="VA49" t="n">
        <v/>
      </c>
      <c r="VB49" t="n">
        <v/>
      </c>
      <c r="VC49" t="n">
        <v/>
      </c>
      <c r="VD49" t="n">
        <v/>
      </c>
      <c r="VE49" t="n">
        <v/>
      </c>
      <c r="VF49" t="n">
        <v/>
      </c>
      <c r="VG49" t="n">
        <v/>
      </c>
      <c r="VH49" t="n">
        <v/>
      </c>
      <c r="VI49" t="n">
        <v/>
      </c>
      <c r="VJ49" t="n">
        <v/>
      </c>
      <c r="VK49" t="n">
        <v/>
      </c>
      <c r="VL49" t="n">
        <v/>
      </c>
      <c r="VM49" t="n">
        <v/>
      </c>
      <c r="VN49" t="n">
        <v/>
      </c>
      <c r="VO49" t="n">
        <v/>
      </c>
      <c r="VP49" t="n">
        <v/>
      </c>
      <c r="VQ49" t="n">
        <v/>
      </c>
      <c r="VR49" t="n">
        <v/>
      </c>
      <c r="VS49" t="n">
        <v/>
      </c>
      <c r="VT49" t="n">
        <v/>
      </c>
      <c r="VU49" t="n">
        <v/>
      </c>
      <c r="VV49" t="n">
        <v/>
      </c>
      <c r="VW49" t="n">
        <v/>
      </c>
      <c r="VX49" t="n">
        <v/>
      </c>
      <c r="VY49" t="n">
        <v/>
      </c>
      <c r="VZ49" t="n">
        <v/>
      </c>
      <c r="WA49" t="n">
        <v/>
      </c>
      <c r="WB49" t="n">
        <v/>
      </c>
      <c r="WC49" t="n">
        <v/>
      </c>
      <c r="WD49" t="n">
        <v/>
      </c>
      <c r="WE49" t="n">
        <v/>
      </c>
      <c r="WF49" t="n">
        <v/>
      </c>
      <c r="WG49" t="n">
        <v/>
      </c>
      <c r="WH49" t="n">
        <v/>
      </c>
      <c r="WI49" t="n">
        <v/>
      </c>
      <c r="WJ49" t="n">
        <v/>
      </c>
      <c r="WK49" t="n">
        <v/>
      </c>
      <c r="WL49" t="n">
        <v/>
      </c>
      <c r="WM49" t="n">
        <v/>
      </c>
      <c r="WN49" t="n">
        <v/>
      </c>
      <c r="WO49" t="n">
        <v/>
      </c>
      <c r="WP49" t="n">
        <v/>
      </c>
      <c r="WQ49" t="n">
        <v/>
      </c>
      <c r="WR49" t="n">
        <v/>
      </c>
      <c r="WS49" t="n">
        <v/>
      </c>
      <c r="WT49" t="n">
        <v/>
      </c>
      <c r="WU49" t="n">
        <v/>
      </c>
      <c r="WV49" t="n">
        <v/>
      </c>
      <c r="WW49" t="n">
        <v/>
      </c>
      <c r="WX49" t="n">
        <v/>
      </c>
      <c r="WY49" t="n">
        <v/>
      </c>
      <c r="WZ49" t="n">
        <v/>
      </c>
      <c r="XA49" t="n">
        <v/>
      </c>
      <c r="XB49" t="n">
        <v/>
      </c>
      <c r="XC49" t="n">
        <v/>
      </c>
      <c r="XD49" t="n">
        <v/>
      </c>
      <c r="XE49" t="n">
        <v/>
      </c>
      <c r="XF49" t="n">
        <v/>
      </c>
      <c r="XG49" t="n">
        <v/>
      </c>
      <c r="XH49" t="n">
        <v/>
      </c>
      <c r="XI49" t="n">
        <v/>
      </c>
      <c r="XJ49" t="n">
        <v/>
      </c>
      <c r="XK49" t="n">
        <v/>
      </c>
      <c r="XL49" t="n">
        <v/>
      </c>
      <c r="XM49" t="n">
        <v/>
      </c>
      <c r="XN49" t="n">
        <v/>
      </c>
      <c r="XO49" t="n">
        <v/>
      </c>
      <c r="XP49" t="n">
        <v/>
      </c>
      <c r="XQ49" t="n">
        <v/>
      </c>
      <c r="XR49" t="n">
        <v/>
      </c>
      <c r="XS49" t="n">
        <v/>
      </c>
      <c r="XT49" t="n">
        <v/>
      </c>
      <c r="XU49" t="n">
        <v/>
      </c>
      <c r="XV49" t="n">
        <v/>
      </c>
      <c r="XW49" t="n">
        <v/>
      </c>
      <c r="XX49" t="n">
        <v/>
      </c>
      <c r="XY49" t="n">
        <v/>
      </c>
      <c r="XZ49" t="n">
        <v/>
      </c>
      <c r="YA49" t="n">
        <v/>
      </c>
      <c r="YB49" t="n">
        <v/>
      </c>
      <c r="YC49" t="n">
        <v/>
      </c>
      <c r="YD49" t="n">
        <v/>
      </c>
      <c r="YE49" t="n">
        <v/>
      </c>
      <c r="YF49" t="n">
        <v/>
      </c>
      <c r="YG49" t="n">
        <v/>
      </c>
      <c r="YH49" t="n">
        <v/>
      </c>
      <c r="YI49" t="n">
        <v/>
      </c>
      <c r="YJ49" t="n">
        <v/>
      </c>
      <c r="YK49" t="n">
        <v/>
      </c>
      <c r="YL49" t="n">
        <v/>
      </c>
      <c r="YM49" t="n">
        <v/>
      </c>
      <c r="YN49" t="n">
        <v/>
      </c>
      <c r="YO49" t="n">
        <v/>
      </c>
      <c r="YP49" t="n">
        <v/>
      </c>
      <c r="YQ49" t="n">
        <v/>
      </c>
      <c r="YR49" t="n">
        <v/>
      </c>
      <c r="YS49" t="n">
        <v/>
      </c>
      <c r="YT49" t="n">
        <v/>
      </c>
      <c r="YU49" t="n">
        <v/>
      </c>
      <c r="YV49" t="n">
        <v/>
      </c>
      <c r="YW49" t="n">
        <v/>
      </c>
      <c r="YX49" t="n">
        <v/>
      </c>
      <c r="YY49" t="n">
        <v/>
      </c>
      <c r="YZ49" t="n">
        <v/>
      </c>
      <c r="ZA49" t="n">
        <v/>
      </c>
      <c r="ZB49" t="n">
        <v/>
      </c>
      <c r="ZC49" t="n">
        <v/>
      </c>
      <c r="ZD49" t="n">
        <v/>
      </c>
      <c r="ZE49" t="n">
        <v/>
      </c>
      <c r="ZF49" t="n">
        <v/>
      </c>
      <c r="ZG49" t="n">
        <v/>
      </c>
      <c r="ZH49" t="n">
        <v/>
      </c>
      <c r="ZI49" t="n">
        <v/>
      </c>
      <c r="ZJ49" t="n">
        <v/>
      </c>
      <c r="ZK49" t="n">
        <v/>
      </c>
      <c r="ZL49" t="n">
        <v/>
      </c>
      <c r="ZM49" t="n">
        <v/>
      </c>
      <c r="ZN49" t="n">
        <v/>
      </c>
      <c r="ZO49" t="n">
        <v/>
      </c>
      <c r="ZP49" t="n">
        <v/>
      </c>
      <c r="ZQ49" t="n">
        <v/>
      </c>
      <c r="ZR49" t="n">
        <v/>
      </c>
      <c r="ZS49" t="n">
        <v/>
      </c>
      <c r="ZT49" t="n">
        <v/>
      </c>
      <c r="ZU49" t="n">
        <v/>
      </c>
      <c r="ZV49" t="n">
        <v/>
      </c>
      <c r="ZW49" t="n">
        <v/>
      </c>
      <c r="ZX49" t="n">
        <v/>
      </c>
      <c r="ZY49" t="n">
        <v/>
      </c>
      <c r="ZZ49" t="n">
        <v/>
      </c>
      <c r="AAA49" t="n">
        <v/>
      </c>
      <c r="AAB49" t="n">
        <v/>
      </c>
      <c r="AAC49" t="n">
        <v/>
      </c>
      <c r="AAD49" t="n">
        <v/>
      </c>
      <c r="AAE49" t="n">
        <v/>
      </c>
      <c r="AAF49" t="n">
        <v/>
      </c>
      <c r="AAG49" t="n">
        <v/>
      </c>
      <c r="AAH49" t="n">
        <v/>
      </c>
      <c r="AAI49" t="n">
        <v/>
      </c>
      <c r="AAJ49" t="n">
        <v/>
      </c>
      <c r="AAK49" t="n">
        <v/>
      </c>
      <c r="AAL49" t="inlineStr">
        <is>
          <t>Tidak</t>
        </is>
      </c>
      <c r="AAM49" t="n">
        <v/>
      </c>
      <c r="AAN49" t="n">
        <v/>
      </c>
      <c r="AAO49" t="n">
        <v/>
      </c>
      <c r="AAP49" t="n">
        <v/>
      </c>
      <c r="AAQ49" t="n">
        <v/>
      </c>
      <c r="AAR49" t="inlineStr">
        <is>
          <t>Ya</t>
        </is>
      </c>
      <c r="AAS49" t="inlineStr">
        <is>
          <t>Mengetahui</t>
        </is>
      </c>
      <c r="AAT49" t="inlineStr">
        <is>
          <t>Dijual - baik tanpa diolah/diolah/dibuat kascing</t>
        </is>
      </c>
      <c r="AAU49" t="n">
        <v>0</v>
      </c>
      <c r="AAV49" t="n">
        <v>0</v>
      </c>
      <c r="AAW49" t="n">
        <v>1</v>
      </c>
      <c r="AAX49" t="n">
        <v>0</v>
      </c>
      <c r="AAY49" t="n">
        <v>0</v>
      </c>
      <c r="AAZ49" t="n">
        <v>0</v>
      </c>
      <c r="ABA49" t="n">
        <v>0</v>
      </c>
      <c r="ABB49" t="n">
        <v/>
      </c>
      <c r="ABC49" t="n">
        <v/>
      </c>
      <c r="ABD49" t="n">
        <v/>
      </c>
      <c r="ABE49" t="n">
        <v/>
      </c>
      <c r="ABF49" t="n">
        <v/>
      </c>
      <c r="ABG49" t="n">
        <v/>
      </c>
      <c r="ABH49" t="n">
        <v/>
      </c>
      <c r="ABI49" t="n">
        <v/>
      </c>
      <c r="ABJ49" t="n">
        <v/>
      </c>
      <c r="ABK49" t="n">
        <v/>
      </c>
      <c r="ABL49" t="n">
        <v/>
      </c>
      <c r="ABM49" t="n">
        <v/>
      </c>
      <c r="ABN49" t="n">
        <v/>
      </c>
      <c r="ABO49" t="n">
        <v/>
      </c>
      <c r="ABP49" t="inlineStr">
        <is>
          <t>Sebagai bahan mentah (misal pupuk)</t>
        </is>
      </c>
      <c r="ABQ49" t="n">
        <v/>
      </c>
      <c r="ABR49" t="n">
        <v/>
      </c>
      <c r="ABS49" t="n">
        <v/>
      </c>
      <c r="ABT49" t="n">
        <v/>
      </c>
      <c r="ABU49" t="n">
        <v/>
      </c>
      <c r="ABV49" t="n">
        <v/>
      </c>
      <c r="ABW49" t="n">
        <v/>
      </c>
      <c r="ABX49" t="n">
        <v/>
      </c>
      <c r="ABY49" t="n">
        <v/>
      </c>
      <c r="ABZ49" t="n">
        <v/>
      </c>
      <c r="ACA49" t="n">
        <v/>
      </c>
      <c r="ACB49" t="n">
        <v/>
      </c>
      <c r="ACC49" t="n">
        <v/>
      </c>
      <c r="ACD49" t="n">
        <v/>
      </c>
      <c r="ACE49" t="n">
        <v/>
      </c>
      <c r="ACF49" t="n">
        <v/>
      </c>
      <c r="ACG49" t="n">
        <v/>
      </c>
      <c r="ACH49" t="n">
        <v/>
      </c>
      <c r="ACI49" t="n">
        <v/>
      </c>
      <c r="ACJ49" t="n">
        <v/>
      </c>
      <c r="ACK49" t="n">
        <v/>
      </c>
      <c r="ACL49" t="n">
        <v/>
      </c>
      <c r="ACM49" t="n">
        <v/>
      </c>
      <c r="ACN49" t="n">
        <v/>
      </c>
      <c r="ACO49" t="n">
        <v/>
      </c>
      <c r="ACP49" t="n">
        <v/>
      </c>
      <c r="ACQ49" t="n">
        <v/>
      </c>
      <c r="ACR49" t="n">
        <v/>
      </c>
      <c r="ACS49" t="n">
        <v/>
      </c>
      <c r="ACT49" t="inlineStr">
        <is>
          <t>Tidak ada</t>
        </is>
      </c>
      <c r="ACU49" t="inlineStr">
        <is>
          <t>Manfaat sangat besar</t>
        </is>
      </c>
      <c r="ACV49" t="inlineStr">
        <is>
          <t>Berkurang</t>
        </is>
      </c>
      <c r="ACW49" t="inlineStr">
        <is>
          <t>Anggota keluarga - Perempuan dewasa</t>
        </is>
      </c>
      <c r="ACX49" t="inlineStr">
        <is>
          <t>Setuju</t>
        </is>
      </c>
      <c r="ACY49" t="inlineStr">
        <is>
          <t>Anggota keluarga - Laki-laki dewasa Anggota keluarga - Perempuan dewasa Anggota keluarga - Anak-anak</t>
        </is>
      </c>
      <c r="ACZ49" t="n">
        <v>1</v>
      </c>
      <c r="ADA49" t="n">
        <v>1</v>
      </c>
      <c r="ADB49" t="n">
        <v>1</v>
      </c>
      <c r="ADC49" t="n">
        <v>0</v>
      </c>
      <c r="ADD49" t="inlineStr">
        <is>
          <t>Puas</t>
        </is>
      </c>
      <c r="ADE49" t="inlineStr">
        <is>
          <t>Sangat puas</t>
        </is>
      </c>
      <c r="ADF49" t="inlineStr">
        <is>
          <t>Puas</t>
        </is>
      </c>
      <c r="ADG49" t="inlineStr">
        <is>
          <t>Sangat puas</t>
        </is>
      </c>
      <c r="ADH49" t="inlineStr">
        <is>
          <t>Ya</t>
        </is>
      </c>
      <c r="ADI49" t="inlineStr">
        <is>
          <t>Kompor,manometer, Keran PGU, pipa instalasi</t>
        </is>
      </c>
      <c r="ADJ49" t="inlineStr">
        <is>
          <t>Sangat puas</t>
        </is>
      </c>
      <c r="ADK49" t="n">
        <v/>
      </c>
      <c r="ADL49" t="n">
        <v/>
      </c>
      <c r="ADM49" t="n">
        <v/>
      </c>
      <c r="ADN49" t="n">
        <v/>
      </c>
      <c r="ADO49" t="n">
        <v/>
      </c>
      <c r="ADP49" t="n">
        <v/>
      </c>
      <c r="ADQ49" t="n">
        <v/>
      </c>
      <c r="ADR49" t="n">
        <v/>
      </c>
      <c r="ADS49" t="n">
        <v/>
      </c>
      <c r="ADT49" t="n">
        <v/>
      </c>
      <c r="ADU49" t="inlineStr">
        <is>
          <t>Menghubungi CPO atau pendamping</t>
        </is>
      </c>
      <c r="ADV49" t="n">
        <v>0</v>
      </c>
      <c r="ADW49" t="n">
        <v>0</v>
      </c>
      <c r="ADX49" t="n">
        <v>0</v>
      </c>
      <c r="ADY49" t="n">
        <v>0</v>
      </c>
      <c r="ADZ49" t="n">
        <v>1</v>
      </c>
      <c r="AEA49" t="n">
        <v>0</v>
      </c>
      <c r="AEB49" t="n">
        <v>0</v>
      </c>
      <c r="AEC49" t="n">
        <v>0</v>
      </c>
      <c r="AED49" t="inlineStr">
        <is>
          <t>Tidak ada</t>
        </is>
      </c>
      <c r="AEE49" t="inlineStr">
        <is>
          <t>Perempuan dewasa</t>
        </is>
      </c>
      <c r="AEF49" t="n">
        <v/>
      </c>
      <c r="AEG49" t="inlineStr">
        <is>
          <t>Menelepon atau WA langsung</t>
        </is>
      </c>
      <c r="AEH49" t="n">
        <v/>
      </c>
      <c r="AEI49" t="inlineStr">
        <is>
          <t>Tidak ada</t>
        </is>
      </c>
      <c r="AEJ49" t="inlineStr">
        <is>
          <t>Ya, selalu</t>
        </is>
      </c>
      <c r="AEK49" t="inlineStr">
        <is>
          <t>Pengurangan pengeluaran rumah tangga (bahan bakar minyak, pupuk, dll.) Lebih mudah mendapatkan energi Lebih aman Pengurangan waktu dan tenaga Peningkatan kebersihan kandang ternak Pemanfaatan bio-slurry sebagai pupuk Dapur lebih bersih dan bebas asap Dapat dibayar melalui skema kredit Mendapatkan subsidi</t>
        </is>
      </c>
      <c r="AEL49" t="n">
        <v>1</v>
      </c>
      <c r="AEM49" t="n">
        <v>1</v>
      </c>
      <c r="AEN49" t="n">
        <v>0</v>
      </c>
      <c r="AEO49" t="n">
        <v>0</v>
      </c>
      <c r="AEP49" t="n">
        <v>1</v>
      </c>
      <c r="AEQ49" t="n">
        <v>1</v>
      </c>
      <c r="AER49" t="n">
        <v>1</v>
      </c>
      <c r="AES49" t="n">
        <v>1</v>
      </c>
      <c r="AET49" t="n">
        <v>1</v>
      </c>
      <c r="AEU49" t="n">
        <v>1</v>
      </c>
      <c r="AEV49" t="n">
        <v>1</v>
      </c>
      <c r="AEW49" t="n">
        <v>0</v>
      </c>
      <c r="AEX49" t="n">
        <v/>
      </c>
      <c r="AEY49" t="inlineStr">
        <is>
          <t>Mengurangi pengeluaran energi</t>
        </is>
      </c>
      <c r="AEZ49" t="n">
        <v/>
      </c>
      <c r="AFA49" t="inlineStr">
        <is>
          <t>Tetangga / teman / saudara</t>
        </is>
      </c>
      <c r="AFB49" t="n">
        <v/>
      </c>
      <c r="AFC49" t="inlineStr">
        <is>
          <t>SUPARMI-1-6_56_59.jpg</t>
        </is>
      </c>
      <c r="AFD49" t="inlineStr">
        <is>
          <t>https://kf.kobotoolbox.org/api/v2/assets/avstPQqLr3Ab3ZdcVTXZ6f/data/678778781/attachments/attNYVMrjuFaeiokUFsNWs8e/</t>
        </is>
      </c>
      <c r="AFE49" t="inlineStr">
        <is>
          <t>SUPARMI-6_57_8.jpg</t>
        </is>
      </c>
      <c r="AFF49" t="inlineStr">
        <is>
          <t>https://kf.kobotoolbox.org/api/v2/assets/avstPQqLr3Ab3ZdcVTXZ6f/data/678778781/attachments/attGQTvXBJxHyMukXDATwumL/</t>
        </is>
      </c>
      <c r="AFG49" t="inlineStr">
        <is>
          <t>Suyono/suyono_mse_2000</t>
        </is>
      </c>
      <c r="AFH49" t="n">
        <v/>
      </c>
      <c r="AFI49" t="n">
        <v/>
      </c>
    </row>
    <row r="50">
      <c r="A50" s="93" t="n">
        <v>46072</v>
      </c>
      <c r="B50" s="93" t="n">
        <v>46074</v>
      </c>
      <c r="C50" t="inlineStr">
        <is>
          <t>suyono</t>
        </is>
      </c>
      <c r="D50" t="inlineStr">
        <is>
          <t>suratijo</t>
        </is>
      </c>
      <c r="E50" t="n">
        <v>82241934698</v>
      </c>
      <c r="F50" t="inlineStr">
        <is>
          <t>-7.628965 110.443676 0 0</t>
        </is>
      </c>
      <c r="G50" t="n">
        <v>-7.628965</v>
      </c>
      <c r="H50" t="n">
        <v>110.443676</v>
      </c>
      <c r="I50" t="n">
        <v>0</v>
      </c>
      <c r="J50" t="n">
        <v>0</v>
      </c>
      <c r="K50" t="n">
        <v>0</v>
      </c>
      <c r="L50" t="inlineStr">
        <is>
          <t>-7.628792 110.443686 0 0</t>
        </is>
      </c>
      <c r="M50" t="n">
        <v>-7.628792</v>
      </c>
      <c r="N50" t="n">
        <v>110.443686</v>
      </c>
      <c r="O50" t="n">
        <v>0</v>
      </c>
      <c r="P50" t="n">
        <v>0</v>
      </c>
      <c r="Q50" t="n">
        <v>0</v>
      </c>
      <c r="R50" t="inlineStr">
        <is>
          <t>DIY</t>
        </is>
      </c>
      <c r="S50" t="n">
        <v>0</v>
      </c>
      <c r="T50" t="n">
        <v>0</v>
      </c>
      <c r="U50" t="n">
        <v>0</v>
      </c>
      <c r="V50" t="n">
        <v>0</v>
      </c>
      <c r="W50" t="n">
        <v>1</v>
      </c>
      <c r="X50" t="n">
        <v>0</v>
      </c>
      <c r="Y50" t="n">
        <v>0</v>
      </c>
      <c r="Z50" t="n">
        <v>0</v>
      </c>
      <c r="AA50" t="n">
        <v>0</v>
      </c>
      <c r="AB50" t="n">
        <v>0</v>
      </c>
      <c r="AC50" t="inlineStr">
        <is>
          <t>SLEMAN</t>
        </is>
      </c>
      <c r="AD50" t="inlineStr">
        <is>
          <t>CANGKRINGAN</t>
        </is>
      </c>
      <c r="AE50" t="inlineStr">
        <is>
          <t>WUKIRSARI</t>
        </is>
      </c>
      <c r="AF50" t="inlineStr">
        <is>
          <t>CV. BINA ENERGI MANDIRI</t>
        </is>
      </c>
      <c r="AG50" t="inlineStr">
        <is>
          <t>BEP0029</t>
        </is>
      </c>
      <c r="AH50" t="n">
        <v>11</v>
      </c>
      <c r="AI50" t="inlineStr">
        <is>
          <t>VPA1</t>
        </is>
      </c>
      <c r="AJ50" t="inlineStr">
        <is>
          <t>Tidak aktif</t>
        </is>
      </c>
      <c r="AK50" t="n">
        <v>47</v>
      </c>
      <c r="AL50" t="inlineStr">
        <is>
          <t>Laki-laki</t>
        </is>
      </c>
      <c r="AM50" t="inlineStr">
        <is>
          <t>Sudah menikah</t>
        </is>
      </c>
      <c r="AN50" t="inlineStr">
        <is>
          <t>SMA/Sederajat</t>
        </is>
      </c>
      <c r="AO50" t="inlineStr">
        <is>
          <t>Pekerja lepas</t>
        </is>
      </c>
      <c r="AP50" t="n">
        <v>0</v>
      </c>
      <c r="AQ50" t="n">
        <v>0</v>
      </c>
      <c r="AR50" t="n">
        <v>1</v>
      </c>
      <c r="AS50" t="n">
        <v>0</v>
      </c>
      <c r="AT50" t="n">
        <v>0</v>
      </c>
      <c r="AU50" t="n">
        <v>0</v>
      </c>
      <c r="AV50" t="n">
        <v>0</v>
      </c>
      <c r="AW50" t="n">
        <v>0</v>
      </c>
      <c r="AX50" t="n">
        <v/>
      </c>
      <c r="AY50" t="inlineStr">
        <is>
          <t>Peternak</t>
        </is>
      </c>
      <c r="AZ50" t="n">
        <v>0</v>
      </c>
      <c r="BA50" t="n">
        <v>1</v>
      </c>
      <c r="BB50" t="n">
        <v>0</v>
      </c>
      <c r="BC50" t="n">
        <v>0</v>
      </c>
      <c r="BD50" t="n">
        <v>0</v>
      </c>
      <c r="BE50" t="n">
        <v>0</v>
      </c>
      <c r="BF50" t="n">
        <v>0</v>
      </c>
      <c r="BG50" t="n">
        <v>0</v>
      </c>
      <c r="BH50" t="n">
        <v/>
      </c>
      <c r="BI50" t="inlineStr">
        <is>
          <t>Rp1.500.000 - Rp2.500.000</t>
        </is>
      </c>
      <c r="BJ50" t="n">
        <v>1</v>
      </c>
      <c r="BK50" t="n">
        <v>2</v>
      </c>
      <c r="BL50" t="n">
        <v>1</v>
      </c>
      <c r="BM50" t="n">
        <v>0</v>
      </c>
      <c r="BN50" t="inlineStr">
        <is>
          <t>Milik sendiri</t>
        </is>
      </c>
      <c r="BO50" t="inlineStr">
        <is>
          <t>Permanen (dinding bata dan semen)</t>
        </is>
      </c>
      <c r="BP50" t="n">
        <v>1</v>
      </c>
      <c r="BQ50" t="n">
        <v>0</v>
      </c>
      <c r="BR50" t="n">
        <v>0</v>
      </c>
      <c r="BS50" t="n">
        <v>0</v>
      </c>
      <c r="BT50" t="n">
        <v>0</v>
      </c>
      <c r="BU50" t="n">
        <v/>
      </c>
      <c r="BV50" t="inlineStr">
        <is>
          <t>Semen Keramik/ubin</t>
        </is>
      </c>
      <c r="BW50" t="n">
        <v>0</v>
      </c>
      <c r="BX50" t="n">
        <v>1</v>
      </c>
      <c r="BY50" t="n">
        <v>1</v>
      </c>
      <c r="BZ50" t="n">
        <v>0</v>
      </c>
      <c r="CA50" t="n">
        <v>0</v>
      </c>
      <c r="CB50" t="n">
        <v/>
      </c>
      <c r="CC50" t="inlineStr">
        <is>
          <t>Asbes Genting</t>
        </is>
      </c>
      <c r="CD50" t="n">
        <v>1</v>
      </c>
      <c r="CE50" t="n">
        <v>0</v>
      </c>
      <c r="CF50" t="n">
        <v>0</v>
      </c>
      <c r="CG50" t="n">
        <v>0</v>
      </c>
      <c r="CH50" t="n">
        <v>0</v>
      </c>
      <c r="CI50" t="n">
        <v>1</v>
      </c>
      <c r="CJ50" t="n">
        <v>0</v>
      </c>
      <c r="CK50" t="n">
        <v/>
      </c>
      <c r="CL50" t="inlineStr">
        <is>
          <t>Ya</t>
        </is>
      </c>
      <c r="CM50" t="n">
        <v>2014</v>
      </c>
      <c r="CN50" t="inlineStr">
        <is>
          <t>Fixed-Dome (Kubah Tetap)</t>
        </is>
      </c>
      <c r="CO50" t="inlineStr">
        <is>
          <t>6 m³ (4-5 ekor sapi, ±5 jam memasak/hari, ±50 kg</t>
        </is>
      </c>
      <c r="CP50" t="inlineStr">
        <is>
          <t>Anggota keluarga - laki-laki</t>
        </is>
      </c>
      <c r="CQ50" t="n">
        <v>0</v>
      </c>
      <c r="CR50" t="n">
        <v>0</v>
      </c>
      <c r="CS50" t="n">
        <v>0</v>
      </c>
      <c r="CT50" t="n">
        <v>0</v>
      </c>
      <c r="CU50" t="n">
        <v>1</v>
      </c>
      <c r="CV50" t="n">
        <v>0</v>
      </c>
      <c r="CW50" t="n">
        <v>0</v>
      </c>
      <c r="CX50" t="n">
        <v>0</v>
      </c>
      <c r="CY50" t="inlineStr">
        <is>
          <t>Anggota keluarga - perempuan dewasa</t>
        </is>
      </c>
      <c r="CZ50" t="n">
        <v>0</v>
      </c>
      <c r="DA50" t="n">
        <v>1</v>
      </c>
      <c r="DB50" t="n">
        <v>0</v>
      </c>
      <c r="DC50" t="n">
        <v/>
      </c>
      <c r="DD50" t="inlineStr">
        <is>
          <t>Anggota keluarga - laki-laki CPO atau pendamping</t>
        </is>
      </c>
      <c r="DE50" t="n">
        <v>1</v>
      </c>
      <c r="DF50" t="n">
        <v>0</v>
      </c>
      <c r="DG50" t="n">
        <v>1</v>
      </c>
      <c r="DH50" t="n">
        <v>0</v>
      </c>
      <c r="DI50" t="n">
        <v/>
      </c>
      <c r="DJ50" t="inlineStr">
        <is>
          <t>CPO atau pendamping</t>
        </is>
      </c>
      <c r="DK50" t="n">
        <v>0</v>
      </c>
      <c r="DL50" t="n">
        <v>0</v>
      </c>
      <c r="DM50" t="n">
        <v>1</v>
      </c>
      <c r="DN50" t="n">
        <v>0</v>
      </c>
      <c r="DO50" t="n">
        <v/>
      </c>
      <c r="DP50" t="inlineStr">
        <is>
          <t>Tidak berfungsi sama sekali</t>
        </is>
      </c>
      <c r="DQ50" t="inlineStr">
        <is>
          <t>&gt;1 tahun yang lalu</t>
        </is>
      </c>
      <c r="DR50" t="inlineStr">
        <is>
          <t>Masalah teknis (misalnya kerusakan pada komponen)</t>
        </is>
      </c>
      <c r="DS50" t="n">
        <v/>
      </c>
      <c r="DT50" t="inlineStr">
        <is>
          <t>Kompor Katup gas utama Reaktor biogas (penampung gas, digester, manhole, outlet, dan overflow) Saluran Pipa Gas</t>
        </is>
      </c>
      <c r="DU50" t="n">
        <v>1</v>
      </c>
      <c r="DV50" t="n">
        <v>0</v>
      </c>
      <c r="DW50" t="n">
        <v>0</v>
      </c>
      <c r="DX50" t="n">
        <v>0</v>
      </c>
      <c r="DY50" t="n">
        <v>0</v>
      </c>
      <c r="DZ50" t="n">
        <v>1</v>
      </c>
      <c r="EA50" t="n">
        <v>0</v>
      </c>
      <c r="EB50" t="n">
        <v>0</v>
      </c>
      <c r="EC50" t="n">
        <v>0</v>
      </c>
      <c r="ED50" t="n">
        <v>1</v>
      </c>
      <c r="EE50" t="n">
        <v>1</v>
      </c>
      <c r="EF50" t="n">
        <v>0</v>
      </c>
      <c r="EG50" t="n">
        <v>0</v>
      </c>
      <c r="EH50" t="n">
        <v>0</v>
      </c>
      <c r="EI50" t="inlineStr">
        <is>
          <t>Kurangnya dukungan atau pemantauan dari pemerintah atau CPO Keterbatasan akses terhadap informasi atau pelatihan terkait biogas</t>
        </is>
      </c>
      <c r="EJ50" t="n">
        <v>0</v>
      </c>
      <c r="EK50" t="n">
        <v>1</v>
      </c>
      <c r="EL50" t="n">
        <v>1</v>
      </c>
      <c r="EM50" t="n">
        <v>0</v>
      </c>
      <c r="EN50" t="n">
        <v>0</v>
      </c>
      <c r="EO50" t="n">
        <v/>
      </c>
      <c r="EP50" t="inlineStr">
        <is>
          <t>Ya, cukup jelas dan mudah diikuti</t>
        </is>
      </c>
      <c r="EQ50" t="inlineStr">
        <is>
          <t>Bukan pelatihan</t>
        </is>
      </c>
      <c r="ER50" t="inlineStr">
        <is>
          <t>CPO atau pendamping</t>
        </is>
      </c>
      <c r="ES50" t="n">
        <v>1</v>
      </c>
      <c r="ET50" t="n">
        <v>0</v>
      </c>
      <c r="EU50" t="n">
        <v>0</v>
      </c>
      <c r="EV50" t="n">
        <v>0</v>
      </c>
      <c r="EW50" t="n">
        <v/>
      </c>
      <c r="EX50" t="inlineStr">
        <is>
          <t>Anggota keluarga - Laki-laki Anggota keluarga - Perempuan dewasa</t>
        </is>
      </c>
      <c r="EY50" t="n">
        <v>1</v>
      </c>
      <c r="EZ50" t="n">
        <v>1</v>
      </c>
      <c r="FA50" t="n">
        <v>0</v>
      </c>
      <c r="FB50" t="n">
        <v/>
      </c>
      <c r="FC50" t="inlineStr">
        <is>
          <t>Jarang sekali</t>
        </is>
      </c>
      <c r="FD50" t="inlineStr">
        <is>
          <t>&lt; Rp 200,000</t>
        </is>
      </c>
      <c r="FE50" t="inlineStr">
        <is>
          <t>Mengetahui</t>
        </is>
      </c>
      <c r="FF50" t="inlineStr">
        <is>
          <t>Sering (setiap minggu)</t>
        </is>
      </c>
      <c r="FG50" t="inlineStr">
        <is>
          <t>Tidak mengetahui</t>
        </is>
      </c>
      <c r="FH50" t="inlineStr">
        <is>
          <t>Jarang (setiap bulan atau lebih)</t>
        </is>
      </c>
      <c r="FI50" t="inlineStr">
        <is>
          <t>Mengetahui</t>
        </is>
      </c>
      <c r="FJ50" t="inlineStr">
        <is>
          <t>Cukup sering (2 minggu sekali)</t>
        </is>
      </c>
      <c r="FK50" t="inlineStr">
        <is>
          <t>Tidak mengetahui</t>
        </is>
      </c>
      <c r="FL50" t="inlineStr">
        <is>
          <t>Tidak pernah</t>
        </is>
      </c>
      <c r="FM50" t="inlineStr">
        <is>
          <t>Mengetahui</t>
        </is>
      </c>
      <c r="FN50" t="inlineStr">
        <is>
          <t>Jarang (setiap bulan atau lebih)</t>
        </is>
      </c>
      <c r="FO50" t="inlineStr">
        <is>
          <t>Mengetahui</t>
        </is>
      </c>
      <c r="FP50" t="inlineStr">
        <is>
          <t>Jarang (setiap bulan atau lebih)</t>
        </is>
      </c>
      <c r="FQ50" t="inlineStr">
        <is>
          <t>Mengetahui</t>
        </is>
      </c>
      <c r="FR50" t="inlineStr">
        <is>
          <t>Ya</t>
        </is>
      </c>
      <c r="FS50" t="inlineStr">
        <is>
          <t>Mengetahui</t>
        </is>
      </c>
      <c r="FT50" t="inlineStr">
        <is>
          <t>Ya, terkadang</t>
        </is>
      </c>
      <c r="FU50" t="inlineStr">
        <is>
          <t>Laki-laki dewasa Perempuan dewasa</t>
        </is>
      </c>
      <c r="FV50" t="n">
        <v>1</v>
      </c>
      <c r="FW50" t="n">
        <v>1</v>
      </c>
      <c r="FX50" t="n">
        <v>0</v>
      </c>
      <c r="FY50" t="n">
        <v>0</v>
      </c>
      <c r="FZ50" t="inlineStr">
        <is>
          <t>Memahami</t>
        </is>
      </c>
      <c r="GA50" t="inlineStr">
        <is>
          <t>CPO</t>
        </is>
      </c>
      <c r="GB50" t="n">
        <v>1</v>
      </c>
      <c r="GC50" t="n">
        <v>0</v>
      </c>
      <c r="GD50" t="n">
        <v>0</v>
      </c>
      <c r="GE50" t="n">
        <v>0</v>
      </c>
      <c r="GF50" t="n">
        <v/>
      </c>
      <c r="GG50" t="inlineStr">
        <is>
          <t>Kadang-kadang</t>
        </is>
      </c>
      <c r="GH50" t="inlineStr">
        <is>
          <t>Tidak</t>
        </is>
      </c>
      <c r="GI50" t="n">
        <v/>
      </c>
      <c r="GJ50" t="n">
        <v/>
      </c>
      <c r="GK50" t="n">
        <v/>
      </c>
      <c r="GL50" t="n">
        <v/>
      </c>
      <c r="GM50" t="n">
        <v/>
      </c>
      <c r="GN50" t="n">
        <v/>
      </c>
      <c r="GO50" t="n">
        <v/>
      </c>
      <c r="GP50" t="inlineStr">
        <is>
          <t>Penuh (100%)</t>
        </is>
      </c>
      <c r="GQ50" t="inlineStr">
        <is>
          <t>Kayu bakar LPG</t>
        </is>
      </c>
      <c r="GR50" t="n">
        <v>1</v>
      </c>
      <c r="GS50" t="n">
        <v>1</v>
      </c>
      <c r="GT50" t="n">
        <v>0</v>
      </c>
      <c r="GU50" t="n">
        <v>0</v>
      </c>
      <c r="GV50" t="n">
        <v>0</v>
      </c>
      <c r="GW50" t="n">
        <v>0</v>
      </c>
      <c r="GX50" t="n">
        <v>0</v>
      </c>
      <c r="GY50" t="n">
        <v/>
      </c>
      <c r="GZ50" t="inlineStr">
        <is>
          <t>Ya</t>
        </is>
      </c>
      <c r="HA50" t="n">
        <v>500</v>
      </c>
      <c r="HB50" t="n">
        <v>0</v>
      </c>
      <c r="HC50" t="n">
        <v>300</v>
      </c>
      <c r="HD50" t="n">
        <v>0</v>
      </c>
      <c r="HE50" t="n">
        <v>9</v>
      </c>
      <c r="HF50" t="n">
        <v>54000</v>
      </c>
      <c r="HG50" t="n">
        <v>3</v>
      </c>
      <c r="HH50" t="n">
        <v>18000</v>
      </c>
      <c r="HI50" t="n">
        <v/>
      </c>
      <c r="HJ50" t="n">
        <v/>
      </c>
      <c r="HK50" t="n">
        <v/>
      </c>
      <c r="HL50" t="n">
        <v/>
      </c>
      <c r="HM50" t="n">
        <v/>
      </c>
      <c r="HN50" t="n">
        <v/>
      </c>
      <c r="HO50" t="n">
        <v/>
      </c>
      <c r="HP50" t="n">
        <v/>
      </c>
      <c r="HQ50" t="n">
        <v/>
      </c>
      <c r="HR50" t="n">
        <v/>
      </c>
      <c r="HS50" t="n">
        <v/>
      </c>
      <c r="HT50" t="n">
        <v/>
      </c>
      <c r="HU50" t="n">
        <v/>
      </c>
      <c r="HV50" t="n">
        <v/>
      </c>
      <c r="HW50" t="n">
        <v/>
      </c>
      <c r="HX50" t="n">
        <v/>
      </c>
      <c r="HY50" t="n">
        <v>200</v>
      </c>
      <c r="HZ50" t="n">
        <v>0</v>
      </c>
      <c r="IA50" t="n">
        <v>6</v>
      </c>
      <c r="IB50" t="n">
        <v>36000</v>
      </c>
      <c r="IC50" t="n">
        <v/>
      </c>
      <c r="ID50" t="n">
        <v/>
      </c>
      <c r="IE50" t="n">
        <v/>
      </c>
      <c r="IF50" t="n">
        <v/>
      </c>
      <c r="IG50" t="n">
        <v/>
      </c>
      <c r="IH50" t="n">
        <v/>
      </c>
      <c r="II50" t="n">
        <v/>
      </c>
      <c r="IJ50" t="n">
        <v/>
      </c>
      <c r="IK50" t="inlineStr">
        <is>
          <t>15-30 kg</t>
        </is>
      </c>
      <c r="IL50" t="inlineStr">
        <is>
          <t>1-3 jam</t>
        </is>
      </c>
      <c r="IM50" t="inlineStr">
        <is>
          <t>Ya</t>
        </is>
      </c>
      <c r="IN50" t="inlineStr">
        <is>
          <t>Ya</t>
        </is>
      </c>
      <c r="IO50" t="inlineStr">
        <is>
          <t>Lebih bersih</t>
        </is>
      </c>
      <c r="IP50" t="n">
        <v/>
      </c>
      <c r="IQ50" t="inlineStr">
        <is>
          <t>Tidak pernah</t>
        </is>
      </c>
      <c r="IR50" t="n">
        <v/>
      </c>
      <c r="IS50" t="n">
        <v/>
      </c>
      <c r="IT50" t="n">
        <v/>
      </c>
      <c r="IU50" t="n">
        <v/>
      </c>
      <c r="IV50" t="n">
        <v/>
      </c>
      <c r="IW50" t="n">
        <v/>
      </c>
      <c r="IX50" t="n">
        <v/>
      </c>
      <c r="IY50" t="n">
        <v/>
      </c>
      <c r="IZ50" t="inlineStr">
        <is>
          <t>Tidak pernah</t>
        </is>
      </c>
      <c r="JA50" t="n">
        <v/>
      </c>
      <c r="JB50" t="n">
        <v/>
      </c>
      <c r="JC50" t="n">
        <v/>
      </c>
      <c r="JD50" t="n">
        <v/>
      </c>
      <c r="JE50" t="n">
        <v/>
      </c>
      <c r="JF50" t="n">
        <v/>
      </c>
      <c r="JG50" t="n">
        <v/>
      </c>
      <c r="JH50" t="n">
        <v/>
      </c>
      <c r="JI50" t="inlineStr">
        <is>
          <t>Tidak pernah</t>
        </is>
      </c>
      <c r="JJ50" t="n">
        <v/>
      </c>
      <c r="JK50" t="n">
        <v/>
      </c>
      <c r="JL50" t="n">
        <v/>
      </c>
      <c r="JM50" t="n">
        <v/>
      </c>
      <c r="JN50" t="n">
        <v/>
      </c>
      <c r="JO50" t="n">
        <v/>
      </c>
      <c r="JP50" t="n">
        <v/>
      </c>
      <c r="JQ50" t="n">
        <v/>
      </c>
      <c r="JR50" t="inlineStr">
        <is>
          <t>Tidak pernah</t>
        </is>
      </c>
      <c r="JS50" t="n">
        <v/>
      </c>
      <c r="JT50" t="n">
        <v/>
      </c>
      <c r="JU50" t="n">
        <v/>
      </c>
      <c r="JV50" t="n">
        <v/>
      </c>
      <c r="JW50" t="n">
        <v/>
      </c>
      <c r="JX50" t="n">
        <v/>
      </c>
      <c r="JY50" t="n">
        <v/>
      </c>
      <c r="JZ50" t="n">
        <v/>
      </c>
      <c r="KA50" t="inlineStr">
        <is>
          <t>Tidak pernah</t>
        </is>
      </c>
      <c r="KB50" t="n">
        <v/>
      </c>
      <c r="KC50" t="n">
        <v/>
      </c>
      <c r="KD50" t="n">
        <v/>
      </c>
      <c r="KE50" t="n">
        <v/>
      </c>
      <c r="KF50" t="n">
        <v/>
      </c>
      <c r="KG50" t="n">
        <v/>
      </c>
      <c r="KH50" t="n">
        <v/>
      </c>
      <c r="KI50" t="n">
        <v/>
      </c>
      <c r="KJ50" t="inlineStr">
        <is>
          <t>Tidak pernah</t>
        </is>
      </c>
      <c r="KK50" t="n">
        <v/>
      </c>
      <c r="KL50" t="n">
        <v/>
      </c>
      <c r="KM50" t="n">
        <v/>
      </c>
      <c r="KN50" t="n">
        <v/>
      </c>
      <c r="KO50" t="n">
        <v/>
      </c>
      <c r="KP50" t="n">
        <v/>
      </c>
      <c r="KQ50" t="n">
        <v/>
      </c>
      <c r="KR50" t="n">
        <v/>
      </c>
      <c r="KS50" t="inlineStr">
        <is>
          <t>Cukup membaik</t>
        </is>
      </c>
      <c r="KT50" t="inlineStr">
        <is>
          <t>0-1 kali</t>
        </is>
      </c>
      <c r="KU50" t="inlineStr">
        <is>
          <t>0-1 kali</t>
        </is>
      </c>
      <c r="KV50" t="inlineStr">
        <is>
          <t>Tidak ada</t>
        </is>
      </c>
      <c r="KW50" t="n">
        <v>0</v>
      </c>
      <c r="KX50" t="n">
        <v>0</v>
      </c>
      <c r="KY50" t="n">
        <v>0</v>
      </c>
      <c r="KZ50" t="n">
        <v>1</v>
      </c>
      <c r="LA50" t="inlineStr">
        <is>
          <t>Cukup membaik</t>
        </is>
      </c>
      <c r="LB50" t="inlineStr">
        <is>
          <t>Cukup membaik</t>
        </is>
      </c>
      <c r="LC50" t="n">
        <v>0</v>
      </c>
      <c r="LD50" t="n">
        <v>2</v>
      </c>
      <c r="LE50" t="n">
        <v>0</v>
      </c>
      <c r="LF50" t="n">
        <v>6</v>
      </c>
      <c r="LG50" t="inlineStr">
        <is>
          <t>Ya</t>
        </is>
      </c>
      <c r="LH50" t="n">
        <v>150000</v>
      </c>
      <c r="LI50" t="n">
        <v/>
      </c>
      <c r="LJ50" t="inlineStr">
        <is>
          <t>Tabungan Kebutuhan rumah tangga</t>
        </is>
      </c>
      <c r="LK50" t="n">
        <v>1</v>
      </c>
      <c r="LL50" t="n">
        <v>0</v>
      </c>
      <c r="LM50" t="n">
        <v>0</v>
      </c>
      <c r="LN50" t="n">
        <v>0</v>
      </c>
      <c r="LO50" t="n">
        <v>1</v>
      </c>
      <c r="LP50" t="n">
        <v>0</v>
      </c>
      <c r="LQ50" t="n">
        <v>0</v>
      </c>
      <c r="LR50" t="n">
        <v/>
      </c>
      <c r="LS50" t="n">
        <v>20</v>
      </c>
      <c r="LT50" t="n">
        <v>0</v>
      </c>
      <c r="LU50" t="n">
        <v>0</v>
      </c>
      <c r="LV50" t="n">
        <v>10</v>
      </c>
      <c r="LW50" t="n">
        <v>0</v>
      </c>
      <c r="LX50" t="n">
        <v>0</v>
      </c>
      <c r="LY50" t="n">
        <v>10</v>
      </c>
      <c r="LZ50" t="n">
        <v>0</v>
      </c>
      <c r="MA50" t="n">
        <v>0</v>
      </c>
      <c r="MB50" t="inlineStr">
        <is>
          <t>Ya</t>
        </is>
      </c>
      <c r="MC50" t="n">
        <v>60</v>
      </c>
      <c r="MD50" t="n">
        <v>30</v>
      </c>
      <c r="ME50" t="n">
        <v>30</v>
      </c>
      <c r="MF50" t="n">
        <v>10</v>
      </c>
      <c r="MG50" t="n">
        <v>0</v>
      </c>
      <c r="MH50" t="n">
        <v>0</v>
      </c>
      <c r="MI50" t="inlineStr">
        <is>
          <t>Pendidikan anak (mengantar sekolah, menemani anak belajar, menyiapkan bekal dsb) Aktivitas sosial diluar rumah (misalnya, berkumpul dengan tetangga, mengikuti kegiatan PKK, dsb) Istirahat</t>
        </is>
      </c>
      <c r="MJ50" t="n">
        <v>1</v>
      </c>
      <c r="MK50" t="n">
        <v>1</v>
      </c>
      <c r="ML50" t="n">
        <v>1</v>
      </c>
      <c r="MM50" t="n">
        <v>0</v>
      </c>
      <c r="MN50" t="n">
        <v>0</v>
      </c>
      <c r="MO50" t="n">
        <v>0</v>
      </c>
      <c r="MP50" t="n">
        <v/>
      </c>
      <c r="MQ50" t="n">
        <v/>
      </c>
      <c r="MR50" t="inlineStr">
        <is>
          <t>Mendampingi anak belajar</t>
        </is>
      </c>
      <c r="MS50" t="inlineStr">
        <is>
          <t>Pertemuan RT, PKK, Pengajian</t>
        </is>
      </c>
      <c r="MT50" t="n">
        <v/>
      </c>
      <c r="MU50" t="inlineStr">
        <is>
          <t>Tidak</t>
        </is>
      </c>
      <c r="MV50" t="n">
        <v/>
      </c>
      <c r="MW50" t="n">
        <v/>
      </c>
      <c r="MX50" t="n">
        <v/>
      </c>
      <c r="MY50" t="n">
        <v/>
      </c>
      <c r="MZ50" t="n">
        <v/>
      </c>
      <c r="NA50" t="n">
        <v/>
      </c>
      <c r="NB50" t="n">
        <v/>
      </c>
      <c r="NC50" t="n">
        <v/>
      </c>
      <c r="ND50" t="n">
        <v/>
      </c>
      <c r="NE50" t="n">
        <v/>
      </c>
      <c r="NF50" t="n">
        <v/>
      </c>
      <c r="NG50" t="n">
        <v/>
      </c>
      <c r="NH50" t="n">
        <v/>
      </c>
      <c r="NI50" t="n">
        <v/>
      </c>
      <c r="NJ50" t="n">
        <v/>
      </c>
      <c r="NK50" t="n">
        <v/>
      </c>
      <c r="NL50" t="inlineStr">
        <is>
          <t>Tidak</t>
        </is>
      </c>
      <c r="NM50" t="inlineStr">
        <is>
          <t>Kombinasi dana mandiri dan dana hibah</t>
        </is>
      </c>
      <c r="NN50" t="inlineStr">
        <is>
          <t>3.000.001-5.000.000</t>
        </is>
      </c>
      <c r="NO50" t="inlineStr">
        <is>
          <t>Yayasan Rumah Energi atau BIRU</t>
        </is>
      </c>
      <c r="NP50" t="n">
        <v/>
      </c>
      <c r="NQ50" t="n">
        <v/>
      </c>
      <c r="NR50" t="n">
        <v/>
      </c>
      <c r="NS50" t="n">
        <v/>
      </c>
      <c r="NT50" t="n">
        <v/>
      </c>
      <c r="NU50" t="n">
        <v/>
      </c>
      <c r="NV50" t="inlineStr">
        <is>
          <t>Anggota keluarga - Laki-laki dewasa</t>
        </is>
      </c>
      <c r="NW50" t="n">
        <v/>
      </c>
      <c r="NX50" t="inlineStr">
        <is>
          <t>Sangat meningkat</t>
        </is>
      </c>
      <c r="NY50" t="n">
        <v>90</v>
      </c>
      <c r="NZ50" t="n">
        <v>0</v>
      </c>
      <c r="OA50" t="n">
        <v>0</v>
      </c>
      <c r="OB50" t="n">
        <v>15</v>
      </c>
      <c r="OC50" t="n">
        <v>0</v>
      </c>
      <c r="OD50" t="n">
        <v>0</v>
      </c>
      <c r="OE50" t="inlineStr">
        <is>
          <t>Lebih baik</t>
        </is>
      </c>
      <c r="OF50" t="inlineStr">
        <is>
          <t>Lebih baik (beda waktu memasak 5-30 menit, ATAU tidak lagi ada rasa/bau makanan yang berubah, ATAU alasan lainnya)</t>
        </is>
      </c>
      <c r="OG50" t="inlineStr">
        <is>
          <t>Ya</t>
        </is>
      </c>
      <c r="OH50" t="n">
        <v>1</v>
      </c>
      <c r="OI50" t="n">
        <v>0</v>
      </c>
      <c r="OJ50" t="n">
        <v>0</v>
      </c>
      <c r="OK50" t="n">
        <v>0</v>
      </c>
      <c r="OL50" t="n">
        <v>0</v>
      </c>
      <c r="OM50" t="n">
        <v>0</v>
      </c>
      <c r="ON50" t="n">
        <v>0</v>
      </c>
      <c r="OO50" t="n">
        <v>0</v>
      </c>
      <c r="OP50" t="inlineStr">
        <is>
          <t>Sapi pedaging</t>
        </is>
      </c>
      <c r="OQ50" t="n">
        <v>1</v>
      </c>
      <c r="OR50" t="n">
        <v>0</v>
      </c>
      <c r="OS50" t="n">
        <v>0</v>
      </c>
      <c r="OT50" t="n">
        <v>0</v>
      </c>
      <c r="OU50" t="n">
        <v>0</v>
      </c>
      <c r="OV50" t="n">
        <v>0</v>
      </c>
      <c r="OW50" t="n">
        <v>0</v>
      </c>
      <c r="OX50" t="n">
        <v>0</v>
      </c>
      <c r="OY50" t="n">
        <v>0</v>
      </c>
      <c r="OZ50" t="inlineStr">
        <is>
          <t>Sapi pedaging</t>
        </is>
      </c>
      <c r="PA50" t="n">
        <v>1</v>
      </c>
      <c r="PB50" t="n">
        <v>0</v>
      </c>
      <c r="PC50" t="n">
        <v>0</v>
      </c>
      <c r="PD50" t="n">
        <v>0</v>
      </c>
      <c r="PE50" t="n">
        <v>0</v>
      </c>
      <c r="PF50" t="n">
        <v>0</v>
      </c>
      <c r="PG50" t="n">
        <v>0</v>
      </c>
      <c r="PH50" t="n">
        <v>0</v>
      </c>
      <c r="PI50" t="n">
        <v>0</v>
      </c>
      <c r="PJ50" t="inlineStr">
        <is>
          <t>Sapi pedaging</t>
        </is>
      </c>
      <c r="PK50" t="n">
        <v>1</v>
      </c>
      <c r="PL50" t="n">
        <v>0</v>
      </c>
      <c r="PM50" t="n">
        <v>0</v>
      </c>
      <c r="PN50" t="n">
        <v>0</v>
      </c>
      <c r="PO50" t="n">
        <v>0</v>
      </c>
      <c r="PP50" t="n">
        <v>0</v>
      </c>
      <c r="PQ50" t="n">
        <v>0</v>
      </c>
      <c r="PR50" t="n">
        <v>0</v>
      </c>
      <c r="PS50" t="n">
        <v>0</v>
      </c>
      <c r="PT50" t="inlineStr">
        <is>
          <t>1-Disebarkan ke lahan terbuka</t>
        </is>
      </c>
      <c r="PU50" t="n">
        <v>0</v>
      </c>
      <c r="PV50" t="n">
        <v>0</v>
      </c>
      <c r="PW50" t="n">
        <v>0</v>
      </c>
      <c r="PX50" t="n">
        <v>0</v>
      </c>
      <c r="PY50" t="n">
        <v>0</v>
      </c>
      <c r="PZ50" t="n">
        <v>1</v>
      </c>
      <c r="QA50" t="n">
        <v>0</v>
      </c>
      <c r="QB50" t="n">
        <v>0</v>
      </c>
      <c r="QC50" t="n">
        <v>0</v>
      </c>
      <c r="QD50" t="n">
        <v/>
      </c>
      <c r="QE50" t="n">
        <v/>
      </c>
      <c r="QF50" t="n">
        <v/>
      </c>
      <c r="QG50" t="n">
        <v/>
      </c>
      <c r="QH50" t="n">
        <v/>
      </c>
      <c r="QI50" t="n">
        <v/>
      </c>
      <c r="QJ50" t="n">
        <v/>
      </c>
      <c r="QK50" t="n">
        <v/>
      </c>
      <c r="QL50" t="n">
        <v/>
      </c>
      <c r="QM50" t="n">
        <v/>
      </c>
      <c r="QN50" t="n">
        <v/>
      </c>
      <c r="QO50" t="n">
        <v/>
      </c>
      <c r="QP50" t="n">
        <v/>
      </c>
      <c r="QQ50" t="n">
        <v/>
      </c>
      <c r="QR50" t="n">
        <v/>
      </c>
      <c r="QS50" t="n">
        <v/>
      </c>
      <c r="QT50" t="n">
        <v/>
      </c>
      <c r="QU50" t="n">
        <v/>
      </c>
      <c r="QV50" t="n">
        <v/>
      </c>
      <c r="QW50" t="n">
        <v/>
      </c>
      <c r="QX50" t="n">
        <v/>
      </c>
      <c r="QY50" t="n">
        <v/>
      </c>
      <c r="QZ50" t="n">
        <v/>
      </c>
      <c r="RA50" t="n">
        <v/>
      </c>
      <c r="RB50" t="n">
        <v/>
      </c>
      <c r="RC50" t="n">
        <v/>
      </c>
      <c r="RD50" t="n">
        <v/>
      </c>
      <c r="RE50" t="n">
        <v/>
      </c>
      <c r="RF50" t="n">
        <v/>
      </c>
      <c r="RG50" t="n">
        <v/>
      </c>
      <c r="RH50" t="n">
        <v/>
      </c>
      <c r="RI50" t="n">
        <v/>
      </c>
      <c r="RJ50" t="n">
        <v/>
      </c>
      <c r="RK50" t="n">
        <v/>
      </c>
      <c r="RL50" t="n">
        <v/>
      </c>
      <c r="RM50" t="n">
        <v/>
      </c>
      <c r="RN50" t="n">
        <v/>
      </c>
      <c r="RO50" t="n">
        <v/>
      </c>
      <c r="RP50" t="n">
        <v/>
      </c>
      <c r="RQ50" t="n">
        <v/>
      </c>
      <c r="RR50" t="n">
        <v/>
      </c>
      <c r="RS50" t="n">
        <v/>
      </c>
      <c r="RT50" t="n">
        <v/>
      </c>
      <c r="RU50" t="n">
        <v/>
      </c>
      <c r="RV50" t="n">
        <v/>
      </c>
      <c r="RW50" t="n">
        <v/>
      </c>
      <c r="RX50" t="n">
        <v/>
      </c>
      <c r="RY50" t="n">
        <v/>
      </c>
      <c r="RZ50" t="n">
        <v/>
      </c>
      <c r="SA50" t="n">
        <v/>
      </c>
      <c r="SB50" t="n">
        <v/>
      </c>
      <c r="SC50" t="n">
        <v/>
      </c>
      <c r="SD50" t="n">
        <v/>
      </c>
      <c r="SE50" t="n">
        <v/>
      </c>
      <c r="SF50" t="n">
        <v/>
      </c>
      <c r="SG50" t="n">
        <v/>
      </c>
      <c r="SH50" t="n">
        <v/>
      </c>
      <c r="SI50" t="n">
        <v/>
      </c>
      <c r="SJ50" t="n">
        <v/>
      </c>
      <c r="SK50" t="n">
        <v/>
      </c>
      <c r="SL50" t="n">
        <v/>
      </c>
      <c r="SM50" t="n">
        <v/>
      </c>
      <c r="SN50" t="n">
        <v/>
      </c>
      <c r="SO50" t="n">
        <v/>
      </c>
      <c r="SP50" t="n">
        <v/>
      </c>
      <c r="SQ50" t="n">
        <v/>
      </c>
      <c r="SR50" t="n">
        <v/>
      </c>
      <c r="SS50" t="n">
        <v/>
      </c>
      <c r="ST50" t="n">
        <v/>
      </c>
      <c r="SU50" t="n">
        <v/>
      </c>
      <c r="SV50" t="n">
        <v/>
      </c>
      <c r="SW50" t="n">
        <v/>
      </c>
      <c r="SX50" t="n">
        <v/>
      </c>
      <c r="SY50" t="n">
        <v>4</v>
      </c>
      <c r="SZ50" t="n">
        <v/>
      </c>
      <c r="TA50" t="n">
        <v/>
      </c>
      <c r="TB50" t="n">
        <v/>
      </c>
      <c r="TC50" t="n">
        <v/>
      </c>
      <c r="TD50" t="n">
        <v/>
      </c>
      <c r="TE50" t="n">
        <v/>
      </c>
      <c r="TF50" t="n">
        <v/>
      </c>
      <c r="TG50" t="n">
        <v>1</v>
      </c>
      <c r="TH50" t="n">
        <v>0</v>
      </c>
      <c r="TI50" t="n">
        <v>0</v>
      </c>
      <c r="TJ50" t="n">
        <v>0</v>
      </c>
      <c r="TK50" t="n">
        <v>0</v>
      </c>
      <c r="TL50" t="n">
        <v>0</v>
      </c>
      <c r="TM50" t="n">
        <v>0</v>
      </c>
      <c r="TN50" t="n">
        <v>0</v>
      </c>
      <c r="TO50" t="n">
        <v>1</v>
      </c>
      <c r="TP50" t="n">
        <v>0</v>
      </c>
      <c r="TQ50" t="n">
        <v>0</v>
      </c>
      <c r="TR50" t="n">
        <v>0</v>
      </c>
      <c r="TS50" t="n">
        <v/>
      </c>
      <c r="TT50" t="n">
        <v/>
      </c>
      <c r="TU50" t="n">
        <v/>
      </c>
      <c r="TV50" t="n">
        <v/>
      </c>
      <c r="TW50" t="n">
        <v/>
      </c>
      <c r="TX50" t="n">
        <v/>
      </c>
      <c r="TY50" t="n">
        <v/>
      </c>
      <c r="TZ50" t="n">
        <v/>
      </c>
      <c r="UA50" t="n">
        <v/>
      </c>
      <c r="UB50" t="n">
        <v/>
      </c>
      <c r="UC50" t="n">
        <v/>
      </c>
      <c r="UD50" t="n">
        <v/>
      </c>
      <c r="UE50" t="n">
        <v/>
      </c>
      <c r="UF50" t="n">
        <v/>
      </c>
      <c r="UG50" t="n">
        <v/>
      </c>
      <c r="UH50" t="n">
        <v/>
      </c>
      <c r="UI50" t="n">
        <v/>
      </c>
      <c r="UJ50" t="n">
        <v/>
      </c>
      <c r="UK50" t="n">
        <v/>
      </c>
      <c r="UL50" t="n">
        <v/>
      </c>
      <c r="UM50" t="n">
        <v/>
      </c>
      <c r="UN50" t="n">
        <v/>
      </c>
      <c r="UO50" t="n">
        <v/>
      </c>
      <c r="UP50" t="n">
        <v/>
      </c>
      <c r="UQ50" t="n">
        <v/>
      </c>
      <c r="UR50" t="n">
        <v/>
      </c>
      <c r="US50" t="n">
        <v/>
      </c>
      <c r="UT50" t="n">
        <v/>
      </c>
      <c r="UU50" t="inlineStr">
        <is>
          <t>Pemberian pakan di kandang</t>
        </is>
      </c>
      <c r="UV50" t="n">
        <v/>
      </c>
      <c r="UW50" t="n">
        <v/>
      </c>
      <c r="UX50" t="n">
        <v/>
      </c>
      <c r="UY50" t="n">
        <v/>
      </c>
      <c r="UZ50" t="n">
        <v/>
      </c>
      <c r="VA50" t="n">
        <v/>
      </c>
      <c r="VB50" t="n">
        <v/>
      </c>
      <c r="VC50" t="inlineStr">
        <is>
          <t>Sangat jarang (&gt;1 bulan sekali)</t>
        </is>
      </c>
      <c r="VD50" t="n">
        <v/>
      </c>
      <c r="VE50" t="n">
        <v/>
      </c>
      <c r="VF50" t="n">
        <v/>
      </c>
      <c r="VG50" t="n">
        <v/>
      </c>
      <c r="VH50" t="n">
        <v/>
      </c>
      <c r="VI50" t="n">
        <v/>
      </c>
      <c r="VJ50" t="n">
        <v/>
      </c>
      <c r="VK50" t="inlineStr">
        <is>
          <t>Sering (1 kali sehari)</t>
        </is>
      </c>
      <c r="VL50" t="n">
        <v/>
      </c>
      <c r="VM50" t="n">
        <v/>
      </c>
      <c r="VN50" t="n">
        <v/>
      </c>
      <c r="VO50" t="n">
        <v/>
      </c>
      <c r="VP50" t="n">
        <v/>
      </c>
      <c r="VQ50" t="n">
        <v/>
      </c>
      <c r="VR50" t="n">
        <v/>
      </c>
      <c r="VS50" t="inlineStr">
        <is>
          <t>6-Digester biogas</t>
        </is>
      </c>
      <c r="VT50" t="n">
        <v>0</v>
      </c>
      <c r="VU50" t="n">
        <v>0</v>
      </c>
      <c r="VV50" t="n">
        <v>0</v>
      </c>
      <c r="VW50" t="n">
        <v>0</v>
      </c>
      <c r="VX50" t="n">
        <v>0</v>
      </c>
      <c r="VY50" t="n">
        <v>0</v>
      </c>
      <c r="VZ50" t="n">
        <v>0</v>
      </c>
      <c r="WA50" t="n">
        <v>0</v>
      </c>
      <c r="WB50" t="n">
        <v>0</v>
      </c>
      <c r="WC50" t="n">
        <v>1</v>
      </c>
      <c r="WD50" t="n">
        <v>0</v>
      </c>
      <c r="WE50" t="n">
        <v>0</v>
      </c>
      <c r="WF50" t="n">
        <v/>
      </c>
      <c r="WG50" t="n">
        <v/>
      </c>
      <c r="WH50" t="n">
        <v/>
      </c>
      <c r="WI50" t="n">
        <v/>
      </c>
      <c r="WJ50" t="n">
        <v/>
      </c>
      <c r="WK50" t="n">
        <v/>
      </c>
      <c r="WL50" t="n">
        <v/>
      </c>
      <c r="WM50" t="n">
        <v/>
      </c>
      <c r="WN50" t="n">
        <v/>
      </c>
      <c r="WO50" t="n">
        <v/>
      </c>
      <c r="WP50" t="n">
        <v/>
      </c>
      <c r="WQ50" t="n">
        <v/>
      </c>
      <c r="WR50" t="n">
        <v/>
      </c>
      <c r="WS50" t="n">
        <v/>
      </c>
      <c r="WT50" t="n">
        <v/>
      </c>
      <c r="WU50" t="n">
        <v/>
      </c>
      <c r="WV50" t="n">
        <v/>
      </c>
      <c r="WW50" t="n">
        <v/>
      </c>
      <c r="WX50" t="n">
        <v/>
      </c>
      <c r="WY50" t="n">
        <v/>
      </c>
      <c r="WZ50" t="n">
        <v/>
      </c>
      <c r="XA50" t="n">
        <v/>
      </c>
      <c r="XB50" t="n">
        <v/>
      </c>
      <c r="XC50" t="n">
        <v/>
      </c>
      <c r="XD50" t="n">
        <v/>
      </c>
      <c r="XE50" t="n">
        <v/>
      </c>
      <c r="XF50" t="n">
        <v/>
      </c>
      <c r="XG50" t="n">
        <v/>
      </c>
      <c r="XH50" t="n">
        <v/>
      </c>
      <c r="XI50" t="n">
        <v/>
      </c>
      <c r="XJ50" t="n">
        <v/>
      </c>
      <c r="XK50" t="n">
        <v/>
      </c>
      <c r="XL50" t="n">
        <v/>
      </c>
      <c r="XM50" t="n">
        <v/>
      </c>
      <c r="XN50" t="n">
        <v/>
      </c>
      <c r="XO50" t="n">
        <v/>
      </c>
      <c r="XP50" t="n">
        <v/>
      </c>
      <c r="XQ50" t="n">
        <v/>
      </c>
      <c r="XR50" t="n">
        <v/>
      </c>
      <c r="XS50" t="n">
        <v/>
      </c>
      <c r="XT50" t="n">
        <v/>
      </c>
      <c r="XU50" t="n">
        <v/>
      </c>
      <c r="XV50" t="n">
        <v/>
      </c>
      <c r="XW50" t="n">
        <v/>
      </c>
      <c r="XX50" t="n">
        <v/>
      </c>
      <c r="XY50" t="n">
        <v/>
      </c>
      <c r="XZ50" t="n">
        <v/>
      </c>
      <c r="YA50" t="n">
        <v/>
      </c>
      <c r="YB50" t="n">
        <v/>
      </c>
      <c r="YC50" t="n">
        <v/>
      </c>
      <c r="YD50" t="n">
        <v/>
      </c>
      <c r="YE50" t="n">
        <v/>
      </c>
      <c r="YF50" t="n">
        <v/>
      </c>
      <c r="YG50" t="n">
        <v/>
      </c>
      <c r="YH50" t="n">
        <v/>
      </c>
      <c r="YI50" t="n">
        <v/>
      </c>
      <c r="YJ50" t="n">
        <v/>
      </c>
      <c r="YK50" t="n">
        <v/>
      </c>
      <c r="YL50" t="n">
        <v/>
      </c>
      <c r="YM50" t="n">
        <v/>
      </c>
      <c r="YN50" t="n">
        <v/>
      </c>
      <c r="YO50" t="n">
        <v/>
      </c>
      <c r="YP50" t="n">
        <v/>
      </c>
      <c r="YQ50" t="n">
        <v/>
      </c>
      <c r="YR50" t="n">
        <v/>
      </c>
      <c r="YS50" t="n">
        <v/>
      </c>
      <c r="YT50" t="n">
        <v/>
      </c>
      <c r="YU50" t="n">
        <v/>
      </c>
      <c r="YV50" t="n">
        <v/>
      </c>
      <c r="YW50" t="n">
        <v/>
      </c>
      <c r="YX50" t="n">
        <v/>
      </c>
      <c r="YY50" t="n">
        <v/>
      </c>
      <c r="YZ50" t="n">
        <v/>
      </c>
      <c r="ZA50" t="n">
        <v/>
      </c>
      <c r="ZB50" t="n">
        <v/>
      </c>
      <c r="ZC50" t="n">
        <v/>
      </c>
      <c r="ZD50" t="n">
        <v/>
      </c>
      <c r="ZE50" t="n">
        <v/>
      </c>
      <c r="ZF50" t="n">
        <v/>
      </c>
      <c r="ZG50" t="n">
        <v/>
      </c>
      <c r="ZH50" t="n">
        <v/>
      </c>
      <c r="ZI50" t="n">
        <v/>
      </c>
      <c r="ZJ50" t="n">
        <v/>
      </c>
      <c r="ZK50" t="n">
        <v/>
      </c>
      <c r="ZL50" t="n">
        <v/>
      </c>
      <c r="ZM50" t="n">
        <v/>
      </c>
      <c r="ZN50" t="n">
        <v>100</v>
      </c>
      <c r="ZO50" t="n">
        <v/>
      </c>
      <c r="ZP50" t="n">
        <v/>
      </c>
      <c r="ZQ50" t="n">
        <v/>
      </c>
      <c r="ZR50" t="n">
        <v/>
      </c>
      <c r="ZS50" t="n">
        <v/>
      </c>
      <c r="ZT50" t="n">
        <v/>
      </c>
      <c r="ZU50" t="n">
        <v/>
      </c>
      <c r="ZV50" t="n">
        <v>2</v>
      </c>
      <c r="ZW50" t="n">
        <v/>
      </c>
      <c r="ZX50" t="n">
        <v/>
      </c>
      <c r="ZY50" t="n">
        <v/>
      </c>
      <c r="ZZ50" t="n">
        <v/>
      </c>
      <c r="AAA50" t="n">
        <v/>
      </c>
      <c r="AAB50" t="n">
        <v/>
      </c>
      <c r="AAC50" t="n">
        <v/>
      </c>
      <c r="AAD50" t="inlineStr">
        <is>
          <t>Pakan segar (misal: rumput)</t>
        </is>
      </c>
      <c r="AAE50" t="n">
        <v/>
      </c>
      <c r="AAF50" t="n">
        <v/>
      </c>
      <c r="AAG50" t="n">
        <v/>
      </c>
      <c r="AAH50" t="n">
        <v/>
      </c>
      <c r="AAI50" t="n">
        <v/>
      </c>
      <c r="AAJ50" t="n">
        <v/>
      </c>
      <c r="AAK50" t="n">
        <v/>
      </c>
      <c r="AAL50" t="inlineStr">
        <is>
          <t>Tidak</t>
        </is>
      </c>
      <c r="AAM50" t="n">
        <v/>
      </c>
      <c r="AAN50" t="n">
        <v/>
      </c>
      <c r="AAO50" t="n">
        <v/>
      </c>
      <c r="AAP50" t="n">
        <v/>
      </c>
      <c r="AAQ50" t="n">
        <v/>
      </c>
      <c r="AAR50" t="inlineStr">
        <is>
          <t>Tidak</t>
        </is>
      </c>
      <c r="AAS50" t="inlineStr">
        <is>
          <t>Tidak pasti/ragu-ragu</t>
        </is>
      </c>
      <c r="AAT50" t="inlineStr">
        <is>
          <t>Diberikan gratis ke orang lain Didiamkan saja/dibiarkan di tempatnya (di bak/kolam penampung slurry)</t>
        </is>
      </c>
      <c r="AAU50" t="n">
        <v>0</v>
      </c>
      <c r="AAV50" t="n">
        <v>0</v>
      </c>
      <c r="AAW50" t="n">
        <v>0</v>
      </c>
      <c r="AAX50" t="n">
        <v>0</v>
      </c>
      <c r="AAY50" t="n">
        <v>1</v>
      </c>
      <c r="AAZ50" t="n">
        <v>1</v>
      </c>
      <c r="ABA50" t="n">
        <v>0</v>
      </c>
      <c r="ABB50" t="n">
        <v/>
      </c>
      <c r="ABC50" t="n">
        <v/>
      </c>
      <c r="ABD50" t="n">
        <v/>
      </c>
      <c r="ABE50" t="n">
        <v/>
      </c>
      <c r="ABF50" t="n">
        <v/>
      </c>
      <c r="ABG50" t="n">
        <v/>
      </c>
      <c r="ABH50" t="n">
        <v/>
      </c>
      <c r="ABI50" t="n">
        <v/>
      </c>
      <c r="ABJ50" t="n">
        <v/>
      </c>
      <c r="ABK50" t="n">
        <v/>
      </c>
      <c r="ABL50" t="n">
        <v/>
      </c>
      <c r="ABM50" t="n">
        <v/>
      </c>
      <c r="ABN50" t="n">
        <v/>
      </c>
      <c r="ABO50" t="n">
        <v/>
      </c>
      <c r="ABP50" t="n">
        <v/>
      </c>
      <c r="ABQ50" t="n">
        <v/>
      </c>
      <c r="ABR50" t="n">
        <v/>
      </c>
      <c r="ABS50" t="n">
        <v/>
      </c>
      <c r="ABT50" t="n">
        <v/>
      </c>
      <c r="ABU50" t="n">
        <v/>
      </c>
      <c r="ABV50" t="n">
        <v/>
      </c>
      <c r="ABW50" t="n">
        <v/>
      </c>
      <c r="ABX50" t="n">
        <v/>
      </c>
      <c r="ABY50" t="n">
        <v/>
      </c>
      <c r="ABZ50" t="n">
        <v/>
      </c>
      <c r="ACA50" t="n">
        <v/>
      </c>
      <c r="ACB50" t="n">
        <v/>
      </c>
      <c r="ACC50" t="n">
        <v/>
      </c>
      <c r="ACD50" t="n">
        <v/>
      </c>
      <c r="ACE50" t="n">
        <v/>
      </c>
      <c r="ACF50" t="n">
        <v/>
      </c>
      <c r="ACG50" t="n">
        <v/>
      </c>
      <c r="ACH50" t="n">
        <v/>
      </c>
      <c r="ACI50" t="n">
        <v/>
      </c>
      <c r="ACJ50" t="n">
        <v/>
      </c>
      <c r="ACK50" t="inlineStr">
        <is>
          <t>Tidak punya waktu mengumpulkannya Lebih praktis menggunakan pupuk kimia</t>
        </is>
      </c>
      <c r="ACL50" t="n">
        <v>0</v>
      </c>
      <c r="ACM50" t="n">
        <v>0</v>
      </c>
      <c r="ACN50" t="n">
        <v>1</v>
      </c>
      <c r="ACO50" t="n">
        <v>0</v>
      </c>
      <c r="ACP50" t="n">
        <v>0</v>
      </c>
      <c r="ACQ50" t="n">
        <v>1</v>
      </c>
      <c r="ACR50" t="n">
        <v>0</v>
      </c>
      <c r="ACS50" t="n">
        <v/>
      </c>
      <c r="ACT50" t="inlineStr">
        <is>
          <t>Tidak ada</t>
        </is>
      </c>
      <c r="ACU50" t="inlineStr">
        <is>
          <t>Manfaat sangat besar</t>
        </is>
      </c>
      <c r="ACV50" t="inlineStr">
        <is>
          <t>Berkurang</t>
        </is>
      </c>
      <c r="ACW50" t="inlineStr">
        <is>
          <t>Anggota keluarga - Perempuan dewasa</t>
        </is>
      </c>
      <c r="ACX50" t="inlineStr">
        <is>
          <t>Setuju</t>
        </is>
      </c>
      <c r="ACY50" t="inlineStr">
        <is>
          <t>Anggota keluarga - Laki-laki dewasa Anggota keluarga - Perempuan dewasa Anggota keluarga - Anak-anak</t>
        </is>
      </c>
      <c r="ACZ50" t="n">
        <v>1</v>
      </c>
      <c r="ADA50" t="n">
        <v>1</v>
      </c>
      <c r="ADB50" t="n">
        <v>1</v>
      </c>
      <c r="ADC50" t="n">
        <v>0</v>
      </c>
      <c r="ADD50" t="inlineStr">
        <is>
          <t>Puas</t>
        </is>
      </c>
      <c r="ADE50" t="inlineStr">
        <is>
          <t>Puas</t>
        </is>
      </c>
      <c r="ADF50" t="inlineStr">
        <is>
          <t>Puas</t>
        </is>
      </c>
      <c r="ADG50" t="inlineStr">
        <is>
          <t>Sangat puas</t>
        </is>
      </c>
      <c r="ADH50" t="inlineStr">
        <is>
          <t>Tidak</t>
        </is>
      </c>
      <c r="ADI50" t="n">
        <v/>
      </c>
      <c r="ADJ50" t="inlineStr">
        <is>
          <t>Puas</t>
        </is>
      </c>
      <c r="ADK50" t="n">
        <v/>
      </c>
      <c r="ADL50" t="n">
        <v/>
      </c>
      <c r="ADM50" t="n">
        <v/>
      </c>
      <c r="ADN50" t="n">
        <v/>
      </c>
      <c r="ADO50" t="n">
        <v/>
      </c>
      <c r="ADP50" t="n">
        <v/>
      </c>
      <c r="ADQ50" t="n">
        <v/>
      </c>
      <c r="ADR50" t="n">
        <v/>
      </c>
      <c r="ADS50" t="n">
        <v/>
      </c>
      <c r="ADT50" t="n">
        <v/>
      </c>
      <c r="ADU50" t="inlineStr">
        <is>
          <t>Dibiarkan saja</t>
        </is>
      </c>
      <c r="ADV50" t="n">
        <v>0</v>
      </c>
      <c r="ADW50" t="n">
        <v>0</v>
      </c>
      <c r="ADX50" t="n">
        <v>0</v>
      </c>
      <c r="ADY50" t="n">
        <v>0</v>
      </c>
      <c r="ADZ50" t="n">
        <v>0</v>
      </c>
      <c r="AEA50" t="n">
        <v>0</v>
      </c>
      <c r="AEB50" t="n">
        <v>1</v>
      </c>
      <c r="AEC50" t="n">
        <v>0</v>
      </c>
      <c r="AED50" t="inlineStr">
        <is>
          <t>Tidak ada</t>
        </is>
      </c>
      <c r="AEE50" t="inlineStr">
        <is>
          <t>Lainnya</t>
        </is>
      </c>
      <c r="AEF50" t="inlineStr">
        <is>
          <t>Tidak ada</t>
        </is>
      </c>
      <c r="AEG50" t="inlineStr">
        <is>
          <t>Lainnya</t>
        </is>
      </c>
      <c r="AEH50" t="inlineStr">
        <is>
          <t>Tidak di hubungi</t>
        </is>
      </c>
      <c r="AEI50" t="inlineStr">
        <is>
          <t>Tidak ada</t>
        </is>
      </c>
      <c r="AEJ50" t="inlineStr">
        <is>
          <t>Kadang-kadang</t>
        </is>
      </c>
      <c r="AEK50" t="inlineStr">
        <is>
          <t>Pengurangan pengeluaran rumah tangga (bahan bakar minyak, pupuk, dll.) Lebih mudah mendapatkan energi Lebih aman Pengurangan waktu dan tenaga Peningkatan kebersihan kandang ternak Dapur lebih bersih dan bebas asap Mendapatkan subsidi</t>
        </is>
      </c>
      <c r="AEL50" t="n">
        <v>1</v>
      </c>
      <c r="AEM50" t="n">
        <v>1</v>
      </c>
      <c r="AEN50" t="n">
        <v>0</v>
      </c>
      <c r="AEO50" t="n">
        <v>0</v>
      </c>
      <c r="AEP50" t="n">
        <v>1</v>
      </c>
      <c r="AEQ50" t="n">
        <v>1</v>
      </c>
      <c r="AER50" t="n">
        <v>1</v>
      </c>
      <c r="AES50" t="n">
        <v>0</v>
      </c>
      <c r="AET50" t="n">
        <v>1</v>
      </c>
      <c r="AEU50" t="n">
        <v>0</v>
      </c>
      <c r="AEV50" t="n">
        <v>1</v>
      </c>
      <c r="AEW50" t="n">
        <v>0</v>
      </c>
      <c r="AEX50" t="n">
        <v/>
      </c>
      <c r="AEY50" t="inlineStr">
        <is>
          <t>Mengurangi pengeluaran energi</t>
        </is>
      </c>
      <c r="AEZ50" t="n">
        <v/>
      </c>
      <c r="AFA50" t="inlineStr">
        <is>
          <t>Lainnya</t>
        </is>
      </c>
      <c r="AFB50" t="inlineStr">
        <is>
          <t>Sosialisasi CPO</t>
        </is>
      </c>
      <c r="AFC50" t="inlineStr">
        <is>
          <t>20260209_34355PMByGPSMapCamera-0_16_28.jpg</t>
        </is>
      </c>
      <c r="AFD50" t="inlineStr">
        <is>
          <t>https://kf.kobotoolbox.org/api/v2/assets/avstPQqLr3Ab3ZdcVTXZ6f/data/676672462/attachments/attAZrZRvLyAZdMT8fv2Tguk/</t>
        </is>
      </c>
      <c r="AFE50" t="inlineStr">
        <is>
          <t>Surat-1-0_16_15.jpg</t>
        </is>
      </c>
      <c r="AFF50" t="inlineStr">
        <is>
          <t>https://kf.kobotoolbox.org/api/v2/assets/avstPQqLr3Ab3ZdcVTXZ6f/data/676672462/attachments/attM68Pm9aKfZc65cXbMjsL3/</t>
        </is>
      </c>
      <c r="AFG50" t="inlineStr">
        <is>
          <t>Suyono/suyono_mse_2000</t>
        </is>
      </c>
      <c r="AFH50" t="n">
        <v/>
      </c>
      <c r="AFI50" t="n">
        <v/>
      </c>
    </row>
    <row r="51">
      <c r="A51" s="93" t="n">
        <v>46070</v>
      </c>
      <c r="B51" s="93" t="n">
        <v>46070</v>
      </c>
      <c r="C51" t="inlineStr">
        <is>
          <t>suyono</t>
        </is>
      </c>
      <c r="D51" t="inlineStr">
        <is>
          <t>sutini/suhaji</t>
        </is>
      </c>
      <c r="E51" t="n">
        <v>0</v>
      </c>
      <c r="F51" t="inlineStr">
        <is>
          <t>-7.638439 110.435535 0 0</t>
        </is>
      </c>
      <c r="G51" t="n">
        <v>-7.638439</v>
      </c>
      <c r="H51" t="n">
        <v>110.435535</v>
      </c>
      <c r="I51" t="n">
        <v>0</v>
      </c>
      <c r="J51" t="n">
        <v>0</v>
      </c>
      <c r="K51" t="n">
        <v>0</v>
      </c>
      <c r="L51" t="inlineStr">
        <is>
          <t>-7.638465 110.435703 0 0</t>
        </is>
      </c>
      <c r="M51" t="n">
        <v>-7.638465</v>
      </c>
      <c r="N51" t="n">
        <v>110.435703</v>
      </c>
      <c r="O51" t="n">
        <v>0</v>
      </c>
      <c r="P51" t="n">
        <v>0</v>
      </c>
      <c r="Q51" t="n">
        <v>0</v>
      </c>
      <c r="R51" t="inlineStr">
        <is>
          <t>DIY</t>
        </is>
      </c>
      <c r="S51" t="n">
        <v>0</v>
      </c>
      <c r="T51" t="n">
        <v>0</v>
      </c>
      <c r="U51" t="n">
        <v>0</v>
      </c>
      <c r="V51" t="n">
        <v>0</v>
      </c>
      <c r="W51" t="n">
        <v>1</v>
      </c>
      <c r="X51" t="n">
        <v>0</v>
      </c>
      <c r="Y51" t="n">
        <v>0</v>
      </c>
      <c r="Z51" t="n">
        <v>0</v>
      </c>
      <c r="AA51" t="n">
        <v>0</v>
      </c>
      <c r="AB51" t="n">
        <v>0</v>
      </c>
      <c r="AC51" t="inlineStr">
        <is>
          <t>SLEMAN</t>
        </is>
      </c>
      <c r="AD51" t="inlineStr">
        <is>
          <t>CANGKRINGAN</t>
        </is>
      </c>
      <c r="AE51" t="inlineStr">
        <is>
          <t>WUKIRSARI</t>
        </is>
      </c>
      <c r="AF51" t="inlineStr">
        <is>
          <t>PINBUK</t>
        </is>
      </c>
      <c r="AG51" t="inlineStr">
        <is>
          <t>PBP1588</t>
        </is>
      </c>
      <c r="AH51" t="n">
        <v>8</v>
      </c>
      <c r="AI51" t="inlineStr">
        <is>
          <t>VPA2</t>
        </is>
      </c>
      <c r="AJ51" t="inlineStr">
        <is>
          <t>Tidak aktif</t>
        </is>
      </c>
      <c r="AK51" t="n">
        <v>35</v>
      </c>
      <c r="AL51" t="inlineStr">
        <is>
          <t>Perempuan</t>
        </is>
      </c>
      <c r="AM51" t="inlineStr">
        <is>
          <t>Sudah menikah</t>
        </is>
      </c>
      <c r="AN51" t="inlineStr">
        <is>
          <t>SMP/Sederajat</t>
        </is>
      </c>
      <c r="AO51" t="inlineStr">
        <is>
          <t>Petani</t>
        </is>
      </c>
      <c r="AP51" t="n">
        <v>1</v>
      </c>
      <c r="AQ51" t="n">
        <v>0</v>
      </c>
      <c r="AR51" t="n">
        <v>0</v>
      </c>
      <c r="AS51" t="n">
        <v>0</v>
      </c>
      <c r="AT51" t="n">
        <v>0</v>
      </c>
      <c r="AU51" t="n">
        <v>0</v>
      </c>
      <c r="AV51" t="n">
        <v>0</v>
      </c>
      <c r="AW51" t="n">
        <v>0</v>
      </c>
      <c r="AX51" t="n">
        <v/>
      </c>
      <c r="AY51" t="inlineStr">
        <is>
          <t>Tidak ada</t>
        </is>
      </c>
      <c r="AZ51" t="n">
        <v>0</v>
      </c>
      <c r="BA51" t="n">
        <v>0</v>
      </c>
      <c r="BB51" t="n">
        <v>0</v>
      </c>
      <c r="BC51" t="n">
        <v>0</v>
      </c>
      <c r="BD51" t="n">
        <v>0</v>
      </c>
      <c r="BE51" t="n">
        <v>0</v>
      </c>
      <c r="BF51" t="n">
        <v>0</v>
      </c>
      <c r="BG51" t="n">
        <v>1</v>
      </c>
      <c r="BH51" t="n">
        <v/>
      </c>
      <c r="BI51" t="inlineStr">
        <is>
          <t>&lt;Rp1.500.000</t>
        </is>
      </c>
      <c r="BJ51" t="n">
        <v>1</v>
      </c>
      <c r="BK51" t="n">
        <v>1</v>
      </c>
      <c r="BL51" t="n">
        <v>2</v>
      </c>
      <c r="BM51" t="n">
        <v>1</v>
      </c>
      <c r="BN51" t="inlineStr">
        <is>
          <t>Sewa</t>
        </is>
      </c>
      <c r="BO51" t="inlineStr">
        <is>
          <t>Permanen (dinding bata dan semen)</t>
        </is>
      </c>
      <c r="BP51" t="n">
        <v>1</v>
      </c>
      <c r="BQ51" t="n">
        <v>0</v>
      </c>
      <c r="BR51" t="n">
        <v>0</v>
      </c>
      <c r="BS51" t="n">
        <v>0</v>
      </c>
      <c r="BT51" t="n">
        <v>0</v>
      </c>
      <c r="BU51" t="n">
        <v/>
      </c>
      <c r="BV51" t="inlineStr">
        <is>
          <t>Semen Tanah</t>
        </is>
      </c>
      <c r="BW51" t="n">
        <v>0</v>
      </c>
      <c r="BX51" t="n">
        <v>1</v>
      </c>
      <c r="BY51" t="n">
        <v>0</v>
      </c>
      <c r="BZ51" t="n">
        <v>1</v>
      </c>
      <c r="CA51" t="n">
        <v>0</v>
      </c>
      <c r="CB51" t="n">
        <v/>
      </c>
      <c r="CC51" t="inlineStr">
        <is>
          <t>Asbes</t>
        </is>
      </c>
      <c r="CD51" t="n">
        <v>1</v>
      </c>
      <c r="CE51" t="n">
        <v>0</v>
      </c>
      <c r="CF51" t="n">
        <v>0</v>
      </c>
      <c r="CG51" t="n">
        <v>0</v>
      </c>
      <c r="CH51" t="n">
        <v>0</v>
      </c>
      <c r="CI51" t="n">
        <v>0</v>
      </c>
      <c r="CJ51" t="n">
        <v>0</v>
      </c>
      <c r="CK51" t="n">
        <v/>
      </c>
      <c r="CL51" t="inlineStr">
        <is>
          <t>Ya</t>
        </is>
      </c>
      <c r="CM51" t="n">
        <v>2018</v>
      </c>
      <c r="CN51" t="inlineStr">
        <is>
          <t>Fixed-Dome (Kubah Tetap)</t>
        </is>
      </c>
      <c r="CO51" t="inlineStr">
        <is>
          <t>4 m³ (2-3 ekor sapi, ±3 jam memasak/hari, ±30 kg slurry/hari)</t>
        </is>
      </c>
      <c r="CP51" t="inlineStr">
        <is>
          <t>Anggota keluarga - laki-laki</t>
        </is>
      </c>
      <c r="CQ51" t="n">
        <v>0</v>
      </c>
      <c r="CR51" t="n">
        <v>0</v>
      </c>
      <c r="CS51" t="n">
        <v>0</v>
      </c>
      <c r="CT51" t="n">
        <v>0</v>
      </c>
      <c r="CU51" t="n">
        <v>1</v>
      </c>
      <c r="CV51" t="n">
        <v>0</v>
      </c>
      <c r="CW51" t="n">
        <v>0</v>
      </c>
      <c r="CX51" t="n">
        <v>0</v>
      </c>
      <c r="CY51" t="inlineStr">
        <is>
          <t>Anggota keluarga - perempuan dewasa</t>
        </is>
      </c>
      <c r="CZ51" t="n">
        <v>0</v>
      </c>
      <c r="DA51" t="n">
        <v>1</v>
      </c>
      <c r="DB51" t="n">
        <v>0</v>
      </c>
      <c r="DC51" t="n">
        <v/>
      </c>
      <c r="DD51" t="inlineStr">
        <is>
          <t>CPO atau pendamping</t>
        </is>
      </c>
      <c r="DE51" t="n">
        <v>0</v>
      </c>
      <c r="DF51" t="n">
        <v>0</v>
      </c>
      <c r="DG51" t="n">
        <v>1</v>
      </c>
      <c r="DH51" t="n">
        <v>0</v>
      </c>
      <c r="DI51" t="n">
        <v/>
      </c>
      <c r="DJ51" t="inlineStr">
        <is>
          <t>CPO atau pendamping</t>
        </is>
      </c>
      <c r="DK51" t="n">
        <v>0</v>
      </c>
      <c r="DL51" t="n">
        <v>0</v>
      </c>
      <c r="DM51" t="n">
        <v>1</v>
      </c>
      <c r="DN51" t="n">
        <v>0</v>
      </c>
      <c r="DO51" t="n">
        <v/>
      </c>
      <c r="DP51" t="inlineStr">
        <is>
          <t>Tidak berfungsi sama sekali</t>
        </is>
      </c>
      <c r="DQ51" t="inlineStr">
        <is>
          <t>&gt;1 tahun yang lalu</t>
        </is>
      </c>
      <c r="DR51" t="inlineStr">
        <is>
          <t>Tidak ada ternak</t>
        </is>
      </c>
      <c r="DS51" t="n">
        <v/>
      </c>
      <c r="DT51" t="n">
        <v/>
      </c>
      <c r="DU51" t="n">
        <v/>
      </c>
      <c r="DV51" t="n">
        <v/>
      </c>
      <c r="DW51" t="n">
        <v/>
      </c>
      <c r="DX51" t="n">
        <v/>
      </c>
      <c r="DY51" t="n">
        <v/>
      </c>
      <c r="DZ51" t="n">
        <v/>
      </c>
      <c r="EA51" t="n">
        <v/>
      </c>
      <c r="EB51" t="n">
        <v/>
      </c>
      <c r="EC51" t="n">
        <v/>
      </c>
      <c r="ED51" t="n">
        <v/>
      </c>
      <c r="EE51" t="n">
        <v/>
      </c>
      <c r="EF51" t="n">
        <v/>
      </c>
      <c r="EG51" t="n">
        <v/>
      </c>
      <c r="EH51" t="n">
        <v/>
      </c>
      <c r="EI51" t="inlineStr">
        <is>
          <t>Tidak ada masalah</t>
        </is>
      </c>
      <c r="EJ51" t="n">
        <v>0</v>
      </c>
      <c r="EK51" t="n">
        <v>0</v>
      </c>
      <c r="EL51" t="n">
        <v>0</v>
      </c>
      <c r="EM51" t="n">
        <v>1</v>
      </c>
      <c r="EN51" t="n">
        <v>0</v>
      </c>
      <c r="EO51" t="n">
        <v/>
      </c>
      <c r="EP51" t="inlineStr">
        <is>
          <t>Ya, cukup jelas dan mudah diikuti</t>
        </is>
      </c>
      <c r="EQ51" t="inlineStr">
        <is>
          <t>Bukan pelatihan</t>
        </is>
      </c>
      <c r="ER51" t="inlineStr">
        <is>
          <t>Lainnya</t>
        </is>
      </c>
      <c r="ES51" t="n">
        <v>0</v>
      </c>
      <c r="ET51" t="n">
        <v>0</v>
      </c>
      <c r="EU51" t="n">
        <v>0</v>
      </c>
      <c r="EV51" t="n">
        <v>1</v>
      </c>
      <c r="EW51" t="inlineStr">
        <is>
          <t>Orang tua</t>
        </is>
      </c>
      <c r="EX51" t="inlineStr">
        <is>
          <t>Anggota keluarga - Perempuan dewasa</t>
        </is>
      </c>
      <c r="EY51" t="n">
        <v>0</v>
      </c>
      <c r="EZ51" t="n">
        <v>1</v>
      </c>
      <c r="FA51" t="n">
        <v>0</v>
      </c>
      <c r="FB51" t="n">
        <v/>
      </c>
      <c r="FC51" t="inlineStr">
        <is>
          <t>Jarang sekali</t>
        </is>
      </c>
      <c r="FD51" t="n">
        <v/>
      </c>
      <c r="FE51" t="inlineStr">
        <is>
          <t>Mengetahui</t>
        </is>
      </c>
      <c r="FF51" t="inlineStr">
        <is>
          <t>Sering (setiap minggu)</t>
        </is>
      </c>
      <c r="FG51" t="inlineStr">
        <is>
          <t>Mengetahui</t>
        </is>
      </c>
      <c r="FH51" t="inlineStr">
        <is>
          <t>Jarang (setiap bulan atau lebih)</t>
        </is>
      </c>
      <c r="FI51" t="inlineStr">
        <is>
          <t>Tidak mengetahui</t>
        </is>
      </c>
      <c r="FJ51" t="inlineStr">
        <is>
          <t>Cukup sering (2 minggu sekali)</t>
        </is>
      </c>
      <c r="FK51" t="inlineStr">
        <is>
          <t>Tidak mengetahui</t>
        </is>
      </c>
      <c r="FL51" t="inlineStr">
        <is>
          <t>Tidak pernah</t>
        </is>
      </c>
      <c r="FM51" t="inlineStr">
        <is>
          <t>Tidak mengetahui</t>
        </is>
      </c>
      <c r="FN51" t="inlineStr">
        <is>
          <t>Tidak pernah</t>
        </is>
      </c>
      <c r="FO51" t="inlineStr">
        <is>
          <t>Mengetahui</t>
        </is>
      </c>
      <c r="FP51" t="inlineStr">
        <is>
          <t>Jarang (setiap bulan atau lebih)</t>
        </is>
      </c>
      <c r="FQ51" t="inlineStr">
        <is>
          <t>Tidak mengetahui</t>
        </is>
      </c>
      <c r="FR51" t="inlineStr">
        <is>
          <t>Tidak</t>
        </is>
      </c>
      <c r="FS51" t="inlineStr">
        <is>
          <t>Mengetahui</t>
        </is>
      </c>
      <c r="FT51" t="inlineStr">
        <is>
          <t>Ya, terkadang</t>
        </is>
      </c>
      <c r="FU51" t="inlineStr">
        <is>
          <t>Laki-laki dewasa</t>
        </is>
      </c>
      <c r="FV51" t="n">
        <v>1</v>
      </c>
      <c r="FW51" t="n">
        <v>0</v>
      </c>
      <c r="FX51" t="n">
        <v>0</v>
      </c>
      <c r="FY51" t="n">
        <v>0</v>
      </c>
      <c r="FZ51" t="inlineStr">
        <is>
          <t>Kurang memahami</t>
        </is>
      </c>
      <c r="GA51" t="inlineStr">
        <is>
          <t>Lainnya</t>
        </is>
      </c>
      <c r="GB51" t="n">
        <v>0</v>
      </c>
      <c r="GC51" t="n">
        <v>0</v>
      </c>
      <c r="GD51" t="n">
        <v>0</v>
      </c>
      <c r="GE51" t="n">
        <v>1</v>
      </c>
      <c r="GF51" t="inlineStr">
        <is>
          <t>Orang tua</t>
        </is>
      </c>
      <c r="GG51" t="inlineStr">
        <is>
          <t>Jarang</t>
        </is>
      </c>
      <c r="GH51" t="inlineStr">
        <is>
          <t>Tidak</t>
        </is>
      </c>
      <c r="GI51" t="n">
        <v/>
      </c>
      <c r="GJ51" t="n">
        <v/>
      </c>
      <c r="GK51" t="n">
        <v/>
      </c>
      <c r="GL51" t="n">
        <v/>
      </c>
      <c r="GM51" t="n">
        <v/>
      </c>
      <c r="GN51" t="n">
        <v/>
      </c>
      <c r="GO51" t="n">
        <v/>
      </c>
      <c r="GP51" t="inlineStr">
        <is>
          <t>Penuh (100%)</t>
        </is>
      </c>
      <c r="GQ51" t="inlineStr">
        <is>
          <t>Kayu bakar</t>
        </is>
      </c>
      <c r="GR51" t="n">
        <v>0</v>
      </c>
      <c r="GS51" t="n">
        <v>1</v>
      </c>
      <c r="GT51" t="n">
        <v>0</v>
      </c>
      <c r="GU51" t="n">
        <v>0</v>
      </c>
      <c r="GV51" t="n">
        <v>0</v>
      </c>
      <c r="GW51" t="n">
        <v>0</v>
      </c>
      <c r="GX51" t="n">
        <v>0</v>
      </c>
      <c r="GY51" t="n">
        <v/>
      </c>
      <c r="GZ51" t="inlineStr">
        <is>
          <t>Tidak</t>
        </is>
      </c>
      <c r="HA51" t="n">
        <v>400</v>
      </c>
      <c r="HB51" t="n">
        <v>0</v>
      </c>
      <c r="HC51" t="n">
        <v>20</v>
      </c>
      <c r="HD51" t="n">
        <v>0</v>
      </c>
      <c r="HE51" t="n">
        <v/>
      </c>
      <c r="HF51" t="n">
        <v/>
      </c>
      <c r="HG51" t="n">
        <v/>
      </c>
      <c r="HH51" t="n">
        <v/>
      </c>
      <c r="HI51" t="n">
        <v/>
      </c>
      <c r="HJ51" t="n">
        <v/>
      </c>
      <c r="HK51" t="n">
        <v/>
      </c>
      <c r="HL51" t="n">
        <v/>
      </c>
      <c r="HM51" t="n">
        <v/>
      </c>
      <c r="HN51" t="n">
        <v/>
      </c>
      <c r="HO51" t="n">
        <v/>
      </c>
      <c r="HP51" t="n">
        <v/>
      </c>
      <c r="HQ51" t="n">
        <v/>
      </c>
      <c r="HR51" t="n">
        <v/>
      </c>
      <c r="HS51" t="n">
        <v/>
      </c>
      <c r="HT51" t="n">
        <v/>
      </c>
      <c r="HU51" t="n">
        <v/>
      </c>
      <c r="HV51" t="n">
        <v/>
      </c>
      <c r="HW51" t="n">
        <v/>
      </c>
      <c r="HX51" t="n">
        <v/>
      </c>
      <c r="HY51" t="n">
        <v>200</v>
      </c>
      <c r="HZ51" t="n">
        <v>0</v>
      </c>
      <c r="IA51" t="n">
        <v/>
      </c>
      <c r="IB51" t="n">
        <v/>
      </c>
      <c r="IC51" t="n">
        <v/>
      </c>
      <c r="ID51" t="n">
        <v/>
      </c>
      <c r="IE51" t="n">
        <v/>
      </c>
      <c r="IF51" t="n">
        <v/>
      </c>
      <c r="IG51" t="n">
        <v/>
      </c>
      <c r="IH51" t="n">
        <v/>
      </c>
      <c r="II51" t="n">
        <v/>
      </c>
      <c r="IJ51" t="n">
        <v/>
      </c>
      <c r="IK51" t="inlineStr">
        <is>
          <t>30-50 kg</t>
        </is>
      </c>
      <c r="IL51" t="inlineStr">
        <is>
          <t>1-3 jam</t>
        </is>
      </c>
      <c r="IM51" t="inlineStr">
        <is>
          <t>Ya</t>
        </is>
      </c>
      <c r="IN51" t="inlineStr">
        <is>
          <t>Tidak</t>
        </is>
      </c>
      <c r="IO51" t="inlineStr">
        <is>
          <t>Lebih bersih</t>
        </is>
      </c>
      <c r="IP51" t="inlineStr">
        <is>
          <t>Tidak pernah</t>
        </is>
      </c>
      <c r="IQ51" t="inlineStr">
        <is>
          <t>Tidak pernah</t>
        </is>
      </c>
      <c r="IR51" t="n">
        <v/>
      </c>
      <c r="IS51" t="n">
        <v/>
      </c>
      <c r="IT51" t="n">
        <v/>
      </c>
      <c r="IU51" t="n">
        <v/>
      </c>
      <c r="IV51" t="n">
        <v/>
      </c>
      <c r="IW51" t="n">
        <v/>
      </c>
      <c r="IX51" t="n">
        <v/>
      </c>
      <c r="IY51" t="n">
        <v/>
      </c>
      <c r="IZ51" t="inlineStr">
        <is>
          <t>Tidak pernah</t>
        </is>
      </c>
      <c r="JA51" t="n">
        <v/>
      </c>
      <c r="JB51" t="n">
        <v/>
      </c>
      <c r="JC51" t="n">
        <v/>
      </c>
      <c r="JD51" t="n">
        <v/>
      </c>
      <c r="JE51" t="n">
        <v/>
      </c>
      <c r="JF51" t="n">
        <v/>
      </c>
      <c r="JG51" t="n">
        <v/>
      </c>
      <c r="JH51" t="n">
        <v/>
      </c>
      <c r="JI51" t="inlineStr">
        <is>
          <t>Tidak pernah</t>
        </is>
      </c>
      <c r="JJ51" t="n">
        <v/>
      </c>
      <c r="JK51" t="n">
        <v/>
      </c>
      <c r="JL51" t="n">
        <v/>
      </c>
      <c r="JM51" t="n">
        <v/>
      </c>
      <c r="JN51" t="n">
        <v/>
      </c>
      <c r="JO51" t="n">
        <v/>
      </c>
      <c r="JP51" t="n">
        <v/>
      </c>
      <c r="JQ51" t="n">
        <v/>
      </c>
      <c r="JR51" t="inlineStr">
        <is>
          <t>Tidak pernah</t>
        </is>
      </c>
      <c r="JS51" t="n">
        <v/>
      </c>
      <c r="JT51" t="n">
        <v/>
      </c>
      <c r="JU51" t="n">
        <v/>
      </c>
      <c r="JV51" t="n">
        <v/>
      </c>
      <c r="JW51" t="n">
        <v/>
      </c>
      <c r="JX51" t="n">
        <v/>
      </c>
      <c r="JY51" t="n">
        <v/>
      </c>
      <c r="JZ51" t="n">
        <v/>
      </c>
      <c r="KA51" t="inlineStr">
        <is>
          <t>Tidak pernah</t>
        </is>
      </c>
      <c r="KB51" t="n">
        <v/>
      </c>
      <c r="KC51" t="n">
        <v/>
      </c>
      <c r="KD51" t="n">
        <v/>
      </c>
      <c r="KE51" t="n">
        <v/>
      </c>
      <c r="KF51" t="n">
        <v/>
      </c>
      <c r="KG51" t="n">
        <v/>
      </c>
      <c r="KH51" t="n">
        <v/>
      </c>
      <c r="KI51" t="n">
        <v/>
      </c>
      <c r="KJ51" t="inlineStr">
        <is>
          <t>Tidak pernah</t>
        </is>
      </c>
      <c r="KK51" t="n">
        <v/>
      </c>
      <c r="KL51" t="n">
        <v/>
      </c>
      <c r="KM51" t="n">
        <v/>
      </c>
      <c r="KN51" t="n">
        <v/>
      </c>
      <c r="KO51" t="n">
        <v/>
      </c>
      <c r="KP51" t="n">
        <v/>
      </c>
      <c r="KQ51" t="n">
        <v/>
      </c>
      <c r="KR51" t="n">
        <v/>
      </c>
      <c r="KS51" t="inlineStr">
        <is>
          <t>Cukup membaik</t>
        </is>
      </c>
      <c r="KT51" t="inlineStr">
        <is>
          <t>2-4 kali</t>
        </is>
      </c>
      <c r="KU51" t="inlineStr">
        <is>
          <t>2-4 kali</t>
        </is>
      </c>
      <c r="KV51" t="inlineStr">
        <is>
          <t>Laki-laki dewasa Perempuan dewasa Anak-anak (0-18 tahun)</t>
        </is>
      </c>
      <c r="KW51" t="n">
        <v>1</v>
      </c>
      <c r="KX51" t="n">
        <v>1</v>
      </c>
      <c r="KY51" t="n">
        <v>1</v>
      </c>
      <c r="KZ51" t="n">
        <v>0</v>
      </c>
      <c r="LA51" t="inlineStr">
        <is>
          <t>Tidak ada perubahan</t>
        </is>
      </c>
      <c r="LB51" t="inlineStr">
        <is>
          <t>Tidak ada perubahan</t>
        </is>
      </c>
      <c r="LC51" t="n">
        <v>5</v>
      </c>
      <c r="LD51" t="n">
        <v>0</v>
      </c>
      <c r="LE51" t="n">
        <v>0</v>
      </c>
      <c r="LF51" t="n">
        <v>0</v>
      </c>
      <c r="LG51" t="inlineStr">
        <is>
          <t>Ya</t>
        </is>
      </c>
      <c r="LH51" t="n">
        <v>100000</v>
      </c>
      <c r="LI51" t="n">
        <v/>
      </c>
      <c r="LJ51" t="inlineStr">
        <is>
          <t>Kebutuhan rumah tangga</t>
        </is>
      </c>
      <c r="LK51" t="n">
        <v>0</v>
      </c>
      <c r="LL51" t="n">
        <v>0</v>
      </c>
      <c r="LM51" t="n">
        <v>0</v>
      </c>
      <c r="LN51" t="n">
        <v>0</v>
      </c>
      <c r="LO51" t="n">
        <v>1</v>
      </c>
      <c r="LP51" t="n">
        <v>0</v>
      </c>
      <c r="LQ51" t="n">
        <v>0</v>
      </c>
      <c r="LR51" t="n">
        <v/>
      </c>
      <c r="LS51" t="n">
        <v>30</v>
      </c>
      <c r="LT51" t="n">
        <v>0</v>
      </c>
      <c r="LU51" t="n">
        <v>0</v>
      </c>
      <c r="LV51" t="n">
        <v>15</v>
      </c>
      <c r="LW51" t="n">
        <v>0</v>
      </c>
      <c r="LX51" t="n">
        <v>0</v>
      </c>
      <c r="LY51" t="n">
        <v>10</v>
      </c>
      <c r="LZ51" t="n">
        <v>0</v>
      </c>
      <c r="MA51" t="n">
        <v>0</v>
      </c>
      <c r="MB51" t="inlineStr">
        <is>
          <t>Ya</t>
        </is>
      </c>
      <c r="MC51" t="n">
        <v>60</v>
      </c>
      <c r="MD51" t="n">
        <v>30</v>
      </c>
      <c r="ME51" t="n">
        <v>30</v>
      </c>
      <c r="MF51" t="n">
        <v>20</v>
      </c>
      <c r="MG51" t="n">
        <v>0</v>
      </c>
      <c r="MH51" t="n">
        <v>0</v>
      </c>
      <c r="MI51" t="inlineStr">
        <is>
          <t>Aktivitas sosial diluar rumah (misalnya, berkumpul dengan tetangga, mengikuti kegiatan PKK, dsb) Lainnya</t>
        </is>
      </c>
      <c r="MJ51" t="n">
        <v>0</v>
      </c>
      <c r="MK51" t="n">
        <v>1</v>
      </c>
      <c r="ML51" t="n">
        <v>0</v>
      </c>
      <c r="MM51" t="n">
        <v>0</v>
      </c>
      <c r="MN51" t="n">
        <v>0</v>
      </c>
      <c r="MO51" t="n">
        <v>1</v>
      </c>
      <c r="MP51" t="inlineStr">
        <is>
          <t>Merawat orang tua</t>
        </is>
      </c>
      <c r="MQ51" t="n">
        <v/>
      </c>
      <c r="MR51" t="inlineStr">
        <is>
          <t>Merawat orang tua</t>
        </is>
      </c>
      <c r="MS51" t="inlineStr">
        <is>
          <t>Pertemuan PKK, KWT</t>
        </is>
      </c>
      <c r="MT51" t="n">
        <v/>
      </c>
      <c r="MU51" t="inlineStr">
        <is>
          <t>Tidak</t>
        </is>
      </c>
      <c r="MV51" t="n">
        <v/>
      </c>
      <c r="MW51" t="n">
        <v/>
      </c>
      <c r="MX51" t="n">
        <v/>
      </c>
      <c r="MY51" t="n">
        <v/>
      </c>
      <c r="MZ51" t="n">
        <v/>
      </c>
      <c r="NA51" t="n">
        <v/>
      </c>
      <c r="NB51" t="n">
        <v/>
      </c>
      <c r="NC51" t="n">
        <v/>
      </c>
      <c r="ND51" t="n">
        <v/>
      </c>
      <c r="NE51" t="n">
        <v/>
      </c>
      <c r="NF51" t="n">
        <v/>
      </c>
      <c r="NG51" t="n">
        <v/>
      </c>
      <c r="NH51" t="n">
        <v/>
      </c>
      <c r="NI51" t="n">
        <v/>
      </c>
      <c r="NJ51" t="n">
        <v/>
      </c>
      <c r="NK51" t="n">
        <v/>
      </c>
      <c r="NL51" t="inlineStr">
        <is>
          <t>Tidak</t>
        </is>
      </c>
      <c r="NM51" t="inlineStr">
        <is>
          <t>100% dana hibah</t>
        </is>
      </c>
      <c r="NN51" t="inlineStr">
        <is>
          <t>0 (100% sumber pembiayaan dari hibah)</t>
        </is>
      </c>
      <c r="NO51" t="inlineStr">
        <is>
          <t>Pemerintah</t>
        </is>
      </c>
      <c r="NP51" t="n">
        <v/>
      </c>
      <c r="NQ51" t="n">
        <v/>
      </c>
      <c r="NR51" t="n">
        <v/>
      </c>
      <c r="NS51" t="n">
        <v/>
      </c>
      <c r="NT51" t="n">
        <v/>
      </c>
      <c r="NU51" t="n">
        <v/>
      </c>
      <c r="NV51" t="n">
        <v/>
      </c>
      <c r="NW51" t="n">
        <v/>
      </c>
      <c r="NX51" t="inlineStr">
        <is>
          <t>Sedikit meningkat</t>
        </is>
      </c>
      <c r="NY51" t="n">
        <v>60</v>
      </c>
      <c r="NZ51" t="n">
        <v>0</v>
      </c>
      <c r="OA51" t="n">
        <v>0</v>
      </c>
      <c r="OB51" t="n">
        <v>10</v>
      </c>
      <c r="OC51" t="n">
        <v>0</v>
      </c>
      <c r="OD51" t="n">
        <v>0</v>
      </c>
      <c r="OE51" t="inlineStr">
        <is>
          <t>Tidak ada perubahan</t>
        </is>
      </c>
      <c r="OF51" t="inlineStr">
        <is>
          <t>Sama saja (tidak ada perbedaan waktu memasak MAUPUN rasa/bau makanan bila dibandingkan penggunaan sebelumnya)</t>
        </is>
      </c>
      <c r="OG51" t="inlineStr">
        <is>
          <t>Ya</t>
        </is>
      </c>
      <c r="OH51" t="n">
        <v>0</v>
      </c>
      <c r="OI51" t="n">
        <v>0</v>
      </c>
      <c r="OJ51" t="n">
        <v>0</v>
      </c>
      <c r="OK51" t="n">
        <v>0</v>
      </c>
      <c r="OL51" t="n">
        <v>0</v>
      </c>
      <c r="OM51" t="n">
        <v>0</v>
      </c>
      <c r="ON51" t="n">
        <v>0</v>
      </c>
      <c r="OO51" t="n">
        <v>0</v>
      </c>
      <c r="OP51" t="inlineStr">
        <is>
          <t>Sapi pedaging</t>
        </is>
      </c>
      <c r="OQ51" t="n">
        <v>1</v>
      </c>
      <c r="OR51" t="n">
        <v>0</v>
      </c>
      <c r="OS51" t="n">
        <v>0</v>
      </c>
      <c r="OT51" t="n">
        <v>0</v>
      </c>
      <c r="OU51" t="n">
        <v>0</v>
      </c>
      <c r="OV51" t="n">
        <v>0</v>
      </c>
      <c r="OW51" t="n">
        <v>0</v>
      </c>
      <c r="OX51" t="n">
        <v>0</v>
      </c>
      <c r="OY51" t="n">
        <v/>
      </c>
      <c r="OZ51" t="n">
        <v/>
      </c>
      <c r="PA51" t="n">
        <v/>
      </c>
      <c r="PB51" t="n">
        <v/>
      </c>
      <c r="PC51" t="n">
        <v/>
      </c>
      <c r="PD51" t="n">
        <v/>
      </c>
      <c r="PE51" t="n">
        <v/>
      </c>
      <c r="PF51" t="n">
        <v/>
      </c>
      <c r="PG51" t="n">
        <v/>
      </c>
      <c r="PH51" t="n">
        <v/>
      </c>
      <c r="PI51" t="n">
        <v/>
      </c>
      <c r="PJ51" t="n">
        <v/>
      </c>
      <c r="PK51" t="n">
        <v/>
      </c>
      <c r="PL51" t="n">
        <v/>
      </c>
      <c r="PM51" t="n">
        <v/>
      </c>
      <c r="PN51" t="n">
        <v/>
      </c>
      <c r="PO51" t="n">
        <v/>
      </c>
      <c r="PP51" t="n">
        <v/>
      </c>
      <c r="PQ51" t="n">
        <v/>
      </c>
      <c r="PR51" t="n">
        <v/>
      </c>
      <c r="PS51" t="n">
        <v/>
      </c>
      <c r="PT51" t="inlineStr">
        <is>
          <t>1-Disebarkan ke lahan terbuka</t>
        </is>
      </c>
      <c r="PU51" t="n">
        <v>0</v>
      </c>
      <c r="PV51" t="n">
        <v>0</v>
      </c>
      <c r="PW51" t="n">
        <v>0</v>
      </c>
      <c r="PX51" t="n">
        <v>0</v>
      </c>
      <c r="PY51" t="n">
        <v>0</v>
      </c>
      <c r="PZ51" t="n">
        <v>1</v>
      </c>
      <c r="QA51" t="n">
        <v>0</v>
      </c>
      <c r="QB51" t="n">
        <v>0</v>
      </c>
      <c r="QC51" t="n">
        <v>0</v>
      </c>
      <c r="QD51" t="n">
        <v/>
      </c>
      <c r="QE51" t="n">
        <v/>
      </c>
      <c r="QF51" t="n">
        <v/>
      </c>
      <c r="QG51" t="n">
        <v/>
      </c>
      <c r="QH51" t="n">
        <v/>
      </c>
      <c r="QI51" t="n">
        <v/>
      </c>
      <c r="QJ51" t="n">
        <v/>
      </c>
      <c r="QK51" t="n">
        <v/>
      </c>
      <c r="QL51" t="n">
        <v/>
      </c>
      <c r="QM51" t="n">
        <v/>
      </c>
      <c r="QN51" t="n">
        <v/>
      </c>
      <c r="QO51" t="n">
        <v/>
      </c>
      <c r="QP51" t="n">
        <v/>
      </c>
      <c r="QQ51" t="n">
        <v/>
      </c>
      <c r="QR51" t="n">
        <v/>
      </c>
      <c r="QS51" t="n">
        <v/>
      </c>
      <c r="QT51" t="n">
        <v/>
      </c>
      <c r="QU51" t="n">
        <v/>
      </c>
      <c r="QV51" t="n">
        <v/>
      </c>
      <c r="QW51" t="n">
        <v/>
      </c>
      <c r="QX51" t="n">
        <v/>
      </c>
      <c r="QY51" t="n">
        <v/>
      </c>
      <c r="QZ51" t="n">
        <v/>
      </c>
      <c r="RA51" t="n">
        <v/>
      </c>
      <c r="RB51" t="n">
        <v/>
      </c>
      <c r="RC51" t="n">
        <v/>
      </c>
      <c r="RD51" t="n">
        <v/>
      </c>
      <c r="RE51" t="n">
        <v/>
      </c>
      <c r="RF51" t="n">
        <v/>
      </c>
      <c r="RG51" t="n">
        <v/>
      </c>
      <c r="RH51" t="n">
        <v/>
      </c>
      <c r="RI51" t="n">
        <v/>
      </c>
      <c r="RJ51" t="n">
        <v/>
      </c>
      <c r="RK51" t="n">
        <v/>
      </c>
      <c r="RL51" t="n">
        <v/>
      </c>
      <c r="RM51" t="n">
        <v/>
      </c>
      <c r="RN51" t="n">
        <v/>
      </c>
      <c r="RO51" t="n">
        <v/>
      </c>
      <c r="RP51" t="n">
        <v/>
      </c>
      <c r="RQ51" t="n">
        <v/>
      </c>
      <c r="RR51" t="n">
        <v/>
      </c>
      <c r="RS51" t="n">
        <v/>
      </c>
      <c r="RT51" t="n">
        <v/>
      </c>
      <c r="RU51" t="n">
        <v/>
      </c>
      <c r="RV51" t="n">
        <v/>
      </c>
      <c r="RW51" t="n">
        <v/>
      </c>
      <c r="RX51" t="n">
        <v/>
      </c>
      <c r="RY51" t="n">
        <v/>
      </c>
      <c r="RZ51" t="n">
        <v/>
      </c>
      <c r="SA51" t="n">
        <v/>
      </c>
      <c r="SB51" t="n">
        <v/>
      </c>
      <c r="SC51" t="n">
        <v/>
      </c>
      <c r="SD51" t="n">
        <v/>
      </c>
      <c r="SE51" t="n">
        <v/>
      </c>
      <c r="SF51" t="n">
        <v/>
      </c>
      <c r="SG51" t="n">
        <v/>
      </c>
      <c r="SH51" t="n">
        <v/>
      </c>
      <c r="SI51" t="n">
        <v/>
      </c>
      <c r="SJ51" t="n">
        <v/>
      </c>
      <c r="SK51" t="n">
        <v/>
      </c>
      <c r="SL51" t="n">
        <v/>
      </c>
      <c r="SM51" t="n">
        <v/>
      </c>
      <c r="SN51" t="n">
        <v/>
      </c>
      <c r="SO51" t="n">
        <v/>
      </c>
      <c r="SP51" t="n">
        <v/>
      </c>
      <c r="SQ51" t="n">
        <v/>
      </c>
      <c r="SR51" t="n">
        <v/>
      </c>
      <c r="SS51" t="n">
        <v/>
      </c>
      <c r="ST51" t="n">
        <v/>
      </c>
      <c r="SU51" t="n">
        <v/>
      </c>
      <c r="SV51" t="n">
        <v/>
      </c>
      <c r="SW51" t="n">
        <v/>
      </c>
      <c r="SX51" t="n">
        <v/>
      </c>
      <c r="SY51" t="n">
        <v>5</v>
      </c>
      <c r="SZ51" t="n">
        <v/>
      </c>
      <c r="TA51" t="n">
        <v/>
      </c>
      <c r="TB51" t="n">
        <v/>
      </c>
      <c r="TC51" t="n">
        <v/>
      </c>
      <c r="TD51" t="n">
        <v/>
      </c>
      <c r="TE51" t="n">
        <v/>
      </c>
      <c r="TF51" t="n">
        <v/>
      </c>
      <c r="TG51" t="n">
        <v>0</v>
      </c>
      <c r="TH51" t="n">
        <v>0</v>
      </c>
      <c r="TI51" t="n">
        <v>0</v>
      </c>
      <c r="TJ51" t="n">
        <v>0</v>
      </c>
      <c r="TK51" t="n">
        <v>0</v>
      </c>
      <c r="TL51" t="n">
        <v>0</v>
      </c>
      <c r="TM51" t="n">
        <v>0</v>
      </c>
      <c r="TN51" t="n">
        <v>0</v>
      </c>
      <c r="TO51" t="n">
        <v>0</v>
      </c>
      <c r="TP51" t="n">
        <v>0</v>
      </c>
      <c r="TQ51" t="n">
        <v>0</v>
      </c>
      <c r="TR51" t="n">
        <v>0</v>
      </c>
      <c r="TS51" t="n">
        <v/>
      </c>
      <c r="TT51" t="n">
        <v/>
      </c>
      <c r="TU51" t="n">
        <v/>
      </c>
      <c r="TV51" t="n">
        <v/>
      </c>
      <c r="TW51" t="n">
        <v/>
      </c>
      <c r="TX51" t="n">
        <v/>
      </c>
      <c r="TY51" t="n">
        <v/>
      </c>
      <c r="TZ51" t="n">
        <v/>
      </c>
      <c r="UA51" t="n">
        <v/>
      </c>
      <c r="UB51" t="n">
        <v/>
      </c>
      <c r="UC51" t="n">
        <v/>
      </c>
      <c r="UD51" t="n">
        <v/>
      </c>
      <c r="UE51" t="n">
        <v/>
      </c>
      <c r="UF51" t="n">
        <v/>
      </c>
      <c r="UG51" t="n">
        <v/>
      </c>
      <c r="UH51" t="n">
        <v/>
      </c>
      <c r="UI51" t="n">
        <v/>
      </c>
      <c r="UJ51" t="n">
        <v/>
      </c>
      <c r="UK51" t="n">
        <v/>
      </c>
      <c r="UL51" t="n">
        <v/>
      </c>
      <c r="UM51" t="n">
        <v/>
      </c>
      <c r="UN51" t="n">
        <v/>
      </c>
      <c r="UO51" t="n">
        <v/>
      </c>
      <c r="UP51" t="n">
        <v/>
      </c>
      <c r="UQ51" t="n">
        <v/>
      </c>
      <c r="UR51" t="n">
        <v/>
      </c>
      <c r="US51" t="n">
        <v/>
      </c>
      <c r="UT51" t="n">
        <v/>
      </c>
      <c r="UU51" t="n">
        <v/>
      </c>
      <c r="UV51" t="n">
        <v/>
      </c>
      <c r="UW51" t="n">
        <v/>
      </c>
      <c r="UX51" t="n">
        <v/>
      </c>
      <c r="UY51" t="n">
        <v/>
      </c>
      <c r="UZ51" t="n">
        <v/>
      </c>
      <c r="VA51" t="n">
        <v/>
      </c>
      <c r="VB51" t="n">
        <v/>
      </c>
      <c r="VC51" t="n">
        <v/>
      </c>
      <c r="VD51" t="n">
        <v/>
      </c>
      <c r="VE51" t="n">
        <v/>
      </c>
      <c r="VF51" t="n">
        <v/>
      </c>
      <c r="VG51" t="n">
        <v/>
      </c>
      <c r="VH51" t="n">
        <v/>
      </c>
      <c r="VI51" t="n">
        <v/>
      </c>
      <c r="VJ51" t="n">
        <v/>
      </c>
      <c r="VK51" t="n">
        <v/>
      </c>
      <c r="VL51" t="n">
        <v/>
      </c>
      <c r="VM51" t="n">
        <v/>
      </c>
      <c r="VN51" t="n">
        <v/>
      </c>
      <c r="VO51" t="n">
        <v/>
      </c>
      <c r="VP51" t="n">
        <v/>
      </c>
      <c r="VQ51" t="n">
        <v/>
      </c>
      <c r="VR51" t="n">
        <v/>
      </c>
      <c r="VS51" t="n">
        <v/>
      </c>
      <c r="VT51" t="n">
        <v/>
      </c>
      <c r="VU51" t="n">
        <v/>
      </c>
      <c r="VV51" t="n">
        <v/>
      </c>
      <c r="VW51" t="n">
        <v/>
      </c>
      <c r="VX51" t="n">
        <v/>
      </c>
      <c r="VY51" t="n">
        <v/>
      </c>
      <c r="VZ51" t="n">
        <v/>
      </c>
      <c r="WA51" t="n">
        <v/>
      </c>
      <c r="WB51" t="n">
        <v/>
      </c>
      <c r="WC51" t="n">
        <v/>
      </c>
      <c r="WD51" t="n">
        <v/>
      </c>
      <c r="WE51" t="n">
        <v/>
      </c>
      <c r="WF51" t="n">
        <v/>
      </c>
      <c r="WG51" t="n">
        <v/>
      </c>
      <c r="WH51" t="n">
        <v/>
      </c>
      <c r="WI51" t="n">
        <v/>
      </c>
      <c r="WJ51" t="n">
        <v/>
      </c>
      <c r="WK51" t="n">
        <v/>
      </c>
      <c r="WL51" t="n">
        <v/>
      </c>
      <c r="WM51" t="n">
        <v/>
      </c>
      <c r="WN51" t="n">
        <v/>
      </c>
      <c r="WO51" t="n">
        <v/>
      </c>
      <c r="WP51" t="n">
        <v/>
      </c>
      <c r="WQ51" t="n">
        <v/>
      </c>
      <c r="WR51" t="n">
        <v/>
      </c>
      <c r="WS51" t="n">
        <v/>
      </c>
      <c r="WT51" t="n">
        <v/>
      </c>
      <c r="WU51" t="n">
        <v/>
      </c>
      <c r="WV51" t="n">
        <v/>
      </c>
      <c r="WW51" t="n">
        <v/>
      </c>
      <c r="WX51" t="n">
        <v/>
      </c>
      <c r="WY51" t="n">
        <v/>
      </c>
      <c r="WZ51" t="n">
        <v/>
      </c>
      <c r="XA51" t="n">
        <v/>
      </c>
      <c r="XB51" t="n">
        <v/>
      </c>
      <c r="XC51" t="n">
        <v/>
      </c>
      <c r="XD51" t="n">
        <v/>
      </c>
      <c r="XE51" t="n">
        <v/>
      </c>
      <c r="XF51" t="n">
        <v/>
      </c>
      <c r="XG51" t="n">
        <v/>
      </c>
      <c r="XH51" t="n">
        <v/>
      </c>
      <c r="XI51" t="n">
        <v/>
      </c>
      <c r="XJ51" t="n">
        <v/>
      </c>
      <c r="XK51" t="n">
        <v/>
      </c>
      <c r="XL51" t="n">
        <v/>
      </c>
      <c r="XM51" t="n">
        <v/>
      </c>
      <c r="XN51" t="n">
        <v/>
      </c>
      <c r="XO51" t="n">
        <v/>
      </c>
      <c r="XP51" t="n">
        <v/>
      </c>
      <c r="XQ51" t="n">
        <v/>
      </c>
      <c r="XR51" t="n">
        <v/>
      </c>
      <c r="XS51" t="n">
        <v/>
      </c>
      <c r="XT51" t="n">
        <v/>
      </c>
      <c r="XU51" t="n">
        <v/>
      </c>
      <c r="XV51" t="n">
        <v/>
      </c>
      <c r="XW51" t="n">
        <v/>
      </c>
      <c r="XX51" t="n">
        <v/>
      </c>
      <c r="XY51" t="n">
        <v/>
      </c>
      <c r="XZ51" t="n">
        <v/>
      </c>
      <c r="YA51" t="n">
        <v/>
      </c>
      <c r="YB51" t="n">
        <v/>
      </c>
      <c r="YC51" t="n">
        <v/>
      </c>
      <c r="YD51" t="n">
        <v/>
      </c>
      <c r="YE51" t="n">
        <v/>
      </c>
      <c r="YF51" t="n">
        <v/>
      </c>
      <c r="YG51" t="n">
        <v/>
      </c>
      <c r="YH51" t="n">
        <v/>
      </c>
      <c r="YI51" t="n">
        <v/>
      </c>
      <c r="YJ51" t="n">
        <v/>
      </c>
      <c r="YK51" t="n">
        <v/>
      </c>
      <c r="YL51" t="n">
        <v/>
      </c>
      <c r="YM51" t="n">
        <v/>
      </c>
      <c r="YN51" t="n">
        <v/>
      </c>
      <c r="YO51" t="n">
        <v/>
      </c>
      <c r="YP51" t="n">
        <v/>
      </c>
      <c r="YQ51" t="n">
        <v/>
      </c>
      <c r="YR51" t="n">
        <v/>
      </c>
      <c r="YS51" t="n">
        <v/>
      </c>
      <c r="YT51" t="n">
        <v/>
      </c>
      <c r="YU51" t="n">
        <v/>
      </c>
      <c r="YV51" t="n">
        <v/>
      </c>
      <c r="YW51" t="n">
        <v/>
      </c>
      <c r="YX51" t="n">
        <v/>
      </c>
      <c r="YY51" t="n">
        <v/>
      </c>
      <c r="YZ51" t="n">
        <v/>
      </c>
      <c r="ZA51" t="n">
        <v/>
      </c>
      <c r="ZB51" t="n">
        <v/>
      </c>
      <c r="ZC51" t="n">
        <v/>
      </c>
      <c r="ZD51" t="n">
        <v/>
      </c>
      <c r="ZE51" t="n">
        <v/>
      </c>
      <c r="ZF51" t="n">
        <v/>
      </c>
      <c r="ZG51" t="n">
        <v/>
      </c>
      <c r="ZH51" t="n">
        <v/>
      </c>
      <c r="ZI51" t="n">
        <v/>
      </c>
      <c r="ZJ51" t="n">
        <v/>
      </c>
      <c r="ZK51" t="n">
        <v/>
      </c>
      <c r="ZL51" t="n">
        <v/>
      </c>
      <c r="ZM51" t="n">
        <v/>
      </c>
      <c r="ZN51" t="n">
        <v/>
      </c>
      <c r="ZO51" t="n">
        <v/>
      </c>
      <c r="ZP51" t="n">
        <v/>
      </c>
      <c r="ZQ51" t="n">
        <v/>
      </c>
      <c r="ZR51" t="n">
        <v/>
      </c>
      <c r="ZS51" t="n">
        <v/>
      </c>
      <c r="ZT51" t="n">
        <v/>
      </c>
      <c r="ZU51" t="n">
        <v/>
      </c>
      <c r="ZV51" t="n">
        <v/>
      </c>
      <c r="ZW51" t="n">
        <v/>
      </c>
      <c r="ZX51" t="n">
        <v/>
      </c>
      <c r="ZY51" t="n">
        <v/>
      </c>
      <c r="ZZ51" t="n">
        <v/>
      </c>
      <c r="AAA51" t="n">
        <v/>
      </c>
      <c r="AAB51" t="n">
        <v/>
      </c>
      <c r="AAC51" t="n">
        <v/>
      </c>
      <c r="AAD51" t="n">
        <v/>
      </c>
      <c r="AAE51" t="n">
        <v/>
      </c>
      <c r="AAF51" t="n">
        <v/>
      </c>
      <c r="AAG51" t="n">
        <v/>
      </c>
      <c r="AAH51" t="n">
        <v/>
      </c>
      <c r="AAI51" t="n">
        <v/>
      </c>
      <c r="AAJ51" t="n">
        <v/>
      </c>
      <c r="AAK51" t="n">
        <v/>
      </c>
      <c r="AAL51" t="inlineStr">
        <is>
          <t>Tidak</t>
        </is>
      </c>
      <c r="AAM51" t="n">
        <v/>
      </c>
      <c r="AAN51" t="n">
        <v/>
      </c>
      <c r="AAO51" t="n">
        <v/>
      </c>
      <c r="AAP51" t="n">
        <v/>
      </c>
      <c r="AAQ51" t="n">
        <v/>
      </c>
      <c r="AAR51" t="inlineStr">
        <is>
          <t>Tidak</t>
        </is>
      </c>
      <c r="AAS51" t="inlineStr">
        <is>
          <t>Tidak mengetahui</t>
        </is>
      </c>
      <c r="AAT51" t="inlineStr">
        <is>
          <t>Didiamkan saja/dibiarkan di tempatnya (di bak/kolam penampung slurry)</t>
        </is>
      </c>
      <c r="AAU51" t="n">
        <v>0</v>
      </c>
      <c r="AAV51" t="n">
        <v>0</v>
      </c>
      <c r="AAW51" t="n">
        <v>0</v>
      </c>
      <c r="AAX51" t="n">
        <v>0</v>
      </c>
      <c r="AAY51" t="n">
        <v>0</v>
      </c>
      <c r="AAZ51" t="n">
        <v>1</v>
      </c>
      <c r="ABA51" t="n">
        <v>0</v>
      </c>
      <c r="ABB51" t="n">
        <v/>
      </c>
      <c r="ABC51" t="n">
        <v/>
      </c>
      <c r="ABD51" t="n">
        <v/>
      </c>
      <c r="ABE51" t="n">
        <v/>
      </c>
      <c r="ABF51" t="n">
        <v/>
      </c>
      <c r="ABG51" t="n">
        <v/>
      </c>
      <c r="ABH51" t="n">
        <v/>
      </c>
      <c r="ABI51" t="n">
        <v/>
      </c>
      <c r="ABJ51" t="n">
        <v/>
      </c>
      <c r="ABK51" t="n">
        <v/>
      </c>
      <c r="ABL51" t="n">
        <v/>
      </c>
      <c r="ABM51" t="n">
        <v/>
      </c>
      <c r="ABN51" t="n">
        <v/>
      </c>
      <c r="ABO51" t="n">
        <v/>
      </c>
      <c r="ABP51" t="n">
        <v/>
      </c>
      <c r="ABQ51" t="n">
        <v/>
      </c>
      <c r="ABR51" t="n">
        <v/>
      </c>
      <c r="ABS51" t="n">
        <v/>
      </c>
      <c r="ABT51" t="n">
        <v/>
      </c>
      <c r="ABU51" t="n">
        <v/>
      </c>
      <c r="ABV51" t="n">
        <v/>
      </c>
      <c r="ABW51" t="n">
        <v/>
      </c>
      <c r="ABX51" t="n">
        <v/>
      </c>
      <c r="ABY51" t="n">
        <v/>
      </c>
      <c r="ABZ51" t="n">
        <v/>
      </c>
      <c r="ACA51" t="n">
        <v/>
      </c>
      <c r="ACB51" t="n">
        <v/>
      </c>
      <c r="ACC51" t="n">
        <v/>
      </c>
      <c r="ACD51" t="n">
        <v/>
      </c>
      <c r="ACE51" t="n">
        <v/>
      </c>
      <c r="ACF51" t="n">
        <v/>
      </c>
      <c r="ACG51" t="n">
        <v/>
      </c>
      <c r="ACH51" t="n">
        <v/>
      </c>
      <c r="ACI51" t="n">
        <v/>
      </c>
      <c r="ACJ51" t="n">
        <v/>
      </c>
      <c r="ACK51" t="inlineStr">
        <is>
          <t>Belum tau bahwa bioslurry bagus untuk pupuk Lebih praktis menggunakan pupuk kimia</t>
        </is>
      </c>
      <c r="ACL51" t="n">
        <v>0</v>
      </c>
      <c r="ACM51" t="n">
        <v>0</v>
      </c>
      <c r="ACN51" t="n">
        <v>0</v>
      </c>
      <c r="ACO51" t="n">
        <v>0</v>
      </c>
      <c r="ACP51" t="n">
        <v>1</v>
      </c>
      <c r="ACQ51" t="n">
        <v>1</v>
      </c>
      <c r="ACR51" t="n">
        <v>0</v>
      </c>
      <c r="ACS51" t="n">
        <v/>
      </c>
      <c r="ACT51" t="inlineStr">
        <is>
          <t>Tidak ada</t>
        </is>
      </c>
      <c r="ACU51" t="inlineStr">
        <is>
          <t>Manfaat sangat besar</t>
        </is>
      </c>
      <c r="ACV51" t="inlineStr">
        <is>
          <t>Berkurang</t>
        </is>
      </c>
      <c r="ACW51" t="inlineStr">
        <is>
          <t>Anggota keluarga - Perempuan dewasa</t>
        </is>
      </c>
      <c r="ACX51" t="inlineStr">
        <is>
          <t>Netral/tidak tahu</t>
        </is>
      </c>
      <c r="ACY51" t="inlineStr">
        <is>
          <t>Anggota keluarga - Laki-laki dewasa Anggota keluarga - Perempuan dewasa Anggota keluarga - Anak-anak</t>
        </is>
      </c>
      <c r="ACZ51" t="n">
        <v>1</v>
      </c>
      <c r="ADA51" t="n">
        <v>1</v>
      </c>
      <c r="ADB51" t="n">
        <v>1</v>
      </c>
      <c r="ADC51" t="n">
        <v>0</v>
      </c>
      <c r="ADD51" t="inlineStr">
        <is>
          <t>Cukup puas</t>
        </is>
      </c>
      <c r="ADE51" t="inlineStr">
        <is>
          <t>Cukup puas</t>
        </is>
      </c>
      <c r="ADF51" t="inlineStr">
        <is>
          <t>Puas</t>
        </is>
      </c>
      <c r="ADG51" t="inlineStr">
        <is>
          <t>Puas</t>
        </is>
      </c>
      <c r="ADH51" t="inlineStr">
        <is>
          <t>Tidak</t>
        </is>
      </c>
      <c r="ADI51" t="n">
        <v/>
      </c>
      <c r="ADJ51" t="inlineStr">
        <is>
          <t>Puas</t>
        </is>
      </c>
      <c r="ADK51" t="n">
        <v/>
      </c>
      <c r="ADL51" t="n">
        <v/>
      </c>
      <c r="ADM51" t="n">
        <v/>
      </c>
      <c r="ADN51" t="n">
        <v/>
      </c>
      <c r="ADO51" t="n">
        <v/>
      </c>
      <c r="ADP51" t="n">
        <v/>
      </c>
      <c r="ADQ51" t="n">
        <v/>
      </c>
      <c r="ADR51" t="n">
        <v/>
      </c>
      <c r="ADS51" t="n">
        <v/>
      </c>
      <c r="ADT51" t="n">
        <v/>
      </c>
      <c r="ADU51" t="inlineStr">
        <is>
          <t>Dibiarkan saja</t>
        </is>
      </c>
      <c r="ADV51" t="n">
        <v>0</v>
      </c>
      <c r="ADW51" t="n">
        <v>0</v>
      </c>
      <c r="ADX51" t="n">
        <v>0</v>
      </c>
      <c r="ADY51" t="n">
        <v>0</v>
      </c>
      <c r="ADZ51" t="n">
        <v>0</v>
      </c>
      <c r="AEA51" t="n">
        <v>0</v>
      </c>
      <c r="AEB51" t="n">
        <v>1</v>
      </c>
      <c r="AEC51" t="n">
        <v>0</v>
      </c>
      <c r="AED51" t="inlineStr">
        <is>
          <t>Tidak ada</t>
        </is>
      </c>
      <c r="AEE51" t="inlineStr">
        <is>
          <t>Lainnya</t>
        </is>
      </c>
      <c r="AEF51" t="inlineStr">
        <is>
          <t>Tidak ada</t>
        </is>
      </c>
      <c r="AEG51" t="inlineStr">
        <is>
          <t>Lainnya</t>
        </is>
      </c>
      <c r="AEH51" t="inlineStr">
        <is>
          <t>Tidak menghubungi</t>
        </is>
      </c>
      <c r="AEI51" t="inlineStr">
        <is>
          <t>Tidak ada</t>
        </is>
      </c>
      <c r="AEJ51" t="inlineStr">
        <is>
          <t>Tidak pernah</t>
        </is>
      </c>
      <c r="AEK51" t="inlineStr">
        <is>
          <t>Pengurangan pengeluaran rumah tangga (bahan bakar minyak, pupuk, dll.) Lebih mudah mendapatkan energi Lebih aman Peningkatan kebersihan kandang ternak Dapur lebih bersih dan bebas asap</t>
        </is>
      </c>
      <c r="AEL51" t="n">
        <v>1</v>
      </c>
      <c r="AEM51" t="n">
        <v>1</v>
      </c>
      <c r="AEN51" t="n">
        <v>0</v>
      </c>
      <c r="AEO51" t="n">
        <v>0</v>
      </c>
      <c r="AEP51" t="n">
        <v>1</v>
      </c>
      <c r="AEQ51" t="n">
        <v>0</v>
      </c>
      <c r="AER51" t="n">
        <v>1</v>
      </c>
      <c r="AES51" t="n">
        <v>0</v>
      </c>
      <c r="AET51" t="n">
        <v>1</v>
      </c>
      <c r="AEU51" t="n">
        <v>0</v>
      </c>
      <c r="AEV51" t="n">
        <v>0</v>
      </c>
      <c r="AEW51" t="n">
        <v>0</v>
      </c>
      <c r="AEX51" t="n">
        <v/>
      </c>
      <c r="AEY51" t="inlineStr">
        <is>
          <t>Lainnya</t>
        </is>
      </c>
      <c r="AEZ51" t="inlineStr">
        <is>
          <t>Mendapatkan bantuan gratis</t>
        </is>
      </c>
      <c r="AFA51" t="inlineStr">
        <is>
          <t>Tetangga / teman / saudara</t>
        </is>
      </c>
      <c r="AFB51" t="n">
        <v/>
      </c>
      <c r="AFC51" t="inlineStr">
        <is>
          <t>Suhaji-2-7_32_39.jpg</t>
        </is>
      </c>
      <c r="AFD51" t="inlineStr">
        <is>
          <t>https://kf.kobotoolbox.org/api/v2/assets/avstPQqLr3Ab3ZdcVTXZ6f/data/673518986/attachments/att6q98BfZ55DpAApyPt99sw/</t>
        </is>
      </c>
      <c r="AFE51" t="inlineStr">
        <is>
          <t>Suhaji-sutiyem-7_32_47.jpg</t>
        </is>
      </c>
      <c r="AFF51" t="inlineStr">
        <is>
          <t>https://kf.kobotoolbox.org/api/v2/assets/avstPQqLr3Ab3ZdcVTXZ6f/data/673518986/attachments/attqgL7hWBbRJFMN9kEQhwdm/</t>
        </is>
      </c>
      <c r="AFG51" t="inlineStr">
        <is>
          <t>Suyono/suyono_mse_2000</t>
        </is>
      </c>
      <c r="AFH51" t="n">
        <v/>
      </c>
      <c r="AFI51" t="inlineStr">
        <is>
          <t>E5.a. Responden tidak tahu persis berapa jumlah sapi yang di jual, lahir, mati atau di beli. Responden hanya ingat jumlah dari sapinya</t>
        </is>
      </c>
    </row>
    <row r="52">
      <c r="A52" s="93" t="n">
        <v>46069</v>
      </c>
      <c r="B52" s="93" t="n">
        <v>46070</v>
      </c>
      <c r="C52" t="inlineStr">
        <is>
          <t>suyono</t>
        </is>
      </c>
      <c r="D52" t="inlineStr">
        <is>
          <t>suyanto</t>
        </is>
      </c>
      <c r="E52" t="n">
        <v>85878083394</v>
      </c>
      <c r="F52" t="inlineStr">
        <is>
          <t>-7.632683 110.455434 0 0</t>
        </is>
      </c>
      <c r="G52" t="n">
        <v>-7.632683</v>
      </c>
      <c r="H52" t="n">
        <v>110.455434</v>
      </c>
      <c r="I52" t="n">
        <v>0</v>
      </c>
      <c r="J52" t="n">
        <v>0</v>
      </c>
      <c r="K52" t="n">
        <v>0</v>
      </c>
      <c r="L52" t="inlineStr">
        <is>
          <t>-7.633169 110.455499 0 0</t>
        </is>
      </c>
      <c r="M52" t="n">
        <v>-7.633169</v>
      </c>
      <c r="N52" t="n">
        <v>110.455499</v>
      </c>
      <c r="O52" t="n">
        <v>0</v>
      </c>
      <c r="P52" t="n">
        <v>0</v>
      </c>
      <c r="Q52" t="n">
        <v>0</v>
      </c>
      <c r="R52" t="inlineStr">
        <is>
          <t>DIY</t>
        </is>
      </c>
      <c r="S52" t="n">
        <v>0</v>
      </c>
      <c r="T52" t="n">
        <v>0</v>
      </c>
      <c r="U52" t="n">
        <v>0</v>
      </c>
      <c r="V52" t="n">
        <v>0</v>
      </c>
      <c r="W52" t="n">
        <v>1</v>
      </c>
      <c r="X52" t="n">
        <v>0</v>
      </c>
      <c r="Y52" t="n">
        <v>0</v>
      </c>
      <c r="Z52" t="n">
        <v>0</v>
      </c>
      <c r="AA52" t="n">
        <v>0</v>
      </c>
      <c r="AB52" t="n">
        <v>0</v>
      </c>
      <c r="AC52" t="inlineStr">
        <is>
          <t>SLEMAN</t>
        </is>
      </c>
      <c r="AD52" t="inlineStr">
        <is>
          <t>CANGKRINGAN</t>
        </is>
      </c>
      <c r="AE52" t="inlineStr">
        <is>
          <t>WUKIRSARI</t>
        </is>
      </c>
      <c r="AF52" t="inlineStr">
        <is>
          <t>PINBUK</t>
        </is>
      </c>
      <c r="AG52" t="inlineStr">
        <is>
          <t>PBP1581</t>
        </is>
      </c>
      <c r="AH52" t="n">
        <v>8</v>
      </c>
      <c r="AI52" t="inlineStr">
        <is>
          <t>VPA2</t>
        </is>
      </c>
      <c r="AJ52" t="inlineStr">
        <is>
          <t>Tidak aktif</t>
        </is>
      </c>
      <c r="AK52" t="n">
        <v>60</v>
      </c>
      <c r="AL52" t="inlineStr">
        <is>
          <t>Laki-laki</t>
        </is>
      </c>
      <c r="AM52" t="inlineStr">
        <is>
          <t>Sudah menikah</t>
        </is>
      </c>
      <c r="AN52" t="inlineStr">
        <is>
          <t>SMA/Sederajat</t>
        </is>
      </c>
      <c r="AO52" t="inlineStr">
        <is>
          <t>Pegawai pemerintah</t>
        </is>
      </c>
      <c r="AP52" t="n">
        <v>0</v>
      </c>
      <c r="AQ52" t="n">
        <v>0</v>
      </c>
      <c r="AR52" t="n">
        <v>0</v>
      </c>
      <c r="AS52" t="n">
        <v>0</v>
      </c>
      <c r="AT52" t="n">
        <v>1</v>
      </c>
      <c r="AU52" t="n">
        <v>0</v>
      </c>
      <c r="AV52" t="n">
        <v>0</v>
      </c>
      <c r="AW52" t="n">
        <v>0</v>
      </c>
      <c r="AX52" t="n">
        <v/>
      </c>
      <c r="AY52" t="inlineStr">
        <is>
          <t>Peternak</t>
        </is>
      </c>
      <c r="AZ52" t="n">
        <v>0</v>
      </c>
      <c r="BA52" t="n">
        <v>1</v>
      </c>
      <c r="BB52" t="n">
        <v>0</v>
      </c>
      <c r="BC52" t="n">
        <v>0</v>
      </c>
      <c r="BD52" t="n">
        <v>0</v>
      </c>
      <c r="BE52" t="n">
        <v>0</v>
      </c>
      <c r="BF52" t="n">
        <v>0</v>
      </c>
      <c r="BG52" t="n">
        <v>0</v>
      </c>
      <c r="BH52" t="n">
        <v/>
      </c>
      <c r="BI52" t="inlineStr">
        <is>
          <t>Rp2.500.000 - Rp3.500.000</t>
        </is>
      </c>
      <c r="BJ52" t="n">
        <v>1</v>
      </c>
      <c r="BK52" t="n">
        <v>1</v>
      </c>
      <c r="BL52" t="n">
        <v>1</v>
      </c>
      <c r="BM52" t="n">
        <v>0</v>
      </c>
      <c r="BN52" t="inlineStr">
        <is>
          <t>Milik sendiri</t>
        </is>
      </c>
      <c r="BO52" t="inlineStr">
        <is>
          <t>Permanen (dinding bata dan semen)</t>
        </is>
      </c>
      <c r="BP52" t="n">
        <v>1</v>
      </c>
      <c r="BQ52" t="n">
        <v>0</v>
      </c>
      <c r="BR52" t="n">
        <v>0</v>
      </c>
      <c r="BS52" t="n">
        <v>0</v>
      </c>
      <c r="BT52" t="n">
        <v>0</v>
      </c>
      <c r="BU52" t="n">
        <v/>
      </c>
      <c r="BV52" t="inlineStr">
        <is>
          <t>Keramik/ubin</t>
        </is>
      </c>
      <c r="BW52" t="n">
        <v>0</v>
      </c>
      <c r="BX52" t="n">
        <v>0</v>
      </c>
      <c r="BY52" t="n">
        <v>1</v>
      </c>
      <c r="BZ52" t="n">
        <v>0</v>
      </c>
      <c r="CA52" t="n">
        <v>0</v>
      </c>
      <c r="CB52" t="n">
        <v/>
      </c>
      <c r="CC52" t="inlineStr">
        <is>
          <t>Genting</t>
        </is>
      </c>
      <c r="CD52" t="n">
        <v>0</v>
      </c>
      <c r="CE52" t="n">
        <v>0</v>
      </c>
      <c r="CF52" t="n">
        <v>0</v>
      </c>
      <c r="CG52" t="n">
        <v>0</v>
      </c>
      <c r="CH52" t="n">
        <v>0</v>
      </c>
      <c r="CI52" t="n">
        <v>1</v>
      </c>
      <c r="CJ52" t="n">
        <v>0</v>
      </c>
      <c r="CK52" t="n">
        <v/>
      </c>
      <c r="CL52" t="inlineStr">
        <is>
          <t>Ya</t>
        </is>
      </c>
      <c r="CM52" t="n">
        <v>2018</v>
      </c>
      <c r="CN52" t="inlineStr">
        <is>
          <t>Fixed-Dome (Kubah Tetap)</t>
        </is>
      </c>
      <c r="CO52" t="inlineStr">
        <is>
          <t>4 m³ (2-3 ekor sapi, ±3 jam memasak/hari, ±30 kg slurry/hari)</t>
        </is>
      </c>
      <c r="CP52" t="inlineStr">
        <is>
          <t>Koperasi</t>
        </is>
      </c>
      <c r="CQ52" t="n">
        <v>0</v>
      </c>
      <c r="CR52" t="n">
        <v>0</v>
      </c>
      <c r="CS52" t="n">
        <v>0</v>
      </c>
      <c r="CT52" t="n">
        <v>0</v>
      </c>
      <c r="CU52" t="n">
        <v>0</v>
      </c>
      <c r="CV52" t="n">
        <v>0</v>
      </c>
      <c r="CW52" t="n">
        <v>1</v>
      </c>
      <c r="CX52" t="n">
        <v>0</v>
      </c>
      <c r="CY52" t="inlineStr">
        <is>
          <t>Anggota keluarga - laki-laki Anggota keluarga - perempuan dewasa</t>
        </is>
      </c>
      <c r="CZ52" t="n">
        <v>1</v>
      </c>
      <c r="DA52" t="n">
        <v>1</v>
      </c>
      <c r="DB52" t="n">
        <v>0</v>
      </c>
      <c r="DC52" t="n">
        <v/>
      </c>
      <c r="DD52" t="inlineStr">
        <is>
          <t>Anggota keluarga - laki-laki CPO atau pendamping</t>
        </is>
      </c>
      <c r="DE52" t="n">
        <v>1</v>
      </c>
      <c r="DF52" t="n">
        <v>0</v>
      </c>
      <c r="DG52" t="n">
        <v>1</v>
      </c>
      <c r="DH52" t="n">
        <v>0</v>
      </c>
      <c r="DI52" t="n">
        <v/>
      </c>
      <c r="DJ52" t="inlineStr">
        <is>
          <t>CPO atau pendamping</t>
        </is>
      </c>
      <c r="DK52" t="n">
        <v>0</v>
      </c>
      <c r="DL52" t="n">
        <v>0</v>
      </c>
      <c r="DM52" t="n">
        <v>1</v>
      </c>
      <c r="DN52" t="n">
        <v>0</v>
      </c>
      <c r="DO52" t="n">
        <v/>
      </c>
      <c r="DP52" t="inlineStr">
        <is>
          <t>Tidak berfungsi sama sekali</t>
        </is>
      </c>
      <c r="DQ52" t="inlineStr">
        <is>
          <t>&gt;1 tahun yang lalu</t>
        </is>
      </c>
      <c r="DR52" t="inlineStr">
        <is>
          <t>Masalah teknis (misalnya kerusakan pada komponen)</t>
        </is>
      </c>
      <c r="DS52" t="n">
        <v/>
      </c>
      <c r="DT52" t="inlineStr">
        <is>
          <t>Kompor Pipa gas utama Mixer Reaktor biogas (penampung gas, digester, manhole, outlet, dan overflow)</t>
        </is>
      </c>
      <c r="DU52" t="n">
        <v>1</v>
      </c>
      <c r="DV52" t="n">
        <v>0</v>
      </c>
      <c r="DW52" t="n">
        <v>0</v>
      </c>
      <c r="DX52" t="n">
        <v>0</v>
      </c>
      <c r="DY52" t="n">
        <v>1</v>
      </c>
      <c r="DZ52" t="n">
        <v>0</v>
      </c>
      <c r="EA52" t="n">
        <v>0</v>
      </c>
      <c r="EB52" t="n">
        <v>1</v>
      </c>
      <c r="EC52" t="n">
        <v>0</v>
      </c>
      <c r="ED52" t="n">
        <v>1</v>
      </c>
      <c r="EE52" t="n">
        <v>0</v>
      </c>
      <c r="EF52" t="n">
        <v>0</v>
      </c>
      <c r="EG52" t="n">
        <v>0</v>
      </c>
      <c r="EH52" t="n">
        <v>0</v>
      </c>
      <c r="EI52" t="inlineStr">
        <is>
          <t>Kurangnya dukungan atau pemantauan dari pemerintah atau CPO Keterbatasan akses terhadap informasi atau pelatihan terkait biogas</t>
        </is>
      </c>
      <c r="EJ52" t="n">
        <v>0</v>
      </c>
      <c r="EK52" t="n">
        <v>1</v>
      </c>
      <c r="EL52" t="n">
        <v>1</v>
      </c>
      <c r="EM52" t="n">
        <v>0</v>
      </c>
      <c r="EN52" t="n">
        <v>0</v>
      </c>
      <c r="EO52" t="n">
        <v/>
      </c>
      <c r="EP52" t="inlineStr">
        <is>
          <t>Ya, instruksi yang diterima tidak jelas</t>
        </is>
      </c>
      <c r="EQ52" t="inlineStr">
        <is>
          <t>Bukan pelatihan</t>
        </is>
      </c>
      <c r="ER52" t="inlineStr">
        <is>
          <t>CPO atau pendamping</t>
        </is>
      </c>
      <c r="ES52" t="n">
        <v>1</v>
      </c>
      <c r="ET52" t="n">
        <v>0</v>
      </c>
      <c r="EU52" t="n">
        <v>0</v>
      </c>
      <c r="EV52" t="n">
        <v>0</v>
      </c>
      <c r="EW52" t="n">
        <v/>
      </c>
      <c r="EX52" t="inlineStr">
        <is>
          <t>Anggota keluarga - Laki-laki</t>
        </is>
      </c>
      <c r="EY52" t="n">
        <v>1</v>
      </c>
      <c r="EZ52" t="n">
        <v>0</v>
      </c>
      <c r="FA52" t="n">
        <v>0</v>
      </c>
      <c r="FB52" t="n">
        <v/>
      </c>
      <c r="FC52" t="inlineStr">
        <is>
          <t>Jarang sekali</t>
        </is>
      </c>
      <c r="FD52" t="inlineStr">
        <is>
          <t>&lt; Rp 200,000</t>
        </is>
      </c>
      <c r="FE52" t="inlineStr">
        <is>
          <t>Mengetahui</t>
        </is>
      </c>
      <c r="FF52" t="inlineStr">
        <is>
          <t>Sering (setiap minggu)</t>
        </is>
      </c>
      <c r="FG52" t="inlineStr">
        <is>
          <t>Mengetahui</t>
        </is>
      </c>
      <c r="FH52" t="inlineStr">
        <is>
          <t>Jarang (setiap bulan atau lebih)</t>
        </is>
      </c>
      <c r="FI52" t="inlineStr">
        <is>
          <t>Mengetahui</t>
        </is>
      </c>
      <c r="FJ52" t="inlineStr">
        <is>
          <t>Sering (setiap minggu)</t>
        </is>
      </c>
      <c r="FK52" t="inlineStr">
        <is>
          <t>Mengetahui</t>
        </is>
      </c>
      <c r="FL52" t="inlineStr">
        <is>
          <t>Tidak pernah</t>
        </is>
      </c>
      <c r="FM52" t="inlineStr">
        <is>
          <t>Mengetahui</t>
        </is>
      </c>
      <c r="FN52" t="inlineStr">
        <is>
          <t>Cukup sering (2 minggu sekali)</t>
        </is>
      </c>
      <c r="FO52" t="inlineStr">
        <is>
          <t>Mengetahui</t>
        </is>
      </c>
      <c r="FP52" t="inlineStr">
        <is>
          <t>Cukup sering (2 minggu sekali)</t>
        </is>
      </c>
      <c r="FQ52" t="inlineStr">
        <is>
          <t>Mengetahui</t>
        </is>
      </c>
      <c r="FR52" t="inlineStr">
        <is>
          <t>Ya</t>
        </is>
      </c>
      <c r="FS52" t="inlineStr">
        <is>
          <t>Mengetahui</t>
        </is>
      </c>
      <c r="FT52" t="inlineStr">
        <is>
          <t>Ya, terkadang</t>
        </is>
      </c>
      <c r="FU52" t="inlineStr">
        <is>
          <t>Laki-laki dewasa</t>
        </is>
      </c>
      <c r="FV52" t="n">
        <v>1</v>
      </c>
      <c r="FW52" t="n">
        <v>0</v>
      </c>
      <c r="FX52" t="n">
        <v>0</v>
      </c>
      <c r="FY52" t="n">
        <v>0</v>
      </c>
      <c r="FZ52" t="inlineStr">
        <is>
          <t>Memahami</t>
        </is>
      </c>
      <c r="GA52" t="inlineStr">
        <is>
          <t>Teman/keluarga</t>
        </is>
      </c>
      <c r="GB52" t="n">
        <v>0</v>
      </c>
      <c r="GC52" t="n">
        <v>0</v>
      </c>
      <c r="GD52" t="n">
        <v>1</v>
      </c>
      <c r="GE52" t="n">
        <v>0</v>
      </c>
      <c r="GF52" t="n">
        <v/>
      </c>
      <c r="GG52" t="inlineStr">
        <is>
          <t>Kadang-kadang</t>
        </is>
      </c>
      <c r="GH52" t="inlineStr">
        <is>
          <t>Tidak</t>
        </is>
      </c>
      <c r="GI52" t="n">
        <v/>
      </c>
      <c r="GJ52" t="n">
        <v/>
      </c>
      <c r="GK52" t="n">
        <v/>
      </c>
      <c r="GL52" t="n">
        <v/>
      </c>
      <c r="GM52" t="n">
        <v/>
      </c>
      <c r="GN52" t="n">
        <v/>
      </c>
      <c r="GO52" t="n">
        <v/>
      </c>
      <c r="GP52" t="inlineStr">
        <is>
          <t>Penuh (100%)</t>
        </is>
      </c>
      <c r="GQ52" t="inlineStr">
        <is>
          <t>Kayu bakar</t>
        </is>
      </c>
      <c r="GR52" t="n">
        <v>0</v>
      </c>
      <c r="GS52" t="n">
        <v>1</v>
      </c>
      <c r="GT52" t="n">
        <v>0</v>
      </c>
      <c r="GU52" t="n">
        <v>0</v>
      </c>
      <c r="GV52" t="n">
        <v>0</v>
      </c>
      <c r="GW52" t="n">
        <v>0</v>
      </c>
      <c r="GX52" t="n">
        <v>0</v>
      </c>
      <c r="GY52" t="n">
        <v/>
      </c>
      <c r="GZ52" t="inlineStr">
        <is>
          <t>Tidak</t>
        </is>
      </c>
      <c r="HA52" t="n">
        <v>700</v>
      </c>
      <c r="HB52" t="n">
        <v>0</v>
      </c>
      <c r="HC52" t="n">
        <v>400</v>
      </c>
      <c r="HD52" t="n">
        <v>0</v>
      </c>
      <c r="HE52" t="n">
        <v/>
      </c>
      <c r="HF52" t="n">
        <v/>
      </c>
      <c r="HG52" t="n">
        <v/>
      </c>
      <c r="HH52" t="n">
        <v/>
      </c>
      <c r="HI52" t="n">
        <v/>
      </c>
      <c r="HJ52" t="n">
        <v/>
      </c>
      <c r="HK52" t="n">
        <v/>
      </c>
      <c r="HL52" t="n">
        <v/>
      </c>
      <c r="HM52" t="n">
        <v/>
      </c>
      <c r="HN52" t="n">
        <v/>
      </c>
      <c r="HO52" t="n">
        <v/>
      </c>
      <c r="HP52" t="n">
        <v/>
      </c>
      <c r="HQ52" t="n">
        <v/>
      </c>
      <c r="HR52" t="n">
        <v/>
      </c>
      <c r="HS52" t="n">
        <v/>
      </c>
      <c r="HT52" t="n">
        <v/>
      </c>
      <c r="HU52" t="n">
        <v/>
      </c>
      <c r="HV52" t="n">
        <v/>
      </c>
      <c r="HW52" t="n">
        <v/>
      </c>
      <c r="HX52" t="n">
        <v/>
      </c>
      <c r="HY52" t="n">
        <v>300</v>
      </c>
      <c r="HZ52" t="n">
        <v>0</v>
      </c>
      <c r="IA52" t="n">
        <v/>
      </c>
      <c r="IB52" t="n">
        <v/>
      </c>
      <c r="IC52" t="n">
        <v/>
      </c>
      <c r="ID52" t="n">
        <v/>
      </c>
      <c r="IE52" t="n">
        <v/>
      </c>
      <c r="IF52" t="n">
        <v/>
      </c>
      <c r="IG52" t="n">
        <v/>
      </c>
      <c r="IH52" t="n">
        <v/>
      </c>
      <c r="II52" t="n">
        <v/>
      </c>
      <c r="IJ52" t="n">
        <v/>
      </c>
      <c r="IK52" t="inlineStr">
        <is>
          <t>30-50 kg</t>
        </is>
      </c>
      <c r="IL52" t="inlineStr">
        <is>
          <t>1-3 jam</t>
        </is>
      </c>
      <c r="IM52" t="inlineStr">
        <is>
          <t>Ya</t>
        </is>
      </c>
      <c r="IN52" t="inlineStr">
        <is>
          <t>Tidak</t>
        </is>
      </c>
      <c r="IO52" t="inlineStr">
        <is>
          <t>Lebih bersih</t>
        </is>
      </c>
      <c r="IP52" t="inlineStr">
        <is>
          <t>Tidak pernah</t>
        </is>
      </c>
      <c r="IQ52" t="inlineStr">
        <is>
          <t>Tidak pernah</t>
        </is>
      </c>
      <c r="IR52" t="n">
        <v/>
      </c>
      <c r="IS52" t="n">
        <v/>
      </c>
      <c r="IT52" t="n">
        <v/>
      </c>
      <c r="IU52" t="n">
        <v/>
      </c>
      <c r="IV52" t="n">
        <v/>
      </c>
      <c r="IW52" t="n">
        <v/>
      </c>
      <c r="IX52" t="n">
        <v/>
      </c>
      <c r="IY52" t="n">
        <v/>
      </c>
      <c r="IZ52" t="inlineStr">
        <is>
          <t>Tidak pernah</t>
        </is>
      </c>
      <c r="JA52" t="n">
        <v/>
      </c>
      <c r="JB52" t="n">
        <v/>
      </c>
      <c r="JC52" t="n">
        <v/>
      </c>
      <c r="JD52" t="n">
        <v/>
      </c>
      <c r="JE52" t="n">
        <v/>
      </c>
      <c r="JF52" t="n">
        <v/>
      </c>
      <c r="JG52" t="n">
        <v/>
      </c>
      <c r="JH52" t="n">
        <v/>
      </c>
      <c r="JI52" t="inlineStr">
        <is>
          <t>Tidak pernah</t>
        </is>
      </c>
      <c r="JJ52" t="n">
        <v/>
      </c>
      <c r="JK52" t="n">
        <v/>
      </c>
      <c r="JL52" t="n">
        <v/>
      </c>
      <c r="JM52" t="n">
        <v/>
      </c>
      <c r="JN52" t="n">
        <v/>
      </c>
      <c r="JO52" t="n">
        <v/>
      </c>
      <c r="JP52" t="n">
        <v/>
      </c>
      <c r="JQ52" t="n">
        <v/>
      </c>
      <c r="JR52" t="inlineStr">
        <is>
          <t>Tidak pernah</t>
        </is>
      </c>
      <c r="JS52" t="n">
        <v/>
      </c>
      <c r="JT52" t="n">
        <v/>
      </c>
      <c r="JU52" t="n">
        <v/>
      </c>
      <c r="JV52" t="n">
        <v/>
      </c>
      <c r="JW52" t="n">
        <v/>
      </c>
      <c r="JX52" t="n">
        <v/>
      </c>
      <c r="JY52" t="n">
        <v/>
      </c>
      <c r="JZ52" t="n">
        <v/>
      </c>
      <c r="KA52" t="inlineStr">
        <is>
          <t>Tidak pernah</t>
        </is>
      </c>
      <c r="KB52" t="n">
        <v/>
      </c>
      <c r="KC52" t="n">
        <v/>
      </c>
      <c r="KD52" t="n">
        <v/>
      </c>
      <c r="KE52" t="n">
        <v/>
      </c>
      <c r="KF52" t="n">
        <v/>
      </c>
      <c r="KG52" t="n">
        <v/>
      </c>
      <c r="KH52" t="n">
        <v/>
      </c>
      <c r="KI52" t="n">
        <v/>
      </c>
      <c r="KJ52" t="inlineStr">
        <is>
          <t>Tidak pernah</t>
        </is>
      </c>
      <c r="KK52" t="n">
        <v/>
      </c>
      <c r="KL52" t="n">
        <v/>
      </c>
      <c r="KM52" t="n">
        <v/>
      </c>
      <c r="KN52" t="n">
        <v/>
      </c>
      <c r="KO52" t="n">
        <v/>
      </c>
      <c r="KP52" t="n">
        <v/>
      </c>
      <c r="KQ52" t="n">
        <v/>
      </c>
      <c r="KR52" t="n">
        <v/>
      </c>
      <c r="KS52" t="inlineStr">
        <is>
          <t>Cukup membaik</t>
        </is>
      </c>
      <c r="KT52" t="inlineStr">
        <is>
          <t>2-4 kali</t>
        </is>
      </c>
      <c r="KU52" t="inlineStr">
        <is>
          <t>0-1 kali</t>
        </is>
      </c>
      <c r="KV52" t="inlineStr">
        <is>
          <t>Perempuan dewasa</t>
        </is>
      </c>
      <c r="KW52" t="n">
        <v>0</v>
      </c>
      <c r="KX52" t="n">
        <v>1</v>
      </c>
      <c r="KY52" t="n">
        <v>0</v>
      </c>
      <c r="KZ52" t="n">
        <v>0</v>
      </c>
      <c r="LA52" t="inlineStr">
        <is>
          <t>Cukup membaik</t>
        </is>
      </c>
      <c r="LB52" t="inlineStr">
        <is>
          <t>Jauh lebih baik</t>
        </is>
      </c>
      <c r="LC52" t="n">
        <v>0</v>
      </c>
      <c r="LD52" t="n">
        <v>3</v>
      </c>
      <c r="LE52" t="n">
        <v>0</v>
      </c>
      <c r="LF52" t="n">
        <v>0</v>
      </c>
      <c r="LG52" t="inlineStr">
        <is>
          <t>Ya</t>
        </is>
      </c>
      <c r="LH52" t="n">
        <v>200000</v>
      </c>
      <c r="LI52" t="n">
        <v/>
      </c>
      <c r="LJ52" t="inlineStr">
        <is>
          <t>Kebutuhan rumah tangga</t>
        </is>
      </c>
      <c r="LK52" t="n">
        <v>0</v>
      </c>
      <c r="LL52" t="n">
        <v>0</v>
      </c>
      <c r="LM52" t="n">
        <v>0</v>
      </c>
      <c r="LN52" t="n">
        <v>0</v>
      </c>
      <c r="LO52" t="n">
        <v>1</v>
      </c>
      <c r="LP52" t="n">
        <v>0</v>
      </c>
      <c r="LQ52" t="n">
        <v>0</v>
      </c>
      <c r="LR52" t="n">
        <v/>
      </c>
      <c r="LS52" t="n">
        <v>30</v>
      </c>
      <c r="LT52" t="n">
        <v>0</v>
      </c>
      <c r="LU52" t="n">
        <v>0</v>
      </c>
      <c r="LV52" t="n">
        <v>20</v>
      </c>
      <c r="LW52" t="n">
        <v>0</v>
      </c>
      <c r="LX52" t="n">
        <v>0</v>
      </c>
      <c r="LY52" t="n">
        <v>10</v>
      </c>
      <c r="LZ52" t="n">
        <v>0</v>
      </c>
      <c r="MA52" t="n">
        <v>0</v>
      </c>
      <c r="MB52" t="inlineStr">
        <is>
          <t>Ya</t>
        </is>
      </c>
      <c r="MC52" t="n">
        <v>60</v>
      </c>
      <c r="MD52" t="n">
        <v>30</v>
      </c>
      <c r="ME52" t="n">
        <v>30</v>
      </c>
      <c r="MF52" t="n">
        <v>20</v>
      </c>
      <c r="MG52" t="n">
        <v>0</v>
      </c>
      <c r="MH52" t="n">
        <v>0</v>
      </c>
      <c r="MI52" t="inlineStr">
        <is>
          <t>Aktivitas sosial diluar rumah (misalnya, berkumpul dengan tetangga, mengikuti kegiatan PKK, dsb) Istirahat</t>
        </is>
      </c>
      <c r="MJ52" t="n">
        <v>0</v>
      </c>
      <c r="MK52" t="n">
        <v>1</v>
      </c>
      <c r="ML52" t="n">
        <v>1</v>
      </c>
      <c r="MM52" t="n">
        <v>0</v>
      </c>
      <c r="MN52" t="n">
        <v>0</v>
      </c>
      <c r="MO52" t="n">
        <v>0</v>
      </c>
      <c r="MP52" t="n">
        <v/>
      </c>
      <c r="MQ52" t="n">
        <v/>
      </c>
      <c r="MR52" t="inlineStr">
        <is>
          <t>Istirahat</t>
        </is>
      </c>
      <c r="MS52" t="inlineStr">
        <is>
          <t>Pertemuan RT, KWT</t>
        </is>
      </c>
      <c r="MT52" t="n">
        <v/>
      </c>
      <c r="MU52" t="inlineStr">
        <is>
          <t>Tidak</t>
        </is>
      </c>
      <c r="MV52" t="n">
        <v/>
      </c>
      <c r="MW52" t="n">
        <v/>
      </c>
      <c r="MX52" t="n">
        <v/>
      </c>
      <c r="MY52" t="n">
        <v/>
      </c>
      <c r="MZ52" t="n">
        <v/>
      </c>
      <c r="NA52" t="n">
        <v/>
      </c>
      <c r="NB52" t="n">
        <v/>
      </c>
      <c r="NC52" t="n">
        <v/>
      </c>
      <c r="ND52" t="n">
        <v/>
      </c>
      <c r="NE52" t="n">
        <v/>
      </c>
      <c r="NF52" t="n">
        <v/>
      </c>
      <c r="NG52" t="n">
        <v/>
      </c>
      <c r="NH52" t="n">
        <v/>
      </c>
      <c r="NI52" t="n">
        <v/>
      </c>
      <c r="NJ52" t="n">
        <v/>
      </c>
      <c r="NK52" t="n">
        <v/>
      </c>
      <c r="NL52" t="inlineStr">
        <is>
          <t>Tidak</t>
        </is>
      </c>
      <c r="NM52" t="inlineStr">
        <is>
          <t>100% dana hibah</t>
        </is>
      </c>
      <c r="NN52" t="inlineStr">
        <is>
          <t>0 (100% sumber pembiayaan dari hibah)</t>
        </is>
      </c>
      <c r="NO52" t="inlineStr">
        <is>
          <t>Pemerintah</t>
        </is>
      </c>
      <c r="NP52" t="n">
        <v/>
      </c>
      <c r="NQ52" t="n">
        <v/>
      </c>
      <c r="NR52" t="n">
        <v/>
      </c>
      <c r="NS52" t="n">
        <v/>
      </c>
      <c r="NT52" t="n">
        <v/>
      </c>
      <c r="NU52" t="n">
        <v/>
      </c>
      <c r="NV52" t="n">
        <v/>
      </c>
      <c r="NW52" t="n">
        <v/>
      </c>
      <c r="NX52" t="inlineStr">
        <is>
          <t>Sedikit meningkat</t>
        </is>
      </c>
      <c r="NY52" t="n">
        <v>60</v>
      </c>
      <c r="NZ52" t="n">
        <v>0</v>
      </c>
      <c r="OA52" t="n">
        <v>0</v>
      </c>
      <c r="OB52" t="n">
        <v>10</v>
      </c>
      <c r="OC52" t="n">
        <v>0</v>
      </c>
      <c r="OD52" t="n">
        <v>0</v>
      </c>
      <c r="OE52" t="inlineStr">
        <is>
          <t>Lebih baik</t>
        </is>
      </c>
      <c r="OF52" t="inlineStr">
        <is>
          <t>Lebih baik (beda waktu memasak 5-30 menit, ATAU tidak lagi ada rasa/bau makanan yang berubah, ATAU alasan lainnya)</t>
        </is>
      </c>
      <c r="OG52" t="inlineStr">
        <is>
          <t>Ya</t>
        </is>
      </c>
      <c r="OH52" t="n">
        <v>3</v>
      </c>
      <c r="OI52" t="n">
        <v>0</v>
      </c>
      <c r="OJ52" t="n">
        <v>0</v>
      </c>
      <c r="OK52" t="n">
        <v>0</v>
      </c>
      <c r="OL52" t="n">
        <v>0</v>
      </c>
      <c r="OM52" t="n">
        <v>0</v>
      </c>
      <c r="ON52" t="n">
        <v>0</v>
      </c>
      <c r="OO52" t="n">
        <v>0</v>
      </c>
      <c r="OP52" t="inlineStr">
        <is>
          <t>Sapi pedaging</t>
        </is>
      </c>
      <c r="OQ52" t="n">
        <v>1</v>
      </c>
      <c r="OR52" t="n">
        <v>0</v>
      </c>
      <c r="OS52" t="n">
        <v>0</v>
      </c>
      <c r="OT52" t="n">
        <v>0</v>
      </c>
      <c r="OU52" t="n">
        <v>0</v>
      </c>
      <c r="OV52" t="n">
        <v>0</v>
      </c>
      <c r="OW52" t="n">
        <v>0</v>
      </c>
      <c r="OX52" t="n">
        <v>0</v>
      </c>
      <c r="OY52" t="n">
        <v>0</v>
      </c>
      <c r="OZ52" t="inlineStr">
        <is>
          <t>Sapi pedaging</t>
        </is>
      </c>
      <c r="PA52" t="n">
        <v>1</v>
      </c>
      <c r="PB52" t="n">
        <v>0</v>
      </c>
      <c r="PC52" t="n">
        <v>0</v>
      </c>
      <c r="PD52" t="n">
        <v>0</v>
      </c>
      <c r="PE52" t="n">
        <v>0</v>
      </c>
      <c r="PF52" t="n">
        <v>0</v>
      </c>
      <c r="PG52" t="n">
        <v>0</v>
      </c>
      <c r="PH52" t="n">
        <v>0</v>
      </c>
      <c r="PI52" t="n">
        <v>0</v>
      </c>
      <c r="PJ52" t="inlineStr">
        <is>
          <t>Sapi pedaging</t>
        </is>
      </c>
      <c r="PK52" t="n">
        <v>1</v>
      </c>
      <c r="PL52" t="n">
        <v>0</v>
      </c>
      <c r="PM52" t="n">
        <v>0</v>
      </c>
      <c r="PN52" t="n">
        <v>0</v>
      </c>
      <c r="PO52" t="n">
        <v>0</v>
      </c>
      <c r="PP52" t="n">
        <v>0</v>
      </c>
      <c r="PQ52" t="n">
        <v>0</v>
      </c>
      <c r="PR52" t="n">
        <v>0</v>
      </c>
      <c r="PS52" t="n">
        <v>0</v>
      </c>
      <c r="PT52" t="inlineStr">
        <is>
          <t>1-Disebarkan ke lahan terbuka</t>
        </is>
      </c>
      <c r="PU52" t="n">
        <v>0</v>
      </c>
      <c r="PV52" t="n">
        <v>0</v>
      </c>
      <c r="PW52" t="n">
        <v>0</v>
      </c>
      <c r="PX52" t="n">
        <v>0</v>
      </c>
      <c r="PY52" t="n">
        <v>0</v>
      </c>
      <c r="PZ52" t="n">
        <v>1</v>
      </c>
      <c r="QA52" t="n">
        <v>0</v>
      </c>
      <c r="QB52" t="n">
        <v>0</v>
      </c>
      <c r="QC52" t="n">
        <v>0</v>
      </c>
      <c r="QD52" t="n">
        <v/>
      </c>
      <c r="QE52" t="n">
        <v/>
      </c>
      <c r="QF52" t="n">
        <v/>
      </c>
      <c r="QG52" t="n">
        <v/>
      </c>
      <c r="QH52" t="n">
        <v/>
      </c>
      <c r="QI52" t="n">
        <v/>
      </c>
      <c r="QJ52" t="n">
        <v/>
      </c>
      <c r="QK52" t="n">
        <v/>
      </c>
      <c r="QL52" t="n">
        <v/>
      </c>
      <c r="QM52" t="n">
        <v/>
      </c>
      <c r="QN52" t="n">
        <v/>
      </c>
      <c r="QO52" t="n">
        <v/>
      </c>
      <c r="QP52" t="n">
        <v/>
      </c>
      <c r="QQ52" t="n">
        <v/>
      </c>
      <c r="QR52" t="n">
        <v/>
      </c>
      <c r="QS52" t="n">
        <v/>
      </c>
      <c r="QT52" t="n">
        <v/>
      </c>
      <c r="QU52" t="n">
        <v/>
      </c>
      <c r="QV52" t="n">
        <v/>
      </c>
      <c r="QW52" t="n">
        <v/>
      </c>
      <c r="QX52" t="n">
        <v/>
      </c>
      <c r="QY52" t="n">
        <v/>
      </c>
      <c r="QZ52" t="n">
        <v/>
      </c>
      <c r="RA52" t="n">
        <v/>
      </c>
      <c r="RB52" t="n">
        <v/>
      </c>
      <c r="RC52" t="n">
        <v/>
      </c>
      <c r="RD52" t="n">
        <v/>
      </c>
      <c r="RE52" t="n">
        <v/>
      </c>
      <c r="RF52" t="n">
        <v/>
      </c>
      <c r="RG52" t="n">
        <v/>
      </c>
      <c r="RH52" t="n">
        <v/>
      </c>
      <c r="RI52" t="n">
        <v/>
      </c>
      <c r="RJ52" t="n">
        <v/>
      </c>
      <c r="RK52" t="n">
        <v/>
      </c>
      <c r="RL52" t="n">
        <v/>
      </c>
      <c r="RM52" t="n">
        <v/>
      </c>
      <c r="RN52" t="n">
        <v/>
      </c>
      <c r="RO52" t="n">
        <v/>
      </c>
      <c r="RP52" t="n">
        <v/>
      </c>
      <c r="RQ52" t="n">
        <v/>
      </c>
      <c r="RR52" t="n">
        <v/>
      </c>
      <c r="RS52" t="n">
        <v/>
      </c>
      <c r="RT52" t="n">
        <v/>
      </c>
      <c r="RU52" t="n">
        <v/>
      </c>
      <c r="RV52" t="n">
        <v/>
      </c>
      <c r="RW52" t="n">
        <v/>
      </c>
      <c r="RX52" t="n">
        <v/>
      </c>
      <c r="RY52" t="n">
        <v/>
      </c>
      <c r="RZ52" t="n">
        <v/>
      </c>
      <c r="SA52" t="n">
        <v/>
      </c>
      <c r="SB52" t="n">
        <v/>
      </c>
      <c r="SC52" t="n">
        <v/>
      </c>
      <c r="SD52" t="n">
        <v/>
      </c>
      <c r="SE52" t="n">
        <v/>
      </c>
      <c r="SF52" t="n">
        <v/>
      </c>
      <c r="SG52" t="n">
        <v/>
      </c>
      <c r="SH52" t="n">
        <v/>
      </c>
      <c r="SI52" t="n">
        <v/>
      </c>
      <c r="SJ52" t="n">
        <v/>
      </c>
      <c r="SK52" t="n">
        <v/>
      </c>
      <c r="SL52" t="n">
        <v/>
      </c>
      <c r="SM52" t="n">
        <v/>
      </c>
      <c r="SN52" t="n">
        <v/>
      </c>
      <c r="SO52" t="n">
        <v/>
      </c>
      <c r="SP52" t="n">
        <v/>
      </c>
      <c r="SQ52" t="n">
        <v/>
      </c>
      <c r="SR52" t="n">
        <v/>
      </c>
      <c r="SS52" t="n">
        <v/>
      </c>
      <c r="ST52" t="n">
        <v/>
      </c>
      <c r="SU52" t="n">
        <v/>
      </c>
      <c r="SV52" t="n">
        <v/>
      </c>
      <c r="SW52" t="n">
        <v/>
      </c>
      <c r="SX52" t="n">
        <v/>
      </c>
      <c r="SY52" t="n">
        <v>4</v>
      </c>
      <c r="SZ52" t="n">
        <v/>
      </c>
      <c r="TA52" t="n">
        <v/>
      </c>
      <c r="TB52" t="n">
        <v/>
      </c>
      <c r="TC52" t="n">
        <v/>
      </c>
      <c r="TD52" t="n">
        <v/>
      </c>
      <c r="TE52" t="n">
        <v/>
      </c>
      <c r="TF52" t="n">
        <v/>
      </c>
      <c r="TG52" t="n">
        <v>3</v>
      </c>
      <c r="TH52" t="n">
        <v>0</v>
      </c>
      <c r="TI52" t="n">
        <v>0</v>
      </c>
      <c r="TJ52" t="n">
        <v>0</v>
      </c>
      <c r="TK52" t="n">
        <v>0</v>
      </c>
      <c r="TL52" t="n">
        <v>0</v>
      </c>
      <c r="TM52" t="n">
        <v>0</v>
      </c>
      <c r="TN52" t="n">
        <v>0</v>
      </c>
      <c r="TO52" t="n">
        <v>1</v>
      </c>
      <c r="TP52" t="n">
        <v>0</v>
      </c>
      <c r="TQ52" t="n">
        <v>1</v>
      </c>
      <c r="TR52" t="n">
        <v>0</v>
      </c>
      <c r="TS52" t="n">
        <v/>
      </c>
      <c r="TT52" t="n">
        <v/>
      </c>
      <c r="TU52" t="n">
        <v/>
      </c>
      <c r="TV52" t="n">
        <v/>
      </c>
      <c r="TW52" t="n">
        <v/>
      </c>
      <c r="TX52" t="n">
        <v/>
      </c>
      <c r="TY52" t="n">
        <v/>
      </c>
      <c r="TZ52" t="n">
        <v/>
      </c>
      <c r="UA52" t="n">
        <v/>
      </c>
      <c r="UB52" t="n">
        <v/>
      </c>
      <c r="UC52" t="n">
        <v/>
      </c>
      <c r="UD52" t="n">
        <v/>
      </c>
      <c r="UE52" t="n">
        <v/>
      </c>
      <c r="UF52" t="n">
        <v/>
      </c>
      <c r="UG52" t="n">
        <v/>
      </c>
      <c r="UH52" t="n">
        <v/>
      </c>
      <c r="UI52" t="n">
        <v/>
      </c>
      <c r="UJ52" t="n">
        <v/>
      </c>
      <c r="UK52" t="n">
        <v/>
      </c>
      <c r="UL52" t="n">
        <v/>
      </c>
      <c r="UM52" t="n">
        <v/>
      </c>
      <c r="UN52" t="n">
        <v/>
      </c>
      <c r="UO52" t="n">
        <v/>
      </c>
      <c r="UP52" t="n">
        <v/>
      </c>
      <c r="UQ52" t="n">
        <v/>
      </c>
      <c r="UR52" t="n">
        <v/>
      </c>
      <c r="US52" t="n">
        <v/>
      </c>
      <c r="UT52" t="n">
        <v/>
      </c>
      <c r="UU52" t="inlineStr">
        <is>
          <t>Pemberian pakan di kandang</t>
        </is>
      </c>
      <c r="UV52" t="n">
        <v/>
      </c>
      <c r="UW52" t="n">
        <v/>
      </c>
      <c r="UX52" t="n">
        <v/>
      </c>
      <c r="UY52" t="n">
        <v/>
      </c>
      <c r="UZ52" t="n">
        <v/>
      </c>
      <c r="VA52" t="n">
        <v/>
      </c>
      <c r="VB52" t="n">
        <v/>
      </c>
      <c r="VC52" t="inlineStr">
        <is>
          <t>Sangat jarang (&gt;1 bulan sekali)</t>
        </is>
      </c>
      <c r="VD52" t="n">
        <v/>
      </c>
      <c r="VE52" t="n">
        <v/>
      </c>
      <c r="VF52" t="n">
        <v/>
      </c>
      <c r="VG52" t="n">
        <v/>
      </c>
      <c r="VH52" t="n">
        <v/>
      </c>
      <c r="VI52" t="n">
        <v/>
      </c>
      <c r="VJ52" t="n">
        <v/>
      </c>
      <c r="VK52" t="inlineStr">
        <is>
          <t>Sering (1 kali sehari)</t>
        </is>
      </c>
      <c r="VL52" t="n">
        <v/>
      </c>
      <c r="VM52" t="n">
        <v/>
      </c>
      <c r="VN52" t="n">
        <v/>
      </c>
      <c r="VO52" t="n">
        <v/>
      </c>
      <c r="VP52" t="n">
        <v/>
      </c>
      <c r="VQ52" t="n">
        <v/>
      </c>
      <c r="VR52" t="n">
        <v/>
      </c>
      <c r="VS52" t="inlineStr">
        <is>
          <t>6-Digester biogas</t>
        </is>
      </c>
      <c r="VT52" t="n">
        <v>0</v>
      </c>
      <c r="VU52" t="n">
        <v>0</v>
      </c>
      <c r="VV52" t="n">
        <v>0</v>
      </c>
      <c r="VW52" t="n">
        <v>0</v>
      </c>
      <c r="VX52" t="n">
        <v>0</v>
      </c>
      <c r="VY52" t="n">
        <v>0</v>
      </c>
      <c r="VZ52" t="n">
        <v>0</v>
      </c>
      <c r="WA52" t="n">
        <v>0</v>
      </c>
      <c r="WB52" t="n">
        <v>0</v>
      </c>
      <c r="WC52" t="n">
        <v>1</v>
      </c>
      <c r="WD52" t="n">
        <v>0</v>
      </c>
      <c r="WE52" t="n">
        <v>0</v>
      </c>
      <c r="WF52" t="n">
        <v/>
      </c>
      <c r="WG52" t="n">
        <v/>
      </c>
      <c r="WH52" t="n">
        <v/>
      </c>
      <c r="WI52" t="n">
        <v/>
      </c>
      <c r="WJ52" t="n">
        <v/>
      </c>
      <c r="WK52" t="n">
        <v/>
      </c>
      <c r="WL52" t="n">
        <v/>
      </c>
      <c r="WM52" t="n">
        <v/>
      </c>
      <c r="WN52" t="n">
        <v/>
      </c>
      <c r="WO52" t="n">
        <v/>
      </c>
      <c r="WP52" t="n">
        <v/>
      </c>
      <c r="WQ52" t="n">
        <v/>
      </c>
      <c r="WR52" t="n">
        <v/>
      </c>
      <c r="WS52" t="n">
        <v/>
      </c>
      <c r="WT52" t="n">
        <v/>
      </c>
      <c r="WU52" t="n">
        <v/>
      </c>
      <c r="WV52" t="n">
        <v/>
      </c>
      <c r="WW52" t="n">
        <v/>
      </c>
      <c r="WX52" t="n">
        <v/>
      </c>
      <c r="WY52" t="n">
        <v/>
      </c>
      <c r="WZ52" t="n">
        <v/>
      </c>
      <c r="XA52" t="n">
        <v/>
      </c>
      <c r="XB52" t="n">
        <v/>
      </c>
      <c r="XC52" t="n">
        <v/>
      </c>
      <c r="XD52" t="n">
        <v/>
      </c>
      <c r="XE52" t="n">
        <v/>
      </c>
      <c r="XF52" t="n">
        <v/>
      </c>
      <c r="XG52" t="n">
        <v/>
      </c>
      <c r="XH52" t="n">
        <v/>
      </c>
      <c r="XI52" t="n">
        <v/>
      </c>
      <c r="XJ52" t="n">
        <v/>
      </c>
      <c r="XK52" t="n">
        <v/>
      </c>
      <c r="XL52" t="n">
        <v/>
      </c>
      <c r="XM52" t="n">
        <v/>
      </c>
      <c r="XN52" t="n">
        <v/>
      </c>
      <c r="XO52" t="n">
        <v/>
      </c>
      <c r="XP52" t="n">
        <v/>
      </c>
      <c r="XQ52" t="n">
        <v/>
      </c>
      <c r="XR52" t="n">
        <v/>
      </c>
      <c r="XS52" t="n">
        <v/>
      </c>
      <c r="XT52" t="n">
        <v/>
      </c>
      <c r="XU52" t="n">
        <v/>
      </c>
      <c r="XV52" t="n">
        <v/>
      </c>
      <c r="XW52" t="n">
        <v/>
      </c>
      <c r="XX52" t="n">
        <v/>
      </c>
      <c r="XY52" t="n">
        <v/>
      </c>
      <c r="XZ52" t="n">
        <v/>
      </c>
      <c r="YA52" t="n">
        <v/>
      </c>
      <c r="YB52" t="n">
        <v/>
      </c>
      <c r="YC52" t="n">
        <v/>
      </c>
      <c r="YD52" t="n">
        <v/>
      </c>
      <c r="YE52" t="n">
        <v/>
      </c>
      <c r="YF52" t="n">
        <v/>
      </c>
      <c r="YG52" t="n">
        <v/>
      </c>
      <c r="YH52" t="n">
        <v/>
      </c>
      <c r="YI52" t="n">
        <v/>
      </c>
      <c r="YJ52" t="n">
        <v/>
      </c>
      <c r="YK52" t="n">
        <v/>
      </c>
      <c r="YL52" t="n">
        <v/>
      </c>
      <c r="YM52" t="n">
        <v/>
      </c>
      <c r="YN52" t="n">
        <v/>
      </c>
      <c r="YO52" t="n">
        <v/>
      </c>
      <c r="YP52" t="n">
        <v/>
      </c>
      <c r="YQ52" t="n">
        <v/>
      </c>
      <c r="YR52" t="n">
        <v/>
      </c>
      <c r="YS52" t="n">
        <v/>
      </c>
      <c r="YT52" t="n">
        <v/>
      </c>
      <c r="YU52" t="n">
        <v/>
      </c>
      <c r="YV52" t="n">
        <v/>
      </c>
      <c r="YW52" t="n">
        <v/>
      </c>
      <c r="YX52" t="n">
        <v/>
      </c>
      <c r="YY52" t="n">
        <v/>
      </c>
      <c r="YZ52" t="n">
        <v/>
      </c>
      <c r="ZA52" t="n">
        <v/>
      </c>
      <c r="ZB52" t="n">
        <v/>
      </c>
      <c r="ZC52" t="n">
        <v/>
      </c>
      <c r="ZD52" t="n">
        <v/>
      </c>
      <c r="ZE52" t="n">
        <v/>
      </c>
      <c r="ZF52" t="n">
        <v/>
      </c>
      <c r="ZG52" t="n">
        <v/>
      </c>
      <c r="ZH52" t="n">
        <v/>
      </c>
      <c r="ZI52" t="n">
        <v/>
      </c>
      <c r="ZJ52" t="n">
        <v/>
      </c>
      <c r="ZK52" t="n">
        <v/>
      </c>
      <c r="ZL52" t="n">
        <v/>
      </c>
      <c r="ZM52" t="n">
        <v/>
      </c>
      <c r="ZN52" t="n">
        <v>100</v>
      </c>
      <c r="ZO52" t="n">
        <v/>
      </c>
      <c r="ZP52" t="n">
        <v/>
      </c>
      <c r="ZQ52" t="n">
        <v/>
      </c>
      <c r="ZR52" t="n">
        <v/>
      </c>
      <c r="ZS52" t="n">
        <v/>
      </c>
      <c r="ZT52" t="n">
        <v/>
      </c>
      <c r="ZU52" t="n">
        <v/>
      </c>
      <c r="ZV52" t="n">
        <v>2</v>
      </c>
      <c r="ZW52" t="n">
        <v/>
      </c>
      <c r="ZX52" t="n">
        <v/>
      </c>
      <c r="ZY52" t="n">
        <v/>
      </c>
      <c r="ZZ52" t="n">
        <v/>
      </c>
      <c r="AAA52" t="n">
        <v/>
      </c>
      <c r="AAB52" t="n">
        <v/>
      </c>
      <c r="AAC52" t="n">
        <v/>
      </c>
      <c r="AAD52" t="inlineStr">
        <is>
          <t>Pakan segar (misal: rumput)</t>
        </is>
      </c>
      <c r="AAE52" t="n">
        <v/>
      </c>
      <c r="AAF52" t="n">
        <v/>
      </c>
      <c r="AAG52" t="n">
        <v/>
      </c>
      <c r="AAH52" t="n">
        <v/>
      </c>
      <c r="AAI52" t="n">
        <v/>
      </c>
      <c r="AAJ52" t="n">
        <v/>
      </c>
      <c r="AAK52" t="n">
        <v/>
      </c>
      <c r="AAL52" t="inlineStr">
        <is>
          <t>Tidak</t>
        </is>
      </c>
      <c r="AAM52" t="n">
        <v/>
      </c>
      <c r="AAN52" t="n">
        <v/>
      </c>
      <c r="AAO52" t="n">
        <v/>
      </c>
      <c r="AAP52" t="n">
        <v/>
      </c>
      <c r="AAQ52" t="n">
        <v/>
      </c>
      <c r="AAR52" t="inlineStr">
        <is>
          <t>Tidak</t>
        </is>
      </c>
      <c r="AAS52" t="inlineStr">
        <is>
          <t>Tidak pasti/ragu-ragu</t>
        </is>
      </c>
      <c r="AAT52" t="inlineStr">
        <is>
          <t>Diberikan gratis ke orang lain</t>
        </is>
      </c>
      <c r="AAU52" t="n">
        <v>0</v>
      </c>
      <c r="AAV52" t="n">
        <v>0</v>
      </c>
      <c r="AAW52" t="n">
        <v>0</v>
      </c>
      <c r="AAX52" t="n">
        <v>0</v>
      </c>
      <c r="AAY52" t="n">
        <v>1</v>
      </c>
      <c r="AAZ52" t="n">
        <v>0</v>
      </c>
      <c r="ABA52" t="n">
        <v>0</v>
      </c>
      <c r="ABB52" t="n">
        <v/>
      </c>
      <c r="ABC52" t="n">
        <v/>
      </c>
      <c r="ABD52" t="n">
        <v/>
      </c>
      <c r="ABE52" t="n">
        <v/>
      </c>
      <c r="ABF52" t="n">
        <v/>
      </c>
      <c r="ABG52" t="n">
        <v/>
      </c>
      <c r="ABH52" t="n">
        <v/>
      </c>
      <c r="ABI52" t="n">
        <v/>
      </c>
      <c r="ABJ52" t="n">
        <v/>
      </c>
      <c r="ABK52" t="n">
        <v/>
      </c>
      <c r="ABL52" t="n">
        <v/>
      </c>
      <c r="ABM52" t="n">
        <v/>
      </c>
      <c r="ABN52" t="n">
        <v/>
      </c>
      <c r="ABO52" t="n">
        <v/>
      </c>
      <c r="ABP52" t="n">
        <v/>
      </c>
      <c r="ABQ52" t="n">
        <v/>
      </c>
      <c r="ABR52" t="n">
        <v/>
      </c>
      <c r="ABS52" t="n">
        <v/>
      </c>
      <c r="ABT52" t="n">
        <v/>
      </c>
      <c r="ABU52" t="n">
        <v/>
      </c>
      <c r="ABV52" t="n">
        <v/>
      </c>
      <c r="ABW52" t="n">
        <v/>
      </c>
      <c r="ABX52" t="n">
        <v/>
      </c>
      <c r="ABY52" t="n">
        <v/>
      </c>
      <c r="ABZ52" t="n">
        <v/>
      </c>
      <c r="ACA52" t="n">
        <v/>
      </c>
      <c r="ACB52" t="n">
        <v/>
      </c>
      <c r="ACC52" t="n">
        <v/>
      </c>
      <c r="ACD52" t="n">
        <v/>
      </c>
      <c r="ACE52" t="n">
        <v/>
      </c>
      <c r="ACF52" t="n">
        <v/>
      </c>
      <c r="ACG52" t="n">
        <v/>
      </c>
      <c r="ACH52" t="n">
        <v/>
      </c>
      <c r="ACI52" t="n">
        <v/>
      </c>
      <c r="ACJ52" t="n">
        <v/>
      </c>
      <c r="ACK52" t="inlineStr">
        <is>
          <t>Tidak punya waktu mengumpulkannya Ladang/sawah terlalu jauh, sulit untuk mengangkut ke sana Lebih praktis menggunakan pupuk kimia</t>
        </is>
      </c>
      <c r="ACL52" t="n">
        <v>0</v>
      </c>
      <c r="ACM52" t="n">
        <v>0</v>
      </c>
      <c r="ACN52" t="n">
        <v>1</v>
      </c>
      <c r="ACO52" t="n">
        <v>1</v>
      </c>
      <c r="ACP52" t="n">
        <v>0</v>
      </c>
      <c r="ACQ52" t="n">
        <v>1</v>
      </c>
      <c r="ACR52" t="n">
        <v>0</v>
      </c>
      <c r="ACS52" t="n">
        <v/>
      </c>
      <c r="ACT52" t="inlineStr">
        <is>
          <t>Tidak ada</t>
        </is>
      </c>
      <c r="ACU52" t="inlineStr">
        <is>
          <t>Manfaat sangat besar</t>
        </is>
      </c>
      <c r="ACV52" t="inlineStr">
        <is>
          <t>Berkurang</t>
        </is>
      </c>
      <c r="ACW52" t="inlineStr">
        <is>
          <t>Anggota keluarga - Perempuan dewasa</t>
        </is>
      </c>
      <c r="ACX52" t="inlineStr">
        <is>
          <t>Netral/tidak tahu</t>
        </is>
      </c>
      <c r="ACY52" t="inlineStr">
        <is>
          <t>Anggota keluarga - Laki-laki dewasa Anggota keluarga - Perempuan dewasa Anggota keluarga - Anak-anak</t>
        </is>
      </c>
      <c r="ACZ52" t="n">
        <v>1</v>
      </c>
      <c r="ADA52" t="n">
        <v>1</v>
      </c>
      <c r="ADB52" t="n">
        <v>1</v>
      </c>
      <c r="ADC52" t="n">
        <v>0</v>
      </c>
      <c r="ADD52" t="inlineStr">
        <is>
          <t>Puas</t>
        </is>
      </c>
      <c r="ADE52" t="inlineStr">
        <is>
          <t>Puas</t>
        </is>
      </c>
      <c r="ADF52" t="inlineStr">
        <is>
          <t>Puas</t>
        </is>
      </c>
      <c r="ADG52" t="inlineStr">
        <is>
          <t>Puas</t>
        </is>
      </c>
      <c r="ADH52" t="inlineStr">
        <is>
          <t>Tidak</t>
        </is>
      </c>
      <c r="ADI52" t="n">
        <v/>
      </c>
      <c r="ADJ52" t="inlineStr">
        <is>
          <t>Puas</t>
        </is>
      </c>
      <c r="ADK52" t="n">
        <v/>
      </c>
      <c r="ADL52" t="n">
        <v/>
      </c>
      <c r="ADM52" t="n">
        <v/>
      </c>
      <c r="ADN52" t="n">
        <v/>
      </c>
      <c r="ADO52" t="n">
        <v/>
      </c>
      <c r="ADP52" t="n">
        <v/>
      </c>
      <c r="ADQ52" t="n">
        <v/>
      </c>
      <c r="ADR52" t="n">
        <v/>
      </c>
      <c r="ADS52" t="n">
        <v/>
      </c>
      <c r="ADT52" t="n">
        <v/>
      </c>
      <c r="ADU52" t="inlineStr">
        <is>
          <t>Dibiarkan saja</t>
        </is>
      </c>
      <c r="ADV52" t="n">
        <v>0</v>
      </c>
      <c r="ADW52" t="n">
        <v>0</v>
      </c>
      <c r="ADX52" t="n">
        <v>0</v>
      </c>
      <c r="ADY52" t="n">
        <v>0</v>
      </c>
      <c r="ADZ52" t="n">
        <v>0</v>
      </c>
      <c r="AEA52" t="n">
        <v>0</v>
      </c>
      <c r="AEB52" t="n">
        <v>1</v>
      </c>
      <c r="AEC52" t="n">
        <v>0</v>
      </c>
      <c r="AED52" t="inlineStr">
        <is>
          <t>Tidak ada</t>
        </is>
      </c>
      <c r="AEE52" t="inlineStr">
        <is>
          <t>Lainnya</t>
        </is>
      </c>
      <c r="AEF52" t="inlineStr">
        <is>
          <t>Tidak ada</t>
        </is>
      </c>
      <c r="AEG52" t="inlineStr">
        <is>
          <t>Lainnya</t>
        </is>
      </c>
      <c r="AEH52" t="inlineStr">
        <is>
          <t>Tidak menghubungi</t>
        </is>
      </c>
      <c r="AEI52" t="inlineStr">
        <is>
          <t>Seharusnya CPO memberikan nomor call center agar biogas rusak cepat tertangani</t>
        </is>
      </c>
      <c r="AEJ52" t="inlineStr">
        <is>
          <t>Tidak pernah</t>
        </is>
      </c>
      <c r="AEK52" t="inlineStr">
        <is>
          <t>Pengurangan pengeluaran rumah tangga (bahan bakar minyak, pupuk, dll.) Lebih mudah mendapatkan energi Pengurangan waktu dan tenaga Peningkatan kebersihan kandang ternak Dapur lebih bersih dan bebas asap</t>
        </is>
      </c>
      <c r="AEL52" t="n">
        <v>1</v>
      </c>
      <c r="AEM52" t="n">
        <v>1</v>
      </c>
      <c r="AEN52" t="n">
        <v>0</v>
      </c>
      <c r="AEO52" t="n">
        <v>0</v>
      </c>
      <c r="AEP52" t="n">
        <v>0</v>
      </c>
      <c r="AEQ52" t="n">
        <v>1</v>
      </c>
      <c r="AER52" t="n">
        <v>1</v>
      </c>
      <c r="AES52" t="n">
        <v>0</v>
      </c>
      <c r="AET52" t="n">
        <v>1</v>
      </c>
      <c r="AEU52" t="n">
        <v>0</v>
      </c>
      <c r="AEV52" t="n">
        <v>0</v>
      </c>
      <c r="AEW52" t="n">
        <v>0</v>
      </c>
      <c r="AEX52" t="n">
        <v/>
      </c>
      <c r="AEY52" t="inlineStr">
        <is>
          <t>Mengurangi pengeluaran energi</t>
        </is>
      </c>
      <c r="AEZ52" t="n">
        <v/>
      </c>
      <c r="AFA52" t="inlineStr">
        <is>
          <t>Pemerintah daerah</t>
        </is>
      </c>
      <c r="AFB52" t="n">
        <v/>
      </c>
      <c r="AFC52" t="inlineStr">
        <is>
          <t>Suyanto-2-6_41_47.jpg</t>
        </is>
      </c>
      <c r="AFD52" t="inlineStr">
        <is>
          <t>https://kf.kobotoolbox.org/api/v2/assets/avstPQqLr3Ab3ZdcVTXZ6f/data/673492419/attachments/attLSMYXVFQW9BTxsx6E9J8Y/</t>
        </is>
      </c>
      <c r="AFE52" t="inlineStr">
        <is>
          <t>Suyanto-1-6_41_57.jpg</t>
        </is>
      </c>
      <c r="AFF52" t="inlineStr">
        <is>
          <t>https://kf.kobotoolbox.org/api/v2/assets/avstPQqLr3Ab3ZdcVTXZ6f/data/673492419/attachments/attUSt5S2gqv22ZyphMxr3N8/</t>
        </is>
      </c>
      <c r="AFG52" t="inlineStr">
        <is>
          <t>Suyono/suyono_mse_2000</t>
        </is>
      </c>
      <c r="AFH52" t="n">
        <v/>
      </c>
      <c r="AFI52" t="inlineStr">
        <is>
          <t>D1.A Responden mengkonversi harga kayu Rp 200.000, G9. CPO tidak meninggalkan nomor call center</t>
        </is>
      </c>
    </row>
    <row r="53">
      <c r="A53" s="93" t="n">
        <v>46077</v>
      </c>
      <c r="B53" s="93" t="n">
        <v>46078</v>
      </c>
      <c r="C53" t="inlineStr">
        <is>
          <t>suyono</t>
        </is>
      </c>
      <c r="D53" t="inlineStr">
        <is>
          <t>tukiran</t>
        </is>
      </c>
      <c r="E53" t="n">
        <v>0</v>
      </c>
      <c r="F53" t="inlineStr">
        <is>
          <t>-7.633989 110.45526 0 0</t>
        </is>
      </c>
      <c r="G53" t="n">
        <v>-7.633989</v>
      </c>
      <c r="H53" t="n">
        <v>110.45526</v>
      </c>
      <c r="I53" t="n">
        <v>0</v>
      </c>
      <c r="J53" t="n">
        <v>0</v>
      </c>
      <c r="K53" t="n">
        <v>0</v>
      </c>
      <c r="L53" t="inlineStr">
        <is>
          <t>-7.633677 110.455388 0 0</t>
        </is>
      </c>
      <c r="M53" t="n">
        <v>-7.633677</v>
      </c>
      <c r="N53" t="n">
        <v>110.455388</v>
      </c>
      <c r="O53" t="n">
        <v>0</v>
      </c>
      <c r="P53" t="n">
        <v>0</v>
      </c>
      <c r="Q53" t="n">
        <v>0</v>
      </c>
      <c r="R53" t="inlineStr">
        <is>
          <t>DIY</t>
        </is>
      </c>
      <c r="S53" t="n">
        <v>0</v>
      </c>
      <c r="T53" t="n">
        <v>0</v>
      </c>
      <c r="U53" t="n">
        <v>0</v>
      </c>
      <c r="V53" t="n">
        <v>0</v>
      </c>
      <c r="W53" t="n">
        <v>1</v>
      </c>
      <c r="X53" t="n">
        <v>0</v>
      </c>
      <c r="Y53" t="n">
        <v>0</v>
      </c>
      <c r="Z53" t="n">
        <v>0</v>
      </c>
      <c r="AA53" t="n">
        <v>0</v>
      </c>
      <c r="AB53" t="n">
        <v>0</v>
      </c>
      <c r="AC53" t="inlineStr">
        <is>
          <t>SLEMAN</t>
        </is>
      </c>
      <c r="AD53" t="inlineStr">
        <is>
          <t>CANGKRINGAN</t>
        </is>
      </c>
      <c r="AE53" t="inlineStr">
        <is>
          <t>WUKIRSARI</t>
        </is>
      </c>
      <c r="AF53" t="inlineStr">
        <is>
          <t>PINBUK</t>
        </is>
      </c>
      <c r="AG53" t="inlineStr">
        <is>
          <t>PBP1584</t>
        </is>
      </c>
      <c r="AH53" t="n">
        <v>8</v>
      </c>
      <c r="AI53" t="inlineStr">
        <is>
          <t>VPA2</t>
        </is>
      </c>
      <c r="AJ53" t="inlineStr">
        <is>
          <t>Tidak aktif</t>
        </is>
      </c>
      <c r="AK53" t="n">
        <v>62</v>
      </c>
      <c r="AL53" t="inlineStr">
        <is>
          <t>Laki-laki</t>
        </is>
      </c>
      <c r="AM53" t="inlineStr">
        <is>
          <t>Sudah menikah</t>
        </is>
      </c>
      <c r="AN53" t="inlineStr">
        <is>
          <t>SMP/Sederajat</t>
        </is>
      </c>
      <c r="AO53" t="inlineStr">
        <is>
          <t>Petani</t>
        </is>
      </c>
      <c r="AP53" t="n">
        <v>1</v>
      </c>
      <c r="AQ53" t="n">
        <v>0</v>
      </c>
      <c r="AR53" t="n">
        <v>0</v>
      </c>
      <c r="AS53" t="n">
        <v>0</v>
      </c>
      <c r="AT53" t="n">
        <v>0</v>
      </c>
      <c r="AU53" t="n">
        <v>0</v>
      </c>
      <c r="AV53" t="n">
        <v>0</v>
      </c>
      <c r="AW53" t="n">
        <v>0</v>
      </c>
      <c r="AX53" t="n">
        <v/>
      </c>
      <c r="AY53" t="inlineStr">
        <is>
          <t>Peternak</t>
        </is>
      </c>
      <c r="AZ53" t="n">
        <v>0</v>
      </c>
      <c r="BA53" t="n">
        <v>1</v>
      </c>
      <c r="BB53" t="n">
        <v>0</v>
      </c>
      <c r="BC53" t="n">
        <v>0</v>
      </c>
      <c r="BD53" t="n">
        <v>0</v>
      </c>
      <c r="BE53" t="n">
        <v>0</v>
      </c>
      <c r="BF53" t="n">
        <v>0</v>
      </c>
      <c r="BG53" t="n">
        <v>0</v>
      </c>
      <c r="BH53" t="n">
        <v/>
      </c>
      <c r="BI53" t="inlineStr">
        <is>
          <t>&lt;Rp1.500.000</t>
        </is>
      </c>
      <c r="BJ53" t="n">
        <v>1</v>
      </c>
      <c r="BK53" t="n">
        <v>1</v>
      </c>
      <c r="BL53" t="n">
        <v>0</v>
      </c>
      <c r="BM53" t="n">
        <v>0</v>
      </c>
      <c r="BN53" t="inlineStr">
        <is>
          <t>Milik sendiri</t>
        </is>
      </c>
      <c r="BO53" t="inlineStr">
        <is>
          <t>Permanen (dinding bata dan semen)</t>
        </is>
      </c>
      <c r="BP53" t="n">
        <v>1</v>
      </c>
      <c r="BQ53" t="n">
        <v>0</v>
      </c>
      <c r="BR53" t="n">
        <v>0</v>
      </c>
      <c r="BS53" t="n">
        <v>0</v>
      </c>
      <c r="BT53" t="n">
        <v>0</v>
      </c>
      <c r="BU53" t="n">
        <v/>
      </c>
      <c r="BV53" t="inlineStr">
        <is>
          <t>Semen</t>
        </is>
      </c>
      <c r="BW53" t="n">
        <v>0</v>
      </c>
      <c r="BX53" t="n">
        <v>1</v>
      </c>
      <c r="BY53" t="n">
        <v>0</v>
      </c>
      <c r="BZ53" t="n">
        <v>0</v>
      </c>
      <c r="CA53" t="n">
        <v>0</v>
      </c>
      <c r="CB53" t="n">
        <v/>
      </c>
      <c r="CC53" t="inlineStr">
        <is>
          <t>Genting</t>
        </is>
      </c>
      <c r="CD53" t="n">
        <v>0</v>
      </c>
      <c r="CE53" t="n">
        <v>0</v>
      </c>
      <c r="CF53" t="n">
        <v>0</v>
      </c>
      <c r="CG53" t="n">
        <v>0</v>
      </c>
      <c r="CH53" t="n">
        <v>0</v>
      </c>
      <c r="CI53" t="n">
        <v>1</v>
      </c>
      <c r="CJ53" t="n">
        <v>0</v>
      </c>
      <c r="CK53" t="n">
        <v/>
      </c>
      <c r="CL53" t="inlineStr">
        <is>
          <t>Ya</t>
        </is>
      </c>
      <c r="CM53" t="n">
        <v>2018</v>
      </c>
      <c r="CN53" t="inlineStr">
        <is>
          <t>Fixed-Dome (Kubah Tetap)</t>
        </is>
      </c>
      <c r="CO53" t="inlineStr">
        <is>
          <t>4 m³ (2-3 ekor sapi, ±3 jam memasak/hari, ±30 kg slurry/hari)</t>
        </is>
      </c>
      <c r="CP53" t="inlineStr">
        <is>
          <t>Koperasi</t>
        </is>
      </c>
      <c r="CQ53" t="n">
        <v>0</v>
      </c>
      <c r="CR53" t="n">
        <v>0</v>
      </c>
      <c r="CS53" t="n">
        <v>0</v>
      </c>
      <c r="CT53" t="n">
        <v>0</v>
      </c>
      <c r="CU53" t="n">
        <v>0</v>
      </c>
      <c r="CV53" t="n">
        <v>0</v>
      </c>
      <c r="CW53" t="n">
        <v>1</v>
      </c>
      <c r="CX53" t="n">
        <v>0</v>
      </c>
      <c r="CY53" t="inlineStr">
        <is>
          <t>Anggota keluarga - laki-laki Anggota keluarga - perempuan dewasa</t>
        </is>
      </c>
      <c r="CZ53" t="n">
        <v>1</v>
      </c>
      <c r="DA53" t="n">
        <v>1</v>
      </c>
      <c r="DB53" t="n">
        <v>0</v>
      </c>
      <c r="DC53" t="n">
        <v/>
      </c>
      <c r="DD53" t="inlineStr">
        <is>
          <t>Anggota keluarga - laki-laki</t>
        </is>
      </c>
      <c r="DE53" t="n">
        <v>1</v>
      </c>
      <c r="DF53" t="n">
        <v>0</v>
      </c>
      <c r="DG53" t="n">
        <v>0</v>
      </c>
      <c r="DH53" t="n">
        <v>0</v>
      </c>
      <c r="DI53" t="n">
        <v/>
      </c>
      <c r="DJ53" t="inlineStr">
        <is>
          <t>CPO atau pendamping</t>
        </is>
      </c>
      <c r="DK53" t="n">
        <v>0</v>
      </c>
      <c r="DL53" t="n">
        <v>0</v>
      </c>
      <c r="DM53" t="n">
        <v>1</v>
      </c>
      <c r="DN53" t="n">
        <v>0</v>
      </c>
      <c r="DO53" t="n">
        <v/>
      </c>
      <c r="DP53" t="inlineStr">
        <is>
          <t>Tidak berfungsi sama sekali</t>
        </is>
      </c>
      <c r="DQ53" t="inlineStr">
        <is>
          <t>&gt;1 tahun yang lalu</t>
        </is>
      </c>
      <c r="DR53" t="inlineStr">
        <is>
          <t>Masalah teknis (misalnya kerusakan pada komponen)</t>
        </is>
      </c>
      <c r="DS53" t="n">
        <v/>
      </c>
      <c r="DT53" t="inlineStr">
        <is>
          <t>Kompor Manometer Pipa gas utama Reaktor biogas (penampung gas, digester, manhole, outlet, dan overflow)</t>
        </is>
      </c>
      <c r="DU53" t="n">
        <v>1</v>
      </c>
      <c r="DV53" t="n">
        <v>0</v>
      </c>
      <c r="DW53" t="n">
        <v>0</v>
      </c>
      <c r="DX53" t="n">
        <v>1</v>
      </c>
      <c r="DY53" t="n">
        <v>1</v>
      </c>
      <c r="DZ53" t="n">
        <v>0</v>
      </c>
      <c r="EA53" t="n">
        <v>0</v>
      </c>
      <c r="EB53" t="n">
        <v>0</v>
      </c>
      <c r="EC53" t="n">
        <v>0</v>
      </c>
      <c r="ED53" t="n">
        <v>1</v>
      </c>
      <c r="EE53" t="n">
        <v>0</v>
      </c>
      <c r="EF53" t="n">
        <v>0</v>
      </c>
      <c r="EG53" t="n">
        <v>0</v>
      </c>
      <c r="EH53" t="n">
        <v>0</v>
      </c>
      <c r="EI53" t="inlineStr">
        <is>
          <t>Kurangnya dukungan atau pemantauan dari pemerintah atau CPO Keterbatasan akses terhadap informasi atau pelatihan terkait biogas</t>
        </is>
      </c>
      <c r="EJ53" t="n">
        <v>0</v>
      </c>
      <c r="EK53" t="n">
        <v>1</v>
      </c>
      <c r="EL53" t="n">
        <v>1</v>
      </c>
      <c r="EM53" t="n">
        <v>0</v>
      </c>
      <c r="EN53" t="n">
        <v>0</v>
      </c>
      <c r="EO53" t="n">
        <v/>
      </c>
      <c r="EP53" t="inlineStr">
        <is>
          <t>Ya, tetapi kurang jelas dan sulit diikuti</t>
        </is>
      </c>
      <c r="EQ53" t="inlineStr">
        <is>
          <t>Bukan pelatihan</t>
        </is>
      </c>
      <c r="ER53" t="inlineStr">
        <is>
          <t>CPO atau pendamping</t>
        </is>
      </c>
      <c r="ES53" t="n">
        <v>1</v>
      </c>
      <c r="ET53" t="n">
        <v>0</v>
      </c>
      <c r="EU53" t="n">
        <v>0</v>
      </c>
      <c r="EV53" t="n">
        <v>0</v>
      </c>
      <c r="EW53" t="n">
        <v/>
      </c>
      <c r="EX53" t="inlineStr">
        <is>
          <t>Anggota keluarga - Laki-laki</t>
        </is>
      </c>
      <c r="EY53" t="n">
        <v>1</v>
      </c>
      <c r="EZ53" t="n">
        <v>0</v>
      </c>
      <c r="FA53" t="n">
        <v>0</v>
      </c>
      <c r="FB53" t="n">
        <v/>
      </c>
      <c r="FC53" t="inlineStr">
        <is>
          <t>Jarang sekali</t>
        </is>
      </c>
      <c r="FD53" t="inlineStr">
        <is>
          <t>Rp 0,000</t>
        </is>
      </c>
      <c r="FE53" t="inlineStr">
        <is>
          <t>Mengetahui</t>
        </is>
      </c>
      <c r="FF53" t="inlineStr">
        <is>
          <t>Sering (setiap minggu)</t>
        </is>
      </c>
      <c r="FG53" t="inlineStr">
        <is>
          <t>Tidak mengetahui</t>
        </is>
      </c>
      <c r="FH53" t="inlineStr">
        <is>
          <t>Tidak pernah</t>
        </is>
      </c>
      <c r="FI53" t="inlineStr">
        <is>
          <t>Tidak mengetahui</t>
        </is>
      </c>
      <c r="FJ53" t="inlineStr">
        <is>
          <t>Sering (setiap minggu)</t>
        </is>
      </c>
      <c r="FK53" t="inlineStr">
        <is>
          <t>Tidak mengetahui</t>
        </is>
      </c>
      <c r="FL53" t="inlineStr">
        <is>
          <t>Tidak pernah</t>
        </is>
      </c>
      <c r="FM53" t="inlineStr">
        <is>
          <t>Mengetahui</t>
        </is>
      </c>
      <c r="FN53" t="inlineStr">
        <is>
          <t>Cukup sering (2 minggu sekali)</t>
        </is>
      </c>
      <c r="FO53" t="inlineStr">
        <is>
          <t>Mengetahui</t>
        </is>
      </c>
      <c r="FP53" t="inlineStr">
        <is>
          <t>Cukup sering (2 minggu sekali)</t>
        </is>
      </c>
      <c r="FQ53" t="inlineStr">
        <is>
          <t>Mengetahui</t>
        </is>
      </c>
      <c r="FR53" t="inlineStr">
        <is>
          <t>Ya</t>
        </is>
      </c>
      <c r="FS53" t="inlineStr">
        <is>
          <t>Mengetahui</t>
        </is>
      </c>
      <c r="FT53" t="inlineStr">
        <is>
          <t>Ya, selalu</t>
        </is>
      </c>
      <c r="FU53" t="inlineStr">
        <is>
          <t>Laki-laki dewasa Perempuan dewasa</t>
        </is>
      </c>
      <c r="FV53" t="n">
        <v>1</v>
      </c>
      <c r="FW53" t="n">
        <v>1</v>
      </c>
      <c r="FX53" t="n">
        <v>0</v>
      </c>
      <c r="FY53" t="n">
        <v>0</v>
      </c>
      <c r="FZ53" t="inlineStr">
        <is>
          <t>Kurang memahami</t>
        </is>
      </c>
      <c r="GA53" t="inlineStr">
        <is>
          <t>Teman/keluarga</t>
        </is>
      </c>
      <c r="GB53" t="n">
        <v>0</v>
      </c>
      <c r="GC53" t="n">
        <v>0</v>
      </c>
      <c r="GD53" t="n">
        <v>1</v>
      </c>
      <c r="GE53" t="n">
        <v>0</v>
      </c>
      <c r="GF53" t="n">
        <v/>
      </c>
      <c r="GG53" t="inlineStr">
        <is>
          <t>Kadang-kadang</t>
        </is>
      </c>
      <c r="GH53" t="inlineStr">
        <is>
          <t>Tidak</t>
        </is>
      </c>
      <c r="GI53" t="n">
        <v/>
      </c>
      <c r="GJ53" t="n">
        <v/>
      </c>
      <c r="GK53" t="n">
        <v/>
      </c>
      <c r="GL53" t="n">
        <v/>
      </c>
      <c r="GM53" t="n">
        <v/>
      </c>
      <c r="GN53" t="n">
        <v/>
      </c>
      <c r="GO53" t="n">
        <v/>
      </c>
      <c r="GP53" t="inlineStr">
        <is>
          <t>Penuh (100%)</t>
        </is>
      </c>
      <c r="GQ53" t="inlineStr">
        <is>
          <t>Kayu bakar</t>
        </is>
      </c>
      <c r="GR53" t="n">
        <v>0</v>
      </c>
      <c r="GS53" t="n">
        <v>1</v>
      </c>
      <c r="GT53" t="n">
        <v>0</v>
      </c>
      <c r="GU53" t="n">
        <v>0</v>
      </c>
      <c r="GV53" t="n">
        <v>0</v>
      </c>
      <c r="GW53" t="n">
        <v>0</v>
      </c>
      <c r="GX53" t="n">
        <v>0</v>
      </c>
      <c r="GY53" t="n">
        <v/>
      </c>
      <c r="GZ53" t="inlineStr">
        <is>
          <t>Tidak</t>
        </is>
      </c>
      <c r="HA53" t="n">
        <v>300</v>
      </c>
      <c r="HB53" t="n">
        <v>0</v>
      </c>
      <c r="HC53" t="n">
        <v>100</v>
      </c>
      <c r="HD53" t="n">
        <v>0</v>
      </c>
      <c r="HE53" t="n">
        <v/>
      </c>
      <c r="HF53" t="n">
        <v/>
      </c>
      <c r="HG53" t="n">
        <v/>
      </c>
      <c r="HH53" t="n">
        <v/>
      </c>
      <c r="HI53" t="n">
        <v/>
      </c>
      <c r="HJ53" t="n">
        <v/>
      </c>
      <c r="HK53" t="n">
        <v/>
      </c>
      <c r="HL53" t="n">
        <v/>
      </c>
      <c r="HM53" t="n">
        <v/>
      </c>
      <c r="HN53" t="n">
        <v/>
      </c>
      <c r="HO53" t="n">
        <v/>
      </c>
      <c r="HP53" t="n">
        <v/>
      </c>
      <c r="HQ53" t="n">
        <v/>
      </c>
      <c r="HR53" t="n">
        <v/>
      </c>
      <c r="HS53" t="n">
        <v/>
      </c>
      <c r="HT53" t="n">
        <v/>
      </c>
      <c r="HU53" t="n">
        <v/>
      </c>
      <c r="HV53" t="n">
        <v/>
      </c>
      <c r="HW53" t="n">
        <v/>
      </c>
      <c r="HX53" t="n">
        <v/>
      </c>
      <c r="HY53" t="n">
        <v>200</v>
      </c>
      <c r="HZ53" t="n">
        <v>0</v>
      </c>
      <c r="IA53" t="n">
        <v/>
      </c>
      <c r="IB53" t="n">
        <v/>
      </c>
      <c r="IC53" t="n">
        <v/>
      </c>
      <c r="ID53" t="n">
        <v/>
      </c>
      <c r="IE53" t="n">
        <v/>
      </c>
      <c r="IF53" t="n">
        <v/>
      </c>
      <c r="IG53" t="n">
        <v/>
      </c>
      <c r="IH53" t="n">
        <v/>
      </c>
      <c r="II53" t="n">
        <v/>
      </c>
      <c r="IJ53" t="n">
        <v/>
      </c>
      <c r="IK53" t="inlineStr">
        <is>
          <t>15-30 kg</t>
        </is>
      </c>
      <c r="IL53" t="inlineStr">
        <is>
          <t>&lt;1 jam</t>
        </is>
      </c>
      <c r="IM53" t="inlineStr">
        <is>
          <t>Ya</t>
        </is>
      </c>
      <c r="IN53" t="inlineStr">
        <is>
          <t>Tidak</t>
        </is>
      </c>
      <c r="IO53" t="inlineStr">
        <is>
          <t>Lebih bersih</t>
        </is>
      </c>
      <c r="IP53" t="inlineStr">
        <is>
          <t>Tidak pernah</t>
        </is>
      </c>
      <c r="IQ53" t="inlineStr">
        <is>
          <t>Tidak pernah</t>
        </is>
      </c>
      <c r="IR53" t="n">
        <v/>
      </c>
      <c r="IS53" t="n">
        <v/>
      </c>
      <c r="IT53" t="n">
        <v/>
      </c>
      <c r="IU53" t="n">
        <v/>
      </c>
      <c r="IV53" t="n">
        <v/>
      </c>
      <c r="IW53" t="n">
        <v/>
      </c>
      <c r="IX53" t="n">
        <v/>
      </c>
      <c r="IY53" t="n">
        <v/>
      </c>
      <c r="IZ53" t="inlineStr">
        <is>
          <t>Tidak pernah</t>
        </is>
      </c>
      <c r="JA53" t="n">
        <v/>
      </c>
      <c r="JB53" t="n">
        <v/>
      </c>
      <c r="JC53" t="n">
        <v/>
      </c>
      <c r="JD53" t="n">
        <v/>
      </c>
      <c r="JE53" t="n">
        <v/>
      </c>
      <c r="JF53" t="n">
        <v/>
      </c>
      <c r="JG53" t="n">
        <v/>
      </c>
      <c r="JH53" t="n">
        <v/>
      </c>
      <c r="JI53" t="inlineStr">
        <is>
          <t>Tidak pernah</t>
        </is>
      </c>
      <c r="JJ53" t="n">
        <v/>
      </c>
      <c r="JK53" t="n">
        <v/>
      </c>
      <c r="JL53" t="n">
        <v/>
      </c>
      <c r="JM53" t="n">
        <v/>
      </c>
      <c r="JN53" t="n">
        <v/>
      </c>
      <c r="JO53" t="n">
        <v/>
      </c>
      <c r="JP53" t="n">
        <v/>
      </c>
      <c r="JQ53" t="n">
        <v/>
      </c>
      <c r="JR53" t="inlineStr">
        <is>
          <t>Tidak pernah</t>
        </is>
      </c>
      <c r="JS53" t="n">
        <v/>
      </c>
      <c r="JT53" t="n">
        <v/>
      </c>
      <c r="JU53" t="n">
        <v/>
      </c>
      <c r="JV53" t="n">
        <v/>
      </c>
      <c r="JW53" t="n">
        <v/>
      </c>
      <c r="JX53" t="n">
        <v/>
      </c>
      <c r="JY53" t="n">
        <v/>
      </c>
      <c r="JZ53" t="n">
        <v/>
      </c>
      <c r="KA53" t="inlineStr">
        <is>
          <t>Tidak pernah</t>
        </is>
      </c>
      <c r="KB53" t="n">
        <v/>
      </c>
      <c r="KC53" t="n">
        <v/>
      </c>
      <c r="KD53" t="n">
        <v/>
      </c>
      <c r="KE53" t="n">
        <v/>
      </c>
      <c r="KF53" t="n">
        <v/>
      </c>
      <c r="KG53" t="n">
        <v/>
      </c>
      <c r="KH53" t="n">
        <v/>
      </c>
      <c r="KI53" t="n">
        <v/>
      </c>
      <c r="KJ53" t="inlineStr">
        <is>
          <t>Tidak pernah</t>
        </is>
      </c>
      <c r="KK53" t="n">
        <v/>
      </c>
      <c r="KL53" t="n">
        <v/>
      </c>
      <c r="KM53" t="n">
        <v/>
      </c>
      <c r="KN53" t="n">
        <v/>
      </c>
      <c r="KO53" t="n">
        <v/>
      </c>
      <c r="KP53" t="n">
        <v/>
      </c>
      <c r="KQ53" t="n">
        <v/>
      </c>
      <c r="KR53" t="n">
        <v/>
      </c>
      <c r="KS53" t="inlineStr">
        <is>
          <t>Cukup membaik</t>
        </is>
      </c>
      <c r="KT53" t="inlineStr">
        <is>
          <t>0-1 kali</t>
        </is>
      </c>
      <c r="KU53" t="inlineStr">
        <is>
          <t>0-1 kali</t>
        </is>
      </c>
      <c r="KV53" t="inlineStr">
        <is>
          <t>Tidak ada</t>
        </is>
      </c>
      <c r="KW53" t="n">
        <v>0</v>
      </c>
      <c r="KX53" t="n">
        <v>0</v>
      </c>
      <c r="KY53" t="n">
        <v>0</v>
      </c>
      <c r="KZ53" t="n">
        <v>1</v>
      </c>
      <c r="LA53" t="inlineStr">
        <is>
          <t>Cukup membaik</t>
        </is>
      </c>
      <c r="LB53" t="inlineStr">
        <is>
          <t>Cukup membaik</t>
        </is>
      </c>
      <c r="LC53" t="n">
        <v>4</v>
      </c>
      <c r="LD53" t="n">
        <v>3</v>
      </c>
      <c r="LE53" t="n">
        <v>0</v>
      </c>
      <c r="LF53" t="n">
        <v>0</v>
      </c>
      <c r="LG53" t="inlineStr">
        <is>
          <t>Ya</t>
        </is>
      </c>
      <c r="LH53" t="n">
        <v>100000</v>
      </c>
      <c r="LI53" t="n">
        <v/>
      </c>
      <c r="LJ53" t="inlineStr">
        <is>
          <t>Kesehatan Kebutuhan rumah tangga</t>
        </is>
      </c>
      <c r="LK53" t="n">
        <v>0</v>
      </c>
      <c r="LL53" t="n">
        <v>1</v>
      </c>
      <c r="LM53" t="n">
        <v>0</v>
      </c>
      <c r="LN53" t="n">
        <v>0</v>
      </c>
      <c r="LO53" t="n">
        <v>1</v>
      </c>
      <c r="LP53" t="n">
        <v>0</v>
      </c>
      <c r="LQ53" t="n">
        <v>0</v>
      </c>
      <c r="LR53" t="n">
        <v/>
      </c>
      <c r="LS53" t="n">
        <v>50</v>
      </c>
      <c r="LT53" t="n">
        <v>0</v>
      </c>
      <c r="LU53" t="n">
        <v>0</v>
      </c>
      <c r="LV53" t="n">
        <v>25</v>
      </c>
      <c r="LW53" t="n">
        <v>0</v>
      </c>
      <c r="LX53" t="n">
        <v>0</v>
      </c>
      <c r="LY53" t="n">
        <v>10</v>
      </c>
      <c r="LZ53" t="n">
        <v>0</v>
      </c>
      <c r="MA53" t="n">
        <v>0</v>
      </c>
      <c r="MB53" t="inlineStr">
        <is>
          <t>Ya</t>
        </is>
      </c>
      <c r="MC53" t="n">
        <v>90</v>
      </c>
      <c r="MD53" t="n">
        <v>30</v>
      </c>
      <c r="ME53" t="n">
        <v>60</v>
      </c>
      <c r="MF53" t="n">
        <v>30</v>
      </c>
      <c r="MG53" t="n">
        <v>0</v>
      </c>
      <c r="MH53" t="n">
        <v>0</v>
      </c>
      <c r="MI53" t="inlineStr">
        <is>
          <t>Aktivitas sosial diluar rumah (misalnya, berkumpul dengan tetangga, mengikuti kegiatan PKK, dsb) Istirahat</t>
        </is>
      </c>
      <c r="MJ53" t="n">
        <v>0</v>
      </c>
      <c r="MK53" t="n">
        <v>1</v>
      </c>
      <c r="ML53" t="n">
        <v>1</v>
      </c>
      <c r="MM53" t="n">
        <v>0</v>
      </c>
      <c r="MN53" t="n">
        <v>0</v>
      </c>
      <c r="MO53" t="n">
        <v>0</v>
      </c>
      <c r="MP53" t="n">
        <v/>
      </c>
      <c r="MQ53" t="n">
        <v/>
      </c>
      <c r="MR53" t="inlineStr">
        <is>
          <t>Istirahat</t>
        </is>
      </c>
      <c r="MS53" t="inlineStr">
        <is>
          <t>Pengajian, pertemuan warga</t>
        </is>
      </c>
      <c r="MT53" t="n">
        <v/>
      </c>
      <c r="MU53" t="inlineStr">
        <is>
          <t>Tidak</t>
        </is>
      </c>
      <c r="MV53" t="n">
        <v/>
      </c>
      <c r="MW53" t="n">
        <v/>
      </c>
      <c r="MX53" t="n">
        <v/>
      </c>
      <c r="MY53" t="n">
        <v/>
      </c>
      <c r="MZ53" t="n">
        <v/>
      </c>
      <c r="NA53" t="n">
        <v/>
      </c>
      <c r="NB53" t="n">
        <v/>
      </c>
      <c r="NC53" t="n">
        <v/>
      </c>
      <c r="ND53" t="n">
        <v/>
      </c>
      <c r="NE53" t="n">
        <v/>
      </c>
      <c r="NF53" t="n">
        <v/>
      </c>
      <c r="NG53" t="n">
        <v/>
      </c>
      <c r="NH53" t="n">
        <v/>
      </c>
      <c r="NI53" t="n">
        <v/>
      </c>
      <c r="NJ53" t="n">
        <v/>
      </c>
      <c r="NK53" t="n">
        <v/>
      </c>
      <c r="NL53" t="inlineStr">
        <is>
          <t>Tidak</t>
        </is>
      </c>
      <c r="NM53" t="inlineStr">
        <is>
          <t>100% dana hibah</t>
        </is>
      </c>
      <c r="NN53" t="inlineStr">
        <is>
          <t>0 (100% sumber pembiayaan dari hibah)</t>
        </is>
      </c>
      <c r="NO53" t="inlineStr">
        <is>
          <t>Pemerintah</t>
        </is>
      </c>
      <c r="NP53" t="n">
        <v/>
      </c>
      <c r="NQ53" t="n">
        <v/>
      </c>
      <c r="NR53" t="n">
        <v/>
      </c>
      <c r="NS53" t="n">
        <v/>
      </c>
      <c r="NT53" t="n">
        <v/>
      </c>
      <c r="NU53" t="n">
        <v/>
      </c>
      <c r="NV53" t="n">
        <v/>
      </c>
      <c r="NW53" t="n">
        <v/>
      </c>
      <c r="NX53" t="inlineStr">
        <is>
          <t>Sedikit meningkat</t>
        </is>
      </c>
      <c r="NY53" t="n">
        <v>45</v>
      </c>
      <c r="NZ53" t="n">
        <v>0</v>
      </c>
      <c r="OA53" t="n">
        <v>0</v>
      </c>
      <c r="OB53" t="n">
        <v>10</v>
      </c>
      <c r="OC53" t="n">
        <v>0</v>
      </c>
      <c r="OD53" t="n">
        <v>0</v>
      </c>
      <c r="OE53" t="inlineStr">
        <is>
          <t>Lebih baik</t>
        </is>
      </c>
      <c r="OF53" t="inlineStr">
        <is>
          <t>Lebih baik (beda waktu memasak 5-30 menit, ATAU tidak lagi ada rasa/bau makanan yang berubah, ATAU alasan lainnya)</t>
        </is>
      </c>
      <c r="OG53" t="inlineStr">
        <is>
          <t>Tidak</t>
        </is>
      </c>
      <c r="OH53" t="n">
        <v>3</v>
      </c>
      <c r="OI53" t="n">
        <v>0</v>
      </c>
      <c r="OJ53" t="n">
        <v>0</v>
      </c>
      <c r="OK53" t="n">
        <v>0</v>
      </c>
      <c r="OL53" t="n">
        <v>0</v>
      </c>
      <c r="OM53" t="n">
        <v>0</v>
      </c>
      <c r="ON53" t="n">
        <v>0</v>
      </c>
      <c r="OO53" t="n">
        <v>0</v>
      </c>
      <c r="OP53" t="inlineStr">
        <is>
          <t>Sapi pedaging</t>
        </is>
      </c>
      <c r="OQ53" t="n">
        <v>1</v>
      </c>
      <c r="OR53" t="n">
        <v>0</v>
      </c>
      <c r="OS53" t="n">
        <v>0</v>
      </c>
      <c r="OT53" t="n">
        <v>0</v>
      </c>
      <c r="OU53" t="n">
        <v>0</v>
      </c>
      <c r="OV53" t="n">
        <v>0</v>
      </c>
      <c r="OW53" t="n">
        <v>0</v>
      </c>
      <c r="OX53" t="n">
        <v>0</v>
      </c>
      <c r="OY53" t="n">
        <v>0</v>
      </c>
      <c r="OZ53" t="inlineStr">
        <is>
          <t>Sapi pedaging</t>
        </is>
      </c>
      <c r="PA53" t="n">
        <v>1</v>
      </c>
      <c r="PB53" t="n">
        <v>0</v>
      </c>
      <c r="PC53" t="n">
        <v>0</v>
      </c>
      <c r="PD53" t="n">
        <v>0</v>
      </c>
      <c r="PE53" t="n">
        <v>0</v>
      </c>
      <c r="PF53" t="n">
        <v>0</v>
      </c>
      <c r="PG53" t="n">
        <v>0</v>
      </c>
      <c r="PH53" t="n">
        <v>0</v>
      </c>
      <c r="PI53" t="n">
        <v>0</v>
      </c>
      <c r="PJ53" t="inlineStr">
        <is>
          <t>Tidak ada</t>
        </is>
      </c>
      <c r="PK53" t="n">
        <v>0</v>
      </c>
      <c r="PL53" t="n">
        <v>0</v>
      </c>
      <c r="PM53" t="n">
        <v>0</v>
      </c>
      <c r="PN53" t="n">
        <v>0</v>
      </c>
      <c r="PO53" t="n">
        <v>0</v>
      </c>
      <c r="PP53" t="n">
        <v>0</v>
      </c>
      <c r="PQ53" t="n">
        <v>0</v>
      </c>
      <c r="PR53" t="n">
        <v>0</v>
      </c>
      <c r="PS53" t="n">
        <v>1</v>
      </c>
      <c r="PT53" t="inlineStr">
        <is>
          <t>1-Disebarkan ke lahan terbuka</t>
        </is>
      </c>
      <c r="PU53" t="n">
        <v>0</v>
      </c>
      <c r="PV53" t="n">
        <v>0</v>
      </c>
      <c r="PW53" t="n">
        <v>0</v>
      </c>
      <c r="PX53" t="n">
        <v>0</v>
      </c>
      <c r="PY53" t="n">
        <v>0</v>
      </c>
      <c r="PZ53" t="n">
        <v>1</v>
      </c>
      <c r="QA53" t="n">
        <v>0</v>
      </c>
      <c r="QB53" t="n">
        <v>0</v>
      </c>
      <c r="QC53" t="n">
        <v>0</v>
      </c>
      <c r="QD53" t="n">
        <v/>
      </c>
      <c r="QE53" t="n">
        <v/>
      </c>
      <c r="QF53" t="n">
        <v/>
      </c>
      <c r="QG53" t="n">
        <v/>
      </c>
      <c r="QH53" t="n">
        <v/>
      </c>
      <c r="QI53" t="n">
        <v/>
      </c>
      <c r="QJ53" t="n">
        <v/>
      </c>
      <c r="QK53" t="n">
        <v/>
      </c>
      <c r="QL53" t="n">
        <v/>
      </c>
      <c r="QM53" t="n">
        <v/>
      </c>
      <c r="QN53" t="n">
        <v/>
      </c>
      <c r="QO53" t="n">
        <v/>
      </c>
      <c r="QP53" t="n">
        <v/>
      </c>
      <c r="QQ53" t="n">
        <v/>
      </c>
      <c r="QR53" t="n">
        <v/>
      </c>
      <c r="QS53" t="n">
        <v/>
      </c>
      <c r="QT53" t="n">
        <v/>
      </c>
      <c r="QU53" t="n">
        <v/>
      </c>
      <c r="QV53" t="n">
        <v/>
      </c>
      <c r="QW53" t="n">
        <v/>
      </c>
      <c r="QX53" t="n">
        <v/>
      </c>
      <c r="QY53" t="n">
        <v/>
      </c>
      <c r="QZ53" t="n">
        <v/>
      </c>
      <c r="RA53" t="n">
        <v/>
      </c>
      <c r="RB53" t="n">
        <v/>
      </c>
      <c r="RC53" t="n">
        <v/>
      </c>
      <c r="RD53" t="n">
        <v/>
      </c>
      <c r="RE53" t="n">
        <v/>
      </c>
      <c r="RF53" t="n">
        <v/>
      </c>
      <c r="RG53" t="n">
        <v/>
      </c>
      <c r="RH53" t="n">
        <v/>
      </c>
      <c r="RI53" t="n">
        <v/>
      </c>
      <c r="RJ53" t="n">
        <v/>
      </c>
      <c r="RK53" t="n">
        <v/>
      </c>
      <c r="RL53" t="n">
        <v/>
      </c>
      <c r="RM53" t="n">
        <v/>
      </c>
      <c r="RN53" t="n">
        <v/>
      </c>
      <c r="RO53" t="n">
        <v/>
      </c>
      <c r="RP53" t="n">
        <v/>
      </c>
      <c r="RQ53" t="n">
        <v/>
      </c>
      <c r="RR53" t="n">
        <v/>
      </c>
      <c r="RS53" t="n">
        <v/>
      </c>
      <c r="RT53" t="n">
        <v/>
      </c>
      <c r="RU53" t="n">
        <v/>
      </c>
      <c r="RV53" t="n">
        <v/>
      </c>
      <c r="RW53" t="n">
        <v/>
      </c>
      <c r="RX53" t="n">
        <v/>
      </c>
      <c r="RY53" t="n">
        <v/>
      </c>
      <c r="RZ53" t="n">
        <v/>
      </c>
      <c r="SA53" t="n">
        <v/>
      </c>
      <c r="SB53" t="n">
        <v/>
      </c>
      <c r="SC53" t="n">
        <v/>
      </c>
      <c r="SD53" t="n">
        <v/>
      </c>
      <c r="SE53" t="n">
        <v/>
      </c>
      <c r="SF53" t="n">
        <v/>
      </c>
      <c r="SG53" t="n">
        <v/>
      </c>
      <c r="SH53" t="n">
        <v/>
      </c>
      <c r="SI53" t="n">
        <v/>
      </c>
      <c r="SJ53" t="n">
        <v/>
      </c>
      <c r="SK53" t="n">
        <v/>
      </c>
      <c r="SL53" t="n">
        <v/>
      </c>
      <c r="SM53" t="n">
        <v/>
      </c>
      <c r="SN53" t="n">
        <v/>
      </c>
      <c r="SO53" t="n">
        <v/>
      </c>
      <c r="SP53" t="n">
        <v/>
      </c>
      <c r="SQ53" t="n">
        <v/>
      </c>
      <c r="SR53" t="n">
        <v/>
      </c>
      <c r="SS53" t="n">
        <v/>
      </c>
      <c r="ST53" t="n">
        <v/>
      </c>
      <c r="SU53" t="n">
        <v/>
      </c>
      <c r="SV53" t="n">
        <v/>
      </c>
      <c r="SW53" t="n">
        <v/>
      </c>
      <c r="SX53" t="n">
        <v/>
      </c>
      <c r="SY53" t="n">
        <v>2</v>
      </c>
      <c r="SZ53" t="n">
        <v/>
      </c>
      <c r="TA53" t="n">
        <v/>
      </c>
      <c r="TB53" t="n">
        <v/>
      </c>
      <c r="TC53" t="n">
        <v/>
      </c>
      <c r="TD53" t="n">
        <v/>
      </c>
      <c r="TE53" t="n">
        <v/>
      </c>
      <c r="TF53" t="n">
        <v/>
      </c>
      <c r="TG53" t="n">
        <v>3</v>
      </c>
      <c r="TH53" t="n">
        <v>0</v>
      </c>
      <c r="TI53" t="n">
        <v>0</v>
      </c>
      <c r="TJ53" t="n">
        <v>0</v>
      </c>
      <c r="TK53" t="n">
        <v>0</v>
      </c>
      <c r="TL53" t="n">
        <v>0</v>
      </c>
      <c r="TM53" t="n">
        <v>0</v>
      </c>
      <c r="TN53" t="n">
        <v>0</v>
      </c>
      <c r="TO53" t="n">
        <v>0</v>
      </c>
      <c r="TP53" t="n">
        <v>0</v>
      </c>
      <c r="TQ53" t="n">
        <v>1</v>
      </c>
      <c r="TR53" t="n">
        <v>0</v>
      </c>
      <c r="TS53" t="n">
        <v/>
      </c>
      <c r="TT53" t="n">
        <v/>
      </c>
      <c r="TU53" t="n">
        <v/>
      </c>
      <c r="TV53" t="n">
        <v/>
      </c>
      <c r="TW53" t="n">
        <v/>
      </c>
      <c r="TX53" t="n">
        <v/>
      </c>
      <c r="TY53" t="n">
        <v/>
      </c>
      <c r="TZ53" t="n">
        <v/>
      </c>
      <c r="UA53" t="n">
        <v/>
      </c>
      <c r="UB53" t="n">
        <v/>
      </c>
      <c r="UC53" t="n">
        <v/>
      </c>
      <c r="UD53" t="n">
        <v/>
      </c>
      <c r="UE53" t="n">
        <v/>
      </c>
      <c r="UF53" t="n">
        <v/>
      </c>
      <c r="UG53" t="n">
        <v/>
      </c>
      <c r="UH53" t="n">
        <v/>
      </c>
      <c r="UI53" t="n">
        <v/>
      </c>
      <c r="UJ53" t="n">
        <v/>
      </c>
      <c r="UK53" t="n">
        <v/>
      </c>
      <c r="UL53" t="n">
        <v/>
      </c>
      <c r="UM53" t="n">
        <v/>
      </c>
      <c r="UN53" t="n">
        <v/>
      </c>
      <c r="UO53" t="n">
        <v/>
      </c>
      <c r="UP53" t="n">
        <v/>
      </c>
      <c r="UQ53" t="n">
        <v/>
      </c>
      <c r="UR53" t="n">
        <v/>
      </c>
      <c r="US53" t="n">
        <v/>
      </c>
      <c r="UT53" t="n">
        <v/>
      </c>
      <c r="UU53" t="inlineStr">
        <is>
          <t>Pemberian pakan di kandang</t>
        </is>
      </c>
      <c r="UV53" t="n">
        <v/>
      </c>
      <c r="UW53" t="n">
        <v/>
      </c>
      <c r="UX53" t="n">
        <v/>
      </c>
      <c r="UY53" t="n">
        <v/>
      </c>
      <c r="UZ53" t="n">
        <v/>
      </c>
      <c r="VA53" t="n">
        <v/>
      </c>
      <c r="VB53" t="n">
        <v/>
      </c>
      <c r="VC53" t="inlineStr">
        <is>
          <t>Sangat jarang (&gt;1 bulan sekali)</t>
        </is>
      </c>
      <c r="VD53" t="n">
        <v/>
      </c>
      <c r="VE53" t="n">
        <v/>
      </c>
      <c r="VF53" t="n">
        <v/>
      </c>
      <c r="VG53" t="n">
        <v/>
      </c>
      <c r="VH53" t="n">
        <v/>
      </c>
      <c r="VI53" t="n">
        <v/>
      </c>
      <c r="VJ53" t="n">
        <v/>
      </c>
      <c r="VK53" t="inlineStr">
        <is>
          <t>Sering (1 kali sehari)</t>
        </is>
      </c>
      <c r="VL53" t="n">
        <v/>
      </c>
      <c r="VM53" t="n">
        <v/>
      </c>
      <c r="VN53" t="n">
        <v/>
      </c>
      <c r="VO53" t="n">
        <v/>
      </c>
      <c r="VP53" t="n">
        <v/>
      </c>
      <c r="VQ53" t="n">
        <v/>
      </c>
      <c r="VR53" t="n">
        <v/>
      </c>
      <c r="VS53" t="inlineStr">
        <is>
          <t>3-Disimpan terbuka (dry lot) 6-Digester biogas</t>
        </is>
      </c>
      <c r="VT53" t="n">
        <v>0</v>
      </c>
      <c r="VU53" t="n">
        <v>0</v>
      </c>
      <c r="VV53" t="n">
        <v>0</v>
      </c>
      <c r="VW53" t="n">
        <v>0</v>
      </c>
      <c r="VX53" t="n">
        <v>0</v>
      </c>
      <c r="VY53" t="n">
        <v>0</v>
      </c>
      <c r="VZ53" t="n">
        <v>1</v>
      </c>
      <c r="WA53" t="n">
        <v>0</v>
      </c>
      <c r="WB53" t="n">
        <v>0</v>
      </c>
      <c r="WC53" t="n">
        <v>1</v>
      </c>
      <c r="WD53" t="n">
        <v>0</v>
      </c>
      <c r="WE53" t="n">
        <v>0</v>
      </c>
      <c r="WF53" t="n">
        <v/>
      </c>
      <c r="WG53" t="n">
        <v/>
      </c>
      <c r="WH53" t="n">
        <v/>
      </c>
      <c r="WI53" t="n">
        <v/>
      </c>
      <c r="WJ53" t="n">
        <v/>
      </c>
      <c r="WK53" t="n">
        <v/>
      </c>
      <c r="WL53" t="n">
        <v/>
      </c>
      <c r="WM53" t="n">
        <v/>
      </c>
      <c r="WN53" t="n">
        <v/>
      </c>
      <c r="WO53" t="n">
        <v/>
      </c>
      <c r="WP53" t="n">
        <v/>
      </c>
      <c r="WQ53" t="n">
        <v/>
      </c>
      <c r="WR53" t="n">
        <v/>
      </c>
      <c r="WS53" t="n">
        <v/>
      </c>
      <c r="WT53" t="n">
        <v/>
      </c>
      <c r="WU53" t="n">
        <v/>
      </c>
      <c r="WV53" t="n">
        <v/>
      </c>
      <c r="WW53" t="n">
        <v/>
      </c>
      <c r="WX53" t="n">
        <v/>
      </c>
      <c r="WY53" t="n">
        <v/>
      </c>
      <c r="WZ53" t="n">
        <v/>
      </c>
      <c r="XA53" t="n">
        <v/>
      </c>
      <c r="XB53" t="n">
        <v/>
      </c>
      <c r="XC53" t="n">
        <v/>
      </c>
      <c r="XD53" t="n">
        <v/>
      </c>
      <c r="XE53" t="n">
        <v/>
      </c>
      <c r="XF53" t="n">
        <v/>
      </c>
      <c r="XG53" t="n">
        <v/>
      </c>
      <c r="XH53" t="n">
        <v/>
      </c>
      <c r="XI53" t="n">
        <v/>
      </c>
      <c r="XJ53" t="n">
        <v/>
      </c>
      <c r="XK53" t="n">
        <v/>
      </c>
      <c r="XL53" t="n">
        <v/>
      </c>
      <c r="XM53" t="n">
        <v/>
      </c>
      <c r="XN53" t="n">
        <v/>
      </c>
      <c r="XO53" t="n">
        <v/>
      </c>
      <c r="XP53" t="n">
        <v/>
      </c>
      <c r="XQ53" t="n">
        <v/>
      </c>
      <c r="XR53" t="n">
        <v/>
      </c>
      <c r="XS53" t="n">
        <v/>
      </c>
      <c r="XT53" t="n">
        <v/>
      </c>
      <c r="XU53" t="n">
        <v/>
      </c>
      <c r="XV53" t="n">
        <v/>
      </c>
      <c r="XW53" t="n">
        <v/>
      </c>
      <c r="XX53" t="n">
        <v/>
      </c>
      <c r="XY53" t="n">
        <v/>
      </c>
      <c r="XZ53" t="n">
        <v/>
      </c>
      <c r="YA53" t="n">
        <v/>
      </c>
      <c r="YB53" t="n">
        <v/>
      </c>
      <c r="YC53" t="n">
        <v/>
      </c>
      <c r="YD53" t="n">
        <v/>
      </c>
      <c r="YE53" t="n">
        <v/>
      </c>
      <c r="YF53" t="n">
        <v/>
      </c>
      <c r="YG53" t="n">
        <v/>
      </c>
      <c r="YH53" t="n">
        <v/>
      </c>
      <c r="YI53" t="n">
        <v/>
      </c>
      <c r="YJ53" t="n">
        <v/>
      </c>
      <c r="YK53" t="n">
        <v/>
      </c>
      <c r="YL53" t="n">
        <v/>
      </c>
      <c r="YM53" t="n">
        <v/>
      </c>
      <c r="YN53" t="n">
        <v/>
      </c>
      <c r="YO53" t="n">
        <v/>
      </c>
      <c r="YP53" t="n">
        <v/>
      </c>
      <c r="YQ53" t="n">
        <v/>
      </c>
      <c r="YR53" t="n">
        <v/>
      </c>
      <c r="YS53" t="n">
        <v/>
      </c>
      <c r="YT53" t="n">
        <v/>
      </c>
      <c r="YU53" t="n">
        <v/>
      </c>
      <c r="YV53" t="n">
        <v/>
      </c>
      <c r="YW53" t="n">
        <v/>
      </c>
      <c r="YX53" t="n">
        <v/>
      </c>
      <c r="YY53" t="n">
        <v/>
      </c>
      <c r="YZ53" t="n">
        <v/>
      </c>
      <c r="ZA53" t="n">
        <v/>
      </c>
      <c r="ZB53" t="n">
        <v/>
      </c>
      <c r="ZC53" t="n">
        <v/>
      </c>
      <c r="ZD53" t="n">
        <v/>
      </c>
      <c r="ZE53" t="n">
        <v/>
      </c>
      <c r="ZF53" t="n">
        <v/>
      </c>
      <c r="ZG53" t="n">
        <v/>
      </c>
      <c r="ZH53" t="n">
        <v/>
      </c>
      <c r="ZI53" t="n">
        <v/>
      </c>
      <c r="ZJ53" t="n">
        <v/>
      </c>
      <c r="ZK53" t="n">
        <v/>
      </c>
      <c r="ZL53" t="n">
        <v/>
      </c>
      <c r="ZM53" t="n">
        <v/>
      </c>
      <c r="ZN53" t="n">
        <v>100</v>
      </c>
      <c r="ZO53" t="n">
        <v/>
      </c>
      <c r="ZP53" t="n">
        <v/>
      </c>
      <c r="ZQ53" t="n">
        <v/>
      </c>
      <c r="ZR53" t="n">
        <v/>
      </c>
      <c r="ZS53" t="n">
        <v/>
      </c>
      <c r="ZT53" t="n">
        <v/>
      </c>
      <c r="ZU53" t="n">
        <v/>
      </c>
      <c r="ZV53" t="n">
        <v>2</v>
      </c>
      <c r="ZW53" t="n">
        <v/>
      </c>
      <c r="ZX53" t="n">
        <v/>
      </c>
      <c r="ZY53" t="n">
        <v/>
      </c>
      <c r="ZZ53" t="n">
        <v/>
      </c>
      <c r="AAA53" t="n">
        <v/>
      </c>
      <c r="AAB53" t="n">
        <v/>
      </c>
      <c r="AAC53" t="n">
        <v/>
      </c>
      <c r="AAD53" t="inlineStr">
        <is>
          <t>Pakan segar (misal: rumput)</t>
        </is>
      </c>
      <c r="AAE53" t="n">
        <v/>
      </c>
      <c r="AAF53" t="n">
        <v/>
      </c>
      <c r="AAG53" t="n">
        <v/>
      </c>
      <c r="AAH53" t="n">
        <v/>
      </c>
      <c r="AAI53" t="n">
        <v/>
      </c>
      <c r="AAJ53" t="n">
        <v/>
      </c>
      <c r="AAK53" t="n">
        <v/>
      </c>
      <c r="AAL53" t="inlineStr">
        <is>
          <t>Tidak</t>
        </is>
      </c>
      <c r="AAM53" t="n">
        <v/>
      </c>
      <c r="AAN53" t="n">
        <v/>
      </c>
      <c r="AAO53" t="n">
        <v/>
      </c>
      <c r="AAP53" t="n">
        <v/>
      </c>
      <c r="AAQ53" t="n">
        <v/>
      </c>
      <c r="AAR53" t="inlineStr">
        <is>
          <t>Tidak</t>
        </is>
      </c>
      <c r="AAS53" t="inlineStr">
        <is>
          <t>Tidak pasti/ragu-ragu</t>
        </is>
      </c>
      <c r="AAT53" t="inlineStr">
        <is>
          <t>Diberikan gratis ke orang lain Didiamkan saja/dibiarkan di tempatnya (di bak/kolam penampung slurry)</t>
        </is>
      </c>
      <c r="AAU53" t="n">
        <v>0</v>
      </c>
      <c r="AAV53" t="n">
        <v>0</v>
      </c>
      <c r="AAW53" t="n">
        <v>0</v>
      </c>
      <c r="AAX53" t="n">
        <v>0</v>
      </c>
      <c r="AAY53" t="n">
        <v>1</v>
      </c>
      <c r="AAZ53" t="n">
        <v>1</v>
      </c>
      <c r="ABA53" t="n">
        <v>0</v>
      </c>
      <c r="ABB53" t="n">
        <v/>
      </c>
      <c r="ABC53" t="n">
        <v/>
      </c>
      <c r="ABD53" t="n">
        <v/>
      </c>
      <c r="ABE53" t="n">
        <v/>
      </c>
      <c r="ABF53" t="n">
        <v/>
      </c>
      <c r="ABG53" t="n">
        <v/>
      </c>
      <c r="ABH53" t="n">
        <v/>
      </c>
      <c r="ABI53" t="n">
        <v/>
      </c>
      <c r="ABJ53" t="n">
        <v/>
      </c>
      <c r="ABK53" t="n">
        <v/>
      </c>
      <c r="ABL53" t="n">
        <v/>
      </c>
      <c r="ABM53" t="n">
        <v/>
      </c>
      <c r="ABN53" t="n">
        <v/>
      </c>
      <c r="ABO53" t="n">
        <v/>
      </c>
      <c r="ABP53" t="n">
        <v/>
      </c>
      <c r="ABQ53" t="n">
        <v/>
      </c>
      <c r="ABR53" t="n">
        <v/>
      </c>
      <c r="ABS53" t="n">
        <v/>
      </c>
      <c r="ABT53" t="n">
        <v/>
      </c>
      <c r="ABU53" t="n">
        <v/>
      </c>
      <c r="ABV53" t="n">
        <v/>
      </c>
      <c r="ABW53" t="n">
        <v/>
      </c>
      <c r="ABX53" t="n">
        <v/>
      </c>
      <c r="ABY53" t="n">
        <v/>
      </c>
      <c r="ABZ53" t="n">
        <v/>
      </c>
      <c r="ACA53" t="n">
        <v/>
      </c>
      <c r="ACB53" t="n">
        <v/>
      </c>
      <c r="ACC53" t="n">
        <v/>
      </c>
      <c r="ACD53" t="n">
        <v/>
      </c>
      <c r="ACE53" t="n">
        <v/>
      </c>
      <c r="ACF53" t="n">
        <v/>
      </c>
      <c r="ACG53" t="n">
        <v/>
      </c>
      <c r="ACH53" t="n">
        <v/>
      </c>
      <c r="ACI53" t="n">
        <v/>
      </c>
      <c r="ACJ53" t="n">
        <v/>
      </c>
      <c r="ACK53" t="inlineStr">
        <is>
          <t>Tidak memiliki tempat untuk menyimpan Lebih praktis menggunakan pupuk kimia</t>
        </is>
      </c>
      <c r="ACL53" t="n">
        <v>0</v>
      </c>
      <c r="ACM53" t="n">
        <v>1</v>
      </c>
      <c r="ACN53" t="n">
        <v>0</v>
      </c>
      <c r="ACO53" t="n">
        <v>0</v>
      </c>
      <c r="ACP53" t="n">
        <v>0</v>
      </c>
      <c r="ACQ53" t="n">
        <v>1</v>
      </c>
      <c r="ACR53" t="n">
        <v>0</v>
      </c>
      <c r="ACS53" t="n">
        <v/>
      </c>
      <c r="ACT53" t="inlineStr">
        <is>
          <t>Tidak ada</t>
        </is>
      </c>
      <c r="ACU53" t="inlineStr">
        <is>
          <t>Manfaat sangat besar</t>
        </is>
      </c>
      <c r="ACV53" t="inlineStr">
        <is>
          <t>Berkurang</t>
        </is>
      </c>
      <c r="ACW53" t="inlineStr">
        <is>
          <t>Anggota keluarga - Perempuan dewasa</t>
        </is>
      </c>
      <c r="ACX53" t="inlineStr">
        <is>
          <t>Netral/tidak tahu</t>
        </is>
      </c>
      <c r="ACY53" t="inlineStr">
        <is>
          <t>Anggota keluarga - Laki-laki dewasa Anggota keluarga - Perempuan dewasa</t>
        </is>
      </c>
      <c r="ACZ53" t="n">
        <v>1</v>
      </c>
      <c r="ADA53" t="n">
        <v>1</v>
      </c>
      <c r="ADB53" t="n">
        <v>0</v>
      </c>
      <c r="ADC53" t="n">
        <v>0</v>
      </c>
      <c r="ADD53" t="inlineStr">
        <is>
          <t>Puas</t>
        </is>
      </c>
      <c r="ADE53" t="inlineStr">
        <is>
          <t>Puas</t>
        </is>
      </c>
      <c r="ADF53" t="inlineStr">
        <is>
          <t>Cukup puas</t>
        </is>
      </c>
      <c r="ADG53" t="inlineStr">
        <is>
          <t>Puas</t>
        </is>
      </c>
      <c r="ADH53" t="inlineStr">
        <is>
          <t>Tidak</t>
        </is>
      </c>
      <c r="ADI53" t="n">
        <v/>
      </c>
      <c r="ADJ53" t="inlineStr">
        <is>
          <t>Puas</t>
        </is>
      </c>
      <c r="ADK53" t="n">
        <v/>
      </c>
      <c r="ADL53" t="n">
        <v/>
      </c>
      <c r="ADM53" t="n">
        <v/>
      </c>
      <c r="ADN53" t="n">
        <v/>
      </c>
      <c r="ADO53" t="n">
        <v/>
      </c>
      <c r="ADP53" t="n">
        <v/>
      </c>
      <c r="ADQ53" t="n">
        <v/>
      </c>
      <c r="ADR53" t="n">
        <v/>
      </c>
      <c r="ADS53" t="n">
        <v/>
      </c>
      <c r="ADT53" t="n">
        <v/>
      </c>
      <c r="ADU53" t="inlineStr">
        <is>
          <t>Dibiarkan saja</t>
        </is>
      </c>
      <c r="ADV53" t="n">
        <v>0</v>
      </c>
      <c r="ADW53" t="n">
        <v>0</v>
      </c>
      <c r="ADX53" t="n">
        <v>0</v>
      </c>
      <c r="ADY53" t="n">
        <v>0</v>
      </c>
      <c r="ADZ53" t="n">
        <v>0</v>
      </c>
      <c r="AEA53" t="n">
        <v>0</v>
      </c>
      <c r="AEB53" t="n">
        <v>1</v>
      </c>
      <c r="AEC53" t="n">
        <v>0</v>
      </c>
      <c r="AED53" t="inlineStr">
        <is>
          <t>Tidak ada</t>
        </is>
      </c>
      <c r="AEE53" t="inlineStr">
        <is>
          <t>Lainnya</t>
        </is>
      </c>
      <c r="AEF53" t="inlineStr">
        <is>
          <t>Tidak ada</t>
        </is>
      </c>
      <c r="AEG53" t="inlineStr">
        <is>
          <t>Lainnya</t>
        </is>
      </c>
      <c r="AEH53" t="inlineStr">
        <is>
          <t>Tidak menghubungi</t>
        </is>
      </c>
      <c r="AEI53" t="inlineStr">
        <is>
          <t>Tidak ada</t>
        </is>
      </c>
      <c r="AEJ53" t="inlineStr">
        <is>
          <t>Tidak pernah</t>
        </is>
      </c>
      <c r="AEK53" t="inlineStr">
        <is>
          <t>Pengurangan pengeluaran rumah tangga (bahan bakar minyak, pupuk, dll.) Lebih aman Pengurangan waktu dan tenaga Peningkatan kebersihan kandang ternak Dapur lebih bersih dan bebas asap</t>
        </is>
      </c>
      <c r="AEL53" t="n">
        <v>1</v>
      </c>
      <c r="AEM53" t="n">
        <v>0</v>
      </c>
      <c r="AEN53" t="n">
        <v>0</v>
      </c>
      <c r="AEO53" t="n">
        <v>0</v>
      </c>
      <c r="AEP53" t="n">
        <v>1</v>
      </c>
      <c r="AEQ53" t="n">
        <v>1</v>
      </c>
      <c r="AER53" t="n">
        <v>1</v>
      </c>
      <c r="AES53" t="n">
        <v>0</v>
      </c>
      <c r="AET53" t="n">
        <v>1</v>
      </c>
      <c r="AEU53" t="n">
        <v>0</v>
      </c>
      <c r="AEV53" t="n">
        <v>0</v>
      </c>
      <c r="AEW53" t="n">
        <v>0</v>
      </c>
      <c r="AEX53" t="n">
        <v/>
      </c>
      <c r="AEY53" t="inlineStr">
        <is>
          <t>Mengurangi pengeluaran energi</t>
        </is>
      </c>
      <c r="AEZ53" t="n">
        <v/>
      </c>
      <c r="AFA53" t="inlineStr">
        <is>
          <t>Koperasi</t>
        </is>
      </c>
      <c r="AFB53" t="n">
        <v/>
      </c>
      <c r="AFC53" t="inlineStr">
        <is>
          <t>Tukiran-2-0_50_36.jpg</t>
        </is>
      </c>
      <c r="AFD53" t="inlineStr">
        <is>
          <t>https://kf.kobotoolbox.org/api/v2/assets/avstPQqLr3Ab3ZdcVTXZ6f/data/679357662/attachments/attmV4FEws4EBWTFNCfHaPNU/</t>
        </is>
      </c>
      <c r="AFE53" t="inlineStr">
        <is>
          <t>Tukiran-1-0_50_44.jpg</t>
        </is>
      </c>
      <c r="AFF53" t="inlineStr">
        <is>
          <t>https://kf.kobotoolbox.org/api/v2/assets/avstPQqLr3Ab3ZdcVTXZ6f/data/679357662/attachments/attddTqqdxd2Vjup7eCCPaeo/</t>
        </is>
      </c>
      <c r="AFG53" t="inlineStr">
        <is>
          <t>Suyono/suyono_mse_2000</t>
        </is>
      </c>
      <c r="AFH53" t="n">
        <v/>
      </c>
      <c r="AFI53" t="inlineStr">
        <is>
          <t>Responden didampingi oleh istrinya yang berusia 58 th</t>
        </is>
      </c>
    </row>
    <row r="54">
      <c r="A54" s="93" t="n">
        <v>46064</v>
      </c>
      <c r="B54" s="93" t="n">
        <v>46067</v>
      </c>
      <c r="C54" t="inlineStr">
        <is>
          <t>suyono</t>
        </is>
      </c>
      <c r="D54" t="inlineStr">
        <is>
          <t>widyo raharjo/haiban</t>
        </is>
      </c>
      <c r="E54" t="n">
        <v>83840045599</v>
      </c>
      <c r="F54" t="inlineStr">
        <is>
          <t>-7.629698 110.416582 0 0</t>
        </is>
      </c>
      <c r="G54" t="n">
        <v>-7.629698</v>
      </c>
      <c r="H54" t="n">
        <v>110.416582</v>
      </c>
      <c r="I54" t="n">
        <v>0</v>
      </c>
      <c r="J54" t="n">
        <v>0</v>
      </c>
      <c r="K54" t="n">
        <v>0</v>
      </c>
      <c r="L54" t="inlineStr">
        <is>
          <t>-7.629537 110.416497 0 0</t>
        </is>
      </c>
      <c r="M54" t="n">
        <v>-7.629537</v>
      </c>
      <c r="N54" t="n">
        <v>110.416497</v>
      </c>
      <c r="O54" t="n">
        <v>0</v>
      </c>
      <c r="P54" t="n">
        <v>0</v>
      </c>
      <c r="Q54" t="n">
        <v>0</v>
      </c>
      <c r="R54" t="inlineStr">
        <is>
          <t>DIY</t>
        </is>
      </c>
      <c r="S54" t="n">
        <v>0</v>
      </c>
      <c r="T54" t="n">
        <v>0</v>
      </c>
      <c r="U54" t="n">
        <v>0</v>
      </c>
      <c r="V54" t="n">
        <v>0</v>
      </c>
      <c r="W54" t="n">
        <v>1</v>
      </c>
      <c r="X54" t="n">
        <v>0</v>
      </c>
      <c r="Y54" t="n">
        <v>0</v>
      </c>
      <c r="Z54" t="n">
        <v>0</v>
      </c>
      <c r="AA54" t="n">
        <v>0</v>
      </c>
      <c r="AB54" t="n">
        <v>0</v>
      </c>
      <c r="AC54" t="inlineStr">
        <is>
          <t>SLEMAN</t>
        </is>
      </c>
      <c r="AD54" t="inlineStr">
        <is>
          <t>PAKEM</t>
        </is>
      </c>
      <c r="AE54" t="inlineStr">
        <is>
          <t>PURWOBINANGUN</t>
        </is>
      </c>
      <c r="AF54" t="inlineStr">
        <is>
          <t>RUMAH ILHAM</t>
        </is>
      </c>
      <c r="AG54" t="inlineStr">
        <is>
          <t>HIP0111</t>
        </is>
      </c>
      <c r="AH54" t="n">
        <v>7</v>
      </c>
      <c r="AI54" t="inlineStr">
        <is>
          <t>VPA2</t>
        </is>
      </c>
      <c r="AJ54" t="inlineStr">
        <is>
          <t>Aktif</t>
        </is>
      </c>
      <c r="AK54" t="n">
        <v>70</v>
      </c>
      <c r="AL54" t="inlineStr">
        <is>
          <t>Laki-laki</t>
        </is>
      </c>
      <c r="AM54" t="inlineStr">
        <is>
          <t>Sudah menikah</t>
        </is>
      </c>
      <c r="AN54" t="inlineStr">
        <is>
          <t>SD/Sederajat</t>
        </is>
      </c>
      <c r="AO54" t="inlineStr">
        <is>
          <t>Petani</t>
        </is>
      </c>
      <c r="AP54" t="n">
        <v>1</v>
      </c>
      <c r="AQ54" t="n">
        <v>0</v>
      </c>
      <c r="AR54" t="n">
        <v>0</v>
      </c>
      <c r="AS54" t="n">
        <v>0</v>
      </c>
      <c r="AT54" t="n">
        <v>0</v>
      </c>
      <c r="AU54" t="n">
        <v>0</v>
      </c>
      <c r="AV54" t="n">
        <v>0</v>
      </c>
      <c r="AW54" t="n">
        <v>0</v>
      </c>
      <c r="AX54" t="n">
        <v/>
      </c>
      <c r="AY54" t="inlineStr">
        <is>
          <t>Peternak</t>
        </is>
      </c>
      <c r="AZ54" t="n">
        <v>0</v>
      </c>
      <c r="BA54" t="n">
        <v>1</v>
      </c>
      <c r="BB54" t="n">
        <v>0</v>
      </c>
      <c r="BC54" t="n">
        <v>0</v>
      </c>
      <c r="BD54" t="n">
        <v>0</v>
      </c>
      <c r="BE54" t="n">
        <v>0</v>
      </c>
      <c r="BF54" t="n">
        <v>0</v>
      </c>
      <c r="BG54" t="n">
        <v>0</v>
      </c>
      <c r="BH54" t="n">
        <v/>
      </c>
      <c r="BI54" t="inlineStr">
        <is>
          <t>&lt;Rp1.500.000</t>
        </is>
      </c>
      <c r="BJ54" t="n">
        <v>1</v>
      </c>
      <c r="BK54" t="n">
        <v>1</v>
      </c>
      <c r="BL54" t="n">
        <v>0</v>
      </c>
      <c r="BM54" t="n">
        <v>0</v>
      </c>
      <c r="BN54" t="inlineStr">
        <is>
          <t>Milik sendiri</t>
        </is>
      </c>
      <c r="BO54" t="inlineStr">
        <is>
          <t>Permanen (dinding bata dan semen)</t>
        </is>
      </c>
      <c r="BP54" t="n">
        <v>1</v>
      </c>
      <c r="BQ54" t="n">
        <v>0</v>
      </c>
      <c r="BR54" t="n">
        <v>0</v>
      </c>
      <c r="BS54" t="n">
        <v>0</v>
      </c>
      <c r="BT54" t="n">
        <v>0</v>
      </c>
      <c r="BU54" t="n">
        <v/>
      </c>
      <c r="BV54" t="inlineStr">
        <is>
          <t>Semen Keramik/ubin</t>
        </is>
      </c>
      <c r="BW54" t="n">
        <v>0</v>
      </c>
      <c r="BX54" t="n">
        <v>1</v>
      </c>
      <c r="BY54" t="n">
        <v>1</v>
      </c>
      <c r="BZ54" t="n">
        <v>0</v>
      </c>
      <c r="CA54" t="n">
        <v>0</v>
      </c>
      <c r="CB54" t="n">
        <v/>
      </c>
      <c r="CC54" t="inlineStr">
        <is>
          <t>Asbes Genting</t>
        </is>
      </c>
      <c r="CD54" t="n">
        <v>1</v>
      </c>
      <c r="CE54" t="n">
        <v>0</v>
      </c>
      <c r="CF54" t="n">
        <v>0</v>
      </c>
      <c r="CG54" t="n">
        <v>0</v>
      </c>
      <c r="CH54" t="n">
        <v>0</v>
      </c>
      <c r="CI54" t="n">
        <v>1</v>
      </c>
      <c r="CJ54" t="n">
        <v>0</v>
      </c>
      <c r="CK54" t="n">
        <v/>
      </c>
      <c r="CL54" t="inlineStr">
        <is>
          <t>Ya</t>
        </is>
      </c>
      <c r="CM54" t="n">
        <v>2019</v>
      </c>
      <c r="CN54" t="inlineStr">
        <is>
          <t>Fixed-Dome (Kubah Tetap)</t>
        </is>
      </c>
      <c r="CO54" t="inlineStr">
        <is>
          <t>4 m³ (2-3 ekor sapi, ±3 jam memasak/hari, ±30 kg slurry/hari)</t>
        </is>
      </c>
      <c r="CP54" t="inlineStr">
        <is>
          <t>Koperasi</t>
        </is>
      </c>
      <c r="CQ54" t="n">
        <v>0</v>
      </c>
      <c r="CR54" t="n">
        <v>0</v>
      </c>
      <c r="CS54" t="n">
        <v>0</v>
      </c>
      <c r="CT54" t="n">
        <v>0</v>
      </c>
      <c r="CU54" t="n">
        <v>0</v>
      </c>
      <c r="CV54" t="n">
        <v>0</v>
      </c>
      <c r="CW54" t="n">
        <v>1</v>
      </c>
      <c r="CX54" t="n">
        <v>0</v>
      </c>
      <c r="CY54" t="inlineStr">
        <is>
          <t>Anggota keluarga - laki-laki Anggota keluarga - perempuan dewasa</t>
        </is>
      </c>
      <c r="CZ54" t="n">
        <v>1</v>
      </c>
      <c r="DA54" t="n">
        <v>1</v>
      </c>
      <c r="DB54" t="n">
        <v>0</v>
      </c>
      <c r="DC54" t="n">
        <v/>
      </c>
      <c r="DD54" t="inlineStr">
        <is>
          <t>CPO atau pendamping</t>
        </is>
      </c>
      <c r="DE54" t="n">
        <v>0</v>
      </c>
      <c r="DF54" t="n">
        <v>0</v>
      </c>
      <c r="DG54" t="n">
        <v>1</v>
      </c>
      <c r="DH54" t="n">
        <v>0</v>
      </c>
      <c r="DI54" t="n">
        <v/>
      </c>
      <c r="DJ54" t="inlineStr">
        <is>
          <t>CPO atau pendamping</t>
        </is>
      </c>
      <c r="DK54" t="n">
        <v>0</v>
      </c>
      <c r="DL54" t="n">
        <v>0</v>
      </c>
      <c r="DM54" t="n">
        <v>1</v>
      </c>
      <c r="DN54" t="n">
        <v>0</v>
      </c>
      <c r="DO54" t="n">
        <v/>
      </c>
      <c r="DP54" t="inlineStr">
        <is>
          <t>Ya</t>
        </is>
      </c>
      <c r="DQ54" t="n">
        <v/>
      </c>
      <c r="DR54" t="n">
        <v/>
      </c>
      <c r="DS54" t="n">
        <v/>
      </c>
      <c r="DT54" t="n">
        <v/>
      </c>
      <c r="DU54" t="n">
        <v/>
      </c>
      <c r="DV54" t="n">
        <v/>
      </c>
      <c r="DW54" t="n">
        <v/>
      </c>
      <c r="DX54" t="n">
        <v/>
      </c>
      <c r="DY54" t="n">
        <v/>
      </c>
      <c r="DZ54" t="n">
        <v/>
      </c>
      <c r="EA54" t="n">
        <v/>
      </c>
      <c r="EB54" t="n">
        <v/>
      </c>
      <c r="EC54" t="n">
        <v/>
      </c>
      <c r="ED54" t="n">
        <v/>
      </c>
      <c r="EE54" t="n">
        <v/>
      </c>
      <c r="EF54" t="n">
        <v/>
      </c>
      <c r="EG54" t="n">
        <v/>
      </c>
      <c r="EH54" t="n">
        <v/>
      </c>
      <c r="EI54" t="inlineStr">
        <is>
          <t>Tidak ada masalah</t>
        </is>
      </c>
      <c r="EJ54" t="n">
        <v>0</v>
      </c>
      <c r="EK54" t="n">
        <v>0</v>
      </c>
      <c r="EL54" t="n">
        <v>0</v>
      </c>
      <c r="EM54" t="n">
        <v>1</v>
      </c>
      <c r="EN54" t="n">
        <v>0</v>
      </c>
      <c r="EO54" t="n">
        <v/>
      </c>
      <c r="EP54" t="inlineStr">
        <is>
          <t>Ya, cukup jelas dan mudah diikuti</t>
        </is>
      </c>
      <c r="EQ54" t="inlineStr">
        <is>
          <t>Pelatihan</t>
        </is>
      </c>
      <c r="ER54" t="inlineStr">
        <is>
          <t>CPO atau pendamping</t>
        </is>
      </c>
      <c r="ES54" t="n">
        <v>1</v>
      </c>
      <c r="ET54" t="n">
        <v>0</v>
      </c>
      <c r="EU54" t="n">
        <v>0</v>
      </c>
      <c r="EV54" t="n">
        <v>0</v>
      </c>
      <c r="EW54" t="n">
        <v/>
      </c>
      <c r="EX54" t="inlineStr">
        <is>
          <t>Anggota keluarga - Laki-laki</t>
        </is>
      </c>
      <c r="EY54" t="n">
        <v>1</v>
      </c>
      <c r="EZ54" t="n">
        <v>0</v>
      </c>
      <c r="FA54" t="n">
        <v>0</v>
      </c>
      <c r="FB54" t="n">
        <v/>
      </c>
      <c r="FC54" t="inlineStr">
        <is>
          <t>Jarang sekali</t>
        </is>
      </c>
      <c r="FD54" t="n">
        <v/>
      </c>
      <c r="FE54" t="inlineStr">
        <is>
          <t>Mengetahui</t>
        </is>
      </c>
      <c r="FF54" t="inlineStr">
        <is>
          <t>Selalu (setiap hari)</t>
        </is>
      </c>
      <c r="FG54" t="inlineStr">
        <is>
          <t>Mengetahui</t>
        </is>
      </c>
      <c r="FH54" t="inlineStr">
        <is>
          <t>Cukup sering (2 minggu sekali)</t>
        </is>
      </c>
      <c r="FI54" t="inlineStr">
        <is>
          <t>Mengetahui</t>
        </is>
      </c>
      <c r="FJ54" t="inlineStr">
        <is>
          <t>Selalu (setiap hari)</t>
        </is>
      </c>
      <c r="FK54" t="inlineStr">
        <is>
          <t>Tidak mengetahui</t>
        </is>
      </c>
      <c r="FL54" t="inlineStr">
        <is>
          <t>Tidak pernah</t>
        </is>
      </c>
      <c r="FM54" t="inlineStr">
        <is>
          <t>Mengetahui</t>
        </is>
      </c>
      <c r="FN54" t="inlineStr">
        <is>
          <t>Cukup sering (2 minggu sekali)</t>
        </is>
      </c>
      <c r="FO54" t="inlineStr">
        <is>
          <t>Mengetahui</t>
        </is>
      </c>
      <c r="FP54" t="inlineStr">
        <is>
          <t>Jarang (setiap bulan atau lebih)</t>
        </is>
      </c>
      <c r="FQ54" t="inlineStr">
        <is>
          <t>Mengetahui</t>
        </is>
      </c>
      <c r="FR54" t="inlineStr">
        <is>
          <t>Ya</t>
        </is>
      </c>
      <c r="FS54" t="inlineStr">
        <is>
          <t>Mengetahui</t>
        </is>
      </c>
      <c r="FT54" t="inlineStr">
        <is>
          <t>Ya, terkadang</t>
        </is>
      </c>
      <c r="FU54" t="inlineStr">
        <is>
          <t>Laki-laki dewasa</t>
        </is>
      </c>
      <c r="FV54" t="n">
        <v>1</v>
      </c>
      <c r="FW54" t="n">
        <v>0</v>
      </c>
      <c r="FX54" t="n">
        <v>0</v>
      </c>
      <c r="FY54" t="n">
        <v>0</v>
      </c>
      <c r="FZ54" t="inlineStr">
        <is>
          <t>Cukup memahami</t>
        </is>
      </c>
      <c r="GA54" t="inlineStr">
        <is>
          <t>CPO Pelatihan</t>
        </is>
      </c>
      <c r="GB54" t="n">
        <v>1</v>
      </c>
      <c r="GC54" t="n">
        <v>1</v>
      </c>
      <c r="GD54" t="n">
        <v>0</v>
      </c>
      <c r="GE54" t="n">
        <v>0</v>
      </c>
      <c r="GF54" t="n">
        <v/>
      </c>
      <c r="GG54" t="inlineStr">
        <is>
          <t>Sering</t>
        </is>
      </c>
      <c r="GH54" t="inlineStr">
        <is>
          <t>Tidak</t>
        </is>
      </c>
      <c r="GI54" t="n">
        <v/>
      </c>
      <c r="GJ54" t="n">
        <v/>
      </c>
      <c r="GK54" t="n">
        <v/>
      </c>
      <c r="GL54" t="n">
        <v/>
      </c>
      <c r="GM54" t="n">
        <v/>
      </c>
      <c r="GN54" t="n">
        <v/>
      </c>
      <c r="GO54" t="n">
        <v/>
      </c>
      <c r="GP54" t="inlineStr">
        <is>
          <t>Penuh (100%)</t>
        </is>
      </c>
      <c r="GQ54" t="inlineStr">
        <is>
          <t>LPG</t>
        </is>
      </c>
      <c r="GR54" t="n">
        <v>1</v>
      </c>
      <c r="GS54" t="n">
        <v>0</v>
      </c>
      <c r="GT54" t="n">
        <v>0</v>
      </c>
      <c r="GU54" t="n">
        <v>0</v>
      </c>
      <c r="GV54" t="n">
        <v>0</v>
      </c>
      <c r="GW54" t="n">
        <v>0</v>
      </c>
      <c r="GX54" t="n">
        <v>0</v>
      </c>
      <c r="GY54" t="n">
        <v/>
      </c>
      <c r="GZ54" t="inlineStr">
        <is>
          <t>Tidak</t>
        </is>
      </c>
      <c r="HA54" t="n">
        <v/>
      </c>
      <c r="HB54" t="n">
        <v/>
      </c>
      <c r="HC54" t="n">
        <v/>
      </c>
      <c r="HD54" t="n">
        <v/>
      </c>
      <c r="HE54" t="n">
        <v>9</v>
      </c>
      <c r="HF54" t="n">
        <v>75000</v>
      </c>
      <c r="HG54" t="n">
        <v>3</v>
      </c>
      <c r="HH54" t="n">
        <v>25000</v>
      </c>
      <c r="HI54" t="n">
        <v/>
      </c>
      <c r="HJ54" t="n">
        <v/>
      </c>
      <c r="HK54" t="n">
        <v/>
      </c>
      <c r="HL54" t="n">
        <v/>
      </c>
      <c r="HM54" t="n">
        <v/>
      </c>
      <c r="HN54" t="n">
        <v/>
      </c>
      <c r="HO54" t="n">
        <v/>
      </c>
      <c r="HP54" t="n">
        <v/>
      </c>
      <c r="HQ54" t="n">
        <v/>
      </c>
      <c r="HR54" t="n">
        <v/>
      </c>
      <c r="HS54" t="n">
        <v/>
      </c>
      <c r="HT54" t="n">
        <v/>
      </c>
      <c r="HU54" t="n">
        <v/>
      </c>
      <c r="HV54" t="n">
        <v/>
      </c>
      <c r="HW54" t="n">
        <v/>
      </c>
      <c r="HX54" t="n">
        <v/>
      </c>
      <c r="HY54" t="n">
        <v/>
      </c>
      <c r="HZ54" t="n">
        <v/>
      </c>
      <c r="IA54" t="n">
        <v>6</v>
      </c>
      <c r="IB54" t="n">
        <v>50000</v>
      </c>
      <c r="IC54" t="n">
        <v/>
      </c>
      <c r="ID54" t="n">
        <v/>
      </c>
      <c r="IE54" t="n">
        <v/>
      </c>
      <c r="IF54" t="n">
        <v/>
      </c>
      <c r="IG54" t="n">
        <v/>
      </c>
      <c r="IH54" t="n">
        <v/>
      </c>
      <c r="II54" t="n">
        <v/>
      </c>
      <c r="IJ54" t="n">
        <v/>
      </c>
      <c r="IK54" t="inlineStr">
        <is>
          <t>30-50 kg</t>
        </is>
      </c>
      <c r="IL54" t="inlineStr">
        <is>
          <t>1-3 jam</t>
        </is>
      </c>
      <c r="IM54" t="inlineStr">
        <is>
          <t>Ya</t>
        </is>
      </c>
      <c r="IN54" t="inlineStr">
        <is>
          <t>Tidak</t>
        </is>
      </c>
      <c r="IO54" t="inlineStr">
        <is>
          <t>Lebih bersih</t>
        </is>
      </c>
      <c r="IP54" t="n">
        <v/>
      </c>
      <c r="IQ54" t="inlineStr">
        <is>
          <t>Tidak pernah</t>
        </is>
      </c>
      <c r="IR54" t="n">
        <v/>
      </c>
      <c r="IS54" t="n">
        <v/>
      </c>
      <c r="IT54" t="n">
        <v/>
      </c>
      <c r="IU54" t="n">
        <v/>
      </c>
      <c r="IV54" t="n">
        <v/>
      </c>
      <c r="IW54" t="n">
        <v/>
      </c>
      <c r="IX54" t="n">
        <v/>
      </c>
      <c r="IY54" t="n">
        <v/>
      </c>
      <c r="IZ54" t="inlineStr">
        <is>
          <t>Tidak pernah</t>
        </is>
      </c>
      <c r="JA54" t="n">
        <v/>
      </c>
      <c r="JB54" t="n">
        <v/>
      </c>
      <c r="JC54" t="n">
        <v/>
      </c>
      <c r="JD54" t="n">
        <v/>
      </c>
      <c r="JE54" t="n">
        <v/>
      </c>
      <c r="JF54" t="n">
        <v/>
      </c>
      <c r="JG54" t="n">
        <v/>
      </c>
      <c r="JH54" t="n">
        <v/>
      </c>
      <c r="JI54" t="inlineStr">
        <is>
          <t>Tidak pernah</t>
        </is>
      </c>
      <c r="JJ54" t="n">
        <v/>
      </c>
      <c r="JK54" t="n">
        <v/>
      </c>
      <c r="JL54" t="n">
        <v/>
      </c>
      <c r="JM54" t="n">
        <v/>
      </c>
      <c r="JN54" t="n">
        <v/>
      </c>
      <c r="JO54" t="n">
        <v/>
      </c>
      <c r="JP54" t="n">
        <v/>
      </c>
      <c r="JQ54" t="n">
        <v/>
      </c>
      <c r="JR54" t="inlineStr">
        <is>
          <t>Tidak pernah</t>
        </is>
      </c>
      <c r="JS54" t="n">
        <v/>
      </c>
      <c r="JT54" t="n">
        <v/>
      </c>
      <c r="JU54" t="n">
        <v/>
      </c>
      <c r="JV54" t="n">
        <v/>
      </c>
      <c r="JW54" t="n">
        <v/>
      </c>
      <c r="JX54" t="n">
        <v/>
      </c>
      <c r="JY54" t="n">
        <v/>
      </c>
      <c r="JZ54" t="n">
        <v/>
      </c>
      <c r="KA54" t="inlineStr">
        <is>
          <t>Tidak pernah</t>
        </is>
      </c>
      <c r="KB54" t="n">
        <v/>
      </c>
      <c r="KC54" t="n">
        <v/>
      </c>
      <c r="KD54" t="n">
        <v/>
      </c>
      <c r="KE54" t="n">
        <v/>
      </c>
      <c r="KF54" t="n">
        <v/>
      </c>
      <c r="KG54" t="n">
        <v/>
      </c>
      <c r="KH54" t="n">
        <v/>
      </c>
      <c r="KI54" t="n">
        <v/>
      </c>
      <c r="KJ54" t="inlineStr">
        <is>
          <t>Tidak pernah</t>
        </is>
      </c>
      <c r="KK54" t="n">
        <v/>
      </c>
      <c r="KL54" t="n">
        <v/>
      </c>
      <c r="KM54" t="n">
        <v/>
      </c>
      <c r="KN54" t="n">
        <v/>
      </c>
      <c r="KO54" t="n">
        <v/>
      </c>
      <c r="KP54" t="n">
        <v/>
      </c>
      <c r="KQ54" t="n">
        <v/>
      </c>
      <c r="KR54" t="n">
        <v/>
      </c>
      <c r="KS54" t="inlineStr">
        <is>
          <t>Cukup membaik</t>
        </is>
      </c>
      <c r="KT54" t="inlineStr">
        <is>
          <t>0-1 kali</t>
        </is>
      </c>
      <c r="KU54" t="inlineStr">
        <is>
          <t>0-1 kali</t>
        </is>
      </c>
      <c r="KV54" t="inlineStr">
        <is>
          <t>Laki-laki dewasa</t>
        </is>
      </c>
      <c r="KW54" t="n">
        <v>1</v>
      </c>
      <c r="KX54" t="n">
        <v>0</v>
      </c>
      <c r="KY54" t="n">
        <v>0</v>
      </c>
      <c r="KZ54" t="n">
        <v>0</v>
      </c>
      <c r="LA54" t="inlineStr">
        <is>
          <t>Cukup membaik</t>
        </is>
      </c>
      <c r="LB54" t="inlineStr">
        <is>
          <t>Jauh lebih baik</t>
        </is>
      </c>
      <c r="LC54" t="n">
        <v>4</v>
      </c>
      <c r="LD54" t="n">
        <v>3</v>
      </c>
      <c r="LE54" t="n">
        <v>0</v>
      </c>
      <c r="LF54" t="n">
        <v>0</v>
      </c>
      <c r="LG54" t="inlineStr">
        <is>
          <t>Ya</t>
        </is>
      </c>
      <c r="LH54" t="n">
        <v>50000</v>
      </c>
      <c r="LI54" t="n">
        <v/>
      </c>
      <c r="LJ54" t="inlineStr">
        <is>
          <t>Kebutuhan rumah tangga</t>
        </is>
      </c>
      <c r="LK54" t="n">
        <v>0</v>
      </c>
      <c r="LL54" t="n">
        <v>0</v>
      </c>
      <c r="LM54" t="n">
        <v>0</v>
      </c>
      <c r="LN54" t="n">
        <v>0</v>
      </c>
      <c r="LO54" t="n">
        <v>1</v>
      </c>
      <c r="LP54" t="n">
        <v>0</v>
      </c>
      <c r="LQ54" t="n">
        <v>0</v>
      </c>
      <c r="LR54" t="n">
        <v/>
      </c>
      <c r="LS54" t="n">
        <v>90</v>
      </c>
      <c r="LT54" t="n">
        <v>0</v>
      </c>
      <c r="LU54" t="n">
        <v>0</v>
      </c>
      <c r="LV54" t="n">
        <v>20</v>
      </c>
      <c r="LW54" t="n">
        <v>0</v>
      </c>
      <c r="LX54" t="n">
        <v>0</v>
      </c>
      <c r="LY54" t="n">
        <v>15</v>
      </c>
      <c r="LZ54" t="n">
        <v>0</v>
      </c>
      <c r="MA54" t="n">
        <v>0</v>
      </c>
      <c r="MB54" t="inlineStr">
        <is>
          <t>Ya</t>
        </is>
      </c>
      <c r="MC54" t="n">
        <v>10</v>
      </c>
      <c r="MD54" t="n">
        <v>10</v>
      </c>
      <c r="ME54" t="n">
        <v>5</v>
      </c>
      <c r="MF54" t="n">
        <v>5</v>
      </c>
      <c r="MG54" t="n">
        <v>0</v>
      </c>
      <c r="MH54" t="n">
        <v>0</v>
      </c>
      <c r="MI54" t="inlineStr">
        <is>
          <t>Aktivitas sosial diluar rumah (misalnya, berkumpul dengan tetangga, mengikuti kegiatan PKK, dsb) Bekerja</t>
        </is>
      </c>
      <c r="MJ54" t="n">
        <v>0</v>
      </c>
      <c r="MK54" t="n">
        <v>1</v>
      </c>
      <c r="ML54" t="n">
        <v>0</v>
      </c>
      <c r="MM54" t="n">
        <v>0</v>
      </c>
      <c r="MN54" t="n">
        <v>1</v>
      </c>
      <c r="MO54" t="n">
        <v>0</v>
      </c>
      <c r="MP54" t="n">
        <v/>
      </c>
      <c r="MQ54" t="inlineStr">
        <is>
          <t>Istirahat</t>
        </is>
      </c>
      <c r="MR54" t="n">
        <v/>
      </c>
      <c r="MS54" t="inlineStr">
        <is>
          <t>Pengajian, pertemuan RT</t>
        </is>
      </c>
      <c r="MT54" t="n">
        <v/>
      </c>
      <c r="MU54" t="inlineStr">
        <is>
          <t>Tidak</t>
        </is>
      </c>
      <c r="MV54" t="n">
        <v/>
      </c>
      <c r="MW54" t="n">
        <v/>
      </c>
      <c r="MX54" t="n">
        <v/>
      </c>
      <c r="MY54" t="n">
        <v/>
      </c>
      <c r="MZ54" t="n">
        <v/>
      </c>
      <c r="NA54" t="n">
        <v/>
      </c>
      <c r="NB54" t="n">
        <v/>
      </c>
      <c r="NC54" t="n">
        <v/>
      </c>
      <c r="ND54" t="n">
        <v/>
      </c>
      <c r="NE54" t="n">
        <v/>
      </c>
      <c r="NF54" t="n">
        <v/>
      </c>
      <c r="NG54" t="n">
        <v/>
      </c>
      <c r="NH54" t="n">
        <v/>
      </c>
      <c r="NI54" t="n">
        <v/>
      </c>
      <c r="NJ54" t="n">
        <v/>
      </c>
      <c r="NK54" t="n">
        <v/>
      </c>
      <c r="NL54" t="inlineStr">
        <is>
          <t>Tidak</t>
        </is>
      </c>
      <c r="NM54" t="inlineStr">
        <is>
          <t>100% dana mandiri</t>
        </is>
      </c>
      <c r="NN54" t="inlineStr">
        <is>
          <t>0 (100% sumber pembiayaan dari hibah)</t>
        </is>
      </c>
      <c r="NO54" t="n">
        <v/>
      </c>
      <c r="NP54" t="n">
        <v/>
      </c>
      <c r="NQ54" t="n">
        <v/>
      </c>
      <c r="NR54" t="n">
        <v/>
      </c>
      <c r="NS54" t="n">
        <v/>
      </c>
      <c r="NT54" t="n">
        <v/>
      </c>
      <c r="NU54" t="n">
        <v/>
      </c>
      <c r="NV54" t="inlineStr">
        <is>
          <t>Anggota keluarga - Laki-laki dewasa</t>
        </is>
      </c>
      <c r="NW54" t="n">
        <v/>
      </c>
      <c r="NX54" t="inlineStr">
        <is>
          <t>Sedikit meningkat</t>
        </is>
      </c>
      <c r="NY54" t="n">
        <v>120</v>
      </c>
      <c r="NZ54" t="n">
        <v>0</v>
      </c>
      <c r="OA54" t="n">
        <v>0</v>
      </c>
      <c r="OB54" t="n">
        <v>10</v>
      </c>
      <c r="OC54" t="n">
        <v>0</v>
      </c>
      <c r="OD54" t="n">
        <v>0</v>
      </c>
      <c r="OE54" t="inlineStr">
        <is>
          <t>Lebih baik</t>
        </is>
      </c>
      <c r="OF54" t="inlineStr">
        <is>
          <t>Lebih baik (beda waktu memasak 5-30 menit, ATAU tidak lagi ada rasa/bau makanan yang berubah, ATAU alasan lainnya)</t>
        </is>
      </c>
      <c r="OG54" t="inlineStr">
        <is>
          <t>Ya</t>
        </is>
      </c>
      <c r="OH54" t="n">
        <v>3</v>
      </c>
      <c r="OI54" t="n">
        <v>0</v>
      </c>
      <c r="OJ54" t="n">
        <v>0</v>
      </c>
      <c r="OK54" t="n">
        <v>0</v>
      </c>
      <c r="OL54" t="n">
        <v>0</v>
      </c>
      <c r="OM54" t="n">
        <v>0</v>
      </c>
      <c r="ON54" t="n">
        <v>0</v>
      </c>
      <c r="OO54" t="n">
        <v>0</v>
      </c>
      <c r="OP54" t="inlineStr">
        <is>
          <t>Sapi pedaging</t>
        </is>
      </c>
      <c r="OQ54" t="n">
        <v>1</v>
      </c>
      <c r="OR54" t="n">
        <v>0</v>
      </c>
      <c r="OS54" t="n">
        <v>0</v>
      </c>
      <c r="OT54" t="n">
        <v>0</v>
      </c>
      <c r="OU54" t="n">
        <v>0</v>
      </c>
      <c r="OV54" t="n">
        <v>0</v>
      </c>
      <c r="OW54" t="n">
        <v>0</v>
      </c>
      <c r="OX54" t="n">
        <v>0</v>
      </c>
      <c r="OY54" t="n">
        <v/>
      </c>
      <c r="OZ54" t="n">
        <v/>
      </c>
      <c r="PA54" t="n">
        <v/>
      </c>
      <c r="PB54" t="n">
        <v/>
      </c>
      <c r="PC54" t="n">
        <v/>
      </c>
      <c r="PD54" t="n">
        <v/>
      </c>
      <c r="PE54" t="n">
        <v/>
      </c>
      <c r="PF54" t="n">
        <v/>
      </c>
      <c r="PG54" t="n">
        <v/>
      </c>
      <c r="PH54" t="n">
        <v/>
      </c>
      <c r="PI54" t="n">
        <v/>
      </c>
      <c r="PJ54" t="n">
        <v/>
      </c>
      <c r="PK54" t="n">
        <v/>
      </c>
      <c r="PL54" t="n">
        <v/>
      </c>
      <c r="PM54" t="n">
        <v/>
      </c>
      <c r="PN54" t="n">
        <v/>
      </c>
      <c r="PO54" t="n">
        <v/>
      </c>
      <c r="PP54" t="n">
        <v/>
      </c>
      <c r="PQ54" t="n">
        <v/>
      </c>
      <c r="PR54" t="n">
        <v/>
      </c>
      <c r="PS54" t="n">
        <v/>
      </c>
      <c r="PT54" t="inlineStr">
        <is>
          <t>1-Disebarkan ke lahan terbuka</t>
        </is>
      </c>
      <c r="PU54" t="n">
        <v>0</v>
      </c>
      <c r="PV54" t="n">
        <v>0</v>
      </c>
      <c r="PW54" t="n">
        <v>0</v>
      </c>
      <c r="PX54" t="n">
        <v>0</v>
      </c>
      <c r="PY54" t="n">
        <v>0</v>
      </c>
      <c r="PZ54" t="n">
        <v>1</v>
      </c>
      <c r="QA54" t="n">
        <v>0</v>
      </c>
      <c r="QB54" t="n">
        <v>0</v>
      </c>
      <c r="QC54" t="n">
        <v>0</v>
      </c>
      <c r="QD54" t="n">
        <v/>
      </c>
      <c r="QE54" t="n">
        <v/>
      </c>
      <c r="QF54" t="n">
        <v/>
      </c>
      <c r="QG54" t="n">
        <v/>
      </c>
      <c r="QH54" t="n">
        <v/>
      </c>
      <c r="QI54" t="n">
        <v/>
      </c>
      <c r="QJ54" t="n">
        <v/>
      </c>
      <c r="QK54" t="n">
        <v/>
      </c>
      <c r="QL54" t="n">
        <v/>
      </c>
      <c r="QM54" t="n">
        <v/>
      </c>
      <c r="QN54" t="n">
        <v/>
      </c>
      <c r="QO54" t="n">
        <v/>
      </c>
      <c r="QP54" t="n">
        <v/>
      </c>
      <c r="QQ54" t="n">
        <v/>
      </c>
      <c r="QR54" t="n">
        <v/>
      </c>
      <c r="QS54" t="n">
        <v/>
      </c>
      <c r="QT54" t="n">
        <v/>
      </c>
      <c r="QU54" t="n">
        <v/>
      </c>
      <c r="QV54" t="n">
        <v/>
      </c>
      <c r="QW54" t="n">
        <v/>
      </c>
      <c r="QX54" t="n">
        <v/>
      </c>
      <c r="QY54" t="n">
        <v/>
      </c>
      <c r="QZ54" t="n">
        <v/>
      </c>
      <c r="RA54" t="n">
        <v/>
      </c>
      <c r="RB54" t="n">
        <v/>
      </c>
      <c r="RC54" t="n">
        <v/>
      </c>
      <c r="RD54" t="n">
        <v/>
      </c>
      <c r="RE54" t="n">
        <v/>
      </c>
      <c r="RF54" t="n">
        <v/>
      </c>
      <c r="RG54" t="n">
        <v/>
      </c>
      <c r="RH54" t="n">
        <v/>
      </c>
      <c r="RI54" t="n">
        <v/>
      </c>
      <c r="RJ54" t="n">
        <v/>
      </c>
      <c r="RK54" t="n">
        <v/>
      </c>
      <c r="RL54" t="n">
        <v/>
      </c>
      <c r="RM54" t="n">
        <v/>
      </c>
      <c r="RN54" t="n">
        <v/>
      </c>
      <c r="RO54" t="n">
        <v/>
      </c>
      <c r="RP54" t="n">
        <v/>
      </c>
      <c r="RQ54" t="n">
        <v/>
      </c>
      <c r="RR54" t="n">
        <v/>
      </c>
      <c r="RS54" t="n">
        <v/>
      </c>
      <c r="RT54" t="n">
        <v/>
      </c>
      <c r="RU54" t="n">
        <v/>
      </c>
      <c r="RV54" t="n">
        <v/>
      </c>
      <c r="RW54" t="n">
        <v/>
      </c>
      <c r="RX54" t="n">
        <v/>
      </c>
      <c r="RY54" t="n">
        <v/>
      </c>
      <c r="RZ54" t="n">
        <v/>
      </c>
      <c r="SA54" t="n">
        <v/>
      </c>
      <c r="SB54" t="n">
        <v/>
      </c>
      <c r="SC54" t="n">
        <v/>
      </c>
      <c r="SD54" t="n">
        <v/>
      </c>
      <c r="SE54" t="n">
        <v/>
      </c>
      <c r="SF54" t="n">
        <v/>
      </c>
      <c r="SG54" t="n">
        <v/>
      </c>
      <c r="SH54" t="n">
        <v/>
      </c>
      <c r="SI54" t="n">
        <v/>
      </c>
      <c r="SJ54" t="n">
        <v/>
      </c>
      <c r="SK54" t="n">
        <v/>
      </c>
      <c r="SL54" t="n">
        <v/>
      </c>
      <c r="SM54" t="n">
        <v/>
      </c>
      <c r="SN54" t="n">
        <v/>
      </c>
      <c r="SO54" t="n">
        <v/>
      </c>
      <c r="SP54" t="n">
        <v/>
      </c>
      <c r="SQ54" t="n">
        <v/>
      </c>
      <c r="SR54" t="n">
        <v/>
      </c>
      <c r="SS54" t="n">
        <v/>
      </c>
      <c r="ST54" t="n">
        <v/>
      </c>
      <c r="SU54" t="n">
        <v/>
      </c>
      <c r="SV54" t="n">
        <v/>
      </c>
      <c r="SW54" t="n">
        <v/>
      </c>
      <c r="SX54" t="n">
        <v/>
      </c>
      <c r="SY54" t="n">
        <v>5</v>
      </c>
      <c r="SZ54" t="n">
        <v/>
      </c>
      <c r="TA54" t="n">
        <v/>
      </c>
      <c r="TB54" t="n">
        <v/>
      </c>
      <c r="TC54" t="n">
        <v/>
      </c>
      <c r="TD54" t="n">
        <v/>
      </c>
      <c r="TE54" t="n">
        <v/>
      </c>
      <c r="TF54" t="n">
        <v/>
      </c>
      <c r="TG54" t="n">
        <v>3</v>
      </c>
      <c r="TH54" t="n">
        <v>0</v>
      </c>
      <c r="TI54" t="n">
        <v>0</v>
      </c>
      <c r="TJ54" t="n">
        <v>0</v>
      </c>
      <c r="TK54" t="n">
        <v>0</v>
      </c>
      <c r="TL54" t="n">
        <v>0</v>
      </c>
      <c r="TM54" t="n">
        <v>0</v>
      </c>
      <c r="TN54" t="n">
        <v>0</v>
      </c>
      <c r="TO54" t="n">
        <v>0</v>
      </c>
      <c r="TP54" t="n">
        <v>0</v>
      </c>
      <c r="TQ54" t="n">
        <v>0</v>
      </c>
      <c r="TR54" t="n">
        <v>0</v>
      </c>
      <c r="TS54" t="n">
        <v/>
      </c>
      <c r="TT54" t="n">
        <v/>
      </c>
      <c r="TU54" t="n">
        <v/>
      </c>
      <c r="TV54" t="n">
        <v/>
      </c>
      <c r="TW54" t="n">
        <v/>
      </c>
      <c r="TX54" t="n">
        <v/>
      </c>
      <c r="TY54" t="n">
        <v/>
      </c>
      <c r="TZ54" t="n">
        <v/>
      </c>
      <c r="UA54" t="n">
        <v/>
      </c>
      <c r="UB54" t="n">
        <v/>
      </c>
      <c r="UC54" t="n">
        <v/>
      </c>
      <c r="UD54" t="n">
        <v/>
      </c>
      <c r="UE54" t="n">
        <v/>
      </c>
      <c r="UF54" t="n">
        <v/>
      </c>
      <c r="UG54" t="n">
        <v/>
      </c>
      <c r="UH54" t="n">
        <v/>
      </c>
      <c r="UI54" t="n">
        <v/>
      </c>
      <c r="UJ54" t="n">
        <v/>
      </c>
      <c r="UK54" t="n">
        <v/>
      </c>
      <c r="UL54" t="n">
        <v/>
      </c>
      <c r="UM54" t="n">
        <v/>
      </c>
      <c r="UN54" t="n">
        <v/>
      </c>
      <c r="UO54" t="n">
        <v/>
      </c>
      <c r="UP54" t="n">
        <v/>
      </c>
      <c r="UQ54" t="n">
        <v/>
      </c>
      <c r="UR54" t="n">
        <v/>
      </c>
      <c r="US54" t="n">
        <v/>
      </c>
      <c r="UT54" t="n">
        <v/>
      </c>
      <c r="UU54" t="inlineStr">
        <is>
          <t>Pemberian pakan di kandang</t>
        </is>
      </c>
      <c r="UV54" t="n">
        <v/>
      </c>
      <c r="UW54" t="n">
        <v/>
      </c>
      <c r="UX54" t="n">
        <v/>
      </c>
      <c r="UY54" t="n">
        <v/>
      </c>
      <c r="UZ54" t="n">
        <v/>
      </c>
      <c r="VA54" t="n">
        <v/>
      </c>
      <c r="VB54" t="n">
        <v/>
      </c>
      <c r="VC54" t="inlineStr">
        <is>
          <t>Sangat jarang (&gt;1 bulan sekali)</t>
        </is>
      </c>
      <c r="VD54" t="n">
        <v/>
      </c>
      <c r="VE54" t="n">
        <v/>
      </c>
      <c r="VF54" t="n">
        <v/>
      </c>
      <c r="VG54" t="n">
        <v/>
      </c>
      <c r="VH54" t="n">
        <v/>
      </c>
      <c r="VI54" t="n">
        <v/>
      </c>
      <c r="VJ54" t="n">
        <v/>
      </c>
      <c r="VK54" t="inlineStr">
        <is>
          <t>Sering (1 kali sehari)</t>
        </is>
      </c>
      <c r="VL54" t="n">
        <v/>
      </c>
      <c r="VM54" t="n">
        <v/>
      </c>
      <c r="VN54" t="n">
        <v/>
      </c>
      <c r="VO54" t="n">
        <v/>
      </c>
      <c r="VP54" t="n">
        <v/>
      </c>
      <c r="VQ54" t="n">
        <v/>
      </c>
      <c r="VR54" t="n">
        <v/>
      </c>
      <c r="VS54" t="inlineStr">
        <is>
          <t>3-Disimpan terbuka (dry lot) 6-Digester biogas</t>
        </is>
      </c>
      <c r="VT54" t="n">
        <v>0</v>
      </c>
      <c r="VU54" t="n">
        <v>0</v>
      </c>
      <c r="VV54" t="n">
        <v>0</v>
      </c>
      <c r="VW54" t="n">
        <v>0</v>
      </c>
      <c r="VX54" t="n">
        <v>0</v>
      </c>
      <c r="VY54" t="n">
        <v>0</v>
      </c>
      <c r="VZ54" t="n">
        <v>1</v>
      </c>
      <c r="WA54" t="n">
        <v>0</v>
      </c>
      <c r="WB54" t="n">
        <v>0</v>
      </c>
      <c r="WC54" t="n">
        <v>1</v>
      </c>
      <c r="WD54" t="n">
        <v>0</v>
      </c>
      <c r="WE54" t="n">
        <v>0</v>
      </c>
      <c r="WF54" t="n">
        <v/>
      </c>
      <c r="WG54" t="n">
        <v/>
      </c>
      <c r="WH54" t="n">
        <v/>
      </c>
      <c r="WI54" t="n">
        <v/>
      </c>
      <c r="WJ54" t="n">
        <v/>
      </c>
      <c r="WK54" t="n">
        <v/>
      </c>
      <c r="WL54" t="n">
        <v/>
      </c>
      <c r="WM54" t="n">
        <v/>
      </c>
      <c r="WN54" t="n">
        <v/>
      </c>
      <c r="WO54" t="n">
        <v/>
      </c>
      <c r="WP54" t="n">
        <v/>
      </c>
      <c r="WQ54" t="n">
        <v/>
      </c>
      <c r="WR54" t="n">
        <v/>
      </c>
      <c r="WS54" t="n">
        <v/>
      </c>
      <c r="WT54" t="n">
        <v/>
      </c>
      <c r="WU54" t="n">
        <v/>
      </c>
      <c r="WV54" t="n">
        <v/>
      </c>
      <c r="WW54" t="n">
        <v/>
      </c>
      <c r="WX54" t="n">
        <v/>
      </c>
      <c r="WY54" t="n">
        <v/>
      </c>
      <c r="WZ54" t="n">
        <v/>
      </c>
      <c r="XA54" t="n">
        <v/>
      </c>
      <c r="XB54" t="n">
        <v/>
      </c>
      <c r="XC54" t="n">
        <v/>
      </c>
      <c r="XD54" t="n">
        <v/>
      </c>
      <c r="XE54" t="n">
        <v/>
      </c>
      <c r="XF54" t="n">
        <v/>
      </c>
      <c r="XG54" t="n">
        <v/>
      </c>
      <c r="XH54" t="n">
        <v/>
      </c>
      <c r="XI54" t="n">
        <v/>
      </c>
      <c r="XJ54" t="n">
        <v/>
      </c>
      <c r="XK54" t="n">
        <v/>
      </c>
      <c r="XL54" t="n">
        <v/>
      </c>
      <c r="XM54" t="n">
        <v/>
      </c>
      <c r="XN54" t="n">
        <v/>
      </c>
      <c r="XO54" t="n">
        <v/>
      </c>
      <c r="XP54" t="n">
        <v/>
      </c>
      <c r="XQ54" t="n">
        <v/>
      </c>
      <c r="XR54" t="n">
        <v/>
      </c>
      <c r="XS54" t="n">
        <v/>
      </c>
      <c r="XT54" t="n">
        <v/>
      </c>
      <c r="XU54" t="n">
        <v/>
      </c>
      <c r="XV54" t="n">
        <v/>
      </c>
      <c r="XW54" t="n">
        <v/>
      </c>
      <c r="XX54" t="n">
        <v/>
      </c>
      <c r="XY54" t="n">
        <v/>
      </c>
      <c r="XZ54" t="n">
        <v/>
      </c>
      <c r="YA54" t="n">
        <v/>
      </c>
      <c r="YB54" t="n">
        <v/>
      </c>
      <c r="YC54" t="n">
        <v/>
      </c>
      <c r="YD54" t="n">
        <v/>
      </c>
      <c r="YE54" t="n">
        <v/>
      </c>
      <c r="YF54" t="n">
        <v/>
      </c>
      <c r="YG54" t="n">
        <v/>
      </c>
      <c r="YH54" t="n">
        <v/>
      </c>
      <c r="YI54" t="n">
        <v/>
      </c>
      <c r="YJ54" t="n">
        <v/>
      </c>
      <c r="YK54" t="n">
        <v/>
      </c>
      <c r="YL54" t="n">
        <v/>
      </c>
      <c r="YM54" t="n">
        <v/>
      </c>
      <c r="YN54" t="n">
        <v/>
      </c>
      <c r="YO54" t="n">
        <v/>
      </c>
      <c r="YP54" t="n">
        <v/>
      </c>
      <c r="YQ54" t="n">
        <v/>
      </c>
      <c r="YR54" t="n">
        <v/>
      </c>
      <c r="YS54" t="n">
        <v/>
      </c>
      <c r="YT54" t="n">
        <v/>
      </c>
      <c r="YU54" t="n">
        <v/>
      </c>
      <c r="YV54" t="n">
        <v/>
      </c>
      <c r="YW54" t="n">
        <v/>
      </c>
      <c r="YX54" t="n">
        <v/>
      </c>
      <c r="YY54" t="n">
        <v/>
      </c>
      <c r="YZ54" t="n">
        <v/>
      </c>
      <c r="ZA54" t="n">
        <v/>
      </c>
      <c r="ZB54" t="n">
        <v/>
      </c>
      <c r="ZC54" t="n">
        <v/>
      </c>
      <c r="ZD54" t="n">
        <v/>
      </c>
      <c r="ZE54" t="n">
        <v/>
      </c>
      <c r="ZF54" t="n">
        <v/>
      </c>
      <c r="ZG54" t="n">
        <v/>
      </c>
      <c r="ZH54" t="n">
        <v/>
      </c>
      <c r="ZI54" t="n">
        <v/>
      </c>
      <c r="ZJ54" t="n">
        <v/>
      </c>
      <c r="ZK54" t="n">
        <v/>
      </c>
      <c r="ZL54" t="n">
        <v/>
      </c>
      <c r="ZM54" t="n">
        <v/>
      </c>
      <c r="ZN54" t="n">
        <v>50</v>
      </c>
      <c r="ZO54" t="n">
        <v/>
      </c>
      <c r="ZP54" t="n">
        <v/>
      </c>
      <c r="ZQ54" t="n">
        <v/>
      </c>
      <c r="ZR54" t="n">
        <v/>
      </c>
      <c r="ZS54" t="n">
        <v/>
      </c>
      <c r="ZT54" t="n">
        <v/>
      </c>
      <c r="ZU54" t="n">
        <v/>
      </c>
      <c r="ZV54" t="n">
        <v>2</v>
      </c>
      <c r="ZW54" t="n">
        <v/>
      </c>
      <c r="ZX54" t="n">
        <v/>
      </c>
      <c r="ZY54" t="n">
        <v/>
      </c>
      <c r="ZZ54" t="n">
        <v/>
      </c>
      <c r="AAA54" t="n">
        <v/>
      </c>
      <c r="AAB54" t="n">
        <v/>
      </c>
      <c r="AAC54" t="n">
        <v/>
      </c>
      <c r="AAD54" t="inlineStr">
        <is>
          <t>Pakan segar (misal: rumput)</t>
        </is>
      </c>
      <c r="AAE54" t="n">
        <v/>
      </c>
      <c r="AAF54" t="n">
        <v/>
      </c>
      <c r="AAG54" t="n">
        <v/>
      </c>
      <c r="AAH54" t="n">
        <v/>
      </c>
      <c r="AAI54" t="n">
        <v/>
      </c>
      <c r="AAJ54" t="n">
        <v/>
      </c>
      <c r="AAK54" t="n">
        <v/>
      </c>
      <c r="AAL54" t="inlineStr">
        <is>
          <t>Ya</t>
        </is>
      </c>
      <c r="AAM54" t="inlineStr">
        <is>
          <t>Padat</t>
        </is>
      </c>
      <c r="AAN54" t="n">
        <v>1</v>
      </c>
      <c r="AAO54" t="n">
        <v>0</v>
      </c>
      <c r="AAP54" t="n">
        <v/>
      </c>
      <c r="AAQ54" t="n">
        <v>8</v>
      </c>
      <c r="AAR54" t="inlineStr">
        <is>
          <t>Tidak</t>
        </is>
      </c>
      <c r="AAS54" t="inlineStr">
        <is>
          <t>Mengetahui</t>
        </is>
      </c>
      <c r="AAT54" t="inlineStr">
        <is>
          <t>Digunakan untuk pupuk di lahan pertanian sendiri</t>
        </is>
      </c>
      <c r="AAU54" t="n">
        <v>1</v>
      </c>
      <c r="AAV54" t="n">
        <v>0</v>
      </c>
      <c r="AAW54" t="n">
        <v>0</v>
      </c>
      <c r="AAX54" t="n">
        <v>0</v>
      </c>
      <c r="AAY54" t="n">
        <v>0</v>
      </c>
      <c r="AAZ54" t="n">
        <v>0</v>
      </c>
      <c r="ABA54" t="n">
        <v>0</v>
      </c>
      <c r="ABB54" t="inlineStr">
        <is>
          <t>Pembenah tanah (soil conditioner)</t>
        </is>
      </c>
      <c r="ABC54" t="n">
        <v>0</v>
      </c>
      <c r="ABD54" t="n">
        <v>1</v>
      </c>
      <c r="ABE54" t="n">
        <v>0</v>
      </c>
      <c r="ABF54" t="n">
        <v>0</v>
      </c>
      <c r="ABG54" t="n">
        <v>0</v>
      </c>
      <c r="ABH54" t="n">
        <v/>
      </c>
      <c r="ABI54" t="n">
        <v/>
      </c>
      <c r="ABJ54" t="n">
        <v/>
      </c>
      <c r="ABK54" t="n">
        <v/>
      </c>
      <c r="ABL54" t="n">
        <v/>
      </c>
      <c r="ABM54" t="n">
        <v/>
      </c>
      <c r="ABN54" t="n">
        <v/>
      </c>
      <c r="ABO54" t="n">
        <v/>
      </c>
      <c r="ABP54" t="n">
        <v/>
      </c>
      <c r="ABQ54" t="inlineStr">
        <is>
          <t>Rumput untuk makan ternak</t>
        </is>
      </c>
      <c r="ABR54" t="inlineStr">
        <is>
          <t>Sangat jarang (2 bulan sekali)</t>
        </is>
      </c>
      <c r="ABS54" t="n">
        <v>1000</v>
      </c>
      <c r="ABT54" t="n">
        <v/>
      </c>
      <c r="ABU54" t="n">
        <v>0</v>
      </c>
      <c r="ABV54" t="n">
        <v>1000</v>
      </c>
      <c r="ABW54" t="inlineStr">
        <is>
          <t>Urea</t>
        </is>
      </c>
      <c r="ABX54" t="n">
        <v/>
      </c>
      <c r="ABY54" t="n">
        <v>15</v>
      </c>
      <c r="ABZ54" t="n">
        <v>3000</v>
      </c>
      <c r="ACA54" t="n">
        <v>10</v>
      </c>
      <c r="ACB54" t="n">
        <v>3000</v>
      </c>
      <c r="ACC54" t="n">
        <v>225</v>
      </c>
      <c r="ACD54" t="n">
        <v>250</v>
      </c>
      <c r="ACE54" t="inlineStr">
        <is>
          <t>Ya</t>
        </is>
      </c>
      <c r="ACF54" t="inlineStr">
        <is>
          <t>Cukup meningkat</t>
        </is>
      </c>
      <c r="ACG54" t="inlineStr">
        <is>
          <t>Cukup meningkat</t>
        </is>
      </c>
      <c r="ACH54" t="inlineStr">
        <is>
          <t>Tidak ada perubahan</t>
        </is>
      </c>
      <c r="ACI54" t="n">
        <v/>
      </c>
      <c r="ACJ54" t="n">
        <v/>
      </c>
      <c r="ACK54" t="n">
        <v/>
      </c>
      <c r="ACL54" t="n">
        <v/>
      </c>
      <c r="ACM54" t="n">
        <v/>
      </c>
      <c r="ACN54" t="n">
        <v/>
      </c>
      <c r="ACO54" t="n">
        <v/>
      </c>
      <c r="ACP54" t="n">
        <v/>
      </c>
      <c r="ACQ54" t="n">
        <v/>
      </c>
      <c r="ACR54" t="n">
        <v/>
      </c>
      <c r="ACS54" t="n">
        <v/>
      </c>
      <c r="ACT54" t="inlineStr">
        <is>
          <t>Tidak ada</t>
        </is>
      </c>
      <c r="ACU54" t="inlineStr">
        <is>
          <t>Manfaat sangat besar</t>
        </is>
      </c>
      <c r="ACV54" t="inlineStr">
        <is>
          <t>Berkurang</t>
        </is>
      </c>
      <c r="ACW54" t="inlineStr">
        <is>
          <t>Anggota keluarga - Perempuan dewasa</t>
        </is>
      </c>
      <c r="ACX54" t="inlineStr">
        <is>
          <t>Netral/tidak tahu</t>
        </is>
      </c>
      <c r="ACY54" t="inlineStr">
        <is>
          <t>Anggota keluarga - Laki-laki dewasa Anggota keluarga - Perempuan dewasa Anggota keluarga - Anak-anak</t>
        </is>
      </c>
      <c r="ACZ54" t="n">
        <v>1</v>
      </c>
      <c r="ADA54" t="n">
        <v>1</v>
      </c>
      <c r="ADB54" t="n">
        <v>1</v>
      </c>
      <c r="ADC54" t="n">
        <v>0</v>
      </c>
      <c r="ADD54" t="inlineStr">
        <is>
          <t>Puas</t>
        </is>
      </c>
      <c r="ADE54" t="inlineStr">
        <is>
          <t>Puas</t>
        </is>
      </c>
      <c r="ADF54" t="inlineStr">
        <is>
          <t>Puas</t>
        </is>
      </c>
      <c r="ADG54" t="inlineStr">
        <is>
          <t>Puas</t>
        </is>
      </c>
      <c r="ADH54" t="inlineStr">
        <is>
          <t>Tidak</t>
        </is>
      </c>
      <c r="ADI54" t="n">
        <v/>
      </c>
      <c r="ADJ54" t="inlineStr">
        <is>
          <t>Puas</t>
        </is>
      </c>
      <c r="ADK54" t="n">
        <v/>
      </c>
      <c r="ADL54" t="n">
        <v/>
      </c>
      <c r="ADM54" t="n">
        <v/>
      </c>
      <c r="ADN54" t="n">
        <v/>
      </c>
      <c r="ADO54" t="n">
        <v/>
      </c>
      <c r="ADP54" t="n">
        <v/>
      </c>
      <c r="ADQ54" t="n">
        <v/>
      </c>
      <c r="ADR54" t="n">
        <v/>
      </c>
      <c r="ADS54" t="n">
        <v/>
      </c>
      <c r="ADT54" t="n">
        <v/>
      </c>
      <c r="ADU54" t="inlineStr">
        <is>
          <t>Lainnya</t>
        </is>
      </c>
      <c r="ADV54" t="n">
        <v>0</v>
      </c>
      <c r="ADW54" t="n">
        <v>0</v>
      </c>
      <c r="ADX54" t="n">
        <v>0</v>
      </c>
      <c r="ADY54" t="n">
        <v>0</v>
      </c>
      <c r="ADZ54" t="n">
        <v>0</v>
      </c>
      <c r="AEA54" t="n">
        <v>0</v>
      </c>
      <c r="AEB54" t="n">
        <v>0</v>
      </c>
      <c r="AEC54" t="n">
        <v>1</v>
      </c>
      <c r="AED54" t="inlineStr">
        <is>
          <t>Meminta bantuan tetangga</t>
        </is>
      </c>
      <c r="AEE54" t="inlineStr">
        <is>
          <t>Lainnya</t>
        </is>
      </c>
      <c r="AEF54" t="inlineStr">
        <is>
          <t>Tidak ada</t>
        </is>
      </c>
      <c r="AEG54" t="inlineStr">
        <is>
          <t>Lainnya</t>
        </is>
      </c>
      <c r="AEH54" t="inlineStr">
        <is>
          <t>Tidak menghubungi</t>
        </is>
      </c>
      <c r="AEI54" t="inlineStr">
        <is>
          <t>Diberikan kemudahan mencari sparepart biogas</t>
        </is>
      </c>
      <c r="AEJ54" t="inlineStr">
        <is>
          <t>Ya, selalu</t>
        </is>
      </c>
      <c r="AEK54" t="inlineStr">
        <is>
          <t>Pengurangan pengeluaran rumah tangga (bahan bakar minyak, pupuk, dll.) Lebih mudah mendapatkan energi Lebih aman Pengurangan waktu dan tenaga Peningkatan kebersihan kandang ternak Pemanfaatan bio-slurry sebagai pupuk Dapur lebih bersih dan bebas asap</t>
        </is>
      </c>
      <c r="AEL54" t="n">
        <v>1</v>
      </c>
      <c r="AEM54" t="n">
        <v>1</v>
      </c>
      <c r="AEN54" t="n">
        <v>0</v>
      </c>
      <c r="AEO54" t="n">
        <v>0</v>
      </c>
      <c r="AEP54" t="n">
        <v>1</v>
      </c>
      <c r="AEQ54" t="n">
        <v>1</v>
      </c>
      <c r="AER54" t="n">
        <v>1</v>
      </c>
      <c r="AES54" t="n">
        <v>1</v>
      </c>
      <c r="AET54" t="n">
        <v>1</v>
      </c>
      <c r="AEU54" t="n">
        <v>0</v>
      </c>
      <c r="AEV54" t="n">
        <v>0</v>
      </c>
      <c r="AEW54" t="n">
        <v>0</v>
      </c>
      <c r="AEX54" t="n">
        <v/>
      </c>
      <c r="AEY54" t="inlineStr">
        <is>
          <t>Didukung oleh pihak lain atau ada subsidi</t>
        </is>
      </c>
      <c r="AEZ54" t="n">
        <v/>
      </c>
      <c r="AFA54" t="inlineStr">
        <is>
          <t>Koperasi</t>
        </is>
      </c>
      <c r="AFB54" t="n">
        <v/>
      </c>
      <c r="AFC54" t="inlineStr">
        <is>
          <t>15.widiya raharjo-2-6_28_7.jpg</t>
        </is>
      </c>
      <c r="AFD54" t="inlineStr">
        <is>
          <t>https://kf.kobotoolbox.org/api/v2/assets/avstPQqLr3Ab3ZdcVTXZ6f/data/671656021/attachments/attmgbfAr9kY7yJGJN3jbGjB/</t>
        </is>
      </c>
      <c r="AFE54" t="inlineStr">
        <is>
          <t>15.widiya raharjo-1-6_28_16.jpg</t>
        </is>
      </c>
      <c r="AFF54" t="inlineStr">
        <is>
          <t>https://kf.kobotoolbox.org/api/v2/assets/avstPQqLr3Ab3ZdcVTXZ6f/data/671656021/attachments/attaqKt7hJNQVUTjeV5vWPih/</t>
        </is>
      </c>
      <c r="AFG54" t="inlineStr">
        <is>
          <t>Suyono/suyono_mse_2000</t>
        </is>
      </c>
      <c r="AFH54" t="n">
        <v/>
      </c>
      <c r="AFI54" t="inlineStr">
        <is>
          <t>E10 A. Responden memasukan kohe ke digester seminggu 2x @50 kg</t>
        </is>
      </c>
    </row>
    <row r="55">
      <c r="A55" s="93" t="n">
        <v>46073</v>
      </c>
      <c r="B55" s="93" t="n">
        <v>46074</v>
      </c>
      <c r="C55" t="inlineStr">
        <is>
          <t>suyono</t>
        </is>
      </c>
      <c r="D55" t="inlineStr">
        <is>
          <t>wijiyono</t>
        </is>
      </c>
      <c r="E55" t="n">
        <v>0</v>
      </c>
      <c r="F55" t="inlineStr">
        <is>
          <t>-7.611692 110.43083 0 0</t>
        </is>
      </c>
      <c r="G55" t="n">
        <v>-7.611692</v>
      </c>
      <c r="H55" t="n">
        <v>110.43083</v>
      </c>
      <c r="I55" t="n">
        <v>0</v>
      </c>
      <c r="J55" t="n">
        <v>0</v>
      </c>
      <c r="K55" t="n">
        <v>0</v>
      </c>
      <c r="L55" t="inlineStr">
        <is>
          <t>-7.613243 110.423043 0 0</t>
        </is>
      </c>
      <c r="M55" t="n">
        <v>-7.613243</v>
      </c>
      <c r="N55" t="n">
        <v>110.423043</v>
      </c>
      <c r="O55" t="n">
        <v>0</v>
      </c>
      <c r="P55" t="n">
        <v>0</v>
      </c>
      <c r="Q55" t="n">
        <v>0</v>
      </c>
      <c r="R55" t="inlineStr">
        <is>
          <t>DIY</t>
        </is>
      </c>
      <c r="S55" t="n">
        <v>0</v>
      </c>
      <c r="T55" t="n">
        <v>0</v>
      </c>
      <c r="U55" t="n">
        <v>0</v>
      </c>
      <c r="V55" t="n">
        <v>0</v>
      </c>
      <c r="W55" t="n">
        <v>1</v>
      </c>
      <c r="X55" t="n">
        <v>0</v>
      </c>
      <c r="Y55" t="n">
        <v>0</v>
      </c>
      <c r="Z55" t="n">
        <v>0</v>
      </c>
      <c r="AA55" t="n">
        <v>0</v>
      </c>
      <c r="AB55" t="n">
        <v>0</v>
      </c>
      <c r="AC55" t="inlineStr">
        <is>
          <t>SLEMAN</t>
        </is>
      </c>
      <c r="AD55" t="inlineStr">
        <is>
          <t>CANGKRINGAN</t>
        </is>
      </c>
      <c r="AE55" t="inlineStr">
        <is>
          <t>UMBULHARJO</t>
        </is>
      </c>
      <c r="AF55" t="inlineStr">
        <is>
          <t>PINBUK</t>
        </is>
      </c>
      <c r="AG55" t="inlineStr">
        <is>
          <t>PBP0671</t>
        </is>
      </c>
      <c r="AH55" t="n">
        <v>10</v>
      </c>
      <c r="AI55" t="inlineStr">
        <is>
          <t>VPA1</t>
        </is>
      </c>
      <c r="AJ55" t="inlineStr">
        <is>
          <t>Aktif</t>
        </is>
      </c>
      <c r="AK55" t="n">
        <v>55</v>
      </c>
      <c r="AL55" t="inlineStr">
        <is>
          <t>Perempuan</t>
        </is>
      </c>
      <c r="AM55" t="inlineStr">
        <is>
          <t>Sudah menikah</t>
        </is>
      </c>
      <c r="AN55" t="inlineStr">
        <is>
          <t>SD/Sederajat</t>
        </is>
      </c>
      <c r="AO55" t="inlineStr">
        <is>
          <t>Petani</t>
        </is>
      </c>
      <c r="AP55" t="n">
        <v>1</v>
      </c>
      <c r="AQ55" t="n">
        <v>0</v>
      </c>
      <c r="AR55" t="n">
        <v>0</v>
      </c>
      <c r="AS55" t="n">
        <v>0</v>
      </c>
      <c r="AT55" t="n">
        <v>0</v>
      </c>
      <c r="AU55" t="n">
        <v>0</v>
      </c>
      <c r="AV55" t="n">
        <v>0</v>
      </c>
      <c r="AW55" t="n">
        <v>0</v>
      </c>
      <c r="AX55" t="n">
        <v/>
      </c>
      <c r="AY55" t="inlineStr">
        <is>
          <t>Peternak</t>
        </is>
      </c>
      <c r="AZ55" t="n">
        <v>0</v>
      </c>
      <c r="BA55" t="n">
        <v>1</v>
      </c>
      <c r="BB55" t="n">
        <v>0</v>
      </c>
      <c r="BC55" t="n">
        <v>0</v>
      </c>
      <c r="BD55" t="n">
        <v>0</v>
      </c>
      <c r="BE55" t="n">
        <v>0</v>
      </c>
      <c r="BF55" t="n">
        <v>0</v>
      </c>
      <c r="BG55" t="n">
        <v>0</v>
      </c>
      <c r="BH55" t="n">
        <v/>
      </c>
      <c r="BI55" t="inlineStr">
        <is>
          <t>&lt;Rp1.500.000</t>
        </is>
      </c>
      <c r="BJ55" t="n">
        <v>1</v>
      </c>
      <c r="BK55" t="n">
        <v>1</v>
      </c>
      <c r="BL55" t="n">
        <v>0</v>
      </c>
      <c r="BM55" t="n">
        <v>0</v>
      </c>
      <c r="BN55" t="inlineStr">
        <is>
          <t>Milik sendiri</t>
        </is>
      </c>
      <c r="BO55" t="inlineStr">
        <is>
          <t>Permanen (dinding bata dan semen)</t>
        </is>
      </c>
      <c r="BP55" t="n">
        <v>1</v>
      </c>
      <c r="BQ55" t="n">
        <v>0</v>
      </c>
      <c r="BR55" t="n">
        <v>0</v>
      </c>
      <c r="BS55" t="n">
        <v>0</v>
      </c>
      <c r="BT55" t="n">
        <v>0</v>
      </c>
      <c r="BU55" t="n">
        <v/>
      </c>
      <c r="BV55" t="inlineStr">
        <is>
          <t>Semen</t>
        </is>
      </c>
      <c r="BW55" t="n">
        <v>0</v>
      </c>
      <c r="BX55" t="n">
        <v>1</v>
      </c>
      <c r="BY55" t="n">
        <v>0</v>
      </c>
      <c r="BZ55" t="n">
        <v>0</v>
      </c>
      <c r="CA55" t="n">
        <v>0</v>
      </c>
      <c r="CB55" t="n">
        <v/>
      </c>
      <c r="CC55" t="inlineStr">
        <is>
          <t>Genting</t>
        </is>
      </c>
      <c r="CD55" t="n">
        <v>0</v>
      </c>
      <c r="CE55" t="n">
        <v>0</v>
      </c>
      <c r="CF55" t="n">
        <v>0</v>
      </c>
      <c r="CG55" t="n">
        <v>0</v>
      </c>
      <c r="CH55" t="n">
        <v>0</v>
      </c>
      <c r="CI55" t="n">
        <v>1</v>
      </c>
      <c r="CJ55" t="n">
        <v>0</v>
      </c>
      <c r="CK55" t="n">
        <v/>
      </c>
      <c r="CL55" t="inlineStr">
        <is>
          <t>Ya</t>
        </is>
      </c>
      <c r="CM55" t="n">
        <v>2016</v>
      </c>
      <c r="CN55" t="inlineStr">
        <is>
          <t>Fixed-Dome (Kubah Tetap)</t>
        </is>
      </c>
      <c r="CO55" t="inlineStr">
        <is>
          <t>6 m³ (4-5 ekor sapi, ±5 jam memasak/hari, ±50 kg</t>
        </is>
      </c>
      <c r="CP55" t="inlineStr">
        <is>
          <t>Koperasi</t>
        </is>
      </c>
      <c r="CQ55" t="n">
        <v>0</v>
      </c>
      <c r="CR55" t="n">
        <v>0</v>
      </c>
      <c r="CS55" t="n">
        <v>0</v>
      </c>
      <c r="CT55" t="n">
        <v>0</v>
      </c>
      <c r="CU55" t="n">
        <v>0</v>
      </c>
      <c r="CV55" t="n">
        <v>0</v>
      </c>
      <c r="CW55" t="n">
        <v>1</v>
      </c>
      <c r="CX55" t="n">
        <v>0</v>
      </c>
      <c r="CY55" t="inlineStr">
        <is>
          <t>Anggota keluarga - laki-laki Anggota keluarga - perempuan dewasa</t>
        </is>
      </c>
      <c r="CZ55" t="n">
        <v>1</v>
      </c>
      <c r="DA55" t="n">
        <v>1</v>
      </c>
      <c r="DB55" t="n">
        <v>0</v>
      </c>
      <c r="DC55" t="n">
        <v/>
      </c>
      <c r="DD55" t="inlineStr">
        <is>
          <t>Anggota keluarga - laki-laki</t>
        </is>
      </c>
      <c r="DE55" t="n">
        <v>1</v>
      </c>
      <c r="DF55" t="n">
        <v>0</v>
      </c>
      <c r="DG55" t="n">
        <v>0</v>
      </c>
      <c r="DH55" t="n">
        <v>0</v>
      </c>
      <c r="DI55" t="n">
        <v/>
      </c>
      <c r="DJ55" t="inlineStr">
        <is>
          <t>CPO atau pendamping</t>
        </is>
      </c>
      <c r="DK55" t="n">
        <v>0</v>
      </c>
      <c r="DL55" t="n">
        <v>0</v>
      </c>
      <c r="DM55" t="n">
        <v>1</v>
      </c>
      <c r="DN55" t="n">
        <v>0</v>
      </c>
      <c r="DO55" t="n">
        <v/>
      </c>
      <c r="DP55" t="inlineStr">
        <is>
          <t>Ya</t>
        </is>
      </c>
      <c r="DQ55" t="n">
        <v/>
      </c>
      <c r="DR55" t="n">
        <v/>
      </c>
      <c r="DS55" t="n">
        <v/>
      </c>
      <c r="DT55" t="n">
        <v/>
      </c>
      <c r="DU55" t="n">
        <v/>
      </c>
      <c r="DV55" t="n">
        <v/>
      </c>
      <c r="DW55" t="n">
        <v/>
      </c>
      <c r="DX55" t="n">
        <v/>
      </c>
      <c r="DY55" t="n">
        <v/>
      </c>
      <c r="DZ55" t="n">
        <v/>
      </c>
      <c r="EA55" t="n">
        <v/>
      </c>
      <c r="EB55" t="n">
        <v/>
      </c>
      <c r="EC55" t="n">
        <v/>
      </c>
      <c r="ED55" t="n">
        <v/>
      </c>
      <c r="EE55" t="n">
        <v/>
      </c>
      <c r="EF55" t="n">
        <v/>
      </c>
      <c r="EG55" t="n">
        <v/>
      </c>
      <c r="EH55" t="n">
        <v/>
      </c>
      <c r="EI55" t="inlineStr">
        <is>
          <t>Tidak ada masalah</t>
        </is>
      </c>
      <c r="EJ55" t="n">
        <v>0</v>
      </c>
      <c r="EK55" t="n">
        <v>0</v>
      </c>
      <c r="EL55" t="n">
        <v>0</v>
      </c>
      <c r="EM55" t="n">
        <v>1</v>
      </c>
      <c r="EN55" t="n">
        <v>0</v>
      </c>
      <c r="EO55" t="n">
        <v/>
      </c>
      <c r="EP55" t="inlineStr">
        <is>
          <t>Ya, tetapi kurang jelas dan sulit diikuti</t>
        </is>
      </c>
      <c r="EQ55" t="inlineStr">
        <is>
          <t>Bukan pelatihan</t>
        </is>
      </c>
      <c r="ER55" t="inlineStr">
        <is>
          <t>CPO atau pendamping</t>
        </is>
      </c>
      <c r="ES55" t="n">
        <v>1</v>
      </c>
      <c r="ET55" t="n">
        <v>0</v>
      </c>
      <c r="EU55" t="n">
        <v>0</v>
      </c>
      <c r="EV55" t="n">
        <v>0</v>
      </c>
      <c r="EW55" t="n">
        <v/>
      </c>
      <c r="EX55" t="inlineStr">
        <is>
          <t>Anggota keluarga - Laki-laki</t>
        </is>
      </c>
      <c r="EY55" t="n">
        <v>1</v>
      </c>
      <c r="EZ55" t="n">
        <v>0</v>
      </c>
      <c r="FA55" t="n">
        <v>0</v>
      </c>
      <c r="FB55" t="n">
        <v/>
      </c>
      <c r="FC55" t="inlineStr">
        <is>
          <t>Jarang sekali</t>
        </is>
      </c>
      <c r="FD55" t="n">
        <v/>
      </c>
      <c r="FE55" t="inlineStr">
        <is>
          <t>Mengetahui</t>
        </is>
      </c>
      <c r="FF55" t="inlineStr">
        <is>
          <t>Selalu (setiap hari)</t>
        </is>
      </c>
      <c r="FG55" t="inlineStr">
        <is>
          <t>Mengetahui</t>
        </is>
      </c>
      <c r="FH55" t="inlineStr">
        <is>
          <t>Tidak pernah</t>
        </is>
      </c>
      <c r="FI55" t="inlineStr">
        <is>
          <t>Mengetahui</t>
        </is>
      </c>
      <c r="FJ55" t="inlineStr">
        <is>
          <t>Selalu (setiap hari)</t>
        </is>
      </c>
      <c r="FK55" t="inlineStr">
        <is>
          <t>Tidak mengetahui</t>
        </is>
      </c>
      <c r="FL55" t="inlineStr">
        <is>
          <t>Tidak pernah</t>
        </is>
      </c>
      <c r="FM55" t="inlineStr">
        <is>
          <t>Tidak mengetahui</t>
        </is>
      </c>
      <c r="FN55" t="inlineStr">
        <is>
          <t>Tidak pernah</t>
        </is>
      </c>
      <c r="FO55" t="inlineStr">
        <is>
          <t>Mengetahui</t>
        </is>
      </c>
      <c r="FP55" t="inlineStr">
        <is>
          <t>Jarang (setiap bulan atau lebih)</t>
        </is>
      </c>
      <c r="FQ55" t="inlineStr">
        <is>
          <t>Mengetahui</t>
        </is>
      </c>
      <c r="FR55" t="inlineStr">
        <is>
          <t>Ya</t>
        </is>
      </c>
      <c r="FS55" t="inlineStr">
        <is>
          <t>Mengetahui</t>
        </is>
      </c>
      <c r="FT55" t="inlineStr">
        <is>
          <t>Ya, terkadang</t>
        </is>
      </c>
      <c r="FU55" t="inlineStr">
        <is>
          <t>Laki-laki dewasa Perempuan dewasa</t>
        </is>
      </c>
      <c r="FV55" t="n">
        <v>1</v>
      </c>
      <c r="FW55" t="n">
        <v>1</v>
      </c>
      <c r="FX55" t="n">
        <v>0</v>
      </c>
      <c r="FY55" t="n">
        <v>0</v>
      </c>
      <c r="FZ55" t="inlineStr">
        <is>
          <t>Kurang memahami</t>
        </is>
      </c>
      <c r="GA55" t="inlineStr">
        <is>
          <t>Teman/keluarga Lainnya</t>
        </is>
      </c>
      <c r="GB55" t="n">
        <v>0</v>
      </c>
      <c r="GC55" t="n">
        <v>0</v>
      </c>
      <c r="GD55" t="n">
        <v>1</v>
      </c>
      <c r="GE55" t="n">
        <v>1</v>
      </c>
      <c r="GF55" t="inlineStr">
        <is>
          <t>Tetangga pengguna biogas</t>
        </is>
      </c>
      <c r="GG55" t="inlineStr">
        <is>
          <t>Kadang-kadang</t>
        </is>
      </c>
      <c r="GH55" t="inlineStr">
        <is>
          <t>Tidak</t>
        </is>
      </c>
      <c r="GI55" t="n">
        <v/>
      </c>
      <c r="GJ55" t="n">
        <v/>
      </c>
      <c r="GK55" t="n">
        <v/>
      </c>
      <c r="GL55" t="n">
        <v/>
      </c>
      <c r="GM55" t="n">
        <v/>
      </c>
      <c r="GN55" t="n">
        <v/>
      </c>
      <c r="GO55" t="n">
        <v/>
      </c>
      <c r="GP55" t="inlineStr">
        <is>
          <t>Penuh (100%)</t>
        </is>
      </c>
      <c r="GQ55" t="inlineStr">
        <is>
          <t>Kayu bakar</t>
        </is>
      </c>
      <c r="GR55" t="n">
        <v>0</v>
      </c>
      <c r="GS55" t="n">
        <v>1</v>
      </c>
      <c r="GT55" t="n">
        <v>0</v>
      </c>
      <c r="GU55" t="n">
        <v>0</v>
      </c>
      <c r="GV55" t="n">
        <v>0</v>
      </c>
      <c r="GW55" t="n">
        <v>0</v>
      </c>
      <c r="GX55" t="n">
        <v>0</v>
      </c>
      <c r="GY55" t="n">
        <v/>
      </c>
      <c r="GZ55" t="inlineStr">
        <is>
          <t>Tidak</t>
        </is>
      </c>
      <c r="HA55" t="n">
        <v>250</v>
      </c>
      <c r="HB55" t="n">
        <v>0</v>
      </c>
      <c r="HC55" t="n">
        <v>0</v>
      </c>
      <c r="HD55" t="n">
        <v>0</v>
      </c>
      <c r="HE55" t="n">
        <v/>
      </c>
      <c r="HF55" t="n">
        <v/>
      </c>
      <c r="HG55" t="n">
        <v/>
      </c>
      <c r="HH55" t="n">
        <v/>
      </c>
      <c r="HI55" t="n">
        <v/>
      </c>
      <c r="HJ55" t="n">
        <v/>
      </c>
      <c r="HK55" t="n">
        <v/>
      </c>
      <c r="HL55" t="n">
        <v/>
      </c>
      <c r="HM55" t="n">
        <v/>
      </c>
      <c r="HN55" t="n">
        <v/>
      </c>
      <c r="HO55" t="n">
        <v/>
      </c>
      <c r="HP55" t="n">
        <v/>
      </c>
      <c r="HQ55" t="n">
        <v/>
      </c>
      <c r="HR55" t="n">
        <v/>
      </c>
      <c r="HS55" t="n">
        <v/>
      </c>
      <c r="HT55" t="n">
        <v/>
      </c>
      <c r="HU55" t="n">
        <v/>
      </c>
      <c r="HV55" t="n">
        <v/>
      </c>
      <c r="HW55" t="n">
        <v/>
      </c>
      <c r="HX55" t="n">
        <v/>
      </c>
      <c r="HY55" t="n">
        <v>250</v>
      </c>
      <c r="HZ55" t="n">
        <v>0</v>
      </c>
      <c r="IA55" t="n">
        <v/>
      </c>
      <c r="IB55" t="n">
        <v/>
      </c>
      <c r="IC55" t="n">
        <v/>
      </c>
      <c r="ID55" t="n">
        <v/>
      </c>
      <c r="IE55" t="n">
        <v/>
      </c>
      <c r="IF55" t="n">
        <v/>
      </c>
      <c r="IG55" t="n">
        <v/>
      </c>
      <c r="IH55" t="n">
        <v/>
      </c>
      <c r="II55" t="n">
        <v/>
      </c>
      <c r="IJ55" t="n">
        <v/>
      </c>
      <c r="IK55" t="inlineStr">
        <is>
          <t>30-50 kg</t>
        </is>
      </c>
      <c r="IL55" t="inlineStr">
        <is>
          <t>1-3 jam</t>
        </is>
      </c>
      <c r="IM55" t="inlineStr">
        <is>
          <t>Ya</t>
        </is>
      </c>
      <c r="IN55" t="inlineStr">
        <is>
          <t>Tidak</t>
        </is>
      </c>
      <c r="IO55" t="inlineStr">
        <is>
          <t>Lebih bersih</t>
        </is>
      </c>
      <c r="IP55" t="inlineStr">
        <is>
          <t>Tidak pernah</t>
        </is>
      </c>
      <c r="IQ55" t="inlineStr">
        <is>
          <t>Tidak pernah</t>
        </is>
      </c>
      <c r="IR55" t="n">
        <v/>
      </c>
      <c r="IS55" t="n">
        <v/>
      </c>
      <c r="IT55" t="n">
        <v/>
      </c>
      <c r="IU55" t="n">
        <v/>
      </c>
      <c r="IV55" t="n">
        <v/>
      </c>
      <c r="IW55" t="n">
        <v/>
      </c>
      <c r="IX55" t="n">
        <v/>
      </c>
      <c r="IY55" t="n">
        <v/>
      </c>
      <c r="IZ55" t="inlineStr">
        <is>
          <t>Tidak pernah</t>
        </is>
      </c>
      <c r="JA55" t="n">
        <v/>
      </c>
      <c r="JB55" t="n">
        <v/>
      </c>
      <c r="JC55" t="n">
        <v/>
      </c>
      <c r="JD55" t="n">
        <v/>
      </c>
      <c r="JE55" t="n">
        <v/>
      </c>
      <c r="JF55" t="n">
        <v/>
      </c>
      <c r="JG55" t="n">
        <v/>
      </c>
      <c r="JH55" t="n">
        <v/>
      </c>
      <c r="JI55" t="inlineStr">
        <is>
          <t>Tidak pernah</t>
        </is>
      </c>
      <c r="JJ55" t="n">
        <v/>
      </c>
      <c r="JK55" t="n">
        <v/>
      </c>
      <c r="JL55" t="n">
        <v/>
      </c>
      <c r="JM55" t="n">
        <v/>
      </c>
      <c r="JN55" t="n">
        <v/>
      </c>
      <c r="JO55" t="n">
        <v/>
      </c>
      <c r="JP55" t="n">
        <v/>
      </c>
      <c r="JQ55" t="n">
        <v/>
      </c>
      <c r="JR55" t="inlineStr">
        <is>
          <t>Tidak pernah</t>
        </is>
      </c>
      <c r="JS55" t="n">
        <v/>
      </c>
      <c r="JT55" t="n">
        <v/>
      </c>
      <c r="JU55" t="n">
        <v/>
      </c>
      <c r="JV55" t="n">
        <v/>
      </c>
      <c r="JW55" t="n">
        <v/>
      </c>
      <c r="JX55" t="n">
        <v/>
      </c>
      <c r="JY55" t="n">
        <v/>
      </c>
      <c r="JZ55" t="n">
        <v/>
      </c>
      <c r="KA55" t="inlineStr">
        <is>
          <t>Tidak pernah</t>
        </is>
      </c>
      <c r="KB55" t="n">
        <v/>
      </c>
      <c r="KC55" t="n">
        <v/>
      </c>
      <c r="KD55" t="n">
        <v/>
      </c>
      <c r="KE55" t="n">
        <v/>
      </c>
      <c r="KF55" t="n">
        <v/>
      </c>
      <c r="KG55" t="n">
        <v/>
      </c>
      <c r="KH55" t="n">
        <v/>
      </c>
      <c r="KI55" t="n">
        <v/>
      </c>
      <c r="KJ55" t="inlineStr">
        <is>
          <t>Tidak pernah</t>
        </is>
      </c>
      <c r="KK55" t="n">
        <v/>
      </c>
      <c r="KL55" t="n">
        <v/>
      </c>
      <c r="KM55" t="n">
        <v/>
      </c>
      <c r="KN55" t="n">
        <v/>
      </c>
      <c r="KO55" t="n">
        <v/>
      </c>
      <c r="KP55" t="n">
        <v/>
      </c>
      <c r="KQ55" t="n">
        <v/>
      </c>
      <c r="KR55" t="n">
        <v/>
      </c>
      <c r="KS55" t="inlineStr">
        <is>
          <t>Cukup membaik</t>
        </is>
      </c>
      <c r="KT55" t="inlineStr">
        <is>
          <t>0-1 kali</t>
        </is>
      </c>
      <c r="KU55" t="inlineStr">
        <is>
          <t>2-4 kali</t>
        </is>
      </c>
      <c r="KV55" t="inlineStr">
        <is>
          <t>Laki-laki dewasa Perempuan dewasa</t>
        </is>
      </c>
      <c r="KW55" t="n">
        <v>1</v>
      </c>
      <c r="KX55" t="n">
        <v>1</v>
      </c>
      <c r="KY55" t="n">
        <v>0</v>
      </c>
      <c r="KZ55" t="n">
        <v>0</v>
      </c>
      <c r="LA55" t="inlineStr">
        <is>
          <t>Cukup membaik</t>
        </is>
      </c>
      <c r="LB55" t="inlineStr">
        <is>
          <t>Jauh lebih baik</t>
        </is>
      </c>
      <c r="LC55" t="n">
        <v>3</v>
      </c>
      <c r="LD55" t="n">
        <v>3</v>
      </c>
      <c r="LE55" t="n">
        <v>0</v>
      </c>
      <c r="LF55" t="n">
        <v>0</v>
      </c>
      <c r="LG55" t="inlineStr">
        <is>
          <t>Ya</t>
        </is>
      </c>
      <c r="LH55" t="n">
        <v>75000</v>
      </c>
      <c r="LI55" t="n">
        <v/>
      </c>
      <c r="LJ55" t="inlineStr">
        <is>
          <t>Kebutuhan rumah tangga</t>
        </is>
      </c>
      <c r="LK55" t="n">
        <v>0</v>
      </c>
      <c r="LL55" t="n">
        <v>0</v>
      </c>
      <c r="LM55" t="n">
        <v>0</v>
      </c>
      <c r="LN55" t="n">
        <v>0</v>
      </c>
      <c r="LO55" t="n">
        <v>1</v>
      </c>
      <c r="LP55" t="n">
        <v>0</v>
      </c>
      <c r="LQ55" t="n">
        <v>0</v>
      </c>
      <c r="LR55" t="n">
        <v/>
      </c>
      <c r="LS55" t="n">
        <v>25</v>
      </c>
      <c r="LT55" t="n">
        <v>25</v>
      </c>
      <c r="LU55" t="n">
        <v>0</v>
      </c>
      <c r="LV55" t="n">
        <v>10</v>
      </c>
      <c r="LW55" t="n">
        <v>10</v>
      </c>
      <c r="LX55" t="n">
        <v>0</v>
      </c>
      <c r="LY55" t="n">
        <v>10</v>
      </c>
      <c r="LZ55" t="n">
        <v>10</v>
      </c>
      <c r="MA55" t="n">
        <v>0</v>
      </c>
      <c r="MB55" t="inlineStr">
        <is>
          <t>Ya</t>
        </is>
      </c>
      <c r="MC55" t="n">
        <v>60</v>
      </c>
      <c r="MD55" t="n">
        <v>0</v>
      </c>
      <c r="ME55" t="n">
        <v>60</v>
      </c>
      <c r="MF55" t="n">
        <v>0</v>
      </c>
      <c r="MG55" t="n">
        <v>0</v>
      </c>
      <c r="MH55" t="n">
        <v>0</v>
      </c>
      <c r="MI55" t="inlineStr">
        <is>
          <t>Aktivitas sosial diluar rumah (misalnya, berkumpul dengan tetangga, mengikuti kegiatan PKK, dsb) Istirahat</t>
        </is>
      </c>
      <c r="MJ55" t="n">
        <v>0</v>
      </c>
      <c r="MK55" t="n">
        <v>1</v>
      </c>
      <c r="ML55" t="n">
        <v>1</v>
      </c>
      <c r="MM55" t="n">
        <v>0</v>
      </c>
      <c r="MN55" t="n">
        <v>0</v>
      </c>
      <c r="MO55" t="n">
        <v>0</v>
      </c>
      <c r="MP55" t="n">
        <v/>
      </c>
      <c r="MQ55" t="n">
        <v/>
      </c>
      <c r="MR55" t="inlineStr">
        <is>
          <t>Istirahat</t>
        </is>
      </c>
      <c r="MS55" t="inlineStr">
        <is>
          <t>Pertemuan PKK, RT, Pengajian</t>
        </is>
      </c>
      <c r="MT55" t="n">
        <v/>
      </c>
      <c r="MU55" t="inlineStr">
        <is>
          <t>Tidak</t>
        </is>
      </c>
      <c r="MV55" t="n">
        <v/>
      </c>
      <c r="MW55" t="n">
        <v/>
      </c>
      <c r="MX55" t="n">
        <v/>
      </c>
      <c r="MY55" t="n">
        <v/>
      </c>
      <c r="MZ55" t="n">
        <v/>
      </c>
      <c r="NA55" t="n">
        <v/>
      </c>
      <c r="NB55" t="n">
        <v/>
      </c>
      <c r="NC55" t="n">
        <v/>
      </c>
      <c r="ND55" t="n">
        <v/>
      </c>
      <c r="NE55" t="n">
        <v/>
      </c>
      <c r="NF55" t="n">
        <v/>
      </c>
      <c r="NG55" t="n">
        <v/>
      </c>
      <c r="NH55" t="n">
        <v/>
      </c>
      <c r="NI55" t="n">
        <v/>
      </c>
      <c r="NJ55" t="n">
        <v/>
      </c>
      <c r="NK55" t="n">
        <v/>
      </c>
      <c r="NL55" t="inlineStr">
        <is>
          <t>Tidak</t>
        </is>
      </c>
      <c r="NM55" t="inlineStr">
        <is>
          <t>100% dana hibah</t>
        </is>
      </c>
      <c r="NN55" t="inlineStr">
        <is>
          <t>0 (100% sumber pembiayaan dari hibah)</t>
        </is>
      </c>
      <c r="NO55" t="inlineStr">
        <is>
          <t>Pemerintah</t>
        </is>
      </c>
      <c r="NP55" t="n">
        <v/>
      </c>
      <c r="NQ55" t="n">
        <v/>
      </c>
      <c r="NR55" t="n">
        <v/>
      </c>
      <c r="NS55" t="n">
        <v/>
      </c>
      <c r="NT55" t="n">
        <v/>
      </c>
      <c r="NU55" t="n">
        <v/>
      </c>
      <c r="NV55" t="n">
        <v/>
      </c>
      <c r="NW55" t="n">
        <v/>
      </c>
      <c r="NX55" t="inlineStr">
        <is>
          <t>Sedikit meningkat</t>
        </is>
      </c>
      <c r="NY55" t="n">
        <v>60</v>
      </c>
      <c r="NZ55" t="n">
        <v>0</v>
      </c>
      <c r="OA55" t="n">
        <v>0</v>
      </c>
      <c r="OB55" t="n">
        <v>10</v>
      </c>
      <c r="OC55" t="n">
        <v>0</v>
      </c>
      <c r="OD55" t="n">
        <v>0</v>
      </c>
      <c r="OE55" t="inlineStr">
        <is>
          <t>Lebih baik</t>
        </is>
      </c>
      <c r="OF55" t="inlineStr">
        <is>
          <t>Lebih baik (beda waktu memasak 5-30 menit, ATAU tidak lagi ada rasa/bau makanan yang berubah, ATAU alasan lainnya)</t>
        </is>
      </c>
      <c r="OG55" t="inlineStr">
        <is>
          <t>Tidak</t>
        </is>
      </c>
      <c r="OH55" t="n">
        <v>0</v>
      </c>
      <c r="OI55" t="n">
        <v>2</v>
      </c>
      <c r="OJ55" t="n">
        <v>0</v>
      </c>
      <c r="OK55" t="n">
        <v>0</v>
      </c>
      <c r="OL55" t="n">
        <v>0</v>
      </c>
      <c r="OM55" t="n">
        <v>0</v>
      </c>
      <c r="ON55" t="n">
        <v>0</v>
      </c>
      <c r="OO55" t="n">
        <v>0</v>
      </c>
      <c r="OP55" t="inlineStr">
        <is>
          <t>Sapi perah</t>
        </is>
      </c>
      <c r="OQ55" t="n">
        <v>0</v>
      </c>
      <c r="OR55" t="n">
        <v>1</v>
      </c>
      <c r="OS55" t="n">
        <v>0</v>
      </c>
      <c r="OT55" t="n">
        <v>0</v>
      </c>
      <c r="OU55" t="n">
        <v>0</v>
      </c>
      <c r="OV55" t="n">
        <v>0</v>
      </c>
      <c r="OW55" t="n">
        <v>0</v>
      </c>
      <c r="OX55" t="n">
        <v>0</v>
      </c>
      <c r="OY55" t="n">
        <v>0</v>
      </c>
      <c r="OZ55" t="inlineStr">
        <is>
          <t>Sapi perah</t>
        </is>
      </c>
      <c r="PA55" t="n">
        <v>0</v>
      </c>
      <c r="PB55" t="n">
        <v>1</v>
      </c>
      <c r="PC55" t="n">
        <v>0</v>
      </c>
      <c r="PD55" t="n">
        <v>0</v>
      </c>
      <c r="PE55" t="n">
        <v>0</v>
      </c>
      <c r="PF55" t="n">
        <v>0</v>
      </c>
      <c r="PG55" t="n">
        <v>0</v>
      </c>
      <c r="PH55" t="n">
        <v>0</v>
      </c>
      <c r="PI55" t="n">
        <v>0</v>
      </c>
      <c r="PJ55" t="inlineStr">
        <is>
          <t>Sapi perah</t>
        </is>
      </c>
      <c r="PK55" t="n">
        <v>0</v>
      </c>
      <c r="PL55" t="n">
        <v>1</v>
      </c>
      <c r="PM55" t="n">
        <v>0</v>
      </c>
      <c r="PN55" t="n">
        <v>0</v>
      </c>
      <c r="PO55" t="n">
        <v>0</v>
      </c>
      <c r="PP55" t="n">
        <v>0</v>
      </c>
      <c r="PQ55" t="n">
        <v>0</v>
      </c>
      <c r="PR55" t="n">
        <v>0</v>
      </c>
      <c r="PS55" t="n">
        <v>0</v>
      </c>
      <c r="PT55" t="n">
        <v/>
      </c>
      <c r="PU55" t="n">
        <v/>
      </c>
      <c r="PV55" t="n">
        <v/>
      </c>
      <c r="PW55" t="n">
        <v/>
      </c>
      <c r="PX55" t="n">
        <v/>
      </c>
      <c r="PY55" t="n">
        <v/>
      </c>
      <c r="PZ55" t="n">
        <v/>
      </c>
      <c r="QA55" t="n">
        <v/>
      </c>
      <c r="QB55" t="n">
        <v/>
      </c>
      <c r="QC55" t="n">
        <v/>
      </c>
      <c r="QD55" t="n">
        <v/>
      </c>
      <c r="QE55" t="inlineStr">
        <is>
          <t>1-Disebarkan ke lahan terbuka</t>
        </is>
      </c>
      <c r="QF55" t="n">
        <v>0</v>
      </c>
      <c r="QG55" t="n">
        <v>0</v>
      </c>
      <c r="QH55" t="n">
        <v>0</v>
      </c>
      <c r="QI55" t="n">
        <v>0</v>
      </c>
      <c r="QJ55" t="n">
        <v>0</v>
      </c>
      <c r="QK55" t="n">
        <v>1</v>
      </c>
      <c r="QL55" t="n">
        <v>0</v>
      </c>
      <c r="QM55" t="n">
        <v>0</v>
      </c>
      <c r="QN55" t="n">
        <v>0</v>
      </c>
      <c r="QO55" t="n">
        <v/>
      </c>
      <c r="QP55" t="n">
        <v/>
      </c>
      <c r="QQ55" t="n">
        <v/>
      </c>
      <c r="QR55" t="n">
        <v/>
      </c>
      <c r="QS55" t="n">
        <v/>
      </c>
      <c r="QT55" t="n">
        <v/>
      </c>
      <c r="QU55" t="n">
        <v/>
      </c>
      <c r="QV55" t="n">
        <v/>
      </c>
      <c r="QW55" t="n">
        <v/>
      </c>
      <c r="QX55" t="n">
        <v/>
      </c>
      <c r="QY55" t="n">
        <v/>
      </c>
      <c r="QZ55" t="n">
        <v/>
      </c>
      <c r="RA55" t="n">
        <v/>
      </c>
      <c r="RB55" t="n">
        <v/>
      </c>
      <c r="RC55" t="n">
        <v/>
      </c>
      <c r="RD55" t="n">
        <v/>
      </c>
      <c r="RE55" t="n">
        <v/>
      </c>
      <c r="RF55" t="n">
        <v/>
      </c>
      <c r="RG55" t="n">
        <v/>
      </c>
      <c r="RH55" t="n">
        <v/>
      </c>
      <c r="RI55" t="n">
        <v/>
      </c>
      <c r="RJ55" t="n">
        <v/>
      </c>
      <c r="RK55" t="n">
        <v/>
      </c>
      <c r="RL55" t="n">
        <v/>
      </c>
      <c r="RM55" t="n">
        <v/>
      </c>
      <c r="RN55" t="n">
        <v/>
      </c>
      <c r="RO55" t="n">
        <v/>
      </c>
      <c r="RP55" t="n">
        <v/>
      </c>
      <c r="RQ55" t="n">
        <v/>
      </c>
      <c r="RR55" t="n">
        <v/>
      </c>
      <c r="RS55" t="n">
        <v/>
      </c>
      <c r="RT55" t="n">
        <v/>
      </c>
      <c r="RU55" t="n">
        <v/>
      </c>
      <c r="RV55" t="n">
        <v/>
      </c>
      <c r="RW55" t="n">
        <v/>
      </c>
      <c r="RX55" t="n">
        <v/>
      </c>
      <c r="RY55" t="n">
        <v/>
      </c>
      <c r="RZ55" t="n">
        <v/>
      </c>
      <c r="SA55" t="n">
        <v/>
      </c>
      <c r="SB55" t="n">
        <v/>
      </c>
      <c r="SC55" t="n">
        <v/>
      </c>
      <c r="SD55" t="n">
        <v/>
      </c>
      <c r="SE55" t="n">
        <v/>
      </c>
      <c r="SF55" t="n">
        <v/>
      </c>
      <c r="SG55" t="n">
        <v/>
      </c>
      <c r="SH55" t="n">
        <v/>
      </c>
      <c r="SI55" t="n">
        <v/>
      </c>
      <c r="SJ55" t="n">
        <v/>
      </c>
      <c r="SK55" t="n">
        <v/>
      </c>
      <c r="SL55" t="n">
        <v/>
      </c>
      <c r="SM55" t="n">
        <v/>
      </c>
      <c r="SN55" t="n">
        <v/>
      </c>
      <c r="SO55" t="n">
        <v/>
      </c>
      <c r="SP55" t="n">
        <v/>
      </c>
      <c r="SQ55" t="n">
        <v/>
      </c>
      <c r="SR55" t="n">
        <v/>
      </c>
      <c r="SS55" t="n">
        <v/>
      </c>
      <c r="ST55" t="n">
        <v/>
      </c>
      <c r="SU55" t="n">
        <v/>
      </c>
      <c r="SV55" t="n">
        <v/>
      </c>
      <c r="SW55" t="n">
        <v/>
      </c>
      <c r="SX55" t="n">
        <v/>
      </c>
      <c r="SY55" t="n">
        <v/>
      </c>
      <c r="SZ55" t="n">
        <v>4</v>
      </c>
      <c r="TA55" t="n">
        <v/>
      </c>
      <c r="TB55" t="n">
        <v/>
      </c>
      <c r="TC55" t="n">
        <v/>
      </c>
      <c r="TD55" t="n">
        <v/>
      </c>
      <c r="TE55" t="n">
        <v/>
      </c>
      <c r="TF55" t="n">
        <v/>
      </c>
      <c r="TG55" t="n">
        <v/>
      </c>
      <c r="TH55" t="n">
        <v/>
      </c>
      <c r="TI55" t="n">
        <v/>
      </c>
      <c r="TJ55" t="n">
        <v/>
      </c>
      <c r="TK55" t="n">
        <v/>
      </c>
      <c r="TL55" t="n">
        <v/>
      </c>
      <c r="TM55" t="n">
        <v/>
      </c>
      <c r="TN55" t="n">
        <v/>
      </c>
      <c r="TO55" t="n">
        <v/>
      </c>
      <c r="TP55" t="n">
        <v/>
      </c>
      <c r="TQ55" t="n">
        <v/>
      </c>
      <c r="TR55" t="n">
        <v/>
      </c>
      <c r="TS55" t="n">
        <v/>
      </c>
      <c r="TT55" t="n">
        <v/>
      </c>
      <c r="TU55" t="n">
        <v/>
      </c>
      <c r="TV55" t="n">
        <v/>
      </c>
      <c r="TW55" t="n">
        <v/>
      </c>
      <c r="TX55" t="n">
        <v/>
      </c>
      <c r="TY55" t="n">
        <v/>
      </c>
      <c r="TZ55" t="n">
        <v/>
      </c>
      <c r="UA55" t="n">
        <v/>
      </c>
      <c r="UB55" t="n">
        <v/>
      </c>
      <c r="UC55" t="n">
        <v/>
      </c>
      <c r="UD55" t="n">
        <v/>
      </c>
      <c r="UE55" t="n">
        <v/>
      </c>
      <c r="UF55" t="n">
        <v/>
      </c>
      <c r="UG55" t="n">
        <v/>
      </c>
      <c r="UH55" t="n">
        <v/>
      </c>
      <c r="UI55" t="n">
        <v/>
      </c>
      <c r="UJ55" t="n">
        <v/>
      </c>
      <c r="UK55" t="n">
        <v/>
      </c>
      <c r="UL55" t="n">
        <v/>
      </c>
      <c r="UM55" t="n">
        <v/>
      </c>
      <c r="UN55" t="n">
        <v/>
      </c>
      <c r="UO55" t="n">
        <v/>
      </c>
      <c r="UP55" t="n">
        <v/>
      </c>
      <c r="UQ55" t="n">
        <v/>
      </c>
      <c r="UR55" t="n">
        <v/>
      </c>
      <c r="US55" t="n">
        <v/>
      </c>
      <c r="UT55" t="n">
        <v/>
      </c>
      <c r="UU55" t="n">
        <v/>
      </c>
      <c r="UV55" t="inlineStr">
        <is>
          <t>Pemberian pakan di kandang</t>
        </is>
      </c>
      <c r="UW55" t="n">
        <v/>
      </c>
      <c r="UX55" t="n">
        <v/>
      </c>
      <c r="UY55" t="n">
        <v/>
      </c>
      <c r="UZ55" t="n">
        <v/>
      </c>
      <c r="VA55" t="n">
        <v/>
      </c>
      <c r="VB55" t="n">
        <v/>
      </c>
      <c r="VC55" t="n">
        <v/>
      </c>
      <c r="VD55" t="inlineStr">
        <is>
          <t>Sangat jarang (&gt;1 bulan sekali)</t>
        </is>
      </c>
      <c r="VE55" t="n">
        <v/>
      </c>
      <c r="VF55" t="n">
        <v/>
      </c>
      <c r="VG55" t="n">
        <v/>
      </c>
      <c r="VH55" t="n">
        <v/>
      </c>
      <c r="VI55" t="n">
        <v/>
      </c>
      <c r="VJ55" t="n">
        <v/>
      </c>
      <c r="VK55" t="n">
        <v/>
      </c>
      <c r="VL55" t="inlineStr">
        <is>
          <t>Sering (1 kali sehari)</t>
        </is>
      </c>
      <c r="VM55" t="n">
        <v/>
      </c>
      <c r="VN55" t="n">
        <v/>
      </c>
      <c r="VO55" t="n">
        <v/>
      </c>
      <c r="VP55" t="n">
        <v/>
      </c>
      <c r="VQ55" t="n">
        <v/>
      </c>
      <c r="VR55" t="n">
        <v/>
      </c>
      <c r="VS55" t="n">
        <v/>
      </c>
      <c r="VT55" t="n">
        <v/>
      </c>
      <c r="VU55" t="n">
        <v/>
      </c>
      <c r="VV55" t="n">
        <v/>
      </c>
      <c r="VW55" t="n">
        <v/>
      </c>
      <c r="VX55" t="n">
        <v/>
      </c>
      <c r="VY55" t="n">
        <v/>
      </c>
      <c r="VZ55" t="n">
        <v/>
      </c>
      <c r="WA55" t="n">
        <v/>
      </c>
      <c r="WB55" t="n">
        <v/>
      </c>
      <c r="WC55" t="n">
        <v/>
      </c>
      <c r="WD55" t="n">
        <v/>
      </c>
      <c r="WE55" t="n">
        <v/>
      </c>
      <c r="WF55" t="inlineStr">
        <is>
          <t>3-Disimpan terbuka (dry lot) 6-Digester biogas</t>
        </is>
      </c>
      <c r="WG55" t="n">
        <v>0</v>
      </c>
      <c r="WH55" t="n">
        <v>0</v>
      </c>
      <c r="WI55" t="n">
        <v>0</v>
      </c>
      <c r="WJ55" t="n">
        <v>0</v>
      </c>
      <c r="WK55" t="n">
        <v>0</v>
      </c>
      <c r="WL55" t="n">
        <v>0</v>
      </c>
      <c r="WM55" t="n">
        <v>1</v>
      </c>
      <c r="WN55" t="n">
        <v>0</v>
      </c>
      <c r="WO55" t="n">
        <v>0</v>
      </c>
      <c r="WP55" t="n">
        <v>1</v>
      </c>
      <c r="WQ55" t="n">
        <v>0</v>
      </c>
      <c r="WR55" t="n">
        <v>0</v>
      </c>
      <c r="WS55" t="n">
        <v/>
      </c>
      <c r="WT55" t="n">
        <v/>
      </c>
      <c r="WU55" t="n">
        <v/>
      </c>
      <c r="WV55" t="n">
        <v/>
      </c>
      <c r="WW55" t="n">
        <v/>
      </c>
      <c r="WX55" t="n">
        <v/>
      </c>
      <c r="WY55" t="n">
        <v/>
      </c>
      <c r="WZ55" t="n">
        <v/>
      </c>
      <c r="XA55" t="n">
        <v/>
      </c>
      <c r="XB55" t="n">
        <v/>
      </c>
      <c r="XC55" t="n">
        <v/>
      </c>
      <c r="XD55" t="n">
        <v/>
      </c>
      <c r="XE55" t="n">
        <v/>
      </c>
      <c r="XF55" t="n">
        <v/>
      </c>
      <c r="XG55" t="n">
        <v/>
      </c>
      <c r="XH55" t="n">
        <v/>
      </c>
      <c r="XI55" t="n">
        <v/>
      </c>
      <c r="XJ55" t="n">
        <v/>
      </c>
      <c r="XK55" t="n">
        <v/>
      </c>
      <c r="XL55" t="n">
        <v/>
      </c>
      <c r="XM55" t="n">
        <v/>
      </c>
      <c r="XN55" t="n">
        <v/>
      </c>
      <c r="XO55" t="n">
        <v/>
      </c>
      <c r="XP55" t="n">
        <v/>
      </c>
      <c r="XQ55" t="n">
        <v/>
      </c>
      <c r="XR55" t="n">
        <v/>
      </c>
      <c r="XS55" t="n">
        <v/>
      </c>
      <c r="XT55" t="n">
        <v/>
      </c>
      <c r="XU55" t="n">
        <v/>
      </c>
      <c r="XV55" t="n">
        <v/>
      </c>
      <c r="XW55" t="n">
        <v/>
      </c>
      <c r="XX55" t="n">
        <v/>
      </c>
      <c r="XY55" t="n">
        <v/>
      </c>
      <c r="XZ55" t="n">
        <v/>
      </c>
      <c r="YA55" t="n">
        <v/>
      </c>
      <c r="YB55" t="n">
        <v/>
      </c>
      <c r="YC55" t="n">
        <v/>
      </c>
      <c r="YD55" t="n">
        <v/>
      </c>
      <c r="YE55" t="n">
        <v/>
      </c>
      <c r="YF55" t="n">
        <v/>
      </c>
      <c r="YG55" t="n">
        <v/>
      </c>
      <c r="YH55" t="n">
        <v/>
      </c>
      <c r="YI55" t="n">
        <v/>
      </c>
      <c r="YJ55" t="n">
        <v/>
      </c>
      <c r="YK55" t="n">
        <v/>
      </c>
      <c r="YL55" t="n">
        <v/>
      </c>
      <c r="YM55" t="n">
        <v/>
      </c>
      <c r="YN55" t="n">
        <v/>
      </c>
      <c r="YO55" t="n">
        <v/>
      </c>
      <c r="YP55" t="n">
        <v/>
      </c>
      <c r="YQ55" t="n">
        <v/>
      </c>
      <c r="YR55" t="n">
        <v/>
      </c>
      <c r="YS55" t="n">
        <v/>
      </c>
      <c r="YT55" t="n">
        <v/>
      </c>
      <c r="YU55" t="n">
        <v/>
      </c>
      <c r="YV55" t="n">
        <v/>
      </c>
      <c r="YW55" t="n">
        <v/>
      </c>
      <c r="YX55" t="n">
        <v/>
      </c>
      <c r="YY55" t="n">
        <v/>
      </c>
      <c r="YZ55" t="n">
        <v/>
      </c>
      <c r="ZA55" t="n">
        <v/>
      </c>
      <c r="ZB55" t="n">
        <v/>
      </c>
      <c r="ZC55" t="n">
        <v/>
      </c>
      <c r="ZD55" t="n">
        <v/>
      </c>
      <c r="ZE55" t="n">
        <v/>
      </c>
      <c r="ZF55" t="n">
        <v/>
      </c>
      <c r="ZG55" t="n">
        <v/>
      </c>
      <c r="ZH55" t="n">
        <v/>
      </c>
      <c r="ZI55" t="n">
        <v/>
      </c>
      <c r="ZJ55" t="n">
        <v/>
      </c>
      <c r="ZK55" t="n">
        <v/>
      </c>
      <c r="ZL55" t="n">
        <v/>
      </c>
      <c r="ZM55" t="n">
        <v/>
      </c>
      <c r="ZN55" t="n">
        <v/>
      </c>
      <c r="ZO55" t="n">
        <v>100</v>
      </c>
      <c r="ZP55" t="n">
        <v/>
      </c>
      <c r="ZQ55" t="n">
        <v/>
      </c>
      <c r="ZR55" t="n">
        <v/>
      </c>
      <c r="ZS55" t="n">
        <v/>
      </c>
      <c r="ZT55" t="n">
        <v/>
      </c>
      <c r="ZU55" t="n">
        <v/>
      </c>
      <c r="ZV55" t="n">
        <v/>
      </c>
      <c r="ZW55" t="n">
        <v>2</v>
      </c>
      <c r="ZX55" t="n">
        <v/>
      </c>
      <c r="ZY55" t="n">
        <v/>
      </c>
      <c r="ZZ55" t="n">
        <v/>
      </c>
      <c r="AAA55" t="n">
        <v/>
      </c>
      <c r="AAB55" t="n">
        <v/>
      </c>
      <c r="AAC55" t="n">
        <v/>
      </c>
      <c r="AAD55" t="n">
        <v/>
      </c>
      <c r="AAE55" t="inlineStr">
        <is>
          <t>Pakan segar (misal: rumput)</t>
        </is>
      </c>
      <c r="AAF55" t="n">
        <v/>
      </c>
      <c r="AAG55" t="n">
        <v/>
      </c>
      <c r="AAH55" t="n">
        <v/>
      </c>
      <c r="AAI55" t="n">
        <v/>
      </c>
      <c r="AAJ55" t="n">
        <v/>
      </c>
      <c r="AAK55" t="n">
        <v/>
      </c>
      <c r="AAL55" t="inlineStr">
        <is>
          <t>Tidak</t>
        </is>
      </c>
      <c r="AAM55" t="n">
        <v/>
      </c>
      <c r="AAN55" t="n">
        <v/>
      </c>
      <c r="AAO55" t="n">
        <v/>
      </c>
      <c r="AAP55" t="n">
        <v/>
      </c>
      <c r="AAQ55" t="n">
        <v/>
      </c>
      <c r="AAR55" t="inlineStr">
        <is>
          <t>Tidak</t>
        </is>
      </c>
      <c r="AAS55" t="inlineStr">
        <is>
          <t>Tidak pasti/ragu-ragu</t>
        </is>
      </c>
      <c r="AAT55" t="inlineStr">
        <is>
          <t>Dibuang ke selokan</t>
        </is>
      </c>
      <c r="AAU55" t="n">
        <v>0</v>
      </c>
      <c r="AAV55" t="n">
        <v>0</v>
      </c>
      <c r="AAW55" t="n">
        <v>0</v>
      </c>
      <c r="AAX55" t="n">
        <v>0</v>
      </c>
      <c r="AAY55" t="n">
        <v>0</v>
      </c>
      <c r="AAZ55" t="n">
        <v>0</v>
      </c>
      <c r="ABA55" t="n">
        <v>1</v>
      </c>
      <c r="ABB55" t="n">
        <v/>
      </c>
      <c r="ABC55" t="n">
        <v/>
      </c>
      <c r="ABD55" t="n">
        <v/>
      </c>
      <c r="ABE55" t="n">
        <v/>
      </c>
      <c r="ABF55" t="n">
        <v/>
      </c>
      <c r="ABG55" t="n">
        <v/>
      </c>
      <c r="ABH55" t="n">
        <v/>
      </c>
      <c r="ABI55" t="n">
        <v/>
      </c>
      <c r="ABJ55" t="n">
        <v/>
      </c>
      <c r="ABK55" t="n">
        <v/>
      </c>
      <c r="ABL55" t="n">
        <v/>
      </c>
      <c r="ABM55" t="n">
        <v/>
      </c>
      <c r="ABN55" t="n">
        <v/>
      </c>
      <c r="ABO55" t="n">
        <v/>
      </c>
      <c r="ABP55" t="n">
        <v/>
      </c>
      <c r="ABQ55" t="n">
        <v/>
      </c>
      <c r="ABR55" t="n">
        <v/>
      </c>
      <c r="ABS55" t="n">
        <v/>
      </c>
      <c r="ABT55" t="n">
        <v/>
      </c>
      <c r="ABU55" t="n">
        <v/>
      </c>
      <c r="ABV55" t="n">
        <v/>
      </c>
      <c r="ABW55" t="n">
        <v/>
      </c>
      <c r="ABX55" t="n">
        <v/>
      </c>
      <c r="ABY55" t="n">
        <v/>
      </c>
      <c r="ABZ55" t="n">
        <v/>
      </c>
      <c r="ACA55" t="n">
        <v/>
      </c>
      <c r="ACB55" t="n">
        <v/>
      </c>
      <c r="ACC55" t="n">
        <v/>
      </c>
      <c r="ACD55" t="n">
        <v/>
      </c>
      <c r="ACE55" t="n">
        <v/>
      </c>
      <c r="ACF55" t="n">
        <v/>
      </c>
      <c r="ACG55" t="n">
        <v/>
      </c>
      <c r="ACH55" t="n">
        <v/>
      </c>
      <c r="ACI55" t="n">
        <v/>
      </c>
      <c r="ACJ55" t="n">
        <v/>
      </c>
      <c r="ACK55" t="inlineStr">
        <is>
          <t>Belum tau bahwa bioslurry bagus untuk pupuk Lebih praktis menggunakan pupuk kimia</t>
        </is>
      </c>
      <c r="ACL55" t="n">
        <v>0</v>
      </c>
      <c r="ACM55" t="n">
        <v>0</v>
      </c>
      <c r="ACN55" t="n">
        <v>0</v>
      </c>
      <c r="ACO55" t="n">
        <v>0</v>
      </c>
      <c r="ACP55" t="n">
        <v>1</v>
      </c>
      <c r="ACQ55" t="n">
        <v>1</v>
      </c>
      <c r="ACR55" t="n">
        <v>0</v>
      </c>
      <c r="ACS55" t="n">
        <v/>
      </c>
      <c r="ACT55" t="inlineStr">
        <is>
          <t>Tidak ada</t>
        </is>
      </c>
      <c r="ACU55" t="inlineStr">
        <is>
          <t>Manfaat sangat besar</t>
        </is>
      </c>
      <c r="ACV55" t="inlineStr">
        <is>
          <t>Berkurang</t>
        </is>
      </c>
      <c r="ACW55" t="inlineStr">
        <is>
          <t>Anggota keluarga - Perempuan dewasa</t>
        </is>
      </c>
      <c r="ACX55" t="inlineStr">
        <is>
          <t>Netral/tidak tahu</t>
        </is>
      </c>
      <c r="ACY55" t="inlineStr">
        <is>
          <t>Anggota keluarga - Laki-laki dewasa Anggota keluarga - Perempuan dewasa</t>
        </is>
      </c>
      <c r="ACZ55" t="n">
        <v>1</v>
      </c>
      <c r="ADA55" t="n">
        <v>1</v>
      </c>
      <c r="ADB55" t="n">
        <v>0</v>
      </c>
      <c r="ADC55" t="n">
        <v>0</v>
      </c>
      <c r="ADD55" t="inlineStr">
        <is>
          <t>Puas</t>
        </is>
      </c>
      <c r="ADE55" t="inlineStr">
        <is>
          <t>Puas</t>
        </is>
      </c>
      <c r="ADF55" t="inlineStr">
        <is>
          <t>Puas</t>
        </is>
      </c>
      <c r="ADG55" t="inlineStr">
        <is>
          <t>Puas</t>
        </is>
      </c>
      <c r="ADH55" t="inlineStr">
        <is>
          <t>Ya</t>
        </is>
      </c>
      <c r="ADI55" t="inlineStr">
        <is>
          <t>Kompor, Gastap, pipa installasi</t>
        </is>
      </c>
      <c r="ADJ55" t="inlineStr">
        <is>
          <t>Puas</t>
        </is>
      </c>
      <c r="ADK55" t="n">
        <v/>
      </c>
      <c r="ADL55" t="n">
        <v/>
      </c>
      <c r="ADM55" t="n">
        <v/>
      </c>
      <c r="ADN55" t="n">
        <v/>
      </c>
      <c r="ADO55" t="n">
        <v/>
      </c>
      <c r="ADP55" t="n">
        <v/>
      </c>
      <c r="ADQ55" t="n">
        <v/>
      </c>
      <c r="ADR55" t="n">
        <v/>
      </c>
      <c r="ADS55" t="n">
        <v/>
      </c>
      <c r="ADT55" t="n">
        <v/>
      </c>
      <c r="ADU55" t="inlineStr">
        <is>
          <t>Dibiarkan saja</t>
        </is>
      </c>
      <c r="ADV55" t="n">
        <v>0</v>
      </c>
      <c r="ADW55" t="n">
        <v>0</v>
      </c>
      <c r="ADX55" t="n">
        <v>0</v>
      </c>
      <c r="ADY55" t="n">
        <v>0</v>
      </c>
      <c r="ADZ55" t="n">
        <v>0</v>
      </c>
      <c r="AEA55" t="n">
        <v>0</v>
      </c>
      <c r="AEB55" t="n">
        <v>1</v>
      </c>
      <c r="AEC55" t="n">
        <v>0</v>
      </c>
      <c r="AED55" t="inlineStr">
        <is>
          <t>Tidak ada</t>
        </is>
      </c>
      <c r="AEE55" t="inlineStr">
        <is>
          <t>Lainnya</t>
        </is>
      </c>
      <c r="AEF55" t="inlineStr">
        <is>
          <t>Tidak ada</t>
        </is>
      </c>
      <c r="AEG55" t="inlineStr">
        <is>
          <t>Lainnya</t>
        </is>
      </c>
      <c r="AEH55" t="inlineStr">
        <is>
          <t>Tidak menghubungi</t>
        </is>
      </c>
      <c r="AEI55" t="inlineStr">
        <is>
          <t>Tidak ada</t>
        </is>
      </c>
      <c r="AEJ55" t="inlineStr">
        <is>
          <t>Tidak pernah</t>
        </is>
      </c>
      <c r="AEK55" t="inlineStr">
        <is>
          <t>Pengurangan pengeluaran rumah tangga (bahan bakar minyak, pupuk, dll.) Lebih mudah mendapatkan energi Lebih aman Pengurangan waktu dan tenaga Peningkatan kebersihan kandang ternak Dapur lebih bersih dan bebas asap</t>
        </is>
      </c>
      <c r="AEL55" t="n">
        <v>1</v>
      </c>
      <c r="AEM55" t="n">
        <v>1</v>
      </c>
      <c r="AEN55" t="n">
        <v>0</v>
      </c>
      <c r="AEO55" t="n">
        <v>0</v>
      </c>
      <c r="AEP55" t="n">
        <v>1</v>
      </c>
      <c r="AEQ55" t="n">
        <v>1</v>
      </c>
      <c r="AER55" t="n">
        <v>1</v>
      </c>
      <c r="AES55" t="n">
        <v>0</v>
      </c>
      <c r="AET55" t="n">
        <v>1</v>
      </c>
      <c r="AEU55" t="n">
        <v>0</v>
      </c>
      <c r="AEV55" t="n">
        <v>0</v>
      </c>
      <c r="AEW55" t="n">
        <v>0</v>
      </c>
      <c r="AEX55" t="n">
        <v/>
      </c>
      <c r="AEY55" t="inlineStr">
        <is>
          <t>Mengurangi pengeluaran energi</t>
        </is>
      </c>
      <c r="AEZ55" t="n">
        <v/>
      </c>
      <c r="AFA55" t="inlineStr">
        <is>
          <t>Koperasi</t>
        </is>
      </c>
      <c r="AFB55" t="n">
        <v/>
      </c>
      <c r="AFC55" t="inlineStr">
        <is>
          <t>Wijiyono-1-3_2_13.jpg</t>
        </is>
      </c>
      <c r="AFD55" t="inlineStr">
        <is>
          <t>https://kf.kobotoolbox.org/api/v2/assets/avstPQqLr3Ab3ZdcVTXZ6f/data/676665884/attachments/atthkJSiF9HuBPjqrwkafPXr/</t>
        </is>
      </c>
      <c r="AFE55" t="inlineStr">
        <is>
          <t>Wijiyono-2-3_2_21.jpg</t>
        </is>
      </c>
      <c r="AFF55" t="inlineStr">
        <is>
          <t>https://kf.kobotoolbox.org/api/v2/assets/avstPQqLr3Ab3ZdcVTXZ6f/data/676665884/attachments/attNKjANDapTrQEG5HJfb5oA/</t>
        </is>
      </c>
      <c r="AFG55" t="inlineStr">
        <is>
          <t>Suyono/suyono_mse_2000</t>
        </is>
      </c>
      <c r="AFH55" t="n">
        <v/>
      </c>
      <c r="AFI55" t="n">
        <v/>
      </c>
    </row>
    <row r="56">
      <c r="A56" s="93" t="n">
        <v>46073</v>
      </c>
      <c r="B56" s="93" t="n">
        <v>46074</v>
      </c>
      <c r="C56" t="inlineStr">
        <is>
          <t>suyono</t>
        </is>
      </c>
      <c r="D56" t="inlineStr">
        <is>
          <t>yuni asih</t>
        </is>
      </c>
      <c r="E56" t="n">
        <v>882007787382</v>
      </c>
      <c r="F56" t="inlineStr">
        <is>
          <t>-7.715646 110.241045 0 0</t>
        </is>
      </c>
      <c r="G56" t="n">
        <v>-7.715646</v>
      </c>
      <c r="H56" t="n">
        <v>110.241045</v>
      </c>
      <c r="I56" t="n">
        <v>0</v>
      </c>
      <c r="J56" t="n">
        <v>0</v>
      </c>
      <c r="K56" t="n">
        <v>0</v>
      </c>
      <c r="L56" t="inlineStr">
        <is>
          <t>-7.715615 110.241063 0 0</t>
        </is>
      </c>
      <c r="M56" t="n">
        <v>-7.715615</v>
      </c>
      <c r="N56" t="n">
        <v>110.241063</v>
      </c>
      <c r="O56" t="n">
        <v>0</v>
      </c>
      <c r="P56" t="n">
        <v>0</v>
      </c>
      <c r="Q56" t="n">
        <v>0</v>
      </c>
      <c r="R56" t="inlineStr">
        <is>
          <t>DIY</t>
        </is>
      </c>
      <c r="S56" t="n">
        <v>0</v>
      </c>
      <c r="T56" t="n">
        <v>0</v>
      </c>
      <c r="U56" t="n">
        <v>0</v>
      </c>
      <c r="V56" t="n">
        <v>0</v>
      </c>
      <c r="W56" t="n">
        <v>1</v>
      </c>
      <c r="X56" t="n">
        <v>0</v>
      </c>
      <c r="Y56" t="n">
        <v>0</v>
      </c>
      <c r="Z56" t="n">
        <v>0</v>
      </c>
      <c r="AA56" t="n">
        <v>0</v>
      </c>
      <c r="AB56" t="n">
        <v>0</v>
      </c>
      <c r="AC56" t="inlineStr">
        <is>
          <t>SLEMAN</t>
        </is>
      </c>
      <c r="AD56" t="inlineStr">
        <is>
          <t>MINGGIR</t>
        </is>
      </c>
      <c r="AE56" t="inlineStr">
        <is>
          <t>SENDANGAGUNG</t>
        </is>
      </c>
      <c r="AF56" t="inlineStr">
        <is>
          <t>CV. BINA ENERGI MANDIRI PERSADA</t>
        </is>
      </c>
      <c r="AG56" t="inlineStr">
        <is>
          <t>BPP0065</t>
        </is>
      </c>
      <c r="AH56" t="n">
        <v>10</v>
      </c>
      <c r="AI56" t="inlineStr">
        <is>
          <t>VPA1</t>
        </is>
      </c>
      <c r="AJ56" t="inlineStr">
        <is>
          <t>Aktif</t>
        </is>
      </c>
      <c r="AK56" t="n">
        <v>47</v>
      </c>
      <c r="AL56" t="inlineStr">
        <is>
          <t>Perempuan</t>
        </is>
      </c>
      <c r="AM56" t="inlineStr">
        <is>
          <t>Sudah menikah</t>
        </is>
      </c>
      <c r="AN56" t="inlineStr">
        <is>
          <t>SMA/Sederajat</t>
        </is>
      </c>
      <c r="AO56" t="inlineStr">
        <is>
          <t>Peternak</t>
        </is>
      </c>
      <c r="AP56" t="n">
        <v>0</v>
      </c>
      <c r="AQ56" t="n">
        <v>1</v>
      </c>
      <c r="AR56" t="n">
        <v>0</v>
      </c>
      <c r="AS56" t="n">
        <v>0</v>
      </c>
      <c r="AT56" t="n">
        <v>0</v>
      </c>
      <c r="AU56" t="n">
        <v>0</v>
      </c>
      <c r="AV56" t="n">
        <v>0</v>
      </c>
      <c r="AW56" t="n">
        <v>0</v>
      </c>
      <c r="AX56" t="n">
        <v/>
      </c>
      <c r="AY56" t="inlineStr">
        <is>
          <t>Tidak ada</t>
        </is>
      </c>
      <c r="AZ56" t="n">
        <v>0</v>
      </c>
      <c r="BA56" t="n">
        <v>0</v>
      </c>
      <c r="BB56" t="n">
        <v>0</v>
      </c>
      <c r="BC56" t="n">
        <v>0</v>
      </c>
      <c r="BD56" t="n">
        <v>0</v>
      </c>
      <c r="BE56" t="n">
        <v>0</v>
      </c>
      <c r="BF56" t="n">
        <v>0</v>
      </c>
      <c r="BG56" t="n">
        <v>1</v>
      </c>
      <c r="BH56" t="n">
        <v/>
      </c>
      <c r="BI56" t="inlineStr">
        <is>
          <t>Rp2.500.000 - Rp3.500.000</t>
        </is>
      </c>
      <c r="BJ56" t="n">
        <v>2</v>
      </c>
      <c r="BK56" t="n">
        <v>2</v>
      </c>
      <c r="BL56" t="n">
        <v>1</v>
      </c>
      <c r="BM56" t="n">
        <v>0</v>
      </c>
      <c r="BN56" t="inlineStr">
        <is>
          <t>Milik sendiri</t>
        </is>
      </c>
      <c r="BO56" t="inlineStr">
        <is>
          <t>Permanen (dinding bata dan semen)</t>
        </is>
      </c>
      <c r="BP56" t="n">
        <v>1</v>
      </c>
      <c r="BQ56" t="n">
        <v>0</v>
      </c>
      <c r="BR56" t="n">
        <v>0</v>
      </c>
      <c r="BS56" t="n">
        <v>0</v>
      </c>
      <c r="BT56" t="n">
        <v>0</v>
      </c>
      <c r="BU56" t="n">
        <v/>
      </c>
      <c r="BV56" t="inlineStr">
        <is>
          <t>Keramik/ubin</t>
        </is>
      </c>
      <c r="BW56" t="n">
        <v>0</v>
      </c>
      <c r="BX56" t="n">
        <v>0</v>
      </c>
      <c r="BY56" t="n">
        <v>1</v>
      </c>
      <c r="BZ56" t="n">
        <v>0</v>
      </c>
      <c r="CA56" t="n">
        <v>0</v>
      </c>
      <c r="CB56" t="n">
        <v/>
      </c>
      <c r="CC56" t="inlineStr">
        <is>
          <t>Genting</t>
        </is>
      </c>
      <c r="CD56" t="n">
        <v>0</v>
      </c>
      <c r="CE56" t="n">
        <v>0</v>
      </c>
      <c r="CF56" t="n">
        <v>0</v>
      </c>
      <c r="CG56" t="n">
        <v>0</v>
      </c>
      <c r="CH56" t="n">
        <v>0</v>
      </c>
      <c r="CI56" t="n">
        <v>1</v>
      </c>
      <c r="CJ56" t="n">
        <v>0</v>
      </c>
      <c r="CK56" t="n">
        <v/>
      </c>
      <c r="CL56" t="inlineStr">
        <is>
          <t>Ya</t>
        </is>
      </c>
      <c r="CM56" t="n">
        <v>2016</v>
      </c>
      <c r="CN56" t="inlineStr">
        <is>
          <t>Fixed-Dome (Kubah Tetap)</t>
        </is>
      </c>
      <c r="CO56" t="inlineStr">
        <is>
          <t>6 m³ (4-5 ekor sapi, ±5 jam memasak/hari, ±50 kg</t>
        </is>
      </c>
      <c r="CP56" t="inlineStr">
        <is>
          <t>Anggota keluarga - laki-laki</t>
        </is>
      </c>
      <c r="CQ56" t="n">
        <v>0</v>
      </c>
      <c r="CR56" t="n">
        <v>0</v>
      </c>
      <c r="CS56" t="n">
        <v>0</v>
      </c>
      <c r="CT56" t="n">
        <v>0</v>
      </c>
      <c r="CU56" t="n">
        <v>1</v>
      </c>
      <c r="CV56" t="n">
        <v>0</v>
      </c>
      <c r="CW56" t="n">
        <v>0</v>
      </c>
      <c r="CX56" t="n">
        <v>0</v>
      </c>
      <c r="CY56" t="inlineStr">
        <is>
          <t>Anggota keluarga - perempuan dewasa</t>
        </is>
      </c>
      <c r="CZ56" t="n">
        <v>0</v>
      </c>
      <c r="DA56" t="n">
        <v>1</v>
      </c>
      <c r="DB56" t="n">
        <v>0</v>
      </c>
      <c r="DC56" t="n">
        <v/>
      </c>
      <c r="DD56" t="inlineStr">
        <is>
          <t>Anggota keluarga - laki-laki CPO atau pendamping</t>
        </is>
      </c>
      <c r="DE56" t="n">
        <v>1</v>
      </c>
      <c r="DF56" t="n">
        <v>0</v>
      </c>
      <c r="DG56" t="n">
        <v>1</v>
      </c>
      <c r="DH56" t="n">
        <v>0</v>
      </c>
      <c r="DI56" t="n">
        <v/>
      </c>
      <c r="DJ56" t="inlineStr">
        <is>
          <t>CPO atau pendamping</t>
        </is>
      </c>
      <c r="DK56" t="n">
        <v>0</v>
      </c>
      <c r="DL56" t="n">
        <v>0</v>
      </c>
      <c r="DM56" t="n">
        <v>1</v>
      </c>
      <c r="DN56" t="n">
        <v>0</v>
      </c>
      <c r="DO56" t="n">
        <v/>
      </c>
      <c r="DP56" t="inlineStr">
        <is>
          <t>Ya</t>
        </is>
      </c>
      <c r="DQ56" t="n">
        <v/>
      </c>
      <c r="DR56" t="n">
        <v/>
      </c>
      <c r="DS56" t="n">
        <v/>
      </c>
      <c r="DT56" t="n">
        <v/>
      </c>
      <c r="DU56" t="n">
        <v/>
      </c>
      <c r="DV56" t="n">
        <v/>
      </c>
      <c r="DW56" t="n">
        <v/>
      </c>
      <c r="DX56" t="n">
        <v/>
      </c>
      <c r="DY56" t="n">
        <v/>
      </c>
      <c r="DZ56" t="n">
        <v/>
      </c>
      <c r="EA56" t="n">
        <v/>
      </c>
      <c r="EB56" t="n">
        <v/>
      </c>
      <c r="EC56" t="n">
        <v/>
      </c>
      <c r="ED56" t="n">
        <v/>
      </c>
      <c r="EE56" t="n">
        <v/>
      </c>
      <c r="EF56" t="n">
        <v/>
      </c>
      <c r="EG56" t="n">
        <v/>
      </c>
      <c r="EH56" t="n">
        <v/>
      </c>
      <c r="EI56" t="inlineStr">
        <is>
          <t>Tidak ada masalah</t>
        </is>
      </c>
      <c r="EJ56" t="n">
        <v>0</v>
      </c>
      <c r="EK56" t="n">
        <v>0</v>
      </c>
      <c r="EL56" t="n">
        <v>0</v>
      </c>
      <c r="EM56" t="n">
        <v>1</v>
      </c>
      <c r="EN56" t="n">
        <v>0</v>
      </c>
      <c r="EO56" t="n">
        <v/>
      </c>
      <c r="EP56" t="inlineStr">
        <is>
          <t>Ya, cukup jelas dan mudah diikuti</t>
        </is>
      </c>
      <c r="EQ56" t="inlineStr">
        <is>
          <t>Bukan pelatihan</t>
        </is>
      </c>
      <c r="ER56" t="inlineStr">
        <is>
          <t>CPO atau pendamping</t>
        </is>
      </c>
      <c r="ES56" t="n">
        <v>1</v>
      </c>
      <c r="ET56" t="n">
        <v>0</v>
      </c>
      <c r="EU56" t="n">
        <v>0</v>
      </c>
      <c r="EV56" t="n">
        <v>0</v>
      </c>
      <c r="EW56" t="n">
        <v/>
      </c>
      <c r="EX56" t="inlineStr">
        <is>
          <t>Anggota keluarga - Laki-laki Anggota keluarga - Perempuan dewasa</t>
        </is>
      </c>
      <c r="EY56" t="n">
        <v>1</v>
      </c>
      <c r="EZ56" t="n">
        <v>1</v>
      </c>
      <c r="FA56" t="n">
        <v>0</v>
      </c>
      <c r="FB56" t="n">
        <v/>
      </c>
      <c r="FC56" t="inlineStr">
        <is>
          <t>Setiap bulan</t>
        </is>
      </c>
      <c r="FD56" t="n">
        <v/>
      </c>
      <c r="FE56" t="inlineStr">
        <is>
          <t>Mengetahui</t>
        </is>
      </c>
      <c r="FF56" t="inlineStr">
        <is>
          <t>Selalu (setiap hari)</t>
        </is>
      </c>
      <c r="FG56" t="inlineStr">
        <is>
          <t>Mengetahui</t>
        </is>
      </c>
      <c r="FH56" t="inlineStr">
        <is>
          <t>Cukup sering (2 minggu sekali)</t>
        </is>
      </c>
      <c r="FI56" t="inlineStr">
        <is>
          <t>Mengetahui</t>
        </is>
      </c>
      <c r="FJ56" t="inlineStr">
        <is>
          <t>Selalu (setiap hari)</t>
        </is>
      </c>
      <c r="FK56" t="inlineStr">
        <is>
          <t>Mengetahui</t>
        </is>
      </c>
      <c r="FL56" t="inlineStr">
        <is>
          <t>Jarang (setiap bulan atau lebih)</t>
        </is>
      </c>
      <c r="FM56" t="inlineStr">
        <is>
          <t>Mengetahui</t>
        </is>
      </c>
      <c r="FN56" t="inlineStr">
        <is>
          <t>Sering (setiap minggu)</t>
        </is>
      </c>
      <c r="FO56" t="inlineStr">
        <is>
          <t>Mengetahui</t>
        </is>
      </c>
      <c r="FP56" t="inlineStr">
        <is>
          <t>Jarang (setiap bulan atau lebih)</t>
        </is>
      </c>
      <c r="FQ56" t="inlineStr">
        <is>
          <t>Mengetahui</t>
        </is>
      </c>
      <c r="FR56" t="inlineStr">
        <is>
          <t>Ya</t>
        </is>
      </c>
      <c r="FS56" t="inlineStr">
        <is>
          <t>Mengetahui</t>
        </is>
      </c>
      <c r="FT56" t="inlineStr">
        <is>
          <t>Ya, terkadang</t>
        </is>
      </c>
      <c r="FU56" t="inlineStr">
        <is>
          <t>Laki-laki dewasa Perempuan dewasa</t>
        </is>
      </c>
      <c r="FV56" t="n">
        <v>1</v>
      </c>
      <c r="FW56" t="n">
        <v>1</v>
      </c>
      <c r="FX56" t="n">
        <v>0</v>
      </c>
      <c r="FY56" t="n">
        <v>0</v>
      </c>
      <c r="FZ56" t="inlineStr">
        <is>
          <t>Memahami</t>
        </is>
      </c>
      <c r="GA56" t="inlineStr">
        <is>
          <t>CPO</t>
        </is>
      </c>
      <c r="GB56" t="n">
        <v>1</v>
      </c>
      <c r="GC56" t="n">
        <v>0</v>
      </c>
      <c r="GD56" t="n">
        <v>0</v>
      </c>
      <c r="GE56" t="n">
        <v>0</v>
      </c>
      <c r="GF56" t="n">
        <v/>
      </c>
      <c r="GG56" t="inlineStr">
        <is>
          <t>Selalu</t>
        </is>
      </c>
      <c r="GH56" t="inlineStr">
        <is>
          <t>Ya</t>
        </is>
      </c>
      <c r="GI56" t="inlineStr">
        <is>
          <t>Tetangga Teman/keluarga Komunitas lokal</t>
        </is>
      </c>
      <c r="GJ56" t="n">
        <v>1</v>
      </c>
      <c r="GK56" t="n">
        <v>1</v>
      </c>
      <c r="GL56" t="n">
        <v>1</v>
      </c>
      <c r="GM56" t="n">
        <v>0</v>
      </c>
      <c r="GN56" t="n">
        <v/>
      </c>
      <c r="GO56" t="n">
        <v>10</v>
      </c>
      <c r="GP56" t="inlineStr">
        <is>
          <t>Penuh (100%)</t>
        </is>
      </c>
      <c r="GQ56" t="inlineStr">
        <is>
          <t>LPG</t>
        </is>
      </c>
      <c r="GR56" t="n">
        <v>1</v>
      </c>
      <c r="GS56" t="n">
        <v>0</v>
      </c>
      <c r="GT56" t="n">
        <v>0</v>
      </c>
      <c r="GU56" t="n">
        <v>0</v>
      </c>
      <c r="GV56" t="n">
        <v>0</v>
      </c>
      <c r="GW56" t="n">
        <v>0</v>
      </c>
      <c r="GX56" t="n">
        <v>0</v>
      </c>
      <c r="GY56" t="n">
        <v/>
      </c>
      <c r="GZ56" t="inlineStr">
        <is>
          <t>Ya</t>
        </is>
      </c>
      <c r="HA56" t="n">
        <v/>
      </c>
      <c r="HB56" t="n">
        <v/>
      </c>
      <c r="HC56" t="n">
        <v/>
      </c>
      <c r="HD56" t="n">
        <v/>
      </c>
      <c r="HE56" t="n">
        <v>15</v>
      </c>
      <c r="HF56" t="n">
        <v>90000</v>
      </c>
      <c r="HG56" t="n">
        <v>0</v>
      </c>
      <c r="HH56" t="n">
        <v>0</v>
      </c>
      <c r="HI56" t="n">
        <v/>
      </c>
      <c r="HJ56" t="n">
        <v/>
      </c>
      <c r="HK56" t="n">
        <v/>
      </c>
      <c r="HL56" t="n">
        <v/>
      </c>
      <c r="HM56" t="n">
        <v/>
      </c>
      <c r="HN56" t="n">
        <v/>
      </c>
      <c r="HO56" t="n">
        <v/>
      </c>
      <c r="HP56" t="n">
        <v/>
      </c>
      <c r="HQ56" t="n">
        <v/>
      </c>
      <c r="HR56" t="n">
        <v/>
      </c>
      <c r="HS56" t="n">
        <v/>
      </c>
      <c r="HT56" t="n">
        <v/>
      </c>
      <c r="HU56" t="n">
        <v/>
      </c>
      <c r="HV56" t="n">
        <v/>
      </c>
      <c r="HW56" t="n">
        <v/>
      </c>
      <c r="HX56" t="n">
        <v/>
      </c>
      <c r="HY56" t="n">
        <v/>
      </c>
      <c r="HZ56" t="n">
        <v/>
      </c>
      <c r="IA56" t="n">
        <v>15</v>
      </c>
      <c r="IB56" t="n">
        <v>90000</v>
      </c>
      <c r="IC56" t="n">
        <v/>
      </c>
      <c r="ID56" t="n">
        <v/>
      </c>
      <c r="IE56" t="n">
        <v/>
      </c>
      <c r="IF56" t="n">
        <v/>
      </c>
      <c r="IG56" t="n">
        <v/>
      </c>
      <c r="IH56" t="n">
        <v/>
      </c>
      <c r="II56" t="n">
        <v/>
      </c>
      <c r="IJ56" t="n">
        <v/>
      </c>
      <c r="IK56" t="inlineStr">
        <is>
          <t>30-50 kg</t>
        </is>
      </c>
      <c r="IL56" t="inlineStr">
        <is>
          <t>1-3 jam</t>
        </is>
      </c>
      <c r="IM56" t="inlineStr">
        <is>
          <t>Ya</t>
        </is>
      </c>
      <c r="IN56" t="inlineStr">
        <is>
          <t>Tidak</t>
        </is>
      </c>
      <c r="IO56" t="inlineStr">
        <is>
          <t>Lebih bersih</t>
        </is>
      </c>
      <c r="IP56" t="n">
        <v/>
      </c>
      <c r="IQ56" t="inlineStr">
        <is>
          <t>Tidak pernah</t>
        </is>
      </c>
      <c r="IR56" t="n">
        <v/>
      </c>
      <c r="IS56" t="n">
        <v/>
      </c>
      <c r="IT56" t="n">
        <v/>
      </c>
      <c r="IU56" t="n">
        <v/>
      </c>
      <c r="IV56" t="n">
        <v/>
      </c>
      <c r="IW56" t="n">
        <v/>
      </c>
      <c r="IX56" t="n">
        <v/>
      </c>
      <c r="IY56" t="n">
        <v/>
      </c>
      <c r="IZ56" t="inlineStr">
        <is>
          <t>Tidak pernah</t>
        </is>
      </c>
      <c r="JA56" t="n">
        <v/>
      </c>
      <c r="JB56" t="n">
        <v/>
      </c>
      <c r="JC56" t="n">
        <v/>
      </c>
      <c r="JD56" t="n">
        <v/>
      </c>
      <c r="JE56" t="n">
        <v/>
      </c>
      <c r="JF56" t="n">
        <v/>
      </c>
      <c r="JG56" t="n">
        <v/>
      </c>
      <c r="JH56" t="n">
        <v/>
      </c>
      <c r="JI56" t="inlineStr">
        <is>
          <t>Tidak pernah</t>
        </is>
      </c>
      <c r="JJ56" t="n">
        <v/>
      </c>
      <c r="JK56" t="n">
        <v/>
      </c>
      <c r="JL56" t="n">
        <v/>
      </c>
      <c r="JM56" t="n">
        <v/>
      </c>
      <c r="JN56" t="n">
        <v/>
      </c>
      <c r="JO56" t="n">
        <v/>
      </c>
      <c r="JP56" t="n">
        <v/>
      </c>
      <c r="JQ56" t="n">
        <v/>
      </c>
      <c r="JR56" t="inlineStr">
        <is>
          <t>Tidak pernah</t>
        </is>
      </c>
      <c r="JS56" t="n">
        <v/>
      </c>
      <c r="JT56" t="n">
        <v/>
      </c>
      <c r="JU56" t="n">
        <v/>
      </c>
      <c r="JV56" t="n">
        <v/>
      </c>
      <c r="JW56" t="n">
        <v/>
      </c>
      <c r="JX56" t="n">
        <v/>
      </c>
      <c r="JY56" t="n">
        <v/>
      </c>
      <c r="JZ56" t="n">
        <v/>
      </c>
      <c r="KA56" t="inlineStr">
        <is>
          <t>Tidak pernah</t>
        </is>
      </c>
      <c r="KB56" t="n">
        <v/>
      </c>
      <c r="KC56" t="n">
        <v/>
      </c>
      <c r="KD56" t="n">
        <v/>
      </c>
      <c r="KE56" t="n">
        <v/>
      </c>
      <c r="KF56" t="n">
        <v/>
      </c>
      <c r="KG56" t="n">
        <v/>
      </c>
      <c r="KH56" t="n">
        <v/>
      </c>
      <c r="KI56" t="n">
        <v/>
      </c>
      <c r="KJ56" t="inlineStr">
        <is>
          <t>Tidak pernah</t>
        </is>
      </c>
      <c r="KK56" t="n">
        <v/>
      </c>
      <c r="KL56" t="n">
        <v/>
      </c>
      <c r="KM56" t="n">
        <v/>
      </c>
      <c r="KN56" t="n">
        <v/>
      </c>
      <c r="KO56" t="n">
        <v/>
      </c>
      <c r="KP56" t="n">
        <v/>
      </c>
      <c r="KQ56" t="n">
        <v/>
      </c>
      <c r="KR56" t="n">
        <v/>
      </c>
      <c r="KS56" t="inlineStr">
        <is>
          <t>Jauh lebih baik</t>
        </is>
      </c>
      <c r="KT56" t="inlineStr">
        <is>
          <t>0-1 kali</t>
        </is>
      </c>
      <c r="KU56" t="inlineStr">
        <is>
          <t>2-4 kali</t>
        </is>
      </c>
      <c r="KV56" t="inlineStr">
        <is>
          <t>Laki-laki dewasa Anak-anak (0-18 tahun)</t>
        </is>
      </c>
      <c r="KW56" t="n">
        <v>1</v>
      </c>
      <c r="KX56" t="n">
        <v>0</v>
      </c>
      <c r="KY56" t="n">
        <v>1</v>
      </c>
      <c r="KZ56" t="n">
        <v>0</v>
      </c>
      <c r="LA56" t="inlineStr">
        <is>
          <t>Cukup membaik</t>
        </is>
      </c>
      <c r="LB56" t="inlineStr">
        <is>
          <t>Jauh lebih baik</t>
        </is>
      </c>
      <c r="LC56" t="n">
        <v>0</v>
      </c>
      <c r="LD56" t="n">
        <v>4</v>
      </c>
      <c r="LE56" t="n">
        <v>0</v>
      </c>
      <c r="LF56" t="n">
        <v>0</v>
      </c>
      <c r="LG56" t="inlineStr">
        <is>
          <t>Ya</t>
        </is>
      </c>
      <c r="LH56" t="n">
        <v>100000</v>
      </c>
      <c r="LI56" t="n">
        <v/>
      </c>
      <c r="LJ56" t="inlineStr">
        <is>
          <t>Kebutuhan rumah tangga</t>
        </is>
      </c>
      <c r="LK56" t="n">
        <v>0</v>
      </c>
      <c r="LL56" t="n">
        <v>0</v>
      </c>
      <c r="LM56" t="n">
        <v>0</v>
      </c>
      <c r="LN56" t="n">
        <v>0</v>
      </c>
      <c r="LO56" t="n">
        <v>1</v>
      </c>
      <c r="LP56" t="n">
        <v>0</v>
      </c>
      <c r="LQ56" t="n">
        <v>0</v>
      </c>
      <c r="LR56" t="n">
        <v/>
      </c>
      <c r="LS56" t="n">
        <v>30</v>
      </c>
      <c r="LT56" t="n">
        <v>30</v>
      </c>
      <c r="LU56" t="n">
        <v>0</v>
      </c>
      <c r="LV56" t="n">
        <v>15</v>
      </c>
      <c r="LW56" t="n">
        <v>15</v>
      </c>
      <c r="LX56" t="n">
        <v>0</v>
      </c>
      <c r="LY56" t="n">
        <v>10</v>
      </c>
      <c r="LZ56" t="n">
        <v>10</v>
      </c>
      <c r="MA56" t="n">
        <v>0</v>
      </c>
      <c r="MB56" t="inlineStr">
        <is>
          <t>Ya</t>
        </is>
      </c>
      <c r="MC56" t="n">
        <v>0</v>
      </c>
      <c r="MD56" t="n">
        <v>0</v>
      </c>
      <c r="ME56" t="n">
        <v>10</v>
      </c>
      <c r="MF56" t="n">
        <v>0</v>
      </c>
      <c r="MG56" t="n">
        <v>0</v>
      </c>
      <c r="MH56" t="n">
        <v>0</v>
      </c>
      <c r="MI56" t="inlineStr">
        <is>
          <t>Pendidikan anak (mengantar sekolah, menemani anak belajar, menyiapkan bekal dsb) Aktivitas sosial diluar rumah (misalnya, berkumpul dengan tetangga, mengikuti kegiatan PKK, dsb)</t>
        </is>
      </c>
      <c r="MJ56" t="n">
        <v>1</v>
      </c>
      <c r="MK56" t="n">
        <v>1</v>
      </c>
      <c r="ML56" t="n">
        <v>0</v>
      </c>
      <c r="MM56" t="n">
        <v>0</v>
      </c>
      <c r="MN56" t="n">
        <v>0</v>
      </c>
      <c r="MO56" t="n">
        <v>0</v>
      </c>
      <c r="MP56" t="n">
        <v/>
      </c>
      <c r="MQ56" t="n">
        <v/>
      </c>
      <c r="MR56" t="inlineStr">
        <is>
          <t>Berkumpul bersama keluarga</t>
        </is>
      </c>
      <c r="MS56" t="inlineStr">
        <is>
          <t>Pertemuan RT, PKK, Pengajian</t>
        </is>
      </c>
      <c r="MT56" t="n">
        <v/>
      </c>
      <c r="MU56" t="inlineStr">
        <is>
          <t>Ya, untuk anggota keluarga</t>
        </is>
      </c>
      <c r="MV56" t="inlineStr">
        <is>
          <t>Perawatan sistem biogas Pemasangan sistem biogas</t>
        </is>
      </c>
      <c r="MW56" t="n">
        <v>1</v>
      </c>
      <c r="MX56" t="n">
        <v>1</v>
      </c>
      <c r="MY56" t="n">
        <v>0</v>
      </c>
      <c r="MZ56" t="n">
        <v>0</v>
      </c>
      <c r="NA56" t="n">
        <v/>
      </c>
      <c r="NB56" t="n">
        <v/>
      </c>
      <c r="NC56" t="n">
        <v/>
      </c>
      <c r="ND56" t="n">
        <v/>
      </c>
      <c r="NE56" t="n">
        <v/>
      </c>
      <c r="NF56" t="n">
        <v/>
      </c>
      <c r="NG56" t="n">
        <v/>
      </c>
      <c r="NH56" t="n">
        <v/>
      </c>
      <c r="NI56" t="n">
        <v/>
      </c>
      <c r="NJ56" t="n">
        <v/>
      </c>
      <c r="NK56" t="n">
        <v/>
      </c>
      <c r="NL56" t="inlineStr">
        <is>
          <t>Ya</t>
        </is>
      </c>
      <c r="NM56" t="inlineStr">
        <is>
          <t>Kombinasi kredit/pinjaman dan dana hibah</t>
        </is>
      </c>
      <c r="NN56" t="inlineStr">
        <is>
          <t>5.000.001-7.000.000</t>
        </is>
      </c>
      <c r="NO56" t="inlineStr">
        <is>
          <t>Yayasan Rumah Energi atau BIRU</t>
        </is>
      </c>
      <c r="NP56" t="n">
        <v/>
      </c>
      <c r="NQ56" t="inlineStr">
        <is>
          <t>Lainnya</t>
        </is>
      </c>
      <c r="NR56" t="inlineStr">
        <is>
          <t>Lembaga Mitra KIVA</t>
        </is>
      </c>
      <c r="NS56" t="n">
        <v>12</v>
      </c>
      <c r="NT56" t="inlineStr">
        <is>
          <t>CPO/pendamping</t>
        </is>
      </c>
      <c r="NU56" t="n">
        <v/>
      </c>
      <c r="NV56" t="n">
        <v/>
      </c>
      <c r="NW56" t="n">
        <v/>
      </c>
      <c r="NX56" t="inlineStr">
        <is>
          <t>Sangat meningkat</t>
        </is>
      </c>
      <c r="NY56" t="n">
        <v>90</v>
      </c>
      <c r="NZ56" t="n">
        <v>15</v>
      </c>
      <c r="OA56" t="n">
        <v>0</v>
      </c>
      <c r="OB56" t="n">
        <v>10</v>
      </c>
      <c r="OC56" t="n">
        <v>10</v>
      </c>
      <c r="OD56" t="n">
        <v>0</v>
      </c>
      <c r="OE56" t="inlineStr">
        <is>
          <t>Jauh lebih baik</t>
        </is>
      </c>
      <c r="OF56" t="inlineStr">
        <is>
          <t>Jauh lebih baik (beda waktu memasak lebih cepat setengah jam atau lebih, ATAU tidak lagi ada rasa/bau makanan yang berubah, ATAU alasan lainnya)</t>
        </is>
      </c>
      <c r="OG56" t="inlineStr">
        <is>
          <t>Ya</t>
        </is>
      </c>
      <c r="OH56" t="n">
        <v>0</v>
      </c>
      <c r="OI56" t="n">
        <v>0</v>
      </c>
      <c r="OJ56" t="n">
        <v>0</v>
      </c>
      <c r="OK56" t="n">
        <v>0</v>
      </c>
      <c r="OL56" t="n">
        <v>0</v>
      </c>
      <c r="OM56" t="n">
        <v>0</v>
      </c>
      <c r="ON56" t="n">
        <v>0</v>
      </c>
      <c r="OO56" t="n">
        <v>3000</v>
      </c>
      <c r="OP56" t="inlineStr">
        <is>
          <t>Unggas lainnya</t>
        </is>
      </c>
      <c r="OQ56" t="n">
        <v>0</v>
      </c>
      <c r="OR56" t="n">
        <v>0</v>
      </c>
      <c r="OS56" t="n">
        <v>0</v>
      </c>
      <c r="OT56" t="n">
        <v>0</v>
      </c>
      <c r="OU56" t="n">
        <v>0</v>
      </c>
      <c r="OV56" t="n">
        <v>0</v>
      </c>
      <c r="OW56" t="n">
        <v>0</v>
      </c>
      <c r="OX56" t="n">
        <v>1</v>
      </c>
      <c r="OY56" t="n">
        <v>1</v>
      </c>
      <c r="OZ56" t="inlineStr">
        <is>
          <t>Unggas lainnya</t>
        </is>
      </c>
      <c r="PA56" t="n">
        <v>0</v>
      </c>
      <c r="PB56" t="n">
        <v>0</v>
      </c>
      <c r="PC56" t="n">
        <v>0</v>
      </c>
      <c r="PD56" t="n">
        <v>0</v>
      </c>
      <c r="PE56" t="n">
        <v>0</v>
      </c>
      <c r="PF56" t="n">
        <v>0</v>
      </c>
      <c r="PG56" t="n">
        <v>0</v>
      </c>
      <c r="PH56" t="n">
        <v>1</v>
      </c>
      <c r="PI56" t="n">
        <v>0</v>
      </c>
      <c r="PJ56" t="inlineStr">
        <is>
          <t>Unggas lainnya</t>
        </is>
      </c>
      <c r="PK56" t="n">
        <v>0</v>
      </c>
      <c r="PL56" t="n">
        <v>0</v>
      </c>
      <c r="PM56" t="n">
        <v>0</v>
      </c>
      <c r="PN56" t="n">
        <v>0</v>
      </c>
      <c r="PO56" t="n">
        <v>0</v>
      </c>
      <c r="PP56" t="n">
        <v>0</v>
      </c>
      <c r="PQ56" t="n">
        <v>0</v>
      </c>
      <c r="PR56" t="n">
        <v>1</v>
      </c>
      <c r="PS56" t="n">
        <v>0</v>
      </c>
      <c r="PT56" t="n">
        <v/>
      </c>
      <c r="PU56" t="n">
        <v/>
      </c>
      <c r="PV56" t="n">
        <v/>
      </c>
      <c r="PW56" t="n">
        <v/>
      </c>
      <c r="PX56" t="n">
        <v/>
      </c>
      <c r="PY56" t="n">
        <v/>
      </c>
      <c r="PZ56" t="n">
        <v/>
      </c>
      <c r="QA56" t="n">
        <v/>
      </c>
      <c r="QB56" t="n">
        <v/>
      </c>
      <c r="QC56" t="n">
        <v/>
      </c>
      <c r="QD56" t="n">
        <v/>
      </c>
      <c r="QE56" t="n">
        <v/>
      </c>
      <c r="QF56" t="n">
        <v/>
      </c>
      <c r="QG56" t="n">
        <v/>
      </c>
      <c r="QH56" t="n">
        <v/>
      </c>
      <c r="QI56" t="n">
        <v/>
      </c>
      <c r="QJ56" t="n">
        <v/>
      </c>
      <c r="QK56" t="n">
        <v/>
      </c>
      <c r="QL56" t="n">
        <v/>
      </c>
      <c r="QM56" t="n">
        <v/>
      </c>
      <c r="QN56" t="n">
        <v/>
      </c>
      <c r="QO56" t="n">
        <v/>
      </c>
      <c r="QP56" t="n">
        <v/>
      </c>
      <c r="QQ56" t="n">
        <v/>
      </c>
      <c r="QR56" t="n">
        <v/>
      </c>
      <c r="QS56" t="n">
        <v/>
      </c>
      <c r="QT56" t="n">
        <v/>
      </c>
      <c r="QU56" t="n">
        <v/>
      </c>
      <c r="QV56" t="n">
        <v/>
      </c>
      <c r="QW56" t="n">
        <v/>
      </c>
      <c r="QX56" t="n">
        <v/>
      </c>
      <c r="QY56" t="n">
        <v/>
      </c>
      <c r="QZ56" t="n">
        <v/>
      </c>
      <c r="RA56" t="n">
        <v/>
      </c>
      <c r="RB56" t="n">
        <v/>
      </c>
      <c r="RC56" t="n">
        <v/>
      </c>
      <c r="RD56" t="n">
        <v/>
      </c>
      <c r="RE56" t="n">
        <v/>
      </c>
      <c r="RF56" t="n">
        <v/>
      </c>
      <c r="RG56" t="n">
        <v/>
      </c>
      <c r="RH56" t="n">
        <v/>
      </c>
      <c r="RI56" t="n">
        <v/>
      </c>
      <c r="RJ56" t="n">
        <v/>
      </c>
      <c r="RK56" t="n">
        <v/>
      </c>
      <c r="RL56" t="n">
        <v/>
      </c>
      <c r="RM56" t="n">
        <v/>
      </c>
      <c r="RN56" t="n">
        <v/>
      </c>
      <c r="RO56" t="n">
        <v/>
      </c>
      <c r="RP56" t="n">
        <v/>
      </c>
      <c r="RQ56" t="n">
        <v/>
      </c>
      <c r="RR56" t="n">
        <v/>
      </c>
      <c r="RS56" t="n">
        <v/>
      </c>
      <c r="RT56" t="n">
        <v/>
      </c>
      <c r="RU56" t="n">
        <v/>
      </c>
      <c r="RV56" t="n">
        <v/>
      </c>
      <c r="RW56" t="n">
        <v/>
      </c>
      <c r="RX56" t="n">
        <v/>
      </c>
      <c r="RY56" t="n">
        <v/>
      </c>
      <c r="RZ56" t="n">
        <v/>
      </c>
      <c r="SA56" t="n">
        <v/>
      </c>
      <c r="SB56" t="n">
        <v/>
      </c>
      <c r="SC56" t="n">
        <v/>
      </c>
      <c r="SD56" t="n">
        <v/>
      </c>
      <c r="SE56" t="n">
        <v/>
      </c>
      <c r="SF56" t="n">
        <v/>
      </c>
      <c r="SG56" t="n">
        <v/>
      </c>
      <c r="SH56" t="n">
        <v/>
      </c>
      <c r="SI56" t="n">
        <v/>
      </c>
      <c r="SJ56" t="n">
        <v/>
      </c>
      <c r="SK56" t="n">
        <v/>
      </c>
      <c r="SL56" t="n">
        <v/>
      </c>
      <c r="SM56" t="n">
        <v/>
      </c>
      <c r="SN56" t="inlineStr">
        <is>
          <t>4-Lainnya</t>
        </is>
      </c>
      <c r="SO56" t="n">
        <v>0</v>
      </c>
      <c r="SP56" t="n">
        <v>0</v>
      </c>
      <c r="SQ56" t="n">
        <v>0</v>
      </c>
      <c r="SR56" t="n">
        <v>0</v>
      </c>
      <c r="SS56" t="n">
        <v>0</v>
      </c>
      <c r="ST56" t="n">
        <v>0</v>
      </c>
      <c r="SU56" t="n">
        <v>0</v>
      </c>
      <c r="SV56" t="n">
        <v>0</v>
      </c>
      <c r="SW56" t="n">
        <v>1</v>
      </c>
      <c r="SX56" t="inlineStr">
        <is>
          <t>Belum memiliki ternak</t>
        </is>
      </c>
      <c r="SY56" t="n">
        <v/>
      </c>
      <c r="SZ56" t="n">
        <v/>
      </c>
      <c r="TA56" t="n">
        <v/>
      </c>
      <c r="TB56" t="n">
        <v/>
      </c>
      <c r="TC56" t="n">
        <v/>
      </c>
      <c r="TD56" t="n">
        <v/>
      </c>
      <c r="TE56" t="n">
        <v/>
      </c>
      <c r="TF56" t="n">
        <v>0</v>
      </c>
      <c r="TG56" t="n">
        <v/>
      </c>
      <c r="TH56" t="n">
        <v/>
      </c>
      <c r="TI56" t="n">
        <v/>
      </c>
      <c r="TJ56" t="n">
        <v/>
      </c>
      <c r="TK56" t="n">
        <v/>
      </c>
      <c r="TL56" t="n">
        <v/>
      </c>
      <c r="TM56" t="n">
        <v/>
      </c>
      <c r="TN56" t="n">
        <v/>
      </c>
      <c r="TO56" t="n">
        <v/>
      </c>
      <c r="TP56" t="n">
        <v/>
      </c>
      <c r="TQ56" t="n">
        <v/>
      </c>
      <c r="TR56" t="n">
        <v/>
      </c>
      <c r="TS56" t="n">
        <v/>
      </c>
      <c r="TT56" t="n">
        <v/>
      </c>
      <c r="TU56" t="n">
        <v/>
      </c>
      <c r="TV56" t="n">
        <v/>
      </c>
      <c r="TW56" t="n">
        <v/>
      </c>
      <c r="TX56" t="n">
        <v/>
      </c>
      <c r="TY56" t="n">
        <v/>
      </c>
      <c r="TZ56" t="n">
        <v/>
      </c>
      <c r="UA56" t="n">
        <v/>
      </c>
      <c r="UB56" t="n">
        <v/>
      </c>
      <c r="UC56" t="n">
        <v/>
      </c>
      <c r="UD56" t="n">
        <v/>
      </c>
      <c r="UE56" t="n">
        <v/>
      </c>
      <c r="UF56" t="n">
        <v/>
      </c>
      <c r="UG56" t="n">
        <v/>
      </c>
      <c r="UH56" t="n">
        <v/>
      </c>
      <c r="UI56" t="n">
        <v/>
      </c>
      <c r="UJ56" t="n">
        <v/>
      </c>
      <c r="UK56" t="n">
        <v/>
      </c>
      <c r="UL56" t="n">
        <v/>
      </c>
      <c r="UM56" t="n">
        <v/>
      </c>
      <c r="UN56" t="n">
        <v/>
      </c>
      <c r="UO56" t="n">
        <v/>
      </c>
      <c r="UP56" t="n">
        <v/>
      </c>
      <c r="UQ56" t="n">
        <v/>
      </c>
      <c r="UR56" t="n">
        <v/>
      </c>
      <c r="US56" t="n">
        <v/>
      </c>
      <c r="UT56" t="n">
        <v/>
      </c>
      <c r="UU56" t="n">
        <v/>
      </c>
      <c r="UV56" t="n">
        <v/>
      </c>
      <c r="UW56" t="n">
        <v/>
      </c>
      <c r="UX56" t="n">
        <v/>
      </c>
      <c r="UY56" t="n">
        <v/>
      </c>
      <c r="UZ56" t="n">
        <v/>
      </c>
      <c r="VA56" t="n">
        <v/>
      </c>
      <c r="VB56" t="inlineStr">
        <is>
          <t>Pemberian pakan di kandang</t>
        </is>
      </c>
      <c r="VC56" t="n">
        <v/>
      </c>
      <c r="VD56" t="n">
        <v/>
      </c>
      <c r="VE56" t="n">
        <v/>
      </c>
      <c r="VF56" t="n">
        <v/>
      </c>
      <c r="VG56" t="n">
        <v/>
      </c>
      <c r="VH56" t="n">
        <v/>
      </c>
      <c r="VI56" t="n">
        <v/>
      </c>
      <c r="VJ56" t="inlineStr">
        <is>
          <t>Sangat jarang (&gt;1 bulan sekali)</t>
        </is>
      </c>
      <c r="VK56" t="n">
        <v/>
      </c>
      <c r="VL56" t="n">
        <v/>
      </c>
      <c r="VM56" t="n">
        <v/>
      </c>
      <c r="VN56" t="n">
        <v/>
      </c>
      <c r="VO56" t="n">
        <v/>
      </c>
      <c r="VP56" t="n">
        <v/>
      </c>
      <c r="VQ56" t="n">
        <v/>
      </c>
      <c r="VR56" t="inlineStr">
        <is>
          <t>Cukup (2-6 hari sekali)</t>
        </is>
      </c>
      <c r="VS56" t="n">
        <v/>
      </c>
      <c r="VT56" t="n">
        <v/>
      </c>
      <c r="VU56" t="n">
        <v/>
      </c>
      <c r="VV56" t="n">
        <v/>
      </c>
      <c r="VW56" t="n">
        <v/>
      </c>
      <c r="VX56" t="n">
        <v/>
      </c>
      <c r="VY56" t="n">
        <v/>
      </c>
      <c r="VZ56" t="n">
        <v/>
      </c>
      <c r="WA56" t="n">
        <v/>
      </c>
      <c r="WB56" t="n">
        <v/>
      </c>
      <c r="WC56" t="n">
        <v/>
      </c>
      <c r="WD56" t="n">
        <v/>
      </c>
      <c r="WE56" t="n">
        <v/>
      </c>
      <c r="WF56" t="n">
        <v/>
      </c>
      <c r="WG56" t="n">
        <v/>
      </c>
      <c r="WH56" t="n">
        <v/>
      </c>
      <c r="WI56" t="n">
        <v/>
      </c>
      <c r="WJ56" t="n">
        <v/>
      </c>
      <c r="WK56" t="n">
        <v/>
      </c>
      <c r="WL56" t="n">
        <v/>
      </c>
      <c r="WM56" t="n">
        <v/>
      </c>
      <c r="WN56" t="n">
        <v/>
      </c>
      <c r="WO56" t="n">
        <v/>
      </c>
      <c r="WP56" t="n">
        <v/>
      </c>
      <c r="WQ56" t="n">
        <v/>
      </c>
      <c r="WR56" t="n">
        <v/>
      </c>
      <c r="WS56" t="n">
        <v/>
      </c>
      <c r="WT56" t="n">
        <v/>
      </c>
      <c r="WU56" t="n">
        <v/>
      </c>
      <c r="WV56" t="n">
        <v/>
      </c>
      <c r="WW56" t="n">
        <v/>
      </c>
      <c r="WX56" t="n">
        <v/>
      </c>
      <c r="WY56" t="n">
        <v/>
      </c>
      <c r="WZ56" t="n">
        <v/>
      </c>
      <c r="XA56" t="n">
        <v/>
      </c>
      <c r="XB56" t="n">
        <v/>
      </c>
      <c r="XC56" t="n">
        <v/>
      </c>
      <c r="XD56" t="n">
        <v/>
      </c>
      <c r="XE56" t="n">
        <v/>
      </c>
      <c r="XF56" t="n">
        <v/>
      </c>
      <c r="XG56" t="n">
        <v/>
      </c>
      <c r="XH56" t="n">
        <v/>
      </c>
      <c r="XI56" t="n">
        <v/>
      </c>
      <c r="XJ56" t="n">
        <v/>
      </c>
      <c r="XK56" t="n">
        <v/>
      </c>
      <c r="XL56" t="n">
        <v/>
      </c>
      <c r="XM56" t="n">
        <v/>
      </c>
      <c r="XN56" t="n">
        <v/>
      </c>
      <c r="XO56" t="n">
        <v/>
      </c>
      <c r="XP56" t="n">
        <v/>
      </c>
      <c r="XQ56" t="n">
        <v/>
      </c>
      <c r="XR56" t="n">
        <v/>
      </c>
      <c r="XS56" t="n">
        <v/>
      </c>
      <c r="XT56" t="n">
        <v/>
      </c>
      <c r="XU56" t="n">
        <v/>
      </c>
      <c r="XV56" t="n">
        <v/>
      </c>
      <c r="XW56" t="n">
        <v/>
      </c>
      <c r="XX56" t="n">
        <v/>
      </c>
      <c r="XY56" t="n">
        <v/>
      </c>
      <c r="XZ56" t="n">
        <v/>
      </c>
      <c r="YA56" t="n">
        <v/>
      </c>
      <c r="YB56" t="n">
        <v/>
      </c>
      <c r="YC56" t="n">
        <v/>
      </c>
      <c r="YD56" t="n">
        <v/>
      </c>
      <c r="YE56" t="n">
        <v/>
      </c>
      <c r="YF56" t="n">
        <v/>
      </c>
      <c r="YG56" t="n">
        <v/>
      </c>
      <c r="YH56" t="n">
        <v/>
      </c>
      <c r="YI56" t="n">
        <v/>
      </c>
      <c r="YJ56" t="n">
        <v/>
      </c>
      <c r="YK56" t="n">
        <v/>
      </c>
      <c r="YL56" t="n">
        <v/>
      </c>
      <c r="YM56" t="n">
        <v/>
      </c>
      <c r="YN56" t="n">
        <v/>
      </c>
      <c r="YO56" t="n">
        <v/>
      </c>
      <c r="YP56" t="n">
        <v/>
      </c>
      <c r="YQ56" t="n">
        <v/>
      </c>
      <c r="YR56" t="n">
        <v/>
      </c>
      <c r="YS56" t="n">
        <v/>
      </c>
      <c r="YT56" t="n">
        <v/>
      </c>
      <c r="YU56" t="n">
        <v/>
      </c>
      <c r="YV56" t="n">
        <v/>
      </c>
      <c r="YW56" t="n">
        <v/>
      </c>
      <c r="YX56" t="n">
        <v/>
      </c>
      <c r="YY56" t="n">
        <v/>
      </c>
      <c r="YZ56" t="n">
        <v/>
      </c>
      <c r="ZA56" t="inlineStr">
        <is>
          <t>3-Disimpan terbuka (dry lot) 6-Digester biogas</t>
        </is>
      </c>
      <c r="ZB56" t="n">
        <v>0</v>
      </c>
      <c r="ZC56" t="n">
        <v>0</v>
      </c>
      <c r="ZD56" t="n">
        <v>0</v>
      </c>
      <c r="ZE56" t="n">
        <v>0</v>
      </c>
      <c r="ZF56" t="n">
        <v>0</v>
      </c>
      <c r="ZG56" t="n">
        <v>0</v>
      </c>
      <c r="ZH56" t="n">
        <v>1</v>
      </c>
      <c r="ZI56" t="n">
        <v>0</v>
      </c>
      <c r="ZJ56" t="n">
        <v>0</v>
      </c>
      <c r="ZK56" t="n">
        <v>1</v>
      </c>
      <c r="ZL56" t="n">
        <v>0</v>
      </c>
      <c r="ZM56" t="n">
        <v>0</v>
      </c>
      <c r="ZN56" t="n">
        <v/>
      </c>
      <c r="ZO56" t="n">
        <v/>
      </c>
      <c r="ZP56" t="n">
        <v/>
      </c>
      <c r="ZQ56" t="n">
        <v/>
      </c>
      <c r="ZR56" t="n">
        <v/>
      </c>
      <c r="ZS56" t="n">
        <v/>
      </c>
      <c r="ZT56" t="n">
        <v/>
      </c>
      <c r="ZU56" t="n">
        <v>20</v>
      </c>
      <c r="ZV56" t="n">
        <v/>
      </c>
      <c r="ZW56" t="n">
        <v/>
      </c>
      <c r="ZX56" t="n">
        <v/>
      </c>
      <c r="ZY56" t="n">
        <v/>
      </c>
      <c r="ZZ56" t="n">
        <v/>
      </c>
      <c r="AAA56" t="n">
        <v/>
      </c>
      <c r="AAB56" t="n">
        <v/>
      </c>
      <c r="AAC56" t="n">
        <v>1</v>
      </c>
      <c r="AAD56" t="n">
        <v/>
      </c>
      <c r="AAE56" t="n">
        <v/>
      </c>
      <c r="AAF56" t="n">
        <v/>
      </c>
      <c r="AAG56" t="n">
        <v/>
      </c>
      <c r="AAH56" t="n">
        <v/>
      </c>
      <c r="AAI56" t="n">
        <v/>
      </c>
      <c r="AAJ56" t="n">
        <v/>
      </c>
      <c r="AAK56" t="inlineStr">
        <is>
          <t>Pakan kering (misal: konsentrat, silase, pelet)</t>
        </is>
      </c>
      <c r="AAL56" t="inlineStr">
        <is>
          <t>Ya</t>
        </is>
      </c>
      <c r="AAM56" t="inlineStr">
        <is>
          <t>Cair</t>
        </is>
      </c>
      <c r="AAN56" t="n">
        <v>0</v>
      </c>
      <c r="AAO56" t="n">
        <v>1</v>
      </c>
      <c r="AAP56" t="n">
        <v>35</v>
      </c>
      <c r="AAQ56" t="n">
        <v/>
      </c>
      <c r="AAR56" t="inlineStr">
        <is>
          <t>Tidak</t>
        </is>
      </c>
      <c r="AAS56" t="inlineStr">
        <is>
          <t>Mengetahui</t>
        </is>
      </c>
      <c r="AAT56" t="inlineStr">
        <is>
          <t>Dibuang ke lahan sekitar kandang - yg ditanami tanaman Diberikan gratis ke orang lain</t>
        </is>
      </c>
      <c r="AAU56" t="n">
        <v>0</v>
      </c>
      <c r="AAV56" t="n">
        <v>0</v>
      </c>
      <c r="AAW56" t="n">
        <v>0</v>
      </c>
      <c r="AAX56" t="n">
        <v>1</v>
      </c>
      <c r="AAY56" t="n">
        <v>1</v>
      </c>
      <c r="AAZ56" t="n">
        <v>0</v>
      </c>
      <c r="ABA56" t="n">
        <v>0</v>
      </c>
      <c r="ABB56" t="n">
        <v/>
      </c>
      <c r="ABC56" t="n">
        <v/>
      </c>
      <c r="ABD56" t="n">
        <v/>
      </c>
      <c r="ABE56" t="n">
        <v/>
      </c>
      <c r="ABF56" t="n">
        <v/>
      </c>
      <c r="ABG56" t="n">
        <v/>
      </c>
      <c r="ABH56" t="n">
        <v/>
      </c>
      <c r="ABI56" t="n">
        <v/>
      </c>
      <c r="ABJ56" t="n">
        <v/>
      </c>
      <c r="ABK56" t="n">
        <v/>
      </c>
      <c r="ABL56" t="n">
        <v/>
      </c>
      <c r="ABM56" t="n">
        <v/>
      </c>
      <c r="ABN56" t="n">
        <v/>
      </c>
      <c r="ABO56" t="n">
        <v/>
      </c>
      <c r="ABP56" t="n">
        <v/>
      </c>
      <c r="ABQ56" t="inlineStr">
        <is>
          <t>Pepaya California</t>
        </is>
      </c>
      <c r="ABR56" t="inlineStr">
        <is>
          <t>Cukup (2 minggu sekali)</t>
        </is>
      </c>
      <c r="ABS56" t="n">
        <v/>
      </c>
      <c r="ABT56" t="n">
        <v>800</v>
      </c>
      <c r="ABU56" t="n">
        <v/>
      </c>
      <c r="ABV56" t="n">
        <v/>
      </c>
      <c r="ABW56" t="n">
        <v/>
      </c>
      <c r="ABX56" t="n">
        <v/>
      </c>
      <c r="ABY56" t="n">
        <v/>
      </c>
      <c r="ABZ56" t="n">
        <v/>
      </c>
      <c r="ACA56" t="n">
        <v/>
      </c>
      <c r="ACB56" t="n">
        <v/>
      </c>
      <c r="ACC56" t="n">
        <v/>
      </c>
      <c r="ACD56" t="n">
        <v/>
      </c>
      <c r="ACE56" t="n">
        <v/>
      </c>
      <c r="ACF56" t="n">
        <v/>
      </c>
      <c r="ACG56" t="n">
        <v/>
      </c>
      <c r="ACH56" t="n">
        <v/>
      </c>
      <c r="ACI56" t="n">
        <v/>
      </c>
      <c r="ACJ56" t="n">
        <v/>
      </c>
      <c r="ACK56" t="inlineStr">
        <is>
          <t>Tidak punya waktu mengumpulkannya Ladang/sawah terlalu jauh, sulit untuk mengangkut ke sana</t>
        </is>
      </c>
      <c r="ACL56" t="n">
        <v>0</v>
      </c>
      <c r="ACM56" t="n">
        <v>0</v>
      </c>
      <c r="ACN56" t="n">
        <v>1</v>
      </c>
      <c r="ACO56" t="n">
        <v>1</v>
      </c>
      <c r="ACP56" t="n">
        <v>0</v>
      </c>
      <c r="ACQ56" t="n">
        <v>0</v>
      </c>
      <c r="ACR56" t="n">
        <v>0</v>
      </c>
      <c r="ACS56" t="n">
        <v/>
      </c>
      <c r="ACT56" t="inlineStr">
        <is>
          <t>Tidak ada</t>
        </is>
      </c>
      <c r="ACU56" t="inlineStr">
        <is>
          <t>Manfaat besar dan membantu kehidupan sehari-hari</t>
        </is>
      </c>
      <c r="ACV56" t="inlineStr">
        <is>
          <t>Berkurang</t>
        </is>
      </c>
      <c r="ACW56" t="inlineStr">
        <is>
          <t>Anggota keluarga - Perempuan dewasa</t>
        </is>
      </c>
      <c r="ACX56" t="inlineStr">
        <is>
          <t>Sangat setuju</t>
        </is>
      </c>
      <c r="ACY56" t="inlineStr">
        <is>
          <t>Anggota keluarga - Laki-laki dewasa Anggota keluarga - Perempuan dewasa Anggota keluarga - Anak-anak</t>
        </is>
      </c>
      <c r="ACZ56" t="n">
        <v>1</v>
      </c>
      <c r="ADA56" t="n">
        <v>1</v>
      </c>
      <c r="ADB56" t="n">
        <v>1</v>
      </c>
      <c r="ADC56" t="n">
        <v>0</v>
      </c>
      <c r="ADD56" t="inlineStr">
        <is>
          <t>Sangat puas</t>
        </is>
      </c>
      <c r="ADE56" t="inlineStr">
        <is>
          <t>Sangat puas</t>
        </is>
      </c>
      <c r="ADF56" t="inlineStr">
        <is>
          <t>Sangat puas</t>
        </is>
      </c>
      <c r="ADG56" t="inlineStr">
        <is>
          <t>Sangat puas</t>
        </is>
      </c>
      <c r="ADH56" t="inlineStr">
        <is>
          <t>Ya</t>
        </is>
      </c>
      <c r="ADI56" t="inlineStr">
        <is>
          <t>Gas tap</t>
        </is>
      </c>
      <c r="ADJ56" t="inlineStr">
        <is>
          <t>Puas</t>
        </is>
      </c>
      <c r="ADK56" t="n">
        <v/>
      </c>
      <c r="ADL56" t="n">
        <v/>
      </c>
      <c r="ADM56" t="n">
        <v/>
      </c>
      <c r="ADN56" t="n">
        <v/>
      </c>
      <c r="ADO56" t="n">
        <v/>
      </c>
      <c r="ADP56" t="n">
        <v/>
      </c>
      <c r="ADQ56" t="n">
        <v/>
      </c>
      <c r="ADR56" t="n">
        <v/>
      </c>
      <c r="ADS56" t="n">
        <v/>
      </c>
      <c r="ADT56" t="n">
        <v/>
      </c>
      <c r="ADU56" t="inlineStr">
        <is>
          <t>Memperbaiki sendiri</t>
        </is>
      </c>
      <c r="ADV56" t="n">
        <v>0</v>
      </c>
      <c r="ADW56" t="n">
        <v>0</v>
      </c>
      <c r="ADX56" t="n">
        <v>0</v>
      </c>
      <c r="ADY56" t="n">
        <v>0</v>
      </c>
      <c r="ADZ56" t="n">
        <v>0</v>
      </c>
      <c r="AEA56" t="n">
        <v>1</v>
      </c>
      <c r="AEB56" t="n">
        <v>0</v>
      </c>
      <c r="AEC56" t="n">
        <v>0</v>
      </c>
      <c r="AED56" t="inlineStr">
        <is>
          <t>Tidak ada</t>
        </is>
      </c>
      <c r="AEE56" t="inlineStr">
        <is>
          <t>Lainnya</t>
        </is>
      </c>
      <c r="AEF56" t="inlineStr">
        <is>
          <t>Tidak ada</t>
        </is>
      </c>
      <c r="AEG56" t="inlineStr">
        <is>
          <t>Lainnya</t>
        </is>
      </c>
      <c r="AEH56" t="inlineStr">
        <is>
          <t>Tidak dihubungi</t>
        </is>
      </c>
      <c r="AEI56" t="inlineStr">
        <is>
          <t>Tidak ada</t>
        </is>
      </c>
      <c r="AEJ56" t="inlineStr">
        <is>
          <t>Kadang-kadang</t>
        </is>
      </c>
      <c r="AEK56" t="inlineStr">
        <is>
          <t>Pengurangan pengeluaran rumah tangga (bahan bakar minyak, pupuk, dll.) Lebih mudah mendapatkan energi Pasokan energi yang andal Lebih aman Pengurangan waktu dan tenaga Peningkatan kebersihan kandang ternak Pemanfaatan bio-slurry sebagai pupuk Dapur lebih bersih dan bebas asap Dapat dibayar melalui skema kredit Mendapatkan subsidi</t>
        </is>
      </c>
      <c r="AEL56" t="n">
        <v>1</v>
      </c>
      <c r="AEM56" t="n">
        <v>1</v>
      </c>
      <c r="AEN56" t="n">
        <v>1</v>
      </c>
      <c r="AEO56" t="n">
        <v>0</v>
      </c>
      <c r="AEP56" t="n">
        <v>1</v>
      </c>
      <c r="AEQ56" t="n">
        <v>1</v>
      </c>
      <c r="AER56" t="n">
        <v>1</v>
      </c>
      <c r="AES56" t="n">
        <v>1</v>
      </c>
      <c r="AET56" t="n">
        <v>1</v>
      </c>
      <c r="AEU56" t="n">
        <v>1</v>
      </c>
      <c r="AEV56" t="n">
        <v>1</v>
      </c>
      <c r="AEW56" t="n">
        <v>0</v>
      </c>
      <c r="AEX56" t="n">
        <v/>
      </c>
      <c r="AEY56" t="inlineStr">
        <is>
          <t>Mengurangi pengeluaran energi</t>
        </is>
      </c>
      <c r="AEZ56" t="n">
        <v/>
      </c>
      <c r="AFA56" t="inlineStr">
        <is>
          <t>Lainnya</t>
        </is>
      </c>
      <c r="AFB56" t="inlineStr">
        <is>
          <t>Sosialisasi CPO</t>
        </is>
      </c>
      <c r="AFC56" t="inlineStr">
        <is>
          <t>20260220_44553PMByGPSMapCamera-16_58_34.jpg</t>
        </is>
      </c>
      <c r="AFD56" t="inlineStr">
        <is>
          <t>https://kf.kobotoolbox.org/api/v2/assets/avstPQqLr3Ab3ZdcVTXZ6f/data/676653364/attachments/attN4XnSfSYXVzF4KNU6nuvL/</t>
        </is>
      </c>
      <c r="AFE56" t="inlineStr">
        <is>
          <t>20260220_44511PMByGPSMapCamera-16_58_47.jpg</t>
        </is>
      </c>
      <c r="AFF56" t="inlineStr">
        <is>
          <t>https://kf.kobotoolbox.org/api/v2/assets/avstPQqLr3Ab3ZdcVTXZ6f/data/676653364/attachments/attNg4TAeDxtwmdygNRhBcM5/</t>
        </is>
      </c>
      <c r="AFG56" t="inlineStr">
        <is>
          <t>Suyono/suyono_mse_2000</t>
        </is>
      </c>
      <c r="AFH56" t="n">
        <v/>
      </c>
      <c r="AFI56" t="inlineStr">
        <is>
          <t>E14. Responden menggunakan slurry setiap 2 Minggu sekali. Menggunakan sekitar 20 Ember cat 25 liter. Atau 500 liter : 14 hari = 35 liter/hari</t>
        </is>
      </c>
    </row>
    <row r="57">
      <c r="A57" s="93" t="n">
        <v>46077</v>
      </c>
      <c r="B57" s="93" t="n">
        <v>46078</v>
      </c>
      <c r="C57" t="inlineStr">
        <is>
          <t>suyono</t>
        </is>
      </c>
      <c r="D57" t="inlineStr">
        <is>
          <t>yuvita sumaryati</t>
        </is>
      </c>
      <c r="E57" t="n">
        <v>85643548114</v>
      </c>
      <c r="F57" t="inlineStr">
        <is>
          <t>-7.611666 110.385605 0 0</t>
        </is>
      </c>
      <c r="G57" t="n">
        <v>-7.611666</v>
      </c>
      <c r="H57" t="n">
        <v>110.385605</v>
      </c>
      <c r="I57" t="n">
        <v>0</v>
      </c>
      <c r="J57" t="n">
        <v>0</v>
      </c>
      <c r="K57" t="n">
        <v>0</v>
      </c>
      <c r="L57" t="inlineStr">
        <is>
          <t>-7.611838 110.3855 0 0</t>
        </is>
      </c>
      <c r="M57" t="n">
        <v>-7.611838</v>
      </c>
      <c r="N57" t="n">
        <v>110.3855</v>
      </c>
      <c r="O57" t="n">
        <v>0</v>
      </c>
      <c r="P57" t="n">
        <v>0</v>
      </c>
      <c r="Q57" t="n">
        <v>0</v>
      </c>
      <c r="R57" t="inlineStr">
        <is>
          <t>DIY</t>
        </is>
      </c>
      <c r="S57" t="n">
        <v>0</v>
      </c>
      <c r="T57" t="n">
        <v>0</v>
      </c>
      <c r="U57" t="n">
        <v>0</v>
      </c>
      <c r="V57" t="n">
        <v>0</v>
      </c>
      <c r="W57" t="n">
        <v>1</v>
      </c>
      <c r="X57" t="n">
        <v>0</v>
      </c>
      <c r="Y57" t="n">
        <v>0</v>
      </c>
      <c r="Z57" t="n">
        <v>0</v>
      </c>
      <c r="AA57" t="n">
        <v>0</v>
      </c>
      <c r="AB57" t="n">
        <v>0</v>
      </c>
      <c r="AC57" t="inlineStr">
        <is>
          <t>SLEMAN</t>
        </is>
      </c>
      <c r="AD57" t="inlineStr">
        <is>
          <t>TURI</t>
        </is>
      </c>
      <c r="AE57" t="inlineStr">
        <is>
          <t>WONOKERTO</t>
        </is>
      </c>
      <c r="AF57" t="inlineStr">
        <is>
          <t>YAYASAN SUARA BHAKTI</t>
        </is>
      </c>
      <c r="AG57" t="inlineStr">
        <is>
          <t>SUP0089</t>
        </is>
      </c>
      <c r="AH57" t="n">
        <v>8</v>
      </c>
      <c r="AI57" t="inlineStr">
        <is>
          <t>VPA2</t>
        </is>
      </c>
      <c r="AJ57" t="inlineStr">
        <is>
          <t>Tidak aktif</t>
        </is>
      </c>
      <c r="AK57" t="n">
        <v>45</v>
      </c>
      <c r="AL57" t="inlineStr">
        <is>
          <t>Perempuan</t>
        </is>
      </c>
      <c r="AM57" t="inlineStr">
        <is>
          <t>Sudah menikah</t>
        </is>
      </c>
      <c r="AN57" t="inlineStr">
        <is>
          <t>S2/Sederajat atau lebih</t>
        </is>
      </c>
      <c r="AO57" t="inlineStr">
        <is>
          <t>Lainnya</t>
        </is>
      </c>
      <c r="AP57" t="n">
        <v>0</v>
      </c>
      <c r="AQ57" t="n">
        <v>0</v>
      </c>
      <c r="AR57" t="n">
        <v>0</v>
      </c>
      <c r="AS57" t="n">
        <v>0</v>
      </c>
      <c r="AT57" t="n">
        <v>0</v>
      </c>
      <c r="AU57" t="n">
        <v>0</v>
      </c>
      <c r="AV57" t="n">
        <v>1</v>
      </c>
      <c r="AW57" t="n">
        <v>0</v>
      </c>
      <c r="AX57" t="inlineStr">
        <is>
          <t>Ibu Rumah Tangga</t>
        </is>
      </c>
      <c r="AY57" t="inlineStr">
        <is>
          <t>Petani</t>
        </is>
      </c>
      <c r="AZ57" t="n">
        <v>1</v>
      </c>
      <c r="BA57" t="n">
        <v>0</v>
      </c>
      <c r="BB57" t="n">
        <v>0</v>
      </c>
      <c r="BC57" t="n">
        <v>0</v>
      </c>
      <c r="BD57" t="n">
        <v>0</v>
      </c>
      <c r="BE57" t="n">
        <v>0</v>
      </c>
      <c r="BF57" t="n">
        <v>0</v>
      </c>
      <c r="BG57" t="n">
        <v>0</v>
      </c>
      <c r="BH57" t="n">
        <v/>
      </c>
      <c r="BI57" t="inlineStr">
        <is>
          <t>&gt;Rp3.500.000</t>
        </is>
      </c>
      <c r="BJ57" t="n">
        <v>1</v>
      </c>
      <c r="BK57" t="n">
        <v>1</v>
      </c>
      <c r="BL57" t="n">
        <v>2</v>
      </c>
      <c r="BM57" t="n">
        <v>1</v>
      </c>
      <c r="BN57" t="inlineStr">
        <is>
          <t>Milik sendiri</t>
        </is>
      </c>
      <c r="BO57" t="inlineStr">
        <is>
          <t>Permanen (dinding bata dan semen)</t>
        </is>
      </c>
      <c r="BP57" t="n">
        <v>1</v>
      </c>
      <c r="BQ57" t="n">
        <v>0</v>
      </c>
      <c r="BR57" t="n">
        <v>0</v>
      </c>
      <c r="BS57" t="n">
        <v>0</v>
      </c>
      <c r="BT57" t="n">
        <v>0</v>
      </c>
      <c r="BU57" t="n">
        <v/>
      </c>
      <c r="BV57" t="inlineStr">
        <is>
          <t>Keramik/ubin</t>
        </is>
      </c>
      <c r="BW57" t="n">
        <v>0</v>
      </c>
      <c r="BX57" t="n">
        <v>0</v>
      </c>
      <c r="BY57" t="n">
        <v>1</v>
      </c>
      <c r="BZ57" t="n">
        <v>0</v>
      </c>
      <c r="CA57" t="n">
        <v>0</v>
      </c>
      <c r="CB57" t="n">
        <v/>
      </c>
      <c r="CC57" t="inlineStr">
        <is>
          <t>Genting</t>
        </is>
      </c>
      <c r="CD57" t="n">
        <v>0</v>
      </c>
      <c r="CE57" t="n">
        <v>0</v>
      </c>
      <c r="CF57" t="n">
        <v>0</v>
      </c>
      <c r="CG57" t="n">
        <v>0</v>
      </c>
      <c r="CH57" t="n">
        <v>0</v>
      </c>
      <c r="CI57" t="n">
        <v>1</v>
      </c>
      <c r="CJ57" t="n">
        <v>0</v>
      </c>
      <c r="CK57" t="n">
        <v/>
      </c>
      <c r="CL57" t="inlineStr">
        <is>
          <t>Ya</t>
        </is>
      </c>
      <c r="CM57" t="n">
        <v>2018</v>
      </c>
      <c r="CN57" t="inlineStr">
        <is>
          <t>Fixed-Dome (Kubah Tetap)</t>
        </is>
      </c>
      <c r="CO57" t="inlineStr">
        <is>
          <t>8 m³ (6-7 ekor sapi, ±6,5 jam memasak/hari, ±65 kg slurry/hari)</t>
        </is>
      </c>
      <c r="CP57" t="inlineStr">
        <is>
          <t>Anggota keluarga - laki-laki</t>
        </is>
      </c>
      <c r="CQ57" t="n">
        <v>0</v>
      </c>
      <c r="CR57" t="n">
        <v>0</v>
      </c>
      <c r="CS57" t="n">
        <v>0</v>
      </c>
      <c r="CT57" t="n">
        <v>0</v>
      </c>
      <c r="CU57" t="n">
        <v>1</v>
      </c>
      <c r="CV57" t="n">
        <v>0</v>
      </c>
      <c r="CW57" t="n">
        <v>0</v>
      </c>
      <c r="CX57" t="n">
        <v>0</v>
      </c>
      <c r="CY57" t="inlineStr">
        <is>
          <t>Anggota keluarga - perempuan dewasa</t>
        </is>
      </c>
      <c r="CZ57" t="n">
        <v>0</v>
      </c>
      <c r="DA57" t="n">
        <v>1</v>
      </c>
      <c r="DB57" t="n">
        <v>0</v>
      </c>
      <c r="DC57" t="n">
        <v/>
      </c>
      <c r="DD57" t="inlineStr">
        <is>
          <t>Anggota keluarga - laki-laki</t>
        </is>
      </c>
      <c r="DE57" t="n">
        <v>1</v>
      </c>
      <c r="DF57" t="n">
        <v>0</v>
      </c>
      <c r="DG57" t="n">
        <v>0</v>
      </c>
      <c r="DH57" t="n">
        <v>0</v>
      </c>
      <c r="DI57" t="n">
        <v/>
      </c>
      <c r="DJ57" t="inlineStr">
        <is>
          <t>CPO atau pendamping</t>
        </is>
      </c>
      <c r="DK57" t="n">
        <v>0</v>
      </c>
      <c r="DL57" t="n">
        <v>0</v>
      </c>
      <c r="DM57" t="n">
        <v>1</v>
      </c>
      <c r="DN57" t="n">
        <v>0</v>
      </c>
      <c r="DO57" t="n">
        <v/>
      </c>
      <c r="DP57" t="inlineStr">
        <is>
          <t>Tidak berfungsi sama sekali</t>
        </is>
      </c>
      <c r="DQ57" t="inlineStr">
        <is>
          <t>6-12 bulan yang lalu</t>
        </is>
      </c>
      <c r="DR57" t="inlineStr">
        <is>
          <t>Tidak ada ternak</t>
        </is>
      </c>
      <c r="DS57" t="n">
        <v/>
      </c>
      <c r="DT57" t="n">
        <v/>
      </c>
      <c r="DU57" t="n">
        <v/>
      </c>
      <c r="DV57" t="n">
        <v/>
      </c>
      <c r="DW57" t="n">
        <v/>
      </c>
      <c r="DX57" t="n">
        <v/>
      </c>
      <c r="DY57" t="n">
        <v/>
      </c>
      <c r="DZ57" t="n">
        <v/>
      </c>
      <c r="EA57" t="n">
        <v/>
      </c>
      <c r="EB57" t="n">
        <v/>
      </c>
      <c r="EC57" t="n">
        <v/>
      </c>
      <c r="ED57" t="n">
        <v/>
      </c>
      <c r="EE57" t="n">
        <v/>
      </c>
      <c r="EF57" t="n">
        <v/>
      </c>
      <c r="EG57" t="n">
        <v/>
      </c>
      <c r="EH57" t="n">
        <v/>
      </c>
      <c r="EI57" t="inlineStr">
        <is>
          <t>Tidak ada masalah</t>
        </is>
      </c>
      <c r="EJ57" t="n">
        <v>0</v>
      </c>
      <c r="EK57" t="n">
        <v>0</v>
      </c>
      <c r="EL57" t="n">
        <v>0</v>
      </c>
      <c r="EM57" t="n">
        <v>1</v>
      </c>
      <c r="EN57" t="n">
        <v>0</v>
      </c>
      <c r="EO57" t="n">
        <v/>
      </c>
      <c r="EP57" t="inlineStr">
        <is>
          <t>Ya, cukup jelas dan mudah diikuti</t>
        </is>
      </c>
      <c r="EQ57" t="inlineStr">
        <is>
          <t>Bukan pelatihan</t>
        </is>
      </c>
      <c r="ER57" t="inlineStr">
        <is>
          <t>CPO atau pendamping</t>
        </is>
      </c>
      <c r="ES57" t="n">
        <v>1</v>
      </c>
      <c r="ET57" t="n">
        <v>0</v>
      </c>
      <c r="EU57" t="n">
        <v>0</v>
      </c>
      <c r="EV57" t="n">
        <v>0</v>
      </c>
      <c r="EW57" t="n">
        <v/>
      </c>
      <c r="EX57" t="inlineStr">
        <is>
          <t>Anggota keluarga - Perempuan dewasa</t>
        </is>
      </c>
      <c r="EY57" t="n">
        <v>0</v>
      </c>
      <c r="EZ57" t="n">
        <v>1</v>
      </c>
      <c r="FA57" t="n">
        <v>0</v>
      </c>
      <c r="FB57" t="n">
        <v/>
      </c>
      <c r="FC57" t="inlineStr">
        <is>
          <t>Jarang sekali</t>
        </is>
      </c>
      <c r="FD57" t="n">
        <v/>
      </c>
      <c r="FE57" t="inlineStr">
        <is>
          <t>Mengetahui</t>
        </is>
      </c>
      <c r="FF57" t="inlineStr">
        <is>
          <t>Selalu (setiap hari)</t>
        </is>
      </c>
      <c r="FG57" t="inlineStr">
        <is>
          <t>Mengetahui</t>
        </is>
      </c>
      <c r="FH57" t="inlineStr">
        <is>
          <t>Sering (setiap minggu)</t>
        </is>
      </c>
      <c r="FI57" t="inlineStr">
        <is>
          <t>Mengetahui</t>
        </is>
      </c>
      <c r="FJ57" t="inlineStr">
        <is>
          <t>Selalu (setiap hari)</t>
        </is>
      </c>
      <c r="FK57" t="inlineStr">
        <is>
          <t>Tidak mengetahui</t>
        </is>
      </c>
      <c r="FL57" t="inlineStr">
        <is>
          <t>Tidak pernah</t>
        </is>
      </c>
      <c r="FM57" t="inlineStr">
        <is>
          <t>Mengetahui</t>
        </is>
      </c>
      <c r="FN57" t="inlineStr">
        <is>
          <t>Cukup sering (2 minggu sekali)</t>
        </is>
      </c>
      <c r="FO57" t="inlineStr">
        <is>
          <t>Mengetahui</t>
        </is>
      </c>
      <c r="FP57" t="inlineStr">
        <is>
          <t>Cukup sering (2 minggu sekali)</t>
        </is>
      </c>
      <c r="FQ57" t="inlineStr">
        <is>
          <t>Mengetahui</t>
        </is>
      </c>
      <c r="FR57" t="inlineStr">
        <is>
          <t>Ya</t>
        </is>
      </c>
      <c r="FS57" t="inlineStr">
        <is>
          <t>Mengetahui</t>
        </is>
      </c>
      <c r="FT57" t="inlineStr">
        <is>
          <t>Ya, selalu</t>
        </is>
      </c>
      <c r="FU57" t="inlineStr">
        <is>
          <t>Perempuan dewasa</t>
        </is>
      </c>
      <c r="FV57" t="n">
        <v>0</v>
      </c>
      <c r="FW57" t="n">
        <v>1</v>
      </c>
      <c r="FX57" t="n">
        <v>0</v>
      </c>
      <c r="FY57" t="n">
        <v>0</v>
      </c>
      <c r="FZ57" t="inlineStr">
        <is>
          <t>Cukup memahami</t>
        </is>
      </c>
      <c r="GA57" t="inlineStr">
        <is>
          <t>Lainnya</t>
        </is>
      </c>
      <c r="GB57" t="n">
        <v>0</v>
      </c>
      <c r="GC57" t="n">
        <v>0</v>
      </c>
      <c r="GD57" t="n">
        <v>0</v>
      </c>
      <c r="GE57" t="n">
        <v>1</v>
      </c>
      <c r="GF57" t="inlineStr">
        <is>
          <t>Belajar Sendiri</t>
        </is>
      </c>
      <c r="GG57" t="inlineStr">
        <is>
          <t>Sering</t>
        </is>
      </c>
      <c r="GH57" t="inlineStr">
        <is>
          <t>Tidak</t>
        </is>
      </c>
      <c r="GI57" t="n">
        <v/>
      </c>
      <c r="GJ57" t="n">
        <v/>
      </c>
      <c r="GK57" t="n">
        <v/>
      </c>
      <c r="GL57" t="n">
        <v/>
      </c>
      <c r="GM57" t="n">
        <v/>
      </c>
      <c r="GN57" t="n">
        <v/>
      </c>
      <c r="GO57" t="n">
        <v/>
      </c>
      <c r="GP57" t="inlineStr">
        <is>
          <t>Penuh (100%)</t>
        </is>
      </c>
      <c r="GQ57" t="inlineStr">
        <is>
          <t>LPG</t>
        </is>
      </c>
      <c r="GR57" t="n">
        <v>1</v>
      </c>
      <c r="GS57" t="n">
        <v>0</v>
      </c>
      <c r="GT57" t="n">
        <v>0</v>
      </c>
      <c r="GU57" t="n">
        <v>0</v>
      </c>
      <c r="GV57" t="n">
        <v>0</v>
      </c>
      <c r="GW57" t="n">
        <v>0</v>
      </c>
      <c r="GX57" t="n">
        <v>0</v>
      </c>
      <c r="GY57" t="n">
        <v/>
      </c>
      <c r="GZ57" t="inlineStr">
        <is>
          <t>Tidak</t>
        </is>
      </c>
      <c r="HA57" t="n">
        <v/>
      </c>
      <c r="HB57" t="n">
        <v/>
      </c>
      <c r="HC57" t="n">
        <v/>
      </c>
      <c r="HD57" t="n">
        <v/>
      </c>
      <c r="HE57" t="n">
        <v>12</v>
      </c>
      <c r="HF57" t="n">
        <v>100000</v>
      </c>
      <c r="HG57" t="n">
        <v>3</v>
      </c>
      <c r="HH57" t="n">
        <v>25000</v>
      </c>
      <c r="HI57" t="n">
        <v/>
      </c>
      <c r="HJ57" t="n">
        <v/>
      </c>
      <c r="HK57" t="n">
        <v/>
      </c>
      <c r="HL57" t="n">
        <v/>
      </c>
      <c r="HM57" t="n">
        <v/>
      </c>
      <c r="HN57" t="n">
        <v/>
      </c>
      <c r="HO57" t="n">
        <v/>
      </c>
      <c r="HP57" t="n">
        <v/>
      </c>
      <c r="HQ57" t="n">
        <v/>
      </c>
      <c r="HR57" t="n">
        <v/>
      </c>
      <c r="HS57" t="n">
        <v/>
      </c>
      <c r="HT57" t="n">
        <v/>
      </c>
      <c r="HU57" t="n">
        <v/>
      </c>
      <c r="HV57" t="n">
        <v/>
      </c>
      <c r="HW57" t="n">
        <v/>
      </c>
      <c r="HX57" t="n">
        <v/>
      </c>
      <c r="HY57" t="n">
        <v/>
      </c>
      <c r="HZ57" t="n">
        <v/>
      </c>
      <c r="IA57" t="n">
        <v>9</v>
      </c>
      <c r="IB57" t="n">
        <v>75000</v>
      </c>
      <c r="IC57" t="n">
        <v/>
      </c>
      <c r="ID57" t="n">
        <v/>
      </c>
      <c r="IE57" t="n">
        <v/>
      </c>
      <c r="IF57" t="n">
        <v/>
      </c>
      <c r="IG57" t="n">
        <v/>
      </c>
      <c r="IH57" t="n">
        <v/>
      </c>
      <c r="II57" t="n">
        <v/>
      </c>
      <c r="IJ57" t="n">
        <v/>
      </c>
      <c r="IK57" t="inlineStr">
        <is>
          <t>15-30 kg</t>
        </is>
      </c>
      <c r="IL57" t="inlineStr">
        <is>
          <t>1-3 jam</t>
        </is>
      </c>
      <c r="IM57" t="inlineStr">
        <is>
          <t>Ya</t>
        </is>
      </c>
      <c r="IN57" t="inlineStr">
        <is>
          <t>Ya</t>
        </is>
      </c>
      <c r="IO57" t="inlineStr">
        <is>
          <t>Lebih bersih</t>
        </is>
      </c>
      <c r="IP57" t="n">
        <v/>
      </c>
      <c r="IQ57" t="inlineStr">
        <is>
          <t>Tidak pernah</t>
        </is>
      </c>
      <c r="IR57" t="n">
        <v/>
      </c>
      <c r="IS57" t="n">
        <v/>
      </c>
      <c r="IT57" t="n">
        <v/>
      </c>
      <c r="IU57" t="n">
        <v/>
      </c>
      <c r="IV57" t="n">
        <v/>
      </c>
      <c r="IW57" t="n">
        <v/>
      </c>
      <c r="IX57" t="n">
        <v/>
      </c>
      <c r="IY57" t="n">
        <v/>
      </c>
      <c r="IZ57" t="inlineStr">
        <is>
          <t>Tidak pernah</t>
        </is>
      </c>
      <c r="JA57" t="n">
        <v/>
      </c>
      <c r="JB57" t="n">
        <v/>
      </c>
      <c r="JC57" t="n">
        <v/>
      </c>
      <c r="JD57" t="n">
        <v/>
      </c>
      <c r="JE57" t="n">
        <v/>
      </c>
      <c r="JF57" t="n">
        <v/>
      </c>
      <c r="JG57" t="n">
        <v/>
      </c>
      <c r="JH57" t="n">
        <v/>
      </c>
      <c r="JI57" t="inlineStr">
        <is>
          <t>Tidak pernah</t>
        </is>
      </c>
      <c r="JJ57" t="n">
        <v/>
      </c>
      <c r="JK57" t="n">
        <v/>
      </c>
      <c r="JL57" t="n">
        <v/>
      </c>
      <c r="JM57" t="n">
        <v/>
      </c>
      <c r="JN57" t="n">
        <v/>
      </c>
      <c r="JO57" t="n">
        <v/>
      </c>
      <c r="JP57" t="n">
        <v/>
      </c>
      <c r="JQ57" t="n">
        <v/>
      </c>
      <c r="JR57" t="inlineStr">
        <is>
          <t>Tidak pernah</t>
        </is>
      </c>
      <c r="JS57" t="n">
        <v/>
      </c>
      <c r="JT57" t="n">
        <v/>
      </c>
      <c r="JU57" t="n">
        <v/>
      </c>
      <c r="JV57" t="n">
        <v/>
      </c>
      <c r="JW57" t="n">
        <v/>
      </c>
      <c r="JX57" t="n">
        <v/>
      </c>
      <c r="JY57" t="n">
        <v/>
      </c>
      <c r="JZ57" t="n">
        <v/>
      </c>
      <c r="KA57" t="inlineStr">
        <is>
          <t>Tidak pernah</t>
        </is>
      </c>
      <c r="KB57" t="n">
        <v/>
      </c>
      <c r="KC57" t="n">
        <v/>
      </c>
      <c r="KD57" t="n">
        <v/>
      </c>
      <c r="KE57" t="n">
        <v/>
      </c>
      <c r="KF57" t="n">
        <v/>
      </c>
      <c r="KG57" t="n">
        <v/>
      </c>
      <c r="KH57" t="n">
        <v/>
      </c>
      <c r="KI57" t="n">
        <v/>
      </c>
      <c r="KJ57" t="inlineStr">
        <is>
          <t>Tidak pernah</t>
        </is>
      </c>
      <c r="KK57" t="n">
        <v/>
      </c>
      <c r="KL57" t="n">
        <v/>
      </c>
      <c r="KM57" t="n">
        <v/>
      </c>
      <c r="KN57" t="n">
        <v/>
      </c>
      <c r="KO57" t="n">
        <v/>
      </c>
      <c r="KP57" t="n">
        <v/>
      </c>
      <c r="KQ57" t="n">
        <v/>
      </c>
      <c r="KR57" t="n">
        <v/>
      </c>
      <c r="KS57" t="inlineStr">
        <is>
          <t>Cukup membaik</t>
        </is>
      </c>
      <c r="KT57" t="inlineStr">
        <is>
          <t>0-1 kali</t>
        </is>
      </c>
      <c r="KU57" t="inlineStr">
        <is>
          <t>0-1 kali</t>
        </is>
      </c>
      <c r="KV57" t="inlineStr">
        <is>
          <t>Tidak ada</t>
        </is>
      </c>
      <c r="KW57" t="n">
        <v>0</v>
      </c>
      <c r="KX57" t="n">
        <v>0</v>
      </c>
      <c r="KY57" t="n">
        <v>0</v>
      </c>
      <c r="KZ57" t="n">
        <v>1</v>
      </c>
      <c r="LA57" t="inlineStr">
        <is>
          <t>Cukup membaik</t>
        </is>
      </c>
      <c r="LB57" t="inlineStr">
        <is>
          <t>Jauh lebih baik</t>
        </is>
      </c>
      <c r="LC57" t="n">
        <v>3</v>
      </c>
      <c r="LD57" t="n">
        <v>2</v>
      </c>
      <c r="LE57" t="n">
        <v>0</v>
      </c>
      <c r="LF57" t="n">
        <v>0</v>
      </c>
      <c r="LG57" t="inlineStr">
        <is>
          <t>Ya</t>
        </is>
      </c>
      <c r="LH57" t="n">
        <v>75000</v>
      </c>
      <c r="LI57" t="n">
        <v/>
      </c>
      <c r="LJ57" t="inlineStr">
        <is>
          <t>Kebutuhan rumah tangga</t>
        </is>
      </c>
      <c r="LK57" t="n">
        <v>0</v>
      </c>
      <c r="LL57" t="n">
        <v>0</v>
      </c>
      <c r="LM57" t="n">
        <v>0</v>
      </c>
      <c r="LN57" t="n">
        <v>0</v>
      </c>
      <c r="LO57" t="n">
        <v>1</v>
      </c>
      <c r="LP57" t="n">
        <v>0</v>
      </c>
      <c r="LQ57" t="n">
        <v>0</v>
      </c>
      <c r="LR57" t="n">
        <v/>
      </c>
      <c r="LS57" t="n">
        <v>0</v>
      </c>
      <c r="LT57" t="n">
        <v>30</v>
      </c>
      <c r="LU57" t="n">
        <v>0</v>
      </c>
      <c r="LV57" t="n">
        <v>0</v>
      </c>
      <c r="LW57" t="n">
        <v>10</v>
      </c>
      <c r="LX57" t="n">
        <v>0</v>
      </c>
      <c r="LY57" t="n">
        <v>0</v>
      </c>
      <c r="LZ57" t="n">
        <v>10</v>
      </c>
      <c r="MA57" t="n">
        <v>0</v>
      </c>
      <c r="MB57" t="inlineStr">
        <is>
          <t>Ya</t>
        </is>
      </c>
      <c r="MC57" t="n">
        <v>0</v>
      </c>
      <c r="MD57" t="n">
        <v>0</v>
      </c>
      <c r="ME57" t="n">
        <v>10</v>
      </c>
      <c r="MF57" t="n">
        <v>5</v>
      </c>
      <c r="MG57" t="n">
        <v>0</v>
      </c>
      <c r="MH57" t="n">
        <v>0</v>
      </c>
      <c r="MI57" t="inlineStr">
        <is>
          <t>Pendidikan anak (mengantar sekolah, menemani anak belajar, menyiapkan bekal dsb) Aktivitas sosial diluar rumah (misalnya, berkumpul dengan tetangga, mengikuti kegiatan PKK, dsb)</t>
        </is>
      </c>
      <c r="MJ57" t="n">
        <v>1</v>
      </c>
      <c r="MK57" t="n">
        <v>1</v>
      </c>
      <c r="ML57" t="n">
        <v>0</v>
      </c>
      <c r="MM57" t="n">
        <v>0</v>
      </c>
      <c r="MN57" t="n">
        <v>0</v>
      </c>
      <c r="MO57" t="n">
        <v>0</v>
      </c>
      <c r="MP57" t="n">
        <v/>
      </c>
      <c r="MQ57" t="n">
        <v/>
      </c>
      <c r="MR57" t="inlineStr">
        <is>
          <t>Mendampingi anak belajar</t>
        </is>
      </c>
      <c r="MS57" t="inlineStr">
        <is>
          <t>Pertemuan RT, Sembahyang di gereja</t>
        </is>
      </c>
      <c r="MT57" t="n">
        <v/>
      </c>
      <c r="MU57" t="inlineStr">
        <is>
          <t>Tidak</t>
        </is>
      </c>
      <c r="MV57" t="n">
        <v/>
      </c>
      <c r="MW57" t="n">
        <v/>
      </c>
      <c r="MX57" t="n">
        <v/>
      </c>
      <c r="MY57" t="n">
        <v/>
      </c>
      <c r="MZ57" t="n">
        <v/>
      </c>
      <c r="NA57" t="n">
        <v/>
      </c>
      <c r="NB57" t="n">
        <v/>
      </c>
      <c r="NC57" t="n">
        <v/>
      </c>
      <c r="ND57" t="n">
        <v/>
      </c>
      <c r="NE57" t="n">
        <v/>
      </c>
      <c r="NF57" t="n">
        <v/>
      </c>
      <c r="NG57" t="n">
        <v/>
      </c>
      <c r="NH57" t="n">
        <v/>
      </c>
      <c r="NI57" t="n">
        <v/>
      </c>
      <c r="NJ57" t="n">
        <v/>
      </c>
      <c r="NK57" t="n">
        <v/>
      </c>
      <c r="NL57" t="inlineStr">
        <is>
          <t>Tidak</t>
        </is>
      </c>
      <c r="NM57" t="inlineStr">
        <is>
          <t>100% dana mandiri</t>
        </is>
      </c>
      <c r="NN57" t="inlineStr">
        <is>
          <t>7.000.001-9.000.000</t>
        </is>
      </c>
      <c r="NO57" t="n">
        <v/>
      </c>
      <c r="NP57" t="n">
        <v/>
      </c>
      <c r="NQ57" t="n">
        <v/>
      </c>
      <c r="NR57" t="n">
        <v/>
      </c>
      <c r="NS57" t="n">
        <v/>
      </c>
      <c r="NT57" t="n">
        <v/>
      </c>
      <c r="NU57" t="n">
        <v/>
      </c>
      <c r="NV57" t="inlineStr">
        <is>
          <t>Anggota keluarga - Laki-laki dewasa</t>
        </is>
      </c>
      <c r="NW57" t="n">
        <v/>
      </c>
      <c r="NX57" t="inlineStr">
        <is>
          <t>Sedikit meningkat</t>
        </is>
      </c>
      <c r="NY57" t="n">
        <v>60</v>
      </c>
      <c r="NZ57" t="n">
        <v>0</v>
      </c>
      <c r="OA57" t="n">
        <v>0</v>
      </c>
      <c r="OB57" t="n">
        <v>10</v>
      </c>
      <c r="OC57" t="n">
        <v>0</v>
      </c>
      <c r="OD57" t="n">
        <v>0</v>
      </c>
      <c r="OE57" t="inlineStr">
        <is>
          <t>Lebih baik</t>
        </is>
      </c>
      <c r="OF57" t="inlineStr">
        <is>
          <t>Lebih baik (beda waktu memasak 5-30 menit, ATAU tidak lagi ada rasa/bau makanan yang berubah, ATAU alasan lainnya)</t>
        </is>
      </c>
      <c r="OG57" t="inlineStr">
        <is>
          <t>Ya</t>
        </is>
      </c>
      <c r="OH57" t="n">
        <v>2</v>
      </c>
      <c r="OI57" t="n">
        <v>0</v>
      </c>
      <c r="OJ57" t="n">
        <v>0</v>
      </c>
      <c r="OK57" t="n">
        <v>0</v>
      </c>
      <c r="OL57" t="n">
        <v>0</v>
      </c>
      <c r="OM57" t="n">
        <v>0</v>
      </c>
      <c r="ON57" t="n">
        <v>0</v>
      </c>
      <c r="OO57" t="n">
        <v>0</v>
      </c>
      <c r="OP57" t="inlineStr">
        <is>
          <t>Sapi pedaging</t>
        </is>
      </c>
      <c r="OQ57" t="n">
        <v>1</v>
      </c>
      <c r="OR57" t="n">
        <v>0</v>
      </c>
      <c r="OS57" t="n">
        <v>0</v>
      </c>
      <c r="OT57" t="n">
        <v>0</v>
      </c>
      <c r="OU57" t="n">
        <v>0</v>
      </c>
      <c r="OV57" t="n">
        <v>0</v>
      </c>
      <c r="OW57" t="n">
        <v>0</v>
      </c>
      <c r="OX57" t="n">
        <v>0</v>
      </c>
      <c r="OY57" t="n">
        <v>0</v>
      </c>
      <c r="OZ57" t="inlineStr">
        <is>
          <t>Sapi pedaging</t>
        </is>
      </c>
      <c r="PA57" t="n">
        <v>1</v>
      </c>
      <c r="PB57" t="n">
        <v>0</v>
      </c>
      <c r="PC57" t="n">
        <v>0</v>
      </c>
      <c r="PD57" t="n">
        <v>0</v>
      </c>
      <c r="PE57" t="n">
        <v>0</v>
      </c>
      <c r="PF57" t="n">
        <v>0</v>
      </c>
      <c r="PG57" t="n">
        <v>0</v>
      </c>
      <c r="PH57" t="n">
        <v>0</v>
      </c>
      <c r="PI57" t="n">
        <v>0</v>
      </c>
      <c r="PJ57" t="inlineStr">
        <is>
          <t>Tidak ada</t>
        </is>
      </c>
      <c r="PK57" t="n">
        <v>0</v>
      </c>
      <c r="PL57" t="n">
        <v>0</v>
      </c>
      <c r="PM57" t="n">
        <v>0</v>
      </c>
      <c r="PN57" t="n">
        <v>0</v>
      </c>
      <c r="PO57" t="n">
        <v>0</v>
      </c>
      <c r="PP57" t="n">
        <v>0</v>
      </c>
      <c r="PQ57" t="n">
        <v>0</v>
      </c>
      <c r="PR57" t="n">
        <v>0</v>
      </c>
      <c r="PS57" t="n">
        <v>1</v>
      </c>
      <c r="PT57" t="inlineStr">
        <is>
          <t>1-Disebarkan ke lahan terbuka</t>
        </is>
      </c>
      <c r="PU57" t="n">
        <v>0</v>
      </c>
      <c r="PV57" t="n">
        <v>0</v>
      </c>
      <c r="PW57" t="n">
        <v>0</v>
      </c>
      <c r="PX57" t="n">
        <v>0</v>
      </c>
      <c r="PY57" t="n">
        <v>0</v>
      </c>
      <c r="PZ57" t="n">
        <v>1</v>
      </c>
      <c r="QA57" t="n">
        <v>0</v>
      </c>
      <c r="QB57" t="n">
        <v>0</v>
      </c>
      <c r="QC57" t="n">
        <v>0</v>
      </c>
      <c r="QD57" t="n">
        <v/>
      </c>
      <c r="QE57" t="n">
        <v/>
      </c>
      <c r="QF57" t="n">
        <v/>
      </c>
      <c r="QG57" t="n">
        <v/>
      </c>
      <c r="QH57" t="n">
        <v/>
      </c>
      <c r="QI57" t="n">
        <v/>
      </c>
      <c r="QJ57" t="n">
        <v/>
      </c>
      <c r="QK57" t="n">
        <v/>
      </c>
      <c r="QL57" t="n">
        <v/>
      </c>
      <c r="QM57" t="n">
        <v/>
      </c>
      <c r="QN57" t="n">
        <v/>
      </c>
      <c r="QO57" t="n">
        <v/>
      </c>
      <c r="QP57" t="n">
        <v/>
      </c>
      <c r="QQ57" t="n">
        <v/>
      </c>
      <c r="QR57" t="n">
        <v/>
      </c>
      <c r="QS57" t="n">
        <v/>
      </c>
      <c r="QT57" t="n">
        <v/>
      </c>
      <c r="QU57" t="n">
        <v/>
      </c>
      <c r="QV57" t="n">
        <v/>
      </c>
      <c r="QW57" t="n">
        <v/>
      </c>
      <c r="QX57" t="n">
        <v/>
      </c>
      <c r="QY57" t="n">
        <v/>
      </c>
      <c r="QZ57" t="n">
        <v/>
      </c>
      <c r="RA57" t="n">
        <v/>
      </c>
      <c r="RB57" t="n">
        <v/>
      </c>
      <c r="RC57" t="n">
        <v/>
      </c>
      <c r="RD57" t="n">
        <v/>
      </c>
      <c r="RE57" t="n">
        <v/>
      </c>
      <c r="RF57" t="n">
        <v/>
      </c>
      <c r="RG57" t="n">
        <v/>
      </c>
      <c r="RH57" t="n">
        <v/>
      </c>
      <c r="RI57" t="n">
        <v/>
      </c>
      <c r="RJ57" t="n">
        <v/>
      </c>
      <c r="RK57" t="n">
        <v/>
      </c>
      <c r="RL57" t="n">
        <v/>
      </c>
      <c r="RM57" t="n">
        <v/>
      </c>
      <c r="RN57" t="n">
        <v/>
      </c>
      <c r="RO57" t="n">
        <v/>
      </c>
      <c r="RP57" t="n">
        <v/>
      </c>
      <c r="RQ57" t="n">
        <v/>
      </c>
      <c r="RR57" t="n">
        <v/>
      </c>
      <c r="RS57" t="n">
        <v/>
      </c>
      <c r="RT57" t="n">
        <v/>
      </c>
      <c r="RU57" t="n">
        <v/>
      </c>
      <c r="RV57" t="n">
        <v/>
      </c>
      <c r="RW57" t="n">
        <v/>
      </c>
      <c r="RX57" t="n">
        <v/>
      </c>
      <c r="RY57" t="n">
        <v/>
      </c>
      <c r="RZ57" t="n">
        <v/>
      </c>
      <c r="SA57" t="n">
        <v/>
      </c>
      <c r="SB57" t="n">
        <v/>
      </c>
      <c r="SC57" t="n">
        <v/>
      </c>
      <c r="SD57" t="n">
        <v/>
      </c>
      <c r="SE57" t="n">
        <v/>
      </c>
      <c r="SF57" t="n">
        <v/>
      </c>
      <c r="SG57" t="n">
        <v/>
      </c>
      <c r="SH57" t="n">
        <v/>
      </c>
      <c r="SI57" t="n">
        <v/>
      </c>
      <c r="SJ57" t="n">
        <v/>
      </c>
      <c r="SK57" t="n">
        <v/>
      </c>
      <c r="SL57" t="n">
        <v/>
      </c>
      <c r="SM57" t="n">
        <v/>
      </c>
      <c r="SN57" t="n">
        <v/>
      </c>
      <c r="SO57" t="n">
        <v/>
      </c>
      <c r="SP57" t="n">
        <v/>
      </c>
      <c r="SQ57" t="n">
        <v/>
      </c>
      <c r="SR57" t="n">
        <v/>
      </c>
      <c r="SS57" t="n">
        <v/>
      </c>
      <c r="ST57" t="n">
        <v/>
      </c>
      <c r="SU57" t="n">
        <v/>
      </c>
      <c r="SV57" t="n">
        <v/>
      </c>
      <c r="SW57" t="n">
        <v/>
      </c>
      <c r="SX57" t="n">
        <v/>
      </c>
      <c r="SY57" t="n">
        <v>2</v>
      </c>
      <c r="SZ57" t="n">
        <v/>
      </c>
      <c r="TA57" t="n">
        <v/>
      </c>
      <c r="TB57" t="n">
        <v/>
      </c>
      <c r="TC57" t="n">
        <v/>
      </c>
      <c r="TD57" t="n">
        <v/>
      </c>
      <c r="TE57" t="n">
        <v/>
      </c>
      <c r="TF57" t="n">
        <v/>
      </c>
      <c r="TG57" t="n">
        <v>2</v>
      </c>
      <c r="TH57" t="n">
        <v>0</v>
      </c>
      <c r="TI57" t="n">
        <v>0</v>
      </c>
      <c r="TJ57" t="n">
        <v>0</v>
      </c>
      <c r="TK57" t="n">
        <v>0</v>
      </c>
      <c r="TL57" t="n">
        <v>0</v>
      </c>
      <c r="TM57" t="n">
        <v>0</v>
      </c>
      <c r="TN57" t="n">
        <v>0</v>
      </c>
      <c r="TO57" t="n">
        <v>0</v>
      </c>
      <c r="TP57" t="n">
        <v>0</v>
      </c>
      <c r="TQ57" t="n">
        <v>0</v>
      </c>
      <c r="TR57" t="n">
        <v>0</v>
      </c>
      <c r="TS57" t="n">
        <v/>
      </c>
      <c r="TT57" t="n">
        <v/>
      </c>
      <c r="TU57" t="n">
        <v/>
      </c>
      <c r="TV57" t="n">
        <v/>
      </c>
      <c r="TW57" t="n">
        <v/>
      </c>
      <c r="TX57" t="n">
        <v/>
      </c>
      <c r="TY57" t="n">
        <v/>
      </c>
      <c r="TZ57" t="n">
        <v/>
      </c>
      <c r="UA57" t="n">
        <v/>
      </c>
      <c r="UB57" t="n">
        <v/>
      </c>
      <c r="UC57" t="n">
        <v/>
      </c>
      <c r="UD57" t="n">
        <v/>
      </c>
      <c r="UE57" t="n">
        <v/>
      </c>
      <c r="UF57" t="n">
        <v/>
      </c>
      <c r="UG57" t="n">
        <v/>
      </c>
      <c r="UH57" t="n">
        <v/>
      </c>
      <c r="UI57" t="n">
        <v/>
      </c>
      <c r="UJ57" t="n">
        <v/>
      </c>
      <c r="UK57" t="n">
        <v/>
      </c>
      <c r="UL57" t="n">
        <v/>
      </c>
      <c r="UM57" t="n">
        <v/>
      </c>
      <c r="UN57" t="n">
        <v/>
      </c>
      <c r="UO57" t="n">
        <v/>
      </c>
      <c r="UP57" t="n">
        <v/>
      </c>
      <c r="UQ57" t="n">
        <v/>
      </c>
      <c r="UR57" t="n">
        <v/>
      </c>
      <c r="US57" t="n">
        <v/>
      </c>
      <c r="UT57" t="n">
        <v/>
      </c>
      <c r="UU57" t="inlineStr">
        <is>
          <t>Pemberian pakan di kandang</t>
        </is>
      </c>
      <c r="UV57" t="n">
        <v/>
      </c>
      <c r="UW57" t="n">
        <v/>
      </c>
      <c r="UX57" t="n">
        <v/>
      </c>
      <c r="UY57" t="n">
        <v/>
      </c>
      <c r="UZ57" t="n">
        <v/>
      </c>
      <c r="VA57" t="n">
        <v/>
      </c>
      <c r="VB57" t="n">
        <v/>
      </c>
      <c r="VC57" t="inlineStr">
        <is>
          <t>Sangat jarang (&gt;1 bulan sekali)</t>
        </is>
      </c>
      <c r="VD57" t="n">
        <v/>
      </c>
      <c r="VE57" t="n">
        <v/>
      </c>
      <c r="VF57" t="n">
        <v/>
      </c>
      <c r="VG57" t="n">
        <v/>
      </c>
      <c r="VH57" t="n">
        <v/>
      </c>
      <c r="VI57" t="n">
        <v/>
      </c>
      <c r="VJ57" t="n">
        <v/>
      </c>
      <c r="VK57" t="inlineStr">
        <is>
          <t>Sering (1 kali sehari)</t>
        </is>
      </c>
      <c r="VL57" t="n">
        <v/>
      </c>
      <c r="VM57" t="n">
        <v/>
      </c>
      <c r="VN57" t="n">
        <v/>
      </c>
      <c r="VO57" t="n">
        <v/>
      </c>
      <c r="VP57" t="n">
        <v/>
      </c>
      <c r="VQ57" t="n">
        <v/>
      </c>
      <c r="VR57" t="n">
        <v/>
      </c>
      <c r="VS57" t="inlineStr">
        <is>
          <t>6-Digester biogas</t>
        </is>
      </c>
      <c r="VT57" t="n">
        <v>0</v>
      </c>
      <c r="VU57" t="n">
        <v>0</v>
      </c>
      <c r="VV57" t="n">
        <v>0</v>
      </c>
      <c r="VW57" t="n">
        <v>0</v>
      </c>
      <c r="VX57" t="n">
        <v>0</v>
      </c>
      <c r="VY57" t="n">
        <v>0</v>
      </c>
      <c r="VZ57" t="n">
        <v>0</v>
      </c>
      <c r="WA57" t="n">
        <v>0</v>
      </c>
      <c r="WB57" t="n">
        <v>0</v>
      </c>
      <c r="WC57" t="n">
        <v>1</v>
      </c>
      <c r="WD57" t="n">
        <v>0</v>
      </c>
      <c r="WE57" t="n">
        <v>0</v>
      </c>
      <c r="WF57" t="n">
        <v/>
      </c>
      <c r="WG57" t="n">
        <v/>
      </c>
      <c r="WH57" t="n">
        <v/>
      </c>
      <c r="WI57" t="n">
        <v/>
      </c>
      <c r="WJ57" t="n">
        <v/>
      </c>
      <c r="WK57" t="n">
        <v/>
      </c>
      <c r="WL57" t="n">
        <v/>
      </c>
      <c r="WM57" t="n">
        <v/>
      </c>
      <c r="WN57" t="n">
        <v/>
      </c>
      <c r="WO57" t="n">
        <v/>
      </c>
      <c r="WP57" t="n">
        <v/>
      </c>
      <c r="WQ57" t="n">
        <v/>
      </c>
      <c r="WR57" t="n">
        <v/>
      </c>
      <c r="WS57" t="n">
        <v/>
      </c>
      <c r="WT57" t="n">
        <v/>
      </c>
      <c r="WU57" t="n">
        <v/>
      </c>
      <c r="WV57" t="n">
        <v/>
      </c>
      <c r="WW57" t="n">
        <v/>
      </c>
      <c r="WX57" t="n">
        <v/>
      </c>
      <c r="WY57" t="n">
        <v/>
      </c>
      <c r="WZ57" t="n">
        <v/>
      </c>
      <c r="XA57" t="n">
        <v/>
      </c>
      <c r="XB57" t="n">
        <v/>
      </c>
      <c r="XC57" t="n">
        <v/>
      </c>
      <c r="XD57" t="n">
        <v/>
      </c>
      <c r="XE57" t="n">
        <v/>
      </c>
      <c r="XF57" t="n">
        <v/>
      </c>
      <c r="XG57" t="n">
        <v/>
      </c>
      <c r="XH57" t="n">
        <v/>
      </c>
      <c r="XI57" t="n">
        <v/>
      </c>
      <c r="XJ57" t="n">
        <v/>
      </c>
      <c r="XK57" t="n">
        <v/>
      </c>
      <c r="XL57" t="n">
        <v/>
      </c>
      <c r="XM57" t="n">
        <v/>
      </c>
      <c r="XN57" t="n">
        <v/>
      </c>
      <c r="XO57" t="n">
        <v/>
      </c>
      <c r="XP57" t="n">
        <v/>
      </c>
      <c r="XQ57" t="n">
        <v/>
      </c>
      <c r="XR57" t="n">
        <v/>
      </c>
      <c r="XS57" t="n">
        <v/>
      </c>
      <c r="XT57" t="n">
        <v/>
      </c>
      <c r="XU57" t="n">
        <v/>
      </c>
      <c r="XV57" t="n">
        <v/>
      </c>
      <c r="XW57" t="n">
        <v/>
      </c>
      <c r="XX57" t="n">
        <v/>
      </c>
      <c r="XY57" t="n">
        <v/>
      </c>
      <c r="XZ57" t="n">
        <v/>
      </c>
      <c r="YA57" t="n">
        <v/>
      </c>
      <c r="YB57" t="n">
        <v/>
      </c>
      <c r="YC57" t="n">
        <v/>
      </c>
      <c r="YD57" t="n">
        <v/>
      </c>
      <c r="YE57" t="n">
        <v/>
      </c>
      <c r="YF57" t="n">
        <v/>
      </c>
      <c r="YG57" t="n">
        <v/>
      </c>
      <c r="YH57" t="n">
        <v/>
      </c>
      <c r="YI57" t="n">
        <v/>
      </c>
      <c r="YJ57" t="n">
        <v/>
      </c>
      <c r="YK57" t="n">
        <v/>
      </c>
      <c r="YL57" t="n">
        <v/>
      </c>
      <c r="YM57" t="n">
        <v/>
      </c>
      <c r="YN57" t="n">
        <v/>
      </c>
      <c r="YO57" t="n">
        <v/>
      </c>
      <c r="YP57" t="n">
        <v/>
      </c>
      <c r="YQ57" t="n">
        <v/>
      </c>
      <c r="YR57" t="n">
        <v/>
      </c>
      <c r="YS57" t="n">
        <v/>
      </c>
      <c r="YT57" t="n">
        <v/>
      </c>
      <c r="YU57" t="n">
        <v/>
      </c>
      <c r="YV57" t="n">
        <v/>
      </c>
      <c r="YW57" t="n">
        <v/>
      </c>
      <c r="YX57" t="n">
        <v/>
      </c>
      <c r="YY57" t="n">
        <v/>
      </c>
      <c r="YZ57" t="n">
        <v/>
      </c>
      <c r="ZA57" t="n">
        <v/>
      </c>
      <c r="ZB57" t="n">
        <v/>
      </c>
      <c r="ZC57" t="n">
        <v/>
      </c>
      <c r="ZD57" t="n">
        <v/>
      </c>
      <c r="ZE57" t="n">
        <v/>
      </c>
      <c r="ZF57" t="n">
        <v/>
      </c>
      <c r="ZG57" t="n">
        <v/>
      </c>
      <c r="ZH57" t="n">
        <v/>
      </c>
      <c r="ZI57" t="n">
        <v/>
      </c>
      <c r="ZJ57" t="n">
        <v/>
      </c>
      <c r="ZK57" t="n">
        <v/>
      </c>
      <c r="ZL57" t="n">
        <v/>
      </c>
      <c r="ZM57" t="n">
        <v/>
      </c>
      <c r="ZN57" t="n">
        <v>100</v>
      </c>
      <c r="ZO57" t="n">
        <v/>
      </c>
      <c r="ZP57" t="n">
        <v/>
      </c>
      <c r="ZQ57" t="n">
        <v/>
      </c>
      <c r="ZR57" t="n">
        <v/>
      </c>
      <c r="ZS57" t="n">
        <v/>
      </c>
      <c r="ZT57" t="n">
        <v/>
      </c>
      <c r="ZU57" t="n">
        <v/>
      </c>
      <c r="ZV57" t="n">
        <v>2</v>
      </c>
      <c r="ZW57" t="n">
        <v/>
      </c>
      <c r="ZX57" t="n">
        <v/>
      </c>
      <c r="ZY57" t="n">
        <v/>
      </c>
      <c r="ZZ57" t="n">
        <v/>
      </c>
      <c r="AAA57" t="n">
        <v/>
      </c>
      <c r="AAB57" t="n">
        <v/>
      </c>
      <c r="AAC57" t="n">
        <v/>
      </c>
      <c r="AAD57" t="inlineStr">
        <is>
          <t>Pakan segar (misal: rumput)</t>
        </is>
      </c>
      <c r="AAE57" t="n">
        <v/>
      </c>
      <c r="AAF57" t="n">
        <v/>
      </c>
      <c r="AAG57" t="n">
        <v/>
      </c>
      <c r="AAH57" t="n">
        <v/>
      </c>
      <c r="AAI57" t="n">
        <v/>
      </c>
      <c r="AAJ57" t="n">
        <v/>
      </c>
      <c r="AAK57" t="n">
        <v/>
      </c>
      <c r="AAL57" t="inlineStr">
        <is>
          <t>Tidak</t>
        </is>
      </c>
      <c r="AAM57" t="n">
        <v/>
      </c>
      <c r="AAN57" t="n">
        <v/>
      </c>
      <c r="AAO57" t="n">
        <v/>
      </c>
      <c r="AAP57" t="n">
        <v/>
      </c>
      <c r="AAQ57" t="n">
        <v/>
      </c>
      <c r="AAR57" t="inlineStr">
        <is>
          <t>Tidak</t>
        </is>
      </c>
      <c r="AAS57" t="inlineStr">
        <is>
          <t>Mengetahui</t>
        </is>
      </c>
      <c r="AAT57" t="inlineStr">
        <is>
          <t>Didiamkan saja/dibiarkan di tempatnya (di bak/kolam penampung slurry)</t>
        </is>
      </c>
      <c r="AAU57" t="n">
        <v>0</v>
      </c>
      <c r="AAV57" t="n">
        <v>0</v>
      </c>
      <c r="AAW57" t="n">
        <v>0</v>
      </c>
      <c r="AAX57" t="n">
        <v>0</v>
      </c>
      <c r="AAY57" t="n">
        <v>0</v>
      </c>
      <c r="AAZ57" t="n">
        <v>1</v>
      </c>
      <c r="ABA57" t="n">
        <v>0</v>
      </c>
      <c r="ABB57" t="n">
        <v/>
      </c>
      <c r="ABC57" t="n">
        <v/>
      </c>
      <c r="ABD57" t="n">
        <v/>
      </c>
      <c r="ABE57" t="n">
        <v/>
      </c>
      <c r="ABF57" t="n">
        <v/>
      </c>
      <c r="ABG57" t="n">
        <v/>
      </c>
      <c r="ABH57" t="n">
        <v/>
      </c>
      <c r="ABI57" t="n">
        <v/>
      </c>
      <c r="ABJ57" t="n">
        <v/>
      </c>
      <c r="ABK57" t="n">
        <v/>
      </c>
      <c r="ABL57" t="n">
        <v/>
      </c>
      <c r="ABM57" t="n">
        <v/>
      </c>
      <c r="ABN57" t="n">
        <v/>
      </c>
      <c r="ABO57" t="n">
        <v/>
      </c>
      <c r="ABP57" t="n">
        <v/>
      </c>
      <c r="ABQ57" t="n">
        <v/>
      </c>
      <c r="ABR57" t="n">
        <v/>
      </c>
      <c r="ABS57" t="n">
        <v/>
      </c>
      <c r="ABT57" t="n">
        <v/>
      </c>
      <c r="ABU57" t="n">
        <v/>
      </c>
      <c r="ABV57" t="n">
        <v/>
      </c>
      <c r="ABW57" t="n">
        <v/>
      </c>
      <c r="ABX57" t="n">
        <v/>
      </c>
      <c r="ABY57" t="n">
        <v/>
      </c>
      <c r="ABZ57" t="n">
        <v/>
      </c>
      <c r="ACA57" t="n">
        <v/>
      </c>
      <c r="ACB57" t="n">
        <v/>
      </c>
      <c r="ACC57" t="n">
        <v/>
      </c>
      <c r="ACD57" t="n">
        <v/>
      </c>
      <c r="ACE57" t="n">
        <v/>
      </c>
      <c r="ACF57" t="n">
        <v/>
      </c>
      <c r="ACG57" t="n">
        <v/>
      </c>
      <c r="ACH57" t="n">
        <v/>
      </c>
      <c r="ACI57" t="n">
        <v/>
      </c>
      <c r="ACJ57" t="n">
        <v/>
      </c>
      <c r="ACK57" t="inlineStr">
        <is>
          <t>Tidak punya waktu mengumpulkannya</t>
        </is>
      </c>
      <c r="ACL57" t="n">
        <v>0</v>
      </c>
      <c r="ACM57" t="n">
        <v>0</v>
      </c>
      <c r="ACN57" t="n">
        <v>1</v>
      </c>
      <c r="ACO57" t="n">
        <v>0</v>
      </c>
      <c r="ACP57" t="n">
        <v>0</v>
      </c>
      <c r="ACQ57" t="n">
        <v>0</v>
      </c>
      <c r="ACR57" t="n">
        <v>0</v>
      </c>
      <c r="ACS57" t="n">
        <v/>
      </c>
      <c r="ACT57" t="inlineStr">
        <is>
          <t>Tidak ada</t>
        </is>
      </c>
      <c r="ACU57" t="inlineStr">
        <is>
          <t>Manfaat besar dan membantu kehidupan sehari-hari</t>
        </is>
      </c>
      <c r="ACV57" t="inlineStr">
        <is>
          <t>Berkurang</t>
        </is>
      </c>
      <c r="ACW57" t="inlineStr">
        <is>
          <t>Anggota keluarga - Perempuan dewasa</t>
        </is>
      </c>
      <c r="ACX57" t="inlineStr">
        <is>
          <t>Setuju</t>
        </is>
      </c>
      <c r="ACY57" t="inlineStr">
        <is>
          <t>Anggota keluarga - Laki-laki dewasa Anggota keluarga - Perempuan dewasa Anggota keluarga - Anak-anak</t>
        </is>
      </c>
      <c r="ACZ57" t="n">
        <v>1</v>
      </c>
      <c r="ADA57" t="n">
        <v>1</v>
      </c>
      <c r="ADB57" t="n">
        <v>1</v>
      </c>
      <c r="ADC57" t="n">
        <v>0</v>
      </c>
      <c r="ADD57" t="inlineStr">
        <is>
          <t>Puas</t>
        </is>
      </c>
      <c r="ADE57" t="inlineStr">
        <is>
          <t>Puas</t>
        </is>
      </c>
      <c r="ADF57" t="inlineStr">
        <is>
          <t>Cukup puas</t>
        </is>
      </c>
      <c r="ADG57" t="inlineStr">
        <is>
          <t>Cukup puas</t>
        </is>
      </c>
      <c r="ADH57" t="inlineStr">
        <is>
          <t>Tidak</t>
        </is>
      </c>
      <c r="ADI57" t="n">
        <v/>
      </c>
      <c r="ADJ57" t="inlineStr">
        <is>
          <t>Puas</t>
        </is>
      </c>
      <c r="ADK57" t="n">
        <v/>
      </c>
      <c r="ADL57" t="n">
        <v/>
      </c>
      <c r="ADM57" t="n">
        <v/>
      </c>
      <c r="ADN57" t="n">
        <v/>
      </c>
      <c r="ADO57" t="n">
        <v/>
      </c>
      <c r="ADP57" t="n">
        <v/>
      </c>
      <c r="ADQ57" t="n">
        <v/>
      </c>
      <c r="ADR57" t="n">
        <v/>
      </c>
      <c r="ADS57" t="n">
        <v/>
      </c>
      <c r="ADT57" t="n">
        <v/>
      </c>
      <c r="ADU57" t="inlineStr">
        <is>
          <t>Menghubungi CPO atau pendamping</t>
        </is>
      </c>
      <c r="ADV57" t="n">
        <v>0</v>
      </c>
      <c r="ADW57" t="n">
        <v>0</v>
      </c>
      <c r="ADX57" t="n">
        <v>0</v>
      </c>
      <c r="ADY57" t="n">
        <v>0</v>
      </c>
      <c r="ADZ57" t="n">
        <v>1</v>
      </c>
      <c r="AEA57" t="n">
        <v>0</v>
      </c>
      <c r="AEB57" t="n">
        <v>0</v>
      </c>
      <c r="AEC57" t="n">
        <v>0</v>
      </c>
      <c r="AED57" t="inlineStr">
        <is>
          <t>Tidak ada</t>
        </is>
      </c>
      <c r="AEE57" t="inlineStr">
        <is>
          <t>Perempuan dewasa</t>
        </is>
      </c>
      <c r="AEF57" t="n">
        <v/>
      </c>
      <c r="AEG57" t="inlineStr">
        <is>
          <t>Menelepon atau WA langsung</t>
        </is>
      </c>
      <c r="AEH57" t="n">
        <v/>
      </c>
      <c r="AEI57" t="inlineStr">
        <is>
          <t>Tidak ada</t>
        </is>
      </c>
      <c r="AEJ57" t="inlineStr">
        <is>
          <t>Ya, selalu</t>
        </is>
      </c>
      <c r="AEK57" t="inlineStr">
        <is>
          <t>Pengurangan pengeluaran rumah tangga (bahan bakar minyak, pupuk, dll.) Lebih mudah mendapatkan energi Pengurangan waktu dan tenaga Peningkatan kebersihan kandang ternak Dapur lebih bersih dan bebas asap Mendapatkan subsidi</t>
        </is>
      </c>
      <c r="AEL57" t="n">
        <v>1</v>
      </c>
      <c r="AEM57" t="n">
        <v>1</v>
      </c>
      <c r="AEN57" t="n">
        <v>0</v>
      </c>
      <c r="AEO57" t="n">
        <v>0</v>
      </c>
      <c r="AEP57" t="n">
        <v>0</v>
      </c>
      <c r="AEQ57" t="n">
        <v>1</v>
      </c>
      <c r="AER57" t="n">
        <v>1</v>
      </c>
      <c r="AES57" t="n">
        <v>0</v>
      </c>
      <c r="AET57" t="n">
        <v>1</v>
      </c>
      <c r="AEU57" t="n">
        <v>0</v>
      </c>
      <c r="AEV57" t="n">
        <v>1</v>
      </c>
      <c r="AEW57" t="n">
        <v>0</v>
      </c>
      <c r="AEX57" t="n">
        <v/>
      </c>
      <c r="AEY57" t="inlineStr">
        <is>
          <t>Mendukung lingkungan</t>
        </is>
      </c>
      <c r="AEZ57" t="n">
        <v/>
      </c>
      <c r="AFA57" t="inlineStr">
        <is>
          <t>Tetangga / teman / saudara</t>
        </is>
      </c>
      <c r="AFB57" t="n">
        <v/>
      </c>
      <c r="AFC57" t="inlineStr">
        <is>
          <t>YUVITA-1-21_24_3.jpg</t>
        </is>
      </c>
      <c r="AFD57" t="inlineStr">
        <is>
          <t>https://kf.kobotoolbox.org/api/v2/assets/avstPQqLr3Ab3ZdcVTXZ6f/data/679356316/attachments/atthVWjcPp5pA4L9HDWDiL9W/</t>
        </is>
      </c>
      <c r="AFE57" t="inlineStr">
        <is>
          <t>YUVITA-2-21_24_10.jpg</t>
        </is>
      </c>
      <c r="AFF57" t="inlineStr">
        <is>
          <t>https://kf.kobotoolbox.org/api/v2/assets/avstPQqLr3Ab3ZdcVTXZ6f/data/679356316/attachments/attZ5MVvwtQmVuhQoL5i6ymm/</t>
        </is>
      </c>
      <c r="AFG57" t="inlineStr">
        <is>
          <t>Suyono/suyono_mse_2000</t>
        </is>
      </c>
      <c r="AFH57" t="n">
        <v/>
      </c>
      <c r="AFI57"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I180"/>
  <sheetViews>
    <sheetView workbookViewId="0">
      <pane ySplit="1" topLeftCell="A2" activePane="bottomLeft" state="frozen"/>
      <selection pane="bottomLeft" activeCell="A1" sqref="A1"/>
    </sheetView>
  </sheetViews>
  <sheetFormatPr baseColWidth="8" defaultRowHeight="15"/>
  <sheetData>
    <row r="1">
      <c r="A1" s="92" t="inlineStr">
        <is>
          <t>start</t>
        </is>
      </c>
      <c r="B1" s="92" t="inlineStr">
        <is>
          <t>end</t>
        </is>
      </c>
      <c r="C1" s="92" t="inlineStr">
        <is>
          <t>name_enum</t>
        </is>
      </c>
      <c r="D1" s="92" t="inlineStr">
        <is>
          <t>name</t>
        </is>
      </c>
      <c r="E1" s="92" t="inlineStr">
        <is>
          <t>telp</t>
        </is>
      </c>
      <c r="F1" s="92" t="inlineStr">
        <is>
          <t>house_coordinate</t>
        </is>
      </c>
      <c r="G1" s="92" t="inlineStr">
        <is>
          <t>house_lat</t>
        </is>
      </c>
      <c r="H1" s="92" t="inlineStr">
        <is>
          <t>house_long</t>
        </is>
      </c>
      <c r="I1" s="92" t="inlineStr">
        <is>
          <t>house_altitude</t>
        </is>
      </c>
      <c r="J1" s="92" t="inlineStr">
        <is>
          <t>house_precision</t>
        </is>
      </c>
      <c r="K1" s="92" t="inlineStr">
        <is>
          <t>house_coordinate_am</t>
        </is>
      </c>
      <c r="L1" s="92" t="inlineStr">
        <is>
          <t>biogas_coordinate</t>
        </is>
      </c>
      <c r="M1" s="92" t="inlineStr">
        <is>
          <t>biogas_lat</t>
        </is>
      </c>
      <c r="N1" s="92" t="inlineStr">
        <is>
          <t>biogas_long</t>
        </is>
      </c>
      <c r="O1" s="92" t="inlineStr">
        <is>
          <t>biogas_altitude</t>
        </is>
      </c>
      <c r="P1" s="92" t="inlineStr">
        <is>
          <t>precision_biogas</t>
        </is>
      </c>
      <c r="Q1" s="92" t="inlineStr">
        <is>
          <t>biogas_coordinate_am</t>
        </is>
      </c>
      <c r="R1" s="92" t="inlineStr">
        <is>
          <t>province</t>
        </is>
      </c>
      <c r="S1" s="92" t="inlineStr">
        <is>
          <t>Informasi Demografis/4a. Provinsi/Lampung</t>
        </is>
      </c>
      <c r="T1" s="92" t="inlineStr">
        <is>
          <t>Informasi Demografis/4a. Provinsi/Banten</t>
        </is>
      </c>
      <c r="U1" s="92" t="inlineStr">
        <is>
          <t>Informasi Demografis/4a. Provinsi/Jawa Barat</t>
        </is>
      </c>
      <c r="V1" s="92" t="inlineStr">
        <is>
          <t>Informasi Demografis/4a. Provinsi/Jawa Tengah</t>
        </is>
      </c>
      <c r="W1" s="92" t="inlineStr">
        <is>
          <t>Informasi Demografis/4a. Provinsi/DIY</t>
        </is>
      </c>
      <c r="X1" s="92" t="inlineStr">
        <is>
          <t>Informasi Demografis/4a. Provinsi/Jawa Timur</t>
        </is>
      </c>
      <c r="Y1" s="92" t="inlineStr">
        <is>
          <t>Informasi Demografis/4a. Provinsi/Bali</t>
        </is>
      </c>
      <c r="Z1" s="92" t="inlineStr">
        <is>
          <t>Informasi Demografis/4a. Provinsi/NTB</t>
        </is>
      </c>
      <c r="AA1" s="92" t="inlineStr">
        <is>
          <t>Informasi Demografis/4a. Provinsi/NTT</t>
        </is>
      </c>
      <c r="AB1" s="92" t="inlineStr">
        <is>
          <t>Informasi Demografis/4a. Provinsi/Sulawesi Selatan</t>
        </is>
      </c>
      <c r="AC1" s="92" t="inlineStr">
        <is>
          <t>district</t>
        </is>
      </c>
      <c r="AD1" s="92" t="inlineStr">
        <is>
          <t>subdistrict</t>
        </is>
      </c>
      <c r="AE1" s="92" t="inlineStr">
        <is>
          <t>village</t>
        </is>
      </c>
      <c r="AF1" s="92" t="inlineStr">
        <is>
          <t>name_cpo</t>
        </is>
      </c>
      <c r="AG1" s="92" t="inlineStr">
        <is>
          <t>plant_code</t>
        </is>
      </c>
      <c r="AH1" s="92" t="inlineStr">
        <is>
          <t>year_of_use</t>
        </is>
      </c>
      <c r="AI1" s="92" t="inlineStr">
        <is>
          <t>vpa</t>
        </is>
      </c>
      <c r="AJ1" s="92" t="inlineStr">
        <is>
          <t>status_biogas</t>
        </is>
      </c>
      <c r="AK1" s="92" t="inlineStr">
        <is>
          <t>age</t>
        </is>
      </c>
      <c r="AL1" s="92" t="inlineStr">
        <is>
          <t>gender</t>
        </is>
      </c>
      <c r="AM1" s="92" t="inlineStr">
        <is>
          <t>marriage_status</t>
        </is>
      </c>
      <c r="AN1" s="92" t="inlineStr">
        <is>
          <t>education</t>
        </is>
      </c>
      <c r="AO1" s="92" t="inlineStr">
        <is>
          <t>Informasi Demografis/10. Pekerjaan utama</t>
        </is>
      </c>
      <c r="AP1" s="92" t="inlineStr">
        <is>
          <t>Informasi Demografis/10. Pekerjaan utama/Petani</t>
        </is>
      </c>
      <c r="AQ1" s="92" t="inlineStr">
        <is>
          <t>Informasi Demografis/10. Pekerjaan utama/Peternak</t>
        </is>
      </c>
      <c r="AR1" s="92" t="inlineStr">
        <is>
          <t>Informasi Demografis/10. Pekerjaan utama/Pekerja lepas</t>
        </is>
      </c>
      <c r="AS1" s="92" t="inlineStr">
        <is>
          <t>Informasi Demografis/10. Pekerjaan utama/Wiraswasta</t>
        </is>
      </c>
      <c r="AT1" s="92" t="inlineStr">
        <is>
          <t>Informasi Demografis/10. Pekerjaan utama/Pegawai pemerintah</t>
        </is>
      </c>
      <c r="AU1" s="92" t="inlineStr">
        <is>
          <t>Informasi Demografis/10. Pekerjaan utama/Pegawai swasta</t>
        </is>
      </c>
      <c r="AV1" s="92" t="inlineStr">
        <is>
          <t>Informasi Demografis/10. Pekerjaan utama/Lainnya</t>
        </is>
      </c>
      <c r="AW1" s="92" t="inlineStr">
        <is>
          <t>Informasi Demografis/10. Pekerjaan utama/Tidak ada</t>
        </is>
      </c>
      <c r="AX1" s="92" t="inlineStr">
        <is>
          <t>Informasi Demografis/10a. Lainnya:</t>
        </is>
      </c>
      <c r="AY1" s="92" t="inlineStr">
        <is>
          <t>Informasi Demografis/11. Pekerjaan sampingan</t>
        </is>
      </c>
      <c r="AZ1" s="92" t="inlineStr">
        <is>
          <t>Informasi Demografis/11. Pekerjaan sampingan/Petani</t>
        </is>
      </c>
      <c r="BA1" s="92" t="inlineStr">
        <is>
          <t>Informasi Demografis/11. Pekerjaan sampingan/Peternak</t>
        </is>
      </c>
      <c r="BB1" s="92" t="inlineStr">
        <is>
          <t>Informasi Demografis/11. Pekerjaan sampingan/Pekerja lepas</t>
        </is>
      </c>
      <c r="BC1" s="92" t="inlineStr">
        <is>
          <t>Informasi Demografis/11. Pekerjaan sampingan/Wiraswasta</t>
        </is>
      </c>
      <c r="BD1" s="92" t="inlineStr">
        <is>
          <t>Informasi Demografis/11. Pekerjaan sampingan/Pegawai pemerintah</t>
        </is>
      </c>
      <c r="BE1" s="92" t="inlineStr">
        <is>
          <t>Informasi Demografis/11. Pekerjaan sampingan/Pegawai swasta</t>
        </is>
      </c>
      <c r="BF1" s="92" t="inlineStr">
        <is>
          <t>Informasi Demografis/11. Pekerjaan sampingan/Lainnya</t>
        </is>
      </c>
      <c r="BG1" s="92" t="inlineStr">
        <is>
          <t>Informasi Demografis/11. Pekerjaan sampingan/Tidak ada</t>
        </is>
      </c>
      <c r="BH1" s="92" t="inlineStr">
        <is>
          <t>Informasi Demografis/11a. Lainnya:</t>
        </is>
      </c>
      <c r="BI1" s="92" t="inlineStr">
        <is>
          <t>monthly_income</t>
        </is>
      </c>
      <c r="BJ1" s="92" t="inlineStr">
        <is>
          <t>hh_men</t>
        </is>
      </c>
      <c r="BK1" s="92" t="inlineStr">
        <is>
          <t>hh_women</t>
        </is>
      </c>
      <c r="BL1" s="92" t="inlineStr">
        <is>
          <t>hh_children</t>
        </is>
      </c>
      <c r="BM1" s="92" t="inlineStr">
        <is>
          <t>hh_elders</t>
        </is>
      </c>
      <c r="BN1" s="92" t="inlineStr">
        <is>
          <t>house_ownership</t>
        </is>
      </c>
      <c r="BO1" s="92" t="inlineStr">
        <is>
          <t>Informasi Demografis/15. Jenis dinding rumah</t>
        </is>
      </c>
      <c r="BP1" s="92" t="inlineStr">
        <is>
          <t>Informasi Demografis/15. Jenis dinding rumah/Permanen (dinding bata dan semen)</t>
        </is>
      </c>
      <c r="BQ1" s="92" t="inlineStr">
        <is>
          <t>Informasi Demografis/15. Jenis dinding rumah/Semi-permanen (semen dan kayu)</t>
        </is>
      </c>
      <c r="BR1" s="92" t="inlineStr">
        <is>
          <t>Informasi Demografis/15. Jenis dinding rumah/Sederhana (tripleks, pelepah kayu, anyaman bambu)</t>
        </is>
      </c>
      <c r="BS1" s="92" t="inlineStr">
        <is>
          <t>Informasi Demografis/15. Jenis dinding rumah/Seng</t>
        </is>
      </c>
      <c r="BT1" s="92" t="inlineStr">
        <is>
          <t>Informasi Demografis/15. Jenis dinding rumah/Lainnya</t>
        </is>
      </c>
      <c r="BU1" s="92" t="inlineStr">
        <is>
          <t>Informasi Demografis/15a. Lainnya:</t>
        </is>
      </c>
      <c r="BV1" s="92" t="inlineStr">
        <is>
          <t>Informasi Demografis/16. Jenis lantai rumah</t>
        </is>
      </c>
      <c r="BW1" s="92" t="inlineStr">
        <is>
          <t>Informasi Demografis/16. Jenis lantai rumah/Bambu/kayu</t>
        </is>
      </c>
      <c r="BX1" s="92" t="inlineStr">
        <is>
          <t>Informasi Demografis/16. Jenis lantai rumah/Semen</t>
        </is>
      </c>
      <c r="BY1" s="92" t="inlineStr">
        <is>
          <t>Informasi Demografis/16. Jenis lantai rumah/Keramik/ubin</t>
        </is>
      </c>
      <c r="BZ1" s="92" t="inlineStr">
        <is>
          <t>Informasi Demografis/16. Jenis lantai rumah/Tanah</t>
        </is>
      </c>
      <c r="CA1" s="92" t="inlineStr">
        <is>
          <t>Informasi Demografis/16. Jenis lantai rumah/Lainnya</t>
        </is>
      </c>
      <c r="CB1" s="92" t="inlineStr">
        <is>
          <t>Informasi Demografis/16a. Lainnya:</t>
        </is>
      </c>
      <c r="CC1" s="92" t="inlineStr">
        <is>
          <t>Informasi Demografis/17. Jenis atap rumah</t>
        </is>
      </c>
      <c r="CD1" s="92" t="inlineStr">
        <is>
          <t>Informasi Demografis/17. Jenis atap rumah/Asbes</t>
        </is>
      </c>
      <c r="CE1" s="92" t="inlineStr">
        <is>
          <t>Informasi Demografis/17. Jenis atap rumah/Atap beton</t>
        </is>
      </c>
      <c r="CF1" s="92" t="inlineStr">
        <is>
          <t>Informasi Demografis/17. Jenis atap rumah/Daun nipah/palem</t>
        </is>
      </c>
      <c r="CG1" s="92" t="inlineStr">
        <is>
          <t>Informasi Demografis/17. Jenis atap rumah/Keramik</t>
        </is>
      </c>
      <c r="CH1" s="92" t="inlineStr">
        <is>
          <t>Informasi Demografis/17. Jenis atap rumah/Seng</t>
        </is>
      </c>
      <c r="CI1" s="92" t="inlineStr">
        <is>
          <t>Informasi Demografis/17. Jenis atap rumah/Genting</t>
        </is>
      </c>
      <c r="CJ1" s="92" t="inlineStr">
        <is>
          <t>Informasi Demografis/17. Jenis atap rumah/Lainnya</t>
        </is>
      </c>
      <c r="CK1" s="92" t="inlineStr">
        <is>
          <t>Informasi Demografis/17a. Lainnya:</t>
        </is>
      </c>
      <c r="CL1" s="92" t="inlineStr">
        <is>
          <t>A. Performa Teknis Sistem Biogas /A1. Apakah terdapat instalasi biogas di rumah Anda?</t>
        </is>
      </c>
      <c r="CM1" s="92" t="inlineStr">
        <is>
          <t>year_completion</t>
        </is>
      </c>
      <c r="CN1" s="92" t="inlineStr">
        <is>
          <t>type_digester</t>
        </is>
      </c>
      <c r="CO1" s="92" t="inlineStr">
        <is>
          <t>size_digester</t>
        </is>
      </c>
      <c r="CP1" s="92" t="inlineStr">
        <is>
          <t>A. Performa Teknis Sistem Biogas /A5. Siapa yang mengajukan pemasangan biogas di rumah?</t>
        </is>
      </c>
      <c r="CQ1" s="92" t="inlineStr">
        <is>
          <t>A. Performa Teknis Sistem Biogas /A5. Siapa yang mengajukan pemasangan biogas di rumah?/a. Anggota keluarga - laki-laki</t>
        </is>
      </c>
      <c r="CR1" s="92" t="inlineStr">
        <is>
          <t>A. Performa Teknis Sistem Biogas /A5. Siapa yang mengajukan pemasangan biogas di rumah?/b. Anggota keluarga - perempuan dewasa</t>
        </is>
      </c>
      <c r="CS1" s="92" t="inlineStr">
        <is>
          <t>A. Performa Teknis Sistem Biogas /A5. Siapa yang mengajukan pemasangan biogas di rumah?/c. Koperasi</t>
        </is>
      </c>
      <c r="CT1" s="92" t="inlineStr">
        <is>
          <t>A. Performa Teknis Sistem Biogas /A5. Siapa yang mengajukan pemasangan biogas di rumah?/d. Lainnya</t>
        </is>
      </c>
      <c r="CU1" s="92" t="inlineStr">
        <is>
          <t>A. Performa Teknis Sistem Biogas /A5. Siapa yang mengajukan pemasangan biogas di rumah?/Anggota keluarga - laki-laki</t>
        </is>
      </c>
      <c r="CV1" s="92" t="inlineStr">
        <is>
          <t>A. Performa Teknis Sistem Biogas /A5. Siapa yang mengajukan pemasangan biogas di rumah?/Anggota keluarga - perempuan dewasa</t>
        </is>
      </c>
      <c r="CW1" s="92" t="inlineStr">
        <is>
          <t>A. Performa Teknis Sistem Biogas /A5. Siapa yang mengajukan pemasangan biogas di rumah?/Koperasi</t>
        </is>
      </c>
      <c r="CX1" s="92" t="inlineStr">
        <is>
          <t>A. Performa Teknis Sistem Biogas /A5. Siapa yang mengajukan pemasangan biogas di rumah?/Lainnya</t>
        </is>
      </c>
      <c r="CY1" s="92" t="inlineStr">
        <is>
          <t>A. Performa Teknis Sistem Biogas /A6. Siapa yang menyetujui pemasangan biogas?</t>
        </is>
      </c>
      <c r="CZ1" s="92" t="inlineStr">
        <is>
          <t>A. Performa Teknis Sistem Biogas /A6. Siapa yang menyetujui pemasangan biogas?/Anggota keluarga - laki-laki</t>
        </is>
      </c>
      <c r="DA1" s="92" t="inlineStr">
        <is>
          <t>A. Performa Teknis Sistem Biogas /A6. Siapa yang menyetujui pemasangan biogas?/Anggota keluarga - perempuan dewasa</t>
        </is>
      </c>
      <c r="DB1" s="92" t="inlineStr">
        <is>
          <t>A. Performa Teknis Sistem Biogas /A6. Siapa yang menyetujui pemasangan biogas?/Lainnya</t>
        </is>
      </c>
      <c r="DC1" s="92" t="inlineStr">
        <is>
          <t>A. Performa Teknis Sistem Biogas /A6-a. Lainnya:</t>
        </is>
      </c>
      <c r="DD1" s="92" t="inlineStr">
        <is>
          <t>A. Performa Teknis Sistem Biogas /A7. Siapa yang menentukan titik atau lokasi pemasangan sistem biogas?</t>
        </is>
      </c>
      <c r="DE1" s="92" t="inlineStr">
        <is>
          <t>A. Performa Teknis Sistem Biogas /A7. Siapa yang menentukan titik atau lokasi pemasangan sistem biogas?/Anggota keluarga - laki-laki</t>
        </is>
      </c>
      <c r="DF1" s="92" t="inlineStr">
        <is>
          <t>A. Performa Teknis Sistem Biogas /A7. Siapa yang menentukan titik atau lokasi pemasangan sistem biogas?/Anggota keluarga - perempuan dewasa</t>
        </is>
      </c>
      <c r="DG1" s="92" t="inlineStr">
        <is>
          <t>A. Performa Teknis Sistem Biogas /A7. Siapa yang menentukan titik atau lokasi pemasangan sistem biogas?/CPO atau pendamping</t>
        </is>
      </c>
      <c r="DH1" s="92" t="inlineStr">
        <is>
          <t>A. Performa Teknis Sistem Biogas /A7. Siapa yang menentukan titik atau lokasi pemasangan sistem biogas?/Lainnya</t>
        </is>
      </c>
      <c r="DI1" s="92" t="inlineStr">
        <is>
          <t>A. Performa Teknis Sistem Biogas /A7-a. Lainnya:</t>
        </is>
      </c>
      <c r="DJ1" s="92" t="inlineStr">
        <is>
          <t>A. Performa Teknis Sistem Biogas /A8. Siapa yang mendampingi atau mengawasi pemasangan biogas?</t>
        </is>
      </c>
      <c r="DK1" s="92" t="inlineStr">
        <is>
          <t>A. Performa Teknis Sistem Biogas /A8. Siapa yang mendampingi atau mengawasi pemasangan biogas?/Anggota keluarga - laki-laki</t>
        </is>
      </c>
      <c r="DL1" s="92" t="inlineStr">
        <is>
          <t>A. Performa Teknis Sistem Biogas /A8. Siapa yang mendampingi atau mengawasi pemasangan biogas?/Anggota keluarga - perempuan dewasa</t>
        </is>
      </c>
      <c r="DM1" s="92" t="inlineStr">
        <is>
          <t>A. Performa Teknis Sistem Biogas /A8. Siapa yang mendampingi atau mengawasi pemasangan biogas?/CPO atau pendamping</t>
        </is>
      </c>
      <c r="DN1" s="92" t="inlineStr">
        <is>
          <t>A. Performa Teknis Sistem Biogas /A8. Siapa yang mendampingi atau mengawasi pemasangan biogas?/Lainnya</t>
        </is>
      </c>
      <c r="DO1" s="92" t="inlineStr">
        <is>
          <t>A. Performa Teknis Sistem Biogas /A8-a. Lainnya:</t>
        </is>
      </c>
      <c r="DP1" s="92" t="inlineStr">
        <is>
          <t>A. Performa Teknis Sistem Biogas /A9. Apakah sistem biogas Anda masih berfungsi dengan baik?</t>
        </is>
      </c>
      <c r="DQ1" s="92" t="inlineStr">
        <is>
          <t>A. Performa Teknis Sistem Biogas /A10. Sejak kapan digester biogas Anda tidak berfungsi?</t>
        </is>
      </c>
      <c r="DR1" s="92" t="inlineStr">
        <is>
          <t>A. Performa Teknis Sistem Biogas /A11. Apa saja penyebab sistem biogas Anda tidak berfungsi atau difungsikan lagi?</t>
        </is>
      </c>
      <c r="DS1" s="92" t="inlineStr">
        <is>
          <t>A. Performa Teknis Sistem Biogas /A11-a. Lainnya:</t>
        </is>
      </c>
      <c r="DT1" s="92" t="inlineStr">
        <is>
          <t>A. Performa Teknis Sistem Biogas /A12. Apabila menjawab masalah teknis, bagian apa yang mengalami kerusakan?</t>
        </is>
      </c>
      <c r="DU1" s="92" t="inlineStr">
        <is>
          <t>A. Performa Teknis Sistem Biogas /A12. Apabila menjawab masalah teknis, bagian apa yang mengalami kerusakan?/Kompor</t>
        </is>
      </c>
      <c r="DV1" s="92" t="inlineStr">
        <is>
          <t>A. Performa Teknis Sistem Biogas /A12. Apabila menjawab masalah teknis, bagian apa yang mengalami kerusakan?/Lampu</t>
        </is>
      </c>
      <c r="DW1" s="92" t="inlineStr">
        <is>
          <t>A. Performa Teknis Sistem Biogas /A12. Apabila menjawab masalah teknis, bagian apa yang mengalami kerusakan?/Keran gas (Tap)</t>
        </is>
      </c>
      <c r="DX1" s="92" t="inlineStr">
        <is>
          <t>A. Performa Teknis Sistem Biogas /A12. Apabila menjawab masalah teknis, bagian apa yang mengalami kerusakan?/Manometer</t>
        </is>
      </c>
      <c r="DY1" s="92" t="inlineStr">
        <is>
          <t>A. Performa Teknis Sistem Biogas /A12. Apabila menjawab masalah teknis, bagian apa yang mengalami kerusakan?/Pipa gas utama</t>
        </is>
      </c>
      <c r="DZ1" s="92" t="inlineStr">
        <is>
          <t>A. Performa Teknis Sistem Biogas /A12. Apabila menjawab masalah teknis, bagian apa yang mengalami kerusakan?/Katup gas utama</t>
        </is>
      </c>
      <c r="EA1" s="92" t="inlineStr">
        <is>
          <t>A. Performa Teknis Sistem Biogas /A12. Apabila menjawab masalah teknis, bagian apa yang mengalami kerusakan?/Turet</t>
        </is>
      </c>
      <c r="EB1" s="92" t="inlineStr">
        <is>
          <t>A. Performa Teknis Sistem Biogas /A12. Apabila menjawab masalah teknis, bagian apa yang mengalami kerusakan?/Mixer</t>
        </is>
      </c>
      <c r="EC1" s="92" t="inlineStr">
        <is>
          <t>A. Performa Teknis Sistem Biogas /A12. Apabila menjawab masalah teknis, bagian apa yang mengalami kerusakan?/Inlet</t>
        </is>
      </c>
      <c r="ED1" s="92" t="inlineStr">
        <is>
          <t>A. Performa Teknis Sistem Biogas /A12. Apabila menjawab masalah teknis, bagian apa yang mengalami kerusakan?/Reaktor biogas (penampung gas, digester, manhole, outlet, dan overflow)</t>
        </is>
      </c>
      <c r="EE1" s="92" t="inlineStr">
        <is>
          <t>A. Performa Teknis Sistem Biogas /A12. Apabila menjawab masalah teknis, bagian apa yang mengalami kerusakan?/Saluran Pipa Gas</t>
        </is>
      </c>
      <c r="EF1" s="92" t="inlineStr">
        <is>
          <t>A. Performa Teknis Sistem Biogas /A12. Apabila menjawab masalah teknis, bagian apa yang mengalami kerusakan?/Water drain (penguras air/pemisah air)</t>
        </is>
      </c>
      <c r="EG1" s="92" t="inlineStr">
        <is>
          <t>A. Performa Teknis Sistem Biogas /A12. Apabila menjawab masalah teknis, bagian apa yang mengalami kerusakan?/Saluran air (Water drain)</t>
        </is>
      </c>
      <c r="EH1" s="92" t="inlineStr">
        <is>
          <t>A. Performa Teknis Sistem Biogas /A12. Apabila menjawab masalah teknis, bagian apa yang mengalami kerusakan?/Bio-Slurry Outlet (Lubang Bio-slurry)</t>
        </is>
      </c>
      <c r="EI1" s="92" t="inlineStr">
        <is>
          <t>A. Performa Teknis Sistem Biogas /A13. Masalah non-teknis apa yang pernah Anda hadapi sebagai pengguna biogas?</t>
        </is>
      </c>
      <c r="EJ1" s="92" t="inlineStr">
        <is>
          <t>A. Performa Teknis Sistem Biogas /A13. Masalah non-teknis apa yang pernah Anda hadapi sebagai pengguna biogas?/Konflik dengan anggota keluarga atau masyarakat terkait penggunaan biogas</t>
        </is>
      </c>
      <c r="EK1" s="92" t="inlineStr">
        <is>
          <t>A. Performa Teknis Sistem Biogas /A13. Masalah non-teknis apa yang pernah Anda hadapi sebagai pengguna biogas?/Kurangnya dukungan atau pemantauan dari pemerintah atau CPO</t>
        </is>
      </c>
      <c r="EL1" s="92" t="inlineStr">
        <is>
          <t>A. Performa Teknis Sistem Biogas /A13. Masalah non-teknis apa yang pernah Anda hadapi sebagai pengguna biogas?/Keterbatasan akses terhadap informasi atau pelatihan terkait biogas</t>
        </is>
      </c>
      <c r="EM1" s="92" t="inlineStr">
        <is>
          <t>A. Performa Teknis Sistem Biogas /A13. Masalah non-teknis apa yang pernah Anda hadapi sebagai pengguna biogas?/Tidak ada masalah</t>
        </is>
      </c>
      <c r="EN1" s="92" t="inlineStr">
        <is>
          <t>A. Performa Teknis Sistem Biogas /A13. Masalah non-teknis apa yang pernah Anda hadapi sebagai pengguna biogas?/Lainnya</t>
        </is>
      </c>
      <c r="EO1" s="92" t="inlineStr">
        <is>
          <t>A. Performa Teknis Sistem Biogas /A13-a. Lainnya:</t>
        </is>
      </c>
      <c r="EP1" s="92" t="inlineStr">
        <is>
          <t>A. Performa Teknis Sistem Biogas /A14. Apakah Anda sebagai pengguna biogas menerima instruksi yang jelas terkait pengoperasian dan perawatan sistem biogas?</t>
        </is>
      </c>
      <c r="EQ1" s="92" t="inlineStr">
        <is>
          <t>A. Performa Teknis Sistem Biogas /A15. Dalam bentuk apa Anda menerima instruksi tersebut?</t>
        </is>
      </c>
      <c r="ER1" s="92" t="inlineStr">
        <is>
          <t>A. Performa Teknis Sistem Biogas /A16. Siapa yang menyelenggarakan pelatihan atau memberikan instruksi tersebut?</t>
        </is>
      </c>
      <c r="ES1" s="92" t="inlineStr">
        <is>
          <t>A. Performa Teknis Sistem Biogas /A16. Siapa yang menyelenggarakan pelatihan atau memberikan instruksi tersebut?/CPO atau pendamping</t>
        </is>
      </c>
      <c r="ET1" s="92" t="inlineStr">
        <is>
          <t>A. Performa Teknis Sistem Biogas /A16. Siapa yang menyelenggarakan pelatihan atau memberikan instruksi tersebut?/Staff BIRU</t>
        </is>
      </c>
      <c r="EU1" s="92" t="inlineStr">
        <is>
          <t>A. Performa Teknis Sistem Biogas /A16. Siapa yang menyelenggarakan pelatihan atau memberikan instruksi tersebut?/Pegawai koperasi</t>
        </is>
      </c>
      <c r="EV1" s="92" t="inlineStr">
        <is>
          <t>A. Performa Teknis Sistem Biogas /A16. Siapa yang menyelenggarakan pelatihan atau memberikan instruksi tersebut?/Lainnya</t>
        </is>
      </c>
      <c r="EW1" s="92" t="inlineStr">
        <is>
          <t>A. Performa Teknis Sistem Biogas /A16-a. Lainnya:</t>
        </is>
      </c>
      <c r="EX1" s="92" t="inlineStr">
        <is>
          <t>A. Performa Teknis Sistem Biogas /A17. Siapa yang menerima pelatihan atau instruksi tersebut?</t>
        </is>
      </c>
      <c r="EY1" s="92" t="inlineStr">
        <is>
          <t>A. Performa Teknis Sistem Biogas /A17. Siapa yang menerima pelatihan atau instruksi tersebut?/Anggota keluarga - Laki-laki</t>
        </is>
      </c>
      <c r="EZ1" s="92" t="inlineStr">
        <is>
          <t>A. Performa Teknis Sistem Biogas /A17. Siapa yang menerima pelatihan atau instruksi tersebut?/Anggota keluarga - Perempuan dewasa</t>
        </is>
      </c>
      <c r="FA1" s="92" t="inlineStr">
        <is>
          <t>A. Performa Teknis Sistem Biogas /A17. Siapa yang menerima pelatihan atau instruksi tersebut?/Lainnya</t>
        </is>
      </c>
      <c r="FB1" s="92" t="inlineStr">
        <is>
          <t>A. Performa Teknis Sistem Biogas /A17-a. Lainnya:</t>
        </is>
      </c>
      <c r="FC1" s="92" t="inlineStr">
        <is>
          <t>A. Performa Teknis Sistem Biogas /A18. Seberapa sering Anda melakukan perawatan atau perbaikan pada sistem biogas?</t>
        </is>
      </c>
      <c r="FD1" s="92" t="inlineStr">
        <is>
          <t>A. Performa Teknis Sistem Biogas /A19. Berapa biaya pemeliharaan tahunan instalasi biogas Anda?</t>
        </is>
      </c>
      <c r="FE1" s="92" t="inlineStr">
        <is>
          <t>A. Performa Teknis Sistem Biogas /A20. Apakah Anda mengetahui cara membaca manometer? Yang jika air  berada di angka 0-15, maka Anda tidak dapat menggunakan kompornya?</t>
        </is>
      </c>
      <c r="FF1" s="92" t="inlineStr">
        <is>
          <t>A. Performa Teknis Sistem Biogas /A21. Seberapa sering Anda membaca manometer?</t>
        </is>
      </c>
      <c r="FG1" s="92" t="inlineStr">
        <is>
          <t>A. Performa Teknis Sistem Biogas /A22. Apakah Anda mengetahui cara membersihkan setiap komponen dari  kompor biogas?</t>
        </is>
      </c>
      <c r="FH1" s="92" t="inlineStr">
        <is>
          <t>A. Performa Teknis Sistem Biogas /A23. Seberapa sering Anda membersihkan tiap komponen kompor biogas?</t>
        </is>
      </c>
      <c r="FI1" s="92" t="inlineStr">
        <is>
          <t>A. Performa Teknis Sistem Biogas /A24. Apakah Anda mengetahui cara menyalakan kompor yang benar, yaitu dengan menyalakan korek terlebih dahulu lalu gas di atas kompor?</t>
        </is>
      </c>
      <c r="FJ1" s="92" t="inlineStr">
        <is>
          <t>A. Performa Teknis Sistem Biogas /A25. Seberapa sering Anda menyalakan kompor dengan cara yang benar?</t>
        </is>
      </c>
      <c r="FK1" s="92" t="inlineStr">
        <is>
          <t>A. Performa Teknis Sistem Biogas /A26. Apakah Anda mengetahui cara mengecek kebocoran gas dengan benar, yaitu menggunakan sabun dan tanpa api?</t>
        </is>
      </c>
      <c r="FL1" s="92" t="inlineStr">
        <is>
          <t>A. Performa Teknis Sistem Biogas /A27. Seberapa sering Anda mengecek kebocoran gas dengan benar?</t>
        </is>
      </c>
      <c r="FM1" s="92" t="inlineStr">
        <is>
          <t>A. Performa Teknis Sistem Biogas /A28. Apakah Anda mengetahui cara membersihkan luapan (lubang saluran slurry) dan saluran keluar dari kotoran yang mengeras?</t>
        </is>
      </c>
      <c r="FN1" s="92" t="inlineStr">
        <is>
          <t>A. Performa Teknis Sistem Biogas /A29. Seberapa sering Anda membersihkan saluran slurry dan saluran keluar tersebut?</t>
        </is>
      </c>
      <c r="FO1" s="92" t="inlineStr">
        <is>
          <t>A. Performa Teknis Sistem Biogas /A30. Apakah Anda mengetahui cara mengeringkan pengering air?</t>
        </is>
      </c>
      <c r="FP1" s="92" t="inlineStr">
        <is>
          <t>A. Performa Teknis Sistem Biogas /A31. Seberapa sering Anda mengeringkan pengering air?</t>
        </is>
      </c>
      <c r="FQ1" s="92" t="inlineStr">
        <is>
          <t>A. Performa Teknis Sistem Biogas /A32. Apakah Anda mengetahui bahwa outlet beton harus selalu ditutup?</t>
        </is>
      </c>
      <c r="FR1" s="92" t="inlineStr">
        <is>
          <t>A. Performa Teknis Sistem Biogas /A32-a. Apakah Anda yakin bahwa outlet tersebut dipastikan akan ditutup kembali setelah pengecekan atau pembersihan?</t>
        </is>
      </c>
      <c r="FS1" s="92" t="inlineStr">
        <is>
          <t>A. Performa Teknis Sistem Biogas /A33. Apakah Anda mengetahui bahwa gas tap harus ditutup jika tidak digunakan?</t>
        </is>
      </c>
      <c r="FT1" s="92" t="inlineStr">
        <is>
          <t>A. Performa Teknis Sistem Biogas /A34. Apakah Anda menutup kembali gas tap tersebut jika tidak digunakan?</t>
        </is>
      </c>
      <c r="FU1" s="92" t="inlineStr">
        <is>
          <t>A. Performa Teknis Sistem Biogas /A35. Siapa yang bertanggung jawab untuk pengoperasian dan perawatan biogas, termasuk pengumpulan kotoran ternak?</t>
        </is>
      </c>
      <c r="FV1" s="92" t="inlineStr">
        <is>
          <t>A. Performa Teknis Sistem Biogas /A35. Siapa yang bertanggung jawab untuk pengoperasian dan perawatan biogas, termasuk pengumpulan kotoran ternak? /Laki-laki dewasa</t>
        </is>
      </c>
      <c r="FW1" s="92" t="inlineStr">
        <is>
          <t>A. Performa Teknis Sistem Biogas /A35. Siapa yang bertanggung jawab untuk pengoperasian dan perawatan biogas, termasuk pengumpulan kotoran ternak? /Perempuan dewasa</t>
        </is>
      </c>
      <c r="FX1" s="92" t="inlineStr">
        <is>
          <t>A. Performa Teknis Sistem Biogas /A35. Siapa yang bertanggung jawab untuk pengoperasian dan perawatan biogas, termasuk pengumpulan kotoran ternak? /Anak-anak</t>
        </is>
      </c>
      <c r="FY1" s="92" t="inlineStr">
        <is>
          <t>A. Performa Teknis Sistem Biogas /A35. Siapa yang bertanggung jawab untuk pengoperasian dan perawatan biogas, termasuk pengumpulan kotoran ternak? /Pekerja tambahan</t>
        </is>
      </c>
      <c r="FZ1" s="92" t="inlineStr">
        <is>
          <t>A. Performa Teknis Sistem Biogas /A36. Seberapa paham Anda mengenai langkah-langkah keselamatan dalam operasi dan pemeliharaan biogas?</t>
        </is>
      </c>
      <c r="GA1" s="92" t="inlineStr">
        <is>
          <t>A. Performa Teknis Sistem Biogas /A37. Jika Anda memahami, dari mana Anda mengetahui langkah-langkah tersebut?</t>
        </is>
      </c>
      <c r="GB1" s="92" t="inlineStr">
        <is>
          <t>A. Performa Teknis Sistem Biogas /A37. Jika Anda memahami, dari mana Anda mengetahui langkah-langkah tersebut?/CPO</t>
        </is>
      </c>
      <c r="GC1" s="92" t="inlineStr">
        <is>
          <t>A. Performa Teknis Sistem Biogas /A37. Jika Anda memahami, dari mana Anda mengetahui langkah-langkah tersebut?/Pelatihan</t>
        </is>
      </c>
      <c r="GD1" s="92" t="inlineStr">
        <is>
          <t>A. Performa Teknis Sistem Biogas /A37. Jika Anda memahami, dari mana Anda mengetahui langkah-langkah tersebut?/Teman/keluarga</t>
        </is>
      </c>
      <c r="GE1" s="92" t="inlineStr">
        <is>
          <t>A. Performa Teknis Sistem Biogas /A37. Jika Anda memahami, dari mana Anda mengetahui langkah-langkah tersebut?/Lainnya</t>
        </is>
      </c>
      <c r="GF1" s="92" t="inlineStr">
        <is>
          <t>A. Performa Teknis Sistem Biogas /A37-a. Lainnya:</t>
        </is>
      </c>
      <c r="GG1" s="92" t="inlineStr">
        <is>
          <t>A. Performa Teknis Sistem Biogas /A38. Seberapa sering Anda menerapkan langkah-langkah keselamatan ini?</t>
        </is>
      </c>
      <c r="GH1" s="92" t="inlineStr">
        <is>
          <t>A. Performa Teknis Sistem Biogas /A39. Apakah Anda pernah mempromosikan manfaat biogas kepada orang  lain?</t>
        </is>
      </c>
      <c r="GI1" s="92" t="inlineStr">
        <is>
          <t>A. Performa Teknis Sistem Biogas /A40. Jika pernah melakukan promosi, kepada siapa saja Anda mempromosikan biogas?</t>
        </is>
      </c>
      <c r="GJ1" s="92" t="inlineStr">
        <is>
          <t>A. Performa Teknis Sistem Biogas /A40. Jika pernah melakukan promosi, kepada siapa saja Anda mempromosikan biogas? /Tetangga</t>
        </is>
      </c>
      <c r="GK1" s="92" t="inlineStr">
        <is>
          <t>A. Performa Teknis Sistem Biogas /A40. Jika pernah melakukan promosi, kepada siapa saja Anda mempromosikan biogas? /Teman/keluarga</t>
        </is>
      </c>
      <c r="GL1" s="92" t="inlineStr">
        <is>
          <t>A. Performa Teknis Sistem Biogas /A40. Jika pernah melakukan promosi, kepada siapa saja Anda mempromosikan biogas? /Komunitas lokal</t>
        </is>
      </c>
      <c r="GM1" s="92" t="inlineStr">
        <is>
          <t>A. Performa Teknis Sistem Biogas /A40. Jika pernah melakukan promosi, kepada siapa saja Anda mempromosikan biogas? /Lainnya</t>
        </is>
      </c>
      <c r="GN1" s="92" t="inlineStr">
        <is>
          <t>A. Performa Teknis Sistem Biogas /A40-a. Lainnya:</t>
        </is>
      </c>
      <c r="GO1" s="92" t="inlineStr">
        <is>
          <t>A. Performa Teknis Sistem Biogas /A41. Apakah Anda akan merekomendasikan penggunaan Biogas?</t>
        </is>
      </c>
      <c r="GP1" s="92" t="inlineStr">
        <is>
          <t>B1_biogas_use</t>
        </is>
      </c>
      <c r="GQ1" s="92" t="inlineStr">
        <is>
          <t>B2_fuel</t>
        </is>
      </c>
      <c r="GR1" s="92" t="inlineStr">
        <is>
          <t>B2-a_LPG</t>
        </is>
      </c>
      <c r="GS1" s="92" t="inlineStr">
        <is>
          <t>B2-b_firewood</t>
        </is>
      </c>
      <c r="GT1" s="92" t="inlineStr">
        <is>
          <t>B2-c_kerosene</t>
        </is>
      </c>
      <c r="GU1" s="92" t="inlineStr">
        <is>
          <t>B2-d_agriculture-waste</t>
        </is>
      </c>
      <c r="GV1" s="92" t="inlineStr">
        <is>
          <t>B2-e_animal-manure</t>
        </is>
      </c>
      <c r="GW1" s="92" t="inlineStr">
        <is>
          <t>B2-f_charcoal</t>
        </is>
      </c>
      <c r="GX1" s="92" t="inlineStr">
        <is>
          <t>B2-g_other</t>
        </is>
      </c>
      <c r="GY1" s="92" t="inlineStr">
        <is>
          <t>B. Energi, Pengurangan Emisi, dan Dampak Terhadap Lingkungan /B2-a. Lainnya:</t>
        </is>
      </c>
      <c r="GZ1" s="92" t="inlineStr">
        <is>
          <t>B. Energi, Pengurangan Emisi, dan Dampak Terhadap Lingkungan /B3. Apakah masih ingat dengan harga bahan bakar sebelum menggunakan biogas?</t>
        </is>
      </c>
      <c r="HA1" s="92" t="inlineStr">
        <is>
          <t>B4-a1_firewoord_qty</t>
        </is>
      </c>
      <c r="HB1" s="92" t="inlineStr">
        <is>
          <t>B4-a2_firewoord_price</t>
        </is>
      </c>
      <c r="HC1" s="92" t="inlineStr">
        <is>
          <t>B5-a1_firewoord_qty</t>
        </is>
      </c>
      <c r="HD1" s="92" t="inlineStr">
        <is>
          <t>B5-a2_firewoord_price</t>
        </is>
      </c>
      <c r="HE1" s="92" t="inlineStr">
        <is>
          <t>B4-b1_LPG_qty</t>
        </is>
      </c>
      <c r="HF1" s="92" t="inlineStr">
        <is>
          <t>B4-b2_LPG_price</t>
        </is>
      </c>
      <c r="HG1" s="92" t="inlineStr">
        <is>
          <t>B5-b1_LPG_qty</t>
        </is>
      </c>
      <c r="HH1" s="92" t="inlineStr">
        <is>
          <t>B5-b2_LPG_qty</t>
        </is>
      </c>
      <c r="HI1" s="92" t="inlineStr">
        <is>
          <t>B4-c1_agricultural-waste_qty</t>
        </is>
      </c>
      <c r="HJ1" s="92" t="inlineStr">
        <is>
          <t>B4-c2_agricultural-waste_price</t>
        </is>
      </c>
      <c r="HK1" s="92" t="inlineStr">
        <is>
          <t>B5-c1_agricultural-waste_qty</t>
        </is>
      </c>
      <c r="HL1" s="92" t="inlineStr">
        <is>
          <t>B5-c2_agricultural-waste_price</t>
        </is>
      </c>
      <c r="HM1" s="92" t="inlineStr">
        <is>
          <t>B4-d1_animal-manure_qty</t>
        </is>
      </c>
      <c r="HN1" s="92" t="inlineStr">
        <is>
          <t>B4-d2_animal-manure_pride</t>
        </is>
      </c>
      <c r="HO1" s="92" t="inlineStr">
        <is>
          <t>B5-d1_animal-manure_qty</t>
        </is>
      </c>
      <c r="HP1" s="92" t="inlineStr">
        <is>
          <t>B5-d2_animal-manure_pride</t>
        </is>
      </c>
      <c r="HQ1" s="92" t="inlineStr">
        <is>
          <t>B4-e1_charcoal_qty</t>
        </is>
      </c>
      <c r="HR1" s="92" t="inlineStr">
        <is>
          <t>B4-e2_charcoal_priee</t>
        </is>
      </c>
      <c r="HS1" s="92" t="inlineStr">
        <is>
          <t>B5-e1_charcoal_qty</t>
        </is>
      </c>
      <c r="HT1" s="92" t="inlineStr">
        <is>
          <t>B5-e2_charcoal_priee</t>
        </is>
      </c>
      <c r="HU1" s="92" t="inlineStr">
        <is>
          <t>B4-f1_kerosene_qty</t>
        </is>
      </c>
      <c r="HV1" s="92" t="inlineStr">
        <is>
          <t>B4-f2_kerosene_priff</t>
        </is>
      </c>
      <c r="HW1" s="92" t="inlineStr">
        <is>
          <t>B5-f1_kerosene_qty</t>
        </is>
      </c>
      <c r="HX1" s="92" t="inlineStr">
        <is>
          <t>B5-f2_kerosene_priff</t>
        </is>
      </c>
      <c r="HY1" s="92" t="inlineStr">
        <is>
          <t>B6-a1_firewood_reduction_mass</t>
        </is>
      </c>
      <c r="HZ1" s="92" t="inlineStr">
        <is>
          <t>B6-a2_firewood_reduction_price</t>
        </is>
      </c>
      <c r="IA1" s="92" t="inlineStr">
        <is>
          <t>B6-b1_LPG_reduction_mass</t>
        </is>
      </c>
      <c r="IB1" s="92" t="inlineStr">
        <is>
          <t>B6-b2_LPG_reduction_price</t>
        </is>
      </c>
      <c r="IC1" s="92" t="inlineStr">
        <is>
          <t>B6-c1_agriculture-waste_reduction_mass</t>
        </is>
      </c>
      <c r="ID1" s="92" t="inlineStr">
        <is>
          <t>B6-c2_agriculture-waste_reduction_price</t>
        </is>
      </c>
      <c r="IE1" s="92" t="inlineStr">
        <is>
          <t>B6-d1_animal-manure_reduction_mass</t>
        </is>
      </c>
      <c r="IF1" s="92" t="inlineStr">
        <is>
          <t>B6-d2_animal-manure_reduction_price</t>
        </is>
      </c>
      <c r="IG1" s="92" t="inlineStr">
        <is>
          <t>B6-e1_charcoal_reduction_mass</t>
        </is>
      </c>
      <c r="IH1" s="92" t="inlineStr">
        <is>
          <t>B6-e2_charcoal_reduction_price</t>
        </is>
      </c>
      <c r="II1" s="92" t="inlineStr">
        <is>
          <t>B6-f1_kerosene_reduction_mass</t>
        </is>
      </c>
      <c r="IJ1" s="92" t="inlineStr">
        <is>
          <t>B6-f2_kerosene_reduction_price</t>
        </is>
      </c>
      <c r="IK1" s="92" t="inlineStr">
        <is>
          <t>B. Energi, Pengurangan Emisi, dan Dampak Terhadap Lingkungan /B7. Berapa kilogram bahan bakar (kotoran ternak) yang Anda gunakan untuk biogas per hari?</t>
        </is>
      </c>
      <c r="IL1" s="92" t="inlineStr">
        <is>
          <t>B. Energi, Pengurangan Emisi, dan Dampak Terhadap Lingkungan /B8. Berapa lama rata-rata kompor biogas Anda menyala setiap hari?</t>
        </is>
      </c>
      <c r="IM1" s="92" t="inlineStr">
        <is>
          <t>B. Energi, Pengurangan Emisi, dan Dampak Terhadap Lingkungan /B9. Apakah penggunaan biogas membantu mengurangi penebangan kayu untuk kebutuhan bahan bakar?</t>
        </is>
      </c>
      <c r="IN1" s="92" t="inlineStr">
        <is>
          <t>C. Dampak Kesehatan dan Sanitasi /C1. Apakah Anda merenovasi atau membuat dapur baru untuk memasak menggunakan biogas?</t>
        </is>
      </c>
      <c r="IO1" s="92" t="inlineStr">
        <is>
          <t>C. Dampak Kesehatan dan Sanitasi /C2. Bagaimana perbandingan kebersihan dapur setelah menggunakan biogas?</t>
        </is>
      </c>
      <c r="IP1" s="92" t="inlineStr">
        <is>
          <t>C. Dampak Kesehatan dan Sanitasi /C3. Seberapa sering Anda terpapar asap di dapur setelah menggunakan biogas?</t>
        </is>
      </c>
      <c r="IQ1" s="92" t="inlineStr">
        <is>
          <t>C. Dampak Kesehatan dan Sanitasi /C4. Setelah menggunakan biogas, bagaimana perbandingan Anda atau anggota keluarga mengalami masalah pernafasan?</t>
        </is>
      </c>
      <c r="IR1" s="92" t="inlineStr">
        <is>
          <t>C. Dampak Kesehatan dan Sanitasi /C5. Siapa yang pernah mengalami infeksi pernapasan SEBELUM menggunakan biogas?</t>
        </is>
      </c>
      <c r="IS1" s="92" t="inlineStr">
        <is>
          <t>C. Dampak Kesehatan dan Sanitasi /C5. Siapa yang pernah mengalami infeksi pernapasan SEBELUM menggunakan biogas? /Laki-laki dewasa</t>
        </is>
      </c>
      <c r="IT1" s="92" t="inlineStr">
        <is>
          <t>C. Dampak Kesehatan dan Sanitasi /C5. Siapa yang pernah mengalami infeksi pernapasan SEBELUM menggunakan biogas? /Perempuan dewasa</t>
        </is>
      </c>
      <c r="IU1" s="92" t="inlineStr">
        <is>
          <t>C. Dampak Kesehatan dan Sanitasi /C5. Siapa yang pernah mengalami infeksi pernapasan SEBELUM menggunakan biogas? /Anak-anak (0-18 tahun)</t>
        </is>
      </c>
      <c r="IV1" s="92" t="inlineStr">
        <is>
          <t>C. Dampak Kesehatan dan Sanitasi /C6. Siapa yang pernah mengalami infeksi pernapasan SETELAH menggunakan biogas?</t>
        </is>
      </c>
      <c r="IW1" s="92" t="inlineStr">
        <is>
          <t>C. Dampak Kesehatan dan Sanitasi /C6. Siapa yang pernah mengalami infeksi pernapasan SETELAH menggunakan biogas? /Laki-laki dewasa</t>
        </is>
      </c>
      <c r="IX1" s="92" t="inlineStr">
        <is>
          <t>C. Dampak Kesehatan dan Sanitasi /C6. Siapa yang pernah mengalami infeksi pernapasan SETELAH menggunakan biogas? /Perempuan dewasa</t>
        </is>
      </c>
      <c r="IY1" s="92" t="inlineStr">
        <is>
          <t>C. Dampak Kesehatan dan Sanitasi /C6. Siapa yang pernah mengalami infeksi pernapasan SETELAH menggunakan biogas? /Anak-anak (0-18 tahun)</t>
        </is>
      </c>
      <c r="IZ1" s="92" t="inlineStr">
        <is>
          <t>C. Dampak Kesehatan dan Sanitasi /C7. SETELAH menggunakan biogas, bagaimana perbandingan Anda atau anggota keluarga mengalami masalah iritasi mata?</t>
        </is>
      </c>
      <c r="JA1" s="92" t="inlineStr">
        <is>
          <t>C. Dampak Kesehatan dan Sanitasi /C8. Siapa yang pernah mengalami masalah iritasi mata SEBELUM menggunakan biogas?</t>
        </is>
      </c>
      <c r="JB1" s="92" t="inlineStr">
        <is>
          <t>C. Dampak Kesehatan dan Sanitasi /C8. Siapa yang pernah mengalami masalah iritasi mata SEBELUM menggunakan biogas? /Laki-laki dewasa</t>
        </is>
      </c>
      <c r="JC1" s="92" t="inlineStr">
        <is>
          <t>C. Dampak Kesehatan dan Sanitasi /C8. Siapa yang pernah mengalami masalah iritasi mata SEBELUM menggunakan biogas? /Perempuan dewasa</t>
        </is>
      </c>
      <c r="JD1" s="92" t="inlineStr">
        <is>
          <t>C. Dampak Kesehatan dan Sanitasi /C8. Siapa yang pernah mengalami masalah iritasi mata SEBELUM menggunakan biogas? /Anak-anak (0-18 tahun)</t>
        </is>
      </c>
      <c r="JE1" s="92" t="inlineStr">
        <is>
          <t>C. Dampak Kesehatan dan Sanitasi /C9. Siapa yang pernah mengalami masalah iritasi mata SETELAH menggunakan biogas?</t>
        </is>
      </c>
      <c r="JF1" s="92" t="inlineStr">
        <is>
          <t>C. Dampak Kesehatan dan Sanitasi /C9. Siapa yang pernah mengalami masalah iritasi mata SETELAH menggunakan biogas? /Laki-laki dewasa</t>
        </is>
      </c>
      <c r="JG1" s="92" t="inlineStr">
        <is>
          <t>C. Dampak Kesehatan dan Sanitasi /C9. Siapa yang pernah mengalami masalah iritasi mata SETELAH menggunakan biogas? /Perempuan dewasa</t>
        </is>
      </c>
      <c r="JH1" s="92" t="inlineStr">
        <is>
          <t>C. Dampak Kesehatan dan Sanitasi /C9. Siapa yang pernah mengalami masalah iritasi mata SETELAH menggunakan biogas? /Anak-anak (0-18 tahun)</t>
        </is>
      </c>
      <c r="JI1" s="92" t="inlineStr">
        <is>
          <t>C. Dampak Kesehatan dan Sanitasi /C10. SETELAH menggunakan biogas, bagaimana perbandingan Anda atau anggota keluarga mengalami penyakit saluran pencernaan?</t>
        </is>
      </c>
      <c r="JJ1" s="92" t="inlineStr">
        <is>
          <t>C. Dampak Kesehatan dan Sanitasi /C11. Siapa yang pernah mengalami penyakit saluran pencernaan SEBELUM menggunakan biogas?</t>
        </is>
      </c>
      <c r="JK1" s="92" t="inlineStr">
        <is>
          <t>C. Dampak Kesehatan dan Sanitasi /C11. Siapa yang pernah mengalami penyakit saluran pencernaan SEBELUM menggunakan biogas? /Laki-laki dewasa</t>
        </is>
      </c>
      <c r="JL1" s="92" t="inlineStr">
        <is>
          <t>C. Dampak Kesehatan dan Sanitasi /C11. Siapa yang pernah mengalami penyakit saluran pencernaan SEBELUM menggunakan biogas? /Perempuan dewasa</t>
        </is>
      </c>
      <c r="JM1" s="92" t="inlineStr">
        <is>
          <t>C. Dampak Kesehatan dan Sanitasi /C11. Siapa yang pernah mengalami penyakit saluran pencernaan SEBELUM menggunakan biogas? /Anak-anak (0-18 tahun)</t>
        </is>
      </c>
      <c r="JN1" s="92" t="inlineStr">
        <is>
          <t>C. Dampak Kesehatan dan Sanitasi /C12. Siapa yang pernah mengalami penyakit saluran pencernaan SETELAH menggunakan biogas?</t>
        </is>
      </c>
      <c r="JO1" s="92" t="inlineStr">
        <is>
          <t>C. Dampak Kesehatan dan Sanitasi /C12. Siapa yang pernah mengalami penyakit saluran pencernaan SETELAH menggunakan biogas? /Laki-laki dewasa</t>
        </is>
      </c>
      <c r="JP1" s="92" t="inlineStr">
        <is>
          <t>C. Dampak Kesehatan dan Sanitasi /C12. Siapa yang pernah mengalami penyakit saluran pencernaan SETELAH menggunakan biogas? /Perempuan dewasa</t>
        </is>
      </c>
      <c r="JQ1" s="92" t="inlineStr">
        <is>
          <t>C. Dampak Kesehatan dan Sanitasi /C12. Siapa yang pernah mengalami penyakit saluran pencernaan SETELAH menggunakan biogas? /Anak-anak (0-18 tahun)</t>
        </is>
      </c>
      <c r="JR1" s="92" t="inlineStr">
        <is>
          <t>C. Dampak Kesehatan dan Sanitasi /C13. SETELAH menggunakan biogas, bagaimana perbandingan Anda atau anggota keluarga pernah mengalami penyakit yang disebabkan gigitan nyamuk? contoh: malaria, demam berdarah, cikungunya, dan lain sebagainya.</t>
        </is>
      </c>
      <c r="JS1" s="92" t="inlineStr">
        <is>
          <t>C. Dampak Kesehatan dan Sanitasi /C14. Siapa yang pernah mengalami penyakit akibat gigitan nyamuk SEBELUM menggunakan biogas?</t>
        </is>
      </c>
      <c r="JT1" s="92" t="inlineStr">
        <is>
          <t>C. Dampak Kesehatan dan Sanitasi /C14. Siapa yang pernah mengalami penyakit akibat gigitan nyamuk SEBELUM menggunakan biogas? /Laki-laki dewasa</t>
        </is>
      </c>
      <c r="JU1" s="92" t="inlineStr">
        <is>
          <t>C. Dampak Kesehatan dan Sanitasi /C14. Siapa yang pernah mengalami penyakit akibat gigitan nyamuk SEBELUM menggunakan biogas? /Perempuan dewasa</t>
        </is>
      </c>
      <c r="JV1" s="92" t="inlineStr">
        <is>
          <t>C. Dampak Kesehatan dan Sanitasi /C14. Siapa yang pernah mengalami penyakit akibat gigitan nyamuk SEBELUM menggunakan biogas? /Anak-anak (0-18 tahun)</t>
        </is>
      </c>
      <c r="JW1" s="92" t="inlineStr">
        <is>
          <t>C. Dampak Kesehatan dan Sanitasi /C15. Siapa yang pernah mengalami penyakit akibat gigitan nyamuk SETELAH menggunakan biogas?</t>
        </is>
      </c>
      <c r="JX1" s="92" t="inlineStr">
        <is>
          <t>C. Dampak Kesehatan dan Sanitasi /C15. Siapa yang pernah mengalami penyakit akibat gigitan nyamuk SETELAH menggunakan biogas? /Laki-laki dewasa</t>
        </is>
      </c>
      <c r="JY1" s="92" t="inlineStr">
        <is>
          <t>C. Dampak Kesehatan dan Sanitasi /C15. Siapa yang pernah mengalami penyakit akibat gigitan nyamuk SETELAH menggunakan biogas? /Perempuan dewasa</t>
        </is>
      </c>
      <c r="JZ1" s="92" t="inlineStr">
        <is>
          <t>C. Dampak Kesehatan dan Sanitasi /C15. Siapa yang pernah mengalami penyakit akibat gigitan nyamuk SETELAH menggunakan biogas? /Anak-anak (0-18 tahun)</t>
        </is>
      </c>
      <c r="KA1" s="92" t="inlineStr">
        <is>
          <t>C. Dampak Kesehatan dan Sanitasi /C16. SETELAH menggunakan biogas, bagaimana perbandingan terjadinya kecelakaan akibat api (kebakaran) dirumah Anda?</t>
        </is>
      </c>
      <c r="KB1" s="92" t="inlineStr">
        <is>
          <t>C. Dampak Kesehatan dan Sanitasi /C17. Siapa yang pernah mengalami kecelakaan akibat api SEBELUM menggunakan biogas?</t>
        </is>
      </c>
      <c r="KC1" s="92" t="inlineStr">
        <is>
          <t>C. Dampak Kesehatan dan Sanitasi /C17. Siapa yang pernah mengalami kecelakaan akibat api SEBELUM menggunakan biogas?/Laki-laki dewasa</t>
        </is>
      </c>
      <c r="KD1" s="92" t="inlineStr">
        <is>
          <t>C. Dampak Kesehatan dan Sanitasi /C17. Siapa yang pernah mengalami kecelakaan akibat api SEBELUM menggunakan biogas?/Perempuan dewasa</t>
        </is>
      </c>
      <c r="KE1" s="92" t="inlineStr">
        <is>
          <t>C. Dampak Kesehatan dan Sanitasi /C17. Siapa yang pernah mengalami kecelakaan akibat api SEBELUM menggunakan biogas?/Anak-anak (0-18 tahun)</t>
        </is>
      </c>
      <c r="KF1" s="92" t="inlineStr">
        <is>
          <t>C. Dampak Kesehatan dan Sanitasi /C18. Siapa yang pernah mengalami kecelakaan akibat api SETELAH menggunakan  biogas?</t>
        </is>
      </c>
      <c r="KG1" s="92" t="inlineStr">
        <is>
          <t>C. Dampak Kesehatan dan Sanitasi /C18. Siapa yang pernah mengalami kecelakaan akibat api SETELAH menggunakan  biogas?/Laki-laki dewasa</t>
        </is>
      </c>
      <c r="KH1" s="92" t="inlineStr">
        <is>
          <t>C. Dampak Kesehatan dan Sanitasi /C18. Siapa yang pernah mengalami kecelakaan akibat api SETELAH menggunakan  biogas?/Perempuan dewasa</t>
        </is>
      </c>
      <c r="KI1" s="92" t="inlineStr">
        <is>
          <t>C. Dampak Kesehatan dan Sanitasi /C18. Siapa yang pernah mengalami kecelakaan akibat api SETELAH menggunakan  biogas?/Anak-anak (0-18 tahun)</t>
        </is>
      </c>
      <c r="KJ1" s="92" t="inlineStr">
        <is>
          <t>C. Dampak Kesehatan dan Sanitasi /C19. SETELAH menggunakan biogas, bagaimana perbandingan dialaminya penyakit psikis lainnya? (misalkan stress, sedikit waktu senggang, dll)</t>
        </is>
      </c>
      <c r="KK1" s="92" t="inlineStr">
        <is>
          <t>C. Dampak Kesehatan dan Sanitasi /C20. Siapa yang pernah mengalami penyakit psikisi SEBELUM menggunakan  biogas?</t>
        </is>
      </c>
      <c r="KL1" s="92" t="inlineStr">
        <is>
          <t>C. Dampak Kesehatan dan Sanitasi /C20. Siapa yang pernah mengalami penyakit psikisi SEBELUM menggunakan  biogas?/Laki-laki dewasa</t>
        </is>
      </c>
      <c r="KM1" s="92" t="inlineStr">
        <is>
          <t>C. Dampak Kesehatan dan Sanitasi /C20. Siapa yang pernah mengalami penyakit psikisi SEBELUM menggunakan  biogas?/Perempuan dewasa</t>
        </is>
      </c>
      <c r="KN1" s="92" t="inlineStr">
        <is>
          <t>C. Dampak Kesehatan dan Sanitasi /C20. Siapa yang pernah mengalami penyakit psikisi SEBELUM menggunakan  biogas?/Anak-anak (0-18 tahun)</t>
        </is>
      </c>
      <c r="KO1" s="92" t="inlineStr">
        <is>
          <t>C. Dampak Kesehatan dan Sanitasi /C21. Siapa yang pernah mengalami penyakit psikisi SETELAH menggunakan  biogas?</t>
        </is>
      </c>
      <c r="KP1" s="92" t="inlineStr">
        <is>
          <t>C. Dampak Kesehatan dan Sanitasi /C21. Siapa yang pernah mengalami penyakit psikisi SETELAH menggunakan  biogas?/Laki-laki dewasa</t>
        </is>
      </c>
      <c r="KQ1" s="92" t="inlineStr">
        <is>
          <t>C. Dampak Kesehatan dan Sanitasi /C21. Siapa yang pernah mengalami penyakit psikisi SETELAH menggunakan  biogas?/Perempuan dewasa</t>
        </is>
      </c>
      <c r="KR1" s="92" t="inlineStr">
        <is>
          <t>C. Dampak Kesehatan dan Sanitasi /C21. Siapa yang pernah mengalami penyakit psikisi SETELAH menggunakan  biogas?/Anak-anak (0-18 tahun)</t>
        </is>
      </c>
      <c r="KS1" s="92" t="inlineStr">
        <is>
          <t>C. Dampak Kesehatan dan Sanitasi /C22. Bagaimana Anda menilai kondisi kesehatan umum anggota keluarga Anda SETELAH menggunakan biogas?</t>
        </is>
      </c>
      <c r="KT1" s="92" t="inlineStr">
        <is>
          <t>C. Dampak Kesehatan dan Sanitasi /C23. SEBELUM menggunakan biogas, dalam satu tahun berapa kali anggota keluarga Anda memeriksakan diri ke dokter/rumah sakit?</t>
        </is>
      </c>
      <c r="KU1" s="92" t="inlineStr">
        <is>
          <t>C. Dampak Kesehatan dan Sanitasi /C24. SETELAH menggunakan biogas, dalam satu tahun berapa kali anggota keluarga Anda memeriksakan diri ke doket/rumah sakit?</t>
        </is>
      </c>
      <c r="KV1" s="92" t="inlineStr">
        <is>
          <t>C. Dampak Kesehatan dan Sanitasi /C25. Siapa saja yang memeriksakan diri ke dokter/rumah sakit dalam satu tahun terakhir?</t>
        </is>
      </c>
      <c r="KW1" s="92" t="inlineStr">
        <is>
          <t>C. Dampak Kesehatan dan Sanitasi /C25. Siapa saja yang memeriksakan diri ke dokter/rumah sakit dalam satu tahun terakhir? /Laki-laki dewasa</t>
        </is>
      </c>
      <c r="KX1" s="92" t="inlineStr">
        <is>
          <t>C. Dampak Kesehatan dan Sanitasi /C25. Siapa saja yang memeriksakan diri ke dokter/rumah sakit dalam satu tahun terakhir? /Perempuan dewasa</t>
        </is>
      </c>
      <c r="KY1" s="92" t="inlineStr">
        <is>
          <t>C. Dampak Kesehatan dan Sanitasi /C25. Siapa saja yang memeriksakan diri ke dokter/rumah sakit dalam satu tahun terakhir? /Anak-anak (0-18 tahun)</t>
        </is>
      </c>
      <c r="KZ1" s="92" t="inlineStr">
        <is>
          <t>C. Dampak Kesehatan dan Sanitasi /C25. Siapa saja yang memeriksakan diri ke dokter/rumah sakit dalam satu tahun terakhir? /Tidak ada</t>
        </is>
      </c>
      <c r="LA1" s="92" t="inlineStr">
        <is>
          <t>C. Dampak Kesehatan dan Sanitasi /C26. Apakah pemasangan sistem biogas meningkatkan kondisi kebersihan rumah Anda?</t>
        </is>
      </c>
      <c r="LB1" s="92" t="inlineStr">
        <is>
          <t>C. Dampak Kesehatan dan Sanitasi /C27. Apakah pemasangan sistem biogas meningkatkan kondisi kebersihan di kandang ternak Anda?</t>
        </is>
      </c>
      <c r="LC1" s="92" t="inlineStr">
        <is>
          <t>D. Dampak Sosial-Ekonomi /D1. Setelah menggunakan biogas, berapa lama waktu yang Anda  habiskan untuk kegiatan menghasilkan pendapatan?/a. Bertani</t>
        </is>
      </c>
      <c r="LD1" s="92" t="inlineStr">
        <is>
          <t>D. Dampak Sosial-Ekonomi /D1. Setelah menggunakan biogas, berapa lama waktu yang Anda  habiskan untuk kegiatan menghasilkan pendapatan?/b. Beternak</t>
        </is>
      </c>
      <c r="LE1" s="92" t="inlineStr">
        <is>
          <t>D. Dampak Sosial-Ekonomi /D1. Setelah menggunakan biogas, berapa lama waktu yang Anda  habiskan untuk kegiatan menghasilkan pendapatan?/c. Berjualan</t>
        </is>
      </c>
      <c r="LF1" s="92" t="inlineStr">
        <is>
          <t>D. Dampak Sosial-Ekonomi /D1. Setelah menggunakan biogas, berapa lama waktu yang Anda  habiskan untuk kegiatan menghasilkan pendapatan?/d. Lainnya</t>
        </is>
      </c>
      <c r="LG1" s="92" t="inlineStr">
        <is>
          <t>D. Dampak Sosial-Ekonomi /D1-a. Apakah secara umum pendapatan Anda meningkat setelah  penggunaan biogas?</t>
        </is>
      </c>
      <c r="LH1" s="92" t="inlineStr">
        <is>
          <t>D. Dampak Sosial-Ekonomi /D2. Apabila pendapatan bertambah, berapa peningkatannya?</t>
        </is>
      </c>
      <c r="LI1" s="92" t="inlineStr">
        <is>
          <t>D. Dampak Sosial-Ekonomi /D3. Apabila pendapatan menurun, berapa penurunannya?</t>
        </is>
      </c>
      <c r="LJ1" s="92" t="inlineStr">
        <is>
          <t>D. Dampak Sosial-Ekonomi /D4. Untuk apa tambahan uang hasil penghematan atau tambahan  pendapatan dari penggunaan biogas tersebut Anda gunakan?</t>
        </is>
      </c>
      <c r="LK1" s="92" t="inlineStr">
        <is>
          <t>D. Dampak Sosial-Ekonomi /D4. Untuk apa tambahan uang hasil penghematan atau tambahan  pendapatan dari penggunaan biogas tersebut Anda gunakan?/Tabungan</t>
        </is>
      </c>
      <c r="LL1" s="92" t="inlineStr">
        <is>
          <t>D. Dampak Sosial-Ekonomi /D4. Untuk apa tambahan uang hasil penghematan atau tambahan  pendapatan dari penggunaan biogas tersebut Anda gunakan?/Kesehatan</t>
        </is>
      </c>
      <c r="LM1" s="92" t="inlineStr">
        <is>
          <t>D. Dampak Sosial-Ekonomi /D4. Untuk apa tambahan uang hasil penghematan atau tambahan  pendapatan dari penggunaan biogas tersebut Anda gunakan?/Modal Usaha</t>
        </is>
      </c>
      <c r="LN1" s="92" t="inlineStr">
        <is>
          <t>D. Dampak Sosial-Ekonomi /D4. Untuk apa tambahan uang hasil penghematan atau tambahan  pendapatan dari penggunaan biogas tersebut Anda gunakan?/Investasi lainnya</t>
        </is>
      </c>
      <c r="LO1" s="92" t="inlineStr">
        <is>
          <t>D. Dampak Sosial-Ekonomi /D4. Untuk apa tambahan uang hasil penghematan atau tambahan  pendapatan dari penggunaan biogas tersebut Anda gunakan?/Kebutuhan rumah tangga</t>
        </is>
      </c>
      <c r="LP1" s="92" t="inlineStr">
        <is>
          <t>D. Dampak Sosial-Ekonomi /D4. Untuk apa tambahan uang hasil penghematan atau tambahan  pendapatan dari penggunaan biogas tersebut Anda gunakan?/Pendidikan anggota keluarga</t>
        </is>
      </c>
      <c r="LQ1" s="92" t="inlineStr">
        <is>
          <t>D. Dampak Sosial-Ekonomi /D4. Untuk apa tambahan uang hasil penghematan atau tambahan  pendapatan dari penggunaan biogas tersebut Anda gunakan?/Lainnya</t>
        </is>
      </c>
      <c r="LR1" s="92" t="inlineStr">
        <is>
          <t>D. Dampak Sosial-Ekonomi /D4-a. Lainnya:</t>
        </is>
      </c>
      <c r="LS1" s="92" t="inlineStr">
        <is>
          <t>D. Dampak Sosial-Ekonomi /D5. Berapa menit yang dihabiskan untuk mengumpulkan kotoran ternak? (per hari)/Laki-laki dewasa</t>
        </is>
      </c>
      <c r="LT1" s="92" t="inlineStr">
        <is>
          <t>D. Dampak Sosial-Ekonomi /D5. Berapa menit yang dihabiskan untuk mengumpulkan kotoran ternak? (per hari)/Perempuan dewasa</t>
        </is>
      </c>
      <c r="LU1" s="92" t="inlineStr">
        <is>
          <t>D. Dampak Sosial-Ekonomi /D5. Berapa menit yang dihabiskan untuk mengumpulkan kotoran ternak? (per hari)/Lainnya (anak-anak, pekerja, dsb)</t>
        </is>
      </c>
      <c r="LV1" s="92" t="inlineStr">
        <is>
          <t>D. Dampak Sosial-Ekonomi /D6. Berapa menit yang dihabiskan untuk mencampurkan kotoran ternak  dan air di dalam inlet? (per hari) /Laki-laki dewasa</t>
        </is>
      </c>
      <c r="LW1" s="92" t="inlineStr">
        <is>
          <t>D. Dampak Sosial-Ekonomi /D6. Berapa menit yang dihabiskan untuk mencampurkan kotoran ternak  dan air di dalam inlet? (per hari) /Perempuan dewasa</t>
        </is>
      </c>
      <c r="LX1" s="92" t="inlineStr">
        <is>
          <t>D. Dampak Sosial-Ekonomi /D6. Berapa menit yang dihabiskan untuk mencampurkan kotoran ternak  dan air di dalam inlet? (per hari) /Lainnya (anak-anak, pekerja, dsb)</t>
        </is>
      </c>
      <c r="LY1" s="92" t="inlineStr">
        <is>
          <t>D. Dampak Sosial-Ekonomi /D7. Berapa menit yang dihabiskan untuk mengaduk kotoran ternak dan  air? (per hari) /Laki-laki dewasa</t>
        </is>
      </c>
      <c r="LZ1" s="92" t="inlineStr">
        <is>
          <t>D. Dampak Sosial-Ekonomi /D7. Berapa menit yang dihabiskan untuk mengaduk kotoran ternak dan  air? (per hari) /Perempuan dewasa</t>
        </is>
      </c>
      <c r="MA1" s="92" t="inlineStr">
        <is>
          <t>D. Dampak Sosial-Ekonomi /D7. Berapa menit yang dihabiskan untuk mengaduk kotoran ternak dan  air? (per hari) /Lainnya (anak-anak, pekerja, dsb)</t>
        </is>
      </c>
      <c r="MB1" s="92" t="inlineStr">
        <is>
          <t>D. Dampak Sosial-Ekonomi /D8. Secara umum, apakah setelah penggunaan biogas, Anda memiliki  waktu luang lebih banyak?</t>
        </is>
      </c>
      <c r="MC1" s="92" t="inlineStr">
        <is>
          <t>D. Dampak Sosial-Ekonomi /a. Laki-laki dewasa/D9-a1. Berapa lama waktu yang dibutuhkan Laki-laki dewasa untuk mengumpulkan bahan bakar sebelum menggunakan biogas?</t>
        </is>
      </c>
      <c r="MD1" s="92" t="inlineStr">
        <is>
          <t>D. Dampak Sosial-Ekonomi /a. Laki-laki dewasa/D9-a2. Berapa lama waktu yang dibutuhkan Laki-laki dewasa untuk mengumpulkan bahan bakar setelah menggunakan biogas?</t>
        </is>
      </c>
      <c r="ME1" s="92" t="inlineStr">
        <is>
          <t>D. Dampak Sosial-Ekonomi /b. Perembuan dewasa/D9-b1. Berapa lama waktu yang dibutuhkan Perempuan dewasa untuk mengumpulkan bahan bakar sebelum menggunakan biogas?</t>
        </is>
      </c>
      <c r="MF1" s="92" t="inlineStr">
        <is>
          <t>D. Dampak Sosial-Ekonomi /b. Perembuan dewasa/D9-b2. Berapa lama waktu yang dibutuhkan Perempuan dewasa untuk mengumpulkan bahan bakar setelah menggunakan biogas?</t>
        </is>
      </c>
      <c r="MG1" s="92" t="inlineStr">
        <is>
          <t>D. Dampak Sosial-Ekonomi /c. Lainnya (anak-anak, pekerja, dll)/D9-c1. Berapa lama waktu yang dibutuhkan anggota lainnya untuk mengumpulkan bahan bakar sebelum menggunakan biogas?</t>
        </is>
      </c>
      <c r="MH1" s="92" t="inlineStr">
        <is>
          <t>D. Dampak Sosial-Ekonomi /c. Lainnya (anak-anak, pekerja, dll)/D9-c2. Berapa lama waktu yang dibutuhkan anggota lainnya untuk mengumpulkan bahan bakar setelah menggunakan biogas?</t>
        </is>
      </c>
      <c r="MI1" s="92" t="inlineStr">
        <is>
          <t>D. Dampak Sosial-Ekonomi /D10. Bagaimana keluarga Anda menggunakan waktu yang dihemat dari penggunaan biogas?</t>
        </is>
      </c>
      <c r="MJ1" s="92" t="inlineStr">
        <is>
          <t>D. Dampak Sosial-Ekonomi /D10. Bagaimana keluarga Anda menggunakan waktu yang dihemat dari penggunaan biogas?/ Pendidikan anak (mengantar sekolah,  menemani anak belajar, menyiapkan  bekal dsb)</t>
        </is>
      </c>
      <c r="MK1" s="92" t="inlineStr">
        <is>
          <t>D. Dampak Sosial-Ekonomi /D10. Bagaimana keluarga Anda menggunakan waktu yang dihemat dari penggunaan biogas?/Aktivitas sosial diluar rumah  (misalnya, berkumpul dengan tetangga,  mengikuti kegiatan PKK, dsb)</t>
        </is>
      </c>
      <c r="ML1" s="92" t="inlineStr">
        <is>
          <t>D. Dampak Sosial-Ekonomi /D10. Bagaimana keluarga Anda menggunakan waktu yang dihemat dari penggunaan biogas?/Istirahat</t>
        </is>
      </c>
      <c r="MM1" s="92" t="inlineStr">
        <is>
          <t>D. Dampak Sosial-Ekonomi /D10. Bagaimana keluarga Anda menggunakan waktu yang dihemat dari penggunaan biogas?/Pendidikan diri sendiri</t>
        </is>
      </c>
      <c r="MN1" s="92" t="inlineStr">
        <is>
          <t>D. Dampak Sosial-Ekonomi /D10. Bagaimana keluarga Anda menggunakan waktu yang dihemat dari penggunaan biogas?/Bekerja</t>
        </is>
      </c>
      <c r="MO1" s="92" t="inlineStr">
        <is>
          <t>D. Dampak Sosial-Ekonomi /D10. Bagaimana keluarga Anda menggunakan waktu yang dihemat dari penggunaan biogas?/Lainnya</t>
        </is>
      </c>
      <c r="MP1" s="92" t="inlineStr">
        <is>
          <t>D. Dampak Sosial-Ekonomi /D10-a. Lainnya:</t>
        </is>
      </c>
      <c r="MQ1" s="92" t="inlineStr">
        <is>
          <t>D. Dampak Sosial-Ekonomi /D11-a. Jika keluarga Anda menggunakan waktu yang dihemat untuk bekerja, apa jenis pekerjaan yang dilakukan?</t>
        </is>
      </c>
      <c r="MR1" s="92" t="inlineStr">
        <is>
          <t>D. Dampak Sosial-Ekonomi /D11-b. Jika keluarga Anda tidak menggunakan waktu yang dihemat untuk bekerja, mengapa?</t>
        </is>
      </c>
      <c r="MS1" s="92" t="inlineStr">
        <is>
          <t>D. Dampak Sosial-Ekonomi /D12-a. Jika keluarga Anda menggunakan waktu yang dihemat untuk aktivitas sosial, apa jenis kegiatan sosial yang keluarga Anda ikuti?</t>
        </is>
      </c>
      <c r="MT1" s="92" t="inlineStr">
        <is>
          <t>D. Dampak Sosial-Ekonomi /D12-b. Jika keluarga Anda tidak menggunakan waktu yang dihemat untuk aktivitas sosial melakukan aktivitas sosial, mengapa?</t>
        </is>
      </c>
      <c r="MU1" s="92" t="inlineStr">
        <is>
          <t>D. Dampak Sosial-Ekonomi /D13. Apakah pemasangan sistem biogas menciptakan peluang kerja bagi Anda atau anggota keluarga?</t>
        </is>
      </c>
      <c r="MV1" s="92" t="inlineStr">
        <is>
          <t>D. Dampak Sosial-Ekonomi /D13-a. Jika pemasangan sistem biogas menciptakan peluang kerja untuk anggota keluarga atau orang lain, dalam bentuk apa?</t>
        </is>
      </c>
      <c r="MW1" s="92" t="inlineStr">
        <is>
          <t>D. Dampak Sosial-Ekonomi /D13-a. Jika pemasangan sistem biogas menciptakan peluang kerja untuk anggota keluarga atau orang lain, dalam bentuk apa? /Perawatan sistem biogas</t>
        </is>
      </c>
      <c r="MX1" s="92" t="inlineStr">
        <is>
          <t>D. Dampak Sosial-Ekonomi /D13-a. Jika pemasangan sistem biogas menciptakan peluang kerja untuk anggota keluarga atau orang lain, dalam bentuk apa? /Pemasangan sistem biogas</t>
        </is>
      </c>
      <c r="MY1" s="92" t="inlineStr">
        <is>
          <t>D. Dampak Sosial-Ekonomi /D13-a. Jika pemasangan sistem biogas menciptakan peluang kerja untuk anggota keluarga atau orang lain, dalam bentuk apa? /Produksi dan penjualan bioslurry</t>
        </is>
      </c>
      <c r="MZ1" s="92" t="inlineStr">
        <is>
          <t>D. Dampak Sosial-Ekonomi /D13-a. Jika pemasangan sistem biogas menciptakan peluang kerja untuk anggota keluarga atau orang lain, dalam bentuk apa? /Lainnya</t>
        </is>
      </c>
      <c r="NA1" s="92" t="inlineStr">
        <is>
          <t>D. Dampak Sosial-Ekonomi /D13-a-a. Lainnya:</t>
        </is>
      </c>
      <c r="NB1" s="92" t="inlineStr">
        <is>
          <t>D. Dampak Sosial-Ekonomi /D13-b. Berapa banyak tenaga kerja yang Anda pekerjakan untuk  pengelolaan sistem biogas?</t>
        </is>
      </c>
      <c r="NC1" s="92" t="inlineStr">
        <is>
          <t>D. Dampak Sosial-Ekonomi /D14. Apa bentuk bioslurry yang Anda jual?</t>
        </is>
      </c>
      <c r="ND1" s="92" t="inlineStr">
        <is>
          <t>D. Dampak Sosial-Ekonomi /D14. Apa bentuk bioslurry yang Anda jual?/Cair</t>
        </is>
      </c>
      <c r="NE1" s="92" t="inlineStr">
        <is>
          <t>D. Dampak Sosial-Ekonomi /D14. Apa bentuk bioslurry yang Anda jual?/Padat</t>
        </is>
      </c>
      <c r="NF1" s="92" t="inlineStr">
        <is>
          <t>D. Dampak Sosial-Ekonomi /D15. Berapa bioslurry  yang terjual per  bulan?/Liter (cair)</t>
        </is>
      </c>
      <c r="NG1" s="92" t="inlineStr">
        <is>
          <t>D. Dampak Sosial-Ekonomi /D15. Berapa bioslurry  yang terjual per  bulan?/Kilogram (padat)</t>
        </is>
      </c>
      <c r="NH1" s="92" t="inlineStr">
        <is>
          <t>D. Dampak Sosial-Ekonomi /D15. Berapa bioslurry  yang terjual per  bulan?/Tuliskan jumlah dalam satuan lain</t>
        </is>
      </c>
      <c r="NI1" s="92" t="inlineStr">
        <is>
          <t>D. Dampak Sosial-Ekonomi /D16. Berapa harga jual bioslurry?/Rp/liter (cair)</t>
        </is>
      </c>
      <c r="NJ1" s="92" t="inlineStr">
        <is>
          <t>D. Dampak Sosial-Ekonomi /D16. Berapa harga jual bioslurry?/Rp/kg (padat)</t>
        </is>
      </c>
      <c r="NK1" s="92" t="inlineStr">
        <is>
          <t>D. Dampak Sosial-Ekonomi /D16. Berapa harga jual bioslurry?/Tuliskan jumlah dalam satuan lain</t>
        </is>
      </c>
      <c r="NL1" s="92" t="inlineStr">
        <is>
          <t>D. Dampak Sosial-Ekonomi /D17. Apakah ada IDBP hotline sticker?</t>
        </is>
      </c>
      <c r="NM1" s="92" t="inlineStr">
        <is>
          <t>D. Dampak Sosial-Ekonomi /D18. Darimana sumber pembiayaan untuk memasang sistem biogas?</t>
        </is>
      </c>
      <c r="NN1" s="92" t="inlineStr">
        <is>
          <t>D. Dampak Sosial-Ekonomi /D19. Berapa total biaya yang Anda keluarkan untuk memasang sistem biogas (termasuk instalasi, peralatan, dan biaya operasional awal)?</t>
        </is>
      </c>
      <c r="NO1" s="92" t="inlineStr">
        <is>
          <t>D. Dampak Sosial-Ekonomi /D20. Jika terdapat dana hibah untuk sumber pembiayaan, siapa pemberi dana tersebut?</t>
        </is>
      </c>
      <c r="NP1" s="92" t="inlineStr">
        <is>
          <t>D. Dampak Sosial-Ekonomi /D20-a. Lainnya:</t>
        </is>
      </c>
      <c r="NQ1" s="92" t="inlineStr">
        <is>
          <t>D. Dampak Sosial-Ekonomi /D21. Jika terdapat kredit atau pinjaman untuk sumber pembiayaan, siapa pemberi pinjaman tersebut?</t>
        </is>
      </c>
      <c r="NR1" s="92" t="inlineStr">
        <is>
          <t>D. Dampak Sosial-Ekonomi /D21-a. Lainnya</t>
        </is>
      </c>
      <c r="NS1" s="92" t="inlineStr">
        <is>
          <t>D. Dampak Sosial-Ekonomi /D22. Jika pinjaman atau kredit, berapa jangka waktu pinjaman?</t>
        </is>
      </c>
      <c r="NT1" s="92" t="inlineStr">
        <is>
          <t>D. Dampak Sosial-Ekonomi /D23. Jika pinjaman atau kredit, siapa yang menghubungi pemberi pinjaman?</t>
        </is>
      </c>
      <c r="NU1" s="92" t="inlineStr">
        <is>
          <t>D. Dampak Sosial-Ekonomi /D23-a. Lainnya:</t>
        </is>
      </c>
      <c r="NV1" s="92" t="inlineStr">
        <is>
          <t>D. Dampak Sosial-Ekonomi /D24. Jika ada kontribusi pembiayaan sendiri, siapa yang memutuskan  untuk membiayai secara cash pemasangan biogas tersebut?</t>
        </is>
      </c>
      <c r="NW1" s="92" t="inlineStr">
        <is>
          <t>D. Dampak Sosial-Ekonomi /D24-a. Lainnya:</t>
        </is>
      </c>
      <c r="NX1" s="92" t="inlineStr">
        <is>
          <t>D. Dampak Sosial-Ekonomi /D25. Apakah Anda merasa bahwa investasi pada sistem biogas telah meningkatkan kesejahteraan ekonomi keluarga anda?</t>
        </is>
      </c>
      <c r="NY1" s="92" t="inlineStr">
        <is>
          <t>D. Dampak Sosial-Ekonomi /D26. Setelah penggunaan biogas, berapa lama waktu yang dialokasikan  untuk memasak? (menit/hari)/Perempuan dewasa</t>
        </is>
      </c>
      <c r="NZ1" s="92" t="inlineStr">
        <is>
          <t>D. Dampak Sosial-Ekonomi /D26. Setelah penggunaan biogas, berapa lama waktu yang dialokasikan  untuk memasak? (menit/hari)/Laki-laki dewasa</t>
        </is>
      </c>
      <c r="OA1" s="92" t="inlineStr">
        <is>
          <t>D. Dampak Sosial-Ekonomi /D26. Setelah penggunaan biogas, berapa lama waktu yang dialokasikan  untuk memasak? (menit/hari)/Anak-anak</t>
        </is>
      </c>
      <c r="OB1" s="92" t="inlineStr">
        <is>
          <t>D. Dampak Sosial-Ekonomi /D27. Setelah penggunaan biogas, berapa lama waktu yang dialokasikan untuk mengoperasikan dan merawat biogas? (menit/hari)/Perempuan dewasa</t>
        </is>
      </c>
      <c r="OC1" s="92" t="inlineStr">
        <is>
          <t>D. Dampak Sosial-Ekonomi /D27. Setelah penggunaan biogas, berapa lama waktu yang dialokasikan untuk mengoperasikan dan merawat biogas? (menit/hari)/Laki-laki dewasa</t>
        </is>
      </c>
      <c r="OD1" s="92" t="inlineStr">
        <is>
          <t>D. Dampak Sosial-Ekonomi /D27. Setelah penggunaan biogas, berapa lama waktu yang dialokasikan untuk mengoperasikan dan merawat biogas? (menit/hari)/Anak-anak</t>
        </is>
      </c>
      <c r="OE1" s="92" t="inlineStr">
        <is>
          <t>D. Dampak Sosial-Ekonomi /D28. Bagaimana Anda melihat kondisi sosial dan ekonomi keluarga Anda  setelah menggunakan biogas?</t>
        </is>
      </c>
      <c r="OF1" s="92" t="inlineStr">
        <is>
          <t>D. Dampak Sosial-Ekonomi /D29. Bagaimana perubahan proses dan beban kerja untuk memasak jika  menggunakan biogas dibandingkan bahan bakar konvensional  (sebelum menggunakan biogas)?</t>
        </is>
      </c>
      <c r="OG1" s="92" t="inlineStr">
        <is>
          <t>E. Dampak Terhadap Agrikultur /E1. Apakah ternak yang Anda rawat merupakan milik Anda pribadi?</t>
        </is>
      </c>
      <c r="OH1" s="92" t="inlineStr">
        <is>
          <t>E. Dampak Terhadap Agrikultur /E2. Berapa banyak hewan ternak yang dimiliki sekarang?/a. Sapi pedaging</t>
        </is>
      </c>
      <c r="OI1" s="92" t="inlineStr">
        <is>
          <t>E. Dampak Terhadap Agrikultur /E2. Berapa banyak hewan ternak yang dimiliki sekarang?/b. Sapi perah</t>
        </is>
      </c>
      <c r="OJ1" s="92" t="inlineStr">
        <is>
          <t>E. Dampak Terhadap Agrikultur /E2. Berapa banyak hewan ternak yang dimiliki sekarang?/c. Sapi untuk kegunaan lainnya (misal kerbau)</t>
        </is>
      </c>
      <c r="OK1" s="92" t="inlineStr">
        <is>
          <t>E. Dampak Terhadap Agrikultur /E2. Berapa banyak hewan ternak yang dimiliki sekarang?/d. Babi ternak</t>
        </is>
      </c>
      <c r="OL1" s="92" t="inlineStr">
        <is>
          <t>E. Dampak Terhadap Agrikultur /E2. Berapa banyak hewan ternak yang dimiliki sekarang?/e. Kuda</t>
        </is>
      </c>
      <c r="OM1" s="92" t="inlineStr">
        <is>
          <t>E. Dampak Terhadap Agrikultur /E2. Berapa banyak hewan ternak yang dimiliki sekarang?/f. Kambing</t>
        </is>
      </c>
      <c r="ON1" s="92" t="inlineStr">
        <is>
          <t>E. Dampak Terhadap Agrikultur /E2. Berapa banyak hewan ternak yang dimiliki sekarang?/g. Ayam</t>
        </is>
      </c>
      <c r="OO1" s="92" t="inlineStr">
        <is>
          <t>E. Dampak Terhadap Agrikultur /E2. Berapa banyak hewan ternak yang dimiliki sekarang?/h. Unggas Lainnya</t>
        </is>
      </c>
      <c r="OP1" s="92" t="inlineStr">
        <is>
          <t>E3-a. Hewan ternak apa saja yang Anda miliki sebelum menggunakan  biogas?</t>
        </is>
      </c>
      <c r="OQ1" s="92" t="inlineStr">
        <is>
          <t>E3-a. Hewan ternak apa saja yang Anda miliki sebelum menggunakan  biogas?/Sapi pedaging</t>
        </is>
      </c>
      <c r="OR1" s="92" t="inlineStr">
        <is>
          <t>E3-a. Hewan ternak apa saja yang Anda miliki sebelum menggunakan  biogas?/Sapi perah</t>
        </is>
      </c>
      <c r="OS1" s="92" t="inlineStr">
        <is>
          <t>E3-a. Hewan ternak apa saja yang Anda miliki sebelum menggunakan  biogas?/Sapi untuk penggunaan lain</t>
        </is>
      </c>
      <c r="OT1" s="92" t="inlineStr">
        <is>
          <t>E3-a. Hewan ternak apa saja yang Anda miliki sebelum menggunakan  biogas?/Babi ternak</t>
        </is>
      </c>
      <c r="OU1" s="92" t="inlineStr">
        <is>
          <t>E3-a. Hewan ternak apa saja yang Anda miliki sebelum menggunakan  biogas?/Kuda</t>
        </is>
      </c>
      <c r="OV1" s="92" t="inlineStr">
        <is>
          <t>E3-a. Hewan ternak apa saja yang Anda miliki sebelum menggunakan  biogas?/Kambing</t>
        </is>
      </c>
      <c r="OW1" s="92" t="inlineStr">
        <is>
          <t>E3-a. Hewan ternak apa saja yang Anda miliki sebelum menggunakan  biogas?/Ayam</t>
        </is>
      </c>
      <c r="OX1" s="92" t="inlineStr">
        <is>
          <t>E3-a. Hewan ternak apa saja yang Anda miliki sebelum menggunakan  biogas?/Unggas lainnya</t>
        </is>
      </c>
      <c r="OY1" s="92" t="inlineStr">
        <is>
          <t>E3-a. Hewan ternak apa saja yang Anda miliki sebelum menggunakan  biogas?/Tidak ada</t>
        </is>
      </c>
      <c r="OZ1" s="92" t="inlineStr">
        <is>
          <t>E3-b. Hewan ternak apa saja yang Anda miliki saat ini (setelah menggunakan biogas)?</t>
        </is>
      </c>
      <c r="PA1" s="92" t="inlineStr">
        <is>
          <t>E3-b. Hewan ternak apa saja yang Anda miliki saat ini (setelah menggunakan biogas)?/Sapi pedaging</t>
        </is>
      </c>
      <c r="PB1" s="92" t="inlineStr">
        <is>
          <t>E3-b. Hewan ternak apa saja yang Anda miliki saat ini (setelah menggunakan biogas)?/Sapi perah</t>
        </is>
      </c>
      <c r="PC1" s="92" t="inlineStr">
        <is>
          <t>E3-b. Hewan ternak apa saja yang Anda miliki saat ini (setelah menggunakan biogas)?/Sapi untuk penggunaan lain</t>
        </is>
      </c>
      <c r="PD1" s="92" t="inlineStr">
        <is>
          <t>E3-b. Hewan ternak apa saja yang Anda miliki saat ini (setelah menggunakan biogas)?/Babi ternak</t>
        </is>
      </c>
      <c r="PE1" s="92" t="inlineStr">
        <is>
          <t>E3-b. Hewan ternak apa saja yang Anda miliki saat ini (setelah menggunakan biogas)?/Kuda</t>
        </is>
      </c>
      <c r="PF1" s="92" t="inlineStr">
        <is>
          <t>E3-b. Hewan ternak apa saja yang Anda miliki saat ini (setelah menggunakan biogas)?/Kambing</t>
        </is>
      </c>
      <c r="PG1" s="92" t="inlineStr">
        <is>
          <t>E3-b. Hewan ternak apa saja yang Anda miliki saat ini (setelah menggunakan biogas)?/Ayam</t>
        </is>
      </c>
      <c r="PH1" s="92" t="inlineStr">
        <is>
          <t>E3-b. Hewan ternak apa saja yang Anda miliki saat ini (setelah menggunakan biogas)?/Unggas lainnya</t>
        </is>
      </c>
      <c r="PI1" s="92" t="inlineStr">
        <is>
          <t>E3-b. Hewan ternak apa saja yang Anda miliki saat ini (setelah menggunakan biogas)?/Tidak ada</t>
        </is>
      </c>
      <c r="PJ1" s="92" t="inlineStr">
        <is>
          <t>E3-c. Selama 12 bulan terakhir, hewan apa saja yang dijual, mati, lahir, dan dibeli?</t>
        </is>
      </c>
      <c r="PK1" s="92" t="inlineStr">
        <is>
          <t>E3-c. Selama 12 bulan terakhir, hewan apa saja yang dijual, mati, lahir, dan dibeli?/Sapi pedaging</t>
        </is>
      </c>
      <c r="PL1" s="92" t="inlineStr">
        <is>
          <t>E3-c. Selama 12 bulan terakhir, hewan apa saja yang dijual, mati, lahir, dan dibeli?/Sapi perah</t>
        </is>
      </c>
      <c r="PM1" s="92" t="inlineStr">
        <is>
          <t>E3-c. Selama 12 bulan terakhir, hewan apa saja yang dijual, mati, lahir, dan dibeli?/Sapi untuk penggunaan lain</t>
        </is>
      </c>
      <c r="PN1" s="92" t="inlineStr">
        <is>
          <t>E3-c. Selama 12 bulan terakhir, hewan apa saja yang dijual, mati, lahir, dan dibeli?/Babi ternak</t>
        </is>
      </c>
      <c r="PO1" s="92" t="inlineStr">
        <is>
          <t>E3-c. Selama 12 bulan terakhir, hewan apa saja yang dijual, mati, lahir, dan dibeli?/Kuda</t>
        </is>
      </c>
      <c r="PP1" s="92" t="inlineStr">
        <is>
          <t>E3-c. Selama 12 bulan terakhir, hewan apa saja yang dijual, mati, lahir, dan dibeli?/Kambing</t>
        </is>
      </c>
      <c r="PQ1" s="92" t="inlineStr">
        <is>
          <t>E3-c. Selama 12 bulan terakhir, hewan apa saja yang dijual, mati, lahir, dan dibeli?/Ayam</t>
        </is>
      </c>
      <c r="PR1" s="92" t="inlineStr">
        <is>
          <t>E3-c. Selama 12 bulan terakhir, hewan apa saja yang dijual, mati, lahir, dan dibeli?/Unggas lainnya</t>
        </is>
      </c>
      <c r="PS1" s="92" t="inlineStr">
        <is>
          <t>E3-c. Selama 12 bulan terakhir, hewan apa saja yang dijual, mati, lahir, dan dibeli?/Tidak ada</t>
        </is>
      </c>
      <c r="PT1" s="92" t="inlineStr">
        <is>
          <t>E. Dampak Terhadap Agrikultur /E4. Sebelum menggunakan biogas, apa yang Anda lakukan untuk kotoran ternak? (Pertanyaan disesuaikan dengan jawaban E3)/a. Sapi pedaging</t>
        </is>
      </c>
      <c r="PU1" s="92" t="inlineStr">
        <is>
          <t>E. Dampak Terhadap Agrikultur /E4. Sebelum menggunakan biogas, apa yang Anda lakukan untuk kotoran ternak? (Pertanyaan disesuaikan dengan jawaban E3)/a. Sapi pedaging/a. Sangat teratur (setiap hari)</t>
        </is>
      </c>
      <c r="PV1" s="92" t="inlineStr">
        <is>
          <t>E. Dampak Terhadap Agrikultur /E4. Sebelum menggunakan biogas, apa yang Anda lakukan untuk kotoran ternak? (Pertanyaan disesuaikan dengan jawaban E3)/a. Sapi pedaging/b. Teratur (2-6 hari sekali)</t>
        </is>
      </c>
      <c r="PW1" s="92" t="inlineStr">
        <is>
          <t>E. Dampak Terhadap Agrikultur /E4. Sebelum menggunakan biogas, apa yang Anda lakukan untuk kotoran ternak? (Pertanyaan disesuaikan dengan jawaban E3)/a. Sapi pedaging/c. Cukup teratur (setiap minggu)</t>
        </is>
      </c>
      <c r="PX1" s="92" t="inlineStr">
        <is>
          <t>E. Dampak Terhadap Agrikultur /E4. Sebelum menggunakan biogas, apa yang Anda lakukan untuk kotoran ternak? (Pertanyaan disesuaikan dengan jawaban E3)/a. Sapi pedaging/d. Jarang (2-3 minggu sekali)</t>
        </is>
      </c>
      <c r="PY1" s="92" t="inlineStr">
        <is>
          <t>E. Dampak Terhadap Agrikultur /E4. Sebelum menggunakan biogas, apa yang Anda lakukan untuk kotoran ternak? (Pertanyaan disesuaikan dengan jawaban E3)/a. Sapi pedaging/e. Sangat jarang (&gt;1 bulan sekali)</t>
        </is>
      </c>
      <c r="PZ1" s="92" t="inlineStr">
        <is>
          <t>E. Dampak Terhadap Agrikultur /E4. Sebelum menggunakan biogas, apa yang Anda lakukan untuk kotoran ternak? (Pertanyaan disesuaikan dengan jawaban E3)/a. Sapi pedaging/1-Disebarkan ke lahan terbuka</t>
        </is>
      </c>
      <c r="QA1" s="92" t="inlineStr">
        <is>
          <t>E. Dampak Terhadap Agrikultur /E4. Sebelum menggunakan biogas, apa yang Anda lakukan untuk kotoran ternak? (Pertanyaan disesuaikan dengan jawaban E3)/a. Sapi pedaging/2-Dibuang ke sungai</t>
        </is>
      </c>
      <c r="QB1" s="92" t="inlineStr">
        <is>
          <t>E. Dampak Terhadap Agrikultur /E4. Sebelum menggunakan biogas, apa yang Anda lakukan untuk kotoran ternak? (Pertanyaan disesuaikan dengan jawaban E3)/a. Sapi pedaging/3-Dijual</t>
        </is>
      </c>
      <c r="QC1" s="92" t="inlineStr">
        <is>
          <t>E. Dampak Terhadap Agrikultur /E4. Sebelum menggunakan biogas, apa yang Anda lakukan untuk kotoran ternak? (Pertanyaan disesuaikan dengan jawaban E3)/a. Sapi pedaging/4-Lainnya</t>
        </is>
      </c>
      <c r="QD1" s="92" t="inlineStr">
        <is>
          <t>E. Dampak Terhadap Agrikultur /E4. Sebelum menggunakan biogas, apa yang Anda lakukan untuk kotoran ternak? (Pertanyaan disesuaikan dengan jawaban E3)/E4a-a. Lainnya:</t>
        </is>
      </c>
      <c r="QE1" s="92" t="inlineStr">
        <is>
          <t>E. Dampak Terhadap Agrikultur /E4. Sebelum menggunakan biogas, apa yang Anda lakukan untuk kotoran ternak? (Pertanyaan disesuaikan dengan jawaban E3)/b. Sapi perah</t>
        </is>
      </c>
      <c r="QF1" s="92" t="inlineStr">
        <is>
          <t>E. Dampak Terhadap Agrikultur /E4. Sebelum menggunakan biogas, apa yang Anda lakukan untuk kotoran ternak? (Pertanyaan disesuaikan dengan jawaban E3)/b. Sapi perah/a. Sangat teratur (setiap hari)</t>
        </is>
      </c>
      <c r="QG1" s="92" t="inlineStr">
        <is>
          <t>E. Dampak Terhadap Agrikultur /E4. Sebelum menggunakan biogas, apa yang Anda lakukan untuk kotoran ternak? (Pertanyaan disesuaikan dengan jawaban E3)/b. Sapi perah/b. Teratur (2-6 hari sekali)</t>
        </is>
      </c>
      <c r="QH1" s="92" t="inlineStr">
        <is>
          <t>E. Dampak Terhadap Agrikultur /E4. Sebelum menggunakan biogas, apa yang Anda lakukan untuk kotoran ternak? (Pertanyaan disesuaikan dengan jawaban E3)/b. Sapi perah/c. Cukup teratur (setiap minggu)</t>
        </is>
      </c>
      <c r="QI1" s="92" t="inlineStr">
        <is>
          <t>E. Dampak Terhadap Agrikultur /E4. Sebelum menggunakan biogas, apa yang Anda lakukan untuk kotoran ternak? (Pertanyaan disesuaikan dengan jawaban E3)/b. Sapi perah/d. Jarang (2-3 minggu sekali)</t>
        </is>
      </c>
      <c r="QJ1" s="92" t="inlineStr">
        <is>
          <t>E. Dampak Terhadap Agrikultur /E4. Sebelum menggunakan biogas, apa yang Anda lakukan untuk kotoran ternak? (Pertanyaan disesuaikan dengan jawaban E3)/b. Sapi perah/e. Sangat jarang (&gt;1 bulan sekali)</t>
        </is>
      </c>
      <c r="QK1" s="92" t="inlineStr">
        <is>
          <t>E. Dampak Terhadap Agrikultur /E4. Sebelum menggunakan biogas, apa yang Anda lakukan untuk kotoran ternak? (Pertanyaan disesuaikan dengan jawaban E3)/b. Sapi perah/1-Disebarkan ke lahan terbuka</t>
        </is>
      </c>
      <c r="QL1" s="92" t="inlineStr">
        <is>
          <t>E. Dampak Terhadap Agrikultur /E4. Sebelum menggunakan biogas, apa yang Anda lakukan untuk kotoran ternak? (Pertanyaan disesuaikan dengan jawaban E3)/b. Sapi perah/2-Dibuang ke sungai</t>
        </is>
      </c>
      <c r="QM1" s="92" t="inlineStr">
        <is>
          <t>E. Dampak Terhadap Agrikultur /E4. Sebelum menggunakan biogas, apa yang Anda lakukan untuk kotoran ternak? (Pertanyaan disesuaikan dengan jawaban E3)/b. Sapi perah/3-Dijual</t>
        </is>
      </c>
      <c r="QN1" s="92" t="inlineStr">
        <is>
          <t>E. Dampak Terhadap Agrikultur /E4. Sebelum menggunakan biogas, apa yang Anda lakukan untuk kotoran ternak? (Pertanyaan disesuaikan dengan jawaban E3)/b. Sapi perah/4-Lainnya</t>
        </is>
      </c>
      <c r="QO1" s="92" t="inlineStr">
        <is>
          <t>E. Dampak Terhadap Agrikultur /E4. Sebelum menggunakan biogas, apa yang Anda lakukan untuk kotoran ternak? (Pertanyaan disesuaikan dengan jawaban E3)/E4b-a. Lainnya:</t>
        </is>
      </c>
      <c r="QP1" s="92" t="inlineStr">
        <is>
          <t>E. Dampak Terhadap Agrikultur /E4. Sebelum menggunakan biogas, apa yang Anda lakukan untuk kotoran ternak? (Pertanyaan disesuaikan dengan jawaban E3)/c. Sapi untuk penggunaan lain</t>
        </is>
      </c>
      <c r="QQ1" s="92" t="inlineStr">
        <is>
          <t>E. Dampak Terhadap Agrikultur /E4. Sebelum menggunakan biogas, apa yang Anda lakukan untuk kotoran ternak? (Pertanyaan disesuaikan dengan jawaban E3)/c. Sapi untuk penggunaan lain/1-Disebarkan ke lahan terbuka</t>
        </is>
      </c>
      <c r="QR1" s="92" t="inlineStr">
        <is>
          <t>E. Dampak Terhadap Agrikultur /E4. Sebelum menggunakan biogas, apa yang Anda lakukan untuk kotoran ternak? (Pertanyaan disesuaikan dengan jawaban E3)/c. Sapi untuk penggunaan lain/2-Dibuang ke sungai</t>
        </is>
      </c>
      <c r="QS1" s="92" t="inlineStr">
        <is>
          <t>E. Dampak Terhadap Agrikultur /E4. Sebelum menggunakan biogas, apa yang Anda lakukan untuk kotoran ternak? (Pertanyaan disesuaikan dengan jawaban E3)/c. Sapi untuk penggunaan lain/3-Dijual</t>
        </is>
      </c>
      <c r="QT1" s="92" t="inlineStr">
        <is>
          <t>E. Dampak Terhadap Agrikultur /E4. Sebelum menggunakan biogas, apa yang Anda lakukan untuk kotoran ternak? (Pertanyaan disesuaikan dengan jawaban E3)/c. Sapi untuk penggunaan lain/4-Lainnya</t>
        </is>
      </c>
      <c r="QU1" s="92" t="inlineStr">
        <is>
          <t>E. Dampak Terhadap Agrikultur /E4. Sebelum menggunakan biogas, apa yang Anda lakukan untuk kotoran ternak? (Pertanyaan disesuaikan dengan jawaban E3)/E4c-a. Lainnya:</t>
        </is>
      </c>
      <c r="QV1" s="92" t="inlineStr">
        <is>
          <t>E. Dampak Terhadap Agrikultur /E4. Sebelum menggunakan biogas, apa yang Anda lakukan untuk kotoran ternak? (Pertanyaan disesuaikan dengan jawaban E3)/d. Babi ternak</t>
        </is>
      </c>
      <c r="QW1" s="92" t="inlineStr">
        <is>
          <t>E. Dampak Terhadap Agrikultur /E4. Sebelum menggunakan biogas, apa yang Anda lakukan untuk kotoran ternak? (Pertanyaan disesuaikan dengan jawaban E3)/d. Babi ternak/a. Sangat teratur (setiap hari)</t>
        </is>
      </c>
      <c r="QX1" s="92" t="inlineStr">
        <is>
          <t>E. Dampak Terhadap Agrikultur /E4. Sebelum menggunakan biogas, apa yang Anda lakukan untuk kotoran ternak? (Pertanyaan disesuaikan dengan jawaban E3)/d. Babi ternak/b. Teratur (2-6 hari sekali)</t>
        </is>
      </c>
      <c r="QY1" s="92" t="inlineStr">
        <is>
          <t>E. Dampak Terhadap Agrikultur /E4. Sebelum menggunakan biogas, apa yang Anda lakukan untuk kotoran ternak? (Pertanyaan disesuaikan dengan jawaban E3)/d. Babi ternak/c. Cukup teratur (setiap minggu)</t>
        </is>
      </c>
      <c r="QZ1" s="92" t="inlineStr">
        <is>
          <t>E. Dampak Terhadap Agrikultur /E4. Sebelum menggunakan biogas, apa yang Anda lakukan untuk kotoran ternak? (Pertanyaan disesuaikan dengan jawaban E3)/d. Babi ternak/d. Jarang (2-3 minggu sekali)</t>
        </is>
      </c>
      <c r="RA1" s="92" t="inlineStr">
        <is>
          <t>E. Dampak Terhadap Agrikultur /E4. Sebelum menggunakan biogas, apa yang Anda lakukan untuk kotoran ternak? (Pertanyaan disesuaikan dengan jawaban E3)/d. Babi ternak/e. Sangat jarang (&gt;1 bulan sekali)</t>
        </is>
      </c>
      <c r="RB1" s="92" t="inlineStr">
        <is>
          <t>E. Dampak Terhadap Agrikultur /E4. Sebelum menggunakan biogas, apa yang Anda lakukan untuk kotoran ternak? (Pertanyaan disesuaikan dengan jawaban E3)/d. Babi ternak/1-Disebarkan ke lahan terbuka</t>
        </is>
      </c>
      <c r="RC1" s="92" t="inlineStr">
        <is>
          <t>E. Dampak Terhadap Agrikultur /E4. Sebelum menggunakan biogas, apa yang Anda lakukan untuk kotoran ternak? (Pertanyaan disesuaikan dengan jawaban E3)/d. Babi ternak/2-Dibuang ke sungai</t>
        </is>
      </c>
      <c r="RD1" s="92" t="inlineStr">
        <is>
          <t>E. Dampak Terhadap Agrikultur /E4. Sebelum menggunakan biogas, apa yang Anda lakukan untuk kotoran ternak? (Pertanyaan disesuaikan dengan jawaban E3)/d. Babi ternak/3-Dijual</t>
        </is>
      </c>
      <c r="RE1" s="92" t="inlineStr">
        <is>
          <t>E. Dampak Terhadap Agrikultur /E4. Sebelum menggunakan biogas, apa yang Anda lakukan untuk kotoran ternak? (Pertanyaan disesuaikan dengan jawaban E3)/d. Babi ternak/4-Lainnya</t>
        </is>
      </c>
      <c r="RF1" s="92" t="inlineStr">
        <is>
          <t>E. Dampak Terhadap Agrikultur /E4. Sebelum menggunakan biogas, apa yang Anda lakukan untuk kotoran ternak? (Pertanyaan disesuaikan dengan jawaban E3)/E4d-a. Lainnya:</t>
        </is>
      </c>
      <c r="RG1" s="92" t="inlineStr">
        <is>
          <t>E. Dampak Terhadap Agrikultur /E4. Sebelum menggunakan biogas, apa yang Anda lakukan untuk kotoran ternak? (Pertanyaan disesuaikan dengan jawaban E3)/e. Kuda</t>
        </is>
      </c>
      <c r="RH1" s="92" t="inlineStr">
        <is>
          <t>E. Dampak Terhadap Agrikultur /E4. Sebelum menggunakan biogas, apa yang Anda lakukan untuk kotoran ternak? (Pertanyaan disesuaikan dengan jawaban E3)/e. Kuda/a. Sangat teratur (setiap hari)</t>
        </is>
      </c>
      <c r="RI1" s="92" t="inlineStr">
        <is>
          <t>E. Dampak Terhadap Agrikultur /E4. Sebelum menggunakan biogas, apa yang Anda lakukan untuk kotoran ternak? (Pertanyaan disesuaikan dengan jawaban E3)/e. Kuda/b. Teratur (2-6 hari sekali)</t>
        </is>
      </c>
      <c r="RJ1" s="92" t="inlineStr">
        <is>
          <t>E. Dampak Terhadap Agrikultur /E4. Sebelum menggunakan biogas, apa yang Anda lakukan untuk kotoran ternak? (Pertanyaan disesuaikan dengan jawaban E3)/e. Kuda/c. Cukup teratur (setiap minggu)</t>
        </is>
      </c>
      <c r="RK1" s="92" t="inlineStr">
        <is>
          <t>E. Dampak Terhadap Agrikultur /E4. Sebelum menggunakan biogas, apa yang Anda lakukan untuk kotoran ternak? (Pertanyaan disesuaikan dengan jawaban E3)/e. Kuda/d. Jarang (2-3 minggu sekali)</t>
        </is>
      </c>
      <c r="RL1" s="92" t="inlineStr">
        <is>
          <t>E. Dampak Terhadap Agrikultur /E4. Sebelum menggunakan biogas, apa yang Anda lakukan untuk kotoran ternak? (Pertanyaan disesuaikan dengan jawaban E3)/e. Kuda/e. Sangat jarang (&gt;1 bulan sekali)</t>
        </is>
      </c>
      <c r="RM1" s="92" t="inlineStr">
        <is>
          <t>E. Dampak Terhadap Agrikultur /E4. Sebelum menggunakan biogas, apa yang Anda lakukan untuk kotoran ternak? (Pertanyaan disesuaikan dengan jawaban E3)/e. Kuda/1-Disebarkan ke lahan terbuka</t>
        </is>
      </c>
      <c r="RN1" s="92" t="inlineStr">
        <is>
          <t>E. Dampak Terhadap Agrikultur /E4. Sebelum menggunakan biogas, apa yang Anda lakukan untuk kotoran ternak? (Pertanyaan disesuaikan dengan jawaban E3)/e. Kuda/2-Dibuang ke sungai</t>
        </is>
      </c>
      <c r="RO1" s="92" t="inlineStr">
        <is>
          <t>E. Dampak Terhadap Agrikultur /E4. Sebelum menggunakan biogas, apa yang Anda lakukan untuk kotoran ternak? (Pertanyaan disesuaikan dengan jawaban E3)/e. Kuda/3-Dijual</t>
        </is>
      </c>
      <c r="RP1" s="92" t="inlineStr">
        <is>
          <t>E. Dampak Terhadap Agrikultur /E4. Sebelum menggunakan biogas, apa yang Anda lakukan untuk kotoran ternak? (Pertanyaan disesuaikan dengan jawaban E3)/e. Kuda/4-Lainnya</t>
        </is>
      </c>
      <c r="RQ1" s="92" t="inlineStr">
        <is>
          <t>E. Dampak Terhadap Agrikultur /E4. Sebelum menggunakan biogas, apa yang Anda lakukan untuk kotoran ternak? (Pertanyaan disesuaikan dengan jawaban E3)/E4e-a. Lainnya:</t>
        </is>
      </c>
      <c r="RR1" s="92" t="inlineStr">
        <is>
          <t>E. Dampak Terhadap Agrikultur /E4. Sebelum menggunakan biogas, apa yang Anda lakukan untuk kotoran ternak? (Pertanyaan disesuaikan dengan jawaban E3)/f. Kambing</t>
        </is>
      </c>
      <c r="RS1" s="92" t="inlineStr">
        <is>
          <t>E. Dampak Terhadap Agrikultur /E4. Sebelum menggunakan biogas, apa yang Anda lakukan untuk kotoran ternak? (Pertanyaan disesuaikan dengan jawaban E3)/f. Kambing/a. Sangat teratur (setiap hari)</t>
        </is>
      </c>
      <c r="RT1" s="92" t="inlineStr">
        <is>
          <t>E. Dampak Terhadap Agrikultur /E4. Sebelum menggunakan biogas, apa yang Anda lakukan untuk kotoran ternak? (Pertanyaan disesuaikan dengan jawaban E3)/f. Kambing/b. Teratur (2-6 hari sekali)</t>
        </is>
      </c>
      <c r="RU1" s="92" t="inlineStr">
        <is>
          <t>E. Dampak Terhadap Agrikultur /E4. Sebelum menggunakan biogas, apa yang Anda lakukan untuk kotoran ternak? (Pertanyaan disesuaikan dengan jawaban E3)/f. Kambing/c. Cukup teratur (setiap minggu)</t>
        </is>
      </c>
      <c r="RV1" s="92" t="inlineStr">
        <is>
          <t>E. Dampak Terhadap Agrikultur /E4. Sebelum menggunakan biogas, apa yang Anda lakukan untuk kotoran ternak? (Pertanyaan disesuaikan dengan jawaban E3)/f. Kambing/d. Jarang (2-3 minggu sekali)</t>
        </is>
      </c>
      <c r="RW1" s="92" t="inlineStr">
        <is>
          <t>E. Dampak Terhadap Agrikultur /E4. Sebelum menggunakan biogas, apa yang Anda lakukan untuk kotoran ternak? (Pertanyaan disesuaikan dengan jawaban E3)/f. Kambing/e. Sangat jarang (&gt;1 bulan sekali)</t>
        </is>
      </c>
      <c r="RX1" s="92" t="inlineStr">
        <is>
          <t>E. Dampak Terhadap Agrikultur /E4. Sebelum menggunakan biogas, apa yang Anda lakukan untuk kotoran ternak? (Pertanyaan disesuaikan dengan jawaban E3)/f. Kambing/1-Disebarkan ke lahan terbuka</t>
        </is>
      </c>
      <c r="RY1" s="92" t="inlineStr">
        <is>
          <t>E. Dampak Terhadap Agrikultur /E4. Sebelum menggunakan biogas, apa yang Anda lakukan untuk kotoran ternak? (Pertanyaan disesuaikan dengan jawaban E3)/f. Kambing/2-Dibuang ke sungai</t>
        </is>
      </c>
      <c r="RZ1" s="92" t="inlineStr">
        <is>
          <t>E. Dampak Terhadap Agrikultur /E4. Sebelum menggunakan biogas, apa yang Anda lakukan untuk kotoran ternak? (Pertanyaan disesuaikan dengan jawaban E3)/f. Kambing/3-Dijual</t>
        </is>
      </c>
      <c r="SA1" s="92" t="inlineStr">
        <is>
          <t>E. Dampak Terhadap Agrikultur /E4. Sebelum menggunakan biogas, apa yang Anda lakukan untuk kotoran ternak? (Pertanyaan disesuaikan dengan jawaban E3)/f. Kambing/4-Lainnya</t>
        </is>
      </c>
      <c r="SB1" s="92" t="inlineStr">
        <is>
          <t>E. Dampak Terhadap Agrikultur /E4. Sebelum menggunakan biogas, apa yang Anda lakukan untuk kotoran ternak? (Pertanyaan disesuaikan dengan jawaban E3)/E4f-a. Lainnya:</t>
        </is>
      </c>
      <c r="SC1" s="92" t="inlineStr">
        <is>
          <t>E. Dampak Terhadap Agrikultur /E4. Sebelum menggunakan biogas, apa yang Anda lakukan untuk kotoran ternak? (Pertanyaan disesuaikan dengan jawaban E3)/g. Ayam</t>
        </is>
      </c>
      <c r="SD1" s="92" t="inlineStr">
        <is>
          <t>E. Dampak Terhadap Agrikultur /E4. Sebelum menggunakan biogas, apa yang Anda lakukan untuk kotoran ternak? (Pertanyaan disesuaikan dengan jawaban E3)/g. Ayam/a. Sangat teratur (setiap hari)</t>
        </is>
      </c>
      <c r="SE1" s="92" t="inlineStr">
        <is>
          <t>E. Dampak Terhadap Agrikultur /E4. Sebelum menggunakan biogas, apa yang Anda lakukan untuk kotoran ternak? (Pertanyaan disesuaikan dengan jawaban E3)/g. Ayam/b. Teratur (2-6 hari sekali)</t>
        </is>
      </c>
      <c r="SF1" s="92" t="inlineStr">
        <is>
          <t>E. Dampak Terhadap Agrikultur /E4. Sebelum menggunakan biogas, apa yang Anda lakukan untuk kotoran ternak? (Pertanyaan disesuaikan dengan jawaban E3)/g. Ayam/c. Cukup teratur (setiap minggu)</t>
        </is>
      </c>
      <c r="SG1" s="92" t="inlineStr">
        <is>
          <t>E. Dampak Terhadap Agrikultur /E4. Sebelum menggunakan biogas, apa yang Anda lakukan untuk kotoran ternak? (Pertanyaan disesuaikan dengan jawaban E3)/g. Ayam/d. Jarang (2-3 minggu sekali)</t>
        </is>
      </c>
      <c r="SH1" s="92" t="inlineStr">
        <is>
          <t>E. Dampak Terhadap Agrikultur /E4. Sebelum menggunakan biogas, apa yang Anda lakukan untuk kotoran ternak? (Pertanyaan disesuaikan dengan jawaban E3)/g. Ayam/e. Sangat jarang (&gt;1 bulan sekali)</t>
        </is>
      </c>
      <c r="SI1" s="92" t="inlineStr">
        <is>
          <t>E. Dampak Terhadap Agrikultur /E4. Sebelum menggunakan biogas, apa yang Anda lakukan untuk kotoran ternak? (Pertanyaan disesuaikan dengan jawaban E3)/g. Ayam/1-Disebarkan ke lahan terbuka</t>
        </is>
      </c>
      <c r="SJ1" s="92" t="inlineStr">
        <is>
          <t>E. Dampak Terhadap Agrikultur /E4. Sebelum menggunakan biogas, apa yang Anda lakukan untuk kotoran ternak? (Pertanyaan disesuaikan dengan jawaban E3)/g. Ayam/2-Dibuang ke sungai</t>
        </is>
      </c>
      <c r="SK1" s="92" t="inlineStr">
        <is>
          <t>E. Dampak Terhadap Agrikultur /E4. Sebelum menggunakan biogas, apa yang Anda lakukan untuk kotoran ternak? (Pertanyaan disesuaikan dengan jawaban E3)/g. Ayam/3-Dijual</t>
        </is>
      </c>
      <c r="SL1" s="92" t="inlineStr">
        <is>
          <t>E. Dampak Terhadap Agrikultur /E4. Sebelum menggunakan biogas, apa yang Anda lakukan untuk kotoran ternak? (Pertanyaan disesuaikan dengan jawaban E3)/g. Ayam/4-Lainnya</t>
        </is>
      </c>
      <c r="SM1" s="92" t="inlineStr">
        <is>
          <t>E. Dampak Terhadap Agrikultur /E4. Sebelum menggunakan biogas, apa yang Anda lakukan untuk kotoran ternak? (Pertanyaan disesuaikan dengan jawaban E3)/E4g-a. Lainnya:</t>
        </is>
      </c>
      <c r="SN1" s="92" t="inlineStr">
        <is>
          <t>E. Dampak Terhadap Agrikultur /E4. Sebelum menggunakan biogas, apa yang Anda lakukan untuk kotoran ternak? (Pertanyaan disesuaikan dengan jawaban E3)/h. Unggas lainnya</t>
        </is>
      </c>
      <c r="SO1" s="92" t="inlineStr">
        <is>
          <t>E. Dampak Terhadap Agrikultur /E4. Sebelum menggunakan biogas, apa yang Anda lakukan untuk kotoran ternak? (Pertanyaan disesuaikan dengan jawaban E3)/h. Unggas lainnya/a. Sangat teratur (setiap hari)</t>
        </is>
      </c>
      <c r="SP1" s="92" t="inlineStr">
        <is>
          <t>E. Dampak Terhadap Agrikultur /E4. Sebelum menggunakan biogas, apa yang Anda lakukan untuk kotoran ternak? (Pertanyaan disesuaikan dengan jawaban E3)/h. Unggas lainnya/b. Teratur (2-6 hari sekali)</t>
        </is>
      </c>
      <c r="SQ1" s="92" t="inlineStr">
        <is>
          <t>E. Dampak Terhadap Agrikultur /E4. Sebelum menggunakan biogas, apa yang Anda lakukan untuk kotoran ternak? (Pertanyaan disesuaikan dengan jawaban E3)/h. Unggas lainnya/c. Cukup teratur (setiap minggu)</t>
        </is>
      </c>
      <c r="SR1" s="92" t="inlineStr">
        <is>
          <t>E. Dampak Terhadap Agrikultur /E4. Sebelum menggunakan biogas, apa yang Anda lakukan untuk kotoran ternak? (Pertanyaan disesuaikan dengan jawaban E3)/h. Unggas lainnya/d. Jarang (2-3 minggu sekali)</t>
        </is>
      </c>
      <c r="SS1" s="92" t="inlineStr">
        <is>
          <t>E. Dampak Terhadap Agrikultur /E4. Sebelum menggunakan biogas, apa yang Anda lakukan untuk kotoran ternak? (Pertanyaan disesuaikan dengan jawaban E3)/h. Unggas lainnya/e. Sangat jarang (&gt;1 bulan sekali)</t>
        </is>
      </c>
      <c r="ST1" s="92" t="inlineStr">
        <is>
          <t>E. Dampak Terhadap Agrikultur /E4. Sebelum menggunakan biogas, apa yang Anda lakukan untuk kotoran ternak? (Pertanyaan disesuaikan dengan jawaban E3)/h. Unggas lainnya/1-Disebarkan ke lahan terbuka</t>
        </is>
      </c>
      <c r="SU1" s="92" t="inlineStr">
        <is>
          <t>E. Dampak Terhadap Agrikultur /E4. Sebelum menggunakan biogas, apa yang Anda lakukan untuk kotoran ternak? (Pertanyaan disesuaikan dengan jawaban E3)/h. Unggas lainnya/2-Dibuang ke sungai</t>
        </is>
      </c>
      <c r="SV1" s="92" t="inlineStr">
        <is>
          <t>E. Dampak Terhadap Agrikultur /E4. Sebelum menggunakan biogas, apa yang Anda lakukan untuk kotoran ternak? (Pertanyaan disesuaikan dengan jawaban E3)/h. Unggas lainnya/3-Dijual</t>
        </is>
      </c>
      <c r="SW1" s="92" t="inlineStr">
        <is>
          <t>E. Dampak Terhadap Agrikultur /E4. Sebelum menggunakan biogas, apa yang Anda lakukan untuk kotoran ternak? (Pertanyaan disesuaikan dengan jawaban E3)/h. Unggas lainnya/4-Lainnya</t>
        </is>
      </c>
      <c r="SX1" s="92" t="inlineStr">
        <is>
          <t>E. Dampak Terhadap Agrikultur /E4. Sebelum menggunakan biogas, apa yang Anda lakukan untuk kotoran ternak? (Pertanyaan disesuaikan dengan jawaban E3)/E4h-a. Jika menjawab lainnya, apa yang Anda lakukan untuk kotoran ternak?</t>
        </is>
      </c>
      <c r="SY1" s="92" t="inlineStr">
        <is>
          <t>E. Dampak Terhadap Agrikultur /E5-a. Berapa jumlah hewan ternak yang Anda miliki sebelum menggunakan biogas?/a. Sapi pedaging (ekor)/Memiliki</t>
        </is>
      </c>
      <c r="SZ1" s="92" t="inlineStr">
        <is>
          <t>E. Dampak Terhadap Agrikultur /E5-a. Berapa jumlah hewan ternak yang Anda miliki sebelum menggunakan biogas?/b. Sapi perah (ekor)/Memiliki</t>
        </is>
      </c>
      <c r="TA1" s="92" t="inlineStr">
        <is>
          <t>E. Dampak Terhadap Agrikultur /E5-a. Berapa jumlah hewan ternak yang Anda miliki sebelum menggunakan biogas?/c. Sapi untuk kegunaan lainnya (ekor)/Memiliki</t>
        </is>
      </c>
      <c r="TB1" s="92" t="inlineStr">
        <is>
          <t>E. Dampak Terhadap Agrikultur /E5-a. Berapa jumlah hewan ternak yang Anda miliki sebelum menggunakan biogas?/d. Babi ternak/Memiliki</t>
        </is>
      </c>
      <c r="TC1" s="92" t="inlineStr">
        <is>
          <t>E. Dampak Terhadap Agrikultur /E5-a. Berapa jumlah hewan ternak yang Anda miliki sebelum menggunakan biogas?/e. Kuda (ekor)/Memiliki</t>
        </is>
      </c>
      <c r="TD1" s="92" t="inlineStr">
        <is>
          <t>E. Dampak Terhadap Agrikultur /E5-a. Berapa jumlah hewan ternak yang Anda miliki sebelum menggunakan biogas?/f. Kambing (ekor)/Memiliki</t>
        </is>
      </c>
      <c r="TE1" s="92" t="inlineStr">
        <is>
          <t>E. Dampak Terhadap Agrikultur /E5-a. Berapa jumlah hewan ternak yang Anda miliki sebelum menggunakan biogas?/g. Ayam (ekor)/Memiliki</t>
        </is>
      </c>
      <c r="TF1" s="92" t="inlineStr">
        <is>
          <t>E. Dampak Terhadap Agrikultur /E5-a. Berapa jumlah hewan ternak yang Anda miliki sebelum menggunakan biogas?/h. Unggas lainnya (ekor)/Memiliki</t>
        </is>
      </c>
      <c r="TG1" s="92" t="inlineStr">
        <is>
          <t>E. Dampak Terhadap Agrikultur /E5-b. Berapa jumlah hewan ternak yang Anda miliki saat ini (setelah menggunakan biogas)?/a. Sapi pedaging (ekor)/Memiliki</t>
        </is>
      </c>
      <c r="TH1" s="92" t="inlineStr">
        <is>
          <t>E. Dampak Terhadap Agrikultur /E5-b. Berapa jumlah hewan ternak yang Anda miliki saat ini (setelah menggunakan biogas)?/b. Sapi perah (ekor)/Memiliki</t>
        </is>
      </c>
      <c r="TI1" s="92" t="inlineStr">
        <is>
          <t>E. Dampak Terhadap Agrikultur /E5-b. Berapa jumlah hewan ternak yang Anda miliki saat ini (setelah menggunakan biogas)?/c. Sapi untuk penggunaan lain (ekor)/Memiliki</t>
        </is>
      </c>
      <c r="TJ1" s="92" t="inlineStr">
        <is>
          <t>E. Dampak Terhadap Agrikultur /E5-b. Berapa jumlah hewan ternak yang Anda miliki saat ini (setelah menggunakan biogas)?/d. Babi ternak (ekor)/Memiliki</t>
        </is>
      </c>
      <c r="TK1" s="92" t="inlineStr">
        <is>
          <t>E. Dampak Terhadap Agrikultur /E5-b. Berapa jumlah hewan ternak yang Anda miliki saat ini (setelah menggunakan biogas)?/e. Kuda (ekor)/Memiliki</t>
        </is>
      </c>
      <c r="TL1" s="92" t="inlineStr">
        <is>
          <t>E. Dampak Terhadap Agrikultur /E5-b. Berapa jumlah hewan ternak yang Anda miliki saat ini (setelah menggunakan biogas)?/f. Kambing (ekor)/Memiliki</t>
        </is>
      </c>
      <c r="TM1" s="92" t="inlineStr">
        <is>
          <t>E. Dampak Terhadap Agrikultur /E5-b. Berapa jumlah hewan ternak yang Anda miliki saat ini (setelah menggunakan biogas)?/g. Ayam (ekor)/Memiliki</t>
        </is>
      </c>
      <c r="TN1" s="92" t="inlineStr">
        <is>
          <t>E. Dampak Terhadap Agrikultur /E5-b. Berapa jumlah hewan ternak yang Anda miliki saat ini (setelah menggunakan biogas)?/h. Unggas lainnya (ekor)/Memiliki</t>
        </is>
      </c>
      <c r="TO1" s="92" t="inlineStr">
        <is>
          <t>E. Dampak Terhadap Agrikultur /E5-c. Dalam 12 bulan terakhir, berapa jumlah hewan ternak Anda yang mengalami perubahan berikut?/a. Sapi pedaging (ekor)/Menjual</t>
        </is>
      </c>
      <c r="TP1" s="92" t="inlineStr">
        <is>
          <t>E. Dampak Terhadap Agrikultur /E5-c. Dalam 12 bulan terakhir, berapa jumlah hewan ternak Anda yang mengalami perubahan berikut?/a. Sapi pedaging (ekor)/Membeli</t>
        </is>
      </c>
      <c r="TQ1" s="92" t="inlineStr">
        <is>
          <t>E. Dampak Terhadap Agrikultur /E5-c. Dalam 12 bulan terakhir, berapa jumlah hewan ternak Anda yang mengalami perubahan berikut?/a. Sapi pedaging (ekor)/Lahir</t>
        </is>
      </c>
      <c r="TR1" s="92" t="inlineStr">
        <is>
          <t>E. Dampak Terhadap Agrikultur /E5-c. Dalam 12 bulan terakhir, berapa jumlah hewan ternak Anda yang mengalami perubahan berikut?/a. Sapi pedaging (ekor)/Mati</t>
        </is>
      </c>
      <c r="TS1" s="92" t="inlineStr">
        <is>
          <t>E. Dampak Terhadap Agrikultur /E5-c. Dalam 12 bulan terakhir, berapa jumlah hewan ternak Anda yang mengalami perubahan berikut?/b. Sapi perah (ekor)/Menjual</t>
        </is>
      </c>
      <c r="TT1" s="92" t="inlineStr">
        <is>
          <t>E. Dampak Terhadap Agrikultur /E5-c. Dalam 12 bulan terakhir, berapa jumlah hewan ternak Anda yang mengalami perubahan berikut?/b. Sapi perah (ekor)/Membeli</t>
        </is>
      </c>
      <c r="TU1" s="92" t="inlineStr">
        <is>
          <t>E. Dampak Terhadap Agrikultur /E5-c. Dalam 12 bulan terakhir, berapa jumlah hewan ternak Anda yang mengalami perubahan berikut?/b. Sapi perah (ekor)/Lahir</t>
        </is>
      </c>
      <c r="TV1" s="92" t="inlineStr">
        <is>
          <t>E. Dampak Terhadap Agrikultur /E5-c. Dalam 12 bulan terakhir, berapa jumlah hewan ternak Anda yang mengalami perubahan berikut?/b. Sapi perah (ekor)/Mati</t>
        </is>
      </c>
      <c r="TW1" s="92" t="inlineStr">
        <is>
          <t>E. Dampak Terhadap Agrikultur /E5-c. Dalam 12 bulan terakhir, berapa jumlah hewan ternak Anda yang mengalami perubahan berikut?/c. Sapi untuk penggunaan lain (ekor)/Menjual</t>
        </is>
      </c>
      <c r="TX1" s="92" t="inlineStr">
        <is>
          <t>E. Dampak Terhadap Agrikultur /E5-c. Dalam 12 bulan terakhir, berapa jumlah hewan ternak Anda yang mengalami perubahan berikut?/c. Sapi untuk penggunaan lain (ekor)/Membeli</t>
        </is>
      </c>
      <c r="TY1" s="92" t="inlineStr">
        <is>
          <t>E. Dampak Terhadap Agrikultur /E5-c. Dalam 12 bulan terakhir, berapa jumlah hewan ternak Anda yang mengalami perubahan berikut?/c. Sapi untuk penggunaan lain (ekor)/Lahir</t>
        </is>
      </c>
      <c r="TZ1" s="92" t="inlineStr">
        <is>
          <t>E. Dampak Terhadap Agrikultur /E5-c. Dalam 12 bulan terakhir, berapa jumlah hewan ternak Anda yang mengalami perubahan berikut?/c. Sapi untuk penggunaan lain (ekor)/Mati</t>
        </is>
      </c>
      <c r="UA1" s="92" t="inlineStr">
        <is>
          <t>E. Dampak Terhadap Agrikultur /E5-c. Dalam 12 bulan terakhir, berapa jumlah hewan ternak Anda yang mengalami perubahan berikut?/d. Babi ternak (ekor)/Menjual</t>
        </is>
      </c>
      <c r="UB1" s="92" t="inlineStr">
        <is>
          <t>E. Dampak Terhadap Agrikultur /E5-c. Dalam 12 bulan terakhir, berapa jumlah hewan ternak Anda yang mengalami perubahan berikut?/d. Babi ternak (ekor)/Membeli</t>
        </is>
      </c>
      <c r="UC1" s="92" t="inlineStr">
        <is>
          <t>E. Dampak Terhadap Agrikultur /E5-c. Dalam 12 bulan terakhir, berapa jumlah hewan ternak Anda yang mengalami perubahan berikut?/d. Babi ternak (ekor)/Lahir</t>
        </is>
      </c>
      <c r="UD1" s="92" t="inlineStr">
        <is>
          <t>E. Dampak Terhadap Agrikultur /E5-c. Dalam 12 bulan terakhir, berapa jumlah hewan ternak Anda yang mengalami perubahan berikut?/d. Babi ternak (ekor)/Mati</t>
        </is>
      </c>
      <c r="UE1" s="92" t="inlineStr">
        <is>
          <t>E. Dampak Terhadap Agrikultur /E5-c. Dalam 12 bulan terakhir, berapa jumlah hewan ternak Anda yang mengalami perubahan berikut?/e. Kuda (ekor)/Menjual</t>
        </is>
      </c>
      <c r="UF1" s="92" t="inlineStr">
        <is>
          <t>E. Dampak Terhadap Agrikultur /E5-c. Dalam 12 bulan terakhir, berapa jumlah hewan ternak Anda yang mengalami perubahan berikut?/e. Kuda (ekor)/Membeli</t>
        </is>
      </c>
      <c r="UG1" s="92" t="inlineStr">
        <is>
          <t>E. Dampak Terhadap Agrikultur /E5-c. Dalam 12 bulan terakhir, berapa jumlah hewan ternak Anda yang mengalami perubahan berikut?/e. Kuda (ekor)/Lahir</t>
        </is>
      </c>
      <c r="UH1" s="92" t="inlineStr">
        <is>
          <t>E. Dampak Terhadap Agrikultur /E5-c. Dalam 12 bulan terakhir, berapa jumlah hewan ternak Anda yang mengalami perubahan berikut?/e. Kuda (ekor)/Mati</t>
        </is>
      </c>
      <c r="UI1" s="92" t="inlineStr">
        <is>
          <t>E. Dampak Terhadap Agrikultur /E5-c. Dalam 12 bulan terakhir, berapa jumlah hewan ternak Anda yang mengalami perubahan berikut?/f. Kambing (ekor)/Menjual</t>
        </is>
      </c>
      <c r="UJ1" s="92" t="inlineStr">
        <is>
          <t>E. Dampak Terhadap Agrikultur /E5-c. Dalam 12 bulan terakhir, berapa jumlah hewan ternak Anda yang mengalami perubahan berikut?/f. Kambing (ekor)/Membeli</t>
        </is>
      </c>
      <c r="UK1" s="92" t="inlineStr">
        <is>
          <t>E. Dampak Terhadap Agrikultur /E5-c. Dalam 12 bulan terakhir, berapa jumlah hewan ternak Anda yang mengalami perubahan berikut?/f. Kambing (ekor)/Lahir</t>
        </is>
      </c>
      <c r="UL1" s="92" t="inlineStr">
        <is>
          <t>E. Dampak Terhadap Agrikultur /E5-c. Dalam 12 bulan terakhir, berapa jumlah hewan ternak Anda yang mengalami perubahan berikut?/f. Kambing (ekor)/Mati</t>
        </is>
      </c>
      <c r="UM1" s="92" t="inlineStr">
        <is>
          <t>E. Dampak Terhadap Agrikultur /E5-c. Dalam 12 bulan terakhir, berapa jumlah hewan ternak Anda yang mengalami perubahan berikut?/g. Ayam (ekor)/Menjual</t>
        </is>
      </c>
      <c r="UN1" s="92" t="inlineStr">
        <is>
          <t>E. Dampak Terhadap Agrikultur /E5-c. Dalam 12 bulan terakhir, berapa jumlah hewan ternak Anda yang mengalami perubahan berikut?/g. Ayam (ekor)/Membeli</t>
        </is>
      </c>
      <c r="UO1" s="92" t="inlineStr">
        <is>
          <t>E. Dampak Terhadap Agrikultur /E5-c. Dalam 12 bulan terakhir, berapa jumlah hewan ternak Anda yang mengalami perubahan berikut?/g. Ayam (ekor)/Lahir</t>
        </is>
      </c>
      <c r="UP1" s="92" t="inlineStr">
        <is>
          <t>E. Dampak Terhadap Agrikultur /E5-c. Dalam 12 bulan terakhir, berapa jumlah hewan ternak Anda yang mengalami perubahan berikut?/g. Ayam (ekor)/Mati</t>
        </is>
      </c>
      <c r="UQ1" s="92" t="inlineStr">
        <is>
          <t>E. Dampak Terhadap Agrikultur /E5-c. Dalam 12 bulan terakhir, berapa jumlah hewan ternak Anda yang mengalami perubahan berikut?/h. Unggas lainnya (ekor)/Menjual</t>
        </is>
      </c>
      <c r="UR1" s="92" t="inlineStr">
        <is>
          <t>E. Dampak Terhadap Agrikultur /E5-c. Dalam 12 bulan terakhir, berapa jumlah hewan ternak Anda yang mengalami perubahan berikut?/h. Unggas lainnya (ekor)/Membeli</t>
        </is>
      </c>
      <c r="US1" s="92" t="inlineStr">
        <is>
          <t>E. Dampak Terhadap Agrikultur /E5-c. Dalam 12 bulan terakhir, berapa jumlah hewan ternak Anda yang mengalami perubahan berikut?/h. Unggas lainnya (ekor)/Lahir</t>
        </is>
      </c>
      <c r="UT1" s="92" t="inlineStr">
        <is>
          <t>E. Dampak Terhadap Agrikultur /E5-c. Dalam 12 bulan terakhir, berapa jumlah hewan ternak Anda yang mengalami perubahan berikut?/h. Unggas lainnya (ekor)/Mati</t>
        </is>
      </c>
      <c r="UU1" s="92" t="inlineStr">
        <is>
          <t>E. Dampak Terhadap Agrikultur /E6. Bagaimana cara Anda menggembalakan hewan ternak? (Pertanyaan  disesuaikan dengan jawaban E2)/a. Sapi pedaging</t>
        </is>
      </c>
      <c r="UV1" s="92" t="inlineStr">
        <is>
          <t>E. Dampak Terhadap Agrikultur /E6. Bagaimana cara Anda menggembalakan hewan ternak? (Pertanyaan  disesuaikan dengan jawaban E2)/b. Sapi perah</t>
        </is>
      </c>
      <c r="UW1" s="92" t="inlineStr">
        <is>
          <t>E. Dampak Terhadap Agrikultur /E6. Bagaimana cara Anda menggembalakan hewan ternak? (Pertanyaan  disesuaikan dengan jawaban E2)/c. Sapi untuk kegunaan lain</t>
        </is>
      </c>
      <c r="UX1" s="92" t="inlineStr">
        <is>
          <t>E. Dampak Terhadap Agrikultur /E6. Bagaimana cara Anda menggembalakan hewan ternak? (Pertanyaan  disesuaikan dengan jawaban E2)/d. Babi ternak</t>
        </is>
      </c>
      <c r="UY1" s="92" t="inlineStr">
        <is>
          <t>E. Dampak Terhadap Agrikultur /E6. Bagaimana cara Anda menggembalakan hewan ternak? (Pertanyaan  disesuaikan dengan jawaban E2)/e. Kuda</t>
        </is>
      </c>
      <c r="UZ1" s="92" t="inlineStr">
        <is>
          <t>E. Dampak Terhadap Agrikultur /E6. Bagaimana cara Anda menggembalakan hewan ternak? (Pertanyaan  disesuaikan dengan jawaban E2)/f. Kambing</t>
        </is>
      </c>
      <c r="VA1" s="92" t="inlineStr">
        <is>
          <t>E. Dampak Terhadap Agrikultur /E6. Bagaimana cara Anda menggembalakan hewan ternak? (Pertanyaan  disesuaikan dengan jawaban E2)/g. Ayam</t>
        </is>
      </c>
      <c r="VB1" s="92" t="inlineStr">
        <is>
          <t>E. Dampak Terhadap Agrikultur /E6. Bagaimana cara Anda menggembalakan hewan ternak? (Pertanyaan  disesuaikan dengan jawaban E2)/h. Unggas lainnya</t>
        </is>
      </c>
      <c r="VC1" s="92" t="inlineStr">
        <is>
          <t>E. Dampak Terhadap Agrikultur /E7. Bagaimana Anda mengelola kesehatan ternak Anda?  (misal: pemberian vaksin)/a. Sapi pedaging</t>
        </is>
      </c>
      <c r="VD1" s="92" t="inlineStr">
        <is>
          <t>E. Dampak Terhadap Agrikultur /E7. Bagaimana Anda mengelola kesehatan ternak Anda?  (misal: pemberian vaksin)/b. Sapi perah</t>
        </is>
      </c>
      <c r="VE1" s="92" t="inlineStr">
        <is>
          <t>E. Dampak Terhadap Agrikultur /E7. Bagaimana Anda mengelola kesehatan ternak Anda?  (misal: pemberian vaksin)/c. Sapi untuk kegunaan lain</t>
        </is>
      </c>
      <c r="VF1" s="92" t="inlineStr">
        <is>
          <t>E. Dampak Terhadap Agrikultur /E7. Bagaimana Anda mengelola kesehatan ternak Anda?  (misal: pemberian vaksin)/d. Babi ternak</t>
        </is>
      </c>
      <c r="VG1" s="92" t="inlineStr">
        <is>
          <t>E. Dampak Terhadap Agrikultur /E7. Bagaimana Anda mengelola kesehatan ternak Anda?  (misal: pemberian vaksin)/e. Kuda</t>
        </is>
      </c>
      <c r="VH1" s="92" t="inlineStr">
        <is>
          <t>E. Dampak Terhadap Agrikultur /E7. Bagaimana Anda mengelola kesehatan ternak Anda?  (misal: pemberian vaksin)/f. Kambing</t>
        </is>
      </c>
      <c r="VI1" s="92" t="inlineStr">
        <is>
          <t>E. Dampak Terhadap Agrikultur /E7. Bagaimana Anda mengelola kesehatan ternak Anda?  (misal: pemberian vaksin)/g. Ayam</t>
        </is>
      </c>
      <c r="VJ1" s="92" t="inlineStr">
        <is>
          <t>E. Dampak Terhadap Agrikultur /E7. Bagaimana Anda mengelola kesehatan ternak Anda?  (misal: pemberian vaksin)/h. Unggas lainnya</t>
        </is>
      </c>
      <c r="VK1" s="92" t="inlineStr">
        <is>
          <t>E. Dampak Terhadap Agrikultur /E8. Seberapa sering Anda merawat atau membersihkan kandang ternak?/a. Sapi pedaging</t>
        </is>
      </c>
      <c r="VL1" s="92" t="inlineStr">
        <is>
          <t>E. Dampak Terhadap Agrikultur /E8. Seberapa sering Anda merawat atau membersihkan kandang ternak?/b. Sapi perah</t>
        </is>
      </c>
      <c r="VM1" s="92" t="inlineStr">
        <is>
          <t>E. Dampak Terhadap Agrikultur /E8. Seberapa sering Anda merawat atau membersihkan kandang ternak?/c. Sapi untuk kegunaan lain</t>
        </is>
      </c>
      <c r="VN1" s="92" t="inlineStr">
        <is>
          <t>E. Dampak Terhadap Agrikultur /E8. Seberapa sering Anda merawat atau membersihkan kandang ternak?/d. Babi ternak</t>
        </is>
      </c>
      <c r="VO1" s="92" t="inlineStr">
        <is>
          <t>E. Dampak Terhadap Agrikultur /E8. Seberapa sering Anda merawat atau membersihkan kandang ternak?/e. Kuda</t>
        </is>
      </c>
      <c r="VP1" s="92" t="inlineStr">
        <is>
          <t>E. Dampak Terhadap Agrikultur /E8. Seberapa sering Anda merawat atau membersihkan kandang ternak?/f. Kambing</t>
        </is>
      </c>
      <c r="VQ1" s="92" t="inlineStr">
        <is>
          <t>E. Dampak Terhadap Agrikultur /E8. Seberapa sering Anda merawat atau membersihkan kandang ternak?/g. Ayam</t>
        </is>
      </c>
      <c r="VR1" s="92" t="inlineStr">
        <is>
          <t>E. Dampak Terhadap Agrikultur /E8. Seberapa sering Anda merawat atau membersihkan kandang ternak?/h. Unggas lainnya</t>
        </is>
      </c>
      <c r="VS1" s="92" t="inlineStr">
        <is>
          <t>E. Dampak Terhadap Agrikultur /E9. Bagaimana kotoran ternak biasa disimpan?/a. Sapi pedaging</t>
        </is>
      </c>
      <c r="VT1" s="92" t="inlineStr">
        <is>
          <t>E. Dampak Terhadap Agrikultur /E9. Bagaimana kotoran ternak biasa disimpan?/a. Sapi pedaging/1-Disebarkan ke lahan terbuka</t>
        </is>
      </c>
      <c r="VU1" s="92" t="inlineStr">
        <is>
          <t>E. Dampak Terhadap Agrikultur /E9. Bagaimana kotoran ternak biasa disimpan?/a. Sapi pedaging/2-Dibuang ke sungai</t>
        </is>
      </c>
      <c r="VV1" s="92" t="inlineStr">
        <is>
          <t>E. Dampak Terhadap Agrikultur /E9. Bagaimana kotoran ternak biasa disimpan?/a. Sapi pedaging/3-Dijual</t>
        </is>
      </c>
      <c r="VW1" s="92" t="inlineStr">
        <is>
          <t>E. Dampak Terhadap Agrikultur /E9. Bagaimana kotoran ternak biasa disimpan?/a. Sapi pedaging/4-Lainnya</t>
        </is>
      </c>
      <c r="VX1" s="92" t="inlineStr">
        <is>
          <t>E. Dampak Terhadap Agrikultur /E9. Bagaimana kotoran ternak biasa disimpan?/a. Sapi pedaging/1-Kolam tertutup (laguna anaerobik)</t>
        </is>
      </c>
      <c r="VY1" s="92" t="inlineStr">
        <is>
          <t>E. Dampak Terhadap Agrikultur /E9. Bagaimana kotoran ternak biasa disimpan?/a. Sapi pedaging/2-Disimpan basah (slurry)</t>
        </is>
      </c>
      <c r="VZ1" s="92" t="inlineStr">
        <is>
          <t>E. Dampak Terhadap Agrikultur /E9. Bagaimana kotoran ternak biasa disimpan?/a. Sapi pedaging/3-Disimpan terbuka (dry lot)</t>
        </is>
      </c>
      <c r="WA1" s="92" t="inlineStr">
        <is>
          <t>E. Dampak Terhadap Agrikultur /E9. Bagaimana kotoran ternak biasa disimpan?/a. Sapi pedaging/4-Disimpan dalam kotak bersekat</t>
        </is>
      </c>
      <c r="WB1" s="92" t="inlineStr">
        <is>
          <t>E. Dampak Terhadap Agrikultur /E9. Bagaimana kotoran ternak biasa disimpan?/a. Sapi pedaging/5-Untuk disebar di tanah (dan dibajak)</t>
        </is>
      </c>
      <c r="WC1" s="92" t="inlineStr">
        <is>
          <t>E. Dampak Terhadap Agrikultur /E9. Bagaimana kotoran ternak biasa disimpan?/a. Sapi pedaging/6-Digester biogas</t>
        </is>
      </c>
      <c r="WD1" s="92" t="inlineStr">
        <is>
          <t>E. Dampak Terhadap Agrikultur /E9. Bagaimana kotoran ternak biasa disimpan?/a. Sapi pedaging/7-Dibakar untuk bahan bakar</t>
        </is>
      </c>
      <c r="WE1" s="92" t="inlineStr">
        <is>
          <t>E. Dampak Terhadap Agrikultur /E9. Bagaimana kotoran ternak biasa disimpan?/a. Sapi pedaging/8-Dibiarkan tersebar di ladang penggembalaan</t>
        </is>
      </c>
      <c r="WF1" s="92" t="inlineStr">
        <is>
          <t>E. Dampak Terhadap Agrikultur /E9. Bagaimana kotoran ternak biasa disimpan?/b. Sapi perah</t>
        </is>
      </c>
      <c r="WG1" s="92" t="inlineStr">
        <is>
          <t>E. Dampak Terhadap Agrikultur /E9. Bagaimana kotoran ternak biasa disimpan?/b. Sapi perah/1-Disebarkan ke lahan terbuka</t>
        </is>
      </c>
      <c r="WH1" s="92" t="inlineStr">
        <is>
          <t>E. Dampak Terhadap Agrikultur /E9. Bagaimana kotoran ternak biasa disimpan?/b. Sapi perah/2-Dibuang ke sungai</t>
        </is>
      </c>
      <c r="WI1" s="92" t="inlineStr">
        <is>
          <t>E. Dampak Terhadap Agrikultur /E9. Bagaimana kotoran ternak biasa disimpan?/b. Sapi perah/3-Dijual</t>
        </is>
      </c>
      <c r="WJ1" s="92" t="inlineStr">
        <is>
          <t>E. Dampak Terhadap Agrikultur /E9. Bagaimana kotoran ternak biasa disimpan?/b. Sapi perah/4-Lainnya</t>
        </is>
      </c>
      <c r="WK1" s="92" t="inlineStr">
        <is>
          <t>E. Dampak Terhadap Agrikultur /E9. Bagaimana kotoran ternak biasa disimpan?/b. Sapi perah/1-Kolam tertutup (laguna anaerobik)</t>
        </is>
      </c>
      <c r="WL1" s="92" t="inlineStr">
        <is>
          <t>E. Dampak Terhadap Agrikultur /E9. Bagaimana kotoran ternak biasa disimpan?/b. Sapi perah/2-Disimpan basah (slurry)</t>
        </is>
      </c>
      <c r="WM1" s="92" t="inlineStr">
        <is>
          <t>E. Dampak Terhadap Agrikultur /E9. Bagaimana kotoran ternak biasa disimpan?/b. Sapi perah/3-Disimpan terbuka (dry lot)</t>
        </is>
      </c>
      <c r="WN1" s="92" t="inlineStr">
        <is>
          <t>E. Dampak Terhadap Agrikultur /E9. Bagaimana kotoran ternak biasa disimpan?/b. Sapi perah/4-Disimpan dalam kotak bersekat</t>
        </is>
      </c>
      <c r="WO1" s="92" t="inlineStr">
        <is>
          <t>E. Dampak Terhadap Agrikultur /E9. Bagaimana kotoran ternak biasa disimpan?/b. Sapi perah/5-Untuk disebar di tanah (dan dibajak)</t>
        </is>
      </c>
      <c r="WP1" s="92" t="inlineStr">
        <is>
          <t>E. Dampak Terhadap Agrikultur /E9. Bagaimana kotoran ternak biasa disimpan?/b. Sapi perah/6-Digester biogas</t>
        </is>
      </c>
      <c r="WQ1" s="92" t="inlineStr">
        <is>
          <t>E. Dampak Terhadap Agrikultur /E9. Bagaimana kotoran ternak biasa disimpan?/b. Sapi perah/7-Dibakar untuk bahan bakar</t>
        </is>
      </c>
      <c r="WR1" s="92" t="inlineStr">
        <is>
          <t>E. Dampak Terhadap Agrikultur /E9. Bagaimana kotoran ternak biasa disimpan?/b. Sapi perah/8-Dibiarkan tersebar di ladang penggembalaan</t>
        </is>
      </c>
      <c r="WS1" s="92" t="inlineStr">
        <is>
          <t>E. Dampak Terhadap Agrikultur /E9. Bagaimana kotoran ternak biasa disimpan?/c. Sapi untuk kegunan lain</t>
        </is>
      </c>
      <c r="WT1" s="92" t="inlineStr">
        <is>
          <t>E. Dampak Terhadap Agrikultur /E9. Bagaimana kotoran ternak biasa disimpan?/c. Sapi untuk kegunan lain/1-Kolam tertutup (laguna anaerobik)</t>
        </is>
      </c>
      <c r="WU1" s="92" t="inlineStr">
        <is>
          <t>E. Dampak Terhadap Agrikultur /E9. Bagaimana kotoran ternak biasa disimpan?/c. Sapi untuk kegunan lain/2-Disimpan basah (slurry)</t>
        </is>
      </c>
      <c r="WV1" s="92" t="inlineStr">
        <is>
          <t>E. Dampak Terhadap Agrikultur /E9. Bagaimana kotoran ternak biasa disimpan?/c. Sapi untuk kegunan lain/3-Disimpan terbuka (dry lot)</t>
        </is>
      </c>
      <c r="WW1" s="92" t="inlineStr">
        <is>
          <t>E. Dampak Terhadap Agrikultur /E9. Bagaimana kotoran ternak biasa disimpan?/c. Sapi untuk kegunan lain/4-Disimpan dalam kotak bersekat</t>
        </is>
      </c>
      <c r="WX1" s="92" t="inlineStr">
        <is>
          <t>E. Dampak Terhadap Agrikultur /E9. Bagaimana kotoran ternak biasa disimpan?/c. Sapi untuk kegunan lain/5-Untuk disebar di tanah (dan dibajak)</t>
        </is>
      </c>
      <c r="WY1" s="92" t="inlineStr">
        <is>
          <t>E. Dampak Terhadap Agrikultur /E9. Bagaimana kotoran ternak biasa disimpan?/c. Sapi untuk kegunan lain/6-Digester biogas</t>
        </is>
      </c>
      <c r="WZ1" s="92" t="inlineStr">
        <is>
          <t>E. Dampak Terhadap Agrikultur /E9. Bagaimana kotoran ternak biasa disimpan?/c. Sapi untuk kegunan lain/7-Dibakar untuk bahan bakar</t>
        </is>
      </c>
      <c r="XA1" s="92" t="inlineStr">
        <is>
          <t>E. Dampak Terhadap Agrikultur /E9. Bagaimana kotoran ternak biasa disimpan?/c. Sapi untuk kegunan lain/8-Dibiarkan tersebar di ladang penggembalaan</t>
        </is>
      </c>
      <c r="XB1" s="92" t="inlineStr">
        <is>
          <t>E. Dampak Terhadap Agrikultur /E9. Bagaimana kotoran ternak biasa disimpan?/d. Babi ternak</t>
        </is>
      </c>
      <c r="XC1" s="92" t="inlineStr">
        <is>
          <t>E. Dampak Terhadap Agrikultur /E9. Bagaimana kotoran ternak biasa disimpan?/d. Babi ternak/a. Penggembalaan terbuka</t>
        </is>
      </c>
      <c r="XD1" s="92" t="inlineStr">
        <is>
          <t>E. Dampak Terhadap Agrikultur /E9. Bagaimana kotoran ternak biasa disimpan?/d. Babi ternak/b. Penggembalaan semi-terbuka</t>
        </is>
      </c>
      <c r="XE1" s="92" t="inlineStr">
        <is>
          <t>E. Dampak Terhadap Agrikultur /E9. Bagaimana kotoran ternak biasa disimpan?/d. Babi ternak/c. Pemberian pakan di kandang</t>
        </is>
      </c>
      <c r="XF1" s="92" t="inlineStr">
        <is>
          <t>E. Dampak Terhadap Agrikultur /E9. Bagaimana kotoran ternak biasa disimpan?/d. Babi ternak/1-Kolam tertutup (laguna anaerobik)</t>
        </is>
      </c>
      <c r="XG1" s="92" t="inlineStr">
        <is>
          <t>E. Dampak Terhadap Agrikultur /E9. Bagaimana kotoran ternak biasa disimpan?/d. Babi ternak/2-Disimpan basah (slurry)</t>
        </is>
      </c>
      <c r="XH1" s="92" t="inlineStr">
        <is>
          <t>E. Dampak Terhadap Agrikultur /E9. Bagaimana kotoran ternak biasa disimpan?/d. Babi ternak/3-Disimpan terbuka (dry lot)</t>
        </is>
      </c>
      <c r="XI1" s="92" t="inlineStr">
        <is>
          <t>E. Dampak Terhadap Agrikultur /E9. Bagaimana kotoran ternak biasa disimpan?/d. Babi ternak/4-Disimpan dalam kotak bersekat</t>
        </is>
      </c>
      <c r="XJ1" s="92" t="inlineStr">
        <is>
          <t>E. Dampak Terhadap Agrikultur /E9. Bagaimana kotoran ternak biasa disimpan?/d. Babi ternak/5-Untuk disebar di tanah (dan dibajak)</t>
        </is>
      </c>
      <c r="XK1" s="92" t="inlineStr">
        <is>
          <t>E. Dampak Terhadap Agrikultur /E9. Bagaimana kotoran ternak biasa disimpan?/d. Babi ternak/6-Digester biogas</t>
        </is>
      </c>
      <c r="XL1" s="92" t="inlineStr">
        <is>
          <t>E. Dampak Terhadap Agrikultur /E9. Bagaimana kotoran ternak biasa disimpan?/d. Babi ternak/7-Dibakar untuk bahan bakar</t>
        </is>
      </c>
      <c r="XM1" s="92" t="inlineStr">
        <is>
          <t>E. Dampak Terhadap Agrikultur /E9. Bagaimana kotoran ternak biasa disimpan?/d. Babi ternak/8-Dibiarkan tersebar di ladang penggembalaan</t>
        </is>
      </c>
      <c r="XN1" s="92" t="inlineStr">
        <is>
          <t>E. Dampak Terhadap Agrikultur /E9. Bagaimana kotoran ternak biasa disimpan?/e. Kuda</t>
        </is>
      </c>
      <c r="XO1" s="92" t="inlineStr">
        <is>
          <t>E. Dampak Terhadap Agrikultur /E9. Bagaimana kotoran ternak biasa disimpan?/e. Kuda/1-Disebarkan ke lahan terbuka</t>
        </is>
      </c>
      <c r="XP1" s="92" t="inlineStr">
        <is>
          <t>E. Dampak Terhadap Agrikultur /E9. Bagaimana kotoran ternak biasa disimpan?/e. Kuda/2-Dibuang ke sungai</t>
        </is>
      </c>
      <c r="XQ1" s="92" t="inlineStr">
        <is>
          <t>E. Dampak Terhadap Agrikultur /E9. Bagaimana kotoran ternak biasa disimpan?/e. Kuda/3-Dijual</t>
        </is>
      </c>
      <c r="XR1" s="92" t="inlineStr">
        <is>
          <t>E. Dampak Terhadap Agrikultur /E9. Bagaimana kotoran ternak biasa disimpan?/e. Kuda/4-Lainnya</t>
        </is>
      </c>
      <c r="XS1" s="92" t="inlineStr">
        <is>
          <t>E. Dampak Terhadap Agrikultur /E9. Bagaimana kotoran ternak biasa disimpan?/e. Kuda/1-Kolam tertutup (laguna anaerobik)</t>
        </is>
      </c>
      <c r="XT1" s="92" t="inlineStr">
        <is>
          <t>E. Dampak Terhadap Agrikultur /E9. Bagaimana kotoran ternak biasa disimpan?/e. Kuda/2-Disimpan basah (slurry)</t>
        </is>
      </c>
      <c r="XU1" s="92" t="inlineStr">
        <is>
          <t>E. Dampak Terhadap Agrikultur /E9. Bagaimana kotoran ternak biasa disimpan?/e. Kuda/3-Disimpan terbuka (dry lot)</t>
        </is>
      </c>
      <c r="XV1" s="92" t="inlineStr">
        <is>
          <t>E. Dampak Terhadap Agrikultur /E9. Bagaimana kotoran ternak biasa disimpan?/e. Kuda/4-Disimpan dalam kotak bersekat</t>
        </is>
      </c>
      <c r="XW1" s="92" t="inlineStr">
        <is>
          <t>E. Dampak Terhadap Agrikultur /E9. Bagaimana kotoran ternak biasa disimpan?/e. Kuda/5-Untuk disebar di tanah (dan dibajak)</t>
        </is>
      </c>
      <c r="XX1" s="92" t="inlineStr">
        <is>
          <t>E. Dampak Terhadap Agrikultur /E9. Bagaimana kotoran ternak biasa disimpan?/e. Kuda/6-Digester biogas</t>
        </is>
      </c>
      <c r="XY1" s="92" t="inlineStr">
        <is>
          <t>E. Dampak Terhadap Agrikultur /E9. Bagaimana kotoran ternak biasa disimpan?/e. Kuda/7-Dibakar untuk bahan bakar</t>
        </is>
      </c>
      <c r="XZ1" s="92" t="inlineStr">
        <is>
          <t>E. Dampak Terhadap Agrikultur /E9. Bagaimana kotoran ternak biasa disimpan?/e. Kuda/8-Dibiarkan tersebar di ladang penggembalaan</t>
        </is>
      </c>
      <c r="YA1" s="92" t="inlineStr">
        <is>
          <t>E. Dampak Terhadap Agrikultur /E9. Bagaimana kotoran ternak biasa disimpan?/f. Kambing</t>
        </is>
      </c>
      <c r="YB1" s="92" t="inlineStr">
        <is>
          <t>E. Dampak Terhadap Agrikultur /E9. Bagaimana kotoran ternak biasa disimpan?/f. Kambing/1-Disebarkan ke lahan terbuka</t>
        </is>
      </c>
      <c r="YC1" s="92" t="inlineStr">
        <is>
          <t>E. Dampak Terhadap Agrikultur /E9. Bagaimana kotoran ternak biasa disimpan?/f. Kambing/2-Dibuang ke sungai</t>
        </is>
      </c>
      <c r="YD1" s="92" t="inlineStr">
        <is>
          <t>E. Dampak Terhadap Agrikultur /E9. Bagaimana kotoran ternak biasa disimpan?/f. Kambing/3-Dijual</t>
        </is>
      </c>
      <c r="YE1" s="92" t="inlineStr">
        <is>
          <t>E. Dampak Terhadap Agrikultur /E9. Bagaimana kotoran ternak biasa disimpan?/f. Kambing/4-Lainnya</t>
        </is>
      </c>
      <c r="YF1" s="92" t="inlineStr">
        <is>
          <t>E. Dampak Terhadap Agrikultur /E9. Bagaimana kotoran ternak biasa disimpan?/f. Kambing/1-Kolam tertutup (laguna anaerobik)</t>
        </is>
      </c>
      <c r="YG1" s="92" t="inlineStr">
        <is>
          <t>E. Dampak Terhadap Agrikultur /E9. Bagaimana kotoran ternak biasa disimpan?/f. Kambing/2-Disimpan basah (slurry)</t>
        </is>
      </c>
      <c r="YH1" s="92" t="inlineStr">
        <is>
          <t>E. Dampak Terhadap Agrikultur /E9. Bagaimana kotoran ternak biasa disimpan?/f. Kambing/3-Disimpan terbuka (dry lot)</t>
        </is>
      </c>
      <c r="YI1" s="92" t="inlineStr">
        <is>
          <t>E. Dampak Terhadap Agrikultur /E9. Bagaimana kotoran ternak biasa disimpan?/f. Kambing/4-Disimpan dalam kotak bersekat</t>
        </is>
      </c>
      <c r="YJ1" s="92" t="inlineStr">
        <is>
          <t>E. Dampak Terhadap Agrikultur /E9. Bagaimana kotoran ternak biasa disimpan?/f. Kambing/5-Untuk disebar di tanah (dan dibajak)</t>
        </is>
      </c>
      <c r="YK1" s="92" t="inlineStr">
        <is>
          <t>E. Dampak Terhadap Agrikultur /E9. Bagaimana kotoran ternak biasa disimpan?/f. Kambing/6-Digester biogas</t>
        </is>
      </c>
      <c r="YL1" s="92" t="inlineStr">
        <is>
          <t>E. Dampak Terhadap Agrikultur /E9. Bagaimana kotoran ternak biasa disimpan?/f. Kambing/7-Dibakar untuk bahan bakar</t>
        </is>
      </c>
      <c r="YM1" s="92" t="inlineStr">
        <is>
          <t>E. Dampak Terhadap Agrikultur /E9. Bagaimana kotoran ternak biasa disimpan?/f. Kambing/8-Dibiarkan tersebar di ladang penggembalaan</t>
        </is>
      </c>
      <c r="YN1" s="92" t="inlineStr">
        <is>
          <t>E. Dampak Terhadap Agrikultur /E9. Bagaimana kotoran ternak biasa disimpan?/g. Ayam</t>
        </is>
      </c>
      <c r="YO1" s="92" t="inlineStr">
        <is>
          <t>E. Dampak Terhadap Agrikultur /E9. Bagaimana kotoran ternak biasa disimpan?/g. Ayam/1-Disebarkan ke lahan terbuka</t>
        </is>
      </c>
      <c r="YP1" s="92" t="inlineStr">
        <is>
          <t>E. Dampak Terhadap Agrikultur /E9. Bagaimana kotoran ternak biasa disimpan?/g. Ayam/2-Dibuang ke sungai</t>
        </is>
      </c>
      <c r="YQ1" s="92" t="inlineStr">
        <is>
          <t>E. Dampak Terhadap Agrikultur /E9. Bagaimana kotoran ternak biasa disimpan?/g. Ayam/3-Dijual</t>
        </is>
      </c>
      <c r="YR1" s="92" t="inlineStr">
        <is>
          <t>E. Dampak Terhadap Agrikultur /E9. Bagaimana kotoran ternak biasa disimpan?/g. Ayam/4-Lainnya</t>
        </is>
      </c>
      <c r="YS1" s="92" t="inlineStr">
        <is>
          <t>E. Dampak Terhadap Agrikultur /E9. Bagaimana kotoran ternak biasa disimpan?/g. Ayam/1-Kolam tertutup (laguna anaerobik)</t>
        </is>
      </c>
      <c r="YT1" s="92" t="inlineStr">
        <is>
          <t>E. Dampak Terhadap Agrikultur /E9. Bagaimana kotoran ternak biasa disimpan?/g. Ayam/2-Disimpan basah (slurry)</t>
        </is>
      </c>
      <c r="YU1" s="92" t="inlineStr">
        <is>
          <t>E. Dampak Terhadap Agrikultur /E9. Bagaimana kotoran ternak biasa disimpan?/g. Ayam/3-Disimpan terbuka (dry lot)</t>
        </is>
      </c>
      <c r="YV1" s="92" t="inlineStr">
        <is>
          <t>E. Dampak Terhadap Agrikultur /E9. Bagaimana kotoran ternak biasa disimpan?/g. Ayam/4-Disimpan dalam kotak bersekat</t>
        </is>
      </c>
      <c r="YW1" s="92" t="inlineStr">
        <is>
          <t>E. Dampak Terhadap Agrikultur /E9. Bagaimana kotoran ternak biasa disimpan?/g. Ayam/5-Untuk disebar di tanah (dan dibajak)</t>
        </is>
      </c>
      <c r="YX1" s="92" t="inlineStr">
        <is>
          <t>E. Dampak Terhadap Agrikultur /E9. Bagaimana kotoran ternak biasa disimpan?/g. Ayam/6-Digester biogas</t>
        </is>
      </c>
      <c r="YY1" s="92" t="inlineStr">
        <is>
          <t>E. Dampak Terhadap Agrikultur /E9. Bagaimana kotoran ternak biasa disimpan?/g. Ayam/7-Dibakar untuk bahan bakar</t>
        </is>
      </c>
      <c r="YZ1" s="92" t="inlineStr">
        <is>
          <t>E. Dampak Terhadap Agrikultur /E9. Bagaimana kotoran ternak biasa disimpan?/g. Ayam/8-Dibiarkan tersebar di ladang penggembalaan</t>
        </is>
      </c>
      <c r="ZA1" s="92" t="inlineStr">
        <is>
          <t>E. Dampak Terhadap Agrikultur /E9. Bagaimana kotoran ternak biasa disimpan?/h. Unggas lainnya</t>
        </is>
      </c>
      <c r="ZB1" s="92" t="inlineStr">
        <is>
          <t>E. Dampak Terhadap Agrikultur /E9. Bagaimana kotoran ternak biasa disimpan?/h. Unggas lainnya/1-Disebarkan ke lahan terbuka</t>
        </is>
      </c>
      <c r="ZC1" s="92" t="inlineStr">
        <is>
          <t>E. Dampak Terhadap Agrikultur /E9. Bagaimana kotoran ternak biasa disimpan?/h. Unggas lainnya/2-Dibuang ke sungai</t>
        </is>
      </c>
      <c r="ZD1" s="92" t="inlineStr">
        <is>
          <t>E. Dampak Terhadap Agrikultur /E9. Bagaimana kotoran ternak biasa disimpan?/h. Unggas lainnya/3-Dijual</t>
        </is>
      </c>
      <c r="ZE1" s="92" t="inlineStr">
        <is>
          <t>E. Dampak Terhadap Agrikultur /E9. Bagaimana kotoran ternak biasa disimpan?/h. Unggas lainnya/4-Lainnya</t>
        </is>
      </c>
      <c r="ZF1" s="92" t="inlineStr">
        <is>
          <t>E. Dampak Terhadap Agrikultur /E9. Bagaimana kotoran ternak biasa disimpan?/h. Unggas lainnya/1-Kolam tertutup (laguna anaerobik)</t>
        </is>
      </c>
      <c r="ZG1" s="92" t="inlineStr">
        <is>
          <t>E. Dampak Terhadap Agrikultur /E9. Bagaimana kotoran ternak biasa disimpan?/h. Unggas lainnya/2-Disimpan basah (slurry)</t>
        </is>
      </c>
      <c r="ZH1" s="92" t="inlineStr">
        <is>
          <t>E. Dampak Terhadap Agrikultur /E9. Bagaimana kotoran ternak biasa disimpan?/h. Unggas lainnya/3-Disimpan terbuka (dry lot)</t>
        </is>
      </c>
      <c r="ZI1" s="92" t="inlineStr">
        <is>
          <t>E. Dampak Terhadap Agrikultur /E9. Bagaimana kotoran ternak biasa disimpan?/h. Unggas lainnya/4-Disimpan dalam kotak bersekat</t>
        </is>
      </c>
      <c r="ZJ1" s="92" t="inlineStr">
        <is>
          <t>E. Dampak Terhadap Agrikultur /E9. Bagaimana kotoran ternak biasa disimpan?/h. Unggas lainnya/5-Untuk disebar di tanah (dan dibajak)</t>
        </is>
      </c>
      <c r="ZK1" s="92" t="inlineStr">
        <is>
          <t>E. Dampak Terhadap Agrikultur /E9. Bagaimana kotoran ternak biasa disimpan?/h. Unggas lainnya/6-Digester biogas</t>
        </is>
      </c>
      <c r="ZL1" s="92" t="inlineStr">
        <is>
          <t>E. Dampak Terhadap Agrikultur /E9. Bagaimana kotoran ternak biasa disimpan?/h. Unggas lainnya/7-Dibakar untuk bahan bakar</t>
        </is>
      </c>
      <c r="ZM1" s="92" t="inlineStr">
        <is>
          <t>E. Dampak Terhadap Agrikultur /E9. Bagaimana kotoran ternak biasa disimpan?/h. Unggas lainnya/8-Dibiarkan tersebar di ladang penggembalaan</t>
        </is>
      </c>
      <c r="ZN1" s="92" t="inlineStr">
        <is>
          <t>E. Dampak Terhadap Agrikultur /E10. Berapa banyak kotoran ternak yang dimasukkan ke dalam biodigester?/a. Sapi pedaging</t>
        </is>
      </c>
      <c r="ZO1" s="92" t="inlineStr">
        <is>
          <t>E. Dampak Terhadap Agrikultur /E10. Berapa banyak kotoran ternak yang dimasukkan ke dalam biodigester?/b. Sapi perah</t>
        </is>
      </c>
      <c r="ZP1" s="92" t="inlineStr">
        <is>
          <t>E. Dampak Terhadap Agrikultur /E10. Berapa banyak kotoran ternak yang dimasukkan ke dalam biodigester?/c. Sapi untuk kegunaan lain</t>
        </is>
      </c>
      <c r="ZQ1" s="92" t="inlineStr">
        <is>
          <t>E. Dampak Terhadap Agrikultur /E10. Berapa banyak kotoran ternak yang dimasukkan ke dalam biodigester?/d. Babi ternak</t>
        </is>
      </c>
      <c r="ZR1" s="92" t="inlineStr">
        <is>
          <t>E. Dampak Terhadap Agrikultur /E10. Berapa banyak kotoran ternak yang dimasukkan ke dalam biodigester?/e. Kuda</t>
        </is>
      </c>
      <c r="ZS1" s="92" t="inlineStr">
        <is>
          <t>E. Dampak Terhadap Agrikultur /E10. Berapa banyak kotoran ternak yang dimasukkan ke dalam biodigester?/f. Kambing</t>
        </is>
      </c>
      <c r="ZT1" s="92" t="inlineStr">
        <is>
          <t>E. Dampak Terhadap Agrikultur /E10. Berapa banyak kotoran ternak yang dimasukkan ke dalam biodigester?/g. Ayam</t>
        </is>
      </c>
      <c r="ZU1" s="92" t="inlineStr">
        <is>
          <t>E. Dampak Terhadap Agrikultur /E10. Berapa banyak kotoran ternak yang dimasukkan ke dalam biodigester?/h. Unggas lainnya</t>
        </is>
      </c>
      <c r="ZV1" s="92" t="inlineStr">
        <is>
          <t>E. Dampak Terhadap Agrikultur /E11. Seberapa sering Anda memberi pakan ternak Anda?/a. Sapi pedaging</t>
        </is>
      </c>
      <c r="ZW1" s="92" t="inlineStr">
        <is>
          <t>E. Dampak Terhadap Agrikultur /E11. Seberapa sering Anda memberi pakan ternak Anda?/b. Sapi perah</t>
        </is>
      </c>
      <c r="ZX1" s="92" t="inlineStr">
        <is>
          <t>E. Dampak Terhadap Agrikultur /E11. Seberapa sering Anda memberi pakan ternak Anda?/c. Sapi untuk kegunaan lain (misal kerbau)</t>
        </is>
      </c>
      <c r="ZY1" s="92" t="inlineStr">
        <is>
          <t>E. Dampak Terhadap Agrikultur /E11. Seberapa sering Anda memberi pakan ternak Anda?/d. Babi ternak</t>
        </is>
      </c>
      <c r="ZZ1" s="92" t="inlineStr">
        <is>
          <t>E. Dampak Terhadap Agrikultur /E11. Seberapa sering Anda memberi pakan ternak Anda?/e. Kuda</t>
        </is>
      </c>
      <c r="AAA1" s="92" t="inlineStr">
        <is>
          <t>E. Dampak Terhadap Agrikultur /E11. Seberapa sering Anda memberi pakan ternak Anda?/f. Kambing</t>
        </is>
      </c>
      <c r="AAB1" s="92" t="inlineStr">
        <is>
          <t>E. Dampak Terhadap Agrikultur /E11. Seberapa sering Anda memberi pakan ternak Anda?/g. Ayam</t>
        </is>
      </c>
      <c r="AAC1" s="92" t="inlineStr">
        <is>
          <t>E. Dampak Terhadap Agrikultur /E11. Seberapa sering Anda memberi pakan ternak Anda?/h. Unggas lainnya</t>
        </is>
      </c>
      <c r="AAD1" s="92" t="inlineStr">
        <is>
          <t>E. Dampak Terhadap Agrikultur /E12. Apa tipe pakan utama untuk ternak?/a. Sapi pedaging</t>
        </is>
      </c>
      <c r="AAE1" s="92" t="inlineStr">
        <is>
          <t>E. Dampak Terhadap Agrikultur /E12. Apa tipe pakan utama untuk ternak?/b. Sapi perah</t>
        </is>
      </c>
      <c r="AAF1" s="92" t="inlineStr">
        <is>
          <t>E. Dampak Terhadap Agrikultur /E12. Apa tipe pakan utama untuk ternak?/c. Sapi untuk kegunaan lain</t>
        </is>
      </c>
      <c r="AAG1" s="92" t="inlineStr">
        <is>
          <t>E. Dampak Terhadap Agrikultur /E12. Apa tipe pakan utama untuk ternak?/d. Babi ternak</t>
        </is>
      </c>
      <c r="AAH1" s="92" t="inlineStr">
        <is>
          <t>E. Dampak Terhadap Agrikultur /E12. Apa tipe pakan utama untuk ternak?/e. Kuda</t>
        </is>
      </c>
      <c r="AAI1" s="92" t="inlineStr">
        <is>
          <t>E. Dampak Terhadap Agrikultur /E12. Apa tipe pakan utama untuk ternak?/f. Kambing</t>
        </is>
      </c>
      <c r="AAJ1" s="92" t="inlineStr">
        <is>
          <t>E. Dampak Terhadap Agrikultur /E12. Apa tipe pakan utama untuk ternak?/g. Ayam</t>
        </is>
      </c>
      <c r="AAK1" s="92" t="inlineStr">
        <is>
          <t>E. Dampak Terhadap Agrikultur /E12. Apa tipe pakan utama untuk ternak?/h. Unggas lainnya</t>
        </is>
      </c>
      <c r="AAL1" s="92" t="inlineStr">
        <is>
          <t>E. Dampak Terhadap Agrikultur /E13. Apakah Anda menggunakan bio-slurry?</t>
        </is>
      </c>
      <c r="AAM1" s="92" t="inlineStr">
        <is>
          <t>E. Dampak Terhadap Agrikultur /E13-a. Dalam bentuk apa bioslurry yang Anda gunakan?</t>
        </is>
      </c>
      <c r="AAN1" s="92" t="inlineStr">
        <is>
          <t>E. Dampak Terhadap Agrikultur /E13-a. Dalam bentuk apa bioslurry yang Anda gunakan?/Padat</t>
        </is>
      </c>
      <c r="AAO1" s="92" t="inlineStr">
        <is>
          <t>E. Dampak Terhadap Agrikultur /E13-a. Dalam bentuk apa bioslurry yang Anda gunakan?/Cair</t>
        </is>
      </c>
      <c r="AAP1" s="92" t="inlineStr">
        <is>
          <t>E. Dampak Terhadap Agrikultur /E14. Berapa banyak bioslurry yang Anda gunakan setiap hari yang berasal  dari sistem biogas Anda?/liter/hari (cair)</t>
        </is>
      </c>
      <c r="AAQ1" s="92" t="inlineStr">
        <is>
          <t>E. Dampak Terhadap Agrikultur /E14. Berapa banyak bioslurry yang Anda gunakan setiap hari yang berasal  dari sistem biogas Anda?/kg/hari (padat)</t>
        </is>
      </c>
      <c r="AAR1" s="92" t="inlineStr">
        <is>
          <t>E. Dampak Terhadap Agrikultur /E15. Apakah Anda pernah mendapatkan pelatihan mengenai pemanfaatan  bio-slurry oleh CPO?</t>
        </is>
      </c>
      <c r="AAS1" s="92" t="inlineStr">
        <is>
          <t>E. Dampak Terhadap Agrikultur /E16. Apakah Anda mengetahui manfaat bio-slurry?</t>
        </is>
      </c>
      <c r="AAT1" s="92" t="inlineStr">
        <is>
          <t>E. Dampak Terhadap Agrikultur /E17. Bagaimana Anda memanfaatkan bio-slurry?</t>
        </is>
      </c>
      <c r="AAU1" s="92" t="inlineStr">
        <is>
          <t>E. Dampak Terhadap Agrikultur /E17. Bagaimana Anda memanfaatkan bio-slurry?/Digunakan untuk pupuk di lahan  pertanian sendiri</t>
        </is>
      </c>
      <c r="AAV1" s="92" t="inlineStr">
        <is>
          <t>E. Dampak Terhadap Agrikultur /E17. Bagaimana Anda memanfaatkan bio-slurry?/Digunakan untuk kegiatan  peternakan sendiri</t>
        </is>
      </c>
      <c r="AAW1" s="92" t="inlineStr">
        <is>
          <t>E. Dampak Terhadap Agrikultur /E17. Bagaimana Anda memanfaatkan bio-slurry?/Dijual - baik tanpa  diolah/diolah/dibuat kascing</t>
        </is>
      </c>
      <c r="AAX1" s="92" t="inlineStr">
        <is>
          <t>E. Dampak Terhadap Agrikultur /E17. Bagaimana Anda memanfaatkan bio-slurry?/Dibuang ke lahan sekitar kandang -  yg ditanami tanaman</t>
        </is>
      </c>
      <c r="AAY1" s="92" t="inlineStr">
        <is>
          <t>E. Dampak Terhadap Agrikultur /E17. Bagaimana Anda memanfaatkan bio-slurry?/Diberikan gratis ke orang  lain</t>
        </is>
      </c>
      <c r="AAZ1" s="92" t="inlineStr">
        <is>
          <t>E. Dampak Terhadap Agrikultur /E17. Bagaimana Anda memanfaatkan bio-slurry?/Didiamkan saja/dibiarkan di  tempatnya (di bak/kolam  penampung slurry)</t>
        </is>
      </c>
      <c r="ABA1" s="92" t="inlineStr">
        <is>
          <t>E. Dampak Terhadap Agrikultur /E17. Bagaimana Anda memanfaatkan bio-slurry?/Dibuang ke selokan</t>
        </is>
      </c>
      <c r="ABB1" s="92" t="inlineStr">
        <is>
          <t>E. Dampak Terhadap Agrikultur /E18. Jika digunakan sendiri, digunakan sebagai apa bioslurry Anda?/Pertanian:</t>
        </is>
      </c>
      <c r="ABC1" s="92" t="inlineStr">
        <is>
          <t>E. Dampak Terhadap Agrikultur /E18. Jika digunakan sendiri, digunakan sebagai apa bioslurry Anda?/Pertanian:/ Pupuk cair untuk tanaman</t>
        </is>
      </c>
      <c r="ABD1" s="92" t="inlineStr">
        <is>
          <t>E. Dampak Terhadap Agrikultur /E18. Jika digunakan sendiri, digunakan sebagai apa bioslurry Anda?/Pertanian:/Pembenah tanah (soil conditioner)</t>
        </is>
      </c>
      <c r="ABE1" s="92" t="inlineStr">
        <is>
          <t>E. Dampak Terhadap Agrikultur /E18. Jika digunakan sendiri, digunakan sebagai apa bioslurry Anda?/Pertanian:/Pestisida organik</t>
        </is>
      </c>
      <c r="ABF1" s="92" t="inlineStr">
        <is>
          <t>E. Dampak Terhadap Agrikultur /E18. Jika digunakan sendiri, digunakan sebagai apa bioslurry Anda?/Pertanian:/Media untuk pembibitan tanaman</t>
        </is>
      </c>
      <c r="ABG1" s="92" t="inlineStr">
        <is>
          <t>E. Dampak Terhadap Agrikultur /E18. Jika digunakan sendiri, digunakan sebagai apa bioslurry Anda?/Pertanian:/Lainnya</t>
        </is>
      </c>
      <c r="ABH1" s="92" t="inlineStr">
        <is>
          <t>E. Dampak Terhadap Agrikultur /E18. Jika digunakan sendiri, digunakan sebagai apa bioslurry Anda?/E18a-a. Lainnya:</t>
        </is>
      </c>
      <c r="ABI1" s="92" t="inlineStr">
        <is>
          <t>E. Dampak Terhadap Agrikultur /E18. Jika digunakan sendiri, digunakan sebagai apa bioslurry Anda?/Peternakan:</t>
        </is>
      </c>
      <c r="ABJ1" s="92" t="inlineStr">
        <is>
          <t>E. Dampak Terhadap Agrikultur /E18. Jika digunakan sendiri, digunakan sebagai apa bioslurry Anda?/Peternakan:/Campuran pakan ikan</t>
        </is>
      </c>
      <c r="ABK1" s="92" t="inlineStr">
        <is>
          <t>E. Dampak Terhadap Agrikultur /E18. Jika digunakan sendiri, digunakan sebagai apa bioslurry Anda?/Peternakan:/Campuran pakan  unggas</t>
        </is>
      </c>
      <c r="ABL1" s="92" t="inlineStr">
        <is>
          <t>E. Dampak Terhadap Agrikultur /E18. Jika digunakan sendiri, digunakan sebagai apa bioslurry Anda?/Peternakan:/Media ternak cacing</t>
        </is>
      </c>
      <c r="ABM1" s="92" t="inlineStr">
        <is>
          <t>E. Dampak Terhadap Agrikultur /E18. Jika digunakan sendiri, digunakan sebagai apa bioslurry Anda?/Peternakan:/Pupuk kolam ikan</t>
        </is>
      </c>
      <c r="ABN1" s="92" t="inlineStr">
        <is>
          <t>E. Dampak Terhadap Agrikultur /E18. Jika digunakan sendiri, digunakan sebagai apa bioslurry Anda?/Peternakan:/Lainnya</t>
        </is>
      </c>
      <c r="ABO1" s="92" t="inlineStr">
        <is>
          <t>E. Dampak Terhadap Agrikultur /E18. Jika digunakan sendiri, digunakan sebagai apa bioslurry Anda?/E18b-a. Lainnya:</t>
        </is>
      </c>
      <c r="ABP1" s="92" t="inlineStr">
        <is>
          <t>E. Dampak Terhadap Agrikultur /E19. Jika Anda menjual bioslurry, dalam bentuk apa Anda menjual bio-slurry?</t>
        </is>
      </c>
      <c r="ABQ1" s="92" t="inlineStr">
        <is>
          <t>E. Dampak Terhadap Agrikultur /E20. Untuk jenis tanaman pertanian apa yang Anda gunakan bioslurry?</t>
        </is>
      </c>
      <c r="ABR1" s="92" t="inlineStr">
        <is>
          <t>E. Dampak Terhadap Agrikultur /E21. Seberapa sering Anda memberi bioslurry ke lahan pertanian Anda?</t>
        </is>
      </c>
      <c r="ABS1" s="92" t="inlineStr">
        <is>
          <t>E. Dampak Terhadap Agrikultur /E22. Berapa luas lahan Anda (m2) yang menggunakan bioslurry sebagai pupuk?</t>
        </is>
      </c>
      <c r="ABT1" s="92" t="inlineStr">
        <is>
          <t>E. Dampak Terhadap Agrikultur /E23. Berapa luas lahan Anda (m2) di sekitar kandang yang menjadi tempat pembuangan bioslurry?</t>
        </is>
      </c>
      <c r="ABU1" s="92" t="inlineStr">
        <is>
          <t>E. Dampak Terhadap Agrikultur /E24. Berapa jumlah bioslurry yang Anda gunakan untuk digunakan di lahan pertanian Anda dalam sekali pemakaian?/Liter (cair)</t>
        </is>
      </c>
      <c r="ABV1" s="92" t="inlineStr">
        <is>
          <t>E. Dampak Terhadap Agrikultur /E24. Berapa jumlah bioslurry yang Anda gunakan untuk digunakan di lahan pertanian Anda dalam sekali pemakaian?/Kilogram (padat)</t>
        </is>
      </c>
      <c r="ABW1" s="92" t="inlineStr">
        <is>
          <t>E. Dampak Terhadap Agrikultur /E25. Jenis pupuk apa yang Anda gunakan sebelum menggunakan bioslurry untuk pertanian?</t>
        </is>
      </c>
      <c r="ABX1" s="92" t="inlineStr">
        <is>
          <t>E. Dampak Terhadap Agrikultur /E25-a. Lainnya:</t>
        </is>
      </c>
      <c r="ABY1" s="92" t="inlineStr">
        <is>
          <t>E. Dampak Terhadap Agrikultur /E26. Berapa banyak pupuk kimia yang Anda gunakan sebelum menggunakan bioslurry?</t>
        </is>
      </c>
      <c r="ABZ1" s="92" t="inlineStr">
        <is>
          <t>E. Dampak Terhadap Agrikultur /E26-a. Berapa harga pupuk tersebut (saat sebelum menggunakan bioslurry) ?</t>
        </is>
      </c>
      <c r="ACA1" s="92" t="inlineStr">
        <is>
          <t>E. Dampak Terhadap Agrikultur /E27. Berapa banyak pupuk kimia yang Anda gunakan setelah menggantinya dengan bioslurry?</t>
        </is>
      </c>
      <c r="ACB1" s="92" t="inlineStr">
        <is>
          <t>E. Dampak Terhadap Agrikultur /E27-a. Berapa harga pupuk tersebut sekarang?</t>
        </is>
      </c>
      <c r="ACC1" s="92" t="inlineStr">
        <is>
          <t>E. Dampak Terhadap Agrikultur /E28. Berapa banyak hasil pertanian yang dapat Anda panen sebelum menggunakan bioslurry?</t>
        </is>
      </c>
      <c r="ACD1" s="92" t="inlineStr">
        <is>
          <t>E. Dampak Terhadap Agrikultur /E29. Berapa banyak hasil pertanian yang dapat Anda panen setelah menggunakan bioslurry?</t>
        </is>
      </c>
      <c r="ACE1" s="92" t="inlineStr">
        <is>
          <t>E. Dampak Terhadap Agrikultur /E30. Apakah bio-slurry memungkinkan Anda untuk menanam jenis tanaman baru?</t>
        </is>
      </c>
      <c r="ACF1" s="92" t="inlineStr">
        <is>
          <t>E. Dampak Terhadap Agrikultur /E31. Bagaimana kualitas tanah Anda setelah penggunaan bioslurry?</t>
        </is>
      </c>
      <c r="ACG1" s="92" t="inlineStr">
        <is>
          <t>E. Dampak Terhadap Agrikultur /E32. Bagaimana ketahanan tanaman terhadap hama atau penyakit setelah  penggunaan bioslurry?</t>
        </is>
      </c>
      <c r="ACH1" s="92" t="inlineStr">
        <is>
          <t>E. Dampak Terhadap Agrikultur /E33. Apakah penggunaan bioslurry sebagai pupuk organik meningkatkan  ketahanan tanaman terhadap kekeringan?</t>
        </is>
      </c>
      <c r="ACI1" s="92" t="inlineStr">
        <is>
          <t>E. Dampak Terhadap Agrikultur /E34. Apakah penggunaan bioslurry meningkatkan kualitas atau kuantitas  pakan ternak yang dihasilkan dari kegiatan peternakan? (misal:  peningkatan jumlah rumput)</t>
        </is>
      </c>
      <c r="ACJ1" s="92" t="inlineStr">
        <is>
          <t>E. Dampak Terhadap Agrikultur /E35. Apakah penggunaan bioslurry untuk peternakan (seperti campuran  pakan ikan atau unggas) meningkatkan produktivitas hewan ternak  (misalnya, lebih cepat tumbuh, lebih banyak produksi susu atau telur)?</t>
        </is>
      </c>
      <c r="ACK1" s="92" t="inlineStr">
        <is>
          <t>E. Dampak Terhadap Agrikultur /E36. Jika tidak memanfaatkan bioslurry, mengapa?</t>
        </is>
      </c>
      <c r="ACL1" s="92" t="inlineStr">
        <is>
          <t>E. Dampak Terhadap Agrikultur /E36. Jika tidak memanfaatkan bioslurry, mengapa? /Tidak/kurang baik untuk tanaman</t>
        </is>
      </c>
      <c r="ACM1" s="92" t="inlineStr">
        <is>
          <t>E. Dampak Terhadap Agrikultur /E36. Jika tidak memanfaatkan bioslurry, mengapa? /Tidak memiliki tempat untuk menyimpan</t>
        </is>
      </c>
      <c r="ACN1" s="92" t="inlineStr">
        <is>
          <t>E. Dampak Terhadap Agrikultur /E36. Jika tidak memanfaatkan bioslurry, mengapa? /Tidak punya waktu mengumpulkannya</t>
        </is>
      </c>
      <c r="ACO1" s="92" t="inlineStr">
        <is>
          <t>E. Dampak Terhadap Agrikultur /E36. Jika tidak memanfaatkan bioslurry, mengapa? /Ladang/sawah terlalu jauh, sulit untuk mengangkut ke sana</t>
        </is>
      </c>
      <c r="ACP1" s="92" t="inlineStr">
        <is>
          <t>E. Dampak Terhadap Agrikultur /E36. Jika tidak memanfaatkan bioslurry, mengapa? /Belum tau bahwa bioslurry bagus untuk pupuk</t>
        </is>
      </c>
      <c r="ACQ1" s="92" t="inlineStr">
        <is>
          <t>E. Dampak Terhadap Agrikultur /E36. Jika tidak memanfaatkan bioslurry, mengapa? /Lebih praktis menggunakan pupuk kimia</t>
        </is>
      </c>
      <c r="ACR1" s="92" t="inlineStr">
        <is>
          <t>E. Dampak Terhadap Agrikultur /E36. Jika tidak memanfaatkan bioslurry, mengapa? /Lainnya</t>
        </is>
      </c>
      <c r="ACS1" s="92" t="inlineStr">
        <is>
          <t>E. Dampak Terhadap Agrikultur /E36-a. Lainnya:</t>
        </is>
      </c>
      <c r="ACT1" s="92" t="inlineStr">
        <is>
          <t>E. Dampak Terhadap Agrikultur /E37. Apakah ada informasi tambahan lain terkait dengan sumber bahan baku  pembuatan biogas?</t>
        </is>
      </c>
      <c r="ACU1" s="92" t="inlineStr">
        <is>
          <t>F. Dampak Terhadap Gender /F1. Apakah penggunaan biogas memberikan manfaat khusus bagi perempuan atau anak-anak dalam keluarga?</t>
        </is>
      </c>
      <c r="ACV1" s="92" t="inlineStr">
        <is>
          <t>F. Dampak Terhadap Gender /F2. Apakah secara umum beban kerja perempuan di rumah berkurang sejak  penggunaan biogas?</t>
        </is>
      </c>
      <c r="ACW1" s="92" t="inlineStr">
        <is>
          <t>F. Dampak Terhadap Gender /F3. Jika dengan pemasangan biogas Anda dapat menghemat uang atau  menambah pendapatan, siapa yang akan mengelola keuangan di rumah  tangga?</t>
        </is>
      </c>
      <c r="ACX1" s="92" t="inlineStr">
        <is>
          <t>F. Dampak Terhadap Gender /F4. Menurut Anda, apakah secara umum sistem biogas dapat meningkatkan pemberdayaan perempuan di komunitas Anda?</t>
        </is>
      </c>
      <c r="ACY1" s="92" t="inlineStr">
        <is>
          <t>G. Kepuasan dan Persepsi Pengguna /G1. Siapa yang terdampak manfaat dari penggunaan biogas?</t>
        </is>
      </c>
      <c r="ACZ1" s="92" t="inlineStr">
        <is>
          <t>G. Kepuasan dan Persepsi Pengguna /G1. Siapa yang terdampak manfaat dari penggunaan biogas? /Anggota keluarga - Laki-laki dewasa</t>
        </is>
      </c>
      <c r="ADA1" s="92" t="inlineStr">
        <is>
          <t>G. Kepuasan dan Persepsi Pengguna /G1. Siapa yang terdampak manfaat dari penggunaan biogas? /Anggota keluarga - Perempuan dewasa</t>
        </is>
      </c>
      <c r="ADB1" s="92" t="inlineStr">
        <is>
          <t>G. Kepuasan dan Persepsi Pengguna /G1. Siapa yang terdampak manfaat dari penggunaan biogas? /Anggota keluarga - Anak-anak</t>
        </is>
      </c>
      <c r="ADC1" s="92" t="inlineStr">
        <is>
          <t>G. Kepuasan dan Persepsi Pengguna /G1. Siapa yang terdampak manfaat dari penggunaan biogas? /Tidak ada manfaat</t>
        </is>
      </c>
      <c r="ADD1" s="92" t="inlineStr">
        <is>
          <t>G. Kepuasan dan Persepsi Pengguna /G2. Seberapa puas Anda secara keseluruhan dengan biogas yang Anda gunakan?</t>
        </is>
      </c>
      <c r="ADE1" s="92" t="inlineStr">
        <is>
          <t>G. Kepuasan dan Persepsi Pengguna /G3. Bagaimana Anda menilai kualitas konstruksi dan peralatan biogas Anda (kompor, lampu, gas tap, dll.)?</t>
        </is>
      </c>
      <c r="ADF1" s="92" t="inlineStr">
        <is>
          <t>G. Kepuasan dan Persepsi Pengguna /G4. Seberapa puas Anda dengan pemasangan sistem biogas?</t>
        </is>
      </c>
      <c r="ADG1" s="92" t="inlineStr">
        <is>
          <t>G. Kepuasan dan Persepsi Pengguna /G5. Seberapa puas Anda dengan pengurangan biaya energi rumah tangga yang dihasilkan oleh sistem biogas?</t>
        </is>
      </c>
      <c r="ADH1" s="92" t="inlineStr">
        <is>
          <t>G. Kepuasan dan Persepsi Pengguna /G6. Apakah ada peralatan yang perlu diganti dalam 12 bulan terakhir?</t>
        </is>
      </c>
      <c r="ADI1" s="92" t="inlineStr">
        <is>
          <t>G. Kepuasan dan Persepsi Pengguna /G6-a. Apa saja peralatan yang diganti?</t>
        </is>
      </c>
      <c r="ADJ1" s="92" t="inlineStr">
        <is>
          <t>G. Kepuasan dan Persepsi Pengguna /G7. Seberapa puas Anda dengan layanan yang diberikan oleh Construction Partner Organization (CPO)?</t>
        </is>
      </c>
      <c r="ADK1" s="92" t="inlineStr">
        <is>
          <t>G. Kepuasan dan Persepsi Pengguna /G8. Jika Anda merasa kurang puas, mengapa?</t>
        </is>
      </c>
      <c r="ADL1" s="92" t="inlineStr">
        <is>
          <t>G. Kepuasan dan Persepsi Pengguna /G8. Jika Anda merasa kurang puas, mengapa?/ Pelayanan kurang ramah</t>
        </is>
      </c>
      <c r="ADM1" s="92" t="inlineStr">
        <is>
          <t>G. Kepuasan dan Persepsi Pengguna /G8. Jika Anda merasa kurang puas, mengapa?/ Pelatihan yang diberikan kurang menyeluruh/tidak lengkap atau tidak  ada pelatihan</t>
        </is>
      </c>
      <c r="ADN1" s="92" t="inlineStr">
        <is>
          <t>G. Kepuasan dan Persepsi Pengguna /G8. Jika Anda merasa kurang puas, mengapa?/Sulit dihubungi ketika biogas bermasalah</t>
        </is>
      </c>
      <c r="ADO1" s="92" t="inlineStr">
        <is>
          <t>G. Kepuasan dan Persepsi Pengguna /G8. Jika Anda merasa kurang puas, mengapa?/Biogas yang dibangun sulit/tidak bisa langsung dioperasikan setelah  dibangun</t>
        </is>
      </c>
      <c r="ADP1" s="92" t="inlineStr">
        <is>
          <t>G. Kepuasan dan Persepsi Pengguna /G8. Jika Anda merasa kurang puas, mengapa?/ Monitoring/pengawasan tidak rutin</t>
        </is>
      </c>
      <c r="ADQ1" s="92" t="inlineStr">
        <is>
          <t>G. Kepuasan dan Persepsi Pengguna /G8. Jika Anda merasa kurang puas, mengapa?/Penanganan kerusakannya lambat</t>
        </is>
      </c>
      <c r="ADR1" s="92" t="inlineStr">
        <is>
          <t>G. Kepuasan dan Persepsi Pengguna /G8. Jika Anda merasa kurang puas, mengapa?/Kualitas yang diberikan tidak sesuai biaya yang dikeluarkan</t>
        </is>
      </c>
      <c r="ADS1" s="92" t="inlineStr">
        <is>
          <t>G. Kepuasan dan Persepsi Pengguna /G8. Jika Anda merasa kurang puas, mengapa?/ Lainnya</t>
        </is>
      </c>
      <c r="ADT1" s="92" t="inlineStr">
        <is>
          <t>G. Kepuasan dan Persepsi Pengguna /G8-. Lainnya:</t>
        </is>
      </c>
      <c r="ADU1" s="92" t="inlineStr">
        <is>
          <t>G. Kepuasan dan Persepsi Pengguna /G9. Jika ada kerusakan, apa yang Anda lakukan?</t>
        </is>
      </c>
      <c r="ADV1" s="92" t="inlineStr">
        <is>
          <t>G. Kepuasan dan Persepsi Pengguna /G9. Jika ada kerusakan, apa yang Anda lakukan?/a. Menghubungi CPO atau pendamping</t>
        </is>
      </c>
      <c r="ADW1" s="92" t="inlineStr">
        <is>
          <t>G. Kepuasan dan Persepsi Pengguna /G9. Jika ada kerusakan, apa yang Anda lakukan?/b. Memperbaiki sendiri</t>
        </is>
      </c>
      <c r="ADX1" s="92" t="inlineStr">
        <is>
          <t>G. Kepuasan dan Persepsi Pengguna /G9. Jika ada kerusakan, apa yang Anda lakukan?/c. Dibiarkan saja</t>
        </is>
      </c>
      <c r="ADY1" s="92" t="inlineStr">
        <is>
          <t>G. Kepuasan dan Persepsi Pengguna /G9. Jika ada kerusakan, apa yang Anda lakukan?/d. Lainnya</t>
        </is>
      </c>
      <c r="ADZ1" s="92" t="inlineStr">
        <is>
          <t>G. Kepuasan dan Persepsi Pengguna /G9. Jika ada kerusakan, apa yang Anda lakukan?/Menghubungi CPO atau pendamping</t>
        </is>
      </c>
      <c r="AEA1" s="92" t="inlineStr">
        <is>
          <t>G. Kepuasan dan Persepsi Pengguna /G9. Jika ada kerusakan, apa yang Anda lakukan?/Memperbaiki sendiri</t>
        </is>
      </c>
      <c r="AEB1" s="92" t="inlineStr">
        <is>
          <t>G. Kepuasan dan Persepsi Pengguna /G9. Jika ada kerusakan, apa yang Anda lakukan?/Dibiarkan saja</t>
        </is>
      </c>
      <c r="AEC1" s="92" t="inlineStr">
        <is>
          <t>G. Kepuasan dan Persepsi Pengguna /G9. Jika ada kerusakan, apa yang Anda lakukan?/Lainnya</t>
        </is>
      </c>
      <c r="AED1" s="92" t="inlineStr">
        <is>
          <t>G. Kepuasan dan Persepsi Pengguna /G9-a. Lainnya:</t>
        </is>
      </c>
      <c r="AEE1" s="92" t="inlineStr">
        <is>
          <t>G. Kepuasan dan Persepsi Pengguna /G10. Jika menghubungi CPO, siapa yang menghubungi?</t>
        </is>
      </c>
      <c r="AEF1" s="92" t="inlineStr">
        <is>
          <t>G. Kepuasan dan Persepsi Pengguna /G10-a. Lainnya:</t>
        </is>
      </c>
      <c r="AEG1" s="92" t="inlineStr">
        <is>
          <t>G. Kepuasan dan Persepsi Pengguna /G11. Bagaimana Anda menghubungi CPO?</t>
        </is>
      </c>
      <c r="AEH1" s="92" t="inlineStr">
        <is>
          <t>G. Kepuasan dan Persepsi Pengguna /G11-a. Lainnya:</t>
        </is>
      </c>
      <c r="AEI1" s="92" t="inlineStr">
        <is>
          <t>G. Kepuasan dan Persepsi Pengguna /G12. Apakah Anda memiliki saran untuk meningkatkan layanan dan kualitas  sistem biogas?</t>
        </is>
      </c>
      <c r="AEJ1" s="92" t="inlineStr">
        <is>
          <t>G. Kepuasan dan Persepsi Pengguna /G13. Apakah Anda merasa didengar  oleh pihak penyedia layanan saat  memberikan masukan?</t>
        </is>
      </c>
      <c r="AEK1" s="92" t="inlineStr">
        <is>
          <t>G. Kepuasan dan Persepsi Pengguna /G14. Apa saja manfaat yang Anda rasakan dari memiliki instalasi biogas?</t>
        </is>
      </c>
      <c r="AEL1" s="92" t="inlineStr">
        <is>
          <t>G. Kepuasan dan Persepsi Pengguna /G14. Apa saja manfaat yang Anda rasakan dari memiliki instalasi biogas?/Pengurangan pengeluaran  rumah tangga (bahan bakar  minyak, pupuk, dll.)</t>
        </is>
      </c>
      <c r="AEM1" s="92" t="inlineStr">
        <is>
          <t>G. Kepuasan dan Persepsi Pengguna /G14. Apa saja manfaat yang Anda rasakan dari memiliki instalasi biogas?/ Lebih mudah mendapatkan  energi</t>
        </is>
      </c>
      <c r="AEN1" s="92" t="inlineStr">
        <is>
          <t>G. Kepuasan dan Persepsi Pengguna /G14. Apa saja manfaat yang Anda rasakan dari memiliki instalasi biogas?/Pasokan energi yang andal</t>
        </is>
      </c>
      <c r="AEO1" s="92" t="inlineStr">
        <is>
          <t>G. Kepuasan dan Persepsi Pengguna /G14. Apa saja manfaat yang Anda rasakan dari memiliki instalasi biogas?/ Memasak lebih cepat</t>
        </is>
      </c>
      <c r="AEP1" s="92" t="inlineStr">
        <is>
          <t>G. Kepuasan dan Persepsi Pengguna /G14. Apa saja manfaat yang Anda rasakan dari memiliki instalasi biogas?/ Lebih aman</t>
        </is>
      </c>
      <c r="AEQ1" s="92" t="inlineStr">
        <is>
          <t>G. Kepuasan dan Persepsi Pengguna /G14. Apa saja manfaat yang Anda rasakan dari memiliki instalasi biogas?/ Pengurangan waktu dan tenaga</t>
        </is>
      </c>
      <c r="AER1" s="92" t="inlineStr">
        <is>
          <t>G. Kepuasan dan Persepsi Pengguna /G14. Apa saja manfaat yang Anda rasakan dari memiliki instalasi biogas?/Peningkatan kebersihan  kandang ternak</t>
        </is>
      </c>
      <c r="AES1" s="92" t="inlineStr">
        <is>
          <t>G. Kepuasan dan Persepsi Pengguna /G14. Apa saja manfaat yang Anda rasakan dari memiliki instalasi biogas?/Pemanfaatan bio-slurry sebagai  pupuk</t>
        </is>
      </c>
      <c r="AET1" s="92" t="inlineStr">
        <is>
          <t>G. Kepuasan dan Persepsi Pengguna /G14. Apa saja manfaat yang Anda rasakan dari memiliki instalasi biogas?/Dapur lebih bersih dan bebas  asap</t>
        </is>
      </c>
      <c r="AEU1" s="92" t="inlineStr">
        <is>
          <t>G. Kepuasan dan Persepsi Pengguna /G14. Apa saja manfaat yang Anda rasakan dari memiliki instalasi biogas?/Dapat dibayar melalui skema  kredit</t>
        </is>
      </c>
      <c r="AEV1" s="92" t="inlineStr">
        <is>
          <t>G. Kepuasan dan Persepsi Pengguna /G14. Apa saja manfaat yang Anda rasakan dari memiliki instalasi biogas?/ Mendapatkan subsidi</t>
        </is>
      </c>
      <c r="AEW1" s="92" t="inlineStr">
        <is>
          <t>G. Kepuasan dan Persepsi Pengguna /G14. Apa saja manfaat yang Anda rasakan dari memiliki instalasi biogas?/Lainnya</t>
        </is>
      </c>
      <c r="AEX1" s="92" t="inlineStr">
        <is>
          <t>G. Kepuasan dan Persepsi Pengguna /G14-a. Lainnya:</t>
        </is>
      </c>
      <c r="AEY1" s="92" t="inlineStr">
        <is>
          <t>G. Kepuasan dan Persepsi Pengguna /G15. Apa alasan utama Anda memutuskan untuk memasang biogas? (Pilih satu)</t>
        </is>
      </c>
      <c r="AEZ1" s="92" t="inlineStr">
        <is>
          <t>G. Kepuasan dan Persepsi Pengguna /G15-a. Lainnya:</t>
        </is>
      </c>
      <c r="AFA1" s="92" t="inlineStr">
        <is>
          <t>G. Kepuasan dan Persepsi Pengguna /G16. Dari mana Anda mendapatkan informasi tentang biogas sebelum menjadi pengguna?</t>
        </is>
      </c>
      <c r="AFB1" s="92" t="inlineStr">
        <is>
          <t>G. Kepuasan dan Persepsi Pengguna /G16-a. Lainnya:</t>
        </is>
      </c>
      <c r="AFC1" s="92" t="inlineStr">
        <is>
          <t>Dokumentasi Survei/Unggah Foto Biodigester</t>
        </is>
      </c>
      <c r="AFD1" s="92" t="inlineStr">
        <is>
          <t>Dokumentasi Survei/Unggah Foto Biodigester_URL</t>
        </is>
      </c>
      <c r="AFE1" s="92" t="inlineStr">
        <is>
          <t>Dokumentasi Survei/Unggah Foto Proses Wawancara</t>
        </is>
      </c>
      <c r="AFF1" s="92" t="inlineStr">
        <is>
          <t>Dokumentasi Survei/Unggah Foto Proses Wawancara_URL</t>
        </is>
      </c>
      <c r="AFG1" s="92" t="inlineStr">
        <is>
          <t>Catatan Validasi Enum/Nama Enum/Username</t>
        </is>
      </c>
      <c r="AFH1" s="92" t="inlineStr">
        <is>
          <t>Catatan Validasi Enum/Catatan Validsi Enumerator (Field Notes)</t>
        </is>
      </c>
      <c r="AFI1" s="92" t="inlineStr">
        <is>
          <t>Catatan Validasi Enum/Jelaskan jika ada jawaban tidak lengkap, meragukan, atau butuh keterangan tambahan</t>
        </is>
      </c>
    </row>
    <row r="2">
      <c r="A2" s="93" t="n">
        <v>46164</v>
      </c>
      <c r="B2" s="93" t="n">
        <v>46171</v>
      </c>
      <c r="C2" t="inlineStr">
        <is>
          <t>Solihin</t>
        </is>
      </c>
      <c r="D2" t="inlineStr">
        <is>
          <t>Achmad hasan</t>
        </is>
      </c>
      <c r="E2" t="n">
        <v>81233648558</v>
      </c>
      <c r="F2" t="inlineStr">
        <is>
          <t>-7.8917912. 112.8079402</t>
        </is>
      </c>
      <c r="G2" t="n">
        <v>-7.89</v>
      </c>
      <c r="H2" t="n">
        <v>112.8079402</v>
      </c>
      <c r="I2" t="n">
        <v/>
      </c>
      <c r="J2" t="n">
        <v/>
      </c>
      <c r="K2" t="n">
        <v/>
      </c>
      <c r="L2" t="inlineStr">
        <is>
          <t>-7.8918077. 112.8079358</t>
        </is>
      </c>
      <c r="M2" t="n">
        <v>-7.8918077</v>
      </c>
      <c r="N2" t="n">
        <v>112.8079358</v>
      </c>
      <c r="O2" t="n">
        <v/>
      </c>
      <c r="P2" t="n">
        <v/>
      </c>
      <c r="Q2" t="n">
        <v/>
      </c>
      <c r="R2" t="inlineStr">
        <is>
          <t>Jawa Timur</t>
        </is>
      </c>
      <c r="S2" t="n">
        <v>0</v>
      </c>
      <c r="T2" t="n">
        <v>0</v>
      </c>
      <c r="U2" t="n">
        <v>0</v>
      </c>
      <c r="V2" t="n">
        <v>0</v>
      </c>
      <c r="W2" t="n">
        <v>0</v>
      </c>
      <c r="X2" t="n">
        <v>1</v>
      </c>
      <c r="Y2" t="n">
        <v>0</v>
      </c>
      <c r="Z2" t="n">
        <v>0</v>
      </c>
      <c r="AA2" t="n">
        <v>0</v>
      </c>
      <c r="AB2" t="n">
        <v>0</v>
      </c>
      <c r="AC2" t="inlineStr">
        <is>
          <t>Pasuruan</t>
        </is>
      </c>
      <c r="AD2" t="inlineStr">
        <is>
          <t>Tutur</t>
        </is>
      </c>
      <c r="AE2" t="inlineStr">
        <is>
          <t>Gendro</t>
        </is>
      </c>
      <c r="AF2" t="inlineStr">
        <is>
          <t>Kpsp setia kawan</t>
        </is>
      </c>
      <c r="AG2" t="inlineStr">
        <is>
          <t>Skp 0939</t>
        </is>
      </c>
      <c r="AH2" t="n">
        <v>3</v>
      </c>
      <c r="AI2" t="inlineStr">
        <is>
          <t>VPA2</t>
        </is>
      </c>
      <c r="AJ2" t="inlineStr">
        <is>
          <t>Aktif</t>
        </is>
      </c>
      <c r="AK2" t="n">
        <v>34</v>
      </c>
      <c r="AL2" t="inlineStr">
        <is>
          <t>Laki-laki</t>
        </is>
      </c>
      <c r="AM2" t="inlineStr">
        <is>
          <t>Sudah menikah</t>
        </is>
      </c>
      <c r="AN2" t="inlineStr">
        <is>
          <t>SMA/Sederajat</t>
        </is>
      </c>
      <c r="AO2" t="inlineStr">
        <is>
          <t>Peternak</t>
        </is>
      </c>
      <c r="AP2" t="n">
        <v>0</v>
      </c>
      <c r="AQ2" t="n">
        <v>1</v>
      </c>
      <c r="AR2" t="n">
        <v>0</v>
      </c>
      <c r="AS2" t="n">
        <v>0</v>
      </c>
      <c r="AT2" t="n">
        <v>0</v>
      </c>
      <c r="AU2" t="n">
        <v>0</v>
      </c>
      <c r="AV2" t="n">
        <v>0</v>
      </c>
      <c r="AW2" t="n">
        <v>0</v>
      </c>
      <c r="AX2" t="n">
        <v/>
      </c>
      <c r="AY2" t="inlineStr">
        <is>
          <t>Wiraswasta</t>
        </is>
      </c>
      <c r="AZ2" t="n">
        <v>0</v>
      </c>
      <c r="BA2" t="n">
        <v>0</v>
      </c>
      <c r="BB2" t="n">
        <v>0</v>
      </c>
      <c r="BC2" t="n">
        <v>1</v>
      </c>
      <c r="BD2" t="n">
        <v>0</v>
      </c>
      <c r="BE2" t="n">
        <v>0</v>
      </c>
      <c r="BF2" t="n">
        <v>0</v>
      </c>
      <c r="BG2" t="n">
        <v>0</v>
      </c>
      <c r="BH2" t="n">
        <v/>
      </c>
      <c r="BI2" t="inlineStr">
        <is>
          <t>&gt;Rp3.500.000</t>
        </is>
      </c>
      <c r="BJ2" t="n">
        <v>2</v>
      </c>
      <c r="BK2" t="n">
        <v>2</v>
      </c>
      <c r="BL2" t="n">
        <v>1</v>
      </c>
      <c r="BM2" t="n">
        <v>0</v>
      </c>
      <c r="BN2" t="inlineStr">
        <is>
          <t>Milik sendiri</t>
        </is>
      </c>
      <c r="BO2" t="inlineStr">
        <is>
          <t>Permanen (dinding bata dan semen)</t>
        </is>
      </c>
      <c r="BP2" t="n">
        <v>1</v>
      </c>
      <c r="BQ2" t="n">
        <v>0</v>
      </c>
      <c r="BR2" t="n">
        <v>0</v>
      </c>
      <c r="BS2" t="n">
        <v>0</v>
      </c>
      <c r="BT2" t="n">
        <v>0</v>
      </c>
      <c r="BU2" t="n">
        <v/>
      </c>
      <c r="BV2" t="inlineStr">
        <is>
          <t>Keramik/ubin</t>
        </is>
      </c>
      <c r="BW2" t="n">
        <v>0</v>
      </c>
      <c r="BX2" t="n">
        <v>0</v>
      </c>
      <c r="BY2" t="n">
        <v>1</v>
      </c>
      <c r="BZ2" t="n">
        <v>0</v>
      </c>
      <c r="CA2" t="n">
        <v>0</v>
      </c>
      <c r="CB2" t="n">
        <v/>
      </c>
      <c r="CC2" t="inlineStr">
        <is>
          <t>Genting Asbes</t>
        </is>
      </c>
      <c r="CD2" t="n">
        <v>1</v>
      </c>
      <c r="CE2" t="n">
        <v>0</v>
      </c>
      <c r="CF2" t="n">
        <v>0</v>
      </c>
      <c r="CG2" t="n">
        <v>0</v>
      </c>
      <c r="CH2" t="n">
        <v>0</v>
      </c>
      <c r="CI2" t="n">
        <v>1</v>
      </c>
      <c r="CJ2" t="n">
        <v>0</v>
      </c>
      <c r="CK2" t="n">
        <v/>
      </c>
      <c r="CL2" t="inlineStr">
        <is>
          <t>Ya</t>
        </is>
      </c>
      <c r="CM2" t="n">
        <v>2022</v>
      </c>
      <c r="CN2" t="inlineStr">
        <is>
          <t>Fixed-Dome (Kubah Tetap)</t>
        </is>
      </c>
      <c r="CO2" t="inlineStr">
        <is>
          <t>8 m³ (6-7 ekor sapi, ±6,5 jam memasak/hari, ±65 kg slurry/hari)</t>
        </is>
      </c>
      <c r="CP2" t="inlineStr">
        <is>
          <t>Anggota keluarga - laki-laki</t>
        </is>
      </c>
      <c r="CQ2" t="n">
        <v/>
      </c>
      <c r="CR2" t="n">
        <v/>
      </c>
      <c r="CS2" t="n">
        <v/>
      </c>
      <c r="CT2" t="n">
        <v/>
      </c>
      <c r="CU2" t="n">
        <v>1</v>
      </c>
      <c r="CV2" t="n">
        <v>0</v>
      </c>
      <c r="CW2" t="n">
        <v>0</v>
      </c>
      <c r="CX2" t="n">
        <v>0</v>
      </c>
      <c r="CY2" t="inlineStr">
        <is>
          <t>Anggota keluarga - laki-laki Anggota keluarga - perempuan dewasa</t>
        </is>
      </c>
      <c r="CZ2" t="n">
        <v>1</v>
      </c>
      <c r="DA2" t="n">
        <v>1</v>
      </c>
      <c r="DB2" t="n">
        <v>0</v>
      </c>
      <c r="DC2" t="n">
        <v/>
      </c>
      <c r="DD2" t="inlineStr">
        <is>
          <t>Anggota keluarga - laki-laki</t>
        </is>
      </c>
      <c r="DE2" t="n">
        <v>1</v>
      </c>
      <c r="DF2" t="n">
        <v>0</v>
      </c>
      <c r="DG2" t="n">
        <v>0</v>
      </c>
      <c r="DH2" t="n">
        <v>0</v>
      </c>
      <c r="DI2" t="n">
        <v/>
      </c>
      <c r="DJ2" t="inlineStr">
        <is>
          <t>Anggota keluarga - laki-laki CPO atau pendamping</t>
        </is>
      </c>
      <c r="DK2" t="n">
        <v>1</v>
      </c>
      <c r="DL2" t="n">
        <v>0</v>
      </c>
      <c r="DM2" t="n">
        <v>1</v>
      </c>
      <c r="DN2" t="n">
        <v>0</v>
      </c>
      <c r="DO2" t="n">
        <v/>
      </c>
      <c r="DP2" t="inlineStr">
        <is>
          <t>Ya</t>
        </is>
      </c>
      <c r="DQ2" t="n">
        <v/>
      </c>
      <c r="DR2" t="n">
        <v/>
      </c>
      <c r="DS2" t="n">
        <v/>
      </c>
      <c r="DT2" t="n">
        <v/>
      </c>
      <c r="DU2" t="n">
        <v/>
      </c>
      <c r="DV2" t="n">
        <v/>
      </c>
      <c r="DW2" t="n">
        <v/>
      </c>
      <c r="DX2" t="n">
        <v/>
      </c>
      <c r="DY2" t="n">
        <v/>
      </c>
      <c r="DZ2" t="n">
        <v/>
      </c>
      <c r="EA2" t="n">
        <v/>
      </c>
      <c r="EB2" t="n">
        <v/>
      </c>
      <c r="EC2" t="n">
        <v/>
      </c>
      <c r="ED2" t="n">
        <v/>
      </c>
      <c r="EE2" t="n">
        <v/>
      </c>
      <c r="EF2" t="n">
        <v/>
      </c>
      <c r="EG2" t="n">
        <v/>
      </c>
      <c r="EH2" t="n">
        <v/>
      </c>
      <c r="EI2" t="inlineStr">
        <is>
          <t>Tidak ada masalah</t>
        </is>
      </c>
      <c r="EJ2" t="n">
        <v>0</v>
      </c>
      <c r="EK2" t="n">
        <v>0</v>
      </c>
      <c r="EL2" t="n">
        <v>0</v>
      </c>
      <c r="EM2" t="n">
        <v>1</v>
      </c>
      <c r="EN2" t="n">
        <v>0</v>
      </c>
      <c r="EO2" t="n">
        <v/>
      </c>
      <c r="EP2" t="inlineStr">
        <is>
          <t>Ya, cukup jelas dan mudah diikuti</t>
        </is>
      </c>
      <c r="EQ2" t="inlineStr">
        <is>
          <t>Bukan pelatihan</t>
        </is>
      </c>
      <c r="ER2" t="inlineStr">
        <is>
          <t>CPO atau pendamping Pegawai koperasi</t>
        </is>
      </c>
      <c r="ES2" t="n">
        <v>1</v>
      </c>
      <c r="ET2" t="n">
        <v>0</v>
      </c>
      <c r="EU2" t="n">
        <v>1</v>
      </c>
      <c r="EV2" t="n">
        <v>0</v>
      </c>
      <c r="EW2" t="n">
        <v/>
      </c>
      <c r="EX2" t="inlineStr">
        <is>
          <t>Anggota keluarga - Laki-laki Anggota keluarga - Perempuan dewasa</t>
        </is>
      </c>
      <c r="EY2" t="n">
        <v>1</v>
      </c>
      <c r="EZ2" t="n">
        <v>1</v>
      </c>
      <c r="FA2" t="n">
        <v>0</v>
      </c>
      <c r="FB2" t="n">
        <v/>
      </c>
      <c r="FC2" t="inlineStr">
        <is>
          <t>Setiap bulan</t>
        </is>
      </c>
      <c r="FD2" t="n">
        <v/>
      </c>
      <c r="FE2" t="inlineStr">
        <is>
          <t>Mengetahui</t>
        </is>
      </c>
      <c r="FF2" t="inlineStr">
        <is>
          <t>Selalu (setiap hari)</t>
        </is>
      </c>
      <c r="FG2" t="inlineStr">
        <is>
          <t>Mengetahui</t>
        </is>
      </c>
      <c r="FH2" t="inlineStr">
        <is>
          <t>Sering (setiap minggu)</t>
        </is>
      </c>
      <c r="FI2" t="inlineStr">
        <is>
          <t>Mengetahui</t>
        </is>
      </c>
      <c r="FJ2" t="inlineStr">
        <is>
          <t>Selalu (setiap hari)</t>
        </is>
      </c>
      <c r="FK2" t="inlineStr">
        <is>
          <t>Mengetahui</t>
        </is>
      </c>
      <c r="FL2" t="inlineStr">
        <is>
          <t>Jarang (setiap bulan atau lebih)</t>
        </is>
      </c>
      <c r="FM2" t="inlineStr">
        <is>
          <t>Mengetahui</t>
        </is>
      </c>
      <c r="FN2" t="inlineStr">
        <is>
          <t>Jarang (setiap bulan atau lebih)</t>
        </is>
      </c>
      <c r="FO2" t="inlineStr">
        <is>
          <t>Mengetahui</t>
        </is>
      </c>
      <c r="FP2" t="inlineStr">
        <is>
          <t>Jarang (setiap bulan atau lebih)</t>
        </is>
      </c>
      <c r="FQ2" t="inlineStr">
        <is>
          <t>Mengetahui</t>
        </is>
      </c>
      <c r="FR2" t="inlineStr">
        <is>
          <t>Ya</t>
        </is>
      </c>
      <c r="FS2" t="inlineStr">
        <is>
          <t>Mengetahui</t>
        </is>
      </c>
      <c r="FT2" t="inlineStr">
        <is>
          <t>Ya, selalu</t>
        </is>
      </c>
      <c r="FU2" t="inlineStr">
        <is>
          <t>Laki-laki dewasa</t>
        </is>
      </c>
      <c r="FV2" t="n">
        <v>1</v>
      </c>
      <c r="FW2" t="n">
        <v>0</v>
      </c>
      <c r="FX2" t="n">
        <v>0</v>
      </c>
      <c r="FY2" t="n">
        <v>0</v>
      </c>
      <c r="FZ2" t="inlineStr">
        <is>
          <t>Cukup memahami</t>
        </is>
      </c>
      <c r="GA2" t="inlineStr">
        <is>
          <t>Lainnya CPO</t>
        </is>
      </c>
      <c r="GB2" t="n">
        <v>1</v>
      </c>
      <c r="GC2" t="n">
        <v>0</v>
      </c>
      <c r="GD2" t="n">
        <v>0</v>
      </c>
      <c r="GE2" t="n">
        <v>1</v>
      </c>
      <c r="GF2" t="inlineStr">
        <is>
          <t>Tukang pekerja</t>
        </is>
      </c>
      <c r="GG2" t="inlineStr">
        <is>
          <t>Sering</t>
        </is>
      </c>
      <c r="GH2" t="inlineStr">
        <is>
          <t>Ya</t>
        </is>
      </c>
      <c r="GI2" t="inlineStr">
        <is>
          <t>Tetangga Teman/keluarga</t>
        </is>
      </c>
      <c r="GJ2" t="n">
        <v>1</v>
      </c>
      <c r="GK2" t="n">
        <v>1</v>
      </c>
      <c r="GL2" t="n">
        <v>0</v>
      </c>
      <c r="GM2" t="n">
        <v>0</v>
      </c>
      <c r="GN2" t="n">
        <v/>
      </c>
      <c r="GO2" t="n">
        <v>8</v>
      </c>
      <c r="GP2" t="inlineStr">
        <is>
          <t>Sebagian</t>
        </is>
      </c>
      <c r="GQ2" t="inlineStr">
        <is>
          <t>Kayu bakar</t>
        </is>
      </c>
      <c r="GR2" t="n">
        <v>0</v>
      </c>
      <c r="GS2" t="n">
        <v>1</v>
      </c>
      <c r="GT2" t="n">
        <v>0</v>
      </c>
      <c r="GU2" t="n">
        <v>0</v>
      </c>
      <c r="GV2" t="n">
        <v>0</v>
      </c>
      <c r="GW2" t="n">
        <v>0</v>
      </c>
      <c r="GX2" t="n">
        <v>0</v>
      </c>
      <c r="GY2" t="n">
        <v/>
      </c>
      <c r="GZ2" t="inlineStr">
        <is>
          <t>Ya</t>
        </is>
      </c>
      <c r="HA2" t="n">
        <v/>
      </c>
      <c r="HB2" t="n">
        <v/>
      </c>
      <c r="HC2" t="n">
        <v/>
      </c>
      <c r="HD2" t="n">
        <v/>
      </c>
      <c r="HE2" t="n">
        <v/>
      </c>
      <c r="HF2" t="n">
        <v/>
      </c>
      <c r="HG2" t="n">
        <v/>
      </c>
      <c r="HH2" t="n">
        <v/>
      </c>
      <c r="HI2" t="n">
        <v/>
      </c>
      <c r="HJ2" t="n">
        <v/>
      </c>
      <c r="HK2" t="n">
        <v/>
      </c>
      <c r="HL2" t="n">
        <v/>
      </c>
      <c r="HM2" t="n">
        <v/>
      </c>
      <c r="HN2" t="n">
        <v/>
      </c>
      <c r="HO2" t="n">
        <v/>
      </c>
      <c r="HP2" t="n">
        <v/>
      </c>
      <c r="HQ2" t="n">
        <v/>
      </c>
      <c r="HR2" t="n">
        <v/>
      </c>
      <c r="HS2" t="n">
        <v/>
      </c>
      <c r="HT2" t="n">
        <v/>
      </c>
      <c r="HU2" t="n">
        <v/>
      </c>
      <c r="HV2" t="n">
        <v/>
      </c>
      <c r="HW2" t="n">
        <v/>
      </c>
      <c r="HX2" t="n">
        <v/>
      </c>
      <c r="HY2" t="n">
        <v>100</v>
      </c>
      <c r="HZ2" t="n">
        <v>100000</v>
      </c>
      <c r="IA2" t="n">
        <v/>
      </c>
      <c r="IB2" t="n">
        <v/>
      </c>
      <c r="IC2" t="n">
        <v/>
      </c>
      <c r="ID2" t="n">
        <v/>
      </c>
      <c r="IE2" t="n">
        <v/>
      </c>
      <c r="IF2" t="n">
        <v/>
      </c>
      <c r="IG2" t="n">
        <v/>
      </c>
      <c r="IH2" t="n">
        <v/>
      </c>
      <c r="II2" t="n">
        <v/>
      </c>
      <c r="IJ2" t="n">
        <v/>
      </c>
      <c r="IK2" t="inlineStr">
        <is>
          <t>65-80 kg</t>
        </is>
      </c>
      <c r="IL2" t="inlineStr">
        <is>
          <t>3-5 jam</t>
        </is>
      </c>
      <c r="IM2" t="inlineStr">
        <is>
          <t>Ya</t>
        </is>
      </c>
      <c r="IN2" t="inlineStr">
        <is>
          <t>Tidak</t>
        </is>
      </c>
      <c r="IO2" t="inlineStr">
        <is>
          <t>Lebih bersih</t>
        </is>
      </c>
      <c r="IP2" t="inlineStr">
        <is>
          <t>Lebih jarang (lebih sering tidak terpapar asap)</t>
        </is>
      </c>
      <c r="IQ2" t="inlineStr">
        <is>
          <t>Tidak pernah</t>
        </is>
      </c>
      <c r="IR2" t="n">
        <v/>
      </c>
      <c r="IS2" t="n">
        <v/>
      </c>
      <c r="IT2" t="n">
        <v/>
      </c>
      <c r="IU2" t="n">
        <v/>
      </c>
      <c r="IV2" t="n">
        <v/>
      </c>
      <c r="IW2" t="n">
        <v/>
      </c>
      <c r="IX2" t="n">
        <v/>
      </c>
      <c r="IY2" t="n">
        <v/>
      </c>
      <c r="IZ2" t="inlineStr">
        <is>
          <t>Tidak pernah</t>
        </is>
      </c>
      <c r="JA2" t="n">
        <v/>
      </c>
      <c r="JB2" t="n">
        <v/>
      </c>
      <c r="JC2" t="n">
        <v/>
      </c>
      <c r="JD2" t="n">
        <v/>
      </c>
      <c r="JE2" t="n">
        <v/>
      </c>
      <c r="JF2" t="n">
        <v/>
      </c>
      <c r="JG2" t="n">
        <v/>
      </c>
      <c r="JH2" t="n">
        <v/>
      </c>
      <c r="JI2" t="inlineStr">
        <is>
          <t>Tidak pernah</t>
        </is>
      </c>
      <c r="JJ2" t="n">
        <v/>
      </c>
      <c r="JK2" t="n">
        <v/>
      </c>
      <c r="JL2" t="n">
        <v/>
      </c>
      <c r="JM2" t="n">
        <v/>
      </c>
      <c r="JN2" t="n">
        <v/>
      </c>
      <c r="JO2" t="n">
        <v/>
      </c>
      <c r="JP2" t="n">
        <v/>
      </c>
      <c r="JQ2" t="n">
        <v/>
      </c>
      <c r="JR2" t="inlineStr">
        <is>
          <t>Tidak pernah</t>
        </is>
      </c>
      <c r="JS2" t="n">
        <v/>
      </c>
      <c r="JT2" t="n">
        <v/>
      </c>
      <c r="JU2" t="n">
        <v/>
      </c>
      <c r="JV2" t="n">
        <v/>
      </c>
      <c r="JW2" t="n">
        <v/>
      </c>
      <c r="JX2" t="n">
        <v/>
      </c>
      <c r="JY2" t="n">
        <v/>
      </c>
      <c r="JZ2" t="n">
        <v/>
      </c>
      <c r="KA2" t="inlineStr">
        <is>
          <t>Tidak pernah</t>
        </is>
      </c>
      <c r="KB2" t="n">
        <v/>
      </c>
      <c r="KC2" t="n">
        <v/>
      </c>
      <c r="KD2" t="n">
        <v/>
      </c>
      <c r="KE2" t="n">
        <v/>
      </c>
      <c r="KF2" t="n">
        <v/>
      </c>
      <c r="KG2" t="n">
        <v/>
      </c>
      <c r="KH2" t="n">
        <v/>
      </c>
      <c r="KI2" t="n">
        <v/>
      </c>
      <c r="KJ2" t="inlineStr">
        <is>
          <t>Tidak pernah</t>
        </is>
      </c>
      <c r="KK2" t="n">
        <v/>
      </c>
      <c r="KL2" t="n">
        <v/>
      </c>
      <c r="KM2" t="n">
        <v/>
      </c>
      <c r="KN2" t="n">
        <v/>
      </c>
      <c r="KO2" t="n">
        <v/>
      </c>
      <c r="KP2" t="n">
        <v/>
      </c>
      <c r="KQ2" t="n">
        <v/>
      </c>
      <c r="KR2" t="n">
        <v/>
      </c>
      <c r="KS2" t="inlineStr">
        <is>
          <t>Cukup membaik</t>
        </is>
      </c>
      <c r="KT2" t="inlineStr">
        <is>
          <t>0-1 kali</t>
        </is>
      </c>
      <c r="KU2" t="inlineStr">
        <is>
          <t>0-1 kali</t>
        </is>
      </c>
      <c r="KV2" t="inlineStr">
        <is>
          <t>Perempuan dewasa Anak-anak (0-18 tahun)</t>
        </is>
      </c>
      <c r="KW2" t="n">
        <v>0</v>
      </c>
      <c r="KX2" t="n">
        <v>1</v>
      </c>
      <c r="KY2" t="n">
        <v>1</v>
      </c>
      <c r="KZ2" t="n">
        <v>0</v>
      </c>
      <c r="LA2" t="inlineStr">
        <is>
          <t>Cukup membaik</t>
        </is>
      </c>
      <c r="LB2" t="inlineStr">
        <is>
          <t>Cukup membaik</t>
        </is>
      </c>
      <c r="LC2" t="n">
        <v>0</v>
      </c>
      <c r="LD2" t="n">
        <v>5</v>
      </c>
      <c r="LE2" t="n">
        <v>0</v>
      </c>
      <c r="LF2" t="n">
        <v>0</v>
      </c>
      <c r="LG2" t="inlineStr">
        <is>
          <t>Ya</t>
        </is>
      </c>
      <c r="LH2" t="n">
        <v>100000</v>
      </c>
      <c r="LI2" t="n">
        <v/>
      </c>
      <c r="LJ2" t="inlineStr">
        <is>
          <t>Kebutuhan rumah tangga</t>
        </is>
      </c>
      <c r="LK2" t="n">
        <v>0</v>
      </c>
      <c r="LL2" t="n">
        <v>0</v>
      </c>
      <c r="LM2" t="n">
        <v>0</v>
      </c>
      <c r="LN2" t="n">
        <v>0</v>
      </c>
      <c r="LO2" t="n">
        <v>1</v>
      </c>
      <c r="LP2" t="n">
        <v>0</v>
      </c>
      <c r="LQ2" t="n">
        <v>0</v>
      </c>
      <c r="LR2" t="n">
        <v/>
      </c>
      <c r="LS2" t="n">
        <v>10</v>
      </c>
      <c r="LT2" t="n">
        <v>0</v>
      </c>
      <c r="LU2" t="n">
        <v>0</v>
      </c>
      <c r="LV2" t="n">
        <v>10</v>
      </c>
      <c r="LW2" t="n">
        <v>0</v>
      </c>
      <c r="LX2" t="n">
        <v>0</v>
      </c>
      <c r="LY2" t="n">
        <v>5</v>
      </c>
      <c r="LZ2" t="n">
        <v>0</v>
      </c>
      <c r="MA2" t="n">
        <v>0</v>
      </c>
      <c r="MB2" t="inlineStr">
        <is>
          <t>Ya</t>
        </is>
      </c>
      <c r="MC2" t="n">
        <v>60</v>
      </c>
      <c r="MD2" t="n">
        <v>15</v>
      </c>
      <c r="ME2" t="n">
        <v>0</v>
      </c>
      <c r="MF2" t="n">
        <v>0</v>
      </c>
      <c r="MG2" t="n">
        <v>0</v>
      </c>
      <c r="MH2" t="n">
        <v>0</v>
      </c>
      <c r="MI2" t="inlineStr">
        <is>
          <t>Istirahat</t>
        </is>
      </c>
      <c r="MJ2" t="n">
        <v>0</v>
      </c>
      <c r="MK2" t="n">
        <v>0</v>
      </c>
      <c r="ML2" t="n">
        <v>1</v>
      </c>
      <c r="MM2" t="n">
        <v>0</v>
      </c>
      <c r="MN2" t="n">
        <v>0</v>
      </c>
      <c r="MO2" t="n">
        <v>0</v>
      </c>
      <c r="MP2" t="n">
        <v/>
      </c>
      <c r="MQ2" t="n">
        <v/>
      </c>
      <c r="MR2" t="inlineStr">
        <is>
          <t>Sdh capek</t>
        </is>
      </c>
      <c r="MS2" t="n">
        <v/>
      </c>
      <c r="MT2" t="inlineStr">
        <is>
          <t>Sdh capek ingin istirahat</t>
        </is>
      </c>
      <c r="MU2" t="inlineStr">
        <is>
          <t>Tidak</t>
        </is>
      </c>
      <c r="MV2" t="n">
        <v/>
      </c>
      <c r="MW2" t="n">
        <v/>
      </c>
      <c r="MX2" t="n">
        <v/>
      </c>
      <c r="MY2" t="n">
        <v/>
      </c>
      <c r="MZ2" t="n">
        <v/>
      </c>
      <c r="NA2" t="n">
        <v/>
      </c>
      <c r="NB2" t="n">
        <v/>
      </c>
      <c r="NC2" t="n">
        <v/>
      </c>
      <c r="ND2" t="n">
        <v/>
      </c>
      <c r="NE2" t="n">
        <v/>
      </c>
      <c r="NF2" t="n">
        <v/>
      </c>
      <c r="NG2" t="n">
        <v/>
      </c>
      <c r="NH2" t="n">
        <v/>
      </c>
      <c r="NI2" t="n">
        <v/>
      </c>
      <c r="NJ2" t="n">
        <v/>
      </c>
      <c r="NK2" t="n">
        <v/>
      </c>
      <c r="NL2" t="inlineStr">
        <is>
          <t>Tidak</t>
        </is>
      </c>
      <c r="NM2" t="inlineStr">
        <is>
          <t>100% kredit atau pinjaman</t>
        </is>
      </c>
      <c r="NN2" t="inlineStr">
        <is>
          <t>7.000.001-9.000.000</t>
        </is>
      </c>
      <c r="NO2" t="n">
        <v/>
      </c>
      <c r="NP2" t="n">
        <v/>
      </c>
      <c r="NQ2" t="inlineStr">
        <is>
          <t>Koperasi</t>
        </is>
      </c>
      <c r="NR2" t="n">
        <v/>
      </c>
      <c r="NS2" t="n">
        <v>36</v>
      </c>
      <c r="NT2" t="inlineStr">
        <is>
          <t>Anggota keluarga - Laki-laki dewasa</t>
        </is>
      </c>
      <c r="NU2" t="n">
        <v/>
      </c>
      <c r="NV2" t="n">
        <v/>
      </c>
      <c r="NW2" t="n">
        <v/>
      </c>
      <c r="NX2" t="inlineStr">
        <is>
          <t>Sedikit meningkat</t>
        </is>
      </c>
      <c r="NY2" t="n">
        <v>60</v>
      </c>
      <c r="NZ2" t="n">
        <v>0</v>
      </c>
      <c r="OA2" t="n">
        <v>0</v>
      </c>
      <c r="OB2" t="n">
        <v>0</v>
      </c>
      <c r="OC2" t="n">
        <v>15</v>
      </c>
      <c r="OD2" t="n">
        <v>0</v>
      </c>
      <c r="OE2" t="inlineStr">
        <is>
          <t>Lebih baik</t>
        </is>
      </c>
      <c r="OF2" t="inlineStr">
        <is>
          <t>Lebih baik (beda waktu memasak 5-30 menit, ATAU tidak lagi ada rasa/bau makanan yang berubah, ATAU alasan lainnya)</t>
        </is>
      </c>
      <c r="OG2" t="inlineStr">
        <is>
          <t>Ya</t>
        </is>
      </c>
      <c r="OH2" t="n">
        <v>0</v>
      </c>
      <c r="OI2" t="n">
        <v>13</v>
      </c>
      <c r="OJ2" t="n">
        <v>0</v>
      </c>
      <c r="OK2" t="n">
        <v>0</v>
      </c>
      <c r="OL2" t="n">
        <v>0</v>
      </c>
      <c r="OM2" t="n">
        <v>0</v>
      </c>
      <c r="ON2" t="n">
        <v>0</v>
      </c>
      <c r="OO2" t="n">
        <v>0</v>
      </c>
      <c r="OP2" t="inlineStr">
        <is>
          <t>Sapi perah</t>
        </is>
      </c>
      <c r="OQ2" t="n">
        <v>0</v>
      </c>
      <c r="OR2" t="n">
        <v>1</v>
      </c>
      <c r="OS2" t="n">
        <v>0</v>
      </c>
      <c r="OT2" t="n">
        <v>0</v>
      </c>
      <c r="OU2" t="n">
        <v>0</v>
      </c>
      <c r="OV2" t="n">
        <v>0</v>
      </c>
      <c r="OW2" t="n">
        <v>0</v>
      </c>
      <c r="OX2" t="n">
        <v>0</v>
      </c>
      <c r="OY2" t="n">
        <v/>
      </c>
      <c r="OZ2" t="n">
        <v/>
      </c>
      <c r="PA2" t="n">
        <v/>
      </c>
      <c r="PB2" t="n">
        <v/>
      </c>
      <c r="PC2" t="n">
        <v/>
      </c>
      <c r="PD2" t="n">
        <v/>
      </c>
      <c r="PE2" t="n">
        <v/>
      </c>
      <c r="PF2" t="n">
        <v/>
      </c>
      <c r="PG2" t="n">
        <v/>
      </c>
      <c r="PH2" t="n">
        <v/>
      </c>
      <c r="PI2" t="n">
        <v/>
      </c>
      <c r="PJ2" t="n">
        <v/>
      </c>
      <c r="PK2" t="n">
        <v/>
      </c>
      <c r="PL2" t="n">
        <v/>
      </c>
      <c r="PM2" t="n">
        <v/>
      </c>
      <c r="PN2" t="n">
        <v/>
      </c>
      <c r="PO2" t="n">
        <v/>
      </c>
      <c r="PP2" t="n">
        <v/>
      </c>
      <c r="PQ2" t="n">
        <v/>
      </c>
      <c r="PR2" t="n">
        <v/>
      </c>
      <c r="PS2" t="n">
        <v/>
      </c>
      <c r="PT2" t="n">
        <v/>
      </c>
      <c r="PU2" t="n">
        <v/>
      </c>
      <c r="PV2" t="n">
        <v/>
      </c>
      <c r="PW2" t="n">
        <v/>
      </c>
      <c r="PX2" t="n">
        <v/>
      </c>
      <c r="PY2" t="n">
        <v/>
      </c>
      <c r="PZ2" t="n">
        <v/>
      </c>
      <c r="QA2" t="n">
        <v/>
      </c>
      <c r="QB2" t="n">
        <v/>
      </c>
      <c r="QC2" t="n">
        <v/>
      </c>
      <c r="QD2" t="n">
        <v/>
      </c>
      <c r="QE2" t="inlineStr">
        <is>
          <t>1-Disebarkan ke lahan terbuka</t>
        </is>
      </c>
      <c r="QF2" t="n">
        <v/>
      </c>
      <c r="QG2" t="n">
        <v/>
      </c>
      <c r="QH2" t="n">
        <v/>
      </c>
      <c r="QI2" t="n">
        <v/>
      </c>
      <c r="QJ2" t="n">
        <v/>
      </c>
      <c r="QK2" t="n">
        <v>1</v>
      </c>
      <c r="QL2" t="n">
        <v>0</v>
      </c>
      <c r="QM2" t="n">
        <v>0</v>
      </c>
      <c r="QN2" t="n">
        <v>0</v>
      </c>
      <c r="QO2" t="n">
        <v/>
      </c>
      <c r="QP2" t="n">
        <v/>
      </c>
      <c r="QQ2" t="n">
        <v/>
      </c>
      <c r="QR2" t="n">
        <v/>
      </c>
      <c r="QS2" t="n">
        <v/>
      </c>
      <c r="QT2" t="n">
        <v/>
      </c>
      <c r="QU2" t="n">
        <v/>
      </c>
      <c r="QV2" t="n">
        <v/>
      </c>
      <c r="QW2" t="n">
        <v/>
      </c>
      <c r="QX2" t="n">
        <v/>
      </c>
      <c r="QY2" t="n">
        <v/>
      </c>
      <c r="QZ2" t="n">
        <v/>
      </c>
      <c r="RA2" t="n">
        <v/>
      </c>
      <c r="RB2" t="n">
        <v/>
      </c>
      <c r="RC2" t="n">
        <v/>
      </c>
      <c r="RD2" t="n">
        <v/>
      </c>
      <c r="RE2" t="n">
        <v/>
      </c>
      <c r="RF2" t="n">
        <v/>
      </c>
      <c r="RG2" t="n">
        <v/>
      </c>
      <c r="RH2" t="n">
        <v/>
      </c>
      <c r="RI2" t="n">
        <v/>
      </c>
      <c r="RJ2" t="n">
        <v/>
      </c>
      <c r="RK2" t="n">
        <v/>
      </c>
      <c r="RL2" t="n">
        <v/>
      </c>
      <c r="RM2" t="n">
        <v/>
      </c>
      <c r="RN2" t="n">
        <v/>
      </c>
      <c r="RO2" t="n">
        <v/>
      </c>
      <c r="RP2" t="n">
        <v/>
      </c>
      <c r="RQ2" t="n">
        <v/>
      </c>
      <c r="RR2" t="n">
        <v/>
      </c>
      <c r="RS2" t="n">
        <v/>
      </c>
      <c r="RT2" t="n">
        <v/>
      </c>
      <c r="RU2" t="n">
        <v/>
      </c>
      <c r="RV2" t="n">
        <v/>
      </c>
      <c r="RW2" t="n">
        <v/>
      </c>
      <c r="RX2" t="n">
        <v/>
      </c>
      <c r="RY2" t="n">
        <v/>
      </c>
      <c r="RZ2" t="n">
        <v/>
      </c>
      <c r="SA2" t="n">
        <v/>
      </c>
      <c r="SB2" t="n">
        <v/>
      </c>
      <c r="SC2" t="n">
        <v/>
      </c>
      <c r="SD2" t="n">
        <v/>
      </c>
      <c r="SE2" t="n">
        <v/>
      </c>
      <c r="SF2" t="n">
        <v/>
      </c>
      <c r="SG2" t="n">
        <v/>
      </c>
      <c r="SH2" t="n">
        <v/>
      </c>
      <c r="SI2" t="n">
        <v/>
      </c>
      <c r="SJ2" t="n">
        <v/>
      </c>
      <c r="SK2" t="n">
        <v/>
      </c>
      <c r="SL2" t="n">
        <v/>
      </c>
      <c r="SM2" t="n">
        <v/>
      </c>
      <c r="SN2" t="n">
        <v/>
      </c>
      <c r="SO2" t="n">
        <v/>
      </c>
      <c r="SP2" t="n">
        <v/>
      </c>
      <c r="SQ2" t="n">
        <v/>
      </c>
      <c r="SR2" t="n">
        <v/>
      </c>
      <c r="SS2" t="n">
        <v/>
      </c>
      <c r="ST2" t="n">
        <v/>
      </c>
      <c r="SU2" t="n">
        <v/>
      </c>
      <c r="SV2" t="n">
        <v/>
      </c>
      <c r="SW2" t="n">
        <v/>
      </c>
      <c r="SX2" t="n">
        <v/>
      </c>
      <c r="SY2" t="n">
        <v/>
      </c>
      <c r="SZ2" t="n">
        <v>5</v>
      </c>
      <c r="TA2" t="n">
        <v/>
      </c>
      <c r="TB2" t="n">
        <v/>
      </c>
      <c r="TC2" t="n">
        <v/>
      </c>
      <c r="TD2" t="n">
        <v/>
      </c>
      <c r="TE2" t="n">
        <v/>
      </c>
      <c r="TF2" t="n">
        <v/>
      </c>
      <c r="TG2" t="n">
        <v/>
      </c>
      <c r="TH2" t="n">
        <v/>
      </c>
      <c r="TI2" t="n">
        <v/>
      </c>
      <c r="TJ2" t="n">
        <v/>
      </c>
      <c r="TK2" t="n">
        <v/>
      </c>
      <c r="TL2" t="n">
        <v/>
      </c>
      <c r="TM2" t="n">
        <v/>
      </c>
      <c r="TN2" t="n">
        <v/>
      </c>
      <c r="TO2" t="n">
        <v/>
      </c>
      <c r="TP2" t="n">
        <v/>
      </c>
      <c r="TQ2" t="n">
        <v/>
      </c>
      <c r="TR2" t="n">
        <v/>
      </c>
      <c r="TS2" t="n">
        <v/>
      </c>
      <c r="TT2" t="n">
        <v/>
      </c>
      <c r="TU2" t="n">
        <v/>
      </c>
      <c r="TV2" t="n">
        <v/>
      </c>
      <c r="TW2" t="n">
        <v/>
      </c>
      <c r="TX2" t="n">
        <v/>
      </c>
      <c r="TY2" t="n">
        <v/>
      </c>
      <c r="TZ2" t="n">
        <v/>
      </c>
      <c r="UA2" t="n">
        <v/>
      </c>
      <c r="UB2" t="n">
        <v/>
      </c>
      <c r="UC2" t="n">
        <v/>
      </c>
      <c r="UD2" t="n">
        <v/>
      </c>
      <c r="UE2" t="n">
        <v/>
      </c>
      <c r="UF2" t="n">
        <v/>
      </c>
      <c r="UG2" t="n">
        <v/>
      </c>
      <c r="UH2" t="n">
        <v/>
      </c>
      <c r="UI2" t="n">
        <v/>
      </c>
      <c r="UJ2" t="n">
        <v/>
      </c>
      <c r="UK2" t="n">
        <v/>
      </c>
      <c r="UL2" t="n">
        <v/>
      </c>
      <c r="UM2" t="n">
        <v/>
      </c>
      <c r="UN2" t="n">
        <v/>
      </c>
      <c r="UO2" t="n">
        <v/>
      </c>
      <c r="UP2" t="n">
        <v/>
      </c>
      <c r="UQ2" t="n">
        <v/>
      </c>
      <c r="UR2" t="n">
        <v/>
      </c>
      <c r="US2" t="n">
        <v/>
      </c>
      <c r="UT2" t="n">
        <v/>
      </c>
      <c r="UU2" t="n">
        <v/>
      </c>
      <c r="UV2" t="inlineStr">
        <is>
          <t>Pemberian pakan di kandang</t>
        </is>
      </c>
      <c r="UW2" t="n">
        <v/>
      </c>
      <c r="UX2" t="n">
        <v/>
      </c>
      <c r="UY2" t="n">
        <v/>
      </c>
      <c r="UZ2" t="n">
        <v/>
      </c>
      <c r="VA2" t="n">
        <v/>
      </c>
      <c r="VB2" t="n">
        <v/>
      </c>
      <c r="VC2" t="n">
        <v/>
      </c>
      <c r="VD2" t="inlineStr">
        <is>
          <t>Jarang (2-3 minggu sekali)</t>
        </is>
      </c>
      <c r="VE2" t="n">
        <v/>
      </c>
      <c r="VF2" t="n">
        <v/>
      </c>
      <c r="VG2" t="n">
        <v/>
      </c>
      <c r="VH2" t="n">
        <v/>
      </c>
      <c r="VI2" t="n">
        <v/>
      </c>
      <c r="VJ2" t="n">
        <v/>
      </c>
      <c r="VK2" t="n">
        <v/>
      </c>
      <c r="VL2" t="inlineStr">
        <is>
          <t>Sering (1 kali sehari)</t>
        </is>
      </c>
      <c r="VM2" t="n">
        <v/>
      </c>
      <c r="VN2" t="n">
        <v/>
      </c>
      <c r="VO2" t="n">
        <v/>
      </c>
      <c r="VP2" t="n">
        <v/>
      </c>
      <c r="VQ2" t="n">
        <v/>
      </c>
      <c r="VR2" t="n">
        <v/>
      </c>
      <c r="VS2" t="n">
        <v/>
      </c>
      <c r="VT2" t="n">
        <v/>
      </c>
      <c r="VU2" t="n">
        <v/>
      </c>
      <c r="VV2" t="n">
        <v/>
      </c>
      <c r="VW2" t="n">
        <v/>
      </c>
      <c r="VX2" t="n">
        <v/>
      </c>
      <c r="VY2" t="n">
        <v/>
      </c>
      <c r="VZ2" t="n">
        <v/>
      </c>
      <c r="WA2" t="n">
        <v/>
      </c>
      <c r="WB2" t="n">
        <v/>
      </c>
      <c r="WC2" t="n">
        <v/>
      </c>
      <c r="WD2" t="n">
        <v/>
      </c>
      <c r="WE2" t="n">
        <v/>
      </c>
      <c r="WF2" t="inlineStr">
        <is>
          <t>6-Digester biogas</t>
        </is>
      </c>
      <c r="WG2" t="n">
        <v/>
      </c>
      <c r="WH2" t="n">
        <v/>
      </c>
      <c r="WI2" t="n">
        <v/>
      </c>
      <c r="WJ2" t="n">
        <v/>
      </c>
      <c r="WK2" t="n">
        <v>0</v>
      </c>
      <c r="WL2" t="n">
        <v>0</v>
      </c>
      <c r="WM2" t="n">
        <v>0</v>
      </c>
      <c r="WN2" t="n">
        <v>0</v>
      </c>
      <c r="WO2" t="n">
        <v>0</v>
      </c>
      <c r="WP2" t="n">
        <v>1</v>
      </c>
      <c r="WQ2" t="n">
        <v>0</v>
      </c>
      <c r="WR2" t="n">
        <v>0</v>
      </c>
      <c r="WS2" t="n">
        <v/>
      </c>
      <c r="WT2" t="n">
        <v/>
      </c>
      <c r="WU2" t="n">
        <v/>
      </c>
      <c r="WV2" t="n">
        <v/>
      </c>
      <c r="WW2" t="n">
        <v/>
      </c>
      <c r="WX2" t="n">
        <v/>
      </c>
      <c r="WY2" t="n">
        <v/>
      </c>
      <c r="WZ2" t="n">
        <v/>
      </c>
      <c r="XA2" t="n">
        <v/>
      </c>
      <c r="XB2" t="n">
        <v/>
      </c>
      <c r="XC2" t="n">
        <v/>
      </c>
      <c r="XD2" t="n">
        <v/>
      </c>
      <c r="XE2" t="n">
        <v/>
      </c>
      <c r="XF2" t="n">
        <v/>
      </c>
      <c r="XG2" t="n">
        <v/>
      </c>
      <c r="XH2" t="n">
        <v/>
      </c>
      <c r="XI2" t="n">
        <v/>
      </c>
      <c r="XJ2" t="n">
        <v/>
      </c>
      <c r="XK2" t="n">
        <v/>
      </c>
      <c r="XL2" t="n">
        <v/>
      </c>
      <c r="XM2" t="n">
        <v/>
      </c>
      <c r="XN2" t="n">
        <v/>
      </c>
      <c r="XO2" t="n">
        <v/>
      </c>
      <c r="XP2" t="n">
        <v/>
      </c>
      <c r="XQ2" t="n">
        <v/>
      </c>
      <c r="XR2" t="n">
        <v/>
      </c>
      <c r="XS2" t="n">
        <v/>
      </c>
      <c r="XT2" t="n">
        <v/>
      </c>
      <c r="XU2" t="n">
        <v/>
      </c>
      <c r="XV2" t="n">
        <v/>
      </c>
      <c r="XW2" t="n">
        <v/>
      </c>
      <c r="XX2" t="n">
        <v/>
      </c>
      <c r="XY2" t="n">
        <v/>
      </c>
      <c r="XZ2" t="n">
        <v/>
      </c>
      <c r="YA2" t="n">
        <v/>
      </c>
      <c r="YB2" t="n">
        <v/>
      </c>
      <c r="YC2" t="n">
        <v/>
      </c>
      <c r="YD2" t="n">
        <v/>
      </c>
      <c r="YE2" t="n">
        <v/>
      </c>
      <c r="YF2" t="n">
        <v/>
      </c>
      <c r="YG2" t="n">
        <v/>
      </c>
      <c r="YH2" t="n">
        <v/>
      </c>
      <c r="YI2" t="n">
        <v/>
      </c>
      <c r="YJ2" t="n">
        <v/>
      </c>
      <c r="YK2" t="n">
        <v/>
      </c>
      <c r="YL2" t="n">
        <v/>
      </c>
      <c r="YM2" t="n">
        <v/>
      </c>
      <c r="YN2" t="n">
        <v/>
      </c>
      <c r="YO2" t="n">
        <v/>
      </c>
      <c r="YP2" t="n">
        <v/>
      </c>
      <c r="YQ2" t="n">
        <v/>
      </c>
      <c r="YR2" t="n">
        <v/>
      </c>
      <c r="YS2" t="n">
        <v/>
      </c>
      <c r="YT2" t="n">
        <v/>
      </c>
      <c r="YU2" t="n">
        <v/>
      </c>
      <c r="YV2" t="n">
        <v/>
      </c>
      <c r="YW2" t="n">
        <v/>
      </c>
      <c r="YX2" t="n">
        <v/>
      </c>
      <c r="YY2" t="n">
        <v/>
      </c>
      <c r="YZ2" t="n">
        <v/>
      </c>
      <c r="ZA2" t="n">
        <v/>
      </c>
      <c r="ZB2" t="n">
        <v/>
      </c>
      <c r="ZC2" t="n">
        <v/>
      </c>
      <c r="ZD2" t="n">
        <v/>
      </c>
      <c r="ZE2" t="n">
        <v/>
      </c>
      <c r="ZF2" t="n">
        <v/>
      </c>
      <c r="ZG2" t="n">
        <v/>
      </c>
      <c r="ZH2" t="n">
        <v/>
      </c>
      <c r="ZI2" t="n">
        <v/>
      </c>
      <c r="ZJ2" t="n">
        <v/>
      </c>
      <c r="ZK2" t="n">
        <v/>
      </c>
      <c r="ZL2" t="n">
        <v/>
      </c>
      <c r="ZM2" t="n">
        <v/>
      </c>
      <c r="ZN2" t="n">
        <v/>
      </c>
      <c r="ZO2" t="n">
        <v>50</v>
      </c>
      <c r="ZP2" t="n">
        <v/>
      </c>
      <c r="ZQ2" t="n">
        <v/>
      </c>
      <c r="ZR2" t="n">
        <v/>
      </c>
      <c r="ZS2" t="n">
        <v/>
      </c>
      <c r="ZT2" t="n">
        <v/>
      </c>
      <c r="ZU2" t="n">
        <v/>
      </c>
      <c r="ZV2" t="n">
        <v/>
      </c>
      <c r="ZW2" t="n">
        <v>3</v>
      </c>
      <c r="ZX2" t="n">
        <v/>
      </c>
      <c r="ZY2" t="n">
        <v/>
      </c>
      <c r="ZZ2" t="n">
        <v/>
      </c>
      <c r="AAA2" t="n">
        <v/>
      </c>
      <c r="AAB2" t="n">
        <v/>
      </c>
      <c r="AAC2" t="n">
        <v/>
      </c>
      <c r="AAD2" t="n">
        <v/>
      </c>
      <c r="AAE2" t="inlineStr">
        <is>
          <t>Pakan segar (misal: rumput)</t>
        </is>
      </c>
      <c r="AAF2" t="n">
        <v/>
      </c>
      <c r="AAG2" t="n">
        <v/>
      </c>
      <c r="AAH2" t="n">
        <v/>
      </c>
      <c r="AAI2" t="n">
        <v/>
      </c>
      <c r="AAJ2" t="n">
        <v/>
      </c>
      <c r="AAK2" t="n">
        <v/>
      </c>
      <c r="AAL2" t="inlineStr">
        <is>
          <t>Tidak</t>
        </is>
      </c>
      <c r="AAM2" t="n">
        <v/>
      </c>
      <c r="AAN2" t="n">
        <v/>
      </c>
      <c r="AAO2" t="n">
        <v/>
      </c>
      <c r="AAP2" t="n">
        <v/>
      </c>
      <c r="AAQ2" t="n">
        <v/>
      </c>
      <c r="AAR2" t="inlineStr">
        <is>
          <t>Tidak</t>
        </is>
      </c>
      <c r="AAS2" t="inlineStr">
        <is>
          <t>Mengetahui</t>
        </is>
      </c>
      <c r="AAT2" t="inlineStr">
        <is>
          <t>Dibuang ke selokan</t>
        </is>
      </c>
      <c r="AAU2" t="n">
        <v>0</v>
      </c>
      <c r="AAV2" t="n">
        <v>0</v>
      </c>
      <c r="AAW2" t="n">
        <v>0</v>
      </c>
      <c r="AAX2" t="n">
        <v>0</v>
      </c>
      <c r="AAY2" t="n">
        <v>0</v>
      </c>
      <c r="AAZ2" t="n">
        <v>0</v>
      </c>
      <c r="ABA2" t="n">
        <v>1</v>
      </c>
      <c r="ABB2" t="n">
        <v/>
      </c>
      <c r="ABC2" t="n">
        <v/>
      </c>
      <c r="ABD2" t="n">
        <v/>
      </c>
      <c r="ABE2" t="n">
        <v/>
      </c>
      <c r="ABF2" t="n">
        <v/>
      </c>
      <c r="ABG2" t="n">
        <v/>
      </c>
      <c r="ABH2" t="n">
        <v/>
      </c>
      <c r="ABI2" t="n">
        <v/>
      </c>
      <c r="ABJ2" t="n">
        <v/>
      </c>
      <c r="ABK2" t="n">
        <v/>
      </c>
      <c r="ABL2" t="n">
        <v/>
      </c>
      <c r="ABM2" t="n">
        <v/>
      </c>
      <c r="ABN2" t="n">
        <v/>
      </c>
      <c r="ABO2" t="n">
        <v/>
      </c>
      <c r="ABP2" t="n">
        <v/>
      </c>
      <c r="ABQ2" t="n">
        <v/>
      </c>
      <c r="ABR2" t="n">
        <v/>
      </c>
      <c r="ABS2" t="n">
        <v/>
      </c>
      <c r="ABT2" t="n">
        <v/>
      </c>
      <c r="ABU2" t="n">
        <v/>
      </c>
      <c r="ABV2" t="n">
        <v/>
      </c>
      <c r="ABW2" t="n">
        <v/>
      </c>
      <c r="ABX2" t="n">
        <v/>
      </c>
      <c r="ABY2" t="n">
        <v/>
      </c>
      <c r="ABZ2" t="n">
        <v/>
      </c>
      <c r="ACA2" t="n">
        <v/>
      </c>
      <c r="ACB2" t="n">
        <v/>
      </c>
      <c r="ACC2" t="n">
        <v/>
      </c>
      <c r="ACD2" t="n">
        <v/>
      </c>
      <c r="ACE2" t="n">
        <v/>
      </c>
      <c r="ACF2" t="n">
        <v/>
      </c>
      <c r="ACG2" t="n">
        <v/>
      </c>
      <c r="ACH2" t="n">
        <v/>
      </c>
      <c r="ACI2" t="n">
        <v/>
      </c>
      <c r="ACJ2" t="n">
        <v/>
      </c>
      <c r="ACK2" t="inlineStr">
        <is>
          <t>Tidak memiliki tempat untuk menyimpan Tidak punya waktu mengumpulkannya</t>
        </is>
      </c>
      <c r="ACL2" t="n">
        <v>0</v>
      </c>
      <c r="ACM2" t="n">
        <v>1</v>
      </c>
      <c r="ACN2" t="n">
        <v>1</v>
      </c>
      <c r="ACO2" t="n">
        <v>0</v>
      </c>
      <c r="ACP2" t="n">
        <v>0</v>
      </c>
      <c r="ACQ2" t="n">
        <v>0</v>
      </c>
      <c r="ACR2" t="n">
        <v>0</v>
      </c>
      <c r="ACS2" t="n">
        <v/>
      </c>
      <c r="ACT2" t="inlineStr">
        <is>
          <t>Kohe dr kandang sendiri dan berlebih utk biogas,</t>
        </is>
      </c>
      <c r="ACU2" t="inlineStr">
        <is>
          <t>Manfaat besar dan membantu kehidupan sehari-hari</t>
        </is>
      </c>
      <c r="ACV2" t="inlineStr">
        <is>
          <t>Sama saja</t>
        </is>
      </c>
      <c r="ACW2" t="inlineStr">
        <is>
          <t>Anggota keluarga - Perempuan dewasa</t>
        </is>
      </c>
      <c r="ACX2" t="inlineStr">
        <is>
          <t>Setuju</t>
        </is>
      </c>
      <c r="ACY2" t="inlineStr">
        <is>
          <t>Anggota keluarga - Perempuan dewasa Anggota keluarga - Laki-laki dewasa</t>
        </is>
      </c>
      <c r="ACZ2" t="n">
        <v>1</v>
      </c>
      <c r="ADA2" t="n">
        <v>1</v>
      </c>
      <c r="ADB2" t="n">
        <v>0</v>
      </c>
      <c r="ADC2" t="n">
        <v>0</v>
      </c>
      <c r="ADD2" t="inlineStr">
        <is>
          <t>Cukup puas</t>
        </is>
      </c>
      <c r="ADE2" t="inlineStr">
        <is>
          <t>Puas</t>
        </is>
      </c>
      <c r="ADF2" t="inlineStr">
        <is>
          <t>Puas</t>
        </is>
      </c>
      <c r="ADG2" t="inlineStr">
        <is>
          <t>Cukup puas</t>
        </is>
      </c>
      <c r="ADH2" t="inlineStr">
        <is>
          <t>Tidak</t>
        </is>
      </c>
      <c r="ADI2" t="n">
        <v/>
      </c>
      <c r="ADJ2" t="inlineStr">
        <is>
          <t>Cukup puas</t>
        </is>
      </c>
      <c r="ADK2" t="n">
        <v/>
      </c>
      <c r="ADL2" t="n">
        <v/>
      </c>
      <c r="ADM2" t="n">
        <v/>
      </c>
      <c r="ADN2" t="n">
        <v/>
      </c>
      <c r="ADO2" t="n">
        <v/>
      </c>
      <c r="ADP2" t="n">
        <v/>
      </c>
      <c r="ADQ2" t="n">
        <v/>
      </c>
      <c r="ADR2" t="n">
        <v/>
      </c>
      <c r="ADS2" t="n">
        <v/>
      </c>
      <c r="ADT2" t="n">
        <v/>
      </c>
      <c r="ADU2" t="inlineStr">
        <is>
          <t>Menghubungi CPO atau pendamping Memperbaiki sendiri</t>
        </is>
      </c>
      <c r="ADV2" t="n">
        <v>0</v>
      </c>
      <c r="ADW2" t="n">
        <v>0</v>
      </c>
      <c r="ADX2" t="n">
        <v>0</v>
      </c>
      <c r="ADY2" t="n">
        <v>0</v>
      </c>
      <c r="ADZ2" t="n">
        <v>1</v>
      </c>
      <c r="AEA2" t="n">
        <v>1</v>
      </c>
      <c r="AEB2" t="n">
        <v>0</v>
      </c>
      <c r="AEC2" t="n">
        <v>0</v>
      </c>
      <c r="AED2" t="inlineStr">
        <is>
          <t>Memanggil tukang</t>
        </is>
      </c>
      <c r="AEE2" t="inlineStr">
        <is>
          <t>Laki-laki dewasa</t>
        </is>
      </c>
      <c r="AEF2" t="n">
        <v/>
      </c>
      <c r="AEG2" t="inlineStr">
        <is>
          <t>Menelepon atau WA langsung</t>
        </is>
      </c>
      <c r="AEH2" t="n">
        <v/>
      </c>
      <c r="AEI2" t="inlineStr">
        <is>
          <t>Penambahan subsidi, penggantian dan pengecekan rutin ke lokasi2 yv ada diwilayah ..</t>
        </is>
      </c>
      <c r="AEJ2" t="inlineStr">
        <is>
          <t>Ya, selalu</t>
        </is>
      </c>
      <c r="AEK2" t="inlineStr">
        <is>
          <t>Pengurangan pengeluaran rumah tangga (bahan bakar minyak, pupuk, dll.) Lebih mudah mendapatkan energi Lebih aman</t>
        </is>
      </c>
      <c r="AEL2" t="n">
        <v>1</v>
      </c>
      <c r="AEM2" t="n">
        <v>1</v>
      </c>
      <c r="AEN2" t="n">
        <v>0</v>
      </c>
      <c r="AEO2" t="n">
        <v>0</v>
      </c>
      <c r="AEP2" t="n">
        <v>1</v>
      </c>
      <c r="AEQ2" t="n">
        <v>0</v>
      </c>
      <c r="AER2" t="n">
        <v>0</v>
      </c>
      <c r="AES2" t="n">
        <v>0</v>
      </c>
      <c r="AET2" t="n">
        <v>0</v>
      </c>
      <c r="AEU2" t="n">
        <v>0</v>
      </c>
      <c r="AEV2" t="n">
        <v>0</v>
      </c>
      <c r="AEW2" t="n">
        <v>0</v>
      </c>
      <c r="AEX2" t="n">
        <v/>
      </c>
      <c r="AEY2" t="inlineStr">
        <is>
          <t>Memasak lebih aman</t>
        </is>
      </c>
      <c r="AEZ2" t="n">
        <v/>
      </c>
      <c r="AFA2" t="inlineStr">
        <is>
          <t>Koperasi</t>
        </is>
      </c>
      <c r="AFB2" t="n">
        <v/>
      </c>
      <c r="AFC2" t="inlineStr">
        <is>
          <t>1779500740486.jpg</t>
        </is>
      </c>
      <c r="AFD2" t="inlineStr">
        <is>
          <t>https://kf.kobotoolbox.org/api/v2/assets/avstPQqLr3Ab3ZdcVTXZ6f/data/765407105/attachments/attCGtJd6W2rq2Q4EdwuA5Vm/</t>
        </is>
      </c>
      <c r="AFE2" t="inlineStr">
        <is>
          <t>1779500380408.jpg</t>
        </is>
      </c>
      <c r="AFF2" t="inlineStr">
        <is>
          <t>https://kf.kobotoolbox.org/api/v2/assets/avstPQqLr3Ab3ZdcVTXZ6f/data/765407105/attachments/attsMVvVzTz77deBCYBsuXj9/</t>
        </is>
      </c>
      <c r="AFG2" t="inlineStr">
        <is>
          <t>Solihin</t>
        </is>
      </c>
      <c r="AFH2" t="n">
        <v/>
      </c>
      <c r="AFI2" t="inlineStr">
        <is>
          <t>1. Pemakaian kayu bakar utk minum sapi saja tdk utk masak didapur makanan minum sehari2
 2. Pemakaian lpg utk manambah klau ada acara tertentu saja,, krn biogas tdk.mencukupi utk masak an besar , jarang digunakan . 
 3. Hrg kayu utk saat ini krn respinden memperkirakan upah ambil aja .utk hrg pasaran sktr 1000 sampai 1500 / kg</t>
        </is>
      </c>
    </row>
    <row r="3">
      <c r="A3" s="93" t="n">
        <v>46056</v>
      </c>
      <c r="B3" s="93" t="n">
        <v>46062</v>
      </c>
      <c r="C3" t="inlineStr">
        <is>
          <t>solihin</t>
        </is>
      </c>
      <c r="D3" t="inlineStr">
        <is>
          <t>adiwanto</t>
        </is>
      </c>
      <c r="E3" t="n">
        <v>85129868556</v>
      </c>
      <c r="F3" t="inlineStr">
        <is>
          <t>-7.9057666 112.7958378 1073.699951171875 4.97</t>
        </is>
      </c>
      <c r="G3" t="n">
        <v>-7.9057666</v>
      </c>
      <c r="H3" t="n">
        <v>112.7958378</v>
      </c>
      <c r="I3" t="n">
        <v>1073.699951</v>
      </c>
      <c r="J3" t="n">
        <v>4.97</v>
      </c>
      <c r="K3" t="n">
        <v>0</v>
      </c>
      <c r="L3" t="inlineStr">
        <is>
          <t>-7.9057666 112.7955453 1073.699951171875 4.733</t>
        </is>
      </c>
      <c r="M3" t="n">
        <v>-7.9057666</v>
      </c>
      <c r="N3" t="n">
        <v>112.7955453</v>
      </c>
      <c r="O3" t="n">
        <v>1073.699951</v>
      </c>
      <c r="P3" t="n">
        <v>4.733</v>
      </c>
      <c r="Q3" t="n">
        <v>0</v>
      </c>
      <c r="R3" t="inlineStr">
        <is>
          <t>Jawa Timur</t>
        </is>
      </c>
      <c r="S3" t="n">
        <v>0</v>
      </c>
      <c r="T3" t="n">
        <v>0</v>
      </c>
      <c r="U3" t="n">
        <v>0</v>
      </c>
      <c r="V3" t="n">
        <v>0</v>
      </c>
      <c r="W3" t="n">
        <v>0</v>
      </c>
      <c r="X3" t="n">
        <v>1</v>
      </c>
      <c r="Y3" t="n">
        <v>0</v>
      </c>
      <c r="Z3" t="n">
        <v>0</v>
      </c>
      <c r="AA3" t="n">
        <v>0</v>
      </c>
      <c r="AB3" t="n">
        <v>0</v>
      </c>
      <c r="AC3" t="inlineStr">
        <is>
          <t>PASURUAN</t>
        </is>
      </c>
      <c r="AD3" t="inlineStr">
        <is>
          <t>TUTUR</t>
        </is>
      </c>
      <c r="AE3" t="inlineStr">
        <is>
          <t>GENDRO</t>
        </is>
      </c>
      <c r="AF3" t="inlineStr">
        <is>
          <t>KPSP SETIA KAWAN</t>
        </is>
      </c>
      <c r="AG3" t="inlineStr">
        <is>
          <t>SKP0035</t>
        </is>
      </c>
      <c r="AH3" t="n">
        <v>16</v>
      </c>
      <c r="AI3" t="inlineStr">
        <is>
          <t>VPA1</t>
        </is>
      </c>
      <c r="AJ3" t="inlineStr">
        <is>
          <t>Aktif</t>
        </is>
      </c>
      <c r="AK3" t="n">
        <v>54</v>
      </c>
      <c r="AL3" t="inlineStr">
        <is>
          <t>Laki-laki</t>
        </is>
      </c>
      <c r="AM3" t="inlineStr">
        <is>
          <t>Sudah menikah</t>
        </is>
      </c>
      <c r="AN3" t="inlineStr">
        <is>
          <t>SMP/Sederajat</t>
        </is>
      </c>
      <c r="AO3" t="inlineStr">
        <is>
          <t>Peternak</t>
        </is>
      </c>
      <c r="AP3" t="n">
        <v>0</v>
      </c>
      <c r="AQ3" t="n">
        <v>1</v>
      </c>
      <c r="AR3" t="n">
        <v>0</v>
      </c>
      <c r="AS3" t="n">
        <v>0</v>
      </c>
      <c r="AT3" t="n">
        <v>0</v>
      </c>
      <c r="AU3" t="n">
        <v>0</v>
      </c>
      <c r="AV3" t="n">
        <v>0</v>
      </c>
      <c r="AW3" t="n">
        <v>0</v>
      </c>
      <c r="AX3" t="n">
        <v/>
      </c>
      <c r="AY3" t="inlineStr">
        <is>
          <t>Tidak ada</t>
        </is>
      </c>
      <c r="AZ3" t="n">
        <v>0</v>
      </c>
      <c r="BA3" t="n">
        <v>0</v>
      </c>
      <c r="BB3" t="n">
        <v>0</v>
      </c>
      <c r="BC3" t="n">
        <v>0</v>
      </c>
      <c r="BD3" t="n">
        <v>0</v>
      </c>
      <c r="BE3" t="n">
        <v>0</v>
      </c>
      <c r="BF3" t="n">
        <v>0</v>
      </c>
      <c r="BG3" t="n">
        <v>1</v>
      </c>
      <c r="BH3" t="n">
        <v/>
      </c>
      <c r="BI3" t="inlineStr">
        <is>
          <t>&lt;Rp1.500.000</t>
        </is>
      </c>
      <c r="BJ3" t="n">
        <v>1</v>
      </c>
      <c r="BK3" t="n">
        <v>2</v>
      </c>
      <c r="BL3" t="n">
        <v>1</v>
      </c>
      <c r="BM3" t="n">
        <v>0</v>
      </c>
      <c r="BN3" t="inlineStr">
        <is>
          <t>Milik sendiri</t>
        </is>
      </c>
      <c r="BO3" t="inlineStr">
        <is>
          <t>Permanen (dinding bata dan semen)</t>
        </is>
      </c>
      <c r="BP3" t="n">
        <v>1</v>
      </c>
      <c r="BQ3" t="n">
        <v>0</v>
      </c>
      <c r="BR3" t="n">
        <v>0</v>
      </c>
      <c r="BS3" t="n">
        <v>0</v>
      </c>
      <c r="BT3" t="n">
        <v>0</v>
      </c>
      <c r="BU3" t="n">
        <v/>
      </c>
      <c r="BV3" t="inlineStr">
        <is>
          <t>Keramik/ubin</t>
        </is>
      </c>
      <c r="BW3" t="n">
        <v>0</v>
      </c>
      <c r="BX3" t="n">
        <v>0</v>
      </c>
      <c r="BY3" t="n">
        <v>1</v>
      </c>
      <c r="BZ3" t="n">
        <v>0</v>
      </c>
      <c r="CA3" t="n">
        <v>0</v>
      </c>
      <c r="CB3" t="n">
        <v/>
      </c>
      <c r="CC3" t="inlineStr">
        <is>
          <t>Genting</t>
        </is>
      </c>
      <c r="CD3" t="n">
        <v>0</v>
      </c>
      <c r="CE3" t="n">
        <v>0</v>
      </c>
      <c r="CF3" t="n">
        <v>0</v>
      </c>
      <c r="CG3" t="n">
        <v>0</v>
      </c>
      <c r="CH3" t="n">
        <v>0</v>
      </c>
      <c r="CI3" t="n">
        <v>1</v>
      </c>
      <c r="CJ3" t="n">
        <v>0</v>
      </c>
      <c r="CK3" t="n">
        <v/>
      </c>
      <c r="CL3" t="inlineStr">
        <is>
          <t>Ya</t>
        </is>
      </c>
      <c r="CM3" t="n">
        <v>2010</v>
      </c>
      <c r="CN3" t="inlineStr">
        <is>
          <t>Fixed-Dome (Kubah Tetap)</t>
        </is>
      </c>
      <c r="CO3" t="inlineStr">
        <is>
          <t>6 m³ (4-5 ekor sapi, ±5 jam memasak/hari, ±50 kg</t>
        </is>
      </c>
      <c r="CP3" t="inlineStr">
        <is>
          <t>Anggota keluarga - laki-laki Anggota keluarga - perempuan dewasa</t>
        </is>
      </c>
      <c r="CQ3" t="n">
        <v>0</v>
      </c>
      <c r="CR3" t="n">
        <v>0</v>
      </c>
      <c r="CS3" t="n">
        <v>0</v>
      </c>
      <c r="CT3" t="n">
        <v>0</v>
      </c>
      <c r="CU3" t="n">
        <v>1</v>
      </c>
      <c r="CV3" t="n">
        <v>1</v>
      </c>
      <c r="CW3" t="n">
        <v>0</v>
      </c>
      <c r="CX3" t="n">
        <v>0</v>
      </c>
      <c r="CY3" t="inlineStr">
        <is>
          <t>Anggota keluarga - laki-laki Anggota keluarga - perempuan dewasa</t>
        </is>
      </c>
      <c r="CZ3" t="n">
        <v>1</v>
      </c>
      <c r="DA3" t="n">
        <v>1</v>
      </c>
      <c r="DB3" t="n">
        <v>0</v>
      </c>
      <c r="DC3" t="n">
        <v/>
      </c>
      <c r="DD3" t="inlineStr">
        <is>
          <t>Anggota keluarga - laki-laki</t>
        </is>
      </c>
      <c r="DE3" t="n">
        <v>1</v>
      </c>
      <c r="DF3" t="n">
        <v>0</v>
      </c>
      <c r="DG3" t="n">
        <v>0</v>
      </c>
      <c r="DH3" t="n">
        <v>0</v>
      </c>
      <c r="DI3" t="n">
        <v/>
      </c>
      <c r="DJ3" t="inlineStr">
        <is>
          <t>CPO atau pendamping</t>
        </is>
      </c>
      <c r="DK3" t="n">
        <v>0</v>
      </c>
      <c r="DL3" t="n">
        <v>0</v>
      </c>
      <c r="DM3" t="n">
        <v>1</v>
      </c>
      <c r="DN3" t="n">
        <v>0</v>
      </c>
      <c r="DO3" t="n">
        <v/>
      </c>
      <c r="DP3" t="inlineStr">
        <is>
          <t>Ya</t>
        </is>
      </c>
      <c r="DQ3" t="n">
        <v/>
      </c>
      <c r="DR3" t="n">
        <v/>
      </c>
      <c r="DS3" t="n">
        <v/>
      </c>
      <c r="DT3" t="n">
        <v/>
      </c>
      <c r="DU3" t="n">
        <v/>
      </c>
      <c r="DV3" t="n">
        <v/>
      </c>
      <c r="DW3" t="n">
        <v/>
      </c>
      <c r="DX3" t="n">
        <v/>
      </c>
      <c r="DY3" t="n">
        <v/>
      </c>
      <c r="DZ3" t="n">
        <v/>
      </c>
      <c r="EA3" t="n">
        <v/>
      </c>
      <c r="EB3" t="n">
        <v/>
      </c>
      <c r="EC3" t="n">
        <v/>
      </c>
      <c r="ED3" t="n">
        <v/>
      </c>
      <c r="EE3" t="n">
        <v/>
      </c>
      <c r="EF3" t="n">
        <v/>
      </c>
      <c r="EG3" t="n">
        <v/>
      </c>
      <c r="EH3" t="n">
        <v/>
      </c>
      <c r="EI3" t="inlineStr">
        <is>
          <t>Tidak ada masalah</t>
        </is>
      </c>
      <c r="EJ3" t="n">
        <v>0</v>
      </c>
      <c r="EK3" t="n">
        <v>0</v>
      </c>
      <c r="EL3" t="n">
        <v>0</v>
      </c>
      <c r="EM3" t="n">
        <v>1</v>
      </c>
      <c r="EN3" t="n">
        <v>0</v>
      </c>
      <c r="EO3" t="n">
        <v/>
      </c>
      <c r="EP3" t="inlineStr">
        <is>
          <t>Ya, cukup jelas dan mudah diikuti</t>
        </is>
      </c>
      <c r="EQ3" t="inlineStr">
        <is>
          <t>Bukan pelatihan</t>
        </is>
      </c>
      <c r="ER3" t="inlineStr">
        <is>
          <t>CPO atau pendamping</t>
        </is>
      </c>
      <c r="ES3" t="n">
        <v>1</v>
      </c>
      <c r="ET3" t="n">
        <v>0</v>
      </c>
      <c r="EU3" t="n">
        <v>0</v>
      </c>
      <c r="EV3" t="n">
        <v>0</v>
      </c>
      <c r="EW3" t="n">
        <v/>
      </c>
      <c r="EX3" t="inlineStr">
        <is>
          <t>Anggota keluarga - Laki-laki</t>
        </is>
      </c>
      <c r="EY3" t="n">
        <v>1</v>
      </c>
      <c r="EZ3" t="n">
        <v>0</v>
      </c>
      <c r="FA3" t="n">
        <v>0</v>
      </c>
      <c r="FB3" t="n">
        <v/>
      </c>
      <c r="FC3" t="inlineStr">
        <is>
          <t>Setiap hari</t>
        </is>
      </c>
      <c r="FD3" t="n">
        <v/>
      </c>
      <c r="FE3" t="inlineStr">
        <is>
          <t>Mengetahui</t>
        </is>
      </c>
      <c r="FF3" t="inlineStr">
        <is>
          <t>Tidak pernah</t>
        </is>
      </c>
      <c r="FG3" t="inlineStr">
        <is>
          <t>Mengetahui</t>
        </is>
      </c>
      <c r="FH3" t="inlineStr">
        <is>
          <t>Sering (setiap minggu)</t>
        </is>
      </c>
      <c r="FI3" t="inlineStr">
        <is>
          <t>Tidak mengetahui</t>
        </is>
      </c>
      <c r="FJ3" t="inlineStr">
        <is>
          <t>Tidak pernah</t>
        </is>
      </c>
      <c r="FK3" t="inlineStr">
        <is>
          <t>Tidak mengetahui</t>
        </is>
      </c>
      <c r="FL3" t="inlineStr">
        <is>
          <t>Tidak pernah</t>
        </is>
      </c>
      <c r="FM3" t="inlineStr">
        <is>
          <t>Mengetahui</t>
        </is>
      </c>
      <c r="FN3" t="inlineStr">
        <is>
          <t>Sering (setiap minggu)</t>
        </is>
      </c>
      <c r="FO3" t="inlineStr">
        <is>
          <t>Mengetahui</t>
        </is>
      </c>
      <c r="FP3" t="inlineStr">
        <is>
          <t>Jarang (setiap bulan atau lebih)</t>
        </is>
      </c>
      <c r="FQ3" t="inlineStr">
        <is>
          <t>Mengetahui</t>
        </is>
      </c>
      <c r="FR3" t="inlineStr">
        <is>
          <t>Ya</t>
        </is>
      </c>
      <c r="FS3" t="inlineStr">
        <is>
          <t>Mengetahui</t>
        </is>
      </c>
      <c r="FT3" t="inlineStr">
        <is>
          <t>Ya, selalu</t>
        </is>
      </c>
      <c r="FU3" t="inlineStr">
        <is>
          <t>Laki-laki dewasa</t>
        </is>
      </c>
      <c r="FV3" t="n">
        <v>1</v>
      </c>
      <c r="FW3" t="n">
        <v>0</v>
      </c>
      <c r="FX3" t="n">
        <v>0</v>
      </c>
      <c r="FY3" t="n">
        <v>0</v>
      </c>
      <c r="FZ3" t="inlineStr">
        <is>
          <t>Memahami</t>
        </is>
      </c>
      <c r="GA3" t="inlineStr">
        <is>
          <t>CPO</t>
        </is>
      </c>
      <c r="GB3" t="n">
        <v>1</v>
      </c>
      <c r="GC3" t="n">
        <v>0</v>
      </c>
      <c r="GD3" t="n">
        <v>0</v>
      </c>
      <c r="GE3" t="n">
        <v>0</v>
      </c>
      <c r="GF3" t="n">
        <v/>
      </c>
      <c r="GG3" t="inlineStr">
        <is>
          <t>Sering</t>
        </is>
      </c>
      <c r="GH3" t="inlineStr">
        <is>
          <t>Ya</t>
        </is>
      </c>
      <c r="GI3" t="inlineStr">
        <is>
          <t>Teman/keluarga Tetangga</t>
        </is>
      </c>
      <c r="GJ3" t="n">
        <v>1</v>
      </c>
      <c r="GK3" t="n">
        <v>1</v>
      </c>
      <c r="GL3" t="n">
        <v>0</v>
      </c>
      <c r="GM3" t="n">
        <v>0</v>
      </c>
      <c r="GN3" t="n">
        <v/>
      </c>
      <c r="GO3" t="n">
        <v>7</v>
      </c>
      <c r="GP3" t="inlineStr">
        <is>
          <t>Penuh (100%)</t>
        </is>
      </c>
      <c r="GQ3" t="inlineStr">
        <is>
          <t>Minyak tanah Kayu bakar</t>
        </is>
      </c>
      <c r="GR3" t="n">
        <v>0</v>
      </c>
      <c r="GS3" t="n">
        <v>1</v>
      </c>
      <c r="GT3" t="n">
        <v>1</v>
      </c>
      <c r="GU3" t="n">
        <v>0</v>
      </c>
      <c r="GV3" t="n">
        <v>0</v>
      </c>
      <c r="GW3" t="n">
        <v>0</v>
      </c>
      <c r="GX3" t="n">
        <v>0</v>
      </c>
      <c r="GY3" t="n">
        <v/>
      </c>
      <c r="GZ3" t="inlineStr">
        <is>
          <t>Tidak</t>
        </is>
      </c>
      <c r="HA3" t="n">
        <v/>
      </c>
      <c r="HB3" t="n">
        <v/>
      </c>
      <c r="HC3" t="n">
        <v/>
      </c>
      <c r="HD3" t="n">
        <v/>
      </c>
      <c r="HE3" t="n">
        <v/>
      </c>
      <c r="HF3" t="n">
        <v/>
      </c>
      <c r="HG3" t="n">
        <v/>
      </c>
      <c r="HH3" t="n">
        <v/>
      </c>
      <c r="HI3" t="n">
        <v/>
      </c>
      <c r="HJ3" t="n">
        <v/>
      </c>
      <c r="HK3" t="n">
        <v/>
      </c>
      <c r="HL3" t="n">
        <v/>
      </c>
      <c r="HM3" t="n">
        <v/>
      </c>
      <c r="HN3" t="n">
        <v/>
      </c>
      <c r="HO3" t="n">
        <v/>
      </c>
      <c r="HP3" t="n">
        <v/>
      </c>
      <c r="HQ3" t="n">
        <v/>
      </c>
      <c r="HR3" t="n">
        <v/>
      </c>
      <c r="HS3" t="n">
        <v/>
      </c>
      <c r="HT3" t="n">
        <v/>
      </c>
      <c r="HU3" t="n">
        <v/>
      </c>
      <c r="HV3" t="n">
        <v/>
      </c>
      <c r="HW3" t="n">
        <v/>
      </c>
      <c r="HX3" t="n">
        <v/>
      </c>
      <c r="HY3" t="n">
        <v>450</v>
      </c>
      <c r="HZ3" t="n">
        <v>80000</v>
      </c>
      <c r="IA3" t="n">
        <v/>
      </c>
      <c r="IB3" t="n">
        <v/>
      </c>
      <c r="IC3" t="n">
        <v/>
      </c>
      <c r="ID3" t="n">
        <v/>
      </c>
      <c r="IE3" t="n">
        <v/>
      </c>
      <c r="IF3" t="n">
        <v/>
      </c>
      <c r="IG3" t="n">
        <v/>
      </c>
      <c r="IH3" t="n">
        <v/>
      </c>
      <c r="II3" t="n">
        <v>7.5</v>
      </c>
      <c r="IJ3" t="n">
        <v>18750</v>
      </c>
      <c r="IK3" t="inlineStr">
        <is>
          <t>30-50 kg</t>
        </is>
      </c>
      <c r="IL3" t="inlineStr">
        <is>
          <t>1-3 jam</t>
        </is>
      </c>
      <c r="IM3" t="inlineStr">
        <is>
          <t>Ya</t>
        </is>
      </c>
      <c r="IN3" t="inlineStr">
        <is>
          <t>Ya</t>
        </is>
      </c>
      <c r="IO3" t="inlineStr">
        <is>
          <t>Lebih bersih</t>
        </is>
      </c>
      <c r="IP3" t="inlineStr">
        <is>
          <t>Tidak pernah</t>
        </is>
      </c>
      <c r="IQ3" t="inlineStr">
        <is>
          <t>Tidak pernah</t>
        </is>
      </c>
      <c r="IR3" t="n">
        <v/>
      </c>
      <c r="IS3" t="n">
        <v/>
      </c>
      <c r="IT3" t="n">
        <v/>
      </c>
      <c r="IU3" t="n">
        <v/>
      </c>
      <c r="IV3" t="n">
        <v/>
      </c>
      <c r="IW3" t="n">
        <v/>
      </c>
      <c r="IX3" t="n">
        <v/>
      </c>
      <c r="IY3" t="n">
        <v/>
      </c>
      <c r="IZ3" t="inlineStr">
        <is>
          <t>Tidak pernah</t>
        </is>
      </c>
      <c r="JA3" t="n">
        <v/>
      </c>
      <c r="JB3" t="n">
        <v/>
      </c>
      <c r="JC3" t="n">
        <v/>
      </c>
      <c r="JD3" t="n">
        <v/>
      </c>
      <c r="JE3" t="n">
        <v/>
      </c>
      <c r="JF3" t="n">
        <v/>
      </c>
      <c r="JG3" t="n">
        <v/>
      </c>
      <c r="JH3" t="n">
        <v/>
      </c>
      <c r="JI3" t="inlineStr">
        <is>
          <t>Tidak pernah</t>
        </is>
      </c>
      <c r="JJ3" t="n">
        <v/>
      </c>
      <c r="JK3" t="n">
        <v/>
      </c>
      <c r="JL3" t="n">
        <v/>
      </c>
      <c r="JM3" t="n">
        <v/>
      </c>
      <c r="JN3" t="n">
        <v/>
      </c>
      <c r="JO3" t="n">
        <v/>
      </c>
      <c r="JP3" t="n">
        <v/>
      </c>
      <c r="JQ3" t="n">
        <v/>
      </c>
      <c r="JR3" t="inlineStr">
        <is>
          <t>Tidak pernah</t>
        </is>
      </c>
      <c r="JS3" t="n">
        <v/>
      </c>
      <c r="JT3" t="n">
        <v/>
      </c>
      <c r="JU3" t="n">
        <v/>
      </c>
      <c r="JV3" t="n">
        <v/>
      </c>
      <c r="JW3" t="n">
        <v/>
      </c>
      <c r="JX3" t="n">
        <v/>
      </c>
      <c r="JY3" t="n">
        <v/>
      </c>
      <c r="JZ3" t="n">
        <v/>
      </c>
      <c r="KA3" t="inlineStr">
        <is>
          <t>Tidak pernah</t>
        </is>
      </c>
      <c r="KB3" t="n">
        <v/>
      </c>
      <c r="KC3" t="n">
        <v/>
      </c>
      <c r="KD3" t="n">
        <v/>
      </c>
      <c r="KE3" t="n">
        <v/>
      </c>
      <c r="KF3" t="n">
        <v/>
      </c>
      <c r="KG3" t="n">
        <v/>
      </c>
      <c r="KH3" t="n">
        <v/>
      </c>
      <c r="KI3" t="n">
        <v/>
      </c>
      <c r="KJ3" t="inlineStr">
        <is>
          <t>Tidak pernah</t>
        </is>
      </c>
      <c r="KK3" t="n">
        <v/>
      </c>
      <c r="KL3" t="n">
        <v/>
      </c>
      <c r="KM3" t="n">
        <v/>
      </c>
      <c r="KN3" t="n">
        <v/>
      </c>
      <c r="KO3" t="n">
        <v/>
      </c>
      <c r="KP3" t="n">
        <v/>
      </c>
      <c r="KQ3" t="n">
        <v/>
      </c>
      <c r="KR3" t="n">
        <v/>
      </c>
      <c r="KS3" t="inlineStr">
        <is>
          <t>Tidak ada perubahan</t>
        </is>
      </c>
      <c r="KT3" t="inlineStr">
        <is>
          <t>0-1 kali</t>
        </is>
      </c>
      <c r="KU3" t="inlineStr">
        <is>
          <t>2-4 kali</t>
        </is>
      </c>
      <c r="KV3" t="inlineStr">
        <is>
          <t>Perempuan dewasa Laki-laki dewasa</t>
        </is>
      </c>
      <c r="KW3" t="n">
        <v>1</v>
      </c>
      <c r="KX3" t="n">
        <v>1</v>
      </c>
      <c r="KY3" t="n">
        <v>0</v>
      </c>
      <c r="KZ3" t="n">
        <v>0</v>
      </c>
      <c r="LA3" t="inlineStr">
        <is>
          <t>Jauh lebih baik</t>
        </is>
      </c>
      <c r="LB3" t="inlineStr">
        <is>
          <t>Tidak ada perubahan</t>
        </is>
      </c>
      <c r="LC3" t="n">
        <v>0</v>
      </c>
      <c r="LD3" t="n">
        <v>0</v>
      </c>
      <c r="LE3" t="n">
        <v>0</v>
      </c>
      <c r="LF3" t="n">
        <v>0</v>
      </c>
      <c r="LG3" t="inlineStr">
        <is>
          <t>Tidak</t>
        </is>
      </c>
      <c r="LH3" t="n">
        <v/>
      </c>
      <c r="LI3" t="n">
        <v>0</v>
      </c>
      <c r="LJ3" t="inlineStr">
        <is>
          <t>Pendidikan anggota keluarga</t>
        </is>
      </c>
      <c r="LK3" t="n">
        <v>0</v>
      </c>
      <c r="LL3" t="n">
        <v>0</v>
      </c>
      <c r="LM3" t="n">
        <v>0</v>
      </c>
      <c r="LN3" t="n">
        <v>0</v>
      </c>
      <c r="LO3" t="n">
        <v>0</v>
      </c>
      <c r="LP3" t="n">
        <v>1</v>
      </c>
      <c r="LQ3" t="n">
        <v>0</v>
      </c>
      <c r="LR3" t="n">
        <v/>
      </c>
      <c r="LS3" t="n">
        <v>15</v>
      </c>
      <c r="LT3" t="n">
        <v>0</v>
      </c>
      <c r="LU3" t="n">
        <v>0</v>
      </c>
      <c r="LV3" t="n">
        <v>5</v>
      </c>
      <c r="LW3" t="n">
        <v>0</v>
      </c>
      <c r="LX3" t="n">
        <v>0</v>
      </c>
      <c r="LY3" t="n">
        <v>5</v>
      </c>
      <c r="LZ3" t="n">
        <v>0</v>
      </c>
      <c r="MA3" t="n">
        <v>0</v>
      </c>
      <c r="MB3" t="inlineStr">
        <is>
          <t>Ya</t>
        </is>
      </c>
      <c r="MC3" t="n">
        <v>0</v>
      </c>
      <c r="MD3" t="n">
        <v>0</v>
      </c>
      <c r="ME3" t="n">
        <v>0</v>
      </c>
      <c r="MF3" t="n">
        <v>0</v>
      </c>
      <c r="MG3" t="n">
        <v>360</v>
      </c>
      <c r="MH3" t="n">
        <v>0</v>
      </c>
      <c r="MI3" t="inlineStr">
        <is>
          <t>Istirahat Aktivitas sosial diluar rumah (misalnya, berkumpul dengan tetangga, mengikuti kegiatan PKK, dsb)</t>
        </is>
      </c>
      <c r="MJ3" t="n">
        <v>0</v>
      </c>
      <c r="MK3" t="n">
        <v>1</v>
      </c>
      <c r="ML3" t="n">
        <v>1</v>
      </c>
      <c r="MM3" t="n">
        <v>0</v>
      </c>
      <c r="MN3" t="n">
        <v>0</v>
      </c>
      <c r="MO3" t="n">
        <v>0</v>
      </c>
      <c r="MP3" t="n">
        <v/>
      </c>
      <c r="MQ3" t="n">
        <v/>
      </c>
      <c r="MR3" t="inlineStr">
        <is>
          <t>Sudah capai dengan peternakan</t>
        </is>
      </c>
      <c r="MS3" t="inlineStr">
        <is>
          <t>Tahlil, Manaqiban, Pengajian</t>
        </is>
      </c>
      <c r="MT3" t="n">
        <v/>
      </c>
      <c r="MU3" t="inlineStr">
        <is>
          <t>Tidak</t>
        </is>
      </c>
      <c r="MV3" t="n">
        <v/>
      </c>
      <c r="MW3" t="n">
        <v/>
      </c>
      <c r="MX3" t="n">
        <v/>
      </c>
      <c r="MY3" t="n">
        <v/>
      </c>
      <c r="MZ3" t="n">
        <v/>
      </c>
      <c r="NA3" t="n">
        <v/>
      </c>
      <c r="NB3" t="n">
        <v/>
      </c>
      <c r="NC3" t="n">
        <v/>
      </c>
      <c r="ND3" t="n">
        <v/>
      </c>
      <c r="NE3" t="n">
        <v/>
      </c>
      <c r="NF3" t="n">
        <v/>
      </c>
      <c r="NG3" t="n">
        <v/>
      </c>
      <c r="NH3" t="n">
        <v/>
      </c>
      <c r="NI3" t="n">
        <v/>
      </c>
      <c r="NJ3" t="n">
        <v/>
      </c>
      <c r="NK3" t="n">
        <v/>
      </c>
      <c r="NL3" t="inlineStr">
        <is>
          <t>Tidak</t>
        </is>
      </c>
      <c r="NM3" t="inlineStr">
        <is>
          <t>Kombinasi kredit/pinjaman dan dana hibah</t>
        </is>
      </c>
      <c r="NN3" t="inlineStr">
        <is>
          <t>5.000.001-7.000.000</t>
        </is>
      </c>
      <c r="NO3" t="inlineStr">
        <is>
          <t>Yayasan Rumah Energi atau BIRU</t>
        </is>
      </c>
      <c r="NP3" t="n">
        <v/>
      </c>
      <c r="NQ3" t="inlineStr">
        <is>
          <t>Koperasi</t>
        </is>
      </c>
      <c r="NR3" t="n">
        <v/>
      </c>
      <c r="NS3" t="n">
        <v>36</v>
      </c>
      <c r="NT3" t="inlineStr">
        <is>
          <t>Lainnya</t>
        </is>
      </c>
      <c r="NU3" t="inlineStr">
        <is>
          <t>Ketua kelompok ternak</t>
        </is>
      </c>
      <c r="NV3" t="n">
        <v/>
      </c>
      <c r="NW3" t="n">
        <v/>
      </c>
      <c r="NX3" t="inlineStr">
        <is>
          <t>Sama saja</t>
        </is>
      </c>
      <c r="NY3" t="n">
        <v>180</v>
      </c>
      <c r="NZ3" t="n">
        <v>0</v>
      </c>
      <c r="OA3" t="n">
        <v>0</v>
      </c>
      <c r="OB3" t="n">
        <v>0</v>
      </c>
      <c r="OC3" t="n">
        <v>25</v>
      </c>
      <c r="OD3" t="n">
        <v>0</v>
      </c>
      <c r="OE3" t="inlineStr">
        <is>
          <t>Tidak ada perubahan</t>
        </is>
      </c>
      <c r="OF3" t="inlineStr">
        <is>
          <t>Lebih baik (beda waktu memasak 5-30 menit, ATAU tidak lagi ada rasa/bau makanan yang berubah, ATAU alasan lainnya)</t>
        </is>
      </c>
      <c r="OG3" t="inlineStr">
        <is>
          <t>Ya</t>
        </is>
      </c>
      <c r="OH3" t="n">
        <v>0</v>
      </c>
      <c r="OI3" t="n">
        <v>2</v>
      </c>
      <c r="OJ3" t="n">
        <v>0</v>
      </c>
      <c r="OK3" t="n">
        <v>0</v>
      </c>
      <c r="OL3" t="n">
        <v>0</v>
      </c>
      <c r="OM3" t="n">
        <v>0</v>
      </c>
      <c r="ON3" t="n">
        <v>4</v>
      </c>
      <c r="OO3" t="n">
        <v>0</v>
      </c>
      <c r="OP3" t="inlineStr">
        <is>
          <t>Sapi perah Ayam</t>
        </is>
      </c>
      <c r="OQ3" t="n">
        <v>0</v>
      </c>
      <c r="OR3" t="n">
        <v>1</v>
      </c>
      <c r="OS3" t="n">
        <v>0</v>
      </c>
      <c r="OT3" t="n">
        <v>0</v>
      </c>
      <c r="OU3" t="n">
        <v>0</v>
      </c>
      <c r="OV3" t="n">
        <v>0</v>
      </c>
      <c r="OW3" t="n">
        <v>1</v>
      </c>
      <c r="OX3" t="n">
        <v>0</v>
      </c>
      <c r="OY3" t="n">
        <v>0</v>
      </c>
      <c r="OZ3" t="inlineStr">
        <is>
          <t>Sapi perah Ayam</t>
        </is>
      </c>
      <c r="PA3" t="n">
        <v>0</v>
      </c>
      <c r="PB3" t="n">
        <v>1</v>
      </c>
      <c r="PC3" t="n">
        <v>0</v>
      </c>
      <c r="PD3" t="n">
        <v>0</v>
      </c>
      <c r="PE3" t="n">
        <v>0</v>
      </c>
      <c r="PF3" t="n">
        <v>0</v>
      </c>
      <c r="PG3" t="n">
        <v>1</v>
      </c>
      <c r="PH3" t="n">
        <v>0</v>
      </c>
      <c r="PI3" t="n">
        <v>0</v>
      </c>
      <c r="PJ3" t="inlineStr">
        <is>
          <t>Tidak ada</t>
        </is>
      </c>
      <c r="PK3" t="n">
        <v>0</v>
      </c>
      <c r="PL3" t="n">
        <v>0</v>
      </c>
      <c r="PM3" t="n">
        <v>0</v>
      </c>
      <c r="PN3" t="n">
        <v>0</v>
      </c>
      <c r="PO3" t="n">
        <v>0</v>
      </c>
      <c r="PP3" t="n">
        <v>0</v>
      </c>
      <c r="PQ3" t="n">
        <v>0</v>
      </c>
      <c r="PR3" t="n">
        <v>0</v>
      </c>
      <c r="PS3" t="n">
        <v>1</v>
      </c>
      <c r="PT3" t="n">
        <v/>
      </c>
      <c r="PU3" t="n">
        <v/>
      </c>
      <c r="PV3" t="n">
        <v/>
      </c>
      <c r="PW3" t="n">
        <v/>
      </c>
      <c r="PX3" t="n">
        <v/>
      </c>
      <c r="PY3" t="n">
        <v/>
      </c>
      <c r="PZ3" t="n">
        <v/>
      </c>
      <c r="QA3" t="n">
        <v/>
      </c>
      <c r="QB3" t="n">
        <v/>
      </c>
      <c r="QC3" t="n">
        <v/>
      </c>
      <c r="QD3" t="n">
        <v/>
      </c>
      <c r="QE3" t="inlineStr">
        <is>
          <t>2-Dibuang ke sungai</t>
        </is>
      </c>
      <c r="QF3" t="n">
        <v>0</v>
      </c>
      <c r="QG3" t="n">
        <v>0</v>
      </c>
      <c r="QH3" t="n">
        <v>0</v>
      </c>
      <c r="QI3" t="n">
        <v>0</v>
      </c>
      <c r="QJ3" t="n">
        <v>0</v>
      </c>
      <c r="QK3" t="n">
        <v>0</v>
      </c>
      <c r="QL3" t="n">
        <v>1</v>
      </c>
      <c r="QM3" t="n">
        <v>0</v>
      </c>
      <c r="QN3" t="n">
        <v>0</v>
      </c>
      <c r="QO3" t="n">
        <v/>
      </c>
      <c r="QP3" t="n">
        <v/>
      </c>
      <c r="QQ3" t="n">
        <v/>
      </c>
      <c r="QR3" t="n">
        <v/>
      </c>
      <c r="QS3" t="n">
        <v/>
      </c>
      <c r="QT3" t="n">
        <v/>
      </c>
      <c r="QU3" t="n">
        <v/>
      </c>
      <c r="QV3" t="n">
        <v/>
      </c>
      <c r="QW3" t="n">
        <v/>
      </c>
      <c r="QX3" t="n">
        <v/>
      </c>
      <c r="QY3" t="n">
        <v/>
      </c>
      <c r="QZ3" t="n">
        <v/>
      </c>
      <c r="RA3" t="n">
        <v/>
      </c>
      <c r="RB3" t="n">
        <v/>
      </c>
      <c r="RC3" t="n">
        <v/>
      </c>
      <c r="RD3" t="n">
        <v/>
      </c>
      <c r="RE3" t="n">
        <v/>
      </c>
      <c r="RF3" t="n">
        <v/>
      </c>
      <c r="RG3" t="n">
        <v/>
      </c>
      <c r="RH3" t="n">
        <v/>
      </c>
      <c r="RI3" t="n">
        <v/>
      </c>
      <c r="RJ3" t="n">
        <v/>
      </c>
      <c r="RK3" t="n">
        <v/>
      </c>
      <c r="RL3" t="n">
        <v/>
      </c>
      <c r="RM3" t="n">
        <v/>
      </c>
      <c r="RN3" t="n">
        <v/>
      </c>
      <c r="RO3" t="n">
        <v/>
      </c>
      <c r="RP3" t="n">
        <v/>
      </c>
      <c r="RQ3" t="n">
        <v/>
      </c>
      <c r="RR3" t="n">
        <v/>
      </c>
      <c r="RS3" t="n">
        <v/>
      </c>
      <c r="RT3" t="n">
        <v/>
      </c>
      <c r="RU3" t="n">
        <v/>
      </c>
      <c r="RV3" t="n">
        <v/>
      </c>
      <c r="RW3" t="n">
        <v/>
      </c>
      <c r="RX3" t="n">
        <v/>
      </c>
      <c r="RY3" t="n">
        <v/>
      </c>
      <c r="RZ3" t="n">
        <v/>
      </c>
      <c r="SA3" t="n">
        <v/>
      </c>
      <c r="SB3" t="n">
        <v/>
      </c>
      <c r="SC3" t="inlineStr">
        <is>
          <t>1-Disebarkan ke lahan terbuka</t>
        </is>
      </c>
      <c r="SD3" t="n">
        <v>0</v>
      </c>
      <c r="SE3" t="n">
        <v>0</v>
      </c>
      <c r="SF3" t="n">
        <v>0</v>
      </c>
      <c r="SG3" t="n">
        <v>0</v>
      </c>
      <c r="SH3" t="n">
        <v>0</v>
      </c>
      <c r="SI3" t="n">
        <v>1</v>
      </c>
      <c r="SJ3" t="n">
        <v>0</v>
      </c>
      <c r="SK3" t="n">
        <v>0</v>
      </c>
      <c r="SL3" t="n">
        <v>0</v>
      </c>
      <c r="SM3" t="n">
        <v/>
      </c>
      <c r="SN3" t="n">
        <v/>
      </c>
      <c r="SO3" t="n">
        <v/>
      </c>
      <c r="SP3" t="n">
        <v/>
      </c>
      <c r="SQ3" t="n">
        <v/>
      </c>
      <c r="SR3" t="n">
        <v/>
      </c>
      <c r="SS3" t="n">
        <v/>
      </c>
      <c r="ST3" t="n">
        <v/>
      </c>
      <c r="SU3" t="n">
        <v/>
      </c>
      <c r="SV3" t="n">
        <v/>
      </c>
      <c r="SW3" t="n">
        <v/>
      </c>
      <c r="SX3" t="n">
        <v/>
      </c>
      <c r="SY3" t="n">
        <v/>
      </c>
      <c r="SZ3" t="n">
        <v>6</v>
      </c>
      <c r="TA3" t="n">
        <v/>
      </c>
      <c r="TB3" t="n">
        <v/>
      </c>
      <c r="TC3" t="n">
        <v/>
      </c>
      <c r="TD3" t="n">
        <v/>
      </c>
      <c r="TE3" t="n">
        <v>7</v>
      </c>
      <c r="TF3" t="n">
        <v/>
      </c>
      <c r="TG3" t="n">
        <v/>
      </c>
      <c r="TH3" t="n">
        <v/>
      </c>
      <c r="TI3" t="n">
        <v/>
      </c>
      <c r="TJ3" t="n">
        <v/>
      </c>
      <c r="TK3" t="n">
        <v/>
      </c>
      <c r="TL3" t="n">
        <v/>
      </c>
      <c r="TM3" t="n">
        <v/>
      </c>
      <c r="TN3" t="n">
        <v/>
      </c>
      <c r="TO3" t="n">
        <v/>
      </c>
      <c r="TP3" t="n">
        <v/>
      </c>
      <c r="TQ3" t="n">
        <v/>
      </c>
      <c r="TR3" t="n">
        <v/>
      </c>
      <c r="TS3" t="n">
        <v/>
      </c>
      <c r="TT3" t="n">
        <v/>
      </c>
      <c r="TU3" t="n">
        <v/>
      </c>
      <c r="TV3" t="n">
        <v/>
      </c>
      <c r="TW3" t="n">
        <v/>
      </c>
      <c r="TX3" t="n">
        <v/>
      </c>
      <c r="TY3" t="n">
        <v/>
      </c>
      <c r="TZ3" t="n">
        <v/>
      </c>
      <c r="UA3" t="n">
        <v/>
      </c>
      <c r="UB3" t="n">
        <v/>
      </c>
      <c r="UC3" t="n">
        <v/>
      </c>
      <c r="UD3" t="n">
        <v/>
      </c>
      <c r="UE3" t="n">
        <v/>
      </c>
      <c r="UF3" t="n">
        <v/>
      </c>
      <c r="UG3" t="n">
        <v/>
      </c>
      <c r="UH3" t="n">
        <v/>
      </c>
      <c r="UI3" t="n">
        <v/>
      </c>
      <c r="UJ3" t="n">
        <v/>
      </c>
      <c r="UK3" t="n">
        <v/>
      </c>
      <c r="UL3" t="n">
        <v/>
      </c>
      <c r="UM3" t="n">
        <v/>
      </c>
      <c r="UN3" t="n">
        <v/>
      </c>
      <c r="UO3" t="n">
        <v/>
      </c>
      <c r="UP3" t="n">
        <v/>
      </c>
      <c r="UQ3" t="n">
        <v/>
      </c>
      <c r="UR3" t="n">
        <v/>
      </c>
      <c r="US3" t="n">
        <v/>
      </c>
      <c r="UT3" t="n">
        <v/>
      </c>
      <c r="UU3" t="n">
        <v/>
      </c>
      <c r="UV3" t="inlineStr">
        <is>
          <t>Pemberian pakan di kandang</t>
        </is>
      </c>
      <c r="UW3" t="n">
        <v/>
      </c>
      <c r="UX3" t="n">
        <v/>
      </c>
      <c r="UY3" t="n">
        <v/>
      </c>
      <c r="UZ3" t="n">
        <v/>
      </c>
      <c r="VA3" t="inlineStr">
        <is>
          <t>Penggembalaan terbuka</t>
        </is>
      </c>
      <c r="VB3" t="n">
        <v/>
      </c>
      <c r="VC3" t="n">
        <v/>
      </c>
      <c r="VD3" t="inlineStr">
        <is>
          <t>Jarang (2-3 minggu sekali)</t>
        </is>
      </c>
      <c r="VE3" t="n">
        <v/>
      </c>
      <c r="VF3" t="n">
        <v/>
      </c>
      <c r="VG3" t="n">
        <v/>
      </c>
      <c r="VH3" t="n">
        <v/>
      </c>
      <c r="VI3" t="inlineStr">
        <is>
          <t>Sangat jarang (&gt;1 bulan sekali)</t>
        </is>
      </c>
      <c r="VJ3" t="n">
        <v/>
      </c>
      <c r="VK3" t="n">
        <v/>
      </c>
      <c r="VL3" t="inlineStr">
        <is>
          <t>Sangat sering (&gt;1 kali sehari)</t>
        </is>
      </c>
      <c r="VM3" t="n">
        <v/>
      </c>
      <c r="VN3" t="n">
        <v/>
      </c>
      <c r="VO3" t="n">
        <v/>
      </c>
      <c r="VP3" t="n">
        <v/>
      </c>
      <c r="VQ3" t="n">
        <v/>
      </c>
      <c r="VR3" t="n">
        <v/>
      </c>
      <c r="VS3" t="n">
        <v/>
      </c>
      <c r="VT3" t="n">
        <v/>
      </c>
      <c r="VU3" t="n">
        <v/>
      </c>
      <c r="VV3" t="n">
        <v/>
      </c>
      <c r="VW3" t="n">
        <v/>
      </c>
      <c r="VX3" t="n">
        <v/>
      </c>
      <c r="VY3" t="n">
        <v/>
      </c>
      <c r="VZ3" t="n">
        <v/>
      </c>
      <c r="WA3" t="n">
        <v/>
      </c>
      <c r="WB3" t="n">
        <v/>
      </c>
      <c r="WC3" t="n">
        <v/>
      </c>
      <c r="WD3" t="n">
        <v/>
      </c>
      <c r="WE3" t="n">
        <v/>
      </c>
      <c r="WF3" t="inlineStr">
        <is>
          <t>6-Digester biogas</t>
        </is>
      </c>
      <c r="WG3" t="n">
        <v>0</v>
      </c>
      <c r="WH3" t="n">
        <v>0</v>
      </c>
      <c r="WI3" t="n">
        <v>0</v>
      </c>
      <c r="WJ3" t="n">
        <v>0</v>
      </c>
      <c r="WK3" t="n">
        <v>0</v>
      </c>
      <c r="WL3" t="n">
        <v>0</v>
      </c>
      <c r="WM3" t="n">
        <v>0</v>
      </c>
      <c r="WN3" t="n">
        <v>0</v>
      </c>
      <c r="WO3" t="n">
        <v>0</v>
      </c>
      <c r="WP3" t="n">
        <v>1</v>
      </c>
      <c r="WQ3" t="n">
        <v>0</v>
      </c>
      <c r="WR3" t="n">
        <v>0</v>
      </c>
      <c r="WS3" t="n">
        <v/>
      </c>
      <c r="WT3" t="n">
        <v/>
      </c>
      <c r="WU3" t="n">
        <v/>
      </c>
      <c r="WV3" t="n">
        <v/>
      </c>
      <c r="WW3" t="n">
        <v/>
      </c>
      <c r="WX3" t="n">
        <v/>
      </c>
      <c r="WY3" t="n">
        <v/>
      </c>
      <c r="WZ3" t="n">
        <v/>
      </c>
      <c r="XA3" t="n">
        <v/>
      </c>
      <c r="XB3" t="n">
        <v/>
      </c>
      <c r="XC3" t="n">
        <v/>
      </c>
      <c r="XD3" t="n">
        <v/>
      </c>
      <c r="XE3" t="n">
        <v/>
      </c>
      <c r="XF3" t="n">
        <v/>
      </c>
      <c r="XG3" t="n">
        <v/>
      </c>
      <c r="XH3" t="n">
        <v/>
      </c>
      <c r="XI3" t="n">
        <v/>
      </c>
      <c r="XJ3" t="n">
        <v/>
      </c>
      <c r="XK3" t="n">
        <v/>
      </c>
      <c r="XL3" t="n">
        <v/>
      </c>
      <c r="XM3" t="n">
        <v/>
      </c>
      <c r="XN3" t="n">
        <v/>
      </c>
      <c r="XO3" t="n">
        <v/>
      </c>
      <c r="XP3" t="n">
        <v/>
      </c>
      <c r="XQ3" t="n">
        <v/>
      </c>
      <c r="XR3" t="n">
        <v/>
      </c>
      <c r="XS3" t="n">
        <v/>
      </c>
      <c r="XT3" t="n">
        <v/>
      </c>
      <c r="XU3" t="n">
        <v/>
      </c>
      <c r="XV3" t="n">
        <v/>
      </c>
      <c r="XW3" t="n">
        <v/>
      </c>
      <c r="XX3" t="n">
        <v/>
      </c>
      <c r="XY3" t="n">
        <v/>
      </c>
      <c r="XZ3" t="n">
        <v/>
      </c>
      <c r="YA3" t="n">
        <v/>
      </c>
      <c r="YB3" t="n">
        <v/>
      </c>
      <c r="YC3" t="n">
        <v/>
      </c>
      <c r="YD3" t="n">
        <v/>
      </c>
      <c r="YE3" t="n">
        <v/>
      </c>
      <c r="YF3" t="n">
        <v/>
      </c>
      <c r="YG3" t="n">
        <v/>
      </c>
      <c r="YH3" t="n">
        <v/>
      </c>
      <c r="YI3" t="n">
        <v/>
      </c>
      <c r="YJ3" t="n">
        <v/>
      </c>
      <c r="YK3" t="n">
        <v/>
      </c>
      <c r="YL3" t="n">
        <v/>
      </c>
      <c r="YM3" t="n">
        <v/>
      </c>
      <c r="YN3" t="inlineStr">
        <is>
          <t>8-Dibiarkan tersebar di ladang penggembalaan</t>
        </is>
      </c>
      <c r="YO3" t="n">
        <v>0</v>
      </c>
      <c r="YP3" t="n">
        <v>0</v>
      </c>
      <c r="YQ3" t="n">
        <v>0</v>
      </c>
      <c r="YR3" t="n">
        <v>0</v>
      </c>
      <c r="YS3" t="n">
        <v>0</v>
      </c>
      <c r="YT3" t="n">
        <v>0</v>
      </c>
      <c r="YU3" t="n">
        <v>0</v>
      </c>
      <c r="YV3" t="n">
        <v>0</v>
      </c>
      <c r="YW3" t="n">
        <v>0</v>
      </c>
      <c r="YX3" t="n">
        <v>0</v>
      </c>
      <c r="YY3" t="n">
        <v>0</v>
      </c>
      <c r="YZ3" t="n">
        <v>1</v>
      </c>
      <c r="ZA3" t="n">
        <v/>
      </c>
      <c r="ZB3" t="n">
        <v/>
      </c>
      <c r="ZC3" t="n">
        <v/>
      </c>
      <c r="ZD3" t="n">
        <v/>
      </c>
      <c r="ZE3" t="n">
        <v/>
      </c>
      <c r="ZF3" t="n">
        <v/>
      </c>
      <c r="ZG3" t="n">
        <v/>
      </c>
      <c r="ZH3" t="n">
        <v/>
      </c>
      <c r="ZI3" t="n">
        <v/>
      </c>
      <c r="ZJ3" t="n">
        <v/>
      </c>
      <c r="ZK3" t="n">
        <v/>
      </c>
      <c r="ZL3" t="n">
        <v/>
      </c>
      <c r="ZM3" t="n">
        <v/>
      </c>
      <c r="ZN3" t="n">
        <v/>
      </c>
      <c r="ZO3" t="n">
        <v>100</v>
      </c>
      <c r="ZP3" t="n">
        <v/>
      </c>
      <c r="ZQ3" t="n">
        <v/>
      </c>
      <c r="ZR3" t="n">
        <v/>
      </c>
      <c r="ZS3" t="n">
        <v/>
      </c>
      <c r="ZT3" t="n">
        <v/>
      </c>
      <c r="ZU3" t="n">
        <v/>
      </c>
      <c r="ZV3" t="n">
        <v/>
      </c>
      <c r="ZW3" t="n">
        <v>4</v>
      </c>
      <c r="ZX3" t="n">
        <v/>
      </c>
      <c r="ZY3" t="n">
        <v/>
      </c>
      <c r="ZZ3" t="n">
        <v/>
      </c>
      <c r="AAA3" t="n">
        <v/>
      </c>
      <c r="AAB3" t="n">
        <v>1</v>
      </c>
      <c r="AAC3" t="n">
        <v/>
      </c>
      <c r="AAD3" t="n">
        <v/>
      </c>
      <c r="AAE3" t="inlineStr">
        <is>
          <t>Pakan segar (misal: rumput)</t>
        </is>
      </c>
      <c r="AAF3" t="n">
        <v/>
      </c>
      <c r="AAG3" t="n">
        <v/>
      </c>
      <c r="AAH3" t="n">
        <v/>
      </c>
      <c r="AAI3" t="n">
        <v/>
      </c>
      <c r="AAJ3" t="inlineStr">
        <is>
          <t>Pakan kering (misal: konsentrat, silase, pelet)</t>
        </is>
      </c>
      <c r="AAK3" t="n">
        <v/>
      </c>
      <c r="AAL3" t="inlineStr">
        <is>
          <t>Ya</t>
        </is>
      </c>
      <c r="AAM3" t="inlineStr">
        <is>
          <t>Cair</t>
        </is>
      </c>
      <c r="AAN3" t="n">
        <v>0</v>
      </c>
      <c r="AAO3" t="n">
        <v>1</v>
      </c>
      <c r="AAP3" t="n">
        <v>50</v>
      </c>
      <c r="AAQ3" t="n">
        <v/>
      </c>
      <c r="AAR3" t="inlineStr">
        <is>
          <t>Ya</t>
        </is>
      </c>
      <c r="AAS3" t="inlineStr">
        <is>
          <t>Mengetahui</t>
        </is>
      </c>
      <c r="AAT3" t="inlineStr">
        <is>
          <t>Dibuang ke lahan sekitar kandang - yg ditanami tanaman</t>
        </is>
      </c>
      <c r="AAU3" t="n">
        <v>0</v>
      </c>
      <c r="AAV3" t="n">
        <v>0</v>
      </c>
      <c r="AAW3" t="n">
        <v>0</v>
      </c>
      <c r="AAX3" t="n">
        <v>1</v>
      </c>
      <c r="AAY3" t="n">
        <v>0</v>
      </c>
      <c r="AAZ3" t="n">
        <v>0</v>
      </c>
      <c r="ABA3" t="n">
        <v>0</v>
      </c>
      <c r="ABB3" t="n">
        <v/>
      </c>
      <c r="ABC3" t="n">
        <v/>
      </c>
      <c r="ABD3" t="n">
        <v/>
      </c>
      <c r="ABE3" t="n">
        <v/>
      </c>
      <c r="ABF3" t="n">
        <v/>
      </c>
      <c r="ABG3" t="n">
        <v/>
      </c>
      <c r="ABH3" t="n">
        <v/>
      </c>
      <c r="ABI3" t="n">
        <v/>
      </c>
      <c r="ABJ3" t="n">
        <v/>
      </c>
      <c r="ABK3" t="n">
        <v/>
      </c>
      <c r="ABL3" t="n">
        <v/>
      </c>
      <c r="ABM3" t="n">
        <v/>
      </c>
      <c r="ABN3" t="n">
        <v/>
      </c>
      <c r="ABO3" t="n">
        <v/>
      </c>
      <c r="ABP3" t="n">
        <v/>
      </c>
      <c r="ABQ3" t="inlineStr">
        <is>
          <t>Rumput</t>
        </is>
      </c>
      <c r="ABR3" t="inlineStr">
        <is>
          <t>Sangat sering (setiap hari)</t>
        </is>
      </c>
      <c r="ABS3" t="n">
        <v/>
      </c>
      <c r="ABT3" t="n">
        <v>2500</v>
      </c>
      <c r="ABU3" t="n">
        <v/>
      </c>
      <c r="ABV3" t="n">
        <v/>
      </c>
      <c r="ABW3" t="n">
        <v/>
      </c>
      <c r="ABX3" t="n">
        <v/>
      </c>
      <c r="ABY3" t="n">
        <v/>
      </c>
      <c r="ABZ3" t="n">
        <v/>
      </c>
      <c r="ACA3" t="n">
        <v/>
      </c>
      <c r="ACB3" t="n">
        <v/>
      </c>
      <c r="ACC3" t="n">
        <v/>
      </c>
      <c r="ACD3" t="n">
        <v/>
      </c>
      <c r="ACE3" t="n">
        <v/>
      </c>
      <c r="ACF3" t="n">
        <v/>
      </c>
      <c r="ACG3" t="n">
        <v/>
      </c>
      <c r="ACH3" t="n">
        <v/>
      </c>
      <c r="ACI3" t="n">
        <v/>
      </c>
      <c r="ACJ3" t="n">
        <v/>
      </c>
      <c r="ACK3" t="inlineStr">
        <is>
          <t>Tidak punya waktu mengumpulkannya Ladang/sawah terlalu jauh, sulit untuk mengangkut ke sana</t>
        </is>
      </c>
      <c r="ACL3" t="n">
        <v>0</v>
      </c>
      <c r="ACM3" t="n">
        <v>0</v>
      </c>
      <c r="ACN3" t="n">
        <v>1</v>
      </c>
      <c r="ACO3" t="n">
        <v>1</v>
      </c>
      <c r="ACP3" t="n">
        <v>0</v>
      </c>
      <c r="ACQ3" t="n">
        <v>0</v>
      </c>
      <c r="ACR3" t="n">
        <v>0</v>
      </c>
      <c r="ACS3" t="n">
        <v/>
      </c>
      <c r="ACT3" t="inlineStr">
        <is>
          <t>Tidak ada informasi tambahan mengenai sumber bahan baku biogas</t>
        </is>
      </c>
      <c r="ACU3" t="inlineStr">
        <is>
          <t>Manfaat cukup signifikan, terasa di kehidupan sehari-hari</t>
        </is>
      </c>
      <c r="ACV3" t="inlineStr">
        <is>
          <t>Berkurang</t>
        </is>
      </c>
      <c r="ACW3" t="inlineStr">
        <is>
          <t>Anggota keluarga - Laki-laki dewasa</t>
        </is>
      </c>
      <c r="ACX3" t="inlineStr">
        <is>
          <t>Netral/tidak tahu</t>
        </is>
      </c>
      <c r="ACY3" t="inlineStr">
        <is>
          <t>Anggota keluarga - Anak-anak Anggota keluarga - Perempuan dewasa Anggota keluarga - Laki-laki dewasa</t>
        </is>
      </c>
      <c r="ACZ3" t="n">
        <v>1</v>
      </c>
      <c r="ADA3" t="n">
        <v>1</v>
      </c>
      <c r="ADB3" t="n">
        <v>1</v>
      </c>
      <c r="ADC3" t="n">
        <v>0</v>
      </c>
      <c r="ADD3" t="inlineStr">
        <is>
          <t>Cukup puas</t>
        </is>
      </c>
      <c r="ADE3" t="inlineStr">
        <is>
          <t>Cukup puas</t>
        </is>
      </c>
      <c r="ADF3" t="inlineStr">
        <is>
          <t>Cukup puas</t>
        </is>
      </c>
      <c r="ADG3" t="inlineStr">
        <is>
          <t>Cukup puas</t>
        </is>
      </c>
      <c r="ADH3" t="inlineStr">
        <is>
          <t>Ya</t>
        </is>
      </c>
      <c r="ADI3" t="inlineStr">
        <is>
          <t>Kompor biogas</t>
        </is>
      </c>
      <c r="ADJ3" t="inlineStr">
        <is>
          <t>Cukup puas</t>
        </is>
      </c>
      <c r="ADK3" t="n">
        <v/>
      </c>
      <c r="ADL3" t="n">
        <v/>
      </c>
      <c r="ADM3" t="n">
        <v/>
      </c>
      <c r="ADN3" t="n">
        <v/>
      </c>
      <c r="ADO3" t="n">
        <v/>
      </c>
      <c r="ADP3" t="n">
        <v/>
      </c>
      <c r="ADQ3" t="n">
        <v/>
      </c>
      <c r="ADR3" t="n">
        <v/>
      </c>
      <c r="ADS3" t="n">
        <v/>
      </c>
      <c r="ADT3" t="n">
        <v/>
      </c>
      <c r="ADU3" t="inlineStr">
        <is>
          <t>Memperbaiki sendiri</t>
        </is>
      </c>
      <c r="ADV3" t="n">
        <v>0</v>
      </c>
      <c r="ADW3" t="n">
        <v>0</v>
      </c>
      <c r="ADX3" t="n">
        <v>0</v>
      </c>
      <c r="ADY3" t="n">
        <v>0</v>
      </c>
      <c r="ADZ3" t="n">
        <v>0</v>
      </c>
      <c r="AEA3" t="n">
        <v>1</v>
      </c>
      <c r="AEB3" t="n">
        <v>0</v>
      </c>
      <c r="AEC3" t="n">
        <v>0</v>
      </c>
      <c r="AED3" t="inlineStr">
        <is>
          <t>Kompor biogas diganti sendiri oleh Pak Adiwanto</t>
        </is>
      </c>
      <c r="AEE3" t="inlineStr">
        <is>
          <t>Lainnya</t>
        </is>
      </c>
      <c r="AEF3" t="inlineStr">
        <is>
          <t>Tidak pernah ada kerusakan</t>
        </is>
      </c>
      <c r="AEG3" t="inlineStr">
        <is>
          <t>Lainnya</t>
        </is>
      </c>
      <c r="AEH3" t="inlineStr">
        <is>
          <t>Tidak pernah</t>
        </is>
      </c>
      <c r="AEI3" t="inlineStr">
        <is>
          <t>Ada program perbaikan biogas lama seperti menguras biodigester</t>
        </is>
      </c>
      <c r="AEJ3" t="inlineStr">
        <is>
          <t>Tidak pernah</t>
        </is>
      </c>
      <c r="AEK3" t="inlineStr">
        <is>
          <t>Pengurangan pengeluaran rumah tangga (bahan bakar minyak, pupuk, dll.) Lebih mudah mendapatkan energi Pengurangan waktu dan tenaga Lebih aman Pemanfaatan bio-slurry sebagai pupuk Dapur lebih bersih dan bebas asap Dapat dibayar melalui skema kredit Mendapatkan subsidi</t>
        </is>
      </c>
      <c r="AEL3" t="n">
        <v>1</v>
      </c>
      <c r="AEM3" t="n">
        <v>1</v>
      </c>
      <c r="AEN3" t="n">
        <v>0</v>
      </c>
      <c r="AEO3" t="n">
        <v>0</v>
      </c>
      <c r="AEP3" t="n">
        <v>1</v>
      </c>
      <c r="AEQ3" t="n">
        <v>1</v>
      </c>
      <c r="AER3" t="n">
        <v>0</v>
      </c>
      <c r="AES3" t="n">
        <v>1</v>
      </c>
      <c r="AET3" t="n">
        <v>1</v>
      </c>
      <c r="AEU3" t="n">
        <v>1</v>
      </c>
      <c r="AEV3" t="n">
        <v>1</v>
      </c>
      <c r="AEW3" t="n">
        <v>0</v>
      </c>
      <c r="AEX3" t="n">
        <v/>
      </c>
      <c r="AEY3" t="inlineStr">
        <is>
          <t>Mengurangi pengeluaran energi</t>
        </is>
      </c>
      <c r="AEZ3" t="n">
        <v/>
      </c>
      <c r="AFA3" t="inlineStr">
        <is>
          <t>Tetangga / teman / saudara</t>
        </is>
      </c>
      <c r="AFB3" t="n">
        <v/>
      </c>
      <c r="AFC3" t="inlineStr">
        <is>
          <t>1770248369066.jpg</t>
        </is>
      </c>
      <c r="AFD3" t="inlineStr">
        <is>
          <t>https://kf.kobotoolbox.org/api/v2/assets/avstPQqLr3Ab3ZdcVTXZ6f/data/666710956/attachments/attpK6QFThGhM74Xj26k4zS6/</t>
        </is>
      </c>
      <c r="AFE3" t="inlineStr">
        <is>
          <t>1770087783756.jpg</t>
        </is>
      </c>
      <c r="AFF3" t="inlineStr">
        <is>
          <t>https://kf.kobotoolbox.org/api/v2/assets/avstPQqLr3Ab3ZdcVTXZ6f/data/666710956/attachments/attVuaC5iACwwTuCkcQfgcsK/</t>
        </is>
      </c>
      <c r="AFG3" t="inlineStr">
        <is>
          <t>Solihin/Christina</t>
        </is>
      </c>
      <c r="AFH3" t="n">
        <v/>
      </c>
      <c r="AFI3" t="inlineStr">
        <is>
          <t>B4 dan B5. Pak Adiwanto menggunakan kayu bakar dan minyak tanah. Biasanya membayar tenaga orang Rp. 20.000 untuk keperluan kayu seminggu. Jadi untuk sebulan mengeluarkan Rp. 80.000. Sekarang sudah tidak menggunakan kayu bakar. Dulu menggunakan minyak tanah sebanyak 1 liter untuk 4 hari sehingga sebulan habis 7.5 liter dengan harga estimasi Rp. 2.500 per liter pada tahun 2010. Sekarang menggunakan LPG untuk membantu biogas, agar bisa memasak cepat dalam waktu bersamaan. Tabung LPG 3 kg habis dalam 12 hari. Dengan harga Rp 22.000 per tabung. Sehingga tiap bulan menghabiskan sekitar 7.5 kg LPG dengan biaya Rp 59.000</t>
        </is>
      </c>
    </row>
    <row r="4">
      <c r="A4" s="93" t="n">
        <v>46058</v>
      </c>
      <c r="B4" s="93" t="n">
        <v>46062</v>
      </c>
      <c r="C4" t="inlineStr">
        <is>
          <t>solihin</t>
        </is>
      </c>
      <c r="D4" t="inlineStr">
        <is>
          <t>ahmad jupri</t>
        </is>
      </c>
      <c r="E4" t="n">
        <v>82131404927</v>
      </c>
      <c r="F4" t="inlineStr">
        <is>
          <t>-7.8646587 112.822434 975.9 4.357</t>
        </is>
      </c>
      <c r="G4" t="n">
        <v>-7.8646587</v>
      </c>
      <c r="H4" t="n">
        <v>112.822434</v>
      </c>
      <c r="I4" t="n">
        <v>975.9</v>
      </c>
      <c r="J4" t="n">
        <v>4.357</v>
      </c>
      <c r="K4" t="n">
        <v>0</v>
      </c>
      <c r="L4" t="inlineStr">
        <is>
          <t>-7.8644416 112.8227387 967.2999877929688 4.981</t>
        </is>
      </c>
      <c r="M4" t="n">
        <v>-7.8644416</v>
      </c>
      <c r="N4" t="n">
        <v>112.8227387</v>
      </c>
      <c r="O4" t="n">
        <v>967.2999878000001</v>
      </c>
      <c r="P4" t="n">
        <v>4.981</v>
      </c>
      <c r="Q4" t="n">
        <v>0</v>
      </c>
      <c r="R4" t="inlineStr">
        <is>
          <t>Jawa Timur</t>
        </is>
      </c>
      <c r="S4" t="n">
        <v>0</v>
      </c>
      <c r="T4" t="n">
        <v>0</v>
      </c>
      <c r="U4" t="n">
        <v>0</v>
      </c>
      <c r="V4" t="n">
        <v>0</v>
      </c>
      <c r="W4" t="n">
        <v>0</v>
      </c>
      <c r="X4" t="n">
        <v>1</v>
      </c>
      <c r="Y4" t="n">
        <v>0</v>
      </c>
      <c r="Z4" t="n">
        <v>0</v>
      </c>
      <c r="AA4" t="n">
        <v>0</v>
      </c>
      <c r="AB4" t="n">
        <v>0</v>
      </c>
      <c r="AC4" t="inlineStr">
        <is>
          <t>PASURUAN</t>
        </is>
      </c>
      <c r="AD4" t="inlineStr">
        <is>
          <t>TUTUR</t>
        </is>
      </c>
      <c r="AE4" t="inlineStr">
        <is>
          <t>KALI PUCANG</t>
        </is>
      </c>
      <c r="AF4" t="inlineStr">
        <is>
          <t>KPSP SETIA KAWAN</t>
        </is>
      </c>
      <c r="AG4" t="inlineStr">
        <is>
          <t>SKP0940</t>
        </is>
      </c>
      <c r="AH4" t="n">
        <v>4</v>
      </c>
      <c r="AI4" t="inlineStr">
        <is>
          <t>VPA2</t>
        </is>
      </c>
      <c r="AJ4" t="inlineStr">
        <is>
          <t>Aktif</t>
        </is>
      </c>
      <c r="AK4" t="n">
        <v>59</v>
      </c>
      <c r="AL4" t="inlineStr">
        <is>
          <t>Laki-laki</t>
        </is>
      </c>
      <c r="AM4" t="inlineStr">
        <is>
          <t>Sudah menikah</t>
        </is>
      </c>
      <c r="AN4" t="inlineStr">
        <is>
          <t>SD/Sederajat</t>
        </is>
      </c>
      <c r="AO4" t="inlineStr">
        <is>
          <t>Peternak</t>
        </is>
      </c>
      <c r="AP4" t="n">
        <v>0</v>
      </c>
      <c r="AQ4" t="n">
        <v>1</v>
      </c>
      <c r="AR4" t="n">
        <v>0</v>
      </c>
      <c r="AS4" t="n">
        <v>0</v>
      </c>
      <c r="AT4" t="n">
        <v>0</v>
      </c>
      <c r="AU4" t="n">
        <v>0</v>
      </c>
      <c r="AV4" t="n">
        <v>0</v>
      </c>
      <c r="AW4" t="n">
        <v>0</v>
      </c>
      <c r="AX4" t="n">
        <v/>
      </c>
      <c r="AY4" t="inlineStr">
        <is>
          <t>Tidak ada</t>
        </is>
      </c>
      <c r="AZ4" t="n">
        <v>0</v>
      </c>
      <c r="BA4" t="n">
        <v>0</v>
      </c>
      <c r="BB4" t="n">
        <v>0</v>
      </c>
      <c r="BC4" t="n">
        <v>0</v>
      </c>
      <c r="BD4" t="n">
        <v>0</v>
      </c>
      <c r="BE4" t="n">
        <v>0</v>
      </c>
      <c r="BF4" t="n">
        <v>0</v>
      </c>
      <c r="BG4" t="n">
        <v>1</v>
      </c>
      <c r="BH4" t="n">
        <v/>
      </c>
      <c r="BI4" t="inlineStr">
        <is>
          <t>&gt;Rp3.500.000</t>
        </is>
      </c>
      <c r="BJ4" t="n">
        <v>0</v>
      </c>
      <c r="BK4" t="n">
        <v>1</v>
      </c>
      <c r="BL4" t="n">
        <v>0</v>
      </c>
      <c r="BM4" t="n">
        <v>0</v>
      </c>
      <c r="BN4" t="inlineStr">
        <is>
          <t>Milik sendiri</t>
        </is>
      </c>
      <c r="BO4" t="inlineStr">
        <is>
          <t>Permanen (dinding bata dan semen)</t>
        </is>
      </c>
      <c r="BP4" t="n">
        <v>1</v>
      </c>
      <c r="BQ4" t="n">
        <v>0</v>
      </c>
      <c r="BR4" t="n">
        <v>0</v>
      </c>
      <c r="BS4" t="n">
        <v>0</v>
      </c>
      <c r="BT4" t="n">
        <v>0</v>
      </c>
      <c r="BU4" t="n">
        <v/>
      </c>
      <c r="BV4" t="inlineStr">
        <is>
          <t>Keramik/ubin</t>
        </is>
      </c>
      <c r="BW4" t="n">
        <v>0</v>
      </c>
      <c r="BX4" t="n">
        <v>0</v>
      </c>
      <c r="BY4" t="n">
        <v>1</v>
      </c>
      <c r="BZ4" t="n">
        <v>0</v>
      </c>
      <c r="CA4" t="n">
        <v>0</v>
      </c>
      <c r="CB4" t="n">
        <v/>
      </c>
      <c r="CC4" t="inlineStr">
        <is>
          <t>Genting</t>
        </is>
      </c>
      <c r="CD4" t="n">
        <v>0</v>
      </c>
      <c r="CE4" t="n">
        <v>0</v>
      </c>
      <c r="CF4" t="n">
        <v>0</v>
      </c>
      <c r="CG4" t="n">
        <v>0</v>
      </c>
      <c r="CH4" t="n">
        <v>0</v>
      </c>
      <c r="CI4" t="n">
        <v>1</v>
      </c>
      <c r="CJ4" t="n">
        <v>0</v>
      </c>
      <c r="CK4" t="n">
        <v/>
      </c>
      <c r="CL4" t="inlineStr">
        <is>
          <t>Ya</t>
        </is>
      </c>
      <c r="CM4" t="n">
        <v>2022</v>
      </c>
      <c r="CN4" t="inlineStr">
        <is>
          <t>Fixed-Dome (Kubah Tetap)</t>
        </is>
      </c>
      <c r="CO4" t="inlineStr">
        <is>
          <t>10 m³ (8-9 ekor sapi, ±8 jam memasak/hari, ±80 kg slurry/hari)</t>
        </is>
      </c>
      <c r="CP4" t="inlineStr">
        <is>
          <t>Anggota keluarga - laki-laki Anggota keluarga - perempuan dewasa</t>
        </is>
      </c>
      <c r="CQ4" t="n">
        <v>0</v>
      </c>
      <c r="CR4" t="n">
        <v>0</v>
      </c>
      <c r="CS4" t="n">
        <v>0</v>
      </c>
      <c r="CT4" t="n">
        <v>0</v>
      </c>
      <c r="CU4" t="n">
        <v>1</v>
      </c>
      <c r="CV4" t="n">
        <v>1</v>
      </c>
      <c r="CW4" t="n">
        <v>0</v>
      </c>
      <c r="CX4" t="n">
        <v>0</v>
      </c>
      <c r="CY4" t="inlineStr">
        <is>
          <t>Anggota keluarga - laki-laki Anggota keluarga - perempuan dewasa</t>
        </is>
      </c>
      <c r="CZ4" t="n">
        <v>1</v>
      </c>
      <c r="DA4" t="n">
        <v>1</v>
      </c>
      <c r="DB4" t="n">
        <v>0</v>
      </c>
      <c r="DC4" t="n">
        <v/>
      </c>
      <c r="DD4" t="inlineStr">
        <is>
          <t>CPO atau pendamping</t>
        </is>
      </c>
      <c r="DE4" t="n">
        <v>0</v>
      </c>
      <c r="DF4" t="n">
        <v>0</v>
      </c>
      <c r="DG4" t="n">
        <v>1</v>
      </c>
      <c r="DH4" t="n">
        <v>0</v>
      </c>
      <c r="DI4" t="n">
        <v/>
      </c>
      <c r="DJ4" t="inlineStr">
        <is>
          <t>Anggota keluarga - laki-laki</t>
        </is>
      </c>
      <c r="DK4" t="n">
        <v>1</v>
      </c>
      <c r="DL4" t="n">
        <v>0</v>
      </c>
      <c r="DM4" t="n">
        <v>0</v>
      </c>
      <c r="DN4" t="n">
        <v>0</v>
      </c>
      <c r="DO4" t="n">
        <v/>
      </c>
      <c r="DP4" t="inlineStr">
        <is>
          <t>Ya</t>
        </is>
      </c>
      <c r="DQ4" t="n">
        <v/>
      </c>
      <c r="DR4" t="n">
        <v/>
      </c>
      <c r="DS4" t="n">
        <v/>
      </c>
      <c r="DT4" t="n">
        <v/>
      </c>
      <c r="DU4" t="n">
        <v/>
      </c>
      <c r="DV4" t="n">
        <v/>
      </c>
      <c r="DW4" t="n">
        <v/>
      </c>
      <c r="DX4" t="n">
        <v/>
      </c>
      <c r="DY4" t="n">
        <v/>
      </c>
      <c r="DZ4" t="n">
        <v/>
      </c>
      <c r="EA4" t="n">
        <v/>
      </c>
      <c r="EB4" t="n">
        <v/>
      </c>
      <c r="EC4" t="n">
        <v/>
      </c>
      <c r="ED4" t="n">
        <v/>
      </c>
      <c r="EE4" t="n">
        <v/>
      </c>
      <c r="EF4" t="n">
        <v/>
      </c>
      <c r="EG4" t="n">
        <v/>
      </c>
      <c r="EH4" t="n">
        <v/>
      </c>
      <c r="EI4" t="inlineStr">
        <is>
          <t>Tidak ada masalah</t>
        </is>
      </c>
      <c r="EJ4" t="n">
        <v>0</v>
      </c>
      <c r="EK4" t="n">
        <v>0</v>
      </c>
      <c r="EL4" t="n">
        <v>0</v>
      </c>
      <c r="EM4" t="n">
        <v>1</v>
      </c>
      <c r="EN4" t="n">
        <v>0</v>
      </c>
      <c r="EO4" t="n">
        <v/>
      </c>
      <c r="EP4" t="inlineStr">
        <is>
          <t>Ya, cukup jelas dan mudah diikuti</t>
        </is>
      </c>
      <c r="EQ4" t="inlineStr">
        <is>
          <t>Pelatihan</t>
        </is>
      </c>
      <c r="ER4" t="inlineStr">
        <is>
          <t>CPO atau pendamping</t>
        </is>
      </c>
      <c r="ES4" t="n">
        <v>1</v>
      </c>
      <c r="ET4" t="n">
        <v>0</v>
      </c>
      <c r="EU4" t="n">
        <v>0</v>
      </c>
      <c r="EV4" t="n">
        <v>0</v>
      </c>
      <c r="EW4" t="n">
        <v/>
      </c>
      <c r="EX4" t="inlineStr">
        <is>
          <t>Anggota keluarga - Laki-laki</t>
        </is>
      </c>
      <c r="EY4" t="n">
        <v>1</v>
      </c>
      <c r="EZ4" t="n">
        <v>0</v>
      </c>
      <c r="FA4" t="n">
        <v>0</v>
      </c>
      <c r="FB4" t="n">
        <v/>
      </c>
      <c r="FC4" t="inlineStr">
        <is>
          <t>Setiap hari</t>
        </is>
      </c>
      <c r="FD4" t="n">
        <v/>
      </c>
      <c r="FE4" t="inlineStr">
        <is>
          <t>Mengetahui</t>
        </is>
      </c>
      <c r="FF4" t="inlineStr">
        <is>
          <t>Selalu (setiap hari)</t>
        </is>
      </c>
      <c r="FG4" t="inlineStr">
        <is>
          <t>Mengetahui</t>
        </is>
      </c>
      <c r="FH4" t="inlineStr">
        <is>
          <t>Selalu (setiap hari)</t>
        </is>
      </c>
      <c r="FI4" t="inlineStr">
        <is>
          <t>Tidak mengetahui</t>
        </is>
      </c>
      <c r="FJ4" t="inlineStr">
        <is>
          <t>Tidak pernah</t>
        </is>
      </c>
      <c r="FK4" t="inlineStr">
        <is>
          <t>Tidak mengetahui</t>
        </is>
      </c>
      <c r="FL4" t="inlineStr">
        <is>
          <t>Tidak pernah</t>
        </is>
      </c>
      <c r="FM4" t="inlineStr">
        <is>
          <t>Mengetahui</t>
        </is>
      </c>
      <c r="FN4" t="inlineStr">
        <is>
          <t>Sering (setiap minggu)</t>
        </is>
      </c>
      <c r="FO4" t="inlineStr">
        <is>
          <t>Mengetahui</t>
        </is>
      </c>
      <c r="FP4" t="inlineStr">
        <is>
          <t>Cukup sering (2 minggu sekali)</t>
        </is>
      </c>
      <c r="FQ4" t="inlineStr">
        <is>
          <t>Mengetahui</t>
        </is>
      </c>
      <c r="FR4" t="inlineStr">
        <is>
          <t>Ya</t>
        </is>
      </c>
      <c r="FS4" t="inlineStr">
        <is>
          <t>Mengetahui</t>
        </is>
      </c>
      <c r="FT4" t="inlineStr">
        <is>
          <t>Ya, selalu</t>
        </is>
      </c>
      <c r="FU4" t="inlineStr">
        <is>
          <t>Laki-laki dewasa</t>
        </is>
      </c>
      <c r="FV4" t="n">
        <v>1</v>
      </c>
      <c r="FW4" t="n">
        <v>0</v>
      </c>
      <c r="FX4" t="n">
        <v>0</v>
      </c>
      <c r="FY4" t="n">
        <v>0</v>
      </c>
      <c r="FZ4" t="inlineStr">
        <is>
          <t>Memahami</t>
        </is>
      </c>
      <c r="GA4" t="inlineStr">
        <is>
          <t>CPO Pelatihan</t>
        </is>
      </c>
      <c r="GB4" t="n">
        <v>1</v>
      </c>
      <c r="GC4" t="n">
        <v>1</v>
      </c>
      <c r="GD4" t="n">
        <v>0</v>
      </c>
      <c r="GE4" t="n">
        <v>0</v>
      </c>
      <c r="GF4" t="n">
        <v/>
      </c>
      <c r="GG4" t="inlineStr">
        <is>
          <t>Sering</t>
        </is>
      </c>
      <c r="GH4" t="inlineStr">
        <is>
          <t>Ya</t>
        </is>
      </c>
      <c r="GI4" t="inlineStr">
        <is>
          <t>Tetangga Teman/keluarga</t>
        </is>
      </c>
      <c r="GJ4" t="n">
        <v>1</v>
      </c>
      <c r="GK4" t="n">
        <v>1</v>
      </c>
      <c r="GL4" t="n">
        <v>0</v>
      </c>
      <c r="GM4" t="n">
        <v>0</v>
      </c>
      <c r="GN4" t="n">
        <v/>
      </c>
      <c r="GO4" t="n">
        <v>10</v>
      </c>
      <c r="GP4" t="inlineStr">
        <is>
          <t>Penuh (100%)</t>
        </is>
      </c>
      <c r="GQ4" t="inlineStr">
        <is>
          <t>LPG</t>
        </is>
      </c>
      <c r="GR4" t="n">
        <v>1</v>
      </c>
      <c r="GS4" t="n">
        <v>0</v>
      </c>
      <c r="GT4" t="n">
        <v>0</v>
      </c>
      <c r="GU4" t="n">
        <v>0</v>
      </c>
      <c r="GV4" t="n">
        <v>0</v>
      </c>
      <c r="GW4" t="n">
        <v>0</v>
      </c>
      <c r="GX4" t="n">
        <v>0</v>
      </c>
      <c r="GY4" t="n">
        <v/>
      </c>
      <c r="GZ4" t="inlineStr">
        <is>
          <t>Ya</t>
        </is>
      </c>
      <c r="HA4" t="n">
        <v/>
      </c>
      <c r="HB4" t="n">
        <v/>
      </c>
      <c r="HC4" t="n">
        <v/>
      </c>
      <c r="HD4" t="n">
        <v/>
      </c>
      <c r="HE4" t="n">
        <v/>
      </c>
      <c r="HF4" t="n">
        <v/>
      </c>
      <c r="HG4" t="n">
        <v/>
      </c>
      <c r="HH4" t="n">
        <v/>
      </c>
      <c r="HI4" t="n">
        <v/>
      </c>
      <c r="HJ4" t="n">
        <v/>
      </c>
      <c r="HK4" t="n">
        <v/>
      </c>
      <c r="HL4" t="n">
        <v/>
      </c>
      <c r="HM4" t="n">
        <v/>
      </c>
      <c r="HN4" t="n">
        <v/>
      </c>
      <c r="HO4" t="n">
        <v/>
      </c>
      <c r="HP4" t="n">
        <v/>
      </c>
      <c r="HQ4" t="n">
        <v/>
      </c>
      <c r="HR4" t="n">
        <v/>
      </c>
      <c r="HS4" t="n">
        <v/>
      </c>
      <c r="HT4" t="n">
        <v/>
      </c>
      <c r="HU4" t="n">
        <v/>
      </c>
      <c r="HV4" t="n">
        <v/>
      </c>
      <c r="HW4" t="n">
        <v/>
      </c>
      <c r="HX4" t="n">
        <v/>
      </c>
      <c r="HY4" t="n">
        <v/>
      </c>
      <c r="HZ4" t="n">
        <v/>
      </c>
      <c r="IA4" t="n">
        <v>15</v>
      </c>
      <c r="IB4" t="n">
        <v>75000</v>
      </c>
      <c r="IC4" t="n">
        <v/>
      </c>
      <c r="ID4" t="n">
        <v/>
      </c>
      <c r="IE4" t="n">
        <v/>
      </c>
      <c r="IF4" t="n">
        <v/>
      </c>
      <c r="IG4" t="n">
        <v/>
      </c>
      <c r="IH4" t="n">
        <v/>
      </c>
      <c r="II4" t="n">
        <v/>
      </c>
      <c r="IJ4" t="n">
        <v/>
      </c>
      <c r="IK4" t="inlineStr">
        <is>
          <t>50-65 kg</t>
        </is>
      </c>
      <c r="IL4" t="inlineStr">
        <is>
          <t>3-5 jam</t>
        </is>
      </c>
      <c r="IM4" t="inlineStr">
        <is>
          <t>Tidak</t>
        </is>
      </c>
      <c r="IN4" t="inlineStr">
        <is>
          <t>Ya</t>
        </is>
      </c>
      <c r="IO4" t="inlineStr">
        <is>
          <t>Tidak ada perubahan</t>
        </is>
      </c>
      <c r="IP4" t="n">
        <v/>
      </c>
      <c r="IQ4" t="inlineStr">
        <is>
          <t>Tidak pernah</t>
        </is>
      </c>
      <c r="IR4" t="n">
        <v/>
      </c>
      <c r="IS4" t="n">
        <v/>
      </c>
      <c r="IT4" t="n">
        <v/>
      </c>
      <c r="IU4" t="n">
        <v/>
      </c>
      <c r="IV4" t="n">
        <v/>
      </c>
      <c r="IW4" t="n">
        <v/>
      </c>
      <c r="IX4" t="n">
        <v/>
      </c>
      <c r="IY4" t="n">
        <v/>
      </c>
      <c r="IZ4" t="inlineStr">
        <is>
          <t>Tidak pernah</t>
        </is>
      </c>
      <c r="JA4" t="n">
        <v/>
      </c>
      <c r="JB4" t="n">
        <v/>
      </c>
      <c r="JC4" t="n">
        <v/>
      </c>
      <c r="JD4" t="n">
        <v/>
      </c>
      <c r="JE4" t="n">
        <v/>
      </c>
      <c r="JF4" t="n">
        <v/>
      </c>
      <c r="JG4" t="n">
        <v/>
      </c>
      <c r="JH4" t="n">
        <v/>
      </c>
      <c r="JI4" t="inlineStr">
        <is>
          <t>Tidak pernah</t>
        </is>
      </c>
      <c r="JJ4" t="n">
        <v/>
      </c>
      <c r="JK4" t="n">
        <v/>
      </c>
      <c r="JL4" t="n">
        <v/>
      </c>
      <c r="JM4" t="n">
        <v/>
      </c>
      <c r="JN4" t="n">
        <v/>
      </c>
      <c r="JO4" t="n">
        <v/>
      </c>
      <c r="JP4" t="n">
        <v/>
      </c>
      <c r="JQ4" t="n">
        <v/>
      </c>
      <c r="JR4" t="inlineStr">
        <is>
          <t>Tidak pernah</t>
        </is>
      </c>
      <c r="JS4" t="n">
        <v/>
      </c>
      <c r="JT4" t="n">
        <v/>
      </c>
      <c r="JU4" t="n">
        <v/>
      </c>
      <c r="JV4" t="n">
        <v/>
      </c>
      <c r="JW4" t="n">
        <v/>
      </c>
      <c r="JX4" t="n">
        <v/>
      </c>
      <c r="JY4" t="n">
        <v/>
      </c>
      <c r="JZ4" t="n">
        <v/>
      </c>
      <c r="KA4" t="inlineStr">
        <is>
          <t>Tidak pernah</t>
        </is>
      </c>
      <c r="KB4" t="n">
        <v/>
      </c>
      <c r="KC4" t="n">
        <v/>
      </c>
      <c r="KD4" t="n">
        <v/>
      </c>
      <c r="KE4" t="n">
        <v/>
      </c>
      <c r="KF4" t="n">
        <v/>
      </c>
      <c r="KG4" t="n">
        <v/>
      </c>
      <c r="KH4" t="n">
        <v/>
      </c>
      <c r="KI4" t="n">
        <v/>
      </c>
      <c r="KJ4" t="inlineStr">
        <is>
          <t>Tidak pernah</t>
        </is>
      </c>
      <c r="KK4" t="n">
        <v/>
      </c>
      <c r="KL4" t="n">
        <v/>
      </c>
      <c r="KM4" t="n">
        <v/>
      </c>
      <c r="KN4" t="n">
        <v/>
      </c>
      <c r="KO4" t="n">
        <v/>
      </c>
      <c r="KP4" t="n">
        <v/>
      </c>
      <c r="KQ4" t="n">
        <v/>
      </c>
      <c r="KR4" t="n">
        <v/>
      </c>
      <c r="KS4" t="inlineStr">
        <is>
          <t>Tidak ada perubahan</t>
        </is>
      </c>
      <c r="KT4" t="inlineStr">
        <is>
          <t>0-1 kali</t>
        </is>
      </c>
      <c r="KU4" t="inlineStr">
        <is>
          <t>0-1 kali</t>
        </is>
      </c>
      <c r="KV4" t="inlineStr">
        <is>
          <t>Tidak ada</t>
        </is>
      </c>
      <c r="KW4" t="n">
        <v>0</v>
      </c>
      <c r="KX4" t="n">
        <v>0</v>
      </c>
      <c r="KY4" t="n">
        <v>0</v>
      </c>
      <c r="KZ4" t="n">
        <v>1</v>
      </c>
      <c r="LA4" t="inlineStr">
        <is>
          <t>Tidak ada perubahan</t>
        </is>
      </c>
      <c r="LB4" t="inlineStr">
        <is>
          <t>Jauh lebih baik</t>
        </is>
      </c>
      <c r="LC4" t="n">
        <v>0</v>
      </c>
      <c r="LD4" t="n">
        <v>0</v>
      </c>
      <c r="LE4" t="n">
        <v>0</v>
      </c>
      <c r="LF4" t="n">
        <v>0</v>
      </c>
      <c r="LG4" t="inlineStr">
        <is>
          <t>Ya</t>
        </is>
      </c>
      <c r="LH4" t="n">
        <v>40000</v>
      </c>
      <c r="LI4" t="n">
        <v/>
      </c>
      <c r="LJ4" t="inlineStr">
        <is>
          <t>Kebutuhan rumah tangga</t>
        </is>
      </c>
      <c r="LK4" t="n">
        <v>0</v>
      </c>
      <c r="LL4" t="n">
        <v>0</v>
      </c>
      <c r="LM4" t="n">
        <v>0</v>
      </c>
      <c r="LN4" t="n">
        <v>0</v>
      </c>
      <c r="LO4" t="n">
        <v>1</v>
      </c>
      <c r="LP4" t="n">
        <v>0</v>
      </c>
      <c r="LQ4" t="n">
        <v>0</v>
      </c>
      <c r="LR4" t="n">
        <v/>
      </c>
      <c r="LS4" t="n">
        <v>15</v>
      </c>
      <c r="LT4" t="n">
        <v>0</v>
      </c>
      <c r="LU4" t="n">
        <v>0</v>
      </c>
      <c r="LV4" t="n">
        <v>5</v>
      </c>
      <c r="LW4" t="n">
        <v>0</v>
      </c>
      <c r="LX4" t="n">
        <v>0</v>
      </c>
      <c r="LY4" t="n">
        <v>5</v>
      </c>
      <c r="LZ4" t="n">
        <v>0</v>
      </c>
      <c r="MA4" t="n">
        <v>0</v>
      </c>
      <c r="MB4" t="inlineStr">
        <is>
          <t>Tidak</t>
        </is>
      </c>
      <c r="MC4" t="n">
        <v>0</v>
      </c>
      <c r="MD4" t="n">
        <v>0</v>
      </c>
      <c r="ME4" t="n">
        <v>0</v>
      </c>
      <c r="MF4" t="n">
        <v>0</v>
      </c>
      <c r="MG4" t="n">
        <v>0</v>
      </c>
      <c r="MH4" t="n">
        <v>0</v>
      </c>
      <c r="MI4" t="n">
        <v/>
      </c>
      <c r="MJ4" t="n">
        <v/>
      </c>
      <c r="MK4" t="n">
        <v/>
      </c>
      <c r="ML4" t="n">
        <v/>
      </c>
      <c r="MM4" t="n">
        <v/>
      </c>
      <c r="MN4" t="n">
        <v/>
      </c>
      <c r="MO4" t="n">
        <v/>
      </c>
      <c r="MP4" t="n">
        <v/>
      </c>
      <c r="MQ4" t="n">
        <v/>
      </c>
      <c r="MR4" t="inlineStr">
        <is>
          <t>Tidak ada waktu luang</t>
        </is>
      </c>
      <c r="MS4" t="n">
        <v/>
      </c>
      <c r="MT4" t="inlineStr">
        <is>
          <t>Tidak ada waktu luang, tetapi tetap aktif di kegiatan sosial</t>
        </is>
      </c>
      <c r="MU4" t="inlineStr">
        <is>
          <t>Tidak</t>
        </is>
      </c>
      <c r="MV4" t="n">
        <v/>
      </c>
      <c r="MW4" t="n">
        <v/>
      </c>
      <c r="MX4" t="n">
        <v/>
      </c>
      <c r="MY4" t="n">
        <v/>
      </c>
      <c r="MZ4" t="n">
        <v/>
      </c>
      <c r="NA4" t="n">
        <v/>
      </c>
      <c r="NB4" t="n">
        <v/>
      </c>
      <c r="NC4" t="n">
        <v/>
      </c>
      <c r="ND4" t="n">
        <v/>
      </c>
      <c r="NE4" t="n">
        <v/>
      </c>
      <c r="NF4" t="n">
        <v/>
      </c>
      <c r="NG4" t="n">
        <v/>
      </c>
      <c r="NH4" t="n">
        <v/>
      </c>
      <c r="NI4" t="n">
        <v/>
      </c>
      <c r="NJ4" t="n">
        <v/>
      </c>
      <c r="NK4" t="n">
        <v/>
      </c>
      <c r="NL4" t="inlineStr">
        <is>
          <t>Ya</t>
        </is>
      </c>
      <c r="NM4" t="inlineStr">
        <is>
          <t>Kombinasi kredit/pinjaman dan dana hibah</t>
        </is>
      </c>
      <c r="NN4" t="inlineStr">
        <is>
          <t>7.000.001-9.000.000</t>
        </is>
      </c>
      <c r="NO4" t="inlineStr">
        <is>
          <t>Yayasan Rumah Energi atau BIRU</t>
        </is>
      </c>
      <c r="NP4" t="n">
        <v/>
      </c>
      <c r="NQ4" t="inlineStr">
        <is>
          <t>Koperasi</t>
        </is>
      </c>
      <c r="NR4" t="n">
        <v/>
      </c>
      <c r="NS4" t="n">
        <v>24</v>
      </c>
      <c r="NT4" t="inlineStr">
        <is>
          <t>Anggota keluarga - Laki-laki dewasa</t>
        </is>
      </c>
      <c r="NU4" t="n">
        <v/>
      </c>
      <c r="NV4" t="n">
        <v/>
      </c>
      <c r="NW4" t="n">
        <v/>
      </c>
      <c r="NX4" t="inlineStr">
        <is>
          <t>Sedikit meningkat</t>
        </is>
      </c>
      <c r="NY4" t="n">
        <v>120</v>
      </c>
      <c r="NZ4" t="n">
        <v>0</v>
      </c>
      <c r="OA4" t="n">
        <v>0</v>
      </c>
      <c r="OB4" t="n">
        <v>0</v>
      </c>
      <c r="OC4" t="n">
        <v>25</v>
      </c>
      <c r="OD4" t="n">
        <v>0</v>
      </c>
      <c r="OE4" t="inlineStr">
        <is>
          <t>Tidak ada perubahan</t>
        </is>
      </c>
      <c r="OF4" t="inlineStr">
        <is>
          <t>Lebih baik (beda waktu memasak 5-30 menit, ATAU tidak lagi ada rasa/bau makanan yang berubah, ATAU alasan lainnya)</t>
        </is>
      </c>
      <c r="OG4" t="inlineStr">
        <is>
          <t>Ya</t>
        </is>
      </c>
      <c r="OH4" t="n">
        <v>0</v>
      </c>
      <c r="OI4" t="n">
        <v>6</v>
      </c>
      <c r="OJ4" t="n">
        <v>0</v>
      </c>
      <c r="OK4" t="n">
        <v>0</v>
      </c>
      <c r="OL4" t="n">
        <v>0</v>
      </c>
      <c r="OM4" t="n">
        <v>0</v>
      </c>
      <c r="ON4" t="n">
        <v>8</v>
      </c>
      <c r="OO4" t="n">
        <v>0</v>
      </c>
      <c r="OP4" t="inlineStr">
        <is>
          <t>Sapi perah Kambing Ayam</t>
        </is>
      </c>
      <c r="OQ4" t="n">
        <v>0</v>
      </c>
      <c r="OR4" t="n">
        <v>1</v>
      </c>
      <c r="OS4" t="n">
        <v>0</v>
      </c>
      <c r="OT4" t="n">
        <v>0</v>
      </c>
      <c r="OU4" t="n">
        <v>0</v>
      </c>
      <c r="OV4" t="n">
        <v>1</v>
      </c>
      <c r="OW4" t="n">
        <v>1</v>
      </c>
      <c r="OX4" t="n">
        <v>0</v>
      </c>
      <c r="OY4" t="n">
        <v/>
      </c>
      <c r="OZ4" t="n">
        <v/>
      </c>
      <c r="PA4" t="n">
        <v/>
      </c>
      <c r="PB4" t="n">
        <v/>
      </c>
      <c r="PC4" t="n">
        <v/>
      </c>
      <c r="PD4" t="n">
        <v/>
      </c>
      <c r="PE4" t="n">
        <v/>
      </c>
      <c r="PF4" t="n">
        <v/>
      </c>
      <c r="PG4" t="n">
        <v/>
      </c>
      <c r="PH4" t="n">
        <v/>
      </c>
      <c r="PI4" t="n">
        <v/>
      </c>
      <c r="PJ4" t="n">
        <v/>
      </c>
      <c r="PK4" t="n">
        <v/>
      </c>
      <c r="PL4" t="n">
        <v/>
      </c>
      <c r="PM4" t="n">
        <v/>
      </c>
      <c r="PN4" t="n">
        <v/>
      </c>
      <c r="PO4" t="n">
        <v/>
      </c>
      <c r="PP4" t="n">
        <v/>
      </c>
      <c r="PQ4" t="n">
        <v/>
      </c>
      <c r="PR4" t="n">
        <v/>
      </c>
      <c r="PS4" t="n">
        <v/>
      </c>
      <c r="PT4" t="n">
        <v/>
      </c>
      <c r="PU4" t="n">
        <v/>
      </c>
      <c r="PV4" t="n">
        <v/>
      </c>
      <c r="PW4" t="n">
        <v/>
      </c>
      <c r="PX4" t="n">
        <v/>
      </c>
      <c r="PY4" t="n">
        <v/>
      </c>
      <c r="PZ4" t="n">
        <v/>
      </c>
      <c r="QA4" t="n">
        <v/>
      </c>
      <c r="QB4" t="n">
        <v/>
      </c>
      <c r="QC4" t="n">
        <v/>
      </c>
      <c r="QD4" t="n">
        <v/>
      </c>
      <c r="QE4" t="inlineStr">
        <is>
          <t>3-Dijual</t>
        </is>
      </c>
      <c r="QF4" t="n">
        <v>0</v>
      </c>
      <c r="QG4" t="n">
        <v>0</v>
      </c>
      <c r="QH4" t="n">
        <v>0</v>
      </c>
      <c r="QI4" t="n">
        <v>0</v>
      </c>
      <c r="QJ4" t="n">
        <v>0</v>
      </c>
      <c r="QK4" t="n">
        <v>0</v>
      </c>
      <c r="QL4" t="n">
        <v>0</v>
      </c>
      <c r="QM4" t="n">
        <v>1</v>
      </c>
      <c r="QN4" t="n">
        <v>0</v>
      </c>
      <c r="QO4" t="n">
        <v/>
      </c>
      <c r="QP4" t="n">
        <v/>
      </c>
      <c r="QQ4" t="n">
        <v/>
      </c>
      <c r="QR4" t="n">
        <v/>
      </c>
      <c r="QS4" t="n">
        <v/>
      </c>
      <c r="QT4" t="n">
        <v/>
      </c>
      <c r="QU4" t="n">
        <v/>
      </c>
      <c r="QV4" t="n">
        <v/>
      </c>
      <c r="QW4" t="n">
        <v/>
      </c>
      <c r="QX4" t="n">
        <v/>
      </c>
      <c r="QY4" t="n">
        <v/>
      </c>
      <c r="QZ4" t="n">
        <v/>
      </c>
      <c r="RA4" t="n">
        <v/>
      </c>
      <c r="RB4" t="n">
        <v/>
      </c>
      <c r="RC4" t="n">
        <v/>
      </c>
      <c r="RD4" t="n">
        <v/>
      </c>
      <c r="RE4" t="n">
        <v/>
      </c>
      <c r="RF4" t="n">
        <v/>
      </c>
      <c r="RG4" t="n">
        <v/>
      </c>
      <c r="RH4" t="n">
        <v/>
      </c>
      <c r="RI4" t="n">
        <v/>
      </c>
      <c r="RJ4" t="n">
        <v/>
      </c>
      <c r="RK4" t="n">
        <v/>
      </c>
      <c r="RL4" t="n">
        <v/>
      </c>
      <c r="RM4" t="n">
        <v/>
      </c>
      <c r="RN4" t="n">
        <v/>
      </c>
      <c r="RO4" t="n">
        <v/>
      </c>
      <c r="RP4" t="n">
        <v/>
      </c>
      <c r="RQ4" t="n">
        <v/>
      </c>
      <c r="RR4" t="inlineStr">
        <is>
          <t>3-Dijual</t>
        </is>
      </c>
      <c r="RS4" t="n">
        <v>0</v>
      </c>
      <c r="RT4" t="n">
        <v>0</v>
      </c>
      <c r="RU4" t="n">
        <v>0</v>
      </c>
      <c r="RV4" t="n">
        <v>0</v>
      </c>
      <c r="RW4" t="n">
        <v>0</v>
      </c>
      <c r="RX4" t="n">
        <v>0</v>
      </c>
      <c r="RY4" t="n">
        <v>0</v>
      </c>
      <c r="RZ4" t="n">
        <v>1</v>
      </c>
      <c r="SA4" t="n">
        <v>0</v>
      </c>
      <c r="SB4" t="n">
        <v/>
      </c>
      <c r="SC4" t="inlineStr">
        <is>
          <t>1-Disebarkan ke lahan terbuka</t>
        </is>
      </c>
      <c r="SD4" t="n">
        <v>0</v>
      </c>
      <c r="SE4" t="n">
        <v>0</v>
      </c>
      <c r="SF4" t="n">
        <v>0</v>
      </c>
      <c r="SG4" t="n">
        <v>0</v>
      </c>
      <c r="SH4" t="n">
        <v>0</v>
      </c>
      <c r="SI4" t="n">
        <v>1</v>
      </c>
      <c r="SJ4" t="n">
        <v>0</v>
      </c>
      <c r="SK4" t="n">
        <v>0</v>
      </c>
      <c r="SL4" t="n">
        <v>0</v>
      </c>
      <c r="SM4" t="n">
        <v/>
      </c>
      <c r="SN4" t="n">
        <v/>
      </c>
      <c r="SO4" t="n">
        <v/>
      </c>
      <c r="SP4" t="n">
        <v/>
      </c>
      <c r="SQ4" t="n">
        <v/>
      </c>
      <c r="SR4" t="n">
        <v/>
      </c>
      <c r="SS4" t="n">
        <v/>
      </c>
      <c r="ST4" t="n">
        <v/>
      </c>
      <c r="SU4" t="n">
        <v/>
      </c>
      <c r="SV4" t="n">
        <v/>
      </c>
      <c r="SW4" t="n">
        <v/>
      </c>
      <c r="SX4" t="n">
        <v/>
      </c>
      <c r="SY4" t="n">
        <v/>
      </c>
      <c r="SZ4" t="n">
        <v>3</v>
      </c>
      <c r="TA4" t="n">
        <v/>
      </c>
      <c r="TB4" t="n">
        <v/>
      </c>
      <c r="TC4" t="n">
        <v/>
      </c>
      <c r="TD4" t="n">
        <v>4</v>
      </c>
      <c r="TE4" t="n">
        <v>10</v>
      </c>
      <c r="TF4" t="n">
        <v/>
      </c>
      <c r="TG4" t="n">
        <v/>
      </c>
      <c r="TH4" t="n">
        <v/>
      </c>
      <c r="TI4" t="n">
        <v/>
      </c>
      <c r="TJ4" t="n">
        <v/>
      </c>
      <c r="TK4" t="n">
        <v/>
      </c>
      <c r="TL4" t="n">
        <v/>
      </c>
      <c r="TM4" t="n">
        <v/>
      </c>
      <c r="TN4" t="n">
        <v/>
      </c>
      <c r="TO4" t="n">
        <v/>
      </c>
      <c r="TP4" t="n">
        <v/>
      </c>
      <c r="TQ4" t="n">
        <v/>
      </c>
      <c r="TR4" t="n">
        <v/>
      </c>
      <c r="TS4" t="n">
        <v/>
      </c>
      <c r="TT4" t="n">
        <v/>
      </c>
      <c r="TU4" t="n">
        <v/>
      </c>
      <c r="TV4" t="n">
        <v/>
      </c>
      <c r="TW4" t="n">
        <v/>
      </c>
      <c r="TX4" t="n">
        <v/>
      </c>
      <c r="TY4" t="n">
        <v/>
      </c>
      <c r="TZ4" t="n">
        <v/>
      </c>
      <c r="UA4" t="n">
        <v/>
      </c>
      <c r="UB4" t="n">
        <v/>
      </c>
      <c r="UC4" t="n">
        <v/>
      </c>
      <c r="UD4" t="n">
        <v/>
      </c>
      <c r="UE4" t="n">
        <v/>
      </c>
      <c r="UF4" t="n">
        <v/>
      </c>
      <c r="UG4" t="n">
        <v/>
      </c>
      <c r="UH4" t="n">
        <v/>
      </c>
      <c r="UI4" t="n">
        <v/>
      </c>
      <c r="UJ4" t="n">
        <v/>
      </c>
      <c r="UK4" t="n">
        <v/>
      </c>
      <c r="UL4" t="n">
        <v/>
      </c>
      <c r="UM4" t="n">
        <v/>
      </c>
      <c r="UN4" t="n">
        <v/>
      </c>
      <c r="UO4" t="n">
        <v/>
      </c>
      <c r="UP4" t="n">
        <v/>
      </c>
      <c r="UQ4" t="n">
        <v/>
      </c>
      <c r="UR4" t="n">
        <v/>
      </c>
      <c r="US4" t="n">
        <v/>
      </c>
      <c r="UT4" t="n">
        <v/>
      </c>
      <c r="UU4" t="n">
        <v/>
      </c>
      <c r="UV4" t="inlineStr">
        <is>
          <t>Pemberian pakan di kandang</t>
        </is>
      </c>
      <c r="UW4" t="n">
        <v/>
      </c>
      <c r="UX4" t="n">
        <v/>
      </c>
      <c r="UY4" t="n">
        <v/>
      </c>
      <c r="UZ4" t="n">
        <v/>
      </c>
      <c r="VA4" t="inlineStr">
        <is>
          <t>Penggembalaan semi-terbuka</t>
        </is>
      </c>
      <c r="VB4" t="n">
        <v/>
      </c>
      <c r="VC4" t="n">
        <v/>
      </c>
      <c r="VD4" t="inlineStr">
        <is>
          <t>Sangat jarang (&gt;1 bulan sekali)</t>
        </is>
      </c>
      <c r="VE4" t="n">
        <v/>
      </c>
      <c r="VF4" t="n">
        <v/>
      </c>
      <c r="VG4" t="n">
        <v/>
      </c>
      <c r="VH4" t="n">
        <v/>
      </c>
      <c r="VI4" t="inlineStr">
        <is>
          <t>Sangat jarang (&gt;1 bulan sekali)</t>
        </is>
      </c>
      <c r="VJ4" t="n">
        <v/>
      </c>
      <c r="VK4" t="n">
        <v/>
      </c>
      <c r="VL4" t="inlineStr">
        <is>
          <t>Sangat sering (&gt;1 kali sehari)</t>
        </is>
      </c>
      <c r="VM4" t="n">
        <v/>
      </c>
      <c r="VN4" t="n">
        <v/>
      </c>
      <c r="VO4" t="n">
        <v/>
      </c>
      <c r="VP4" t="n">
        <v/>
      </c>
      <c r="VQ4" t="inlineStr">
        <is>
          <t>Sering (1 kali sehari)</t>
        </is>
      </c>
      <c r="VR4" t="n">
        <v/>
      </c>
      <c r="VS4" t="n">
        <v/>
      </c>
      <c r="VT4" t="n">
        <v/>
      </c>
      <c r="VU4" t="n">
        <v/>
      </c>
      <c r="VV4" t="n">
        <v/>
      </c>
      <c r="VW4" t="n">
        <v/>
      </c>
      <c r="VX4" t="n">
        <v/>
      </c>
      <c r="VY4" t="n">
        <v/>
      </c>
      <c r="VZ4" t="n">
        <v/>
      </c>
      <c r="WA4" t="n">
        <v/>
      </c>
      <c r="WB4" t="n">
        <v/>
      </c>
      <c r="WC4" t="n">
        <v/>
      </c>
      <c r="WD4" t="n">
        <v/>
      </c>
      <c r="WE4" t="n">
        <v/>
      </c>
      <c r="WF4" t="inlineStr">
        <is>
          <t>6-Digester biogas 5-Untuk disebar di tanah (dan dibajak)</t>
        </is>
      </c>
      <c r="WG4" t="n">
        <v>0</v>
      </c>
      <c r="WH4" t="n">
        <v>0</v>
      </c>
      <c r="WI4" t="n">
        <v>0</v>
      </c>
      <c r="WJ4" t="n">
        <v>0</v>
      </c>
      <c r="WK4" t="n">
        <v>0</v>
      </c>
      <c r="WL4" t="n">
        <v>0</v>
      </c>
      <c r="WM4" t="n">
        <v>0</v>
      </c>
      <c r="WN4" t="n">
        <v>0</v>
      </c>
      <c r="WO4" t="n">
        <v>1</v>
      </c>
      <c r="WP4" t="n">
        <v>1</v>
      </c>
      <c r="WQ4" t="n">
        <v>0</v>
      </c>
      <c r="WR4" t="n">
        <v>0</v>
      </c>
      <c r="WS4" t="n">
        <v/>
      </c>
      <c r="WT4" t="n">
        <v/>
      </c>
      <c r="WU4" t="n">
        <v/>
      </c>
      <c r="WV4" t="n">
        <v/>
      </c>
      <c r="WW4" t="n">
        <v/>
      </c>
      <c r="WX4" t="n">
        <v/>
      </c>
      <c r="WY4" t="n">
        <v/>
      </c>
      <c r="WZ4" t="n">
        <v/>
      </c>
      <c r="XA4" t="n">
        <v/>
      </c>
      <c r="XB4" t="n">
        <v/>
      </c>
      <c r="XC4" t="n">
        <v/>
      </c>
      <c r="XD4" t="n">
        <v/>
      </c>
      <c r="XE4" t="n">
        <v/>
      </c>
      <c r="XF4" t="n">
        <v/>
      </c>
      <c r="XG4" t="n">
        <v/>
      </c>
      <c r="XH4" t="n">
        <v/>
      </c>
      <c r="XI4" t="n">
        <v/>
      </c>
      <c r="XJ4" t="n">
        <v/>
      </c>
      <c r="XK4" t="n">
        <v/>
      </c>
      <c r="XL4" t="n">
        <v/>
      </c>
      <c r="XM4" t="n">
        <v/>
      </c>
      <c r="XN4" t="n">
        <v/>
      </c>
      <c r="XO4" t="n">
        <v/>
      </c>
      <c r="XP4" t="n">
        <v/>
      </c>
      <c r="XQ4" t="n">
        <v/>
      </c>
      <c r="XR4" t="n">
        <v/>
      </c>
      <c r="XS4" t="n">
        <v/>
      </c>
      <c r="XT4" t="n">
        <v/>
      </c>
      <c r="XU4" t="n">
        <v/>
      </c>
      <c r="XV4" t="n">
        <v/>
      </c>
      <c r="XW4" t="n">
        <v/>
      </c>
      <c r="XX4" t="n">
        <v/>
      </c>
      <c r="XY4" t="n">
        <v/>
      </c>
      <c r="XZ4" t="n">
        <v/>
      </c>
      <c r="YA4" t="n">
        <v/>
      </c>
      <c r="YB4" t="n">
        <v/>
      </c>
      <c r="YC4" t="n">
        <v/>
      </c>
      <c r="YD4" t="n">
        <v/>
      </c>
      <c r="YE4" t="n">
        <v/>
      </c>
      <c r="YF4" t="n">
        <v/>
      </c>
      <c r="YG4" t="n">
        <v/>
      </c>
      <c r="YH4" t="n">
        <v/>
      </c>
      <c r="YI4" t="n">
        <v/>
      </c>
      <c r="YJ4" t="n">
        <v/>
      </c>
      <c r="YK4" t="n">
        <v/>
      </c>
      <c r="YL4" t="n">
        <v/>
      </c>
      <c r="YM4" t="n">
        <v/>
      </c>
      <c r="YN4" t="inlineStr">
        <is>
          <t>8-Dibiarkan tersebar di ladang penggembalaan</t>
        </is>
      </c>
      <c r="YO4" t="n">
        <v>0</v>
      </c>
      <c r="YP4" t="n">
        <v>0</v>
      </c>
      <c r="YQ4" t="n">
        <v>0</v>
      </c>
      <c r="YR4" t="n">
        <v>0</v>
      </c>
      <c r="YS4" t="n">
        <v>0</v>
      </c>
      <c r="YT4" t="n">
        <v>0</v>
      </c>
      <c r="YU4" t="n">
        <v>0</v>
      </c>
      <c r="YV4" t="n">
        <v>0</v>
      </c>
      <c r="YW4" t="n">
        <v>0</v>
      </c>
      <c r="YX4" t="n">
        <v>0</v>
      </c>
      <c r="YY4" t="n">
        <v>0</v>
      </c>
      <c r="YZ4" t="n">
        <v>1</v>
      </c>
      <c r="ZA4" t="n">
        <v/>
      </c>
      <c r="ZB4" t="n">
        <v/>
      </c>
      <c r="ZC4" t="n">
        <v/>
      </c>
      <c r="ZD4" t="n">
        <v/>
      </c>
      <c r="ZE4" t="n">
        <v/>
      </c>
      <c r="ZF4" t="n">
        <v/>
      </c>
      <c r="ZG4" t="n">
        <v/>
      </c>
      <c r="ZH4" t="n">
        <v/>
      </c>
      <c r="ZI4" t="n">
        <v/>
      </c>
      <c r="ZJ4" t="n">
        <v/>
      </c>
      <c r="ZK4" t="n">
        <v/>
      </c>
      <c r="ZL4" t="n">
        <v/>
      </c>
      <c r="ZM4" t="n">
        <v/>
      </c>
      <c r="ZN4" t="n">
        <v/>
      </c>
      <c r="ZO4" t="n">
        <v>50</v>
      </c>
      <c r="ZP4" t="n">
        <v/>
      </c>
      <c r="ZQ4" t="n">
        <v/>
      </c>
      <c r="ZR4" t="n">
        <v/>
      </c>
      <c r="ZS4" t="n">
        <v/>
      </c>
      <c r="ZT4" t="n">
        <v/>
      </c>
      <c r="ZU4" t="n">
        <v/>
      </c>
      <c r="ZV4" t="n">
        <v/>
      </c>
      <c r="ZW4" t="n">
        <v>3</v>
      </c>
      <c r="ZX4" t="n">
        <v/>
      </c>
      <c r="ZY4" t="n">
        <v/>
      </c>
      <c r="ZZ4" t="n">
        <v/>
      </c>
      <c r="AAA4" t="n">
        <v/>
      </c>
      <c r="AAB4" t="n">
        <v>1</v>
      </c>
      <c r="AAC4" t="n">
        <v/>
      </c>
      <c r="AAD4" t="n">
        <v/>
      </c>
      <c r="AAE4" t="inlineStr">
        <is>
          <t>Pakan segar (misal: rumput)</t>
        </is>
      </c>
      <c r="AAF4" t="n">
        <v/>
      </c>
      <c r="AAG4" t="n">
        <v/>
      </c>
      <c r="AAH4" t="n">
        <v/>
      </c>
      <c r="AAI4" t="n">
        <v/>
      </c>
      <c r="AAJ4" t="inlineStr">
        <is>
          <t>Pakan kering (misal: konsentrat, silase, pelet)</t>
        </is>
      </c>
      <c r="AAK4" t="n">
        <v/>
      </c>
      <c r="AAL4" t="inlineStr">
        <is>
          <t>Ya</t>
        </is>
      </c>
      <c r="AAM4" t="inlineStr">
        <is>
          <t>Padat</t>
        </is>
      </c>
      <c r="AAN4" t="n">
        <v>1</v>
      </c>
      <c r="AAO4" t="n">
        <v>0</v>
      </c>
      <c r="AAP4" t="n">
        <v/>
      </c>
      <c r="AAQ4" t="n">
        <v>90</v>
      </c>
      <c r="AAR4" t="inlineStr">
        <is>
          <t>Ya</t>
        </is>
      </c>
      <c r="AAS4" t="inlineStr">
        <is>
          <t>Mengetahui</t>
        </is>
      </c>
      <c r="AAT4" t="inlineStr">
        <is>
          <t>Digunakan untuk pupuk di lahan pertanian sendiri Diberikan gratis ke orang lain</t>
        </is>
      </c>
      <c r="AAU4" t="n">
        <v>1</v>
      </c>
      <c r="AAV4" t="n">
        <v>0</v>
      </c>
      <c r="AAW4" t="n">
        <v>0</v>
      </c>
      <c r="AAX4" t="n">
        <v>0</v>
      </c>
      <c r="AAY4" t="n">
        <v>1</v>
      </c>
      <c r="AAZ4" t="n">
        <v>0</v>
      </c>
      <c r="ABA4" t="n">
        <v>0</v>
      </c>
      <c r="ABB4" t="inlineStr">
        <is>
          <t>Lainnya</t>
        </is>
      </c>
      <c r="ABC4" t="n">
        <v>0</v>
      </c>
      <c r="ABD4" t="n">
        <v>0</v>
      </c>
      <c r="ABE4" t="n">
        <v>0</v>
      </c>
      <c r="ABF4" t="n">
        <v>0</v>
      </c>
      <c r="ABG4" t="n">
        <v>1</v>
      </c>
      <c r="ABH4" t="inlineStr">
        <is>
          <t>Pupuk padat untuk tanaman</t>
        </is>
      </c>
      <c r="ABI4" t="n">
        <v/>
      </c>
      <c r="ABJ4" t="n">
        <v/>
      </c>
      <c r="ABK4" t="n">
        <v/>
      </c>
      <c r="ABL4" t="n">
        <v/>
      </c>
      <c r="ABM4" t="n">
        <v/>
      </c>
      <c r="ABN4" t="n">
        <v/>
      </c>
      <c r="ABO4" t="n">
        <v/>
      </c>
      <c r="ABP4" t="n">
        <v/>
      </c>
      <c r="ABQ4" t="inlineStr">
        <is>
          <t>Rumput</t>
        </is>
      </c>
      <c r="ABR4" t="inlineStr">
        <is>
          <t>Sangat jarang (2 bulan sekali)</t>
        </is>
      </c>
      <c r="ABS4" t="n">
        <v>6000</v>
      </c>
      <c r="ABT4" t="n">
        <v/>
      </c>
      <c r="ABU4" t="n">
        <v>0</v>
      </c>
      <c r="ABV4" t="n">
        <v>1000</v>
      </c>
      <c r="ABW4" t="inlineStr">
        <is>
          <t>Urea</t>
        </is>
      </c>
      <c r="ABX4" t="n">
        <v/>
      </c>
      <c r="ABY4" t="n">
        <v>150</v>
      </c>
      <c r="ABZ4" t="n">
        <v>2400</v>
      </c>
      <c r="ACA4" t="n">
        <v>0</v>
      </c>
      <c r="ACB4" t="n">
        <v>0</v>
      </c>
      <c r="ACC4" t="n">
        <v>7200</v>
      </c>
      <c r="ACD4" t="n">
        <v>7200</v>
      </c>
      <c r="ACE4" t="inlineStr">
        <is>
          <t>Tidak</t>
        </is>
      </c>
      <c r="ACF4" t="inlineStr">
        <is>
          <t>Cukup meningkat</t>
        </is>
      </c>
      <c r="ACG4" t="inlineStr">
        <is>
          <t>Cukup meningkat</t>
        </is>
      </c>
      <c r="ACH4" t="inlineStr">
        <is>
          <t>Cukup meningkat</t>
        </is>
      </c>
      <c r="ACI4" t="n">
        <v/>
      </c>
      <c r="ACJ4" t="n">
        <v/>
      </c>
      <c r="ACK4" t="inlineStr">
        <is>
          <t>Lainnya</t>
        </is>
      </c>
      <c r="ACL4" t="n">
        <v>0</v>
      </c>
      <c r="ACM4" t="n">
        <v>0</v>
      </c>
      <c r="ACN4" t="n">
        <v>0</v>
      </c>
      <c r="ACO4" t="n">
        <v>0</v>
      </c>
      <c r="ACP4" t="n">
        <v>0</v>
      </c>
      <c r="ACQ4" t="n">
        <v>0</v>
      </c>
      <c r="ACR4" t="n">
        <v>1</v>
      </c>
      <c r="ACS4" t="inlineStr">
        <is>
          <t>Pupuk bioslurry dimanfaatkan untuk rumput</t>
        </is>
      </c>
      <c r="ACT4" t="inlineStr">
        <is>
          <t>Tidak ada informasi tambahan mengenai sumber bahan baku biogas</t>
        </is>
      </c>
      <c r="ACU4" t="inlineStr">
        <is>
          <t>Manfaat sangat kecil/terbatas</t>
        </is>
      </c>
      <c r="ACV4" t="inlineStr">
        <is>
          <t>Sama saja</t>
        </is>
      </c>
      <c r="ACW4" t="inlineStr">
        <is>
          <t>Anggota keluarga - Perempuan dewasa</t>
        </is>
      </c>
      <c r="ACX4" t="inlineStr">
        <is>
          <t>Setuju</t>
        </is>
      </c>
      <c r="ACY4" t="inlineStr">
        <is>
          <t>Anggota keluarga - Anak-anak Anggota keluarga - Perempuan dewasa Anggota keluarga - Laki-laki dewasa</t>
        </is>
      </c>
      <c r="ACZ4" t="n">
        <v>1</v>
      </c>
      <c r="ADA4" t="n">
        <v>1</v>
      </c>
      <c r="ADB4" t="n">
        <v>1</v>
      </c>
      <c r="ADC4" t="n">
        <v>0</v>
      </c>
      <c r="ADD4" t="inlineStr">
        <is>
          <t>Sangat puas</t>
        </is>
      </c>
      <c r="ADE4" t="inlineStr">
        <is>
          <t>Sangat puas</t>
        </is>
      </c>
      <c r="ADF4" t="inlineStr">
        <is>
          <t>Sangat puas</t>
        </is>
      </c>
      <c r="ADG4" t="inlineStr">
        <is>
          <t>Sangat puas</t>
        </is>
      </c>
      <c r="ADH4" t="inlineStr">
        <is>
          <t>Ya</t>
        </is>
      </c>
      <c r="ADI4" t="inlineStr">
        <is>
          <t>Manometer</t>
        </is>
      </c>
      <c r="ADJ4" t="inlineStr">
        <is>
          <t>Sangat puas</t>
        </is>
      </c>
      <c r="ADK4" t="n">
        <v/>
      </c>
      <c r="ADL4" t="n">
        <v/>
      </c>
      <c r="ADM4" t="n">
        <v/>
      </c>
      <c r="ADN4" t="n">
        <v/>
      </c>
      <c r="ADO4" t="n">
        <v/>
      </c>
      <c r="ADP4" t="n">
        <v/>
      </c>
      <c r="ADQ4" t="n">
        <v/>
      </c>
      <c r="ADR4" t="n">
        <v/>
      </c>
      <c r="ADS4" t="n">
        <v/>
      </c>
      <c r="ADT4" t="n">
        <v/>
      </c>
      <c r="ADU4" t="inlineStr">
        <is>
          <t>Memperbaiki sendiri</t>
        </is>
      </c>
      <c r="ADV4" t="n">
        <v>0</v>
      </c>
      <c r="ADW4" t="n">
        <v>0</v>
      </c>
      <c r="ADX4" t="n">
        <v>0</v>
      </c>
      <c r="ADY4" t="n">
        <v>0</v>
      </c>
      <c r="ADZ4" t="n">
        <v>0</v>
      </c>
      <c r="AEA4" t="n">
        <v>1</v>
      </c>
      <c r="AEB4" t="n">
        <v>0</v>
      </c>
      <c r="AEC4" t="n">
        <v>0</v>
      </c>
      <c r="AED4" t="inlineStr">
        <is>
          <t>Membeli dan memasang manometer sendiri</t>
        </is>
      </c>
      <c r="AEE4" t="inlineStr">
        <is>
          <t>Lainnya</t>
        </is>
      </c>
      <c r="AEF4" t="inlineStr">
        <is>
          <t>Diperbaiki sendiri</t>
        </is>
      </c>
      <c r="AEG4" t="inlineStr">
        <is>
          <t>Lainnya</t>
        </is>
      </c>
      <c r="AEH4" t="inlineStr">
        <is>
          <t>Tidak pernah</t>
        </is>
      </c>
      <c r="AEI4" t="inlineStr">
        <is>
          <t>Kontrol biogas rutin</t>
        </is>
      </c>
      <c r="AEJ4" t="inlineStr">
        <is>
          <t>Ya, selalu</t>
        </is>
      </c>
      <c r="AEK4" t="inlineStr">
        <is>
          <t>Pengurangan pengeluaran rumah tangga (bahan bakar minyak, pupuk, dll.) Lebih mudah mendapatkan energi Memasak lebih cepat Pasokan energi yang andal Lebih aman Pengurangan waktu dan tenaga Peningkatan kebersihan kandang ternak Pemanfaatan bio-slurry sebagai pupuk Dapat dibayar melalui skema kredit Mendapatkan subsidi</t>
        </is>
      </c>
      <c r="AEL4" t="n">
        <v>1</v>
      </c>
      <c r="AEM4" t="n">
        <v>1</v>
      </c>
      <c r="AEN4" t="n">
        <v>1</v>
      </c>
      <c r="AEO4" t="n">
        <v>1</v>
      </c>
      <c r="AEP4" t="n">
        <v>1</v>
      </c>
      <c r="AEQ4" t="n">
        <v>1</v>
      </c>
      <c r="AER4" t="n">
        <v>1</v>
      </c>
      <c r="AES4" t="n">
        <v>1</v>
      </c>
      <c r="AET4" t="n">
        <v>0</v>
      </c>
      <c r="AEU4" t="n">
        <v>1</v>
      </c>
      <c r="AEV4" t="n">
        <v>1</v>
      </c>
      <c r="AEW4" t="n">
        <v>0</v>
      </c>
      <c r="AEX4" t="n">
        <v/>
      </c>
      <c r="AEY4" t="inlineStr">
        <is>
          <t>Lainnya</t>
        </is>
      </c>
      <c r="AEZ4" t="inlineStr">
        <is>
          <t>Agar limbah kotoran sapi bisa bermanfaat</t>
        </is>
      </c>
      <c r="AFA4" t="inlineStr">
        <is>
          <t>Koperasi</t>
        </is>
      </c>
      <c r="AFB4" t="n">
        <v/>
      </c>
      <c r="AFC4" t="inlineStr">
        <is>
          <t>1770303162450.jpg</t>
        </is>
      </c>
      <c r="AFD4" t="inlineStr">
        <is>
          <t>https://kf.kobotoolbox.org/api/v2/assets/avstPQqLr3Ab3ZdcVTXZ6f/data/666692580/attachments/att7Cyefs9p7aFj5mHk9zeas/</t>
        </is>
      </c>
      <c r="AFE4" t="inlineStr">
        <is>
          <t>1770303171136.jpg</t>
        </is>
      </c>
      <c r="AFF4" t="inlineStr">
        <is>
          <t>https://kf.kobotoolbox.org/api/v2/assets/avstPQqLr3Ab3ZdcVTXZ6f/data/666692580/attachments/attiunpq8mfBTFbVcnrgrCGg/</t>
        </is>
      </c>
      <c r="AFG4" t="inlineStr">
        <is>
          <t>Solihin/Christina</t>
        </is>
      </c>
      <c r="AFH4" t="n">
        <v/>
      </c>
      <c r="AFI4" t="inlineStr">
        <is>
          <t>B7. Pengisian biodigester tiap 2 hari sekali, yang dimasukkan hanya kotoran pagi saja. Kotoran 4 sapi betina dewasa sekitar 80 kg, maka kotoran yang dimasukkan biodigester sekitar 40 kg/hari</t>
        </is>
      </c>
    </row>
    <row r="5">
      <c r="A5" s="93" t="n">
        <v>46052</v>
      </c>
      <c r="B5" s="93" t="n">
        <v>46054</v>
      </c>
      <c r="C5" t="inlineStr">
        <is>
          <t>solihin</t>
        </is>
      </c>
      <c r="D5" t="inlineStr">
        <is>
          <t>ahmadi</t>
        </is>
      </c>
      <c r="E5" t="n">
        <v>87856164889</v>
      </c>
      <c r="F5" t="inlineStr">
        <is>
          <t>-7.8393115 112.8099439 791.0999755859375 87.6</t>
        </is>
      </c>
      <c r="G5" t="n">
        <v>-7.8393115</v>
      </c>
      <c r="H5" t="n">
        <v>112.8099439</v>
      </c>
      <c r="I5" t="n">
        <v>791.0999756</v>
      </c>
      <c r="J5" t="n">
        <v>87.59999999999999</v>
      </c>
      <c r="K5" t="n">
        <v>0</v>
      </c>
      <c r="L5" t="inlineStr">
        <is>
          <t>-7.8390953 112.8099906 791.0999755859375 92.9</t>
        </is>
      </c>
      <c r="M5" t="n">
        <v>-7.8390953</v>
      </c>
      <c r="N5" t="n">
        <v>112.8099906</v>
      </c>
      <c r="O5" t="n">
        <v>791.0999756</v>
      </c>
      <c r="P5" t="n">
        <v>92.90000000000001</v>
      </c>
      <c r="Q5" t="n">
        <v>0</v>
      </c>
      <c r="R5" t="inlineStr">
        <is>
          <t>Jawa Timur</t>
        </is>
      </c>
      <c r="S5" t="n">
        <v>0</v>
      </c>
      <c r="T5" t="n">
        <v>0</v>
      </c>
      <c r="U5" t="n">
        <v>0</v>
      </c>
      <c r="V5" t="n">
        <v>0</v>
      </c>
      <c r="W5" t="n">
        <v>0</v>
      </c>
      <c r="X5" t="n">
        <v>1</v>
      </c>
      <c r="Y5" t="n">
        <v>0</v>
      </c>
      <c r="Z5" t="n">
        <v>0</v>
      </c>
      <c r="AA5" t="n">
        <v>0</v>
      </c>
      <c r="AB5" t="n">
        <v>0</v>
      </c>
      <c r="AC5" t="inlineStr">
        <is>
          <t>PASURUAN</t>
        </is>
      </c>
      <c r="AD5" t="inlineStr">
        <is>
          <t>TUTUR</t>
        </is>
      </c>
      <c r="AE5" t="inlineStr">
        <is>
          <t>SUMBERPITU</t>
        </is>
      </c>
      <c r="AF5" t="inlineStr">
        <is>
          <t>KPSP SETIA KAWAN</t>
        </is>
      </c>
      <c r="AG5" t="inlineStr">
        <is>
          <t>SKP0304</t>
        </is>
      </c>
      <c r="AH5" t="n">
        <v>15</v>
      </c>
      <c r="AI5" t="inlineStr">
        <is>
          <t>VPA1</t>
        </is>
      </c>
      <c r="AJ5" t="inlineStr">
        <is>
          <t>Aktif</t>
        </is>
      </c>
      <c r="AK5" t="n">
        <v>53</v>
      </c>
      <c r="AL5" t="inlineStr">
        <is>
          <t>Laki-laki</t>
        </is>
      </c>
      <c r="AM5" t="inlineStr">
        <is>
          <t>Sudah menikah</t>
        </is>
      </c>
      <c r="AN5" t="inlineStr">
        <is>
          <t>SMP/Sederajat</t>
        </is>
      </c>
      <c r="AO5" t="inlineStr">
        <is>
          <t>Peternak Petani</t>
        </is>
      </c>
      <c r="AP5" t="n">
        <v>1</v>
      </c>
      <c r="AQ5" t="n">
        <v>1</v>
      </c>
      <c r="AR5" t="n">
        <v>0</v>
      </c>
      <c r="AS5" t="n">
        <v>0</v>
      </c>
      <c r="AT5" t="n">
        <v>0</v>
      </c>
      <c r="AU5" t="n">
        <v>0</v>
      </c>
      <c r="AV5" t="n">
        <v>0</v>
      </c>
      <c r="AW5" t="n">
        <v>0</v>
      </c>
      <c r="AX5" t="n">
        <v/>
      </c>
      <c r="AY5" t="inlineStr">
        <is>
          <t>Petani</t>
        </is>
      </c>
      <c r="AZ5" t="n">
        <v>1</v>
      </c>
      <c r="BA5" t="n">
        <v>0</v>
      </c>
      <c r="BB5" t="n">
        <v>0</v>
      </c>
      <c r="BC5" t="n">
        <v>0</v>
      </c>
      <c r="BD5" t="n">
        <v>0</v>
      </c>
      <c r="BE5" t="n">
        <v>0</v>
      </c>
      <c r="BF5" t="n">
        <v>0</v>
      </c>
      <c r="BG5" t="n">
        <v>0</v>
      </c>
      <c r="BH5" t="n">
        <v/>
      </c>
      <c r="BI5" t="inlineStr">
        <is>
          <t>Rp2.500.000 - Rp3.500.000</t>
        </is>
      </c>
      <c r="BJ5" t="n">
        <v>1</v>
      </c>
      <c r="BK5" t="n">
        <v>1</v>
      </c>
      <c r="BL5" t="n">
        <v>1</v>
      </c>
      <c r="BM5" t="n">
        <v>1</v>
      </c>
      <c r="BN5" t="inlineStr">
        <is>
          <t>Milik sendiri</t>
        </is>
      </c>
      <c r="BO5" t="inlineStr">
        <is>
          <t>Permanen (dinding bata dan semen)</t>
        </is>
      </c>
      <c r="BP5" t="n">
        <v>1</v>
      </c>
      <c r="BQ5" t="n">
        <v>0</v>
      </c>
      <c r="BR5" t="n">
        <v>0</v>
      </c>
      <c r="BS5" t="n">
        <v>0</v>
      </c>
      <c r="BT5" t="n">
        <v>0</v>
      </c>
      <c r="BU5" t="n">
        <v/>
      </c>
      <c r="BV5" t="inlineStr">
        <is>
          <t>Keramik/ubin</t>
        </is>
      </c>
      <c r="BW5" t="n">
        <v>0</v>
      </c>
      <c r="BX5" t="n">
        <v>0</v>
      </c>
      <c r="BY5" t="n">
        <v>1</v>
      </c>
      <c r="BZ5" t="n">
        <v>0</v>
      </c>
      <c r="CA5" t="n">
        <v>0</v>
      </c>
      <c r="CB5" t="n">
        <v/>
      </c>
      <c r="CC5" t="inlineStr">
        <is>
          <t>Genting Asbes</t>
        </is>
      </c>
      <c r="CD5" t="n">
        <v>1</v>
      </c>
      <c r="CE5" t="n">
        <v>0</v>
      </c>
      <c r="CF5" t="n">
        <v>0</v>
      </c>
      <c r="CG5" t="n">
        <v>0</v>
      </c>
      <c r="CH5" t="n">
        <v>0</v>
      </c>
      <c r="CI5" t="n">
        <v>1</v>
      </c>
      <c r="CJ5" t="n">
        <v>0</v>
      </c>
      <c r="CK5" t="n">
        <v/>
      </c>
      <c r="CL5" t="inlineStr">
        <is>
          <t>Ya</t>
        </is>
      </c>
      <c r="CM5" t="n">
        <v>2010</v>
      </c>
      <c r="CN5" t="inlineStr">
        <is>
          <t>Fixed-Dome (Kubah Tetap)</t>
        </is>
      </c>
      <c r="CO5" t="inlineStr">
        <is>
          <t>8 m³ (6-7 ekor sapi, ±6,5 jam memasak/hari, ±65 kg slurry/hari)</t>
        </is>
      </c>
      <c r="CP5" t="inlineStr">
        <is>
          <t>Anggota keluarga - laki-laki</t>
        </is>
      </c>
      <c r="CQ5" t="n">
        <v>0</v>
      </c>
      <c r="CR5" t="n">
        <v>0</v>
      </c>
      <c r="CS5" t="n">
        <v>0</v>
      </c>
      <c r="CT5" t="n">
        <v>0</v>
      </c>
      <c r="CU5" t="n">
        <v>1</v>
      </c>
      <c r="CV5" t="n">
        <v>0</v>
      </c>
      <c r="CW5" t="n">
        <v>0</v>
      </c>
      <c r="CX5" t="n">
        <v>0</v>
      </c>
      <c r="CY5" t="inlineStr">
        <is>
          <t>Anggota keluarga - laki-laki</t>
        </is>
      </c>
      <c r="CZ5" t="n">
        <v>1</v>
      </c>
      <c r="DA5" t="n">
        <v>0</v>
      </c>
      <c r="DB5" t="n">
        <v>0</v>
      </c>
      <c r="DC5" t="n">
        <v/>
      </c>
      <c r="DD5" t="inlineStr">
        <is>
          <t>Anggota keluarga - laki-laki</t>
        </is>
      </c>
      <c r="DE5" t="n">
        <v>1</v>
      </c>
      <c r="DF5" t="n">
        <v>0</v>
      </c>
      <c r="DG5" t="n">
        <v>0</v>
      </c>
      <c r="DH5" t="n">
        <v>0</v>
      </c>
      <c r="DI5" t="n">
        <v/>
      </c>
      <c r="DJ5" t="inlineStr">
        <is>
          <t>Anggota keluarga - laki-laki CPO atau pendamping</t>
        </is>
      </c>
      <c r="DK5" t="n">
        <v>1</v>
      </c>
      <c r="DL5" t="n">
        <v>0</v>
      </c>
      <c r="DM5" t="n">
        <v>1</v>
      </c>
      <c r="DN5" t="n">
        <v>0</v>
      </c>
      <c r="DO5" t="n">
        <v/>
      </c>
      <c r="DP5" t="inlineStr">
        <is>
          <t>Tidak berfungsi sama sekali</t>
        </is>
      </c>
      <c r="DQ5" t="inlineStr">
        <is>
          <t>6-12 bulan yang lalu</t>
        </is>
      </c>
      <c r="DR5" t="inlineStr">
        <is>
          <t>Masalah teknis (misalnya kerusakan pada komponen)</t>
        </is>
      </c>
      <c r="DS5" t="n">
        <v/>
      </c>
      <c r="DT5" t="inlineStr">
        <is>
          <t>Kompor Keran gas (Tap) Saluran Pipa Gas</t>
        </is>
      </c>
      <c r="DU5" t="n">
        <v>1</v>
      </c>
      <c r="DV5" t="n">
        <v>0</v>
      </c>
      <c r="DW5" t="n">
        <v>1</v>
      </c>
      <c r="DX5" t="n">
        <v>0</v>
      </c>
      <c r="DY5" t="n">
        <v>0</v>
      </c>
      <c r="DZ5" t="n">
        <v>0</v>
      </c>
      <c r="EA5" t="n">
        <v>0</v>
      </c>
      <c r="EB5" t="n">
        <v>0</v>
      </c>
      <c r="EC5" t="n">
        <v>0</v>
      </c>
      <c r="ED5" t="n">
        <v>0</v>
      </c>
      <c r="EE5" t="n">
        <v>1</v>
      </c>
      <c r="EF5" t="n">
        <v>0</v>
      </c>
      <c r="EG5" t="n">
        <v>0</v>
      </c>
      <c r="EH5" t="n">
        <v>0</v>
      </c>
      <c r="EI5" t="inlineStr">
        <is>
          <t>Tidak ada masalah</t>
        </is>
      </c>
      <c r="EJ5" t="n">
        <v>0</v>
      </c>
      <c r="EK5" t="n">
        <v>0</v>
      </c>
      <c r="EL5" t="n">
        <v>0</v>
      </c>
      <c r="EM5" t="n">
        <v>1</v>
      </c>
      <c r="EN5" t="n">
        <v>0</v>
      </c>
      <c r="EO5" t="n">
        <v/>
      </c>
      <c r="EP5" t="inlineStr">
        <is>
          <t>Ya, cukup jelas dan mudah diikuti</t>
        </is>
      </c>
      <c r="EQ5" t="inlineStr">
        <is>
          <t>Bukan pelatihan</t>
        </is>
      </c>
      <c r="ER5" t="inlineStr">
        <is>
          <t>CPO atau pendamping</t>
        </is>
      </c>
      <c r="ES5" t="n">
        <v>1</v>
      </c>
      <c r="ET5" t="n">
        <v>0</v>
      </c>
      <c r="EU5" t="n">
        <v>0</v>
      </c>
      <c r="EV5" t="n">
        <v>0</v>
      </c>
      <c r="EW5" t="n">
        <v/>
      </c>
      <c r="EX5" t="inlineStr">
        <is>
          <t>Anggota keluarga - Laki-laki</t>
        </is>
      </c>
      <c r="EY5" t="n">
        <v>1</v>
      </c>
      <c r="EZ5" t="n">
        <v>0</v>
      </c>
      <c r="FA5" t="n">
        <v>0</v>
      </c>
      <c r="FB5" t="n">
        <v/>
      </c>
      <c r="FC5" t="inlineStr">
        <is>
          <t>Setiap hari</t>
        </is>
      </c>
      <c r="FD5" t="inlineStr">
        <is>
          <t>&lt; Rp 200,000</t>
        </is>
      </c>
      <c r="FE5" t="inlineStr">
        <is>
          <t>Mengetahui</t>
        </is>
      </c>
      <c r="FF5" t="inlineStr">
        <is>
          <t>Selalu (setiap hari)</t>
        </is>
      </c>
      <c r="FG5" t="inlineStr">
        <is>
          <t>Mengetahui</t>
        </is>
      </c>
      <c r="FH5" t="inlineStr">
        <is>
          <t>Sering (setiap minggu)</t>
        </is>
      </c>
      <c r="FI5" t="inlineStr">
        <is>
          <t>Mengetahui</t>
        </is>
      </c>
      <c r="FJ5" t="inlineStr">
        <is>
          <t>Selalu (setiap hari)</t>
        </is>
      </c>
      <c r="FK5" t="inlineStr">
        <is>
          <t>Mengetahui</t>
        </is>
      </c>
      <c r="FL5" t="inlineStr">
        <is>
          <t>Jarang (setiap bulan atau lebih)</t>
        </is>
      </c>
      <c r="FM5" t="inlineStr">
        <is>
          <t>Mengetahui</t>
        </is>
      </c>
      <c r="FN5" t="inlineStr">
        <is>
          <t>Jarang (setiap bulan atau lebih)</t>
        </is>
      </c>
      <c r="FO5" t="inlineStr">
        <is>
          <t>Mengetahui</t>
        </is>
      </c>
      <c r="FP5" t="inlineStr">
        <is>
          <t>Jarang (setiap bulan atau lebih)</t>
        </is>
      </c>
      <c r="FQ5" t="inlineStr">
        <is>
          <t>Mengetahui</t>
        </is>
      </c>
      <c r="FR5" t="inlineStr">
        <is>
          <t>Ya</t>
        </is>
      </c>
      <c r="FS5" t="inlineStr">
        <is>
          <t>Mengetahui</t>
        </is>
      </c>
      <c r="FT5" t="inlineStr">
        <is>
          <t>Ya, selalu</t>
        </is>
      </c>
      <c r="FU5" t="inlineStr">
        <is>
          <t>Laki-laki dewasa</t>
        </is>
      </c>
      <c r="FV5" t="n">
        <v>1</v>
      </c>
      <c r="FW5" t="n">
        <v>0</v>
      </c>
      <c r="FX5" t="n">
        <v>0</v>
      </c>
      <c r="FY5" t="n">
        <v>0</v>
      </c>
      <c r="FZ5" t="inlineStr">
        <is>
          <t>Memahami</t>
        </is>
      </c>
      <c r="GA5" t="inlineStr">
        <is>
          <t>Teman/keluarga</t>
        </is>
      </c>
      <c r="GB5" t="n">
        <v>0</v>
      </c>
      <c r="GC5" t="n">
        <v>0</v>
      </c>
      <c r="GD5" t="n">
        <v>1</v>
      </c>
      <c r="GE5" t="n">
        <v>0</v>
      </c>
      <c r="GF5" t="n">
        <v/>
      </c>
      <c r="GG5" t="inlineStr">
        <is>
          <t>Sering</t>
        </is>
      </c>
      <c r="GH5" t="inlineStr">
        <is>
          <t>Tidak</t>
        </is>
      </c>
      <c r="GI5" t="n">
        <v/>
      </c>
      <c r="GJ5" t="n">
        <v/>
      </c>
      <c r="GK5" t="n">
        <v/>
      </c>
      <c r="GL5" t="n">
        <v/>
      </c>
      <c r="GM5" t="n">
        <v/>
      </c>
      <c r="GN5" t="n">
        <v/>
      </c>
      <c r="GO5" t="n">
        <v/>
      </c>
      <c r="GP5" t="inlineStr">
        <is>
          <t>Sebagian</t>
        </is>
      </c>
      <c r="GQ5" t="inlineStr">
        <is>
          <t>Kayu bakar</t>
        </is>
      </c>
      <c r="GR5" t="n">
        <v>0</v>
      </c>
      <c r="GS5" t="n">
        <v>1</v>
      </c>
      <c r="GT5" t="n">
        <v>0</v>
      </c>
      <c r="GU5" t="n">
        <v>0</v>
      </c>
      <c r="GV5" t="n">
        <v>0</v>
      </c>
      <c r="GW5" t="n">
        <v>0</v>
      </c>
      <c r="GX5" t="n">
        <v>0</v>
      </c>
      <c r="GY5" t="n">
        <v/>
      </c>
      <c r="GZ5" t="inlineStr">
        <is>
          <t>Ya</t>
        </is>
      </c>
      <c r="HA5" t="n">
        <v/>
      </c>
      <c r="HB5" t="n">
        <v/>
      </c>
      <c r="HC5" t="n">
        <v/>
      </c>
      <c r="HD5" t="n">
        <v/>
      </c>
      <c r="HE5" t="n">
        <v/>
      </c>
      <c r="HF5" t="n">
        <v/>
      </c>
      <c r="HG5" t="n">
        <v/>
      </c>
      <c r="HH5" t="n">
        <v/>
      </c>
      <c r="HI5" t="n">
        <v/>
      </c>
      <c r="HJ5" t="n">
        <v/>
      </c>
      <c r="HK5" t="n">
        <v/>
      </c>
      <c r="HL5" t="n">
        <v/>
      </c>
      <c r="HM5" t="n">
        <v/>
      </c>
      <c r="HN5" t="n">
        <v/>
      </c>
      <c r="HO5" t="n">
        <v/>
      </c>
      <c r="HP5" t="n">
        <v/>
      </c>
      <c r="HQ5" t="n">
        <v/>
      </c>
      <c r="HR5" t="n">
        <v/>
      </c>
      <c r="HS5" t="n">
        <v/>
      </c>
      <c r="HT5" t="n">
        <v/>
      </c>
      <c r="HU5" t="n">
        <v/>
      </c>
      <c r="HV5" t="n">
        <v/>
      </c>
      <c r="HW5" t="n">
        <v/>
      </c>
      <c r="HX5" t="n">
        <v/>
      </c>
      <c r="HY5" t="n">
        <v>300</v>
      </c>
      <c r="HZ5" t="n">
        <v>300000</v>
      </c>
      <c r="IA5" t="n">
        <v/>
      </c>
      <c r="IB5" t="n">
        <v/>
      </c>
      <c r="IC5" t="n">
        <v/>
      </c>
      <c r="ID5" t="n">
        <v/>
      </c>
      <c r="IE5" t="n">
        <v/>
      </c>
      <c r="IF5" t="n">
        <v/>
      </c>
      <c r="IG5" t="n">
        <v/>
      </c>
      <c r="IH5" t="n">
        <v/>
      </c>
      <c r="II5" t="n">
        <v/>
      </c>
      <c r="IJ5" t="n">
        <v/>
      </c>
      <c r="IK5" t="inlineStr">
        <is>
          <t>50-65 kg</t>
        </is>
      </c>
      <c r="IL5" t="inlineStr">
        <is>
          <t>&gt;5 jam</t>
        </is>
      </c>
      <c r="IM5" t="inlineStr">
        <is>
          <t>Ya</t>
        </is>
      </c>
      <c r="IN5" t="inlineStr">
        <is>
          <t>Tidak</t>
        </is>
      </c>
      <c r="IO5" t="inlineStr">
        <is>
          <t>Lebih bersih</t>
        </is>
      </c>
      <c r="IP5" t="inlineStr">
        <is>
          <t>Tidak pernah</t>
        </is>
      </c>
      <c r="IQ5" t="inlineStr">
        <is>
          <t>Tidak pernah</t>
        </is>
      </c>
      <c r="IR5" t="n">
        <v/>
      </c>
      <c r="IS5" t="n">
        <v/>
      </c>
      <c r="IT5" t="n">
        <v/>
      </c>
      <c r="IU5" t="n">
        <v/>
      </c>
      <c r="IV5" t="n">
        <v/>
      </c>
      <c r="IW5" t="n">
        <v/>
      </c>
      <c r="IX5" t="n">
        <v/>
      </c>
      <c r="IY5" t="n">
        <v/>
      </c>
      <c r="IZ5" t="inlineStr">
        <is>
          <t>Tidak pernah</t>
        </is>
      </c>
      <c r="JA5" t="n">
        <v/>
      </c>
      <c r="JB5" t="n">
        <v/>
      </c>
      <c r="JC5" t="n">
        <v/>
      </c>
      <c r="JD5" t="n">
        <v/>
      </c>
      <c r="JE5" t="n">
        <v/>
      </c>
      <c r="JF5" t="n">
        <v/>
      </c>
      <c r="JG5" t="n">
        <v/>
      </c>
      <c r="JH5" t="n">
        <v/>
      </c>
      <c r="JI5" t="inlineStr">
        <is>
          <t>Tidak pernah</t>
        </is>
      </c>
      <c r="JJ5" t="n">
        <v/>
      </c>
      <c r="JK5" t="n">
        <v/>
      </c>
      <c r="JL5" t="n">
        <v/>
      </c>
      <c r="JM5" t="n">
        <v/>
      </c>
      <c r="JN5" t="n">
        <v/>
      </c>
      <c r="JO5" t="n">
        <v/>
      </c>
      <c r="JP5" t="n">
        <v/>
      </c>
      <c r="JQ5" t="n">
        <v/>
      </c>
      <c r="JR5" t="inlineStr">
        <is>
          <t>Tidak pernah</t>
        </is>
      </c>
      <c r="JS5" t="n">
        <v/>
      </c>
      <c r="JT5" t="n">
        <v/>
      </c>
      <c r="JU5" t="n">
        <v/>
      </c>
      <c r="JV5" t="n">
        <v/>
      </c>
      <c r="JW5" t="n">
        <v/>
      </c>
      <c r="JX5" t="n">
        <v/>
      </c>
      <c r="JY5" t="n">
        <v/>
      </c>
      <c r="JZ5" t="n">
        <v/>
      </c>
      <c r="KA5" t="inlineStr">
        <is>
          <t>Tidak pernah</t>
        </is>
      </c>
      <c r="KB5" t="n">
        <v/>
      </c>
      <c r="KC5" t="n">
        <v/>
      </c>
      <c r="KD5" t="n">
        <v/>
      </c>
      <c r="KE5" t="n">
        <v/>
      </c>
      <c r="KF5" t="n">
        <v/>
      </c>
      <c r="KG5" t="n">
        <v/>
      </c>
      <c r="KH5" t="n">
        <v/>
      </c>
      <c r="KI5" t="n">
        <v/>
      </c>
      <c r="KJ5" t="inlineStr">
        <is>
          <t>Tidak pernah</t>
        </is>
      </c>
      <c r="KK5" t="n">
        <v/>
      </c>
      <c r="KL5" t="n">
        <v/>
      </c>
      <c r="KM5" t="n">
        <v/>
      </c>
      <c r="KN5" t="n">
        <v/>
      </c>
      <c r="KO5" t="n">
        <v/>
      </c>
      <c r="KP5" t="n">
        <v/>
      </c>
      <c r="KQ5" t="n">
        <v/>
      </c>
      <c r="KR5" t="n">
        <v/>
      </c>
      <c r="KS5" t="inlineStr">
        <is>
          <t>Cukup membaik</t>
        </is>
      </c>
      <c r="KT5" t="inlineStr">
        <is>
          <t>0-1 kali</t>
        </is>
      </c>
      <c r="KU5" t="inlineStr">
        <is>
          <t>2-4 kali</t>
        </is>
      </c>
      <c r="KV5" t="inlineStr">
        <is>
          <t>Laki-laki dewasa Perempuan dewasa</t>
        </is>
      </c>
      <c r="KW5" t="n">
        <v>1</v>
      </c>
      <c r="KX5" t="n">
        <v>1</v>
      </c>
      <c r="KY5" t="n">
        <v>0</v>
      </c>
      <c r="KZ5" t="n">
        <v>0</v>
      </c>
      <c r="LA5" t="inlineStr">
        <is>
          <t>Cukup membaik</t>
        </is>
      </c>
      <c r="LB5" t="inlineStr">
        <is>
          <t>Cukup membaik</t>
        </is>
      </c>
      <c r="LC5" t="n">
        <v>2</v>
      </c>
      <c r="LD5" t="n">
        <v>5</v>
      </c>
      <c r="LE5" t="n">
        <v>0</v>
      </c>
      <c r="LF5" t="n">
        <v>0</v>
      </c>
      <c r="LG5" t="inlineStr">
        <is>
          <t>Ya</t>
        </is>
      </c>
      <c r="LH5" t="n">
        <v>300000</v>
      </c>
      <c r="LI5" t="n">
        <v/>
      </c>
      <c r="LJ5" t="inlineStr">
        <is>
          <t>Kebutuhan rumah tangga</t>
        </is>
      </c>
      <c r="LK5" t="n">
        <v>0</v>
      </c>
      <c r="LL5" t="n">
        <v>0</v>
      </c>
      <c r="LM5" t="n">
        <v>0</v>
      </c>
      <c r="LN5" t="n">
        <v>0</v>
      </c>
      <c r="LO5" t="n">
        <v>1</v>
      </c>
      <c r="LP5" t="n">
        <v>0</v>
      </c>
      <c r="LQ5" t="n">
        <v>0</v>
      </c>
      <c r="LR5" t="n">
        <v/>
      </c>
      <c r="LS5" t="n">
        <v>30</v>
      </c>
      <c r="LT5" t="n">
        <v>0</v>
      </c>
      <c r="LU5" t="n">
        <v>0</v>
      </c>
      <c r="LV5" t="n">
        <v>15</v>
      </c>
      <c r="LW5" t="n">
        <v>0</v>
      </c>
      <c r="LX5" t="n">
        <v>0</v>
      </c>
      <c r="LY5" t="n">
        <v>10</v>
      </c>
      <c r="LZ5" t="n">
        <v>0</v>
      </c>
      <c r="MA5" t="n">
        <v>5</v>
      </c>
      <c r="MB5" t="inlineStr">
        <is>
          <t>Ya</t>
        </is>
      </c>
      <c r="MC5" t="n">
        <v>120</v>
      </c>
      <c r="MD5" t="n">
        <v>20</v>
      </c>
      <c r="ME5" t="n">
        <v>60</v>
      </c>
      <c r="MF5" t="n">
        <v>20</v>
      </c>
      <c r="MG5" t="n">
        <v>0</v>
      </c>
      <c r="MH5" t="n">
        <v>0</v>
      </c>
      <c r="MI5" t="inlineStr">
        <is>
          <t>Istirahat</t>
        </is>
      </c>
      <c r="MJ5" t="n">
        <v>0</v>
      </c>
      <c r="MK5" t="n">
        <v>0</v>
      </c>
      <c r="ML5" t="n">
        <v>1</v>
      </c>
      <c r="MM5" t="n">
        <v>0</v>
      </c>
      <c r="MN5" t="n">
        <v>0</v>
      </c>
      <c r="MO5" t="n">
        <v>0</v>
      </c>
      <c r="MP5" t="n">
        <v/>
      </c>
      <c r="MQ5" t="n">
        <v/>
      </c>
      <c r="MR5" t="inlineStr">
        <is>
          <t>Sdh lelah dan capek</t>
        </is>
      </c>
      <c r="MS5" t="n">
        <v/>
      </c>
      <c r="MT5" t="inlineStr">
        <is>
          <t>Sdh meppet waktunya utkmemerah susu</t>
        </is>
      </c>
      <c r="MU5" t="inlineStr">
        <is>
          <t>Ya, untuk anggota keluarga</t>
        </is>
      </c>
      <c r="MV5" t="inlineStr">
        <is>
          <t>Perawatan sistem biogas</t>
        </is>
      </c>
      <c r="MW5" t="n">
        <v>1</v>
      </c>
      <c r="MX5" t="n">
        <v>0</v>
      </c>
      <c r="MY5" t="n">
        <v>0</v>
      </c>
      <c r="MZ5" t="n">
        <v>0</v>
      </c>
      <c r="NA5" t="n">
        <v/>
      </c>
      <c r="NB5" t="n">
        <v/>
      </c>
      <c r="NC5" t="n">
        <v/>
      </c>
      <c r="ND5" t="n">
        <v/>
      </c>
      <c r="NE5" t="n">
        <v/>
      </c>
      <c r="NF5" t="n">
        <v/>
      </c>
      <c r="NG5" t="n">
        <v/>
      </c>
      <c r="NH5" t="n">
        <v/>
      </c>
      <c r="NI5" t="n">
        <v/>
      </c>
      <c r="NJ5" t="n">
        <v/>
      </c>
      <c r="NK5" t="n">
        <v/>
      </c>
      <c r="NL5" t="inlineStr">
        <is>
          <t>Tidak</t>
        </is>
      </c>
      <c r="NM5" t="inlineStr">
        <is>
          <t>100% kredit atau pinjaman</t>
        </is>
      </c>
      <c r="NN5" t="inlineStr">
        <is>
          <t>5.000.001-7.000.000</t>
        </is>
      </c>
      <c r="NO5" t="n">
        <v/>
      </c>
      <c r="NP5" t="n">
        <v/>
      </c>
      <c r="NQ5" t="inlineStr">
        <is>
          <t>Koperasi</t>
        </is>
      </c>
      <c r="NR5" t="n">
        <v/>
      </c>
      <c r="NS5" t="n">
        <v>36</v>
      </c>
      <c r="NT5" t="inlineStr">
        <is>
          <t>Lainnya</t>
        </is>
      </c>
      <c r="NU5" t="inlineStr">
        <is>
          <t>Ketua Kelompok susu</t>
        </is>
      </c>
      <c r="NV5" t="n">
        <v/>
      </c>
      <c r="NW5" t="n">
        <v/>
      </c>
      <c r="NX5" t="inlineStr">
        <is>
          <t>Sedikit meningkat</t>
        </is>
      </c>
      <c r="NY5" t="n">
        <v>60</v>
      </c>
      <c r="NZ5" t="n">
        <v>0</v>
      </c>
      <c r="OA5" t="n">
        <v>0</v>
      </c>
      <c r="OB5" t="n">
        <v>0</v>
      </c>
      <c r="OC5" t="n">
        <v>15</v>
      </c>
      <c r="OD5" t="n">
        <v>0</v>
      </c>
      <c r="OE5" t="inlineStr">
        <is>
          <t>Lebih baik</t>
        </is>
      </c>
      <c r="OF5" t="inlineStr">
        <is>
          <t>Lebih baik (beda waktu memasak 5-30 menit, ATAU tidak lagi ada rasa/bau makanan yang berubah, ATAU alasan lainnya)</t>
        </is>
      </c>
      <c r="OG5" t="inlineStr">
        <is>
          <t>Ya</t>
        </is>
      </c>
      <c r="OH5" t="n">
        <v>1</v>
      </c>
      <c r="OI5" t="n">
        <v>2</v>
      </c>
      <c r="OJ5" t="n">
        <v>0</v>
      </c>
      <c r="OK5" t="n">
        <v>0</v>
      </c>
      <c r="OL5" t="n">
        <v>0</v>
      </c>
      <c r="OM5" t="n">
        <v>0</v>
      </c>
      <c r="ON5" t="n">
        <v>2</v>
      </c>
      <c r="OO5" t="n">
        <v>0</v>
      </c>
      <c r="OP5" t="inlineStr">
        <is>
          <t>Sapi perah Ayam</t>
        </is>
      </c>
      <c r="OQ5" t="n">
        <v>0</v>
      </c>
      <c r="OR5" t="n">
        <v>1</v>
      </c>
      <c r="OS5" t="n">
        <v>0</v>
      </c>
      <c r="OT5" t="n">
        <v>0</v>
      </c>
      <c r="OU5" t="n">
        <v>0</v>
      </c>
      <c r="OV5" t="n">
        <v>0</v>
      </c>
      <c r="OW5" t="n">
        <v>1</v>
      </c>
      <c r="OX5" t="n">
        <v>0</v>
      </c>
      <c r="OY5" t="n">
        <v/>
      </c>
      <c r="OZ5" t="n">
        <v/>
      </c>
      <c r="PA5" t="n">
        <v/>
      </c>
      <c r="PB5" t="n">
        <v/>
      </c>
      <c r="PC5" t="n">
        <v/>
      </c>
      <c r="PD5" t="n">
        <v/>
      </c>
      <c r="PE5" t="n">
        <v/>
      </c>
      <c r="PF5" t="n">
        <v/>
      </c>
      <c r="PG5" t="n">
        <v/>
      </c>
      <c r="PH5" t="n">
        <v/>
      </c>
      <c r="PI5" t="n">
        <v/>
      </c>
      <c r="PJ5" t="n">
        <v/>
      </c>
      <c r="PK5" t="n">
        <v/>
      </c>
      <c r="PL5" t="n">
        <v/>
      </c>
      <c r="PM5" t="n">
        <v/>
      </c>
      <c r="PN5" t="n">
        <v/>
      </c>
      <c r="PO5" t="n">
        <v/>
      </c>
      <c r="PP5" t="n">
        <v/>
      </c>
      <c r="PQ5" t="n">
        <v/>
      </c>
      <c r="PR5" t="n">
        <v/>
      </c>
      <c r="PS5" t="n">
        <v/>
      </c>
      <c r="PT5" t="n">
        <v/>
      </c>
      <c r="PU5" t="n">
        <v/>
      </c>
      <c r="PV5" t="n">
        <v/>
      </c>
      <c r="PW5" t="n">
        <v/>
      </c>
      <c r="PX5" t="n">
        <v/>
      </c>
      <c r="PY5" t="n">
        <v/>
      </c>
      <c r="PZ5" t="n">
        <v/>
      </c>
      <c r="QA5" t="n">
        <v/>
      </c>
      <c r="QB5" t="n">
        <v/>
      </c>
      <c r="QC5" t="n">
        <v/>
      </c>
      <c r="QD5" t="n">
        <v/>
      </c>
      <c r="QE5" t="inlineStr">
        <is>
          <t>1-Disebarkan ke lahan terbuka</t>
        </is>
      </c>
      <c r="QF5" t="n">
        <v>0</v>
      </c>
      <c r="QG5" t="n">
        <v>0</v>
      </c>
      <c r="QH5" t="n">
        <v>0</v>
      </c>
      <c r="QI5" t="n">
        <v>0</v>
      </c>
      <c r="QJ5" t="n">
        <v>0</v>
      </c>
      <c r="QK5" t="n">
        <v>1</v>
      </c>
      <c r="QL5" t="n">
        <v>0</v>
      </c>
      <c r="QM5" t="n">
        <v>0</v>
      </c>
      <c r="QN5" t="n">
        <v>0</v>
      </c>
      <c r="QO5" t="n">
        <v/>
      </c>
      <c r="QP5" t="n">
        <v/>
      </c>
      <c r="QQ5" t="n">
        <v/>
      </c>
      <c r="QR5" t="n">
        <v/>
      </c>
      <c r="QS5" t="n">
        <v/>
      </c>
      <c r="QT5" t="n">
        <v/>
      </c>
      <c r="QU5" t="n">
        <v/>
      </c>
      <c r="QV5" t="n">
        <v/>
      </c>
      <c r="QW5" t="n">
        <v/>
      </c>
      <c r="QX5" t="n">
        <v/>
      </c>
      <c r="QY5" t="n">
        <v/>
      </c>
      <c r="QZ5" t="n">
        <v/>
      </c>
      <c r="RA5" t="n">
        <v/>
      </c>
      <c r="RB5" t="n">
        <v/>
      </c>
      <c r="RC5" t="n">
        <v/>
      </c>
      <c r="RD5" t="n">
        <v/>
      </c>
      <c r="RE5" t="n">
        <v/>
      </c>
      <c r="RF5" t="n">
        <v/>
      </c>
      <c r="RG5" t="n">
        <v/>
      </c>
      <c r="RH5" t="n">
        <v/>
      </c>
      <c r="RI5" t="n">
        <v/>
      </c>
      <c r="RJ5" t="n">
        <v/>
      </c>
      <c r="RK5" t="n">
        <v/>
      </c>
      <c r="RL5" t="n">
        <v/>
      </c>
      <c r="RM5" t="n">
        <v/>
      </c>
      <c r="RN5" t="n">
        <v/>
      </c>
      <c r="RO5" t="n">
        <v/>
      </c>
      <c r="RP5" t="n">
        <v/>
      </c>
      <c r="RQ5" t="n">
        <v/>
      </c>
      <c r="RR5" t="n">
        <v/>
      </c>
      <c r="RS5" t="n">
        <v/>
      </c>
      <c r="RT5" t="n">
        <v/>
      </c>
      <c r="RU5" t="n">
        <v/>
      </c>
      <c r="RV5" t="n">
        <v/>
      </c>
      <c r="RW5" t="n">
        <v/>
      </c>
      <c r="RX5" t="n">
        <v/>
      </c>
      <c r="RY5" t="n">
        <v/>
      </c>
      <c r="RZ5" t="n">
        <v/>
      </c>
      <c r="SA5" t="n">
        <v/>
      </c>
      <c r="SB5" t="n">
        <v/>
      </c>
      <c r="SC5" t="inlineStr">
        <is>
          <t>1-Disebarkan ke lahan terbuka</t>
        </is>
      </c>
      <c r="SD5" t="n">
        <v>0</v>
      </c>
      <c r="SE5" t="n">
        <v>0</v>
      </c>
      <c r="SF5" t="n">
        <v>0</v>
      </c>
      <c r="SG5" t="n">
        <v>0</v>
      </c>
      <c r="SH5" t="n">
        <v>0</v>
      </c>
      <c r="SI5" t="n">
        <v>1</v>
      </c>
      <c r="SJ5" t="n">
        <v>0</v>
      </c>
      <c r="SK5" t="n">
        <v>0</v>
      </c>
      <c r="SL5" t="n">
        <v>0</v>
      </c>
      <c r="SM5" t="n">
        <v/>
      </c>
      <c r="SN5" t="n">
        <v/>
      </c>
      <c r="SO5" t="n">
        <v/>
      </c>
      <c r="SP5" t="n">
        <v/>
      </c>
      <c r="SQ5" t="n">
        <v/>
      </c>
      <c r="SR5" t="n">
        <v/>
      </c>
      <c r="SS5" t="n">
        <v/>
      </c>
      <c r="ST5" t="n">
        <v/>
      </c>
      <c r="SU5" t="n">
        <v/>
      </c>
      <c r="SV5" t="n">
        <v/>
      </c>
      <c r="SW5" t="n">
        <v/>
      </c>
      <c r="SX5" t="n">
        <v/>
      </c>
      <c r="SY5" t="n">
        <v/>
      </c>
      <c r="SZ5" t="n">
        <v>4</v>
      </c>
      <c r="TA5" t="n">
        <v/>
      </c>
      <c r="TB5" t="n">
        <v/>
      </c>
      <c r="TC5" t="n">
        <v/>
      </c>
      <c r="TD5" t="n">
        <v/>
      </c>
      <c r="TE5" t="n">
        <v>4</v>
      </c>
      <c r="TF5" t="n">
        <v/>
      </c>
      <c r="TG5" t="n">
        <v/>
      </c>
      <c r="TH5" t="n">
        <v/>
      </c>
      <c r="TI5" t="n">
        <v/>
      </c>
      <c r="TJ5" t="n">
        <v/>
      </c>
      <c r="TK5" t="n">
        <v/>
      </c>
      <c r="TL5" t="n">
        <v/>
      </c>
      <c r="TM5" t="n">
        <v/>
      </c>
      <c r="TN5" t="n">
        <v/>
      </c>
      <c r="TO5" t="n">
        <v/>
      </c>
      <c r="TP5" t="n">
        <v/>
      </c>
      <c r="TQ5" t="n">
        <v/>
      </c>
      <c r="TR5" t="n">
        <v/>
      </c>
      <c r="TS5" t="n">
        <v/>
      </c>
      <c r="TT5" t="n">
        <v/>
      </c>
      <c r="TU5" t="n">
        <v/>
      </c>
      <c r="TV5" t="n">
        <v/>
      </c>
      <c r="TW5" t="n">
        <v/>
      </c>
      <c r="TX5" t="n">
        <v/>
      </c>
      <c r="TY5" t="n">
        <v/>
      </c>
      <c r="TZ5" t="n">
        <v/>
      </c>
      <c r="UA5" t="n">
        <v/>
      </c>
      <c r="UB5" t="n">
        <v/>
      </c>
      <c r="UC5" t="n">
        <v/>
      </c>
      <c r="UD5" t="n">
        <v/>
      </c>
      <c r="UE5" t="n">
        <v/>
      </c>
      <c r="UF5" t="n">
        <v/>
      </c>
      <c r="UG5" t="n">
        <v/>
      </c>
      <c r="UH5" t="n">
        <v/>
      </c>
      <c r="UI5" t="n">
        <v/>
      </c>
      <c r="UJ5" t="n">
        <v/>
      </c>
      <c r="UK5" t="n">
        <v/>
      </c>
      <c r="UL5" t="n">
        <v/>
      </c>
      <c r="UM5" t="n">
        <v/>
      </c>
      <c r="UN5" t="n">
        <v/>
      </c>
      <c r="UO5" t="n">
        <v/>
      </c>
      <c r="UP5" t="n">
        <v/>
      </c>
      <c r="UQ5" t="n">
        <v/>
      </c>
      <c r="UR5" t="n">
        <v/>
      </c>
      <c r="US5" t="n">
        <v/>
      </c>
      <c r="UT5" t="n">
        <v/>
      </c>
      <c r="UU5" t="inlineStr">
        <is>
          <t>Pemberian pakan di kandang</t>
        </is>
      </c>
      <c r="UV5" t="inlineStr">
        <is>
          <t>Pemberian pakan di kandang</t>
        </is>
      </c>
      <c r="UW5" t="n">
        <v/>
      </c>
      <c r="UX5" t="n">
        <v/>
      </c>
      <c r="UY5" t="n">
        <v/>
      </c>
      <c r="UZ5" t="n">
        <v/>
      </c>
      <c r="VA5" t="inlineStr">
        <is>
          <t>Pemberian pakan di kandang</t>
        </is>
      </c>
      <c r="VB5" t="n">
        <v/>
      </c>
      <c r="VC5" t="inlineStr">
        <is>
          <t>Sangat jarang (&gt;1 bulan sekali)</t>
        </is>
      </c>
      <c r="VD5" t="inlineStr">
        <is>
          <t>Sangat jarang (&gt;1 bulan sekali)</t>
        </is>
      </c>
      <c r="VE5" t="n">
        <v/>
      </c>
      <c r="VF5" t="n">
        <v/>
      </c>
      <c r="VG5" t="n">
        <v/>
      </c>
      <c r="VH5" t="n">
        <v/>
      </c>
      <c r="VI5" t="inlineStr">
        <is>
          <t>Sangat jarang (&gt;1 bulan sekali)</t>
        </is>
      </c>
      <c r="VJ5" t="n">
        <v/>
      </c>
      <c r="VK5" t="inlineStr">
        <is>
          <t>Sering (1 kali sehari)</t>
        </is>
      </c>
      <c r="VL5" t="inlineStr">
        <is>
          <t>Sering (1 kali sehari)</t>
        </is>
      </c>
      <c r="VM5" t="n">
        <v/>
      </c>
      <c r="VN5" t="n">
        <v/>
      </c>
      <c r="VO5" t="n">
        <v/>
      </c>
      <c r="VP5" t="n">
        <v/>
      </c>
      <c r="VQ5" t="inlineStr">
        <is>
          <t>Sangat sering (&gt;1 kali sehari)</t>
        </is>
      </c>
      <c r="VR5" t="n">
        <v/>
      </c>
      <c r="VS5" t="inlineStr">
        <is>
          <t>6-Digester biogas</t>
        </is>
      </c>
      <c r="VT5" t="n">
        <v>0</v>
      </c>
      <c r="VU5" t="n">
        <v>0</v>
      </c>
      <c r="VV5" t="n">
        <v>0</v>
      </c>
      <c r="VW5" t="n">
        <v>0</v>
      </c>
      <c r="VX5" t="n">
        <v>0</v>
      </c>
      <c r="VY5" t="n">
        <v>0</v>
      </c>
      <c r="VZ5" t="n">
        <v>0</v>
      </c>
      <c r="WA5" t="n">
        <v>0</v>
      </c>
      <c r="WB5" t="n">
        <v>0</v>
      </c>
      <c r="WC5" t="n">
        <v>1</v>
      </c>
      <c r="WD5" t="n">
        <v>0</v>
      </c>
      <c r="WE5" t="n">
        <v>0</v>
      </c>
      <c r="WF5" t="inlineStr">
        <is>
          <t>6-Digester biogas</t>
        </is>
      </c>
      <c r="WG5" t="n">
        <v>0</v>
      </c>
      <c r="WH5" t="n">
        <v>0</v>
      </c>
      <c r="WI5" t="n">
        <v>0</v>
      </c>
      <c r="WJ5" t="n">
        <v>0</v>
      </c>
      <c r="WK5" t="n">
        <v>0</v>
      </c>
      <c r="WL5" t="n">
        <v>0</v>
      </c>
      <c r="WM5" t="n">
        <v>0</v>
      </c>
      <c r="WN5" t="n">
        <v>0</v>
      </c>
      <c r="WO5" t="n">
        <v>0</v>
      </c>
      <c r="WP5" t="n">
        <v>1</v>
      </c>
      <c r="WQ5" t="n">
        <v>0</v>
      </c>
      <c r="WR5" t="n">
        <v>0</v>
      </c>
      <c r="WS5" t="n">
        <v/>
      </c>
      <c r="WT5" t="n">
        <v/>
      </c>
      <c r="WU5" t="n">
        <v/>
      </c>
      <c r="WV5" t="n">
        <v/>
      </c>
      <c r="WW5" t="n">
        <v/>
      </c>
      <c r="WX5" t="n">
        <v/>
      </c>
      <c r="WY5" t="n">
        <v/>
      </c>
      <c r="WZ5" t="n">
        <v/>
      </c>
      <c r="XA5" t="n">
        <v/>
      </c>
      <c r="XB5" t="n">
        <v/>
      </c>
      <c r="XC5" t="n">
        <v/>
      </c>
      <c r="XD5" t="n">
        <v/>
      </c>
      <c r="XE5" t="n">
        <v/>
      </c>
      <c r="XF5" t="n">
        <v/>
      </c>
      <c r="XG5" t="n">
        <v/>
      </c>
      <c r="XH5" t="n">
        <v/>
      </c>
      <c r="XI5" t="n">
        <v/>
      </c>
      <c r="XJ5" t="n">
        <v/>
      </c>
      <c r="XK5" t="n">
        <v/>
      </c>
      <c r="XL5" t="n">
        <v/>
      </c>
      <c r="XM5" t="n">
        <v/>
      </c>
      <c r="XN5" t="n">
        <v/>
      </c>
      <c r="XO5" t="n">
        <v/>
      </c>
      <c r="XP5" t="n">
        <v/>
      </c>
      <c r="XQ5" t="n">
        <v/>
      </c>
      <c r="XR5" t="n">
        <v/>
      </c>
      <c r="XS5" t="n">
        <v/>
      </c>
      <c r="XT5" t="n">
        <v/>
      </c>
      <c r="XU5" t="n">
        <v/>
      </c>
      <c r="XV5" t="n">
        <v/>
      </c>
      <c r="XW5" t="n">
        <v/>
      </c>
      <c r="XX5" t="n">
        <v/>
      </c>
      <c r="XY5" t="n">
        <v/>
      </c>
      <c r="XZ5" t="n">
        <v/>
      </c>
      <c r="YA5" t="n">
        <v/>
      </c>
      <c r="YB5" t="n">
        <v/>
      </c>
      <c r="YC5" t="n">
        <v/>
      </c>
      <c r="YD5" t="n">
        <v/>
      </c>
      <c r="YE5" t="n">
        <v/>
      </c>
      <c r="YF5" t="n">
        <v/>
      </c>
      <c r="YG5" t="n">
        <v/>
      </c>
      <c r="YH5" t="n">
        <v/>
      </c>
      <c r="YI5" t="n">
        <v/>
      </c>
      <c r="YJ5" t="n">
        <v/>
      </c>
      <c r="YK5" t="n">
        <v/>
      </c>
      <c r="YL5" t="n">
        <v/>
      </c>
      <c r="YM5" t="n">
        <v/>
      </c>
      <c r="YN5" t="inlineStr">
        <is>
          <t>3-Disimpan terbuka (dry lot)</t>
        </is>
      </c>
      <c r="YO5" t="n">
        <v>0</v>
      </c>
      <c r="YP5" t="n">
        <v>0</v>
      </c>
      <c r="YQ5" t="n">
        <v>0</v>
      </c>
      <c r="YR5" t="n">
        <v>0</v>
      </c>
      <c r="YS5" t="n">
        <v>0</v>
      </c>
      <c r="YT5" t="n">
        <v>0</v>
      </c>
      <c r="YU5" t="n">
        <v>1</v>
      </c>
      <c r="YV5" t="n">
        <v>0</v>
      </c>
      <c r="YW5" t="n">
        <v>0</v>
      </c>
      <c r="YX5" t="n">
        <v>0</v>
      </c>
      <c r="YY5" t="n">
        <v>0</v>
      </c>
      <c r="YZ5" t="n">
        <v>0</v>
      </c>
      <c r="ZA5" t="n">
        <v/>
      </c>
      <c r="ZB5" t="n">
        <v/>
      </c>
      <c r="ZC5" t="n">
        <v/>
      </c>
      <c r="ZD5" t="n">
        <v/>
      </c>
      <c r="ZE5" t="n">
        <v/>
      </c>
      <c r="ZF5" t="n">
        <v/>
      </c>
      <c r="ZG5" t="n">
        <v/>
      </c>
      <c r="ZH5" t="n">
        <v/>
      </c>
      <c r="ZI5" t="n">
        <v/>
      </c>
      <c r="ZJ5" t="n">
        <v/>
      </c>
      <c r="ZK5" t="n">
        <v/>
      </c>
      <c r="ZL5" t="n">
        <v/>
      </c>
      <c r="ZM5" t="n">
        <v/>
      </c>
      <c r="ZN5" t="n">
        <v>100</v>
      </c>
      <c r="ZO5" t="n">
        <v>100</v>
      </c>
      <c r="ZP5" t="n">
        <v/>
      </c>
      <c r="ZQ5" t="n">
        <v/>
      </c>
      <c r="ZR5" t="n">
        <v/>
      </c>
      <c r="ZS5" t="n">
        <v/>
      </c>
      <c r="ZT5" t="n">
        <v/>
      </c>
      <c r="ZU5" t="n">
        <v/>
      </c>
      <c r="ZV5" t="n">
        <v>2</v>
      </c>
      <c r="ZW5" t="n">
        <v>2</v>
      </c>
      <c r="ZX5" t="n">
        <v/>
      </c>
      <c r="ZY5" t="n">
        <v/>
      </c>
      <c r="ZZ5" t="n">
        <v/>
      </c>
      <c r="AAA5" t="n">
        <v/>
      </c>
      <c r="AAB5" t="n">
        <v>2</v>
      </c>
      <c r="AAC5" t="n">
        <v/>
      </c>
      <c r="AAD5" t="inlineStr">
        <is>
          <t>Pakan segar (misal: rumput)</t>
        </is>
      </c>
      <c r="AAE5" t="inlineStr">
        <is>
          <t>Pakan segar (misal: rumput)</t>
        </is>
      </c>
      <c r="AAF5" t="n">
        <v/>
      </c>
      <c r="AAG5" t="n">
        <v/>
      </c>
      <c r="AAH5" t="n">
        <v/>
      </c>
      <c r="AAI5" t="n">
        <v/>
      </c>
      <c r="AAJ5" t="inlineStr">
        <is>
          <t>Pakan kering (misal: konsentrat, silase, pelet)</t>
        </is>
      </c>
      <c r="AAK5" t="n">
        <v/>
      </c>
      <c r="AAL5" t="inlineStr">
        <is>
          <t>Ya</t>
        </is>
      </c>
      <c r="AAM5" t="inlineStr">
        <is>
          <t>Padat</t>
        </is>
      </c>
      <c r="AAN5" t="n">
        <v>1</v>
      </c>
      <c r="AAO5" t="n">
        <v>0</v>
      </c>
      <c r="AAP5" t="n">
        <v/>
      </c>
      <c r="AAQ5" t="n">
        <v>25</v>
      </c>
      <c r="AAR5" t="inlineStr">
        <is>
          <t>Tidak</t>
        </is>
      </c>
      <c r="AAS5" t="inlineStr">
        <is>
          <t>Mengetahui</t>
        </is>
      </c>
      <c r="AAT5" t="inlineStr">
        <is>
          <t>Digunakan untuk pupuk di lahan pertanian sendiri Dibuang ke lahan sekitar kandang - yg ditanami tanaman</t>
        </is>
      </c>
      <c r="AAU5" t="n">
        <v>1</v>
      </c>
      <c r="AAV5" t="n">
        <v>0</v>
      </c>
      <c r="AAW5" t="n">
        <v>0</v>
      </c>
      <c r="AAX5" t="n">
        <v>1</v>
      </c>
      <c r="AAY5" t="n">
        <v>0</v>
      </c>
      <c r="AAZ5" t="n">
        <v>0</v>
      </c>
      <c r="ABA5" t="n">
        <v>0</v>
      </c>
      <c r="ABB5" t="inlineStr">
        <is>
          <t>Pembenah tanah (soil conditioner)</t>
        </is>
      </c>
      <c r="ABC5" t="n">
        <v>0</v>
      </c>
      <c r="ABD5" t="n">
        <v>1</v>
      </c>
      <c r="ABE5" t="n">
        <v>0</v>
      </c>
      <c r="ABF5" t="n">
        <v>0</v>
      </c>
      <c r="ABG5" t="n">
        <v>0</v>
      </c>
      <c r="ABH5" t="n">
        <v/>
      </c>
      <c r="ABI5" t="n">
        <v/>
      </c>
      <c r="ABJ5" t="n">
        <v/>
      </c>
      <c r="ABK5" t="n">
        <v/>
      </c>
      <c r="ABL5" t="n">
        <v/>
      </c>
      <c r="ABM5" t="n">
        <v/>
      </c>
      <c r="ABN5" t="n">
        <v/>
      </c>
      <c r="ABO5" t="n">
        <v/>
      </c>
      <c r="ABP5" t="n">
        <v/>
      </c>
      <c r="ABQ5" t="inlineStr">
        <is>
          <t>Kopi, pisang</t>
        </is>
      </c>
      <c r="ABR5" t="inlineStr">
        <is>
          <t>Sangat jarang (2 bulan sekali)</t>
        </is>
      </c>
      <c r="ABS5" t="n">
        <v>5000</v>
      </c>
      <c r="ABT5" t="n">
        <v>100</v>
      </c>
      <c r="ABU5" t="n">
        <v>0</v>
      </c>
      <c r="ABV5" t="n">
        <v>1000</v>
      </c>
      <c r="ABW5" t="inlineStr">
        <is>
          <t>Urea</t>
        </is>
      </c>
      <c r="ABX5" t="n">
        <v/>
      </c>
      <c r="ABY5" t="n">
        <v>25</v>
      </c>
      <c r="ABZ5" t="n">
        <v>1800</v>
      </c>
      <c r="ACA5" t="n">
        <v>10</v>
      </c>
      <c r="ACB5" t="n">
        <v>1800</v>
      </c>
      <c r="ACC5" t="n">
        <v>1000</v>
      </c>
      <c r="ACD5" t="n">
        <v>1200</v>
      </c>
      <c r="ACE5" t="inlineStr">
        <is>
          <t>Ya</t>
        </is>
      </c>
      <c r="ACF5" t="inlineStr">
        <is>
          <t>Cukup meningkat</t>
        </is>
      </c>
      <c r="ACG5" t="inlineStr">
        <is>
          <t>Cukup meningkat</t>
        </is>
      </c>
      <c r="ACH5" t="inlineStr">
        <is>
          <t>Cukup meningkat</t>
        </is>
      </c>
      <c r="ACI5" t="n">
        <v/>
      </c>
      <c r="ACJ5" t="n">
        <v/>
      </c>
      <c r="ACK5" t="inlineStr">
        <is>
          <t>Ladang/sawah terlalu jauh, sulit untuk mengangkut ke sana Tidak memiliki tempat untuk menyimpan</t>
        </is>
      </c>
      <c r="ACL5" t="n">
        <v>0</v>
      </c>
      <c r="ACM5" t="n">
        <v>1</v>
      </c>
      <c r="ACN5" t="n">
        <v>0</v>
      </c>
      <c r="ACO5" t="n">
        <v>1</v>
      </c>
      <c r="ACP5" t="n">
        <v>0</v>
      </c>
      <c r="ACQ5" t="n">
        <v>0</v>
      </c>
      <c r="ACR5" t="n">
        <v>0</v>
      </c>
      <c r="ACS5" t="n">
        <v/>
      </c>
      <c r="ACT5" t="inlineStr">
        <is>
          <t>Tidak ada informasi tambahan mengenai sumber bahan baku biogas</t>
        </is>
      </c>
      <c r="ACU5" t="inlineStr">
        <is>
          <t>Manfaat besar dan membantu kehidupan sehari-hari</t>
        </is>
      </c>
      <c r="ACV5" t="inlineStr">
        <is>
          <t>Berkurang</t>
        </is>
      </c>
      <c r="ACW5" t="inlineStr">
        <is>
          <t>Anggota keluarga - Perempuan dewasa</t>
        </is>
      </c>
      <c r="ACX5" t="inlineStr">
        <is>
          <t>Setuju</t>
        </is>
      </c>
      <c r="ACY5" t="inlineStr">
        <is>
          <t>Anggota keluarga - Laki-laki dewasa Anggota keluarga - Perempuan dewasa</t>
        </is>
      </c>
      <c r="ACZ5" t="n">
        <v>1</v>
      </c>
      <c r="ADA5" t="n">
        <v>1</v>
      </c>
      <c r="ADB5" t="n">
        <v>0</v>
      </c>
      <c r="ADC5" t="n">
        <v>0</v>
      </c>
      <c r="ADD5" t="inlineStr">
        <is>
          <t>Puas</t>
        </is>
      </c>
      <c r="ADE5" t="inlineStr">
        <is>
          <t>Puas</t>
        </is>
      </c>
      <c r="ADF5" t="inlineStr">
        <is>
          <t>Puas</t>
        </is>
      </c>
      <c r="ADG5" t="inlineStr">
        <is>
          <t>Cukup puas</t>
        </is>
      </c>
      <c r="ADH5" t="inlineStr">
        <is>
          <t>Ya</t>
        </is>
      </c>
      <c r="ADI5" t="inlineStr">
        <is>
          <t>Kompor, meteran dan gastap</t>
        </is>
      </c>
      <c r="ADJ5" t="inlineStr">
        <is>
          <t>Cukup puas</t>
        </is>
      </c>
      <c r="ADK5" t="n">
        <v/>
      </c>
      <c r="ADL5" t="n">
        <v/>
      </c>
      <c r="ADM5" t="n">
        <v/>
      </c>
      <c r="ADN5" t="n">
        <v/>
      </c>
      <c r="ADO5" t="n">
        <v/>
      </c>
      <c r="ADP5" t="n">
        <v/>
      </c>
      <c r="ADQ5" t="n">
        <v/>
      </c>
      <c r="ADR5" t="n">
        <v/>
      </c>
      <c r="ADS5" t="n">
        <v/>
      </c>
      <c r="ADT5" t="n">
        <v/>
      </c>
      <c r="ADU5" t="inlineStr">
        <is>
          <t>Menghubungi CPO atau pendamping Lainnya</t>
        </is>
      </c>
      <c r="ADV5" t="n">
        <v>0</v>
      </c>
      <c r="ADW5" t="n">
        <v>0</v>
      </c>
      <c r="ADX5" t="n">
        <v>0</v>
      </c>
      <c r="ADY5" t="n">
        <v>0</v>
      </c>
      <c r="ADZ5" t="n">
        <v>1</v>
      </c>
      <c r="AEA5" t="n">
        <v>0</v>
      </c>
      <c r="AEB5" t="n">
        <v>0</v>
      </c>
      <c r="AEC5" t="n">
        <v>1</v>
      </c>
      <c r="AED5" t="inlineStr">
        <is>
          <t>Menghubungi tukang</t>
        </is>
      </c>
      <c r="AEE5" t="inlineStr">
        <is>
          <t>Laki-laki dewasa</t>
        </is>
      </c>
      <c r="AEF5" t="n">
        <v/>
      </c>
      <c r="AEG5" t="inlineStr">
        <is>
          <t>Menelepon atau WA langsung</t>
        </is>
      </c>
      <c r="AEH5" t="n">
        <v/>
      </c>
      <c r="AEI5" t="inlineStr">
        <is>
          <t>Perlu disediakan sparepart</t>
        </is>
      </c>
      <c r="AEJ5" t="inlineStr">
        <is>
          <t>Ya, selalu</t>
        </is>
      </c>
      <c r="AEK5" t="inlineStr">
        <is>
          <t>Lebih mudah mendapatkan energi Peningkatan kebersihan kandang ternak Lebih aman Dapur lebih bersih dan bebas asap</t>
        </is>
      </c>
      <c r="AEL5" t="n">
        <v>0</v>
      </c>
      <c r="AEM5" t="n">
        <v>1</v>
      </c>
      <c r="AEN5" t="n">
        <v>0</v>
      </c>
      <c r="AEO5" t="n">
        <v>0</v>
      </c>
      <c r="AEP5" t="n">
        <v>1</v>
      </c>
      <c r="AEQ5" t="n">
        <v>0</v>
      </c>
      <c r="AER5" t="n">
        <v>1</v>
      </c>
      <c r="AES5" t="n">
        <v>0</v>
      </c>
      <c r="AET5" t="n">
        <v>1</v>
      </c>
      <c r="AEU5" t="n">
        <v>0</v>
      </c>
      <c r="AEV5" t="n">
        <v>0</v>
      </c>
      <c r="AEW5" t="n">
        <v>0</v>
      </c>
      <c r="AEX5" t="n">
        <v/>
      </c>
      <c r="AEY5" t="inlineStr">
        <is>
          <t>Memasak lebih aman</t>
        </is>
      </c>
      <c r="AEZ5" t="n">
        <v/>
      </c>
      <c r="AFA5" t="inlineStr">
        <is>
          <t>Koperasi</t>
        </is>
      </c>
      <c r="AFB5" t="n">
        <v/>
      </c>
      <c r="AFC5" t="inlineStr">
        <is>
          <t>1769818549127.jpg</t>
        </is>
      </c>
      <c r="AFD5" t="inlineStr">
        <is>
          <t>https://kf.kobotoolbox.org/api/v2/assets/avstPQqLr3Ab3ZdcVTXZ6f/data/661393079/attachments/att22FTtL5JAjhq8Y5923GiM/</t>
        </is>
      </c>
      <c r="AFE5" t="inlineStr">
        <is>
          <t>1769818741045.jpg</t>
        </is>
      </c>
      <c r="AFF5" t="inlineStr">
        <is>
          <t>https://kf.kobotoolbox.org/api/v2/assets/avstPQqLr3Ab3ZdcVTXZ6f/data/661393079/attachments/attzArDceUThKnAsZoXYDNov/</t>
        </is>
      </c>
      <c r="AFG5" t="inlineStr">
        <is>
          <t>Solihin</t>
        </is>
      </c>
      <c r="AFH5" t="n">
        <v/>
      </c>
      <c r="AFI5" t="inlineStr">
        <is>
          <t>B4.a1. Kayu per ikat 10kg dgn hrg asumsi Rp 1000/ kg D9.a2.kayu bkr cari per 3 HR kadang2 E.26. kopi pisang permusim pemupukannya 1 thn sekali..</t>
        </is>
      </c>
    </row>
    <row r="6">
      <c r="A6" s="93" t="n">
        <v>46054</v>
      </c>
      <c r="B6" s="93" t="n">
        <v>46066</v>
      </c>
      <c r="C6" t="inlineStr">
        <is>
          <t>solihin</t>
        </is>
      </c>
      <c r="D6" t="inlineStr">
        <is>
          <t>ainul mufida / suwari</t>
        </is>
      </c>
      <c r="E6" t="n">
        <v>857742219384</v>
      </c>
      <c r="F6" t="inlineStr">
        <is>
          <t>-7.8346726 112.8107648 849.2999877929688 20.0</t>
        </is>
      </c>
      <c r="G6" t="n">
        <v>-7.8346726</v>
      </c>
      <c r="H6" t="n">
        <v>112.8107648</v>
      </c>
      <c r="I6" t="n">
        <v>849.2999878000001</v>
      </c>
      <c r="J6" t="n">
        <v>20</v>
      </c>
      <c r="K6" t="n">
        <v>0</v>
      </c>
      <c r="L6" t="inlineStr">
        <is>
          <t>-7.8346733 112.8107647 849.2999877929688 20.0</t>
        </is>
      </c>
      <c r="M6" t="n">
        <v>-7.8346733</v>
      </c>
      <c r="N6" t="n">
        <v>112.8107647</v>
      </c>
      <c r="O6" t="n">
        <v>849.2999878000001</v>
      </c>
      <c r="P6" t="n">
        <v>20</v>
      </c>
      <c r="Q6" t="n">
        <v>0</v>
      </c>
      <c r="R6" t="inlineStr">
        <is>
          <t>Jawa Timur</t>
        </is>
      </c>
      <c r="S6" t="n">
        <v>0</v>
      </c>
      <c r="T6" t="n">
        <v>0</v>
      </c>
      <c r="U6" t="n">
        <v>0</v>
      </c>
      <c r="V6" t="n">
        <v>0</v>
      </c>
      <c r="W6" t="n">
        <v>0</v>
      </c>
      <c r="X6" t="n">
        <v>1</v>
      </c>
      <c r="Y6" t="n">
        <v>0</v>
      </c>
      <c r="Z6" t="n">
        <v>0</v>
      </c>
      <c r="AA6" t="n">
        <v>0</v>
      </c>
      <c r="AB6" t="n">
        <v>0</v>
      </c>
      <c r="AC6" t="inlineStr">
        <is>
          <t>PASURUAN</t>
        </is>
      </c>
      <c r="AD6" t="inlineStr">
        <is>
          <t>TUTUR</t>
        </is>
      </c>
      <c r="AE6" t="inlineStr">
        <is>
          <t>SUMBERPITU</t>
        </is>
      </c>
      <c r="AF6" t="inlineStr">
        <is>
          <t>KPSP SETIAKAWAN</t>
        </is>
      </c>
      <c r="AG6" t="inlineStr">
        <is>
          <t>SKP0975</t>
        </is>
      </c>
      <c r="AH6" t="n">
        <v>1</v>
      </c>
      <c r="AI6" t="inlineStr">
        <is>
          <t>VPA2</t>
        </is>
      </c>
      <c r="AJ6" t="inlineStr">
        <is>
          <t>Aktif</t>
        </is>
      </c>
      <c r="AK6" t="n">
        <v>30</v>
      </c>
      <c r="AL6" t="inlineStr">
        <is>
          <t>Perempuan</t>
        </is>
      </c>
      <c r="AM6" t="inlineStr">
        <is>
          <t>Sudah menikah</t>
        </is>
      </c>
      <c r="AN6" t="inlineStr">
        <is>
          <t>SMP/Sederajat</t>
        </is>
      </c>
      <c r="AO6" t="inlineStr">
        <is>
          <t>Peternak</t>
        </is>
      </c>
      <c r="AP6" t="n">
        <v>0</v>
      </c>
      <c r="AQ6" t="n">
        <v>1</v>
      </c>
      <c r="AR6" t="n">
        <v>0</v>
      </c>
      <c r="AS6" t="n">
        <v>0</v>
      </c>
      <c r="AT6" t="n">
        <v>0</v>
      </c>
      <c r="AU6" t="n">
        <v>0</v>
      </c>
      <c r="AV6" t="n">
        <v>0</v>
      </c>
      <c r="AW6" t="n">
        <v>0</v>
      </c>
      <c r="AX6" t="n">
        <v/>
      </c>
      <c r="AY6" t="inlineStr">
        <is>
          <t>Lainnya</t>
        </is>
      </c>
      <c r="AZ6" t="n">
        <v>0</v>
      </c>
      <c r="BA6" t="n">
        <v>0</v>
      </c>
      <c r="BB6" t="n">
        <v>0</v>
      </c>
      <c r="BC6" t="n">
        <v>0</v>
      </c>
      <c r="BD6" t="n">
        <v>0</v>
      </c>
      <c r="BE6" t="n">
        <v>0</v>
      </c>
      <c r="BF6" t="n">
        <v>1</v>
      </c>
      <c r="BG6" t="n">
        <v>0</v>
      </c>
      <c r="BH6" t="inlineStr">
        <is>
          <t>Iburumahtangga</t>
        </is>
      </c>
      <c r="BI6" t="inlineStr">
        <is>
          <t>&gt;Rp3.500.000</t>
        </is>
      </c>
      <c r="BJ6" t="n">
        <v>2</v>
      </c>
      <c r="BK6" t="n">
        <v>2</v>
      </c>
      <c r="BL6" t="n">
        <v>1</v>
      </c>
      <c r="BM6" t="n">
        <v>0</v>
      </c>
      <c r="BN6" t="inlineStr">
        <is>
          <t>Milik sendiri</t>
        </is>
      </c>
      <c r="BO6" t="inlineStr">
        <is>
          <t>Permanen (dinding bata dan semen)</t>
        </is>
      </c>
      <c r="BP6" t="n">
        <v>1</v>
      </c>
      <c r="BQ6" t="n">
        <v>0</v>
      </c>
      <c r="BR6" t="n">
        <v>0</v>
      </c>
      <c r="BS6" t="n">
        <v>0</v>
      </c>
      <c r="BT6" t="n">
        <v>0</v>
      </c>
      <c r="BU6" t="n">
        <v/>
      </c>
      <c r="BV6" t="inlineStr">
        <is>
          <t>Keramik/ubin</t>
        </is>
      </c>
      <c r="BW6" t="n">
        <v>0</v>
      </c>
      <c r="BX6" t="n">
        <v>0</v>
      </c>
      <c r="BY6" t="n">
        <v>1</v>
      </c>
      <c r="BZ6" t="n">
        <v>0</v>
      </c>
      <c r="CA6" t="n">
        <v>0</v>
      </c>
      <c r="CB6" t="n">
        <v/>
      </c>
      <c r="CC6" t="inlineStr">
        <is>
          <t>Asbes Genting</t>
        </is>
      </c>
      <c r="CD6" t="n">
        <v>1</v>
      </c>
      <c r="CE6" t="n">
        <v>0</v>
      </c>
      <c r="CF6" t="n">
        <v>0</v>
      </c>
      <c r="CG6" t="n">
        <v>0</v>
      </c>
      <c r="CH6" t="n">
        <v>0</v>
      </c>
      <c r="CI6" t="n">
        <v>1</v>
      </c>
      <c r="CJ6" t="n">
        <v>0</v>
      </c>
      <c r="CK6" t="n">
        <v/>
      </c>
      <c r="CL6" t="inlineStr">
        <is>
          <t>Ya</t>
        </is>
      </c>
      <c r="CM6" t="n">
        <v>2025</v>
      </c>
      <c r="CN6" t="inlineStr">
        <is>
          <t>Fixed-Dome (Kubah Tetap)</t>
        </is>
      </c>
      <c r="CO6" t="inlineStr">
        <is>
          <t>10 m³ (8-9 ekor sapi, ±8 jam memasak/hari, ±80 kg slurry/hari)</t>
        </is>
      </c>
      <c r="CP6" t="inlineStr">
        <is>
          <t>Anggota keluarga - laki-laki</t>
        </is>
      </c>
      <c r="CQ6" t="n">
        <v>0</v>
      </c>
      <c r="CR6" t="n">
        <v>0</v>
      </c>
      <c r="CS6" t="n">
        <v>0</v>
      </c>
      <c r="CT6" t="n">
        <v>0</v>
      </c>
      <c r="CU6" t="n">
        <v>1</v>
      </c>
      <c r="CV6" t="n">
        <v>0</v>
      </c>
      <c r="CW6" t="n">
        <v>0</v>
      </c>
      <c r="CX6" t="n">
        <v>0</v>
      </c>
      <c r="CY6" t="inlineStr">
        <is>
          <t>Anggota keluarga - laki-laki</t>
        </is>
      </c>
      <c r="CZ6" t="n">
        <v>1</v>
      </c>
      <c r="DA6" t="n">
        <v>0</v>
      </c>
      <c r="DB6" t="n">
        <v>0</v>
      </c>
      <c r="DC6" t="n">
        <v/>
      </c>
      <c r="DD6" t="inlineStr">
        <is>
          <t>Anggota keluarga - laki-laki</t>
        </is>
      </c>
      <c r="DE6" t="n">
        <v>1</v>
      </c>
      <c r="DF6" t="n">
        <v>0</v>
      </c>
      <c r="DG6" t="n">
        <v>0</v>
      </c>
      <c r="DH6" t="n">
        <v>0</v>
      </c>
      <c r="DI6" t="n">
        <v/>
      </c>
      <c r="DJ6" t="inlineStr">
        <is>
          <t>Anggota keluarga - laki-laki CPO atau pendamping</t>
        </is>
      </c>
      <c r="DK6" t="n">
        <v>1</v>
      </c>
      <c r="DL6" t="n">
        <v>0</v>
      </c>
      <c r="DM6" t="n">
        <v>1</v>
      </c>
      <c r="DN6" t="n">
        <v>0</v>
      </c>
      <c r="DO6" t="n">
        <v/>
      </c>
      <c r="DP6" t="inlineStr">
        <is>
          <t>Ya</t>
        </is>
      </c>
      <c r="DQ6" t="n">
        <v/>
      </c>
      <c r="DR6" t="n">
        <v/>
      </c>
      <c r="DS6" t="n">
        <v/>
      </c>
      <c r="DT6" t="n">
        <v/>
      </c>
      <c r="DU6" t="n">
        <v/>
      </c>
      <c r="DV6" t="n">
        <v/>
      </c>
      <c r="DW6" t="n">
        <v/>
      </c>
      <c r="DX6" t="n">
        <v/>
      </c>
      <c r="DY6" t="n">
        <v/>
      </c>
      <c r="DZ6" t="n">
        <v/>
      </c>
      <c r="EA6" t="n">
        <v/>
      </c>
      <c r="EB6" t="n">
        <v/>
      </c>
      <c r="EC6" t="n">
        <v/>
      </c>
      <c r="ED6" t="n">
        <v/>
      </c>
      <c r="EE6" t="n">
        <v/>
      </c>
      <c r="EF6" t="n">
        <v/>
      </c>
      <c r="EG6" t="n">
        <v/>
      </c>
      <c r="EH6" t="n">
        <v/>
      </c>
      <c r="EI6" t="inlineStr">
        <is>
          <t>Tidak ada masalah</t>
        </is>
      </c>
      <c r="EJ6" t="n">
        <v>0</v>
      </c>
      <c r="EK6" t="n">
        <v>0</v>
      </c>
      <c r="EL6" t="n">
        <v>0</v>
      </c>
      <c r="EM6" t="n">
        <v>1</v>
      </c>
      <c r="EN6" t="n">
        <v>0</v>
      </c>
      <c r="EO6" t="n">
        <v/>
      </c>
      <c r="EP6" t="inlineStr">
        <is>
          <t>Ya, cukup jelas dan mudah diikuti</t>
        </is>
      </c>
      <c r="EQ6" t="inlineStr">
        <is>
          <t>Pelatihan</t>
        </is>
      </c>
      <c r="ER6" t="inlineStr">
        <is>
          <t>CPO atau pendamping Staff BIRU</t>
        </is>
      </c>
      <c r="ES6" t="n">
        <v>1</v>
      </c>
      <c r="ET6" t="n">
        <v>1</v>
      </c>
      <c r="EU6" t="n">
        <v>0</v>
      </c>
      <c r="EV6" t="n">
        <v>0</v>
      </c>
      <c r="EW6" t="n">
        <v/>
      </c>
      <c r="EX6" t="inlineStr">
        <is>
          <t>Anggota keluarga - Laki-laki</t>
        </is>
      </c>
      <c r="EY6" t="n">
        <v>1</v>
      </c>
      <c r="EZ6" t="n">
        <v>0</v>
      </c>
      <c r="FA6" t="n">
        <v>0</v>
      </c>
      <c r="FB6" t="n">
        <v/>
      </c>
      <c r="FC6" t="inlineStr">
        <is>
          <t>Setiap hari</t>
        </is>
      </c>
      <c r="FD6" t="n">
        <v/>
      </c>
      <c r="FE6" t="inlineStr">
        <is>
          <t>Mengetahui</t>
        </is>
      </c>
      <c r="FF6" t="inlineStr">
        <is>
          <t>Selalu (setiap hari)</t>
        </is>
      </c>
      <c r="FG6" t="inlineStr">
        <is>
          <t>Mengetahui</t>
        </is>
      </c>
      <c r="FH6" t="inlineStr">
        <is>
          <t>Sering (setiap minggu)</t>
        </is>
      </c>
      <c r="FI6" t="inlineStr">
        <is>
          <t>Mengetahui</t>
        </is>
      </c>
      <c r="FJ6" t="inlineStr">
        <is>
          <t>Selalu (setiap hari)</t>
        </is>
      </c>
      <c r="FK6" t="inlineStr">
        <is>
          <t>Mengetahui</t>
        </is>
      </c>
      <c r="FL6" t="inlineStr">
        <is>
          <t>Jarang (setiap bulan atau lebih)</t>
        </is>
      </c>
      <c r="FM6" t="inlineStr">
        <is>
          <t>Mengetahui</t>
        </is>
      </c>
      <c r="FN6" t="inlineStr">
        <is>
          <t>Cukup sering (2 minggu sekali)</t>
        </is>
      </c>
      <c r="FO6" t="inlineStr">
        <is>
          <t>Mengetahui</t>
        </is>
      </c>
      <c r="FP6" t="inlineStr">
        <is>
          <t>Jarang (setiap bulan atau lebih)</t>
        </is>
      </c>
      <c r="FQ6" t="inlineStr">
        <is>
          <t>Mengetahui</t>
        </is>
      </c>
      <c r="FR6" t="inlineStr">
        <is>
          <t>Ya</t>
        </is>
      </c>
      <c r="FS6" t="inlineStr">
        <is>
          <t>Mengetahui</t>
        </is>
      </c>
      <c r="FT6" t="inlineStr">
        <is>
          <t>Ya, selalu</t>
        </is>
      </c>
      <c r="FU6" t="inlineStr">
        <is>
          <t>Laki-laki dewasa</t>
        </is>
      </c>
      <c r="FV6" t="n">
        <v>1</v>
      </c>
      <c r="FW6" t="n">
        <v>0</v>
      </c>
      <c r="FX6" t="n">
        <v>0</v>
      </c>
      <c r="FY6" t="n">
        <v>0</v>
      </c>
      <c r="FZ6" t="inlineStr">
        <is>
          <t>Memahami</t>
        </is>
      </c>
      <c r="GA6" t="inlineStr">
        <is>
          <t>Pelatihan</t>
        </is>
      </c>
      <c r="GB6" t="n">
        <v>0</v>
      </c>
      <c r="GC6" t="n">
        <v>1</v>
      </c>
      <c r="GD6" t="n">
        <v>0</v>
      </c>
      <c r="GE6" t="n">
        <v>0</v>
      </c>
      <c r="GF6" t="n">
        <v/>
      </c>
      <c r="GG6" t="inlineStr">
        <is>
          <t>Selalu</t>
        </is>
      </c>
      <c r="GH6" t="inlineStr">
        <is>
          <t>Ya</t>
        </is>
      </c>
      <c r="GI6" t="inlineStr">
        <is>
          <t>Tetangga Teman/keluarga</t>
        </is>
      </c>
      <c r="GJ6" t="n">
        <v>1</v>
      </c>
      <c r="GK6" t="n">
        <v>1</v>
      </c>
      <c r="GL6" t="n">
        <v>0</v>
      </c>
      <c r="GM6" t="n">
        <v>0</v>
      </c>
      <c r="GN6" t="n">
        <v/>
      </c>
      <c r="GO6" t="n">
        <v>8</v>
      </c>
      <c r="GP6" t="inlineStr">
        <is>
          <t>Sebagian</t>
        </is>
      </c>
      <c r="GQ6" t="inlineStr">
        <is>
          <t>Kayu bakar LPG</t>
        </is>
      </c>
      <c r="GR6" t="n">
        <v>1</v>
      </c>
      <c r="GS6" t="n">
        <v>1</v>
      </c>
      <c r="GT6" t="n">
        <v>0</v>
      </c>
      <c r="GU6" t="n">
        <v>0</v>
      </c>
      <c r="GV6" t="n">
        <v>0</v>
      </c>
      <c r="GW6" t="n">
        <v>0</v>
      </c>
      <c r="GX6" t="n">
        <v>0</v>
      </c>
      <c r="GY6" t="n">
        <v/>
      </c>
      <c r="GZ6" t="inlineStr">
        <is>
          <t>Ya</t>
        </is>
      </c>
      <c r="HA6" t="n">
        <v/>
      </c>
      <c r="HB6" t="n">
        <v/>
      </c>
      <c r="HC6" t="n">
        <v/>
      </c>
      <c r="HD6" t="n">
        <v/>
      </c>
      <c r="HE6" t="n">
        <v/>
      </c>
      <c r="HF6" t="n">
        <v/>
      </c>
      <c r="HG6" t="n">
        <v/>
      </c>
      <c r="HH6" t="n">
        <v/>
      </c>
      <c r="HI6" t="n">
        <v/>
      </c>
      <c r="HJ6" t="n">
        <v/>
      </c>
      <c r="HK6" t="n">
        <v/>
      </c>
      <c r="HL6" t="n">
        <v/>
      </c>
      <c r="HM6" t="n">
        <v/>
      </c>
      <c r="HN6" t="n">
        <v/>
      </c>
      <c r="HO6" t="n">
        <v/>
      </c>
      <c r="HP6" t="n">
        <v/>
      </c>
      <c r="HQ6" t="n">
        <v/>
      </c>
      <c r="HR6" t="n">
        <v/>
      </c>
      <c r="HS6" t="n">
        <v/>
      </c>
      <c r="HT6" t="n">
        <v/>
      </c>
      <c r="HU6" t="n">
        <v/>
      </c>
      <c r="HV6" t="n">
        <v/>
      </c>
      <c r="HW6" t="n">
        <v/>
      </c>
      <c r="HX6" t="n">
        <v/>
      </c>
      <c r="HY6" t="n">
        <v>548</v>
      </c>
      <c r="HZ6" t="n">
        <v>810000</v>
      </c>
      <c r="IA6" t="n">
        <v>3</v>
      </c>
      <c r="IB6" t="n">
        <v>20000</v>
      </c>
      <c r="IC6" t="n">
        <v/>
      </c>
      <c r="ID6" t="n">
        <v/>
      </c>
      <c r="IE6" t="n">
        <v/>
      </c>
      <c r="IF6" t="n">
        <v/>
      </c>
      <c r="IG6" t="n">
        <v/>
      </c>
      <c r="IH6" t="n">
        <v/>
      </c>
      <c r="II6" t="n">
        <v/>
      </c>
      <c r="IJ6" t="n">
        <v/>
      </c>
      <c r="IK6" t="inlineStr">
        <is>
          <t>65-80 kg</t>
        </is>
      </c>
      <c r="IL6" t="inlineStr">
        <is>
          <t>&gt;5 jam</t>
        </is>
      </c>
      <c r="IM6" t="inlineStr">
        <is>
          <t>Ya</t>
        </is>
      </c>
      <c r="IN6" t="inlineStr">
        <is>
          <t>Ya</t>
        </is>
      </c>
      <c r="IO6" t="inlineStr">
        <is>
          <t>Lebih bersih</t>
        </is>
      </c>
      <c r="IP6" t="n">
        <v/>
      </c>
      <c r="IQ6" t="inlineStr">
        <is>
          <t>Tidak pernah</t>
        </is>
      </c>
      <c r="IR6" t="n">
        <v/>
      </c>
      <c r="IS6" t="n">
        <v/>
      </c>
      <c r="IT6" t="n">
        <v/>
      </c>
      <c r="IU6" t="n">
        <v/>
      </c>
      <c r="IV6" t="n">
        <v/>
      </c>
      <c r="IW6" t="n">
        <v/>
      </c>
      <c r="IX6" t="n">
        <v/>
      </c>
      <c r="IY6" t="n">
        <v/>
      </c>
      <c r="IZ6" t="inlineStr">
        <is>
          <t>Tidak pernah</t>
        </is>
      </c>
      <c r="JA6" t="n">
        <v/>
      </c>
      <c r="JB6" t="n">
        <v/>
      </c>
      <c r="JC6" t="n">
        <v/>
      </c>
      <c r="JD6" t="n">
        <v/>
      </c>
      <c r="JE6" t="n">
        <v/>
      </c>
      <c r="JF6" t="n">
        <v/>
      </c>
      <c r="JG6" t="n">
        <v/>
      </c>
      <c r="JH6" t="n">
        <v/>
      </c>
      <c r="JI6" t="inlineStr">
        <is>
          <t>Tidak pernah</t>
        </is>
      </c>
      <c r="JJ6" t="n">
        <v/>
      </c>
      <c r="JK6" t="n">
        <v/>
      </c>
      <c r="JL6" t="n">
        <v/>
      </c>
      <c r="JM6" t="n">
        <v/>
      </c>
      <c r="JN6" t="n">
        <v/>
      </c>
      <c r="JO6" t="n">
        <v/>
      </c>
      <c r="JP6" t="n">
        <v/>
      </c>
      <c r="JQ6" t="n">
        <v/>
      </c>
      <c r="JR6" t="inlineStr">
        <is>
          <t>Tidak pernah</t>
        </is>
      </c>
      <c r="JS6" t="n">
        <v/>
      </c>
      <c r="JT6" t="n">
        <v/>
      </c>
      <c r="JU6" t="n">
        <v/>
      </c>
      <c r="JV6" t="n">
        <v/>
      </c>
      <c r="JW6" t="n">
        <v/>
      </c>
      <c r="JX6" t="n">
        <v/>
      </c>
      <c r="JY6" t="n">
        <v/>
      </c>
      <c r="JZ6" t="n">
        <v/>
      </c>
      <c r="KA6" t="inlineStr">
        <is>
          <t>Tidak pernah</t>
        </is>
      </c>
      <c r="KB6" t="n">
        <v/>
      </c>
      <c r="KC6" t="n">
        <v/>
      </c>
      <c r="KD6" t="n">
        <v/>
      </c>
      <c r="KE6" t="n">
        <v/>
      </c>
      <c r="KF6" t="n">
        <v/>
      </c>
      <c r="KG6" t="n">
        <v/>
      </c>
      <c r="KH6" t="n">
        <v/>
      </c>
      <c r="KI6" t="n">
        <v/>
      </c>
      <c r="KJ6" t="inlineStr">
        <is>
          <t>Tidak pernah</t>
        </is>
      </c>
      <c r="KK6" t="n">
        <v/>
      </c>
      <c r="KL6" t="n">
        <v/>
      </c>
      <c r="KM6" t="n">
        <v/>
      </c>
      <c r="KN6" t="n">
        <v/>
      </c>
      <c r="KO6" t="n">
        <v/>
      </c>
      <c r="KP6" t="n">
        <v/>
      </c>
      <c r="KQ6" t="n">
        <v/>
      </c>
      <c r="KR6" t="n">
        <v/>
      </c>
      <c r="KS6" t="inlineStr">
        <is>
          <t>Cukup membaik</t>
        </is>
      </c>
      <c r="KT6" t="inlineStr">
        <is>
          <t>2-4 kali</t>
        </is>
      </c>
      <c r="KU6" t="inlineStr">
        <is>
          <t>0-1 kali</t>
        </is>
      </c>
      <c r="KV6" t="inlineStr">
        <is>
          <t>Laki-laki dewasa Perempuan dewasa</t>
        </is>
      </c>
      <c r="KW6" t="n">
        <v>1</v>
      </c>
      <c r="KX6" t="n">
        <v>1</v>
      </c>
      <c r="KY6" t="n">
        <v>0</v>
      </c>
      <c r="KZ6" t="n">
        <v>0</v>
      </c>
      <c r="LA6" t="inlineStr">
        <is>
          <t>Jauh lebih baik</t>
        </is>
      </c>
      <c r="LB6" t="inlineStr">
        <is>
          <t>Cukup membaik</t>
        </is>
      </c>
      <c r="LC6" t="n">
        <v>0</v>
      </c>
      <c r="LD6" t="n">
        <v>5</v>
      </c>
      <c r="LE6" t="n">
        <v>0</v>
      </c>
      <c r="LF6" t="n">
        <v>0</v>
      </c>
      <c r="LG6" t="inlineStr">
        <is>
          <t>Ya</t>
        </is>
      </c>
      <c r="LH6" t="n">
        <v>920000</v>
      </c>
      <c r="LI6" t="n">
        <v/>
      </c>
      <c r="LJ6" t="inlineStr">
        <is>
          <t>Kebutuhan rumah tangga</t>
        </is>
      </c>
      <c r="LK6" t="n">
        <v>0</v>
      </c>
      <c r="LL6" t="n">
        <v>0</v>
      </c>
      <c r="LM6" t="n">
        <v>0</v>
      </c>
      <c r="LN6" t="n">
        <v>0</v>
      </c>
      <c r="LO6" t="n">
        <v>1</v>
      </c>
      <c r="LP6" t="n">
        <v>0</v>
      </c>
      <c r="LQ6" t="n">
        <v>0</v>
      </c>
      <c r="LR6" t="n">
        <v/>
      </c>
      <c r="LS6" t="n">
        <v>10</v>
      </c>
      <c r="LT6" t="n">
        <v>0</v>
      </c>
      <c r="LU6" t="n">
        <v>0</v>
      </c>
      <c r="LV6" t="n">
        <v>10</v>
      </c>
      <c r="LW6" t="n">
        <v>0</v>
      </c>
      <c r="LX6" t="n">
        <v>0</v>
      </c>
      <c r="LY6" t="n">
        <v>10</v>
      </c>
      <c r="LZ6" t="n">
        <v>0</v>
      </c>
      <c r="MA6" t="n">
        <v>0</v>
      </c>
      <c r="MB6" t="inlineStr">
        <is>
          <t>Ya</t>
        </is>
      </c>
      <c r="MC6" t="n">
        <v>60</v>
      </c>
      <c r="MD6" t="n">
        <v>15</v>
      </c>
      <c r="ME6" t="n">
        <v>0</v>
      </c>
      <c r="MF6" t="n">
        <v>0</v>
      </c>
      <c r="MG6" t="n">
        <v>0</v>
      </c>
      <c r="MH6" t="n">
        <v>0</v>
      </c>
      <c r="MI6" t="inlineStr">
        <is>
          <t>Istirahat Pendidikan anak (mengantar sekolah, menemani anak belajar, menyiapkan bekal dsb)</t>
        </is>
      </c>
      <c r="MJ6" t="n">
        <v>1</v>
      </c>
      <c r="MK6" t="n">
        <v>0</v>
      </c>
      <c r="ML6" t="n">
        <v>1</v>
      </c>
      <c r="MM6" t="n">
        <v>0</v>
      </c>
      <c r="MN6" t="n">
        <v>0</v>
      </c>
      <c r="MO6" t="n">
        <v>0</v>
      </c>
      <c r="MP6" t="n">
        <v/>
      </c>
      <c r="MQ6" t="n">
        <v/>
      </c>
      <c r="MR6" t="inlineStr">
        <is>
          <t>Sdh lelah,</t>
        </is>
      </c>
      <c r="MS6" t="n">
        <v/>
      </c>
      <c r="MT6" t="inlineStr">
        <is>
          <t>Sdh lelah</t>
        </is>
      </c>
      <c r="MU6" t="inlineStr">
        <is>
          <t>Tidak</t>
        </is>
      </c>
      <c r="MV6" t="n">
        <v/>
      </c>
      <c r="MW6" t="n">
        <v/>
      </c>
      <c r="MX6" t="n">
        <v/>
      </c>
      <c r="MY6" t="n">
        <v/>
      </c>
      <c r="MZ6" t="n">
        <v/>
      </c>
      <c r="NA6" t="n">
        <v/>
      </c>
      <c r="NB6" t="n">
        <v/>
      </c>
      <c r="NC6" t="n">
        <v/>
      </c>
      <c r="ND6" t="n">
        <v/>
      </c>
      <c r="NE6" t="n">
        <v/>
      </c>
      <c r="NF6" t="n">
        <v/>
      </c>
      <c r="NG6" t="n">
        <v/>
      </c>
      <c r="NH6" t="n">
        <v/>
      </c>
      <c r="NI6" t="n">
        <v/>
      </c>
      <c r="NJ6" t="n">
        <v/>
      </c>
      <c r="NK6" t="n">
        <v/>
      </c>
      <c r="NL6" t="inlineStr">
        <is>
          <t>Tidak</t>
        </is>
      </c>
      <c r="NM6" t="inlineStr">
        <is>
          <t>100% kredit atau pinjaman</t>
        </is>
      </c>
      <c r="NN6" t="inlineStr">
        <is>
          <t>1.000.001-3.000.000</t>
        </is>
      </c>
      <c r="NO6" t="n">
        <v/>
      </c>
      <c r="NP6" t="n">
        <v/>
      </c>
      <c r="NQ6" t="inlineStr">
        <is>
          <t>Koperasi</t>
        </is>
      </c>
      <c r="NR6" t="n">
        <v/>
      </c>
      <c r="NS6" t="n">
        <v>12</v>
      </c>
      <c r="NT6" t="inlineStr">
        <is>
          <t>Anggota keluarga - Laki-laki dewasa</t>
        </is>
      </c>
      <c r="NU6" t="n">
        <v/>
      </c>
      <c r="NV6" t="n">
        <v/>
      </c>
      <c r="NW6" t="n">
        <v/>
      </c>
      <c r="NX6" t="inlineStr">
        <is>
          <t>Sedikit meningkat</t>
        </is>
      </c>
      <c r="NY6" t="n">
        <v>180</v>
      </c>
      <c r="NZ6" t="n">
        <v>0</v>
      </c>
      <c r="OA6" t="n">
        <v>0</v>
      </c>
      <c r="OB6" t="n">
        <v>0</v>
      </c>
      <c r="OC6" t="n">
        <v>30</v>
      </c>
      <c r="OD6" t="n">
        <v>0</v>
      </c>
      <c r="OE6" t="inlineStr">
        <is>
          <t>Lebih baik</t>
        </is>
      </c>
      <c r="OF6" t="inlineStr">
        <is>
          <t>Lebih baik (beda waktu memasak 5-30 menit, ATAU tidak lagi ada rasa/bau makanan yang berubah, ATAU alasan lainnya)</t>
        </is>
      </c>
      <c r="OG6" t="inlineStr">
        <is>
          <t>Ya</t>
        </is>
      </c>
      <c r="OH6" t="n">
        <v>0</v>
      </c>
      <c r="OI6" t="n">
        <v>6</v>
      </c>
      <c r="OJ6" t="n">
        <v>0</v>
      </c>
      <c r="OK6" t="n">
        <v>0</v>
      </c>
      <c r="OL6" t="n">
        <v>0</v>
      </c>
      <c r="OM6" t="n">
        <v>0</v>
      </c>
      <c r="ON6" t="n">
        <v>0</v>
      </c>
      <c r="OO6" t="n">
        <v>0</v>
      </c>
      <c r="OP6" t="inlineStr">
        <is>
          <t>Sapi perah Ayam</t>
        </is>
      </c>
      <c r="OQ6" t="n">
        <v>0</v>
      </c>
      <c r="OR6" t="n">
        <v>1</v>
      </c>
      <c r="OS6" t="n">
        <v>0</v>
      </c>
      <c r="OT6" t="n">
        <v>0</v>
      </c>
      <c r="OU6" t="n">
        <v>0</v>
      </c>
      <c r="OV6" t="n">
        <v>0</v>
      </c>
      <c r="OW6" t="n">
        <v>1</v>
      </c>
      <c r="OX6" t="n">
        <v>0</v>
      </c>
      <c r="OY6" t="n">
        <v>0</v>
      </c>
      <c r="OZ6" t="inlineStr">
        <is>
          <t>Sapi perah Ayam</t>
        </is>
      </c>
      <c r="PA6" t="n">
        <v>0</v>
      </c>
      <c r="PB6" t="n">
        <v>1</v>
      </c>
      <c r="PC6" t="n">
        <v>0</v>
      </c>
      <c r="PD6" t="n">
        <v>0</v>
      </c>
      <c r="PE6" t="n">
        <v>0</v>
      </c>
      <c r="PF6" t="n">
        <v>0</v>
      </c>
      <c r="PG6" t="n">
        <v>1</v>
      </c>
      <c r="PH6" t="n">
        <v>0</v>
      </c>
      <c r="PI6" t="n">
        <v>0</v>
      </c>
      <c r="PJ6" t="inlineStr">
        <is>
          <t>Sapi perah Ayam</t>
        </is>
      </c>
      <c r="PK6" t="n">
        <v>0</v>
      </c>
      <c r="PL6" t="n">
        <v>1</v>
      </c>
      <c r="PM6" t="n">
        <v>0</v>
      </c>
      <c r="PN6" t="n">
        <v>0</v>
      </c>
      <c r="PO6" t="n">
        <v>0</v>
      </c>
      <c r="PP6" t="n">
        <v>0</v>
      </c>
      <c r="PQ6" t="n">
        <v>1</v>
      </c>
      <c r="PR6" t="n">
        <v>0</v>
      </c>
      <c r="PS6" t="n">
        <v>0</v>
      </c>
      <c r="PT6" t="n">
        <v/>
      </c>
      <c r="PU6" t="n">
        <v/>
      </c>
      <c r="PV6" t="n">
        <v/>
      </c>
      <c r="PW6" t="n">
        <v/>
      </c>
      <c r="PX6" t="n">
        <v/>
      </c>
      <c r="PY6" t="n">
        <v/>
      </c>
      <c r="PZ6" t="n">
        <v/>
      </c>
      <c r="QA6" t="n">
        <v/>
      </c>
      <c r="QB6" t="n">
        <v/>
      </c>
      <c r="QC6" t="n">
        <v/>
      </c>
      <c r="QD6" t="n">
        <v/>
      </c>
      <c r="QE6" t="inlineStr">
        <is>
          <t>1-Disebarkan ke lahan terbuka 2-Dibuang ke sungai</t>
        </is>
      </c>
      <c r="QF6" t="n">
        <v>0</v>
      </c>
      <c r="QG6" t="n">
        <v>0</v>
      </c>
      <c r="QH6" t="n">
        <v>0</v>
      </c>
      <c r="QI6" t="n">
        <v>0</v>
      </c>
      <c r="QJ6" t="n">
        <v>0</v>
      </c>
      <c r="QK6" t="n">
        <v>1</v>
      </c>
      <c r="QL6" t="n">
        <v>1</v>
      </c>
      <c r="QM6" t="n">
        <v>0</v>
      </c>
      <c r="QN6" t="n">
        <v>0</v>
      </c>
      <c r="QO6" t="n">
        <v/>
      </c>
      <c r="QP6" t="n">
        <v/>
      </c>
      <c r="QQ6" t="n">
        <v/>
      </c>
      <c r="QR6" t="n">
        <v/>
      </c>
      <c r="QS6" t="n">
        <v/>
      </c>
      <c r="QT6" t="n">
        <v/>
      </c>
      <c r="QU6" t="n">
        <v/>
      </c>
      <c r="QV6" t="n">
        <v/>
      </c>
      <c r="QW6" t="n">
        <v/>
      </c>
      <c r="QX6" t="n">
        <v/>
      </c>
      <c r="QY6" t="n">
        <v/>
      </c>
      <c r="QZ6" t="n">
        <v/>
      </c>
      <c r="RA6" t="n">
        <v/>
      </c>
      <c r="RB6" t="n">
        <v/>
      </c>
      <c r="RC6" t="n">
        <v/>
      </c>
      <c r="RD6" t="n">
        <v/>
      </c>
      <c r="RE6" t="n">
        <v/>
      </c>
      <c r="RF6" t="n">
        <v/>
      </c>
      <c r="RG6" t="n">
        <v/>
      </c>
      <c r="RH6" t="n">
        <v/>
      </c>
      <c r="RI6" t="n">
        <v/>
      </c>
      <c r="RJ6" t="n">
        <v/>
      </c>
      <c r="RK6" t="n">
        <v/>
      </c>
      <c r="RL6" t="n">
        <v/>
      </c>
      <c r="RM6" t="n">
        <v/>
      </c>
      <c r="RN6" t="n">
        <v/>
      </c>
      <c r="RO6" t="n">
        <v/>
      </c>
      <c r="RP6" t="n">
        <v/>
      </c>
      <c r="RQ6" t="n">
        <v/>
      </c>
      <c r="RR6" t="n">
        <v/>
      </c>
      <c r="RS6" t="n">
        <v/>
      </c>
      <c r="RT6" t="n">
        <v/>
      </c>
      <c r="RU6" t="n">
        <v/>
      </c>
      <c r="RV6" t="n">
        <v/>
      </c>
      <c r="RW6" t="n">
        <v/>
      </c>
      <c r="RX6" t="n">
        <v/>
      </c>
      <c r="RY6" t="n">
        <v/>
      </c>
      <c r="RZ6" t="n">
        <v/>
      </c>
      <c r="SA6" t="n">
        <v/>
      </c>
      <c r="SB6" t="n">
        <v/>
      </c>
      <c r="SC6" t="inlineStr">
        <is>
          <t>1-Disebarkan ke lahan terbuka 2-Dibuang ke sungai</t>
        </is>
      </c>
      <c r="SD6" t="n">
        <v>0</v>
      </c>
      <c r="SE6" t="n">
        <v>0</v>
      </c>
      <c r="SF6" t="n">
        <v>0</v>
      </c>
      <c r="SG6" t="n">
        <v>0</v>
      </c>
      <c r="SH6" t="n">
        <v>0</v>
      </c>
      <c r="SI6" t="n">
        <v>1</v>
      </c>
      <c r="SJ6" t="n">
        <v>1</v>
      </c>
      <c r="SK6" t="n">
        <v>0</v>
      </c>
      <c r="SL6" t="n">
        <v>0</v>
      </c>
      <c r="SM6" t="n">
        <v/>
      </c>
      <c r="SN6" t="n">
        <v/>
      </c>
      <c r="SO6" t="n">
        <v/>
      </c>
      <c r="SP6" t="n">
        <v/>
      </c>
      <c r="SQ6" t="n">
        <v/>
      </c>
      <c r="SR6" t="n">
        <v/>
      </c>
      <c r="SS6" t="n">
        <v/>
      </c>
      <c r="ST6" t="n">
        <v/>
      </c>
      <c r="SU6" t="n">
        <v/>
      </c>
      <c r="SV6" t="n">
        <v/>
      </c>
      <c r="SW6" t="n">
        <v/>
      </c>
      <c r="SX6" t="n">
        <v/>
      </c>
      <c r="SY6" t="n">
        <v/>
      </c>
      <c r="SZ6" t="n">
        <v>7</v>
      </c>
      <c r="TA6" t="n">
        <v/>
      </c>
      <c r="TB6" t="n">
        <v/>
      </c>
      <c r="TC6" t="n">
        <v/>
      </c>
      <c r="TD6" t="n">
        <v/>
      </c>
      <c r="TE6" t="n">
        <v>0</v>
      </c>
      <c r="TF6" t="n">
        <v/>
      </c>
      <c r="TG6" t="n">
        <v/>
      </c>
      <c r="TH6" t="n">
        <v/>
      </c>
      <c r="TI6" t="n">
        <v/>
      </c>
      <c r="TJ6" t="n">
        <v/>
      </c>
      <c r="TK6" t="n">
        <v/>
      </c>
      <c r="TL6" t="n">
        <v/>
      </c>
      <c r="TM6" t="n">
        <v/>
      </c>
      <c r="TN6" t="n">
        <v/>
      </c>
      <c r="TO6" t="n">
        <v/>
      </c>
      <c r="TP6" t="n">
        <v/>
      </c>
      <c r="TQ6" t="n">
        <v/>
      </c>
      <c r="TR6" t="n">
        <v/>
      </c>
      <c r="TS6" t="n">
        <v/>
      </c>
      <c r="TT6" t="n">
        <v/>
      </c>
      <c r="TU6" t="n">
        <v/>
      </c>
      <c r="TV6" t="n">
        <v/>
      </c>
      <c r="TW6" t="n">
        <v/>
      </c>
      <c r="TX6" t="n">
        <v/>
      </c>
      <c r="TY6" t="n">
        <v/>
      </c>
      <c r="TZ6" t="n">
        <v/>
      </c>
      <c r="UA6" t="n">
        <v/>
      </c>
      <c r="UB6" t="n">
        <v/>
      </c>
      <c r="UC6" t="n">
        <v/>
      </c>
      <c r="UD6" t="n">
        <v/>
      </c>
      <c r="UE6" t="n">
        <v/>
      </c>
      <c r="UF6" t="n">
        <v/>
      </c>
      <c r="UG6" t="n">
        <v/>
      </c>
      <c r="UH6" t="n">
        <v/>
      </c>
      <c r="UI6" t="n">
        <v/>
      </c>
      <c r="UJ6" t="n">
        <v/>
      </c>
      <c r="UK6" t="n">
        <v/>
      </c>
      <c r="UL6" t="n">
        <v/>
      </c>
      <c r="UM6" t="n">
        <v/>
      </c>
      <c r="UN6" t="n">
        <v/>
      </c>
      <c r="UO6" t="n">
        <v/>
      </c>
      <c r="UP6" t="n">
        <v/>
      </c>
      <c r="UQ6" t="n">
        <v/>
      </c>
      <c r="UR6" t="n">
        <v/>
      </c>
      <c r="US6" t="n">
        <v/>
      </c>
      <c r="UT6" t="n">
        <v/>
      </c>
      <c r="UU6" t="n">
        <v/>
      </c>
      <c r="UV6" t="inlineStr">
        <is>
          <t>Pemberian pakan di kandang</t>
        </is>
      </c>
      <c r="UW6" t="n">
        <v/>
      </c>
      <c r="UX6" t="n">
        <v/>
      </c>
      <c r="UY6" t="n">
        <v/>
      </c>
      <c r="UZ6" t="n">
        <v/>
      </c>
      <c r="VA6" t="n">
        <v/>
      </c>
      <c r="VB6" t="n">
        <v/>
      </c>
      <c r="VC6" t="n">
        <v/>
      </c>
      <c r="VD6" t="inlineStr">
        <is>
          <t>Sangat teratur (setiap hari)</t>
        </is>
      </c>
      <c r="VE6" t="n">
        <v/>
      </c>
      <c r="VF6" t="n">
        <v/>
      </c>
      <c r="VG6" t="n">
        <v/>
      </c>
      <c r="VH6" t="n">
        <v/>
      </c>
      <c r="VI6" t="n">
        <v/>
      </c>
      <c r="VJ6" t="n">
        <v/>
      </c>
      <c r="VK6" t="n">
        <v/>
      </c>
      <c r="VL6" t="inlineStr">
        <is>
          <t>Sangat sering (&gt;1 kali sehari)</t>
        </is>
      </c>
      <c r="VM6" t="n">
        <v/>
      </c>
      <c r="VN6" t="n">
        <v/>
      </c>
      <c r="VO6" t="n">
        <v/>
      </c>
      <c r="VP6" t="n">
        <v/>
      </c>
      <c r="VQ6" t="n">
        <v/>
      </c>
      <c r="VR6" t="n">
        <v/>
      </c>
      <c r="VS6" t="n">
        <v/>
      </c>
      <c r="VT6" t="n">
        <v/>
      </c>
      <c r="VU6" t="n">
        <v/>
      </c>
      <c r="VV6" t="n">
        <v/>
      </c>
      <c r="VW6" t="n">
        <v/>
      </c>
      <c r="VX6" t="n">
        <v/>
      </c>
      <c r="VY6" t="n">
        <v/>
      </c>
      <c r="VZ6" t="n">
        <v/>
      </c>
      <c r="WA6" t="n">
        <v/>
      </c>
      <c r="WB6" t="n">
        <v/>
      </c>
      <c r="WC6" t="n">
        <v/>
      </c>
      <c r="WD6" t="n">
        <v/>
      </c>
      <c r="WE6" t="n">
        <v/>
      </c>
      <c r="WF6" t="inlineStr">
        <is>
          <t>3-Disimpan terbuka (dry lot) 6-Digester biogas</t>
        </is>
      </c>
      <c r="WG6" t="n">
        <v>0</v>
      </c>
      <c r="WH6" t="n">
        <v>0</v>
      </c>
      <c r="WI6" t="n">
        <v>0</v>
      </c>
      <c r="WJ6" t="n">
        <v>0</v>
      </c>
      <c r="WK6" t="n">
        <v>0</v>
      </c>
      <c r="WL6" t="n">
        <v>0</v>
      </c>
      <c r="WM6" t="n">
        <v>1</v>
      </c>
      <c r="WN6" t="n">
        <v>0</v>
      </c>
      <c r="WO6" t="n">
        <v>0</v>
      </c>
      <c r="WP6" t="n">
        <v>1</v>
      </c>
      <c r="WQ6" t="n">
        <v>0</v>
      </c>
      <c r="WR6" t="n">
        <v>0</v>
      </c>
      <c r="WS6" t="n">
        <v/>
      </c>
      <c r="WT6" t="n">
        <v/>
      </c>
      <c r="WU6" t="n">
        <v/>
      </c>
      <c r="WV6" t="n">
        <v/>
      </c>
      <c r="WW6" t="n">
        <v/>
      </c>
      <c r="WX6" t="n">
        <v/>
      </c>
      <c r="WY6" t="n">
        <v/>
      </c>
      <c r="WZ6" t="n">
        <v/>
      </c>
      <c r="XA6" t="n">
        <v/>
      </c>
      <c r="XB6" t="n">
        <v/>
      </c>
      <c r="XC6" t="n">
        <v/>
      </c>
      <c r="XD6" t="n">
        <v/>
      </c>
      <c r="XE6" t="n">
        <v/>
      </c>
      <c r="XF6" t="n">
        <v/>
      </c>
      <c r="XG6" t="n">
        <v/>
      </c>
      <c r="XH6" t="n">
        <v/>
      </c>
      <c r="XI6" t="n">
        <v/>
      </c>
      <c r="XJ6" t="n">
        <v/>
      </c>
      <c r="XK6" t="n">
        <v/>
      </c>
      <c r="XL6" t="n">
        <v/>
      </c>
      <c r="XM6" t="n">
        <v/>
      </c>
      <c r="XN6" t="n">
        <v/>
      </c>
      <c r="XO6" t="n">
        <v/>
      </c>
      <c r="XP6" t="n">
        <v/>
      </c>
      <c r="XQ6" t="n">
        <v/>
      </c>
      <c r="XR6" t="n">
        <v/>
      </c>
      <c r="XS6" t="n">
        <v/>
      </c>
      <c r="XT6" t="n">
        <v/>
      </c>
      <c r="XU6" t="n">
        <v/>
      </c>
      <c r="XV6" t="n">
        <v/>
      </c>
      <c r="XW6" t="n">
        <v/>
      </c>
      <c r="XX6" t="n">
        <v/>
      </c>
      <c r="XY6" t="n">
        <v/>
      </c>
      <c r="XZ6" t="n">
        <v/>
      </c>
      <c r="YA6" t="n">
        <v/>
      </c>
      <c r="YB6" t="n">
        <v/>
      </c>
      <c r="YC6" t="n">
        <v/>
      </c>
      <c r="YD6" t="n">
        <v/>
      </c>
      <c r="YE6" t="n">
        <v/>
      </c>
      <c r="YF6" t="n">
        <v/>
      </c>
      <c r="YG6" t="n">
        <v/>
      </c>
      <c r="YH6" t="n">
        <v/>
      </c>
      <c r="YI6" t="n">
        <v/>
      </c>
      <c r="YJ6" t="n">
        <v/>
      </c>
      <c r="YK6" t="n">
        <v/>
      </c>
      <c r="YL6" t="n">
        <v/>
      </c>
      <c r="YM6" t="n">
        <v/>
      </c>
      <c r="YN6" t="n">
        <v/>
      </c>
      <c r="YO6" t="n">
        <v/>
      </c>
      <c r="YP6" t="n">
        <v/>
      </c>
      <c r="YQ6" t="n">
        <v/>
      </c>
      <c r="YR6" t="n">
        <v/>
      </c>
      <c r="YS6" t="n">
        <v/>
      </c>
      <c r="YT6" t="n">
        <v/>
      </c>
      <c r="YU6" t="n">
        <v/>
      </c>
      <c r="YV6" t="n">
        <v/>
      </c>
      <c r="YW6" t="n">
        <v/>
      </c>
      <c r="YX6" t="n">
        <v/>
      </c>
      <c r="YY6" t="n">
        <v/>
      </c>
      <c r="YZ6" t="n">
        <v/>
      </c>
      <c r="ZA6" t="n">
        <v/>
      </c>
      <c r="ZB6" t="n">
        <v/>
      </c>
      <c r="ZC6" t="n">
        <v/>
      </c>
      <c r="ZD6" t="n">
        <v/>
      </c>
      <c r="ZE6" t="n">
        <v/>
      </c>
      <c r="ZF6" t="n">
        <v/>
      </c>
      <c r="ZG6" t="n">
        <v/>
      </c>
      <c r="ZH6" t="n">
        <v/>
      </c>
      <c r="ZI6" t="n">
        <v/>
      </c>
      <c r="ZJ6" t="n">
        <v/>
      </c>
      <c r="ZK6" t="n">
        <v/>
      </c>
      <c r="ZL6" t="n">
        <v/>
      </c>
      <c r="ZM6" t="n">
        <v/>
      </c>
      <c r="ZN6" t="n">
        <v/>
      </c>
      <c r="ZO6" t="n">
        <v>100</v>
      </c>
      <c r="ZP6" t="n">
        <v/>
      </c>
      <c r="ZQ6" t="n">
        <v/>
      </c>
      <c r="ZR6" t="n">
        <v/>
      </c>
      <c r="ZS6" t="n">
        <v/>
      </c>
      <c r="ZT6" t="n">
        <v/>
      </c>
      <c r="ZU6" t="n">
        <v/>
      </c>
      <c r="ZV6" t="n">
        <v/>
      </c>
      <c r="ZW6" t="n">
        <v>2</v>
      </c>
      <c r="ZX6" t="n">
        <v/>
      </c>
      <c r="ZY6" t="n">
        <v/>
      </c>
      <c r="ZZ6" t="n">
        <v/>
      </c>
      <c r="AAA6" t="n">
        <v/>
      </c>
      <c r="AAB6" t="n">
        <v/>
      </c>
      <c r="AAC6" t="n">
        <v/>
      </c>
      <c r="AAD6" t="n">
        <v/>
      </c>
      <c r="AAE6" t="inlineStr">
        <is>
          <t>Pakan segar (misal: rumput)</t>
        </is>
      </c>
      <c r="AAF6" t="n">
        <v/>
      </c>
      <c r="AAG6" t="n">
        <v/>
      </c>
      <c r="AAH6" t="n">
        <v/>
      </c>
      <c r="AAI6" t="n">
        <v/>
      </c>
      <c r="AAJ6" t="n">
        <v/>
      </c>
      <c r="AAK6" t="n">
        <v/>
      </c>
      <c r="AAL6" t="inlineStr">
        <is>
          <t>Tidak</t>
        </is>
      </c>
      <c r="AAM6" t="n">
        <v/>
      </c>
      <c r="AAN6" t="n">
        <v/>
      </c>
      <c r="AAO6" t="n">
        <v/>
      </c>
      <c r="AAP6" t="n">
        <v/>
      </c>
      <c r="AAQ6" t="n">
        <v/>
      </c>
      <c r="AAR6" t="inlineStr">
        <is>
          <t>Ya</t>
        </is>
      </c>
      <c r="AAS6" t="inlineStr">
        <is>
          <t>Mengetahui</t>
        </is>
      </c>
      <c r="AAT6" t="inlineStr">
        <is>
          <t>Digunakan untuk pupuk di lahan pertanian sendiri Dibuang ke lahan sekitar kandang - yg ditanami tanaman</t>
        </is>
      </c>
      <c r="AAU6" t="n">
        <v>1</v>
      </c>
      <c r="AAV6" t="n">
        <v>0</v>
      </c>
      <c r="AAW6" t="n">
        <v>0</v>
      </c>
      <c r="AAX6" t="n">
        <v>1</v>
      </c>
      <c r="AAY6" t="n">
        <v>0</v>
      </c>
      <c r="AAZ6" t="n">
        <v>0</v>
      </c>
      <c r="ABA6" t="n">
        <v>0</v>
      </c>
      <c r="ABB6" t="inlineStr">
        <is>
          <t>Pembenah tanah (soil conditioner) Pupuk cair untuk tanaman</t>
        </is>
      </c>
      <c r="ABC6" t="n">
        <v>1</v>
      </c>
      <c r="ABD6" t="n">
        <v>1</v>
      </c>
      <c r="ABE6" t="n">
        <v>0</v>
      </c>
      <c r="ABF6" t="n">
        <v>0</v>
      </c>
      <c r="ABG6" t="n">
        <v>0</v>
      </c>
      <c r="ABH6" t="n">
        <v/>
      </c>
      <c r="ABI6" t="n">
        <v/>
      </c>
      <c r="ABJ6" t="n">
        <v/>
      </c>
      <c r="ABK6" t="n">
        <v/>
      </c>
      <c r="ABL6" t="n">
        <v/>
      </c>
      <c r="ABM6" t="n">
        <v/>
      </c>
      <c r="ABN6" t="n">
        <v/>
      </c>
      <c r="ABO6" t="n">
        <v/>
      </c>
      <c r="ABP6" t="n">
        <v/>
      </c>
      <c r="ABQ6" t="inlineStr">
        <is>
          <t>Kopi,</t>
        </is>
      </c>
      <c r="ABR6" t="inlineStr">
        <is>
          <t>Jarang (1 bulan sekali)</t>
        </is>
      </c>
      <c r="ABS6" t="n">
        <v>2000</v>
      </c>
      <c r="ABT6" t="n">
        <v>500</v>
      </c>
      <c r="ABU6" t="n">
        <v>0</v>
      </c>
      <c r="ABV6" t="n">
        <v>500</v>
      </c>
      <c r="ABW6" t="inlineStr">
        <is>
          <t>Urea</t>
        </is>
      </c>
      <c r="ABX6" t="n">
        <v/>
      </c>
      <c r="ABY6" t="n">
        <v>0</v>
      </c>
      <c r="ABZ6" t="n">
        <v>0</v>
      </c>
      <c r="ACA6" t="n">
        <v>0</v>
      </c>
      <c r="ACB6" t="n">
        <v>0</v>
      </c>
      <c r="ACC6" t="n">
        <v>0</v>
      </c>
      <c r="ACD6" t="n">
        <v>0</v>
      </c>
      <c r="ACE6" t="inlineStr">
        <is>
          <t>Tidak</t>
        </is>
      </c>
      <c r="ACF6" t="inlineStr">
        <is>
          <t>Cukup meningkat</t>
        </is>
      </c>
      <c r="ACG6" t="inlineStr">
        <is>
          <t>Cukup meningkat</t>
        </is>
      </c>
      <c r="ACH6" t="inlineStr">
        <is>
          <t>Cukup meningkat</t>
        </is>
      </c>
      <c r="ACI6" t="n">
        <v/>
      </c>
      <c r="ACJ6" t="n">
        <v/>
      </c>
      <c r="ACK6" t="inlineStr">
        <is>
          <t>Ladang/sawah terlalu jauh, sulit untuk mengangkut ke sana Tidak punya waktu mengumpulkannya</t>
        </is>
      </c>
      <c r="ACL6" t="n">
        <v>0</v>
      </c>
      <c r="ACM6" t="n">
        <v>0</v>
      </c>
      <c r="ACN6" t="n">
        <v>1</v>
      </c>
      <c r="ACO6" t="n">
        <v>1</v>
      </c>
      <c r="ACP6" t="n">
        <v>0</v>
      </c>
      <c r="ACQ6" t="n">
        <v>0</v>
      </c>
      <c r="ACR6" t="n">
        <v>0</v>
      </c>
      <c r="ACS6" t="n">
        <v/>
      </c>
      <c r="ACT6" t="inlineStr">
        <is>
          <t>Tidak ada informasi tambahan mengenai sumber bahan baku biogas</t>
        </is>
      </c>
      <c r="ACU6" t="inlineStr">
        <is>
          <t>Manfaat besar dan membantu kehidupan sehari-hari</t>
        </is>
      </c>
      <c r="ACV6" t="inlineStr">
        <is>
          <t>Berkurang</t>
        </is>
      </c>
      <c r="ACW6" t="inlineStr">
        <is>
          <t>Anggota keluarga - Perempuan dewasa</t>
        </is>
      </c>
      <c r="ACX6" t="inlineStr">
        <is>
          <t>Setuju</t>
        </is>
      </c>
      <c r="ACY6" t="inlineStr">
        <is>
          <t>Anggota keluarga - Laki-laki dewasa Anggota keluarga - Perempuan dewasa</t>
        </is>
      </c>
      <c r="ACZ6" t="n">
        <v>1</v>
      </c>
      <c r="ADA6" t="n">
        <v>1</v>
      </c>
      <c r="ADB6" t="n">
        <v>0</v>
      </c>
      <c r="ADC6" t="n">
        <v>0</v>
      </c>
      <c r="ADD6" t="inlineStr">
        <is>
          <t>Puas</t>
        </is>
      </c>
      <c r="ADE6" t="inlineStr">
        <is>
          <t>Puas</t>
        </is>
      </c>
      <c r="ADF6" t="inlineStr">
        <is>
          <t>Puas</t>
        </is>
      </c>
      <c r="ADG6" t="inlineStr">
        <is>
          <t>Puas</t>
        </is>
      </c>
      <c r="ADH6" t="inlineStr">
        <is>
          <t>Tidak</t>
        </is>
      </c>
      <c r="ADI6" t="n">
        <v/>
      </c>
      <c r="ADJ6" t="inlineStr">
        <is>
          <t>Puas</t>
        </is>
      </c>
      <c r="ADK6" t="n">
        <v/>
      </c>
      <c r="ADL6" t="n">
        <v/>
      </c>
      <c r="ADM6" t="n">
        <v/>
      </c>
      <c r="ADN6" t="n">
        <v/>
      </c>
      <c r="ADO6" t="n">
        <v/>
      </c>
      <c r="ADP6" t="n">
        <v/>
      </c>
      <c r="ADQ6" t="n">
        <v/>
      </c>
      <c r="ADR6" t="n">
        <v/>
      </c>
      <c r="ADS6" t="n">
        <v/>
      </c>
      <c r="ADT6" t="n">
        <v/>
      </c>
      <c r="ADU6" t="inlineStr">
        <is>
          <t>Menghubungi CPO atau pendamping</t>
        </is>
      </c>
      <c r="ADV6" t="n">
        <v>0</v>
      </c>
      <c r="ADW6" t="n">
        <v>0</v>
      </c>
      <c r="ADX6" t="n">
        <v>0</v>
      </c>
      <c r="ADY6" t="n">
        <v>0</v>
      </c>
      <c r="ADZ6" t="n">
        <v>1</v>
      </c>
      <c r="AEA6" t="n">
        <v>0</v>
      </c>
      <c r="AEB6" t="n">
        <v>0</v>
      </c>
      <c r="AEC6" t="n">
        <v>0</v>
      </c>
      <c r="AED6" t="inlineStr">
        <is>
          <t>Menghubungi tukang</t>
        </is>
      </c>
      <c r="AEE6" t="inlineStr">
        <is>
          <t>Laki-laki dewasa</t>
        </is>
      </c>
      <c r="AEF6" t="n">
        <v/>
      </c>
      <c r="AEG6" t="inlineStr">
        <is>
          <t>Menelepon atau WA langsung</t>
        </is>
      </c>
      <c r="AEH6" t="n">
        <v/>
      </c>
      <c r="AEI6" t="inlineStr">
        <is>
          <t>Diperlukan kontrol rutin Sparepart harus tersedia</t>
        </is>
      </c>
      <c r="AEJ6" t="inlineStr">
        <is>
          <t>Ya, selalu</t>
        </is>
      </c>
      <c r="AEK6" t="inlineStr">
        <is>
          <t>Lebih aman Lebih mudah mendapatkan energi Pengurangan waktu dan tenaga</t>
        </is>
      </c>
      <c r="AEL6" t="n">
        <v>0</v>
      </c>
      <c r="AEM6" t="n">
        <v>1</v>
      </c>
      <c r="AEN6" t="n">
        <v>0</v>
      </c>
      <c r="AEO6" t="n">
        <v>0</v>
      </c>
      <c r="AEP6" t="n">
        <v>1</v>
      </c>
      <c r="AEQ6" t="n">
        <v>1</v>
      </c>
      <c r="AER6" t="n">
        <v>0</v>
      </c>
      <c r="AES6" t="n">
        <v>0</v>
      </c>
      <c r="AET6" t="n">
        <v>0</v>
      </c>
      <c r="AEU6" t="n">
        <v>0</v>
      </c>
      <c r="AEV6" t="n">
        <v>0</v>
      </c>
      <c r="AEW6" t="n">
        <v>0</v>
      </c>
      <c r="AEX6" t="n">
        <v/>
      </c>
      <c r="AEY6" t="inlineStr">
        <is>
          <t>Memasak lebih aman</t>
        </is>
      </c>
      <c r="AEZ6" t="n">
        <v/>
      </c>
      <c r="AFA6" t="inlineStr">
        <is>
          <t>Koperasi</t>
        </is>
      </c>
      <c r="AFB6" t="n">
        <v/>
      </c>
      <c r="AFC6" t="inlineStr">
        <is>
          <t>1769910242444.jpg</t>
        </is>
      </c>
      <c r="AFD6" t="inlineStr">
        <is>
          <t>https://kf.kobotoolbox.org/api/v2/assets/avstPQqLr3Ab3ZdcVTXZ6f/data/671480225/attachments/attEpgab3dh9o6eXyy6bfEA4/</t>
        </is>
      </c>
      <c r="AFE6" t="inlineStr">
        <is>
          <t>1769910308105.jpg</t>
        </is>
      </c>
      <c r="AFF6" t="inlineStr">
        <is>
          <t>https://kf.kobotoolbox.org/api/v2/assets/avstPQqLr3Ab3ZdcVTXZ6f/data/671480225/attachments/att9rYYiak6t8p6vtCf2STvi/</t>
        </is>
      </c>
      <c r="AFG6" t="inlineStr">
        <is>
          <t>Solihin</t>
        </is>
      </c>
      <c r="AFH6" t="n">
        <v/>
      </c>
      <c r="AFI6" t="inlineStr">
        <is>
          <t>B4.a1. Estimasi hrg kayubkr Rp 1500/kg perbulan 600 kg dgn. Asumsi 1pikul 20kg Pemakaian kayu bakar dan LPG bilanada acara besar dan selamatan Jumat bs lebih sebelum menggunakan biogas ..</t>
        </is>
      </c>
    </row>
    <row r="7">
      <c r="A7" s="93" t="n">
        <v>46057</v>
      </c>
      <c r="B7" s="93" t="n">
        <v>46069</v>
      </c>
      <c r="C7" t="inlineStr">
        <is>
          <t>solihin</t>
        </is>
      </c>
      <c r="D7" t="inlineStr">
        <is>
          <t>arik setiowati</t>
        </is>
      </c>
      <c r="E7" t="n">
        <v>82234883899</v>
      </c>
      <c r="F7" t="inlineStr">
        <is>
          <t>-7.841325 112.8188368 821.0999755859375 4.957</t>
        </is>
      </c>
      <c r="G7" t="n">
        <v>-7.841325</v>
      </c>
      <c r="H7" t="n">
        <v>112.8188368</v>
      </c>
      <c r="I7" t="n">
        <v>821.0999756</v>
      </c>
      <c r="J7" t="n">
        <v>4.957</v>
      </c>
      <c r="K7" t="n">
        <v>0</v>
      </c>
      <c r="L7" t="inlineStr">
        <is>
          <t>-7.8411222 112.8192133 821.0999755859375 4.085</t>
        </is>
      </c>
      <c r="M7" t="n">
        <v>-7.8411222</v>
      </c>
      <c r="N7" t="n">
        <v>112.8192133</v>
      </c>
      <c r="O7" t="n">
        <v>821.0999756</v>
      </c>
      <c r="P7" t="n">
        <v>4.085</v>
      </c>
      <c r="Q7" t="n">
        <v>0</v>
      </c>
      <c r="R7" t="inlineStr">
        <is>
          <t>Jawa Timur</t>
        </is>
      </c>
      <c r="S7" t="n">
        <v>0</v>
      </c>
      <c r="T7" t="n">
        <v>0</v>
      </c>
      <c r="U7" t="n">
        <v>0</v>
      </c>
      <c r="V7" t="n">
        <v>0</v>
      </c>
      <c r="W7" t="n">
        <v>0</v>
      </c>
      <c r="X7" t="n">
        <v>1</v>
      </c>
      <c r="Y7" t="n">
        <v>0</v>
      </c>
      <c r="Z7" t="n">
        <v>0</v>
      </c>
      <c r="AA7" t="n">
        <v>0</v>
      </c>
      <c r="AB7" t="n">
        <v>0</v>
      </c>
      <c r="AC7" t="inlineStr">
        <is>
          <t>PASURUAN</t>
        </is>
      </c>
      <c r="AD7" t="inlineStr">
        <is>
          <t>TUTUR</t>
        </is>
      </c>
      <c r="AE7" t="inlineStr">
        <is>
          <t>SUMBERPITU</t>
        </is>
      </c>
      <c r="AF7" t="inlineStr">
        <is>
          <t>KPSP SETIA KAWAN</t>
        </is>
      </c>
      <c r="AG7" t="inlineStr">
        <is>
          <t>SKP0937</t>
        </is>
      </c>
      <c r="AH7" t="n">
        <v>4</v>
      </c>
      <c r="AI7" t="inlineStr">
        <is>
          <t>VPA2</t>
        </is>
      </c>
      <c r="AJ7" t="inlineStr">
        <is>
          <t>Aktif</t>
        </is>
      </c>
      <c r="AK7" t="n">
        <v>53</v>
      </c>
      <c r="AL7" t="inlineStr">
        <is>
          <t>Perempuan</t>
        </is>
      </c>
      <c r="AM7" t="inlineStr">
        <is>
          <t>Sudah menikah</t>
        </is>
      </c>
      <c r="AN7" t="inlineStr">
        <is>
          <t>Diploma/S1/Sederajat</t>
        </is>
      </c>
      <c r="AO7" t="inlineStr">
        <is>
          <t>Lainnya</t>
        </is>
      </c>
      <c r="AP7" t="n">
        <v>0</v>
      </c>
      <c r="AQ7" t="n">
        <v>0</v>
      </c>
      <c r="AR7" t="n">
        <v>0</v>
      </c>
      <c r="AS7" t="n">
        <v>0</v>
      </c>
      <c r="AT7" t="n">
        <v>0</v>
      </c>
      <c r="AU7" t="n">
        <v>0</v>
      </c>
      <c r="AV7" t="n">
        <v>1</v>
      </c>
      <c r="AW7" t="n">
        <v>0</v>
      </c>
      <c r="AX7" t="inlineStr">
        <is>
          <t>Guru</t>
        </is>
      </c>
      <c r="AY7" t="inlineStr">
        <is>
          <t>Peternak</t>
        </is>
      </c>
      <c r="AZ7" t="n">
        <v>0</v>
      </c>
      <c r="BA7" t="n">
        <v>1</v>
      </c>
      <c r="BB7" t="n">
        <v>0</v>
      </c>
      <c r="BC7" t="n">
        <v>0</v>
      </c>
      <c r="BD7" t="n">
        <v>0</v>
      </c>
      <c r="BE7" t="n">
        <v>0</v>
      </c>
      <c r="BF7" t="n">
        <v>0</v>
      </c>
      <c r="BG7" t="n">
        <v>0</v>
      </c>
      <c r="BH7" t="n">
        <v/>
      </c>
      <c r="BI7" t="inlineStr">
        <is>
          <t>&gt;Rp3.500.000</t>
        </is>
      </c>
      <c r="BJ7" t="n">
        <v>2</v>
      </c>
      <c r="BK7" t="n">
        <v>1</v>
      </c>
      <c r="BL7" t="n">
        <v>0</v>
      </c>
      <c r="BM7" t="n">
        <v>0</v>
      </c>
      <c r="BN7" t="inlineStr">
        <is>
          <t>Milik sendiri</t>
        </is>
      </c>
      <c r="BO7" t="inlineStr">
        <is>
          <t>Permanen (dinding bata dan semen)</t>
        </is>
      </c>
      <c r="BP7" t="n">
        <v>1</v>
      </c>
      <c r="BQ7" t="n">
        <v>0</v>
      </c>
      <c r="BR7" t="n">
        <v>0</v>
      </c>
      <c r="BS7" t="n">
        <v>0</v>
      </c>
      <c r="BT7" t="n">
        <v>0</v>
      </c>
      <c r="BU7" t="n">
        <v/>
      </c>
      <c r="BV7" t="inlineStr">
        <is>
          <t>Keramik/ubin</t>
        </is>
      </c>
      <c r="BW7" t="n">
        <v>0</v>
      </c>
      <c r="BX7" t="n">
        <v>0</v>
      </c>
      <c r="BY7" t="n">
        <v>1</v>
      </c>
      <c r="BZ7" t="n">
        <v>0</v>
      </c>
      <c r="CA7" t="n">
        <v>0</v>
      </c>
      <c r="CB7" t="n">
        <v/>
      </c>
      <c r="CC7" t="inlineStr">
        <is>
          <t>Genting</t>
        </is>
      </c>
      <c r="CD7" t="n">
        <v>0</v>
      </c>
      <c r="CE7" t="n">
        <v>0</v>
      </c>
      <c r="CF7" t="n">
        <v>0</v>
      </c>
      <c r="CG7" t="n">
        <v>0</v>
      </c>
      <c r="CH7" t="n">
        <v>0</v>
      </c>
      <c r="CI7" t="n">
        <v>1</v>
      </c>
      <c r="CJ7" t="n">
        <v>0</v>
      </c>
      <c r="CK7" t="n">
        <v/>
      </c>
      <c r="CL7" t="inlineStr">
        <is>
          <t>Ya</t>
        </is>
      </c>
      <c r="CM7" t="n">
        <v>2022</v>
      </c>
      <c r="CN7" t="inlineStr">
        <is>
          <t>Fixed-Dome (Kubah Tetap)</t>
        </is>
      </c>
      <c r="CO7" t="inlineStr">
        <is>
          <t>10 m³ (8-9 ekor sapi, ±8 jam memasak/hari, ±80 kg slurry/hari)</t>
        </is>
      </c>
      <c r="CP7" t="inlineStr">
        <is>
          <t>Anggota keluarga - laki-laki</t>
        </is>
      </c>
      <c r="CQ7" t="n">
        <v>0</v>
      </c>
      <c r="CR7" t="n">
        <v>0</v>
      </c>
      <c r="CS7" t="n">
        <v>0</v>
      </c>
      <c r="CT7" t="n">
        <v>0</v>
      </c>
      <c r="CU7" t="n">
        <v>1</v>
      </c>
      <c r="CV7" t="n">
        <v>0</v>
      </c>
      <c r="CW7" t="n">
        <v>0</v>
      </c>
      <c r="CX7" t="n">
        <v>0</v>
      </c>
      <c r="CY7" t="inlineStr">
        <is>
          <t>Anggota keluarga - laki-laki Anggota keluarga - perempuan dewasa</t>
        </is>
      </c>
      <c r="CZ7" t="n">
        <v>1</v>
      </c>
      <c r="DA7" t="n">
        <v>1</v>
      </c>
      <c r="DB7" t="n">
        <v>0</v>
      </c>
      <c r="DC7" t="n">
        <v/>
      </c>
      <c r="DD7" t="inlineStr">
        <is>
          <t>Anggota keluarga - laki-laki</t>
        </is>
      </c>
      <c r="DE7" t="n">
        <v>1</v>
      </c>
      <c r="DF7" t="n">
        <v>0</v>
      </c>
      <c r="DG7" t="n">
        <v>0</v>
      </c>
      <c r="DH7" t="n">
        <v>0</v>
      </c>
      <c r="DI7" t="n">
        <v/>
      </c>
      <c r="DJ7" t="inlineStr">
        <is>
          <t>CPO atau pendamping</t>
        </is>
      </c>
      <c r="DK7" t="n">
        <v>0</v>
      </c>
      <c r="DL7" t="n">
        <v>0</v>
      </c>
      <c r="DM7" t="n">
        <v>1</v>
      </c>
      <c r="DN7" t="n">
        <v>0</v>
      </c>
      <c r="DO7" t="n">
        <v/>
      </c>
      <c r="DP7" t="inlineStr">
        <is>
          <t>Ya</t>
        </is>
      </c>
      <c r="DQ7" t="n">
        <v/>
      </c>
      <c r="DR7" t="n">
        <v/>
      </c>
      <c r="DS7" t="n">
        <v/>
      </c>
      <c r="DT7" t="n">
        <v/>
      </c>
      <c r="DU7" t="n">
        <v/>
      </c>
      <c r="DV7" t="n">
        <v/>
      </c>
      <c r="DW7" t="n">
        <v/>
      </c>
      <c r="DX7" t="n">
        <v/>
      </c>
      <c r="DY7" t="n">
        <v/>
      </c>
      <c r="DZ7" t="n">
        <v/>
      </c>
      <c r="EA7" t="n">
        <v/>
      </c>
      <c r="EB7" t="n">
        <v/>
      </c>
      <c r="EC7" t="n">
        <v/>
      </c>
      <c r="ED7" t="n">
        <v/>
      </c>
      <c r="EE7" t="n">
        <v/>
      </c>
      <c r="EF7" t="n">
        <v/>
      </c>
      <c r="EG7" t="n">
        <v/>
      </c>
      <c r="EH7" t="n">
        <v/>
      </c>
      <c r="EI7" t="inlineStr">
        <is>
          <t>Tidak ada masalah</t>
        </is>
      </c>
      <c r="EJ7" t="n">
        <v>0</v>
      </c>
      <c r="EK7" t="n">
        <v>0</v>
      </c>
      <c r="EL7" t="n">
        <v>0</v>
      </c>
      <c r="EM7" t="n">
        <v>1</v>
      </c>
      <c r="EN7" t="n">
        <v>0</v>
      </c>
      <c r="EO7" t="n">
        <v/>
      </c>
      <c r="EP7" t="inlineStr">
        <is>
          <t>Ya, cukup jelas dan mudah diikuti</t>
        </is>
      </c>
      <c r="EQ7" t="inlineStr">
        <is>
          <t>Bukan pelatihan</t>
        </is>
      </c>
      <c r="ER7" t="inlineStr">
        <is>
          <t>CPO atau pendamping</t>
        </is>
      </c>
      <c r="ES7" t="n">
        <v>1</v>
      </c>
      <c r="ET7" t="n">
        <v>0</v>
      </c>
      <c r="EU7" t="n">
        <v>0</v>
      </c>
      <c r="EV7" t="n">
        <v>0</v>
      </c>
      <c r="EW7" t="n">
        <v/>
      </c>
      <c r="EX7" t="inlineStr">
        <is>
          <t>Anggota keluarga - Laki-laki</t>
        </is>
      </c>
      <c r="EY7" t="n">
        <v>1</v>
      </c>
      <c r="EZ7" t="n">
        <v>0</v>
      </c>
      <c r="FA7" t="n">
        <v>0</v>
      </c>
      <c r="FB7" t="n">
        <v/>
      </c>
      <c r="FC7" t="inlineStr">
        <is>
          <t>Setiap hari</t>
        </is>
      </c>
      <c r="FD7" t="n">
        <v/>
      </c>
      <c r="FE7" t="inlineStr">
        <is>
          <t>Mengetahui</t>
        </is>
      </c>
      <c r="FF7" t="inlineStr">
        <is>
          <t>Selalu (setiap hari)</t>
        </is>
      </c>
      <c r="FG7" t="inlineStr">
        <is>
          <t>Mengetahui</t>
        </is>
      </c>
      <c r="FH7" t="inlineStr">
        <is>
          <t>Selalu (setiap hari)</t>
        </is>
      </c>
      <c r="FI7" t="inlineStr">
        <is>
          <t>Tidak mengetahui</t>
        </is>
      </c>
      <c r="FJ7" t="inlineStr">
        <is>
          <t>Tidak pernah</t>
        </is>
      </c>
      <c r="FK7" t="inlineStr">
        <is>
          <t>Tidak mengetahui</t>
        </is>
      </c>
      <c r="FL7" t="inlineStr">
        <is>
          <t>Tidak pernah</t>
        </is>
      </c>
      <c r="FM7" t="inlineStr">
        <is>
          <t>Mengetahui</t>
        </is>
      </c>
      <c r="FN7" t="inlineStr">
        <is>
          <t>Jarang (setiap bulan atau lebih)</t>
        </is>
      </c>
      <c r="FO7" t="inlineStr">
        <is>
          <t>Mengetahui</t>
        </is>
      </c>
      <c r="FP7" t="inlineStr">
        <is>
          <t>Jarang (setiap bulan atau lebih)</t>
        </is>
      </c>
      <c r="FQ7" t="inlineStr">
        <is>
          <t>Mengetahui</t>
        </is>
      </c>
      <c r="FR7" t="inlineStr">
        <is>
          <t>Ya</t>
        </is>
      </c>
      <c r="FS7" t="inlineStr">
        <is>
          <t>Mengetahui</t>
        </is>
      </c>
      <c r="FT7" t="inlineStr">
        <is>
          <t>Ya, selalu</t>
        </is>
      </c>
      <c r="FU7" t="inlineStr">
        <is>
          <t>Pekerja tambahan</t>
        </is>
      </c>
      <c r="FV7" t="n">
        <v>0</v>
      </c>
      <c r="FW7" t="n">
        <v>0</v>
      </c>
      <c r="FX7" t="n">
        <v>0</v>
      </c>
      <c r="FY7" t="n">
        <v>1</v>
      </c>
      <c r="FZ7" t="inlineStr">
        <is>
          <t>Cukup memahami</t>
        </is>
      </c>
      <c r="GA7" t="inlineStr">
        <is>
          <t>CPO</t>
        </is>
      </c>
      <c r="GB7" t="n">
        <v>1</v>
      </c>
      <c r="GC7" t="n">
        <v>0</v>
      </c>
      <c r="GD7" t="n">
        <v>0</v>
      </c>
      <c r="GE7" t="n">
        <v>0</v>
      </c>
      <c r="GF7" t="n">
        <v/>
      </c>
      <c r="GG7" t="inlineStr">
        <is>
          <t>Sering</t>
        </is>
      </c>
      <c r="GH7" t="inlineStr">
        <is>
          <t>Ya</t>
        </is>
      </c>
      <c r="GI7" t="inlineStr">
        <is>
          <t>Teman/keluarga Tetangga</t>
        </is>
      </c>
      <c r="GJ7" t="n">
        <v>1</v>
      </c>
      <c r="GK7" t="n">
        <v>1</v>
      </c>
      <c r="GL7" t="n">
        <v>0</v>
      </c>
      <c r="GM7" t="n">
        <v>0</v>
      </c>
      <c r="GN7" t="n">
        <v/>
      </c>
      <c r="GO7" t="n">
        <v>7</v>
      </c>
      <c r="GP7" t="inlineStr">
        <is>
          <t>Penuh (100%)</t>
        </is>
      </c>
      <c r="GQ7" t="inlineStr">
        <is>
          <t>LPG</t>
        </is>
      </c>
      <c r="GR7" t="n">
        <v>1</v>
      </c>
      <c r="GS7" t="n">
        <v>0</v>
      </c>
      <c r="GT7" t="n">
        <v>0</v>
      </c>
      <c r="GU7" t="n">
        <v>0</v>
      </c>
      <c r="GV7" t="n">
        <v>0</v>
      </c>
      <c r="GW7" t="n">
        <v>0</v>
      </c>
      <c r="GX7" t="n">
        <v>0</v>
      </c>
      <c r="GY7" t="n">
        <v/>
      </c>
      <c r="GZ7" t="inlineStr">
        <is>
          <t>Ya</t>
        </is>
      </c>
      <c r="HA7" t="n">
        <v/>
      </c>
      <c r="HB7" t="n">
        <v/>
      </c>
      <c r="HC7" t="n">
        <v/>
      </c>
      <c r="HD7" t="n">
        <v/>
      </c>
      <c r="HE7" t="n">
        <v/>
      </c>
      <c r="HF7" t="n">
        <v/>
      </c>
      <c r="HG7" t="n">
        <v/>
      </c>
      <c r="HH7" t="n">
        <v/>
      </c>
      <c r="HI7" t="n">
        <v/>
      </c>
      <c r="HJ7" t="n">
        <v/>
      </c>
      <c r="HK7" t="n">
        <v/>
      </c>
      <c r="HL7" t="n">
        <v/>
      </c>
      <c r="HM7" t="n">
        <v/>
      </c>
      <c r="HN7" t="n">
        <v/>
      </c>
      <c r="HO7" t="n">
        <v/>
      </c>
      <c r="HP7" t="n">
        <v/>
      </c>
      <c r="HQ7" t="n">
        <v/>
      </c>
      <c r="HR7" t="n">
        <v/>
      </c>
      <c r="HS7" t="n">
        <v/>
      </c>
      <c r="HT7" t="n">
        <v/>
      </c>
      <c r="HU7" t="n">
        <v/>
      </c>
      <c r="HV7" t="n">
        <v/>
      </c>
      <c r="HW7" t="n">
        <v/>
      </c>
      <c r="HX7" t="n">
        <v/>
      </c>
      <c r="HY7" t="n">
        <v/>
      </c>
      <c r="HZ7" t="n">
        <v/>
      </c>
      <c r="IA7" t="n">
        <v>14</v>
      </c>
      <c r="IB7" t="n">
        <v>60000</v>
      </c>
      <c r="IC7" t="n">
        <v/>
      </c>
      <c r="ID7" t="n">
        <v/>
      </c>
      <c r="IE7" t="n">
        <v/>
      </c>
      <c r="IF7" t="n">
        <v/>
      </c>
      <c r="IG7" t="n">
        <v/>
      </c>
      <c r="IH7" t="n">
        <v/>
      </c>
      <c r="II7" t="n">
        <v/>
      </c>
      <c r="IJ7" t="n">
        <v/>
      </c>
      <c r="IK7" t="inlineStr">
        <is>
          <t>65-80 kg</t>
        </is>
      </c>
      <c r="IL7" t="inlineStr">
        <is>
          <t>3-5 jam</t>
        </is>
      </c>
      <c r="IM7" t="inlineStr">
        <is>
          <t>Tidak</t>
        </is>
      </c>
      <c r="IN7" t="inlineStr">
        <is>
          <t>Tidak</t>
        </is>
      </c>
      <c r="IO7" t="inlineStr">
        <is>
          <t>Tidak ada perubahan</t>
        </is>
      </c>
      <c r="IP7" t="n">
        <v/>
      </c>
      <c r="IQ7" t="inlineStr">
        <is>
          <t>Tidak pernah</t>
        </is>
      </c>
      <c r="IR7" t="n">
        <v/>
      </c>
      <c r="IS7" t="n">
        <v/>
      </c>
      <c r="IT7" t="n">
        <v/>
      </c>
      <c r="IU7" t="n">
        <v/>
      </c>
      <c r="IV7" t="n">
        <v/>
      </c>
      <c r="IW7" t="n">
        <v/>
      </c>
      <c r="IX7" t="n">
        <v/>
      </c>
      <c r="IY7" t="n">
        <v/>
      </c>
      <c r="IZ7" t="inlineStr">
        <is>
          <t>Tidak pernah</t>
        </is>
      </c>
      <c r="JA7" t="n">
        <v/>
      </c>
      <c r="JB7" t="n">
        <v/>
      </c>
      <c r="JC7" t="n">
        <v/>
      </c>
      <c r="JD7" t="n">
        <v/>
      </c>
      <c r="JE7" t="n">
        <v/>
      </c>
      <c r="JF7" t="n">
        <v/>
      </c>
      <c r="JG7" t="n">
        <v/>
      </c>
      <c r="JH7" t="n">
        <v/>
      </c>
      <c r="JI7" t="inlineStr">
        <is>
          <t>Tidak pernah</t>
        </is>
      </c>
      <c r="JJ7" t="n">
        <v/>
      </c>
      <c r="JK7" t="n">
        <v/>
      </c>
      <c r="JL7" t="n">
        <v/>
      </c>
      <c r="JM7" t="n">
        <v/>
      </c>
      <c r="JN7" t="n">
        <v/>
      </c>
      <c r="JO7" t="n">
        <v/>
      </c>
      <c r="JP7" t="n">
        <v/>
      </c>
      <c r="JQ7" t="n">
        <v/>
      </c>
      <c r="JR7" t="inlineStr">
        <is>
          <t>Tidak pernah</t>
        </is>
      </c>
      <c r="JS7" t="n">
        <v/>
      </c>
      <c r="JT7" t="n">
        <v/>
      </c>
      <c r="JU7" t="n">
        <v/>
      </c>
      <c r="JV7" t="n">
        <v/>
      </c>
      <c r="JW7" t="n">
        <v/>
      </c>
      <c r="JX7" t="n">
        <v/>
      </c>
      <c r="JY7" t="n">
        <v/>
      </c>
      <c r="JZ7" t="n">
        <v/>
      </c>
      <c r="KA7" t="inlineStr">
        <is>
          <t>Tidak pernah</t>
        </is>
      </c>
      <c r="KB7" t="n">
        <v/>
      </c>
      <c r="KC7" t="n">
        <v/>
      </c>
      <c r="KD7" t="n">
        <v/>
      </c>
      <c r="KE7" t="n">
        <v/>
      </c>
      <c r="KF7" t="n">
        <v/>
      </c>
      <c r="KG7" t="n">
        <v/>
      </c>
      <c r="KH7" t="n">
        <v/>
      </c>
      <c r="KI7" t="n">
        <v/>
      </c>
      <c r="KJ7" t="inlineStr">
        <is>
          <t>Tidak pernah</t>
        </is>
      </c>
      <c r="KK7" t="n">
        <v/>
      </c>
      <c r="KL7" t="n">
        <v/>
      </c>
      <c r="KM7" t="n">
        <v/>
      </c>
      <c r="KN7" t="n">
        <v/>
      </c>
      <c r="KO7" t="n">
        <v/>
      </c>
      <c r="KP7" t="n">
        <v/>
      </c>
      <c r="KQ7" t="n">
        <v/>
      </c>
      <c r="KR7" t="n">
        <v/>
      </c>
      <c r="KS7" t="inlineStr">
        <is>
          <t>Tidak ada perubahan</t>
        </is>
      </c>
      <c r="KT7" t="inlineStr">
        <is>
          <t>0-1 kali</t>
        </is>
      </c>
      <c r="KU7" t="inlineStr">
        <is>
          <t>Lebih dari 4 kali</t>
        </is>
      </c>
      <c r="KV7" t="inlineStr">
        <is>
          <t>Laki-laki dewasa</t>
        </is>
      </c>
      <c r="KW7" t="n">
        <v>1</v>
      </c>
      <c r="KX7" t="n">
        <v>0</v>
      </c>
      <c r="KY7" t="n">
        <v>0</v>
      </c>
      <c r="KZ7" t="n">
        <v>0</v>
      </c>
      <c r="LA7" t="inlineStr">
        <is>
          <t>Tidak ada perubahan</t>
        </is>
      </c>
      <c r="LB7" t="inlineStr">
        <is>
          <t>Jauh lebih baik</t>
        </is>
      </c>
      <c r="LC7" t="n">
        <v>0</v>
      </c>
      <c r="LD7" t="n">
        <v>0</v>
      </c>
      <c r="LE7" t="n">
        <v>0</v>
      </c>
      <c r="LF7" t="n">
        <v>0</v>
      </c>
      <c r="LG7" t="inlineStr">
        <is>
          <t>Ya</t>
        </is>
      </c>
      <c r="LH7" t="n">
        <v>60000</v>
      </c>
      <c r="LI7" t="n">
        <v/>
      </c>
      <c r="LJ7" t="inlineStr">
        <is>
          <t>Pendidikan anggota keluarga</t>
        </is>
      </c>
      <c r="LK7" t="n">
        <v>0</v>
      </c>
      <c r="LL7" t="n">
        <v>0</v>
      </c>
      <c r="LM7" t="n">
        <v>0</v>
      </c>
      <c r="LN7" t="n">
        <v>0</v>
      </c>
      <c r="LO7" t="n">
        <v>0</v>
      </c>
      <c r="LP7" t="n">
        <v>1</v>
      </c>
      <c r="LQ7" t="n">
        <v>0</v>
      </c>
      <c r="LR7" t="n">
        <v/>
      </c>
      <c r="LS7" t="n">
        <v>0</v>
      </c>
      <c r="LT7" t="n">
        <v>0</v>
      </c>
      <c r="LU7" t="n">
        <v>30</v>
      </c>
      <c r="LV7" t="n">
        <v>0</v>
      </c>
      <c r="LW7" t="n">
        <v>0</v>
      </c>
      <c r="LX7" t="n">
        <v>5</v>
      </c>
      <c r="LY7" t="n">
        <v>0</v>
      </c>
      <c r="LZ7" t="n">
        <v>0</v>
      </c>
      <c r="MA7" t="n">
        <v>10</v>
      </c>
      <c r="MB7" t="inlineStr">
        <is>
          <t>Ya</t>
        </is>
      </c>
      <c r="MC7" t="n">
        <v>0</v>
      </c>
      <c r="MD7" t="n">
        <v>0</v>
      </c>
      <c r="ME7" t="n">
        <v>0</v>
      </c>
      <c r="MF7" t="n">
        <v>0</v>
      </c>
      <c r="MG7" t="n">
        <v>0</v>
      </c>
      <c r="MH7" t="n">
        <v>0</v>
      </c>
      <c r="MI7" t="inlineStr">
        <is>
          <t>Lainnya</t>
        </is>
      </c>
      <c r="MJ7" t="n">
        <v>0</v>
      </c>
      <c r="MK7" t="n">
        <v>0</v>
      </c>
      <c r="ML7" t="n">
        <v>0</v>
      </c>
      <c r="MM7" t="n">
        <v>0</v>
      </c>
      <c r="MN7" t="n">
        <v>0</v>
      </c>
      <c r="MO7" t="n">
        <v>1</v>
      </c>
      <c r="MP7" t="inlineStr">
        <is>
          <t>Olahraga</t>
        </is>
      </c>
      <c r="MQ7" t="n">
        <v/>
      </c>
      <c r="MR7" t="inlineStr">
        <is>
          <t>Sudah full mengajar</t>
        </is>
      </c>
      <c r="MS7" t="n">
        <v/>
      </c>
      <c r="MT7" t="inlineStr">
        <is>
          <t>Tahlil, Manaqiban, Sholawatan</t>
        </is>
      </c>
      <c r="MU7" t="inlineStr">
        <is>
          <t>Ya, mempekerjakan orang lain</t>
        </is>
      </c>
      <c r="MV7" t="inlineStr">
        <is>
          <t>Perawatan sistem biogas</t>
        </is>
      </c>
      <c r="MW7" t="n">
        <v>1</v>
      </c>
      <c r="MX7" t="n">
        <v>0</v>
      </c>
      <c r="MY7" t="n">
        <v>0</v>
      </c>
      <c r="MZ7" t="n">
        <v>0</v>
      </c>
      <c r="NA7" t="n">
        <v/>
      </c>
      <c r="NB7" t="n">
        <v>1</v>
      </c>
      <c r="NC7" t="n">
        <v/>
      </c>
      <c r="ND7" t="n">
        <v/>
      </c>
      <c r="NE7" t="n">
        <v/>
      </c>
      <c r="NF7" t="n">
        <v/>
      </c>
      <c r="NG7" t="n">
        <v/>
      </c>
      <c r="NH7" t="n">
        <v/>
      </c>
      <c r="NI7" t="n">
        <v/>
      </c>
      <c r="NJ7" t="n">
        <v/>
      </c>
      <c r="NK7" t="n">
        <v/>
      </c>
      <c r="NL7" t="inlineStr">
        <is>
          <t>Tidak</t>
        </is>
      </c>
      <c r="NM7" t="inlineStr">
        <is>
          <t>Kombinasi kredit/pinjaman dan dana hibah</t>
        </is>
      </c>
      <c r="NN7" t="inlineStr">
        <is>
          <t>9.000.001-11.000.000</t>
        </is>
      </c>
      <c r="NO7" t="inlineStr">
        <is>
          <t>Yayasan Rumah Energi atau BIRU</t>
        </is>
      </c>
      <c r="NP7" t="n">
        <v/>
      </c>
      <c r="NQ7" t="inlineStr">
        <is>
          <t>Koperasi</t>
        </is>
      </c>
      <c r="NR7" t="n">
        <v/>
      </c>
      <c r="NS7" t="n">
        <v>36</v>
      </c>
      <c r="NT7" t="inlineStr">
        <is>
          <t>Anggota keluarga - Laki-laki dewasa</t>
        </is>
      </c>
      <c r="NU7" t="n">
        <v/>
      </c>
      <c r="NV7" t="n">
        <v/>
      </c>
      <c r="NW7" t="n">
        <v/>
      </c>
      <c r="NX7" t="inlineStr">
        <is>
          <t>Sedikit meningkat</t>
        </is>
      </c>
      <c r="NY7" t="n">
        <v>90</v>
      </c>
      <c r="NZ7" t="n">
        <v>0</v>
      </c>
      <c r="OA7" t="n">
        <v>0</v>
      </c>
      <c r="OB7" t="n">
        <v>0</v>
      </c>
      <c r="OC7" t="n">
        <v>0</v>
      </c>
      <c r="OD7" t="n">
        <v>45</v>
      </c>
      <c r="OE7" t="inlineStr">
        <is>
          <t>Lebih baik</t>
        </is>
      </c>
      <c r="OF7" t="inlineStr">
        <is>
          <t>Sama saja (tidak ada perbedaan waktu memasak MAUPUN rasa/bau makanan bila dibandingkan penggunaan sebelumnya)</t>
        </is>
      </c>
      <c r="OG7" t="inlineStr">
        <is>
          <t>Ya</t>
        </is>
      </c>
      <c r="OH7" t="n">
        <v>0</v>
      </c>
      <c r="OI7" t="n">
        <v>5</v>
      </c>
      <c r="OJ7" t="n">
        <v>0</v>
      </c>
      <c r="OK7" t="n">
        <v>0</v>
      </c>
      <c r="OL7" t="n">
        <v>0</v>
      </c>
      <c r="OM7" t="n">
        <v>0</v>
      </c>
      <c r="ON7" t="n">
        <v>10</v>
      </c>
      <c r="OO7" t="n">
        <v>0</v>
      </c>
      <c r="OP7" t="inlineStr">
        <is>
          <t>Sapi perah Ayam</t>
        </is>
      </c>
      <c r="OQ7" t="n">
        <v>0</v>
      </c>
      <c r="OR7" t="n">
        <v>1</v>
      </c>
      <c r="OS7" t="n">
        <v>0</v>
      </c>
      <c r="OT7" t="n">
        <v>0</v>
      </c>
      <c r="OU7" t="n">
        <v>0</v>
      </c>
      <c r="OV7" t="n">
        <v>0</v>
      </c>
      <c r="OW7" t="n">
        <v>1</v>
      </c>
      <c r="OX7" t="n">
        <v>0</v>
      </c>
      <c r="OY7" t="n">
        <v/>
      </c>
      <c r="OZ7" t="n">
        <v/>
      </c>
      <c r="PA7" t="n">
        <v/>
      </c>
      <c r="PB7" t="n">
        <v/>
      </c>
      <c r="PC7" t="n">
        <v/>
      </c>
      <c r="PD7" t="n">
        <v/>
      </c>
      <c r="PE7" t="n">
        <v/>
      </c>
      <c r="PF7" t="n">
        <v/>
      </c>
      <c r="PG7" t="n">
        <v/>
      </c>
      <c r="PH7" t="n">
        <v/>
      </c>
      <c r="PI7" t="n">
        <v/>
      </c>
      <c r="PJ7" t="n">
        <v/>
      </c>
      <c r="PK7" t="n">
        <v/>
      </c>
      <c r="PL7" t="n">
        <v/>
      </c>
      <c r="PM7" t="n">
        <v/>
      </c>
      <c r="PN7" t="n">
        <v/>
      </c>
      <c r="PO7" t="n">
        <v/>
      </c>
      <c r="PP7" t="n">
        <v/>
      </c>
      <c r="PQ7" t="n">
        <v/>
      </c>
      <c r="PR7" t="n">
        <v/>
      </c>
      <c r="PS7" t="n">
        <v/>
      </c>
      <c r="PT7" t="n">
        <v/>
      </c>
      <c r="PU7" t="n">
        <v/>
      </c>
      <c r="PV7" t="n">
        <v/>
      </c>
      <c r="PW7" t="n">
        <v/>
      </c>
      <c r="PX7" t="n">
        <v/>
      </c>
      <c r="PY7" t="n">
        <v/>
      </c>
      <c r="PZ7" t="n">
        <v/>
      </c>
      <c r="QA7" t="n">
        <v/>
      </c>
      <c r="QB7" t="n">
        <v/>
      </c>
      <c r="QC7" t="n">
        <v/>
      </c>
      <c r="QD7" t="n">
        <v/>
      </c>
      <c r="QE7" t="inlineStr">
        <is>
          <t>2-Dibuang ke sungai 4-Lainnya</t>
        </is>
      </c>
      <c r="QF7" t="n">
        <v>0</v>
      </c>
      <c r="QG7" t="n">
        <v>0</v>
      </c>
      <c r="QH7" t="n">
        <v>0</v>
      </c>
      <c r="QI7" t="n">
        <v>0</v>
      </c>
      <c r="QJ7" t="n">
        <v>0</v>
      </c>
      <c r="QK7" t="n">
        <v>0</v>
      </c>
      <c r="QL7" t="n">
        <v>1</v>
      </c>
      <c r="QM7" t="n">
        <v>0</v>
      </c>
      <c r="QN7" t="n">
        <v>1</v>
      </c>
      <c r="QO7" t="inlineStr">
        <is>
          <t>Dibuat pupuk rumput, kopi, durian</t>
        </is>
      </c>
      <c r="QP7" t="n">
        <v/>
      </c>
      <c r="QQ7" t="n">
        <v/>
      </c>
      <c r="QR7" t="n">
        <v/>
      </c>
      <c r="QS7" t="n">
        <v/>
      </c>
      <c r="QT7" t="n">
        <v/>
      </c>
      <c r="QU7" t="n">
        <v/>
      </c>
      <c r="QV7" t="n">
        <v/>
      </c>
      <c r="QW7" t="n">
        <v/>
      </c>
      <c r="QX7" t="n">
        <v/>
      </c>
      <c r="QY7" t="n">
        <v/>
      </c>
      <c r="QZ7" t="n">
        <v/>
      </c>
      <c r="RA7" t="n">
        <v/>
      </c>
      <c r="RB7" t="n">
        <v/>
      </c>
      <c r="RC7" t="n">
        <v/>
      </c>
      <c r="RD7" t="n">
        <v/>
      </c>
      <c r="RE7" t="n">
        <v/>
      </c>
      <c r="RF7" t="n">
        <v/>
      </c>
      <c r="RG7" t="n">
        <v/>
      </c>
      <c r="RH7" t="n">
        <v/>
      </c>
      <c r="RI7" t="n">
        <v/>
      </c>
      <c r="RJ7" t="n">
        <v/>
      </c>
      <c r="RK7" t="n">
        <v/>
      </c>
      <c r="RL7" t="n">
        <v/>
      </c>
      <c r="RM7" t="n">
        <v/>
      </c>
      <c r="RN7" t="n">
        <v/>
      </c>
      <c r="RO7" t="n">
        <v/>
      </c>
      <c r="RP7" t="n">
        <v/>
      </c>
      <c r="RQ7" t="n">
        <v/>
      </c>
      <c r="RR7" t="n">
        <v/>
      </c>
      <c r="RS7" t="n">
        <v/>
      </c>
      <c r="RT7" t="n">
        <v/>
      </c>
      <c r="RU7" t="n">
        <v/>
      </c>
      <c r="RV7" t="n">
        <v/>
      </c>
      <c r="RW7" t="n">
        <v/>
      </c>
      <c r="RX7" t="n">
        <v/>
      </c>
      <c r="RY7" t="n">
        <v/>
      </c>
      <c r="RZ7" t="n">
        <v/>
      </c>
      <c r="SA7" t="n">
        <v/>
      </c>
      <c r="SB7" t="n">
        <v/>
      </c>
      <c r="SC7" t="inlineStr">
        <is>
          <t>1-Disebarkan ke lahan terbuka</t>
        </is>
      </c>
      <c r="SD7" t="n">
        <v>0</v>
      </c>
      <c r="SE7" t="n">
        <v>0</v>
      </c>
      <c r="SF7" t="n">
        <v>0</v>
      </c>
      <c r="SG7" t="n">
        <v>0</v>
      </c>
      <c r="SH7" t="n">
        <v>0</v>
      </c>
      <c r="SI7" t="n">
        <v>1</v>
      </c>
      <c r="SJ7" t="n">
        <v>0</v>
      </c>
      <c r="SK7" t="n">
        <v>0</v>
      </c>
      <c r="SL7" t="n">
        <v>0</v>
      </c>
      <c r="SM7" t="n">
        <v/>
      </c>
      <c r="SN7" t="n">
        <v/>
      </c>
      <c r="SO7" t="n">
        <v/>
      </c>
      <c r="SP7" t="n">
        <v/>
      </c>
      <c r="SQ7" t="n">
        <v/>
      </c>
      <c r="SR7" t="n">
        <v/>
      </c>
      <c r="SS7" t="n">
        <v/>
      </c>
      <c r="ST7" t="n">
        <v/>
      </c>
      <c r="SU7" t="n">
        <v/>
      </c>
      <c r="SV7" t="n">
        <v/>
      </c>
      <c r="SW7" t="n">
        <v/>
      </c>
      <c r="SX7" t="n">
        <v/>
      </c>
      <c r="SY7" t="n">
        <v/>
      </c>
      <c r="SZ7" t="n">
        <v>9</v>
      </c>
      <c r="TA7" t="n">
        <v/>
      </c>
      <c r="TB7" t="n">
        <v/>
      </c>
      <c r="TC7" t="n">
        <v/>
      </c>
      <c r="TD7" t="n">
        <v/>
      </c>
      <c r="TE7" t="n">
        <v>10</v>
      </c>
      <c r="TF7" t="n">
        <v/>
      </c>
      <c r="TG7" t="n">
        <v/>
      </c>
      <c r="TH7" t="n">
        <v/>
      </c>
      <c r="TI7" t="n">
        <v/>
      </c>
      <c r="TJ7" t="n">
        <v/>
      </c>
      <c r="TK7" t="n">
        <v/>
      </c>
      <c r="TL7" t="n">
        <v/>
      </c>
      <c r="TM7" t="n">
        <v/>
      </c>
      <c r="TN7" t="n">
        <v/>
      </c>
      <c r="TO7" t="n">
        <v/>
      </c>
      <c r="TP7" t="n">
        <v/>
      </c>
      <c r="TQ7" t="n">
        <v/>
      </c>
      <c r="TR7" t="n">
        <v/>
      </c>
      <c r="TS7" t="n">
        <v/>
      </c>
      <c r="TT7" t="n">
        <v/>
      </c>
      <c r="TU7" t="n">
        <v/>
      </c>
      <c r="TV7" t="n">
        <v/>
      </c>
      <c r="TW7" t="n">
        <v/>
      </c>
      <c r="TX7" t="n">
        <v/>
      </c>
      <c r="TY7" t="n">
        <v/>
      </c>
      <c r="TZ7" t="n">
        <v/>
      </c>
      <c r="UA7" t="n">
        <v/>
      </c>
      <c r="UB7" t="n">
        <v/>
      </c>
      <c r="UC7" t="n">
        <v/>
      </c>
      <c r="UD7" t="n">
        <v/>
      </c>
      <c r="UE7" t="n">
        <v/>
      </c>
      <c r="UF7" t="n">
        <v/>
      </c>
      <c r="UG7" t="n">
        <v/>
      </c>
      <c r="UH7" t="n">
        <v/>
      </c>
      <c r="UI7" t="n">
        <v/>
      </c>
      <c r="UJ7" t="n">
        <v/>
      </c>
      <c r="UK7" t="n">
        <v/>
      </c>
      <c r="UL7" t="n">
        <v/>
      </c>
      <c r="UM7" t="n">
        <v/>
      </c>
      <c r="UN7" t="n">
        <v/>
      </c>
      <c r="UO7" t="n">
        <v/>
      </c>
      <c r="UP7" t="n">
        <v/>
      </c>
      <c r="UQ7" t="n">
        <v/>
      </c>
      <c r="UR7" t="n">
        <v/>
      </c>
      <c r="US7" t="n">
        <v/>
      </c>
      <c r="UT7" t="n">
        <v/>
      </c>
      <c r="UU7" t="n">
        <v/>
      </c>
      <c r="UV7" t="inlineStr">
        <is>
          <t>Pemberian pakan di kandang</t>
        </is>
      </c>
      <c r="UW7" t="n">
        <v/>
      </c>
      <c r="UX7" t="n">
        <v/>
      </c>
      <c r="UY7" t="n">
        <v/>
      </c>
      <c r="UZ7" t="n">
        <v/>
      </c>
      <c r="VA7" t="inlineStr">
        <is>
          <t>Penggembalaan terbuka</t>
        </is>
      </c>
      <c r="VB7" t="n">
        <v/>
      </c>
      <c r="VC7" t="n">
        <v/>
      </c>
      <c r="VD7" t="inlineStr">
        <is>
          <t>Sangat jarang (&gt;1 bulan sekali)</t>
        </is>
      </c>
      <c r="VE7" t="n">
        <v/>
      </c>
      <c r="VF7" t="n">
        <v/>
      </c>
      <c r="VG7" t="n">
        <v/>
      </c>
      <c r="VH7" t="n">
        <v/>
      </c>
      <c r="VI7" t="inlineStr">
        <is>
          <t>Sangat jarang (&gt;1 bulan sekali)</t>
        </is>
      </c>
      <c r="VJ7" t="n">
        <v/>
      </c>
      <c r="VK7" t="n">
        <v/>
      </c>
      <c r="VL7" t="inlineStr">
        <is>
          <t>Sangat sering (&gt;1 kali sehari)</t>
        </is>
      </c>
      <c r="VM7" t="n">
        <v/>
      </c>
      <c r="VN7" t="n">
        <v/>
      </c>
      <c r="VO7" t="n">
        <v/>
      </c>
      <c r="VP7" t="n">
        <v/>
      </c>
      <c r="VQ7" t="n">
        <v/>
      </c>
      <c r="VR7" t="n">
        <v/>
      </c>
      <c r="VS7" t="n">
        <v/>
      </c>
      <c r="VT7" t="n">
        <v/>
      </c>
      <c r="VU7" t="n">
        <v/>
      </c>
      <c r="VV7" t="n">
        <v/>
      </c>
      <c r="VW7" t="n">
        <v/>
      </c>
      <c r="VX7" t="n">
        <v/>
      </c>
      <c r="VY7" t="n">
        <v/>
      </c>
      <c r="VZ7" t="n">
        <v/>
      </c>
      <c r="WA7" t="n">
        <v/>
      </c>
      <c r="WB7" t="n">
        <v/>
      </c>
      <c r="WC7" t="n">
        <v/>
      </c>
      <c r="WD7" t="n">
        <v/>
      </c>
      <c r="WE7" t="n">
        <v/>
      </c>
      <c r="WF7" t="inlineStr">
        <is>
          <t>6-Digester biogas</t>
        </is>
      </c>
      <c r="WG7" t="n">
        <v>0</v>
      </c>
      <c r="WH7" t="n">
        <v>0</v>
      </c>
      <c r="WI7" t="n">
        <v>0</v>
      </c>
      <c r="WJ7" t="n">
        <v>0</v>
      </c>
      <c r="WK7" t="n">
        <v>0</v>
      </c>
      <c r="WL7" t="n">
        <v>0</v>
      </c>
      <c r="WM7" t="n">
        <v>0</v>
      </c>
      <c r="WN7" t="n">
        <v>0</v>
      </c>
      <c r="WO7" t="n">
        <v>0</v>
      </c>
      <c r="WP7" t="n">
        <v>1</v>
      </c>
      <c r="WQ7" t="n">
        <v>0</v>
      </c>
      <c r="WR7" t="n">
        <v>0</v>
      </c>
      <c r="WS7" t="n">
        <v/>
      </c>
      <c r="WT7" t="n">
        <v/>
      </c>
      <c r="WU7" t="n">
        <v/>
      </c>
      <c r="WV7" t="n">
        <v/>
      </c>
      <c r="WW7" t="n">
        <v/>
      </c>
      <c r="WX7" t="n">
        <v/>
      </c>
      <c r="WY7" t="n">
        <v/>
      </c>
      <c r="WZ7" t="n">
        <v/>
      </c>
      <c r="XA7" t="n">
        <v/>
      </c>
      <c r="XB7" t="n">
        <v/>
      </c>
      <c r="XC7" t="n">
        <v/>
      </c>
      <c r="XD7" t="n">
        <v/>
      </c>
      <c r="XE7" t="n">
        <v/>
      </c>
      <c r="XF7" t="n">
        <v/>
      </c>
      <c r="XG7" t="n">
        <v/>
      </c>
      <c r="XH7" t="n">
        <v/>
      </c>
      <c r="XI7" t="n">
        <v/>
      </c>
      <c r="XJ7" t="n">
        <v/>
      </c>
      <c r="XK7" t="n">
        <v/>
      </c>
      <c r="XL7" t="n">
        <v/>
      </c>
      <c r="XM7" t="n">
        <v/>
      </c>
      <c r="XN7" t="n">
        <v/>
      </c>
      <c r="XO7" t="n">
        <v/>
      </c>
      <c r="XP7" t="n">
        <v/>
      </c>
      <c r="XQ7" t="n">
        <v/>
      </c>
      <c r="XR7" t="n">
        <v/>
      </c>
      <c r="XS7" t="n">
        <v/>
      </c>
      <c r="XT7" t="n">
        <v/>
      </c>
      <c r="XU7" t="n">
        <v/>
      </c>
      <c r="XV7" t="n">
        <v/>
      </c>
      <c r="XW7" t="n">
        <v/>
      </c>
      <c r="XX7" t="n">
        <v/>
      </c>
      <c r="XY7" t="n">
        <v/>
      </c>
      <c r="XZ7" t="n">
        <v/>
      </c>
      <c r="YA7" t="n">
        <v/>
      </c>
      <c r="YB7" t="n">
        <v/>
      </c>
      <c r="YC7" t="n">
        <v/>
      </c>
      <c r="YD7" t="n">
        <v/>
      </c>
      <c r="YE7" t="n">
        <v/>
      </c>
      <c r="YF7" t="n">
        <v/>
      </c>
      <c r="YG7" t="n">
        <v/>
      </c>
      <c r="YH7" t="n">
        <v/>
      </c>
      <c r="YI7" t="n">
        <v/>
      </c>
      <c r="YJ7" t="n">
        <v/>
      </c>
      <c r="YK7" t="n">
        <v/>
      </c>
      <c r="YL7" t="n">
        <v/>
      </c>
      <c r="YM7" t="n">
        <v/>
      </c>
      <c r="YN7" t="inlineStr">
        <is>
          <t>8-Dibiarkan tersebar di ladang penggembalaan</t>
        </is>
      </c>
      <c r="YO7" t="n">
        <v>0</v>
      </c>
      <c r="YP7" t="n">
        <v>0</v>
      </c>
      <c r="YQ7" t="n">
        <v>0</v>
      </c>
      <c r="YR7" t="n">
        <v>0</v>
      </c>
      <c r="YS7" t="n">
        <v>0</v>
      </c>
      <c r="YT7" t="n">
        <v>0</v>
      </c>
      <c r="YU7" t="n">
        <v>0</v>
      </c>
      <c r="YV7" t="n">
        <v>0</v>
      </c>
      <c r="YW7" t="n">
        <v>0</v>
      </c>
      <c r="YX7" t="n">
        <v>0</v>
      </c>
      <c r="YY7" t="n">
        <v>0</v>
      </c>
      <c r="YZ7" t="n">
        <v>1</v>
      </c>
      <c r="ZA7" t="n">
        <v/>
      </c>
      <c r="ZB7" t="n">
        <v/>
      </c>
      <c r="ZC7" t="n">
        <v/>
      </c>
      <c r="ZD7" t="n">
        <v/>
      </c>
      <c r="ZE7" t="n">
        <v/>
      </c>
      <c r="ZF7" t="n">
        <v/>
      </c>
      <c r="ZG7" t="n">
        <v/>
      </c>
      <c r="ZH7" t="n">
        <v/>
      </c>
      <c r="ZI7" t="n">
        <v/>
      </c>
      <c r="ZJ7" t="n">
        <v/>
      </c>
      <c r="ZK7" t="n">
        <v/>
      </c>
      <c r="ZL7" t="n">
        <v/>
      </c>
      <c r="ZM7" t="n">
        <v/>
      </c>
      <c r="ZN7" t="n">
        <v/>
      </c>
      <c r="ZO7" t="n">
        <v>100</v>
      </c>
      <c r="ZP7" t="n">
        <v/>
      </c>
      <c r="ZQ7" t="n">
        <v/>
      </c>
      <c r="ZR7" t="n">
        <v/>
      </c>
      <c r="ZS7" t="n">
        <v/>
      </c>
      <c r="ZT7" t="n">
        <v/>
      </c>
      <c r="ZU7" t="n">
        <v/>
      </c>
      <c r="ZV7" t="n">
        <v/>
      </c>
      <c r="ZW7" t="n">
        <v>3</v>
      </c>
      <c r="ZX7" t="n">
        <v/>
      </c>
      <c r="ZY7" t="n">
        <v/>
      </c>
      <c r="ZZ7" t="n">
        <v/>
      </c>
      <c r="AAA7" t="n">
        <v/>
      </c>
      <c r="AAB7" t="n">
        <v>1</v>
      </c>
      <c r="AAC7" t="n">
        <v/>
      </c>
      <c r="AAD7" t="n">
        <v/>
      </c>
      <c r="AAE7" t="inlineStr">
        <is>
          <t>Pakan segar (misal: rumput)</t>
        </is>
      </c>
      <c r="AAF7" t="n">
        <v/>
      </c>
      <c r="AAG7" t="n">
        <v/>
      </c>
      <c r="AAH7" t="n">
        <v/>
      </c>
      <c r="AAI7" t="n">
        <v/>
      </c>
      <c r="AAJ7" t="inlineStr">
        <is>
          <t>Pakan kering (misal: konsentrat, silase, pelet)</t>
        </is>
      </c>
      <c r="AAK7" t="n">
        <v/>
      </c>
      <c r="AAL7" t="inlineStr">
        <is>
          <t>Tidak</t>
        </is>
      </c>
      <c r="AAM7" t="n">
        <v/>
      </c>
      <c r="AAN7" t="n">
        <v/>
      </c>
      <c r="AAO7" t="n">
        <v/>
      </c>
      <c r="AAP7" t="n">
        <v/>
      </c>
      <c r="AAQ7" t="n">
        <v/>
      </c>
      <c r="AAR7" t="inlineStr">
        <is>
          <t>Tidak</t>
        </is>
      </c>
      <c r="AAS7" t="inlineStr">
        <is>
          <t>Mengetahui</t>
        </is>
      </c>
      <c r="AAT7" t="inlineStr">
        <is>
          <t>Dibuang ke selokan</t>
        </is>
      </c>
      <c r="AAU7" t="n">
        <v>0</v>
      </c>
      <c r="AAV7" t="n">
        <v>0</v>
      </c>
      <c r="AAW7" t="n">
        <v>0</v>
      </c>
      <c r="AAX7" t="n">
        <v>0</v>
      </c>
      <c r="AAY7" t="n">
        <v>0</v>
      </c>
      <c r="AAZ7" t="n">
        <v>0</v>
      </c>
      <c r="ABA7" t="n">
        <v>1</v>
      </c>
      <c r="ABB7" t="n">
        <v/>
      </c>
      <c r="ABC7" t="n">
        <v/>
      </c>
      <c r="ABD7" t="n">
        <v/>
      </c>
      <c r="ABE7" t="n">
        <v/>
      </c>
      <c r="ABF7" t="n">
        <v/>
      </c>
      <c r="ABG7" t="n">
        <v/>
      </c>
      <c r="ABH7" t="n">
        <v/>
      </c>
      <c r="ABI7" t="n">
        <v/>
      </c>
      <c r="ABJ7" t="n">
        <v/>
      </c>
      <c r="ABK7" t="n">
        <v/>
      </c>
      <c r="ABL7" t="n">
        <v/>
      </c>
      <c r="ABM7" t="n">
        <v/>
      </c>
      <c r="ABN7" t="n">
        <v/>
      </c>
      <c r="ABO7" t="n">
        <v/>
      </c>
      <c r="ABP7" t="n">
        <v/>
      </c>
      <c r="ABQ7" t="n">
        <v/>
      </c>
      <c r="ABR7" t="n">
        <v/>
      </c>
      <c r="ABS7" t="n">
        <v/>
      </c>
      <c r="ABT7" t="n">
        <v/>
      </c>
      <c r="ABU7" t="n">
        <v/>
      </c>
      <c r="ABV7" t="n">
        <v/>
      </c>
      <c r="ABW7" t="n">
        <v/>
      </c>
      <c r="ABX7" t="n">
        <v/>
      </c>
      <c r="ABY7" t="n">
        <v/>
      </c>
      <c r="ABZ7" t="n">
        <v/>
      </c>
      <c r="ACA7" t="n">
        <v/>
      </c>
      <c r="ACB7" t="n">
        <v/>
      </c>
      <c r="ACC7" t="n">
        <v/>
      </c>
      <c r="ACD7" t="n">
        <v/>
      </c>
      <c r="ACE7" t="n">
        <v/>
      </c>
      <c r="ACF7" t="n">
        <v/>
      </c>
      <c r="ACG7" t="n">
        <v/>
      </c>
      <c r="ACH7" t="n">
        <v/>
      </c>
      <c r="ACI7" t="n">
        <v/>
      </c>
      <c r="ACJ7" t="n">
        <v/>
      </c>
      <c r="ACK7" t="inlineStr">
        <is>
          <t>Ladang/sawah terlalu jauh, sulit untuk mengangkut ke sana</t>
        </is>
      </c>
      <c r="ACL7" t="n">
        <v>0</v>
      </c>
      <c r="ACM7" t="n">
        <v>0</v>
      </c>
      <c r="ACN7" t="n">
        <v>0</v>
      </c>
      <c r="ACO7" t="n">
        <v>1</v>
      </c>
      <c r="ACP7" t="n">
        <v>0</v>
      </c>
      <c r="ACQ7" t="n">
        <v>0</v>
      </c>
      <c r="ACR7" t="n">
        <v>0</v>
      </c>
      <c r="ACS7" t="n">
        <v/>
      </c>
      <c r="ACT7" t="inlineStr">
        <is>
          <t>Tidak ada informasi tambahan mengenai sumber bahan baku biogas</t>
        </is>
      </c>
      <c r="ACU7" t="inlineStr">
        <is>
          <t>Manfaat besar dan membantu kehidupan sehari-hari</t>
        </is>
      </c>
      <c r="ACV7" t="inlineStr">
        <is>
          <t>Berkurang</t>
        </is>
      </c>
      <c r="ACW7" t="inlineStr">
        <is>
          <t>Anggota keluarga - Perempuan dewasa</t>
        </is>
      </c>
      <c r="ACX7" t="inlineStr">
        <is>
          <t>Netral/tidak tahu</t>
        </is>
      </c>
      <c r="ACY7" t="inlineStr">
        <is>
          <t>Anggota keluarga - Perempuan dewasa Anggota keluarga - Laki-laki dewasa</t>
        </is>
      </c>
      <c r="ACZ7" t="n">
        <v>1</v>
      </c>
      <c r="ADA7" t="n">
        <v>1</v>
      </c>
      <c r="ADB7" t="n">
        <v>0</v>
      </c>
      <c r="ADC7" t="n">
        <v>0</v>
      </c>
      <c r="ADD7" t="inlineStr">
        <is>
          <t>Puas</t>
        </is>
      </c>
      <c r="ADE7" t="inlineStr">
        <is>
          <t>Puas</t>
        </is>
      </c>
      <c r="ADF7" t="inlineStr">
        <is>
          <t>Puas</t>
        </is>
      </c>
      <c r="ADG7" t="inlineStr">
        <is>
          <t>Sangat puas</t>
        </is>
      </c>
      <c r="ADH7" t="inlineStr">
        <is>
          <t>Ya</t>
        </is>
      </c>
      <c r="ADI7" t="inlineStr">
        <is>
          <t>Kenop kompor biogas</t>
        </is>
      </c>
      <c r="ADJ7" t="inlineStr">
        <is>
          <t>Puas</t>
        </is>
      </c>
      <c r="ADK7" t="n">
        <v/>
      </c>
      <c r="ADL7" t="n">
        <v/>
      </c>
      <c r="ADM7" t="n">
        <v/>
      </c>
      <c r="ADN7" t="n">
        <v/>
      </c>
      <c r="ADO7" t="n">
        <v/>
      </c>
      <c r="ADP7" t="n">
        <v/>
      </c>
      <c r="ADQ7" t="n">
        <v/>
      </c>
      <c r="ADR7" t="n">
        <v/>
      </c>
      <c r="ADS7" t="n">
        <v/>
      </c>
      <c r="ADT7" t="n">
        <v/>
      </c>
      <c r="ADU7" t="inlineStr">
        <is>
          <t>Menghubungi CPO atau pendamping</t>
        </is>
      </c>
      <c r="ADV7" t="n">
        <v>0</v>
      </c>
      <c r="ADW7" t="n">
        <v>0</v>
      </c>
      <c r="ADX7" t="n">
        <v>0</v>
      </c>
      <c r="ADY7" t="n">
        <v>0</v>
      </c>
      <c r="ADZ7" t="n">
        <v>1</v>
      </c>
      <c r="AEA7" t="n">
        <v>0</v>
      </c>
      <c r="AEB7" t="n">
        <v>0</v>
      </c>
      <c r="AEC7" t="n">
        <v>0</v>
      </c>
      <c r="AED7" t="inlineStr">
        <is>
          <t>Menghubungi CPO saat kenop kompor biogas rusak</t>
        </is>
      </c>
      <c r="AEE7" t="inlineStr">
        <is>
          <t>Laki-laki dewasa</t>
        </is>
      </c>
      <c r="AEF7" t="n">
        <v/>
      </c>
      <c r="AEG7" t="inlineStr">
        <is>
          <t>Menelepon atau WA langsung</t>
        </is>
      </c>
      <c r="AEH7" t="n">
        <v/>
      </c>
      <c r="AEI7" t="inlineStr">
        <is>
          <t>Tidak ada</t>
        </is>
      </c>
      <c r="AEJ7" t="inlineStr">
        <is>
          <t>Ya, selalu</t>
        </is>
      </c>
      <c r="AEK7" t="inlineStr">
        <is>
          <t>Pengurangan pengeluaran rumah tangga (bahan bakar minyak, pupuk, dll.) Pasokan energi yang andal Lebih mudah mendapatkan energi Lebih aman Memasak lebih cepat Pengurangan waktu dan tenaga Peningkatan kebersihan kandang ternak Dapat dibayar melalui skema kredit Mendapatkan subsidi</t>
        </is>
      </c>
      <c r="AEL7" t="n">
        <v>1</v>
      </c>
      <c r="AEM7" t="n">
        <v>1</v>
      </c>
      <c r="AEN7" t="n">
        <v>1</v>
      </c>
      <c r="AEO7" t="n">
        <v>1</v>
      </c>
      <c r="AEP7" t="n">
        <v>1</v>
      </c>
      <c r="AEQ7" t="n">
        <v>1</v>
      </c>
      <c r="AER7" t="n">
        <v>1</v>
      </c>
      <c r="AES7" t="n">
        <v>0</v>
      </c>
      <c r="AET7" t="n">
        <v>0</v>
      </c>
      <c r="AEU7" t="n">
        <v>1</v>
      </c>
      <c r="AEV7" t="n">
        <v>1</v>
      </c>
      <c r="AEW7" t="n">
        <v>0</v>
      </c>
      <c r="AEX7" t="n">
        <v/>
      </c>
      <c r="AEY7" t="inlineStr">
        <is>
          <t>Lainnya</t>
        </is>
      </c>
      <c r="AEZ7" t="inlineStr">
        <is>
          <t>Agar mudah membuang kotoran, karena kandang sapi terletak di pemukiman</t>
        </is>
      </c>
      <c r="AFA7" t="inlineStr">
        <is>
          <t>Koperasi</t>
        </is>
      </c>
      <c r="AFB7" t="n">
        <v/>
      </c>
      <c r="AFC7" t="inlineStr">
        <is>
          <t>1770249017501.jpg</t>
        </is>
      </c>
      <c r="AFD7" t="inlineStr">
        <is>
          <t>https://kf.kobotoolbox.org/api/v2/assets/avstPQqLr3Ab3ZdcVTXZ6f/data/672758229/attachments/attQ5cGTGrekFxZQp7bW7cok/</t>
        </is>
      </c>
      <c r="AFE7" t="inlineStr">
        <is>
          <t>1770249007741.jpg</t>
        </is>
      </c>
      <c r="AFF7" t="inlineStr">
        <is>
          <t>https://kf.kobotoolbox.org/api/v2/assets/avstPQqLr3Ab3ZdcVTXZ6f/data/672758229/attachments/atteU6KLesGq99wACyfPsNRu/</t>
        </is>
      </c>
      <c r="AFG7" t="inlineStr">
        <is>
          <t>Solihin/Christina</t>
        </is>
      </c>
      <c r="AFH7" t="n">
        <v/>
      </c>
      <c r="AFI7" t="inlineStr">
        <is>
          <t>G15. Alasan utama mempunyai biodigester adalah agar tidak susah mengolah/membuang kotoran sapi, karena rumah dan kandang sapi terletak di tengah pemukiman.</t>
        </is>
      </c>
    </row>
    <row r="8">
      <c r="A8" s="93" t="n">
        <v>46048</v>
      </c>
      <c r="B8" s="93" t="n">
        <v>46052</v>
      </c>
      <c r="C8" t="inlineStr">
        <is>
          <t>solihin</t>
        </is>
      </c>
      <c r="D8" t="inlineStr">
        <is>
          <t>askorin</t>
        </is>
      </c>
      <c r="E8" t="n">
        <v>81553558109</v>
      </c>
      <c r="F8" t="inlineStr">
        <is>
          <t>-7.8340592 112.8097686 592.5 30.0</t>
        </is>
      </c>
      <c r="G8" t="n">
        <v>-7.8340592</v>
      </c>
      <c r="H8" t="n">
        <v>112.8097686</v>
      </c>
      <c r="I8" t="n">
        <v>592.5</v>
      </c>
      <c r="J8" t="n">
        <v>30</v>
      </c>
      <c r="K8" t="n">
        <v>0</v>
      </c>
      <c r="L8" t="inlineStr">
        <is>
          <t>-7.8340595 112.8097698 592.5 22.7</t>
        </is>
      </c>
      <c r="M8" t="n">
        <v>-7.8340595</v>
      </c>
      <c r="N8" t="n">
        <v>112.8097698</v>
      </c>
      <c r="O8" t="n">
        <v>592.5</v>
      </c>
      <c r="P8" t="n">
        <v>22.7</v>
      </c>
      <c r="Q8" t="n">
        <v>0</v>
      </c>
      <c r="R8" t="inlineStr">
        <is>
          <t>Jawa Timur</t>
        </is>
      </c>
      <c r="S8" t="n">
        <v>0</v>
      </c>
      <c r="T8" t="n">
        <v>0</v>
      </c>
      <c r="U8" t="n">
        <v>0</v>
      </c>
      <c r="V8" t="n">
        <v>0</v>
      </c>
      <c r="W8" t="n">
        <v>0</v>
      </c>
      <c r="X8" t="n">
        <v>1</v>
      </c>
      <c r="Y8" t="n">
        <v>0</v>
      </c>
      <c r="Z8" t="n">
        <v>0</v>
      </c>
      <c r="AA8" t="n">
        <v>0</v>
      </c>
      <c r="AB8" t="n">
        <v>0</v>
      </c>
      <c r="AC8" t="inlineStr">
        <is>
          <t>PASURUAN</t>
        </is>
      </c>
      <c r="AD8" t="inlineStr">
        <is>
          <t>TUTUR</t>
        </is>
      </c>
      <c r="AE8" t="inlineStr">
        <is>
          <t>SUMBERPITU</t>
        </is>
      </c>
      <c r="AF8" t="inlineStr">
        <is>
          <t>KPSP</t>
        </is>
      </c>
      <c r="AG8" t="inlineStr">
        <is>
          <t>SKP0915</t>
        </is>
      </c>
      <c r="AH8" t="n">
        <v>11</v>
      </c>
      <c r="AI8" t="inlineStr">
        <is>
          <t>VPA1</t>
        </is>
      </c>
      <c r="AJ8" t="inlineStr">
        <is>
          <t>Aktif</t>
        </is>
      </c>
      <c r="AK8" t="n">
        <v>38</v>
      </c>
      <c r="AL8" t="inlineStr">
        <is>
          <t>Laki-laki</t>
        </is>
      </c>
      <c r="AM8" t="inlineStr">
        <is>
          <t>Sudah menikah</t>
        </is>
      </c>
      <c r="AN8" t="inlineStr">
        <is>
          <t>SD/Sederajat</t>
        </is>
      </c>
      <c r="AO8" t="inlineStr">
        <is>
          <t>Peternak</t>
        </is>
      </c>
      <c r="AP8" t="n">
        <v>0</v>
      </c>
      <c r="AQ8" t="n">
        <v>1</v>
      </c>
      <c r="AR8" t="n">
        <v>0</v>
      </c>
      <c r="AS8" t="n">
        <v>0</v>
      </c>
      <c r="AT8" t="n">
        <v>0</v>
      </c>
      <c r="AU8" t="n">
        <v>0</v>
      </c>
      <c r="AV8" t="n">
        <v>0</v>
      </c>
      <c r="AW8" t="n">
        <v>0</v>
      </c>
      <c r="AX8" t="n">
        <v/>
      </c>
      <c r="AY8" t="inlineStr">
        <is>
          <t>Lainnya</t>
        </is>
      </c>
      <c r="AZ8" t="n">
        <v>0</v>
      </c>
      <c r="BA8" t="n">
        <v>0</v>
      </c>
      <c r="BB8" t="n">
        <v>0</v>
      </c>
      <c r="BC8" t="n">
        <v>0</v>
      </c>
      <c r="BD8" t="n">
        <v>0</v>
      </c>
      <c r="BE8" t="n">
        <v>0</v>
      </c>
      <c r="BF8" t="n">
        <v>1</v>
      </c>
      <c r="BG8" t="n">
        <v>0</v>
      </c>
      <c r="BH8" t="inlineStr">
        <is>
          <t>Penjahit</t>
        </is>
      </c>
      <c r="BI8" t="inlineStr">
        <is>
          <t>&gt;Rp3.500.000</t>
        </is>
      </c>
      <c r="BJ8" t="n">
        <v>2</v>
      </c>
      <c r="BK8" t="n">
        <v>2</v>
      </c>
      <c r="BL8" t="n">
        <v>2</v>
      </c>
      <c r="BM8" t="n">
        <v>1</v>
      </c>
      <c r="BN8" t="inlineStr">
        <is>
          <t>Milik sendiri</t>
        </is>
      </c>
      <c r="BO8" t="inlineStr">
        <is>
          <t>Permanen (dinding bata dan semen)</t>
        </is>
      </c>
      <c r="BP8" t="n">
        <v>1</v>
      </c>
      <c r="BQ8" t="n">
        <v>0</v>
      </c>
      <c r="BR8" t="n">
        <v>0</v>
      </c>
      <c r="BS8" t="n">
        <v>0</v>
      </c>
      <c r="BT8" t="n">
        <v>0</v>
      </c>
      <c r="BU8" t="n">
        <v/>
      </c>
      <c r="BV8" t="inlineStr">
        <is>
          <t>Keramik/ubin</t>
        </is>
      </c>
      <c r="BW8" t="n">
        <v>0</v>
      </c>
      <c r="BX8" t="n">
        <v>0</v>
      </c>
      <c r="BY8" t="n">
        <v>1</v>
      </c>
      <c r="BZ8" t="n">
        <v>0</v>
      </c>
      <c r="CA8" t="n">
        <v>0</v>
      </c>
      <c r="CB8" t="n">
        <v/>
      </c>
      <c r="CC8" t="inlineStr">
        <is>
          <t>Genting Asbes</t>
        </is>
      </c>
      <c r="CD8" t="n">
        <v>1</v>
      </c>
      <c r="CE8" t="n">
        <v>0</v>
      </c>
      <c r="CF8" t="n">
        <v>0</v>
      </c>
      <c r="CG8" t="n">
        <v>0</v>
      </c>
      <c r="CH8" t="n">
        <v>0</v>
      </c>
      <c r="CI8" t="n">
        <v>1</v>
      </c>
      <c r="CJ8" t="n">
        <v>0</v>
      </c>
      <c r="CK8" t="n">
        <v/>
      </c>
      <c r="CL8" t="inlineStr">
        <is>
          <t>Ya</t>
        </is>
      </c>
      <c r="CM8" t="n">
        <v>2014</v>
      </c>
      <c r="CN8" t="inlineStr">
        <is>
          <t>Fixed-Dome (Kubah Tetap)</t>
        </is>
      </c>
      <c r="CO8" t="inlineStr">
        <is>
          <t>10 m³ (8-9 ekor sapi, ±8 jam memasak/hari, ±80 kg slurry/hari)</t>
        </is>
      </c>
      <c r="CP8" t="inlineStr">
        <is>
          <t>Anggota keluarga - laki-laki</t>
        </is>
      </c>
      <c r="CQ8" t="n">
        <v>0</v>
      </c>
      <c r="CR8" t="n">
        <v>0</v>
      </c>
      <c r="CS8" t="n">
        <v>0</v>
      </c>
      <c r="CT8" t="n">
        <v>0</v>
      </c>
      <c r="CU8" t="n">
        <v>1</v>
      </c>
      <c r="CV8" t="n">
        <v>0</v>
      </c>
      <c r="CW8" t="n">
        <v>0</v>
      </c>
      <c r="CX8" t="n">
        <v>0</v>
      </c>
      <c r="CY8" t="inlineStr">
        <is>
          <t>Anggota keluarga - laki-laki</t>
        </is>
      </c>
      <c r="CZ8" t="n">
        <v>1</v>
      </c>
      <c r="DA8" t="n">
        <v>0</v>
      </c>
      <c r="DB8" t="n">
        <v>0</v>
      </c>
      <c r="DC8" t="n">
        <v/>
      </c>
      <c r="DD8" t="inlineStr">
        <is>
          <t>Anggota keluarga - laki-laki</t>
        </is>
      </c>
      <c r="DE8" t="n">
        <v>1</v>
      </c>
      <c r="DF8" t="n">
        <v>0</v>
      </c>
      <c r="DG8" t="n">
        <v>0</v>
      </c>
      <c r="DH8" t="n">
        <v>0</v>
      </c>
      <c r="DI8" t="n">
        <v/>
      </c>
      <c r="DJ8" t="inlineStr">
        <is>
          <t>Anggota keluarga - laki-laki CPO atau pendamping</t>
        </is>
      </c>
      <c r="DK8" t="n">
        <v>1</v>
      </c>
      <c r="DL8" t="n">
        <v>0</v>
      </c>
      <c r="DM8" t="n">
        <v>1</v>
      </c>
      <c r="DN8" t="n">
        <v>0</v>
      </c>
      <c r="DO8" t="n">
        <v/>
      </c>
      <c r="DP8" t="inlineStr">
        <is>
          <t>Ya</t>
        </is>
      </c>
      <c r="DQ8" t="n">
        <v/>
      </c>
      <c r="DR8" t="n">
        <v/>
      </c>
      <c r="DS8" t="n">
        <v/>
      </c>
      <c r="DT8" t="n">
        <v/>
      </c>
      <c r="DU8" t="n">
        <v/>
      </c>
      <c r="DV8" t="n">
        <v/>
      </c>
      <c r="DW8" t="n">
        <v/>
      </c>
      <c r="DX8" t="n">
        <v/>
      </c>
      <c r="DY8" t="n">
        <v/>
      </c>
      <c r="DZ8" t="n">
        <v/>
      </c>
      <c r="EA8" t="n">
        <v/>
      </c>
      <c r="EB8" t="n">
        <v/>
      </c>
      <c r="EC8" t="n">
        <v/>
      </c>
      <c r="ED8" t="n">
        <v/>
      </c>
      <c r="EE8" t="n">
        <v/>
      </c>
      <c r="EF8" t="n">
        <v/>
      </c>
      <c r="EG8" t="n">
        <v/>
      </c>
      <c r="EH8" t="n">
        <v/>
      </c>
      <c r="EI8" t="inlineStr">
        <is>
          <t>Tidak ada masalah</t>
        </is>
      </c>
      <c r="EJ8" t="n">
        <v>0</v>
      </c>
      <c r="EK8" t="n">
        <v>0</v>
      </c>
      <c r="EL8" t="n">
        <v>0</v>
      </c>
      <c r="EM8" t="n">
        <v>1</v>
      </c>
      <c r="EN8" t="n">
        <v>0</v>
      </c>
      <c r="EO8" t="n">
        <v/>
      </c>
      <c r="EP8" t="inlineStr">
        <is>
          <t>Ya, cukup jelas dan mudah diikuti</t>
        </is>
      </c>
      <c r="EQ8" t="inlineStr">
        <is>
          <t>Pelatihan</t>
        </is>
      </c>
      <c r="ER8" t="inlineStr">
        <is>
          <t>CPO atau pendamping</t>
        </is>
      </c>
      <c r="ES8" t="n">
        <v>1</v>
      </c>
      <c r="ET8" t="n">
        <v>0</v>
      </c>
      <c r="EU8" t="n">
        <v>0</v>
      </c>
      <c r="EV8" t="n">
        <v>0</v>
      </c>
      <c r="EW8" t="n">
        <v/>
      </c>
      <c r="EX8" t="inlineStr">
        <is>
          <t>Anggota keluarga - Laki-laki</t>
        </is>
      </c>
      <c r="EY8" t="n">
        <v>1</v>
      </c>
      <c r="EZ8" t="n">
        <v>0</v>
      </c>
      <c r="FA8" t="n">
        <v>0</v>
      </c>
      <c r="FB8" t="n">
        <v/>
      </c>
      <c r="FC8" t="inlineStr">
        <is>
          <t>Setiap hari</t>
        </is>
      </c>
      <c r="FD8" t="n">
        <v/>
      </c>
      <c r="FE8" t="inlineStr">
        <is>
          <t>Mengetahui</t>
        </is>
      </c>
      <c r="FF8" t="inlineStr">
        <is>
          <t>Selalu (setiap hari)</t>
        </is>
      </c>
      <c r="FG8" t="inlineStr">
        <is>
          <t>Mengetahui</t>
        </is>
      </c>
      <c r="FH8" t="inlineStr">
        <is>
          <t>Cukup sering (2 minggu sekali)</t>
        </is>
      </c>
      <c r="FI8" t="inlineStr">
        <is>
          <t>Mengetahui</t>
        </is>
      </c>
      <c r="FJ8" t="inlineStr">
        <is>
          <t>Selalu (setiap hari)</t>
        </is>
      </c>
      <c r="FK8" t="inlineStr">
        <is>
          <t>Mengetahui</t>
        </is>
      </c>
      <c r="FL8" t="inlineStr">
        <is>
          <t>Jarang (setiap bulan atau lebih)</t>
        </is>
      </c>
      <c r="FM8" t="inlineStr">
        <is>
          <t>Mengetahui</t>
        </is>
      </c>
      <c r="FN8" t="inlineStr">
        <is>
          <t>Jarang (setiap bulan atau lebih)</t>
        </is>
      </c>
      <c r="FO8" t="inlineStr">
        <is>
          <t>Mengetahui</t>
        </is>
      </c>
      <c r="FP8" t="inlineStr">
        <is>
          <t>Sering (setiap minggu)</t>
        </is>
      </c>
      <c r="FQ8" t="inlineStr">
        <is>
          <t>Mengetahui</t>
        </is>
      </c>
      <c r="FR8" t="inlineStr">
        <is>
          <t>Ya</t>
        </is>
      </c>
      <c r="FS8" t="inlineStr">
        <is>
          <t>Mengetahui</t>
        </is>
      </c>
      <c r="FT8" t="inlineStr">
        <is>
          <t>Ya</t>
        </is>
      </c>
      <c r="FU8" t="inlineStr">
        <is>
          <t>Laki-laki dewasa Perempuan dewasa</t>
        </is>
      </c>
      <c r="FV8" t="n">
        <v>1</v>
      </c>
      <c r="FW8" t="n">
        <v>1</v>
      </c>
      <c r="FX8" t="n">
        <v>0</v>
      </c>
      <c r="FY8" t="n">
        <v>0</v>
      </c>
      <c r="FZ8" t="inlineStr">
        <is>
          <t>Memahami</t>
        </is>
      </c>
      <c r="GA8" t="n">
        <v/>
      </c>
      <c r="GB8" t="n">
        <v/>
      </c>
      <c r="GC8" t="n">
        <v/>
      </c>
      <c r="GD8" t="n">
        <v/>
      </c>
      <c r="GE8" t="n">
        <v/>
      </c>
      <c r="GF8" t="n">
        <v/>
      </c>
      <c r="GG8" t="inlineStr">
        <is>
          <t>Selalu</t>
        </is>
      </c>
      <c r="GH8" t="inlineStr">
        <is>
          <t>Ya</t>
        </is>
      </c>
      <c r="GI8" t="inlineStr">
        <is>
          <t>Tetangga Teman/keluarga</t>
        </is>
      </c>
      <c r="GJ8" t="n">
        <v>1</v>
      </c>
      <c r="GK8" t="n">
        <v>1</v>
      </c>
      <c r="GL8" t="n">
        <v>0</v>
      </c>
      <c r="GM8" t="n">
        <v>0</v>
      </c>
      <c r="GN8" t="n">
        <v/>
      </c>
      <c r="GO8" t="n">
        <v>8</v>
      </c>
      <c r="GP8" t="inlineStr">
        <is>
          <t>Penuh (100%)</t>
        </is>
      </c>
      <c r="GQ8" t="inlineStr">
        <is>
          <t>Kayu bakar</t>
        </is>
      </c>
      <c r="GR8" t="n">
        <v>0</v>
      </c>
      <c r="GS8" t="n">
        <v>1</v>
      </c>
      <c r="GT8" t="n">
        <v>0</v>
      </c>
      <c r="GU8" t="n">
        <v>0</v>
      </c>
      <c r="GV8" t="n">
        <v>0</v>
      </c>
      <c r="GW8" t="n">
        <v>0</v>
      </c>
      <c r="GX8" t="n">
        <v>0</v>
      </c>
      <c r="GY8" t="n">
        <v/>
      </c>
      <c r="GZ8" t="inlineStr">
        <is>
          <t>Ya</t>
        </is>
      </c>
      <c r="HA8" t="n">
        <v/>
      </c>
      <c r="HB8" t="n">
        <v/>
      </c>
      <c r="HC8" t="n">
        <v/>
      </c>
      <c r="HD8" t="n">
        <v/>
      </c>
      <c r="HE8" t="n">
        <v/>
      </c>
      <c r="HF8" t="n">
        <v/>
      </c>
      <c r="HG8" t="n">
        <v/>
      </c>
      <c r="HH8" t="n">
        <v/>
      </c>
      <c r="HI8" t="n">
        <v/>
      </c>
      <c r="HJ8" t="n">
        <v/>
      </c>
      <c r="HK8" t="n">
        <v/>
      </c>
      <c r="HL8" t="n">
        <v/>
      </c>
      <c r="HM8" t="n">
        <v/>
      </c>
      <c r="HN8" t="n">
        <v/>
      </c>
      <c r="HO8" t="n">
        <v/>
      </c>
      <c r="HP8" t="n">
        <v/>
      </c>
      <c r="HQ8" t="n">
        <v/>
      </c>
      <c r="HR8" t="n">
        <v/>
      </c>
      <c r="HS8" t="n">
        <v/>
      </c>
      <c r="HT8" t="n">
        <v/>
      </c>
      <c r="HU8" t="n">
        <v/>
      </c>
      <c r="HV8" t="n">
        <v/>
      </c>
      <c r="HW8" t="n">
        <v/>
      </c>
      <c r="HX8" t="n">
        <v/>
      </c>
      <c r="HY8" t="n">
        <v>600</v>
      </c>
      <c r="HZ8" t="n">
        <v>105000</v>
      </c>
      <c r="IA8" t="n">
        <v/>
      </c>
      <c r="IB8" t="n">
        <v/>
      </c>
      <c r="IC8" t="n">
        <v/>
      </c>
      <c r="ID8" t="n">
        <v/>
      </c>
      <c r="IE8" t="n">
        <v/>
      </c>
      <c r="IF8" t="n">
        <v/>
      </c>
      <c r="IG8" t="n">
        <v/>
      </c>
      <c r="IH8" t="n">
        <v/>
      </c>
      <c r="II8" t="n">
        <v/>
      </c>
      <c r="IJ8" t="n">
        <v/>
      </c>
      <c r="IK8" t="inlineStr">
        <is>
          <t>65-80 kg</t>
        </is>
      </c>
      <c r="IL8" t="inlineStr">
        <is>
          <t>&gt;5 jam</t>
        </is>
      </c>
      <c r="IM8" t="inlineStr">
        <is>
          <t>Ya</t>
        </is>
      </c>
      <c r="IN8" t="inlineStr">
        <is>
          <t>Ya</t>
        </is>
      </c>
      <c r="IO8" t="inlineStr">
        <is>
          <t>Lebih bersih</t>
        </is>
      </c>
      <c r="IP8" t="inlineStr">
        <is>
          <t>Tidak pernah</t>
        </is>
      </c>
      <c r="IQ8" t="inlineStr">
        <is>
          <t>Tidak pernah</t>
        </is>
      </c>
      <c r="IR8" t="n">
        <v/>
      </c>
      <c r="IS8" t="n">
        <v/>
      </c>
      <c r="IT8" t="n">
        <v/>
      </c>
      <c r="IU8" t="n">
        <v/>
      </c>
      <c r="IV8" t="n">
        <v/>
      </c>
      <c r="IW8" t="n">
        <v/>
      </c>
      <c r="IX8" t="n">
        <v/>
      </c>
      <c r="IY8" t="n">
        <v/>
      </c>
      <c r="IZ8" t="inlineStr">
        <is>
          <t>Tidak pernah</t>
        </is>
      </c>
      <c r="JA8" t="n">
        <v/>
      </c>
      <c r="JB8" t="n">
        <v/>
      </c>
      <c r="JC8" t="n">
        <v/>
      </c>
      <c r="JD8" t="n">
        <v/>
      </c>
      <c r="JE8" t="n">
        <v/>
      </c>
      <c r="JF8" t="n">
        <v/>
      </c>
      <c r="JG8" t="n">
        <v/>
      </c>
      <c r="JH8" t="n">
        <v/>
      </c>
      <c r="JI8" t="inlineStr">
        <is>
          <t>Tidak pernah</t>
        </is>
      </c>
      <c r="JJ8" t="n">
        <v/>
      </c>
      <c r="JK8" t="n">
        <v/>
      </c>
      <c r="JL8" t="n">
        <v/>
      </c>
      <c r="JM8" t="n">
        <v/>
      </c>
      <c r="JN8" t="n">
        <v/>
      </c>
      <c r="JO8" t="n">
        <v/>
      </c>
      <c r="JP8" t="n">
        <v/>
      </c>
      <c r="JQ8" t="n">
        <v/>
      </c>
      <c r="JR8" t="inlineStr">
        <is>
          <t>Tidak pernah</t>
        </is>
      </c>
      <c r="JS8" t="n">
        <v/>
      </c>
      <c r="JT8" t="n">
        <v/>
      </c>
      <c r="JU8" t="n">
        <v/>
      </c>
      <c r="JV8" t="n">
        <v/>
      </c>
      <c r="JW8" t="n">
        <v/>
      </c>
      <c r="JX8" t="n">
        <v/>
      </c>
      <c r="JY8" t="n">
        <v/>
      </c>
      <c r="JZ8" t="n">
        <v/>
      </c>
      <c r="KA8" t="inlineStr">
        <is>
          <t>Tidak pernah</t>
        </is>
      </c>
      <c r="KB8" t="n">
        <v/>
      </c>
      <c r="KC8" t="n">
        <v/>
      </c>
      <c r="KD8" t="n">
        <v/>
      </c>
      <c r="KE8" t="n">
        <v/>
      </c>
      <c r="KF8" t="n">
        <v/>
      </c>
      <c r="KG8" t="n">
        <v/>
      </c>
      <c r="KH8" t="n">
        <v/>
      </c>
      <c r="KI8" t="n">
        <v/>
      </c>
      <c r="KJ8" t="inlineStr">
        <is>
          <t>Tidak pernah</t>
        </is>
      </c>
      <c r="KK8" t="n">
        <v/>
      </c>
      <c r="KL8" t="n">
        <v/>
      </c>
      <c r="KM8" t="n">
        <v/>
      </c>
      <c r="KN8" t="n">
        <v/>
      </c>
      <c r="KO8" t="n">
        <v/>
      </c>
      <c r="KP8" t="n">
        <v/>
      </c>
      <c r="KQ8" t="n">
        <v/>
      </c>
      <c r="KR8" t="n">
        <v/>
      </c>
      <c r="KS8" t="inlineStr">
        <is>
          <t>Jauh lebih baik</t>
        </is>
      </c>
      <c r="KT8" t="inlineStr">
        <is>
          <t>0-1 kali</t>
        </is>
      </c>
      <c r="KU8" t="inlineStr">
        <is>
          <t>0-1 kali</t>
        </is>
      </c>
      <c r="KV8" t="inlineStr">
        <is>
          <t>Laki-laki dewasa</t>
        </is>
      </c>
      <c r="KW8" t="n">
        <v>1</v>
      </c>
      <c r="KX8" t="n">
        <v>0</v>
      </c>
      <c r="KY8" t="n">
        <v>0</v>
      </c>
      <c r="KZ8" t="n">
        <v>0</v>
      </c>
      <c r="LA8" t="inlineStr">
        <is>
          <t>Cukup membaik</t>
        </is>
      </c>
      <c r="LB8" t="inlineStr">
        <is>
          <t>Cukup membaik</t>
        </is>
      </c>
      <c r="LC8" t="n">
        <v>60</v>
      </c>
      <c r="LD8" t="n">
        <v>7</v>
      </c>
      <c r="LE8" t="n">
        <v>0</v>
      </c>
      <c r="LF8" t="n">
        <v>120</v>
      </c>
      <c r="LG8" t="inlineStr">
        <is>
          <t>Ya</t>
        </is>
      </c>
      <c r="LH8" t="n">
        <v>1000000</v>
      </c>
      <c r="LI8" t="n">
        <v/>
      </c>
      <c r="LJ8" t="inlineStr">
        <is>
          <t>Kebutuhan rumah tangga Tabungan</t>
        </is>
      </c>
      <c r="LK8" t="n">
        <v>1</v>
      </c>
      <c r="LL8" t="n">
        <v>0</v>
      </c>
      <c r="LM8" t="n">
        <v>0</v>
      </c>
      <c r="LN8" t="n">
        <v>0</v>
      </c>
      <c r="LO8" t="n">
        <v>1</v>
      </c>
      <c r="LP8" t="n">
        <v>0</v>
      </c>
      <c r="LQ8" t="n">
        <v>0</v>
      </c>
      <c r="LR8" t="n">
        <v/>
      </c>
      <c r="LS8" t="n">
        <v>7</v>
      </c>
      <c r="LT8" t="n">
        <v>7</v>
      </c>
      <c r="LU8" t="n">
        <v>0</v>
      </c>
      <c r="LV8" t="n">
        <v>5</v>
      </c>
      <c r="LW8" t="n">
        <v>5</v>
      </c>
      <c r="LX8" t="n">
        <v>0</v>
      </c>
      <c r="LY8" t="n">
        <v>5</v>
      </c>
      <c r="LZ8" t="n">
        <v>5</v>
      </c>
      <c r="MA8" t="n">
        <v>0</v>
      </c>
      <c r="MB8" t="inlineStr">
        <is>
          <t>Ya</t>
        </is>
      </c>
      <c r="MC8" t="n">
        <v>60</v>
      </c>
      <c r="MD8" t="n">
        <v>0</v>
      </c>
      <c r="ME8" t="n">
        <v>60</v>
      </c>
      <c r="MF8" t="n">
        <v>0</v>
      </c>
      <c r="MG8" t="n">
        <v>0</v>
      </c>
      <c r="MH8" t="n">
        <v>0</v>
      </c>
      <c r="MI8" t="inlineStr">
        <is>
          <t>Istirahat Lainnya</t>
        </is>
      </c>
      <c r="MJ8" t="n">
        <v>0</v>
      </c>
      <c r="MK8" t="n">
        <v>0</v>
      </c>
      <c r="ML8" t="n">
        <v>1</v>
      </c>
      <c r="MM8" t="n">
        <v>0</v>
      </c>
      <c r="MN8" t="n">
        <v>0</v>
      </c>
      <c r="MO8" t="n">
        <v>1</v>
      </c>
      <c r="MP8" t="inlineStr">
        <is>
          <t>Menjahit</t>
        </is>
      </c>
      <c r="MQ8" t="n">
        <v/>
      </c>
      <c r="MR8" t="inlineStr">
        <is>
          <t>Sdh capek</t>
        </is>
      </c>
      <c r="MS8" t="n">
        <v/>
      </c>
      <c r="MT8" t="inlineStr">
        <is>
          <t>Capek</t>
        </is>
      </c>
      <c r="MU8" t="inlineStr">
        <is>
          <t>Ya, untuk anggota keluarga</t>
        </is>
      </c>
      <c r="MV8" t="inlineStr">
        <is>
          <t>Perawatan sistem biogas</t>
        </is>
      </c>
      <c r="MW8" t="n">
        <v>1</v>
      </c>
      <c r="MX8" t="n">
        <v>0</v>
      </c>
      <c r="MY8" t="n">
        <v>0</v>
      </c>
      <c r="MZ8" t="n">
        <v>0</v>
      </c>
      <c r="NA8" t="n">
        <v/>
      </c>
      <c r="NB8" t="n">
        <v/>
      </c>
      <c r="NC8" t="n">
        <v/>
      </c>
      <c r="ND8" t="n">
        <v/>
      </c>
      <c r="NE8" t="n">
        <v/>
      </c>
      <c r="NF8" t="n">
        <v/>
      </c>
      <c r="NG8" t="n">
        <v/>
      </c>
      <c r="NH8" t="n">
        <v/>
      </c>
      <c r="NI8" t="n">
        <v/>
      </c>
      <c r="NJ8" t="n">
        <v/>
      </c>
      <c r="NK8" t="n">
        <v/>
      </c>
      <c r="NL8" t="inlineStr">
        <is>
          <t>Tidak</t>
        </is>
      </c>
      <c r="NM8" t="inlineStr">
        <is>
          <t>100% kredit atau pinjaman</t>
        </is>
      </c>
      <c r="NN8" t="inlineStr">
        <is>
          <t>9.000.001-11.000.000</t>
        </is>
      </c>
      <c r="NO8" t="n">
        <v/>
      </c>
      <c r="NP8" t="n">
        <v/>
      </c>
      <c r="NQ8" t="inlineStr">
        <is>
          <t>Koperasi</t>
        </is>
      </c>
      <c r="NR8" t="n">
        <v/>
      </c>
      <c r="NS8" t="n">
        <v>56</v>
      </c>
      <c r="NT8" t="inlineStr">
        <is>
          <t>Anggota keluarga - Laki-laki dewasa</t>
        </is>
      </c>
      <c r="NU8" t="n">
        <v/>
      </c>
      <c r="NV8" t="n">
        <v/>
      </c>
      <c r="NW8" t="n">
        <v/>
      </c>
      <c r="NX8" t="inlineStr">
        <is>
          <t>Sangat meningkat</t>
        </is>
      </c>
      <c r="NY8" t="n">
        <v>120</v>
      </c>
      <c r="NZ8" t="n">
        <v>0</v>
      </c>
      <c r="OA8" t="n">
        <v>0</v>
      </c>
      <c r="OB8" t="n">
        <v>0</v>
      </c>
      <c r="OC8" t="n">
        <v>5</v>
      </c>
      <c r="OD8" t="n">
        <v>0</v>
      </c>
      <c r="OE8" t="inlineStr">
        <is>
          <t>Lebih baik</t>
        </is>
      </c>
      <c r="OF8" t="inlineStr">
        <is>
          <t>Lebih baik (beda waktu memasak 5-30 menit, ATAU tidak lagi ada rasa/bau makanan yang berubah, ATAU alasan lainnya)</t>
        </is>
      </c>
      <c r="OG8" t="inlineStr">
        <is>
          <t>Ya</t>
        </is>
      </c>
      <c r="OH8" t="n">
        <v>0</v>
      </c>
      <c r="OI8" t="n">
        <v>10</v>
      </c>
      <c r="OJ8" t="n">
        <v>0</v>
      </c>
      <c r="OK8" t="n">
        <v>0</v>
      </c>
      <c r="OL8" t="n">
        <v>0</v>
      </c>
      <c r="OM8" t="n">
        <v>0</v>
      </c>
      <c r="ON8" t="n">
        <v>0</v>
      </c>
      <c r="OO8" t="n">
        <v>0</v>
      </c>
      <c r="OP8" t="inlineStr">
        <is>
          <t>Sapi perah</t>
        </is>
      </c>
      <c r="OQ8" t="n">
        <v>0</v>
      </c>
      <c r="OR8" t="n">
        <v>1</v>
      </c>
      <c r="OS8" t="n">
        <v>0</v>
      </c>
      <c r="OT8" t="n">
        <v>0</v>
      </c>
      <c r="OU8" t="n">
        <v>0</v>
      </c>
      <c r="OV8" t="n">
        <v>0</v>
      </c>
      <c r="OW8" t="n">
        <v>0</v>
      </c>
      <c r="OX8" t="n">
        <v>0</v>
      </c>
      <c r="OY8" t="n">
        <v>0</v>
      </c>
      <c r="OZ8" t="inlineStr">
        <is>
          <t>Sapi perah</t>
        </is>
      </c>
      <c r="PA8" t="n">
        <v>0</v>
      </c>
      <c r="PB8" t="n">
        <v>1</v>
      </c>
      <c r="PC8" t="n">
        <v>0</v>
      </c>
      <c r="PD8" t="n">
        <v>0</v>
      </c>
      <c r="PE8" t="n">
        <v>0</v>
      </c>
      <c r="PF8" t="n">
        <v>0</v>
      </c>
      <c r="PG8" t="n">
        <v>0</v>
      </c>
      <c r="PH8" t="n">
        <v>0</v>
      </c>
      <c r="PI8" t="n">
        <v>0</v>
      </c>
      <c r="PJ8" t="inlineStr">
        <is>
          <t>Sapi perah</t>
        </is>
      </c>
      <c r="PK8" t="n">
        <v>0</v>
      </c>
      <c r="PL8" t="n">
        <v>1</v>
      </c>
      <c r="PM8" t="n">
        <v>0</v>
      </c>
      <c r="PN8" t="n">
        <v>0</v>
      </c>
      <c r="PO8" t="n">
        <v>0</v>
      </c>
      <c r="PP8" t="n">
        <v>0</v>
      </c>
      <c r="PQ8" t="n">
        <v>0</v>
      </c>
      <c r="PR8" t="n">
        <v>0</v>
      </c>
      <c r="PS8" t="n">
        <v>0</v>
      </c>
      <c r="PT8" t="n">
        <v/>
      </c>
      <c r="PU8" t="n">
        <v/>
      </c>
      <c r="PV8" t="n">
        <v/>
      </c>
      <c r="PW8" t="n">
        <v/>
      </c>
      <c r="PX8" t="n">
        <v/>
      </c>
      <c r="PY8" t="n">
        <v/>
      </c>
      <c r="PZ8" t="n">
        <v/>
      </c>
      <c r="QA8" t="n">
        <v/>
      </c>
      <c r="QB8" t="n">
        <v/>
      </c>
      <c r="QC8" t="n">
        <v/>
      </c>
      <c r="QD8" t="n">
        <v/>
      </c>
      <c r="QE8" t="inlineStr">
        <is>
          <t>1-Disebarkan ke lahan terbuka 4-Lainnya</t>
        </is>
      </c>
      <c r="QF8" t="n">
        <v/>
      </c>
      <c r="QG8" t="n">
        <v/>
      </c>
      <c r="QH8" t="n">
        <v/>
      </c>
      <c r="QI8" t="n">
        <v/>
      </c>
      <c r="QJ8" t="n">
        <v/>
      </c>
      <c r="QK8" t="n">
        <v>1</v>
      </c>
      <c r="QL8" t="n">
        <v>0</v>
      </c>
      <c r="QM8" t="n">
        <v>0</v>
      </c>
      <c r="QN8" t="n">
        <v>1</v>
      </c>
      <c r="QO8" t="inlineStr">
        <is>
          <t>Di angkut sebagian keKopi, pisang</t>
        </is>
      </c>
      <c r="QP8" t="n">
        <v/>
      </c>
      <c r="QQ8" t="n">
        <v/>
      </c>
      <c r="QR8" t="n">
        <v/>
      </c>
      <c r="QS8" t="n">
        <v/>
      </c>
      <c r="QT8" t="n">
        <v/>
      </c>
      <c r="QU8" t="n">
        <v/>
      </c>
      <c r="QV8" t="n">
        <v/>
      </c>
      <c r="QW8" t="n">
        <v/>
      </c>
      <c r="QX8" t="n">
        <v/>
      </c>
      <c r="QY8" t="n">
        <v/>
      </c>
      <c r="QZ8" t="n">
        <v/>
      </c>
      <c r="RA8" t="n">
        <v/>
      </c>
      <c r="RB8" t="n">
        <v/>
      </c>
      <c r="RC8" t="n">
        <v/>
      </c>
      <c r="RD8" t="n">
        <v/>
      </c>
      <c r="RE8" t="n">
        <v/>
      </c>
      <c r="RF8" t="n">
        <v/>
      </c>
      <c r="RG8" t="n">
        <v/>
      </c>
      <c r="RH8" t="n">
        <v/>
      </c>
      <c r="RI8" t="n">
        <v/>
      </c>
      <c r="RJ8" t="n">
        <v/>
      </c>
      <c r="RK8" t="n">
        <v/>
      </c>
      <c r="RL8" t="n">
        <v/>
      </c>
      <c r="RM8" t="n">
        <v/>
      </c>
      <c r="RN8" t="n">
        <v/>
      </c>
      <c r="RO8" t="n">
        <v/>
      </c>
      <c r="RP8" t="n">
        <v/>
      </c>
      <c r="RQ8" t="n">
        <v/>
      </c>
      <c r="RR8" t="n">
        <v/>
      </c>
      <c r="RS8" t="n">
        <v/>
      </c>
      <c r="RT8" t="n">
        <v/>
      </c>
      <c r="RU8" t="n">
        <v/>
      </c>
      <c r="RV8" t="n">
        <v/>
      </c>
      <c r="RW8" t="n">
        <v/>
      </c>
      <c r="RX8" t="n">
        <v/>
      </c>
      <c r="RY8" t="n">
        <v/>
      </c>
      <c r="RZ8" t="n">
        <v/>
      </c>
      <c r="SA8" t="n">
        <v/>
      </c>
      <c r="SB8" t="n">
        <v/>
      </c>
      <c r="SC8" t="n">
        <v/>
      </c>
      <c r="SD8" t="n">
        <v/>
      </c>
      <c r="SE8" t="n">
        <v/>
      </c>
      <c r="SF8" t="n">
        <v/>
      </c>
      <c r="SG8" t="n">
        <v/>
      </c>
      <c r="SH8" t="n">
        <v/>
      </c>
      <c r="SI8" t="n">
        <v/>
      </c>
      <c r="SJ8" t="n">
        <v/>
      </c>
      <c r="SK8" t="n">
        <v/>
      </c>
      <c r="SL8" t="n">
        <v/>
      </c>
      <c r="SM8" t="n">
        <v/>
      </c>
      <c r="SN8" t="n">
        <v/>
      </c>
      <c r="SO8" t="n">
        <v/>
      </c>
      <c r="SP8" t="n">
        <v/>
      </c>
      <c r="SQ8" t="n">
        <v/>
      </c>
      <c r="SR8" t="n">
        <v/>
      </c>
      <c r="SS8" t="n">
        <v/>
      </c>
      <c r="ST8" t="n">
        <v/>
      </c>
      <c r="SU8" t="n">
        <v/>
      </c>
      <c r="SV8" t="n">
        <v/>
      </c>
      <c r="SW8" t="n">
        <v/>
      </c>
      <c r="SX8" t="n">
        <v/>
      </c>
      <c r="SY8" t="n">
        <v/>
      </c>
      <c r="SZ8" t="n">
        <v>4</v>
      </c>
      <c r="TA8" t="n">
        <v/>
      </c>
      <c r="TB8" t="n">
        <v/>
      </c>
      <c r="TC8" t="n">
        <v/>
      </c>
      <c r="TD8" t="n">
        <v/>
      </c>
      <c r="TE8" t="n">
        <v/>
      </c>
      <c r="TF8" t="n">
        <v/>
      </c>
      <c r="TG8" t="n">
        <v/>
      </c>
      <c r="TH8" t="n">
        <v/>
      </c>
      <c r="TI8" t="n">
        <v/>
      </c>
      <c r="TJ8" t="n">
        <v/>
      </c>
      <c r="TK8" t="n">
        <v/>
      </c>
      <c r="TL8" t="n">
        <v/>
      </c>
      <c r="TM8" t="n">
        <v/>
      </c>
      <c r="TN8" t="n">
        <v/>
      </c>
      <c r="TO8" t="n">
        <v/>
      </c>
      <c r="TP8" t="n">
        <v/>
      </c>
      <c r="TQ8" t="n">
        <v/>
      </c>
      <c r="TR8" t="n">
        <v/>
      </c>
      <c r="TS8" t="n">
        <v/>
      </c>
      <c r="TT8" t="n">
        <v/>
      </c>
      <c r="TU8" t="n">
        <v/>
      </c>
      <c r="TV8" t="n">
        <v/>
      </c>
      <c r="TW8" t="n">
        <v/>
      </c>
      <c r="TX8" t="n">
        <v/>
      </c>
      <c r="TY8" t="n">
        <v/>
      </c>
      <c r="TZ8" t="n">
        <v/>
      </c>
      <c r="UA8" t="n">
        <v/>
      </c>
      <c r="UB8" t="n">
        <v/>
      </c>
      <c r="UC8" t="n">
        <v/>
      </c>
      <c r="UD8" t="n">
        <v/>
      </c>
      <c r="UE8" t="n">
        <v/>
      </c>
      <c r="UF8" t="n">
        <v/>
      </c>
      <c r="UG8" t="n">
        <v/>
      </c>
      <c r="UH8" t="n">
        <v/>
      </c>
      <c r="UI8" t="n">
        <v/>
      </c>
      <c r="UJ8" t="n">
        <v/>
      </c>
      <c r="UK8" t="n">
        <v/>
      </c>
      <c r="UL8" t="n">
        <v/>
      </c>
      <c r="UM8" t="n">
        <v/>
      </c>
      <c r="UN8" t="n">
        <v/>
      </c>
      <c r="UO8" t="n">
        <v/>
      </c>
      <c r="UP8" t="n">
        <v/>
      </c>
      <c r="UQ8" t="n">
        <v/>
      </c>
      <c r="UR8" t="n">
        <v/>
      </c>
      <c r="US8" t="n">
        <v/>
      </c>
      <c r="UT8" t="n">
        <v/>
      </c>
      <c r="UU8" t="n">
        <v/>
      </c>
      <c r="UV8" t="inlineStr">
        <is>
          <t>Pemberian pakan di kandang</t>
        </is>
      </c>
      <c r="UW8" t="n">
        <v/>
      </c>
      <c r="UX8" t="n">
        <v/>
      </c>
      <c r="UY8" t="n">
        <v/>
      </c>
      <c r="UZ8" t="n">
        <v/>
      </c>
      <c r="VA8" t="n">
        <v/>
      </c>
      <c r="VB8" t="n">
        <v/>
      </c>
      <c r="VC8" t="n">
        <v/>
      </c>
      <c r="VD8" t="inlineStr">
        <is>
          <t>Sangat jarang (&gt;1 bulan sekali)</t>
        </is>
      </c>
      <c r="VE8" t="n">
        <v/>
      </c>
      <c r="VF8" t="n">
        <v/>
      </c>
      <c r="VG8" t="n">
        <v/>
      </c>
      <c r="VH8" t="n">
        <v/>
      </c>
      <c r="VI8" t="n">
        <v/>
      </c>
      <c r="VJ8" t="n">
        <v/>
      </c>
      <c r="VK8" t="n">
        <v/>
      </c>
      <c r="VL8" t="inlineStr">
        <is>
          <t>Sangat sering (&gt;1 kali sehari)</t>
        </is>
      </c>
      <c r="VM8" t="n">
        <v/>
      </c>
      <c r="VN8" t="n">
        <v/>
      </c>
      <c r="VO8" t="n">
        <v/>
      </c>
      <c r="VP8" t="n">
        <v/>
      </c>
      <c r="VQ8" t="n">
        <v/>
      </c>
      <c r="VR8" t="n">
        <v/>
      </c>
      <c r="VS8" t="n">
        <v/>
      </c>
      <c r="VT8" t="n">
        <v/>
      </c>
      <c r="VU8" t="n">
        <v/>
      </c>
      <c r="VV8" t="n">
        <v/>
      </c>
      <c r="VW8" t="n">
        <v/>
      </c>
      <c r="VX8" t="n">
        <v/>
      </c>
      <c r="VY8" t="n">
        <v/>
      </c>
      <c r="VZ8" t="n">
        <v/>
      </c>
      <c r="WA8" t="n">
        <v/>
      </c>
      <c r="WB8" t="n">
        <v/>
      </c>
      <c r="WC8" t="n">
        <v/>
      </c>
      <c r="WD8" t="n">
        <v/>
      </c>
      <c r="WE8" t="n">
        <v/>
      </c>
      <c r="WF8" t="inlineStr">
        <is>
          <t>6-Digester biogas 3-Disimpan terbuka (dry lot)</t>
        </is>
      </c>
      <c r="WG8" t="n">
        <v/>
      </c>
      <c r="WH8" t="n">
        <v/>
      </c>
      <c r="WI8" t="n">
        <v/>
      </c>
      <c r="WJ8" t="n">
        <v/>
      </c>
      <c r="WK8" t="n">
        <v>0</v>
      </c>
      <c r="WL8" t="n">
        <v>0</v>
      </c>
      <c r="WM8" t="n">
        <v>1</v>
      </c>
      <c r="WN8" t="n">
        <v>0</v>
      </c>
      <c r="WO8" t="n">
        <v>0</v>
      </c>
      <c r="WP8" t="n">
        <v>1</v>
      </c>
      <c r="WQ8" t="n">
        <v>0</v>
      </c>
      <c r="WR8" t="n">
        <v>0</v>
      </c>
      <c r="WS8" t="n">
        <v/>
      </c>
      <c r="WT8" t="n">
        <v/>
      </c>
      <c r="WU8" t="n">
        <v/>
      </c>
      <c r="WV8" t="n">
        <v/>
      </c>
      <c r="WW8" t="n">
        <v/>
      </c>
      <c r="WX8" t="n">
        <v/>
      </c>
      <c r="WY8" t="n">
        <v/>
      </c>
      <c r="WZ8" t="n">
        <v/>
      </c>
      <c r="XA8" t="n">
        <v/>
      </c>
      <c r="XB8" t="n">
        <v/>
      </c>
      <c r="XC8" t="n">
        <v/>
      </c>
      <c r="XD8" t="n">
        <v/>
      </c>
      <c r="XE8" t="n">
        <v/>
      </c>
      <c r="XF8" t="n">
        <v/>
      </c>
      <c r="XG8" t="n">
        <v/>
      </c>
      <c r="XH8" t="n">
        <v/>
      </c>
      <c r="XI8" t="n">
        <v/>
      </c>
      <c r="XJ8" t="n">
        <v/>
      </c>
      <c r="XK8" t="n">
        <v/>
      </c>
      <c r="XL8" t="n">
        <v/>
      </c>
      <c r="XM8" t="n">
        <v/>
      </c>
      <c r="XN8" t="n">
        <v/>
      </c>
      <c r="XO8" t="n">
        <v/>
      </c>
      <c r="XP8" t="n">
        <v/>
      </c>
      <c r="XQ8" t="n">
        <v/>
      </c>
      <c r="XR8" t="n">
        <v/>
      </c>
      <c r="XS8" t="n">
        <v/>
      </c>
      <c r="XT8" t="n">
        <v/>
      </c>
      <c r="XU8" t="n">
        <v/>
      </c>
      <c r="XV8" t="n">
        <v/>
      </c>
      <c r="XW8" t="n">
        <v/>
      </c>
      <c r="XX8" t="n">
        <v/>
      </c>
      <c r="XY8" t="n">
        <v/>
      </c>
      <c r="XZ8" t="n">
        <v/>
      </c>
      <c r="YA8" t="n">
        <v/>
      </c>
      <c r="YB8" t="n">
        <v/>
      </c>
      <c r="YC8" t="n">
        <v/>
      </c>
      <c r="YD8" t="n">
        <v/>
      </c>
      <c r="YE8" t="n">
        <v/>
      </c>
      <c r="YF8" t="n">
        <v/>
      </c>
      <c r="YG8" t="n">
        <v/>
      </c>
      <c r="YH8" t="n">
        <v/>
      </c>
      <c r="YI8" t="n">
        <v/>
      </c>
      <c r="YJ8" t="n">
        <v/>
      </c>
      <c r="YK8" t="n">
        <v/>
      </c>
      <c r="YL8" t="n">
        <v/>
      </c>
      <c r="YM8" t="n">
        <v/>
      </c>
      <c r="YN8" t="n">
        <v/>
      </c>
      <c r="YO8" t="n">
        <v/>
      </c>
      <c r="YP8" t="n">
        <v/>
      </c>
      <c r="YQ8" t="n">
        <v/>
      </c>
      <c r="YR8" t="n">
        <v/>
      </c>
      <c r="YS8" t="n">
        <v/>
      </c>
      <c r="YT8" t="n">
        <v/>
      </c>
      <c r="YU8" t="n">
        <v/>
      </c>
      <c r="YV8" t="n">
        <v/>
      </c>
      <c r="YW8" t="n">
        <v/>
      </c>
      <c r="YX8" t="n">
        <v/>
      </c>
      <c r="YY8" t="n">
        <v/>
      </c>
      <c r="YZ8" t="n">
        <v/>
      </c>
      <c r="ZA8" t="n">
        <v/>
      </c>
      <c r="ZB8" t="n">
        <v/>
      </c>
      <c r="ZC8" t="n">
        <v/>
      </c>
      <c r="ZD8" t="n">
        <v/>
      </c>
      <c r="ZE8" t="n">
        <v/>
      </c>
      <c r="ZF8" t="n">
        <v/>
      </c>
      <c r="ZG8" t="n">
        <v/>
      </c>
      <c r="ZH8" t="n">
        <v/>
      </c>
      <c r="ZI8" t="n">
        <v/>
      </c>
      <c r="ZJ8" t="n">
        <v/>
      </c>
      <c r="ZK8" t="n">
        <v/>
      </c>
      <c r="ZL8" t="n">
        <v/>
      </c>
      <c r="ZM8" t="n">
        <v/>
      </c>
      <c r="ZN8" t="n">
        <v/>
      </c>
      <c r="ZO8" t="n">
        <v>90</v>
      </c>
      <c r="ZP8" t="n">
        <v/>
      </c>
      <c r="ZQ8" t="n">
        <v/>
      </c>
      <c r="ZR8" t="n">
        <v/>
      </c>
      <c r="ZS8" t="n">
        <v/>
      </c>
      <c r="ZT8" t="n">
        <v/>
      </c>
      <c r="ZU8" t="n">
        <v/>
      </c>
      <c r="ZV8" t="n">
        <v/>
      </c>
      <c r="ZW8" t="n">
        <v>3</v>
      </c>
      <c r="ZX8" t="n">
        <v/>
      </c>
      <c r="ZY8" t="n">
        <v/>
      </c>
      <c r="ZZ8" t="n">
        <v/>
      </c>
      <c r="AAA8" t="n">
        <v/>
      </c>
      <c r="AAB8" t="n">
        <v/>
      </c>
      <c r="AAC8" t="n">
        <v/>
      </c>
      <c r="AAD8" t="n">
        <v/>
      </c>
      <c r="AAE8" t="inlineStr">
        <is>
          <t>Pakan segar (misal: rumput)</t>
        </is>
      </c>
      <c r="AAF8" t="n">
        <v/>
      </c>
      <c r="AAG8" t="n">
        <v/>
      </c>
      <c r="AAH8" t="n">
        <v/>
      </c>
      <c r="AAI8" t="n">
        <v/>
      </c>
      <c r="AAJ8" t="n">
        <v/>
      </c>
      <c r="AAK8" t="n">
        <v/>
      </c>
      <c r="AAL8" t="inlineStr">
        <is>
          <t>Tidak</t>
        </is>
      </c>
      <c r="AAM8" t="n">
        <v/>
      </c>
      <c r="AAN8" t="n">
        <v/>
      </c>
      <c r="AAO8" t="n">
        <v/>
      </c>
      <c r="AAP8" t="n">
        <v/>
      </c>
      <c r="AAQ8" t="n">
        <v/>
      </c>
      <c r="AAR8" t="inlineStr">
        <is>
          <t>Ya</t>
        </is>
      </c>
      <c r="AAS8" t="inlineStr">
        <is>
          <t>Mengetahui</t>
        </is>
      </c>
      <c r="AAT8" t="inlineStr">
        <is>
          <t>Digunakan untuk pupuk di lahan pertanian sendiri Dibuang ke selokan Digunakan untuk kegiatan peternakan sendiri</t>
        </is>
      </c>
      <c r="AAU8" t="n">
        <v>1</v>
      </c>
      <c r="AAV8" t="n">
        <v>1</v>
      </c>
      <c r="AAW8" t="n">
        <v>0</v>
      </c>
      <c r="AAX8" t="n">
        <v>0</v>
      </c>
      <c r="AAY8" t="n">
        <v>0</v>
      </c>
      <c r="AAZ8" t="n">
        <v>0</v>
      </c>
      <c r="ABA8" t="n">
        <v>1</v>
      </c>
      <c r="ABB8" t="inlineStr">
        <is>
          <t>Lainnya</t>
        </is>
      </c>
      <c r="ABC8" t="n">
        <v>0</v>
      </c>
      <c r="ABD8" t="n">
        <v>0</v>
      </c>
      <c r="ABE8" t="n">
        <v>0</v>
      </c>
      <c r="ABF8" t="n">
        <v>0</v>
      </c>
      <c r="ABG8" t="n">
        <v>1</v>
      </c>
      <c r="ABH8" t="inlineStr">
        <is>
          <t>Pupuk padat untuk tanaman</t>
        </is>
      </c>
      <c r="ABI8" t="n">
        <v/>
      </c>
      <c r="ABJ8" t="n">
        <v/>
      </c>
      <c r="ABK8" t="n">
        <v/>
      </c>
      <c r="ABL8" t="n">
        <v/>
      </c>
      <c r="ABM8" t="n">
        <v/>
      </c>
      <c r="ABN8" t="n">
        <v/>
      </c>
      <c r="ABO8" t="n">
        <v/>
      </c>
      <c r="ABP8" t="n">
        <v/>
      </c>
      <c r="ABQ8" t="inlineStr">
        <is>
          <t>Kopi, pisang</t>
        </is>
      </c>
      <c r="ABR8" t="inlineStr">
        <is>
          <t>Jarang (1 bulan sekali)</t>
        </is>
      </c>
      <c r="ABS8" t="n">
        <v>2500</v>
      </c>
      <c r="ABT8" t="n">
        <v/>
      </c>
      <c r="ABU8" t="n">
        <v>0</v>
      </c>
      <c r="ABV8" t="n">
        <v>50</v>
      </c>
      <c r="ABW8" t="inlineStr">
        <is>
          <t>Urea</t>
        </is>
      </c>
      <c r="ABX8" t="n">
        <v/>
      </c>
      <c r="ABY8" t="n">
        <v>50</v>
      </c>
      <c r="ABZ8" t="n">
        <v>1800</v>
      </c>
      <c r="ACA8" t="n">
        <v>25</v>
      </c>
      <c r="ACB8" t="n">
        <v>8000</v>
      </c>
      <c r="ACC8" t="n">
        <v>200</v>
      </c>
      <c r="ACD8" t="n">
        <v>350</v>
      </c>
      <c r="ACE8" t="inlineStr">
        <is>
          <t>Ya</t>
        </is>
      </c>
      <c r="ACF8" t="inlineStr">
        <is>
          <t>Cukup meningkat</t>
        </is>
      </c>
      <c r="ACG8" t="inlineStr">
        <is>
          <t>Cukup meningkat</t>
        </is>
      </c>
      <c r="ACH8" t="inlineStr">
        <is>
          <t>Cukup meningkat</t>
        </is>
      </c>
      <c r="ACI8" t="inlineStr">
        <is>
          <t>Cukup meningkat</t>
        </is>
      </c>
      <c r="ACJ8" t="inlineStr">
        <is>
          <t>Cukup meningkat</t>
        </is>
      </c>
      <c r="ACK8" t="inlineStr">
        <is>
          <t>Ladang/sawah terlalu jauh, sulit untuk mengangkut ke sana Tidak punya waktu mengumpulkannya Lebih praktis menggunakan pupuk kimia</t>
        </is>
      </c>
      <c r="ACL8" t="n">
        <v>0</v>
      </c>
      <c r="ACM8" t="n">
        <v>0</v>
      </c>
      <c r="ACN8" t="n">
        <v>1</v>
      </c>
      <c r="ACO8" t="n">
        <v>1</v>
      </c>
      <c r="ACP8" t="n">
        <v>0</v>
      </c>
      <c r="ACQ8" t="n">
        <v>1</v>
      </c>
      <c r="ACR8" t="n">
        <v>0</v>
      </c>
      <c r="ACS8" t="n">
        <v/>
      </c>
      <c r="ACT8" t="inlineStr">
        <is>
          <t>Tidak ada informasi tambahan mengenai sumber bahan baku biogas</t>
        </is>
      </c>
      <c r="ACU8" t="inlineStr">
        <is>
          <t>Manfaat besar/jelas/mengubah kehidupan sehari-hari</t>
        </is>
      </c>
      <c r="ACV8" t="inlineStr">
        <is>
          <t>Berkurang</t>
        </is>
      </c>
      <c r="ACW8" t="inlineStr">
        <is>
          <t>Anggota keluarga - Perempuan dewasa</t>
        </is>
      </c>
      <c r="ACX8" t="inlineStr">
        <is>
          <t>Setuju</t>
        </is>
      </c>
      <c r="ACY8" t="inlineStr">
        <is>
          <t>Anggota keluarga - Perempuan dewasa Anggota keluarga - Laki-laki dewasa</t>
        </is>
      </c>
      <c r="ACZ8" t="n">
        <v>1</v>
      </c>
      <c r="ADA8" t="n">
        <v>1</v>
      </c>
      <c r="ADB8" t="n">
        <v>0</v>
      </c>
      <c r="ADC8" t="n">
        <v>0</v>
      </c>
      <c r="ADD8" t="inlineStr">
        <is>
          <t>Sangat puas</t>
        </is>
      </c>
      <c r="ADE8" t="inlineStr">
        <is>
          <t>Puas</t>
        </is>
      </c>
      <c r="ADF8" t="inlineStr">
        <is>
          <t>Puas</t>
        </is>
      </c>
      <c r="ADG8" t="inlineStr">
        <is>
          <t>Puas</t>
        </is>
      </c>
      <c r="ADH8" t="inlineStr">
        <is>
          <t>Ya</t>
        </is>
      </c>
      <c r="ADI8" t="inlineStr">
        <is>
          <t>Kran dapur, meteran , kompor</t>
        </is>
      </c>
      <c r="ADJ8" t="inlineStr">
        <is>
          <t>Puas</t>
        </is>
      </c>
      <c r="ADK8" t="n">
        <v/>
      </c>
      <c r="ADL8" t="n">
        <v/>
      </c>
      <c r="ADM8" t="n">
        <v/>
      </c>
      <c r="ADN8" t="n">
        <v/>
      </c>
      <c r="ADO8" t="n">
        <v/>
      </c>
      <c r="ADP8" t="n">
        <v/>
      </c>
      <c r="ADQ8" t="n">
        <v/>
      </c>
      <c r="ADR8" t="n">
        <v/>
      </c>
      <c r="ADS8" t="n">
        <v/>
      </c>
      <c r="ADT8" t="n">
        <v/>
      </c>
      <c r="ADU8" t="inlineStr">
        <is>
          <t>Memperbaiki sendiri</t>
        </is>
      </c>
      <c r="ADV8" t="n">
        <v>0</v>
      </c>
      <c r="ADW8" t="n">
        <v>0</v>
      </c>
      <c r="ADX8" t="n">
        <v>0</v>
      </c>
      <c r="ADY8" t="n">
        <v>0</v>
      </c>
      <c r="ADZ8" t="n">
        <v>0</v>
      </c>
      <c r="AEA8" t="n">
        <v>1</v>
      </c>
      <c r="AEB8" t="n">
        <v>0</v>
      </c>
      <c r="AEC8" t="n">
        <v>1</v>
      </c>
      <c r="AED8" t="n">
        <v/>
      </c>
      <c r="AEE8" t="n">
        <v/>
      </c>
      <c r="AEF8" t="n">
        <v/>
      </c>
      <c r="AEG8" t="n">
        <v/>
      </c>
      <c r="AEH8" t="n">
        <v/>
      </c>
      <c r="AEI8" t="inlineStr">
        <is>
          <t>1, pengecekan rutin 2. Subsidi ditambah</t>
        </is>
      </c>
      <c r="AEJ8" t="inlineStr">
        <is>
          <t>Ya, selalu</t>
        </is>
      </c>
      <c r="AEK8" t="inlineStr">
        <is>
          <t>Lebih mudah mendapatkan energi Pengurangan pengeluaran rumah tangga (bahan bakar minyak, pupuk, dll.) Lebih aman Pengurangan waktu dan tenaga Dapur lebih bersih dan bebas asap</t>
        </is>
      </c>
      <c r="AEL8" t="n">
        <v>1</v>
      </c>
      <c r="AEM8" t="n">
        <v>1</v>
      </c>
      <c r="AEN8" t="n">
        <v>0</v>
      </c>
      <c r="AEO8" t="n">
        <v>0</v>
      </c>
      <c r="AEP8" t="n">
        <v>1</v>
      </c>
      <c r="AEQ8" t="n">
        <v>1</v>
      </c>
      <c r="AER8" t="n">
        <v>0</v>
      </c>
      <c r="AES8" t="n">
        <v>0</v>
      </c>
      <c r="AET8" t="n">
        <v>1</v>
      </c>
      <c r="AEU8" t="n">
        <v>0</v>
      </c>
      <c r="AEV8" t="n">
        <v>0</v>
      </c>
      <c r="AEW8" t="n">
        <v>0</v>
      </c>
      <c r="AEX8" t="n">
        <v/>
      </c>
      <c r="AEY8" t="inlineStr">
        <is>
          <t>Memasak lebih aman</t>
        </is>
      </c>
      <c r="AEZ8" t="n">
        <v/>
      </c>
      <c r="AFA8" t="inlineStr">
        <is>
          <t>Koperasi</t>
        </is>
      </c>
      <c r="AFB8" t="n">
        <v/>
      </c>
      <c r="AFC8" t="inlineStr">
        <is>
          <t>1769391390409.jpg</t>
        </is>
      </c>
      <c r="AFD8" t="inlineStr">
        <is>
          <t>https://kf.kobotoolbox.org/api/v2/assets/avstPQqLr3Ab3ZdcVTXZ6f/data/660063659/attachments/attjL4d7Fq2UMghcWK2mCiVe/</t>
        </is>
      </c>
      <c r="AFE8" t="inlineStr">
        <is>
          <t>1769391509277.jpg</t>
        </is>
      </c>
      <c r="AFF8" t="inlineStr">
        <is>
          <t>https://kf.kobotoolbox.org/api/v2/assets/avstPQqLr3Ab3ZdcVTXZ6f/data/660063659/attachments/attwep4QWuVEJv8RtKP3UbeS/</t>
        </is>
      </c>
      <c r="AFG8" t="inlineStr">
        <is>
          <t>Solihin</t>
        </is>
      </c>
      <c r="AFH8" t="n">
        <v/>
      </c>
      <c r="AFI8" t="inlineStr">
        <is>
          <t>B4a1.hrg waktuitu 175/kg, 1pikul 40kgkayu Mindi , asumsi 20 kg per ikat hrg lama</t>
        </is>
      </c>
    </row>
    <row r="9">
      <c r="A9" s="93" t="n">
        <v>46051</v>
      </c>
      <c r="B9" s="93" t="n">
        <v>46054</v>
      </c>
      <c r="C9" t="inlineStr">
        <is>
          <t>solihin</t>
        </is>
      </c>
      <c r="D9" t="inlineStr">
        <is>
          <t>b.sukarsih</t>
        </is>
      </c>
      <c r="E9" t="n">
        <v>82330434552</v>
      </c>
      <c r="F9" t="inlineStr">
        <is>
          <t>-7.9037256 112.7983624 0.0 42.5</t>
        </is>
      </c>
      <c r="G9" t="n">
        <v>-7.9037256</v>
      </c>
      <c r="H9" t="n">
        <v>112.7983624</v>
      </c>
      <c r="I9" t="n">
        <v>0</v>
      </c>
      <c r="J9" t="n">
        <v>42.5</v>
      </c>
      <c r="K9" t="n">
        <v>0</v>
      </c>
      <c r="L9" t="inlineStr">
        <is>
          <t>-7.9037258 112.7983617 0.0 45.6</t>
        </is>
      </c>
      <c r="M9" t="n">
        <v>-7.9037258</v>
      </c>
      <c r="N9" t="n">
        <v>112.7983617</v>
      </c>
      <c r="O9" t="n">
        <v>0</v>
      </c>
      <c r="P9" t="n">
        <v>45.6</v>
      </c>
      <c r="Q9" t="n">
        <v>0</v>
      </c>
      <c r="R9" t="inlineStr">
        <is>
          <t>Jawa Timur</t>
        </is>
      </c>
      <c r="S9" t="n">
        <v>0</v>
      </c>
      <c r="T9" t="n">
        <v>0</v>
      </c>
      <c r="U9" t="n">
        <v>0</v>
      </c>
      <c r="V9" t="n">
        <v>0</v>
      </c>
      <c r="W9" t="n">
        <v>0</v>
      </c>
      <c r="X9" t="n">
        <v>1</v>
      </c>
      <c r="Y9" t="n">
        <v>0</v>
      </c>
      <c r="Z9" t="n">
        <v>0</v>
      </c>
      <c r="AA9" t="n">
        <v>0</v>
      </c>
      <c r="AB9" t="n">
        <v>0</v>
      </c>
      <c r="AC9" t="inlineStr">
        <is>
          <t>PASURUAN</t>
        </is>
      </c>
      <c r="AD9" t="inlineStr">
        <is>
          <t>TUTUR</t>
        </is>
      </c>
      <c r="AE9" t="inlineStr">
        <is>
          <t>GENDRO</t>
        </is>
      </c>
      <c r="AF9" t="inlineStr">
        <is>
          <t>KPSP SETIA KAWAN</t>
        </is>
      </c>
      <c r="AG9" t="inlineStr">
        <is>
          <t>SKP0689</t>
        </is>
      </c>
      <c r="AH9" t="n">
        <v>14</v>
      </c>
      <c r="AI9" t="inlineStr">
        <is>
          <t>VPA1</t>
        </is>
      </c>
      <c r="AJ9" t="inlineStr">
        <is>
          <t>Aktif</t>
        </is>
      </c>
      <c r="AK9" t="n">
        <v>48</v>
      </c>
      <c r="AL9" t="inlineStr">
        <is>
          <t>Perempuan</t>
        </is>
      </c>
      <c r="AM9" t="inlineStr">
        <is>
          <t>Sudah menikah</t>
        </is>
      </c>
      <c r="AN9" t="inlineStr">
        <is>
          <t>SD/Sederajat</t>
        </is>
      </c>
      <c r="AO9" t="inlineStr">
        <is>
          <t>Petani</t>
        </is>
      </c>
      <c r="AP9" t="n">
        <v>1</v>
      </c>
      <c r="AQ9" t="n">
        <v>0</v>
      </c>
      <c r="AR9" t="n">
        <v>0</v>
      </c>
      <c r="AS9" t="n">
        <v>0</v>
      </c>
      <c r="AT9" t="n">
        <v>0</v>
      </c>
      <c r="AU9" t="n">
        <v>0</v>
      </c>
      <c r="AV9" t="n">
        <v>0</v>
      </c>
      <c r="AW9" t="n">
        <v>0</v>
      </c>
      <c r="AX9" t="n">
        <v/>
      </c>
      <c r="AY9" t="inlineStr">
        <is>
          <t>Lainnya</t>
        </is>
      </c>
      <c r="AZ9" t="n">
        <v>0</v>
      </c>
      <c r="BA9" t="n">
        <v>0</v>
      </c>
      <c r="BB9" t="n">
        <v>0</v>
      </c>
      <c r="BC9" t="n">
        <v>0</v>
      </c>
      <c r="BD9" t="n">
        <v>0</v>
      </c>
      <c r="BE9" t="n">
        <v>0</v>
      </c>
      <c r="BF9" t="n">
        <v>1</v>
      </c>
      <c r="BG9" t="n">
        <v>0</v>
      </c>
      <c r="BH9" t="inlineStr">
        <is>
          <t>Toko kelontong</t>
        </is>
      </c>
      <c r="BI9" t="inlineStr">
        <is>
          <t>Rp2.500.000 - Rp3.500.000</t>
        </is>
      </c>
      <c r="BJ9" t="n">
        <v>2</v>
      </c>
      <c r="BK9" t="n">
        <v>1</v>
      </c>
      <c r="BL9" t="n">
        <v>0</v>
      </c>
      <c r="BM9" t="n">
        <v>1</v>
      </c>
      <c r="BN9" t="inlineStr">
        <is>
          <t>Milik sendiri</t>
        </is>
      </c>
      <c r="BO9" t="inlineStr">
        <is>
          <t>Permanen (dinding bata dan semen)</t>
        </is>
      </c>
      <c r="BP9" t="n">
        <v>1</v>
      </c>
      <c r="BQ9" t="n">
        <v>0</v>
      </c>
      <c r="BR9" t="n">
        <v>0</v>
      </c>
      <c r="BS9" t="n">
        <v>0</v>
      </c>
      <c r="BT9" t="n">
        <v>0</v>
      </c>
      <c r="BU9" t="n">
        <v/>
      </c>
      <c r="BV9" t="inlineStr">
        <is>
          <t>Keramik/ubin</t>
        </is>
      </c>
      <c r="BW9" t="n">
        <v>0</v>
      </c>
      <c r="BX9" t="n">
        <v>0</v>
      </c>
      <c r="BY9" t="n">
        <v>1</v>
      </c>
      <c r="BZ9" t="n">
        <v>0</v>
      </c>
      <c r="CA9" t="n">
        <v>0</v>
      </c>
      <c r="CB9" t="n">
        <v/>
      </c>
      <c r="CC9" t="inlineStr">
        <is>
          <t>Genting</t>
        </is>
      </c>
      <c r="CD9" t="n">
        <v>0</v>
      </c>
      <c r="CE9" t="n">
        <v>0</v>
      </c>
      <c r="CF9" t="n">
        <v>0</v>
      </c>
      <c r="CG9" t="n">
        <v>0</v>
      </c>
      <c r="CH9" t="n">
        <v>0</v>
      </c>
      <c r="CI9" t="n">
        <v>1</v>
      </c>
      <c r="CJ9" t="n">
        <v>0</v>
      </c>
      <c r="CK9" t="n">
        <v/>
      </c>
      <c r="CL9" t="inlineStr">
        <is>
          <t>Ya</t>
        </is>
      </c>
      <c r="CM9" t="n">
        <v>2011</v>
      </c>
      <c r="CN9" t="inlineStr">
        <is>
          <t>Fixed-Dome (Kubah Tetap)</t>
        </is>
      </c>
      <c r="CO9" t="inlineStr">
        <is>
          <t>12 m³ (10-11 ekor sapi, ±10 jam memasak/hari, ±100 kg slurry/hari)</t>
        </is>
      </c>
      <c r="CP9" t="inlineStr">
        <is>
          <t>Anggota keluarga - laki-laki</t>
        </is>
      </c>
      <c r="CQ9" t="n">
        <v>0</v>
      </c>
      <c r="CR9" t="n">
        <v>0</v>
      </c>
      <c r="CS9" t="n">
        <v>0</v>
      </c>
      <c r="CT9" t="n">
        <v>0</v>
      </c>
      <c r="CU9" t="n">
        <v>1</v>
      </c>
      <c r="CV9" t="n">
        <v>0</v>
      </c>
      <c r="CW9" t="n">
        <v>0</v>
      </c>
      <c r="CX9" t="n">
        <v>0</v>
      </c>
      <c r="CY9" t="inlineStr">
        <is>
          <t>Anggota keluarga - laki-laki</t>
        </is>
      </c>
      <c r="CZ9" t="n">
        <v>1</v>
      </c>
      <c r="DA9" t="n">
        <v>0</v>
      </c>
      <c r="DB9" t="n">
        <v>0</v>
      </c>
      <c r="DC9" t="n">
        <v/>
      </c>
      <c r="DD9" t="inlineStr">
        <is>
          <t>Anggota keluarga - laki-laki</t>
        </is>
      </c>
      <c r="DE9" t="n">
        <v>1</v>
      </c>
      <c r="DF9" t="n">
        <v>0</v>
      </c>
      <c r="DG9" t="n">
        <v>0</v>
      </c>
      <c r="DH9" t="n">
        <v>0</v>
      </c>
      <c r="DI9" t="n">
        <v/>
      </c>
      <c r="DJ9" t="inlineStr">
        <is>
          <t>Anggota keluarga - laki-laki CPO atau pendamping</t>
        </is>
      </c>
      <c r="DK9" t="n">
        <v>1</v>
      </c>
      <c r="DL9" t="n">
        <v>0</v>
      </c>
      <c r="DM9" t="n">
        <v>1</v>
      </c>
      <c r="DN9" t="n">
        <v>0</v>
      </c>
      <c r="DO9" t="n">
        <v/>
      </c>
      <c r="DP9" t="inlineStr">
        <is>
          <t>Ya</t>
        </is>
      </c>
      <c r="DQ9" t="n">
        <v/>
      </c>
      <c r="DR9" t="n">
        <v/>
      </c>
      <c r="DS9" t="n">
        <v/>
      </c>
      <c r="DT9" t="n">
        <v/>
      </c>
      <c r="DU9" t="n">
        <v/>
      </c>
      <c r="DV9" t="n">
        <v/>
      </c>
      <c r="DW9" t="n">
        <v/>
      </c>
      <c r="DX9" t="n">
        <v/>
      </c>
      <c r="DY9" t="n">
        <v/>
      </c>
      <c r="DZ9" t="n">
        <v/>
      </c>
      <c r="EA9" t="n">
        <v/>
      </c>
      <c r="EB9" t="n">
        <v/>
      </c>
      <c r="EC9" t="n">
        <v/>
      </c>
      <c r="ED9" t="n">
        <v/>
      </c>
      <c r="EE9" t="n">
        <v/>
      </c>
      <c r="EF9" t="n">
        <v/>
      </c>
      <c r="EG9" t="n">
        <v/>
      </c>
      <c r="EH9" t="n">
        <v/>
      </c>
      <c r="EI9" t="inlineStr">
        <is>
          <t>Tidak ada masalah Lainnya</t>
        </is>
      </c>
      <c r="EJ9" t="n">
        <v>0</v>
      </c>
      <c r="EK9" t="n">
        <v>0</v>
      </c>
      <c r="EL9" t="n">
        <v>0</v>
      </c>
      <c r="EM9" t="n">
        <v>1</v>
      </c>
      <c r="EN9" t="n">
        <v>1</v>
      </c>
      <c r="EO9" t="n">
        <v/>
      </c>
      <c r="EP9" t="inlineStr">
        <is>
          <t>Ya, cukup jelas dan mudah diikuti</t>
        </is>
      </c>
      <c r="EQ9" t="inlineStr">
        <is>
          <t>Bukan pelatihan</t>
        </is>
      </c>
      <c r="ER9" t="inlineStr">
        <is>
          <t>CPO atau pendamping</t>
        </is>
      </c>
      <c r="ES9" t="n">
        <v>1</v>
      </c>
      <c r="ET9" t="n">
        <v>0</v>
      </c>
      <c r="EU9" t="n">
        <v>0</v>
      </c>
      <c r="EV9" t="n">
        <v>0</v>
      </c>
      <c r="EW9" t="n">
        <v/>
      </c>
      <c r="EX9" t="inlineStr">
        <is>
          <t>Anggota keluarga - Laki-laki</t>
        </is>
      </c>
      <c r="EY9" t="n">
        <v>1</v>
      </c>
      <c r="EZ9" t="n">
        <v>0</v>
      </c>
      <c r="FA9" t="n">
        <v>0</v>
      </c>
      <c r="FB9" t="n">
        <v/>
      </c>
      <c r="FC9" t="inlineStr">
        <is>
          <t>Setiap hari</t>
        </is>
      </c>
      <c r="FD9" t="n">
        <v/>
      </c>
      <c r="FE9" t="inlineStr">
        <is>
          <t>Mengetahui</t>
        </is>
      </c>
      <c r="FF9" t="inlineStr">
        <is>
          <t>Selalu (setiap hari)</t>
        </is>
      </c>
      <c r="FG9" t="inlineStr">
        <is>
          <t>Mengetahui</t>
        </is>
      </c>
      <c r="FH9" t="inlineStr">
        <is>
          <t>Sering (setiap minggu)</t>
        </is>
      </c>
      <c r="FI9" t="inlineStr">
        <is>
          <t>Mengetahui</t>
        </is>
      </c>
      <c r="FJ9" t="inlineStr">
        <is>
          <t>Selalu (setiap hari)</t>
        </is>
      </c>
      <c r="FK9" t="inlineStr">
        <is>
          <t>Mengetahui</t>
        </is>
      </c>
      <c r="FL9" t="inlineStr">
        <is>
          <t>Jarang (setiap bulan atau lebih)</t>
        </is>
      </c>
      <c r="FM9" t="inlineStr">
        <is>
          <t>Mengetahui</t>
        </is>
      </c>
      <c r="FN9" t="inlineStr">
        <is>
          <t>Jarang (setiap bulan atau lebih)</t>
        </is>
      </c>
      <c r="FO9" t="inlineStr">
        <is>
          <t>Mengetahui</t>
        </is>
      </c>
      <c r="FP9" t="inlineStr">
        <is>
          <t>Jarang (setiap bulan atau lebih)</t>
        </is>
      </c>
      <c r="FQ9" t="inlineStr">
        <is>
          <t>Mengetahui</t>
        </is>
      </c>
      <c r="FR9" t="inlineStr">
        <is>
          <t>Ya</t>
        </is>
      </c>
      <c r="FS9" t="inlineStr">
        <is>
          <t>Mengetahui</t>
        </is>
      </c>
      <c r="FT9" t="inlineStr">
        <is>
          <t>Ya, selalu</t>
        </is>
      </c>
      <c r="FU9" t="inlineStr">
        <is>
          <t>Laki-laki dewasa</t>
        </is>
      </c>
      <c r="FV9" t="n">
        <v>1</v>
      </c>
      <c r="FW9" t="n">
        <v>0</v>
      </c>
      <c r="FX9" t="n">
        <v>0</v>
      </c>
      <c r="FY9" t="n">
        <v>0</v>
      </c>
      <c r="FZ9" t="inlineStr">
        <is>
          <t>Cukup memahami</t>
        </is>
      </c>
      <c r="GA9" t="inlineStr">
        <is>
          <t>Lainnya</t>
        </is>
      </c>
      <c r="GB9" t="n">
        <v>0</v>
      </c>
      <c r="GC9" t="n">
        <v>0</v>
      </c>
      <c r="GD9" t="n">
        <v>0</v>
      </c>
      <c r="GE9" t="n">
        <v>1</v>
      </c>
      <c r="GF9" t="inlineStr">
        <is>
          <t>Tukang</t>
        </is>
      </c>
      <c r="GG9" t="inlineStr">
        <is>
          <t>Selalu</t>
        </is>
      </c>
      <c r="GH9" t="inlineStr">
        <is>
          <t>Ya</t>
        </is>
      </c>
      <c r="GI9" t="inlineStr">
        <is>
          <t>Teman/keluarga Tetangga</t>
        </is>
      </c>
      <c r="GJ9" t="n">
        <v>1</v>
      </c>
      <c r="GK9" t="n">
        <v>1</v>
      </c>
      <c r="GL9" t="n">
        <v>0</v>
      </c>
      <c r="GM9" t="n">
        <v>0</v>
      </c>
      <c r="GN9" t="n">
        <v/>
      </c>
      <c r="GO9" t="n">
        <v>8</v>
      </c>
      <c r="GP9" t="inlineStr">
        <is>
          <t>Sebagian</t>
        </is>
      </c>
      <c r="GQ9" t="inlineStr">
        <is>
          <t>Minyak tanah Kayu bakar</t>
        </is>
      </c>
      <c r="GR9" t="n">
        <v>0</v>
      </c>
      <c r="GS9" t="n">
        <v>1</v>
      </c>
      <c r="GT9" t="n">
        <v>1</v>
      </c>
      <c r="GU9" t="n">
        <v>0</v>
      </c>
      <c r="GV9" t="n">
        <v>0</v>
      </c>
      <c r="GW9" t="n">
        <v>0</v>
      </c>
      <c r="GX9" t="n">
        <v>0</v>
      </c>
      <c r="GY9" t="n">
        <v/>
      </c>
      <c r="GZ9" t="inlineStr">
        <is>
          <t>Ya</t>
        </is>
      </c>
      <c r="HA9" t="n">
        <v/>
      </c>
      <c r="HB9" t="n">
        <v/>
      </c>
      <c r="HC9" t="n">
        <v/>
      </c>
      <c r="HD9" t="n">
        <v/>
      </c>
      <c r="HE9" t="n">
        <v/>
      </c>
      <c r="HF9" t="n">
        <v/>
      </c>
      <c r="HG9" t="n">
        <v/>
      </c>
      <c r="HH9" t="n">
        <v/>
      </c>
      <c r="HI9" t="n">
        <v/>
      </c>
      <c r="HJ9" t="n">
        <v/>
      </c>
      <c r="HK9" t="n">
        <v/>
      </c>
      <c r="HL9" t="n">
        <v/>
      </c>
      <c r="HM9" t="n">
        <v/>
      </c>
      <c r="HN9" t="n">
        <v/>
      </c>
      <c r="HO9" t="n">
        <v/>
      </c>
      <c r="HP9" t="n">
        <v/>
      </c>
      <c r="HQ9" t="n">
        <v/>
      </c>
      <c r="HR9" t="n">
        <v/>
      </c>
      <c r="HS9" t="n">
        <v/>
      </c>
      <c r="HT9" t="n">
        <v/>
      </c>
      <c r="HU9" t="n">
        <v/>
      </c>
      <c r="HV9" t="n">
        <v/>
      </c>
      <c r="HW9" t="n">
        <v/>
      </c>
      <c r="HX9" t="n">
        <v/>
      </c>
      <c r="HY9" t="n">
        <v>1185</v>
      </c>
      <c r="HZ9" t="n">
        <v>592500</v>
      </c>
      <c r="IA9" t="n">
        <v/>
      </c>
      <c r="IB9" t="n">
        <v/>
      </c>
      <c r="IC9" t="n">
        <v/>
      </c>
      <c r="ID9" t="n">
        <v/>
      </c>
      <c r="IE9" t="n">
        <v/>
      </c>
      <c r="IF9" t="n">
        <v/>
      </c>
      <c r="IG9" t="n">
        <v/>
      </c>
      <c r="IH9" t="n">
        <v/>
      </c>
      <c r="II9" t="n">
        <v>60</v>
      </c>
      <c r="IJ9" t="n">
        <v>72000</v>
      </c>
      <c r="IK9" t="inlineStr">
        <is>
          <t>80-100 kg</t>
        </is>
      </c>
      <c r="IL9" t="inlineStr">
        <is>
          <t>&gt;5 jam</t>
        </is>
      </c>
      <c r="IM9" t="inlineStr">
        <is>
          <t>Ya</t>
        </is>
      </c>
      <c r="IN9" t="inlineStr">
        <is>
          <t>Ya</t>
        </is>
      </c>
      <c r="IO9" t="inlineStr">
        <is>
          <t>Lebih bersih</t>
        </is>
      </c>
      <c r="IP9" t="inlineStr">
        <is>
          <t>Tidak pernah</t>
        </is>
      </c>
      <c r="IQ9" t="inlineStr">
        <is>
          <t>Tidak pernah</t>
        </is>
      </c>
      <c r="IR9" t="n">
        <v/>
      </c>
      <c r="IS9" t="n">
        <v/>
      </c>
      <c r="IT9" t="n">
        <v/>
      </c>
      <c r="IU9" t="n">
        <v/>
      </c>
      <c r="IV9" t="n">
        <v/>
      </c>
      <c r="IW9" t="n">
        <v/>
      </c>
      <c r="IX9" t="n">
        <v/>
      </c>
      <c r="IY9" t="n">
        <v/>
      </c>
      <c r="IZ9" t="inlineStr">
        <is>
          <t>Tidak pernah</t>
        </is>
      </c>
      <c r="JA9" t="n">
        <v/>
      </c>
      <c r="JB9" t="n">
        <v/>
      </c>
      <c r="JC9" t="n">
        <v/>
      </c>
      <c r="JD9" t="n">
        <v/>
      </c>
      <c r="JE9" t="n">
        <v/>
      </c>
      <c r="JF9" t="n">
        <v/>
      </c>
      <c r="JG9" t="n">
        <v/>
      </c>
      <c r="JH9" t="n">
        <v/>
      </c>
      <c r="JI9" t="inlineStr">
        <is>
          <t>Tidak pernah</t>
        </is>
      </c>
      <c r="JJ9" t="n">
        <v/>
      </c>
      <c r="JK9" t="n">
        <v/>
      </c>
      <c r="JL9" t="n">
        <v/>
      </c>
      <c r="JM9" t="n">
        <v/>
      </c>
      <c r="JN9" t="n">
        <v/>
      </c>
      <c r="JO9" t="n">
        <v/>
      </c>
      <c r="JP9" t="n">
        <v/>
      </c>
      <c r="JQ9" t="n">
        <v/>
      </c>
      <c r="JR9" t="inlineStr">
        <is>
          <t>Tidak pernah</t>
        </is>
      </c>
      <c r="JS9" t="n">
        <v/>
      </c>
      <c r="JT9" t="n">
        <v/>
      </c>
      <c r="JU9" t="n">
        <v/>
      </c>
      <c r="JV9" t="n">
        <v/>
      </c>
      <c r="JW9" t="n">
        <v/>
      </c>
      <c r="JX9" t="n">
        <v/>
      </c>
      <c r="JY9" t="n">
        <v/>
      </c>
      <c r="JZ9" t="n">
        <v/>
      </c>
      <c r="KA9" t="inlineStr">
        <is>
          <t>Tidak pernah</t>
        </is>
      </c>
      <c r="KB9" t="n">
        <v/>
      </c>
      <c r="KC9" t="n">
        <v/>
      </c>
      <c r="KD9" t="n">
        <v/>
      </c>
      <c r="KE9" t="n">
        <v/>
      </c>
      <c r="KF9" t="n">
        <v/>
      </c>
      <c r="KG9" t="n">
        <v/>
      </c>
      <c r="KH9" t="n">
        <v/>
      </c>
      <c r="KI9" t="n">
        <v/>
      </c>
      <c r="KJ9" t="inlineStr">
        <is>
          <t>Tidak pernah</t>
        </is>
      </c>
      <c r="KK9" t="n">
        <v/>
      </c>
      <c r="KL9" t="n">
        <v/>
      </c>
      <c r="KM9" t="n">
        <v/>
      </c>
      <c r="KN9" t="n">
        <v/>
      </c>
      <c r="KO9" t="n">
        <v/>
      </c>
      <c r="KP9" t="n">
        <v/>
      </c>
      <c r="KQ9" t="n">
        <v/>
      </c>
      <c r="KR9" t="n">
        <v/>
      </c>
      <c r="KS9" t="inlineStr">
        <is>
          <t>Cukup membaik</t>
        </is>
      </c>
      <c r="KT9" t="inlineStr">
        <is>
          <t>0-1 kali</t>
        </is>
      </c>
      <c r="KU9" t="inlineStr">
        <is>
          <t>0-1 kali</t>
        </is>
      </c>
      <c r="KV9" t="inlineStr">
        <is>
          <t>Perempuan dewasa</t>
        </is>
      </c>
      <c r="KW9" t="n">
        <v>0</v>
      </c>
      <c r="KX9" t="n">
        <v>1</v>
      </c>
      <c r="KY9" t="n">
        <v>0</v>
      </c>
      <c r="KZ9" t="n">
        <v>0</v>
      </c>
      <c r="LA9" t="inlineStr">
        <is>
          <t>Cukup membaik</t>
        </is>
      </c>
      <c r="LB9" t="inlineStr">
        <is>
          <t>Cukup membaik</t>
        </is>
      </c>
      <c r="LC9" t="n">
        <v>0</v>
      </c>
      <c r="LD9" t="n">
        <v>6</v>
      </c>
      <c r="LE9" t="n">
        <v>12</v>
      </c>
      <c r="LF9" t="n">
        <v>0</v>
      </c>
      <c r="LG9" t="inlineStr">
        <is>
          <t>Ya</t>
        </is>
      </c>
      <c r="LH9" t="n">
        <v>300000</v>
      </c>
      <c r="LI9" t="n">
        <v/>
      </c>
      <c r="LJ9" t="inlineStr">
        <is>
          <t>Kebutuhan rumah tangga</t>
        </is>
      </c>
      <c r="LK9" t="n">
        <v>0</v>
      </c>
      <c r="LL9" t="n">
        <v>0</v>
      </c>
      <c r="LM9" t="n">
        <v>0</v>
      </c>
      <c r="LN9" t="n">
        <v>0</v>
      </c>
      <c r="LO9" t="n">
        <v>1</v>
      </c>
      <c r="LP9" t="n">
        <v>0</v>
      </c>
      <c r="LQ9" t="n">
        <v>0</v>
      </c>
      <c r="LR9" t="n">
        <v/>
      </c>
      <c r="LS9" t="n">
        <v>15</v>
      </c>
      <c r="LT9" t="n">
        <v>0</v>
      </c>
      <c r="LU9" t="n">
        <v>0</v>
      </c>
      <c r="LV9" t="n">
        <v>10</v>
      </c>
      <c r="LW9" t="n">
        <v>0</v>
      </c>
      <c r="LX9" t="n">
        <v>0</v>
      </c>
      <c r="LY9" t="n">
        <v>5</v>
      </c>
      <c r="LZ9" t="n">
        <v>0</v>
      </c>
      <c r="MA9" t="n">
        <v>0</v>
      </c>
      <c r="MB9" t="inlineStr">
        <is>
          <t>Ya</t>
        </is>
      </c>
      <c r="MC9" t="n">
        <v>60</v>
      </c>
      <c r="MD9" t="n">
        <v>60</v>
      </c>
      <c r="ME9" t="n">
        <v>60</v>
      </c>
      <c r="MF9" t="n">
        <v>30</v>
      </c>
      <c r="MG9" t="n">
        <v>0</v>
      </c>
      <c r="MH9" t="n">
        <v>0</v>
      </c>
      <c r="MI9" t="inlineStr">
        <is>
          <t>Istirahat Bekerja</t>
        </is>
      </c>
      <c r="MJ9" t="n">
        <v>0</v>
      </c>
      <c r="MK9" t="n">
        <v>0</v>
      </c>
      <c r="ML9" t="n">
        <v>1</v>
      </c>
      <c r="MM9" t="n">
        <v>0</v>
      </c>
      <c r="MN9" t="n">
        <v>1</v>
      </c>
      <c r="MO9" t="n">
        <v>0</v>
      </c>
      <c r="MP9" t="n">
        <v/>
      </c>
      <c r="MQ9" t="inlineStr">
        <is>
          <t>Toko kelontong</t>
        </is>
      </c>
      <c r="MR9" t="n">
        <v/>
      </c>
      <c r="MS9" t="n">
        <v/>
      </c>
      <c r="MT9" t="inlineStr">
        <is>
          <t>Sdh capek lelah</t>
        </is>
      </c>
      <c r="MU9" t="inlineStr">
        <is>
          <t>Tidak</t>
        </is>
      </c>
      <c r="MV9" t="n">
        <v/>
      </c>
      <c r="MW9" t="n">
        <v/>
      </c>
      <c r="MX9" t="n">
        <v/>
      </c>
      <c r="MY9" t="n">
        <v/>
      </c>
      <c r="MZ9" t="n">
        <v/>
      </c>
      <c r="NA9" t="n">
        <v/>
      </c>
      <c r="NB9" t="n">
        <v/>
      </c>
      <c r="NC9" t="n">
        <v/>
      </c>
      <c r="ND9" t="n">
        <v/>
      </c>
      <c r="NE9" t="n">
        <v/>
      </c>
      <c r="NF9" t="n">
        <v/>
      </c>
      <c r="NG9" t="n">
        <v/>
      </c>
      <c r="NH9" t="n">
        <v/>
      </c>
      <c r="NI9" t="n">
        <v/>
      </c>
      <c r="NJ9" t="n">
        <v/>
      </c>
      <c r="NK9" t="n">
        <v/>
      </c>
      <c r="NL9" t="inlineStr">
        <is>
          <t>Tidak</t>
        </is>
      </c>
      <c r="NM9" t="inlineStr">
        <is>
          <t>100% kredit atau pinjaman</t>
        </is>
      </c>
      <c r="NN9" t="inlineStr">
        <is>
          <t>&gt;11.000.001</t>
        </is>
      </c>
      <c r="NO9" t="n">
        <v/>
      </c>
      <c r="NP9" t="n">
        <v/>
      </c>
      <c r="NQ9" t="inlineStr">
        <is>
          <t>Koperasi</t>
        </is>
      </c>
      <c r="NR9" t="n">
        <v/>
      </c>
      <c r="NS9" t="n">
        <v>60</v>
      </c>
      <c r="NT9" t="inlineStr">
        <is>
          <t>Anggota keluarga - Laki-laki dewasa</t>
        </is>
      </c>
      <c r="NU9" t="n">
        <v/>
      </c>
      <c r="NV9" t="n">
        <v/>
      </c>
      <c r="NW9" t="n">
        <v/>
      </c>
      <c r="NX9" t="inlineStr">
        <is>
          <t>Sedikit meningkat</t>
        </is>
      </c>
      <c r="NY9" t="n">
        <v>180</v>
      </c>
      <c r="NZ9" t="n">
        <v>0</v>
      </c>
      <c r="OA9" t="n">
        <v>0</v>
      </c>
      <c r="OB9" t="n">
        <v>10</v>
      </c>
      <c r="OC9" t="n">
        <v>10</v>
      </c>
      <c r="OD9" t="n">
        <v>0</v>
      </c>
      <c r="OE9" t="inlineStr">
        <is>
          <t>Lebih baik</t>
        </is>
      </c>
      <c r="OF9" t="inlineStr">
        <is>
          <t>Lebih baik (beda waktu memasak 5-30 menit, ATAU tidak lagi ada rasa/bau makanan yang berubah, ATAU alasan lainnya)</t>
        </is>
      </c>
      <c r="OG9" t="inlineStr">
        <is>
          <t>Ya</t>
        </is>
      </c>
      <c r="OH9" t="n">
        <v>0</v>
      </c>
      <c r="OI9" t="n">
        <v>5</v>
      </c>
      <c r="OJ9" t="n">
        <v>0</v>
      </c>
      <c r="OK9" t="n">
        <v>0</v>
      </c>
      <c r="OL9" t="n">
        <v>0</v>
      </c>
      <c r="OM9" t="n">
        <v>0</v>
      </c>
      <c r="ON9" t="n">
        <v>5</v>
      </c>
      <c r="OO9" t="n">
        <v>0</v>
      </c>
      <c r="OP9" t="inlineStr">
        <is>
          <t>Sapi perah Ayam</t>
        </is>
      </c>
      <c r="OQ9" t="n">
        <v>0</v>
      </c>
      <c r="OR9" t="n">
        <v>1</v>
      </c>
      <c r="OS9" t="n">
        <v>0</v>
      </c>
      <c r="OT9" t="n">
        <v>0</v>
      </c>
      <c r="OU9" t="n">
        <v>0</v>
      </c>
      <c r="OV9" t="n">
        <v>0</v>
      </c>
      <c r="OW9" t="n">
        <v>1</v>
      </c>
      <c r="OX9" t="n">
        <v>0</v>
      </c>
      <c r="OY9" t="n">
        <v>0</v>
      </c>
      <c r="OZ9" t="inlineStr">
        <is>
          <t>Sapi perah Ayam</t>
        </is>
      </c>
      <c r="PA9" t="n">
        <v>0</v>
      </c>
      <c r="PB9" t="n">
        <v>1</v>
      </c>
      <c r="PC9" t="n">
        <v>0</v>
      </c>
      <c r="PD9" t="n">
        <v>0</v>
      </c>
      <c r="PE9" t="n">
        <v>0</v>
      </c>
      <c r="PF9" t="n">
        <v>0</v>
      </c>
      <c r="PG9" t="n">
        <v>1</v>
      </c>
      <c r="PH9" t="n">
        <v>0</v>
      </c>
      <c r="PI9" t="n">
        <v>0</v>
      </c>
      <c r="PJ9" t="inlineStr">
        <is>
          <t>Sapi perah Ayam</t>
        </is>
      </c>
      <c r="PK9" t="n">
        <v>0</v>
      </c>
      <c r="PL9" t="n">
        <v>1</v>
      </c>
      <c r="PM9" t="n">
        <v>0</v>
      </c>
      <c r="PN9" t="n">
        <v>0</v>
      </c>
      <c r="PO9" t="n">
        <v>0</v>
      </c>
      <c r="PP9" t="n">
        <v>0</v>
      </c>
      <c r="PQ9" t="n">
        <v>1</v>
      </c>
      <c r="PR9" t="n">
        <v>0</v>
      </c>
      <c r="PS9" t="n">
        <v>0</v>
      </c>
      <c r="PT9" t="n">
        <v/>
      </c>
      <c r="PU9" t="n">
        <v/>
      </c>
      <c r="PV9" t="n">
        <v/>
      </c>
      <c r="PW9" t="n">
        <v/>
      </c>
      <c r="PX9" t="n">
        <v/>
      </c>
      <c r="PY9" t="n">
        <v/>
      </c>
      <c r="PZ9" t="n">
        <v/>
      </c>
      <c r="QA9" t="n">
        <v/>
      </c>
      <c r="QB9" t="n">
        <v/>
      </c>
      <c r="QC9" t="n">
        <v/>
      </c>
      <c r="QD9" t="n">
        <v/>
      </c>
      <c r="QE9" t="inlineStr">
        <is>
          <t>1-Disebarkan ke lahan terbuka 4-Lainnya</t>
        </is>
      </c>
      <c r="QF9" t="n">
        <v>0</v>
      </c>
      <c r="QG9" t="n">
        <v>0</v>
      </c>
      <c r="QH9" t="n">
        <v>0</v>
      </c>
      <c r="QI9" t="n">
        <v>0</v>
      </c>
      <c r="QJ9" t="n">
        <v>0</v>
      </c>
      <c r="QK9" t="n">
        <v>1</v>
      </c>
      <c r="QL9" t="n">
        <v>0</v>
      </c>
      <c r="QM9" t="n">
        <v>0</v>
      </c>
      <c r="QN9" t="n">
        <v>1</v>
      </c>
      <c r="QO9" t="inlineStr">
        <is>
          <t>Dibawa ke ladang dipikul</t>
        </is>
      </c>
      <c r="QP9" t="n">
        <v/>
      </c>
      <c r="QQ9" t="n">
        <v/>
      </c>
      <c r="QR9" t="n">
        <v/>
      </c>
      <c r="QS9" t="n">
        <v/>
      </c>
      <c r="QT9" t="n">
        <v/>
      </c>
      <c r="QU9" t="n">
        <v/>
      </c>
      <c r="QV9" t="n">
        <v/>
      </c>
      <c r="QW9" t="n">
        <v/>
      </c>
      <c r="QX9" t="n">
        <v/>
      </c>
      <c r="QY9" t="n">
        <v/>
      </c>
      <c r="QZ9" t="n">
        <v/>
      </c>
      <c r="RA9" t="n">
        <v/>
      </c>
      <c r="RB9" t="n">
        <v/>
      </c>
      <c r="RC9" t="n">
        <v/>
      </c>
      <c r="RD9" t="n">
        <v/>
      </c>
      <c r="RE9" t="n">
        <v/>
      </c>
      <c r="RF9" t="n">
        <v/>
      </c>
      <c r="RG9" t="n">
        <v/>
      </c>
      <c r="RH9" t="n">
        <v/>
      </c>
      <c r="RI9" t="n">
        <v/>
      </c>
      <c r="RJ9" t="n">
        <v/>
      </c>
      <c r="RK9" t="n">
        <v/>
      </c>
      <c r="RL9" t="n">
        <v/>
      </c>
      <c r="RM9" t="n">
        <v/>
      </c>
      <c r="RN9" t="n">
        <v/>
      </c>
      <c r="RO9" t="n">
        <v/>
      </c>
      <c r="RP9" t="n">
        <v/>
      </c>
      <c r="RQ9" t="n">
        <v/>
      </c>
      <c r="RR9" t="n">
        <v/>
      </c>
      <c r="RS9" t="n">
        <v/>
      </c>
      <c r="RT9" t="n">
        <v/>
      </c>
      <c r="RU9" t="n">
        <v/>
      </c>
      <c r="RV9" t="n">
        <v/>
      </c>
      <c r="RW9" t="n">
        <v/>
      </c>
      <c r="RX9" t="n">
        <v/>
      </c>
      <c r="RY9" t="n">
        <v/>
      </c>
      <c r="RZ9" t="n">
        <v/>
      </c>
      <c r="SA9" t="n">
        <v/>
      </c>
      <c r="SB9" t="n">
        <v/>
      </c>
      <c r="SC9" t="inlineStr">
        <is>
          <t>1-Disebarkan ke lahan terbuka</t>
        </is>
      </c>
      <c r="SD9" t="n">
        <v>0</v>
      </c>
      <c r="SE9" t="n">
        <v>0</v>
      </c>
      <c r="SF9" t="n">
        <v>0</v>
      </c>
      <c r="SG9" t="n">
        <v>0</v>
      </c>
      <c r="SH9" t="n">
        <v>0</v>
      </c>
      <c r="SI9" t="n">
        <v>1</v>
      </c>
      <c r="SJ9" t="n">
        <v>0</v>
      </c>
      <c r="SK9" t="n">
        <v>0</v>
      </c>
      <c r="SL9" t="n">
        <v>0</v>
      </c>
      <c r="SM9" t="n">
        <v/>
      </c>
      <c r="SN9" t="n">
        <v/>
      </c>
      <c r="SO9" t="n">
        <v/>
      </c>
      <c r="SP9" t="n">
        <v/>
      </c>
      <c r="SQ9" t="n">
        <v/>
      </c>
      <c r="SR9" t="n">
        <v/>
      </c>
      <c r="SS9" t="n">
        <v/>
      </c>
      <c r="ST9" t="n">
        <v/>
      </c>
      <c r="SU9" t="n">
        <v/>
      </c>
      <c r="SV9" t="n">
        <v/>
      </c>
      <c r="SW9" t="n">
        <v/>
      </c>
      <c r="SX9" t="n">
        <v/>
      </c>
      <c r="SY9" t="n">
        <v/>
      </c>
      <c r="SZ9" t="n">
        <v>10</v>
      </c>
      <c r="TA9" t="n">
        <v/>
      </c>
      <c r="TB9" t="n">
        <v/>
      </c>
      <c r="TC9" t="n">
        <v/>
      </c>
      <c r="TD9" t="n">
        <v/>
      </c>
      <c r="TE9" t="n">
        <v>10</v>
      </c>
      <c r="TF9" t="n">
        <v/>
      </c>
      <c r="TG9" t="n">
        <v/>
      </c>
      <c r="TH9" t="n">
        <v/>
      </c>
      <c r="TI9" t="n">
        <v/>
      </c>
      <c r="TJ9" t="n">
        <v/>
      </c>
      <c r="TK9" t="n">
        <v/>
      </c>
      <c r="TL9" t="n">
        <v/>
      </c>
      <c r="TM9" t="n">
        <v/>
      </c>
      <c r="TN9" t="n">
        <v/>
      </c>
      <c r="TO9" t="n">
        <v/>
      </c>
      <c r="TP9" t="n">
        <v/>
      </c>
      <c r="TQ9" t="n">
        <v/>
      </c>
      <c r="TR9" t="n">
        <v/>
      </c>
      <c r="TS9" t="n">
        <v/>
      </c>
      <c r="TT9" t="n">
        <v/>
      </c>
      <c r="TU9" t="n">
        <v/>
      </c>
      <c r="TV9" t="n">
        <v/>
      </c>
      <c r="TW9" t="n">
        <v/>
      </c>
      <c r="TX9" t="n">
        <v/>
      </c>
      <c r="TY9" t="n">
        <v/>
      </c>
      <c r="TZ9" t="n">
        <v/>
      </c>
      <c r="UA9" t="n">
        <v/>
      </c>
      <c r="UB9" t="n">
        <v/>
      </c>
      <c r="UC9" t="n">
        <v/>
      </c>
      <c r="UD9" t="n">
        <v/>
      </c>
      <c r="UE9" t="n">
        <v/>
      </c>
      <c r="UF9" t="n">
        <v/>
      </c>
      <c r="UG9" t="n">
        <v/>
      </c>
      <c r="UH9" t="n">
        <v/>
      </c>
      <c r="UI9" t="n">
        <v/>
      </c>
      <c r="UJ9" t="n">
        <v/>
      </c>
      <c r="UK9" t="n">
        <v/>
      </c>
      <c r="UL9" t="n">
        <v/>
      </c>
      <c r="UM9" t="n">
        <v/>
      </c>
      <c r="UN9" t="n">
        <v/>
      </c>
      <c r="UO9" t="n">
        <v/>
      </c>
      <c r="UP9" t="n">
        <v/>
      </c>
      <c r="UQ9" t="n">
        <v/>
      </c>
      <c r="UR9" t="n">
        <v/>
      </c>
      <c r="US9" t="n">
        <v/>
      </c>
      <c r="UT9" t="n">
        <v/>
      </c>
      <c r="UU9" t="n">
        <v/>
      </c>
      <c r="UV9" t="inlineStr">
        <is>
          <t>Pemberian pakan di kandang</t>
        </is>
      </c>
      <c r="UW9" t="n">
        <v/>
      </c>
      <c r="UX9" t="n">
        <v/>
      </c>
      <c r="UY9" t="n">
        <v/>
      </c>
      <c r="UZ9" t="n">
        <v/>
      </c>
      <c r="VA9" t="inlineStr">
        <is>
          <t>Penggembalaan terbuka</t>
        </is>
      </c>
      <c r="VB9" t="n">
        <v/>
      </c>
      <c r="VC9" t="n">
        <v/>
      </c>
      <c r="VD9" t="inlineStr">
        <is>
          <t>Jarang (2-3 minggu sekali)</t>
        </is>
      </c>
      <c r="VE9" t="n">
        <v/>
      </c>
      <c r="VF9" t="n">
        <v/>
      </c>
      <c r="VG9" t="n">
        <v/>
      </c>
      <c r="VH9" t="n">
        <v/>
      </c>
      <c r="VI9" t="inlineStr">
        <is>
          <t>Sangat jarang (&gt;1 bulan sekali)</t>
        </is>
      </c>
      <c r="VJ9" t="n">
        <v/>
      </c>
      <c r="VK9" t="n">
        <v/>
      </c>
      <c r="VL9" t="inlineStr">
        <is>
          <t>Cukup (2-6 hari sekali)</t>
        </is>
      </c>
      <c r="VM9" t="n">
        <v/>
      </c>
      <c r="VN9" t="n">
        <v/>
      </c>
      <c r="VO9" t="n">
        <v/>
      </c>
      <c r="VP9" t="n">
        <v/>
      </c>
      <c r="VQ9" t="n">
        <v/>
      </c>
      <c r="VR9" t="n">
        <v/>
      </c>
      <c r="VS9" t="n">
        <v/>
      </c>
      <c r="VT9" t="n">
        <v/>
      </c>
      <c r="VU9" t="n">
        <v/>
      </c>
      <c r="VV9" t="n">
        <v/>
      </c>
      <c r="VW9" t="n">
        <v/>
      </c>
      <c r="VX9" t="n">
        <v/>
      </c>
      <c r="VY9" t="n">
        <v/>
      </c>
      <c r="VZ9" t="n">
        <v/>
      </c>
      <c r="WA9" t="n">
        <v/>
      </c>
      <c r="WB9" t="n">
        <v/>
      </c>
      <c r="WC9" t="n">
        <v/>
      </c>
      <c r="WD9" t="n">
        <v/>
      </c>
      <c r="WE9" t="n">
        <v/>
      </c>
      <c r="WF9" t="inlineStr">
        <is>
          <t>6-Digester biogas</t>
        </is>
      </c>
      <c r="WG9" t="n">
        <v>0</v>
      </c>
      <c r="WH9" t="n">
        <v>0</v>
      </c>
      <c r="WI9" t="n">
        <v>0</v>
      </c>
      <c r="WJ9" t="n">
        <v>0</v>
      </c>
      <c r="WK9" t="n">
        <v>0</v>
      </c>
      <c r="WL9" t="n">
        <v>0</v>
      </c>
      <c r="WM9" t="n">
        <v>0</v>
      </c>
      <c r="WN9" t="n">
        <v>0</v>
      </c>
      <c r="WO9" t="n">
        <v>0</v>
      </c>
      <c r="WP9" t="n">
        <v>1</v>
      </c>
      <c r="WQ9" t="n">
        <v>0</v>
      </c>
      <c r="WR9" t="n">
        <v>0</v>
      </c>
      <c r="WS9" t="n">
        <v/>
      </c>
      <c r="WT9" t="n">
        <v/>
      </c>
      <c r="WU9" t="n">
        <v/>
      </c>
      <c r="WV9" t="n">
        <v/>
      </c>
      <c r="WW9" t="n">
        <v/>
      </c>
      <c r="WX9" t="n">
        <v/>
      </c>
      <c r="WY9" t="n">
        <v/>
      </c>
      <c r="WZ9" t="n">
        <v/>
      </c>
      <c r="XA9" t="n">
        <v/>
      </c>
      <c r="XB9" t="n">
        <v/>
      </c>
      <c r="XC9" t="n">
        <v/>
      </c>
      <c r="XD9" t="n">
        <v/>
      </c>
      <c r="XE9" t="n">
        <v/>
      </c>
      <c r="XF9" t="n">
        <v/>
      </c>
      <c r="XG9" t="n">
        <v/>
      </c>
      <c r="XH9" t="n">
        <v/>
      </c>
      <c r="XI9" t="n">
        <v/>
      </c>
      <c r="XJ9" t="n">
        <v/>
      </c>
      <c r="XK9" t="n">
        <v/>
      </c>
      <c r="XL9" t="n">
        <v/>
      </c>
      <c r="XM9" t="n">
        <v/>
      </c>
      <c r="XN9" t="n">
        <v/>
      </c>
      <c r="XO9" t="n">
        <v/>
      </c>
      <c r="XP9" t="n">
        <v/>
      </c>
      <c r="XQ9" t="n">
        <v/>
      </c>
      <c r="XR9" t="n">
        <v/>
      </c>
      <c r="XS9" t="n">
        <v/>
      </c>
      <c r="XT9" t="n">
        <v/>
      </c>
      <c r="XU9" t="n">
        <v/>
      </c>
      <c r="XV9" t="n">
        <v/>
      </c>
      <c r="XW9" t="n">
        <v/>
      </c>
      <c r="XX9" t="n">
        <v/>
      </c>
      <c r="XY9" t="n">
        <v/>
      </c>
      <c r="XZ9" t="n">
        <v/>
      </c>
      <c r="YA9" t="n">
        <v/>
      </c>
      <c r="YB9" t="n">
        <v/>
      </c>
      <c r="YC9" t="n">
        <v/>
      </c>
      <c r="YD9" t="n">
        <v/>
      </c>
      <c r="YE9" t="n">
        <v/>
      </c>
      <c r="YF9" t="n">
        <v/>
      </c>
      <c r="YG9" t="n">
        <v/>
      </c>
      <c r="YH9" t="n">
        <v/>
      </c>
      <c r="YI9" t="n">
        <v/>
      </c>
      <c r="YJ9" t="n">
        <v/>
      </c>
      <c r="YK9" t="n">
        <v/>
      </c>
      <c r="YL9" t="n">
        <v/>
      </c>
      <c r="YM9" t="n">
        <v/>
      </c>
      <c r="YN9" t="inlineStr">
        <is>
          <t>3-Disimpan terbuka (dry lot)</t>
        </is>
      </c>
      <c r="YO9" t="n">
        <v>0</v>
      </c>
      <c r="YP9" t="n">
        <v>0</v>
      </c>
      <c r="YQ9" t="n">
        <v>0</v>
      </c>
      <c r="YR9" t="n">
        <v>0</v>
      </c>
      <c r="YS9" t="n">
        <v>0</v>
      </c>
      <c r="YT9" t="n">
        <v>0</v>
      </c>
      <c r="YU9" t="n">
        <v>1</v>
      </c>
      <c r="YV9" t="n">
        <v>0</v>
      </c>
      <c r="YW9" t="n">
        <v>0</v>
      </c>
      <c r="YX9" t="n">
        <v>0</v>
      </c>
      <c r="YY9" t="n">
        <v>0</v>
      </c>
      <c r="YZ9" t="n">
        <v>0</v>
      </c>
      <c r="ZA9" t="n">
        <v/>
      </c>
      <c r="ZB9" t="n">
        <v/>
      </c>
      <c r="ZC9" t="n">
        <v/>
      </c>
      <c r="ZD9" t="n">
        <v/>
      </c>
      <c r="ZE9" t="n">
        <v/>
      </c>
      <c r="ZF9" t="n">
        <v/>
      </c>
      <c r="ZG9" t="n">
        <v/>
      </c>
      <c r="ZH9" t="n">
        <v/>
      </c>
      <c r="ZI9" t="n">
        <v/>
      </c>
      <c r="ZJ9" t="n">
        <v/>
      </c>
      <c r="ZK9" t="n">
        <v/>
      </c>
      <c r="ZL9" t="n">
        <v/>
      </c>
      <c r="ZM9" t="n">
        <v/>
      </c>
      <c r="ZN9" t="n">
        <v/>
      </c>
      <c r="ZO9" t="n">
        <v>100</v>
      </c>
      <c r="ZP9" t="n">
        <v/>
      </c>
      <c r="ZQ9" t="n">
        <v/>
      </c>
      <c r="ZR9" t="n">
        <v/>
      </c>
      <c r="ZS9" t="n">
        <v/>
      </c>
      <c r="ZT9" t="n">
        <v/>
      </c>
      <c r="ZU9" t="n">
        <v/>
      </c>
      <c r="ZV9" t="n">
        <v/>
      </c>
      <c r="ZW9" t="n">
        <v>3</v>
      </c>
      <c r="ZX9" t="n">
        <v/>
      </c>
      <c r="ZY9" t="n">
        <v/>
      </c>
      <c r="ZZ9" t="n">
        <v/>
      </c>
      <c r="AAA9" t="n">
        <v/>
      </c>
      <c r="AAB9" t="n">
        <v>3</v>
      </c>
      <c r="AAC9" t="n">
        <v/>
      </c>
      <c r="AAD9" t="n">
        <v/>
      </c>
      <c r="AAE9" t="inlineStr">
        <is>
          <t>Pakan segar (misal: rumput)</t>
        </is>
      </c>
      <c r="AAF9" t="n">
        <v/>
      </c>
      <c r="AAG9" t="n">
        <v/>
      </c>
      <c r="AAH9" t="n">
        <v/>
      </c>
      <c r="AAI9" t="n">
        <v/>
      </c>
      <c r="AAJ9" t="inlineStr">
        <is>
          <t>Pakan kering (misal: konsentrat, silase, pelet)</t>
        </is>
      </c>
      <c r="AAK9" t="n">
        <v/>
      </c>
      <c r="AAL9" t="inlineStr">
        <is>
          <t>Ya</t>
        </is>
      </c>
      <c r="AAM9" t="inlineStr">
        <is>
          <t>Cair</t>
        </is>
      </c>
      <c r="AAN9" t="n">
        <v>0</v>
      </c>
      <c r="AAO9" t="n">
        <v>1</v>
      </c>
      <c r="AAP9" t="n">
        <v>100</v>
      </c>
      <c r="AAQ9" t="n">
        <v/>
      </c>
      <c r="AAR9" t="inlineStr">
        <is>
          <t>Tidak</t>
        </is>
      </c>
      <c r="AAS9" t="inlineStr">
        <is>
          <t>Tidak pasti/ragu-ragu</t>
        </is>
      </c>
      <c r="AAT9" t="inlineStr">
        <is>
          <t>Digunakan untuk pupuk di lahan pertanian sendiri Dibuang ke lahan sekitar kandang - yg ditanami tanaman</t>
        </is>
      </c>
      <c r="AAU9" t="n">
        <v>1</v>
      </c>
      <c r="AAV9" t="n">
        <v>0</v>
      </c>
      <c r="AAW9" t="n">
        <v>0</v>
      </c>
      <c r="AAX9" t="n">
        <v>1</v>
      </c>
      <c r="AAY9" t="n">
        <v>0</v>
      </c>
      <c r="AAZ9" t="n">
        <v>0</v>
      </c>
      <c r="ABA9" t="n">
        <v>0</v>
      </c>
      <c r="ABB9" t="inlineStr">
        <is>
          <t>Pupuk cair untuk tanaman</t>
        </is>
      </c>
      <c r="ABC9" t="n">
        <v>1</v>
      </c>
      <c r="ABD9" t="n">
        <v>0</v>
      </c>
      <c r="ABE9" t="n">
        <v>0</v>
      </c>
      <c r="ABF9" t="n">
        <v>0</v>
      </c>
      <c r="ABG9" t="n">
        <v>0</v>
      </c>
      <c r="ABH9" t="n">
        <v/>
      </c>
      <c r="ABI9" t="n">
        <v/>
      </c>
      <c r="ABJ9" t="n">
        <v/>
      </c>
      <c r="ABK9" t="n">
        <v/>
      </c>
      <c r="ABL9" t="n">
        <v/>
      </c>
      <c r="ABM9" t="n">
        <v/>
      </c>
      <c r="ABN9" t="n">
        <v/>
      </c>
      <c r="ABO9" t="n">
        <v/>
      </c>
      <c r="ABP9" t="n">
        <v/>
      </c>
      <c r="ABQ9" t="inlineStr">
        <is>
          <t>Rumput</t>
        </is>
      </c>
      <c r="ABR9" t="inlineStr">
        <is>
          <t>Sangat sering (setiap hari)</t>
        </is>
      </c>
      <c r="ABS9" t="n">
        <v>5000</v>
      </c>
      <c r="ABT9" t="n">
        <v>50</v>
      </c>
      <c r="ABU9" t="n">
        <v>100</v>
      </c>
      <c r="ABV9" t="n">
        <v>0</v>
      </c>
      <c r="ABW9" t="inlineStr">
        <is>
          <t>Urea</t>
        </is>
      </c>
      <c r="ABX9" t="n">
        <v/>
      </c>
      <c r="ABY9" t="n">
        <v>10</v>
      </c>
      <c r="ABZ9" t="n">
        <v>4400</v>
      </c>
      <c r="ACA9" t="n">
        <v>0</v>
      </c>
      <c r="ACB9" t="n">
        <v>4400</v>
      </c>
      <c r="ACC9" t="n">
        <v>10000</v>
      </c>
      <c r="ACD9" t="n">
        <v>12000</v>
      </c>
      <c r="ACE9" t="inlineStr">
        <is>
          <t>Ya</t>
        </is>
      </c>
      <c r="ACF9" t="inlineStr">
        <is>
          <t>Cukup meningkat</t>
        </is>
      </c>
      <c r="ACG9" t="inlineStr">
        <is>
          <t>Cukup meningkat</t>
        </is>
      </c>
      <c r="ACH9" t="inlineStr">
        <is>
          <t>Cukup meningkat</t>
        </is>
      </c>
      <c r="ACI9" t="n">
        <v/>
      </c>
      <c r="ACJ9" t="n">
        <v/>
      </c>
      <c r="ACK9" t="inlineStr">
        <is>
          <t>Ladang/sawah terlalu jauh, sulit untuk mengangkut ke sana Tidak punya waktu mengumpulkannya</t>
        </is>
      </c>
      <c r="ACL9" t="n">
        <v>0</v>
      </c>
      <c r="ACM9" t="n">
        <v>0</v>
      </c>
      <c r="ACN9" t="n">
        <v>1</v>
      </c>
      <c r="ACO9" t="n">
        <v>1</v>
      </c>
      <c r="ACP9" t="n">
        <v>0</v>
      </c>
      <c r="ACQ9" t="n">
        <v>0</v>
      </c>
      <c r="ACR9" t="n">
        <v>0</v>
      </c>
      <c r="ACS9" t="n">
        <v/>
      </c>
      <c r="ACT9" t="inlineStr">
        <is>
          <t>Tidak ada informasi tambahan mengenai sumber bahan baku biogas</t>
        </is>
      </c>
      <c r="ACU9" t="inlineStr">
        <is>
          <t>Manfaat besar dan membantu kehidupan sehari-hari</t>
        </is>
      </c>
      <c r="ACV9" t="inlineStr">
        <is>
          <t>Bertambah</t>
        </is>
      </c>
      <c r="ACW9" t="inlineStr">
        <is>
          <t>Anggota keluarga - Laki-laki dewasa</t>
        </is>
      </c>
      <c r="ACX9" t="inlineStr">
        <is>
          <t>Setuju</t>
        </is>
      </c>
      <c r="ACY9" t="inlineStr">
        <is>
          <t>Anggota keluarga - Laki-laki dewasa Anggota keluarga - Perempuan dewasa</t>
        </is>
      </c>
      <c r="ACZ9" t="n">
        <v>1</v>
      </c>
      <c r="ADA9" t="n">
        <v>1</v>
      </c>
      <c r="ADB9" t="n">
        <v>0</v>
      </c>
      <c r="ADC9" t="n">
        <v>0</v>
      </c>
      <c r="ADD9" t="inlineStr">
        <is>
          <t>Puas</t>
        </is>
      </c>
      <c r="ADE9" t="inlineStr">
        <is>
          <t>Puas</t>
        </is>
      </c>
      <c r="ADF9" t="inlineStr">
        <is>
          <t>Puas</t>
        </is>
      </c>
      <c r="ADG9" t="inlineStr">
        <is>
          <t>Puas</t>
        </is>
      </c>
      <c r="ADH9" t="inlineStr">
        <is>
          <t>Ya</t>
        </is>
      </c>
      <c r="ADI9" t="inlineStr">
        <is>
          <t>Kompor, meteran, kran</t>
        </is>
      </c>
      <c r="ADJ9" t="inlineStr">
        <is>
          <t>Cukup puas</t>
        </is>
      </c>
      <c r="ADK9" t="n">
        <v/>
      </c>
      <c r="ADL9" t="n">
        <v/>
      </c>
      <c r="ADM9" t="n">
        <v/>
      </c>
      <c r="ADN9" t="n">
        <v/>
      </c>
      <c r="ADO9" t="n">
        <v/>
      </c>
      <c r="ADP9" t="n">
        <v/>
      </c>
      <c r="ADQ9" t="n">
        <v/>
      </c>
      <c r="ADR9" t="n">
        <v/>
      </c>
      <c r="ADS9" t="n">
        <v/>
      </c>
      <c r="ADT9" t="n">
        <v/>
      </c>
      <c r="ADU9" t="inlineStr">
        <is>
          <t>Lainnya</t>
        </is>
      </c>
      <c r="ADV9" t="n">
        <v>0</v>
      </c>
      <c r="ADW9" t="n">
        <v>0</v>
      </c>
      <c r="ADX9" t="n">
        <v>0</v>
      </c>
      <c r="ADY9" t="n">
        <v>0</v>
      </c>
      <c r="ADZ9" t="n">
        <v>0</v>
      </c>
      <c r="AEA9" t="n">
        <v>0</v>
      </c>
      <c r="AEB9" t="n">
        <v>0</v>
      </c>
      <c r="AEC9" t="n">
        <v>1</v>
      </c>
      <c r="AED9" t="inlineStr">
        <is>
          <t>Menghubungi tukang</t>
        </is>
      </c>
      <c r="AEE9" t="inlineStr">
        <is>
          <t>Laki-laki dewasa</t>
        </is>
      </c>
      <c r="AEF9" t="n">
        <v/>
      </c>
      <c r="AEG9" t="inlineStr">
        <is>
          <t>Menelepon atau WA langsung</t>
        </is>
      </c>
      <c r="AEH9" t="n">
        <v/>
      </c>
      <c r="AEI9" t="inlineStr">
        <is>
          <t>Perlu di kontrol dr CPO dan petugas</t>
        </is>
      </c>
      <c r="AEJ9" t="inlineStr">
        <is>
          <t>Kadang-kadang</t>
        </is>
      </c>
      <c r="AEK9" t="inlineStr">
        <is>
          <t>Lebih aman Lebih mudah mendapatkan energi Peningkatan kebersihan kandang ternak Pengurangan waktu dan tenaga</t>
        </is>
      </c>
      <c r="AEL9" t="n">
        <v>0</v>
      </c>
      <c r="AEM9" t="n">
        <v>1</v>
      </c>
      <c r="AEN9" t="n">
        <v>0</v>
      </c>
      <c r="AEO9" t="n">
        <v>0</v>
      </c>
      <c r="AEP9" t="n">
        <v>1</v>
      </c>
      <c r="AEQ9" t="n">
        <v>1</v>
      </c>
      <c r="AER9" t="n">
        <v>1</v>
      </c>
      <c r="AES9" t="n">
        <v>0</v>
      </c>
      <c r="AET9" t="n">
        <v>0</v>
      </c>
      <c r="AEU9" t="n">
        <v>0</v>
      </c>
      <c r="AEV9" t="n">
        <v>0</v>
      </c>
      <c r="AEW9" t="n">
        <v>0</v>
      </c>
      <c r="AEX9" t="n">
        <v/>
      </c>
      <c r="AEY9" t="inlineStr">
        <is>
          <t>Memasak lebih aman</t>
        </is>
      </c>
      <c r="AEZ9" t="n">
        <v/>
      </c>
      <c r="AFA9" t="inlineStr">
        <is>
          <t>Koperasi</t>
        </is>
      </c>
      <c r="AFB9" t="n">
        <v/>
      </c>
      <c r="AFC9" t="inlineStr">
        <is>
          <t>1769662924482.jpg</t>
        </is>
      </c>
      <c r="AFD9" t="inlineStr">
        <is>
          <t>https://kf.kobotoolbox.org/api/v2/assets/avstPQqLr3Ab3ZdcVTXZ6f/data/661354910/attachments/attB6g8w8RFpBUjExzPvgkQd/</t>
        </is>
      </c>
      <c r="AFE9" t="inlineStr">
        <is>
          <t>1769662976884.jpg</t>
        </is>
      </c>
      <c r="AFF9" t="inlineStr">
        <is>
          <t>https://kf.kobotoolbox.org/api/v2/assets/avstPQqLr3Ab3ZdcVTXZ6f/data/661354910/attachments/attLoaLBqV3CiaQCXsKE2Y4b/</t>
        </is>
      </c>
      <c r="AFG9" t="inlineStr">
        <is>
          <t>Solihin</t>
        </is>
      </c>
      <c r="AFH9" t="n">
        <v/>
      </c>
      <c r="AFI9" t="inlineStr">
        <is>
          <t>B4.a1. 1 pikul 20 kg dgn hrg Rp 500 / kg B5a1. 1.5 buntel perhr 15 kg /HR B4. F.1. perliterminyak tanah 1200 Setelah pemakaianbiogaskayu hanya utk masakinum sapi saja .</t>
        </is>
      </c>
    </row>
    <row r="10">
      <c r="A10" s="93" t="n">
        <v>46051</v>
      </c>
      <c r="B10" s="93" t="n">
        <v>46061</v>
      </c>
      <c r="C10" t="inlineStr">
        <is>
          <t>solihin</t>
        </is>
      </c>
      <c r="D10" t="inlineStr">
        <is>
          <t>carmini</t>
        </is>
      </c>
      <c r="E10" t="n">
        <v>82245936682</v>
      </c>
      <c r="F10" t="inlineStr">
        <is>
          <t>-7.8708227 112.810714 983.4 4.566</t>
        </is>
      </c>
      <c r="G10" t="n">
        <v>-7.8708227</v>
      </c>
      <c r="H10" t="n">
        <v>112.810714</v>
      </c>
      <c r="I10" t="n">
        <v>983.4</v>
      </c>
      <c r="J10" t="n">
        <v>4.566</v>
      </c>
      <c r="K10" t="n">
        <v>0</v>
      </c>
      <c r="L10" t="inlineStr">
        <is>
          <t>-7.8710075 112.8105847 1016.8 4.4</t>
        </is>
      </c>
      <c r="M10" t="n">
        <v>-7.8710075</v>
      </c>
      <c r="N10" t="n">
        <v>112.8105847</v>
      </c>
      <c r="O10" t="n">
        <v>1016.8</v>
      </c>
      <c r="P10" t="n">
        <v>4.4</v>
      </c>
      <c r="Q10" t="n">
        <v>0</v>
      </c>
      <c r="R10" t="inlineStr">
        <is>
          <t>Jawa Timur</t>
        </is>
      </c>
      <c r="S10" t="n">
        <v>0</v>
      </c>
      <c r="T10" t="n">
        <v>0</v>
      </c>
      <c r="U10" t="n">
        <v>0</v>
      </c>
      <c r="V10" t="n">
        <v>0</v>
      </c>
      <c r="W10" t="n">
        <v>0</v>
      </c>
      <c r="X10" t="n">
        <v>1</v>
      </c>
      <c r="Y10" t="n">
        <v>0</v>
      </c>
      <c r="Z10" t="n">
        <v>0</v>
      </c>
      <c r="AA10" t="n">
        <v>0</v>
      </c>
      <c r="AB10" t="n">
        <v>0</v>
      </c>
      <c r="AC10" t="inlineStr">
        <is>
          <t>PASURUAN</t>
        </is>
      </c>
      <c r="AD10" t="inlineStr">
        <is>
          <t>TUTUR</t>
        </is>
      </c>
      <c r="AE10" t="inlineStr">
        <is>
          <t>TUTUR</t>
        </is>
      </c>
      <c r="AF10" t="inlineStr">
        <is>
          <t>KPSP SETIA KAWAN</t>
        </is>
      </c>
      <c r="AG10" t="inlineStr">
        <is>
          <t>SKP0054</t>
        </is>
      </c>
      <c r="AH10" t="n">
        <v>16</v>
      </c>
      <c r="AI10" t="inlineStr">
        <is>
          <t>VPA1</t>
        </is>
      </c>
      <c r="AJ10" t="inlineStr">
        <is>
          <t>Tidak aktif</t>
        </is>
      </c>
      <c r="AK10" t="n">
        <v>50</v>
      </c>
      <c r="AL10" t="inlineStr">
        <is>
          <t>Perempuan</t>
        </is>
      </c>
      <c r="AM10" t="inlineStr">
        <is>
          <t>Sudah menikah</t>
        </is>
      </c>
      <c r="AN10" t="inlineStr">
        <is>
          <t>SD/Sederajat</t>
        </is>
      </c>
      <c r="AO10" t="inlineStr">
        <is>
          <t>Petani Peternak</t>
        </is>
      </c>
      <c r="AP10" t="n">
        <v>1</v>
      </c>
      <c r="AQ10" t="n">
        <v>1</v>
      </c>
      <c r="AR10" t="n">
        <v>0</v>
      </c>
      <c r="AS10" t="n">
        <v>0</v>
      </c>
      <c r="AT10" t="n">
        <v>0</v>
      </c>
      <c r="AU10" t="n">
        <v>0</v>
      </c>
      <c r="AV10" t="n">
        <v>0</v>
      </c>
      <c r="AW10" t="n">
        <v>0</v>
      </c>
      <c r="AX10" t="n">
        <v/>
      </c>
      <c r="AY10" t="inlineStr">
        <is>
          <t>Lainnya</t>
        </is>
      </c>
      <c r="AZ10" t="n">
        <v>0</v>
      </c>
      <c r="BA10" t="n">
        <v>0</v>
      </c>
      <c r="BB10" t="n">
        <v>0</v>
      </c>
      <c r="BC10" t="n">
        <v>0</v>
      </c>
      <c r="BD10" t="n">
        <v>0</v>
      </c>
      <c r="BE10" t="n">
        <v>0</v>
      </c>
      <c r="BF10" t="n">
        <v>1</v>
      </c>
      <c r="BG10" t="n">
        <v>0</v>
      </c>
      <c r="BH10" t="inlineStr">
        <is>
          <t>Jual Bunga Krisan potong</t>
        </is>
      </c>
      <c r="BI10" t="inlineStr">
        <is>
          <t>Rp2.500.000 - Rp3.500.000</t>
        </is>
      </c>
      <c r="BJ10" t="n">
        <v>1</v>
      </c>
      <c r="BK10" t="n">
        <v>0</v>
      </c>
      <c r="BL10" t="n">
        <v>0</v>
      </c>
      <c r="BM10" t="n">
        <v>0</v>
      </c>
      <c r="BN10" t="inlineStr">
        <is>
          <t>Milik sendiri</t>
        </is>
      </c>
      <c r="BO10" t="inlineStr">
        <is>
          <t>Permanen (dinding bata dan semen)</t>
        </is>
      </c>
      <c r="BP10" t="n">
        <v>1</v>
      </c>
      <c r="BQ10" t="n">
        <v>0</v>
      </c>
      <c r="BR10" t="n">
        <v>0</v>
      </c>
      <c r="BS10" t="n">
        <v>0</v>
      </c>
      <c r="BT10" t="n">
        <v>0</v>
      </c>
      <c r="BU10" t="n">
        <v/>
      </c>
      <c r="BV10" t="inlineStr">
        <is>
          <t>Keramik/ubin</t>
        </is>
      </c>
      <c r="BW10" t="n">
        <v>0</v>
      </c>
      <c r="BX10" t="n">
        <v>0</v>
      </c>
      <c r="BY10" t="n">
        <v>1</v>
      </c>
      <c r="BZ10" t="n">
        <v>0</v>
      </c>
      <c r="CA10" t="n">
        <v>0</v>
      </c>
      <c r="CB10" t="n">
        <v/>
      </c>
      <c r="CC10" t="inlineStr">
        <is>
          <t>Genting</t>
        </is>
      </c>
      <c r="CD10" t="n">
        <v>0</v>
      </c>
      <c r="CE10" t="n">
        <v>0</v>
      </c>
      <c r="CF10" t="n">
        <v>0</v>
      </c>
      <c r="CG10" t="n">
        <v>0</v>
      </c>
      <c r="CH10" t="n">
        <v>0</v>
      </c>
      <c r="CI10" t="n">
        <v>1</v>
      </c>
      <c r="CJ10" t="n">
        <v>0</v>
      </c>
      <c r="CK10" t="n">
        <v/>
      </c>
      <c r="CL10" t="inlineStr">
        <is>
          <t>Ya</t>
        </is>
      </c>
      <c r="CM10" t="n">
        <v>2010</v>
      </c>
      <c r="CN10" t="inlineStr">
        <is>
          <t>Fixed-Dome (Kubah Tetap)</t>
        </is>
      </c>
      <c r="CO10" t="inlineStr">
        <is>
          <t>8 m³ (6-7 ekor sapi, ±6,5 jam memasak/hari, ±65 kg slurry/hari)</t>
        </is>
      </c>
      <c r="CP10" t="inlineStr">
        <is>
          <t>Anggota keluarga - perempuan dewasa Anggota keluarga - laki-laki</t>
        </is>
      </c>
      <c r="CQ10" t="n">
        <v>0</v>
      </c>
      <c r="CR10" t="n">
        <v>0</v>
      </c>
      <c r="CS10" t="n">
        <v>0</v>
      </c>
      <c r="CT10" t="n">
        <v>0</v>
      </c>
      <c r="CU10" t="n">
        <v>1</v>
      </c>
      <c r="CV10" t="n">
        <v>1</v>
      </c>
      <c r="CW10" t="n">
        <v>0</v>
      </c>
      <c r="CX10" t="n">
        <v>0</v>
      </c>
      <c r="CY10" t="inlineStr">
        <is>
          <t>Anggota keluarga - perempuan dewasa Anggota keluarga - laki-laki</t>
        </is>
      </c>
      <c r="CZ10" t="n">
        <v>1</v>
      </c>
      <c r="DA10" t="n">
        <v>1</v>
      </c>
      <c r="DB10" t="n">
        <v>0</v>
      </c>
      <c r="DC10" t="n">
        <v/>
      </c>
      <c r="DD10" t="inlineStr">
        <is>
          <t>Anggota keluarga - laki-laki</t>
        </is>
      </c>
      <c r="DE10" t="n">
        <v>1</v>
      </c>
      <c r="DF10" t="n">
        <v>0</v>
      </c>
      <c r="DG10" t="n">
        <v>0</v>
      </c>
      <c r="DH10" t="n">
        <v>0</v>
      </c>
      <c r="DI10" t="n">
        <v/>
      </c>
      <c r="DJ10" t="inlineStr">
        <is>
          <t>Anggota keluarga - laki-laki</t>
        </is>
      </c>
      <c r="DK10" t="n">
        <v>1</v>
      </c>
      <c r="DL10" t="n">
        <v>0</v>
      </c>
      <c r="DM10" t="n">
        <v>0</v>
      </c>
      <c r="DN10" t="n">
        <v>0</v>
      </c>
      <c r="DO10" t="n">
        <v/>
      </c>
      <c r="DP10" t="inlineStr">
        <is>
          <t>Tidak berfungsi sama sekali</t>
        </is>
      </c>
      <c r="DQ10" t="inlineStr">
        <is>
          <t>&gt;1 tahun yang lalu</t>
        </is>
      </c>
      <c r="DR10" t="inlineStr">
        <is>
          <t>Lainnya</t>
        </is>
      </c>
      <c r="DS10" t="inlineStr">
        <is>
          <t>Tidak adanya biogas yang dihasilkan</t>
        </is>
      </c>
      <c r="DT10" t="n">
        <v/>
      </c>
      <c r="DU10" t="n">
        <v/>
      </c>
      <c r="DV10" t="n">
        <v/>
      </c>
      <c r="DW10" t="n">
        <v/>
      </c>
      <c r="DX10" t="n">
        <v/>
      </c>
      <c r="DY10" t="n">
        <v/>
      </c>
      <c r="DZ10" t="n">
        <v/>
      </c>
      <c r="EA10" t="n">
        <v/>
      </c>
      <c r="EB10" t="n">
        <v/>
      </c>
      <c r="EC10" t="n">
        <v/>
      </c>
      <c r="ED10" t="n">
        <v/>
      </c>
      <c r="EE10" t="n">
        <v/>
      </c>
      <c r="EF10" t="n">
        <v/>
      </c>
      <c r="EG10" t="n">
        <v/>
      </c>
      <c r="EH10" t="n">
        <v/>
      </c>
      <c r="EI10" t="inlineStr">
        <is>
          <t>Tidak ada masalah</t>
        </is>
      </c>
      <c r="EJ10" t="n">
        <v>0</v>
      </c>
      <c r="EK10" t="n">
        <v>0</v>
      </c>
      <c r="EL10" t="n">
        <v>0</v>
      </c>
      <c r="EM10" t="n">
        <v>1</v>
      </c>
      <c r="EN10" t="n">
        <v>0</v>
      </c>
      <c r="EO10" t="n">
        <v/>
      </c>
      <c r="EP10" t="inlineStr">
        <is>
          <t>Ya, cukup jelas dan mudah diikuti</t>
        </is>
      </c>
      <c r="EQ10" t="inlineStr">
        <is>
          <t>Bukan pelatihan</t>
        </is>
      </c>
      <c r="ER10" t="inlineStr">
        <is>
          <t>CPO atau pendamping</t>
        </is>
      </c>
      <c r="ES10" t="n">
        <v>1</v>
      </c>
      <c r="ET10" t="n">
        <v>0</v>
      </c>
      <c r="EU10" t="n">
        <v>0</v>
      </c>
      <c r="EV10" t="n">
        <v>0</v>
      </c>
      <c r="EW10" t="n">
        <v/>
      </c>
      <c r="EX10" t="inlineStr">
        <is>
          <t>Lainnya</t>
        </is>
      </c>
      <c r="EY10" t="n">
        <v>0</v>
      </c>
      <c r="EZ10" t="n">
        <v>0</v>
      </c>
      <c r="FA10" t="n">
        <v>1</v>
      </c>
      <c r="FB10" t="inlineStr">
        <is>
          <t>Pekerja</t>
        </is>
      </c>
      <c r="FC10" t="inlineStr">
        <is>
          <t>Setiap hari</t>
        </is>
      </c>
      <c r="FD10" t="n">
        <v/>
      </c>
      <c r="FE10" t="inlineStr">
        <is>
          <t>Mengetahui</t>
        </is>
      </c>
      <c r="FF10" t="inlineStr">
        <is>
          <t>Selalu (setiap hari)</t>
        </is>
      </c>
      <c r="FG10" t="inlineStr">
        <is>
          <t>Mengetahui</t>
        </is>
      </c>
      <c r="FH10" t="inlineStr">
        <is>
          <t>Selalu (setiap hari)</t>
        </is>
      </c>
      <c r="FI10" t="inlineStr">
        <is>
          <t>Tidak mengetahui</t>
        </is>
      </c>
      <c r="FJ10" t="inlineStr">
        <is>
          <t>Tidak pernah</t>
        </is>
      </c>
      <c r="FK10" t="inlineStr">
        <is>
          <t>Tidak mengetahui</t>
        </is>
      </c>
      <c r="FL10" t="inlineStr">
        <is>
          <t>Tidak pernah</t>
        </is>
      </c>
      <c r="FM10" t="inlineStr">
        <is>
          <t>Mengetahui</t>
        </is>
      </c>
      <c r="FN10" t="inlineStr">
        <is>
          <t>Cukup sering (2 minggu sekali)</t>
        </is>
      </c>
      <c r="FO10" t="inlineStr">
        <is>
          <t>Mengetahui</t>
        </is>
      </c>
      <c r="FP10" t="inlineStr">
        <is>
          <t>Sering (setiap minggu)</t>
        </is>
      </c>
      <c r="FQ10" t="inlineStr">
        <is>
          <t>Mengetahui</t>
        </is>
      </c>
      <c r="FR10" t="inlineStr">
        <is>
          <t>Ya</t>
        </is>
      </c>
      <c r="FS10" t="inlineStr">
        <is>
          <t>Mengetahui</t>
        </is>
      </c>
      <c r="FT10" t="inlineStr">
        <is>
          <t>Ya, selalu</t>
        </is>
      </c>
      <c r="FU10" t="inlineStr">
        <is>
          <t>Pekerja tambahan</t>
        </is>
      </c>
      <c r="FV10" t="n">
        <v>0</v>
      </c>
      <c r="FW10" t="n">
        <v>0</v>
      </c>
      <c r="FX10" t="n">
        <v>0</v>
      </c>
      <c r="FY10" t="n">
        <v>1</v>
      </c>
      <c r="FZ10" t="inlineStr">
        <is>
          <t>Cukup memahami</t>
        </is>
      </c>
      <c r="GA10" t="inlineStr">
        <is>
          <t>Teman/keluarga</t>
        </is>
      </c>
      <c r="GB10" t="n">
        <v>0</v>
      </c>
      <c r="GC10" t="n">
        <v>0</v>
      </c>
      <c r="GD10" t="n">
        <v>1</v>
      </c>
      <c r="GE10" t="n">
        <v>0</v>
      </c>
      <c r="GF10" t="n">
        <v/>
      </c>
      <c r="GG10" t="inlineStr">
        <is>
          <t>Sering</t>
        </is>
      </c>
      <c r="GH10" t="inlineStr">
        <is>
          <t>Ya</t>
        </is>
      </c>
      <c r="GI10" t="inlineStr">
        <is>
          <t>Teman/keluarga Tetangga</t>
        </is>
      </c>
      <c r="GJ10" t="n">
        <v>1</v>
      </c>
      <c r="GK10" t="n">
        <v>1</v>
      </c>
      <c r="GL10" t="n">
        <v>0</v>
      </c>
      <c r="GM10" t="n">
        <v>0</v>
      </c>
      <c r="GN10" t="n">
        <v/>
      </c>
      <c r="GO10" t="n">
        <v>8</v>
      </c>
      <c r="GP10" t="inlineStr">
        <is>
          <t>Penuh (100%)</t>
        </is>
      </c>
      <c r="GQ10" t="inlineStr">
        <is>
          <t>Minyak tanah Kayu bakar</t>
        </is>
      </c>
      <c r="GR10" t="n">
        <v>0</v>
      </c>
      <c r="GS10" t="n">
        <v>1</v>
      </c>
      <c r="GT10" t="n">
        <v>1</v>
      </c>
      <c r="GU10" t="n">
        <v>0</v>
      </c>
      <c r="GV10" t="n">
        <v>0</v>
      </c>
      <c r="GW10" t="n">
        <v>0</v>
      </c>
      <c r="GX10" t="n">
        <v>0</v>
      </c>
      <c r="GY10" t="n">
        <v/>
      </c>
      <c r="GZ10" t="inlineStr">
        <is>
          <t>Tidak</t>
        </is>
      </c>
      <c r="HA10" t="n">
        <v/>
      </c>
      <c r="HB10" t="n">
        <v/>
      </c>
      <c r="HC10" t="n">
        <v/>
      </c>
      <c r="HD10" t="n">
        <v/>
      </c>
      <c r="HE10" t="n">
        <v/>
      </c>
      <c r="HF10" t="n">
        <v/>
      </c>
      <c r="HG10" t="n">
        <v/>
      </c>
      <c r="HH10" t="n">
        <v/>
      </c>
      <c r="HI10" t="n">
        <v/>
      </c>
      <c r="HJ10" t="n">
        <v/>
      </c>
      <c r="HK10" t="n">
        <v/>
      </c>
      <c r="HL10" t="n">
        <v/>
      </c>
      <c r="HM10" t="n">
        <v/>
      </c>
      <c r="HN10" t="n">
        <v/>
      </c>
      <c r="HO10" t="n">
        <v/>
      </c>
      <c r="HP10" t="n">
        <v/>
      </c>
      <c r="HQ10" t="n">
        <v/>
      </c>
      <c r="HR10" t="n">
        <v/>
      </c>
      <c r="HS10" t="n">
        <v/>
      </c>
      <c r="HT10" t="n">
        <v/>
      </c>
      <c r="HU10" t="n">
        <v/>
      </c>
      <c r="HV10" t="n">
        <v/>
      </c>
      <c r="HW10" t="n">
        <v/>
      </c>
      <c r="HX10" t="n">
        <v/>
      </c>
      <c r="HY10" t="n">
        <v>450</v>
      </c>
      <c r="HZ10" t="n">
        <v/>
      </c>
      <c r="IA10" t="n">
        <v/>
      </c>
      <c r="IB10" t="n">
        <v/>
      </c>
      <c r="IC10" t="n">
        <v/>
      </c>
      <c r="ID10" t="n">
        <v/>
      </c>
      <c r="IE10" t="n">
        <v/>
      </c>
      <c r="IF10" t="n">
        <v/>
      </c>
      <c r="IG10" t="n">
        <v/>
      </c>
      <c r="IH10" t="n">
        <v/>
      </c>
      <c r="II10" t="n">
        <v>30</v>
      </c>
      <c r="IJ10" t="n">
        <v>75000</v>
      </c>
      <c r="IK10" t="inlineStr">
        <is>
          <t>80-100 kg</t>
        </is>
      </c>
      <c r="IL10" t="inlineStr">
        <is>
          <t>&gt;5 jam</t>
        </is>
      </c>
      <c r="IM10" t="inlineStr">
        <is>
          <t>Ya</t>
        </is>
      </c>
      <c r="IN10" t="inlineStr">
        <is>
          <t>Ya</t>
        </is>
      </c>
      <c r="IO10" t="inlineStr">
        <is>
          <t>Lebih bersih</t>
        </is>
      </c>
      <c r="IP10" t="inlineStr">
        <is>
          <t>Tidak pernah</t>
        </is>
      </c>
      <c r="IQ10" t="inlineStr">
        <is>
          <t>Tidak pernah</t>
        </is>
      </c>
      <c r="IR10" t="n">
        <v/>
      </c>
      <c r="IS10" t="n">
        <v/>
      </c>
      <c r="IT10" t="n">
        <v/>
      </c>
      <c r="IU10" t="n">
        <v/>
      </c>
      <c r="IV10" t="n">
        <v/>
      </c>
      <c r="IW10" t="n">
        <v/>
      </c>
      <c r="IX10" t="n">
        <v/>
      </c>
      <c r="IY10" t="n">
        <v/>
      </c>
      <c r="IZ10" t="inlineStr">
        <is>
          <t>Tidak pernah</t>
        </is>
      </c>
      <c r="JA10" t="n">
        <v/>
      </c>
      <c r="JB10" t="n">
        <v/>
      </c>
      <c r="JC10" t="n">
        <v/>
      </c>
      <c r="JD10" t="n">
        <v/>
      </c>
      <c r="JE10" t="n">
        <v/>
      </c>
      <c r="JF10" t="n">
        <v/>
      </c>
      <c r="JG10" t="n">
        <v/>
      </c>
      <c r="JH10" t="n">
        <v/>
      </c>
      <c r="JI10" t="inlineStr">
        <is>
          <t>Tidak pernah</t>
        </is>
      </c>
      <c r="JJ10" t="n">
        <v/>
      </c>
      <c r="JK10" t="n">
        <v/>
      </c>
      <c r="JL10" t="n">
        <v/>
      </c>
      <c r="JM10" t="n">
        <v/>
      </c>
      <c r="JN10" t="n">
        <v/>
      </c>
      <c r="JO10" t="n">
        <v/>
      </c>
      <c r="JP10" t="n">
        <v/>
      </c>
      <c r="JQ10" t="n">
        <v/>
      </c>
      <c r="JR10" t="inlineStr">
        <is>
          <t>Tidak pernah</t>
        </is>
      </c>
      <c r="JS10" t="n">
        <v/>
      </c>
      <c r="JT10" t="n">
        <v/>
      </c>
      <c r="JU10" t="n">
        <v/>
      </c>
      <c r="JV10" t="n">
        <v/>
      </c>
      <c r="JW10" t="n">
        <v/>
      </c>
      <c r="JX10" t="n">
        <v/>
      </c>
      <c r="JY10" t="n">
        <v/>
      </c>
      <c r="JZ10" t="n">
        <v/>
      </c>
      <c r="KA10" t="inlineStr">
        <is>
          <t>Tidak pernah</t>
        </is>
      </c>
      <c r="KB10" t="n">
        <v/>
      </c>
      <c r="KC10" t="n">
        <v/>
      </c>
      <c r="KD10" t="n">
        <v/>
      </c>
      <c r="KE10" t="n">
        <v/>
      </c>
      <c r="KF10" t="n">
        <v/>
      </c>
      <c r="KG10" t="n">
        <v/>
      </c>
      <c r="KH10" t="n">
        <v/>
      </c>
      <c r="KI10" t="n">
        <v/>
      </c>
      <c r="KJ10" t="inlineStr">
        <is>
          <t>Tidak pernah</t>
        </is>
      </c>
      <c r="KK10" t="n">
        <v/>
      </c>
      <c r="KL10" t="n">
        <v/>
      </c>
      <c r="KM10" t="n">
        <v/>
      </c>
      <c r="KN10" t="n">
        <v/>
      </c>
      <c r="KO10" t="n">
        <v/>
      </c>
      <c r="KP10" t="n">
        <v/>
      </c>
      <c r="KQ10" t="n">
        <v/>
      </c>
      <c r="KR10" t="n">
        <v/>
      </c>
      <c r="KS10" t="inlineStr">
        <is>
          <t>Tidak ada perubahan</t>
        </is>
      </c>
      <c r="KT10" t="inlineStr">
        <is>
          <t>0-1 kali</t>
        </is>
      </c>
      <c r="KU10" t="inlineStr">
        <is>
          <t>0-1 kali</t>
        </is>
      </c>
      <c r="KV10" t="inlineStr">
        <is>
          <t>Tidak ada</t>
        </is>
      </c>
      <c r="KW10" t="n">
        <v>0</v>
      </c>
      <c r="KX10" t="n">
        <v>0</v>
      </c>
      <c r="KY10" t="n">
        <v>0</v>
      </c>
      <c r="KZ10" t="n">
        <v>1</v>
      </c>
      <c r="LA10" t="inlineStr">
        <is>
          <t>Cukup membaik</t>
        </is>
      </c>
      <c r="LB10" t="inlineStr">
        <is>
          <t>Jauh lebih baik</t>
        </is>
      </c>
      <c r="LC10" t="n">
        <v>0</v>
      </c>
      <c r="LD10" t="n">
        <v>0</v>
      </c>
      <c r="LE10" t="n">
        <v>2</v>
      </c>
      <c r="LF10" t="n">
        <v>0</v>
      </c>
      <c r="LG10" t="inlineStr">
        <is>
          <t>Ya</t>
        </is>
      </c>
      <c r="LH10" t="n">
        <v>2000000</v>
      </c>
      <c r="LI10" t="n">
        <v/>
      </c>
      <c r="LJ10" t="inlineStr">
        <is>
          <t>Pendidikan anggota keluarga Kebutuhan rumah tangga</t>
        </is>
      </c>
      <c r="LK10" t="n">
        <v>0</v>
      </c>
      <c r="LL10" t="n">
        <v>0</v>
      </c>
      <c r="LM10" t="n">
        <v>0</v>
      </c>
      <c r="LN10" t="n">
        <v>0</v>
      </c>
      <c r="LO10" t="n">
        <v>1</v>
      </c>
      <c r="LP10" t="n">
        <v>1</v>
      </c>
      <c r="LQ10" t="n">
        <v>0</v>
      </c>
      <c r="LR10" t="n">
        <v/>
      </c>
      <c r="LS10" t="n">
        <v>0</v>
      </c>
      <c r="LT10" t="n">
        <v>0</v>
      </c>
      <c r="LU10" t="n">
        <v>15</v>
      </c>
      <c r="LV10" t="n">
        <v>0</v>
      </c>
      <c r="LW10" t="n">
        <v>0</v>
      </c>
      <c r="LX10" t="n">
        <v>5</v>
      </c>
      <c r="LY10" t="n">
        <v>0</v>
      </c>
      <c r="LZ10" t="n">
        <v>0</v>
      </c>
      <c r="MA10" t="n">
        <v>10</v>
      </c>
      <c r="MB10" t="inlineStr">
        <is>
          <t>Ya</t>
        </is>
      </c>
      <c r="MC10" t="n">
        <v>0</v>
      </c>
      <c r="MD10" t="n">
        <v>0</v>
      </c>
      <c r="ME10" t="n">
        <v>120</v>
      </c>
      <c r="MF10" t="n">
        <v>0</v>
      </c>
      <c r="MG10" t="n">
        <v>0</v>
      </c>
      <c r="MH10" t="n">
        <v>0</v>
      </c>
      <c r="MI10" t="inlineStr">
        <is>
          <t>Bekerja Istirahat Aktivitas sosial diluar rumah (misalnya, berkumpul dengan tetangga, mengikuti kegiatan PKK, dsb)</t>
        </is>
      </c>
      <c r="MJ10" t="n">
        <v>0</v>
      </c>
      <c r="MK10" t="n">
        <v>1</v>
      </c>
      <c r="ML10" t="n">
        <v>1</v>
      </c>
      <c r="MM10" t="n">
        <v>0</v>
      </c>
      <c r="MN10" t="n">
        <v>1</v>
      </c>
      <c r="MO10" t="n">
        <v>0</v>
      </c>
      <c r="MP10" t="n">
        <v/>
      </c>
      <c r="MQ10" t="inlineStr">
        <is>
          <t>menjual roti sebagai pakan ternak</t>
        </is>
      </c>
      <c r="MR10" t="n">
        <v/>
      </c>
      <c r="MS10" t="inlineStr">
        <is>
          <t>Tahlil, Tiba'an, Manaqiban</t>
        </is>
      </c>
      <c r="MT10" t="n">
        <v/>
      </c>
      <c r="MU10" t="inlineStr">
        <is>
          <t>Tidak</t>
        </is>
      </c>
      <c r="MV10" t="n">
        <v/>
      </c>
      <c r="MW10" t="n">
        <v/>
      </c>
      <c r="MX10" t="n">
        <v/>
      </c>
      <c r="MY10" t="n">
        <v/>
      </c>
      <c r="MZ10" t="n">
        <v/>
      </c>
      <c r="NA10" t="n">
        <v/>
      </c>
      <c r="NB10" t="n">
        <v/>
      </c>
      <c r="NC10" t="n">
        <v/>
      </c>
      <c r="ND10" t="n">
        <v/>
      </c>
      <c r="NE10" t="n">
        <v/>
      </c>
      <c r="NF10" t="n">
        <v/>
      </c>
      <c r="NG10" t="n">
        <v/>
      </c>
      <c r="NH10" t="n">
        <v/>
      </c>
      <c r="NI10" t="n">
        <v/>
      </c>
      <c r="NJ10" t="n">
        <v/>
      </c>
      <c r="NK10" t="n">
        <v/>
      </c>
      <c r="NL10" t="inlineStr">
        <is>
          <t>Tidak</t>
        </is>
      </c>
      <c r="NM10" t="inlineStr">
        <is>
          <t>Kombinasi kredit/pinjaman dan dana hibah</t>
        </is>
      </c>
      <c r="NN10" t="inlineStr">
        <is>
          <t>5.000.001-7.000.000</t>
        </is>
      </c>
      <c r="NO10" t="inlineStr">
        <is>
          <t>Yayasan Rumah Energi atau BIRU</t>
        </is>
      </c>
      <c r="NP10" t="n">
        <v/>
      </c>
      <c r="NQ10" t="inlineStr">
        <is>
          <t>Koperasi</t>
        </is>
      </c>
      <c r="NR10" t="n">
        <v/>
      </c>
      <c r="NS10" t="n">
        <v>60</v>
      </c>
      <c r="NT10" t="inlineStr">
        <is>
          <t>Anggota keluarga - Laki-laki dewasa</t>
        </is>
      </c>
      <c r="NU10" t="n">
        <v/>
      </c>
      <c r="NV10" t="n">
        <v/>
      </c>
      <c r="NW10" t="n">
        <v/>
      </c>
      <c r="NX10" t="inlineStr">
        <is>
          <t>Sedikit meningkat</t>
        </is>
      </c>
      <c r="NY10" t="n">
        <v>180</v>
      </c>
      <c r="NZ10" t="n">
        <v>0</v>
      </c>
      <c r="OA10" t="n">
        <v>0</v>
      </c>
      <c r="OB10" t="n">
        <v>0</v>
      </c>
      <c r="OC10" t="n">
        <v>0</v>
      </c>
      <c r="OD10" t="n">
        <v>30</v>
      </c>
      <c r="OE10" t="inlineStr">
        <is>
          <t>Lebih baik</t>
        </is>
      </c>
      <c r="OF10" t="inlineStr">
        <is>
          <t>Jauh lebih baik (beda waktu memasak lebih cepat setengah jam atau lebih, ATAU tidak lagi ada rasa/bau makanan yang berubah, ATAU alasan lainnya)</t>
        </is>
      </c>
      <c r="OG10" t="inlineStr">
        <is>
          <t>Ya</t>
        </is>
      </c>
      <c r="OH10" t="n">
        <v>0</v>
      </c>
      <c r="OI10" t="n">
        <v>30</v>
      </c>
      <c r="OJ10" t="n">
        <v>0</v>
      </c>
      <c r="OK10" t="n">
        <v>0</v>
      </c>
      <c r="OL10" t="n">
        <v>0</v>
      </c>
      <c r="OM10" t="n">
        <v>0</v>
      </c>
      <c r="ON10" t="n">
        <v>0</v>
      </c>
      <c r="OO10" t="n">
        <v>0</v>
      </c>
      <c r="OP10" t="inlineStr">
        <is>
          <t>Sapi perah</t>
        </is>
      </c>
      <c r="OQ10" t="n">
        <v>0</v>
      </c>
      <c r="OR10" t="n">
        <v>1</v>
      </c>
      <c r="OS10" t="n">
        <v>0</v>
      </c>
      <c r="OT10" t="n">
        <v>0</v>
      </c>
      <c r="OU10" t="n">
        <v>0</v>
      </c>
      <c r="OV10" t="n">
        <v>0</v>
      </c>
      <c r="OW10" t="n">
        <v>0</v>
      </c>
      <c r="OX10" t="n">
        <v>0</v>
      </c>
      <c r="OY10" t="n">
        <v/>
      </c>
      <c r="OZ10" t="n">
        <v/>
      </c>
      <c r="PA10" t="n">
        <v/>
      </c>
      <c r="PB10" t="n">
        <v/>
      </c>
      <c r="PC10" t="n">
        <v/>
      </c>
      <c r="PD10" t="n">
        <v/>
      </c>
      <c r="PE10" t="n">
        <v/>
      </c>
      <c r="PF10" t="n">
        <v/>
      </c>
      <c r="PG10" t="n">
        <v/>
      </c>
      <c r="PH10" t="n">
        <v/>
      </c>
      <c r="PI10" t="n">
        <v/>
      </c>
      <c r="PJ10" t="n">
        <v/>
      </c>
      <c r="PK10" t="n">
        <v/>
      </c>
      <c r="PL10" t="n">
        <v/>
      </c>
      <c r="PM10" t="n">
        <v/>
      </c>
      <c r="PN10" t="n">
        <v/>
      </c>
      <c r="PO10" t="n">
        <v/>
      </c>
      <c r="PP10" t="n">
        <v/>
      </c>
      <c r="PQ10" t="n">
        <v/>
      </c>
      <c r="PR10" t="n">
        <v/>
      </c>
      <c r="PS10" t="n">
        <v/>
      </c>
      <c r="PT10" t="n">
        <v/>
      </c>
      <c r="PU10" t="n">
        <v/>
      </c>
      <c r="PV10" t="n">
        <v/>
      </c>
      <c r="PW10" t="n">
        <v/>
      </c>
      <c r="PX10" t="n">
        <v/>
      </c>
      <c r="PY10" t="n">
        <v/>
      </c>
      <c r="PZ10" t="n">
        <v/>
      </c>
      <c r="QA10" t="n">
        <v/>
      </c>
      <c r="QB10" t="n">
        <v/>
      </c>
      <c r="QC10" t="n">
        <v/>
      </c>
      <c r="QD10" t="n">
        <v/>
      </c>
      <c r="QE10" t="inlineStr">
        <is>
          <t>4-Lainnya</t>
        </is>
      </c>
      <c r="QF10" t="n">
        <v>0</v>
      </c>
      <c r="QG10" t="n">
        <v>0</v>
      </c>
      <c r="QH10" t="n">
        <v>0</v>
      </c>
      <c r="QI10" t="n">
        <v>0</v>
      </c>
      <c r="QJ10" t="n">
        <v>0</v>
      </c>
      <c r="QK10" t="n">
        <v>0</v>
      </c>
      <c r="QL10" t="n">
        <v>0</v>
      </c>
      <c r="QM10" t="n">
        <v>0</v>
      </c>
      <c r="QN10" t="n">
        <v>1</v>
      </c>
      <c r="QO10" t="inlineStr">
        <is>
          <t>Dibawa ke lahan untuk pupuk rumput</t>
        </is>
      </c>
      <c r="QP10" t="n">
        <v/>
      </c>
      <c r="QQ10" t="n">
        <v/>
      </c>
      <c r="QR10" t="n">
        <v/>
      </c>
      <c r="QS10" t="n">
        <v/>
      </c>
      <c r="QT10" t="n">
        <v/>
      </c>
      <c r="QU10" t="n">
        <v/>
      </c>
      <c r="QV10" t="n">
        <v/>
      </c>
      <c r="QW10" t="n">
        <v/>
      </c>
      <c r="QX10" t="n">
        <v/>
      </c>
      <c r="QY10" t="n">
        <v/>
      </c>
      <c r="QZ10" t="n">
        <v/>
      </c>
      <c r="RA10" t="n">
        <v/>
      </c>
      <c r="RB10" t="n">
        <v/>
      </c>
      <c r="RC10" t="n">
        <v/>
      </c>
      <c r="RD10" t="n">
        <v/>
      </c>
      <c r="RE10" t="n">
        <v/>
      </c>
      <c r="RF10" t="n">
        <v/>
      </c>
      <c r="RG10" t="n">
        <v/>
      </c>
      <c r="RH10" t="n">
        <v/>
      </c>
      <c r="RI10" t="n">
        <v/>
      </c>
      <c r="RJ10" t="n">
        <v/>
      </c>
      <c r="RK10" t="n">
        <v/>
      </c>
      <c r="RL10" t="n">
        <v/>
      </c>
      <c r="RM10" t="n">
        <v/>
      </c>
      <c r="RN10" t="n">
        <v/>
      </c>
      <c r="RO10" t="n">
        <v/>
      </c>
      <c r="RP10" t="n">
        <v/>
      </c>
      <c r="RQ10" t="n">
        <v/>
      </c>
      <c r="RR10" t="n">
        <v/>
      </c>
      <c r="RS10" t="n">
        <v/>
      </c>
      <c r="RT10" t="n">
        <v/>
      </c>
      <c r="RU10" t="n">
        <v/>
      </c>
      <c r="RV10" t="n">
        <v/>
      </c>
      <c r="RW10" t="n">
        <v/>
      </c>
      <c r="RX10" t="n">
        <v/>
      </c>
      <c r="RY10" t="n">
        <v/>
      </c>
      <c r="RZ10" t="n">
        <v/>
      </c>
      <c r="SA10" t="n">
        <v/>
      </c>
      <c r="SB10" t="n">
        <v/>
      </c>
      <c r="SC10" t="n">
        <v/>
      </c>
      <c r="SD10" t="n">
        <v/>
      </c>
      <c r="SE10" t="n">
        <v/>
      </c>
      <c r="SF10" t="n">
        <v/>
      </c>
      <c r="SG10" t="n">
        <v/>
      </c>
      <c r="SH10" t="n">
        <v/>
      </c>
      <c r="SI10" t="n">
        <v/>
      </c>
      <c r="SJ10" t="n">
        <v/>
      </c>
      <c r="SK10" t="n">
        <v/>
      </c>
      <c r="SL10" t="n">
        <v/>
      </c>
      <c r="SM10" t="n">
        <v/>
      </c>
      <c r="SN10" t="n">
        <v/>
      </c>
      <c r="SO10" t="n">
        <v/>
      </c>
      <c r="SP10" t="n">
        <v/>
      </c>
      <c r="SQ10" t="n">
        <v/>
      </c>
      <c r="SR10" t="n">
        <v/>
      </c>
      <c r="SS10" t="n">
        <v/>
      </c>
      <c r="ST10" t="n">
        <v/>
      </c>
      <c r="SU10" t="n">
        <v/>
      </c>
      <c r="SV10" t="n">
        <v/>
      </c>
      <c r="SW10" t="n">
        <v/>
      </c>
      <c r="SX10" t="n">
        <v/>
      </c>
      <c r="SY10" t="n">
        <v/>
      </c>
      <c r="SZ10" t="n">
        <v>13</v>
      </c>
      <c r="TA10" t="n">
        <v/>
      </c>
      <c r="TB10" t="n">
        <v/>
      </c>
      <c r="TC10" t="n">
        <v/>
      </c>
      <c r="TD10" t="n">
        <v/>
      </c>
      <c r="TE10" t="n">
        <v/>
      </c>
      <c r="TF10" t="n">
        <v/>
      </c>
      <c r="TG10" t="n">
        <v/>
      </c>
      <c r="TH10" t="n">
        <v/>
      </c>
      <c r="TI10" t="n">
        <v/>
      </c>
      <c r="TJ10" t="n">
        <v/>
      </c>
      <c r="TK10" t="n">
        <v/>
      </c>
      <c r="TL10" t="n">
        <v/>
      </c>
      <c r="TM10" t="n">
        <v/>
      </c>
      <c r="TN10" t="n">
        <v/>
      </c>
      <c r="TO10" t="n">
        <v/>
      </c>
      <c r="TP10" t="n">
        <v/>
      </c>
      <c r="TQ10" t="n">
        <v/>
      </c>
      <c r="TR10" t="n">
        <v/>
      </c>
      <c r="TS10" t="n">
        <v/>
      </c>
      <c r="TT10" t="n">
        <v/>
      </c>
      <c r="TU10" t="n">
        <v/>
      </c>
      <c r="TV10" t="n">
        <v/>
      </c>
      <c r="TW10" t="n">
        <v/>
      </c>
      <c r="TX10" t="n">
        <v/>
      </c>
      <c r="TY10" t="n">
        <v/>
      </c>
      <c r="TZ10" t="n">
        <v/>
      </c>
      <c r="UA10" t="n">
        <v/>
      </c>
      <c r="UB10" t="n">
        <v/>
      </c>
      <c r="UC10" t="n">
        <v/>
      </c>
      <c r="UD10" t="n">
        <v/>
      </c>
      <c r="UE10" t="n">
        <v/>
      </c>
      <c r="UF10" t="n">
        <v/>
      </c>
      <c r="UG10" t="n">
        <v/>
      </c>
      <c r="UH10" t="n">
        <v/>
      </c>
      <c r="UI10" t="n">
        <v/>
      </c>
      <c r="UJ10" t="n">
        <v/>
      </c>
      <c r="UK10" t="n">
        <v/>
      </c>
      <c r="UL10" t="n">
        <v/>
      </c>
      <c r="UM10" t="n">
        <v/>
      </c>
      <c r="UN10" t="n">
        <v/>
      </c>
      <c r="UO10" t="n">
        <v/>
      </c>
      <c r="UP10" t="n">
        <v/>
      </c>
      <c r="UQ10" t="n">
        <v/>
      </c>
      <c r="UR10" t="n">
        <v/>
      </c>
      <c r="US10" t="n">
        <v/>
      </c>
      <c r="UT10" t="n">
        <v/>
      </c>
      <c r="UU10" t="n">
        <v/>
      </c>
      <c r="UV10" t="inlineStr">
        <is>
          <t>Pemberian pakan di kandang</t>
        </is>
      </c>
      <c r="UW10" t="n">
        <v/>
      </c>
      <c r="UX10" t="n">
        <v/>
      </c>
      <c r="UY10" t="n">
        <v/>
      </c>
      <c r="UZ10" t="n">
        <v/>
      </c>
      <c r="VA10" t="n">
        <v/>
      </c>
      <c r="VB10" t="n">
        <v/>
      </c>
      <c r="VC10" t="n">
        <v/>
      </c>
      <c r="VD10" t="inlineStr">
        <is>
          <t>Sangat jarang (&gt;1 bulan sekali)</t>
        </is>
      </c>
      <c r="VE10" t="n">
        <v/>
      </c>
      <c r="VF10" t="n">
        <v/>
      </c>
      <c r="VG10" t="n">
        <v/>
      </c>
      <c r="VH10" t="n">
        <v/>
      </c>
      <c r="VI10" t="n">
        <v/>
      </c>
      <c r="VJ10" t="n">
        <v/>
      </c>
      <c r="VK10" t="n">
        <v/>
      </c>
      <c r="VL10" t="inlineStr">
        <is>
          <t>Sangat sering (&gt;1 kali sehari)</t>
        </is>
      </c>
      <c r="VM10" t="n">
        <v/>
      </c>
      <c r="VN10" t="n">
        <v/>
      </c>
      <c r="VO10" t="n">
        <v/>
      </c>
      <c r="VP10" t="n">
        <v/>
      </c>
      <c r="VQ10" t="n">
        <v/>
      </c>
      <c r="VR10" t="n">
        <v/>
      </c>
      <c r="VS10" t="n">
        <v/>
      </c>
      <c r="VT10" t="n">
        <v/>
      </c>
      <c r="VU10" t="n">
        <v/>
      </c>
      <c r="VV10" t="n">
        <v/>
      </c>
      <c r="VW10" t="n">
        <v/>
      </c>
      <c r="VX10" t="n">
        <v/>
      </c>
      <c r="VY10" t="n">
        <v/>
      </c>
      <c r="VZ10" t="n">
        <v/>
      </c>
      <c r="WA10" t="n">
        <v/>
      </c>
      <c r="WB10" t="n">
        <v/>
      </c>
      <c r="WC10" t="n">
        <v/>
      </c>
      <c r="WD10" t="n">
        <v/>
      </c>
      <c r="WE10" t="n">
        <v/>
      </c>
      <c r="WF10" t="inlineStr">
        <is>
          <t>6-Digester biogas 5-Untuk disebar di tanah (dan dibajak)</t>
        </is>
      </c>
      <c r="WG10" t="n">
        <v>0</v>
      </c>
      <c r="WH10" t="n">
        <v>0</v>
      </c>
      <c r="WI10" t="n">
        <v>0</v>
      </c>
      <c r="WJ10" t="n">
        <v>0</v>
      </c>
      <c r="WK10" t="n">
        <v>0</v>
      </c>
      <c r="WL10" t="n">
        <v>0</v>
      </c>
      <c r="WM10" t="n">
        <v>0</v>
      </c>
      <c r="WN10" t="n">
        <v>0</v>
      </c>
      <c r="WO10" t="n">
        <v>1</v>
      </c>
      <c r="WP10" t="n">
        <v>1</v>
      </c>
      <c r="WQ10" t="n">
        <v>0</v>
      </c>
      <c r="WR10" t="n">
        <v>0</v>
      </c>
      <c r="WS10" t="n">
        <v/>
      </c>
      <c r="WT10" t="n">
        <v/>
      </c>
      <c r="WU10" t="n">
        <v/>
      </c>
      <c r="WV10" t="n">
        <v/>
      </c>
      <c r="WW10" t="n">
        <v/>
      </c>
      <c r="WX10" t="n">
        <v/>
      </c>
      <c r="WY10" t="n">
        <v/>
      </c>
      <c r="WZ10" t="n">
        <v/>
      </c>
      <c r="XA10" t="n">
        <v/>
      </c>
      <c r="XB10" t="n">
        <v/>
      </c>
      <c r="XC10" t="n">
        <v/>
      </c>
      <c r="XD10" t="n">
        <v/>
      </c>
      <c r="XE10" t="n">
        <v/>
      </c>
      <c r="XF10" t="n">
        <v/>
      </c>
      <c r="XG10" t="n">
        <v/>
      </c>
      <c r="XH10" t="n">
        <v/>
      </c>
      <c r="XI10" t="n">
        <v/>
      </c>
      <c r="XJ10" t="n">
        <v/>
      </c>
      <c r="XK10" t="n">
        <v/>
      </c>
      <c r="XL10" t="n">
        <v/>
      </c>
      <c r="XM10" t="n">
        <v/>
      </c>
      <c r="XN10" t="n">
        <v/>
      </c>
      <c r="XO10" t="n">
        <v/>
      </c>
      <c r="XP10" t="n">
        <v/>
      </c>
      <c r="XQ10" t="n">
        <v/>
      </c>
      <c r="XR10" t="n">
        <v/>
      </c>
      <c r="XS10" t="n">
        <v/>
      </c>
      <c r="XT10" t="n">
        <v/>
      </c>
      <c r="XU10" t="n">
        <v/>
      </c>
      <c r="XV10" t="n">
        <v/>
      </c>
      <c r="XW10" t="n">
        <v/>
      </c>
      <c r="XX10" t="n">
        <v/>
      </c>
      <c r="XY10" t="n">
        <v/>
      </c>
      <c r="XZ10" t="n">
        <v/>
      </c>
      <c r="YA10" t="n">
        <v/>
      </c>
      <c r="YB10" t="n">
        <v/>
      </c>
      <c r="YC10" t="n">
        <v/>
      </c>
      <c r="YD10" t="n">
        <v/>
      </c>
      <c r="YE10" t="n">
        <v/>
      </c>
      <c r="YF10" t="n">
        <v/>
      </c>
      <c r="YG10" t="n">
        <v/>
      </c>
      <c r="YH10" t="n">
        <v/>
      </c>
      <c r="YI10" t="n">
        <v/>
      </c>
      <c r="YJ10" t="n">
        <v/>
      </c>
      <c r="YK10" t="n">
        <v/>
      </c>
      <c r="YL10" t="n">
        <v/>
      </c>
      <c r="YM10" t="n">
        <v/>
      </c>
      <c r="YN10" t="n">
        <v/>
      </c>
      <c r="YO10" t="n">
        <v/>
      </c>
      <c r="YP10" t="n">
        <v/>
      </c>
      <c r="YQ10" t="n">
        <v/>
      </c>
      <c r="YR10" t="n">
        <v/>
      </c>
      <c r="YS10" t="n">
        <v/>
      </c>
      <c r="YT10" t="n">
        <v/>
      </c>
      <c r="YU10" t="n">
        <v/>
      </c>
      <c r="YV10" t="n">
        <v/>
      </c>
      <c r="YW10" t="n">
        <v/>
      </c>
      <c r="YX10" t="n">
        <v/>
      </c>
      <c r="YY10" t="n">
        <v/>
      </c>
      <c r="YZ10" t="n">
        <v/>
      </c>
      <c r="ZA10" t="n">
        <v/>
      </c>
      <c r="ZB10" t="n">
        <v/>
      </c>
      <c r="ZC10" t="n">
        <v/>
      </c>
      <c r="ZD10" t="n">
        <v/>
      </c>
      <c r="ZE10" t="n">
        <v/>
      </c>
      <c r="ZF10" t="n">
        <v/>
      </c>
      <c r="ZG10" t="n">
        <v/>
      </c>
      <c r="ZH10" t="n">
        <v/>
      </c>
      <c r="ZI10" t="n">
        <v/>
      </c>
      <c r="ZJ10" t="n">
        <v/>
      </c>
      <c r="ZK10" t="n">
        <v/>
      </c>
      <c r="ZL10" t="n">
        <v/>
      </c>
      <c r="ZM10" t="n">
        <v/>
      </c>
      <c r="ZN10" t="n">
        <v/>
      </c>
      <c r="ZO10" t="n">
        <v>38</v>
      </c>
      <c r="ZP10" t="n">
        <v/>
      </c>
      <c r="ZQ10" t="n">
        <v/>
      </c>
      <c r="ZR10" t="n">
        <v/>
      </c>
      <c r="ZS10" t="n">
        <v/>
      </c>
      <c r="ZT10" t="n">
        <v/>
      </c>
      <c r="ZU10" t="n">
        <v/>
      </c>
      <c r="ZV10" t="n">
        <v/>
      </c>
      <c r="ZW10" t="n">
        <v>2</v>
      </c>
      <c r="ZX10" t="n">
        <v/>
      </c>
      <c r="ZY10" t="n">
        <v/>
      </c>
      <c r="ZZ10" t="n">
        <v/>
      </c>
      <c r="AAA10" t="n">
        <v/>
      </c>
      <c r="AAB10" t="n">
        <v/>
      </c>
      <c r="AAC10" t="n">
        <v/>
      </c>
      <c r="AAD10" t="n">
        <v/>
      </c>
      <c r="AAE10" t="inlineStr">
        <is>
          <t>Pakan segar (misal: rumput)</t>
        </is>
      </c>
      <c r="AAF10" t="n">
        <v/>
      </c>
      <c r="AAG10" t="n">
        <v/>
      </c>
      <c r="AAH10" t="n">
        <v/>
      </c>
      <c r="AAI10" t="n">
        <v/>
      </c>
      <c r="AAJ10" t="n">
        <v/>
      </c>
      <c r="AAK10" t="n">
        <v/>
      </c>
      <c r="AAL10" t="inlineStr">
        <is>
          <t>Ya</t>
        </is>
      </c>
      <c r="AAM10" t="inlineStr">
        <is>
          <t>Cair</t>
        </is>
      </c>
      <c r="AAN10" t="n">
        <v>0</v>
      </c>
      <c r="AAO10" t="n">
        <v>1</v>
      </c>
      <c r="AAP10" t="n">
        <v>65</v>
      </c>
      <c r="AAQ10" t="n">
        <v/>
      </c>
      <c r="AAR10" t="inlineStr">
        <is>
          <t>Tidak</t>
        </is>
      </c>
      <c r="AAS10" t="inlineStr">
        <is>
          <t>Mengetahui</t>
        </is>
      </c>
      <c r="AAT10" t="inlineStr">
        <is>
          <t>Dibuang ke lahan sekitar kandang - yg ditanami tanaman</t>
        </is>
      </c>
      <c r="AAU10" t="n">
        <v>0</v>
      </c>
      <c r="AAV10" t="n">
        <v>0</v>
      </c>
      <c r="AAW10" t="n">
        <v>0</v>
      </c>
      <c r="AAX10" t="n">
        <v>1</v>
      </c>
      <c r="AAY10" t="n">
        <v>0</v>
      </c>
      <c r="AAZ10" t="n">
        <v>0</v>
      </c>
      <c r="ABA10" t="n">
        <v>0</v>
      </c>
      <c r="ABB10" t="n">
        <v/>
      </c>
      <c r="ABC10" t="n">
        <v/>
      </c>
      <c r="ABD10" t="n">
        <v/>
      </c>
      <c r="ABE10" t="n">
        <v/>
      </c>
      <c r="ABF10" t="n">
        <v/>
      </c>
      <c r="ABG10" t="n">
        <v/>
      </c>
      <c r="ABH10" t="n">
        <v/>
      </c>
      <c r="ABI10" t="n">
        <v/>
      </c>
      <c r="ABJ10" t="n">
        <v/>
      </c>
      <c r="ABK10" t="n">
        <v/>
      </c>
      <c r="ABL10" t="n">
        <v/>
      </c>
      <c r="ABM10" t="n">
        <v/>
      </c>
      <c r="ABN10" t="n">
        <v/>
      </c>
      <c r="ABO10" t="n">
        <v/>
      </c>
      <c r="ABP10" t="n">
        <v/>
      </c>
      <c r="ABQ10" t="inlineStr">
        <is>
          <t>Rumput</t>
        </is>
      </c>
      <c r="ABR10" t="inlineStr">
        <is>
          <t>Sangat sering (setiap hari)</t>
        </is>
      </c>
      <c r="ABS10" t="n">
        <v/>
      </c>
      <c r="ABT10" t="n">
        <v>5000</v>
      </c>
      <c r="ABU10" t="n">
        <v/>
      </c>
      <c r="ABV10" t="n">
        <v/>
      </c>
      <c r="ABW10" t="n">
        <v/>
      </c>
      <c r="ABX10" t="n">
        <v/>
      </c>
      <c r="ABY10" t="n">
        <v/>
      </c>
      <c r="ABZ10" t="n">
        <v/>
      </c>
      <c r="ACA10" t="n">
        <v/>
      </c>
      <c r="ACB10" t="n">
        <v/>
      </c>
      <c r="ACC10" t="n">
        <v/>
      </c>
      <c r="ACD10" t="n">
        <v/>
      </c>
      <c r="ACE10" t="n">
        <v/>
      </c>
      <c r="ACF10" t="n">
        <v/>
      </c>
      <c r="ACG10" t="n">
        <v/>
      </c>
      <c r="ACH10" t="n">
        <v/>
      </c>
      <c r="ACI10" t="n">
        <v/>
      </c>
      <c r="ACJ10" t="n">
        <v/>
      </c>
      <c r="ACK10" t="inlineStr">
        <is>
          <t>Lainnya</t>
        </is>
      </c>
      <c r="ACL10" t="n">
        <v>0</v>
      </c>
      <c r="ACM10" t="n">
        <v>0</v>
      </c>
      <c r="ACN10" t="n">
        <v>0</v>
      </c>
      <c r="ACO10" t="n">
        <v>0</v>
      </c>
      <c r="ACP10" t="n">
        <v>0</v>
      </c>
      <c r="ACQ10" t="n">
        <v>0</v>
      </c>
      <c r="ACR10" t="n">
        <v>1</v>
      </c>
      <c r="ACS10" t="inlineStr">
        <is>
          <t>Menggunakan bioslurry untuk pupuk rumput di belakang kandang</t>
        </is>
      </c>
      <c r="ACT10" t="inlineStr">
        <is>
          <t>Tidak ada informasi tambahan mengenai sumber bahan baku biogas</t>
        </is>
      </c>
      <c r="ACU10" t="inlineStr">
        <is>
          <t>Manfaat besar dan membantu kehidupan sehari-hari</t>
        </is>
      </c>
      <c r="ACV10" t="n">
        <v/>
      </c>
      <c r="ACW10" t="inlineStr">
        <is>
          <t>Anggota keluarga - Laki-laki dewasa</t>
        </is>
      </c>
      <c r="ACX10" t="inlineStr">
        <is>
          <t>Setuju</t>
        </is>
      </c>
      <c r="ACY10" t="inlineStr">
        <is>
          <t>Anggota keluarga - Anak-anak Anggota keluarga - Perempuan dewasa Anggota keluarga - Laki-laki dewasa</t>
        </is>
      </c>
      <c r="ACZ10" t="n">
        <v>1</v>
      </c>
      <c r="ADA10" t="n">
        <v>1</v>
      </c>
      <c r="ADB10" t="n">
        <v>1</v>
      </c>
      <c r="ADC10" t="n">
        <v>0</v>
      </c>
      <c r="ADD10" t="inlineStr">
        <is>
          <t>Sangat puas</t>
        </is>
      </c>
      <c r="ADE10" t="inlineStr">
        <is>
          <t>Sangat puas</t>
        </is>
      </c>
      <c r="ADF10" t="inlineStr">
        <is>
          <t>Sangat puas</t>
        </is>
      </c>
      <c r="ADG10" t="inlineStr">
        <is>
          <t>Sangat puas</t>
        </is>
      </c>
      <c r="ADH10" t="inlineStr">
        <is>
          <t>Tidak</t>
        </is>
      </c>
      <c r="ADI10" t="n">
        <v/>
      </c>
      <c r="ADJ10" t="inlineStr">
        <is>
          <t>Cukup puas</t>
        </is>
      </c>
      <c r="ADK10" t="n">
        <v/>
      </c>
      <c r="ADL10" t="n">
        <v/>
      </c>
      <c r="ADM10" t="n">
        <v/>
      </c>
      <c r="ADN10" t="n">
        <v/>
      </c>
      <c r="ADO10" t="n">
        <v/>
      </c>
      <c r="ADP10" t="n">
        <v/>
      </c>
      <c r="ADQ10" t="n">
        <v/>
      </c>
      <c r="ADR10" t="n">
        <v/>
      </c>
      <c r="ADS10" t="n">
        <v/>
      </c>
      <c r="ADT10" t="n">
        <v/>
      </c>
      <c r="ADU10" t="inlineStr">
        <is>
          <t>Menghubungi CPO atau pendamping Lainnya</t>
        </is>
      </c>
      <c r="ADV10" t="n">
        <v>0</v>
      </c>
      <c r="ADW10" t="n">
        <v>0</v>
      </c>
      <c r="ADX10" t="n">
        <v>0</v>
      </c>
      <c r="ADY10" t="n">
        <v>0</v>
      </c>
      <c r="ADZ10" t="n">
        <v>1</v>
      </c>
      <c r="AEA10" t="n">
        <v>0</v>
      </c>
      <c r="AEB10" t="n">
        <v>0</v>
      </c>
      <c r="AEC10" t="n">
        <v>1</v>
      </c>
      <c r="AED10" t="inlineStr">
        <is>
          <t>Menghubungi tukang biogas karena gas biogas tidak ada, disuruh menguras biogas, tapi diputuskan tidak menguras biogas, dan dibiarkan tidak aktif sampai sekarang</t>
        </is>
      </c>
      <c r="AEE10" t="inlineStr">
        <is>
          <t>Laki-laki dewasa</t>
        </is>
      </c>
      <c r="AEF10" t="n">
        <v/>
      </c>
      <c r="AEG10" t="inlineStr">
        <is>
          <t>Datang langsung ke rumah CPO</t>
        </is>
      </c>
      <c r="AEH10" t="n">
        <v/>
      </c>
      <c r="AEI10" t="inlineStr">
        <is>
          <t>Kunjungan berkala untuk kontrol biogas</t>
        </is>
      </c>
      <c r="AEJ10" t="inlineStr">
        <is>
          <t>Kadang-kadang</t>
        </is>
      </c>
      <c r="AEK10"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AEL10" t="n">
        <v>1</v>
      </c>
      <c r="AEM10" t="n">
        <v>1</v>
      </c>
      <c r="AEN10" t="n">
        <v>1</v>
      </c>
      <c r="AEO10" t="n">
        <v>1</v>
      </c>
      <c r="AEP10" t="n">
        <v>1</v>
      </c>
      <c r="AEQ10" t="n">
        <v>1</v>
      </c>
      <c r="AER10" t="n">
        <v>1</v>
      </c>
      <c r="AES10" t="n">
        <v>1</v>
      </c>
      <c r="AET10" t="n">
        <v>1</v>
      </c>
      <c r="AEU10" t="n">
        <v>1</v>
      </c>
      <c r="AEV10" t="n">
        <v>1</v>
      </c>
      <c r="AEW10" t="n">
        <v>0</v>
      </c>
      <c r="AEX10" t="n">
        <v/>
      </c>
      <c r="AEY10" t="inlineStr">
        <is>
          <t>Mengurangi pengeluaran energi</t>
        </is>
      </c>
      <c r="AEZ10" t="n">
        <v/>
      </c>
      <c r="AFA10" t="inlineStr">
        <is>
          <t>Koperasi</t>
        </is>
      </c>
      <c r="AFB10" t="n">
        <v/>
      </c>
      <c r="AFC10" t="inlineStr">
        <is>
          <t>1769679392967.jpg</t>
        </is>
      </c>
      <c r="AFD10" t="inlineStr">
        <is>
          <t>https://kf.kobotoolbox.org/api/v2/assets/avstPQqLr3Ab3ZdcVTXZ6f/data/666691760/attachments/attsAyUKS9ZJPD36N4TXX7Sk/</t>
        </is>
      </c>
      <c r="AFE10" t="inlineStr">
        <is>
          <t>1769679198923.jpg</t>
        </is>
      </c>
      <c r="AFF10" t="inlineStr">
        <is>
          <t>https://kf.kobotoolbox.org/api/v2/assets/avstPQqLr3Ab3ZdcVTXZ6f/data/666691760/attachments/attsBTd9ZfhzUNryfADRqU25/</t>
        </is>
      </c>
      <c r="AFG10" t="inlineStr">
        <is>
          <t>Solihin/Christina</t>
        </is>
      </c>
      <c r="AFH10" t="n">
        <v/>
      </c>
      <c r="AFI10" t="inlineStr">
        <is>
          <t>Punya usaha bunga potong jenis Krisan tapi setelah biogas tidak aktif. Biogas sudah tidak aktif sekitar 5 tahun karena gas tidak ada</t>
        </is>
      </c>
    </row>
    <row r="11">
      <c r="A11" s="93" t="n">
        <v>46063</v>
      </c>
      <c r="B11" s="93" t="n">
        <v>46071</v>
      </c>
      <c r="C11" t="inlineStr">
        <is>
          <t>solihin</t>
        </is>
      </c>
      <c r="D11" t="inlineStr">
        <is>
          <t>darmawan</t>
        </is>
      </c>
      <c r="E11" t="n">
        <v>82436692324</v>
      </c>
      <c r="F11" t="inlineStr">
        <is>
          <t>-7.91093 112.80478</t>
        </is>
      </c>
      <c r="G11" t="n">
        <v>-7.91093</v>
      </c>
      <c r="H11" t="n">
        <v>112.80478</v>
      </c>
      <c r="I11" t="n">
        <v/>
      </c>
      <c r="J11" t="n">
        <v>6</v>
      </c>
      <c r="K11" t="n">
        <v>0</v>
      </c>
      <c r="L11" t="inlineStr">
        <is>
          <t>- 7.91093 112.80477</t>
        </is>
      </c>
      <c r="M11" t="n">
        <v>-7.91093</v>
      </c>
      <c r="N11" t="n">
        <v>112.80477</v>
      </c>
      <c r="O11" t="n">
        <v/>
      </c>
      <c r="P11" t="n">
        <v>2</v>
      </c>
      <c r="Q11" t="n">
        <v>0</v>
      </c>
      <c r="R11" t="inlineStr">
        <is>
          <t>Jawa Timur</t>
        </is>
      </c>
      <c r="S11" t="n">
        <v>0</v>
      </c>
      <c r="T11" t="n">
        <v>0</v>
      </c>
      <c r="U11" t="n">
        <v>0</v>
      </c>
      <c r="V11" t="n">
        <v>0</v>
      </c>
      <c r="W11" t="n">
        <v>0</v>
      </c>
      <c r="X11" t="n">
        <v>1</v>
      </c>
      <c r="Y11" t="n">
        <v>0</v>
      </c>
      <c r="Z11" t="n">
        <v>0</v>
      </c>
      <c r="AA11" t="n">
        <v>0</v>
      </c>
      <c r="AB11" t="n">
        <v>0</v>
      </c>
      <c r="AC11" t="inlineStr">
        <is>
          <t>PASURUAN</t>
        </is>
      </c>
      <c r="AD11" t="inlineStr">
        <is>
          <t>TUTUR</t>
        </is>
      </c>
      <c r="AE11" t="inlineStr">
        <is>
          <t>BLARANG</t>
        </is>
      </c>
      <c r="AF11" t="inlineStr">
        <is>
          <t>KPSP SETIAKAWAN</t>
        </is>
      </c>
      <c r="AG11" t="inlineStr">
        <is>
          <t>SKP0484</t>
        </is>
      </c>
      <c r="AH11" t="n">
        <v>15</v>
      </c>
      <c r="AI11" t="inlineStr">
        <is>
          <t>VPA1</t>
        </is>
      </c>
      <c r="AJ11" t="inlineStr">
        <is>
          <t>Aktif</t>
        </is>
      </c>
      <c r="AK11" t="n">
        <v>42</v>
      </c>
      <c r="AL11" t="inlineStr">
        <is>
          <t>Laki-laki</t>
        </is>
      </c>
      <c r="AM11" t="inlineStr">
        <is>
          <t>Sudah menikah</t>
        </is>
      </c>
      <c r="AN11" t="inlineStr">
        <is>
          <t>SD/Sederajat</t>
        </is>
      </c>
      <c r="AO11" t="inlineStr">
        <is>
          <t>Peternak</t>
        </is>
      </c>
      <c r="AP11" t="n">
        <v>0</v>
      </c>
      <c r="AQ11" t="n">
        <v>1</v>
      </c>
      <c r="AR11" t="n">
        <v>0</v>
      </c>
      <c r="AS11" t="n">
        <v>0</v>
      </c>
      <c r="AT11" t="n">
        <v>0</v>
      </c>
      <c r="AU11" t="n">
        <v>0</v>
      </c>
      <c r="AV11" t="n">
        <v>0</v>
      </c>
      <c r="AW11" t="n">
        <v>0</v>
      </c>
      <c r="AX11" t="n">
        <v/>
      </c>
      <c r="AY11" t="inlineStr">
        <is>
          <t>Petani</t>
        </is>
      </c>
      <c r="AZ11" t="n">
        <v>1</v>
      </c>
      <c r="BA11" t="n">
        <v>0</v>
      </c>
      <c r="BB11" t="n">
        <v>0</v>
      </c>
      <c r="BC11" t="n">
        <v>0</v>
      </c>
      <c r="BD11" t="n">
        <v>0</v>
      </c>
      <c r="BE11" t="n">
        <v>0</v>
      </c>
      <c r="BF11" t="n">
        <v>0</v>
      </c>
      <c r="BG11" t="n">
        <v>0</v>
      </c>
      <c r="BH11" t="n">
        <v/>
      </c>
      <c r="BI11" t="inlineStr">
        <is>
          <t>&gt;Rp3.500.000</t>
        </is>
      </c>
      <c r="BJ11" t="n">
        <v>1</v>
      </c>
      <c r="BK11" t="n">
        <v>1</v>
      </c>
      <c r="BL11" t="n">
        <v>1</v>
      </c>
      <c r="BM11" t="n">
        <v>0</v>
      </c>
      <c r="BN11" t="inlineStr">
        <is>
          <t>Milik sendiri</t>
        </is>
      </c>
      <c r="BO11" t="inlineStr">
        <is>
          <t>Permanen (dinding bata dan semen)</t>
        </is>
      </c>
      <c r="BP11" t="n">
        <v>1</v>
      </c>
      <c r="BQ11" t="n">
        <v>0</v>
      </c>
      <c r="BR11" t="n">
        <v>0</v>
      </c>
      <c r="BS11" t="n">
        <v>0</v>
      </c>
      <c r="BT11" t="n">
        <v>0</v>
      </c>
      <c r="BU11" t="n">
        <v/>
      </c>
      <c r="BV11" t="inlineStr">
        <is>
          <t>Keramik/ubin</t>
        </is>
      </c>
      <c r="BW11" t="n">
        <v>0</v>
      </c>
      <c r="BX11" t="n">
        <v>0</v>
      </c>
      <c r="BY11" t="n">
        <v>1</v>
      </c>
      <c r="BZ11" t="n">
        <v>0</v>
      </c>
      <c r="CA11" t="n">
        <v>0</v>
      </c>
      <c r="CB11" t="n">
        <v/>
      </c>
      <c r="CC11" t="inlineStr">
        <is>
          <t>Genting Asbes</t>
        </is>
      </c>
      <c r="CD11" t="n">
        <v>1</v>
      </c>
      <c r="CE11" t="n">
        <v>0</v>
      </c>
      <c r="CF11" t="n">
        <v>0</v>
      </c>
      <c r="CG11" t="n">
        <v>0</v>
      </c>
      <c r="CH11" t="n">
        <v>0</v>
      </c>
      <c r="CI11" t="n">
        <v>1</v>
      </c>
      <c r="CJ11" t="n">
        <v>0</v>
      </c>
      <c r="CK11" t="n">
        <v/>
      </c>
      <c r="CL11" t="inlineStr">
        <is>
          <t>Ya</t>
        </is>
      </c>
      <c r="CM11" t="n">
        <v>2011</v>
      </c>
      <c r="CN11" t="inlineStr">
        <is>
          <t>Fixed-Dome (Kubah Tetap)</t>
        </is>
      </c>
      <c r="CO11" t="inlineStr">
        <is>
          <t>6 m³ (4-5 ekor sapi, ±5 jam memasak/hari, ±50 kg</t>
        </is>
      </c>
      <c r="CP11" t="inlineStr">
        <is>
          <t>Anggota keluarga - laki-laki</t>
        </is>
      </c>
      <c r="CQ11" t="n">
        <v>0</v>
      </c>
      <c r="CR11" t="n">
        <v>0</v>
      </c>
      <c r="CS11" t="n">
        <v>0</v>
      </c>
      <c r="CT11" t="n">
        <v>0</v>
      </c>
      <c r="CU11" t="n">
        <v>1</v>
      </c>
      <c r="CV11" t="n">
        <v>0</v>
      </c>
      <c r="CW11" t="n">
        <v>0</v>
      </c>
      <c r="CX11" t="n">
        <v>0</v>
      </c>
      <c r="CY11" t="inlineStr">
        <is>
          <t>Anggota keluarga - laki-laki Anggota keluarga - perempuan dewasa</t>
        </is>
      </c>
      <c r="CZ11" t="n">
        <v>1</v>
      </c>
      <c r="DA11" t="n">
        <v>1</v>
      </c>
      <c r="DB11" t="n">
        <v>0</v>
      </c>
      <c r="DC11" t="n">
        <v/>
      </c>
      <c r="DD11" t="inlineStr">
        <is>
          <t>Anggota keluarga - laki-laki CPO atau pendamping</t>
        </is>
      </c>
      <c r="DE11" t="n">
        <v>1</v>
      </c>
      <c r="DF11" t="n">
        <v>0</v>
      </c>
      <c r="DG11" t="n">
        <v>1</v>
      </c>
      <c r="DH11" t="n">
        <v>0</v>
      </c>
      <c r="DI11" t="n">
        <v/>
      </c>
      <c r="DJ11" t="inlineStr">
        <is>
          <t>Anggota keluarga - laki-laki CPO atau pendamping</t>
        </is>
      </c>
      <c r="DK11" t="n">
        <v>1</v>
      </c>
      <c r="DL11" t="n">
        <v>0</v>
      </c>
      <c r="DM11" t="n">
        <v>1</v>
      </c>
      <c r="DN11" t="n">
        <v>0</v>
      </c>
      <c r="DO11" t="n">
        <v/>
      </c>
      <c r="DP11" t="inlineStr">
        <is>
          <t>Ya</t>
        </is>
      </c>
      <c r="DQ11" t="n">
        <v/>
      </c>
      <c r="DR11" t="n">
        <v/>
      </c>
      <c r="DS11" t="n">
        <v/>
      </c>
      <c r="DT11" t="n">
        <v/>
      </c>
      <c r="DU11" t="n">
        <v/>
      </c>
      <c r="DV11" t="n">
        <v/>
      </c>
      <c r="DW11" t="n">
        <v/>
      </c>
      <c r="DX11" t="n">
        <v/>
      </c>
      <c r="DY11" t="n">
        <v/>
      </c>
      <c r="DZ11" t="n">
        <v/>
      </c>
      <c r="EA11" t="n">
        <v/>
      </c>
      <c r="EB11" t="n">
        <v/>
      </c>
      <c r="EC11" t="n">
        <v/>
      </c>
      <c r="ED11" t="n">
        <v/>
      </c>
      <c r="EE11" t="n">
        <v/>
      </c>
      <c r="EF11" t="n">
        <v/>
      </c>
      <c r="EG11" t="n">
        <v/>
      </c>
      <c r="EH11" t="n">
        <v/>
      </c>
      <c r="EI11" t="inlineStr">
        <is>
          <t>Tidak ada masalah</t>
        </is>
      </c>
      <c r="EJ11" t="n">
        <v>0</v>
      </c>
      <c r="EK11" t="n">
        <v>0</v>
      </c>
      <c r="EL11" t="n">
        <v>0</v>
      </c>
      <c r="EM11" t="n">
        <v>1</v>
      </c>
      <c r="EN11" t="n">
        <v>0</v>
      </c>
      <c r="EO11" t="n">
        <v/>
      </c>
      <c r="EP11" t="inlineStr">
        <is>
          <t>Ya, cukup jelas dan mudah diikuti</t>
        </is>
      </c>
      <c r="EQ11" t="inlineStr">
        <is>
          <t>Pelatihan</t>
        </is>
      </c>
      <c r="ER11" t="inlineStr">
        <is>
          <t>CPO atau pendamping Pegawai koperasi</t>
        </is>
      </c>
      <c r="ES11" t="n">
        <v>1</v>
      </c>
      <c r="ET11" t="n">
        <v>0</v>
      </c>
      <c r="EU11" t="n">
        <v>1</v>
      </c>
      <c r="EV11" t="n">
        <v>0</v>
      </c>
      <c r="EW11" t="n">
        <v/>
      </c>
      <c r="EX11" t="inlineStr">
        <is>
          <t>Anggota keluarga - Laki-laki</t>
        </is>
      </c>
      <c r="EY11" t="n">
        <v>1</v>
      </c>
      <c r="EZ11" t="n">
        <v>0</v>
      </c>
      <c r="FA11" t="n">
        <v>0</v>
      </c>
      <c r="FB11" t="n">
        <v/>
      </c>
      <c r="FC11" t="inlineStr">
        <is>
          <t>Setiap hari</t>
        </is>
      </c>
      <c r="FD11" t="n">
        <v/>
      </c>
      <c r="FE11" t="inlineStr">
        <is>
          <t>Mengetahui</t>
        </is>
      </c>
      <c r="FF11" t="inlineStr">
        <is>
          <t>Selalu (setiap hari)</t>
        </is>
      </c>
      <c r="FG11" t="inlineStr">
        <is>
          <t>Mengetahui</t>
        </is>
      </c>
      <c r="FH11" t="inlineStr">
        <is>
          <t>Sering (setiap minggu)</t>
        </is>
      </c>
      <c r="FI11" t="inlineStr">
        <is>
          <t>Mengetahui</t>
        </is>
      </c>
      <c r="FJ11" t="inlineStr">
        <is>
          <t>Selalu (setiap hari)</t>
        </is>
      </c>
      <c r="FK11" t="inlineStr">
        <is>
          <t>Mengetahui</t>
        </is>
      </c>
      <c r="FL11" t="inlineStr">
        <is>
          <t>Jarang (setiap bulan atau lebih)</t>
        </is>
      </c>
      <c r="FM11" t="inlineStr">
        <is>
          <t>Mengetahui</t>
        </is>
      </c>
      <c r="FN11" t="inlineStr">
        <is>
          <t>Cukup sering (2 minggu sekali)</t>
        </is>
      </c>
      <c r="FO11" t="inlineStr">
        <is>
          <t>Mengetahui</t>
        </is>
      </c>
      <c r="FP11" t="inlineStr">
        <is>
          <t>Jarang (setiap bulan atau lebih)</t>
        </is>
      </c>
      <c r="FQ11" t="inlineStr">
        <is>
          <t>Mengetahui</t>
        </is>
      </c>
      <c r="FR11" t="inlineStr">
        <is>
          <t>Ya</t>
        </is>
      </c>
      <c r="FS11" t="inlineStr">
        <is>
          <t>Mengetahui</t>
        </is>
      </c>
      <c r="FT11" t="inlineStr">
        <is>
          <t>Ya, selalu</t>
        </is>
      </c>
      <c r="FU11" t="inlineStr">
        <is>
          <t>Laki-laki dewasa</t>
        </is>
      </c>
      <c r="FV11" t="n">
        <v>1</v>
      </c>
      <c r="FW11" t="n">
        <v>0</v>
      </c>
      <c r="FX11" t="n">
        <v>0</v>
      </c>
      <c r="FY11" t="n">
        <v>0</v>
      </c>
      <c r="FZ11" t="inlineStr">
        <is>
          <t>Memahami</t>
        </is>
      </c>
      <c r="GA11" t="inlineStr">
        <is>
          <t>Pelatihan</t>
        </is>
      </c>
      <c r="GB11" t="n">
        <v>0</v>
      </c>
      <c r="GC11" t="n">
        <v>1</v>
      </c>
      <c r="GD11" t="n">
        <v>0</v>
      </c>
      <c r="GE11" t="n">
        <v>0</v>
      </c>
      <c r="GF11" t="n">
        <v/>
      </c>
      <c r="GG11" t="inlineStr">
        <is>
          <t>Selalu</t>
        </is>
      </c>
      <c r="GH11" t="inlineStr">
        <is>
          <t>Ya</t>
        </is>
      </c>
      <c r="GI11" t="inlineStr">
        <is>
          <t>Tetangga Teman/keluarga</t>
        </is>
      </c>
      <c r="GJ11" t="n">
        <v>1</v>
      </c>
      <c r="GK11" t="n">
        <v>1</v>
      </c>
      <c r="GL11" t="n">
        <v>0</v>
      </c>
      <c r="GM11" t="n">
        <v>0</v>
      </c>
      <c r="GN11" t="n">
        <v/>
      </c>
      <c r="GO11" t="n">
        <v>8</v>
      </c>
      <c r="GP11" t="inlineStr">
        <is>
          <t>Sebagian</t>
        </is>
      </c>
      <c r="GQ11" t="inlineStr">
        <is>
          <t>Kayu bakar LPG</t>
        </is>
      </c>
      <c r="GR11" t="n">
        <v>1</v>
      </c>
      <c r="GS11" t="n">
        <v>1</v>
      </c>
      <c r="GT11" t="n">
        <v>0</v>
      </c>
      <c r="GU11" t="n">
        <v>0</v>
      </c>
      <c r="GV11" t="n">
        <v>0</v>
      </c>
      <c r="GW11" t="n">
        <v>0</v>
      </c>
      <c r="GX11" t="n">
        <v>0</v>
      </c>
      <c r="GY11" t="n">
        <v/>
      </c>
      <c r="GZ11" t="inlineStr">
        <is>
          <t>Ya</t>
        </is>
      </c>
      <c r="HA11" t="n">
        <v/>
      </c>
      <c r="HB11" t="n">
        <v/>
      </c>
      <c r="HC11" t="n">
        <v/>
      </c>
      <c r="HD11" t="n">
        <v/>
      </c>
      <c r="HE11" t="n">
        <v/>
      </c>
      <c r="HF11" t="n">
        <v/>
      </c>
      <c r="HG11" t="n">
        <v/>
      </c>
      <c r="HH11" t="n">
        <v/>
      </c>
      <c r="HI11" t="n">
        <v/>
      </c>
      <c r="HJ11" t="n">
        <v/>
      </c>
      <c r="HK11" t="n">
        <v/>
      </c>
      <c r="HL11" t="n">
        <v/>
      </c>
      <c r="HM11" t="n">
        <v/>
      </c>
      <c r="HN11" t="n">
        <v/>
      </c>
      <c r="HO11" t="n">
        <v/>
      </c>
      <c r="HP11" t="n">
        <v/>
      </c>
      <c r="HQ11" t="n">
        <v/>
      </c>
      <c r="HR11" t="n">
        <v/>
      </c>
      <c r="HS11" t="n">
        <v/>
      </c>
      <c r="HT11" t="n">
        <v/>
      </c>
      <c r="HU11" t="n">
        <v/>
      </c>
      <c r="HV11" t="n">
        <v/>
      </c>
      <c r="HW11" t="n">
        <v/>
      </c>
      <c r="HX11" t="n">
        <v/>
      </c>
      <c r="HY11" t="n">
        <v>300</v>
      </c>
      <c r="HZ11" t="n">
        <v>150000</v>
      </c>
      <c r="IA11" t="n">
        <v>9</v>
      </c>
      <c r="IB11" t="n">
        <v>45000</v>
      </c>
      <c r="IC11" t="n">
        <v/>
      </c>
      <c r="ID11" t="n">
        <v/>
      </c>
      <c r="IE11" t="n">
        <v/>
      </c>
      <c r="IF11" t="n">
        <v/>
      </c>
      <c r="IG11" t="n">
        <v/>
      </c>
      <c r="IH11" t="n">
        <v/>
      </c>
      <c r="II11" t="n">
        <v/>
      </c>
      <c r="IJ11" t="n">
        <v/>
      </c>
      <c r="IK11" t="inlineStr">
        <is>
          <t>50-65 kg</t>
        </is>
      </c>
      <c r="IL11" t="inlineStr">
        <is>
          <t>3-5 jam</t>
        </is>
      </c>
      <c r="IM11" t="inlineStr">
        <is>
          <t>Ya</t>
        </is>
      </c>
      <c r="IN11" t="inlineStr">
        <is>
          <t>Tidak</t>
        </is>
      </c>
      <c r="IO11" t="inlineStr">
        <is>
          <t>Lebih bersih</t>
        </is>
      </c>
      <c r="IP11" t="n">
        <v/>
      </c>
      <c r="IQ11" t="inlineStr">
        <is>
          <t>Tidak pernah</t>
        </is>
      </c>
      <c r="IR11" t="n">
        <v/>
      </c>
      <c r="IS11" t="n">
        <v/>
      </c>
      <c r="IT11" t="n">
        <v/>
      </c>
      <c r="IU11" t="n">
        <v/>
      </c>
      <c r="IV11" t="n">
        <v/>
      </c>
      <c r="IW11" t="n">
        <v/>
      </c>
      <c r="IX11" t="n">
        <v/>
      </c>
      <c r="IY11" t="n">
        <v/>
      </c>
      <c r="IZ11" t="inlineStr">
        <is>
          <t>Tidak pernah</t>
        </is>
      </c>
      <c r="JA11" t="n">
        <v/>
      </c>
      <c r="JB11" t="n">
        <v/>
      </c>
      <c r="JC11" t="n">
        <v/>
      </c>
      <c r="JD11" t="n">
        <v/>
      </c>
      <c r="JE11" t="n">
        <v/>
      </c>
      <c r="JF11" t="n">
        <v/>
      </c>
      <c r="JG11" t="n">
        <v/>
      </c>
      <c r="JH11" t="n">
        <v/>
      </c>
      <c r="JI11" t="inlineStr">
        <is>
          <t>Tidak pernah</t>
        </is>
      </c>
      <c r="JJ11" t="n">
        <v/>
      </c>
      <c r="JK11" t="n">
        <v/>
      </c>
      <c r="JL11" t="n">
        <v/>
      </c>
      <c r="JM11" t="n">
        <v/>
      </c>
      <c r="JN11" t="n">
        <v/>
      </c>
      <c r="JO11" t="n">
        <v/>
      </c>
      <c r="JP11" t="n">
        <v/>
      </c>
      <c r="JQ11" t="n">
        <v/>
      </c>
      <c r="JR11" t="inlineStr">
        <is>
          <t>Tidak pernah</t>
        </is>
      </c>
      <c r="JS11" t="n">
        <v/>
      </c>
      <c r="JT11" t="n">
        <v/>
      </c>
      <c r="JU11" t="n">
        <v/>
      </c>
      <c r="JV11" t="n">
        <v/>
      </c>
      <c r="JW11" t="n">
        <v/>
      </c>
      <c r="JX11" t="n">
        <v/>
      </c>
      <c r="JY11" t="n">
        <v/>
      </c>
      <c r="JZ11" t="n">
        <v/>
      </c>
      <c r="KA11" t="inlineStr">
        <is>
          <t>Tidak pernah</t>
        </is>
      </c>
      <c r="KB11" t="n">
        <v/>
      </c>
      <c r="KC11" t="n">
        <v/>
      </c>
      <c r="KD11" t="n">
        <v/>
      </c>
      <c r="KE11" t="n">
        <v/>
      </c>
      <c r="KF11" t="n">
        <v/>
      </c>
      <c r="KG11" t="n">
        <v/>
      </c>
      <c r="KH11" t="n">
        <v/>
      </c>
      <c r="KI11" t="n">
        <v/>
      </c>
      <c r="KJ11" t="inlineStr">
        <is>
          <t>Tidak pernah</t>
        </is>
      </c>
      <c r="KK11" t="n">
        <v/>
      </c>
      <c r="KL11" t="n">
        <v/>
      </c>
      <c r="KM11" t="n">
        <v/>
      </c>
      <c r="KN11" t="n">
        <v/>
      </c>
      <c r="KO11" t="n">
        <v/>
      </c>
      <c r="KP11" t="n">
        <v/>
      </c>
      <c r="KQ11" t="n">
        <v/>
      </c>
      <c r="KR11" t="n">
        <v/>
      </c>
      <c r="KS11" t="inlineStr">
        <is>
          <t>Cukup membaik</t>
        </is>
      </c>
      <c r="KT11" t="inlineStr">
        <is>
          <t>0-1 kali</t>
        </is>
      </c>
      <c r="KU11" t="inlineStr">
        <is>
          <t>0-1 kali</t>
        </is>
      </c>
      <c r="KV11" t="inlineStr">
        <is>
          <t>Tidak ada</t>
        </is>
      </c>
      <c r="KW11" t="n">
        <v>0</v>
      </c>
      <c r="KX11" t="n">
        <v>0</v>
      </c>
      <c r="KY11" t="n">
        <v>0</v>
      </c>
      <c r="KZ11" t="n">
        <v>1</v>
      </c>
      <c r="LA11" t="inlineStr">
        <is>
          <t>Cukup membaik</t>
        </is>
      </c>
      <c r="LB11" t="inlineStr">
        <is>
          <t>Cukup membaik</t>
        </is>
      </c>
      <c r="LC11" t="n">
        <v>120</v>
      </c>
      <c r="LD11" t="n">
        <v>5</v>
      </c>
      <c r="LE11" t="n">
        <v>0</v>
      </c>
      <c r="LF11" t="n">
        <v>0</v>
      </c>
      <c r="LG11" t="inlineStr">
        <is>
          <t>Ya</t>
        </is>
      </c>
      <c r="LH11" t="n">
        <v>1000000</v>
      </c>
      <c r="LI11" t="n">
        <v/>
      </c>
      <c r="LJ11" t="inlineStr">
        <is>
          <t>Kebutuhan rumah tangga</t>
        </is>
      </c>
      <c r="LK11" t="n">
        <v>0</v>
      </c>
      <c r="LL11" t="n">
        <v>0</v>
      </c>
      <c r="LM11" t="n">
        <v>0</v>
      </c>
      <c r="LN11" t="n">
        <v>0</v>
      </c>
      <c r="LO11" t="n">
        <v>1</v>
      </c>
      <c r="LP11" t="n">
        <v>0</v>
      </c>
      <c r="LQ11" t="n">
        <v>0</v>
      </c>
      <c r="LR11" t="n">
        <v/>
      </c>
      <c r="LS11" t="n">
        <v>10</v>
      </c>
      <c r="LT11" t="n">
        <v>0</v>
      </c>
      <c r="LU11" t="n">
        <v>0</v>
      </c>
      <c r="LV11" t="n">
        <v>10</v>
      </c>
      <c r="LW11" t="n">
        <v>0</v>
      </c>
      <c r="LX11" t="n">
        <v>0</v>
      </c>
      <c r="LY11" t="n">
        <v>10</v>
      </c>
      <c r="LZ11" t="n">
        <v>0</v>
      </c>
      <c r="MA11" t="n">
        <v>0</v>
      </c>
      <c r="MB11" t="inlineStr">
        <is>
          <t>Ya</t>
        </is>
      </c>
      <c r="MC11" t="n">
        <v>60</v>
      </c>
      <c r="MD11" t="n">
        <v>30</v>
      </c>
      <c r="ME11" t="n">
        <v>0</v>
      </c>
      <c r="MF11" t="n">
        <v>0</v>
      </c>
      <c r="MG11" t="n">
        <v>0</v>
      </c>
      <c r="MH11" t="n">
        <v>0</v>
      </c>
      <c r="MI11" t="inlineStr">
        <is>
          <t>Bekerja Istirahat</t>
        </is>
      </c>
      <c r="MJ11" t="n">
        <v>0</v>
      </c>
      <c r="MK11" t="n">
        <v>0</v>
      </c>
      <c r="ML11" t="n">
        <v>1</v>
      </c>
      <c r="MM11" t="n">
        <v>0</v>
      </c>
      <c r="MN11" t="n">
        <v>1</v>
      </c>
      <c r="MO11" t="n">
        <v>0</v>
      </c>
      <c r="MP11" t="n">
        <v/>
      </c>
      <c r="MQ11" t="inlineStr">
        <is>
          <t>Nanam tomat</t>
        </is>
      </c>
      <c r="MR11" t="n">
        <v/>
      </c>
      <c r="MS11" t="n">
        <v/>
      </c>
      <c r="MT11" t="inlineStr">
        <is>
          <t>Sdh lelah</t>
        </is>
      </c>
      <c r="MU11" t="inlineStr">
        <is>
          <t>Tidak</t>
        </is>
      </c>
      <c r="MV11" t="n">
        <v/>
      </c>
      <c r="MW11" t="n">
        <v/>
      </c>
      <c r="MX11" t="n">
        <v/>
      </c>
      <c r="MY11" t="n">
        <v/>
      </c>
      <c r="MZ11" t="n">
        <v/>
      </c>
      <c r="NA11" t="n">
        <v/>
      </c>
      <c r="NB11" t="n">
        <v/>
      </c>
      <c r="NC11" t="n">
        <v/>
      </c>
      <c r="ND11" t="n">
        <v/>
      </c>
      <c r="NE11" t="n">
        <v/>
      </c>
      <c r="NF11" t="n">
        <v/>
      </c>
      <c r="NG11" t="n">
        <v/>
      </c>
      <c r="NH11" t="n">
        <v/>
      </c>
      <c r="NI11" t="n">
        <v/>
      </c>
      <c r="NJ11" t="n">
        <v/>
      </c>
      <c r="NK11" t="n">
        <v/>
      </c>
      <c r="NL11" t="inlineStr">
        <is>
          <t>Tidak</t>
        </is>
      </c>
      <c r="NM11" t="inlineStr">
        <is>
          <t>100% kredit atau pinjaman</t>
        </is>
      </c>
      <c r="NN11" t="inlineStr">
        <is>
          <t>5.000.001-7.000.000</t>
        </is>
      </c>
      <c r="NO11" t="n">
        <v/>
      </c>
      <c r="NP11" t="n">
        <v/>
      </c>
      <c r="NQ11" t="inlineStr">
        <is>
          <t>Koperasi</t>
        </is>
      </c>
      <c r="NR11" t="n">
        <v/>
      </c>
      <c r="NS11" t="n">
        <v>36</v>
      </c>
      <c r="NT11" t="inlineStr">
        <is>
          <t>Anggota keluarga - Laki-laki dewasa</t>
        </is>
      </c>
      <c r="NU11" t="n">
        <v/>
      </c>
      <c r="NV11" t="n">
        <v/>
      </c>
      <c r="NW11" t="n">
        <v/>
      </c>
      <c r="NX11" t="inlineStr">
        <is>
          <t>Sedikit meningkat</t>
        </is>
      </c>
      <c r="NY11" t="n">
        <v>180</v>
      </c>
      <c r="NZ11" t="n">
        <v>0</v>
      </c>
      <c r="OA11" t="n">
        <v>0</v>
      </c>
      <c r="OB11" t="n">
        <v>0</v>
      </c>
      <c r="OC11" t="n">
        <v>30</v>
      </c>
      <c r="OD11" t="n">
        <v>0</v>
      </c>
      <c r="OE11" t="inlineStr">
        <is>
          <t>Lebih baik</t>
        </is>
      </c>
      <c r="OF11" t="inlineStr">
        <is>
          <t>Lebih baik (beda waktu memasak 5-30 menit, ATAU tidak lagi ada rasa/bau makanan yang berubah, ATAU alasan lainnya)</t>
        </is>
      </c>
      <c r="OG11" t="inlineStr">
        <is>
          <t>Ya</t>
        </is>
      </c>
      <c r="OH11" t="n">
        <v>0</v>
      </c>
      <c r="OI11" t="n">
        <v>5</v>
      </c>
      <c r="OJ11" t="n">
        <v>0</v>
      </c>
      <c r="OK11" t="n">
        <v>0</v>
      </c>
      <c r="OL11" t="n">
        <v>0</v>
      </c>
      <c r="OM11" t="n">
        <v>0</v>
      </c>
      <c r="ON11" t="n">
        <v>0</v>
      </c>
      <c r="OO11" t="n">
        <v>0</v>
      </c>
      <c r="OP11" t="inlineStr">
        <is>
          <t>Sapi perah</t>
        </is>
      </c>
      <c r="OQ11" t="n">
        <v>0</v>
      </c>
      <c r="OR11" t="n">
        <v>1</v>
      </c>
      <c r="OS11" t="n">
        <v>0</v>
      </c>
      <c r="OT11" t="n">
        <v>0</v>
      </c>
      <c r="OU11" t="n">
        <v>0</v>
      </c>
      <c r="OV11" t="n">
        <v>0</v>
      </c>
      <c r="OW11" t="n">
        <v>0</v>
      </c>
      <c r="OX11" t="n">
        <v>0</v>
      </c>
      <c r="OY11" t="n">
        <v>0</v>
      </c>
      <c r="OZ11" t="inlineStr">
        <is>
          <t>Sapi perah</t>
        </is>
      </c>
      <c r="PA11" t="n">
        <v>0</v>
      </c>
      <c r="PB11" t="n">
        <v>1</v>
      </c>
      <c r="PC11" t="n">
        <v>0</v>
      </c>
      <c r="PD11" t="n">
        <v>0</v>
      </c>
      <c r="PE11" t="n">
        <v>0</v>
      </c>
      <c r="PF11" t="n">
        <v>0</v>
      </c>
      <c r="PG11" t="n">
        <v>0</v>
      </c>
      <c r="PH11" t="n">
        <v>0</v>
      </c>
      <c r="PI11" t="n">
        <v>0</v>
      </c>
      <c r="PJ11" t="inlineStr">
        <is>
          <t>Sapi perah</t>
        </is>
      </c>
      <c r="PK11" t="n">
        <v>0</v>
      </c>
      <c r="PL11" t="n">
        <v>1</v>
      </c>
      <c r="PM11" t="n">
        <v>0</v>
      </c>
      <c r="PN11" t="n">
        <v>0</v>
      </c>
      <c r="PO11" t="n">
        <v>0</v>
      </c>
      <c r="PP11" t="n">
        <v>0</v>
      </c>
      <c r="PQ11" t="n">
        <v>0</v>
      </c>
      <c r="PR11" t="n">
        <v>0</v>
      </c>
      <c r="PS11" t="n">
        <v>0</v>
      </c>
      <c r="PT11" t="n">
        <v/>
      </c>
      <c r="PU11" t="n">
        <v/>
      </c>
      <c r="PV11" t="n">
        <v/>
      </c>
      <c r="PW11" t="n">
        <v/>
      </c>
      <c r="PX11" t="n">
        <v/>
      </c>
      <c r="PY11" t="n">
        <v/>
      </c>
      <c r="PZ11" t="n">
        <v/>
      </c>
      <c r="QA11" t="n">
        <v/>
      </c>
      <c r="QB11" t="n">
        <v/>
      </c>
      <c r="QC11" t="n">
        <v/>
      </c>
      <c r="QD11" t="n">
        <v/>
      </c>
      <c r="QE11" t="inlineStr">
        <is>
          <t>1-Disebarkan ke lahan terbuka</t>
        </is>
      </c>
      <c r="QF11" t="n">
        <v>0</v>
      </c>
      <c r="QG11" t="n">
        <v>0</v>
      </c>
      <c r="QH11" t="n">
        <v>0</v>
      </c>
      <c r="QI11" t="n">
        <v>0</v>
      </c>
      <c r="QJ11" t="n">
        <v>0</v>
      </c>
      <c r="QK11" t="n">
        <v>1</v>
      </c>
      <c r="QL11" t="n">
        <v>0</v>
      </c>
      <c r="QM11" t="n">
        <v>0</v>
      </c>
      <c r="QN11" t="n">
        <v>0</v>
      </c>
      <c r="QO11" t="n">
        <v/>
      </c>
      <c r="QP11" t="n">
        <v/>
      </c>
      <c r="QQ11" t="n">
        <v/>
      </c>
      <c r="QR11" t="n">
        <v/>
      </c>
      <c r="QS11" t="n">
        <v/>
      </c>
      <c r="QT11" t="n">
        <v/>
      </c>
      <c r="QU11" t="n">
        <v/>
      </c>
      <c r="QV11" t="n">
        <v/>
      </c>
      <c r="QW11" t="n">
        <v/>
      </c>
      <c r="QX11" t="n">
        <v/>
      </c>
      <c r="QY11" t="n">
        <v/>
      </c>
      <c r="QZ11" t="n">
        <v/>
      </c>
      <c r="RA11" t="n">
        <v/>
      </c>
      <c r="RB11" t="n">
        <v/>
      </c>
      <c r="RC11" t="n">
        <v/>
      </c>
      <c r="RD11" t="n">
        <v/>
      </c>
      <c r="RE11" t="n">
        <v/>
      </c>
      <c r="RF11" t="n">
        <v/>
      </c>
      <c r="RG11" t="n">
        <v/>
      </c>
      <c r="RH11" t="n">
        <v/>
      </c>
      <c r="RI11" t="n">
        <v/>
      </c>
      <c r="RJ11" t="n">
        <v/>
      </c>
      <c r="RK11" t="n">
        <v/>
      </c>
      <c r="RL11" t="n">
        <v/>
      </c>
      <c r="RM11" t="n">
        <v/>
      </c>
      <c r="RN11" t="n">
        <v/>
      </c>
      <c r="RO11" t="n">
        <v/>
      </c>
      <c r="RP11" t="n">
        <v/>
      </c>
      <c r="RQ11" t="n">
        <v/>
      </c>
      <c r="RR11" t="n">
        <v/>
      </c>
      <c r="RS11" t="n">
        <v/>
      </c>
      <c r="RT11" t="n">
        <v/>
      </c>
      <c r="RU11" t="n">
        <v/>
      </c>
      <c r="RV11" t="n">
        <v/>
      </c>
      <c r="RW11" t="n">
        <v/>
      </c>
      <c r="RX11" t="n">
        <v/>
      </c>
      <c r="RY11" t="n">
        <v/>
      </c>
      <c r="RZ11" t="n">
        <v/>
      </c>
      <c r="SA11" t="n">
        <v/>
      </c>
      <c r="SB11" t="n">
        <v/>
      </c>
      <c r="SC11" t="n">
        <v/>
      </c>
      <c r="SD11" t="n">
        <v/>
      </c>
      <c r="SE11" t="n">
        <v/>
      </c>
      <c r="SF11" t="n">
        <v/>
      </c>
      <c r="SG11" t="n">
        <v/>
      </c>
      <c r="SH11" t="n">
        <v/>
      </c>
      <c r="SI11" t="n">
        <v/>
      </c>
      <c r="SJ11" t="n">
        <v/>
      </c>
      <c r="SK11" t="n">
        <v/>
      </c>
      <c r="SL11" t="n">
        <v/>
      </c>
      <c r="SM11" t="n">
        <v/>
      </c>
      <c r="SN11" t="n">
        <v/>
      </c>
      <c r="SO11" t="n">
        <v/>
      </c>
      <c r="SP11" t="n">
        <v/>
      </c>
      <c r="SQ11" t="n">
        <v/>
      </c>
      <c r="SR11" t="n">
        <v/>
      </c>
      <c r="SS11" t="n">
        <v/>
      </c>
      <c r="ST11" t="n">
        <v/>
      </c>
      <c r="SU11" t="n">
        <v/>
      </c>
      <c r="SV11" t="n">
        <v/>
      </c>
      <c r="SW11" t="n">
        <v/>
      </c>
      <c r="SX11" t="n">
        <v/>
      </c>
      <c r="SY11" t="n">
        <v/>
      </c>
      <c r="SZ11" t="n">
        <v>2</v>
      </c>
      <c r="TA11" t="n">
        <v/>
      </c>
      <c r="TB11" t="n">
        <v/>
      </c>
      <c r="TC11" t="n">
        <v/>
      </c>
      <c r="TD11" t="n">
        <v/>
      </c>
      <c r="TE11" t="n">
        <v/>
      </c>
      <c r="TF11" t="n">
        <v/>
      </c>
      <c r="TG11" t="n">
        <v/>
      </c>
      <c r="TH11" t="n">
        <v/>
      </c>
      <c r="TI11" t="n">
        <v/>
      </c>
      <c r="TJ11" t="n">
        <v/>
      </c>
      <c r="TK11" t="n">
        <v/>
      </c>
      <c r="TL11" t="n">
        <v/>
      </c>
      <c r="TM11" t="n">
        <v/>
      </c>
      <c r="TN11" t="n">
        <v/>
      </c>
      <c r="TO11" t="n">
        <v/>
      </c>
      <c r="TP11" t="n">
        <v/>
      </c>
      <c r="TQ11" t="n">
        <v/>
      </c>
      <c r="TR11" t="n">
        <v/>
      </c>
      <c r="TS11" t="n">
        <v/>
      </c>
      <c r="TT11" t="n">
        <v/>
      </c>
      <c r="TU11" t="n">
        <v/>
      </c>
      <c r="TV11" t="n">
        <v/>
      </c>
      <c r="TW11" t="n">
        <v/>
      </c>
      <c r="TX11" t="n">
        <v/>
      </c>
      <c r="TY11" t="n">
        <v/>
      </c>
      <c r="TZ11" t="n">
        <v/>
      </c>
      <c r="UA11" t="n">
        <v/>
      </c>
      <c r="UB11" t="n">
        <v/>
      </c>
      <c r="UC11" t="n">
        <v/>
      </c>
      <c r="UD11" t="n">
        <v/>
      </c>
      <c r="UE11" t="n">
        <v/>
      </c>
      <c r="UF11" t="n">
        <v/>
      </c>
      <c r="UG11" t="n">
        <v/>
      </c>
      <c r="UH11" t="n">
        <v/>
      </c>
      <c r="UI11" t="n">
        <v/>
      </c>
      <c r="UJ11" t="n">
        <v/>
      </c>
      <c r="UK11" t="n">
        <v/>
      </c>
      <c r="UL11" t="n">
        <v/>
      </c>
      <c r="UM11" t="n">
        <v/>
      </c>
      <c r="UN11" t="n">
        <v/>
      </c>
      <c r="UO11" t="n">
        <v/>
      </c>
      <c r="UP11" t="n">
        <v/>
      </c>
      <c r="UQ11" t="n">
        <v/>
      </c>
      <c r="UR11" t="n">
        <v/>
      </c>
      <c r="US11" t="n">
        <v/>
      </c>
      <c r="UT11" t="n">
        <v/>
      </c>
      <c r="UU11" t="n">
        <v/>
      </c>
      <c r="UV11" t="inlineStr">
        <is>
          <t>Pemberian pakan di kandang</t>
        </is>
      </c>
      <c r="UW11" t="n">
        <v/>
      </c>
      <c r="UX11" t="n">
        <v/>
      </c>
      <c r="UY11" t="n">
        <v/>
      </c>
      <c r="UZ11" t="n">
        <v/>
      </c>
      <c r="VA11" t="n">
        <v/>
      </c>
      <c r="VB11" t="n">
        <v/>
      </c>
      <c r="VC11" t="n">
        <v/>
      </c>
      <c r="VD11" t="inlineStr">
        <is>
          <t>Sangat jarang (&gt;1 bulan sekali)</t>
        </is>
      </c>
      <c r="VE11" t="n">
        <v/>
      </c>
      <c r="VF11" t="n">
        <v/>
      </c>
      <c r="VG11" t="n">
        <v/>
      </c>
      <c r="VH11" t="n">
        <v/>
      </c>
      <c r="VI11" t="n">
        <v/>
      </c>
      <c r="VJ11" t="n">
        <v/>
      </c>
      <c r="VK11" t="n">
        <v/>
      </c>
      <c r="VL11" t="inlineStr">
        <is>
          <t>Sangat sering (&gt;1 kali sehari)</t>
        </is>
      </c>
      <c r="VM11" t="n">
        <v/>
      </c>
      <c r="VN11" t="n">
        <v/>
      </c>
      <c r="VO11" t="n">
        <v/>
      </c>
      <c r="VP11" t="n">
        <v/>
      </c>
      <c r="VQ11" t="n">
        <v/>
      </c>
      <c r="VR11" t="n">
        <v/>
      </c>
      <c r="VS11" t="n">
        <v/>
      </c>
      <c r="VT11" t="n">
        <v/>
      </c>
      <c r="VU11" t="n">
        <v/>
      </c>
      <c r="VV11" t="n">
        <v/>
      </c>
      <c r="VW11" t="n">
        <v/>
      </c>
      <c r="VX11" t="n">
        <v/>
      </c>
      <c r="VY11" t="n">
        <v/>
      </c>
      <c r="VZ11" t="n">
        <v/>
      </c>
      <c r="WA11" t="n">
        <v/>
      </c>
      <c r="WB11" t="n">
        <v/>
      </c>
      <c r="WC11" t="n">
        <v/>
      </c>
      <c r="WD11" t="n">
        <v/>
      </c>
      <c r="WE11" t="n">
        <v/>
      </c>
      <c r="WF11" t="inlineStr">
        <is>
          <t>6-Digester biogas</t>
        </is>
      </c>
      <c r="WG11" t="n">
        <v>0</v>
      </c>
      <c r="WH11" t="n">
        <v>0</v>
      </c>
      <c r="WI11" t="n">
        <v>0</v>
      </c>
      <c r="WJ11" t="n">
        <v>0</v>
      </c>
      <c r="WK11" t="n">
        <v>0</v>
      </c>
      <c r="WL11" t="n">
        <v>0</v>
      </c>
      <c r="WM11" t="n">
        <v>0</v>
      </c>
      <c r="WN11" t="n">
        <v>0</v>
      </c>
      <c r="WO11" t="n">
        <v>0</v>
      </c>
      <c r="WP11" t="n">
        <v>1</v>
      </c>
      <c r="WQ11" t="n">
        <v>0</v>
      </c>
      <c r="WR11" t="n">
        <v>0</v>
      </c>
      <c r="WS11" t="n">
        <v/>
      </c>
      <c r="WT11" t="n">
        <v/>
      </c>
      <c r="WU11" t="n">
        <v/>
      </c>
      <c r="WV11" t="n">
        <v/>
      </c>
      <c r="WW11" t="n">
        <v/>
      </c>
      <c r="WX11" t="n">
        <v/>
      </c>
      <c r="WY11" t="n">
        <v/>
      </c>
      <c r="WZ11" t="n">
        <v/>
      </c>
      <c r="XA11" t="n">
        <v/>
      </c>
      <c r="XB11" t="n">
        <v/>
      </c>
      <c r="XC11" t="n">
        <v/>
      </c>
      <c r="XD11" t="n">
        <v/>
      </c>
      <c r="XE11" t="n">
        <v/>
      </c>
      <c r="XF11" t="n">
        <v/>
      </c>
      <c r="XG11" t="n">
        <v/>
      </c>
      <c r="XH11" t="n">
        <v/>
      </c>
      <c r="XI11" t="n">
        <v/>
      </c>
      <c r="XJ11" t="n">
        <v/>
      </c>
      <c r="XK11" t="n">
        <v/>
      </c>
      <c r="XL11" t="n">
        <v/>
      </c>
      <c r="XM11" t="n">
        <v/>
      </c>
      <c r="XN11" t="n">
        <v/>
      </c>
      <c r="XO11" t="n">
        <v/>
      </c>
      <c r="XP11" t="n">
        <v/>
      </c>
      <c r="XQ11" t="n">
        <v/>
      </c>
      <c r="XR11" t="n">
        <v/>
      </c>
      <c r="XS11" t="n">
        <v/>
      </c>
      <c r="XT11" t="n">
        <v/>
      </c>
      <c r="XU11" t="n">
        <v/>
      </c>
      <c r="XV11" t="n">
        <v/>
      </c>
      <c r="XW11" t="n">
        <v/>
      </c>
      <c r="XX11" t="n">
        <v/>
      </c>
      <c r="XY11" t="n">
        <v/>
      </c>
      <c r="XZ11" t="n">
        <v/>
      </c>
      <c r="YA11" t="n">
        <v/>
      </c>
      <c r="YB11" t="n">
        <v/>
      </c>
      <c r="YC11" t="n">
        <v/>
      </c>
      <c r="YD11" t="n">
        <v/>
      </c>
      <c r="YE11" t="n">
        <v/>
      </c>
      <c r="YF11" t="n">
        <v/>
      </c>
      <c r="YG11" t="n">
        <v/>
      </c>
      <c r="YH11" t="n">
        <v/>
      </c>
      <c r="YI11" t="n">
        <v/>
      </c>
      <c r="YJ11" t="n">
        <v/>
      </c>
      <c r="YK11" t="n">
        <v/>
      </c>
      <c r="YL11" t="n">
        <v/>
      </c>
      <c r="YM11" t="n">
        <v/>
      </c>
      <c r="YN11" t="n">
        <v/>
      </c>
      <c r="YO11" t="n">
        <v/>
      </c>
      <c r="YP11" t="n">
        <v/>
      </c>
      <c r="YQ11" t="n">
        <v/>
      </c>
      <c r="YR11" t="n">
        <v/>
      </c>
      <c r="YS11" t="n">
        <v/>
      </c>
      <c r="YT11" t="n">
        <v/>
      </c>
      <c r="YU11" t="n">
        <v/>
      </c>
      <c r="YV11" t="n">
        <v/>
      </c>
      <c r="YW11" t="n">
        <v/>
      </c>
      <c r="YX11" t="n">
        <v/>
      </c>
      <c r="YY11" t="n">
        <v/>
      </c>
      <c r="YZ11" t="n">
        <v/>
      </c>
      <c r="ZA11" t="n">
        <v/>
      </c>
      <c r="ZB11" t="n">
        <v/>
      </c>
      <c r="ZC11" t="n">
        <v/>
      </c>
      <c r="ZD11" t="n">
        <v/>
      </c>
      <c r="ZE11" t="n">
        <v/>
      </c>
      <c r="ZF11" t="n">
        <v/>
      </c>
      <c r="ZG11" t="n">
        <v/>
      </c>
      <c r="ZH11" t="n">
        <v/>
      </c>
      <c r="ZI11" t="n">
        <v/>
      </c>
      <c r="ZJ11" t="n">
        <v/>
      </c>
      <c r="ZK11" t="n">
        <v/>
      </c>
      <c r="ZL11" t="n">
        <v/>
      </c>
      <c r="ZM11" t="n">
        <v/>
      </c>
      <c r="ZN11" t="n">
        <v/>
      </c>
      <c r="ZO11" t="n">
        <v>100</v>
      </c>
      <c r="ZP11" t="n">
        <v/>
      </c>
      <c r="ZQ11" t="n">
        <v/>
      </c>
      <c r="ZR11" t="n">
        <v/>
      </c>
      <c r="ZS11" t="n">
        <v/>
      </c>
      <c r="ZT11" t="n">
        <v/>
      </c>
      <c r="ZU11" t="n">
        <v/>
      </c>
      <c r="ZV11" t="n">
        <v/>
      </c>
      <c r="ZW11" t="n">
        <v>3</v>
      </c>
      <c r="ZX11" t="n">
        <v/>
      </c>
      <c r="ZY11" t="n">
        <v/>
      </c>
      <c r="ZZ11" t="n">
        <v/>
      </c>
      <c r="AAA11" t="n">
        <v/>
      </c>
      <c r="AAB11" t="n">
        <v/>
      </c>
      <c r="AAC11" t="n">
        <v/>
      </c>
      <c r="AAD11" t="n">
        <v/>
      </c>
      <c r="AAE11" t="inlineStr">
        <is>
          <t>Pakan segar (misal: rumput)</t>
        </is>
      </c>
      <c r="AAF11" t="n">
        <v/>
      </c>
      <c r="AAG11" t="n">
        <v/>
      </c>
      <c r="AAH11" t="n">
        <v/>
      </c>
      <c r="AAI11" t="n">
        <v/>
      </c>
      <c r="AAJ11" t="n">
        <v/>
      </c>
      <c r="AAK11" t="n">
        <v/>
      </c>
      <c r="AAL11" t="inlineStr">
        <is>
          <t>Tidak</t>
        </is>
      </c>
      <c r="AAM11" t="n">
        <v/>
      </c>
      <c r="AAN11" t="n">
        <v/>
      </c>
      <c r="AAO11" t="n">
        <v/>
      </c>
      <c r="AAP11" t="n">
        <v/>
      </c>
      <c r="AAQ11" t="n">
        <v/>
      </c>
      <c r="AAR11" t="inlineStr">
        <is>
          <t>Tidak</t>
        </is>
      </c>
      <c r="AAS11" t="inlineStr">
        <is>
          <t>Mengetahui</t>
        </is>
      </c>
      <c r="AAT11" t="inlineStr">
        <is>
          <t>Dibuang ke selokan</t>
        </is>
      </c>
      <c r="AAU11" t="n">
        <v>0</v>
      </c>
      <c r="AAV11" t="n">
        <v>0</v>
      </c>
      <c r="AAW11" t="n">
        <v>0</v>
      </c>
      <c r="AAX11" t="n">
        <v>0</v>
      </c>
      <c r="AAY11" t="n">
        <v>0</v>
      </c>
      <c r="AAZ11" t="n">
        <v>0</v>
      </c>
      <c r="ABA11" t="n">
        <v>1</v>
      </c>
      <c r="ABB11" t="n">
        <v/>
      </c>
      <c r="ABC11" t="n">
        <v/>
      </c>
      <c r="ABD11" t="n">
        <v/>
      </c>
      <c r="ABE11" t="n">
        <v/>
      </c>
      <c r="ABF11" t="n">
        <v/>
      </c>
      <c r="ABG11" t="n">
        <v/>
      </c>
      <c r="ABH11" t="n">
        <v/>
      </c>
      <c r="ABI11" t="n">
        <v/>
      </c>
      <c r="ABJ11" t="n">
        <v/>
      </c>
      <c r="ABK11" t="n">
        <v/>
      </c>
      <c r="ABL11" t="n">
        <v/>
      </c>
      <c r="ABM11" t="n">
        <v/>
      </c>
      <c r="ABN11" t="n">
        <v/>
      </c>
      <c r="ABO11" t="n">
        <v/>
      </c>
      <c r="ABP11" t="n">
        <v/>
      </c>
      <c r="ABQ11" t="n">
        <v/>
      </c>
      <c r="ABR11" t="n">
        <v/>
      </c>
      <c r="ABS11" t="n">
        <v/>
      </c>
      <c r="ABT11" t="n">
        <v/>
      </c>
      <c r="ABU11" t="n">
        <v/>
      </c>
      <c r="ABV11" t="n">
        <v/>
      </c>
      <c r="ABW11" t="n">
        <v/>
      </c>
      <c r="ABX11" t="n">
        <v/>
      </c>
      <c r="ABY11" t="n">
        <v/>
      </c>
      <c r="ABZ11" t="n">
        <v/>
      </c>
      <c r="ACA11" t="n">
        <v/>
      </c>
      <c r="ACB11" t="n">
        <v/>
      </c>
      <c r="ACC11" t="n">
        <v/>
      </c>
      <c r="ACD11" t="n">
        <v/>
      </c>
      <c r="ACE11" t="n">
        <v/>
      </c>
      <c r="ACF11" t="n">
        <v/>
      </c>
      <c r="ACG11" t="n">
        <v/>
      </c>
      <c r="ACH11" t="n">
        <v/>
      </c>
      <c r="ACI11" t="n">
        <v/>
      </c>
      <c r="ACJ11" t="n">
        <v/>
      </c>
      <c r="ACK11" t="inlineStr">
        <is>
          <t>Ladang/sawah terlalu jauh, sulit untuk mengangkut ke sana Tidak memiliki tempat untuk menyimpan</t>
        </is>
      </c>
      <c r="ACL11" t="n">
        <v>0</v>
      </c>
      <c r="ACM11" t="n">
        <v>1</v>
      </c>
      <c r="ACN11" t="n">
        <v>0</v>
      </c>
      <c r="ACO11" t="n">
        <v>1</v>
      </c>
      <c r="ACP11" t="n">
        <v>0</v>
      </c>
      <c r="ACQ11" t="n">
        <v>0</v>
      </c>
      <c r="ACR11" t="n">
        <v>0</v>
      </c>
      <c r="ACS11" t="n">
        <v/>
      </c>
      <c r="ACT11" t="inlineStr">
        <is>
          <t>Tidak ada informasi tambahan mengenai sumber bahan baku biogas</t>
        </is>
      </c>
      <c r="ACU11" t="inlineStr">
        <is>
          <t>Manfaat besar dan membantu kehidupan sehari-hari</t>
        </is>
      </c>
      <c r="ACV11" t="inlineStr">
        <is>
          <t>Berkurang</t>
        </is>
      </c>
      <c r="ACW11" t="inlineStr">
        <is>
          <t>Anggota keluarga - Perempuan dewasa</t>
        </is>
      </c>
      <c r="ACX11" t="inlineStr">
        <is>
          <t>Setuju</t>
        </is>
      </c>
      <c r="ACY11" t="inlineStr">
        <is>
          <t>Anggota keluarga - Perempuan dewasa Anggota keluarga - Laki-laki dewasa</t>
        </is>
      </c>
      <c r="ACZ11" t="n">
        <v>1</v>
      </c>
      <c r="ADA11" t="n">
        <v>1</v>
      </c>
      <c r="ADB11" t="n">
        <v>0</v>
      </c>
      <c r="ADC11" t="n">
        <v>0</v>
      </c>
      <c r="ADD11" t="inlineStr">
        <is>
          <t>Puas</t>
        </is>
      </c>
      <c r="ADE11" t="inlineStr">
        <is>
          <t>Puas</t>
        </is>
      </c>
      <c r="ADF11" t="inlineStr">
        <is>
          <t>Puas</t>
        </is>
      </c>
      <c r="ADG11" t="inlineStr">
        <is>
          <t>Puas</t>
        </is>
      </c>
      <c r="ADH11" t="inlineStr">
        <is>
          <t>Ya</t>
        </is>
      </c>
      <c r="ADI11" t="inlineStr">
        <is>
          <t>Kompor, meteran , kran gas</t>
        </is>
      </c>
      <c r="ADJ11" t="inlineStr">
        <is>
          <t>Puas</t>
        </is>
      </c>
      <c r="ADK11" t="n">
        <v/>
      </c>
      <c r="ADL11" t="n">
        <v/>
      </c>
      <c r="ADM11" t="n">
        <v/>
      </c>
      <c r="ADN11" t="n">
        <v/>
      </c>
      <c r="ADO11" t="n">
        <v/>
      </c>
      <c r="ADP11" t="n">
        <v/>
      </c>
      <c r="ADQ11" t="n">
        <v/>
      </c>
      <c r="ADR11" t="n">
        <v/>
      </c>
      <c r="ADS11" t="n">
        <v/>
      </c>
      <c r="ADT11" t="n">
        <v/>
      </c>
      <c r="ADU11" t="inlineStr">
        <is>
          <t>Lainnya</t>
        </is>
      </c>
      <c r="ADV11" t="n">
        <v>0</v>
      </c>
      <c r="ADW11" t="n">
        <v>0</v>
      </c>
      <c r="ADX11" t="n">
        <v>0</v>
      </c>
      <c r="ADY11" t="n">
        <v>0</v>
      </c>
      <c r="ADZ11" t="n">
        <v>0</v>
      </c>
      <c r="AEA11" t="n">
        <v>0</v>
      </c>
      <c r="AEB11" t="n">
        <v>0</v>
      </c>
      <c r="AEC11" t="n">
        <v>1</v>
      </c>
      <c r="AED11" t="inlineStr">
        <is>
          <t>Menghubungi tukang</t>
        </is>
      </c>
      <c r="AEE11" t="inlineStr">
        <is>
          <t>Laki-laki dewasa</t>
        </is>
      </c>
      <c r="AEF11" t="n">
        <v/>
      </c>
      <c r="AEG11" t="inlineStr">
        <is>
          <t>Menelepon atau WA langsung</t>
        </is>
      </c>
      <c r="AEH11" t="n">
        <v/>
      </c>
      <c r="AEI11" t="inlineStr">
        <is>
          <t>Perlu kontrol dr petugas biogas, dan peralatan biogas diganti</t>
        </is>
      </c>
      <c r="AEJ11" t="inlineStr">
        <is>
          <t>Ya, selalu</t>
        </is>
      </c>
      <c r="AEK11" t="inlineStr">
        <is>
          <t>Lebih aman Lebih mudah mendapatkan energi Dapur lebih bersih dan bebas asap Memasak lebih cepat</t>
        </is>
      </c>
      <c r="AEL11" t="n">
        <v>0</v>
      </c>
      <c r="AEM11" t="n">
        <v>1</v>
      </c>
      <c r="AEN11" t="n">
        <v>0</v>
      </c>
      <c r="AEO11" t="n">
        <v>1</v>
      </c>
      <c r="AEP11" t="n">
        <v>1</v>
      </c>
      <c r="AEQ11" t="n">
        <v>0</v>
      </c>
      <c r="AER11" t="n">
        <v>0</v>
      </c>
      <c r="AES11" t="n">
        <v>0</v>
      </c>
      <c r="AET11" t="n">
        <v>1</v>
      </c>
      <c r="AEU11" t="n">
        <v>0</v>
      </c>
      <c r="AEV11" t="n">
        <v>0</v>
      </c>
      <c r="AEW11" t="n">
        <v>0</v>
      </c>
      <c r="AEX11" t="n">
        <v/>
      </c>
      <c r="AEY11" t="inlineStr">
        <is>
          <t>Memasak lebih aman</t>
        </is>
      </c>
      <c r="AEZ11" t="n">
        <v/>
      </c>
      <c r="AFA11" t="inlineStr">
        <is>
          <t>Koperasi</t>
        </is>
      </c>
      <c r="AFB11" t="n">
        <v/>
      </c>
      <c r="AFC11" t="inlineStr">
        <is>
          <t>1770699880755.jpg</t>
        </is>
      </c>
      <c r="AFD11" t="inlineStr">
        <is>
          <t>https://kf.kobotoolbox.org/api/v2/assets/avstPQqLr3Ab3ZdcVTXZ6f/data/674306414/attachments/attmTGbDBHHqFPCpTNzBZXka/</t>
        </is>
      </c>
      <c r="AFE11" t="inlineStr">
        <is>
          <t>1770699984204.jpg</t>
        </is>
      </c>
      <c r="AFF11" t="inlineStr">
        <is>
          <t>https://kf.kobotoolbox.org/api/v2/assets/avstPQqLr3Ab3ZdcVTXZ6f/data/674306414/attachments/attFHZehdxkzoHWW5cCqNF9G/</t>
        </is>
      </c>
      <c r="AFG11" t="inlineStr">
        <is>
          <t>Solihin</t>
        </is>
      </c>
      <c r="AFH11" t="n">
        <v/>
      </c>
      <c r="AFI11" t="inlineStr">
        <is>
          <t>LPG utk 2 bulan sekali klau ada kegiatan keagamaan .masak nya bertambah . B4a1. 1pikul 15000 , per kg 500 utk hrg nya . Pemakaian perhari 15 kg sebelum biogas B4a1. Pemakaian lpg setelah biogas hanya utk daruratdan masak besar.</t>
        </is>
      </c>
    </row>
    <row r="12">
      <c r="A12" s="93" t="n">
        <v>46050</v>
      </c>
      <c r="B12" s="93" t="n">
        <v>46061</v>
      </c>
      <c r="C12" t="inlineStr">
        <is>
          <t>solihin</t>
        </is>
      </c>
      <c r="D12" t="inlineStr">
        <is>
          <t>darminah</t>
        </is>
      </c>
      <c r="E12" t="n">
        <v>85606577264</v>
      </c>
      <c r="F12" t="inlineStr">
        <is>
          <t>-7.8458424 112.8066172 855.3999633789062 4.714</t>
        </is>
      </c>
      <c r="G12" t="n">
        <v>-7.8458424</v>
      </c>
      <c r="H12" t="n">
        <v>112.8066172</v>
      </c>
      <c r="I12" t="n">
        <v>855.3999634</v>
      </c>
      <c r="J12" t="n">
        <v>4.714</v>
      </c>
      <c r="K12" t="n">
        <v>0</v>
      </c>
      <c r="L12" t="inlineStr">
        <is>
          <t>-7.8459372 112.8068159 855.0999755859375 4.625</t>
        </is>
      </c>
      <c r="M12" t="n">
        <v>-7.8459372</v>
      </c>
      <c r="N12" t="n">
        <v>112.8068159</v>
      </c>
      <c r="O12" t="n">
        <v>855.0999756</v>
      </c>
      <c r="P12" t="n">
        <v>4.625</v>
      </c>
      <c r="Q12" t="n">
        <v>0</v>
      </c>
      <c r="R12" t="inlineStr">
        <is>
          <t>Jawa Timur</t>
        </is>
      </c>
      <c r="S12" t="n">
        <v>0</v>
      </c>
      <c r="T12" t="n">
        <v>0</v>
      </c>
      <c r="U12" t="n">
        <v>0</v>
      </c>
      <c r="V12" t="n">
        <v>0</v>
      </c>
      <c r="W12" t="n">
        <v>0</v>
      </c>
      <c r="X12" t="n">
        <v>1</v>
      </c>
      <c r="Y12" t="n">
        <v>0</v>
      </c>
      <c r="Z12" t="n">
        <v>0</v>
      </c>
      <c r="AA12" t="n">
        <v>0</v>
      </c>
      <c r="AB12" t="n">
        <v>0</v>
      </c>
      <c r="AC12" t="inlineStr">
        <is>
          <t>PASURUAN</t>
        </is>
      </c>
      <c r="AD12" t="inlineStr">
        <is>
          <t>TUTUR</t>
        </is>
      </c>
      <c r="AE12" t="inlineStr">
        <is>
          <t>KALI PUCANG</t>
        </is>
      </c>
      <c r="AF12" t="inlineStr">
        <is>
          <t>KPSP SETIAKAWAN</t>
        </is>
      </c>
      <c r="AG12" t="inlineStr">
        <is>
          <t>SKP0888</t>
        </is>
      </c>
      <c r="AH12" t="n">
        <v>12</v>
      </c>
      <c r="AI12" t="inlineStr">
        <is>
          <t>VPA1</t>
        </is>
      </c>
      <c r="AJ12" t="inlineStr">
        <is>
          <t>Tidak aktif</t>
        </is>
      </c>
      <c r="AK12" t="n">
        <v>70</v>
      </c>
      <c r="AL12" t="inlineStr">
        <is>
          <t>Perempuan</t>
        </is>
      </c>
      <c r="AM12" t="inlineStr">
        <is>
          <t>Sudah menikah</t>
        </is>
      </c>
      <c r="AN12" t="inlineStr">
        <is>
          <t>SD/Sederajat</t>
        </is>
      </c>
      <c r="AO12" t="inlineStr">
        <is>
          <t>Peternak Petani</t>
        </is>
      </c>
      <c r="AP12" t="n">
        <v>1</v>
      </c>
      <c r="AQ12" t="n">
        <v>1</v>
      </c>
      <c r="AR12" t="n">
        <v>0</v>
      </c>
      <c r="AS12" t="n">
        <v>0</v>
      </c>
      <c r="AT12" t="n">
        <v>0</v>
      </c>
      <c r="AU12" t="n">
        <v>0</v>
      </c>
      <c r="AV12" t="n">
        <v>0</v>
      </c>
      <c r="AW12" t="n">
        <v>0</v>
      </c>
      <c r="AX12" t="n">
        <v/>
      </c>
      <c r="AY12" t="inlineStr">
        <is>
          <t>Tidak ada</t>
        </is>
      </c>
      <c r="AZ12" t="n">
        <v>0</v>
      </c>
      <c r="BA12" t="n">
        <v>0</v>
      </c>
      <c r="BB12" t="n">
        <v>0</v>
      </c>
      <c r="BC12" t="n">
        <v>0</v>
      </c>
      <c r="BD12" t="n">
        <v>0</v>
      </c>
      <c r="BE12" t="n">
        <v>0</v>
      </c>
      <c r="BF12" t="n">
        <v>0</v>
      </c>
      <c r="BG12" t="n">
        <v>1</v>
      </c>
      <c r="BH12" t="n">
        <v/>
      </c>
      <c r="BI12" t="inlineStr">
        <is>
          <t>Rp2.500.000 - Rp3.500.000</t>
        </is>
      </c>
      <c r="BJ12" t="n">
        <v>1</v>
      </c>
      <c r="BK12" t="n">
        <v>1</v>
      </c>
      <c r="BL12" t="n">
        <v>0</v>
      </c>
      <c r="BM12" t="n">
        <v>0</v>
      </c>
      <c r="BN12" t="inlineStr">
        <is>
          <t>Milik sendiri</t>
        </is>
      </c>
      <c r="BO12" t="inlineStr">
        <is>
          <t>Permanen (dinding bata dan semen)</t>
        </is>
      </c>
      <c r="BP12" t="n">
        <v>1</v>
      </c>
      <c r="BQ12" t="n">
        <v>0</v>
      </c>
      <c r="BR12" t="n">
        <v>0</v>
      </c>
      <c r="BS12" t="n">
        <v>0</v>
      </c>
      <c r="BT12" t="n">
        <v>0</v>
      </c>
      <c r="BU12" t="n">
        <v/>
      </c>
      <c r="BV12" t="inlineStr">
        <is>
          <t>Keramik/ubin</t>
        </is>
      </c>
      <c r="BW12" t="n">
        <v>0</v>
      </c>
      <c r="BX12" t="n">
        <v>0</v>
      </c>
      <c r="BY12" t="n">
        <v>1</v>
      </c>
      <c r="BZ12" t="n">
        <v>0</v>
      </c>
      <c r="CA12" t="n">
        <v>0</v>
      </c>
      <c r="CB12" t="n">
        <v/>
      </c>
      <c r="CC12" t="inlineStr">
        <is>
          <t>Genting</t>
        </is>
      </c>
      <c r="CD12" t="n">
        <v>0</v>
      </c>
      <c r="CE12" t="n">
        <v>0</v>
      </c>
      <c r="CF12" t="n">
        <v>0</v>
      </c>
      <c r="CG12" t="n">
        <v>0</v>
      </c>
      <c r="CH12" t="n">
        <v>0</v>
      </c>
      <c r="CI12" t="n">
        <v>1</v>
      </c>
      <c r="CJ12" t="n">
        <v>0</v>
      </c>
      <c r="CK12" t="n">
        <v/>
      </c>
      <c r="CL12" t="inlineStr">
        <is>
          <t>Ya</t>
        </is>
      </c>
      <c r="CM12" t="n">
        <v>2014</v>
      </c>
      <c r="CN12" t="inlineStr">
        <is>
          <t>Fixed-Dome (Kubah Tetap)</t>
        </is>
      </c>
      <c r="CO12" t="inlineStr">
        <is>
          <t>8 m³ (6-7 ekor sapi, ±6,5 jam memasak/hari, ±65 kg slurry/hari)</t>
        </is>
      </c>
      <c r="CP12" t="inlineStr">
        <is>
          <t>Anggota keluarga - laki-laki</t>
        </is>
      </c>
      <c r="CQ12" t="n">
        <v>0</v>
      </c>
      <c r="CR12" t="n">
        <v>0</v>
      </c>
      <c r="CS12" t="n">
        <v>0</v>
      </c>
      <c r="CT12" t="n">
        <v>0</v>
      </c>
      <c r="CU12" t="n">
        <v>1</v>
      </c>
      <c r="CV12" t="n">
        <v>0</v>
      </c>
      <c r="CW12" t="n">
        <v>0</v>
      </c>
      <c r="CX12" t="n">
        <v>0</v>
      </c>
      <c r="CY12" t="inlineStr">
        <is>
          <t>Anggota keluarga - perempuan dewasa Anggota keluarga - laki-laki</t>
        </is>
      </c>
      <c r="CZ12" t="n">
        <v>1</v>
      </c>
      <c r="DA12" t="n">
        <v>1</v>
      </c>
      <c r="DB12" t="n">
        <v>0</v>
      </c>
      <c r="DC12" t="n">
        <v/>
      </c>
      <c r="DD12" t="inlineStr">
        <is>
          <t>Anggota keluarga - laki-laki</t>
        </is>
      </c>
      <c r="DE12" t="n">
        <v>1</v>
      </c>
      <c r="DF12" t="n">
        <v>0</v>
      </c>
      <c r="DG12" t="n">
        <v>0</v>
      </c>
      <c r="DH12" t="n">
        <v>0</v>
      </c>
      <c r="DI12" t="n">
        <v/>
      </c>
      <c r="DJ12" t="inlineStr">
        <is>
          <t>CPO atau pendamping</t>
        </is>
      </c>
      <c r="DK12" t="n">
        <v>0</v>
      </c>
      <c r="DL12" t="n">
        <v>0</v>
      </c>
      <c r="DM12" t="n">
        <v>1</v>
      </c>
      <c r="DN12" t="n">
        <v>0</v>
      </c>
      <c r="DO12" t="n">
        <v/>
      </c>
      <c r="DP12" t="inlineStr">
        <is>
          <t>Tidak berfungsi sama sekali</t>
        </is>
      </c>
      <c r="DQ12" t="inlineStr">
        <is>
          <t>&gt;1 tahun yang lalu</t>
        </is>
      </c>
      <c r="DR12" t="inlineStr">
        <is>
          <t>Tidak ada pihak yang mengelola/dapat memperbaiki sistem biogas</t>
        </is>
      </c>
      <c r="DS12" t="n">
        <v/>
      </c>
      <c r="DT12" t="n">
        <v/>
      </c>
      <c r="DU12" t="n">
        <v/>
      </c>
      <c r="DV12" t="n">
        <v/>
      </c>
      <c r="DW12" t="n">
        <v/>
      </c>
      <c r="DX12" t="n">
        <v/>
      </c>
      <c r="DY12" t="n">
        <v/>
      </c>
      <c r="DZ12" t="n">
        <v/>
      </c>
      <c r="EA12" t="n">
        <v/>
      </c>
      <c r="EB12" t="n">
        <v/>
      </c>
      <c r="EC12" t="n">
        <v/>
      </c>
      <c r="ED12" t="n">
        <v/>
      </c>
      <c r="EE12" t="n">
        <v/>
      </c>
      <c r="EF12" t="n">
        <v/>
      </c>
      <c r="EG12" t="n">
        <v/>
      </c>
      <c r="EH12" t="n">
        <v/>
      </c>
      <c r="EI12" t="inlineStr">
        <is>
          <t>Tidak ada masalah</t>
        </is>
      </c>
      <c r="EJ12" t="n">
        <v>0</v>
      </c>
      <c r="EK12" t="n">
        <v>0</v>
      </c>
      <c r="EL12" t="n">
        <v>0</v>
      </c>
      <c r="EM12" t="n">
        <v>1</v>
      </c>
      <c r="EN12" t="n">
        <v>0</v>
      </c>
      <c r="EO12" t="n">
        <v/>
      </c>
      <c r="EP12" t="inlineStr">
        <is>
          <t>Ya, cukup jelas dan mudah diikuti</t>
        </is>
      </c>
      <c r="EQ12" t="inlineStr">
        <is>
          <t>Bukan pelatihan</t>
        </is>
      </c>
      <c r="ER12" t="inlineStr">
        <is>
          <t>CPO atau pendamping Pegawai koperasi</t>
        </is>
      </c>
      <c r="ES12" t="n">
        <v>1</v>
      </c>
      <c r="ET12" t="n">
        <v>0</v>
      </c>
      <c r="EU12" t="n">
        <v>1</v>
      </c>
      <c r="EV12" t="n">
        <v>0</v>
      </c>
      <c r="EW12" t="n">
        <v/>
      </c>
      <c r="EX12" t="inlineStr">
        <is>
          <t>Anggota keluarga - Laki-laki Anggota keluarga - Perempuan dewasa</t>
        </is>
      </c>
      <c r="EY12" t="n">
        <v>1</v>
      </c>
      <c r="EZ12" t="n">
        <v>1</v>
      </c>
      <c r="FA12" t="n">
        <v>0</v>
      </c>
      <c r="FB12" t="n">
        <v/>
      </c>
      <c r="FC12" t="inlineStr">
        <is>
          <t>Setiap hari</t>
        </is>
      </c>
      <c r="FD12" t="n">
        <v/>
      </c>
      <c r="FE12" t="inlineStr">
        <is>
          <t>Mengetahui</t>
        </is>
      </c>
      <c r="FF12" t="inlineStr">
        <is>
          <t>Selalu (setiap hari)</t>
        </is>
      </c>
      <c r="FG12" t="inlineStr">
        <is>
          <t>Mengetahui</t>
        </is>
      </c>
      <c r="FH12" t="inlineStr">
        <is>
          <t>Sering (setiap minggu)</t>
        </is>
      </c>
      <c r="FI12" t="inlineStr">
        <is>
          <t>Tidak mengetahui</t>
        </is>
      </c>
      <c r="FJ12" t="inlineStr">
        <is>
          <t>Tidak pernah</t>
        </is>
      </c>
      <c r="FK12" t="inlineStr">
        <is>
          <t>Mengetahui</t>
        </is>
      </c>
      <c r="FL12" t="inlineStr">
        <is>
          <t>Sering (setiap minggu)</t>
        </is>
      </c>
      <c r="FM12" t="inlineStr">
        <is>
          <t>Mengetahui</t>
        </is>
      </c>
      <c r="FN12" t="inlineStr">
        <is>
          <t>Sering (setiap minggu)</t>
        </is>
      </c>
      <c r="FO12" t="inlineStr">
        <is>
          <t>Mengetahui</t>
        </is>
      </c>
      <c r="FP12" t="inlineStr">
        <is>
          <t>Cukup sering (2 minggu sekali)</t>
        </is>
      </c>
      <c r="FQ12" t="inlineStr">
        <is>
          <t>Mengetahui</t>
        </is>
      </c>
      <c r="FR12" t="inlineStr">
        <is>
          <t>Ya</t>
        </is>
      </c>
      <c r="FS12" t="inlineStr">
        <is>
          <t>Mengetahui</t>
        </is>
      </c>
      <c r="FT12" t="inlineStr">
        <is>
          <t>Ya, selalu</t>
        </is>
      </c>
      <c r="FU12" t="inlineStr">
        <is>
          <t>Laki-laki dewasa</t>
        </is>
      </c>
      <c r="FV12" t="n">
        <v>1</v>
      </c>
      <c r="FW12" t="n">
        <v>0</v>
      </c>
      <c r="FX12" t="n">
        <v>0</v>
      </c>
      <c r="FY12" t="n">
        <v>0</v>
      </c>
      <c r="FZ12" t="inlineStr">
        <is>
          <t>Cukup memahami</t>
        </is>
      </c>
      <c r="GA12" t="inlineStr">
        <is>
          <t>CPO</t>
        </is>
      </c>
      <c r="GB12" t="n">
        <v>1</v>
      </c>
      <c r="GC12" t="n">
        <v>0</v>
      </c>
      <c r="GD12" t="n">
        <v>0</v>
      </c>
      <c r="GE12" t="n">
        <v>0</v>
      </c>
      <c r="GF12" t="n">
        <v/>
      </c>
      <c r="GG12" t="inlineStr">
        <is>
          <t>Selalu</t>
        </is>
      </c>
      <c r="GH12" t="inlineStr">
        <is>
          <t>Ya</t>
        </is>
      </c>
      <c r="GI12" t="inlineStr">
        <is>
          <t>Tetangga Teman/keluarga</t>
        </is>
      </c>
      <c r="GJ12" t="n">
        <v>1</v>
      </c>
      <c r="GK12" t="n">
        <v>1</v>
      </c>
      <c r="GL12" t="n">
        <v>0</v>
      </c>
      <c r="GM12" t="n">
        <v>0</v>
      </c>
      <c r="GN12" t="n">
        <v/>
      </c>
      <c r="GO12" t="n">
        <v>8</v>
      </c>
      <c r="GP12" t="inlineStr">
        <is>
          <t>Penuh (100%)</t>
        </is>
      </c>
      <c r="GQ12" t="inlineStr">
        <is>
          <t>Kayu bakar LPG</t>
        </is>
      </c>
      <c r="GR12" t="n">
        <v>1</v>
      </c>
      <c r="GS12" t="n">
        <v>1</v>
      </c>
      <c r="GT12" t="n">
        <v>0</v>
      </c>
      <c r="GU12" t="n">
        <v>0</v>
      </c>
      <c r="GV12" t="n">
        <v>0</v>
      </c>
      <c r="GW12" t="n">
        <v>0</v>
      </c>
      <c r="GX12" t="n">
        <v>0</v>
      </c>
      <c r="GY12" t="n">
        <v/>
      </c>
      <c r="GZ12" t="inlineStr">
        <is>
          <t>Ya</t>
        </is>
      </c>
      <c r="HA12" t="n">
        <v/>
      </c>
      <c r="HB12" t="n">
        <v/>
      </c>
      <c r="HC12" t="n">
        <v/>
      </c>
      <c r="HD12" t="n">
        <v/>
      </c>
      <c r="HE12" t="n">
        <v/>
      </c>
      <c r="HF12" t="n">
        <v/>
      </c>
      <c r="HG12" t="n">
        <v/>
      </c>
      <c r="HH12" t="n">
        <v/>
      </c>
      <c r="HI12" t="n">
        <v/>
      </c>
      <c r="HJ12" t="n">
        <v/>
      </c>
      <c r="HK12" t="n">
        <v/>
      </c>
      <c r="HL12" t="n">
        <v/>
      </c>
      <c r="HM12" t="n">
        <v/>
      </c>
      <c r="HN12" t="n">
        <v/>
      </c>
      <c r="HO12" t="n">
        <v/>
      </c>
      <c r="HP12" t="n">
        <v/>
      </c>
      <c r="HQ12" t="n">
        <v/>
      </c>
      <c r="HR12" t="n">
        <v/>
      </c>
      <c r="HS12" t="n">
        <v/>
      </c>
      <c r="HT12" t="n">
        <v/>
      </c>
      <c r="HU12" t="n">
        <v/>
      </c>
      <c r="HV12" t="n">
        <v/>
      </c>
      <c r="HW12" t="n">
        <v/>
      </c>
      <c r="HX12" t="n">
        <v/>
      </c>
      <c r="HY12" t="n">
        <v>600</v>
      </c>
      <c r="HZ12" t="n">
        <v>75000</v>
      </c>
      <c r="IA12" t="n">
        <v>9</v>
      </c>
      <c r="IB12" t="n">
        <v>39000</v>
      </c>
      <c r="IC12" t="n">
        <v/>
      </c>
      <c r="ID12" t="n">
        <v/>
      </c>
      <c r="IE12" t="n">
        <v/>
      </c>
      <c r="IF12" t="n">
        <v/>
      </c>
      <c r="IG12" t="n">
        <v/>
      </c>
      <c r="IH12" t="n">
        <v/>
      </c>
      <c r="II12" t="n">
        <v/>
      </c>
      <c r="IJ12" t="n">
        <v/>
      </c>
      <c r="IK12" t="inlineStr">
        <is>
          <t>65-80 kg</t>
        </is>
      </c>
      <c r="IL12" t="inlineStr">
        <is>
          <t>&gt;5 jam</t>
        </is>
      </c>
      <c r="IM12" t="inlineStr">
        <is>
          <t>Ya</t>
        </is>
      </c>
      <c r="IN12" t="inlineStr">
        <is>
          <t>Tidak</t>
        </is>
      </c>
      <c r="IO12" t="inlineStr">
        <is>
          <t>Lebih bersih</t>
        </is>
      </c>
      <c r="IP12" t="n">
        <v/>
      </c>
      <c r="IQ12" t="inlineStr">
        <is>
          <t>Tidak pernah</t>
        </is>
      </c>
      <c r="IR12" t="n">
        <v/>
      </c>
      <c r="IS12" t="n">
        <v/>
      </c>
      <c r="IT12" t="n">
        <v/>
      </c>
      <c r="IU12" t="n">
        <v/>
      </c>
      <c r="IV12" t="n">
        <v/>
      </c>
      <c r="IW12" t="n">
        <v/>
      </c>
      <c r="IX12" t="n">
        <v/>
      </c>
      <c r="IY12" t="n">
        <v/>
      </c>
      <c r="IZ12" t="inlineStr">
        <is>
          <t>Tidak pernah</t>
        </is>
      </c>
      <c r="JA12" t="n">
        <v/>
      </c>
      <c r="JB12" t="n">
        <v/>
      </c>
      <c r="JC12" t="n">
        <v/>
      </c>
      <c r="JD12" t="n">
        <v/>
      </c>
      <c r="JE12" t="n">
        <v/>
      </c>
      <c r="JF12" t="n">
        <v/>
      </c>
      <c r="JG12" t="n">
        <v/>
      </c>
      <c r="JH12" t="n">
        <v/>
      </c>
      <c r="JI12" t="inlineStr">
        <is>
          <t>Tidak pernah</t>
        </is>
      </c>
      <c r="JJ12" t="n">
        <v/>
      </c>
      <c r="JK12" t="n">
        <v/>
      </c>
      <c r="JL12" t="n">
        <v/>
      </c>
      <c r="JM12" t="n">
        <v/>
      </c>
      <c r="JN12" t="n">
        <v/>
      </c>
      <c r="JO12" t="n">
        <v/>
      </c>
      <c r="JP12" t="n">
        <v/>
      </c>
      <c r="JQ12" t="n">
        <v/>
      </c>
      <c r="JR12" t="inlineStr">
        <is>
          <t>Tidak pernah</t>
        </is>
      </c>
      <c r="JS12" t="n">
        <v/>
      </c>
      <c r="JT12" t="n">
        <v/>
      </c>
      <c r="JU12" t="n">
        <v/>
      </c>
      <c r="JV12" t="n">
        <v/>
      </c>
      <c r="JW12" t="n">
        <v/>
      </c>
      <c r="JX12" t="n">
        <v/>
      </c>
      <c r="JY12" t="n">
        <v/>
      </c>
      <c r="JZ12" t="n">
        <v/>
      </c>
      <c r="KA12" t="inlineStr">
        <is>
          <t>Tidak pernah</t>
        </is>
      </c>
      <c r="KB12" t="n">
        <v/>
      </c>
      <c r="KC12" t="n">
        <v/>
      </c>
      <c r="KD12" t="n">
        <v/>
      </c>
      <c r="KE12" t="n">
        <v/>
      </c>
      <c r="KF12" t="n">
        <v/>
      </c>
      <c r="KG12" t="n">
        <v/>
      </c>
      <c r="KH12" t="n">
        <v/>
      </c>
      <c r="KI12" t="n">
        <v/>
      </c>
      <c r="KJ12" t="inlineStr">
        <is>
          <t>Tidak pernah</t>
        </is>
      </c>
      <c r="KK12" t="n">
        <v/>
      </c>
      <c r="KL12" t="n">
        <v/>
      </c>
      <c r="KM12" t="n">
        <v/>
      </c>
      <c r="KN12" t="n">
        <v/>
      </c>
      <c r="KO12" t="n">
        <v/>
      </c>
      <c r="KP12" t="n">
        <v/>
      </c>
      <c r="KQ12" t="n">
        <v/>
      </c>
      <c r="KR12" t="n">
        <v/>
      </c>
      <c r="KS12" t="inlineStr">
        <is>
          <t>Tidak ada perubahan</t>
        </is>
      </c>
      <c r="KT12" t="inlineStr">
        <is>
          <t>0-1 kali</t>
        </is>
      </c>
      <c r="KU12" t="inlineStr">
        <is>
          <t>0-1 kali</t>
        </is>
      </c>
      <c r="KV12" t="inlineStr">
        <is>
          <t>Laki-laki dewasa</t>
        </is>
      </c>
      <c r="KW12" t="n">
        <v>1</v>
      </c>
      <c r="KX12" t="n">
        <v>0</v>
      </c>
      <c r="KY12" t="n">
        <v>0</v>
      </c>
      <c r="KZ12" t="n">
        <v>0</v>
      </c>
      <c r="LA12" t="inlineStr">
        <is>
          <t>Jauh lebih baik</t>
        </is>
      </c>
      <c r="LB12" t="inlineStr">
        <is>
          <t>Jauh lebih baik</t>
        </is>
      </c>
      <c r="LC12" t="n">
        <v>6</v>
      </c>
      <c r="LD12" t="n">
        <v>4</v>
      </c>
      <c r="LE12" t="n">
        <v>0</v>
      </c>
      <c r="LF12" t="n">
        <v>0</v>
      </c>
      <c r="LG12" t="inlineStr">
        <is>
          <t>Tidak</t>
        </is>
      </c>
      <c r="LH12" t="n">
        <v/>
      </c>
      <c r="LI12" t="n">
        <v>0</v>
      </c>
      <c r="LJ12" t="inlineStr">
        <is>
          <t>Kebutuhan rumah tangga</t>
        </is>
      </c>
      <c r="LK12" t="n">
        <v>0</v>
      </c>
      <c r="LL12" t="n">
        <v>0</v>
      </c>
      <c r="LM12" t="n">
        <v>0</v>
      </c>
      <c r="LN12" t="n">
        <v>0</v>
      </c>
      <c r="LO12" t="n">
        <v>1</v>
      </c>
      <c r="LP12" t="n">
        <v>0</v>
      </c>
      <c r="LQ12" t="n">
        <v>0</v>
      </c>
      <c r="LR12" t="n">
        <v/>
      </c>
      <c r="LS12" t="n">
        <v>15</v>
      </c>
      <c r="LT12" t="n">
        <v>15</v>
      </c>
      <c r="LU12" t="n">
        <v>0</v>
      </c>
      <c r="LV12" t="n">
        <v>10</v>
      </c>
      <c r="LW12" t="n">
        <v>10</v>
      </c>
      <c r="LX12" t="n">
        <v>0</v>
      </c>
      <c r="LY12" t="n">
        <v>5</v>
      </c>
      <c r="LZ12" t="n">
        <v>5</v>
      </c>
      <c r="MA12" t="n">
        <v>0</v>
      </c>
      <c r="MB12" t="inlineStr">
        <is>
          <t>Ya</t>
        </is>
      </c>
      <c r="MC12" t="n">
        <v>30</v>
      </c>
      <c r="MD12" t="n">
        <v>30</v>
      </c>
      <c r="ME12" t="n">
        <v>30</v>
      </c>
      <c r="MF12" t="n">
        <v>30</v>
      </c>
      <c r="MG12" t="n">
        <v>0</v>
      </c>
      <c r="MH12" t="n">
        <v>0</v>
      </c>
      <c r="MI12" t="inlineStr">
        <is>
          <t>Aktivitas sosial diluar rumah (misalnya, berkumpul dengan tetangga, mengikuti kegiatan PKK, dsb) Istirahat</t>
        </is>
      </c>
      <c r="MJ12" t="n">
        <v>0</v>
      </c>
      <c r="MK12" t="n">
        <v>1</v>
      </c>
      <c r="ML12" t="n">
        <v>1</v>
      </c>
      <c r="MM12" t="n">
        <v>0</v>
      </c>
      <c r="MN12" t="n">
        <v>0</v>
      </c>
      <c r="MO12" t="n">
        <v>0</v>
      </c>
      <c r="MP12" t="n">
        <v/>
      </c>
      <c r="MQ12" t="n">
        <v/>
      </c>
      <c r="MR12" t="inlineStr">
        <is>
          <t>Ingin istirahat karena sudah capai bekerja</t>
        </is>
      </c>
      <c r="MS12" t="inlineStr">
        <is>
          <t>Tahlil</t>
        </is>
      </c>
      <c r="MT12" t="n">
        <v/>
      </c>
      <c r="MU12" t="inlineStr">
        <is>
          <t>Tidak</t>
        </is>
      </c>
      <c r="MV12" t="n">
        <v/>
      </c>
      <c r="MW12" t="n">
        <v/>
      </c>
      <c r="MX12" t="n">
        <v/>
      </c>
      <c r="MY12" t="n">
        <v/>
      </c>
      <c r="MZ12" t="n">
        <v/>
      </c>
      <c r="NA12" t="n">
        <v/>
      </c>
      <c r="NB12" t="n">
        <v/>
      </c>
      <c r="NC12" t="n">
        <v/>
      </c>
      <c r="ND12" t="n">
        <v/>
      </c>
      <c r="NE12" t="n">
        <v/>
      </c>
      <c r="NF12" t="n">
        <v/>
      </c>
      <c r="NG12" t="n">
        <v/>
      </c>
      <c r="NH12" t="n">
        <v/>
      </c>
      <c r="NI12" t="n">
        <v/>
      </c>
      <c r="NJ12" t="n">
        <v/>
      </c>
      <c r="NK12" t="n">
        <v/>
      </c>
      <c r="NL12" t="inlineStr">
        <is>
          <t>Tidak</t>
        </is>
      </c>
      <c r="NM12" t="inlineStr">
        <is>
          <t>Kombinasi kredit/pinjaman dan dana hibah</t>
        </is>
      </c>
      <c r="NN12" t="inlineStr">
        <is>
          <t>3.000.001-5.000.000</t>
        </is>
      </c>
      <c r="NO12" t="inlineStr">
        <is>
          <t>Lainnya</t>
        </is>
      </c>
      <c r="NP12" t="inlineStr">
        <is>
          <t>Yayasan Rumah Energi dan PGN</t>
        </is>
      </c>
      <c r="NQ12" t="inlineStr">
        <is>
          <t>Koperasi</t>
        </is>
      </c>
      <c r="NR12" t="n">
        <v/>
      </c>
      <c r="NS12" t="n">
        <v>36</v>
      </c>
      <c r="NT12" t="inlineStr">
        <is>
          <t>Anggota keluarga - Laki-laki dewasa</t>
        </is>
      </c>
      <c r="NU12" t="n">
        <v/>
      </c>
      <c r="NV12" t="n">
        <v/>
      </c>
      <c r="NW12" t="n">
        <v/>
      </c>
      <c r="NX12" t="inlineStr">
        <is>
          <t>Sama saja</t>
        </is>
      </c>
      <c r="NY12" t="n">
        <v>120</v>
      </c>
      <c r="NZ12" t="n">
        <v>0</v>
      </c>
      <c r="OA12" t="n">
        <v>0</v>
      </c>
      <c r="OB12" t="n">
        <v>30</v>
      </c>
      <c r="OC12" t="n">
        <v>30</v>
      </c>
      <c r="OD12" t="n">
        <v>0</v>
      </c>
      <c r="OE12" t="inlineStr">
        <is>
          <t>Lebih baik</t>
        </is>
      </c>
      <c r="OF12" t="inlineStr">
        <is>
          <t>Jauh lebih baik (beda waktu memasak lebih cepat setengah jam atau lebih, ATAU tidak lagi ada rasa/bau makanan yang berubah, ATAU alasan lainnya)</t>
        </is>
      </c>
      <c r="OG12" t="inlineStr">
        <is>
          <t>Ya</t>
        </is>
      </c>
      <c r="OH12" t="n">
        <v>1</v>
      </c>
      <c r="OI12" t="n">
        <v>4</v>
      </c>
      <c r="OJ12" t="n">
        <v>0</v>
      </c>
      <c r="OK12" t="n">
        <v>0</v>
      </c>
      <c r="OL12" t="n">
        <v>0</v>
      </c>
      <c r="OM12" t="n">
        <v>0</v>
      </c>
      <c r="ON12" t="n">
        <v>10</v>
      </c>
      <c r="OO12" t="n">
        <v>0</v>
      </c>
      <c r="OP12" t="inlineStr">
        <is>
          <t>Sapi pedaging Sapi perah Ayam</t>
        </is>
      </c>
      <c r="OQ12" t="n">
        <v>1</v>
      </c>
      <c r="OR12" t="n">
        <v>1</v>
      </c>
      <c r="OS12" t="n">
        <v>0</v>
      </c>
      <c r="OT12" t="n">
        <v>0</v>
      </c>
      <c r="OU12" t="n">
        <v>0</v>
      </c>
      <c r="OV12" t="n">
        <v>0</v>
      </c>
      <c r="OW12" t="n">
        <v>1</v>
      </c>
      <c r="OX12" t="n">
        <v>0</v>
      </c>
      <c r="OY12" t="n">
        <v>0</v>
      </c>
      <c r="OZ12" t="inlineStr">
        <is>
          <t>Sapi perah</t>
        </is>
      </c>
      <c r="PA12" t="n">
        <v>0</v>
      </c>
      <c r="PB12" t="n">
        <v>1</v>
      </c>
      <c r="PC12" t="n">
        <v>0</v>
      </c>
      <c r="PD12" t="n">
        <v>0</v>
      </c>
      <c r="PE12" t="n">
        <v>0</v>
      </c>
      <c r="PF12" t="n">
        <v>0</v>
      </c>
      <c r="PG12" t="n">
        <v>0</v>
      </c>
      <c r="PH12" t="n">
        <v>0</v>
      </c>
      <c r="PI12" t="n">
        <v>0</v>
      </c>
      <c r="PJ12" t="inlineStr">
        <is>
          <t>Sapi perah</t>
        </is>
      </c>
      <c r="PK12" t="n">
        <v>0</v>
      </c>
      <c r="PL12" t="n">
        <v>1</v>
      </c>
      <c r="PM12" t="n">
        <v>0</v>
      </c>
      <c r="PN12" t="n">
        <v>0</v>
      </c>
      <c r="PO12" t="n">
        <v>0</v>
      </c>
      <c r="PP12" t="n">
        <v>0</v>
      </c>
      <c r="PQ12" t="n">
        <v>0</v>
      </c>
      <c r="PR12" t="n">
        <v>0</v>
      </c>
      <c r="PS12" t="n">
        <v>0</v>
      </c>
      <c r="PT12" t="inlineStr">
        <is>
          <t>3-Dijual</t>
        </is>
      </c>
      <c r="PU12" t="n">
        <v>0</v>
      </c>
      <c r="PV12" t="n">
        <v>0</v>
      </c>
      <c r="PW12" t="n">
        <v>0</v>
      </c>
      <c r="PX12" t="n">
        <v>0</v>
      </c>
      <c r="PY12" t="n">
        <v>0</v>
      </c>
      <c r="PZ12" t="n">
        <v>0</v>
      </c>
      <c r="QA12" t="n">
        <v>0</v>
      </c>
      <c r="QB12" t="n">
        <v>1</v>
      </c>
      <c r="QC12" t="n">
        <v>0</v>
      </c>
      <c r="QD12" t="n">
        <v/>
      </c>
      <c r="QE12" t="inlineStr">
        <is>
          <t>3-Dijual</t>
        </is>
      </c>
      <c r="QF12" t="n">
        <v>0</v>
      </c>
      <c r="QG12" t="n">
        <v>0</v>
      </c>
      <c r="QH12" t="n">
        <v>0</v>
      </c>
      <c r="QI12" t="n">
        <v>0</v>
      </c>
      <c r="QJ12" t="n">
        <v>0</v>
      </c>
      <c r="QK12" t="n">
        <v>0</v>
      </c>
      <c r="QL12" t="n">
        <v>0</v>
      </c>
      <c r="QM12" t="n">
        <v>1</v>
      </c>
      <c r="QN12" t="n">
        <v>0</v>
      </c>
      <c r="QO12" t="n">
        <v/>
      </c>
      <c r="QP12" t="n">
        <v/>
      </c>
      <c r="QQ12" t="n">
        <v/>
      </c>
      <c r="QR12" t="n">
        <v/>
      </c>
      <c r="QS12" t="n">
        <v/>
      </c>
      <c r="QT12" t="n">
        <v/>
      </c>
      <c r="QU12" t="n">
        <v/>
      </c>
      <c r="QV12" t="n">
        <v/>
      </c>
      <c r="QW12" t="n">
        <v/>
      </c>
      <c r="QX12" t="n">
        <v/>
      </c>
      <c r="QY12" t="n">
        <v/>
      </c>
      <c r="QZ12" t="n">
        <v/>
      </c>
      <c r="RA12" t="n">
        <v/>
      </c>
      <c r="RB12" t="n">
        <v/>
      </c>
      <c r="RC12" t="n">
        <v/>
      </c>
      <c r="RD12" t="n">
        <v/>
      </c>
      <c r="RE12" t="n">
        <v/>
      </c>
      <c r="RF12" t="n">
        <v/>
      </c>
      <c r="RG12" t="n">
        <v/>
      </c>
      <c r="RH12" t="n">
        <v/>
      </c>
      <c r="RI12" t="n">
        <v/>
      </c>
      <c r="RJ12" t="n">
        <v/>
      </c>
      <c r="RK12" t="n">
        <v/>
      </c>
      <c r="RL12" t="n">
        <v/>
      </c>
      <c r="RM12" t="n">
        <v/>
      </c>
      <c r="RN12" t="n">
        <v/>
      </c>
      <c r="RO12" t="n">
        <v/>
      </c>
      <c r="RP12" t="n">
        <v/>
      </c>
      <c r="RQ12" t="n">
        <v/>
      </c>
      <c r="RR12" t="n">
        <v/>
      </c>
      <c r="RS12" t="n">
        <v/>
      </c>
      <c r="RT12" t="n">
        <v/>
      </c>
      <c r="RU12" t="n">
        <v/>
      </c>
      <c r="RV12" t="n">
        <v/>
      </c>
      <c r="RW12" t="n">
        <v/>
      </c>
      <c r="RX12" t="n">
        <v/>
      </c>
      <c r="RY12" t="n">
        <v/>
      </c>
      <c r="RZ12" t="n">
        <v/>
      </c>
      <c r="SA12" t="n">
        <v/>
      </c>
      <c r="SB12" t="n">
        <v/>
      </c>
      <c r="SC12" t="inlineStr">
        <is>
          <t>1-Disebarkan ke lahan terbuka</t>
        </is>
      </c>
      <c r="SD12" t="n">
        <v>0</v>
      </c>
      <c r="SE12" t="n">
        <v>0</v>
      </c>
      <c r="SF12" t="n">
        <v>0</v>
      </c>
      <c r="SG12" t="n">
        <v>0</v>
      </c>
      <c r="SH12" t="n">
        <v>0</v>
      </c>
      <c r="SI12" t="n">
        <v>1</v>
      </c>
      <c r="SJ12" t="n">
        <v>0</v>
      </c>
      <c r="SK12" t="n">
        <v>0</v>
      </c>
      <c r="SL12" t="n">
        <v>0</v>
      </c>
      <c r="SM12" t="n">
        <v/>
      </c>
      <c r="SN12" t="n">
        <v/>
      </c>
      <c r="SO12" t="n">
        <v/>
      </c>
      <c r="SP12" t="n">
        <v/>
      </c>
      <c r="SQ12" t="n">
        <v/>
      </c>
      <c r="SR12" t="n">
        <v/>
      </c>
      <c r="SS12" t="n">
        <v/>
      </c>
      <c r="ST12" t="n">
        <v/>
      </c>
      <c r="SU12" t="n">
        <v/>
      </c>
      <c r="SV12" t="n">
        <v/>
      </c>
      <c r="SW12" t="n">
        <v/>
      </c>
      <c r="SX12" t="n">
        <v/>
      </c>
      <c r="SY12" t="n">
        <v>1</v>
      </c>
      <c r="SZ12" t="n">
        <v>5</v>
      </c>
      <c r="TA12" t="n">
        <v/>
      </c>
      <c r="TB12" t="n">
        <v/>
      </c>
      <c r="TC12" t="n">
        <v/>
      </c>
      <c r="TD12" t="n">
        <v/>
      </c>
      <c r="TE12" t="n">
        <v>10</v>
      </c>
      <c r="TF12" t="n">
        <v/>
      </c>
      <c r="TG12" t="n">
        <v>1</v>
      </c>
      <c r="TH12" t="n">
        <v>4</v>
      </c>
      <c r="TI12" t="n">
        <v>0</v>
      </c>
      <c r="TJ12" t="n">
        <v>0</v>
      </c>
      <c r="TK12" t="n">
        <v>0</v>
      </c>
      <c r="TL12" t="n">
        <v>0</v>
      </c>
      <c r="TM12" t="n">
        <v>10</v>
      </c>
      <c r="TN12" t="n">
        <v>0</v>
      </c>
      <c r="TO12" t="n">
        <v>0</v>
      </c>
      <c r="TP12" t="n">
        <v>0</v>
      </c>
      <c r="TQ12" t="n">
        <v>0</v>
      </c>
      <c r="TR12" t="n">
        <v>0</v>
      </c>
      <c r="TS12" t="n">
        <v>0</v>
      </c>
      <c r="TT12" t="n">
        <v>0</v>
      </c>
      <c r="TU12" t="n">
        <v>2</v>
      </c>
      <c r="TV12" t="n">
        <v>0</v>
      </c>
      <c r="TW12" t="n">
        <v/>
      </c>
      <c r="TX12" t="n">
        <v/>
      </c>
      <c r="TY12" t="n">
        <v/>
      </c>
      <c r="TZ12" t="n">
        <v/>
      </c>
      <c r="UA12" t="n">
        <v/>
      </c>
      <c r="UB12" t="n">
        <v/>
      </c>
      <c r="UC12" t="n">
        <v/>
      </c>
      <c r="UD12" t="n">
        <v/>
      </c>
      <c r="UE12" t="n">
        <v/>
      </c>
      <c r="UF12" t="n">
        <v/>
      </c>
      <c r="UG12" t="n">
        <v/>
      </c>
      <c r="UH12" t="n">
        <v/>
      </c>
      <c r="UI12" t="n">
        <v/>
      </c>
      <c r="UJ12" t="n">
        <v/>
      </c>
      <c r="UK12" t="n">
        <v/>
      </c>
      <c r="UL12" t="n">
        <v/>
      </c>
      <c r="UM12" t="n">
        <v>5</v>
      </c>
      <c r="UN12" t="n">
        <v>0</v>
      </c>
      <c r="UO12" t="n">
        <v>12</v>
      </c>
      <c r="UP12" t="n">
        <v>0</v>
      </c>
      <c r="UQ12" t="n">
        <v/>
      </c>
      <c r="UR12" t="n">
        <v/>
      </c>
      <c r="US12" t="n">
        <v/>
      </c>
      <c r="UT12" t="n">
        <v/>
      </c>
      <c r="UU12" t="inlineStr">
        <is>
          <t>Pemberian pakan di kandang</t>
        </is>
      </c>
      <c r="UV12" t="inlineStr">
        <is>
          <t>Pemberian pakan di kandang</t>
        </is>
      </c>
      <c r="UW12" t="n">
        <v/>
      </c>
      <c r="UX12" t="n">
        <v/>
      </c>
      <c r="UY12" t="n">
        <v/>
      </c>
      <c r="UZ12" t="n">
        <v/>
      </c>
      <c r="VA12" t="inlineStr">
        <is>
          <t>Penggembalaan semi-terbuka</t>
        </is>
      </c>
      <c r="VB12" t="n">
        <v/>
      </c>
      <c r="VC12" t="inlineStr">
        <is>
          <t>Sangat jarang (&gt;1 bulan sekali)</t>
        </is>
      </c>
      <c r="VD12" t="inlineStr">
        <is>
          <t>Sangat jarang (&gt;1 bulan sekali)</t>
        </is>
      </c>
      <c r="VE12" t="n">
        <v/>
      </c>
      <c r="VF12" t="n">
        <v/>
      </c>
      <c r="VG12" t="n">
        <v/>
      </c>
      <c r="VH12" t="n">
        <v/>
      </c>
      <c r="VI12" t="inlineStr">
        <is>
          <t>Sangat jarang (&gt;1 bulan sekali)</t>
        </is>
      </c>
      <c r="VJ12" t="n">
        <v/>
      </c>
      <c r="VK12" t="inlineStr">
        <is>
          <t>Sangat sering (&gt;1 kali sehari)</t>
        </is>
      </c>
      <c r="VL12" t="inlineStr">
        <is>
          <t>Sangat sering (&gt;1 kali sehari)</t>
        </is>
      </c>
      <c r="VM12" t="n">
        <v/>
      </c>
      <c r="VN12" t="n">
        <v/>
      </c>
      <c r="VO12" t="n">
        <v/>
      </c>
      <c r="VP12" t="n">
        <v/>
      </c>
      <c r="VQ12" t="inlineStr">
        <is>
          <t>Sering (1 kali sehari)</t>
        </is>
      </c>
      <c r="VR12" t="n">
        <v/>
      </c>
      <c r="VS12" t="inlineStr">
        <is>
          <t>6-Digester biogas</t>
        </is>
      </c>
      <c r="VT12" t="n">
        <v>0</v>
      </c>
      <c r="VU12" t="n">
        <v>0</v>
      </c>
      <c r="VV12" t="n">
        <v>0</v>
      </c>
      <c r="VW12" t="n">
        <v>0</v>
      </c>
      <c r="VX12" t="n">
        <v>0</v>
      </c>
      <c r="VY12" t="n">
        <v>0</v>
      </c>
      <c r="VZ12" t="n">
        <v>0</v>
      </c>
      <c r="WA12" t="n">
        <v>0</v>
      </c>
      <c r="WB12" t="n">
        <v>0</v>
      </c>
      <c r="WC12" t="n">
        <v>1</v>
      </c>
      <c r="WD12" t="n">
        <v>0</v>
      </c>
      <c r="WE12" t="n">
        <v>0</v>
      </c>
      <c r="WF12" t="inlineStr">
        <is>
          <t>6-Digester biogas</t>
        </is>
      </c>
      <c r="WG12" t="n">
        <v>0</v>
      </c>
      <c r="WH12" t="n">
        <v>0</v>
      </c>
      <c r="WI12" t="n">
        <v>0</v>
      </c>
      <c r="WJ12" t="n">
        <v>0</v>
      </c>
      <c r="WK12" t="n">
        <v>0</v>
      </c>
      <c r="WL12" t="n">
        <v>0</v>
      </c>
      <c r="WM12" t="n">
        <v>0</v>
      </c>
      <c r="WN12" t="n">
        <v>0</v>
      </c>
      <c r="WO12" t="n">
        <v>0</v>
      </c>
      <c r="WP12" t="n">
        <v>1</v>
      </c>
      <c r="WQ12" t="n">
        <v>0</v>
      </c>
      <c r="WR12" t="n">
        <v>0</v>
      </c>
      <c r="WS12" t="n">
        <v/>
      </c>
      <c r="WT12" t="n">
        <v/>
      </c>
      <c r="WU12" t="n">
        <v/>
      </c>
      <c r="WV12" t="n">
        <v/>
      </c>
      <c r="WW12" t="n">
        <v/>
      </c>
      <c r="WX12" t="n">
        <v/>
      </c>
      <c r="WY12" t="n">
        <v/>
      </c>
      <c r="WZ12" t="n">
        <v/>
      </c>
      <c r="XA12" t="n">
        <v/>
      </c>
      <c r="XB12" t="n">
        <v/>
      </c>
      <c r="XC12" t="n">
        <v/>
      </c>
      <c r="XD12" t="n">
        <v/>
      </c>
      <c r="XE12" t="n">
        <v/>
      </c>
      <c r="XF12" t="n">
        <v/>
      </c>
      <c r="XG12" t="n">
        <v/>
      </c>
      <c r="XH12" t="n">
        <v/>
      </c>
      <c r="XI12" t="n">
        <v/>
      </c>
      <c r="XJ12" t="n">
        <v/>
      </c>
      <c r="XK12" t="n">
        <v/>
      </c>
      <c r="XL12" t="n">
        <v/>
      </c>
      <c r="XM12" t="n">
        <v/>
      </c>
      <c r="XN12" t="n">
        <v/>
      </c>
      <c r="XO12" t="n">
        <v/>
      </c>
      <c r="XP12" t="n">
        <v/>
      </c>
      <c r="XQ12" t="n">
        <v/>
      </c>
      <c r="XR12" t="n">
        <v/>
      </c>
      <c r="XS12" t="n">
        <v/>
      </c>
      <c r="XT12" t="n">
        <v/>
      </c>
      <c r="XU12" t="n">
        <v/>
      </c>
      <c r="XV12" t="n">
        <v/>
      </c>
      <c r="XW12" t="n">
        <v/>
      </c>
      <c r="XX12" t="n">
        <v/>
      </c>
      <c r="XY12" t="n">
        <v/>
      </c>
      <c r="XZ12" t="n">
        <v/>
      </c>
      <c r="YA12" t="n">
        <v/>
      </c>
      <c r="YB12" t="n">
        <v/>
      </c>
      <c r="YC12" t="n">
        <v/>
      </c>
      <c r="YD12" t="n">
        <v/>
      </c>
      <c r="YE12" t="n">
        <v/>
      </c>
      <c r="YF12" t="n">
        <v/>
      </c>
      <c r="YG12" t="n">
        <v/>
      </c>
      <c r="YH12" t="n">
        <v/>
      </c>
      <c r="YI12" t="n">
        <v/>
      </c>
      <c r="YJ12" t="n">
        <v/>
      </c>
      <c r="YK12" t="n">
        <v/>
      </c>
      <c r="YL12" t="n">
        <v/>
      </c>
      <c r="YM12" t="n">
        <v/>
      </c>
      <c r="YN12" t="inlineStr">
        <is>
          <t>8-Dibiarkan tersebar di ladang penggembalaan</t>
        </is>
      </c>
      <c r="YO12" t="n">
        <v>0</v>
      </c>
      <c r="YP12" t="n">
        <v>0</v>
      </c>
      <c r="YQ12" t="n">
        <v>0</v>
      </c>
      <c r="YR12" t="n">
        <v>0</v>
      </c>
      <c r="YS12" t="n">
        <v>0</v>
      </c>
      <c r="YT12" t="n">
        <v>0</v>
      </c>
      <c r="YU12" t="n">
        <v>0</v>
      </c>
      <c r="YV12" t="n">
        <v>0</v>
      </c>
      <c r="YW12" t="n">
        <v>0</v>
      </c>
      <c r="YX12" t="n">
        <v>0</v>
      </c>
      <c r="YY12" t="n">
        <v>0</v>
      </c>
      <c r="YZ12" t="n">
        <v>1</v>
      </c>
      <c r="ZA12" t="n">
        <v/>
      </c>
      <c r="ZB12" t="n">
        <v/>
      </c>
      <c r="ZC12" t="n">
        <v/>
      </c>
      <c r="ZD12" t="n">
        <v/>
      </c>
      <c r="ZE12" t="n">
        <v/>
      </c>
      <c r="ZF12" t="n">
        <v/>
      </c>
      <c r="ZG12" t="n">
        <v/>
      </c>
      <c r="ZH12" t="n">
        <v/>
      </c>
      <c r="ZI12" t="n">
        <v/>
      </c>
      <c r="ZJ12" t="n">
        <v/>
      </c>
      <c r="ZK12" t="n">
        <v/>
      </c>
      <c r="ZL12" t="n">
        <v/>
      </c>
      <c r="ZM12" t="n">
        <v/>
      </c>
      <c r="ZN12" t="n">
        <v>100</v>
      </c>
      <c r="ZO12" t="n">
        <v>100</v>
      </c>
      <c r="ZP12" t="n">
        <v/>
      </c>
      <c r="ZQ12" t="n">
        <v/>
      </c>
      <c r="ZR12" t="n">
        <v/>
      </c>
      <c r="ZS12" t="n">
        <v/>
      </c>
      <c r="ZT12" t="n">
        <v/>
      </c>
      <c r="ZU12" t="n">
        <v/>
      </c>
      <c r="ZV12" t="n">
        <v>3</v>
      </c>
      <c r="ZW12" t="n">
        <v>3</v>
      </c>
      <c r="ZX12" t="n">
        <v/>
      </c>
      <c r="ZY12" t="n">
        <v/>
      </c>
      <c r="ZZ12" t="n">
        <v/>
      </c>
      <c r="AAA12" t="n">
        <v/>
      </c>
      <c r="AAB12" t="n">
        <v>2</v>
      </c>
      <c r="AAC12" t="n">
        <v/>
      </c>
      <c r="AAD12" t="inlineStr">
        <is>
          <t>Pakan segar (misal: rumput)</t>
        </is>
      </c>
      <c r="AAE12" t="inlineStr">
        <is>
          <t>Pakan segar (misal: rumput)</t>
        </is>
      </c>
      <c r="AAF12" t="n">
        <v/>
      </c>
      <c r="AAG12" t="n">
        <v/>
      </c>
      <c r="AAH12" t="n">
        <v/>
      </c>
      <c r="AAI12" t="n">
        <v/>
      </c>
      <c r="AAJ12" t="inlineStr">
        <is>
          <t>Pakan kering (misal: konsentrat, silase, pelet)</t>
        </is>
      </c>
      <c r="AAK12" t="n">
        <v/>
      </c>
      <c r="AAL12" t="inlineStr">
        <is>
          <t>Tidak</t>
        </is>
      </c>
      <c r="AAM12" t="n">
        <v/>
      </c>
      <c r="AAN12" t="n">
        <v/>
      </c>
      <c r="AAO12" t="n">
        <v/>
      </c>
      <c r="AAP12" t="n">
        <v/>
      </c>
      <c r="AAQ12" t="n">
        <v/>
      </c>
      <c r="AAR12" t="inlineStr">
        <is>
          <t>Tidak</t>
        </is>
      </c>
      <c r="AAS12" t="inlineStr">
        <is>
          <t>Mengetahui</t>
        </is>
      </c>
      <c r="AAT12" t="inlineStr">
        <is>
          <t>Didiamkan saja/dibiarkan di tempatnya (di bak/kolam penampung slurry)</t>
        </is>
      </c>
      <c r="AAU12" t="n">
        <v>0</v>
      </c>
      <c r="AAV12" t="n">
        <v>0</v>
      </c>
      <c r="AAW12" t="n">
        <v>0</v>
      </c>
      <c r="AAX12" t="n">
        <v>0</v>
      </c>
      <c r="AAY12" t="n">
        <v>0</v>
      </c>
      <c r="AAZ12" t="n">
        <v>1</v>
      </c>
      <c r="ABA12" t="n">
        <v>0</v>
      </c>
      <c r="ABB12" t="n">
        <v/>
      </c>
      <c r="ABC12" t="n">
        <v/>
      </c>
      <c r="ABD12" t="n">
        <v/>
      </c>
      <c r="ABE12" t="n">
        <v/>
      </c>
      <c r="ABF12" t="n">
        <v/>
      </c>
      <c r="ABG12" t="n">
        <v/>
      </c>
      <c r="ABH12" t="n">
        <v/>
      </c>
      <c r="ABI12" t="n">
        <v/>
      </c>
      <c r="ABJ12" t="n">
        <v/>
      </c>
      <c r="ABK12" t="n">
        <v/>
      </c>
      <c r="ABL12" t="n">
        <v/>
      </c>
      <c r="ABM12" t="n">
        <v/>
      </c>
      <c r="ABN12" t="n">
        <v/>
      </c>
      <c r="ABO12" t="n">
        <v/>
      </c>
      <c r="ABP12" t="n">
        <v/>
      </c>
      <c r="ABQ12" t="n">
        <v/>
      </c>
      <c r="ABR12" t="n">
        <v/>
      </c>
      <c r="ABS12" t="n">
        <v/>
      </c>
      <c r="ABT12" t="n">
        <v/>
      </c>
      <c r="ABU12" t="n">
        <v/>
      </c>
      <c r="ABV12" t="n">
        <v/>
      </c>
      <c r="ABW12" t="n">
        <v/>
      </c>
      <c r="ABX12" t="n">
        <v/>
      </c>
      <c r="ABY12" t="n">
        <v/>
      </c>
      <c r="ABZ12" t="n">
        <v/>
      </c>
      <c r="ACA12" t="n">
        <v/>
      </c>
      <c r="ACB12" t="n">
        <v/>
      </c>
      <c r="ACC12" t="n">
        <v/>
      </c>
      <c r="ACD12" t="n">
        <v/>
      </c>
      <c r="ACE12" t="n">
        <v/>
      </c>
      <c r="ACF12" t="n">
        <v/>
      </c>
      <c r="ACG12" t="n">
        <v/>
      </c>
      <c r="ACH12" t="n">
        <v/>
      </c>
      <c r="ACI12" t="n">
        <v/>
      </c>
      <c r="ACJ12" t="n">
        <v/>
      </c>
      <c r="ACK12" t="inlineStr">
        <is>
          <t>Tidak punya waktu mengumpulkannya Ladang/sawah terlalu jauh, sulit untuk mengangkut ke sana</t>
        </is>
      </c>
      <c r="ACL12" t="n">
        <v>0</v>
      </c>
      <c r="ACM12" t="n">
        <v>0</v>
      </c>
      <c r="ACN12" t="n">
        <v>1</v>
      </c>
      <c r="ACO12" t="n">
        <v>1</v>
      </c>
      <c r="ACP12" t="n">
        <v>0</v>
      </c>
      <c r="ACQ12" t="n">
        <v>0</v>
      </c>
      <c r="ACR12" t="n">
        <v>0</v>
      </c>
      <c r="ACS12" t="n">
        <v/>
      </c>
      <c r="ACT12" t="inlineStr">
        <is>
          <t>Tidak ada informasi tambahan mengenai sumber bahan baku biogas</t>
        </is>
      </c>
      <c r="ACU12" t="inlineStr">
        <is>
          <t>Manfaat besar dan membantu kehidupan sehari-hari</t>
        </is>
      </c>
      <c r="ACV12" t="inlineStr">
        <is>
          <t>Sama saja</t>
        </is>
      </c>
      <c r="ACW12" t="inlineStr">
        <is>
          <t>Anggota keluarga - Perempuan dewasa</t>
        </is>
      </c>
      <c r="ACX12" t="inlineStr">
        <is>
          <t>Netral/tidak tahu</t>
        </is>
      </c>
      <c r="ACY12" t="inlineStr">
        <is>
          <t>Anggota keluarga - Anak-anak Anggota keluarga - Perempuan dewasa Anggota keluarga - Laki-laki dewasa</t>
        </is>
      </c>
      <c r="ACZ12" t="n">
        <v>1</v>
      </c>
      <c r="ADA12" t="n">
        <v>1</v>
      </c>
      <c r="ADB12" t="n">
        <v>1</v>
      </c>
      <c r="ADC12" t="n">
        <v>0</v>
      </c>
      <c r="ADD12" t="inlineStr">
        <is>
          <t>Puas</t>
        </is>
      </c>
      <c r="ADE12" t="inlineStr">
        <is>
          <t>Puas</t>
        </is>
      </c>
      <c r="ADF12" t="inlineStr">
        <is>
          <t>Puas</t>
        </is>
      </c>
      <c r="ADG12" t="inlineStr">
        <is>
          <t>Puas</t>
        </is>
      </c>
      <c r="ADH12" t="inlineStr">
        <is>
          <t>Tidak</t>
        </is>
      </c>
      <c r="ADI12" t="n">
        <v/>
      </c>
      <c r="ADJ12" t="inlineStr">
        <is>
          <t>Puas</t>
        </is>
      </c>
      <c r="ADK12" t="n">
        <v/>
      </c>
      <c r="ADL12" t="n">
        <v/>
      </c>
      <c r="ADM12" t="n">
        <v/>
      </c>
      <c r="ADN12" t="n">
        <v/>
      </c>
      <c r="ADO12" t="n">
        <v/>
      </c>
      <c r="ADP12" t="n">
        <v/>
      </c>
      <c r="ADQ12" t="n">
        <v/>
      </c>
      <c r="ADR12" t="n">
        <v/>
      </c>
      <c r="ADS12" t="n">
        <v/>
      </c>
      <c r="ADT12" t="n">
        <v/>
      </c>
      <c r="ADU12" t="inlineStr">
        <is>
          <t>Memperbaiki sendiri Menghubungi CPO atau pendamping</t>
        </is>
      </c>
      <c r="ADV12" t="n">
        <v>0</v>
      </c>
      <c r="ADW12" t="n">
        <v>0</v>
      </c>
      <c r="ADX12" t="n">
        <v>0</v>
      </c>
      <c r="ADY12" t="n">
        <v>0</v>
      </c>
      <c r="ADZ12" t="n">
        <v>1</v>
      </c>
      <c r="AEA12" t="n">
        <v>1</v>
      </c>
      <c r="AEB12" t="n">
        <v>0</v>
      </c>
      <c r="AEC12" t="n">
        <v>0</v>
      </c>
      <c r="AED12" t="inlineStr">
        <is>
          <t>Menghubungi tukang biogas, namun responnya lama. Sehingga akhirnya biogas tidak diisi dan dibiarkan tidak berfungsi</t>
        </is>
      </c>
      <c r="AEE12" t="inlineStr">
        <is>
          <t>Laki-laki dewasa</t>
        </is>
      </c>
      <c r="AEF12" t="n">
        <v/>
      </c>
      <c r="AEG12" t="inlineStr">
        <is>
          <t>Lainnya</t>
        </is>
      </c>
      <c r="AEH12" t="inlineStr">
        <is>
          <t>Tukang biogas datang saat kunjungan rutin/kontrol biogas</t>
        </is>
      </c>
      <c r="AEI12" t="inlineStr">
        <is>
          <t>Lebih sering dikontrol. Kalau ada keluhan segera ditanggapi</t>
        </is>
      </c>
      <c r="AEJ12" t="inlineStr">
        <is>
          <t>Kadang-kadang</t>
        </is>
      </c>
      <c r="AEK12" t="inlineStr">
        <is>
          <t>Pengurangan pengeluaran rumah tangga (bahan bakar minyak, pupuk, dll.) Lebih mudah mendapatkan energi Pasokan energi yang andal Memasak lebih cepat Lebih aman Pengurangan waktu dan tenaga Peningkatan kebersihan kandang ternak Dapur lebih bersih dan bebas asap Dapat dibayar melalui skema kredit Mendapatkan subsidi</t>
        </is>
      </c>
      <c r="AEL12" t="n">
        <v>1</v>
      </c>
      <c r="AEM12" t="n">
        <v>1</v>
      </c>
      <c r="AEN12" t="n">
        <v>1</v>
      </c>
      <c r="AEO12" t="n">
        <v>1</v>
      </c>
      <c r="AEP12" t="n">
        <v>1</v>
      </c>
      <c r="AEQ12" t="n">
        <v>1</v>
      </c>
      <c r="AER12" t="n">
        <v>1</v>
      </c>
      <c r="AES12" t="n">
        <v>0</v>
      </c>
      <c r="AET12" t="n">
        <v>1</v>
      </c>
      <c r="AEU12" t="n">
        <v>1</v>
      </c>
      <c r="AEV12" t="n">
        <v>1</v>
      </c>
      <c r="AEW12" t="n">
        <v>0</v>
      </c>
      <c r="AEX12" t="n">
        <v/>
      </c>
      <c r="AEY12" t="inlineStr">
        <is>
          <t>Memasak lebih aman</t>
        </is>
      </c>
      <c r="AEZ12" t="n">
        <v/>
      </c>
      <c r="AFA12" t="inlineStr">
        <is>
          <t>Koperasi</t>
        </is>
      </c>
      <c r="AFB12" t="n">
        <v/>
      </c>
      <c r="AFC12" t="inlineStr">
        <is>
          <t>1769588459327.jpg</t>
        </is>
      </c>
      <c r="AFD12" t="inlineStr">
        <is>
          <t>https://kf.kobotoolbox.org/api/v2/assets/avstPQqLr3Ab3ZdcVTXZ6f/data/666691537/attachments/attEnKcGsEn6KRQPMxS5qaMy/</t>
        </is>
      </c>
      <c r="AFE12" t="inlineStr">
        <is>
          <t>1769588282895.jpg</t>
        </is>
      </c>
      <c r="AFF12" t="inlineStr">
        <is>
          <t>https://kf.kobotoolbox.org/api/v2/assets/avstPQqLr3Ab3ZdcVTXZ6f/data/666691537/attachments/attAtvpZoKTUZRkq8nPUHkdj/</t>
        </is>
      </c>
      <c r="AFG12" t="inlineStr">
        <is>
          <t>Solihin/Christina</t>
        </is>
      </c>
      <c r="AFH12" t="n">
        <v/>
      </c>
      <c r="AFI12" t="inlineStr">
        <is>
          <t>B4 dan B5. Pemilik biogas tidak membeli kayu bakar karena mencari sendiri di kebun. Harga kayu bakar berdasarkan kira-kira harga kayu bakar jika membeli. B8. Saat biogas masih aktif, biogas digunakan di 2 rumah dengan jumlah total 3 tungku yang digunakan selama 2 jam. E5. Perubahan hewan ternak agak sulit karena sebelum biogas adalah 12 tahun yang lalu dan setelah biogas adalah saat biogas aktif 3 tahun yang lalu.</t>
        </is>
      </c>
    </row>
    <row r="13">
      <c r="A13" s="93" t="n">
        <v>46051</v>
      </c>
      <c r="B13" s="93" t="n">
        <v>46061</v>
      </c>
      <c r="C13" t="inlineStr">
        <is>
          <t>solihin</t>
        </is>
      </c>
      <c r="D13" t="inlineStr">
        <is>
          <t>dasutik</t>
        </is>
      </c>
      <c r="E13" t="n">
        <v>81315456458</v>
      </c>
      <c r="F13" t="inlineStr">
        <is>
          <t>-7.8682067 112.8183967 988.1999999999999 4.6</t>
        </is>
      </c>
      <c r="G13" t="n">
        <v>-7.8682067</v>
      </c>
      <c r="H13" t="n">
        <v>112.8183967</v>
      </c>
      <c r="I13" t="n">
        <v>988.2</v>
      </c>
      <c r="J13" t="n">
        <v>4.6</v>
      </c>
      <c r="K13" t="n">
        <v>0</v>
      </c>
      <c r="L13" t="inlineStr">
        <is>
          <t>-7.8682241 112.8184253 979.3 3.0</t>
        </is>
      </c>
      <c r="M13" t="n">
        <v>-7.8682241</v>
      </c>
      <c r="N13" t="n">
        <v>112.8184253</v>
      </c>
      <c r="O13" t="n">
        <v>979.3</v>
      </c>
      <c r="P13" t="n">
        <v>3</v>
      </c>
      <c r="Q13" t="n">
        <v>0</v>
      </c>
      <c r="R13" t="inlineStr">
        <is>
          <t>Jawa Timur</t>
        </is>
      </c>
      <c r="S13" t="n">
        <v>0</v>
      </c>
      <c r="T13" t="n">
        <v>0</v>
      </c>
      <c r="U13" t="n">
        <v>0</v>
      </c>
      <c r="V13" t="n">
        <v>0</v>
      </c>
      <c r="W13" t="n">
        <v>0</v>
      </c>
      <c r="X13" t="n">
        <v>1</v>
      </c>
      <c r="Y13" t="n">
        <v>0</v>
      </c>
      <c r="Z13" t="n">
        <v>0</v>
      </c>
      <c r="AA13" t="n">
        <v>0</v>
      </c>
      <c r="AB13" t="n">
        <v>0</v>
      </c>
      <c r="AC13" t="inlineStr">
        <is>
          <t>PASURUAN</t>
        </is>
      </c>
      <c r="AD13" t="inlineStr">
        <is>
          <t>TUTUR</t>
        </is>
      </c>
      <c r="AE13" t="inlineStr">
        <is>
          <t>TUTUR</t>
        </is>
      </c>
      <c r="AF13" t="inlineStr">
        <is>
          <t>KPSP SETIA KAWAN</t>
        </is>
      </c>
      <c r="AG13" t="inlineStr">
        <is>
          <t>SKP0126</t>
        </is>
      </c>
      <c r="AH13" t="n">
        <v>15</v>
      </c>
      <c r="AI13" t="inlineStr">
        <is>
          <t>VPA1</t>
        </is>
      </c>
      <c r="AJ13" t="inlineStr">
        <is>
          <t>Aktif</t>
        </is>
      </c>
      <c r="AK13" t="n">
        <v>46</v>
      </c>
      <c r="AL13" t="inlineStr">
        <is>
          <t>Perempuan</t>
        </is>
      </c>
      <c r="AM13" t="inlineStr">
        <is>
          <t>Sudah menikah</t>
        </is>
      </c>
      <c r="AN13" t="inlineStr">
        <is>
          <t>SD/Sederajat</t>
        </is>
      </c>
      <c r="AO13" t="inlineStr">
        <is>
          <t>Peternak</t>
        </is>
      </c>
      <c r="AP13" t="n">
        <v>0</v>
      </c>
      <c r="AQ13" t="n">
        <v>1</v>
      </c>
      <c r="AR13" t="n">
        <v>0</v>
      </c>
      <c r="AS13" t="n">
        <v>0</v>
      </c>
      <c r="AT13" t="n">
        <v>0</v>
      </c>
      <c r="AU13" t="n">
        <v>0</v>
      </c>
      <c r="AV13" t="n">
        <v>0</v>
      </c>
      <c r="AW13" t="n">
        <v>0</v>
      </c>
      <c r="AX13" t="n">
        <v/>
      </c>
      <c r="AY13" t="inlineStr">
        <is>
          <t>Tidak ada</t>
        </is>
      </c>
      <c r="AZ13" t="n">
        <v>0</v>
      </c>
      <c r="BA13" t="n">
        <v>0</v>
      </c>
      <c r="BB13" t="n">
        <v>0</v>
      </c>
      <c r="BC13" t="n">
        <v>0</v>
      </c>
      <c r="BD13" t="n">
        <v>0</v>
      </c>
      <c r="BE13" t="n">
        <v>0</v>
      </c>
      <c r="BF13" t="n">
        <v>0</v>
      </c>
      <c r="BG13" t="n">
        <v>1</v>
      </c>
      <c r="BH13" t="n">
        <v/>
      </c>
      <c r="BI13" t="inlineStr">
        <is>
          <t>&gt;Rp3.500.000</t>
        </is>
      </c>
      <c r="BJ13" t="n">
        <v>2</v>
      </c>
      <c r="BK13" t="n">
        <v>2</v>
      </c>
      <c r="BL13" t="n">
        <v>2</v>
      </c>
      <c r="BM13" t="n">
        <v>0</v>
      </c>
      <c r="BN13" t="inlineStr">
        <is>
          <t>Milik sendiri</t>
        </is>
      </c>
      <c r="BO13" t="inlineStr">
        <is>
          <t>Permanen (dinding bata dan semen)</t>
        </is>
      </c>
      <c r="BP13" t="n">
        <v>1</v>
      </c>
      <c r="BQ13" t="n">
        <v>0</v>
      </c>
      <c r="BR13" t="n">
        <v>0</v>
      </c>
      <c r="BS13" t="n">
        <v>0</v>
      </c>
      <c r="BT13" t="n">
        <v>0</v>
      </c>
      <c r="BU13" t="n">
        <v/>
      </c>
      <c r="BV13" t="inlineStr">
        <is>
          <t>Keramik/ubin</t>
        </is>
      </c>
      <c r="BW13" t="n">
        <v>0</v>
      </c>
      <c r="BX13" t="n">
        <v>0</v>
      </c>
      <c r="BY13" t="n">
        <v>1</v>
      </c>
      <c r="BZ13" t="n">
        <v>0</v>
      </c>
      <c r="CA13" t="n">
        <v>0</v>
      </c>
      <c r="CB13" t="n">
        <v/>
      </c>
      <c r="CC13" t="inlineStr">
        <is>
          <t>Genting</t>
        </is>
      </c>
      <c r="CD13" t="n">
        <v>0</v>
      </c>
      <c r="CE13" t="n">
        <v>0</v>
      </c>
      <c r="CF13" t="n">
        <v>0</v>
      </c>
      <c r="CG13" t="n">
        <v>0</v>
      </c>
      <c r="CH13" t="n">
        <v>0</v>
      </c>
      <c r="CI13" t="n">
        <v>1</v>
      </c>
      <c r="CJ13" t="n">
        <v>0</v>
      </c>
      <c r="CK13" t="n">
        <v/>
      </c>
      <c r="CL13" t="inlineStr">
        <is>
          <t>Ya</t>
        </is>
      </c>
      <c r="CM13" t="n">
        <v>2010</v>
      </c>
      <c r="CN13" t="inlineStr">
        <is>
          <t>Fixed-Dome (Kubah Tetap)</t>
        </is>
      </c>
      <c r="CO13" t="inlineStr">
        <is>
          <t>8 m³ (6-7 ekor sapi, ±6,5 jam memasak/hari, ±65 kg slurry/hari)</t>
        </is>
      </c>
      <c r="CP13" t="inlineStr">
        <is>
          <t>Anggota keluarga - laki-laki Anggota keluarga - perempuan dewasa</t>
        </is>
      </c>
      <c r="CQ13" t="n">
        <v>0</v>
      </c>
      <c r="CR13" t="n">
        <v>0</v>
      </c>
      <c r="CS13" t="n">
        <v>0</v>
      </c>
      <c r="CT13" t="n">
        <v>0</v>
      </c>
      <c r="CU13" t="n">
        <v>1</v>
      </c>
      <c r="CV13" t="n">
        <v>1</v>
      </c>
      <c r="CW13" t="n">
        <v>0</v>
      </c>
      <c r="CX13" t="n">
        <v>0</v>
      </c>
      <c r="CY13" t="inlineStr">
        <is>
          <t>Anggota keluarga - perempuan dewasa Anggota keluarga - laki-laki</t>
        </is>
      </c>
      <c r="CZ13" t="n">
        <v>1</v>
      </c>
      <c r="DA13" t="n">
        <v>1</v>
      </c>
      <c r="DB13" t="n">
        <v>0</v>
      </c>
      <c r="DC13" t="n">
        <v/>
      </c>
      <c r="DD13" t="inlineStr">
        <is>
          <t>Anggota keluarga - laki-laki</t>
        </is>
      </c>
      <c r="DE13" t="n">
        <v>1</v>
      </c>
      <c r="DF13" t="n">
        <v>0</v>
      </c>
      <c r="DG13" t="n">
        <v>0</v>
      </c>
      <c r="DH13" t="n">
        <v>0</v>
      </c>
      <c r="DI13" t="n">
        <v/>
      </c>
      <c r="DJ13" t="inlineStr">
        <is>
          <t>Anggota keluarga - laki-laki CPO atau pendamping</t>
        </is>
      </c>
      <c r="DK13" t="n">
        <v>1</v>
      </c>
      <c r="DL13" t="n">
        <v>0</v>
      </c>
      <c r="DM13" t="n">
        <v>1</v>
      </c>
      <c r="DN13" t="n">
        <v>0</v>
      </c>
      <c r="DO13" t="n">
        <v/>
      </c>
      <c r="DP13" t="inlineStr">
        <is>
          <t>Ya</t>
        </is>
      </c>
      <c r="DQ13" t="n">
        <v/>
      </c>
      <c r="DR13" t="n">
        <v/>
      </c>
      <c r="DS13" t="n">
        <v/>
      </c>
      <c r="DT13" t="n">
        <v/>
      </c>
      <c r="DU13" t="n">
        <v/>
      </c>
      <c r="DV13" t="n">
        <v/>
      </c>
      <c r="DW13" t="n">
        <v/>
      </c>
      <c r="DX13" t="n">
        <v/>
      </c>
      <c r="DY13" t="n">
        <v/>
      </c>
      <c r="DZ13" t="n">
        <v/>
      </c>
      <c r="EA13" t="n">
        <v/>
      </c>
      <c r="EB13" t="n">
        <v/>
      </c>
      <c r="EC13" t="n">
        <v/>
      </c>
      <c r="ED13" t="n">
        <v/>
      </c>
      <c r="EE13" t="n">
        <v/>
      </c>
      <c r="EF13" t="n">
        <v/>
      </c>
      <c r="EG13" t="n">
        <v/>
      </c>
      <c r="EH13" t="n">
        <v/>
      </c>
      <c r="EI13" t="inlineStr">
        <is>
          <t>Tidak ada masalah</t>
        </is>
      </c>
      <c r="EJ13" t="n">
        <v>0</v>
      </c>
      <c r="EK13" t="n">
        <v>0</v>
      </c>
      <c r="EL13" t="n">
        <v>0</v>
      </c>
      <c r="EM13" t="n">
        <v>1</v>
      </c>
      <c r="EN13" t="n">
        <v>0</v>
      </c>
      <c r="EO13" t="n">
        <v/>
      </c>
      <c r="EP13" t="inlineStr">
        <is>
          <t>Ya, cukup jelas dan mudah diikuti</t>
        </is>
      </c>
      <c r="EQ13" t="inlineStr">
        <is>
          <t>Bukan pelatihan</t>
        </is>
      </c>
      <c r="ER13" t="inlineStr">
        <is>
          <t>CPO atau pendamping</t>
        </is>
      </c>
      <c r="ES13" t="n">
        <v>1</v>
      </c>
      <c r="ET13" t="n">
        <v>0</v>
      </c>
      <c r="EU13" t="n">
        <v>0</v>
      </c>
      <c r="EV13" t="n">
        <v>0</v>
      </c>
      <c r="EW13" t="n">
        <v/>
      </c>
      <c r="EX13" t="inlineStr">
        <is>
          <t>Anggota keluarga - Laki-laki</t>
        </is>
      </c>
      <c r="EY13" t="n">
        <v>1</v>
      </c>
      <c r="EZ13" t="n">
        <v>0</v>
      </c>
      <c r="FA13" t="n">
        <v>0</v>
      </c>
      <c r="FB13" t="n">
        <v/>
      </c>
      <c r="FC13" t="inlineStr">
        <is>
          <t>Setiap hari</t>
        </is>
      </c>
      <c r="FD13" t="n">
        <v/>
      </c>
      <c r="FE13" t="inlineStr">
        <is>
          <t>Mengetahui</t>
        </is>
      </c>
      <c r="FF13" t="inlineStr">
        <is>
          <t>Selalu (setiap hari)</t>
        </is>
      </c>
      <c r="FG13" t="inlineStr">
        <is>
          <t>Mengetahui</t>
        </is>
      </c>
      <c r="FH13" t="inlineStr">
        <is>
          <t>Selalu (setiap hari)</t>
        </is>
      </c>
      <c r="FI13" t="inlineStr">
        <is>
          <t>Tidak mengetahui</t>
        </is>
      </c>
      <c r="FJ13" t="inlineStr">
        <is>
          <t>Tidak pernah</t>
        </is>
      </c>
      <c r="FK13" t="inlineStr">
        <is>
          <t>Mengetahui</t>
        </is>
      </c>
      <c r="FL13" t="inlineStr">
        <is>
          <t>Tidak pernah</t>
        </is>
      </c>
      <c r="FM13" t="inlineStr">
        <is>
          <t>Mengetahui</t>
        </is>
      </c>
      <c r="FN13" t="inlineStr">
        <is>
          <t>Selalu (setiap hari)</t>
        </is>
      </c>
      <c r="FO13" t="inlineStr">
        <is>
          <t>Tidak mengetahui</t>
        </is>
      </c>
      <c r="FP13" t="inlineStr">
        <is>
          <t>Tidak pernah</t>
        </is>
      </c>
      <c r="FQ13" t="inlineStr">
        <is>
          <t>Mengetahui</t>
        </is>
      </c>
      <c r="FR13" t="inlineStr">
        <is>
          <t>Ya</t>
        </is>
      </c>
      <c r="FS13" t="inlineStr">
        <is>
          <t>Mengetahui</t>
        </is>
      </c>
      <c r="FT13" t="inlineStr">
        <is>
          <t>Ya, terkadang</t>
        </is>
      </c>
      <c r="FU13" t="inlineStr">
        <is>
          <t>Laki-laki dewasa Perempuan dewasa Anak-anak</t>
        </is>
      </c>
      <c r="FV13" t="n">
        <v>1</v>
      </c>
      <c r="FW13" t="n">
        <v>1</v>
      </c>
      <c r="FX13" t="n">
        <v>1</v>
      </c>
      <c r="FY13" t="n">
        <v>0</v>
      </c>
      <c r="FZ13" t="inlineStr">
        <is>
          <t>Memahami</t>
        </is>
      </c>
      <c r="GA13" t="inlineStr">
        <is>
          <t>Teman/keluarga</t>
        </is>
      </c>
      <c r="GB13" t="n">
        <v>0</v>
      </c>
      <c r="GC13" t="n">
        <v>0</v>
      </c>
      <c r="GD13" t="n">
        <v>1</v>
      </c>
      <c r="GE13" t="n">
        <v>0</v>
      </c>
      <c r="GF13" t="n">
        <v/>
      </c>
      <c r="GG13" t="inlineStr">
        <is>
          <t>Sering</t>
        </is>
      </c>
      <c r="GH13" t="inlineStr">
        <is>
          <t>Ya</t>
        </is>
      </c>
      <c r="GI13" t="inlineStr">
        <is>
          <t>Teman/keluarga Tetangga</t>
        </is>
      </c>
      <c r="GJ13" t="n">
        <v>1</v>
      </c>
      <c r="GK13" t="n">
        <v>1</v>
      </c>
      <c r="GL13" t="n">
        <v>0</v>
      </c>
      <c r="GM13" t="n">
        <v>0</v>
      </c>
      <c r="GN13" t="n">
        <v/>
      </c>
      <c r="GO13" t="n">
        <v>10</v>
      </c>
      <c r="GP13" t="inlineStr">
        <is>
          <t>Penuh (100%)</t>
        </is>
      </c>
      <c r="GQ13" t="inlineStr">
        <is>
          <t>LPG Kayu bakar</t>
        </is>
      </c>
      <c r="GR13" t="n">
        <v>1</v>
      </c>
      <c r="GS13" t="n">
        <v>1</v>
      </c>
      <c r="GT13" t="n">
        <v>0</v>
      </c>
      <c r="GU13" t="n">
        <v>0</v>
      </c>
      <c r="GV13" t="n">
        <v>0</v>
      </c>
      <c r="GW13" t="n">
        <v>0</v>
      </c>
      <c r="GX13" t="n">
        <v>0</v>
      </c>
      <c r="GY13" t="n">
        <v/>
      </c>
      <c r="GZ13" t="inlineStr">
        <is>
          <t>Ya</t>
        </is>
      </c>
      <c r="HA13" t="n">
        <v/>
      </c>
      <c r="HB13" t="n">
        <v/>
      </c>
      <c r="HC13" t="n">
        <v/>
      </c>
      <c r="HD13" t="n">
        <v/>
      </c>
      <c r="HE13" t="n">
        <v/>
      </c>
      <c r="HF13" t="n">
        <v/>
      </c>
      <c r="HG13" t="n">
        <v/>
      </c>
      <c r="HH13" t="n">
        <v/>
      </c>
      <c r="HI13" t="n">
        <v/>
      </c>
      <c r="HJ13" t="n">
        <v/>
      </c>
      <c r="HK13" t="n">
        <v/>
      </c>
      <c r="HL13" t="n">
        <v/>
      </c>
      <c r="HM13" t="n">
        <v/>
      </c>
      <c r="HN13" t="n">
        <v/>
      </c>
      <c r="HO13" t="n">
        <v/>
      </c>
      <c r="HP13" t="n">
        <v/>
      </c>
      <c r="HQ13" t="n">
        <v/>
      </c>
      <c r="HR13" t="n">
        <v/>
      </c>
      <c r="HS13" t="n">
        <v/>
      </c>
      <c r="HT13" t="n">
        <v/>
      </c>
      <c r="HU13" t="n">
        <v/>
      </c>
      <c r="HV13" t="n">
        <v/>
      </c>
      <c r="HW13" t="n">
        <v/>
      </c>
      <c r="HX13" t="n">
        <v/>
      </c>
      <c r="HY13" t="n">
        <v>450</v>
      </c>
      <c r="HZ13" t="n">
        <v>450000</v>
      </c>
      <c r="IA13" t="n">
        <v>6</v>
      </c>
      <c r="IB13" t="n">
        <v>10000</v>
      </c>
      <c r="IC13" t="n">
        <v/>
      </c>
      <c r="ID13" t="n">
        <v/>
      </c>
      <c r="IE13" t="n">
        <v/>
      </c>
      <c r="IF13" t="n">
        <v/>
      </c>
      <c r="IG13" t="n">
        <v/>
      </c>
      <c r="IH13" t="n">
        <v/>
      </c>
      <c r="II13" t="n">
        <v/>
      </c>
      <c r="IJ13" t="n">
        <v/>
      </c>
      <c r="IK13" t="inlineStr">
        <is>
          <t>&gt;100 kg</t>
        </is>
      </c>
      <c r="IL13" t="inlineStr">
        <is>
          <t>&gt;5 jam</t>
        </is>
      </c>
      <c r="IM13" t="inlineStr">
        <is>
          <t>Ya</t>
        </is>
      </c>
      <c r="IN13" t="inlineStr">
        <is>
          <t>Ya</t>
        </is>
      </c>
      <c r="IO13" t="inlineStr">
        <is>
          <t>Jauh lebih bersih</t>
        </is>
      </c>
      <c r="IP13" t="n">
        <v/>
      </c>
      <c r="IQ13" t="inlineStr">
        <is>
          <t>Tidak pernah</t>
        </is>
      </c>
      <c r="IR13" t="n">
        <v/>
      </c>
      <c r="IS13" t="n">
        <v/>
      </c>
      <c r="IT13" t="n">
        <v/>
      </c>
      <c r="IU13" t="n">
        <v/>
      </c>
      <c r="IV13" t="n">
        <v/>
      </c>
      <c r="IW13" t="n">
        <v/>
      </c>
      <c r="IX13" t="n">
        <v/>
      </c>
      <c r="IY13" t="n">
        <v/>
      </c>
      <c r="IZ13" t="inlineStr">
        <is>
          <t>Tidak pernah</t>
        </is>
      </c>
      <c r="JA13" t="n">
        <v/>
      </c>
      <c r="JB13" t="n">
        <v/>
      </c>
      <c r="JC13" t="n">
        <v/>
      </c>
      <c r="JD13" t="n">
        <v/>
      </c>
      <c r="JE13" t="n">
        <v/>
      </c>
      <c r="JF13" t="n">
        <v/>
      </c>
      <c r="JG13" t="n">
        <v/>
      </c>
      <c r="JH13" t="n">
        <v/>
      </c>
      <c r="JI13" t="inlineStr">
        <is>
          <t>Tidak pernah</t>
        </is>
      </c>
      <c r="JJ13" t="n">
        <v/>
      </c>
      <c r="JK13" t="n">
        <v/>
      </c>
      <c r="JL13" t="n">
        <v/>
      </c>
      <c r="JM13" t="n">
        <v/>
      </c>
      <c r="JN13" t="n">
        <v/>
      </c>
      <c r="JO13" t="n">
        <v/>
      </c>
      <c r="JP13" t="n">
        <v/>
      </c>
      <c r="JQ13" t="n">
        <v/>
      </c>
      <c r="JR13" t="inlineStr">
        <is>
          <t>Tidak pernah</t>
        </is>
      </c>
      <c r="JS13" t="n">
        <v/>
      </c>
      <c r="JT13" t="n">
        <v/>
      </c>
      <c r="JU13" t="n">
        <v/>
      </c>
      <c r="JV13" t="n">
        <v/>
      </c>
      <c r="JW13" t="n">
        <v/>
      </c>
      <c r="JX13" t="n">
        <v/>
      </c>
      <c r="JY13" t="n">
        <v/>
      </c>
      <c r="JZ13" t="n">
        <v/>
      </c>
      <c r="KA13" t="inlineStr">
        <is>
          <t>Tidak pernah</t>
        </is>
      </c>
      <c r="KB13" t="n">
        <v/>
      </c>
      <c r="KC13" t="n">
        <v/>
      </c>
      <c r="KD13" t="n">
        <v/>
      </c>
      <c r="KE13" t="n">
        <v/>
      </c>
      <c r="KF13" t="n">
        <v/>
      </c>
      <c r="KG13" t="n">
        <v/>
      </c>
      <c r="KH13" t="n">
        <v/>
      </c>
      <c r="KI13" t="n">
        <v/>
      </c>
      <c r="KJ13" t="inlineStr">
        <is>
          <t>Tidak pernah</t>
        </is>
      </c>
      <c r="KK13" t="n">
        <v/>
      </c>
      <c r="KL13" t="n">
        <v/>
      </c>
      <c r="KM13" t="n">
        <v/>
      </c>
      <c r="KN13" t="n">
        <v/>
      </c>
      <c r="KO13" t="n">
        <v/>
      </c>
      <c r="KP13" t="n">
        <v/>
      </c>
      <c r="KQ13" t="n">
        <v/>
      </c>
      <c r="KR13" t="n">
        <v/>
      </c>
      <c r="KS13" t="inlineStr">
        <is>
          <t>Tidak ada perubahan</t>
        </is>
      </c>
      <c r="KT13" t="inlineStr">
        <is>
          <t>0-1 kali</t>
        </is>
      </c>
      <c r="KU13" t="inlineStr">
        <is>
          <t>0-1 kali</t>
        </is>
      </c>
      <c r="KV13" t="inlineStr">
        <is>
          <t>Anak-anak (0-18 tahun)</t>
        </is>
      </c>
      <c r="KW13" t="n">
        <v>0</v>
      </c>
      <c r="KX13" t="n">
        <v>0</v>
      </c>
      <c r="KY13" t="n">
        <v>1</v>
      </c>
      <c r="KZ13" t="n">
        <v>0</v>
      </c>
      <c r="LA13" t="inlineStr">
        <is>
          <t>Jauh lebih baik</t>
        </is>
      </c>
      <c r="LB13" t="inlineStr">
        <is>
          <t>Jauh lebih baik</t>
        </is>
      </c>
      <c r="LC13" t="n">
        <v>0</v>
      </c>
      <c r="LD13" t="n">
        <v>0</v>
      </c>
      <c r="LE13" t="n">
        <v>0</v>
      </c>
      <c r="LF13" t="n">
        <v>0</v>
      </c>
      <c r="LG13" t="inlineStr">
        <is>
          <t>Ya</t>
        </is>
      </c>
      <c r="LH13" t="n">
        <v>2000000</v>
      </c>
      <c r="LI13" t="n">
        <v/>
      </c>
      <c r="LJ13" t="inlineStr">
        <is>
          <t>Pendidikan anggota keluarga Kebutuhan rumah tangga</t>
        </is>
      </c>
      <c r="LK13" t="n">
        <v>0</v>
      </c>
      <c r="LL13" t="n">
        <v>0</v>
      </c>
      <c r="LM13" t="n">
        <v>0</v>
      </c>
      <c r="LN13" t="n">
        <v>0</v>
      </c>
      <c r="LO13" t="n">
        <v>1</v>
      </c>
      <c r="LP13" t="n">
        <v>1</v>
      </c>
      <c r="LQ13" t="n">
        <v>0</v>
      </c>
      <c r="LR13" t="n">
        <v/>
      </c>
      <c r="LS13" t="n">
        <v>10</v>
      </c>
      <c r="LT13" t="n">
        <v>10</v>
      </c>
      <c r="LU13" t="n">
        <v>0</v>
      </c>
      <c r="LV13" t="n">
        <v>5</v>
      </c>
      <c r="LW13" t="n">
        <v>5</v>
      </c>
      <c r="LX13" t="n">
        <v>0</v>
      </c>
      <c r="LY13" t="n">
        <v>5</v>
      </c>
      <c r="LZ13" t="n">
        <v>5</v>
      </c>
      <c r="MA13" t="n">
        <v>0</v>
      </c>
      <c r="MB13" t="inlineStr">
        <is>
          <t>Ya</t>
        </is>
      </c>
      <c r="MC13" t="n">
        <v>60</v>
      </c>
      <c r="MD13" t="n">
        <v>0</v>
      </c>
      <c r="ME13" t="n">
        <v>0</v>
      </c>
      <c r="MF13" t="n">
        <v>0</v>
      </c>
      <c r="MG13" t="n">
        <v>0</v>
      </c>
      <c r="MH13" t="n">
        <v>0</v>
      </c>
      <c r="MI13" t="inlineStr">
        <is>
          <t>Istirahat Aktivitas sosial diluar rumah (misalnya, berkumpul dengan tetangga, mengikuti kegiatan PKK, dsb)</t>
        </is>
      </c>
      <c r="MJ13" t="n">
        <v>0</v>
      </c>
      <c r="MK13" t="n">
        <v>1</v>
      </c>
      <c r="ML13" t="n">
        <v>1</v>
      </c>
      <c r="MM13" t="n">
        <v>0</v>
      </c>
      <c r="MN13" t="n">
        <v>0</v>
      </c>
      <c r="MO13" t="n">
        <v>0</v>
      </c>
      <c r="MP13" t="n">
        <v/>
      </c>
      <c r="MQ13" t="n">
        <v/>
      </c>
      <c r="MR13" t="inlineStr">
        <is>
          <t>Sudah capai dengan kegiatan ternak</t>
        </is>
      </c>
      <c r="MS13" t="inlineStr">
        <is>
          <t>Tahlil, Tiba'an</t>
        </is>
      </c>
      <c r="MT13" t="n">
        <v/>
      </c>
      <c r="MU13" t="inlineStr">
        <is>
          <t>Tidak</t>
        </is>
      </c>
      <c r="MV13" t="n">
        <v/>
      </c>
      <c r="MW13" t="n">
        <v/>
      </c>
      <c r="MX13" t="n">
        <v/>
      </c>
      <c r="MY13" t="n">
        <v/>
      </c>
      <c r="MZ13" t="n">
        <v/>
      </c>
      <c r="NA13" t="n">
        <v/>
      </c>
      <c r="NB13" t="n">
        <v/>
      </c>
      <c r="NC13" t="n">
        <v/>
      </c>
      <c r="ND13" t="n">
        <v/>
      </c>
      <c r="NE13" t="n">
        <v/>
      </c>
      <c r="NF13" t="n">
        <v/>
      </c>
      <c r="NG13" t="n">
        <v/>
      </c>
      <c r="NH13" t="n">
        <v/>
      </c>
      <c r="NI13" t="n">
        <v/>
      </c>
      <c r="NJ13" t="n">
        <v/>
      </c>
      <c r="NK13" t="n">
        <v/>
      </c>
      <c r="NL13" t="inlineStr">
        <is>
          <t>Tidak</t>
        </is>
      </c>
      <c r="NM13" t="inlineStr">
        <is>
          <t>Kombinasi kredit/pinjaman dan dana hibah</t>
        </is>
      </c>
      <c r="NN13" t="inlineStr">
        <is>
          <t>5.000.001-7.000.000</t>
        </is>
      </c>
      <c r="NO13" t="inlineStr">
        <is>
          <t>Yayasan Rumah Energi atau BIRU</t>
        </is>
      </c>
      <c r="NP13" t="n">
        <v/>
      </c>
      <c r="NQ13" t="inlineStr">
        <is>
          <t>Koperasi</t>
        </is>
      </c>
      <c r="NR13" t="n">
        <v/>
      </c>
      <c r="NS13" t="n">
        <v>36</v>
      </c>
      <c r="NT13" t="inlineStr">
        <is>
          <t>Anggota keluarga - Laki-laki dewasa</t>
        </is>
      </c>
      <c r="NU13" t="n">
        <v/>
      </c>
      <c r="NV13" t="n">
        <v/>
      </c>
      <c r="NW13" t="n">
        <v/>
      </c>
      <c r="NX13" t="inlineStr">
        <is>
          <t>Sedikit meningkat</t>
        </is>
      </c>
      <c r="NY13" t="n">
        <v>360</v>
      </c>
      <c r="NZ13" t="n">
        <v>0</v>
      </c>
      <c r="OA13" t="n">
        <v>0</v>
      </c>
      <c r="OB13" t="n">
        <v>20</v>
      </c>
      <c r="OC13" t="n">
        <v>20</v>
      </c>
      <c r="OD13" t="n">
        <v>0</v>
      </c>
      <c r="OE13" t="inlineStr">
        <is>
          <t>Lebih baik</t>
        </is>
      </c>
      <c r="OF13" t="inlineStr">
        <is>
          <t>Jauh lebih baik (beda waktu memasak lebih cepat setengah jam atau lebih, ATAU tidak lagi ada rasa/bau makanan yang berubah, ATAU alasan lainnya)</t>
        </is>
      </c>
      <c r="OG13" t="inlineStr">
        <is>
          <t>Ya</t>
        </is>
      </c>
      <c r="OH13" t="n">
        <v>2</v>
      </c>
      <c r="OI13" t="n">
        <v>6</v>
      </c>
      <c r="OJ13" t="n">
        <v>0</v>
      </c>
      <c r="OK13" t="n">
        <v>0</v>
      </c>
      <c r="OL13" t="n">
        <v>0</v>
      </c>
      <c r="OM13" t="n">
        <v>0</v>
      </c>
      <c r="ON13" t="n">
        <v>0</v>
      </c>
      <c r="OO13" t="n">
        <v>0</v>
      </c>
      <c r="OP13" t="inlineStr">
        <is>
          <t>Sapi perah Sapi pedaging</t>
        </is>
      </c>
      <c r="OQ13" t="n">
        <v>1</v>
      </c>
      <c r="OR13" t="n">
        <v>1</v>
      </c>
      <c r="OS13" t="n">
        <v>0</v>
      </c>
      <c r="OT13" t="n">
        <v>0</v>
      </c>
      <c r="OU13" t="n">
        <v>0</v>
      </c>
      <c r="OV13" t="n">
        <v>0</v>
      </c>
      <c r="OW13" t="n">
        <v>0</v>
      </c>
      <c r="OX13" t="n">
        <v>0</v>
      </c>
      <c r="OY13" t="n">
        <v/>
      </c>
      <c r="OZ13" t="n">
        <v/>
      </c>
      <c r="PA13" t="n">
        <v/>
      </c>
      <c r="PB13" t="n">
        <v/>
      </c>
      <c r="PC13" t="n">
        <v/>
      </c>
      <c r="PD13" t="n">
        <v/>
      </c>
      <c r="PE13" t="n">
        <v/>
      </c>
      <c r="PF13" t="n">
        <v/>
      </c>
      <c r="PG13" t="n">
        <v/>
      </c>
      <c r="PH13" t="n">
        <v/>
      </c>
      <c r="PI13" t="n">
        <v/>
      </c>
      <c r="PJ13" t="n">
        <v/>
      </c>
      <c r="PK13" t="n">
        <v/>
      </c>
      <c r="PL13" t="n">
        <v/>
      </c>
      <c r="PM13" t="n">
        <v/>
      </c>
      <c r="PN13" t="n">
        <v/>
      </c>
      <c r="PO13" t="n">
        <v/>
      </c>
      <c r="PP13" t="n">
        <v/>
      </c>
      <c r="PQ13" t="n">
        <v/>
      </c>
      <c r="PR13" t="n">
        <v/>
      </c>
      <c r="PS13" t="n">
        <v/>
      </c>
      <c r="PT13" t="inlineStr">
        <is>
          <t>4-Lainnya</t>
        </is>
      </c>
      <c r="PU13" t="n">
        <v>0</v>
      </c>
      <c r="PV13" t="n">
        <v>0</v>
      </c>
      <c r="PW13" t="n">
        <v>0</v>
      </c>
      <c r="PX13" t="n">
        <v>0</v>
      </c>
      <c r="PY13" t="n">
        <v>0</v>
      </c>
      <c r="PZ13" t="n">
        <v>0</v>
      </c>
      <c r="QA13" t="n">
        <v>0</v>
      </c>
      <c r="QB13" t="n">
        <v>0</v>
      </c>
      <c r="QC13" t="n">
        <v>1</v>
      </c>
      <c r="QD13" t="inlineStr">
        <is>
          <t>Dibawa ke kebun untuk pupuk</t>
        </is>
      </c>
      <c r="QE13" t="inlineStr">
        <is>
          <t>4-Lainnya</t>
        </is>
      </c>
      <c r="QF13" t="n">
        <v>0</v>
      </c>
      <c r="QG13" t="n">
        <v>0</v>
      </c>
      <c r="QH13" t="n">
        <v>0</v>
      </c>
      <c r="QI13" t="n">
        <v>0</v>
      </c>
      <c r="QJ13" t="n">
        <v>0</v>
      </c>
      <c r="QK13" t="n">
        <v>0</v>
      </c>
      <c r="QL13" t="n">
        <v>0</v>
      </c>
      <c r="QM13" t="n">
        <v>0</v>
      </c>
      <c r="QN13" t="n">
        <v>1</v>
      </c>
      <c r="QO13" t="inlineStr">
        <is>
          <t>Dibawa ke kebun untuk pupuk</t>
        </is>
      </c>
      <c r="QP13" t="n">
        <v/>
      </c>
      <c r="QQ13" t="n">
        <v/>
      </c>
      <c r="QR13" t="n">
        <v/>
      </c>
      <c r="QS13" t="n">
        <v/>
      </c>
      <c r="QT13" t="n">
        <v/>
      </c>
      <c r="QU13" t="n">
        <v/>
      </c>
      <c r="QV13" t="n">
        <v/>
      </c>
      <c r="QW13" t="n">
        <v/>
      </c>
      <c r="QX13" t="n">
        <v/>
      </c>
      <c r="QY13" t="n">
        <v/>
      </c>
      <c r="QZ13" t="n">
        <v/>
      </c>
      <c r="RA13" t="n">
        <v/>
      </c>
      <c r="RB13" t="n">
        <v/>
      </c>
      <c r="RC13" t="n">
        <v/>
      </c>
      <c r="RD13" t="n">
        <v/>
      </c>
      <c r="RE13" t="n">
        <v/>
      </c>
      <c r="RF13" t="n">
        <v/>
      </c>
      <c r="RG13" t="n">
        <v/>
      </c>
      <c r="RH13" t="n">
        <v/>
      </c>
      <c r="RI13" t="n">
        <v/>
      </c>
      <c r="RJ13" t="n">
        <v/>
      </c>
      <c r="RK13" t="n">
        <v/>
      </c>
      <c r="RL13" t="n">
        <v/>
      </c>
      <c r="RM13" t="n">
        <v/>
      </c>
      <c r="RN13" t="n">
        <v/>
      </c>
      <c r="RO13" t="n">
        <v/>
      </c>
      <c r="RP13" t="n">
        <v/>
      </c>
      <c r="RQ13" t="n">
        <v/>
      </c>
      <c r="RR13" t="n">
        <v/>
      </c>
      <c r="RS13" t="n">
        <v/>
      </c>
      <c r="RT13" t="n">
        <v/>
      </c>
      <c r="RU13" t="n">
        <v/>
      </c>
      <c r="RV13" t="n">
        <v/>
      </c>
      <c r="RW13" t="n">
        <v/>
      </c>
      <c r="RX13" t="n">
        <v/>
      </c>
      <c r="RY13" t="n">
        <v/>
      </c>
      <c r="RZ13" t="n">
        <v/>
      </c>
      <c r="SA13" t="n">
        <v/>
      </c>
      <c r="SB13" t="n">
        <v/>
      </c>
      <c r="SC13" t="n">
        <v/>
      </c>
      <c r="SD13" t="n">
        <v/>
      </c>
      <c r="SE13" t="n">
        <v/>
      </c>
      <c r="SF13" t="n">
        <v/>
      </c>
      <c r="SG13" t="n">
        <v/>
      </c>
      <c r="SH13" t="n">
        <v/>
      </c>
      <c r="SI13" t="n">
        <v/>
      </c>
      <c r="SJ13" t="n">
        <v/>
      </c>
      <c r="SK13" t="n">
        <v/>
      </c>
      <c r="SL13" t="n">
        <v/>
      </c>
      <c r="SM13" t="n">
        <v/>
      </c>
      <c r="SN13" t="n">
        <v/>
      </c>
      <c r="SO13" t="n">
        <v/>
      </c>
      <c r="SP13" t="n">
        <v/>
      </c>
      <c r="SQ13" t="n">
        <v/>
      </c>
      <c r="SR13" t="n">
        <v/>
      </c>
      <c r="SS13" t="n">
        <v/>
      </c>
      <c r="ST13" t="n">
        <v/>
      </c>
      <c r="SU13" t="n">
        <v/>
      </c>
      <c r="SV13" t="n">
        <v/>
      </c>
      <c r="SW13" t="n">
        <v/>
      </c>
      <c r="SX13" t="n">
        <v/>
      </c>
      <c r="SY13" t="n">
        <v>1</v>
      </c>
      <c r="SZ13" t="n">
        <v>4</v>
      </c>
      <c r="TA13" t="n">
        <v/>
      </c>
      <c r="TB13" t="n">
        <v/>
      </c>
      <c r="TC13" t="n">
        <v/>
      </c>
      <c r="TD13" t="n">
        <v/>
      </c>
      <c r="TE13" t="n">
        <v/>
      </c>
      <c r="TF13" t="n">
        <v/>
      </c>
      <c r="TG13" t="n">
        <v>2</v>
      </c>
      <c r="TH13" t="n">
        <v>6</v>
      </c>
      <c r="TI13" t="n">
        <v>0</v>
      </c>
      <c r="TJ13" t="n">
        <v>0</v>
      </c>
      <c r="TK13" t="n">
        <v>0</v>
      </c>
      <c r="TL13" t="n">
        <v>0</v>
      </c>
      <c r="TM13" t="n">
        <v>0</v>
      </c>
      <c r="TN13" t="n">
        <v>0</v>
      </c>
      <c r="TO13" t="n">
        <v>3</v>
      </c>
      <c r="TP13" t="n">
        <v>0</v>
      </c>
      <c r="TQ13" t="n">
        <v>2</v>
      </c>
      <c r="TR13" t="n">
        <v>0</v>
      </c>
      <c r="TS13" t="n">
        <v>1</v>
      </c>
      <c r="TT13" t="n">
        <v>1</v>
      </c>
      <c r="TU13" t="n">
        <v>0</v>
      </c>
      <c r="TV13" t="n">
        <v>0</v>
      </c>
      <c r="TW13" t="n">
        <v/>
      </c>
      <c r="TX13" t="n">
        <v/>
      </c>
      <c r="TY13" t="n">
        <v/>
      </c>
      <c r="TZ13" t="n">
        <v/>
      </c>
      <c r="UA13" t="n">
        <v/>
      </c>
      <c r="UB13" t="n">
        <v/>
      </c>
      <c r="UC13" t="n">
        <v/>
      </c>
      <c r="UD13" t="n">
        <v/>
      </c>
      <c r="UE13" t="n">
        <v/>
      </c>
      <c r="UF13" t="n">
        <v/>
      </c>
      <c r="UG13" t="n">
        <v/>
      </c>
      <c r="UH13" t="n">
        <v/>
      </c>
      <c r="UI13" t="n">
        <v/>
      </c>
      <c r="UJ13" t="n">
        <v/>
      </c>
      <c r="UK13" t="n">
        <v/>
      </c>
      <c r="UL13" t="n">
        <v/>
      </c>
      <c r="UM13" t="n">
        <v/>
      </c>
      <c r="UN13" t="n">
        <v/>
      </c>
      <c r="UO13" t="n">
        <v/>
      </c>
      <c r="UP13" t="n">
        <v/>
      </c>
      <c r="UQ13" t="n">
        <v/>
      </c>
      <c r="UR13" t="n">
        <v/>
      </c>
      <c r="US13" t="n">
        <v/>
      </c>
      <c r="UT13" t="n">
        <v/>
      </c>
      <c r="UU13" t="inlineStr">
        <is>
          <t>Pemberian pakan di kandang</t>
        </is>
      </c>
      <c r="UV13" t="inlineStr">
        <is>
          <t>Pemberian pakan di kandang</t>
        </is>
      </c>
      <c r="UW13" t="n">
        <v/>
      </c>
      <c r="UX13" t="n">
        <v/>
      </c>
      <c r="UY13" t="n">
        <v/>
      </c>
      <c r="UZ13" t="n">
        <v/>
      </c>
      <c r="VA13" t="n">
        <v/>
      </c>
      <c r="VB13" t="n">
        <v/>
      </c>
      <c r="VC13" t="inlineStr">
        <is>
          <t>Sangat jarang (&gt;1 bulan sekali)</t>
        </is>
      </c>
      <c r="VD13" t="inlineStr">
        <is>
          <t>Sangat jarang (&gt;1 bulan sekali)</t>
        </is>
      </c>
      <c r="VE13" t="n">
        <v/>
      </c>
      <c r="VF13" t="n">
        <v/>
      </c>
      <c r="VG13" t="n">
        <v/>
      </c>
      <c r="VH13" t="n">
        <v/>
      </c>
      <c r="VI13" t="n">
        <v/>
      </c>
      <c r="VJ13" t="n">
        <v/>
      </c>
      <c r="VK13" t="inlineStr">
        <is>
          <t>Sangat sering (&gt;1 kali sehari)</t>
        </is>
      </c>
      <c r="VL13" t="inlineStr">
        <is>
          <t>Sangat sering (&gt;1 kali sehari)</t>
        </is>
      </c>
      <c r="VM13" t="n">
        <v/>
      </c>
      <c r="VN13" t="n">
        <v/>
      </c>
      <c r="VO13" t="n">
        <v/>
      </c>
      <c r="VP13" t="n">
        <v/>
      </c>
      <c r="VQ13" t="n">
        <v/>
      </c>
      <c r="VR13" t="n">
        <v/>
      </c>
      <c r="VS13" t="inlineStr">
        <is>
          <t>6-Digester biogas</t>
        </is>
      </c>
      <c r="VT13" t="n">
        <v>0</v>
      </c>
      <c r="VU13" t="n">
        <v>0</v>
      </c>
      <c r="VV13" t="n">
        <v>0</v>
      </c>
      <c r="VW13" t="n">
        <v>0</v>
      </c>
      <c r="VX13" t="n">
        <v>0</v>
      </c>
      <c r="VY13" t="n">
        <v>0</v>
      </c>
      <c r="VZ13" t="n">
        <v>0</v>
      </c>
      <c r="WA13" t="n">
        <v>0</v>
      </c>
      <c r="WB13" t="n">
        <v>0</v>
      </c>
      <c r="WC13" t="n">
        <v>1</v>
      </c>
      <c r="WD13" t="n">
        <v>0</v>
      </c>
      <c r="WE13" t="n">
        <v>0</v>
      </c>
      <c r="WF13" t="inlineStr">
        <is>
          <t>6-Digester biogas</t>
        </is>
      </c>
      <c r="WG13" t="n">
        <v>0</v>
      </c>
      <c r="WH13" t="n">
        <v>0</v>
      </c>
      <c r="WI13" t="n">
        <v>0</v>
      </c>
      <c r="WJ13" t="n">
        <v>0</v>
      </c>
      <c r="WK13" t="n">
        <v>0</v>
      </c>
      <c r="WL13" t="n">
        <v>0</v>
      </c>
      <c r="WM13" t="n">
        <v>0</v>
      </c>
      <c r="WN13" t="n">
        <v>0</v>
      </c>
      <c r="WO13" t="n">
        <v>0</v>
      </c>
      <c r="WP13" t="n">
        <v>1</v>
      </c>
      <c r="WQ13" t="n">
        <v>0</v>
      </c>
      <c r="WR13" t="n">
        <v>0</v>
      </c>
      <c r="WS13" t="n">
        <v/>
      </c>
      <c r="WT13" t="n">
        <v/>
      </c>
      <c r="WU13" t="n">
        <v/>
      </c>
      <c r="WV13" t="n">
        <v/>
      </c>
      <c r="WW13" t="n">
        <v/>
      </c>
      <c r="WX13" t="n">
        <v/>
      </c>
      <c r="WY13" t="n">
        <v/>
      </c>
      <c r="WZ13" t="n">
        <v/>
      </c>
      <c r="XA13" t="n">
        <v/>
      </c>
      <c r="XB13" t="n">
        <v/>
      </c>
      <c r="XC13" t="n">
        <v/>
      </c>
      <c r="XD13" t="n">
        <v/>
      </c>
      <c r="XE13" t="n">
        <v/>
      </c>
      <c r="XF13" t="n">
        <v/>
      </c>
      <c r="XG13" t="n">
        <v/>
      </c>
      <c r="XH13" t="n">
        <v/>
      </c>
      <c r="XI13" t="n">
        <v/>
      </c>
      <c r="XJ13" t="n">
        <v/>
      </c>
      <c r="XK13" t="n">
        <v/>
      </c>
      <c r="XL13" t="n">
        <v/>
      </c>
      <c r="XM13" t="n">
        <v/>
      </c>
      <c r="XN13" t="n">
        <v/>
      </c>
      <c r="XO13" t="n">
        <v/>
      </c>
      <c r="XP13" t="n">
        <v/>
      </c>
      <c r="XQ13" t="n">
        <v/>
      </c>
      <c r="XR13" t="n">
        <v/>
      </c>
      <c r="XS13" t="n">
        <v/>
      </c>
      <c r="XT13" t="n">
        <v/>
      </c>
      <c r="XU13" t="n">
        <v/>
      </c>
      <c r="XV13" t="n">
        <v/>
      </c>
      <c r="XW13" t="n">
        <v/>
      </c>
      <c r="XX13" t="n">
        <v/>
      </c>
      <c r="XY13" t="n">
        <v/>
      </c>
      <c r="XZ13" t="n">
        <v/>
      </c>
      <c r="YA13" t="n">
        <v/>
      </c>
      <c r="YB13" t="n">
        <v/>
      </c>
      <c r="YC13" t="n">
        <v/>
      </c>
      <c r="YD13" t="n">
        <v/>
      </c>
      <c r="YE13" t="n">
        <v/>
      </c>
      <c r="YF13" t="n">
        <v/>
      </c>
      <c r="YG13" t="n">
        <v/>
      </c>
      <c r="YH13" t="n">
        <v/>
      </c>
      <c r="YI13" t="n">
        <v/>
      </c>
      <c r="YJ13" t="n">
        <v/>
      </c>
      <c r="YK13" t="n">
        <v/>
      </c>
      <c r="YL13" t="n">
        <v/>
      </c>
      <c r="YM13" t="n">
        <v/>
      </c>
      <c r="YN13" t="n">
        <v/>
      </c>
      <c r="YO13" t="n">
        <v/>
      </c>
      <c r="YP13" t="n">
        <v/>
      </c>
      <c r="YQ13" t="n">
        <v/>
      </c>
      <c r="YR13" t="n">
        <v/>
      </c>
      <c r="YS13" t="n">
        <v/>
      </c>
      <c r="YT13" t="n">
        <v/>
      </c>
      <c r="YU13" t="n">
        <v/>
      </c>
      <c r="YV13" t="n">
        <v/>
      </c>
      <c r="YW13" t="n">
        <v/>
      </c>
      <c r="YX13" t="n">
        <v/>
      </c>
      <c r="YY13" t="n">
        <v/>
      </c>
      <c r="YZ13" t="n">
        <v/>
      </c>
      <c r="ZA13" t="n">
        <v/>
      </c>
      <c r="ZB13" t="n">
        <v/>
      </c>
      <c r="ZC13" t="n">
        <v/>
      </c>
      <c r="ZD13" t="n">
        <v/>
      </c>
      <c r="ZE13" t="n">
        <v/>
      </c>
      <c r="ZF13" t="n">
        <v/>
      </c>
      <c r="ZG13" t="n">
        <v/>
      </c>
      <c r="ZH13" t="n">
        <v/>
      </c>
      <c r="ZI13" t="n">
        <v/>
      </c>
      <c r="ZJ13" t="n">
        <v/>
      </c>
      <c r="ZK13" t="n">
        <v/>
      </c>
      <c r="ZL13" t="n">
        <v/>
      </c>
      <c r="ZM13" t="n">
        <v/>
      </c>
      <c r="ZN13" t="n">
        <v>100</v>
      </c>
      <c r="ZO13" t="n">
        <v>100</v>
      </c>
      <c r="ZP13" t="n">
        <v/>
      </c>
      <c r="ZQ13" t="n">
        <v/>
      </c>
      <c r="ZR13" t="n">
        <v/>
      </c>
      <c r="ZS13" t="n">
        <v/>
      </c>
      <c r="ZT13" t="n">
        <v/>
      </c>
      <c r="ZU13" t="n">
        <v/>
      </c>
      <c r="ZV13" t="n">
        <v>2</v>
      </c>
      <c r="ZW13" t="n">
        <v>2</v>
      </c>
      <c r="ZX13" t="n">
        <v/>
      </c>
      <c r="ZY13" t="n">
        <v/>
      </c>
      <c r="ZZ13" t="n">
        <v/>
      </c>
      <c r="AAA13" t="n">
        <v/>
      </c>
      <c r="AAB13" t="n">
        <v/>
      </c>
      <c r="AAC13" t="n">
        <v/>
      </c>
      <c r="AAD13" t="inlineStr">
        <is>
          <t>Pakan segar (misal: rumput)</t>
        </is>
      </c>
      <c r="AAE13" t="inlineStr">
        <is>
          <t>Pakan segar (misal: rumput)</t>
        </is>
      </c>
      <c r="AAF13" t="n">
        <v/>
      </c>
      <c r="AAG13" t="n">
        <v/>
      </c>
      <c r="AAH13" t="n">
        <v/>
      </c>
      <c r="AAI13" t="n">
        <v/>
      </c>
      <c r="AAJ13" t="n">
        <v/>
      </c>
      <c r="AAK13" t="n">
        <v/>
      </c>
      <c r="AAL13" t="inlineStr">
        <is>
          <t>Ya</t>
        </is>
      </c>
      <c r="AAM13" t="inlineStr">
        <is>
          <t>Cair</t>
        </is>
      </c>
      <c r="AAN13" t="n">
        <v>0</v>
      </c>
      <c r="AAO13" t="n">
        <v>1</v>
      </c>
      <c r="AAP13" t="n">
        <v>65</v>
      </c>
      <c r="AAQ13" t="n">
        <v/>
      </c>
      <c r="AAR13" t="inlineStr">
        <is>
          <t>Ya</t>
        </is>
      </c>
      <c r="AAS13" t="inlineStr">
        <is>
          <t>Mengetahui</t>
        </is>
      </c>
      <c r="AAT13" t="inlineStr">
        <is>
          <t>Dibuang ke lahan sekitar kandang - yg ditanami tanaman</t>
        </is>
      </c>
      <c r="AAU13" t="n">
        <v>0</v>
      </c>
      <c r="AAV13" t="n">
        <v>0</v>
      </c>
      <c r="AAW13" t="n">
        <v>0</v>
      </c>
      <c r="AAX13" t="n">
        <v>1</v>
      </c>
      <c r="AAY13" t="n">
        <v>0</v>
      </c>
      <c r="AAZ13" t="n">
        <v>0</v>
      </c>
      <c r="ABA13" t="n">
        <v>0</v>
      </c>
      <c r="ABB13" t="n">
        <v/>
      </c>
      <c r="ABC13" t="n">
        <v/>
      </c>
      <c r="ABD13" t="n">
        <v/>
      </c>
      <c r="ABE13" t="n">
        <v/>
      </c>
      <c r="ABF13" t="n">
        <v/>
      </c>
      <c r="ABG13" t="n">
        <v/>
      </c>
      <c r="ABH13" t="n">
        <v/>
      </c>
      <c r="ABI13" t="n">
        <v/>
      </c>
      <c r="ABJ13" t="n">
        <v/>
      </c>
      <c r="ABK13" t="n">
        <v/>
      </c>
      <c r="ABL13" t="n">
        <v/>
      </c>
      <c r="ABM13" t="n">
        <v/>
      </c>
      <c r="ABN13" t="n">
        <v/>
      </c>
      <c r="ABO13" t="n">
        <v/>
      </c>
      <c r="ABP13" t="n">
        <v/>
      </c>
      <c r="ABQ13" t="inlineStr">
        <is>
          <t>Rumput</t>
        </is>
      </c>
      <c r="ABR13" t="inlineStr">
        <is>
          <t>Sangat sering (setiap hari)</t>
        </is>
      </c>
      <c r="ABS13" t="n">
        <v/>
      </c>
      <c r="ABT13" t="n">
        <v>2500</v>
      </c>
      <c r="ABU13" t="n">
        <v/>
      </c>
      <c r="ABV13" t="n">
        <v/>
      </c>
      <c r="ABW13" t="n">
        <v/>
      </c>
      <c r="ABX13" t="n">
        <v/>
      </c>
      <c r="ABY13" t="n">
        <v/>
      </c>
      <c r="ABZ13" t="n">
        <v/>
      </c>
      <c r="ACA13" t="n">
        <v/>
      </c>
      <c r="ACB13" t="n">
        <v/>
      </c>
      <c r="ACC13" t="n">
        <v/>
      </c>
      <c r="ACD13" t="n">
        <v/>
      </c>
      <c r="ACE13" t="n">
        <v/>
      </c>
      <c r="ACF13" t="n">
        <v/>
      </c>
      <c r="ACG13" t="n">
        <v/>
      </c>
      <c r="ACH13" t="n">
        <v/>
      </c>
      <c r="ACI13" t="n">
        <v/>
      </c>
      <c r="ACJ13" t="n">
        <v/>
      </c>
      <c r="ACK13" t="inlineStr">
        <is>
          <t>Ladang/sawah terlalu jauh, sulit untuk mengangkut ke sana</t>
        </is>
      </c>
      <c r="ACL13" t="n">
        <v>0</v>
      </c>
      <c r="ACM13" t="n">
        <v>0</v>
      </c>
      <c r="ACN13" t="n">
        <v>0</v>
      </c>
      <c r="ACO13" t="n">
        <v>1</v>
      </c>
      <c r="ACP13" t="n">
        <v>0</v>
      </c>
      <c r="ACQ13" t="n">
        <v>0</v>
      </c>
      <c r="ACR13" t="n">
        <v>0</v>
      </c>
      <c r="ACS13" t="n">
        <v/>
      </c>
      <c r="ACT13" t="inlineStr">
        <is>
          <t>Tidak ada informasi tambahan mengenai sumber bahan baku biogas</t>
        </is>
      </c>
      <c r="ACU13" t="inlineStr">
        <is>
          <t>Manfaat besar dan membantu kehidupan sehari-hari</t>
        </is>
      </c>
      <c r="ACV13" t="inlineStr">
        <is>
          <t>Berkurang</t>
        </is>
      </c>
      <c r="ACW13" t="inlineStr">
        <is>
          <t>Anggota keluarga - Laki-laki dewasa</t>
        </is>
      </c>
      <c r="ACX13" t="inlineStr">
        <is>
          <t>Setuju</t>
        </is>
      </c>
      <c r="ACY13" t="inlineStr">
        <is>
          <t>Anggota keluarga - Perempuan dewasa Anggota keluarga - Laki-laki dewasa</t>
        </is>
      </c>
      <c r="ACZ13" t="n">
        <v>1</v>
      </c>
      <c r="ADA13" t="n">
        <v>1</v>
      </c>
      <c r="ADB13" t="n">
        <v>0</v>
      </c>
      <c r="ADC13" t="n">
        <v>0</v>
      </c>
      <c r="ADD13" t="inlineStr">
        <is>
          <t>Puas</t>
        </is>
      </c>
      <c r="ADE13" t="inlineStr">
        <is>
          <t>Puas</t>
        </is>
      </c>
      <c r="ADF13" t="inlineStr">
        <is>
          <t>Puas</t>
        </is>
      </c>
      <c r="ADG13" t="inlineStr">
        <is>
          <t>Puas</t>
        </is>
      </c>
      <c r="ADH13" t="inlineStr">
        <is>
          <t>Ya</t>
        </is>
      </c>
      <c r="ADI13" t="inlineStr">
        <is>
          <t>Keran gas</t>
        </is>
      </c>
      <c r="ADJ13" t="inlineStr">
        <is>
          <t>Puas</t>
        </is>
      </c>
      <c r="ADK13" t="n">
        <v/>
      </c>
      <c r="ADL13" t="n">
        <v/>
      </c>
      <c r="ADM13" t="n">
        <v/>
      </c>
      <c r="ADN13" t="n">
        <v/>
      </c>
      <c r="ADO13" t="n">
        <v/>
      </c>
      <c r="ADP13" t="n">
        <v/>
      </c>
      <c r="ADQ13" t="n">
        <v/>
      </c>
      <c r="ADR13" t="n">
        <v/>
      </c>
      <c r="ADS13" t="n">
        <v/>
      </c>
      <c r="ADT13" t="n">
        <v/>
      </c>
      <c r="ADU13" t="inlineStr">
        <is>
          <t>Lainnya</t>
        </is>
      </c>
      <c r="ADV13" t="n">
        <v>0</v>
      </c>
      <c r="ADW13" t="n">
        <v>0</v>
      </c>
      <c r="ADX13" t="n">
        <v>0</v>
      </c>
      <c r="ADY13" t="n">
        <v>0</v>
      </c>
      <c r="ADZ13" t="n">
        <v>0</v>
      </c>
      <c r="AEA13" t="n">
        <v>0</v>
      </c>
      <c r="AEB13" t="n">
        <v>0</v>
      </c>
      <c r="AEC13" t="n">
        <v>1</v>
      </c>
      <c r="AED13" t="inlineStr">
        <is>
          <t>Tidak pernah ada masalah</t>
        </is>
      </c>
      <c r="AEE13" t="inlineStr">
        <is>
          <t>Lainnya</t>
        </is>
      </c>
      <c r="AEF13" t="inlineStr">
        <is>
          <t>Tidak pernah ada kerusakan</t>
        </is>
      </c>
      <c r="AEG13" t="inlineStr">
        <is>
          <t>Lainnya</t>
        </is>
      </c>
      <c r="AEH13" t="inlineStr">
        <is>
          <t>Tidak pernah menghubungi karena tidak ada masalah dengan biogas</t>
        </is>
      </c>
      <c r="AEI13" t="inlineStr">
        <is>
          <t>Tidak ada saran</t>
        </is>
      </c>
      <c r="AEJ13" t="inlineStr">
        <is>
          <t>Ya, selalu</t>
        </is>
      </c>
      <c r="AEK13" t="inlineStr">
        <is>
          <t>Lebih aman Pengurangan waktu dan tenaga Peningkatan kebersihan kandang ternak Pemanfaatan bio-slurry sebagai pupuk Dapur lebih bersih dan bebas asap Dapat dibayar melalui skema kredit Mendapatkan subsidi Pasokan energi yang andal Lebih mudah mendapatkan energi Memasak lebih cepat Pengurangan pengeluaran rumah tangga (bahan bakar minyak, pupuk, dll.)</t>
        </is>
      </c>
      <c r="AEL13" t="n">
        <v>1</v>
      </c>
      <c r="AEM13" t="n">
        <v>1</v>
      </c>
      <c r="AEN13" t="n">
        <v>1</v>
      </c>
      <c r="AEO13" t="n">
        <v>1</v>
      </c>
      <c r="AEP13" t="n">
        <v>1</v>
      </c>
      <c r="AEQ13" t="n">
        <v>1</v>
      </c>
      <c r="AER13" t="n">
        <v>1</v>
      </c>
      <c r="AES13" t="n">
        <v>1</v>
      </c>
      <c r="AET13" t="n">
        <v>1</v>
      </c>
      <c r="AEU13" t="n">
        <v>1</v>
      </c>
      <c r="AEV13" t="n">
        <v>1</v>
      </c>
      <c r="AEW13" t="n">
        <v>0</v>
      </c>
      <c r="AEX13" t="n">
        <v/>
      </c>
      <c r="AEY13" t="inlineStr">
        <is>
          <t>Mengurangi pengeluaran energi</t>
        </is>
      </c>
      <c r="AEZ13" t="n">
        <v/>
      </c>
      <c r="AFA13" t="inlineStr">
        <is>
          <t>Koperasi</t>
        </is>
      </c>
      <c r="AFB13" t="n">
        <v/>
      </c>
      <c r="AFC13" t="inlineStr">
        <is>
          <t>1769674747347.jpg</t>
        </is>
      </c>
      <c r="AFD13" t="inlineStr">
        <is>
          <t>https://kf.kobotoolbox.org/api/v2/assets/avstPQqLr3Ab3ZdcVTXZ6f/data/666691717/attachments/attvs6Gjcjd3C66qB4bethpN/</t>
        </is>
      </c>
      <c r="AFE13" t="inlineStr">
        <is>
          <t>1769674650351.jpg</t>
        </is>
      </c>
      <c r="AFF13" t="inlineStr">
        <is>
          <t>https://kf.kobotoolbox.org/api/v2/assets/avstPQqLr3Ab3ZdcVTXZ6f/data/666691717/attachments/attZTNkc2GCXbcoNd772Yes9/</t>
        </is>
      </c>
      <c r="AFG13" t="inlineStr">
        <is>
          <t>Solihin/Christina</t>
        </is>
      </c>
      <c r="AFH13" t="n">
        <v/>
      </c>
      <c r="AFI13" t="inlineStr">
        <is>
          <t>Tidak ada</t>
        </is>
      </c>
    </row>
    <row r="14">
      <c r="A14" s="93" t="n">
        <v>46061</v>
      </c>
      <c r="B14" s="93" t="n">
        <v>46072</v>
      </c>
      <c r="C14" t="inlineStr">
        <is>
          <t>solihin</t>
        </is>
      </c>
      <c r="D14" t="inlineStr">
        <is>
          <t>didik / mukaromah</t>
        </is>
      </c>
      <c r="E14" t="n">
        <v>83825206040</v>
      </c>
      <c r="F14" t="inlineStr">
        <is>
          <t>-7.91151 112.80564</t>
        </is>
      </c>
      <c r="G14" t="n">
        <v>-7.91151</v>
      </c>
      <c r="H14" t="n">
        <v>112.80564</v>
      </c>
      <c r="I14" t="n">
        <v/>
      </c>
      <c r="J14" t="n">
        <v/>
      </c>
      <c r="K14" t="n">
        <v>0</v>
      </c>
      <c r="L14" t="inlineStr">
        <is>
          <t>-7.9115 112.80565</t>
        </is>
      </c>
      <c r="M14" t="n">
        <v>-7.9115</v>
      </c>
      <c r="N14" t="n">
        <v>112.80565</v>
      </c>
      <c r="O14" t="n">
        <v/>
      </c>
      <c r="P14" t="n">
        <v/>
      </c>
      <c r="Q14" t="n">
        <v>0</v>
      </c>
      <c r="R14" t="inlineStr">
        <is>
          <t>Jawa Timur</t>
        </is>
      </c>
      <c r="S14" t="n">
        <v>0</v>
      </c>
      <c r="T14" t="n">
        <v>0</v>
      </c>
      <c r="U14" t="n">
        <v>0</v>
      </c>
      <c r="V14" t="n">
        <v>0</v>
      </c>
      <c r="W14" t="n">
        <v>0</v>
      </c>
      <c r="X14" t="n">
        <v>1</v>
      </c>
      <c r="Y14" t="n">
        <v>0</v>
      </c>
      <c r="Z14" t="n">
        <v>0</v>
      </c>
      <c r="AA14" t="n">
        <v>0</v>
      </c>
      <c r="AB14" t="n">
        <v>0</v>
      </c>
      <c r="AC14" t="inlineStr">
        <is>
          <t>PASURUAN</t>
        </is>
      </c>
      <c r="AD14" t="inlineStr">
        <is>
          <t>TUTUR</t>
        </is>
      </c>
      <c r="AE14" t="inlineStr">
        <is>
          <t>BLARANG</t>
        </is>
      </c>
      <c r="AF14" t="inlineStr">
        <is>
          <t>KPSP SETIAKAWAN</t>
        </is>
      </c>
      <c r="AG14" t="inlineStr">
        <is>
          <t>SKP0489</t>
        </is>
      </c>
      <c r="AH14" t="n">
        <v>15</v>
      </c>
      <c r="AI14" t="inlineStr">
        <is>
          <t>VPA1</t>
        </is>
      </c>
      <c r="AJ14" t="inlineStr">
        <is>
          <t>Tidak aktif</t>
        </is>
      </c>
      <c r="AK14" t="n">
        <v>36</v>
      </c>
      <c r="AL14" t="inlineStr">
        <is>
          <t>Laki-laki</t>
        </is>
      </c>
      <c r="AM14" t="inlineStr">
        <is>
          <t>Sudah menikah</t>
        </is>
      </c>
      <c r="AN14" t="inlineStr">
        <is>
          <t>SMA/Sederajat</t>
        </is>
      </c>
      <c r="AO14" t="inlineStr">
        <is>
          <t>Petani</t>
        </is>
      </c>
      <c r="AP14" t="n">
        <v>1</v>
      </c>
      <c r="AQ14" t="n">
        <v>0</v>
      </c>
      <c r="AR14" t="n">
        <v>0</v>
      </c>
      <c r="AS14" t="n">
        <v>0</v>
      </c>
      <c r="AT14" t="n">
        <v>0</v>
      </c>
      <c r="AU14" t="n">
        <v>0</v>
      </c>
      <c r="AV14" t="n">
        <v>0</v>
      </c>
      <c r="AW14" t="n">
        <v>0</v>
      </c>
      <c r="AX14" t="n">
        <v/>
      </c>
      <c r="AY14" t="inlineStr">
        <is>
          <t>Petani</t>
        </is>
      </c>
      <c r="AZ14" t="n">
        <v>1</v>
      </c>
      <c r="BA14" t="n">
        <v>0</v>
      </c>
      <c r="BB14" t="n">
        <v>0</v>
      </c>
      <c r="BC14" t="n">
        <v>0</v>
      </c>
      <c r="BD14" t="n">
        <v>0</v>
      </c>
      <c r="BE14" t="n">
        <v>0</v>
      </c>
      <c r="BF14" t="n">
        <v>0</v>
      </c>
      <c r="BG14" t="n">
        <v>0</v>
      </c>
      <c r="BH14" t="n">
        <v/>
      </c>
      <c r="BI14" t="inlineStr">
        <is>
          <t>Rp1.500.000 - Rp2.500.000</t>
        </is>
      </c>
      <c r="BJ14" t="n">
        <v>1</v>
      </c>
      <c r="BK14" t="n">
        <v>1</v>
      </c>
      <c r="BL14" t="n">
        <v>1</v>
      </c>
      <c r="BM14" t="n">
        <v>0</v>
      </c>
      <c r="BN14" t="inlineStr">
        <is>
          <t>Milik sendiri</t>
        </is>
      </c>
      <c r="BO14" t="inlineStr">
        <is>
          <t>Permanen (dinding bata dan semen)</t>
        </is>
      </c>
      <c r="BP14" t="n">
        <v>1</v>
      </c>
      <c r="BQ14" t="n">
        <v>0</v>
      </c>
      <c r="BR14" t="n">
        <v>0</v>
      </c>
      <c r="BS14" t="n">
        <v>0</v>
      </c>
      <c r="BT14" t="n">
        <v>0</v>
      </c>
      <c r="BU14" t="n">
        <v/>
      </c>
      <c r="BV14" t="inlineStr">
        <is>
          <t>Keramik/ubin</t>
        </is>
      </c>
      <c r="BW14" t="n">
        <v>0</v>
      </c>
      <c r="BX14" t="n">
        <v>0</v>
      </c>
      <c r="BY14" t="n">
        <v>1</v>
      </c>
      <c r="BZ14" t="n">
        <v>0</v>
      </c>
      <c r="CA14" t="n">
        <v>0</v>
      </c>
      <c r="CB14" t="n">
        <v/>
      </c>
      <c r="CC14" t="inlineStr">
        <is>
          <t>Asbes</t>
        </is>
      </c>
      <c r="CD14" t="n">
        <v>1</v>
      </c>
      <c r="CE14" t="n">
        <v>0</v>
      </c>
      <c r="CF14" t="n">
        <v>0</v>
      </c>
      <c r="CG14" t="n">
        <v>0</v>
      </c>
      <c r="CH14" t="n">
        <v>0</v>
      </c>
      <c r="CI14" t="n">
        <v>0</v>
      </c>
      <c r="CJ14" t="n">
        <v>0</v>
      </c>
      <c r="CK14" t="n">
        <v/>
      </c>
      <c r="CL14" t="inlineStr">
        <is>
          <t>Ya</t>
        </is>
      </c>
      <c r="CM14" t="n">
        <v>2011</v>
      </c>
      <c r="CN14" t="inlineStr">
        <is>
          <t>Fixed-Dome (Kubah Tetap)</t>
        </is>
      </c>
      <c r="CO14" t="inlineStr">
        <is>
          <t>8 m³ (6-7 ekor sapi, ±6,5 jam memasak/hari, ±65 kg slurry/hari)</t>
        </is>
      </c>
      <c r="CP14" t="inlineStr">
        <is>
          <t>Anggota keluarga - laki-laki</t>
        </is>
      </c>
      <c r="CQ14" t="n">
        <v>0</v>
      </c>
      <c r="CR14" t="n">
        <v>0</v>
      </c>
      <c r="CS14" t="n">
        <v>0</v>
      </c>
      <c r="CT14" t="n">
        <v>0</v>
      </c>
      <c r="CU14" t="n">
        <v>1</v>
      </c>
      <c r="CV14" t="n">
        <v>0</v>
      </c>
      <c r="CW14" t="n">
        <v>0</v>
      </c>
      <c r="CX14" t="n">
        <v>0</v>
      </c>
      <c r="CY14" t="inlineStr">
        <is>
          <t>Anggota keluarga - laki-laki</t>
        </is>
      </c>
      <c r="CZ14" t="n">
        <v>1</v>
      </c>
      <c r="DA14" t="n">
        <v>0</v>
      </c>
      <c r="DB14" t="n">
        <v>0</v>
      </c>
      <c r="DC14" t="n">
        <v/>
      </c>
      <c r="DD14" t="inlineStr">
        <is>
          <t>Anggota keluarga - laki-laki</t>
        </is>
      </c>
      <c r="DE14" t="n">
        <v>1</v>
      </c>
      <c r="DF14" t="n">
        <v>0</v>
      </c>
      <c r="DG14" t="n">
        <v>0</v>
      </c>
      <c r="DH14" t="n">
        <v>0</v>
      </c>
      <c r="DI14" t="n">
        <v/>
      </c>
      <c r="DJ14" t="inlineStr">
        <is>
          <t>Anggota keluarga - laki-laki CPO atau pendamping</t>
        </is>
      </c>
      <c r="DK14" t="n">
        <v>1</v>
      </c>
      <c r="DL14" t="n">
        <v>0</v>
      </c>
      <c r="DM14" t="n">
        <v>1</v>
      </c>
      <c r="DN14" t="n">
        <v>0</v>
      </c>
      <c r="DO14" t="n">
        <v/>
      </c>
      <c r="DP14" t="inlineStr">
        <is>
          <t>Ya</t>
        </is>
      </c>
      <c r="DQ14" t="n">
        <v/>
      </c>
      <c r="DR14" t="n">
        <v/>
      </c>
      <c r="DS14" t="n">
        <v/>
      </c>
      <c r="DT14" t="n">
        <v/>
      </c>
      <c r="DU14" t="n">
        <v/>
      </c>
      <c r="DV14" t="n">
        <v/>
      </c>
      <c r="DW14" t="n">
        <v/>
      </c>
      <c r="DX14" t="n">
        <v/>
      </c>
      <c r="DY14" t="n">
        <v/>
      </c>
      <c r="DZ14" t="n">
        <v/>
      </c>
      <c r="EA14" t="n">
        <v/>
      </c>
      <c r="EB14" t="n">
        <v/>
      </c>
      <c r="EC14" t="n">
        <v/>
      </c>
      <c r="ED14" t="n">
        <v/>
      </c>
      <c r="EE14" t="n">
        <v/>
      </c>
      <c r="EF14" t="n">
        <v/>
      </c>
      <c r="EG14" t="n">
        <v/>
      </c>
      <c r="EH14" t="n">
        <v/>
      </c>
      <c r="EI14" t="inlineStr">
        <is>
          <t>Tidak ada masalah</t>
        </is>
      </c>
      <c r="EJ14" t="n">
        <v>0</v>
      </c>
      <c r="EK14" t="n">
        <v>0</v>
      </c>
      <c r="EL14" t="n">
        <v>0</v>
      </c>
      <c r="EM14" t="n">
        <v>1</v>
      </c>
      <c r="EN14" t="n">
        <v>0</v>
      </c>
      <c r="EO14" t="n">
        <v/>
      </c>
      <c r="EP14" t="inlineStr">
        <is>
          <t>Ya, cukup jelas dan mudah diikuti</t>
        </is>
      </c>
      <c r="EQ14" t="inlineStr">
        <is>
          <t>Bukan pelatihan</t>
        </is>
      </c>
      <c r="ER14" t="inlineStr">
        <is>
          <t>Lainnya</t>
        </is>
      </c>
      <c r="ES14" t="n">
        <v>0</v>
      </c>
      <c r="ET14" t="n">
        <v>0</v>
      </c>
      <c r="EU14" t="n">
        <v>0</v>
      </c>
      <c r="EV14" t="n">
        <v>1</v>
      </c>
      <c r="EW14" t="inlineStr">
        <is>
          <t>Tukang</t>
        </is>
      </c>
      <c r="EX14" t="inlineStr">
        <is>
          <t>Anggota keluarga - Laki-laki</t>
        </is>
      </c>
      <c r="EY14" t="n">
        <v>1</v>
      </c>
      <c r="EZ14" t="n">
        <v>0</v>
      </c>
      <c r="FA14" t="n">
        <v>0</v>
      </c>
      <c r="FB14" t="n">
        <v/>
      </c>
      <c r="FC14" t="inlineStr">
        <is>
          <t>Setiap hari</t>
        </is>
      </c>
      <c r="FD14" t="n">
        <v/>
      </c>
      <c r="FE14" t="inlineStr">
        <is>
          <t>Mengetahui</t>
        </is>
      </c>
      <c r="FF14" t="inlineStr">
        <is>
          <t>Selalu (setiap hari)</t>
        </is>
      </c>
      <c r="FG14" t="inlineStr">
        <is>
          <t>Mengetahui</t>
        </is>
      </c>
      <c r="FH14" t="inlineStr">
        <is>
          <t>Cukup sering (2 minggu sekali)</t>
        </is>
      </c>
      <c r="FI14" t="inlineStr">
        <is>
          <t>Mengetahui</t>
        </is>
      </c>
      <c r="FJ14" t="inlineStr">
        <is>
          <t>Selalu (setiap hari)</t>
        </is>
      </c>
      <c r="FK14" t="inlineStr">
        <is>
          <t>Mengetahui</t>
        </is>
      </c>
      <c r="FL14" t="inlineStr">
        <is>
          <t>Jarang (setiap bulan atau lebih)</t>
        </is>
      </c>
      <c r="FM14" t="inlineStr">
        <is>
          <t>Mengetahui</t>
        </is>
      </c>
      <c r="FN14" t="inlineStr">
        <is>
          <t>Jarang (setiap bulan atau lebih)</t>
        </is>
      </c>
      <c r="FO14" t="inlineStr">
        <is>
          <t>Mengetahui</t>
        </is>
      </c>
      <c r="FP14" t="inlineStr">
        <is>
          <t>Cukup sering (2 minggu sekali)</t>
        </is>
      </c>
      <c r="FQ14" t="inlineStr">
        <is>
          <t>Mengetahui</t>
        </is>
      </c>
      <c r="FR14" t="inlineStr">
        <is>
          <t>Ya</t>
        </is>
      </c>
      <c r="FS14" t="inlineStr">
        <is>
          <t>Mengetahui</t>
        </is>
      </c>
      <c r="FT14" t="inlineStr">
        <is>
          <t>Ya, selalu</t>
        </is>
      </c>
      <c r="FU14" t="inlineStr">
        <is>
          <t>Laki-laki dewasa</t>
        </is>
      </c>
      <c r="FV14" t="n">
        <v>1</v>
      </c>
      <c r="FW14" t="n">
        <v>0</v>
      </c>
      <c r="FX14" t="n">
        <v>0</v>
      </c>
      <c r="FY14" t="n">
        <v>0</v>
      </c>
      <c r="FZ14" t="inlineStr">
        <is>
          <t>Memahami</t>
        </is>
      </c>
      <c r="GA14" t="inlineStr">
        <is>
          <t>Teman/keluarga</t>
        </is>
      </c>
      <c r="GB14" t="n">
        <v>0</v>
      </c>
      <c r="GC14" t="n">
        <v>0</v>
      </c>
      <c r="GD14" t="n">
        <v>1</v>
      </c>
      <c r="GE14" t="n">
        <v>0</v>
      </c>
      <c r="GF14" t="n">
        <v/>
      </c>
      <c r="GG14" t="inlineStr">
        <is>
          <t>Selalu</t>
        </is>
      </c>
      <c r="GH14" t="inlineStr">
        <is>
          <t>Tidak</t>
        </is>
      </c>
      <c r="GI14" t="n">
        <v/>
      </c>
      <c r="GJ14" t="n">
        <v/>
      </c>
      <c r="GK14" t="n">
        <v/>
      </c>
      <c r="GL14" t="n">
        <v/>
      </c>
      <c r="GM14" t="n">
        <v/>
      </c>
      <c r="GN14" t="n">
        <v/>
      </c>
      <c r="GO14" t="n">
        <v/>
      </c>
      <c r="GP14" t="inlineStr">
        <is>
          <t>Sebagian</t>
        </is>
      </c>
      <c r="GQ14" t="inlineStr">
        <is>
          <t>Kayu bakar</t>
        </is>
      </c>
      <c r="GR14" t="n">
        <v>0</v>
      </c>
      <c r="GS14" t="n">
        <v>1</v>
      </c>
      <c r="GT14" t="n">
        <v>0</v>
      </c>
      <c r="GU14" t="n">
        <v>0</v>
      </c>
      <c r="GV14" t="n">
        <v>0</v>
      </c>
      <c r="GW14" t="n">
        <v>0</v>
      </c>
      <c r="GX14" t="n">
        <v>0</v>
      </c>
      <c r="GY14" t="n">
        <v/>
      </c>
      <c r="GZ14" t="inlineStr">
        <is>
          <t>Ya</t>
        </is>
      </c>
      <c r="HA14" t="n">
        <v/>
      </c>
      <c r="HB14" t="n">
        <v/>
      </c>
      <c r="HC14" t="n">
        <v/>
      </c>
      <c r="HD14" t="n">
        <v/>
      </c>
      <c r="HE14" t="n">
        <v/>
      </c>
      <c r="HF14" t="n">
        <v/>
      </c>
      <c r="HG14" t="n">
        <v/>
      </c>
      <c r="HH14" t="n">
        <v/>
      </c>
      <c r="HI14" t="n">
        <v/>
      </c>
      <c r="HJ14" t="n">
        <v/>
      </c>
      <c r="HK14" t="n">
        <v/>
      </c>
      <c r="HL14" t="n">
        <v/>
      </c>
      <c r="HM14" t="n">
        <v/>
      </c>
      <c r="HN14" t="n">
        <v/>
      </c>
      <c r="HO14" t="n">
        <v/>
      </c>
      <c r="HP14" t="n">
        <v/>
      </c>
      <c r="HQ14" t="n">
        <v/>
      </c>
      <c r="HR14" t="n">
        <v/>
      </c>
      <c r="HS14" t="n">
        <v/>
      </c>
      <c r="HT14" t="n">
        <v/>
      </c>
      <c r="HU14" t="n">
        <v/>
      </c>
      <c r="HV14" t="n">
        <v/>
      </c>
      <c r="HW14" t="n">
        <v/>
      </c>
      <c r="HX14" t="n">
        <v/>
      </c>
      <c r="HY14" t="n">
        <v>200</v>
      </c>
      <c r="HZ14" t="n">
        <v>150000</v>
      </c>
      <c r="IA14" t="n">
        <v/>
      </c>
      <c r="IB14" t="n">
        <v/>
      </c>
      <c r="IC14" t="n">
        <v/>
      </c>
      <c r="ID14" t="n">
        <v/>
      </c>
      <c r="IE14" t="n">
        <v/>
      </c>
      <c r="IF14" t="n">
        <v/>
      </c>
      <c r="IG14" t="n">
        <v/>
      </c>
      <c r="IH14" t="n">
        <v/>
      </c>
      <c r="II14" t="n">
        <v/>
      </c>
      <c r="IJ14" t="n">
        <v/>
      </c>
      <c r="IK14" t="inlineStr">
        <is>
          <t>50-65 kg</t>
        </is>
      </c>
      <c r="IL14" t="inlineStr">
        <is>
          <t>3-5 jam</t>
        </is>
      </c>
      <c r="IM14" t="inlineStr">
        <is>
          <t>Ya</t>
        </is>
      </c>
      <c r="IN14" t="inlineStr">
        <is>
          <t>Tidak</t>
        </is>
      </c>
      <c r="IO14" t="inlineStr">
        <is>
          <t>Lebih bersih</t>
        </is>
      </c>
      <c r="IP14" t="inlineStr">
        <is>
          <t>Tidak pernah</t>
        </is>
      </c>
      <c r="IQ14" t="inlineStr">
        <is>
          <t>Tidak pernah</t>
        </is>
      </c>
      <c r="IR14" t="n">
        <v/>
      </c>
      <c r="IS14" t="n">
        <v/>
      </c>
      <c r="IT14" t="n">
        <v/>
      </c>
      <c r="IU14" t="n">
        <v/>
      </c>
      <c r="IV14" t="n">
        <v/>
      </c>
      <c r="IW14" t="n">
        <v/>
      </c>
      <c r="IX14" t="n">
        <v/>
      </c>
      <c r="IY14" t="n">
        <v/>
      </c>
      <c r="IZ14" t="inlineStr">
        <is>
          <t>Tidak pernah</t>
        </is>
      </c>
      <c r="JA14" t="n">
        <v/>
      </c>
      <c r="JB14" t="n">
        <v/>
      </c>
      <c r="JC14" t="n">
        <v/>
      </c>
      <c r="JD14" t="n">
        <v/>
      </c>
      <c r="JE14" t="n">
        <v/>
      </c>
      <c r="JF14" t="n">
        <v/>
      </c>
      <c r="JG14" t="n">
        <v/>
      </c>
      <c r="JH14" t="n">
        <v/>
      </c>
      <c r="JI14" t="inlineStr">
        <is>
          <t>Tidak pernah</t>
        </is>
      </c>
      <c r="JJ14" t="n">
        <v/>
      </c>
      <c r="JK14" t="n">
        <v/>
      </c>
      <c r="JL14" t="n">
        <v/>
      </c>
      <c r="JM14" t="n">
        <v/>
      </c>
      <c r="JN14" t="n">
        <v/>
      </c>
      <c r="JO14" t="n">
        <v/>
      </c>
      <c r="JP14" t="n">
        <v/>
      </c>
      <c r="JQ14" t="n">
        <v/>
      </c>
      <c r="JR14" t="inlineStr">
        <is>
          <t>Tidak pernah</t>
        </is>
      </c>
      <c r="JS14" t="n">
        <v/>
      </c>
      <c r="JT14" t="n">
        <v/>
      </c>
      <c r="JU14" t="n">
        <v/>
      </c>
      <c r="JV14" t="n">
        <v/>
      </c>
      <c r="JW14" t="n">
        <v/>
      </c>
      <c r="JX14" t="n">
        <v/>
      </c>
      <c r="JY14" t="n">
        <v/>
      </c>
      <c r="JZ14" t="n">
        <v/>
      </c>
      <c r="KA14" t="inlineStr">
        <is>
          <t>Tidak pernah</t>
        </is>
      </c>
      <c r="KB14" t="n">
        <v/>
      </c>
      <c r="KC14" t="n">
        <v/>
      </c>
      <c r="KD14" t="n">
        <v/>
      </c>
      <c r="KE14" t="n">
        <v/>
      </c>
      <c r="KF14" t="n">
        <v/>
      </c>
      <c r="KG14" t="n">
        <v/>
      </c>
      <c r="KH14" t="n">
        <v/>
      </c>
      <c r="KI14" t="n">
        <v/>
      </c>
      <c r="KJ14" t="inlineStr">
        <is>
          <t>Tidak pernah</t>
        </is>
      </c>
      <c r="KK14" t="n">
        <v/>
      </c>
      <c r="KL14" t="n">
        <v/>
      </c>
      <c r="KM14" t="n">
        <v/>
      </c>
      <c r="KN14" t="n">
        <v/>
      </c>
      <c r="KO14" t="n">
        <v/>
      </c>
      <c r="KP14" t="n">
        <v/>
      </c>
      <c r="KQ14" t="n">
        <v/>
      </c>
      <c r="KR14" t="n">
        <v/>
      </c>
      <c r="KS14" t="inlineStr">
        <is>
          <t>Cukup membaik</t>
        </is>
      </c>
      <c r="KT14" t="inlineStr">
        <is>
          <t>0-1 kali</t>
        </is>
      </c>
      <c r="KU14" t="inlineStr">
        <is>
          <t>0-1 kali</t>
        </is>
      </c>
      <c r="KV14" t="inlineStr">
        <is>
          <t>Tidak ada</t>
        </is>
      </c>
      <c r="KW14" t="n">
        <v>0</v>
      </c>
      <c r="KX14" t="n">
        <v>0</v>
      </c>
      <c r="KY14" t="n">
        <v>0</v>
      </c>
      <c r="KZ14" t="n">
        <v>1</v>
      </c>
      <c r="LA14" t="inlineStr">
        <is>
          <t>Cukup membaik</t>
        </is>
      </c>
      <c r="LB14" t="inlineStr">
        <is>
          <t>Cukup membaik</t>
        </is>
      </c>
      <c r="LC14" t="n">
        <v>8</v>
      </c>
      <c r="LD14" t="n">
        <v>0</v>
      </c>
      <c r="LE14" t="n">
        <v>8</v>
      </c>
      <c r="LF14" t="n">
        <v>0</v>
      </c>
      <c r="LG14" t="inlineStr">
        <is>
          <t>Ya</t>
        </is>
      </c>
      <c r="LH14" t="n">
        <v>150000</v>
      </c>
      <c r="LI14" t="n">
        <v/>
      </c>
      <c r="LJ14" t="inlineStr">
        <is>
          <t>Kebutuhan rumah tangga</t>
        </is>
      </c>
      <c r="LK14" t="n">
        <v>0</v>
      </c>
      <c r="LL14" t="n">
        <v>0</v>
      </c>
      <c r="LM14" t="n">
        <v>0</v>
      </c>
      <c r="LN14" t="n">
        <v>0</v>
      </c>
      <c r="LO14" t="n">
        <v>1</v>
      </c>
      <c r="LP14" t="n">
        <v>0</v>
      </c>
      <c r="LQ14" t="n">
        <v>0</v>
      </c>
      <c r="LR14" t="n">
        <v/>
      </c>
      <c r="LS14" t="n">
        <v>5</v>
      </c>
      <c r="LT14" t="n">
        <v>0</v>
      </c>
      <c r="LU14" t="n">
        <v>0</v>
      </c>
      <c r="LV14" t="n">
        <v>10</v>
      </c>
      <c r="LW14" t="n">
        <v>0</v>
      </c>
      <c r="LX14" t="n">
        <v>0</v>
      </c>
      <c r="LY14" t="n">
        <v>10</v>
      </c>
      <c r="LZ14" t="n">
        <v>0</v>
      </c>
      <c r="MA14" t="n">
        <v>0</v>
      </c>
      <c r="MB14" t="inlineStr">
        <is>
          <t>Tidak</t>
        </is>
      </c>
      <c r="MC14" t="n">
        <v>60</v>
      </c>
      <c r="MD14" t="n">
        <v>30</v>
      </c>
      <c r="ME14" t="n">
        <v>0</v>
      </c>
      <c r="MF14" t="n">
        <v>0</v>
      </c>
      <c r="MG14" t="n">
        <v>0</v>
      </c>
      <c r="MH14" t="n">
        <v>0</v>
      </c>
      <c r="MI14" t="n">
        <v/>
      </c>
      <c r="MJ14" t="n">
        <v/>
      </c>
      <c r="MK14" t="n">
        <v/>
      </c>
      <c r="ML14" t="n">
        <v/>
      </c>
      <c r="MM14" t="n">
        <v/>
      </c>
      <c r="MN14" t="n">
        <v/>
      </c>
      <c r="MO14" t="n">
        <v/>
      </c>
      <c r="MP14" t="n">
        <v/>
      </c>
      <c r="MQ14" t="n">
        <v/>
      </c>
      <c r="MR14" t="inlineStr">
        <is>
          <t>Sdh lelah dan capek mepet.</t>
        </is>
      </c>
      <c r="MS14" t="n">
        <v/>
      </c>
      <c r="MT14" t="inlineStr">
        <is>
          <t>Sdh lelah.. hanya hari hari tertentu saja</t>
        </is>
      </c>
      <c r="MU14" t="inlineStr">
        <is>
          <t>Tidak</t>
        </is>
      </c>
      <c r="MV14" t="n">
        <v/>
      </c>
      <c r="MW14" t="n">
        <v/>
      </c>
      <c r="MX14" t="n">
        <v/>
      </c>
      <c r="MY14" t="n">
        <v/>
      </c>
      <c r="MZ14" t="n">
        <v/>
      </c>
      <c r="NA14" t="n">
        <v/>
      </c>
      <c r="NB14" t="n">
        <v/>
      </c>
      <c r="NC14" t="n">
        <v/>
      </c>
      <c r="ND14" t="n">
        <v/>
      </c>
      <c r="NE14" t="n">
        <v/>
      </c>
      <c r="NF14" t="n">
        <v/>
      </c>
      <c r="NG14" t="n">
        <v/>
      </c>
      <c r="NH14" t="n">
        <v/>
      </c>
      <c r="NI14" t="n">
        <v/>
      </c>
      <c r="NJ14" t="n">
        <v/>
      </c>
      <c r="NK14" t="n">
        <v/>
      </c>
      <c r="NL14" t="inlineStr">
        <is>
          <t>Tidak</t>
        </is>
      </c>
      <c r="NM14" t="inlineStr">
        <is>
          <t>100% kredit atau pinjaman</t>
        </is>
      </c>
      <c r="NN14" t="inlineStr">
        <is>
          <t>5.000.001-7.000.000</t>
        </is>
      </c>
      <c r="NO14" t="n">
        <v/>
      </c>
      <c r="NP14" t="n">
        <v/>
      </c>
      <c r="NQ14" t="inlineStr">
        <is>
          <t>Koperasi</t>
        </is>
      </c>
      <c r="NR14" t="n">
        <v/>
      </c>
      <c r="NS14" t="n">
        <v>36</v>
      </c>
      <c r="NT14" t="inlineStr">
        <is>
          <t>Anggota keluarga - Laki-laki dewasa</t>
        </is>
      </c>
      <c r="NU14" t="n">
        <v/>
      </c>
      <c r="NV14" t="n">
        <v/>
      </c>
      <c r="NW14" t="n">
        <v/>
      </c>
      <c r="NX14" t="inlineStr">
        <is>
          <t>Sedikit meningkat</t>
        </is>
      </c>
      <c r="NY14" t="n">
        <v>180</v>
      </c>
      <c r="NZ14" t="n">
        <v>0</v>
      </c>
      <c r="OA14" t="n">
        <v>0</v>
      </c>
      <c r="OB14" t="n">
        <v>0</v>
      </c>
      <c r="OC14" t="n">
        <v>30</v>
      </c>
      <c r="OD14" t="n">
        <v>0</v>
      </c>
      <c r="OE14" t="inlineStr">
        <is>
          <t>Lebih baik</t>
        </is>
      </c>
      <c r="OF14" t="inlineStr">
        <is>
          <t>Lebih baik (beda waktu memasak 5-30 menit, ATAU tidak lagi ada rasa/bau makanan yang berubah, ATAU alasan lainnya)</t>
        </is>
      </c>
      <c r="OG14" t="inlineStr">
        <is>
          <t>Tidak</t>
        </is>
      </c>
      <c r="OH14" t="n">
        <v>0</v>
      </c>
      <c r="OI14" t="n">
        <v>0</v>
      </c>
      <c r="OJ14" t="n">
        <v>0</v>
      </c>
      <c r="OK14" t="n">
        <v>0</v>
      </c>
      <c r="OL14" t="n">
        <v>0</v>
      </c>
      <c r="OM14" t="n">
        <v>0</v>
      </c>
      <c r="ON14" t="n">
        <v>0</v>
      </c>
      <c r="OO14" t="n">
        <v>0</v>
      </c>
      <c r="OP14" t="inlineStr">
        <is>
          <t>Sapi perah</t>
        </is>
      </c>
      <c r="OQ14" t="n">
        <v>0</v>
      </c>
      <c r="OR14" t="n">
        <v>1</v>
      </c>
      <c r="OS14" t="n">
        <v>0</v>
      </c>
      <c r="OT14" t="n">
        <v>0</v>
      </c>
      <c r="OU14" t="n">
        <v>0</v>
      </c>
      <c r="OV14" t="n">
        <v>0</v>
      </c>
      <c r="OW14" t="n">
        <v>0</v>
      </c>
      <c r="OX14" t="n">
        <v>0</v>
      </c>
      <c r="OY14" t="n">
        <v/>
      </c>
      <c r="OZ14" t="n">
        <v/>
      </c>
      <c r="PA14" t="n">
        <v/>
      </c>
      <c r="PB14" t="n">
        <v/>
      </c>
      <c r="PC14" t="n">
        <v/>
      </c>
      <c r="PD14" t="n">
        <v/>
      </c>
      <c r="PE14" t="n">
        <v/>
      </c>
      <c r="PF14" t="n">
        <v/>
      </c>
      <c r="PG14" t="n">
        <v/>
      </c>
      <c r="PH14" t="n">
        <v/>
      </c>
      <c r="PI14" t="n">
        <v/>
      </c>
      <c r="PJ14" t="n">
        <v/>
      </c>
      <c r="PK14" t="n">
        <v/>
      </c>
      <c r="PL14" t="n">
        <v/>
      </c>
      <c r="PM14" t="n">
        <v/>
      </c>
      <c r="PN14" t="n">
        <v/>
      </c>
      <c r="PO14" t="n">
        <v/>
      </c>
      <c r="PP14" t="n">
        <v/>
      </c>
      <c r="PQ14" t="n">
        <v/>
      </c>
      <c r="PR14" t="n">
        <v/>
      </c>
      <c r="PS14" t="n">
        <v/>
      </c>
      <c r="PT14" t="n">
        <v/>
      </c>
      <c r="PU14" t="n">
        <v/>
      </c>
      <c r="PV14" t="n">
        <v/>
      </c>
      <c r="PW14" t="n">
        <v/>
      </c>
      <c r="PX14" t="n">
        <v/>
      </c>
      <c r="PY14" t="n">
        <v/>
      </c>
      <c r="PZ14" t="n">
        <v/>
      </c>
      <c r="QA14" t="n">
        <v/>
      </c>
      <c r="QB14" t="n">
        <v/>
      </c>
      <c r="QC14" t="n">
        <v/>
      </c>
      <c r="QD14" t="n">
        <v/>
      </c>
      <c r="QE14" t="inlineStr">
        <is>
          <t>1-Disebarkan ke lahan terbuka</t>
        </is>
      </c>
      <c r="QF14" t="n">
        <v>0</v>
      </c>
      <c r="QG14" t="n">
        <v>0</v>
      </c>
      <c r="QH14" t="n">
        <v>0</v>
      </c>
      <c r="QI14" t="n">
        <v>0</v>
      </c>
      <c r="QJ14" t="n">
        <v>0</v>
      </c>
      <c r="QK14" t="n">
        <v>1</v>
      </c>
      <c r="QL14" t="n">
        <v>0</v>
      </c>
      <c r="QM14" t="n">
        <v>0</v>
      </c>
      <c r="QN14" t="n">
        <v>0</v>
      </c>
      <c r="QO14" t="n">
        <v/>
      </c>
      <c r="QP14" t="n">
        <v/>
      </c>
      <c r="QQ14" t="n">
        <v/>
      </c>
      <c r="QR14" t="n">
        <v/>
      </c>
      <c r="QS14" t="n">
        <v/>
      </c>
      <c r="QT14" t="n">
        <v/>
      </c>
      <c r="QU14" t="n">
        <v/>
      </c>
      <c r="QV14" t="n">
        <v/>
      </c>
      <c r="QW14" t="n">
        <v/>
      </c>
      <c r="QX14" t="n">
        <v/>
      </c>
      <c r="QY14" t="n">
        <v/>
      </c>
      <c r="QZ14" t="n">
        <v/>
      </c>
      <c r="RA14" t="n">
        <v/>
      </c>
      <c r="RB14" t="n">
        <v/>
      </c>
      <c r="RC14" t="n">
        <v/>
      </c>
      <c r="RD14" t="n">
        <v/>
      </c>
      <c r="RE14" t="n">
        <v/>
      </c>
      <c r="RF14" t="n">
        <v/>
      </c>
      <c r="RG14" t="n">
        <v/>
      </c>
      <c r="RH14" t="n">
        <v/>
      </c>
      <c r="RI14" t="n">
        <v/>
      </c>
      <c r="RJ14" t="n">
        <v/>
      </c>
      <c r="RK14" t="n">
        <v/>
      </c>
      <c r="RL14" t="n">
        <v/>
      </c>
      <c r="RM14" t="n">
        <v/>
      </c>
      <c r="RN14" t="n">
        <v/>
      </c>
      <c r="RO14" t="n">
        <v/>
      </c>
      <c r="RP14" t="n">
        <v/>
      </c>
      <c r="RQ14" t="n">
        <v/>
      </c>
      <c r="RR14" t="n">
        <v/>
      </c>
      <c r="RS14" t="n">
        <v/>
      </c>
      <c r="RT14" t="n">
        <v/>
      </c>
      <c r="RU14" t="n">
        <v/>
      </c>
      <c r="RV14" t="n">
        <v/>
      </c>
      <c r="RW14" t="n">
        <v/>
      </c>
      <c r="RX14" t="n">
        <v/>
      </c>
      <c r="RY14" t="n">
        <v/>
      </c>
      <c r="RZ14" t="n">
        <v/>
      </c>
      <c r="SA14" t="n">
        <v/>
      </c>
      <c r="SB14" t="n">
        <v/>
      </c>
      <c r="SC14" t="n">
        <v/>
      </c>
      <c r="SD14" t="n">
        <v/>
      </c>
      <c r="SE14" t="n">
        <v/>
      </c>
      <c r="SF14" t="n">
        <v/>
      </c>
      <c r="SG14" t="n">
        <v/>
      </c>
      <c r="SH14" t="n">
        <v/>
      </c>
      <c r="SI14" t="n">
        <v/>
      </c>
      <c r="SJ14" t="n">
        <v/>
      </c>
      <c r="SK14" t="n">
        <v/>
      </c>
      <c r="SL14" t="n">
        <v/>
      </c>
      <c r="SM14" t="n">
        <v/>
      </c>
      <c r="SN14" t="n">
        <v/>
      </c>
      <c r="SO14" t="n">
        <v/>
      </c>
      <c r="SP14" t="n">
        <v/>
      </c>
      <c r="SQ14" t="n">
        <v/>
      </c>
      <c r="SR14" t="n">
        <v/>
      </c>
      <c r="SS14" t="n">
        <v/>
      </c>
      <c r="ST14" t="n">
        <v/>
      </c>
      <c r="SU14" t="n">
        <v/>
      </c>
      <c r="SV14" t="n">
        <v/>
      </c>
      <c r="SW14" t="n">
        <v/>
      </c>
      <c r="SX14" t="n">
        <v/>
      </c>
      <c r="SY14" t="n">
        <v/>
      </c>
      <c r="SZ14" t="n">
        <v>10</v>
      </c>
      <c r="TA14" t="n">
        <v/>
      </c>
      <c r="TB14" t="n">
        <v/>
      </c>
      <c r="TC14" t="n">
        <v/>
      </c>
      <c r="TD14" t="n">
        <v/>
      </c>
      <c r="TE14" t="n">
        <v/>
      </c>
      <c r="TF14" t="n">
        <v/>
      </c>
      <c r="TG14" t="n">
        <v/>
      </c>
      <c r="TH14" t="n">
        <v/>
      </c>
      <c r="TI14" t="n">
        <v/>
      </c>
      <c r="TJ14" t="n">
        <v/>
      </c>
      <c r="TK14" t="n">
        <v/>
      </c>
      <c r="TL14" t="n">
        <v/>
      </c>
      <c r="TM14" t="n">
        <v/>
      </c>
      <c r="TN14" t="n">
        <v/>
      </c>
      <c r="TO14" t="n">
        <v/>
      </c>
      <c r="TP14" t="n">
        <v/>
      </c>
      <c r="TQ14" t="n">
        <v/>
      </c>
      <c r="TR14" t="n">
        <v/>
      </c>
      <c r="TS14" t="n">
        <v/>
      </c>
      <c r="TT14" t="n">
        <v/>
      </c>
      <c r="TU14" t="n">
        <v/>
      </c>
      <c r="TV14" t="n">
        <v/>
      </c>
      <c r="TW14" t="n">
        <v/>
      </c>
      <c r="TX14" t="n">
        <v/>
      </c>
      <c r="TY14" t="n">
        <v/>
      </c>
      <c r="TZ14" t="n">
        <v/>
      </c>
      <c r="UA14" t="n">
        <v/>
      </c>
      <c r="UB14" t="n">
        <v/>
      </c>
      <c r="UC14" t="n">
        <v/>
      </c>
      <c r="UD14" t="n">
        <v/>
      </c>
      <c r="UE14" t="n">
        <v/>
      </c>
      <c r="UF14" t="n">
        <v/>
      </c>
      <c r="UG14" t="n">
        <v/>
      </c>
      <c r="UH14" t="n">
        <v/>
      </c>
      <c r="UI14" t="n">
        <v/>
      </c>
      <c r="UJ14" t="n">
        <v/>
      </c>
      <c r="UK14" t="n">
        <v/>
      </c>
      <c r="UL14" t="n">
        <v/>
      </c>
      <c r="UM14" t="n">
        <v/>
      </c>
      <c r="UN14" t="n">
        <v/>
      </c>
      <c r="UO14" t="n">
        <v/>
      </c>
      <c r="UP14" t="n">
        <v/>
      </c>
      <c r="UQ14" t="n">
        <v/>
      </c>
      <c r="UR14" t="n">
        <v/>
      </c>
      <c r="US14" t="n">
        <v/>
      </c>
      <c r="UT14" t="n">
        <v/>
      </c>
      <c r="UU14" t="n">
        <v/>
      </c>
      <c r="UV14" t="n">
        <v/>
      </c>
      <c r="UW14" t="n">
        <v/>
      </c>
      <c r="UX14" t="n">
        <v/>
      </c>
      <c r="UY14" t="n">
        <v/>
      </c>
      <c r="UZ14" t="n">
        <v/>
      </c>
      <c r="VA14" t="n">
        <v/>
      </c>
      <c r="VB14" t="n">
        <v/>
      </c>
      <c r="VC14" t="n">
        <v/>
      </c>
      <c r="VD14" t="n">
        <v/>
      </c>
      <c r="VE14" t="n">
        <v/>
      </c>
      <c r="VF14" t="n">
        <v/>
      </c>
      <c r="VG14" t="n">
        <v/>
      </c>
      <c r="VH14" t="n">
        <v/>
      </c>
      <c r="VI14" t="n">
        <v/>
      </c>
      <c r="VJ14" t="n">
        <v/>
      </c>
      <c r="VK14" t="n">
        <v/>
      </c>
      <c r="VL14" t="n">
        <v/>
      </c>
      <c r="VM14" t="n">
        <v/>
      </c>
      <c r="VN14" t="n">
        <v/>
      </c>
      <c r="VO14" t="n">
        <v/>
      </c>
      <c r="VP14" t="n">
        <v/>
      </c>
      <c r="VQ14" t="n">
        <v/>
      </c>
      <c r="VR14" t="n">
        <v/>
      </c>
      <c r="VS14" t="n">
        <v/>
      </c>
      <c r="VT14" t="n">
        <v/>
      </c>
      <c r="VU14" t="n">
        <v/>
      </c>
      <c r="VV14" t="n">
        <v/>
      </c>
      <c r="VW14" t="n">
        <v/>
      </c>
      <c r="VX14" t="n">
        <v/>
      </c>
      <c r="VY14" t="n">
        <v/>
      </c>
      <c r="VZ14" t="n">
        <v/>
      </c>
      <c r="WA14" t="n">
        <v/>
      </c>
      <c r="WB14" t="n">
        <v/>
      </c>
      <c r="WC14" t="n">
        <v/>
      </c>
      <c r="WD14" t="n">
        <v/>
      </c>
      <c r="WE14" t="n">
        <v/>
      </c>
      <c r="WF14" t="n">
        <v/>
      </c>
      <c r="WG14" t="n">
        <v/>
      </c>
      <c r="WH14" t="n">
        <v/>
      </c>
      <c r="WI14" t="n">
        <v/>
      </c>
      <c r="WJ14" t="n">
        <v/>
      </c>
      <c r="WK14" t="n">
        <v/>
      </c>
      <c r="WL14" t="n">
        <v/>
      </c>
      <c r="WM14" t="n">
        <v/>
      </c>
      <c r="WN14" t="n">
        <v/>
      </c>
      <c r="WO14" t="n">
        <v/>
      </c>
      <c r="WP14" t="n">
        <v/>
      </c>
      <c r="WQ14" t="n">
        <v/>
      </c>
      <c r="WR14" t="n">
        <v/>
      </c>
      <c r="WS14" t="n">
        <v/>
      </c>
      <c r="WT14" t="n">
        <v/>
      </c>
      <c r="WU14" t="n">
        <v/>
      </c>
      <c r="WV14" t="n">
        <v/>
      </c>
      <c r="WW14" t="n">
        <v/>
      </c>
      <c r="WX14" t="n">
        <v/>
      </c>
      <c r="WY14" t="n">
        <v/>
      </c>
      <c r="WZ14" t="n">
        <v/>
      </c>
      <c r="XA14" t="n">
        <v/>
      </c>
      <c r="XB14" t="n">
        <v/>
      </c>
      <c r="XC14" t="n">
        <v/>
      </c>
      <c r="XD14" t="n">
        <v/>
      </c>
      <c r="XE14" t="n">
        <v/>
      </c>
      <c r="XF14" t="n">
        <v/>
      </c>
      <c r="XG14" t="n">
        <v/>
      </c>
      <c r="XH14" t="n">
        <v/>
      </c>
      <c r="XI14" t="n">
        <v/>
      </c>
      <c r="XJ14" t="n">
        <v/>
      </c>
      <c r="XK14" t="n">
        <v/>
      </c>
      <c r="XL14" t="n">
        <v/>
      </c>
      <c r="XM14" t="n">
        <v/>
      </c>
      <c r="XN14" t="n">
        <v/>
      </c>
      <c r="XO14" t="n">
        <v/>
      </c>
      <c r="XP14" t="n">
        <v/>
      </c>
      <c r="XQ14" t="n">
        <v/>
      </c>
      <c r="XR14" t="n">
        <v/>
      </c>
      <c r="XS14" t="n">
        <v/>
      </c>
      <c r="XT14" t="n">
        <v/>
      </c>
      <c r="XU14" t="n">
        <v/>
      </c>
      <c r="XV14" t="n">
        <v/>
      </c>
      <c r="XW14" t="n">
        <v/>
      </c>
      <c r="XX14" t="n">
        <v/>
      </c>
      <c r="XY14" t="n">
        <v/>
      </c>
      <c r="XZ14" t="n">
        <v/>
      </c>
      <c r="YA14" t="n">
        <v/>
      </c>
      <c r="YB14" t="n">
        <v/>
      </c>
      <c r="YC14" t="n">
        <v/>
      </c>
      <c r="YD14" t="n">
        <v/>
      </c>
      <c r="YE14" t="n">
        <v/>
      </c>
      <c r="YF14" t="n">
        <v/>
      </c>
      <c r="YG14" t="n">
        <v/>
      </c>
      <c r="YH14" t="n">
        <v/>
      </c>
      <c r="YI14" t="n">
        <v/>
      </c>
      <c r="YJ14" t="n">
        <v/>
      </c>
      <c r="YK14" t="n">
        <v/>
      </c>
      <c r="YL14" t="n">
        <v/>
      </c>
      <c r="YM14" t="n">
        <v/>
      </c>
      <c r="YN14" t="n">
        <v/>
      </c>
      <c r="YO14" t="n">
        <v/>
      </c>
      <c r="YP14" t="n">
        <v/>
      </c>
      <c r="YQ14" t="n">
        <v/>
      </c>
      <c r="YR14" t="n">
        <v/>
      </c>
      <c r="YS14" t="n">
        <v/>
      </c>
      <c r="YT14" t="n">
        <v/>
      </c>
      <c r="YU14" t="n">
        <v/>
      </c>
      <c r="YV14" t="n">
        <v/>
      </c>
      <c r="YW14" t="n">
        <v/>
      </c>
      <c r="YX14" t="n">
        <v/>
      </c>
      <c r="YY14" t="n">
        <v/>
      </c>
      <c r="YZ14" t="n">
        <v/>
      </c>
      <c r="ZA14" t="n">
        <v/>
      </c>
      <c r="ZB14" t="n">
        <v/>
      </c>
      <c r="ZC14" t="n">
        <v/>
      </c>
      <c r="ZD14" t="n">
        <v/>
      </c>
      <c r="ZE14" t="n">
        <v/>
      </c>
      <c r="ZF14" t="n">
        <v/>
      </c>
      <c r="ZG14" t="n">
        <v/>
      </c>
      <c r="ZH14" t="n">
        <v/>
      </c>
      <c r="ZI14" t="n">
        <v/>
      </c>
      <c r="ZJ14" t="n">
        <v/>
      </c>
      <c r="ZK14" t="n">
        <v/>
      </c>
      <c r="ZL14" t="n">
        <v/>
      </c>
      <c r="ZM14" t="n">
        <v/>
      </c>
      <c r="ZN14" t="n">
        <v/>
      </c>
      <c r="ZO14" t="n">
        <v/>
      </c>
      <c r="ZP14" t="n">
        <v/>
      </c>
      <c r="ZQ14" t="n">
        <v/>
      </c>
      <c r="ZR14" t="n">
        <v/>
      </c>
      <c r="ZS14" t="n">
        <v/>
      </c>
      <c r="ZT14" t="n">
        <v/>
      </c>
      <c r="ZU14" t="n">
        <v/>
      </c>
      <c r="ZV14" t="n">
        <v/>
      </c>
      <c r="ZW14" t="n">
        <v/>
      </c>
      <c r="ZX14" t="n">
        <v/>
      </c>
      <c r="ZY14" t="n">
        <v/>
      </c>
      <c r="ZZ14" t="n">
        <v/>
      </c>
      <c r="AAA14" t="n">
        <v/>
      </c>
      <c r="AAB14" t="n">
        <v/>
      </c>
      <c r="AAC14" t="n">
        <v/>
      </c>
      <c r="AAD14" t="n">
        <v/>
      </c>
      <c r="AAE14" t="n">
        <v/>
      </c>
      <c r="AAF14" t="n">
        <v/>
      </c>
      <c r="AAG14" t="n">
        <v/>
      </c>
      <c r="AAH14" t="n">
        <v/>
      </c>
      <c r="AAI14" t="n">
        <v/>
      </c>
      <c r="AAJ14" t="n">
        <v/>
      </c>
      <c r="AAK14" t="n">
        <v/>
      </c>
      <c r="AAL14" t="inlineStr">
        <is>
          <t>Ya</t>
        </is>
      </c>
      <c r="AAM14" t="inlineStr">
        <is>
          <t>Padat</t>
        </is>
      </c>
      <c r="AAN14" t="n">
        <v>1</v>
      </c>
      <c r="AAO14" t="n">
        <v>0</v>
      </c>
      <c r="AAP14" t="n">
        <v/>
      </c>
      <c r="AAQ14" t="n">
        <v>10</v>
      </c>
      <c r="AAR14" t="inlineStr">
        <is>
          <t>Tidak</t>
        </is>
      </c>
      <c r="AAS14" t="inlineStr">
        <is>
          <t>Mengetahui</t>
        </is>
      </c>
      <c r="AAT14" t="inlineStr">
        <is>
          <t>Digunakan untuk pupuk di lahan pertanian sendiri</t>
        </is>
      </c>
      <c r="AAU14" t="n">
        <v>1</v>
      </c>
      <c r="AAV14" t="n">
        <v>0</v>
      </c>
      <c r="AAW14" t="n">
        <v>0</v>
      </c>
      <c r="AAX14" t="n">
        <v>0</v>
      </c>
      <c r="AAY14" t="n">
        <v>0</v>
      </c>
      <c r="AAZ14" t="n">
        <v>0</v>
      </c>
      <c r="ABA14" t="n">
        <v>0</v>
      </c>
      <c r="ABB14" t="inlineStr">
        <is>
          <t>Media untuk pembibitan tanaman</t>
        </is>
      </c>
      <c r="ABC14" t="n">
        <v>0</v>
      </c>
      <c r="ABD14" t="n">
        <v>0</v>
      </c>
      <c r="ABE14" t="n">
        <v>0</v>
      </c>
      <c r="ABF14" t="n">
        <v>1</v>
      </c>
      <c r="ABG14" t="n">
        <v>0</v>
      </c>
      <c r="ABH14" t="n">
        <v/>
      </c>
      <c r="ABI14" t="n">
        <v/>
      </c>
      <c r="ABJ14" t="n">
        <v/>
      </c>
      <c r="ABK14" t="n">
        <v/>
      </c>
      <c r="ABL14" t="n">
        <v/>
      </c>
      <c r="ABM14" t="n">
        <v/>
      </c>
      <c r="ABN14" t="n">
        <v/>
      </c>
      <c r="ABO14" t="n">
        <v/>
      </c>
      <c r="ABP14" t="n">
        <v/>
      </c>
      <c r="ABQ14" t="inlineStr">
        <is>
          <t>Cabe</t>
        </is>
      </c>
      <c r="ABR14" t="inlineStr">
        <is>
          <t>Sangat jarang (2 bulan sekali)</t>
        </is>
      </c>
      <c r="ABS14" t="n">
        <v>4000</v>
      </c>
      <c r="ABT14" t="n">
        <v/>
      </c>
      <c r="ABU14" t="n">
        <v>0</v>
      </c>
      <c r="ABV14" t="n">
        <v>100</v>
      </c>
      <c r="ABW14" t="inlineStr">
        <is>
          <t>NPK</t>
        </is>
      </c>
      <c r="ABX14" t="n">
        <v/>
      </c>
      <c r="ABY14" t="n">
        <v>20</v>
      </c>
      <c r="ABZ14" t="n">
        <v>340000</v>
      </c>
      <c r="ACA14" t="n">
        <v>6</v>
      </c>
      <c r="ACB14" t="n">
        <v>18000</v>
      </c>
      <c r="ACC14" t="n">
        <v>15000</v>
      </c>
      <c r="ACD14" t="n">
        <v>16000</v>
      </c>
      <c r="ACE14" t="inlineStr">
        <is>
          <t>Ya</t>
        </is>
      </c>
      <c r="ACF14" t="inlineStr">
        <is>
          <t>Cukup meningkat</t>
        </is>
      </c>
      <c r="ACG14" t="inlineStr">
        <is>
          <t>Tidak ada perubahan</t>
        </is>
      </c>
      <c r="ACH14" t="inlineStr">
        <is>
          <t>Cukup meningkat</t>
        </is>
      </c>
      <c r="ACI14" t="n">
        <v/>
      </c>
      <c r="ACJ14" t="n">
        <v/>
      </c>
      <c r="ACK14" t="n">
        <v/>
      </c>
      <c r="ACL14" t="n">
        <v/>
      </c>
      <c r="ACM14" t="n">
        <v/>
      </c>
      <c r="ACN14" t="n">
        <v/>
      </c>
      <c r="ACO14" t="n">
        <v/>
      </c>
      <c r="ACP14" t="n">
        <v/>
      </c>
      <c r="ACQ14" t="n">
        <v/>
      </c>
      <c r="ACR14" t="n">
        <v/>
      </c>
      <c r="ACS14" t="n">
        <v/>
      </c>
      <c r="ACT14" t="inlineStr">
        <is>
          <t>Tidak ada informasi tambahan mengenai sumber bahan baku biogas</t>
        </is>
      </c>
      <c r="ACU14" t="inlineStr">
        <is>
          <t>Manfaat besar dan membantu kehidupan sehari-hari</t>
        </is>
      </c>
      <c r="ACV14" t="inlineStr">
        <is>
          <t>Sama saja</t>
        </is>
      </c>
      <c r="ACW14" t="inlineStr">
        <is>
          <t>Anggota keluarga - Perempuan dewasa</t>
        </is>
      </c>
      <c r="ACX14" t="inlineStr">
        <is>
          <t>Setuju</t>
        </is>
      </c>
      <c r="ACY14" t="inlineStr">
        <is>
          <t>Anggota keluarga - Perempuan dewasa</t>
        </is>
      </c>
      <c r="ACZ14" t="n">
        <v>0</v>
      </c>
      <c r="ADA14" t="n">
        <v>1</v>
      </c>
      <c r="ADB14" t="n">
        <v>0</v>
      </c>
      <c r="ADC14" t="n">
        <v>0</v>
      </c>
      <c r="ADD14" t="inlineStr">
        <is>
          <t>Puas</t>
        </is>
      </c>
      <c r="ADE14" t="inlineStr">
        <is>
          <t>Puas</t>
        </is>
      </c>
      <c r="ADF14" t="inlineStr">
        <is>
          <t>Puas</t>
        </is>
      </c>
      <c r="ADG14" t="inlineStr">
        <is>
          <t>Puas</t>
        </is>
      </c>
      <c r="ADH14" t="inlineStr">
        <is>
          <t>Ya</t>
        </is>
      </c>
      <c r="ADI14" t="inlineStr">
        <is>
          <t>Kompor, meteran, kran gas ..</t>
        </is>
      </c>
      <c r="ADJ14" t="inlineStr">
        <is>
          <t>Cukup puas</t>
        </is>
      </c>
      <c r="ADK14" t="n">
        <v/>
      </c>
      <c r="ADL14" t="n">
        <v/>
      </c>
      <c r="ADM14" t="n">
        <v/>
      </c>
      <c r="ADN14" t="n">
        <v/>
      </c>
      <c r="ADO14" t="n">
        <v/>
      </c>
      <c r="ADP14" t="n">
        <v/>
      </c>
      <c r="ADQ14" t="n">
        <v/>
      </c>
      <c r="ADR14" t="n">
        <v/>
      </c>
      <c r="ADS14" t="n">
        <v/>
      </c>
      <c r="ADT14" t="n">
        <v/>
      </c>
      <c r="ADU14" t="inlineStr">
        <is>
          <t>Memperbaiki sendiri</t>
        </is>
      </c>
      <c r="ADV14" t="n">
        <v>0</v>
      </c>
      <c r="ADW14" t="n">
        <v>0</v>
      </c>
      <c r="ADX14" t="n">
        <v>0</v>
      </c>
      <c r="ADY14" t="n">
        <v>0</v>
      </c>
      <c r="ADZ14" t="n">
        <v>0</v>
      </c>
      <c r="AEA14" t="n">
        <v>1</v>
      </c>
      <c r="AEB14" t="n">
        <v>0</v>
      </c>
      <c r="AEC14" t="n">
        <v>0</v>
      </c>
      <c r="AED14" t="inlineStr">
        <is>
          <t>Memanggil tukang</t>
        </is>
      </c>
      <c r="AEE14" t="inlineStr">
        <is>
          <t>Laki-laki dewasa</t>
        </is>
      </c>
      <c r="AEF14" t="n">
        <v/>
      </c>
      <c r="AEG14" t="inlineStr">
        <is>
          <t>Menghubungi melalui rekan</t>
        </is>
      </c>
      <c r="AEH14" t="n">
        <v/>
      </c>
      <c r="AEI14" t="inlineStr">
        <is>
          <t>Perlu kontrol dan pengecekan tiap biogas ... Dan alat2 kompor lebih baik</t>
        </is>
      </c>
      <c r="AEJ14" t="inlineStr">
        <is>
          <t>Ya, selalu</t>
        </is>
      </c>
      <c r="AEK14" t="inlineStr">
        <is>
          <t>Lebih mudah mendapatkan energi Lebih aman Pengurangan waktu dan tenaga</t>
        </is>
      </c>
      <c r="AEL14" t="n">
        <v>0</v>
      </c>
      <c r="AEM14" t="n">
        <v>1</v>
      </c>
      <c r="AEN14" t="n">
        <v>0</v>
      </c>
      <c r="AEO14" t="n">
        <v>0</v>
      </c>
      <c r="AEP14" t="n">
        <v>1</v>
      </c>
      <c r="AEQ14" t="n">
        <v>1</v>
      </c>
      <c r="AER14" t="n">
        <v>0</v>
      </c>
      <c r="AES14" t="n">
        <v>0</v>
      </c>
      <c r="AET14" t="n">
        <v>0</v>
      </c>
      <c r="AEU14" t="n">
        <v>0</v>
      </c>
      <c r="AEV14" t="n">
        <v>0</v>
      </c>
      <c r="AEW14" t="n">
        <v>0</v>
      </c>
      <c r="AEX14" t="n">
        <v/>
      </c>
      <c r="AEY14" t="inlineStr">
        <is>
          <t>Memasak lebih aman</t>
        </is>
      </c>
      <c r="AEZ14" t="n">
        <v/>
      </c>
      <c r="AFA14" t="inlineStr">
        <is>
          <t>Koperasi</t>
        </is>
      </c>
      <c r="AFB14" t="n">
        <v/>
      </c>
      <c r="AFC14" t="inlineStr">
        <is>
          <t>1770521155872.jpg</t>
        </is>
      </c>
      <c r="AFD14" t="inlineStr">
        <is>
          <t>https://kf.kobotoolbox.org/api/v2/assets/avstPQqLr3Ab3ZdcVTXZ6f/data/675179606/attachments/att8VDPzLb7wsm2SWbSeVxZb/</t>
        </is>
      </c>
      <c r="AFE14" t="inlineStr">
        <is>
          <t>1770521235183.jpg</t>
        </is>
      </c>
      <c r="AFF14" t="inlineStr">
        <is>
          <t>https://kf.kobotoolbox.org/api/v2/assets/avstPQqLr3Ab3ZdcVTXZ6f/data/675179606/attachments/attLDfHeK2NXFzXiarNmTuzM/</t>
        </is>
      </c>
      <c r="AFG14" t="inlineStr">
        <is>
          <t>Solihin</t>
        </is>
      </c>
      <c r="AFH14" t="n">
        <v/>
      </c>
      <c r="AFI14" t="inlineStr">
        <is>
          <t>* Responden meninggal dunia ganti ke menantu * Tidak memelihara sapi. * Pengisian dilakukan 3 hari 1 x shg api kurang memadai dan slury kurang maksimal.</t>
        </is>
      </c>
    </row>
    <row r="15">
      <c r="A15" s="93" t="n">
        <v>46042</v>
      </c>
      <c r="B15" s="93" t="n">
        <v>46042</v>
      </c>
      <c r="C15" t="inlineStr">
        <is>
          <t>solihin</t>
        </is>
      </c>
      <c r="D15" t="inlineStr">
        <is>
          <t>edi hantono</t>
        </is>
      </c>
      <c r="E15" t="n">
        <v>85748292289</v>
      </c>
      <c r="F15" t="inlineStr">
        <is>
          <t>-7.9056883 112.7959117 1073.0 4.357</t>
        </is>
      </c>
      <c r="G15" t="n">
        <v>-7.9056883</v>
      </c>
      <c r="H15" t="n">
        <v>112.7959117</v>
      </c>
      <c r="I15" t="n">
        <v>1073</v>
      </c>
      <c r="J15" t="n">
        <v>4.357</v>
      </c>
      <c r="K15" t="n">
        <v>0</v>
      </c>
      <c r="L15" t="inlineStr">
        <is>
          <t>-7.9057567 112.795975 1073.0 3.366</t>
        </is>
      </c>
      <c r="M15" t="n">
        <v>-7.9057567</v>
      </c>
      <c r="N15" t="n">
        <v>112.795975</v>
      </c>
      <c r="O15" t="n">
        <v>1073</v>
      </c>
      <c r="P15" t="n">
        <v>3.366</v>
      </c>
      <c r="Q15" t="n">
        <v>0</v>
      </c>
      <c r="R15" t="inlineStr">
        <is>
          <t>Jawa Timur</t>
        </is>
      </c>
      <c r="S15" t="n">
        <v>0</v>
      </c>
      <c r="T15" t="n">
        <v>0</v>
      </c>
      <c r="U15" t="n">
        <v>0</v>
      </c>
      <c r="V15" t="n">
        <v>0</v>
      </c>
      <c r="W15" t="n">
        <v>0</v>
      </c>
      <c r="X15" t="n">
        <v>1</v>
      </c>
      <c r="Y15" t="n">
        <v>0</v>
      </c>
      <c r="Z15" t="n">
        <v>0</v>
      </c>
      <c r="AA15" t="n">
        <v>0</v>
      </c>
      <c r="AB15" t="n">
        <v>0</v>
      </c>
      <c r="AC15" t="inlineStr">
        <is>
          <t>PASURUAN</t>
        </is>
      </c>
      <c r="AD15" t="inlineStr">
        <is>
          <t>TUTUR</t>
        </is>
      </c>
      <c r="AE15" t="inlineStr">
        <is>
          <t>GENDRO</t>
        </is>
      </c>
      <c r="AF15" t="inlineStr">
        <is>
          <t>KPSP SETIA KAWAN</t>
        </is>
      </c>
      <c r="AG15" t="inlineStr">
        <is>
          <t>SKP0930</t>
        </is>
      </c>
      <c r="AH15" t="n">
        <v>6</v>
      </c>
      <c r="AI15" t="inlineStr">
        <is>
          <t>VPA2</t>
        </is>
      </c>
      <c r="AJ15" t="inlineStr">
        <is>
          <t>Aktif</t>
        </is>
      </c>
      <c r="AK15" t="n">
        <v>38</v>
      </c>
      <c r="AL15" t="inlineStr">
        <is>
          <t>Laki-laki</t>
        </is>
      </c>
      <c r="AM15" t="inlineStr">
        <is>
          <t>Sudah menikah</t>
        </is>
      </c>
      <c r="AN15" t="inlineStr">
        <is>
          <t>SMA/Sederajat</t>
        </is>
      </c>
      <c r="AO15" t="inlineStr">
        <is>
          <t>Peternak</t>
        </is>
      </c>
      <c r="AP15" t="n">
        <v>0</v>
      </c>
      <c r="AQ15" t="n">
        <v>1</v>
      </c>
      <c r="AR15" t="n">
        <v>0</v>
      </c>
      <c r="AS15" t="n">
        <v>0</v>
      </c>
      <c r="AT15" t="n">
        <v>0</v>
      </c>
      <c r="AU15" t="n">
        <v>0</v>
      </c>
      <c r="AV15" t="n">
        <v>0</v>
      </c>
      <c r="AW15" t="n">
        <v>0</v>
      </c>
      <c r="AX15" t="n">
        <v/>
      </c>
      <c r="AY15" t="inlineStr">
        <is>
          <t>Tidak ada</t>
        </is>
      </c>
      <c r="AZ15" t="n">
        <v>0</v>
      </c>
      <c r="BA15" t="n">
        <v>0</v>
      </c>
      <c r="BB15" t="n">
        <v>0</v>
      </c>
      <c r="BC15" t="n">
        <v>0</v>
      </c>
      <c r="BD15" t="n">
        <v>0</v>
      </c>
      <c r="BE15" t="n">
        <v>0</v>
      </c>
      <c r="BF15" t="n">
        <v>0</v>
      </c>
      <c r="BG15" t="n">
        <v>1</v>
      </c>
      <c r="BH15" t="n">
        <v/>
      </c>
      <c r="BI15" t="inlineStr">
        <is>
          <t>&gt;Rp3.500.000</t>
        </is>
      </c>
      <c r="BJ15" t="n">
        <v>2</v>
      </c>
      <c r="BK15" t="n">
        <v>2</v>
      </c>
      <c r="BL15" t="n">
        <v>2</v>
      </c>
      <c r="BM15" t="n">
        <v>0</v>
      </c>
      <c r="BN15" t="inlineStr">
        <is>
          <t>Milik sendiri</t>
        </is>
      </c>
      <c r="BO15" t="inlineStr">
        <is>
          <t>Permanen (dinding bata dan semen)</t>
        </is>
      </c>
      <c r="BP15" t="n">
        <v>1</v>
      </c>
      <c r="BQ15" t="n">
        <v>0</v>
      </c>
      <c r="BR15" t="n">
        <v>0</v>
      </c>
      <c r="BS15" t="n">
        <v>0</v>
      </c>
      <c r="BT15" t="n">
        <v>0</v>
      </c>
      <c r="BU15" t="n">
        <v/>
      </c>
      <c r="BV15" t="inlineStr">
        <is>
          <t>Keramik/ubin</t>
        </is>
      </c>
      <c r="BW15" t="n">
        <v>0</v>
      </c>
      <c r="BX15" t="n">
        <v>0</v>
      </c>
      <c r="BY15" t="n">
        <v>1</v>
      </c>
      <c r="BZ15" t="n">
        <v>0</v>
      </c>
      <c r="CA15" t="n">
        <v>0</v>
      </c>
      <c r="CB15" t="n">
        <v/>
      </c>
      <c r="CC15" t="inlineStr">
        <is>
          <t>Asbes</t>
        </is>
      </c>
      <c r="CD15" t="n">
        <v>1</v>
      </c>
      <c r="CE15" t="n">
        <v>0</v>
      </c>
      <c r="CF15" t="n">
        <v>0</v>
      </c>
      <c r="CG15" t="n">
        <v>0</v>
      </c>
      <c r="CH15" t="n">
        <v>0</v>
      </c>
      <c r="CI15" t="n">
        <v>0</v>
      </c>
      <c r="CJ15" t="n">
        <v>0</v>
      </c>
      <c r="CK15" t="n">
        <v/>
      </c>
      <c r="CL15" t="inlineStr">
        <is>
          <t>Ya</t>
        </is>
      </c>
      <c r="CM15" t="n">
        <v>2020</v>
      </c>
      <c r="CN15" t="inlineStr">
        <is>
          <t>Fixed-Dome (Kubah Tetap)</t>
        </is>
      </c>
      <c r="CO15" t="inlineStr">
        <is>
          <t>8 m³ (6-7 ekor sapi, ±6,5 jam memasak/hari, ±65 kg slurry/hari)</t>
        </is>
      </c>
      <c r="CP15" t="inlineStr">
        <is>
          <t>Anggota keluarga - laki-laki</t>
        </is>
      </c>
      <c r="CQ15" t="n">
        <v>0</v>
      </c>
      <c r="CR15" t="n">
        <v>0</v>
      </c>
      <c r="CS15" t="n">
        <v>0</v>
      </c>
      <c r="CT15" t="n">
        <v>0</v>
      </c>
      <c r="CU15" t="n">
        <v>1</v>
      </c>
      <c r="CV15" t="n">
        <v>0</v>
      </c>
      <c r="CW15" t="n">
        <v>0</v>
      </c>
      <c r="CX15" t="n">
        <v>0</v>
      </c>
      <c r="CY15" t="inlineStr">
        <is>
          <t>Anggota keluarga - laki-laki</t>
        </is>
      </c>
      <c r="CZ15" t="n">
        <v>1</v>
      </c>
      <c r="DA15" t="n">
        <v>0</v>
      </c>
      <c r="DB15" t="n">
        <v>0</v>
      </c>
      <c r="DC15" t="n">
        <v/>
      </c>
      <c r="DD15" t="inlineStr">
        <is>
          <t>CPO atau pendamping</t>
        </is>
      </c>
      <c r="DE15" t="n">
        <v>0</v>
      </c>
      <c r="DF15" t="n">
        <v>0</v>
      </c>
      <c r="DG15" t="n">
        <v>1</v>
      </c>
      <c r="DH15" t="n">
        <v>0</v>
      </c>
      <c r="DI15" t="n">
        <v/>
      </c>
      <c r="DJ15" t="inlineStr">
        <is>
          <t>Anggota keluarga - laki-laki CPO atau pendamping</t>
        </is>
      </c>
      <c r="DK15" t="n">
        <v>1</v>
      </c>
      <c r="DL15" t="n">
        <v>0</v>
      </c>
      <c r="DM15" t="n">
        <v>1</v>
      </c>
      <c r="DN15" t="n">
        <v>0</v>
      </c>
      <c r="DO15" t="n">
        <v/>
      </c>
      <c r="DP15" t="inlineStr">
        <is>
          <t>Ya</t>
        </is>
      </c>
      <c r="DQ15" t="n">
        <v/>
      </c>
      <c r="DR15" t="n">
        <v/>
      </c>
      <c r="DS15" t="n">
        <v/>
      </c>
      <c r="DT15" t="n">
        <v/>
      </c>
      <c r="DU15" t="n">
        <v/>
      </c>
      <c r="DV15" t="n">
        <v/>
      </c>
      <c r="DW15" t="n">
        <v/>
      </c>
      <c r="DX15" t="n">
        <v/>
      </c>
      <c r="DY15" t="n">
        <v/>
      </c>
      <c r="DZ15" t="n">
        <v/>
      </c>
      <c r="EA15" t="n">
        <v/>
      </c>
      <c r="EB15" t="n">
        <v/>
      </c>
      <c r="EC15" t="n">
        <v/>
      </c>
      <c r="ED15" t="n">
        <v/>
      </c>
      <c r="EE15" t="n">
        <v/>
      </c>
      <c r="EF15" t="n">
        <v/>
      </c>
      <c r="EG15" t="n">
        <v/>
      </c>
      <c r="EH15" t="n">
        <v/>
      </c>
      <c r="EI15" t="inlineStr">
        <is>
          <t>Tidak ada masalah</t>
        </is>
      </c>
      <c r="EJ15" t="n">
        <v>0</v>
      </c>
      <c r="EK15" t="n">
        <v>0</v>
      </c>
      <c r="EL15" t="n">
        <v>0</v>
      </c>
      <c r="EM15" t="n">
        <v>1</v>
      </c>
      <c r="EN15" t="n">
        <v>0</v>
      </c>
      <c r="EO15" t="n">
        <v/>
      </c>
      <c r="EP15" t="inlineStr">
        <is>
          <t>Ya, cukup jelas dan mudah diikuti</t>
        </is>
      </c>
      <c r="EQ15" t="inlineStr">
        <is>
          <t>Bukan pelatihan</t>
        </is>
      </c>
      <c r="ER15" t="inlineStr">
        <is>
          <t>Lainnya</t>
        </is>
      </c>
      <c r="ES15" t="n">
        <v>0</v>
      </c>
      <c r="ET15" t="n">
        <v>0</v>
      </c>
      <c r="EU15" t="n">
        <v>0</v>
      </c>
      <c r="EV15" t="n">
        <v>1</v>
      </c>
      <c r="EW15" t="inlineStr">
        <is>
          <t>Tukang</t>
        </is>
      </c>
      <c r="EX15" t="inlineStr">
        <is>
          <t>Anggota keluarga - Laki-laki</t>
        </is>
      </c>
      <c r="EY15" t="n">
        <v>1</v>
      </c>
      <c r="EZ15" t="n">
        <v>0</v>
      </c>
      <c r="FA15" t="n">
        <v>0</v>
      </c>
      <c r="FB15" t="n">
        <v/>
      </c>
      <c r="FC15" t="inlineStr">
        <is>
          <t>Setiap hari</t>
        </is>
      </c>
      <c r="FD15" t="n">
        <v/>
      </c>
      <c r="FE15" t="inlineStr">
        <is>
          <t>Mengetahui</t>
        </is>
      </c>
      <c r="FF15" t="inlineStr">
        <is>
          <t>Selalu (setiap hari)</t>
        </is>
      </c>
      <c r="FG15" t="inlineStr">
        <is>
          <t>Tidak mengetahui</t>
        </is>
      </c>
      <c r="FH15" t="inlineStr">
        <is>
          <t>Jarang (setiap bulan atau lebih)</t>
        </is>
      </c>
      <c r="FI15" t="inlineStr">
        <is>
          <t>Mengetahui</t>
        </is>
      </c>
      <c r="FJ15" t="inlineStr">
        <is>
          <t>Selalu (setiap hari)</t>
        </is>
      </c>
      <c r="FK15" t="inlineStr">
        <is>
          <t>Tidak mengetahui</t>
        </is>
      </c>
      <c r="FL15" t="inlineStr">
        <is>
          <t>Tidak pernah</t>
        </is>
      </c>
      <c r="FM15" t="inlineStr">
        <is>
          <t>Mengetahui</t>
        </is>
      </c>
      <c r="FN15" t="inlineStr">
        <is>
          <t>Sering (setiap minggu)</t>
        </is>
      </c>
      <c r="FO15" t="inlineStr">
        <is>
          <t>Mengetahui</t>
        </is>
      </c>
      <c r="FP15" t="inlineStr">
        <is>
          <t>Jarang (setiap bulan atau lebih)</t>
        </is>
      </c>
      <c r="FQ15" t="inlineStr">
        <is>
          <t>Mengetahui</t>
        </is>
      </c>
      <c r="FR15" t="inlineStr">
        <is>
          <t>Ya</t>
        </is>
      </c>
      <c r="FS15" t="inlineStr">
        <is>
          <t>Mengetahui</t>
        </is>
      </c>
      <c r="FT15" t="inlineStr">
        <is>
          <t>Ya</t>
        </is>
      </c>
      <c r="FU15" t="inlineStr">
        <is>
          <t>Laki-laki dewasa Pekerja tambahan</t>
        </is>
      </c>
      <c r="FV15" t="n">
        <v>1</v>
      </c>
      <c r="FW15" t="n">
        <v>0</v>
      </c>
      <c r="FX15" t="n">
        <v>0</v>
      </c>
      <c r="FY15" t="n">
        <v>1</v>
      </c>
      <c r="FZ15" t="inlineStr">
        <is>
          <t>Cukup memahami</t>
        </is>
      </c>
      <c r="GA15" t="n">
        <v/>
      </c>
      <c r="GB15" t="n">
        <v/>
      </c>
      <c r="GC15" t="n">
        <v/>
      </c>
      <c r="GD15" t="n">
        <v/>
      </c>
      <c r="GE15" t="n">
        <v/>
      </c>
      <c r="GF15" t="n">
        <v/>
      </c>
      <c r="GG15" t="inlineStr">
        <is>
          <t>Jarang</t>
        </is>
      </c>
      <c r="GH15" t="inlineStr">
        <is>
          <t>Ya</t>
        </is>
      </c>
      <c r="GI15" t="inlineStr">
        <is>
          <t>Tetangga Teman/keluarga Komunitas lokal</t>
        </is>
      </c>
      <c r="GJ15" t="n">
        <v>1</v>
      </c>
      <c r="GK15" t="n">
        <v>1</v>
      </c>
      <c r="GL15" t="n">
        <v>1</v>
      </c>
      <c r="GM15" t="n">
        <v>0</v>
      </c>
      <c r="GN15" t="n">
        <v/>
      </c>
      <c r="GO15" t="n">
        <v>8</v>
      </c>
      <c r="GP15" t="inlineStr">
        <is>
          <t>Sebagian</t>
        </is>
      </c>
      <c r="GQ15" t="inlineStr">
        <is>
          <t>Kayu bakar LPG</t>
        </is>
      </c>
      <c r="GR15" t="n">
        <v>1</v>
      </c>
      <c r="GS15" t="n">
        <v>1</v>
      </c>
      <c r="GT15" t="n">
        <v>0</v>
      </c>
      <c r="GU15" t="n">
        <v>0</v>
      </c>
      <c r="GV15" t="n">
        <v>0</v>
      </c>
      <c r="GW15" t="n">
        <v>0</v>
      </c>
      <c r="GX15" t="n">
        <v>0</v>
      </c>
      <c r="GY15" t="n">
        <v/>
      </c>
      <c r="GZ15" t="inlineStr">
        <is>
          <t>Ya</t>
        </is>
      </c>
      <c r="HA15" t="n">
        <v>0</v>
      </c>
      <c r="HB15" t="n">
        <v>0</v>
      </c>
      <c r="HC15" t="n">
        <v>600</v>
      </c>
      <c r="HD15" t="n">
        <v>450000</v>
      </c>
      <c r="HE15" t="n">
        <v>0</v>
      </c>
      <c r="HF15" t="n">
        <v>0</v>
      </c>
      <c r="HG15" t="n">
        <v>0</v>
      </c>
      <c r="HH15" t="n">
        <v>0</v>
      </c>
      <c r="HI15" t="n">
        <v/>
      </c>
      <c r="HJ15" t="n">
        <v/>
      </c>
      <c r="HK15" t="n">
        <v/>
      </c>
      <c r="HL15" t="n">
        <v/>
      </c>
      <c r="HM15" t="n">
        <v/>
      </c>
      <c r="HN15" t="n">
        <v/>
      </c>
      <c r="HO15" t="n">
        <v/>
      </c>
      <c r="HP15" t="n">
        <v/>
      </c>
      <c r="HQ15" t="n">
        <v/>
      </c>
      <c r="HR15" t="n">
        <v/>
      </c>
      <c r="HS15" t="n">
        <v/>
      </c>
      <c r="HT15" t="n">
        <v/>
      </c>
      <c r="HU15" t="n">
        <v/>
      </c>
      <c r="HV15" t="n">
        <v/>
      </c>
      <c r="HW15" t="n">
        <v/>
      </c>
      <c r="HX15" t="n">
        <v/>
      </c>
      <c r="HY15" t="n">
        <v>600</v>
      </c>
      <c r="HZ15" t="n">
        <v>450000</v>
      </c>
      <c r="IA15" t="n">
        <v>12</v>
      </c>
      <c r="IB15" t="n">
        <v>64000</v>
      </c>
      <c r="IC15" t="n">
        <v/>
      </c>
      <c r="ID15" t="n">
        <v/>
      </c>
      <c r="IE15" t="n">
        <v/>
      </c>
      <c r="IF15" t="n">
        <v/>
      </c>
      <c r="IG15" t="n">
        <v/>
      </c>
      <c r="IH15" t="n">
        <v/>
      </c>
      <c r="II15" t="n">
        <v/>
      </c>
      <c r="IJ15" t="n">
        <v/>
      </c>
      <c r="IK15" t="inlineStr">
        <is>
          <t>50-65 kg</t>
        </is>
      </c>
      <c r="IL15" t="inlineStr">
        <is>
          <t>1-3 jam</t>
        </is>
      </c>
      <c r="IM15" t="inlineStr">
        <is>
          <t>Ya</t>
        </is>
      </c>
      <c r="IN15" t="inlineStr">
        <is>
          <t>Tidak</t>
        </is>
      </c>
      <c r="IO15" t="inlineStr">
        <is>
          <t>Lebih bersih</t>
        </is>
      </c>
      <c r="IP15" t="n">
        <v/>
      </c>
      <c r="IQ15" t="inlineStr">
        <is>
          <t>Tidak pernah</t>
        </is>
      </c>
      <c r="IR15" t="n">
        <v/>
      </c>
      <c r="IS15" t="n">
        <v/>
      </c>
      <c r="IT15" t="n">
        <v/>
      </c>
      <c r="IU15" t="n">
        <v/>
      </c>
      <c r="IV15" t="n">
        <v/>
      </c>
      <c r="IW15" t="n">
        <v/>
      </c>
      <c r="IX15" t="n">
        <v/>
      </c>
      <c r="IY15" t="n">
        <v/>
      </c>
      <c r="IZ15" t="inlineStr">
        <is>
          <t>Tidak pernah</t>
        </is>
      </c>
      <c r="JA15" t="n">
        <v/>
      </c>
      <c r="JB15" t="n">
        <v/>
      </c>
      <c r="JC15" t="n">
        <v/>
      </c>
      <c r="JD15" t="n">
        <v/>
      </c>
      <c r="JE15" t="n">
        <v/>
      </c>
      <c r="JF15" t="n">
        <v/>
      </c>
      <c r="JG15" t="n">
        <v/>
      </c>
      <c r="JH15" t="n">
        <v/>
      </c>
      <c r="JI15" t="inlineStr">
        <is>
          <t>Tidak pernah</t>
        </is>
      </c>
      <c r="JJ15" t="n">
        <v/>
      </c>
      <c r="JK15" t="n">
        <v/>
      </c>
      <c r="JL15" t="n">
        <v/>
      </c>
      <c r="JM15" t="n">
        <v/>
      </c>
      <c r="JN15" t="n">
        <v/>
      </c>
      <c r="JO15" t="n">
        <v/>
      </c>
      <c r="JP15" t="n">
        <v/>
      </c>
      <c r="JQ15" t="n">
        <v/>
      </c>
      <c r="JR15" t="inlineStr">
        <is>
          <t>Tidak pernah</t>
        </is>
      </c>
      <c r="JS15" t="n">
        <v/>
      </c>
      <c r="JT15" t="n">
        <v/>
      </c>
      <c r="JU15" t="n">
        <v/>
      </c>
      <c r="JV15" t="n">
        <v/>
      </c>
      <c r="JW15" t="n">
        <v/>
      </c>
      <c r="JX15" t="n">
        <v/>
      </c>
      <c r="JY15" t="n">
        <v/>
      </c>
      <c r="JZ15" t="n">
        <v/>
      </c>
      <c r="KA15" t="inlineStr">
        <is>
          <t>Tidak pernah</t>
        </is>
      </c>
      <c r="KB15" t="n">
        <v/>
      </c>
      <c r="KC15" t="n">
        <v/>
      </c>
      <c r="KD15" t="n">
        <v/>
      </c>
      <c r="KE15" t="n">
        <v/>
      </c>
      <c r="KF15" t="n">
        <v/>
      </c>
      <c r="KG15" t="n">
        <v/>
      </c>
      <c r="KH15" t="n">
        <v/>
      </c>
      <c r="KI15" t="n">
        <v/>
      </c>
      <c r="KJ15" t="inlineStr">
        <is>
          <t>Tidak pernah</t>
        </is>
      </c>
      <c r="KK15" t="n">
        <v/>
      </c>
      <c r="KL15" t="n">
        <v/>
      </c>
      <c r="KM15" t="n">
        <v/>
      </c>
      <c r="KN15" t="n">
        <v/>
      </c>
      <c r="KO15" t="n">
        <v/>
      </c>
      <c r="KP15" t="n">
        <v/>
      </c>
      <c r="KQ15" t="n">
        <v/>
      </c>
      <c r="KR15" t="n">
        <v/>
      </c>
      <c r="KS15" t="inlineStr">
        <is>
          <t>Jauh lebih baik</t>
        </is>
      </c>
      <c r="KT15" t="n">
        <v/>
      </c>
      <c r="KU15" t="inlineStr">
        <is>
          <t>0-1 kali</t>
        </is>
      </c>
      <c r="KV15" t="n">
        <v/>
      </c>
      <c r="KW15" t="n">
        <v/>
      </c>
      <c r="KX15" t="n">
        <v/>
      </c>
      <c r="KY15" t="n">
        <v/>
      </c>
      <c r="KZ15" t="n">
        <v/>
      </c>
      <c r="LA15" t="inlineStr">
        <is>
          <t>Cukup membaik</t>
        </is>
      </c>
      <c r="LB15" t="inlineStr">
        <is>
          <t>Cukup membaik</t>
        </is>
      </c>
      <c r="LC15" t="n">
        <v>0</v>
      </c>
      <c r="LD15" t="n">
        <v>7</v>
      </c>
      <c r="LE15" t="n">
        <v>0</v>
      </c>
      <c r="LF15" t="n">
        <v>0</v>
      </c>
      <c r="LG15" t="inlineStr">
        <is>
          <t>Ya</t>
        </is>
      </c>
      <c r="LH15" t="n">
        <v>546000</v>
      </c>
      <c r="LI15" t="n">
        <v/>
      </c>
      <c r="LJ15" t="inlineStr">
        <is>
          <t>Kebutuhan rumah tangga</t>
        </is>
      </c>
      <c r="LK15" t="n">
        <v>0</v>
      </c>
      <c r="LL15" t="n">
        <v>0</v>
      </c>
      <c r="LM15" t="n">
        <v>0</v>
      </c>
      <c r="LN15" t="n">
        <v>0</v>
      </c>
      <c r="LO15" t="n">
        <v>1</v>
      </c>
      <c r="LP15" t="n">
        <v>0</v>
      </c>
      <c r="LQ15" t="n">
        <v>0</v>
      </c>
      <c r="LR15" t="n">
        <v/>
      </c>
      <c r="LS15" t="n">
        <v>5</v>
      </c>
      <c r="LT15" t="n">
        <v>0</v>
      </c>
      <c r="LU15" t="n">
        <v>0</v>
      </c>
      <c r="LV15" t="n">
        <v>10</v>
      </c>
      <c r="LW15" t="n">
        <v>0</v>
      </c>
      <c r="LX15" t="n">
        <v>0</v>
      </c>
      <c r="LY15" t="n">
        <v>5</v>
      </c>
      <c r="LZ15" t="n">
        <v>0</v>
      </c>
      <c r="MA15" t="n">
        <v>0</v>
      </c>
      <c r="MB15" t="inlineStr">
        <is>
          <t>Ya</t>
        </is>
      </c>
      <c r="MC15" t="n">
        <v>240</v>
      </c>
      <c r="MD15" t="n">
        <v>0</v>
      </c>
      <c r="ME15" t="n">
        <v>0</v>
      </c>
      <c r="MF15" t="n">
        <v>0</v>
      </c>
      <c r="MG15" t="n">
        <v>0</v>
      </c>
      <c r="MH15" t="n">
        <v>0</v>
      </c>
      <c r="MI15" t="inlineStr">
        <is>
          <t>Aktivitas sosial diluar rumah (misalnya, berkumpul dengan tetangga, mengikuti kegiatan PKK, dsb) Istirahat</t>
        </is>
      </c>
      <c r="MJ15" t="n">
        <v>0</v>
      </c>
      <c r="MK15" t="n">
        <v>1</v>
      </c>
      <c r="ML15" t="n">
        <v>1</v>
      </c>
      <c r="MM15" t="n">
        <v>0</v>
      </c>
      <c r="MN15" t="n">
        <v>0</v>
      </c>
      <c r="MO15" t="n">
        <v>0</v>
      </c>
      <c r="MP15" t="n">
        <v/>
      </c>
      <c r="MQ15" t="n">
        <v/>
      </c>
      <c r="MR15" t="inlineStr">
        <is>
          <t>Tidak berpengaruh</t>
        </is>
      </c>
      <c r="MS15" t="inlineStr">
        <is>
          <t>Simpan pinjam, pelayanan anggota</t>
        </is>
      </c>
      <c r="MT15" t="n">
        <v/>
      </c>
      <c r="MU15" t="inlineStr">
        <is>
          <t>Tidak</t>
        </is>
      </c>
      <c r="MV15" t="n">
        <v/>
      </c>
      <c r="MW15" t="n">
        <v/>
      </c>
      <c r="MX15" t="n">
        <v/>
      </c>
      <c r="MY15" t="n">
        <v/>
      </c>
      <c r="MZ15" t="n">
        <v/>
      </c>
      <c r="NA15" t="n">
        <v/>
      </c>
      <c r="NB15" t="n">
        <v/>
      </c>
      <c r="NC15" t="n">
        <v/>
      </c>
      <c r="ND15" t="n">
        <v/>
      </c>
      <c r="NE15" t="n">
        <v/>
      </c>
      <c r="NF15" t="n">
        <v/>
      </c>
      <c r="NG15" t="n">
        <v/>
      </c>
      <c r="NH15" t="n">
        <v/>
      </c>
      <c r="NI15" t="n">
        <v/>
      </c>
      <c r="NJ15" t="n">
        <v/>
      </c>
      <c r="NK15" t="n">
        <v/>
      </c>
      <c r="NL15" t="inlineStr">
        <is>
          <t>Tidak</t>
        </is>
      </c>
      <c r="NM15" t="inlineStr">
        <is>
          <t>100% kredit atau pinjaman</t>
        </is>
      </c>
      <c r="NN15" t="inlineStr">
        <is>
          <t>9.000.001-11.000.000</t>
        </is>
      </c>
      <c r="NO15" t="n">
        <v/>
      </c>
      <c r="NP15" t="n">
        <v/>
      </c>
      <c r="NQ15" t="inlineStr">
        <is>
          <t>Koperasi</t>
        </is>
      </c>
      <c r="NR15" t="n">
        <v/>
      </c>
      <c r="NS15" t="n">
        <v>24</v>
      </c>
      <c r="NT15" t="inlineStr">
        <is>
          <t>Anggota keluarga - Laki-laki dewasa</t>
        </is>
      </c>
      <c r="NU15" t="n">
        <v/>
      </c>
      <c r="NV15" t="n">
        <v/>
      </c>
      <c r="NW15" t="n">
        <v/>
      </c>
      <c r="NX15" t="inlineStr">
        <is>
          <t>Sedikit meningkat</t>
        </is>
      </c>
      <c r="NY15" t="n">
        <v>30</v>
      </c>
      <c r="NZ15" t="n">
        <v>0</v>
      </c>
      <c r="OA15" t="n">
        <v>0</v>
      </c>
      <c r="OB15" t="n">
        <v>0</v>
      </c>
      <c r="OC15" t="n">
        <v>15</v>
      </c>
      <c r="OD15" t="n">
        <v>0</v>
      </c>
      <c r="OE15" t="inlineStr">
        <is>
          <t>Lebih baik</t>
        </is>
      </c>
      <c r="OF15" t="inlineStr">
        <is>
          <t>Lebih baik (beda waktu memasak 5-30 menit, ATAU tidak lagi ada rasa/bau makanan yang berubah, ATAU alasan lainnya)</t>
        </is>
      </c>
      <c r="OG15" t="inlineStr">
        <is>
          <t>Ya</t>
        </is>
      </c>
      <c r="OH15" t="n">
        <v>0</v>
      </c>
      <c r="OI15" t="n">
        <v>17</v>
      </c>
      <c r="OJ15" t="n">
        <v>0</v>
      </c>
      <c r="OK15" t="n">
        <v>0</v>
      </c>
      <c r="OL15" t="n">
        <v>0</v>
      </c>
      <c r="OM15" t="n">
        <v>0</v>
      </c>
      <c r="ON15" t="n">
        <v>6</v>
      </c>
      <c r="OO15" t="n">
        <v>0</v>
      </c>
      <c r="OP15" t="inlineStr">
        <is>
          <t>Sapi perah Ayam</t>
        </is>
      </c>
      <c r="OQ15" t="n">
        <v>0</v>
      </c>
      <c r="OR15" t="n">
        <v>1</v>
      </c>
      <c r="OS15" t="n">
        <v>0</v>
      </c>
      <c r="OT15" t="n">
        <v>0</v>
      </c>
      <c r="OU15" t="n">
        <v>0</v>
      </c>
      <c r="OV15" t="n">
        <v>0</v>
      </c>
      <c r="OW15" t="n">
        <v>1</v>
      </c>
      <c r="OX15" t="n">
        <v>0</v>
      </c>
      <c r="OY15" t="n">
        <v/>
      </c>
      <c r="OZ15" t="n">
        <v/>
      </c>
      <c r="PA15" t="n">
        <v/>
      </c>
      <c r="PB15" t="n">
        <v/>
      </c>
      <c r="PC15" t="n">
        <v/>
      </c>
      <c r="PD15" t="n">
        <v/>
      </c>
      <c r="PE15" t="n">
        <v/>
      </c>
      <c r="PF15" t="n">
        <v/>
      </c>
      <c r="PG15" t="n">
        <v/>
      </c>
      <c r="PH15" t="n">
        <v/>
      </c>
      <c r="PI15" t="n">
        <v/>
      </c>
      <c r="PJ15" t="n">
        <v/>
      </c>
      <c r="PK15" t="n">
        <v/>
      </c>
      <c r="PL15" t="n">
        <v/>
      </c>
      <c r="PM15" t="n">
        <v/>
      </c>
      <c r="PN15" t="n">
        <v/>
      </c>
      <c r="PO15" t="n">
        <v/>
      </c>
      <c r="PP15" t="n">
        <v/>
      </c>
      <c r="PQ15" t="n">
        <v/>
      </c>
      <c r="PR15" t="n">
        <v/>
      </c>
      <c r="PS15" t="n">
        <v/>
      </c>
      <c r="PT15" t="n">
        <v/>
      </c>
      <c r="PU15" t="n">
        <v/>
      </c>
      <c r="PV15" t="n">
        <v/>
      </c>
      <c r="PW15" t="n">
        <v/>
      </c>
      <c r="PX15" t="n">
        <v/>
      </c>
      <c r="PY15" t="n">
        <v/>
      </c>
      <c r="PZ15" t="n">
        <v/>
      </c>
      <c r="QA15" t="n">
        <v/>
      </c>
      <c r="QB15" t="n">
        <v/>
      </c>
      <c r="QC15" t="n">
        <v/>
      </c>
      <c r="QD15" t="n">
        <v/>
      </c>
      <c r="QE15" t="inlineStr">
        <is>
          <t>2-Dibuang ke sungai</t>
        </is>
      </c>
      <c r="QF15" t="n">
        <v/>
      </c>
      <c r="QG15" t="n">
        <v/>
      </c>
      <c r="QH15" t="n">
        <v/>
      </c>
      <c r="QI15" t="n">
        <v/>
      </c>
      <c r="QJ15" t="n">
        <v/>
      </c>
      <c r="QK15" t="n">
        <v>0</v>
      </c>
      <c r="QL15" t="n">
        <v>1</v>
      </c>
      <c r="QM15" t="n">
        <v>0</v>
      </c>
      <c r="QN15" t="n">
        <v>0</v>
      </c>
      <c r="QO15" t="n">
        <v/>
      </c>
      <c r="QP15" t="n">
        <v/>
      </c>
      <c r="QQ15" t="n">
        <v/>
      </c>
      <c r="QR15" t="n">
        <v/>
      </c>
      <c r="QS15" t="n">
        <v/>
      </c>
      <c r="QT15" t="n">
        <v/>
      </c>
      <c r="QU15" t="n">
        <v/>
      </c>
      <c r="QV15" t="n">
        <v/>
      </c>
      <c r="QW15" t="n">
        <v/>
      </c>
      <c r="QX15" t="n">
        <v/>
      </c>
      <c r="QY15" t="n">
        <v/>
      </c>
      <c r="QZ15" t="n">
        <v/>
      </c>
      <c r="RA15" t="n">
        <v/>
      </c>
      <c r="RB15" t="n">
        <v/>
      </c>
      <c r="RC15" t="n">
        <v/>
      </c>
      <c r="RD15" t="n">
        <v/>
      </c>
      <c r="RE15" t="n">
        <v/>
      </c>
      <c r="RF15" t="n">
        <v/>
      </c>
      <c r="RG15" t="n">
        <v/>
      </c>
      <c r="RH15" t="n">
        <v/>
      </c>
      <c r="RI15" t="n">
        <v/>
      </c>
      <c r="RJ15" t="n">
        <v/>
      </c>
      <c r="RK15" t="n">
        <v/>
      </c>
      <c r="RL15" t="n">
        <v/>
      </c>
      <c r="RM15" t="n">
        <v/>
      </c>
      <c r="RN15" t="n">
        <v/>
      </c>
      <c r="RO15" t="n">
        <v/>
      </c>
      <c r="RP15" t="n">
        <v/>
      </c>
      <c r="RQ15" t="n">
        <v/>
      </c>
      <c r="RR15" t="n">
        <v/>
      </c>
      <c r="RS15" t="n">
        <v/>
      </c>
      <c r="RT15" t="n">
        <v/>
      </c>
      <c r="RU15" t="n">
        <v/>
      </c>
      <c r="RV15" t="n">
        <v/>
      </c>
      <c r="RW15" t="n">
        <v/>
      </c>
      <c r="RX15" t="n">
        <v/>
      </c>
      <c r="RY15" t="n">
        <v/>
      </c>
      <c r="RZ15" t="n">
        <v/>
      </c>
      <c r="SA15" t="n">
        <v/>
      </c>
      <c r="SB15" t="n">
        <v/>
      </c>
      <c r="SC15" t="inlineStr">
        <is>
          <t>2-Dibuang ke sungai</t>
        </is>
      </c>
      <c r="SD15" t="n">
        <v/>
      </c>
      <c r="SE15" t="n">
        <v/>
      </c>
      <c r="SF15" t="n">
        <v/>
      </c>
      <c r="SG15" t="n">
        <v/>
      </c>
      <c r="SH15" t="n">
        <v/>
      </c>
      <c r="SI15" t="n">
        <v>0</v>
      </c>
      <c r="SJ15" t="n">
        <v>1</v>
      </c>
      <c r="SK15" t="n">
        <v>0</v>
      </c>
      <c r="SL15" t="n">
        <v>0</v>
      </c>
      <c r="SM15" t="n">
        <v/>
      </c>
      <c r="SN15" t="n">
        <v/>
      </c>
      <c r="SO15" t="n">
        <v/>
      </c>
      <c r="SP15" t="n">
        <v/>
      </c>
      <c r="SQ15" t="n">
        <v/>
      </c>
      <c r="SR15" t="n">
        <v/>
      </c>
      <c r="SS15" t="n">
        <v/>
      </c>
      <c r="ST15" t="n">
        <v/>
      </c>
      <c r="SU15" t="n">
        <v/>
      </c>
      <c r="SV15" t="n">
        <v/>
      </c>
      <c r="SW15" t="n">
        <v/>
      </c>
      <c r="SX15" t="n">
        <v/>
      </c>
      <c r="SY15" t="n">
        <v/>
      </c>
      <c r="SZ15" t="n">
        <v>12</v>
      </c>
      <c r="TA15" t="n">
        <v/>
      </c>
      <c r="TB15" t="n">
        <v/>
      </c>
      <c r="TC15" t="n">
        <v/>
      </c>
      <c r="TD15" t="n">
        <v/>
      </c>
      <c r="TE15" t="n">
        <v>15</v>
      </c>
      <c r="TF15" t="n">
        <v/>
      </c>
      <c r="TG15" t="n">
        <v/>
      </c>
      <c r="TH15" t="n">
        <v/>
      </c>
      <c r="TI15" t="n">
        <v/>
      </c>
      <c r="TJ15" t="n">
        <v/>
      </c>
      <c r="TK15" t="n">
        <v/>
      </c>
      <c r="TL15" t="n">
        <v/>
      </c>
      <c r="TM15" t="n">
        <v/>
      </c>
      <c r="TN15" t="n">
        <v/>
      </c>
      <c r="TO15" t="n">
        <v/>
      </c>
      <c r="TP15" t="n">
        <v/>
      </c>
      <c r="TQ15" t="n">
        <v/>
      </c>
      <c r="TR15" t="n">
        <v/>
      </c>
      <c r="TS15" t="n">
        <v/>
      </c>
      <c r="TT15" t="n">
        <v/>
      </c>
      <c r="TU15" t="n">
        <v/>
      </c>
      <c r="TV15" t="n">
        <v/>
      </c>
      <c r="TW15" t="n">
        <v/>
      </c>
      <c r="TX15" t="n">
        <v/>
      </c>
      <c r="TY15" t="n">
        <v/>
      </c>
      <c r="TZ15" t="n">
        <v/>
      </c>
      <c r="UA15" t="n">
        <v/>
      </c>
      <c r="UB15" t="n">
        <v/>
      </c>
      <c r="UC15" t="n">
        <v/>
      </c>
      <c r="UD15" t="n">
        <v/>
      </c>
      <c r="UE15" t="n">
        <v/>
      </c>
      <c r="UF15" t="n">
        <v/>
      </c>
      <c r="UG15" t="n">
        <v/>
      </c>
      <c r="UH15" t="n">
        <v/>
      </c>
      <c r="UI15" t="n">
        <v/>
      </c>
      <c r="UJ15" t="n">
        <v/>
      </c>
      <c r="UK15" t="n">
        <v/>
      </c>
      <c r="UL15" t="n">
        <v/>
      </c>
      <c r="UM15" t="n">
        <v/>
      </c>
      <c r="UN15" t="n">
        <v/>
      </c>
      <c r="UO15" t="n">
        <v/>
      </c>
      <c r="UP15" t="n">
        <v/>
      </c>
      <c r="UQ15" t="n">
        <v/>
      </c>
      <c r="UR15" t="n">
        <v/>
      </c>
      <c r="US15" t="n">
        <v/>
      </c>
      <c r="UT15" t="n">
        <v/>
      </c>
      <c r="UU15" t="n">
        <v/>
      </c>
      <c r="UV15" t="inlineStr">
        <is>
          <t>Pemberian pakan di kandang</t>
        </is>
      </c>
      <c r="UW15" t="n">
        <v/>
      </c>
      <c r="UX15" t="n">
        <v/>
      </c>
      <c r="UY15" t="n">
        <v/>
      </c>
      <c r="UZ15" t="n">
        <v/>
      </c>
      <c r="VA15" t="inlineStr">
        <is>
          <t>Penggembalaan terbuka</t>
        </is>
      </c>
      <c r="VB15" t="n">
        <v/>
      </c>
      <c r="VC15" t="n">
        <v/>
      </c>
      <c r="VD15" t="inlineStr">
        <is>
          <t>Sangat teratur (setiap hari)</t>
        </is>
      </c>
      <c r="VE15" t="n">
        <v/>
      </c>
      <c r="VF15" t="n">
        <v/>
      </c>
      <c r="VG15" t="n">
        <v/>
      </c>
      <c r="VH15" t="n">
        <v/>
      </c>
      <c r="VI15" t="n">
        <v/>
      </c>
      <c r="VJ15" t="n">
        <v/>
      </c>
      <c r="VK15" t="n">
        <v/>
      </c>
      <c r="VL15" t="inlineStr">
        <is>
          <t>Sangat sering (&gt;1 kali sehari)</t>
        </is>
      </c>
      <c r="VM15" t="n">
        <v/>
      </c>
      <c r="VN15" t="n">
        <v/>
      </c>
      <c r="VO15" t="n">
        <v/>
      </c>
      <c r="VP15" t="n">
        <v/>
      </c>
      <c r="VQ15" t="n">
        <v/>
      </c>
      <c r="VR15" t="n">
        <v/>
      </c>
      <c r="VS15" t="n">
        <v/>
      </c>
      <c r="VT15" t="n">
        <v/>
      </c>
      <c r="VU15" t="n">
        <v/>
      </c>
      <c r="VV15" t="n">
        <v/>
      </c>
      <c r="VW15" t="n">
        <v/>
      </c>
      <c r="VX15" t="n">
        <v/>
      </c>
      <c r="VY15" t="n">
        <v/>
      </c>
      <c r="VZ15" t="n">
        <v/>
      </c>
      <c r="WA15" t="n">
        <v/>
      </c>
      <c r="WB15" t="n">
        <v/>
      </c>
      <c r="WC15" t="n">
        <v/>
      </c>
      <c r="WD15" t="n">
        <v/>
      </c>
      <c r="WE15" t="n">
        <v/>
      </c>
      <c r="WF15" t="inlineStr">
        <is>
          <t>6-Digester biogas</t>
        </is>
      </c>
      <c r="WG15" t="n">
        <v/>
      </c>
      <c r="WH15" t="n">
        <v/>
      </c>
      <c r="WI15" t="n">
        <v/>
      </c>
      <c r="WJ15" t="n">
        <v/>
      </c>
      <c r="WK15" t="n">
        <v>0</v>
      </c>
      <c r="WL15" t="n">
        <v>0</v>
      </c>
      <c r="WM15" t="n">
        <v>0</v>
      </c>
      <c r="WN15" t="n">
        <v>0</v>
      </c>
      <c r="WO15" t="n">
        <v>0</v>
      </c>
      <c r="WP15" t="n">
        <v>1</v>
      </c>
      <c r="WQ15" t="n">
        <v>0</v>
      </c>
      <c r="WR15" t="n">
        <v>0</v>
      </c>
      <c r="WS15" t="n">
        <v/>
      </c>
      <c r="WT15" t="n">
        <v/>
      </c>
      <c r="WU15" t="n">
        <v/>
      </c>
      <c r="WV15" t="n">
        <v/>
      </c>
      <c r="WW15" t="n">
        <v/>
      </c>
      <c r="WX15" t="n">
        <v/>
      </c>
      <c r="WY15" t="n">
        <v/>
      </c>
      <c r="WZ15" t="n">
        <v/>
      </c>
      <c r="XA15" t="n">
        <v/>
      </c>
      <c r="XB15" t="n">
        <v/>
      </c>
      <c r="XC15" t="n">
        <v/>
      </c>
      <c r="XD15" t="n">
        <v/>
      </c>
      <c r="XE15" t="n">
        <v/>
      </c>
      <c r="XF15" t="n">
        <v/>
      </c>
      <c r="XG15" t="n">
        <v/>
      </c>
      <c r="XH15" t="n">
        <v/>
      </c>
      <c r="XI15" t="n">
        <v/>
      </c>
      <c r="XJ15" t="n">
        <v/>
      </c>
      <c r="XK15" t="n">
        <v/>
      </c>
      <c r="XL15" t="n">
        <v/>
      </c>
      <c r="XM15" t="n">
        <v/>
      </c>
      <c r="XN15" t="n">
        <v/>
      </c>
      <c r="XO15" t="n">
        <v/>
      </c>
      <c r="XP15" t="n">
        <v/>
      </c>
      <c r="XQ15" t="n">
        <v/>
      </c>
      <c r="XR15" t="n">
        <v/>
      </c>
      <c r="XS15" t="n">
        <v/>
      </c>
      <c r="XT15" t="n">
        <v/>
      </c>
      <c r="XU15" t="n">
        <v/>
      </c>
      <c r="XV15" t="n">
        <v/>
      </c>
      <c r="XW15" t="n">
        <v/>
      </c>
      <c r="XX15" t="n">
        <v/>
      </c>
      <c r="XY15" t="n">
        <v/>
      </c>
      <c r="XZ15" t="n">
        <v/>
      </c>
      <c r="YA15" t="n">
        <v/>
      </c>
      <c r="YB15" t="n">
        <v/>
      </c>
      <c r="YC15" t="n">
        <v/>
      </c>
      <c r="YD15" t="n">
        <v/>
      </c>
      <c r="YE15" t="n">
        <v/>
      </c>
      <c r="YF15" t="n">
        <v/>
      </c>
      <c r="YG15" t="n">
        <v/>
      </c>
      <c r="YH15" t="n">
        <v/>
      </c>
      <c r="YI15" t="n">
        <v/>
      </c>
      <c r="YJ15" t="n">
        <v/>
      </c>
      <c r="YK15" t="n">
        <v/>
      </c>
      <c r="YL15" t="n">
        <v/>
      </c>
      <c r="YM15" t="n">
        <v/>
      </c>
      <c r="YN15" t="inlineStr">
        <is>
          <t>8-Dibiarkan tersebar di ladang penggembalaan</t>
        </is>
      </c>
      <c r="YO15" t="n">
        <v/>
      </c>
      <c r="YP15" t="n">
        <v/>
      </c>
      <c r="YQ15" t="n">
        <v/>
      </c>
      <c r="YR15" t="n">
        <v/>
      </c>
      <c r="YS15" t="n">
        <v>0</v>
      </c>
      <c r="YT15" t="n">
        <v>0</v>
      </c>
      <c r="YU15" t="n">
        <v>0</v>
      </c>
      <c r="YV15" t="n">
        <v>0</v>
      </c>
      <c r="YW15" t="n">
        <v>0</v>
      </c>
      <c r="YX15" t="n">
        <v>0</v>
      </c>
      <c r="YY15" t="n">
        <v>0</v>
      </c>
      <c r="YZ15" t="n">
        <v>1</v>
      </c>
      <c r="ZA15" t="n">
        <v/>
      </c>
      <c r="ZB15" t="n">
        <v/>
      </c>
      <c r="ZC15" t="n">
        <v/>
      </c>
      <c r="ZD15" t="n">
        <v/>
      </c>
      <c r="ZE15" t="n">
        <v/>
      </c>
      <c r="ZF15" t="n">
        <v/>
      </c>
      <c r="ZG15" t="n">
        <v/>
      </c>
      <c r="ZH15" t="n">
        <v/>
      </c>
      <c r="ZI15" t="n">
        <v/>
      </c>
      <c r="ZJ15" t="n">
        <v/>
      </c>
      <c r="ZK15" t="n">
        <v/>
      </c>
      <c r="ZL15" t="n">
        <v/>
      </c>
      <c r="ZM15" t="n">
        <v/>
      </c>
      <c r="ZN15" t="n">
        <v/>
      </c>
      <c r="ZO15" t="n">
        <v>50</v>
      </c>
      <c r="ZP15" t="n">
        <v/>
      </c>
      <c r="ZQ15" t="n">
        <v/>
      </c>
      <c r="ZR15" t="n">
        <v/>
      </c>
      <c r="ZS15" t="n">
        <v/>
      </c>
      <c r="ZT15" t="n">
        <v/>
      </c>
      <c r="ZU15" t="n">
        <v/>
      </c>
      <c r="ZV15" t="n">
        <v/>
      </c>
      <c r="ZW15" t="n">
        <v>3</v>
      </c>
      <c r="ZX15" t="n">
        <v/>
      </c>
      <c r="ZY15" t="n">
        <v/>
      </c>
      <c r="ZZ15" t="n">
        <v/>
      </c>
      <c r="AAA15" t="n">
        <v/>
      </c>
      <c r="AAB15" t="n">
        <v>2</v>
      </c>
      <c r="AAC15" t="n">
        <v/>
      </c>
      <c r="AAD15" t="n">
        <v/>
      </c>
      <c r="AAE15" t="inlineStr">
        <is>
          <t>Pakan segar (misal: rumput)</t>
        </is>
      </c>
      <c r="AAF15" t="n">
        <v/>
      </c>
      <c r="AAG15" t="n">
        <v/>
      </c>
      <c r="AAH15" t="n">
        <v/>
      </c>
      <c r="AAI15" t="n">
        <v/>
      </c>
      <c r="AAJ15" t="inlineStr">
        <is>
          <t>Pakan kering (misal: konsentrat, silase, pelet)</t>
        </is>
      </c>
      <c r="AAK15" t="n">
        <v/>
      </c>
      <c r="AAL15" t="inlineStr">
        <is>
          <t>Tidak</t>
        </is>
      </c>
      <c r="AAM15" t="n">
        <v/>
      </c>
      <c r="AAN15" t="n">
        <v/>
      </c>
      <c r="AAO15" t="n">
        <v/>
      </c>
      <c r="AAP15" t="n">
        <v/>
      </c>
      <c r="AAQ15" t="n">
        <v/>
      </c>
      <c r="AAR15" t="inlineStr">
        <is>
          <t>Tidak</t>
        </is>
      </c>
      <c r="AAS15" t="inlineStr">
        <is>
          <t>Tidak mengetahui</t>
        </is>
      </c>
      <c r="AAT15" t="inlineStr">
        <is>
          <t>Dibuang ke selokan</t>
        </is>
      </c>
      <c r="AAU15" t="n">
        <v>0</v>
      </c>
      <c r="AAV15" t="n">
        <v>0</v>
      </c>
      <c r="AAW15" t="n">
        <v>0</v>
      </c>
      <c r="AAX15" t="n">
        <v>0</v>
      </c>
      <c r="AAY15" t="n">
        <v>0</v>
      </c>
      <c r="AAZ15" t="n">
        <v>0</v>
      </c>
      <c r="ABA15" t="n">
        <v>1</v>
      </c>
      <c r="ABB15" t="n">
        <v/>
      </c>
      <c r="ABC15" t="n">
        <v/>
      </c>
      <c r="ABD15" t="n">
        <v/>
      </c>
      <c r="ABE15" t="n">
        <v/>
      </c>
      <c r="ABF15" t="n">
        <v/>
      </c>
      <c r="ABG15" t="n">
        <v/>
      </c>
      <c r="ABH15" t="n">
        <v/>
      </c>
      <c r="ABI15" t="n">
        <v/>
      </c>
      <c r="ABJ15" t="n">
        <v/>
      </c>
      <c r="ABK15" t="n">
        <v/>
      </c>
      <c r="ABL15" t="n">
        <v/>
      </c>
      <c r="ABM15" t="n">
        <v/>
      </c>
      <c r="ABN15" t="n">
        <v/>
      </c>
      <c r="ABO15" t="n">
        <v/>
      </c>
      <c r="ABP15" t="n">
        <v/>
      </c>
      <c r="ABQ15" t="n">
        <v/>
      </c>
      <c r="ABR15" t="n">
        <v/>
      </c>
      <c r="ABS15" t="n">
        <v/>
      </c>
      <c r="ABT15" t="n">
        <v/>
      </c>
      <c r="ABU15" t="n">
        <v/>
      </c>
      <c r="ABV15" t="n">
        <v/>
      </c>
      <c r="ABW15" t="n">
        <v/>
      </c>
      <c r="ABX15" t="n">
        <v/>
      </c>
      <c r="ABY15" t="n">
        <v/>
      </c>
      <c r="ABZ15" t="n">
        <v/>
      </c>
      <c r="ACA15" t="n">
        <v/>
      </c>
      <c r="ACB15" t="n">
        <v/>
      </c>
      <c r="ACC15" t="n">
        <v/>
      </c>
      <c r="ACD15" t="n">
        <v/>
      </c>
      <c r="ACE15" t="inlineStr">
        <is>
          <t>Tidak</t>
        </is>
      </c>
      <c r="ACF15" t="n">
        <v/>
      </c>
      <c r="ACG15" t="n">
        <v/>
      </c>
      <c r="ACH15" t="n">
        <v/>
      </c>
      <c r="ACI15" t="n">
        <v/>
      </c>
      <c r="ACJ15" t="n">
        <v/>
      </c>
      <c r="ACK15" t="inlineStr">
        <is>
          <t>Tidak punya waktu mengumpulkannya Belum tau bahwa bioslurry bagus untuk pupuk</t>
        </is>
      </c>
      <c r="ACL15" t="n">
        <v>0</v>
      </c>
      <c r="ACM15" t="n">
        <v>0</v>
      </c>
      <c r="ACN15" t="n">
        <v>1</v>
      </c>
      <c r="ACO15" t="n">
        <v>0</v>
      </c>
      <c r="ACP15" t="n">
        <v>1</v>
      </c>
      <c r="ACQ15" t="n">
        <v>0</v>
      </c>
      <c r="ACR15" t="n">
        <v>0</v>
      </c>
      <c r="ACS15" t="n">
        <v/>
      </c>
      <c r="ACT15" t="inlineStr">
        <is>
          <t>Tidak ada informasi tambahan mengenai sumber bahan baku biogas</t>
        </is>
      </c>
      <c r="ACU15" t="inlineStr">
        <is>
          <t>Manfaat cukup signifikan, terasa di kehidupan sehari-hari</t>
        </is>
      </c>
      <c r="ACV15" t="inlineStr">
        <is>
          <t>Berkurang</t>
        </is>
      </c>
      <c r="ACW15" t="inlineStr">
        <is>
          <t>Anggota keluarga - Perempuan dewasa</t>
        </is>
      </c>
      <c r="ACX15" t="inlineStr">
        <is>
          <t>Setuju</t>
        </is>
      </c>
      <c r="ACY15" t="inlineStr">
        <is>
          <t>Anggota keluarga - Laki-laki dewasa Anggota keluarga - Perempuan dewasa</t>
        </is>
      </c>
      <c r="ACZ15" t="n">
        <v>1</v>
      </c>
      <c r="ADA15" t="n">
        <v>1</v>
      </c>
      <c r="ADB15" t="n">
        <v>0</v>
      </c>
      <c r="ADC15" t="n">
        <v>0</v>
      </c>
      <c r="ADD15" t="inlineStr">
        <is>
          <t>Sangat puas</t>
        </is>
      </c>
      <c r="ADE15" t="inlineStr">
        <is>
          <t>Puas</t>
        </is>
      </c>
      <c r="ADF15" t="inlineStr">
        <is>
          <t>Puas</t>
        </is>
      </c>
      <c r="ADG15" t="inlineStr">
        <is>
          <t>Puas</t>
        </is>
      </c>
      <c r="ADH15" t="inlineStr">
        <is>
          <t>Tidak</t>
        </is>
      </c>
      <c r="ADI15" t="n">
        <v/>
      </c>
      <c r="ADJ15" t="inlineStr">
        <is>
          <t>Puas</t>
        </is>
      </c>
      <c r="ADK15" t="n">
        <v/>
      </c>
      <c r="ADL15" t="n">
        <v/>
      </c>
      <c r="ADM15" t="n">
        <v/>
      </c>
      <c r="ADN15" t="n">
        <v/>
      </c>
      <c r="ADO15" t="n">
        <v/>
      </c>
      <c r="ADP15" t="n">
        <v/>
      </c>
      <c r="ADQ15" t="n">
        <v/>
      </c>
      <c r="ADR15" t="n">
        <v/>
      </c>
      <c r="ADS15" t="n">
        <v/>
      </c>
      <c r="ADT15" t="n">
        <v/>
      </c>
      <c r="ADU15" t="inlineStr">
        <is>
          <t>Menghubungi CPO atau pendamping</t>
        </is>
      </c>
      <c r="ADV15" t="n">
        <v>0</v>
      </c>
      <c r="ADW15" t="n">
        <v>0</v>
      </c>
      <c r="ADX15" t="n">
        <v>0</v>
      </c>
      <c r="ADY15" t="n">
        <v>0</v>
      </c>
      <c r="ADZ15" t="n">
        <v>1</v>
      </c>
      <c r="AEA15" t="n">
        <v>0</v>
      </c>
      <c r="AEB15" t="n">
        <v>0</v>
      </c>
      <c r="AEC15" t="n">
        <v>0</v>
      </c>
      <c r="AED15" t="n">
        <v/>
      </c>
      <c r="AEE15" t="inlineStr">
        <is>
          <t>Laki-laki dewasa</t>
        </is>
      </c>
      <c r="AEF15" t="n">
        <v/>
      </c>
      <c r="AEG15" t="inlineStr">
        <is>
          <t>Menelepon atau WA langsung</t>
        </is>
      </c>
      <c r="AEH15" t="n">
        <v/>
      </c>
      <c r="AEI15" t="inlineStr">
        <is>
          <t>Subsidi ditingkatkan</t>
        </is>
      </c>
      <c r="AEJ15" t="inlineStr">
        <is>
          <t>Ya, selalu</t>
        </is>
      </c>
      <c r="AEK15" t="inlineStr">
        <is>
          <t>Pengurangan pengeluaran rumah tangga (bahan bakar minyak, pupuk, dll.) Lebih mudah mendapatkan energi Pasokan energi yang andal Memasak lebih cepat Lebih aman Pengurangan waktu dan tenaga Peningkatan kebersihan kandang ternak Dapur lebih bersih dan bebas asap Dapat dibayar melalui skema kredit Mendapatkan subsidi</t>
        </is>
      </c>
      <c r="AEL15" t="n">
        <v>1</v>
      </c>
      <c r="AEM15" t="n">
        <v>1</v>
      </c>
      <c r="AEN15" t="n">
        <v>1</v>
      </c>
      <c r="AEO15" t="n">
        <v>1</v>
      </c>
      <c r="AEP15" t="n">
        <v>1</v>
      </c>
      <c r="AEQ15" t="n">
        <v>1</v>
      </c>
      <c r="AER15" t="n">
        <v>1</v>
      </c>
      <c r="AES15" t="n">
        <v>0</v>
      </c>
      <c r="AET15" t="n">
        <v>1</v>
      </c>
      <c r="AEU15" t="n">
        <v>1</v>
      </c>
      <c r="AEV15" t="n">
        <v>1</v>
      </c>
      <c r="AEW15" t="n">
        <v>0</v>
      </c>
      <c r="AEX15" t="n">
        <v/>
      </c>
      <c r="AEY15" t="inlineStr">
        <is>
          <t>Meningkatkan kesehatan keluarga</t>
        </is>
      </c>
      <c r="AEZ15" t="n">
        <v/>
      </c>
      <c r="AFA15" t="inlineStr">
        <is>
          <t>Koperasi</t>
        </is>
      </c>
      <c r="AFB15" t="n">
        <v/>
      </c>
      <c r="AFC15" t="inlineStr">
        <is>
          <t>1768886300045.jpg</t>
        </is>
      </c>
      <c r="AFD15" t="inlineStr">
        <is>
          <t>https://kf.kobotoolbox.org/api/v2/assets/avstPQqLr3Ab3ZdcVTXZ6f/data/651937563/attachments/attW5dowRC82nCDWDUEETuKc/</t>
        </is>
      </c>
      <c r="AFE15" t="inlineStr">
        <is>
          <t>1768886305094.jpg</t>
        </is>
      </c>
      <c r="AFF15" t="inlineStr">
        <is>
          <t>https://kf.kobotoolbox.org/api/v2/assets/avstPQqLr3Ab3ZdcVTXZ6f/data/651937563/attachments/attaC6TYghz5k8miyWyrnWLb/</t>
        </is>
      </c>
      <c r="AFG15" t="inlineStr">
        <is>
          <t>Solihin</t>
        </is>
      </c>
      <c r="AFH15" t="n">
        <v/>
      </c>
      <c r="AFI15" t="inlineStr">
        <is>
          <t>Tidak ada</t>
        </is>
      </c>
    </row>
    <row r="16">
      <c r="A16" s="93" t="n">
        <v>46070</v>
      </c>
      <c r="B16" s="93" t="n">
        <v>46072</v>
      </c>
      <c r="C16" t="inlineStr">
        <is>
          <t>solihin</t>
        </is>
      </c>
      <c r="D16" t="inlineStr">
        <is>
          <t>ertini. / muksin</t>
        </is>
      </c>
      <c r="E16" t="n">
        <v>81359539773</v>
      </c>
      <c r="F16" t="inlineStr">
        <is>
          <t>-7.8631195 112.8198595 967.7999877929688 87.6</t>
        </is>
      </c>
      <c r="G16" t="n">
        <v>-7.8631195</v>
      </c>
      <c r="H16" t="n">
        <v>112.8198595</v>
      </c>
      <c r="I16" t="n">
        <v>967.7999878000001</v>
      </c>
      <c r="J16" t="n">
        <v>87.59999999999999</v>
      </c>
      <c r="K16" t="n">
        <v>0</v>
      </c>
      <c r="L16" t="inlineStr">
        <is>
          <t>-7.8623342 112.820616 968.0 82.6</t>
        </is>
      </c>
      <c r="M16" t="n">
        <v>-7.8623342</v>
      </c>
      <c r="N16" t="n">
        <v>112.820616</v>
      </c>
      <c r="O16" t="n">
        <v>968</v>
      </c>
      <c r="P16" t="n">
        <v>82.59999999999999</v>
      </c>
      <c r="Q16" t="n">
        <v>0</v>
      </c>
      <c r="R16" t="inlineStr">
        <is>
          <t>Jawa Timur</t>
        </is>
      </c>
      <c r="S16" t="n">
        <v>0</v>
      </c>
      <c r="T16" t="n">
        <v>0</v>
      </c>
      <c r="U16" t="n">
        <v>0</v>
      </c>
      <c r="V16" t="n">
        <v>0</v>
      </c>
      <c r="W16" t="n">
        <v>0</v>
      </c>
      <c r="X16" t="n">
        <v>1</v>
      </c>
      <c r="Y16" t="n">
        <v>0</v>
      </c>
      <c r="Z16" t="n">
        <v>0</v>
      </c>
      <c r="AA16" t="n">
        <v>0</v>
      </c>
      <c r="AB16" t="n">
        <v>0</v>
      </c>
      <c r="AC16" t="inlineStr">
        <is>
          <t>PASURUAN</t>
        </is>
      </c>
      <c r="AD16" t="inlineStr">
        <is>
          <t>TUTUR</t>
        </is>
      </c>
      <c r="AE16" t="inlineStr">
        <is>
          <t>KALIPUCANG</t>
        </is>
      </c>
      <c r="AF16" t="inlineStr">
        <is>
          <t>CV KTM MALANG</t>
        </is>
      </c>
      <c r="AG16" t="inlineStr">
        <is>
          <t>KTP0196</t>
        </is>
      </c>
      <c r="AH16" t="n">
        <v>9</v>
      </c>
      <c r="AI16" t="inlineStr">
        <is>
          <t>VPA2</t>
        </is>
      </c>
      <c r="AJ16" t="inlineStr">
        <is>
          <t>Tidak aktif</t>
        </is>
      </c>
      <c r="AK16" t="n">
        <v>43</v>
      </c>
      <c r="AL16" t="inlineStr">
        <is>
          <t>Perempuan</t>
        </is>
      </c>
      <c r="AM16" t="inlineStr">
        <is>
          <t>Sudah menikah</t>
        </is>
      </c>
      <c r="AN16" t="inlineStr">
        <is>
          <t>SMP/Sederajat</t>
        </is>
      </c>
      <c r="AO16" t="inlineStr">
        <is>
          <t>Peternak</t>
        </is>
      </c>
      <c r="AP16" t="n">
        <v>0</v>
      </c>
      <c r="AQ16" t="n">
        <v>1</v>
      </c>
      <c r="AR16" t="n">
        <v>0</v>
      </c>
      <c r="AS16" t="n">
        <v>0</v>
      </c>
      <c r="AT16" t="n">
        <v>0</v>
      </c>
      <c r="AU16" t="n">
        <v>0</v>
      </c>
      <c r="AV16" t="n">
        <v>0</v>
      </c>
      <c r="AW16" t="n">
        <v>0</v>
      </c>
      <c r="AX16" t="n">
        <v/>
      </c>
      <c r="AY16" t="inlineStr">
        <is>
          <t>Petani</t>
        </is>
      </c>
      <c r="AZ16" t="n">
        <v>1</v>
      </c>
      <c r="BA16" t="n">
        <v>0</v>
      </c>
      <c r="BB16" t="n">
        <v>0</v>
      </c>
      <c r="BC16" t="n">
        <v>0</v>
      </c>
      <c r="BD16" t="n">
        <v>0</v>
      </c>
      <c r="BE16" t="n">
        <v>0</v>
      </c>
      <c r="BF16" t="n">
        <v>0</v>
      </c>
      <c r="BG16" t="n">
        <v>0</v>
      </c>
      <c r="BH16" t="n">
        <v/>
      </c>
      <c r="BI16" t="inlineStr">
        <is>
          <t>Rp1.500.000 - Rp2.500.000</t>
        </is>
      </c>
      <c r="BJ16" t="n">
        <v>0</v>
      </c>
      <c r="BK16" t="n">
        <v>2</v>
      </c>
      <c r="BL16" t="n">
        <v>0</v>
      </c>
      <c r="BM16" t="n">
        <v>0</v>
      </c>
      <c r="BN16" t="inlineStr">
        <is>
          <t>Milik sendiri</t>
        </is>
      </c>
      <c r="BO16" t="inlineStr">
        <is>
          <t>Permanen (dinding bata dan semen)</t>
        </is>
      </c>
      <c r="BP16" t="n">
        <v>1</v>
      </c>
      <c r="BQ16" t="n">
        <v>0</v>
      </c>
      <c r="BR16" t="n">
        <v>0</v>
      </c>
      <c r="BS16" t="n">
        <v>0</v>
      </c>
      <c r="BT16" t="n">
        <v>0</v>
      </c>
      <c r="BU16" t="n">
        <v/>
      </c>
      <c r="BV16" t="inlineStr">
        <is>
          <t>Keramik/ubin</t>
        </is>
      </c>
      <c r="BW16" t="n">
        <v>0</v>
      </c>
      <c r="BX16" t="n">
        <v>0</v>
      </c>
      <c r="BY16" t="n">
        <v>1</v>
      </c>
      <c r="BZ16" t="n">
        <v>0</v>
      </c>
      <c r="CA16" t="n">
        <v>0</v>
      </c>
      <c r="CB16" t="n">
        <v/>
      </c>
      <c r="CC16" t="inlineStr">
        <is>
          <t>Genting Asbes</t>
        </is>
      </c>
      <c r="CD16" t="n">
        <v>1</v>
      </c>
      <c r="CE16" t="n">
        <v>0</v>
      </c>
      <c r="CF16" t="n">
        <v>0</v>
      </c>
      <c r="CG16" t="n">
        <v>0</v>
      </c>
      <c r="CH16" t="n">
        <v>0</v>
      </c>
      <c r="CI16" t="n">
        <v>1</v>
      </c>
      <c r="CJ16" t="n">
        <v>0</v>
      </c>
      <c r="CK16" t="n">
        <v/>
      </c>
      <c r="CL16" t="inlineStr">
        <is>
          <t>Ya</t>
        </is>
      </c>
      <c r="CM16" t="n">
        <v>2017</v>
      </c>
      <c r="CN16" t="inlineStr">
        <is>
          <t>Fixed-Dome (Kubah Tetap)</t>
        </is>
      </c>
      <c r="CO16" t="inlineStr">
        <is>
          <t>8 m³ (6-7 ekor sapi, ±6,5 jam memasak/hari, ±65 kg slurry/hari)</t>
        </is>
      </c>
      <c r="CP16" t="inlineStr">
        <is>
          <t>Anggota keluarga - laki-laki Anggota keluarga - perempuan dewasa</t>
        </is>
      </c>
      <c r="CQ16" t="n">
        <v>0</v>
      </c>
      <c r="CR16" t="n">
        <v>0</v>
      </c>
      <c r="CS16" t="n">
        <v>0</v>
      </c>
      <c r="CT16" t="n">
        <v>0</v>
      </c>
      <c r="CU16" t="n">
        <v>1</v>
      </c>
      <c r="CV16" t="n">
        <v>1</v>
      </c>
      <c r="CW16" t="n">
        <v>0</v>
      </c>
      <c r="CX16" t="n">
        <v>0</v>
      </c>
      <c r="CY16" t="inlineStr">
        <is>
          <t>Anggota keluarga - laki-laki Anggota keluarga - perempuan dewasa</t>
        </is>
      </c>
      <c r="CZ16" t="n">
        <v>1</v>
      </c>
      <c r="DA16" t="n">
        <v>1</v>
      </c>
      <c r="DB16" t="n">
        <v>0</v>
      </c>
      <c r="DC16" t="n">
        <v/>
      </c>
      <c r="DD16" t="inlineStr">
        <is>
          <t>Anggota keluarga - laki-laki Anggota keluarga - perempuan dewasa</t>
        </is>
      </c>
      <c r="DE16" t="n">
        <v>1</v>
      </c>
      <c r="DF16" t="n">
        <v>1</v>
      </c>
      <c r="DG16" t="n">
        <v>0</v>
      </c>
      <c r="DH16" t="n">
        <v>0</v>
      </c>
      <c r="DI16" t="n">
        <v/>
      </c>
      <c r="DJ16" t="inlineStr">
        <is>
          <t>Anggota keluarga - laki-laki CPO atau pendamping</t>
        </is>
      </c>
      <c r="DK16" t="n">
        <v>1</v>
      </c>
      <c r="DL16" t="n">
        <v>0</v>
      </c>
      <c r="DM16" t="n">
        <v>1</v>
      </c>
      <c r="DN16" t="n">
        <v>0</v>
      </c>
      <c r="DO16" t="n">
        <v/>
      </c>
      <c r="DP16" t="inlineStr">
        <is>
          <t>Tidak berfungsi sama sekali</t>
        </is>
      </c>
      <c r="DQ16" t="inlineStr">
        <is>
          <t>&gt;1 tahun yang lalu</t>
        </is>
      </c>
      <c r="DR16" t="inlineStr">
        <is>
          <t>Lainnya</t>
        </is>
      </c>
      <c r="DS16" t="inlineStr">
        <is>
          <t>kendala tata letak dan tidak ada pihak yang mengelola</t>
        </is>
      </c>
      <c r="DT16" t="n">
        <v/>
      </c>
      <c r="DU16" t="n">
        <v/>
      </c>
      <c r="DV16" t="n">
        <v/>
      </c>
      <c r="DW16" t="n">
        <v/>
      </c>
      <c r="DX16" t="n">
        <v/>
      </c>
      <c r="DY16" t="n">
        <v/>
      </c>
      <c r="DZ16" t="n">
        <v/>
      </c>
      <c r="EA16" t="n">
        <v/>
      </c>
      <c r="EB16" t="n">
        <v/>
      </c>
      <c r="EC16" t="n">
        <v/>
      </c>
      <c r="ED16" t="n">
        <v/>
      </c>
      <c r="EE16" t="n">
        <v/>
      </c>
      <c r="EF16" t="n">
        <v/>
      </c>
      <c r="EG16" t="n">
        <v/>
      </c>
      <c r="EH16" t="n">
        <v/>
      </c>
      <c r="EI16" t="inlineStr">
        <is>
          <t>Lainnya</t>
        </is>
      </c>
      <c r="EJ16" t="n">
        <v>0</v>
      </c>
      <c r="EK16" t="n">
        <v>0</v>
      </c>
      <c r="EL16" t="n">
        <v>0</v>
      </c>
      <c r="EM16" t="n">
        <v>0</v>
      </c>
      <c r="EN16" t="n">
        <v>1</v>
      </c>
      <c r="EO16" t="inlineStr">
        <is>
          <t>Tidak ada yang mengelola</t>
        </is>
      </c>
      <c r="EP16" t="inlineStr">
        <is>
          <t>Ya, cukup jelas dan mudah diikuti</t>
        </is>
      </c>
      <c r="EQ16" t="inlineStr">
        <is>
          <t>Bukan pelatihan</t>
        </is>
      </c>
      <c r="ER16" t="inlineStr">
        <is>
          <t>Pegawai koperasi Lainnya</t>
        </is>
      </c>
      <c r="ES16" t="n">
        <v>0</v>
      </c>
      <c r="ET16" t="n">
        <v>0</v>
      </c>
      <c r="EU16" t="n">
        <v>1</v>
      </c>
      <c r="EV16" t="n">
        <v>1</v>
      </c>
      <c r="EW16" t="inlineStr">
        <is>
          <t>Tukang</t>
        </is>
      </c>
      <c r="EX16" t="inlineStr">
        <is>
          <t>Anggota keluarga - Laki-laki Anggota keluarga - Perempuan dewasa</t>
        </is>
      </c>
      <c r="EY16" t="n">
        <v>1</v>
      </c>
      <c r="EZ16" t="n">
        <v>1</v>
      </c>
      <c r="FA16" t="n">
        <v>0</v>
      </c>
      <c r="FB16" t="n">
        <v/>
      </c>
      <c r="FC16" t="inlineStr">
        <is>
          <t>Setiap hari</t>
        </is>
      </c>
      <c r="FD16" t="n">
        <v/>
      </c>
      <c r="FE16" t="inlineStr">
        <is>
          <t>Mengetahui</t>
        </is>
      </c>
      <c r="FF16" t="inlineStr">
        <is>
          <t>Selalu (setiap hari)</t>
        </is>
      </c>
      <c r="FG16" t="inlineStr">
        <is>
          <t>Mengetahui</t>
        </is>
      </c>
      <c r="FH16" t="inlineStr">
        <is>
          <t>Jarang (setiap bulan atau lebih)</t>
        </is>
      </c>
      <c r="FI16" t="inlineStr">
        <is>
          <t>Mengetahui</t>
        </is>
      </c>
      <c r="FJ16" t="inlineStr">
        <is>
          <t>Selalu (setiap hari)</t>
        </is>
      </c>
      <c r="FK16" t="inlineStr">
        <is>
          <t>Mengetahui</t>
        </is>
      </c>
      <c r="FL16" t="inlineStr">
        <is>
          <t>Jarang (setiap bulan atau lebih)</t>
        </is>
      </c>
      <c r="FM16" t="inlineStr">
        <is>
          <t>Mengetahui</t>
        </is>
      </c>
      <c r="FN16" t="inlineStr">
        <is>
          <t>Jarang (setiap bulan atau lebih)</t>
        </is>
      </c>
      <c r="FO16" t="inlineStr">
        <is>
          <t>Mengetahui</t>
        </is>
      </c>
      <c r="FP16" t="inlineStr">
        <is>
          <t>Jarang (setiap bulan atau lebih)</t>
        </is>
      </c>
      <c r="FQ16" t="inlineStr">
        <is>
          <t>Mengetahui</t>
        </is>
      </c>
      <c r="FR16" t="inlineStr">
        <is>
          <t>Ya</t>
        </is>
      </c>
      <c r="FS16" t="inlineStr">
        <is>
          <t>Mengetahui</t>
        </is>
      </c>
      <c r="FT16" t="inlineStr">
        <is>
          <t>Ya, selalu</t>
        </is>
      </c>
      <c r="FU16" t="inlineStr">
        <is>
          <t>Laki-laki dewasa Perempuan dewasa</t>
        </is>
      </c>
      <c r="FV16" t="n">
        <v>1</v>
      </c>
      <c r="FW16" t="n">
        <v>1</v>
      </c>
      <c r="FX16" t="n">
        <v>0</v>
      </c>
      <c r="FY16" t="n">
        <v>0</v>
      </c>
      <c r="FZ16" t="inlineStr">
        <is>
          <t>Memahami</t>
        </is>
      </c>
      <c r="GA16" t="inlineStr">
        <is>
          <t>Lainnya CPO</t>
        </is>
      </c>
      <c r="GB16" t="n">
        <v>1</v>
      </c>
      <c r="GC16" t="n">
        <v>0</v>
      </c>
      <c r="GD16" t="n">
        <v>0</v>
      </c>
      <c r="GE16" t="n">
        <v>1</v>
      </c>
      <c r="GF16" t="inlineStr">
        <is>
          <t>Tukang</t>
        </is>
      </c>
      <c r="GG16" t="inlineStr">
        <is>
          <t>Sering</t>
        </is>
      </c>
      <c r="GH16" t="inlineStr">
        <is>
          <t>Tidak</t>
        </is>
      </c>
      <c r="GI16" t="n">
        <v/>
      </c>
      <c r="GJ16" t="n">
        <v/>
      </c>
      <c r="GK16" t="n">
        <v/>
      </c>
      <c r="GL16" t="n">
        <v/>
      </c>
      <c r="GM16" t="n">
        <v/>
      </c>
      <c r="GN16" t="n">
        <v/>
      </c>
      <c r="GO16" t="n">
        <v/>
      </c>
      <c r="GP16" t="inlineStr">
        <is>
          <t>Penuh (100%)</t>
        </is>
      </c>
      <c r="GQ16" t="inlineStr">
        <is>
          <t>Kayu bakar LPG</t>
        </is>
      </c>
      <c r="GR16" t="n">
        <v>1</v>
      </c>
      <c r="GS16" t="n">
        <v>1</v>
      </c>
      <c r="GT16" t="n">
        <v>0</v>
      </c>
      <c r="GU16" t="n">
        <v>0</v>
      </c>
      <c r="GV16" t="n">
        <v>0</v>
      </c>
      <c r="GW16" t="n">
        <v>0</v>
      </c>
      <c r="GX16" t="n">
        <v>0</v>
      </c>
      <c r="GY16" t="n">
        <v/>
      </c>
      <c r="GZ16" t="inlineStr">
        <is>
          <t>Ya</t>
        </is>
      </c>
      <c r="HA16" t="n">
        <v/>
      </c>
      <c r="HB16" t="n">
        <v/>
      </c>
      <c r="HC16" t="n">
        <v/>
      </c>
      <c r="HD16" t="n">
        <v/>
      </c>
      <c r="HE16" t="n">
        <v/>
      </c>
      <c r="HF16" t="n">
        <v/>
      </c>
      <c r="HG16" t="n">
        <v/>
      </c>
      <c r="HH16" t="n">
        <v/>
      </c>
      <c r="HI16" t="n">
        <v/>
      </c>
      <c r="HJ16" t="n">
        <v/>
      </c>
      <c r="HK16" t="n">
        <v/>
      </c>
      <c r="HL16" t="n">
        <v/>
      </c>
      <c r="HM16" t="n">
        <v/>
      </c>
      <c r="HN16" t="n">
        <v/>
      </c>
      <c r="HO16" t="n">
        <v/>
      </c>
      <c r="HP16" t="n">
        <v/>
      </c>
      <c r="HQ16" t="n">
        <v/>
      </c>
      <c r="HR16" t="n">
        <v/>
      </c>
      <c r="HS16" t="n">
        <v/>
      </c>
      <c r="HT16" t="n">
        <v/>
      </c>
      <c r="HU16" t="n">
        <v/>
      </c>
      <c r="HV16" t="n">
        <v/>
      </c>
      <c r="HW16" t="n">
        <v/>
      </c>
      <c r="HX16" t="n">
        <v/>
      </c>
      <c r="HY16" t="n">
        <v>450</v>
      </c>
      <c r="HZ16" t="n">
        <v>450000</v>
      </c>
      <c r="IA16" t="n">
        <v>12</v>
      </c>
      <c r="IB16" t="n">
        <v>45000</v>
      </c>
      <c r="IC16" t="n">
        <v/>
      </c>
      <c r="ID16" t="n">
        <v/>
      </c>
      <c r="IE16" t="n">
        <v/>
      </c>
      <c r="IF16" t="n">
        <v/>
      </c>
      <c r="IG16" t="n">
        <v/>
      </c>
      <c r="IH16" t="n">
        <v/>
      </c>
      <c r="II16" t="n">
        <v/>
      </c>
      <c r="IJ16" t="n">
        <v/>
      </c>
      <c r="IK16" t="inlineStr">
        <is>
          <t>50-65 kg</t>
        </is>
      </c>
      <c r="IL16" t="inlineStr">
        <is>
          <t>&gt;5 jam</t>
        </is>
      </c>
      <c r="IM16" t="inlineStr">
        <is>
          <t>Ya</t>
        </is>
      </c>
      <c r="IN16" t="inlineStr">
        <is>
          <t>Ya</t>
        </is>
      </c>
      <c r="IO16" t="inlineStr">
        <is>
          <t>Lebih bersih</t>
        </is>
      </c>
      <c r="IP16" t="n">
        <v/>
      </c>
      <c r="IQ16" t="inlineStr">
        <is>
          <t>Tidak pernah</t>
        </is>
      </c>
      <c r="IR16" t="n">
        <v/>
      </c>
      <c r="IS16" t="n">
        <v/>
      </c>
      <c r="IT16" t="n">
        <v/>
      </c>
      <c r="IU16" t="n">
        <v/>
      </c>
      <c r="IV16" t="n">
        <v/>
      </c>
      <c r="IW16" t="n">
        <v/>
      </c>
      <c r="IX16" t="n">
        <v/>
      </c>
      <c r="IY16" t="n">
        <v/>
      </c>
      <c r="IZ16" t="inlineStr">
        <is>
          <t>Tidak pernah</t>
        </is>
      </c>
      <c r="JA16" t="n">
        <v/>
      </c>
      <c r="JB16" t="n">
        <v/>
      </c>
      <c r="JC16" t="n">
        <v/>
      </c>
      <c r="JD16" t="n">
        <v/>
      </c>
      <c r="JE16" t="n">
        <v/>
      </c>
      <c r="JF16" t="n">
        <v/>
      </c>
      <c r="JG16" t="n">
        <v/>
      </c>
      <c r="JH16" t="n">
        <v/>
      </c>
      <c r="JI16" t="inlineStr">
        <is>
          <t>Tidak pernah</t>
        </is>
      </c>
      <c r="JJ16" t="n">
        <v/>
      </c>
      <c r="JK16" t="n">
        <v/>
      </c>
      <c r="JL16" t="n">
        <v/>
      </c>
      <c r="JM16" t="n">
        <v/>
      </c>
      <c r="JN16" t="n">
        <v/>
      </c>
      <c r="JO16" t="n">
        <v/>
      </c>
      <c r="JP16" t="n">
        <v/>
      </c>
      <c r="JQ16" t="n">
        <v/>
      </c>
      <c r="JR16" t="inlineStr">
        <is>
          <t>Tidak pernah</t>
        </is>
      </c>
      <c r="JS16" t="n">
        <v/>
      </c>
      <c r="JT16" t="n">
        <v/>
      </c>
      <c r="JU16" t="n">
        <v/>
      </c>
      <c r="JV16" t="n">
        <v/>
      </c>
      <c r="JW16" t="n">
        <v/>
      </c>
      <c r="JX16" t="n">
        <v/>
      </c>
      <c r="JY16" t="n">
        <v/>
      </c>
      <c r="JZ16" t="n">
        <v/>
      </c>
      <c r="KA16" t="inlineStr">
        <is>
          <t>Tidak pernah</t>
        </is>
      </c>
      <c r="KB16" t="n">
        <v/>
      </c>
      <c r="KC16" t="n">
        <v/>
      </c>
      <c r="KD16" t="n">
        <v/>
      </c>
      <c r="KE16" t="n">
        <v/>
      </c>
      <c r="KF16" t="n">
        <v/>
      </c>
      <c r="KG16" t="n">
        <v/>
      </c>
      <c r="KH16" t="n">
        <v/>
      </c>
      <c r="KI16" t="n">
        <v/>
      </c>
      <c r="KJ16" t="inlineStr">
        <is>
          <t>Tidak pernah</t>
        </is>
      </c>
      <c r="KK16" t="n">
        <v/>
      </c>
      <c r="KL16" t="n">
        <v/>
      </c>
      <c r="KM16" t="n">
        <v/>
      </c>
      <c r="KN16" t="n">
        <v/>
      </c>
      <c r="KO16" t="n">
        <v/>
      </c>
      <c r="KP16" t="n">
        <v/>
      </c>
      <c r="KQ16" t="n">
        <v/>
      </c>
      <c r="KR16" t="n">
        <v/>
      </c>
      <c r="KS16" t="inlineStr">
        <is>
          <t>Cukup membaik</t>
        </is>
      </c>
      <c r="KT16" t="inlineStr">
        <is>
          <t>0-1 kali</t>
        </is>
      </c>
      <c r="KU16" t="inlineStr">
        <is>
          <t>0-1 kali</t>
        </is>
      </c>
      <c r="KV16" t="inlineStr">
        <is>
          <t>Laki-laki dewasa</t>
        </is>
      </c>
      <c r="KW16" t="n">
        <v>1</v>
      </c>
      <c r="KX16" t="n">
        <v>0</v>
      </c>
      <c r="KY16" t="n">
        <v>0</v>
      </c>
      <c r="KZ16" t="n">
        <v>0</v>
      </c>
      <c r="LA16" t="inlineStr">
        <is>
          <t>Cukup membaik</t>
        </is>
      </c>
      <c r="LB16" t="inlineStr">
        <is>
          <t>Cukup membaik</t>
        </is>
      </c>
      <c r="LC16" t="n">
        <v>60</v>
      </c>
      <c r="LD16" t="n">
        <v>7</v>
      </c>
      <c r="LE16" t="n">
        <v>0</v>
      </c>
      <c r="LF16" t="n">
        <v>0</v>
      </c>
      <c r="LG16" t="inlineStr">
        <is>
          <t>Ya</t>
        </is>
      </c>
      <c r="LH16" t="n">
        <v>495000</v>
      </c>
      <c r="LI16" t="n">
        <v/>
      </c>
      <c r="LJ16" t="inlineStr">
        <is>
          <t>Kebutuhan rumah tangga</t>
        </is>
      </c>
      <c r="LK16" t="n">
        <v>0</v>
      </c>
      <c r="LL16" t="n">
        <v>0</v>
      </c>
      <c r="LM16" t="n">
        <v>0</v>
      </c>
      <c r="LN16" t="n">
        <v>0</v>
      </c>
      <c r="LO16" t="n">
        <v>1</v>
      </c>
      <c r="LP16" t="n">
        <v>0</v>
      </c>
      <c r="LQ16" t="n">
        <v>0</v>
      </c>
      <c r="LR16" t="n">
        <v/>
      </c>
      <c r="LS16" t="n">
        <v>10</v>
      </c>
      <c r="LT16" t="n">
        <v>10</v>
      </c>
      <c r="LU16" t="n">
        <v>0</v>
      </c>
      <c r="LV16" t="n">
        <v>10</v>
      </c>
      <c r="LW16" t="n">
        <v>10</v>
      </c>
      <c r="LX16" t="n">
        <v>0</v>
      </c>
      <c r="LY16" t="n">
        <v>10</v>
      </c>
      <c r="LZ16" t="n">
        <v>10</v>
      </c>
      <c r="MA16" t="n">
        <v>0</v>
      </c>
      <c r="MB16" t="inlineStr">
        <is>
          <t>Ya</t>
        </is>
      </c>
      <c r="MC16" t="n">
        <v>120</v>
      </c>
      <c r="MD16" t="n">
        <v>15</v>
      </c>
      <c r="ME16" t="n">
        <v>60</v>
      </c>
      <c r="MF16" t="n">
        <v>10</v>
      </c>
      <c r="MG16" t="n">
        <v>0</v>
      </c>
      <c r="MH16" t="n">
        <v>0</v>
      </c>
      <c r="MI16" t="inlineStr">
        <is>
          <t>Istirahat Lainnya</t>
        </is>
      </c>
      <c r="MJ16" t="n">
        <v>0</v>
      </c>
      <c r="MK16" t="n">
        <v>0</v>
      </c>
      <c r="ML16" t="n">
        <v>1</v>
      </c>
      <c r="MM16" t="n">
        <v>0</v>
      </c>
      <c r="MN16" t="n">
        <v>0</v>
      </c>
      <c r="MO16" t="n">
        <v>1</v>
      </c>
      <c r="MP16" t="inlineStr">
        <is>
          <t>Berkebun</t>
        </is>
      </c>
      <c r="MQ16" t="n">
        <v/>
      </c>
      <c r="MR16" t="inlineStr">
        <is>
          <t>Sdhlelahdan capek</t>
        </is>
      </c>
      <c r="MS16" t="n">
        <v/>
      </c>
      <c r="MT16" t="inlineStr">
        <is>
          <t>Sdh capek</t>
        </is>
      </c>
      <c r="MU16" t="inlineStr">
        <is>
          <t>Tidak</t>
        </is>
      </c>
      <c r="MV16" t="n">
        <v/>
      </c>
      <c r="MW16" t="n">
        <v/>
      </c>
      <c r="MX16" t="n">
        <v/>
      </c>
      <c r="MY16" t="n">
        <v/>
      </c>
      <c r="MZ16" t="n">
        <v/>
      </c>
      <c r="NA16" t="n">
        <v/>
      </c>
      <c r="NB16" t="n">
        <v/>
      </c>
      <c r="NC16" t="n">
        <v/>
      </c>
      <c r="ND16" t="n">
        <v/>
      </c>
      <c r="NE16" t="n">
        <v/>
      </c>
      <c r="NF16" t="n">
        <v/>
      </c>
      <c r="NG16" t="n">
        <v/>
      </c>
      <c r="NH16" t="n">
        <v/>
      </c>
      <c r="NI16" t="n">
        <v/>
      </c>
      <c r="NJ16" t="n">
        <v/>
      </c>
      <c r="NK16" t="n">
        <v/>
      </c>
      <c r="NL16" t="inlineStr">
        <is>
          <t>Tidak</t>
        </is>
      </c>
      <c r="NM16" t="inlineStr">
        <is>
          <t>100% kredit atau pinjaman</t>
        </is>
      </c>
      <c r="NN16" t="inlineStr">
        <is>
          <t>7.000.001-9.000.000</t>
        </is>
      </c>
      <c r="NO16" t="n">
        <v/>
      </c>
      <c r="NP16" t="n">
        <v/>
      </c>
      <c r="NQ16" t="inlineStr">
        <is>
          <t>Koperasi</t>
        </is>
      </c>
      <c r="NR16" t="n">
        <v/>
      </c>
      <c r="NS16" t="n">
        <v>60</v>
      </c>
      <c r="NT16" t="inlineStr">
        <is>
          <t>Anggota keluarga - Laki-laki dewasa</t>
        </is>
      </c>
      <c r="NU16" t="n">
        <v/>
      </c>
      <c r="NV16" t="n">
        <v/>
      </c>
      <c r="NW16" t="n">
        <v/>
      </c>
      <c r="NX16" t="inlineStr">
        <is>
          <t>Sedikit meningkat</t>
        </is>
      </c>
      <c r="NY16" t="n">
        <v>120</v>
      </c>
      <c r="NZ16" t="n">
        <v>0</v>
      </c>
      <c r="OA16" t="n">
        <v>0</v>
      </c>
      <c r="OB16" t="n">
        <v>60</v>
      </c>
      <c r="OC16" t="n">
        <v>60</v>
      </c>
      <c r="OD16" t="n">
        <v>0</v>
      </c>
      <c r="OE16" t="inlineStr">
        <is>
          <t>Lebih baik</t>
        </is>
      </c>
      <c r="OF16" t="inlineStr">
        <is>
          <t>Lebih baik (beda waktu memasak 5-30 menit, ATAU tidak lagi ada rasa/bau makanan yang berubah, ATAU alasan lainnya)</t>
        </is>
      </c>
      <c r="OG16" t="inlineStr">
        <is>
          <t>Ya</t>
        </is>
      </c>
      <c r="OH16" t="n">
        <v>0</v>
      </c>
      <c r="OI16" t="n">
        <v>2</v>
      </c>
      <c r="OJ16" t="n">
        <v>0</v>
      </c>
      <c r="OK16" t="n">
        <v>0</v>
      </c>
      <c r="OL16" t="n">
        <v>0</v>
      </c>
      <c r="OM16" t="n">
        <v>0</v>
      </c>
      <c r="ON16" t="n">
        <v>10</v>
      </c>
      <c r="OO16" t="n">
        <v>0</v>
      </c>
      <c r="OP16" t="inlineStr">
        <is>
          <t>Sapi perah</t>
        </is>
      </c>
      <c r="OQ16" t="n">
        <v>0</v>
      </c>
      <c r="OR16" t="n">
        <v>1</v>
      </c>
      <c r="OS16" t="n">
        <v>0</v>
      </c>
      <c r="OT16" t="n">
        <v>0</v>
      </c>
      <c r="OU16" t="n">
        <v>0</v>
      </c>
      <c r="OV16" t="n">
        <v>0</v>
      </c>
      <c r="OW16" t="n">
        <v>0</v>
      </c>
      <c r="OX16" t="n">
        <v>0</v>
      </c>
      <c r="OY16" t="n">
        <v>0</v>
      </c>
      <c r="OZ16" t="inlineStr">
        <is>
          <t>Sapi perah</t>
        </is>
      </c>
      <c r="PA16" t="n">
        <v>0</v>
      </c>
      <c r="PB16" t="n">
        <v>1</v>
      </c>
      <c r="PC16" t="n">
        <v>0</v>
      </c>
      <c r="PD16" t="n">
        <v>0</v>
      </c>
      <c r="PE16" t="n">
        <v>0</v>
      </c>
      <c r="PF16" t="n">
        <v>0</v>
      </c>
      <c r="PG16" t="n">
        <v>0</v>
      </c>
      <c r="PH16" t="n">
        <v>0</v>
      </c>
      <c r="PI16" t="n">
        <v>0</v>
      </c>
      <c r="PJ16" t="inlineStr">
        <is>
          <t>Tidak ada</t>
        </is>
      </c>
      <c r="PK16" t="n">
        <v>0</v>
      </c>
      <c r="PL16" t="n">
        <v>0</v>
      </c>
      <c r="PM16" t="n">
        <v>0</v>
      </c>
      <c r="PN16" t="n">
        <v>0</v>
      </c>
      <c r="PO16" t="n">
        <v>0</v>
      </c>
      <c r="PP16" t="n">
        <v>0</v>
      </c>
      <c r="PQ16" t="n">
        <v>0</v>
      </c>
      <c r="PR16" t="n">
        <v>0</v>
      </c>
      <c r="PS16" t="n">
        <v>1</v>
      </c>
      <c r="PT16" t="n">
        <v/>
      </c>
      <c r="PU16" t="n">
        <v/>
      </c>
      <c r="PV16" t="n">
        <v/>
      </c>
      <c r="PW16" t="n">
        <v/>
      </c>
      <c r="PX16" t="n">
        <v/>
      </c>
      <c r="PY16" t="n">
        <v/>
      </c>
      <c r="PZ16" t="n">
        <v/>
      </c>
      <c r="QA16" t="n">
        <v/>
      </c>
      <c r="QB16" t="n">
        <v/>
      </c>
      <c r="QC16" t="n">
        <v/>
      </c>
      <c r="QD16" t="n">
        <v/>
      </c>
      <c r="QE16" t="inlineStr">
        <is>
          <t>1-Disebarkan ke lahan terbuka</t>
        </is>
      </c>
      <c r="QF16" t="n">
        <v>0</v>
      </c>
      <c r="QG16" t="n">
        <v>0</v>
      </c>
      <c r="QH16" t="n">
        <v>0</v>
      </c>
      <c r="QI16" t="n">
        <v>0</v>
      </c>
      <c r="QJ16" t="n">
        <v>0</v>
      </c>
      <c r="QK16" t="n">
        <v>1</v>
      </c>
      <c r="QL16" t="n">
        <v>0</v>
      </c>
      <c r="QM16" t="n">
        <v>0</v>
      </c>
      <c r="QN16" t="n">
        <v>0</v>
      </c>
      <c r="QO16" t="n">
        <v/>
      </c>
      <c r="QP16" t="n">
        <v/>
      </c>
      <c r="QQ16" t="n">
        <v/>
      </c>
      <c r="QR16" t="n">
        <v/>
      </c>
      <c r="QS16" t="n">
        <v/>
      </c>
      <c r="QT16" t="n">
        <v/>
      </c>
      <c r="QU16" t="n">
        <v/>
      </c>
      <c r="QV16" t="n">
        <v/>
      </c>
      <c r="QW16" t="n">
        <v/>
      </c>
      <c r="QX16" t="n">
        <v/>
      </c>
      <c r="QY16" t="n">
        <v/>
      </c>
      <c r="QZ16" t="n">
        <v/>
      </c>
      <c r="RA16" t="n">
        <v/>
      </c>
      <c r="RB16" t="n">
        <v/>
      </c>
      <c r="RC16" t="n">
        <v/>
      </c>
      <c r="RD16" t="n">
        <v/>
      </c>
      <c r="RE16" t="n">
        <v/>
      </c>
      <c r="RF16" t="n">
        <v/>
      </c>
      <c r="RG16" t="n">
        <v/>
      </c>
      <c r="RH16" t="n">
        <v/>
      </c>
      <c r="RI16" t="n">
        <v/>
      </c>
      <c r="RJ16" t="n">
        <v/>
      </c>
      <c r="RK16" t="n">
        <v/>
      </c>
      <c r="RL16" t="n">
        <v/>
      </c>
      <c r="RM16" t="n">
        <v/>
      </c>
      <c r="RN16" t="n">
        <v/>
      </c>
      <c r="RO16" t="n">
        <v/>
      </c>
      <c r="RP16" t="n">
        <v/>
      </c>
      <c r="RQ16" t="n">
        <v/>
      </c>
      <c r="RR16" t="n">
        <v/>
      </c>
      <c r="RS16" t="n">
        <v/>
      </c>
      <c r="RT16" t="n">
        <v/>
      </c>
      <c r="RU16" t="n">
        <v/>
      </c>
      <c r="RV16" t="n">
        <v/>
      </c>
      <c r="RW16" t="n">
        <v/>
      </c>
      <c r="RX16" t="n">
        <v/>
      </c>
      <c r="RY16" t="n">
        <v/>
      </c>
      <c r="RZ16" t="n">
        <v/>
      </c>
      <c r="SA16" t="n">
        <v/>
      </c>
      <c r="SB16" t="n">
        <v/>
      </c>
      <c r="SC16" t="n">
        <v/>
      </c>
      <c r="SD16" t="n">
        <v/>
      </c>
      <c r="SE16" t="n">
        <v/>
      </c>
      <c r="SF16" t="n">
        <v/>
      </c>
      <c r="SG16" t="n">
        <v/>
      </c>
      <c r="SH16" t="n">
        <v/>
      </c>
      <c r="SI16" t="n">
        <v/>
      </c>
      <c r="SJ16" t="n">
        <v/>
      </c>
      <c r="SK16" t="n">
        <v/>
      </c>
      <c r="SL16" t="n">
        <v/>
      </c>
      <c r="SM16" t="n">
        <v/>
      </c>
      <c r="SN16" t="n">
        <v/>
      </c>
      <c r="SO16" t="n">
        <v/>
      </c>
      <c r="SP16" t="n">
        <v/>
      </c>
      <c r="SQ16" t="n">
        <v/>
      </c>
      <c r="SR16" t="n">
        <v/>
      </c>
      <c r="SS16" t="n">
        <v/>
      </c>
      <c r="ST16" t="n">
        <v/>
      </c>
      <c r="SU16" t="n">
        <v/>
      </c>
      <c r="SV16" t="n">
        <v/>
      </c>
      <c r="SW16" t="n">
        <v/>
      </c>
      <c r="SX16" t="n">
        <v/>
      </c>
      <c r="SY16" t="n">
        <v/>
      </c>
      <c r="SZ16" t="n">
        <v>6</v>
      </c>
      <c r="TA16" t="n">
        <v/>
      </c>
      <c r="TB16" t="n">
        <v/>
      </c>
      <c r="TC16" t="n">
        <v/>
      </c>
      <c r="TD16" t="n">
        <v/>
      </c>
      <c r="TE16" t="n">
        <v/>
      </c>
      <c r="TF16" t="n">
        <v/>
      </c>
      <c r="TG16" t="n">
        <v/>
      </c>
      <c r="TH16" t="n">
        <v/>
      </c>
      <c r="TI16" t="n">
        <v/>
      </c>
      <c r="TJ16" t="n">
        <v/>
      </c>
      <c r="TK16" t="n">
        <v/>
      </c>
      <c r="TL16" t="n">
        <v/>
      </c>
      <c r="TM16" t="n">
        <v/>
      </c>
      <c r="TN16" t="n">
        <v/>
      </c>
      <c r="TO16" t="n">
        <v/>
      </c>
      <c r="TP16" t="n">
        <v/>
      </c>
      <c r="TQ16" t="n">
        <v/>
      </c>
      <c r="TR16" t="n">
        <v/>
      </c>
      <c r="TS16" t="n">
        <v/>
      </c>
      <c r="TT16" t="n">
        <v/>
      </c>
      <c r="TU16" t="n">
        <v/>
      </c>
      <c r="TV16" t="n">
        <v/>
      </c>
      <c r="TW16" t="n">
        <v/>
      </c>
      <c r="TX16" t="n">
        <v/>
      </c>
      <c r="TY16" t="n">
        <v/>
      </c>
      <c r="TZ16" t="n">
        <v/>
      </c>
      <c r="UA16" t="n">
        <v/>
      </c>
      <c r="UB16" t="n">
        <v/>
      </c>
      <c r="UC16" t="n">
        <v/>
      </c>
      <c r="UD16" t="n">
        <v/>
      </c>
      <c r="UE16" t="n">
        <v/>
      </c>
      <c r="UF16" t="n">
        <v/>
      </c>
      <c r="UG16" t="n">
        <v/>
      </c>
      <c r="UH16" t="n">
        <v/>
      </c>
      <c r="UI16" t="n">
        <v/>
      </c>
      <c r="UJ16" t="n">
        <v/>
      </c>
      <c r="UK16" t="n">
        <v/>
      </c>
      <c r="UL16" t="n">
        <v/>
      </c>
      <c r="UM16" t="n">
        <v/>
      </c>
      <c r="UN16" t="n">
        <v/>
      </c>
      <c r="UO16" t="n">
        <v/>
      </c>
      <c r="UP16" t="n">
        <v/>
      </c>
      <c r="UQ16" t="n">
        <v/>
      </c>
      <c r="UR16" t="n">
        <v/>
      </c>
      <c r="US16" t="n">
        <v/>
      </c>
      <c r="UT16" t="n">
        <v/>
      </c>
      <c r="UU16" t="n">
        <v/>
      </c>
      <c r="UV16" t="inlineStr">
        <is>
          <t>Pemberian pakan di kandang</t>
        </is>
      </c>
      <c r="UW16" t="n">
        <v/>
      </c>
      <c r="UX16" t="n">
        <v/>
      </c>
      <c r="UY16" t="n">
        <v/>
      </c>
      <c r="UZ16" t="n">
        <v/>
      </c>
      <c r="VA16" t="inlineStr">
        <is>
          <t>Pemberian pakan di kandang</t>
        </is>
      </c>
      <c r="VB16" t="n">
        <v/>
      </c>
      <c r="VC16" t="n">
        <v/>
      </c>
      <c r="VD16" t="inlineStr">
        <is>
          <t>Sangat jarang (&gt;1 bulan sekali)</t>
        </is>
      </c>
      <c r="VE16" t="n">
        <v/>
      </c>
      <c r="VF16" t="n">
        <v/>
      </c>
      <c r="VG16" t="n">
        <v/>
      </c>
      <c r="VH16" t="n">
        <v/>
      </c>
      <c r="VI16" t="inlineStr">
        <is>
          <t>Sangat jarang (&gt;1 bulan sekali)</t>
        </is>
      </c>
      <c r="VJ16" t="n">
        <v/>
      </c>
      <c r="VK16" t="n">
        <v/>
      </c>
      <c r="VL16" t="inlineStr">
        <is>
          <t>Sangat sering (&gt;1 kali sehari)</t>
        </is>
      </c>
      <c r="VM16" t="n">
        <v/>
      </c>
      <c r="VN16" t="n">
        <v/>
      </c>
      <c r="VO16" t="n">
        <v/>
      </c>
      <c r="VP16" t="n">
        <v/>
      </c>
      <c r="VQ16" t="inlineStr">
        <is>
          <t>Sering (1 kali sehari)</t>
        </is>
      </c>
      <c r="VR16" t="n">
        <v/>
      </c>
      <c r="VS16" t="n">
        <v/>
      </c>
      <c r="VT16" t="n">
        <v/>
      </c>
      <c r="VU16" t="n">
        <v/>
      </c>
      <c r="VV16" t="n">
        <v/>
      </c>
      <c r="VW16" t="n">
        <v/>
      </c>
      <c r="VX16" t="n">
        <v/>
      </c>
      <c r="VY16" t="n">
        <v/>
      </c>
      <c r="VZ16" t="n">
        <v/>
      </c>
      <c r="WA16" t="n">
        <v/>
      </c>
      <c r="WB16" t="n">
        <v/>
      </c>
      <c r="WC16" t="n">
        <v/>
      </c>
      <c r="WD16" t="n">
        <v/>
      </c>
      <c r="WE16" t="n">
        <v/>
      </c>
      <c r="WF16" t="inlineStr">
        <is>
          <t>3-Disimpan terbuka (dry lot) 6-Digester biogas</t>
        </is>
      </c>
      <c r="WG16" t="n">
        <v>0</v>
      </c>
      <c r="WH16" t="n">
        <v>0</v>
      </c>
      <c r="WI16" t="n">
        <v>0</v>
      </c>
      <c r="WJ16" t="n">
        <v>0</v>
      </c>
      <c r="WK16" t="n">
        <v>0</v>
      </c>
      <c r="WL16" t="n">
        <v>0</v>
      </c>
      <c r="WM16" t="n">
        <v>1</v>
      </c>
      <c r="WN16" t="n">
        <v>0</v>
      </c>
      <c r="WO16" t="n">
        <v>0</v>
      </c>
      <c r="WP16" t="n">
        <v>1</v>
      </c>
      <c r="WQ16" t="n">
        <v>0</v>
      </c>
      <c r="WR16" t="n">
        <v>0</v>
      </c>
      <c r="WS16" t="n">
        <v/>
      </c>
      <c r="WT16" t="n">
        <v/>
      </c>
      <c r="WU16" t="n">
        <v/>
      </c>
      <c r="WV16" t="n">
        <v/>
      </c>
      <c r="WW16" t="n">
        <v/>
      </c>
      <c r="WX16" t="n">
        <v/>
      </c>
      <c r="WY16" t="n">
        <v/>
      </c>
      <c r="WZ16" t="n">
        <v/>
      </c>
      <c r="XA16" t="n">
        <v/>
      </c>
      <c r="XB16" t="n">
        <v/>
      </c>
      <c r="XC16" t="n">
        <v/>
      </c>
      <c r="XD16" t="n">
        <v/>
      </c>
      <c r="XE16" t="n">
        <v/>
      </c>
      <c r="XF16" t="n">
        <v/>
      </c>
      <c r="XG16" t="n">
        <v/>
      </c>
      <c r="XH16" t="n">
        <v/>
      </c>
      <c r="XI16" t="n">
        <v/>
      </c>
      <c r="XJ16" t="n">
        <v/>
      </c>
      <c r="XK16" t="n">
        <v/>
      </c>
      <c r="XL16" t="n">
        <v/>
      </c>
      <c r="XM16" t="n">
        <v/>
      </c>
      <c r="XN16" t="n">
        <v/>
      </c>
      <c r="XO16" t="n">
        <v/>
      </c>
      <c r="XP16" t="n">
        <v/>
      </c>
      <c r="XQ16" t="n">
        <v/>
      </c>
      <c r="XR16" t="n">
        <v/>
      </c>
      <c r="XS16" t="n">
        <v/>
      </c>
      <c r="XT16" t="n">
        <v/>
      </c>
      <c r="XU16" t="n">
        <v/>
      </c>
      <c r="XV16" t="n">
        <v/>
      </c>
      <c r="XW16" t="n">
        <v/>
      </c>
      <c r="XX16" t="n">
        <v/>
      </c>
      <c r="XY16" t="n">
        <v/>
      </c>
      <c r="XZ16" t="n">
        <v/>
      </c>
      <c r="YA16" t="n">
        <v/>
      </c>
      <c r="YB16" t="n">
        <v/>
      </c>
      <c r="YC16" t="n">
        <v/>
      </c>
      <c r="YD16" t="n">
        <v/>
      </c>
      <c r="YE16" t="n">
        <v/>
      </c>
      <c r="YF16" t="n">
        <v/>
      </c>
      <c r="YG16" t="n">
        <v/>
      </c>
      <c r="YH16" t="n">
        <v/>
      </c>
      <c r="YI16" t="n">
        <v/>
      </c>
      <c r="YJ16" t="n">
        <v/>
      </c>
      <c r="YK16" t="n">
        <v/>
      </c>
      <c r="YL16" t="n">
        <v/>
      </c>
      <c r="YM16" t="n">
        <v/>
      </c>
      <c r="YN16" t="inlineStr">
        <is>
          <t>3-Disimpan terbuka (dry lot) 8-Dibiarkan tersebar di ladang penggembalaan</t>
        </is>
      </c>
      <c r="YO16" t="n">
        <v>0</v>
      </c>
      <c r="YP16" t="n">
        <v>0</v>
      </c>
      <c r="YQ16" t="n">
        <v>0</v>
      </c>
      <c r="YR16" t="n">
        <v>0</v>
      </c>
      <c r="YS16" t="n">
        <v>0</v>
      </c>
      <c r="YT16" t="n">
        <v>0</v>
      </c>
      <c r="YU16" t="n">
        <v>1</v>
      </c>
      <c r="YV16" t="n">
        <v>0</v>
      </c>
      <c r="YW16" t="n">
        <v>0</v>
      </c>
      <c r="YX16" t="n">
        <v>0</v>
      </c>
      <c r="YY16" t="n">
        <v>0</v>
      </c>
      <c r="YZ16" t="n">
        <v>1</v>
      </c>
      <c r="ZA16" t="n">
        <v/>
      </c>
      <c r="ZB16" t="n">
        <v/>
      </c>
      <c r="ZC16" t="n">
        <v/>
      </c>
      <c r="ZD16" t="n">
        <v/>
      </c>
      <c r="ZE16" t="n">
        <v/>
      </c>
      <c r="ZF16" t="n">
        <v/>
      </c>
      <c r="ZG16" t="n">
        <v/>
      </c>
      <c r="ZH16" t="n">
        <v/>
      </c>
      <c r="ZI16" t="n">
        <v/>
      </c>
      <c r="ZJ16" t="n">
        <v/>
      </c>
      <c r="ZK16" t="n">
        <v/>
      </c>
      <c r="ZL16" t="n">
        <v/>
      </c>
      <c r="ZM16" t="n">
        <v/>
      </c>
      <c r="ZN16" t="n">
        <v/>
      </c>
      <c r="ZO16" t="n">
        <v>100</v>
      </c>
      <c r="ZP16" t="n">
        <v/>
      </c>
      <c r="ZQ16" t="n">
        <v/>
      </c>
      <c r="ZR16" t="n">
        <v/>
      </c>
      <c r="ZS16" t="n">
        <v/>
      </c>
      <c r="ZT16" t="n">
        <v/>
      </c>
      <c r="ZU16" t="n">
        <v/>
      </c>
      <c r="ZV16" t="n">
        <v/>
      </c>
      <c r="ZW16" t="n">
        <v>3</v>
      </c>
      <c r="ZX16" t="n">
        <v/>
      </c>
      <c r="ZY16" t="n">
        <v/>
      </c>
      <c r="ZZ16" t="n">
        <v/>
      </c>
      <c r="AAA16" t="n">
        <v/>
      </c>
      <c r="AAB16" t="n">
        <v>3</v>
      </c>
      <c r="AAC16" t="n">
        <v/>
      </c>
      <c r="AAD16" t="n">
        <v/>
      </c>
      <c r="AAE16" t="inlineStr">
        <is>
          <t>Pakan segar (misal: rumput)</t>
        </is>
      </c>
      <c r="AAF16" t="n">
        <v/>
      </c>
      <c r="AAG16" t="n">
        <v/>
      </c>
      <c r="AAH16" t="n">
        <v/>
      </c>
      <c r="AAI16" t="n">
        <v/>
      </c>
      <c r="AAJ16" t="inlineStr">
        <is>
          <t>Pakan kering (misal: konsentrat, silase, pelet)</t>
        </is>
      </c>
      <c r="AAK16" t="n">
        <v/>
      </c>
      <c r="AAL16" t="inlineStr">
        <is>
          <t>Tidak</t>
        </is>
      </c>
      <c r="AAM16" t="n">
        <v/>
      </c>
      <c r="AAN16" t="n">
        <v/>
      </c>
      <c r="AAO16" t="n">
        <v/>
      </c>
      <c r="AAP16" t="n">
        <v/>
      </c>
      <c r="AAQ16" t="n">
        <v/>
      </c>
      <c r="AAR16" t="inlineStr">
        <is>
          <t>Tidak</t>
        </is>
      </c>
      <c r="AAS16" t="inlineStr">
        <is>
          <t>Tidak mengetahui</t>
        </is>
      </c>
      <c r="AAT16" t="inlineStr">
        <is>
          <t>Dibuang ke lahan sekitar kandang - yg ditanami tanaman</t>
        </is>
      </c>
      <c r="AAU16" t="n">
        <v>0</v>
      </c>
      <c r="AAV16" t="n">
        <v>0</v>
      </c>
      <c r="AAW16" t="n">
        <v>0</v>
      </c>
      <c r="AAX16" t="n">
        <v>1</v>
      </c>
      <c r="AAY16" t="n">
        <v>0</v>
      </c>
      <c r="AAZ16" t="n">
        <v>0</v>
      </c>
      <c r="ABA16" t="n">
        <v>0</v>
      </c>
      <c r="ABB16" t="n">
        <v/>
      </c>
      <c r="ABC16" t="n">
        <v/>
      </c>
      <c r="ABD16" t="n">
        <v/>
      </c>
      <c r="ABE16" t="n">
        <v/>
      </c>
      <c r="ABF16" t="n">
        <v/>
      </c>
      <c r="ABG16" t="n">
        <v/>
      </c>
      <c r="ABH16" t="n">
        <v/>
      </c>
      <c r="ABI16" t="n">
        <v/>
      </c>
      <c r="ABJ16" t="n">
        <v/>
      </c>
      <c r="ABK16" t="n">
        <v/>
      </c>
      <c r="ABL16" t="n">
        <v/>
      </c>
      <c r="ABM16" t="n">
        <v/>
      </c>
      <c r="ABN16" t="n">
        <v/>
      </c>
      <c r="ABO16" t="n">
        <v/>
      </c>
      <c r="ABP16" t="n">
        <v/>
      </c>
      <c r="ABQ16" t="inlineStr">
        <is>
          <t>Rumput</t>
        </is>
      </c>
      <c r="ABR16" t="inlineStr">
        <is>
          <t>Sering ( 1 minggu 2 kali)</t>
        </is>
      </c>
      <c r="ABS16" t="n">
        <v/>
      </c>
      <c r="ABT16" t="n">
        <v>2000</v>
      </c>
      <c r="ABU16" t="n">
        <v/>
      </c>
      <c r="ABV16" t="n">
        <v/>
      </c>
      <c r="ABW16" t="n">
        <v/>
      </c>
      <c r="ABX16" t="n">
        <v/>
      </c>
      <c r="ABY16" t="n">
        <v/>
      </c>
      <c r="ABZ16" t="n">
        <v/>
      </c>
      <c r="ACA16" t="n">
        <v/>
      </c>
      <c r="ACB16" t="n">
        <v/>
      </c>
      <c r="ACC16" t="n">
        <v/>
      </c>
      <c r="ACD16" t="n">
        <v/>
      </c>
      <c r="ACE16" t="n">
        <v/>
      </c>
      <c r="ACF16" t="n">
        <v/>
      </c>
      <c r="ACG16" t="n">
        <v/>
      </c>
      <c r="ACH16" t="n">
        <v/>
      </c>
      <c r="ACI16" t="n">
        <v/>
      </c>
      <c r="ACJ16" t="n">
        <v/>
      </c>
      <c r="ACK16" t="inlineStr">
        <is>
          <t>Tidak punya waktu mengumpulkannya Ladang/sawah terlalu jauh, sulit untuk mengangkut ke sana</t>
        </is>
      </c>
      <c r="ACL16" t="n">
        <v>0</v>
      </c>
      <c r="ACM16" t="n">
        <v>0</v>
      </c>
      <c r="ACN16" t="n">
        <v>1</v>
      </c>
      <c r="ACO16" t="n">
        <v>1</v>
      </c>
      <c r="ACP16" t="n">
        <v>0</v>
      </c>
      <c r="ACQ16" t="n">
        <v>0</v>
      </c>
      <c r="ACR16" t="n">
        <v>0</v>
      </c>
      <c r="ACS16" t="n">
        <v/>
      </c>
      <c r="ACT16" t="inlineStr">
        <is>
          <t>Tidak ada informasi tambahan mengenai sumber bahan baku biogas</t>
        </is>
      </c>
      <c r="ACU16" t="inlineStr">
        <is>
          <t>Manfaat besar dan membantu kehidupan sehari-hari</t>
        </is>
      </c>
      <c r="ACV16" t="inlineStr">
        <is>
          <t>Berkurang</t>
        </is>
      </c>
      <c r="ACW16" t="inlineStr">
        <is>
          <t>Anggota keluarga - Perempuan dewasa</t>
        </is>
      </c>
      <c r="ACX16" t="inlineStr">
        <is>
          <t>Setuju</t>
        </is>
      </c>
      <c r="ACY16" t="inlineStr">
        <is>
          <t>Anggota keluarga - Laki-laki dewasa Anggota keluarga - Perempuan dewasa</t>
        </is>
      </c>
      <c r="ACZ16" t="n">
        <v>1</v>
      </c>
      <c r="ADA16" t="n">
        <v>1</v>
      </c>
      <c r="ADB16" t="n">
        <v>0</v>
      </c>
      <c r="ADC16" t="n">
        <v>0</v>
      </c>
      <c r="ADD16" t="inlineStr">
        <is>
          <t>Puas</t>
        </is>
      </c>
      <c r="ADE16" t="inlineStr">
        <is>
          <t>Puas</t>
        </is>
      </c>
      <c r="ADF16" t="inlineStr">
        <is>
          <t>Puas</t>
        </is>
      </c>
      <c r="ADG16" t="inlineStr">
        <is>
          <t>Puas</t>
        </is>
      </c>
      <c r="ADH16" t="inlineStr">
        <is>
          <t>Ya</t>
        </is>
      </c>
      <c r="ADI16" t="inlineStr">
        <is>
          <t>1. Kompor. 2 pengurasanreaktor .. 3. Kran dan meteran gas</t>
        </is>
      </c>
      <c r="ADJ16" t="inlineStr">
        <is>
          <t>Cukup puas</t>
        </is>
      </c>
      <c r="ADK16" t="n">
        <v/>
      </c>
      <c r="ADL16" t="n">
        <v/>
      </c>
      <c r="ADM16" t="n">
        <v/>
      </c>
      <c r="ADN16" t="n">
        <v/>
      </c>
      <c r="ADO16" t="n">
        <v/>
      </c>
      <c r="ADP16" t="n">
        <v/>
      </c>
      <c r="ADQ16" t="n">
        <v/>
      </c>
      <c r="ADR16" t="n">
        <v/>
      </c>
      <c r="ADS16" t="n">
        <v/>
      </c>
      <c r="ADT16" t="n">
        <v/>
      </c>
      <c r="ADU16" t="inlineStr">
        <is>
          <t>Lainnya</t>
        </is>
      </c>
      <c r="ADV16" t="n">
        <v>0</v>
      </c>
      <c r="ADW16" t="n">
        <v>0</v>
      </c>
      <c r="ADX16" t="n">
        <v>0</v>
      </c>
      <c r="ADY16" t="n">
        <v>0</v>
      </c>
      <c r="ADZ16" t="n">
        <v>0</v>
      </c>
      <c r="AEA16" t="n">
        <v>0</v>
      </c>
      <c r="AEB16" t="n">
        <v>0</v>
      </c>
      <c r="AEC16" t="n">
        <v>1</v>
      </c>
      <c r="AED16" t="inlineStr">
        <is>
          <t>Panggil tukang</t>
        </is>
      </c>
      <c r="AEE16" t="inlineStr">
        <is>
          <t>Laki-laki dewasa</t>
        </is>
      </c>
      <c r="AEF16" t="n">
        <v/>
      </c>
      <c r="AEG16" t="inlineStr">
        <is>
          <t>Datang langsung ke rumah CPO</t>
        </is>
      </c>
      <c r="AEH16" t="n">
        <v/>
      </c>
      <c r="AEI16" t="inlineStr">
        <is>
          <t>Dibantu utk pengurasan Krn mau diaktifkan lagi</t>
        </is>
      </c>
      <c r="AEJ16" t="inlineStr">
        <is>
          <t>Ya, selalu</t>
        </is>
      </c>
      <c r="AEK16" t="inlineStr">
        <is>
          <t>Lebih mudah mendapatkan energi Lebih aman Pengurangan waktu dan tenaga Dapur lebih bersih dan bebas asap</t>
        </is>
      </c>
      <c r="AEL16" t="n">
        <v>0</v>
      </c>
      <c r="AEM16" t="n">
        <v>1</v>
      </c>
      <c r="AEN16" t="n">
        <v>0</v>
      </c>
      <c r="AEO16" t="n">
        <v>0</v>
      </c>
      <c r="AEP16" t="n">
        <v>1</v>
      </c>
      <c r="AEQ16" t="n">
        <v>1</v>
      </c>
      <c r="AER16" t="n">
        <v>0</v>
      </c>
      <c r="AES16" t="n">
        <v>0</v>
      </c>
      <c r="AET16" t="n">
        <v>1</v>
      </c>
      <c r="AEU16" t="n">
        <v>0</v>
      </c>
      <c r="AEV16" t="n">
        <v>0</v>
      </c>
      <c r="AEW16" t="n">
        <v>0</v>
      </c>
      <c r="AEX16" t="n">
        <v/>
      </c>
      <c r="AEY16" t="inlineStr">
        <is>
          <t>Memasak lebih aman</t>
        </is>
      </c>
      <c r="AEZ16" t="n">
        <v/>
      </c>
      <c r="AFA16" t="inlineStr">
        <is>
          <t>Koperasi</t>
        </is>
      </c>
      <c r="AFB16" t="n">
        <v/>
      </c>
      <c r="AFC16" t="inlineStr">
        <is>
          <t>1771297695356.jpg</t>
        </is>
      </c>
      <c r="AFD16" t="inlineStr">
        <is>
          <t>https://kf.kobotoolbox.org/api/v2/assets/avstPQqLr3Ab3ZdcVTXZ6f/data/675166648/attachments/attULqK4NMx4t9jA4xGoVNUm/</t>
        </is>
      </c>
      <c r="AFE16" t="inlineStr">
        <is>
          <t>1771297720013.jpg</t>
        </is>
      </c>
      <c r="AFF16" t="inlineStr">
        <is>
          <t>https://kf.kobotoolbox.org/api/v2/assets/avstPQqLr3Ab3ZdcVTXZ6f/data/675166648/attachments/attMojiWXzgqSYRag5dAFPXY/</t>
        </is>
      </c>
      <c r="AFG16" t="inlineStr">
        <is>
          <t>Solihin</t>
        </is>
      </c>
      <c r="AFH16" t="n">
        <v/>
      </c>
      <c r="AFI16" t="inlineStr">
        <is>
          <t>B4a1. 1 pikul 20 kg dgn harga 20.000. Jd 1000/ kg. B4b1. 1tbg LPG waktu itu hrg 15000 jadi per kg 5000rupiah.</t>
        </is>
      </c>
    </row>
    <row r="17">
      <c r="A17" s="93" t="n">
        <v>46064</v>
      </c>
      <c r="B17" s="93" t="n">
        <v>46069</v>
      </c>
      <c r="C17" t="inlineStr">
        <is>
          <t>solihin</t>
        </is>
      </c>
      <c r="D17" t="inlineStr">
        <is>
          <t>harmoko</t>
        </is>
      </c>
      <c r="E17" t="n">
        <v>85815423118</v>
      </c>
      <c r="F17" t="inlineStr">
        <is>
          <t>-7.8767567 112.8062133 1020.2999877929688 5.0</t>
        </is>
      </c>
      <c r="G17" t="n">
        <v>-7.8767567</v>
      </c>
      <c r="H17" t="n">
        <v>112.8062133</v>
      </c>
      <c r="I17" t="n">
        <v>1020.299988</v>
      </c>
      <c r="J17" t="n">
        <v>5</v>
      </c>
      <c r="K17" t="n">
        <v>0</v>
      </c>
      <c r="L17" t="inlineStr">
        <is>
          <t>-7.8768533 112.8063 1020.3999633789062 4.936</t>
        </is>
      </c>
      <c r="M17" t="n">
        <v>-7.8768533</v>
      </c>
      <c r="N17" t="n">
        <v>112.8063</v>
      </c>
      <c r="O17" t="n">
        <v>1020.399963</v>
      </c>
      <c r="P17" t="n">
        <v>4.936</v>
      </c>
      <c r="Q17" t="n">
        <v>0</v>
      </c>
      <c r="R17" t="inlineStr">
        <is>
          <t>Jawa Timur</t>
        </is>
      </c>
      <c r="S17" t="n">
        <v>0</v>
      </c>
      <c r="T17" t="n">
        <v>0</v>
      </c>
      <c r="U17" t="n">
        <v>0</v>
      </c>
      <c r="V17" t="n">
        <v>0</v>
      </c>
      <c r="W17" t="n">
        <v>0</v>
      </c>
      <c r="X17" t="n">
        <v>1</v>
      </c>
      <c r="Y17" t="n">
        <v>0</v>
      </c>
      <c r="Z17" t="n">
        <v>0</v>
      </c>
      <c r="AA17" t="n">
        <v>0</v>
      </c>
      <c r="AB17" t="n">
        <v>0</v>
      </c>
      <c r="AC17" t="inlineStr">
        <is>
          <t>PASURUAN</t>
        </is>
      </c>
      <c r="AD17" t="inlineStr">
        <is>
          <t>TUTUR</t>
        </is>
      </c>
      <c r="AE17" t="inlineStr">
        <is>
          <t>TUTUR</t>
        </is>
      </c>
      <c r="AF17" t="inlineStr">
        <is>
          <t>KTM MALANG</t>
        </is>
      </c>
      <c r="AG17" t="inlineStr">
        <is>
          <t>KTP0185</t>
        </is>
      </c>
      <c r="AH17" t="n">
        <v>10</v>
      </c>
      <c r="AI17" t="inlineStr">
        <is>
          <t>VPA1</t>
        </is>
      </c>
      <c r="AJ17" t="inlineStr">
        <is>
          <t>Aktif</t>
        </is>
      </c>
      <c r="AK17" t="n">
        <v>63</v>
      </c>
      <c r="AL17" t="inlineStr">
        <is>
          <t>Laki-laki</t>
        </is>
      </c>
      <c r="AM17" t="inlineStr">
        <is>
          <t>Sudah menikah</t>
        </is>
      </c>
      <c r="AN17" t="inlineStr">
        <is>
          <t>SD/Sederajat</t>
        </is>
      </c>
      <c r="AO17" t="inlineStr">
        <is>
          <t>Peternak</t>
        </is>
      </c>
      <c r="AP17" t="n">
        <v>0</v>
      </c>
      <c r="AQ17" t="n">
        <v>1</v>
      </c>
      <c r="AR17" t="n">
        <v>0</v>
      </c>
      <c r="AS17" t="n">
        <v>0</v>
      </c>
      <c r="AT17" t="n">
        <v>0</v>
      </c>
      <c r="AU17" t="n">
        <v>0</v>
      </c>
      <c r="AV17" t="n">
        <v>0</v>
      </c>
      <c r="AW17" t="n">
        <v>0</v>
      </c>
      <c r="AX17" t="n">
        <v/>
      </c>
      <c r="AY17" t="inlineStr">
        <is>
          <t>Petani</t>
        </is>
      </c>
      <c r="AZ17" t="n">
        <v>1</v>
      </c>
      <c r="BA17" t="n">
        <v>0</v>
      </c>
      <c r="BB17" t="n">
        <v>0</v>
      </c>
      <c r="BC17" t="n">
        <v>0</v>
      </c>
      <c r="BD17" t="n">
        <v>0</v>
      </c>
      <c r="BE17" t="n">
        <v>0</v>
      </c>
      <c r="BF17" t="n">
        <v>0</v>
      </c>
      <c r="BG17" t="n">
        <v>0</v>
      </c>
      <c r="BH17" t="n">
        <v/>
      </c>
      <c r="BI17" t="inlineStr">
        <is>
          <t>&gt;Rp3.500.000</t>
        </is>
      </c>
      <c r="BJ17" t="n">
        <v>0</v>
      </c>
      <c r="BK17" t="n">
        <v>1</v>
      </c>
      <c r="BL17" t="n">
        <v>2</v>
      </c>
      <c r="BM17" t="n">
        <v>1</v>
      </c>
      <c r="BN17" t="inlineStr">
        <is>
          <t>Milik sendiri</t>
        </is>
      </c>
      <c r="BO17" t="inlineStr">
        <is>
          <t>Permanen (dinding bata dan semen)</t>
        </is>
      </c>
      <c r="BP17" t="n">
        <v>1</v>
      </c>
      <c r="BQ17" t="n">
        <v>0</v>
      </c>
      <c r="BR17" t="n">
        <v>0</v>
      </c>
      <c r="BS17" t="n">
        <v>0</v>
      </c>
      <c r="BT17" t="n">
        <v>0</v>
      </c>
      <c r="BU17" t="n">
        <v/>
      </c>
      <c r="BV17" t="inlineStr">
        <is>
          <t>Keramik/ubin</t>
        </is>
      </c>
      <c r="BW17" t="n">
        <v>0</v>
      </c>
      <c r="BX17" t="n">
        <v>0</v>
      </c>
      <c r="BY17" t="n">
        <v>1</v>
      </c>
      <c r="BZ17" t="n">
        <v>0</v>
      </c>
      <c r="CA17" t="n">
        <v>0</v>
      </c>
      <c r="CB17" t="n">
        <v/>
      </c>
      <c r="CC17" t="inlineStr">
        <is>
          <t>Genting</t>
        </is>
      </c>
      <c r="CD17" t="n">
        <v>0</v>
      </c>
      <c r="CE17" t="n">
        <v>0</v>
      </c>
      <c r="CF17" t="n">
        <v>0</v>
      </c>
      <c r="CG17" t="n">
        <v>0</v>
      </c>
      <c r="CH17" t="n">
        <v>0</v>
      </c>
      <c r="CI17" t="n">
        <v>1</v>
      </c>
      <c r="CJ17" t="n">
        <v>0</v>
      </c>
      <c r="CK17" t="n">
        <v/>
      </c>
      <c r="CL17" t="inlineStr">
        <is>
          <t>Ya</t>
        </is>
      </c>
      <c r="CM17" t="n">
        <v>2016</v>
      </c>
      <c r="CN17" t="inlineStr">
        <is>
          <t>Fixed-Dome (Kubah Tetap)</t>
        </is>
      </c>
      <c r="CO17" t="inlineStr">
        <is>
          <t>8 m³ (6-7 ekor sapi, ±6,5 jam memasak/hari, ±65 kg slurry/hari)</t>
        </is>
      </c>
      <c r="CP17" t="inlineStr">
        <is>
          <t>Anggota keluarga - laki-laki</t>
        </is>
      </c>
      <c r="CQ17" t="n">
        <v>0</v>
      </c>
      <c r="CR17" t="n">
        <v>0</v>
      </c>
      <c r="CS17" t="n">
        <v>0</v>
      </c>
      <c r="CT17" t="n">
        <v>0</v>
      </c>
      <c r="CU17" t="n">
        <v>1</v>
      </c>
      <c r="CV17" t="n">
        <v>0</v>
      </c>
      <c r="CW17" t="n">
        <v>0</v>
      </c>
      <c r="CX17" t="n">
        <v>0</v>
      </c>
      <c r="CY17" t="inlineStr">
        <is>
          <t>Anggota keluarga - laki-laki Anggota keluarga - perempuan dewasa</t>
        </is>
      </c>
      <c r="CZ17" t="n">
        <v>1</v>
      </c>
      <c r="DA17" t="n">
        <v>1</v>
      </c>
      <c r="DB17" t="n">
        <v>0</v>
      </c>
      <c r="DC17" t="n">
        <v/>
      </c>
      <c r="DD17" t="inlineStr">
        <is>
          <t>Anggota keluarga - laki-laki</t>
        </is>
      </c>
      <c r="DE17" t="n">
        <v>1</v>
      </c>
      <c r="DF17" t="n">
        <v>0</v>
      </c>
      <c r="DG17" t="n">
        <v>0</v>
      </c>
      <c r="DH17" t="n">
        <v>0</v>
      </c>
      <c r="DI17" t="n">
        <v/>
      </c>
      <c r="DJ17" t="inlineStr">
        <is>
          <t>Anggota keluarga - laki-laki</t>
        </is>
      </c>
      <c r="DK17" t="n">
        <v>1</v>
      </c>
      <c r="DL17" t="n">
        <v>0</v>
      </c>
      <c r="DM17" t="n">
        <v>0</v>
      </c>
      <c r="DN17" t="n">
        <v>0</v>
      </c>
      <c r="DO17" t="n">
        <v/>
      </c>
      <c r="DP17" t="inlineStr">
        <is>
          <t>Ya</t>
        </is>
      </c>
      <c r="DQ17" t="n">
        <v/>
      </c>
      <c r="DR17" t="n">
        <v/>
      </c>
      <c r="DS17" t="n">
        <v/>
      </c>
      <c r="DT17" t="n">
        <v/>
      </c>
      <c r="DU17" t="n">
        <v/>
      </c>
      <c r="DV17" t="n">
        <v/>
      </c>
      <c r="DW17" t="n">
        <v/>
      </c>
      <c r="DX17" t="n">
        <v/>
      </c>
      <c r="DY17" t="n">
        <v/>
      </c>
      <c r="DZ17" t="n">
        <v/>
      </c>
      <c r="EA17" t="n">
        <v/>
      </c>
      <c r="EB17" t="n">
        <v/>
      </c>
      <c r="EC17" t="n">
        <v/>
      </c>
      <c r="ED17" t="n">
        <v/>
      </c>
      <c r="EE17" t="n">
        <v/>
      </c>
      <c r="EF17" t="n">
        <v/>
      </c>
      <c r="EG17" t="n">
        <v/>
      </c>
      <c r="EH17" t="n">
        <v/>
      </c>
      <c r="EI17" t="inlineStr">
        <is>
          <t>Tidak ada masalah</t>
        </is>
      </c>
      <c r="EJ17" t="n">
        <v>0</v>
      </c>
      <c r="EK17" t="n">
        <v>0</v>
      </c>
      <c r="EL17" t="n">
        <v>0</v>
      </c>
      <c r="EM17" t="n">
        <v>1</v>
      </c>
      <c r="EN17" t="n">
        <v>0</v>
      </c>
      <c r="EO17" t="n">
        <v/>
      </c>
      <c r="EP17" t="inlineStr">
        <is>
          <t>Ya, cukup jelas dan mudah diikuti</t>
        </is>
      </c>
      <c r="EQ17" t="inlineStr">
        <is>
          <t>Bukan pelatihan</t>
        </is>
      </c>
      <c r="ER17" t="inlineStr">
        <is>
          <t>CPO atau pendamping</t>
        </is>
      </c>
      <c r="ES17" t="n">
        <v>1</v>
      </c>
      <c r="ET17" t="n">
        <v>0</v>
      </c>
      <c r="EU17" t="n">
        <v>0</v>
      </c>
      <c r="EV17" t="n">
        <v>0</v>
      </c>
      <c r="EW17" t="n">
        <v/>
      </c>
      <c r="EX17" t="inlineStr">
        <is>
          <t>Anggota keluarga - Laki-laki</t>
        </is>
      </c>
      <c r="EY17" t="n">
        <v>1</v>
      </c>
      <c r="EZ17" t="n">
        <v>0</v>
      </c>
      <c r="FA17" t="n">
        <v>0</v>
      </c>
      <c r="FB17" t="n">
        <v/>
      </c>
      <c r="FC17" t="inlineStr">
        <is>
          <t>Setiap hari</t>
        </is>
      </c>
      <c r="FD17" t="n">
        <v/>
      </c>
      <c r="FE17" t="inlineStr">
        <is>
          <t>Mengetahui</t>
        </is>
      </c>
      <c r="FF17" t="inlineStr">
        <is>
          <t>Selalu (setiap hari)</t>
        </is>
      </c>
      <c r="FG17" t="inlineStr">
        <is>
          <t>Mengetahui</t>
        </is>
      </c>
      <c r="FH17" t="inlineStr">
        <is>
          <t>Selalu (setiap hari)</t>
        </is>
      </c>
      <c r="FI17" t="inlineStr">
        <is>
          <t>Mengetahui</t>
        </is>
      </c>
      <c r="FJ17" t="inlineStr">
        <is>
          <t>Selalu (setiap hari)</t>
        </is>
      </c>
      <c r="FK17" t="inlineStr">
        <is>
          <t>Tidak mengetahui</t>
        </is>
      </c>
      <c r="FL17" t="inlineStr">
        <is>
          <t>Tidak pernah</t>
        </is>
      </c>
      <c r="FM17" t="inlineStr">
        <is>
          <t>Mengetahui</t>
        </is>
      </c>
      <c r="FN17" t="inlineStr">
        <is>
          <t>Jarang (setiap bulan atau lebih)</t>
        </is>
      </c>
      <c r="FO17" t="inlineStr">
        <is>
          <t>Mengetahui</t>
        </is>
      </c>
      <c r="FP17" t="inlineStr">
        <is>
          <t>Jarang (setiap bulan atau lebih)</t>
        </is>
      </c>
      <c r="FQ17" t="inlineStr">
        <is>
          <t>Mengetahui</t>
        </is>
      </c>
      <c r="FR17" t="inlineStr">
        <is>
          <t>Ya</t>
        </is>
      </c>
      <c r="FS17" t="inlineStr">
        <is>
          <t>Mengetahui</t>
        </is>
      </c>
      <c r="FT17" t="inlineStr">
        <is>
          <t>Ya, selalu</t>
        </is>
      </c>
      <c r="FU17" t="inlineStr">
        <is>
          <t>Laki-laki dewasa</t>
        </is>
      </c>
      <c r="FV17" t="n">
        <v>1</v>
      </c>
      <c r="FW17" t="n">
        <v>0</v>
      </c>
      <c r="FX17" t="n">
        <v>0</v>
      </c>
      <c r="FY17" t="n">
        <v>0</v>
      </c>
      <c r="FZ17" t="inlineStr">
        <is>
          <t>Sangat memahami</t>
        </is>
      </c>
      <c r="GA17" t="inlineStr">
        <is>
          <t>CPO</t>
        </is>
      </c>
      <c r="GB17" t="n">
        <v>1</v>
      </c>
      <c r="GC17" t="n">
        <v>0</v>
      </c>
      <c r="GD17" t="n">
        <v>0</v>
      </c>
      <c r="GE17" t="n">
        <v>0</v>
      </c>
      <c r="GF17" t="n">
        <v/>
      </c>
      <c r="GG17" t="inlineStr">
        <is>
          <t>Sering</t>
        </is>
      </c>
      <c r="GH17" t="inlineStr">
        <is>
          <t>Ya</t>
        </is>
      </c>
      <c r="GI17" t="inlineStr">
        <is>
          <t>Teman/keluarga Tetangga</t>
        </is>
      </c>
      <c r="GJ17" t="n">
        <v>1</v>
      </c>
      <c r="GK17" t="n">
        <v>1</v>
      </c>
      <c r="GL17" t="n">
        <v>0</v>
      </c>
      <c r="GM17" t="n">
        <v>0</v>
      </c>
      <c r="GN17" t="n">
        <v/>
      </c>
      <c r="GO17" t="n">
        <v>8</v>
      </c>
      <c r="GP17" t="inlineStr">
        <is>
          <t>Sebagian</t>
        </is>
      </c>
      <c r="GQ17" t="inlineStr">
        <is>
          <t>Kayu bakar LPG</t>
        </is>
      </c>
      <c r="GR17" t="n">
        <v>1</v>
      </c>
      <c r="GS17" t="n">
        <v>1</v>
      </c>
      <c r="GT17" t="n">
        <v>0</v>
      </c>
      <c r="GU17" t="n">
        <v>0</v>
      </c>
      <c r="GV17" t="n">
        <v>0</v>
      </c>
      <c r="GW17" t="n">
        <v>0</v>
      </c>
      <c r="GX17" t="n">
        <v>0</v>
      </c>
      <c r="GY17" t="n">
        <v/>
      </c>
      <c r="GZ17" t="inlineStr">
        <is>
          <t>Ya</t>
        </is>
      </c>
      <c r="HA17" t="n">
        <v/>
      </c>
      <c r="HB17" t="n">
        <v/>
      </c>
      <c r="HC17" t="n">
        <v/>
      </c>
      <c r="HD17" t="n">
        <v/>
      </c>
      <c r="HE17" t="n">
        <v/>
      </c>
      <c r="HF17" t="n">
        <v/>
      </c>
      <c r="HG17" t="n">
        <v/>
      </c>
      <c r="HH17" t="n">
        <v/>
      </c>
      <c r="HI17" t="n">
        <v/>
      </c>
      <c r="HJ17" t="n">
        <v/>
      </c>
      <c r="HK17" t="n">
        <v/>
      </c>
      <c r="HL17" t="n">
        <v/>
      </c>
      <c r="HM17" t="n">
        <v/>
      </c>
      <c r="HN17" t="n">
        <v/>
      </c>
      <c r="HO17" t="n">
        <v/>
      </c>
      <c r="HP17" t="n">
        <v/>
      </c>
      <c r="HQ17" t="n">
        <v/>
      </c>
      <c r="HR17" t="n">
        <v/>
      </c>
      <c r="HS17" t="n">
        <v/>
      </c>
      <c r="HT17" t="n">
        <v/>
      </c>
      <c r="HU17" t="n">
        <v/>
      </c>
      <c r="HV17" t="n">
        <v/>
      </c>
      <c r="HW17" t="n">
        <v/>
      </c>
      <c r="HX17" t="n">
        <v/>
      </c>
      <c r="HY17" t="n">
        <v>600</v>
      </c>
      <c r="HZ17" t="n">
        <v>150000</v>
      </c>
      <c r="IA17" t="n">
        <v>24</v>
      </c>
      <c r="IB17" t="n">
        <v>130000</v>
      </c>
      <c r="IC17" t="n">
        <v/>
      </c>
      <c r="ID17" t="n">
        <v/>
      </c>
      <c r="IE17" t="n">
        <v/>
      </c>
      <c r="IF17" t="n">
        <v/>
      </c>
      <c r="IG17" t="n">
        <v/>
      </c>
      <c r="IH17" t="n">
        <v/>
      </c>
      <c r="II17" t="n">
        <v/>
      </c>
      <c r="IJ17" t="n">
        <v/>
      </c>
      <c r="IK17" t="inlineStr">
        <is>
          <t>65-80 kg</t>
        </is>
      </c>
      <c r="IL17" t="inlineStr">
        <is>
          <t>&lt;1 jam</t>
        </is>
      </c>
      <c r="IM17" t="inlineStr">
        <is>
          <t>Ya</t>
        </is>
      </c>
      <c r="IN17" t="inlineStr">
        <is>
          <t>Ya</t>
        </is>
      </c>
      <c r="IO17" t="inlineStr">
        <is>
          <t>Lebih bersih</t>
        </is>
      </c>
      <c r="IP17" t="n">
        <v/>
      </c>
      <c r="IQ17" t="inlineStr">
        <is>
          <t>Tidak pernah</t>
        </is>
      </c>
      <c r="IR17" t="n">
        <v/>
      </c>
      <c r="IS17" t="n">
        <v/>
      </c>
      <c r="IT17" t="n">
        <v/>
      </c>
      <c r="IU17" t="n">
        <v/>
      </c>
      <c r="IV17" t="n">
        <v/>
      </c>
      <c r="IW17" t="n">
        <v/>
      </c>
      <c r="IX17" t="n">
        <v/>
      </c>
      <c r="IY17" t="n">
        <v/>
      </c>
      <c r="IZ17" t="inlineStr">
        <is>
          <t>Tidak pernah</t>
        </is>
      </c>
      <c r="JA17" t="n">
        <v/>
      </c>
      <c r="JB17" t="n">
        <v/>
      </c>
      <c r="JC17" t="n">
        <v/>
      </c>
      <c r="JD17" t="n">
        <v/>
      </c>
      <c r="JE17" t="n">
        <v/>
      </c>
      <c r="JF17" t="n">
        <v/>
      </c>
      <c r="JG17" t="n">
        <v/>
      </c>
      <c r="JH17" t="n">
        <v/>
      </c>
      <c r="JI17" t="inlineStr">
        <is>
          <t>Tidak pernah</t>
        </is>
      </c>
      <c r="JJ17" t="n">
        <v/>
      </c>
      <c r="JK17" t="n">
        <v/>
      </c>
      <c r="JL17" t="n">
        <v/>
      </c>
      <c r="JM17" t="n">
        <v/>
      </c>
      <c r="JN17" t="n">
        <v/>
      </c>
      <c r="JO17" t="n">
        <v/>
      </c>
      <c r="JP17" t="n">
        <v/>
      </c>
      <c r="JQ17" t="n">
        <v/>
      </c>
      <c r="JR17" t="inlineStr">
        <is>
          <t>Tidak pernah</t>
        </is>
      </c>
      <c r="JS17" t="n">
        <v/>
      </c>
      <c r="JT17" t="n">
        <v/>
      </c>
      <c r="JU17" t="n">
        <v/>
      </c>
      <c r="JV17" t="n">
        <v/>
      </c>
      <c r="JW17" t="n">
        <v/>
      </c>
      <c r="JX17" t="n">
        <v/>
      </c>
      <c r="JY17" t="n">
        <v/>
      </c>
      <c r="JZ17" t="n">
        <v/>
      </c>
      <c r="KA17" t="inlineStr">
        <is>
          <t>Tidak pernah</t>
        </is>
      </c>
      <c r="KB17" t="n">
        <v/>
      </c>
      <c r="KC17" t="n">
        <v/>
      </c>
      <c r="KD17" t="n">
        <v/>
      </c>
      <c r="KE17" t="n">
        <v/>
      </c>
      <c r="KF17" t="n">
        <v/>
      </c>
      <c r="KG17" t="n">
        <v/>
      </c>
      <c r="KH17" t="n">
        <v/>
      </c>
      <c r="KI17" t="n">
        <v/>
      </c>
      <c r="KJ17" t="inlineStr">
        <is>
          <t>Tidak pernah</t>
        </is>
      </c>
      <c r="KK17" t="n">
        <v/>
      </c>
      <c r="KL17" t="n">
        <v/>
      </c>
      <c r="KM17" t="n">
        <v/>
      </c>
      <c r="KN17" t="n">
        <v/>
      </c>
      <c r="KO17" t="n">
        <v/>
      </c>
      <c r="KP17" t="n">
        <v/>
      </c>
      <c r="KQ17" t="n">
        <v/>
      </c>
      <c r="KR17" t="n">
        <v/>
      </c>
      <c r="KS17" t="inlineStr">
        <is>
          <t>Tidak ada perubahan</t>
        </is>
      </c>
      <c r="KT17" t="inlineStr">
        <is>
          <t>0-1 kali</t>
        </is>
      </c>
      <c r="KU17" t="inlineStr">
        <is>
          <t>0-1 kali</t>
        </is>
      </c>
      <c r="KV17" t="inlineStr">
        <is>
          <t>Tidak ada</t>
        </is>
      </c>
      <c r="KW17" t="n">
        <v>0</v>
      </c>
      <c r="KX17" t="n">
        <v>0</v>
      </c>
      <c r="KY17" t="n">
        <v>0</v>
      </c>
      <c r="KZ17" t="n">
        <v>1</v>
      </c>
      <c r="LA17" t="inlineStr">
        <is>
          <t>Tidak ada perubahan</t>
        </is>
      </c>
      <c r="LB17" t="inlineStr">
        <is>
          <t>Cukup membaik</t>
        </is>
      </c>
      <c r="LC17" t="n">
        <v>2</v>
      </c>
      <c r="LD17" t="n">
        <v>0</v>
      </c>
      <c r="LE17" t="n">
        <v>0</v>
      </c>
      <c r="LF17" t="n">
        <v>0</v>
      </c>
      <c r="LG17" t="inlineStr">
        <is>
          <t>Tidak</t>
        </is>
      </c>
      <c r="LH17" t="n">
        <v/>
      </c>
      <c r="LI17" t="n">
        <v>0</v>
      </c>
      <c r="LJ17" t="inlineStr">
        <is>
          <t>Tabungan</t>
        </is>
      </c>
      <c r="LK17" t="n">
        <v>1</v>
      </c>
      <c r="LL17" t="n">
        <v>0</v>
      </c>
      <c r="LM17" t="n">
        <v>0</v>
      </c>
      <c r="LN17" t="n">
        <v>0</v>
      </c>
      <c r="LO17" t="n">
        <v>0</v>
      </c>
      <c r="LP17" t="n">
        <v>0</v>
      </c>
      <c r="LQ17" t="n">
        <v>0</v>
      </c>
      <c r="LR17" t="n">
        <v/>
      </c>
      <c r="LS17" t="n">
        <v>15</v>
      </c>
      <c r="LT17" t="n">
        <v>0</v>
      </c>
      <c r="LU17" t="n">
        <v>0</v>
      </c>
      <c r="LV17" t="n">
        <v>5</v>
      </c>
      <c r="LW17" t="n">
        <v>0</v>
      </c>
      <c r="LX17" t="n">
        <v>0</v>
      </c>
      <c r="LY17" t="n">
        <v>5</v>
      </c>
      <c r="LZ17" t="n">
        <v>0</v>
      </c>
      <c r="MA17" t="n">
        <v>0</v>
      </c>
      <c r="MB17" t="inlineStr">
        <is>
          <t>Ya</t>
        </is>
      </c>
      <c r="MC17" t="n">
        <v>0</v>
      </c>
      <c r="MD17" t="n">
        <v>0</v>
      </c>
      <c r="ME17" t="n">
        <v>120</v>
      </c>
      <c r="MF17" t="n">
        <v>0</v>
      </c>
      <c r="MG17" t="n">
        <v>0</v>
      </c>
      <c r="MH17" t="n">
        <v>0</v>
      </c>
      <c r="MI17" t="inlineStr">
        <is>
          <t>Bekerja Aktivitas sosial diluar rumah (misalnya, berkumpul dengan tetangga, mengikuti kegiatan PKK, dsb)</t>
        </is>
      </c>
      <c r="MJ17" t="n">
        <v>0</v>
      </c>
      <c r="MK17" t="n">
        <v>1</v>
      </c>
      <c r="ML17" t="n">
        <v>0</v>
      </c>
      <c r="MM17" t="n">
        <v>0</v>
      </c>
      <c r="MN17" t="n">
        <v>1</v>
      </c>
      <c r="MO17" t="n">
        <v>0</v>
      </c>
      <c r="MP17" t="n">
        <v/>
      </c>
      <c r="MQ17" t="inlineStr">
        <is>
          <t>Petani sayur</t>
        </is>
      </c>
      <c r="MR17" t="n">
        <v/>
      </c>
      <c r="MS17" t="inlineStr">
        <is>
          <t>Jama'ah, Tahlil, Sholawatan, Manaqiban</t>
        </is>
      </c>
      <c r="MT17" t="n">
        <v/>
      </c>
      <c r="MU17" t="inlineStr">
        <is>
          <t>Tidak</t>
        </is>
      </c>
      <c r="MV17" t="n">
        <v/>
      </c>
      <c r="MW17" t="n">
        <v/>
      </c>
      <c r="MX17" t="n">
        <v/>
      </c>
      <c r="MY17" t="n">
        <v/>
      </c>
      <c r="MZ17" t="n">
        <v/>
      </c>
      <c r="NA17" t="n">
        <v/>
      </c>
      <c r="NB17" t="n">
        <v/>
      </c>
      <c r="NC17" t="n">
        <v/>
      </c>
      <c r="ND17" t="n">
        <v/>
      </c>
      <c r="NE17" t="n">
        <v/>
      </c>
      <c r="NF17" t="n">
        <v/>
      </c>
      <c r="NG17" t="n">
        <v/>
      </c>
      <c r="NH17" t="n">
        <v/>
      </c>
      <c r="NI17" t="n">
        <v/>
      </c>
      <c r="NJ17" t="n">
        <v/>
      </c>
      <c r="NK17" t="n">
        <v/>
      </c>
      <c r="NL17" t="inlineStr">
        <is>
          <t>Tidak</t>
        </is>
      </c>
      <c r="NM17" t="inlineStr">
        <is>
          <t>Kombinasi dana mandiri dan dana hibah</t>
        </is>
      </c>
      <c r="NN17" t="inlineStr">
        <is>
          <t>7.000.001-9.000.000</t>
        </is>
      </c>
      <c r="NO17" t="inlineStr">
        <is>
          <t>Yayasan Rumah Energi atau BIRU</t>
        </is>
      </c>
      <c r="NP17" t="n">
        <v/>
      </c>
      <c r="NQ17" t="n">
        <v/>
      </c>
      <c r="NR17" t="n">
        <v/>
      </c>
      <c r="NS17" t="n">
        <v/>
      </c>
      <c r="NT17" t="n">
        <v/>
      </c>
      <c r="NU17" t="n">
        <v/>
      </c>
      <c r="NV17" t="inlineStr">
        <is>
          <t>Anggota keluarga - Laki-laki dewasa</t>
        </is>
      </c>
      <c r="NW17" t="n">
        <v/>
      </c>
      <c r="NX17" t="inlineStr">
        <is>
          <t>Sedikit meningkat</t>
        </is>
      </c>
      <c r="NY17" t="n">
        <v>60</v>
      </c>
      <c r="NZ17" t="n">
        <v>0</v>
      </c>
      <c r="OA17" t="n">
        <v>0</v>
      </c>
      <c r="OB17" t="n">
        <v>0</v>
      </c>
      <c r="OC17" t="n">
        <v>25</v>
      </c>
      <c r="OD17" t="n">
        <v>0</v>
      </c>
      <c r="OE17" t="inlineStr">
        <is>
          <t>Lebih baik</t>
        </is>
      </c>
      <c r="OF17" t="inlineStr">
        <is>
          <t>Jauh lebih baik (beda waktu memasak lebih cepat setengah jam atau lebih, ATAU tidak lagi ada rasa/bau makanan yang berubah, ATAU alasan lainnya)</t>
        </is>
      </c>
      <c r="OG17" t="inlineStr">
        <is>
          <t>Ya</t>
        </is>
      </c>
      <c r="OH17" t="n">
        <v>0</v>
      </c>
      <c r="OI17" t="n">
        <v>9</v>
      </c>
      <c r="OJ17" t="n">
        <v>0</v>
      </c>
      <c r="OK17" t="n">
        <v>0</v>
      </c>
      <c r="OL17" t="n">
        <v>0</v>
      </c>
      <c r="OM17" t="n">
        <v>0</v>
      </c>
      <c r="ON17" t="n">
        <v>20</v>
      </c>
      <c r="OO17" t="n">
        <v>0</v>
      </c>
      <c r="OP17" t="inlineStr">
        <is>
          <t>Sapi perah Ayam</t>
        </is>
      </c>
      <c r="OQ17" t="n">
        <v>0</v>
      </c>
      <c r="OR17" t="n">
        <v>1</v>
      </c>
      <c r="OS17" t="n">
        <v>0</v>
      </c>
      <c r="OT17" t="n">
        <v>0</v>
      </c>
      <c r="OU17" t="n">
        <v>0</v>
      </c>
      <c r="OV17" t="n">
        <v>0</v>
      </c>
      <c r="OW17" t="n">
        <v>1</v>
      </c>
      <c r="OX17" t="n">
        <v>0</v>
      </c>
      <c r="OY17" t="n">
        <v>0</v>
      </c>
      <c r="OZ17" t="inlineStr">
        <is>
          <t>Sapi perah Ayam</t>
        </is>
      </c>
      <c r="PA17" t="n">
        <v>0</v>
      </c>
      <c r="PB17" t="n">
        <v>1</v>
      </c>
      <c r="PC17" t="n">
        <v>0</v>
      </c>
      <c r="PD17" t="n">
        <v>0</v>
      </c>
      <c r="PE17" t="n">
        <v>0</v>
      </c>
      <c r="PF17" t="n">
        <v>0</v>
      </c>
      <c r="PG17" t="n">
        <v>1</v>
      </c>
      <c r="PH17" t="n">
        <v>0</v>
      </c>
      <c r="PI17" t="n">
        <v>0</v>
      </c>
      <c r="PJ17" t="inlineStr">
        <is>
          <t>Tidak ada</t>
        </is>
      </c>
      <c r="PK17" t="n">
        <v>0</v>
      </c>
      <c r="PL17" t="n">
        <v>0</v>
      </c>
      <c r="PM17" t="n">
        <v>0</v>
      </c>
      <c r="PN17" t="n">
        <v>0</v>
      </c>
      <c r="PO17" t="n">
        <v>0</v>
      </c>
      <c r="PP17" t="n">
        <v>0</v>
      </c>
      <c r="PQ17" t="n">
        <v>0</v>
      </c>
      <c r="PR17" t="n">
        <v>0</v>
      </c>
      <c r="PS17" t="n">
        <v>1</v>
      </c>
      <c r="PT17" t="n">
        <v/>
      </c>
      <c r="PU17" t="n">
        <v/>
      </c>
      <c r="PV17" t="n">
        <v/>
      </c>
      <c r="PW17" t="n">
        <v/>
      </c>
      <c r="PX17" t="n">
        <v/>
      </c>
      <c r="PY17" t="n">
        <v/>
      </c>
      <c r="PZ17" t="n">
        <v/>
      </c>
      <c r="QA17" t="n">
        <v/>
      </c>
      <c r="QB17" t="n">
        <v/>
      </c>
      <c r="QC17" t="n">
        <v/>
      </c>
      <c r="QD17" t="n">
        <v/>
      </c>
      <c r="QE17" t="inlineStr">
        <is>
          <t>3-Dijual 1-Disebarkan ke lahan terbuka</t>
        </is>
      </c>
      <c r="QF17" t="n">
        <v>0</v>
      </c>
      <c r="QG17" t="n">
        <v>0</v>
      </c>
      <c r="QH17" t="n">
        <v>0</v>
      </c>
      <c r="QI17" t="n">
        <v>0</v>
      </c>
      <c r="QJ17" t="n">
        <v>0</v>
      </c>
      <c r="QK17" t="n">
        <v>1</v>
      </c>
      <c r="QL17" t="n">
        <v>0</v>
      </c>
      <c r="QM17" t="n">
        <v>1</v>
      </c>
      <c r="QN17" t="n">
        <v>0</v>
      </c>
      <c r="QO17" t="n">
        <v/>
      </c>
      <c r="QP17" t="n">
        <v/>
      </c>
      <c r="QQ17" t="n">
        <v/>
      </c>
      <c r="QR17" t="n">
        <v/>
      </c>
      <c r="QS17" t="n">
        <v/>
      </c>
      <c r="QT17" t="n">
        <v/>
      </c>
      <c r="QU17" t="n">
        <v/>
      </c>
      <c r="QV17" t="n">
        <v/>
      </c>
      <c r="QW17" t="n">
        <v/>
      </c>
      <c r="QX17" t="n">
        <v/>
      </c>
      <c r="QY17" t="n">
        <v/>
      </c>
      <c r="QZ17" t="n">
        <v/>
      </c>
      <c r="RA17" t="n">
        <v/>
      </c>
      <c r="RB17" t="n">
        <v/>
      </c>
      <c r="RC17" t="n">
        <v/>
      </c>
      <c r="RD17" t="n">
        <v/>
      </c>
      <c r="RE17" t="n">
        <v/>
      </c>
      <c r="RF17" t="n">
        <v/>
      </c>
      <c r="RG17" t="n">
        <v/>
      </c>
      <c r="RH17" t="n">
        <v/>
      </c>
      <c r="RI17" t="n">
        <v/>
      </c>
      <c r="RJ17" t="n">
        <v/>
      </c>
      <c r="RK17" t="n">
        <v/>
      </c>
      <c r="RL17" t="n">
        <v/>
      </c>
      <c r="RM17" t="n">
        <v/>
      </c>
      <c r="RN17" t="n">
        <v/>
      </c>
      <c r="RO17" t="n">
        <v/>
      </c>
      <c r="RP17" t="n">
        <v/>
      </c>
      <c r="RQ17" t="n">
        <v/>
      </c>
      <c r="RR17" t="n">
        <v/>
      </c>
      <c r="RS17" t="n">
        <v/>
      </c>
      <c r="RT17" t="n">
        <v/>
      </c>
      <c r="RU17" t="n">
        <v/>
      </c>
      <c r="RV17" t="n">
        <v/>
      </c>
      <c r="RW17" t="n">
        <v/>
      </c>
      <c r="RX17" t="n">
        <v/>
      </c>
      <c r="RY17" t="n">
        <v/>
      </c>
      <c r="RZ17" t="n">
        <v/>
      </c>
      <c r="SA17" t="n">
        <v/>
      </c>
      <c r="SB17" t="n">
        <v/>
      </c>
      <c r="SC17" t="inlineStr">
        <is>
          <t>1-Disebarkan ke lahan terbuka</t>
        </is>
      </c>
      <c r="SD17" t="n">
        <v>0</v>
      </c>
      <c r="SE17" t="n">
        <v>0</v>
      </c>
      <c r="SF17" t="n">
        <v>0</v>
      </c>
      <c r="SG17" t="n">
        <v>0</v>
      </c>
      <c r="SH17" t="n">
        <v>0</v>
      </c>
      <c r="SI17" t="n">
        <v>1</v>
      </c>
      <c r="SJ17" t="n">
        <v>0</v>
      </c>
      <c r="SK17" t="n">
        <v>0</v>
      </c>
      <c r="SL17" t="n">
        <v>0</v>
      </c>
      <c r="SM17" t="n">
        <v/>
      </c>
      <c r="SN17" t="n">
        <v/>
      </c>
      <c r="SO17" t="n">
        <v/>
      </c>
      <c r="SP17" t="n">
        <v/>
      </c>
      <c r="SQ17" t="n">
        <v/>
      </c>
      <c r="SR17" t="n">
        <v/>
      </c>
      <c r="SS17" t="n">
        <v/>
      </c>
      <c r="ST17" t="n">
        <v/>
      </c>
      <c r="SU17" t="n">
        <v/>
      </c>
      <c r="SV17" t="n">
        <v/>
      </c>
      <c r="SW17" t="n">
        <v/>
      </c>
      <c r="SX17" t="n">
        <v/>
      </c>
      <c r="SY17" t="n">
        <v/>
      </c>
      <c r="SZ17" t="n">
        <v>5</v>
      </c>
      <c r="TA17" t="n">
        <v/>
      </c>
      <c r="TB17" t="n">
        <v/>
      </c>
      <c r="TC17" t="n">
        <v/>
      </c>
      <c r="TD17" t="n">
        <v/>
      </c>
      <c r="TE17" t="n">
        <v>10</v>
      </c>
      <c r="TF17" t="n">
        <v/>
      </c>
      <c r="TG17" t="n">
        <v/>
      </c>
      <c r="TH17" t="n">
        <v/>
      </c>
      <c r="TI17" t="n">
        <v/>
      </c>
      <c r="TJ17" t="n">
        <v/>
      </c>
      <c r="TK17" t="n">
        <v/>
      </c>
      <c r="TL17" t="n">
        <v/>
      </c>
      <c r="TM17" t="n">
        <v/>
      </c>
      <c r="TN17" t="n">
        <v/>
      </c>
      <c r="TO17" t="n">
        <v/>
      </c>
      <c r="TP17" t="n">
        <v/>
      </c>
      <c r="TQ17" t="n">
        <v/>
      </c>
      <c r="TR17" t="n">
        <v/>
      </c>
      <c r="TS17" t="n">
        <v/>
      </c>
      <c r="TT17" t="n">
        <v/>
      </c>
      <c r="TU17" t="n">
        <v/>
      </c>
      <c r="TV17" t="n">
        <v/>
      </c>
      <c r="TW17" t="n">
        <v/>
      </c>
      <c r="TX17" t="n">
        <v/>
      </c>
      <c r="TY17" t="n">
        <v/>
      </c>
      <c r="TZ17" t="n">
        <v/>
      </c>
      <c r="UA17" t="n">
        <v/>
      </c>
      <c r="UB17" t="n">
        <v/>
      </c>
      <c r="UC17" t="n">
        <v/>
      </c>
      <c r="UD17" t="n">
        <v/>
      </c>
      <c r="UE17" t="n">
        <v/>
      </c>
      <c r="UF17" t="n">
        <v/>
      </c>
      <c r="UG17" t="n">
        <v/>
      </c>
      <c r="UH17" t="n">
        <v/>
      </c>
      <c r="UI17" t="n">
        <v/>
      </c>
      <c r="UJ17" t="n">
        <v/>
      </c>
      <c r="UK17" t="n">
        <v/>
      </c>
      <c r="UL17" t="n">
        <v/>
      </c>
      <c r="UM17" t="n">
        <v/>
      </c>
      <c r="UN17" t="n">
        <v/>
      </c>
      <c r="UO17" t="n">
        <v/>
      </c>
      <c r="UP17" t="n">
        <v/>
      </c>
      <c r="UQ17" t="n">
        <v/>
      </c>
      <c r="UR17" t="n">
        <v/>
      </c>
      <c r="US17" t="n">
        <v/>
      </c>
      <c r="UT17" t="n">
        <v/>
      </c>
      <c r="UU17" t="n">
        <v/>
      </c>
      <c r="UV17" t="inlineStr">
        <is>
          <t>Pemberian pakan di kandang</t>
        </is>
      </c>
      <c r="UW17" t="n">
        <v/>
      </c>
      <c r="UX17" t="n">
        <v/>
      </c>
      <c r="UY17" t="n">
        <v/>
      </c>
      <c r="UZ17" t="n">
        <v/>
      </c>
      <c r="VA17" t="inlineStr">
        <is>
          <t>Penggembalaan terbuka</t>
        </is>
      </c>
      <c r="VB17" t="n">
        <v/>
      </c>
      <c r="VC17" t="n">
        <v/>
      </c>
      <c r="VD17" t="inlineStr">
        <is>
          <t>Sangat jarang (&gt;1 bulan sekali)</t>
        </is>
      </c>
      <c r="VE17" t="n">
        <v/>
      </c>
      <c r="VF17" t="n">
        <v/>
      </c>
      <c r="VG17" t="n">
        <v/>
      </c>
      <c r="VH17" t="n">
        <v/>
      </c>
      <c r="VI17" t="inlineStr">
        <is>
          <t>Sangat jarang (&gt;1 bulan sekali)</t>
        </is>
      </c>
      <c r="VJ17" t="n">
        <v/>
      </c>
      <c r="VK17" t="n">
        <v/>
      </c>
      <c r="VL17" t="inlineStr">
        <is>
          <t>Sangat sering (&gt;1 kali sehari)</t>
        </is>
      </c>
      <c r="VM17" t="n">
        <v/>
      </c>
      <c r="VN17" t="n">
        <v/>
      </c>
      <c r="VO17" t="n">
        <v/>
      </c>
      <c r="VP17" t="n">
        <v/>
      </c>
      <c r="VQ17" t="n">
        <v/>
      </c>
      <c r="VR17" t="n">
        <v/>
      </c>
      <c r="VS17" t="n">
        <v/>
      </c>
      <c r="VT17" t="n">
        <v/>
      </c>
      <c r="VU17" t="n">
        <v/>
      </c>
      <c r="VV17" t="n">
        <v/>
      </c>
      <c r="VW17" t="n">
        <v/>
      </c>
      <c r="VX17" t="n">
        <v/>
      </c>
      <c r="VY17" t="n">
        <v/>
      </c>
      <c r="VZ17" t="n">
        <v/>
      </c>
      <c r="WA17" t="n">
        <v/>
      </c>
      <c r="WB17" t="n">
        <v/>
      </c>
      <c r="WC17" t="n">
        <v/>
      </c>
      <c r="WD17" t="n">
        <v/>
      </c>
      <c r="WE17" t="n">
        <v/>
      </c>
      <c r="WF17" t="inlineStr">
        <is>
          <t>5-Untuk disebar di tanah (dan dibajak) 6-Digester biogas</t>
        </is>
      </c>
      <c r="WG17" t="n">
        <v>0</v>
      </c>
      <c r="WH17" t="n">
        <v>0</v>
      </c>
      <c r="WI17" t="n">
        <v>0</v>
      </c>
      <c r="WJ17" t="n">
        <v>0</v>
      </c>
      <c r="WK17" t="n">
        <v>0</v>
      </c>
      <c r="WL17" t="n">
        <v>0</v>
      </c>
      <c r="WM17" t="n">
        <v>0</v>
      </c>
      <c r="WN17" t="n">
        <v>0</v>
      </c>
      <c r="WO17" t="n">
        <v>1</v>
      </c>
      <c r="WP17" t="n">
        <v>1</v>
      </c>
      <c r="WQ17" t="n">
        <v>0</v>
      </c>
      <c r="WR17" t="n">
        <v>0</v>
      </c>
      <c r="WS17" t="n">
        <v/>
      </c>
      <c r="WT17" t="n">
        <v/>
      </c>
      <c r="WU17" t="n">
        <v/>
      </c>
      <c r="WV17" t="n">
        <v/>
      </c>
      <c r="WW17" t="n">
        <v/>
      </c>
      <c r="WX17" t="n">
        <v/>
      </c>
      <c r="WY17" t="n">
        <v/>
      </c>
      <c r="WZ17" t="n">
        <v/>
      </c>
      <c r="XA17" t="n">
        <v/>
      </c>
      <c r="XB17" t="n">
        <v/>
      </c>
      <c r="XC17" t="n">
        <v/>
      </c>
      <c r="XD17" t="n">
        <v/>
      </c>
      <c r="XE17" t="n">
        <v/>
      </c>
      <c r="XF17" t="n">
        <v/>
      </c>
      <c r="XG17" t="n">
        <v/>
      </c>
      <c r="XH17" t="n">
        <v/>
      </c>
      <c r="XI17" t="n">
        <v/>
      </c>
      <c r="XJ17" t="n">
        <v/>
      </c>
      <c r="XK17" t="n">
        <v/>
      </c>
      <c r="XL17" t="n">
        <v/>
      </c>
      <c r="XM17" t="n">
        <v/>
      </c>
      <c r="XN17" t="n">
        <v/>
      </c>
      <c r="XO17" t="n">
        <v/>
      </c>
      <c r="XP17" t="n">
        <v/>
      </c>
      <c r="XQ17" t="n">
        <v/>
      </c>
      <c r="XR17" t="n">
        <v/>
      </c>
      <c r="XS17" t="n">
        <v/>
      </c>
      <c r="XT17" t="n">
        <v/>
      </c>
      <c r="XU17" t="n">
        <v/>
      </c>
      <c r="XV17" t="n">
        <v/>
      </c>
      <c r="XW17" t="n">
        <v/>
      </c>
      <c r="XX17" t="n">
        <v/>
      </c>
      <c r="XY17" t="n">
        <v/>
      </c>
      <c r="XZ17" t="n">
        <v/>
      </c>
      <c r="YA17" t="n">
        <v/>
      </c>
      <c r="YB17" t="n">
        <v/>
      </c>
      <c r="YC17" t="n">
        <v/>
      </c>
      <c r="YD17" t="n">
        <v/>
      </c>
      <c r="YE17" t="n">
        <v/>
      </c>
      <c r="YF17" t="n">
        <v/>
      </c>
      <c r="YG17" t="n">
        <v/>
      </c>
      <c r="YH17" t="n">
        <v/>
      </c>
      <c r="YI17" t="n">
        <v/>
      </c>
      <c r="YJ17" t="n">
        <v/>
      </c>
      <c r="YK17" t="n">
        <v/>
      </c>
      <c r="YL17" t="n">
        <v/>
      </c>
      <c r="YM17" t="n">
        <v/>
      </c>
      <c r="YN17" t="inlineStr">
        <is>
          <t>8-Dibiarkan tersebar di ladang penggembalaan</t>
        </is>
      </c>
      <c r="YO17" t="n">
        <v>0</v>
      </c>
      <c r="YP17" t="n">
        <v>0</v>
      </c>
      <c r="YQ17" t="n">
        <v>0</v>
      </c>
      <c r="YR17" t="n">
        <v>0</v>
      </c>
      <c r="YS17" t="n">
        <v>0</v>
      </c>
      <c r="YT17" t="n">
        <v>0</v>
      </c>
      <c r="YU17" t="n">
        <v>0</v>
      </c>
      <c r="YV17" t="n">
        <v>0</v>
      </c>
      <c r="YW17" t="n">
        <v>0</v>
      </c>
      <c r="YX17" t="n">
        <v>0</v>
      </c>
      <c r="YY17" t="n">
        <v>0</v>
      </c>
      <c r="YZ17" t="n">
        <v>1</v>
      </c>
      <c r="ZA17" t="n">
        <v/>
      </c>
      <c r="ZB17" t="n">
        <v/>
      </c>
      <c r="ZC17" t="n">
        <v/>
      </c>
      <c r="ZD17" t="n">
        <v/>
      </c>
      <c r="ZE17" t="n">
        <v/>
      </c>
      <c r="ZF17" t="n">
        <v/>
      </c>
      <c r="ZG17" t="n">
        <v/>
      </c>
      <c r="ZH17" t="n">
        <v/>
      </c>
      <c r="ZI17" t="n">
        <v/>
      </c>
      <c r="ZJ17" t="n">
        <v/>
      </c>
      <c r="ZK17" t="n">
        <v/>
      </c>
      <c r="ZL17" t="n">
        <v/>
      </c>
      <c r="ZM17" t="n">
        <v/>
      </c>
      <c r="ZN17" t="n">
        <v/>
      </c>
      <c r="ZO17" t="n">
        <v>50</v>
      </c>
      <c r="ZP17" t="n">
        <v/>
      </c>
      <c r="ZQ17" t="n">
        <v/>
      </c>
      <c r="ZR17" t="n">
        <v/>
      </c>
      <c r="ZS17" t="n">
        <v/>
      </c>
      <c r="ZT17" t="n">
        <v/>
      </c>
      <c r="ZU17" t="n">
        <v/>
      </c>
      <c r="ZV17" t="n">
        <v/>
      </c>
      <c r="ZW17" t="n">
        <v>2</v>
      </c>
      <c r="ZX17" t="n">
        <v/>
      </c>
      <c r="ZY17" t="n">
        <v/>
      </c>
      <c r="ZZ17" t="n">
        <v/>
      </c>
      <c r="AAA17" t="n">
        <v/>
      </c>
      <c r="AAB17" t="n">
        <v>1</v>
      </c>
      <c r="AAC17" t="n">
        <v/>
      </c>
      <c r="AAD17" t="n">
        <v/>
      </c>
      <c r="AAE17" t="inlineStr">
        <is>
          <t>Pakan segar (misal: rumput)</t>
        </is>
      </c>
      <c r="AAF17" t="n">
        <v/>
      </c>
      <c r="AAG17" t="n">
        <v/>
      </c>
      <c r="AAH17" t="n">
        <v/>
      </c>
      <c r="AAI17" t="n">
        <v/>
      </c>
      <c r="AAJ17" t="inlineStr">
        <is>
          <t>Pakan kering (misal: konsentrat, silase, pelet)</t>
        </is>
      </c>
      <c r="AAK17" t="n">
        <v/>
      </c>
      <c r="AAL17" t="inlineStr">
        <is>
          <t>Ya</t>
        </is>
      </c>
      <c r="AAM17" t="inlineStr">
        <is>
          <t>Cair</t>
        </is>
      </c>
      <c r="AAN17" t="n">
        <v>0</v>
      </c>
      <c r="AAO17" t="n">
        <v>1</v>
      </c>
      <c r="AAP17" t="n">
        <v>75</v>
      </c>
      <c r="AAQ17" t="n">
        <v/>
      </c>
      <c r="AAR17" t="inlineStr">
        <is>
          <t>Ya</t>
        </is>
      </c>
      <c r="AAS17" t="inlineStr">
        <is>
          <t>Mengetahui</t>
        </is>
      </c>
      <c r="AAT17" t="inlineStr">
        <is>
          <t>Digunakan untuk pupuk di lahan pertanian sendiri Dibuang ke lahan sekitar kandang - yg ditanami tanaman</t>
        </is>
      </c>
      <c r="AAU17" t="n">
        <v>1</v>
      </c>
      <c r="AAV17" t="n">
        <v>0</v>
      </c>
      <c r="AAW17" t="n">
        <v>0</v>
      </c>
      <c r="AAX17" t="n">
        <v>1</v>
      </c>
      <c r="AAY17" t="n">
        <v>0</v>
      </c>
      <c r="AAZ17" t="n">
        <v>0</v>
      </c>
      <c r="ABA17" t="n">
        <v>0</v>
      </c>
      <c r="ABB17" t="inlineStr">
        <is>
          <t>Pupuk cair untuk tanaman</t>
        </is>
      </c>
      <c r="ABC17" t="n">
        <v>1</v>
      </c>
      <c r="ABD17" t="n">
        <v>0</v>
      </c>
      <c r="ABE17" t="n">
        <v>0</v>
      </c>
      <c r="ABF17" t="n">
        <v>0</v>
      </c>
      <c r="ABG17" t="n">
        <v>0</v>
      </c>
      <c r="ABH17" t="n">
        <v/>
      </c>
      <c r="ABI17" t="n">
        <v/>
      </c>
      <c r="ABJ17" t="n">
        <v/>
      </c>
      <c r="ABK17" t="n">
        <v/>
      </c>
      <c r="ABL17" t="n">
        <v/>
      </c>
      <c r="ABM17" t="n">
        <v/>
      </c>
      <c r="ABN17" t="n">
        <v/>
      </c>
      <c r="ABO17" t="n">
        <v/>
      </c>
      <c r="ABP17" t="n">
        <v/>
      </c>
      <c r="ABQ17" t="inlineStr">
        <is>
          <t>Rumput, kacang tanah, jagung</t>
        </is>
      </c>
      <c r="ABR17" t="inlineStr">
        <is>
          <t>Sering ( 1 minggu 2 kali)</t>
        </is>
      </c>
      <c r="ABS17" t="n">
        <v>200</v>
      </c>
      <c r="ABT17" t="n">
        <v>10000</v>
      </c>
      <c r="ABU17" t="n">
        <v>75</v>
      </c>
      <c r="ABV17" t="n">
        <v>0</v>
      </c>
      <c r="ABW17" t="inlineStr">
        <is>
          <t>Lainnya</t>
        </is>
      </c>
      <c r="ABX17" t="inlineStr">
        <is>
          <t>Urea dan pupuk kandang buat rumput</t>
        </is>
      </c>
      <c r="ABY17" t="n">
        <v>200</v>
      </c>
      <c r="ABZ17" t="n">
        <v>1800</v>
      </c>
      <c r="ACA17" t="n">
        <v>0</v>
      </c>
      <c r="ACB17" t="n">
        <v>0</v>
      </c>
      <c r="ACC17" t="n">
        <v>12000</v>
      </c>
      <c r="ACD17" t="n">
        <v>12000</v>
      </c>
      <c r="ACE17" t="inlineStr">
        <is>
          <t>Ya</t>
        </is>
      </c>
      <c r="ACF17" t="inlineStr">
        <is>
          <t>Cukup meningkat</t>
        </is>
      </c>
      <c r="ACG17" t="inlineStr">
        <is>
          <t>Tidak ada perubahan</t>
        </is>
      </c>
      <c r="ACH17" t="inlineStr">
        <is>
          <t>Cukup meningkat</t>
        </is>
      </c>
      <c r="ACI17" t="n">
        <v/>
      </c>
      <c r="ACJ17" t="n">
        <v/>
      </c>
      <c r="ACK17" t="inlineStr">
        <is>
          <t>Lainnya</t>
        </is>
      </c>
      <c r="ACL17" t="n">
        <v>0</v>
      </c>
      <c r="ACM17" t="n">
        <v>0</v>
      </c>
      <c r="ACN17" t="n">
        <v>0</v>
      </c>
      <c r="ACO17" t="n">
        <v>0</v>
      </c>
      <c r="ACP17" t="n">
        <v>0</v>
      </c>
      <c r="ACQ17" t="n">
        <v>0</v>
      </c>
      <c r="ACR17" t="n">
        <v>1</v>
      </c>
      <c r="ACS17" t="inlineStr">
        <is>
          <t>Bioslurry dimanfaatkan 100%</t>
        </is>
      </c>
      <c r="ACT17" t="inlineStr">
        <is>
          <t>Tidak ada informasi tambahan mengenai sumber bahan baku biogas</t>
        </is>
      </c>
      <c r="ACU17" t="inlineStr">
        <is>
          <t>Manfaat cukup signifikan, terasa di kehidupan sehari-hari</t>
        </is>
      </c>
      <c r="ACV17" t="inlineStr">
        <is>
          <t>Berkurang</t>
        </is>
      </c>
      <c r="ACW17" t="inlineStr">
        <is>
          <t>Anggota keluarga - Perempuan dewasa</t>
        </is>
      </c>
      <c r="ACX17" t="inlineStr">
        <is>
          <t>Setuju</t>
        </is>
      </c>
      <c r="ACY17" t="inlineStr">
        <is>
          <t>Anggota keluarga - Anak-anak Anggota keluarga - Perempuan dewasa Anggota keluarga - Laki-laki dewasa</t>
        </is>
      </c>
      <c r="ACZ17" t="n">
        <v>1</v>
      </c>
      <c r="ADA17" t="n">
        <v>1</v>
      </c>
      <c r="ADB17" t="n">
        <v>1</v>
      </c>
      <c r="ADC17" t="n">
        <v>0</v>
      </c>
      <c r="ADD17" t="inlineStr">
        <is>
          <t>Puas</t>
        </is>
      </c>
      <c r="ADE17" t="inlineStr">
        <is>
          <t>Puas</t>
        </is>
      </c>
      <c r="ADF17" t="inlineStr">
        <is>
          <t>Puas</t>
        </is>
      </c>
      <c r="ADG17" t="inlineStr">
        <is>
          <t>Puas</t>
        </is>
      </c>
      <c r="ADH17" t="inlineStr">
        <is>
          <t>Ya</t>
        </is>
      </c>
      <c r="ADI17" t="inlineStr">
        <is>
          <t>Kompor dan selang</t>
        </is>
      </c>
      <c r="ADJ17" t="inlineStr">
        <is>
          <t>Puas</t>
        </is>
      </c>
      <c r="ADK17" t="n">
        <v/>
      </c>
      <c r="ADL17" t="n">
        <v/>
      </c>
      <c r="ADM17" t="n">
        <v/>
      </c>
      <c r="ADN17" t="n">
        <v/>
      </c>
      <c r="ADO17" t="n">
        <v/>
      </c>
      <c r="ADP17" t="n">
        <v/>
      </c>
      <c r="ADQ17" t="n">
        <v/>
      </c>
      <c r="ADR17" t="n">
        <v/>
      </c>
      <c r="ADS17" t="n">
        <v/>
      </c>
      <c r="ADT17" t="n">
        <v/>
      </c>
      <c r="ADU17" t="inlineStr">
        <is>
          <t>Memperbaiki sendiri</t>
        </is>
      </c>
      <c r="ADV17" t="n">
        <v>0</v>
      </c>
      <c r="ADW17" t="n">
        <v>0</v>
      </c>
      <c r="ADX17" t="n">
        <v>0</v>
      </c>
      <c r="ADY17" t="n">
        <v>0</v>
      </c>
      <c r="ADZ17" t="n">
        <v>0</v>
      </c>
      <c r="AEA17" t="n">
        <v>1</v>
      </c>
      <c r="AEB17" t="n">
        <v>0</v>
      </c>
      <c r="AEC17" t="n">
        <v>0</v>
      </c>
      <c r="AED17" t="inlineStr">
        <is>
          <t>Ganti kompor biogas dan selang kompor biogas</t>
        </is>
      </c>
      <c r="AEE17" t="inlineStr">
        <is>
          <t>Lainnya</t>
        </is>
      </c>
      <c r="AEF17" t="inlineStr">
        <is>
          <t>Diperbaiki sendiri</t>
        </is>
      </c>
      <c r="AEG17" t="inlineStr">
        <is>
          <t>Lainnya</t>
        </is>
      </c>
      <c r="AEH17" t="inlineStr">
        <is>
          <t>Tidak pernah menghubungi</t>
        </is>
      </c>
      <c r="AEI17" t="inlineStr">
        <is>
          <t>Ada program pengaktifan biogas rusak biar bermanfaat</t>
        </is>
      </c>
      <c r="AEJ17" t="inlineStr">
        <is>
          <t>Ya, selalu</t>
        </is>
      </c>
      <c r="AEK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17" t="n">
        <v>1</v>
      </c>
      <c r="AEM17" t="n">
        <v>1</v>
      </c>
      <c r="AEN17" t="n">
        <v>1</v>
      </c>
      <c r="AEO17" t="n">
        <v>1</v>
      </c>
      <c r="AEP17" t="n">
        <v>1</v>
      </c>
      <c r="AEQ17" t="n">
        <v>1</v>
      </c>
      <c r="AER17" t="n">
        <v>1</v>
      </c>
      <c r="AES17" t="n">
        <v>1</v>
      </c>
      <c r="AET17" t="n">
        <v>1</v>
      </c>
      <c r="AEU17" t="n">
        <v>0</v>
      </c>
      <c r="AEV17" t="n">
        <v>1</v>
      </c>
      <c r="AEW17" t="n">
        <v>0</v>
      </c>
      <c r="AEX17" t="n">
        <v/>
      </c>
      <c r="AEY17" t="inlineStr">
        <is>
          <t>Lainnya</t>
        </is>
      </c>
      <c r="AEZ17" t="inlineStr">
        <is>
          <t>Pemanfaatan kotoran sapi</t>
        </is>
      </c>
      <c r="AFA17" t="inlineStr">
        <is>
          <t>Koperasi</t>
        </is>
      </c>
      <c r="AFB17" t="n">
        <v/>
      </c>
      <c r="AFC17" t="inlineStr">
        <is>
          <t>1770788854191.jpg</t>
        </is>
      </c>
      <c r="AFD17" t="inlineStr">
        <is>
          <t>https://kf.kobotoolbox.org/api/v2/assets/avstPQqLr3Ab3ZdcVTXZ6f/data/672786427/attachments/attFF2gQZh7HLdkcLiQss9ov/</t>
        </is>
      </c>
      <c r="AFE17" t="inlineStr">
        <is>
          <t>1770788858275.jpg</t>
        </is>
      </c>
      <c r="AFF17" t="inlineStr">
        <is>
          <t>https://kf.kobotoolbox.org/api/v2/assets/avstPQqLr3Ab3ZdcVTXZ6f/data/672786427/attachments/attnuUK9abcn5Ak8u2HoCy8b/</t>
        </is>
      </c>
      <c r="AFG17" t="inlineStr">
        <is>
          <t>Solihin/Christina</t>
        </is>
      </c>
      <c r="AFH17" t="n">
        <v/>
      </c>
      <c r="AFI17" t="inlineStr">
        <is>
          <t>B8. Saat ini biogas kurang normal (baru dikuras), sehingga produksi gas biogas sedikit, pemakaian kompor biogas sekitar 30 menit, akibatnya penggunaan LPG meningkat.</t>
        </is>
      </c>
    </row>
    <row r="18">
      <c r="A18" s="93" t="n">
        <v>46049</v>
      </c>
      <c r="B18" s="93" t="n">
        <v>46050</v>
      </c>
      <c r="C18" t="inlineStr">
        <is>
          <t>solihin</t>
        </is>
      </c>
      <c r="D18" t="inlineStr">
        <is>
          <t>ike agustina</t>
        </is>
      </c>
      <c r="E18" t="n">
        <v>83175190824</v>
      </c>
      <c r="F18" t="inlineStr">
        <is>
          <t>-7.8798721 112.8198039 1076.5 48.9</t>
        </is>
      </c>
      <c r="G18" t="n">
        <v>-7.8798721</v>
      </c>
      <c r="H18" t="n">
        <v>112.8198039</v>
      </c>
      <c r="I18" t="n">
        <v>1076.5</v>
      </c>
      <c r="J18" t="n">
        <v>48.9</v>
      </c>
      <c r="K18" t="n">
        <v>0</v>
      </c>
      <c r="L18" t="inlineStr">
        <is>
          <t>-7.8798662 112.8198118 1076.5 36.9</t>
        </is>
      </c>
      <c r="M18" t="n">
        <v>-7.8798662</v>
      </c>
      <c r="N18" t="n">
        <v>112.8198118</v>
      </c>
      <c r="O18" t="n">
        <v>1076.5</v>
      </c>
      <c r="P18" t="n">
        <v>36.9</v>
      </c>
      <c r="Q18" t="n">
        <v>0</v>
      </c>
      <c r="R18" t="inlineStr">
        <is>
          <t>Jawa Timur</t>
        </is>
      </c>
      <c r="S18" t="n">
        <v>0</v>
      </c>
      <c r="T18" t="n">
        <v>0</v>
      </c>
      <c r="U18" t="n">
        <v>0</v>
      </c>
      <c r="V18" t="n">
        <v>0</v>
      </c>
      <c r="W18" t="n">
        <v>0</v>
      </c>
      <c r="X18" t="n">
        <v>1</v>
      </c>
      <c r="Y18" t="n">
        <v>0</v>
      </c>
      <c r="Z18" t="n">
        <v>0</v>
      </c>
      <c r="AA18" t="n">
        <v>0</v>
      </c>
      <c r="AB18" t="n">
        <v>0</v>
      </c>
      <c r="AC18" t="inlineStr">
        <is>
          <t>PASURUAN</t>
        </is>
      </c>
      <c r="AD18" t="inlineStr">
        <is>
          <t>TUTUR</t>
        </is>
      </c>
      <c r="AE18" t="inlineStr">
        <is>
          <t>PUNGGING</t>
        </is>
      </c>
      <c r="AF18" t="inlineStr">
        <is>
          <t>KPSP SETIAKAWAN</t>
        </is>
      </c>
      <c r="AG18" t="inlineStr">
        <is>
          <t>SKP0905</t>
        </is>
      </c>
      <c r="AH18" t="n">
        <v>11</v>
      </c>
      <c r="AI18" t="inlineStr">
        <is>
          <t>VPA1</t>
        </is>
      </c>
      <c r="AJ18" t="inlineStr">
        <is>
          <t>Aktif</t>
        </is>
      </c>
      <c r="AK18" t="n">
        <v>40</v>
      </c>
      <c r="AL18" t="inlineStr">
        <is>
          <t>Perempuan</t>
        </is>
      </c>
      <c r="AM18" t="inlineStr">
        <is>
          <t>Sudah menikah</t>
        </is>
      </c>
      <c r="AN18" t="inlineStr">
        <is>
          <t>SMP/Sederajat</t>
        </is>
      </c>
      <c r="AO18" t="inlineStr">
        <is>
          <t>Petani</t>
        </is>
      </c>
      <c r="AP18" t="n">
        <v>1</v>
      </c>
      <c r="AQ18" t="n">
        <v>0</v>
      </c>
      <c r="AR18" t="n">
        <v>0</v>
      </c>
      <c r="AS18" t="n">
        <v>0</v>
      </c>
      <c r="AT18" t="n">
        <v>0</v>
      </c>
      <c r="AU18" t="n">
        <v>0</v>
      </c>
      <c r="AV18" t="n">
        <v>0</v>
      </c>
      <c r="AW18" t="n">
        <v>0</v>
      </c>
      <c r="AX18" t="n">
        <v/>
      </c>
      <c r="AY18" t="inlineStr">
        <is>
          <t>Lainnya</t>
        </is>
      </c>
      <c r="AZ18" t="n">
        <v>0</v>
      </c>
      <c r="BA18" t="n">
        <v>0</v>
      </c>
      <c r="BB18" t="n">
        <v>0</v>
      </c>
      <c r="BC18" t="n">
        <v>0</v>
      </c>
      <c r="BD18" t="n">
        <v>0</v>
      </c>
      <c r="BE18" t="n">
        <v>0</v>
      </c>
      <c r="BF18" t="n">
        <v>1</v>
      </c>
      <c r="BG18" t="n">
        <v>0</v>
      </c>
      <c r="BH18" t="inlineStr">
        <is>
          <t>Ibu rumah tangga</t>
        </is>
      </c>
      <c r="BI18" t="inlineStr">
        <is>
          <t>Rp2.500.000 - Rp3.500.000</t>
        </is>
      </c>
      <c r="BJ18" t="n">
        <v>2</v>
      </c>
      <c r="BK18" t="n">
        <v>2</v>
      </c>
      <c r="BL18" t="n">
        <v>1</v>
      </c>
      <c r="BM18" t="n">
        <v>0</v>
      </c>
      <c r="BN18" t="inlineStr">
        <is>
          <t>Milik sendiri</t>
        </is>
      </c>
      <c r="BO18" t="inlineStr">
        <is>
          <t>Permanen (dinding bata dan semen)</t>
        </is>
      </c>
      <c r="BP18" t="n">
        <v>1</v>
      </c>
      <c r="BQ18" t="n">
        <v>0</v>
      </c>
      <c r="BR18" t="n">
        <v>0</v>
      </c>
      <c r="BS18" t="n">
        <v>0</v>
      </c>
      <c r="BT18" t="n">
        <v>0</v>
      </c>
      <c r="BU18" t="n">
        <v/>
      </c>
      <c r="BV18" t="inlineStr">
        <is>
          <t>Keramik/ubin</t>
        </is>
      </c>
      <c r="BW18" t="n">
        <v>0</v>
      </c>
      <c r="BX18" t="n">
        <v>0</v>
      </c>
      <c r="BY18" t="n">
        <v>1</v>
      </c>
      <c r="BZ18" t="n">
        <v>0</v>
      </c>
      <c r="CA18" t="n">
        <v>0</v>
      </c>
      <c r="CB18" t="n">
        <v/>
      </c>
      <c r="CC18" t="inlineStr">
        <is>
          <t>Asbes Genting</t>
        </is>
      </c>
      <c r="CD18" t="n">
        <v>1</v>
      </c>
      <c r="CE18" t="n">
        <v>0</v>
      </c>
      <c r="CF18" t="n">
        <v>0</v>
      </c>
      <c r="CG18" t="n">
        <v>0</v>
      </c>
      <c r="CH18" t="n">
        <v>0</v>
      </c>
      <c r="CI18" t="n">
        <v>1</v>
      </c>
      <c r="CJ18" t="n">
        <v>0</v>
      </c>
      <c r="CK18" t="n">
        <v/>
      </c>
      <c r="CL18" t="inlineStr">
        <is>
          <t>Ya</t>
        </is>
      </c>
      <c r="CM18" t="n">
        <v>2014</v>
      </c>
      <c r="CN18" t="inlineStr">
        <is>
          <t>Fixed-Dome (Kubah Tetap)</t>
        </is>
      </c>
      <c r="CO18" t="inlineStr">
        <is>
          <t>8 m³ (6-7 ekor sapi, ±6,5 jam memasak/hari, ±65 kg slurry/hari)</t>
        </is>
      </c>
      <c r="CP18" t="inlineStr">
        <is>
          <t>Anggota keluarga - laki-laki</t>
        </is>
      </c>
      <c r="CQ18" t="n">
        <v>0</v>
      </c>
      <c r="CR18" t="n">
        <v>0</v>
      </c>
      <c r="CS18" t="n">
        <v>0</v>
      </c>
      <c r="CT18" t="n">
        <v>0</v>
      </c>
      <c r="CU18" t="n">
        <v>1</v>
      </c>
      <c r="CV18" t="n">
        <v>0</v>
      </c>
      <c r="CW18" t="n">
        <v>0</v>
      </c>
      <c r="CX18" t="n">
        <v>0</v>
      </c>
      <c r="CY18" t="inlineStr">
        <is>
          <t>Anggota keluarga - perempuan dewasa Anggota keluarga - laki-laki</t>
        </is>
      </c>
      <c r="CZ18" t="n">
        <v>1</v>
      </c>
      <c r="DA18" t="n">
        <v>1</v>
      </c>
      <c r="DB18" t="n">
        <v>0</v>
      </c>
      <c r="DC18" t="n">
        <v/>
      </c>
      <c r="DD18" t="inlineStr">
        <is>
          <t>Anggota keluarga - laki-laki</t>
        </is>
      </c>
      <c r="DE18" t="n">
        <v>1</v>
      </c>
      <c r="DF18" t="n">
        <v>0</v>
      </c>
      <c r="DG18" t="n">
        <v>0</v>
      </c>
      <c r="DH18" t="n">
        <v>0</v>
      </c>
      <c r="DI18" t="n">
        <v/>
      </c>
      <c r="DJ18" t="inlineStr">
        <is>
          <t>Anggota keluarga - laki-laki CPO atau pendamping</t>
        </is>
      </c>
      <c r="DK18" t="n">
        <v>1</v>
      </c>
      <c r="DL18" t="n">
        <v>0</v>
      </c>
      <c r="DM18" t="n">
        <v>1</v>
      </c>
      <c r="DN18" t="n">
        <v>0</v>
      </c>
      <c r="DO18" t="n">
        <v/>
      </c>
      <c r="DP18" t="inlineStr">
        <is>
          <t>Ya</t>
        </is>
      </c>
      <c r="DQ18" t="n">
        <v/>
      </c>
      <c r="DR18" t="n">
        <v/>
      </c>
      <c r="DS18" t="n">
        <v/>
      </c>
      <c r="DT18" t="n">
        <v/>
      </c>
      <c r="DU18" t="n">
        <v/>
      </c>
      <c r="DV18" t="n">
        <v/>
      </c>
      <c r="DW18" t="n">
        <v/>
      </c>
      <c r="DX18" t="n">
        <v/>
      </c>
      <c r="DY18" t="n">
        <v/>
      </c>
      <c r="DZ18" t="n">
        <v/>
      </c>
      <c r="EA18" t="n">
        <v/>
      </c>
      <c r="EB18" t="n">
        <v/>
      </c>
      <c r="EC18" t="n">
        <v/>
      </c>
      <c r="ED18" t="n">
        <v/>
      </c>
      <c r="EE18" t="n">
        <v/>
      </c>
      <c r="EF18" t="n">
        <v/>
      </c>
      <c r="EG18" t="n">
        <v/>
      </c>
      <c r="EH18" t="n">
        <v/>
      </c>
      <c r="EI18" t="inlineStr">
        <is>
          <t>Tidak ada masalah</t>
        </is>
      </c>
      <c r="EJ18" t="n">
        <v>0</v>
      </c>
      <c r="EK18" t="n">
        <v>0</v>
      </c>
      <c r="EL18" t="n">
        <v>0</v>
      </c>
      <c r="EM18" t="n">
        <v>1</v>
      </c>
      <c r="EN18" t="n">
        <v>0</v>
      </c>
      <c r="EO18" t="n">
        <v/>
      </c>
      <c r="EP18" t="inlineStr">
        <is>
          <t>Ya, cukup jelas dan mudah diikuti</t>
        </is>
      </c>
      <c r="EQ18" t="inlineStr">
        <is>
          <t>Pelatihan</t>
        </is>
      </c>
      <c r="ER18" t="inlineStr">
        <is>
          <t>CPO atau pendamping</t>
        </is>
      </c>
      <c r="ES18" t="n">
        <v>1</v>
      </c>
      <c r="ET18" t="n">
        <v>0</v>
      </c>
      <c r="EU18" t="n">
        <v>0</v>
      </c>
      <c r="EV18" t="n">
        <v>0</v>
      </c>
      <c r="EW18" t="n">
        <v/>
      </c>
      <c r="EX18" t="inlineStr">
        <is>
          <t>Anggota keluarga - Laki-laki</t>
        </is>
      </c>
      <c r="EY18" t="n">
        <v>1</v>
      </c>
      <c r="EZ18" t="n">
        <v>0</v>
      </c>
      <c r="FA18" t="n">
        <v>0</v>
      </c>
      <c r="FB18" t="n">
        <v/>
      </c>
      <c r="FC18" t="inlineStr">
        <is>
          <t>Setiap hari</t>
        </is>
      </c>
      <c r="FD18" t="n">
        <v/>
      </c>
      <c r="FE18" t="inlineStr">
        <is>
          <t>Mengetahui</t>
        </is>
      </c>
      <c r="FF18" t="inlineStr">
        <is>
          <t>Selalu (setiap hari)</t>
        </is>
      </c>
      <c r="FG18" t="inlineStr">
        <is>
          <t>Mengetahui</t>
        </is>
      </c>
      <c r="FH18" t="inlineStr">
        <is>
          <t>Selalu (setiap hari)</t>
        </is>
      </c>
      <c r="FI18" t="inlineStr">
        <is>
          <t>Mengetahui</t>
        </is>
      </c>
      <c r="FJ18" t="inlineStr">
        <is>
          <t>Selalu (setiap hari)</t>
        </is>
      </c>
      <c r="FK18" t="inlineStr">
        <is>
          <t>Tidak mengetahui</t>
        </is>
      </c>
      <c r="FL18" t="inlineStr">
        <is>
          <t>Tidak pernah</t>
        </is>
      </c>
      <c r="FM18" t="inlineStr">
        <is>
          <t>Mengetahui</t>
        </is>
      </c>
      <c r="FN18" t="inlineStr">
        <is>
          <t>Jarang (setiap bulan atau lebih)</t>
        </is>
      </c>
      <c r="FO18" t="inlineStr">
        <is>
          <t>Mengetahui</t>
        </is>
      </c>
      <c r="FP18" t="inlineStr">
        <is>
          <t>Jarang (setiap bulan atau lebih)</t>
        </is>
      </c>
      <c r="FQ18" t="inlineStr">
        <is>
          <t>Mengetahui</t>
        </is>
      </c>
      <c r="FR18" t="inlineStr">
        <is>
          <t>Ya</t>
        </is>
      </c>
      <c r="FS18" t="inlineStr">
        <is>
          <t>Mengetahui</t>
        </is>
      </c>
      <c r="FT18" t="inlineStr">
        <is>
          <t>Ya</t>
        </is>
      </c>
      <c r="FU18" t="inlineStr">
        <is>
          <t>Laki-laki dewasa</t>
        </is>
      </c>
      <c r="FV18" t="n">
        <v>1</v>
      </c>
      <c r="FW18" t="n">
        <v>0</v>
      </c>
      <c r="FX18" t="n">
        <v>0</v>
      </c>
      <c r="FY18" t="n">
        <v>0</v>
      </c>
      <c r="FZ18" t="inlineStr">
        <is>
          <t>Kurang memahami</t>
        </is>
      </c>
      <c r="GA18" t="n">
        <v/>
      </c>
      <c r="GB18" t="n">
        <v/>
      </c>
      <c r="GC18" t="n">
        <v/>
      </c>
      <c r="GD18" t="n">
        <v/>
      </c>
      <c r="GE18" t="n">
        <v/>
      </c>
      <c r="GF18" t="n">
        <v/>
      </c>
      <c r="GG18" t="inlineStr">
        <is>
          <t>Kadang-kadang</t>
        </is>
      </c>
      <c r="GH18" t="inlineStr">
        <is>
          <t>Ya</t>
        </is>
      </c>
      <c r="GI18" t="inlineStr">
        <is>
          <t>Teman/keluarga Tetangga</t>
        </is>
      </c>
      <c r="GJ18" t="n">
        <v>1</v>
      </c>
      <c r="GK18" t="n">
        <v>1</v>
      </c>
      <c r="GL18" t="n">
        <v>0</v>
      </c>
      <c r="GM18" t="n">
        <v>0</v>
      </c>
      <c r="GN18" t="n">
        <v/>
      </c>
      <c r="GO18" t="n">
        <v>8</v>
      </c>
      <c r="GP18" t="inlineStr">
        <is>
          <t>Sebagian</t>
        </is>
      </c>
      <c r="GQ18" t="inlineStr">
        <is>
          <t>Kayu bakar LPG</t>
        </is>
      </c>
      <c r="GR18" t="n">
        <v>1</v>
      </c>
      <c r="GS18" t="n">
        <v>1</v>
      </c>
      <c r="GT18" t="n">
        <v>0</v>
      </c>
      <c r="GU18" t="n">
        <v>0</v>
      </c>
      <c r="GV18" t="n">
        <v>0</v>
      </c>
      <c r="GW18" t="n">
        <v>0</v>
      </c>
      <c r="GX18" t="n">
        <v>0</v>
      </c>
      <c r="GY18" t="n">
        <v/>
      </c>
      <c r="GZ18" t="inlineStr">
        <is>
          <t>Ya</t>
        </is>
      </c>
      <c r="HA18" t="n">
        <v/>
      </c>
      <c r="HB18" t="n">
        <v/>
      </c>
      <c r="HC18" t="n">
        <v/>
      </c>
      <c r="HD18" t="n">
        <v/>
      </c>
      <c r="HE18" t="n">
        <v/>
      </c>
      <c r="HF18" t="n">
        <v/>
      </c>
      <c r="HG18" t="n">
        <v/>
      </c>
      <c r="HH18" t="n">
        <v/>
      </c>
      <c r="HI18" t="n">
        <v/>
      </c>
      <c r="HJ18" t="n">
        <v/>
      </c>
      <c r="HK18" t="n">
        <v/>
      </c>
      <c r="HL18" t="n">
        <v/>
      </c>
      <c r="HM18" t="n">
        <v/>
      </c>
      <c r="HN18" t="n">
        <v/>
      </c>
      <c r="HO18" t="n">
        <v/>
      </c>
      <c r="HP18" t="n">
        <v/>
      </c>
      <c r="HQ18" t="n">
        <v/>
      </c>
      <c r="HR18" t="n">
        <v/>
      </c>
      <c r="HS18" t="n">
        <v/>
      </c>
      <c r="HT18" t="n">
        <v/>
      </c>
      <c r="HU18" t="n">
        <v/>
      </c>
      <c r="HV18" t="n">
        <v/>
      </c>
      <c r="HW18" t="n">
        <v/>
      </c>
      <c r="HX18" t="n">
        <v/>
      </c>
      <c r="HY18" t="n">
        <v>150</v>
      </c>
      <c r="HZ18" t="n">
        <v>112500</v>
      </c>
      <c r="IA18" t="n">
        <v>6</v>
      </c>
      <c r="IB18" t="n">
        <v>40000</v>
      </c>
      <c r="IC18" t="n">
        <v/>
      </c>
      <c r="ID18" t="n">
        <v/>
      </c>
      <c r="IE18" t="n">
        <v/>
      </c>
      <c r="IF18" t="n">
        <v/>
      </c>
      <c r="IG18" t="n">
        <v/>
      </c>
      <c r="IH18" t="n">
        <v/>
      </c>
      <c r="II18" t="n">
        <v/>
      </c>
      <c r="IJ18" t="n">
        <v/>
      </c>
      <c r="IK18" t="inlineStr">
        <is>
          <t>50-65 kg</t>
        </is>
      </c>
      <c r="IL18" t="inlineStr">
        <is>
          <t>3-5 jam</t>
        </is>
      </c>
      <c r="IM18" t="inlineStr">
        <is>
          <t>Ya</t>
        </is>
      </c>
      <c r="IN18" t="inlineStr">
        <is>
          <t>Tidak</t>
        </is>
      </c>
      <c r="IO18" t="inlineStr">
        <is>
          <t>Lebih bersih</t>
        </is>
      </c>
      <c r="IP18" t="n">
        <v/>
      </c>
      <c r="IQ18" t="inlineStr">
        <is>
          <t>Tidak pernah</t>
        </is>
      </c>
      <c r="IR18" t="n">
        <v/>
      </c>
      <c r="IS18" t="n">
        <v/>
      </c>
      <c r="IT18" t="n">
        <v/>
      </c>
      <c r="IU18" t="n">
        <v/>
      </c>
      <c r="IV18" t="n">
        <v/>
      </c>
      <c r="IW18" t="n">
        <v/>
      </c>
      <c r="IX18" t="n">
        <v/>
      </c>
      <c r="IY18" t="n">
        <v/>
      </c>
      <c r="IZ18" t="inlineStr">
        <is>
          <t>Tidak pernah</t>
        </is>
      </c>
      <c r="JA18" t="n">
        <v/>
      </c>
      <c r="JB18" t="n">
        <v/>
      </c>
      <c r="JC18" t="n">
        <v/>
      </c>
      <c r="JD18" t="n">
        <v/>
      </c>
      <c r="JE18" t="n">
        <v/>
      </c>
      <c r="JF18" t="n">
        <v/>
      </c>
      <c r="JG18" t="n">
        <v/>
      </c>
      <c r="JH18" t="n">
        <v/>
      </c>
      <c r="JI18" t="inlineStr">
        <is>
          <t>Tidak pernah</t>
        </is>
      </c>
      <c r="JJ18" t="n">
        <v/>
      </c>
      <c r="JK18" t="n">
        <v/>
      </c>
      <c r="JL18" t="n">
        <v/>
      </c>
      <c r="JM18" t="n">
        <v/>
      </c>
      <c r="JN18" t="n">
        <v/>
      </c>
      <c r="JO18" t="n">
        <v/>
      </c>
      <c r="JP18" t="n">
        <v/>
      </c>
      <c r="JQ18" t="n">
        <v/>
      </c>
      <c r="JR18" t="inlineStr">
        <is>
          <t>Tidak pernah</t>
        </is>
      </c>
      <c r="JS18" t="n">
        <v/>
      </c>
      <c r="JT18" t="n">
        <v/>
      </c>
      <c r="JU18" t="n">
        <v/>
      </c>
      <c r="JV18" t="n">
        <v/>
      </c>
      <c r="JW18" t="n">
        <v/>
      </c>
      <c r="JX18" t="n">
        <v/>
      </c>
      <c r="JY18" t="n">
        <v/>
      </c>
      <c r="JZ18" t="n">
        <v/>
      </c>
      <c r="KA18" t="inlineStr">
        <is>
          <t>Tidak pernah</t>
        </is>
      </c>
      <c r="KB18" t="n">
        <v/>
      </c>
      <c r="KC18" t="n">
        <v/>
      </c>
      <c r="KD18" t="n">
        <v/>
      </c>
      <c r="KE18" t="n">
        <v/>
      </c>
      <c r="KF18" t="n">
        <v/>
      </c>
      <c r="KG18" t="n">
        <v/>
      </c>
      <c r="KH18" t="n">
        <v/>
      </c>
      <c r="KI18" t="n">
        <v/>
      </c>
      <c r="KJ18" t="inlineStr">
        <is>
          <t>Tidak pernah</t>
        </is>
      </c>
      <c r="KK18" t="n">
        <v/>
      </c>
      <c r="KL18" t="n">
        <v/>
      </c>
      <c r="KM18" t="n">
        <v/>
      </c>
      <c r="KN18" t="n">
        <v/>
      </c>
      <c r="KO18" t="n">
        <v/>
      </c>
      <c r="KP18" t="n">
        <v/>
      </c>
      <c r="KQ18" t="n">
        <v/>
      </c>
      <c r="KR18" t="n">
        <v/>
      </c>
      <c r="KS18" t="inlineStr">
        <is>
          <t>Tidak ada perubahan</t>
        </is>
      </c>
      <c r="KT18" t="inlineStr">
        <is>
          <t>0-1 kali</t>
        </is>
      </c>
      <c r="KU18" t="inlineStr">
        <is>
          <t>0-1 kali</t>
        </is>
      </c>
      <c r="KV18" t="inlineStr">
        <is>
          <t>Tidak ada</t>
        </is>
      </c>
      <c r="KW18" t="n">
        <v>0</v>
      </c>
      <c r="KX18" t="n">
        <v>0</v>
      </c>
      <c r="KY18" t="n">
        <v>0</v>
      </c>
      <c r="KZ18" t="n">
        <v>1</v>
      </c>
      <c r="LA18" t="inlineStr">
        <is>
          <t>Cukup membaik</t>
        </is>
      </c>
      <c r="LB18" t="inlineStr">
        <is>
          <t>Cukup membaik</t>
        </is>
      </c>
      <c r="LC18" t="n">
        <v>2</v>
      </c>
      <c r="LD18" t="n">
        <v>3</v>
      </c>
      <c r="LE18" t="n">
        <v>0</v>
      </c>
      <c r="LF18" t="n">
        <v>0</v>
      </c>
      <c r="LG18" t="inlineStr">
        <is>
          <t>Ya</t>
        </is>
      </c>
      <c r="LH18" t="n">
        <v>152500</v>
      </c>
      <c r="LI18" t="n">
        <v/>
      </c>
      <c r="LJ18" t="inlineStr">
        <is>
          <t>Kebutuhan rumah tangga</t>
        </is>
      </c>
      <c r="LK18" t="n">
        <v>0</v>
      </c>
      <c r="LL18" t="n">
        <v>0</v>
      </c>
      <c r="LM18" t="n">
        <v>0</v>
      </c>
      <c r="LN18" t="n">
        <v>0</v>
      </c>
      <c r="LO18" t="n">
        <v>1</v>
      </c>
      <c r="LP18" t="n">
        <v>0</v>
      </c>
      <c r="LQ18" t="n">
        <v>0</v>
      </c>
      <c r="LR18" t="n">
        <v/>
      </c>
      <c r="LS18" t="n">
        <v>5</v>
      </c>
      <c r="LT18" t="n">
        <v>0</v>
      </c>
      <c r="LU18" t="n">
        <v>0</v>
      </c>
      <c r="LV18" t="n">
        <v>5</v>
      </c>
      <c r="LW18" t="n">
        <v>0</v>
      </c>
      <c r="LX18" t="n">
        <v>0</v>
      </c>
      <c r="LY18" t="n">
        <v>10</v>
      </c>
      <c r="LZ18" t="n">
        <v>0</v>
      </c>
      <c r="MA18" t="n">
        <v>0</v>
      </c>
      <c r="MB18" t="inlineStr">
        <is>
          <t>Ya</t>
        </is>
      </c>
      <c r="MC18" t="n">
        <v>60</v>
      </c>
      <c r="MD18" t="n">
        <v>15</v>
      </c>
      <c r="ME18" t="n">
        <v>20</v>
      </c>
      <c r="MF18" t="n">
        <v>20</v>
      </c>
      <c r="MG18" t="n">
        <v>0</v>
      </c>
      <c r="MH18" t="n">
        <v>0</v>
      </c>
      <c r="MI18" t="inlineStr">
        <is>
          <t>Istirahat</t>
        </is>
      </c>
      <c r="MJ18" t="n">
        <v>0</v>
      </c>
      <c r="MK18" t="n">
        <v>0</v>
      </c>
      <c r="ML18" t="n">
        <v>1</v>
      </c>
      <c r="MM18" t="n">
        <v>0</v>
      </c>
      <c r="MN18" t="n">
        <v>0</v>
      </c>
      <c r="MO18" t="n">
        <v>0</v>
      </c>
      <c r="MP18" t="n">
        <v/>
      </c>
      <c r="MQ18" t="n">
        <v/>
      </c>
      <c r="MR18" t="inlineStr">
        <is>
          <t>Sdh capek</t>
        </is>
      </c>
      <c r="MS18" t="n">
        <v/>
      </c>
      <c r="MT18" t="inlineStr">
        <is>
          <t>Sdh Capek, waktu mepet</t>
        </is>
      </c>
      <c r="MU18" t="inlineStr">
        <is>
          <t>Tidak</t>
        </is>
      </c>
      <c r="MV18" t="n">
        <v/>
      </c>
      <c r="MW18" t="n">
        <v/>
      </c>
      <c r="MX18" t="n">
        <v/>
      </c>
      <c r="MY18" t="n">
        <v/>
      </c>
      <c r="MZ18" t="n">
        <v/>
      </c>
      <c r="NA18" t="n">
        <v/>
      </c>
      <c r="NB18" t="n">
        <v/>
      </c>
      <c r="NC18" t="n">
        <v/>
      </c>
      <c r="ND18" t="n">
        <v/>
      </c>
      <c r="NE18" t="n">
        <v/>
      </c>
      <c r="NF18" t="n">
        <v/>
      </c>
      <c r="NG18" t="n">
        <v/>
      </c>
      <c r="NH18" t="n">
        <v/>
      </c>
      <c r="NI18" t="n">
        <v/>
      </c>
      <c r="NJ18" t="n">
        <v/>
      </c>
      <c r="NK18" t="n">
        <v/>
      </c>
      <c r="NL18" t="inlineStr">
        <is>
          <t>Tidak</t>
        </is>
      </c>
      <c r="NM18" t="inlineStr">
        <is>
          <t>100% kredit atau pinjaman</t>
        </is>
      </c>
      <c r="NN18" t="inlineStr">
        <is>
          <t>7.000.001-9.000.000</t>
        </is>
      </c>
      <c r="NO18" t="n">
        <v/>
      </c>
      <c r="NP18" t="n">
        <v/>
      </c>
      <c r="NQ18" t="inlineStr">
        <is>
          <t>Koperasi</t>
        </is>
      </c>
      <c r="NR18" t="n">
        <v/>
      </c>
      <c r="NS18" t="n">
        <v>48</v>
      </c>
      <c r="NT18" t="inlineStr">
        <is>
          <t>Anggota keluarga - Laki-laki dewasa</t>
        </is>
      </c>
      <c r="NU18" t="n">
        <v/>
      </c>
      <c r="NV18" t="n">
        <v/>
      </c>
      <c r="NW18" t="n">
        <v/>
      </c>
      <c r="NX18" t="inlineStr">
        <is>
          <t>Sedikit meningkat</t>
        </is>
      </c>
      <c r="NY18" t="n">
        <v>180</v>
      </c>
      <c r="NZ18" t="n">
        <v>0</v>
      </c>
      <c r="OA18" t="n">
        <v>0</v>
      </c>
      <c r="OB18" t="n">
        <v>10</v>
      </c>
      <c r="OC18" t="n">
        <v>10</v>
      </c>
      <c r="OD18" t="n">
        <v>0</v>
      </c>
      <c r="OE18" t="inlineStr">
        <is>
          <t>Lebih baik</t>
        </is>
      </c>
      <c r="OF18" t="inlineStr">
        <is>
          <t>Lebih baik (beda waktu memasak 5-30 menit, ATAU tidak lagi ada rasa/bau makanan yang berubah, ATAU alasan lainnya)</t>
        </is>
      </c>
      <c r="OG18" t="inlineStr">
        <is>
          <t>Ya</t>
        </is>
      </c>
      <c r="OH18" t="n">
        <v>0</v>
      </c>
      <c r="OI18" t="n">
        <v>4</v>
      </c>
      <c r="OJ18" t="n">
        <v>0</v>
      </c>
      <c r="OK18" t="n">
        <v>0</v>
      </c>
      <c r="OL18" t="n">
        <v>0</v>
      </c>
      <c r="OM18" t="n">
        <v>3</v>
      </c>
      <c r="ON18" t="n">
        <v>10</v>
      </c>
      <c r="OO18" t="n">
        <v>0</v>
      </c>
      <c r="OP18" t="inlineStr">
        <is>
          <t>Sapi perah Ayam</t>
        </is>
      </c>
      <c r="OQ18" t="n">
        <v>0</v>
      </c>
      <c r="OR18" t="n">
        <v>1</v>
      </c>
      <c r="OS18" t="n">
        <v>0</v>
      </c>
      <c r="OT18" t="n">
        <v>0</v>
      </c>
      <c r="OU18" t="n">
        <v>0</v>
      </c>
      <c r="OV18" t="n">
        <v>0</v>
      </c>
      <c r="OW18" t="n">
        <v>1</v>
      </c>
      <c r="OX18" t="n">
        <v>0</v>
      </c>
      <c r="OY18" t="n">
        <v>0</v>
      </c>
      <c r="OZ18" t="inlineStr">
        <is>
          <t>Sapi perah Ayam</t>
        </is>
      </c>
      <c r="PA18" t="n">
        <v>0</v>
      </c>
      <c r="PB18" t="n">
        <v>1</v>
      </c>
      <c r="PC18" t="n">
        <v>0</v>
      </c>
      <c r="PD18" t="n">
        <v>0</v>
      </c>
      <c r="PE18" t="n">
        <v>0</v>
      </c>
      <c r="PF18" t="n">
        <v>0</v>
      </c>
      <c r="PG18" t="n">
        <v>1</v>
      </c>
      <c r="PH18" t="n">
        <v>0</v>
      </c>
      <c r="PI18" t="n">
        <v>0</v>
      </c>
      <c r="PJ18" t="inlineStr">
        <is>
          <t>Sapi perah Ayam</t>
        </is>
      </c>
      <c r="PK18" t="n">
        <v>0</v>
      </c>
      <c r="PL18" t="n">
        <v>1</v>
      </c>
      <c r="PM18" t="n">
        <v>0</v>
      </c>
      <c r="PN18" t="n">
        <v>0</v>
      </c>
      <c r="PO18" t="n">
        <v>0</v>
      </c>
      <c r="PP18" t="n">
        <v>0</v>
      </c>
      <c r="PQ18" t="n">
        <v>1</v>
      </c>
      <c r="PR18" t="n">
        <v>0</v>
      </c>
      <c r="PS18" t="n">
        <v>0</v>
      </c>
      <c r="PT18" t="n">
        <v/>
      </c>
      <c r="PU18" t="n">
        <v/>
      </c>
      <c r="PV18" t="n">
        <v/>
      </c>
      <c r="PW18" t="n">
        <v/>
      </c>
      <c r="PX18" t="n">
        <v/>
      </c>
      <c r="PY18" t="n">
        <v/>
      </c>
      <c r="PZ18" t="n">
        <v/>
      </c>
      <c r="QA18" t="n">
        <v/>
      </c>
      <c r="QB18" t="n">
        <v/>
      </c>
      <c r="QC18" t="n">
        <v/>
      </c>
      <c r="QD18" t="n">
        <v/>
      </c>
      <c r="QE18" t="inlineStr">
        <is>
          <t>1-Disebarkan ke lahan terbuka 4-Lainnya</t>
        </is>
      </c>
      <c r="QF18" t="n">
        <v/>
      </c>
      <c r="QG18" t="n">
        <v/>
      </c>
      <c r="QH18" t="n">
        <v/>
      </c>
      <c r="QI18" t="n">
        <v/>
      </c>
      <c r="QJ18" t="n">
        <v/>
      </c>
      <c r="QK18" t="n">
        <v>1</v>
      </c>
      <c r="QL18" t="n">
        <v>0</v>
      </c>
      <c r="QM18" t="n">
        <v>0</v>
      </c>
      <c r="QN18" t="n">
        <v>1</v>
      </c>
      <c r="QO18" t="inlineStr">
        <is>
          <t>Diangkut Utk rumput</t>
        </is>
      </c>
      <c r="QP18" t="n">
        <v/>
      </c>
      <c r="QQ18" t="n">
        <v/>
      </c>
      <c r="QR18" t="n">
        <v/>
      </c>
      <c r="QS18" t="n">
        <v/>
      </c>
      <c r="QT18" t="n">
        <v/>
      </c>
      <c r="QU18" t="n">
        <v/>
      </c>
      <c r="QV18" t="n">
        <v/>
      </c>
      <c r="QW18" t="n">
        <v/>
      </c>
      <c r="QX18" t="n">
        <v/>
      </c>
      <c r="QY18" t="n">
        <v/>
      </c>
      <c r="QZ18" t="n">
        <v/>
      </c>
      <c r="RA18" t="n">
        <v/>
      </c>
      <c r="RB18" t="n">
        <v/>
      </c>
      <c r="RC18" t="n">
        <v/>
      </c>
      <c r="RD18" t="n">
        <v/>
      </c>
      <c r="RE18" t="n">
        <v/>
      </c>
      <c r="RF18" t="n">
        <v/>
      </c>
      <c r="RG18" t="n">
        <v/>
      </c>
      <c r="RH18" t="n">
        <v/>
      </c>
      <c r="RI18" t="n">
        <v/>
      </c>
      <c r="RJ18" t="n">
        <v/>
      </c>
      <c r="RK18" t="n">
        <v/>
      </c>
      <c r="RL18" t="n">
        <v/>
      </c>
      <c r="RM18" t="n">
        <v/>
      </c>
      <c r="RN18" t="n">
        <v/>
      </c>
      <c r="RO18" t="n">
        <v/>
      </c>
      <c r="RP18" t="n">
        <v/>
      </c>
      <c r="RQ18" t="n">
        <v/>
      </c>
      <c r="RR18" t="n">
        <v/>
      </c>
      <c r="RS18" t="n">
        <v/>
      </c>
      <c r="RT18" t="n">
        <v/>
      </c>
      <c r="RU18" t="n">
        <v/>
      </c>
      <c r="RV18" t="n">
        <v/>
      </c>
      <c r="RW18" t="n">
        <v/>
      </c>
      <c r="RX18" t="n">
        <v/>
      </c>
      <c r="RY18" t="n">
        <v/>
      </c>
      <c r="RZ18" t="n">
        <v/>
      </c>
      <c r="SA18" t="n">
        <v/>
      </c>
      <c r="SB18" t="n">
        <v/>
      </c>
      <c r="SC18" t="inlineStr">
        <is>
          <t>1-Disebarkan ke lahan terbuka</t>
        </is>
      </c>
      <c r="SD18" t="n">
        <v/>
      </c>
      <c r="SE18" t="n">
        <v/>
      </c>
      <c r="SF18" t="n">
        <v/>
      </c>
      <c r="SG18" t="n">
        <v/>
      </c>
      <c r="SH18" t="n">
        <v/>
      </c>
      <c r="SI18" t="n">
        <v>1</v>
      </c>
      <c r="SJ18" t="n">
        <v>0</v>
      </c>
      <c r="SK18" t="n">
        <v>0</v>
      </c>
      <c r="SL18" t="n">
        <v>0</v>
      </c>
      <c r="SM18" t="n">
        <v/>
      </c>
      <c r="SN18" t="n">
        <v/>
      </c>
      <c r="SO18" t="n">
        <v/>
      </c>
      <c r="SP18" t="n">
        <v/>
      </c>
      <c r="SQ18" t="n">
        <v/>
      </c>
      <c r="SR18" t="n">
        <v/>
      </c>
      <c r="SS18" t="n">
        <v/>
      </c>
      <c r="ST18" t="n">
        <v/>
      </c>
      <c r="SU18" t="n">
        <v/>
      </c>
      <c r="SV18" t="n">
        <v/>
      </c>
      <c r="SW18" t="n">
        <v/>
      </c>
      <c r="SX18" t="n">
        <v/>
      </c>
      <c r="SY18" t="n">
        <v/>
      </c>
      <c r="SZ18" t="n">
        <v>3</v>
      </c>
      <c r="TA18" t="n">
        <v/>
      </c>
      <c r="TB18" t="n">
        <v/>
      </c>
      <c r="TC18" t="n">
        <v/>
      </c>
      <c r="TD18" t="n">
        <v/>
      </c>
      <c r="TE18" t="n">
        <v>10</v>
      </c>
      <c r="TF18" t="n">
        <v/>
      </c>
      <c r="TG18" t="n">
        <v/>
      </c>
      <c r="TH18" t="n">
        <v/>
      </c>
      <c r="TI18" t="n">
        <v/>
      </c>
      <c r="TJ18" t="n">
        <v/>
      </c>
      <c r="TK18" t="n">
        <v/>
      </c>
      <c r="TL18" t="n">
        <v/>
      </c>
      <c r="TM18" t="n">
        <v/>
      </c>
      <c r="TN18" t="n">
        <v/>
      </c>
      <c r="TO18" t="n">
        <v/>
      </c>
      <c r="TP18" t="n">
        <v/>
      </c>
      <c r="TQ18" t="n">
        <v/>
      </c>
      <c r="TR18" t="n">
        <v/>
      </c>
      <c r="TS18" t="n">
        <v/>
      </c>
      <c r="TT18" t="n">
        <v/>
      </c>
      <c r="TU18" t="n">
        <v/>
      </c>
      <c r="TV18" t="n">
        <v/>
      </c>
      <c r="TW18" t="n">
        <v/>
      </c>
      <c r="TX18" t="n">
        <v/>
      </c>
      <c r="TY18" t="n">
        <v/>
      </c>
      <c r="TZ18" t="n">
        <v/>
      </c>
      <c r="UA18" t="n">
        <v/>
      </c>
      <c r="UB18" t="n">
        <v/>
      </c>
      <c r="UC18" t="n">
        <v/>
      </c>
      <c r="UD18" t="n">
        <v/>
      </c>
      <c r="UE18" t="n">
        <v/>
      </c>
      <c r="UF18" t="n">
        <v/>
      </c>
      <c r="UG18" t="n">
        <v/>
      </c>
      <c r="UH18" t="n">
        <v/>
      </c>
      <c r="UI18" t="n">
        <v/>
      </c>
      <c r="UJ18" t="n">
        <v/>
      </c>
      <c r="UK18" t="n">
        <v/>
      </c>
      <c r="UL18" t="n">
        <v/>
      </c>
      <c r="UM18" t="n">
        <v/>
      </c>
      <c r="UN18" t="n">
        <v/>
      </c>
      <c r="UO18" t="n">
        <v/>
      </c>
      <c r="UP18" t="n">
        <v/>
      </c>
      <c r="UQ18" t="n">
        <v/>
      </c>
      <c r="UR18" t="n">
        <v/>
      </c>
      <c r="US18" t="n">
        <v/>
      </c>
      <c r="UT18" t="n">
        <v/>
      </c>
      <c r="UU18" t="n">
        <v/>
      </c>
      <c r="UV18" t="inlineStr">
        <is>
          <t>Pemberian pakan di kandang</t>
        </is>
      </c>
      <c r="UW18" t="n">
        <v/>
      </c>
      <c r="UX18" t="n">
        <v/>
      </c>
      <c r="UY18" t="n">
        <v/>
      </c>
      <c r="UZ18" t="inlineStr">
        <is>
          <t>Pemberian pakan di kandang</t>
        </is>
      </c>
      <c r="VA18" t="inlineStr">
        <is>
          <t>Pemberian pakan di kandang</t>
        </is>
      </c>
      <c r="VB18" t="n">
        <v/>
      </c>
      <c r="VC18" t="n">
        <v/>
      </c>
      <c r="VD18" t="inlineStr">
        <is>
          <t>Sangat jarang (&gt;1 bulan sekali)</t>
        </is>
      </c>
      <c r="VE18" t="n">
        <v/>
      </c>
      <c r="VF18" t="n">
        <v/>
      </c>
      <c r="VG18" t="n">
        <v/>
      </c>
      <c r="VH18" t="inlineStr">
        <is>
          <t>Sangat jarang (&gt;1 bulan sekali)</t>
        </is>
      </c>
      <c r="VI18" t="inlineStr">
        <is>
          <t>Sangat jarang (&gt;1 bulan sekali)</t>
        </is>
      </c>
      <c r="VJ18" t="n">
        <v/>
      </c>
      <c r="VK18" t="n">
        <v/>
      </c>
      <c r="VL18" t="inlineStr">
        <is>
          <t>Sangat sering (&gt;1 kali sehari)</t>
        </is>
      </c>
      <c r="VM18" t="n">
        <v/>
      </c>
      <c r="VN18" t="n">
        <v/>
      </c>
      <c r="VO18" t="n">
        <v/>
      </c>
      <c r="VP18" t="inlineStr">
        <is>
          <t>Sangat sering (&gt;1 kali sehari)</t>
        </is>
      </c>
      <c r="VQ18" t="inlineStr">
        <is>
          <t>Sering (1 kali sehari)</t>
        </is>
      </c>
      <c r="VR18" t="n">
        <v/>
      </c>
      <c r="VS18" t="n">
        <v/>
      </c>
      <c r="VT18" t="n">
        <v/>
      </c>
      <c r="VU18" t="n">
        <v/>
      </c>
      <c r="VV18" t="n">
        <v/>
      </c>
      <c r="VW18" t="n">
        <v/>
      </c>
      <c r="VX18" t="n">
        <v/>
      </c>
      <c r="VY18" t="n">
        <v/>
      </c>
      <c r="VZ18" t="n">
        <v/>
      </c>
      <c r="WA18" t="n">
        <v/>
      </c>
      <c r="WB18" t="n">
        <v/>
      </c>
      <c r="WC18" t="n">
        <v/>
      </c>
      <c r="WD18" t="n">
        <v/>
      </c>
      <c r="WE18" t="n">
        <v/>
      </c>
      <c r="WF18" t="inlineStr">
        <is>
          <t>3-Disimpan terbuka (dry lot) 6-Digester biogas</t>
        </is>
      </c>
      <c r="WG18" t="n">
        <v/>
      </c>
      <c r="WH18" t="n">
        <v/>
      </c>
      <c r="WI18" t="n">
        <v/>
      </c>
      <c r="WJ18" t="n">
        <v/>
      </c>
      <c r="WK18" t="n">
        <v>0</v>
      </c>
      <c r="WL18" t="n">
        <v>0</v>
      </c>
      <c r="WM18" t="n">
        <v>1</v>
      </c>
      <c r="WN18" t="n">
        <v>0</v>
      </c>
      <c r="WO18" t="n">
        <v>0</v>
      </c>
      <c r="WP18" t="n">
        <v>1</v>
      </c>
      <c r="WQ18" t="n">
        <v>0</v>
      </c>
      <c r="WR18" t="n">
        <v>0</v>
      </c>
      <c r="WS18" t="n">
        <v/>
      </c>
      <c r="WT18" t="n">
        <v/>
      </c>
      <c r="WU18" t="n">
        <v/>
      </c>
      <c r="WV18" t="n">
        <v/>
      </c>
      <c r="WW18" t="n">
        <v/>
      </c>
      <c r="WX18" t="n">
        <v/>
      </c>
      <c r="WY18" t="n">
        <v/>
      </c>
      <c r="WZ18" t="n">
        <v/>
      </c>
      <c r="XA18" t="n">
        <v/>
      </c>
      <c r="XB18" t="n">
        <v/>
      </c>
      <c r="XC18" t="n">
        <v/>
      </c>
      <c r="XD18" t="n">
        <v/>
      </c>
      <c r="XE18" t="n">
        <v/>
      </c>
      <c r="XF18" t="n">
        <v/>
      </c>
      <c r="XG18" t="n">
        <v/>
      </c>
      <c r="XH18" t="n">
        <v/>
      </c>
      <c r="XI18" t="n">
        <v/>
      </c>
      <c r="XJ18" t="n">
        <v/>
      </c>
      <c r="XK18" t="n">
        <v/>
      </c>
      <c r="XL18" t="n">
        <v/>
      </c>
      <c r="XM18" t="n">
        <v/>
      </c>
      <c r="XN18" t="n">
        <v/>
      </c>
      <c r="XO18" t="n">
        <v/>
      </c>
      <c r="XP18" t="n">
        <v/>
      </c>
      <c r="XQ18" t="n">
        <v/>
      </c>
      <c r="XR18" t="n">
        <v/>
      </c>
      <c r="XS18" t="n">
        <v/>
      </c>
      <c r="XT18" t="n">
        <v/>
      </c>
      <c r="XU18" t="n">
        <v/>
      </c>
      <c r="XV18" t="n">
        <v/>
      </c>
      <c r="XW18" t="n">
        <v/>
      </c>
      <c r="XX18" t="n">
        <v/>
      </c>
      <c r="XY18" t="n">
        <v/>
      </c>
      <c r="XZ18" t="n">
        <v/>
      </c>
      <c r="YA18" t="inlineStr">
        <is>
          <t>3-Disimpan terbuka (dry lot)</t>
        </is>
      </c>
      <c r="YB18" t="n">
        <v/>
      </c>
      <c r="YC18" t="n">
        <v/>
      </c>
      <c r="YD18" t="n">
        <v/>
      </c>
      <c r="YE18" t="n">
        <v/>
      </c>
      <c r="YF18" t="n">
        <v>0</v>
      </c>
      <c r="YG18" t="n">
        <v>0</v>
      </c>
      <c r="YH18" t="n">
        <v>1</v>
      </c>
      <c r="YI18" t="n">
        <v>0</v>
      </c>
      <c r="YJ18" t="n">
        <v>0</v>
      </c>
      <c r="YK18" t="n">
        <v>0</v>
      </c>
      <c r="YL18" t="n">
        <v>0</v>
      </c>
      <c r="YM18" t="n">
        <v>0</v>
      </c>
      <c r="YN18" t="inlineStr">
        <is>
          <t>3-Disimpan terbuka (dry lot)</t>
        </is>
      </c>
      <c r="YO18" t="n">
        <v/>
      </c>
      <c r="YP18" t="n">
        <v/>
      </c>
      <c r="YQ18" t="n">
        <v/>
      </c>
      <c r="YR18" t="n">
        <v/>
      </c>
      <c r="YS18" t="n">
        <v>0</v>
      </c>
      <c r="YT18" t="n">
        <v>0</v>
      </c>
      <c r="YU18" t="n">
        <v>1</v>
      </c>
      <c r="YV18" t="n">
        <v>0</v>
      </c>
      <c r="YW18" t="n">
        <v>0</v>
      </c>
      <c r="YX18" t="n">
        <v>0</v>
      </c>
      <c r="YY18" t="n">
        <v>0</v>
      </c>
      <c r="YZ18" t="n">
        <v>0</v>
      </c>
      <c r="ZA18" t="n">
        <v/>
      </c>
      <c r="ZB18" t="n">
        <v/>
      </c>
      <c r="ZC18" t="n">
        <v/>
      </c>
      <c r="ZD18" t="n">
        <v/>
      </c>
      <c r="ZE18" t="n">
        <v/>
      </c>
      <c r="ZF18" t="n">
        <v/>
      </c>
      <c r="ZG18" t="n">
        <v/>
      </c>
      <c r="ZH18" t="n">
        <v/>
      </c>
      <c r="ZI18" t="n">
        <v/>
      </c>
      <c r="ZJ18" t="n">
        <v/>
      </c>
      <c r="ZK18" t="n">
        <v/>
      </c>
      <c r="ZL18" t="n">
        <v/>
      </c>
      <c r="ZM18" t="n">
        <v/>
      </c>
      <c r="ZN18" t="n">
        <v/>
      </c>
      <c r="ZO18" t="n">
        <v>100</v>
      </c>
      <c r="ZP18" t="n">
        <v/>
      </c>
      <c r="ZQ18" t="n">
        <v/>
      </c>
      <c r="ZR18" t="n">
        <v/>
      </c>
      <c r="ZS18" t="n">
        <v/>
      </c>
      <c r="ZT18" t="n">
        <v/>
      </c>
      <c r="ZU18" t="n">
        <v/>
      </c>
      <c r="ZV18" t="n">
        <v/>
      </c>
      <c r="ZW18" t="n">
        <v>2</v>
      </c>
      <c r="ZX18" t="n">
        <v/>
      </c>
      <c r="ZY18" t="n">
        <v/>
      </c>
      <c r="ZZ18" t="n">
        <v/>
      </c>
      <c r="AAA18" t="n">
        <v>2</v>
      </c>
      <c r="AAB18" t="n">
        <v>2</v>
      </c>
      <c r="AAC18" t="n">
        <v/>
      </c>
      <c r="AAD18" t="n">
        <v/>
      </c>
      <c r="AAE18" t="inlineStr">
        <is>
          <t>Pakan segar (misal: rumput)</t>
        </is>
      </c>
      <c r="AAF18" t="n">
        <v/>
      </c>
      <c r="AAG18" t="n">
        <v/>
      </c>
      <c r="AAH18" t="n">
        <v/>
      </c>
      <c r="AAI18" t="inlineStr">
        <is>
          <t>Pakan segar (misal: rumput)</t>
        </is>
      </c>
      <c r="AAJ18" t="inlineStr">
        <is>
          <t>Pakan kering (misal: konsentrat, silase, pelet)</t>
        </is>
      </c>
      <c r="AAK18" t="n">
        <v/>
      </c>
      <c r="AAL18" t="inlineStr">
        <is>
          <t>Ya</t>
        </is>
      </c>
      <c r="AAM18" t="inlineStr">
        <is>
          <t>Cair Padat</t>
        </is>
      </c>
      <c r="AAN18" t="n">
        <v>1</v>
      </c>
      <c r="AAO18" t="n">
        <v>1</v>
      </c>
      <c r="AAP18" t="n">
        <v>50</v>
      </c>
      <c r="AAQ18" t="n">
        <v>50</v>
      </c>
      <c r="AAR18" t="inlineStr">
        <is>
          <t>Ya</t>
        </is>
      </c>
      <c r="AAS18" t="inlineStr">
        <is>
          <t>Mengetahui</t>
        </is>
      </c>
      <c r="AAT18" t="inlineStr">
        <is>
          <t>Digunakan untuk kegiatan peternakan sendiri Dibuang ke lahan sekitar kandang - yg ditanami tanaman</t>
        </is>
      </c>
      <c r="AAU18" t="n">
        <v>0</v>
      </c>
      <c r="AAV18" t="n">
        <v>1</v>
      </c>
      <c r="AAW18" t="n">
        <v>0</v>
      </c>
      <c r="AAX18" t="n">
        <v>1</v>
      </c>
      <c r="AAY18" t="n">
        <v>0</v>
      </c>
      <c r="AAZ18" t="n">
        <v>0</v>
      </c>
      <c r="ABA18" t="n">
        <v>0</v>
      </c>
      <c r="ABB18" t="n">
        <v/>
      </c>
      <c r="ABC18" t="n">
        <v/>
      </c>
      <c r="ABD18" t="n">
        <v/>
      </c>
      <c r="ABE18" t="n">
        <v/>
      </c>
      <c r="ABF18" t="n">
        <v/>
      </c>
      <c r="ABG18" t="n">
        <v/>
      </c>
      <c r="ABH18" t="n">
        <v/>
      </c>
      <c r="ABI18" t="inlineStr">
        <is>
          <t>Lainnya</t>
        </is>
      </c>
      <c r="ABJ18" t="n">
        <v>0</v>
      </c>
      <c r="ABK18" t="n">
        <v>0</v>
      </c>
      <c r="ABL18" t="n">
        <v>0</v>
      </c>
      <c r="ABM18" t="n">
        <v>0</v>
      </c>
      <c r="ABN18" t="n">
        <v>1</v>
      </c>
      <c r="ABO18" t="inlineStr">
        <is>
          <t>Pupuk untuk pakan ternak</t>
        </is>
      </c>
      <c r="ABP18" t="n">
        <v/>
      </c>
      <c r="ABQ18" t="inlineStr">
        <is>
          <t>Rumput</t>
        </is>
      </c>
      <c r="ABR18" t="inlineStr">
        <is>
          <t>Jarang (1 bulan sekali)</t>
        </is>
      </c>
      <c r="ABS18" t="n">
        <v/>
      </c>
      <c r="ABT18" t="n">
        <v>2500</v>
      </c>
      <c r="ABU18" t="n">
        <v/>
      </c>
      <c r="ABV18" t="n">
        <v/>
      </c>
      <c r="ABW18" t="n">
        <v/>
      </c>
      <c r="ABX18" t="n">
        <v/>
      </c>
      <c r="ABY18" t="n">
        <v/>
      </c>
      <c r="ABZ18" t="n">
        <v/>
      </c>
      <c r="ACA18" t="n">
        <v/>
      </c>
      <c r="ACB18" t="n">
        <v/>
      </c>
      <c r="ACC18" t="n">
        <v/>
      </c>
      <c r="ACD18" t="n">
        <v/>
      </c>
      <c r="ACE18" t="n">
        <v/>
      </c>
      <c r="ACF18" t="n">
        <v/>
      </c>
      <c r="ACG18" t="n">
        <v/>
      </c>
      <c r="ACH18" t="n">
        <v/>
      </c>
      <c r="ACI18" t="inlineStr">
        <is>
          <t>Cukup meningkat</t>
        </is>
      </c>
      <c r="ACJ18" t="inlineStr">
        <is>
          <t>Cukup meningkat</t>
        </is>
      </c>
      <c r="ACK18" t="inlineStr">
        <is>
          <t>Ladang/sawah terlalu jauh, sulit untuk mengangkut ke sana Tidak punya waktu mengumpulkannya Belum tau bahwa bioslurry bagus untuk pupuk</t>
        </is>
      </c>
      <c r="ACL18" t="n">
        <v>0</v>
      </c>
      <c r="ACM18" t="n">
        <v>0</v>
      </c>
      <c r="ACN18" t="n">
        <v>1</v>
      </c>
      <c r="ACO18" t="n">
        <v>1</v>
      </c>
      <c r="ACP18" t="n">
        <v>1</v>
      </c>
      <c r="ACQ18" t="n">
        <v>0</v>
      </c>
      <c r="ACR18" t="n">
        <v>0</v>
      </c>
      <c r="ACS18" t="n">
        <v/>
      </c>
      <c r="ACT18" t="inlineStr">
        <is>
          <t>Tidak ada informasi tambahan mengenai sumber bahan baku biogas</t>
        </is>
      </c>
      <c r="ACU18" t="inlineStr">
        <is>
          <t>Manfaat besar/jelas/mengubah kehidupan sehari-hari</t>
        </is>
      </c>
      <c r="ACV18" t="inlineStr">
        <is>
          <t>Berkurang</t>
        </is>
      </c>
      <c r="ACW18" t="inlineStr">
        <is>
          <t>Anggota keluarga - Perempuan dewasa</t>
        </is>
      </c>
      <c r="ACX18" t="inlineStr">
        <is>
          <t>Setuju</t>
        </is>
      </c>
      <c r="ACY18" t="inlineStr">
        <is>
          <t>Anggota keluarga - Laki-laki dewasa Anggota keluarga - Perempuan dewasa</t>
        </is>
      </c>
      <c r="ACZ18" t="n">
        <v>1</v>
      </c>
      <c r="ADA18" t="n">
        <v>1</v>
      </c>
      <c r="ADB18" t="n">
        <v>0</v>
      </c>
      <c r="ADC18" t="n">
        <v>0</v>
      </c>
      <c r="ADD18" t="inlineStr">
        <is>
          <t>Cukup puas</t>
        </is>
      </c>
      <c r="ADE18" t="inlineStr">
        <is>
          <t>Puas</t>
        </is>
      </c>
      <c r="ADF18" t="inlineStr">
        <is>
          <t>Puas</t>
        </is>
      </c>
      <c r="ADG18" t="inlineStr">
        <is>
          <t>Cukup puas</t>
        </is>
      </c>
      <c r="ADH18" t="inlineStr">
        <is>
          <t>Tidak</t>
        </is>
      </c>
      <c r="ADI18" t="n">
        <v/>
      </c>
      <c r="ADJ18" t="inlineStr">
        <is>
          <t>Cukup puas</t>
        </is>
      </c>
      <c r="ADK18" t="n">
        <v/>
      </c>
      <c r="ADL18" t="n">
        <v/>
      </c>
      <c r="ADM18" t="n">
        <v/>
      </c>
      <c r="ADN18" t="n">
        <v/>
      </c>
      <c r="ADO18" t="n">
        <v/>
      </c>
      <c r="ADP18" t="n">
        <v/>
      </c>
      <c r="ADQ18" t="n">
        <v/>
      </c>
      <c r="ADR18" t="n">
        <v/>
      </c>
      <c r="ADS18" t="n">
        <v/>
      </c>
      <c r="ADT18" t="n">
        <v/>
      </c>
      <c r="ADU18" t="inlineStr">
        <is>
          <t>Memperbaiki sendiri</t>
        </is>
      </c>
      <c r="ADV18" t="n">
        <v>0</v>
      </c>
      <c r="ADW18" t="n">
        <v>0</v>
      </c>
      <c r="ADX18" t="n">
        <v>0</v>
      </c>
      <c r="ADY18" t="n">
        <v>0</v>
      </c>
      <c r="ADZ18" t="n">
        <v>0</v>
      </c>
      <c r="AEA18" t="n">
        <v>1</v>
      </c>
      <c r="AEB18" t="n">
        <v>0</v>
      </c>
      <c r="AEC18" t="n">
        <v>1</v>
      </c>
      <c r="AED18" t="n">
        <v/>
      </c>
      <c r="AEE18" t="n">
        <v/>
      </c>
      <c r="AEF18" t="n">
        <v/>
      </c>
      <c r="AEG18" t="n">
        <v/>
      </c>
      <c r="AEH18" t="n">
        <v/>
      </c>
      <c r="AEI18" t="inlineStr">
        <is>
          <t>Perlu pengecekan klau sdh diatas 5th</t>
        </is>
      </c>
      <c r="AEJ18" t="inlineStr">
        <is>
          <t>Kadang-kadang</t>
        </is>
      </c>
      <c r="AEK18" t="inlineStr">
        <is>
          <t>Lebih aman Memasak lebih cepat Lebih mudah mendapatkan energi Pengurangan waktu dan tenaga Dapur lebih bersih dan bebas asap</t>
        </is>
      </c>
      <c r="AEL18" t="n">
        <v>0</v>
      </c>
      <c r="AEM18" t="n">
        <v>1</v>
      </c>
      <c r="AEN18" t="n">
        <v>0</v>
      </c>
      <c r="AEO18" t="n">
        <v>1</v>
      </c>
      <c r="AEP18" t="n">
        <v>1</v>
      </c>
      <c r="AEQ18" t="n">
        <v>1</v>
      </c>
      <c r="AER18" t="n">
        <v>0</v>
      </c>
      <c r="AES18" t="n">
        <v>0</v>
      </c>
      <c r="AET18" t="n">
        <v>1</v>
      </c>
      <c r="AEU18" t="n">
        <v>0</v>
      </c>
      <c r="AEV18" t="n">
        <v>0</v>
      </c>
      <c r="AEW18" t="n">
        <v>0</v>
      </c>
      <c r="AEX18" t="n">
        <v/>
      </c>
      <c r="AEY18" t="inlineStr">
        <is>
          <t>Memasak lebih aman</t>
        </is>
      </c>
      <c r="AEZ18" t="n">
        <v/>
      </c>
      <c r="AFA18" t="inlineStr">
        <is>
          <t>Koperasi</t>
        </is>
      </c>
      <c r="AFB18" t="n">
        <v/>
      </c>
      <c r="AFC18" t="inlineStr">
        <is>
          <t>1769486800190.jpg</t>
        </is>
      </c>
      <c r="AFD18" t="inlineStr">
        <is>
          <t>https://kf.kobotoolbox.org/api/v2/assets/avstPQqLr3Ab3ZdcVTXZ6f/data/658110954/attachments/att2Heqwc6hsBsD5jQSxtsrZ/</t>
        </is>
      </c>
      <c r="AFE18" t="inlineStr">
        <is>
          <t>1769486984098.jpg</t>
        </is>
      </c>
      <c r="AFF18" t="inlineStr">
        <is>
          <t>https://kf.kobotoolbox.org/api/v2/assets/avstPQqLr3Ab3ZdcVTXZ6f/data/658110954/attachments/att8bhKHLgDKFPYBFEJsHRj2/</t>
        </is>
      </c>
      <c r="AFG18" t="inlineStr">
        <is>
          <t>Solihin</t>
        </is>
      </c>
      <c r="AFH18" t="n">
        <v/>
      </c>
      <c r="AFI18" t="inlineStr">
        <is>
          <t>B4.a1.responden berasumsi 1pikul klau beli perkiraan 20 kg/pikul dgn hrg Rp 750/kg B5.b1. keperluan utkmasak kecil pertabung Rp 20.000.</t>
        </is>
      </c>
    </row>
    <row r="19">
      <c r="A19" s="93" t="n">
        <v>46044</v>
      </c>
      <c r="B19" s="93" t="n">
        <v>46050</v>
      </c>
      <c r="C19" t="inlineStr">
        <is>
          <t>solihin</t>
        </is>
      </c>
      <c r="D19" t="inlineStr">
        <is>
          <t>indarti</t>
        </is>
      </c>
      <c r="E19" t="n">
        <v>85852784996</v>
      </c>
      <c r="F19" t="inlineStr">
        <is>
          <t>-7.9212529 112.8079018 1164.699951171875 20.0</t>
        </is>
      </c>
      <c r="G19" t="n">
        <v>-7.9212529</v>
      </c>
      <c r="H19" t="n">
        <v>112.8079018</v>
      </c>
      <c r="I19" t="n">
        <v>1164.699951</v>
      </c>
      <c r="J19" t="n">
        <v>20</v>
      </c>
      <c r="K19" t="n">
        <v>0</v>
      </c>
      <c r="L19" t="inlineStr">
        <is>
          <t>-7.9212483 112.807893 1164.699951171875 20.0</t>
        </is>
      </c>
      <c r="M19" t="n">
        <v>-7.9212483</v>
      </c>
      <c r="N19" t="n">
        <v>112.807893</v>
      </c>
      <c r="O19" t="n">
        <v>1164.699951</v>
      </c>
      <c r="P19" t="n">
        <v>20</v>
      </c>
      <c r="Q19" t="n">
        <v>0</v>
      </c>
      <c r="R19" t="inlineStr">
        <is>
          <t>Jawa Timur</t>
        </is>
      </c>
      <c r="S19" t="n">
        <v>0</v>
      </c>
      <c r="T19" t="n">
        <v>0</v>
      </c>
      <c r="U19" t="n">
        <v>0</v>
      </c>
      <c r="V19" t="n">
        <v>0</v>
      </c>
      <c r="W19" t="n">
        <v>0</v>
      </c>
      <c r="X19" t="n">
        <v>1</v>
      </c>
      <c r="Y19" t="n">
        <v>0</v>
      </c>
      <c r="Z19" t="n">
        <v>0</v>
      </c>
      <c r="AA19" t="n">
        <v>0</v>
      </c>
      <c r="AB19" t="n">
        <v>0</v>
      </c>
      <c r="AC19" t="inlineStr">
        <is>
          <t>PASURUAN</t>
        </is>
      </c>
      <c r="AD19" t="inlineStr">
        <is>
          <t>TUTUR</t>
        </is>
      </c>
      <c r="AE19" t="inlineStr">
        <is>
          <t>BLARANG</t>
        </is>
      </c>
      <c r="AF19" t="inlineStr">
        <is>
          <t>KPSP</t>
        </is>
      </c>
      <c r="AG19" t="inlineStr">
        <is>
          <t>SKP0036</t>
        </is>
      </c>
      <c r="AH19" t="n">
        <v>16</v>
      </c>
      <c r="AI19" t="inlineStr">
        <is>
          <t>VPA1</t>
        </is>
      </c>
      <c r="AJ19" t="inlineStr">
        <is>
          <t>Aktif</t>
        </is>
      </c>
      <c r="AK19" t="n">
        <v>38</v>
      </c>
      <c r="AL19" t="inlineStr">
        <is>
          <t>Perempuan</t>
        </is>
      </c>
      <c r="AM19" t="inlineStr">
        <is>
          <t>Sudah menikah</t>
        </is>
      </c>
      <c r="AN19" t="inlineStr">
        <is>
          <t>SD/Sederajat</t>
        </is>
      </c>
      <c r="AO19" t="inlineStr">
        <is>
          <t>Petani</t>
        </is>
      </c>
      <c r="AP19" t="n">
        <v>1</v>
      </c>
      <c r="AQ19" t="n">
        <v>0</v>
      </c>
      <c r="AR19" t="n">
        <v>0</v>
      </c>
      <c r="AS19" t="n">
        <v>0</v>
      </c>
      <c r="AT19" t="n">
        <v>0</v>
      </c>
      <c r="AU19" t="n">
        <v>0</v>
      </c>
      <c r="AV19" t="n">
        <v>0</v>
      </c>
      <c r="AW19" t="n">
        <v>0</v>
      </c>
      <c r="AX19" t="n">
        <v/>
      </c>
      <c r="AY19" t="inlineStr">
        <is>
          <t>Tidak ada</t>
        </is>
      </c>
      <c r="AZ19" t="n">
        <v>0</v>
      </c>
      <c r="BA19" t="n">
        <v>0</v>
      </c>
      <c r="BB19" t="n">
        <v>0</v>
      </c>
      <c r="BC19" t="n">
        <v>0</v>
      </c>
      <c r="BD19" t="n">
        <v>0</v>
      </c>
      <c r="BE19" t="n">
        <v>0</v>
      </c>
      <c r="BF19" t="n">
        <v>0</v>
      </c>
      <c r="BG19" t="n">
        <v>1</v>
      </c>
      <c r="BH19" t="n">
        <v/>
      </c>
      <c r="BI19" t="inlineStr">
        <is>
          <t>&gt;Rp3.500.000</t>
        </is>
      </c>
      <c r="BJ19" t="n">
        <v>3</v>
      </c>
      <c r="BK19" t="n">
        <v>3</v>
      </c>
      <c r="BL19" t="n">
        <v>1</v>
      </c>
      <c r="BM19" t="n">
        <v>0</v>
      </c>
      <c r="BN19" t="inlineStr">
        <is>
          <t>Milik sendiri</t>
        </is>
      </c>
      <c r="BO19" t="inlineStr">
        <is>
          <t>Permanen (dinding bata dan semen)</t>
        </is>
      </c>
      <c r="BP19" t="n">
        <v>1</v>
      </c>
      <c r="BQ19" t="n">
        <v>0</v>
      </c>
      <c r="BR19" t="n">
        <v>0</v>
      </c>
      <c r="BS19" t="n">
        <v>0</v>
      </c>
      <c r="BT19" t="n">
        <v>0</v>
      </c>
      <c r="BU19" t="n">
        <v/>
      </c>
      <c r="BV19" t="inlineStr">
        <is>
          <t>Keramik/ubin</t>
        </is>
      </c>
      <c r="BW19" t="n">
        <v>0</v>
      </c>
      <c r="BX19" t="n">
        <v>0</v>
      </c>
      <c r="BY19" t="n">
        <v>1</v>
      </c>
      <c r="BZ19" t="n">
        <v>0</v>
      </c>
      <c r="CA19" t="n">
        <v>0</v>
      </c>
      <c r="CB19" t="n">
        <v/>
      </c>
      <c r="CC19" t="inlineStr">
        <is>
          <t>Genting Asbes</t>
        </is>
      </c>
      <c r="CD19" t="n">
        <v>1</v>
      </c>
      <c r="CE19" t="n">
        <v>0</v>
      </c>
      <c r="CF19" t="n">
        <v>0</v>
      </c>
      <c r="CG19" t="n">
        <v>0</v>
      </c>
      <c r="CH19" t="n">
        <v>0</v>
      </c>
      <c r="CI19" t="n">
        <v>1</v>
      </c>
      <c r="CJ19" t="n">
        <v>0</v>
      </c>
      <c r="CK19" t="n">
        <v/>
      </c>
      <c r="CL19" t="inlineStr">
        <is>
          <t>Ya</t>
        </is>
      </c>
      <c r="CM19" t="n">
        <v>2010</v>
      </c>
      <c r="CN19" t="inlineStr">
        <is>
          <t>Fixed-Dome (Kubah Tetap)</t>
        </is>
      </c>
      <c r="CO19" t="inlineStr">
        <is>
          <t>8 m³ (6-7 ekor sapi, ±6,5 jam memasak/hari, ±65 kg slurry/hari)</t>
        </is>
      </c>
      <c r="CP19" t="inlineStr">
        <is>
          <t>Anggota keluarga - laki-laki</t>
        </is>
      </c>
      <c r="CQ19" t="n">
        <v>0</v>
      </c>
      <c r="CR19" t="n">
        <v>0</v>
      </c>
      <c r="CS19" t="n">
        <v>0</v>
      </c>
      <c r="CT19" t="n">
        <v>0</v>
      </c>
      <c r="CU19" t="n">
        <v>1</v>
      </c>
      <c r="CV19" t="n">
        <v>0</v>
      </c>
      <c r="CW19" t="n">
        <v>0</v>
      </c>
      <c r="CX19" t="n">
        <v>0</v>
      </c>
      <c r="CY19" t="inlineStr">
        <is>
          <t>Anggota keluarga - laki-laki</t>
        </is>
      </c>
      <c r="CZ19" t="n">
        <v>1</v>
      </c>
      <c r="DA19" t="n">
        <v>0</v>
      </c>
      <c r="DB19" t="n">
        <v>0</v>
      </c>
      <c r="DC19" t="n">
        <v/>
      </c>
      <c r="DD19" t="inlineStr">
        <is>
          <t>Anggota keluarga - laki-laki</t>
        </is>
      </c>
      <c r="DE19" t="n">
        <v>1</v>
      </c>
      <c r="DF19" t="n">
        <v>0</v>
      </c>
      <c r="DG19" t="n">
        <v>0</v>
      </c>
      <c r="DH19" t="n">
        <v>0</v>
      </c>
      <c r="DI19" t="n">
        <v/>
      </c>
      <c r="DJ19" t="inlineStr">
        <is>
          <t>Anggota keluarga - laki-laki CPO atau pendamping</t>
        </is>
      </c>
      <c r="DK19" t="n">
        <v>1</v>
      </c>
      <c r="DL19" t="n">
        <v>0</v>
      </c>
      <c r="DM19" t="n">
        <v>1</v>
      </c>
      <c r="DN19" t="n">
        <v>0</v>
      </c>
      <c r="DO19" t="n">
        <v/>
      </c>
      <c r="DP19" t="inlineStr">
        <is>
          <t>Ya</t>
        </is>
      </c>
      <c r="DQ19" t="n">
        <v/>
      </c>
      <c r="DR19" t="n">
        <v/>
      </c>
      <c r="DS19" t="n">
        <v/>
      </c>
      <c r="DT19" t="n">
        <v/>
      </c>
      <c r="DU19" t="n">
        <v/>
      </c>
      <c r="DV19" t="n">
        <v/>
      </c>
      <c r="DW19" t="n">
        <v/>
      </c>
      <c r="DX19" t="n">
        <v/>
      </c>
      <c r="DY19" t="n">
        <v/>
      </c>
      <c r="DZ19" t="n">
        <v/>
      </c>
      <c r="EA19" t="n">
        <v/>
      </c>
      <c r="EB19" t="n">
        <v/>
      </c>
      <c r="EC19" t="n">
        <v/>
      </c>
      <c r="ED19" t="n">
        <v/>
      </c>
      <c r="EE19" t="n">
        <v/>
      </c>
      <c r="EF19" t="n">
        <v/>
      </c>
      <c r="EG19" t="n">
        <v/>
      </c>
      <c r="EH19" t="n">
        <v/>
      </c>
      <c r="EI19" t="inlineStr">
        <is>
          <t>Tidak ada masalah</t>
        </is>
      </c>
      <c r="EJ19" t="n">
        <v>0</v>
      </c>
      <c r="EK19" t="n">
        <v>0</v>
      </c>
      <c r="EL19" t="n">
        <v>0</v>
      </c>
      <c r="EM19" t="n">
        <v>1</v>
      </c>
      <c r="EN19" t="n">
        <v>0</v>
      </c>
      <c r="EO19" t="n">
        <v/>
      </c>
      <c r="EP19" t="inlineStr">
        <is>
          <t>Ya, cukup jelas dan mudah diikuti</t>
        </is>
      </c>
      <c r="EQ19" t="inlineStr">
        <is>
          <t>Pelatihan</t>
        </is>
      </c>
      <c r="ER19" t="inlineStr">
        <is>
          <t>CPO atau pendamping</t>
        </is>
      </c>
      <c r="ES19" t="n">
        <v>1</v>
      </c>
      <c r="ET19" t="n">
        <v>0</v>
      </c>
      <c r="EU19" t="n">
        <v>0</v>
      </c>
      <c r="EV19" t="n">
        <v>0</v>
      </c>
      <c r="EW19" t="n">
        <v/>
      </c>
      <c r="EX19" t="inlineStr">
        <is>
          <t>Anggota keluarga - Laki-laki</t>
        </is>
      </c>
      <c r="EY19" t="n">
        <v>1</v>
      </c>
      <c r="EZ19" t="n">
        <v>0</v>
      </c>
      <c r="FA19" t="n">
        <v>0</v>
      </c>
      <c r="FB19" t="n">
        <v/>
      </c>
      <c r="FC19" t="inlineStr">
        <is>
          <t>Setiap hari</t>
        </is>
      </c>
      <c r="FD19" t="n">
        <v/>
      </c>
      <c r="FE19" t="inlineStr">
        <is>
          <t>Mengetahui</t>
        </is>
      </c>
      <c r="FF19" t="inlineStr">
        <is>
          <t>Selalu (setiap hari)</t>
        </is>
      </c>
      <c r="FG19" t="inlineStr">
        <is>
          <t>Mengetahui</t>
        </is>
      </c>
      <c r="FH19" t="inlineStr">
        <is>
          <t>Sering (setiap minggu)</t>
        </is>
      </c>
      <c r="FI19" t="inlineStr">
        <is>
          <t>Mengetahui</t>
        </is>
      </c>
      <c r="FJ19" t="inlineStr">
        <is>
          <t>Selalu (setiap hari)</t>
        </is>
      </c>
      <c r="FK19" t="inlineStr">
        <is>
          <t>Mengetahui</t>
        </is>
      </c>
      <c r="FL19" t="inlineStr">
        <is>
          <t>Jarang (setiap bulan atau lebih)</t>
        </is>
      </c>
      <c r="FM19" t="inlineStr">
        <is>
          <t>Mengetahui</t>
        </is>
      </c>
      <c r="FN19" t="inlineStr">
        <is>
          <t>Cukup sering (2 minggu sekali)</t>
        </is>
      </c>
      <c r="FO19" t="inlineStr">
        <is>
          <t>Mengetahui</t>
        </is>
      </c>
      <c r="FP19" t="inlineStr">
        <is>
          <t>Jarang (setiap bulan atau lebih)</t>
        </is>
      </c>
      <c r="FQ19" t="inlineStr">
        <is>
          <t>Mengetahui</t>
        </is>
      </c>
      <c r="FR19" t="inlineStr">
        <is>
          <t>Ya</t>
        </is>
      </c>
      <c r="FS19" t="inlineStr">
        <is>
          <t>Mengetahui</t>
        </is>
      </c>
      <c r="FT19" t="inlineStr">
        <is>
          <t>Ya</t>
        </is>
      </c>
      <c r="FU19" t="inlineStr">
        <is>
          <t>Laki-laki dewasa Perempuan dewasa</t>
        </is>
      </c>
      <c r="FV19" t="n">
        <v>1</v>
      </c>
      <c r="FW19" t="n">
        <v>1</v>
      </c>
      <c r="FX19" t="n">
        <v>0</v>
      </c>
      <c r="FY19" t="n">
        <v>0</v>
      </c>
      <c r="FZ19" t="inlineStr">
        <is>
          <t>Cukup memahami</t>
        </is>
      </c>
      <c r="GA19" t="n">
        <v/>
      </c>
      <c r="GB19" t="n">
        <v/>
      </c>
      <c r="GC19" t="n">
        <v/>
      </c>
      <c r="GD19" t="n">
        <v/>
      </c>
      <c r="GE19" t="n">
        <v/>
      </c>
      <c r="GF19" t="n">
        <v/>
      </c>
      <c r="GG19" t="inlineStr">
        <is>
          <t>Sering</t>
        </is>
      </c>
      <c r="GH19" t="inlineStr">
        <is>
          <t>Ya</t>
        </is>
      </c>
      <c r="GI19" t="inlineStr">
        <is>
          <t>Tetangga Teman/keluarga</t>
        </is>
      </c>
      <c r="GJ19" t="n">
        <v>1</v>
      </c>
      <c r="GK19" t="n">
        <v>1</v>
      </c>
      <c r="GL19" t="n">
        <v>0</v>
      </c>
      <c r="GM19" t="n">
        <v>0</v>
      </c>
      <c r="GN19" t="n">
        <v/>
      </c>
      <c r="GO19" t="n">
        <v>7</v>
      </c>
      <c r="GP19" t="inlineStr">
        <is>
          <t>Sebagian</t>
        </is>
      </c>
      <c r="GQ19" t="inlineStr">
        <is>
          <t>Kayu bakar</t>
        </is>
      </c>
      <c r="GR19" t="n">
        <v>0</v>
      </c>
      <c r="GS19" t="n">
        <v>1</v>
      </c>
      <c r="GT19" t="n">
        <v>0</v>
      </c>
      <c r="GU19" t="n">
        <v>0</v>
      </c>
      <c r="GV19" t="n">
        <v>0</v>
      </c>
      <c r="GW19" t="n">
        <v>0</v>
      </c>
      <c r="GX19" t="n">
        <v>0</v>
      </c>
      <c r="GY19" t="n">
        <v/>
      </c>
      <c r="GZ19" t="inlineStr">
        <is>
          <t>Tidak</t>
        </is>
      </c>
      <c r="HA19" t="n">
        <v/>
      </c>
      <c r="HB19" t="n">
        <v/>
      </c>
      <c r="HC19" t="n">
        <v/>
      </c>
      <c r="HD19" t="n">
        <v/>
      </c>
      <c r="HE19" t="n">
        <v/>
      </c>
      <c r="HF19" t="n">
        <v/>
      </c>
      <c r="HG19" t="n">
        <v/>
      </c>
      <c r="HH19" t="n">
        <v/>
      </c>
      <c r="HI19" t="n">
        <v/>
      </c>
      <c r="HJ19" t="n">
        <v/>
      </c>
      <c r="HK19" t="n">
        <v/>
      </c>
      <c r="HL19" t="n">
        <v/>
      </c>
      <c r="HM19" t="n">
        <v/>
      </c>
      <c r="HN19" t="n">
        <v/>
      </c>
      <c r="HO19" t="n">
        <v/>
      </c>
      <c r="HP19" t="n">
        <v/>
      </c>
      <c r="HQ19" t="n">
        <v/>
      </c>
      <c r="HR19" t="n">
        <v/>
      </c>
      <c r="HS19" t="n">
        <v/>
      </c>
      <c r="HT19" t="n">
        <v/>
      </c>
      <c r="HU19" t="n">
        <v/>
      </c>
      <c r="HV19" t="n">
        <v/>
      </c>
      <c r="HW19" t="n">
        <v/>
      </c>
      <c r="HX19" t="n">
        <v/>
      </c>
      <c r="HY19" t="n">
        <v>300</v>
      </c>
      <c r="HZ19" t="n">
        <v>225000</v>
      </c>
      <c r="IA19" t="n">
        <v/>
      </c>
      <c r="IB19" t="n">
        <v/>
      </c>
      <c r="IC19" t="n">
        <v/>
      </c>
      <c r="ID19" t="n">
        <v/>
      </c>
      <c r="IE19" t="n">
        <v/>
      </c>
      <c r="IF19" t="n">
        <v/>
      </c>
      <c r="IG19" t="n">
        <v/>
      </c>
      <c r="IH19" t="n">
        <v/>
      </c>
      <c r="II19" t="n">
        <v/>
      </c>
      <c r="IJ19" t="n">
        <v/>
      </c>
      <c r="IK19" t="inlineStr">
        <is>
          <t>50-65 kg</t>
        </is>
      </c>
      <c r="IL19" t="inlineStr">
        <is>
          <t>&gt;5 jam</t>
        </is>
      </c>
      <c r="IM19" t="inlineStr">
        <is>
          <t>Ya</t>
        </is>
      </c>
      <c r="IN19" t="inlineStr">
        <is>
          <t>Tidak</t>
        </is>
      </c>
      <c r="IO19" t="inlineStr">
        <is>
          <t>Lebih bersih</t>
        </is>
      </c>
      <c r="IP19" t="inlineStr">
        <is>
          <t>Lebih jarang (lebih sering tidak terpapar asap)</t>
        </is>
      </c>
      <c r="IQ19" t="inlineStr">
        <is>
          <t>Tidak pernah</t>
        </is>
      </c>
      <c r="IR19" t="n">
        <v/>
      </c>
      <c r="IS19" t="n">
        <v/>
      </c>
      <c r="IT19" t="n">
        <v/>
      </c>
      <c r="IU19" t="n">
        <v/>
      </c>
      <c r="IV19" t="n">
        <v/>
      </c>
      <c r="IW19" t="n">
        <v/>
      </c>
      <c r="IX19" t="n">
        <v/>
      </c>
      <c r="IY19" t="n">
        <v/>
      </c>
      <c r="IZ19" t="inlineStr">
        <is>
          <t>Tidak pernah</t>
        </is>
      </c>
      <c r="JA19" t="n">
        <v/>
      </c>
      <c r="JB19" t="n">
        <v/>
      </c>
      <c r="JC19" t="n">
        <v/>
      </c>
      <c r="JD19" t="n">
        <v/>
      </c>
      <c r="JE19" t="n">
        <v/>
      </c>
      <c r="JF19" t="n">
        <v/>
      </c>
      <c r="JG19" t="n">
        <v/>
      </c>
      <c r="JH19" t="n">
        <v/>
      </c>
      <c r="JI19" t="inlineStr">
        <is>
          <t>Tidak pernah</t>
        </is>
      </c>
      <c r="JJ19" t="n">
        <v/>
      </c>
      <c r="JK19" t="n">
        <v/>
      </c>
      <c r="JL19" t="n">
        <v/>
      </c>
      <c r="JM19" t="n">
        <v/>
      </c>
      <c r="JN19" t="n">
        <v/>
      </c>
      <c r="JO19" t="n">
        <v/>
      </c>
      <c r="JP19" t="n">
        <v/>
      </c>
      <c r="JQ19" t="n">
        <v/>
      </c>
      <c r="JR19" t="inlineStr">
        <is>
          <t>Tidak pernah</t>
        </is>
      </c>
      <c r="JS19" t="n">
        <v/>
      </c>
      <c r="JT19" t="n">
        <v/>
      </c>
      <c r="JU19" t="n">
        <v/>
      </c>
      <c r="JV19" t="n">
        <v/>
      </c>
      <c r="JW19" t="n">
        <v/>
      </c>
      <c r="JX19" t="n">
        <v/>
      </c>
      <c r="JY19" t="n">
        <v/>
      </c>
      <c r="JZ19" t="n">
        <v/>
      </c>
      <c r="KA19" t="inlineStr">
        <is>
          <t>Tidak pernah</t>
        </is>
      </c>
      <c r="KB19" t="n">
        <v/>
      </c>
      <c r="KC19" t="n">
        <v/>
      </c>
      <c r="KD19" t="n">
        <v/>
      </c>
      <c r="KE19" t="n">
        <v/>
      </c>
      <c r="KF19" t="n">
        <v/>
      </c>
      <c r="KG19" t="n">
        <v/>
      </c>
      <c r="KH19" t="n">
        <v/>
      </c>
      <c r="KI19" t="n">
        <v/>
      </c>
      <c r="KJ19" t="inlineStr">
        <is>
          <t>Tidak pernah</t>
        </is>
      </c>
      <c r="KK19" t="n">
        <v/>
      </c>
      <c r="KL19" t="n">
        <v/>
      </c>
      <c r="KM19" t="n">
        <v/>
      </c>
      <c r="KN19" t="n">
        <v/>
      </c>
      <c r="KO19" t="n">
        <v/>
      </c>
      <c r="KP19" t="n">
        <v/>
      </c>
      <c r="KQ19" t="n">
        <v/>
      </c>
      <c r="KR19" t="n">
        <v/>
      </c>
      <c r="KS19" t="inlineStr">
        <is>
          <t>Cukup membaik</t>
        </is>
      </c>
      <c r="KT19" t="inlineStr">
        <is>
          <t>2-4 kali</t>
        </is>
      </c>
      <c r="KU19" t="inlineStr">
        <is>
          <t>2-4 kali</t>
        </is>
      </c>
      <c r="KV19" t="inlineStr">
        <is>
          <t>Tidak ada</t>
        </is>
      </c>
      <c r="KW19" t="n">
        <v>0</v>
      </c>
      <c r="KX19" t="n">
        <v>0</v>
      </c>
      <c r="KY19" t="n">
        <v>0</v>
      </c>
      <c r="KZ19" t="n">
        <v>1</v>
      </c>
      <c r="LA19" t="inlineStr">
        <is>
          <t>Cukup membaik</t>
        </is>
      </c>
      <c r="LB19" t="inlineStr">
        <is>
          <t>Cukup membaik</t>
        </is>
      </c>
      <c r="LC19" t="n">
        <v>0</v>
      </c>
      <c r="LD19" t="n">
        <v>7</v>
      </c>
      <c r="LE19" t="n">
        <v>0</v>
      </c>
      <c r="LF19" t="n">
        <v>0</v>
      </c>
      <c r="LG19" t="inlineStr">
        <is>
          <t>Ya</t>
        </is>
      </c>
      <c r="LH19" t="n">
        <v>225000</v>
      </c>
      <c r="LI19" t="n">
        <v/>
      </c>
      <c r="LJ19" t="inlineStr">
        <is>
          <t>Kebutuhan rumah tangga</t>
        </is>
      </c>
      <c r="LK19" t="n">
        <v>0</v>
      </c>
      <c r="LL19" t="n">
        <v>0</v>
      </c>
      <c r="LM19" t="n">
        <v>0</v>
      </c>
      <c r="LN19" t="n">
        <v>0</v>
      </c>
      <c r="LO19" t="n">
        <v>1</v>
      </c>
      <c r="LP19" t="n">
        <v>0</v>
      </c>
      <c r="LQ19" t="n">
        <v>0</v>
      </c>
      <c r="LR19" t="n">
        <v/>
      </c>
      <c r="LS19" t="n">
        <v>10</v>
      </c>
      <c r="LT19" t="n">
        <v>10</v>
      </c>
      <c r="LU19" t="n">
        <v>0</v>
      </c>
      <c r="LV19" t="n">
        <v>10</v>
      </c>
      <c r="LW19" t="n">
        <v>10</v>
      </c>
      <c r="LX19" t="n">
        <v>0</v>
      </c>
      <c r="LY19" t="n">
        <v>10</v>
      </c>
      <c r="LZ19" t="n">
        <v>10</v>
      </c>
      <c r="MA19" t="n">
        <v>0</v>
      </c>
      <c r="MB19" t="inlineStr">
        <is>
          <t>Ya</t>
        </is>
      </c>
      <c r="MC19" t="n">
        <v>180</v>
      </c>
      <c r="MD19" t="n">
        <v>60</v>
      </c>
      <c r="ME19" t="n">
        <v>180</v>
      </c>
      <c r="MF19" t="n">
        <v>60</v>
      </c>
      <c r="MG19" t="n">
        <v>0</v>
      </c>
      <c r="MH19" t="n">
        <v>0</v>
      </c>
      <c r="MI19" t="inlineStr">
        <is>
          <t>Istirahat</t>
        </is>
      </c>
      <c r="MJ19" t="n">
        <v>0</v>
      </c>
      <c r="MK19" t="n">
        <v>0</v>
      </c>
      <c r="ML19" t="n">
        <v>1</v>
      </c>
      <c r="MM19" t="n">
        <v>0</v>
      </c>
      <c r="MN19" t="n">
        <v>0</v>
      </c>
      <c r="MO19" t="n">
        <v>0</v>
      </c>
      <c r="MP19" t="n">
        <v/>
      </c>
      <c r="MQ19" t="n">
        <v/>
      </c>
      <c r="MR19" t="inlineStr">
        <is>
          <t>Capek</t>
        </is>
      </c>
      <c r="MS19" t="n">
        <v/>
      </c>
      <c r="MT19" t="inlineStr">
        <is>
          <t>Capek</t>
        </is>
      </c>
      <c r="MU19" t="inlineStr">
        <is>
          <t>Tidak</t>
        </is>
      </c>
      <c r="MV19" t="n">
        <v/>
      </c>
      <c r="MW19" t="n">
        <v/>
      </c>
      <c r="MX19" t="n">
        <v/>
      </c>
      <c r="MY19" t="n">
        <v/>
      </c>
      <c r="MZ19" t="n">
        <v/>
      </c>
      <c r="NA19" t="n">
        <v/>
      </c>
      <c r="NB19" t="n">
        <v/>
      </c>
      <c r="NC19" t="n">
        <v/>
      </c>
      <c r="ND19" t="n">
        <v/>
      </c>
      <c r="NE19" t="n">
        <v/>
      </c>
      <c r="NF19" t="n">
        <v/>
      </c>
      <c r="NG19" t="n">
        <v/>
      </c>
      <c r="NH19" t="n">
        <v/>
      </c>
      <c r="NI19" t="n">
        <v/>
      </c>
      <c r="NJ19" t="n">
        <v/>
      </c>
      <c r="NK19" t="n">
        <v/>
      </c>
      <c r="NL19" t="inlineStr">
        <is>
          <t>Tidak</t>
        </is>
      </c>
      <c r="NM19" t="inlineStr">
        <is>
          <t>100% dana mandiri</t>
        </is>
      </c>
      <c r="NN19" t="inlineStr">
        <is>
          <t>3.000.001-5.000.000</t>
        </is>
      </c>
      <c r="NO19" t="n">
        <v/>
      </c>
      <c r="NP19" t="n">
        <v/>
      </c>
      <c r="NQ19" t="n">
        <v/>
      </c>
      <c r="NR19" t="n">
        <v/>
      </c>
      <c r="NS19" t="n">
        <v/>
      </c>
      <c r="NT19" t="n">
        <v/>
      </c>
      <c r="NU19" t="n">
        <v/>
      </c>
      <c r="NV19" t="inlineStr">
        <is>
          <t>Anggota keluarga - Laki-laki dewasa</t>
        </is>
      </c>
      <c r="NW19" t="n">
        <v/>
      </c>
      <c r="NX19" t="inlineStr">
        <is>
          <t>Sedikit meningkat</t>
        </is>
      </c>
      <c r="NY19" t="n">
        <v>120</v>
      </c>
      <c r="NZ19" t="n">
        <v>0</v>
      </c>
      <c r="OA19" t="n">
        <v>0</v>
      </c>
      <c r="OB19" t="n">
        <v>2</v>
      </c>
      <c r="OC19" t="n">
        <v>0</v>
      </c>
      <c r="OD19" t="n">
        <v>0</v>
      </c>
      <c r="OE19" t="inlineStr">
        <is>
          <t>Lebih baik</t>
        </is>
      </c>
      <c r="OF19" t="inlineStr">
        <is>
          <t>Lebih baik (beda waktu memasak 5-30 menit, ATAU tidak lagi ada rasa/bau makanan yang berubah, ATAU alasan lainnya)</t>
        </is>
      </c>
      <c r="OG19" t="inlineStr">
        <is>
          <t>Ya</t>
        </is>
      </c>
      <c r="OH19" t="n">
        <v>1</v>
      </c>
      <c r="OI19" t="n">
        <v>6</v>
      </c>
      <c r="OJ19" t="n">
        <v>0</v>
      </c>
      <c r="OK19" t="n">
        <v>0</v>
      </c>
      <c r="OL19" t="n">
        <v>0</v>
      </c>
      <c r="OM19" t="n">
        <v>0</v>
      </c>
      <c r="ON19" t="n">
        <v>2</v>
      </c>
      <c r="OO19" t="n">
        <v>0</v>
      </c>
      <c r="OP19" t="inlineStr">
        <is>
          <t>Sapi perah Ayam</t>
        </is>
      </c>
      <c r="OQ19" t="n">
        <v>0</v>
      </c>
      <c r="OR19" t="n">
        <v>1</v>
      </c>
      <c r="OS19" t="n">
        <v>0</v>
      </c>
      <c r="OT19" t="n">
        <v>0</v>
      </c>
      <c r="OU19" t="n">
        <v>0</v>
      </c>
      <c r="OV19" t="n">
        <v>0</v>
      </c>
      <c r="OW19" t="n">
        <v>1</v>
      </c>
      <c r="OX19" t="n">
        <v>0</v>
      </c>
      <c r="OY19" t="n">
        <v>0</v>
      </c>
      <c r="OZ19" t="inlineStr">
        <is>
          <t>Sapi pedaging Sapi perah Ayam</t>
        </is>
      </c>
      <c r="PA19" t="n">
        <v>1</v>
      </c>
      <c r="PB19" t="n">
        <v>1</v>
      </c>
      <c r="PC19" t="n">
        <v>0</v>
      </c>
      <c r="PD19" t="n">
        <v>0</v>
      </c>
      <c r="PE19" t="n">
        <v>0</v>
      </c>
      <c r="PF19" t="n">
        <v>0</v>
      </c>
      <c r="PG19" t="n">
        <v>1</v>
      </c>
      <c r="PH19" t="n">
        <v>0</v>
      </c>
      <c r="PI19" t="n">
        <v>0</v>
      </c>
      <c r="PJ19" t="inlineStr">
        <is>
          <t>Sapi pedaging Sapi perah Ayam</t>
        </is>
      </c>
      <c r="PK19" t="n">
        <v>1</v>
      </c>
      <c r="PL19" t="n">
        <v>1</v>
      </c>
      <c r="PM19" t="n">
        <v>0</v>
      </c>
      <c r="PN19" t="n">
        <v>0</v>
      </c>
      <c r="PO19" t="n">
        <v>0</v>
      </c>
      <c r="PP19" t="n">
        <v>0</v>
      </c>
      <c r="PQ19" t="n">
        <v>1</v>
      </c>
      <c r="PR19" t="n">
        <v>0</v>
      </c>
      <c r="PS19" t="n">
        <v>0</v>
      </c>
      <c r="PT19" t="n">
        <v/>
      </c>
      <c r="PU19" t="n">
        <v/>
      </c>
      <c r="PV19" t="n">
        <v/>
      </c>
      <c r="PW19" t="n">
        <v/>
      </c>
      <c r="PX19" t="n">
        <v/>
      </c>
      <c r="PY19" t="n">
        <v/>
      </c>
      <c r="PZ19" t="n">
        <v/>
      </c>
      <c r="QA19" t="n">
        <v/>
      </c>
      <c r="QB19" t="n">
        <v/>
      </c>
      <c r="QC19" t="n">
        <v/>
      </c>
      <c r="QD19" t="n">
        <v/>
      </c>
      <c r="QE19" t="inlineStr">
        <is>
          <t>1-Disebarkan ke lahan terbuka</t>
        </is>
      </c>
      <c r="QF19" t="n">
        <v/>
      </c>
      <c r="QG19" t="n">
        <v/>
      </c>
      <c r="QH19" t="n">
        <v/>
      </c>
      <c r="QI19" t="n">
        <v/>
      </c>
      <c r="QJ19" t="n">
        <v/>
      </c>
      <c r="QK19" t="n">
        <v>1</v>
      </c>
      <c r="QL19" t="n">
        <v>0</v>
      </c>
      <c r="QM19" t="n">
        <v>0</v>
      </c>
      <c r="QN19" t="n">
        <v>0</v>
      </c>
      <c r="QO19" t="n">
        <v/>
      </c>
      <c r="QP19" t="n">
        <v/>
      </c>
      <c r="QQ19" t="n">
        <v/>
      </c>
      <c r="QR19" t="n">
        <v/>
      </c>
      <c r="QS19" t="n">
        <v/>
      </c>
      <c r="QT19" t="n">
        <v/>
      </c>
      <c r="QU19" t="n">
        <v/>
      </c>
      <c r="QV19" t="n">
        <v/>
      </c>
      <c r="QW19" t="n">
        <v/>
      </c>
      <c r="QX19" t="n">
        <v/>
      </c>
      <c r="QY19" t="n">
        <v/>
      </c>
      <c r="QZ19" t="n">
        <v/>
      </c>
      <c r="RA19" t="n">
        <v/>
      </c>
      <c r="RB19" t="n">
        <v/>
      </c>
      <c r="RC19" t="n">
        <v/>
      </c>
      <c r="RD19" t="n">
        <v/>
      </c>
      <c r="RE19" t="n">
        <v/>
      </c>
      <c r="RF19" t="n">
        <v/>
      </c>
      <c r="RG19" t="n">
        <v/>
      </c>
      <c r="RH19" t="n">
        <v/>
      </c>
      <c r="RI19" t="n">
        <v/>
      </c>
      <c r="RJ19" t="n">
        <v/>
      </c>
      <c r="RK19" t="n">
        <v/>
      </c>
      <c r="RL19" t="n">
        <v/>
      </c>
      <c r="RM19" t="n">
        <v/>
      </c>
      <c r="RN19" t="n">
        <v/>
      </c>
      <c r="RO19" t="n">
        <v/>
      </c>
      <c r="RP19" t="n">
        <v/>
      </c>
      <c r="RQ19" t="n">
        <v/>
      </c>
      <c r="RR19" t="n">
        <v/>
      </c>
      <c r="RS19" t="n">
        <v/>
      </c>
      <c r="RT19" t="n">
        <v/>
      </c>
      <c r="RU19" t="n">
        <v/>
      </c>
      <c r="RV19" t="n">
        <v/>
      </c>
      <c r="RW19" t="n">
        <v/>
      </c>
      <c r="RX19" t="n">
        <v/>
      </c>
      <c r="RY19" t="n">
        <v/>
      </c>
      <c r="RZ19" t="n">
        <v/>
      </c>
      <c r="SA19" t="n">
        <v/>
      </c>
      <c r="SB19" t="n">
        <v/>
      </c>
      <c r="SC19" t="inlineStr">
        <is>
          <t>4-Lainnya</t>
        </is>
      </c>
      <c r="SD19" t="n">
        <v/>
      </c>
      <c r="SE19" t="n">
        <v/>
      </c>
      <c r="SF19" t="n">
        <v/>
      </c>
      <c r="SG19" t="n">
        <v/>
      </c>
      <c r="SH19" t="n">
        <v/>
      </c>
      <c r="SI19" t="n">
        <v>0</v>
      </c>
      <c r="SJ19" t="n">
        <v>0</v>
      </c>
      <c r="SK19" t="n">
        <v>0</v>
      </c>
      <c r="SL19" t="n">
        <v>1</v>
      </c>
      <c r="SM19" t="inlineStr">
        <is>
          <t>Dibakar</t>
        </is>
      </c>
      <c r="SN19" t="n">
        <v/>
      </c>
      <c r="SO19" t="n">
        <v/>
      </c>
      <c r="SP19" t="n">
        <v/>
      </c>
      <c r="SQ19" t="n">
        <v/>
      </c>
      <c r="SR19" t="n">
        <v/>
      </c>
      <c r="SS19" t="n">
        <v/>
      </c>
      <c r="ST19" t="n">
        <v/>
      </c>
      <c r="SU19" t="n">
        <v/>
      </c>
      <c r="SV19" t="n">
        <v/>
      </c>
      <c r="SW19" t="n">
        <v/>
      </c>
      <c r="SX19" t="n">
        <v/>
      </c>
      <c r="SY19" t="n">
        <v/>
      </c>
      <c r="SZ19" t="n">
        <v>0</v>
      </c>
      <c r="TA19" t="n">
        <v/>
      </c>
      <c r="TB19" t="n">
        <v/>
      </c>
      <c r="TC19" t="n">
        <v/>
      </c>
      <c r="TD19" t="n">
        <v/>
      </c>
      <c r="TE19" t="n">
        <v>0</v>
      </c>
      <c r="TF19" t="n">
        <v/>
      </c>
      <c r="TG19" t="n">
        <v/>
      </c>
      <c r="TH19" t="n">
        <v/>
      </c>
      <c r="TI19" t="n">
        <v/>
      </c>
      <c r="TJ19" t="n">
        <v/>
      </c>
      <c r="TK19" t="n">
        <v/>
      </c>
      <c r="TL19" t="n">
        <v/>
      </c>
      <c r="TM19" t="n">
        <v/>
      </c>
      <c r="TN19" t="n">
        <v/>
      </c>
      <c r="TO19" t="n">
        <v/>
      </c>
      <c r="TP19" t="n">
        <v/>
      </c>
      <c r="TQ19" t="n">
        <v/>
      </c>
      <c r="TR19" t="n">
        <v/>
      </c>
      <c r="TS19" t="n">
        <v/>
      </c>
      <c r="TT19" t="n">
        <v/>
      </c>
      <c r="TU19" t="n">
        <v/>
      </c>
      <c r="TV19" t="n">
        <v/>
      </c>
      <c r="TW19" t="n">
        <v/>
      </c>
      <c r="TX19" t="n">
        <v/>
      </c>
      <c r="TY19" t="n">
        <v/>
      </c>
      <c r="TZ19" t="n">
        <v/>
      </c>
      <c r="UA19" t="n">
        <v/>
      </c>
      <c r="UB19" t="n">
        <v/>
      </c>
      <c r="UC19" t="n">
        <v/>
      </c>
      <c r="UD19" t="n">
        <v/>
      </c>
      <c r="UE19" t="n">
        <v/>
      </c>
      <c r="UF19" t="n">
        <v/>
      </c>
      <c r="UG19" t="n">
        <v/>
      </c>
      <c r="UH19" t="n">
        <v/>
      </c>
      <c r="UI19" t="n">
        <v/>
      </c>
      <c r="UJ19" t="n">
        <v/>
      </c>
      <c r="UK19" t="n">
        <v/>
      </c>
      <c r="UL19" t="n">
        <v/>
      </c>
      <c r="UM19" t="n">
        <v/>
      </c>
      <c r="UN19" t="n">
        <v/>
      </c>
      <c r="UO19" t="n">
        <v/>
      </c>
      <c r="UP19" t="n">
        <v/>
      </c>
      <c r="UQ19" t="n">
        <v/>
      </c>
      <c r="UR19" t="n">
        <v/>
      </c>
      <c r="US19" t="n">
        <v/>
      </c>
      <c r="UT19" t="n">
        <v/>
      </c>
      <c r="UU19" t="inlineStr">
        <is>
          <t>Pemberian pakan di kandang</t>
        </is>
      </c>
      <c r="UV19" t="inlineStr">
        <is>
          <t>Pemberian pakan di kandang</t>
        </is>
      </c>
      <c r="UW19" t="n">
        <v/>
      </c>
      <c r="UX19" t="n">
        <v/>
      </c>
      <c r="UY19" t="n">
        <v/>
      </c>
      <c r="UZ19" t="n">
        <v/>
      </c>
      <c r="VA19" t="inlineStr">
        <is>
          <t>Pemberian pakan di kandang</t>
        </is>
      </c>
      <c r="VB19" t="n">
        <v/>
      </c>
      <c r="VC19" t="inlineStr">
        <is>
          <t>Sangat jarang (&gt;1 bulan sekali)</t>
        </is>
      </c>
      <c r="VD19" t="inlineStr">
        <is>
          <t>Sangat jarang (&gt;1 bulan sekali)</t>
        </is>
      </c>
      <c r="VE19" t="n">
        <v/>
      </c>
      <c r="VF19" t="n">
        <v/>
      </c>
      <c r="VG19" t="n">
        <v/>
      </c>
      <c r="VH19" t="n">
        <v/>
      </c>
      <c r="VI19" t="inlineStr">
        <is>
          <t>Sangat jarang (&gt;1 bulan sekali)</t>
        </is>
      </c>
      <c r="VJ19" t="n">
        <v/>
      </c>
      <c r="VK19" t="inlineStr">
        <is>
          <t>Sering (1 kali sehari)</t>
        </is>
      </c>
      <c r="VL19" t="inlineStr">
        <is>
          <t>Sering (1 kali sehari)</t>
        </is>
      </c>
      <c r="VM19" t="n">
        <v/>
      </c>
      <c r="VN19" t="n">
        <v/>
      </c>
      <c r="VO19" t="n">
        <v/>
      </c>
      <c r="VP19" t="n">
        <v/>
      </c>
      <c r="VQ19" t="inlineStr">
        <is>
          <t>Sering (1 kali sehari)</t>
        </is>
      </c>
      <c r="VR19" t="n">
        <v/>
      </c>
      <c r="VS19" t="inlineStr">
        <is>
          <t>5-Untuk disebar di tanah (dan dibajak) 6-Digester biogas</t>
        </is>
      </c>
      <c r="VT19" t="n">
        <v/>
      </c>
      <c r="VU19" t="n">
        <v/>
      </c>
      <c r="VV19" t="n">
        <v/>
      </c>
      <c r="VW19" t="n">
        <v/>
      </c>
      <c r="VX19" t="n">
        <v>0</v>
      </c>
      <c r="VY19" t="n">
        <v>0</v>
      </c>
      <c r="VZ19" t="n">
        <v>0</v>
      </c>
      <c r="WA19" t="n">
        <v>0</v>
      </c>
      <c r="WB19" t="n">
        <v>1</v>
      </c>
      <c r="WC19" t="n">
        <v>1</v>
      </c>
      <c r="WD19" t="n">
        <v>0</v>
      </c>
      <c r="WE19" t="n">
        <v>0</v>
      </c>
      <c r="WF19" t="inlineStr">
        <is>
          <t>5-Untuk disebar di tanah (dan dibajak) 6-Digester biogas</t>
        </is>
      </c>
      <c r="WG19" t="n">
        <v/>
      </c>
      <c r="WH19" t="n">
        <v/>
      </c>
      <c r="WI19" t="n">
        <v/>
      </c>
      <c r="WJ19" t="n">
        <v/>
      </c>
      <c r="WK19" t="n">
        <v>0</v>
      </c>
      <c r="WL19" t="n">
        <v>0</v>
      </c>
      <c r="WM19" t="n">
        <v>0</v>
      </c>
      <c r="WN19" t="n">
        <v>0</v>
      </c>
      <c r="WO19" t="n">
        <v>1</v>
      </c>
      <c r="WP19" t="n">
        <v>1</v>
      </c>
      <c r="WQ19" t="n">
        <v>0</v>
      </c>
      <c r="WR19" t="n">
        <v>0</v>
      </c>
      <c r="WS19" t="n">
        <v/>
      </c>
      <c r="WT19" t="n">
        <v/>
      </c>
      <c r="WU19" t="n">
        <v/>
      </c>
      <c r="WV19" t="n">
        <v/>
      </c>
      <c r="WW19" t="n">
        <v/>
      </c>
      <c r="WX19" t="n">
        <v/>
      </c>
      <c r="WY19" t="n">
        <v/>
      </c>
      <c r="WZ19" t="n">
        <v/>
      </c>
      <c r="XA19" t="n">
        <v/>
      </c>
      <c r="XB19" t="n">
        <v/>
      </c>
      <c r="XC19" t="n">
        <v/>
      </c>
      <c r="XD19" t="n">
        <v/>
      </c>
      <c r="XE19" t="n">
        <v/>
      </c>
      <c r="XF19" t="n">
        <v/>
      </c>
      <c r="XG19" t="n">
        <v/>
      </c>
      <c r="XH19" t="n">
        <v/>
      </c>
      <c r="XI19" t="n">
        <v/>
      </c>
      <c r="XJ19" t="n">
        <v/>
      </c>
      <c r="XK19" t="n">
        <v/>
      </c>
      <c r="XL19" t="n">
        <v/>
      </c>
      <c r="XM19" t="n">
        <v/>
      </c>
      <c r="XN19" t="n">
        <v/>
      </c>
      <c r="XO19" t="n">
        <v/>
      </c>
      <c r="XP19" t="n">
        <v/>
      </c>
      <c r="XQ19" t="n">
        <v/>
      </c>
      <c r="XR19" t="n">
        <v/>
      </c>
      <c r="XS19" t="n">
        <v/>
      </c>
      <c r="XT19" t="n">
        <v/>
      </c>
      <c r="XU19" t="n">
        <v/>
      </c>
      <c r="XV19" t="n">
        <v/>
      </c>
      <c r="XW19" t="n">
        <v/>
      </c>
      <c r="XX19" t="n">
        <v/>
      </c>
      <c r="XY19" t="n">
        <v/>
      </c>
      <c r="XZ19" t="n">
        <v/>
      </c>
      <c r="YA19" t="n">
        <v/>
      </c>
      <c r="YB19" t="n">
        <v/>
      </c>
      <c r="YC19" t="n">
        <v/>
      </c>
      <c r="YD19" t="n">
        <v/>
      </c>
      <c r="YE19" t="n">
        <v/>
      </c>
      <c r="YF19" t="n">
        <v/>
      </c>
      <c r="YG19" t="n">
        <v/>
      </c>
      <c r="YH19" t="n">
        <v/>
      </c>
      <c r="YI19" t="n">
        <v/>
      </c>
      <c r="YJ19" t="n">
        <v/>
      </c>
      <c r="YK19" t="n">
        <v/>
      </c>
      <c r="YL19" t="n">
        <v/>
      </c>
      <c r="YM19" t="n">
        <v/>
      </c>
      <c r="YN19" t="inlineStr">
        <is>
          <t>8-Dibiarkan tersebar di ladang penggembalaan</t>
        </is>
      </c>
      <c r="YO19" t="n">
        <v/>
      </c>
      <c r="YP19" t="n">
        <v/>
      </c>
      <c r="YQ19" t="n">
        <v/>
      </c>
      <c r="YR19" t="n">
        <v/>
      </c>
      <c r="YS19" t="n">
        <v>0</v>
      </c>
      <c r="YT19" t="n">
        <v>0</v>
      </c>
      <c r="YU19" t="n">
        <v>0</v>
      </c>
      <c r="YV19" t="n">
        <v>0</v>
      </c>
      <c r="YW19" t="n">
        <v>0</v>
      </c>
      <c r="YX19" t="n">
        <v>0</v>
      </c>
      <c r="YY19" t="n">
        <v>0</v>
      </c>
      <c r="YZ19" t="n">
        <v>1</v>
      </c>
      <c r="ZA19" t="n">
        <v/>
      </c>
      <c r="ZB19" t="n">
        <v/>
      </c>
      <c r="ZC19" t="n">
        <v/>
      </c>
      <c r="ZD19" t="n">
        <v/>
      </c>
      <c r="ZE19" t="n">
        <v/>
      </c>
      <c r="ZF19" t="n">
        <v/>
      </c>
      <c r="ZG19" t="n">
        <v/>
      </c>
      <c r="ZH19" t="n">
        <v/>
      </c>
      <c r="ZI19" t="n">
        <v/>
      </c>
      <c r="ZJ19" t="n">
        <v/>
      </c>
      <c r="ZK19" t="n">
        <v/>
      </c>
      <c r="ZL19" t="n">
        <v/>
      </c>
      <c r="ZM19" t="n">
        <v/>
      </c>
      <c r="ZN19" t="n">
        <v>100</v>
      </c>
      <c r="ZO19" t="n">
        <v>100</v>
      </c>
      <c r="ZP19" t="n">
        <v/>
      </c>
      <c r="ZQ19" t="n">
        <v/>
      </c>
      <c r="ZR19" t="n">
        <v/>
      </c>
      <c r="ZS19" t="n">
        <v/>
      </c>
      <c r="ZT19" t="n">
        <v/>
      </c>
      <c r="ZU19" t="n">
        <v/>
      </c>
      <c r="ZV19" t="n">
        <v>3</v>
      </c>
      <c r="ZW19" t="n">
        <v>3</v>
      </c>
      <c r="ZX19" t="n">
        <v/>
      </c>
      <c r="ZY19" t="n">
        <v/>
      </c>
      <c r="ZZ19" t="n">
        <v/>
      </c>
      <c r="AAA19" t="n">
        <v/>
      </c>
      <c r="AAB19" t="n">
        <v>2</v>
      </c>
      <c r="AAC19" t="n">
        <v/>
      </c>
      <c r="AAD19" t="inlineStr">
        <is>
          <t>Pakan segar (misal: rumput)</t>
        </is>
      </c>
      <c r="AAE19" t="inlineStr">
        <is>
          <t>Pakan segar (misal: rumput)</t>
        </is>
      </c>
      <c r="AAF19" t="n">
        <v/>
      </c>
      <c r="AAG19" t="n">
        <v/>
      </c>
      <c r="AAH19" t="n">
        <v/>
      </c>
      <c r="AAI19" t="n">
        <v/>
      </c>
      <c r="AAJ19" t="inlineStr">
        <is>
          <t>Pakan kering (misal: konsentrat, silase, pelet)</t>
        </is>
      </c>
      <c r="AAK19" t="n">
        <v/>
      </c>
      <c r="AAL19" t="inlineStr">
        <is>
          <t>Tidak</t>
        </is>
      </c>
      <c r="AAM19" t="n">
        <v/>
      </c>
      <c r="AAN19" t="n">
        <v/>
      </c>
      <c r="AAO19" t="n">
        <v/>
      </c>
      <c r="AAP19" t="n">
        <v/>
      </c>
      <c r="AAQ19" t="n">
        <v/>
      </c>
      <c r="AAR19" t="inlineStr">
        <is>
          <t>Ya</t>
        </is>
      </c>
      <c r="AAS19" t="inlineStr">
        <is>
          <t>Mengetahui</t>
        </is>
      </c>
      <c r="AAT19" t="inlineStr">
        <is>
          <t>Digunakan untuk pupuk di lahan pertanian sendiri Dibuang ke selokan Dibuang ke lahan sekitar kandang - yg ditanami tanaman</t>
        </is>
      </c>
      <c r="AAU19" t="n">
        <v>1</v>
      </c>
      <c r="AAV19" t="n">
        <v>0</v>
      </c>
      <c r="AAW19" t="n">
        <v>0</v>
      </c>
      <c r="AAX19" t="n">
        <v>1</v>
      </c>
      <c r="AAY19" t="n">
        <v>0</v>
      </c>
      <c r="AAZ19" t="n">
        <v>0</v>
      </c>
      <c r="ABA19" t="n">
        <v>1</v>
      </c>
      <c r="ABB19" t="inlineStr">
        <is>
          <t>Pupuk cair untuk tanaman</t>
        </is>
      </c>
      <c r="ABC19" t="n">
        <v>1</v>
      </c>
      <c r="ABD19" t="n">
        <v>0</v>
      </c>
      <c r="ABE19" t="n">
        <v>0</v>
      </c>
      <c r="ABF19" t="n">
        <v>0</v>
      </c>
      <c r="ABG19" t="n">
        <v>0</v>
      </c>
      <c r="ABH19" t="n">
        <v/>
      </c>
      <c r="ABI19" t="n">
        <v/>
      </c>
      <c r="ABJ19" t="n">
        <v/>
      </c>
      <c r="ABK19" t="n">
        <v/>
      </c>
      <c r="ABL19" t="n">
        <v/>
      </c>
      <c r="ABM19" t="n">
        <v/>
      </c>
      <c r="ABN19" t="n">
        <v/>
      </c>
      <c r="ABO19" t="n">
        <v/>
      </c>
      <c r="ABP19" t="n">
        <v/>
      </c>
      <c r="ABQ19" t="inlineStr">
        <is>
          <t>Cabai, tomat</t>
        </is>
      </c>
      <c r="ABR19" t="inlineStr">
        <is>
          <t>Sering ( 1 minggu 2 kali)</t>
        </is>
      </c>
      <c r="ABS19" t="n">
        <v>10000</v>
      </c>
      <c r="ABT19" t="n">
        <v>0</v>
      </c>
      <c r="ABU19" t="n">
        <v>250</v>
      </c>
      <c r="ABV19" t="n">
        <v>6000</v>
      </c>
      <c r="ABW19" t="inlineStr">
        <is>
          <t>NPK</t>
        </is>
      </c>
      <c r="ABX19" t="n">
        <v/>
      </c>
      <c r="ABY19" t="n">
        <v>41</v>
      </c>
      <c r="ABZ19" t="n">
        <v>6000</v>
      </c>
      <c r="ACA19" t="n">
        <v>0</v>
      </c>
      <c r="ACB19" t="n">
        <v>13000</v>
      </c>
      <c r="ACC19" t="n">
        <v>10000</v>
      </c>
      <c r="ACD19" t="n">
        <v>10000</v>
      </c>
      <c r="ACE19" t="inlineStr">
        <is>
          <t>Ya</t>
        </is>
      </c>
      <c r="ACF19" t="inlineStr">
        <is>
          <t>Tidak ada perubahan</t>
        </is>
      </c>
      <c r="ACG19" t="inlineStr">
        <is>
          <t>Tidak ada perubahan</t>
        </is>
      </c>
      <c r="ACH19" t="inlineStr">
        <is>
          <t>Cukup meningkat</t>
        </is>
      </c>
      <c r="ACI19" t="n">
        <v/>
      </c>
      <c r="ACJ19" t="n">
        <v/>
      </c>
      <c r="ACK19" t="inlineStr">
        <is>
          <t>Tidak memiliki tempat untuk menyimpan Tidak punya waktu mengumpulkannya Ladang/sawah terlalu jauh, sulit untuk mengangkut ke sana</t>
        </is>
      </c>
      <c r="ACL19" t="n">
        <v>0</v>
      </c>
      <c r="ACM19" t="n">
        <v>1</v>
      </c>
      <c r="ACN19" t="n">
        <v>1</v>
      </c>
      <c r="ACO19" t="n">
        <v>1</v>
      </c>
      <c r="ACP19" t="n">
        <v>0</v>
      </c>
      <c r="ACQ19" t="n">
        <v>0</v>
      </c>
      <c r="ACR19" t="n">
        <v>0</v>
      </c>
      <c r="ACS19" t="n">
        <v/>
      </c>
      <c r="ACT19" t="inlineStr">
        <is>
          <t>Tidak ada informasi tambahan mengenai sumber bahan baku biogas</t>
        </is>
      </c>
      <c r="ACU19" t="inlineStr">
        <is>
          <t>Manfaat cukup signifikan, terasa di kehidupan sehari-hari</t>
        </is>
      </c>
      <c r="ACV19" t="inlineStr">
        <is>
          <t>Berkurang</t>
        </is>
      </c>
      <c r="ACW19" t="inlineStr">
        <is>
          <t>Anggota keluarga - Perempuan dewasa</t>
        </is>
      </c>
      <c r="ACX19" t="inlineStr">
        <is>
          <t>Setuju</t>
        </is>
      </c>
      <c r="ACY19" t="inlineStr">
        <is>
          <t>Anggota keluarga - Perempuan dewasa Anggota keluarga - Laki-laki dewasa</t>
        </is>
      </c>
      <c r="ACZ19" t="n">
        <v>1</v>
      </c>
      <c r="ADA19" t="n">
        <v>1</v>
      </c>
      <c r="ADB19" t="n">
        <v>0</v>
      </c>
      <c r="ADC19" t="n">
        <v>0</v>
      </c>
      <c r="ADD19" t="inlineStr">
        <is>
          <t>Cukup puas</t>
        </is>
      </c>
      <c r="ADE19" t="inlineStr">
        <is>
          <t>Cukup puas</t>
        </is>
      </c>
      <c r="ADF19" t="inlineStr">
        <is>
          <t>Cukup puas</t>
        </is>
      </c>
      <c r="ADG19" t="inlineStr">
        <is>
          <t>Cukup puas</t>
        </is>
      </c>
      <c r="ADH19" t="inlineStr">
        <is>
          <t>Ya</t>
        </is>
      </c>
      <c r="ADI19" t="inlineStr">
        <is>
          <t>Kompor, meteran, gastap</t>
        </is>
      </c>
      <c r="ADJ19" t="inlineStr">
        <is>
          <t>Cukup puas</t>
        </is>
      </c>
      <c r="ADK19" t="n">
        <v/>
      </c>
      <c r="ADL19" t="n">
        <v/>
      </c>
      <c r="ADM19" t="n">
        <v/>
      </c>
      <c r="ADN19" t="n">
        <v/>
      </c>
      <c r="ADO19" t="n">
        <v/>
      </c>
      <c r="ADP19" t="n">
        <v/>
      </c>
      <c r="ADQ19" t="n">
        <v/>
      </c>
      <c r="ADR19" t="n">
        <v/>
      </c>
      <c r="ADS19" t="n">
        <v/>
      </c>
      <c r="ADT19" t="n">
        <v/>
      </c>
      <c r="ADU19" t="inlineStr">
        <is>
          <t>Menghubungi CPO atau pendamping</t>
        </is>
      </c>
      <c r="ADV19" t="n">
        <v>0</v>
      </c>
      <c r="ADW19" t="n">
        <v>0</v>
      </c>
      <c r="ADX19" t="n">
        <v>0</v>
      </c>
      <c r="ADY19" t="n">
        <v>0</v>
      </c>
      <c r="ADZ19" t="n">
        <v>1</v>
      </c>
      <c r="AEA19" t="n">
        <v>0</v>
      </c>
      <c r="AEB19" t="n">
        <v>0</v>
      </c>
      <c r="AEC19" t="n">
        <v>0</v>
      </c>
      <c r="AED19" t="n">
        <v/>
      </c>
      <c r="AEE19" t="inlineStr">
        <is>
          <t>Laki-laki dewasa</t>
        </is>
      </c>
      <c r="AEF19" t="n">
        <v/>
      </c>
      <c r="AEG19" t="inlineStr">
        <is>
          <t>Datang langsung ke rumah CPO</t>
        </is>
      </c>
      <c r="AEH19" t="n">
        <v/>
      </c>
      <c r="AEI19" t="inlineStr">
        <is>
          <t>1. Perlu cek lokasi yg lama 2. Kontrol setiap tahun</t>
        </is>
      </c>
      <c r="AEJ19" t="inlineStr">
        <is>
          <t>Kadang-kadang</t>
        </is>
      </c>
      <c r="AEK19" t="inlineStr">
        <is>
          <t>Memasak lebih cepat Lebih aman Pengurangan waktu dan tenaga Peningkatan kebersihan kandang ternak Lebih mudah mendapatkan energi</t>
        </is>
      </c>
      <c r="AEL19" t="n">
        <v>0</v>
      </c>
      <c r="AEM19" t="n">
        <v>1</v>
      </c>
      <c r="AEN19" t="n">
        <v>0</v>
      </c>
      <c r="AEO19" t="n">
        <v>1</v>
      </c>
      <c r="AEP19" t="n">
        <v>1</v>
      </c>
      <c r="AEQ19" t="n">
        <v>1</v>
      </c>
      <c r="AER19" t="n">
        <v>1</v>
      </c>
      <c r="AES19" t="n">
        <v>0</v>
      </c>
      <c r="AET19" t="n">
        <v>0</v>
      </c>
      <c r="AEU19" t="n">
        <v>0</v>
      </c>
      <c r="AEV19" t="n">
        <v>0</v>
      </c>
      <c r="AEW19" t="n">
        <v>0</v>
      </c>
      <c r="AEX19" t="n">
        <v/>
      </c>
      <c r="AEY19" t="inlineStr">
        <is>
          <t>Memasak lebih aman</t>
        </is>
      </c>
      <c r="AEZ19" t="n">
        <v/>
      </c>
      <c r="AFA19" t="inlineStr">
        <is>
          <t>Koperasi</t>
        </is>
      </c>
      <c r="AFB19" t="n">
        <v/>
      </c>
      <c r="AFC19" t="inlineStr">
        <is>
          <t>1769048941732.jpg</t>
        </is>
      </c>
      <c r="AFD19" t="inlineStr">
        <is>
          <t>https://kf.kobotoolbox.org/api/v2/assets/avstPQqLr3Ab3ZdcVTXZ6f/data/658132836/attachments/attGYG7itDveeCoAt7gsfgeQ/</t>
        </is>
      </c>
      <c r="AFE19" t="inlineStr">
        <is>
          <t>1769049030955.jpg</t>
        </is>
      </c>
      <c r="AFF19" t="inlineStr">
        <is>
          <t>https://kf.kobotoolbox.org/api/v2/assets/avstPQqLr3Ab3ZdcVTXZ6f/data/658132836/attachments/attNA8MPtQr4QWNBZGydYXgd/</t>
        </is>
      </c>
      <c r="AFG19" t="inlineStr">
        <is>
          <t>Solihin</t>
        </is>
      </c>
      <c r="AFH19" t="n">
        <v/>
      </c>
      <c r="AFI19" t="inlineStr">
        <is>
          <t>Hrg kayu bakar responden dulu 750/kg B4.a1. 1pikul Rp15.000 asumsi 20kg B5a1. Hanya utk minum sapi perah aja dan keperluan acara HR besar</t>
        </is>
      </c>
    </row>
    <row r="20">
      <c r="A20" s="93" t="n">
        <v>46048</v>
      </c>
      <c r="B20" s="93" t="n">
        <v>46050</v>
      </c>
      <c r="C20" t="inlineStr">
        <is>
          <t>solihin</t>
        </is>
      </c>
      <c r="D20" t="inlineStr">
        <is>
          <t>jumai</t>
        </is>
      </c>
      <c r="E20" t="n">
        <v>85648962162</v>
      </c>
      <c r="F20" t="inlineStr">
        <is>
          <t>-7.8426218 112.8067723 0.0 26.4</t>
        </is>
      </c>
      <c r="G20" t="n">
        <v>-7.8426218</v>
      </c>
      <c r="H20" t="n">
        <v>112.8067723</v>
      </c>
      <c r="I20" t="n">
        <v>0</v>
      </c>
      <c r="J20" t="n">
        <v>26.4</v>
      </c>
      <c r="K20" t="n">
        <v>0</v>
      </c>
      <c r="L20" t="inlineStr">
        <is>
          <t>-7.8426222 112.8067724 0.0 23.6</t>
        </is>
      </c>
      <c r="M20" t="n">
        <v>-7.8426222</v>
      </c>
      <c r="N20" t="n">
        <v>112.8067724</v>
      </c>
      <c r="O20" t="n">
        <v>0</v>
      </c>
      <c r="P20" t="n">
        <v>23.6</v>
      </c>
      <c r="Q20" t="n">
        <v>0</v>
      </c>
      <c r="R20" t="inlineStr">
        <is>
          <t>Jawa Timur</t>
        </is>
      </c>
      <c r="S20" t="n">
        <v>0</v>
      </c>
      <c r="T20" t="n">
        <v>0</v>
      </c>
      <c r="U20" t="n">
        <v>0</v>
      </c>
      <c r="V20" t="n">
        <v>0</v>
      </c>
      <c r="W20" t="n">
        <v>0</v>
      </c>
      <c r="X20" t="n">
        <v>1</v>
      </c>
      <c r="Y20" t="n">
        <v>0</v>
      </c>
      <c r="Z20" t="n">
        <v>0</v>
      </c>
      <c r="AA20" t="n">
        <v>0</v>
      </c>
      <c r="AB20" t="n">
        <v>0</v>
      </c>
      <c r="AC20" t="inlineStr">
        <is>
          <t>PASURUAN</t>
        </is>
      </c>
      <c r="AD20" t="inlineStr">
        <is>
          <t>TUTUR</t>
        </is>
      </c>
      <c r="AE20" t="inlineStr">
        <is>
          <t>KALIPUCANG</t>
        </is>
      </c>
      <c r="AF20" t="inlineStr">
        <is>
          <t>KPSP SETIAKAWAN</t>
        </is>
      </c>
      <c r="AG20" t="inlineStr">
        <is>
          <t>SKP0909</t>
        </is>
      </c>
      <c r="AH20" t="n">
        <v>11</v>
      </c>
      <c r="AI20" t="inlineStr">
        <is>
          <t>VPA1</t>
        </is>
      </c>
      <c r="AJ20" t="inlineStr">
        <is>
          <t>Aktif</t>
        </is>
      </c>
      <c r="AK20" t="n">
        <v>60</v>
      </c>
      <c r="AL20" t="inlineStr">
        <is>
          <t>Perempuan</t>
        </is>
      </c>
      <c r="AM20" t="inlineStr">
        <is>
          <t>Sudah menikah</t>
        </is>
      </c>
      <c r="AN20" t="inlineStr">
        <is>
          <t>Tidak sekolah</t>
        </is>
      </c>
      <c r="AO20" t="inlineStr">
        <is>
          <t>Peternak</t>
        </is>
      </c>
      <c r="AP20" t="n">
        <v>0</v>
      </c>
      <c r="AQ20" t="n">
        <v>1</v>
      </c>
      <c r="AR20" t="n">
        <v>0</v>
      </c>
      <c r="AS20" t="n">
        <v>0</v>
      </c>
      <c r="AT20" t="n">
        <v>0</v>
      </c>
      <c r="AU20" t="n">
        <v>0</v>
      </c>
      <c r="AV20" t="n">
        <v>0</v>
      </c>
      <c r="AW20" t="n">
        <v>0</v>
      </c>
      <c r="AX20" t="n">
        <v/>
      </c>
      <c r="AY20" t="inlineStr">
        <is>
          <t>Peternak</t>
        </is>
      </c>
      <c r="AZ20" t="n">
        <v>0</v>
      </c>
      <c r="BA20" t="n">
        <v>1</v>
      </c>
      <c r="BB20" t="n">
        <v>0</v>
      </c>
      <c r="BC20" t="n">
        <v>0</v>
      </c>
      <c r="BD20" t="n">
        <v>0</v>
      </c>
      <c r="BE20" t="n">
        <v>0</v>
      </c>
      <c r="BF20" t="n">
        <v>0</v>
      </c>
      <c r="BG20" t="n">
        <v>0</v>
      </c>
      <c r="BH20" t="n">
        <v/>
      </c>
      <c r="BI20" t="inlineStr">
        <is>
          <t>Rp1.500.000 - Rp2.500.000</t>
        </is>
      </c>
      <c r="BJ20" t="n">
        <v>0</v>
      </c>
      <c r="BK20" t="n">
        <v>1</v>
      </c>
      <c r="BL20" t="n">
        <v>0</v>
      </c>
      <c r="BM20" t="n">
        <v>0</v>
      </c>
      <c r="BN20" t="inlineStr">
        <is>
          <t>Milik sendiri</t>
        </is>
      </c>
      <c r="BO20" t="inlineStr">
        <is>
          <t>Permanen (dinding bata dan semen)</t>
        </is>
      </c>
      <c r="BP20" t="n">
        <v>1</v>
      </c>
      <c r="BQ20" t="n">
        <v>0</v>
      </c>
      <c r="BR20" t="n">
        <v>0</v>
      </c>
      <c r="BS20" t="n">
        <v>0</v>
      </c>
      <c r="BT20" t="n">
        <v>0</v>
      </c>
      <c r="BU20" t="n">
        <v/>
      </c>
      <c r="BV20" t="inlineStr">
        <is>
          <t>Keramik/ubin</t>
        </is>
      </c>
      <c r="BW20" t="n">
        <v>0</v>
      </c>
      <c r="BX20" t="n">
        <v>0</v>
      </c>
      <c r="BY20" t="n">
        <v>1</v>
      </c>
      <c r="BZ20" t="n">
        <v>0</v>
      </c>
      <c r="CA20" t="n">
        <v>0</v>
      </c>
      <c r="CB20" t="n">
        <v/>
      </c>
      <c r="CC20" t="inlineStr">
        <is>
          <t>Asbes Genting</t>
        </is>
      </c>
      <c r="CD20" t="n">
        <v>1</v>
      </c>
      <c r="CE20" t="n">
        <v>0</v>
      </c>
      <c r="CF20" t="n">
        <v>0</v>
      </c>
      <c r="CG20" t="n">
        <v>0</v>
      </c>
      <c r="CH20" t="n">
        <v>0</v>
      </c>
      <c r="CI20" t="n">
        <v>1</v>
      </c>
      <c r="CJ20" t="n">
        <v>0</v>
      </c>
      <c r="CK20" t="n">
        <v/>
      </c>
      <c r="CL20" t="inlineStr">
        <is>
          <t>Ya</t>
        </is>
      </c>
      <c r="CM20" t="n">
        <v>2014</v>
      </c>
      <c r="CN20" t="inlineStr">
        <is>
          <t>Fixed-Dome (Kubah Tetap)</t>
        </is>
      </c>
      <c r="CO20" t="inlineStr">
        <is>
          <t>8 m³ (6-7 ekor sapi, ±6,5 jam memasak/hari, ±65 kg slurry/hari)</t>
        </is>
      </c>
      <c r="CP20" t="inlineStr">
        <is>
          <t>Lainnya Anggota keluarga - laki-laki</t>
        </is>
      </c>
      <c r="CQ20" t="n">
        <v>0</v>
      </c>
      <c r="CR20" t="n">
        <v>0</v>
      </c>
      <c r="CS20" t="n">
        <v>0</v>
      </c>
      <c r="CT20" t="n">
        <v>0</v>
      </c>
      <c r="CU20" t="n">
        <v>1</v>
      </c>
      <c r="CV20" t="n">
        <v>0</v>
      </c>
      <c r="CW20" t="n">
        <v>0</v>
      </c>
      <c r="CX20" t="n">
        <v>1</v>
      </c>
      <c r="CY20" t="inlineStr">
        <is>
          <t>Anggota keluarga - laki-laki Anggota keluarga - perempuan dewasa</t>
        </is>
      </c>
      <c r="CZ20" t="n">
        <v>1</v>
      </c>
      <c r="DA20" t="n">
        <v>1</v>
      </c>
      <c r="DB20" t="n">
        <v>0</v>
      </c>
      <c r="DC20" t="n">
        <v/>
      </c>
      <c r="DD20" t="inlineStr">
        <is>
          <t>Anggota keluarga - laki-laki CPO atau pendamping</t>
        </is>
      </c>
      <c r="DE20" t="n">
        <v>1</v>
      </c>
      <c r="DF20" t="n">
        <v>0</v>
      </c>
      <c r="DG20" t="n">
        <v>1</v>
      </c>
      <c r="DH20" t="n">
        <v>0</v>
      </c>
      <c r="DI20" t="n">
        <v/>
      </c>
      <c r="DJ20" t="inlineStr">
        <is>
          <t>Anggota keluarga - laki-laki CPO atau pendamping Anggota keluarga - perempuan dewasa</t>
        </is>
      </c>
      <c r="DK20" t="n">
        <v>1</v>
      </c>
      <c r="DL20" t="n">
        <v>1</v>
      </c>
      <c r="DM20" t="n">
        <v>1</v>
      </c>
      <c r="DN20" t="n">
        <v>0</v>
      </c>
      <c r="DO20" t="n">
        <v/>
      </c>
      <c r="DP20" t="inlineStr">
        <is>
          <t>Ya</t>
        </is>
      </c>
      <c r="DQ20" t="n">
        <v/>
      </c>
      <c r="DR20" t="n">
        <v/>
      </c>
      <c r="DS20" t="n">
        <v/>
      </c>
      <c r="DT20" t="n">
        <v/>
      </c>
      <c r="DU20" t="n">
        <v/>
      </c>
      <c r="DV20" t="n">
        <v/>
      </c>
      <c r="DW20" t="n">
        <v/>
      </c>
      <c r="DX20" t="n">
        <v/>
      </c>
      <c r="DY20" t="n">
        <v/>
      </c>
      <c r="DZ20" t="n">
        <v/>
      </c>
      <c r="EA20" t="n">
        <v/>
      </c>
      <c r="EB20" t="n">
        <v/>
      </c>
      <c r="EC20" t="n">
        <v/>
      </c>
      <c r="ED20" t="n">
        <v/>
      </c>
      <c r="EE20" t="n">
        <v/>
      </c>
      <c r="EF20" t="n">
        <v/>
      </c>
      <c r="EG20" t="n">
        <v/>
      </c>
      <c r="EH20" t="n">
        <v/>
      </c>
      <c r="EI20" t="inlineStr">
        <is>
          <t>Tidak ada masalah</t>
        </is>
      </c>
      <c r="EJ20" t="n">
        <v>0</v>
      </c>
      <c r="EK20" t="n">
        <v>0</v>
      </c>
      <c r="EL20" t="n">
        <v>0</v>
      </c>
      <c r="EM20" t="n">
        <v>1</v>
      </c>
      <c r="EN20" t="n">
        <v>0</v>
      </c>
      <c r="EO20" t="n">
        <v/>
      </c>
      <c r="EP20" t="inlineStr">
        <is>
          <t>Ya, cukup jelas dan mudah diikuti</t>
        </is>
      </c>
      <c r="EQ20" t="inlineStr">
        <is>
          <t>Bukan pelatihan</t>
        </is>
      </c>
      <c r="ER20" t="inlineStr">
        <is>
          <t>CPO atau pendamping</t>
        </is>
      </c>
      <c r="ES20" t="n">
        <v>1</v>
      </c>
      <c r="ET20" t="n">
        <v>0</v>
      </c>
      <c r="EU20" t="n">
        <v>0</v>
      </c>
      <c r="EV20" t="n">
        <v>0</v>
      </c>
      <c r="EW20" t="n">
        <v/>
      </c>
      <c r="EX20" t="inlineStr">
        <is>
          <t>Anggota keluarga - Laki-laki</t>
        </is>
      </c>
      <c r="EY20" t="n">
        <v>1</v>
      </c>
      <c r="EZ20" t="n">
        <v>0</v>
      </c>
      <c r="FA20" t="n">
        <v>0</v>
      </c>
      <c r="FB20" t="n">
        <v/>
      </c>
      <c r="FC20" t="inlineStr">
        <is>
          <t>Jarang sekali</t>
        </is>
      </c>
      <c r="FD20" t="n">
        <v/>
      </c>
      <c r="FE20" t="inlineStr">
        <is>
          <t>Mengetahui</t>
        </is>
      </c>
      <c r="FF20" t="inlineStr">
        <is>
          <t>Selalu (setiap hari)</t>
        </is>
      </c>
      <c r="FG20" t="inlineStr">
        <is>
          <t>Mengetahui</t>
        </is>
      </c>
      <c r="FH20" t="inlineStr">
        <is>
          <t>Selalu (setiap hari)</t>
        </is>
      </c>
      <c r="FI20" t="inlineStr">
        <is>
          <t>Mengetahui</t>
        </is>
      </c>
      <c r="FJ20" t="inlineStr">
        <is>
          <t>Selalu (setiap hari)</t>
        </is>
      </c>
      <c r="FK20" t="inlineStr">
        <is>
          <t>Tidak mengetahui</t>
        </is>
      </c>
      <c r="FL20" t="inlineStr">
        <is>
          <t>Tidak pernah</t>
        </is>
      </c>
      <c r="FM20" t="inlineStr">
        <is>
          <t>Mengetahui</t>
        </is>
      </c>
      <c r="FN20" t="inlineStr">
        <is>
          <t>Jarang (setiap bulan atau lebih)</t>
        </is>
      </c>
      <c r="FO20" t="inlineStr">
        <is>
          <t>Mengetahui</t>
        </is>
      </c>
      <c r="FP20" t="inlineStr">
        <is>
          <t>Jarang (setiap bulan atau lebih)</t>
        </is>
      </c>
      <c r="FQ20" t="inlineStr">
        <is>
          <t>Mengetahui</t>
        </is>
      </c>
      <c r="FR20" t="inlineStr">
        <is>
          <t>Ya</t>
        </is>
      </c>
      <c r="FS20" t="inlineStr">
        <is>
          <t>Mengetahui</t>
        </is>
      </c>
      <c r="FT20" t="inlineStr">
        <is>
          <t>Ya</t>
        </is>
      </c>
      <c r="FU20" t="inlineStr">
        <is>
          <t>Perempuan dewasa</t>
        </is>
      </c>
      <c r="FV20" t="n">
        <v>0</v>
      </c>
      <c r="FW20" t="n">
        <v>1</v>
      </c>
      <c r="FX20" t="n">
        <v>0</v>
      </c>
      <c r="FY20" t="n">
        <v>0</v>
      </c>
      <c r="FZ20" t="inlineStr">
        <is>
          <t>Cukup memahami</t>
        </is>
      </c>
      <c r="GA20" t="n">
        <v/>
      </c>
      <c r="GB20" t="n">
        <v/>
      </c>
      <c r="GC20" t="n">
        <v/>
      </c>
      <c r="GD20" t="n">
        <v/>
      </c>
      <c r="GE20" t="n">
        <v/>
      </c>
      <c r="GF20" t="n">
        <v/>
      </c>
      <c r="GG20" t="inlineStr">
        <is>
          <t>Sering</t>
        </is>
      </c>
      <c r="GH20" t="inlineStr">
        <is>
          <t>Ya</t>
        </is>
      </c>
      <c r="GI20" t="inlineStr">
        <is>
          <t>Teman/keluarga</t>
        </is>
      </c>
      <c r="GJ20" t="n">
        <v>0</v>
      </c>
      <c r="GK20" t="n">
        <v>1</v>
      </c>
      <c r="GL20" t="n">
        <v>0</v>
      </c>
      <c r="GM20" t="n">
        <v>0</v>
      </c>
      <c r="GN20" t="n">
        <v/>
      </c>
      <c r="GO20" t="n">
        <v>6</v>
      </c>
      <c r="GP20" t="inlineStr">
        <is>
          <t>Sebagian</t>
        </is>
      </c>
      <c r="GQ20" t="inlineStr">
        <is>
          <t>LPG Kayu bakar</t>
        </is>
      </c>
      <c r="GR20" t="n">
        <v>1</v>
      </c>
      <c r="GS20" t="n">
        <v>1</v>
      </c>
      <c r="GT20" t="n">
        <v>0</v>
      </c>
      <c r="GU20" t="n">
        <v>0</v>
      </c>
      <c r="GV20" t="n">
        <v>0</v>
      </c>
      <c r="GW20" t="n">
        <v>0</v>
      </c>
      <c r="GX20" t="n">
        <v>0</v>
      </c>
      <c r="GY20" t="n">
        <v/>
      </c>
      <c r="GZ20" t="inlineStr">
        <is>
          <t>Ya</t>
        </is>
      </c>
      <c r="HA20" t="n">
        <v/>
      </c>
      <c r="HB20" t="n">
        <v/>
      </c>
      <c r="HC20" t="n">
        <v/>
      </c>
      <c r="HD20" t="n">
        <v/>
      </c>
      <c r="HE20" t="n">
        <v/>
      </c>
      <c r="HF20" t="n">
        <v/>
      </c>
      <c r="HG20" t="n">
        <v/>
      </c>
      <c r="HH20" t="n">
        <v/>
      </c>
      <c r="HI20" t="n">
        <v/>
      </c>
      <c r="HJ20" t="n">
        <v/>
      </c>
      <c r="HK20" t="n">
        <v/>
      </c>
      <c r="HL20" t="n">
        <v/>
      </c>
      <c r="HM20" t="n">
        <v/>
      </c>
      <c r="HN20" t="n">
        <v/>
      </c>
      <c r="HO20" t="n">
        <v/>
      </c>
      <c r="HP20" t="n">
        <v/>
      </c>
      <c r="HQ20" t="n">
        <v/>
      </c>
      <c r="HR20" t="n">
        <v/>
      </c>
      <c r="HS20" t="n">
        <v/>
      </c>
      <c r="HT20" t="n">
        <v/>
      </c>
      <c r="HU20" t="n">
        <v/>
      </c>
      <c r="HV20" t="n">
        <v/>
      </c>
      <c r="HW20" t="n">
        <v/>
      </c>
      <c r="HX20" t="n">
        <v/>
      </c>
      <c r="HY20" t="n">
        <v>600</v>
      </c>
      <c r="HZ20" t="n">
        <v>300000</v>
      </c>
      <c r="IA20" t="n">
        <v>3</v>
      </c>
      <c r="IB20" t="n">
        <v>20000</v>
      </c>
      <c r="IC20" t="n">
        <v/>
      </c>
      <c r="ID20" t="n">
        <v/>
      </c>
      <c r="IE20" t="n">
        <v/>
      </c>
      <c r="IF20" t="n">
        <v/>
      </c>
      <c r="IG20" t="n">
        <v/>
      </c>
      <c r="IH20" t="n">
        <v/>
      </c>
      <c r="II20" t="n">
        <v/>
      </c>
      <c r="IJ20" t="n">
        <v/>
      </c>
      <c r="IK20" t="inlineStr">
        <is>
          <t>50-65 kg</t>
        </is>
      </c>
      <c r="IL20" t="inlineStr">
        <is>
          <t>&gt;5 jam</t>
        </is>
      </c>
      <c r="IM20" t="inlineStr">
        <is>
          <t>Ya</t>
        </is>
      </c>
      <c r="IN20" t="inlineStr">
        <is>
          <t>Tidak</t>
        </is>
      </c>
      <c r="IO20" t="inlineStr">
        <is>
          <t>Lebih bersih</t>
        </is>
      </c>
      <c r="IP20" t="n">
        <v/>
      </c>
      <c r="IQ20" t="inlineStr">
        <is>
          <t>Tidak pernah</t>
        </is>
      </c>
      <c r="IR20" t="n">
        <v/>
      </c>
      <c r="IS20" t="n">
        <v/>
      </c>
      <c r="IT20" t="n">
        <v/>
      </c>
      <c r="IU20" t="n">
        <v/>
      </c>
      <c r="IV20" t="n">
        <v/>
      </c>
      <c r="IW20" t="n">
        <v/>
      </c>
      <c r="IX20" t="n">
        <v/>
      </c>
      <c r="IY20" t="n">
        <v/>
      </c>
      <c r="IZ20" t="inlineStr">
        <is>
          <t>Tidak pernah</t>
        </is>
      </c>
      <c r="JA20" t="n">
        <v/>
      </c>
      <c r="JB20" t="n">
        <v/>
      </c>
      <c r="JC20" t="n">
        <v/>
      </c>
      <c r="JD20" t="n">
        <v/>
      </c>
      <c r="JE20" t="n">
        <v/>
      </c>
      <c r="JF20" t="n">
        <v/>
      </c>
      <c r="JG20" t="n">
        <v/>
      </c>
      <c r="JH20" t="n">
        <v/>
      </c>
      <c r="JI20" t="inlineStr">
        <is>
          <t>Tidak pernah</t>
        </is>
      </c>
      <c r="JJ20" t="n">
        <v/>
      </c>
      <c r="JK20" t="n">
        <v/>
      </c>
      <c r="JL20" t="n">
        <v/>
      </c>
      <c r="JM20" t="n">
        <v/>
      </c>
      <c r="JN20" t="n">
        <v/>
      </c>
      <c r="JO20" t="n">
        <v/>
      </c>
      <c r="JP20" t="n">
        <v/>
      </c>
      <c r="JQ20" t="n">
        <v/>
      </c>
      <c r="JR20" t="inlineStr">
        <is>
          <t>Tidak pernah</t>
        </is>
      </c>
      <c r="JS20" t="n">
        <v/>
      </c>
      <c r="JT20" t="n">
        <v/>
      </c>
      <c r="JU20" t="n">
        <v/>
      </c>
      <c r="JV20" t="n">
        <v/>
      </c>
      <c r="JW20" t="n">
        <v/>
      </c>
      <c r="JX20" t="n">
        <v/>
      </c>
      <c r="JY20" t="n">
        <v/>
      </c>
      <c r="JZ20" t="n">
        <v/>
      </c>
      <c r="KA20" t="inlineStr">
        <is>
          <t>Tidak pernah</t>
        </is>
      </c>
      <c r="KB20" t="n">
        <v/>
      </c>
      <c r="KC20" t="n">
        <v/>
      </c>
      <c r="KD20" t="n">
        <v/>
      </c>
      <c r="KE20" t="n">
        <v/>
      </c>
      <c r="KF20" t="n">
        <v/>
      </c>
      <c r="KG20" t="n">
        <v/>
      </c>
      <c r="KH20" t="n">
        <v/>
      </c>
      <c r="KI20" t="n">
        <v/>
      </c>
      <c r="KJ20" t="inlineStr">
        <is>
          <t>Tidak pernah</t>
        </is>
      </c>
      <c r="KK20" t="n">
        <v/>
      </c>
      <c r="KL20" t="n">
        <v/>
      </c>
      <c r="KM20" t="n">
        <v/>
      </c>
      <c r="KN20" t="n">
        <v/>
      </c>
      <c r="KO20" t="n">
        <v/>
      </c>
      <c r="KP20" t="n">
        <v/>
      </c>
      <c r="KQ20" t="n">
        <v/>
      </c>
      <c r="KR20" t="n">
        <v/>
      </c>
      <c r="KS20" t="inlineStr">
        <is>
          <t>Cukup membaik</t>
        </is>
      </c>
      <c r="KT20" t="inlineStr">
        <is>
          <t>0-1 kali</t>
        </is>
      </c>
      <c r="KU20" t="inlineStr">
        <is>
          <t>0-1 kali</t>
        </is>
      </c>
      <c r="KV20" t="inlineStr">
        <is>
          <t>Tidak ada</t>
        </is>
      </c>
      <c r="KW20" t="n">
        <v>0</v>
      </c>
      <c r="KX20" t="n">
        <v>0</v>
      </c>
      <c r="KY20" t="n">
        <v>0</v>
      </c>
      <c r="KZ20" t="n">
        <v>1</v>
      </c>
      <c r="LA20" t="inlineStr">
        <is>
          <t>Cukup membaik</t>
        </is>
      </c>
      <c r="LB20" t="inlineStr">
        <is>
          <t>Cukup membaik</t>
        </is>
      </c>
      <c r="LC20" t="n">
        <v>2</v>
      </c>
      <c r="LD20" t="n">
        <v>4</v>
      </c>
      <c r="LE20" t="n">
        <v>0</v>
      </c>
      <c r="LF20" t="n">
        <v>0</v>
      </c>
      <c r="LG20" t="inlineStr">
        <is>
          <t>Ya</t>
        </is>
      </c>
      <c r="LH20" t="n">
        <v>620000</v>
      </c>
      <c r="LI20" t="n">
        <v/>
      </c>
      <c r="LJ20" t="inlineStr">
        <is>
          <t>Kebutuhan rumah tangga</t>
        </is>
      </c>
      <c r="LK20" t="n">
        <v>0</v>
      </c>
      <c r="LL20" t="n">
        <v>0</v>
      </c>
      <c r="LM20" t="n">
        <v>0</v>
      </c>
      <c r="LN20" t="n">
        <v>0</v>
      </c>
      <c r="LO20" t="n">
        <v>1</v>
      </c>
      <c r="LP20" t="n">
        <v>0</v>
      </c>
      <c r="LQ20" t="n">
        <v>0</v>
      </c>
      <c r="LR20" t="n">
        <v/>
      </c>
      <c r="LS20" t="n">
        <v>0</v>
      </c>
      <c r="LT20" t="n">
        <v>15</v>
      </c>
      <c r="LU20" t="n">
        <v>0</v>
      </c>
      <c r="LV20" t="n">
        <v>0</v>
      </c>
      <c r="LW20" t="n">
        <v>15</v>
      </c>
      <c r="LX20" t="n">
        <v>0</v>
      </c>
      <c r="LY20" t="n">
        <v>0</v>
      </c>
      <c r="LZ20" t="n">
        <v>10</v>
      </c>
      <c r="MA20" t="n">
        <v>0</v>
      </c>
      <c r="MB20" t="inlineStr">
        <is>
          <t>Ya</t>
        </is>
      </c>
      <c r="MC20" t="n">
        <v>0</v>
      </c>
      <c r="MD20" t="n">
        <v>25</v>
      </c>
      <c r="ME20" t="n">
        <v>25</v>
      </c>
      <c r="MF20" t="n">
        <v>15</v>
      </c>
      <c r="MG20" t="n">
        <v>0</v>
      </c>
      <c r="MH20" t="n">
        <v>0</v>
      </c>
      <c r="MI20" t="inlineStr">
        <is>
          <t>Istirahat</t>
        </is>
      </c>
      <c r="MJ20" t="n">
        <v>0</v>
      </c>
      <c r="MK20" t="n">
        <v>0</v>
      </c>
      <c r="ML20" t="n">
        <v>1</v>
      </c>
      <c r="MM20" t="n">
        <v>0</v>
      </c>
      <c r="MN20" t="n">
        <v>0</v>
      </c>
      <c r="MO20" t="n">
        <v>0</v>
      </c>
      <c r="MP20" t="n">
        <v/>
      </c>
      <c r="MQ20" t="n">
        <v/>
      </c>
      <c r="MR20" t="inlineStr">
        <is>
          <t>Sdh capek</t>
        </is>
      </c>
      <c r="MS20" t="n">
        <v/>
      </c>
      <c r="MT20" t="inlineStr">
        <is>
          <t>Sdh lelah</t>
        </is>
      </c>
      <c r="MU20" t="inlineStr">
        <is>
          <t>Tidak</t>
        </is>
      </c>
      <c r="MV20" t="n">
        <v/>
      </c>
      <c r="MW20" t="n">
        <v/>
      </c>
      <c r="MX20" t="n">
        <v/>
      </c>
      <c r="MY20" t="n">
        <v/>
      </c>
      <c r="MZ20" t="n">
        <v/>
      </c>
      <c r="NA20" t="n">
        <v/>
      </c>
      <c r="NB20" t="n">
        <v/>
      </c>
      <c r="NC20" t="n">
        <v/>
      </c>
      <c r="ND20" t="n">
        <v/>
      </c>
      <c r="NE20" t="n">
        <v/>
      </c>
      <c r="NF20" t="n">
        <v/>
      </c>
      <c r="NG20" t="n">
        <v/>
      </c>
      <c r="NH20" t="n">
        <v/>
      </c>
      <c r="NI20" t="n">
        <v/>
      </c>
      <c r="NJ20" t="n">
        <v/>
      </c>
      <c r="NK20" t="n">
        <v/>
      </c>
      <c r="NL20" t="inlineStr">
        <is>
          <t>Tidak</t>
        </is>
      </c>
      <c r="NM20" t="inlineStr">
        <is>
          <t>100% kredit atau pinjaman</t>
        </is>
      </c>
      <c r="NN20" t="inlineStr">
        <is>
          <t>5.000.001-7.000.000</t>
        </is>
      </c>
      <c r="NO20" t="n">
        <v/>
      </c>
      <c r="NP20" t="n">
        <v/>
      </c>
      <c r="NQ20" t="inlineStr">
        <is>
          <t>Koperasi</t>
        </is>
      </c>
      <c r="NR20" t="n">
        <v/>
      </c>
      <c r="NS20" t="n">
        <v>36</v>
      </c>
      <c r="NT20" t="inlineStr">
        <is>
          <t>Anggota keluarga - Laki-laki dewasa</t>
        </is>
      </c>
      <c r="NU20" t="n">
        <v/>
      </c>
      <c r="NV20" t="n">
        <v/>
      </c>
      <c r="NW20" t="n">
        <v/>
      </c>
      <c r="NX20" t="inlineStr">
        <is>
          <t>Sedikit meningkat</t>
        </is>
      </c>
      <c r="NY20" t="n">
        <v>60</v>
      </c>
      <c r="NZ20" t="n">
        <v>0</v>
      </c>
      <c r="OA20" t="n">
        <v>0</v>
      </c>
      <c r="OB20" t="n">
        <v>30</v>
      </c>
      <c r="OC20" t="n">
        <v>0</v>
      </c>
      <c r="OD20" t="n">
        <v>0</v>
      </c>
      <c r="OE20" t="inlineStr">
        <is>
          <t>Lebih baik</t>
        </is>
      </c>
      <c r="OF20" t="inlineStr">
        <is>
          <t>Lebih baik (beda waktu memasak 5-30 menit, ATAU tidak lagi ada rasa/bau makanan yang berubah, ATAU alasan lainnya)</t>
        </is>
      </c>
      <c r="OG20" t="inlineStr">
        <is>
          <t>Ya</t>
        </is>
      </c>
      <c r="OH20" t="n">
        <v>0</v>
      </c>
      <c r="OI20" t="n">
        <v>2</v>
      </c>
      <c r="OJ20" t="n">
        <v>0</v>
      </c>
      <c r="OK20" t="n">
        <v>0</v>
      </c>
      <c r="OL20" t="n">
        <v>0</v>
      </c>
      <c r="OM20" t="n">
        <v>0</v>
      </c>
      <c r="ON20" t="n">
        <v>0</v>
      </c>
      <c r="OO20" t="n">
        <v>0</v>
      </c>
      <c r="OP20" t="inlineStr">
        <is>
          <t>Sapi perah</t>
        </is>
      </c>
      <c r="OQ20" t="n">
        <v>0</v>
      </c>
      <c r="OR20" t="n">
        <v>1</v>
      </c>
      <c r="OS20" t="n">
        <v>0</v>
      </c>
      <c r="OT20" t="n">
        <v>0</v>
      </c>
      <c r="OU20" t="n">
        <v>0</v>
      </c>
      <c r="OV20" t="n">
        <v>0</v>
      </c>
      <c r="OW20" t="n">
        <v>0</v>
      </c>
      <c r="OX20" t="n">
        <v>0</v>
      </c>
      <c r="OY20" t="n">
        <v>0</v>
      </c>
      <c r="OZ20" t="inlineStr">
        <is>
          <t>Sapi perah</t>
        </is>
      </c>
      <c r="PA20" t="n">
        <v>0</v>
      </c>
      <c r="PB20" t="n">
        <v>1</v>
      </c>
      <c r="PC20" t="n">
        <v>0</v>
      </c>
      <c r="PD20" t="n">
        <v>0</v>
      </c>
      <c r="PE20" t="n">
        <v>0</v>
      </c>
      <c r="PF20" t="n">
        <v>0</v>
      </c>
      <c r="PG20" t="n">
        <v>0</v>
      </c>
      <c r="PH20" t="n">
        <v>0</v>
      </c>
      <c r="PI20" t="n">
        <v>0</v>
      </c>
      <c r="PJ20" t="inlineStr">
        <is>
          <t>Sapi perah</t>
        </is>
      </c>
      <c r="PK20" t="n">
        <v>0</v>
      </c>
      <c r="PL20" t="n">
        <v>1</v>
      </c>
      <c r="PM20" t="n">
        <v>0</v>
      </c>
      <c r="PN20" t="n">
        <v>0</v>
      </c>
      <c r="PO20" t="n">
        <v>0</v>
      </c>
      <c r="PP20" t="n">
        <v>0</v>
      </c>
      <c r="PQ20" t="n">
        <v>0</v>
      </c>
      <c r="PR20" t="n">
        <v>0</v>
      </c>
      <c r="PS20" t="n">
        <v>0</v>
      </c>
      <c r="PT20" t="n">
        <v/>
      </c>
      <c r="PU20" t="n">
        <v/>
      </c>
      <c r="PV20" t="n">
        <v/>
      </c>
      <c r="PW20" t="n">
        <v/>
      </c>
      <c r="PX20" t="n">
        <v/>
      </c>
      <c r="PY20" t="n">
        <v/>
      </c>
      <c r="PZ20" t="n">
        <v/>
      </c>
      <c r="QA20" t="n">
        <v/>
      </c>
      <c r="QB20" t="n">
        <v/>
      </c>
      <c r="QC20" t="n">
        <v/>
      </c>
      <c r="QD20" t="n">
        <v/>
      </c>
      <c r="QE20" t="inlineStr">
        <is>
          <t>1-Disebarkan ke lahan terbuka</t>
        </is>
      </c>
      <c r="QF20" t="n">
        <v/>
      </c>
      <c r="QG20" t="n">
        <v/>
      </c>
      <c r="QH20" t="n">
        <v/>
      </c>
      <c r="QI20" t="n">
        <v/>
      </c>
      <c r="QJ20" t="n">
        <v/>
      </c>
      <c r="QK20" t="n">
        <v>1</v>
      </c>
      <c r="QL20" t="n">
        <v>0</v>
      </c>
      <c r="QM20" t="n">
        <v>0</v>
      </c>
      <c r="QN20" t="n">
        <v>0</v>
      </c>
      <c r="QO20" t="n">
        <v/>
      </c>
      <c r="QP20" t="n">
        <v/>
      </c>
      <c r="QQ20" t="n">
        <v/>
      </c>
      <c r="QR20" t="n">
        <v/>
      </c>
      <c r="QS20" t="n">
        <v/>
      </c>
      <c r="QT20" t="n">
        <v/>
      </c>
      <c r="QU20" t="n">
        <v/>
      </c>
      <c r="QV20" t="n">
        <v/>
      </c>
      <c r="QW20" t="n">
        <v/>
      </c>
      <c r="QX20" t="n">
        <v/>
      </c>
      <c r="QY20" t="n">
        <v/>
      </c>
      <c r="QZ20" t="n">
        <v/>
      </c>
      <c r="RA20" t="n">
        <v/>
      </c>
      <c r="RB20" t="n">
        <v/>
      </c>
      <c r="RC20" t="n">
        <v/>
      </c>
      <c r="RD20" t="n">
        <v/>
      </c>
      <c r="RE20" t="n">
        <v/>
      </c>
      <c r="RF20" t="n">
        <v/>
      </c>
      <c r="RG20" t="n">
        <v/>
      </c>
      <c r="RH20" t="n">
        <v/>
      </c>
      <c r="RI20" t="n">
        <v/>
      </c>
      <c r="RJ20" t="n">
        <v/>
      </c>
      <c r="RK20" t="n">
        <v/>
      </c>
      <c r="RL20" t="n">
        <v/>
      </c>
      <c r="RM20" t="n">
        <v/>
      </c>
      <c r="RN20" t="n">
        <v/>
      </c>
      <c r="RO20" t="n">
        <v/>
      </c>
      <c r="RP20" t="n">
        <v/>
      </c>
      <c r="RQ20" t="n">
        <v/>
      </c>
      <c r="RR20" t="n">
        <v/>
      </c>
      <c r="RS20" t="n">
        <v/>
      </c>
      <c r="RT20" t="n">
        <v/>
      </c>
      <c r="RU20" t="n">
        <v/>
      </c>
      <c r="RV20" t="n">
        <v/>
      </c>
      <c r="RW20" t="n">
        <v/>
      </c>
      <c r="RX20" t="n">
        <v/>
      </c>
      <c r="RY20" t="n">
        <v/>
      </c>
      <c r="RZ20" t="n">
        <v/>
      </c>
      <c r="SA20" t="n">
        <v/>
      </c>
      <c r="SB20" t="n">
        <v/>
      </c>
      <c r="SC20" t="n">
        <v/>
      </c>
      <c r="SD20" t="n">
        <v/>
      </c>
      <c r="SE20" t="n">
        <v/>
      </c>
      <c r="SF20" t="n">
        <v/>
      </c>
      <c r="SG20" t="n">
        <v/>
      </c>
      <c r="SH20" t="n">
        <v/>
      </c>
      <c r="SI20" t="n">
        <v/>
      </c>
      <c r="SJ20" t="n">
        <v/>
      </c>
      <c r="SK20" t="n">
        <v/>
      </c>
      <c r="SL20" t="n">
        <v/>
      </c>
      <c r="SM20" t="n">
        <v/>
      </c>
      <c r="SN20" t="n">
        <v/>
      </c>
      <c r="SO20" t="n">
        <v/>
      </c>
      <c r="SP20" t="n">
        <v/>
      </c>
      <c r="SQ20" t="n">
        <v/>
      </c>
      <c r="SR20" t="n">
        <v/>
      </c>
      <c r="SS20" t="n">
        <v/>
      </c>
      <c r="ST20" t="n">
        <v/>
      </c>
      <c r="SU20" t="n">
        <v/>
      </c>
      <c r="SV20" t="n">
        <v/>
      </c>
      <c r="SW20" t="n">
        <v/>
      </c>
      <c r="SX20" t="n">
        <v/>
      </c>
      <c r="SY20" t="n">
        <v/>
      </c>
      <c r="SZ20" t="n">
        <v>2</v>
      </c>
      <c r="TA20" t="n">
        <v/>
      </c>
      <c r="TB20" t="n">
        <v/>
      </c>
      <c r="TC20" t="n">
        <v/>
      </c>
      <c r="TD20" t="n">
        <v/>
      </c>
      <c r="TE20" t="n">
        <v/>
      </c>
      <c r="TF20" t="n">
        <v/>
      </c>
      <c r="TG20" t="n">
        <v/>
      </c>
      <c r="TH20" t="n">
        <v/>
      </c>
      <c r="TI20" t="n">
        <v/>
      </c>
      <c r="TJ20" t="n">
        <v/>
      </c>
      <c r="TK20" t="n">
        <v/>
      </c>
      <c r="TL20" t="n">
        <v/>
      </c>
      <c r="TM20" t="n">
        <v/>
      </c>
      <c r="TN20" t="n">
        <v/>
      </c>
      <c r="TO20" t="n">
        <v/>
      </c>
      <c r="TP20" t="n">
        <v/>
      </c>
      <c r="TQ20" t="n">
        <v/>
      </c>
      <c r="TR20" t="n">
        <v/>
      </c>
      <c r="TS20" t="n">
        <v/>
      </c>
      <c r="TT20" t="n">
        <v/>
      </c>
      <c r="TU20" t="n">
        <v/>
      </c>
      <c r="TV20" t="n">
        <v/>
      </c>
      <c r="TW20" t="n">
        <v/>
      </c>
      <c r="TX20" t="n">
        <v/>
      </c>
      <c r="TY20" t="n">
        <v/>
      </c>
      <c r="TZ20" t="n">
        <v/>
      </c>
      <c r="UA20" t="n">
        <v/>
      </c>
      <c r="UB20" t="n">
        <v/>
      </c>
      <c r="UC20" t="n">
        <v/>
      </c>
      <c r="UD20" t="n">
        <v/>
      </c>
      <c r="UE20" t="n">
        <v/>
      </c>
      <c r="UF20" t="n">
        <v/>
      </c>
      <c r="UG20" t="n">
        <v/>
      </c>
      <c r="UH20" t="n">
        <v/>
      </c>
      <c r="UI20" t="n">
        <v/>
      </c>
      <c r="UJ20" t="n">
        <v/>
      </c>
      <c r="UK20" t="n">
        <v/>
      </c>
      <c r="UL20" t="n">
        <v/>
      </c>
      <c r="UM20" t="n">
        <v/>
      </c>
      <c r="UN20" t="n">
        <v/>
      </c>
      <c r="UO20" t="n">
        <v/>
      </c>
      <c r="UP20" t="n">
        <v/>
      </c>
      <c r="UQ20" t="n">
        <v/>
      </c>
      <c r="UR20" t="n">
        <v/>
      </c>
      <c r="US20" t="n">
        <v/>
      </c>
      <c r="UT20" t="n">
        <v/>
      </c>
      <c r="UU20" t="n">
        <v/>
      </c>
      <c r="UV20" t="inlineStr">
        <is>
          <t>Pemberian pakan di kandang</t>
        </is>
      </c>
      <c r="UW20" t="n">
        <v/>
      </c>
      <c r="UX20" t="n">
        <v/>
      </c>
      <c r="UY20" t="n">
        <v/>
      </c>
      <c r="UZ20" t="n">
        <v/>
      </c>
      <c r="VA20" t="n">
        <v/>
      </c>
      <c r="VB20" t="n">
        <v/>
      </c>
      <c r="VC20" t="n">
        <v/>
      </c>
      <c r="VD20" t="inlineStr">
        <is>
          <t>Sangat jarang (&gt;1 bulan sekali)</t>
        </is>
      </c>
      <c r="VE20" t="n">
        <v/>
      </c>
      <c r="VF20" t="n">
        <v/>
      </c>
      <c r="VG20" t="n">
        <v/>
      </c>
      <c r="VH20" t="n">
        <v/>
      </c>
      <c r="VI20" t="n">
        <v/>
      </c>
      <c r="VJ20" t="n">
        <v/>
      </c>
      <c r="VK20" t="n">
        <v/>
      </c>
      <c r="VL20" t="inlineStr">
        <is>
          <t>Sangat sering (&gt;1 kali sehari)</t>
        </is>
      </c>
      <c r="VM20" t="n">
        <v/>
      </c>
      <c r="VN20" t="n">
        <v/>
      </c>
      <c r="VO20" t="n">
        <v/>
      </c>
      <c r="VP20" t="n">
        <v/>
      </c>
      <c r="VQ20" t="n">
        <v/>
      </c>
      <c r="VR20" t="n">
        <v/>
      </c>
      <c r="VS20" t="n">
        <v/>
      </c>
      <c r="VT20" t="n">
        <v/>
      </c>
      <c r="VU20" t="n">
        <v/>
      </c>
      <c r="VV20" t="n">
        <v/>
      </c>
      <c r="VW20" t="n">
        <v/>
      </c>
      <c r="VX20" t="n">
        <v/>
      </c>
      <c r="VY20" t="n">
        <v/>
      </c>
      <c r="VZ20" t="n">
        <v/>
      </c>
      <c r="WA20" t="n">
        <v/>
      </c>
      <c r="WB20" t="n">
        <v/>
      </c>
      <c r="WC20" t="n">
        <v/>
      </c>
      <c r="WD20" t="n">
        <v/>
      </c>
      <c r="WE20" t="n">
        <v/>
      </c>
      <c r="WF20" t="inlineStr">
        <is>
          <t>3-Disimpan terbuka (dry lot) 6-Digester biogas</t>
        </is>
      </c>
      <c r="WG20" t="n">
        <v/>
      </c>
      <c r="WH20" t="n">
        <v/>
      </c>
      <c r="WI20" t="n">
        <v/>
      </c>
      <c r="WJ20" t="n">
        <v/>
      </c>
      <c r="WK20" t="n">
        <v>0</v>
      </c>
      <c r="WL20" t="n">
        <v>0</v>
      </c>
      <c r="WM20" t="n">
        <v>1</v>
      </c>
      <c r="WN20" t="n">
        <v>0</v>
      </c>
      <c r="WO20" t="n">
        <v>0</v>
      </c>
      <c r="WP20" t="n">
        <v>1</v>
      </c>
      <c r="WQ20" t="n">
        <v>0</v>
      </c>
      <c r="WR20" t="n">
        <v>0</v>
      </c>
      <c r="WS20" t="n">
        <v/>
      </c>
      <c r="WT20" t="n">
        <v/>
      </c>
      <c r="WU20" t="n">
        <v/>
      </c>
      <c r="WV20" t="n">
        <v/>
      </c>
      <c r="WW20" t="n">
        <v/>
      </c>
      <c r="WX20" t="n">
        <v/>
      </c>
      <c r="WY20" t="n">
        <v/>
      </c>
      <c r="WZ20" t="n">
        <v/>
      </c>
      <c r="XA20" t="n">
        <v/>
      </c>
      <c r="XB20" t="n">
        <v/>
      </c>
      <c r="XC20" t="n">
        <v/>
      </c>
      <c r="XD20" t="n">
        <v/>
      </c>
      <c r="XE20" t="n">
        <v/>
      </c>
      <c r="XF20" t="n">
        <v/>
      </c>
      <c r="XG20" t="n">
        <v/>
      </c>
      <c r="XH20" t="n">
        <v/>
      </c>
      <c r="XI20" t="n">
        <v/>
      </c>
      <c r="XJ20" t="n">
        <v/>
      </c>
      <c r="XK20" t="n">
        <v/>
      </c>
      <c r="XL20" t="n">
        <v/>
      </c>
      <c r="XM20" t="n">
        <v/>
      </c>
      <c r="XN20" t="n">
        <v/>
      </c>
      <c r="XO20" t="n">
        <v/>
      </c>
      <c r="XP20" t="n">
        <v/>
      </c>
      <c r="XQ20" t="n">
        <v/>
      </c>
      <c r="XR20" t="n">
        <v/>
      </c>
      <c r="XS20" t="n">
        <v/>
      </c>
      <c r="XT20" t="n">
        <v/>
      </c>
      <c r="XU20" t="n">
        <v/>
      </c>
      <c r="XV20" t="n">
        <v/>
      </c>
      <c r="XW20" t="n">
        <v/>
      </c>
      <c r="XX20" t="n">
        <v/>
      </c>
      <c r="XY20" t="n">
        <v/>
      </c>
      <c r="XZ20" t="n">
        <v/>
      </c>
      <c r="YA20" t="n">
        <v/>
      </c>
      <c r="YB20" t="n">
        <v/>
      </c>
      <c r="YC20" t="n">
        <v/>
      </c>
      <c r="YD20" t="n">
        <v/>
      </c>
      <c r="YE20" t="n">
        <v/>
      </c>
      <c r="YF20" t="n">
        <v/>
      </c>
      <c r="YG20" t="n">
        <v/>
      </c>
      <c r="YH20" t="n">
        <v/>
      </c>
      <c r="YI20" t="n">
        <v/>
      </c>
      <c r="YJ20" t="n">
        <v/>
      </c>
      <c r="YK20" t="n">
        <v/>
      </c>
      <c r="YL20" t="n">
        <v/>
      </c>
      <c r="YM20" t="n">
        <v/>
      </c>
      <c r="YN20" t="n">
        <v/>
      </c>
      <c r="YO20" t="n">
        <v/>
      </c>
      <c r="YP20" t="n">
        <v/>
      </c>
      <c r="YQ20" t="n">
        <v/>
      </c>
      <c r="YR20" t="n">
        <v/>
      </c>
      <c r="YS20" t="n">
        <v/>
      </c>
      <c r="YT20" t="n">
        <v/>
      </c>
      <c r="YU20" t="n">
        <v/>
      </c>
      <c r="YV20" t="n">
        <v/>
      </c>
      <c r="YW20" t="n">
        <v/>
      </c>
      <c r="YX20" t="n">
        <v/>
      </c>
      <c r="YY20" t="n">
        <v/>
      </c>
      <c r="YZ20" t="n">
        <v/>
      </c>
      <c r="ZA20" t="n">
        <v/>
      </c>
      <c r="ZB20" t="n">
        <v/>
      </c>
      <c r="ZC20" t="n">
        <v/>
      </c>
      <c r="ZD20" t="n">
        <v/>
      </c>
      <c r="ZE20" t="n">
        <v/>
      </c>
      <c r="ZF20" t="n">
        <v/>
      </c>
      <c r="ZG20" t="n">
        <v/>
      </c>
      <c r="ZH20" t="n">
        <v/>
      </c>
      <c r="ZI20" t="n">
        <v/>
      </c>
      <c r="ZJ20" t="n">
        <v/>
      </c>
      <c r="ZK20" t="n">
        <v/>
      </c>
      <c r="ZL20" t="n">
        <v/>
      </c>
      <c r="ZM20" t="n">
        <v/>
      </c>
      <c r="ZN20" t="n">
        <v/>
      </c>
      <c r="ZO20" t="n">
        <v>100</v>
      </c>
      <c r="ZP20" t="n">
        <v/>
      </c>
      <c r="ZQ20" t="n">
        <v/>
      </c>
      <c r="ZR20" t="n">
        <v/>
      </c>
      <c r="ZS20" t="n">
        <v/>
      </c>
      <c r="ZT20" t="n">
        <v/>
      </c>
      <c r="ZU20" t="n">
        <v/>
      </c>
      <c r="ZV20" t="n">
        <v/>
      </c>
      <c r="ZW20" t="n">
        <v>3</v>
      </c>
      <c r="ZX20" t="n">
        <v/>
      </c>
      <c r="ZY20" t="n">
        <v/>
      </c>
      <c r="ZZ20" t="n">
        <v/>
      </c>
      <c r="AAA20" t="n">
        <v/>
      </c>
      <c r="AAB20" t="n">
        <v/>
      </c>
      <c r="AAC20" t="n">
        <v/>
      </c>
      <c r="AAD20" t="n">
        <v/>
      </c>
      <c r="AAE20" t="inlineStr">
        <is>
          <t>Pakan segar (misal: rumput)</t>
        </is>
      </c>
      <c r="AAF20" t="n">
        <v/>
      </c>
      <c r="AAG20" t="n">
        <v/>
      </c>
      <c r="AAH20" t="n">
        <v/>
      </c>
      <c r="AAI20" t="n">
        <v/>
      </c>
      <c r="AAJ20" t="n">
        <v/>
      </c>
      <c r="AAK20" t="n">
        <v/>
      </c>
      <c r="AAL20" t="inlineStr">
        <is>
          <t>Tidak</t>
        </is>
      </c>
      <c r="AAM20" t="n">
        <v/>
      </c>
      <c r="AAN20" t="n">
        <v/>
      </c>
      <c r="AAO20" t="n">
        <v/>
      </c>
      <c r="AAP20" t="n">
        <v/>
      </c>
      <c r="AAQ20" t="n">
        <v/>
      </c>
      <c r="AAR20" t="inlineStr">
        <is>
          <t>Tidak</t>
        </is>
      </c>
      <c r="AAS20" t="inlineStr">
        <is>
          <t>Mengetahui</t>
        </is>
      </c>
      <c r="AAT20" t="inlineStr">
        <is>
          <t>Digunakan untuk pupuk di lahan pertanian sendiri Dibuang ke lahan sekitar kandang - yg ditanami tanaman</t>
        </is>
      </c>
      <c r="AAU20" t="n">
        <v>1</v>
      </c>
      <c r="AAV20" t="n">
        <v>0</v>
      </c>
      <c r="AAW20" t="n">
        <v>0</v>
      </c>
      <c r="AAX20" t="n">
        <v>1</v>
      </c>
      <c r="AAY20" t="n">
        <v>0</v>
      </c>
      <c r="AAZ20" t="n">
        <v>0</v>
      </c>
      <c r="ABA20" t="n">
        <v>0</v>
      </c>
      <c r="ABB20" t="inlineStr">
        <is>
          <t>Pupuk cair untuk tanaman</t>
        </is>
      </c>
      <c r="ABC20" t="n">
        <v>1</v>
      </c>
      <c r="ABD20" t="n">
        <v>0</v>
      </c>
      <c r="ABE20" t="n">
        <v>0</v>
      </c>
      <c r="ABF20" t="n">
        <v>0</v>
      </c>
      <c r="ABG20" t="n">
        <v>0</v>
      </c>
      <c r="ABH20" t="n">
        <v/>
      </c>
      <c r="ABI20" t="n">
        <v/>
      </c>
      <c r="ABJ20" t="n">
        <v/>
      </c>
      <c r="ABK20" t="n">
        <v/>
      </c>
      <c r="ABL20" t="n">
        <v/>
      </c>
      <c r="ABM20" t="n">
        <v/>
      </c>
      <c r="ABN20" t="n">
        <v/>
      </c>
      <c r="ABO20" t="n">
        <v/>
      </c>
      <c r="ABP20" t="n">
        <v/>
      </c>
      <c r="ABQ20" t="inlineStr">
        <is>
          <t>Kopi, rumput</t>
        </is>
      </c>
      <c r="ABR20" t="inlineStr">
        <is>
          <t>Sangat sering (setiap hari)</t>
        </is>
      </c>
      <c r="ABS20" t="n">
        <v>5000</v>
      </c>
      <c r="ABT20" t="n">
        <v>250</v>
      </c>
      <c r="ABU20" t="n">
        <v>0</v>
      </c>
      <c r="ABV20" t="n">
        <v>0</v>
      </c>
      <c r="ABW20" t="inlineStr">
        <is>
          <t>Lainnya</t>
        </is>
      </c>
      <c r="ABX20" t="inlineStr">
        <is>
          <t>Pupuk kandang</t>
        </is>
      </c>
      <c r="ABY20" t="n">
        <v>0</v>
      </c>
      <c r="ABZ20" t="n">
        <v>0</v>
      </c>
      <c r="ACA20" t="n">
        <v>0</v>
      </c>
      <c r="ACB20" t="n">
        <v>0</v>
      </c>
      <c r="ACC20" t="n">
        <v>200</v>
      </c>
      <c r="ACD20" t="n">
        <v>200</v>
      </c>
      <c r="ACE20" t="inlineStr">
        <is>
          <t>Tidak</t>
        </is>
      </c>
      <c r="ACF20" t="inlineStr">
        <is>
          <t>Cukup meningkat</t>
        </is>
      </c>
      <c r="ACG20" t="inlineStr">
        <is>
          <t>Cukup meningkat</t>
        </is>
      </c>
      <c r="ACH20" t="inlineStr">
        <is>
          <t>Cukup meningkat</t>
        </is>
      </c>
      <c r="ACI20" t="n">
        <v/>
      </c>
      <c r="ACJ20" t="n">
        <v/>
      </c>
      <c r="ACK20" t="inlineStr">
        <is>
          <t>Ladang/sawah terlalu jauh, sulit untuk mengangkut ke sana Tidak memiliki tempat untuk menyimpan</t>
        </is>
      </c>
      <c r="ACL20" t="n">
        <v>0</v>
      </c>
      <c r="ACM20" t="n">
        <v>1</v>
      </c>
      <c r="ACN20" t="n">
        <v>0</v>
      </c>
      <c r="ACO20" t="n">
        <v>1</v>
      </c>
      <c r="ACP20" t="n">
        <v>0</v>
      </c>
      <c r="ACQ20" t="n">
        <v>0</v>
      </c>
      <c r="ACR20" t="n">
        <v>0</v>
      </c>
      <c r="ACS20" t="n">
        <v/>
      </c>
      <c r="ACT20" t="inlineStr">
        <is>
          <t>Tidak ada informasi tambahan mengenai sumber bahan baku biogas</t>
        </is>
      </c>
      <c r="ACU20" t="inlineStr">
        <is>
          <t>Manfaat sangat kecil/terbatas</t>
        </is>
      </c>
      <c r="ACV20" t="inlineStr">
        <is>
          <t>Berkurang</t>
        </is>
      </c>
      <c r="ACW20" t="inlineStr">
        <is>
          <t>Anggota keluarga - Perempuan dewasa</t>
        </is>
      </c>
      <c r="ACX20" t="inlineStr">
        <is>
          <t>Setuju</t>
        </is>
      </c>
      <c r="ACY20" t="inlineStr">
        <is>
          <t>Anggota keluarga - Perempuan dewasa</t>
        </is>
      </c>
      <c r="ACZ20" t="n">
        <v>0</v>
      </c>
      <c r="ADA20" t="n">
        <v>1</v>
      </c>
      <c r="ADB20" t="n">
        <v>0</v>
      </c>
      <c r="ADC20" t="n">
        <v>0</v>
      </c>
      <c r="ADD20" t="inlineStr">
        <is>
          <t>Cukup puas</t>
        </is>
      </c>
      <c r="ADE20" t="inlineStr">
        <is>
          <t>Cukup puas</t>
        </is>
      </c>
      <c r="ADF20" t="inlineStr">
        <is>
          <t>Cukup puas</t>
        </is>
      </c>
      <c r="ADG20" t="inlineStr">
        <is>
          <t>Cukup puas</t>
        </is>
      </c>
      <c r="ADH20" t="inlineStr">
        <is>
          <t>Ya</t>
        </is>
      </c>
      <c r="ADI20" t="inlineStr">
        <is>
          <t>Kompor, meteran, , kran gas</t>
        </is>
      </c>
      <c r="ADJ20" t="inlineStr">
        <is>
          <t>Cukup puas</t>
        </is>
      </c>
      <c r="ADK20" t="n">
        <v/>
      </c>
      <c r="ADL20" t="n">
        <v/>
      </c>
      <c r="ADM20" t="n">
        <v/>
      </c>
      <c r="ADN20" t="n">
        <v/>
      </c>
      <c r="ADO20" t="n">
        <v/>
      </c>
      <c r="ADP20" t="n">
        <v/>
      </c>
      <c r="ADQ20" t="n">
        <v/>
      </c>
      <c r="ADR20" t="n">
        <v/>
      </c>
      <c r="ADS20" t="n">
        <v/>
      </c>
      <c r="ADT20" t="n">
        <v/>
      </c>
      <c r="ADU20" t="inlineStr">
        <is>
          <t>Menghubungi CPO atau pendamping</t>
        </is>
      </c>
      <c r="ADV20" t="n">
        <v>0</v>
      </c>
      <c r="ADW20" t="n">
        <v>0</v>
      </c>
      <c r="ADX20" t="n">
        <v>0</v>
      </c>
      <c r="ADY20" t="n">
        <v>0</v>
      </c>
      <c r="ADZ20" t="n">
        <v>1</v>
      </c>
      <c r="AEA20" t="n">
        <v>0</v>
      </c>
      <c r="AEB20" t="n">
        <v>0</v>
      </c>
      <c r="AEC20" t="n">
        <v>0</v>
      </c>
      <c r="AED20" t="n">
        <v/>
      </c>
      <c r="AEE20" t="inlineStr">
        <is>
          <t>Lainnya</t>
        </is>
      </c>
      <c r="AEF20" t="inlineStr">
        <is>
          <t>Meminta tolong cucu</t>
        </is>
      </c>
      <c r="AEG20" t="inlineStr">
        <is>
          <t>Menelepon atau WA langsung</t>
        </is>
      </c>
      <c r="AEH20" t="n">
        <v/>
      </c>
      <c r="AEI20" t="inlineStr">
        <is>
          <t>Perlu di kontrol per tahun. Slurydi jualan</t>
        </is>
      </c>
      <c r="AEJ20" t="inlineStr">
        <is>
          <t>Kadang-kadang</t>
        </is>
      </c>
      <c r="AEK20" t="inlineStr">
        <is>
          <t>Lebih aman Lebih mudah mendapatkan energi Pengurangan waktu dan tenaga</t>
        </is>
      </c>
      <c r="AEL20" t="n">
        <v>0</v>
      </c>
      <c r="AEM20" t="n">
        <v>1</v>
      </c>
      <c r="AEN20" t="n">
        <v>0</v>
      </c>
      <c r="AEO20" t="n">
        <v>0</v>
      </c>
      <c r="AEP20" t="n">
        <v>1</v>
      </c>
      <c r="AEQ20" t="n">
        <v>1</v>
      </c>
      <c r="AER20" t="n">
        <v>0</v>
      </c>
      <c r="AES20" t="n">
        <v>0</v>
      </c>
      <c r="AET20" t="n">
        <v>0</v>
      </c>
      <c r="AEU20" t="n">
        <v>0</v>
      </c>
      <c r="AEV20" t="n">
        <v>0</v>
      </c>
      <c r="AEW20" t="n">
        <v>0</v>
      </c>
      <c r="AEX20" t="n">
        <v/>
      </c>
      <c r="AEY20" t="inlineStr">
        <is>
          <t>Memasak lebih aman</t>
        </is>
      </c>
      <c r="AEZ20" t="n">
        <v/>
      </c>
      <c r="AFA20" t="inlineStr">
        <is>
          <t>Koperasi</t>
        </is>
      </c>
      <c r="AFB20" t="n">
        <v/>
      </c>
      <c r="AFC20" t="inlineStr">
        <is>
          <t>1769415304129.jpg</t>
        </is>
      </c>
      <c r="AFD20" t="inlineStr">
        <is>
          <t>https://kf.kobotoolbox.org/api/v2/assets/avstPQqLr3Ab3ZdcVTXZ6f/data/658027380/attachments/attUWbTTDa6BFCAYmL5zVQ6K/</t>
        </is>
      </c>
      <c r="AFE20" t="inlineStr">
        <is>
          <t>1769415353766.jpg</t>
        </is>
      </c>
      <c r="AFF20" t="inlineStr">
        <is>
          <t>https://kf.kobotoolbox.org/api/v2/assets/avstPQqLr3Ab3ZdcVTXZ6f/data/658027380/attachments/attBVPocLgBpTmfQTuYTfPyr/</t>
        </is>
      </c>
      <c r="AFG20" t="inlineStr">
        <is>
          <t>Solihin</t>
        </is>
      </c>
      <c r="AFH20" t="n">
        <v/>
      </c>
      <c r="AFI20" t="inlineStr">
        <is>
          <t>B4.a1. hitungan perkiraan 1 pikul 40 kg hrg per kg Rp 500 dr kebun saudara B4.a1hrg pertabung 3kg 20.000</t>
        </is>
      </c>
    </row>
    <row r="21">
      <c r="A21" s="93" t="n">
        <v>46069</v>
      </c>
      <c r="B21" s="93" t="n">
        <v>46072</v>
      </c>
      <c r="C21" t="inlineStr">
        <is>
          <t>solihin</t>
        </is>
      </c>
      <c r="D21" t="inlineStr">
        <is>
          <t>kasman / h sulaiman</t>
        </is>
      </c>
      <c r="E21" t="n">
        <v>85735582026</v>
      </c>
      <c r="F21" t="inlineStr">
        <is>
          <t>-7.835597 112.8073458 798.0999755859375 20.1</t>
        </is>
      </c>
      <c r="G21" t="n">
        <v>-7.835597</v>
      </c>
      <c r="H21" t="n">
        <v>112.8073458</v>
      </c>
      <c r="I21" t="n">
        <v>798.0999756</v>
      </c>
      <c r="J21" t="n">
        <v>20.1</v>
      </c>
      <c r="K21" t="n">
        <v>0</v>
      </c>
      <c r="L21" t="inlineStr">
        <is>
          <t>-7.8355744 112.8073439 798.0999755859375 21.922</t>
        </is>
      </c>
      <c r="M21" t="n">
        <v>-7.8355744</v>
      </c>
      <c r="N21" t="n">
        <v>112.8073439</v>
      </c>
      <c r="O21" t="n">
        <v>798.0999756</v>
      </c>
      <c r="P21" t="n">
        <v>21.922</v>
      </c>
      <c r="Q21" t="n">
        <v>0</v>
      </c>
      <c r="R21" t="inlineStr">
        <is>
          <t>Jawa Timur</t>
        </is>
      </c>
      <c r="S21" t="n">
        <v>0</v>
      </c>
      <c r="T21" t="n">
        <v>0</v>
      </c>
      <c r="U21" t="n">
        <v>0</v>
      </c>
      <c r="V21" t="n">
        <v>0</v>
      </c>
      <c r="W21" t="n">
        <v>0</v>
      </c>
      <c r="X21" t="n">
        <v>1</v>
      </c>
      <c r="Y21" t="n">
        <v>0</v>
      </c>
      <c r="Z21" t="n">
        <v>0</v>
      </c>
      <c r="AA21" t="n">
        <v>0</v>
      </c>
      <c r="AB21" t="n">
        <v>0</v>
      </c>
      <c r="AC21" t="inlineStr">
        <is>
          <t>PASURUAN</t>
        </is>
      </c>
      <c r="AD21" t="inlineStr">
        <is>
          <t>TUTUR</t>
        </is>
      </c>
      <c r="AE21" t="inlineStr">
        <is>
          <t>SUMBERPITU</t>
        </is>
      </c>
      <c r="AF21" t="inlineStr">
        <is>
          <t>KPSP SETIA KAWAN</t>
        </is>
      </c>
      <c r="AG21" t="inlineStr">
        <is>
          <t>SKP0618</t>
        </is>
      </c>
      <c r="AH21" t="n">
        <v>14</v>
      </c>
      <c r="AI21" t="inlineStr">
        <is>
          <t>VPA1</t>
        </is>
      </c>
      <c r="AJ21" t="inlineStr">
        <is>
          <t>Aktif</t>
        </is>
      </c>
      <c r="AK21" t="n">
        <v>74</v>
      </c>
      <c r="AL21" t="inlineStr">
        <is>
          <t>Laki-laki</t>
        </is>
      </c>
      <c r="AM21" t="inlineStr">
        <is>
          <t>Sudah menikah</t>
        </is>
      </c>
      <c r="AN21" t="inlineStr">
        <is>
          <t>SD/Sederajat</t>
        </is>
      </c>
      <c r="AO21" t="inlineStr">
        <is>
          <t>Peternak</t>
        </is>
      </c>
      <c r="AP21" t="n">
        <v>0</v>
      </c>
      <c r="AQ21" t="n">
        <v>1</v>
      </c>
      <c r="AR21" t="n">
        <v>0</v>
      </c>
      <c r="AS21" t="n">
        <v>0</v>
      </c>
      <c r="AT21" t="n">
        <v>0</v>
      </c>
      <c r="AU21" t="n">
        <v>0</v>
      </c>
      <c r="AV21" t="n">
        <v>0</v>
      </c>
      <c r="AW21" t="n">
        <v>0</v>
      </c>
      <c r="AX21" t="n">
        <v/>
      </c>
      <c r="AY21" t="inlineStr">
        <is>
          <t>Petani</t>
        </is>
      </c>
      <c r="AZ21" t="n">
        <v>1</v>
      </c>
      <c r="BA21" t="n">
        <v>0</v>
      </c>
      <c r="BB21" t="n">
        <v>0</v>
      </c>
      <c r="BC21" t="n">
        <v>0</v>
      </c>
      <c r="BD21" t="n">
        <v>0</v>
      </c>
      <c r="BE21" t="n">
        <v>0</v>
      </c>
      <c r="BF21" t="n">
        <v>0</v>
      </c>
      <c r="BG21" t="n">
        <v>0</v>
      </c>
      <c r="BH21" t="n">
        <v/>
      </c>
      <c r="BI21" t="inlineStr">
        <is>
          <t>&gt;Rp3.500.000</t>
        </is>
      </c>
      <c r="BJ21" t="n">
        <v>2</v>
      </c>
      <c r="BK21" t="n">
        <v>2</v>
      </c>
      <c r="BL21" t="n">
        <v>2</v>
      </c>
      <c r="BM21" t="n">
        <v>0</v>
      </c>
      <c r="BN21" t="inlineStr">
        <is>
          <t>Milik sendiri</t>
        </is>
      </c>
      <c r="BO21" t="inlineStr">
        <is>
          <t>Permanen (dinding bata dan semen)</t>
        </is>
      </c>
      <c r="BP21" t="n">
        <v>1</v>
      </c>
      <c r="BQ21" t="n">
        <v>0</v>
      </c>
      <c r="BR21" t="n">
        <v>0</v>
      </c>
      <c r="BS21" t="n">
        <v>0</v>
      </c>
      <c r="BT21" t="n">
        <v>0</v>
      </c>
      <c r="BU21" t="n">
        <v/>
      </c>
      <c r="BV21" t="inlineStr">
        <is>
          <t>Keramik/ubin</t>
        </is>
      </c>
      <c r="BW21" t="n">
        <v>0</v>
      </c>
      <c r="BX21" t="n">
        <v>0</v>
      </c>
      <c r="BY21" t="n">
        <v>1</v>
      </c>
      <c r="BZ21" t="n">
        <v>0</v>
      </c>
      <c r="CA21" t="n">
        <v>0</v>
      </c>
      <c r="CB21" t="n">
        <v/>
      </c>
      <c r="CC21" t="inlineStr">
        <is>
          <t>Asbes Genting</t>
        </is>
      </c>
      <c r="CD21" t="n">
        <v>1</v>
      </c>
      <c r="CE21" t="n">
        <v>0</v>
      </c>
      <c r="CF21" t="n">
        <v>0</v>
      </c>
      <c r="CG21" t="n">
        <v>0</v>
      </c>
      <c r="CH21" t="n">
        <v>0</v>
      </c>
      <c r="CI21" t="n">
        <v>1</v>
      </c>
      <c r="CJ21" t="n">
        <v>0</v>
      </c>
      <c r="CK21" t="n">
        <v/>
      </c>
      <c r="CL21" t="inlineStr">
        <is>
          <t>Ya</t>
        </is>
      </c>
      <c r="CM21" t="n">
        <v>2011</v>
      </c>
      <c r="CN21" t="inlineStr">
        <is>
          <t>Fixed-Dome (Kubah Tetap)</t>
        </is>
      </c>
      <c r="CO21" t="inlineStr">
        <is>
          <t>8 m³ (6-7 ekor sapi, ±6,5 jam memasak/hari, ±65 kg slurry/hari)</t>
        </is>
      </c>
      <c r="CP21" t="inlineStr">
        <is>
          <t>Anggota keluarga - laki-laki</t>
        </is>
      </c>
      <c r="CQ21" t="n">
        <v>0</v>
      </c>
      <c r="CR21" t="n">
        <v>0</v>
      </c>
      <c r="CS21" t="n">
        <v>0</v>
      </c>
      <c r="CT21" t="n">
        <v>0</v>
      </c>
      <c r="CU21" t="n">
        <v>1</v>
      </c>
      <c r="CV21" t="n">
        <v>0</v>
      </c>
      <c r="CW21" t="n">
        <v>0</v>
      </c>
      <c r="CX21" t="n">
        <v>0</v>
      </c>
      <c r="CY21" t="inlineStr">
        <is>
          <t>Anggota keluarga - laki-laki</t>
        </is>
      </c>
      <c r="CZ21" t="n">
        <v>1</v>
      </c>
      <c r="DA21" t="n">
        <v>0</v>
      </c>
      <c r="DB21" t="n">
        <v>0</v>
      </c>
      <c r="DC21" t="n">
        <v/>
      </c>
      <c r="DD21" t="inlineStr">
        <is>
          <t>Anggota keluarga - laki-laki CPO atau pendamping</t>
        </is>
      </c>
      <c r="DE21" t="n">
        <v>1</v>
      </c>
      <c r="DF21" t="n">
        <v>0</v>
      </c>
      <c r="DG21" t="n">
        <v>1</v>
      </c>
      <c r="DH21" t="n">
        <v>0</v>
      </c>
      <c r="DI21" t="n">
        <v/>
      </c>
      <c r="DJ21" t="inlineStr">
        <is>
          <t>Anggota keluarga - laki-laki CPO atau pendamping</t>
        </is>
      </c>
      <c r="DK21" t="n">
        <v>1</v>
      </c>
      <c r="DL21" t="n">
        <v>0</v>
      </c>
      <c r="DM21" t="n">
        <v>1</v>
      </c>
      <c r="DN21" t="n">
        <v>0</v>
      </c>
      <c r="DO21" t="n">
        <v/>
      </c>
      <c r="DP21" t="inlineStr">
        <is>
          <t>Ya</t>
        </is>
      </c>
      <c r="DQ21" t="n">
        <v/>
      </c>
      <c r="DR21" t="n">
        <v/>
      </c>
      <c r="DS21" t="n">
        <v/>
      </c>
      <c r="DT21" t="n">
        <v/>
      </c>
      <c r="DU21" t="n">
        <v/>
      </c>
      <c r="DV21" t="n">
        <v/>
      </c>
      <c r="DW21" t="n">
        <v/>
      </c>
      <c r="DX21" t="n">
        <v/>
      </c>
      <c r="DY21" t="n">
        <v/>
      </c>
      <c r="DZ21" t="n">
        <v/>
      </c>
      <c r="EA21" t="n">
        <v/>
      </c>
      <c r="EB21" t="n">
        <v/>
      </c>
      <c r="EC21" t="n">
        <v/>
      </c>
      <c r="ED21" t="n">
        <v/>
      </c>
      <c r="EE21" t="n">
        <v/>
      </c>
      <c r="EF21" t="n">
        <v/>
      </c>
      <c r="EG21" t="n">
        <v/>
      </c>
      <c r="EH21" t="n">
        <v/>
      </c>
      <c r="EI21" t="inlineStr">
        <is>
          <t>Tidak ada masalah</t>
        </is>
      </c>
      <c r="EJ21" t="n">
        <v>0</v>
      </c>
      <c r="EK21" t="n">
        <v>0</v>
      </c>
      <c r="EL21" t="n">
        <v>0</v>
      </c>
      <c r="EM21" t="n">
        <v>1</v>
      </c>
      <c r="EN21" t="n">
        <v>0</v>
      </c>
      <c r="EO21" t="n">
        <v/>
      </c>
      <c r="EP21" t="inlineStr">
        <is>
          <t>Ya, cukup jelas dan mudah diikuti</t>
        </is>
      </c>
      <c r="EQ21" t="inlineStr">
        <is>
          <t>Bukan pelatihan</t>
        </is>
      </c>
      <c r="ER21" t="inlineStr">
        <is>
          <t>Lainnya CPO atau pendamping</t>
        </is>
      </c>
      <c r="ES21" t="n">
        <v>1</v>
      </c>
      <c r="ET21" t="n">
        <v>0</v>
      </c>
      <c r="EU21" t="n">
        <v>0</v>
      </c>
      <c r="EV21" t="n">
        <v>1</v>
      </c>
      <c r="EW21" t="inlineStr">
        <is>
          <t>Tukang</t>
        </is>
      </c>
      <c r="EX21" t="inlineStr">
        <is>
          <t>Anggota keluarga - Laki-laki Anggota keluarga - Perempuan dewasa</t>
        </is>
      </c>
      <c r="EY21" t="n">
        <v>1</v>
      </c>
      <c r="EZ21" t="n">
        <v>1</v>
      </c>
      <c r="FA21" t="n">
        <v>0</v>
      </c>
      <c r="FB21" t="n">
        <v/>
      </c>
      <c r="FC21" t="inlineStr">
        <is>
          <t>Setiap hari</t>
        </is>
      </c>
      <c r="FD21" t="n">
        <v/>
      </c>
      <c r="FE21" t="inlineStr">
        <is>
          <t>Mengetahui</t>
        </is>
      </c>
      <c r="FF21" t="inlineStr">
        <is>
          <t>Selalu (setiap hari)</t>
        </is>
      </c>
      <c r="FG21" t="inlineStr">
        <is>
          <t>Mengetahui</t>
        </is>
      </c>
      <c r="FH21" t="inlineStr">
        <is>
          <t>Cukup sering (2 minggu sekali)</t>
        </is>
      </c>
      <c r="FI21" t="inlineStr">
        <is>
          <t>Mengetahui</t>
        </is>
      </c>
      <c r="FJ21" t="inlineStr">
        <is>
          <t>Selalu (setiap hari)</t>
        </is>
      </c>
      <c r="FK21" t="inlineStr">
        <is>
          <t>Mengetahui</t>
        </is>
      </c>
      <c r="FL21" t="inlineStr">
        <is>
          <t>Jarang (setiap bulan atau lebih)</t>
        </is>
      </c>
      <c r="FM21" t="inlineStr">
        <is>
          <t>Mengetahui</t>
        </is>
      </c>
      <c r="FN21" t="inlineStr">
        <is>
          <t>Jarang (setiap bulan atau lebih)</t>
        </is>
      </c>
      <c r="FO21" t="inlineStr">
        <is>
          <t>Mengetahui</t>
        </is>
      </c>
      <c r="FP21" t="inlineStr">
        <is>
          <t>Jarang (setiap bulan atau lebih)</t>
        </is>
      </c>
      <c r="FQ21" t="inlineStr">
        <is>
          <t>Mengetahui</t>
        </is>
      </c>
      <c r="FR21" t="inlineStr">
        <is>
          <t>Ya</t>
        </is>
      </c>
      <c r="FS21" t="inlineStr">
        <is>
          <t>Mengetahui</t>
        </is>
      </c>
      <c r="FT21" t="inlineStr">
        <is>
          <t>Ya, selalu</t>
        </is>
      </c>
      <c r="FU21" t="inlineStr">
        <is>
          <t>Laki-laki dewasa</t>
        </is>
      </c>
      <c r="FV21" t="n">
        <v>1</v>
      </c>
      <c r="FW21" t="n">
        <v>0</v>
      </c>
      <c r="FX21" t="n">
        <v>0</v>
      </c>
      <c r="FY21" t="n">
        <v>0</v>
      </c>
      <c r="FZ21" t="inlineStr">
        <is>
          <t>Memahami</t>
        </is>
      </c>
      <c r="GA21" t="inlineStr">
        <is>
          <t>CPO Lainnya</t>
        </is>
      </c>
      <c r="GB21" t="n">
        <v>1</v>
      </c>
      <c r="GC21" t="n">
        <v>0</v>
      </c>
      <c r="GD21" t="n">
        <v>0</v>
      </c>
      <c r="GE21" t="n">
        <v>1</v>
      </c>
      <c r="GF21" t="inlineStr">
        <is>
          <t>Tukang dan SPV</t>
        </is>
      </c>
      <c r="GG21" t="inlineStr">
        <is>
          <t>Sering</t>
        </is>
      </c>
      <c r="GH21" t="inlineStr">
        <is>
          <t>Ya</t>
        </is>
      </c>
      <c r="GI21" t="inlineStr">
        <is>
          <t>Teman/keluarga Tetangga</t>
        </is>
      </c>
      <c r="GJ21" t="n">
        <v>1</v>
      </c>
      <c r="GK21" t="n">
        <v>1</v>
      </c>
      <c r="GL21" t="n">
        <v>0</v>
      </c>
      <c r="GM21" t="n">
        <v>0</v>
      </c>
      <c r="GN21" t="n">
        <v/>
      </c>
      <c r="GO21" t="n">
        <v>8</v>
      </c>
      <c r="GP21" t="inlineStr">
        <is>
          <t>Sebagian</t>
        </is>
      </c>
      <c r="GQ21" t="inlineStr">
        <is>
          <t>Kayu bakar Minyak tanah</t>
        </is>
      </c>
      <c r="GR21" t="n">
        <v>0</v>
      </c>
      <c r="GS21" t="n">
        <v>1</v>
      </c>
      <c r="GT21" t="n">
        <v>1</v>
      </c>
      <c r="GU21" t="n">
        <v>0</v>
      </c>
      <c r="GV21" t="n">
        <v>0</v>
      </c>
      <c r="GW21" t="n">
        <v>0</v>
      </c>
      <c r="GX21" t="n">
        <v>0</v>
      </c>
      <c r="GY21" t="n">
        <v/>
      </c>
      <c r="GZ21" t="inlineStr">
        <is>
          <t>Ya</t>
        </is>
      </c>
      <c r="HA21" t="n">
        <v/>
      </c>
      <c r="HB21" t="n">
        <v/>
      </c>
      <c r="HC21" t="n">
        <v/>
      </c>
      <c r="HD21" t="n">
        <v/>
      </c>
      <c r="HE21" t="n">
        <v/>
      </c>
      <c r="HF21" t="n">
        <v/>
      </c>
      <c r="HG21" t="n">
        <v/>
      </c>
      <c r="HH21" t="n">
        <v/>
      </c>
      <c r="HI21" t="n">
        <v/>
      </c>
      <c r="HJ21" t="n">
        <v/>
      </c>
      <c r="HK21" t="n">
        <v/>
      </c>
      <c r="HL21" t="n">
        <v/>
      </c>
      <c r="HM21" t="n">
        <v/>
      </c>
      <c r="HN21" t="n">
        <v/>
      </c>
      <c r="HO21" t="n">
        <v/>
      </c>
      <c r="HP21" t="n">
        <v/>
      </c>
      <c r="HQ21" t="n">
        <v/>
      </c>
      <c r="HR21" t="n">
        <v/>
      </c>
      <c r="HS21" t="n">
        <v/>
      </c>
      <c r="HT21" t="n">
        <v/>
      </c>
      <c r="HU21" t="n">
        <v/>
      </c>
      <c r="HV21" t="n">
        <v/>
      </c>
      <c r="HW21" t="n">
        <v/>
      </c>
      <c r="HX21" t="n">
        <v/>
      </c>
      <c r="HY21" t="n">
        <v>300</v>
      </c>
      <c r="HZ21" t="n">
        <v>150000</v>
      </c>
      <c r="IA21" t="n">
        <v/>
      </c>
      <c r="IB21" t="n">
        <v/>
      </c>
      <c r="IC21" t="n">
        <v/>
      </c>
      <c r="ID21" t="n">
        <v/>
      </c>
      <c r="IE21" t="n">
        <v/>
      </c>
      <c r="IF21" t="n">
        <v/>
      </c>
      <c r="IG21" t="n">
        <v/>
      </c>
      <c r="IH21" t="n">
        <v/>
      </c>
      <c r="II21" t="n">
        <v>22.5</v>
      </c>
      <c r="IJ21" t="n">
        <v>112500</v>
      </c>
      <c r="IK21" t="inlineStr">
        <is>
          <t>50-65 kg</t>
        </is>
      </c>
      <c r="IL21" t="inlineStr">
        <is>
          <t>&gt;5 jam</t>
        </is>
      </c>
      <c r="IM21" t="inlineStr">
        <is>
          <t>Ya</t>
        </is>
      </c>
      <c r="IN21" t="inlineStr">
        <is>
          <t>Tidak</t>
        </is>
      </c>
      <c r="IO21" t="inlineStr">
        <is>
          <t>Lebih bersih</t>
        </is>
      </c>
      <c r="IP21" t="inlineStr">
        <is>
          <t>Lebih jarang (lebih sering tidak terpapar asap)</t>
        </is>
      </c>
      <c r="IQ21" t="inlineStr">
        <is>
          <t>Tidak pernah</t>
        </is>
      </c>
      <c r="IR21" t="n">
        <v/>
      </c>
      <c r="IS21" t="n">
        <v/>
      </c>
      <c r="IT21" t="n">
        <v/>
      </c>
      <c r="IU21" t="n">
        <v/>
      </c>
      <c r="IV21" t="n">
        <v/>
      </c>
      <c r="IW21" t="n">
        <v/>
      </c>
      <c r="IX21" t="n">
        <v/>
      </c>
      <c r="IY21" t="n">
        <v/>
      </c>
      <c r="IZ21" t="inlineStr">
        <is>
          <t>Tidak pernah</t>
        </is>
      </c>
      <c r="JA21" t="n">
        <v/>
      </c>
      <c r="JB21" t="n">
        <v/>
      </c>
      <c r="JC21" t="n">
        <v/>
      </c>
      <c r="JD21" t="n">
        <v/>
      </c>
      <c r="JE21" t="n">
        <v/>
      </c>
      <c r="JF21" t="n">
        <v/>
      </c>
      <c r="JG21" t="n">
        <v/>
      </c>
      <c r="JH21" t="n">
        <v/>
      </c>
      <c r="JI21" t="inlineStr">
        <is>
          <t>Tidak pernah</t>
        </is>
      </c>
      <c r="JJ21" t="n">
        <v/>
      </c>
      <c r="JK21" t="n">
        <v/>
      </c>
      <c r="JL21" t="n">
        <v/>
      </c>
      <c r="JM21" t="n">
        <v/>
      </c>
      <c r="JN21" t="n">
        <v/>
      </c>
      <c r="JO21" t="n">
        <v/>
      </c>
      <c r="JP21" t="n">
        <v/>
      </c>
      <c r="JQ21" t="n">
        <v/>
      </c>
      <c r="JR21" t="inlineStr">
        <is>
          <t>Tidak pernah</t>
        </is>
      </c>
      <c r="JS21" t="n">
        <v/>
      </c>
      <c r="JT21" t="n">
        <v/>
      </c>
      <c r="JU21" t="n">
        <v/>
      </c>
      <c r="JV21" t="n">
        <v/>
      </c>
      <c r="JW21" t="n">
        <v/>
      </c>
      <c r="JX21" t="n">
        <v/>
      </c>
      <c r="JY21" t="n">
        <v/>
      </c>
      <c r="JZ21" t="n">
        <v/>
      </c>
      <c r="KA21" t="inlineStr">
        <is>
          <t>Tidak pernah</t>
        </is>
      </c>
      <c r="KB21" t="n">
        <v/>
      </c>
      <c r="KC21" t="n">
        <v/>
      </c>
      <c r="KD21" t="n">
        <v/>
      </c>
      <c r="KE21" t="n">
        <v/>
      </c>
      <c r="KF21" t="n">
        <v/>
      </c>
      <c r="KG21" t="n">
        <v/>
      </c>
      <c r="KH21" t="n">
        <v/>
      </c>
      <c r="KI21" t="n">
        <v/>
      </c>
      <c r="KJ21" t="inlineStr">
        <is>
          <t>Tidak pernah</t>
        </is>
      </c>
      <c r="KK21" t="n">
        <v/>
      </c>
      <c r="KL21" t="n">
        <v/>
      </c>
      <c r="KM21" t="n">
        <v/>
      </c>
      <c r="KN21" t="n">
        <v/>
      </c>
      <c r="KO21" t="n">
        <v/>
      </c>
      <c r="KP21" t="n">
        <v/>
      </c>
      <c r="KQ21" t="n">
        <v/>
      </c>
      <c r="KR21" t="n">
        <v/>
      </c>
      <c r="KS21" t="inlineStr">
        <is>
          <t>Cukup membaik</t>
        </is>
      </c>
      <c r="KT21" t="inlineStr">
        <is>
          <t>0-1 kali</t>
        </is>
      </c>
      <c r="KU21" t="inlineStr">
        <is>
          <t>2-4 kali</t>
        </is>
      </c>
      <c r="KV21" t="inlineStr">
        <is>
          <t>Laki-laki dewasa Perempuan dewasa</t>
        </is>
      </c>
      <c r="KW21" t="n">
        <v>1</v>
      </c>
      <c r="KX21" t="n">
        <v>1</v>
      </c>
      <c r="KY21" t="n">
        <v>0</v>
      </c>
      <c r="KZ21" t="n">
        <v>0</v>
      </c>
      <c r="LA21" t="inlineStr">
        <is>
          <t>Cukup membaik</t>
        </is>
      </c>
      <c r="LB21" t="inlineStr">
        <is>
          <t>Cukup membaik</t>
        </is>
      </c>
      <c r="LC21" t="n">
        <v>5</v>
      </c>
      <c r="LD21" t="n">
        <v>5</v>
      </c>
      <c r="LE21" t="n">
        <v>0</v>
      </c>
      <c r="LF21" t="n">
        <v>0</v>
      </c>
      <c r="LG21" t="inlineStr">
        <is>
          <t>Ya</t>
        </is>
      </c>
      <c r="LH21" t="n">
        <v>0</v>
      </c>
      <c r="LI21" t="n">
        <v/>
      </c>
      <c r="LJ21" t="inlineStr">
        <is>
          <t>Kebutuhan rumah tangga</t>
        </is>
      </c>
      <c r="LK21" t="n">
        <v>0</v>
      </c>
      <c r="LL21" t="n">
        <v>0</v>
      </c>
      <c r="LM21" t="n">
        <v>0</v>
      </c>
      <c r="LN21" t="n">
        <v>0</v>
      </c>
      <c r="LO21" t="n">
        <v>1</v>
      </c>
      <c r="LP21" t="n">
        <v>0</v>
      </c>
      <c r="LQ21" t="n">
        <v>0</v>
      </c>
      <c r="LR21" t="n">
        <v/>
      </c>
      <c r="LS21" t="n">
        <v>3</v>
      </c>
      <c r="LT21" t="n">
        <v>0</v>
      </c>
      <c r="LU21" t="n">
        <v>0</v>
      </c>
      <c r="LV21" t="n">
        <v>3</v>
      </c>
      <c r="LW21" t="n">
        <v>0</v>
      </c>
      <c r="LX21" t="n">
        <v>0</v>
      </c>
      <c r="LY21" t="n">
        <v>3</v>
      </c>
      <c r="LZ21" t="n">
        <v>0</v>
      </c>
      <c r="MA21" t="n">
        <v>0</v>
      </c>
      <c r="MB21" t="inlineStr">
        <is>
          <t>Ya</t>
        </is>
      </c>
      <c r="MC21" t="n">
        <v>60</v>
      </c>
      <c r="MD21" t="n">
        <v>15</v>
      </c>
      <c r="ME21" t="n">
        <v>0</v>
      </c>
      <c r="MF21" t="n">
        <v>0</v>
      </c>
      <c r="MG21" t="n">
        <v>0</v>
      </c>
      <c r="MH21" t="n">
        <v>0</v>
      </c>
      <c r="MI21" t="inlineStr">
        <is>
          <t>Istirahat</t>
        </is>
      </c>
      <c r="MJ21" t="n">
        <v>0</v>
      </c>
      <c r="MK21" t="n">
        <v>0</v>
      </c>
      <c r="ML21" t="n">
        <v>1</v>
      </c>
      <c r="MM21" t="n">
        <v>0</v>
      </c>
      <c r="MN21" t="n">
        <v>0</v>
      </c>
      <c r="MO21" t="n">
        <v>0</v>
      </c>
      <c r="MP21" t="n">
        <v/>
      </c>
      <c r="MQ21" t="n">
        <v/>
      </c>
      <c r="MR21" t="inlineStr">
        <is>
          <t>Sdh lelah dan waktu mepet</t>
        </is>
      </c>
      <c r="MS21" t="n">
        <v/>
      </c>
      <c r="MT21" t="inlineStr">
        <is>
          <t>Sdh lelah</t>
        </is>
      </c>
      <c r="MU21" t="inlineStr">
        <is>
          <t>Tidak</t>
        </is>
      </c>
      <c r="MV21" t="n">
        <v/>
      </c>
      <c r="MW21" t="n">
        <v/>
      </c>
      <c r="MX21" t="n">
        <v/>
      </c>
      <c r="MY21" t="n">
        <v/>
      </c>
      <c r="MZ21" t="n">
        <v/>
      </c>
      <c r="NA21" t="n">
        <v/>
      </c>
      <c r="NB21" t="n">
        <v/>
      </c>
      <c r="NC21" t="n">
        <v/>
      </c>
      <c r="ND21" t="n">
        <v/>
      </c>
      <c r="NE21" t="n">
        <v/>
      </c>
      <c r="NF21" t="n">
        <v/>
      </c>
      <c r="NG21" t="n">
        <v/>
      </c>
      <c r="NH21" t="n">
        <v/>
      </c>
      <c r="NI21" t="n">
        <v/>
      </c>
      <c r="NJ21" t="n">
        <v/>
      </c>
      <c r="NK21" t="n">
        <v/>
      </c>
      <c r="NL21" t="inlineStr">
        <is>
          <t>Tidak</t>
        </is>
      </c>
      <c r="NM21" t="inlineStr">
        <is>
          <t>100% kredit atau pinjaman</t>
        </is>
      </c>
      <c r="NN21" t="inlineStr">
        <is>
          <t>5.000.001-7.000.000</t>
        </is>
      </c>
      <c r="NO21" t="n">
        <v/>
      </c>
      <c r="NP21" t="n">
        <v/>
      </c>
      <c r="NQ21" t="inlineStr">
        <is>
          <t>Koperasi</t>
        </is>
      </c>
      <c r="NR21" t="n">
        <v/>
      </c>
      <c r="NS21" t="n">
        <v>48</v>
      </c>
      <c r="NT21" t="inlineStr">
        <is>
          <t>Anggota keluarga - Laki-laki dewasa</t>
        </is>
      </c>
      <c r="NU21" t="n">
        <v/>
      </c>
      <c r="NV21" t="n">
        <v/>
      </c>
      <c r="NW21" t="n">
        <v/>
      </c>
      <c r="NX21" t="inlineStr">
        <is>
          <t>Sedikit meningkat</t>
        </is>
      </c>
      <c r="NY21" t="n">
        <v>120</v>
      </c>
      <c r="NZ21" t="n">
        <v>0</v>
      </c>
      <c r="OA21" t="n">
        <v>0</v>
      </c>
      <c r="OB21" t="n">
        <v>0</v>
      </c>
      <c r="OC21" t="n">
        <v>15</v>
      </c>
      <c r="OD21" t="n">
        <v>0</v>
      </c>
      <c r="OE21" t="inlineStr">
        <is>
          <t>Lebih baik</t>
        </is>
      </c>
      <c r="OF21" t="inlineStr">
        <is>
          <t>Lebih baik (beda waktu memasak 5-30 menit, ATAU tidak lagi ada rasa/bau makanan yang berubah, ATAU alasan lainnya)</t>
        </is>
      </c>
      <c r="OG21" t="inlineStr">
        <is>
          <t>Ya</t>
        </is>
      </c>
      <c r="OH21" t="n">
        <v>1</v>
      </c>
      <c r="OI21" t="n">
        <v>3</v>
      </c>
      <c r="OJ21" t="n">
        <v>0</v>
      </c>
      <c r="OK21" t="n">
        <v>0</v>
      </c>
      <c r="OL21" t="n">
        <v>0</v>
      </c>
      <c r="OM21" t="n">
        <v>0</v>
      </c>
      <c r="ON21" t="n">
        <v>0</v>
      </c>
      <c r="OO21" t="n">
        <v>0</v>
      </c>
      <c r="OP21" t="inlineStr">
        <is>
          <t>Sapi perah</t>
        </is>
      </c>
      <c r="OQ21" t="n">
        <v>0</v>
      </c>
      <c r="OR21" t="n">
        <v>1</v>
      </c>
      <c r="OS21" t="n">
        <v>0</v>
      </c>
      <c r="OT21" t="n">
        <v>0</v>
      </c>
      <c r="OU21" t="n">
        <v>0</v>
      </c>
      <c r="OV21" t="n">
        <v>0</v>
      </c>
      <c r="OW21" t="n">
        <v>0</v>
      </c>
      <c r="OX21" t="n">
        <v>0</v>
      </c>
      <c r="OY21" t="n">
        <v>0</v>
      </c>
      <c r="OZ21" t="inlineStr">
        <is>
          <t>Sapi perah</t>
        </is>
      </c>
      <c r="PA21" t="n">
        <v>0</v>
      </c>
      <c r="PB21" t="n">
        <v>1</v>
      </c>
      <c r="PC21" t="n">
        <v>0</v>
      </c>
      <c r="PD21" t="n">
        <v>0</v>
      </c>
      <c r="PE21" t="n">
        <v>0</v>
      </c>
      <c r="PF21" t="n">
        <v>0</v>
      </c>
      <c r="PG21" t="n">
        <v>0</v>
      </c>
      <c r="PH21" t="n">
        <v>0</v>
      </c>
      <c r="PI21" t="n">
        <v>0</v>
      </c>
      <c r="PJ21" t="inlineStr">
        <is>
          <t>Sapi perah</t>
        </is>
      </c>
      <c r="PK21" t="n">
        <v>0</v>
      </c>
      <c r="PL21" t="n">
        <v>1</v>
      </c>
      <c r="PM21" t="n">
        <v>0</v>
      </c>
      <c r="PN21" t="n">
        <v>0</v>
      </c>
      <c r="PO21" t="n">
        <v>0</v>
      </c>
      <c r="PP21" t="n">
        <v>0</v>
      </c>
      <c r="PQ21" t="n">
        <v>0</v>
      </c>
      <c r="PR21" t="n">
        <v>0</v>
      </c>
      <c r="PS21" t="n">
        <v>0</v>
      </c>
      <c r="PT21" t="n">
        <v/>
      </c>
      <c r="PU21" t="n">
        <v/>
      </c>
      <c r="PV21" t="n">
        <v/>
      </c>
      <c r="PW21" t="n">
        <v/>
      </c>
      <c r="PX21" t="n">
        <v/>
      </c>
      <c r="PY21" t="n">
        <v/>
      </c>
      <c r="PZ21" t="n">
        <v/>
      </c>
      <c r="QA21" t="n">
        <v/>
      </c>
      <c r="QB21" t="n">
        <v/>
      </c>
      <c r="QC21" t="n">
        <v/>
      </c>
      <c r="QD21" t="n">
        <v/>
      </c>
      <c r="QE21" t="inlineStr">
        <is>
          <t>1-Disebarkan ke lahan terbuka</t>
        </is>
      </c>
      <c r="QF21" t="n">
        <v>0</v>
      </c>
      <c r="QG21" t="n">
        <v>0</v>
      </c>
      <c r="QH21" t="n">
        <v>0</v>
      </c>
      <c r="QI21" t="n">
        <v>0</v>
      </c>
      <c r="QJ21" t="n">
        <v>0</v>
      </c>
      <c r="QK21" t="n">
        <v>1</v>
      </c>
      <c r="QL21" t="n">
        <v>0</v>
      </c>
      <c r="QM21" t="n">
        <v>0</v>
      </c>
      <c r="QN21" t="n">
        <v>0</v>
      </c>
      <c r="QO21" t="n">
        <v/>
      </c>
      <c r="QP21" t="n">
        <v/>
      </c>
      <c r="QQ21" t="n">
        <v/>
      </c>
      <c r="QR21" t="n">
        <v/>
      </c>
      <c r="QS21" t="n">
        <v/>
      </c>
      <c r="QT21" t="n">
        <v/>
      </c>
      <c r="QU21" t="n">
        <v/>
      </c>
      <c r="QV21" t="n">
        <v/>
      </c>
      <c r="QW21" t="n">
        <v/>
      </c>
      <c r="QX21" t="n">
        <v/>
      </c>
      <c r="QY21" t="n">
        <v/>
      </c>
      <c r="QZ21" t="n">
        <v/>
      </c>
      <c r="RA21" t="n">
        <v/>
      </c>
      <c r="RB21" t="n">
        <v/>
      </c>
      <c r="RC21" t="n">
        <v/>
      </c>
      <c r="RD21" t="n">
        <v/>
      </c>
      <c r="RE21" t="n">
        <v/>
      </c>
      <c r="RF21" t="n">
        <v/>
      </c>
      <c r="RG21" t="n">
        <v/>
      </c>
      <c r="RH21" t="n">
        <v/>
      </c>
      <c r="RI21" t="n">
        <v/>
      </c>
      <c r="RJ21" t="n">
        <v/>
      </c>
      <c r="RK21" t="n">
        <v/>
      </c>
      <c r="RL21" t="n">
        <v/>
      </c>
      <c r="RM21" t="n">
        <v/>
      </c>
      <c r="RN21" t="n">
        <v/>
      </c>
      <c r="RO21" t="n">
        <v/>
      </c>
      <c r="RP21" t="n">
        <v/>
      </c>
      <c r="RQ21" t="n">
        <v/>
      </c>
      <c r="RR21" t="n">
        <v/>
      </c>
      <c r="RS21" t="n">
        <v/>
      </c>
      <c r="RT21" t="n">
        <v/>
      </c>
      <c r="RU21" t="n">
        <v/>
      </c>
      <c r="RV21" t="n">
        <v/>
      </c>
      <c r="RW21" t="n">
        <v/>
      </c>
      <c r="RX21" t="n">
        <v/>
      </c>
      <c r="RY21" t="n">
        <v/>
      </c>
      <c r="RZ21" t="n">
        <v/>
      </c>
      <c r="SA21" t="n">
        <v/>
      </c>
      <c r="SB21" t="n">
        <v/>
      </c>
      <c r="SC21" t="n">
        <v/>
      </c>
      <c r="SD21" t="n">
        <v/>
      </c>
      <c r="SE21" t="n">
        <v/>
      </c>
      <c r="SF21" t="n">
        <v/>
      </c>
      <c r="SG21" t="n">
        <v/>
      </c>
      <c r="SH21" t="n">
        <v/>
      </c>
      <c r="SI21" t="n">
        <v/>
      </c>
      <c r="SJ21" t="n">
        <v/>
      </c>
      <c r="SK21" t="n">
        <v/>
      </c>
      <c r="SL21" t="n">
        <v/>
      </c>
      <c r="SM21" t="n">
        <v/>
      </c>
      <c r="SN21" t="n">
        <v/>
      </c>
      <c r="SO21" t="n">
        <v/>
      </c>
      <c r="SP21" t="n">
        <v/>
      </c>
      <c r="SQ21" t="n">
        <v/>
      </c>
      <c r="SR21" t="n">
        <v/>
      </c>
      <c r="SS21" t="n">
        <v/>
      </c>
      <c r="ST21" t="n">
        <v/>
      </c>
      <c r="SU21" t="n">
        <v/>
      </c>
      <c r="SV21" t="n">
        <v/>
      </c>
      <c r="SW21" t="n">
        <v/>
      </c>
      <c r="SX21" t="n">
        <v/>
      </c>
      <c r="SY21" t="n">
        <v/>
      </c>
      <c r="SZ21" t="n">
        <v>6</v>
      </c>
      <c r="TA21" t="n">
        <v/>
      </c>
      <c r="TB21" t="n">
        <v/>
      </c>
      <c r="TC21" t="n">
        <v/>
      </c>
      <c r="TD21" t="n">
        <v/>
      </c>
      <c r="TE21" t="n">
        <v/>
      </c>
      <c r="TF21" t="n">
        <v/>
      </c>
      <c r="TG21" t="n">
        <v/>
      </c>
      <c r="TH21" t="n">
        <v/>
      </c>
      <c r="TI21" t="n">
        <v/>
      </c>
      <c r="TJ21" t="n">
        <v/>
      </c>
      <c r="TK21" t="n">
        <v/>
      </c>
      <c r="TL21" t="n">
        <v/>
      </c>
      <c r="TM21" t="n">
        <v/>
      </c>
      <c r="TN21" t="n">
        <v/>
      </c>
      <c r="TO21" t="n">
        <v/>
      </c>
      <c r="TP21" t="n">
        <v/>
      </c>
      <c r="TQ21" t="n">
        <v/>
      </c>
      <c r="TR21" t="n">
        <v/>
      </c>
      <c r="TS21" t="n">
        <v/>
      </c>
      <c r="TT21" t="n">
        <v/>
      </c>
      <c r="TU21" t="n">
        <v/>
      </c>
      <c r="TV21" t="n">
        <v/>
      </c>
      <c r="TW21" t="n">
        <v/>
      </c>
      <c r="TX21" t="n">
        <v/>
      </c>
      <c r="TY21" t="n">
        <v/>
      </c>
      <c r="TZ21" t="n">
        <v/>
      </c>
      <c r="UA21" t="n">
        <v/>
      </c>
      <c r="UB21" t="n">
        <v/>
      </c>
      <c r="UC21" t="n">
        <v/>
      </c>
      <c r="UD21" t="n">
        <v/>
      </c>
      <c r="UE21" t="n">
        <v/>
      </c>
      <c r="UF21" t="n">
        <v/>
      </c>
      <c r="UG21" t="n">
        <v/>
      </c>
      <c r="UH21" t="n">
        <v/>
      </c>
      <c r="UI21" t="n">
        <v/>
      </c>
      <c r="UJ21" t="n">
        <v/>
      </c>
      <c r="UK21" t="n">
        <v/>
      </c>
      <c r="UL21" t="n">
        <v/>
      </c>
      <c r="UM21" t="n">
        <v/>
      </c>
      <c r="UN21" t="n">
        <v/>
      </c>
      <c r="UO21" t="n">
        <v/>
      </c>
      <c r="UP21" t="n">
        <v/>
      </c>
      <c r="UQ21" t="n">
        <v/>
      </c>
      <c r="UR21" t="n">
        <v/>
      </c>
      <c r="US21" t="n">
        <v/>
      </c>
      <c r="UT21" t="n">
        <v/>
      </c>
      <c r="UU21" t="inlineStr">
        <is>
          <t>Pemberian pakan di kandang</t>
        </is>
      </c>
      <c r="UV21" t="inlineStr">
        <is>
          <t>Pemberian pakan di kandang</t>
        </is>
      </c>
      <c r="UW21" t="n">
        <v/>
      </c>
      <c r="UX21" t="n">
        <v/>
      </c>
      <c r="UY21" t="n">
        <v/>
      </c>
      <c r="UZ21" t="n">
        <v/>
      </c>
      <c r="VA21" t="n">
        <v/>
      </c>
      <c r="VB21" t="n">
        <v/>
      </c>
      <c r="VC21" t="inlineStr">
        <is>
          <t>Sangat jarang (&gt;1 bulan sekali)</t>
        </is>
      </c>
      <c r="VD21" t="inlineStr">
        <is>
          <t>Sangat jarang (&gt;1 bulan sekali)</t>
        </is>
      </c>
      <c r="VE21" t="n">
        <v/>
      </c>
      <c r="VF21" t="n">
        <v/>
      </c>
      <c r="VG21" t="n">
        <v/>
      </c>
      <c r="VH21" t="n">
        <v/>
      </c>
      <c r="VI21" t="n">
        <v/>
      </c>
      <c r="VJ21" t="n">
        <v/>
      </c>
      <c r="VK21" t="inlineStr">
        <is>
          <t>Sangat sering (&gt;1 kali sehari)</t>
        </is>
      </c>
      <c r="VL21" t="inlineStr">
        <is>
          <t>Sangat sering (&gt;1 kali sehari)</t>
        </is>
      </c>
      <c r="VM21" t="n">
        <v/>
      </c>
      <c r="VN21" t="n">
        <v/>
      </c>
      <c r="VO21" t="n">
        <v/>
      </c>
      <c r="VP21" t="n">
        <v/>
      </c>
      <c r="VQ21" t="n">
        <v/>
      </c>
      <c r="VR21" t="n">
        <v/>
      </c>
      <c r="VS21" t="inlineStr">
        <is>
          <t>6-Digester biogas 3-Disimpan terbuka (dry lot)</t>
        </is>
      </c>
      <c r="VT21" t="n">
        <v>0</v>
      </c>
      <c r="VU21" t="n">
        <v>0</v>
      </c>
      <c r="VV21" t="n">
        <v>0</v>
      </c>
      <c r="VW21" t="n">
        <v>0</v>
      </c>
      <c r="VX21" t="n">
        <v>0</v>
      </c>
      <c r="VY21" t="n">
        <v>0</v>
      </c>
      <c r="VZ21" t="n">
        <v>1</v>
      </c>
      <c r="WA21" t="n">
        <v>0</v>
      </c>
      <c r="WB21" t="n">
        <v>0</v>
      </c>
      <c r="WC21" t="n">
        <v>1</v>
      </c>
      <c r="WD21" t="n">
        <v>0</v>
      </c>
      <c r="WE21" t="n">
        <v>0</v>
      </c>
      <c r="WF21" t="inlineStr">
        <is>
          <t>3-Disimpan terbuka (dry lot) 6-Digester biogas</t>
        </is>
      </c>
      <c r="WG21" t="n">
        <v>0</v>
      </c>
      <c r="WH21" t="n">
        <v>0</v>
      </c>
      <c r="WI21" t="n">
        <v>0</v>
      </c>
      <c r="WJ21" t="n">
        <v>0</v>
      </c>
      <c r="WK21" t="n">
        <v>0</v>
      </c>
      <c r="WL21" t="n">
        <v>0</v>
      </c>
      <c r="WM21" t="n">
        <v>1</v>
      </c>
      <c r="WN21" t="n">
        <v>0</v>
      </c>
      <c r="WO21" t="n">
        <v>0</v>
      </c>
      <c r="WP21" t="n">
        <v>1</v>
      </c>
      <c r="WQ21" t="n">
        <v>0</v>
      </c>
      <c r="WR21" t="n">
        <v>0</v>
      </c>
      <c r="WS21" t="n">
        <v/>
      </c>
      <c r="WT21" t="n">
        <v/>
      </c>
      <c r="WU21" t="n">
        <v/>
      </c>
      <c r="WV21" t="n">
        <v/>
      </c>
      <c r="WW21" t="n">
        <v/>
      </c>
      <c r="WX21" t="n">
        <v/>
      </c>
      <c r="WY21" t="n">
        <v/>
      </c>
      <c r="WZ21" t="n">
        <v/>
      </c>
      <c r="XA21" t="n">
        <v/>
      </c>
      <c r="XB21" t="n">
        <v/>
      </c>
      <c r="XC21" t="n">
        <v/>
      </c>
      <c r="XD21" t="n">
        <v/>
      </c>
      <c r="XE21" t="n">
        <v/>
      </c>
      <c r="XF21" t="n">
        <v/>
      </c>
      <c r="XG21" t="n">
        <v/>
      </c>
      <c r="XH21" t="n">
        <v/>
      </c>
      <c r="XI21" t="n">
        <v/>
      </c>
      <c r="XJ21" t="n">
        <v/>
      </c>
      <c r="XK21" t="n">
        <v/>
      </c>
      <c r="XL21" t="n">
        <v/>
      </c>
      <c r="XM21" t="n">
        <v/>
      </c>
      <c r="XN21" t="n">
        <v/>
      </c>
      <c r="XO21" t="n">
        <v/>
      </c>
      <c r="XP21" t="n">
        <v/>
      </c>
      <c r="XQ21" t="n">
        <v/>
      </c>
      <c r="XR21" t="n">
        <v/>
      </c>
      <c r="XS21" t="n">
        <v/>
      </c>
      <c r="XT21" t="n">
        <v/>
      </c>
      <c r="XU21" t="n">
        <v/>
      </c>
      <c r="XV21" t="n">
        <v/>
      </c>
      <c r="XW21" t="n">
        <v/>
      </c>
      <c r="XX21" t="n">
        <v/>
      </c>
      <c r="XY21" t="n">
        <v/>
      </c>
      <c r="XZ21" t="n">
        <v/>
      </c>
      <c r="YA21" t="n">
        <v/>
      </c>
      <c r="YB21" t="n">
        <v/>
      </c>
      <c r="YC21" t="n">
        <v/>
      </c>
      <c r="YD21" t="n">
        <v/>
      </c>
      <c r="YE21" t="n">
        <v/>
      </c>
      <c r="YF21" t="n">
        <v/>
      </c>
      <c r="YG21" t="n">
        <v/>
      </c>
      <c r="YH21" t="n">
        <v/>
      </c>
      <c r="YI21" t="n">
        <v/>
      </c>
      <c r="YJ21" t="n">
        <v/>
      </c>
      <c r="YK21" t="n">
        <v/>
      </c>
      <c r="YL21" t="n">
        <v/>
      </c>
      <c r="YM21" t="n">
        <v/>
      </c>
      <c r="YN21" t="n">
        <v/>
      </c>
      <c r="YO21" t="n">
        <v/>
      </c>
      <c r="YP21" t="n">
        <v/>
      </c>
      <c r="YQ21" t="n">
        <v/>
      </c>
      <c r="YR21" t="n">
        <v/>
      </c>
      <c r="YS21" t="n">
        <v/>
      </c>
      <c r="YT21" t="n">
        <v/>
      </c>
      <c r="YU21" t="n">
        <v/>
      </c>
      <c r="YV21" t="n">
        <v/>
      </c>
      <c r="YW21" t="n">
        <v/>
      </c>
      <c r="YX21" t="n">
        <v/>
      </c>
      <c r="YY21" t="n">
        <v/>
      </c>
      <c r="YZ21" t="n">
        <v/>
      </c>
      <c r="ZA21" t="n">
        <v/>
      </c>
      <c r="ZB21" t="n">
        <v/>
      </c>
      <c r="ZC21" t="n">
        <v/>
      </c>
      <c r="ZD21" t="n">
        <v/>
      </c>
      <c r="ZE21" t="n">
        <v/>
      </c>
      <c r="ZF21" t="n">
        <v/>
      </c>
      <c r="ZG21" t="n">
        <v/>
      </c>
      <c r="ZH21" t="n">
        <v/>
      </c>
      <c r="ZI21" t="n">
        <v/>
      </c>
      <c r="ZJ21" t="n">
        <v/>
      </c>
      <c r="ZK21" t="n">
        <v/>
      </c>
      <c r="ZL21" t="n">
        <v/>
      </c>
      <c r="ZM21" t="n">
        <v/>
      </c>
      <c r="ZN21" t="n">
        <v>50</v>
      </c>
      <c r="ZO21" t="n">
        <v>50</v>
      </c>
      <c r="ZP21" t="n">
        <v/>
      </c>
      <c r="ZQ21" t="n">
        <v/>
      </c>
      <c r="ZR21" t="n">
        <v/>
      </c>
      <c r="ZS21" t="n">
        <v/>
      </c>
      <c r="ZT21" t="n">
        <v/>
      </c>
      <c r="ZU21" t="n">
        <v/>
      </c>
      <c r="ZV21" t="n">
        <v>2</v>
      </c>
      <c r="ZW21" t="n">
        <v>2</v>
      </c>
      <c r="ZX21" t="n">
        <v/>
      </c>
      <c r="ZY21" t="n">
        <v/>
      </c>
      <c r="ZZ21" t="n">
        <v/>
      </c>
      <c r="AAA21" t="n">
        <v/>
      </c>
      <c r="AAB21" t="n">
        <v/>
      </c>
      <c r="AAC21" t="n">
        <v/>
      </c>
      <c r="AAD21" t="inlineStr">
        <is>
          <t>Pakan segar (misal: rumput)</t>
        </is>
      </c>
      <c r="AAE21" t="inlineStr">
        <is>
          <t>Pakan segar (misal: rumput)</t>
        </is>
      </c>
      <c r="AAF21" t="n">
        <v/>
      </c>
      <c r="AAG21" t="n">
        <v/>
      </c>
      <c r="AAH21" t="n">
        <v/>
      </c>
      <c r="AAI21" t="n">
        <v/>
      </c>
      <c r="AAJ21" t="n">
        <v/>
      </c>
      <c r="AAK21" t="n">
        <v/>
      </c>
      <c r="AAL21" t="inlineStr">
        <is>
          <t>Tidak</t>
        </is>
      </c>
      <c r="AAM21" t="n">
        <v/>
      </c>
      <c r="AAN21" t="n">
        <v/>
      </c>
      <c r="AAO21" t="n">
        <v/>
      </c>
      <c r="AAP21" t="n">
        <v/>
      </c>
      <c r="AAQ21" t="n">
        <v/>
      </c>
      <c r="AAR21" t="inlineStr">
        <is>
          <t>Ya</t>
        </is>
      </c>
      <c r="AAS21" t="inlineStr">
        <is>
          <t>Mengetahui</t>
        </is>
      </c>
      <c r="AAT21" t="inlineStr">
        <is>
          <t>Digunakan untuk pupuk di lahan pertanian sendiri Dibuang ke lahan sekitar kandang - yg ditanami tanaman Didiamkan saja/dibiarkan di tempatnya (di bak/kolam penampung slurry)</t>
        </is>
      </c>
      <c r="AAU21" t="n">
        <v>1</v>
      </c>
      <c r="AAV21" t="n">
        <v>0</v>
      </c>
      <c r="AAW21" t="n">
        <v>0</v>
      </c>
      <c r="AAX21" t="n">
        <v>1</v>
      </c>
      <c r="AAY21" t="n">
        <v>0</v>
      </c>
      <c r="AAZ21" t="n">
        <v>1</v>
      </c>
      <c r="ABA21" t="n">
        <v>0</v>
      </c>
      <c r="ABB21" t="inlineStr">
        <is>
          <t>Pembenah tanah (soil conditioner)</t>
        </is>
      </c>
      <c r="ABC21" t="n">
        <v>0</v>
      </c>
      <c r="ABD21" t="n">
        <v>1</v>
      </c>
      <c r="ABE21" t="n">
        <v>0</v>
      </c>
      <c r="ABF21" t="n">
        <v>0</v>
      </c>
      <c r="ABG21" t="n">
        <v>0</v>
      </c>
      <c r="ABH21" t="n">
        <v/>
      </c>
      <c r="ABI21" t="n">
        <v/>
      </c>
      <c r="ABJ21" t="n">
        <v/>
      </c>
      <c r="ABK21" t="n">
        <v/>
      </c>
      <c r="ABL21" t="n">
        <v/>
      </c>
      <c r="ABM21" t="n">
        <v/>
      </c>
      <c r="ABN21" t="n">
        <v/>
      </c>
      <c r="ABO21" t="n">
        <v/>
      </c>
      <c r="ABP21" t="n">
        <v/>
      </c>
      <c r="ABQ21" t="inlineStr">
        <is>
          <t>Kopi</t>
        </is>
      </c>
      <c r="ABR21" t="inlineStr">
        <is>
          <t>Sangat jarang (2 bulan sekali)</t>
        </is>
      </c>
      <c r="ABS21" t="n">
        <v>10000</v>
      </c>
      <c r="ABT21" t="n">
        <v>50</v>
      </c>
      <c r="ABU21" t="n">
        <v>0</v>
      </c>
      <c r="ABV21" t="n">
        <v>1000</v>
      </c>
      <c r="ABW21" t="inlineStr">
        <is>
          <t>Urea</t>
        </is>
      </c>
      <c r="ABX21" t="n">
        <v/>
      </c>
      <c r="ABY21" t="n">
        <v>20</v>
      </c>
      <c r="ABZ21" t="n">
        <v>3000</v>
      </c>
      <c r="ACA21" t="n">
        <v>10</v>
      </c>
      <c r="ACB21" t="n">
        <v>3000</v>
      </c>
      <c r="ACC21" t="n">
        <v>2000</v>
      </c>
      <c r="ACD21" t="n">
        <v>2500</v>
      </c>
      <c r="ACE21" t="inlineStr">
        <is>
          <t>Ya</t>
        </is>
      </c>
      <c r="ACF21" t="inlineStr">
        <is>
          <t>Cukup meningkat</t>
        </is>
      </c>
      <c r="ACG21" t="inlineStr">
        <is>
          <t>Cukup meningkat</t>
        </is>
      </c>
      <c r="ACH21" t="inlineStr">
        <is>
          <t>Cukup meningkat</t>
        </is>
      </c>
      <c r="ACI21" t="n">
        <v/>
      </c>
      <c r="ACJ21" t="n">
        <v/>
      </c>
      <c r="ACK21" t="inlineStr">
        <is>
          <t>Tidak punya waktu mengumpulkannya Ladang/sawah terlalu jauh, sulit untuk mengangkut ke sana</t>
        </is>
      </c>
      <c r="ACL21" t="n">
        <v>0</v>
      </c>
      <c r="ACM21" t="n">
        <v>0</v>
      </c>
      <c r="ACN21" t="n">
        <v>1</v>
      </c>
      <c r="ACO21" t="n">
        <v>1</v>
      </c>
      <c r="ACP21" t="n">
        <v>0</v>
      </c>
      <c r="ACQ21" t="n">
        <v>0</v>
      </c>
      <c r="ACR21" t="n">
        <v>0</v>
      </c>
      <c r="ACS21" t="n">
        <v/>
      </c>
      <c r="ACT21" t="inlineStr">
        <is>
          <t>Tidak ada informasi tambahan mengenai sumber bahan baku biogas</t>
        </is>
      </c>
      <c r="ACU21" t="inlineStr">
        <is>
          <t>Manfaat besar dan membantu kehidupan sehari-hari</t>
        </is>
      </c>
      <c r="ACV21" t="inlineStr">
        <is>
          <t>Berkurang</t>
        </is>
      </c>
      <c r="ACW21" t="inlineStr">
        <is>
          <t>Anggota keluarga - Perempuan dewasa</t>
        </is>
      </c>
      <c r="ACX21" t="inlineStr">
        <is>
          <t>Setuju</t>
        </is>
      </c>
      <c r="ACY21" t="inlineStr">
        <is>
          <t>Anggota keluarga - Laki-laki dewasa</t>
        </is>
      </c>
      <c r="ACZ21" t="n">
        <v>1</v>
      </c>
      <c r="ADA21" t="n">
        <v>0</v>
      </c>
      <c r="ADB21" t="n">
        <v>0</v>
      </c>
      <c r="ADC21" t="n">
        <v>0</v>
      </c>
      <c r="ADD21" t="inlineStr">
        <is>
          <t>Cukup puas</t>
        </is>
      </c>
      <c r="ADE21" t="inlineStr">
        <is>
          <t>Cukup puas</t>
        </is>
      </c>
      <c r="ADF21" t="inlineStr">
        <is>
          <t>Cukup puas</t>
        </is>
      </c>
      <c r="ADG21" t="inlineStr">
        <is>
          <t>Cukup puas</t>
        </is>
      </c>
      <c r="ADH21" t="inlineStr">
        <is>
          <t>Tidak</t>
        </is>
      </c>
      <c r="ADI21" t="n">
        <v/>
      </c>
      <c r="ADJ21" t="inlineStr">
        <is>
          <t>Cukup puas</t>
        </is>
      </c>
      <c r="ADK21" t="n">
        <v/>
      </c>
      <c r="ADL21" t="n">
        <v/>
      </c>
      <c r="ADM21" t="n">
        <v/>
      </c>
      <c r="ADN21" t="n">
        <v/>
      </c>
      <c r="ADO21" t="n">
        <v/>
      </c>
      <c r="ADP21" t="n">
        <v/>
      </c>
      <c r="ADQ21" t="n">
        <v/>
      </c>
      <c r="ADR21" t="n">
        <v/>
      </c>
      <c r="ADS21" t="n">
        <v/>
      </c>
      <c r="ADT21" t="n">
        <v/>
      </c>
      <c r="ADU21" t="inlineStr">
        <is>
          <t>Menghubungi CPO atau pendamping Lainnya</t>
        </is>
      </c>
      <c r="ADV21" t="n">
        <v>0</v>
      </c>
      <c r="ADW21" t="n">
        <v>0</v>
      </c>
      <c r="ADX21" t="n">
        <v>0</v>
      </c>
      <c r="ADY21" t="n">
        <v>0</v>
      </c>
      <c r="ADZ21" t="n">
        <v>1</v>
      </c>
      <c r="AEA21" t="n">
        <v>0</v>
      </c>
      <c r="AEB21" t="n">
        <v>0</v>
      </c>
      <c r="AEC21" t="n">
        <v>1</v>
      </c>
      <c r="AED21" t="inlineStr">
        <is>
          <t>Panggil tukang</t>
        </is>
      </c>
      <c r="AEE21" t="inlineStr">
        <is>
          <t>Laki-laki dewasa</t>
        </is>
      </c>
      <c r="AEF21" t="n">
        <v/>
      </c>
      <c r="AEG21" t="inlineStr">
        <is>
          <t>Menelepon atau WA langsung</t>
        </is>
      </c>
      <c r="AEH21" t="n">
        <v/>
      </c>
      <c r="AEI21" t="inlineStr">
        <is>
          <t>Perlu dikontrol dan cek setiap tahun ke pengguna</t>
        </is>
      </c>
      <c r="AEJ21" t="inlineStr">
        <is>
          <t>Ya, selalu</t>
        </is>
      </c>
      <c r="AEK21" t="inlineStr">
        <is>
          <t>Lebih mudah mendapatkan energi Lebih aman Dapur lebih bersih dan bebas asap</t>
        </is>
      </c>
      <c r="AEL21" t="n">
        <v>0</v>
      </c>
      <c r="AEM21" t="n">
        <v>1</v>
      </c>
      <c r="AEN21" t="n">
        <v>0</v>
      </c>
      <c r="AEO21" t="n">
        <v>0</v>
      </c>
      <c r="AEP21" t="n">
        <v>1</v>
      </c>
      <c r="AEQ21" t="n">
        <v>0</v>
      </c>
      <c r="AER21" t="n">
        <v>0</v>
      </c>
      <c r="AES21" t="n">
        <v>0</v>
      </c>
      <c r="AET21" t="n">
        <v>1</v>
      </c>
      <c r="AEU21" t="n">
        <v>0</v>
      </c>
      <c r="AEV21" t="n">
        <v>0</v>
      </c>
      <c r="AEW21" t="n">
        <v>0</v>
      </c>
      <c r="AEX21" t="n">
        <v/>
      </c>
      <c r="AEY21" t="inlineStr">
        <is>
          <t>Memasak lebih aman</t>
        </is>
      </c>
      <c r="AEZ21" t="n">
        <v/>
      </c>
      <c r="AFA21" t="inlineStr">
        <is>
          <t>Koperasi</t>
        </is>
      </c>
      <c r="AFB21" t="n">
        <v/>
      </c>
      <c r="AFC21" t="inlineStr">
        <is>
          <t>1771216640349.jpg</t>
        </is>
      </c>
      <c r="AFD21" t="inlineStr">
        <is>
          <t>https://kf.kobotoolbox.org/api/v2/assets/avstPQqLr3Ab3ZdcVTXZ6f/data/675193933/attachments/attNS2N2sF6erWVNg8Hnwzx5/</t>
        </is>
      </c>
      <c r="AFE21" t="inlineStr">
        <is>
          <t>1771216653270.jpg</t>
        </is>
      </c>
      <c r="AFF21" t="inlineStr">
        <is>
          <t>https://kf.kobotoolbox.org/api/v2/assets/avstPQqLr3Ab3ZdcVTXZ6f/data/675193933/attachments/atthjUvEq5UtDKQ6xinHnAUk/</t>
        </is>
      </c>
      <c r="AFG21" t="inlineStr">
        <is>
          <t>Solihin</t>
        </is>
      </c>
      <c r="AFH21" t="n">
        <v/>
      </c>
      <c r="AFI21" t="inlineStr">
        <is>
          <t>* Pembelian kayu bakar lsg 1pickup dgn estimasi berat 700 kg kayu sedang. Dgn harga 350 rb * Perliter minyak tanah waktu itu 5000 rupiah B4a1. Pemakaian 1buntel estimasi 15 kg per HR B5a1. A2 pemakaian kadang 1 buntel 3 HR TDK habis .</t>
        </is>
      </c>
    </row>
    <row r="22">
      <c r="A22" s="93" t="n">
        <v>46067</v>
      </c>
      <c r="B22" s="93" t="n">
        <v>46067</v>
      </c>
      <c r="C22" t="inlineStr">
        <is>
          <t>solihin</t>
        </is>
      </c>
      <c r="D22" t="inlineStr">
        <is>
          <t>kusno</t>
        </is>
      </c>
      <c r="E22" t="n">
        <v>85649323122</v>
      </c>
      <c r="F22" t="inlineStr">
        <is>
          <t>-7.8896367 112.7898333 986.7999877929688 3.64</t>
        </is>
      </c>
      <c r="G22" t="n">
        <v>-7.8896367</v>
      </c>
      <c r="H22" t="n">
        <v>112.7898333</v>
      </c>
      <c r="I22" t="n">
        <v>986.7999878000001</v>
      </c>
      <c r="J22" t="n">
        <v>3.64</v>
      </c>
      <c r="K22" t="n">
        <v>0</v>
      </c>
      <c r="L22" t="inlineStr">
        <is>
          <t>-7.889355 112.7892367 999.2000122070312 2.94</t>
        </is>
      </c>
      <c r="M22" t="n">
        <v>-7.889355</v>
      </c>
      <c r="N22" t="n">
        <v>112.7892367</v>
      </c>
      <c r="O22" t="n">
        <v>999.2000121999999</v>
      </c>
      <c r="P22" t="n">
        <v>2.94</v>
      </c>
      <c r="Q22" t="n">
        <v>0</v>
      </c>
      <c r="R22" t="inlineStr">
        <is>
          <t>Jawa Timur</t>
        </is>
      </c>
      <c r="S22" t="n">
        <v>0</v>
      </c>
      <c r="T22" t="n">
        <v>0</v>
      </c>
      <c r="U22" t="n">
        <v>0</v>
      </c>
      <c r="V22" t="n">
        <v>0</v>
      </c>
      <c r="W22" t="n">
        <v>0</v>
      </c>
      <c r="X22" t="n">
        <v>1</v>
      </c>
      <c r="Y22" t="n">
        <v>0</v>
      </c>
      <c r="Z22" t="n">
        <v>0</v>
      </c>
      <c r="AA22" t="n">
        <v>0</v>
      </c>
      <c r="AB22" t="n">
        <v>0</v>
      </c>
      <c r="AC22" t="inlineStr">
        <is>
          <t>PASURUAN</t>
        </is>
      </c>
      <c r="AD22" t="inlineStr">
        <is>
          <t>TUTUR</t>
        </is>
      </c>
      <c r="AE22" t="inlineStr">
        <is>
          <t>TLOGOSARI</t>
        </is>
      </c>
      <c r="AF22" t="inlineStr">
        <is>
          <t>KPSP SETIA KAWAN</t>
        </is>
      </c>
      <c r="AG22" t="inlineStr">
        <is>
          <t>SKP0926</t>
        </is>
      </c>
      <c r="AH22" t="n">
        <v>6</v>
      </c>
      <c r="AI22" t="inlineStr">
        <is>
          <t>VPA2</t>
        </is>
      </c>
      <c r="AJ22" t="inlineStr">
        <is>
          <t>Tidak aktif</t>
        </is>
      </c>
      <c r="AK22" t="n">
        <v>72</v>
      </c>
      <c r="AL22" t="inlineStr">
        <is>
          <t>Laki-laki</t>
        </is>
      </c>
      <c r="AM22" t="inlineStr">
        <is>
          <t>Sudah menikah</t>
        </is>
      </c>
      <c r="AN22" t="inlineStr">
        <is>
          <t>SD/Sederajat</t>
        </is>
      </c>
      <c r="AO22" t="inlineStr">
        <is>
          <t>Peternak</t>
        </is>
      </c>
      <c r="AP22" t="n">
        <v>0</v>
      </c>
      <c r="AQ22" t="n">
        <v>1</v>
      </c>
      <c r="AR22" t="n">
        <v>0</v>
      </c>
      <c r="AS22" t="n">
        <v>0</v>
      </c>
      <c r="AT22" t="n">
        <v>0</v>
      </c>
      <c r="AU22" t="n">
        <v>0</v>
      </c>
      <c r="AV22" t="n">
        <v>0</v>
      </c>
      <c r="AW22" t="n">
        <v>0</v>
      </c>
      <c r="AX22" t="n">
        <v/>
      </c>
      <c r="AY22" t="inlineStr">
        <is>
          <t>Tidak ada</t>
        </is>
      </c>
      <c r="AZ22" t="n">
        <v>0</v>
      </c>
      <c r="BA22" t="n">
        <v>0</v>
      </c>
      <c r="BB22" t="n">
        <v>0</v>
      </c>
      <c r="BC22" t="n">
        <v>0</v>
      </c>
      <c r="BD22" t="n">
        <v>0</v>
      </c>
      <c r="BE22" t="n">
        <v>0</v>
      </c>
      <c r="BF22" t="n">
        <v>0</v>
      </c>
      <c r="BG22" t="n">
        <v>1</v>
      </c>
      <c r="BH22" t="n">
        <v/>
      </c>
      <c r="BI22" t="inlineStr">
        <is>
          <t>&lt;Rp1.500.000</t>
        </is>
      </c>
      <c r="BJ22" t="n">
        <v>1</v>
      </c>
      <c r="BK22" t="n">
        <v>2</v>
      </c>
      <c r="BL22" t="n">
        <v>2</v>
      </c>
      <c r="BM22" t="n">
        <v>0</v>
      </c>
      <c r="BN22" t="inlineStr">
        <is>
          <t>Milik sendiri</t>
        </is>
      </c>
      <c r="BO22" t="inlineStr">
        <is>
          <t>Permanen (dinding bata dan semen)</t>
        </is>
      </c>
      <c r="BP22" t="n">
        <v>1</v>
      </c>
      <c r="BQ22" t="n">
        <v>0</v>
      </c>
      <c r="BR22" t="n">
        <v>0</v>
      </c>
      <c r="BS22" t="n">
        <v>0</v>
      </c>
      <c r="BT22" t="n">
        <v>0</v>
      </c>
      <c r="BU22" t="n">
        <v/>
      </c>
      <c r="BV22" t="inlineStr">
        <is>
          <t>Keramik/ubin</t>
        </is>
      </c>
      <c r="BW22" t="n">
        <v>0</v>
      </c>
      <c r="BX22" t="n">
        <v>0</v>
      </c>
      <c r="BY22" t="n">
        <v>1</v>
      </c>
      <c r="BZ22" t="n">
        <v>0</v>
      </c>
      <c r="CA22" t="n">
        <v>0</v>
      </c>
      <c r="CB22" t="n">
        <v/>
      </c>
      <c r="CC22" t="inlineStr">
        <is>
          <t>Genting</t>
        </is>
      </c>
      <c r="CD22" t="n">
        <v>0</v>
      </c>
      <c r="CE22" t="n">
        <v>0</v>
      </c>
      <c r="CF22" t="n">
        <v>0</v>
      </c>
      <c r="CG22" t="n">
        <v>0</v>
      </c>
      <c r="CH22" t="n">
        <v>0</v>
      </c>
      <c r="CI22" t="n">
        <v>1</v>
      </c>
      <c r="CJ22" t="n">
        <v>0</v>
      </c>
      <c r="CK22" t="n">
        <v/>
      </c>
      <c r="CL22" t="inlineStr">
        <is>
          <t>Ya</t>
        </is>
      </c>
      <c r="CM22" t="n">
        <v>2020</v>
      </c>
      <c r="CN22" t="inlineStr">
        <is>
          <t>Fixed-Dome (Kubah Tetap)</t>
        </is>
      </c>
      <c r="CO22" t="inlineStr">
        <is>
          <t>8 m³ (6-7 ekor sapi, ±6,5 jam memasak/hari, ±65 kg slurry/hari)</t>
        </is>
      </c>
      <c r="CP22" t="inlineStr">
        <is>
          <t>Anggota keluarga - laki-laki Anggota keluarga - perempuan dewasa</t>
        </is>
      </c>
      <c r="CQ22" t="n">
        <v>0</v>
      </c>
      <c r="CR22" t="n">
        <v>0</v>
      </c>
      <c r="CS22" t="n">
        <v>0</v>
      </c>
      <c r="CT22" t="n">
        <v>0</v>
      </c>
      <c r="CU22" t="n">
        <v>1</v>
      </c>
      <c r="CV22" t="n">
        <v>1</v>
      </c>
      <c r="CW22" t="n">
        <v>0</v>
      </c>
      <c r="CX22" t="n">
        <v>0</v>
      </c>
      <c r="CY22" t="inlineStr">
        <is>
          <t>Anggota keluarga - laki-laki Anggota keluarga - perempuan dewasa</t>
        </is>
      </c>
      <c r="CZ22" t="n">
        <v>1</v>
      </c>
      <c r="DA22" t="n">
        <v>1</v>
      </c>
      <c r="DB22" t="n">
        <v>0</v>
      </c>
      <c r="DC22" t="n">
        <v/>
      </c>
      <c r="DD22" t="inlineStr">
        <is>
          <t>CPO atau pendamping Anggota keluarga - laki-laki</t>
        </is>
      </c>
      <c r="DE22" t="n">
        <v>1</v>
      </c>
      <c r="DF22" t="n">
        <v>0</v>
      </c>
      <c r="DG22" t="n">
        <v>1</v>
      </c>
      <c r="DH22" t="n">
        <v>0</v>
      </c>
      <c r="DI22" t="n">
        <v/>
      </c>
      <c r="DJ22" t="inlineStr">
        <is>
          <t>CPO atau pendamping</t>
        </is>
      </c>
      <c r="DK22" t="n">
        <v>0</v>
      </c>
      <c r="DL22" t="n">
        <v>0</v>
      </c>
      <c r="DM22" t="n">
        <v>1</v>
      </c>
      <c r="DN22" t="n">
        <v>0</v>
      </c>
      <c r="DO22" t="n">
        <v/>
      </c>
      <c r="DP22" t="inlineStr">
        <is>
          <t>Tidak berfungsi sama sekali</t>
        </is>
      </c>
      <c r="DQ22" t="inlineStr">
        <is>
          <t>&gt;1 tahun yang lalu</t>
        </is>
      </c>
      <c r="DR22" t="inlineStr">
        <is>
          <t>Perpindahan tempat tinggal</t>
        </is>
      </c>
      <c r="DS22" t="n">
        <v/>
      </c>
      <c r="DT22" t="n">
        <v/>
      </c>
      <c r="DU22" t="n">
        <v/>
      </c>
      <c r="DV22" t="n">
        <v/>
      </c>
      <c r="DW22" t="n">
        <v/>
      </c>
      <c r="DX22" t="n">
        <v/>
      </c>
      <c r="DY22" t="n">
        <v/>
      </c>
      <c r="DZ22" t="n">
        <v/>
      </c>
      <c r="EA22" t="n">
        <v/>
      </c>
      <c r="EB22" t="n">
        <v/>
      </c>
      <c r="EC22" t="n">
        <v/>
      </c>
      <c r="ED22" t="n">
        <v/>
      </c>
      <c r="EE22" t="n">
        <v/>
      </c>
      <c r="EF22" t="n">
        <v/>
      </c>
      <c r="EG22" t="n">
        <v/>
      </c>
      <c r="EH22" t="n">
        <v/>
      </c>
      <c r="EI22" t="inlineStr">
        <is>
          <t>Tidak ada masalah</t>
        </is>
      </c>
      <c r="EJ22" t="n">
        <v>0</v>
      </c>
      <c r="EK22" t="n">
        <v>0</v>
      </c>
      <c r="EL22" t="n">
        <v>0</v>
      </c>
      <c r="EM22" t="n">
        <v>1</v>
      </c>
      <c r="EN22" t="n">
        <v>0</v>
      </c>
      <c r="EO22" t="n">
        <v/>
      </c>
      <c r="EP22" t="inlineStr">
        <is>
          <t>Ya, cukup jelas dan mudah diikuti</t>
        </is>
      </c>
      <c r="EQ22" t="inlineStr">
        <is>
          <t>Bukan pelatihan</t>
        </is>
      </c>
      <c r="ER22" t="inlineStr">
        <is>
          <t>CPO atau pendamping</t>
        </is>
      </c>
      <c r="ES22" t="n">
        <v>1</v>
      </c>
      <c r="ET22" t="n">
        <v>0</v>
      </c>
      <c r="EU22" t="n">
        <v>0</v>
      </c>
      <c r="EV22" t="n">
        <v>0</v>
      </c>
      <c r="EW22" t="n">
        <v/>
      </c>
      <c r="EX22" t="inlineStr">
        <is>
          <t>Anggota keluarga - Laki-laki</t>
        </is>
      </c>
      <c r="EY22" t="n">
        <v>1</v>
      </c>
      <c r="EZ22" t="n">
        <v>0</v>
      </c>
      <c r="FA22" t="n">
        <v>0</v>
      </c>
      <c r="FB22" t="n">
        <v/>
      </c>
      <c r="FC22" t="inlineStr">
        <is>
          <t>Setiap hari</t>
        </is>
      </c>
      <c r="FD22" t="n">
        <v/>
      </c>
      <c r="FE22" t="inlineStr">
        <is>
          <t>Mengetahui</t>
        </is>
      </c>
      <c r="FF22" t="inlineStr">
        <is>
          <t>Tidak pernah</t>
        </is>
      </c>
      <c r="FG22" t="inlineStr">
        <is>
          <t>Mengetahui</t>
        </is>
      </c>
      <c r="FH22" t="inlineStr">
        <is>
          <t>Sering (setiap minggu)</t>
        </is>
      </c>
      <c r="FI22" t="inlineStr">
        <is>
          <t>Tidak mengetahui</t>
        </is>
      </c>
      <c r="FJ22" t="inlineStr">
        <is>
          <t>Tidak pernah</t>
        </is>
      </c>
      <c r="FK22" t="inlineStr">
        <is>
          <t>Tidak mengetahui</t>
        </is>
      </c>
      <c r="FL22" t="inlineStr">
        <is>
          <t>Tidak pernah</t>
        </is>
      </c>
      <c r="FM22" t="inlineStr">
        <is>
          <t>Mengetahui</t>
        </is>
      </c>
      <c r="FN22" t="inlineStr">
        <is>
          <t>Selalu (setiap hari)</t>
        </is>
      </c>
      <c r="FO22" t="inlineStr">
        <is>
          <t>Mengetahui</t>
        </is>
      </c>
      <c r="FP22" t="inlineStr">
        <is>
          <t>Sering (setiap minggu)</t>
        </is>
      </c>
      <c r="FQ22" t="inlineStr">
        <is>
          <t>Mengetahui</t>
        </is>
      </c>
      <c r="FR22" t="inlineStr">
        <is>
          <t>Ya</t>
        </is>
      </c>
      <c r="FS22" t="inlineStr">
        <is>
          <t>Mengetahui</t>
        </is>
      </c>
      <c r="FT22" t="inlineStr">
        <is>
          <t>Ya, selalu</t>
        </is>
      </c>
      <c r="FU22" t="inlineStr">
        <is>
          <t>Laki-laki dewasa</t>
        </is>
      </c>
      <c r="FV22" t="n">
        <v>1</v>
      </c>
      <c r="FW22" t="n">
        <v>0</v>
      </c>
      <c r="FX22" t="n">
        <v>0</v>
      </c>
      <c r="FY22" t="n">
        <v>0</v>
      </c>
      <c r="FZ22" t="inlineStr">
        <is>
          <t>Memahami</t>
        </is>
      </c>
      <c r="GA22" t="inlineStr">
        <is>
          <t>CPO</t>
        </is>
      </c>
      <c r="GB22" t="n">
        <v>1</v>
      </c>
      <c r="GC22" t="n">
        <v>0</v>
      </c>
      <c r="GD22" t="n">
        <v>0</v>
      </c>
      <c r="GE22" t="n">
        <v>0</v>
      </c>
      <c r="GF22" t="n">
        <v/>
      </c>
      <c r="GG22" t="inlineStr">
        <is>
          <t>Sering</t>
        </is>
      </c>
      <c r="GH22" t="inlineStr">
        <is>
          <t>Ya</t>
        </is>
      </c>
      <c r="GI22" t="inlineStr">
        <is>
          <t>Tetangga</t>
        </is>
      </c>
      <c r="GJ22" t="n">
        <v>1</v>
      </c>
      <c r="GK22" t="n">
        <v>0</v>
      </c>
      <c r="GL22" t="n">
        <v>0</v>
      </c>
      <c r="GM22" t="n">
        <v>0</v>
      </c>
      <c r="GN22" t="n">
        <v/>
      </c>
      <c r="GO22" t="n">
        <v>10</v>
      </c>
      <c r="GP22" t="inlineStr">
        <is>
          <t>Penuh (100%)</t>
        </is>
      </c>
      <c r="GQ22" t="inlineStr">
        <is>
          <t>Kayu bakar LPG</t>
        </is>
      </c>
      <c r="GR22" t="n">
        <v>1</v>
      </c>
      <c r="GS22" t="n">
        <v>1</v>
      </c>
      <c r="GT22" t="n">
        <v>0</v>
      </c>
      <c r="GU22" t="n">
        <v>0</v>
      </c>
      <c r="GV22" t="n">
        <v>0</v>
      </c>
      <c r="GW22" t="n">
        <v>0</v>
      </c>
      <c r="GX22" t="n">
        <v>0</v>
      </c>
      <c r="GY22" t="n">
        <v/>
      </c>
      <c r="GZ22" t="inlineStr">
        <is>
          <t>Ya</t>
        </is>
      </c>
      <c r="HA22" t="n">
        <v/>
      </c>
      <c r="HB22" t="n">
        <v/>
      </c>
      <c r="HC22" t="n">
        <v/>
      </c>
      <c r="HD22" t="n">
        <v/>
      </c>
      <c r="HE22" t="n">
        <v/>
      </c>
      <c r="HF22" t="n">
        <v/>
      </c>
      <c r="HG22" t="n">
        <v/>
      </c>
      <c r="HH22" t="n">
        <v/>
      </c>
      <c r="HI22" t="n">
        <v/>
      </c>
      <c r="HJ22" t="n">
        <v/>
      </c>
      <c r="HK22" t="n">
        <v/>
      </c>
      <c r="HL22" t="n">
        <v/>
      </c>
      <c r="HM22" t="n">
        <v/>
      </c>
      <c r="HN22" t="n">
        <v/>
      </c>
      <c r="HO22" t="n">
        <v/>
      </c>
      <c r="HP22" t="n">
        <v/>
      </c>
      <c r="HQ22" t="n">
        <v/>
      </c>
      <c r="HR22" t="n">
        <v/>
      </c>
      <c r="HS22" t="n">
        <v/>
      </c>
      <c r="HT22" t="n">
        <v/>
      </c>
      <c r="HU22" t="n">
        <v/>
      </c>
      <c r="HV22" t="n">
        <v/>
      </c>
      <c r="HW22" t="n">
        <v/>
      </c>
      <c r="HX22" t="n">
        <v/>
      </c>
      <c r="HY22" t="n">
        <v>450</v>
      </c>
      <c r="HZ22" t="n">
        <v>75000</v>
      </c>
      <c r="IA22" t="n">
        <v>3</v>
      </c>
      <c r="IB22" t="n">
        <v>6000</v>
      </c>
      <c r="IC22" t="n">
        <v/>
      </c>
      <c r="ID22" t="n">
        <v/>
      </c>
      <c r="IE22" t="n">
        <v/>
      </c>
      <c r="IF22" t="n">
        <v/>
      </c>
      <c r="IG22" t="n">
        <v/>
      </c>
      <c r="IH22" t="n">
        <v/>
      </c>
      <c r="II22" t="n">
        <v/>
      </c>
      <c r="IJ22" t="n">
        <v/>
      </c>
      <c r="IK22" t="inlineStr">
        <is>
          <t>30-50 kg</t>
        </is>
      </c>
      <c r="IL22" t="inlineStr">
        <is>
          <t>1-3 jam</t>
        </is>
      </c>
      <c r="IM22" t="inlineStr">
        <is>
          <t>Ya</t>
        </is>
      </c>
      <c r="IN22" t="inlineStr">
        <is>
          <t>Tidak</t>
        </is>
      </c>
      <c r="IO22" t="inlineStr">
        <is>
          <t>Tidak ada perubahan</t>
        </is>
      </c>
      <c r="IP22" t="n">
        <v/>
      </c>
      <c r="IQ22" t="inlineStr">
        <is>
          <t>Tidak pernah</t>
        </is>
      </c>
      <c r="IR22" t="n">
        <v/>
      </c>
      <c r="IS22" t="n">
        <v/>
      </c>
      <c r="IT22" t="n">
        <v/>
      </c>
      <c r="IU22" t="n">
        <v/>
      </c>
      <c r="IV22" t="n">
        <v/>
      </c>
      <c r="IW22" t="n">
        <v/>
      </c>
      <c r="IX22" t="n">
        <v/>
      </c>
      <c r="IY22" t="n">
        <v/>
      </c>
      <c r="IZ22" t="inlineStr">
        <is>
          <t>Tidak pernah</t>
        </is>
      </c>
      <c r="JA22" t="n">
        <v/>
      </c>
      <c r="JB22" t="n">
        <v/>
      </c>
      <c r="JC22" t="n">
        <v/>
      </c>
      <c r="JD22" t="n">
        <v/>
      </c>
      <c r="JE22" t="n">
        <v/>
      </c>
      <c r="JF22" t="n">
        <v/>
      </c>
      <c r="JG22" t="n">
        <v/>
      </c>
      <c r="JH22" t="n">
        <v/>
      </c>
      <c r="JI22" t="inlineStr">
        <is>
          <t>Tidak pernah</t>
        </is>
      </c>
      <c r="JJ22" t="n">
        <v/>
      </c>
      <c r="JK22" t="n">
        <v/>
      </c>
      <c r="JL22" t="n">
        <v/>
      </c>
      <c r="JM22" t="n">
        <v/>
      </c>
      <c r="JN22" t="n">
        <v/>
      </c>
      <c r="JO22" t="n">
        <v/>
      </c>
      <c r="JP22" t="n">
        <v/>
      </c>
      <c r="JQ22" t="n">
        <v/>
      </c>
      <c r="JR22" t="inlineStr">
        <is>
          <t>Tidak pernah</t>
        </is>
      </c>
      <c r="JS22" t="n">
        <v/>
      </c>
      <c r="JT22" t="n">
        <v/>
      </c>
      <c r="JU22" t="n">
        <v/>
      </c>
      <c r="JV22" t="n">
        <v/>
      </c>
      <c r="JW22" t="n">
        <v/>
      </c>
      <c r="JX22" t="n">
        <v/>
      </c>
      <c r="JY22" t="n">
        <v/>
      </c>
      <c r="JZ22" t="n">
        <v/>
      </c>
      <c r="KA22" t="inlineStr">
        <is>
          <t>Tidak pernah</t>
        </is>
      </c>
      <c r="KB22" t="n">
        <v/>
      </c>
      <c r="KC22" t="n">
        <v/>
      </c>
      <c r="KD22" t="n">
        <v/>
      </c>
      <c r="KE22" t="n">
        <v/>
      </c>
      <c r="KF22" t="n">
        <v/>
      </c>
      <c r="KG22" t="n">
        <v/>
      </c>
      <c r="KH22" t="n">
        <v/>
      </c>
      <c r="KI22" t="n">
        <v/>
      </c>
      <c r="KJ22" t="inlineStr">
        <is>
          <t>Tidak pernah</t>
        </is>
      </c>
      <c r="KK22" t="n">
        <v/>
      </c>
      <c r="KL22" t="n">
        <v/>
      </c>
      <c r="KM22" t="n">
        <v/>
      </c>
      <c r="KN22" t="n">
        <v/>
      </c>
      <c r="KO22" t="n">
        <v/>
      </c>
      <c r="KP22" t="n">
        <v/>
      </c>
      <c r="KQ22" t="n">
        <v/>
      </c>
      <c r="KR22" t="n">
        <v/>
      </c>
      <c r="KS22" t="inlineStr">
        <is>
          <t>Tidak ada perubahan</t>
        </is>
      </c>
      <c r="KT22" t="inlineStr">
        <is>
          <t>0-1 kali</t>
        </is>
      </c>
      <c r="KU22" t="inlineStr">
        <is>
          <t>0-1 kali</t>
        </is>
      </c>
      <c r="KV22" t="inlineStr">
        <is>
          <t>Tidak ada</t>
        </is>
      </c>
      <c r="KW22" t="n">
        <v>0</v>
      </c>
      <c r="KX22" t="n">
        <v>0</v>
      </c>
      <c r="KY22" t="n">
        <v>0</v>
      </c>
      <c r="KZ22" t="n">
        <v>1</v>
      </c>
      <c r="LA22" t="inlineStr">
        <is>
          <t>Tidak ada perubahan</t>
        </is>
      </c>
      <c r="LB22" t="inlineStr">
        <is>
          <t>Cukup membaik</t>
        </is>
      </c>
      <c r="LC22" t="n">
        <v>0</v>
      </c>
      <c r="LD22" t="n">
        <v>0</v>
      </c>
      <c r="LE22" t="n">
        <v>0</v>
      </c>
      <c r="LF22" t="n">
        <v>0</v>
      </c>
      <c r="LG22" t="inlineStr">
        <is>
          <t>Tidak</t>
        </is>
      </c>
      <c r="LH22" t="n">
        <v/>
      </c>
      <c r="LI22" t="n">
        <v>0</v>
      </c>
      <c r="LJ22" t="inlineStr">
        <is>
          <t>Pendidikan anggota keluarga</t>
        </is>
      </c>
      <c r="LK22" t="n">
        <v>0</v>
      </c>
      <c r="LL22" t="n">
        <v>0</v>
      </c>
      <c r="LM22" t="n">
        <v>0</v>
      </c>
      <c r="LN22" t="n">
        <v>0</v>
      </c>
      <c r="LO22" t="n">
        <v>0</v>
      </c>
      <c r="LP22" t="n">
        <v>1</v>
      </c>
      <c r="LQ22" t="n">
        <v>0</v>
      </c>
      <c r="LR22" t="n">
        <v/>
      </c>
      <c r="LS22" t="n">
        <v>10</v>
      </c>
      <c r="LT22" t="n">
        <v>0</v>
      </c>
      <c r="LU22" t="n">
        <v>0</v>
      </c>
      <c r="LV22" t="n">
        <v>5</v>
      </c>
      <c r="LW22" t="n">
        <v>0</v>
      </c>
      <c r="LX22" t="n">
        <v>0</v>
      </c>
      <c r="LY22" t="n">
        <v>10</v>
      </c>
      <c r="LZ22" t="n">
        <v>0</v>
      </c>
      <c r="MA22" t="n">
        <v>0</v>
      </c>
      <c r="MB22" t="inlineStr">
        <is>
          <t>Ya</t>
        </is>
      </c>
      <c r="MC22" t="n">
        <v>180</v>
      </c>
      <c r="MD22" t="n">
        <v>60</v>
      </c>
      <c r="ME22" t="n">
        <v>0</v>
      </c>
      <c r="MF22" t="n">
        <v>0</v>
      </c>
      <c r="MG22" t="n">
        <v>0</v>
      </c>
      <c r="MH22" t="n">
        <v>0</v>
      </c>
      <c r="MI22" t="inlineStr">
        <is>
          <t>Istirahat Aktivitas sosial diluar rumah (misalnya, berkumpul dengan tetangga, mengikuti kegiatan PKK, dsb)</t>
        </is>
      </c>
      <c r="MJ22" t="n">
        <v>0</v>
      </c>
      <c r="MK22" t="n">
        <v>1</v>
      </c>
      <c r="ML22" t="n">
        <v>1</v>
      </c>
      <c r="MM22" t="n">
        <v>0</v>
      </c>
      <c r="MN22" t="n">
        <v>0</v>
      </c>
      <c r="MO22" t="n">
        <v>0</v>
      </c>
      <c r="MP22" t="n">
        <v/>
      </c>
      <c r="MQ22" t="n">
        <v/>
      </c>
      <c r="MR22" t="inlineStr">
        <is>
          <t>Sudah capai dengan ternak dan ingin lebih banyak melakukan aktivitas sosial</t>
        </is>
      </c>
      <c r="MS22" t="inlineStr">
        <is>
          <t>Tahlil, Diba'an, Jama'ah</t>
        </is>
      </c>
      <c r="MT22" t="n">
        <v/>
      </c>
      <c r="MU22" t="inlineStr">
        <is>
          <t>Tidak</t>
        </is>
      </c>
      <c r="MV22" t="n">
        <v/>
      </c>
      <c r="MW22" t="n">
        <v/>
      </c>
      <c r="MX22" t="n">
        <v/>
      </c>
      <c r="MY22" t="n">
        <v/>
      </c>
      <c r="MZ22" t="n">
        <v/>
      </c>
      <c r="NA22" t="n">
        <v/>
      </c>
      <c r="NB22" t="n">
        <v/>
      </c>
      <c r="NC22" t="n">
        <v/>
      </c>
      <c r="ND22" t="n">
        <v/>
      </c>
      <c r="NE22" t="n">
        <v/>
      </c>
      <c r="NF22" t="n">
        <v/>
      </c>
      <c r="NG22" t="n">
        <v/>
      </c>
      <c r="NH22" t="n">
        <v/>
      </c>
      <c r="NI22" t="n">
        <v/>
      </c>
      <c r="NJ22" t="n">
        <v/>
      </c>
      <c r="NK22" t="n">
        <v/>
      </c>
      <c r="NL22" t="inlineStr">
        <is>
          <t>Tidak</t>
        </is>
      </c>
      <c r="NM22" t="inlineStr">
        <is>
          <t>Kombinasi kredit/pinjaman dan dana hibah</t>
        </is>
      </c>
      <c r="NN22" t="inlineStr">
        <is>
          <t>5.000.001-7.000.000</t>
        </is>
      </c>
      <c r="NO22" t="inlineStr">
        <is>
          <t>Yayasan Rumah Energi atau BIRU</t>
        </is>
      </c>
      <c r="NP22" t="n">
        <v/>
      </c>
      <c r="NQ22" t="inlineStr">
        <is>
          <t>Koperasi</t>
        </is>
      </c>
      <c r="NR22" t="n">
        <v/>
      </c>
      <c r="NS22" t="n">
        <v>24</v>
      </c>
      <c r="NT22" t="inlineStr">
        <is>
          <t>Lainnya</t>
        </is>
      </c>
      <c r="NU22" t="inlineStr">
        <is>
          <t>Ketua kelompok ternak</t>
        </is>
      </c>
      <c r="NV22" t="n">
        <v/>
      </c>
      <c r="NW22" t="n">
        <v/>
      </c>
      <c r="NX22" t="inlineStr">
        <is>
          <t>Sedikit meningkat</t>
        </is>
      </c>
      <c r="NY22" t="n">
        <v>180</v>
      </c>
      <c r="NZ22" t="n">
        <v>0</v>
      </c>
      <c r="OA22" t="n">
        <v>0</v>
      </c>
      <c r="OB22" t="n">
        <v>0</v>
      </c>
      <c r="OC22" t="n">
        <v>25</v>
      </c>
      <c r="OD22" t="n">
        <v>0</v>
      </c>
      <c r="OE22" t="inlineStr">
        <is>
          <t>Tidak ada perubahan</t>
        </is>
      </c>
      <c r="OF22" t="inlineStr">
        <is>
          <t>Lebih baik (beda waktu memasak 5-30 menit, ATAU tidak lagi ada rasa/bau makanan yang berubah, ATAU alasan lainnya)</t>
        </is>
      </c>
      <c r="OG22" t="inlineStr">
        <is>
          <t>Ya</t>
        </is>
      </c>
      <c r="OH22" t="n">
        <v>0</v>
      </c>
      <c r="OI22" t="n">
        <v>2</v>
      </c>
      <c r="OJ22" t="n">
        <v>0</v>
      </c>
      <c r="OK22" t="n">
        <v>0</v>
      </c>
      <c r="OL22" t="n">
        <v>0</v>
      </c>
      <c r="OM22" t="n">
        <v>0</v>
      </c>
      <c r="ON22" t="n">
        <v>0</v>
      </c>
      <c r="OO22" t="n">
        <v>0</v>
      </c>
      <c r="OP22" t="inlineStr">
        <is>
          <t>Sapi perah</t>
        </is>
      </c>
      <c r="OQ22" t="n">
        <v>0</v>
      </c>
      <c r="OR22" t="n">
        <v>1</v>
      </c>
      <c r="OS22" t="n">
        <v>0</v>
      </c>
      <c r="OT22" t="n">
        <v>0</v>
      </c>
      <c r="OU22" t="n">
        <v>0</v>
      </c>
      <c r="OV22" t="n">
        <v>0</v>
      </c>
      <c r="OW22" t="n">
        <v>0</v>
      </c>
      <c r="OX22" t="n">
        <v>0</v>
      </c>
      <c r="OY22" t="n">
        <v>0</v>
      </c>
      <c r="OZ22" t="inlineStr">
        <is>
          <t>Sapi perah</t>
        </is>
      </c>
      <c r="PA22" t="n">
        <v>0</v>
      </c>
      <c r="PB22" t="n">
        <v>1</v>
      </c>
      <c r="PC22" t="n">
        <v>0</v>
      </c>
      <c r="PD22" t="n">
        <v>0</v>
      </c>
      <c r="PE22" t="n">
        <v>0</v>
      </c>
      <c r="PF22" t="n">
        <v>0</v>
      </c>
      <c r="PG22" t="n">
        <v>0</v>
      </c>
      <c r="PH22" t="n">
        <v>0</v>
      </c>
      <c r="PI22" t="n">
        <v>0</v>
      </c>
      <c r="PJ22" t="inlineStr">
        <is>
          <t>Sapi perah</t>
        </is>
      </c>
      <c r="PK22" t="n">
        <v>0</v>
      </c>
      <c r="PL22" t="n">
        <v>1</v>
      </c>
      <c r="PM22" t="n">
        <v>0</v>
      </c>
      <c r="PN22" t="n">
        <v>0</v>
      </c>
      <c r="PO22" t="n">
        <v>0</v>
      </c>
      <c r="PP22" t="n">
        <v>0</v>
      </c>
      <c r="PQ22" t="n">
        <v>0</v>
      </c>
      <c r="PR22" t="n">
        <v>0</v>
      </c>
      <c r="PS22" t="n">
        <v>0</v>
      </c>
      <c r="PT22" t="n">
        <v/>
      </c>
      <c r="PU22" t="n">
        <v/>
      </c>
      <c r="PV22" t="n">
        <v/>
      </c>
      <c r="PW22" t="n">
        <v/>
      </c>
      <c r="PX22" t="n">
        <v/>
      </c>
      <c r="PY22" t="n">
        <v/>
      </c>
      <c r="PZ22" t="n">
        <v/>
      </c>
      <c r="QA22" t="n">
        <v/>
      </c>
      <c r="QB22" t="n">
        <v/>
      </c>
      <c r="QC22" t="n">
        <v/>
      </c>
      <c r="QD22" t="n">
        <v/>
      </c>
      <c r="QE22" t="inlineStr">
        <is>
          <t>4-Lainnya</t>
        </is>
      </c>
      <c r="QF22" t="n">
        <v>0</v>
      </c>
      <c r="QG22" t="n">
        <v>0</v>
      </c>
      <c r="QH22" t="n">
        <v>0</v>
      </c>
      <c r="QI22" t="n">
        <v>0</v>
      </c>
      <c r="QJ22" t="n">
        <v>0</v>
      </c>
      <c r="QK22" t="n">
        <v>0</v>
      </c>
      <c r="QL22" t="n">
        <v>0</v>
      </c>
      <c r="QM22" t="n">
        <v>0</v>
      </c>
      <c r="QN22" t="n">
        <v>1</v>
      </c>
      <c r="QO22" t="inlineStr">
        <is>
          <t>Dibawa ke lahan untuk pupuk rumput</t>
        </is>
      </c>
      <c r="QP22" t="n">
        <v/>
      </c>
      <c r="QQ22" t="n">
        <v/>
      </c>
      <c r="QR22" t="n">
        <v/>
      </c>
      <c r="QS22" t="n">
        <v/>
      </c>
      <c r="QT22" t="n">
        <v/>
      </c>
      <c r="QU22" t="n">
        <v/>
      </c>
      <c r="QV22" t="n">
        <v/>
      </c>
      <c r="QW22" t="n">
        <v/>
      </c>
      <c r="QX22" t="n">
        <v/>
      </c>
      <c r="QY22" t="n">
        <v/>
      </c>
      <c r="QZ22" t="n">
        <v/>
      </c>
      <c r="RA22" t="n">
        <v/>
      </c>
      <c r="RB22" t="n">
        <v/>
      </c>
      <c r="RC22" t="n">
        <v/>
      </c>
      <c r="RD22" t="n">
        <v/>
      </c>
      <c r="RE22" t="n">
        <v/>
      </c>
      <c r="RF22" t="n">
        <v/>
      </c>
      <c r="RG22" t="n">
        <v/>
      </c>
      <c r="RH22" t="n">
        <v/>
      </c>
      <c r="RI22" t="n">
        <v/>
      </c>
      <c r="RJ22" t="n">
        <v/>
      </c>
      <c r="RK22" t="n">
        <v/>
      </c>
      <c r="RL22" t="n">
        <v/>
      </c>
      <c r="RM22" t="n">
        <v/>
      </c>
      <c r="RN22" t="n">
        <v/>
      </c>
      <c r="RO22" t="n">
        <v/>
      </c>
      <c r="RP22" t="n">
        <v/>
      </c>
      <c r="RQ22" t="n">
        <v/>
      </c>
      <c r="RR22" t="n">
        <v/>
      </c>
      <c r="RS22" t="n">
        <v/>
      </c>
      <c r="RT22" t="n">
        <v/>
      </c>
      <c r="RU22" t="n">
        <v/>
      </c>
      <c r="RV22" t="n">
        <v/>
      </c>
      <c r="RW22" t="n">
        <v/>
      </c>
      <c r="RX22" t="n">
        <v/>
      </c>
      <c r="RY22" t="n">
        <v/>
      </c>
      <c r="RZ22" t="n">
        <v/>
      </c>
      <c r="SA22" t="n">
        <v/>
      </c>
      <c r="SB22" t="n">
        <v/>
      </c>
      <c r="SC22" t="n">
        <v/>
      </c>
      <c r="SD22" t="n">
        <v/>
      </c>
      <c r="SE22" t="n">
        <v/>
      </c>
      <c r="SF22" t="n">
        <v/>
      </c>
      <c r="SG22" t="n">
        <v/>
      </c>
      <c r="SH22" t="n">
        <v/>
      </c>
      <c r="SI22" t="n">
        <v/>
      </c>
      <c r="SJ22" t="n">
        <v/>
      </c>
      <c r="SK22" t="n">
        <v/>
      </c>
      <c r="SL22" t="n">
        <v/>
      </c>
      <c r="SM22" t="n">
        <v/>
      </c>
      <c r="SN22" t="n">
        <v/>
      </c>
      <c r="SO22" t="n">
        <v/>
      </c>
      <c r="SP22" t="n">
        <v/>
      </c>
      <c r="SQ22" t="n">
        <v/>
      </c>
      <c r="SR22" t="n">
        <v/>
      </c>
      <c r="SS22" t="n">
        <v/>
      </c>
      <c r="ST22" t="n">
        <v/>
      </c>
      <c r="SU22" t="n">
        <v/>
      </c>
      <c r="SV22" t="n">
        <v/>
      </c>
      <c r="SW22" t="n">
        <v/>
      </c>
      <c r="SX22" t="n">
        <v/>
      </c>
      <c r="SY22" t="n">
        <v/>
      </c>
      <c r="SZ22" t="n">
        <v>3</v>
      </c>
      <c r="TA22" t="n">
        <v/>
      </c>
      <c r="TB22" t="n">
        <v/>
      </c>
      <c r="TC22" t="n">
        <v/>
      </c>
      <c r="TD22" t="n">
        <v/>
      </c>
      <c r="TE22" t="n">
        <v/>
      </c>
      <c r="TF22" t="n">
        <v/>
      </c>
      <c r="TG22" t="n">
        <v/>
      </c>
      <c r="TH22" t="n">
        <v/>
      </c>
      <c r="TI22" t="n">
        <v/>
      </c>
      <c r="TJ22" t="n">
        <v/>
      </c>
      <c r="TK22" t="n">
        <v/>
      </c>
      <c r="TL22" t="n">
        <v/>
      </c>
      <c r="TM22" t="n">
        <v/>
      </c>
      <c r="TN22" t="n">
        <v/>
      </c>
      <c r="TO22" t="n">
        <v/>
      </c>
      <c r="TP22" t="n">
        <v/>
      </c>
      <c r="TQ22" t="n">
        <v/>
      </c>
      <c r="TR22" t="n">
        <v/>
      </c>
      <c r="TS22" t="n">
        <v/>
      </c>
      <c r="TT22" t="n">
        <v/>
      </c>
      <c r="TU22" t="n">
        <v/>
      </c>
      <c r="TV22" t="n">
        <v/>
      </c>
      <c r="TW22" t="n">
        <v/>
      </c>
      <c r="TX22" t="n">
        <v/>
      </c>
      <c r="TY22" t="n">
        <v/>
      </c>
      <c r="TZ22" t="n">
        <v/>
      </c>
      <c r="UA22" t="n">
        <v/>
      </c>
      <c r="UB22" t="n">
        <v/>
      </c>
      <c r="UC22" t="n">
        <v/>
      </c>
      <c r="UD22" t="n">
        <v/>
      </c>
      <c r="UE22" t="n">
        <v/>
      </c>
      <c r="UF22" t="n">
        <v/>
      </c>
      <c r="UG22" t="n">
        <v/>
      </c>
      <c r="UH22" t="n">
        <v/>
      </c>
      <c r="UI22" t="n">
        <v/>
      </c>
      <c r="UJ22" t="n">
        <v/>
      </c>
      <c r="UK22" t="n">
        <v/>
      </c>
      <c r="UL22" t="n">
        <v/>
      </c>
      <c r="UM22" t="n">
        <v/>
      </c>
      <c r="UN22" t="n">
        <v/>
      </c>
      <c r="UO22" t="n">
        <v/>
      </c>
      <c r="UP22" t="n">
        <v/>
      </c>
      <c r="UQ22" t="n">
        <v/>
      </c>
      <c r="UR22" t="n">
        <v/>
      </c>
      <c r="US22" t="n">
        <v/>
      </c>
      <c r="UT22" t="n">
        <v/>
      </c>
      <c r="UU22" t="n">
        <v/>
      </c>
      <c r="UV22" t="inlineStr">
        <is>
          <t>Pemberian pakan di kandang</t>
        </is>
      </c>
      <c r="UW22" t="n">
        <v/>
      </c>
      <c r="UX22" t="n">
        <v/>
      </c>
      <c r="UY22" t="n">
        <v/>
      </c>
      <c r="UZ22" t="n">
        <v/>
      </c>
      <c r="VA22" t="n">
        <v/>
      </c>
      <c r="VB22" t="n">
        <v/>
      </c>
      <c r="VC22" t="n">
        <v/>
      </c>
      <c r="VD22" t="inlineStr">
        <is>
          <t>Sangat jarang (&gt;1 bulan sekali)</t>
        </is>
      </c>
      <c r="VE22" t="n">
        <v/>
      </c>
      <c r="VF22" t="n">
        <v/>
      </c>
      <c r="VG22" t="n">
        <v/>
      </c>
      <c r="VH22" t="n">
        <v/>
      </c>
      <c r="VI22" t="n">
        <v/>
      </c>
      <c r="VJ22" t="n">
        <v/>
      </c>
      <c r="VK22" t="n">
        <v/>
      </c>
      <c r="VL22" t="inlineStr">
        <is>
          <t>Sering (1 kali sehari)</t>
        </is>
      </c>
      <c r="VM22" t="n">
        <v/>
      </c>
      <c r="VN22" t="n">
        <v/>
      </c>
      <c r="VO22" t="n">
        <v/>
      </c>
      <c r="VP22" t="n">
        <v/>
      </c>
      <c r="VQ22" t="n">
        <v/>
      </c>
      <c r="VR22" t="n">
        <v/>
      </c>
      <c r="VS22" t="n">
        <v/>
      </c>
      <c r="VT22" t="n">
        <v/>
      </c>
      <c r="VU22" t="n">
        <v/>
      </c>
      <c r="VV22" t="n">
        <v/>
      </c>
      <c r="VW22" t="n">
        <v/>
      </c>
      <c r="VX22" t="n">
        <v/>
      </c>
      <c r="VY22" t="n">
        <v/>
      </c>
      <c r="VZ22" t="n">
        <v/>
      </c>
      <c r="WA22" t="n">
        <v/>
      </c>
      <c r="WB22" t="n">
        <v/>
      </c>
      <c r="WC22" t="n">
        <v/>
      </c>
      <c r="WD22" t="n">
        <v/>
      </c>
      <c r="WE22" t="n">
        <v/>
      </c>
      <c r="WF22" t="inlineStr">
        <is>
          <t>6-Digester biogas</t>
        </is>
      </c>
      <c r="WG22" t="n">
        <v>0</v>
      </c>
      <c r="WH22" t="n">
        <v>0</v>
      </c>
      <c r="WI22" t="n">
        <v>0</v>
      </c>
      <c r="WJ22" t="n">
        <v>0</v>
      </c>
      <c r="WK22" t="n">
        <v>0</v>
      </c>
      <c r="WL22" t="n">
        <v>0</v>
      </c>
      <c r="WM22" t="n">
        <v>0</v>
      </c>
      <c r="WN22" t="n">
        <v>0</v>
      </c>
      <c r="WO22" t="n">
        <v>0</v>
      </c>
      <c r="WP22" t="n">
        <v>1</v>
      </c>
      <c r="WQ22" t="n">
        <v>0</v>
      </c>
      <c r="WR22" t="n">
        <v>0</v>
      </c>
      <c r="WS22" t="n">
        <v/>
      </c>
      <c r="WT22" t="n">
        <v/>
      </c>
      <c r="WU22" t="n">
        <v/>
      </c>
      <c r="WV22" t="n">
        <v/>
      </c>
      <c r="WW22" t="n">
        <v/>
      </c>
      <c r="WX22" t="n">
        <v/>
      </c>
      <c r="WY22" t="n">
        <v/>
      </c>
      <c r="WZ22" t="n">
        <v/>
      </c>
      <c r="XA22" t="n">
        <v/>
      </c>
      <c r="XB22" t="n">
        <v/>
      </c>
      <c r="XC22" t="n">
        <v/>
      </c>
      <c r="XD22" t="n">
        <v/>
      </c>
      <c r="XE22" t="n">
        <v/>
      </c>
      <c r="XF22" t="n">
        <v/>
      </c>
      <c r="XG22" t="n">
        <v/>
      </c>
      <c r="XH22" t="n">
        <v/>
      </c>
      <c r="XI22" t="n">
        <v/>
      </c>
      <c r="XJ22" t="n">
        <v/>
      </c>
      <c r="XK22" t="n">
        <v/>
      </c>
      <c r="XL22" t="n">
        <v/>
      </c>
      <c r="XM22" t="n">
        <v/>
      </c>
      <c r="XN22" t="n">
        <v/>
      </c>
      <c r="XO22" t="n">
        <v/>
      </c>
      <c r="XP22" t="n">
        <v/>
      </c>
      <c r="XQ22" t="n">
        <v/>
      </c>
      <c r="XR22" t="n">
        <v/>
      </c>
      <c r="XS22" t="n">
        <v/>
      </c>
      <c r="XT22" t="n">
        <v/>
      </c>
      <c r="XU22" t="n">
        <v/>
      </c>
      <c r="XV22" t="n">
        <v/>
      </c>
      <c r="XW22" t="n">
        <v/>
      </c>
      <c r="XX22" t="n">
        <v/>
      </c>
      <c r="XY22" t="n">
        <v/>
      </c>
      <c r="XZ22" t="n">
        <v/>
      </c>
      <c r="YA22" t="n">
        <v/>
      </c>
      <c r="YB22" t="n">
        <v/>
      </c>
      <c r="YC22" t="n">
        <v/>
      </c>
      <c r="YD22" t="n">
        <v/>
      </c>
      <c r="YE22" t="n">
        <v/>
      </c>
      <c r="YF22" t="n">
        <v/>
      </c>
      <c r="YG22" t="n">
        <v/>
      </c>
      <c r="YH22" t="n">
        <v/>
      </c>
      <c r="YI22" t="n">
        <v/>
      </c>
      <c r="YJ22" t="n">
        <v/>
      </c>
      <c r="YK22" t="n">
        <v/>
      </c>
      <c r="YL22" t="n">
        <v/>
      </c>
      <c r="YM22" t="n">
        <v/>
      </c>
      <c r="YN22" t="n">
        <v/>
      </c>
      <c r="YO22" t="n">
        <v/>
      </c>
      <c r="YP22" t="n">
        <v/>
      </c>
      <c r="YQ22" t="n">
        <v/>
      </c>
      <c r="YR22" t="n">
        <v/>
      </c>
      <c r="YS22" t="n">
        <v/>
      </c>
      <c r="YT22" t="n">
        <v/>
      </c>
      <c r="YU22" t="n">
        <v/>
      </c>
      <c r="YV22" t="n">
        <v/>
      </c>
      <c r="YW22" t="n">
        <v/>
      </c>
      <c r="YX22" t="n">
        <v/>
      </c>
      <c r="YY22" t="n">
        <v/>
      </c>
      <c r="YZ22" t="n">
        <v/>
      </c>
      <c r="ZA22" t="n">
        <v/>
      </c>
      <c r="ZB22" t="n">
        <v/>
      </c>
      <c r="ZC22" t="n">
        <v/>
      </c>
      <c r="ZD22" t="n">
        <v/>
      </c>
      <c r="ZE22" t="n">
        <v/>
      </c>
      <c r="ZF22" t="n">
        <v/>
      </c>
      <c r="ZG22" t="n">
        <v/>
      </c>
      <c r="ZH22" t="n">
        <v/>
      </c>
      <c r="ZI22" t="n">
        <v/>
      </c>
      <c r="ZJ22" t="n">
        <v/>
      </c>
      <c r="ZK22" t="n">
        <v/>
      </c>
      <c r="ZL22" t="n">
        <v/>
      </c>
      <c r="ZM22" t="n">
        <v/>
      </c>
      <c r="ZN22" t="n">
        <v/>
      </c>
      <c r="ZO22" t="n">
        <v>100</v>
      </c>
      <c r="ZP22" t="n">
        <v/>
      </c>
      <c r="ZQ22" t="n">
        <v/>
      </c>
      <c r="ZR22" t="n">
        <v/>
      </c>
      <c r="ZS22" t="n">
        <v/>
      </c>
      <c r="ZT22" t="n">
        <v/>
      </c>
      <c r="ZU22" t="n">
        <v/>
      </c>
      <c r="ZV22" t="n">
        <v/>
      </c>
      <c r="ZW22" t="n">
        <v>2</v>
      </c>
      <c r="ZX22" t="n">
        <v/>
      </c>
      <c r="ZY22" t="n">
        <v/>
      </c>
      <c r="ZZ22" t="n">
        <v/>
      </c>
      <c r="AAA22" t="n">
        <v/>
      </c>
      <c r="AAB22" t="n">
        <v/>
      </c>
      <c r="AAC22" t="n">
        <v/>
      </c>
      <c r="AAD22" t="n">
        <v/>
      </c>
      <c r="AAE22" t="inlineStr">
        <is>
          <t>Pakan segar (misal: rumput)</t>
        </is>
      </c>
      <c r="AAF22" t="n">
        <v/>
      </c>
      <c r="AAG22" t="n">
        <v/>
      </c>
      <c r="AAH22" t="n">
        <v/>
      </c>
      <c r="AAI22" t="n">
        <v/>
      </c>
      <c r="AAJ22" t="n">
        <v/>
      </c>
      <c r="AAK22" t="n">
        <v/>
      </c>
      <c r="AAL22" t="inlineStr">
        <is>
          <t>Ya</t>
        </is>
      </c>
      <c r="AAM22" t="inlineStr">
        <is>
          <t>Cair</t>
        </is>
      </c>
      <c r="AAN22" t="n">
        <v>0</v>
      </c>
      <c r="AAO22" t="n">
        <v>1</v>
      </c>
      <c r="AAP22" t="n">
        <v>80</v>
      </c>
      <c r="AAQ22" t="n">
        <v/>
      </c>
      <c r="AAR22" t="inlineStr">
        <is>
          <t>Ya</t>
        </is>
      </c>
      <c r="AAS22" t="inlineStr">
        <is>
          <t>Mengetahui</t>
        </is>
      </c>
      <c r="AAT22" t="inlineStr">
        <is>
          <t>Digunakan untuk pupuk di lahan pertanian sendiri</t>
        </is>
      </c>
      <c r="AAU22" t="n">
        <v>1</v>
      </c>
      <c r="AAV22" t="n">
        <v>0</v>
      </c>
      <c r="AAW22" t="n">
        <v>0</v>
      </c>
      <c r="AAX22" t="n">
        <v>0</v>
      </c>
      <c r="AAY22" t="n">
        <v>0</v>
      </c>
      <c r="AAZ22" t="n">
        <v>0</v>
      </c>
      <c r="ABA22" t="n">
        <v>0</v>
      </c>
      <c r="ABB22" t="inlineStr">
        <is>
          <t>Pupuk cair untuk tanaman</t>
        </is>
      </c>
      <c r="ABC22" t="n">
        <v>1</v>
      </c>
      <c r="ABD22" t="n">
        <v>0</v>
      </c>
      <c r="ABE22" t="n">
        <v>0</v>
      </c>
      <c r="ABF22" t="n">
        <v>0</v>
      </c>
      <c r="ABG22" t="n">
        <v>0</v>
      </c>
      <c r="ABH22" t="n">
        <v/>
      </c>
      <c r="ABI22" t="n">
        <v/>
      </c>
      <c r="ABJ22" t="n">
        <v/>
      </c>
      <c r="ABK22" t="n">
        <v/>
      </c>
      <c r="ABL22" t="n">
        <v/>
      </c>
      <c r="ABM22" t="n">
        <v/>
      </c>
      <c r="ABN22" t="n">
        <v/>
      </c>
      <c r="ABO22" t="n">
        <v/>
      </c>
      <c r="ABP22" t="n">
        <v/>
      </c>
      <c r="ABQ22" t="inlineStr">
        <is>
          <t>Rumput</t>
        </is>
      </c>
      <c r="ABR22" t="inlineStr">
        <is>
          <t>Sering ( 1 minggu 2 kali)</t>
        </is>
      </c>
      <c r="ABS22" t="n">
        <v>5000</v>
      </c>
      <c r="ABT22" t="n">
        <v/>
      </c>
      <c r="ABU22" t="n">
        <v>80</v>
      </c>
      <c r="ABV22" t="n">
        <v>0</v>
      </c>
      <c r="ABW22" t="inlineStr">
        <is>
          <t>Lainnya</t>
        </is>
      </c>
      <c r="ABX22" t="inlineStr">
        <is>
          <t>Urea dan pupuk segar</t>
        </is>
      </c>
      <c r="ABY22" t="n">
        <v>25</v>
      </c>
      <c r="ABZ22" t="n">
        <v>3000</v>
      </c>
      <c r="ACA22" t="n">
        <v>25</v>
      </c>
      <c r="ACB22" t="n">
        <v>3000</v>
      </c>
      <c r="ACC22" t="n">
        <v>4800</v>
      </c>
      <c r="ACD22" t="n">
        <v>6720</v>
      </c>
      <c r="ACE22" t="inlineStr">
        <is>
          <t>Tidak</t>
        </is>
      </c>
      <c r="ACF22" t="inlineStr">
        <is>
          <t>Sangat meningkat</t>
        </is>
      </c>
      <c r="ACG22" t="inlineStr">
        <is>
          <t>Cukup meningkat</t>
        </is>
      </c>
      <c r="ACH22" t="inlineStr">
        <is>
          <t>Sangat meningkat</t>
        </is>
      </c>
      <c r="ACI22" t="n">
        <v/>
      </c>
      <c r="ACJ22" t="n">
        <v/>
      </c>
      <c r="ACK22" t="n">
        <v/>
      </c>
      <c r="ACL22" t="n">
        <v/>
      </c>
      <c r="ACM22" t="n">
        <v/>
      </c>
      <c r="ACN22" t="n">
        <v/>
      </c>
      <c r="ACO22" t="n">
        <v/>
      </c>
      <c r="ACP22" t="n">
        <v/>
      </c>
      <c r="ACQ22" t="n">
        <v/>
      </c>
      <c r="ACR22" t="n">
        <v/>
      </c>
      <c r="ACS22" t="n">
        <v/>
      </c>
      <c r="ACT22" t="inlineStr">
        <is>
          <t>Tidak ada informasi tambahan mengenai sumber bahan baku biogas</t>
        </is>
      </c>
      <c r="ACU22" t="inlineStr">
        <is>
          <t>Manfaat besar dan membantu kehidupan sehari-hari</t>
        </is>
      </c>
      <c r="ACV22" t="inlineStr">
        <is>
          <t>Berkurang</t>
        </is>
      </c>
      <c r="ACW22" t="inlineStr">
        <is>
          <t>Anggota keluarga - Perempuan dewasa</t>
        </is>
      </c>
      <c r="ACX22" t="inlineStr">
        <is>
          <t>Setuju</t>
        </is>
      </c>
      <c r="ACY22" t="inlineStr">
        <is>
          <t>Anggota keluarga - Anak-anak Anggota keluarga - Perempuan dewasa Anggota keluarga - Laki-laki dewasa</t>
        </is>
      </c>
      <c r="ACZ22" t="n">
        <v>1</v>
      </c>
      <c r="ADA22" t="n">
        <v>1</v>
      </c>
      <c r="ADB22" t="n">
        <v>1</v>
      </c>
      <c r="ADC22" t="n">
        <v>0</v>
      </c>
      <c r="ADD22" t="inlineStr">
        <is>
          <t>Puas</t>
        </is>
      </c>
      <c r="ADE22" t="inlineStr">
        <is>
          <t>Puas</t>
        </is>
      </c>
      <c r="ADF22" t="inlineStr">
        <is>
          <t>Puas</t>
        </is>
      </c>
      <c r="ADG22" t="inlineStr">
        <is>
          <t>Puas</t>
        </is>
      </c>
      <c r="ADH22" t="inlineStr">
        <is>
          <t>Ya</t>
        </is>
      </c>
      <c r="ADI22" t="inlineStr">
        <is>
          <t>Kompor biogas</t>
        </is>
      </c>
      <c r="ADJ22" t="inlineStr">
        <is>
          <t>Puas</t>
        </is>
      </c>
      <c r="ADK22" t="n">
        <v/>
      </c>
      <c r="ADL22" t="n">
        <v/>
      </c>
      <c r="ADM22" t="n">
        <v/>
      </c>
      <c r="ADN22" t="n">
        <v/>
      </c>
      <c r="ADO22" t="n">
        <v/>
      </c>
      <c r="ADP22" t="n">
        <v/>
      </c>
      <c r="ADQ22" t="n">
        <v/>
      </c>
      <c r="ADR22" t="n">
        <v/>
      </c>
      <c r="ADS22" t="n">
        <v/>
      </c>
      <c r="ADT22" t="n">
        <v/>
      </c>
      <c r="ADU22" t="inlineStr">
        <is>
          <t>Menghubungi CPO atau pendamping</t>
        </is>
      </c>
      <c r="ADV22" t="n">
        <v>0</v>
      </c>
      <c r="ADW22" t="n">
        <v>0</v>
      </c>
      <c r="ADX22" t="n">
        <v>0</v>
      </c>
      <c r="ADY22" t="n">
        <v>0</v>
      </c>
      <c r="ADZ22" t="n">
        <v>1</v>
      </c>
      <c r="AEA22" t="n">
        <v>0</v>
      </c>
      <c r="AEB22" t="n">
        <v>0</v>
      </c>
      <c r="AEC22" t="n">
        <v>0</v>
      </c>
      <c r="AED22" t="inlineStr">
        <is>
          <t>Kebocoran di perpipaan menghubungi CPO</t>
        </is>
      </c>
      <c r="AEE22" t="inlineStr">
        <is>
          <t>Laki-laki dewasa</t>
        </is>
      </c>
      <c r="AEF22" t="n">
        <v/>
      </c>
      <c r="AEG22" t="inlineStr">
        <is>
          <t>Menelepon atau WA langsung</t>
        </is>
      </c>
      <c r="AEH22" t="n">
        <v/>
      </c>
      <c r="AEI22" t="inlineStr">
        <is>
          <t>Tidak ada</t>
        </is>
      </c>
      <c r="AEJ22" t="inlineStr">
        <is>
          <t>Ya, selalu</t>
        </is>
      </c>
      <c r="AEK22" t="inlineStr">
        <is>
          <t>Pengurangan pengeluaran rumah tangga (bahan bakar minyak, pupuk, dll.) Lebih mudah mendapatkan energi Pasokan energi yang andal Memasak lebih cepat Pengurangan waktu dan tenaga Peningkatan kebersihan kandang ternak Pemanfaatan bio-slurry sebagai pupuk Mendapatkan subsidi Dapat dibayar melalui skema kredit</t>
        </is>
      </c>
      <c r="AEL22" t="n">
        <v>1</v>
      </c>
      <c r="AEM22" t="n">
        <v>1</v>
      </c>
      <c r="AEN22" t="n">
        <v>1</v>
      </c>
      <c r="AEO22" t="n">
        <v>1</v>
      </c>
      <c r="AEP22" t="n">
        <v>0</v>
      </c>
      <c r="AEQ22" t="n">
        <v>1</v>
      </c>
      <c r="AER22" t="n">
        <v>1</v>
      </c>
      <c r="AES22" t="n">
        <v>1</v>
      </c>
      <c r="AET22" t="n">
        <v>0</v>
      </c>
      <c r="AEU22" t="n">
        <v>1</v>
      </c>
      <c r="AEV22" t="n">
        <v>1</v>
      </c>
      <c r="AEW22" t="n">
        <v>0</v>
      </c>
      <c r="AEX22" t="n">
        <v/>
      </c>
      <c r="AEY22" t="inlineStr">
        <is>
          <t>Lainnya</t>
        </is>
      </c>
      <c r="AEZ22" t="inlineStr">
        <is>
          <t>Memudahkan istri agar tidak kesusahan menghidupkan kompor kayu bakar untuk memasak di pagi hari. Dengan biogas, kompor kayu bakar hanya dinyalakan saat akan memberi air minum sapi</t>
        </is>
      </c>
      <c r="AFA22" t="inlineStr">
        <is>
          <t>Koperasi</t>
        </is>
      </c>
      <c r="AFB22" t="n">
        <v/>
      </c>
      <c r="AFC22" t="inlineStr">
        <is>
          <t>1771065977261.jpg</t>
        </is>
      </c>
      <c r="AFD22" t="inlineStr">
        <is>
          <t>https://kf.kobotoolbox.org/api/v2/assets/avstPQqLr3Ab3ZdcVTXZ6f/data/672028998/attachments/attSU7ntNgJjTwEPPajihCCv/</t>
        </is>
      </c>
      <c r="AFE22" t="inlineStr">
        <is>
          <t>1771061380662.jpg</t>
        </is>
      </c>
      <c r="AFF22" t="inlineStr">
        <is>
          <t>https://kf.kobotoolbox.org/api/v2/assets/avstPQqLr3Ab3ZdcVTXZ6f/data/672028998/attachments/attAxERFUavTBMPv6P2h2j76/</t>
        </is>
      </c>
      <c r="AFG22" t="inlineStr">
        <is>
          <t>Solihin/Christina</t>
        </is>
      </c>
      <c r="AFH22" t="n">
        <v/>
      </c>
      <c r="AFI22" t="inlineStr">
        <is>
          <t>Tidak ada foto biodigester karena responden sudah pindah rumah</t>
        </is>
      </c>
    </row>
    <row r="23">
      <c r="A23" s="93" t="n">
        <v>46055</v>
      </c>
      <c r="B23" s="93" t="n">
        <v>46066</v>
      </c>
      <c r="C23" t="inlineStr">
        <is>
          <t>solihin</t>
        </is>
      </c>
      <c r="D23" t="inlineStr">
        <is>
          <t>lusminiasih</t>
        </is>
      </c>
      <c r="E23" t="n">
        <v>0</v>
      </c>
      <c r="F23" t="inlineStr">
        <is>
          <t>-7.8083599 112.8061921 560.2000122070312 72.9</t>
        </is>
      </c>
      <c r="G23" t="n">
        <v>-7.8083599</v>
      </c>
      <c r="H23" t="n">
        <v>112.8061921</v>
      </c>
      <c r="I23" t="n">
        <v>560.2000121999999</v>
      </c>
      <c r="J23" t="n">
        <v>72.90000000000001</v>
      </c>
      <c r="K23" t="n">
        <v>0</v>
      </c>
      <c r="L23" t="inlineStr">
        <is>
          <t>-7.8083589 112.8061892 560.2000122070312 45.6</t>
        </is>
      </c>
      <c r="M23" t="n">
        <v>-7.8083589</v>
      </c>
      <c r="N23" t="n">
        <v>112.8061892</v>
      </c>
      <c r="O23" t="n">
        <v>560.2000121999999</v>
      </c>
      <c r="P23" t="n">
        <v>45.6</v>
      </c>
      <c r="Q23" t="n">
        <v>0</v>
      </c>
      <c r="R23" t="inlineStr">
        <is>
          <t>Jawa Timur</t>
        </is>
      </c>
      <c r="S23" t="n">
        <v>0</v>
      </c>
      <c r="T23" t="n">
        <v>0</v>
      </c>
      <c r="U23" t="n">
        <v>0</v>
      </c>
      <c r="V23" t="n">
        <v>0</v>
      </c>
      <c r="W23" t="n">
        <v>0</v>
      </c>
      <c r="X23" t="n">
        <v>1</v>
      </c>
      <c r="Y23" t="n">
        <v>0</v>
      </c>
      <c r="Z23" t="n">
        <v>0</v>
      </c>
      <c r="AA23" t="n">
        <v>0</v>
      </c>
      <c r="AB23" t="n">
        <v>0</v>
      </c>
      <c r="AC23" t="inlineStr">
        <is>
          <t>PASURUAN</t>
        </is>
      </c>
      <c r="AD23" t="inlineStr">
        <is>
          <t>TUTUR</t>
        </is>
      </c>
      <c r="AE23" t="inlineStr">
        <is>
          <t>NGEMBAL</t>
        </is>
      </c>
      <c r="AF23" t="inlineStr">
        <is>
          <t>KPSP SETIA KAWAN</t>
        </is>
      </c>
      <c r="AG23" t="inlineStr">
        <is>
          <t>SKP0583</t>
        </is>
      </c>
      <c r="AH23" t="n">
        <v>14</v>
      </c>
      <c r="AI23" t="inlineStr">
        <is>
          <t>VPA1</t>
        </is>
      </c>
      <c r="AJ23" t="inlineStr">
        <is>
          <t>Tidak aktif</t>
        </is>
      </c>
      <c r="AK23" t="n">
        <v>60</v>
      </c>
      <c r="AL23" t="inlineStr">
        <is>
          <t>Perempuan</t>
        </is>
      </c>
      <c r="AM23" t="inlineStr">
        <is>
          <t>Sudah menikah</t>
        </is>
      </c>
      <c r="AN23" t="inlineStr">
        <is>
          <t>SD/Sederajat</t>
        </is>
      </c>
      <c r="AO23" t="inlineStr">
        <is>
          <t>Peternak</t>
        </is>
      </c>
      <c r="AP23" t="n">
        <v>0</v>
      </c>
      <c r="AQ23" t="n">
        <v>1</v>
      </c>
      <c r="AR23" t="n">
        <v>0</v>
      </c>
      <c r="AS23" t="n">
        <v>0</v>
      </c>
      <c r="AT23" t="n">
        <v>0</v>
      </c>
      <c r="AU23" t="n">
        <v>0</v>
      </c>
      <c r="AV23" t="n">
        <v>0</v>
      </c>
      <c r="AW23" t="n">
        <v>0</v>
      </c>
      <c r="AX23" t="n">
        <v/>
      </c>
      <c r="AY23" t="inlineStr">
        <is>
          <t>Lainnya</t>
        </is>
      </c>
      <c r="AZ23" t="n">
        <v>0</v>
      </c>
      <c r="BA23" t="n">
        <v>0</v>
      </c>
      <c r="BB23" t="n">
        <v>0</v>
      </c>
      <c r="BC23" t="n">
        <v>0</v>
      </c>
      <c r="BD23" t="n">
        <v>0</v>
      </c>
      <c r="BE23" t="n">
        <v>0</v>
      </c>
      <c r="BF23" t="n">
        <v>1</v>
      </c>
      <c r="BG23" t="n">
        <v>0</v>
      </c>
      <c r="BH23" t="inlineStr">
        <is>
          <t>Ibu rumah tangga</t>
        </is>
      </c>
      <c r="BI23" t="inlineStr">
        <is>
          <t>Rp1.500.000 - Rp2.500.000</t>
        </is>
      </c>
      <c r="BJ23" t="n">
        <v>1</v>
      </c>
      <c r="BK23" t="n">
        <v>1</v>
      </c>
      <c r="BL23" t="n">
        <v>0</v>
      </c>
      <c r="BM23" t="n">
        <v>0</v>
      </c>
      <c r="BN23" t="inlineStr">
        <is>
          <t>Milik sendiri</t>
        </is>
      </c>
      <c r="BO23" t="inlineStr">
        <is>
          <t>Permanen (dinding bata dan semen)</t>
        </is>
      </c>
      <c r="BP23" t="n">
        <v>1</v>
      </c>
      <c r="BQ23" t="n">
        <v>0</v>
      </c>
      <c r="BR23" t="n">
        <v>0</v>
      </c>
      <c r="BS23" t="n">
        <v>0</v>
      </c>
      <c r="BT23" t="n">
        <v>0</v>
      </c>
      <c r="BU23" t="n">
        <v/>
      </c>
      <c r="BV23" t="inlineStr">
        <is>
          <t>Keramik/ubin</t>
        </is>
      </c>
      <c r="BW23" t="n">
        <v>0</v>
      </c>
      <c r="BX23" t="n">
        <v>0</v>
      </c>
      <c r="BY23" t="n">
        <v>1</v>
      </c>
      <c r="BZ23" t="n">
        <v>0</v>
      </c>
      <c r="CA23" t="n">
        <v>0</v>
      </c>
      <c r="CB23" t="n">
        <v/>
      </c>
      <c r="CC23" t="inlineStr">
        <is>
          <t>Genting</t>
        </is>
      </c>
      <c r="CD23" t="n">
        <v>0</v>
      </c>
      <c r="CE23" t="n">
        <v>0</v>
      </c>
      <c r="CF23" t="n">
        <v>0</v>
      </c>
      <c r="CG23" t="n">
        <v>0</v>
      </c>
      <c r="CH23" t="n">
        <v>0</v>
      </c>
      <c r="CI23" t="n">
        <v>1</v>
      </c>
      <c r="CJ23" t="n">
        <v>0</v>
      </c>
      <c r="CK23" t="n">
        <v/>
      </c>
      <c r="CL23" t="inlineStr">
        <is>
          <t>Ya</t>
        </is>
      </c>
      <c r="CM23" t="n">
        <v>2011</v>
      </c>
      <c r="CN23" t="inlineStr">
        <is>
          <t>Fixed-Dome (Kubah Tetap)</t>
        </is>
      </c>
      <c r="CO23" t="inlineStr">
        <is>
          <t>8 m³ (6-7 ekor sapi, ±6,5 jam memasak/hari, ±65 kg slurry/hari)</t>
        </is>
      </c>
      <c r="CP23" t="inlineStr">
        <is>
          <t>Anggota keluarga - laki-laki</t>
        </is>
      </c>
      <c r="CQ23" t="n">
        <v>0</v>
      </c>
      <c r="CR23" t="n">
        <v>0</v>
      </c>
      <c r="CS23" t="n">
        <v>0</v>
      </c>
      <c r="CT23" t="n">
        <v>0</v>
      </c>
      <c r="CU23" t="n">
        <v>1</v>
      </c>
      <c r="CV23" t="n">
        <v>0</v>
      </c>
      <c r="CW23" t="n">
        <v>0</v>
      </c>
      <c r="CX23" t="n">
        <v>0</v>
      </c>
      <c r="CY23" t="inlineStr">
        <is>
          <t>Anggota keluarga - laki-laki Anggota keluarga - perempuan dewasa</t>
        </is>
      </c>
      <c r="CZ23" t="n">
        <v>1</v>
      </c>
      <c r="DA23" t="n">
        <v>1</v>
      </c>
      <c r="DB23" t="n">
        <v>0</v>
      </c>
      <c r="DC23" t="n">
        <v/>
      </c>
      <c r="DD23" t="inlineStr">
        <is>
          <t>Anggota keluarga - laki-laki</t>
        </is>
      </c>
      <c r="DE23" t="n">
        <v>1</v>
      </c>
      <c r="DF23" t="n">
        <v>0</v>
      </c>
      <c r="DG23" t="n">
        <v>0</v>
      </c>
      <c r="DH23" t="n">
        <v>0</v>
      </c>
      <c r="DI23" t="n">
        <v/>
      </c>
      <c r="DJ23" t="inlineStr">
        <is>
          <t>CPO atau pendamping Anggota keluarga - laki-laki</t>
        </is>
      </c>
      <c r="DK23" t="n">
        <v>1</v>
      </c>
      <c r="DL23" t="n">
        <v>0</v>
      </c>
      <c r="DM23" t="n">
        <v>1</v>
      </c>
      <c r="DN23" t="n">
        <v>0</v>
      </c>
      <c r="DO23" t="n">
        <v/>
      </c>
      <c r="DP23" t="inlineStr">
        <is>
          <t>Tidak berfungsi sama sekali</t>
        </is>
      </c>
      <c r="DQ23" t="inlineStr">
        <is>
          <t>&gt;1 tahun yang lalu</t>
        </is>
      </c>
      <c r="DR23" t="inlineStr">
        <is>
          <t>Lainnya</t>
        </is>
      </c>
      <c r="DS23" t="inlineStr">
        <is>
          <t>Kendala tata letak dan kekurangan air untuk produksi biogas</t>
        </is>
      </c>
      <c r="DT23" t="n">
        <v/>
      </c>
      <c r="DU23" t="n">
        <v/>
      </c>
      <c r="DV23" t="n">
        <v/>
      </c>
      <c r="DW23" t="n">
        <v/>
      </c>
      <c r="DX23" t="n">
        <v/>
      </c>
      <c r="DY23" t="n">
        <v/>
      </c>
      <c r="DZ23" t="n">
        <v/>
      </c>
      <c r="EA23" t="n">
        <v/>
      </c>
      <c r="EB23" t="n">
        <v/>
      </c>
      <c r="EC23" t="n">
        <v/>
      </c>
      <c r="ED23" t="n">
        <v/>
      </c>
      <c r="EE23" t="n">
        <v/>
      </c>
      <c r="EF23" t="n">
        <v/>
      </c>
      <c r="EG23" t="n">
        <v/>
      </c>
      <c r="EH23" t="n">
        <v/>
      </c>
      <c r="EI23" t="inlineStr">
        <is>
          <t>Tidak ada masalah</t>
        </is>
      </c>
      <c r="EJ23" t="n">
        <v>0</v>
      </c>
      <c r="EK23" t="n">
        <v>0</v>
      </c>
      <c r="EL23" t="n">
        <v>0</v>
      </c>
      <c r="EM23" t="n">
        <v>1</v>
      </c>
      <c r="EN23" t="n">
        <v>0</v>
      </c>
      <c r="EO23" t="n">
        <v/>
      </c>
      <c r="EP23" t="inlineStr">
        <is>
          <t>Ya, cukup jelas dan mudah diikuti</t>
        </is>
      </c>
      <c r="EQ23" t="inlineStr">
        <is>
          <t>Pelatihan</t>
        </is>
      </c>
      <c r="ER23" t="inlineStr">
        <is>
          <t>CPO atau pendamping</t>
        </is>
      </c>
      <c r="ES23" t="n">
        <v>1</v>
      </c>
      <c r="ET23" t="n">
        <v>0</v>
      </c>
      <c r="EU23" t="n">
        <v>0</v>
      </c>
      <c r="EV23" t="n">
        <v>0</v>
      </c>
      <c r="EW23" t="n">
        <v/>
      </c>
      <c r="EX23" t="inlineStr">
        <is>
          <t>Anggota keluarga - Perempuan dewasa</t>
        </is>
      </c>
      <c r="EY23" t="n">
        <v>0</v>
      </c>
      <c r="EZ23" t="n">
        <v>1</v>
      </c>
      <c r="FA23" t="n">
        <v>0</v>
      </c>
      <c r="FB23" t="n">
        <v/>
      </c>
      <c r="FC23" t="inlineStr">
        <is>
          <t>Setiap hari</t>
        </is>
      </c>
      <c r="FD23" t="n">
        <v/>
      </c>
      <c r="FE23" t="inlineStr">
        <is>
          <t>Mengetahui</t>
        </is>
      </c>
      <c r="FF23" t="inlineStr">
        <is>
          <t>Selalu (setiap hari)</t>
        </is>
      </c>
      <c r="FG23" t="inlineStr">
        <is>
          <t>Mengetahui</t>
        </is>
      </c>
      <c r="FH23" t="inlineStr">
        <is>
          <t>Sering (setiap minggu)</t>
        </is>
      </c>
      <c r="FI23" t="inlineStr">
        <is>
          <t>Mengetahui</t>
        </is>
      </c>
      <c r="FJ23" t="inlineStr">
        <is>
          <t>Selalu (setiap hari)</t>
        </is>
      </c>
      <c r="FK23" t="inlineStr">
        <is>
          <t>Tidak mengetahui</t>
        </is>
      </c>
      <c r="FL23" t="inlineStr">
        <is>
          <t>Tidak pernah</t>
        </is>
      </c>
      <c r="FM23" t="inlineStr">
        <is>
          <t>Mengetahui</t>
        </is>
      </c>
      <c r="FN23" t="inlineStr">
        <is>
          <t>Jarang (setiap bulan atau lebih)</t>
        </is>
      </c>
      <c r="FO23" t="inlineStr">
        <is>
          <t>Mengetahui</t>
        </is>
      </c>
      <c r="FP23" t="inlineStr">
        <is>
          <t>Jarang (setiap bulan atau lebih)</t>
        </is>
      </c>
      <c r="FQ23" t="inlineStr">
        <is>
          <t>Mengetahui</t>
        </is>
      </c>
      <c r="FR23" t="inlineStr">
        <is>
          <t>Ya</t>
        </is>
      </c>
      <c r="FS23" t="inlineStr">
        <is>
          <t>Mengetahui</t>
        </is>
      </c>
      <c r="FT23" t="inlineStr">
        <is>
          <t>Ya, selalu</t>
        </is>
      </c>
      <c r="FU23" t="inlineStr">
        <is>
          <t>Perempuan dewasa Laki-laki dewasa</t>
        </is>
      </c>
      <c r="FV23" t="n">
        <v>1</v>
      </c>
      <c r="FW23" t="n">
        <v>1</v>
      </c>
      <c r="FX23" t="n">
        <v>0</v>
      </c>
      <c r="FY23" t="n">
        <v>0</v>
      </c>
      <c r="FZ23" t="inlineStr">
        <is>
          <t>Memahami</t>
        </is>
      </c>
      <c r="GA23" t="inlineStr">
        <is>
          <t>Pelatihan</t>
        </is>
      </c>
      <c r="GB23" t="n">
        <v>0</v>
      </c>
      <c r="GC23" t="n">
        <v>1</v>
      </c>
      <c r="GD23" t="n">
        <v>0</v>
      </c>
      <c r="GE23" t="n">
        <v>0</v>
      </c>
      <c r="GF23" t="n">
        <v/>
      </c>
      <c r="GG23" t="inlineStr">
        <is>
          <t>Sering</t>
        </is>
      </c>
      <c r="GH23" t="inlineStr">
        <is>
          <t>Tidak</t>
        </is>
      </c>
      <c r="GI23" t="n">
        <v/>
      </c>
      <c r="GJ23" t="n">
        <v/>
      </c>
      <c r="GK23" t="n">
        <v/>
      </c>
      <c r="GL23" t="n">
        <v/>
      </c>
      <c r="GM23" t="n">
        <v/>
      </c>
      <c r="GN23" t="n">
        <v/>
      </c>
      <c r="GO23" t="n">
        <v/>
      </c>
      <c r="GP23" t="inlineStr">
        <is>
          <t>Penuh (100%)</t>
        </is>
      </c>
      <c r="GQ23" t="inlineStr">
        <is>
          <t>Kayu bakar LPG</t>
        </is>
      </c>
      <c r="GR23" t="n">
        <v>1</v>
      </c>
      <c r="GS23" t="n">
        <v>1</v>
      </c>
      <c r="GT23" t="n">
        <v>0</v>
      </c>
      <c r="GU23" t="n">
        <v>0</v>
      </c>
      <c r="GV23" t="n">
        <v>0</v>
      </c>
      <c r="GW23" t="n">
        <v>0</v>
      </c>
      <c r="GX23" t="n">
        <v>0</v>
      </c>
      <c r="GY23" t="n">
        <v/>
      </c>
      <c r="GZ23" t="inlineStr">
        <is>
          <t>Ya</t>
        </is>
      </c>
      <c r="HA23" t="n">
        <v/>
      </c>
      <c r="HB23" t="n">
        <v/>
      </c>
      <c r="HC23" t="n">
        <v/>
      </c>
      <c r="HD23" t="n">
        <v/>
      </c>
      <c r="HE23" t="n">
        <v/>
      </c>
      <c r="HF23" t="n">
        <v/>
      </c>
      <c r="HG23" t="n">
        <v/>
      </c>
      <c r="HH23" t="n">
        <v/>
      </c>
      <c r="HI23" t="n">
        <v/>
      </c>
      <c r="HJ23" t="n">
        <v/>
      </c>
      <c r="HK23" t="n">
        <v/>
      </c>
      <c r="HL23" t="n">
        <v/>
      </c>
      <c r="HM23" t="n">
        <v/>
      </c>
      <c r="HN23" t="n">
        <v/>
      </c>
      <c r="HO23" t="n">
        <v/>
      </c>
      <c r="HP23" t="n">
        <v/>
      </c>
      <c r="HQ23" t="n">
        <v/>
      </c>
      <c r="HR23" t="n">
        <v/>
      </c>
      <c r="HS23" t="n">
        <v/>
      </c>
      <c r="HT23" t="n">
        <v/>
      </c>
      <c r="HU23" t="n">
        <v/>
      </c>
      <c r="HV23" t="n">
        <v/>
      </c>
      <c r="HW23" t="n">
        <v/>
      </c>
      <c r="HX23" t="n">
        <v/>
      </c>
      <c r="HY23" t="n">
        <v>250</v>
      </c>
      <c r="HZ23" t="n">
        <v>100000</v>
      </c>
      <c r="IA23" t="n">
        <v>9</v>
      </c>
      <c r="IB23" t="n">
        <v>45000</v>
      </c>
      <c r="IC23" t="n">
        <v/>
      </c>
      <c r="ID23" t="n">
        <v/>
      </c>
      <c r="IE23" t="n">
        <v/>
      </c>
      <c r="IF23" t="n">
        <v/>
      </c>
      <c r="IG23" t="n">
        <v/>
      </c>
      <c r="IH23" t="n">
        <v/>
      </c>
      <c r="II23" t="n">
        <v/>
      </c>
      <c r="IJ23" t="n">
        <v/>
      </c>
      <c r="IK23" t="inlineStr">
        <is>
          <t>50-65 kg</t>
        </is>
      </c>
      <c r="IL23" t="inlineStr">
        <is>
          <t>&gt;5 jam</t>
        </is>
      </c>
      <c r="IM23" t="inlineStr">
        <is>
          <t>Ya</t>
        </is>
      </c>
      <c r="IN23" t="inlineStr">
        <is>
          <t>Tidak</t>
        </is>
      </c>
      <c r="IO23" t="inlineStr">
        <is>
          <t>Lebih bersih</t>
        </is>
      </c>
      <c r="IP23" t="n">
        <v/>
      </c>
      <c r="IQ23" t="inlineStr">
        <is>
          <t>Tidak pernah</t>
        </is>
      </c>
      <c r="IR23" t="n">
        <v/>
      </c>
      <c r="IS23" t="n">
        <v/>
      </c>
      <c r="IT23" t="n">
        <v/>
      </c>
      <c r="IU23" t="n">
        <v/>
      </c>
      <c r="IV23" t="n">
        <v/>
      </c>
      <c r="IW23" t="n">
        <v/>
      </c>
      <c r="IX23" t="n">
        <v/>
      </c>
      <c r="IY23" t="n">
        <v/>
      </c>
      <c r="IZ23" t="inlineStr">
        <is>
          <t>Tidak pernah</t>
        </is>
      </c>
      <c r="JA23" t="n">
        <v/>
      </c>
      <c r="JB23" t="n">
        <v/>
      </c>
      <c r="JC23" t="n">
        <v/>
      </c>
      <c r="JD23" t="n">
        <v/>
      </c>
      <c r="JE23" t="n">
        <v/>
      </c>
      <c r="JF23" t="n">
        <v/>
      </c>
      <c r="JG23" t="n">
        <v/>
      </c>
      <c r="JH23" t="n">
        <v/>
      </c>
      <c r="JI23" t="inlineStr">
        <is>
          <t>Tidak pernah</t>
        </is>
      </c>
      <c r="JJ23" t="n">
        <v/>
      </c>
      <c r="JK23" t="n">
        <v/>
      </c>
      <c r="JL23" t="n">
        <v/>
      </c>
      <c r="JM23" t="n">
        <v/>
      </c>
      <c r="JN23" t="n">
        <v/>
      </c>
      <c r="JO23" t="n">
        <v/>
      </c>
      <c r="JP23" t="n">
        <v/>
      </c>
      <c r="JQ23" t="n">
        <v/>
      </c>
      <c r="JR23" t="inlineStr">
        <is>
          <t>Tidak pernah</t>
        </is>
      </c>
      <c r="JS23" t="n">
        <v/>
      </c>
      <c r="JT23" t="n">
        <v/>
      </c>
      <c r="JU23" t="n">
        <v/>
      </c>
      <c r="JV23" t="n">
        <v/>
      </c>
      <c r="JW23" t="n">
        <v/>
      </c>
      <c r="JX23" t="n">
        <v/>
      </c>
      <c r="JY23" t="n">
        <v/>
      </c>
      <c r="JZ23" t="n">
        <v/>
      </c>
      <c r="KA23" t="inlineStr">
        <is>
          <t>Tidak pernah</t>
        </is>
      </c>
      <c r="KB23" t="n">
        <v/>
      </c>
      <c r="KC23" t="n">
        <v/>
      </c>
      <c r="KD23" t="n">
        <v/>
      </c>
      <c r="KE23" t="n">
        <v/>
      </c>
      <c r="KF23" t="n">
        <v/>
      </c>
      <c r="KG23" t="n">
        <v/>
      </c>
      <c r="KH23" t="n">
        <v/>
      </c>
      <c r="KI23" t="n">
        <v/>
      </c>
      <c r="KJ23" t="inlineStr">
        <is>
          <t>Tidak pernah</t>
        </is>
      </c>
      <c r="KK23" t="n">
        <v/>
      </c>
      <c r="KL23" t="n">
        <v/>
      </c>
      <c r="KM23" t="n">
        <v/>
      </c>
      <c r="KN23" t="n">
        <v/>
      </c>
      <c r="KO23" t="n">
        <v/>
      </c>
      <c r="KP23" t="n">
        <v/>
      </c>
      <c r="KQ23" t="n">
        <v/>
      </c>
      <c r="KR23" t="n">
        <v/>
      </c>
      <c r="KS23" t="inlineStr">
        <is>
          <t>Cukup membaik</t>
        </is>
      </c>
      <c r="KT23" t="inlineStr">
        <is>
          <t>2-4 kali</t>
        </is>
      </c>
      <c r="KU23" t="inlineStr">
        <is>
          <t>0-1 kali</t>
        </is>
      </c>
      <c r="KV23" t="inlineStr">
        <is>
          <t>Laki-laki dewasa Perempuan dewasa</t>
        </is>
      </c>
      <c r="KW23" t="n">
        <v>1</v>
      </c>
      <c r="KX23" t="n">
        <v>1</v>
      </c>
      <c r="KY23" t="n">
        <v>0</v>
      </c>
      <c r="KZ23" t="n">
        <v>0</v>
      </c>
      <c r="LA23" t="inlineStr">
        <is>
          <t>Cukup membaik</t>
        </is>
      </c>
      <c r="LB23" t="inlineStr">
        <is>
          <t>Cukup membaik</t>
        </is>
      </c>
      <c r="LC23" t="n">
        <v>0</v>
      </c>
      <c r="LD23" t="n">
        <v>6</v>
      </c>
      <c r="LE23" t="n">
        <v>0</v>
      </c>
      <c r="LF23" t="n">
        <v>0</v>
      </c>
      <c r="LG23" t="inlineStr">
        <is>
          <t>Ya</t>
        </is>
      </c>
      <c r="LH23" t="n">
        <v>145000</v>
      </c>
      <c r="LI23" t="n">
        <v/>
      </c>
      <c r="LJ23" t="inlineStr">
        <is>
          <t>Kebutuhan rumah tangga</t>
        </is>
      </c>
      <c r="LK23" t="n">
        <v>0</v>
      </c>
      <c r="LL23" t="n">
        <v>0</v>
      </c>
      <c r="LM23" t="n">
        <v>0</v>
      </c>
      <c r="LN23" t="n">
        <v>0</v>
      </c>
      <c r="LO23" t="n">
        <v>1</v>
      </c>
      <c r="LP23" t="n">
        <v>0</v>
      </c>
      <c r="LQ23" t="n">
        <v>0</v>
      </c>
      <c r="LR23" t="n">
        <v/>
      </c>
      <c r="LS23" t="n">
        <v>10</v>
      </c>
      <c r="LT23" t="n">
        <v>10</v>
      </c>
      <c r="LU23" t="n">
        <v>0</v>
      </c>
      <c r="LV23" t="n">
        <v>10</v>
      </c>
      <c r="LW23" t="n">
        <v>10</v>
      </c>
      <c r="LX23" t="n">
        <v>0</v>
      </c>
      <c r="LY23" t="n">
        <v>10</v>
      </c>
      <c r="LZ23" t="n">
        <v>10</v>
      </c>
      <c r="MA23" t="n">
        <v>0</v>
      </c>
      <c r="MB23" t="inlineStr">
        <is>
          <t>Ya</t>
        </is>
      </c>
      <c r="MC23" t="n">
        <v>120</v>
      </c>
      <c r="MD23" t="n">
        <v>60</v>
      </c>
      <c r="ME23" t="n">
        <v>0</v>
      </c>
      <c r="MF23" t="n">
        <v>0</v>
      </c>
      <c r="MG23" t="n">
        <v>0</v>
      </c>
      <c r="MH23" t="n">
        <v>0</v>
      </c>
      <c r="MI23" t="inlineStr">
        <is>
          <t>Istirahat</t>
        </is>
      </c>
      <c r="MJ23" t="n">
        <v>0</v>
      </c>
      <c r="MK23" t="n">
        <v>0</v>
      </c>
      <c r="ML23" t="n">
        <v>1</v>
      </c>
      <c r="MM23" t="n">
        <v>0</v>
      </c>
      <c r="MN23" t="n">
        <v>0</v>
      </c>
      <c r="MO23" t="n">
        <v>0</v>
      </c>
      <c r="MP23" t="n">
        <v/>
      </c>
      <c r="MQ23" t="n">
        <v/>
      </c>
      <c r="MR23" t="inlineStr">
        <is>
          <t>Mepet waktunya , sdh capek</t>
        </is>
      </c>
      <c r="MS23" t="n">
        <v/>
      </c>
      <c r="MT23" t="inlineStr">
        <is>
          <t>Sdh lelah</t>
        </is>
      </c>
      <c r="MU23" t="inlineStr">
        <is>
          <t>Tidak</t>
        </is>
      </c>
      <c r="MV23" t="n">
        <v/>
      </c>
      <c r="MW23" t="n">
        <v/>
      </c>
      <c r="MX23" t="n">
        <v/>
      </c>
      <c r="MY23" t="n">
        <v/>
      </c>
      <c r="MZ23" t="n">
        <v/>
      </c>
      <c r="NA23" t="n">
        <v/>
      </c>
      <c r="NB23" t="n">
        <v/>
      </c>
      <c r="NC23" t="n">
        <v/>
      </c>
      <c r="ND23" t="n">
        <v/>
      </c>
      <c r="NE23" t="n">
        <v/>
      </c>
      <c r="NF23" t="n">
        <v/>
      </c>
      <c r="NG23" t="n">
        <v/>
      </c>
      <c r="NH23" t="n">
        <v/>
      </c>
      <c r="NI23" t="n">
        <v/>
      </c>
      <c r="NJ23" t="n">
        <v/>
      </c>
      <c r="NK23" t="n">
        <v/>
      </c>
      <c r="NL23" t="inlineStr">
        <is>
          <t>Tidak</t>
        </is>
      </c>
      <c r="NM23" t="inlineStr">
        <is>
          <t>100% kredit atau pinjaman</t>
        </is>
      </c>
      <c r="NN23" t="inlineStr">
        <is>
          <t>5.000.001-7.000.000</t>
        </is>
      </c>
      <c r="NO23" t="n">
        <v/>
      </c>
      <c r="NP23" t="n">
        <v/>
      </c>
      <c r="NQ23" t="inlineStr">
        <is>
          <t>Koperasi</t>
        </is>
      </c>
      <c r="NR23" t="n">
        <v/>
      </c>
      <c r="NS23" t="n">
        <v>36</v>
      </c>
      <c r="NT23" t="inlineStr">
        <is>
          <t>Anggota keluarga - Laki-laki dewasa</t>
        </is>
      </c>
      <c r="NU23" t="n">
        <v/>
      </c>
      <c r="NV23" t="n">
        <v/>
      </c>
      <c r="NW23" t="n">
        <v/>
      </c>
      <c r="NX23" t="inlineStr">
        <is>
          <t>Sama saja</t>
        </is>
      </c>
      <c r="NY23" t="n">
        <v>150</v>
      </c>
      <c r="NZ23" t="n">
        <v>0</v>
      </c>
      <c r="OA23" t="n">
        <v>0</v>
      </c>
      <c r="OB23" t="n">
        <v>30</v>
      </c>
      <c r="OC23" t="n">
        <v>30</v>
      </c>
      <c r="OD23" t="n">
        <v>0</v>
      </c>
      <c r="OE23" t="inlineStr">
        <is>
          <t>Lebih baik</t>
        </is>
      </c>
      <c r="OF23" t="inlineStr">
        <is>
          <t>Lebih baik (beda waktu memasak 5-30 menit, ATAU tidak lagi ada rasa/bau makanan yang berubah, ATAU alasan lainnya)</t>
        </is>
      </c>
      <c r="OG23" t="inlineStr">
        <is>
          <t>Ya</t>
        </is>
      </c>
      <c r="OH23" t="n">
        <v>2</v>
      </c>
      <c r="OI23" t="n">
        <v>4</v>
      </c>
      <c r="OJ23" t="n">
        <v>0</v>
      </c>
      <c r="OK23" t="n">
        <v>0</v>
      </c>
      <c r="OL23" t="n">
        <v>0</v>
      </c>
      <c r="OM23" t="n">
        <v>0</v>
      </c>
      <c r="ON23" t="n">
        <v>0</v>
      </c>
      <c r="OO23" t="n">
        <v>0</v>
      </c>
      <c r="OP23" t="inlineStr">
        <is>
          <t>Sapi perah</t>
        </is>
      </c>
      <c r="OQ23" t="n">
        <v>0</v>
      </c>
      <c r="OR23" t="n">
        <v>1</v>
      </c>
      <c r="OS23" t="n">
        <v>0</v>
      </c>
      <c r="OT23" t="n">
        <v>0</v>
      </c>
      <c r="OU23" t="n">
        <v>0</v>
      </c>
      <c r="OV23" t="n">
        <v>0</v>
      </c>
      <c r="OW23" t="n">
        <v>0</v>
      </c>
      <c r="OX23" t="n">
        <v>0</v>
      </c>
      <c r="OY23" t="n">
        <v/>
      </c>
      <c r="OZ23" t="n">
        <v/>
      </c>
      <c r="PA23" t="n">
        <v/>
      </c>
      <c r="PB23" t="n">
        <v/>
      </c>
      <c r="PC23" t="n">
        <v/>
      </c>
      <c r="PD23" t="n">
        <v/>
      </c>
      <c r="PE23" t="n">
        <v/>
      </c>
      <c r="PF23" t="n">
        <v/>
      </c>
      <c r="PG23" t="n">
        <v/>
      </c>
      <c r="PH23" t="n">
        <v/>
      </c>
      <c r="PI23" t="n">
        <v/>
      </c>
      <c r="PJ23" t="n">
        <v/>
      </c>
      <c r="PK23" t="n">
        <v/>
      </c>
      <c r="PL23" t="n">
        <v/>
      </c>
      <c r="PM23" t="n">
        <v/>
      </c>
      <c r="PN23" t="n">
        <v/>
      </c>
      <c r="PO23" t="n">
        <v/>
      </c>
      <c r="PP23" t="n">
        <v/>
      </c>
      <c r="PQ23" t="n">
        <v/>
      </c>
      <c r="PR23" t="n">
        <v/>
      </c>
      <c r="PS23" t="n">
        <v/>
      </c>
      <c r="PT23" t="n">
        <v/>
      </c>
      <c r="PU23" t="n">
        <v/>
      </c>
      <c r="PV23" t="n">
        <v/>
      </c>
      <c r="PW23" t="n">
        <v/>
      </c>
      <c r="PX23" t="n">
        <v/>
      </c>
      <c r="PY23" t="n">
        <v/>
      </c>
      <c r="PZ23" t="n">
        <v/>
      </c>
      <c r="QA23" t="n">
        <v/>
      </c>
      <c r="QB23" t="n">
        <v/>
      </c>
      <c r="QC23" t="n">
        <v/>
      </c>
      <c r="QD23" t="n">
        <v/>
      </c>
      <c r="QE23" t="inlineStr">
        <is>
          <t>1-Disebarkan ke lahan terbuka 4-Lainnya</t>
        </is>
      </c>
      <c r="QF23" t="n">
        <v>0</v>
      </c>
      <c r="QG23" t="n">
        <v>0</v>
      </c>
      <c r="QH23" t="n">
        <v>0</v>
      </c>
      <c r="QI23" t="n">
        <v>0</v>
      </c>
      <c r="QJ23" t="n">
        <v>0</v>
      </c>
      <c r="QK23" t="n">
        <v>1</v>
      </c>
      <c r="QL23" t="n">
        <v>0</v>
      </c>
      <c r="QM23" t="n">
        <v>0</v>
      </c>
      <c r="QN23" t="n">
        <v>1</v>
      </c>
      <c r="QO23" t="inlineStr">
        <is>
          <t>Dikumpulkan sekitarkandang</t>
        </is>
      </c>
      <c r="QP23" t="n">
        <v/>
      </c>
      <c r="QQ23" t="n">
        <v/>
      </c>
      <c r="QR23" t="n">
        <v/>
      </c>
      <c r="QS23" t="n">
        <v/>
      </c>
      <c r="QT23" t="n">
        <v/>
      </c>
      <c r="QU23" t="n">
        <v/>
      </c>
      <c r="QV23" t="n">
        <v/>
      </c>
      <c r="QW23" t="n">
        <v/>
      </c>
      <c r="QX23" t="n">
        <v/>
      </c>
      <c r="QY23" t="n">
        <v/>
      </c>
      <c r="QZ23" t="n">
        <v/>
      </c>
      <c r="RA23" t="n">
        <v/>
      </c>
      <c r="RB23" t="n">
        <v/>
      </c>
      <c r="RC23" t="n">
        <v/>
      </c>
      <c r="RD23" t="n">
        <v/>
      </c>
      <c r="RE23" t="n">
        <v/>
      </c>
      <c r="RF23" t="n">
        <v/>
      </c>
      <c r="RG23" t="n">
        <v/>
      </c>
      <c r="RH23" t="n">
        <v/>
      </c>
      <c r="RI23" t="n">
        <v/>
      </c>
      <c r="RJ23" t="n">
        <v/>
      </c>
      <c r="RK23" t="n">
        <v/>
      </c>
      <c r="RL23" t="n">
        <v/>
      </c>
      <c r="RM23" t="n">
        <v/>
      </c>
      <c r="RN23" t="n">
        <v/>
      </c>
      <c r="RO23" t="n">
        <v/>
      </c>
      <c r="RP23" t="n">
        <v/>
      </c>
      <c r="RQ23" t="n">
        <v/>
      </c>
      <c r="RR23" t="n">
        <v/>
      </c>
      <c r="RS23" t="n">
        <v/>
      </c>
      <c r="RT23" t="n">
        <v/>
      </c>
      <c r="RU23" t="n">
        <v/>
      </c>
      <c r="RV23" t="n">
        <v/>
      </c>
      <c r="RW23" t="n">
        <v/>
      </c>
      <c r="RX23" t="n">
        <v/>
      </c>
      <c r="RY23" t="n">
        <v/>
      </c>
      <c r="RZ23" t="n">
        <v/>
      </c>
      <c r="SA23" t="n">
        <v/>
      </c>
      <c r="SB23" t="n">
        <v/>
      </c>
      <c r="SC23" t="n">
        <v/>
      </c>
      <c r="SD23" t="n">
        <v/>
      </c>
      <c r="SE23" t="n">
        <v/>
      </c>
      <c r="SF23" t="n">
        <v/>
      </c>
      <c r="SG23" t="n">
        <v/>
      </c>
      <c r="SH23" t="n">
        <v/>
      </c>
      <c r="SI23" t="n">
        <v/>
      </c>
      <c r="SJ23" t="n">
        <v/>
      </c>
      <c r="SK23" t="n">
        <v/>
      </c>
      <c r="SL23" t="n">
        <v/>
      </c>
      <c r="SM23" t="n">
        <v/>
      </c>
      <c r="SN23" t="n">
        <v/>
      </c>
      <c r="SO23" t="n">
        <v/>
      </c>
      <c r="SP23" t="n">
        <v/>
      </c>
      <c r="SQ23" t="n">
        <v/>
      </c>
      <c r="SR23" t="n">
        <v/>
      </c>
      <c r="SS23" t="n">
        <v/>
      </c>
      <c r="ST23" t="n">
        <v/>
      </c>
      <c r="SU23" t="n">
        <v/>
      </c>
      <c r="SV23" t="n">
        <v/>
      </c>
      <c r="SW23" t="n">
        <v/>
      </c>
      <c r="SX23" t="n">
        <v/>
      </c>
      <c r="SY23" t="n">
        <v/>
      </c>
      <c r="SZ23" t="n">
        <v>4</v>
      </c>
      <c r="TA23" t="n">
        <v/>
      </c>
      <c r="TB23" t="n">
        <v/>
      </c>
      <c r="TC23" t="n">
        <v/>
      </c>
      <c r="TD23" t="n">
        <v/>
      </c>
      <c r="TE23" t="n">
        <v/>
      </c>
      <c r="TF23" t="n">
        <v/>
      </c>
      <c r="TG23" t="n">
        <v/>
      </c>
      <c r="TH23" t="n">
        <v/>
      </c>
      <c r="TI23" t="n">
        <v/>
      </c>
      <c r="TJ23" t="n">
        <v/>
      </c>
      <c r="TK23" t="n">
        <v/>
      </c>
      <c r="TL23" t="n">
        <v/>
      </c>
      <c r="TM23" t="n">
        <v/>
      </c>
      <c r="TN23" t="n">
        <v/>
      </c>
      <c r="TO23" t="n">
        <v/>
      </c>
      <c r="TP23" t="n">
        <v/>
      </c>
      <c r="TQ23" t="n">
        <v/>
      </c>
      <c r="TR23" t="n">
        <v/>
      </c>
      <c r="TS23" t="n">
        <v/>
      </c>
      <c r="TT23" t="n">
        <v/>
      </c>
      <c r="TU23" t="n">
        <v/>
      </c>
      <c r="TV23" t="n">
        <v/>
      </c>
      <c r="TW23" t="n">
        <v/>
      </c>
      <c r="TX23" t="n">
        <v/>
      </c>
      <c r="TY23" t="n">
        <v/>
      </c>
      <c r="TZ23" t="n">
        <v/>
      </c>
      <c r="UA23" t="n">
        <v/>
      </c>
      <c r="UB23" t="n">
        <v/>
      </c>
      <c r="UC23" t="n">
        <v/>
      </c>
      <c r="UD23" t="n">
        <v/>
      </c>
      <c r="UE23" t="n">
        <v/>
      </c>
      <c r="UF23" t="n">
        <v/>
      </c>
      <c r="UG23" t="n">
        <v/>
      </c>
      <c r="UH23" t="n">
        <v/>
      </c>
      <c r="UI23" t="n">
        <v/>
      </c>
      <c r="UJ23" t="n">
        <v/>
      </c>
      <c r="UK23" t="n">
        <v/>
      </c>
      <c r="UL23" t="n">
        <v/>
      </c>
      <c r="UM23" t="n">
        <v/>
      </c>
      <c r="UN23" t="n">
        <v/>
      </c>
      <c r="UO23" t="n">
        <v/>
      </c>
      <c r="UP23" t="n">
        <v/>
      </c>
      <c r="UQ23" t="n">
        <v/>
      </c>
      <c r="UR23" t="n">
        <v/>
      </c>
      <c r="US23" t="n">
        <v/>
      </c>
      <c r="UT23" t="n">
        <v/>
      </c>
      <c r="UU23" t="inlineStr">
        <is>
          <t>Pemberian pakan di kandang</t>
        </is>
      </c>
      <c r="UV23" t="inlineStr">
        <is>
          <t>Pemberian pakan di kandang</t>
        </is>
      </c>
      <c r="UW23" t="n">
        <v/>
      </c>
      <c r="UX23" t="n">
        <v/>
      </c>
      <c r="UY23" t="n">
        <v/>
      </c>
      <c r="UZ23" t="n">
        <v/>
      </c>
      <c r="VA23" t="n">
        <v/>
      </c>
      <c r="VB23" t="n">
        <v/>
      </c>
      <c r="VC23" t="inlineStr">
        <is>
          <t>Sangat jarang (&gt;1 bulan sekali)</t>
        </is>
      </c>
      <c r="VD23" t="inlineStr">
        <is>
          <t>Sangat jarang (&gt;1 bulan sekali)</t>
        </is>
      </c>
      <c r="VE23" t="n">
        <v/>
      </c>
      <c r="VF23" t="n">
        <v/>
      </c>
      <c r="VG23" t="n">
        <v/>
      </c>
      <c r="VH23" t="n">
        <v/>
      </c>
      <c r="VI23" t="n">
        <v/>
      </c>
      <c r="VJ23" t="n">
        <v/>
      </c>
      <c r="VK23" t="inlineStr">
        <is>
          <t>Sangat sering (&gt;1 kali sehari)</t>
        </is>
      </c>
      <c r="VL23" t="inlineStr">
        <is>
          <t>Sangat sering (&gt;1 kali sehari)</t>
        </is>
      </c>
      <c r="VM23" t="n">
        <v/>
      </c>
      <c r="VN23" t="n">
        <v/>
      </c>
      <c r="VO23" t="n">
        <v/>
      </c>
      <c r="VP23" t="n">
        <v/>
      </c>
      <c r="VQ23" t="n">
        <v/>
      </c>
      <c r="VR23" t="n">
        <v/>
      </c>
      <c r="VS23" t="inlineStr">
        <is>
          <t>3-Disimpan terbuka (dry lot) 6-Digester biogas</t>
        </is>
      </c>
      <c r="VT23" t="n">
        <v>0</v>
      </c>
      <c r="VU23" t="n">
        <v>0</v>
      </c>
      <c r="VV23" t="n">
        <v>0</v>
      </c>
      <c r="VW23" t="n">
        <v>0</v>
      </c>
      <c r="VX23" t="n">
        <v>0</v>
      </c>
      <c r="VY23" t="n">
        <v>0</v>
      </c>
      <c r="VZ23" t="n">
        <v>1</v>
      </c>
      <c r="WA23" t="n">
        <v>0</v>
      </c>
      <c r="WB23" t="n">
        <v>0</v>
      </c>
      <c r="WC23" t="n">
        <v>1</v>
      </c>
      <c r="WD23" t="n">
        <v>0</v>
      </c>
      <c r="WE23" t="n">
        <v>0</v>
      </c>
      <c r="WF23" t="inlineStr">
        <is>
          <t>6-Digester biogas 3-Disimpan terbuka (dry lot)</t>
        </is>
      </c>
      <c r="WG23" t="n">
        <v>0</v>
      </c>
      <c r="WH23" t="n">
        <v>0</v>
      </c>
      <c r="WI23" t="n">
        <v>0</v>
      </c>
      <c r="WJ23" t="n">
        <v>0</v>
      </c>
      <c r="WK23" t="n">
        <v>0</v>
      </c>
      <c r="WL23" t="n">
        <v>0</v>
      </c>
      <c r="WM23" t="n">
        <v>1</v>
      </c>
      <c r="WN23" t="n">
        <v>0</v>
      </c>
      <c r="WO23" t="n">
        <v>0</v>
      </c>
      <c r="WP23" t="n">
        <v>1</v>
      </c>
      <c r="WQ23" t="n">
        <v>0</v>
      </c>
      <c r="WR23" t="n">
        <v>0</v>
      </c>
      <c r="WS23" t="n">
        <v/>
      </c>
      <c r="WT23" t="n">
        <v/>
      </c>
      <c r="WU23" t="n">
        <v/>
      </c>
      <c r="WV23" t="n">
        <v/>
      </c>
      <c r="WW23" t="n">
        <v/>
      </c>
      <c r="WX23" t="n">
        <v/>
      </c>
      <c r="WY23" t="n">
        <v/>
      </c>
      <c r="WZ23" t="n">
        <v/>
      </c>
      <c r="XA23" t="n">
        <v/>
      </c>
      <c r="XB23" t="n">
        <v/>
      </c>
      <c r="XC23" t="n">
        <v/>
      </c>
      <c r="XD23" t="n">
        <v/>
      </c>
      <c r="XE23" t="n">
        <v/>
      </c>
      <c r="XF23" t="n">
        <v/>
      </c>
      <c r="XG23" t="n">
        <v/>
      </c>
      <c r="XH23" t="n">
        <v/>
      </c>
      <c r="XI23" t="n">
        <v/>
      </c>
      <c r="XJ23" t="n">
        <v/>
      </c>
      <c r="XK23" t="n">
        <v/>
      </c>
      <c r="XL23" t="n">
        <v/>
      </c>
      <c r="XM23" t="n">
        <v/>
      </c>
      <c r="XN23" t="n">
        <v/>
      </c>
      <c r="XO23" t="n">
        <v/>
      </c>
      <c r="XP23" t="n">
        <v/>
      </c>
      <c r="XQ23" t="n">
        <v/>
      </c>
      <c r="XR23" t="n">
        <v/>
      </c>
      <c r="XS23" t="n">
        <v/>
      </c>
      <c r="XT23" t="n">
        <v/>
      </c>
      <c r="XU23" t="n">
        <v/>
      </c>
      <c r="XV23" t="n">
        <v/>
      </c>
      <c r="XW23" t="n">
        <v/>
      </c>
      <c r="XX23" t="n">
        <v/>
      </c>
      <c r="XY23" t="n">
        <v/>
      </c>
      <c r="XZ23" t="n">
        <v/>
      </c>
      <c r="YA23" t="n">
        <v/>
      </c>
      <c r="YB23" t="n">
        <v/>
      </c>
      <c r="YC23" t="n">
        <v/>
      </c>
      <c r="YD23" t="n">
        <v/>
      </c>
      <c r="YE23" t="n">
        <v/>
      </c>
      <c r="YF23" t="n">
        <v/>
      </c>
      <c r="YG23" t="n">
        <v/>
      </c>
      <c r="YH23" t="n">
        <v/>
      </c>
      <c r="YI23" t="n">
        <v/>
      </c>
      <c r="YJ23" t="n">
        <v/>
      </c>
      <c r="YK23" t="n">
        <v/>
      </c>
      <c r="YL23" t="n">
        <v/>
      </c>
      <c r="YM23" t="n">
        <v/>
      </c>
      <c r="YN23" t="n">
        <v/>
      </c>
      <c r="YO23" t="n">
        <v/>
      </c>
      <c r="YP23" t="n">
        <v/>
      </c>
      <c r="YQ23" t="n">
        <v/>
      </c>
      <c r="YR23" t="n">
        <v/>
      </c>
      <c r="YS23" t="n">
        <v/>
      </c>
      <c r="YT23" t="n">
        <v/>
      </c>
      <c r="YU23" t="n">
        <v/>
      </c>
      <c r="YV23" t="n">
        <v/>
      </c>
      <c r="YW23" t="n">
        <v/>
      </c>
      <c r="YX23" t="n">
        <v/>
      </c>
      <c r="YY23" t="n">
        <v/>
      </c>
      <c r="YZ23" t="n">
        <v/>
      </c>
      <c r="ZA23" t="n">
        <v/>
      </c>
      <c r="ZB23" t="n">
        <v/>
      </c>
      <c r="ZC23" t="n">
        <v/>
      </c>
      <c r="ZD23" t="n">
        <v/>
      </c>
      <c r="ZE23" t="n">
        <v/>
      </c>
      <c r="ZF23" t="n">
        <v/>
      </c>
      <c r="ZG23" t="n">
        <v/>
      </c>
      <c r="ZH23" t="n">
        <v/>
      </c>
      <c r="ZI23" t="n">
        <v/>
      </c>
      <c r="ZJ23" t="n">
        <v/>
      </c>
      <c r="ZK23" t="n">
        <v/>
      </c>
      <c r="ZL23" t="n">
        <v/>
      </c>
      <c r="ZM23" t="n">
        <v/>
      </c>
      <c r="ZN23" t="n">
        <v>100</v>
      </c>
      <c r="ZO23" t="n">
        <v>100</v>
      </c>
      <c r="ZP23" t="n">
        <v/>
      </c>
      <c r="ZQ23" t="n">
        <v/>
      </c>
      <c r="ZR23" t="n">
        <v/>
      </c>
      <c r="ZS23" t="n">
        <v/>
      </c>
      <c r="ZT23" t="n">
        <v/>
      </c>
      <c r="ZU23" t="n">
        <v/>
      </c>
      <c r="ZV23" t="n">
        <v>3</v>
      </c>
      <c r="ZW23" t="n">
        <v>3</v>
      </c>
      <c r="ZX23" t="n">
        <v/>
      </c>
      <c r="ZY23" t="n">
        <v/>
      </c>
      <c r="ZZ23" t="n">
        <v/>
      </c>
      <c r="AAA23" t="n">
        <v/>
      </c>
      <c r="AAB23" t="n">
        <v/>
      </c>
      <c r="AAC23" t="n">
        <v/>
      </c>
      <c r="AAD23" t="inlineStr">
        <is>
          <t>Pakan segar (misal: rumput)</t>
        </is>
      </c>
      <c r="AAE23" t="inlineStr">
        <is>
          <t>Pakan segar (misal: rumput)</t>
        </is>
      </c>
      <c r="AAF23" t="n">
        <v/>
      </c>
      <c r="AAG23" t="n">
        <v/>
      </c>
      <c r="AAH23" t="n">
        <v/>
      </c>
      <c r="AAI23" t="n">
        <v/>
      </c>
      <c r="AAJ23" t="n">
        <v/>
      </c>
      <c r="AAK23" t="n">
        <v/>
      </c>
      <c r="AAL23" t="inlineStr">
        <is>
          <t>Tidak</t>
        </is>
      </c>
      <c r="AAM23" t="n">
        <v/>
      </c>
      <c r="AAN23" t="n">
        <v/>
      </c>
      <c r="AAO23" t="n">
        <v/>
      </c>
      <c r="AAP23" t="n">
        <v/>
      </c>
      <c r="AAQ23" t="n">
        <v/>
      </c>
      <c r="AAR23" t="inlineStr">
        <is>
          <t>Tidak</t>
        </is>
      </c>
      <c r="AAS23" t="inlineStr">
        <is>
          <t>Tidak mengetahui</t>
        </is>
      </c>
      <c r="AAT23" t="inlineStr">
        <is>
          <t>Dibuang ke selokan</t>
        </is>
      </c>
      <c r="AAU23" t="n">
        <v>0</v>
      </c>
      <c r="AAV23" t="n">
        <v>0</v>
      </c>
      <c r="AAW23" t="n">
        <v>0</v>
      </c>
      <c r="AAX23" t="n">
        <v>0</v>
      </c>
      <c r="AAY23" t="n">
        <v>0</v>
      </c>
      <c r="AAZ23" t="n">
        <v>0</v>
      </c>
      <c r="ABA23" t="n">
        <v>1</v>
      </c>
      <c r="ABB23" t="n">
        <v/>
      </c>
      <c r="ABC23" t="n">
        <v/>
      </c>
      <c r="ABD23" t="n">
        <v/>
      </c>
      <c r="ABE23" t="n">
        <v/>
      </c>
      <c r="ABF23" t="n">
        <v/>
      </c>
      <c r="ABG23" t="n">
        <v/>
      </c>
      <c r="ABH23" t="n">
        <v/>
      </c>
      <c r="ABI23" t="n">
        <v/>
      </c>
      <c r="ABJ23" t="n">
        <v/>
      </c>
      <c r="ABK23" t="n">
        <v/>
      </c>
      <c r="ABL23" t="n">
        <v/>
      </c>
      <c r="ABM23" t="n">
        <v/>
      </c>
      <c r="ABN23" t="n">
        <v/>
      </c>
      <c r="ABO23" t="n">
        <v/>
      </c>
      <c r="ABP23" t="n">
        <v/>
      </c>
      <c r="ABQ23" t="n">
        <v/>
      </c>
      <c r="ABR23" t="n">
        <v/>
      </c>
      <c r="ABS23" t="n">
        <v/>
      </c>
      <c r="ABT23" t="n">
        <v/>
      </c>
      <c r="ABU23" t="n">
        <v/>
      </c>
      <c r="ABV23" t="n">
        <v/>
      </c>
      <c r="ABW23" t="n">
        <v/>
      </c>
      <c r="ABX23" t="n">
        <v/>
      </c>
      <c r="ABY23" t="n">
        <v/>
      </c>
      <c r="ABZ23" t="n">
        <v/>
      </c>
      <c r="ACA23" t="n">
        <v/>
      </c>
      <c r="ACB23" t="n">
        <v/>
      </c>
      <c r="ACC23" t="n">
        <v/>
      </c>
      <c r="ACD23" t="n">
        <v/>
      </c>
      <c r="ACE23" t="n">
        <v/>
      </c>
      <c r="ACF23" t="n">
        <v/>
      </c>
      <c r="ACG23" t="n">
        <v/>
      </c>
      <c r="ACH23" t="n">
        <v/>
      </c>
      <c r="ACI23" t="n">
        <v/>
      </c>
      <c r="ACJ23" t="n">
        <v/>
      </c>
      <c r="ACK23" t="inlineStr">
        <is>
          <t>Ladang/sawah terlalu jauh, sulit untuk mengangkut ke sana Tidak punya waktu mengumpulkannya</t>
        </is>
      </c>
      <c r="ACL23" t="n">
        <v>0</v>
      </c>
      <c r="ACM23" t="n">
        <v>0</v>
      </c>
      <c r="ACN23" t="n">
        <v>1</v>
      </c>
      <c r="ACO23" t="n">
        <v>1</v>
      </c>
      <c r="ACP23" t="n">
        <v>0</v>
      </c>
      <c r="ACQ23" t="n">
        <v>0</v>
      </c>
      <c r="ACR23" t="n">
        <v>0</v>
      </c>
      <c r="ACS23" t="n">
        <v/>
      </c>
      <c r="ACT23" t="inlineStr">
        <is>
          <t>Tidak ada informasi tambahan mengenai sumber bahan baku biogas</t>
        </is>
      </c>
      <c r="ACU23" t="inlineStr">
        <is>
          <t>Manfaat besar dan membantu kehidupan sehari-hari</t>
        </is>
      </c>
      <c r="ACV23" t="inlineStr">
        <is>
          <t>Berkurang</t>
        </is>
      </c>
      <c r="ACW23" t="inlineStr">
        <is>
          <t>Anggota keluarga - Perempuan dewasa</t>
        </is>
      </c>
      <c r="ACX23" t="inlineStr">
        <is>
          <t>Setuju</t>
        </is>
      </c>
      <c r="ACY23" t="inlineStr">
        <is>
          <t>Anggota keluarga - Perempuan dewasa Anggota keluarga - Laki-laki dewasa</t>
        </is>
      </c>
      <c r="ACZ23" t="n">
        <v>1</v>
      </c>
      <c r="ADA23" t="n">
        <v>1</v>
      </c>
      <c r="ADB23" t="n">
        <v>0</v>
      </c>
      <c r="ADC23" t="n">
        <v>0</v>
      </c>
      <c r="ADD23" t="inlineStr">
        <is>
          <t>Cukup puas</t>
        </is>
      </c>
      <c r="ADE23" t="inlineStr">
        <is>
          <t>Cukup puas</t>
        </is>
      </c>
      <c r="ADF23" t="inlineStr">
        <is>
          <t>Cukup puas</t>
        </is>
      </c>
      <c r="ADG23" t="inlineStr">
        <is>
          <t>Cukup puas</t>
        </is>
      </c>
      <c r="ADH23" t="inlineStr">
        <is>
          <t>Ya</t>
        </is>
      </c>
      <c r="ADI23" t="inlineStr">
        <is>
          <t>Kompor. Kran ,meteran</t>
        </is>
      </c>
      <c r="ADJ23" t="inlineStr">
        <is>
          <t>Cukup puas</t>
        </is>
      </c>
      <c r="ADK23" t="n">
        <v/>
      </c>
      <c r="ADL23" t="n">
        <v/>
      </c>
      <c r="ADM23" t="n">
        <v/>
      </c>
      <c r="ADN23" t="n">
        <v/>
      </c>
      <c r="ADO23" t="n">
        <v/>
      </c>
      <c r="ADP23" t="n">
        <v/>
      </c>
      <c r="ADQ23" t="n">
        <v/>
      </c>
      <c r="ADR23" t="n">
        <v/>
      </c>
      <c r="ADS23" t="n">
        <v/>
      </c>
      <c r="ADT23" t="n">
        <v/>
      </c>
      <c r="ADU23" t="inlineStr">
        <is>
          <t>Lainnya</t>
        </is>
      </c>
      <c r="ADV23" t="n">
        <v>0</v>
      </c>
      <c r="ADW23" t="n">
        <v>0</v>
      </c>
      <c r="ADX23" t="n">
        <v>0</v>
      </c>
      <c r="ADY23" t="n">
        <v>0</v>
      </c>
      <c r="ADZ23" t="n">
        <v>0</v>
      </c>
      <c r="AEA23" t="n">
        <v>0</v>
      </c>
      <c r="AEB23" t="n">
        <v>0</v>
      </c>
      <c r="AEC23" t="n">
        <v>1</v>
      </c>
      <c r="AED23" t="inlineStr">
        <is>
          <t>Menghubungitukang</t>
        </is>
      </c>
      <c r="AEE23" t="inlineStr">
        <is>
          <t>Laki-laki dewasa</t>
        </is>
      </c>
      <c r="AEF23" t="n">
        <v/>
      </c>
      <c r="AEG23" t="inlineStr">
        <is>
          <t>Menelepon atau WA langsung</t>
        </is>
      </c>
      <c r="AEH23" t="n">
        <v/>
      </c>
      <c r="AEI23" t="inlineStr">
        <is>
          <t>Tidak ada</t>
        </is>
      </c>
      <c r="AEJ23" t="inlineStr">
        <is>
          <t>Kadang-kadang</t>
        </is>
      </c>
      <c r="AEK23" t="inlineStr">
        <is>
          <t>Lebih mudah mendapatkan energi Lebih aman Dapur lebih bersih dan bebas asap</t>
        </is>
      </c>
      <c r="AEL23" t="n">
        <v>0</v>
      </c>
      <c r="AEM23" t="n">
        <v>1</v>
      </c>
      <c r="AEN23" t="n">
        <v>0</v>
      </c>
      <c r="AEO23" t="n">
        <v>0</v>
      </c>
      <c r="AEP23" t="n">
        <v>1</v>
      </c>
      <c r="AEQ23" t="n">
        <v>0</v>
      </c>
      <c r="AER23" t="n">
        <v>0</v>
      </c>
      <c r="AES23" t="n">
        <v>0</v>
      </c>
      <c r="AET23" t="n">
        <v>1</v>
      </c>
      <c r="AEU23" t="n">
        <v>0</v>
      </c>
      <c r="AEV23" t="n">
        <v>0</v>
      </c>
      <c r="AEW23" t="n">
        <v>0</v>
      </c>
      <c r="AEX23" t="n">
        <v/>
      </c>
      <c r="AEY23" t="inlineStr">
        <is>
          <t>Memasak lebih aman</t>
        </is>
      </c>
      <c r="AEZ23" t="n">
        <v/>
      </c>
      <c r="AFA23" t="inlineStr">
        <is>
          <t>Koperasi</t>
        </is>
      </c>
      <c r="AFB23" t="n">
        <v/>
      </c>
      <c r="AFC23" t="inlineStr">
        <is>
          <t>1769995190439.jpg</t>
        </is>
      </c>
      <c r="AFD23" t="inlineStr">
        <is>
          <t>https://kf.kobotoolbox.org/api/v2/assets/avstPQqLr3Ab3ZdcVTXZ6f/data/671461799/attachments/atteoF66dfupQCzQ7Uthtf2w/</t>
        </is>
      </c>
      <c r="AFE23" t="inlineStr">
        <is>
          <t>1769995245949.jpg</t>
        </is>
      </c>
      <c r="AFF23" t="inlineStr">
        <is>
          <t>https://kf.kobotoolbox.org/api/v2/assets/avstPQqLr3Ab3ZdcVTXZ6f/data/671461799/attachments/attsfT9C3whFcegjnXnKrCT3/</t>
        </is>
      </c>
      <c r="AFG23" t="inlineStr">
        <is>
          <t>Solihin</t>
        </is>
      </c>
      <c r="AFH23" t="n">
        <v/>
      </c>
      <c r="AFI23" t="inlineStr">
        <is>
          <t>B4.a1. hrg perkg kayu bakar Rp 400 B4.b1.. tabung LPG 3kg utk 1bulan hrg 15000 pertbg Pemiliksempat ragu juga ttg pemakaian LPG dan kayu bakar krn kadang ambil di kebun sendiri. Juga berat perkg ragu waktu itu.</t>
        </is>
      </c>
    </row>
    <row r="24">
      <c r="A24" s="93" t="n">
        <v>46063</v>
      </c>
      <c r="B24" s="93" t="n">
        <v>46063</v>
      </c>
      <c r="C24" t="inlineStr">
        <is>
          <t>solihin</t>
        </is>
      </c>
      <c r="D24" t="inlineStr">
        <is>
          <t>mujiono</t>
        </is>
      </c>
      <c r="E24" t="n">
        <v>859188350689</v>
      </c>
      <c r="F24" t="inlineStr">
        <is>
          <t>-7.9091017 112.8039383 1151.6000000000001 4.814</t>
        </is>
      </c>
      <c r="G24" t="n">
        <v>-7.9091017</v>
      </c>
      <c r="H24" t="n">
        <v>112.8039383</v>
      </c>
      <c r="I24" t="n">
        <v>1151.6</v>
      </c>
      <c r="J24" t="n">
        <v>4.814</v>
      </c>
      <c r="K24" t="n">
        <v>0</v>
      </c>
      <c r="L24" t="inlineStr">
        <is>
          <t>-7.9090633 112.8038717 1130.8 4.95</t>
        </is>
      </c>
      <c r="M24" t="n">
        <v>-7.9090633</v>
      </c>
      <c r="N24" t="n">
        <v>112.8038717</v>
      </c>
      <c r="O24" t="n">
        <v>1130.8</v>
      </c>
      <c r="P24" t="n">
        <v>4.95</v>
      </c>
      <c r="Q24" t="n">
        <v>0</v>
      </c>
      <c r="R24" t="inlineStr">
        <is>
          <t>Jawa Timur</t>
        </is>
      </c>
      <c r="S24" t="n">
        <v>0</v>
      </c>
      <c r="T24" t="n">
        <v>0</v>
      </c>
      <c r="U24" t="n">
        <v>0</v>
      </c>
      <c r="V24" t="n">
        <v>0</v>
      </c>
      <c r="W24" t="n">
        <v>0</v>
      </c>
      <c r="X24" t="n">
        <v>1</v>
      </c>
      <c r="Y24" t="n">
        <v>0</v>
      </c>
      <c r="Z24" t="n">
        <v>0</v>
      </c>
      <c r="AA24" t="n">
        <v>0</v>
      </c>
      <c r="AB24" t="n">
        <v>0</v>
      </c>
      <c r="AC24" t="inlineStr">
        <is>
          <t>PASURUAN</t>
        </is>
      </c>
      <c r="AD24" t="inlineStr">
        <is>
          <t>TUTUR</t>
        </is>
      </c>
      <c r="AE24" t="inlineStr">
        <is>
          <t>BLARANG</t>
        </is>
      </c>
      <c r="AF24" t="inlineStr">
        <is>
          <t>KPSP SETIA KAWAN</t>
        </is>
      </c>
      <c r="AG24" t="inlineStr">
        <is>
          <t>SKP0593</t>
        </is>
      </c>
      <c r="AH24" t="n">
        <v>14</v>
      </c>
      <c r="AI24" t="inlineStr">
        <is>
          <t>VPA1</t>
        </is>
      </c>
      <c r="AJ24" t="inlineStr">
        <is>
          <t>Aktif</t>
        </is>
      </c>
      <c r="AK24" t="n">
        <v>46</v>
      </c>
      <c r="AL24" t="inlineStr">
        <is>
          <t>Laki-laki</t>
        </is>
      </c>
      <c r="AM24" t="inlineStr">
        <is>
          <t>Sudah menikah</t>
        </is>
      </c>
      <c r="AN24" t="inlineStr">
        <is>
          <t>SD/Sederajat</t>
        </is>
      </c>
      <c r="AO24" t="inlineStr">
        <is>
          <t>Peternak</t>
        </is>
      </c>
      <c r="AP24" t="n">
        <v>0</v>
      </c>
      <c r="AQ24" t="n">
        <v>1</v>
      </c>
      <c r="AR24" t="n">
        <v>0</v>
      </c>
      <c r="AS24" t="n">
        <v>0</v>
      </c>
      <c r="AT24" t="n">
        <v>0</v>
      </c>
      <c r="AU24" t="n">
        <v>0</v>
      </c>
      <c r="AV24" t="n">
        <v>0</v>
      </c>
      <c r="AW24" t="n">
        <v>0</v>
      </c>
      <c r="AX24" t="n">
        <v/>
      </c>
      <c r="AY24" t="inlineStr">
        <is>
          <t>Tidak ada</t>
        </is>
      </c>
      <c r="AZ24" t="n">
        <v>0</v>
      </c>
      <c r="BA24" t="n">
        <v>0</v>
      </c>
      <c r="BB24" t="n">
        <v>0</v>
      </c>
      <c r="BC24" t="n">
        <v>0</v>
      </c>
      <c r="BD24" t="n">
        <v>0</v>
      </c>
      <c r="BE24" t="n">
        <v>0</v>
      </c>
      <c r="BF24" t="n">
        <v>0</v>
      </c>
      <c r="BG24" t="n">
        <v>1</v>
      </c>
      <c r="BH24" t="n">
        <v/>
      </c>
      <c r="BI24" t="inlineStr">
        <is>
          <t>Rp2.500.000 - Rp3.500.000</t>
        </is>
      </c>
      <c r="BJ24" t="n">
        <v>0</v>
      </c>
      <c r="BK24" t="n">
        <v>0</v>
      </c>
      <c r="BL24" t="n">
        <v>1</v>
      </c>
      <c r="BM24" t="n">
        <v>0</v>
      </c>
      <c r="BN24" t="inlineStr">
        <is>
          <t>Milik sendiri</t>
        </is>
      </c>
      <c r="BO24" t="inlineStr">
        <is>
          <t>Permanen (dinding bata dan semen)</t>
        </is>
      </c>
      <c r="BP24" t="n">
        <v>1</v>
      </c>
      <c r="BQ24" t="n">
        <v>0</v>
      </c>
      <c r="BR24" t="n">
        <v>0</v>
      </c>
      <c r="BS24" t="n">
        <v>0</v>
      </c>
      <c r="BT24" t="n">
        <v>0</v>
      </c>
      <c r="BU24" t="n">
        <v/>
      </c>
      <c r="BV24" t="inlineStr">
        <is>
          <t>Keramik/ubin</t>
        </is>
      </c>
      <c r="BW24" t="n">
        <v>0</v>
      </c>
      <c r="BX24" t="n">
        <v>0</v>
      </c>
      <c r="BY24" t="n">
        <v>1</v>
      </c>
      <c r="BZ24" t="n">
        <v>0</v>
      </c>
      <c r="CA24" t="n">
        <v>0</v>
      </c>
      <c r="CB24" t="n">
        <v/>
      </c>
      <c r="CC24" t="inlineStr">
        <is>
          <t>Genting</t>
        </is>
      </c>
      <c r="CD24" t="n">
        <v>0</v>
      </c>
      <c r="CE24" t="n">
        <v>0</v>
      </c>
      <c r="CF24" t="n">
        <v>0</v>
      </c>
      <c r="CG24" t="n">
        <v>0</v>
      </c>
      <c r="CH24" t="n">
        <v>0</v>
      </c>
      <c r="CI24" t="n">
        <v>1</v>
      </c>
      <c r="CJ24" t="n">
        <v>0</v>
      </c>
      <c r="CK24" t="n">
        <v/>
      </c>
      <c r="CL24" t="inlineStr">
        <is>
          <t>Ya</t>
        </is>
      </c>
      <c r="CM24" t="n">
        <v>2011</v>
      </c>
      <c r="CN24" t="inlineStr">
        <is>
          <t>Fixed-Dome (Kubah Tetap)</t>
        </is>
      </c>
      <c r="CO24" t="inlineStr">
        <is>
          <t>6 m³ (4-5 ekor sapi, ±5 jam memasak/hari, ±50 kg</t>
        </is>
      </c>
      <c r="CP24" t="inlineStr">
        <is>
          <t>Anggota keluarga - laki-laki</t>
        </is>
      </c>
      <c r="CQ24" t="n">
        <v>0</v>
      </c>
      <c r="CR24" t="n">
        <v>0</v>
      </c>
      <c r="CS24" t="n">
        <v>0</v>
      </c>
      <c r="CT24" t="n">
        <v>0</v>
      </c>
      <c r="CU24" t="n">
        <v>1</v>
      </c>
      <c r="CV24" t="n">
        <v>0</v>
      </c>
      <c r="CW24" t="n">
        <v>0</v>
      </c>
      <c r="CX24" t="n">
        <v>0</v>
      </c>
      <c r="CY24" t="inlineStr">
        <is>
          <t>Anggota keluarga - laki-laki Anggota keluarga - perempuan dewasa</t>
        </is>
      </c>
      <c r="CZ24" t="n">
        <v>1</v>
      </c>
      <c r="DA24" t="n">
        <v>1</v>
      </c>
      <c r="DB24" t="n">
        <v>0</v>
      </c>
      <c r="DC24" t="n">
        <v/>
      </c>
      <c r="DD24" t="inlineStr">
        <is>
          <t>CPO atau pendamping</t>
        </is>
      </c>
      <c r="DE24" t="n">
        <v>0</v>
      </c>
      <c r="DF24" t="n">
        <v>0</v>
      </c>
      <c r="DG24" t="n">
        <v>1</v>
      </c>
      <c r="DH24" t="n">
        <v>0</v>
      </c>
      <c r="DI24" t="n">
        <v/>
      </c>
      <c r="DJ24" t="inlineStr">
        <is>
          <t>CPO atau pendamping</t>
        </is>
      </c>
      <c r="DK24" t="n">
        <v>0</v>
      </c>
      <c r="DL24" t="n">
        <v>0</v>
      </c>
      <c r="DM24" t="n">
        <v>1</v>
      </c>
      <c r="DN24" t="n">
        <v>0</v>
      </c>
      <c r="DO24" t="n">
        <v/>
      </c>
      <c r="DP24" t="inlineStr">
        <is>
          <t>Ya</t>
        </is>
      </c>
      <c r="DQ24" t="n">
        <v/>
      </c>
      <c r="DR24" t="n">
        <v/>
      </c>
      <c r="DS24" t="n">
        <v/>
      </c>
      <c r="DT24" t="n">
        <v/>
      </c>
      <c r="DU24" t="n">
        <v/>
      </c>
      <c r="DV24" t="n">
        <v/>
      </c>
      <c r="DW24" t="n">
        <v/>
      </c>
      <c r="DX24" t="n">
        <v/>
      </c>
      <c r="DY24" t="n">
        <v/>
      </c>
      <c r="DZ24" t="n">
        <v/>
      </c>
      <c r="EA24" t="n">
        <v/>
      </c>
      <c r="EB24" t="n">
        <v/>
      </c>
      <c r="EC24" t="n">
        <v/>
      </c>
      <c r="ED24" t="n">
        <v/>
      </c>
      <c r="EE24" t="n">
        <v/>
      </c>
      <c r="EF24" t="n">
        <v/>
      </c>
      <c r="EG24" t="n">
        <v/>
      </c>
      <c r="EH24" t="n">
        <v/>
      </c>
      <c r="EI24" t="inlineStr">
        <is>
          <t>Tidak ada masalah</t>
        </is>
      </c>
      <c r="EJ24" t="n">
        <v>0</v>
      </c>
      <c r="EK24" t="n">
        <v>0</v>
      </c>
      <c r="EL24" t="n">
        <v>0</v>
      </c>
      <c r="EM24" t="n">
        <v>1</v>
      </c>
      <c r="EN24" t="n">
        <v>0</v>
      </c>
      <c r="EO24" t="n">
        <v/>
      </c>
      <c r="EP24" t="inlineStr">
        <is>
          <t>Ya, cukup jelas dan mudah diikuti</t>
        </is>
      </c>
      <c r="EQ24" t="inlineStr">
        <is>
          <t>Bukan pelatihan</t>
        </is>
      </c>
      <c r="ER24" t="inlineStr">
        <is>
          <t>CPO atau pendamping</t>
        </is>
      </c>
      <c r="ES24" t="n">
        <v>1</v>
      </c>
      <c r="ET24" t="n">
        <v>0</v>
      </c>
      <c r="EU24" t="n">
        <v>0</v>
      </c>
      <c r="EV24" t="n">
        <v>0</v>
      </c>
      <c r="EW24" t="n">
        <v/>
      </c>
      <c r="EX24" t="inlineStr">
        <is>
          <t>Anggota keluarga - Laki-laki</t>
        </is>
      </c>
      <c r="EY24" t="n">
        <v>1</v>
      </c>
      <c r="EZ24" t="n">
        <v>0</v>
      </c>
      <c r="FA24" t="n">
        <v>0</v>
      </c>
      <c r="FB24" t="n">
        <v/>
      </c>
      <c r="FC24" t="inlineStr">
        <is>
          <t>Setiap hari</t>
        </is>
      </c>
      <c r="FD24" t="n">
        <v/>
      </c>
      <c r="FE24" t="inlineStr">
        <is>
          <t>Mengetahui</t>
        </is>
      </c>
      <c r="FF24" t="inlineStr">
        <is>
          <t>Selalu (setiap hari)</t>
        </is>
      </c>
      <c r="FG24" t="inlineStr">
        <is>
          <t>Mengetahui</t>
        </is>
      </c>
      <c r="FH24" t="inlineStr">
        <is>
          <t>Selalu (setiap hari)</t>
        </is>
      </c>
      <c r="FI24" t="inlineStr">
        <is>
          <t>Tidak mengetahui</t>
        </is>
      </c>
      <c r="FJ24" t="inlineStr">
        <is>
          <t>Tidak pernah</t>
        </is>
      </c>
      <c r="FK24" t="inlineStr">
        <is>
          <t>Mengetahui</t>
        </is>
      </c>
      <c r="FL24" t="inlineStr">
        <is>
          <t>Jarang (setiap bulan atau lebih)</t>
        </is>
      </c>
      <c r="FM24" t="inlineStr">
        <is>
          <t>Mengetahui</t>
        </is>
      </c>
      <c r="FN24" t="inlineStr">
        <is>
          <t>Selalu (setiap hari)</t>
        </is>
      </c>
      <c r="FO24" t="inlineStr">
        <is>
          <t>Mengetahui</t>
        </is>
      </c>
      <c r="FP24" t="inlineStr">
        <is>
          <t>Sering (setiap minggu)</t>
        </is>
      </c>
      <c r="FQ24" t="inlineStr">
        <is>
          <t>Mengetahui</t>
        </is>
      </c>
      <c r="FR24" t="inlineStr">
        <is>
          <t>Ya</t>
        </is>
      </c>
      <c r="FS24" t="inlineStr">
        <is>
          <t>Mengetahui</t>
        </is>
      </c>
      <c r="FT24" t="inlineStr">
        <is>
          <t>Ya, selalu</t>
        </is>
      </c>
      <c r="FU24" t="inlineStr">
        <is>
          <t>Laki-laki dewasa</t>
        </is>
      </c>
      <c r="FV24" t="n">
        <v>1</v>
      </c>
      <c r="FW24" t="n">
        <v>0</v>
      </c>
      <c r="FX24" t="n">
        <v>0</v>
      </c>
      <c r="FY24" t="n">
        <v>0</v>
      </c>
      <c r="FZ24" t="inlineStr">
        <is>
          <t>Sangat memahami</t>
        </is>
      </c>
      <c r="GA24" t="inlineStr">
        <is>
          <t>CPO</t>
        </is>
      </c>
      <c r="GB24" t="n">
        <v>1</v>
      </c>
      <c r="GC24" t="n">
        <v>0</v>
      </c>
      <c r="GD24" t="n">
        <v>0</v>
      </c>
      <c r="GE24" t="n">
        <v>0</v>
      </c>
      <c r="GF24" t="n">
        <v/>
      </c>
      <c r="GG24" t="inlineStr">
        <is>
          <t>Selalu</t>
        </is>
      </c>
      <c r="GH24" t="inlineStr">
        <is>
          <t>Ya</t>
        </is>
      </c>
      <c r="GI24" t="inlineStr">
        <is>
          <t>Teman/keluarga Tetangga</t>
        </is>
      </c>
      <c r="GJ24" t="n">
        <v>1</v>
      </c>
      <c r="GK24" t="n">
        <v>1</v>
      </c>
      <c r="GL24" t="n">
        <v>0</v>
      </c>
      <c r="GM24" t="n">
        <v>0</v>
      </c>
      <c r="GN24" t="n">
        <v/>
      </c>
      <c r="GO24" t="n">
        <v>10</v>
      </c>
      <c r="GP24" t="inlineStr">
        <is>
          <t>Penuh (100%)</t>
        </is>
      </c>
      <c r="GQ24" t="inlineStr">
        <is>
          <t>Kayu bakar</t>
        </is>
      </c>
      <c r="GR24" t="n">
        <v>0</v>
      </c>
      <c r="GS24" t="n">
        <v>1</v>
      </c>
      <c r="GT24" t="n">
        <v>0</v>
      </c>
      <c r="GU24" t="n">
        <v>0</v>
      </c>
      <c r="GV24" t="n">
        <v>0</v>
      </c>
      <c r="GW24" t="n">
        <v>0</v>
      </c>
      <c r="GX24" t="n">
        <v>0</v>
      </c>
      <c r="GY24" t="n">
        <v/>
      </c>
      <c r="GZ24" t="inlineStr">
        <is>
          <t>Ya</t>
        </is>
      </c>
      <c r="HA24" t="n">
        <v/>
      </c>
      <c r="HB24" t="n">
        <v/>
      </c>
      <c r="HC24" t="n">
        <v/>
      </c>
      <c r="HD24" t="n">
        <v/>
      </c>
      <c r="HE24" t="n">
        <v/>
      </c>
      <c r="HF24" t="n">
        <v/>
      </c>
      <c r="HG24" t="n">
        <v/>
      </c>
      <c r="HH24" t="n">
        <v/>
      </c>
      <c r="HI24" t="n">
        <v/>
      </c>
      <c r="HJ24" t="n">
        <v/>
      </c>
      <c r="HK24" t="n">
        <v/>
      </c>
      <c r="HL24" t="n">
        <v/>
      </c>
      <c r="HM24" t="n">
        <v/>
      </c>
      <c r="HN24" t="n">
        <v/>
      </c>
      <c r="HO24" t="n">
        <v/>
      </c>
      <c r="HP24" t="n">
        <v/>
      </c>
      <c r="HQ24" t="n">
        <v/>
      </c>
      <c r="HR24" t="n">
        <v/>
      </c>
      <c r="HS24" t="n">
        <v/>
      </c>
      <c r="HT24" t="n">
        <v/>
      </c>
      <c r="HU24" t="n">
        <v/>
      </c>
      <c r="HV24" t="n">
        <v/>
      </c>
      <c r="HW24" t="n">
        <v/>
      </c>
      <c r="HX24" t="n">
        <v/>
      </c>
      <c r="HY24" t="n">
        <v>900</v>
      </c>
      <c r="HZ24" t="n">
        <v>600000</v>
      </c>
      <c r="IA24" t="n">
        <v/>
      </c>
      <c r="IB24" t="n">
        <v/>
      </c>
      <c r="IC24" t="n">
        <v/>
      </c>
      <c r="ID24" t="n">
        <v/>
      </c>
      <c r="IE24" t="n">
        <v/>
      </c>
      <c r="IF24" t="n">
        <v/>
      </c>
      <c r="IG24" t="n">
        <v/>
      </c>
      <c r="IH24" t="n">
        <v/>
      </c>
      <c r="II24" t="n">
        <v/>
      </c>
      <c r="IJ24" t="n">
        <v/>
      </c>
      <c r="IK24" t="inlineStr">
        <is>
          <t>50-65 kg</t>
        </is>
      </c>
      <c r="IL24" t="inlineStr">
        <is>
          <t>1-3 jam</t>
        </is>
      </c>
      <c r="IM24" t="inlineStr">
        <is>
          <t>Ya</t>
        </is>
      </c>
      <c r="IN24" t="inlineStr">
        <is>
          <t>Ya</t>
        </is>
      </c>
      <c r="IO24" t="inlineStr">
        <is>
          <t>Jauh lebih bersih</t>
        </is>
      </c>
      <c r="IP24" t="inlineStr">
        <is>
          <t>Tidak pernah</t>
        </is>
      </c>
      <c r="IQ24" t="inlineStr">
        <is>
          <t>Tidak pernah</t>
        </is>
      </c>
      <c r="IR24" t="n">
        <v/>
      </c>
      <c r="IS24" t="n">
        <v/>
      </c>
      <c r="IT24" t="n">
        <v/>
      </c>
      <c r="IU24" t="n">
        <v/>
      </c>
      <c r="IV24" t="n">
        <v/>
      </c>
      <c r="IW24" t="n">
        <v/>
      </c>
      <c r="IX24" t="n">
        <v/>
      </c>
      <c r="IY24" t="n">
        <v/>
      </c>
      <c r="IZ24" t="inlineStr">
        <is>
          <t>Tidak pernah</t>
        </is>
      </c>
      <c r="JA24" t="n">
        <v/>
      </c>
      <c r="JB24" t="n">
        <v/>
      </c>
      <c r="JC24" t="n">
        <v/>
      </c>
      <c r="JD24" t="n">
        <v/>
      </c>
      <c r="JE24" t="n">
        <v/>
      </c>
      <c r="JF24" t="n">
        <v/>
      </c>
      <c r="JG24" t="n">
        <v/>
      </c>
      <c r="JH24" t="n">
        <v/>
      </c>
      <c r="JI24" t="inlineStr">
        <is>
          <t>Tidak ada perubahan</t>
        </is>
      </c>
      <c r="JJ24" t="inlineStr">
        <is>
          <t>Laki-laki dewasa</t>
        </is>
      </c>
      <c r="JK24" t="n">
        <v>1</v>
      </c>
      <c r="JL24" t="n">
        <v>0</v>
      </c>
      <c r="JM24" t="n">
        <v>0</v>
      </c>
      <c r="JN24" t="inlineStr">
        <is>
          <t>Laki-laki dewasa</t>
        </is>
      </c>
      <c r="JO24" t="n">
        <v>1</v>
      </c>
      <c r="JP24" t="n">
        <v>0</v>
      </c>
      <c r="JQ24" t="n">
        <v>0</v>
      </c>
      <c r="JR24" t="inlineStr">
        <is>
          <t>Tidak pernah</t>
        </is>
      </c>
      <c r="JS24" t="n">
        <v/>
      </c>
      <c r="JT24" t="n">
        <v/>
      </c>
      <c r="JU24" t="n">
        <v/>
      </c>
      <c r="JV24" t="n">
        <v/>
      </c>
      <c r="JW24" t="n">
        <v/>
      </c>
      <c r="JX24" t="n">
        <v/>
      </c>
      <c r="JY24" t="n">
        <v/>
      </c>
      <c r="JZ24" t="n">
        <v/>
      </c>
      <c r="KA24" t="inlineStr">
        <is>
          <t>Tidak pernah</t>
        </is>
      </c>
      <c r="KB24" t="n">
        <v/>
      </c>
      <c r="KC24" t="n">
        <v/>
      </c>
      <c r="KD24" t="n">
        <v/>
      </c>
      <c r="KE24" t="n">
        <v/>
      </c>
      <c r="KF24" t="n">
        <v/>
      </c>
      <c r="KG24" t="n">
        <v/>
      </c>
      <c r="KH24" t="n">
        <v/>
      </c>
      <c r="KI24" t="n">
        <v/>
      </c>
      <c r="KJ24" t="inlineStr">
        <is>
          <t>Tidak pernah</t>
        </is>
      </c>
      <c r="KK24" t="n">
        <v/>
      </c>
      <c r="KL24" t="n">
        <v/>
      </c>
      <c r="KM24" t="n">
        <v/>
      </c>
      <c r="KN24" t="n">
        <v/>
      </c>
      <c r="KO24" t="n">
        <v/>
      </c>
      <c r="KP24" t="n">
        <v/>
      </c>
      <c r="KQ24" t="n">
        <v/>
      </c>
      <c r="KR24" t="n">
        <v/>
      </c>
      <c r="KS24" t="inlineStr">
        <is>
          <t>Tidak ada perubahan</t>
        </is>
      </c>
      <c r="KT24" t="inlineStr">
        <is>
          <t>0-1 kali</t>
        </is>
      </c>
      <c r="KU24" t="inlineStr">
        <is>
          <t>0-1 kali</t>
        </is>
      </c>
      <c r="KV24" t="inlineStr">
        <is>
          <t>Laki-laki dewasa</t>
        </is>
      </c>
      <c r="KW24" t="n">
        <v>1</v>
      </c>
      <c r="KX24" t="n">
        <v>0</v>
      </c>
      <c r="KY24" t="n">
        <v>0</v>
      </c>
      <c r="KZ24" t="n">
        <v>0</v>
      </c>
      <c r="LA24" t="inlineStr">
        <is>
          <t>Jauh lebih baik</t>
        </is>
      </c>
      <c r="LB24" t="inlineStr">
        <is>
          <t>Jauh lebih baik</t>
        </is>
      </c>
      <c r="LC24" t="n">
        <v>0</v>
      </c>
      <c r="LD24" t="n">
        <v>0</v>
      </c>
      <c r="LE24" t="n">
        <v>0</v>
      </c>
      <c r="LF24" t="n">
        <v>0</v>
      </c>
      <c r="LG24" t="inlineStr">
        <is>
          <t>Ya</t>
        </is>
      </c>
      <c r="LH24" t="n">
        <v>1000000</v>
      </c>
      <c r="LI24" t="n">
        <v/>
      </c>
      <c r="LJ24" t="inlineStr">
        <is>
          <t>Kebutuhan rumah tangga Pendidikan anggota keluarga</t>
        </is>
      </c>
      <c r="LK24" t="n">
        <v>0</v>
      </c>
      <c r="LL24" t="n">
        <v>0</v>
      </c>
      <c r="LM24" t="n">
        <v>0</v>
      </c>
      <c r="LN24" t="n">
        <v>0</v>
      </c>
      <c r="LO24" t="n">
        <v>1</v>
      </c>
      <c r="LP24" t="n">
        <v>1</v>
      </c>
      <c r="LQ24" t="n">
        <v>0</v>
      </c>
      <c r="LR24" t="n">
        <v/>
      </c>
      <c r="LS24" t="n">
        <v>15</v>
      </c>
      <c r="LT24" t="n">
        <v>0</v>
      </c>
      <c r="LU24" t="n">
        <v>0</v>
      </c>
      <c r="LV24" t="n">
        <v>5</v>
      </c>
      <c r="LW24" t="n">
        <v>0</v>
      </c>
      <c r="LX24" t="n">
        <v>0</v>
      </c>
      <c r="LY24" t="n">
        <v>15</v>
      </c>
      <c r="LZ24" t="n">
        <v>0</v>
      </c>
      <c r="MA24" t="n">
        <v>0</v>
      </c>
      <c r="MB24" t="inlineStr">
        <is>
          <t>Ya</t>
        </is>
      </c>
      <c r="MC24" t="n">
        <v>60</v>
      </c>
      <c r="MD24" t="n">
        <v>0</v>
      </c>
      <c r="ME24" t="n">
        <v>0</v>
      </c>
      <c r="MF24" t="n">
        <v>0</v>
      </c>
      <c r="MG24" t="n">
        <v>0</v>
      </c>
      <c r="MH24" t="n">
        <v>0</v>
      </c>
      <c r="MI24" t="inlineStr">
        <is>
          <t>Aktivitas sosial diluar rumah (misalnya, berkumpul dengan tetangga, mengikuti kegiatan PKK, dsb) Istirahat</t>
        </is>
      </c>
      <c r="MJ24" t="n">
        <v>0</v>
      </c>
      <c r="MK24" t="n">
        <v>1</v>
      </c>
      <c r="ML24" t="n">
        <v>1</v>
      </c>
      <c r="MM24" t="n">
        <v>0</v>
      </c>
      <c r="MN24" t="n">
        <v>0</v>
      </c>
      <c r="MO24" t="n">
        <v>0</v>
      </c>
      <c r="MP24" t="n">
        <v/>
      </c>
      <c r="MQ24" t="n">
        <v/>
      </c>
      <c r="MR24" t="inlineStr">
        <is>
          <t>Sudah capai mengurus ternak</t>
        </is>
      </c>
      <c r="MS24" t="inlineStr">
        <is>
          <t>Jama'ah, Tahlil, Pengajian</t>
        </is>
      </c>
      <c r="MT24" t="n">
        <v/>
      </c>
      <c r="MU24" t="inlineStr">
        <is>
          <t>Tidak</t>
        </is>
      </c>
      <c r="MV24" t="n">
        <v/>
      </c>
      <c r="MW24" t="n">
        <v/>
      </c>
      <c r="MX24" t="n">
        <v/>
      </c>
      <c r="MY24" t="n">
        <v/>
      </c>
      <c r="MZ24" t="n">
        <v/>
      </c>
      <c r="NA24" t="n">
        <v/>
      </c>
      <c r="NB24" t="n">
        <v/>
      </c>
      <c r="NC24" t="n">
        <v/>
      </c>
      <c r="ND24" t="n">
        <v/>
      </c>
      <c r="NE24" t="n">
        <v/>
      </c>
      <c r="NF24" t="n">
        <v/>
      </c>
      <c r="NG24" t="n">
        <v/>
      </c>
      <c r="NH24" t="n">
        <v/>
      </c>
      <c r="NI24" t="n">
        <v/>
      </c>
      <c r="NJ24" t="n">
        <v/>
      </c>
      <c r="NK24" t="n">
        <v/>
      </c>
      <c r="NL24" t="inlineStr">
        <is>
          <t>Tidak</t>
        </is>
      </c>
      <c r="NM24" t="inlineStr">
        <is>
          <t>Kombinasi kredit/pinjaman dan dana hibah</t>
        </is>
      </c>
      <c r="NN24" t="inlineStr">
        <is>
          <t>5.000.001-7.000.000</t>
        </is>
      </c>
      <c r="NO24" t="inlineStr">
        <is>
          <t>Yayasan Rumah Energi atau BIRU</t>
        </is>
      </c>
      <c r="NP24" t="n">
        <v/>
      </c>
      <c r="NQ24" t="inlineStr">
        <is>
          <t>Koperasi</t>
        </is>
      </c>
      <c r="NR24" t="n">
        <v/>
      </c>
      <c r="NS24" t="n">
        <v>60</v>
      </c>
      <c r="NT24" t="inlineStr">
        <is>
          <t>Anggota keluarga - Laki-laki dewasa</t>
        </is>
      </c>
      <c r="NU24" t="n">
        <v/>
      </c>
      <c r="NV24" t="n">
        <v/>
      </c>
      <c r="NW24" t="n">
        <v/>
      </c>
      <c r="NX24" t="inlineStr">
        <is>
          <t>Sama saja</t>
        </is>
      </c>
      <c r="NY24" t="n">
        <v>0</v>
      </c>
      <c r="NZ24" t="n">
        <v>0</v>
      </c>
      <c r="OA24" t="n">
        <v>90</v>
      </c>
      <c r="OB24" t="n">
        <v>0</v>
      </c>
      <c r="OC24" t="n">
        <v>35</v>
      </c>
      <c r="OD24" t="n">
        <v>0</v>
      </c>
      <c r="OE24" t="inlineStr">
        <is>
          <t>Tidak ada perubahan</t>
        </is>
      </c>
      <c r="OF24" t="inlineStr">
        <is>
          <t>Lebih baik (beda waktu memasak 5-30 menit, ATAU tidak lagi ada rasa/bau makanan yang berubah, ATAU alasan lainnya)</t>
        </is>
      </c>
      <c r="OG24" t="inlineStr">
        <is>
          <t>Ya</t>
        </is>
      </c>
      <c r="OH24" t="n">
        <v>1</v>
      </c>
      <c r="OI24" t="n">
        <v>6</v>
      </c>
      <c r="OJ24" t="n">
        <v>0</v>
      </c>
      <c r="OK24" t="n">
        <v>0</v>
      </c>
      <c r="OL24" t="n">
        <v>0</v>
      </c>
      <c r="OM24" t="n">
        <v>0</v>
      </c>
      <c r="ON24" t="n">
        <v>5</v>
      </c>
      <c r="OO24" t="n">
        <v>0</v>
      </c>
      <c r="OP24" t="inlineStr">
        <is>
          <t>Sapi perah Ayam</t>
        </is>
      </c>
      <c r="OQ24" t="n">
        <v>0</v>
      </c>
      <c r="OR24" t="n">
        <v>1</v>
      </c>
      <c r="OS24" t="n">
        <v>0</v>
      </c>
      <c r="OT24" t="n">
        <v>0</v>
      </c>
      <c r="OU24" t="n">
        <v>0</v>
      </c>
      <c r="OV24" t="n">
        <v>0</v>
      </c>
      <c r="OW24" t="n">
        <v>1</v>
      </c>
      <c r="OX24" t="n">
        <v>0</v>
      </c>
      <c r="OY24" t="n">
        <v>0</v>
      </c>
      <c r="OZ24" t="inlineStr">
        <is>
          <t>Sapi pedaging Sapi perah Ayam</t>
        </is>
      </c>
      <c r="PA24" t="n">
        <v>1</v>
      </c>
      <c r="PB24" t="n">
        <v>1</v>
      </c>
      <c r="PC24" t="n">
        <v>0</v>
      </c>
      <c r="PD24" t="n">
        <v>0</v>
      </c>
      <c r="PE24" t="n">
        <v>0</v>
      </c>
      <c r="PF24" t="n">
        <v>0</v>
      </c>
      <c r="PG24" t="n">
        <v>1</v>
      </c>
      <c r="PH24" t="n">
        <v>0</v>
      </c>
      <c r="PI24" t="n">
        <v>0</v>
      </c>
      <c r="PJ24" t="inlineStr">
        <is>
          <t>Sapi pedaging Sapi perah</t>
        </is>
      </c>
      <c r="PK24" t="n">
        <v>1</v>
      </c>
      <c r="PL24" t="n">
        <v>1</v>
      </c>
      <c r="PM24" t="n">
        <v>0</v>
      </c>
      <c r="PN24" t="n">
        <v>0</v>
      </c>
      <c r="PO24" t="n">
        <v>0</v>
      </c>
      <c r="PP24" t="n">
        <v>0</v>
      </c>
      <c r="PQ24" t="n">
        <v>0</v>
      </c>
      <c r="PR24" t="n">
        <v>0</v>
      </c>
      <c r="PS24" t="n">
        <v>0</v>
      </c>
      <c r="PT24" t="n">
        <v/>
      </c>
      <c r="PU24" t="n">
        <v/>
      </c>
      <c r="PV24" t="n">
        <v/>
      </c>
      <c r="PW24" t="n">
        <v/>
      </c>
      <c r="PX24" t="n">
        <v/>
      </c>
      <c r="PY24" t="n">
        <v/>
      </c>
      <c r="PZ24" t="n">
        <v/>
      </c>
      <c r="QA24" t="n">
        <v/>
      </c>
      <c r="QB24" t="n">
        <v/>
      </c>
      <c r="QC24" t="n">
        <v/>
      </c>
      <c r="QD24" t="n">
        <v/>
      </c>
      <c r="QE24" t="inlineStr">
        <is>
          <t>4-Lainnya</t>
        </is>
      </c>
      <c r="QF24" t="n">
        <v>0</v>
      </c>
      <c r="QG24" t="n">
        <v>0</v>
      </c>
      <c r="QH24" t="n">
        <v>0</v>
      </c>
      <c r="QI24" t="n">
        <v>0</v>
      </c>
      <c r="QJ24" t="n">
        <v>0</v>
      </c>
      <c r="QK24" t="n">
        <v>0</v>
      </c>
      <c r="QL24" t="n">
        <v>0</v>
      </c>
      <c r="QM24" t="n">
        <v>0</v>
      </c>
      <c r="QN24" t="n">
        <v>1</v>
      </c>
      <c r="QO24" t="inlineStr">
        <is>
          <t>Dibawa ke lahan rumput</t>
        </is>
      </c>
      <c r="QP24" t="n">
        <v/>
      </c>
      <c r="QQ24" t="n">
        <v/>
      </c>
      <c r="QR24" t="n">
        <v/>
      </c>
      <c r="QS24" t="n">
        <v/>
      </c>
      <c r="QT24" t="n">
        <v/>
      </c>
      <c r="QU24" t="n">
        <v/>
      </c>
      <c r="QV24" t="n">
        <v/>
      </c>
      <c r="QW24" t="n">
        <v/>
      </c>
      <c r="QX24" t="n">
        <v/>
      </c>
      <c r="QY24" t="n">
        <v/>
      </c>
      <c r="QZ24" t="n">
        <v/>
      </c>
      <c r="RA24" t="n">
        <v/>
      </c>
      <c r="RB24" t="n">
        <v/>
      </c>
      <c r="RC24" t="n">
        <v/>
      </c>
      <c r="RD24" t="n">
        <v/>
      </c>
      <c r="RE24" t="n">
        <v/>
      </c>
      <c r="RF24" t="n">
        <v/>
      </c>
      <c r="RG24" t="n">
        <v/>
      </c>
      <c r="RH24" t="n">
        <v/>
      </c>
      <c r="RI24" t="n">
        <v/>
      </c>
      <c r="RJ24" t="n">
        <v/>
      </c>
      <c r="RK24" t="n">
        <v/>
      </c>
      <c r="RL24" t="n">
        <v/>
      </c>
      <c r="RM24" t="n">
        <v/>
      </c>
      <c r="RN24" t="n">
        <v/>
      </c>
      <c r="RO24" t="n">
        <v/>
      </c>
      <c r="RP24" t="n">
        <v/>
      </c>
      <c r="RQ24" t="n">
        <v/>
      </c>
      <c r="RR24" t="n">
        <v/>
      </c>
      <c r="RS24" t="n">
        <v/>
      </c>
      <c r="RT24" t="n">
        <v/>
      </c>
      <c r="RU24" t="n">
        <v/>
      </c>
      <c r="RV24" t="n">
        <v/>
      </c>
      <c r="RW24" t="n">
        <v/>
      </c>
      <c r="RX24" t="n">
        <v/>
      </c>
      <c r="RY24" t="n">
        <v/>
      </c>
      <c r="RZ24" t="n">
        <v/>
      </c>
      <c r="SA24" t="n">
        <v/>
      </c>
      <c r="SB24" t="n">
        <v/>
      </c>
      <c r="SC24" t="inlineStr">
        <is>
          <t>1-Disebarkan ke lahan terbuka</t>
        </is>
      </c>
      <c r="SD24" t="n">
        <v>0</v>
      </c>
      <c r="SE24" t="n">
        <v>0</v>
      </c>
      <c r="SF24" t="n">
        <v>0</v>
      </c>
      <c r="SG24" t="n">
        <v>0</v>
      </c>
      <c r="SH24" t="n">
        <v>0</v>
      </c>
      <c r="SI24" t="n">
        <v>1</v>
      </c>
      <c r="SJ24" t="n">
        <v>0</v>
      </c>
      <c r="SK24" t="n">
        <v>0</v>
      </c>
      <c r="SL24" t="n">
        <v>0</v>
      </c>
      <c r="SM24" t="n">
        <v/>
      </c>
      <c r="SN24" t="n">
        <v/>
      </c>
      <c r="SO24" t="n">
        <v/>
      </c>
      <c r="SP24" t="n">
        <v/>
      </c>
      <c r="SQ24" t="n">
        <v/>
      </c>
      <c r="SR24" t="n">
        <v/>
      </c>
      <c r="SS24" t="n">
        <v/>
      </c>
      <c r="ST24" t="n">
        <v/>
      </c>
      <c r="SU24" t="n">
        <v/>
      </c>
      <c r="SV24" t="n">
        <v/>
      </c>
      <c r="SW24" t="n">
        <v/>
      </c>
      <c r="SX24" t="n">
        <v/>
      </c>
      <c r="SY24" t="n">
        <v/>
      </c>
      <c r="SZ24" t="n">
        <v>4</v>
      </c>
      <c r="TA24" t="n">
        <v/>
      </c>
      <c r="TB24" t="n">
        <v/>
      </c>
      <c r="TC24" t="n">
        <v/>
      </c>
      <c r="TD24" t="n">
        <v/>
      </c>
      <c r="TE24" t="n">
        <v>10</v>
      </c>
      <c r="TF24" t="n">
        <v/>
      </c>
      <c r="TG24" t="n">
        <v/>
      </c>
      <c r="TH24" t="n">
        <v/>
      </c>
      <c r="TI24" t="n">
        <v/>
      </c>
      <c r="TJ24" t="n">
        <v/>
      </c>
      <c r="TK24" t="n">
        <v/>
      </c>
      <c r="TL24" t="n">
        <v/>
      </c>
      <c r="TM24" t="n">
        <v/>
      </c>
      <c r="TN24" t="n">
        <v/>
      </c>
      <c r="TO24" t="n">
        <v/>
      </c>
      <c r="TP24" t="n">
        <v/>
      </c>
      <c r="TQ24" t="n">
        <v/>
      </c>
      <c r="TR24" t="n">
        <v/>
      </c>
      <c r="TS24" t="n">
        <v/>
      </c>
      <c r="TT24" t="n">
        <v/>
      </c>
      <c r="TU24" t="n">
        <v/>
      </c>
      <c r="TV24" t="n">
        <v/>
      </c>
      <c r="TW24" t="n">
        <v/>
      </c>
      <c r="TX24" t="n">
        <v/>
      </c>
      <c r="TY24" t="n">
        <v/>
      </c>
      <c r="TZ24" t="n">
        <v/>
      </c>
      <c r="UA24" t="n">
        <v/>
      </c>
      <c r="UB24" t="n">
        <v/>
      </c>
      <c r="UC24" t="n">
        <v/>
      </c>
      <c r="UD24" t="n">
        <v/>
      </c>
      <c r="UE24" t="n">
        <v/>
      </c>
      <c r="UF24" t="n">
        <v/>
      </c>
      <c r="UG24" t="n">
        <v/>
      </c>
      <c r="UH24" t="n">
        <v/>
      </c>
      <c r="UI24" t="n">
        <v/>
      </c>
      <c r="UJ24" t="n">
        <v/>
      </c>
      <c r="UK24" t="n">
        <v/>
      </c>
      <c r="UL24" t="n">
        <v/>
      </c>
      <c r="UM24" t="n">
        <v/>
      </c>
      <c r="UN24" t="n">
        <v/>
      </c>
      <c r="UO24" t="n">
        <v/>
      </c>
      <c r="UP24" t="n">
        <v/>
      </c>
      <c r="UQ24" t="n">
        <v/>
      </c>
      <c r="UR24" t="n">
        <v/>
      </c>
      <c r="US24" t="n">
        <v/>
      </c>
      <c r="UT24" t="n">
        <v/>
      </c>
      <c r="UU24" t="inlineStr">
        <is>
          <t>Pemberian pakan di kandang</t>
        </is>
      </c>
      <c r="UV24" t="inlineStr">
        <is>
          <t>Pemberian pakan di kandang</t>
        </is>
      </c>
      <c r="UW24" t="n">
        <v/>
      </c>
      <c r="UX24" t="n">
        <v/>
      </c>
      <c r="UY24" t="n">
        <v/>
      </c>
      <c r="UZ24" t="n">
        <v/>
      </c>
      <c r="VA24" t="inlineStr">
        <is>
          <t>Penggembalaan terbuka</t>
        </is>
      </c>
      <c r="VB24" t="n">
        <v/>
      </c>
      <c r="VC24" t="inlineStr">
        <is>
          <t>Sangat jarang (&gt;1 bulan sekali)</t>
        </is>
      </c>
      <c r="VD24" t="inlineStr">
        <is>
          <t>Sangat jarang (&gt;1 bulan sekali)</t>
        </is>
      </c>
      <c r="VE24" t="n">
        <v/>
      </c>
      <c r="VF24" t="n">
        <v/>
      </c>
      <c r="VG24" t="n">
        <v/>
      </c>
      <c r="VH24" t="n">
        <v/>
      </c>
      <c r="VI24" t="inlineStr">
        <is>
          <t>Sangat jarang (&gt;1 bulan sekali)</t>
        </is>
      </c>
      <c r="VJ24" t="n">
        <v/>
      </c>
      <c r="VK24" t="inlineStr">
        <is>
          <t>Sangat sering (&gt;1 kali sehari)</t>
        </is>
      </c>
      <c r="VL24" t="inlineStr">
        <is>
          <t>Sangat sering (&gt;1 kali sehari)</t>
        </is>
      </c>
      <c r="VM24" t="n">
        <v/>
      </c>
      <c r="VN24" t="n">
        <v/>
      </c>
      <c r="VO24" t="n">
        <v/>
      </c>
      <c r="VP24" t="n">
        <v/>
      </c>
      <c r="VQ24" t="n">
        <v/>
      </c>
      <c r="VR24" t="n">
        <v/>
      </c>
      <c r="VS24" t="inlineStr">
        <is>
          <t>6-Digester biogas</t>
        </is>
      </c>
      <c r="VT24" t="n">
        <v>0</v>
      </c>
      <c r="VU24" t="n">
        <v>0</v>
      </c>
      <c r="VV24" t="n">
        <v>0</v>
      </c>
      <c r="VW24" t="n">
        <v>0</v>
      </c>
      <c r="VX24" t="n">
        <v>0</v>
      </c>
      <c r="VY24" t="n">
        <v>0</v>
      </c>
      <c r="VZ24" t="n">
        <v>0</v>
      </c>
      <c r="WA24" t="n">
        <v>0</v>
      </c>
      <c r="WB24" t="n">
        <v>0</v>
      </c>
      <c r="WC24" t="n">
        <v>1</v>
      </c>
      <c r="WD24" t="n">
        <v>0</v>
      </c>
      <c r="WE24" t="n">
        <v>0</v>
      </c>
      <c r="WF24" t="inlineStr">
        <is>
          <t>6-Digester biogas</t>
        </is>
      </c>
      <c r="WG24" t="n">
        <v>0</v>
      </c>
      <c r="WH24" t="n">
        <v>0</v>
      </c>
      <c r="WI24" t="n">
        <v>0</v>
      </c>
      <c r="WJ24" t="n">
        <v>0</v>
      </c>
      <c r="WK24" t="n">
        <v>0</v>
      </c>
      <c r="WL24" t="n">
        <v>0</v>
      </c>
      <c r="WM24" t="n">
        <v>0</v>
      </c>
      <c r="WN24" t="n">
        <v>0</v>
      </c>
      <c r="WO24" t="n">
        <v>0</v>
      </c>
      <c r="WP24" t="n">
        <v>1</v>
      </c>
      <c r="WQ24" t="n">
        <v>0</v>
      </c>
      <c r="WR24" t="n">
        <v>0</v>
      </c>
      <c r="WS24" t="n">
        <v/>
      </c>
      <c r="WT24" t="n">
        <v/>
      </c>
      <c r="WU24" t="n">
        <v/>
      </c>
      <c r="WV24" t="n">
        <v/>
      </c>
      <c r="WW24" t="n">
        <v/>
      </c>
      <c r="WX24" t="n">
        <v/>
      </c>
      <c r="WY24" t="n">
        <v/>
      </c>
      <c r="WZ24" t="n">
        <v/>
      </c>
      <c r="XA24" t="n">
        <v/>
      </c>
      <c r="XB24" t="n">
        <v/>
      </c>
      <c r="XC24" t="n">
        <v/>
      </c>
      <c r="XD24" t="n">
        <v/>
      </c>
      <c r="XE24" t="n">
        <v/>
      </c>
      <c r="XF24" t="n">
        <v/>
      </c>
      <c r="XG24" t="n">
        <v/>
      </c>
      <c r="XH24" t="n">
        <v/>
      </c>
      <c r="XI24" t="n">
        <v/>
      </c>
      <c r="XJ24" t="n">
        <v/>
      </c>
      <c r="XK24" t="n">
        <v/>
      </c>
      <c r="XL24" t="n">
        <v/>
      </c>
      <c r="XM24" t="n">
        <v/>
      </c>
      <c r="XN24" t="n">
        <v/>
      </c>
      <c r="XO24" t="n">
        <v/>
      </c>
      <c r="XP24" t="n">
        <v/>
      </c>
      <c r="XQ24" t="n">
        <v/>
      </c>
      <c r="XR24" t="n">
        <v/>
      </c>
      <c r="XS24" t="n">
        <v/>
      </c>
      <c r="XT24" t="n">
        <v/>
      </c>
      <c r="XU24" t="n">
        <v/>
      </c>
      <c r="XV24" t="n">
        <v/>
      </c>
      <c r="XW24" t="n">
        <v/>
      </c>
      <c r="XX24" t="n">
        <v/>
      </c>
      <c r="XY24" t="n">
        <v/>
      </c>
      <c r="XZ24" t="n">
        <v/>
      </c>
      <c r="YA24" t="n">
        <v/>
      </c>
      <c r="YB24" t="n">
        <v/>
      </c>
      <c r="YC24" t="n">
        <v/>
      </c>
      <c r="YD24" t="n">
        <v/>
      </c>
      <c r="YE24" t="n">
        <v/>
      </c>
      <c r="YF24" t="n">
        <v/>
      </c>
      <c r="YG24" t="n">
        <v/>
      </c>
      <c r="YH24" t="n">
        <v/>
      </c>
      <c r="YI24" t="n">
        <v/>
      </c>
      <c r="YJ24" t="n">
        <v/>
      </c>
      <c r="YK24" t="n">
        <v/>
      </c>
      <c r="YL24" t="n">
        <v/>
      </c>
      <c r="YM24" t="n">
        <v/>
      </c>
      <c r="YN24" t="inlineStr">
        <is>
          <t>8-Dibiarkan tersebar di ladang penggembalaan</t>
        </is>
      </c>
      <c r="YO24" t="n">
        <v>0</v>
      </c>
      <c r="YP24" t="n">
        <v>0</v>
      </c>
      <c r="YQ24" t="n">
        <v>0</v>
      </c>
      <c r="YR24" t="n">
        <v>0</v>
      </c>
      <c r="YS24" t="n">
        <v>0</v>
      </c>
      <c r="YT24" t="n">
        <v>0</v>
      </c>
      <c r="YU24" t="n">
        <v>0</v>
      </c>
      <c r="YV24" t="n">
        <v>0</v>
      </c>
      <c r="YW24" t="n">
        <v>0</v>
      </c>
      <c r="YX24" t="n">
        <v>0</v>
      </c>
      <c r="YY24" t="n">
        <v>0</v>
      </c>
      <c r="YZ24" t="n">
        <v>1</v>
      </c>
      <c r="ZA24" t="n">
        <v/>
      </c>
      <c r="ZB24" t="n">
        <v/>
      </c>
      <c r="ZC24" t="n">
        <v/>
      </c>
      <c r="ZD24" t="n">
        <v/>
      </c>
      <c r="ZE24" t="n">
        <v/>
      </c>
      <c r="ZF24" t="n">
        <v/>
      </c>
      <c r="ZG24" t="n">
        <v/>
      </c>
      <c r="ZH24" t="n">
        <v/>
      </c>
      <c r="ZI24" t="n">
        <v/>
      </c>
      <c r="ZJ24" t="n">
        <v/>
      </c>
      <c r="ZK24" t="n">
        <v/>
      </c>
      <c r="ZL24" t="n">
        <v/>
      </c>
      <c r="ZM24" t="n">
        <v/>
      </c>
      <c r="ZN24" t="n">
        <v>100</v>
      </c>
      <c r="ZO24" t="n">
        <v>100</v>
      </c>
      <c r="ZP24" t="n">
        <v/>
      </c>
      <c r="ZQ24" t="n">
        <v/>
      </c>
      <c r="ZR24" t="n">
        <v/>
      </c>
      <c r="ZS24" t="n">
        <v/>
      </c>
      <c r="ZT24" t="n">
        <v/>
      </c>
      <c r="ZU24" t="n">
        <v/>
      </c>
      <c r="ZV24" t="n">
        <v>2</v>
      </c>
      <c r="ZW24" t="n">
        <v>2</v>
      </c>
      <c r="ZX24" t="n">
        <v/>
      </c>
      <c r="ZY24" t="n">
        <v/>
      </c>
      <c r="ZZ24" t="n">
        <v/>
      </c>
      <c r="AAA24" t="n">
        <v/>
      </c>
      <c r="AAB24" t="n">
        <v>1</v>
      </c>
      <c r="AAC24" t="n">
        <v/>
      </c>
      <c r="AAD24" t="inlineStr">
        <is>
          <t>Pakan segar (misal: rumput)</t>
        </is>
      </c>
      <c r="AAE24" t="inlineStr">
        <is>
          <t>Pakan segar (misal: rumput)</t>
        </is>
      </c>
      <c r="AAF24" t="n">
        <v/>
      </c>
      <c r="AAG24" t="n">
        <v/>
      </c>
      <c r="AAH24" t="n">
        <v/>
      </c>
      <c r="AAI24" t="n">
        <v/>
      </c>
      <c r="AAJ24" t="inlineStr">
        <is>
          <t>Pakan kering (misal: konsentrat, silase, pelet)</t>
        </is>
      </c>
      <c r="AAK24" t="n">
        <v/>
      </c>
      <c r="AAL24" t="inlineStr">
        <is>
          <t>Ya</t>
        </is>
      </c>
      <c r="AAM24" t="inlineStr">
        <is>
          <t>Padat</t>
        </is>
      </c>
      <c r="AAN24" t="n">
        <v>1</v>
      </c>
      <c r="AAO24" t="n">
        <v>0</v>
      </c>
      <c r="AAP24" t="n">
        <v/>
      </c>
      <c r="AAQ24" t="n">
        <v>40</v>
      </c>
      <c r="AAR24" t="inlineStr">
        <is>
          <t>Ya</t>
        </is>
      </c>
      <c r="AAS24" t="inlineStr">
        <is>
          <t>Mengetahui</t>
        </is>
      </c>
      <c r="AAT24" t="inlineStr">
        <is>
          <t>Digunakan untuk pupuk di lahan pertanian sendiri</t>
        </is>
      </c>
      <c r="AAU24" t="n">
        <v>1</v>
      </c>
      <c r="AAV24" t="n">
        <v>0</v>
      </c>
      <c r="AAW24" t="n">
        <v>0</v>
      </c>
      <c r="AAX24" t="n">
        <v>0</v>
      </c>
      <c r="AAY24" t="n">
        <v>0</v>
      </c>
      <c r="AAZ24" t="n">
        <v>0</v>
      </c>
      <c r="ABA24" t="n">
        <v>0</v>
      </c>
      <c r="ABB24" t="inlineStr">
        <is>
          <t>Lainnya</t>
        </is>
      </c>
      <c r="ABC24" t="n">
        <v>0</v>
      </c>
      <c r="ABD24" t="n">
        <v>0</v>
      </c>
      <c r="ABE24" t="n">
        <v>0</v>
      </c>
      <c r="ABF24" t="n">
        <v>0</v>
      </c>
      <c r="ABG24" t="n">
        <v>1</v>
      </c>
      <c r="ABH24" t="inlineStr">
        <is>
          <t>Pupuk padat untuk tanaman</t>
        </is>
      </c>
      <c r="ABI24" t="n">
        <v/>
      </c>
      <c r="ABJ24" t="n">
        <v/>
      </c>
      <c r="ABK24" t="n">
        <v/>
      </c>
      <c r="ABL24" t="n">
        <v/>
      </c>
      <c r="ABM24" t="n">
        <v/>
      </c>
      <c r="ABN24" t="n">
        <v/>
      </c>
      <c r="ABO24" t="n">
        <v/>
      </c>
      <c r="ABP24" t="n">
        <v/>
      </c>
      <c r="ABQ24" t="inlineStr">
        <is>
          <t>Rumput</t>
        </is>
      </c>
      <c r="ABR24" t="inlineStr">
        <is>
          <t>Cukup (2 minggu sekali)</t>
        </is>
      </c>
      <c r="ABS24" t="n">
        <v>10000</v>
      </c>
      <c r="ABT24" t="n">
        <v/>
      </c>
      <c r="ABU24" t="n">
        <v>0</v>
      </c>
      <c r="ABV24" t="n">
        <v>40</v>
      </c>
      <c r="ABW24" t="inlineStr">
        <is>
          <t>Urea</t>
        </is>
      </c>
      <c r="ABX24" t="n">
        <v/>
      </c>
      <c r="ABY24" t="n">
        <v>100</v>
      </c>
      <c r="ABZ24" t="n">
        <v>6000</v>
      </c>
      <c r="ACA24" t="n">
        <v>150</v>
      </c>
      <c r="ACB24" t="n">
        <v>4400</v>
      </c>
      <c r="ACC24" t="n">
        <v>3000</v>
      </c>
      <c r="ACD24" t="n">
        <v>3000</v>
      </c>
      <c r="ACE24" t="inlineStr">
        <is>
          <t>Tidak</t>
        </is>
      </c>
      <c r="ACF24" t="inlineStr">
        <is>
          <t>Tidak ada perubahan</t>
        </is>
      </c>
      <c r="ACG24" t="inlineStr">
        <is>
          <t>Tidak ada perubahan</t>
        </is>
      </c>
      <c r="ACH24" t="inlineStr">
        <is>
          <t>Tidak ada perubahan</t>
        </is>
      </c>
      <c r="ACI24" t="n">
        <v/>
      </c>
      <c r="ACJ24" t="n">
        <v/>
      </c>
      <c r="ACK24" t="n">
        <v/>
      </c>
      <c r="ACL24" t="n">
        <v/>
      </c>
      <c r="ACM24" t="n">
        <v/>
      </c>
      <c r="ACN24" t="n">
        <v/>
      </c>
      <c r="ACO24" t="n">
        <v/>
      </c>
      <c r="ACP24" t="n">
        <v/>
      </c>
      <c r="ACQ24" t="n">
        <v/>
      </c>
      <c r="ACR24" t="n">
        <v/>
      </c>
      <c r="ACS24" t="n">
        <v/>
      </c>
      <c r="ACT24" t="inlineStr">
        <is>
          <t>Tidak ada informasi tambahan mengenai sumber bahan baku biogas</t>
        </is>
      </c>
      <c r="ACU24" t="inlineStr">
        <is>
          <t>Manfaat cukup signifikan, terasa di kehidupan sehari-hari</t>
        </is>
      </c>
      <c r="ACV24" t="n">
        <v/>
      </c>
      <c r="ACW24" t="inlineStr">
        <is>
          <t>Anggota keluarga - Laki-laki dewasa</t>
        </is>
      </c>
      <c r="ACX24" t="inlineStr">
        <is>
          <t>Setuju</t>
        </is>
      </c>
      <c r="ACY24" t="inlineStr">
        <is>
          <t>Anggota keluarga - Laki-laki dewasa Anggota keluarga - Anak-anak Anggota keluarga - Perempuan dewasa</t>
        </is>
      </c>
      <c r="ACZ24" t="n">
        <v>1</v>
      </c>
      <c r="ADA24" t="n">
        <v>1</v>
      </c>
      <c r="ADB24" t="n">
        <v>1</v>
      </c>
      <c r="ADC24" t="n">
        <v>0</v>
      </c>
      <c r="ADD24" t="inlineStr">
        <is>
          <t>Sangat puas</t>
        </is>
      </c>
      <c r="ADE24" t="inlineStr">
        <is>
          <t>Sangat puas</t>
        </is>
      </c>
      <c r="ADF24" t="inlineStr">
        <is>
          <t>Sangat puas</t>
        </is>
      </c>
      <c r="ADG24" t="inlineStr">
        <is>
          <t>Sangat puas</t>
        </is>
      </c>
      <c r="ADH24" t="inlineStr">
        <is>
          <t>Ya</t>
        </is>
      </c>
      <c r="ADI24" t="inlineStr">
        <is>
          <t>Selang kompor dan kran biogas</t>
        </is>
      </c>
      <c r="ADJ24" t="inlineStr">
        <is>
          <t>Sangat puas</t>
        </is>
      </c>
      <c r="ADK24" t="n">
        <v/>
      </c>
      <c r="ADL24" t="n">
        <v/>
      </c>
      <c r="ADM24" t="n">
        <v/>
      </c>
      <c r="ADN24" t="n">
        <v/>
      </c>
      <c r="ADO24" t="n">
        <v/>
      </c>
      <c r="ADP24" t="n">
        <v/>
      </c>
      <c r="ADQ24" t="n">
        <v/>
      </c>
      <c r="ADR24" t="n">
        <v/>
      </c>
      <c r="ADS24" t="n">
        <v/>
      </c>
      <c r="ADT24" t="n">
        <v/>
      </c>
      <c r="ADU24" t="inlineStr">
        <is>
          <t>Memperbaiki sendiri</t>
        </is>
      </c>
      <c r="ADV24" t="n">
        <v>0</v>
      </c>
      <c r="ADW24" t="n">
        <v>0</v>
      </c>
      <c r="ADX24" t="n">
        <v>0</v>
      </c>
      <c r="ADY24" t="n">
        <v>0</v>
      </c>
      <c r="ADZ24" t="n">
        <v>0</v>
      </c>
      <c r="AEA24" t="n">
        <v>1</v>
      </c>
      <c r="AEB24" t="n">
        <v>0</v>
      </c>
      <c r="AEC24" t="n">
        <v>0</v>
      </c>
      <c r="AED24" t="inlineStr">
        <is>
          <t>Diperbaiki sendiri</t>
        </is>
      </c>
      <c r="AEE24" t="inlineStr">
        <is>
          <t>Lainnya</t>
        </is>
      </c>
      <c r="AEF24" t="inlineStr">
        <is>
          <t>Tidak pernah ada kerusakan</t>
        </is>
      </c>
      <c r="AEG24" t="inlineStr">
        <is>
          <t>Lainnya</t>
        </is>
      </c>
      <c r="AEH24" t="inlineStr">
        <is>
          <t>Tidak pernah menghubungi CPO</t>
        </is>
      </c>
      <c r="AEI24" t="inlineStr">
        <is>
          <t>Tidak ada</t>
        </is>
      </c>
      <c r="AEJ24" t="inlineStr">
        <is>
          <t>Tidak pernah</t>
        </is>
      </c>
      <c r="AEK24"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AEL24" t="n">
        <v>1</v>
      </c>
      <c r="AEM24" t="n">
        <v>1</v>
      </c>
      <c r="AEN24" t="n">
        <v>1</v>
      </c>
      <c r="AEO24" t="n">
        <v>1</v>
      </c>
      <c r="AEP24" t="n">
        <v>1</v>
      </c>
      <c r="AEQ24" t="n">
        <v>1</v>
      </c>
      <c r="AER24" t="n">
        <v>1</v>
      </c>
      <c r="AES24" t="n">
        <v>1</v>
      </c>
      <c r="AET24" t="n">
        <v>1</v>
      </c>
      <c r="AEU24" t="n">
        <v>1</v>
      </c>
      <c r="AEV24" t="n">
        <v>1</v>
      </c>
      <c r="AEW24" t="n">
        <v>0</v>
      </c>
      <c r="AEX24" t="n">
        <v/>
      </c>
      <c r="AEY24" t="inlineStr">
        <is>
          <t>Lainnya</t>
        </is>
      </c>
      <c r="AEZ24" t="inlineStr">
        <is>
          <t>Biar tidak mencari kayu bakar, karena dulu tidak ada waktu istirahat</t>
        </is>
      </c>
      <c r="AFA24" t="inlineStr">
        <is>
          <t>Lainnya</t>
        </is>
      </c>
      <c r="AFB24" t="inlineStr">
        <is>
          <t>Tukang biogas</t>
        </is>
      </c>
      <c r="AFC24" t="inlineStr">
        <is>
          <t>1770709342176.jpg</t>
        </is>
      </c>
      <c r="AFD24" t="inlineStr">
        <is>
          <t>https://kf.kobotoolbox.org/api/v2/assets/avstPQqLr3Ab3ZdcVTXZ6f/data/668283893/attachments/attUmzpPhZVSCa64ojGjvTbB/</t>
        </is>
      </c>
      <c r="AFE24" t="inlineStr">
        <is>
          <t>1770709349334.jpg</t>
        </is>
      </c>
      <c r="AFF24" t="inlineStr">
        <is>
          <t>https://kf.kobotoolbox.org/api/v2/assets/avstPQqLr3Ab3ZdcVTXZ6f/data/668283893/attachments/attuGAfusHoGh7XoAZTPw7Dg/</t>
        </is>
      </c>
      <c r="AFG24" t="inlineStr">
        <is>
          <t>Solihin/Christina</t>
        </is>
      </c>
      <c r="AFH24" t="n">
        <v/>
      </c>
      <c r="AFI24" t="inlineStr">
        <is>
          <t>Biodigester terletak di bawah kandang</t>
        </is>
      </c>
    </row>
    <row r="25">
      <c r="A25" s="93" t="n">
        <v>46047</v>
      </c>
      <c r="B25" s="93" t="n">
        <v>46050</v>
      </c>
      <c r="C25" t="inlineStr">
        <is>
          <t>solihin</t>
        </is>
      </c>
      <c r="D25" t="inlineStr">
        <is>
          <t>munir</t>
        </is>
      </c>
      <c r="E25" t="n">
        <v>82139136271</v>
      </c>
      <c r="F25" t="inlineStr">
        <is>
          <t>-7.9045955 112.7956018 1074.5 92.9</t>
        </is>
      </c>
      <c r="G25" t="n">
        <v>-7.9045955</v>
      </c>
      <c r="H25" t="n">
        <v>112.7956018</v>
      </c>
      <c r="I25" t="n">
        <v>1074.5</v>
      </c>
      <c r="J25" t="n">
        <v>92.90000000000001</v>
      </c>
      <c r="K25" t="n">
        <v>0</v>
      </c>
      <c r="L25" t="inlineStr">
        <is>
          <t>-7.9044282 112.7954594 1074.5 98.4</t>
        </is>
      </c>
      <c r="M25" t="n">
        <v>-7.9044282</v>
      </c>
      <c r="N25" t="n">
        <v>112.7954594</v>
      </c>
      <c r="O25" t="n">
        <v>1074.5</v>
      </c>
      <c r="P25" t="n">
        <v>98.40000000000001</v>
      </c>
      <c r="Q25" t="n">
        <v>0</v>
      </c>
      <c r="R25" t="inlineStr">
        <is>
          <t>Jawa Timur</t>
        </is>
      </c>
      <c r="S25" t="n">
        <v>0</v>
      </c>
      <c r="T25" t="n">
        <v>0</v>
      </c>
      <c r="U25" t="n">
        <v>0</v>
      </c>
      <c r="V25" t="n">
        <v>0</v>
      </c>
      <c r="W25" t="n">
        <v>0</v>
      </c>
      <c r="X25" t="n">
        <v>1</v>
      </c>
      <c r="Y25" t="n">
        <v>0</v>
      </c>
      <c r="Z25" t="n">
        <v>0</v>
      </c>
      <c r="AA25" t="n">
        <v>0</v>
      </c>
      <c r="AB25" t="n">
        <v>0</v>
      </c>
      <c r="AC25" t="inlineStr">
        <is>
          <t>PASURUAN</t>
        </is>
      </c>
      <c r="AD25" t="inlineStr">
        <is>
          <t>TUTUR</t>
        </is>
      </c>
      <c r="AE25" t="inlineStr">
        <is>
          <t>GENDRO</t>
        </is>
      </c>
      <c r="AF25" t="inlineStr">
        <is>
          <t>KPSP SETIA KAWAN</t>
        </is>
      </c>
      <c r="AG25" t="inlineStr">
        <is>
          <t>SKP0651</t>
        </is>
      </c>
      <c r="AH25" t="n">
        <v>14</v>
      </c>
      <c r="AI25" t="inlineStr">
        <is>
          <t>VPA1</t>
        </is>
      </c>
      <c r="AJ25" t="inlineStr">
        <is>
          <t>Aktif</t>
        </is>
      </c>
      <c r="AK25" t="n">
        <v>19</v>
      </c>
      <c r="AL25" t="inlineStr">
        <is>
          <t>Laki-laki</t>
        </is>
      </c>
      <c r="AM25" t="inlineStr">
        <is>
          <t>Belum menikah</t>
        </is>
      </c>
      <c r="AN25" t="inlineStr">
        <is>
          <t>SD/Sederajat</t>
        </is>
      </c>
      <c r="AO25" t="inlineStr">
        <is>
          <t>Peternak</t>
        </is>
      </c>
      <c r="AP25" t="n">
        <v>0</v>
      </c>
      <c r="AQ25" t="n">
        <v>1</v>
      </c>
      <c r="AR25" t="n">
        <v>0</v>
      </c>
      <c r="AS25" t="n">
        <v>0</v>
      </c>
      <c r="AT25" t="n">
        <v>0</v>
      </c>
      <c r="AU25" t="n">
        <v>0</v>
      </c>
      <c r="AV25" t="n">
        <v>0</v>
      </c>
      <c r="AW25" t="n">
        <v>0</v>
      </c>
      <c r="AX25" t="n">
        <v/>
      </c>
      <c r="AY25" t="inlineStr">
        <is>
          <t>Peternak</t>
        </is>
      </c>
      <c r="AZ25" t="n">
        <v>0</v>
      </c>
      <c r="BA25" t="n">
        <v>1</v>
      </c>
      <c r="BB25" t="n">
        <v>0</v>
      </c>
      <c r="BC25" t="n">
        <v>0</v>
      </c>
      <c r="BD25" t="n">
        <v>0</v>
      </c>
      <c r="BE25" t="n">
        <v>0</v>
      </c>
      <c r="BF25" t="n">
        <v>0</v>
      </c>
      <c r="BG25" t="n">
        <v>0</v>
      </c>
      <c r="BH25" t="n">
        <v/>
      </c>
      <c r="BI25" t="inlineStr">
        <is>
          <t>Rp2.500.000 - Rp3.500.000</t>
        </is>
      </c>
      <c r="BJ25" t="n">
        <v>2</v>
      </c>
      <c r="BK25" t="n">
        <v>2</v>
      </c>
      <c r="BL25" t="n">
        <v>0</v>
      </c>
      <c r="BM25" t="n">
        <v>0</v>
      </c>
      <c r="BN25" t="inlineStr">
        <is>
          <t>Milik sendiri</t>
        </is>
      </c>
      <c r="BO25" t="inlineStr">
        <is>
          <t>Permanen (dinding bata dan semen)</t>
        </is>
      </c>
      <c r="BP25" t="n">
        <v>1</v>
      </c>
      <c r="BQ25" t="n">
        <v>0</v>
      </c>
      <c r="BR25" t="n">
        <v>0</v>
      </c>
      <c r="BS25" t="n">
        <v>0</v>
      </c>
      <c r="BT25" t="n">
        <v>0</v>
      </c>
      <c r="BU25" t="n">
        <v/>
      </c>
      <c r="BV25" t="inlineStr">
        <is>
          <t>Keramik/ubin</t>
        </is>
      </c>
      <c r="BW25" t="n">
        <v>0</v>
      </c>
      <c r="BX25" t="n">
        <v>0</v>
      </c>
      <c r="BY25" t="n">
        <v>1</v>
      </c>
      <c r="BZ25" t="n">
        <v>0</v>
      </c>
      <c r="CA25" t="n">
        <v>0</v>
      </c>
      <c r="CB25" t="n">
        <v/>
      </c>
      <c r="CC25" t="inlineStr">
        <is>
          <t>Asbes</t>
        </is>
      </c>
      <c r="CD25" t="n">
        <v>1</v>
      </c>
      <c r="CE25" t="n">
        <v>0</v>
      </c>
      <c r="CF25" t="n">
        <v>0</v>
      </c>
      <c r="CG25" t="n">
        <v>0</v>
      </c>
      <c r="CH25" t="n">
        <v>0</v>
      </c>
      <c r="CI25" t="n">
        <v>0</v>
      </c>
      <c r="CJ25" t="n">
        <v>0</v>
      </c>
      <c r="CK25" t="n">
        <v/>
      </c>
      <c r="CL25" t="inlineStr">
        <is>
          <t>Ya</t>
        </is>
      </c>
      <c r="CM25" t="n">
        <v>2011</v>
      </c>
      <c r="CN25" t="inlineStr">
        <is>
          <t>Fixed-Dome (Kubah Tetap)</t>
        </is>
      </c>
      <c r="CO25" t="inlineStr">
        <is>
          <t>12 m³ (10-11 ekor sapi, ±10 jam memasak/hari, ±100 kg slurry/hari)</t>
        </is>
      </c>
      <c r="CP25" t="inlineStr">
        <is>
          <t>Anggota keluarga - laki-laki Anggota keluarga - perempuan dewasa</t>
        </is>
      </c>
      <c r="CQ25" t="n">
        <v>0</v>
      </c>
      <c r="CR25" t="n">
        <v>0</v>
      </c>
      <c r="CS25" t="n">
        <v>0</v>
      </c>
      <c r="CT25" t="n">
        <v>0</v>
      </c>
      <c r="CU25" t="n">
        <v>1</v>
      </c>
      <c r="CV25" t="n">
        <v>1</v>
      </c>
      <c r="CW25" t="n">
        <v>0</v>
      </c>
      <c r="CX25" t="n">
        <v>0</v>
      </c>
      <c r="CY25" t="inlineStr">
        <is>
          <t>Anggota keluarga - laki-laki Anggota keluarga - perempuan dewasa</t>
        </is>
      </c>
      <c r="CZ25" t="n">
        <v>1</v>
      </c>
      <c r="DA25" t="n">
        <v>1</v>
      </c>
      <c r="DB25" t="n">
        <v>0</v>
      </c>
      <c r="DC25" t="n">
        <v/>
      </c>
      <c r="DD25" t="inlineStr">
        <is>
          <t>Anggota keluarga - laki-laki CPO atau pendamping</t>
        </is>
      </c>
      <c r="DE25" t="n">
        <v>1</v>
      </c>
      <c r="DF25" t="n">
        <v>0</v>
      </c>
      <c r="DG25" t="n">
        <v>1</v>
      </c>
      <c r="DH25" t="n">
        <v>0</v>
      </c>
      <c r="DI25" t="n">
        <v/>
      </c>
      <c r="DJ25" t="inlineStr">
        <is>
          <t>Anggota keluarga - laki-laki CPO atau pendamping</t>
        </is>
      </c>
      <c r="DK25" t="n">
        <v>1</v>
      </c>
      <c r="DL25" t="n">
        <v>0</v>
      </c>
      <c r="DM25" t="n">
        <v>1</v>
      </c>
      <c r="DN25" t="n">
        <v>0</v>
      </c>
      <c r="DO25" t="n">
        <v/>
      </c>
      <c r="DP25" t="inlineStr">
        <is>
          <t>Ya</t>
        </is>
      </c>
      <c r="DQ25" t="n">
        <v/>
      </c>
      <c r="DR25" t="n">
        <v/>
      </c>
      <c r="DS25" t="n">
        <v/>
      </c>
      <c r="DT25" t="n">
        <v/>
      </c>
      <c r="DU25" t="n">
        <v/>
      </c>
      <c r="DV25" t="n">
        <v/>
      </c>
      <c r="DW25" t="n">
        <v/>
      </c>
      <c r="DX25" t="n">
        <v/>
      </c>
      <c r="DY25" t="n">
        <v/>
      </c>
      <c r="DZ25" t="n">
        <v/>
      </c>
      <c r="EA25" t="n">
        <v/>
      </c>
      <c r="EB25" t="n">
        <v/>
      </c>
      <c r="EC25" t="n">
        <v/>
      </c>
      <c r="ED25" t="n">
        <v/>
      </c>
      <c r="EE25" t="n">
        <v/>
      </c>
      <c r="EF25" t="n">
        <v/>
      </c>
      <c r="EG25" t="n">
        <v/>
      </c>
      <c r="EH25" t="n">
        <v/>
      </c>
      <c r="EI25" t="inlineStr">
        <is>
          <t>Tidak ada masalah</t>
        </is>
      </c>
      <c r="EJ25" t="n">
        <v>0</v>
      </c>
      <c r="EK25" t="n">
        <v>0</v>
      </c>
      <c r="EL25" t="n">
        <v>0</v>
      </c>
      <c r="EM25" t="n">
        <v>1</v>
      </c>
      <c r="EN25" t="n">
        <v>0</v>
      </c>
      <c r="EO25" t="n">
        <v/>
      </c>
      <c r="EP25" t="inlineStr">
        <is>
          <t>Ya, cukup jelas dan mudah diikuti</t>
        </is>
      </c>
      <c r="EQ25" t="inlineStr">
        <is>
          <t>Pelatihan</t>
        </is>
      </c>
      <c r="ER25" t="inlineStr">
        <is>
          <t>CPO atau pendamping</t>
        </is>
      </c>
      <c r="ES25" t="n">
        <v>1</v>
      </c>
      <c r="ET25" t="n">
        <v>0</v>
      </c>
      <c r="EU25" t="n">
        <v>0</v>
      </c>
      <c r="EV25" t="n">
        <v>0</v>
      </c>
      <c r="EW25" t="n">
        <v/>
      </c>
      <c r="EX25" t="inlineStr">
        <is>
          <t>Anggota keluarga - Laki-laki</t>
        </is>
      </c>
      <c r="EY25" t="n">
        <v>1</v>
      </c>
      <c r="EZ25" t="n">
        <v>0</v>
      </c>
      <c r="FA25" t="n">
        <v>0</v>
      </c>
      <c r="FB25" t="n">
        <v/>
      </c>
      <c r="FC25" t="inlineStr">
        <is>
          <t>Setiap hari</t>
        </is>
      </c>
      <c r="FD25" t="n">
        <v/>
      </c>
      <c r="FE25" t="inlineStr">
        <is>
          <t>Mengetahui</t>
        </is>
      </c>
      <c r="FF25" t="inlineStr">
        <is>
          <t>Selalu (setiap hari)</t>
        </is>
      </c>
      <c r="FG25" t="inlineStr">
        <is>
          <t>Mengetahui</t>
        </is>
      </c>
      <c r="FH25" t="inlineStr">
        <is>
          <t>Selalu (setiap hari)</t>
        </is>
      </c>
      <c r="FI25" t="inlineStr">
        <is>
          <t>Mengetahui</t>
        </is>
      </c>
      <c r="FJ25" t="inlineStr">
        <is>
          <t>Selalu (setiap hari)</t>
        </is>
      </c>
      <c r="FK25" t="inlineStr">
        <is>
          <t>Tidak mengetahui</t>
        </is>
      </c>
      <c r="FL25" t="inlineStr">
        <is>
          <t>Tidak pernah</t>
        </is>
      </c>
      <c r="FM25" t="inlineStr">
        <is>
          <t>Mengetahui</t>
        </is>
      </c>
      <c r="FN25" t="inlineStr">
        <is>
          <t>Sering (setiap minggu)</t>
        </is>
      </c>
      <c r="FO25" t="inlineStr">
        <is>
          <t>Mengetahui</t>
        </is>
      </c>
      <c r="FP25" t="inlineStr">
        <is>
          <t>Sering (setiap minggu)</t>
        </is>
      </c>
      <c r="FQ25" t="inlineStr">
        <is>
          <t>Mengetahui</t>
        </is>
      </c>
      <c r="FR25" t="inlineStr">
        <is>
          <t>Ya</t>
        </is>
      </c>
      <c r="FS25" t="inlineStr">
        <is>
          <t>Mengetahui</t>
        </is>
      </c>
      <c r="FT25" t="inlineStr">
        <is>
          <t>Ya</t>
        </is>
      </c>
      <c r="FU25" t="inlineStr">
        <is>
          <t>Laki-laki dewasa Perempuan dewasa</t>
        </is>
      </c>
      <c r="FV25" t="n">
        <v>1</v>
      </c>
      <c r="FW25" t="n">
        <v>1</v>
      </c>
      <c r="FX25" t="n">
        <v>0</v>
      </c>
      <c r="FY25" t="n">
        <v>0</v>
      </c>
      <c r="FZ25" t="inlineStr">
        <is>
          <t>Memahami</t>
        </is>
      </c>
      <c r="GA25" t="n">
        <v/>
      </c>
      <c r="GB25" t="n">
        <v/>
      </c>
      <c r="GC25" t="n">
        <v/>
      </c>
      <c r="GD25" t="n">
        <v/>
      </c>
      <c r="GE25" t="n">
        <v/>
      </c>
      <c r="GF25" t="n">
        <v/>
      </c>
      <c r="GG25" t="inlineStr">
        <is>
          <t>Sering</t>
        </is>
      </c>
      <c r="GH25" t="inlineStr">
        <is>
          <t>Tidak</t>
        </is>
      </c>
      <c r="GI25" t="n">
        <v/>
      </c>
      <c r="GJ25" t="n">
        <v/>
      </c>
      <c r="GK25" t="n">
        <v/>
      </c>
      <c r="GL25" t="n">
        <v/>
      </c>
      <c r="GM25" t="n">
        <v/>
      </c>
      <c r="GN25" t="n">
        <v/>
      </c>
      <c r="GO25" t="n">
        <v/>
      </c>
      <c r="GP25" t="inlineStr">
        <is>
          <t>Sebagian</t>
        </is>
      </c>
      <c r="GQ25" t="inlineStr">
        <is>
          <t>Kayu bakar</t>
        </is>
      </c>
      <c r="GR25" t="n">
        <v>0</v>
      </c>
      <c r="GS25" t="n">
        <v>1</v>
      </c>
      <c r="GT25" t="n">
        <v>0</v>
      </c>
      <c r="GU25" t="n">
        <v>0</v>
      </c>
      <c r="GV25" t="n">
        <v>0</v>
      </c>
      <c r="GW25" t="n">
        <v>0</v>
      </c>
      <c r="GX25" t="n">
        <v>0</v>
      </c>
      <c r="GY25" t="n">
        <v/>
      </c>
      <c r="GZ25" t="inlineStr">
        <is>
          <t>Ya</t>
        </is>
      </c>
      <c r="HA25" t="n">
        <v/>
      </c>
      <c r="HB25" t="n">
        <v/>
      </c>
      <c r="HC25" t="n">
        <v/>
      </c>
      <c r="HD25" t="n">
        <v/>
      </c>
      <c r="HE25" t="n">
        <v/>
      </c>
      <c r="HF25" t="n">
        <v/>
      </c>
      <c r="HG25" t="n">
        <v/>
      </c>
      <c r="HH25" t="n">
        <v/>
      </c>
      <c r="HI25" t="n">
        <v/>
      </c>
      <c r="HJ25" t="n">
        <v/>
      </c>
      <c r="HK25" t="n">
        <v/>
      </c>
      <c r="HL25" t="n">
        <v/>
      </c>
      <c r="HM25" t="n">
        <v/>
      </c>
      <c r="HN25" t="n">
        <v/>
      </c>
      <c r="HO25" t="n">
        <v/>
      </c>
      <c r="HP25" t="n">
        <v/>
      </c>
      <c r="HQ25" t="n">
        <v/>
      </c>
      <c r="HR25" t="n">
        <v/>
      </c>
      <c r="HS25" t="n">
        <v/>
      </c>
      <c r="HT25" t="n">
        <v/>
      </c>
      <c r="HU25" t="n">
        <v/>
      </c>
      <c r="HV25" t="n">
        <v/>
      </c>
      <c r="HW25" t="n">
        <v/>
      </c>
      <c r="HX25" t="n">
        <v/>
      </c>
      <c r="HY25" t="n">
        <v>390</v>
      </c>
      <c r="HZ25" t="n">
        <v>58500</v>
      </c>
      <c r="IA25" t="n">
        <v/>
      </c>
      <c r="IB25" t="n">
        <v/>
      </c>
      <c r="IC25" t="n">
        <v/>
      </c>
      <c r="ID25" t="n">
        <v/>
      </c>
      <c r="IE25" t="n">
        <v/>
      </c>
      <c r="IF25" t="n">
        <v/>
      </c>
      <c r="IG25" t="n">
        <v/>
      </c>
      <c r="IH25" t="n">
        <v/>
      </c>
      <c r="II25" t="n">
        <v/>
      </c>
      <c r="IJ25" t="n">
        <v/>
      </c>
      <c r="IK25" t="inlineStr">
        <is>
          <t>65-80 kg</t>
        </is>
      </c>
      <c r="IL25" t="inlineStr">
        <is>
          <t>3-5 jam</t>
        </is>
      </c>
      <c r="IM25" t="inlineStr">
        <is>
          <t>Ya</t>
        </is>
      </c>
      <c r="IN25" t="inlineStr">
        <is>
          <t>Ya</t>
        </is>
      </c>
      <c r="IO25" t="inlineStr">
        <is>
          <t>Lebih bersih</t>
        </is>
      </c>
      <c r="IP25" t="inlineStr">
        <is>
          <t>Tidak pernah</t>
        </is>
      </c>
      <c r="IQ25" t="inlineStr">
        <is>
          <t>Tidak pernah</t>
        </is>
      </c>
      <c r="IR25" t="n">
        <v/>
      </c>
      <c r="IS25" t="n">
        <v/>
      </c>
      <c r="IT25" t="n">
        <v/>
      </c>
      <c r="IU25" t="n">
        <v/>
      </c>
      <c r="IV25" t="n">
        <v/>
      </c>
      <c r="IW25" t="n">
        <v/>
      </c>
      <c r="IX25" t="n">
        <v/>
      </c>
      <c r="IY25" t="n">
        <v/>
      </c>
      <c r="IZ25" t="inlineStr">
        <is>
          <t>Tidak pernah</t>
        </is>
      </c>
      <c r="JA25" t="n">
        <v/>
      </c>
      <c r="JB25" t="n">
        <v/>
      </c>
      <c r="JC25" t="n">
        <v/>
      </c>
      <c r="JD25" t="n">
        <v/>
      </c>
      <c r="JE25" t="n">
        <v/>
      </c>
      <c r="JF25" t="n">
        <v/>
      </c>
      <c r="JG25" t="n">
        <v/>
      </c>
      <c r="JH25" t="n">
        <v/>
      </c>
      <c r="JI25" t="inlineStr">
        <is>
          <t>Tidak pernah</t>
        </is>
      </c>
      <c r="JJ25" t="n">
        <v/>
      </c>
      <c r="JK25" t="n">
        <v/>
      </c>
      <c r="JL25" t="n">
        <v/>
      </c>
      <c r="JM25" t="n">
        <v/>
      </c>
      <c r="JN25" t="n">
        <v/>
      </c>
      <c r="JO25" t="n">
        <v/>
      </c>
      <c r="JP25" t="n">
        <v/>
      </c>
      <c r="JQ25" t="n">
        <v/>
      </c>
      <c r="JR25" t="inlineStr">
        <is>
          <t>Tidak pernah</t>
        </is>
      </c>
      <c r="JS25" t="n">
        <v/>
      </c>
      <c r="JT25" t="n">
        <v/>
      </c>
      <c r="JU25" t="n">
        <v/>
      </c>
      <c r="JV25" t="n">
        <v/>
      </c>
      <c r="JW25" t="n">
        <v/>
      </c>
      <c r="JX25" t="n">
        <v/>
      </c>
      <c r="JY25" t="n">
        <v/>
      </c>
      <c r="JZ25" t="n">
        <v/>
      </c>
      <c r="KA25" t="inlineStr">
        <is>
          <t>Tidak pernah</t>
        </is>
      </c>
      <c r="KB25" t="n">
        <v/>
      </c>
      <c r="KC25" t="n">
        <v/>
      </c>
      <c r="KD25" t="n">
        <v/>
      </c>
      <c r="KE25" t="n">
        <v/>
      </c>
      <c r="KF25" t="n">
        <v/>
      </c>
      <c r="KG25" t="n">
        <v/>
      </c>
      <c r="KH25" t="n">
        <v/>
      </c>
      <c r="KI25" t="n">
        <v/>
      </c>
      <c r="KJ25" t="inlineStr">
        <is>
          <t>Tidak pernah</t>
        </is>
      </c>
      <c r="KK25" t="n">
        <v/>
      </c>
      <c r="KL25" t="n">
        <v/>
      </c>
      <c r="KM25" t="n">
        <v/>
      </c>
      <c r="KN25" t="n">
        <v/>
      </c>
      <c r="KO25" t="n">
        <v/>
      </c>
      <c r="KP25" t="n">
        <v/>
      </c>
      <c r="KQ25" t="n">
        <v/>
      </c>
      <c r="KR25" t="n">
        <v/>
      </c>
      <c r="KS25" t="inlineStr">
        <is>
          <t>Cukup membaik</t>
        </is>
      </c>
      <c r="KT25" t="inlineStr">
        <is>
          <t>2-4 kali</t>
        </is>
      </c>
      <c r="KU25" t="inlineStr">
        <is>
          <t>0-1 kali</t>
        </is>
      </c>
      <c r="KV25" t="inlineStr">
        <is>
          <t>Perempuan dewasa Laki-laki dewasa</t>
        </is>
      </c>
      <c r="KW25" t="n">
        <v>1</v>
      </c>
      <c r="KX25" t="n">
        <v>1</v>
      </c>
      <c r="KY25" t="n">
        <v>0</v>
      </c>
      <c r="KZ25" t="n">
        <v>0</v>
      </c>
      <c r="LA25" t="inlineStr">
        <is>
          <t>Cukup membaik</t>
        </is>
      </c>
      <c r="LB25" t="inlineStr">
        <is>
          <t>Cukup membaik</t>
        </is>
      </c>
      <c r="LC25" t="n">
        <v>0</v>
      </c>
      <c r="LD25" t="n">
        <v>6</v>
      </c>
      <c r="LE25" t="n">
        <v>0</v>
      </c>
      <c r="LF25" t="n">
        <v>0</v>
      </c>
      <c r="LG25" t="inlineStr">
        <is>
          <t>Ya</t>
        </is>
      </c>
      <c r="LH25" t="n">
        <v>0</v>
      </c>
      <c r="LI25" t="n">
        <v/>
      </c>
      <c r="LJ25" t="inlineStr">
        <is>
          <t>Kebutuhan rumah tangga</t>
        </is>
      </c>
      <c r="LK25" t="n">
        <v>0</v>
      </c>
      <c r="LL25" t="n">
        <v>0</v>
      </c>
      <c r="LM25" t="n">
        <v>0</v>
      </c>
      <c r="LN25" t="n">
        <v>0</v>
      </c>
      <c r="LO25" t="n">
        <v>1</v>
      </c>
      <c r="LP25" t="n">
        <v>0</v>
      </c>
      <c r="LQ25" t="n">
        <v>0</v>
      </c>
      <c r="LR25" t="n">
        <v/>
      </c>
      <c r="LS25" t="n">
        <v>10</v>
      </c>
      <c r="LT25" t="n">
        <v>0</v>
      </c>
      <c r="LU25" t="n">
        <v>0</v>
      </c>
      <c r="LV25" t="n">
        <v>10</v>
      </c>
      <c r="LW25" t="n">
        <v>0</v>
      </c>
      <c r="LX25" t="n">
        <v>0</v>
      </c>
      <c r="LY25" t="n">
        <v>10</v>
      </c>
      <c r="LZ25" t="n">
        <v>0</v>
      </c>
      <c r="MA25" t="n">
        <v>0</v>
      </c>
      <c r="MB25" t="inlineStr">
        <is>
          <t>Ya</t>
        </is>
      </c>
      <c r="MC25" t="n">
        <v>120</v>
      </c>
      <c r="MD25" t="n">
        <v>60</v>
      </c>
      <c r="ME25" t="n">
        <v>0</v>
      </c>
      <c r="MF25" t="n">
        <v>0</v>
      </c>
      <c r="MG25" t="n">
        <v>0</v>
      </c>
      <c r="MH25" t="n">
        <v>0</v>
      </c>
      <c r="MI25" t="inlineStr">
        <is>
          <t>Istirahat</t>
        </is>
      </c>
      <c r="MJ25" t="n">
        <v>0</v>
      </c>
      <c r="MK25" t="n">
        <v>0</v>
      </c>
      <c r="ML25" t="n">
        <v>1</v>
      </c>
      <c r="MM25" t="n">
        <v>0</v>
      </c>
      <c r="MN25" t="n">
        <v>0</v>
      </c>
      <c r="MO25" t="n">
        <v>0</v>
      </c>
      <c r="MP25" t="n">
        <v/>
      </c>
      <c r="MQ25" t="n">
        <v/>
      </c>
      <c r="MR25" t="inlineStr">
        <is>
          <t>Gak ada</t>
        </is>
      </c>
      <c r="MS25" t="n">
        <v/>
      </c>
      <c r="MT25" t="inlineStr">
        <is>
          <t>TDK ada waktu</t>
        </is>
      </c>
      <c r="MU25" t="inlineStr">
        <is>
          <t>Tidak</t>
        </is>
      </c>
      <c r="MV25" t="n">
        <v/>
      </c>
      <c r="MW25" t="n">
        <v/>
      </c>
      <c r="MX25" t="n">
        <v/>
      </c>
      <c r="MY25" t="n">
        <v/>
      </c>
      <c r="MZ25" t="n">
        <v/>
      </c>
      <c r="NA25" t="n">
        <v/>
      </c>
      <c r="NB25" t="n">
        <v/>
      </c>
      <c r="NC25" t="n">
        <v/>
      </c>
      <c r="ND25" t="n">
        <v/>
      </c>
      <c r="NE25" t="n">
        <v/>
      </c>
      <c r="NF25" t="n">
        <v/>
      </c>
      <c r="NG25" t="n">
        <v/>
      </c>
      <c r="NH25" t="n">
        <v/>
      </c>
      <c r="NI25" t="n">
        <v/>
      </c>
      <c r="NJ25" t="n">
        <v/>
      </c>
      <c r="NK25" t="n">
        <v/>
      </c>
      <c r="NL25" t="inlineStr">
        <is>
          <t>Tidak</t>
        </is>
      </c>
      <c r="NM25" t="inlineStr">
        <is>
          <t>100% kredit atau pinjaman</t>
        </is>
      </c>
      <c r="NN25" t="inlineStr">
        <is>
          <t>9.000.001-11.000.000</t>
        </is>
      </c>
      <c r="NO25" t="n">
        <v/>
      </c>
      <c r="NP25" t="n">
        <v/>
      </c>
      <c r="NQ25" t="inlineStr">
        <is>
          <t>Koperasi</t>
        </is>
      </c>
      <c r="NR25" t="n">
        <v/>
      </c>
      <c r="NS25" t="n">
        <v>36</v>
      </c>
      <c r="NT25" t="inlineStr">
        <is>
          <t>Anggota keluarga - Laki-laki dewasa</t>
        </is>
      </c>
      <c r="NU25" t="n">
        <v/>
      </c>
      <c r="NV25" t="n">
        <v/>
      </c>
      <c r="NW25" t="n">
        <v/>
      </c>
      <c r="NX25" t="inlineStr">
        <is>
          <t>Sedikit meningkat</t>
        </is>
      </c>
      <c r="NY25" t="n">
        <v>120</v>
      </c>
      <c r="NZ25" t="n">
        <v>0</v>
      </c>
      <c r="OA25" t="n">
        <v>0</v>
      </c>
      <c r="OB25" t="n">
        <v>0</v>
      </c>
      <c r="OC25" t="n">
        <v>30</v>
      </c>
      <c r="OD25" t="n">
        <v>0</v>
      </c>
      <c r="OE25" t="inlineStr">
        <is>
          <t>Lebih baik</t>
        </is>
      </c>
      <c r="OF25" t="inlineStr">
        <is>
          <t>Lebih baik (beda waktu memasak 5-30 menit, ATAU tidak lagi ada rasa/bau makanan yang berubah, ATAU alasan lainnya)</t>
        </is>
      </c>
      <c r="OG25" t="inlineStr">
        <is>
          <t>Ya</t>
        </is>
      </c>
      <c r="OH25" t="n">
        <v>0</v>
      </c>
      <c r="OI25" t="n">
        <v>4</v>
      </c>
      <c r="OJ25" t="n">
        <v>0</v>
      </c>
      <c r="OK25" t="n">
        <v>0</v>
      </c>
      <c r="OL25" t="n">
        <v>0</v>
      </c>
      <c r="OM25" t="n">
        <v>0</v>
      </c>
      <c r="ON25" t="n">
        <v>0</v>
      </c>
      <c r="OO25" t="n">
        <v>0</v>
      </c>
      <c r="OP25" t="inlineStr">
        <is>
          <t>Sapi perah</t>
        </is>
      </c>
      <c r="OQ25" t="n">
        <v>0</v>
      </c>
      <c r="OR25" t="n">
        <v>1</v>
      </c>
      <c r="OS25" t="n">
        <v>0</v>
      </c>
      <c r="OT25" t="n">
        <v>0</v>
      </c>
      <c r="OU25" t="n">
        <v>0</v>
      </c>
      <c r="OV25" t="n">
        <v>0</v>
      </c>
      <c r="OW25" t="n">
        <v>0</v>
      </c>
      <c r="OX25" t="n">
        <v>0</v>
      </c>
      <c r="OY25" t="n">
        <v>0</v>
      </c>
      <c r="OZ25" t="inlineStr">
        <is>
          <t>Sapi perah</t>
        </is>
      </c>
      <c r="PA25" t="n">
        <v>0</v>
      </c>
      <c r="PB25" t="n">
        <v>1</v>
      </c>
      <c r="PC25" t="n">
        <v>0</v>
      </c>
      <c r="PD25" t="n">
        <v>0</v>
      </c>
      <c r="PE25" t="n">
        <v>0</v>
      </c>
      <c r="PF25" t="n">
        <v>0</v>
      </c>
      <c r="PG25" t="n">
        <v>0</v>
      </c>
      <c r="PH25" t="n">
        <v>0</v>
      </c>
      <c r="PI25" t="n">
        <v>0</v>
      </c>
      <c r="PJ25" t="inlineStr">
        <is>
          <t>Sapi perah</t>
        </is>
      </c>
      <c r="PK25" t="n">
        <v>0</v>
      </c>
      <c r="PL25" t="n">
        <v>1</v>
      </c>
      <c r="PM25" t="n">
        <v>0</v>
      </c>
      <c r="PN25" t="n">
        <v>0</v>
      </c>
      <c r="PO25" t="n">
        <v>0</v>
      </c>
      <c r="PP25" t="n">
        <v>0</v>
      </c>
      <c r="PQ25" t="n">
        <v>0</v>
      </c>
      <c r="PR25" t="n">
        <v>0</v>
      </c>
      <c r="PS25" t="n">
        <v>0</v>
      </c>
      <c r="PT25" t="n">
        <v/>
      </c>
      <c r="PU25" t="n">
        <v/>
      </c>
      <c r="PV25" t="n">
        <v/>
      </c>
      <c r="PW25" t="n">
        <v/>
      </c>
      <c r="PX25" t="n">
        <v/>
      </c>
      <c r="PY25" t="n">
        <v/>
      </c>
      <c r="PZ25" t="n">
        <v/>
      </c>
      <c r="QA25" t="n">
        <v/>
      </c>
      <c r="QB25" t="n">
        <v/>
      </c>
      <c r="QC25" t="n">
        <v/>
      </c>
      <c r="QD25" t="n">
        <v/>
      </c>
      <c r="QE25" t="inlineStr">
        <is>
          <t>2-Dibuang ke sungai</t>
        </is>
      </c>
      <c r="QF25" t="n">
        <v/>
      </c>
      <c r="QG25" t="n">
        <v/>
      </c>
      <c r="QH25" t="n">
        <v/>
      </c>
      <c r="QI25" t="n">
        <v/>
      </c>
      <c r="QJ25" t="n">
        <v/>
      </c>
      <c r="QK25" t="n">
        <v>0</v>
      </c>
      <c r="QL25" t="n">
        <v>1</v>
      </c>
      <c r="QM25" t="n">
        <v>0</v>
      </c>
      <c r="QN25" t="n">
        <v>0</v>
      </c>
      <c r="QO25" t="n">
        <v/>
      </c>
      <c r="QP25" t="n">
        <v/>
      </c>
      <c r="QQ25" t="n">
        <v/>
      </c>
      <c r="QR25" t="n">
        <v/>
      </c>
      <c r="QS25" t="n">
        <v/>
      </c>
      <c r="QT25" t="n">
        <v/>
      </c>
      <c r="QU25" t="n">
        <v/>
      </c>
      <c r="QV25" t="n">
        <v/>
      </c>
      <c r="QW25" t="n">
        <v/>
      </c>
      <c r="QX25" t="n">
        <v/>
      </c>
      <c r="QY25" t="n">
        <v/>
      </c>
      <c r="QZ25" t="n">
        <v/>
      </c>
      <c r="RA25" t="n">
        <v/>
      </c>
      <c r="RB25" t="n">
        <v/>
      </c>
      <c r="RC25" t="n">
        <v/>
      </c>
      <c r="RD25" t="n">
        <v/>
      </c>
      <c r="RE25" t="n">
        <v/>
      </c>
      <c r="RF25" t="n">
        <v/>
      </c>
      <c r="RG25" t="n">
        <v/>
      </c>
      <c r="RH25" t="n">
        <v/>
      </c>
      <c r="RI25" t="n">
        <v/>
      </c>
      <c r="RJ25" t="n">
        <v/>
      </c>
      <c r="RK25" t="n">
        <v/>
      </c>
      <c r="RL25" t="n">
        <v/>
      </c>
      <c r="RM25" t="n">
        <v/>
      </c>
      <c r="RN25" t="n">
        <v/>
      </c>
      <c r="RO25" t="n">
        <v/>
      </c>
      <c r="RP25" t="n">
        <v/>
      </c>
      <c r="RQ25" t="n">
        <v/>
      </c>
      <c r="RR25" t="n">
        <v/>
      </c>
      <c r="RS25" t="n">
        <v/>
      </c>
      <c r="RT25" t="n">
        <v/>
      </c>
      <c r="RU25" t="n">
        <v/>
      </c>
      <c r="RV25" t="n">
        <v/>
      </c>
      <c r="RW25" t="n">
        <v/>
      </c>
      <c r="RX25" t="n">
        <v/>
      </c>
      <c r="RY25" t="n">
        <v/>
      </c>
      <c r="RZ25" t="n">
        <v/>
      </c>
      <c r="SA25" t="n">
        <v/>
      </c>
      <c r="SB25" t="n">
        <v/>
      </c>
      <c r="SC25" t="n">
        <v/>
      </c>
      <c r="SD25" t="n">
        <v/>
      </c>
      <c r="SE25" t="n">
        <v/>
      </c>
      <c r="SF25" t="n">
        <v/>
      </c>
      <c r="SG25" t="n">
        <v/>
      </c>
      <c r="SH25" t="n">
        <v/>
      </c>
      <c r="SI25" t="n">
        <v/>
      </c>
      <c r="SJ25" t="n">
        <v/>
      </c>
      <c r="SK25" t="n">
        <v/>
      </c>
      <c r="SL25" t="n">
        <v/>
      </c>
      <c r="SM25" t="n">
        <v/>
      </c>
      <c r="SN25" t="n">
        <v/>
      </c>
      <c r="SO25" t="n">
        <v/>
      </c>
      <c r="SP25" t="n">
        <v/>
      </c>
      <c r="SQ25" t="n">
        <v/>
      </c>
      <c r="SR25" t="n">
        <v/>
      </c>
      <c r="SS25" t="n">
        <v/>
      </c>
      <c r="ST25" t="n">
        <v/>
      </c>
      <c r="SU25" t="n">
        <v/>
      </c>
      <c r="SV25" t="n">
        <v/>
      </c>
      <c r="SW25" t="n">
        <v/>
      </c>
      <c r="SX25" t="n">
        <v/>
      </c>
      <c r="SY25" t="n">
        <v/>
      </c>
      <c r="SZ25" t="n">
        <v>4</v>
      </c>
      <c r="TA25" t="n">
        <v/>
      </c>
      <c r="TB25" t="n">
        <v/>
      </c>
      <c r="TC25" t="n">
        <v/>
      </c>
      <c r="TD25" t="n">
        <v/>
      </c>
      <c r="TE25" t="n">
        <v/>
      </c>
      <c r="TF25" t="n">
        <v/>
      </c>
      <c r="TG25" t="n">
        <v/>
      </c>
      <c r="TH25" t="n">
        <v/>
      </c>
      <c r="TI25" t="n">
        <v/>
      </c>
      <c r="TJ25" t="n">
        <v/>
      </c>
      <c r="TK25" t="n">
        <v/>
      </c>
      <c r="TL25" t="n">
        <v/>
      </c>
      <c r="TM25" t="n">
        <v/>
      </c>
      <c r="TN25" t="n">
        <v/>
      </c>
      <c r="TO25" t="n">
        <v/>
      </c>
      <c r="TP25" t="n">
        <v/>
      </c>
      <c r="TQ25" t="n">
        <v/>
      </c>
      <c r="TR25" t="n">
        <v/>
      </c>
      <c r="TS25" t="n">
        <v/>
      </c>
      <c r="TT25" t="n">
        <v/>
      </c>
      <c r="TU25" t="n">
        <v/>
      </c>
      <c r="TV25" t="n">
        <v/>
      </c>
      <c r="TW25" t="n">
        <v/>
      </c>
      <c r="TX25" t="n">
        <v/>
      </c>
      <c r="TY25" t="n">
        <v/>
      </c>
      <c r="TZ25" t="n">
        <v/>
      </c>
      <c r="UA25" t="n">
        <v/>
      </c>
      <c r="UB25" t="n">
        <v/>
      </c>
      <c r="UC25" t="n">
        <v/>
      </c>
      <c r="UD25" t="n">
        <v/>
      </c>
      <c r="UE25" t="n">
        <v/>
      </c>
      <c r="UF25" t="n">
        <v/>
      </c>
      <c r="UG25" t="n">
        <v/>
      </c>
      <c r="UH25" t="n">
        <v/>
      </c>
      <c r="UI25" t="n">
        <v/>
      </c>
      <c r="UJ25" t="n">
        <v/>
      </c>
      <c r="UK25" t="n">
        <v/>
      </c>
      <c r="UL25" t="n">
        <v/>
      </c>
      <c r="UM25" t="n">
        <v/>
      </c>
      <c r="UN25" t="n">
        <v/>
      </c>
      <c r="UO25" t="n">
        <v/>
      </c>
      <c r="UP25" t="n">
        <v/>
      </c>
      <c r="UQ25" t="n">
        <v/>
      </c>
      <c r="UR25" t="n">
        <v/>
      </c>
      <c r="US25" t="n">
        <v/>
      </c>
      <c r="UT25" t="n">
        <v/>
      </c>
      <c r="UU25" t="n">
        <v/>
      </c>
      <c r="UV25" t="inlineStr">
        <is>
          <t>Pemberian pakan di kandang</t>
        </is>
      </c>
      <c r="UW25" t="n">
        <v/>
      </c>
      <c r="UX25" t="n">
        <v/>
      </c>
      <c r="UY25" t="n">
        <v/>
      </c>
      <c r="UZ25" t="n">
        <v/>
      </c>
      <c r="VA25" t="n">
        <v/>
      </c>
      <c r="VB25" t="n">
        <v/>
      </c>
      <c r="VC25" t="n">
        <v/>
      </c>
      <c r="VD25" t="inlineStr">
        <is>
          <t>Jarang (2-3 minggu sekali)</t>
        </is>
      </c>
      <c r="VE25" t="n">
        <v/>
      </c>
      <c r="VF25" t="n">
        <v/>
      </c>
      <c r="VG25" t="n">
        <v/>
      </c>
      <c r="VH25" t="n">
        <v/>
      </c>
      <c r="VI25" t="n">
        <v/>
      </c>
      <c r="VJ25" t="n">
        <v/>
      </c>
      <c r="VK25" t="n">
        <v/>
      </c>
      <c r="VL25" t="inlineStr">
        <is>
          <t>Sangat sering (&gt;1 kali sehari)</t>
        </is>
      </c>
      <c r="VM25" t="n">
        <v/>
      </c>
      <c r="VN25" t="n">
        <v/>
      </c>
      <c r="VO25" t="n">
        <v/>
      </c>
      <c r="VP25" t="n">
        <v/>
      </c>
      <c r="VQ25" t="n">
        <v/>
      </c>
      <c r="VR25" t="n">
        <v/>
      </c>
      <c r="VS25" t="n">
        <v/>
      </c>
      <c r="VT25" t="n">
        <v/>
      </c>
      <c r="VU25" t="n">
        <v/>
      </c>
      <c r="VV25" t="n">
        <v/>
      </c>
      <c r="VW25" t="n">
        <v/>
      </c>
      <c r="VX25" t="n">
        <v/>
      </c>
      <c r="VY25" t="n">
        <v/>
      </c>
      <c r="VZ25" t="n">
        <v/>
      </c>
      <c r="WA25" t="n">
        <v/>
      </c>
      <c r="WB25" t="n">
        <v/>
      </c>
      <c r="WC25" t="n">
        <v/>
      </c>
      <c r="WD25" t="n">
        <v/>
      </c>
      <c r="WE25" t="n">
        <v/>
      </c>
      <c r="WF25" t="inlineStr">
        <is>
          <t>6-Digester biogas</t>
        </is>
      </c>
      <c r="WG25" t="n">
        <v/>
      </c>
      <c r="WH25" t="n">
        <v/>
      </c>
      <c r="WI25" t="n">
        <v/>
      </c>
      <c r="WJ25" t="n">
        <v/>
      </c>
      <c r="WK25" t="n">
        <v>0</v>
      </c>
      <c r="WL25" t="n">
        <v>0</v>
      </c>
      <c r="WM25" t="n">
        <v>0</v>
      </c>
      <c r="WN25" t="n">
        <v>0</v>
      </c>
      <c r="WO25" t="n">
        <v>0</v>
      </c>
      <c r="WP25" t="n">
        <v>1</v>
      </c>
      <c r="WQ25" t="n">
        <v>0</v>
      </c>
      <c r="WR25" t="n">
        <v>0</v>
      </c>
      <c r="WS25" t="n">
        <v/>
      </c>
      <c r="WT25" t="n">
        <v/>
      </c>
      <c r="WU25" t="n">
        <v/>
      </c>
      <c r="WV25" t="n">
        <v/>
      </c>
      <c r="WW25" t="n">
        <v/>
      </c>
      <c r="WX25" t="n">
        <v/>
      </c>
      <c r="WY25" t="n">
        <v/>
      </c>
      <c r="WZ25" t="n">
        <v/>
      </c>
      <c r="XA25" t="n">
        <v/>
      </c>
      <c r="XB25" t="n">
        <v/>
      </c>
      <c r="XC25" t="n">
        <v/>
      </c>
      <c r="XD25" t="n">
        <v/>
      </c>
      <c r="XE25" t="n">
        <v/>
      </c>
      <c r="XF25" t="n">
        <v/>
      </c>
      <c r="XG25" t="n">
        <v/>
      </c>
      <c r="XH25" t="n">
        <v/>
      </c>
      <c r="XI25" t="n">
        <v/>
      </c>
      <c r="XJ25" t="n">
        <v/>
      </c>
      <c r="XK25" t="n">
        <v/>
      </c>
      <c r="XL25" t="n">
        <v/>
      </c>
      <c r="XM25" t="n">
        <v/>
      </c>
      <c r="XN25" t="n">
        <v/>
      </c>
      <c r="XO25" t="n">
        <v/>
      </c>
      <c r="XP25" t="n">
        <v/>
      </c>
      <c r="XQ25" t="n">
        <v/>
      </c>
      <c r="XR25" t="n">
        <v/>
      </c>
      <c r="XS25" t="n">
        <v/>
      </c>
      <c r="XT25" t="n">
        <v/>
      </c>
      <c r="XU25" t="n">
        <v/>
      </c>
      <c r="XV25" t="n">
        <v/>
      </c>
      <c r="XW25" t="n">
        <v/>
      </c>
      <c r="XX25" t="n">
        <v/>
      </c>
      <c r="XY25" t="n">
        <v/>
      </c>
      <c r="XZ25" t="n">
        <v/>
      </c>
      <c r="YA25" t="n">
        <v/>
      </c>
      <c r="YB25" t="n">
        <v/>
      </c>
      <c r="YC25" t="n">
        <v/>
      </c>
      <c r="YD25" t="n">
        <v/>
      </c>
      <c r="YE25" t="n">
        <v/>
      </c>
      <c r="YF25" t="n">
        <v/>
      </c>
      <c r="YG25" t="n">
        <v/>
      </c>
      <c r="YH25" t="n">
        <v/>
      </c>
      <c r="YI25" t="n">
        <v/>
      </c>
      <c r="YJ25" t="n">
        <v/>
      </c>
      <c r="YK25" t="n">
        <v/>
      </c>
      <c r="YL25" t="n">
        <v/>
      </c>
      <c r="YM25" t="n">
        <v/>
      </c>
      <c r="YN25" t="n">
        <v/>
      </c>
      <c r="YO25" t="n">
        <v/>
      </c>
      <c r="YP25" t="n">
        <v/>
      </c>
      <c r="YQ25" t="n">
        <v/>
      </c>
      <c r="YR25" t="n">
        <v/>
      </c>
      <c r="YS25" t="n">
        <v/>
      </c>
      <c r="YT25" t="n">
        <v/>
      </c>
      <c r="YU25" t="n">
        <v/>
      </c>
      <c r="YV25" t="n">
        <v/>
      </c>
      <c r="YW25" t="n">
        <v/>
      </c>
      <c r="YX25" t="n">
        <v/>
      </c>
      <c r="YY25" t="n">
        <v/>
      </c>
      <c r="YZ25" t="n">
        <v/>
      </c>
      <c r="ZA25" t="n">
        <v/>
      </c>
      <c r="ZB25" t="n">
        <v/>
      </c>
      <c r="ZC25" t="n">
        <v/>
      </c>
      <c r="ZD25" t="n">
        <v/>
      </c>
      <c r="ZE25" t="n">
        <v/>
      </c>
      <c r="ZF25" t="n">
        <v/>
      </c>
      <c r="ZG25" t="n">
        <v/>
      </c>
      <c r="ZH25" t="n">
        <v/>
      </c>
      <c r="ZI25" t="n">
        <v/>
      </c>
      <c r="ZJ25" t="n">
        <v/>
      </c>
      <c r="ZK25" t="n">
        <v/>
      </c>
      <c r="ZL25" t="n">
        <v/>
      </c>
      <c r="ZM25" t="n">
        <v/>
      </c>
      <c r="ZN25" t="n">
        <v/>
      </c>
      <c r="ZO25" t="n">
        <v>100</v>
      </c>
      <c r="ZP25" t="n">
        <v/>
      </c>
      <c r="ZQ25" t="n">
        <v/>
      </c>
      <c r="ZR25" t="n">
        <v/>
      </c>
      <c r="ZS25" t="n">
        <v/>
      </c>
      <c r="ZT25" t="n">
        <v/>
      </c>
      <c r="ZU25" t="n">
        <v/>
      </c>
      <c r="ZV25" t="n">
        <v/>
      </c>
      <c r="ZW25" t="n">
        <v>3</v>
      </c>
      <c r="ZX25" t="n">
        <v/>
      </c>
      <c r="ZY25" t="n">
        <v/>
      </c>
      <c r="ZZ25" t="n">
        <v/>
      </c>
      <c r="AAA25" t="n">
        <v/>
      </c>
      <c r="AAB25" t="n">
        <v/>
      </c>
      <c r="AAC25" t="n">
        <v/>
      </c>
      <c r="AAD25" t="n">
        <v/>
      </c>
      <c r="AAE25" t="inlineStr">
        <is>
          <t>Pakan segar (misal: rumput)</t>
        </is>
      </c>
      <c r="AAF25" t="n">
        <v/>
      </c>
      <c r="AAG25" t="n">
        <v/>
      </c>
      <c r="AAH25" t="n">
        <v/>
      </c>
      <c r="AAI25" t="n">
        <v/>
      </c>
      <c r="AAJ25" t="n">
        <v/>
      </c>
      <c r="AAK25" t="n">
        <v/>
      </c>
      <c r="AAL25" t="inlineStr">
        <is>
          <t>Tidak</t>
        </is>
      </c>
      <c r="AAM25" t="n">
        <v/>
      </c>
      <c r="AAN25" t="n">
        <v/>
      </c>
      <c r="AAO25" t="n">
        <v/>
      </c>
      <c r="AAP25" t="n">
        <v/>
      </c>
      <c r="AAQ25" t="n">
        <v/>
      </c>
      <c r="AAR25" t="inlineStr">
        <is>
          <t>Tidak</t>
        </is>
      </c>
      <c r="AAS25" t="inlineStr">
        <is>
          <t>Tidak mengetahui</t>
        </is>
      </c>
      <c r="AAT25" t="inlineStr">
        <is>
          <t>Dibuang ke selokan</t>
        </is>
      </c>
      <c r="AAU25" t="n">
        <v>0</v>
      </c>
      <c r="AAV25" t="n">
        <v>0</v>
      </c>
      <c r="AAW25" t="n">
        <v>0</v>
      </c>
      <c r="AAX25" t="n">
        <v>0</v>
      </c>
      <c r="AAY25" t="n">
        <v>0</v>
      </c>
      <c r="AAZ25" t="n">
        <v>0</v>
      </c>
      <c r="ABA25" t="n">
        <v>1</v>
      </c>
      <c r="ABB25" t="n">
        <v/>
      </c>
      <c r="ABC25" t="n">
        <v/>
      </c>
      <c r="ABD25" t="n">
        <v/>
      </c>
      <c r="ABE25" t="n">
        <v/>
      </c>
      <c r="ABF25" t="n">
        <v/>
      </c>
      <c r="ABG25" t="n">
        <v/>
      </c>
      <c r="ABH25" t="n">
        <v/>
      </c>
      <c r="ABI25" t="n">
        <v/>
      </c>
      <c r="ABJ25" t="n">
        <v/>
      </c>
      <c r="ABK25" t="n">
        <v/>
      </c>
      <c r="ABL25" t="n">
        <v/>
      </c>
      <c r="ABM25" t="n">
        <v/>
      </c>
      <c r="ABN25" t="n">
        <v/>
      </c>
      <c r="ABO25" t="n">
        <v/>
      </c>
      <c r="ABP25" t="n">
        <v/>
      </c>
      <c r="ABQ25" t="n">
        <v/>
      </c>
      <c r="ABR25" t="n">
        <v/>
      </c>
      <c r="ABS25" t="n">
        <v/>
      </c>
      <c r="ABT25" t="n">
        <v/>
      </c>
      <c r="ABU25" t="n">
        <v/>
      </c>
      <c r="ABV25" t="n">
        <v/>
      </c>
      <c r="ABW25" t="n">
        <v/>
      </c>
      <c r="ABX25" t="n">
        <v/>
      </c>
      <c r="ABY25" t="n">
        <v/>
      </c>
      <c r="ABZ25" t="n">
        <v/>
      </c>
      <c r="ACA25" t="n">
        <v/>
      </c>
      <c r="ACB25" t="n">
        <v/>
      </c>
      <c r="ACC25" t="n">
        <v/>
      </c>
      <c r="ACD25" t="n">
        <v/>
      </c>
      <c r="ACE25" t="n">
        <v/>
      </c>
      <c r="ACF25" t="n">
        <v/>
      </c>
      <c r="ACG25" t="n">
        <v/>
      </c>
      <c r="ACH25" t="n">
        <v/>
      </c>
      <c r="ACI25" t="n">
        <v/>
      </c>
      <c r="ACJ25" t="n">
        <v/>
      </c>
      <c r="ACK25" t="inlineStr">
        <is>
          <t>Tidak memiliki tempat untuk menyimpan</t>
        </is>
      </c>
      <c r="ACL25" t="n">
        <v>0</v>
      </c>
      <c r="ACM25" t="n">
        <v>1</v>
      </c>
      <c r="ACN25" t="n">
        <v>0</v>
      </c>
      <c r="ACO25" t="n">
        <v>0</v>
      </c>
      <c r="ACP25" t="n">
        <v>0</v>
      </c>
      <c r="ACQ25" t="n">
        <v>0</v>
      </c>
      <c r="ACR25" t="n">
        <v>0</v>
      </c>
      <c r="ACS25" t="n">
        <v/>
      </c>
      <c r="ACT25" t="inlineStr">
        <is>
          <t>Tidak ada informasi tambahan mengenai sumber bahan baku biogas</t>
        </is>
      </c>
      <c r="ACU25" t="inlineStr">
        <is>
          <t>Manfaat besar/jelas/mengubah kehidupan sehari-hari</t>
        </is>
      </c>
      <c r="ACV25" t="inlineStr">
        <is>
          <t>Sama saja</t>
        </is>
      </c>
      <c r="ACW25" t="inlineStr">
        <is>
          <t>Anggota keluarga - Perempuan dewasa</t>
        </is>
      </c>
      <c r="ACX25" t="inlineStr">
        <is>
          <t>Setuju</t>
        </is>
      </c>
      <c r="ACY25" t="inlineStr">
        <is>
          <t>Anggota keluarga - Laki-laki dewasa Anggota keluarga - Perempuan dewasa</t>
        </is>
      </c>
      <c r="ACZ25" t="n">
        <v>1</v>
      </c>
      <c r="ADA25" t="n">
        <v>1</v>
      </c>
      <c r="ADB25" t="n">
        <v>0</v>
      </c>
      <c r="ADC25" t="n">
        <v>0</v>
      </c>
      <c r="ADD25" t="inlineStr">
        <is>
          <t>Puas</t>
        </is>
      </c>
      <c r="ADE25" t="inlineStr">
        <is>
          <t>Puas</t>
        </is>
      </c>
      <c r="ADF25" t="inlineStr">
        <is>
          <t>Puas</t>
        </is>
      </c>
      <c r="ADG25" t="inlineStr">
        <is>
          <t>Puas</t>
        </is>
      </c>
      <c r="ADH25" t="inlineStr">
        <is>
          <t>Ya</t>
        </is>
      </c>
      <c r="ADI25" t="inlineStr">
        <is>
          <t>Kompor, manometer, kran gas</t>
        </is>
      </c>
      <c r="ADJ25" t="inlineStr">
        <is>
          <t>Cukup puas</t>
        </is>
      </c>
      <c r="ADK25" t="n">
        <v/>
      </c>
      <c r="ADL25" t="n">
        <v/>
      </c>
      <c r="ADM25" t="n">
        <v/>
      </c>
      <c r="ADN25" t="n">
        <v/>
      </c>
      <c r="ADO25" t="n">
        <v/>
      </c>
      <c r="ADP25" t="n">
        <v/>
      </c>
      <c r="ADQ25" t="n">
        <v/>
      </c>
      <c r="ADR25" t="n">
        <v/>
      </c>
      <c r="ADS25" t="n">
        <v/>
      </c>
      <c r="ADT25" t="n">
        <v/>
      </c>
      <c r="ADU25" t="inlineStr">
        <is>
          <t>Lainnya</t>
        </is>
      </c>
      <c r="ADV25" t="n">
        <v>0</v>
      </c>
      <c r="ADW25" t="n">
        <v>0</v>
      </c>
      <c r="ADX25" t="n">
        <v>0</v>
      </c>
      <c r="ADY25" t="n">
        <v>0</v>
      </c>
      <c r="ADZ25" t="n">
        <v>0</v>
      </c>
      <c r="AEA25" t="n">
        <v>0</v>
      </c>
      <c r="AEB25" t="n">
        <v>0</v>
      </c>
      <c r="AEC25" t="n">
        <v>1</v>
      </c>
      <c r="AED25" t="inlineStr">
        <is>
          <t>Menghubungi tukang</t>
        </is>
      </c>
      <c r="AEE25" t="n">
        <v/>
      </c>
      <c r="AEF25" t="n">
        <v/>
      </c>
      <c r="AEG25" t="n">
        <v/>
      </c>
      <c r="AEH25" t="n">
        <v/>
      </c>
      <c r="AEI25" t="inlineStr">
        <is>
          <t>Pengontrolan lebih sering, dan cek gas nya subsidi di tambah</t>
        </is>
      </c>
      <c r="AEJ25" t="inlineStr">
        <is>
          <t>Kadang-kadang</t>
        </is>
      </c>
      <c r="AEK25" t="inlineStr">
        <is>
          <t>Pengurangan waktu dan tenaga Memasak lebih cepat Lebih mudah mendapatkan energi Dapur lebih bersih dan bebas asap</t>
        </is>
      </c>
      <c r="AEL25" t="n">
        <v>0</v>
      </c>
      <c r="AEM25" t="n">
        <v>1</v>
      </c>
      <c r="AEN25" t="n">
        <v>0</v>
      </c>
      <c r="AEO25" t="n">
        <v>1</v>
      </c>
      <c r="AEP25" t="n">
        <v>0</v>
      </c>
      <c r="AEQ25" t="n">
        <v>1</v>
      </c>
      <c r="AER25" t="n">
        <v>0</v>
      </c>
      <c r="AES25" t="n">
        <v>0</v>
      </c>
      <c r="AET25" t="n">
        <v>1</v>
      </c>
      <c r="AEU25" t="n">
        <v>0</v>
      </c>
      <c r="AEV25" t="n">
        <v>0</v>
      </c>
      <c r="AEW25" t="n">
        <v>0</v>
      </c>
      <c r="AEX25" t="n">
        <v/>
      </c>
      <c r="AEY25" t="inlineStr">
        <is>
          <t>Memasak lebih aman</t>
        </is>
      </c>
      <c r="AEZ25" t="n">
        <v/>
      </c>
      <c r="AFA25" t="inlineStr">
        <is>
          <t>Koperasi</t>
        </is>
      </c>
      <c r="AFB25" t="n">
        <v/>
      </c>
      <c r="AFC25" t="inlineStr">
        <is>
          <t>1769313950234.jpg</t>
        </is>
      </c>
      <c r="AFD25" t="inlineStr">
        <is>
          <t>https://kf.kobotoolbox.org/api/v2/assets/avstPQqLr3Ab3ZdcVTXZ6f/data/657456573/attachments/att4czZ4rKqpRDBY3mbNuNQN/</t>
        </is>
      </c>
      <c r="AFE25" t="inlineStr">
        <is>
          <t>1769314112833.jpg</t>
        </is>
      </c>
      <c r="AFF25" t="inlineStr">
        <is>
          <t>https://kf.kobotoolbox.org/api/v2/assets/avstPQqLr3Ab3ZdcVTXZ6f/data/657456573/attachments/attaENov4zA7gVMb9EVwZQHQ/</t>
        </is>
      </c>
      <c r="AFG25" t="inlineStr">
        <is>
          <t>Solihin</t>
        </is>
      </c>
      <c r="AFH25" t="n">
        <v/>
      </c>
      <c r="AFI25" t="inlineStr">
        <is>
          <t>B4.a1. perikat hrg Rp150 mereka menyebutkan lsg gak ditimbang ... Asumsi kurleb 20kg per ikat</t>
        </is>
      </c>
    </row>
    <row r="26">
      <c r="A26" s="93" t="n">
        <v>46067</v>
      </c>
      <c r="B26" s="93" t="n">
        <v>46071</v>
      </c>
      <c r="C26" t="inlineStr">
        <is>
          <t>solihin</t>
        </is>
      </c>
      <c r="D26" t="inlineStr">
        <is>
          <t>didin</t>
        </is>
      </c>
      <c r="E26" t="n">
        <v>85655036450</v>
      </c>
      <c r="F26" t="inlineStr">
        <is>
          <t>-7.8865292 112.8128502 1138.9000244140625 23.6</t>
        </is>
      </c>
      <c r="G26" t="n">
        <v>-7.8865292</v>
      </c>
      <c r="H26" t="n">
        <v>112.8128502</v>
      </c>
      <c r="I26" t="n">
        <v>1138.900024</v>
      </c>
      <c r="J26" t="n">
        <v>23.6</v>
      </c>
      <c r="K26" t="n">
        <v>0</v>
      </c>
      <c r="L26" t="inlineStr">
        <is>
          <t>-7.8864696 112.8128238 1138.9000244140625 20.1</t>
        </is>
      </c>
      <c r="M26" t="n">
        <v>-7.8864696</v>
      </c>
      <c r="N26" t="n">
        <v>112.8128238</v>
      </c>
      <c r="O26" t="n">
        <v>1138.900024</v>
      </c>
      <c r="P26" t="n">
        <v>20.1</v>
      </c>
      <c r="Q26" t="n">
        <v>0</v>
      </c>
      <c r="R26" t="inlineStr">
        <is>
          <t>Jawa Timur</t>
        </is>
      </c>
      <c r="S26" t="n">
        <v>0</v>
      </c>
      <c r="T26" t="n">
        <v>0</v>
      </c>
      <c r="U26" t="n">
        <v>0</v>
      </c>
      <c r="V26" t="n">
        <v>0</v>
      </c>
      <c r="W26" t="n">
        <v>0</v>
      </c>
      <c r="X26" t="n">
        <v>1</v>
      </c>
      <c r="Y26" t="n">
        <v>0</v>
      </c>
      <c r="Z26" t="n">
        <v>0</v>
      </c>
      <c r="AA26" t="n">
        <v>0</v>
      </c>
      <c r="AB26" t="n">
        <v>0</v>
      </c>
      <c r="AC26" t="inlineStr">
        <is>
          <t>PASURUAN</t>
        </is>
      </c>
      <c r="AD26" t="inlineStr">
        <is>
          <t>TUTUR</t>
        </is>
      </c>
      <c r="AE26" t="inlineStr">
        <is>
          <t>WONOSARI</t>
        </is>
      </c>
      <c r="AF26" t="inlineStr">
        <is>
          <t>KPSP SETIA KAWAN</t>
        </is>
      </c>
      <c r="AG26" t="inlineStr">
        <is>
          <t>SKP0070</t>
        </is>
      </c>
      <c r="AH26" t="n">
        <v>16</v>
      </c>
      <c r="AI26" t="inlineStr">
        <is>
          <t>VPA1</t>
        </is>
      </c>
      <c r="AJ26" t="inlineStr">
        <is>
          <t>Aktif</t>
        </is>
      </c>
      <c r="AK26" t="n">
        <v>50</v>
      </c>
      <c r="AL26" t="inlineStr">
        <is>
          <t>Laki-laki</t>
        </is>
      </c>
      <c r="AM26" t="inlineStr">
        <is>
          <t>Sudah menikah</t>
        </is>
      </c>
      <c r="AN26" t="inlineStr">
        <is>
          <t>Diploma/S1/Sederajat</t>
        </is>
      </c>
      <c r="AO26" t="inlineStr">
        <is>
          <t>Pegawai pemerintah</t>
        </is>
      </c>
      <c r="AP26" t="n">
        <v>0</v>
      </c>
      <c r="AQ26" t="n">
        <v>0</v>
      </c>
      <c r="AR26" t="n">
        <v>0</v>
      </c>
      <c r="AS26" t="n">
        <v>0</v>
      </c>
      <c r="AT26" t="n">
        <v>1</v>
      </c>
      <c r="AU26" t="n">
        <v>0</v>
      </c>
      <c r="AV26" t="n">
        <v>0</v>
      </c>
      <c r="AW26" t="n">
        <v>0</v>
      </c>
      <c r="AX26" t="n">
        <v/>
      </c>
      <c r="AY26" t="inlineStr">
        <is>
          <t>Peternak</t>
        </is>
      </c>
      <c r="AZ26" t="n">
        <v>0</v>
      </c>
      <c r="BA26" t="n">
        <v>1</v>
      </c>
      <c r="BB26" t="n">
        <v>0</v>
      </c>
      <c r="BC26" t="n">
        <v>0</v>
      </c>
      <c r="BD26" t="n">
        <v>0</v>
      </c>
      <c r="BE26" t="n">
        <v>0</v>
      </c>
      <c r="BF26" t="n">
        <v>0</v>
      </c>
      <c r="BG26" t="n">
        <v>0</v>
      </c>
      <c r="BH26" t="n">
        <v/>
      </c>
      <c r="BI26" t="inlineStr">
        <is>
          <t>&gt;Rp3.500.000</t>
        </is>
      </c>
      <c r="BJ26" t="n">
        <v>1</v>
      </c>
      <c r="BK26" t="n">
        <v>1</v>
      </c>
      <c r="BL26" t="n">
        <v>0</v>
      </c>
      <c r="BM26" t="n">
        <v>1</v>
      </c>
      <c r="BN26" t="inlineStr">
        <is>
          <t>Milik sendiri</t>
        </is>
      </c>
      <c r="BO26" t="inlineStr">
        <is>
          <t>Permanen (dinding bata dan semen)</t>
        </is>
      </c>
      <c r="BP26" t="n">
        <v>1</v>
      </c>
      <c r="BQ26" t="n">
        <v>0</v>
      </c>
      <c r="BR26" t="n">
        <v>0</v>
      </c>
      <c r="BS26" t="n">
        <v>0</v>
      </c>
      <c r="BT26" t="n">
        <v>0</v>
      </c>
      <c r="BU26" t="n">
        <v/>
      </c>
      <c r="BV26" t="inlineStr">
        <is>
          <t>Keramik/ubin</t>
        </is>
      </c>
      <c r="BW26" t="n">
        <v>0</v>
      </c>
      <c r="BX26" t="n">
        <v>0</v>
      </c>
      <c r="BY26" t="n">
        <v>1</v>
      </c>
      <c r="BZ26" t="n">
        <v>0</v>
      </c>
      <c r="CA26" t="n">
        <v>0</v>
      </c>
      <c r="CB26" t="n">
        <v/>
      </c>
      <c r="CC26" t="inlineStr">
        <is>
          <t>Genting Asbes</t>
        </is>
      </c>
      <c r="CD26" t="n">
        <v>1</v>
      </c>
      <c r="CE26" t="n">
        <v>0</v>
      </c>
      <c r="CF26" t="n">
        <v>0</v>
      </c>
      <c r="CG26" t="n">
        <v>0</v>
      </c>
      <c r="CH26" t="n">
        <v>0</v>
      </c>
      <c r="CI26" t="n">
        <v>1</v>
      </c>
      <c r="CJ26" t="n">
        <v>0</v>
      </c>
      <c r="CK26" t="n">
        <v/>
      </c>
      <c r="CL26" t="inlineStr">
        <is>
          <t>Ya</t>
        </is>
      </c>
      <c r="CM26" t="n">
        <v>2010</v>
      </c>
      <c r="CN26" t="inlineStr">
        <is>
          <t>Fixed-Dome (Kubah Tetap)</t>
        </is>
      </c>
      <c r="CO26" t="inlineStr">
        <is>
          <t>8 m³ (6-7 ekor sapi, ±6,5 jam memasak/hari, ±65 kg slurry/hari)</t>
        </is>
      </c>
      <c r="CP26" t="inlineStr">
        <is>
          <t>Anggota keluarga - laki-laki</t>
        </is>
      </c>
      <c r="CQ26" t="n">
        <v>0</v>
      </c>
      <c r="CR26" t="n">
        <v>0</v>
      </c>
      <c r="CS26" t="n">
        <v>0</v>
      </c>
      <c r="CT26" t="n">
        <v>0</v>
      </c>
      <c r="CU26" t="n">
        <v>1</v>
      </c>
      <c r="CV26" t="n">
        <v>0</v>
      </c>
      <c r="CW26" t="n">
        <v>0</v>
      </c>
      <c r="CX26" t="n">
        <v>0</v>
      </c>
      <c r="CY26" t="inlineStr">
        <is>
          <t>Anggota keluarga - laki-laki Anggota keluarga - perempuan dewasa</t>
        </is>
      </c>
      <c r="CZ26" t="n">
        <v>1</v>
      </c>
      <c r="DA26" t="n">
        <v>1</v>
      </c>
      <c r="DB26" t="n">
        <v>0</v>
      </c>
      <c r="DC26" t="n">
        <v/>
      </c>
      <c r="DD26" t="inlineStr">
        <is>
          <t>Anggota keluarga - laki-laki</t>
        </is>
      </c>
      <c r="DE26" t="n">
        <v>1</v>
      </c>
      <c r="DF26" t="n">
        <v>0</v>
      </c>
      <c r="DG26" t="n">
        <v>0</v>
      </c>
      <c r="DH26" t="n">
        <v>0</v>
      </c>
      <c r="DI26" t="n">
        <v/>
      </c>
      <c r="DJ26" t="inlineStr">
        <is>
          <t>Anggota keluarga - laki-laki Anggota keluarga - perempuan dewasa</t>
        </is>
      </c>
      <c r="DK26" t="n">
        <v>1</v>
      </c>
      <c r="DL26" t="n">
        <v>1</v>
      </c>
      <c r="DM26" t="n">
        <v>0</v>
      </c>
      <c r="DN26" t="n">
        <v>0</v>
      </c>
      <c r="DO26" t="n">
        <v/>
      </c>
      <c r="DP26" t="inlineStr">
        <is>
          <t>Ya</t>
        </is>
      </c>
      <c r="DQ26" t="n">
        <v/>
      </c>
      <c r="DR26" t="n">
        <v/>
      </c>
      <c r="DS26" t="n">
        <v/>
      </c>
      <c r="DT26" t="n">
        <v/>
      </c>
      <c r="DU26" t="n">
        <v/>
      </c>
      <c r="DV26" t="n">
        <v/>
      </c>
      <c r="DW26" t="n">
        <v/>
      </c>
      <c r="DX26" t="n">
        <v/>
      </c>
      <c r="DY26" t="n">
        <v/>
      </c>
      <c r="DZ26" t="n">
        <v/>
      </c>
      <c r="EA26" t="n">
        <v/>
      </c>
      <c r="EB26" t="n">
        <v/>
      </c>
      <c r="EC26" t="n">
        <v/>
      </c>
      <c r="ED26" t="n">
        <v/>
      </c>
      <c r="EE26" t="n">
        <v/>
      </c>
      <c r="EF26" t="n">
        <v/>
      </c>
      <c r="EG26" t="n">
        <v/>
      </c>
      <c r="EH26" t="n">
        <v/>
      </c>
      <c r="EI26" t="inlineStr">
        <is>
          <t>Tidak ada masalah</t>
        </is>
      </c>
      <c r="EJ26" t="n">
        <v>0</v>
      </c>
      <c r="EK26" t="n">
        <v>0</v>
      </c>
      <c r="EL26" t="n">
        <v>0</v>
      </c>
      <c r="EM26" t="n">
        <v>1</v>
      </c>
      <c r="EN26" t="n">
        <v>0</v>
      </c>
      <c r="EO26" t="n">
        <v/>
      </c>
      <c r="EP26" t="inlineStr">
        <is>
          <t>Ya, cukup jelas dan mudah diikuti</t>
        </is>
      </c>
      <c r="EQ26" t="inlineStr">
        <is>
          <t>Bukan pelatihan</t>
        </is>
      </c>
      <c r="ER26" t="inlineStr">
        <is>
          <t>CPO atau pendamping</t>
        </is>
      </c>
      <c r="ES26" t="n">
        <v>1</v>
      </c>
      <c r="ET26" t="n">
        <v>0</v>
      </c>
      <c r="EU26" t="n">
        <v>0</v>
      </c>
      <c r="EV26" t="n">
        <v>0</v>
      </c>
      <c r="EW26" t="n">
        <v/>
      </c>
      <c r="EX26" t="inlineStr">
        <is>
          <t>Anggota keluarga - Laki-laki</t>
        </is>
      </c>
      <c r="EY26" t="n">
        <v>1</v>
      </c>
      <c r="EZ26" t="n">
        <v>0</v>
      </c>
      <c r="FA26" t="n">
        <v>0</v>
      </c>
      <c r="FB26" t="n">
        <v/>
      </c>
      <c r="FC26" t="inlineStr">
        <is>
          <t>Setiap hari</t>
        </is>
      </c>
      <c r="FD26" t="n">
        <v/>
      </c>
      <c r="FE26" t="inlineStr">
        <is>
          <t>Mengetahui</t>
        </is>
      </c>
      <c r="FF26" t="inlineStr">
        <is>
          <t>Selalu (setiap hari)</t>
        </is>
      </c>
      <c r="FG26" t="inlineStr">
        <is>
          <t>Mengetahui</t>
        </is>
      </c>
      <c r="FH26" t="inlineStr">
        <is>
          <t>Cukup sering (2 minggu sekali)</t>
        </is>
      </c>
      <c r="FI26" t="inlineStr">
        <is>
          <t>Mengetahui</t>
        </is>
      </c>
      <c r="FJ26" t="inlineStr">
        <is>
          <t>Selalu (setiap hari)</t>
        </is>
      </c>
      <c r="FK26" t="inlineStr">
        <is>
          <t>Mengetahui</t>
        </is>
      </c>
      <c r="FL26" t="inlineStr">
        <is>
          <t>Jarang (setiap bulan atau lebih)</t>
        </is>
      </c>
      <c r="FM26" t="inlineStr">
        <is>
          <t>Mengetahui</t>
        </is>
      </c>
      <c r="FN26" t="inlineStr">
        <is>
          <t>Jarang (setiap bulan atau lebih)</t>
        </is>
      </c>
      <c r="FO26" t="inlineStr">
        <is>
          <t>Mengetahui</t>
        </is>
      </c>
      <c r="FP26" t="inlineStr">
        <is>
          <t>Jarang (setiap bulan atau lebih)</t>
        </is>
      </c>
      <c r="FQ26" t="inlineStr">
        <is>
          <t>Mengetahui</t>
        </is>
      </c>
      <c r="FR26" t="inlineStr">
        <is>
          <t>Ya</t>
        </is>
      </c>
      <c r="FS26" t="inlineStr">
        <is>
          <t>Mengetahui</t>
        </is>
      </c>
      <c r="FT26" t="inlineStr">
        <is>
          <t>Ya, selalu</t>
        </is>
      </c>
      <c r="FU26" t="inlineStr">
        <is>
          <t>Pekerja tambahan</t>
        </is>
      </c>
      <c r="FV26" t="n">
        <v>0</v>
      </c>
      <c r="FW26" t="n">
        <v>0</v>
      </c>
      <c r="FX26" t="n">
        <v>0</v>
      </c>
      <c r="FY26" t="n">
        <v>1</v>
      </c>
      <c r="FZ26" t="inlineStr">
        <is>
          <t>Cukup memahami</t>
        </is>
      </c>
      <c r="GA26" t="inlineStr">
        <is>
          <t>CPO Lainnya</t>
        </is>
      </c>
      <c r="GB26" t="n">
        <v>1</v>
      </c>
      <c r="GC26" t="n">
        <v>0</v>
      </c>
      <c r="GD26" t="n">
        <v>0</v>
      </c>
      <c r="GE26" t="n">
        <v>1</v>
      </c>
      <c r="GF26" t="inlineStr">
        <is>
          <t>Tukang dan pekerja</t>
        </is>
      </c>
      <c r="GG26" t="inlineStr">
        <is>
          <t>Selalu</t>
        </is>
      </c>
      <c r="GH26" t="inlineStr">
        <is>
          <t>Ya</t>
        </is>
      </c>
      <c r="GI26" t="inlineStr">
        <is>
          <t>Tetangga Teman/keluarga</t>
        </is>
      </c>
      <c r="GJ26" t="n">
        <v>1</v>
      </c>
      <c r="GK26" t="n">
        <v>1</v>
      </c>
      <c r="GL26" t="n">
        <v>0</v>
      </c>
      <c r="GM26" t="n">
        <v>0</v>
      </c>
      <c r="GN26" t="n">
        <v/>
      </c>
      <c r="GO26" t="n">
        <v>7</v>
      </c>
      <c r="GP26" t="inlineStr">
        <is>
          <t>Sebagian</t>
        </is>
      </c>
      <c r="GQ26" t="inlineStr">
        <is>
          <t>Kayu bakar Minyak tanah</t>
        </is>
      </c>
      <c r="GR26" t="n">
        <v>0</v>
      </c>
      <c r="GS26" t="n">
        <v>1</v>
      </c>
      <c r="GT26" t="n">
        <v>1</v>
      </c>
      <c r="GU26" t="n">
        <v>0</v>
      </c>
      <c r="GV26" t="n">
        <v>0</v>
      </c>
      <c r="GW26" t="n">
        <v>0</v>
      </c>
      <c r="GX26" t="n">
        <v>0</v>
      </c>
      <c r="GY26" t="n">
        <v/>
      </c>
      <c r="GZ26" t="inlineStr">
        <is>
          <t>Ya</t>
        </is>
      </c>
      <c r="HA26" t="n">
        <v/>
      </c>
      <c r="HB26" t="n">
        <v/>
      </c>
      <c r="HC26" t="n">
        <v/>
      </c>
      <c r="HD26" t="n">
        <v/>
      </c>
      <c r="HE26" t="n">
        <v/>
      </c>
      <c r="HF26" t="n">
        <v/>
      </c>
      <c r="HG26" t="n">
        <v/>
      </c>
      <c r="HH26" t="n">
        <v/>
      </c>
      <c r="HI26" t="n">
        <v/>
      </c>
      <c r="HJ26" t="n">
        <v/>
      </c>
      <c r="HK26" t="n">
        <v/>
      </c>
      <c r="HL26" t="n">
        <v/>
      </c>
      <c r="HM26" t="n">
        <v/>
      </c>
      <c r="HN26" t="n">
        <v/>
      </c>
      <c r="HO26" t="n">
        <v/>
      </c>
      <c r="HP26" t="n">
        <v/>
      </c>
      <c r="HQ26" t="n">
        <v/>
      </c>
      <c r="HR26" t="n">
        <v/>
      </c>
      <c r="HS26" t="n">
        <v/>
      </c>
      <c r="HT26" t="n">
        <v/>
      </c>
      <c r="HU26" t="n">
        <v/>
      </c>
      <c r="HV26" t="n">
        <v/>
      </c>
      <c r="HW26" t="n">
        <v/>
      </c>
      <c r="HX26" t="n">
        <v/>
      </c>
      <c r="HY26" t="n">
        <v>150</v>
      </c>
      <c r="HZ26" t="n">
        <v>112500</v>
      </c>
      <c r="IA26" t="n">
        <v/>
      </c>
      <c r="IB26" t="n">
        <v/>
      </c>
      <c r="IC26" t="n">
        <v/>
      </c>
      <c r="ID26" t="n">
        <v/>
      </c>
      <c r="IE26" t="n">
        <v/>
      </c>
      <c r="IF26" t="n">
        <v/>
      </c>
      <c r="IG26" t="n">
        <v/>
      </c>
      <c r="IH26" t="n">
        <v/>
      </c>
      <c r="II26" t="n">
        <v>30</v>
      </c>
      <c r="IJ26" t="n">
        <v>60000</v>
      </c>
      <c r="IK26" t="inlineStr">
        <is>
          <t>50-65 kg</t>
        </is>
      </c>
      <c r="IL26" t="inlineStr">
        <is>
          <t>&gt;5 jam</t>
        </is>
      </c>
      <c r="IM26" t="inlineStr">
        <is>
          <t>Ya</t>
        </is>
      </c>
      <c r="IN26" t="inlineStr">
        <is>
          <t>Tidak</t>
        </is>
      </c>
      <c r="IO26" t="inlineStr">
        <is>
          <t>Lebih bersih</t>
        </is>
      </c>
      <c r="IP26" t="inlineStr">
        <is>
          <t>Lebih jarang (lebih sering tidak terpapar asap)</t>
        </is>
      </c>
      <c r="IQ26" t="inlineStr">
        <is>
          <t>Tidak pernah</t>
        </is>
      </c>
      <c r="IR26" t="n">
        <v/>
      </c>
      <c r="IS26" t="n">
        <v/>
      </c>
      <c r="IT26" t="n">
        <v/>
      </c>
      <c r="IU26" t="n">
        <v/>
      </c>
      <c r="IV26" t="n">
        <v/>
      </c>
      <c r="IW26" t="n">
        <v/>
      </c>
      <c r="IX26" t="n">
        <v/>
      </c>
      <c r="IY26" t="n">
        <v/>
      </c>
      <c r="IZ26" t="inlineStr">
        <is>
          <t>Tidak pernah</t>
        </is>
      </c>
      <c r="JA26" t="n">
        <v/>
      </c>
      <c r="JB26" t="n">
        <v/>
      </c>
      <c r="JC26" t="n">
        <v/>
      </c>
      <c r="JD26" t="n">
        <v/>
      </c>
      <c r="JE26" t="n">
        <v/>
      </c>
      <c r="JF26" t="n">
        <v/>
      </c>
      <c r="JG26" t="n">
        <v/>
      </c>
      <c r="JH26" t="n">
        <v/>
      </c>
      <c r="JI26" t="inlineStr">
        <is>
          <t>Tidak pernah</t>
        </is>
      </c>
      <c r="JJ26" t="n">
        <v/>
      </c>
      <c r="JK26" t="n">
        <v/>
      </c>
      <c r="JL26" t="n">
        <v/>
      </c>
      <c r="JM26" t="n">
        <v/>
      </c>
      <c r="JN26" t="n">
        <v/>
      </c>
      <c r="JO26" t="n">
        <v/>
      </c>
      <c r="JP26" t="n">
        <v/>
      </c>
      <c r="JQ26" t="n">
        <v/>
      </c>
      <c r="JR26" t="inlineStr">
        <is>
          <t>Tidak pernah</t>
        </is>
      </c>
      <c r="JS26" t="n">
        <v/>
      </c>
      <c r="JT26" t="n">
        <v/>
      </c>
      <c r="JU26" t="n">
        <v/>
      </c>
      <c r="JV26" t="n">
        <v/>
      </c>
      <c r="JW26" t="n">
        <v/>
      </c>
      <c r="JX26" t="n">
        <v/>
      </c>
      <c r="JY26" t="n">
        <v/>
      </c>
      <c r="JZ26" t="n">
        <v/>
      </c>
      <c r="KA26" t="inlineStr">
        <is>
          <t>Tidak pernah</t>
        </is>
      </c>
      <c r="KB26" t="n">
        <v/>
      </c>
      <c r="KC26" t="n">
        <v/>
      </c>
      <c r="KD26" t="n">
        <v/>
      </c>
      <c r="KE26" t="n">
        <v/>
      </c>
      <c r="KF26" t="n">
        <v/>
      </c>
      <c r="KG26" t="n">
        <v/>
      </c>
      <c r="KH26" t="n">
        <v/>
      </c>
      <c r="KI26" t="n">
        <v/>
      </c>
      <c r="KJ26" t="inlineStr">
        <is>
          <t>Tidak pernah</t>
        </is>
      </c>
      <c r="KK26" t="n">
        <v/>
      </c>
      <c r="KL26" t="n">
        <v/>
      </c>
      <c r="KM26" t="n">
        <v/>
      </c>
      <c r="KN26" t="n">
        <v/>
      </c>
      <c r="KO26" t="n">
        <v/>
      </c>
      <c r="KP26" t="n">
        <v/>
      </c>
      <c r="KQ26" t="n">
        <v/>
      </c>
      <c r="KR26" t="n">
        <v/>
      </c>
      <c r="KS26" t="inlineStr">
        <is>
          <t>Cukup membaik</t>
        </is>
      </c>
      <c r="KT26" t="inlineStr">
        <is>
          <t>2-4 kali</t>
        </is>
      </c>
      <c r="KU26" t="inlineStr">
        <is>
          <t>0-1 kali</t>
        </is>
      </c>
      <c r="KV26" t="inlineStr">
        <is>
          <t>Perempuan dewasa</t>
        </is>
      </c>
      <c r="KW26" t="n">
        <v>0</v>
      </c>
      <c r="KX26" t="n">
        <v>1</v>
      </c>
      <c r="KY26" t="n">
        <v>0</v>
      </c>
      <c r="KZ26" t="n">
        <v>0</v>
      </c>
      <c r="LA26" t="inlineStr">
        <is>
          <t>Cukup membaik</t>
        </is>
      </c>
      <c r="LB26" t="inlineStr">
        <is>
          <t>Cukup membaik</t>
        </is>
      </c>
      <c r="LC26" t="n">
        <v>0</v>
      </c>
      <c r="LD26" t="n">
        <v>4</v>
      </c>
      <c r="LE26" t="n">
        <v>0</v>
      </c>
      <c r="LF26" t="n">
        <v>0</v>
      </c>
      <c r="LG26" t="inlineStr">
        <is>
          <t>Ya</t>
        </is>
      </c>
      <c r="LH26" t="n">
        <v>172500</v>
      </c>
      <c r="LI26" t="n">
        <v/>
      </c>
      <c r="LJ26" t="inlineStr">
        <is>
          <t>Kebutuhan rumah tangga</t>
        </is>
      </c>
      <c r="LK26" t="n">
        <v>0</v>
      </c>
      <c r="LL26" t="n">
        <v>0</v>
      </c>
      <c r="LM26" t="n">
        <v>0</v>
      </c>
      <c r="LN26" t="n">
        <v>0</v>
      </c>
      <c r="LO26" t="n">
        <v>1</v>
      </c>
      <c r="LP26" t="n">
        <v>0</v>
      </c>
      <c r="LQ26" t="n">
        <v>0</v>
      </c>
      <c r="LR26" t="n">
        <v/>
      </c>
      <c r="LS26" t="n">
        <v>10</v>
      </c>
      <c r="LT26" t="n">
        <v>0</v>
      </c>
      <c r="LU26" t="n">
        <v>0</v>
      </c>
      <c r="LV26" t="n">
        <v>10</v>
      </c>
      <c r="LW26" t="n">
        <v>0</v>
      </c>
      <c r="LX26" t="n">
        <v>0</v>
      </c>
      <c r="LY26" t="n">
        <v>10</v>
      </c>
      <c r="LZ26" t="n">
        <v>0</v>
      </c>
      <c r="MA26" t="n">
        <v>0</v>
      </c>
      <c r="MB26" t="inlineStr">
        <is>
          <t>Tidak</t>
        </is>
      </c>
      <c r="MC26" t="n">
        <v>60</v>
      </c>
      <c r="MD26" t="n">
        <v>30</v>
      </c>
      <c r="ME26" t="n">
        <v>0</v>
      </c>
      <c r="MF26" t="n">
        <v>0</v>
      </c>
      <c r="MG26" t="n">
        <v>0</v>
      </c>
      <c r="MH26" t="n">
        <v>0</v>
      </c>
      <c r="MI26" t="n">
        <v/>
      </c>
      <c r="MJ26" t="n">
        <v/>
      </c>
      <c r="MK26" t="n">
        <v/>
      </c>
      <c r="ML26" t="n">
        <v/>
      </c>
      <c r="MM26" t="n">
        <v/>
      </c>
      <c r="MN26" t="n">
        <v/>
      </c>
      <c r="MO26" t="n">
        <v/>
      </c>
      <c r="MP26" t="n">
        <v/>
      </c>
      <c r="MQ26" t="n">
        <v/>
      </c>
      <c r="MR26" t="inlineStr">
        <is>
          <t>Sdh lelah dan capek ... Waktu mepet.</t>
        </is>
      </c>
      <c r="MS26" t="n">
        <v/>
      </c>
      <c r="MT26" t="inlineStr">
        <is>
          <t>Sdh lelah dan persiapan perah susu</t>
        </is>
      </c>
      <c r="MU26" t="inlineStr">
        <is>
          <t>Ya, mempekerjakan orang lain</t>
        </is>
      </c>
      <c r="MV26" t="inlineStr">
        <is>
          <t>Perawatan sistem biogas</t>
        </is>
      </c>
      <c r="MW26" t="n">
        <v>1</v>
      </c>
      <c r="MX26" t="n">
        <v>0</v>
      </c>
      <c r="MY26" t="n">
        <v>0</v>
      </c>
      <c r="MZ26" t="n">
        <v>0</v>
      </c>
      <c r="NA26" t="n">
        <v/>
      </c>
      <c r="NB26" t="n">
        <v>1</v>
      </c>
      <c r="NC26" t="n">
        <v/>
      </c>
      <c r="ND26" t="n">
        <v/>
      </c>
      <c r="NE26" t="n">
        <v/>
      </c>
      <c r="NF26" t="n">
        <v/>
      </c>
      <c r="NG26" t="n">
        <v/>
      </c>
      <c r="NH26" t="n">
        <v/>
      </c>
      <c r="NI26" t="n">
        <v/>
      </c>
      <c r="NJ26" t="n">
        <v/>
      </c>
      <c r="NK26" t="n">
        <v/>
      </c>
      <c r="NL26" t="inlineStr">
        <is>
          <t>Tidak</t>
        </is>
      </c>
      <c r="NM26" t="inlineStr">
        <is>
          <t>100% kredit atau pinjaman</t>
        </is>
      </c>
      <c r="NN26" t="inlineStr">
        <is>
          <t>7.000.001-9.000.000</t>
        </is>
      </c>
      <c r="NO26" t="n">
        <v/>
      </c>
      <c r="NP26" t="n">
        <v/>
      </c>
      <c r="NQ26" t="inlineStr">
        <is>
          <t>Koperasi</t>
        </is>
      </c>
      <c r="NR26" t="n">
        <v/>
      </c>
      <c r="NS26" t="n">
        <v>36</v>
      </c>
      <c r="NT26" t="inlineStr">
        <is>
          <t>Anggota keluarga - Laki-laki dewasa</t>
        </is>
      </c>
      <c r="NU26" t="n">
        <v/>
      </c>
      <c r="NV26" t="n">
        <v/>
      </c>
      <c r="NW26" t="n">
        <v/>
      </c>
      <c r="NX26" t="inlineStr">
        <is>
          <t>Sedikit meningkat</t>
        </is>
      </c>
      <c r="NY26" t="n">
        <v>120</v>
      </c>
      <c r="NZ26" t="n">
        <v>0</v>
      </c>
      <c r="OA26" t="n">
        <v>0</v>
      </c>
      <c r="OB26" t="n">
        <v>0</v>
      </c>
      <c r="OC26" t="n">
        <v>30</v>
      </c>
      <c r="OD26" t="n">
        <v>0</v>
      </c>
      <c r="OE26" t="inlineStr">
        <is>
          <t>Lebih baik</t>
        </is>
      </c>
      <c r="OF26" t="inlineStr">
        <is>
          <t>Lebih baik (beda waktu memasak 5-30 menit, ATAU tidak lagi ada rasa/bau makanan yang berubah, ATAU alasan lainnya)</t>
        </is>
      </c>
      <c r="OG26" t="inlineStr">
        <is>
          <t>Ya</t>
        </is>
      </c>
      <c r="OH26" t="n">
        <v>0</v>
      </c>
      <c r="OI26" t="n">
        <v>2</v>
      </c>
      <c r="OJ26" t="n">
        <v>0</v>
      </c>
      <c r="OK26" t="n">
        <v>0</v>
      </c>
      <c r="OL26" t="n">
        <v>0</v>
      </c>
      <c r="OM26" t="n">
        <v>0</v>
      </c>
      <c r="ON26" t="n">
        <v>0</v>
      </c>
      <c r="OO26" t="n">
        <v>0</v>
      </c>
      <c r="OP26" t="inlineStr">
        <is>
          <t>Sapi perah</t>
        </is>
      </c>
      <c r="OQ26" t="n">
        <v>0</v>
      </c>
      <c r="OR26" t="n">
        <v>1</v>
      </c>
      <c r="OS26" t="n">
        <v>0</v>
      </c>
      <c r="OT26" t="n">
        <v>0</v>
      </c>
      <c r="OU26" t="n">
        <v>0</v>
      </c>
      <c r="OV26" t="n">
        <v>0</v>
      </c>
      <c r="OW26" t="n">
        <v>0</v>
      </c>
      <c r="OX26" t="n">
        <v>0</v>
      </c>
      <c r="OY26" t="n">
        <v/>
      </c>
      <c r="OZ26" t="n">
        <v/>
      </c>
      <c r="PA26" t="n">
        <v/>
      </c>
      <c r="PB26" t="n">
        <v/>
      </c>
      <c r="PC26" t="n">
        <v/>
      </c>
      <c r="PD26" t="n">
        <v/>
      </c>
      <c r="PE26" t="n">
        <v/>
      </c>
      <c r="PF26" t="n">
        <v/>
      </c>
      <c r="PG26" t="n">
        <v/>
      </c>
      <c r="PH26" t="n">
        <v/>
      </c>
      <c r="PI26" t="n">
        <v/>
      </c>
      <c r="PJ26" t="n">
        <v/>
      </c>
      <c r="PK26" t="n">
        <v/>
      </c>
      <c r="PL26" t="n">
        <v/>
      </c>
      <c r="PM26" t="n">
        <v/>
      </c>
      <c r="PN26" t="n">
        <v/>
      </c>
      <c r="PO26" t="n">
        <v/>
      </c>
      <c r="PP26" t="n">
        <v/>
      </c>
      <c r="PQ26" t="n">
        <v/>
      </c>
      <c r="PR26" t="n">
        <v/>
      </c>
      <c r="PS26" t="n">
        <v/>
      </c>
      <c r="PT26" t="n">
        <v/>
      </c>
      <c r="PU26" t="n">
        <v/>
      </c>
      <c r="PV26" t="n">
        <v/>
      </c>
      <c r="PW26" t="n">
        <v/>
      </c>
      <c r="PX26" t="n">
        <v/>
      </c>
      <c r="PY26" t="n">
        <v/>
      </c>
      <c r="PZ26" t="n">
        <v/>
      </c>
      <c r="QA26" t="n">
        <v/>
      </c>
      <c r="QB26" t="n">
        <v/>
      </c>
      <c r="QC26" t="n">
        <v/>
      </c>
      <c r="QD26" t="n">
        <v/>
      </c>
      <c r="QE26" t="inlineStr">
        <is>
          <t>1-Disebarkan ke lahan terbuka</t>
        </is>
      </c>
      <c r="QF26" t="n">
        <v>0</v>
      </c>
      <c r="QG26" t="n">
        <v>0</v>
      </c>
      <c r="QH26" t="n">
        <v>0</v>
      </c>
      <c r="QI26" t="n">
        <v>0</v>
      </c>
      <c r="QJ26" t="n">
        <v>0</v>
      </c>
      <c r="QK26" t="n">
        <v>1</v>
      </c>
      <c r="QL26" t="n">
        <v>0</v>
      </c>
      <c r="QM26" t="n">
        <v>0</v>
      </c>
      <c r="QN26" t="n">
        <v>0</v>
      </c>
      <c r="QO26" t="n">
        <v/>
      </c>
      <c r="QP26" t="n">
        <v/>
      </c>
      <c r="QQ26" t="n">
        <v/>
      </c>
      <c r="QR26" t="n">
        <v/>
      </c>
      <c r="QS26" t="n">
        <v/>
      </c>
      <c r="QT26" t="n">
        <v/>
      </c>
      <c r="QU26" t="n">
        <v/>
      </c>
      <c r="QV26" t="n">
        <v/>
      </c>
      <c r="QW26" t="n">
        <v/>
      </c>
      <c r="QX26" t="n">
        <v/>
      </c>
      <c r="QY26" t="n">
        <v/>
      </c>
      <c r="QZ26" t="n">
        <v/>
      </c>
      <c r="RA26" t="n">
        <v/>
      </c>
      <c r="RB26" t="n">
        <v/>
      </c>
      <c r="RC26" t="n">
        <v/>
      </c>
      <c r="RD26" t="n">
        <v/>
      </c>
      <c r="RE26" t="n">
        <v/>
      </c>
      <c r="RF26" t="n">
        <v/>
      </c>
      <c r="RG26" t="n">
        <v/>
      </c>
      <c r="RH26" t="n">
        <v/>
      </c>
      <c r="RI26" t="n">
        <v/>
      </c>
      <c r="RJ26" t="n">
        <v/>
      </c>
      <c r="RK26" t="n">
        <v/>
      </c>
      <c r="RL26" t="n">
        <v/>
      </c>
      <c r="RM26" t="n">
        <v/>
      </c>
      <c r="RN26" t="n">
        <v/>
      </c>
      <c r="RO26" t="n">
        <v/>
      </c>
      <c r="RP26" t="n">
        <v/>
      </c>
      <c r="RQ26" t="n">
        <v/>
      </c>
      <c r="RR26" t="n">
        <v/>
      </c>
      <c r="RS26" t="n">
        <v/>
      </c>
      <c r="RT26" t="n">
        <v/>
      </c>
      <c r="RU26" t="n">
        <v/>
      </c>
      <c r="RV26" t="n">
        <v/>
      </c>
      <c r="RW26" t="n">
        <v/>
      </c>
      <c r="RX26" t="n">
        <v/>
      </c>
      <c r="RY26" t="n">
        <v/>
      </c>
      <c r="RZ26" t="n">
        <v/>
      </c>
      <c r="SA26" t="n">
        <v/>
      </c>
      <c r="SB26" t="n">
        <v/>
      </c>
      <c r="SC26" t="n">
        <v/>
      </c>
      <c r="SD26" t="n">
        <v/>
      </c>
      <c r="SE26" t="n">
        <v/>
      </c>
      <c r="SF26" t="n">
        <v/>
      </c>
      <c r="SG26" t="n">
        <v/>
      </c>
      <c r="SH26" t="n">
        <v/>
      </c>
      <c r="SI26" t="n">
        <v/>
      </c>
      <c r="SJ26" t="n">
        <v/>
      </c>
      <c r="SK26" t="n">
        <v/>
      </c>
      <c r="SL26" t="n">
        <v/>
      </c>
      <c r="SM26" t="n">
        <v/>
      </c>
      <c r="SN26" t="n">
        <v/>
      </c>
      <c r="SO26" t="n">
        <v/>
      </c>
      <c r="SP26" t="n">
        <v/>
      </c>
      <c r="SQ26" t="n">
        <v/>
      </c>
      <c r="SR26" t="n">
        <v/>
      </c>
      <c r="SS26" t="n">
        <v/>
      </c>
      <c r="ST26" t="n">
        <v/>
      </c>
      <c r="SU26" t="n">
        <v/>
      </c>
      <c r="SV26" t="n">
        <v/>
      </c>
      <c r="SW26" t="n">
        <v/>
      </c>
      <c r="SX26" t="n">
        <v/>
      </c>
      <c r="SY26" t="n">
        <v/>
      </c>
      <c r="SZ26" t="n">
        <v>4</v>
      </c>
      <c r="TA26" t="n">
        <v/>
      </c>
      <c r="TB26" t="n">
        <v/>
      </c>
      <c r="TC26" t="n">
        <v/>
      </c>
      <c r="TD26" t="n">
        <v/>
      </c>
      <c r="TE26" t="n">
        <v/>
      </c>
      <c r="TF26" t="n">
        <v/>
      </c>
      <c r="TG26" t="n">
        <v/>
      </c>
      <c r="TH26" t="n">
        <v/>
      </c>
      <c r="TI26" t="n">
        <v/>
      </c>
      <c r="TJ26" t="n">
        <v/>
      </c>
      <c r="TK26" t="n">
        <v/>
      </c>
      <c r="TL26" t="n">
        <v/>
      </c>
      <c r="TM26" t="n">
        <v/>
      </c>
      <c r="TN26" t="n">
        <v/>
      </c>
      <c r="TO26" t="n">
        <v/>
      </c>
      <c r="TP26" t="n">
        <v/>
      </c>
      <c r="TQ26" t="n">
        <v/>
      </c>
      <c r="TR26" t="n">
        <v/>
      </c>
      <c r="TS26" t="n">
        <v/>
      </c>
      <c r="TT26" t="n">
        <v/>
      </c>
      <c r="TU26" t="n">
        <v/>
      </c>
      <c r="TV26" t="n">
        <v/>
      </c>
      <c r="TW26" t="n">
        <v/>
      </c>
      <c r="TX26" t="n">
        <v/>
      </c>
      <c r="TY26" t="n">
        <v/>
      </c>
      <c r="TZ26" t="n">
        <v/>
      </c>
      <c r="UA26" t="n">
        <v/>
      </c>
      <c r="UB26" t="n">
        <v/>
      </c>
      <c r="UC26" t="n">
        <v/>
      </c>
      <c r="UD26" t="n">
        <v/>
      </c>
      <c r="UE26" t="n">
        <v/>
      </c>
      <c r="UF26" t="n">
        <v/>
      </c>
      <c r="UG26" t="n">
        <v/>
      </c>
      <c r="UH26" t="n">
        <v/>
      </c>
      <c r="UI26" t="n">
        <v/>
      </c>
      <c r="UJ26" t="n">
        <v/>
      </c>
      <c r="UK26" t="n">
        <v/>
      </c>
      <c r="UL26" t="n">
        <v/>
      </c>
      <c r="UM26" t="n">
        <v/>
      </c>
      <c r="UN26" t="n">
        <v/>
      </c>
      <c r="UO26" t="n">
        <v/>
      </c>
      <c r="UP26" t="n">
        <v/>
      </c>
      <c r="UQ26" t="n">
        <v/>
      </c>
      <c r="UR26" t="n">
        <v/>
      </c>
      <c r="US26" t="n">
        <v/>
      </c>
      <c r="UT26" t="n">
        <v/>
      </c>
      <c r="UU26" t="n">
        <v/>
      </c>
      <c r="UV26" t="inlineStr">
        <is>
          <t>Pemberian pakan di kandang</t>
        </is>
      </c>
      <c r="UW26" t="n">
        <v/>
      </c>
      <c r="UX26" t="n">
        <v/>
      </c>
      <c r="UY26" t="n">
        <v/>
      </c>
      <c r="UZ26" t="n">
        <v/>
      </c>
      <c r="VA26" t="n">
        <v/>
      </c>
      <c r="VB26" t="n">
        <v/>
      </c>
      <c r="VC26" t="n">
        <v/>
      </c>
      <c r="VD26" t="inlineStr">
        <is>
          <t>Sangat jarang (&gt;1 bulan sekali)</t>
        </is>
      </c>
      <c r="VE26" t="n">
        <v/>
      </c>
      <c r="VF26" t="n">
        <v/>
      </c>
      <c r="VG26" t="n">
        <v/>
      </c>
      <c r="VH26" t="n">
        <v/>
      </c>
      <c r="VI26" t="n">
        <v/>
      </c>
      <c r="VJ26" t="n">
        <v/>
      </c>
      <c r="VK26" t="n">
        <v/>
      </c>
      <c r="VL26" t="inlineStr">
        <is>
          <t>Sangat sering (&gt;1 kali sehari)</t>
        </is>
      </c>
      <c r="VM26" t="n">
        <v/>
      </c>
      <c r="VN26" t="n">
        <v/>
      </c>
      <c r="VO26" t="n">
        <v/>
      </c>
      <c r="VP26" t="n">
        <v/>
      </c>
      <c r="VQ26" t="n">
        <v/>
      </c>
      <c r="VR26" t="n">
        <v/>
      </c>
      <c r="VS26" t="n">
        <v/>
      </c>
      <c r="VT26" t="n">
        <v/>
      </c>
      <c r="VU26" t="n">
        <v/>
      </c>
      <c r="VV26" t="n">
        <v/>
      </c>
      <c r="VW26" t="n">
        <v/>
      </c>
      <c r="VX26" t="n">
        <v/>
      </c>
      <c r="VY26" t="n">
        <v/>
      </c>
      <c r="VZ26" t="n">
        <v/>
      </c>
      <c r="WA26" t="n">
        <v/>
      </c>
      <c r="WB26" t="n">
        <v/>
      </c>
      <c r="WC26" t="n">
        <v/>
      </c>
      <c r="WD26" t="n">
        <v/>
      </c>
      <c r="WE26" t="n">
        <v/>
      </c>
      <c r="WF26" t="inlineStr">
        <is>
          <t>3-Disimpan terbuka (dry lot) 6-Digester biogas</t>
        </is>
      </c>
      <c r="WG26" t="n">
        <v>0</v>
      </c>
      <c r="WH26" t="n">
        <v>0</v>
      </c>
      <c r="WI26" t="n">
        <v>0</v>
      </c>
      <c r="WJ26" t="n">
        <v>0</v>
      </c>
      <c r="WK26" t="n">
        <v>0</v>
      </c>
      <c r="WL26" t="n">
        <v>0</v>
      </c>
      <c r="WM26" t="n">
        <v>1</v>
      </c>
      <c r="WN26" t="n">
        <v>0</v>
      </c>
      <c r="WO26" t="n">
        <v>0</v>
      </c>
      <c r="WP26" t="n">
        <v>1</v>
      </c>
      <c r="WQ26" t="n">
        <v>0</v>
      </c>
      <c r="WR26" t="n">
        <v>0</v>
      </c>
      <c r="WS26" t="n">
        <v/>
      </c>
      <c r="WT26" t="n">
        <v/>
      </c>
      <c r="WU26" t="n">
        <v/>
      </c>
      <c r="WV26" t="n">
        <v/>
      </c>
      <c r="WW26" t="n">
        <v/>
      </c>
      <c r="WX26" t="n">
        <v/>
      </c>
      <c r="WY26" t="n">
        <v/>
      </c>
      <c r="WZ26" t="n">
        <v/>
      </c>
      <c r="XA26" t="n">
        <v/>
      </c>
      <c r="XB26" t="n">
        <v/>
      </c>
      <c r="XC26" t="n">
        <v/>
      </c>
      <c r="XD26" t="n">
        <v/>
      </c>
      <c r="XE26" t="n">
        <v/>
      </c>
      <c r="XF26" t="n">
        <v/>
      </c>
      <c r="XG26" t="n">
        <v/>
      </c>
      <c r="XH26" t="n">
        <v/>
      </c>
      <c r="XI26" t="n">
        <v/>
      </c>
      <c r="XJ26" t="n">
        <v/>
      </c>
      <c r="XK26" t="n">
        <v/>
      </c>
      <c r="XL26" t="n">
        <v/>
      </c>
      <c r="XM26" t="n">
        <v/>
      </c>
      <c r="XN26" t="n">
        <v/>
      </c>
      <c r="XO26" t="n">
        <v/>
      </c>
      <c r="XP26" t="n">
        <v/>
      </c>
      <c r="XQ26" t="n">
        <v/>
      </c>
      <c r="XR26" t="n">
        <v/>
      </c>
      <c r="XS26" t="n">
        <v/>
      </c>
      <c r="XT26" t="n">
        <v/>
      </c>
      <c r="XU26" t="n">
        <v/>
      </c>
      <c r="XV26" t="n">
        <v/>
      </c>
      <c r="XW26" t="n">
        <v/>
      </c>
      <c r="XX26" t="n">
        <v/>
      </c>
      <c r="XY26" t="n">
        <v/>
      </c>
      <c r="XZ26" t="n">
        <v/>
      </c>
      <c r="YA26" t="n">
        <v/>
      </c>
      <c r="YB26" t="n">
        <v/>
      </c>
      <c r="YC26" t="n">
        <v/>
      </c>
      <c r="YD26" t="n">
        <v/>
      </c>
      <c r="YE26" t="n">
        <v/>
      </c>
      <c r="YF26" t="n">
        <v/>
      </c>
      <c r="YG26" t="n">
        <v/>
      </c>
      <c r="YH26" t="n">
        <v/>
      </c>
      <c r="YI26" t="n">
        <v/>
      </c>
      <c r="YJ26" t="n">
        <v/>
      </c>
      <c r="YK26" t="n">
        <v/>
      </c>
      <c r="YL26" t="n">
        <v/>
      </c>
      <c r="YM26" t="n">
        <v/>
      </c>
      <c r="YN26" t="n">
        <v/>
      </c>
      <c r="YO26" t="n">
        <v/>
      </c>
      <c r="YP26" t="n">
        <v/>
      </c>
      <c r="YQ26" t="n">
        <v/>
      </c>
      <c r="YR26" t="n">
        <v/>
      </c>
      <c r="YS26" t="n">
        <v/>
      </c>
      <c r="YT26" t="n">
        <v/>
      </c>
      <c r="YU26" t="n">
        <v/>
      </c>
      <c r="YV26" t="n">
        <v/>
      </c>
      <c r="YW26" t="n">
        <v/>
      </c>
      <c r="YX26" t="n">
        <v/>
      </c>
      <c r="YY26" t="n">
        <v/>
      </c>
      <c r="YZ26" t="n">
        <v/>
      </c>
      <c r="ZA26" t="n">
        <v/>
      </c>
      <c r="ZB26" t="n">
        <v/>
      </c>
      <c r="ZC26" t="n">
        <v/>
      </c>
      <c r="ZD26" t="n">
        <v/>
      </c>
      <c r="ZE26" t="n">
        <v/>
      </c>
      <c r="ZF26" t="n">
        <v/>
      </c>
      <c r="ZG26" t="n">
        <v/>
      </c>
      <c r="ZH26" t="n">
        <v/>
      </c>
      <c r="ZI26" t="n">
        <v/>
      </c>
      <c r="ZJ26" t="n">
        <v/>
      </c>
      <c r="ZK26" t="n">
        <v/>
      </c>
      <c r="ZL26" t="n">
        <v/>
      </c>
      <c r="ZM26" t="n">
        <v/>
      </c>
      <c r="ZN26" t="n">
        <v/>
      </c>
      <c r="ZO26" t="n">
        <v>100</v>
      </c>
      <c r="ZP26" t="n">
        <v/>
      </c>
      <c r="ZQ26" t="n">
        <v/>
      </c>
      <c r="ZR26" t="n">
        <v/>
      </c>
      <c r="ZS26" t="n">
        <v/>
      </c>
      <c r="ZT26" t="n">
        <v/>
      </c>
      <c r="ZU26" t="n">
        <v/>
      </c>
      <c r="ZV26" t="n">
        <v/>
      </c>
      <c r="ZW26" t="n">
        <v>2</v>
      </c>
      <c r="ZX26" t="n">
        <v/>
      </c>
      <c r="ZY26" t="n">
        <v/>
      </c>
      <c r="ZZ26" t="n">
        <v/>
      </c>
      <c r="AAA26" t="n">
        <v/>
      </c>
      <c r="AAB26" t="n">
        <v/>
      </c>
      <c r="AAC26" t="n">
        <v/>
      </c>
      <c r="AAD26" t="n">
        <v/>
      </c>
      <c r="AAE26" t="inlineStr">
        <is>
          <t>Pakan segar (misal: rumput)</t>
        </is>
      </c>
      <c r="AAF26" t="n">
        <v/>
      </c>
      <c r="AAG26" t="n">
        <v/>
      </c>
      <c r="AAH26" t="n">
        <v/>
      </c>
      <c r="AAI26" t="n">
        <v/>
      </c>
      <c r="AAJ26" t="n">
        <v/>
      </c>
      <c r="AAK26" t="n">
        <v/>
      </c>
      <c r="AAL26" t="inlineStr">
        <is>
          <t>Tidak</t>
        </is>
      </c>
      <c r="AAM26" t="n">
        <v/>
      </c>
      <c r="AAN26" t="n">
        <v/>
      </c>
      <c r="AAO26" t="n">
        <v/>
      </c>
      <c r="AAP26" t="n">
        <v/>
      </c>
      <c r="AAQ26" t="n">
        <v/>
      </c>
      <c r="AAR26" t="inlineStr">
        <is>
          <t>Tidak</t>
        </is>
      </c>
      <c r="AAS26" t="inlineStr">
        <is>
          <t>Tidak pasti/ragu-ragu</t>
        </is>
      </c>
      <c r="AAT26" t="inlineStr">
        <is>
          <t>Digunakan untuk kegiatan peternakan sendiri Dibuang ke lahan sekitar kandang - yg ditanami tanaman</t>
        </is>
      </c>
      <c r="AAU26" t="n">
        <v>0</v>
      </c>
      <c r="AAV26" t="n">
        <v>1</v>
      </c>
      <c r="AAW26" t="n">
        <v>0</v>
      </c>
      <c r="AAX26" t="n">
        <v>1</v>
      </c>
      <c r="AAY26" t="n">
        <v>0</v>
      </c>
      <c r="AAZ26" t="n">
        <v>0</v>
      </c>
      <c r="ABA26" t="n">
        <v>0</v>
      </c>
      <c r="ABB26" t="n">
        <v/>
      </c>
      <c r="ABC26" t="n">
        <v/>
      </c>
      <c r="ABD26" t="n">
        <v/>
      </c>
      <c r="ABE26" t="n">
        <v/>
      </c>
      <c r="ABF26" t="n">
        <v/>
      </c>
      <c r="ABG26" t="n">
        <v/>
      </c>
      <c r="ABH26" t="n">
        <v/>
      </c>
      <c r="ABI26" t="inlineStr">
        <is>
          <t>Lainnya</t>
        </is>
      </c>
      <c r="ABJ26" t="n">
        <v>0</v>
      </c>
      <c r="ABK26" t="n">
        <v>0</v>
      </c>
      <c r="ABL26" t="n">
        <v>0</v>
      </c>
      <c r="ABM26" t="n">
        <v>0</v>
      </c>
      <c r="ABN26" t="n">
        <v>1</v>
      </c>
      <c r="ABO26" t="inlineStr">
        <is>
          <t>Pupuk untuk pakan ternak</t>
        </is>
      </c>
      <c r="ABP26" t="n">
        <v/>
      </c>
      <c r="ABQ26" t="inlineStr">
        <is>
          <t>Lombok</t>
        </is>
      </c>
      <c r="ABR26" t="inlineStr">
        <is>
          <t>Jarang (1 bulan sekali)</t>
        </is>
      </c>
      <c r="ABS26" t="n">
        <v/>
      </c>
      <c r="ABT26" t="n">
        <v>500</v>
      </c>
      <c r="ABU26" t="n">
        <v/>
      </c>
      <c r="ABV26" t="n">
        <v/>
      </c>
      <c r="ABW26" t="n">
        <v/>
      </c>
      <c r="ABX26" t="n">
        <v/>
      </c>
      <c r="ABY26" t="n">
        <v/>
      </c>
      <c r="ABZ26" t="n">
        <v/>
      </c>
      <c r="ACA26" t="n">
        <v/>
      </c>
      <c r="ACB26" t="n">
        <v/>
      </c>
      <c r="ACC26" t="n">
        <v/>
      </c>
      <c r="ACD26" t="n">
        <v/>
      </c>
      <c r="ACE26" t="n">
        <v/>
      </c>
      <c r="ACF26" t="n">
        <v/>
      </c>
      <c r="ACG26" t="n">
        <v/>
      </c>
      <c r="ACH26" t="n">
        <v/>
      </c>
      <c r="ACI26" t="inlineStr">
        <is>
          <t>Cukup meningkat</t>
        </is>
      </c>
      <c r="ACJ26" t="inlineStr">
        <is>
          <t>Cukup meningkat</t>
        </is>
      </c>
      <c r="ACK26" t="inlineStr">
        <is>
          <t>Tidak punya waktu mengumpulkannya Ladang/sawah terlalu jauh, sulit untuk mengangkut ke sana Tidak memiliki tempat untuk menyimpan</t>
        </is>
      </c>
      <c r="ACL26" t="n">
        <v>0</v>
      </c>
      <c r="ACM26" t="n">
        <v>1</v>
      </c>
      <c r="ACN26" t="n">
        <v>1</v>
      </c>
      <c r="ACO26" t="n">
        <v>1</v>
      </c>
      <c r="ACP26" t="n">
        <v>0</v>
      </c>
      <c r="ACQ26" t="n">
        <v>0</v>
      </c>
      <c r="ACR26" t="n">
        <v>0</v>
      </c>
      <c r="ACS26" t="n">
        <v/>
      </c>
      <c r="ACT26" t="inlineStr">
        <is>
          <t>Tidak ada informasi tambahan mengenai sumber bahan baku biogas</t>
        </is>
      </c>
      <c r="ACU26" t="inlineStr">
        <is>
          <t>Manfaat besar dan membantu kehidupan sehari-hari</t>
        </is>
      </c>
      <c r="ACV26" t="inlineStr">
        <is>
          <t>Berkurang</t>
        </is>
      </c>
      <c r="ACW26" t="inlineStr">
        <is>
          <t>Anggota keluarga - Perempuan dewasa</t>
        </is>
      </c>
      <c r="ACX26" t="inlineStr">
        <is>
          <t>Setuju</t>
        </is>
      </c>
      <c r="ACY26" t="inlineStr">
        <is>
          <t>Anggota keluarga - Perempuan dewasa Anggota keluarga - Laki-laki dewasa</t>
        </is>
      </c>
      <c r="ACZ26" t="n">
        <v>1</v>
      </c>
      <c r="ADA26" t="n">
        <v>1</v>
      </c>
      <c r="ADB26" t="n">
        <v>0</v>
      </c>
      <c r="ADC26" t="n">
        <v>0</v>
      </c>
      <c r="ADD26" t="inlineStr">
        <is>
          <t>Cukup puas</t>
        </is>
      </c>
      <c r="ADE26" t="inlineStr">
        <is>
          <t>Cukup puas</t>
        </is>
      </c>
      <c r="ADF26" t="inlineStr">
        <is>
          <t>Cukup puas</t>
        </is>
      </c>
      <c r="ADG26" t="inlineStr">
        <is>
          <t>Cukup puas</t>
        </is>
      </c>
      <c r="ADH26" t="inlineStr">
        <is>
          <t>Ya</t>
        </is>
      </c>
      <c r="ADI26" t="inlineStr">
        <is>
          <t>Kompor, kran dapur, meteran , mixer</t>
        </is>
      </c>
      <c r="ADJ26" t="inlineStr">
        <is>
          <t>Cukup puas</t>
        </is>
      </c>
      <c r="ADK26" t="n">
        <v/>
      </c>
      <c r="ADL26" t="n">
        <v/>
      </c>
      <c r="ADM26" t="n">
        <v/>
      </c>
      <c r="ADN26" t="n">
        <v/>
      </c>
      <c r="ADO26" t="n">
        <v/>
      </c>
      <c r="ADP26" t="n">
        <v/>
      </c>
      <c r="ADQ26" t="n">
        <v/>
      </c>
      <c r="ADR26" t="n">
        <v/>
      </c>
      <c r="ADS26" t="n">
        <v/>
      </c>
      <c r="ADT26" t="n">
        <v/>
      </c>
      <c r="ADU26" t="inlineStr">
        <is>
          <t>Lainnya Menghubungi CPO atau pendamping</t>
        </is>
      </c>
      <c r="ADV26" t="n">
        <v>0</v>
      </c>
      <c r="ADW26" t="n">
        <v>0</v>
      </c>
      <c r="ADX26" t="n">
        <v>0</v>
      </c>
      <c r="ADY26" t="n">
        <v>0</v>
      </c>
      <c r="ADZ26" t="n">
        <v>1</v>
      </c>
      <c r="AEA26" t="n">
        <v>0</v>
      </c>
      <c r="AEB26" t="n">
        <v>0</v>
      </c>
      <c r="AEC26" t="n">
        <v>1</v>
      </c>
      <c r="AED26" t="inlineStr">
        <is>
          <t>Menghubungi tukang</t>
        </is>
      </c>
      <c r="AEE26" t="inlineStr">
        <is>
          <t>Laki-laki dewasa</t>
        </is>
      </c>
      <c r="AEF26" t="n">
        <v/>
      </c>
      <c r="AEG26" t="inlineStr">
        <is>
          <t>Menelepon atau WA langsung</t>
        </is>
      </c>
      <c r="AEH26" t="n">
        <v/>
      </c>
      <c r="AEI26" t="inlineStr">
        <is>
          <t>Perlu kontrol rutin dan penyediaan alat biogas yg bs mudah didapatkan.</t>
        </is>
      </c>
      <c r="AEJ26" t="inlineStr">
        <is>
          <t>Ya, selalu</t>
        </is>
      </c>
      <c r="AEK26" t="inlineStr">
        <is>
          <t>Lebih mudah mendapatkan energi Lebih aman Peningkatan kebersihan kandang ternak Dapur lebih bersih dan bebas asap</t>
        </is>
      </c>
      <c r="AEL26" t="n">
        <v>0</v>
      </c>
      <c r="AEM26" t="n">
        <v>1</v>
      </c>
      <c r="AEN26" t="n">
        <v>0</v>
      </c>
      <c r="AEO26" t="n">
        <v>0</v>
      </c>
      <c r="AEP26" t="n">
        <v>1</v>
      </c>
      <c r="AEQ26" t="n">
        <v>0</v>
      </c>
      <c r="AER26" t="n">
        <v>1</v>
      </c>
      <c r="AES26" t="n">
        <v>0</v>
      </c>
      <c r="AET26" t="n">
        <v>1</v>
      </c>
      <c r="AEU26" t="n">
        <v>0</v>
      </c>
      <c r="AEV26" t="n">
        <v>0</v>
      </c>
      <c r="AEW26" t="n">
        <v>0</v>
      </c>
      <c r="AEX26" t="n">
        <v/>
      </c>
      <c r="AEY26" t="inlineStr">
        <is>
          <t>Memasak lebih aman</t>
        </is>
      </c>
      <c r="AEZ26" t="n">
        <v/>
      </c>
      <c r="AFA26" t="inlineStr">
        <is>
          <t>Koperasi</t>
        </is>
      </c>
      <c r="AFB26" t="n">
        <v/>
      </c>
      <c r="AFC26" t="inlineStr">
        <is>
          <t>1771063552997.jpg</t>
        </is>
      </c>
      <c r="AFD26" t="inlineStr">
        <is>
          <t>https://kf.kobotoolbox.org/api/v2/assets/avstPQqLr3Ab3ZdcVTXZ6f/data/674368918/attachments/attPthN7WPYj2Zts8SQSkAus/</t>
        </is>
      </c>
      <c r="AFE26" t="inlineStr">
        <is>
          <t>1771063721892.jpg</t>
        </is>
      </c>
      <c r="AFF26" t="inlineStr">
        <is>
          <t>https://kf.kobotoolbox.org/api/v2/assets/avstPQqLr3Ab3ZdcVTXZ6f/data/674368918/attachments/attDkNTeFznJ63ZPELajQN9H/</t>
        </is>
      </c>
      <c r="AFG26" t="inlineStr">
        <is>
          <t>Solihin</t>
        </is>
      </c>
      <c r="AFH26" t="n">
        <v/>
      </c>
      <c r="AFI26" t="inlineStr">
        <is>
          <t>B4a1. Perkiraan 1pikul 20 kg kayu sdh. Hrg 750 perkg . B4f1. 1ltr minyak tanah 2000.prmakaian TDK banyak B5f1. Sdh TDK memakai minyak tanah . Krn sdh ada biogas nya .</t>
        </is>
      </c>
    </row>
    <row r="27">
      <c r="A27" s="93" t="n">
        <v>46050</v>
      </c>
      <c r="B27" s="93" t="n">
        <v>46061</v>
      </c>
      <c r="C27" t="inlineStr">
        <is>
          <t>solihin</t>
        </is>
      </c>
      <c r="D27" t="inlineStr">
        <is>
          <t>nartin khotimah</t>
        </is>
      </c>
      <c r="E27" t="n">
        <v>82252184923</v>
      </c>
      <c r="F27" t="inlineStr">
        <is>
          <t>-7.8636817 112.810285 985.6999999999999 4.7</t>
        </is>
      </c>
      <c r="G27" t="n">
        <v>-7.8636817</v>
      </c>
      <c r="H27" t="n">
        <v>112.810285</v>
      </c>
      <c r="I27" t="n">
        <v>985.7</v>
      </c>
      <c r="J27" t="n">
        <v>4.7</v>
      </c>
      <c r="K27" t="n">
        <v>0</v>
      </c>
      <c r="L27" t="inlineStr">
        <is>
          <t>-7.8636101 112.8105611 989.6999999999999 4.671</t>
        </is>
      </c>
      <c r="M27" t="n">
        <v>-7.8636101</v>
      </c>
      <c r="N27" t="n">
        <v>112.8105611</v>
      </c>
      <c r="O27" t="n">
        <v>989.7</v>
      </c>
      <c r="P27" t="n">
        <v>4.671</v>
      </c>
      <c r="Q27" t="n">
        <v>0</v>
      </c>
      <c r="R27" t="inlineStr">
        <is>
          <t>Jawa Timur</t>
        </is>
      </c>
      <c r="S27" t="n">
        <v>0</v>
      </c>
      <c r="T27" t="n">
        <v>0</v>
      </c>
      <c r="U27" t="n">
        <v>0</v>
      </c>
      <c r="V27" t="n">
        <v>0</v>
      </c>
      <c r="W27" t="n">
        <v>0</v>
      </c>
      <c r="X27" t="n">
        <v>1</v>
      </c>
      <c r="Y27" t="n">
        <v>0</v>
      </c>
      <c r="Z27" t="n">
        <v>0</v>
      </c>
      <c r="AA27" t="n">
        <v>0</v>
      </c>
      <c r="AB27" t="n">
        <v>0</v>
      </c>
      <c r="AC27" t="inlineStr">
        <is>
          <t>PASURUAN</t>
        </is>
      </c>
      <c r="AD27" t="inlineStr">
        <is>
          <t>TUTUR</t>
        </is>
      </c>
      <c r="AE27" t="inlineStr">
        <is>
          <t>TUTUR</t>
        </is>
      </c>
      <c r="AF27" t="inlineStr">
        <is>
          <t>KPSP SETIA KAWAN</t>
        </is>
      </c>
      <c r="AG27" t="inlineStr">
        <is>
          <t>SKP0938</t>
        </is>
      </c>
      <c r="AH27" t="n">
        <v>4</v>
      </c>
      <c r="AI27" t="inlineStr">
        <is>
          <t>VPA2</t>
        </is>
      </c>
      <c r="AJ27" t="inlineStr">
        <is>
          <t>Aktif</t>
        </is>
      </c>
      <c r="AK27" t="n">
        <v>45</v>
      </c>
      <c r="AL27" t="inlineStr">
        <is>
          <t>Perempuan</t>
        </is>
      </c>
      <c r="AM27" t="inlineStr">
        <is>
          <t>Sudah menikah</t>
        </is>
      </c>
      <c r="AN27" t="inlineStr">
        <is>
          <t>SMP/Sederajat</t>
        </is>
      </c>
      <c r="AO27" t="inlineStr">
        <is>
          <t>Lainnya</t>
        </is>
      </c>
      <c r="AP27" t="n">
        <v>0</v>
      </c>
      <c r="AQ27" t="n">
        <v>0</v>
      </c>
      <c r="AR27" t="n">
        <v>0</v>
      </c>
      <c r="AS27" t="n">
        <v>0</v>
      </c>
      <c r="AT27" t="n">
        <v>0</v>
      </c>
      <c r="AU27" t="n">
        <v>0</v>
      </c>
      <c r="AV27" t="n">
        <v>1</v>
      </c>
      <c r="AW27" t="n">
        <v>0</v>
      </c>
      <c r="AX27" t="inlineStr">
        <is>
          <t>Ibu Rumah Tangga</t>
        </is>
      </c>
      <c r="AY27" t="inlineStr">
        <is>
          <t>Peternak</t>
        </is>
      </c>
      <c r="AZ27" t="n">
        <v>0</v>
      </c>
      <c r="BA27" t="n">
        <v>1</v>
      </c>
      <c r="BB27" t="n">
        <v>0</v>
      </c>
      <c r="BC27" t="n">
        <v>0</v>
      </c>
      <c r="BD27" t="n">
        <v>0</v>
      </c>
      <c r="BE27" t="n">
        <v>0</v>
      </c>
      <c r="BF27" t="n">
        <v>0</v>
      </c>
      <c r="BG27" t="n">
        <v>0</v>
      </c>
      <c r="BH27" t="n">
        <v/>
      </c>
      <c r="BI27" t="inlineStr">
        <is>
          <t>Rp1.500.000 - Rp2.500.000</t>
        </is>
      </c>
      <c r="BJ27" t="n">
        <v>2</v>
      </c>
      <c r="BK27" t="n">
        <v>1</v>
      </c>
      <c r="BL27" t="n">
        <v>2</v>
      </c>
      <c r="BM27" t="n">
        <v>0</v>
      </c>
      <c r="BN27" t="inlineStr">
        <is>
          <t>Milik sendiri</t>
        </is>
      </c>
      <c r="BO27" t="inlineStr">
        <is>
          <t>Permanen (dinding bata dan semen)</t>
        </is>
      </c>
      <c r="BP27" t="n">
        <v>1</v>
      </c>
      <c r="BQ27" t="n">
        <v>0</v>
      </c>
      <c r="BR27" t="n">
        <v>0</v>
      </c>
      <c r="BS27" t="n">
        <v>0</v>
      </c>
      <c r="BT27" t="n">
        <v>0</v>
      </c>
      <c r="BU27" t="n">
        <v/>
      </c>
      <c r="BV27" t="inlineStr">
        <is>
          <t>Keramik/ubin</t>
        </is>
      </c>
      <c r="BW27" t="n">
        <v>0</v>
      </c>
      <c r="BX27" t="n">
        <v>0</v>
      </c>
      <c r="BY27" t="n">
        <v>1</v>
      </c>
      <c r="BZ27" t="n">
        <v>0</v>
      </c>
      <c r="CA27" t="n">
        <v>0</v>
      </c>
      <c r="CB27" t="n">
        <v/>
      </c>
      <c r="CC27" t="inlineStr">
        <is>
          <t>Genting</t>
        </is>
      </c>
      <c r="CD27" t="n">
        <v>0</v>
      </c>
      <c r="CE27" t="n">
        <v>0</v>
      </c>
      <c r="CF27" t="n">
        <v>0</v>
      </c>
      <c r="CG27" t="n">
        <v>0</v>
      </c>
      <c r="CH27" t="n">
        <v>0</v>
      </c>
      <c r="CI27" t="n">
        <v>1</v>
      </c>
      <c r="CJ27" t="n">
        <v>0</v>
      </c>
      <c r="CK27" t="n">
        <v/>
      </c>
      <c r="CL27" t="inlineStr">
        <is>
          <t>Ya</t>
        </is>
      </c>
      <c r="CM27" t="n">
        <v>2022</v>
      </c>
      <c r="CN27" t="inlineStr">
        <is>
          <t>Fixed-Dome (Kubah Tetap)</t>
        </is>
      </c>
      <c r="CO27" t="inlineStr">
        <is>
          <t>8 m³ (6-7 ekor sapi, ±6,5 jam memasak/hari, ±65 kg slurry/hari)</t>
        </is>
      </c>
      <c r="CP27" t="inlineStr">
        <is>
          <t>Anggota keluarga - perempuan dewasa</t>
        </is>
      </c>
      <c r="CQ27" t="n">
        <v>0</v>
      </c>
      <c r="CR27" t="n">
        <v>0</v>
      </c>
      <c r="CS27" t="n">
        <v>0</v>
      </c>
      <c r="CT27" t="n">
        <v>0</v>
      </c>
      <c r="CU27" t="n">
        <v>0</v>
      </c>
      <c r="CV27" t="n">
        <v>1</v>
      </c>
      <c r="CW27" t="n">
        <v>0</v>
      </c>
      <c r="CX27" t="n">
        <v>0</v>
      </c>
      <c r="CY27" t="inlineStr">
        <is>
          <t>Anggota keluarga - perempuan dewasa Anggota keluarga - laki-laki</t>
        </is>
      </c>
      <c r="CZ27" t="n">
        <v>1</v>
      </c>
      <c r="DA27" t="n">
        <v>1</v>
      </c>
      <c r="DB27" t="n">
        <v>0</v>
      </c>
      <c r="DC27" t="n">
        <v/>
      </c>
      <c r="DD27" t="inlineStr">
        <is>
          <t>CPO atau pendamping</t>
        </is>
      </c>
      <c r="DE27" t="n">
        <v>0</v>
      </c>
      <c r="DF27" t="n">
        <v>0</v>
      </c>
      <c r="DG27" t="n">
        <v>1</v>
      </c>
      <c r="DH27" t="n">
        <v>0</v>
      </c>
      <c r="DI27" t="n">
        <v/>
      </c>
      <c r="DJ27" t="inlineStr">
        <is>
          <t>CPO atau pendamping</t>
        </is>
      </c>
      <c r="DK27" t="n">
        <v>0</v>
      </c>
      <c r="DL27" t="n">
        <v>0</v>
      </c>
      <c r="DM27" t="n">
        <v>1</v>
      </c>
      <c r="DN27" t="n">
        <v>0</v>
      </c>
      <c r="DO27" t="n">
        <v/>
      </c>
      <c r="DP27" t="inlineStr">
        <is>
          <t>Ya</t>
        </is>
      </c>
      <c r="DQ27" t="n">
        <v/>
      </c>
      <c r="DR27" t="n">
        <v/>
      </c>
      <c r="DS27" t="n">
        <v/>
      </c>
      <c r="DT27" t="n">
        <v/>
      </c>
      <c r="DU27" t="n">
        <v/>
      </c>
      <c r="DV27" t="n">
        <v/>
      </c>
      <c r="DW27" t="n">
        <v/>
      </c>
      <c r="DX27" t="n">
        <v/>
      </c>
      <c r="DY27" t="n">
        <v/>
      </c>
      <c r="DZ27" t="n">
        <v/>
      </c>
      <c r="EA27" t="n">
        <v/>
      </c>
      <c r="EB27" t="n">
        <v/>
      </c>
      <c r="EC27" t="n">
        <v/>
      </c>
      <c r="ED27" t="n">
        <v/>
      </c>
      <c r="EE27" t="n">
        <v/>
      </c>
      <c r="EF27" t="n">
        <v/>
      </c>
      <c r="EG27" t="n">
        <v/>
      </c>
      <c r="EH27" t="n">
        <v/>
      </c>
      <c r="EI27" t="inlineStr">
        <is>
          <t>Tidak ada masalah</t>
        </is>
      </c>
      <c r="EJ27" t="n">
        <v>0</v>
      </c>
      <c r="EK27" t="n">
        <v>0</v>
      </c>
      <c r="EL27" t="n">
        <v>0</v>
      </c>
      <c r="EM27" t="n">
        <v>1</v>
      </c>
      <c r="EN27" t="n">
        <v>0</v>
      </c>
      <c r="EO27" t="n">
        <v/>
      </c>
      <c r="EP27" t="inlineStr">
        <is>
          <t>Ya, cukup jelas dan mudah diikuti</t>
        </is>
      </c>
      <c r="EQ27" t="inlineStr">
        <is>
          <t>Bukan pelatihan</t>
        </is>
      </c>
      <c r="ER27" t="inlineStr">
        <is>
          <t>CPO atau pendamping</t>
        </is>
      </c>
      <c r="ES27" t="n">
        <v>1</v>
      </c>
      <c r="ET27" t="n">
        <v>0</v>
      </c>
      <c r="EU27" t="n">
        <v>0</v>
      </c>
      <c r="EV27" t="n">
        <v>0</v>
      </c>
      <c r="EW27" t="n">
        <v/>
      </c>
      <c r="EX27" t="inlineStr">
        <is>
          <t>Anggota keluarga - Perempuan dewasa Anggota keluarga - Laki-laki</t>
        </is>
      </c>
      <c r="EY27" t="n">
        <v>1</v>
      </c>
      <c r="EZ27" t="n">
        <v>1</v>
      </c>
      <c r="FA27" t="n">
        <v>0</v>
      </c>
      <c r="FB27" t="n">
        <v/>
      </c>
      <c r="FC27" t="inlineStr">
        <is>
          <t>Setiap minggu</t>
        </is>
      </c>
      <c r="FD27" t="n">
        <v/>
      </c>
      <c r="FE27" t="inlineStr">
        <is>
          <t>Mengetahui</t>
        </is>
      </c>
      <c r="FF27" t="inlineStr">
        <is>
          <t>Selalu (setiap hari)</t>
        </is>
      </c>
      <c r="FG27" t="inlineStr">
        <is>
          <t>Mengetahui</t>
        </is>
      </c>
      <c r="FH27" t="inlineStr">
        <is>
          <t>Sering (setiap minggu)</t>
        </is>
      </c>
      <c r="FI27" t="inlineStr">
        <is>
          <t>Tidak mengetahui</t>
        </is>
      </c>
      <c r="FJ27" t="inlineStr">
        <is>
          <t>Tidak pernah</t>
        </is>
      </c>
      <c r="FK27" t="inlineStr">
        <is>
          <t>Mengetahui</t>
        </is>
      </c>
      <c r="FL27" t="inlineStr">
        <is>
          <t>Jarang (setiap bulan atau lebih)</t>
        </is>
      </c>
      <c r="FM27" t="inlineStr">
        <is>
          <t>Mengetahui</t>
        </is>
      </c>
      <c r="FN27" t="inlineStr">
        <is>
          <t>Sering (setiap minggu)</t>
        </is>
      </c>
      <c r="FO27" t="inlineStr">
        <is>
          <t>Mengetahui</t>
        </is>
      </c>
      <c r="FP27" t="inlineStr">
        <is>
          <t>Cukup sering (2 minggu sekali)</t>
        </is>
      </c>
      <c r="FQ27" t="inlineStr">
        <is>
          <t>Mengetahui</t>
        </is>
      </c>
      <c r="FR27" t="inlineStr">
        <is>
          <t>Ya</t>
        </is>
      </c>
      <c r="FS27" t="inlineStr">
        <is>
          <t>Mengetahui</t>
        </is>
      </c>
      <c r="FT27" t="inlineStr">
        <is>
          <t>Ya, selalu</t>
        </is>
      </c>
      <c r="FU27" t="inlineStr">
        <is>
          <t>Laki-laki dewasa</t>
        </is>
      </c>
      <c r="FV27" t="n">
        <v>1</v>
      </c>
      <c r="FW27" t="n">
        <v>0</v>
      </c>
      <c r="FX27" t="n">
        <v>0</v>
      </c>
      <c r="FY27" t="n">
        <v>0</v>
      </c>
      <c r="FZ27" t="inlineStr">
        <is>
          <t>Sangat memahami</t>
        </is>
      </c>
      <c r="GA27" t="inlineStr">
        <is>
          <t>Teman/keluarga</t>
        </is>
      </c>
      <c r="GB27" t="n">
        <v>0</v>
      </c>
      <c r="GC27" t="n">
        <v>0</v>
      </c>
      <c r="GD27" t="n">
        <v>1</v>
      </c>
      <c r="GE27" t="n">
        <v>0</v>
      </c>
      <c r="GF27" t="n">
        <v/>
      </c>
      <c r="GG27" t="inlineStr">
        <is>
          <t>Selalu</t>
        </is>
      </c>
      <c r="GH27" t="inlineStr">
        <is>
          <t>Ya</t>
        </is>
      </c>
      <c r="GI27" t="inlineStr">
        <is>
          <t>Tetangga</t>
        </is>
      </c>
      <c r="GJ27" t="n">
        <v>1</v>
      </c>
      <c r="GK27" t="n">
        <v>0</v>
      </c>
      <c r="GL27" t="n">
        <v>0</v>
      </c>
      <c r="GM27" t="n">
        <v>0</v>
      </c>
      <c r="GN27" t="n">
        <v/>
      </c>
      <c r="GO27" t="n">
        <v>10</v>
      </c>
      <c r="GP27" t="inlineStr">
        <is>
          <t>Penuh (100%)</t>
        </is>
      </c>
      <c r="GQ27" t="inlineStr">
        <is>
          <t>Kayu bakar LPG</t>
        </is>
      </c>
      <c r="GR27" t="n">
        <v>1</v>
      </c>
      <c r="GS27" t="n">
        <v>1</v>
      </c>
      <c r="GT27" t="n">
        <v>0</v>
      </c>
      <c r="GU27" t="n">
        <v>0</v>
      </c>
      <c r="GV27" t="n">
        <v>0</v>
      </c>
      <c r="GW27" t="n">
        <v>0</v>
      </c>
      <c r="GX27" t="n">
        <v>0</v>
      </c>
      <c r="GY27" t="n">
        <v/>
      </c>
      <c r="GZ27" t="inlineStr">
        <is>
          <t>Ya</t>
        </is>
      </c>
      <c r="HA27" t="n">
        <v/>
      </c>
      <c r="HB27" t="n">
        <v/>
      </c>
      <c r="HC27" t="n">
        <v/>
      </c>
      <c r="HD27" t="n">
        <v/>
      </c>
      <c r="HE27" t="n">
        <v/>
      </c>
      <c r="HF27" t="n">
        <v/>
      </c>
      <c r="HG27" t="n">
        <v/>
      </c>
      <c r="HH27" t="n">
        <v/>
      </c>
      <c r="HI27" t="n">
        <v/>
      </c>
      <c r="HJ27" t="n">
        <v/>
      </c>
      <c r="HK27" t="n">
        <v/>
      </c>
      <c r="HL27" t="n">
        <v/>
      </c>
      <c r="HM27" t="n">
        <v/>
      </c>
      <c r="HN27" t="n">
        <v/>
      </c>
      <c r="HO27" t="n">
        <v/>
      </c>
      <c r="HP27" t="n">
        <v/>
      </c>
      <c r="HQ27" t="n">
        <v/>
      </c>
      <c r="HR27" t="n">
        <v/>
      </c>
      <c r="HS27" t="n">
        <v/>
      </c>
      <c r="HT27" t="n">
        <v/>
      </c>
      <c r="HU27" t="n">
        <v/>
      </c>
      <c r="HV27" t="n">
        <v/>
      </c>
      <c r="HW27" t="n">
        <v/>
      </c>
      <c r="HX27" t="n">
        <v/>
      </c>
      <c r="HY27" t="n">
        <v>1350</v>
      </c>
      <c r="HZ27" t="n">
        <v>1350000</v>
      </c>
      <c r="IA27" t="n">
        <v>12</v>
      </c>
      <c r="IB27" t="n">
        <v>68000</v>
      </c>
      <c r="IC27" t="n">
        <v/>
      </c>
      <c r="ID27" t="n">
        <v/>
      </c>
      <c r="IE27" t="n">
        <v/>
      </c>
      <c r="IF27" t="n">
        <v/>
      </c>
      <c r="IG27" t="n">
        <v/>
      </c>
      <c r="IH27" t="n">
        <v/>
      </c>
      <c r="II27" t="n">
        <v/>
      </c>
      <c r="IJ27" t="n">
        <v/>
      </c>
      <c r="IK27" t="inlineStr">
        <is>
          <t>30-50 kg</t>
        </is>
      </c>
      <c r="IL27" t="inlineStr">
        <is>
          <t>3-5 jam</t>
        </is>
      </c>
      <c r="IM27" t="inlineStr">
        <is>
          <t>Ya</t>
        </is>
      </c>
      <c r="IN27" t="inlineStr">
        <is>
          <t>Tidak</t>
        </is>
      </c>
      <c r="IO27" t="inlineStr">
        <is>
          <t>Jauh lebih bersih</t>
        </is>
      </c>
      <c r="IP27" t="n">
        <v/>
      </c>
      <c r="IQ27" t="inlineStr">
        <is>
          <t>Tidak pernah</t>
        </is>
      </c>
      <c r="IR27" t="n">
        <v/>
      </c>
      <c r="IS27" t="n">
        <v/>
      </c>
      <c r="IT27" t="n">
        <v/>
      </c>
      <c r="IU27" t="n">
        <v/>
      </c>
      <c r="IV27" t="n">
        <v/>
      </c>
      <c r="IW27" t="n">
        <v/>
      </c>
      <c r="IX27" t="n">
        <v/>
      </c>
      <c r="IY27" t="n">
        <v/>
      </c>
      <c r="IZ27" t="inlineStr">
        <is>
          <t>Tidak pernah</t>
        </is>
      </c>
      <c r="JA27" t="n">
        <v/>
      </c>
      <c r="JB27" t="n">
        <v/>
      </c>
      <c r="JC27" t="n">
        <v/>
      </c>
      <c r="JD27" t="n">
        <v/>
      </c>
      <c r="JE27" t="n">
        <v/>
      </c>
      <c r="JF27" t="n">
        <v/>
      </c>
      <c r="JG27" t="n">
        <v/>
      </c>
      <c r="JH27" t="n">
        <v/>
      </c>
      <c r="JI27" t="inlineStr">
        <is>
          <t>Tidak pernah</t>
        </is>
      </c>
      <c r="JJ27" t="n">
        <v/>
      </c>
      <c r="JK27" t="n">
        <v/>
      </c>
      <c r="JL27" t="n">
        <v/>
      </c>
      <c r="JM27" t="n">
        <v/>
      </c>
      <c r="JN27" t="n">
        <v/>
      </c>
      <c r="JO27" t="n">
        <v/>
      </c>
      <c r="JP27" t="n">
        <v/>
      </c>
      <c r="JQ27" t="n">
        <v/>
      </c>
      <c r="JR27" t="inlineStr">
        <is>
          <t>Tidak pernah</t>
        </is>
      </c>
      <c r="JS27" t="n">
        <v/>
      </c>
      <c r="JT27" t="n">
        <v/>
      </c>
      <c r="JU27" t="n">
        <v/>
      </c>
      <c r="JV27" t="n">
        <v/>
      </c>
      <c r="JW27" t="n">
        <v/>
      </c>
      <c r="JX27" t="n">
        <v/>
      </c>
      <c r="JY27" t="n">
        <v/>
      </c>
      <c r="JZ27" t="n">
        <v/>
      </c>
      <c r="KA27" t="inlineStr">
        <is>
          <t>Tidak pernah</t>
        </is>
      </c>
      <c r="KB27" t="n">
        <v/>
      </c>
      <c r="KC27" t="n">
        <v/>
      </c>
      <c r="KD27" t="n">
        <v/>
      </c>
      <c r="KE27" t="n">
        <v/>
      </c>
      <c r="KF27" t="n">
        <v/>
      </c>
      <c r="KG27" t="n">
        <v/>
      </c>
      <c r="KH27" t="n">
        <v/>
      </c>
      <c r="KI27" t="n">
        <v/>
      </c>
      <c r="KJ27" t="inlineStr">
        <is>
          <t>Tidak pernah</t>
        </is>
      </c>
      <c r="KK27" t="n">
        <v/>
      </c>
      <c r="KL27" t="n">
        <v/>
      </c>
      <c r="KM27" t="n">
        <v/>
      </c>
      <c r="KN27" t="n">
        <v/>
      </c>
      <c r="KO27" t="n">
        <v/>
      </c>
      <c r="KP27" t="n">
        <v/>
      </c>
      <c r="KQ27" t="n">
        <v/>
      </c>
      <c r="KR27" t="n">
        <v/>
      </c>
      <c r="KS27" t="inlineStr">
        <is>
          <t>Jauh lebih baik</t>
        </is>
      </c>
      <c r="KT27" t="inlineStr">
        <is>
          <t>0-1 kali</t>
        </is>
      </c>
      <c r="KU27" t="inlineStr">
        <is>
          <t>0-1 kali</t>
        </is>
      </c>
      <c r="KV27" t="inlineStr">
        <is>
          <t>Tidak ada</t>
        </is>
      </c>
      <c r="KW27" t="n">
        <v>0</v>
      </c>
      <c r="KX27" t="n">
        <v>0</v>
      </c>
      <c r="KY27" t="n">
        <v>0</v>
      </c>
      <c r="KZ27" t="n">
        <v>1</v>
      </c>
      <c r="LA27" t="inlineStr">
        <is>
          <t>Jauh lebih baik</t>
        </is>
      </c>
      <c r="LB27" t="inlineStr">
        <is>
          <t>Jauh lebih baik</t>
        </is>
      </c>
      <c r="LC27" t="n">
        <v>0</v>
      </c>
      <c r="LD27" t="n">
        <v>4</v>
      </c>
      <c r="LE27" t="n">
        <v>0</v>
      </c>
      <c r="LF27" t="n">
        <v>6</v>
      </c>
      <c r="LG27" t="inlineStr">
        <is>
          <t>Ya</t>
        </is>
      </c>
      <c r="LH27" t="n">
        <v>500000</v>
      </c>
      <c r="LI27" t="n">
        <v/>
      </c>
      <c r="LJ27" t="inlineStr">
        <is>
          <t>Kebutuhan rumah tangga Pendidikan anggota keluarga</t>
        </is>
      </c>
      <c r="LK27" t="n">
        <v>0</v>
      </c>
      <c r="LL27" t="n">
        <v>0</v>
      </c>
      <c r="LM27" t="n">
        <v>0</v>
      </c>
      <c r="LN27" t="n">
        <v>0</v>
      </c>
      <c r="LO27" t="n">
        <v>1</v>
      </c>
      <c r="LP27" t="n">
        <v>1</v>
      </c>
      <c r="LQ27" t="n">
        <v>0</v>
      </c>
      <c r="LR27" t="n">
        <v/>
      </c>
      <c r="LS27" t="n">
        <v>10</v>
      </c>
      <c r="LT27" t="n">
        <v>0</v>
      </c>
      <c r="LU27" t="n">
        <v>0</v>
      </c>
      <c r="LV27" t="n">
        <v>10</v>
      </c>
      <c r="LW27" t="n">
        <v>0</v>
      </c>
      <c r="LX27" t="n">
        <v>0</v>
      </c>
      <c r="LY27" t="n">
        <v>5</v>
      </c>
      <c r="LZ27" t="n">
        <v>0</v>
      </c>
      <c r="MA27" t="n">
        <v>0</v>
      </c>
      <c r="MB27" t="inlineStr">
        <is>
          <t>Ya</t>
        </is>
      </c>
      <c r="MC27" t="n">
        <v>120</v>
      </c>
      <c r="MD27" t="n">
        <v>0</v>
      </c>
      <c r="ME27" t="n">
        <v>120</v>
      </c>
      <c r="MF27" t="n">
        <v>0</v>
      </c>
      <c r="MG27" t="n">
        <v>0</v>
      </c>
      <c r="MH27" t="n">
        <v>0</v>
      </c>
      <c r="MI27" t="inlineStr">
        <is>
          <t>Istirahat Aktivitas sosial diluar rumah (misalnya, berkumpul dengan tetangga, mengikuti kegiatan PKK, dsb)</t>
        </is>
      </c>
      <c r="MJ27" t="n">
        <v>0</v>
      </c>
      <c r="MK27" t="n">
        <v>1</v>
      </c>
      <c r="ML27" t="n">
        <v>1</v>
      </c>
      <c r="MM27" t="n">
        <v>0</v>
      </c>
      <c r="MN27" t="n">
        <v>0</v>
      </c>
      <c r="MO27" t="n">
        <v>0</v>
      </c>
      <c r="MP27" t="n">
        <v/>
      </c>
      <c r="MQ27" t="n">
        <v/>
      </c>
      <c r="MR27" t="inlineStr">
        <is>
          <t>Sudah capai dengan kegiatan rumah tangga dan ternak</t>
        </is>
      </c>
      <c r="MS27" t="inlineStr">
        <is>
          <t>Tahlil, Tiba'an, Solawatan</t>
        </is>
      </c>
      <c r="MT27" t="n">
        <v/>
      </c>
      <c r="MU27" t="inlineStr">
        <is>
          <t>Tidak</t>
        </is>
      </c>
      <c r="MV27" t="n">
        <v/>
      </c>
      <c r="MW27" t="n">
        <v/>
      </c>
      <c r="MX27" t="n">
        <v/>
      </c>
      <c r="MY27" t="n">
        <v/>
      </c>
      <c r="MZ27" t="n">
        <v/>
      </c>
      <c r="NA27" t="n">
        <v/>
      </c>
      <c r="NB27" t="n">
        <v/>
      </c>
      <c r="NC27" t="n">
        <v/>
      </c>
      <c r="ND27" t="n">
        <v/>
      </c>
      <c r="NE27" t="n">
        <v/>
      </c>
      <c r="NF27" t="n">
        <v/>
      </c>
      <c r="NG27" t="n">
        <v/>
      </c>
      <c r="NH27" t="n">
        <v/>
      </c>
      <c r="NI27" t="n">
        <v/>
      </c>
      <c r="NJ27" t="n">
        <v/>
      </c>
      <c r="NK27" t="n">
        <v/>
      </c>
      <c r="NL27" t="inlineStr">
        <is>
          <t>Ya</t>
        </is>
      </c>
      <c r="NM27" t="inlineStr">
        <is>
          <t>Kombinasi kredit/pinjaman dan dana hibah</t>
        </is>
      </c>
      <c r="NN27" t="inlineStr">
        <is>
          <t>5.000.001-7.000.000</t>
        </is>
      </c>
      <c r="NO27" t="inlineStr">
        <is>
          <t>Yayasan Rumah Energi atau BIRU</t>
        </is>
      </c>
      <c r="NP27" t="n">
        <v/>
      </c>
      <c r="NQ27" t="inlineStr">
        <is>
          <t>Koperasi</t>
        </is>
      </c>
      <c r="NR27" t="n">
        <v/>
      </c>
      <c r="NS27" t="n">
        <v>36</v>
      </c>
      <c r="NT27" t="inlineStr">
        <is>
          <t>Lainnya</t>
        </is>
      </c>
      <c r="NU27" t="inlineStr">
        <is>
          <t>Bapak dari responden Bu Nartin</t>
        </is>
      </c>
      <c r="NV27" t="n">
        <v/>
      </c>
      <c r="NW27" t="n">
        <v/>
      </c>
      <c r="NX27" t="inlineStr">
        <is>
          <t>Sedikit meningkat</t>
        </is>
      </c>
      <c r="NY27" t="n">
        <v>120</v>
      </c>
      <c r="NZ27" t="n">
        <v>0</v>
      </c>
      <c r="OA27" t="n">
        <v>0</v>
      </c>
      <c r="OB27" t="n">
        <v>0</v>
      </c>
      <c r="OC27" t="n">
        <v>25</v>
      </c>
      <c r="OD27" t="n">
        <v>0</v>
      </c>
      <c r="OE27" t="inlineStr">
        <is>
          <t>Lebih baik</t>
        </is>
      </c>
      <c r="OF27" t="inlineStr">
        <is>
          <t>Jauh lebih baik (beda waktu memasak lebih cepat setengah jam atau lebih, ATAU tidak lagi ada rasa/bau makanan yang berubah, ATAU alasan lainnya)</t>
        </is>
      </c>
      <c r="OG27" t="inlineStr">
        <is>
          <t>Tidak</t>
        </is>
      </c>
      <c r="OH27" t="n">
        <v>0</v>
      </c>
      <c r="OI27" t="n">
        <v>3</v>
      </c>
      <c r="OJ27" t="n">
        <v>0</v>
      </c>
      <c r="OK27" t="n">
        <v>0</v>
      </c>
      <c r="OL27" t="n">
        <v>0</v>
      </c>
      <c r="OM27" t="n">
        <v>0</v>
      </c>
      <c r="ON27" t="n">
        <v>0</v>
      </c>
      <c r="OO27" t="n">
        <v>0</v>
      </c>
      <c r="OP27" t="inlineStr">
        <is>
          <t>Sapi perah</t>
        </is>
      </c>
      <c r="OQ27" t="n">
        <v>0</v>
      </c>
      <c r="OR27" t="n">
        <v>1</v>
      </c>
      <c r="OS27" t="n">
        <v>0</v>
      </c>
      <c r="OT27" t="n">
        <v>0</v>
      </c>
      <c r="OU27" t="n">
        <v>0</v>
      </c>
      <c r="OV27" t="n">
        <v>0</v>
      </c>
      <c r="OW27" t="n">
        <v>0</v>
      </c>
      <c r="OX27" t="n">
        <v>0</v>
      </c>
      <c r="OY27" t="n">
        <v/>
      </c>
      <c r="OZ27" t="n">
        <v/>
      </c>
      <c r="PA27" t="n">
        <v/>
      </c>
      <c r="PB27" t="n">
        <v/>
      </c>
      <c r="PC27" t="n">
        <v/>
      </c>
      <c r="PD27" t="n">
        <v/>
      </c>
      <c r="PE27" t="n">
        <v/>
      </c>
      <c r="PF27" t="n">
        <v/>
      </c>
      <c r="PG27" t="n">
        <v/>
      </c>
      <c r="PH27" t="n">
        <v/>
      </c>
      <c r="PI27" t="n">
        <v/>
      </c>
      <c r="PJ27" t="n">
        <v/>
      </c>
      <c r="PK27" t="n">
        <v/>
      </c>
      <c r="PL27" t="n">
        <v/>
      </c>
      <c r="PM27" t="n">
        <v/>
      </c>
      <c r="PN27" t="n">
        <v/>
      </c>
      <c r="PO27" t="n">
        <v/>
      </c>
      <c r="PP27" t="n">
        <v/>
      </c>
      <c r="PQ27" t="n">
        <v/>
      </c>
      <c r="PR27" t="n">
        <v/>
      </c>
      <c r="PS27" t="n">
        <v/>
      </c>
      <c r="PT27" t="n">
        <v/>
      </c>
      <c r="PU27" t="n">
        <v/>
      </c>
      <c r="PV27" t="n">
        <v/>
      </c>
      <c r="PW27" t="n">
        <v/>
      </c>
      <c r="PX27" t="n">
        <v/>
      </c>
      <c r="PY27" t="n">
        <v/>
      </c>
      <c r="PZ27" t="n">
        <v/>
      </c>
      <c r="QA27" t="n">
        <v/>
      </c>
      <c r="QB27" t="n">
        <v/>
      </c>
      <c r="QC27" t="n">
        <v/>
      </c>
      <c r="QD27" t="n">
        <v/>
      </c>
      <c r="QE27" t="inlineStr">
        <is>
          <t>1-Disebarkan ke lahan terbuka</t>
        </is>
      </c>
      <c r="QF27" t="n">
        <v>0</v>
      </c>
      <c r="QG27" t="n">
        <v>0</v>
      </c>
      <c r="QH27" t="n">
        <v>0</v>
      </c>
      <c r="QI27" t="n">
        <v>0</v>
      </c>
      <c r="QJ27" t="n">
        <v>0</v>
      </c>
      <c r="QK27" t="n">
        <v>1</v>
      </c>
      <c r="QL27" t="n">
        <v>0</v>
      </c>
      <c r="QM27" t="n">
        <v>0</v>
      </c>
      <c r="QN27" t="n">
        <v>0</v>
      </c>
      <c r="QO27" t="n">
        <v/>
      </c>
      <c r="QP27" t="n">
        <v/>
      </c>
      <c r="QQ27" t="n">
        <v/>
      </c>
      <c r="QR27" t="n">
        <v/>
      </c>
      <c r="QS27" t="n">
        <v/>
      </c>
      <c r="QT27" t="n">
        <v/>
      </c>
      <c r="QU27" t="n">
        <v/>
      </c>
      <c r="QV27" t="n">
        <v/>
      </c>
      <c r="QW27" t="n">
        <v/>
      </c>
      <c r="QX27" t="n">
        <v/>
      </c>
      <c r="QY27" t="n">
        <v/>
      </c>
      <c r="QZ27" t="n">
        <v/>
      </c>
      <c r="RA27" t="n">
        <v/>
      </c>
      <c r="RB27" t="n">
        <v/>
      </c>
      <c r="RC27" t="n">
        <v/>
      </c>
      <c r="RD27" t="n">
        <v/>
      </c>
      <c r="RE27" t="n">
        <v/>
      </c>
      <c r="RF27" t="n">
        <v/>
      </c>
      <c r="RG27" t="n">
        <v/>
      </c>
      <c r="RH27" t="n">
        <v/>
      </c>
      <c r="RI27" t="n">
        <v/>
      </c>
      <c r="RJ27" t="n">
        <v/>
      </c>
      <c r="RK27" t="n">
        <v/>
      </c>
      <c r="RL27" t="n">
        <v/>
      </c>
      <c r="RM27" t="n">
        <v/>
      </c>
      <c r="RN27" t="n">
        <v/>
      </c>
      <c r="RO27" t="n">
        <v/>
      </c>
      <c r="RP27" t="n">
        <v/>
      </c>
      <c r="RQ27" t="n">
        <v/>
      </c>
      <c r="RR27" t="n">
        <v/>
      </c>
      <c r="RS27" t="n">
        <v/>
      </c>
      <c r="RT27" t="n">
        <v/>
      </c>
      <c r="RU27" t="n">
        <v/>
      </c>
      <c r="RV27" t="n">
        <v/>
      </c>
      <c r="RW27" t="n">
        <v/>
      </c>
      <c r="RX27" t="n">
        <v/>
      </c>
      <c r="RY27" t="n">
        <v/>
      </c>
      <c r="RZ27" t="n">
        <v/>
      </c>
      <c r="SA27" t="n">
        <v/>
      </c>
      <c r="SB27" t="n">
        <v/>
      </c>
      <c r="SC27" t="n">
        <v/>
      </c>
      <c r="SD27" t="n">
        <v/>
      </c>
      <c r="SE27" t="n">
        <v/>
      </c>
      <c r="SF27" t="n">
        <v/>
      </c>
      <c r="SG27" t="n">
        <v/>
      </c>
      <c r="SH27" t="n">
        <v/>
      </c>
      <c r="SI27" t="n">
        <v/>
      </c>
      <c r="SJ27" t="n">
        <v/>
      </c>
      <c r="SK27" t="n">
        <v/>
      </c>
      <c r="SL27" t="n">
        <v/>
      </c>
      <c r="SM27" t="n">
        <v/>
      </c>
      <c r="SN27" t="n">
        <v/>
      </c>
      <c r="SO27" t="n">
        <v/>
      </c>
      <c r="SP27" t="n">
        <v/>
      </c>
      <c r="SQ27" t="n">
        <v/>
      </c>
      <c r="SR27" t="n">
        <v/>
      </c>
      <c r="SS27" t="n">
        <v/>
      </c>
      <c r="ST27" t="n">
        <v/>
      </c>
      <c r="SU27" t="n">
        <v/>
      </c>
      <c r="SV27" t="n">
        <v/>
      </c>
      <c r="SW27" t="n">
        <v/>
      </c>
      <c r="SX27" t="n">
        <v/>
      </c>
      <c r="SY27" t="n">
        <v/>
      </c>
      <c r="SZ27" t="n">
        <v>5</v>
      </c>
      <c r="TA27" t="n">
        <v/>
      </c>
      <c r="TB27" t="n">
        <v/>
      </c>
      <c r="TC27" t="n">
        <v/>
      </c>
      <c r="TD27" t="n">
        <v/>
      </c>
      <c r="TE27" t="n">
        <v/>
      </c>
      <c r="TF27" t="n">
        <v/>
      </c>
      <c r="TG27" t="n">
        <v/>
      </c>
      <c r="TH27" t="n">
        <v/>
      </c>
      <c r="TI27" t="n">
        <v/>
      </c>
      <c r="TJ27" t="n">
        <v/>
      </c>
      <c r="TK27" t="n">
        <v/>
      </c>
      <c r="TL27" t="n">
        <v/>
      </c>
      <c r="TM27" t="n">
        <v/>
      </c>
      <c r="TN27" t="n">
        <v/>
      </c>
      <c r="TO27" t="n">
        <v/>
      </c>
      <c r="TP27" t="n">
        <v/>
      </c>
      <c r="TQ27" t="n">
        <v/>
      </c>
      <c r="TR27" t="n">
        <v/>
      </c>
      <c r="TS27" t="n">
        <v/>
      </c>
      <c r="TT27" t="n">
        <v/>
      </c>
      <c r="TU27" t="n">
        <v/>
      </c>
      <c r="TV27" t="n">
        <v/>
      </c>
      <c r="TW27" t="n">
        <v/>
      </c>
      <c r="TX27" t="n">
        <v/>
      </c>
      <c r="TY27" t="n">
        <v/>
      </c>
      <c r="TZ27" t="n">
        <v/>
      </c>
      <c r="UA27" t="n">
        <v/>
      </c>
      <c r="UB27" t="n">
        <v/>
      </c>
      <c r="UC27" t="n">
        <v/>
      </c>
      <c r="UD27" t="n">
        <v/>
      </c>
      <c r="UE27" t="n">
        <v/>
      </c>
      <c r="UF27" t="n">
        <v/>
      </c>
      <c r="UG27" t="n">
        <v/>
      </c>
      <c r="UH27" t="n">
        <v/>
      </c>
      <c r="UI27" t="n">
        <v/>
      </c>
      <c r="UJ27" t="n">
        <v/>
      </c>
      <c r="UK27" t="n">
        <v/>
      </c>
      <c r="UL27" t="n">
        <v/>
      </c>
      <c r="UM27" t="n">
        <v/>
      </c>
      <c r="UN27" t="n">
        <v/>
      </c>
      <c r="UO27" t="n">
        <v/>
      </c>
      <c r="UP27" t="n">
        <v/>
      </c>
      <c r="UQ27" t="n">
        <v/>
      </c>
      <c r="UR27" t="n">
        <v/>
      </c>
      <c r="US27" t="n">
        <v/>
      </c>
      <c r="UT27" t="n">
        <v/>
      </c>
      <c r="UU27" t="n">
        <v/>
      </c>
      <c r="UV27" t="inlineStr">
        <is>
          <t>Pemberian pakan di kandang</t>
        </is>
      </c>
      <c r="UW27" t="n">
        <v/>
      </c>
      <c r="UX27" t="n">
        <v/>
      </c>
      <c r="UY27" t="n">
        <v/>
      </c>
      <c r="UZ27" t="n">
        <v/>
      </c>
      <c r="VA27" t="n">
        <v/>
      </c>
      <c r="VB27" t="n">
        <v/>
      </c>
      <c r="VC27" t="n">
        <v/>
      </c>
      <c r="VD27" t="inlineStr">
        <is>
          <t>Teratur (2-6 hari sekali)</t>
        </is>
      </c>
      <c r="VE27" t="n">
        <v/>
      </c>
      <c r="VF27" t="n">
        <v/>
      </c>
      <c r="VG27" t="n">
        <v/>
      </c>
      <c r="VH27" t="n">
        <v/>
      </c>
      <c r="VI27" t="n">
        <v/>
      </c>
      <c r="VJ27" t="n">
        <v/>
      </c>
      <c r="VK27" t="n">
        <v/>
      </c>
      <c r="VL27" t="inlineStr">
        <is>
          <t>Sangat sering (&gt;1 kali sehari)</t>
        </is>
      </c>
      <c r="VM27" t="n">
        <v/>
      </c>
      <c r="VN27" t="n">
        <v/>
      </c>
      <c r="VO27" t="n">
        <v/>
      </c>
      <c r="VP27" t="n">
        <v/>
      </c>
      <c r="VQ27" t="n">
        <v/>
      </c>
      <c r="VR27" t="n">
        <v/>
      </c>
      <c r="VS27" t="n">
        <v/>
      </c>
      <c r="VT27" t="n">
        <v/>
      </c>
      <c r="VU27" t="n">
        <v/>
      </c>
      <c r="VV27" t="n">
        <v/>
      </c>
      <c r="VW27" t="n">
        <v/>
      </c>
      <c r="VX27" t="n">
        <v/>
      </c>
      <c r="VY27" t="n">
        <v/>
      </c>
      <c r="VZ27" t="n">
        <v/>
      </c>
      <c r="WA27" t="n">
        <v/>
      </c>
      <c r="WB27" t="n">
        <v/>
      </c>
      <c r="WC27" t="n">
        <v/>
      </c>
      <c r="WD27" t="n">
        <v/>
      </c>
      <c r="WE27" t="n">
        <v/>
      </c>
      <c r="WF27" t="inlineStr">
        <is>
          <t>6-Digester biogas</t>
        </is>
      </c>
      <c r="WG27" t="n">
        <v>0</v>
      </c>
      <c r="WH27" t="n">
        <v>0</v>
      </c>
      <c r="WI27" t="n">
        <v>0</v>
      </c>
      <c r="WJ27" t="n">
        <v>0</v>
      </c>
      <c r="WK27" t="n">
        <v>0</v>
      </c>
      <c r="WL27" t="n">
        <v>0</v>
      </c>
      <c r="WM27" t="n">
        <v>0</v>
      </c>
      <c r="WN27" t="n">
        <v>0</v>
      </c>
      <c r="WO27" t="n">
        <v>0</v>
      </c>
      <c r="WP27" t="n">
        <v>1</v>
      </c>
      <c r="WQ27" t="n">
        <v>0</v>
      </c>
      <c r="WR27" t="n">
        <v>0</v>
      </c>
      <c r="WS27" t="n">
        <v/>
      </c>
      <c r="WT27" t="n">
        <v/>
      </c>
      <c r="WU27" t="n">
        <v/>
      </c>
      <c r="WV27" t="n">
        <v/>
      </c>
      <c r="WW27" t="n">
        <v/>
      </c>
      <c r="WX27" t="n">
        <v/>
      </c>
      <c r="WY27" t="n">
        <v/>
      </c>
      <c r="WZ27" t="n">
        <v/>
      </c>
      <c r="XA27" t="n">
        <v/>
      </c>
      <c r="XB27" t="n">
        <v/>
      </c>
      <c r="XC27" t="n">
        <v/>
      </c>
      <c r="XD27" t="n">
        <v/>
      </c>
      <c r="XE27" t="n">
        <v/>
      </c>
      <c r="XF27" t="n">
        <v/>
      </c>
      <c r="XG27" t="n">
        <v/>
      </c>
      <c r="XH27" t="n">
        <v/>
      </c>
      <c r="XI27" t="n">
        <v/>
      </c>
      <c r="XJ27" t="n">
        <v/>
      </c>
      <c r="XK27" t="n">
        <v/>
      </c>
      <c r="XL27" t="n">
        <v/>
      </c>
      <c r="XM27" t="n">
        <v/>
      </c>
      <c r="XN27" t="n">
        <v/>
      </c>
      <c r="XO27" t="n">
        <v/>
      </c>
      <c r="XP27" t="n">
        <v/>
      </c>
      <c r="XQ27" t="n">
        <v/>
      </c>
      <c r="XR27" t="n">
        <v/>
      </c>
      <c r="XS27" t="n">
        <v/>
      </c>
      <c r="XT27" t="n">
        <v/>
      </c>
      <c r="XU27" t="n">
        <v/>
      </c>
      <c r="XV27" t="n">
        <v/>
      </c>
      <c r="XW27" t="n">
        <v/>
      </c>
      <c r="XX27" t="n">
        <v/>
      </c>
      <c r="XY27" t="n">
        <v/>
      </c>
      <c r="XZ27" t="n">
        <v/>
      </c>
      <c r="YA27" t="n">
        <v/>
      </c>
      <c r="YB27" t="n">
        <v/>
      </c>
      <c r="YC27" t="n">
        <v/>
      </c>
      <c r="YD27" t="n">
        <v/>
      </c>
      <c r="YE27" t="n">
        <v/>
      </c>
      <c r="YF27" t="n">
        <v/>
      </c>
      <c r="YG27" t="n">
        <v/>
      </c>
      <c r="YH27" t="n">
        <v/>
      </c>
      <c r="YI27" t="n">
        <v/>
      </c>
      <c r="YJ27" t="n">
        <v/>
      </c>
      <c r="YK27" t="n">
        <v/>
      </c>
      <c r="YL27" t="n">
        <v/>
      </c>
      <c r="YM27" t="n">
        <v/>
      </c>
      <c r="YN27" t="n">
        <v/>
      </c>
      <c r="YO27" t="n">
        <v/>
      </c>
      <c r="YP27" t="n">
        <v/>
      </c>
      <c r="YQ27" t="n">
        <v/>
      </c>
      <c r="YR27" t="n">
        <v/>
      </c>
      <c r="YS27" t="n">
        <v/>
      </c>
      <c r="YT27" t="n">
        <v/>
      </c>
      <c r="YU27" t="n">
        <v/>
      </c>
      <c r="YV27" t="n">
        <v/>
      </c>
      <c r="YW27" t="n">
        <v/>
      </c>
      <c r="YX27" t="n">
        <v/>
      </c>
      <c r="YY27" t="n">
        <v/>
      </c>
      <c r="YZ27" t="n">
        <v/>
      </c>
      <c r="ZA27" t="n">
        <v/>
      </c>
      <c r="ZB27" t="n">
        <v/>
      </c>
      <c r="ZC27" t="n">
        <v/>
      </c>
      <c r="ZD27" t="n">
        <v/>
      </c>
      <c r="ZE27" t="n">
        <v/>
      </c>
      <c r="ZF27" t="n">
        <v/>
      </c>
      <c r="ZG27" t="n">
        <v/>
      </c>
      <c r="ZH27" t="n">
        <v/>
      </c>
      <c r="ZI27" t="n">
        <v/>
      </c>
      <c r="ZJ27" t="n">
        <v/>
      </c>
      <c r="ZK27" t="n">
        <v/>
      </c>
      <c r="ZL27" t="n">
        <v/>
      </c>
      <c r="ZM27" t="n">
        <v/>
      </c>
      <c r="ZN27" t="n">
        <v/>
      </c>
      <c r="ZO27" t="n">
        <v>100</v>
      </c>
      <c r="ZP27" t="n">
        <v/>
      </c>
      <c r="ZQ27" t="n">
        <v/>
      </c>
      <c r="ZR27" t="n">
        <v/>
      </c>
      <c r="ZS27" t="n">
        <v/>
      </c>
      <c r="ZT27" t="n">
        <v/>
      </c>
      <c r="ZU27" t="n">
        <v/>
      </c>
      <c r="ZV27" t="n">
        <v/>
      </c>
      <c r="ZW27" t="n">
        <v>2</v>
      </c>
      <c r="ZX27" t="n">
        <v/>
      </c>
      <c r="ZY27" t="n">
        <v/>
      </c>
      <c r="ZZ27" t="n">
        <v/>
      </c>
      <c r="AAA27" t="n">
        <v/>
      </c>
      <c r="AAB27" t="n">
        <v/>
      </c>
      <c r="AAC27" t="n">
        <v/>
      </c>
      <c r="AAD27" t="n">
        <v/>
      </c>
      <c r="AAE27" t="inlineStr">
        <is>
          <t>Pakan segar (misal: rumput)</t>
        </is>
      </c>
      <c r="AAF27" t="n">
        <v/>
      </c>
      <c r="AAG27" t="n">
        <v/>
      </c>
      <c r="AAH27" t="n">
        <v/>
      </c>
      <c r="AAI27" t="n">
        <v/>
      </c>
      <c r="AAJ27" t="n">
        <v/>
      </c>
      <c r="AAK27" t="n">
        <v/>
      </c>
      <c r="AAL27" t="inlineStr">
        <is>
          <t>Ya</t>
        </is>
      </c>
      <c r="AAM27" t="inlineStr">
        <is>
          <t>Cair</t>
        </is>
      </c>
      <c r="AAN27" t="n">
        <v>0</v>
      </c>
      <c r="AAO27" t="n">
        <v>1</v>
      </c>
      <c r="AAP27" t="n">
        <v>65</v>
      </c>
      <c r="AAQ27" t="n">
        <v/>
      </c>
      <c r="AAR27" t="inlineStr">
        <is>
          <t>Tidak</t>
        </is>
      </c>
      <c r="AAS27" t="inlineStr">
        <is>
          <t>Mengetahui</t>
        </is>
      </c>
      <c r="AAT27" t="inlineStr">
        <is>
          <t>Dibuang ke lahan sekitar kandang - yg ditanami tanaman</t>
        </is>
      </c>
      <c r="AAU27" t="n">
        <v>0</v>
      </c>
      <c r="AAV27" t="n">
        <v>0</v>
      </c>
      <c r="AAW27" t="n">
        <v>0</v>
      </c>
      <c r="AAX27" t="n">
        <v>1</v>
      </c>
      <c r="AAY27" t="n">
        <v>0</v>
      </c>
      <c r="AAZ27" t="n">
        <v>0</v>
      </c>
      <c r="ABA27" t="n">
        <v>0</v>
      </c>
      <c r="ABB27" t="n">
        <v/>
      </c>
      <c r="ABC27" t="n">
        <v/>
      </c>
      <c r="ABD27" t="n">
        <v/>
      </c>
      <c r="ABE27" t="n">
        <v/>
      </c>
      <c r="ABF27" t="n">
        <v/>
      </c>
      <c r="ABG27" t="n">
        <v/>
      </c>
      <c r="ABH27" t="n">
        <v/>
      </c>
      <c r="ABI27" t="n">
        <v/>
      </c>
      <c r="ABJ27" t="n">
        <v/>
      </c>
      <c r="ABK27" t="n">
        <v/>
      </c>
      <c r="ABL27" t="n">
        <v/>
      </c>
      <c r="ABM27" t="n">
        <v/>
      </c>
      <c r="ABN27" t="n">
        <v/>
      </c>
      <c r="ABO27" t="n">
        <v/>
      </c>
      <c r="ABP27" t="n">
        <v/>
      </c>
      <c r="ABQ27" t="inlineStr">
        <is>
          <t>Rumput</t>
        </is>
      </c>
      <c r="ABR27" t="inlineStr">
        <is>
          <t>Sangat sering (setiap hari)</t>
        </is>
      </c>
      <c r="ABS27" t="n">
        <v/>
      </c>
      <c r="ABT27" t="n">
        <v>1200</v>
      </c>
      <c r="ABU27" t="n">
        <v/>
      </c>
      <c r="ABV27" t="n">
        <v/>
      </c>
      <c r="ABW27" t="n">
        <v/>
      </c>
      <c r="ABX27" t="n">
        <v/>
      </c>
      <c r="ABY27" t="n">
        <v/>
      </c>
      <c r="ABZ27" t="n">
        <v/>
      </c>
      <c r="ACA27" t="n">
        <v/>
      </c>
      <c r="ACB27" t="n">
        <v/>
      </c>
      <c r="ACC27" t="n">
        <v/>
      </c>
      <c r="ACD27" t="n">
        <v/>
      </c>
      <c r="ACE27" t="n">
        <v/>
      </c>
      <c r="ACF27" t="n">
        <v/>
      </c>
      <c r="ACG27" t="n">
        <v/>
      </c>
      <c r="ACH27" t="n">
        <v/>
      </c>
      <c r="ACI27" t="n">
        <v/>
      </c>
      <c r="ACJ27" t="n">
        <v/>
      </c>
      <c r="ACK27" t="inlineStr">
        <is>
          <t>Ladang/sawah terlalu jauh, sulit untuk mengangkut ke sana</t>
        </is>
      </c>
      <c r="ACL27" t="n">
        <v>0</v>
      </c>
      <c r="ACM27" t="n">
        <v>0</v>
      </c>
      <c r="ACN27" t="n">
        <v>0</v>
      </c>
      <c r="ACO27" t="n">
        <v>1</v>
      </c>
      <c r="ACP27" t="n">
        <v>0</v>
      </c>
      <c r="ACQ27" t="n">
        <v>0</v>
      </c>
      <c r="ACR27" t="n">
        <v>0</v>
      </c>
      <c r="ACS27" t="n">
        <v/>
      </c>
      <c r="ACT27" t="inlineStr">
        <is>
          <t>Tidak ada informasi tambahan mengenai sumber bahan baku biogas</t>
        </is>
      </c>
      <c r="ACU27" t="inlineStr">
        <is>
          <t>Manfaat besar dan membantu kehidupan sehari-hari</t>
        </is>
      </c>
      <c r="ACV27" t="inlineStr">
        <is>
          <t>Sangat berkurang</t>
        </is>
      </c>
      <c r="ACW27" t="inlineStr">
        <is>
          <t>Anggota keluarga - Perempuan dewasa</t>
        </is>
      </c>
      <c r="ACX27" t="inlineStr">
        <is>
          <t>Setuju</t>
        </is>
      </c>
      <c r="ACY27" t="inlineStr">
        <is>
          <t>Anggota keluarga - Laki-laki dewasa Anggota keluarga - Perempuan dewasa Anggota keluarga - Anak-anak</t>
        </is>
      </c>
      <c r="ACZ27" t="n">
        <v>1</v>
      </c>
      <c r="ADA27" t="n">
        <v>1</v>
      </c>
      <c r="ADB27" t="n">
        <v>1</v>
      </c>
      <c r="ADC27" t="n">
        <v>0</v>
      </c>
      <c r="ADD27" t="inlineStr">
        <is>
          <t>Sangat puas</t>
        </is>
      </c>
      <c r="ADE27" t="inlineStr">
        <is>
          <t>Sangat puas</t>
        </is>
      </c>
      <c r="ADF27" t="inlineStr">
        <is>
          <t>Sangat puas</t>
        </is>
      </c>
      <c r="ADG27" t="inlineStr">
        <is>
          <t>Sangat puas</t>
        </is>
      </c>
      <c r="ADH27" t="inlineStr">
        <is>
          <t>Tidak</t>
        </is>
      </c>
      <c r="ADI27" t="n">
        <v/>
      </c>
      <c r="ADJ27" t="inlineStr">
        <is>
          <t>Puas</t>
        </is>
      </c>
      <c r="ADK27" t="n">
        <v/>
      </c>
      <c r="ADL27" t="n">
        <v/>
      </c>
      <c r="ADM27" t="n">
        <v/>
      </c>
      <c r="ADN27" t="n">
        <v/>
      </c>
      <c r="ADO27" t="n">
        <v/>
      </c>
      <c r="ADP27" t="n">
        <v/>
      </c>
      <c r="ADQ27" t="n">
        <v/>
      </c>
      <c r="ADR27" t="n">
        <v/>
      </c>
      <c r="ADS27" t="n">
        <v/>
      </c>
      <c r="ADT27" t="n">
        <v/>
      </c>
      <c r="ADU27" t="inlineStr">
        <is>
          <t>Menghubungi CPO atau pendamping</t>
        </is>
      </c>
      <c r="ADV27" t="n">
        <v>0</v>
      </c>
      <c r="ADW27" t="n">
        <v>0</v>
      </c>
      <c r="ADX27" t="n">
        <v>0</v>
      </c>
      <c r="ADY27" t="n">
        <v>0</v>
      </c>
      <c r="ADZ27" t="n">
        <v>1</v>
      </c>
      <c r="AEA27" t="n">
        <v>0</v>
      </c>
      <c r="AEB27" t="n">
        <v>0</v>
      </c>
      <c r="AEC27" t="n">
        <v>0</v>
      </c>
      <c r="AED27" t="inlineStr">
        <is>
          <t>Menghubungi tukang</t>
        </is>
      </c>
      <c r="AEE27" t="inlineStr">
        <is>
          <t>Perempuan dewasa</t>
        </is>
      </c>
      <c r="AEF27" t="n">
        <v/>
      </c>
      <c r="AEG27" t="inlineStr">
        <is>
          <t>Datang langsung ke rumah CPO</t>
        </is>
      </c>
      <c r="AEH27" t="n">
        <v/>
      </c>
      <c r="AEI27" t="inlineStr">
        <is>
          <t>Tidak ada, sudah puas dengan layanan dan kualitas sistem biogas</t>
        </is>
      </c>
      <c r="AEJ27" t="inlineStr">
        <is>
          <t>Ya, selalu</t>
        </is>
      </c>
      <c r="AEK2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AEL27" t="n">
        <v>1</v>
      </c>
      <c r="AEM27" t="n">
        <v>1</v>
      </c>
      <c r="AEN27" t="n">
        <v>1</v>
      </c>
      <c r="AEO27" t="n">
        <v>1</v>
      </c>
      <c r="AEP27" t="n">
        <v>1</v>
      </c>
      <c r="AEQ27" t="n">
        <v>1</v>
      </c>
      <c r="AER27" t="n">
        <v>1</v>
      </c>
      <c r="AES27" t="n">
        <v>1</v>
      </c>
      <c r="AET27" t="n">
        <v>1</v>
      </c>
      <c r="AEU27" t="n">
        <v>1</v>
      </c>
      <c r="AEV27" t="n">
        <v>1</v>
      </c>
      <c r="AEW27" t="n">
        <v>0</v>
      </c>
      <c r="AEX27" t="n">
        <v/>
      </c>
      <c r="AEY27" t="inlineStr">
        <is>
          <t>Mengurangi pengeluaran energi</t>
        </is>
      </c>
      <c r="AEZ27" t="n">
        <v/>
      </c>
      <c r="AFA27" t="inlineStr">
        <is>
          <t>Tetangga / teman / saudara</t>
        </is>
      </c>
      <c r="AFB27" t="n">
        <v/>
      </c>
      <c r="AFC27" t="inlineStr">
        <is>
          <t>1769568522790.jpg</t>
        </is>
      </c>
      <c r="AFD27" t="inlineStr">
        <is>
          <t>https://kf.kobotoolbox.org/api/v2/assets/avstPQqLr3Ab3ZdcVTXZ6f/data/666691579/attachments/attLX2Gd5ZK4KKLyZzgnx3Aq/</t>
        </is>
      </c>
      <c r="AFE27" t="inlineStr">
        <is>
          <t>1769568806953.jpg</t>
        </is>
      </c>
      <c r="AFF27" t="inlineStr">
        <is>
          <t>https://kf.kobotoolbox.org/api/v2/assets/avstPQqLr3Ab3ZdcVTXZ6f/data/666691579/attachments/attDY5giZvSkmoGFTeAAnsoF/</t>
        </is>
      </c>
      <c r="AFG27" t="inlineStr">
        <is>
          <t>Solihin/Christina</t>
        </is>
      </c>
      <c r="AFH27" t="n">
        <v/>
      </c>
      <c r="AFI27" t="inlineStr">
        <is>
          <t>B3. Pemilik biogas menggunakan kayu bakar dari kebun sendiri, tidak membeli. Setiap hari 3 ikat kayu setara 45 kg dengan perkiraan harga per ikat 15 ribu. D1. Pak Agus pemilik biogas bekerja sebagai buruh tani dari jam 6.30 hingga 12.00. D2. Pendapatan bertambah karena nilai upah meningkat bukan karena ada pendapatan lain.</t>
        </is>
      </c>
    </row>
    <row r="28">
      <c r="A28" s="93" t="n">
        <v>46045</v>
      </c>
      <c r="B28" s="93" t="n">
        <v>46051</v>
      </c>
      <c r="C28" t="inlineStr">
        <is>
          <t>solihin</t>
        </is>
      </c>
      <c r="D28" t="inlineStr">
        <is>
          <t>nonik srihandayani</t>
        </is>
      </c>
      <c r="E28" t="n">
        <v>85854979418</v>
      </c>
      <c r="F28" t="inlineStr">
        <is>
          <t>-7.8292854 112.8072583 1103.9000244140625 64.1</t>
        </is>
      </c>
      <c r="G28" t="n">
        <v>-7.8292854</v>
      </c>
      <c r="H28" t="n">
        <v>112.8072583</v>
      </c>
      <c r="I28" t="n">
        <v>1103.900024</v>
      </c>
      <c r="J28" t="n">
        <v>64.09999999999999</v>
      </c>
      <c r="K28" t="n">
        <v>0</v>
      </c>
      <c r="L28" t="inlineStr">
        <is>
          <t>-7.8291926 112.8067878 1103.9000244140625 56.1</t>
        </is>
      </c>
      <c r="M28" t="n">
        <v>-7.8291926</v>
      </c>
      <c r="N28" t="n">
        <v>112.8067878</v>
      </c>
      <c r="O28" t="n">
        <v>1103.900024</v>
      </c>
      <c r="P28" t="n">
        <v>56.1</v>
      </c>
      <c r="Q28" t="n">
        <v>0</v>
      </c>
      <c r="R28" t="inlineStr">
        <is>
          <t>Jawa Timur</t>
        </is>
      </c>
      <c r="S28" t="n">
        <v>0</v>
      </c>
      <c r="T28" t="n">
        <v>0</v>
      </c>
      <c r="U28" t="n">
        <v>0</v>
      </c>
      <c r="V28" t="n">
        <v>0</v>
      </c>
      <c r="W28" t="n">
        <v>0</v>
      </c>
      <c r="X28" t="n">
        <v>1</v>
      </c>
      <c r="Y28" t="n">
        <v>0</v>
      </c>
      <c r="Z28" t="n">
        <v>0</v>
      </c>
      <c r="AA28" t="n">
        <v>0</v>
      </c>
      <c r="AB28" t="n">
        <v>0</v>
      </c>
      <c r="AC28" t="inlineStr">
        <is>
          <t>PASURUAN</t>
        </is>
      </c>
      <c r="AD28" t="inlineStr">
        <is>
          <t>TUTUR</t>
        </is>
      </c>
      <c r="AE28" t="inlineStr">
        <is>
          <t>SUMBERPITU</t>
        </is>
      </c>
      <c r="AF28" t="inlineStr">
        <is>
          <t>KPSP SETIA KAWAN</t>
        </is>
      </c>
      <c r="AG28" t="inlineStr">
        <is>
          <t>SKP0629</t>
        </is>
      </c>
      <c r="AH28" t="n">
        <v>14</v>
      </c>
      <c r="AI28" t="inlineStr">
        <is>
          <t>VPA1</t>
        </is>
      </c>
      <c r="AJ28" t="inlineStr">
        <is>
          <t>Tidak aktif</t>
        </is>
      </c>
      <c r="AK28" t="n">
        <v>39</v>
      </c>
      <c r="AL28" t="inlineStr">
        <is>
          <t>Perempuan</t>
        </is>
      </c>
      <c r="AM28" t="inlineStr">
        <is>
          <t>Sudah menikah</t>
        </is>
      </c>
      <c r="AN28" t="inlineStr">
        <is>
          <t>SD/Sederajat</t>
        </is>
      </c>
      <c r="AO28" t="inlineStr">
        <is>
          <t>Lainnya</t>
        </is>
      </c>
      <c r="AP28" t="n">
        <v>0</v>
      </c>
      <c r="AQ28" t="n">
        <v>0</v>
      </c>
      <c r="AR28" t="n">
        <v>0</v>
      </c>
      <c r="AS28" t="n">
        <v>0</v>
      </c>
      <c r="AT28" t="n">
        <v>0</v>
      </c>
      <c r="AU28" t="n">
        <v>0</v>
      </c>
      <c r="AV28" t="n">
        <v>1</v>
      </c>
      <c r="AW28" t="n">
        <v>0</v>
      </c>
      <c r="AX28" t="inlineStr">
        <is>
          <t>Ibu rumah tangga</t>
        </is>
      </c>
      <c r="AY28" t="inlineStr">
        <is>
          <t>Wiraswasta</t>
        </is>
      </c>
      <c r="AZ28" t="n">
        <v>0</v>
      </c>
      <c r="BA28" t="n">
        <v>0</v>
      </c>
      <c r="BB28" t="n">
        <v>0</v>
      </c>
      <c r="BC28" t="n">
        <v>1</v>
      </c>
      <c r="BD28" t="n">
        <v>0</v>
      </c>
      <c r="BE28" t="n">
        <v>0</v>
      </c>
      <c r="BF28" t="n">
        <v>0</v>
      </c>
      <c r="BG28" t="n">
        <v>0</v>
      </c>
      <c r="BH28" t="n">
        <v/>
      </c>
      <c r="BI28" t="inlineStr">
        <is>
          <t>Rp2.500.000 - Rp3.500.000</t>
        </is>
      </c>
      <c r="BJ28" t="n">
        <v>1</v>
      </c>
      <c r="BK28" t="n">
        <v>3</v>
      </c>
      <c r="BL28" t="n">
        <v>2</v>
      </c>
      <c r="BM28" t="n">
        <v>1</v>
      </c>
      <c r="BN28" t="inlineStr">
        <is>
          <t>Milik sendiri</t>
        </is>
      </c>
      <c r="BO28" t="inlineStr">
        <is>
          <t>Permanen (dinding bata dan semen)</t>
        </is>
      </c>
      <c r="BP28" t="n">
        <v>1</v>
      </c>
      <c r="BQ28" t="n">
        <v>0</v>
      </c>
      <c r="BR28" t="n">
        <v>0</v>
      </c>
      <c r="BS28" t="n">
        <v>0</v>
      </c>
      <c r="BT28" t="n">
        <v>0</v>
      </c>
      <c r="BU28" t="n">
        <v/>
      </c>
      <c r="BV28" t="inlineStr">
        <is>
          <t>Keramik/ubin</t>
        </is>
      </c>
      <c r="BW28" t="n">
        <v>0</v>
      </c>
      <c r="BX28" t="n">
        <v>0</v>
      </c>
      <c r="BY28" t="n">
        <v>1</v>
      </c>
      <c r="BZ28" t="n">
        <v>0</v>
      </c>
      <c r="CA28" t="n">
        <v>0</v>
      </c>
      <c r="CB28" t="n">
        <v/>
      </c>
      <c r="CC28" t="inlineStr">
        <is>
          <t>Asbes Genting</t>
        </is>
      </c>
      <c r="CD28" t="n">
        <v>1</v>
      </c>
      <c r="CE28" t="n">
        <v>0</v>
      </c>
      <c r="CF28" t="n">
        <v>0</v>
      </c>
      <c r="CG28" t="n">
        <v>0</v>
      </c>
      <c r="CH28" t="n">
        <v>0</v>
      </c>
      <c r="CI28" t="n">
        <v>1</v>
      </c>
      <c r="CJ28" t="n">
        <v>0</v>
      </c>
      <c r="CK28" t="n">
        <v/>
      </c>
      <c r="CL28" t="inlineStr">
        <is>
          <t>Ya</t>
        </is>
      </c>
      <c r="CM28" t="n">
        <v>2011</v>
      </c>
      <c r="CN28" t="inlineStr">
        <is>
          <t>Fixed-Dome (Kubah Tetap)</t>
        </is>
      </c>
      <c r="CO28" t="inlineStr">
        <is>
          <t>8 m³ (6-7 ekor sapi, ±6,5 jam memasak/hari, ±65 kg slurry/hari)</t>
        </is>
      </c>
      <c r="CP28" t="inlineStr">
        <is>
          <t>Anggota keluarga - laki-laki</t>
        </is>
      </c>
      <c r="CQ28" t="n">
        <v>0</v>
      </c>
      <c r="CR28" t="n">
        <v>0</v>
      </c>
      <c r="CS28" t="n">
        <v>0</v>
      </c>
      <c r="CT28" t="n">
        <v>0</v>
      </c>
      <c r="CU28" t="n">
        <v>1</v>
      </c>
      <c r="CV28" t="n">
        <v>0</v>
      </c>
      <c r="CW28" t="n">
        <v>0</v>
      </c>
      <c r="CX28" t="n">
        <v>0</v>
      </c>
      <c r="CY28" t="inlineStr">
        <is>
          <t>Anggota keluarga - laki-laki Anggota keluarga - perempuan dewasa</t>
        </is>
      </c>
      <c r="CZ28" t="n">
        <v>1</v>
      </c>
      <c r="DA28" t="n">
        <v>1</v>
      </c>
      <c r="DB28" t="n">
        <v>0</v>
      </c>
      <c r="DC28" t="n">
        <v/>
      </c>
      <c r="DD28" t="inlineStr">
        <is>
          <t>Anggota keluarga - laki-laki</t>
        </is>
      </c>
      <c r="DE28" t="n">
        <v>1</v>
      </c>
      <c r="DF28" t="n">
        <v>0</v>
      </c>
      <c r="DG28" t="n">
        <v>0</v>
      </c>
      <c r="DH28" t="n">
        <v>0</v>
      </c>
      <c r="DI28" t="n">
        <v/>
      </c>
      <c r="DJ28" t="inlineStr">
        <is>
          <t>Anggota keluarga - laki-laki CPO atau pendamping</t>
        </is>
      </c>
      <c r="DK28" t="n">
        <v>1</v>
      </c>
      <c r="DL28" t="n">
        <v>0</v>
      </c>
      <c r="DM28" t="n">
        <v>1</v>
      </c>
      <c r="DN28" t="n">
        <v>0</v>
      </c>
      <c r="DO28" t="n">
        <v/>
      </c>
      <c r="DP28" t="inlineStr">
        <is>
          <t>Tidak berfungsi sama sekali</t>
        </is>
      </c>
      <c r="DQ28" t="inlineStr">
        <is>
          <t>&gt;1 tahun yang lalu</t>
        </is>
      </c>
      <c r="DR28" t="inlineStr">
        <is>
          <t>Tidak ada ternak</t>
        </is>
      </c>
      <c r="DS28" t="n">
        <v/>
      </c>
      <c r="DT28" t="n">
        <v/>
      </c>
      <c r="DU28" t="n">
        <v/>
      </c>
      <c r="DV28" t="n">
        <v/>
      </c>
      <c r="DW28" t="n">
        <v/>
      </c>
      <c r="DX28" t="n">
        <v/>
      </c>
      <c r="DY28" t="n">
        <v/>
      </c>
      <c r="DZ28" t="n">
        <v/>
      </c>
      <c r="EA28" t="n">
        <v/>
      </c>
      <c r="EB28" t="n">
        <v/>
      </c>
      <c r="EC28" t="n">
        <v/>
      </c>
      <c r="ED28" t="n">
        <v/>
      </c>
      <c r="EE28" t="n">
        <v/>
      </c>
      <c r="EF28" t="n">
        <v/>
      </c>
      <c r="EG28" t="n">
        <v/>
      </c>
      <c r="EH28" t="n">
        <v/>
      </c>
      <c r="EI28" t="inlineStr">
        <is>
          <t>Lainnya</t>
        </is>
      </c>
      <c r="EJ28" t="n">
        <v>0</v>
      </c>
      <c r="EK28" t="n">
        <v>0</v>
      </c>
      <c r="EL28" t="n">
        <v>0</v>
      </c>
      <c r="EM28" t="n">
        <v>0</v>
      </c>
      <c r="EN28" t="n">
        <v>1</v>
      </c>
      <c r="EO28" t="inlineStr">
        <is>
          <t>Tidak ada yang mengelola</t>
        </is>
      </c>
      <c r="EP28" t="inlineStr">
        <is>
          <t>Ya, cukup jelas dan mudah diikuti</t>
        </is>
      </c>
      <c r="EQ28" t="inlineStr">
        <is>
          <t>Pelatihan</t>
        </is>
      </c>
      <c r="ER28" t="inlineStr">
        <is>
          <t>CPO atau pendamping</t>
        </is>
      </c>
      <c r="ES28" t="n">
        <v>1</v>
      </c>
      <c r="ET28" t="n">
        <v>0</v>
      </c>
      <c r="EU28" t="n">
        <v>0</v>
      </c>
      <c r="EV28" t="n">
        <v>0</v>
      </c>
      <c r="EW28" t="n">
        <v/>
      </c>
      <c r="EX28" t="inlineStr">
        <is>
          <t>Anggota keluarga - Laki-laki</t>
        </is>
      </c>
      <c r="EY28" t="n">
        <v>1</v>
      </c>
      <c r="EZ28" t="n">
        <v>0</v>
      </c>
      <c r="FA28" t="n">
        <v>0</v>
      </c>
      <c r="FB28" t="n">
        <v/>
      </c>
      <c r="FC28" t="inlineStr">
        <is>
          <t>Setiap bulan</t>
        </is>
      </c>
      <c r="FD28" t="n">
        <v/>
      </c>
      <c r="FE28" t="inlineStr">
        <is>
          <t>Mengetahui</t>
        </is>
      </c>
      <c r="FF28" t="inlineStr">
        <is>
          <t>Selalu (setiap hari)</t>
        </is>
      </c>
      <c r="FG28" t="inlineStr">
        <is>
          <t>Mengetahui</t>
        </is>
      </c>
      <c r="FH28" t="inlineStr">
        <is>
          <t>Sering (setiap minggu)</t>
        </is>
      </c>
      <c r="FI28" t="inlineStr">
        <is>
          <t>Mengetahui</t>
        </is>
      </c>
      <c r="FJ28" t="inlineStr">
        <is>
          <t>Selalu (setiap hari)</t>
        </is>
      </c>
      <c r="FK28" t="inlineStr">
        <is>
          <t>Mengetahui</t>
        </is>
      </c>
      <c r="FL28" t="inlineStr">
        <is>
          <t>Cukup sering (2 minggu sekali)</t>
        </is>
      </c>
      <c r="FM28" t="inlineStr">
        <is>
          <t>Mengetahui</t>
        </is>
      </c>
      <c r="FN28" t="inlineStr">
        <is>
          <t>Jarang (setiap bulan atau lebih)</t>
        </is>
      </c>
      <c r="FO28" t="inlineStr">
        <is>
          <t>Mengetahui</t>
        </is>
      </c>
      <c r="FP28" t="inlineStr">
        <is>
          <t>Jarang (setiap bulan atau lebih)</t>
        </is>
      </c>
      <c r="FQ28" t="inlineStr">
        <is>
          <t>Mengetahui</t>
        </is>
      </c>
      <c r="FR28" t="inlineStr">
        <is>
          <t>Ya</t>
        </is>
      </c>
      <c r="FS28" t="inlineStr">
        <is>
          <t>Mengetahui</t>
        </is>
      </c>
      <c r="FT28" t="inlineStr">
        <is>
          <t>Ya</t>
        </is>
      </c>
      <c r="FU28" t="inlineStr">
        <is>
          <t>Laki-laki dewasa</t>
        </is>
      </c>
      <c r="FV28" t="n">
        <v>1</v>
      </c>
      <c r="FW28" t="n">
        <v>0</v>
      </c>
      <c r="FX28" t="n">
        <v>0</v>
      </c>
      <c r="FY28" t="n">
        <v>0</v>
      </c>
      <c r="FZ28" t="inlineStr">
        <is>
          <t>Cukup memahami</t>
        </is>
      </c>
      <c r="GA28" t="n">
        <v/>
      </c>
      <c r="GB28" t="n">
        <v/>
      </c>
      <c r="GC28" t="n">
        <v/>
      </c>
      <c r="GD28" t="n">
        <v/>
      </c>
      <c r="GE28" t="n">
        <v/>
      </c>
      <c r="GF28" t="n">
        <v/>
      </c>
      <c r="GG28" t="inlineStr">
        <is>
          <t>Sering</t>
        </is>
      </c>
      <c r="GH28" t="inlineStr">
        <is>
          <t>Tidak</t>
        </is>
      </c>
      <c r="GI28" t="n">
        <v/>
      </c>
      <c r="GJ28" t="n">
        <v/>
      </c>
      <c r="GK28" t="n">
        <v/>
      </c>
      <c r="GL28" t="n">
        <v/>
      </c>
      <c r="GM28" t="n">
        <v/>
      </c>
      <c r="GN28" t="n">
        <v/>
      </c>
      <c r="GO28" t="n">
        <v/>
      </c>
      <c r="GP28" t="inlineStr">
        <is>
          <t>Sebagian</t>
        </is>
      </c>
      <c r="GQ28" t="inlineStr">
        <is>
          <t>Kayu bakar LPG</t>
        </is>
      </c>
      <c r="GR28" t="n">
        <v>1</v>
      </c>
      <c r="GS28" t="n">
        <v>1</v>
      </c>
      <c r="GT28" t="n">
        <v>0</v>
      </c>
      <c r="GU28" t="n">
        <v>0</v>
      </c>
      <c r="GV28" t="n">
        <v>0</v>
      </c>
      <c r="GW28" t="n">
        <v>0</v>
      </c>
      <c r="GX28" t="n">
        <v>0</v>
      </c>
      <c r="GY28" t="n">
        <v/>
      </c>
      <c r="GZ28" t="inlineStr">
        <is>
          <t>Ya</t>
        </is>
      </c>
      <c r="HA28" t="n">
        <v/>
      </c>
      <c r="HB28" t="n">
        <v/>
      </c>
      <c r="HC28" t="n">
        <v/>
      </c>
      <c r="HD28" t="n">
        <v/>
      </c>
      <c r="HE28" t="n">
        <v/>
      </c>
      <c r="HF28" t="n">
        <v/>
      </c>
      <c r="HG28" t="n">
        <v/>
      </c>
      <c r="HH28" t="n">
        <v/>
      </c>
      <c r="HI28" t="n">
        <v/>
      </c>
      <c r="HJ28" t="n">
        <v/>
      </c>
      <c r="HK28" t="n">
        <v/>
      </c>
      <c r="HL28" t="n">
        <v/>
      </c>
      <c r="HM28" t="n">
        <v/>
      </c>
      <c r="HN28" t="n">
        <v/>
      </c>
      <c r="HO28" t="n">
        <v/>
      </c>
      <c r="HP28" t="n">
        <v/>
      </c>
      <c r="HQ28" t="n">
        <v/>
      </c>
      <c r="HR28" t="n">
        <v/>
      </c>
      <c r="HS28" t="n">
        <v/>
      </c>
      <c r="HT28" t="n">
        <v/>
      </c>
      <c r="HU28" t="n">
        <v/>
      </c>
      <c r="HV28" t="n">
        <v/>
      </c>
      <c r="HW28" t="n">
        <v/>
      </c>
      <c r="HX28" t="n">
        <v/>
      </c>
      <c r="HY28" t="n">
        <v>150</v>
      </c>
      <c r="HZ28" t="n">
        <v>112500</v>
      </c>
      <c r="IA28" t="n">
        <v>3</v>
      </c>
      <c r="IB28" t="n">
        <v>45000</v>
      </c>
      <c r="IC28" t="n">
        <v/>
      </c>
      <c r="ID28" t="n">
        <v/>
      </c>
      <c r="IE28" t="n">
        <v/>
      </c>
      <c r="IF28" t="n">
        <v/>
      </c>
      <c r="IG28" t="n">
        <v/>
      </c>
      <c r="IH28" t="n">
        <v/>
      </c>
      <c r="II28" t="n">
        <v/>
      </c>
      <c r="IJ28" t="n">
        <v/>
      </c>
      <c r="IK28" t="inlineStr">
        <is>
          <t>50-65 kg</t>
        </is>
      </c>
      <c r="IL28" t="inlineStr">
        <is>
          <t>1-3 jam</t>
        </is>
      </c>
      <c r="IM28" t="inlineStr">
        <is>
          <t>Ya</t>
        </is>
      </c>
      <c r="IN28" t="inlineStr">
        <is>
          <t>Tidak</t>
        </is>
      </c>
      <c r="IO28" t="inlineStr">
        <is>
          <t>Tidak ada perubahan</t>
        </is>
      </c>
      <c r="IP28" t="n">
        <v/>
      </c>
      <c r="IQ28" t="inlineStr">
        <is>
          <t>Tidak pernah</t>
        </is>
      </c>
      <c r="IR28" t="n">
        <v/>
      </c>
      <c r="IS28" t="n">
        <v/>
      </c>
      <c r="IT28" t="n">
        <v/>
      </c>
      <c r="IU28" t="n">
        <v/>
      </c>
      <c r="IV28" t="n">
        <v/>
      </c>
      <c r="IW28" t="n">
        <v/>
      </c>
      <c r="IX28" t="n">
        <v/>
      </c>
      <c r="IY28" t="n">
        <v/>
      </c>
      <c r="IZ28" t="inlineStr">
        <is>
          <t>Tidak pernah</t>
        </is>
      </c>
      <c r="JA28" t="n">
        <v/>
      </c>
      <c r="JB28" t="n">
        <v/>
      </c>
      <c r="JC28" t="n">
        <v/>
      </c>
      <c r="JD28" t="n">
        <v/>
      </c>
      <c r="JE28" t="n">
        <v/>
      </c>
      <c r="JF28" t="n">
        <v/>
      </c>
      <c r="JG28" t="n">
        <v/>
      </c>
      <c r="JH28" t="n">
        <v/>
      </c>
      <c r="JI28" t="inlineStr">
        <is>
          <t>Tidak pernah</t>
        </is>
      </c>
      <c r="JJ28" t="n">
        <v/>
      </c>
      <c r="JK28" t="n">
        <v/>
      </c>
      <c r="JL28" t="n">
        <v/>
      </c>
      <c r="JM28" t="n">
        <v/>
      </c>
      <c r="JN28" t="n">
        <v/>
      </c>
      <c r="JO28" t="n">
        <v/>
      </c>
      <c r="JP28" t="n">
        <v/>
      </c>
      <c r="JQ28" t="n">
        <v/>
      </c>
      <c r="JR28" t="inlineStr">
        <is>
          <t>Tidak pernah</t>
        </is>
      </c>
      <c r="JS28" t="n">
        <v/>
      </c>
      <c r="JT28" t="n">
        <v/>
      </c>
      <c r="JU28" t="n">
        <v/>
      </c>
      <c r="JV28" t="n">
        <v/>
      </c>
      <c r="JW28" t="n">
        <v/>
      </c>
      <c r="JX28" t="n">
        <v/>
      </c>
      <c r="JY28" t="n">
        <v/>
      </c>
      <c r="JZ28" t="n">
        <v/>
      </c>
      <c r="KA28" t="inlineStr">
        <is>
          <t>Tidak pernah</t>
        </is>
      </c>
      <c r="KB28" t="n">
        <v/>
      </c>
      <c r="KC28" t="n">
        <v/>
      </c>
      <c r="KD28" t="n">
        <v/>
      </c>
      <c r="KE28" t="n">
        <v/>
      </c>
      <c r="KF28" t="n">
        <v/>
      </c>
      <c r="KG28" t="n">
        <v/>
      </c>
      <c r="KH28" t="n">
        <v/>
      </c>
      <c r="KI28" t="n">
        <v/>
      </c>
      <c r="KJ28" t="inlineStr">
        <is>
          <t>Tidak pernah</t>
        </is>
      </c>
      <c r="KK28" t="n">
        <v/>
      </c>
      <c r="KL28" t="n">
        <v/>
      </c>
      <c r="KM28" t="n">
        <v/>
      </c>
      <c r="KN28" t="n">
        <v/>
      </c>
      <c r="KO28" t="n">
        <v/>
      </c>
      <c r="KP28" t="n">
        <v/>
      </c>
      <c r="KQ28" t="n">
        <v/>
      </c>
      <c r="KR28" t="n">
        <v/>
      </c>
      <c r="KS28" t="inlineStr">
        <is>
          <t>Tidak ada perubahan</t>
        </is>
      </c>
      <c r="KT28" t="inlineStr">
        <is>
          <t>0-1 kali</t>
        </is>
      </c>
      <c r="KU28" t="inlineStr">
        <is>
          <t>0-1 kali</t>
        </is>
      </c>
      <c r="KV28" t="inlineStr">
        <is>
          <t>Tidak ada</t>
        </is>
      </c>
      <c r="KW28" t="n">
        <v>0</v>
      </c>
      <c r="KX28" t="n">
        <v>0</v>
      </c>
      <c r="KY28" t="n">
        <v>0</v>
      </c>
      <c r="KZ28" t="n">
        <v>1</v>
      </c>
      <c r="LA28" t="inlineStr">
        <is>
          <t>Cukup membaik</t>
        </is>
      </c>
      <c r="LB28" t="inlineStr">
        <is>
          <t>Cukup membaik</t>
        </is>
      </c>
      <c r="LC28" t="n">
        <v>0</v>
      </c>
      <c r="LD28" t="n">
        <v>4</v>
      </c>
      <c r="LE28" t="n">
        <v>0</v>
      </c>
      <c r="LF28" t="n">
        <v>0</v>
      </c>
      <c r="LG28" t="inlineStr">
        <is>
          <t>Ya</t>
        </is>
      </c>
      <c r="LH28" t="n">
        <v>156500</v>
      </c>
      <c r="LI28" t="n">
        <v/>
      </c>
      <c r="LJ28" t="inlineStr">
        <is>
          <t>Kebutuhan rumah tangga</t>
        </is>
      </c>
      <c r="LK28" t="n">
        <v>0</v>
      </c>
      <c r="LL28" t="n">
        <v>0</v>
      </c>
      <c r="LM28" t="n">
        <v>0</v>
      </c>
      <c r="LN28" t="n">
        <v>0</v>
      </c>
      <c r="LO28" t="n">
        <v>1</v>
      </c>
      <c r="LP28" t="n">
        <v>0</v>
      </c>
      <c r="LQ28" t="n">
        <v>0</v>
      </c>
      <c r="LR28" t="n">
        <v/>
      </c>
      <c r="LS28" t="n">
        <v>15</v>
      </c>
      <c r="LT28" t="n">
        <v>0</v>
      </c>
      <c r="LU28" t="n">
        <v>0</v>
      </c>
      <c r="LV28" t="n">
        <v>10</v>
      </c>
      <c r="LW28" t="n">
        <v>0</v>
      </c>
      <c r="LX28" t="n">
        <v>0</v>
      </c>
      <c r="LY28" t="n">
        <v>10</v>
      </c>
      <c r="LZ28" t="n">
        <v>0</v>
      </c>
      <c r="MA28" t="n">
        <v>0</v>
      </c>
      <c r="MB28" t="inlineStr">
        <is>
          <t>Ya</t>
        </is>
      </c>
      <c r="MC28" t="n">
        <v>120</v>
      </c>
      <c r="MD28" t="n">
        <v>60</v>
      </c>
      <c r="ME28" t="n">
        <v>120</v>
      </c>
      <c r="MF28" t="n">
        <v>60</v>
      </c>
      <c r="MG28" t="n">
        <v>0</v>
      </c>
      <c r="MH28" t="n">
        <v>0</v>
      </c>
      <c r="MI28" t="inlineStr">
        <is>
          <t>Istirahat</t>
        </is>
      </c>
      <c r="MJ28" t="n">
        <v>0</v>
      </c>
      <c r="MK28" t="n">
        <v>0</v>
      </c>
      <c r="ML28" t="n">
        <v>1</v>
      </c>
      <c r="MM28" t="n">
        <v>0</v>
      </c>
      <c r="MN28" t="n">
        <v>0</v>
      </c>
      <c r="MO28" t="n">
        <v>0</v>
      </c>
      <c r="MP28" t="n">
        <v/>
      </c>
      <c r="MQ28" t="n">
        <v/>
      </c>
      <c r="MR28" t="inlineStr">
        <is>
          <t>Sdh lelah capek</t>
        </is>
      </c>
      <c r="MS28" t="n">
        <v/>
      </c>
      <c r="MT28" t="inlineStr">
        <is>
          <t>Sdh lelah</t>
        </is>
      </c>
      <c r="MU28" t="inlineStr">
        <is>
          <t>Tidak</t>
        </is>
      </c>
      <c r="MV28" t="n">
        <v/>
      </c>
      <c r="MW28" t="n">
        <v/>
      </c>
      <c r="MX28" t="n">
        <v/>
      </c>
      <c r="MY28" t="n">
        <v/>
      </c>
      <c r="MZ28" t="n">
        <v/>
      </c>
      <c r="NA28" t="n">
        <v/>
      </c>
      <c r="NB28" t="n">
        <v/>
      </c>
      <c r="NC28" t="n">
        <v/>
      </c>
      <c r="ND28" t="n">
        <v/>
      </c>
      <c r="NE28" t="n">
        <v/>
      </c>
      <c r="NF28" t="n">
        <v/>
      </c>
      <c r="NG28" t="n">
        <v/>
      </c>
      <c r="NH28" t="n">
        <v/>
      </c>
      <c r="NI28" t="n">
        <v/>
      </c>
      <c r="NJ28" t="n">
        <v/>
      </c>
      <c r="NK28" t="n">
        <v/>
      </c>
      <c r="NL28" t="inlineStr">
        <is>
          <t>Tidak</t>
        </is>
      </c>
      <c r="NM28" t="inlineStr">
        <is>
          <t>100% kredit atau pinjaman</t>
        </is>
      </c>
      <c r="NN28" t="inlineStr">
        <is>
          <t>7.000.001-9.000.000</t>
        </is>
      </c>
      <c r="NO28" t="n">
        <v/>
      </c>
      <c r="NP28" t="n">
        <v/>
      </c>
      <c r="NQ28" t="inlineStr">
        <is>
          <t>Koperasi</t>
        </is>
      </c>
      <c r="NR28" t="n">
        <v/>
      </c>
      <c r="NS28" t="n">
        <v>36</v>
      </c>
      <c r="NT28" t="inlineStr">
        <is>
          <t>Anggota keluarga - Laki-laki dewasa</t>
        </is>
      </c>
      <c r="NU28" t="n">
        <v/>
      </c>
      <c r="NV28" t="n">
        <v/>
      </c>
      <c r="NW28" t="n">
        <v/>
      </c>
      <c r="NX28" t="inlineStr">
        <is>
          <t>Sedikit meningkat</t>
        </is>
      </c>
      <c r="NY28" t="n">
        <v>120</v>
      </c>
      <c r="NZ28" t="n">
        <v>0</v>
      </c>
      <c r="OA28" t="n">
        <v>0</v>
      </c>
      <c r="OB28" t="n">
        <v>0</v>
      </c>
      <c r="OC28" t="n">
        <v>30</v>
      </c>
      <c r="OD28" t="n">
        <v>0</v>
      </c>
      <c r="OE28" t="inlineStr">
        <is>
          <t>Lebih baik</t>
        </is>
      </c>
      <c r="OF28" t="inlineStr">
        <is>
          <t>Lebih baik (beda waktu memasak 5-30 menit, ATAU tidak lagi ada rasa/bau makanan yang berubah, ATAU alasan lainnya)</t>
        </is>
      </c>
      <c r="OG28" t="inlineStr">
        <is>
          <t>Ya</t>
        </is>
      </c>
      <c r="OH28" t="n">
        <v>0</v>
      </c>
      <c r="OI28" t="n">
        <v>1</v>
      </c>
      <c r="OJ28" t="n">
        <v>0</v>
      </c>
      <c r="OK28" t="n">
        <v>0</v>
      </c>
      <c r="OL28" t="n">
        <v>0</v>
      </c>
      <c r="OM28" t="n">
        <v>0</v>
      </c>
      <c r="ON28" t="n">
        <v>2</v>
      </c>
      <c r="OO28" t="n">
        <v>0</v>
      </c>
      <c r="OP28" t="inlineStr">
        <is>
          <t>Sapi perah Sapi pedaging</t>
        </is>
      </c>
      <c r="OQ28" t="n">
        <v>1</v>
      </c>
      <c r="OR28" t="n">
        <v>1</v>
      </c>
      <c r="OS28" t="n">
        <v>0</v>
      </c>
      <c r="OT28" t="n">
        <v>0</v>
      </c>
      <c r="OU28" t="n">
        <v>0</v>
      </c>
      <c r="OV28" t="n">
        <v>0</v>
      </c>
      <c r="OW28" t="n">
        <v>0</v>
      </c>
      <c r="OX28" t="n">
        <v>0</v>
      </c>
      <c r="OY28" t="n">
        <v>0</v>
      </c>
      <c r="OZ28" t="inlineStr">
        <is>
          <t>Sapi perah Ayam</t>
        </is>
      </c>
      <c r="PA28" t="n">
        <v>0</v>
      </c>
      <c r="PB28" t="n">
        <v>1</v>
      </c>
      <c r="PC28" t="n">
        <v>0</v>
      </c>
      <c r="PD28" t="n">
        <v>0</v>
      </c>
      <c r="PE28" t="n">
        <v>0</v>
      </c>
      <c r="PF28" t="n">
        <v>0</v>
      </c>
      <c r="PG28" t="n">
        <v>1</v>
      </c>
      <c r="PH28" t="n">
        <v>0</v>
      </c>
      <c r="PI28" t="n">
        <v>0</v>
      </c>
      <c r="PJ28" t="inlineStr">
        <is>
          <t>Sapi perah Tidak ada</t>
        </is>
      </c>
      <c r="PK28" t="n">
        <v>0</v>
      </c>
      <c r="PL28" t="n">
        <v>1</v>
      </c>
      <c r="PM28" t="n">
        <v>0</v>
      </c>
      <c r="PN28" t="n">
        <v>0</v>
      </c>
      <c r="PO28" t="n">
        <v>0</v>
      </c>
      <c r="PP28" t="n">
        <v>0</v>
      </c>
      <c r="PQ28" t="n">
        <v>0</v>
      </c>
      <c r="PR28" t="n">
        <v>0</v>
      </c>
      <c r="PS28" t="n">
        <v>1</v>
      </c>
      <c r="PT28" t="inlineStr">
        <is>
          <t>4-Lainnya</t>
        </is>
      </c>
      <c r="PU28" t="n">
        <v/>
      </c>
      <c r="PV28" t="n">
        <v/>
      </c>
      <c r="PW28" t="n">
        <v/>
      </c>
      <c r="PX28" t="n">
        <v/>
      </c>
      <c r="PY28" t="n">
        <v/>
      </c>
      <c r="PZ28" t="n">
        <v>0</v>
      </c>
      <c r="QA28" t="n">
        <v>0</v>
      </c>
      <c r="QB28" t="n">
        <v>0</v>
      </c>
      <c r="QC28" t="n">
        <v>1</v>
      </c>
      <c r="QD28" t="inlineStr">
        <is>
          <t>Disimpan di belakang kandang</t>
        </is>
      </c>
      <c r="QE28" t="inlineStr">
        <is>
          <t>4-Lainnya</t>
        </is>
      </c>
      <c r="QF28" t="n">
        <v/>
      </c>
      <c r="QG28" t="n">
        <v/>
      </c>
      <c r="QH28" t="n">
        <v/>
      </c>
      <c r="QI28" t="n">
        <v/>
      </c>
      <c r="QJ28" t="n">
        <v/>
      </c>
      <c r="QK28" t="n">
        <v>0</v>
      </c>
      <c r="QL28" t="n">
        <v>0</v>
      </c>
      <c r="QM28" t="n">
        <v>0</v>
      </c>
      <c r="QN28" t="n">
        <v>1</v>
      </c>
      <c r="QO28" t="inlineStr">
        <is>
          <t>Dikumpulkan di belakang kandang baru diusung ke lahan</t>
        </is>
      </c>
      <c r="QP28" t="n">
        <v/>
      </c>
      <c r="QQ28" t="n">
        <v/>
      </c>
      <c r="QR28" t="n">
        <v/>
      </c>
      <c r="QS28" t="n">
        <v/>
      </c>
      <c r="QT28" t="n">
        <v/>
      </c>
      <c r="QU28" t="n">
        <v/>
      </c>
      <c r="QV28" t="n">
        <v/>
      </c>
      <c r="QW28" t="n">
        <v/>
      </c>
      <c r="QX28" t="n">
        <v/>
      </c>
      <c r="QY28" t="n">
        <v/>
      </c>
      <c r="QZ28" t="n">
        <v/>
      </c>
      <c r="RA28" t="n">
        <v/>
      </c>
      <c r="RB28" t="n">
        <v/>
      </c>
      <c r="RC28" t="n">
        <v/>
      </c>
      <c r="RD28" t="n">
        <v/>
      </c>
      <c r="RE28" t="n">
        <v/>
      </c>
      <c r="RF28" t="n">
        <v/>
      </c>
      <c r="RG28" t="n">
        <v/>
      </c>
      <c r="RH28" t="n">
        <v/>
      </c>
      <c r="RI28" t="n">
        <v/>
      </c>
      <c r="RJ28" t="n">
        <v/>
      </c>
      <c r="RK28" t="n">
        <v/>
      </c>
      <c r="RL28" t="n">
        <v/>
      </c>
      <c r="RM28" t="n">
        <v/>
      </c>
      <c r="RN28" t="n">
        <v/>
      </c>
      <c r="RO28" t="n">
        <v/>
      </c>
      <c r="RP28" t="n">
        <v/>
      </c>
      <c r="RQ28" t="n">
        <v/>
      </c>
      <c r="RR28" t="n">
        <v/>
      </c>
      <c r="RS28" t="n">
        <v/>
      </c>
      <c r="RT28" t="n">
        <v/>
      </c>
      <c r="RU28" t="n">
        <v/>
      </c>
      <c r="RV28" t="n">
        <v/>
      </c>
      <c r="RW28" t="n">
        <v/>
      </c>
      <c r="RX28" t="n">
        <v/>
      </c>
      <c r="RY28" t="n">
        <v/>
      </c>
      <c r="RZ28" t="n">
        <v/>
      </c>
      <c r="SA28" t="n">
        <v/>
      </c>
      <c r="SB28" t="n">
        <v/>
      </c>
      <c r="SC28" t="n">
        <v/>
      </c>
      <c r="SD28" t="n">
        <v/>
      </c>
      <c r="SE28" t="n">
        <v/>
      </c>
      <c r="SF28" t="n">
        <v/>
      </c>
      <c r="SG28" t="n">
        <v/>
      </c>
      <c r="SH28" t="n">
        <v/>
      </c>
      <c r="SI28" t="n">
        <v/>
      </c>
      <c r="SJ28" t="n">
        <v/>
      </c>
      <c r="SK28" t="n">
        <v/>
      </c>
      <c r="SL28" t="n">
        <v/>
      </c>
      <c r="SM28" t="n">
        <v/>
      </c>
      <c r="SN28" t="n">
        <v/>
      </c>
      <c r="SO28" t="n">
        <v/>
      </c>
      <c r="SP28" t="n">
        <v/>
      </c>
      <c r="SQ28" t="n">
        <v/>
      </c>
      <c r="SR28" t="n">
        <v/>
      </c>
      <c r="SS28" t="n">
        <v/>
      </c>
      <c r="ST28" t="n">
        <v/>
      </c>
      <c r="SU28" t="n">
        <v/>
      </c>
      <c r="SV28" t="n">
        <v/>
      </c>
      <c r="SW28" t="n">
        <v/>
      </c>
      <c r="SX28" t="n">
        <v/>
      </c>
      <c r="SY28" t="n">
        <v>2</v>
      </c>
      <c r="SZ28" t="n">
        <v>2</v>
      </c>
      <c r="TA28" t="n">
        <v/>
      </c>
      <c r="TB28" t="n">
        <v/>
      </c>
      <c r="TC28" t="n">
        <v/>
      </c>
      <c r="TD28" t="n">
        <v/>
      </c>
      <c r="TE28" t="n">
        <v/>
      </c>
      <c r="TF28" t="n">
        <v/>
      </c>
      <c r="TG28" t="n">
        <v/>
      </c>
      <c r="TH28" t="n">
        <v/>
      </c>
      <c r="TI28" t="n">
        <v/>
      </c>
      <c r="TJ28" t="n">
        <v/>
      </c>
      <c r="TK28" t="n">
        <v/>
      </c>
      <c r="TL28" t="n">
        <v/>
      </c>
      <c r="TM28" t="n">
        <v/>
      </c>
      <c r="TN28" t="n">
        <v/>
      </c>
      <c r="TO28" t="n">
        <v/>
      </c>
      <c r="TP28" t="n">
        <v/>
      </c>
      <c r="TQ28" t="n">
        <v/>
      </c>
      <c r="TR28" t="n">
        <v/>
      </c>
      <c r="TS28" t="n">
        <v/>
      </c>
      <c r="TT28" t="n">
        <v/>
      </c>
      <c r="TU28" t="n">
        <v/>
      </c>
      <c r="TV28" t="n">
        <v/>
      </c>
      <c r="TW28" t="n">
        <v/>
      </c>
      <c r="TX28" t="n">
        <v/>
      </c>
      <c r="TY28" t="n">
        <v/>
      </c>
      <c r="TZ28" t="n">
        <v/>
      </c>
      <c r="UA28" t="n">
        <v/>
      </c>
      <c r="UB28" t="n">
        <v/>
      </c>
      <c r="UC28" t="n">
        <v/>
      </c>
      <c r="UD28" t="n">
        <v/>
      </c>
      <c r="UE28" t="n">
        <v/>
      </c>
      <c r="UF28" t="n">
        <v/>
      </c>
      <c r="UG28" t="n">
        <v/>
      </c>
      <c r="UH28" t="n">
        <v/>
      </c>
      <c r="UI28" t="n">
        <v/>
      </c>
      <c r="UJ28" t="n">
        <v/>
      </c>
      <c r="UK28" t="n">
        <v/>
      </c>
      <c r="UL28" t="n">
        <v/>
      </c>
      <c r="UM28" t="n">
        <v/>
      </c>
      <c r="UN28" t="n">
        <v/>
      </c>
      <c r="UO28" t="n">
        <v/>
      </c>
      <c r="UP28" t="n">
        <v/>
      </c>
      <c r="UQ28" t="n">
        <v/>
      </c>
      <c r="UR28" t="n">
        <v/>
      </c>
      <c r="US28" t="n">
        <v/>
      </c>
      <c r="UT28" t="n">
        <v/>
      </c>
      <c r="UU28" t="n">
        <v/>
      </c>
      <c r="UV28" t="inlineStr">
        <is>
          <t>Pemberian pakan di kandang</t>
        </is>
      </c>
      <c r="UW28" t="n">
        <v/>
      </c>
      <c r="UX28" t="n">
        <v/>
      </c>
      <c r="UY28" t="n">
        <v/>
      </c>
      <c r="UZ28" t="n">
        <v/>
      </c>
      <c r="VA28" t="inlineStr">
        <is>
          <t>Pemberian pakan di kandang</t>
        </is>
      </c>
      <c r="VB28" t="n">
        <v/>
      </c>
      <c r="VC28" t="n">
        <v/>
      </c>
      <c r="VD28" t="inlineStr">
        <is>
          <t>Sangat jarang (&gt;1 bulan sekali)</t>
        </is>
      </c>
      <c r="VE28" t="n">
        <v/>
      </c>
      <c r="VF28" t="n">
        <v/>
      </c>
      <c r="VG28" t="n">
        <v/>
      </c>
      <c r="VH28" t="n">
        <v/>
      </c>
      <c r="VI28" t="inlineStr">
        <is>
          <t>Sangat jarang (&gt;1 bulan sekali)</t>
        </is>
      </c>
      <c r="VJ28" t="n">
        <v/>
      </c>
      <c r="VK28" t="n">
        <v/>
      </c>
      <c r="VL28" t="inlineStr">
        <is>
          <t>Sangat sering (&gt;1 kali sehari)</t>
        </is>
      </c>
      <c r="VM28" t="n">
        <v/>
      </c>
      <c r="VN28" t="n">
        <v/>
      </c>
      <c r="VO28" t="n">
        <v/>
      </c>
      <c r="VP28" t="n">
        <v/>
      </c>
      <c r="VQ28" t="inlineStr">
        <is>
          <t>Sangat sering (&gt;1 kali sehari)</t>
        </is>
      </c>
      <c r="VR28" t="n">
        <v/>
      </c>
      <c r="VS28" t="n">
        <v/>
      </c>
      <c r="VT28" t="n">
        <v/>
      </c>
      <c r="VU28" t="n">
        <v/>
      </c>
      <c r="VV28" t="n">
        <v/>
      </c>
      <c r="VW28" t="n">
        <v/>
      </c>
      <c r="VX28" t="n">
        <v/>
      </c>
      <c r="VY28" t="n">
        <v/>
      </c>
      <c r="VZ28" t="n">
        <v/>
      </c>
      <c r="WA28" t="n">
        <v/>
      </c>
      <c r="WB28" t="n">
        <v/>
      </c>
      <c r="WC28" t="n">
        <v/>
      </c>
      <c r="WD28" t="n">
        <v/>
      </c>
      <c r="WE28" t="n">
        <v/>
      </c>
      <c r="WF28" t="inlineStr">
        <is>
          <t>2-Disimpan basah (slurry) 3-Disimpan terbuka (dry lot)</t>
        </is>
      </c>
      <c r="WG28" t="n">
        <v/>
      </c>
      <c r="WH28" t="n">
        <v/>
      </c>
      <c r="WI28" t="n">
        <v/>
      </c>
      <c r="WJ28" t="n">
        <v/>
      </c>
      <c r="WK28" t="n">
        <v>0</v>
      </c>
      <c r="WL28" t="n">
        <v>1</v>
      </c>
      <c r="WM28" t="n">
        <v>1</v>
      </c>
      <c r="WN28" t="n">
        <v>0</v>
      </c>
      <c r="WO28" t="n">
        <v>0</v>
      </c>
      <c r="WP28" t="n">
        <v>0</v>
      </c>
      <c r="WQ28" t="n">
        <v>0</v>
      </c>
      <c r="WR28" t="n">
        <v>0</v>
      </c>
      <c r="WS28" t="n">
        <v/>
      </c>
      <c r="WT28" t="n">
        <v/>
      </c>
      <c r="WU28" t="n">
        <v/>
      </c>
      <c r="WV28" t="n">
        <v/>
      </c>
      <c r="WW28" t="n">
        <v/>
      </c>
      <c r="WX28" t="n">
        <v/>
      </c>
      <c r="WY28" t="n">
        <v/>
      </c>
      <c r="WZ28" t="n">
        <v/>
      </c>
      <c r="XA28" t="n">
        <v/>
      </c>
      <c r="XB28" t="n">
        <v/>
      </c>
      <c r="XC28" t="n">
        <v/>
      </c>
      <c r="XD28" t="n">
        <v/>
      </c>
      <c r="XE28" t="n">
        <v/>
      </c>
      <c r="XF28" t="n">
        <v/>
      </c>
      <c r="XG28" t="n">
        <v/>
      </c>
      <c r="XH28" t="n">
        <v/>
      </c>
      <c r="XI28" t="n">
        <v/>
      </c>
      <c r="XJ28" t="n">
        <v/>
      </c>
      <c r="XK28" t="n">
        <v/>
      </c>
      <c r="XL28" t="n">
        <v/>
      </c>
      <c r="XM28" t="n">
        <v/>
      </c>
      <c r="XN28" t="n">
        <v/>
      </c>
      <c r="XO28" t="n">
        <v/>
      </c>
      <c r="XP28" t="n">
        <v/>
      </c>
      <c r="XQ28" t="n">
        <v/>
      </c>
      <c r="XR28" t="n">
        <v/>
      </c>
      <c r="XS28" t="n">
        <v/>
      </c>
      <c r="XT28" t="n">
        <v/>
      </c>
      <c r="XU28" t="n">
        <v/>
      </c>
      <c r="XV28" t="n">
        <v/>
      </c>
      <c r="XW28" t="n">
        <v/>
      </c>
      <c r="XX28" t="n">
        <v/>
      </c>
      <c r="XY28" t="n">
        <v/>
      </c>
      <c r="XZ28" t="n">
        <v/>
      </c>
      <c r="YA28" t="n">
        <v/>
      </c>
      <c r="YB28" t="n">
        <v/>
      </c>
      <c r="YC28" t="n">
        <v/>
      </c>
      <c r="YD28" t="n">
        <v/>
      </c>
      <c r="YE28" t="n">
        <v/>
      </c>
      <c r="YF28" t="n">
        <v/>
      </c>
      <c r="YG28" t="n">
        <v/>
      </c>
      <c r="YH28" t="n">
        <v/>
      </c>
      <c r="YI28" t="n">
        <v/>
      </c>
      <c r="YJ28" t="n">
        <v/>
      </c>
      <c r="YK28" t="n">
        <v/>
      </c>
      <c r="YL28" t="n">
        <v/>
      </c>
      <c r="YM28" t="n">
        <v/>
      </c>
      <c r="YN28" t="inlineStr">
        <is>
          <t>2-Disimpan basah (slurry) 3-Disimpan terbuka (dry lot)</t>
        </is>
      </c>
      <c r="YO28" t="n">
        <v/>
      </c>
      <c r="YP28" t="n">
        <v/>
      </c>
      <c r="YQ28" t="n">
        <v/>
      </c>
      <c r="YR28" t="n">
        <v/>
      </c>
      <c r="YS28" t="n">
        <v>0</v>
      </c>
      <c r="YT28" t="n">
        <v>1</v>
      </c>
      <c r="YU28" t="n">
        <v>1</v>
      </c>
      <c r="YV28" t="n">
        <v>0</v>
      </c>
      <c r="YW28" t="n">
        <v>0</v>
      </c>
      <c r="YX28" t="n">
        <v>0</v>
      </c>
      <c r="YY28" t="n">
        <v>0</v>
      </c>
      <c r="YZ28" t="n">
        <v>0</v>
      </c>
      <c r="ZA28" t="n">
        <v/>
      </c>
      <c r="ZB28" t="n">
        <v/>
      </c>
      <c r="ZC28" t="n">
        <v/>
      </c>
      <c r="ZD28" t="n">
        <v/>
      </c>
      <c r="ZE28" t="n">
        <v/>
      </c>
      <c r="ZF28" t="n">
        <v/>
      </c>
      <c r="ZG28" t="n">
        <v/>
      </c>
      <c r="ZH28" t="n">
        <v/>
      </c>
      <c r="ZI28" t="n">
        <v/>
      </c>
      <c r="ZJ28" t="n">
        <v/>
      </c>
      <c r="ZK28" t="n">
        <v/>
      </c>
      <c r="ZL28" t="n">
        <v/>
      </c>
      <c r="ZM28" t="n">
        <v/>
      </c>
      <c r="ZN28" t="n">
        <v/>
      </c>
      <c r="ZO28" t="n">
        <v/>
      </c>
      <c r="ZP28" t="n">
        <v/>
      </c>
      <c r="ZQ28" t="n">
        <v/>
      </c>
      <c r="ZR28" t="n">
        <v/>
      </c>
      <c r="ZS28" t="n">
        <v/>
      </c>
      <c r="ZT28" t="n">
        <v/>
      </c>
      <c r="ZU28" t="n">
        <v/>
      </c>
      <c r="ZV28" t="n">
        <v/>
      </c>
      <c r="ZW28" t="n">
        <v>3</v>
      </c>
      <c r="ZX28" t="n">
        <v/>
      </c>
      <c r="ZY28" t="n">
        <v/>
      </c>
      <c r="ZZ28" t="n">
        <v/>
      </c>
      <c r="AAA28" t="n">
        <v/>
      </c>
      <c r="AAB28" t="n">
        <v>2</v>
      </c>
      <c r="AAC28" t="n">
        <v/>
      </c>
      <c r="AAD28" t="n">
        <v/>
      </c>
      <c r="AAE28" t="inlineStr">
        <is>
          <t>Pakan segar (misal: rumput)</t>
        </is>
      </c>
      <c r="AAF28" t="n">
        <v/>
      </c>
      <c r="AAG28" t="n">
        <v/>
      </c>
      <c r="AAH28" t="n">
        <v/>
      </c>
      <c r="AAI28" t="n">
        <v/>
      </c>
      <c r="AAJ28" t="inlineStr">
        <is>
          <t>Pakan kering (misal: konsentrat, silase, pelet)</t>
        </is>
      </c>
      <c r="AAK28" t="n">
        <v/>
      </c>
      <c r="AAL28" t="inlineStr">
        <is>
          <t>Tidak</t>
        </is>
      </c>
      <c r="AAM28" t="n">
        <v/>
      </c>
      <c r="AAN28" t="n">
        <v/>
      </c>
      <c r="AAO28" t="n">
        <v/>
      </c>
      <c r="AAP28" t="n">
        <v/>
      </c>
      <c r="AAQ28" t="n">
        <v/>
      </c>
      <c r="AAR28" t="inlineStr">
        <is>
          <t>Ya</t>
        </is>
      </c>
      <c r="AAS28" t="inlineStr">
        <is>
          <t>Mengetahui</t>
        </is>
      </c>
      <c r="AAT28" t="inlineStr">
        <is>
          <t>Dibuang ke lahan sekitar kandang - yg ditanami tanaman Digunakan untuk pupuk di lahan pertanian sendiri</t>
        </is>
      </c>
      <c r="AAU28" t="n">
        <v>1</v>
      </c>
      <c r="AAV28" t="n">
        <v>0</v>
      </c>
      <c r="AAW28" t="n">
        <v>0</v>
      </c>
      <c r="AAX28" t="n">
        <v>1</v>
      </c>
      <c r="AAY28" t="n">
        <v>0</v>
      </c>
      <c r="AAZ28" t="n">
        <v>0</v>
      </c>
      <c r="ABA28" t="n">
        <v>0</v>
      </c>
      <c r="ABB28" t="inlineStr">
        <is>
          <t>Pembenah tanah (soil conditioner)</t>
        </is>
      </c>
      <c r="ABC28" t="n">
        <v>0</v>
      </c>
      <c r="ABD28" t="n">
        <v>1</v>
      </c>
      <c r="ABE28" t="n">
        <v>0</v>
      </c>
      <c r="ABF28" t="n">
        <v>0</v>
      </c>
      <c r="ABG28" t="n">
        <v>0</v>
      </c>
      <c r="ABH28" t="n">
        <v/>
      </c>
      <c r="ABI28" t="n">
        <v/>
      </c>
      <c r="ABJ28" t="n">
        <v/>
      </c>
      <c r="ABK28" t="n">
        <v/>
      </c>
      <c r="ABL28" t="n">
        <v/>
      </c>
      <c r="ABM28" t="n">
        <v/>
      </c>
      <c r="ABN28" t="n">
        <v/>
      </c>
      <c r="ABO28" t="n">
        <v/>
      </c>
      <c r="ABP28" t="n">
        <v/>
      </c>
      <c r="ABQ28" t="inlineStr">
        <is>
          <t>Durian, kopi</t>
        </is>
      </c>
      <c r="ABR28" t="inlineStr">
        <is>
          <t>Sering ( 1 minggu 2 kali)</t>
        </is>
      </c>
      <c r="ABS28" t="n">
        <v>2500</v>
      </c>
      <c r="ABT28" t="n">
        <v>54</v>
      </c>
      <c r="ABU28" t="n">
        <v>500</v>
      </c>
      <c r="ABV28" t="n">
        <v>500</v>
      </c>
      <c r="ABW28" t="inlineStr">
        <is>
          <t>Urea</t>
        </is>
      </c>
      <c r="ABX28" t="n">
        <v/>
      </c>
      <c r="ABY28" t="n">
        <v>50</v>
      </c>
      <c r="ABZ28" t="n">
        <v>1800</v>
      </c>
      <c r="ACA28" t="n">
        <v>50</v>
      </c>
      <c r="ACB28" t="n">
        <v>1800</v>
      </c>
      <c r="ACC28" t="n">
        <v>300</v>
      </c>
      <c r="ACD28" t="n">
        <v>400</v>
      </c>
      <c r="ACE28" t="inlineStr">
        <is>
          <t>Ya</t>
        </is>
      </c>
      <c r="ACF28" t="inlineStr">
        <is>
          <t>Cukup meningkat</t>
        </is>
      </c>
      <c r="ACG28" t="inlineStr">
        <is>
          <t>Cukup meningkat</t>
        </is>
      </c>
      <c r="ACH28" t="inlineStr">
        <is>
          <t>Cukup meningkat</t>
        </is>
      </c>
      <c r="ACI28" t="n">
        <v/>
      </c>
      <c r="ACJ28" t="n">
        <v/>
      </c>
      <c r="ACK28" t="inlineStr">
        <is>
          <t>Tidak memiliki tempat untuk menyimpan Tidak punya waktu mengumpulkannya Ladang/sawah terlalu jauh, sulit untuk mengangkut ke sana</t>
        </is>
      </c>
      <c r="ACL28" t="n">
        <v>0</v>
      </c>
      <c r="ACM28" t="n">
        <v>1</v>
      </c>
      <c r="ACN28" t="n">
        <v>1</v>
      </c>
      <c r="ACO28" t="n">
        <v>1</v>
      </c>
      <c r="ACP28" t="n">
        <v>0</v>
      </c>
      <c r="ACQ28" t="n">
        <v>0</v>
      </c>
      <c r="ACR28" t="n">
        <v>0</v>
      </c>
      <c r="ACS28" t="n">
        <v/>
      </c>
      <c r="ACT28" t="inlineStr">
        <is>
          <t>Tidak ada informasi tambahan mengenai sumber bahan baku biogas</t>
        </is>
      </c>
      <c r="ACU28" t="inlineStr">
        <is>
          <t>Manfaat besar/jelas/mengubah kehidupan sehari-hari</t>
        </is>
      </c>
      <c r="ACV28" t="inlineStr">
        <is>
          <t>Berkurang</t>
        </is>
      </c>
      <c r="ACW28" t="inlineStr">
        <is>
          <t>Anggota keluarga - Perempuan dewasa</t>
        </is>
      </c>
      <c r="ACX28" t="inlineStr">
        <is>
          <t>Setuju</t>
        </is>
      </c>
      <c r="ACY28" t="inlineStr">
        <is>
          <t>Anggota keluarga - Perempuan dewasa Anggota keluarga - Laki-laki dewasa</t>
        </is>
      </c>
      <c r="ACZ28" t="n">
        <v>1</v>
      </c>
      <c r="ADA28" t="n">
        <v>1</v>
      </c>
      <c r="ADB28" t="n">
        <v>0</v>
      </c>
      <c r="ADC28" t="n">
        <v>0</v>
      </c>
      <c r="ADD28" t="inlineStr">
        <is>
          <t>Tidak puas</t>
        </is>
      </c>
      <c r="ADE28" t="inlineStr">
        <is>
          <t>Puas</t>
        </is>
      </c>
      <c r="ADF28" t="inlineStr">
        <is>
          <t>Cukup puas</t>
        </is>
      </c>
      <c r="ADG28" t="inlineStr">
        <is>
          <t>Cukup puas</t>
        </is>
      </c>
      <c r="ADH28" t="inlineStr">
        <is>
          <t>Tidak</t>
        </is>
      </c>
      <c r="ADI28" t="n">
        <v/>
      </c>
      <c r="ADJ28" t="inlineStr">
        <is>
          <t>Cukup puas</t>
        </is>
      </c>
      <c r="ADK28" t="n">
        <v/>
      </c>
      <c r="ADL28" t="n">
        <v/>
      </c>
      <c r="ADM28" t="n">
        <v/>
      </c>
      <c r="ADN28" t="n">
        <v/>
      </c>
      <c r="ADO28" t="n">
        <v/>
      </c>
      <c r="ADP28" t="n">
        <v/>
      </c>
      <c r="ADQ28" t="n">
        <v/>
      </c>
      <c r="ADR28" t="n">
        <v/>
      </c>
      <c r="ADS28" t="n">
        <v/>
      </c>
      <c r="ADT28" t="n">
        <v/>
      </c>
      <c r="ADU28" t="inlineStr">
        <is>
          <t>Lainnya</t>
        </is>
      </c>
      <c r="ADV28" t="n">
        <v>0</v>
      </c>
      <c r="ADW28" t="n">
        <v>0</v>
      </c>
      <c r="ADX28" t="n">
        <v>0</v>
      </c>
      <c r="ADY28" t="n">
        <v>0</v>
      </c>
      <c r="ADZ28" t="n">
        <v>0</v>
      </c>
      <c r="AEA28" t="n">
        <v>0</v>
      </c>
      <c r="AEB28" t="n">
        <v>0</v>
      </c>
      <c r="AEC28" t="n">
        <v>1</v>
      </c>
      <c r="AED28" t="inlineStr">
        <is>
          <t>Menghubungi tukang dan tetangga</t>
        </is>
      </c>
      <c r="AEE28" t="n">
        <v/>
      </c>
      <c r="AEF28" t="n">
        <v/>
      </c>
      <c r="AEG28" t="n">
        <v/>
      </c>
      <c r="AEH28" t="n">
        <v/>
      </c>
      <c r="AEI28" t="inlineStr">
        <is>
          <t>1.perlu kontrol dr koperasi setiap tahun 2. Subsidi nya ditambah</t>
        </is>
      </c>
      <c r="AEJ28" t="inlineStr">
        <is>
          <t>Kadang-kadang</t>
        </is>
      </c>
      <c r="AEK28" t="inlineStr">
        <is>
          <t>Memasak lebih cepat Lebih mudah mendapatkan energi Pengurangan waktu dan tenaga</t>
        </is>
      </c>
      <c r="AEL28" t="n">
        <v>0</v>
      </c>
      <c r="AEM28" t="n">
        <v>1</v>
      </c>
      <c r="AEN28" t="n">
        <v>0</v>
      </c>
      <c r="AEO28" t="n">
        <v>1</v>
      </c>
      <c r="AEP28" t="n">
        <v>0</v>
      </c>
      <c r="AEQ28" t="n">
        <v>1</v>
      </c>
      <c r="AER28" t="n">
        <v>0</v>
      </c>
      <c r="AES28" t="n">
        <v>0</v>
      </c>
      <c r="AET28" t="n">
        <v>0</v>
      </c>
      <c r="AEU28" t="n">
        <v>0</v>
      </c>
      <c r="AEV28" t="n">
        <v>0</v>
      </c>
      <c r="AEW28" t="n">
        <v>0</v>
      </c>
      <c r="AEX28" t="n">
        <v/>
      </c>
      <c r="AEY28" t="inlineStr">
        <is>
          <t>Memasak lebih aman</t>
        </is>
      </c>
      <c r="AEZ28" t="n">
        <v/>
      </c>
      <c r="AFA28" t="inlineStr">
        <is>
          <t>Koperasi</t>
        </is>
      </c>
      <c r="AFB28" t="n">
        <v/>
      </c>
      <c r="AFC28" t="inlineStr">
        <is>
          <t>1769137688512.jpg</t>
        </is>
      </c>
      <c r="AFD28" t="inlineStr">
        <is>
          <t>https://kf.kobotoolbox.org/api/v2/assets/avstPQqLr3Ab3ZdcVTXZ6f/data/658464473/attachments/attMYVeJddHtfMHyZPBNCVXU/</t>
        </is>
      </c>
      <c r="AFE28" t="inlineStr">
        <is>
          <t>1769137773572.jpg</t>
        </is>
      </c>
      <c r="AFF28" t="inlineStr">
        <is>
          <t>https://kf.kobotoolbox.org/api/v2/assets/avstPQqLr3Ab3ZdcVTXZ6f/data/658464473/attachments/attAMLfyMFm6uWc25cwRCHwd/</t>
        </is>
      </c>
      <c r="AFG28" t="inlineStr">
        <is>
          <t>Solihin</t>
        </is>
      </c>
      <c r="AFH28" t="n">
        <v/>
      </c>
      <c r="AFI28" t="inlineStr">
        <is>
          <t>B4.a1. perkiraan 1pikul 20kg dgn hrg 750/kg B1.perkiraan hrg per tabung 3kg Rp 16.000 E26.pemberian perkiraan perkarung 50kg A. Hrg dulu 1800/kg pupuk urea nya</t>
        </is>
      </c>
    </row>
    <row r="29">
      <c r="A29" s="93" t="n">
        <v>46050</v>
      </c>
      <c r="B29" s="93" t="n">
        <v>46053</v>
      </c>
      <c r="C29" t="inlineStr">
        <is>
          <t>solihin</t>
        </is>
      </c>
      <c r="D29" t="inlineStr">
        <is>
          <t>p.titin</t>
        </is>
      </c>
      <c r="E29" t="n">
        <v>85798105572</v>
      </c>
      <c r="F29" t="inlineStr">
        <is>
          <t>-7.8613761 112.8142194 0.0 45.6</t>
        </is>
      </c>
      <c r="G29" t="n">
        <v>-7.8613761</v>
      </c>
      <c r="H29" t="n">
        <v>112.8142194</v>
      </c>
      <c r="I29" t="n">
        <v>0</v>
      </c>
      <c r="J29" t="n">
        <v>45.6</v>
      </c>
      <c r="K29" t="n">
        <v>0</v>
      </c>
      <c r="L29" t="inlineStr">
        <is>
          <t>-7.8613719 112.814209 0.0 39.6</t>
        </is>
      </c>
      <c r="M29" t="n">
        <v>-7.8613719</v>
      </c>
      <c r="N29" t="n">
        <v>112.814209</v>
      </c>
      <c r="O29" t="n">
        <v>0</v>
      </c>
      <c r="P29" t="n">
        <v>39.6</v>
      </c>
      <c r="Q29" t="n">
        <v>0</v>
      </c>
      <c r="R29" t="inlineStr">
        <is>
          <t>Jawa Timur</t>
        </is>
      </c>
      <c r="S29" t="n">
        <v>0</v>
      </c>
      <c r="T29" t="n">
        <v>0</v>
      </c>
      <c r="U29" t="n">
        <v>0</v>
      </c>
      <c r="V29" t="n">
        <v>0</v>
      </c>
      <c r="W29" t="n">
        <v>0</v>
      </c>
      <c r="X29" t="n">
        <v>1</v>
      </c>
      <c r="Y29" t="n">
        <v>0</v>
      </c>
      <c r="Z29" t="n">
        <v>0</v>
      </c>
      <c r="AA29" t="n">
        <v>0</v>
      </c>
      <c r="AB29" t="n">
        <v>0</v>
      </c>
      <c r="AC29" t="inlineStr">
        <is>
          <t>PASURUAN</t>
        </is>
      </c>
      <c r="AD29" t="inlineStr">
        <is>
          <t>TUTUR</t>
        </is>
      </c>
      <c r="AE29" t="inlineStr">
        <is>
          <t>TUTUR</t>
        </is>
      </c>
      <c r="AF29" t="inlineStr">
        <is>
          <t>KPSP SETIA KAWAN</t>
        </is>
      </c>
      <c r="AG29" t="inlineStr">
        <is>
          <t>SKP0210</t>
        </is>
      </c>
      <c r="AH29" t="n">
        <v>15</v>
      </c>
      <c r="AI29" t="inlineStr">
        <is>
          <t>VPA1</t>
        </is>
      </c>
      <c r="AJ29" t="inlineStr">
        <is>
          <t>Aktif</t>
        </is>
      </c>
      <c r="AK29" t="n">
        <v>68</v>
      </c>
      <c r="AL29" t="inlineStr">
        <is>
          <t>Laki-laki</t>
        </is>
      </c>
      <c r="AM29" t="inlineStr">
        <is>
          <t>Sudah menikah</t>
        </is>
      </c>
      <c r="AN29" t="inlineStr">
        <is>
          <t>SD/Sederajat</t>
        </is>
      </c>
      <c r="AO29" t="inlineStr">
        <is>
          <t>Peternak</t>
        </is>
      </c>
      <c r="AP29" t="n">
        <v>0</v>
      </c>
      <c r="AQ29" t="n">
        <v>1</v>
      </c>
      <c r="AR29" t="n">
        <v>0</v>
      </c>
      <c r="AS29" t="n">
        <v>0</v>
      </c>
      <c r="AT29" t="n">
        <v>0</v>
      </c>
      <c r="AU29" t="n">
        <v>0</v>
      </c>
      <c r="AV29" t="n">
        <v>0</v>
      </c>
      <c r="AW29" t="n">
        <v>0</v>
      </c>
      <c r="AX29" t="n">
        <v/>
      </c>
      <c r="AY29" t="inlineStr">
        <is>
          <t>Petani</t>
        </is>
      </c>
      <c r="AZ29" t="n">
        <v>1</v>
      </c>
      <c r="BA29" t="n">
        <v>0</v>
      </c>
      <c r="BB29" t="n">
        <v>0</v>
      </c>
      <c r="BC29" t="n">
        <v>0</v>
      </c>
      <c r="BD29" t="n">
        <v>0</v>
      </c>
      <c r="BE29" t="n">
        <v>0</v>
      </c>
      <c r="BF29" t="n">
        <v>0</v>
      </c>
      <c r="BG29" t="n">
        <v>0</v>
      </c>
      <c r="BH29" t="n">
        <v/>
      </c>
      <c r="BI29" t="inlineStr">
        <is>
          <t>&gt;Rp3.500.000</t>
        </is>
      </c>
      <c r="BJ29" t="n">
        <v>2</v>
      </c>
      <c r="BK29" t="n">
        <v>2</v>
      </c>
      <c r="BL29" t="n">
        <v>1</v>
      </c>
      <c r="BM29" t="n">
        <v>1</v>
      </c>
      <c r="BN29" t="inlineStr">
        <is>
          <t>Milik sendiri</t>
        </is>
      </c>
      <c r="BO29" t="inlineStr">
        <is>
          <t>Permanen (dinding bata dan semen)</t>
        </is>
      </c>
      <c r="BP29" t="n">
        <v>1</v>
      </c>
      <c r="BQ29" t="n">
        <v>0</v>
      </c>
      <c r="BR29" t="n">
        <v>0</v>
      </c>
      <c r="BS29" t="n">
        <v>0</v>
      </c>
      <c r="BT29" t="n">
        <v>0</v>
      </c>
      <c r="BU29" t="n">
        <v/>
      </c>
      <c r="BV29" t="inlineStr">
        <is>
          <t>Keramik/ubin</t>
        </is>
      </c>
      <c r="BW29" t="n">
        <v>0</v>
      </c>
      <c r="BX29" t="n">
        <v>0</v>
      </c>
      <c r="BY29" t="n">
        <v>1</v>
      </c>
      <c r="BZ29" t="n">
        <v>0</v>
      </c>
      <c r="CA29" t="n">
        <v>0</v>
      </c>
      <c r="CB29" t="n">
        <v/>
      </c>
      <c r="CC29" t="inlineStr">
        <is>
          <t>Genting</t>
        </is>
      </c>
      <c r="CD29" t="n">
        <v>0</v>
      </c>
      <c r="CE29" t="n">
        <v>0</v>
      </c>
      <c r="CF29" t="n">
        <v>0</v>
      </c>
      <c r="CG29" t="n">
        <v>0</v>
      </c>
      <c r="CH29" t="n">
        <v>0</v>
      </c>
      <c r="CI29" t="n">
        <v>1</v>
      </c>
      <c r="CJ29" t="n">
        <v>0</v>
      </c>
      <c r="CK29" t="n">
        <v/>
      </c>
      <c r="CL29" t="inlineStr">
        <is>
          <t>Ya</t>
        </is>
      </c>
      <c r="CM29" t="n">
        <v>2010</v>
      </c>
      <c r="CN29" t="inlineStr">
        <is>
          <t>Fixed-Dome (Kubah Tetap)</t>
        </is>
      </c>
      <c r="CO29" t="inlineStr">
        <is>
          <t>10 m³ (8-9 ekor sapi, ±8 jam memasak/hari, ±80 kg slurry/hari)</t>
        </is>
      </c>
      <c r="CP29" t="inlineStr">
        <is>
          <t>Anggota keluarga - laki-laki</t>
        </is>
      </c>
      <c r="CQ29" t="n">
        <v>0</v>
      </c>
      <c r="CR29" t="n">
        <v>0</v>
      </c>
      <c r="CS29" t="n">
        <v>0</v>
      </c>
      <c r="CT29" t="n">
        <v>0</v>
      </c>
      <c r="CU29" t="n">
        <v>1</v>
      </c>
      <c r="CV29" t="n">
        <v>0</v>
      </c>
      <c r="CW29" t="n">
        <v>0</v>
      </c>
      <c r="CX29" t="n">
        <v>0</v>
      </c>
      <c r="CY29" t="inlineStr">
        <is>
          <t>Anggota keluarga - laki-laki</t>
        </is>
      </c>
      <c r="CZ29" t="n">
        <v>1</v>
      </c>
      <c r="DA29" t="n">
        <v>0</v>
      </c>
      <c r="DB29" t="n">
        <v>0</v>
      </c>
      <c r="DC29" t="n">
        <v/>
      </c>
      <c r="DD29" t="inlineStr">
        <is>
          <t>Anggota keluarga - laki-laki</t>
        </is>
      </c>
      <c r="DE29" t="n">
        <v>1</v>
      </c>
      <c r="DF29" t="n">
        <v>0</v>
      </c>
      <c r="DG29" t="n">
        <v>0</v>
      </c>
      <c r="DH29" t="n">
        <v>0</v>
      </c>
      <c r="DI29" t="n">
        <v/>
      </c>
      <c r="DJ29" t="inlineStr">
        <is>
          <t>Anggota keluarga - laki-laki CPO atau pendamping</t>
        </is>
      </c>
      <c r="DK29" t="n">
        <v>1</v>
      </c>
      <c r="DL29" t="n">
        <v>0</v>
      </c>
      <c r="DM29" t="n">
        <v>1</v>
      </c>
      <c r="DN29" t="n">
        <v>0</v>
      </c>
      <c r="DO29" t="n">
        <v/>
      </c>
      <c r="DP29" t="inlineStr">
        <is>
          <t>Ya</t>
        </is>
      </c>
      <c r="DQ29" t="n">
        <v/>
      </c>
      <c r="DR29" t="n">
        <v/>
      </c>
      <c r="DS29" t="n">
        <v/>
      </c>
      <c r="DT29" t="n">
        <v/>
      </c>
      <c r="DU29" t="n">
        <v/>
      </c>
      <c r="DV29" t="n">
        <v/>
      </c>
      <c r="DW29" t="n">
        <v/>
      </c>
      <c r="DX29" t="n">
        <v/>
      </c>
      <c r="DY29" t="n">
        <v/>
      </c>
      <c r="DZ29" t="n">
        <v/>
      </c>
      <c r="EA29" t="n">
        <v/>
      </c>
      <c r="EB29" t="n">
        <v/>
      </c>
      <c r="EC29" t="n">
        <v/>
      </c>
      <c r="ED29" t="n">
        <v/>
      </c>
      <c r="EE29" t="n">
        <v/>
      </c>
      <c r="EF29" t="n">
        <v/>
      </c>
      <c r="EG29" t="n">
        <v/>
      </c>
      <c r="EH29" t="n">
        <v/>
      </c>
      <c r="EI29" t="inlineStr">
        <is>
          <t>Tidak ada masalah</t>
        </is>
      </c>
      <c r="EJ29" t="n">
        <v>0</v>
      </c>
      <c r="EK29" t="n">
        <v>0</v>
      </c>
      <c r="EL29" t="n">
        <v>0</v>
      </c>
      <c r="EM29" t="n">
        <v>1</v>
      </c>
      <c r="EN29" t="n">
        <v>0</v>
      </c>
      <c r="EO29" t="n">
        <v/>
      </c>
      <c r="EP29" t="inlineStr">
        <is>
          <t>Ya, cukup jelas dan mudah diikuti</t>
        </is>
      </c>
      <c r="EQ29" t="inlineStr">
        <is>
          <t>Pelatihan</t>
        </is>
      </c>
      <c r="ER29" t="inlineStr">
        <is>
          <t>CPO atau pendamping</t>
        </is>
      </c>
      <c r="ES29" t="n">
        <v>1</v>
      </c>
      <c r="ET29" t="n">
        <v>0</v>
      </c>
      <c r="EU29" t="n">
        <v>0</v>
      </c>
      <c r="EV29" t="n">
        <v>0</v>
      </c>
      <c r="EW29" t="n">
        <v/>
      </c>
      <c r="EX29" t="inlineStr">
        <is>
          <t>Anggota keluarga - Perempuan dewasa</t>
        </is>
      </c>
      <c r="EY29" t="n">
        <v>0</v>
      </c>
      <c r="EZ29" t="n">
        <v>1</v>
      </c>
      <c r="FA29" t="n">
        <v>0</v>
      </c>
      <c r="FB29" t="n">
        <v/>
      </c>
      <c r="FC29" t="inlineStr">
        <is>
          <t>Setiap hari</t>
        </is>
      </c>
      <c r="FD29" t="n">
        <v/>
      </c>
      <c r="FE29" t="inlineStr">
        <is>
          <t>Mengetahui</t>
        </is>
      </c>
      <c r="FF29" t="inlineStr">
        <is>
          <t>Selalu (setiap hari)</t>
        </is>
      </c>
      <c r="FG29" t="inlineStr">
        <is>
          <t>Mengetahui</t>
        </is>
      </c>
      <c r="FH29" t="inlineStr">
        <is>
          <t>Sering (setiap minggu)</t>
        </is>
      </c>
      <c r="FI29" t="inlineStr">
        <is>
          <t>Mengetahui</t>
        </is>
      </c>
      <c r="FJ29" t="inlineStr">
        <is>
          <t>Selalu (setiap hari)</t>
        </is>
      </c>
      <c r="FK29" t="inlineStr">
        <is>
          <t>Mengetahui</t>
        </is>
      </c>
      <c r="FL29" t="inlineStr">
        <is>
          <t>Jarang (setiap bulan atau lebih)</t>
        </is>
      </c>
      <c r="FM29" t="inlineStr">
        <is>
          <t>Mengetahui</t>
        </is>
      </c>
      <c r="FN29" t="inlineStr">
        <is>
          <t>Jarang (setiap bulan atau lebih)</t>
        </is>
      </c>
      <c r="FO29" t="inlineStr">
        <is>
          <t>Mengetahui</t>
        </is>
      </c>
      <c r="FP29" t="inlineStr">
        <is>
          <t>Sering (setiap minggu)</t>
        </is>
      </c>
      <c r="FQ29" t="inlineStr">
        <is>
          <t>Mengetahui</t>
        </is>
      </c>
      <c r="FR29" t="inlineStr">
        <is>
          <t>Ya</t>
        </is>
      </c>
      <c r="FS29" t="inlineStr">
        <is>
          <t>Mengetahui</t>
        </is>
      </c>
      <c r="FT29" t="inlineStr">
        <is>
          <t>Ya, selalu</t>
        </is>
      </c>
      <c r="FU29" t="inlineStr">
        <is>
          <t>Laki-laki dewasa</t>
        </is>
      </c>
      <c r="FV29" t="n">
        <v>1</v>
      </c>
      <c r="FW29" t="n">
        <v>0</v>
      </c>
      <c r="FX29" t="n">
        <v>0</v>
      </c>
      <c r="FY29" t="n">
        <v>0</v>
      </c>
      <c r="FZ29" t="inlineStr">
        <is>
          <t>Memahami</t>
        </is>
      </c>
      <c r="GA29" t="inlineStr">
        <is>
          <t>CPO Lainnya</t>
        </is>
      </c>
      <c r="GB29" t="n">
        <v>1</v>
      </c>
      <c r="GC29" t="n">
        <v>0</v>
      </c>
      <c r="GD29" t="n">
        <v>0</v>
      </c>
      <c r="GE29" t="n">
        <v>1</v>
      </c>
      <c r="GF29" t="inlineStr">
        <is>
          <t>Tetangga teman</t>
        </is>
      </c>
      <c r="GG29" t="inlineStr">
        <is>
          <t>Sering</t>
        </is>
      </c>
      <c r="GH29" t="inlineStr">
        <is>
          <t>Ya</t>
        </is>
      </c>
      <c r="GI29" t="inlineStr">
        <is>
          <t>Teman/keluarga Tetangga</t>
        </is>
      </c>
      <c r="GJ29" t="n">
        <v>1</v>
      </c>
      <c r="GK29" t="n">
        <v>1</v>
      </c>
      <c r="GL29" t="n">
        <v>0</v>
      </c>
      <c r="GM29" t="n">
        <v>0</v>
      </c>
      <c r="GN29" t="n">
        <v/>
      </c>
      <c r="GO29" t="n">
        <v>7</v>
      </c>
      <c r="GP29" t="inlineStr">
        <is>
          <t>Penuh (100%)</t>
        </is>
      </c>
      <c r="GQ29" t="inlineStr">
        <is>
          <t>Kayu bakar</t>
        </is>
      </c>
      <c r="GR29" t="n">
        <v>0</v>
      </c>
      <c r="GS29" t="n">
        <v>1</v>
      </c>
      <c r="GT29" t="n">
        <v>0</v>
      </c>
      <c r="GU29" t="n">
        <v>0</v>
      </c>
      <c r="GV29" t="n">
        <v>0</v>
      </c>
      <c r="GW29" t="n">
        <v>0</v>
      </c>
      <c r="GX29" t="n">
        <v>0</v>
      </c>
      <c r="GY29" t="n">
        <v/>
      </c>
      <c r="GZ29" t="inlineStr">
        <is>
          <t>Ya</t>
        </is>
      </c>
      <c r="HA29" t="n">
        <v/>
      </c>
      <c r="HB29" t="n">
        <v/>
      </c>
      <c r="HC29" t="n">
        <v/>
      </c>
      <c r="HD29" t="n">
        <v/>
      </c>
      <c r="HE29" t="n">
        <v/>
      </c>
      <c r="HF29" t="n">
        <v/>
      </c>
      <c r="HG29" t="n">
        <v/>
      </c>
      <c r="HH29" t="n">
        <v/>
      </c>
      <c r="HI29" t="n">
        <v/>
      </c>
      <c r="HJ29" t="n">
        <v/>
      </c>
      <c r="HK29" t="n">
        <v/>
      </c>
      <c r="HL29" t="n">
        <v/>
      </c>
      <c r="HM29" t="n">
        <v/>
      </c>
      <c r="HN29" t="n">
        <v/>
      </c>
      <c r="HO29" t="n">
        <v/>
      </c>
      <c r="HP29" t="n">
        <v/>
      </c>
      <c r="HQ29" t="n">
        <v/>
      </c>
      <c r="HR29" t="n">
        <v/>
      </c>
      <c r="HS29" t="n">
        <v/>
      </c>
      <c r="HT29" t="n">
        <v/>
      </c>
      <c r="HU29" t="n">
        <v/>
      </c>
      <c r="HV29" t="n">
        <v/>
      </c>
      <c r="HW29" t="n">
        <v/>
      </c>
      <c r="HX29" t="n">
        <v/>
      </c>
      <c r="HY29" t="n">
        <v>1050</v>
      </c>
      <c r="HZ29" t="n">
        <v>787500</v>
      </c>
      <c r="IA29" t="n">
        <v/>
      </c>
      <c r="IB29" t="n">
        <v/>
      </c>
      <c r="IC29" t="n">
        <v/>
      </c>
      <c r="ID29" t="n">
        <v/>
      </c>
      <c r="IE29" t="n">
        <v/>
      </c>
      <c r="IF29" t="n">
        <v/>
      </c>
      <c r="IG29" t="n">
        <v/>
      </c>
      <c r="IH29" t="n">
        <v/>
      </c>
      <c r="II29" t="n">
        <v/>
      </c>
      <c r="IJ29" t="n">
        <v/>
      </c>
      <c r="IK29" t="inlineStr">
        <is>
          <t>65-80 kg</t>
        </is>
      </c>
      <c r="IL29" t="inlineStr">
        <is>
          <t>&gt;5 jam</t>
        </is>
      </c>
      <c r="IM29" t="inlineStr">
        <is>
          <t>Ya</t>
        </is>
      </c>
      <c r="IN29" t="inlineStr">
        <is>
          <t>Tidak</t>
        </is>
      </c>
      <c r="IO29" t="inlineStr">
        <is>
          <t>Lebih bersih</t>
        </is>
      </c>
      <c r="IP29" t="inlineStr">
        <is>
          <t>Tidak pernah</t>
        </is>
      </c>
      <c r="IQ29" t="inlineStr">
        <is>
          <t>Tidak pernah</t>
        </is>
      </c>
      <c r="IR29" t="n">
        <v/>
      </c>
      <c r="IS29" t="n">
        <v/>
      </c>
      <c r="IT29" t="n">
        <v/>
      </c>
      <c r="IU29" t="n">
        <v/>
      </c>
      <c r="IV29" t="n">
        <v/>
      </c>
      <c r="IW29" t="n">
        <v/>
      </c>
      <c r="IX29" t="n">
        <v/>
      </c>
      <c r="IY29" t="n">
        <v/>
      </c>
      <c r="IZ29" t="inlineStr">
        <is>
          <t>Tidak pernah</t>
        </is>
      </c>
      <c r="JA29" t="n">
        <v/>
      </c>
      <c r="JB29" t="n">
        <v/>
      </c>
      <c r="JC29" t="n">
        <v/>
      </c>
      <c r="JD29" t="n">
        <v/>
      </c>
      <c r="JE29" t="n">
        <v/>
      </c>
      <c r="JF29" t="n">
        <v/>
      </c>
      <c r="JG29" t="n">
        <v/>
      </c>
      <c r="JH29" t="n">
        <v/>
      </c>
      <c r="JI29" t="inlineStr">
        <is>
          <t>Tidak pernah</t>
        </is>
      </c>
      <c r="JJ29" t="n">
        <v/>
      </c>
      <c r="JK29" t="n">
        <v/>
      </c>
      <c r="JL29" t="n">
        <v/>
      </c>
      <c r="JM29" t="n">
        <v/>
      </c>
      <c r="JN29" t="n">
        <v/>
      </c>
      <c r="JO29" t="n">
        <v/>
      </c>
      <c r="JP29" t="n">
        <v/>
      </c>
      <c r="JQ29" t="n">
        <v/>
      </c>
      <c r="JR29" t="inlineStr">
        <is>
          <t>Tidak pernah</t>
        </is>
      </c>
      <c r="JS29" t="n">
        <v/>
      </c>
      <c r="JT29" t="n">
        <v/>
      </c>
      <c r="JU29" t="n">
        <v/>
      </c>
      <c r="JV29" t="n">
        <v/>
      </c>
      <c r="JW29" t="n">
        <v/>
      </c>
      <c r="JX29" t="n">
        <v/>
      </c>
      <c r="JY29" t="n">
        <v/>
      </c>
      <c r="JZ29" t="n">
        <v/>
      </c>
      <c r="KA29" t="inlineStr">
        <is>
          <t>Tidak pernah</t>
        </is>
      </c>
      <c r="KB29" t="n">
        <v/>
      </c>
      <c r="KC29" t="n">
        <v/>
      </c>
      <c r="KD29" t="n">
        <v/>
      </c>
      <c r="KE29" t="n">
        <v/>
      </c>
      <c r="KF29" t="n">
        <v/>
      </c>
      <c r="KG29" t="n">
        <v/>
      </c>
      <c r="KH29" t="n">
        <v/>
      </c>
      <c r="KI29" t="n">
        <v/>
      </c>
      <c r="KJ29" t="inlineStr">
        <is>
          <t>Tidak pernah</t>
        </is>
      </c>
      <c r="KK29" t="n">
        <v/>
      </c>
      <c r="KL29" t="n">
        <v/>
      </c>
      <c r="KM29" t="n">
        <v/>
      </c>
      <c r="KN29" t="n">
        <v/>
      </c>
      <c r="KO29" t="n">
        <v/>
      </c>
      <c r="KP29" t="n">
        <v/>
      </c>
      <c r="KQ29" t="n">
        <v/>
      </c>
      <c r="KR29" t="n">
        <v/>
      </c>
      <c r="KS29" t="inlineStr">
        <is>
          <t>Jauh lebih baik</t>
        </is>
      </c>
      <c r="KT29" t="inlineStr">
        <is>
          <t>0-1 kali</t>
        </is>
      </c>
      <c r="KU29" t="inlineStr">
        <is>
          <t>0-1 kali</t>
        </is>
      </c>
      <c r="KV29" t="inlineStr">
        <is>
          <t>Tidak ada</t>
        </is>
      </c>
      <c r="KW29" t="n">
        <v>0</v>
      </c>
      <c r="KX29" t="n">
        <v>0</v>
      </c>
      <c r="KY29" t="n">
        <v>0</v>
      </c>
      <c r="KZ29" t="n">
        <v>1</v>
      </c>
      <c r="LA29" t="inlineStr">
        <is>
          <t>Cukup membaik</t>
        </is>
      </c>
      <c r="LB29" t="inlineStr">
        <is>
          <t>Cukup membaik</t>
        </is>
      </c>
      <c r="LC29" t="n">
        <v>4</v>
      </c>
      <c r="LD29" t="n">
        <v>4</v>
      </c>
      <c r="LE29" t="n">
        <v>0</v>
      </c>
      <c r="LF29" t="n">
        <v>0</v>
      </c>
      <c r="LG29" t="inlineStr">
        <is>
          <t>Ya</t>
        </is>
      </c>
      <c r="LH29" t="n">
        <v>1500000</v>
      </c>
      <c r="LI29" t="n">
        <v/>
      </c>
      <c r="LJ29" t="inlineStr">
        <is>
          <t>Kebutuhan rumah tangga</t>
        </is>
      </c>
      <c r="LK29" t="n">
        <v>0</v>
      </c>
      <c r="LL29" t="n">
        <v>0</v>
      </c>
      <c r="LM29" t="n">
        <v>0</v>
      </c>
      <c r="LN29" t="n">
        <v>0</v>
      </c>
      <c r="LO29" t="n">
        <v>1</v>
      </c>
      <c r="LP29" t="n">
        <v>0</v>
      </c>
      <c r="LQ29" t="n">
        <v>0</v>
      </c>
      <c r="LR29" t="n">
        <v/>
      </c>
      <c r="LS29" t="n">
        <v>10</v>
      </c>
      <c r="LT29" t="n">
        <v>0</v>
      </c>
      <c r="LU29" t="n">
        <v>10</v>
      </c>
      <c r="LV29" t="n">
        <v>10</v>
      </c>
      <c r="LW29" t="n">
        <v>0</v>
      </c>
      <c r="LX29" t="n">
        <v>10</v>
      </c>
      <c r="LY29" t="n">
        <v>15</v>
      </c>
      <c r="LZ29" t="n">
        <v>0</v>
      </c>
      <c r="MA29" t="n">
        <v>10</v>
      </c>
      <c r="MB29" t="inlineStr">
        <is>
          <t>Ya</t>
        </is>
      </c>
      <c r="MC29" t="n">
        <v>120</v>
      </c>
      <c r="MD29" t="n">
        <v>0</v>
      </c>
      <c r="ME29" t="n">
        <v>0</v>
      </c>
      <c r="MF29" t="n">
        <v>0</v>
      </c>
      <c r="MG29" t="n">
        <v>0</v>
      </c>
      <c r="MH29" t="n">
        <v>0</v>
      </c>
      <c r="MI29" t="inlineStr">
        <is>
          <t>Istirahat</t>
        </is>
      </c>
      <c r="MJ29" t="n">
        <v>0</v>
      </c>
      <c r="MK29" t="n">
        <v>0</v>
      </c>
      <c r="ML29" t="n">
        <v>1</v>
      </c>
      <c r="MM29" t="n">
        <v>0</v>
      </c>
      <c r="MN29" t="n">
        <v>0</v>
      </c>
      <c r="MO29" t="n">
        <v>0</v>
      </c>
      <c r="MP29" t="n">
        <v/>
      </c>
      <c r="MQ29" t="n">
        <v/>
      </c>
      <c r="MR29" t="inlineStr">
        <is>
          <t>Sdh capek dan waktu mepet ke kandang</t>
        </is>
      </c>
      <c r="MS29" t="n">
        <v/>
      </c>
      <c r="MT29" t="inlineStr">
        <is>
          <t>Sdh capek , mepet</t>
        </is>
      </c>
      <c r="MU29" t="inlineStr">
        <is>
          <t>Tidak</t>
        </is>
      </c>
      <c r="MV29" t="n">
        <v/>
      </c>
      <c r="MW29" t="n">
        <v/>
      </c>
      <c r="MX29" t="n">
        <v/>
      </c>
      <c r="MY29" t="n">
        <v/>
      </c>
      <c r="MZ29" t="n">
        <v/>
      </c>
      <c r="NA29" t="n">
        <v/>
      </c>
      <c r="NB29" t="n">
        <v/>
      </c>
      <c r="NC29" t="n">
        <v/>
      </c>
      <c r="ND29" t="n">
        <v/>
      </c>
      <c r="NE29" t="n">
        <v/>
      </c>
      <c r="NF29" t="n">
        <v/>
      </c>
      <c r="NG29" t="n">
        <v/>
      </c>
      <c r="NH29" t="n">
        <v/>
      </c>
      <c r="NI29" t="n">
        <v/>
      </c>
      <c r="NJ29" t="n">
        <v/>
      </c>
      <c r="NK29" t="n">
        <v/>
      </c>
      <c r="NL29" t="inlineStr">
        <is>
          <t>Tidak</t>
        </is>
      </c>
      <c r="NM29" t="inlineStr">
        <is>
          <t>100% kredit atau pinjaman</t>
        </is>
      </c>
      <c r="NN29" t="inlineStr">
        <is>
          <t>5.000.001-7.000.000</t>
        </is>
      </c>
      <c r="NO29" t="n">
        <v/>
      </c>
      <c r="NP29" t="n">
        <v/>
      </c>
      <c r="NQ29" t="inlineStr">
        <is>
          <t>Koperasi</t>
        </is>
      </c>
      <c r="NR29" t="n">
        <v/>
      </c>
      <c r="NS29" t="n">
        <v>36</v>
      </c>
      <c r="NT29" t="inlineStr">
        <is>
          <t>Anggota keluarga - Laki-laki dewasa</t>
        </is>
      </c>
      <c r="NU29" t="n">
        <v/>
      </c>
      <c r="NV29" t="n">
        <v/>
      </c>
      <c r="NW29" t="n">
        <v/>
      </c>
      <c r="NX29" t="inlineStr">
        <is>
          <t>Sangat meningkat</t>
        </is>
      </c>
      <c r="NY29" t="n">
        <v>180</v>
      </c>
      <c r="NZ29" t="n">
        <v>0</v>
      </c>
      <c r="OA29" t="n">
        <v>0</v>
      </c>
      <c r="OB29" t="n">
        <v>0</v>
      </c>
      <c r="OC29" t="n">
        <v>15</v>
      </c>
      <c r="OD29" t="n">
        <v>0</v>
      </c>
      <c r="OE29" t="inlineStr">
        <is>
          <t>Lebih baik</t>
        </is>
      </c>
      <c r="OF29" t="inlineStr">
        <is>
          <t>Lebih baik (beda waktu memasak 5-30 menit, ATAU tidak lagi ada rasa/bau makanan yang berubah, ATAU alasan lainnya)</t>
        </is>
      </c>
      <c r="OG29" t="inlineStr">
        <is>
          <t>Ya</t>
        </is>
      </c>
      <c r="OH29" t="n">
        <v>0</v>
      </c>
      <c r="OI29" t="n">
        <v>4</v>
      </c>
      <c r="OJ29" t="n">
        <v>0</v>
      </c>
      <c r="OK29" t="n">
        <v>0</v>
      </c>
      <c r="OL29" t="n">
        <v>0</v>
      </c>
      <c r="OM29" t="n">
        <v>0</v>
      </c>
      <c r="ON29" t="n">
        <v>0</v>
      </c>
      <c r="OO29" t="n">
        <v>0</v>
      </c>
      <c r="OP29" t="inlineStr">
        <is>
          <t>Sapi perah</t>
        </is>
      </c>
      <c r="OQ29" t="n">
        <v>0</v>
      </c>
      <c r="OR29" t="n">
        <v>1</v>
      </c>
      <c r="OS29" t="n">
        <v>0</v>
      </c>
      <c r="OT29" t="n">
        <v>0</v>
      </c>
      <c r="OU29" t="n">
        <v>0</v>
      </c>
      <c r="OV29" t="n">
        <v>0</v>
      </c>
      <c r="OW29" t="n">
        <v>0</v>
      </c>
      <c r="OX29" t="n">
        <v>0</v>
      </c>
      <c r="OY29" t="n">
        <v>0</v>
      </c>
      <c r="OZ29" t="inlineStr">
        <is>
          <t>Sapi perah</t>
        </is>
      </c>
      <c r="PA29" t="n">
        <v>0</v>
      </c>
      <c r="PB29" t="n">
        <v>1</v>
      </c>
      <c r="PC29" t="n">
        <v>0</v>
      </c>
      <c r="PD29" t="n">
        <v>0</v>
      </c>
      <c r="PE29" t="n">
        <v>0</v>
      </c>
      <c r="PF29" t="n">
        <v>0</v>
      </c>
      <c r="PG29" t="n">
        <v>0</v>
      </c>
      <c r="PH29" t="n">
        <v>0</v>
      </c>
      <c r="PI29" t="n">
        <v>0</v>
      </c>
      <c r="PJ29" t="inlineStr">
        <is>
          <t>Sapi perah</t>
        </is>
      </c>
      <c r="PK29" t="n">
        <v>0</v>
      </c>
      <c r="PL29" t="n">
        <v>1</v>
      </c>
      <c r="PM29" t="n">
        <v>0</v>
      </c>
      <c r="PN29" t="n">
        <v>0</v>
      </c>
      <c r="PO29" t="n">
        <v>0</v>
      </c>
      <c r="PP29" t="n">
        <v>0</v>
      </c>
      <c r="PQ29" t="n">
        <v>0</v>
      </c>
      <c r="PR29" t="n">
        <v>0</v>
      </c>
      <c r="PS29" t="n">
        <v>0</v>
      </c>
      <c r="PT29" t="n">
        <v/>
      </c>
      <c r="PU29" t="n">
        <v/>
      </c>
      <c r="PV29" t="n">
        <v/>
      </c>
      <c r="PW29" t="n">
        <v/>
      </c>
      <c r="PX29" t="n">
        <v/>
      </c>
      <c r="PY29" t="n">
        <v/>
      </c>
      <c r="PZ29" t="n">
        <v/>
      </c>
      <c r="QA29" t="n">
        <v/>
      </c>
      <c r="QB29" t="n">
        <v/>
      </c>
      <c r="QC29" t="n">
        <v/>
      </c>
      <c r="QD29" t="n">
        <v/>
      </c>
      <c r="QE29" t="inlineStr">
        <is>
          <t>1-Disebarkan ke lahan terbuka</t>
        </is>
      </c>
      <c r="QF29" t="n">
        <v>0</v>
      </c>
      <c r="QG29" t="n">
        <v>0</v>
      </c>
      <c r="QH29" t="n">
        <v>0</v>
      </c>
      <c r="QI29" t="n">
        <v>0</v>
      </c>
      <c r="QJ29" t="n">
        <v>0</v>
      </c>
      <c r="QK29" t="n">
        <v>1</v>
      </c>
      <c r="QL29" t="n">
        <v>0</v>
      </c>
      <c r="QM29" t="n">
        <v>0</v>
      </c>
      <c r="QN29" t="n">
        <v>0</v>
      </c>
      <c r="QO29" t="n">
        <v/>
      </c>
      <c r="QP29" t="n">
        <v/>
      </c>
      <c r="QQ29" t="n">
        <v/>
      </c>
      <c r="QR29" t="n">
        <v/>
      </c>
      <c r="QS29" t="n">
        <v/>
      </c>
      <c r="QT29" t="n">
        <v/>
      </c>
      <c r="QU29" t="n">
        <v/>
      </c>
      <c r="QV29" t="n">
        <v/>
      </c>
      <c r="QW29" t="n">
        <v/>
      </c>
      <c r="QX29" t="n">
        <v/>
      </c>
      <c r="QY29" t="n">
        <v/>
      </c>
      <c r="QZ29" t="n">
        <v/>
      </c>
      <c r="RA29" t="n">
        <v/>
      </c>
      <c r="RB29" t="n">
        <v/>
      </c>
      <c r="RC29" t="n">
        <v/>
      </c>
      <c r="RD29" t="n">
        <v/>
      </c>
      <c r="RE29" t="n">
        <v/>
      </c>
      <c r="RF29" t="n">
        <v/>
      </c>
      <c r="RG29" t="n">
        <v/>
      </c>
      <c r="RH29" t="n">
        <v/>
      </c>
      <c r="RI29" t="n">
        <v/>
      </c>
      <c r="RJ29" t="n">
        <v/>
      </c>
      <c r="RK29" t="n">
        <v/>
      </c>
      <c r="RL29" t="n">
        <v/>
      </c>
      <c r="RM29" t="n">
        <v/>
      </c>
      <c r="RN29" t="n">
        <v/>
      </c>
      <c r="RO29" t="n">
        <v/>
      </c>
      <c r="RP29" t="n">
        <v/>
      </c>
      <c r="RQ29" t="n">
        <v/>
      </c>
      <c r="RR29" t="n">
        <v/>
      </c>
      <c r="RS29" t="n">
        <v/>
      </c>
      <c r="RT29" t="n">
        <v/>
      </c>
      <c r="RU29" t="n">
        <v/>
      </c>
      <c r="RV29" t="n">
        <v/>
      </c>
      <c r="RW29" t="n">
        <v/>
      </c>
      <c r="RX29" t="n">
        <v/>
      </c>
      <c r="RY29" t="n">
        <v/>
      </c>
      <c r="RZ29" t="n">
        <v/>
      </c>
      <c r="SA29" t="n">
        <v/>
      </c>
      <c r="SB29" t="n">
        <v/>
      </c>
      <c r="SC29" t="n">
        <v/>
      </c>
      <c r="SD29" t="n">
        <v/>
      </c>
      <c r="SE29" t="n">
        <v/>
      </c>
      <c r="SF29" t="n">
        <v/>
      </c>
      <c r="SG29" t="n">
        <v/>
      </c>
      <c r="SH29" t="n">
        <v/>
      </c>
      <c r="SI29" t="n">
        <v/>
      </c>
      <c r="SJ29" t="n">
        <v/>
      </c>
      <c r="SK29" t="n">
        <v/>
      </c>
      <c r="SL29" t="n">
        <v/>
      </c>
      <c r="SM29" t="n">
        <v/>
      </c>
      <c r="SN29" t="n">
        <v/>
      </c>
      <c r="SO29" t="n">
        <v/>
      </c>
      <c r="SP29" t="n">
        <v/>
      </c>
      <c r="SQ29" t="n">
        <v/>
      </c>
      <c r="SR29" t="n">
        <v/>
      </c>
      <c r="SS29" t="n">
        <v/>
      </c>
      <c r="ST29" t="n">
        <v/>
      </c>
      <c r="SU29" t="n">
        <v/>
      </c>
      <c r="SV29" t="n">
        <v/>
      </c>
      <c r="SW29" t="n">
        <v/>
      </c>
      <c r="SX29" t="n">
        <v/>
      </c>
      <c r="SY29" t="n">
        <v/>
      </c>
      <c r="SZ29" t="n">
        <v>8</v>
      </c>
      <c r="TA29" t="n">
        <v/>
      </c>
      <c r="TB29" t="n">
        <v/>
      </c>
      <c r="TC29" t="n">
        <v/>
      </c>
      <c r="TD29" t="n">
        <v/>
      </c>
      <c r="TE29" t="n">
        <v/>
      </c>
      <c r="TF29" t="n">
        <v/>
      </c>
      <c r="TG29" t="n">
        <v/>
      </c>
      <c r="TH29" t="n">
        <v/>
      </c>
      <c r="TI29" t="n">
        <v/>
      </c>
      <c r="TJ29" t="n">
        <v/>
      </c>
      <c r="TK29" t="n">
        <v/>
      </c>
      <c r="TL29" t="n">
        <v/>
      </c>
      <c r="TM29" t="n">
        <v/>
      </c>
      <c r="TN29" t="n">
        <v/>
      </c>
      <c r="TO29" t="n">
        <v/>
      </c>
      <c r="TP29" t="n">
        <v/>
      </c>
      <c r="TQ29" t="n">
        <v/>
      </c>
      <c r="TR29" t="n">
        <v/>
      </c>
      <c r="TS29" t="n">
        <v/>
      </c>
      <c r="TT29" t="n">
        <v/>
      </c>
      <c r="TU29" t="n">
        <v/>
      </c>
      <c r="TV29" t="n">
        <v/>
      </c>
      <c r="TW29" t="n">
        <v/>
      </c>
      <c r="TX29" t="n">
        <v/>
      </c>
      <c r="TY29" t="n">
        <v/>
      </c>
      <c r="TZ29" t="n">
        <v/>
      </c>
      <c r="UA29" t="n">
        <v/>
      </c>
      <c r="UB29" t="n">
        <v/>
      </c>
      <c r="UC29" t="n">
        <v/>
      </c>
      <c r="UD29" t="n">
        <v/>
      </c>
      <c r="UE29" t="n">
        <v/>
      </c>
      <c r="UF29" t="n">
        <v/>
      </c>
      <c r="UG29" t="n">
        <v/>
      </c>
      <c r="UH29" t="n">
        <v/>
      </c>
      <c r="UI29" t="n">
        <v/>
      </c>
      <c r="UJ29" t="n">
        <v/>
      </c>
      <c r="UK29" t="n">
        <v/>
      </c>
      <c r="UL29" t="n">
        <v/>
      </c>
      <c r="UM29" t="n">
        <v/>
      </c>
      <c r="UN29" t="n">
        <v/>
      </c>
      <c r="UO29" t="n">
        <v/>
      </c>
      <c r="UP29" t="n">
        <v/>
      </c>
      <c r="UQ29" t="n">
        <v/>
      </c>
      <c r="UR29" t="n">
        <v/>
      </c>
      <c r="US29" t="n">
        <v/>
      </c>
      <c r="UT29" t="n">
        <v/>
      </c>
      <c r="UU29" t="n">
        <v/>
      </c>
      <c r="UV29" t="inlineStr">
        <is>
          <t>Pemberian pakan di kandang</t>
        </is>
      </c>
      <c r="UW29" t="n">
        <v/>
      </c>
      <c r="UX29" t="n">
        <v/>
      </c>
      <c r="UY29" t="n">
        <v/>
      </c>
      <c r="UZ29" t="n">
        <v/>
      </c>
      <c r="VA29" t="n">
        <v/>
      </c>
      <c r="VB29" t="n">
        <v/>
      </c>
      <c r="VC29" t="n">
        <v/>
      </c>
      <c r="VD29" t="inlineStr">
        <is>
          <t>Sangat jarang (&gt;1 bulan sekali)</t>
        </is>
      </c>
      <c r="VE29" t="n">
        <v/>
      </c>
      <c r="VF29" t="n">
        <v/>
      </c>
      <c r="VG29" t="n">
        <v/>
      </c>
      <c r="VH29" t="n">
        <v/>
      </c>
      <c r="VI29" t="n">
        <v/>
      </c>
      <c r="VJ29" t="n">
        <v/>
      </c>
      <c r="VK29" t="n">
        <v/>
      </c>
      <c r="VL29" t="inlineStr">
        <is>
          <t>Sangat sering (&gt;1 kali sehari)</t>
        </is>
      </c>
      <c r="VM29" t="n">
        <v/>
      </c>
      <c r="VN29" t="n">
        <v/>
      </c>
      <c r="VO29" t="n">
        <v/>
      </c>
      <c r="VP29" t="n">
        <v/>
      </c>
      <c r="VQ29" t="n">
        <v/>
      </c>
      <c r="VR29" t="n">
        <v/>
      </c>
      <c r="VS29" t="n">
        <v/>
      </c>
      <c r="VT29" t="n">
        <v/>
      </c>
      <c r="VU29" t="n">
        <v/>
      </c>
      <c r="VV29" t="n">
        <v/>
      </c>
      <c r="VW29" t="n">
        <v/>
      </c>
      <c r="VX29" t="n">
        <v/>
      </c>
      <c r="VY29" t="n">
        <v/>
      </c>
      <c r="VZ29" t="n">
        <v/>
      </c>
      <c r="WA29" t="n">
        <v/>
      </c>
      <c r="WB29" t="n">
        <v/>
      </c>
      <c r="WC29" t="n">
        <v/>
      </c>
      <c r="WD29" t="n">
        <v/>
      </c>
      <c r="WE29" t="n">
        <v/>
      </c>
      <c r="WF29" t="inlineStr">
        <is>
          <t>3-Disimpan terbuka (dry lot) 6-Digester biogas</t>
        </is>
      </c>
      <c r="WG29" t="n">
        <v>0</v>
      </c>
      <c r="WH29" t="n">
        <v>0</v>
      </c>
      <c r="WI29" t="n">
        <v>0</v>
      </c>
      <c r="WJ29" t="n">
        <v>0</v>
      </c>
      <c r="WK29" t="n">
        <v>0</v>
      </c>
      <c r="WL29" t="n">
        <v>0</v>
      </c>
      <c r="WM29" t="n">
        <v>1</v>
      </c>
      <c r="WN29" t="n">
        <v>0</v>
      </c>
      <c r="WO29" t="n">
        <v>0</v>
      </c>
      <c r="WP29" t="n">
        <v>1</v>
      </c>
      <c r="WQ29" t="n">
        <v>0</v>
      </c>
      <c r="WR29" t="n">
        <v>0</v>
      </c>
      <c r="WS29" t="n">
        <v/>
      </c>
      <c r="WT29" t="n">
        <v/>
      </c>
      <c r="WU29" t="n">
        <v/>
      </c>
      <c r="WV29" t="n">
        <v/>
      </c>
      <c r="WW29" t="n">
        <v/>
      </c>
      <c r="WX29" t="n">
        <v/>
      </c>
      <c r="WY29" t="n">
        <v/>
      </c>
      <c r="WZ29" t="n">
        <v/>
      </c>
      <c r="XA29" t="n">
        <v/>
      </c>
      <c r="XB29" t="n">
        <v/>
      </c>
      <c r="XC29" t="n">
        <v/>
      </c>
      <c r="XD29" t="n">
        <v/>
      </c>
      <c r="XE29" t="n">
        <v/>
      </c>
      <c r="XF29" t="n">
        <v/>
      </c>
      <c r="XG29" t="n">
        <v/>
      </c>
      <c r="XH29" t="n">
        <v/>
      </c>
      <c r="XI29" t="n">
        <v/>
      </c>
      <c r="XJ29" t="n">
        <v/>
      </c>
      <c r="XK29" t="n">
        <v/>
      </c>
      <c r="XL29" t="n">
        <v/>
      </c>
      <c r="XM29" t="n">
        <v/>
      </c>
      <c r="XN29" t="n">
        <v/>
      </c>
      <c r="XO29" t="n">
        <v/>
      </c>
      <c r="XP29" t="n">
        <v/>
      </c>
      <c r="XQ29" t="n">
        <v/>
      </c>
      <c r="XR29" t="n">
        <v/>
      </c>
      <c r="XS29" t="n">
        <v/>
      </c>
      <c r="XT29" t="n">
        <v/>
      </c>
      <c r="XU29" t="n">
        <v/>
      </c>
      <c r="XV29" t="n">
        <v/>
      </c>
      <c r="XW29" t="n">
        <v/>
      </c>
      <c r="XX29" t="n">
        <v/>
      </c>
      <c r="XY29" t="n">
        <v/>
      </c>
      <c r="XZ29" t="n">
        <v/>
      </c>
      <c r="YA29" t="n">
        <v/>
      </c>
      <c r="YB29" t="n">
        <v/>
      </c>
      <c r="YC29" t="n">
        <v/>
      </c>
      <c r="YD29" t="n">
        <v/>
      </c>
      <c r="YE29" t="n">
        <v/>
      </c>
      <c r="YF29" t="n">
        <v/>
      </c>
      <c r="YG29" t="n">
        <v/>
      </c>
      <c r="YH29" t="n">
        <v/>
      </c>
      <c r="YI29" t="n">
        <v/>
      </c>
      <c r="YJ29" t="n">
        <v/>
      </c>
      <c r="YK29" t="n">
        <v/>
      </c>
      <c r="YL29" t="n">
        <v/>
      </c>
      <c r="YM29" t="n">
        <v/>
      </c>
      <c r="YN29" t="n">
        <v/>
      </c>
      <c r="YO29" t="n">
        <v/>
      </c>
      <c r="YP29" t="n">
        <v/>
      </c>
      <c r="YQ29" t="n">
        <v/>
      </c>
      <c r="YR29" t="n">
        <v/>
      </c>
      <c r="YS29" t="n">
        <v/>
      </c>
      <c r="YT29" t="n">
        <v/>
      </c>
      <c r="YU29" t="n">
        <v/>
      </c>
      <c r="YV29" t="n">
        <v/>
      </c>
      <c r="YW29" t="n">
        <v/>
      </c>
      <c r="YX29" t="n">
        <v/>
      </c>
      <c r="YY29" t="n">
        <v/>
      </c>
      <c r="YZ29" t="n">
        <v/>
      </c>
      <c r="ZA29" t="n">
        <v/>
      </c>
      <c r="ZB29" t="n">
        <v/>
      </c>
      <c r="ZC29" t="n">
        <v/>
      </c>
      <c r="ZD29" t="n">
        <v/>
      </c>
      <c r="ZE29" t="n">
        <v/>
      </c>
      <c r="ZF29" t="n">
        <v/>
      </c>
      <c r="ZG29" t="n">
        <v/>
      </c>
      <c r="ZH29" t="n">
        <v/>
      </c>
      <c r="ZI29" t="n">
        <v/>
      </c>
      <c r="ZJ29" t="n">
        <v/>
      </c>
      <c r="ZK29" t="n">
        <v/>
      </c>
      <c r="ZL29" t="n">
        <v/>
      </c>
      <c r="ZM29" t="n">
        <v/>
      </c>
      <c r="ZN29" t="n">
        <v/>
      </c>
      <c r="ZO29" t="n">
        <v>100</v>
      </c>
      <c r="ZP29" t="n">
        <v/>
      </c>
      <c r="ZQ29" t="n">
        <v/>
      </c>
      <c r="ZR29" t="n">
        <v/>
      </c>
      <c r="ZS29" t="n">
        <v/>
      </c>
      <c r="ZT29" t="n">
        <v/>
      </c>
      <c r="ZU29" t="n">
        <v/>
      </c>
      <c r="ZV29" t="n">
        <v/>
      </c>
      <c r="ZW29" t="n">
        <v>2</v>
      </c>
      <c r="ZX29" t="n">
        <v/>
      </c>
      <c r="ZY29" t="n">
        <v/>
      </c>
      <c r="ZZ29" t="n">
        <v/>
      </c>
      <c r="AAA29" t="n">
        <v/>
      </c>
      <c r="AAB29" t="n">
        <v/>
      </c>
      <c r="AAC29" t="n">
        <v/>
      </c>
      <c r="AAD29" t="n">
        <v/>
      </c>
      <c r="AAE29" t="inlineStr">
        <is>
          <t>Pakan segar (misal: rumput)</t>
        </is>
      </c>
      <c r="AAF29" t="n">
        <v/>
      </c>
      <c r="AAG29" t="n">
        <v/>
      </c>
      <c r="AAH29" t="n">
        <v/>
      </c>
      <c r="AAI29" t="n">
        <v/>
      </c>
      <c r="AAJ29" t="n">
        <v/>
      </c>
      <c r="AAK29" t="n">
        <v/>
      </c>
      <c r="AAL29" t="inlineStr">
        <is>
          <t>Ya</t>
        </is>
      </c>
      <c r="AAM29" t="inlineStr">
        <is>
          <t>Cair</t>
        </is>
      </c>
      <c r="AAN29" t="n">
        <v>0</v>
      </c>
      <c r="AAO29" t="n">
        <v>1</v>
      </c>
      <c r="AAP29" t="n">
        <v>50</v>
      </c>
      <c r="AAQ29" t="n">
        <v/>
      </c>
      <c r="AAR29" t="inlineStr">
        <is>
          <t>Tidak</t>
        </is>
      </c>
      <c r="AAS29" t="inlineStr">
        <is>
          <t>Tidak pasti/ragu-ragu</t>
        </is>
      </c>
      <c r="AAT29" t="inlineStr">
        <is>
          <t>Digunakan untuk kegiatan peternakan sendiri Dibuang ke lahan sekitar kandang - yg ditanami tanaman</t>
        </is>
      </c>
      <c r="AAU29" t="n">
        <v>0</v>
      </c>
      <c r="AAV29" t="n">
        <v>1</v>
      </c>
      <c r="AAW29" t="n">
        <v>0</v>
      </c>
      <c r="AAX29" t="n">
        <v>1</v>
      </c>
      <c r="AAY29" t="n">
        <v>0</v>
      </c>
      <c r="AAZ29" t="n">
        <v>0</v>
      </c>
      <c r="ABA29" t="n">
        <v>0</v>
      </c>
      <c r="ABB29" t="n">
        <v/>
      </c>
      <c r="ABC29" t="n">
        <v/>
      </c>
      <c r="ABD29" t="n">
        <v/>
      </c>
      <c r="ABE29" t="n">
        <v/>
      </c>
      <c r="ABF29" t="n">
        <v/>
      </c>
      <c r="ABG29" t="n">
        <v/>
      </c>
      <c r="ABH29" t="n">
        <v/>
      </c>
      <c r="ABI29" t="inlineStr">
        <is>
          <t>Lainnya</t>
        </is>
      </c>
      <c r="ABJ29" t="n">
        <v>0</v>
      </c>
      <c r="ABK29" t="n">
        <v>0</v>
      </c>
      <c r="ABL29" t="n">
        <v>0</v>
      </c>
      <c r="ABM29" t="n">
        <v>0</v>
      </c>
      <c r="ABN29" t="n">
        <v>1</v>
      </c>
      <c r="ABO29" t="inlineStr">
        <is>
          <t>Pupuk untuk pakan ternak</t>
        </is>
      </c>
      <c r="ABP29" t="n">
        <v/>
      </c>
      <c r="ABQ29" t="inlineStr">
        <is>
          <t>Rumput</t>
        </is>
      </c>
      <c r="ABR29" t="inlineStr">
        <is>
          <t>Sering ( 1 minggu 2 kali)</t>
        </is>
      </c>
      <c r="ABS29" t="n">
        <v/>
      </c>
      <c r="ABT29" t="n">
        <v>1500</v>
      </c>
      <c r="ABU29" t="n">
        <v/>
      </c>
      <c r="ABV29" t="n">
        <v/>
      </c>
      <c r="ABW29" t="n">
        <v/>
      </c>
      <c r="ABX29" t="n">
        <v/>
      </c>
      <c r="ABY29" t="n">
        <v/>
      </c>
      <c r="ABZ29" t="n">
        <v/>
      </c>
      <c r="ACA29" t="n">
        <v/>
      </c>
      <c r="ACB29" t="n">
        <v/>
      </c>
      <c r="ACC29" t="n">
        <v/>
      </c>
      <c r="ACD29" t="n">
        <v/>
      </c>
      <c r="ACE29" t="n">
        <v/>
      </c>
      <c r="ACF29" t="n">
        <v/>
      </c>
      <c r="ACG29" t="n">
        <v/>
      </c>
      <c r="ACH29" t="n">
        <v/>
      </c>
      <c r="ACI29" t="inlineStr">
        <is>
          <t>Cukup meningkat</t>
        </is>
      </c>
      <c r="ACJ29" t="inlineStr">
        <is>
          <t>Tidak ada perubahan</t>
        </is>
      </c>
      <c r="ACK29" t="inlineStr">
        <is>
          <t>Tidak punya waktu mengumpulkannya Tidak memiliki tempat untuk menyimpan</t>
        </is>
      </c>
      <c r="ACL29" t="n">
        <v>0</v>
      </c>
      <c r="ACM29" t="n">
        <v>1</v>
      </c>
      <c r="ACN29" t="n">
        <v>1</v>
      </c>
      <c r="ACO29" t="n">
        <v>0</v>
      </c>
      <c r="ACP29" t="n">
        <v>0</v>
      </c>
      <c r="ACQ29" t="n">
        <v>0</v>
      </c>
      <c r="ACR29" t="n">
        <v>0</v>
      </c>
      <c r="ACS29" t="n">
        <v/>
      </c>
      <c r="ACT29" t="inlineStr">
        <is>
          <t>Tidak ada informasi tambahan mengenai sumber bahan baku biogas</t>
        </is>
      </c>
      <c r="ACU29" t="inlineStr">
        <is>
          <t>Manfaat besar dan membantu kehidupan sehari-hari</t>
        </is>
      </c>
      <c r="ACV29" t="inlineStr">
        <is>
          <t>Berkurang</t>
        </is>
      </c>
      <c r="ACW29" t="inlineStr">
        <is>
          <t>Anggota keluarga - Perempuan dewasa</t>
        </is>
      </c>
      <c r="ACX29" t="inlineStr">
        <is>
          <t>Setuju</t>
        </is>
      </c>
      <c r="ACY29" t="inlineStr">
        <is>
          <t>Anggota keluarga - Perempuan dewasa Anggota keluarga - Laki-laki dewasa</t>
        </is>
      </c>
      <c r="ACZ29" t="n">
        <v>1</v>
      </c>
      <c r="ADA29" t="n">
        <v>1</v>
      </c>
      <c r="ADB29" t="n">
        <v>0</v>
      </c>
      <c r="ADC29" t="n">
        <v>0</v>
      </c>
      <c r="ADD29" t="inlineStr">
        <is>
          <t>Puas</t>
        </is>
      </c>
      <c r="ADE29" t="inlineStr">
        <is>
          <t>Puas</t>
        </is>
      </c>
      <c r="ADF29" t="inlineStr">
        <is>
          <t>Puas</t>
        </is>
      </c>
      <c r="ADG29" t="inlineStr">
        <is>
          <t>Puas</t>
        </is>
      </c>
      <c r="ADH29" t="inlineStr">
        <is>
          <t>Ya</t>
        </is>
      </c>
      <c r="ADI29" t="inlineStr">
        <is>
          <t>Kompor. Meteran, kran dapur,mixer</t>
        </is>
      </c>
      <c r="ADJ29" t="inlineStr">
        <is>
          <t>Cukup puas</t>
        </is>
      </c>
      <c r="ADK29" t="n">
        <v/>
      </c>
      <c r="ADL29" t="n">
        <v/>
      </c>
      <c r="ADM29" t="n">
        <v/>
      </c>
      <c r="ADN29" t="n">
        <v/>
      </c>
      <c r="ADO29" t="n">
        <v/>
      </c>
      <c r="ADP29" t="n">
        <v/>
      </c>
      <c r="ADQ29" t="n">
        <v/>
      </c>
      <c r="ADR29" t="n">
        <v/>
      </c>
      <c r="ADS29" t="n">
        <v/>
      </c>
      <c r="ADT29" t="n">
        <v/>
      </c>
      <c r="ADU29" t="inlineStr">
        <is>
          <t>Memperbaiki sendiri</t>
        </is>
      </c>
      <c r="ADV29" t="n">
        <v>0</v>
      </c>
      <c r="ADW29" t="n">
        <v>0</v>
      </c>
      <c r="ADX29" t="n">
        <v>0</v>
      </c>
      <c r="ADY29" t="n">
        <v>0</v>
      </c>
      <c r="ADZ29" t="n">
        <v>0</v>
      </c>
      <c r="AEA29" t="n">
        <v>1</v>
      </c>
      <c r="AEB29" t="n">
        <v>0</v>
      </c>
      <c r="AEC29" t="n">
        <v>0</v>
      </c>
      <c r="AED29" t="inlineStr">
        <is>
          <t>Menghubungi tukang</t>
        </is>
      </c>
      <c r="AEE29" t="inlineStr">
        <is>
          <t>Laki-laki dewasa</t>
        </is>
      </c>
      <c r="AEF29" t="n">
        <v/>
      </c>
      <c r="AEG29" t="inlineStr">
        <is>
          <t>Datang langsung ke rumah CPO</t>
        </is>
      </c>
      <c r="AEH29" t="n">
        <v/>
      </c>
      <c r="AEI29" t="inlineStr">
        <is>
          <t>Perlu dikontrol oleh CPO, penggantian sparepart yg rusak</t>
        </is>
      </c>
      <c r="AEJ29" t="inlineStr">
        <is>
          <t>Ya, selalu</t>
        </is>
      </c>
      <c r="AEK29" t="inlineStr">
        <is>
          <t>Lebih mudah mendapatkan energi Memasak lebih cepat Lebih aman Pengurangan waktu dan tenaga Pemanfaatan bio-slurry sebagai pupuk Dapur lebih bersih dan bebas asap</t>
        </is>
      </c>
      <c r="AEL29" t="n">
        <v>0</v>
      </c>
      <c r="AEM29" t="n">
        <v>1</v>
      </c>
      <c r="AEN29" t="n">
        <v>0</v>
      </c>
      <c r="AEO29" t="n">
        <v>1</v>
      </c>
      <c r="AEP29" t="n">
        <v>1</v>
      </c>
      <c r="AEQ29" t="n">
        <v>1</v>
      </c>
      <c r="AER29" t="n">
        <v>0</v>
      </c>
      <c r="AES29" t="n">
        <v>1</v>
      </c>
      <c r="AET29" t="n">
        <v>1</v>
      </c>
      <c r="AEU29" t="n">
        <v>0</v>
      </c>
      <c r="AEV29" t="n">
        <v>0</v>
      </c>
      <c r="AEW29" t="n">
        <v>0</v>
      </c>
      <c r="AEX29" t="n">
        <v/>
      </c>
      <c r="AEY29" t="inlineStr">
        <is>
          <t>Memasak lebih aman</t>
        </is>
      </c>
      <c r="AEZ29" t="n">
        <v/>
      </c>
      <c r="AFA29" t="inlineStr">
        <is>
          <t>Koperasi</t>
        </is>
      </c>
      <c r="AFB29" t="n">
        <v/>
      </c>
      <c r="AFC29" t="inlineStr">
        <is>
          <t>1769568680765.jpg</t>
        </is>
      </c>
      <c r="AFD29" t="inlineStr">
        <is>
          <t>https://kf.kobotoolbox.org/api/v2/assets/avstPQqLr3Ab3ZdcVTXZ6f/data/660345679/attachments/attm5gQTAnH4MtyY5YpP5rWQ/</t>
        </is>
      </c>
      <c r="AFE29" t="inlineStr">
        <is>
          <t>1769569151419.jpg</t>
        </is>
      </c>
      <c r="AFF29" t="inlineStr">
        <is>
          <t>https://kf.kobotoolbox.org/api/v2/assets/avstPQqLr3Ab3ZdcVTXZ6f/data/660345679/attachments/attQu9K6GbKR5ZTFELjRhNFv/</t>
        </is>
      </c>
      <c r="AFG29" t="inlineStr">
        <is>
          <t>Solihin</t>
        </is>
      </c>
      <c r="AFH29" t="n">
        <v/>
      </c>
      <c r="AFI29" t="inlineStr">
        <is>
          <t>B4.a1.1pikul 40kg hrg Rp 750/kg E.21. cairan slury mengalir lsg ke lahan rumput sekitarnya .utk estimasi 60 kg/hr</t>
        </is>
      </c>
    </row>
    <row r="30">
      <c r="A30" s="93" t="n">
        <v>46057</v>
      </c>
      <c r="B30" s="93" t="n">
        <v>46061</v>
      </c>
      <c r="C30" t="inlineStr">
        <is>
          <t>solihin</t>
        </is>
      </c>
      <c r="D30" t="inlineStr">
        <is>
          <t>riyatun</t>
        </is>
      </c>
      <c r="E30" t="n">
        <v>85815124979</v>
      </c>
      <c r="F30" t="inlineStr">
        <is>
          <t>-7.884818 112.7862729 987.5999755859375 4.98</t>
        </is>
      </c>
      <c r="G30" t="n">
        <v>-7.884818</v>
      </c>
      <c r="H30" t="n">
        <v>112.7862729</v>
      </c>
      <c r="I30" t="n">
        <v>987.5999756</v>
      </c>
      <c r="J30" t="n">
        <v>4.98</v>
      </c>
      <c r="K30" t="n">
        <v>0</v>
      </c>
      <c r="L30" t="inlineStr">
        <is>
          <t>-7.8847012 112.786297 987.5999755859375 4.5</t>
        </is>
      </c>
      <c r="M30" t="n">
        <v>-7.8847012</v>
      </c>
      <c r="N30" t="n">
        <v>112.786297</v>
      </c>
      <c r="O30" t="n">
        <v>987.5999756</v>
      </c>
      <c r="P30" t="n">
        <v>4.5</v>
      </c>
      <c r="Q30" t="n">
        <v>0</v>
      </c>
      <c r="R30" t="inlineStr">
        <is>
          <t>Jawa Timur</t>
        </is>
      </c>
      <c r="S30" t="n">
        <v>0</v>
      </c>
      <c r="T30" t="n">
        <v>0</v>
      </c>
      <c r="U30" t="n">
        <v>0</v>
      </c>
      <c r="V30" t="n">
        <v>0</v>
      </c>
      <c r="W30" t="n">
        <v>0</v>
      </c>
      <c r="X30" t="n">
        <v>1</v>
      </c>
      <c r="Y30" t="n">
        <v>0</v>
      </c>
      <c r="Z30" t="n">
        <v>0</v>
      </c>
      <c r="AA30" t="n">
        <v>0</v>
      </c>
      <c r="AB30" t="n">
        <v>0</v>
      </c>
      <c r="AC30" t="inlineStr">
        <is>
          <t>PASURUAN</t>
        </is>
      </c>
      <c r="AD30" t="inlineStr">
        <is>
          <t>TUTUR</t>
        </is>
      </c>
      <c r="AE30" t="inlineStr">
        <is>
          <t>TLOGOSARI</t>
        </is>
      </c>
      <c r="AF30" t="inlineStr">
        <is>
          <t>KTM MALANG</t>
        </is>
      </c>
      <c r="AG30" t="inlineStr">
        <is>
          <t>KTP0195</t>
        </is>
      </c>
      <c r="AH30" t="n">
        <v>9</v>
      </c>
      <c r="AI30" t="inlineStr">
        <is>
          <t>VPA2</t>
        </is>
      </c>
      <c r="AJ30" t="inlineStr">
        <is>
          <t>Aktif</t>
        </is>
      </c>
      <c r="AK30" t="n">
        <v>60</v>
      </c>
      <c r="AL30" t="inlineStr">
        <is>
          <t>Perempuan</t>
        </is>
      </c>
      <c r="AM30" t="inlineStr">
        <is>
          <t>Sudah menikah</t>
        </is>
      </c>
      <c r="AN30" t="inlineStr">
        <is>
          <t>Tidak sekolah</t>
        </is>
      </c>
      <c r="AO30" t="inlineStr">
        <is>
          <t>Peternak</t>
        </is>
      </c>
      <c r="AP30" t="n">
        <v>0</v>
      </c>
      <c r="AQ30" t="n">
        <v>1</v>
      </c>
      <c r="AR30" t="n">
        <v>0</v>
      </c>
      <c r="AS30" t="n">
        <v>0</v>
      </c>
      <c r="AT30" t="n">
        <v>0</v>
      </c>
      <c r="AU30" t="n">
        <v>0</v>
      </c>
      <c r="AV30" t="n">
        <v>0</v>
      </c>
      <c r="AW30" t="n">
        <v>0</v>
      </c>
      <c r="AX30" t="n">
        <v/>
      </c>
      <c r="AY30" t="inlineStr">
        <is>
          <t>Tidak ada</t>
        </is>
      </c>
      <c r="AZ30" t="n">
        <v>0</v>
      </c>
      <c r="BA30" t="n">
        <v>0</v>
      </c>
      <c r="BB30" t="n">
        <v>0</v>
      </c>
      <c r="BC30" t="n">
        <v>0</v>
      </c>
      <c r="BD30" t="n">
        <v>0</v>
      </c>
      <c r="BE30" t="n">
        <v>0</v>
      </c>
      <c r="BF30" t="n">
        <v>0</v>
      </c>
      <c r="BG30" t="n">
        <v>1</v>
      </c>
      <c r="BH30" t="n">
        <v/>
      </c>
      <c r="BI30" t="inlineStr">
        <is>
          <t>Rp1.500.000 - Rp2.500.000</t>
        </is>
      </c>
      <c r="BJ30" t="n">
        <v>1</v>
      </c>
      <c r="BK30" t="n">
        <v>1</v>
      </c>
      <c r="BL30" t="n">
        <v>2</v>
      </c>
      <c r="BM30" t="n">
        <v>1</v>
      </c>
      <c r="BN30" t="inlineStr">
        <is>
          <t>Milik sendiri</t>
        </is>
      </c>
      <c r="BO30" t="inlineStr">
        <is>
          <t>Permanen (dinding bata dan semen)</t>
        </is>
      </c>
      <c r="BP30" t="n">
        <v>1</v>
      </c>
      <c r="BQ30" t="n">
        <v>0</v>
      </c>
      <c r="BR30" t="n">
        <v>0</v>
      </c>
      <c r="BS30" t="n">
        <v>0</v>
      </c>
      <c r="BT30" t="n">
        <v>0</v>
      </c>
      <c r="BU30" t="n">
        <v/>
      </c>
      <c r="BV30" t="inlineStr">
        <is>
          <t>Keramik/ubin</t>
        </is>
      </c>
      <c r="BW30" t="n">
        <v>0</v>
      </c>
      <c r="BX30" t="n">
        <v>0</v>
      </c>
      <c r="BY30" t="n">
        <v>1</v>
      </c>
      <c r="BZ30" t="n">
        <v>0</v>
      </c>
      <c r="CA30" t="n">
        <v>0</v>
      </c>
      <c r="CB30" t="n">
        <v/>
      </c>
      <c r="CC30" t="inlineStr">
        <is>
          <t>Genting</t>
        </is>
      </c>
      <c r="CD30" t="n">
        <v>0</v>
      </c>
      <c r="CE30" t="n">
        <v>0</v>
      </c>
      <c r="CF30" t="n">
        <v>0</v>
      </c>
      <c r="CG30" t="n">
        <v>0</v>
      </c>
      <c r="CH30" t="n">
        <v>0</v>
      </c>
      <c r="CI30" t="n">
        <v>1</v>
      </c>
      <c r="CJ30" t="n">
        <v>0</v>
      </c>
      <c r="CK30" t="n">
        <v/>
      </c>
      <c r="CL30" t="inlineStr">
        <is>
          <t>Ya</t>
        </is>
      </c>
      <c r="CM30" t="n">
        <v>2017</v>
      </c>
      <c r="CN30" t="inlineStr">
        <is>
          <t>Fixed-Dome (Kubah Tetap)</t>
        </is>
      </c>
      <c r="CO30" t="inlineStr">
        <is>
          <t>8 m³ (6-7 ekor sapi, ±6,5 jam memasak/hari, ±65 kg slurry/hari)</t>
        </is>
      </c>
      <c r="CP30" t="inlineStr">
        <is>
          <t>Anggota keluarga - laki-laki</t>
        </is>
      </c>
      <c r="CQ30" t="n">
        <v>0</v>
      </c>
      <c r="CR30" t="n">
        <v>0</v>
      </c>
      <c r="CS30" t="n">
        <v>0</v>
      </c>
      <c r="CT30" t="n">
        <v>0</v>
      </c>
      <c r="CU30" t="n">
        <v>1</v>
      </c>
      <c r="CV30" t="n">
        <v>0</v>
      </c>
      <c r="CW30" t="n">
        <v>0</v>
      </c>
      <c r="CX30" t="n">
        <v>0</v>
      </c>
      <c r="CY30" t="inlineStr">
        <is>
          <t>Anggota keluarga - laki-laki Anggota keluarga - perempuan dewasa</t>
        </is>
      </c>
      <c r="CZ30" t="n">
        <v>1</v>
      </c>
      <c r="DA30" t="n">
        <v>1</v>
      </c>
      <c r="DB30" t="n">
        <v>0</v>
      </c>
      <c r="DC30" t="n">
        <v/>
      </c>
      <c r="DD30" t="inlineStr">
        <is>
          <t>Anggota keluarga - laki-laki</t>
        </is>
      </c>
      <c r="DE30" t="n">
        <v>1</v>
      </c>
      <c r="DF30" t="n">
        <v>0</v>
      </c>
      <c r="DG30" t="n">
        <v>0</v>
      </c>
      <c r="DH30" t="n">
        <v>0</v>
      </c>
      <c r="DI30" t="n">
        <v/>
      </c>
      <c r="DJ30" t="inlineStr">
        <is>
          <t>CPO atau pendamping</t>
        </is>
      </c>
      <c r="DK30" t="n">
        <v>0</v>
      </c>
      <c r="DL30" t="n">
        <v>0</v>
      </c>
      <c r="DM30" t="n">
        <v>1</v>
      </c>
      <c r="DN30" t="n">
        <v>0</v>
      </c>
      <c r="DO30" t="n">
        <v/>
      </c>
      <c r="DP30" t="inlineStr">
        <is>
          <t>Ya</t>
        </is>
      </c>
      <c r="DQ30" t="n">
        <v/>
      </c>
      <c r="DR30" t="n">
        <v/>
      </c>
      <c r="DS30" t="n">
        <v/>
      </c>
      <c r="DT30" t="n">
        <v/>
      </c>
      <c r="DU30" t="n">
        <v/>
      </c>
      <c r="DV30" t="n">
        <v/>
      </c>
      <c r="DW30" t="n">
        <v/>
      </c>
      <c r="DX30" t="n">
        <v/>
      </c>
      <c r="DY30" t="n">
        <v/>
      </c>
      <c r="DZ30" t="n">
        <v/>
      </c>
      <c r="EA30" t="n">
        <v/>
      </c>
      <c r="EB30" t="n">
        <v/>
      </c>
      <c r="EC30" t="n">
        <v/>
      </c>
      <c r="ED30" t="n">
        <v/>
      </c>
      <c r="EE30" t="n">
        <v/>
      </c>
      <c r="EF30" t="n">
        <v/>
      </c>
      <c r="EG30" t="n">
        <v/>
      </c>
      <c r="EH30" t="n">
        <v/>
      </c>
      <c r="EI30" t="inlineStr">
        <is>
          <t>Tidak ada masalah</t>
        </is>
      </c>
      <c r="EJ30" t="n">
        <v>0</v>
      </c>
      <c r="EK30" t="n">
        <v>0</v>
      </c>
      <c r="EL30" t="n">
        <v>0</v>
      </c>
      <c r="EM30" t="n">
        <v>1</v>
      </c>
      <c r="EN30" t="n">
        <v>0</v>
      </c>
      <c r="EO30" t="n">
        <v/>
      </c>
      <c r="EP30" t="inlineStr">
        <is>
          <t>Ya, cukup jelas dan mudah diikuti</t>
        </is>
      </c>
      <c r="EQ30" t="inlineStr">
        <is>
          <t>Bukan pelatihan</t>
        </is>
      </c>
      <c r="ER30" t="inlineStr">
        <is>
          <t>CPO atau pendamping</t>
        </is>
      </c>
      <c r="ES30" t="n">
        <v>1</v>
      </c>
      <c r="ET30" t="n">
        <v>0</v>
      </c>
      <c r="EU30" t="n">
        <v>0</v>
      </c>
      <c r="EV30" t="n">
        <v>0</v>
      </c>
      <c r="EW30" t="n">
        <v/>
      </c>
      <c r="EX30" t="inlineStr">
        <is>
          <t>Anggota keluarga - Perempuan dewasa Anggota keluarga - Laki-laki</t>
        </is>
      </c>
      <c r="EY30" t="n">
        <v>1</v>
      </c>
      <c r="EZ30" t="n">
        <v>1</v>
      </c>
      <c r="FA30" t="n">
        <v>0</v>
      </c>
      <c r="FB30" t="n">
        <v/>
      </c>
      <c r="FC30" t="inlineStr">
        <is>
          <t>Setiap hari</t>
        </is>
      </c>
      <c r="FD30" t="n">
        <v/>
      </c>
      <c r="FE30" t="inlineStr">
        <is>
          <t>Mengetahui</t>
        </is>
      </c>
      <c r="FF30" t="inlineStr">
        <is>
          <t>Tidak pernah</t>
        </is>
      </c>
      <c r="FG30" t="inlineStr">
        <is>
          <t>Mengetahui</t>
        </is>
      </c>
      <c r="FH30" t="inlineStr">
        <is>
          <t>Selalu (setiap hari)</t>
        </is>
      </c>
      <c r="FI30" t="inlineStr">
        <is>
          <t>Tidak mengetahui</t>
        </is>
      </c>
      <c r="FJ30" t="inlineStr">
        <is>
          <t>Tidak pernah</t>
        </is>
      </c>
      <c r="FK30" t="inlineStr">
        <is>
          <t>Tidak mengetahui</t>
        </is>
      </c>
      <c r="FL30" t="inlineStr">
        <is>
          <t>Tidak pernah</t>
        </is>
      </c>
      <c r="FM30" t="inlineStr">
        <is>
          <t>Mengetahui</t>
        </is>
      </c>
      <c r="FN30" t="inlineStr">
        <is>
          <t>Sering (setiap minggu)</t>
        </is>
      </c>
      <c r="FO30" t="inlineStr">
        <is>
          <t>Mengetahui</t>
        </is>
      </c>
      <c r="FP30" t="inlineStr">
        <is>
          <t>Jarang (setiap bulan atau lebih)</t>
        </is>
      </c>
      <c r="FQ30" t="inlineStr">
        <is>
          <t>Mengetahui</t>
        </is>
      </c>
      <c r="FR30" t="inlineStr">
        <is>
          <t>Ya</t>
        </is>
      </c>
      <c r="FS30" t="inlineStr">
        <is>
          <t>Mengetahui</t>
        </is>
      </c>
      <c r="FT30" t="inlineStr">
        <is>
          <t>Ya, selalu</t>
        </is>
      </c>
      <c r="FU30" t="inlineStr">
        <is>
          <t>Perempuan dewasa Laki-laki dewasa</t>
        </is>
      </c>
      <c r="FV30" t="n">
        <v>1</v>
      </c>
      <c r="FW30" t="n">
        <v>1</v>
      </c>
      <c r="FX30" t="n">
        <v>0</v>
      </c>
      <c r="FY30" t="n">
        <v>0</v>
      </c>
      <c r="FZ30" t="inlineStr">
        <is>
          <t>Memahami</t>
        </is>
      </c>
      <c r="GA30" t="inlineStr">
        <is>
          <t>CPO</t>
        </is>
      </c>
      <c r="GB30" t="n">
        <v>1</v>
      </c>
      <c r="GC30" t="n">
        <v>0</v>
      </c>
      <c r="GD30" t="n">
        <v>0</v>
      </c>
      <c r="GE30" t="n">
        <v>0</v>
      </c>
      <c r="GF30" t="n">
        <v/>
      </c>
      <c r="GG30" t="inlineStr">
        <is>
          <t>Sering</t>
        </is>
      </c>
      <c r="GH30" t="inlineStr">
        <is>
          <t>Ya</t>
        </is>
      </c>
      <c r="GI30" t="inlineStr">
        <is>
          <t>Tetangga</t>
        </is>
      </c>
      <c r="GJ30" t="n">
        <v>1</v>
      </c>
      <c r="GK30" t="n">
        <v>0</v>
      </c>
      <c r="GL30" t="n">
        <v>0</v>
      </c>
      <c r="GM30" t="n">
        <v>0</v>
      </c>
      <c r="GN30" t="n">
        <v/>
      </c>
      <c r="GO30" t="n">
        <v>10</v>
      </c>
      <c r="GP30" t="inlineStr">
        <is>
          <t>Penuh (100%)</t>
        </is>
      </c>
      <c r="GQ30" t="inlineStr">
        <is>
          <t>Kayu bakar LPG</t>
        </is>
      </c>
      <c r="GR30" t="n">
        <v>1</v>
      </c>
      <c r="GS30" t="n">
        <v>1</v>
      </c>
      <c r="GT30" t="n">
        <v>0</v>
      </c>
      <c r="GU30" t="n">
        <v>0</v>
      </c>
      <c r="GV30" t="n">
        <v>0</v>
      </c>
      <c r="GW30" t="n">
        <v>0</v>
      </c>
      <c r="GX30" t="n">
        <v>0</v>
      </c>
      <c r="GY30" t="n">
        <v/>
      </c>
      <c r="GZ30" t="inlineStr">
        <is>
          <t>Ya</t>
        </is>
      </c>
      <c r="HA30" t="n">
        <v/>
      </c>
      <c r="HB30" t="n">
        <v/>
      </c>
      <c r="HC30" t="n">
        <v/>
      </c>
      <c r="HD30" t="n">
        <v/>
      </c>
      <c r="HE30" t="n">
        <v/>
      </c>
      <c r="HF30" t="n">
        <v/>
      </c>
      <c r="HG30" t="n">
        <v/>
      </c>
      <c r="HH30" t="n">
        <v/>
      </c>
      <c r="HI30" t="n">
        <v/>
      </c>
      <c r="HJ30" t="n">
        <v/>
      </c>
      <c r="HK30" t="n">
        <v/>
      </c>
      <c r="HL30" t="n">
        <v/>
      </c>
      <c r="HM30" t="n">
        <v/>
      </c>
      <c r="HN30" t="n">
        <v/>
      </c>
      <c r="HO30" t="n">
        <v/>
      </c>
      <c r="HP30" t="n">
        <v/>
      </c>
      <c r="HQ30" t="n">
        <v/>
      </c>
      <c r="HR30" t="n">
        <v/>
      </c>
      <c r="HS30" t="n">
        <v/>
      </c>
      <c r="HT30" t="n">
        <v/>
      </c>
      <c r="HU30" t="n">
        <v/>
      </c>
      <c r="HV30" t="n">
        <v/>
      </c>
      <c r="HW30" t="n">
        <v/>
      </c>
      <c r="HX30" t="n">
        <v/>
      </c>
      <c r="HY30" t="n">
        <v>0</v>
      </c>
      <c r="HZ30" t="n">
        <v>0</v>
      </c>
      <c r="IA30" t="n">
        <v>3</v>
      </c>
      <c r="IB30" t="n">
        <v>11000</v>
      </c>
      <c r="IC30" t="n">
        <v/>
      </c>
      <c r="ID30" t="n">
        <v/>
      </c>
      <c r="IE30" t="n">
        <v/>
      </c>
      <c r="IF30" t="n">
        <v/>
      </c>
      <c r="IG30" t="n">
        <v/>
      </c>
      <c r="IH30" t="n">
        <v/>
      </c>
      <c r="II30" t="n">
        <v/>
      </c>
      <c r="IJ30" t="n">
        <v/>
      </c>
      <c r="IK30" t="inlineStr">
        <is>
          <t>65-80 kg</t>
        </is>
      </c>
      <c r="IL30" t="inlineStr">
        <is>
          <t>&gt;5 jam</t>
        </is>
      </c>
      <c r="IM30" t="inlineStr">
        <is>
          <t>Ya</t>
        </is>
      </c>
      <c r="IN30" t="inlineStr">
        <is>
          <t>Ya</t>
        </is>
      </c>
      <c r="IO30" t="inlineStr">
        <is>
          <t>Lebih bersih</t>
        </is>
      </c>
      <c r="IP30" t="n">
        <v/>
      </c>
      <c r="IQ30" t="inlineStr">
        <is>
          <t>Tidak pernah</t>
        </is>
      </c>
      <c r="IR30" t="n">
        <v/>
      </c>
      <c r="IS30" t="n">
        <v/>
      </c>
      <c r="IT30" t="n">
        <v/>
      </c>
      <c r="IU30" t="n">
        <v/>
      </c>
      <c r="IV30" t="n">
        <v/>
      </c>
      <c r="IW30" t="n">
        <v/>
      </c>
      <c r="IX30" t="n">
        <v/>
      </c>
      <c r="IY30" t="n">
        <v/>
      </c>
      <c r="IZ30" t="inlineStr">
        <is>
          <t>Tidak pernah</t>
        </is>
      </c>
      <c r="JA30" t="n">
        <v/>
      </c>
      <c r="JB30" t="n">
        <v/>
      </c>
      <c r="JC30" t="n">
        <v/>
      </c>
      <c r="JD30" t="n">
        <v/>
      </c>
      <c r="JE30" t="n">
        <v/>
      </c>
      <c r="JF30" t="n">
        <v/>
      </c>
      <c r="JG30" t="n">
        <v/>
      </c>
      <c r="JH30" t="n">
        <v/>
      </c>
      <c r="JI30" t="inlineStr">
        <is>
          <t>Tidak pernah</t>
        </is>
      </c>
      <c r="JJ30" t="n">
        <v/>
      </c>
      <c r="JK30" t="n">
        <v/>
      </c>
      <c r="JL30" t="n">
        <v/>
      </c>
      <c r="JM30" t="n">
        <v/>
      </c>
      <c r="JN30" t="n">
        <v/>
      </c>
      <c r="JO30" t="n">
        <v/>
      </c>
      <c r="JP30" t="n">
        <v/>
      </c>
      <c r="JQ30" t="n">
        <v/>
      </c>
      <c r="JR30" t="inlineStr">
        <is>
          <t>Tidak pernah</t>
        </is>
      </c>
      <c r="JS30" t="n">
        <v/>
      </c>
      <c r="JT30" t="n">
        <v/>
      </c>
      <c r="JU30" t="n">
        <v/>
      </c>
      <c r="JV30" t="n">
        <v/>
      </c>
      <c r="JW30" t="n">
        <v/>
      </c>
      <c r="JX30" t="n">
        <v/>
      </c>
      <c r="JY30" t="n">
        <v/>
      </c>
      <c r="JZ30" t="n">
        <v/>
      </c>
      <c r="KA30" t="inlineStr">
        <is>
          <t>Tidak pernah</t>
        </is>
      </c>
      <c r="KB30" t="n">
        <v/>
      </c>
      <c r="KC30" t="n">
        <v/>
      </c>
      <c r="KD30" t="n">
        <v/>
      </c>
      <c r="KE30" t="n">
        <v/>
      </c>
      <c r="KF30" t="n">
        <v/>
      </c>
      <c r="KG30" t="n">
        <v/>
      </c>
      <c r="KH30" t="n">
        <v/>
      </c>
      <c r="KI30" t="n">
        <v/>
      </c>
      <c r="KJ30" t="inlineStr">
        <is>
          <t>Tidak pernah</t>
        </is>
      </c>
      <c r="KK30" t="n">
        <v/>
      </c>
      <c r="KL30" t="n">
        <v/>
      </c>
      <c r="KM30" t="n">
        <v/>
      </c>
      <c r="KN30" t="n">
        <v/>
      </c>
      <c r="KO30" t="n">
        <v/>
      </c>
      <c r="KP30" t="n">
        <v/>
      </c>
      <c r="KQ30" t="n">
        <v/>
      </c>
      <c r="KR30" t="n">
        <v/>
      </c>
      <c r="KS30" t="inlineStr">
        <is>
          <t>Tidak ada perubahan</t>
        </is>
      </c>
      <c r="KT30" t="inlineStr">
        <is>
          <t>0-1 kali</t>
        </is>
      </c>
      <c r="KU30" t="inlineStr">
        <is>
          <t>0-1 kali</t>
        </is>
      </c>
      <c r="KV30" t="inlineStr">
        <is>
          <t>Tidak ada</t>
        </is>
      </c>
      <c r="KW30" t="n">
        <v>0</v>
      </c>
      <c r="KX30" t="n">
        <v>0</v>
      </c>
      <c r="KY30" t="n">
        <v>0</v>
      </c>
      <c r="KZ30" t="n">
        <v>1</v>
      </c>
      <c r="LA30" t="inlineStr">
        <is>
          <t>Tidak ada perubahan</t>
        </is>
      </c>
      <c r="LB30" t="inlineStr">
        <is>
          <t>Cukup membaik</t>
        </is>
      </c>
      <c r="LC30" t="n">
        <v>0</v>
      </c>
      <c r="LD30" t="n">
        <v>0</v>
      </c>
      <c r="LE30" t="n">
        <v>0</v>
      </c>
      <c r="LF30" t="n">
        <v>0</v>
      </c>
      <c r="LG30" t="inlineStr">
        <is>
          <t>Tidak</t>
        </is>
      </c>
      <c r="LH30" t="n">
        <v/>
      </c>
      <c r="LI30" t="n">
        <v>0</v>
      </c>
      <c r="LJ30" t="inlineStr">
        <is>
          <t>Pendidikan anggota keluarga</t>
        </is>
      </c>
      <c r="LK30" t="n">
        <v>0</v>
      </c>
      <c r="LL30" t="n">
        <v>0</v>
      </c>
      <c r="LM30" t="n">
        <v>0</v>
      </c>
      <c r="LN30" t="n">
        <v>0</v>
      </c>
      <c r="LO30" t="n">
        <v>0</v>
      </c>
      <c r="LP30" t="n">
        <v>1</v>
      </c>
      <c r="LQ30" t="n">
        <v>0</v>
      </c>
      <c r="LR30" t="n">
        <v/>
      </c>
      <c r="LS30" t="n">
        <v>60</v>
      </c>
      <c r="LT30" t="n">
        <v>60</v>
      </c>
      <c r="LU30" t="n">
        <v>0</v>
      </c>
      <c r="LV30" t="n">
        <v>15</v>
      </c>
      <c r="LW30" t="n">
        <v>15</v>
      </c>
      <c r="LX30" t="n">
        <v>0</v>
      </c>
      <c r="LY30" t="n">
        <v>30</v>
      </c>
      <c r="LZ30" t="n">
        <v>30</v>
      </c>
      <c r="MA30" t="n">
        <v>0</v>
      </c>
      <c r="MB30" t="inlineStr">
        <is>
          <t>Ya</t>
        </is>
      </c>
      <c r="MC30" t="n">
        <v>120</v>
      </c>
      <c r="MD30" t="n">
        <v>60</v>
      </c>
      <c r="ME30" t="n">
        <v>120</v>
      </c>
      <c r="MF30" t="n">
        <v>60</v>
      </c>
      <c r="MG30" t="n">
        <v>0</v>
      </c>
      <c r="MH30" t="n">
        <v>0</v>
      </c>
      <c r="MI30" t="inlineStr">
        <is>
          <t>Istirahat Aktivitas sosial diluar rumah (misalnya, berkumpul dengan tetangga, mengikuti kegiatan PKK, dsb)</t>
        </is>
      </c>
      <c r="MJ30" t="n">
        <v>0</v>
      </c>
      <c r="MK30" t="n">
        <v>1</v>
      </c>
      <c r="ML30" t="n">
        <v>1</v>
      </c>
      <c r="MM30" t="n">
        <v>0</v>
      </c>
      <c r="MN30" t="n">
        <v>0</v>
      </c>
      <c r="MO30" t="n">
        <v>0</v>
      </c>
      <c r="MP30" t="n">
        <v/>
      </c>
      <c r="MQ30" t="n">
        <v/>
      </c>
      <c r="MR30" t="inlineStr">
        <is>
          <t>Buat istirahat, mengurus ternak sudah capai</t>
        </is>
      </c>
      <c r="MS30" t="inlineStr">
        <is>
          <t>Tahlil</t>
        </is>
      </c>
      <c r="MT30" t="n">
        <v/>
      </c>
      <c r="MU30" t="inlineStr">
        <is>
          <t>Tidak</t>
        </is>
      </c>
      <c r="MV30" t="n">
        <v/>
      </c>
      <c r="MW30" t="n">
        <v/>
      </c>
      <c r="MX30" t="n">
        <v/>
      </c>
      <c r="MY30" t="n">
        <v/>
      </c>
      <c r="MZ30" t="n">
        <v/>
      </c>
      <c r="NA30" t="n">
        <v/>
      </c>
      <c r="NB30" t="n">
        <v/>
      </c>
      <c r="NC30" t="n">
        <v/>
      </c>
      <c r="ND30" t="n">
        <v/>
      </c>
      <c r="NE30" t="n">
        <v/>
      </c>
      <c r="NF30" t="n">
        <v/>
      </c>
      <c r="NG30" t="n">
        <v/>
      </c>
      <c r="NH30" t="n">
        <v/>
      </c>
      <c r="NI30" t="n">
        <v/>
      </c>
      <c r="NJ30" t="n">
        <v/>
      </c>
      <c r="NK30" t="n">
        <v/>
      </c>
      <c r="NL30" t="inlineStr">
        <is>
          <t>Tidak</t>
        </is>
      </c>
      <c r="NM30" t="inlineStr">
        <is>
          <t>Kombinasi kredit/pinjaman dan dana hibah</t>
        </is>
      </c>
      <c r="NN30" t="inlineStr">
        <is>
          <t>5.000.001-7.000.000</t>
        </is>
      </c>
      <c r="NO30" t="inlineStr">
        <is>
          <t>Lainnya</t>
        </is>
      </c>
      <c r="NP30" t="inlineStr">
        <is>
          <t>Yayasan Rumah Energi dan Universitas Widyagama</t>
        </is>
      </c>
      <c r="NQ30" t="inlineStr">
        <is>
          <t>Koperasi</t>
        </is>
      </c>
      <c r="NR30" t="n">
        <v/>
      </c>
      <c r="NS30" t="n">
        <v>36</v>
      </c>
      <c r="NT30" t="inlineStr">
        <is>
          <t>CPO/pendamping</t>
        </is>
      </c>
      <c r="NU30" t="n">
        <v/>
      </c>
      <c r="NV30" t="n">
        <v/>
      </c>
      <c r="NW30" t="n">
        <v/>
      </c>
      <c r="NX30" t="inlineStr">
        <is>
          <t>Sedikit meningkat</t>
        </is>
      </c>
      <c r="NY30" t="n">
        <v>180</v>
      </c>
      <c r="NZ30" t="n">
        <v>0</v>
      </c>
      <c r="OA30" t="n">
        <v>0</v>
      </c>
      <c r="OB30" t="n">
        <v>105</v>
      </c>
      <c r="OC30" t="n">
        <v>105</v>
      </c>
      <c r="OD30" t="n">
        <v>0</v>
      </c>
      <c r="OE30" t="inlineStr">
        <is>
          <t>Lebih baik</t>
        </is>
      </c>
      <c r="OF30" t="inlineStr">
        <is>
          <t>Jauh lebih baik (beda waktu memasak lebih cepat setengah jam atau lebih, ATAU tidak lagi ada rasa/bau makanan yang berubah, ATAU alasan lainnya)</t>
        </is>
      </c>
      <c r="OG30" t="inlineStr">
        <is>
          <t>Ya</t>
        </is>
      </c>
      <c r="OH30" t="n">
        <v>0</v>
      </c>
      <c r="OI30" t="n">
        <v>6</v>
      </c>
      <c r="OJ30" t="n">
        <v>0</v>
      </c>
      <c r="OK30" t="n">
        <v>0</v>
      </c>
      <c r="OL30" t="n">
        <v>0</v>
      </c>
      <c r="OM30" t="n">
        <v>0</v>
      </c>
      <c r="ON30" t="n">
        <v>0</v>
      </c>
      <c r="OO30" t="n">
        <v>0</v>
      </c>
      <c r="OP30" t="inlineStr">
        <is>
          <t>Sapi perah Ayam</t>
        </is>
      </c>
      <c r="OQ30" t="n">
        <v>0</v>
      </c>
      <c r="OR30" t="n">
        <v>1</v>
      </c>
      <c r="OS30" t="n">
        <v>0</v>
      </c>
      <c r="OT30" t="n">
        <v>0</v>
      </c>
      <c r="OU30" t="n">
        <v>0</v>
      </c>
      <c r="OV30" t="n">
        <v>0</v>
      </c>
      <c r="OW30" t="n">
        <v>1</v>
      </c>
      <c r="OX30" t="n">
        <v>0</v>
      </c>
      <c r="OY30" t="n">
        <v/>
      </c>
      <c r="OZ30" t="n">
        <v/>
      </c>
      <c r="PA30" t="n">
        <v/>
      </c>
      <c r="PB30" t="n">
        <v/>
      </c>
      <c r="PC30" t="n">
        <v/>
      </c>
      <c r="PD30" t="n">
        <v/>
      </c>
      <c r="PE30" t="n">
        <v/>
      </c>
      <c r="PF30" t="n">
        <v/>
      </c>
      <c r="PG30" t="n">
        <v/>
      </c>
      <c r="PH30" t="n">
        <v/>
      </c>
      <c r="PI30" t="n">
        <v/>
      </c>
      <c r="PJ30" t="n">
        <v/>
      </c>
      <c r="PK30" t="n">
        <v/>
      </c>
      <c r="PL30" t="n">
        <v/>
      </c>
      <c r="PM30" t="n">
        <v/>
      </c>
      <c r="PN30" t="n">
        <v/>
      </c>
      <c r="PO30" t="n">
        <v/>
      </c>
      <c r="PP30" t="n">
        <v/>
      </c>
      <c r="PQ30" t="n">
        <v/>
      </c>
      <c r="PR30" t="n">
        <v/>
      </c>
      <c r="PS30" t="n">
        <v/>
      </c>
      <c r="PT30" t="n">
        <v/>
      </c>
      <c r="PU30" t="n">
        <v/>
      </c>
      <c r="PV30" t="n">
        <v/>
      </c>
      <c r="PW30" t="n">
        <v/>
      </c>
      <c r="PX30" t="n">
        <v/>
      </c>
      <c r="PY30" t="n">
        <v/>
      </c>
      <c r="PZ30" t="n">
        <v/>
      </c>
      <c r="QA30" t="n">
        <v/>
      </c>
      <c r="QB30" t="n">
        <v/>
      </c>
      <c r="QC30" t="n">
        <v/>
      </c>
      <c r="QD30" t="n">
        <v/>
      </c>
      <c r="QE30" t="inlineStr">
        <is>
          <t>2-Dibuang ke sungai</t>
        </is>
      </c>
      <c r="QF30" t="n">
        <v>0</v>
      </c>
      <c r="QG30" t="n">
        <v>0</v>
      </c>
      <c r="QH30" t="n">
        <v>0</v>
      </c>
      <c r="QI30" t="n">
        <v>0</v>
      </c>
      <c r="QJ30" t="n">
        <v>0</v>
      </c>
      <c r="QK30" t="n">
        <v>0</v>
      </c>
      <c r="QL30" t="n">
        <v>1</v>
      </c>
      <c r="QM30" t="n">
        <v>0</v>
      </c>
      <c r="QN30" t="n">
        <v>0</v>
      </c>
      <c r="QO30" t="n">
        <v/>
      </c>
      <c r="QP30" t="n">
        <v/>
      </c>
      <c r="QQ30" t="n">
        <v/>
      </c>
      <c r="QR30" t="n">
        <v/>
      </c>
      <c r="QS30" t="n">
        <v/>
      </c>
      <c r="QT30" t="n">
        <v/>
      </c>
      <c r="QU30" t="n">
        <v/>
      </c>
      <c r="QV30" t="n">
        <v/>
      </c>
      <c r="QW30" t="n">
        <v/>
      </c>
      <c r="QX30" t="n">
        <v/>
      </c>
      <c r="QY30" t="n">
        <v/>
      </c>
      <c r="QZ30" t="n">
        <v/>
      </c>
      <c r="RA30" t="n">
        <v/>
      </c>
      <c r="RB30" t="n">
        <v/>
      </c>
      <c r="RC30" t="n">
        <v/>
      </c>
      <c r="RD30" t="n">
        <v/>
      </c>
      <c r="RE30" t="n">
        <v/>
      </c>
      <c r="RF30" t="n">
        <v/>
      </c>
      <c r="RG30" t="n">
        <v/>
      </c>
      <c r="RH30" t="n">
        <v/>
      </c>
      <c r="RI30" t="n">
        <v/>
      </c>
      <c r="RJ30" t="n">
        <v/>
      </c>
      <c r="RK30" t="n">
        <v/>
      </c>
      <c r="RL30" t="n">
        <v/>
      </c>
      <c r="RM30" t="n">
        <v/>
      </c>
      <c r="RN30" t="n">
        <v/>
      </c>
      <c r="RO30" t="n">
        <v/>
      </c>
      <c r="RP30" t="n">
        <v/>
      </c>
      <c r="RQ30" t="n">
        <v/>
      </c>
      <c r="RR30" t="n">
        <v/>
      </c>
      <c r="RS30" t="n">
        <v/>
      </c>
      <c r="RT30" t="n">
        <v/>
      </c>
      <c r="RU30" t="n">
        <v/>
      </c>
      <c r="RV30" t="n">
        <v/>
      </c>
      <c r="RW30" t="n">
        <v/>
      </c>
      <c r="RX30" t="n">
        <v/>
      </c>
      <c r="RY30" t="n">
        <v/>
      </c>
      <c r="RZ30" t="n">
        <v/>
      </c>
      <c r="SA30" t="n">
        <v/>
      </c>
      <c r="SB30" t="n">
        <v/>
      </c>
      <c r="SC30" t="inlineStr">
        <is>
          <t>1-Disebarkan ke lahan terbuka</t>
        </is>
      </c>
      <c r="SD30" t="n">
        <v>0</v>
      </c>
      <c r="SE30" t="n">
        <v>0</v>
      </c>
      <c r="SF30" t="n">
        <v>0</v>
      </c>
      <c r="SG30" t="n">
        <v>0</v>
      </c>
      <c r="SH30" t="n">
        <v>0</v>
      </c>
      <c r="SI30" t="n">
        <v>1</v>
      </c>
      <c r="SJ30" t="n">
        <v>0</v>
      </c>
      <c r="SK30" t="n">
        <v>0</v>
      </c>
      <c r="SL30" t="n">
        <v>0</v>
      </c>
      <c r="SM30" t="n">
        <v/>
      </c>
      <c r="SN30" t="n">
        <v/>
      </c>
      <c r="SO30" t="n">
        <v/>
      </c>
      <c r="SP30" t="n">
        <v/>
      </c>
      <c r="SQ30" t="n">
        <v/>
      </c>
      <c r="SR30" t="n">
        <v/>
      </c>
      <c r="SS30" t="n">
        <v/>
      </c>
      <c r="ST30" t="n">
        <v/>
      </c>
      <c r="SU30" t="n">
        <v/>
      </c>
      <c r="SV30" t="n">
        <v/>
      </c>
      <c r="SW30" t="n">
        <v/>
      </c>
      <c r="SX30" t="n">
        <v/>
      </c>
      <c r="SY30" t="n">
        <v/>
      </c>
      <c r="SZ30" t="n">
        <v>3</v>
      </c>
      <c r="TA30" t="n">
        <v/>
      </c>
      <c r="TB30" t="n">
        <v/>
      </c>
      <c r="TC30" t="n">
        <v/>
      </c>
      <c r="TD30" t="n">
        <v/>
      </c>
      <c r="TE30" t="n">
        <v>5</v>
      </c>
      <c r="TF30" t="n">
        <v/>
      </c>
      <c r="TG30" t="n">
        <v/>
      </c>
      <c r="TH30" t="n">
        <v/>
      </c>
      <c r="TI30" t="n">
        <v/>
      </c>
      <c r="TJ30" t="n">
        <v/>
      </c>
      <c r="TK30" t="n">
        <v/>
      </c>
      <c r="TL30" t="n">
        <v/>
      </c>
      <c r="TM30" t="n">
        <v/>
      </c>
      <c r="TN30" t="n">
        <v/>
      </c>
      <c r="TO30" t="n">
        <v/>
      </c>
      <c r="TP30" t="n">
        <v/>
      </c>
      <c r="TQ30" t="n">
        <v/>
      </c>
      <c r="TR30" t="n">
        <v/>
      </c>
      <c r="TS30" t="n">
        <v/>
      </c>
      <c r="TT30" t="n">
        <v/>
      </c>
      <c r="TU30" t="n">
        <v/>
      </c>
      <c r="TV30" t="n">
        <v/>
      </c>
      <c r="TW30" t="n">
        <v/>
      </c>
      <c r="TX30" t="n">
        <v/>
      </c>
      <c r="TY30" t="n">
        <v/>
      </c>
      <c r="TZ30" t="n">
        <v/>
      </c>
      <c r="UA30" t="n">
        <v/>
      </c>
      <c r="UB30" t="n">
        <v/>
      </c>
      <c r="UC30" t="n">
        <v/>
      </c>
      <c r="UD30" t="n">
        <v/>
      </c>
      <c r="UE30" t="n">
        <v/>
      </c>
      <c r="UF30" t="n">
        <v/>
      </c>
      <c r="UG30" t="n">
        <v/>
      </c>
      <c r="UH30" t="n">
        <v/>
      </c>
      <c r="UI30" t="n">
        <v/>
      </c>
      <c r="UJ30" t="n">
        <v/>
      </c>
      <c r="UK30" t="n">
        <v/>
      </c>
      <c r="UL30" t="n">
        <v/>
      </c>
      <c r="UM30" t="n">
        <v/>
      </c>
      <c r="UN30" t="n">
        <v/>
      </c>
      <c r="UO30" t="n">
        <v/>
      </c>
      <c r="UP30" t="n">
        <v/>
      </c>
      <c r="UQ30" t="n">
        <v/>
      </c>
      <c r="UR30" t="n">
        <v/>
      </c>
      <c r="US30" t="n">
        <v/>
      </c>
      <c r="UT30" t="n">
        <v/>
      </c>
      <c r="UU30" t="n">
        <v/>
      </c>
      <c r="UV30" t="inlineStr">
        <is>
          <t>Pemberian pakan di kandang</t>
        </is>
      </c>
      <c r="UW30" t="n">
        <v/>
      </c>
      <c r="UX30" t="n">
        <v/>
      </c>
      <c r="UY30" t="n">
        <v/>
      </c>
      <c r="UZ30" t="n">
        <v/>
      </c>
      <c r="VA30" t="n">
        <v/>
      </c>
      <c r="VB30" t="n">
        <v/>
      </c>
      <c r="VC30" t="n">
        <v/>
      </c>
      <c r="VD30" t="inlineStr">
        <is>
          <t>Sangat jarang (&gt;1 bulan sekali)</t>
        </is>
      </c>
      <c r="VE30" t="n">
        <v/>
      </c>
      <c r="VF30" t="n">
        <v/>
      </c>
      <c r="VG30" t="n">
        <v/>
      </c>
      <c r="VH30" t="n">
        <v/>
      </c>
      <c r="VI30" t="n">
        <v/>
      </c>
      <c r="VJ30" t="n">
        <v/>
      </c>
      <c r="VK30" t="n">
        <v/>
      </c>
      <c r="VL30" t="inlineStr">
        <is>
          <t>Sangat sering (&gt;1 kali sehari)</t>
        </is>
      </c>
      <c r="VM30" t="n">
        <v/>
      </c>
      <c r="VN30" t="n">
        <v/>
      </c>
      <c r="VO30" t="n">
        <v/>
      </c>
      <c r="VP30" t="n">
        <v/>
      </c>
      <c r="VQ30" t="n">
        <v/>
      </c>
      <c r="VR30" t="n">
        <v/>
      </c>
      <c r="VS30" t="n">
        <v/>
      </c>
      <c r="VT30" t="n">
        <v/>
      </c>
      <c r="VU30" t="n">
        <v/>
      </c>
      <c r="VV30" t="n">
        <v/>
      </c>
      <c r="VW30" t="n">
        <v/>
      </c>
      <c r="VX30" t="n">
        <v/>
      </c>
      <c r="VY30" t="n">
        <v/>
      </c>
      <c r="VZ30" t="n">
        <v/>
      </c>
      <c r="WA30" t="n">
        <v/>
      </c>
      <c r="WB30" t="n">
        <v/>
      </c>
      <c r="WC30" t="n">
        <v/>
      </c>
      <c r="WD30" t="n">
        <v/>
      </c>
      <c r="WE30" t="n">
        <v/>
      </c>
      <c r="WF30" t="inlineStr">
        <is>
          <t>6-Digester biogas</t>
        </is>
      </c>
      <c r="WG30" t="n">
        <v>0</v>
      </c>
      <c r="WH30" t="n">
        <v>0</v>
      </c>
      <c r="WI30" t="n">
        <v>0</v>
      </c>
      <c r="WJ30" t="n">
        <v>0</v>
      </c>
      <c r="WK30" t="n">
        <v>0</v>
      </c>
      <c r="WL30" t="n">
        <v>0</v>
      </c>
      <c r="WM30" t="n">
        <v>0</v>
      </c>
      <c r="WN30" t="n">
        <v>0</v>
      </c>
      <c r="WO30" t="n">
        <v>0</v>
      </c>
      <c r="WP30" t="n">
        <v>1</v>
      </c>
      <c r="WQ30" t="n">
        <v>0</v>
      </c>
      <c r="WR30" t="n">
        <v>0</v>
      </c>
      <c r="WS30" t="n">
        <v/>
      </c>
      <c r="WT30" t="n">
        <v/>
      </c>
      <c r="WU30" t="n">
        <v/>
      </c>
      <c r="WV30" t="n">
        <v/>
      </c>
      <c r="WW30" t="n">
        <v/>
      </c>
      <c r="WX30" t="n">
        <v/>
      </c>
      <c r="WY30" t="n">
        <v/>
      </c>
      <c r="WZ30" t="n">
        <v/>
      </c>
      <c r="XA30" t="n">
        <v/>
      </c>
      <c r="XB30" t="n">
        <v/>
      </c>
      <c r="XC30" t="n">
        <v/>
      </c>
      <c r="XD30" t="n">
        <v/>
      </c>
      <c r="XE30" t="n">
        <v/>
      </c>
      <c r="XF30" t="n">
        <v/>
      </c>
      <c r="XG30" t="n">
        <v/>
      </c>
      <c r="XH30" t="n">
        <v/>
      </c>
      <c r="XI30" t="n">
        <v/>
      </c>
      <c r="XJ30" t="n">
        <v/>
      </c>
      <c r="XK30" t="n">
        <v/>
      </c>
      <c r="XL30" t="n">
        <v/>
      </c>
      <c r="XM30" t="n">
        <v/>
      </c>
      <c r="XN30" t="n">
        <v/>
      </c>
      <c r="XO30" t="n">
        <v/>
      </c>
      <c r="XP30" t="n">
        <v/>
      </c>
      <c r="XQ30" t="n">
        <v/>
      </c>
      <c r="XR30" t="n">
        <v/>
      </c>
      <c r="XS30" t="n">
        <v/>
      </c>
      <c r="XT30" t="n">
        <v/>
      </c>
      <c r="XU30" t="n">
        <v/>
      </c>
      <c r="XV30" t="n">
        <v/>
      </c>
      <c r="XW30" t="n">
        <v/>
      </c>
      <c r="XX30" t="n">
        <v/>
      </c>
      <c r="XY30" t="n">
        <v/>
      </c>
      <c r="XZ30" t="n">
        <v/>
      </c>
      <c r="YA30" t="n">
        <v/>
      </c>
      <c r="YB30" t="n">
        <v/>
      </c>
      <c r="YC30" t="n">
        <v/>
      </c>
      <c r="YD30" t="n">
        <v/>
      </c>
      <c r="YE30" t="n">
        <v/>
      </c>
      <c r="YF30" t="n">
        <v/>
      </c>
      <c r="YG30" t="n">
        <v/>
      </c>
      <c r="YH30" t="n">
        <v/>
      </c>
      <c r="YI30" t="n">
        <v/>
      </c>
      <c r="YJ30" t="n">
        <v/>
      </c>
      <c r="YK30" t="n">
        <v/>
      </c>
      <c r="YL30" t="n">
        <v/>
      </c>
      <c r="YM30" t="n">
        <v/>
      </c>
      <c r="YN30" t="n">
        <v/>
      </c>
      <c r="YO30" t="n">
        <v/>
      </c>
      <c r="YP30" t="n">
        <v/>
      </c>
      <c r="YQ30" t="n">
        <v/>
      </c>
      <c r="YR30" t="n">
        <v/>
      </c>
      <c r="YS30" t="n">
        <v/>
      </c>
      <c r="YT30" t="n">
        <v/>
      </c>
      <c r="YU30" t="n">
        <v/>
      </c>
      <c r="YV30" t="n">
        <v/>
      </c>
      <c r="YW30" t="n">
        <v/>
      </c>
      <c r="YX30" t="n">
        <v/>
      </c>
      <c r="YY30" t="n">
        <v/>
      </c>
      <c r="YZ30" t="n">
        <v/>
      </c>
      <c r="ZA30" t="n">
        <v/>
      </c>
      <c r="ZB30" t="n">
        <v/>
      </c>
      <c r="ZC30" t="n">
        <v/>
      </c>
      <c r="ZD30" t="n">
        <v/>
      </c>
      <c r="ZE30" t="n">
        <v/>
      </c>
      <c r="ZF30" t="n">
        <v/>
      </c>
      <c r="ZG30" t="n">
        <v/>
      </c>
      <c r="ZH30" t="n">
        <v/>
      </c>
      <c r="ZI30" t="n">
        <v/>
      </c>
      <c r="ZJ30" t="n">
        <v/>
      </c>
      <c r="ZK30" t="n">
        <v/>
      </c>
      <c r="ZL30" t="n">
        <v/>
      </c>
      <c r="ZM30" t="n">
        <v/>
      </c>
      <c r="ZN30" t="n">
        <v/>
      </c>
      <c r="ZO30" t="n">
        <v>100</v>
      </c>
      <c r="ZP30" t="n">
        <v/>
      </c>
      <c r="ZQ30" t="n">
        <v/>
      </c>
      <c r="ZR30" t="n">
        <v/>
      </c>
      <c r="ZS30" t="n">
        <v/>
      </c>
      <c r="ZT30" t="n">
        <v/>
      </c>
      <c r="ZU30" t="n">
        <v/>
      </c>
      <c r="ZV30" t="n">
        <v/>
      </c>
      <c r="ZW30" t="n">
        <v>3</v>
      </c>
      <c r="ZX30" t="n">
        <v/>
      </c>
      <c r="ZY30" t="n">
        <v/>
      </c>
      <c r="ZZ30" t="n">
        <v/>
      </c>
      <c r="AAA30" t="n">
        <v/>
      </c>
      <c r="AAB30" t="n">
        <v/>
      </c>
      <c r="AAC30" t="n">
        <v/>
      </c>
      <c r="AAD30" t="n">
        <v/>
      </c>
      <c r="AAE30" t="inlineStr">
        <is>
          <t>Pakan kering (misal: konsentrat, silase, pelet)</t>
        </is>
      </c>
      <c r="AAF30" t="n">
        <v/>
      </c>
      <c r="AAG30" t="n">
        <v/>
      </c>
      <c r="AAH30" t="n">
        <v/>
      </c>
      <c r="AAI30" t="n">
        <v/>
      </c>
      <c r="AAJ30" t="n">
        <v/>
      </c>
      <c r="AAK30" t="n">
        <v/>
      </c>
      <c r="AAL30" t="inlineStr">
        <is>
          <t>Tidak</t>
        </is>
      </c>
      <c r="AAM30" t="n">
        <v/>
      </c>
      <c r="AAN30" t="n">
        <v/>
      </c>
      <c r="AAO30" t="n">
        <v/>
      </c>
      <c r="AAP30" t="n">
        <v/>
      </c>
      <c r="AAQ30" t="n">
        <v/>
      </c>
      <c r="AAR30" t="inlineStr">
        <is>
          <t>Tidak</t>
        </is>
      </c>
      <c r="AAS30" t="inlineStr">
        <is>
          <t>Mengetahui</t>
        </is>
      </c>
      <c r="AAT30" t="inlineStr">
        <is>
          <t>Diberikan gratis ke orang lain</t>
        </is>
      </c>
      <c r="AAU30" t="n">
        <v>0</v>
      </c>
      <c r="AAV30" t="n">
        <v>0</v>
      </c>
      <c r="AAW30" t="n">
        <v>0</v>
      </c>
      <c r="AAX30" t="n">
        <v>0</v>
      </c>
      <c r="AAY30" t="n">
        <v>1</v>
      </c>
      <c r="AAZ30" t="n">
        <v>0</v>
      </c>
      <c r="ABA30" t="n">
        <v>0</v>
      </c>
      <c r="ABB30" t="n">
        <v/>
      </c>
      <c r="ABC30" t="n">
        <v/>
      </c>
      <c r="ABD30" t="n">
        <v/>
      </c>
      <c r="ABE30" t="n">
        <v/>
      </c>
      <c r="ABF30" t="n">
        <v/>
      </c>
      <c r="ABG30" t="n">
        <v/>
      </c>
      <c r="ABH30" t="n">
        <v/>
      </c>
      <c r="ABI30" t="n">
        <v/>
      </c>
      <c r="ABJ30" t="n">
        <v/>
      </c>
      <c r="ABK30" t="n">
        <v/>
      </c>
      <c r="ABL30" t="n">
        <v/>
      </c>
      <c r="ABM30" t="n">
        <v/>
      </c>
      <c r="ABN30" t="n">
        <v/>
      </c>
      <c r="ABO30" t="n">
        <v/>
      </c>
      <c r="ABP30" t="n">
        <v/>
      </c>
      <c r="ABQ30" t="n">
        <v/>
      </c>
      <c r="ABR30" t="n">
        <v/>
      </c>
      <c r="ABS30" t="n">
        <v/>
      </c>
      <c r="ABT30" t="n">
        <v/>
      </c>
      <c r="ABU30" t="n">
        <v/>
      </c>
      <c r="ABV30" t="n">
        <v/>
      </c>
      <c r="ABW30" t="n">
        <v/>
      </c>
      <c r="ABX30" t="n">
        <v/>
      </c>
      <c r="ABY30" t="n">
        <v/>
      </c>
      <c r="ABZ30" t="n">
        <v/>
      </c>
      <c r="ACA30" t="n">
        <v/>
      </c>
      <c r="ACB30" t="n">
        <v/>
      </c>
      <c r="ACC30" t="n">
        <v/>
      </c>
      <c r="ACD30" t="n">
        <v/>
      </c>
      <c r="ACE30" t="n">
        <v/>
      </c>
      <c r="ACF30" t="n">
        <v/>
      </c>
      <c r="ACG30" t="n">
        <v/>
      </c>
      <c r="ACH30" t="n">
        <v/>
      </c>
      <c r="ACI30" t="n">
        <v/>
      </c>
      <c r="ACJ30" t="n">
        <v/>
      </c>
      <c r="ACK30" t="inlineStr">
        <is>
          <t>Ladang/sawah terlalu jauh, sulit untuk mengangkut ke sana</t>
        </is>
      </c>
      <c r="ACL30" t="n">
        <v>0</v>
      </c>
      <c r="ACM30" t="n">
        <v>0</v>
      </c>
      <c r="ACN30" t="n">
        <v>0</v>
      </c>
      <c r="ACO30" t="n">
        <v>1</v>
      </c>
      <c r="ACP30" t="n">
        <v>0</v>
      </c>
      <c r="ACQ30" t="n">
        <v>0</v>
      </c>
      <c r="ACR30" t="n">
        <v>0</v>
      </c>
      <c r="ACS30" t="n">
        <v/>
      </c>
      <c r="ACT30" t="inlineStr">
        <is>
          <t>Tidak ada informasi tambahan mengenai sumber bahan baku biogas</t>
        </is>
      </c>
      <c r="ACU30" t="inlineStr">
        <is>
          <t>Manfaat cukup signifikan, terasa di kehidupan sehari-hari</t>
        </is>
      </c>
      <c r="ACV30" t="inlineStr">
        <is>
          <t>Berkurang</t>
        </is>
      </c>
      <c r="ACW30" t="inlineStr">
        <is>
          <t>Anggota keluarga - Perempuan dewasa</t>
        </is>
      </c>
      <c r="ACX30" t="inlineStr">
        <is>
          <t>Setuju</t>
        </is>
      </c>
      <c r="ACY30" t="inlineStr">
        <is>
          <t>Anggota keluarga - Anak-anak Anggota keluarga - Perempuan dewasa Anggota keluarga - Laki-laki dewasa</t>
        </is>
      </c>
      <c r="ACZ30" t="n">
        <v>1</v>
      </c>
      <c r="ADA30" t="n">
        <v>1</v>
      </c>
      <c r="ADB30" t="n">
        <v>1</v>
      </c>
      <c r="ADC30" t="n">
        <v>0</v>
      </c>
      <c r="ADD30" t="inlineStr">
        <is>
          <t>Sangat puas</t>
        </is>
      </c>
      <c r="ADE30" t="inlineStr">
        <is>
          <t>Sangat puas</t>
        </is>
      </c>
      <c r="ADF30" t="inlineStr">
        <is>
          <t>Sangat puas</t>
        </is>
      </c>
      <c r="ADG30" t="inlineStr">
        <is>
          <t>Sangat puas</t>
        </is>
      </c>
      <c r="ADH30" t="inlineStr">
        <is>
          <t>Ya</t>
        </is>
      </c>
      <c r="ADI30" t="inlineStr">
        <is>
          <t>Selang kompor biogas</t>
        </is>
      </c>
      <c r="ADJ30" t="inlineStr">
        <is>
          <t>Sangat puas</t>
        </is>
      </c>
      <c r="ADK30" t="n">
        <v/>
      </c>
      <c r="ADL30" t="n">
        <v/>
      </c>
      <c r="ADM30" t="n">
        <v/>
      </c>
      <c r="ADN30" t="n">
        <v/>
      </c>
      <c r="ADO30" t="n">
        <v/>
      </c>
      <c r="ADP30" t="n">
        <v/>
      </c>
      <c r="ADQ30" t="n">
        <v/>
      </c>
      <c r="ADR30" t="n">
        <v/>
      </c>
      <c r="ADS30" t="n">
        <v/>
      </c>
      <c r="ADT30" t="n">
        <v/>
      </c>
      <c r="ADU30" t="inlineStr">
        <is>
          <t>Menghubungi CPO atau pendamping</t>
        </is>
      </c>
      <c r="ADV30" t="n">
        <v>0</v>
      </c>
      <c r="ADW30" t="n">
        <v>0</v>
      </c>
      <c r="ADX30" t="n">
        <v>0</v>
      </c>
      <c r="ADY30" t="n">
        <v>0</v>
      </c>
      <c r="ADZ30" t="n">
        <v>1</v>
      </c>
      <c r="AEA30" t="n">
        <v>0</v>
      </c>
      <c r="AEB30" t="n">
        <v>0</v>
      </c>
      <c r="AEC30" t="n">
        <v>0</v>
      </c>
      <c r="AED30" t="inlineStr">
        <is>
          <t>Menghubungi tukang</t>
        </is>
      </c>
      <c r="AEE30" t="inlineStr">
        <is>
          <t>Laki-laki dewasa</t>
        </is>
      </c>
      <c r="AEF30" t="n">
        <v/>
      </c>
      <c r="AEG30" t="inlineStr">
        <is>
          <t>Menelepon atau WA langsung</t>
        </is>
      </c>
      <c r="AEH30" t="n">
        <v/>
      </c>
      <c r="AEI30" t="inlineStr">
        <is>
          <t>Tidak ada</t>
        </is>
      </c>
      <c r="AEJ30" t="inlineStr">
        <is>
          <t>Tidak pernah</t>
        </is>
      </c>
      <c r="AEK30" t="inlineStr">
        <is>
          <t>Pengurangan pengeluaran rumah tangga (bahan bakar minyak, pupuk, dll.) Lebih mudah mendapatkan energi Pasokan energi yang andal Memasak lebih cepat Lebih aman Pengurangan waktu dan tenaga Peningkatan kebersihan kandang ternak Dapur lebih bersih dan bebas asap Dapat dibayar melalui skema kredit Mendapatkan subsidi</t>
        </is>
      </c>
      <c r="AEL30" t="n">
        <v>1</v>
      </c>
      <c r="AEM30" t="n">
        <v>1</v>
      </c>
      <c r="AEN30" t="n">
        <v>1</v>
      </c>
      <c r="AEO30" t="n">
        <v>1</v>
      </c>
      <c r="AEP30" t="n">
        <v>1</v>
      </c>
      <c r="AEQ30" t="n">
        <v>1</v>
      </c>
      <c r="AER30" t="n">
        <v>1</v>
      </c>
      <c r="AES30" t="n">
        <v>0</v>
      </c>
      <c r="AET30" t="n">
        <v>1</v>
      </c>
      <c r="AEU30" t="n">
        <v>1</v>
      </c>
      <c r="AEV30" t="n">
        <v>1</v>
      </c>
      <c r="AEW30" t="n">
        <v>0</v>
      </c>
      <c r="AEX30" t="n">
        <v/>
      </c>
      <c r="AEY30" t="inlineStr">
        <is>
          <t>Mengurangi pengeluaran energi</t>
        </is>
      </c>
      <c r="AEZ30" t="n">
        <v/>
      </c>
      <c r="AFA30" t="inlineStr">
        <is>
          <t>Koperasi</t>
        </is>
      </c>
      <c r="AFB30" t="n">
        <v/>
      </c>
      <c r="AFC30" t="inlineStr">
        <is>
          <t>1770176196046.jpg</t>
        </is>
      </c>
      <c r="AFD30" t="inlineStr">
        <is>
          <t>https://kf.kobotoolbox.org/api/v2/assets/avstPQqLr3Ab3ZdcVTXZ6f/data/666692046/attachments/attvBcAKyWHbYnCwZ9nuc5h9/</t>
        </is>
      </c>
      <c r="AFE30" t="inlineStr">
        <is>
          <t>1770176200695.jpg</t>
        </is>
      </c>
      <c r="AFF30" t="inlineStr">
        <is>
          <t>https://kf.kobotoolbox.org/api/v2/assets/avstPQqLr3Ab3ZdcVTXZ6f/data/666692046/attachments/att3JZPjfG4ZiCRFxsLYuzJ9/</t>
        </is>
      </c>
      <c r="AFG30" t="inlineStr">
        <is>
          <t>Solihin/Christina</t>
        </is>
      </c>
      <c r="AFH30" t="n">
        <v/>
      </c>
      <c r="AFI30" t="inlineStr">
        <is>
          <t>Reaktor terletak di dalam kandang, hanya terlihat pipa gas utama. Biogas mendapat hibah/subsidi dari Universitas Widyagama Malang.</t>
        </is>
      </c>
    </row>
    <row r="31">
      <c r="A31" s="93" t="n">
        <v>46055</v>
      </c>
      <c r="B31" s="93" t="n">
        <v>46066</v>
      </c>
      <c r="C31" t="inlineStr">
        <is>
          <t>solihin</t>
        </is>
      </c>
      <c r="D31" t="inlineStr">
        <is>
          <t>rizki rahmawati / abdul sochib</t>
        </is>
      </c>
      <c r="E31" t="n">
        <v>857748843913</v>
      </c>
      <c r="F31" t="inlineStr">
        <is>
          <t>-7.8888118 112.7887658 990.0 11.51</t>
        </is>
      </c>
      <c r="G31" t="n">
        <v>-7.8888118</v>
      </c>
      <c r="H31" t="n">
        <v>112.7887658</v>
      </c>
      <c r="I31" t="n">
        <v>990</v>
      </c>
      <c r="J31" t="n">
        <v>11.51</v>
      </c>
      <c r="K31" t="n">
        <v>0</v>
      </c>
      <c r="L31" t="inlineStr">
        <is>
          <t>-7.8888125 112.7887685 990.0999755859375 10.786</t>
        </is>
      </c>
      <c r="M31" t="n">
        <v>-7.8888125</v>
      </c>
      <c r="N31" t="n">
        <v>112.7887685</v>
      </c>
      <c r="O31" t="n">
        <v>990.0999756</v>
      </c>
      <c r="P31" t="n">
        <v>10.786</v>
      </c>
      <c r="Q31" t="n">
        <v>0</v>
      </c>
      <c r="R31" t="inlineStr">
        <is>
          <t>Jawa Timur</t>
        </is>
      </c>
      <c r="S31" t="n">
        <v>0</v>
      </c>
      <c r="T31" t="n">
        <v>0</v>
      </c>
      <c r="U31" t="n">
        <v>0</v>
      </c>
      <c r="V31" t="n">
        <v>0</v>
      </c>
      <c r="W31" t="n">
        <v>0</v>
      </c>
      <c r="X31" t="n">
        <v>1</v>
      </c>
      <c r="Y31" t="n">
        <v>0</v>
      </c>
      <c r="Z31" t="n">
        <v>0</v>
      </c>
      <c r="AA31" t="n">
        <v>0</v>
      </c>
      <c r="AB31" t="n">
        <v>0</v>
      </c>
      <c r="AC31" t="inlineStr">
        <is>
          <t>PASURUAN</t>
        </is>
      </c>
      <c r="AD31" t="inlineStr">
        <is>
          <t>TUTUR</t>
        </is>
      </c>
      <c r="AE31" t="inlineStr">
        <is>
          <t>TLOGOSARI</t>
        </is>
      </c>
      <c r="AF31" t="inlineStr">
        <is>
          <t>KPSP SETIA KAWAN</t>
        </is>
      </c>
      <c r="AG31" t="inlineStr">
        <is>
          <t>SKP0927</t>
        </is>
      </c>
      <c r="AH31" t="n">
        <v>6</v>
      </c>
      <c r="AI31" t="inlineStr">
        <is>
          <t>VPA2</t>
        </is>
      </c>
      <c r="AJ31" t="inlineStr">
        <is>
          <t>Aktif</t>
        </is>
      </c>
      <c r="AK31" t="n">
        <v>39</v>
      </c>
      <c r="AL31" t="inlineStr">
        <is>
          <t>Perempuan</t>
        </is>
      </c>
      <c r="AM31" t="inlineStr">
        <is>
          <t>Sudah menikah</t>
        </is>
      </c>
      <c r="AN31" t="inlineStr">
        <is>
          <t>SD/Sederajat</t>
        </is>
      </c>
      <c r="AO31" t="inlineStr">
        <is>
          <t>Peternak</t>
        </is>
      </c>
      <c r="AP31" t="n">
        <v>0</v>
      </c>
      <c r="AQ31" t="n">
        <v>1</v>
      </c>
      <c r="AR31" t="n">
        <v>0</v>
      </c>
      <c r="AS31" t="n">
        <v>0</v>
      </c>
      <c r="AT31" t="n">
        <v>0</v>
      </c>
      <c r="AU31" t="n">
        <v>0</v>
      </c>
      <c r="AV31" t="n">
        <v>0</v>
      </c>
      <c r="AW31" t="n">
        <v>0</v>
      </c>
      <c r="AX31" t="n">
        <v/>
      </c>
      <c r="AY31" t="inlineStr">
        <is>
          <t>Lainnya</t>
        </is>
      </c>
      <c r="AZ31" t="n">
        <v>0</v>
      </c>
      <c r="BA31" t="n">
        <v>0</v>
      </c>
      <c r="BB31" t="n">
        <v>0</v>
      </c>
      <c r="BC31" t="n">
        <v>0</v>
      </c>
      <c r="BD31" t="n">
        <v>0</v>
      </c>
      <c r="BE31" t="n">
        <v>0</v>
      </c>
      <c r="BF31" t="n">
        <v>1</v>
      </c>
      <c r="BG31" t="n">
        <v>0</v>
      </c>
      <c r="BH31" t="inlineStr">
        <is>
          <t>Tukang</t>
        </is>
      </c>
      <c r="BI31" t="inlineStr">
        <is>
          <t>Rp1.500.000 - Rp2.500.000</t>
        </is>
      </c>
      <c r="BJ31" t="n">
        <v>2</v>
      </c>
      <c r="BK31" t="n">
        <v>3</v>
      </c>
      <c r="BL31" t="n">
        <v>1</v>
      </c>
      <c r="BM31" t="n">
        <v>2</v>
      </c>
      <c r="BN31" t="inlineStr">
        <is>
          <t>Milik sendiri</t>
        </is>
      </c>
      <c r="BO31" t="inlineStr">
        <is>
          <t>Permanen (dinding bata dan semen)</t>
        </is>
      </c>
      <c r="BP31" t="n">
        <v>1</v>
      </c>
      <c r="BQ31" t="n">
        <v>0</v>
      </c>
      <c r="BR31" t="n">
        <v>0</v>
      </c>
      <c r="BS31" t="n">
        <v>0</v>
      </c>
      <c r="BT31" t="n">
        <v>0</v>
      </c>
      <c r="BU31" t="n">
        <v/>
      </c>
      <c r="BV31" t="inlineStr">
        <is>
          <t>Keramik/ubin</t>
        </is>
      </c>
      <c r="BW31" t="n">
        <v>0</v>
      </c>
      <c r="BX31" t="n">
        <v>0</v>
      </c>
      <c r="BY31" t="n">
        <v>1</v>
      </c>
      <c r="BZ31" t="n">
        <v>0</v>
      </c>
      <c r="CA31" t="n">
        <v>0</v>
      </c>
      <c r="CB31" t="n">
        <v/>
      </c>
      <c r="CC31" t="inlineStr">
        <is>
          <t>Genting Asbes</t>
        </is>
      </c>
      <c r="CD31" t="n">
        <v>1</v>
      </c>
      <c r="CE31" t="n">
        <v>0</v>
      </c>
      <c r="CF31" t="n">
        <v>0</v>
      </c>
      <c r="CG31" t="n">
        <v>0</v>
      </c>
      <c r="CH31" t="n">
        <v>0</v>
      </c>
      <c r="CI31" t="n">
        <v>1</v>
      </c>
      <c r="CJ31" t="n">
        <v>0</v>
      </c>
      <c r="CK31" t="n">
        <v/>
      </c>
      <c r="CL31" t="inlineStr">
        <is>
          <t>Ya</t>
        </is>
      </c>
      <c r="CM31" t="n">
        <v>2023</v>
      </c>
      <c r="CN31" t="inlineStr">
        <is>
          <t>Fixed-Dome (Kubah Tetap)</t>
        </is>
      </c>
      <c r="CO31" t="inlineStr">
        <is>
          <t>8 m³ (6-7 ekor sapi, ±6,5 jam memasak/hari, ±65 kg slurry/hari)</t>
        </is>
      </c>
      <c r="CP31" t="inlineStr">
        <is>
          <t>Anggota keluarga - laki-laki Anggota keluarga - perempuan dewasa</t>
        </is>
      </c>
      <c r="CQ31" t="n">
        <v>0</v>
      </c>
      <c r="CR31" t="n">
        <v>0</v>
      </c>
      <c r="CS31" t="n">
        <v>0</v>
      </c>
      <c r="CT31" t="n">
        <v>0</v>
      </c>
      <c r="CU31" t="n">
        <v>1</v>
      </c>
      <c r="CV31" t="n">
        <v>1</v>
      </c>
      <c r="CW31" t="n">
        <v>0</v>
      </c>
      <c r="CX31" t="n">
        <v>0</v>
      </c>
      <c r="CY31" t="inlineStr">
        <is>
          <t>Anggota keluarga - perempuan dewasa Anggota keluarga - laki-laki</t>
        </is>
      </c>
      <c r="CZ31" t="n">
        <v>1</v>
      </c>
      <c r="DA31" t="n">
        <v>1</v>
      </c>
      <c r="DB31" t="n">
        <v>0</v>
      </c>
      <c r="DC31" t="n">
        <v/>
      </c>
      <c r="DD31" t="inlineStr">
        <is>
          <t>Anggota keluarga - laki-laki Anggota keluarga - perempuan dewasa</t>
        </is>
      </c>
      <c r="DE31" t="n">
        <v>1</v>
      </c>
      <c r="DF31" t="n">
        <v>1</v>
      </c>
      <c r="DG31" t="n">
        <v>0</v>
      </c>
      <c r="DH31" t="n">
        <v>0</v>
      </c>
      <c r="DI31" t="n">
        <v/>
      </c>
      <c r="DJ31" t="inlineStr">
        <is>
          <t>Anggota keluarga - laki-laki CPO atau pendamping</t>
        </is>
      </c>
      <c r="DK31" t="n">
        <v>1</v>
      </c>
      <c r="DL31" t="n">
        <v>0</v>
      </c>
      <c r="DM31" t="n">
        <v>1</v>
      </c>
      <c r="DN31" t="n">
        <v>0</v>
      </c>
      <c r="DO31" t="n">
        <v/>
      </c>
      <c r="DP31" t="inlineStr">
        <is>
          <t>Ya</t>
        </is>
      </c>
      <c r="DQ31" t="n">
        <v/>
      </c>
      <c r="DR31" t="n">
        <v/>
      </c>
      <c r="DS31" t="n">
        <v/>
      </c>
      <c r="DT31" t="n">
        <v/>
      </c>
      <c r="DU31" t="n">
        <v/>
      </c>
      <c r="DV31" t="n">
        <v/>
      </c>
      <c r="DW31" t="n">
        <v/>
      </c>
      <c r="DX31" t="n">
        <v/>
      </c>
      <c r="DY31" t="n">
        <v/>
      </c>
      <c r="DZ31" t="n">
        <v/>
      </c>
      <c r="EA31" t="n">
        <v/>
      </c>
      <c r="EB31" t="n">
        <v/>
      </c>
      <c r="EC31" t="n">
        <v/>
      </c>
      <c r="ED31" t="n">
        <v/>
      </c>
      <c r="EE31" t="n">
        <v/>
      </c>
      <c r="EF31" t="n">
        <v/>
      </c>
      <c r="EG31" t="n">
        <v/>
      </c>
      <c r="EH31" t="n">
        <v/>
      </c>
      <c r="EI31" t="inlineStr">
        <is>
          <t>Tidak ada masalah</t>
        </is>
      </c>
      <c r="EJ31" t="n">
        <v>0</v>
      </c>
      <c r="EK31" t="n">
        <v>0</v>
      </c>
      <c r="EL31" t="n">
        <v>0</v>
      </c>
      <c r="EM31" t="n">
        <v>1</v>
      </c>
      <c r="EN31" t="n">
        <v>0</v>
      </c>
      <c r="EO31" t="n">
        <v/>
      </c>
      <c r="EP31" t="inlineStr">
        <is>
          <t>Ya, cukup jelas dan mudah diikuti</t>
        </is>
      </c>
      <c r="EQ31" t="inlineStr">
        <is>
          <t>Bukan pelatihan</t>
        </is>
      </c>
      <c r="ER31" t="inlineStr">
        <is>
          <t>CPO atau pendamping</t>
        </is>
      </c>
      <c r="ES31" t="n">
        <v>1</v>
      </c>
      <c r="ET31" t="n">
        <v>0</v>
      </c>
      <c r="EU31" t="n">
        <v>0</v>
      </c>
      <c r="EV31" t="n">
        <v>0</v>
      </c>
      <c r="EW31" t="n">
        <v/>
      </c>
      <c r="EX31" t="inlineStr">
        <is>
          <t>Anggota keluarga - Perempuan dewasa</t>
        </is>
      </c>
      <c r="EY31" t="n">
        <v>0</v>
      </c>
      <c r="EZ31" t="n">
        <v>1</v>
      </c>
      <c r="FA31" t="n">
        <v>0</v>
      </c>
      <c r="FB31" t="n">
        <v/>
      </c>
      <c r="FC31" t="inlineStr">
        <is>
          <t>Setiap hari</t>
        </is>
      </c>
      <c r="FD31" t="n">
        <v/>
      </c>
      <c r="FE31" t="inlineStr">
        <is>
          <t>Mengetahui</t>
        </is>
      </c>
      <c r="FF31" t="inlineStr">
        <is>
          <t>Selalu (setiap hari)</t>
        </is>
      </c>
      <c r="FG31" t="inlineStr">
        <is>
          <t>Mengetahui</t>
        </is>
      </c>
      <c r="FH31" t="inlineStr">
        <is>
          <t>Cukup sering (2 minggu sekali)</t>
        </is>
      </c>
      <c r="FI31" t="inlineStr">
        <is>
          <t>Mengetahui</t>
        </is>
      </c>
      <c r="FJ31" t="inlineStr">
        <is>
          <t>Selalu (setiap hari)</t>
        </is>
      </c>
      <c r="FK31" t="inlineStr">
        <is>
          <t>Mengetahui</t>
        </is>
      </c>
      <c r="FL31" t="inlineStr">
        <is>
          <t>Jarang (setiap bulan atau lebih)</t>
        </is>
      </c>
      <c r="FM31" t="inlineStr">
        <is>
          <t>Mengetahui</t>
        </is>
      </c>
      <c r="FN31" t="inlineStr">
        <is>
          <t>Jarang (setiap bulan atau lebih)</t>
        </is>
      </c>
      <c r="FO31" t="inlineStr">
        <is>
          <t>Mengetahui</t>
        </is>
      </c>
      <c r="FP31" t="inlineStr">
        <is>
          <t>Jarang (setiap bulan atau lebih)</t>
        </is>
      </c>
      <c r="FQ31" t="inlineStr">
        <is>
          <t>Mengetahui</t>
        </is>
      </c>
      <c r="FR31" t="inlineStr">
        <is>
          <t>Ya</t>
        </is>
      </c>
      <c r="FS31" t="inlineStr">
        <is>
          <t>Mengetahui</t>
        </is>
      </c>
      <c r="FT31" t="inlineStr">
        <is>
          <t>Ya, selalu</t>
        </is>
      </c>
      <c r="FU31" t="inlineStr">
        <is>
          <t>Laki-laki dewasa</t>
        </is>
      </c>
      <c r="FV31" t="n">
        <v>1</v>
      </c>
      <c r="FW31" t="n">
        <v>0</v>
      </c>
      <c r="FX31" t="n">
        <v>0</v>
      </c>
      <c r="FY31" t="n">
        <v>0</v>
      </c>
      <c r="FZ31" t="inlineStr">
        <is>
          <t>Memahami</t>
        </is>
      </c>
      <c r="GA31" t="inlineStr">
        <is>
          <t>CPO Teman/keluarga Lainnya</t>
        </is>
      </c>
      <c r="GB31" t="n">
        <v>1</v>
      </c>
      <c r="GC31" t="n">
        <v>0</v>
      </c>
      <c r="GD31" t="n">
        <v>1</v>
      </c>
      <c r="GE31" t="n">
        <v>1</v>
      </c>
      <c r="GF31" t="inlineStr">
        <is>
          <t>Tukang</t>
        </is>
      </c>
      <c r="GG31" t="inlineStr">
        <is>
          <t>Selalu</t>
        </is>
      </c>
      <c r="GH31" t="inlineStr">
        <is>
          <t>Ya</t>
        </is>
      </c>
      <c r="GI31" t="inlineStr">
        <is>
          <t>Teman/keluarga Tetangga</t>
        </is>
      </c>
      <c r="GJ31" t="n">
        <v>1</v>
      </c>
      <c r="GK31" t="n">
        <v>1</v>
      </c>
      <c r="GL31" t="n">
        <v>0</v>
      </c>
      <c r="GM31" t="n">
        <v>0</v>
      </c>
      <c r="GN31" t="n">
        <v/>
      </c>
      <c r="GO31" t="n">
        <v>9</v>
      </c>
      <c r="GP31" t="inlineStr">
        <is>
          <t>Sebagian</t>
        </is>
      </c>
      <c r="GQ31" t="inlineStr">
        <is>
          <t>Kayu bakar LPG</t>
        </is>
      </c>
      <c r="GR31" t="n">
        <v>1</v>
      </c>
      <c r="GS31" t="n">
        <v>1</v>
      </c>
      <c r="GT31" t="n">
        <v>0</v>
      </c>
      <c r="GU31" t="n">
        <v>0</v>
      </c>
      <c r="GV31" t="n">
        <v>0</v>
      </c>
      <c r="GW31" t="n">
        <v>0</v>
      </c>
      <c r="GX31" t="n">
        <v>0</v>
      </c>
      <c r="GY31" t="n">
        <v/>
      </c>
      <c r="GZ31" t="inlineStr">
        <is>
          <t>Ya</t>
        </is>
      </c>
      <c r="HA31" t="n">
        <v/>
      </c>
      <c r="HB31" t="n">
        <v/>
      </c>
      <c r="HC31" t="n">
        <v/>
      </c>
      <c r="HD31" t="n">
        <v/>
      </c>
      <c r="HE31" t="n">
        <v/>
      </c>
      <c r="HF31" t="n">
        <v/>
      </c>
      <c r="HG31" t="n">
        <v/>
      </c>
      <c r="HH31" t="n">
        <v/>
      </c>
      <c r="HI31" t="n">
        <v/>
      </c>
      <c r="HJ31" t="n">
        <v/>
      </c>
      <c r="HK31" t="n">
        <v/>
      </c>
      <c r="HL31" t="n">
        <v/>
      </c>
      <c r="HM31" t="n">
        <v/>
      </c>
      <c r="HN31" t="n">
        <v/>
      </c>
      <c r="HO31" t="n">
        <v/>
      </c>
      <c r="HP31" t="n">
        <v/>
      </c>
      <c r="HQ31" t="n">
        <v/>
      </c>
      <c r="HR31" t="n">
        <v/>
      </c>
      <c r="HS31" t="n">
        <v/>
      </c>
      <c r="HT31" t="n">
        <v/>
      </c>
      <c r="HU31" t="n">
        <v/>
      </c>
      <c r="HV31" t="n">
        <v/>
      </c>
      <c r="HW31" t="n">
        <v/>
      </c>
      <c r="HX31" t="n">
        <v/>
      </c>
      <c r="HY31" t="n">
        <v>500</v>
      </c>
      <c r="HZ31" t="n">
        <v>250000</v>
      </c>
      <c r="IA31" t="n">
        <v>3</v>
      </c>
      <c r="IB31" t="n">
        <v>15000</v>
      </c>
      <c r="IC31" t="n">
        <v/>
      </c>
      <c r="ID31" t="n">
        <v/>
      </c>
      <c r="IE31" t="n">
        <v/>
      </c>
      <c r="IF31" t="n">
        <v/>
      </c>
      <c r="IG31" t="n">
        <v/>
      </c>
      <c r="IH31" t="n">
        <v/>
      </c>
      <c r="II31" t="n">
        <v/>
      </c>
      <c r="IJ31" t="n">
        <v/>
      </c>
      <c r="IK31" t="inlineStr">
        <is>
          <t>50-65 kg</t>
        </is>
      </c>
      <c r="IL31" t="inlineStr">
        <is>
          <t>&gt;5 jam</t>
        </is>
      </c>
      <c r="IM31" t="inlineStr">
        <is>
          <t>Ya</t>
        </is>
      </c>
      <c r="IN31" t="inlineStr">
        <is>
          <t>Tidak</t>
        </is>
      </c>
      <c r="IO31" t="inlineStr">
        <is>
          <t>Lebih bersih</t>
        </is>
      </c>
      <c r="IP31" t="n">
        <v/>
      </c>
      <c r="IQ31" t="inlineStr">
        <is>
          <t>Tidak pernah</t>
        </is>
      </c>
      <c r="IR31" t="n">
        <v/>
      </c>
      <c r="IS31" t="n">
        <v/>
      </c>
      <c r="IT31" t="n">
        <v/>
      </c>
      <c r="IU31" t="n">
        <v/>
      </c>
      <c r="IV31" t="n">
        <v/>
      </c>
      <c r="IW31" t="n">
        <v/>
      </c>
      <c r="IX31" t="n">
        <v/>
      </c>
      <c r="IY31" t="n">
        <v/>
      </c>
      <c r="IZ31" t="inlineStr">
        <is>
          <t>Tidak pernah</t>
        </is>
      </c>
      <c r="JA31" t="n">
        <v/>
      </c>
      <c r="JB31" t="n">
        <v/>
      </c>
      <c r="JC31" t="n">
        <v/>
      </c>
      <c r="JD31" t="n">
        <v/>
      </c>
      <c r="JE31" t="n">
        <v/>
      </c>
      <c r="JF31" t="n">
        <v/>
      </c>
      <c r="JG31" t="n">
        <v/>
      </c>
      <c r="JH31" t="n">
        <v/>
      </c>
      <c r="JI31" t="inlineStr">
        <is>
          <t>Tidak pernah</t>
        </is>
      </c>
      <c r="JJ31" t="n">
        <v/>
      </c>
      <c r="JK31" t="n">
        <v/>
      </c>
      <c r="JL31" t="n">
        <v/>
      </c>
      <c r="JM31" t="n">
        <v/>
      </c>
      <c r="JN31" t="n">
        <v/>
      </c>
      <c r="JO31" t="n">
        <v/>
      </c>
      <c r="JP31" t="n">
        <v/>
      </c>
      <c r="JQ31" t="n">
        <v/>
      </c>
      <c r="JR31" t="inlineStr">
        <is>
          <t>Tidak pernah</t>
        </is>
      </c>
      <c r="JS31" t="n">
        <v/>
      </c>
      <c r="JT31" t="n">
        <v/>
      </c>
      <c r="JU31" t="n">
        <v/>
      </c>
      <c r="JV31" t="n">
        <v/>
      </c>
      <c r="JW31" t="n">
        <v/>
      </c>
      <c r="JX31" t="n">
        <v/>
      </c>
      <c r="JY31" t="n">
        <v/>
      </c>
      <c r="JZ31" t="n">
        <v/>
      </c>
      <c r="KA31" t="inlineStr">
        <is>
          <t>Tidak pernah</t>
        </is>
      </c>
      <c r="KB31" t="n">
        <v/>
      </c>
      <c r="KC31" t="n">
        <v/>
      </c>
      <c r="KD31" t="n">
        <v/>
      </c>
      <c r="KE31" t="n">
        <v/>
      </c>
      <c r="KF31" t="n">
        <v/>
      </c>
      <c r="KG31" t="n">
        <v/>
      </c>
      <c r="KH31" t="n">
        <v/>
      </c>
      <c r="KI31" t="n">
        <v/>
      </c>
      <c r="KJ31" t="inlineStr">
        <is>
          <t>Tidak pernah</t>
        </is>
      </c>
      <c r="KK31" t="n">
        <v/>
      </c>
      <c r="KL31" t="n">
        <v/>
      </c>
      <c r="KM31" t="n">
        <v/>
      </c>
      <c r="KN31" t="n">
        <v/>
      </c>
      <c r="KO31" t="n">
        <v/>
      </c>
      <c r="KP31" t="n">
        <v/>
      </c>
      <c r="KQ31" t="n">
        <v/>
      </c>
      <c r="KR31" t="n">
        <v/>
      </c>
      <c r="KS31" t="inlineStr">
        <is>
          <t>Tidak ada perubahan</t>
        </is>
      </c>
      <c r="KT31" t="inlineStr">
        <is>
          <t>0-1 kali</t>
        </is>
      </c>
      <c r="KU31" t="inlineStr">
        <is>
          <t>0-1 kali</t>
        </is>
      </c>
      <c r="KV31" t="inlineStr">
        <is>
          <t>Laki-laki dewasa</t>
        </is>
      </c>
      <c r="KW31" t="n">
        <v>1</v>
      </c>
      <c r="KX31" t="n">
        <v>0</v>
      </c>
      <c r="KY31" t="n">
        <v>0</v>
      </c>
      <c r="KZ31" t="n">
        <v>0</v>
      </c>
      <c r="LA31" t="inlineStr">
        <is>
          <t>Tidak ada perubahan</t>
        </is>
      </c>
      <c r="LB31" t="inlineStr">
        <is>
          <t>Jauh lebih baik</t>
        </is>
      </c>
      <c r="LC31" t="n">
        <v>0</v>
      </c>
      <c r="LD31" t="n">
        <v>5</v>
      </c>
      <c r="LE31" t="n">
        <v>0</v>
      </c>
      <c r="LF31" t="n">
        <v>0</v>
      </c>
      <c r="LG31" t="inlineStr">
        <is>
          <t>Ya</t>
        </is>
      </c>
      <c r="LH31" t="n">
        <v>300000</v>
      </c>
      <c r="LI31" t="n">
        <v/>
      </c>
      <c r="LJ31" t="inlineStr">
        <is>
          <t>Kebutuhan rumah tangga Pendidikan anggota keluarga</t>
        </is>
      </c>
      <c r="LK31" t="n">
        <v>0</v>
      </c>
      <c r="LL31" t="n">
        <v>0</v>
      </c>
      <c r="LM31" t="n">
        <v>0</v>
      </c>
      <c r="LN31" t="n">
        <v>0</v>
      </c>
      <c r="LO31" t="n">
        <v>1</v>
      </c>
      <c r="LP31" t="n">
        <v>1</v>
      </c>
      <c r="LQ31" t="n">
        <v>0</v>
      </c>
      <c r="LR31" t="n">
        <v/>
      </c>
      <c r="LS31" t="n">
        <v>10</v>
      </c>
      <c r="LT31" t="n">
        <v>0</v>
      </c>
      <c r="LU31" t="n">
        <v>0</v>
      </c>
      <c r="LV31" t="n">
        <v>10</v>
      </c>
      <c r="LW31" t="n">
        <v>0</v>
      </c>
      <c r="LX31" t="n">
        <v>0</v>
      </c>
      <c r="LY31" t="n">
        <v>15</v>
      </c>
      <c r="LZ31" t="n">
        <v>0</v>
      </c>
      <c r="MA31" t="n">
        <v>0</v>
      </c>
      <c r="MB31" t="inlineStr">
        <is>
          <t>Ya</t>
        </is>
      </c>
      <c r="MC31" t="n">
        <v>120</v>
      </c>
      <c r="MD31" t="n">
        <v>25</v>
      </c>
      <c r="ME31" t="n">
        <v>0</v>
      </c>
      <c r="MF31" t="n">
        <v>0</v>
      </c>
      <c r="MG31" t="n">
        <v>0</v>
      </c>
      <c r="MH31" t="n">
        <v>0</v>
      </c>
      <c r="MI31" t="inlineStr">
        <is>
          <t>Istirahat Aktivitas sosial diluar rumah (misalnya, berkumpul dengan tetangga, mengikuti kegiatan PKK, dsb)</t>
        </is>
      </c>
      <c r="MJ31" t="n">
        <v>0</v>
      </c>
      <c r="MK31" t="n">
        <v>1</v>
      </c>
      <c r="ML31" t="n">
        <v>1</v>
      </c>
      <c r="MM31" t="n">
        <v>0</v>
      </c>
      <c r="MN31" t="n">
        <v>0</v>
      </c>
      <c r="MO31" t="n">
        <v>0</v>
      </c>
      <c r="MP31" t="n">
        <v/>
      </c>
      <c r="MQ31" t="n">
        <v/>
      </c>
      <c r="MR31" t="inlineStr">
        <is>
          <t>Sdh lelah, TDK ada pekerjaan yg sesuai</t>
        </is>
      </c>
      <c r="MS31" t="inlineStr">
        <is>
          <t>PKK, majelis rutinan</t>
        </is>
      </c>
      <c r="MT31" t="n">
        <v/>
      </c>
      <c r="MU31" t="inlineStr">
        <is>
          <t>Tidak</t>
        </is>
      </c>
      <c r="MV31" t="n">
        <v/>
      </c>
      <c r="MW31" t="n">
        <v/>
      </c>
      <c r="MX31" t="n">
        <v/>
      </c>
      <c r="MY31" t="n">
        <v/>
      </c>
      <c r="MZ31" t="n">
        <v/>
      </c>
      <c r="NA31" t="n">
        <v/>
      </c>
      <c r="NB31" t="n">
        <v/>
      </c>
      <c r="NC31" t="n">
        <v/>
      </c>
      <c r="ND31" t="n">
        <v/>
      </c>
      <c r="NE31" t="n">
        <v/>
      </c>
      <c r="NF31" t="n">
        <v/>
      </c>
      <c r="NG31" t="n">
        <v/>
      </c>
      <c r="NH31" t="n">
        <v/>
      </c>
      <c r="NI31" t="n">
        <v/>
      </c>
      <c r="NJ31" t="n">
        <v/>
      </c>
      <c r="NK31" t="n">
        <v/>
      </c>
      <c r="NL31" t="inlineStr">
        <is>
          <t>Ya</t>
        </is>
      </c>
      <c r="NM31" t="inlineStr">
        <is>
          <t>100% kredit atau pinjaman</t>
        </is>
      </c>
      <c r="NN31" t="inlineStr">
        <is>
          <t>7.000.001-9.000.000</t>
        </is>
      </c>
      <c r="NO31" t="n">
        <v/>
      </c>
      <c r="NP31" t="n">
        <v/>
      </c>
      <c r="NQ31" t="inlineStr">
        <is>
          <t>Koperasi</t>
        </is>
      </c>
      <c r="NR31" t="n">
        <v/>
      </c>
      <c r="NS31" t="n">
        <v>36</v>
      </c>
      <c r="NT31" t="inlineStr">
        <is>
          <t>Anggota keluarga - Perempuan</t>
        </is>
      </c>
      <c r="NU31" t="n">
        <v/>
      </c>
      <c r="NV31" t="n">
        <v/>
      </c>
      <c r="NW31" t="n">
        <v/>
      </c>
      <c r="NX31" t="inlineStr">
        <is>
          <t>Sedikit meningkat</t>
        </is>
      </c>
      <c r="NY31" t="n">
        <v>120</v>
      </c>
      <c r="NZ31" t="n">
        <v>0</v>
      </c>
      <c r="OA31" t="n">
        <v>0</v>
      </c>
      <c r="OB31" t="n">
        <v>0</v>
      </c>
      <c r="OC31" t="n">
        <v>30</v>
      </c>
      <c r="OD31" t="n">
        <v>0</v>
      </c>
      <c r="OE31" t="inlineStr">
        <is>
          <t>Lebih baik</t>
        </is>
      </c>
      <c r="OF31" t="inlineStr">
        <is>
          <t>Lebih baik (beda waktu memasak 5-30 menit, ATAU tidak lagi ada rasa/bau makanan yang berubah, ATAU alasan lainnya)</t>
        </is>
      </c>
      <c r="OG31" t="inlineStr">
        <is>
          <t>Ya</t>
        </is>
      </c>
      <c r="OH31" t="n">
        <v>0</v>
      </c>
      <c r="OI31" t="n">
        <v>4</v>
      </c>
      <c r="OJ31" t="n">
        <v>0</v>
      </c>
      <c r="OK31" t="n">
        <v>0</v>
      </c>
      <c r="OL31" t="n">
        <v>0</v>
      </c>
      <c r="OM31" t="n">
        <v>0</v>
      </c>
      <c r="ON31" t="n">
        <v>4</v>
      </c>
      <c r="OO31" t="n">
        <v>0</v>
      </c>
      <c r="OP31" t="inlineStr">
        <is>
          <t>Sapi perah</t>
        </is>
      </c>
      <c r="OQ31" t="n">
        <v>0</v>
      </c>
      <c r="OR31" t="n">
        <v>1</v>
      </c>
      <c r="OS31" t="n">
        <v>0</v>
      </c>
      <c r="OT31" t="n">
        <v>0</v>
      </c>
      <c r="OU31" t="n">
        <v>0</v>
      </c>
      <c r="OV31" t="n">
        <v>0</v>
      </c>
      <c r="OW31" t="n">
        <v>0</v>
      </c>
      <c r="OX31" t="n">
        <v>0</v>
      </c>
      <c r="OY31" t="n">
        <v/>
      </c>
      <c r="OZ31" t="n">
        <v/>
      </c>
      <c r="PA31" t="n">
        <v/>
      </c>
      <c r="PB31" t="n">
        <v/>
      </c>
      <c r="PC31" t="n">
        <v/>
      </c>
      <c r="PD31" t="n">
        <v/>
      </c>
      <c r="PE31" t="n">
        <v/>
      </c>
      <c r="PF31" t="n">
        <v/>
      </c>
      <c r="PG31" t="n">
        <v/>
      </c>
      <c r="PH31" t="n">
        <v/>
      </c>
      <c r="PI31" t="n">
        <v/>
      </c>
      <c r="PJ31" t="n">
        <v/>
      </c>
      <c r="PK31" t="n">
        <v/>
      </c>
      <c r="PL31" t="n">
        <v/>
      </c>
      <c r="PM31" t="n">
        <v/>
      </c>
      <c r="PN31" t="n">
        <v/>
      </c>
      <c r="PO31" t="n">
        <v/>
      </c>
      <c r="PP31" t="n">
        <v/>
      </c>
      <c r="PQ31" t="n">
        <v/>
      </c>
      <c r="PR31" t="n">
        <v/>
      </c>
      <c r="PS31" t="n">
        <v/>
      </c>
      <c r="PT31" t="n">
        <v/>
      </c>
      <c r="PU31" t="n">
        <v/>
      </c>
      <c r="PV31" t="n">
        <v/>
      </c>
      <c r="PW31" t="n">
        <v/>
      </c>
      <c r="PX31" t="n">
        <v/>
      </c>
      <c r="PY31" t="n">
        <v/>
      </c>
      <c r="PZ31" t="n">
        <v/>
      </c>
      <c r="QA31" t="n">
        <v/>
      </c>
      <c r="QB31" t="n">
        <v/>
      </c>
      <c r="QC31" t="n">
        <v/>
      </c>
      <c r="QD31" t="n">
        <v/>
      </c>
      <c r="QE31" t="inlineStr">
        <is>
          <t>1-Disebarkan ke lahan terbuka</t>
        </is>
      </c>
      <c r="QF31" t="n">
        <v>0</v>
      </c>
      <c r="QG31" t="n">
        <v>0</v>
      </c>
      <c r="QH31" t="n">
        <v>0</v>
      </c>
      <c r="QI31" t="n">
        <v>0</v>
      </c>
      <c r="QJ31" t="n">
        <v>0</v>
      </c>
      <c r="QK31" t="n">
        <v>1</v>
      </c>
      <c r="QL31" t="n">
        <v>0</v>
      </c>
      <c r="QM31" t="n">
        <v>0</v>
      </c>
      <c r="QN31" t="n">
        <v>0</v>
      </c>
      <c r="QO31" t="n">
        <v/>
      </c>
      <c r="QP31" t="n">
        <v/>
      </c>
      <c r="QQ31" t="n">
        <v/>
      </c>
      <c r="QR31" t="n">
        <v/>
      </c>
      <c r="QS31" t="n">
        <v/>
      </c>
      <c r="QT31" t="n">
        <v/>
      </c>
      <c r="QU31" t="n">
        <v/>
      </c>
      <c r="QV31" t="n">
        <v/>
      </c>
      <c r="QW31" t="n">
        <v/>
      </c>
      <c r="QX31" t="n">
        <v/>
      </c>
      <c r="QY31" t="n">
        <v/>
      </c>
      <c r="QZ31" t="n">
        <v/>
      </c>
      <c r="RA31" t="n">
        <v/>
      </c>
      <c r="RB31" t="n">
        <v/>
      </c>
      <c r="RC31" t="n">
        <v/>
      </c>
      <c r="RD31" t="n">
        <v/>
      </c>
      <c r="RE31" t="n">
        <v/>
      </c>
      <c r="RF31" t="n">
        <v/>
      </c>
      <c r="RG31" t="n">
        <v/>
      </c>
      <c r="RH31" t="n">
        <v/>
      </c>
      <c r="RI31" t="n">
        <v/>
      </c>
      <c r="RJ31" t="n">
        <v/>
      </c>
      <c r="RK31" t="n">
        <v/>
      </c>
      <c r="RL31" t="n">
        <v/>
      </c>
      <c r="RM31" t="n">
        <v/>
      </c>
      <c r="RN31" t="n">
        <v/>
      </c>
      <c r="RO31" t="n">
        <v/>
      </c>
      <c r="RP31" t="n">
        <v/>
      </c>
      <c r="RQ31" t="n">
        <v/>
      </c>
      <c r="RR31" t="n">
        <v/>
      </c>
      <c r="RS31" t="n">
        <v/>
      </c>
      <c r="RT31" t="n">
        <v/>
      </c>
      <c r="RU31" t="n">
        <v/>
      </c>
      <c r="RV31" t="n">
        <v/>
      </c>
      <c r="RW31" t="n">
        <v/>
      </c>
      <c r="RX31" t="n">
        <v/>
      </c>
      <c r="RY31" t="n">
        <v/>
      </c>
      <c r="RZ31" t="n">
        <v/>
      </c>
      <c r="SA31" t="n">
        <v/>
      </c>
      <c r="SB31" t="n">
        <v/>
      </c>
      <c r="SC31" t="n">
        <v/>
      </c>
      <c r="SD31" t="n">
        <v/>
      </c>
      <c r="SE31" t="n">
        <v/>
      </c>
      <c r="SF31" t="n">
        <v/>
      </c>
      <c r="SG31" t="n">
        <v/>
      </c>
      <c r="SH31" t="n">
        <v/>
      </c>
      <c r="SI31" t="n">
        <v/>
      </c>
      <c r="SJ31" t="n">
        <v/>
      </c>
      <c r="SK31" t="n">
        <v/>
      </c>
      <c r="SL31" t="n">
        <v/>
      </c>
      <c r="SM31" t="n">
        <v/>
      </c>
      <c r="SN31" t="n">
        <v/>
      </c>
      <c r="SO31" t="n">
        <v/>
      </c>
      <c r="SP31" t="n">
        <v/>
      </c>
      <c r="SQ31" t="n">
        <v/>
      </c>
      <c r="SR31" t="n">
        <v/>
      </c>
      <c r="SS31" t="n">
        <v/>
      </c>
      <c r="ST31" t="n">
        <v/>
      </c>
      <c r="SU31" t="n">
        <v/>
      </c>
      <c r="SV31" t="n">
        <v/>
      </c>
      <c r="SW31" t="n">
        <v/>
      </c>
      <c r="SX31" t="n">
        <v/>
      </c>
      <c r="SY31" t="n">
        <v/>
      </c>
      <c r="SZ31" t="n">
        <v>3</v>
      </c>
      <c r="TA31" t="n">
        <v/>
      </c>
      <c r="TB31" t="n">
        <v/>
      </c>
      <c r="TC31" t="n">
        <v/>
      </c>
      <c r="TD31" t="n">
        <v/>
      </c>
      <c r="TE31" t="n">
        <v/>
      </c>
      <c r="TF31" t="n">
        <v/>
      </c>
      <c r="TG31" t="n">
        <v/>
      </c>
      <c r="TH31" t="n">
        <v/>
      </c>
      <c r="TI31" t="n">
        <v/>
      </c>
      <c r="TJ31" t="n">
        <v/>
      </c>
      <c r="TK31" t="n">
        <v/>
      </c>
      <c r="TL31" t="n">
        <v/>
      </c>
      <c r="TM31" t="n">
        <v/>
      </c>
      <c r="TN31" t="n">
        <v/>
      </c>
      <c r="TO31" t="n">
        <v/>
      </c>
      <c r="TP31" t="n">
        <v/>
      </c>
      <c r="TQ31" t="n">
        <v/>
      </c>
      <c r="TR31" t="n">
        <v/>
      </c>
      <c r="TS31" t="n">
        <v/>
      </c>
      <c r="TT31" t="n">
        <v/>
      </c>
      <c r="TU31" t="n">
        <v/>
      </c>
      <c r="TV31" t="n">
        <v/>
      </c>
      <c r="TW31" t="n">
        <v/>
      </c>
      <c r="TX31" t="n">
        <v/>
      </c>
      <c r="TY31" t="n">
        <v/>
      </c>
      <c r="TZ31" t="n">
        <v/>
      </c>
      <c r="UA31" t="n">
        <v/>
      </c>
      <c r="UB31" t="n">
        <v/>
      </c>
      <c r="UC31" t="n">
        <v/>
      </c>
      <c r="UD31" t="n">
        <v/>
      </c>
      <c r="UE31" t="n">
        <v/>
      </c>
      <c r="UF31" t="n">
        <v/>
      </c>
      <c r="UG31" t="n">
        <v/>
      </c>
      <c r="UH31" t="n">
        <v/>
      </c>
      <c r="UI31" t="n">
        <v/>
      </c>
      <c r="UJ31" t="n">
        <v/>
      </c>
      <c r="UK31" t="n">
        <v/>
      </c>
      <c r="UL31" t="n">
        <v/>
      </c>
      <c r="UM31" t="n">
        <v/>
      </c>
      <c r="UN31" t="n">
        <v/>
      </c>
      <c r="UO31" t="n">
        <v/>
      </c>
      <c r="UP31" t="n">
        <v/>
      </c>
      <c r="UQ31" t="n">
        <v/>
      </c>
      <c r="UR31" t="n">
        <v/>
      </c>
      <c r="US31" t="n">
        <v/>
      </c>
      <c r="UT31" t="n">
        <v/>
      </c>
      <c r="UU31" t="n">
        <v/>
      </c>
      <c r="UV31" t="inlineStr">
        <is>
          <t>Pemberian pakan di kandang</t>
        </is>
      </c>
      <c r="UW31" t="n">
        <v/>
      </c>
      <c r="UX31" t="n">
        <v/>
      </c>
      <c r="UY31" t="n">
        <v/>
      </c>
      <c r="UZ31" t="n">
        <v/>
      </c>
      <c r="VA31" t="inlineStr">
        <is>
          <t>Pemberian pakan di kandang</t>
        </is>
      </c>
      <c r="VB31" t="n">
        <v/>
      </c>
      <c r="VC31" t="n">
        <v/>
      </c>
      <c r="VD31" t="inlineStr">
        <is>
          <t>Sangat jarang (&gt;1 bulan sekali)</t>
        </is>
      </c>
      <c r="VE31" t="n">
        <v/>
      </c>
      <c r="VF31" t="n">
        <v/>
      </c>
      <c r="VG31" t="n">
        <v/>
      </c>
      <c r="VH31" t="n">
        <v/>
      </c>
      <c r="VI31" t="inlineStr">
        <is>
          <t>Sangat jarang (&gt;1 bulan sekali)</t>
        </is>
      </c>
      <c r="VJ31" t="n">
        <v/>
      </c>
      <c r="VK31" t="n">
        <v/>
      </c>
      <c r="VL31" t="inlineStr">
        <is>
          <t>Sangat sering (&gt;1 kali sehari)</t>
        </is>
      </c>
      <c r="VM31" t="n">
        <v/>
      </c>
      <c r="VN31" t="n">
        <v/>
      </c>
      <c r="VO31" t="n">
        <v/>
      </c>
      <c r="VP31" t="n">
        <v/>
      </c>
      <c r="VQ31" t="inlineStr">
        <is>
          <t>Sangat sering (&gt;1 kali sehari)</t>
        </is>
      </c>
      <c r="VR31" t="n">
        <v/>
      </c>
      <c r="VS31" t="n">
        <v/>
      </c>
      <c r="VT31" t="n">
        <v/>
      </c>
      <c r="VU31" t="n">
        <v/>
      </c>
      <c r="VV31" t="n">
        <v/>
      </c>
      <c r="VW31" t="n">
        <v/>
      </c>
      <c r="VX31" t="n">
        <v/>
      </c>
      <c r="VY31" t="n">
        <v/>
      </c>
      <c r="VZ31" t="n">
        <v/>
      </c>
      <c r="WA31" t="n">
        <v/>
      </c>
      <c r="WB31" t="n">
        <v/>
      </c>
      <c r="WC31" t="n">
        <v/>
      </c>
      <c r="WD31" t="n">
        <v/>
      </c>
      <c r="WE31" t="n">
        <v/>
      </c>
      <c r="WF31" t="inlineStr">
        <is>
          <t>6-Digester biogas</t>
        </is>
      </c>
      <c r="WG31" t="n">
        <v>0</v>
      </c>
      <c r="WH31" t="n">
        <v>0</v>
      </c>
      <c r="WI31" t="n">
        <v>0</v>
      </c>
      <c r="WJ31" t="n">
        <v>0</v>
      </c>
      <c r="WK31" t="n">
        <v>0</v>
      </c>
      <c r="WL31" t="n">
        <v>0</v>
      </c>
      <c r="WM31" t="n">
        <v>0</v>
      </c>
      <c r="WN31" t="n">
        <v>0</v>
      </c>
      <c r="WO31" t="n">
        <v>0</v>
      </c>
      <c r="WP31" t="n">
        <v>1</v>
      </c>
      <c r="WQ31" t="n">
        <v>0</v>
      </c>
      <c r="WR31" t="n">
        <v>0</v>
      </c>
      <c r="WS31" t="n">
        <v/>
      </c>
      <c r="WT31" t="n">
        <v/>
      </c>
      <c r="WU31" t="n">
        <v/>
      </c>
      <c r="WV31" t="n">
        <v/>
      </c>
      <c r="WW31" t="n">
        <v/>
      </c>
      <c r="WX31" t="n">
        <v/>
      </c>
      <c r="WY31" t="n">
        <v/>
      </c>
      <c r="WZ31" t="n">
        <v/>
      </c>
      <c r="XA31" t="n">
        <v/>
      </c>
      <c r="XB31" t="n">
        <v/>
      </c>
      <c r="XC31" t="n">
        <v/>
      </c>
      <c r="XD31" t="n">
        <v/>
      </c>
      <c r="XE31" t="n">
        <v/>
      </c>
      <c r="XF31" t="n">
        <v/>
      </c>
      <c r="XG31" t="n">
        <v/>
      </c>
      <c r="XH31" t="n">
        <v/>
      </c>
      <c r="XI31" t="n">
        <v/>
      </c>
      <c r="XJ31" t="n">
        <v/>
      </c>
      <c r="XK31" t="n">
        <v/>
      </c>
      <c r="XL31" t="n">
        <v/>
      </c>
      <c r="XM31" t="n">
        <v/>
      </c>
      <c r="XN31" t="n">
        <v/>
      </c>
      <c r="XO31" t="n">
        <v/>
      </c>
      <c r="XP31" t="n">
        <v/>
      </c>
      <c r="XQ31" t="n">
        <v/>
      </c>
      <c r="XR31" t="n">
        <v/>
      </c>
      <c r="XS31" t="n">
        <v/>
      </c>
      <c r="XT31" t="n">
        <v/>
      </c>
      <c r="XU31" t="n">
        <v/>
      </c>
      <c r="XV31" t="n">
        <v/>
      </c>
      <c r="XW31" t="n">
        <v/>
      </c>
      <c r="XX31" t="n">
        <v/>
      </c>
      <c r="XY31" t="n">
        <v/>
      </c>
      <c r="XZ31" t="n">
        <v/>
      </c>
      <c r="YA31" t="n">
        <v/>
      </c>
      <c r="YB31" t="n">
        <v/>
      </c>
      <c r="YC31" t="n">
        <v/>
      </c>
      <c r="YD31" t="n">
        <v/>
      </c>
      <c r="YE31" t="n">
        <v/>
      </c>
      <c r="YF31" t="n">
        <v/>
      </c>
      <c r="YG31" t="n">
        <v/>
      </c>
      <c r="YH31" t="n">
        <v/>
      </c>
      <c r="YI31" t="n">
        <v/>
      </c>
      <c r="YJ31" t="n">
        <v/>
      </c>
      <c r="YK31" t="n">
        <v/>
      </c>
      <c r="YL31" t="n">
        <v/>
      </c>
      <c r="YM31" t="n">
        <v/>
      </c>
      <c r="YN31" t="inlineStr">
        <is>
          <t>3-Disimpan terbuka (dry lot)</t>
        </is>
      </c>
      <c r="YO31" t="n">
        <v>0</v>
      </c>
      <c r="YP31" t="n">
        <v>0</v>
      </c>
      <c r="YQ31" t="n">
        <v>0</v>
      </c>
      <c r="YR31" t="n">
        <v>0</v>
      </c>
      <c r="YS31" t="n">
        <v>0</v>
      </c>
      <c r="YT31" t="n">
        <v>0</v>
      </c>
      <c r="YU31" t="n">
        <v>1</v>
      </c>
      <c r="YV31" t="n">
        <v>0</v>
      </c>
      <c r="YW31" t="n">
        <v>0</v>
      </c>
      <c r="YX31" t="n">
        <v>0</v>
      </c>
      <c r="YY31" t="n">
        <v>0</v>
      </c>
      <c r="YZ31" t="n">
        <v>0</v>
      </c>
      <c r="ZA31" t="n">
        <v/>
      </c>
      <c r="ZB31" t="n">
        <v/>
      </c>
      <c r="ZC31" t="n">
        <v/>
      </c>
      <c r="ZD31" t="n">
        <v/>
      </c>
      <c r="ZE31" t="n">
        <v/>
      </c>
      <c r="ZF31" t="n">
        <v/>
      </c>
      <c r="ZG31" t="n">
        <v/>
      </c>
      <c r="ZH31" t="n">
        <v/>
      </c>
      <c r="ZI31" t="n">
        <v/>
      </c>
      <c r="ZJ31" t="n">
        <v/>
      </c>
      <c r="ZK31" t="n">
        <v/>
      </c>
      <c r="ZL31" t="n">
        <v/>
      </c>
      <c r="ZM31" t="n">
        <v/>
      </c>
      <c r="ZN31" t="n">
        <v/>
      </c>
      <c r="ZO31" t="n">
        <v>100</v>
      </c>
      <c r="ZP31" t="n">
        <v/>
      </c>
      <c r="ZQ31" t="n">
        <v/>
      </c>
      <c r="ZR31" t="n">
        <v/>
      </c>
      <c r="ZS31" t="n">
        <v/>
      </c>
      <c r="ZT31" t="n">
        <v/>
      </c>
      <c r="ZU31" t="n">
        <v/>
      </c>
      <c r="ZV31" t="n">
        <v/>
      </c>
      <c r="ZW31" t="n">
        <v>3</v>
      </c>
      <c r="ZX31" t="n">
        <v/>
      </c>
      <c r="ZY31" t="n">
        <v/>
      </c>
      <c r="ZZ31" t="n">
        <v/>
      </c>
      <c r="AAA31" t="n">
        <v/>
      </c>
      <c r="AAB31" t="n">
        <v>2</v>
      </c>
      <c r="AAC31" t="n">
        <v/>
      </c>
      <c r="AAD31" t="n">
        <v/>
      </c>
      <c r="AAE31" t="inlineStr">
        <is>
          <t>Pakan segar (misal: rumput)</t>
        </is>
      </c>
      <c r="AAF31" t="n">
        <v/>
      </c>
      <c r="AAG31" t="n">
        <v/>
      </c>
      <c r="AAH31" t="n">
        <v/>
      </c>
      <c r="AAI31" t="n">
        <v/>
      </c>
      <c r="AAJ31" t="inlineStr">
        <is>
          <t>Pakan kering (misal: konsentrat, silase, pelet)</t>
        </is>
      </c>
      <c r="AAK31" t="n">
        <v/>
      </c>
      <c r="AAL31" t="inlineStr">
        <is>
          <t>Tidak</t>
        </is>
      </c>
      <c r="AAM31" t="n">
        <v/>
      </c>
      <c r="AAN31" t="n">
        <v/>
      </c>
      <c r="AAO31" t="n">
        <v/>
      </c>
      <c r="AAP31" t="n">
        <v/>
      </c>
      <c r="AAQ31" t="n">
        <v/>
      </c>
      <c r="AAR31" t="inlineStr">
        <is>
          <t>Tidak</t>
        </is>
      </c>
      <c r="AAS31" t="inlineStr">
        <is>
          <t>Mengetahui</t>
        </is>
      </c>
      <c r="AAT31" t="inlineStr">
        <is>
          <t>Digunakan untuk pupuk di lahan pertanian sendiri Dibuang ke selokan</t>
        </is>
      </c>
      <c r="AAU31" t="n">
        <v>1</v>
      </c>
      <c r="AAV31" t="n">
        <v>0</v>
      </c>
      <c r="AAW31" t="n">
        <v>0</v>
      </c>
      <c r="AAX31" t="n">
        <v>0</v>
      </c>
      <c r="AAY31" t="n">
        <v>0</v>
      </c>
      <c r="AAZ31" t="n">
        <v>0</v>
      </c>
      <c r="ABA31" t="n">
        <v>1</v>
      </c>
      <c r="ABB31" t="inlineStr">
        <is>
          <t>Pupuk cair untuk tanaman Pembenah tanah (soil conditioner)</t>
        </is>
      </c>
      <c r="ABC31" t="n">
        <v>1</v>
      </c>
      <c r="ABD31" t="n">
        <v>1</v>
      </c>
      <c r="ABE31" t="n">
        <v>0</v>
      </c>
      <c r="ABF31" t="n">
        <v>0</v>
      </c>
      <c r="ABG31" t="n">
        <v>0</v>
      </c>
      <c r="ABH31" t="n">
        <v/>
      </c>
      <c r="ABI31" t="n">
        <v/>
      </c>
      <c r="ABJ31" t="n">
        <v/>
      </c>
      <c r="ABK31" t="n">
        <v/>
      </c>
      <c r="ABL31" t="n">
        <v/>
      </c>
      <c r="ABM31" t="n">
        <v/>
      </c>
      <c r="ABN31" t="n">
        <v/>
      </c>
      <c r="ABO31" t="n">
        <v/>
      </c>
      <c r="ABP31" t="n">
        <v/>
      </c>
      <c r="ABQ31" t="inlineStr">
        <is>
          <t>Pakan ternak , rumput,kopi pisang</t>
        </is>
      </c>
      <c r="ABR31" t="inlineStr">
        <is>
          <t>Sangat jarang (2 bulan sekali)</t>
        </is>
      </c>
      <c r="ABS31" t="n">
        <v>2500</v>
      </c>
      <c r="ABT31" t="n">
        <v/>
      </c>
      <c r="ABU31" t="n">
        <v>500</v>
      </c>
      <c r="ABV31" t="n">
        <v>500</v>
      </c>
      <c r="ABW31" t="inlineStr">
        <is>
          <t>Urea</t>
        </is>
      </c>
      <c r="ABX31" t="n">
        <v/>
      </c>
      <c r="ABY31" t="n">
        <v>16</v>
      </c>
      <c r="ABZ31" t="n">
        <v>2500</v>
      </c>
      <c r="ACA31" t="n">
        <v>15</v>
      </c>
      <c r="ACB31" t="n">
        <v>3000</v>
      </c>
      <c r="ACC31" t="n">
        <v>250</v>
      </c>
      <c r="ACD31" t="n">
        <v>300</v>
      </c>
      <c r="ACE31" t="inlineStr">
        <is>
          <t>Ya</t>
        </is>
      </c>
      <c r="ACF31" t="inlineStr">
        <is>
          <t>Cukup meningkat</t>
        </is>
      </c>
      <c r="ACG31" t="inlineStr">
        <is>
          <t>Cukup meningkat</t>
        </is>
      </c>
      <c r="ACH31" t="inlineStr">
        <is>
          <t>Cukup meningkat</t>
        </is>
      </c>
      <c r="ACI31" t="n">
        <v/>
      </c>
      <c r="ACJ31" t="n">
        <v/>
      </c>
      <c r="ACK31" t="inlineStr">
        <is>
          <t>Tidak punya waktu mengumpulkannya Tidak memiliki tempat untuk menyimpan Ladang/sawah terlalu jauh, sulit untuk mengangkut ke sana</t>
        </is>
      </c>
      <c r="ACL31" t="n">
        <v>0</v>
      </c>
      <c r="ACM31" t="n">
        <v>1</v>
      </c>
      <c r="ACN31" t="n">
        <v>1</v>
      </c>
      <c r="ACO31" t="n">
        <v>1</v>
      </c>
      <c r="ACP31" t="n">
        <v>0</v>
      </c>
      <c r="ACQ31" t="n">
        <v>0</v>
      </c>
      <c r="ACR31" t="n">
        <v>0</v>
      </c>
      <c r="ACS31" t="n">
        <v/>
      </c>
      <c r="ACT31" t="inlineStr">
        <is>
          <t>Tidak ada informasi tambahan mengenai sumber bahan baku biogas</t>
        </is>
      </c>
      <c r="ACU31" t="inlineStr">
        <is>
          <t>Manfaat besar dan membantu kehidupan sehari-hari</t>
        </is>
      </c>
      <c r="ACV31" t="inlineStr">
        <is>
          <t>Berkurang</t>
        </is>
      </c>
      <c r="ACW31" t="inlineStr">
        <is>
          <t>Anggota keluarga - Perempuan dewasa</t>
        </is>
      </c>
      <c r="ACX31" t="inlineStr">
        <is>
          <t>Setuju</t>
        </is>
      </c>
      <c r="ACY31" t="inlineStr">
        <is>
          <t>Anggota keluarga - Perempuan dewasa Anggota keluarga - Laki-laki dewasa</t>
        </is>
      </c>
      <c r="ACZ31" t="n">
        <v>1</v>
      </c>
      <c r="ADA31" t="n">
        <v>1</v>
      </c>
      <c r="ADB31" t="n">
        <v>0</v>
      </c>
      <c r="ADC31" t="n">
        <v>0</v>
      </c>
      <c r="ADD31" t="inlineStr">
        <is>
          <t>Puas</t>
        </is>
      </c>
      <c r="ADE31" t="inlineStr">
        <is>
          <t>Puas</t>
        </is>
      </c>
      <c r="ADF31" t="inlineStr">
        <is>
          <t>Puas</t>
        </is>
      </c>
      <c r="ADG31" t="inlineStr">
        <is>
          <t>Puas</t>
        </is>
      </c>
      <c r="ADH31" t="inlineStr">
        <is>
          <t>Ya</t>
        </is>
      </c>
      <c r="ADI31" t="inlineStr">
        <is>
          <t>Slang kompor. Kran .</t>
        </is>
      </c>
      <c r="ADJ31" t="inlineStr">
        <is>
          <t>Puas</t>
        </is>
      </c>
      <c r="ADK31" t="n">
        <v/>
      </c>
      <c r="ADL31" t="n">
        <v/>
      </c>
      <c r="ADM31" t="n">
        <v/>
      </c>
      <c r="ADN31" t="n">
        <v/>
      </c>
      <c r="ADO31" t="n">
        <v/>
      </c>
      <c r="ADP31" t="n">
        <v/>
      </c>
      <c r="ADQ31" t="n">
        <v/>
      </c>
      <c r="ADR31" t="n">
        <v/>
      </c>
      <c r="ADS31" t="n">
        <v/>
      </c>
      <c r="ADT31" t="n">
        <v/>
      </c>
      <c r="ADU31" t="inlineStr">
        <is>
          <t>Memperbaiki sendiri</t>
        </is>
      </c>
      <c r="ADV31" t="n">
        <v>0</v>
      </c>
      <c r="ADW31" t="n">
        <v>0</v>
      </c>
      <c r="ADX31" t="n">
        <v>0</v>
      </c>
      <c r="ADY31" t="n">
        <v>0</v>
      </c>
      <c r="ADZ31" t="n">
        <v>0</v>
      </c>
      <c r="AEA31" t="n">
        <v>1</v>
      </c>
      <c r="AEB31" t="n">
        <v>0</v>
      </c>
      <c r="AEC31" t="n">
        <v>0</v>
      </c>
      <c r="AED31" t="inlineStr">
        <is>
          <t>Menghubungi tukang</t>
        </is>
      </c>
      <c r="AEE31" t="inlineStr">
        <is>
          <t>Perempuan dewasa</t>
        </is>
      </c>
      <c r="AEF31" t="n">
        <v/>
      </c>
      <c r="AEG31" t="inlineStr">
        <is>
          <t>Menghubungi melalui rekan</t>
        </is>
      </c>
      <c r="AEH31" t="n">
        <v/>
      </c>
      <c r="AEI31" t="inlineStr">
        <is>
          <t>Perlu dikontrol oleh CPO dan team biogas.</t>
        </is>
      </c>
      <c r="AEJ31" t="inlineStr">
        <is>
          <t>Ya, selalu</t>
        </is>
      </c>
      <c r="AEK31" t="inlineStr">
        <is>
          <t>Pengurangan pengeluaran rumah tangga (bahan bakar minyak, pupuk, dll.) Lebih aman Lebih mudah mendapatkan energi Memasak lebih cepat Dapur lebih bersih dan bebas asap Pengurangan waktu dan tenaga Peningkatan kebersihan kandang ternak</t>
        </is>
      </c>
      <c r="AEL31" t="n">
        <v>1</v>
      </c>
      <c r="AEM31" t="n">
        <v>1</v>
      </c>
      <c r="AEN31" t="n">
        <v>0</v>
      </c>
      <c r="AEO31" t="n">
        <v>1</v>
      </c>
      <c r="AEP31" t="n">
        <v>1</v>
      </c>
      <c r="AEQ31" t="n">
        <v>1</v>
      </c>
      <c r="AER31" t="n">
        <v>1</v>
      </c>
      <c r="AES31" t="n">
        <v>0</v>
      </c>
      <c r="AET31" t="n">
        <v>1</v>
      </c>
      <c r="AEU31" t="n">
        <v>0</v>
      </c>
      <c r="AEV31" t="n">
        <v>0</v>
      </c>
      <c r="AEW31" t="n">
        <v>0</v>
      </c>
      <c r="AEX31" t="n">
        <v/>
      </c>
      <c r="AEY31" t="inlineStr">
        <is>
          <t>Memasak lebih aman</t>
        </is>
      </c>
      <c r="AEZ31" t="n">
        <v/>
      </c>
      <c r="AFA31" t="inlineStr">
        <is>
          <t>Koperasi</t>
        </is>
      </c>
      <c r="AFB31" t="n">
        <v/>
      </c>
      <c r="AFC31" t="inlineStr">
        <is>
          <t>1770004781071.jpg</t>
        </is>
      </c>
      <c r="AFD31" t="inlineStr">
        <is>
          <t>https://kf.kobotoolbox.org/api/v2/assets/avstPQqLr3Ab3ZdcVTXZ6f/data/671501239/attachments/attU9tsXnbwNpKtjrSMXrcsv/</t>
        </is>
      </c>
      <c r="AFE31" t="inlineStr">
        <is>
          <t>1770004837614.jpg</t>
        </is>
      </c>
      <c r="AFF31" t="inlineStr">
        <is>
          <t>https://kf.kobotoolbox.org/api/v2/assets/avstPQqLr3Ab3ZdcVTXZ6f/data/671501239/attachments/attiiwwB7dLFLHaDWXan5qD5/</t>
        </is>
      </c>
      <c r="AFG31" t="inlineStr">
        <is>
          <t>Solihin</t>
        </is>
      </c>
      <c r="AFH31" t="n">
        <v/>
      </c>
      <c r="AFI31" t="inlineStr">
        <is>
          <t>Hrg kayubkr Rp500 /kg B4a1. Estimasi satupikul 40kg B4.b1. hrg tabung kisaran 15000 thn itu Perkiraan hasil panen, kopi, pisang 250kg/ musim JD TDK ditimbang hanya estimasi</t>
        </is>
      </c>
    </row>
    <row r="32">
      <c r="A32" s="93" t="n">
        <v>46055</v>
      </c>
      <c r="B32" s="93" t="n">
        <v>46066</v>
      </c>
      <c r="C32" t="inlineStr">
        <is>
          <t>solihin</t>
        </is>
      </c>
      <c r="D32" t="inlineStr">
        <is>
          <t>robiatul adawiyah / nurpawi</t>
        </is>
      </c>
      <c r="E32" t="n">
        <v>85852666801</v>
      </c>
      <c r="F32" t="inlineStr">
        <is>
          <t>-7.8896871 112.7899508 986.3999633789062 20.0</t>
        </is>
      </c>
      <c r="G32" t="n">
        <v>-7.8896871</v>
      </c>
      <c r="H32" t="n">
        <v>112.7899508</v>
      </c>
      <c r="I32" t="n">
        <v>986.3999634</v>
      </c>
      <c r="J32" t="n">
        <v>20</v>
      </c>
      <c r="K32" t="n">
        <v>0</v>
      </c>
      <c r="L32" t="inlineStr">
        <is>
          <t>-7.8896876 112.7899501 986.3999633789062 20.0</t>
        </is>
      </c>
      <c r="M32" t="n">
        <v>-7.8896876</v>
      </c>
      <c r="N32" t="n">
        <v>112.7899501</v>
      </c>
      <c r="O32" t="n">
        <v>986.3999634</v>
      </c>
      <c r="P32" t="n">
        <v>20</v>
      </c>
      <c r="Q32" t="n">
        <v>0</v>
      </c>
      <c r="R32" t="inlineStr">
        <is>
          <t>Jawa Timur</t>
        </is>
      </c>
      <c r="S32" t="n">
        <v>0</v>
      </c>
      <c r="T32" t="n">
        <v>0</v>
      </c>
      <c r="U32" t="n">
        <v>0</v>
      </c>
      <c r="V32" t="n">
        <v>0</v>
      </c>
      <c r="W32" t="n">
        <v>0</v>
      </c>
      <c r="X32" t="n">
        <v>1</v>
      </c>
      <c r="Y32" t="n">
        <v>0</v>
      </c>
      <c r="Z32" t="n">
        <v>0</v>
      </c>
      <c r="AA32" t="n">
        <v>0</v>
      </c>
      <c r="AB32" t="n">
        <v>0</v>
      </c>
      <c r="AC32" t="inlineStr">
        <is>
          <t>PASURUAN</t>
        </is>
      </c>
      <c r="AD32" t="inlineStr">
        <is>
          <t>TUTUR</t>
        </is>
      </c>
      <c r="AE32" t="inlineStr">
        <is>
          <t>TLOGOSARI</t>
        </is>
      </c>
      <c r="AF32" t="inlineStr">
        <is>
          <t>KPSP SETIA KAWAN</t>
        </is>
      </c>
      <c r="AG32" t="inlineStr">
        <is>
          <t>SKP0928</t>
        </is>
      </c>
      <c r="AH32" t="n">
        <v>6</v>
      </c>
      <c r="AI32" t="inlineStr">
        <is>
          <t>VPA2</t>
        </is>
      </c>
      <c r="AJ32" t="inlineStr">
        <is>
          <t>Aktif</t>
        </is>
      </c>
      <c r="AK32" t="n">
        <v>42</v>
      </c>
      <c r="AL32" t="inlineStr">
        <is>
          <t>Perempuan</t>
        </is>
      </c>
      <c r="AM32" t="inlineStr">
        <is>
          <t>Sudah menikah</t>
        </is>
      </c>
      <c r="AN32" t="inlineStr">
        <is>
          <t>SMA/Sederajat</t>
        </is>
      </c>
      <c r="AO32" t="inlineStr">
        <is>
          <t>Peternak</t>
        </is>
      </c>
      <c r="AP32" t="n">
        <v>0</v>
      </c>
      <c r="AQ32" t="n">
        <v>1</v>
      </c>
      <c r="AR32" t="n">
        <v>0</v>
      </c>
      <c r="AS32" t="n">
        <v>0</v>
      </c>
      <c r="AT32" t="n">
        <v>0</v>
      </c>
      <c r="AU32" t="n">
        <v>0</v>
      </c>
      <c r="AV32" t="n">
        <v>0</v>
      </c>
      <c r="AW32" t="n">
        <v>0</v>
      </c>
      <c r="AX32" t="n">
        <v/>
      </c>
      <c r="AY32" t="inlineStr">
        <is>
          <t>Lainnya</t>
        </is>
      </c>
      <c r="AZ32" t="n">
        <v>0</v>
      </c>
      <c r="BA32" t="n">
        <v>0</v>
      </c>
      <c r="BB32" t="n">
        <v>0</v>
      </c>
      <c r="BC32" t="n">
        <v>0</v>
      </c>
      <c r="BD32" t="n">
        <v>0</v>
      </c>
      <c r="BE32" t="n">
        <v>0</v>
      </c>
      <c r="BF32" t="n">
        <v>1</v>
      </c>
      <c r="BG32" t="n">
        <v>0</v>
      </c>
      <c r="BH32" t="inlineStr">
        <is>
          <t>Penjahit</t>
        </is>
      </c>
      <c r="BI32" t="inlineStr">
        <is>
          <t>Rp1.500.000 - Rp2.500.000</t>
        </is>
      </c>
      <c r="BJ32" t="n">
        <v>1</v>
      </c>
      <c r="BK32" t="n">
        <v>2</v>
      </c>
      <c r="BL32" t="n">
        <v>2</v>
      </c>
      <c r="BM32" t="n">
        <v>0</v>
      </c>
      <c r="BN32" t="inlineStr">
        <is>
          <t>Milik sendiri</t>
        </is>
      </c>
      <c r="BO32" t="inlineStr">
        <is>
          <t>Permanen (dinding bata dan semen)</t>
        </is>
      </c>
      <c r="BP32" t="n">
        <v>1</v>
      </c>
      <c r="BQ32" t="n">
        <v>0</v>
      </c>
      <c r="BR32" t="n">
        <v>0</v>
      </c>
      <c r="BS32" t="n">
        <v>0</v>
      </c>
      <c r="BT32" t="n">
        <v>0</v>
      </c>
      <c r="BU32" t="n">
        <v/>
      </c>
      <c r="BV32" t="inlineStr">
        <is>
          <t>Keramik/ubin</t>
        </is>
      </c>
      <c r="BW32" t="n">
        <v>0</v>
      </c>
      <c r="BX32" t="n">
        <v>0</v>
      </c>
      <c r="BY32" t="n">
        <v>1</v>
      </c>
      <c r="BZ32" t="n">
        <v>0</v>
      </c>
      <c r="CA32" t="n">
        <v>0</v>
      </c>
      <c r="CB32" t="n">
        <v/>
      </c>
      <c r="CC32" t="inlineStr">
        <is>
          <t>Genting</t>
        </is>
      </c>
      <c r="CD32" t="n">
        <v>0</v>
      </c>
      <c r="CE32" t="n">
        <v>0</v>
      </c>
      <c r="CF32" t="n">
        <v>0</v>
      </c>
      <c r="CG32" t="n">
        <v>0</v>
      </c>
      <c r="CH32" t="n">
        <v>0</v>
      </c>
      <c r="CI32" t="n">
        <v>1</v>
      </c>
      <c r="CJ32" t="n">
        <v>0</v>
      </c>
      <c r="CK32" t="n">
        <v/>
      </c>
      <c r="CL32" t="inlineStr">
        <is>
          <t>Ya</t>
        </is>
      </c>
      <c r="CM32" t="n">
        <v>2020</v>
      </c>
      <c r="CN32" t="inlineStr">
        <is>
          <t>Fixed-Dome (Kubah Tetap)</t>
        </is>
      </c>
      <c r="CO32" t="inlineStr">
        <is>
          <t>8 m³ (6-7 ekor sapi, ±6,5 jam memasak/hari, ±65 kg slurry/hari)</t>
        </is>
      </c>
      <c r="CP32" t="inlineStr">
        <is>
          <t>Anggota keluarga - laki-laki</t>
        </is>
      </c>
      <c r="CQ32" t="n">
        <v>0</v>
      </c>
      <c r="CR32" t="n">
        <v>0</v>
      </c>
      <c r="CS32" t="n">
        <v>0</v>
      </c>
      <c r="CT32" t="n">
        <v>0</v>
      </c>
      <c r="CU32" t="n">
        <v>1</v>
      </c>
      <c r="CV32" t="n">
        <v>0</v>
      </c>
      <c r="CW32" t="n">
        <v>0</v>
      </c>
      <c r="CX32" t="n">
        <v>0</v>
      </c>
      <c r="CY32" t="inlineStr">
        <is>
          <t>Anggota keluarga - laki-laki</t>
        </is>
      </c>
      <c r="CZ32" t="n">
        <v>1</v>
      </c>
      <c r="DA32" t="n">
        <v>0</v>
      </c>
      <c r="DB32" t="n">
        <v>0</v>
      </c>
      <c r="DC32" t="n">
        <v/>
      </c>
      <c r="DD32" t="inlineStr">
        <is>
          <t>Anggota keluarga - laki-laki</t>
        </is>
      </c>
      <c r="DE32" t="n">
        <v>1</v>
      </c>
      <c r="DF32" t="n">
        <v>0</v>
      </c>
      <c r="DG32" t="n">
        <v>0</v>
      </c>
      <c r="DH32" t="n">
        <v>0</v>
      </c>
      <c r="DI32" t="n">
        <v/>
      </c>
      <c r="DJ32" t="inlineStr">
        <is>
          <t>Anggota keluarga - laki-laki CPO atau pendamping</t>
        </is>
      </c>
      <c r="DK32" t="n">
        <v>1</v>
      </c>
      <c r="DL32" t="n">
        <v>0</v>
      </c>
      <c r="DM32" t="n">
        <v>1</v>
      </c>
      <c r="DN32" t="n">
        <v>0</v>
      </c>
      <c r="DO32" t="n">
        <v/>
      </c>
      <c r="DP32" t="inlineStr">
        <is>
          <t>Ya</t>
        </is>
      </c>
      <c r="DQ32" t="n">
        <v/>
      </c>
      <c r="DR32" t="n">
        <v/>
      </c>
      <c r="DS32" t="n">
        <v/>
      </c>
      <c r="DT32" t="n">
        <v/>
      </c>
      <c r="DU32" t="n">
        <v/>
      </c>
      <c r="DV32" t="n">
        <v/>
      </c>
      <c r="DW32" t="n">
        <v/>
      </c>
      <c r="DX32" t="n">
        <v/>
      </c>
      <c r="DY32" t="n">
        <v/>
      </c>
      <c r="DZ32" t="n">
        <v/>
      </c>
      <c r="EA32" t="n">
        <v/>
      </c>
      <c r="EB32" t="n">
        <v/>
      </c>
      <c r="EC32" t="n">
        <v/>
      </c>
      <c r="ED32" t="n">
        <v/>
      </c>
      <c r="EE32" t="n">
        <v/>
      </c>
      <c r="EF32" t="n">
        <v/>
      </c>
      <c r="EG32" t="n">
        <v/>
      </c>
      <c r="EH32" t="n">
        <v/>
      </c>
      <c r="EI32" t="inlineStr">
        <is>
          <t>Tidak ada masalah</t>
        </is>
      </c>
      <c r="EJ32" t="n">
        <v>0</v>
      </c>
      <c r="EK32" t="n">
        <v>0</v>
      </c>
      <c r="EL32" t="n">
        <v>0</v>
      </c>
      <c r="EM32" t="n">
        <v>1</v>
      </c>
      <c r="EN32" t="n">
        <v>0</v>
      </c>
      <c r="EO32" t="n">
        <v/>
      </c>
      <c r="EP32" t="inlineStr">
        <is>
          <t>Ya, cukup jelas dan mudah diikuti</t>
        </is>
      </c>
      <c r="EQ32" t="inlineStr">
        <is>
          <t>Bukan pelatihan</t>
        </is>
      </c>
      <c r="ER32" t="inlineStr">
        <is>
          <t>Pegawai koperasi Lainnya</t>
        </is>
      </c>
      <c r="ES32" t="n">
        <v>0</v>
      </c>
      <c r="ET32" t="n">
        <v>0</v>
      </c>
      <c r="EU32" t="n">
        <v>1</v>
      </c>
      <c r="EV32" t="n">
        <v>1</v>
      </c>
      <c r="EW32" t="inlineStr">
        <is>
          <t>Tukang</t>
        </is>
      </c>
      <c r="EX32" t="inlineStr">
        <is>
          <t>Anggota keluarga - Laki-laki</t>
        </is>
      </c>
      <c r="EY32" t="n">
        <v>1</v>
      </c>
      <c r="EZ32" t="n">
        <v>0</v>
      </c>
      <c r="FA32" t="n">
        <v>0</v>
      </c>
      <c r="FB32" t="n">
        <v/>
      </c>
      <c r="FC32" t="inlineStr">
        <is>
          <t>Setiap hari</t>
        </is>
      </c>
      <c r="FD32" t="n">
        <v/>
      </c>
      <c r="FE32" t="inlineStr">
        <is>
          <t>Mengetahui</t>
        </is>
      </c>
      <c r="FF32" t="inlineStr">
        <is>
          <t>Selalu (setiap hari)</t>
        </is>
      </c>
      <c r="FG32" t="inlineStr">
        <is>
          <t>Mengetahui</t>
        </is>
      </c>
      <c r="FH32" t="inlineStr">
        <is>
          <t>Sering (setiap minggu)</t>
        </is>
      </c>
      <c r="FI32" t="inlineStr">
        <is>
          <t>Mengetahui</t>
        </is>
      </c>
      <c r="FJ32" t="inlineStr">
        <is>
          <t>Selalu (setiap hari)</t>
        </is>
      </c>
      <c r="FK32" t="inlineStr">
        <is>
          <t>Mengetahui</t>
        </is>
      </c>
      <c r="FL32" t="inlineStr">
        <is>
          <t>Jarang (setiap bulan atau lebih)</t>
        </is>
      </c>
      <c r="FM32" t="inlineStr">
        <is>
          <t>Mengetahui</t>
        </is>
      </c>
      <c r="FN32" t="inlineStr">
        <is>
          <t>Cukup sering (2 minggu sekali)</t>
        </is>
      </c>
      <c r="FO32" t="inlineStr">
        <is>
          <t>Mengetahui</t>
        </is>
      </c>
      <c r="FP32" t="inlineStr">
        <is>
          <t>Jarang (setiap bulan atau lebih)</t>
        </is>
      </c>
      <c r="FQ32" t="inlineStr">
        <is>
          <t>Mengetahui</t>
        </is>
      </c>
      <c r="FR32" t="inlineStr">
        <is>
          <t>Ya</t>
        </is>
      </c>
      <c r="FS32" t="inlineStr">
        <is>
          <t>Mengetahui</t>
        </is>
      </c>
      <c r="FT32" t="inlineStr">
        <is>
          <t>Ya, selalu</t>
        </is>
      </c>
      <c r="FU32" t="inlineStr">
        <is>
          <t>Laki-laki dewasa</t>
        </is>
      </c>
      <c r="FV32" t="n">
        <v>1</v>
      </c>
      <c r="FW32" t="n">
        <v>0</v>
      </c>
      <c r="FX32" t="n">
        <v>0</v>
      </c>
      <c r="FY32" t="n">
        <v>0</v>
      </c>
      <c r="FZ32" t="inlineStr">
        <is>
          <t>Memahami</t>
        </is>
      </c>
      <c r="GA32" t="inlineStr">
        <is>
          <t>Teman/keluarga Lainnya</t>
        </is>
      </c>
      <c r="GB32" t="n">
        <v>0</v>
      </c>
      <c r="GC32" t="n">
        <v>0</v>
      </c>
      <c r="GD32" t="n">
        <v>1</v>
      </c>
      <c r="GE32" t="n">
        <v>1</v>
      </c>
      <c r="GF32" t="inlineStr">
        <is>
          <t>Tukang</t>
        </is>
      </c>
      <c r="GG32" t="inlineStr">
        <is>
          <t>Selalu</t>
        </is>
      </c>
      <c r="GH32" t="inlineStr">
        <is>
          <t>Ya</t>
        </is>
      </c>
      <c r="GI32" t="inlineStr">
        <is>
          <t>Teman/keluarga Tetangga</t>
        </is>
      </c>
      <c r="GJ32" t="n">
        <v>1</v>
      </c>
      <c r="GK32" t="n">
        <v>1</v>
      </c>
      <c r="GL32" t="n">
        <v>0</v>
      </c>
      <c r="GM32" t="n">
        <v>0</v>
      </c>
      <c r="GN32" t="n">
        <v/>
      </c>
      <c r="GO32" t="n">
        <v>8</v>
      </c>
      <c r="GP32" t="inlineStr">
        <is>
          <t>Sebagian</t>
        </is>
      </c>
      <c r="GQ32" t="inlineStr">
        <is>
          <t>LPG</t>
        </is>
      </c>
      <c r="GR32" t="n">
        <v>1</v>
      </c>
      <c r="GS32" t="n">
        <v>0</v>
      </c>
      <c r="GT32" t="n">
        <v>0</v>
      </c>
      <c r="GU32" t="n">
        <v>0</v>
      </c>
      <c r="GV32" t="n">
        <v>0</v>
      </c>
      <c r="GW32" t="n">
        <v>0</v>
      </c>
      <c r="GX32" t="n">
        <v>0</v>
      </c>
      <c r="GY32" t="n">
        <v/>
      </c>
      <c r="GZ32" t="inlineStr">
        <is>
          <t>Ya</t>
        </is>
      </c>
      <c r="HA32" t="n">
        <v/>
      </c>
      <c r="HB32" t="n">
        <v/>
      </c>
      <c r="HC32" t="n">
        <v/>
      </c>
      <c r="HD32" t="n">
        <v/>
      </c>
      <c r="HE32" t="n">
        <v/>
      </c>
      <c r="HF32" t="n">
        <v/>
      </c>
      <c r="HG32" t="n">
        <v/>
      </c>
      <c r="HH32" t="n">
        <v/>
      </c>
      <c r="HI32" t="n">
        <v/>
      </c>
      <c r="HJ32" t="n">
        <v/>
      </c>
      <c r="HK32" t="n">
        <v/>
      </c>
      <c r="HL32" t="n">
        <v/>
      </c>
      <c r="HM32" t="n">
        <v/>
      </c>
      <c r="HN32" t="n">
        <v/>
      </c>
      <c r="HO32" t="n">
        <v/>
      </c>
      <c r="HP32" t="n">
        <v/>
      </c>
      <c r="HQ32" t="n">
        <v/>
      </c>
      <c r="HR32" t="n">
        <v/>
      </c>
      <c r="HS32" t="n">
        <v/>
      </c>
      <c r="HT32" t="n">
        <v/>
      </c>
      <c r="HU32" t="n">
        <v/>
      </c>
      <c r="HV32" t="n">
        <v/>
      </c>
      <c r="HW32" t="n">
        <v/>
      </c>
      <c r="HX32" t="n">
        <v/>
      </c>
      <c r="HY32" t="n">
        <v/>
      </c>
      <c r="HZ32" t="n">
        <v/>
      </c>
      <c r="IA32" t="n">
        <v>4.5</v>
      </c>
      <c r="IB32" t="n">
        <v>27000</v>
      </c>
      <c r="IC32" t="n">
        <v/>
      </c>
      <c r="ID32" t="n">
        <v/>
      </c>
      <c r="IE32" t="n">
        <v/>
      </c>
      <c r="IF32" t="n">
        <v/>
      </c>
      <c r="IG32" t="n">
        <v/>
      </c>
      <c r="IH32" t="n">
        <v/>
      </c>
      <c r="II32" t="n">
        <v/>
      </c>
      <c r="IJ32" t="n">
        <v/>
      </c>
      <c r="IK32" t="inlineStr">
        <is>
          <t>50-65 kg</t>
        </is>
      </c>
      <c r="IL32" t="inlineStr">
        <is>
          <t>&gt;5 jam</t>
        </is>
      </c>
      <c r="IM32" t="inlineStr">
        <is>
          <t>Ya</t>
        </is>
      </c>
      <c r="IN32" t="inlineStr">
        <is>
          <t>Tidak</t>
        </is>
      </c>
      <c r="IO32" t="inlineStr">
        <is>
          <t>Lebih bersih</t>
        </is>
      </c>
      <c r="IP32" t="n">
        <v/>
      </c>
      <c r="IQ32" t="inlineStr">
        <is>
          <t>Tidak pernah</t>
        </is>
      </c>
      <c r="IR32" t="n">
        <v/>
      </c>
      <c r="IS32" t="n">
        <v/>
      </c>
      <c r="IT32" t="n">
        <v/>
      </c>
      <c r="IU32" t="n">
        <v/>
      </c>
      <c r="IV32" t="n">
        <v/>
      </c>
      <c r="IW32" t="n">
        <v/>
      </c>
      <c r="IX32" t="n">
        <v/>
      </c>
      <c r="IY32" t="n">
        <v/>
      </c>
      <c r="IZ32" t="inlineStr">
        <is>
          <t>Tidak pernah</t>
        </is>
      </c>
      <c r="JA32" t="n">
        <v/>
      </c>
      <c r="JB32" t="n">
        <v/>
      </c>
      <c r="JC32" t="n">
        <v/>
      </c>
      <c r="JD32" t="n">
        <v/>
      </c>
      <c r="JE32" t="n">
        <v/>
      </c>
      <c r="JF32" t="n">
        <v/>
      </c>
      <c r="JG32" t="n">
        <v/>
      </c>
      <c r="JH32" t="n">
        <v/>
      </c>
      <c r="JI32" t="inlineStr">
        <is>
          <t>Tidak pernah</t>
        </is>
      </c>
      <c r="JJ32" t="n">
        <v/>
      </c>
      <c r="JK32" t="n">
        <v/>
      </c>
      <c r="JL32" t="n">
        <v/>
      </c>
      <c r="JM32" t="n">
        <v/>
      </c>
      <c r="JN32" t="n">
        <v/>
      </c>
      <c r="JO32" t="n">
        <v/>
      </c>
      <c r="JP32" t="n">
        <v/>
      </c>
      <c r="JQ32" t="n">
        <v/>
      </c>
      <c r="JR32" t="inlineStr">
        <is>
          <t>Tidak pernah</t>
        </is>
      </c>
      <c r="JS32" t="n">
        <v/>
      </c>
      <c r="JT32" t="n">
        <v/>
      </c>
      <c r="JU32" t="n">
        <v/>
      </c>
      <c r="JV32" t="n">
        <v/>
      </c>
      <c r="JW32" t="n">
        <v/>
      </c>
      <c r="JX32" t="n">
        <v/>
      </c>
      <c r="JY32" t="n">
        <v/>
      </c>
      <c r="JZ32" t="n">
        <v/>
      </c>
      <c r="KA32" t="inlineStr">
        <is>
          <t>Tidak pernah</t>
        </is>
      </c>
      <c r="KB32" t="n">
        <v/>
      </c>
      <c r="KC32" t="n">
        <v/>
      </c>
      <c r="KD32" t="n">
        <v/>
      </c>
      <c r="KE32" t="n">
        <v/>
      </c>
      <c r="KF32" t="n">
        <v/>
      </c>
      <c r="KG32" t="n">
        <v/>
      </c>
      <c r="KH32" t="n">
        <v/>
      </c>
      <c r="KI32" t="n">
        <v/>
      </c>
      <c r="KJ32" t="inlineStr">
        <is>
          <t>Tidak pernah</t>
        </is>
      </c>
      <c r="KK32" t="n">
        <v/>
      </c>
      <c r="KL32" t="n">
        <v/>
      </c>
      <c r="KM32" t="n">
        <v/>
      </c>
      <c r="KN32" t="n">
        <v/>
      </c>
      <c r="KO32" t="n">
        <v/>
      </c>
      <c r="KP32" t="n">
        <v/>
      </c>
      <c r="KQ32" t="n">
        <v/>
      </c>
      <c r="KR32" t="n">
        <v/>
      </c>
      <c r="KS32" t="inlineStr">
        <is>
          <t>Cukup membaik</t>
        </is>
      </c>
      <c r="KT32" t="inlineStr">
        <is>
          <t>0-1 kali</t>
        </is>
      </c>
      <c r="KU32" t="inlineStr">
        <is>
          <t>0-1 kali</t>
        </is>
      </c>
      <c r="KV32" t="inlineStr">
        <is>
          <t>Tidak ada</t>
        </is>
      </c>
      <c r="KW32" t="n">
        <v>0</v>
      </c>
      <c r="KX32" t="n">
        <v>0</v>
      </c>
      <c r="KY32" t="n">
        <v>0</v>
      </c>
      <c r="KZ32" t="n">
        <v>1</v>
      </c>
      <c r="LA32" t="inlineStr">
        <is>
          <t>Cukup membaik</t>
        </is>
      </c>
      <c r="LB32" t="inlineStr">
        <is>
          <t>Cukup membaik</t>
        </is>
      </c>
      <c r="LC32" t="n">
        <v>0</v>
      </c>
      <c r="LD32" t="n">
        <v>8</v>
      </c>
      <c r="LE32" t="n">
        <v>0</v>
      </c>
      <c r="LF32" t="n">
        <v/>
      </c>
      <c r="LG32" t="inlineStr">
        <is>
          <t>Ya</t>
        </is>
      </c>
      <c r="LH32" t="n">
        <v>27000</v>
      </c>
      <c r="LI32" t="n">
        <v/>
      </c>
      <c r="LJ32" t="inlineStr">
        <is>
          <t>Kebutuhan rumah tangga</t>
        </is>
      </c>
      <c r="LK32" t="n">
        <v>0</v>
      </c>
      <c r="LL32" t="n">
        <v>0</v>
      </c>
      <c r="LM32" t="n">
        <v>0</v>
      </c>
      <c r="LN32" t="n">
        <v>0</v>
      </c>
      <c r="LO32" t="n">
        <v>1</v>
      </c>
      <c r="LP32" t="n">
        <v>0</v>
      </c>
      <c r="LQ32" t="n">
        <v>0</v>
      </c>
      <c r="LR32" t="n">
        <v/>
      </c>
      <c r="LS32" t="n">
        <v>10</v>
      </c>
      <c r="LT32" t="n">
        <v>0</v>
      </c>
      <c r="LU32" t="n">
        <v>0</v>
      </c>
      <c r="LV32" t="n">
        <v>10</v>
      </c>
      <c r="LW32" t="n">
        <v>0</v>
      </c>
      <c r="LX32" t="n">
        <v>0</v>
      </c>
      <c r="LY32" t="n">
        <v>10</v>
      </c>
      <c r="LZ32" t="n">
        <v>0</v>
      </c>
      <c r="MA32" t="n">
        <v>0</v>
      </c>
      <c r="MB32" t="inlineStr">
        <is>
          <t>Ya</t>
        </is>
      </c>
      <c r="MC32" t="n">
        <v>0</v>
      </c>
      <c r="MD32" t="n">
        <v>0</v>
      </c>
      <c r="ME32" t="n">
        <v>0</v>
      </c>
      <c r="MF32" t="n">
        <v>0</v>
      </c>
      <c r="MG32" t="n">
        <v>0</v>
      </c>
      <c r="MH32" t="n">
        <v>0</v>
      </c>
      <c r="MI32" t="inlineStr">
        <is>
          <t>Istirahat</t>
        </is>
      </c>
      <c r="MJ32" t="n">
        <v>0</v>
      </c>
      <c r="MK32" t="n">
        <v>0</v>
      </c>
      <c r="ML32" t="n">
        <v>1</v>
      </c>
      <c r="MM32" t="n">
        <v>0</v>
      </c>
      <c r="MN32" t="n">
        <v>0</v>
      </c>
      <c r="MO32" t="n">
        <v>0</v>
      </c>
      <c r="MP32" t="n">
        <v/>
      </c>
      <c r="MQ32" t="n">
        <v/>
      </c>
      <c r="MR32" t="inlineStr">
        <is>
          <t>Sdh capek , lelah,</t>
        </is>
      </c>
      <c r="MS32" t="n">
        <v/>
      </c>
      <c r="MT32" t="inlineStr">
        <is>
          <t>Sdh lelah</t>
        </is>
      </c>
      <c r="MU32" t="inlineStr">
        <is>
          <t>Tidak</t>
        </is>
      </c>
      <c r="MV32" t="n">
        <v/>
      </c>
      <c r="MW32" t="n">
        <v/>
      </c>
      <c r="MX32" t="n">
        <v/>
      </c>
      <c r="MY32" t="n">
        <v/>
      </c>
      <c r="MZ32" t="n">
        <v/>
      </c>
      <c r="NA32" t="n">
        <v/>
      </c>
      <c r="NB32" t="n">
        <v/>
      </c>
      <c r="NC32" t="n">
        <v/>
      </c>
      <c r="ND32" t="n">
        <v/>
      </c>
      <c r="NE32" t="n">
        <v/>
      </c>
      <c r="NF32" t="n">
        <v/>
      </c>
      <c r="NG32" t="n">
        <v/>
      </c>
      <c r="NH32" t="n">
        <v/>
      </c>
      <c r="NI32" t="n">
        <v/>
      </c>
      <c r="NJ32" t="n">
        <v/>
      </c>
      <c r="NK32" t="n">
        <v/>
      </c>
      <c r="NL32" t="inlineStr">
        <is>
          <t>Tidak</t>
        </is>
      </c>
      <c r="NM32" t="inlineStr">
        <is>
          <t>100% kredit atau pinjaman</t>
        </is>
      </c>
      <c r="NN32" t="inlineStr">
        <is>
          <t>7.000.001-9.000.000</t>
        </is>
      </c>
      <c r="NO32" t="n">
        <v/>
      </c>
      <c r="NP32" t="n">
        <v/>
      </c>
      <c r="NQ32" t="inlineStr">
        <is>
          <t>Koperasi</t>
        </is>
      </c>
      <c r="NR32" t="n">
        <v/>
      </c>
      <c r="NS32" t="n">
        <v>36</v>
      </c>
      <c r="NT32" t="inlineStr">
        <is>
          <t>Anggota keluarga - Laki-laki dewasa</t>
        </is>
      </c>
      <c r="NU32" t="n">
        <v/>
      </c>
      <c r="NV32" t="n">
        <v/>
      </c>
      <c r="NW32" t="n">
        <v/>
      </c>
      <c r="NX32" t="inlineStr">
        <is>
          <t>Sedikit meningkat</t>
        </is>
      </c>
      <c r="NY32" t="n">
        <v>180</v>
      </c>
      <c r="NZ32" t="n">
        <v>0</v>
      </c>
      <c r="OA32" t="n">
        <v>0</v>
      </c>
      <c r="OB32" t="n">
        <v>0</v>
      </c>
      <c r="OC32" t="n">
        <v>30</v>
      </c>
      <c r="OD32" t="n">
        <v>0</v>
      </c>
      <c r="OE32" t="inlineStr">
        <is>
          <t>Lebih baik</t>
        </is>
      </c>
      <c r="OF32" t="inlineStr">
        <is>
          <t>Lebih baik (beda waktu memasak 5-30 menit, ATAU tidak lagi ada rasa/bau makanan yang berubah, ATAU alasan lainnya)</t>
        </is>
      </c>
      <c r="OG32" t="inlineStr">
        <is>
          <t>Ya</t>
        </is>
      </c>
      <c r="OH32" t="n">
        <v>0</v>
      </c>
      <c r="OI32" t="n">
        <v>5</v>
      </c>
      <c r="OJ32" t="n">
        <v>0</v>
      </c>
      <c r="OK32" t="n">
        <v>0</v>
      </c>
      <c r="OL32" t="n">
        <v>0</v>
      </c>
      <c r="OM32" t="n">
        <v>0</v>
      </c>
      <c r="ON32" t="n">
        <v>2</v>
      </c>
      <c r="OO32" t="n">
        <v>0</v>
      </c>
      <c r="OP32" t="inlineStr">
        <is>
          <t>Sapi perah</t>
        </is>
      </c>
      <c r="OQ32" t="n">
        <v>0</v>
      </c>
      <c r="OR32" t="n">
        <v>1</v>
      </c>
      <c r="OS32" t="n">
        <v>0</v>
      </c>
      <c r="OT32" t="n">
        <v>0</v>
      </c>
      <c r="OU32" t="n">
        <v>0</v>
      </c>
      <c r="OV32" t="n">
        <v>0</v>
      </c>
      <c r="OW32" t="n">
        <v>0</v>
      </c>
      <c r="OX32" t="n">
        <v>0</v>
      </c>
      <c r="OY32" t="n">
        <v/>
      </c>
      <c r="OZ32" t="n">
        <v/>
      </c>
      <c r="PA32" t="n">
        <v/>
      </c>
      <c r="PB32" t="n">
        <v/>
      </c>
      <c r="PC32" t="n">
        <v/>
      </c>
      <c r="PD32" t="n">
        <v/>
      </c>
      <c r="PE32" t="n">
        <v/>
      </c>
      <c r="PF32" t="n">
        <v/>
      </c>
      <c r="PG32" t="n">
        <v/>
      </c>
      <c r="PH32" t="n">
        <v/>
      </c>
      <c r="PI32" t="n">
        <v/>
      </c>
      <c r="PJ32" t="n">
        <v/>
      </c>
      <c r="PK32" t="n">
        <v/>
      </c>
      <c r="PL32" t="n">
        <v/>
      </c>
      <c r="PM32" t="n">
        <v/>
      </c>
      <c r="PN32" t="n">
        <v/>
      </c>
      <c r="PO32" t="n">
        <v/>
      </c>
      <c r="PP32" t="n">
        <v/>
      </c>
      <c r="PQ32" t="n">
        <v/>
      </c>
      <c r="PR32" t="n">
        <v/>
      </c>
      <c r="PS32" t="n">
        <v/>
      </c>
      <c r="PT32" t="n">
        <v/>
      </c>
      <c r="PU32" t="n">
        <v/>
      </c>
      <c r="PV32" t="n">
        <v/>
      </c>
      <c r="PW32" t="n">
        <v/>
      </c>
      <c r="PX32" t="n">
        <v/>
      </c>
      <c r="PY32" t="n">
        <v/>
      </c>
      <c r="PZ32" t="n">
        <v/>
      </c>
      <c r="QA32" t="n">
        <v/>
      </c>
      <c r="QB32" t="n">
        <v/>
      </c>
      <c r="QC32" t="n">
        <v/>
      </c>
      <c r="QD32" t="n">
        <v/>
      </c>
      <c r="QE32" t="inlineStr">
        <is>
          <t>2-Dibuang ke sungai</t>
        </is>
      </c>
      <c r="QF32" t="n">
        <v>0</v>
      </c>
      <c r="QG32" t="n">
        <v>0</v>
      </c>
      <c r="QH32" t="n">
        <v>0</v>
      </c>
      <c r="QI32" t="n">
        <v>0</v>
      </c>
      <c r="QJ32" t="n">
        <v>0</v>
      </c>
      <c r="QK32" t="n">
        <v>0</v>
      </c>
      <c r="QL32" t="n">
        <v>1</v>
      </c>
      <c r="QM32" t="n">
        <v>0</v>
      </c>
      <c r="QN32" t="n">
        <v>0</v>
      </c>
      <c r="QO32" t="n">
        <v/>
      </c>
      <c r="QP32" t="n">
        <v/>
      </c>
      <c r="QQ32" t="n">
        <v/>
      </c>
      <c r="QR32" t="n">
        <v/>
      </c>
      <c r="QS32" t="n">
        <v/>
      </c>
      <c r="QT32" t="n">
        <v/>
      </c>
      <c r="QU32" t="n">
        <v/>
      </c>
      <c r="QV32" t="n">
        <v/>
      </c>
      <c r="QW32" t="n">
        <v/>
      </c>
      <c r="QX32" t="n">
        <v/>
      </c>
      <c r="QY32" t="n">
        <v/>
      </c>
      <c r="QZ32" t="n">
        <v/>
      </c>
      <c r="RA32" t="n">
        <v/>
      </c>
      <c r="RB32" t="n">
        <v/>
      </c>
      <c r="RC32" t="n">
        <v/>
      </c>
      <c r="RD32" t="n">
        <v/>
      </c>
      <c r="RE32" t="n">
        <v/>
      </c>
      <c r="RF32" t="n">
        <v/>
      </c>
      <c r="RG32" t="n">
        <v/>
      </c>
      <c r="RH32" t="n">
        <v/>
      </c>
      <c r="RI32" t="n">
        <v/>
      </c>
      <c r="RJ32" t="n">
        <v/>
      </c>
      <c r="RK32" t="n">
        <v/>
      </c>
      <c r="RL32" t="n">
        <v/>
      </c>
      <c r="RM32" t="n">
        <v/>
      </c>
      <c r="RN32" t="n">
        <v/>
      </c>
      <c r="RO32" t="n">
        <v/>
      </c>
      <c r="RP32" t="n">
        <v/>
      </c>
      <c r="RQ32" t="n">
        <v/>
      </c>
      <c r="RR32" t="n">
        <v/>
      </c>
      <c r="RS32" t="n">
        <v/>
      </c>
      <c r="RT32" t="n">
        <v/>
      </c>
      <c r="RU32" t="n">
        <v/>
      </c>
      <c r="RV32" t="n">
        <v/>
      </c>
      <c r="RW32" t="n">
        <v/>
      </c>
      <c r="RX32" t="n">
        <v/>
      </c>
      <c r="RY32" t="n">
        <v/>
      </c>
      <c r="RZ32" t="n">
        <v/>
      </c>
      <c r="SA32" t="n">
        <v/>
      </c>
      <c r="SB32" t="n">
        <v/>
      </c>
      <c r="SC32" t="n">
        <v/>
      </c>
      <c r="SD32" t="n">
        <v/>
      </c>
      <c r="SE32" t="n">
        <v/>
      </c>
      <c r="SF32" t="n">
        <v/>
      </c>
      <c r="SG32" t="n">
        <v/>
      </c>
      <c r="SH32" t="n">
        <v/>
      </c>
      <c r="SI32" t="n">
        <v/>
      </c>
      <c r="SJ32" t="n">
        <v/>
      </c>
      <c r="SK32" t="n">
        <v/>
      </c>
      <c r="SL32" t="n">
        <v/>
      </c>
      <c r="SM32" t="n">
        <v/>
      </c>
      <c r="SN32" t="n">
        <v/>
      </c>
      <c r="SO32" t="n">
        <v/>
      </c>
      <c r="SP32" t="n">
        <v/>
      </c>
      <c r="SQ32" t="n">
        <v/>
      </c>
      <c r="SR32" t="n">
        <v/>
      </c>
      <c r="SS32" t="n">
        <v/>
      </c>
      <c r="ST32" t="n">
        <v/>
      </c>
      <c r="SU32" t="n">
        <v/>
      </c>
      <c r="SV32" t="n">
        <v/>
      </c>
      <c r="SW32" t="n">
        <v/>
      </c>
      <c r="SX32" t="n">
        <v/>
      </c>
      <c r="SY32" t="n">
        <v/>
      </c>
      <c r="SZ32" t="n">
        <v>5</v>
      </c>
      <c r="TA32" t="n">
        <v/>
      </c>
      <c r="TB32" t="n">
        <v/>
      </c>
      <c r="TC32" t="n">
        <v/>
      </c>
      <c r="TD32" t="n">
        <v/>
      </c>
      <c r="TE32" t="n">
        <v/>
      </c>
      <c r="TF32" t="n">
        <v/>
      </c>
      <c r="TG32" t="n">
        <v/>
      </c>
      <c r="TH32" t="n">
        <v/>
      </c>
      <c r="TI32" t="n">
        <v/>
      </c>
      <c r="TJ32" t="n">
        <v/>
      </c>
      <c r="TK32" t="n">
        <v/>
      </c>
      <c r="TL32" t="n">
        <v/>
      </c>
      <c r="TM32" t="n">
        <v/>
      </c>
      <c r="TN32" t="n">
        <v/>
      </c>
      <c r="TO32" t="n">
        <v/>
      </c>
      <c r="TP32" t="n">
        <v/>
      </c>
      <c r="TQ32" t="n">
        <v/>
      </c>
      <c r="TR32" t="n">
        <v/>
      </c>
      <c r="TS32" t="n">
        <v/>
      </c>
      <c r="TT32" t="n">
        <v/>
      </c>
      <c r="TU32" t="n">
        <v/>
      </c>
      <c r="TV32" t="n">
        <v/>
      </c>
      <c r="TW32" t="n">
        <v/>
      </c>
      <c r="TX32" t="n">
        <v/>
      </c>
      <c r="TY32" t="n">
        <v/>
      </c>
      <c r="TZ32" t="n">
        <v/>
      </c>
      <c r="UA32" t="n">
        <v/>
      </c>
      <c r="UB32" t="n">
        <v/>
      </c>
      <c r="UC32" t="n">
        <v/>
      </c>
      <c r="UD32" t="n">
        <v/>
      </c>
      <c r="UE32" t="n">
        <v/>
      </c>
      <c r="UF32" t="n">
        <v/>
      </c>
      <c r="UG32" t="n">
        <v/>
      </c>
      <c r="UH32" t="n">
        <v/>
      </c>
      <c r="UI32" t="n">
        <v/>
      </c>
      <c r="UJ32" t="n">
        <v/>
      </c>
      <c r="UK32" t="n">
        <v/>
      </c>
      <c r="UL32" t="n">
        <v/>
      </c>
      <c r="UM32" t="n">
        <v/>
      </c>
      <c r="UN32" t="n">
        <v/>
      </c>
      <c r="UO32" t="n">
        <v/>
      </c>
      <c r="UP32" t="n">
        <v/>
      </c>
      <c r="UQ32" t="n">
        <v/>
      </c>
      <c r="UR32" t="n">
        <v/>
      </c>
      <c r="US32" t="n">
        <v/>
      </c>
      <c r="UT32" t="n">
        <v/>
      </c>
      <c r="UU32" t="n">
        <v/>
      </c>
      <c r="UV32" t="inlineStr">
        <is>
          <t>Pemberian pakan di kandang</t>
        </is>
      </c>
      <c r="UW32" t="n">
        <v/>
      </c>
      <c r="UX32" t="n">
        <v/>
      </c>
      <c r="UY32" t="n">
        <v/>
      </c>
      <c r="UZ32" t="n">
        <v/>
      </c>
      <c r="VA32" t="inlineStr">
        <is>
          <t>Pemberian pakan di kandang</t>
        </is>
      </c>
      <c r="VB32" t="n">
        <v/>
      </c>
      <c r="VC32" t="n">
        <v/>
      </c>
      <c r="VD32" t="inlineStr">
        <is>
          <t>Sangat jarang (&gt;1 bulan sekali)</t>
        </is>
      </c>
      <c r="VE32" t="n">
        <v/>
      </c>
      <c r="VF32" t="n">
        <v/>
      </c>
      <c r="VG32" t="n">
        <v/>
      </c>
      <c r="VH32" t="n">
        <v/>
      </c>
      <c r="VI32" t="inlineStr">
        <is>
          <t>Sangat jarang (&gt;1 bulan sekali)</t>
        </is>
      </c>
      <c r="VJ32" t="n">
        <v/>
      </c>
      <c r="VK32" t="n">
        <v/>
      </c>
      <c r="VL32" t="inlineStr">
        <is>
          <t>Sangat sering (&gt;1 kali sehari)</t>
        </is>
      </c>
      <c r="VM32" t="n">
        <v/>
      </c>
      <c r="VN32" t="n">
        <v/>
      </c>
      <c r="VO32" t="n">
        <v/>
      </c>
      <c r="VP32" t="n">
        <v/>
      </c>
      <c r="VQ32" t="inlineStr">
        <is>
          <t>Sangat sering (&gt;1 kali sehari)</t>
        </is>
      </c>
      <c r="VR32" t="n">
        <v/>
      </c>
      <c r="VS32" t="n">
        <v/>
      </c>
      <c r="VT32" t="n">
        <v/>
      </c>
      <c r="VU32" t="n">
        <v/>
      </c>
      <c r="VV32" t="n">
        <v/>
      </c>
      <c r="VW32" t="n">
        <v/>
      </c>
      <c r="VX32" t="n">
        <v/>
      </c>
      <c r="VY32" t="n">
        <v/>
      </c>
      <c r="VZ32" t="n">
        <v/>
      </c>
      <c r="WA32" t="n">
        <v/>
      </c>
      <c r="WB32" t="n">
        <v/>
      </c>
      <c r="WC32" t="n">
        <v/>
      </c>
      <c r="WD32" t="n">
        <v/>
      </c>
      <c r="WE32" t="n">
        <v/>
      </c>
      <c r="WF32" t="inlineStr">
        <is>
          <t>6-Digester biogas</t>
        </is>
      </c>
      <c r="WG32" t="n">
        <v>0</v>
      </c>
      <c r="WH32" t="n">
        <v>0</v>
      </c>
      <c r="WI32" t="n">
        <v>0</v>
      </c>
      <c r="WJ32" t="n">
        <v>0</v>
      </c>
      <c r="WK32" t="n">
        <v>0</v>
      </c>
      <c r="WL32" t="n">
        <v>0</v>
      </c>
      <c r="WM32" t="n">
        <v>0</v>
      </c>
      <c r="WN32" t="n">
        <v>0</v>
      </c>
      <c r="WO32" t="n">
        <v>0</v>
      </c>
      <c r="WP32" t="n">
        <v>1</v>
      </c>
      <c r="WQ32" t="n">
        <v>0</v>
      </c>
      <c r="WR32" t="n">
        <v>0</v>
      </c>
      <c r="WS32" t="n">
        <v/>
      </c>
      <c r="WT32" t="n">
        <v/>
      </c>
      <c r="WU32" t="n">
        <v/>
      </c>
      <c r="WV32" t="n">
        <v/>
      </c>
      <c r="WW32" t="n">
        <v/>
      </c>
      <c r="WX32" t="n">
        <v/>
      </c>
      <c r="WY32" t="n">
        <v/>
      </c>
      <c r="WZ32" t="n">
        <v/>
      </c>
      <c r="XA32" t="n">
        <v/>
      </c>
      <c r="XB32" t="n">
        <v/>
      </c>
      <c r="XC32" t="n">
        <v/>
      </c>
      <c r="XD32" t="n">
        <v/>
      </c>
      <c r="XE32" t="n">
        <v/>
      </c>
      <c r="XF32" t="n">
        <v/>
      </c>
      <c r="XG32" t="n">
        <v/>
      </c>
      <c r="XH32" t="n">
        <v/>
      </c>
      <c r="XI32" t="n">
        <v/>
      </c>
      <c r="XJ32" t="n">
        <v/>
      </c>
      <c r="XK32" t="n">
        <v/>
      </c>
      <c r="XL32" t="n">
        <v/>
      </c>
      <c r="XM32" t="n">
        <v/>
      </c>
      <c r="XN32" t="n">
        <v/>
      </c>
      <c r="XO32" t="n">
        <v/>
      </c>
      <c r="XP32" t="n">
        <v/>
      </c>
      <c r="XQ32" t="n">
        <v/>
      </c>
      <c r="XR32" t="n">
        <v/>
      </c>
      <c r="XS32" t="n">
        <v/>
      </c>
      <c r="XT32" t="n">
        <v/>
      </c>
      <c r="XU32" t="n">
        <v/>
      </c>
      <c r="XV32" t="n">
        <v/>
      </c>
      <c r="XW32" t="n">
        <v/>
      </c>
      <c r="XX32" t="n">
        <v/>
      </c>
      <c r="XY32" t="n">
        <v/>
      </c>
      <c r="XZ32" t="n">
        <v/>
      </c>
      <c r="YA32" t="n">
        <v/>
      </c>
      <c r="YB32" t="n">
        <v/>
      </c>
      <c r="YC32" t="n">
        <v/>
      </c>
      <c r="YD32" t="n">
        <v/>
      </c>
      <c r="YE32" t="n">
        <v/>
      </c>
      <c r="YF32" t="n">
        <v/>
      </c>
      <c r="YG32" t="n">
        <v/>
      </c>
      <c r="YH32" t="n">
        <v/>
      </c>
      <c r="YI32" t="n">
        <v/>
      </c>
      <c r="YJ32" t="n">
        <v/>
      </c>
      <c r="YK32" t="n">
        <v/>
      </c>
      <c r="YL32" t="n">
        <v/>
      </c>
      <c r="YM32" t="n">
        <v/>
      </c>
      <c r="YN32" t="inlineStr">
        <is>
          <t>3-Disimpan terbuka (dry lot)</t>
        </is>
      </c>
      <c r="YO32" t="n">
        <v>0</v>
      </c>
      <c r="YP32" t="n">
        <v>0</v>
      </c>
      <c r="YQ32" t="n">
        <v>0</v>
      </c>
      <c r="YR32" t="n">
        <v>0</v>
      </c>
      <c r="YS32" t="n">
        <v>0</v>
      </c>
      <c r="YT32" t="n">
        <v>0</v>
      </c>
      <c r="YU32" t="n">
        <v>1</v>
      </c>
      <c r="YV32" t="n">
        <v>0</v>
      </c>
      <c r="YW32" t="n">
        <v>0</v>
      </c>
      <c r="YX32" t="n">
        <v>0</v>
      </c>
      <c r="YY32" t="n">
        <v>0</v>
      </c>
      <c r="YZ32" t="n">
        <v>0</v>
      </c>
      <c r="ZA32" t="n">
        <v/>
      </c>
      <c r="ZB32" t="n">
        <v/>
      </c>
      <c r="ZC32" t="n">
        <v/>
      </c>
      <c r="ZD32" t="n">
        <v/>
      </c>
      <c r="ZE32" t="n">
        <v/>
      </c>
      <c r="ZF32" t="n">
        <v/>
      </c>
      <c r="ZG32" t="n">
        <v/>
      </c>
      <c r="ZH32" t="n">
        <v/>
      </c>
      <c r="ZI32" t="n">
        <v/>
      </c>
      <c r="ZJ32" t="n">
        <v/>
      </c>
      <c r="ZK32" t="n">
        <v/>
      </c>
      <c r="ZL32" t="n">
        <v/>
      </c>
      <c r="ZM32" t="n">
        <v/>
      </c>
      <c r="ZN32" t="n">
        <v/>
      </c>
      <c r="ZO32" t="n">
        <v>100</v>
      </c>
      <c r="ZP32" t="n">
        <v/>
      </c>
      <c r="ZQ32" t="n">
        <v/>
      </c>
      <c r="ZR32" t="n">
        <v/>
      </c>
      <c r="ZS32" t="n">
        <v/>
      </c>
      <c r="ZT32" t="n">
        <v/>
      </c>
      <c r="ZU32" t="n">
        <v/>
      </c>
      <c r="ZV32" t="n">
        <v/>
      </c>
      <c r="ZW32" t="n">
        <v>2</v>
      </c>
      <c r="ZX32" t="n">
        <v/>
      </c>
      <c r="ZY32" t="n">
        <v/>
      </c>
      <c r="ZZ32" t="n">
        <v/>
      </c>
      <c r="AAA32" t="n">
        <v/>
      </c>
      <c r="AAB32" t="n">
        <v>2</v>
      </c>
      <c r="AAC32" t="n">
        <v/>
      </c>
      <c r="AAD32" t="n">
        <v/>
      </c>
      <c r="AAE32" t="inlineStr">
        <is>
          <t>Pakan segar (misal: rumput)</t>
        </is>
      </c>
      <c r="AAF32" t="n">
        <v/>
      </c>
      <c r="AAG32" t="n">
        <v/>
      </c>
      <c r="AAH32" t="n">
        <v/>
      </c>
      <c r="AAI32" t="n">
        <v/>
      </c>
      <c r="AAJ32" t="inlineStr">
        <is>
          <t>Pakan kering (misal: konsentrat, silase, pelet)</t>
        </is>
      </c>
      <c r="AAK32" t="n">
        <v/>
      </c>
      <c r="AAL32" t="inlineStr">
        <is>
          <t>Tidak</t>
        </is>
      </c>
      <c r="AAM32" t="n">
        <v/>
      </c>
      <c r="AAN32" t="n">
        <v/>
      </c>
      <c r="AAO32" t="n">
        <v/>
      </c>
      <c r="AAP32" t="n">
        <v/>
      </c>
      <c r="AAQ32" t="n">
        <v/>
      </c>
      <c r="AAR32" t="inlineStr">
        <is>
          <t>Tidak</t>
        </is>
      </c>
      <c r="AAS32" t="inlineStr">
        <is>
          <t>Tidak pasti/ragu-ragu</t>
        </is>
      </c>
      <c r="AAT32" t="inlineStr">
        <is>
          <t>Dibuang ke selokan</t>
        </is>
      </c>
      <c r="AAU32" t="n">
        <v>0</v>
      </c>
      <c r="AAV32" t="n">
        <v>0</v>
      </c>
      <c r="AAW32" t="n">
        <v>0</v>
      </c>
      <c r="AAX32" t="n">
        <v>0</v>
      </c>
      <c r="AAY32" t="n">
        <v>0</v>
      </c>
      <c r="AAZ32" t="n">
        <v>0</v>
      </c>
      <c r="ABA32" t="n">
        <v>1</v>
      </c>
      <c r="ABB32" t="n">
        <v/>
      </c>
      <c r="ABC32" t="n">
        <v/>
      </c>
      <c r="ABD32" t="n">
        <v/>
      </c>
      <c r="ABE32" t="n">
        <v/>
      </c>
      <c r="ABF32" t="n">
        <v/>
      </c>
      <c r="ABG32" t="n">
        <v/>
      </c>
      <c r="ABH32" t="n">
        <v/>
      </c>
      <c r="ABI32" t="n">
        <v/>
      </c>
      <c r="ABJ32" t="n">
        <v/>
      </c>
      <c r="ABK32" t="n">
        <v/>
      </c>
      <c r="ABL32" t="n">
        <v/>
      </c>
      <c r="ABM32" t="n">
        <v/>
      </c>
      <c r="ABN32" t="n">
        <v/>
      </c>
      <c r="ABO32" t="n">
        <v/>
      </c>
      <c r="ABP32" t="n">
        <v/>
      </c>
      <c r="ABQ32" t="n">
        <v/>
      </c>
      <c r="ABR32" t="n">
        <v/>
      </c>
      <c r="ABS32" t="n">
        <v/>
      </c>
      <c r="ABT32" t="n">
        <v/>
      </c>
      <c r="ABU32" t="n">
        <v/>
      </c>
      <c r="ABV32" t="n">
        <v/>
      </c>
      <c r="ABW32" t="n">
        <v/>
      </c>
      <c r="ABX32" t="n">
        <v/>
      </c>
      <c r="ABY32" t="n">
        <v/>
      </c>
      <c r="ABZ32" t="n">
        <v/>
      </c>
      <c r="ACA32" t="n">
        <v/>
      </c>
      <c r="ACB32" t="n">
        <v/>
      </c>
      <c r="ACC32" t="n">
        <v/>
      </c>
      <c r="ACD32" t="n">
        <v/>
      </c>
      <c r="ACE32" t="n">
        <v/>
      </c>
      <c r="ACF32" t="n">
        <v/>
      </c>
      <c r="ACG32" t="n">
        <v/>
      </c>
      <c r="ACH32" t="n">
        <v/>
      </c>
      <c r="ACI32" t="n">
        <v/>
      </c>
      <c r="ACJ32" t="n">
        <v/>
      </c>
      <c r="ACK32" t="inlineStr">
        <is>
          <t>Ladang/sawah terlalu jauh, sulit untuk mengangkut ke sana Tidak memiliki tempat untuk menyimpan Tidak punya waktu mengumpulkannya</t>
        </is>
      </c>
      <c r="ACL32" t="n">
        <v>0</v>
      </c>
      <c r="ACM32" t="n">
        <v>1</v>
      </c>
      <c r="ACN32" t="n">
        <v>1</v>
      </c>
      <c r="ACO32" t="n">
        <v>1</v>
      </c>
      <c r="ACP32" t="n">
        <v>0</v>
      </c>
      <c r="ACQ32" t="n">
        <v>0</v>
      </c>
      <c r="ACR32" t="n">
        <v>0</v>
      </c>
      <c r="ACS32" t="n">
        <v/>
      </c>
      <c r="ACT32" t="inlineStr">
        <is>
          <t>Tidak ada informasi tambahan mengenai sumber bahan baku biogas</t>
        </is>
      </c>
      <c r="ACU32" t="inlineStr">
        <is>
          <t>Manfaat besar dan membantu kehidupan sehari-hari</t>
        </is>
      </c>
      <c r="ACV32" t="inlineStr">
        <is>
          <t>Berkurang</t>
        </is>
      </c>
      <c r="ACW32" t="inlineStr">
        <is>
          <t>Anggota keluarga - Perempuan dewasa</t>
        </is>
      </c>
      <c r="ACX32" t="inlineStr">
        <is>
          <t>Setuju</t>
        </is>
      </c>
      <c r="ACY32" t="inlineStr">
        <is>
          <t>Anggota keluarga - Perempuan dewasa Anggota keluarga - Laki-laki dewasa</t>
        </is>
      </c>
      <c r="ACZ32" t="n">
        <v>1</v>
      </c>
      <c r="ADA32" t="n">
        <v>1</v>
      </c>
      <c r="ADB32" t="n">
        <v>0</v>
      </c>
      <c r="ADC32" t="n">
        <v>0</v>
      </c>
      <c r="ADD32" t="inlineStr">
        <is>
          <t>Puas</t>
        </is>
      </c>
      <c r="ADE32" t="inlineStr">
        <is>
          <t>Puas</t>
        </is>
      </c>
      <c r="ADF32" t="inlineStr">
        <is>
          <t>Puas</t>
        </is>
      </c>
      <c r="ADG32" t="inlineStr">
        <is>
          <t>Puas</t>
        </is>
      </c>
      <c r="ADH32" t="inlineStr">
        <is>
          <t>Ya</t>
        </is>
      </c>
      <c r="ADI32" t="inlineStr">
        <is>
          <t>Kompor, , kran</t>
        </is>
      </c>
      <c r="ADJ32" t="inlineStr">
        <is>
          <t>Cukup puas</t>
        </is>
      </c>
      <c r="ADK32" t="n">
        <v/>
      </c>
      <c r="ADL32" t="n">
        <v/>
      </c>
      <c r="ADM32" t="n">
        <v/>
      </c>
      <c r="ADN32" t="n">
        <v/>
      </c>
      <c r="ADO32" t="n">
        <v/>
      </c>
      <c r="ADP32" t="n">
        <v/>
      </c>
      <c r="ADQ32" t="n">
        <v/>
      </c>
      <c r="ADR32" t="n">
        <v/>
      </c>
      <c r="ADS32" t="n">
        <v/>
      </c>
      <c r="ADT32" t="n">
        <v/>
      </c>
      <c r="ADU32" t="inlineStr">
        <is>
          <t>Menghubungi CPO atau pendamping Lainnya</t>
        </is>
      </c>
      <c r="ADV32" t="n">
        <v>0</v>
      </c>
      <c r="ADW32" t="n">
        <v>0</v>
      </c>
      <c r="ADX32" t="n">
        <v>0</v>
      </c>
      <c r="ADY32" t="n">
        <v>0</v>
      </c>
      <c r="ADZ32" t="n">
        <v>1</v>
      </c>
      <c r="AEA32" t="n">
        <v>0</v>
      </c>
      <c r="AEB32" t="n">
        <v>0</v>
      </c>
      <c r="AEC32" t="n">
        <v>1</v>
      </c>
      <c r="AED32" t="inlineStr">
        <is>
          <t>Menghubungi tukang</t>
        </is>
      </c>
      <c r="AEE32" t="inlineStr">
        <is>
          <t>Laki-laki dewasa</t>
        </is>
      </c>
      <c r="AEF32" t="n">
        <v/>
      </c>
      <c r="AEG32" t="inlineStr">
        <is>
          <t>Menelepon atau WA langsung</t>
        </is>
      </c>
      <c r="AEH32" t="n">
        <v/>
      </c>
      <c r="AEI32" t="inlineStr">
        <is>
          <t>Perlu dikontrol dan di cek kan oleh petugas</t>
        </is>
      </c>
      <c r="AEJ32" t="inlineStr">
        <is>
          <t>Kadang-kadang</t>
        </is>
      </c>
      <c r="AEK32" t="inlineStr">
        <is>
          <t>Lebih aman Pengurangan waktu dan tenaga Lebih mudah mendapatkan energi Dapur lebih bersih dan bebas asap</t>
        </is>
      </c>
      <c r="AEL32" t="n">
        <v>0</v>
      </c>
      <c r="AEM32" t="n">
        <v>1</v>
      </c>
      <c r="AEN32" t="n">
        <v>0</v>
      </c>
      <c r="AEO32" t="n">
        <v>0</v>
      </c>
      <c r="AEP32" t="n">
        <v>1</v>
      </c>
      <c r="AEQ32" t="n">
        <v>1</v>
      </c>
      <c r="AER32" t="n">
        <v>0</v>
      </c>
      <c r="AES32" t="n">
        <v>0</v>
      </c>
      <c r="AET32" t="n">
        <v>1</v>
      </c>
      <c r="AEU32" t="n">
        <v>0</v>
      </c>
      <c r="AEV32" t="n">
        <v>0</v>
      </c>
      <c r="AEW32" t="n">
        <v>0</v>
      </c>
      <c r="AEX32" t="n">
        <v/>
      </c>
      <c r="AEY32" t="inlineStr">
        <is>
          <t>Memasak lebih aman</t>
        </is>
      </c>
      <c r="AEZ32" t="n">
        <v/>
      </c>
      <c r="AFA32" t="inlineStr">
        <is>
          <t>Koperasi</t>
        </is>
      </c>
      <c r="AFB32" t="n">
        <v/>
      </c>
      <c r="AFC32" t="inlineStr">
        <is>
          <t>1770007657910.jpg</t>
        </is>
      </c>
      <c r="AFD32" t="inlineStr">
        <is>
          <t>https://kf.kobotoolbox.org/api/v2/assets/avstPQqLr3Ab3ZdcVTXZ6f/data/671468737/attachments/attiPYEtbjkyQ9WUHxGXkox4/</t>
        </is>
      </c>
      <c r="AFE32" t="inlineStr">
        <is>
          <t>1770007685991.jpg</t>
        </is>
      </c>
      <c r="AFF32" t="inlineStr">
        <is>
          <t>https://kf.kobotoolbox.org/api/v2/assets/avstPQqLr3Ab3ZdcVTXZ6f/data/671468737/attachments/attYQzfdAFVvUFFR4Zq9QsA3/</t>
        </is>
      </c>
      <c r="AFG32" t="inlineStr">
        <is>
          <t>Solihin</t>
        </is>
      </c>
      <c r="AFH32" t="n">
        <v/>
      </c>
      <c r="AFI32" t="inlineStr">
        <is>
          <t>Responden hanya menggunakan LPG UK 3kg. , selain full biogas utk keperluan sehari2.</t>
        </is>
      </c>
    </row>
    <row r="33">
      <c r="A33" s="93" t="n">
        <v>46043</v>
      </c>
      <c r="B33" s="93" t="n">
        <v>46051</v>
      </c>
      <c r="C33" t="n">
        <v/>
      </c>
      <c r="D33" t="inlineStr">
        <is>
          <t>rumani</t>
        </is>
      </c>
      <c r="E33" t="n">
        <v>81235656339</v>
      </c>
      <c r="F33" t="inlineStr">
        <is>
          <t>-7.9043559 112.7956995 0.0 116.1</t>
        </is>
      </c>
      <c r="G33" t="n">
        <v>-7.9043559</v>
      </c>
      <c r="H33" t="n">
        <v>112.7956995</v>
      </c>
      <c r="I33" t="n">
        <v>0</v>
      </c>
      <c r="J33" t="n">
        <v>116.1</v>
      </c>
      <c r="K33" t="n">
        <v>0</v>
      </c>
      <c r="L33" t="inlineStr">
        <is>
          <t>-7.9045508 112.795609 1073.5999755859375 116.1</t>
        </is>
      </c>
      <c r="M33" t="n">
        <v>-7.9045508</v>
      </c>
      <c r="N33" t="n">
        <v>112.795609</v>
      </c>
      <c r="O33" t="n">
        <v>1073.599976</v>
      </c>
      <c r="P33" t="n">
        <v>116.1</v>
      </c>
      <c r="Q33" t="n">
        <v>0</v>
      </c>
      <c r="R33" t="inlineStr">
        <is>
          <t>Jawa Timur</t>
        </is>
      </c>
      <c r="S33" t="n">
        <v>0</v>
      </c>
      <c r="T33" t="n">
        <v>0</v>
      </c>
      <c r="U33" t="n">
        <v>0</v>
      </c>
      <c r="V33" t="n">
        <v>0</v>
      </c>
      <c r="W33" t="n">
        <v>0</v>
      </c>
      <c r="X33" t="n">
        <v>1</v>
      </c>
      <c r="Y33" t="n">
        <v>0</v>
      </c>
      <c r="Z33" t="n">
        <v>0</v>
      </c>
      <c r="AA33" t="n">
        <v>0</v>
      </c>
      <c r="AB33" t="n">
        <v>0</v>
      </c>
      <c r="AC33" t="inlineStr">
        <is>
          <t>PASURUAN</t>
        </is>
      </c>
      <c r="AD33" t="inlineStr">
        <is>
          <t>TUTUR</t>
        </is>
      </c>
      <c r="AE33" t="inlineStr">
        <is>
          <t>GENDRO</t>
        </is>
      </c>
      <c r="AF33" t="inlineStr">
        <is>
          <t>KPSP SETIAKAWAN</t>
        </is>
      </c>
      <c r="AG33" t="inlineStr">
        <is>
          <t>SKP0063</t>
        </is>
      </c>
      <c r="AH33" t="n">
        <v>16</v>
      </c>
      <c r="AI33" t="inlineStr">
        <is>
          <t>VPA1</t>
        </is>
      </c>
      <c r="AJ33" t="inlineStr">
        <is>
          <t>Aktif</t>
        </is>
      </c>
      <c r="AK33" t="n">
        <v>43</v>
      </c>
      <c r="AL33" t="inlineStr">
        <is>
          <t>Perempuan</t>
        </is>
      </c>
      <c r="AM33" t="inlineStr">
        <is>
          <t>Sudah menikah</t>
        </is>
      </c>
      <c r="AN33" t="inlineStr">
        <is>
          <t>SD/Sederajat</t>
        </is>
      </c>
      <c r="AO33" t="inlineStr">
        <is>
          <t>Peternak</t>
        </is>
      </c>
      <c r="AP33" t="n">
        <v>0</v>
      </c>
      <c r="AQ33" t="n">
        <v>1</v>
      </c>
      <c r="AR33" t="n">
        <v>0</v>
      </c>
      <c r="AS33" t="n">
        <v>0</v>
      </c>
      <c r="AT33" t="n">
        <v>0</v>
      </c>
      <c r="AU33" t="n">
        <v>0</v>
      </c>
      <c r="AV33" t="n">
        <v>0</v>
      </c>
      <c r="AW33" t="n">
        <v>0</v>
      </c>
      <c r="AX33" t="n">
        <v/>
      </c>
      <c r="AY33" t="inlineStr">
        <is>
          <t>Petani</t>
        </is>
      </c>
      <c r="AZ33" t="n">
        <v>1</v>
      </c>
      <c r="BA33" t="n">
        <v>0</v>
      </c>
      <c r="BB33" t="n">
        <v>0</v>
      </c>
      <c r="BC33" t="n">
        <v>0</v>
      </c>
      <c r="BD33" t="n">
        <v>0</v>
      </c>
      <c r="BE33" t="n">
        <v>0</v>
      </c>
      <c r="BF33" t="n">
        <v>0</v>
      </c>
      <c r="BG33" t="n">
        <v>0</v>
      </c>
      <c r="BH33" t="n">
        <v/>
      </c>
      <c r="BI33" t="inlineStr">
        <is>
          <t>Rp1.500.000 - Rp2.500.000</t>
        </is>
      </c>
      <c r="BJ33" t="n">
        <v>1</v>
      </c>
      <c r="BK33" t="n">
        <v/>
      </c>
      <c r="BL33" t="n">
        <v>0</v>
      </c>
      <c r="BM33" t="n">
        <v/>
      </c>
      <c r="BN33" t="inlineStr">
        <is>
          <t>Milik sendiri</t>
        </is>
      </c>
      <c r="BO33" t="inlineStr">
        <is>
          <t>Permanen (dinding bata dan semen)</t>
        </is>
      </c>
      <c r="BP33" t="n">
        <v>1</v>
      </c>
      <c r="BQ33" t="n">
        <v>0</v>
      </c>
      <c r="BR33" t="n">
        <v>0</v>
      </c>
      <c r="BS33" t="n">
        <v>0</v>
      </c>
      <c r="BT33" t="n">
        <v>0</v>
      </c>
      <c r="BU33" t="n">
        <v/>
      </c>
      <c r="BV33" t="inlineStr">
        <is>
          <t>Keramik/ubin</t>
        </is>
      </c>
      <c r="BW33" t="n">
        <v>0</v>
      </c>
      <c r="BX33" t="n">
        <v>0</v>
      </c>
      <c r="BY33" t="n">
        <v>1</v>
      </c>
      <c r="BZ33" t="n">
        <v>0</v>
      </c>
      <c r="CA33" t="n">
        <v>0</v>
      </c>
      <c r="CB33" t="n">
        <v/>
      </c>
      <c r="CC33" t="inlineStr">
        <is>
          <t>Asbes</t>
        </is>
      </c>
      <c r="CD33" t="n">
        <v>1</v>
      </c>
      <c r="CE33" t="n">
        <v>0</v>
      </c>
      <c r="CF33" t="n">
        <v>0</v>
      </c>
      <c r="CG33" t="n">
        <v>0</v>
      </c>
      <c r="CH33" t="n">
        <v>0</v>
      </c>
      <c r="CI33" t="n">
        <v>0</v>
      </c>
      <c r="CJ33" t="n">
        <v>0</v>
      </c>
      <c r="CK33" t="n">
        <v/>
      </c>
      <c r="CL33" t="inlineStr">
        <is>
          <t>Ya</t>
        </is>
      </c>
      <c r="CM33" t="n">
        <v>2010</v>
      </c>
      <c r="CN33" t="inlineStr">
        <is>
          <t>Fixed-Dome (Kubah Tetap)</t>
        </is>
      </c>
      <c r="CO33" t="inlineStr">
        <is>
          <t>8 m³ (6-7 ekor sapi, ±6,5 jam memasak/hari, ±65 kg slurry/hari)</t>
        </is>
      </c>
      <c r="CP33" t="inlineStr">
        <is>
          <t>Anggota keluarga - laki-laki Anggota keluarga - perempuan dewasa</t>
        </is>
      </c>
      <c r="CQ33" t="n">
        <v>0</v>
      </c>
      <c r="CR33" t="n">
        <v>0</v>
      </c>
      <c r="CS33" t="n">
        <v>0</v>
      </c>
      <c r="CT33" t="n">
        <v>0</v>
      </c>
      <c r="CU33" t="n">
        <v>1</v>
      </c>
      <c r="CV33" t="n">
        <v>1</v>
      </c>
      <c r="CW33" t="n">
        <v>0</v>
      </c>
      <c r="CX33" t="n">
        <v>0</v>
      </c>
      <c r="CY33" t="inlineStr">
        <is>
          <t>Anggota keluarga - laki-laki Anggota keluarga - perempuan dewasa</t>
        </is>
      </c>
      <c r="CZ33" t="n">
        <v>1</v>
      </c>
      <c r="DA33" t="n">
        <v>1</v>
      </c>
      <c r="DB33" t="n">
        <v>0</v>
      </c>
      <c r="DC33" t="n">
        <v/>
      </c>
      <c r="DD33" t="inlineStr">
        <is>
          <t>Anggota keluarga - laki-laki Anggota keluarga - perempuan dewasa</t>
        </is>
      </c>
      <c r="DE33" t="n">
        <v>1</v>
      </c>
      <c r="DF33" t="n">
        <v>1</v>
      </c>
      <c r="DG33" t="n">
        <v>0</v>
      </c>
      <c r="DH33" t="n">
        <v>0</v>
      </c>
      <c r="DI33" t="n">
        <v/>
      </c>
      <c r="DJ33" t="inlineStr">
        <is>
          <t>Anggota keluarga - laki-laki Anggota keluarga - perempuan dewasa CPO atau pendamping</t>
        </is>
      </c>
      <c r="DK33" t="n">
        <v>1</v>
      </c>
      <c r="DL33" t="n">
        <v>1</v>
      </c>
      <c r="DM33" t="n">
        <v>1</v>
      </c>
      <c r="DN33" t="n">
        <v>0</v>
      </c>
      <c r="DO33" t="n">
        <v/>
      </c>
      <c r="DP33" t="inlineStr">
        <is>
          <t>Ya</t>
        </is>
      </c>
      <c r="DQ33" t="n">
        <v/>
      </c>
      <c r="DR33" t="n">
        <v/>
      </c>
      <c r="DS33" t="n">
        <v/>
      </c>
      <c r="DT33" t="n">
        <v/>
      </c>
      <c r="DU33" t="n">
        <v/>
      </c>
      <c r="DV33" t="n">
        <v/>
      </c>
      <c r="DW33" t="n">
        <v/>
      </c>
      <c r="DX33" t="n">
        <v/>
      </c>
      <c r="DY33" t="n">
        <v/>
      </c>
      <c r="DZ33" t="n">
        <v/>
      </c>
      <c r="EA33" t="n">
        <v/>
      </c>
      <c r="EB33" t="n">
        <v/>
      </c>
      <c r="EC33" t="n">
        <v/>
      </c>
      <c r="ED33" t="n">
        <v/>
      </c>
      <c r="EE33" t="n">
        <v/>
      </c>
      <c r="EF33" t="n">
        <v/>
      </c>
      <c r="EG33" t="n">
        <v/>
      </c>
      <c r="EH33" t="n">
        <v/>
      </c>
      <c r="EI33" t="inlineStr">
        <is>
          <t>Keterbatasan akses terhadap informasi atau pelatihan terkait biogas</t>
        </is>
      </c>
      <c r="EJ33" t="n">
        <v>0</v>
      </c>
      <c r="EK33" t="n">
        <v>0</v>
      </c>
      <c r="EL33" t="n">
        <v>1</v>
      </c>
      <c r="EM33" t="n">
        <v>0</v>
      </c>
      <c r="EN33" t="n">
        <v>0</v>
      </c>
      <c r="EO33" t="n">
        <v/>
      </c>
      <c r="EP33" t="inlineStr">
        <is>
          <t>Ya, cukup jelas dan mudah diikuti</t>
        </is>
      </c>
      <c r="EQ33" t="inlineStr">
        <is>
          <t>Pelatihan</t>
        </is>
      </c>
      <c r="ER33" t="inlineStr">
        <is>
          <t>CPO atau pendamping</t>
        </is>
      </c>
      <c r="ES33" t="n">
        <v/>
      </c>
      <c r="ET33" t="n">
        <v/>
      </c>
      <c r="EU33" t="n">
        <v/>
      </c>
      <c r="EV33" t="n">
        <v/>
      </c>
      <c r="EW33" t="n">
        <v/>
      </c>
      <c r="EX33" t="inlineStr">
        <is>
          <t>Anggota keluarga - Laki-laki</t>
        </is>
      </c>
      <c r="EY33" t="n">
        <v>1</v>
      </c>
      <c r="EZ33" t="n">
        <v>0</v>
      </c>
      <c r="FA33" t="n">
        <v>0</v>
      </c>
      <c r="FB33" t="n">
        <v/>
      </c>
      <c r="FC33" t="inlineStr">
        <is>
          <t>Setiap minggu</t>
        </is>
      </c>
      <c r="FD33" t="n">
        <v/>
      </c>
      <c r="FE33" t="inlineStr">
        <is>
          <t>Mengetahui</t>
        </is>
      </c>
      <c r="FF33" t="inlineStr">
        <is>
          <t>Selalu (setiap hari)</t>
        </is>
      </c>
      <c r="FG33" t="inlineStr">
        <is>
          <t>Mengetahui</t>
        </is>
      </c>
      <c r="FH33" t="inlineStr">
        <is>
          <t>Sering (setiap minggu)</t>
        </is>
      </c>
      <c r="FI33" t="inlineStr">
        <is>
          <t>Mengetahui</t>
        </is>
      </c>
      <c r="FJ33" t="inlineStr">
        <is>
          <t>Selalu (setiap hari)</t>
        </is>
      </c>
      <c r="FK33" t="inlineStr">
        <is>
          <t>Tidak mengetahui</t>
        </is>
      </c>
      <c r="FL33" t="inlineStr">
        <is>
          <t>Tidak pernah</t>
        </is>
      </c>
      <c r="FM33" t="inlineStr">
        <is>
          <t>Mengetahui</t>
        </is>
      </c>
      <c r="FN33" t="inlineStr">
        <is>
          <t>Sering (setiap minggu)</t>
        </is>
      </c>
      <c r="FO33" t="inlineStr">
        <is>
          <t>Mengetahui</t>
        </is>
      </c>
      <c r="FP33" t="inlineStr">
        <is>
          <t>Sering (setiap minggu)</t>
        </is>
      </c>
      <c r="FQ33" t="inlineStr">
        <is>
          <t>Mengetahui</t>
        </is>
      </c>
      <c r="FR33" t="inlineStr">
        <is>
          <t>Ya</t>
        </is>
      </c>
      <c r="FS33" t="inlineStr">
        <is>
          <t>Mengetahui</t>
        </is>
      </c>
      <c r="FT33" t="inlineStr">
        <is>
          <t>Ya</t>
        </is>
      </c>
      <c r="FU33" t="inlineStr">
        <is>
          <t>Laki-laki dewasa Perempuan dewasa</t>
        </is>
      </c>
      <c r="FV33" t="n">
        <v>1</v>
      </c>
      <c r="FW33" t="n">
        <v>1</v>
      </c>
      <c r="FX33" t="n">
        <v>0</v>
      </c>
      <c r="FY33" t="n">
        <v>0</v>
      </c>
      <c r="FZ33" t="inlineStr">
        <is>
          <t>Cukup memahami</t>
        </is>
      </c>
      <c r="GA33" t="n">
        <v/>
      </c>
      <c r="GB33" t="n">
        <v/>
      </c>
      <c r="GC33" t="n">
        <v/>
      </c>
      <c r="GD33" t="n">
        <v/>
      </c>
      <c r="GE33" t="n">
        <v/>
      </c>
      <c r="GF33" t="n">
        <v/>
      </c>
      <c r="GG33" t="inlineStr">
        <is>
          <t>Kadang-kadang</t>
        </is>
      </c>
      <c r="GH33" t="inlineStr">
        <is>
          <t>Ya</t>
        </is>
      </c>
      <c r="GI33" t="inlineStr">
        <is>
          <t>Tetangga Teman/keluarga</t>
        </is>
      </c>
      <c r="GJ33" t="n">
        <v>1</v>
      </c>
      <c r="GK33" t="n">
        <v>1</v>
      </c>
      <c r="GL33" t="n">
        <v>0</v>
      </c>
      <c r="GM33" t="n">
        <v>0</v>
      </c>
      <c r="GN33" t="n">
        <v/>
      </c>
      <c r="GO33" t="n">
        <v>7</v>
      </c>
      <c r="GP33" t="inlineStr">
        <is>
          <t>Sebagian</t>
        </is>
      </c>
      <c r="GQ33" t="inlineStr">
        <is>
          <t>Kayu bakar</t>
        </is>
      </c>
      <c r="GR33" t="n">
        <v>0</v>
      </c>
      <c r="GS33" t="n">
        <v>1</v>
      </c>
      <c r="GT33" t="n">
        <v>0</v>
      </c>
      <c r="GU33" t="n">
        <v>0</v>
      </c>
      <c r="GV33" t="n">
        <v>0</v>
      </c>
      <c r="GW33" t="n">
        <v>0</v>
      </c>
      <c r="GX33" t="n">
        <v>0</v>
      </c>
      <c r="GY33" t="n">
        <v/>
      </c>
      <c r="GZ33" t="inlineStr">
        <is>
          <t>Ya</t>
        </is>
      </c>
      <c r="HA33" t="n">
        <v>300</v>
      </c>
      <c r="HB33" t="n">
        <v>225000</v>
      </c>
      <c r="HC33" t="n">
        <v>300</v>
      </c>
      <c r="HD33" t="n">
        <v>225000</v>
      </c>
      <c r="HE33" t="n">
        <v/>
      </c>
      <c r="HF33" t="n">
        <v/>
      </c>
      <c r="HG33" t="n">
        <v/>
      </c>
      <c r="HH33" t="n">
        <v/>
      </c>
      <c r="HI33" t="n">
        <v/>
      </c>
      <c r="HJ33" t="n">
        <v/>
      </c>
      <c r="HK33" t="n">
        <v/>
      </c>
      <c r="HL33" t="n">
        <v/>
      </c>
      <c r="HM33" t="n">
        <v/>
      </c>
      <c r="HN33" t="n">
        <v/>
      </c>
      <c r="HO33" t="n">
        <v/>
      </c>
      <c r="HP33" t="n">
        <v/>
      </c>
      <c r="HQ33" t="n">
        <v/>
      </c>
      <c r="HR33" t="n">
        <v/>
      </c>
      <c r="HS33" t="n">
        <v/>
      </c>
      <c r="HT33" t="n">
        <v/>
      </c>
      <c r="HU33" t="n">
        <v/>
      </c>
      <c r="HV33" t="n">
        <v/>
      </c>
      <c r="HW33" t="n">
        <v/>
      </c>
      <c r="HX33" t="n">
        <v/>
      </c>
      <c r="HY33" t="n">
        <v>300</v>
      </c>
      <c r="HZ33" t="n">
        <v>225000</v>
      </c>
      <c r="IA33" t="n">
        <v/>
      </c>
      <c r="IB33" t="n">
        <v/>
      </c>
      <c r="IC33" t="n">
        <v/>
      </c>
      <c r="ID33" t="n">
        <v/>
      </c>
      <c r="IE33" t="n">
        <v/>
      </c>
      <c r="IF33" t="n">
        <v/>
      </c>
      <c r="IG33" t="n">
        <v/>
      </c>
      <c r="IH33" t="n">
        <v/>
      </c>
      <c r="II33" t="n">
        <v/>
      </c>
      <c r="IJ33" t="n">
        <v/>
      </c>
      <c r="IK33" t="inlineStr">
        <is>
          <t>50-65 kg</t>
        </is>
      </c>
      <c r="IL33" t="inlineStr">
        <is>
          <t>1-3 jam</t>
        </is>
      </c>
      <c r="IM33" t="inlineStr">
        <is>
          <t>Ya</t>
        </is>
      </c>
      <c r="IN33" t="inlineStr">
        <is>
          <t>Ya</t>
        </is>
      </c>
      <c r="IO33" t="inlineStr">
        <is>
          <t>Lebih bersih</t>
        </is>
      </c>
      <c r="IP33" t="inlineStr">
        <is>
          <t>Tidak pernah</t>
        </is>
      </c>
      <c r="IQ33" t="inlineStr">
        <is>
          <t>Tidak pernah</t>
        </is>
      </c>
      <c r="IR33" t="n">
        <v/>
      </c>
      <c r="IS33" t="n">
        <v/>
      </c>
      <c r="IT33" t="n">
        <v/>
      </c>
      <c r="IU33" t="n">
        <v/>
      </c>
      <c r="IV33" t="n">
        <v/>
      </c>
      <c r="IW33" t="n">
        <v/>
      </c>
      <c r="IX33" t="n">
        <v/>
      </c>
      <c r="IY33" t="n">
        <v/>
      </c>
      <c r="IZ33" t="inlineStr">
        <is>
          <t>Tidak pernah</t>
        </is>
      </c>
      <c r="JA33" t="n">
        <v/>
      </c>
      <c r="JB33" t="n">
        <v/>
      </c>
      <c r="JC33" t="n">
        <v/>
      </c>
      <c r="JD33" t="n">
        <v/>
      </c>
      <c r="JE33" t="n">
        <v/>
      </c>
      <c r="JF33" t="n">
        <v/>
      </c>
      <c r="JG33" t="n">
        <v/>
      </c>
      <c r="JH33" t="n">
        <v/>
      </c>
      <c r="JI33" t="inlineStr">
        <is>
          <t>Tidak pernah</t>
        </is>
      </c>
      <c r="JJ33" t="n">
        <v/>
      </c>
      <c r="JK33" t="n">
        <v/>
      </c>
      <c r="JL33" t="n">
        <v/>
      </c>
      <c r="JM33" t="n">
        <v/>
      </c>
      <c r="JN33" t="n">
        <v/>
      </c>
      <c r="JO33" t="n">
        <v/>
      </c>
      <c r="JP33" t="n">
        <v/>
      </c>
      <c r="JQ33" t="n">
        <v/>
      </c>
      <c r="JR33" t="inlineStr">
        <is>
          <t>Tidak pernah</t>
        </is>
      </c>
      <c r="JS33" t="n">
        <v/>
      </c>
      <c r="JT33" t="n">
        <v/>
      </c>
      <c r="JU33" t="n">
        <v/>
      </c>
      <c r="JV33" t="n">
        <v/>
      </c>
      <c r="JW33" t="n">
        <v/>
      </c>
      <c r="JX33" t="n">
        <v/>
      </c>
      <c r="JY33" t="n">
        <v/>
      </c>
      <c r="JZ33" t="n">
        <v/>
      </c>
      <c r="KA33" t="inlineStr">
        <is>
          <t>Tidak pernah</t>
        </is>
      </c>
      <c r="KB33" t="n">
        <v/>
      </c>
      <c r="KC33" t="n">
        <v/>
      </c>
      <c r="KD33" t="n">
        <v/>
      </c>
      <c r="KE33" t="n">
        <v/>
      </c>
      <c r="KF33" t="n">
        <v/>
      </c>
      <c r="KG33" t="n">
        <v/>
      </c>
      <c r="KH33" t="n">
        <v/>
      </c>
      <c r="KI33" t="n">
        <v/>
      </c>
      <c r="KJ33" t="inlineStr">
        <is>
          <t>Tidak pernah</t>
        </is>
      </c>
      <c r="KK33" t="n">
        <v/>
      </c>
      <c r="KL33" t="n">
        <v/>
      </c>
      <c r="KM33" t="n">
        <v/>
      </c>
      <c r="KN33" t="n">
        <v/>
      </c>
      <c r="KO33" t="n">
        <v/>
      </c>
      <c r="KP33" t="n">
        <v/>
      </c>
      <c r="KQ33" t="n">
        <v/>
      </c>
      <c r="KR33" t="n">
        <v/>
      </c>
      <c r="KS33" t="inlineStr">
        <is>
          <t>Cukup membaik</t>
        </is>
      </c>
      <c r="KT33" t="n">
        <v/>
      </c>
      <c r="KU33" t="inlineStr">
        <is>
          <t>0-1 kali</t>
        </is>
      </c>
      <c r="KV33" t="inlineStr">
        <is>
          <t>Laki-laki dewasa Perempuan dewasa</t>
        </is>
      </c>
      <c r="KW33" t="n">
        <v>1</v>
      </c>
      <c r="KX33" t="n">
        <v>1</v>
      </c>
      <c r="KY33" t="n">
        <v>0</v>
      </c>
      <c r="KZ33" t="n">
        <v/>
      </c>
      <c r="LA33" t="inlineStr">
        <is>
          <t>Cukup membaik</t>
        </is>
      </c>
      <c r="LB33" t="inlineStr">
        <is>
          <t>Cukup membaik</t>
        </is>
      </c>
      <c r="LC33" t="n">
        <v>2</v>
      </c>
      <c r="LD33" t="n">
        <v>2</v>
      </c>
      <c r="LE33" t="n">
        <v>0</v>
      </c>
      <c r="LF33" t="n">
        <v>0</v>
      </c>
      <c r="LG33" t="inlineStr">
        <is>
          <t>Ya</t>
        </is>
      </c>
      <c r="LH33" t="n">
        <v>375000</v>
      </c>
      <c r="LI33" t="n">
        <v/>
      </c>
      <c r="LJ33" t="inlineStr">
        <is>
          <t>Kebutuhan rumah tangga Modal Usaha</t>
        </is>
      </c>
      <c r="LK33" t="n">
        <v>0</v>
      </c>
      <c r="LL33" t="n">
        <v>0</v>
      </c>
      <c r="LM33" t="n">
        <v>1</v>
      </c>
      <c r="LN33" t="n">
        <v>0</v>
      </c>
      <c r="LO33" t="n">
        <v>1</v>
      </c>
      <c r="LP33" t="n">
        <v>0</v>
      </c>
      <c r="LQ33" t="n">
        <v>0</v>
      </c>
      <c r="LR33" t="n">
        <v/>
      </c>
      <c r="LS33" t="n">
        <v>30</v>
      </c>
      <c r="LT33" t="n">
        <v>30</v>
      </c>
      <c r="LU33" t="n">
        <v>0</v>
      </c>
      <c r="LV33" t="n">
        <v>15</v>
      </c>
      <c r="LW33" t="n">
        <v>15</v>
      </c>
      <c r="LX33" t="n">
        <v>0</v>
      </c>
      <c r="LY33" t="n">
        <v>10</v>
      </c>
      <c r="LZ33" t="n">
        <v>10</v>
      </c>
      <c r="MA33" t="n">
        <v>0</v>
      </c>
      <c r="MB33" t="inlineStr">
        <is>
          <t>Ya</t>
        </is>
      </c>
      <c r="MC33" t="n">
        <v>60</v>
      </c>
      <c r="MD33" t="n">
        <v>10</v>
      </c>
      <c r="ME33" t="n">
        <v>60</v>
      </c>
      <c r="MF33" t="n">
        <v>10</v>
      </c>
      <c r="MG33" t="n">
        <v>60</v>
      </c>
      <c r="MH33" t="n">
        <v>10</v>
      </c>
      <c r="MI33" t="inlineStr">
        <is>
          <t>Istirahat Pendidikan anak (mengantar sekolah, menemani anak belajar, menyiapkan bekal dsb)</t>
        </is>
      </c>
      <c r="MJ33" t="n">
        <v>1</v>
      </c>
      <c r="MK33" t="n">
        <v>0</v>
      </c>
      <c r="ML33" t="n">
        <v>1</v>
      </c>
      <c r="MM33" t="n">
        <v>0</v>
      </c>
      <c r="MN33" t="n">
        <v>0</v>
      </c>
      <c r="MO33" t="n">
        <v>0</v>
      </c>
      <c r="MP33" t="n">
        <v/>
      </c>
      <c r="MQ33" t="n">
        <v/>
      </c>
      <c r="MR33" t="inlineStr">
        <is>
          <t>Waktunya sedikit</t>
        </is>
      </c>
      <c r="MS33" t="n">
        <v/>
      </c>
      <c r="MT33" t="inlineStr">
        <is>
          <t>Belum sempat</t>
        </is>
      </c>
      <c r="MU33" t="inlineStr">
        <is>
          <t>Tidak</t>
        </is>
      </c>
      <c r="MV33" t="n">
        <v/>
      </c>
      <c r="MW33" t="n">
        <v/>
      </c>
      <c r="MX33" t="n">
        <v/>
      </c>
      <c r="MY33" t="n">
        <v/>
      </c>
      <c r="MZ33" t="n">
        <v/>
      </c>
      <c r="NA33" t="n">
        <v/>
      </c>
      <c r="NB33" t="n">
        <v/>
      </c>
      <c r="NC33" t="n">
        <v/>
      </c>
      <c r="ND33" t="n">
        <v/>
      </c>
      <c r="NE33" t="n">
        <v/>
      </c>
      <c r="NF33" t="n">
        <v/>
      </c>
      <c r="NG33" t="n">
        <v/>
      </c>
      <c r="NH33" t="n">
        <v/>
      </c>
      <c r="NI33" t="n">
        <v/>
      </c>
      <c r="NJ33" t="n">
        <v/>
      </c>
      <c r="NK33" t="n">
        <v/>
      </c>
      <c r="NL33" t="inlineStr">
        <is>
          <t>Tidak</t>
        </is>
      </c>
      <c r="NM33" t="inlineStr">
        <is>
          <t>100% kredit atau pinjaman</t>
        </is>
      </c>
      <c r="NN33" t="inlineStr">
        <is>
          <t>5.000.001-7.000.000</t>
        </is>
      </c>
      <c r="NO33" t="n">
        <v/>
      </c>
      <c r="NP33" t="n">
        <v/>
      </c>
      <c r="NQ33" t="inlineStr">
        <is>
          <t>Koperasi</t>
        </is>
      </c>
      <c r="NR33" t="n">
        <v/>
      </c>
      <c r="NS33" t="n">
        <v>50</v>
      </c>
      <c r="NT33" t="inlineStr">
        <is>
          <t>Anggota keluarga - Laki-laki dewasa</t>
        </is>
      </c>
      <c r="NU33" t="n">
        <v/>
      </c>
      <c r="NV33" t="n">
        <v/>
      </c>
      <c r="NW33" t="n">
        <v/>
      </c>
      <c r="NX33" t="inlineStr">
        <is>
          <t>Sama saja</t>
        </is>
      </c>
      <c r="NY33" t="n">
        <v>120</v>
      </c>
      <c r="NZ33" t="n">
        <v>0</v>
      </c>
      <c r="OA33" t="n">
        <v>0</v>
      </c>
      <c r="OB33" t="n">
        <v>15</v>
      </c>
      <c r="OC33" t="n">
        <v>15</v>
      </c>
      <c r="OD33" t="n">
        <v>0</v>
      </c>
      <c r="OE33" t="inlineStr">
        <is>
          <t>Lebih baik</t>
        </is>
      </c>
      <c r="OF33" t="inlineStr">
        <is>
          <t>Lebih baik (beda waktu memasak 5-30 menit, ATAU tidak lagi ada rasa/bau makanan yang berubah, ATAU alasan lainnya)</t>
        </is>
      </c>
      <c r="OG33" t="inlineStr">
        <is>
          <t>Ya</t>
        </is>
      </c>
      <c r="OH33" t="n">
        <v>0</v>
      </c>
      <c r="OI33" t="n">
        <v>5</v>
      </c>
      <c r="OJ33" t="n">
        <v>0</v>
      </c>
      <c r="OK33" t="n">
        <v>0</v>
      </c>
      <c r="OL33" t="n">
        <v>0</v>
      </c>
      <c r="OM33" t="n">
        <v>0</v>
      </c>
      <c r="ON33" t="n">
        <v>10</v>
      </c>
      <c r="OO33" t="n">
        <v>0</v>
      </c>
      <c r="OP33" t="inlineStr">
        <is>
          <t>Sapi perah Ayam</t>
        </is>
      </c>
      <c r="OQ33" t="n">
        <v>0</v>
      </c>
      <c r="OR33" t="n">
        <v>1</v>
      </c>
      <c r="OS33" t="n">
        <v>0</v>
      </c>
      <c r="OT33" t="n">
        <v>0</v>
      </c>
      <c r="OU33" t="n">
        <v>0</v>
      </c>
      <c r="OV33" t="n">
        <v>0</v>
      </c>
      <c r="OW33" t="n">
        <v>1</v>
      </c>
      <c r="OX33" t="n">
        <v>0</v>
      </c>
      <c r="OY33" t="n">
        <v>0</v>
      </c>
      <c r="OZ33" t="inlineStr">
        <is>
          <t>Sapi perah Ayam</t>
        </is>
      </c>
      <c r="PA33" t="n">
        <v>0</v>
      </c>
      <c r="PB33" t="n">
        <v>1</v>
      </c>
      <c r="PC33" t="n">
        <v>0</v>
      </c>
      <c r="PD33" t="n">
        <v>0</v>
      </c>
      <c r="PE33" t="n">
        <v>0</v>
      </c>
      <c r="PF33" t="n">
        <v>0</v>
      </c>
      <c r="PG33" t="n">
        <v>1</v>
      </c>
      <c r="PH33" t="n">
        <v>0</v>
      </c>
      <c r="PI33" t="n">
        <v>0</v>
      </c>
      <c r="PJ33" t="inlineStr">
        <is>
          <t>Sapi perah Ayam</t>
        </is>
      </c>
      <c r="PK33" t="n">
        <v>0</v>
      </c>
      <c r="PL33" t="n">
        <v>1</v>
      </c>
      <c r="PM33" t="n">
        <v>0</v>
      </c>
      <c r="PN33" t="n">
        <v>0</v>
      </c>
      <c r="PO33" t="n">
        <v>0</v>
      </c>
      <c r="PP33" t="n">
        <v>0</v>
      </c>
      <c r="PQ33" t="n">
        <v>1</v>
      </c>
      <c r="PR33" t="n">
        <v>0</v>
      </c>
      <c r="PS33" t="n">
        <v>0</v>
      </c>
      <c r="PT33" t="n">
        <v/>
      </c>
      <c r="PU33" t="n">
        <v/>
      </c>
      <c r="PV33" t="n">
        <v/>
      </c>
      <c r="PW33" t="n">
        <v/>
      </c>
      <c r="PX33" t="n">
        <v/>
      </c>
      <c r="PY33" t="n">
        <v/>
      </c>
      <c r="PZ33" t="n">
        <v/>
      </c>
      <c r="QA33" t="n">
        <v/>
      </c>
      <c r="QB33" t="n">
        <v/>
      </c>
      <c r="QC33" t="n">
        <v/>
      </c>
      <c r="QD33" t="n">
        <v/>
      </c>
      <c r="QE33" t="inlineStr">
        <is>
          <t>1-Disebarkan ke lahan terbuka 2-Dibuang ke sungai</t>
        </is>
      </c>
      <c r="QF33" t="n">
        <v/>
      </c>
      <c r="QG33" t="n">
        <v/>
      </c>
      <c r="QH33" t="n">
        <v/>
      </c>
      <c r="QI33" t="n">
        <v/>
      </c>
      <c r="QJ33" t="n">
        <v/>
      </c>
      <c r="QK33" t="n">
        <v>1</v>
      </c>
      <c r="QL33" t="n">
        <v>1</v>
      </c>
      <c r="QM33" t="n">
        <v>0</v>
      </c>
      <c r="QN33" t="n">
        <v>0</v>
      </c>
      <c r="QO33" t="n">
        <v/>
      </c>
      <c r="QP33" t="n">
        <v/>
      </c>
      <c r="QQ33" t="n">
        <v/>
      </c>
      <c r="QR33" t="n">
        <v/>
      </c>
      <c r="QS33" t="n">
        <v/>
      </c>
      <c r="QT33" t="n">
        <v/>
      </c>
      <c r="QU33" t="n">
        <v/>
      </c>
      <c r="QV33" t="n">
        <v/>
      </c>
      <c r="QW33" t="n">
        <v/>
      </c>
      <c r="QX33" t="n">
        <v/>
      </c>
      <c r="QY33" t="n">
        <v/>
      </c>
      <c r="QZ33" t="n">
        <v/>
      </c>
      <c r="RA33" t="n">
        <v/>
      </c>
      <c r="RB33" t="n">
        <v/>
      </c>
      <c r="RC33" t="n">
        <v/>
      </c>
      <c r="RD33" t="n">
        <v/>
      </c>
      <c r="RE33" t="n">
        <v/>
      </c>
      <c r="RF33" t="n">
        <v/>
      </c>
      <c r="RG33" t="n">
        <v/>
      </c>
      <c r="RH33" t="n">
        <v/>
      </c>
      <c r="RI33" t="n">
        <v/>
      </c>
      <c r="RJ33" t="n">
        <v/>
      </c>
      <c r="RK33" t="n">
        <v/>
      </c>
      <c r="RL33" t="n">
        <v/>
      </c>
      <c r="RM33" t="n">
        <v/>
      </c>
      <c r="RN33" t="n">
        <v/>
      </c>
      <c r="RO33" t="n">
        <v/>
      </c>
      <c r="RP33" t="n">
        <v/>
      </c>
      <c r="RQ33" t="n">
        <v/>
      </c>
      <c r="RR33" t="n">
        <v/>
      </c>
      <c r="RS33" t="n">
        <v/>
      </c>
      <c r="RT33" t="n">
        <v/>
      </c>
      <c r="RU33" t="n">
        <v/>
      </c>
      <c r="RV33" t="n">
        <v/>
      </c>
      <c r="RW33" t="n">
        <v/>
      </c>
      <c r="RX33" t="n">
        <v/>
      </c>
      <c r="RY33" t="n">
        <v/>
      </c>
      <c r="RZ33" t="n">
        <v/>
      </c>
      <c r="SA33" t="n">
        <v/>
      </c>
      <c r="SB33" t="n">
        <v/>
      </c>
      <c r="SC33" t="inlineStr">
        <is>
          <t>1-Disebarkan ke lahan terbuka</t>
        </is>
      </c>
      <c r="SD33" t="n">
        <v/>
      </c>
      <c r="SE33" t="n">
        <v/>
      </c>
      <c r="SF33" t="n">
        <v/>
      </c>
      <c r="SG33" t="n">
        <v/>
      </c>
      <c r="SH33" t="n">
        <v/>
      </c>
      <c r="SI33" t="n">
        <v>1</v>
      </c>
      <c r="SJ33" t="n">
        <v>0</v>
      </c>
      <c r="SK33" t="n">
        <v>0</v>
      </c>
      <c r="SL33" t="n">
        <v>0</v>
      </c>
      <c r="SM33" t="n">
        <v/>
      </c>
      <c r="SN33" t="n">
        <v/>
      </c>
      <c r="SO33" t="n">
        <v/>
      </c>
      <c r="SP33" t="n">
        <v/>
      </c>
      <c r="SQ33" t="n">
        <v/>
      </c>
      <c r="SR33" t="n">
        <v/>
      </c>
      <c r="SS33" t="n">
        <v/>
      </c>
      <c r="ST33" t="n">
        <v/>
      </c>
      <c r="SU33" t="n">
        <v/>
      </c>
      <c r="SV33" t="n">
        <v/>
      </c>
      <c r="SW33" t="n">
        <v/>
      </c>
      <c r="SX33" t="n">
        <v/>
      </c>
      <c r="SY33" t="n">
        <v/>
      </c>
      <c r="SZ33" t="n">
        <v>5</v>
      </c>
      <c r="TA33" t="n">
        <v/>
      </c>
      <c r="TB33" t="n">
        <v/>
      </c>
      <c r="TC33" t="n">
        <v/>
      </c>
      <c r="TD33" t="n">
        <v/>
      </c>
      <c r="TE33" t="n">
        <v>10</v>
      </c>
      <c r="TF33" t="n">
        <v/>
      </c>
      <c r="TG33" t="n">
        <v/>
      </c>
      <c r="TH33" t="n">
        <v/>
      </c>
      <c r="TI33" t="n">
        <v/>
      </c>
      <c r="TJ33" t="n">
        <v/>
      </c>
      <c r="TK33" t="n">
        <v/>
      </c>
      <c r="TL33" t="n">
        <v/>
      </c>
      <c r="TM33" t="n">
        <v/>
      </c>
      <c r="TN33" t="n">
        <v/>
      </c>
      <c r="TO33" t="n">
        <v/>
      </c>
      <c r="TP33" t="n">
        <v/>
      </c>
      <c r="TQ33" t="n">
        <v/>
      </c>
      <c r="TR33" t="n">
        <v/>
      </c>
      <c r="TS33" t="n">
        <v/>
      </c>
      <c r="TT33" t="n">
        <v/>
      </c>
      <c r="TU33" t="n">
        <v/>
      </c>
      <c r="TV33" t="n">
        <v/>
      </c>
      <c r="TW33" t="n">
        <v/>
      </c>
      <c r="TX33" t="n">
        <v/>
      </c>
      <c r="TY33" t="n">
        <v/>
      </c>
      <c r="TZ33" t="n">
        <v/>
      </c>
      <c r="UA33" t="n">
        <v/>
      </c>
      <c r="UB33" t="n">
        <v/>
      </c>
      <c r="UC33" t="n">
        <v/>
      </c>
      <c r="UD33" t="n">
        <v/>
      </c>
      <c r="UE33" t="n">
        <v/>
      </c>
      <c r="UF33" t="n">
        <v/>
      </c>
      <c r="UG33" t="n">
        <v/>
      </c>
      <c r="UH33" t="n">
        <v/>
      </c>
      <c r="UI33" t="n">
        <v/>
      </c>
      <c r="UJ33" t="n">
        <v/>
      </c>
      <c r="UK33" t="n">
        <v/>
      </c>
      <c r="UL33" t="n">
        <v/>
      </c>
      <c r="UM33" t="n">
        <v/>
      </c>
      <c r="UN33" t="n">
        <v/>
      </c>
      <c r="UO33" t="n">
        <v/>
      </c>
      <c r="UP33" t="n">
        <v/>
      </c>
      <c r="UQ33" t="n">
        <v/>
      </c>
      <c r="UR33" t="n">
        <v/>
      </c>
      <c r="US33" t="n">
        <v/>
      </c>
      <c r="UT33" t="n">
        <v/>
      </c>
      <c r="UU33" t="n">
        <v/>
      </c>
      <c r="UV33" t="inlineStr">
        <is>
          <t>Pemberian pakan di kandang</t>
        </is>
      </c>
      <c r="UW33" t="n">
        <v/>
      </c>
      <c r="UX33" t="n">
        <v/>
      </c>
      <c r="UY33" t="n">
        <v/>
      </c>
      <c r="UZ33" t="n">
        <v/>
      </c>
      <c r="VA33" t="inlineStr">
        <is>
          <t>Pemberian pakan di kandang</t>
        </is>
      </c>
      <c r="VB33" t="n">
        <v/>
      </c>
      <c r="VC33" t="n">
        <v/>
      </c>
      <c r="VD33" t="inlineStr">
        <is>
          <t>Teratur (2-6 hari sekali)</t>
        </is>
      </c>
      <c r="VE33" t="n">
        <v/>
      </c>
      <c r="VF33" t="n">
        <v/>
      </c>
      <c r="VG33" t="n">
        <v/>
      </c>
      <c r="VH33" t="n">
        <v/>
      </c>
      <c r="VI33" t="n">
        <v/>
      </c>
      <c r="VJ33" t="n">
        <v/>
      </c>
      <c r="VK33" t="n">
        <v/>
      </c>
      <c r="VL33" t="inlineStr">
        <is>
          <t>Sering (1 kali sehari)</t>
        </is>
      </c>
      <c r="VM33" t="n">
        <v/>
      </c>
      <c r="VN33" t="n">
        <v/>
      </c>
      <c r="VO33" t="n">
        <v/>
      </c>
      <c r="VP33" t="n">
        <v/>
      </c>
      <c r="VQ33" t="inlineStr">
        <is>
          <t>Sering (1 kali sehari)</t>
        </is>
      </c>
      <c r="VR33" t="n">
        <v/>
      </c>
      <c r="VS33" t="n">
        <v/>
      </c>
      <c r="VT33" t="n">
        <v/>
      </c>
      <c r="VU33" t="n">
        <v/>
      </c>
      <c r="VV33" t="n">
        <v/>
      </c>
      <c r="VW33" t="n">
        <v/>
      </c>
      <c r="VX33" t="n">
        <v/>
      </c>
      <c r="VY33" t="n">
        <v/>
      </c>
      <c r="VZ33" t="n">
        <v/>
      </c>
      <c r="WA33" t="n">
        <v/>
      </c>
      <c r="WB33" t="n">
        <v/>
      </c>
      <c r="WC33" t="n">
        <v/>
      </c>
      <c r="WD33" t="n">
        <v/>
      </c>
      <c r="WE33" t="n">
        <v/>
      </c>
      <c r="WF33" t="inlineStr">
        <is>
          <t>3-Disimpan terbuka (dry lot) 6-Digester biogas</t>
        </is>
      </c>
      <c r="WG33" t="n">
        <v/>
      </c>
      <c r="WH33" t="n">
        <v/>
      </c>
      <c r="WI33" t="n">
        <v/>
      </c>
      <c r="WJ33" t="n">
        <v/>
      </c>
      <c r="WK33" t="n">
        <v>0</v>
      </c>
      <c r="WL33" t="n">
        <v>0</v>
      </c>
      <c r="WM33" t="n">
        <v>1</v>
      </c>
      <c r="WN33" t="n">
        <v>0</v>
      </c>
      <c r="WO33" t="n">
        <v>0</v>
      </c>
      <c r="WP33" t="n">
        <v>1</v>
      </c>
      <c r="WQ33" t="n">
        <v>0</v>
      </c>
      <c r="WR33" t="n">
        <v>0</v>
      </c>
      <c r="WS33" t="n">
        <v/>
      </c>
      <c r="WT33" t="n">
        <v/>
      </c>
      <c r="WU33" t="n">
        <v/>
      </c>
      <c r="WV33" t="n">
        <v/>
      </c>
      <c r="WW33" t="n">
        <v/>
      </c>
      <c r="WX33" t="n">
        <v/>
      </c>
      <c r="WY33" t="n">
        <v/>
      </c>
      <c r="WZ33" t="n">
        <v/>
      </c>
      <c r="XA33" t="n">
        <v/>
      </c>
      <c r="XB33" t="n">
        <v/>
      </c>
      <c r="XC33" t="n">
        <v/>
      </c>
      <c r="XD33" t="n">
        <v/>
      </c>
      <c r="XE33" t="n">
        <v/>
      </c>
      <c r="XF33" t="n">
        <v/>
      </c>
      <c r="XG33" t="n">
        <v/>
      </c>
      <c r="XH33" t="n">
        <v/>
      </c>
      <c r="XI33" t="n">
        <v/>
      </c>
      <c r="XJ33" t="n">
        <v/>
      </c>
      <c r="XK33" t="n">
        <v/>
      </c>
      <c r="XL33" t="n">
        <v/>
      </c>
      <c r="XM33" t="n">
        <v/>
      </c>
      <c r="XN33" t="n">
        <v/>
      </c>
      <c r="XO33" t="n">
        <v/>
      </c>
      <c r="XP33" t="n">
        <v/>
      </c>
      <c r="XQ33" t="n">
        <v/>
      </c>
      <c r="XR33" t="n">
        <v/>
      </c>
      <c r="XS33" t="n">
        <v/>
      </c>
      <c r="XT33" t="n">
        <v/>
      </c>
      <c r="XU33" t="n">
        <v/>
      </c>
      <c r="XV33" t="n">
        <v/>
      </c>
      <c r="XW33" t="n">
        <v/>
      </c>
      <c r="XX33" t="n">
        <v/>
      </c>
      <c r="XY33" t="n">
        <v/>
      </c>
      <c r="XZ33" t="n">
        <v/>
      </c>
      <c r="YA33" t="n">
        <v/>
      </c>
      <c r="YB33" t="n">
        <v/>
      </c>
      <c r="YC33" t="n">
        <v/>
      </c>
      <c r="YD33" t="n">
        <v/>
      </c>
      <c r="YE33" t="n">
        <v/>
      </c>
      <c r="YF33" t="n">
        <v/>
      </c>
      <c r="YG33" t="n">
        <v/>
      </c>
      <c r="YH33" t="n">
        <v/>
      </c>
      <c r="YI33" t="n">
        <v/>
      </c>
      <c r="YJ33" t="n">
        <v/>
      </c>
      <c r="YK33" t="n">
        <v/>
      </c>
      <c r="YL33" t="n">
        <v/>
      </c>
      <c r="YM33" t="n">
        <v/>
      </c>
      <c r="YN33" t="inlineStr">
        <is>
          <t>3-Disimpan terbuka (dry lot)</t>
        </is>
      </c>
      <c r="YO33" t="n">
        <v/>
      </c>
      <c r="YP33" t="n">
        <v/>
      </c>
      <c r="YQ33" t="n">
        <v/>
      </c>
      <c r="YR33" t="n">
        <v/>
      </c>
      <c r="YS33" t="n">
        <v>0</v>
      </c>
      <c r="YT33" t="n">
        <v>0</v>
      </c>
      <c r="YU33" t="n">
        <v>1</v>
      </c>
      <c r="YV33" t="n">
        <v>0</v>
      </c>
      <c r="YW33" t="n">
        <v>0</v>
      </c>
      <c r="YX33" t="n">
        <v>0</v>
      </c>
      <c r="YY33" t="n">
        <v>0</v>
      </c>
      <c r="YZ33" t="n">
        <v>0</v>
      </c>
      <c r="ZA33" t="inlineStr">
        <is>
          <t>3-Disimpan terbuka (dry lot)</t>
        </is>
      </c>
      <c r="ZB33" t="n">
        <v/>
      </c>
      <c r="ZC33" t="n">
        <v/>
      </c>
      <c r="ZD33" t="n">
        <v/>
      </c>
      <c r="ZE33" t="n">
        <v/>
      </c>
      <c r="ZF33" t="n">
        <v>0</v>
      </c>
      <c r="ZG33" t="n">
        <v>0</v>
      </c>
      <c r="ZH33" t="n">
        <v>1</v>
      </c>
      <c r="ZI33" t="n">
        <v>0</v>
      </c>
      <c r="ZJ33" t="n">
        <v>0</v>
      </c>
      <c r="ZK33" t="n">
        <v>0</v>
      </c>
      <c r="ZL33" t="n">
        <v>0</v>
      </c>
      <c r="ZM33" t="n">
        <v>0</v>
      </c>
      <c r="ZN33" t="n">
        <v/>
      </c>
      <c r="ZO33" t="n">
        <v>50</v>
      </c>
      <c r="ZP33" t="n">
        <v/>
      </c>
      <c r="ZQ33" t="n">
        <v/>
      </c>
      <c r="ZR33" t="n">
        <v/>
      </c>
      <c r="ZS33" t="n">
        <v/>
      </c>
      <c r="ZT33" t="n">
        <v/>
      </c>
      <c r="ZU33" t="n">
        <v/>
      </c>
      <c r="ZV33" t="n">
        <v/>
      </c>
      <c r="ZW33" t="n">
        <v>3</v>
      </c>
      <c r="ZX33" t="n">
        <v/>
      </c>
      <c r="ZY33" t="n">
        <v/>
      </c>
      <c r="ZZ33" t="n">
        <v/>
      </c>
      <c r="AAA33" t="n">
        <v/>
      </c>
      <c r="AAB33" t="n">
        <v>1</v>
      </c>
      <c r="AAC33" t="n">
        <v/>
      </c>
      <c r="AAD33" t="n">
        <v/>
      </c>
      <c r="AAE33" t="inlineStr">
        <is>
          <t>Pakan segar (misal: rumput)</t>
        </is>
      </c>
      <c r="AAF33" t="n">
        <v/>
      </c>
      <c r="AAG33" t="n">
        <v/>
      </c>
      <c r="AAH33" t="n">
        <v/>
      </c>
      <c r="AAI33" t="n">
        <v/>
      </c>
      <c r="AAJ33" t="inlineStr">
        <is>
          <t>Pakan kering (misal: konsentrat, silase, pelet)</t>
        </is>
      </c>
      <c r="AAK33" t="n">
        <v/>
      </c>
      <c r="AAL33" t="inlineStr">
        <is>
          <t>Ya</t>
        </is>
      </c>
      <c r="AAM33" t="n">
        <v/>
      </c>
      <c r="AAN33" t="n">
        <v/>
      </c>
      <c r="AAO33" t="n">
        <v/>
      </c>
      <c r="AAP33" t="n">
        <v>0</v>
      </c>
      <c r="AAQ33" t="n">
        <v/>
      </c>
      <c r="AAR33" t="inlineStr">
        <is>
          <t>Tidak</t>
        </is>
      </c>
      <c r="AAS33" t="inlineStr">
        <is>
          <t>Mengetahui</t>
        </is>
      </c>
      <c r="AAT33" t="inlineStr">
        <is>
          <t>Digunakan untuk pupuk di lahan pertanian sendiri</t>
        </is>
      </c>
      <c r="AAU33" t="n">
        <v>1</v>
      </c>
      <c r="AAV33" t="n">
        <v>0</v>
      </c>
      <c r="AAW33" t="n">
        <v>0</v>
      </c>
      <c r="AAX33" t="n">
        <v>0</v>
      </c>
      <c r="AAY33" t="n">
        <v>0</v>
      </c>
      <c r="AAZ33" t="n">
        <v>0</v>
      </c>
      <c r="ABA33" t="n">
        <v>0</v>
      </c>
      <c r="ABB33" t="inlineStr">
        <is>
          <t>Pembenah tanah (soil conditioner)</t>
        </is>
      </c>
      <c r="ABC33" t="n">
        <v>0</v>
      </c>
      <c r="ABD33" t="n">
        <v>1</v>
      </c>
      <c r="ABE33" t="n">
        <v>0</v>
      </c>
      <c r="ABF33" t="n">
        <v>0</v>
      </c>
      <c r="ABG33" t="n">
        <v>0</v>
      </c>
      <c r="ABH33" t="n">
        <v/>
      </c>
      <c r="ABI33" t="n">
        <v/>
      </c>
      <c r="ABJ33" t="n">
        <v/>
      </c>
      <c r="ABK33" t="n">
        <v/>
      </c>
      <c r="ABL33" t="n">
        <v/>
      </c>
      <c r="ABM33" t="n">
        <v/>
      </c>
      <c r="ABN33" t="n">
        <v/>
      </c>
      <c r="ABO33" t="n">
        <v/>
      </c>
      <c r="ABP33" t="n">
        <v/>
      </c>
      <c r="ABQ33" t="inlineStr">
        <is>
          <t>Rumput</t>
        </is>
      </c>
      <c r="ABR33" t="inlineStr">
        <is>
          <t>Cukup (2 minggu sekali)</t>
        </is>
      </c>
      <c r="ABS33" t="n">
        <v>10000</v>
      </c>
      <c r="ABT33" t="n">
        <v/>
      </c>
      <c r="ABU33" t="n">
        <v>50</v>
      </c>
      <c r="ABV33" t="n">
        <v/>
      </c>
      <c r="ABW33" t="inlineStr">
        <is>
          <t>Urea</t>
        </is>
      </c>
      <c r="ABX33" t="n">
        <v/>
      </c>
      <c r="ABY33" t="n">
        <v>10</v>
      </c>
      <c r="ABZ33" t="n">
        <v>6000</v>
      </c>
      <c r="ACA33" t="n">
        <v/>
      </c>
      <c r="ACB33" t="n">
        <v>6000</v>
      </c>
      <c r="ACC33" t="n">
        <v>500</v>
      </c>
      <c r="ACD33" t="n">
        <v>500</v>
      </c>
      <c r="ACE33" t="inlineStr">
        <is>
          <t>Tidak</t>
        </is>
      </c>
      <c r="ACF33" t="inlineStr">
        <is>
          <t>Cukup meningkat</t>
        </is>
      </c>
      <c r="ACG33" t="inlineStr">
        <is>
          <t>Cukup meningkat</t>
        </is>
      </c>
      <c r="ACH33" t="inlineStr">
        <is>
          <t>Cukup meningkat</t>
        </is>
      </c>
      <c r="ACI33" t="inlineStr">
        <is>
          <t>Cukup meningkat</t>
        </is>
      </c>
      <c r="ACJ33" t="n">
        <v/>
      </c>
      <c r="ACK33" t="n">
        <v/>
      </c>
      <c r="ACL33" t="n">
        <v/>
      </c>
      <c r="ACM33" t="n">
        <v/>
      </c>
      <c r="ACN33" t="n">
        <v/>
      </c>
      <c r="ACO33" t="n">
        <v/>
      </c>
      <c r="ACP33" t="n">
        <v/>
      </c>
      <c r="ACQ33" t="n">
        <v/>
      </c>
      <c r="ACR33" t="n">
        <v/>
      </c>
      <c r="ACS33" t="n">
        <v/>
      </c>
      <c r="ACT33" t="inlineStr">
        <is>
          <t>Tidak ada informasi tambahan mengenai sumber bahan baku biogas</t>
        </is>
      </c>
      <c r="ACU33" t="inlineStr">
        <is>
          <t>Manfaat cukup signifikan, terasa di kehidupan sehari-hari</t>
        </is>
      </c>
      <c r="ACV33" t="inlineStr">
        <is>
          <t>Berkurang</t>
        </is>
      </c>
      <c r="ACW33" t="inlineStr">
        <is>
          <t>Anggota keluarga - Perempuan dewasa</t>
        </is>
      </c>
      <c r="ACX33" t="inlineStr">
        <is>
          <t>Setuju</t>
        </is>
      </c>
      <c r="ACY33" t="inlineStr">
        <is>
          <t>Anggota keluarga - Laki-laki dewasa Anggota keluarga - Perempuan dewasa Anggota keluarga - Anak-anak</t>
        </is>
      </c>
      <c r="ACZ33" t="n">
        <v>1</v>
      </c>
      <c r="ADA33" t="n">
        <v>1</v>
      </c>
      <c r="ADB33" t="n">
        <v>1</v>
      </c>
      <c r="ADC33" t="n">
        <v>0</v>
      </c>
      <c r="ADD33" t="inlineStr">
        <is>
          <t>Cukup puas</t>
        </is>
      </c>
      <c r="ADE33" t="inlineStr">
        <is>
          <t>Cukup puas</t>
        </is>
      </c>
      <c r="ADF33" t="inlineStr">
        <is>
          <t>Cukup puas</t>
        </is>
      </c>
      <c r="ADG33" t="inlineStr">
        <is>
          <t>Cukup puas</t>
        </is>
      </c>
      <c r="ADH33" t="inlineStr">
        <is>
          <t>Ya</t>
        </is>
      </c>
      <c r="ADI33" t="inlineStr">
        <is>
          <t>Kompor dan gas tap</t>
        </is>
      </c>
      <c r="ADJ33" t="inlineStr">
        <is>
          <t>Cukup puas</t>
        </is>
      </c>
      <c r="ADK33" t="n">
        <v/>
      </c>
      <c r="ADL33" t="n">
        <v/>
      </c>
      <c r="ADM33" t="n">
        <v/>
      </c>
      <c r="ADN33" t="n">
        <v/>
      </c>
      <c r="ADO33" t="n">
        <v/>
      </c>
      <c r="ADP33" t="n">
        <v/>
      </c>
      <c r="ADQ33" t="n">
        <v/>
      </c>
      <c r="ADR33" t="n">
        <v/>
      </c>
      <c r="ADS33" t="n">
        <v/>
      </c>
      <c r="ADT33" t="n">
        <v/>
      </c>
      <c r="ADU33" t="inlineStr">
        <is>
          <t>Menghubungi CPO atau pendamping</t>
        </is>
      </c>
      <c r="ADV33" t="n">
        <v>0</v>
      </c>
      <c r="ADW33" t="n">
        <v>0</v>
      </c>
      <c r="ADX33" t="n">
        <v>0</v>
      </c>
      <c r="ADY33" t="n">
        <v>0</v>
      </c>
      <c r="ADZ33" t="n">
        <v>1</v>
      </c>
      <c r="AEA33" t="n">
        <v>0</v>
      </c>
      <c r="AEB33" t="n">
        <v>0</v>
      </c>
      <c r="AEC33" t="n">
        <v>0</v>
      </c>
      <c r="AED33" t="n">
        <v/>
      </c>
      <c r="AEE33" t="inlineStr">
        <is>
          <t>Laki-laki dewasa</t>
        </is>
      </c>
      <c r="AEF33" t="n">
        <v/>
      </c>
      <c r="AEG33" t="inlineStr">
        <is>
          <t>Menghubungi melalui rekan</t>
        </is>
      </c>
      <c r="AEH33" t="n">
        <v/>
      </c>
      <c r="AEI33" t="inlineStr">
        <is>
          <t>Cek dan kontrol rutin</t>
        </is>
      </c>
      <c r="AEJ33" t="inlineStr">
        <is>
          <t>Ya, selalu</t>
        </is>
      </c>
      <c r="AEK33" t="inlineStr">
        <is>
          <t>Pengurangan pengeluaran rumah tangga (bahan bakar minyak, pupuk, dll.) Pasokan energi yang andal Lebih mudah mendapatkan energi Memasak lebih cepat Lebih aman Pengurangan waktu dan tenaga Peningkatan kebersihan kandang ternak Dapur lebih bersih dan bebas asap</t>
        </is>
      </c>
      <c r="AEL33" t="n">
        <v>1</v>
      </c>
      <c r="AEM33" t="n">
        <v>1</v>
      </c>
      <c r="AEN33" t="n">
        <v>1</v>
      </c>
      <c r="AEO33" t="n">
        <v>1</v>
      </c>
      <c r="AEP33" t="n">
        <v>1</v>
      </c>
      <c r="AEQ33" t="n">
        <v>1</v>
      </c>
      <c r="AER33" t="n">
        <v>1</v>
      </c>
      <c r="AES33" t="n">
        <v>0</v>
      </c>
      <c r="AET33" t="n">
        <v>1</v>
      </c>
      <c r="AEU33" t="n">
        <v>0</v>
      </c>
      <c r="AEV33" t="n">
        <v>0</v>
      </c>
      <c r="AEW33" t="n">
        <v>0</v>
      </c>
      <c r="AEX33" t="n">
        <v/>
      </c>
      <c r="AEY33" t="inlineStr">
        <is>
          <t>Memasak lebih aman</t>
        </is>
      </c>
      <c r="AEZ33" t="n">
        <v/>
      </c>
      <c r="AFA33" t="inlineStr">
        <is>
          <t>Tetangga / teman / saudara</t>
        </is>
      </c>
      <c r="AFB33" t="n">
        <v/>
      </c>
      <c r="AFC33" t="inlineStr">
        <is>
          <t>1768977574877.jpg</t>
        </is>
      </c>
      <c r="AFD33" t="inlineStr">
        <is>
          <t>https://kf.kobotoolbox.org/api/v2/assets/avstPQqLr3Ab3ZdcVTXZ6f/data/660046095/attachments/attbCaFdBxYWHH4XGwcor69L/</t>
        </is>
      </c>
      <c r="AFE33" t="inlineStr">
        <is>
          <t>1768977670309.jpg</t>
        </is>
      </c>
      <c r="AFF33" t="inlineStr">
        <is>
          <t>https://kf.kobotoolbox.org/api/v2/assets/avstPQqLr3Ab3ZdcVTXZ6f/data/660046095/attachments/attzWtdgHcN99R42dQsLqjQF/</t>
        </is>
      </c>
      <c r="AFG33" t="inlineStr">
        <is>
          <t>Solihin</t>
        </is>
      </c>
      <c r="AFH33" t="n">
        <v/>
      </c>
      <c r="AFI33" t="inlineStr">
        <is>
          <t>A13. Kebocoran gas jarang diketahui G9. Hanya menghubungi tukang D.12.a. waktu mepet B. Waktu mepet B3.a1.asumsi hrg kayu bakar 1pikul 20kg hrg 750</t>
        </is>
      </c>
    </row>
    <row r="34">
      <c r="A34" s="93" t="n">
        <v>46054</v>
      </c>
      <c r="B34" s="93" t="n">
        <v>46066</v>
      </c>
      <c r="C34" t="inlineStr">
        <is>
          <t>solihin</t>
        </is>
      </c>
      <c r="D34" t="inlineStr">
        <is>
          <t>sahtini / suwarno</t>
        </is>
      </c>
      <c r="E34" t="n">
        <v>85770676312</v>
      </c>
      <c r="F34" t="inlineStr">
        <is>
          <t>-7.833771 112.8084058 791.3999633789062 64.1</t>
        </is>
      </c>
      <c r="G34" t="n">
        <v>-7.833771</v>
      </c>
      <c r="H34" t="n">
        <v>112.8084058</v>
      </c>
      <c r="I34" t="n">
        <v>791.3999634</v>
      </c>
      <c r="J34" t="n">
        <v>64.09999999999999</v>
      </c>
      <c r="K34" t="n">
        <v>0</v>
      </c>
      <c r="L34" t="n">
        <v/>
      </c>
      <c r="M34" t="n">
        <v/>
      </c>
      <c r="N34" t="n">
        <v/>
      </c>
      <c r="O34" t="n">
        <v/>
      </c>
      <c r="P34" t="n">
        <v/>
      </c>
      <c r="Q34" t="n">
        <v>0</v>
      </c>
      <c r="R34" t="inlineStr">
        <is>
          <t>Jawa Timur</t>
        </is>
      </c>
      <c r="S34" t="n">
        <v>0</v>
      </c>
      <c r="T34" t="n">
        <v>0</v>
      </c>
      <c r="U34" t="n">
        <v>0</v>
      </c>
      <c r="V34" t="n">
        <v>0</v>
      </c>
      <c r="W34" t="n">
        <v>0</v>
      </c>
      <c r="X34" t="n">
        <v>1</v>
      </c>
      <c r="Y34" t="n">
        <v>0</v>
      </c>
      <c r="Z34" t="n">
        <v>0</v>
      </c>
      <c r="AA34" t="n">
        <v>0</v>
      </c>
      <c r="AB34" t="n">
        <v>0</v>
      </c>
      <c r="AC34" t="inlineStr">
        <is>
          <t>PASURUAN</t>
        </is>
      </c>
      <c r="AD34" t="inlineStr">
        <is>
          <t>TUTUR</t>
        </is>
      </c>
      <c r="AE34" t="inlineStr">
        <is>
          <t>SUMBERITU</t>
        </is>
      </c>
      <c r="AF34" t="inlineStr">
        <is>
          <t>KPSP SETIAKAWAN</t>
        </is>
      </c>
      <c r="AG34" t="inlineStr">
        <is>
          <t>SKP0966</t>
        </is>
      </c>
      <c r="AH34" t="n">
        <v>1</v>
      </c>
      <c r="AI34" t="inlineStr">
        <is>
          <t>VPA2</t>
        </is>
      </c>
      <c r="AJ34" t="inlineStr">
        <is>
          <t>Aktif</t>
        </is>
      </c>
      <c r="AK34" t="n">
        <v>32</v>
      </c>
      <c r="AL34" t="inlineStr">
        <is>
          <t>Perempuan</t>
        </is>
      </c>
      <c r="AM34" t="inlineStr">
        <is>
          <t>Sudah menikah</t>
        </is>
      </c>
      <c r="AN34" t="inlineStr">
        <is>
          <t>SD/Sederajat</t>
        </is>
      </c>
      <c r="AO34" t="inlineStr">
        <is>
          <t>Peternak</t>
        </is>
      </c>
      <c r="AP34" t="n">
        <v>0</v>
      </c>
      <c r="AQ34" t="n">
        <v>1</v>
      </c>
      <c r="AR34" t="n">
        <v>0</v>
      </c>
      <c r="AS34" t="n">
        <v>0</v>
      </c>
      <c r="AT34" t="n">
        <v>0</v>
      </c>
      <c r="AU34" t="n">
        <v>0</v>
      </c>
      <c r="AV34" t="n">
        <v>0</v>
      </c>
      <c r="AW34" t="n">
        <v>0</v>
      </c>
      <c r="AX34" t="n">
        <v/>
      </c>
      <c r="AY34" t="inlineStr">
        <is>
          <t>Petani</t>
        </is>
      </c>
      <c r="AZ34" t="n">
        <v>1</v>
      </c>
      <c r="BA34" t="n">
        <v>0</v>
      </c>
      <c r="BB34" t="n">
        <v>0</v>
      </c>
      <c r="BC34" t="n">
        <v>0</v>
      </c>
      <c r="BD34" t="n">
        <v>0</v>
      </c>
      <c r="BE34" t="n">
        <v>0</v>
      </c>
      <c r="BF34" t="n">
        <v>0</v>
      </c>
      <c r="BG34" t="n">
        <v>0</v>
      </c>
      <c r="BH34" t="n">
        <v/>
      </c>
      <c r="BI34" t="inlineStr">
        <is>
          <t>Rp2.500.000 - Rp3.500.000</t>
        </is>
      </c>
      <c r="BJ34" t="n">
        <v>1</v>
      </c>
      <c r="BK34" t="n">
        <v>1</v>
      </c>
      <c r="BL34" t="n">
        <v>2</v>
      </c>
      <c r="BM34" t="n">
        <v>1</v>
      </c>
      <c r="BN34" t="inlineStr">
        <is>
          <t>Milik sendiri</t>
        </is>
      </c>
      <c r="BO34" t="inlineStr">
        <is>
          <t>Permanen (dinding bata dan semen)</t>
        </is>
      </c>
      <c r="BP34" t="n">
        <v>1</v>
      </c>
      <c r="BQ34" t="n">
        <v>0</v>
      </c>
      <c r="BR34" t="n">
        <v>0</v>
      </c>
      <c r="BS34" t="n">
        <v>0</v>
      </c>
      <c r="BT34" t="n">
        <v>0</v>
      </c>
      <c r="BU34" t="n">
        <v/>
      </c>
      <c r="BV34" t="inlineStr">
        <is>
          <t>Keramik/ubin</t>
        </is>
      </c>
      <c r="BW34" t="n">
        <v>0</v>
      </c>
      <c r="BX34" t="n">
        <v>0</v>
      </c>
      <c r="BY34" t="n">
        <v>1</v>
      </c>
      <c r="BZ34" t="n">
        <v>0</v>
      </c>
      <c r="CA34" t="n">
        <v>0</v>
      </c>
      <c r="CB34" t="n">
        <v/>
      </c>
      <c r="CC34" t="inlineStr">
        <is>
          <t>Asbes Genting</t>
        </is>
      </c>
      <c r="CD34" t="n">
        <v>1</v>
      </c>
      <c r="CE34" t="n">
        <v>0</v>
      </c>
      <c r="CF34" t="n">
        <v>0</v>
      </c>
      <c r="CG34" t="n">
        <v>0</v>
      </c>
      <c r="CH34" t="n">
        <v>0</v>
      </c>
      <c r="CI34" t="n">
        <v>1</v>
      </c>
      <c r="CJ34" t="n">
        <v>0</v>
      </c>
      <c r="CK34" t="n">
        <v/>
      </c>
      <c r="CL34" t="inlineStr">
        <is>
          <t>Ya</t>
        </is>
      </c>
      <c r="CM34" t="n">
        <v>2025</v>
      </c>
      <c r="CN34" t="inlineStr">
        <is>
          <t>Fixed-Dome (Kubah Tetap)</t>
        </is>
      </c>
      <c r="CO34" t="inlineStr">
        <is>
          <t>8 m³ (6-7 ekor sapi, ±6,5 jam memasak/hari, ±65 kg slurry/hari)</t>
        </is>
      </c>
      <c r="CP34" t="inlineStr">
        <is>
          <t>Anggota keluarga - laki-laki</t>
        </is>
      </c>
      <c r="CQ34" t="n">
        <v>0</v>
      </c>
      <c r="CR34" t="n">
        <v>0</v>
      </c>
      <c r="CS34" t="n">
        <v>0</v>
      </c>
      <c r="CT34" t="n">
        <v>0</v>
      </c>
      <c r="CU34" t="n">
        <v>1</v>
      </c>
      <c r="CV34" t="n">
        <v>0</v>
      </c>
      <c r="CW34" t="n">
        <v>0</v>
      </c>
      <c r="CX34" t="n">
        <v>0</v>
      </c>
      <c r="CY34" t="inlineStr">
        <is>
          <t>Anggota keluarga - laki-laki Anggota keluarga - perempuan dewasa</t>
        </is>
      </c>
      <c r="CZ34" t="n">
        <v>1</v>
      </c>
      <c r="DA34" t="n">
        <v>1</v>
      </c>
      <c r="DB34" t="n">
        <v>0</v>
      </c>
      <c r="DC34" t="n">
        <v/>
      </c>
      <c r="DD34" t="inlineStr">
        <is>
          <t>Anggota keluarga - laki-laki</t>
        </is>
      </c>
      <c r="DE34" t="n">
        <v>1</v>
      </c>
      <c r="DF34" t="n">
        <v>0</v>
      </c>
      <c r="DG34" t="n">
        <v>0</v>
      </c>
      <c r="DH34" t="n">
        <v>0</v>
      </c>
      <c r="DI34" t="n">
        <v/>
      </c>
      <c r="DJ34" t="inlineStr">
        <is>
          <t>Anggota keluarga - laki-laki CPO atau pendamping</t>
        </is>
      </c>
      <c r="DK34" t="n">
        <v>1</v>
      </c>
      <c r="DL34" t="n">
        <v>0</v>
      </c>
      <c r="DM34" t="n">
        <v>1</v>
      </c>
      <c r="DN34" t="n">
        <v>0</v>
      </c>
      <c r="DO34" t="n">
        <v/>
      </c>
      <c r="DP34" t="inlineStr">
        <is>
          <t>Ya</t>
        </is>
      </c>
      <c r="DQ34" t="n">
        <v/>
      </c>
      <c r="DR34" t="n">
        <v/>
      </c>
      <c r="DS34" t="n">
        <v/>
      </c>
      <c r="DT34" t="n">
        <v/>
      </c>
      <c r="DU34" t="n">
        <v/>
      </c>
      <c r="DV34" t="n">
        <v/>
      </c>
      <c r="DW34" t="n">
        <v/>
      </c>
      <c r="DX34" t="n">
        <v/>
      </c>
      <c r="DY34" t="n">
        <v/>
      </c>
      <c r="DZ34" t="n">
        <v/>
      </c>
      <c r="EA34" t="n">
        <v/>
      </c>
      <c r="EB34" t="n">
        <v/>
      </c>
      <c r="EC34" t="n">
        <v/>
      </c>
      <c r="ED34" t="n">
        <v/>
      </c>
      <c r="EE34" t="n">
        <v/>
      </c>
      <c r="EF34" t="n">
        <v/>
      </c>
      <c r="EG34" t="n">
        <v/>
      </c>
      <c r="EH34" t="n">
        <v/>
      </c>
      <c r="EI34" t="inlineStr">
        <is>
          <t>Tidak ada masalah</t>
        </is>
      </c>
      <c r="EJ34" t="n">
        <v>0</v>
      </c>
      <c r="EK34" t="n">
        <v>0</v>
      </c>
      <c r="EL34" t="n">
        <v>0</v>
      </c>
      <c r="EM34" t="n">
        <v>1</v>
      </c>
      <c r="EN34" t="n">
        <v>0</v>
      </c>
      <c r="EO34" t="n">
        <v/>
      </c>
      <c r="EP34" t="inlineStr">
        <is>
          <t>Ya, cukup jelas dan mudah diikuti</t>
        </is>
      </c>
      <c r="EQ34" t="inlineStr">
        <is>
          <t>Pelatihan</t>
        </is>
      </c>
      <c r="ER34" t="inlineStr">
        <is>
          <t>Staff BIRU CPO atau pendamping</t>
        </is>
      </c>
      <c r="ES34" t="n">
        <v>1</v>
      </c>
      <c r="ET34" t="n">
        <v>1</v>
      </c>
      <c r="EU34" t="n">
        <v>0</v>
      </c>
      <c r="EV34" t="n">
        <v>0</v>
      </c>
      <c r="EW34" t="n">
        <v/>
      </c>
      <c r="EX34" t="inlineStr">
        <is>
          <t>Anggota keluarga - Laki-laki</t>
        </is>
      </c>
      <c r="EY34" t="n">
        <v>1</v>
      </c>
      <c r="EZ34" t="n">
        <v>0</v>
      </c>
      <c r="FA34" t="n">
        <v>0</v>
      </c>
      <c r="FB34" t="n">
        <v/>
      </c>
      <c r="FC34" t="inlineStr">
        <is>
          <t>Setiap hari</t>
        </is>
      </c>
      <c r="FD34" t="n">
        <v/>
      </c>
      <c r="FE34" t="inlineStr">
        <is>
          <t>Mengetahui</t>
        </is>
      </c>
      <c r="FF34" t="inlineStr">
        <is>
          <t>Selalu (setiap hari)</t>
        </is>
      </c>
      <c r="FG34" t="inlineStr">
        <is>
          <t>Tidak mengetahui</t>
        </is>
      </c>
      <c r="FH34" t="inlineStr">
        <is>
          <t>Selalu (setiap hari)</t>
        </is>
      </c>
      <c r="FI34" t="inlineStr">
        <is>
          <t>Mengetahui</t>
        </is>
      </c>
      <c r="FJ34" t="inlineStr">
        <is>
          <t>Selalu (setiap hari)</t>
        </is>
      </c>
      <c r="FK34" t="inlineStr">
        <is>
          <t>Tidak mengetahui</t>
        </is>
      </c>
      <c r="FL34" t="inlineStr">
        <is>
          <t>Jarang (setiap bulan atau lebih)</t>
        </is>
      </c>
      <c r="FM34" t="inlineStr">
        <is>
          <t>Mengetahui</t>
        </is>
      </c>
      <c r="FN34" t="inlineStr">
        <is>
          <t>Jarang (setiap bulan atau lebih)</t>
        </is>
      </c>
      <c r="FO34" t="inlineStr">
        <is>
          <t>Mengetahui</t>
        </is>
      </c>
      <c r="FP34" t="inlineStr">
        <is>
          <t>Jarang (setiap bulan atau lebih)</t>
        </is>
      </c>
      <c r="FQ34" t="inlineStr">
        <is>
          <t>Mengetahui</t>
        </is>
      </c>
      <c r="FR34" t="inlineStr">
        <is>
          <t>Ya</t>
        </is>
      </c>
      <c r="FS34" t="inlineStr">
        <is>
          <t>Mengetahui</t>
        </is>
      </c>
      <c r="FT34" t="inlineStr">
        <is>
          <t>Ya, selalu</t>
        </is>
      </c>
      <c r="FU34" t="inlineStr">
        <is>
          <t>Laki-laki dewasa</t>
        </is>
      </c>
      <c r="FV34" t="n">
        <v>1</v>
      </c>
      <c r="FW34" t="n">
        <v>0</v>
      </c>
      <c r="FX34" t="n">
        <v>0</v>
      </c>
      <c r="FY34" t="n">
        <v>0</v>
      </c>
      <c r="FZ34" t="inlineStr">
        <is>
          <t>Memahami</t>
        </is>
      </c>
      <c r="GA34" t="inlineStr">
        <is>
          <t>Pelatihan</t>
        </is>
      </c>
      <c r="GB34" t="n">
        <v>0</v>
      </c>
      <c r="GC34" t="n">
        <v>1</v>
      </c>
      <c r="GD34" t="n">
        <v>0</v>
      </c>
      <c r="GE34" t="n">
        <v>0</v>
      </c>
      <c r="GF34" t="n">
        <v/>
      </c>
      <c r="GG34" t="inlineStr">
        <is>
          <t>Selalu</t>
        </is>
      </c>
      <c r="GH34" t="inlineStr">
        <is>
          <t>Ya</t>
        </is>
      </c>
      <c r="GI34" t="inlineStr">
        <is>
          <t>Teman/keluarga Tetangga</t>
        </is>
      </c>
      <c r="GJ34" t="n">
        <v>1</v>
      </c>
      <c r="GK34" t="n">
        <v>1</v>
      </c>
      <c r="GL34" t="n">
        <v>0</v>
      </c>
      <c r="GM34" t="n">
        <v>0</v>
      </c>
      <c r="GN34" t="n">
        <v/>
      </c>
      <c r="GO34" t="n">
        <v>8</v>
      </c>
      <c r="GP34" t="inlineStr">
        <is>
          <t>Penuh (100%)</t>
        </is>
      </c>
      <c r="GQ34" t="inlineStr">
        <is>
          <t>LPG Kayu bakar</t>
        </is>
      </c>
      <c r="GR34" t="n">
        <v>1</v>
      </c>
      <c r="GS34" t="n">
        <v>1</v>
      </c>
      <c r="GT34" t="n">
        <v>0</v>
      </c>
      <c r="GU34" t="n">
        <v>0</v>
      </c>
      <c r="GV34" t="n">
        <v>0</v>
      </c>
      <c r="GW34" t="n">
        <v>0</v>
      </c>
      <c r="GX34" t="n">
        <v>0</v>
      </c>
      <c r="GY34" t="n">
        <v/>
      </c>
      <c r="GZ34" t="inlineStr">
        <is>
          <t>Tidak</t>
        </is>
      </c>
      <c r="HA34" t="n">
        <v/>
      </c>
      <c r="HB34" t="n">
        <v/>
      </c>
      <c r="HC34" t="n">
        <v/>
      </c>
      <c r="HD34" t="n">
        <v/>
      </c>
      <c r="HE34" t="n">
        <v/>
      </c>
      <c r="HF34" t="n">
        <v/>
      </c>
      <c r="HG34" t="n">
        <v/>
      </c>
      <c r="HH34" t="n">
        <v/>
      </c>
      <c r="HI34" t="n">
        <v/>
      </c>
      <c r="HJ34" t="n">
        <v/>
      </c>
      <c r="HK34" t="n">
        <v/>
      </c>
      <c r="HL34" t="n">
        <v/>
      </c>
      <c r="HM34" t="n">
        <v/>
      </c>
      <c r="HN34" t="n">
        <v/>
      </c>
      <c r="HO34" t="n">
        <v/>
      </c>
      <c r="HP34" t="n">
        <v/>
      </c>
      <c r="HQ34" t="n">
        <v/>
      </c>
      <c r="HR34" t="n">
        <v/>
      </c>
      <c r="HS34" t="n">
        <v/>
      </c>
      <c r="HT34" t="n">
        <v/>
      </c>
      <c r="HU34" t="n">
        <v/>
      </c>
      <c r="HV34" t="n">
        <v/>
      </c>
      <c r="HW34" t="n">
        <v/>
      </c>
      <c r="HX34" t="n">
        <v/>
      </c>
      <c r="HY34" t="n">
        <v>140</v>
      </c>
      <c r="HZ34" t="n">
        <v>336000</v>
      </c>
      <c r="IA34" t="n">
        <v>9</v>
      </c>
      <c r="IB34" t="n">
        <v>65000</v>
      </c>
      <c r="IC34" t="n">
        <v/>
      </c>
      <c r="ID34" t="n">
        <v/>
      </c>
      <c r="IE34" t="n">
        <v/>
      </c>
      <c r="IF34" t="n">
        <v/>
      </c>
      <c r="IG34" t="n">
        <v/>
      </c>
      <c r="IH34" t="n">
        <v/>
      </c>
      <c r="II34" t="n">
        <v/>
      </c>
      <c r="IJ34" t="n">
        <v/>
      </c>
      <c r="IK34" t="inlineStr">
        <is>
          <t>50-65 kg</t>
        </is>
      </c>
      <c r="IL34" t="inlineStr">
        <is>
          <t>&gt;5 jam</t>
        </is>
      </c>
      <c r="IM34" t="inlineStr">
        <is>
          <t>Ya</t>
        </is>
      </c>
      <c r="IN34" t="inlineStr">
        <is>
          <t>Tidak</t>
        </is>
      </c>
      <c r="IO34" t="inlineStr">
        <is>
          <t>Lebih bersih</t>
        </is>
      </c>
      <c r="IP34" t="n">
        <v/>
      </c>
      <c r="IQ34" t="inlineStr">
        <is>
          <t>Tidak pernah</t>
        </is>
      </c>
      <c r="IR34" t="n">
        <v/>
      </c>
      <c r="IS34" t="n">
        <v/>
      </c>
      <c r="IT34" t="n">
        <v/>
      </c>
      <c r="IU34" t="n">
        <v/>
      </c>
      <c r="IV34" t="n">
        <v/>
      </c>
      <c r="IW34" t="n">
        <v/>
      </c>
      <c r="IX34" t="n">
        <v/>
      </c>
      <c r="IY34" t="n">
        <v/>
      </c>
      <c r="IZ34" t="inlineStr">
        <is>
          <t>Tidak pernah</t>
        </is>
      </c>
      <c r="JA34" t="n">
        <v/>
      </c>
      <c r="JB34" t="n">
        <v/>
      </c>
      <c r="JC34" t="n">
        <v/>
      </c>
      <c r="JD34" t="n">
        <v/>
      </c>
      <c r="JE34" t="n">
        <v/>
      </c>
      <c r="JF34" t="n">
        <v/>
      </c>
      <c r="JG34" t="n">
        <v/>
      </c>
      <c r="JH34" t="n">
        <v/>
      </c>
      <c r="JI34" t="inlineStr">
        <is>
          <t>Tidak pernah</t>
        </is>
      </c>
      <c r="JJ34" t="n">
        <v/>
      </c>
      <c r="JK34" t="n">
        <v/>
      </c>
      <c r="JL34" t="n">
        <v/>
      </c>
      <c r="JM34" t="n">
        <v/>
      </c>
      <c r="JN34" t="n">
        <v/>
      </c>
      <c r="JO34" t="n">
        <v/>
      </c>
      <c r="JP34" t="n">
        <v/>
      </c>
      <c r="JQ34" t="n">
        <v/>
      </c>
      <c r="JR34" t="inlineStr">
        <is>
          <t>Tidak pernah</t>
        </is>
      </c>
      <c r="JS34" t="n">
        <v/>
      </c>
      <c r="JT34" t="n">
        <v/>
      </c>
      <c r="JU34" t="n">
        <v/>
      </c>
      <c r="JV34" t="n">
        <v/>
      </c>
      <c r="JW34" t="n">
        <v/>
      </c>
      <c r="JX34" t="n">
        <v/>
      </c>
      <c r="JY34" t="n">
        <v/>
      </c>
      <c r="JZ34" t="n">
        <v/>
      </c>
      <c r="KA34" t="inlineStr">
        <is>
          <t>Tidak pernah</t>
        </is>
      </c>
      <c r="KB34" t="n">
        <v/>
      </c>
      <c r="KC34" t="n">
        <v/>
      </c>
      <c r="KD34" t="n">
        <v/>
      </c>
      <c r="KE34" t="n">
        <v/>
      </c>
      <c r="KF34" t="n">
        <v/>
      </c>
      <c r="KG34" t="n">
        <v/>
      </c>
      <c r="KH34" t="n">
        <v/>
      </c>
      <c r="KI34" t="n">
        <v/>
      </c>
      <c r="KJ34" t="inlineStr">
        <is>
          <t>Tidak pernah</t>
        </is>
      </c>
      <c r="KK34" t="n">
        <v/>
      </c>
      <c r="KL34" t="n">
        <v/>
      </c>
      <c r="KM34" t="n">
        <v/>
      </c>
      <c r="KN34" t="n">
        <v/>
      </c>
      <c r="KO34" t="n">
        <v/>
      </c>
      <c r="KP34" t="n">
        <v/>
      </c>
      <c r="KQ34" t="n">
        <v/>
      </c>
      <c r="KR34" t="n">
        <v/>
      </c>
      <c r="KS34" t="inlineStr">
        <is>
          <t>Cukup membaik</t>
        </is>
      </c>
      <c r="KT34" t="inlineStr">
        <is>
          <t>0-1 kali</t>
        </is>
      </c>
      <c r="KU34" t="inlineStr">
        <is>
          <t>0-1 kali</t>
        </is>
      </c>
      <c r="KV34" t="inlineStr">
        <is>
          <t>Laki-laki dewasa</t>
        </is>
      </c>
      <c r="KW34" t="n">
        <v>1</v>
      </c>
      <c r="KX34" t="n">
        <v>0</v>
      </c>
      <c r="KY34" t="n">
        <v>0</v>
      </c>
      <c r="KZ34" t="n">
        <v>0</v>
      </c>
      <c r="LA34" t="inlineStr">
        <is>
          <t>Jauh lebih baik</t>
        </is>
      </c>
      <c r="LB34" t="inlineStr">
        <is>
          <t>Jauh lebih baik</t>
        </is>
      </c>
      <c r="LC34" t="n">
        <v>120</v>
      </c>
      <c r="LD34" t="n">
        <v>5</v>
      </c>
      <c r="LE34" t="n">
        <v>0</v>
      </c>
      <c r="LF34" t="n">
        <v>0</v>
      </c>
      <c r="LG34" t="inlineStr">
        <is>
          <t>Ya</t>
        </is>
      </c>
      <c r="LH34" t="n">
        <v>1000000</v>
      </c>
      <c r="LI34" t="n">
        <v/>
      </c>
      <c r="LJ34" t="inlineStr">
        <is>
          <t>Kebutuhan rumah tangga</t>
        </is>
      </c>
      <c r="LK34" t="n">
        <v>0</v>
      </c>
      <c r="LL34" t="n">
        <v>0</v>
      </c>
      <c r="LM34" t="n">
        <v>0</v>
      </c>
      <c r="LN34" t="n">
        <v>0</v>
      </c>
      <c r="LO34" t="n">
        <v>1</v>
      </c>
      <c r="LP34" t="n">
        <v>0</v>
      </c>
      <c r="LQ34" t="n">
        <v>0</v>
      </c>
      <c r="LR34" t="n">
        <v/>
      </c>
      <c r="LS34" t="n">
        <v>10</v>
      </c>
      <c r="LT34" t="n">
        <v>0</v>
      </c>
      <c r="LU34" t="n">
        <v>0</v>
      </c>
      <c r="LV34" t="n">
        <v>20</v>
      </c>
      <c r="LW34" t="n">
        <v>0</v>
      </c>
      <c r="LX34" t="n">
        <v>0</v>
      </c>
      <c r="LY34" t="n">
        <v>10</v>
      </c>
      <c r="LZ34" t="n">
        <v>0</v>
      </c>
      <c r="MA34" t="n">
        <v>0</v>
      </c>
      <c r="MB34" t="inlineStr">
        <is>
          <t>Tidak</t>
        </is>
      </c>
      <c r="MC34" t="n">
        <v>60</v>
      </c>
      <c r="MD34" t="n">
        <v>0</v>
      </c>
      <c r="ME34" t="n">
        <v>0</v>
      </c>
      <c r="MF34" t="n">
        <v>0</v>
      </c>
      <c r="MG34" t="n">
        <v>0</v>
      </c>
      <c r="MH34" t="n">
        <v>0</v>
      </c>
      <c r="MI34" t="n">
        <v/>
      </c>
      <c r="MJ34" t="n">
        <v/>
      </c>
      <c r="MK34" t="n">
        <v/>
      </c>
      <c r="ML34" t="n">
        <v/>
      </c>
      <c r="MM34" t="n">
        <v/>
      </c>
      <c r="MN34" t="n">
        <v/>
      </c>
      <c r="MO34" t="n">
        <v/>
      </c>
      <c r="MP34" t="n">
        <v/>
      </c>
      <c r="MQ34" t="n">
        <v/>
      </c>
      <c r="MR34" t="inlineStr">
        <is>
          <t>Sdh capek, mepet</t>
        </is>
      </c>
      <c r="MS34" t="n">
        <v/>
      </c>
      <c r="MT34" t="inlineStr">
        <is>
          <t>Sdh mepet. Jaraqng</t>
        </is>
      </c>
      <c r="MU34" t="inlineStr">
        <is>
          <t>Ya, untuk anggota keluarga</t>
        </is>
      </c>
      <c r="MV34" t="inlineStr">
        <is>
          <t>Perawatan sistem biogas</t>
        </is>
      </c>
      <c r="MW34" t="n">
        <v>1</v>
      </c>
      <c r="MX34" t="n">
        <v>0</v>
      </c>
      <c r="MY34" t="n">
        <v>0</v>
      </c>
      <c r="MZ34" t="n">
        <v>0</v>
      </c>
      <c r="NA34" t="n">
        <v/>
      </c>
      <c r="NB34" t="n">
        <v/>
      </c>
      <c r="NC34" t="n">
        <v/>
      </c>
      <c r="ND34" t="n">
        <v/>
      </c>
      <c r="NE34" t="n">
        <v/>
      </c>
      <c r="NF34" t="n">
        <v/>
      </c>
      <c r="NG34" t="n">
        <v/>
      </c>
      <c r="NH34" t="n">
        <v/>
      </c>
      <c r="NI34" t="n">
        <v/>
      </c>
      <c r="NJ34" t="n">
        <v/>
      </c>
      <c r="NK34" t="n">
        <v/>
      </c>
      <c r="NL34" t="inlineStr">
        <is>
          <t>Tidak</t>
        </is>
      </c>
      <c r="NM34" t="inlineStr">
        <is>
          <t>100% kredit atau pinjaman</t>
        </is>
      </c>
      <c r="NN34" t="inlineStr">
        <is>
          <t>1.000.001-3.000.000</t>
        </is>
      </c>
      <c r="NO34" t="n">
        <v/>
      </c>
      <c r="NP34" t="n">
        <v/>
      </c>
      <c r="NQ34" t="inlineStr">
        <is>
          <t>Koperasi</t>
        </is>
      </c>
      <c r="NR34" t="n">
        <v/>
      </c>
      <c r="NS34" t="n">
        <v>10</v>
      </c>
      <c r="NT34" t="inlineStr">
        <is>
          <t>Anggota keluarga - Laki-laki dewasa</t>
        </is>
      </c>
      <c r="NU34" t="n">
        <v/>
      </c>
      <c r="NV34" t="n">
        <v/>
      </c>
      <c r="NW34" t="n">
        <v/>
      </c>
      <c r="NX34" t="inlineStr">
        <is>
          <t>Sedikit meningkat</t>
        </is>
      </c>
      <c r="NY34" t="n">
        <v>180</v>
      </c>
      <c r="NZ34" t="n">
        <v>0</v>
      </c>
      <c r="OA34" t="n">
        <v>0</v>
      </c>
      <c r="OB34" t="n">
        <v>0</v>
      </c>
      <c r="OC34" t="n">
        <v>30</v>
      </c>
      <c r="OD34" t="n">
        <v>0</v>
      </c>
      <c r="OE34" t="inlineStr">
        <is>
          <t>Lebih baik</t>
        </is>
      </c>
      <c r="OF34" t="inlineStr">
        <is>
          <t>Lebih baik (beda waktu memasak 5-30 menit, ATAU tidak lagi ada rasa/bau makanan yang berubah, ATAU alasan lainnya)</t>
        </is>
      </c>
      <c r="OG34" t="inlineStr">
        <is>
          <t>Ya</t>
        </is>
      </c>
      <c r="OH34" t="n">
        <v>0</v>
      </c>
      <c r="OI34" t="n">
        <v>3</v>
      </c>
      <c r="OJ34" t="n">
        <v>0</v>
      </c>
      <c r="OK34" t="n">
        <v>0</v>
      </c>
      <c r="OL34" t="n">
        <v>0</v>
      </c>
      <c r="OM34" t="n">
        <v>4</v>
      </c>
      <c r="ON34" t="n">
        <v>0</v>
      </c>
      <c r="OO34" t="n">
        <v>0</v>
      </c>
      <c r="OP34" t="inlineStr">
        <is>
          <t>Sapi perah Kambing</t>
        </is>
      </c>
      <c r="OQ34" t="n">
        <v>0</v>
      </c>
      <c r="OR34" t="n">
        <v>1</v>
      </c>
      <c r="OS34" t="n">
        <v>0</v>
      </c>
      <c r="OT34" t="n">
        <v>0</v>
      </c>
      <c r="OU34" t="n">
        <v>0</v>
      </c>
      <c r="OV34" t="n">
        <v>1</v>
      </c>
      <c r="OW34" t="n">
        <v>0</v>
      </c>
      <c r="OX34" t="n">
        <v>0</v>
      </c>
      <c r="OY34" t="n">
        <v>0</v>
      </c>
      <c r="OZ34" t="inlineStr">
        <is>
          <t>Sapi perah Kambing</t>
        </is>
      </c>
      <c r="PA34" t="n">
        <v>0</v>
      </c>
      <c r="PB34" t="n">
        <v>1</v>
      </c>
      <c r="PC34" t="n">
        <v>0</v>
      </c>
      <c r="PD34" t="n">
        <v>0</v>
      </c>
      <c r="PE34" t="n">
        <v>0</v>
      </c>
      <c r="PF34" t="n">
        <v>1</v>
      </c>
      <c r="PG34" t="n">
        <v>0</v>
      </c>
      <c r="PH34" t="n">
        <v>0</v>
      </c>
      <c r="PI34" t="n">
        <v>0</v>
      </c>
      <c r="PJ34" t="inlineStr">
        <is>
          <t>Sapi perah Kambing</t>
        </is>
      </c>
      <c r="PK34" t="n">
        <v>0</v>
      </c>
      <c r="PL34" t="n">
        <v>1</v>
      </c>
      <c r="PM34" t="n">
        <v>0</v>
      </c>
      <c r="PN34" t="n">
        <v>0</v>
      </c>
      <c r="PO34" t="n">
        <v>0</v>
      </c>
      <c r="PP34" t="n">
        <v>1</v>
      </c>
      <c r="PQ34" t="n">
        <v>0</v>
      </c>
      <c r="PR34" t="n">
        <v>0</v>
      </c>
      <c r="PS34" t="n">
        <v>0</v>
      </c>
      <c r="PT34" t="n">
        <v/>
      </c>
      <c r="PU34" t="n">
        <v/>
      </c>
      <c r="PV34" t="n">
        <v/>
      </c>
      <c r="PW34" t="n">
        <v/>
      </c>
      <c r="PX34" t="n">
        <v/>
      </c>
      <c r="PY34" t="n">
        <v/>
      </c>
      <c r="PZ34" t="n">
        <v/>
      </c>
      <c r="QA34" t="n">
        <v/>
      </c>
      <c r="QB34" t="n">
        <v/>
      </c>
      <c r="QC34" t="n">
        <v/>
      </c>
      <c r="QD34" t="n">
        <v/>
      </c>
      <c r="QE34" t="inlineStr">
        <is>
          <t>1-Disebarkan ke lahan terbuka 2-Dibuang ke sungai</t>
        </is>
      </c>
      <c r="QF34" t="n">
        <v>0</v>
      </c>
      <c r="QG34" t="n">
        <v>0</v>
      </c>
      <c r="QH34" t="n">
        <v>0</v>
      </c>
      <c r="QI34" t="n">
        <v>0</v>
      </c>
      <c r="QJ34" t="n">
        <v>0</v>
      </c>
      <c r="QK34" t="n">
        <v>1</v>
      </c>
      <c r="QL34" t="n">
        <v>1</v>
      </c>
      <c r="QM34" t="n">
        <v>0</v>
      </c>
      <c r="QN34" t="n">
        <v>0</v>
      </c>
      <c r="QO34" t="n">
        <v/>
      </c>
      <c r="QP34" t="n">
        <v/>
      </c>
      <c r="QQ34" t="n">
        <v/>
      </c>
      <c r="QR34" t="n">
        <v/>
      </c>
      <c r="QS34" t="n">
        <v/>
      </c>
      <c r="QT34" t="n">
        <v/>
      </c>
      <c r="QU34" t="n">
        <v/>
      </c>
      <c r="QV34" t="n">
        <v/>
      </c>
      <c r="QW34" t="n">
        <v/>
      </c>
      <c r="QX34" t="n">
        <v/>
      </c>
      <c r="QY34" t="n">
        <v/>
      </c>
      <c r="QZ34" t="n">
        <v/>
      </c>
      <c r="RA34" t="n">
        <v/>
      </c>
      <c r="RB34" t="n">
        <v/>
      </c>
      <c r="RC34" t="n">
        <v/>
      </c>
      <c r="RD34" t="n">
        <v/>
      </c>
      <c r="RE34" t="n">
        <v/>
      </c>
      <c r="RF34" t="n">
        <v/>
      </c>
      <c r="RG34" t="n">
        <v/>
      </c>
      <c r="RH34" t="n">
        <v/>
      </c>
      <c r="RI34" t="n">
        <v/>
      </c>
      <c r="RJ34" t="n">
        <v/>
      </c>
      <c r="RK34" t="n">
        <v/>
      </c>
      <c r="RL34" t="n">
        <v/>
      </c>
      <c r="RM34" t="n">
        <v/>
      </c>
      <c r="RN34" t="n">
        <v/>
      </c>
      <c r="RO34" t="n">
        <v/>
      </c>
      <c r="RP34" t="n">
        <v/>
      </c>
      <c r="RQ34" t="n">
        <v/>
      </c>
      <c r="RR34" t="inlineStr">
        <is>
          <t>1-Disebarkan ke lahan terbuka 4-Lainnya</t>
        </is>
      </c>
      <c r="RS34" t="n">
        <v>0</v>
      </c>
      <c r="RT34" t="n">
        <v>0</v>
      </c>
      <c r="RU34" t="n">
        <v>0</v>
      </c>
      <c r="RV34" t="n">
        <v>0</v>
      </c>
      <c r="RW34" t="n">
        <v>0</v>
      </c>
      <c r="RX34" t="n">
        <v>1</v>
      </c>
      <c r="RY34" t="n">
        <v>0</v>
      </c>
      <c r="RZ34" t="n">
        <v>0</v>
      </c>
      <c r="SA34" t="n">
        <v>1</v>
      </c>
      <c r="SB34" t="inlineStr">
        <is>
          <t>Diangkut ke lahan</t>
        </is>
      </c>
      <c r="SC34" t="n">
        <v/>
      </c>
      <c r="SD34" t="n">
        <v/>
      </c>
      <c r="SE34" t="n">
        <v/>
      </c>
      <c r="SF34" t="n">
        <v/>
      </c>
      <c r="SG34" t="n">
        <v/>
      </c>
      <c r="SH34" t="n">
        <v/>
      </c>
      <c r="SI34" t="n">
        <v/>
      </c>
      <c r="SJ34" t="n">
        <v/>
      </c>
      <c r="SK34" t="n">
        <v/>
      </c>
      <c r="SL34" t="n">
        <v/>
      </c>
      <c r="SM34" t="n">
        <v/>
      </c>
      <c r="SN34" t="n">
        <v/>
      </c>
      <c r="SO34" t="n">
        <v/>
      </c>
      <c r="SP34" t="n">
        <v/>
      </c>
      <c r="SQ34" t="n">
        <v/>
      </c>
      <c r="SR34" t="n">
        <v/>
      </c>
      <c r="SS34" t="n">
        <v/>
      </c>
      <c r="ST34" t="n">
        <v/>
      </c>
      <c r="SU34" t="n">
        <v/>
      </c>
      <c r="SV34" t="n">
        <v/>
      </c>
      <c r="SW34" t="n">
        <v/>
      </c>
      <c r="SX34" t="n">
        <v/>
      </c>
      <c r="SY34" t="n">
        <v/>
      </c>
      <c r="SZ34" t="n">
        <v>4</v>
      </c>
      <c r="TA34" t="n">
        <v/>
      </c>
      <c r="TB34" t="n">
        <v/>
      </c>
      <c r="TC34" t="n">
        <v/>
      </c>
      <c r="TD34" t="n">
        <v>4</v>
      </c>
      <c r="TE34" t="n">
        <v/>
      </c>
      <c r="TF34" t="n">
        <v/>
      </c>
      <c r="TG34" t="n">
        <v/>
      </c>
      <c r="TH34" t="n">
        <v/>
      </c>
      <c r="TI34" t="n">
        <v/>
      </c>
      <c r="TJ34" t="n">
        <v/>
      </c>
      <c r="TK34" t="n">
        <v/>
      </c>
      <c r="TL34" t="n">
        <v/>
      </c>
      <c r="TM34" t="n">
        <v/>
      </c>
      <c r="TN34" t="n">
        <v/>
      </c>
      <c r="TO34" t="n">
        <v/>
      </c>
      <c r="TP34" t="n">
        <v/>
      </c>
      <c r="TQ34" t="n">
        <v/>
      </c>
      <c r="TR34" t="n">
        <v/>
      </c>
      <c r="TS34" t="n">
        <v/>
      </c>
      <c r="TT34" t="n">
        <v/>
      </c>
      <c r="TU34" t="n">
        <v/>
      </c>
      <c r="TV34" t="n">
        <v/>
      </c>
      <c r="TW34" t="n">
        <v/>
      </c>
      <c r="TX34" t="n">
        <v/>
      </c>
      <c r="TY34" t="n">
        <v/>
      </c>
      <c r="TZ34" t="n">
        <v/>
      </c>
      <c r="UA34" t="n">
        <v/>
      </c>
      <c r="UB34" t="n">
        <v/>
      </c>
      <c r="UC34" t="n">
        <v/>
      </c>
      <c r="UD34" t="n">
        <v/>
      </c>
      <c r="UE34" t="n">
        <v/>
      </c>
      <c r="UF34" t="n">
        <v/>
      </c>
      <c r="UG34" t="n">
        <v/>
      </c>
      <c r="UH34" t="n">
        <v/>
      </c>
      <c r="UI34" t="n">
        <v/>
      </c>
      <c r="UJ34" t="n">
        <v/>
      </c>
      <c r="UK34" t="n">
        <v/>
      </c>
      <c r="UL34" t="n">
        <v/>
      </c>
      <c r="UM34" t="n">
        <v/>
      </c>
      <c r="UN34" t="n">
        <v/>
      </c>
      <c r="UO34" t="n">
        <v/>
      </c>
      <c r="UP34" t="n">
        <v/>
      </c>
      <c r="UQ34" t="n">
        <v/>
      </c>
      <c r="UR34" t="n">
        <v/>
      </c>
      <c r="US34" t="n">
        <v/>
      </c>
      <c r="UT34" t="n">
        <v/>
      </c>
      <c r="UU34" t="n">
        <v/>
      </c>
      <c r="UV34" t="inlineStr">
        <is>
          <t>Pemberian pakan di kandang</t>
        </is>
      </c>
      <c r="UW34" t="n">
        <v/>
      </c>
      <c r="UX34" t="n">
        <v/>
      </c>
      <c r="UY34" t="n">
        <v/>
      </c>
      <c r="UZ34" t="inlineStr">
        <is>
          <t>Pemberian pakan di kandang</t>
        </is>
      </c>
      <c r="VA34" t="n">
        <v/>
      </c>
      <c r="VB34" t="n">
        <v/>
      </c>
      <c r="VC34" t="n">
        <v/>
      </c>
      <c r="VD34" t="inlineStr">
        <is>
          <t>Sangat jarang (&gt;1 bulan sekali)</t>
        </is>
      </c>
      <c r="VE34" t="n">
        <v/>
      </c>
      <c r="VF34" t="n">
        <v/>
      </c>
      <c r="VG34" t="n">
        <v/>
      </c>
      <c r="VH34" t="inlineStr">
        <is>
          <t>Sangat jarang (&gt;1 bulan sekali)</t>
        </is>
      </c>
      <c r="VI34" t="n">
        <v/>
      </c>
      <c r="VJ34" t="n">
        <v/>
      </c>
      <c r="VK34" t="n">
        <v/>
      </c>
      <c r="VL34" t="inlineStr">
        <is>
          <t>Sangat sering (&gt;1 kali sehari)</t>
        </is>
      </c>
      <c r="VM34" t="n">
        <v/>
      </c>
      <c r="VN34" t="n">
        <v/>
      </c>
      <c r="VO34" t="n">
        <v/>
      </c>
      <c r="VP34" t="inlineStr">
        <is>
          <t>Sangat sering (&gt;1 kali sehari)</t>
        </is>
      </c>
      <c r="VQ34" t="n">
        <v/>
      </c>
      <c r="VR34" t="n">
        <v/>
      </c>
      <c r="VS34" t="n">
        <v/>
      </c>
      <c r="VT34" t="n">
        <v/>
      </c>
      <c r="VU34" t="n">
        <v/>
      </c>
      <c r="VV34" t="n">
        <v/>
      </c>
      <c r="VW34" t="n">
        <v/>
      </c>
      <c r="VX34" t="n">
        <v/>
      </c>
      <c r="VY34" t="n">
        <v/>
      </c>
      <c r="VZ34" t="n">
        <v/>
      </c>
      <c r="WA34" t="n">
        <v/>
      </c>
      <c r="WB34" t="n">
        <v/>
      </c>
      <c r="WC34" t="n">
        <v/>
      </c>
      <c r="WD34" t="n">
        <v/>
      </c>
      <c r="WE34" t="n">
        <v/>
      </c>
      <c r="WF34" t="inlineStr">
        <is>
          <t>6-Digester biogas</t>
        </is>
      </c>
      <c r="WG34" t="n">
        <v>0</v>
      </c>
      <c r="WH34" t="n">
        <v>0</v>
      </c>
      <c r="WI34" t="n">
        <v>0</v>
      </c>
      <c r="WJ34" t="n">
        <v>0</v>
      </c>
      <c r="WK34" t="n">
        <v>0</v>
      </c>
      <c r="WL34" t="n">
        <v>0</v>
      </c>
      <c r="WM34" t="n">
        <v>0</v>
      </c>
      <c r="WN34" t="n">
        <v>0</v>
      </c>
      <c r="WO34" t="n">
        <v>0</v>
      </c>
      <c r="WP34" t="n">
        <v>1</v>
      </c>
      <c r="WQ34" t="n">
        <v>0</v>
      </c>
      <c r="WR34" t="n">
        <v>0</v>
      </c>
      <c r="WS34" t="n">
        <v/>
      </c>
      <c r="WT34" t="n">
        <v/>
      </c>
      <c r="WU34" t="n">
        <v/>
      </c>
      <c r="WV34" t="n">
        <v/>
      </c>
      <c r="WW34" t="n">
        <v/>
      </c>
      <c r="WX34" t="n">
        <v/>
      </c>
      <c r="WY34" t="n">
        <v/>
      </c>
      <c r="WZ34" t="n">
        <v/>
      </c>
      <c r="XA34" t="n">
        <v/>
      </c>
      <c r="XB34" t="n">
        <v/>
      </c>
      <c r="XC34" t="n">
        <v/>
      </c>
      <c r="XD34" t="n">
        <v/>
      </c>
      <c r="XE34" t="n">
        <v/>
      </c>
      <c r="XF34" t="n">
        <v/>
      </c>
      <c r="XG34" t="n">
        <v/>
      </c>
      <c r="XH34" t="n">
        <v/>
      </c>
      <c r="XI34" t="n">
        <v/>
      </c>
      <c r="XJ34" t="n">
        <v/>
      </c>
      <c r="XK34" t="n">
        <v/>
      </c>
      <c r="XL34" t="n">
        <v/>
      </c>
      <c r="XM34" t="n">
        <v/>
      </c>
      <c r="XN34" t="n">
        <v/>
      </c>
      <c r="XO34" t="n">
        <v/>
      </c>
      <c r="XP34" t="n">
        <v/>
      </c>
      <c r="XQ34" t="n">
        <v/>
      </c>
      <c r="XR34" t="n">
        <v/>
      </c>
      <c r="XS34" t="n">
        <v/>
      </c>
      <c r="XT34" t="n">
        <v/>
      </c>
      <c r="XU34" t="n">
        <v/>
      </c>
      <c r="XV34" t="n">
        <v/>
      </c>
      <c r="XW34" t="n">
        <v/>
      </c>
      <c r="XX34" t="n">
        <v/>
      </c>
      <c r="XY34" t="n">
        <v/>
      </c>
      <c r="XZ34" t="n">
        <v/>
      </c>
      <c r="YA34" t="inlineStr">
        <is>
          <t>3-Disimpan terbuka (dry lot)</t>
        </is>
      </c>
      <c r="YB34" t="n">
        <v>0</v>
      </c>
      <c r="YC34" t="n">
        <v>0</v>
      </c>
      <c r="YD34" t="n">
        <v>0</v>
      </c>
      <c r="YE34" t="n">
        <v>0</v>
      </c>
      <c r="YF34" t="n">
        <v>0</v>
      </c>
      <c r="YG34" t="n">
        <v>0</v>
      </c>
      <c r="YH34" t="n">
        <v>1</v>
      </c>
      <c r="YI34" t="n">
        <v>0</v>
      </c>
      <c r="YJ34" t="n">
        <v>0</v>
      </c>
      <c r="YK34" t="n">
        <v>0</v>
      </c>
      <c r="YL34" t="n">
        <v>0</v>
      </c>
      <c r="YM34" t="n">
        <v>0</v>
      </c>
      <c r="YN34" t="n">
        <v/>
      </c>
      <c r="YO34" t="n">
        <v/>
      </c>
      <c r="YP34" t="n">
        <v/>
      </c>
      <c r="YQ34" t="n">
        <v/>
      </c>
      <c r="YR34" t="n">
        <v/>
      </c>
      <c r="YS34" t="n">
        <v/>
      </c>
      <c r="YT34" t="n">
        <v/>
      </c>
      <c r="YU34" t="n">
        <v/>
      </c>
      <c r="YV34" t="n">
        <v/>
      </c>
      <c r="YW34" t="n">
        <v/>
      </c>
      <c r="YX34" t="n">
        <v/>
      </c>
      <c r="YY34" t="n">
        <v/>
      </c>
      <c r="YZ34" t="n">
        <v/>
      </c>
      <c r="ZA34" t="n">
        <v/>
      </c>
      <c r="ZB34" t="n">
        <v/>
      </c>
      <c r="ZC34" t="n">
        <v/>
      </c>
      <c r="ZD34" t="n">
        <v/>
      </c>
      <c r="ZE34" t="n">
        <v/>
      </c>
      <c r="ZF34" t="n">
        <v/>
      </c>
      <c r="ZG34" t="n">
        <v/>
      </c>
      <c r="ZH34" t="n">
        <v/>
      </c>
      <c r="ZI34" t="n">
        <v/>
      </c>
      <c r="ZJ34" t="n">
        <v/>
      </c>
      <c r="ZK34" t="n">
        <v/>
      </c>
      <c r="ZL34" t="n">
        <v/>
      </c>
      <c r="ZM34" t="n">
        <v/>
      </c>
      <c r="ZN34" t="n">
        <v/>
      </c>
      <c r="ZO34" t="n">
        <v>100</v>
      </c>
      <c r="ZP34" t="n">
        <v/>
      </c>
      <c r="ZQ34" t="n">
        <v/>
      </c>
      <c r="ZR34" t="n">
        <v/>
      </c>
      <c r="ZS34" t="n">
        <v/>
      </c>
      <c r="ZT34" t="n">
        <v/>
      </c>
      <c r="ZU34" t="n">
        <v/>
      </c>
      <c r="ZV34" t="n">
        <v/>
      </c>
      <c r="ZW34" t="n">
        <v>3</v>
      </c>
      <c r="ZX34" t="n">
        <v/>
      </c>
      <c r="ZY34" t="n">
        <v/>
      </c>
      <c r="ZZ34" t="n">
        <v/>
      </c>
      <c r="AAA34" t="n">
        <v>3</v>
      </c>
      <c r="AAB34" t="n">
        <v/>
      </c>
      <c r="AAC34" t="n">
        <v/>
      </c>
      <c r="AAD34" t="n">
        <v/>
      </c>
      <c r="AAE34" t="inlineStr">
        <is>
          <t>Pakan segar (misal: rumput)</t>
        </is>
      </c>
      <c r="AAF34" t="n">
        <v/>
      </c>
      <c r="AAG34" t="n">
        <v/>
      </c>
      <c r="AAH34" t="n">
        <v/>
      </c>
      <c r="AAI34" t="inlineStr">
        <is>
          <t>Pakan segar (misal: rumput)</t>
        </is>
      </c>
      <c r="AAJ34" t="n">
        <v/>
      </c>
      <c r="AAK34" t="n">
        <v/>
      </c>
      <c r="AAL34" t="inlineStr">
        <is>
          <t>Tidak</t>
        </is>
      </c>
      <c r="AAM34" t="n">
        <v/>
      </c>
      <c r="AAN34" t="n">
        <v/>
      </c>
      <c r="AAO34" t="n">
        <v/>
      </c>
      <c r="AAP34" t="n">
        <v/>
      </c>
      <c r="AAQ34" t="n">
        <v/>
      </c>
      <c r="AAR34" t="inlineStr">
        <is>
          <t>Tidak</t>
        </is>
      </c>
      <c r="AAS34" t="inlineStr">
        <is>
          <t>Tidak pasti/ragu-ragu</t>
        </is>
      </c>
      <c r="AAT34" t="inlineStr">
        <is>
          <t>Dibuang ke selokan</t>
        </is>
      </c>
      <c r="AAU34" t="n">
        <v>0</v>
      </c>
      <c r="AAV34" t="n">
        <v>0</v>
      </c>
      <c r="AAW34" t="n">
        <v>0</v>
      </c>
      <c r="AAX34" t="n">
        <v>0</v>
      </c>
      <c r="AAY34" t="n">
        <v>0</v>
      </c>
      <c r="AAZ34" t="n">
        <v>0</v>
      </c>
      <c r="ABA34" t="n">
        <v>1</v>
      </c>
      <c r="ABB34" t="n">
        <v/>
      </c>
      <c r="ABC34" t="n">
        <v/>
      </c>
      <c r="ABD34" t="n">
        <v/>
      </c>
      <c r="ABE34" t="n">
        <v/>
      </c>
      <c r="ABF34" t="n">
        <v/>
      </c>
      <c r="ABG34" t="n">
        <v/>
      </c>
      <c r="ABH34" t="n">
        <v/>
      </c>
      <c r="ABI34" t="n">
        <v/>
      </c>
      <c r="ABJ34" t="n">
        <v/>
      </c>
      <c r="ABK34" t="n">
        <v/>
      </c>
      <c r="ABL34" t="n">
        <v/>
      </c>
      <c r="ABM34" t="n">
        <v/>
      </c>
      <c r="ABN34" t="n">
        <v/>
      </c>
      <c r="ABO34" t="n">
        <v/>
      </c>
      <c r="ABP34" t="n">
        <v/>
      </c>
      <c r="ABQ34" t="n">
        <v/>
      </c>
      <c r="ABR34" t="n">
        <v/>
      </c>
      <c r="ABS34" t="n">
        <v/>
      </c>
      <c r="ABT34" t="n">
        <v/>
      </c>
      <c r="ABU34" t="n">
        <v/>
      </c>
      <c r="ABV34" t="n">
        <v/>
      </c>
      <c r="ABW34" t="n">
        <v/>
      </c>
      <c r="ABX34" t="n">
        <v/>
      </c>
      <c r="ABY34" t="n">
        <v/>
      </c>
      <c r="ABZ34" t="n">
        <v/>
      </c>
      <c r="ACA34" t="n">
        <v/>
      </c>
      <c r="ACB34" t="n">
        <v/>
      </c>
      <c r="ACC34" t="n">
        <v/>
      </c>
      <c r="ACD34" t="n">
        <v/>
      </c>
      <c r="ACE34" t="n">
        <v/>
      </c>
      <c r="ACF34" t="n">
        <v/>
      </c>
      <c r="ACG34" t="n">
        <v/>
      </c>
      <c r="ACH34" t="n">
        <v/>
      </c>
      <c r="ACI34" t="n">
        <v/>
      </c>
      <c r="ACJ34" t="n">
        <v/>
      </c>
      <c r="ACK34" t="inlineStr">
        <is>
          <t>Tidak punya waktu mengumpulkannya Ladang/sawah terlalu jauh, sulit untuk mengangkut ke sana Tidak memiliki tempat untuk menyimpan</t>
        </is>
      </c>
      <c r="ACL34" t="n">
        <v>0</v>
      </c>
      <c r="ACM34" t="n">
        <v>1</v>
      </c>
      <c r="ACN34" t="n">
        <v>1</v>
      </c>
      <c r="ACO34" t="n">
        <v>1</v>
      </c>
      <c r="ACP34" t="n">
        <v>0</v>
      </c>
      <c r="ACQ34" t="n">
        <v>0</v>
      </c>
      <c r="ACR34" t="n">
        <v>0</v>
      </c>
      <c r="ACS34" t="n">
        <v/>
      </c>
      <c r="ACT34" t="inlineStr">
        <is>
          <t>Tidak ada informasi tambahan mengenai sumber bahan baku biogas</t>
        </is>
      </c>
      <c r="ACU34" t="inlineStr">
        <is>
          <t>Manfaat besar dan membantu kehidupan sehari-hari</t>
        </is>
      </c>
      <c r="ACV34" t="inlineStr">
        <is>
          <t>Berkurang</t>
        </is>
      </c>
      <c r="ACW34" t="inlineStr">
        <is>
          <t>Anggota keluarga - Perempuan dewasa</t>
        </is>
      </c>
      <c r="ACX34" t="inlineStr">
        <is>
          <t>Setuju</t>
        </is>
      </c>
      <c r="ACY34" t="inlineStr">
        <is>
          <t>Anggota keluarga - Laki-laki dewasa Anggota keluarga - Perempuan dewasa</t>
        </is>
      </c>
      <c r="ACZ34" t="n">
        <v>1</v>
      </c>
      <c r="ADA34" t="n">
        <v>1</v>
      </c>
      <c r="ADB34" t="n">
        <v>0</v>
      </c>
      <c r="ADC34" t="n">
        <v>0</v>
      </c>
      <c r="ADD34" t="inlineStr">
        <is>
          <t>Puas</t>
        </is>
      </c>
      <c r="ADE34" t="inlineStr">
        <is>
          <t>Puas</t>
        </is>
      </c>
      <c r="ADF34" t="inlineStr">
        <is>
          <t>Puas</t>
        </is>
      </c>
      <c r="ADG34" t="inlineStr">
        <is>
          <t>Puas</t>
        </is>
      </c>
      <c r="ADH34" t="inlineStr">
        <is>
          <t>Tidak</t>
        </is>
      </c>
      <c r="ADI34" t="n">
        <v/>
      </c>
      <c r="ADJ34" t="inlineStr">
        <is>
          <t>Puas</t>
        </is>
      </c>
      <c r="ADK34" t="n">
        <v/>
      </c>
      <c r="ADL34" t="n">
        <v/>
      </c>
      <c r="ADM34" t="n">
        <v/>
      </c>
      <c r="ADN34" t="n">
        <v/>
      </c>
      <c r="ADO34" t="n">
        <v/>
      </c>
      <c r="ADP34" t="n">
        <v/>
      </c>
      <c r="ADQ34" t="n">
        <v/>
      </c>
      <c r="ADR34" t="n">
        <v/>
      </c>
      <c r="ADS34" t="n">
        <v/>
      </c>
      <c r="ADT34" t="n">
        <v/>
      </c>
      <c r="ADU34" t="inlineStr">
        <is>
          <t>Menghubungi CPO atau pendamping Memperbaiki sendiri</t>
        </is>
      </c>
      <c r="ADV34" t="n">
        <v>0</v>
      </c>
      <c r="ADW34" t="n">
        <v>0</v>
      </c>
      <c r="ADX34" t="n">
        <v>0</v>
      </c>
      <c r="ADY34" t="n">
        <v>0</v>
      </c>
      <c r="ADZ34" t="n">
        <v>1</v>
      </c>
      <c r="AEA34" t="n">
        <v>1</v>
      </c>
      <c r="AEB34" t="n">
        <v>0</v>
      </c>
      <c r="AEC34" t="n">
        <v>0</v>
      </c>
      <c r="AED34" t="inlineStr">
        <is>
          <t>Menghubungi tukang</t>
        </is>
      </c>
      <c r="AEE34" t="inlineStr">
        <is>
          <t>Laki-laki dewasa</t>
        </is>
      </c>
      <c r="AEF34" t="n">
        <v/>
      </c>
      <c r="AEG34" t="inlineStr">
        <is>
          <t>Menghubungi melalui rekan</t>
        </is>
      </c>
      <c r="AEH34" t="n">
        <v/>
      </c>
      <c r="AEI34" t="inlineStr">
        <is>
          <t>1.Perlu kontrol waterdrain yg bagus , 2.perawatan minta di cek ulang</t>
        </is>
      </c>
      <c r="AEJ34" t="inlineStr">
        <is>
          <t>Ya, selalu</t>
        </is>
      </c>
      <c r="AEK34" t="inlineStr">
        <is>
          <t>Lebih aman Memasak lebih cepat Lebih mudah mendapatkan energi Dapur lebih bersih dan bebas asap Peningkatan kebersihan kandang ternak</t>
        </is>
      </c>
      <c r="AEL34" t="n">
        <v>0</v>
      </c>
      <c r="AEM34" t="n">
        <v>1</v>
      </c>
      <c r="AEN34" t="n">
        <v>0</v>
      </c>
      <c r="AEO34" t="n">
        <v>1</v>
      </c>
      <c r="AEP34" t="n">
        <v>1</v>
      </c>
      <c r="AEQ34" t="n">
        <v>0</v>
      </c>
      <c r="AER34" t="n">
        <v>1</v>
      </c>
      <c r="AES34" t="n">
        <v>0</v>
      </c>
      <c r="AET34" t="n">
        <v>1</v>
      </c>
      <c r="AEU34" t="n">
        <v>0</v>
      </c>
      <c r="AEV34" t="n">
        <v>0</v>
      </c>
      <c r="AEW34" t="n">
        <v>0</v>
      </c>
      <c r="AEX34" t="n">
        <v/>
      </c>
      <c r="AEY34" t="inlineStr">
        <is>
          <t>Memasak lebih aman</t>
        </is>
      </c>
      <c r="AEZ34" t="n">
        <v/>
      </c>
      <c r="AFA34" t="inlineStr">
        <is>
          <t>Koperasi</t>
        </is>
      </c>
      <c r="AFB34" t="n">
        <v/>
      </c>
      <c r="AFC34" t="inlineStr">
        <is>
          <t>1769914389121.jpg</t>
        </is>
      </c>
      <c r="AFD34" t="inlineStr">
        <is>
          <t>https://kf.kobotoolbox.org/api/v2/assets/avstPQqLr3Ab3ZdcVTXZ6f/data/671447287/attachments/attc4XAhLiv8p68oMrmjb3by/</t>
        </is>
      </c>
      <c r="AFE34" t="inlineStr">
        <is>
          <t>1769914462575.jpg</t>
        </is>
      </c>
      <c r="AFF34" t="inlineStr">
        <is>
          <t>https://kf.kobotoolbox.org/api/v2/assets/avstPQqLr3Ab3ZdcVTXZ6f/data/671447287/attachments/attQYDe3uweWuBuLeQmriM5r/</t>
        </is>
      </c>
      <c r="AFG34" t="inlineStr">
        <is>
          <t>Solihin</t>
        </is>
      </c>
      <c r="AFH34" t="n">
        <v/>
      </c>
      <c r="AFI34" t="inlineStr">
        <is>
          <t>B4.a1.1iket 5kg kayukeras hrg 2400</t>
        </is>
      </c>
    </row>
    <row r="35">
      <c r="A35" s="93" t="n">
        <v>46060</v>
      </c>
      <c r="B35" s="93" t="n">
        <v>46070</v>
      </c>
      <c r="C35" t="inlineStr">
        <is>
          <t>solihin</t>
        </is>
      </c>
      <c r="D35" t="inlineStr">
        <is>
          <t>saimun</t>
        </is>
      </c>
      <c r="E35" t="n">
        <v>85706582799</v>
      </c>
      <c r="F35" t="inlineStr">
        <is>
          <t>-7.9170272 112.8123564 0.0 77.6</t>
        </is>
      </c>
      <c r="G35" t="n">
        <v>-7.9170272</v>
      </c>
      <c r="H35" t="n">
        <v>112.8123564</v>
      </c>
      <c r="I35" t="n">
        <v>0</v>
      </c>
      <c r="J35" t="n">
        <v>77.59999999999999</v>
      </c>
      <c r="K35" t="n">
        <v>0</v>
      </c>
      <c r="L35" t="inlineStr">
        <is>
          <t>-7.9170544 112.8124415 0.0 82.5</t>
        </is>
      </c>
      <c r="M35" t="n">
        <v>-7.9170544</v>
      </c>
      <c r="N35" t="n">
        <v>112.8124415</v>
      </c>
      <c r="O35" t="n">
        <v>0</v>
      </c>
      <c r="P35" t="n">
        <v>82.5</v>
      </c>
      <c r="Q35" t="n">
        <v>0</v>
      </c>
      <c r="R35" t="inlineStr">
        <is>
          <t>Jawa Timur</t>
        </is>
      </c>
      <c r="S35" t="n">
        <v>0</v>
      </c>
      <c r="T35" t="n">
        <v>0</v>
      </c>
      <c r="U35" t="n">
        <v>0</v>
      </c>
      <c r="V35" t="n">
        <v>0</v>
      </c>
      <c r="W35" t="n">
        <v>0</v>
      </c>
      <c r="X35" t="n">
        <v>1</v>
      </c>
      <c r="Y35" t="n">
        <v>0</v>
      </c>
      <c r="Z35" t="n">
        <v>0</v>
      </c>
      <c r="AA35" t="n">
        <v>0</v>
      </c>
      <c r="AB35" t="n">
        <v>0</v>
      </c>
      <c r="AC35" t="inlineStr">
        <is>
          <t>PASURUAN</t>
        </is>
      </c>
      <c r="AD35" t="inlineStr">
        <is>
          <t>TUTUT</t>
        </is>
      </c>
      <c r="AE35" t="inlineStr">
        <is>
          <t>BLARANG</t>
        </is>
      </c>
      <c r="AF35" t="inlineStr">
        <is>
          <t>KPSPSETIA KAWAN</t>
        </is>
      </c>
      <c r="AG35" t="inlineStr">
        <is>
          <t>SKP0165</t>
        </is>
      </c>
      <c r="AH35" t="n">
        <v>15</v>
      </c>
      <c r="AI35" t="inlineStr">
        <is>
          <t>VPA1</t>
        </is>
      </c>
      <c r="AJ35" t="inlineStr">
        <is>
          <t>Aktif</t>
        </is>
      </c>
      <c r="AK35" t="n">
        <v>60</v>
      </c>
      <c r="AL35" t="inlineStr">
        <is>
          <t>Laki-laki</t>
        </is>
      </c>
      <c r="AM35" t="inlineStr">
        <is>
          <t>Sudah menikah</t>
        </is>
      </c>
      <c r="AN35" t="inlineStr">
        <is>
          <t>SD/Sederajat</t>
        </is>
      </c>
      <c r="AO35" t="inlineStr">
        <is>
          <t>Peternak</t>
        </is>
      </c>
      <c r="AP35" t="n">
        <v>0</v>
      </c>
      <c r="AQ35" t="n">
        <v>1</v>
      </c>
      <c r="AR35" t="n">
        <v>0</v>
      </c>
      <c r="AS35" t="n">
        <v>0</v>
      </c>
      <c r="AT35" t="n">
        <v>0</v>
      </c>
      <c r="AU35" t="n">
        <v>0</v>
      </c>
      <c r="AV35" t="n">
        <v>0</v>
      </c>
      <c r="AW35" t="n">
        <v>0</v>
      </c>
      <c r="AX35" t="n">
        <v/>
      </c>
      <c r="AY35" t="inlineStr">
        <is>
          <t>Petani</t>
        </is>
      </c>
      <c r="AZ35" t="n">
        <v>1</v>
      </c>
      <c r="BA35" t="n">
        <v>0</v>
      </c>
      <c r="BB35" t="n">
        <v>0</v>
      </c>
      <c r="BC35" t="n">
        <v>0</v>
      </c>
      <c r="BD35" t="n">
        <v>0</v>
      </c>
      <c r="BE35" t="n">
        <v>0</v>
      </c>
      <c r="BF35" t="n">
        <v>0</v>
      </c>
      <c r="BG35" t="n">
        <v>0</v>
      </c>
      <c r="BH35" t="n">
        <v/>
      </c>
      <c r="BI35" t="inlineStr">
        <is>
          <t>Rp1.500.000 - Rp2.500.000</t>
        </is>
      </c>
      <c r="BJ35" t="n">
        <v>1</v>
      </c>
      <c r="BK35" t="n">
        <v>1</v>
      </c>
      <c r="BL35" t="n">
        <v>0</v>
      </c>
      <c r="BM35" t="n">
        <v>2</v>
      </c>
      <c r="BN35" t="inlineStr">
        <is>
          <t>Milik sendiri</t>
        </is>
      </c>
      <c r="BO35" t="inlineStr">
        <is>
          <t>Permanen (dinding bata dan semen)</t>
        </is>
      </c>
      <c r="BP35" t="n">
        <v>1</v>
      </c>
      <c r="BQ35" t="n">
        <v>0</v>
      </c>
      <c r="BR35" t="n">
        <v>0</v>
      </c>
      <c r="BS35" t="n">
        <v>0</v>
      </c>
      <c r="BT35" t="n">
        <v>0</v>
      </c>
      <c r="BU35" t="n">
        <v/>
      </c>
      <c r="BV35" t="inlineStr">
        <is>
          <t>Keramik/ubin</t>
        </is>
      </c>
      <c r="BW35" t="n">
        <v>0</v>
      </c>
      <c r="BX35" t="n">
        <v>0</v>
      </c>
      <c r="BY35" t="n">
        <v>1</v>
      </c>
      <c r="BZ35" t="n">
        <v>0</v>
      </c>
      <c r="CA35" t="n">
        <v>0</v>
      </c>
      <c r="CB35" t="n">
        <v/>
      </c>
      <c r="CC35" t="inlineStr">
        <is>
          <t>Genting Asbes</t>
        </is>
      </c>
      <c r="CD35" t="n">
        <v>1</v>
      </c>
      <c r="CE35" t="n">
        <v>0</v>
      </c>
      <c r="CF35" t="n">
        <v>0</v>
      </c>
      <c r="CG35" t="n">
        <v>0</v>
      </c>
      <c r="CH35" t="n">
        <v>0</v>
      </c>
      <c r="CI35" t="n">
        <v>1</v>
      </c>
      <c r="CJ35" t="n">
        <v>0</v>
      </c>
      <c r="CK35" t="n">
        <v/>
      </c>
      <c r="CL35" t="inlineStr">
        <is>
          <t>Ya</t>
        </is>
      </c>
      <c r="CM35" t="n">
        <v>2010</v>
      </c>
      <c r="CN35" t="inlineStr">
        <is>
          <t>Fixed-Dome (Kubah Tetap)</t>
        </is>
      </c>
      <c r="CO35" t="inlineStr">
        <is>
          <t>8 m³ (6-7 ekor sapi, ±6,5 jam memasak/hari, ±65 kg slurry/hari)</t>
        </is>
      </c>
      <c r="CP35" t="inlineStr">
        <is>
          <t>Anggota keluarga - laki-laki</t>
        </is>
      </c>
      <c r="CQ35" t="n">
        <v>0</v>
      </c>
      <c r="CR35" t="n">
        <v>0</v>
      </c>
      <c r="CS35" t="n">
        <v>0</v>
      </c>
      <c r="CT35" t="n">
        <v>0</v>
      </c>
      <c r="CU35" t="n">
        <v>1</v>
      </c>
      <c r="CV35" t="n">
        <v>0</v>
      </c>
      <c r="CW35" t="n">
        <v>0</v>
      </c>
      <c r="CX35" t="n">
        <v>0</v>
      </c>
      <c r="CY35" t="inlineStr">
        <is>
          <t>Anggota keluarga - laki-laki</t>
        </is>
      </c>
      <c r="CZ35" t="n">
        <v>1</v>
      </c>
      <c r="DA35" t="n">
        <v>0</v>
      </c>
      <c r="DB35" t="n">
        <v>0</v>
      </c>
      <c r="DC35" t="n">
        <v/>
      </c>
      <c r="DD35" t="inlineStr">
        <is>
          <t>Anggota keluarga - laki-laki</t>
        </is>
      </c>
      <c r="DE35" t="n">
        <v>1</v>
      </c>
      <c r="DF35" t="n">
        <v>0</v>
      </c>
      <c r="DG35" t="n">
        <v>0</v>
      </c>
      <c r="DH35" t="n">
        <v>0</v>
      </c>
      <c r="DI35" t="n">
        <v/>
      </c>
      <c r="DJ35" t="inlineStr">
        <is>
          <t>Anggota keluarga - laki-laki CPO atau pendamping</t>
        </is>
      </c>
      <c r="DK35" t="n">
        <v>1</v>
      </c>
      <c r="DL35" t="n">
        <v>0</v>
      </c>
      <c r="DM35" t="n">
        <v>1</v>
      </c>
      <c r="DN35" t="n">
        <v>0</v>
      </c>
      <c r="DO35" t="n">
        <v/>
      </c>
      <c r="DP35" t="inlineStr">
        <is>
          <t>Ya</t>
        </is>
      </c>
      <c r="DQ35" t="n">
        <v/>
      </c>
      <c r="DR35" t="n">
        <v/>
      </c>
      <c r="DS35" t="n">
        <v/>
      </c>
      <c r="DT35" t="n">
        <v/>
      </c>
      <c r="DU35" t="n">
        <v/>
      </c>
      <c r="DV35" t="n">
        <v/>
      </c>
      <c r="DW35" t="n">
        <v/>
      </c>
      <c r="DX35" t="n">
        <v/>
      </c>
      <c r="DY35" t="n">
        <v/>
      </c>
      <c r="DZ35" t="n">
        <v/>
      </c>
      <c r="EA35" t="n">
        <v/>
      </c>
      <c r="EB35" t="n">
        <v/>
      </c>
      <c r="EC35" t="n">
        <v/>
      </c>
      <c r="ED35" t="n">
        <v/>
      </c>
      <c r="EE35" t="n">
        <v/>
      </c>
      <c r="EF35" t="n">
        <v/>
      </c>
      <c r="EG35" t="n">
        <v/>
      </c>
      <c r="EH35" t="n">
        <v/>
      </c>
      <c r="EI35" t="inlineStr">
        <is>
          <t>Tidak ada masalah</t>
        </is>
      </c>
      <c r="EJ35" t="n">
        <v>0</v>
      </c>
      <c r="EK35" t="n">
        <v>0</v>
      </c>
      <c r="EL35" t="n">
        <v>0</v>
      </c>
      <c r="EM35" t="n">
        <v>1</v>
      </c>
      <c r="EN35" t="n">
        <v>0</v>
      </c>
      <c r="EO35" t="n">
        <v/>
      </c>
      <c r="EP35" t="inlineStr">
        <is>
          <t>Ya, cukup jelas dan mudah diikuti</t>
        </is>
      </c>
      <c r="EQ35" t="inlineStr">
        <is>
          <t>Pelatihan</t>
        </is>
      </c>
      <c r="ER35" t="inlineStr">
        <is>
          <t>Pegawai koperasi</t>
        </is>
      </c>
      <c r="ES35" t="n">
        <v>0</v>
      </c>
      <c r="ET35" t="n">
        <v>0</v>
      </c>
      <c r="EU35" t="n">
        <v>1</v>
      </c>
      <c r="EV35" t="n">
        <v>0</v>
      </c>
      <c r="EW35" t="n">
        <v/>
      </c>
      <c r="EX35" t="inlineStr">
        <is>
          <t>Anggota keluarga - Laki-laki</t>
        </is>
      </c>
      <c r="EY35" t="n">
        <v>1</v>
      </c>
      <c r="EZ35" t="n">
        <v>0</v>
      </c>
      <c r="FA35" t="n">
        <v>0</v>
      </c>
      <c r="FB35" t="n">
        <v/>
      </c>
      <c r="FC35" t="inlineStr">
        <is>
          <t>Setiap hari</t>
        </is>
      </c>
      <c r="FD35" t="n">
        <v/>
      </c>
      <c r="FE35" t="inlineStr">
        <is>
          <t>Mengetahui</t>
        </is>
      </c>
      <c r="FF35" t="inlineStr">
        <is>
          <t>Sering (setiap minggu)</t>
        </is>
      </c>
      <c r="FG35" t="inlineStr">
        <is>
          <t>Mengetahui</t>
        </is>
      </c>
      <c r="FH35" t="inlineStr">
        <is>
          <t>Selalu (setiap hari)</t>
        </is>
      </c>
      <c r="FI35" t="inlineStr">
        <is>
          <t>Mengetahui</t>
        </is>
      </c>
      <c r="FJ35" t="inlineStr">
        <is>
          <t>Selalu (setiap hari)</t>
        </is>
      </c>
      <c r="FK35" t="inlineStr">
        <is>
          <t>Tidak mengetahui</t>
        </is>
      </c>
      <c r="FL35" t="inlineStr">
        <is>
          <t>Tidak pernah</t>
        </is>
      </c>
      <c r="FM35" t="inlineStr">
        <is>
          <t>Mengetahui</t>
        </is>
      </c>
      <c r="FN35" t="inlineStr">
        <is>
          <t>Jarang (setiap bulan atau lebih)</t>
        </is>
      </c>
      <c r="FO35" t="inlineStr">
        <is>
          <t>Mengetahui</t>
        </is>
      </c>
      <c r="FP35" t="inlineStr">
        <is>
          <t>Jarang (setiap bulan atau lebih)</t>
        </is>
      </c>
      <c r="FQ35" t="inlineStr">
        <is>
          <t>Mengetahui</t>
        </is>
      </c>
      <c r="FR35" t="inlineStr">
        <is>
          <t>Ya</t>
        </is>
      </c>
      <c r="FS35" t="inlineStr">
        <is>
          <t>Mengetahui</t>
        </is>
      </c>
      <c r="FT35" t="inlineStr">
        <is>
          <t>Ya, selalu</t>
        </is>
      </c>
      <c r="FU35" t="inlineStr">
        <is>
          <t>Laki-laki dewasa</t>
        </is>
      </c>
      <c r="FV35" t="n">
        <v>1</v>
      </c>
      <c r="FW35" t="n">
        <v>0</v>
      </c>
      <c r="FX35" t="n">
        <v>0</v>
      </c>
      <c r="FY35" t="n">
        <v>0</v>
      </c>
      <c r="FZ35" t="inlineStr">
        <is>
          <t>Cukup memahami</t>
        </is>
      </c>
      <c r="GA35" t="inlineStr">
        <is>
          <t>Teman/keluarga Lainnya</t>
        </is>
      </c>
      <c r="GB35" t="n">
        <v>0</v>
      </c>
      <c r="GC35" t="n">
        <v>0</v>
      </c>
      <c r="GD35" t="n">
        <v>1</v>
      </c>
      <c r="GE35" t="n">
        <v>1</v>
      </c>
      <c r="GF35" t="inlineStr">
        <is>
          <t>Tukang dan tetangga</t>
        </is>
      </c>
      <c r="GG35" t="inlineStr">
        <is>
          <t>Kadang-kadang</t>
        </is>
      </c>
      <c r="GH35" t="inlineStr">
        <is>
          <t>Tidak</t>
        </is>
      </c>
      <c r="GI35" t="n">
        <v/>
      </c>
      <c r="GJ35" t="n">
        <v/>
      </c>
      <c r="GK35" t="n">
        <v/>
      </c>
      <c r="GL35" t="n">
        <v/>
      </c>
      <c r="GM35" t="n">
        <v/>
      </c>
      <c r="GN35" t="n">
        <v/>
      </c>
      <c r="GO35" t="n">
        <v/>
      </c>
      <c r="GP35" t="inlineStr">
        <is>
          <t>Sebagian</t>
        </is>
      </c>
      <c r="GQ35" t="inlineStr">
        <is>
          <t>Kayu bakar</t>
        </is>
      </c>
      <c r="GR35" t="n">
        <v>0</v>
      </c>
      <c r="GS35" t="n">
        <v>1</v>
      </c>
      <c r="GT35" t="n">
        <v>0</v>
      </c>
      <c r="GU35" t="n">
        <v>0</v>
      </c>
      <c r="GV35" t="n">
        <v>0</v>
      </c>
      <c r="GW35" t="n">
        <v>0</v>
      </c>
      <c r="GX35" t="n">
        <v>0</v>
      </c>
      <c r="GY35" t="n">
        <v/>
      </c>
      <c r="GZ35" t="inlineStr">
        <is>
          <t>Ya</t>
        </is>
      </c>
      <c r="HA35" t="n">
        <v/>
      </c>
      <c r="HB35" t="n">
        <v/>
      </c>
      <c r="HC35" t="n">
        <v/>
      </c>
      <c r="HD35" t="n">
        <v/>
      </c>
      <c r="HE35" t="n">
        <v/>
      </c>
      <c r="HF35" t="n">
        <v/>
      </c>
      <c r="HG35" t="n">
        <v/>
      </c>
      <c r="HH35" t="n">
        <v/>
      </c>
      <c r="HI35" t="n">
        <v/>
      </c>
      <c r="HJ35" t="n">
        <v/>
      </c>
      <c r="HK35" t="n">
        <v/>
      </c>
      <c r="HL35" t="n">
        <v/>
      </c>
      <c r="HM35" t="n">
        <v/>
      </c>
      <c r="HN35" t="n">
        <v/>
      </c>
      <c r="HO35" t="n">
        <v/>
      </c>
      <c r="HP35" t="n">
        <v/>
      </c>
      <c r="HQ35" t="n">
        <v/>
      </c>
      <c r="HR35" t="n">
        <v/>
      </c>
      <c r="HS35" t="n">
        <v/>
      </c>
      <c r="HT35" t="n">
        <v/>
      </c>
      <c r="HU35" t="n">
        <v/>
      </c>
      <c r="HV35" t="n">
        <v/>
      </c>
      <c r="HW35" t="n">
        <v/>
      </c>
      <c r="HX35" t="n">
        <v/>
      </c>
      <c r="HY35" t="n">
        <v>45</v>
      </c>
      <c r="HZ35" t="n">
        <v>22500</v>
      </c>
      <c r="IA35" t="n">
        <v/>
      </c>
      <c r="IB35" t="n">
        <v/>
      </c>
      <c r="IC35" t="n">
        <v/>
      </c>
      <c r="ID35" t="n">
        <v/>
      </c>
      <c r="IE35" t="n">
        <v/>
      </c>
      <c r="IF35" t="n">
        <v/>
      </c>
      <c r="IG35" t="n">
        <v/>
      </c>
      <c r="IH35" t="n">
        <v/>
      </c>
      <c r="II35" t="n">
        <v/>
      </c>
      <c r="IJ35" t="n">
        <v/>
      </c>
      <c r="IK35" t="inlineStr">
        <is>
          <t>50-65 kg</t>
        </is>
      </c>
      <c r="IL35" t="inlineStr">
        <is>
          <t>&gt;5 jam</t>
        </is>
      </c>
      <c r="IM35" t="inlineStr">
        <is>
          <t>Ya</t>
        </is>
      </c>
      <c r="IN35" t="inlineStr">
        <is>
          <t>Tidak</t>
        </is>
      </c>
      <c r="IO35" t="inlineStr">
        <is>
          <t>Lebih bersih</t>
        </is>
      </c>
      <c r="IP35" t="inlineStr">
        <is>
          <t>Lebih jarang (lebih sering tidak terpapar asap)</t>
        </is>
      </c>
      <c r="IQ35" t="inlineStr">
        <is>
          <t>Tidak pernah</t>
        </is>
      </c>
      <c r="IR35" t="n">
        <v/>
      </c>
      <c r="IS35" t="n">
        <v/>
      </c>
      <c r="IT35" t="n">
        <v/>
      </c>
      <c r="IU35" t="n">
        <v/>
      </c>
      <c r="IV35" t="n">
        <v/>
      </c>
      <c r="IW35" t="n">
        <v/>
      </c>
      <c r="IX35" t="n">
        <v/>
      </c>
      <c r="IY35" t="n">
        <v/>
      </c>
      <c r="IZ35" t="inlineStr">
        <is>
          <t>Tidak pernah</t>
        </is>
      </c>
      <c r="JA35" t="n">
        <v/>
      </c>
      <c r="JB35" t="n">
        <v/>
      </c>
      <c r="JC35" t="n">
        <v/>
      </c>
      <c r="JD35" t="n">
        <v/>
      </c>
      <c r="JE35" t="n">
        <v/>
      </c>
      <c r="JF35" t="n">
        <v/>
      </c>
      <c r="JG35" t="n">
        <v/>
      </c>
      <c r="JH35" t="n">
        <v/>
      </c>
      <c r="JI35" t="inlineStr">
        <is>
          <t>Tidak pernah</t>
        </is>
      </c>
      <c r="JJ35" t="n">
        <v/>
      </c>
      <c r="JK35" t="n">
        <v/>
      </c>
      <c r="JL35" t="n">
        <v/>
      </c>
      <c r="JM35" t="n">
        <v/>
      </c>
      <c r="JN35" t="n">
        <v/>
      </c>
      <c r="JO35" t="n">
        <v/>
      </c>
      <c r="JP35" t="n">
        <v/>
      </c>
      <c r="JQ35" t="n">
        <v/>
      </c>
      <c r="JR35" t="inlineStr">
        <is>
          <t>Tidak pernah</t>
        </is>
      </c>
      <c r="JS35" t="n">
        <v/>
      </c>
      <c r="JT35" t="n">
        <v/>
      </c>
      <c r="JU35" t="n">
        <v/>
      </c>
      <c r="JV35" t="n">
        <v/>
      </c>
      <c r="JW35" t="n">
        <v/>
      </c>
      <c r="JX35" t="n">
        <v/>
      </c>
      <c r="JY35" t="n">
        <v/>
      </c>
      <c r="JZ35" t="n">
        <v/>
      </c>
      <c r="KA35" t="inlineStr">
        <is>
          <t>Tidak pernah</t>
        </is>
      </c>
      <c r="KB35" t="n">
        <v/>
      </c>
      <c r="KC35" t="n">
        <v/>
      </c>
      <c r="KD35" t="n">
        <v/>
      </c>
      <c r="KE35" t="n">
        <v/>
      </c>
      <c r="KF35" t="n">
        <v/>
      </c>
      <c r="KG35" t="n">
        <v/>
      </c>
      <c r="KH35" t="n">
        <v/>
      </c>
      <c r="KI35" t="n">
        <v/>
      </c>
      <c r="KJ35" t="inlineStr">
        <is>
          <t>Tidak pernah</t>
        </is>
      </c>
      <c r="KK35" t="n">
        <v/>
      </c>
      <c r="KL35" t="n">
        <v/>
      </c>
      <c r="KM35" t="n">
        <v/>
      </c>
      <c r="KN35" t="n">
        <v/>
      </c>
      <c r="KO35" t="n">
        <v/>
      </c>
      <c r="KP35" t="n">
        <v/>
      </c>
      <c r="KQ35" t="n">
        <v/>
      </c>
      <c r="KR35" t="n">
        <v/>
      </c>
      <c r="KS35" t="inlineStr">
        <is>
          <t>Cukup membaik</t>
        </is>
      </c>
      <c r="KT35" t="inlineStr">
        <is>
          <t>0-1 kali</t>
        </is>
      </c>
      <c r="KU35" t="inlineStr">
        <is>
          <t>2-4 kali</t>
        </is>
      </c>
      <c r="KV35" t="inlineStr">
        <is>
          <t>Laki-laki dewasa Perempuan dewasa</t>
        </is>
      </c>
      <c r="KW35" t="n">
        <v>1</v>
      </c>
      <c r="KX35" t="n">
        <v>1</v>
      </c>
      <c r="KY35" t="n">
        <v>0</v>
      </c>
      <c r="KZ35" t="n">
        <v>0</v>
      </c>
      <c r="LA35" t="inlineStr">
        <is>
          <t>Cukup membaik</t>
        </is>
      </c>
      <c r="LB35" t="inlineStr">
        <is>
          <t>Cukup membaik</t>
        </is>
      </c>
      <c r="LC35" t="n">
        <v>5</v>
      </c>
      <c r="LD35" t="n">
        <v>4</v>
      </c>
      <c r="LE35" t="n">
        <v>0</v>
      </c>
      <c r="LF35" t="n">
        <v>0</v>
      </c>
      <c r="LG35" t="inlineStr">
        <is>
          <t>Ya</t>
        </is>
      </c>
      <c r="LH35" t="n">
        <v>100000</v>
      </c>
      <c r="LI35" t="n">
        <v/>
      </c>
      <c r="LJ35" t="inlineStr">
        <is>
          <t>Kebutuhan rumah tangga</t>
        </is>
      </c>
      <c r="LK35" t="n">
        <v>0</v>
      </c>
      <c r="LL35" t="n">
        <v>0</v>
      </c>
      <c r="LM35" t="n">
        <v>0</v>
      </c>
      <c r="LN35" t="n">
        <v>0</v>
      </c>
      <c r="LO35" t="n">
        <v>1</v>
      </c>
      <c r="LP35" t="n">
        <v>0</v>
      </c>
      <c r="LQ35" t="n">
        <v>0</v>
      </c>
      <c r="LR35" t="n">
        <v/>
      </c>
      <c r="LS35" t="n">
        <v>10</v>
      </c>
      <c r="LT35" t="n">
        <v>0</v>
      </c>
      <c r="LU35" t="n">
        <v>0</v>
      </c>
      <c r="LV35" t="n">
        <v>3</v>
      </c>
      <c r="LW35" t="n">
        <v>0</v>
      </c>
      <c r="LX35" t="n">
        <v>0</v>
      </c>
      <c r="LY35" t="n">
        <v>5</v>
      </c>
      <c r="LZ35" t="n">
        <v>0</v>
      </c>
      <c r="MA35" t="n">
        <v>0</v>
      </c>
      <c r="MB35" t="inlineStr">
        <is>
          <t>Ya</t>
        </is>
      </c>
      <c r="MC35" t="n">
        <v>90</v>
      </c>
      <c r="MD35" t="n">
        <v>30</v>
      </c>
      <c r="ME35" t="n">
        <v>0</v>
      </c>
      <c r="MF35" t="n">
        <v>0</v>
      </c>
      <c r="MG35" t="n">
        <v>0</v>
      </c>
      <c r="MH35" t="n">
        <v>0</v>
      </c>
      <c r="MI35" t="inlineStr">
        <is>
          <t>Istirahat</t>
        </is>
      </c>
      <c r="MJ35" t="n">
        <v>0</v>
      </c>
      <c r="MK35" t="n">
        <v>0</v>
      </c>
      <c r="ML35" t="n">
        <v>1</v>
      </c>
      <c r="MM35" t="n">
        <v>0</v>
      </c>
      <c r="MN35" t="n">
        <v>0</v>
      </c>
      <c r="MO35" t="n">
        <v>0</v>
      </c>
      <c r="MP35" t="n">
        <v/>
      </c>
      <c r="MQ35" t="n">
        <v/>
      </c>
      <c r="MR35" t="inlineStr">
        <is>
          <t>Mepe waktunya Krn menunggu waktu memerah susu sapi</t>
        </is>
      </c>
      <c r="MS35" t="n">
        <v/>
      </c>
      <c r="MT35" t="inlineStr">
        <is>
          <t>Sdh mepet, capek</t>
        </is>
      </c>
      <c r="MU35" t="inlineStr">
        <is>
          <t>Tidak</t>
        </is>
      </c>
      <c r="MV35" t="n">
        <v/>
      </c>
      <c r="MW35" t="n">
        <v/>
      </c>
      <c r="MX35" t="n">
        <v/>
      </c>
      <c r="MY35" t="n">
        <v/>
      </c>
      <c r="MZ35" t="n">
        <v/>
      </c>
      <c r="NA35" t="n">
        <v/>
      </c>
      <c r="NB35" t="n">
        <v/>
      </c>
      <c r="NC35" t="n">
        <v/>
      </c>
      <c r="ND35" t="n">
        <v/>
      </c>
      <c r="NE35" t="n">
        <v/>
      </c>
      <c r="NF35" t="n">
        <v/>
      </c>
      <c r="NG35" t="n">
        <v/>
      </c>
      <c r="NH35" t="n">
        <v/>
      </c>
      <c r="NI35" t="n">
        <v/>
      </c>
      <c r="NJ35" t="n">
        <v/>
      </c>
      <c r="NK35" t="n">
        <v/>
      </c>
      <c r="NL35" t="inlineStr">
        <is>
          <t>Tidak</t>
        </is>
      </c>
      <c r="NM35" t="inlineStr">
        <is>
          <t>100% kredit atau pinjaman</t>
        </is>
      </c>
      <c r="NN35" t="inlineStr">
        <is>
          <t>5.000.001-7.000.000</t>
        </is>
      </c>
      <c r="NO35" t="n">
        <v/>
      </c>
      <c r="NP35" t="n">
        <v/>
      </c>
      <c r="NQ35" t="inlineStr">
        <is>
          <t>Koperasi</t>
        </is>
      </c>
      <c r="NR35" t="n">
        <v/>
      </c>
      <c r="NS35" t="n">
        <v>36</v>
      </c>
      <c r="NT35" t="inlineStr">
        <is>
          <t>Anggota keluarga - Laki-laki dewasa</t>
        </is>
      </c>
      <c r="NU35" t="n">
        <v/>
      </c>
      <c r="NV35" t="n">
        <v/>
      </c>
      <c r="NW35" t="n">
        <v/>
      </c>
      <c r="NX35" t="inlineStr">
        <is>
          <t>Sedikit meningkat</t>
        </is>
      </c>
      <c r="NY35" t="n">
        <v>120</v>
      </c>
      <c r="NZ35" t="n">
        <v>0</v>
      </c>
      <c r="OA35" t="n">
        <v>0</v>
      </c>
      <c r="OB35" t="n">
        <v>0</v>
      </c>
      <c r="OC35" t="n">
        <v>15</v>
      </c>
      <c r="OD35" t="n">
        <v>0</v>
      </c>
      <c r="OE35" t="inlineStr">
        <is>
          <t>Lebih baik</t>
        </is>
      </c>
      <c r="OF35" t="inlineStr">
        <is>
          <t>Lebih baik (beda waktu memasak 5-30 menit, ATAU tidak lagi ada rasa/bau makanan yang berubah, ATAU alasan lainnya)</t>
        </is>
      </c>
      <c r="OG35" t="inlineStr">
        <is>
          <t>Ya</t>
        </is>
      </c>
      <c r="OH35" t="n">
        <v>0</v>
      </c>
      <c r="OI35" t="n">
        <v>4</v>
      </c>
      <c r="OJ35" t="n">
        <v>0</v>
      </c>
      <c r="OK35" t="n">
        <v>0</v>
      </c>
      <c r="OL35" t="n">
        <v>0</v>
      </c>
      <c r="OM35" t="n">
        <v>0</v>
      </c>
      <c r="ON35" t="n">
        <v>7</v>
      </c>
      <c r="OO35" t="n">
        <v>8</v>
      </c>
      <c r="OP35" t="inlineStr">
        <is>
          <t>Sapi perah Ayam Unggas lainnya</t>
        </is>
      </c>
      <c r="OQ35" t="n">
        <v>0</v>
      </c>
      <c r="OR35" t="n">
        <v>1</v>
      </c>
      <c r="OS35" t="n">
        <v>0</v>
      </c>
      <c r="OT35" t="n">
        <v>0</v>
      </c>
      <c r="OU35" t="n">
        <v>0</v>
      </c>
      <c r="OV35" t="n">
        <v>0</v>
      </c>
      <c r="OW35" t="n">
        <v>1</v>
      </c>
      <c r="OX35" t="n">
        <v>1</v>
      </c>
      <c r="OY35" t="n">
        <v/>
      </c>
      <c r="OZ35" t="n">
        <v/>
      </c>
      <c r="PA35" t="n">
        <v/>
      </c>
      <c r="PB35" t="n">
        <v/>
      </c>
      <c r="PC35" t="n">
        <v/>
      </c>
      <c r="PD35" t="n">
        <v/>
      </c>
      <c r="PE35" t="n">
        <v/>
      </c>
      <c r="PF35" t="n">
        <v/>
      </c>
      <c r="PG35" t="n">
        <v/>
      </c>
      <c r="PH35" t="n">
        <v/>
      </c>
      <c r="PI35" t="n">
        <v/>
      </c>
      <c r="PJ35" t="n">
        <v/>
      </c>
      <c r="PK35" t="n">
        <v/>
      </c>
      <c r="PL35" t="n">
        <v/>
      </c>
      <c r="PM35" t="n">
        <v/>
      </c>
      <c r="PN35" t="n">
        <v/>
      </c>
      <c r="PO35" t="n">
        <v/>
      </c>
      <c r="PP35" t="n">
        <v/>
      </c>
      <c r="PQ35" t="n">
        <v/>
      </c>
      <c r="PR35" t="n">
        <v/>
      </c>
      <c r="PS35" t="n">
        <v/>
      </c>
      <c r="PT35" t="n">
        <v/>
      </c>
      <c r="PU35" t="n">
        <v/>
      </c>
      <c r="PV35" t="n">
        <v/>
      </c>
      <c r="PW35" t="n">
        <v/>
      </c>
      <c r="PX35" t="n">
        <v/>
      </c>
      <c r="PY35" t="n">
        <v/>
      </c>
      <c r="PZ35" t="n">
        <v/>
      </c>
      <c r="QA35" t="n">
        <v/>
      </c>
      <c r="QB35" t="n">
        <v/>
      </c>
      <c r="QC35" t="n">
        <v/>
      </c>
      <c r="QD35" t="n">
        <v/>
      </c>
      <c r="QE35" t="inlineStr">
        <is>
          <t>1-Disebarkan ke lahan terbuka 4-Lainnya</t>
        </is>
      </c>
      <c r="QF35" t="n">
        <v>0</v>
      </c>
      <c r="QG35" t="n">
        <v>0</v>
      </c>
      <c r="QH35" t="n">
        <v>0</v>
      </c>
      <c r="QI35" t="n">
        <v>0</v>
      </c>
      <c r="QJ35" t="n">
        <v>0</v>
      </c>
      <c r="QK35" t="n">
        <v>1</v>
      </c>
      <c r="QL35" t="n">
        <v>0</v>
      </c>
      <c r="QM35" t="n">
        <v>0</v>
      </c>
      <c r="QN35" t="n">
        <v>1</v>
      </c>
      <c r="QO35" t="inlineStr">
        <is>
          <t>Diangkut ke kebun</t>
        </is>
      </c>
      <c r="QP35" t="n">
        <v/>
      </c>
      <c r="QQ35" t="n">
        <v/>
      </c>
      <c r="QR35" t="n">
        <v/>
      </c>
      <c r="QS35" t="n">
        <v/>
      </c>
      <c r="QT35" t="n">
        <v/>
      </c>
      <c r="QU35" t="n">
        <v/>
      </c>
      <c r="QV35" t="n">
        <v/>
      </c>
      <c r="QW35" t="n">
        <v/>
      </c>
      <c r="QX35" t="n">
        <v/>
      </c>
      <c r="QY35" t="n">
        <v/>
      </c>
      <c r="QZ35" t="n">
        <v/>
      </c>
      <c r="RA35" t="n">
        <v/>
      </c>
      <c r="RB35" t="n">
        <v/>
      </c>
      <c r="RC35" t="n">
        <v/>
      </c>
      <c r="RD35" t="n">
        <v/>
      </c>
      <c r="RE35" t="n">
        <v/>
      </c>
      <c r="RF35" t="n">
        <v/>
      </c>
      <c r="RG35" t="n">
        <v/>
      </c>
      <c r="RH35" t="n">
        <v/>
      </c>
      <c r="RI35" t="n">
        <v/>
      </c>
      <c r="RJ35" t="n">
        <v/>
      </c>
      <c r="RK35" t="n">
        <v/>
      </c>
      <c r="RL35" t="n">
        <v/>
      </c>
      <c r="RM35" t="n">
        <v/>
      </c>
      <c r="RN35" t="n">
        <v/>
      </c>
      <c r="RO35" t="n">
        <v/>
      </c>
      <c r="RP35" t="n">
        <v/>
      </c>
      <c r="RQ35" t="n">
        <v/>
      </c>
      <c r="RR35" t="n">
        <v/>
      </c>
      <c r="RS35" t="n">
        <v/>
      </c>
      <c r="RT35" t="n">
        <v/>
      </c>
      <c r="RU35" t="n">
        <v/>
      </c>
      <c r="RV35" t="n">
        <v/>
      </c>
      <c r="RW35" t="n">
        <v/>
      </c>
      <c r="RX35" t="n">
        <v/>
      </c>
      <c r="RY35" t="n">
        <v/>
      </c>
      <c r="RZ35" t="n">
        <v/>
      </c>
      <c r="SA35" t="n">
        <v/>
      </c>
      <c r="SB35" t="n">
        <v/>
      </c>
      <c r="SC35" t="inlineStr">
        <is>
          <t>1-Disebarkan ke lahan terbuka 4-Lainnya</t>
        </is>
      </c>
      <c r="SD35" t="n">
        <v>0</v>
      </c>
      <c r="SE35" t="n">
        <v>0</v>
      </c>
      <c r="SF35" t="n">
        <v>0</v>
      </c>
      <c r="SG35" t="n">
        <v>0</v>
      </c>
      <c r="SH35" t="n">
        <v>0</v>
      </c>
      <c r="SI35" t="n">
        <v>1</v>
      </c>
      <c r="SJ35" t="n">
        <v>0</v>
      </c>
      <c r="SK35" t="n">
        <v>0</v>
      </c>
      <c r="SL35" t="n">
        <v>1</v>
      </c>
      <c r="SM35" t="inlineStr">
        <is>
          <t>Diangkut ke kebun</t>
        </is>
      </c>
      <c r="SN35" t="inlineStr">
        <is>
          <t>1-Disebarkan ke lahan terbuka</t>
        </is>
      </c>
      <c r="SO35" t="n">
        <v>0</v>
      </c>
      <c r="SP35" t="n">
        <v>0</v>
      </c>
      <c r="SQ35" t="n">
        <v>0</v>
      </c>
      <c r="SR35" t="n">
        <v>0</v>
      </c>
      <c r="SS35" t="n">
        <v>0</v>
      </c>
      <c r="ST35" t="n">
        <v>1</v>
      </c>
      <c r="SU35" t="n">
        <v>0</v>
      </c>
      <c r="SV35" t="n">
        <v>0</v>
      </c>
      <c r="SW35" t="n">
        <v>0</v>
      </c>
      <c r="SX35" t="n">
        <v/>
      </c>
      <c r="SY35" t="n">
        <v/>
      </c>
      <c r="SZ35" t="n">
        <v>4</v>
      </c>
      <c r="TA35" t="n">
        <v/>
      </c>
      <c r="TB35" t="n">
        <v/>
      </c>
      <c r="TC35" t="n">
        <v/>
      </c>
      <c r="TD35" t="n">
        <v/>
      </c>
      <c r="TE35" t="n">
        <v>7</v>
      </c>
      <c r="TF35" t="n">
        <v>8</v>
      </c>
      <c r="TG35" t="n">
        <v/>
      </c>
      <c r="TH35" t="n">
        <v/>
      </c>
      <c r="TI35" t="n">
        <v/>
      </c>
      <c r="TJ35" t="n">
        <v/>
      </c>
      <c r="TK35" t="n">
        <v/>
      </c>
      <c r="TL35" t="n">
        <v/>
      </c>
      <c r="TM35" t="n">
        <v/>
      </c>
      <c r="TN35" t="n">
        <v/>
      </c>
      <c r="TO35" t="n">
        <v/>
      </c>
      <c r="TP35" t="n">
        <v/>
      </c>
      <c r="TQ35" t="n">
        <v/>
      </c>
      <c r="TR35" t="n">
        <v/>
      </c>
      <c r="TS35" t="n">
        <v/>
      </c>
      <c r="TT35" t="n">
        <v/>
      </c>
      <c r="TU35" t="n">
        <v/>
      </c>
      <c r="TV35" t="n">
        <v/>
      </c>
      <c r="TW35" t="n">
        <v/>
      </c>
      <c r="TX35" t="n">
        <v/>
      </c>
      <c r="TY35" t="n">
        <v/>
      </c>
      <c r="TZ35" t="n">
        <v/>
      </c>
      <c r="UA35" t="n">
        <v/>
      </c>
      <c r="UB35" t="n">
        <v/>
      </c>
      <c r="UC35" t="n">
        <v/>
      </c>
      <c r="UD35" t="n">
        <v/>
      </c>
      <c r="UE35" t="n">
        <v/>
      </c>
      <c r="UF35" t="n">
        <v/>
      </c>
      <c r="UG35" t="n">
        <v/>
      </c>
      <c r="UH35" t="n">
        <v/>
      </c>
      <c r="UI35" t="n">
        <v/>
      </c>
      <c r="UJ35" t="n">
        <v/>
      </c>
      <c r="UK35" t="n">
        <v/>
      </c>
      <c r="UL35" t="n">
        <v/>
      </c>
      <c r="UM35" t="n">
        <v/>
      </c>
      <c r="UN35" t="n">
        <v/>
      </c>
      <c r="UO35" t="n">
        <v/>
      </c>
      <c r="UP35" t="n">
        <v/>
      </c>
      <c r="UQ35" t="n">
        <v/>
      </c>
      <c r="UR35" t="n">
        <v/>
      </c>
      <c r="US35" t="n">
        <v/>
      </c>
      <c r="UT35" t="n">
        <v/>
      </c>
      <c r="UU35" t="n">
        <v/>
      </c>
      <c r="UV35" t="inlineStr">
        <is>
          <t>Pemberian pakan di kandang</t>
        </is>
      </c>
      <c r="UW35" t="n">
        <v/>
      </c>
      <c r="UX35" t="n">
        <v/>
      </c>
      <c r="UY35" t="n">
        <v/>
      </c>
      <c r="UZ35" t="n">
        <v/>
      </c>
      <c r="VA35" t="inlineStr">
        <is>
          <t>Pemberian pakan di kandang</t>
        </is>
      </c>
      <c r="VB35" t="inlineStr">
        <is>
          <t>Pemberian pakan di kandang</t>
        </is>
      </c>
      <c r="VC35" t="n">
        <v/>
      </c>
      <c r="VD35" t="inlineStr">
        <is>
          <t>Sangat jarang (&gt;1 bulan sekali)</t>
        </is>
      </c>
      <c r="VE35" t="n">
        <v/>
      </c>
      <c r="VF35" t="n">
        <v/>
      </c>
      <c r="VG35" t="n">
        <v/>
      </c>
      <c r="VH35" t="n">
        <v/>
      </c>
      <c r="VI35" t="inlineStr">
        <is>
          <t>Sangat jarang (&gt;1 bulan sekali)</t>
        </is>
      </c>
      <c r="VJ35" t="inlineStr">
        <is>
          <t>Sangat jarang (&gt;1 bulan sekali)</t>
        </is>
      </c>
      <c r="VK35" t="n">
        <v/>
      </c>
      <c r="VL35" t="inlineStr">
        <is>
          <t>Sangat sering (&gt;1 kali sehari)</t>
        </is>
      </c>
      <c r="VM35" t="n">
        <v/>
      </c>
      <c r="VN35" t="n">
        <v/>
      </c>
      <c r="VO35" t="n">
        <v/>
      </c>
      <c r="VP35" t="n">
        <v/>
      </c>
      <c r="VQ35" t="inlineStr">
        <is>
          <t>Sangat sering (&gt;1 kali sehari)</t>
        </is>
      </c>
      <c r="VR35" t="inlineStr">
        <is>
          <t>Sangat sering (&gt;1 kali sehari)</t>
        </is>
      </c>
      <c r="VS35" t="n">
        <v/>
      </c>
      <c r="VT35" t="n">
        <v/>
      </c>
      <c r="VU35" t="n">
        <v/>
      </c>
      <c r="VV35" t="n">
        <v/>
      </c>
      <c r="VW35" t="n">
        <v/>
      </c>
      <c r="VX35" t="n">
        <v/>
      </c>
      <c r="VY35" t="n">
        <v/>
      </c>
      <c r="VZ35" t="n">
        <v/>
      </c>
      <c r="WA35" t="n">
        <v/>
      </c>
      <c r="WB35" t="n">
        <v/>
      </c>
      <c r="WC35" t="n">
        <v/>
      </c>
      <c r="WD35" t="n">
        <v/>
      </c>
      <c r="WE35" t="n">
        <v/>
      </c>
      <c r="WF35" t="inlineStr">
        <is>
          <t>6-Digester biogas 3-Disimpan terbuka (dry lot)</t>
        </is>
      </c>
      <c r="WG35" t="n">
        <v>0</v>
      </c>
      <c r="WH35" t="n">
        <v>0</v>
      </c>
      <c r="WI35" t="n">
        <v>0</v>
      </c>
      <c r="WJ35" t="n">
        <v>0</v>
      </c>
      <c r="WK35" t="n">
        <v>0</v>
      </c>
      <c r="WL35" t="n">
        <v>0</v>
      </c>
      <c r="WM35" t="n">
        <v>1</v>
      </c>
      <c r="WN35" t="n">
        <v>0</v>
      </c>
      <c r="WO35" t="n">
        <v>0</v>
      </c>
      <c r="WP35" t="n">
        <v>1</v>
      </c>
      <c r="WQ35" t="n">
        <v>0</v>
      </c>
      <c r="WR35" t="n">
        <v>0</v>
      </c>
      <c r="WS35" t="n">
        <v/>
      </c>
      <c r="WT35" t="n">
        <v/>
      </c>
      <c r="WU35" t="n">
        <v/>
      </c>
      <c r="WV35" t="n">
        <v/>
      </c>
      <c r="WW35" t="n">
        <v/>
      </c>
      <c r="WX35" t="n">
        <v/>
      </c>
      <c r="WY35" t="n">
        <v/>
      </c>
      <c r="WZ35" t="n">
        <v/>
      </c>
      <c r="XA35" t="n">
        <v/>
      </c>
      <c r="XB35" t="n">
        <v/>
      </c>
      <c r="XC35" t="n">
        <v/>
      </c>
      <c r="XD35" t="n">
        <v/>
      </c>
      <c r="XE35" t="n">
        <v/>
      </c>
      <c r="XF35" t="n">
        <v/>
      </c>
      <c r="XG35" t="n">
        <v/>
      </c>
      <c r="XH35" t="n">
        <v/>
      </c>
      <c r="XI35" t="n">
        <v/>
      </c>
      <c r="XJ35" t="n">
        <v/>
      </c>
      <c r="XK35" t="n">
        <v/>
      </c>
      <c r="XL35" t="n">
        <v/>
      </c>
      <c r="XM35" t="n">
        <v/>
      </c>
      <c r="XN35" t="n">
        <v/>
      </c>
      <c r="XO35" t="n">
        <v/>
      </c>
      <c r="XP35" t="n">
        <v/>
      </c>
      <c r="XQ35" t="n">
        <v/>
      </c>
      <c r="XR35" t="n">
        <v/>
      </c>
      <c r="XS35" t="n">
        <v/>
      </c>
      <c r="XT35" t="n">
        <v/>
      </c>
      <c r="XU35" t="n">
        <v/>
      </c>
      <c r="XV35" t="n">
        <v/>
      </c>
      <c r="XW35" t="n">
        <v/>
      </c>
      <c r="XX35" t="n">
        <v/>
      </c>
      <c r="XY35" t="n">
        <v/>
      </c>
      <c r="XZ35" t="n">
        <v/>
      </c>
      <c r="YA35" t="n">
        <v/>
      </c>
      <c r="YB35" t="n">
        <v/>
      </c>
      <c r="YC35" t="n">
        <v/>
      </c>
      <c r="YD35" t="n">
        <v/>
      </c>
      <c r="YE35" t="n">
        <v/>
      </c>
      <c r="YF35" t="n">
        <v/>
      </c>
      <c r="YG35" t="n">
        <v/>
      </c>
      <c r="YH35" t="n">
        <v/>
      </c>
      <c r="YI35" t="n">
        <v/>
      </c>
      <c r="YJ35" t="n">
        <v/>
      </c>
      <c r="YK35" t="n">
        <v/>
      </c>
      <c r="YL35" t="n">
        <v/>
      </c>
      <c r="YM35" t="n">
        <v/>
      </c>
      <c r="YN35" t="inlineStr">
        <is>
          <t>3-Disimpan terbuka (dry lot)</t>
        </is>
      </c>
      <c r="YO35" t="n">
        <v>0</v>
      </c>
      <c r="YP35" t="n">
        <v>0</v>
      </c>
      <c r="YQ35" t="n">
        <v>0</v>
      </c>
      <c r="YR35" t="n">
        <v>0</v>
      </c>
      <c r="YS35" t="n">
        <v>0</v>
      </c>
      <c r="YT35" t="n">
        <v>0</v>
      </c>
      <c r="YU35" t="n">
        <v>1</v>
      </c>
      <c r="YV35" t="n">
        <v>0</v>
      </c>
      <c r="YW35" t="n">
        <v>0</v>
      </c>
      <c r="YX35" t="n">
        <v>0</v>
      </c>
      <c r="YY35" t="n">
        <v>0</v>
      </c>
      <c r="YZ35" t="n">
        <v>0</v>
      </c>
      <c r="ZA35" t="inlineStr">
        <is>
          <t>3-Disimpan terbuka (dry lot)</t>
        </is>
      </c>
      <c r="ZB35" t="n">
        <v>0</v>
      </c>
      <c r="ZC35" t="n">
        <v>0</v>
      </c>
      <c r="ZD35" t="n">
        <v>0</v>
      </c>
      <c r="ZE35" t="n">
        <v>0</v>
      </c>
      <c r="ZF35" t="n">
        <v>0</v>
      </c>
      <c r="ZG35" t="n">
        <v>0</v>
      </c>
      <c r="ZH35" t="n">
        <v>1</v>
      </c>
      <c r="ZI35" t="n">
        <v>0</v>
      </c>
      <c r="ZJ35" t="n">
        <v>0</v>
      </c>
      <c r="ZK35" t="n">
        <v>0</v>
      </c>
      <c r="ZL35" t="n">
        <v>0</v>
      </c>
      <c r="ZM35" t="n">
        <v>0</v>
      </c>
      <c r="ZN35" t="n">
        <v/>
      </c>
      <c r="ZO35" t="n">
        <v>100</v>
      </c>
      <c r="ZP35" t="n">
        <v/>
      </c>
      <c r="ZQ35" t="n">
        <v/>
      </c>
      <c r="ZR35" t="n">
        <v/>
      </c>
      <c r="ZS35" t="n">
        <v/>
      </c>
      <c r="ZT35" t="n">
        <v/>
      </c>
      <c r="ZU35" t="n">
        <v/>
      </c>
      <c r="ZV35" t="n">
        <v/>
      </c>
      <c r="ZW35" t="n">
        <v>2</v>
      </c>
      <c r="ZX35" t="n">
        <v/>
      </c>
      <c r="ZY35" t="n">
        <v/>
      </c>
      <c r="ZZ35" t="n">
        <v/>
      </c>
      <c r="AAA35" t="n">
        <v/>
      </c>
      <c r="AAB35" t="n">
        <v>3</v>
      </c>
      <c r="AAC35" t="n">
        <v>3</v>
      </c>
      <c r="AAD35" t="n">
        <v/>
      </c>
      <c r="AAE35" t="inlineStr">
        <is>
          <t>Pakan segar (misal: rumput)</t>
        </is>
      </c>
      <c r="AAF35" t="n">
        <v/>
      </c>
      <c r="AAG35" t="n">
        <v/>
      </c>
      <c r="AAH35" t="n">
        <v/>
      </c>
      <c r="AAI35" t="n">
        <v/>
      </c>
      <c r="AAJ35" t="inlineStr">
        <is>
          <t>Pakan kering (misal: konsentrat, silase, pelet)</t>
        </is>
      </c>
      <c r="AAK35" t="inlineStr">
        <is>
          <t>Pakan kering (misal: konsentrat, silase, pelet)</t>
        </is>
      </c>
      <c r="AAL35" t="inlineStr">
        <is>
          <t>Ya</t>
        </is>
      </c>
      <c r="AAM35" t="inlineStr">
        <is>
          <t>Cair Padat</t>
        </is>
      </c>
      <c r="AAN35" t="n">
        <v>1</v>
      </c>
      <c r="AAO35" t="n">
        <v>1</v>
      </c>
      <c r="AAP35" t="n">
        <v>20</v>
      </c>
      <c r="AAQ35" t="n">
        <v>20</v>
      </c>
      <c r="AAR35" t="inlineStr">
        <is>
          <t>Tidak</t>
        </is>
      </c>
      <c r="AAS35" t="inlineStr">
        <is>
          <t>Tidak pasti/ragu-ragu</t>
        </is>
      </c>
      <c r="AAT35" t="inlineStr">
        <is>
          <t>Digunakan untuk pupuk di lahan pertanian sendiri Dibuang ke lahan sekitar kandang - yg ditanami tanaman</t>
        </is>
      </c>
      <c r="AAU35" t="n">
        <v>1</v>
      </c>
      <c r="AAV35" t="n">
        <v>0</v>
      </c>
      <c r="AAW35" t="n">
        <v>0</v>
      </c>
      <c r="AAX35" t="n">
        <v>1</v>
      </c>
      <c r="AAY35" t="n">
        <v>0</v>
      </c>
      <c r="AAZ35" t="n">
        <v>0</v>
      </c>
      <c r="ABA35" t="n">
        <v>0</v>
      </c>
      <c r="ABB35" t="inlineStr">
        <is>
          <t>Lainnya Pembenah tanah (soil conditioner)</t>
        </is>
      </c>
      <c r="ABC35" t="n">
        <v>0</v>
      </c>
      <c r="ABD35" t="n">
        <v>1</v>
      </c>
      <c r="ABE35" t="n">
        <v>0</v>
      </c>
      <c r="ABF35" t="n">
        <v>0</v>
      </c>
      <c r="ABG35" t="n">
        <v>1</v>
      </c>
      <c r="ABH35" t="inlineStr">
        <is>
          <t>Pupuk padat untuk tanaman</t>
        </is>
      </c>
      <c r="ABI35" t="n">
        <v/>
      </c>
      <c r="ABJ35" t="n">
        <v/>
      </c>
      <c r="ABK35" t="n">
        <v/>
      </c>
      <c r="ABL35" t="n">
        <v/>
      </c>
      <c r="ABM35" t="n">
        <v/>
      </c>
      <c r="ABN35" t="n">
        <v/>
      </c>
      <c r="ABO35" t="n">
        <v/>
      </c>
      <c r="ABP35" t="n">
        <v/>
      </c>
      <c r="ABQ35" t="inlineStr">
        <is>
          <t>Jagunng</t>
        </is>
      </c>
      <c r="ABR35" t="inlineStr">
        <is>
          <t>Jarang (1 bulan sekali)</t>
        </is>
      </c>
      <c r="ABS35" t="n">
        <v>10000</v>
      </c>
      <c r="ABT35" t="n">
        <v>2000</v>
      </c>
      <c r="ABU35" t="n">
        <v>50</v>
      </c>
      <c r="ABV35" t="n">
        <v>100</v>
      </c>
      <c r="ABW35" t="inlineStr">
        <is>
          <t>Urea</t>
        </is>
      </c>
      <c r="ABX35" t="n">
        <v/>
      </c>
      <c r="ABY35" t="n">
        <v>10</v>
      </c>
      <c r="ABZ35" t="n">
        <v>3000</v>
      </c>
      <c r="ACA35" t="n">
        <v>10</v>
      </c>
      <c r="ACB35" t="n">
        <v>6000</v>
      </c>
      <c r="ACC35" t="n">
        <v>500</v>
      </c>
      <c r="ACD35" t="n">
        <v>1000</v>
      </c>
      <c r="ACE35" t="inlineStr">
        <is>
          <t>Ya</t>
        </is>
      </c>
      <c r="ACF35" t="inlineStr">
        <is>
          <t>Cukup meningkat</t>
        </is>
      </c>
      <c r="ACG35" t="inlineStr">
        <is>
          <t>Cukup meningkat</t>
        </is>
      </c>
      <c r="ACH35" t="inlineStr">
        <is>
          <t>Cukup meningkat</t>
        </is>
      </c>
      <c r="ACI35" t="n">
        <v/>
      </c>
      <c r="ACJ35" t="n">
        <v/>
      </c>
      <c r="ACK35" t="inlineStr">
        <is>
          <t>Ladang/sawah terlalu jauh, sulit untuk mengangkut ke sana Tidak punya waktu mengumpulkannya Lebih praktis menggunakan pupuk kimia</t>
        </is>
      </c>
      <c r="ACL35" t="n">
        <v>0</v>
      </c>
      <c r="ACM35" t="n">
        <v>0</v>
      </c>
      <c r="ACN35" t="n">
        <v>1</v>
      </c>
      <c r="ACO35" t="n">
        <v>1</v>
      </c>
      <c r="ACP35" t="n">
        <v>0</v>
      </c>
      <c r="ACQ35" t="n">
        <v>1</v>
      </c>
      <c r="ACR35" t="n">
        <v>0</v>
      </c>
      <c r="ACS35" t="n">
        <v/>
      </c>
      <c r="ACT35" t="inlineStr">
        <is>
          <t>Tidak ada informasi tambahan mengenai sumber bahan baku biogas</t>
        </is>
      </c>
      <c r="ACU35" t="inlineStr">
        <is>
          <t>Manfaat besar dan membantu kehidupan sehari-hari</t>
        </is>
      </c>
      <c r="ACV35" t="inlineStr">
        <is>
          <t>Berkurang</t>
        </is>
      </c>
      <c r="ACW35" t="inlineStr">
        <is>
          <t>Anggota keluarga - Perempuan dewasa</t>
        </is>
      </c>
      <c r="ACX35" t="inlineStr">
        <is>
          <t>Netral/tidak tahu</t>
        </is>
      </c>
      <c r="ACY35" t="inlineStr">
        <is>
          <t>Anggota keluarga - Laki-laki dewasa Anggota keluarga - Perempuan dewasa</t>
        </is>
      </c>
      <c r="ACZ35" t="n">
        <v>1</v>
      </c>
      <c r="ADA35" t="n">
        <v>1</v>
      </c>
      <c r="ADB35" t="n">
        <v>0</v>
      </c>
      <c r="ADC35" t="n">
        <v>0</v>
      </c>
      <c r="ADD35" t="inlineStr">
        <is>
          <t>Cukup puas</t>
        </is>
      </c>
      <c r="ADE35" t="inlineStr">
        <is>
          <t>Cukup puas</t>
        </is>
      </c>
      <c r="ADF35" t="inlineStr">
        <is>
          <t>Cukup puas</t>
        </is>
      </c>
      <c r="ADG35" t="inlineStr">
        <is>
          <t>Cukup puas</t>
        </is>
      </c>
      <c r="ADH35" t="inlineStr">
        <is>
          <t>Ya</t>
        </is>
      </c>
      <c r="ADI35" t="inlineStr">
        <is>
          <t>Kompor, meteran, krangas</t>
        </is>
      </c>
      <c r="ADJ35" t="inlineStr">
        <is>
          <t>Cukup puas</t>
        </is>
      </c>
      <c r="ADK35" t="n">
        <v/>
      </c>
      <c r="ADL35" t="n">
        <v/>
      </c>
      <c r="ADM35" t="n">
        <v/>
      </c>
      <c r="ADN35" t="n">
        <v/>
      </c>
      <c r="ADO35" t="n">
        <v/>
      </c>
      <c r="ADP35" t="n">
        <v/>
      </c>
      <c r="ADQ35" t="n">
        <v/>
      </c>
      <c r="ADR35" t="n">
        <v/>
      </c>
      <c r="ADS35" t="n">
        <v/>
      </c>
      <c r="ADT35" t="n">
        <v/>
      </c>
      <c r="ADU35" t="inlineStr">
        <is>
          <t>Lainnya</t>
        </is>
      </c>
      <c r="ADV35" t="n">
        <v>0</v>
      </c>
      <c r="ADW35" t="n">
        <v>0</v>
      </c>
      <c r="ADX35" t="n">
        <v>0</v>
      </c>
      <c r="ADY35" t="n">
        <v>0</v>
      </c>
      <c r="ADZ35" t="n">
        <v>0</v>
      </c>
      <c r="AEA35" t="n">
        <v>0</v>
      </c>
      <c r="AEB35" t="n">
        <v>0</v>
      </c>
      <c r="AEC35" t="n">
        <v>1</v>
      </c>
      <c r="AED35" t="inlineStr">
        <is>
          <t>Menghubungi tukang saja dan kelompok susu</t>
        </is>
      </c>
      <c r="AEE35" t="inlineStr">
        <is>
          <t>Laki-laki dewasa</t>
        </is>
      </c>
      <c r="AEF35" t="n">
        <v/>
      </c>
      <c r="AEG35" t="inlineStr">
        <is>
          <t>Lainnya</t>
        </is>
      </c>
      <c r="AEH35" t="inlineStr">
        <is>
          <t>Kerumah tukang</t>
        </is>
      </c>
      <c r="AEI35" t="inlineStr">
        <is>
          <t>Pengontrolan tiap thn , sparepart yg mudah</t>
        </is>
      </c>
      <c r="AEJ35" t="inlineStr">
        <is>
          <t>Ya, selalu</t>
        </is>
      </c>
      <c r="AEK35" t="inlineStr">
        <is>
          <t>Memasak lebih cepat Lebih mudah mendapatkan energi Lebih aman Pengurangan waktu dan tenaga Peningkatan kebersihan kandang ternak</t>
        </is>
      </c>
      <c r="AEL35" t="n">
        <v>0</v>
      </c>
      <c r="AEM35" t="n">
        <v>1</v>
      </c>
      <c r="AEN35" t="n">
        <v>0</v>
      </c>
      <c r="AEO35" t="n">
        <v>1</v>
      </c>
      <c r="AEP35" t="n">
        <v>1</v>
      </c>
      <c r="AEQ35" t="n">
        <v>1</v>
      </c>
      <c r="AER35" t="n">
        <v>1</v>
      </c>
      <c r="AES35" t="n">
        <v>0</v>
      </c>
      <c r="AET35" t="n">
        <v>0</v>
      </c>
      <c r="AEU35" t="n">
        <v>0</v>
      </c>
      <c r="AEV35" t="n">
        <v>0</v>
      </c>
      <c r="AEW35" t="n">
        <v>0</v>
      </c>
      <c r="AEX35" t="n">
        <v/>
      </c>
      <c r="AEY35" t="inlineStr">
        <is>
          <t>Memasak lebih aman</t>
        </is>
      </c>
      <c r="AEZ35" t="n">
        <v/>
      </c>
      <c r="AFA35" t="inlineStr">
        <is>
          <t>Koperasi</t>
        </is>
      </c>
      <c r="AFB35" t="n">
        <v/>
      </c>
      <c r="AFC35" t="inlineStr">
        <is>
          <t>1770429868231.jpg</t>
        </is>
      </c>
      <c r="AFD35" t="inlineStr">
        <is>
          <t>https://kf.kobotoolbox.org/api/v2/assets/avstPQqLr3Ab3ZdcVTXZ6f/data/674061958/attachments/atte8RVybLGb93ieEdBVWtxr/</t>
        </is>
      </c>
      <c r="AFE35" t="inlineStr">
        <is>
          <t>1770429908850.jpg</t>
        </is>
      </c>
      <c r="AFF35" t="inlineStr">
        <is>
          <t>https://kf.kobotoolbox.org/api/v2/assets/avstPQqLr3Ab3ZdcVTXZ6f/data/674061958/attachments/attg2hbnX8viGTt3pkt3puJn/</t>
        </is>
      </c>
      <c r="AFG35" t="inlineStr">
        <is>
          <t>Solihin</t>
        </is>
      </c>
      <c r="AFH35" t="n">
        <v/>
      </c>
      <c r="AFI35" t="inlineStr">
        <is>
          <t>Reaktor ada dibawah kandang pedet B4.a1. 1pikul brt 30 kg kayu pinus. Hrg 15000 perpikul, JD hrg per kg nya Rp 500/kg E. Diangkut klau sdh kering . B1. Biogasnya hanya utk air hangat sapi juga minum nya .</t>
        </is>
      </c>
    </row>
    <row r="36">
      <c r="A36" s="93" t="n">
        <v>46061</v>
      </c>
      <c r="B36" s="93" t="n">
        <v>46072</v>
      </c>
      <c r="C36" t="inlineStr">
        <is>
          <t>solihin</t>
        </is>
      </c>
      <c r="D36" t="inlineStr">
        <is>
          <t>saji / yayuk</t>
        </is>
      </c>
      <c r="E36" t="n">
        <v>81216806299</v>
      </c>
      <c r="F36" t="inlineStr">
        <is>
          <t>-7.8546446 112.8121839 887.5 20.0</t>
        </is>
      </c>
      <c r="G36" t="n">
        <v>-7.8546446</v>
      </c>
      <c r="H36" t="n">
        <v>112.8121839</v>
      </c>
      <c r="I36" t="n">
        <v>887.5</v>
      </c>
      <c r="J36" t="n">
        <v>20</v>
      </c>
      <c r="K36" t="n">
        <v>0</v>
      </c>
      <c r="L36" t="inlineStr">
        <is>
          <t>-7.8546433 112.8121868 887.5 21.702</t>
        </is>
      </c>
      <c r="M36" t="n">
        <v>-7.8546433</v>
      </c>
      <c r="N36" t="n">
        <v>112.8121868</v>
      </c>
      <c r="O36" t="n">
        <v>887.5</v>
      </c>
      <c r="P36" t="n">
        <v>21.702</v>
      </c>
      <c r="Q36" t="n">
        <v>0</v>
      </c>
      <c r="R36" t="inlineStr">
        <is>
          <t>Jawa Timur</t>
        </is>
      </c>
      <c r="S36" t="n">
        <v>0</v>
      </c>
      <c r="T36" t="n">
        <v>0</v>
      </c>
      <c r="U36" t="n">
        <v>0</v>
      </c>
      <c r="V36" t="n">
        <v>0</v>
      </c>
      <c r="W36" t="n">
        <v>0</v>
      </c>
      <c r="X36" t="n">
        <v>1</v>
      </c>
      <c r="Y36" t="n">
        <v>0</v>
      </c>
      <c r="Z36" t="n">
        <v>0</v>
      </c>
      <c r="AA36" t="n">
        <v>0</v>
      </c>
      <c r="AB36" t="n">
        <v>0</v>
      </c>
      <c r="AC36" t="inlineStr">
        <is>
          <t>PASURUAN</t>
        </is>
      </c>
      <c r="AD36" t="inlineStr">
        <is>
          <t>TUTUR</t>
        </is>
      </c>
      <c r="AE36" t="inlineStr">
        <is>
          <t>KALIPUCANG</t>
        </is>
      </c>
      <c r="AF36" t="inlineStr">
        <is>
          <t>KPSPSETIA KAWAN</t>
        </is>
      </c>
      <c r="AG36" t="inlineStr">
        <is>
          <t>SKP0273</t>
        </is>
      </c>
      <c r="AH36" t="n">
        <v>15</v>
      </c>
      <c r="AI36" t="inlineStr">
        <is>
          <t>VPA1</t>
        </is>
      </c>
      <c r="AJ36" t="inlineStr">
        <is>
          <t>Tidak aktif</t>
        </is>
      </c>
      <c r="AK36" t="n">
        <v>59</v>
      </c>
      <c r="AL36" t="inlineStr">
        <is>
          <t>Perempuan</t>
        </is>
      </c>
      <c r="AM36" t="inlineStr">
        <is>
          <t>Sudah menikah</t>
        </is>
      </c>
      <c r="AN36" t="inlineStr">
        <is>
          <t>SMP/Sederajat</t>
        </is>
      </c>
      <c r="AO36" t="inlineStr">
        <is>
          <t>Wiraswasta</t>
        </is>
      </c>
      <c r="AP36" t="n">
        <v>0</v>
      </c>
      <c r="AQ36" t="n">
        <v>0</v>
      </c>
      <c r="AR36" t="n">
        <v>0</v>
      </c>
      <c r="AS36" t="n">
        <v>1</v>
      </c>
      <c r="AT36" t="n">
        <v>0</v>
      </c>
      <c r="AU36" t="n">
        <v>0</v>
      </c>
      <c r="AV36" t="n">
        <v>0</v>
      </c>
      <c r="AW36" t="n">
        <v>0</v>
      </c>
      <c r="AX36" t="n">
        <v/>
      </c>
      <c r="AY36" t="inlineStr">
        <is>
          <t>Petani</t>
        </is>
      </c>
      <c r="AZ36" t="n">
        <v>1</v>
      </c>
      <c r="BA36" t="n">
        <v>0</v>
      </c>
      <c r="BB36" t="n">
        <v>0</v>
      </c>
      <c r="BC36" t="n">
        <v>0</v>
      </c>
      <c r="BD36" t="n">
        <v>0</v>
      </c>
      <c r="BE36" t="n">
        <v>0</v>
      </c>
      <c r="BF36" t="n">
        <v>0</v>
      </c>
      <c r="BG36" t="n">
        <v>0</v>
      </c>
      <c r="BH36" t="n">
        <v/>
      </c>
      <c r="BI36" t="inlineStr">
        <is>
          <t>Rp2.500.000 - Rp3.500.000</t>
        </is>
      </c>
      <c r="BJ36" t="n">
        <v>1</v>
      </c>
      <c r="BK36" t="n">
        <v>1</v>
      </c>
      <c r="BL36" t="n">
        <v>0</v>
      </c>
      <c r="BM36" t="n">
        <v>0</v>
      </c>
      <c r="BN36" t="inlineStr">
        <is>
          <t>Milik sendiri</t>
        </is>
      </c>
      <c r="BO36" t="inlineStr">
        <is>
          <t>Permanen (dinding bata dan semen)</t>
        </is>
      </c>
      <c r="BP36" t="n">
        <v>1</v>
      </c>
      <c r="BQ36" t="n">
        <v>0</v>
      </c>
      <c r="BR36" t="n">
        <v>0</v>
      </c>
      <c r="BS36" t="n">
        <v>0</v>
      </c>
      <c r="BT36" t="n">
        <v>0</v>
      </c>
      <c r="BU36" t="n">
        <v/>
      </c>
      <c r="BV36" t="inlineStr">
        <is>
          <t>Keramik/ubin</t>
        </is>
      </c>
      <c r="BW36" t="n">
        <v>0</v>
      </c>
      <c r="BX36" t="n">
        <v>0</v>
      </c>
      <c r="BY36" t="n">
        <v>1</v>
      </c>
      <c r="BZ36" t="n">
        <v>0</v>
      </c>
      <c r="CA36" t="n">
        <v>0</v>
      </c>
      <c r="CB36" t="n">
        <v/>
      </c>
      <c r="CC36" t="inlineStr">
        <is>
          <t>Genting</t>
        </is>
      </c>
      <c r="CD36" t="n">
        <v>0</v>
      </c>
      <c r="CE36" t="n">
        <v>0</v>
      </c>
      <c r="CF36" t="n">
        <v>0</v>
      </c>
      <c r="CG36" t="n">
        <v>0</v>
      </c>
      <c r="CH36" t="n">
        <v>0</v>
      </c>
      <c r="CI36" t="n">
        <v>1</v>
      </c>
      <c r="CJ36" t="n">
        <v>0</v>
      </c>
      <c r="CK36" t="n">
        <v/>
      </c>
      <c r="CL36" t="inlineStr">
        <is>
          <t>Ya</t>
        </is>
      </c>
      <c r="CM36" t="n">
        <v>2010</v>
      </c>
      <c r="CN36" t="inlineStr">
        <is>
          <t>Fixed-Dome (Kubah Tetap)</t>
        </is>
      </c>
      <c r="CO36" t="inlineStr">
        <is>
          <t>8 m³ (6-7 ekor sapi, ±6,5 jam memasak/hari, ±65 kg slurry/hari)</t>
        </is>
      </c>
      <c r="CP36" t="inlineStr">
        <is>
          <t>Anggota keluarga - laki-laki</t>
        </is>
      </c>
      <c r="CQ36" t="n">
        <v>0</v>
      </c>
      <c r="CR36" t="n">
        <v>0</v>
      </c>
      <c r="CS36" t="n">
        <v>0</v>
      </c>
      <c r="CT36" t="n">
        <v>0</v>
      </c>
      <c r="CU36" t="n">
        <v>1</v>
      </c>
      <c r="CV36" t="n">
        <v>0</v>
      </c>
      <c r="CW36" t="n">
        <v>0</v>
      </c>
      <c r="CX36" t="n">
        <v>0</v>
      </c>
      <c r="CY36" t="inlineStr">
        <is>
          <t>Anggota keluarga - laki-laki Anggota keluarga - perempuan dewasa</t>
        </is>
      </c>
      <c r="CZ36" t="n">
        <v>1</v>
      </c>
      <c r="DA36" t="n">
        <v>1</v>
      </c>
      <c r="DB36" t="n">
        <v>0</v>
      </c>
      <c r="DC36" t="n">
        <v/>
      </c>
      <c r="DD36" t="inlineStr">
        <is>
          <t>Anggota keluarga - laki-laki</t>
        </is>
      </c>
      <c r="DE36" t="n">
        <v>1</v>
      </c>
      <c r="DF36" t="n">
        <v>0</v>
      </c>
      <c r="DG36" t="n">
        <v>0</v>
      </c>
      <c r="DH36" t="n">
        <v>0</v>
      </c>
      <c r="DI36" t="n">
        <v/>
      </c>
      <c r="DJ36" t="inlineStr">
        <is>
          <t>Anggota keluarga - laki-laki</t>
        </is>
      </c>
      <c r="DK36" t="n">
        <v>1</v>
      </c>
      <c r="DL36" t="n">
        <v>0</v>
      </c>
      <c r="DM36" t="n">
        <v>0</v>
      </c>
      <c r="DN36" t="n">
        <v>0</v>
      </c>
      <c r="DO36" t="n">
        <v/>
      </c>
      <c r="DP36" t="inlineStr">
        <is>
          <t>Tidak berfungsi sama sekali</t>
        </is>
      </c>
      <c r="DQ36" t="inlineStr">
        <is>
          <t>&gt;1 tahun yang lalu</t>
        </is>
      </c>
      <c r="DR36" t="inlineStr">
        <is>
          <t>Tidak ada ternak</t>
        </is>
      </c>
      <c r="DS36" t="n">
        <v/>
      </c>
      <c r="DT36" t="n">
        <v/>
      </c>
      <c r="DU36" t="n">
        <v/>
      </c>
      <c r="DV36" t="n">
        <v/>
      </c>
      <c r="DW36" t="n">
        <v/>
      </c>
      <c r="DX36" t="n">
        <v/>
      </c>
      <c r="DY36" t="n">
        <v/>
      </c>
      <c r="DZ36" t="n">
        <v/>
      </c>
      <c r="EA36" t="n">
        <v/>
      </c>
      <c r="EB36" t="n">
        <v/>
      </c>
      <c r="EC36" t="n">
        <v/>
      </c>
      <c r="ED36" t="n">
        <v/>
      </c>
      <c r="EE36" t="n">
        <v/>
      </c>
      <c r="EF36" t="n">
        <v/>
      </c>
      <c r="EG36" t="n">
        <v/>
      </c>
      <c r="EH36" t="n">
        <v/>
      </c>
      <c r="EI36" t="inlineStr">
        <is>
          <t>Tidak ada masalah</t>
        </is>
      </c>
      <c r="EJ36" t="n">
        <v>0</v>
      </c>
      <c r="EK36" t="n">
        <v>0</v>
      </c>
      <c r="EL36" t="n">
        <v>0</v>
      </c>
      <c r="EM36" t="n">
        <v>1</v>
      </c>
      <c r="EN36" t="n">
        <v>0</v>
      </c>
      <c r="EO36" t="n">
        <v/>
      </c>
      <c r="EP36" t="inlineStr">
        <is>
          <t>Ya, cukup jelas dan mudah diikuti</t>
        </is>
      </c>
      <c r="EQ36" t="inlineStr">
        <is>
          <t>Pelatihan</t>
        </is>
      </c>
      <c r="ER36" t="inlineStr">
        <is>
          <t>Lainnya CPO atau pendamping</t>
        </is>
      </c>
      <c r="ES36" t="n">
        <v>1</v>
      </c>
      <c r="ET36" t="n">
        <v>0</v>
      </c>
      <c r="EU36" t="n">
        <v>0</v>
      </c>
      <c r="EV36" t="n">
        <v>1</v>
      </c>
      <c r="EW36" t="inlineStr">
        <is>
          <t>Tukang</t>
        </is>
      </c>
      <c r="EX36" t="inlineStr">
        <is>
          <t>Anggota keluarga - Laki-laki</t>
        </is>
      </c>
      <c r="EY36" t="n">
        <v>1</v>
      </c>
      <c r="EZ36" t="n">
        <v>0</v>
      </c>
      <c r="FA36" t="n">
        <v>0</v>
      </c>
      <c r="FB36" t="n">
        <v/>
      </c>
      <c r="FC36" t="inlineStr">
        <is>
          <t>Setiap minggu</t>
        </is>
      </c>
      <c r="FD36" t="n">
        <v/>
      </c>
      <c r="FE36" t="inlineStr">
        <is>
          <t>Mengetahui</t>
        </is>
      </c>
      <c r="FF36" t="inlineStr">
        <is>
          <t>Selalu (setiap hari)</t>
        </is>
      </c>
      <c r="FG36" t="inlineStr">
        <is>
          <t>Mengetahui</t>
        </is>
      </c>
      <c r="FH36" t="inlineStr">
        <is>
          <t>Sering (setiap minggu)</t>
        </is>
      </c>
      <c r="FI36" t="inlineStr">
        <is>
          <t>Mengetahui</t>
        </is>
      </c>
      <c r="FJ36" t="inlineStr">
        <is>
          <t>Selalu (setiap hari)</t>
        </is>
      </c>
      <c r="FK36" t="inlineStr">
        <is>
          <t>Mengetahui</t>
        </is>
      </c>
      <c r="FL36" t="inlineStr">
        <is>
          <t>Jarang (setiap bulan atau lebih)</t>
        </is>
      </c>
      <c r="FM36" t="inlineStr">
        <is>
          <t>Mengetahui</t>
        </is>
      </c>
      <c r="FN36" t="inlineStr">
        <is>
          <t>Cukup sering (2 minggu sekali)</t>
        </is>
      </c>
      <c r="FO36" t="inlineStr">
        <is>
          <t>Mengetahui</t>
        </is>
      </c>
      <c r="FP36" t="inlineStr">
        <is>
          <t>Jarang (setiap bulan atau lebih)</t>
        </is>
      </c>
      <c r="FQ36" t="inlineStr">
        <is>
          <t>Mengetahui</t>
        </is>
      </c>
      <c r="FR36" t="inlineStr">
        <is>
          <t>Ya</t>
        </is>
      </c>
      <c r="FS36" t="inlineStr">
        <is>
          <t>Mengetahui</t>
        </is>
      </c>
      <c r="FT36" t="inlineStr">
        <is>
          <t>Ya, selalu</t>
        </is>
      </c>
      <c r="FU36" t="inlineStr">
        <is>
          <t>Laki-laki dewasa</t>
        </is>
      </c>
      <c r="FV36" t="n">
        <v>1</v>
      </c>
      <c r="FW36" t="n">
        <v>0</v>
      </c>
      <c r="FX36" t="n">
        <v>0</v>
      </c>
      <c r="FY36" t="n">
        <v>0</v>
      </c>
      <c r="FZ36" t="inlineStr">
        <is>
          <t>Cukup memahami</t>
        </is>
      </c>
      <c r="GA36" t="inlineStr">
        <is>
          <t>Teman/keluarga Lainnya</t>
        </is>
      </c>
      <c r="GB36" t="n">
        <v>0</v>
      </c>
      <c r="GC36" t="n">
        <v>0</v>
      </c>
      <c r="GD36" t="n">
        <v>1</v>
      </c>
      <c r="GE36" t="n">
        <v>1</v>
      </c>
      <c r="GF36" t="inlineStr">
        <is>
          <t>Tukang</t>
        </is>
      </c>
      <c r="GG36" t="inlineStr">
        <is>
          <t>Selalu</t>
        </is>
      </c>
      <c r="GH36" t="inlineStr">
        <is>
          <t>Ya</t>
        </is>
      </c>
      <c r="GI36" t="inlineStr">
        <is>
          <t>Teman/keluarga Tetangga</t>
        </is>
      </c>
      <c r="GJ36" t="n">
        <v>1</v>
      </c>
      <c r="GK36" t="n">
        <v>1</v>
      </c>
      <c r="GL36" t="n">
        <v>0</v>
      </c>
      <c r="GM36" t="n">
        <v>0</v>
      </c>
      <c r="GN36" t="n">
        <v/>
      </c>
      <c r="GO36" t="n">
        <v>8</v>
      </c>
      <c r="GP36" t="inlineStr">
        <is>
          <t>Sebagian</t>
        </is>
      </c>
      <c r="GQ36" t="inlineStr">
        <is>
          <t>Kayu bakar</t>
        </is>
      </c>
      <c r="GR36" t="n">
        <v>0</v>
      </c>
      <c r="GS36" t="n">
        <v>1</v>
      </c>
      <c r="GT36" t="n">
        <v>0</v>
      </c>
      <c r="GU36" t="n">
        <v>0</v>
      </c>
      <c r="GV36" t="n">
        <v>0</v>
      </c>
      <c r="GW36" t="n">
        <v>0</v>
      </c>
      <c r="GX36" t="n">
        <v>0</v>
      </c>
      <c r="GY36" t="n">
        <v/>
      </c>
      <c r="GZ36" t="inlineStr">
        <is>
          <t>Ya</t>
        </is>
      </c>
      <c r="HA36" t="n">
        <v/>
      </c>
      <c r="HB36" t="n">
        <v/>
      </c>
      <c r="HC36" t="n">
        <v/>
      </c>
      <c r="HD36" t="n">
        <v/>
      </c>
      <c r="HE36" t="n">
        <v/>
      </c>
      <c r="HF36" t="n">
        <v/>
      </c>
      <c r="HG36" t="n">
        <v/>
      </c>
      <c r="HH36" t="n">
        <v/>
      </c>
      <c r="HI36" t="n">
        <v/>
      </c>
      <c r="HJ36" t="n">
        <v/>
      </c>
      <c r="HK36" t="n">
        <v/>
      </c>
      <c r="HL36" t="n">
        <v/>
      </c>
      <c r="HM36" t="n">
        <v/>
      </c>
      <c r="HN36" t="n">
        <v/>
      </c>
      <c r="HO36" t="n">
        <v/>
      </c>
      <c r="HP36" t="n">
        <v/>
      </c>
      <c r="HQ36" t="n">
        <v/>
      </c>
      <c r="HR36" t="n">
        <v/>
      </c>
      <c r="HS36" t="n">
        <v/>
      </c>
      <c r="HT36" t="n">
        <v/>
      </c>
      <c r="HU36" t="n">
        <v/>
      </c>
      <c r="HV36" t="n">
        <v/>
      </c>
      <c r="HW36" t="n">
        <v/>
      </c>
      <c r="HX36" t="n">
        <v/>
      </c>
      <c r="HY36" t="n">
        <v>350</v>
      </c>
      <c r="HZ36" t="n">
        <v>225000</v>
      </c>
      <c r="IA36" t="n">
        <v/>
      </c>
      <c r="IB36" t="n">
        <v/>
      </c>
      <c r="IC36" t="n">
        <v/>
      </c>
      <c r="ID36" t="n">
        <v/>
      </c>
      <c r="IE36" t="n">
        <v/>
      </c>
      <c r="IF36" t="n">
        <v/>
      </c>
      <c r="IG36" t="n">
        <v/>
      </c>
      <c r="IH36" t="n">
        <v/>
      </c>
      <c r="II36" t="n">
        <v/>
      </c>
      <c r="IJ36" t="n">
        <v/>
      </c>
      <c r="IK36" t="inlineStr">
        <is>
          <t>50-65 kg</t>
        </is>
      </c>
      <c r="IL36" t="inlineStr">
        <is>
          <t>&gt;5 jam</t>
        </is>
      </c>
      <c r="IM36" t="inlineStr">
        <is>
          <t>Ya</t>
        </is>
      </c>
      <c r="IN36" t="inlineStr">
        <is>
          <t>Tidak</t>
        </is>
      </c>
      <c r="IO36" t="inlineStr">
        <is>
          <t>Lebih bersih</t>
        </is>
      </c>
      <c r="IP36" t="inlineStr">
        <is>
          <t>Tidak pernah</t>
        </is>
      </c>
      <c r="IQ36" t="inlineStr">
        <is>
          <t>Tidak pernah</t>
        </is>
      </c>
      <c r="IR36" t="n">
        <v/>
      </c>
      <c r="IS36" t="n">
        <v/>
      </c>
      <c r="IT36" t="n">
        <v/>
      </c>
      <c r="IU36" t="n">
        <v/>
      </c>
      <c r="IV36" t="n">
        <v/>
      </c>
      <c r="IW36" t="n">
        <v/>
      </c>
      <c r="IX36" t="n">
        <v/>
      </c>
      <c r="IY36" t="n">
        <v/>
      </c>
      <c r="IZ36" t="inlineStr">
        <is>
          <t>Tidak pernah</t>
        </is>
      </c>
      <c r="JA36" t="n">
        <v/>
      </c>
      <c r="JB36" t="n">
        <v/>
      </c>
      <c r="JC36" t="n">
        <v/>
      </c>
      <c r="JD36" t="n">
        <v/>
      </c>
      <c r="JE36" t="n">
        <v/>
      </c>
      <c r="JF36" t="n">
        <v/>
      </c>
      <c r="JG36" t="n">
        <v/>
      </c>
      <c r="JH36" t="n">
        <v/>
      </c>
      <c r="JI36" t="inlineStr">
        <is>
          <t>Tidak pernah</t>
        </is>
      </c>
      <c r="JJ36" t="n">
        <v/>
      </c>
      <c r="JK36" t="n">
        <v/>
      </c>
      <c r="JL36" t="n">
        <v/>
      </c>
      <c r="JM36" t="n">
        <v/>
      </c>
      <c r="JN36" t="n">
        <v/>
      </c>
      <c r="JO36" t="n">
        <v/>
      </c>
      <c r="JP36" t="n">
        <v/>
      </c>
      <c r="JQ36" t="n">
        <v/>
      </c>
      <c r="JR36" t="inlineStr">
        <is>
          <t>Tidak pernah</t>
        </is>
      </c>
      <c r="JS36" t="n">
        <v/>
      </c>
      <c r="JT36" t="n">
        <v/>
      </c>
      <c r="JU36" t="n">
        <v/>
      </c>
      <c r="JV36" t="n">
        <v/>
      </c>
      <c r="JW36" t="n">
        <v/>
      </c>
      <c r="JX36" t="n">
        <v/>
      </c>
      <c r="JY36" t="n">
        <v/>
      </c>
      <c r="JZ36" t="n">
        <v/>
      </c>
      <c r="KA36" t="inlineStr">
        <is>
          <t>Tidak pernah</t>
        </is>
      </c>
      <c r="KB36" t="n">
        <v/>
      </c>
      <c r="KC36" t="n">
        <v/>
      </c>
      <c r="KD36" t="n">
        <v/>
      </c>
      <c r="KE36" t="n">
        <v/>
      </c>
      <c r="KF36" t="n">
        <v/>
      </c>
      <c r="KG36" t="n">
        <v/>
      </c>
      <c r="KH36" t="n">
        <v/>
      </c>
      <c r="KI36" t="n">
        <v/>
      </c>
      <c r="KJ36" t="inlineStr">
        <is>
          <t>Tidak pernah</t>
        </is>
      </c>
      <c r="KK36" t="n">
        <v/>
      </c>
      <c r="KL36" t="n">
        <v/>
      </c>
      <c r="KM36" t="n">
        <v/>
      </c>
      <c r="KN36" t="n">
        <v/>
      </c>
      <c r="KO36" t="n">
        <v/>
      </c>
      <c r="KP36" t="n">
        <v/>
      </c>
      <c r="KQ36" t="n">
        <v/>
      </c>
      <c r="KR36" t="n">
        <v/>
      </c>
      <c r="KS36" t="inlineStr">
        <is>
          <t>Tidak ada perubahan</t>
        </is>
      </c>
      <c r="KT36" t="inlineStr">
        <is>
          <t>2-4 kali</t>
        </is>
      </c>
      <c r="KU36" t="inlineStr">
        <is>
          <t>0-1 kali</t>
        </is>
      </c>
      <c r="KV36" t="inlineStr">
        <is>
          <t>Laki-laki dewasa Perempuan dewasa</t>
        </is>
      </c>
      <c r="KW36" t="n">
        <v>1</v>
      </c>
      <c r="KX36" t="n">
        <v>1</v>
      </c>
      <c r="KY36" t="n">
        <v>0</v>
      </c>
      <c r="KZ36" t="n">
        <v>0</v>
      </c>
      <c r="LA36" t="inlineStr">
        <is>
          <t>Cukup membaik</t>
        </is>
      </c>
      <c r="LB36" t="inlineStr">
        <is>
          <t>Cukup membaik</t>
        </is>
      </c>
      <c r="LC36" t="n">
        <v>3</v>
      </c>
      <c r="LD36" t="n">
        <v>3</v>
      </c>
      <c r="LE36" t="n">
        <v>2</v>
      </c>
      <c r="LF36" t="n">
        <v>0</v>
      </c>
      <c r="LG36" t="inlineStr">
        <is>
          <t>Ya</t>
        </is>
      </c>
      <c r="LH36" t="n">
        <v>225000</v>
      </c>
      <c r="LI36" t="n">
        <v/>
      </c>
      <c r="LJ36" t="inlineStr">
        <is>
          <t>Kebutuhan rumah tangga</t>
        </is>
      </c>
      <c r="LK36" t="n">
        <v>0</v>
      </c>
      <c r="LL36" t="n">
        <v>0</v>
      </c>
      <c r="LM36" t="n">
        <v>0</v>
      </c>
      <c r="LN36" t="n">
        <v>0</v>
      </c>
      <c r="LO36" t="n">
        <v>1</v>
      </c>
      <c r="LP36" t="n">
        <v>0</v>
      </c>
      <c r="LQ36" t="n">
        <v>0</v>
      </c>
      <c r="LR36" t="n">
        <v/>
      </c>
      <c r="LS36" t="n">
        <v>10</v>
      </c>
      <c r="LT36" t="n">
        <v>0</v>
      </c>
      <c r="LU36" t="n">
        <v>0</v>
      </c>
      <c r="LV36" t="n">
        <v>10</v>
      </c>
      <c r="LW36" t="n">
        <v>0</v>
      </c>
      <c r="LX36" t="n">
        <v>0</v>
      </c>
      <c r="LY36" t="n">
        <v>10</v>
      </c>
      <c r="LZ36" t="n">
        <v>0</v>
      </c>
      <c r="MA36" t="n">
        <v>0</v>
      </c>
      <c r="MB36" t="inlineStr">
        <is>
          <t>Ya</t>
        </is>
      </c>
      <c r="MC36" t="n">
        <v>120</v>
      </c>
      <c r="MD36" t="n">
        <v>60</v>
      </c>
      <c r="ME36" t="n">
        <v>0</v>
      </c>
      <c r="MF36" t="n">
        <v>0</v>
      </c>
      <c r="MG36" t="n">
        <v>0</v>
      </c>
      <c r="MH36" t="n">
        <v>0</v>
      </c>
      <c r="MI36" t="inlineStr">
        <is>
          <t>Istirahat Bekerja</t>
        </is>
      </c>
      <c r="MJ36" t="n">
        <v>0</v>
      </c>
      <c r="MK36" t="n">
        <v>0</v>
      </c>
      <c r="ML36" t="n">
        <v>1</v>
      </c>
      <c r="MM36" t="n">
        <v>0</v>
      </c>
      <c r="MN36" t="n">
        <v>1</v>
      </c>
      <c r="MO36" t="n">
        <v>0</v>
      </c>
      <c r="MP36" t="n">
        <v/>
      </c>
      <c r="MQ36" t="inlineStr">
        <is>
          <t>Menggoreng kripik pisang utk dijual</t>
        </is>
      </c>
      <c r="MR36" t="n">
        <v/>
      </c>
      <c r="MS36" t="n">
        <v/>
      </c>
      <c r="MT36" t="inlineStr">
        <is>
          <t>Sdh capek dan mepet waktunyaw</t>
        </is>
      </c>
      <c r="MU36" t="inlineStr">
        <is>
          <t>Tidak</t>
        </is>
      </c>
      <c r="MV36" t="n">
        <v/>
      </c>
      <c r="MW36" t="n">
        <v/>
      </c>
      <c r="MX36" t="n">
        <v/>
      </c>
      <c r="MY36" t="n">
        <v/>
      </c>
      <c r="MZ36" t="n">
        <v/>
      </c>
      <c r="NA36" t="n">
        <v/>
      </c>
      <c r="NB36" t="n">
        <v/>
      </c>
      <c r="NC36" t="n">
        <v/>
      </c>
      <c r="ND36" t="n">
        <v/>
      </c>
      <c r="NE36" t="n">
        <v/>
      </c>
      <c r="NF36" t="n">
        <v/>
      </c>
      <c r="NG36" t="n">
        <v/>
      </c>
      <c r="NH36" t="n">
        <v/>
      </c>
      <c r="NI36" t="n">
        <v/>
      </c>
      <c r="NJ36" t="n">
        <v/>
      </c>
      <c r="NK36" t="n">
        <v/>
      </c>
      <c r="NL36" t="inlineStr">
        <is>
          <t>Tidak</t>
        </is>
      </c>
      <c r="NM36" t="inlineStr">
        <is>
          <t>100% kredit atau pinjaman</t>
        </is>
      </c>
      <c r="NN36" t="inlineStr">
        <is>
          <t>7.000.001-9.000.000</t>
        </is>
      </c>
      <c r="NO36" t="n">
        <v/>
      </c>
      <c r="NP36" t="n">
        <v/>
      </c>
      <c r="NQ36" t="inlineStr">
        <is>
          <t>Koperasi</t>
        </is>
      </c>
      <c r="NR36" t="n">
        <v/>
      </c>
      <c r="NS36" t="n">
        <v>36</v>
      </c>
      <c r="NT36" t="inlineStr">
        <is>
          <t>Anggota keluarga - Laki-laki dewasa</t>
        </is>
      </c>
      <c r="NU36" t="n">
        <v/>
      </c>
      <c r="NV36" t="n">
        <v/>
      </c>
      <c r="NW36" t="n">
        <v/>
      </c>
      <c r="NX36" t="inlineStr">
        <is>
          <t>Sedikit meningkat</t>
        </is>
      </c>
      <c r="NY36" t="n">
        <v>120</v>
      </c>
      <c r="NZ36" t="n">
        <v>0</v>
      </c>
      <c r="OA36" t="n">
        <v>0</v>
      </c>
      <c r="OB36" t="n">
        <v>0</v>
      </c>
      <c r="OC36" t="n">
        <v>30</v>
      </c>
      <c r="OD36" t="n">
        <v>0</v>
      </c>
      <c r="OE36" t="inlineStr">
        <is>
          <t>Lebih baik</t>
        </is>
      </c>
      <c r="OF36" t="inlineStr">
        <is>
          <t>Lebih baik (beda waktu memasak 5-30 menit, ATAU tidak lagi ada rasa/bau makanan yang berubah, ATAU alasan lainnya)</t>
        </is>
      </c>
      <c r="OG36" t="inlineStr">
        <is>
          <t>Ya</t>
        </is>
      </c>
      <c r="OH36" t="n">
        <v>0</v>
      </c>
      <c r="OI36" t="n">
        <v>0</v>
      </c>
      <c r="OJ36" t="n">
        <v>0</v>
      </c>
      <c r="OK36" t="n">
        <v>0</v>
      </c>
      <c r="OL36" t="n">
        <v>0</v>
      </c>
      <c r="OM36" t="n">
        <v>0</v>
      </c>
      <c r="ON36" t="n">
        <v>0</v>
      </c>
      <c r="OO36" t="n">
        <v>0</v>
      </c>
      <c r="OP36" t="inlineStr">
        <is>
          <t>Sapi perah</t>
        </is>
      </c>
      <c r="OQ36" t="n">
        <v>0</v>
      </c>
      <c r="OR36" t="n">
        <v>1</v>
      </c>
      <c r="OS36" t="n">
        <v>0</v>
      </c>
      <c r="OT36" t="n">
        <v>0</v>
      </c>
      <c r="OU36" t="n">
        <v>0</v>
      </c>
      <c r="OV36" t="n">
        <v>0</v>
      </c>
      <c r="OW36" t="n">
        <v>0</v>
      </c>
      <c r="OX36" t="n">
        <v>0</v>
      </c>
      <c r="OY36" t="n">
        <v/>
      </c>
      <c r="OZ36" t="n">
        <v/>
      </c>
      <c r="PA36" t="n">
        <v/>
      </c>
      <c r="PB36" t="n">
        <v/>
      </c>
      <c r="PC36" t="n">
        <v/>
      </c>
      <c r="PD36" t="n">
        <v/>
      </c>
      <c r="PE36" t="n">
        <v/>
      </c>
      <c r="PF36" t="n">
        <v/>
      </c>
      <c r="PG36" t="n">
        <v/>
      </c>
      <c r="PH36" t="n">
        <v/>
      </c>
      <c r="PI36" t="n">
        <v/>
      </c>
      <c r="PJ36" t="n">
        <v/>
      </c>
      <c r="PK36" t="n">
        <v/>
      </c>
      <c r="PL36" t="n">
        <v/>
      </c>
      <c r="PM36" t="n">
        <v/>
      </c>
      <c r="PN36" t="n">
        <v/>
      </c>
      <c r="PO36" t="n">
        <v/>
      </c>
      <c r="PP36" t="n">
        <v/>
      </c>
      <c r="PQ36" t="n">
        <v/>
      </c>
      <c r="PR36" t="n">
        <v/>
      </c>
      <c r="PS36" t="n">
        <v/>
      </c>
      <c r="PT36" t="n">
        <v/>
      </c>
      <c r="PU36" t="n">
        <v/>
      </c>
      <c r="PV36" t="n">
        <v/>
      </c>
      <c r="PW36" t="n">
        <v/>
      </c>
      <c r="PX36" t="n">
        <v/>
      </c>
      <c r="PY36" t="n">
        <v/>
      </c>
      <c r="PZ36" t="n">
        <v/>
      </c>
      <c r="QA36" t="n">
        <v/>
      </c>
      <c r="QB36" t="n">
        <v/>
      </c>
      <c r="QC36" t="n">
        <v/>
      </c>
      <c r="QD36" t="n">
        <v/>
      </c>
      <c r="QE36" t="inlineStr">
        <is>
          <t>1-Disebarkan ke lahan terbuka 4-Lainnya</t>
        </is>
      </c>
      <c r="QF36" t="n">
        <v>0</v>
      </c>
      <c r="QG36" t="n">
        <v>0</v>
      </c>
      <c r="QH36" t="n">
        <v>0</v>
      </c>
      <c r="QI36" t="n">
        <v>0</v>
      </c>
      <c r="QJ36" t="n">
        <v>0</v>
      </c>
      <c r="QK36" t="n">
        <v>1</v>
      </c>
      <c r="QL36" t="n">
        <v>0</v>
      </c>
      <c r="QM36" t="n">
        <v>0</v>
      </c>
      <c r="QN36" t="n">
        <v>1</v>
      </c>
      <c r="QO36" t="inlineStr">
        <is>
          <t>Kadang kohe ada yg beli .. tp TDK pasti waktunya menyesuaikan kebutuhan pembeli</t>
        </is>
      </c>
      <c r="QP36" t="n">
        <v/>
      </c>
      <c r="QQ36" t="n">
        <v/>
      </c>
      <c r="QR36" t="n">
        <v/>
      </c>
      <c r="QS36" t="n">
        <v/>
      </c>
      <c r="QT36" t="n">
        <v/>
      </c>
      <c r="QU36" t="n">
        <v/>
      </c>
      <c r="QV36" t="n">
        <v/>
      </c>
      <c r="QW36" t="n">
        <v/>
      </c>
      <c r="QX36" t="n">
        <v/>
      </c>
      <c r="QY36" t="n">
        <v/>
      </c>
      <c r="QZ36" t="n">
        <v/>
      </c>
      <c r="RA36" t="n">
        <v/>
      </c>
      <c r="RB36" t="n">
        <v/>
      </c>
      <c r="RC36" t="n">
        <v/>
      </c>
      <c r="RD36" t="n">
        <v/>
      </c>
      <c r="RE36" t="n">
        <v/>
      </c>
      <c r="RF36" t="n">
        <v/>
      </c>
      <c r="RG36" t="n">
        <v/>
      </c>
      <c r="RH36" t="n">
        <v/>
      </c>
      <c r="RI36" t="n">
        <v/>
      </c>
      <c r="RJ36" t="n">
        <v/>
      </c>
      <c r="RK36" t="n">
        <v/>
      </c>
      <c r="RL36" t="n">
        <v/>
      </c>
      <c r="RM36" t="n">
        <v/>
      </c>
      <c r="RN36" t="n">
        <v/>
      </c>
      <c r="RO36" t="n">
        <v/>
      </c>
      <c r="RP36" t="n">
        <v/>
      </c>
      <c r="RQ36" t="n">
        <v/>
      </c>
      <c r="RR36" t="n">
        <v/>
      </c>
      <c r="RS36" t="n">
        <v/>
      </c>
      <c r="RT36" t="n">
        <v/>
      </c>
      <c r="RU36" t="n">
        <v/>
      </c>
      <c r="RV36" t="n">
        <v/>
      </c>
      <c r="RW36" t="n">
        <v/>
      </c>
      <c r="RX36" t="n">
        <v/>
      </c>
      <c r="RY36" t="n">
        <v/>
      </c>
      <c r="RZ36" t="n">
        <v/>
      </c>
      <c r="SA36" t="n">
        <v/>
      </c>
      <c r="SB36" t="n">
        <v/>
      </c>
      <c r="SC36" t="n">
        <v/>
      </c>
      <c r="SD36" t="n">
        <v/>
      </c>
      <c r="SE36" t="n">
        <v/>
      </c>
      <c r="SF36" t="n">
        <v/>
      </c>
      <c r="SG36" t="n">
        <v/>
      </c>
      <c r="SH36" t="n">
        <v/>
      </c>
      <c r="SI36" t="n">
        <v/>
      </c>
      <c r="SJ36" t="n">
        <v/>
      </c>
      <c r="SK36" t="n">
        <v/>
      </c>
      <c r="SL36" t="n">
        <v/>
      </c>
      <c r="SM36" t="n">
        <v/>
      </c>
      <c r="SN36" t="n">
        <v/>
      </c>
      <c r="SO36" t="n">
        <v/>
      </c>
      <c r="SP36" t="n">
        <v/>
      </c>
      <c r="SQ36" t="n">
        <v/>
      </c>
      <c r="SR36" t="n">
        <v/>
      </c>
      <c r="SS36" t="n">
        <v/>
      </c>
      <c r="ST36" t="n">
        <v/>
      </c>
      <c r="SU36" t="n">
        <v/>
      </c>
      <c r="SV36" t="n">
        <v/>
      </c>
      <c r="SW36" t="n">
        <v/>
      </c>
      <c r="SX36" t="n">
        <v/>
      </c>
      <c r="SY36" t="n">
        <v/>
      </c>
      <c r="SZ36" t="n">
        <v>3</v>
      </c>
      <c r="TA36" t="n">
        <v/>
      </c>
      <c r="TB36" t="n">
        <v/>
      </c>
      <c r="TC36" t="n">
        <v/>
      </c>
      <c r="TD36" t="n">
        <v/>
      </c>
      <c r="TE36" t="n">
        <v/>
      </c>
      <c r="TF36" t="n">
        <v/>
      </c>
      <c r="TG36" t="n">
        <v/>
      </c>
      <c r="TH36" t="n">
        <v/>
      </c>
      <c r="TI36" t="n">
        <v/>
      </c>
      <c r="TJ36" t="n">
        <v/>
      </c>
      <c r="TK36" t="n">
        <v/>
      </c>
      <c r="TL36" t="n">
        <v/>
      </c>
      <c r="TM36" t="n">
        <v/>
      </c>
      <c r="TN36" t="n">
        <v/>
      </c>
      <c r="TO36" t="n">
        <v/>
      </c>
      <c r="TP36" t="n">
        <v/>
      </c>
      <c r="TQ36" t="n">
        <v/>
      </c>
      <c r="TR36" t="n">
        <v/>
      </c>
      <c r="TS36" t="n">
        <v/>
      </c>
      <c r="TT36" t="n">
        <v/>
      </c>
      <c r="TU36" t="n">
        <v/>
      </c>
      <c r="TV36" t="n">
        <v/>
      </c>
      <c r="TW36" t="n">
        <v/>
      </c>
      <c r="TX36" t="n">
        <v/>
      </c>
      <c r="TY36" t="n">
        <v/>
      </c>
      <c r="TZ36" t="n">
        <v/>
      </c>
      <c r="UA36" t="n">
        <v/>
      </c>
      <c r="UB36" t="n">
        <v/>
      </c>
      <c r="UC36" t="n">
        <v/>
      </c>
      <c r="UD36" t="n">
        <v/>
      </c>
      <c r="UE36" t="n">
        <v/>
      </c>
      <c r="UF36" t="n">
        <v/>
      </c>
      <c r="UG36" t="n">
        <v/>
      </c>
      <c r="UH36" t="n">
        <v/>
      </c>
      <c r="UI36" t="n">
        <v/>
      </c>
      <c r="UJ36" t="n">
        <v/>
      </c>
      <c r="UK36" t="n">
        <v/>
      </c>
      <c r="UL36" t="n">
        <v/>
      </c>
      <c r="UM36" t="n">
        <v/>
      </c>
      <c r="UN36" t="n">
        <v/>
      </c>
      <c r="UO36" t="n">
        <v/>
      </c>
      <c r="UP36" t="n">
        <v/>
      </c>
      <c r="UQ36" t="n">
        <v/>
      </c>
      <c r="UR36" t="n">
        <v/>
      </c>
      <c r="US36" t="n">
        <v/>
      </c>
      <c r="UT36" t="n">
        <v/>
      </c>
      <c r="UU36" t="n">
        <v/>
      </c>
      <c r="UV36" t="n">
        <v/>
      </c>
      <c r="UW36" t="n">
        <v/>
      </c>
      <c r="UX36" t="n">
        <v/>
      </c>
      <c r="UY36" t="n">
        <v/>
      </c>
      <c r="UZ36" t="n">
        <v/>
      </c>
      <c r="VA36" t="n">
        <v/>
      </c>
      <c r="VB36" t="n">
        <v/>
      </c>
      <c r="VC36" t="n">
        <v/>
      </c>
      <c r="VD36" t="n">
        <v/>
      </c>
      <c r="VE36" t="n">
        <v/>
      </c>
      <c r="VF36" t="n">
        <v/>
      </c>
      <c r="VG36" t="n">
        <v/>
      </c>
      <c r="VH36" t="n">
        <v/>
      </c>
      <c r="VI36" t="n">
        <v/>
      </c>
      <c r="VJ36" t="n">
        <v/>
      </c>
      <c r="VK36" t="n">
        <v/>
      </c>
      <c r="VL36" t="n">
        <v/>
      </c>
      <c r="VM36" t="n">
        <v/>
      </c>
      <c r="VN36" t="n">
        <v/>
      </c>
      <c r="VO36" t="n">
        <v/>
      </c>
      <c r="VP36" t="n">
        <v/>
      </c>
      <c r="VQ36" t="n">
        <v/>
      </c>
      <c r="VR36" t="n">
        <v/>
      </c>
      <c r="VS36" t="n">
        <v/>
      </c>
      <c r="VT36" t="n">
        <v/>
      </c>
      <c r="VU36" t="n">
        <v/>
      </c>
      <c r="VV36" t="n">
        <v/>
      </c>
      <c r="VW36" t="n">
        <v/>
      </c>
      <c r="VX36" t="n">
        <v/>
      </c>
      <c r="VY36" t="n">
        <v/>
      </c>
      <c r="VZ36" t="n">
        <v/>
      </c>
      <c r="WA36" t="n">
        <v/>
      </c>
      <c r="WB36" t="n">
        <v/>
      </c>
      <c r="WC36" t="n">
        <v/>
      </c>
      <c r="WD36" t="n">
        <v/>
      </c>
      <c r="WE36" t="n">
        <v/>
      </c>
      <c r="WF36" t="n">
        <v/>
      </c>
      <c r="WG36" t="n">
        <v/>
      </c>
      <c r="WH36" t="n">
        <v/>
      </c>
      <c r="WI36" t="n">
        <v/>
      </c>
      <c r="WJ36" t="n">
        <v/>
      </c>
      <c r="WK36" t="n">
        <v/>
      </c>
      <c r="WL36" t="n">
        <v/>
      </c>
      <c r="WM36" t="n">
        <v/>
      </c>
      <c r="WN36" t="n">
        <v/>
      </c>
      <c r="WO36" t="n">
        <v/>
      </c>
      <c r="WP36" t="n">
        <v/>
      </c>
      <c r="WQ36" t="n">
        <v/>
      </c>
      <c r="WR36" t="n">
        <v/>
      </c>
      <c r="WS36" t="n">
        <v/>
      </c>
      <c r="WT36" t="n">
        <v/>
      </c>
      <c r="WU36" t="n">
        <v/>
      </c>
      <c r="WV36" t="n">
        <v/>
      </c>
      <c r="WW36" t="n">
        <v/>
      </c>
      <c r="WX36" t="n">
        <v/>
      </c>
      <c r="WY36" t="n">
        <v/>
      </c>
      <c r="WZ36" t="n">
        <v/>
      </c>
      <c r="XA36" t="n">
        <v/>
      </c>
      <c r="XB36" t="n">
        <v/>
      </c>
      <c r="XC36" t="n">
        <v/>
      </c>
      <c r="XD36" t="n">
        <v/>
      </c>
      <c r="XE36" t="n">
        <v/>
      </c>
      <c r="XF36" t="n">
        <v/>
      </c>
      <c r="XG36" t="n">
        <v/>
      </c>
      <c r="XH36" t="n">
        <v/>
      </c>
      <c r="XI36" t="n">
        <v/>
      </c>
      <c r="XJ36" t="n">
        <v/>
      </c>
      <c r="XK36" t="n">
        <v/>
      </c>
      <c r="XL36" t="n">
        <v/>
      </c>
      <c r="XM36" t="n">
        <v/>
      </c>
      <c r="XN36" t="n">
        <v/>
      </c>
      <c r="XO36" t="n">
        <v/>
      </c>
      <c r="XP36" t="n">
        <v/>
      </c>
      <c r="XQ36" t="n">
        <v/>
      </c>
      <c r="XR36" t="n">
        <v/>
      </c>
      <c r="XS36" t="n">
        <v/>
      </c>
      <c r="XT36" t="n">
        <v/>
      </c>
      <c r="XU36" t="n">
        <v/>
      </c>
      <c r="XV36" t="n">
        <v/>
      </c>
      <c r="XW36" t="n">
        <v/>
      </c>
      <c r="XX36" t="n">
        <v/>
      </c>
      <c r="XY36" t="n">
        <v/>
      </c>
      <c r="XZ36" t="n">
        <v/>
      </c>
      <c r="YA36" t="n">
        <v/>
      </c>
      <c r="YB36" t="n">
        <v/>
      </c>
      <c r="YC36" t="n">
        <v/>
      </c>
      <c r="YD36" t="n">
        <v/>
      </c>
      <c r="YE36" t="n">
        <v/>
      </c>
      <c r="YF36" t="n">
        <v/>
      </c>
      <c r="YG36" t="n">
        <v/>
      </c>
      <c r="YH36" t="n">
        <v/>
      </c>
      <c r="YI36" t="n">
        <v/>
      </c>
      <c r="YJ36" t="n">
        <v/>
      </c>
      <c r="YK36" t="n">
        <v/>
      </c>
      <c r="YL36" t="n">
        <v/>
      </c>
      <c r="YM36" t="n">
        <v/>
      </c>
      <c r="YN36" t="n">
        <v/>
      </c>
      <c r="YO36" t="n">
        <v/>
      </c>
      <c r="YP36" t="n">
        <v/>
      </c>
      <c r="YQ36" t="n">
        <v/>
      </c>
      <c r="YR36" t="n">
        <v/>
      </c>
      <c r="YS36" t="n">
        <v/>
      </c>
      <c r="YT36" t="n">
        <v/>
      </c>
      <c r="YU36" t="n">
        <v/>
      </c>
      <c r="YV36" t="n">
        <v/>
      </c>
      <c r="YW36" t="n">
        <v/>
      </c>
      <c r="YX36" t="n">
        <v/>
      </c>
      <c r="YY36" t="n">
        <v/>
      </c>
      <c r="YZ36" t="n">
        <v/>
      </c>
      <c r="ZA36" t="n">
        <v/>
      </c>
      <c r="ZB36" t="n">
        <v/>
      </c>
      <c r="ZC36" t="n">
        <v/>
      </c>
      <c r="ZD36" t="n">
        <v/>
      </c>
      <c r="ZE36" t="n">
        <v/>
      </c>
      <c r="ZF36" t="n">
        <v/>
      </c>
      <c r="ZG36" t="n">
        <v/>
      </c>
      <c r="ZH36" t="n">
        <v/>
      </c>
      <c r="ZI36" t="n">
        <v/>
      </c>
      <c r="ZJ36" t="n">
        <v/>
      </c>
      <c r="ZK36" t="n">
        <v/>
      </c>
      <c r="ZL36" t="n">
        <v/>
      </c>
      <c r="ZM36" t="n">
        <v/>
      </c>
      <c r="ZN36" t="n">
        <v/>
      </c>
      <c r="ZO36" t="n">
        <v/>
      </c>
      <c r="ZP36" t="n">
        <v/>
      </c>
      <c r="ZQ36" t="n">
        <v/>
      </c>
      <c r="ZR36" t="n">
        <v/>
      </c>
      <c r="ZS36" t="n">
        <v/>
      </c>
      <c r="ZT36" t="n">
        <v/>
      </c>
      <c r="ZU36" t="n">
        <v/>
      </c>
      <c r="ZV36" t="n">
        <v/>
      </c>
      <c r="ZW36" t="n">
        <v/>
      </c>
      <c r="ZX36" t="n">
        <v/>
      </c>
      <c r="ZY36" t="n">
        <v/>
      </c>
      <c r="ZZ36" t="n">
        <v/>
      </c>
      <c r="AAA36" t="n">
        <v/>
      </c>
      <c r="AAB36" t="n">
        <v/>
      </c>
      <c r="AAC36" t="n">
        <v/>
      </c>
      <c r="AAD36" t="n">
        <v/>
      </c>
      <c r="AAE36" t="n">
        <v/>
      </c>
      <c r="AAF36" t="n">
        <v/>
      </c>
      <c r="AAG36" t="n">
        <v/>
      </c>
      <c r="AAH36" t="n">
        <v/>
      </c>
      <c r="AAI36" t="n">
        <v/>
      </c>
      <c r="AAJ36" t="n">
        <v/>
      </c>
      <c r="AAK36" t="n">
        <v/>
      </c>
      <c r="AAL36" t="inlineStr">
        <is>
          <t>Tidak</t>
        </is>
      </c>
      <c r="AAM36" t="n">
        <v/>
      </c>
      <c r="AAN36" t="n">
        <v/>
      </c>
      <c r="AAO36" t="n">
        <v/>
      </c>
      <c r="AAP36" t="n">
        <v/>
      </c>
      <c r="AAQ36" t="n">
        <v/>
      </c>
      <c r="AAR36" t="inlineStr">
        <is>
          <t>Tidak</t>
        </is>
      </c>
      <c r="AAS36" t="inlineStr">
        <is>
          <t>Mengetahui</t>
        </is>
      </c>
      <c r="AAT36" t="inlineStr">
        <is>
          <t>Dibuang ke lahan sekitar kandang - yg ditanami tanaman Didiamkan saja/dibiarkan di tempatnya (di bak/kolam penampung slurry)</t>
        </is>
      </c>
      <c r="AAU36" t="n">
        <v>0</v>
      </c>
      <c r="AAV36" t="n">
        <v>0</v>
      </c>
      <c r="AAW36" t="n">
        <v>0</v>
      </c>
      <c r="AAX36" t="n">
        <v>1</v>
      </c>
      <c r="AAY36" t="n">
        <v>0</v>
      </c>
      <c r="AAZ36" t="n">
        <v>1</v>
      </c>
      <c r="ABA36" t="n">
        <v>0</v>
      </c>
      <c r="ABB36" t="n">
        <v/>
      </c>
      <c r="ABC36" t="n">
        <v/>
      </c>
      <c r="ABD36" t="n">
        <v/>
      </c>
      <c r="ABE36" t="n">
        <v/>
      </c>
      <c r="ABF36" t="n">
        <v/>
      </c>
      <c r="ABG36" t="n">
        <v/>
      </c>
      <c r="ABH36" t="n">
        <v/>
      </c>
      <c r="ABI36" t="n">
        <v/>
      </c>
      <c r="ABJ36" t="n">
        <v/>
      </c>
      <c r="ABK36" t="n">
        <v/>
      </c>
      <c r="ABL36" t="n">
        <v/>
      </c>
      <c r="ABM36" t="n">
        <v/>
      </c>
      <c r="ABN36" t="n">
        <v/>
      </c>
      <c r="ABO36" t="n">
        <v/>
      </c>
      <c r="ABP36" t="n">
        <v/>
      </c>
      <c r="ABQ36" t="inlineStr">
        <is>
          <t>Kopi, pisang</t>
        </is>
      </c>
      <c r="ABR36" t="inlineStr">
        <is>
          <t>Sangat jarang (2 bulan sekali)</t>
        </is>
      </c>
      <c r="ABS36" t="n">
        <v/>
      </c>
      <c r="ABT36" t="n">
        <v>2000</v>
      </c>
      <c r="ABU36" t="n">
        <v/>
      </c>
      <c r="ABV36" t="n">
        <v/>
      </c>
      <c r="ABW36" t="n">
        <v/>
      </c>
      <c r="ABX36" t="n">
        <v/>
      </c>
      <c r="ABY36" t="n">
        <v/>
      </c>
      <c r="ABZ36" t="n">
        <v/>
      </c>
      <c r="ACA36" t="n">
        <v/>
      </c>
      <c r="ACB36" t="n">
        <v/>
      </c>
      <c r="ACC36" t="n">
        <v/>
      </c>
      <c r="ACD36" t="n">
        <v/>
      </c>
      <c r="ACE36" t="n">
        <v/>
      </c>
      <c r="ACF36" t="n">
        <v/>
      </c>
      <c r="ACG36" t="n">
        <v/>
      </c>
      <c r="ACH36" t="n">
        <v/>
      </c>
      <c r="ACI36" t="n">
        <v/>
      </c>
      <c r="ACJ36" t="n">
        <v/>
      </c>
      <c r="ACK36" t="inlineStr">
        <is>
          <t>Tidak punya waktu mengumpulkannya Ladang/sawah terlalu jauh, sulit untuk mengangkut ke sana</t>
        </is>
      </c>
      <c r="ACL36" t="n">
        <v>0</v>
      </c>
      <c r="ACM36" t="n">
        <v>0</v>
      </c>
      <c r="ACN36" t="n">
        <v>1</v>
      </c>
      <c r="ACO36" t="n">
        <v>1</v>
      </c>
      <c r="ACP36" t="n">
        <v>0</v>
      </c>
      <c r="ACQ36" t="n">
        <v>0</v>
      </c>
      <c r="ACR36" t="n">
        <v>0</v>
      </c>
      <c r="ACS36" t="n">
        <v/>
      </c>
      <c r="ACT36" t="inlineStr">
        <is>
          <t>Tidak ada informasi tambahan mengenai sumber bahan baku biogas</t>
        </is>
      </c>
      <c r="ACU36" t="inlineStr">
        <is>
          <t>Manfaat besar dan membantu kehidupan sehari-hari</t>
        </is>
      </c>
      <c r="ACV36" t="inlineStr">
        <is>
          <t>Berkurang</t>
        </is>
      </c>
      <c r="ACW36" t="inlineStr">
        <is>
          <t>Anggota keluarga - Perempuan dewasa</t>
        </is>
      </c>
      <c r="ACX36" t="inlineStr">
        <is>
          <t>Setuju</t>
        </is>
      </c>
      <c r="ACY36" t="inlineStr">
        <is>
          <t>Anggota keluarga - Laki-laki dewasa Anggota keluarga - Perempuan dewasa</t>
        </is>
      </c>
      <c r="ACZ36" t="n">
        <v>1</v>
      </c>
      <c r="ADA36" t="n">
        <v>1</v>
      </c>
      <c r="ADB36" t="n">
        <v>0</v>
      </c>
      <c r="ADC36" t="n">
        <v>0</v>
      </c>
      <c r="ADD36" t="inlineStr">
        <is>
          <t>Puas</t>
        </is>
      </c>
      <c r="ADE36" t="inlineStr">
        <is>
          <t>Puas</t>
        </is>
      </c>
      <c r="ADF36" t="inlineStr">
        <is>
          <t>Puas</t>
        </is>
      </c>
      <c r="ADG36" t="inlineStr">
        <is>
          <t>Puas</t>
        </is>
      </c>
      <c r="ADH36" t="inlineStr">
        <is>
          <t>Tidak</t>
        </is>
      </c>
      <c r="ADI36" t="n">
        <v/>
      </c>
      <c r="ADJ36" t="inlineStr">
        <is>
          <t>Puas</t>
        </is>
      </c>
      <c r="ADK36" t="n">
        <v/>
      </c>
      <c r="ADL36" t="n">
        <v/>
      </c>
      <c r="ADM36" t="n">
        <v/>
      </c>
      <c r="ADN36" t="n">
        <v/>
      </c>
      <c r="ADO36" t="n">
        <v/>
      </c>
      <c r="ADP36" t="n">
        <v/>
      </c>
      <c r="ADQ36" t="n">
        <v/>
      </c>
      <c r="ADR36" t="n">
        <v/>
      </c>
      <c r="ADS36" t="n">
        <v/>
      </c>
      <c r="ADT36" t="n">
        <v/>
      </c>
      <c r="ADU36" t="inlineStr">
        <is>
          <t>Memperbaiki sendiri Lainnya</t>
        </is>
      </c>
      <c r="ADV36" t="n">
        <v>0</v>
      </c>
      <c r="ADW36" t="n">
        <v>0</v>
      </c>
      <c r="ADX36" t="n">
        <v>0</v>
      </c>
      <c r="ADY36" t="n">
        <v>0</v>
      </c>
      <c r="ADZ36" t="n">
        <v>0</v>
      </c>
      <c r="AEA36" t="n">
        <v>1</v>
      </c>
      <c r="AEB36" t="n">
        <v>0</v>
      </c>
      <c r="AEC36" t="n">
        <v>1</v>
      </c>
      <c r="AED36" t="inlineStr">
        <is>
          <t>Menghubungi tukang</t>
        </is>
      </c>
      <c r="AEE36" t="inlineStr">
        <is>
          <t>Perempuan dewasa</t>
        </is>
      </c>
      <c r="AEF36" t="n">
        <v/>
      </c>
      <c r="AEG36" t="inlineStr">
        <is>
          <t>Menelepon atau WA langsung</t>
        </is>
      </c>
      <c r="AEH36" t="n">
        <v/>
      </c>
      <c r="AEI36" t="inlineStr">
        <is>
          <t>Kontrol rutin dan pengecekan biogas nya</t>
        </is>
      </c>
      <c r="AEJ36" t="inlineStr">
        <is>
          <t>Ya, selalu</t>
        </is>
      </c>
      <c r="AEK36" t="inlineStr">
        <is>
          <t>Lebih mudah mendapatkan energi Lebih aman Dapur lebih bersih dan bebas asap Pengurangan waktu dan tenaga</t>
        </is>
      </c>
      <c r="AEL36" t="n">
        <v>0</v>
      </c>
      <c r="AEM36" t="n">
        <v>1</v>
      </c>
      <c r="AEN36" t="n">
        <v>0</v>
      </c>
      <c r="AEO36" t="n">
        <v>0</v>
      </c>
      <c r="AEP36" t="n">
        <v>1</v>
      </c>
      <c r="AEQ36" t="n">
        <v>1</v>
      </c>
      <c r="AER36" t="n">
        <v>0</v>
      </c>
      <c r="AES36" t="n">
        <v>0</v>
      </c>
      <c r="AET36" t="n">
        <v>1</v>
      </c>
      <c r="AEU36" t="n">
        <v>0</v>
      </c>
      <c r="AEV36" t="n">
        <v>0</v>
      </c>
      <c r="AEW36" t="n">
        <v>0</v>
      </c>
      <c r="AEX36" t="n">
        <v/>
      </c>
      <c r="AEY36" t="inlineStr">
        <is>
          <t>Memasak lebih aman</t>
        </is>
      </c>
      <c r="AEZ36" t="n">
        <v/>
      </c>
      <c r="AFA36" t="inlineStr">
        <is>
          <t>Koperasi</t>
        </is>
      </c>
      <c r="AFB36" t="n">
        <v/>
      </c>
      <c r="AFC36" t="inlineStr">
        <is>
          <t>1770536082611.jpg</t>
        </is>
      </c>
      <c r="AFD36" t="inlineStr">
        <is>
          <t>https://kf.kobotoolbox.org/api/v2/assets/avstPQqLr3Ab3ZdcVTXZ6f/data/675160060/attachments/attBawtcnfD9o8BbW7eGUzBr/</t>
        </is>
      </c>
      <c r="AFE36" t="inlineStr">
        <is>
          <t>1770536006623.jpg</t>
        </is>
      </c>
      <c r="AFF36" t="inlineStr">
        <is>
          <t>https://kf.kobotoolbox.org/api/v2/assets/avstPQqLr3Ab3ZdcVTXZ6f/data/675160060/attachments/attcHwYatyQmk9Ec76SdBvvL/</t>
        </is>
      </c>
      <c r="AFG36" t="inlineStr">
        <is>
          <t>Solihin</t>
        </is>
      </c>
      <c r="AFH36" t="n">
        <v/>
      </c>
      <c r="AFI36" t="inlineStr">
        <is>
          <t>B4.a1 1pikul asumsinya 25 kg dgn hrg Rp25000 Pemakaian yg banyak pas ada pembuatan kripik pisang aja utk jual . * Pemilik ( laki laki ) responden meninggal.. shg TDK memelihara sapi . Jadi biogasnya juga TDK ada yg isi.</t>
        </is>
      </c>
    </row>
    <row r="37">
      <c r="A37" s="93" t="n">
        <v>46051</v>
      </c>
      <c r="B37" s="93" t="n">
        <v>46061</v>
      </c>
      <c r="C37" t="inlineStr">
        <is>
          <t>solihin</t>
        </is>
      </c>
      <c r="D37" t="inlineStr">
        <is>
          <t>sariana</t>
        </is>
      </c>
      <c r="E37" t="n">
        <v>85791280141</v>
      </c>
      <c r="F37" t="inlineStr">
        <is>
          <t>-7.8967667 112.7931 1029.4000244140625 4.4</t>
        </is>
      </c>
      <c r="G37" t="n">
        <v>-7.8967667</v>
      </c>
      <c r="H37" t="n">
        <v>112.7931</v>
      </c>
      <c r="I37" t="n">
        <v>1029.400024</v>
      </c>
      <c r="J37" t="n">
        <v>4.4</v>
      </c>
      <c r="K37" t="n">
        <v>0</v>
      </c>
      <c r="L37" t="inlineStr">
        <is>
          <t>-7.89671 112.7936733 1030.199951171875 4.5</t>
        </is>
      </c>
      <c r="M37" t="n">
        <v>-7.89671</v>
      </c>
      <c r="N37" t="n">
        <v>112.7936733</v>
      </c>
      <c r="O37" t="n">
        <v>1030.199951</v>
      </c>
      <c r="P37" t="n">
        <v>4.5</v>
      </c>
      <c r="Q37" t="n">
        <v>0</v>
      </c>
      <c r="R37" t="inlineStr">
        <is>
          <t>Jawa Timur</t>
        </is>
      </c>
      <c r="S37" t="n">
        <v>0</v>
      </c>
      <c r="T37" t="n">
        <v>0</v>
      </c>
      <c r="U37" t="n">
        <v>0</v>
      </c>
      <c r="V37" t="n">
        <v>0</v>
      </c>
      <c r="W37" t="n">
        <v>0</v>
      </c>
      <c r="X37" t="n">
        <v>1</v>
      </c>
      <c r="Y37" t="n">
        <v>0</v>
      </c>
      <c r="Z37" t="n">
        <v>0</v>
      </c>
      <c r="AA37" t="n">
        <v>0</v>
      </c>
      <c r="AB37" t="n">
        <v>0</v>
      </c>
      <c r="AC37" t="inlineStr">
        <is>
          <t>PASURUAN</t>
        </is>
      </c>
      <c r="AD37" t="inlineStr">
        <is>
          <t>TUTUR</t>
        </is>
      </c>
      <c r="AE37" t="inlineStr">
        <is>
          <t>TLOGOSARI</t>
        </is>
      </c>
      <c r="AF37" t="inlineStr">
        <is>
          <t>KPSP SETIA KAWAN</t>
        </is>
      </c>
      <c r="AG37" t="inlineStr">
        <is>
          <t>SKP0571</t>
        </is>
      </c>
      <c r="AH37" t="n">
        <v>14</v>
      </c>
      <c r="AI37" t="inlineStr">
        <is>
          <t>VPA1</t>
        </is>
      </c>
      <c r="AJ37" t="inlineStr">
        <is>
          <t>Aktif</t>
        </is>
      </c>
      <c r="AK37" t="n">
        <v>50</v>
      </c>
      <c r="AL37" t="inlineStr">
        <is>
          <t>Perempuan</t>
        </is>
      </c>
      <c r="AM37" t="inlineStr">
        <is>
          <t>Sudah menikah</t>
        </is>
      </c>
      <c r="AN37" t="inlineStr">
        <is>
          <t>SD/Sederajat</t>
        </is>
      </c>
      <c r="AO37" t="inlineStr">
        <is>
          <t>Peternak Petani</t>
        </is>
      </c>
      <c r="AP37" t="n">
        <v>1</v>
      </c>
      <c r="AQ37" t="n">
        <v>1</v>
      </c>
      <c r="AR37" t="n">
        <v>0</v>
      </c>
      <c r="AS37" t="n">
        <v>0</v>
      </c>
      <c r="AT37" t="n">
        <v>0</v>
      </c>
      <c r="AU37" t="n">
        <v>0</v>
      </c>
      <c r="AV37" t="n">
        <v>0</v>
      </c>
      <c r="AW37" t="n">
        <v>0</v>
      </c>
      <c r="AX37" t="n">
        <v/>
      </c>
      <c r="AY37" t="inlineStr">
        <is>
          <t>Tidak ada</t>
        </is>
      </c>
      <c r="AZ37" t="n">
        <v>0</v>
      </c>
      <c r="BA37" t="n">
        <v>0</v>
      </c>
      <c r="BB37" t="n">
        <v>0</v>
      </c>
      <c r="BC37" t="n">
        <v>0</v>
      </c>
      <c r="BD37" t="n">
        <v>0</v>
      </c>
      <c r="BE37" t="n">
        <v>0</v>
      </c>
      <c r="BF37" t="n">
        <v>0</v>
      </c>
      <c r="BG37" t="n">
        <v>1</v>
      </c>
      <c r="BH37" t="n">
        <v/>
      </c>
      <c r="BI37" t="inlineStr">
        <is>
          <t>Rp2.500.000 - Rp3.500.000</t>
        </is>
      </c>
      <c r="BJ37" t="n">
        <v>2</v>
      </c>
      <c r="BK37" t="n">
        <v>1</v>
      </c>
      <c r="BL37" t="n">
        <v>1</v>
      </c>
      <c r="BM37" t="n">
        <v>0</v>
      </c>
      <c r="BN37" t="inlineStr">
        <is>
          <t>Milik sendiri</t>
        </is>
      </c>
      <c r="BO37" t="inlineStr">
        <is>
          <t>Permanen (dinding bata dan semen)</t>
        </is>
      </c>
      <c r="BP37" t="n">
        <v>1</v>
      </c>
      <c r="BQ37" t="n">
        <v>0</v>
      </c>
      <c r="BR37" t="n">
        <v>0</v>
      </c>
      <c r="BS37" t="n">
        <v>0</v>
      </c>
      <c r="BT37" t="n">
        <v>0</v>
      </c>
      <c r="BU37" t="n">
        <v/>
      </c>
      <c r="BV37" t="inlineStr">
        <is>
          <t>Keramik/ubin</t>
        </is>
      </c>
      <c r="BW37" t="n">
        <v>0</v>
      </c>
      <c r="BX37" t="n">
        <v>0</v>
      </c>
      <c r="BY37" t="n">
        <v>1</v>
      </c>
      <c r="BZ37" t="n">
        <v>0</v>
      </c>
      <c r="CA37" t="n">
        <v>0</v>
      </c>
      <c r="CB37" t="n">
        <v/>
      </c>
      <c r="CC37" t="inlineStr">
        <is>
          <t>Genting</t>
        </is>
      </c>
      <c r="CD37" t="n">
        <v>0</v>
      </c>
      <c r="CE37" t="n">
        <v>0</v>
      </c>
      <c r="CF37" t="n">
        <v>0</v>
      </c>
      <c r="CG37" t="n">
        <v>0</v>
      </c>
      <c r="CH37" t="n">
        <v>0</v>
      </c>
      <c r="CI37" t="n">
        <v>1</v>
      </c>
      <c r="CJ37" t="n">
        <v>0</v>
      </c>
      <c r="CK37" t="n">
        <v/>
      </c>
      <c r="CL37" t="inlineStr">
        <is>
          <t>Ya</t>
        </is>
      </c>
      <c r="CM37" t="n">
        <v>2011</v>
      </c>
      <c r="CN37" t="inlineStr">
        <is>
          <t>Fixed-Dome (Kubah Tetap)</t>
        </is>
      </c>
      <c r="CO37" t="inlineStr">
        <is>
          <t>8 m³ (6-7 ekor sapi, ±6,5 jam memasak/hari, ±65 kg slurry/hari)</t>
        </is>
      </c>
      <c r="CP37" t="inlineStr">
        <is>
          <t>Anggota keluarga - laki-laki Anggota keluarga - perempuan dewasa</t>
        </is>
      </c>
      <c r="CQ37" t="n">
        <v>0</v>
      </c>
      <c r="CR37" t="n">
        <v>0</v>
      </c>
      <c r="CS37" t="n">
        <v>0</v>
      </c>
      <c r="CT37" t="n">
        <v>0</v>
      </c>
      <c r="CU37" t="n">
        <v>1</v>
      </c>
      <c r="CV37" t="n">
        <v>1</v>
      </c>
      <c r="CW37" t="n">
        <v>0</v>
      </c>
      <c r="CX37" t="n">
        <v>0</v>
      </c>
      <c r="CY37" t="inlineStr">
        <is>
          <t>Anggota keluarga - laki-laki Anggota keluarga - perempuan dewasa</t>
        </is>
      </c>
      <c r="CZ37" t="n">
        <v>1</v>
      </c>
      <c r="DA37" t="n">
        <v>1</v>
      </c>
      <c r="DB37" t="n">
        <v>0</v>
      </c>
      <c r="DC37" t="n">
        <v/>
      </c>
      <c r="DD37" t="inlineStr">
        <is>
          <t>Anggota keluarga - laki-laki Anggota keluarga - perempuan dewasa</t>
        </is>
      </c>
      <c r="DE37" t="n">
        <v>1</v>
      </c>
      <c r="DF37" t="n">
        <v>1</v>
      </c>
      <c r="DG37" t="n">
        <v>0</v>
      </c>
      <c r="DH37" t="n">
        <v>0</v>
      </c>
      <c r="DI37" t="n">
        <v/>
      </c>
      <c r="DJ37" t="inlineStr">
        <is>
          <t>Anggota keluarga - perempuan dewasa Anggota keluarga - laki-laki</t>
        </is>
      </c>
      <c r="DK37" t="n">
        <v>1</v>
      </c>
      <c r="DL37" t="n">
        <v>1</v>
      </c>
      <c r="DM37" t="n">
        <v>0</v>
      </c>
      <c r="DN37" t="n">
        <v>0</v>
      </c>
      <c r="DO37" t="n">
        <v/>
      </c>
      <c r="DP37" t="inlineStr">
        <is>
          <t>Ya</t>
        </is>
      </c>
      <c r="DQ37" t="n">
        <v/>
      </c>
      <c r="DR37" t="n">
        <v/>
      </c>
      <c r="DS37" t="n">
        <v/>
      </c>
      <c r="DT37" t="n">
        <v/>
      </c>
      <c r="DU37" t="n">
        <v/>
      </c>
      <c r="DV37" t="n">
        <v/>
      </c>
      <c r="DW37" t="n">
        <v/>
      </c>
      <c r="DX37" t="n">
        <v/>
      </c>
      <c r="DY37" t="n">
        <v/>
      </c>
      <c r="DZ37" t="n">
        <v/>
      </c>
      <c r="EA37" t="n">
        <v/>
      </c>
      <c r="EB37" t="n">
        <v/>
      </c>
      <c r="EC37" t="n">
        <v/>
      </c>
      <c r="ED37" t="n">
        <v/>
      </c>
      <c r="EE37" t="n">
        <v/>
      </c>
      <c r="EF37" t="n">
        <v/>
      </c>
      <c r="EG37" t="n">
        <v/>
      </c>
      <c r="EH37" t="n">
        <v/>
      </c>
      <c r="EI37" t="inlineStr">
        <is>
          <t>Tidak ada masalah</t>
        </is>
      </c>
      <c r="EJ37" t="n">
        <v>0</v>
      </c>
      <c r="EK37" t="n">
        <v>0</v>
      </c>
      <c r="EL37" t="n">
        <v>0</v>
      </c>
      <c r="EM37" t="n">
        <v>1</v>
      </c>
      <c r="EN37" t="n">
        <v>0</v>
      </c>
      <c r="EO37" t="n">
        <v/>
      </c>
      <c r="EP37" t="inlineStr">
        <is>
          <t>Ya, tetapi kurang jelas dan sulit diikuti</t>
        </is>
      </c>
      <c r="EQ37" t="inlineStr">
        <is>
          <t>Pelatihan</t>
        </is>
      </c>
      <c r="ER37" t="inlineStr">
        <is>
          <t>CPO atau pendamping Pegawai koperasi</t>
        </is>
      </c>
      <c r="ES37" t="n">
        <v>1</v>
      </c>
      <c r="ET37" t="n">
        <v>0</v>
      </c>
      <c r="EU37" t="n">
        <v>1</v>
      </c>
      <c r="EV37" t="n">
        <v>0</v>
      </c>
      <c r="EW37" t="n">
        <v/>
      </c>
      <c r="EX37" t="inlineStr">
        <is>
          <t>Anggota keluarga - Perempuan dewasa</t>
        </is>
      </c>
      <c r="EY37" t="n">
        <v>0</v>
      </c>
      <c r="EZ37" t="n">
        <v>1</v>
      </c>
      <c r="FA37" t="n">
        <v>0</v>
      </c>
      <c r="FB37" t="n">
        <v/>
      </c>
      <c r="FC37" t="inlineStr">
        <is>
          <t>Setiap hari</t>
        </is>
      </c>
      <c r="FD37" t="n">
        <v/>
      </c>
      <c r="FE37" t="inlineStr">
        <is>
          <t>Mengetahui</t>
        </is>
      </c>
      <c r="FF37" t="inlineStr">
        <is>
          <t>Tidak pernah</t>
        </is>
      </c>
      <c r="FG37" t="inlineStr">
        <is>
          <t>Mengetahui</t>
        </is>
      </c>
      <c r="FH37" t="inlineStr">
        <is>
          <t>Jarang (setiap bulan atau lebih)</t>
        </is>
      </c>
      <c r="FI37" t="inlineStr">
        <is>
          <t>Tidak mengetahui</t>
        </is>
      </c>
      <c r="FJ37" t="inlineStr">
        <is>
          <t>Tidak pernah</t>
        </is>
      </c>
      <c r="FK37" t="inlineStr">
        <is>
          <t>Tidak mengetahui</t>
        </is>
      </c>
      <c r="FL37" t="inlineStr">
        <is>
          <t>Tidak pernah</t>
        </is>
      </c>
      <c r="FM37" t="inlineStr">
        <is>
          <t>Mengetahui</t>
        </is>
      </c>
      <c r="FN37" t="inlineStr">
        <is>
          <t>Jarang (setiap bulan atau lebih)</t>
        </is>
      </c>
      <c r="FO37" t="inlineStr">
        <is>
          <t>Mengetahui</t>
        </is>
      </c>
      <c r="FP37" t="inlineStr">
        <is>
          <t>Cukup sering (2 minggu sekali)</t>
        </is>
      </c>
      <c r="FQ37" t="inlineStr">
        <is>
          <t>Mengetahui</t>
        </is>
      </c>
      <c r="FR37" t="inlineStr">
        <is>
          <t>Ya</t>
        </is>
      </c>
      <c r="FS37" t="inlineStr">
        <is>
          <t>Mengetahui</t>
        </is>
      </c>
      <c r="FT37" t="inlineStr">
        <is>
          <t>Ya, selalu</t>
        </is>
      </c>
      <c r="FU37" t="inlineStr">
        <is>
          <t>Laki-laki dewasa</t>
        </is>
      </c>
      <c r="FV37" t="n">
        <v>1</v>
      </c>
      <c r="FW37" t="n">
        <v>0</v>
      </c>
      <c r="FX37" t="n">
        <v>0</v>
      </c>
      <c r="FY37" t="n">
        <v>0</v>
      </c>
      <c r="FZ37" t="inlineStr">
        <is>
          <t>Kurang memahami</t>
        </is>
      </c>
      <c r="GA37" t="inlineStr">
        <is>
          <t>Pelatihan</t>
        </is>
      </c>
      <c r="GB37" t="n">
        <v>0</v>
      </c>
      <c r="GC37" t="n">
        <v>1</v>
      </c>
      <c r="GD37" t="n">
        <v>0</v>
      </c>
      <c r="GE37" t="n">
        <v>0</v>
      </c>
      <c r="GF37" t="n">
        <v/>
      </c>
      <c r="GG37" t="inlineStr">
        <is>
          <t>Sering</t>
        </is>
      </c>
      <c r="GH37" t="inlineStr">
        <is>
          <t>Ya</t>
        </is>
      </c>
      <c r="GI37" t="inlineStr">
        <is>
          <t>Tetangga</t>
        </is>
      </c>
      <c r="GJ37" t="n">
        <v>1</v>
      </c>
      <c r="GK37" t="n">
        <v>0</v>
      </c>
      <c r="GL37" t="n">
        <v>0</v>
      </c>
      <c r="GM37" t="n">
        <v>0</v>
      </c>
      <c r="GN37" t="n">
        <v/>
      </c>
      <c r="GO37" t="n">
        <v>9</v>
      </c>
      <c r="GP37" t="inlineStr">
        <is>
          <t>Penuh (100%)</t>
        </is>
      </c>
      <c r="GQ37" t="inlineStr">
        <is>
          <t>Kayu bakar</t>
        </is>
      </c>
      <c r="GR37" t="n">
        <v>0</v>
      </c>
      <c r="GS37" t="n">
        <v>1</v>
      </c>
      <c r="GT37" t="n">
        <v>0</v>
      </c>
      <c r="GU37" t="n">
        <v>0</v>
      </c>
      <c r="GV37" t="n">
        <v>0</v>
      </c>
      <c r="GW37" t="n">
        <v>0</v>
      </c>
      <c r="GX37" t="n">
        <v>0</v>
      </c>
      <c r="GY37" t="n">
        <v/>
      </c>
      <c r="GZ37" t="inlineStr">
        <is>
          <t>Ya</t>
        </is>
      </c>
      <c r="HA37" t="n">
        <v/>
      </c>
      <c r="HB37" t="n">
        <v/>
      </c>
      <c r="HC37" t="n">
        <v/>
      </c>
      <c r="HD37" t="n">
        <v/>
      </c>
      <c r="HE37" t="n">
        <v/>
      </c>
      <c r="HF37" t="n">
        <v/>
      </c>
      <c r="HG37" t="n">
        <v/>
      </c>
      <c r="HH37" t="n">
        <v/>
      </c>
      <c r="HI37" t="n">
        <v/>
      </c>
      <c r="HJ37" t="n">
        <v/>
      </c>
      <c r="HK37" t="n">
        <v/>
      </c>
      <c r="HL37" t="n">
        <v/>
      </c>
      <c r="HM37" t="n">
        <v/>
      </c>
      <c r="HN37" t="n">
        <v/>
      </c>
      <c r="HO37" t="n">
        <v/>
      </c>
      <c r="HP37" t="n">
        <v/>
      </c>
      <c r="HQ37" t="n">
        <v/>
      </c>
      <c r="HR37" t="n">
        <v/>
      </c>
      <c r="HS37" t="n">
        <v/>
      </c>
      <c r="HT37" t="n">
        <v/>
      </c>
      <c r="HU37" t="n">
        <v/>
      </c>
      <c r="HV37" t="n">
        <v/>
      </c>
      <c r="HW37" t="n">
        <v/>
      </c>
      <c r="HX37" t="n">
        <v/>
      </c>
      <c r="HY37" t="n">
        <v>0</v>
      </c>
      <c r="HZ37" t="n">
        <v>0</v>
      </c>
      <c r="IA37" t="n">
        <v/>
      </c>
      <c r="IB37" t="n">
        <v/>
      </c>
      <c r="IC37" t="n">
        <v/>
      </c>
      <c r="ID37" t="n">
        <v/>
      </c>
      <c r="IE37" t="n">
        <v/>
      </c>
      <c r="IF37" t="n">
        <v/>
      </c>
      <c r="IG37" t="n">
        <v/>
      </c>
      <c r="IH37" t="n">
        <v/>
      </c>
      <c r="II37" t="n">
        <v/>
      </c>
      <c r="IJ37" t="n">
        <v/>
      </c>
      <c r="IK37" t="inlineStr">
        <is>
          <t>30-50 kg</t>
        </is>
      </c>
      <c r="IL37" t="inlineStr">
        <is>
          <t>1-3 jam</t>
        </is>
      </c>
      <c r="IM37" t="inlineStr">
        <is>
          <t>Tidak</t>
        </is>
      </c>
      <c r="IN37" t="inlineStr">
        <is>
          <t>Ya</t>
        </is>
      </c>
      <c r="IO37" t="inlineStr">
        <is>
          <t>Tidak ada perubahan</t>
        </is>
      </c>
      <c r="IP37" t="inlineStr">
        <is>
          <t>Tidak ada perubahan</t>
        </is>
      </c>
      <c r="IQ37" t="inlineStr">
        <is>
          <t>Tidak pernah</t>
        </is>
      </c>
      <c r="IR37" t="n">
        <v/>
      </c>
      <c r="IS37" t="n">
        <v/>
      </c>
      <c r="IT37" t="n">
        <v/>
      </c>
      <c r="IU37" t="n">
        <v/>
      </c>
      <c r="IV37" t="n">
        <v/>
      </c>
      <c r="IW37" t="n">
        <v/>
      </c>
      <c r="IX37" t="n">
        <v/>
      </c>
      <c r="IY37" t="n">
        <v/>
      </c>
      <c r="IZ37" t="inlineStr">
        <is>
          <t>Tidak ada perubahan</t>
        </is>
      </c>
      <c r="JA37" t="inlineStr">
        <is>
          <t>Laki-laki dewasa Perempuan dewasa Anak-anak (0-18 tahun)</t>
        </is>
      </c>
      <c r="JB37" t="n">
        <v>1</v>
      </c>
      <c r="JC37" t="n">
        <v>1</v>
      </c>
      <c r="JD37" t="n">
        <v>1</v>
      </c>
      <c r="JE37" t="inlineStr">
        <is>
          <t>Laki-laki dewasa Perempuan dewasa Anak-anak (0-18 tahun)</t>
        </is>
      </c>
      <c r="JF37" t="n">
        <v>1</v>
      </c>
      <c r="JG37" t="n">
        <v>1</v>
      </c>
      <c r="JH37" t="n">
        <v>1</v>
      </c>
      <c r="JI37" t="inlineStr">
        <is>
          <t>Tidak pernah</t>
        </is>
      </c>
      <c r="JJ37" t="n">
        <v/>
      </c>
      <c r="JK37" t="n">
        <v/>
      </c>
      <c r="JL37" t="n">
        <v/>
      </c>
      <c r="JM37" t="n">
        <v/>
      </c>
      <c r="JN37" t="n">
        <v/>
      </c>
      <c r="JO37" t="n">
        <v/>
      </c>
      <c r="JP37" t="n">
        <v/>
      </c>
      <c r="JQ37" t="n">
        <v/>
      </c>
      <c r="JR37" t="inlineStr">
        <is>
          <t>Tidak pernah</t>
        </is>
      </c>
      <c r="JS37" t="n">
        <v/>
      </c>
      <c r="JT37" t="n">
        <v/>
      </c>
      <c r="JU37" t="n">
        <v/>
      </c>
      <c r="JV37" t="n">
        <v/>
      </c>
      <c r="JW37" t="n">
        <v/>
      </c>
      <c r="JX37" t="n">
        <v/>
      </c>
      <c r="JY37" t="n">
        <v/>
      </c>
      <c r="JZ37" t="n">
        <v/>
      </c>
      <c r="KA37" t="inlineStr">
        <is>
          <t>Tidak pernah</t>
        </is>
      </c>
      <c r="KB37" t="n">
        <v/>
      </c>
      <c r="KC37" t="n">
        <v/>
      </c>
      <c r="KD37" t="n">
        <v/>
      </c>
      <c r="KE37" t="n">
        <v/>
      </c>
      <c r="KF37" t="n">
        <v/>
      </c>
      <c r="KG37" t="n">
        <v/>
      </c>
      <c r="KH37" t="n">
        <v/>
      </c>
      <c r="KI37" t="n">
        <v/>
      </c>
      <c r="KJ37" t="inlineStr">
        <is>
          <t>Lebih sering</t>
        </is>
      </c>
      <c r="KK37" t="inlineStr">
        <is>
          <t>Perempuan dewasa</t>
        </is>
      </c>
      <c r="KL37" t="n">
        <v>0</v>
      </c>
      <c r="KM37" t="n">
        <v>1</v>
      </c>
      <c r="KN37" t="n">
        <v>0</v>
      </c>
      <c r="KO37" t="inlineStr">
        <is>
          <t>Perempuan dewasa</t>
        </is>
      </c>
      <c r="KP37" t="n">
        <v>0</v>
      </c>
      <c r="KQ37" t="n">
        <v>1</v>
      </c>
      <c r="KR37" t="n">
        <v>0</v>
      </c>
      <c r="KS37" t="inlineStr">
        <is>
          <t>Tidak ada perubahan</t>
        </is>
      </c>
      <c r="KT37" t="inlineStr">
        <is>
          <t>0-1 kali</t>
        </is>
      </c>
      <c r="KU37" t="inlineStr">
        <is>
          <t>2-4 kali</t>
        </is>
      </c>
      <c r="KV37" t="inlineStr">
        <is>
          <t>Perempuan dewasa</t>
        </is>
      </c>
      <c r="KW37" t="n">
        <v>0</v>
      </c>
      <c r="KX37" t="n">
        <v>1</v>
      </c>
      <c r="KY37" t="n">
        <v>0</v>
      </c>
      <c r="KZ37" t="n">
        <v>0</v>
      </c>
      <c r="LA37" t="inlineStr">
        <is>
          <t>Tidak ada perubahan</t>
        </is>
      </c>
      <c r="LB37" t="inlineStr">
        <is>
          <t>Cukup membaik</t>
        </is>
      </c>
      <c r="LC37" t="n">
        <v>0</v>
      </c>
      <c r="LD37" t="n">
        <v>0</v>
      </c>
      <c r="LE37" t="n">
        <v>0</v>
      </c>
      <c r="LF37" t="n">
        <v>0</v>
      </c>
      <c r="LG37" t="inlineStr">
        <is>
          <t>Tidak</t>
        </is>
      </c>
      <c r="LH37" t="n">
        <v/>
      </c>
      <c r="LI37" t="n">
        <v>0</v>
      </c>
      <c r="LJ37" t="inlineStr">
        <is>
          <t>Lainnya</t>
        </is>
      </c>
      <c r="LK37" t="n">
        <v>0</v>
      </c>
      <c r="LL37" t="n">
        <v>0</v>
      </c>
      <c r="LM37" t="n">
        <v>0</v>
      </c>
      <c r="LN37" t="n">
        <v>0</v>
      </c>
      <c r="LO37" t="n">
        <v>0</v>
      </c>
      <c r="LP37" t="n">
        <v>0</v>
      </c>
      <c r="LQ37" t="n">
        <v>1</v>
      </c>
      <c r="LR37" t="inlineStr">
        <is>
          <t>Tidak ada penghematan, karena biogas tidak berfungsi dengan baik, hanya bisa menyala sebentar</t>
        </is>
      </c>
      <c r="LS37" t="n">
        <v>60</v>
      </c>
      <c r="LT37" t="n">
        <v>60</v>
      </c>
      <c r="LU37" t="n">
        <v>0</v>
      </c>
      <c r="LV37" t="n">
        <v>10</v>
      </c>
      <c r="LW37" t="n">
        <v>10</v>
      </c>
      <c r="LX37" t="n">
        <v>0</v>
      </c>
      <c r="LY37" t="n">
        <v>10</v>
      </c>
      <c r="LZ37" t="n">
        <v>10</v>
      </c>
      <c r="MA37" t="n">
        <v>0</v>
      </c>
      <c r="MB37" t="inlineStr">
        <is>
          <t>Tidak</t>
        </is>
      </c>
      <c r="MC37" t="n">
        <v>60</v>
      </c>
      <c r="MD37" t="n">
        <v>60</v>
      </c>
      <c r="ME37" t="n">
        <v>60</v>
      </c>
      <c r="MF37" t="n">
        <v>0</v>
      </c>
      <c r="MG37" t="n">
        <v>0</v>
      </c>
      <c r="MH37" t="n">
        <v>0</v>
      </c>
      <c r="MI37" t="n">
        <v/>
      </c>
      <c r="MJ37" t="n">
        <v/>
      </c>
      <c r="MK37" t="n">
        <v/>
      </c>
      <c r="ML37" t="n">
        <v/>
      </c>
      <c r="MM37" t="n">
        <v/>
      </c>
      <c r="MN37" t="n">
        <v/>
      </c>
      <c r="MO37" t="n">
        <v/>
      </c>
      <c r="MP37" t="n">
        <v/>
      </c>
      <c r="MQ37" t="n">
        <v/>
      </c>
      <c r="MR37" t="inlineStr">
        <is>
          <t>Tidak ada waktu luang karena biogas tidak berfungsi dengan baik</t>
        </is>
      </c>
      <c r="MS37" t="n">
        <v/>
      </c>
      <c r="MT37" t="inlineStr">
        <is>
          <t>Tidak ada waktu luang karena biogas tidak berfungsi dengan baik, namun tetap aktif ikut tahlil, tiba'an</t>
        </is>
      </c>
      <c r="MU37" t="inlineStr">
        <is>
          <t>Tidak</t>
        </is>
      </c>
      <c r="MV37" t="n">
        <v/>
      </c>
      <c r="MW37" t="n">
        <v/>
      </c>
      <c r="MX37" t="n">
        <v/>
      </c>
      <c r="MY37" t="n">
        <v/>
      </c>
      <c r="MZ37" t="n">
        <v/>
      </c>
      <c r="NA37" t="n">
        <v/>
      </c>
      <c r="NB37" t="n">
        <v/>
      </c>
      <c r="NC37" t="n">
        <v/>
      </c>
      <c r="ND37" t="n">
        <v/>
      </c>
      <c r="NE37" t="n">
        <v/>
      </c>
      <c r="NF37" t="n">
        <v/>
      </c>
      <c r="NG37" t="n">
        <v/>
      </c>
      <c r="NH37" t="n">
        <v/>
      </c>
      <c r="NI37" t="n">
        <v/>
      </c>
      <c r="NJ37" t="n">
        <v/>
      </c>
      <c r="NK37" t="n">
        <v/>
      </c>
      <c r="NL37" t="inlineStr">
        <is>
          <t>Tidak</t>
        </is>
      </c>
      <c r="NM37" t="inlineStr">
        <is>
          <t>Kombinasi kredit/pinjaman dan dana hibah</t>
        </is>
      </c>
      <c r="NN37" t="inlineStr">
        <is>
          <t>5.000.001-7.000.000</t>
        </is>
      </c>
      <c r="NO37" t="inlineStr">
        <is>
          <t>Yayasan Rumah Energi atau BIRU</t>
        </is>
      </c>
      <c r="NP37" t="n">
        <v/>
      </c>
      <c r="NQ37" t="inlineStr">
        <is>
          <t>Koperasi</t>
        </is>
      </c>
      <c r="NR37" t="n">
        <v/>
      </c>
      <c r="NS37" t="n">
        <v>60</v>
      </c>
      <c r="NT37" t="inlineStr">
        <is>
          <t>Anggota keluarga - Laki-laki dewasa</t>
        </is>
      </c>
      <c r="NU37" t="n">
        <v/>
      </c>
      <c r="NV37" t="n">
        <v/>
      </c>
      <c r="NW37" t="n">
        <v/>
      </c>
      <c r="NX37" t="inlineStr">
        <is>
          <t>Sama saja</t>
        </is>
      </c>
      <c r="NY37" t="n">
        <v>60</v>
      </c>
      <c r="NZ37" t="n">
        <v>0</v>
      </c>
      <c r="OA37" t="n">
        <v>0</v>
      </c>
      <c r="OB37" t="n">
        <v>80</v>
      </c>
      <c r="OC37" t="n">
        <v>80</v>
      </c>
      <c r="OD37" t="n">
        <v>0</v>
      </c>
      <c r="OE37" t="inlineStr">
        <is>
          <t>Tidak ada perubahan</t>
        </is>
      </c>
      <c r="OF37" t="inlineStr">
        <is>
          <t>Sama saja (tidak ada perbedaan waktu memasak MAUPUN rasa/bau makanan bila dibandingkan penggunaan sebelumnya)</t>
        </is>
      </c>
      <c r="OG37" t="inlineStr">
        <is>
          <t>Ya</t>
        </is>
      </c>
      <c r="OH37" t="n">
        <v>0</v>
      </c>
      <c r="OI37" t="n">
        <v>6</v>
      </c>
      <c r="OJ37" t="n">
        <v>0</v>
      </c>
      <c r="OK37" t="n">
        <v>0</v>
      </c>
      <c r="OL37" t="n">
        <v>0</v>
      </c>
      <c r="OM37" t="n">
        <v>6</v>
      </c>
      <c r="ON37" t="n">
        <v>15</v>
      </c>
      <c r="OO37" t="n">
        <v>15</v>
      </c>
      <c r="OP37" t="inlineStr">
        <is>
          <t>Sapi perah Ayam Unggas lainnya</t>
        </is>
      </c>
      <c r="OQ37" t="n">
        <v>0</v>
      </c>
      <c r="OR37" t="n">
        <v>1</v>
      </c>
      <c r="OS37" t="n">
        <v>0</v>
      </c>
      <c r="OT37" t="n">
        <v>0</v>
      </c>
      <c r="OU37" t="n">
        <v>0</v>
      </c>
      <c r="OV37" t="n">
        <v>0</v>
      </c>
      <c r="OW37" t="n">
        <v>1</v>
      </c>
      <c r="OX37" t="n">
        <v>1</v>
      </c>
      <c r="OY37" t="n">
        <v/>
      </c>
      <c r="OZ37" t="n">
        <v/>
      </c>
      <c r="PA37" t="n">
        <v/>
      </c>
      <c r="PB37" t="n">
        <v/>
      </c>
      <c r="PC37" t="n">
        <v/>
      </c>
      <c r="PD37" t="n">
        <v/>
      </c>
      <c r="PE37" t="n">
        <v/>
      </c>
      <c r="PF37" t="n">
        <v/>
      </c>
      <c r="PG37" t="n">
        <v/>
      </c>
      <c r="PH37" t="n">
        <v/>
      </c>
      <c r="PI37" t="n">
        <v/>
      </c>
      <c r="PJ37" t="n">
        <v/>
      </c>
      <c r="PK37" t="n">
        <v/>
      </c>
      <c r="PL37" t="n">
        <v/>
      </c>
      <c r="PM37" t="n">
        <v/>
      </c>
      <c r="PN37" t="n">
        <v/>
      </c>
      <c r="PO37" t="n">
        <v/>
      </c>
      <c r="PP37" t="n">
        <v/>
      </c>
      <c r="PQ37" t="n">
        <v/>
      </c>
      <c r="PR37" t="n">
        <v/>
      </c>
      <c r="PS37" t="n">
        <v/>
      </c>
      <c r="PT37" t="n">
        <v/>
      </c>
      <c r="PU37" t="n">
        <v/>
      </c>
      <c r="PV37" t="n">
        <v/>
      </c>
      <c r="PW37" t="n">
        <v/>
      </c>
      <c r="PX37" t="n">
        <v/>
      </c>
      <c r="PY37" t="n">
        <v/>
      </c>
      <c r="PZ37" t="n">
        <v/>
      </c>
      <c r="QA37" t="n">
        <v/>
      </c>
      <c r="QB37" t="n">
        <v/>
      </c>
      <c r="QC37" t="n">
        <v/>
      </c>
      <c r="QD37" t="n">
        <v/>
      </c>
      <c r="QE37" t="inlineStr">
        <is>
          <t>4-Lainnya</t>
        </is>
      </c>
      <c r="QF37" t="n">
        <v>0</v>
      </c>
      <c r="QG37" t="n">
        <v>0</v>
      </c>
      <c r="QH37" t="n">
        <v>0</v>
      </c>
      <c r="QI37" t="n">
        <v>0</v>
      </c>
      <c r="QJ37" t="n">
        <v>0</v>
      </c>
      <c r="QK37" t="n">
        <v>0</v>
      </c>
      <c r="QL37" t="n">
        <v>0</v>
      </c>
      <c r="QM37" t="n">
        <v>0</v>
      </c>
      <c r="QN37" t="n">
        <v>1</v>
      </c>
      <c r="QO37" t="inlineStr">
        <is>
          <t>Dibawa ke tegal untuk pupuk</t>
        </is>
      </c>
      <c r="QP37" t="n">
        <v/>
      </c>
      <c r="QQ37" t="n">
        <v/>
      </c>
      <c r="QR37" t="n">
        <v/>
      </c>
      <c r="QS37" t="n">
        <v/>
      </c>
      <c r="QT37" t="n">
        <v/>
      </c>
      <c r="QU37" t="n">
        <v/>
      </c>
      <c r="QV37" t="n">
        <v/>
      </c>
      <c r="QW37" t="n">
        <v/>
      </c>
      <c r="QX37" t="n">
        <v/>
      </c>
      <c r="QY37" t="n">
        <v/>
      </c>
      <c r="QZ37" t="n">
        <v/>
      </c>
      <c r="RA37" t="n">
        <v/>
      </c>
      <c r="RB37" t="n">
        <v/>
      </c>
      <c r="RC37" t="n">
        <v/>
      </c>
      <c r="RD37" t="n">
        <v/>
      </c>
      <c r="RE37" t="n">
        <v/>
      </c>
      <c r="RF37" t="n">
        <v/>
      </c>
      <c r="RG37" t="n">
        <v/>
      </c>
      <c r="RH37" t="n">
        <v/>
      </c>
      <c r="RI37" t="n">
        <v/>
      </c>
      <c r="RJ37" t="n">
        <v/>
      </c>
      <c r="RK37" t="n">
        <v/>
      </c>
      <c r="RL37" t="n">
        <v/>
      </c>
      <c r="RM37" t="n">
        <v/>
      </c>
      <c r="RN37" t="n">
        <v/>
      </c>
      <c r="RO37" t="n">
        <v/>
      </c>
      <c r="RP37" t="n">
        <v/>
      </c>
      <c r="RQ37" t="n">
        <v/>
      </c>
      <c r="RR37" t="n">
        <v/>
      </c>
      <c r="RS37" t="n">
        <v/>
      </c>
      <c r="RT37" t="n">
        <v/>
      </c>
      <c r="RU37" t="n">
        <v/>
      </c>
      <c r="RV37" t="n">
        <v/>
      </c>
      <c r="RW37" t="n">
        <v/>
      </c>
      <c r="RX37" t="n">
        <v/>
      </c>
      <c r="RY37" t="n">
        <v/>
      </c>
      <c r="RZ37" t="n">
        <v/>
      </c>
      <c r="SA37" t="n">
        <v/>
      </c>
      <c r="SB37" t="n">
        <v/>
      </c>
      <c r="SC37" t="inlineStr">
        <is>
          <t>1-Disebarkan ke lahan terbuka</t>
        </is>
      </c>
      <c r="SD37" t="n">
        <v>0</v>
      </c>
      <c r="SE37" t="n">
        <v>0</v>
      </c>
      <c r="SF37" t="n">
        <v>0</v>
      </c>
      <c r="SG37" t="n">
        <v>0</v>
      </c>
      <c r="SH37" t="n">
        <v>0</v>
      </c>
      <c r="SI37" t="n">
        <v>1</v>
      </c>
      <c r="SJ37" t="n">
        <v>0</v>
      </c>
      <c r="SK37" t="n">
        <v>0</v>
      </c>
      <c r="SL37" t="n">
        <v>0</v>
      </c>
      <c r="SM37" t="n">
        <v/>
      </c>
      <c r="SN37" t="inlineStr">
        <is>
          <t>1-Disebarkan ke lahan terbuka</t>
        </is>
      </c>
      <c r="SO37" t="n">
        <v>0</v>
      </c>
      <c r="SP37" t="n">
        <v>0</v>
      </c>
      <c r="SQ37" t="n">
        <v>0</v>
      </c>
      <c r="SR37" t="n">
        <v>0</v>
      </c>
      <c r="SS37" t="n">
        <v>0</v>
      </c>
      <c r="ST37" t="n">
        <v>1</v>
      </c>
      <c r="SU37" t="n">
        <v>0</v>
      </c>
      <c r="SV37" t="n">
        <v>0</v>
      </c>
      <c r="SW37" t="n">
        <v>0</v>
      </c>
      <c r="SX37" t="n">
        <v/>
      </c>
      <c r="SY37" t="n">
        <v/>
      </c>
      <c r="SZ37" t="n">
        <v>4</v>
      </c>
      <c r="TA37" t="n">
        <v/>
      </c>
      <c r="TB37" t="n">
        <v/>
      </c>
      <c r="TC37" t="n">
        <v/>
      </c>
      <c r="TD37" t="n">
        <v/>
      </c>
      <c r="TE37" t="n">
        <v>17</v>
      </c>
      <c r="TF37" t="n">
        <v>10</v>
      </c>
      <c r="TG37" t="n">
        <v/>
      </c>
      <c r="TH37" t="n">
        <v/>
      </c>
      <c r="TI37" t="n">
        <v/>
      </c>
      <c r="TJ37" t="n">
        <v/>
      </c>
      <c r="TK37" t="n">
        <v/>
      </c>
      <c r="TL37" t="n">
        <v/>
      </c>
      <c r="TM37" t="n">
        <v/>
      </c>
      <c r="TN37" t="n">
        <v/>
      </c>
      <c r="TO37" t="n">
        <v/>
      </c>
      <c r="TP37" t="n">
        <v/>
      </c>
      <c r="TQ37" t="n">
        <v/>
      </c>
      <c r="TR37" t="n">
        <v/>
      </c>
      <c r="TS37" t="n">
        <v/>
      </c>
      <c r="TT37" t="n">
        <v/>
      </c>
      <c r="TU37" t="n">
        <v/>
      </c>
      <c r="TV37" t="n">
        <v/>
      </c>
      <c r="TW37" t="n">
        <v/>
      </c>
      <c r="TX37" t="n">
        <v/>
      </c>
      <c r="TY37" t="n">
        <v/>
      </c>
      <c r="TZ37" t="n">
        <v/>
      </c>
      <c r="UA37" t="n">
        <v/>
      </c>
      <c r="UB37" t="n">
        <v/>
      </c>
      <c r="UC37" t="n">
        <v/>
      </c>
      <c r="UD37" t="n">
        <v/>
      </c>
      <c r="UE37" t="n">
        <v/>
      </c>
      <c r="UF37" t="n">
        <v/>
      </c>
      <c r="UG37" t="n">
        <v/>
      </c>
      <c r="UH37" t="n">
        <v/>
      </c>
      <c r="UI37" t="n">
        <v/>
      </c>
      <c r="UJ37" t="n">
        <v/>
      </c>
      <c r="UK37" t="n">
        <v/>
      </c>
      <c r="UL37" t="n">
        <v/>
      </c>
      <c r="UM37" t="n">
        <v/>
      </c>
      <c r="UN37" t="n">
        <v/>
      </c>
      <c r="UO37" t="n">
        <v/>
      </c>
      <c r="UP37" t="n">
        <v/>
      </c>
      <c r="UQ37" t="n">
        <v/>
      </c>
      <c r="UR37" t="n">
        <v/>
      </c>
      <c r="US37" t="n">
        <v/>
      </c>
      <c r="UT37" t="n">
        <v/>
      </c>
      <c r="UU37" t="n">
        <v/>
      </c>
      <c r="UV37" t="inlineStr">
        <is>
          <t>Pemberian pakan di kandang</t>
        </is>
      </c>
      <c r="UW37" t="n">
        <v/>
      </c>
      <c r="UX37" t="n">
        <v/>
      </c>
      <c r="UY37" t="n">
        <v/>
      </c>
      <c r="UZ37" t="inlineStr">
        <is>
          <t>Pemberian pakan di kandang</t>
        </is>
      </c>
      <c r="VA37" t="inlineStr">
        <is>
          <t>Penggembalaan semi-terbuka</t>
        </is>
      </c>
      <c r="VB37" t="inlineStr">
        <is>
          <t>Penggembalaan semi-terbuka</t>
        </is>
      </c>
      <c r="VC37" t="n">
        <v/>
      </c>
      <c r="VD37" t="inlineStr">
        <is>
          <t>Sangat jarang (&gt;1 bulan sekali)</t>
        </is>
      </c>
      <c r="VE37" t="n">
        <v/>
      </c>
      <c r="VF37" t="n">
        <v/>
      </c>
      <c r="VG37" t="n">
        <v/>
      </c>
      <c r="VH37" t="inlineStr">
        <is>
          <t>Sangat jarang (&gt;1 bulan sekali)</t>
        </is>
      </c>
      <c r="VI37" t="inlineStr">
        <is>
          <t>Sangat jarang (&gt;1 bulan sekali)</t>
        </is>
      </c>
      <c r="VJ37" t="inlineStr">
        <is>
          <t>Sangat jarang (&gt;1 bulan sekali)</t>
        </is>
      </c>
      <c r="VK37" t="n">
        <v/>
      </c>
      <c r="VL37" t="inlineStr">
        <is>
          <t>Sangat sering (&gt;1 kali sehari)</t>
        </is>
      </c>
      <c r="VM37" t="n">
        <v/>
      </c>
      <c r="VN37" t="n">
        <v/>
      </c>
      <c r="VO37" t="n">
        <v/>
      </c>
      <c r="VP37" t="inlineStr">
        <is>
          <t>Cukup (2-6 hari sekali)</t>
        </is>
      </c>
      <c r="VQ37" t="inlineStr">
        <is>
          <t>Cukup (2-6 hari sekali)</t>
        </is>
      </c>
      <c r="VR37" t="inlineStr">
        <is>
          <t>Cukup (2-6 hari sekali)</t>
        </is>
      </c>
      <c r="VS37" t="n">
        <v/>
      </c>
      <c r="VT37" t="n">
        <v/>
      </c>
      <c r="VU37" t="n">
        <v/>
      </c>
      <c r="VV37" t="n">
        <v/>
      </c>
      <c r="VW37" t="n">
        <v/>
      </c>
      <c r="VX37" t="n">
        <v/>
      </c>
      <c r="VY37" t="n">
        <v/>
      </c>
      <c r="VZ37" t="n">
        <v/>
      </c>
      <c r="WA37" t="n">
        <v/>
      </c>
      <c r="WB37" t="n">
        <v/>
      </c>
      <c r="WC37" t="n">
        <v/>
      </c>
      <c r="WD37" t="n">
        <v/>
      </c>
      <c r="WE37" t="n">
        <v/>
      </c>
      <c r="WF37" t="inlineStr">
        <is>
          <t>6-Digester biogas 3-Disimpan terbuka (dry lot)</t>
        </is>
      </c>
      <c r="WG37" t="n">
        <v>0</v>
      </c>
      <c r="WH37" t="n">
        <v>0</v>
      </c>
      <c r="WI37" t="n">
        <v>0</v>
      </c>
      <c r="WJ37" t="n">
        <v>0</v>
      </c>
      <c r="WK37" t="n">
        <v>0</v>
      </c>
      <c r="WL37" t="n">
        <v>0</v>
      </c>
      <c r="WM37" t="n">
        <v>1</v>
      </c>
      <c r="WN37" t="n">
        <v>0</v>
      </c>
      <c r="WO37" t="n">
        <v>0</v>
      </c>
      <c r="WP37" t="n">
        <v>1</v>
      </c>
      <c r="WQ37" t="n">
        <v>0</v>
      </c>
      <c r="WR37" t="n">
        <v>0</v>
      </c>
      <c r="WS37" t="n">
        <v/>
      </c>
      <c r="WT37" t="n">
        <v/>
      </c>
      <c r="WU37" t="n">
        <v/>
      </c>
      <c r="WV37" t="n">
        <v/>
      </c>
      <c r="WW37" t="n">
        <v/>
      </c>
      <c r="WX37" t="n">
        <v/>
      </c>
      <c r="WY37" t="n">
        <v/>
      </c>
      <c r="WZ37" t="n">
        <v/>
      </c>
      <c r="XA37" t="n">
        <v/>
      </c>
      <c r="XB37" t="n">
        <v/>
      </c>
      <c r="XC37" t="n">
        <v/>
      </c>
      <c r="XD37" t="n">
        <v/>
      </c>
      <c r="XE37" t="n">
        <v/>
      </c>
      <c r="XF37" t="n">
        <v/>
      </c>
      <c r="XG37" t="n">
        <v/>
      </c>
      <c r="XH37" t="n">
        <v/>
      </c>
      <c r="XI37" t="n">
        <v/>
      </c>
      <c r="XJ37" t="n">
        <v/>
      </c>
      <c r="XK37" t="n">
        <v/>
      </c>
      <c r="XL37" t="n">
        <v/>
      </c>
      <c r="XM37" t="n">
        <v/>
      </c>
      <c r="XN37" t="n">
        <v/>
      </c>
      <c r="XO37" t="n">
        <v/>
      </c>
      <c r="XP37" t="n">
        <v/>
      </c>
      <c r="XQ37" t="n">
        <v/>
      </c>
      <c r="XR37" t="n">
        <v/>
      </c>
      <c r="XS37" t="n">
        <v/>
      </c>
      <c r="XT37" t="n">
        <v/>
      </c>
      <c r="XU37" t="n">
        <v/>
      </c>
      <c r="XV37" t="n">
        <v/>
      </c>
      <c r="XW37" t="n">
        <v/>
      </c>
      <c r="XX37" t="n">
        <v/>
      </c>
      <c r="XY37" t="n">
        <v/>
      </c>
      <c r="XZ37" t="n">
        <v/>
      </c>
      <c r="YA37" t="inlineStr">
        <is>
          <t>3-Disimpan terbuka (dry lot)</t>
        </is>
      </c>
      <c r="YB37" t="n">
        <v>0</v>
      </c>
      <c r="YC37" t="n">
        <v>0</v>
      </c>
      <c r="YD37" t="n">
        <v>0</v>
      </c>
      <c r="YE37" t="n">
        <v>0</v>
      </c>
      <c r="YF37" t="n">
        <v>0</v>
      </c>
      <c r="YG37" t="n">
        <v>0</v>
      </c>
      <c r="YH37" t="n">
        <v>1</v>
      </c>
      <c r="YI37" t="n">
        <v>0</v>
      </c>
      <c r="YJ37" t="n">
        <v>0</v>
      </c>
      <c r="YK37" t="n">
        <v>0</v>
      </c>
      <c r="YL37" t="n">
        <v>0</v>
      </c>
      <c r="YM37" t="n">
        <v>0</v>
      </c>
      <c r="YN37" t="inlineStr">
        <is>
          <t>8-Dibiarkan tersebar di ladang penggembalaan</t>
        </is>
      </c>
      <c r="YO37" t="n">
        <v>0</v>
      </c>
      <c r="YP37" t="n">
        <v>0</v>
      </c>
      <c r="YQ37" t="n">
        <v>0</v>
      </c>
      <c r="YR37" t="n">
        <v>0</v>
      </c>
      <c r="YS37" t="n">
        <v>0</v>
      </c>
      <c r="YT37" t="n">
        <v>0</v>
      </c>
      <c r="YU37" t="n">
        <v>0</v>
      </c>
      <c r="YV37" t="n">
        <v>0</v>
      </c>
      <c r="YW37" t="n">
        <v>0</v>
      </c>
      <c r="YX37" t="n">
        <v>0</v>
      </c>
      <c r="YY37" t="n">
        <v>0</v>
      </c>
      <c r="YZ37" t="n">
        <v>1</v>
      </c>
      <c r="ZA37" t="inlineStr">
        <is>
          <t>8-Dibiarkan tersebar di ladang penggembalaan</t>
        </is>
      </c>
      <c r="ZB37" t="n">
        <v>0</v>
      </c>
      <c r="ZC37" t="n">
        <v>0</v>
      </c>
      <c r="ZD37" t="n">
        <v>0</v>
      </c>
      <c r="ZE37" t="n">
        <v>0</v>
      </c>
      <c r="ZF37" t="n">
        <v>0</v>
      </c>
      <c r="ZG37" t="n">
        <v>0</v>
      </c>
      <c r="ZH37" t="n">
        <v>0</v>
      </c>
      <c r="ZI37" t="n">
        <v>0</v>
      </c>
      <c r="ZJ37" t="n">
        <v>0</v>
      </c>
      <c r="ZK37" t="n">
        <v>0</v>
      </c>
      <c r="ZL37" t="n">
        <v>0</v>
      </c>
      <c r="ZM37" t="n">
        <v>1</v>
      </c>
      <c r="ZN37" t="n">
        <v/>
      </c>
      <c r="ZO37" t="n">
        <v>50</v>
      </c>
      <c r="ZP37" t="n">
        <v/>
      </c>
      <c r="ZQ37" t="n">
        <v/>
      </c>
      <c r="ZR37" t="n">
        <v/>
      </c>
      <c r="ZS37" t="n">
        <v/>
      </c>
      <c r="ZT37" t="n">
        <v/>
      </c>
      <c r="ZU37" t="n">
        <v/>
      </c>
      <c r="ZV37" t="n">
        <v/>
      </c>
      <c r="ZW37" t="n">
        <v>2</v>
      </c>
      <c r="ZX37" t="n">
        <v/>
      </c>
      <c r="ZY37" t="n">
        <v/>
      </c>
      <c r="ZZ37" t="n">
        <v/>
      </c>
      <c r="AAA37" t="n">
        <v>1</v>
      </c>
      <c r="AAB37" t="n">
        <v>1</v>
      </c>
      <c r="AAC37" t="n">
        <v>1</v>
      </c>
      <c r="AAD37" t="n">
        <v/>
      </c>
      <c r="AAE37" t="inlineStr">
        <is>
          <t>Pakan segar (misal: rumput)</t>
        </is>
      </c>
      <c r="AAF37" t="n">
        <v/>
      </c>
      <c r="AAG37" t="n">
        <v/>
      </c>
      <c r="AAH37" t="n">
        <v/>
      </c>
      <c r="AAI37" t="inlineStr">
        <is>
          <t>Pakan segar (misal: rumput)</t>
        </is>
      </c>
      <c r="AAJ37" t="inlineStr">
        <is>
          <t>Pakan kering (misal: konsentrat, silase, pelet)</t>
        </is>
      </c>
      <c r="AAK37" t="inlineStr">
        <is>
          <t>Pakan kering (misal: konsentrat, silase, pelet)</t>
        </is>
      </c>
      <c r="AAL37" t="inlineStr">
        <is>
          <t>Ya</t>
        </is>
      </c>
      <c r="AAM37" t="inlineStr">
        <is>
          <t>Padat</t>
        </is>
      </c>
      <c r="AAN37" t="n">
        <v>1</v>
      </c>
      <c r="AAO37" t="n">
        <v>0</v>
      </c>
      <c r="AAP37" t="n">
        <v/>
      </c>
      <c r="AAQ37" t="n">
        <v>25</v>
      </c>
      <c r="AAR37" t="inlineStr">
        <is>
          <t>Ya</t>
        </is>
      </c>
      <c r="AAS37" t="inlineStr">
        <is>
          <t>Mengetahui</t>
        </is>
      </c>
      <c r="AAT37" t="inlineStr">
        <is>
          <t>Digunakan untuk pupuk di lahan pertanian sendiri</t>
        </is>
      </c>
      <c r="AAU37" t="n">
        <v>1</v>
      </c>
      <c r="AAV37" t="n">
        <v>0</v>
      </c>
      <c r="AAW37" t="n">
        <v>0</v>
      </c>
      <c r="AAX37" t="n">
        <v>0</v>
      </c>
      <c r="AAY37" t="n">
        <v>0</v>
      </c>
      <c r="AAZ37" t="n">
        <v>0</v>
      </c>
      <c r="ABA37" t="n">
        <v>0</v>
      </c>
      <c r="ABB37" t="inlineStr">
        <is>
          <t>Lainnya</t>
        </is>
      </c>
      <c r="ABC37" t="n">
        <v>0</v>
      </c>
      <c r="ABD37" t="n">
        <v>0</v>
      </c>
      <c r="ABE37" t="n">
        <v>0</v>
      </c>
      <c r="ABF37" t="n">
        <v>0</v>
      </c>
      <c r="ABG37" t="n">
        <v>1</v>
      </c>
      <c r="ABH37" t="inlineStr">
        <is>
          <t>Pupuk padat untuk tanaman</t>
        </is>
      </c>
      <c r="ABI37" t="n">
        <v/>
      </c>
      <c r="ABJ37" t="n">
        <v/>
      </c>
      <c r="ABK37" t="n">
        <v/>
      </c>
      <c r="ABL37" t="n">
        <v/>
      </c>
      <c r="ABM37" t="n">
        <v/>
      </c>
      <c r="ABN37" t="n">
        <v/>
      </c>
      <c r="ABO37" t="n">
        <v/>
      </c>
      <c r="ABP37" t="n">
        <v/>
      </c>
      <c r="ABQ37" t="inlineStr">
        <is>
          <t>Jagung</t>
        </is>
      </c>
      <c r="ABR37" t="inlineStr">
        <is>
          <t>Sangat jarang (2 bulan sekali)</t>
        </is>
      </c>
      <c r="ABS37" t="n">
        <v>500</v>
      </c>
      <c r="ABT37" t="n">
        <v/>
      </c>
      <c r="ABU37" t="n">
        <v>0</v>
      </c>
      <c r="ABV37" t="n">
        <v>250</v>
      </c>
      <c r="ABW37" t="inlineStr">
        <is>
          <t>Urea</t>
        </is>
      </c>
      <c r="ABX37" t="n">
        <v/>
      </c>
      <c r="ABY37" t="n">
        <v>25</v>
      </c>
      <c r="ABZ37" t="n">
        <v>4000</v>
      </c>
      <c r="ACA37" t="n">
        <v>25</v>
      </c>
      <c r="ACB37" t="n">
        <v>6000</v>
      </c>
      <c r="ACC37" t="n">
        <v>200</v>
      </c>
      <c r="ACD37" t="n">
        <v>200</v>
      </c>
      <c r="ACE37" t="inlineStr">
        <is>
          <t>Tidak</t>
        </is>
      </c>
      <c r="ACF37" t="inlineStr">
        <is>
          <t>Cukup meningkat</t>
        </is>
      </c>
      <c r="ACG37" t="inlineStr">
        <is>
          <t>Tidak ada perubahan</t>
        </is>
      </c>
      <c r="ACH37" t="inlineStr">
        <is>
          <t>Cukup meningkat</t>
        </is>
      </c>
      <c r="ACI37" t="n">
        <v/>
      </c>
      <c r="ACJ37" t="n">
        <v/>
      </c>
      <c r="ACK37" t="n">
        <v/>
      </c>
      <c r="ACL37" t="n">
        <v/>
      </c>
      <c r="ACM37" t="n">
        <v/>
      </c>
      <c r="ACN37" t="n">
        <v/>
      </c>
      <c r="ACO37" t="n">
        <v/>
      </c>
      <c r="ACP37" t="n">
        <v/>
      </c>
      <c r="ACQ37" t="n">
        <v/>
      </c>
      <c r="ACR37" t="n">
        <v/>
      </c>
      <c r="ACS37" t="n">
        <v/>
      </c>
      <c r="ACT37" t="inlineStr">
        <is>
          <t>Tidak ada informasi tambahan mengenai sumber bahan baku biogas</t>
        </is>
      </c>
      <c r="ACU37" t="inlineStr">
        <is>
          <t>Manfaat sangat kecil/terbatas</t>
        </is>
      </c>
      <c r="ACV37" t="inlineStr">
        <is>
          <t>Sama saja</t>
        </is>
      </c>
      <c r="ACW37" t="inlineStr">
        <is>
          <t>Anggota keluarga - Perempuan dewasa</t>
        </is>
      </c>
      <c r="ACX37" t="inlineStr">
        <is>
          <t>Netral/tidak tahu</t>
        </is>
      </c>
      <c r="ACY37" t="inlineStr">
        <is>
          <t>Anggota keluarga - Perempuan dewasa Anggota keluarga - Laki-laki dewasa</t>
        </is>
      </c>
      <c r="ACZ37" t="n">
        <v>1</v>
      </c>
      <c r="ADA37" t="n">
        <v>1</v>
      </c>
      <c r="ADB37" t="n">
        <v>0</v>
      </c>
      <c r="ADC37" t="n">
        <v>0</v>
      </c>
      <c r="ADD37" t="inlineStr">
        <is>
          <t>Tidak puas</t>
        </is>
      </c>
      <c r="ADE37" t="inlineStr">
        <is>
          <t>Tidak puas</t>
        </is>
      </c>
      <c r="ADF37" t="inlineStr">
        <is>
          <t>Tidak puas</t>
        </is>
      </c>
      <c r="ADG37" t="inlineStr">
        <is>
          <t>Tidak puas</t>
        </is>
      </c>
      <c r="ADH37" t="inlineStr">
        <is>
          <t>Ya</t>
        </is>
      </c>
      <c r="ADI37" t="inlineStr">
        <is>
          <t>Kompor Biogas</t>
        </is>
      </c>
      <c r="ADJ37" t="inlineStr">
        <is>
          <t>Tidak puas</t>
        </is>
      </c>
      <c r="ADK37" t="inlineStr">
        <is>
          <t>Monitoring/pengawasan tidak rutin Kualitas yang diberikan tidak sesuai biaya yang dikeluarkan Penanganan kerusakannya lambat</t>
        </is>
      </c>
      <c r="ADL37" t="n">
        <v>0</v>
      </c>
      <c r="ADM37" t="n">
        <v>0</v>
      </c>
      <c r="ADN37" t="n">
        <v>0</v>
      </c>
      <c r="ADO37" t="n">
        <v>0</v>
      </c>
      <c r="ADP37" t="n">
        <v>1</v>
      </c>
      <c r="ADQ37" t="n">
        <v>1</v>
      </c>
      <c r="ADR37" t="n">
        <v>1</v>
      </c>
      <c r="ADS37" t="n">
        <v>0</v>
      </c>
      <c r="ADT37" t="n">
        <v/>
      </c>
      <c r="ADU37" t="inlineStr">
        <is>
          <t>Menghubungi CPO atau pendamping</t>
        </is>
      </c>
      <c r="ADV37" t="n">
        <v>0</v>
      </c>
      <c r="ADW37" t="n">
        <v>0</v>
      </c>
      <c r="ADX37" t="n">
        <v>0</v>
      </c>
      <c r="ADY37" t="n">
        <v>0</v>
      </c>
      <c r="ADZ37" t="n">
        <v>1</v>
      </c>
      <c r="AEA37" t="n">
        <v>0</v>
      </c>
      <c r="AEB37" t="n">
        <v>0</v>
      </c>
      <c r="AEC37" t="n">
        <v>0</v>
      </c>
      <c r="AED37" t="inlineStr">
        <is>
          <t>Tukang biogas tidak maksimal dalam perbaikan</t>
        </is>
      </c>
      <c r="AEE37" t="inlineStr">
        <is>
          <t>Laki-laki dewasa</t>
        </is>
      </c>
      <c r="AEF37" t="n">
        <v/>
      </c>
      <c r="AEG37" t="inlineStr">
        <is>
          <t>Datang langsung ke rumah CPO</t>
        </is>
      </c>
      <c r="AEH37" t="n">
        <v/>
      </c>
      <c r="AEI37" t="inlineStr">
        <is>
          <t>Rutin kontrol, perbaikan dilakukan sampai biogas menyala</t>
        </is>
      </c>
      <c r="AEJ37" t="inlineStr">
        <is>
          <t>Tidak pernah</t>
        </is>
      </c>
      <c r="AEK37" t="inlineStr">
        <is>
          <t>Lainnya</t>
        </is>
      </c>
      <c r="AEL37" t="n">
        <v>0</v>
      </c>
      <c r="AEM37" t="n">
        <v>0</v>
      </c>
      <c r="AEN37" t="n">
        <v>0</v>
      </c>
      <c r="AEO37" t="n">
        <v>0</v>
      </c>
      <c r="AEP37" t="n">
        <v>0</v>
      </c>
      <c r="AEQ37" t="n">
        <v>0</v>
      </c>
      <c r="AER37" t="n">
        <v>0</v>
      </c>
      <c r="AES37" t="n">
        <v>0</v>
      </c>
      <c r="AET37" t="n">
        <v>0</v>
      </c>
      <c r="AEU37" t="n">
        <v>0</v>
      </c>
      <c r="AEV37" t="n">
        <v>0</v>
      </c>
      <c r="AEW37" t="n">
        <v>1</v>
      </c>
      <c r="AEX37" t="inlineStr">
        <is>
          <t>Tidak ada karena biogas tidak berfungsi dengan baik, hanya bisa menyala sebentar</t>
        </is>
      </c>
      <c r="AEY37" t="inlineStr">
        <is>
          <t>Mengurangi pengeluaran energi</t>
        </is>
      </c>
      <c r="AEZ37" t="n">
        <v/>
      </c>
      <c r="AFA37" t="inlineStr">
        <is>
          <t>Koperasi</t>
        </is>
      </c>
      <c r="AFB37" t="n">
        <v/>
      </c>
      <c r="AFC37" t="inlineStr">
        <is>
          <t>1769663662599.jpg</t>
        </is>
      </c>
      <c r="AFD37" t="inlineStr">
        <is>
          <t>https://kf.kobotoolbox.org/api/v2/assets/avstPQqLr3Ab3ZdcVTXZ6f/data/666691673/attachments/attTETociEhtroz5wsUm2TCB/</t>
        </is>
      </c>
      <c r="AFE37" t="inlineStr">
        <is>
          <t>1769663906867.jpg</t>
        </is>
      </c>
      <c r="AFF37" t="inlineStr">
        <is>
          <t>https://kf.kobotoolbox.org/api/v2/assets/avstPQqLr3Ab3ZdcVTXZ6f/data/666691673/attachments/atthkXmFzBS7WX26v8oNSQfQ/</t>
        </is>
      </c>
      <c r="AFG37" t="inlineStr">
        <is>
          <t>Solihin/Christina</t>
        </is>
      </c>
      <c r="AFH37" t="n">
        <v/>
      </c>
      <c r="AFI37" t="inlineStr">
        <is>
          <t>B7. Pengisian biodigester hanya 2 hari sekali. Setiap mengisi sekitar 75 kg, sehingga estimasi pengisian setiap hari adalah 40 kg</t>
        </is>
      </c>
    </row>
    <row r="38">
      <c r="A38" s="93" t="n">
        <v>46055</v>
      </c>
      <c r="B38" s="93" t="n">
        <v>46073</v>
      </c>
      <c r="C38" t="inlineStr">
        <is>
          <t>solihin</t>
        </is>
      </c>
      <c r="D38" t="inlineStr">
        <is>
          <t>sholi ahmad /nurul rohmaningsih</t>
        </is>
      </c>
      <c r="E38" t="n">
        <v>83116534995</v>
      </c>
      <c r="F38" t="inlineStr">
        <is>
          <t>-7.8896798 112.7897432 986.3999633789062 15.585</t>
        </is>
      </c>
      <c r="G38" t="n">
        <v>-7.8896798</v>
      </c>
      <c r="H38" t="n">
        <v>112.7897432</v>
      </c>
      <c r="I38" t="n">
        <v>986.3999634</v>
      </c>
      <c r="J38" t="n">
        <v>15.585</v>
      </c>
      <c r="K38" t="n">
        <v>0</v>
      </c>
      <c r="L38" t="inlineStr">
        <is>
          <t>-7.8896686 112.7897517 986.3999633789062 17.025</t>
        </is>
      </c>
      <c r="M38" t="n">
        <v>-7.8896686</v>
      </c>
      <c r="N38" t="n">
        <v>112.7897517</v>
      </c>
      <c r="O38" t="n">
        <v>986.3999634</v>
      </c>
      <c r="P38" t="n">
        <v>17.025</v>
      </c>
      <c r="Q38" t="n">
        <v>0</v>
      </c>
      <c r="R38" t="inlineStr">
        <is>
          <t>Jawa Timur</t>
        </is>
      </c>
      <c r="S38" t="n">
        <v>0</v>
      </c>
      <c r="T38" t="n">
        <v>0</v>
      </c>
      <c r="U38" t="n">
        <v>0</v>
      </c>
      <c r="V38" t="n">
        <v>0</v>
      </c>
      <c r="W38" t="n">
        <v>0</v>
      </c>
      <c r="X38" t="n">
        <v>1</v>
      </c>
      <c r="Y38" t="n">
        <v>0</v>
      </c>
      <c r="Z38" t="n">
        <v>0</v>
      </c>
      <c r="AA38" t="n">
        <v>0</v>
      </c>
      <c r="AB38" t="n">
        <v>0</v>
      </c>
      <c r="AC38" t="inlineStr">
        <is>
          <t>PASURUAN</t>
        </is>
      </c>
      <c r="AD38" t="inlineStr">
        <is>
          <t>TUTUR</t>
        </is>
      </c>
      <c r="AE38" t="inlineStr">
        <is>
          <t>TLOGOSARI</t>
        </is>
      </c>
      <c r="AF38" t="inlineStr">
        <is>
          <t>KPSP SETIA KAWAN</t>
        </is>
      </c>
      <c r="AG38" t="inlineStr">
        <is>
          <t>SKP0047</t>
        </is>
      </c>
      <c r="AH38" t="n">
        <v>16</v>
      </c>
      <c r="AI38" t="inlineStr">
        <is>
          <t>VPA1</t>
        </is>
      </c>
      <c r="AJ38" t="inlineStr">
        <is>
          <t>Aktif</t>
        </is>
      </c>
      <c r="AK38" t="n">
        <v>52</v>
      </c>
      <c r="AL38" t="inlineStr">
        <is>
          <t>Perempuan</t>
        </is>
      </c>
      <c r="AM38" t="inlineStr">
        <is>
          <t>Sudah menikah</t>
        </is>
      </c>
      <c r="AN38" t="inlineStr">
        <is>
          <t>SMA/Sederajat</t>
        </is>
      </c>
      <c r="AO38" t="inlineStr">
        <is>
          <t>Peternak</t>
        </is>
      </c>
      <c r="AP38" t="n">
        <v>0</v>
      </c>
      <c r="AQ38" t="n">
        <v>1</v>
      </c>
      <c r="AR38" t="n">
        <v>0</v>
      </c>
      <c r="AS38" t="n">
        <v>0</v>
      </c>
      <c r="AT38" t="n">
        <v>0</v>
      </c>
      <c r="AU38" t="n">
        <v>0</v>
      </c>
      <c r="AV38" t="n">
        <v>0</v>
      </c>
      <c r="AW38" t="n">
        <v>0</v>
      </c>
      <c r="AX38" t="n">
        <v/>
      </c>
      <c r="AY38" t="inlineStr">
        <is>
          <t>Petani</t>
        </is>
      </c>
      <c r="AZ38" t="n">
        <v>1</v>
      </c>
      <c r="BA38" t="n">
        <v>0</v>
      </c>
      <c r="BB38" t="n">
        <v>0</v>
      </c>
      <c r="BC38" t="n">
        <v>0</v>
      </c>
      <c r="BD38" t="n">
        <v>0</v>
      </c>
      <c r="BE38" t="n">
        <v>0</v>
      </c>
      <c r="BF38" t="n">
        <v>0</v>
      </c>
      <c r="BG38" t="n">
        <v>0</v>
      </c>
      <c r="BH38" t="n">
        <v/>
      </c>
      <c r="BI38" t="inlineStr">
        <is>
          <t>Rp2.500.000 - Rp3.500.000</t>
        </is>
      </c>
      <c r="BJ38" t="n">
        <v>2</v>
      </c>
      <c r="BK38" t="n">
        <v>2</v>
      </c>
      <c r="BL38" t="n">
        <v>0</v>
      </c>
      <c r="BM38" t="n">
        <v>0</v>
      </c>
      <c r="BN38" t="inlineStr">
        <is>
          <t>Milik sendiri</t>
        </is>
      </c>
      <c r="BO38" t="inlineStr">
        <is>
          <t>Permanen (dinding bata dan semen)</t>
        </is>
      </c>
      <c r="BP38" t="n">
        <v>1</v>
      </c>
      <c r="BQ38" t="n">
        <v>0</v>
      </c>
      <c r="BR38" t="n">
        <v>0</v>
      </c>
      <c r="BS38" t="n">
        <v>0</v>
      </c>
      <c r="BT38" t="n">
        <v>0</v>
      </c>
      <c r="BU38" t="n">
        <v/>
      </c>
      <c r="BV38" t="inlineStr">
        <is>
          <t>Keramik/ubin</t>
        </is>
      </c>
      <c r="BW38" t="n">
        <v>0</v>
      </c>
      <c r="BX38" t="n">
        <v>0</v>
      </c>
      <c r="BY38" t="n">
        <v>1</v>
      </c>
      <c r="BZ38" t="n">
        <v>0</v>
      </c>
      <c r="CA38" t="n">
        <v>0</v>
      </c>
      <c r="CB38" t="n">
        <v/>
      </c>
      <c r="CC38" t="inlineStr">
        <is>
          <t>Asbes Genting</t>
        </is>
      </c>
      <c r="CD38" t="n">
        <v>1</v>
      </c>
      <c r="CE38" t="n">
        <v>0</v>
      </c>
      <c r="CF38" t="n">
        <v>0</v>
      </c>
      <c r="CG38" t="n">
        <v>0</v>
      </c>
      <c r="CH38" t="n">
        <v>0</v>
      </c>
      <c r="CI38" t="n">
        <v>1</v>
      </c>
      <c r="CJ38" t="n">
        <v>0</v>
      </c>
      <c r="CK38" t="n">
        <v/>
      </c>
      <c r="CL38" t="inlineStr">
        <is>
          <t>Ya</t>
        </is>
      </c>
      <c r="CM38" t="n">
        <v>2010</v>
      </c>
      <c r="CN38" t="inlineStr">
        <is>
          <t>Fixed-Dome (Kubah Tetap)</t>
        </is>
      </c>
      <c r="CO38" t="inlineStr">
        <is>
          <t>8 m³ (6-7 ekor sapi, ±6,5 jam memasak/hari, ±65 kg slurry/hari)</t>
        </is>
      </c>
      <c r="CP38" t="inlineStr">
        <is>
          <t>Anggota keluarga - laki-laki</t>
        </is>
      </c>
      <c r="CQ38" t="n">
        <v>0</v>
      </c>
      <c r="CR38" t="n">
        <v>0</v>
      </c>
      <c r="CS38" t="n">
        <v>0</v>
      </c>
      <c r="CT38" t="n">
        <v>0</v>
      </c>
      <c r="CU38" t="n">
        <v>1</v>
      </c>
      <c r="CV38" t="n">
        <v>0</v>
      </c>
      <c r="CW38" t="n">
        <v>0</v>
      </c>
      <c r="CX38" t="n">
        <v>0</v>
      </c>
      <c r="CY38" t="inlineStr">
        <is>
          <t>Anggota keluarga - laki-laki Anggota keluarga - perempuan dewasa</t>
        </is>
      </c>
      <c r="CZ38" t="n">
        <v>1</v>
      </c>
      <c r="DA38" t="n">
        <v>1</v>
      </c>
      <c r="DB38" t="n">
        <v>0</v>
      </c>
      <c r="DC38" t="n">
        <v/>
      </c>
      <c r="DD38" t="inlineStr">
        <is>
          <t>Anggota keluarga - laki-laki</t>
        </is>
      </c>
      <c r="DE38" t="n">
        <v>1</v>
      </c>
      <c r="DF38" t="n">
        <v>0</v>
      </c>
      <c r="DG38" t="n">
        <v>0</v>
      </c>
      <c r="DH38" t="n">
        <v>0</v>
      </c>
      <c r="DI38" t="n">
        <v/>
      </c>
      <c r="DJ38" t="inlineStr">
        <is>
          <t>CPO atau pendamping Anggota keluarga - laki-laki</t>
        </is>
      </c>
      <c r="DK38" t="n">
        <v>1</v>
      </c>
      <c r="DL38" t="n">
        <v>0</v>
      </c>
      <c r="DM38" t="n">
        <v>1</v>
      </c>
      <c r="DN38" t="n">
        <v>0</v>
      </c>
      <c r="DO38" t="n">
        <v/>
      </c>
      <c r="DP38" t="inlineStr">
        <is>
          <t>Ya</t>
        </is>
      </c>
      <c r="DQ38" t="n">
        <v/>
      </c>
      <c r="DR38" t="n">
        <v/>
      </c>
      <c r="DS38" t="n">
        <v/>
      </c>
      <c r="DT38" t="n">
        <v/>
      </c>
      <c r="DU38" t="n">
        <v/>
      </c>
      <c r="DV38" t="n">
        <v/>
      </c>
      <c r="DW38" t="n">
        <v/>
      </c>
      <c r="DX38" t="n">
        <v/>
      </c>
      <c r="DY38" t="n">
        <v/>
      </c>
      <c r="DZ38" t="n">
        <v/>
      </c>
      <c r="EA38" t="n">
        <v/>
      </c>
      <c r="EB38" t="n">
        <v/>
      </c>
      <c r="EC38" t="n">
        <v/>
      </c>
      <c r="ED38" t="n">
        <v/>
      </c>
      <c r="EE38" t="n">
        <v/>
      </c>
      <c r="EF38" t="n">
        <v/>
      </c>
      <c r="EG38" t="n">
        <v/>
      </c>
      <c r="EH38" t="n">
        <v/>
      </c>
      <c r="EI38" t="inlineStr">
        <is>
          <t>Tidak ada masalah</t>
        </is>
      </c>
      <c r="EJ38" t="n">
        <v>0</v>
      </c>
      <c r="EK38" t="n">
        <v>0</v>
      </c>
      <c r="EL38" t="n">
        <v>0</v>
      </c>
      <c r="EM38" t="n">
        <v>1</v>
      </c>
      <c r="EN38" t="n">
        <v>0</v>
      </c>
      <c r="EO38" t="n">
        <v/>
      </c>
      <c r="EP38" t="inlineStr">
        <is>
          <t>Ya, cukup jelas dan mudah diikuti</t>
        </is>
      </c>
      <c r="EQ38" t="inlineStr">
        <is>
          <t>Bukan pelatihan</t>
        </is>
      </c>
      <c r="ER38" t="inlineStr">
        <is>
          <t>Pegawai koperasi Lainnya</t>
        </is>
      </c>
      <c r="ES38" t="n">
        <v>0</v>
      </c>
      <c r="ET38" t="n">
        <v>0</v>
      </c>
      <c r="EU38" t="n">
        <v>1</v>
      </c>
      <c r="EV38" t="n">
        <v>1</v>
      </c>
      <c r="EW38" t="inlineStr">
        <is>
          <t>Tukang</t>
        </is>
      </c>
      <c r="EX38" t="inlineStr">
        <is>
          <t>Anggota keluarga - Laki-laki</t>
        </is>
      </c>
      <c r="EY38" t="n">
        <v>1</v>
      </c>
      <c r="EZ38" t="n">
        <v>0</v>
      </c>
      <c r="FA38" t="n">
        <v>0</v>
      </c>
      <c r="FB38" t="n">
        <v/>
      </c>
      <c r="FC38" t="inlineStr">
        <is>
          <t>Setiap hari</t>
        </is>
      </c>
      <c r="FD38" t="n">
        <v/>
      </c>
      <c r="FE38" t="inlineStr">
        <is>
          <t>Mengetahui</t>
        </is>
      </c>
      <c r="FF38" t="inlineStr">
        <is>
          <t>Selalu (setiap hari)</t>
        </is>
      </c>
      <c r="FG38" t="inlineStr">
        <is>
          <t>Mengetahui</t>
        </is>
      </c>
      <c r="FH38" t="inlineStr">
        <is>
          <t>Cukup sering (2 minggu sekali)</t>
        </is>
      </c>
      <c r="FI38" t="inlineStr">
        <is>
          <t>Mengetahui</t>
        </is>
      </c>
      <c r="FJ38" t="inlineStr">
        <is>
          <t>Selalu (setiap hari)</t>
        </is>
      </c>
      <c r="FK38" t="inlineStr">
        <is>
          <t>Mengetahui</t>
        </is>
      </c>
      <c r="FL38" t="inlineStr">
        <is>
          <t>Jarang (setiap bulan atau lebih)</t>
        </is>
      </c>
      <c r="FM38" t="inlineStr">
        <is>
          <t>Mengetahui</t>
        </is>
      </c>
      <c r="FN38" t="inlineStr">
        <is>
          <t>Jarang (setiap bulan atau lebih)</t>
        </is>
      </c>
      <c r="FO38" t="inlineStr">
        <is>
          <t>Mengetahui</t>
        </is>
      </c>
      <c r="FP38" t="inlineStr">
        <is>
          <t>Cukup sering (2 minggu sekali)</t>
        </is>
      </c>
      <c r="FQ38" t="inlineStr">
        <is>
          <t>Mengetahui</t>
        </is>
      </c>
      <c r="FR38" t="inlineStr">
        <is>
          <t>Ya</t>
        </is>
      </c>
      <c r="FS38" t="inlineStr">
        <is>
          <t>Mengetahui</t>
        </is>
      </c>
      <c r="FT38" t="inlineStr">
        <is>
          <t>Ya, selalu</t>
        </is>
      </c>
      <c r="FU38" t="inlineStr">
        <is>
          <t>Laki-laki dewasa</t>
        </is>
      </c>
      <c r="FV38" t="n">
        <v>1</v>
      </c>
      <c r="FW38" t="n">
        <v>0</v>
      </c>
      <c r="FX38" t="n">
        <v>0</v>
      </c>
      <c r="FY38" t="n">
        <v>0</v>
      </c>
      <c r="FZ38" t="inlineStr">
        <is>
          <t>Memahami</t>
        </is>
      </c>
      <c r="GA38" t="inlineStr">
        <is>
          <t>CPO</t>
        </is>
      </c>
      <c r="GB38" t="n">
        <v>1</v>
      </c>
      <c r="GC38" t="n">
        <v>0</v>
      </c>
      <c r="GD38" t="n">
        <v>0</v>
      </c>
      <c r="GE38" t="n">
        <v>0</v>
      </c>
      <c r="GF38" t="n">
        <v/>
      </c>
      <c r="GG38" t="inlineStr">
        <is>
          <t>Sering</t>
        </is>
      </c>
      <c r="GH38" t="inlineStr">
        <is>
          <t>Tidak</t>
        </is>
      </c>
      <c r="GI38" t="n">
        <v/>
      </c>
      <c r="GJ38" t="n">
        <v/>
      </c>
      <c r="GK38" t="n">
        <v/>
      </c>
      <c r="GL38" t="n">
        <v/>
      </c>
      <c r="GM38" t="n">
        <v/>
      </c>
      <c r="GN38" t="n">
        <v/>
      </c>
      <c r="GO38" t="n">
        <v/>
      </c>
      <c r="GP38" t="inlineStr">
        <is>
          <t>Sebagian</t>
        </is>
      </c>
      <c r="GQ38" t="inlineStr">
        <is>
          <t>Kayu bakar</t>
        </is>
      </c>
      <c r="GR38" t="n">
        <v>0</v>
      </c>
      <c r="GS38" t="n">
        <v>1</v>
      </c>
      <c r="GT38" t="n">
        <v>0</v>
      </c>
      <c r="GU38" t="n">
        <v>0</v>
      </c>
      <c r="GV38" t="n">
        <v>0</v>
      </c>
      <c r="GW38" t="n">
        <v>0</v>
      </c>
      <c r="GX38" t="n">
        <v>0</v>
      </c>
      <c r="GY38" t="n">
        <v/>
      </c>
      <c r="GZ38" t="inlineStr">
        <is>
          <t>Ya</t>
        </is>
      </c>
      <c r="HA38" t="n">
        <v/>
      </c>
      <c r="HB38" t="n">
        <v/>
      </c>
      <c r="HC38" t="n">
        <v/>
      </c>
      <c r="HD38" t="n">
        <v/>
      </c>
      <c r="HE38" t="n">
        <v/>
      </c>
      <c r="HF38" t="n">
        <v/>
      </c>
      <c r="HG38" t="n">
        <v/>
      </c>
      <c r="HH38" t="n">
        <v/>
      </c>
      <c r="HI38" t="n">
        <v/>
      </c>
      <c r="HJ38" t="n">
        <v/>
      </c>
      <c r="HK38" t="n">
        <v/>
      </c>
      <c r="HL38" t="n">
        <v/>
      </c>
      <c r="HM38" t="n">
        <v/>
      </c>
      <c r="HN38" t="n">
        <v/>
      </c>
      <c r="HO38" t="n">
        <v/>
      </c>
      <c r="HP38" t="n">
        <v/>
      </c>
      <c r="HQ38" t="n">
        <v/>
      </c>
      <c r="HR38" t="n">
        <v/>
      </c>
      <c r="HS38" t="n">
        <v/>
      </c>
      <c r="HT38" t="n">
        <v/>
      </c>
      <c r="HU38" t="n">
        <v/>
      </c>
      <c r="HV38" t="n">
        <v/>
      </c>
      <c r="HW38" t="n">
        <v/>
      </c>
      <c r="HX38" t="n">
        <v/>
      </c>
      <c r="HY38" t="n">
        <v>450</v>
      </c>
      <c r="HZ38" t="n">
        <v>337500</v>
      </c>
      <c r="IA38" t="n">
        <v/>
      </c>
      <c r="IB38" t="n">
        <v/>
      </c>
      <c r="IC38" t="n">
        <v/>
      </c>
      <c r="ID38" t="n">
        <v/>
      </c>
      <c r="IE38" t="n">
        <v/>
      </c>
      <c r="IF38" t="n">
        <v/>
      </c>
      <c r="IG38" t="n">
        <v/>
      </c>
      <c r="IH38" t="n">
        <v/>
      </c>
      <c r="II38" t="n">
        <v/>
      </c>
      <c r="IJ38" t="n">
        <v/>
      </c>
      <c r="IK38" t="inlineStr">
        <is>
          <t>50-65 kg</t>
        </is>
      </c>
      <c r="IL38" t="inlineStr">
        <is>
          <t>&gt;5 jam</t>
        </is>
      </c>
      <c r="IM38" t="inlineStr">
        <is>
          <t>Ya</t>
        </is>
      </c>
      <c r="IN38" t="inlineStr">
        <is>
          <t>Tidak</t>
        </is>
      </c>
      <c r="IO38" t="inlineStr">
        <is>
          <t>Lebih bersih</t>
        </is>
      </c>
      <c r="IP38" t="inlineStr">
        <is>
          <t>Lebih jarang (lebih sering tidak terpapar asap)</t>
        </is>
      </c>
      <c r="IQ38" t="inlineStr">
        <is>
          <t>Tidak pernah</t>
        </is>
      </c>
      <c r="IR38" t="n">
        <v/>
      </c>
      <c r="IS38" t="n">
        <v/>
      </c>
      <c r="IT38" t="n">
        <v/>
      </c>
      <c r="IU38" t="n">
        <v/>
      </c>
      <c r="IV38" t="n">
        <v/>
      </c>
      <c r="IW38" t="n">
        <v/>
      </c>
      <c r="IX38" t="n">
        <v/>
      </c>
      <c r="IY38" t="n">
        <v/>
      </c>
      <c r="IZ38" t="inlineStr">
        <is>
          <t>Tidak pernah</t>
        </is>
      </c>
      <c r="JA38" t="n">
        <v/>
      </c>
      <c r="JB38" t="n">
        <v/>
      </c>
      <c r="JC38" t="n">
        <v/>
      </c>
      <c r="JD38" t="n">
        <v/>
      </c>
      <c r="JE38" t="n">
        <v/>
      </c>
      <c r="JF38" t="n">
        <v/>
      </c>
      <c r="JG38" t="n">
        <v/>
      </c>
      <c r="JH38" t="n">
        <v/>
      </c>
      <c r="JI38" t="inlineStr">
        <is>
          <t>Tidak pernah</t>
        </is>
      </c>
      <c r="JJ38" t="n">
        <v/>
      </c>
      <c r="JK38" t="n">
        <v/>
      </c>
      <c r="JL38" t="n">
        <v/>
      </c>
      <c r="JM38" t="n">
        <v/>
      </c>
      <c r="JN38" t="n">
        <v/>
      </c>
      <c r="JO38" t="n">
        <v/>
      </c>
      <c r="JP38" t="n">
        <v/>
      </c>
      <c r="JQ38" t="n">
        <v/>
      </c>
      <c r="JR38" t="inlineStr">
        <is>
          <t>Tidak pernah</t>
        </is>
      </c>
      <c r="JS38" t="n">
        <v/>
      </c>
      <c r="JT38" t="n">
        <v/>
      </c>
      <c r="JU38" t="n">
        <v/>
      </c>
      <c r="JV38" t="n">
        <v/>
      </c>
      <c r="JW38" t="n">
        <v/>
      </c>
      <c r="JX38" t="n">
        <v/>
      </c>
      <c r="JY38" t="n">
        <v/>
      </c>
      <c r="JZ38" t="n">
        <v/>
      </c>
      <c r="KA38" t="inlineStr">
        <is>
          <t>Tidak pernah</t>
        </is>
      </c>
      <c r="KB38" t="n">
        <v/>
      </c>
      <c r="KC38" t="n">
        <v/>
      </c>
      <c r="KD38" t="n">
        <v/>
      </c>
      <c r="KE38" t="n">
        <v/>
      </c>
      <c r="KF38" t="n">
        <v/>
      </c>
      <c r="KG38" t="n">
        <v/>
      </c>
      <c r="KH38" t="n">
        <v/>
      </c>
      <c r="KI38" t="n">
        <v/>
      </c>
      <c r="KJ38" t="inlineStr">
        <is>
          <t>Tidak pernah</t>
        </is>
      </c>
      <c r="KK38" t="n">
        <v/>
      </c>
      <c r="KL38" t="n">
        <v/>
      </c>
      <c r="KM38" t="n">
        <v/>
      </c>
      <c r="KN38" t="n">
        <v/>
      </c>
      <c r="KO38" t="n">
        <v/>
      </c>
      <c r="KP38" t="n">
        <v/>
      </c>
      <c r="KQ38" t="n">
        <v/>
      </c>
      <c r="KR38" t="n">
        <v/>
      </c>
      <c r="KS38" t="inlineStr">
        <is>
          <t>Cukup membaik</t>
        </is>
      </c>
      <c r="KT38" t="inlineStr">
        <is>
          <t>2-4 kali</t>
        </is>
      </c>
      <c r="KU38" t="inlineStr">
        <is>
          <t>0-1 kali</t>
        </is>
      </c>
      <c r="KV38" t="inlineStr">
        <is>
          <t>Laki-laki dewasa Perempuan dewasa</t>
        </is>
      </c>
      <c r="KW38" t="n">
        <v>1</v>
      </c>
      <c r="KX38" t="n">
        <v>1</v>
      </c>
      <c r="KY38" t="n">
        <v>0</v>
      </c>
      <c r="KZ38" t="n">
        <v>0</v>
      </c>
      <c r="LA38" t="inlineStr">
        <is>
          <t>Cukup membaik</t>
        </is>
      </c>
      <c r="LB38" t="inlineStr">
        <is>
          <t>Cukup membaik</t>
        </is>
      </c>
      <c r="LC38" t="n">
        <v>4</v>
      </c>
      <c r="LD38" t="n">
        <v>4</v>
      </c>
      <c r="LE38" t="n">
        <v>0</v>
      </c>
      <c r="LF38" t="n">
        <v>0</v>
      </c>
      <c r="LG38" t="inlineStr">
        <is>
          <t>Ya</t>
        </is>
      </c>
      <c r="LH38" t="n">
        <v>337500</v>
      </c>
      <c r="LI38" t="n">
        <v/>
      </c>
      <c r="LJ38" t="inlineStr">
        <is>
          <t>Kebutuhan rumah tangga</t>
        </is>
      </c>
      <c r="LK38" t="n">
        <v>0</v>
      </c>
      <c r="LL38" t="n">
        <v>0</v>
      </c>
      <c r="LM38" t="n">
        <v>0</v>
      </c>
      <c r="LN38" t="n">
        <v>0</v>
      </c>
      <c r="LO38" t="n">
        <v>1</v>
      </c>
      <c r="LP38" t="n">
        <v>0</v>
      </c>
      <c r="LQ38" t="n">
        <v>0</v>
      </c>
      <c r="LR38" t="n">
        <v/>
      </c>
      <c r="LS38" t="n">
        <v>10</v>
      </c>
      <c r="LT38" t="n">
        <v>0</v>
      </c>
      <c r="LU38" t="n">
        <v>0</v>
      </c>
      <c r="LV38" t="n">
        <v>10</v>
      </c>
      <c r="LW38" t="n">
        <v>0</v>
      </c>
      <c r="LX38" t="n">
        <v>0</v>
      </c>
      <c r="LY38" t="n">
        <v>10</v>
      </c>
      <c r="LZ38" t="n">
        <v>0</v>
      </c>
      <c r="MA38" t="n">
        <v>0</v>
      </c>
      <c r="MB38" t="inlineStr">
        <is>
          <t>Ya</t>
        </is>
      </c>
      <c r="MC38" t="n">
        <v>120</v>
      </c>
      <c r="MD38" t="n">
        <v>60</v>
      </c>
      <c r="ME38" t="n">
        <v>60</v>
      </c>
      <c r="MF38" t="n">
        <v>15</v>
      </c>
      <c r="MG38" t="n">
        <v>18</v>
      </c>
      <c r="MH38" t="n">
        <v>0</v>
      </c>
      <c r="MI38" t="inlineStr">
        <is>
          <t>Istirahat</t>
        </is>
      </c>
      <c r="MJ38" t="n">
        <v>0</v>
      </c>
      <c r="MK38" t="n">
        <v>0</v>
      </c>
      <c r="ML38" t="n">
        <v>1</v>
      </c>
      <c r="MM38" t="n">
        <v>0</v>
      </c>
      <c r="MN38" t="n">
        <v>0</v>
      </c>
      <c r="MO38" t="n">
        <v>0</v>
      </c>
      <c r="MP38" t="n">
        <v/>
      </c>
      <c r="MQ38" t="n">
        <v/>
      </c>
      <c r="MR38" t="inlineStr">
        <is>
          <t>Capek. Lelah</t>
        </is>
      </c>
      <c r="MS38" t="n">
        <v/>
      </c>
      <c r="MT38" t="inlineStr">
        <is>
          <t>TDK sempat .. sdh lelah</t>
        </is>
      </c>
      <c r="MU38" t="inlineStr">
        <is>
          <t>Tidak</t>
        </is>
      </c>
      <c r="MV38" t="n">
        <v/>
      </c>
      <c r="MW38" t="n">
        <v/>
      </c>
      <c r="MX38" t="n">
        <v/>
      </c>
      <c r="MY38" t="n">
        <v/>
      </c>
      <c r="MZ38" t="n">
        <v/>
      </c>
      <c r="NA38" t="n">
        <v/>
      </c>
      <c r="NB38" t="n">
        <v/>
      </c>
      <c r="NC38" t="n">
        <v/>
      </c>
      <c r="ND38" t="n">
        <v/>
      </c>
      <c r="NE38" t="n">
        <v/>
      </c>
      <c r="NF38" t="n">
        <v/>
      </c>
      <c r="NG38" t="n">
        <v/>
      </c>
      <c r="NH38" t="n">
        <v/>
      </c>
      <c r="NI38" t="n">
        <v/>
      </c>
      <c r="NJ38" t="n">
        <v/>
      </c>
      <c r="NK38" t="n">
        <v/>
      </c>
      <c r="NL38" t="inlineStr">
        <is>
          <t>Tidak</t>
        </is>
      </c>
      <c r="NM38" t="inlineStr">
        <is>
          <t>100% kredit atau pinjaman</t>
        </is>
      </c>
      <c r="NN38" t="inlineStr">
        <is>
          <t>5.000.001-7.000.000</t>
        </is>
      </c>
      <c r="NO38" t="n">
        <v/>
      </c>
      <c r="NP38" t="n">
        <v/>
      </c>
      <c r="NQ38" t="inlineStr">
        <is>
          <t>Koperasi</t>
        </is>
      </c>
      <c r="NR38" t="n">
        <v/>
      </c>
      <c r="NS38" t="n">
        <v>36</v>
      </c>
      <c r="NT38" t="inlineStr">
        <is>
          <t>Anggota keluarga - Laki-laki dewasa</t>
        </is>
      </c>
      <c r="NU38" t="n">
        <v/>
      </c>
      <c r="NV38" t="n">
        <v/>
      </c>
      <c r="NW38" t="n">
        <v/>
      </c>
      <c r="NX38" t="inlineStr">
        <is>
          <t>Sedikit meningkat</t>
        </is>
      </c>
      <c r="NY38" t="n">
        <v>120</v>
      </c>
      <c r="NZ38" t="n">
        <v>0</v>
      </c>
      <c r="OA38" t="n">
        <v>0</v>
      </c>
      <c r="OB38" t="n">
        <v>0</v>
      </c>
      <c r="OC38" t="n">
        <v>30</v>
      </c>
      <c r="OD38" t="n">
        <v>0</v>
      </c>
      <c r="OE38" t="inlineStr">
        <is>
          <t>Lebih baik</t>
        </is>
      </c>
      <c r="OF38" t="inlineStr">
        <is>
          <t>Lebih baik (beda waktu memasak 5-30 menit, ATAU tidak lagi ada rasa/bau makanan yang berubah, ATAU alasan lainnya)</t>
        </is>
      </c>
      <c r="OG38" t="inlineStr">
        <is>
          <t>Ya</t>
        </is>
      </c>
      <c r="OH38" t="n">
        <v>1</v>
      </c>
      <c r="OI38" t="n">
        <v>3</v>
      </c>
      <c r="OJ38" t="n">
        <v>0</v>
      </c>
      <c r="OK38" t="n">
        <v>0</v>
      </c>
      <c r="OL38" t="n">
        <v>0</v>
      </c>
      <c r="OM38" t="n">
        <v>0</v>
      </c>
      <c r="ON38" t="n">
        <v>0</v>
      </c>
      <c r="OO38" t="n">
        <v>0</v>
      </c>
      <c r="OP38" t="inlineStr">
        <is>
          <t>Sapi perah</t>
        </is>
      </c>
      <c r="OQ38" t="n">
        <v>0</v>
      </c>
      <c r="OR38" t="n">
        <v>1</v>
      </c>
      <c r="OS38" t="n">
        <v>0</v>
      </c>
      <c r="OT38" t="n">
        <v>0</v>
      </c>
      <c r="OU38" t="n">
        <v>0</v>
      </c>
      <c r="OV38" t="n">
        <v>0</v>
      </c>
      <c r="OW38" t="n">
        <v>0</v>
      </c>
      <c r="OX38" t="n">
        <v>0</v>
      </c>
      <c r="OY38" t="n">
        <v/>
      </c>
      <c r="OZ38" t="n">
        <v/>
      </c>
      <c r="PA38" t="n">
        <v/>
      </c>
      <c r="PB38" t="n">
        <v/>
      </c>
      <c r="PC38" t="n">
        <v/>
      </c>
      <c r="PD38" t="n">
        <v/>
      </c>
      <c r="PE38" t="n">
        <v/>
      </c>
      <c r="PF38" t="n">
        <v/>
      </c>
      <c r="PG38" t="n">
        <v/>
      </c>
      <c r="PH38" t="n">
        <v/>
      </c>
      <c r="PI38" t="n">
        <v/>
      </c>
      <c r="PJ38" t="n">
        <v/>
      </c>
      <c r="PK38" t="n">
        <v/>
      </c>
      <c r="PL38" t="n">
        <v/>
      </c>
      <c r="PM38" t="n">
        <v/>
      </c>
      <c r="PN38" t="n">
        <v/>
      </c>
      <c r="PO38" t="n">
        <v/>
      </c>
      <c r="PP38" t="n">
        <v/>
      </c>
      <c r="PQ38" t="n">
        <v/>
      </c>
      <c r="PR38" t="n">
        <v/>
      </c>
      <c r="PS38" t="n">
        <v/>
      </c>
      <c r="PT38" t="n">
        <v/>
      </c>
      <c r="PU38" t="n">
        <v/>
      </c>
      <c r="PV38" t="n">
        <v/>
      </c>
      <c r="PW38" t="n">
        <v/>
      </c>
      <c r="PX38" t="n">
        <v/>
      </c>
      <c r="PY38" t="n">
        <v/>
      </c>
      <c r="PZ38" t="n">
        <v/>
      </c>
      <c r="QA38" t="n">
        <v/>
      </c>
      <c r="QB38" t="n">
        <v/>
      </c>
      <c r="QC38" t="n">
        <v/>
      </c>
      <c r="QD38" t="n">
        <v/>
      </c>
      <c r="QE38" t="inlineStr">
        <is>
          <t>2-Dibuang ke sungai 1-Disebarkan ke lahan terbuka</t>
        </is>
      </c>
      <c r="QF38" t="n">
        <v>0</v>
      </c>
      <c r="QG38" t="n">
        <v>0</v>
      </c>
      <c r="QH38" t="n">
        <v>0</v>
      </c>
      <c r="QI38" t="n">
        <v>0</v>
      </c>
      <c r="QJ38" t="n">
        <v>0</v>
      </c>
      <c r="QK38" t="n">
        <v>1</v>
      </c>
      <c r="QL38" t="n">
        <v>1</v>
      </c>
      <c r="QM38" t="n">
        <v>0</v>
      </c>
      <c r="QN38" t="n">
        <v>0</v>
      </c>
      <c r="QO38" t="n">
        <v/>
      </c>
      <c r="QP38" t="n">
        <v/>
      </c>
      <c r="QQ38" t="n">
        <v/>
      </c>
      <c r="QR38" t="n">
        <v/>
      </c>
      <c r="QS38" t="n">
        <v/>
      </c>
      <c r="QT38" t="n">
        <v/>
      </c>
      <c r="QU38" t="n">
        <v/>
      </c>
      <c r="QV38" t="n">
        <v/>
      </c>
      <c r="QW38" t="n">
        <v/>
      </c>
      <c r="QX38" t="n">
        <v/>
      </c>
      <c r="QY38" t="n">
        <v/>
      </c>
      <c r="QZ38" t="n">
        <v/>
      </c>
      <c r="RA38" t="n">
        <v/>
      </c>
      <c r="RB38" t="n">
        <v/>
      </c>
      <c r="RC38" t="n">
        <v/>
      </c>
      <c r="RD38" t="n">
        <v/>
      </c>
      <c r="RE38" t="n">
        <v/>
      </c>
      <c r="RF38" t="n">
        <v/>
      </c>
      <c r="RG38" t="n">
        <v/>
      </c>
      <c r="RH38" t="n">
        <v/>
      </c>
      <c r="RI38" t="n">
        <v/>
      </c>
      <c r="RJ38" t="n">
        <v/>
      </c>
      <c r="RK38" t="n">
        <v/>
      </c>
      <c r="RL38" t="n">
        <v/>
      </c>
      <c r="RM38" t="n">
        <v/>
      </c>
      <c r="RN38" t="n">
        <v/>
      </c>
      <c r="RO38" t="n">
        <v/>
      </c>
      <c r="RP38" t="n">
        <v/>
      </c>
      <c r="RQ38" t="n">
        <v/>
      </c>
      <c r="RR38" t="n">
        <v/>
      </c>
      <c r="RS38" t="n">
        <v/>
      </c>
      <c r="RT38" t="n">
        <v/>
      </c>
      <c r="RU38" t="n">
        <v/>
      </c>
      <c r="RV38" t="n">
        <v/>
      </c>
      <c r="RW38" t="n">
        <v/>
      </c>
      <c r="RX38" t="n">
        <v/>
      </c>
      <c r="RY38" t="n">
        <v/>
      </c>
      <c r="RZ38" t="n">
        <v/>
      </c>
      <c r="SA38" t="n">
        <v/>
      </c>
      <c r="SB38" t="n">
        <v/>
      </c>
      <c r="SC38" t="n">
        <v/>
      </c>
      <c r="SD38" t="n">
        <v/>
      </c>
      <c r="SE38" t="n">
        <v/>
      </c>
      <c r="SF38" t="n">
        <v/>
      </c>
      <c r="SG38" t="n">
        <v/>
      </c>
      <c r="SH38" t="n">
        <v/>
      </c>
      <c r="SI38" t="n">
        <v/>
      </c>
      <c r="SJ38" t="n">
        <v/>
      </c>
      <c r="SK38" t="n">
        <v/>
      </c>
      <c r="SL38" t="n">
        <v/>
      </c>
      <c r="SM38" t="n">
        <v/>
      </c>
      <c r="SN38" t="n">
        <v/>
      </c>
      <c r="SO38" t="n">
        <v/>
      </c>
      <c r="SP38" t="n">
        <v/>
      </c>
      <c r="SQ38" t="n">
        <v/>
      </c>
      <c r="SR38" t="n">
        <v/>
      </c>
      <c r="SS38" t="n">
        <v/>
      </c>
      <c r="ST38" t="n">
        <v/>
      </c>
      <c r="SU38" t="n">
        <v/>
      </c>
      <c r="SV38" t="n">
        <v/>
      </c>
      <c r="SW38" t="n">
        <v/>
      </c>
      <c r="SX38" t="n">
        <v/>
      </c>
      <c r="SY38" t="n">
        <v/>
      </c>
      <c r="SZ38" t="n">
        <v>4</v>
      </c>
      <c r="TA38" t="n">
        <v/>
      </c>
      <c r="TB38" t="n">
        <v/>
      </c>
      <c r="TC38" t="n">
        <v/>
      </c>
      <c r="TD38" t="n">
        <v/>
      </c>
      <c r="TE38" t="n">
        <v/>
      </c>
      <c r="TF38" t="n">
        <v/>
      </c>
      <c r="TG38" t="n">
        <v/>
      </c>
      <c r="TH38" t="n">
        <v/>
      </c>
      <c r="TI38" t="n">
        <v/>
      </c>
      <c r="TJ38" t="n">
        <v/>
      </c>
      <c r="TK38" t="n">
        <v/>
      </c>
      <c r="TL38" t="n">
        <v/>
      </c>
      <c r="TM38" t="n">
        <v/>
      </c>
      <c r="TN38" t="n">
        <v/>
      </c>
      <c r="TO38" t="n">
        <v/>
      </c>
      <c r="TP38" t="n">
        <v/>
      </c>
      <c r="TQ38" t="n">
        <v/>
      </c>
      <c r="TR38" t="n">
        <v/>
      </c>
      <c r="TS38" t="n">
        <v/>
      </c>
      <c r="TT38" t="n">
        <v/>
      </c>
      <c r="TU38" t="n">
        <v/>
      </c>
      <c r="TV38" t="n">
        <v/>
      </c>
      <c r="TW38" t="n">
        <v/>
      </c>
      <c r="TX38" t="n">
        <v/>
      </c>
      <c r="TY38" t="n">
        <v/>
      </c>
      <c r="TZ38" t="n">
        <v/>
      </c>
      <c r="UA38" t="n">
        <v/>
      </c>
      <c r="UB38" t="n">
        <v/>
      </c>
      <c r="UC38" t="n">
        <v/>
      </c>
      <c r="UD38" t="n">
        <v/>
      </c>
      <c r="UE38" t="n">
        <v/>
      </c>
      <c r="UF38" t="n">
        <v/>
      </c>
      <c r="UG38" t="n">
        <v/>
      </c>
      <c r="UH38" t="n">
        <v/>
      </c>
      <c r="UI38" t="n">
        <v/>
      </c>
      <c r="UJ38" t="n">
        <v/>
      </c>
      <c r="UK38" t="n">
        <v/>
      </c>
      <c r="UL38" t="n">
        <v/>
      </c>
      <c r="UM38" t="n">
        <v/>
      </c>
      <c r="UN38" t="n">
        <v/>
      </c>
      <c r="UO38" t="n">
        <v/>
      </c>
      <c r="UP38" t="n">
        <v/>
      </c>
      <c r="UQ38" t="n">
        <v/>
      </c>
      <c r="UR38" t="n">
        <v/>
      </c>
      <c r="US38" t="n">
        <v/>
      </c>
      <c r="UT38" t="n">
        <v/>
      </c>
      <c r="UU38" t="inlineStr">
        <is>
          <t>Pemberian pakan di kandang</t>
        </is>
      </c>
      <c r="UV38" t="inlineStr">
        <is>
          <t>Pemberian pakan di kandang</t>
        </is>
      </c>
      <c r="UW38" t="n">
        <v/>
      </c>
      <c r="UX38" t="n">
        <v/>
      </c>
      <c r="UY38" t="n">
        <v/>
      </c>
      <c r="UZ38" t="n">
        <v/>
      </c>
      <c r="VA38" t="n">
        <v/>
      </c>
      <c r="VB38" t="n">
        <v/>
      </c>
      <c r="VC38" t="inlineStr">
        <is>
          <t>Sangat jarang (&gt;1 bulan sekali)</t>
        </is>
      </c>
      <c r="VD38" t="inlineStr">
        <is>
          <t>Sangat jarang (&gt;1 bulan sekali)</t>
        </is>
      </c>
      <c r="VE38" t="n">
        <v/>
      </c>
      <c r="VF38" t="n">
        <v/>
      </c>
      <c r="VG38" t="n">
        <v/>
      </c>
      <c r="VH38" t="n">
        <v/>
      </c>
      <c r="VI38" t="n">
        <v/>
      </c>
      <c r="VJ38" t="n">
        <v/>
      </c>
      <c r="VK38" t="inlineStr">
        <is>
          <t>Sangat sering (&gt;1 kali sehari)</t>
        </is>
      </c>
      <c r="VL38" t="inlineStr">
        <is>
          <t>Sangat sering (&gt;1 kali sehari)</t>
        </is>
      </c>
      <c r="VM38" t="n">
        <v/>
      </c>
      <c r="VN38" t="n">
        <v/>
      </c>
      <c r="VO38" t="n">
        <v/>
      </c>
      <c r="VP38" t="n">
        <v/>
      </c>
      <c r="VQ38" t="n">
        <v/>
      </c>
      <c r="VR38" t="n">
        <v/>
      </c>
      <c r="VS38" t="inlineStr">
        <is>
          <t>3-Disimpan terbuka (dry lot) 6-Digester biogas</t>
        </is>
      </c>
      <c r="VT38" t="n">
        <v>0</v>
      </c>
      <c r="VU38" t="n">
        <v>0</v>
      </c>
      <c r="VV38" t="n">
        <v>0</v>
      </c>
      <c r="VW38" t="n">
        <v>0</v>
      </c>
      <c r="VX38" t="n">
        <v>0</v>
      </c>
      <c r="VY38" t="n">
        <v>0</v>
      </c>
      <c r="VZ38" t="n">
        <v>1</v>
      </c>
      <c r="WA38" t="n">
        <v>0</v>
      </c>
      <c r="WB38" t="n">
        <v>0</v>
      </c>
      <c r="WC38" t="n">
        <v>1</v>
      </c>
      <c r="WD38" t="n">
        <v>0</v>
      </c>
      <c r="WE38" t="n">
        <v>0</v>
      </c>
      <c r="WF38" t="inlineStr">
        <is>
          <t>3-Disimpan terbuka (dry lot) 6-Digester biogas</t>
        </is>
      </c>
      <c r="WG38" t="n">
        <v>0</v>
      </c>
      <c r="WH38" t="n">
        <v>0</v>
      </c>
      <c r="WI38" t="n">
        <v>0</v>
      </c>
      <c r="WJ38" t="n">
        <v>0</v>
      </c>
      <c r="WK38" t="n">
        <v>0</v>
      </c>
      <c r="WL38" t="n">
        <v>0</v>
      </c>
      <c r="WM38" t="n">
        <v>1</v>
      </c>
      <c r="WN38" t="n">
        <v>0</v>
      </c>
      <c r="WO38" t="n">
        <v>0</v>
      </c>
      <c r="WP38" t="n">
        <v>1</v>
      </c>
      <c r="WQ38" t="n">
        <v>0</v>
      </c>
      <c r="WR38" t="n">
        <v>0</v>
      </c>
      <c r="WS38" t="n">
        <v/>
      </c>
      <c r="WT38" t="n">
        <v/>
      </c>
      <c r="WU38" t="n">
        <v/>
      </c>
      <c r="WV38" t="n">
        <v/>
      </c>
      <c r="WW38" t="n">
        <v/>
      </c>
      <c r="WX38" t="n">
        <v/>
      </c>
      <c r="WY38" t="n">
        <v/>
      </c>
      <c r="WZ38" t="n">
        <v/>
      </c>
      <c r="XA38" t="n">
        <v/>
      </c>
      <c r="XB38" t="n">
        <v/>
      </c>
      <c r="XC38" t="n">
        <v/>
      </c>
      <c r="XD38" t="n">
        <v/>
      </c>
      <c r="XE38" t="n">
        <v/>
      </c>
      <c r="XF38" t="n">
        <v/>
      </c>
      <c r="XG38" t="n">
        <v/>
      </c>
      <c r="XH38" t="n">
        <v/>
      </c>
      <c r="XI38" t="n">
        <v/>
      </c>
      <c r="XJ38" t="n">
        <v/>
      </c>
      <c r="XK38" t="n">
        <v/>
      </c>
      <c r="XL38" t="n">
        <v/>
      </c>
      <c r="XM38" t="n">
        <v/>
      </c>
      <c r="XN38" t="n">
        <v/>
      </c>
      <c r="XO38" t="n">
        <v/>
      </c>
      <c r="XP38" t="n">
        <v/>
      </c>
      <c r="XQ38" t="n">
        <v/>
      </c>
      <c r="XR38" t="n">
        <v/>
      </c>
      <c r="XS38" t="n">
        <v/>
      </c>
      <c r="XT38" t="n">
        <v/>
      </c>
      <c r="XU38" t="n">
        <v/>
      </c>
      <c r="XV38" t="n">
        <v/>
      </c>
      <c r="XW38" t="n">
        <v/>
      </c>
      <c r="XX38" t="n">
        <v/>
      </c>
      <c r="XY38" t="n">
        <v/>
      </c>
      <c r="XZ38" t="n">
        <v/>
      </c>
      <c r="YA38" t="n">
        <v/>
      </c>
      <c r="YB38" t="n">
        <v/>
      </c>
      <c r="YC38" t="n">
        <v/>
      </c>
      <c r="YD38" t="n">
        <v/>
      </c>
      <c r="YE38" t="n">
        <v/>
      </c>
      <c r="YF38" t="n">
        <v/>
      </c>
      <c r="YG38" t="n">
        <v/>
      </c>
      <c r="YH38" t="n">
        <v/>
      </c>
      <c r="YI38" t="n">
        <v/>
      </c>
      <c r="YJ38" t="n">
        <v/>
      </c>
      <c r="YK38" t="n">
        <v/>
      </c>
      <c r="YL38" t="n">
        <v/>
      </c>
      <c r="YM38" t="n">
        <v/>
      </c>
      <c r="YN38" t="n">
        <v/>
      </c>
      <c r="YO38" t="n">
        <v/>
      </c>
      <c r="YP38" t="n">
        <v/>
      </c>
      <c r="YQ38" t="n">
        <v/>
      </c>
      <c r="YR38" t="n">
        <v/>
      </c>
      <c r="YS38" t="n">
        <v/>
      </c>
      <c r="YT38" t="n">
        <v/>
      </c>
      <c r="YU38" t="n">
        <v/>
      </c>
      <c r="YV38" t="n">
        <v/>
      </c>
      <c r="YW38" t="n">
        <v/>
      </c>
      <c r="YX38" t="n">
        <v/>
      </c>
      <c r="YY38" t="n">
        <v/>
      </c>
      <c r="YZ38" t="n">
        <v/>
      </c>
      <c r="ZA38" t="n">
        <v/>
      </c>
      <c r="ZB38" t="n">
        <v/>
      </c>
      <c r="ZC38" t="n">
        <v/>
      </c>
      <c r="ZD38" t="n">
        <v/>
      </c>
      <c r="ZE38" t="n">
        <v/>
      </c>
      <c r="ZF38" t="n">
        <v/>
      </c>
      <c r="ZG38" t="n">
        <v/>
      </c>
      <c r="ZH38" t="n">
        <v/>
      </c>
      <c r="ZI38" t="n">
        <v/>
      </c>
      <c r="ZJ38" t="n">
        <v/>
      </c>
      <c r="ZK38" t="n">
        <v/>
      </c>
      <c r="ZL38" t="n">
        <v/>
      </c>
      <c r="ZM38" t="n">
        <v/>
      </c>
      <c r="ZN38" t="n">
        <v>100</v>
      </c>
      <c r="ZO38" t="n">
        <v>100</v>
      </c>
      <c r="ZP38" t="n">
        <v/>
      </c>
      <c r="ZQ38" t="n">
        <v/>
      </c>
      <c r="ZR38" t="n">
        <v/>
      </c>
      <c r="ZS38" t="n">
        <v/>
      </c>
      <c r="ZT38" t="n">
        <v/>
      </c>
      <c r="ZU38" t="n">
        <v/>
      </c>
      <c r="ZV38" t="n">
        <v>2</v>
      </c>
      <c r="ZW38" t="n">
        <v>2</v>
      </c>
      <c r="ZX38" t="n">
        <v/>
      </c>
      <c r="ZY38" t="n">
        <v/>
      </c>
      <c r="ZZ38" t="n">
        <v/>
      </c>
      <c r="AAA38" t="n">
        <v/>
      </c>
      <c r="AAB38" t="n">
        <v/>
      </c>
      <c r="AAC38" t="n">
        <v/>
      </c>
      <c r="AAD38" t="inlineStr">
        <is>
          <t>Pakan segar (misal: rumput)</t>
        </is>
      </c>
      <c r="AAE38" t="inlineStr">
        <is>
          <t>Pakan segar (misal: rumput)</t>
        </is>
      </c>
      <c r="AAF38" t="n">
        <v/>
      </c>
      <c r="AAG38" t="n">
        <v/>
      </c>
      <c r="AAH38" t="n">
        <v/>
      </c>
      <c r="AAI38" t="n">
        <v/>
      </c>
      <c r="AAJ38" t="n">
        <v/>
      </c>
      <c r="AAK38" t="n">
        <v/>
      </c>
      <c r="AAL38" t="inlineStr">
        <is>
          <t>Ya</t>
        </is>
      </c>
      <c r="AAM38" t="inlineStr">
        <is>
          <t>Padat</t>
        </is>
      </c>
      <c r="AAN38" t="n">
        <v>1</v>
      </c>
      <c r="AAO38" t="n">
        <v>0</v>
      </c>
      <c r="AAP38" t="n">
        <v/>
      </c>
      <c r="AAQ38" t="n">
        <v>30</v>
      </c>
      <c r="AAR38" t="inlineStr">
        <is>
          <t>Tidak</t>
        </is>
      </c>
      <c r="AAS38" t="inlineStr">
        <is>
          <t>Mengetahui</t>
        </is>
      </c>
      <c r="AAT38" t="inlineStr">
        <is>
          <t>Digunakan untuk pupuk di lahan pertanian sendiri Digunakan untuk kegiatan peternakan sendiri</t>
        </is>
      </c>
      <c r="AAU38" t="n">
        <v>1</v>
      </c>
      <c r="AAV38" t="n">
        <v>1</v>
      </c>
      <c r="AAW38" t="n">
        <v>0</v>
      </c>
      <c r="AAX38" t="n">
        <v>0</v>
      </c>
      <c r="AAY38" t="n">
        <v>0</v>
      </c>
      <c r="AAZ38" t="n">
        <v>0</v>
      </c>
      <c r="ABA38" t="n">
        <v>0</v>
      </c>
      <c r="ABB38" t="inlineStr">
        <is>
          <t>Pembenah tanah (soil conditioner) Media untuk pembibitan tanaman</t>
        </is>
      </c>
      <c r="ABC38" t="n">
        <v>0</v>
      </c>
      <c r="ABD38" t="n">
        <v>1</v>
      </c>
      <c r="ABE38" t="n">
        <v>0</v>
      </c>
      <c r="ABF38" t="n">
        <v>1</v>
      </c>
      <c r="ABG38" t="n">
        <v>0</v>
      </c>
      <c r="ABH38" t="n">
        <v/>
      </c>
      <c r="ABI38" t="inlineStr">
        <is>
          <t>Lainnya</t>
        </is>
      </c>
      <c r="ABJ38" t="n">
        <v>0</v>
      </c>
      <c r="ABK38" t="n">
        <v>0</v>
      </c>
      <c r="ABL38" t="n">
        <v>0</v>
      </c>
      <c r="ABM38" t="n">
        <v>0</v>
      </c>
      <c r="ABN38" t="n">
        <v>1</v>
      </c>
      <c r="ABO38" t="inlineStr">
        <is>
          <t>Pupuk untuk pakan ternak</t>
        </is>
      </c>
      <c r="ABP38" t="n">
        <v/>
      </c>
      <c r="ABQ38" t="inlineStr">
        <is>
          <t>Rumput</t>
        </is>
      </c>
      <c r="ABR38" t="inlineStr">
        <is>
          <t>Sering ( 1 minggu 2 kali)</t>
        </is>
      </c>
      <c r="ABS38" t="n">
        <v>5000</v>
      </c>
      <c r="ABT38" t="n">
        <v/>
      </c>
      <c r="ABU38" t="n">
        <v>0</v>
      </c>
      <c r="ABV38" t="n">
        <v>60</v>
      </c>
      <c r="ABW38" t="inlineStr">
        <is>
          <t>Urea</t>
        </is>
      </c>
      <c r="ABX38" t="n">
        <v/>
      </c>
      <c r="ABY38" t="n">
        <v>50</v>
      </c>
      <c r="ABZ38" t="n">
        <v>3000</v>
      </c>
      <c r="ACA38" t="n">
        <v>25</v>
      </c>
      <c r="ACB38" t="n">
        <v>3000</v>
      </c>
      <c r="ACC38" t="n">
        <v>5000</v>
      </c>
      <c r="ACD38" t="n">
        <v>6000</v>
      </c>
      <c r="ACE38" t="inlineStr">
        <is>
          <t>Ya</t>
        </is>
      </c>
      <c r="ACF38" t="inlineStr">
        <is>
          <t>Cukup meningkat</t>
        </is>
      </c>
      <c r="ACG38" t="inlineStr">
        <is>
          <t>Cukup meningkat</t>
        </is>
      </c>
      <c r="ACH38" t="inlineStr">
        <is>
          <t>Cukup meningkat</t>
        </is>
      </c>
      <c r="ACI38" t="inlineStr">
        <is>
          <t>Cukup meningkat</t>
        </is>
      </c>
      <c r="ACJ38" t="inlineStr">
        <is>
          <t>Cukup meningkat</t>
        </is>
      </c>
      <c r="ACK38" t="n">
        <v/>
      </c>
      <c r="ACL38" t="n">
        <v/>
      </c>
      <c r="ACM38" t="n">
        <v/>
      </c>
      <c r="ACN38" t="n">
        <v/>
      </c>
      <c r="ACO38" t="n">
        <v/>
      </c>
      <c r="ACP38" t="n">
        <v/>
      </c>
      <c r="ACQ38" t="n">
        <v/>
      </c>
      <c r="ACR38" t="n">
        <v/>
      </c>
      <c r="ACS38" t="n">
        <v/>
      </c>
      <c r="ACT38" t="inlineStr">
        <is>
          <t>Tidak ada informasi tambahan mengenai sumber bahan baku biogas</t>
        </is>
      </c>
      <c r="ACU38" t="inlineStr">
        <is>
          <t>Manfaat besar dan membantu kehidupan sehari-hari</t>
        </is>
      </c>
      <c r="ACV38" t="inlineStr">
        <is>
          <t>Berkurang</t>
        </is>
      </c>
      <c r="ACW38" t="inlineStr">
        <is>
          <t>Anggota keluarga - Perempuan dewasa</t>
        </is>
      </c>
      <c r="ACX38" t="inlineStr">
        <is>
          <t>Setuju</t>
        </is>
      </c>
      <c r="ACY38" t="inlineStr">
        <is>
          <t>Anggota keluarga - Laki-laki dewasa</t>
        </is>
      </c>
      <c r="ACZ38" t="n">
        <v>1</v>
      </c>
      <c r="ADA38" t="n">
        <v>0</v>
      </c>
      <c r="ADB38" t="n">
        <v>0</v>
      </c>
      <c r="ADC38" t="n">
        <v>0</v>
      </c>
      <c r="ADD38" t="inlineStr">
        <is>
          <t>Puas</t>
        </is>
      </c>
      <c r="ADE38" t="inlineStr">
        <is>
          <t>Puas</t>
        </is>
      </c>
      <c r="ADF38" t="inlineStr">
        <is>
          <t>Puas</t>
        </is>
      </c>
      <c r="ADG38" t="inlineStr">
        <is>
          <t>Puas</t>
        </is>
      </c>
      <c r="ADH38" t="inlineStr">
        <is>
          <t>Ya</t>
        </is>
      </c>
      <c r="ADI38" t="inlineStr">
        <is>
          <t>Kompor, kran, slang , meteran .</t>
        </is>
      </c>
      <c r="ADJ38" t="inlineStr">
        <is>
          <t>Puas</t>
        </is>
      </c>
      <c r="ADK38" t="n">
        <v/>
      </c>
      <c r="ADL38" t="n">
        <v/>
      </c>
      <c r="ADM38" t="n">
        <v/>
      </c>
      <c r="ADN38" t="n">
        <v/>
      </c>
      <c r="ADO38" t="n">
        <v/>
      </c>
      <c r="ADP38" t="n">
        <v/>
      </c>
      <c r="ADQ38" t="n">
        <v/>
      </c>
      <c r="ADR38" t="n">
        <v/>
      </c>
      <c r="ADS38" t="n">
        <v/>
      </c>
      <c r="ADT38" t="n">
        <v/>
      </c>
      <c r="ADU38" t="inlineStr">
        <is>
          <t>Menghubungi CPO atau pendamping Lainnya</t>
        </is>
      </c>
      <c r="ADV38" t="n">
        <v>0</v>
      </c>
      <c r="ADW38" t="n">
        <v>0</v>
      </c>
      <c r="ADX38" t="n">
        <v>0</v>
      </c>
      <c r="ADY38" t="n">
        <v>0</v>
      </c>
      <c r="ADZ38" t="n">
        <v>1</v>
      </c>
      <c r="AEA38" t="n">
        <v>0</v>
      </c>
      <c r="AEB38" t="n">
        <v>0</v>
      </c>
      <c r="AEC38" t="n">
        <v>1</v>
      </c>
      <c r="AED38" t="inlineStr">
        <is>
          <t>Menghubungi tukang</t>
        </is>
      </c>
      <c r="AEE38" t="inlineStr">
        <is>
          <t>Laki-laki dewasa</t>
        </is>
      </c>
      <c r="AEF38" t="n">
        <v/>
      </c>
      <c r="AEG38" t="inlineStr">
        <is>
          <t>Menelepon atau WA langsung</t>
        </is>
      </c>
      <c r="AEH38" t="n">
        <v/>
      </c>
      <c r="AEI38" t="inlineStr">
        <is>
          <t>Peningkatan kontrol dan kerusakan nya di perhatikan utk sparepart nya .</t>
        </is>
      </c>
      <c r="AEJ38" t="inlineStr">
        <is>
          <t>Ya, selalu</t>
        </is>
      </c>
      <c r="AEK38" t="inlineStr">
        <is>
          <t>Lebih aman Lebih mudah mendapatkan energi Dapur lebih bersih dan bebas asap Pengurangan waktu dan tenaga</t>
        </is>
      </c>
      <c r="AEL38" t="n">
        <v>0</v>
      </c>
      <c r="AEM38" t="n">
        <v>1</v>
      </c>
      <c r="AEN38" t="n">
        <v>0</v>
      </c>
      <c r="AEO38" t="n">
        <v>0</v>
      </c>
      <c r="AEP38" t="n">
        <v>1</v>
      </c>
      <c r="AEQ38" t="n">
        <v>1</v>
      </c>
      <c r="AER38" t="n">
        <v>0</v>
      </c>
      <c r="AES38" t="n">
        <v>0</v>
      </c>
      <c r="AET38" t="n">
        <v>1</v>
      </c>
      <c r="AEU38" t="n">
        <v>0</v>
      </c>
      <c r="AEV38" t="n">
        <v>0</v>
      </c>
      <c r="AEW38" t="n">
        <v>0</v>
      </c>
      <c r="AEX38" t="n">
        <v/>
      </c>
      <c r="AEY38" t="inlineStr">
        <is>
          <t>Memasak lebih aman</t>
        </is>
      </c>
      <c r="AEZ38" t="n">
        <v/>
      </c>
      <c r="AFA38" t="inlineStr">
        <is>
          <t>Koperasi</t>
        </is>
      </c>
      <c r="AFB38" t="n">
        <v/>
      </c>
      <c r="AFC38" t="inlineStr">
        <is>
          <t>1771552460118.jpg</t>
        </is>
      </c>
      <c r="AFD38" t="inlineStr">
        <is>
          <t>https://kf.kobotoolbox.org/api/v2/assets/avstPQqLr3Ab3ZdcVTXZ6f/data/676191807/attachments/attXXDjPoxURLdXMnHB7ETKK/</t>
        </is>
      </c>
      <c r="AFE38" t="inlineStr">
        <is>
          <t>1771552372807.jpg</t>
        </is>
      </c>
      <c r="AFF38" t="inlineStr">
        <is>
          <t>https://kf.kobotoolbox.org/api/v2/assets/avstPQqLr3Ab3ZdcVTXZ6f/data/676191807/attachments/attRWh2e7bm3xbVLFgpikihi/</t>
        </is>
      </c>
      <c r="AFG38" t="inlineStr">
        <is>
          <t>Solihin</t>
        </is>
      </c>
      <c r="AFH38" t="n">
        <v/>
      </c>
      <c r="AFI38" t="inlineStr">
        <is>
          <t>B4a1. 1 pikul hrg 15000 dgn brt estimasi 20 kg, jadi hrg per kg 750 rupiah. B5a1. Setelah biogas Jd 5kg per hr E24. Pemberian per Minggu padat slury 2sak tiap brkt cari rumput estimasi 60 kg utk 2 sak nya E26. Pemberian slury tiap 3 bln 50 kg. E28. Hasil rumputestimasi perpikul 30 kg , JD 1 musim bs 200 pikul x30 sama dgn 6000 kg skali panen rumput.</t>
        </is>
      </c>
    </row>
    <row r="39">
      <c r="A39" s="93" t="n">
        <v>46052</v>
      </c>
      <c r="B39" s="93" t="n">
        <v>46061</v>
      </c>
      <c r="C39" t="inlineStr">
        <is>
          <t>solihin</t>
        </is>
      </c>
      <c r="D39" t="inlineStr">
        <is>
          <t>siti khotijah</t>
        </is>
      </c>
      <c r="E39" t="n">
        <v>85608926089</v>
      </c>
      <c r="F39" t="inlineStr">
        <is>
          <t>-7.8335181 112.8092063 783.0999755859375 4.88</t>
        </is>
      </c>
      <c r="G39" t="n">
        <v>-7.8335181</v>
      </c>
      <c r="H39" t="n">
        <v>112.8092063</v>
      </c>
      <c r="I39" t="n">
        <v>783.0999756</v>
      </c>
      <c r="J39" t="n">
        <v>4.88</v>
      </c>
      <c r="K39" t="n">
        <v>0</v>
      </c>
      <c r="L39" t="inlineStr">
        <is>
          <t>-7.8335548 112.8093098 785.5 3.65</t>
        </is>
      </c>
      <c r="M39" t="n">
        <v>-7.8335548</v>
      </c>
      <c r="N39" t="n">
        <v>112.8093098</v>
      </c>
      <c r="O39" t="n">
        <v>785.5</v>
      </c>
      <c r="P39" t="n">
        <v>3.65</v>
      </c>
      <c r="Q39" t="n">
        <v>0</v>
      </c>
      <c r="R39" t="inlineStr">
        <is>
          <t>Jawa Timur</t>
        </is>
      </c>
      <c r="S39" t="n">
        <v>0</v>
      </c>
      <c r="T39" t="n">
        <v>0</v>
      </c>
      <c r="U39" t="n">
        <v>0</v>
      </c>
      <c r="V39" t="n">
        <v>0</v>
      </c>
      <c r="W39" t="n">
        <v>0</v>
      </c>
      <c r="X39" t="n">
        <v>1</v>
      </c>
      <c r="Y39" t="n">
        <v>0</v>
      </c>
      <c r="Z39" t="n">
        <v>0</v>
      </c>
      <c r="AA39" t="n">
        <v>0</v>
      </c>
      <c r="AB39" t="n">
        <v>0</v>
      </c>
      <c r="AC39" t="inlineStr">
        <is>
          <t>PASURUAN</t>
        </is>
      </c>
      <c r="AD39" t="inlineStr">
        <is>
          <t>TUTUR</t>
        </is>
      </c>
      <c r="AE39" t="inlineStr">
        <is>
          <t>SUMBERPITU</t>
        </is>
      </c>
      <c r="AF39" t="inlineStr">
        <is>
          <t>KPSP SETIA KAWAN</t>
        </is>
      </c>
      <c r="AG39" t="inlineStr">
        <is>
          <t>SKP0956</t>
        </is>
      </c>
      <c r="AH39" t="n">
        <v>1</v>
      </c>
      <c r="AI39" t="inlineStr">
        <is>
          <t>VPA2</t>
        </is>
      </c>
      <c r="AJ39" t="inlineStr">
        <is>
          <t>Aktif</t>
        </is>
      </c>
      <c r="AK39" t="n">
        <v>73</v>
      </c>
      <c r="AL39" t="inlineStr">
        <is>
          <t>Perempuan</t>
        </is>
      </c>
      <c r="AM39" t="inlineStr">
        <is>
          <t>Sudah menikah</t>
        </is>
      </c>
      <c r="AN39" t="inlineStr">
        <is>
          <t>SD/Sederajat</t>
        </is>
      </c>
      <c r="AO39" t="inlineStr">
        <is>
          <t>Petani</t>
        </is>
      </c>
      <c r="AP39" t="n">
        <v>1</v>
      </c>
      <c r="AQ39" t="n">
        <v>0</v>
      </c>
      <c r="AR39" t="n">
        <v>0</v>
      </c>
      <c r="AS39" t="n">
        <v>0</v>
      </c>
      <c r="AT39" t="n">
        <v>0</v>
      </c>
      <c r="AU39" t="n">
        <v>0</v>
      </c>
      <c r="AV39" t="n">
        <v>0</v>
      </c>
      <c r="AW39" t="n">
        <v>0</v>
      </c>
      <c r="AX39" t="n">
        <v/>
      </c>
      <c r="AY39" t="inlineStr">
        <is>
          <t>Peternak</t>
        </is>
      </c>
      <c r="AZ39" t="n">
        <v>0</v>
      </c>
      <c r="BA39" t="n">
        <v>1</v>
      </c>
      <c r="BB39" t="n">
        <v>0</v>
      </c>
      <c r="BC39" t="n">
        <v>0</v>
      </c>
      <c r="BD39" t="n">
        <v>0</v>
      </c>
      <c r="BE39" t="n">
        <v>0</v>
      </c>
      <c r="BF39" t="n">
        <v>0</v>
      </c>
      <c r="BG39" t="n">
        <v>0</v>
      </c>
      <c r="BH39" t="n">
        <v/>
      </c>
      <c r="BI39" t="inlineStr">
        <is>
          <t>Rp1.500.000 - Rp2.500.000</t>
        </is>
      </c>
      <c r="BJ39" t="n">
        <v>1</v>
      </c>
      <c r="BK39" t="n">
        <v>0</v>
      </c>
      <c r="BL39" t="n">
        <v>0</v>
      </c>
      <c r="BM39" t="n">
        <v>1</v>
      </c>
      <c r="BN39" t="inlineStr">
        <is>
          <t>Milik sendiri</t>
        </is>
      </c>
      <c r="BO39" t="inlineStr">
        <is>
          <t>Semi-permanen (semen dan kayu)</t>
        </is>
      </c>
      <c r="BP39" t="n">
        <v>0</v>
      </c>
      <c r="BQ39" t="n">
        <v>1</v>
      </c>
      <c r="BR39" t="n">
        <v>0</v>
      </c>
      <c r="BS39" t="n">
        <v>0</v>
      </c>
      <c r="BT39" t="n">
        <v>0</v>
      </c>
      <c r="BU39" t="n">
        <v/>
      </c>
      <c r="BV39" t="inlineStr">
        <is>
          <t>Tanah</t>
        </is>
      </c>
      <c r="BW39" t="n">
        <v>0</v>
      </c>
      <c r="BX39" t="n">
        <v>0</v>
      </c>
      <c r="BY39" t="n">
        <v>0</v>
      </c>
      <c r="BZ39" t="n">
        <v>1</v>
      </c>
      <c r="CA39" t="n">
        <v>0</v>
      </c>
      <c r="CB39" t="n">
        <v/>
      </c>
      <c r="CC39" t="inlineStr">
        <is>
          <t>Genting</t>
        </is>
      </c>
      <c r="CD39" t="n">
        <v>0</v>
      </c>
      <c r="CE39" t="n">
        <v>0</v>
      </c>
      <c r="CF39" t="n">
        <v>0</v>
      </c>
      <c r="CG39" t="n">
        <v>0</v>
      </c>
      <c r="CH39" t="n">
        <v>0</v>
      </c>
      <c r="CI39" t="n">
        <v>1</v>
      </c>
      <c r="CJ39" t="n">
        <v>0</v>
      </c>
      <c r="CK39" t="n">
        <v/>
      </c>
      <c r="CL39" t="inlineStr">
        <is>
          <t>Ya</t>
        </is>
      </c>
      <c r="CM39" t="n">
        <v>2025</v>
      </c>
      <c r="CN39" t="inlineStr">
        <is>
          <t>Fixed-Dome (Kubah Tetap)</t>
        </is>
      </c>
      <c r="CO39" t="inlineStr">
        <is>
          <t>8 m³ (6-7 ekor sapi, ±6,5 jam memasak/hari, ±65 kg slurry/hari)</t>
        </is>
      </c>
      <c r="CP39" t="inlineStr">
        <is>
          <t>Anggota keluarga - laki-laki Anggota keluarga - perempuan dewasa</t>
        </is>
      </c>
      <c r="CQ39" t="n">
        <v>0</v>
      </c>
      <c r="CR39" t="n">
        <v>0</v>
      </c>
      <c r="CS39" t="n">
        <v>0</v>
      </c>
      <c r="CT39" t="n">
        <v>0</v>
      </c>
      <c r="CU39" t="n">
        <v>1</v>
      </c>
      <c r="CV39" t="n">
        <v>1</v>
      </c>
      <c r="CW39" t="n">
        <v>0</v>
      </c>
      <c r="CX39" t="n">
        <v>0</v>
      </c>
      <c r="CY39" t="inlineStr">
        <is>
          <t>Anggota keluarga - laki-laki Anggota keluarga - perempuan dewasa</t>
        </is>
      </c>
      <c r="CZ39" t="n">
        <v>1</v>
      </c>
      <c r="DA39" t="n">
        <v>1</v>
      </c>
      <c r="DB39" t="n">
        <v>0</v>
      </c>
      <c r="DC39" t="n">
        <v/>
      </c>
      <c r="DD39" t="inlineStr">
        <is>
          <t>Anggota keluarga - laki-laki Anggota keluarga - perempuan dewasa</t>
        </is>
      </c>
      <c r="DE39" t="n">
        <v>1</v>
      </c>
      <c r="DF39" t="n">
        <v>1</v>
      </c>
      <c r="DG39" t="n">
        <v>0</v>
      </c>
      <c r="DH39" t="n">
        <v>0</v>
      </c>
      <c r="DI39" t="n">
        <v/>
      </c>
      <c r="DJ39" t="inlineStr">
        <is>
          <t>CPO atau pendamping</t>
        </is>
      </c>
      <c r="DK39" t="n">
        <v>0</v>
      </c>
      <c r="DL39" t="n">
        <v>0</v>
      </c>
      <c r="DM39" t="n">
        <v>1</v>
      </c>
      <c r="DN39" t="n">
        <v>0</v>
      </c>
      <c r="DO39" t="n">
        <v/>
      </c>
      <c r="DP39" t="inlineStr">
        <is>
          <t>Ya</t>
        </is>
      </c>
      <c r="DQ39" t="n">
        <v/>
      </c>
      <c r="DR39" t="n">
        <v/>
      </c>
      <c r="DS39" t="n">
        <v/>
      </c>
      <c r="DT39" t="n">
        <v/>
      </c>
      <c r="DU39" t="n">
        <v/>
      </c>
      <c r="DV39" t="n">
        <v/>
      </c>
      <c r="DW39" t="n">
        <v/>
      </c>
      <c r="DX39" t="n">
        <v/>
      </c>
      <c r="DY39" t="n">
        <v/>
      </c>
      <c r="DZ39" t="n">
        <v/>
      </c>
      <c r="EA39" t="n">
        <v/>
      </c>
      <c r="EB39" t="n">
        <v/>
      </c>
      <c r="EC39" t="n">
        <v/>
      </c>
      <c r="ED39" t="n">
        <v/>
      </c>
      <c r="EE39" t="n">
        <v/>
      </c>
      <c r="EF39" t="n">
        <v/>
      </c>
      <c r="EG39" t="n">
        <v/>
      </c>
      <c r="EH39" t="n">
        <v/>
      </c>
      <c r="EI39" t="inlineStr">
        <is>
          <t>Tidak ada masalah</t>
        </is>
      </c>
      <c r="EJ39" t="n">
        <v>0</v>
      </c>
      <c r="EK39" t="n">
        <v>0</v>
      </c>
      <c r="EL39" t="n">
        <v>0</v>
      </c>
      <c r="EM39" t="n">
        <v>1</v>
      </c>
      <c r="EN39" t="n">
        <v>0</v>
      </c>
      <c r="EO39" t="n">
        <v/>
      </c>
      <c r="EP39" t="inlineStr">
        <is>
          <t>Ya, cukup jelas dan mudah diikuti</t>
        </is>
      </c>
      <c r="EQ39" t="inlineStr">
        <is>
          <t>Pelatihan</t>
        </is>
      </c>
      <c r="ER39" t="inlineStr">
        <is>
          <t>CPO atau pendamping Pegawai koperasi</t>
        </is>
      </c>
      <c r="ES39" t="n">
        <v>1</v>
      </c>
      <c r="ET39" t="n">
        <v>0</v>
      </c>
      <c r="EU39" t="n">
        <v>1</v>
      </c>
      <c r="EV39" t="n">
        <v>0</v>
      </c>
      <c r="EW39" t="n">
        <v/>
      </c>
      <c r="EX39" t="inlineStr">
        <is>
          <t>Anggota keluarga - Laki-laki</t>
        </is>
      </c>
      <c r="EY39" t="n">
        <v>1</v>
      </c>
      <c r="EZ39" t="n">
        <v>0</v>
      </c>
      <c r="FA39" t="n">
        <v>0</v>
      </c>
      <c r="FB39" t="n">
        <v/>
      </c>
      <c r="FC39" t="inlineStr">
        <is>
          <t>Setiap hari</t>
        </is>
      </c>
      <c r="FD39" t="n">
        <v/>
      </c>
      <c r="FE39" t="inlineStr">
        <is>
          <t>Mengetahui</t>
        </is>
      </c>
      <c r="FF39" t="inlineStr">
        <is>
          <t>Selalu (setiap hari)</t>
        </is>
      </c>
      <c r="FG39" t="inlineStr">
        <is>
          <t>Mengetahui</t>
        </is>
      </c>
      <c r="FH39" t="inlineStr">
        <is>
          <t>Selalu (setiap hari)</t>
        </is>
      </c>
      <c r="FI39" t="inlineStr">
        <is>
          <t>Tidak mengetahui</t>
        </is>
      </c>
      <c r="FJ39" t="inlineStr">
        <is>
          <t>Tidak pernah</t>
        </is>
      </c>
      <c r="FK39" t="inlineStr">
        <is>
          <t>Tidak mengetahui</t>
        </is>
      </c>
      <c r="FL39" t="inlineStr">
        <is>
          <t>Tidak pernah</t>
        </is>
      </c>
      <c r="FM39" t="inlineStr">
        <is>
          <t>Mengetahui</t>
        </is>
      </c>
      <c r="FN39" t="inlineStr">
        <is>
          <t>Selalu (setiap hari)</t>
        </is>
      </c>
      <c r="FO39" t="inlineStr">
        <is>
          <t>Tidak mengetahui</t>
        </is>
      </c>
      <c r="FP39" t="inlineStr">
        <is>
          <t>Tidak pernah</t>
        </is>
      </c>
      <c r="FQ39" t="inlineStr">
        <is>
          <t>Mengetahui</t>
        </is>
      </c>
      <c r="FR39" t="inlineStr">
        <is>
          <t>Ya</t>
        </is>
      </c>
      <c r="FS39" t="inlineStr">
        <is>
          <t>Mengetahui</t>
        </is>
      </c>
      <c r="FT39" t="inlineStr">
        <is>
          <t>Ya, selalu</t>
        </is>
      </c>
      <c r="FU39" t="inlineStr">
        <is>
          <t>Perempuan dewasa Laki-laki dewasa</t>
        </is>
      </c>
      <c r="FV39" t="n">
        <v>1</v>
      </c>
      <c r="FW39" t="n">
        <v>1</v>
      </c>
      <c r="FX39" t="n">
        <v>0</v>
      </c>
      <c r="FY39" t="n">
        <v>0</v>
      </c>
      <c r="FZ39" t="inlineStr">
        <is>
          <t>Memahami</t>
        </is>
      </c>
      <c r="GA39" t="inlineStr">
        <is>
          <t>CPO Pelatihan</t>
        </is>
      </c>
      <c r="GB39" t="n">
        <v>1</v>
      </c>
      <c r="GC39" t="n">
        <v>1</v>
      </c>
      <c r="GD39" t="n">
        <v>0</v>
      </c>
      <c r="GE39" t="n">
        <v>0</v>
      </c>
      <c r="GF39" t="n">
        <v/>
      </c>
      <c r="GG39" t="inlineStr">
        <is>
          <t>Selalu</t>
        </is>
      </c>
      <c r="GH39" t="inlineStr">
        <is>
          <t>Ya</t>
        </is>
      </c>
      <c r="GI39" t="inlineStr">
        <is>
          <t>Tetangga Teman/keluarga</t>
        </is>
      </c>
      <c r="GJ39" t="n">
        <v>1</v>
      </c>
      <c r="GK39" t="n">
        <v>1</v>
      </c>
      <c r="GL39" t="n">
        <v>0</v>
      </c>
      <c r="GM39" t="n">
        <v>0</v>
      </c>
      <c r="GN39" t="n">
        <v/>
      </c>
      <c r="GO39" t="n">
        <v>10</v>
      </c>
      <c r="GP39" t="inlineStr">
        <is>
          <t>Penuh (100%)</t>
        </is>
      </c>
      <c r="GQ39" t="inlineStr">
        <is>
          <t>Kayu bakar</t>
        </is>
      </c>
      <c r="GR39" t="n">
        <v>0</v>
      </c>
      <c r="GS39" t="n">
        <v>1</v>
      </c>
      <c r="GT39" t="n">
        <v>0</v>
      </c>
      <c r="GU39" t="n">
        <v>0</v>
      </c>
      <c r="GV39" t="n">
        <v>0</v>
      </c>
      <c r="GW39" t="n">
        <v>0</v>
      </c>
      <c r="GX39" t="n">
        <v>0</v>
      </c>
      <c r="GY39" t="n">
        <v/>
      </c>
      <c r="GZ39" t="inlineStr">
        <is>
          <t>Ya</t>
        </is>
      </c>
      <c r="HA39" t="n">
        <v/>
      </c>
      <c r="HB39" t="n">
        <v/>
      </c>
      <c r="HC39" t="n">
        <v/>
      </c>
      <c r="HD39" t="n">
        <v/>
      </c>
      <c r="HE39" t="n">
        <v/>
      </c>
      <c r="HF39" t="n">
        <v/>
      </c>
      <c r="HG39" t="n">
        <v/>
      </c>
      <c r="HH39" t="n">
        <v/>
      </c>
      <c r="HI39" t="n">
        <v/>
      </c>
      <c r="HJ39" t="n">
        <v/>
      </c>
      <c r="HK39" t="n">
        <v/>
      </c>
      <c r="HL39" t="n">
        <v/>
      </c>
      <c r="HM39" t="n">
        <v/>
      </c>
      <c r="HN39" t="n">
        <v/>
      </c>
      <c r="HO39" t="n">
        <v/>
      </c>
      <c r="HP39" t="n">
        <v/>
      </c>
      <c r="HQ39" t="n">
        <v/>
      </c>
      <c r="HR39" t="n">
        <v/>
      </c>
      <c r="HS39" t="n">
        <v/>
      </c>
      <c r="HT39" t="n">
        <v/>
      </c>
      <c r="HU39" t="n">
        <v/>
      </c>
      <c r="HV39" t="n">
        <v/>
      </c>
      <c r="HW39" t="n">
        <v/>
      </c>
      <c r="HX39" t="n">
        <v/>
      </c>
      <c r="HY39" t="n">
        <v>67</v>
      </c>
      <c r="HZ39" t="n">
        <v>0</v>
      </c>
      <c r="IA39" t="n">
        <v/>
      </c>
      <c r="IB39" t="n">
        <v/>
      </c>
      <c r="IC39" t="n">
        <v/>
      </c>
      <c r="ID39" t="n">
        <v/>
      </c>
      <c r="IE39" t="n">
        <v/>
      </c>
      <c r="IF39" t="n">
        <v/>
      </c>
      <c r="IG39" t="n">
        <v/>
      </c>
      <c r="IH39" t="n">
        <v/>
      </c>
      <c r="II39" t="n">
        <v/>
      </c>
      <c r="IJ39" t="n">
        <v/>
      </c>
      <c r="IK39" t="inlineStr">
        <is>
          <t>50-65 kg</t>
        </is>
      </c>
      <c r="IL39" t="inlineStr">
        <is>
          <t>&gt;5 jam</t>
        </is>
      </c>
      <c r="IM39" t="inlineStr">
        <is>
          <t>Ya</t>
        </is>
      </c>
      <c r="IN39" t="inlineStr">
        <is>
          <t>Tidak</t>
        </is>
      </c>
      <c r="IO39" t="inlineStr">
        <is>
          <t>Lebih bersih</t>
        </is>
      </c>
      <c r="IP39" t="inlineStr">
        <is>
          <t>Tidak ada perubahan</t>
        </is>
      </c>
      <c r="IQ39" t="inlineStr">
        <is>
          <t>Tidak pernah</t>
        </is>
      </c>
      <c r="IR39" t="n">
        <v/>
      </c>
      <c r="IS39" t="n">
        <v/>
      </c>
      <c r="IT39" t="n">
        <v/>
      </c>
      <c r="IU39" t="n">
        <v/>
      </c>
      <c r="IV39" t="n">
        <v/>
      </c>
      <c r="IW39" t="n">
        <v/>
      </c>
      <c r="IX39" t="n">
        <v/>
      </c>
      <c r="IY39" t="n">
        <v/>
      </c>
      <c r="IZ39" t="inlineStr">
        <is>
          <t>Tidak pernah</t>
        </is>
      </c>
      <c r="JA39" t="n">
        <v/>
      </c>
      <c r="JB39" t="n">
        <v/>
      </c>
      <c r="JC39" t="n">
        <v/>
      </c>
      <c r="JD39" t="n">
        <v/>
      </c>
      <c r="JE39" t="n">
        <v/>
      </c>
      <c r="JF39" t="n">
        <v/>
      </c>
      <c r="JG39" t="n">
        <v/>
      </c>
      <c r="JH39" t="n">
        <v/>
      </c>
      <c r="JI39" t="inlineStr">
        <is>
          <t>Tidak pernah</t>
        </is>
      </c>
      <c r="JJ39" t="n">
        <v/>
      </c>
      <c r="JK39" t="n">
        <v/>
      </c>
      <c r="JL39" t="n">
        <v/>
      </c>
      <c r="JM39" t="n">
        <v/>
      </c>
      <c r="JN39" t="n">
        <v/>
      </c>
      <c r="JO39" t="n">
        <v/>
      </c>
      <c r="JP39" t="n">
        <v/>
      </c>
      <c r="JQ39" t="n">
        <v/>
      </c>
      <c r="JR39" t="inlineStr">
        <is>
          <t>Tidak pernah</t>
        </is>
      </c>
      <c r="JS39" t="n">
        <v/>
      </c>
      <c r="JT39" t="n">
        <v/>
      </c>
      <c r="JU39" t="n">
        <v/>
      </c>
      <c r="JV39" t="n">
        <v/>
      </c>
      <c r="JW39" t="n">
        <v/>
      </c>
      <c r="JX39" t="n">
        <v/>
      </c>
      <c r="JY39" t="n">
        <v/>
      </c>
      <c r="JZ39" t="n">
        <v/>
      </c>
      <c r="KA39" t="inlineStr">
        <is>
          <t>Tidak pernah</t>
        </is>
      </c>
      <c r="KB39" t="n">
        <v/>
      </c>
      <c r="KC39" t="n">
        <v/>
      </c>
      <c r="KD39" t="n">
        <v/>
      </c>
      <c r="KE39" t="n">
        <v/>
      </c>
      <c r="KF39" t="n">
        <v/>
      </c>
      <c r="KG39" t="n">
        <v/>
      </c>
      <c r="KH39" t="n">
        <v/>
      </c>
      <c r="KI39" t="n">
        <v/>
      </c>
      <c r="KJ39" t="inlineStr">
        <is>
          <t>Tidak pernah</t>
        </is>
      </c>
      <c r="KK39" t="n">
        <v/>
      </c>
      <c r="KL39" t="n">
        <v/>
      </c>
      <c r="KM39" t="n">
        <v/>
      </c>
      <c r="KN39" t="n">
        <v/>
      </c>
      <c r="KO39" t="n">
        <v/>
      </c>
      <c r="KP39" t="n">
        <v/>
      </c>
      <c r="KQ39" t="n">
        <v/>
      </c>
      <c r="KR39" t="n">
        <v/>
      </c>
      <c r="KS39" t="inlineStr">
        <is>
          <t>Tidak ada perubahan</t>
        </is>
      </c>
      <c r="KT39" t="inlineStr">
        <is>
          <t>0-1 kali</t>
        </is>
      </c>
      <c r="KU39" t="inlineStr">
        <is>
          <t>0-1 kali</t>
        </is>
      </c>
      <c r="KV39" t="inlineStr">
        <is>
          <t>Laki-laki dewasa</t>
        </is>
      </c>
      <c r="KW39" t="n">
        <v>1</v>
      </c>
      <c r="KX39" t="n">
        <v>0</v>
      </c>
      <c r="KY39" t="n">
        <v>0</v>
      </c>
      <c r="KZ39" t="n">
        <v>0</v>
      </c>
      <c r="LA39" t="inlineStr">
        <is>
          <t>Cukup membaik</t>
        </is>
      </c>
      <c r="LB39" t="inlineStr">
        <is>
          <t>Tidak ada perubahan</t>
        </is>
      </c>
      <c r="LC39" t="n">
        <v>0</v>
      </c>
      <c r="LD39" t="n">
        <v>0</v>
      </c>
      <c r="LE39" t="n">
        <v>0</v>
      </c>
      <c r="LF39" t="n">
        <v>0</v>
      </c>
      <c r="LG39" t="inlineStr">
        <is>
          <t>Tidak</t>
        </is>
      </c>
      <c r="LH39" t="n">
        <v/>
      </c>
      <c r="LI39" t="n">
        <v>0</v>
      </c>
      <c r="LJ39" t="inlineStr">
        <is>
          <t>Kebutuhan rumah tangga</t>
        </is>
      </c>
      <c r="LK39" t="n">
        <v>0</v>
      </c>
      <c r="LL39" t="n">
        <v>0</v>
      </c>
      <c r="LM39" t="n">
        <v>0</v>
      </c>
      <c r="LN39" t="n">
        <v>0</v>
      </c>
      <c r="LO39" t="n">
        <v>1</v>
      </c>
      <c r="LP39" t="n">
        <v>0</v>
      </c>
      <c r="LQ39" t="n">
        <v>0</v>
      </c>
      <c r="LR39" t="n">
        <v/>
      </c>
      <c r="LS39" t="n">
        <v>10</v>
      </c>
      <c r="LT39" t="n">
        <v>10</v>
      </c>
      <c r="LU39" t="n">
        <v>0</v>
      </c>
      <c r="LV39" t="n">
        <v>10</v>
      </c>
      <c r="LW39" t="n">
        <v>10</v>
      </c>
      <c r="LX39" t="n">
        <v>0</v>
      </c>
      <c r="LY39" t="n">
        <v>30</v>
      </c>
      <c r="LZ39" t="n">
        <v>30</v>
      </c>
      <c r="MA39" t="n">
        <v>0</v>
      </c>
      <c r="MB39" t="inlineStr">
        <is>
          <t>Ya</t>
        </is>
      </c>
      <c r="MC39" t="n">
        <v>0</v>
      </c>
      <c r="MD39" t="n">
        <v>30</v>
      </c>
      <c r="ME39" t="n">
        <v>0</v>
      </c>
      <c r="MF39" t="n">
        <v>0</v>
      </c>
      <c r="MG39" t="n">
        <v>360</v>
      </c>
      <c r="MH39" t="n">
        <v>0</v>
      </c>
      <c r="MI39" t="inlineStr">
        <is>
          <t>Aktivitas sosial diluar rumah (misalnya, berkumpul dengan tetangga, mengikuti kegiatan PKK, dsb) Istirahat</t>
        </is>
      </c>
      <c r="MJ39" t="n">
        <v>0</v>
      </c>
      <c r="MK39" t="n">
        <v>1</v>
      </c>
      <c r="ML39" t="n">
        <v>1</v>
      </c>
      <c r="MM39" t="n">
        <v>0</v>
      </c>
      <c r="MN39" t="n">
        <v>0</v>
      </c>
      <c r="MO39" t="n">
        <v>0</v>
      </c>
      <c r="MP39" t="n">
        <v/>
      </c>
      <c r="MQ39" t="n">
        <v/>
      </c>
      <c r="MR39" t="inlineStr">
        <is>
          <t>Beternak dan bertani sudah capai</t>
        </is>
      </c>
      <c r="MS39" t="inlineStr">
        <is>
          <t>Jamaah, Tahlil, Pengajian</t>
        </is>
      </c>
      <c r="MT39" t="n">
        <v/>
      </c>
      <c r="MU39" t="inlineStr">
        <is>
          <t>Tidak</t>
        </is>
      </c>
      <c r="MV39" t="n">
        <v/>
      </c>
      <c r="MW39" t="n">
        <v/>
      </c>
      <c r="MX39" t="n">
        <v/>
      </c>
      <c r="MY39" t="n">
        <v/>
      </c>
      <c r="MZ39" t="n">
        <v/>
      </c>
      <c r="NA39" t="n">
        <v/>
      </c>
      <c r="NB39" t="n">
        <v/>
      </c>
      <c r="NC39" t="n">
        <v/>
      </c>
      <c r="ND39" t="n">
        <v/>
      </c>
      <c r="NE39" t="n">
        <v/>
      </c>
      <c r="NF39" t="n">
        <v/>
      </c>
      <c r="NG39" t="n">
        <v/>
      </c>
      <c r="NH39" t="n">
        <v/>
      </c>
      <c r="NI39" t="n">
        <v/>
      </c>
      <c r="NJ39" t="n">
        <v/>
      </c>
      <c r="NK39" t="n">
        <v/>
      </c>
      <c r="NL39" t="inlineStr">
        <is>
          <t>Tidak</t>
        </is>
      </c>
      <c r="NM39" t="inlineStr">
        <is>
          <t>Kombinasi kredit/pinjaman dan dana hibah</t>
        </is>
      </c>
      <c r="NN39" t="inlineStr">
        <is>
          <t>1.000.001-3.000.000</t>
        </is>
      </c>
      <c r="NO39" t="inlineStr">
        <is>
          <t>Lainnya</t>
        </is>
      </c>
      <c r="NP39" t="inlineStr">
        <is>
          <t>Yayasan Rumah Energi dan PT. Danone</t>
        </is>
      </c>
      <c r="NQ39" t="inlineStr">
        <is>
          <t>Koperasi</t>
        </is>
      </c>
      <c r="NR39" t="n">
        <v/>
      </c>
      <c r="NS39" t="n">
        <v>7</v>
      </c>
      <c r="NT39" t="inlineStr">
        <is>
          <t>Anggota keluarga - Laki-laki dewasa</t>
        </is>
      </c>
      <c r="NU39" t="n">
        <v/>
      </c>
      <c r="NV39" t="n">
        <v/>
      </c>
      <c r="NW39" t="n">
        <v/>
      </c>
      <c r="NX39" t="inlineStr">
        <is>
          <t>Sangat meningkat</t>
        </is>
      </c>
      <c r="NY39" t="n">
        <v>180</v>
      </c>
      <c r="NZ39" t="n">
        <v>0</v>
      </c>
      <c r="OA39" t="n">
        <v>0</v>
      </c>
      <c r="OB39" t="n">
        <v>50</v>
      </c>
      <c r="OC39" t="n">
        <v>50</v>
      </c>
      <c r="OD39" t="n">
        <v>0</v>
      </c>
      <c r="OE39" t="inlineStr">
        <is>
          <t>Lebih baik</t>
        </is>
      </c>
      <c r="OF39" t="inlineStr">
        <is>
          <t>Jauh lebih baik (beda waktu memasak lebih cepat setengah jam atau lebih, ATAU tidak lagi ada rasa/bau makanan yang berubah, ATAU alasan lainnya)</t>
        </is>
      </c>
      <c r="OG39" t="inlineStr">
        <is>
          <t>Tidak</t>
        </is>
      </c>
      <c r="OH39" t="n">
        <v>1</v>
      </c>
      <c r="OI39" t="n">
        <v>0</v>
      </c>
      <c r="OJ39" t="n">
        <v>0</v>
      </c>
      <c r="OK39" t="n">
        <v>0</v>
      </c>
      <c r="OL39" t="n">
        <v>0</v>
      </c>
      <c r="OM39" t="n">
        <v>0</v>
      </c>
      <c r="ON39" t="n">
        <v>2</v>
      </c>
      <c r="OO39" t="n">
        <v>0</v>
      </c>
      <c r="OP39" t="inlineStr">
        <is>
          <t>Sapi perah Ayam</t>
        </is>
      </c>
      <c r="OQ39" t="n">
        <v>0</v>
      </c>
      <c r="OR39" t="n">
        <v>1</v>
      </c>
      <c r="OS39" t="n">
        <v>0</v>
      </c>
      <c r="OT39" t="n">
        <v>0</v>
      </c>
      <c r="OU39" t="n">
        <v>0</v>
      </c>
      <c r="OV39" t="n">
        <v>0</v>
      </c>
      <c r="OW39" t="n">
        <v>1</v>
      </c>
      <c r="OX39" t="n">
        <v>0</v>
      </c>
      <c r="OY39" t="n">
        <v/>
      </c>
      <c r="OZ39" t="n">
        <v/>
      </c>
      <c r="PA39" t="n">
        <v/>
      </c>
      <c r="PB39" t="n">
        <v/>
      </c>
      <c r="PC39" t="n">
        <v/>
      </c>
      <c r="PD39" t="n">
        <v/>
      </c>
      <c r="PE39" t="n">
        <v/>
      </c>
      <c r="PF39" t="n">
        <v/>
      </c>
      <c r="PG39" t="n">
        <v/>
      </c>
      <c r="PH39" t="n">
        <v/>
      </c>
      <c r="PI39" t="n">
        <v/>
      </c>
      <c r="PJ39" t="n">
        <v/>
      </c>
      <c r="PK39" t="n">
        <v/>
      </c>
      <c r="PL39" t="n">
        <v/>
      </c>
      <c r="PM39" t="n">
        <v/>
      </c>
      <c r="PN39" t="n">
        <v/>
      </c>
      <c r="PO39" t="n">
        <v/>
      </c>
      <c r="PP39" t="n">
        <v/>
      </c>
      <c r="PQ39" t="n">
        <v/>
      </c>
      <c r="PR39" t="n">
        <v/>
      </c>
      <c r="PS39" t="n">
        <v/>
      </c>
      <c r="PT39" t="n">
        <v/>
      </c>
      <c r="PU39" t="n">
        <v/>
      </c>
      <c r="PV39" t="n">
        <v/>
      </c>
      <c r="PW39" t="n">
        <v/>
      </c>
      <c r="PX39" t="n">
        <v/>
      </c>
      <c r="PY39" t="n">
        <v/>
      </c>
      <c r="PZ39" t="n">
        <v/>
      </c>
      <c r="QA39" t="n">
        <v/>
      </c>
      <c r="QB39" t="n">
        <v/>
      </c>
      <c r="QC39" t="n">
        <v/>
      </c>
      <c r="QD39" t="n">
        <v/>
      </c>
      <c r="QE39" t="inlineStr">
        <is>
          <t>4-Lainnya</t>
        </is>
      </c>
      <c r="QF39" t="n">
        <v>0</v>
      </c>
      <c r="QG39" t="n">
        <v>0</v>
      </c>
      <c r="QH39" t="n">
        <v>0</v>
      </c>
      <c r="QI39" t="n">
        <v>0</v>
      </c>
      <c r="QJ39" t="n">
        <v>0</v>
      </c>
      <c r="QK39" t="n">
        <v>0</v>
      </c>
      <c r="QL39" t="n">
        <v>0</v>
      </c>
      <c r="QM39" t="n">
        <v>0</v>
      </c>
      <c r="QN39" t="n">
        <v>1</v>
      </c>
      <c r="QO39" t="inlineStr">
        <is>
          <t>Dibawa ke tegal untuk pupuk</t>
        </is>
      </c>
      <c r="QP39" t="n">
        <v/>
      </c>
      <c r="QQ39" t="n">
        <v/>
      </c>
      <c r="QR39" t="n">
        <v/>
      </c>
      <c r="QS39" t="n">
        <v/>
      </c>
      <c r="QT39" t="n">
        <v/>
      </c>
      <c r="QU39" t="n">
        <v/>
      </c>
      <c r="QV39" t="n">
        <v/>
      </c>
      <c r="QW39" t="n">
        <v/>
      </c>
      <c r="QX39" t="n">
        <v/>
      </c>
      <c r="QY39" t="n">
        <v/>
      </c>
      <c r="QZ39" t="n">
        <v/>
      </c>
      <c r="RA39" t="n">
        <v/>
      </c>
      <c r="RB39" t="n">
        <v/>
      </c>
      <c r="RC39" t="n">
        <v/>
      </c>
      <c r="RD39" t="n">
        <v/>
      </c>
      <c r="RE39" t="n">
        <v/>
      </c>
      <c r="RF39" t="n">
        <v/>
      </c>
      <c r="RG39" t="n">
        <v/>
      </c>
      <c r="RH39" t="n">
        <v/>
      </c>
      <c r="RI39" t="n">
        <v/>
      </c>
      <c r="RJ39" t="n">
        <v/>
      </c>
      <c r="RK39" t="n">
        <v/>
      </c>
      <c r="RL39" t="n">
        <v/>
      </c>
      <c r="RM39" t="n">
        <v/>
      </c>
      <c r="RN39" t="n">
        <v/>
      </c>
      <c r="RO39" t="n">
        <v/>
      </c>
      <c r="RP39" t="n">
        <v/>
      </c>
      <c r="RQ39" t="n">
        <v/>
      </c>
      <c r="RR39" t="n">
        <v/>
      </c>
      <c r="RS39" t="n">
        <v/>
      </c>
      <c r="RT39" t="n">
        <v/>
      </c>
      <c r="RU39" t="n">
        <v/>
      </c>
      <c r="RV39" t="n">
        <v/>
      </c>
      <c r="RW39" t="n">
        <v/>
      </c>
      <c r="RX39" t="n">
        <v/>
      </c>
      <c r="RY39" t="n">
        <v/>
      </c>
      <c r="RZ39" t="n">
        <v/>
      </c>
      <c r="SA39" t="n">
        <v/>
      </c>
      <c r="SB39" t="n">
        <v/>
      </c>
      <c r="SC39" t="inlineStr">
        <is>
          <t>1-Disebarkan ke lahan terbuka</t>
        </is>
      </c>
      <c r="SD39" t="n">
        <v>0</v>
      </c>
      <c r="SE39" t="n">
        <v>0</v>
      </c>
      <c r="SF39" t="n">
        <v>0</v>
      </c>
      <c r="SG39" t="n">
        <v>0</v>
      </c>
      <c r="SH39" t="n">
        <v>0</v>
      </c>
      <c r="SI39" t="n">
        <v>1</v>
      </c>
      <c r="SJ39" t="n">
        <v>0</v>
      </c>
      <c r="SK39" t="n">
        <v>0</v>
      </c>
      <c r="SL39" t="n">
        <v>0</v>
      </c>
      <c r="SM39" t="n">
        <v/>
      </c>
      <c r="SN39" t="n">
        <v/>
      </c>
      <c r="SO39" t="n">
        <v/>
      </c>
      <c r="SP39" t="n">
        <v/>
      </c>
      <c r="SQ39" t="n">
        <v/>
      </c>
      <c r="SR39" t="n">
        <v/>
      </c>
      <c r="SS39" t="n">
        <v/>
      </c>
      <c r="ST39" t="n">
        <v/>
      </c>
      <c r="SU39" t="n">
        <v/>
      </c>
      <c r="SV39" t="n">
        <v/>
      </c>
      <c r="SW39" t="n">
        <v/>
      </c>
      <c r="SX39" t="n">
        <v/>
      </c>
      <c r="SY39" t="n">
        <v/>
      </c>
      <c r="SZ39" t="n">
        <v>1</v>
      </c>
      <c r="TA39" t="n">
        <v/>
      </c>
      <c r="TB39" t="n">
        <v/>
      </c>
      <c r="TC39" t="n">
        <v/>
      </c>
      <c r="TD39" t="n">
        <v/>
      </c>
      <c r="TE39" t="n">
        <v>15</v>
      </c>
      <c r="TF39" t="n">
        <v/>
      </c>
      <c r="TG39" t="n">
        <v/>
      </c>
      <c r="TH39" t="n">
        <v/>
      </c>
      <c r="TI39" t="n">
        <v/>
      </c>
      <c r="TJ39" t="n">
        <v/>
      </c>
      <c r="TK39" t="n">
        <v/>
      </c>
      <c r="TL39" t="n">
        <v/>
      </c>
      <c r="TM39" t="n">
        <v/>
      </c>
      <c r="TN39" t="n">
        <v/>
      </c>
      <c r="TO39" t="n">
        <v/>
      </c>
      <c r="TP39" t="n">
        <v/>
      </c>
      <c r="TQ39" t="n">
        <v/>
      </c>
      <c r="TR39" t="n">
        <v/>
      </c>
      <c r="TS39" t="n">
        <v/>
      </c>
      <c r="TT39" t="n">
        <v/>
      </c>
      <c r="TU39" t="n">
        <v/>
      </c>
      <c r="TV39" t="n">
        <v/>
      </c>
      <c r="TW39" t="n">
        <v/>
      </c>
      <c r="TX39" t="n">
        <v/>
      </c>
      <c r="TY39" t="n">
        <v/>
      </c>
      <c r="TZ39" t="n">
        <v/>
      </c>
      <c r="UA39" t="n">
        <v/>
      </c>
      <c r="UB39" t="n">
        <v/>
      </c>
      <c r="UC39" t="n">
        <v/>
      </c>
      <c r="UD39" t="n">
        <v/>
      </c>
      <c r="UE39" t="n">
        <v/>
      </c>
      <c r="UF39" t="n">
        <v/>
      </c>
      <c r="UG39" t="n">
        <v/>
      </c>
      <c r="UH39" t="n">
        <v/>
      </c>
      <c r="UI39" t="n">
        <v/>
      </c>
      <c r="UJ39" t="n">
        <v/>
      </c>
      <c r="UK39" t="n">
        <v/>
      </c>
      <c r="UL39" t="n">
        <v/>
      </c>
      <c r="UM39" t="n">
        <v/>
      </c>
      <c r="UN39" t="n">
        <v/>
      </c>
      <c r="UO39" t="n">
        <v/>
      </c>
      <c r="UP39" t="n">
        <v/>
      </c>
      <c r="UQ39" t="n">
        <v/>
      </c>
      <c r="UR39" t="n">
        <v/>
      </c>
      <c r="US39" t="n">
        <v/>
      </c>
      <c r="UT39" t="n">
        <v/>
      </c>
      <c r="UU39" t="inlineStr">
        <is>
          <t>Pemberian pakan di kandang</t>
        </is>
      </c>
      <c r="UV39" t="n">
        <v/>
      </c>
      <c r="UW39" t="n">
        <v/>
      </c>
      <c r="UX39" t="n">
        <v/>
      </c>
      <c r="UY39" t="n">
        <v/>
      </c>
      <c r="UZ39" t="n">
        <v/>
      </c>
      <c r="VA39" t="inlineStr">
        <is>
          <t>Pemberian pakan di kandang</t>
        </is>
      </c>
      <c r="VB39" t="n">
        <v/>
      </c>
      <c r="VC39" t="inlineStr">
        <is>
          <t>Sangat jarang (&gt;1 bulan sekali)</t>
        </is>
      </c>
      <c r="VD39" t="n">
        <v/>
      </c>
      <c r="VE39" t="n">
        <v/>
      </c>
      <c r="VF39" t="n">
        <v/>
      </c>
      <c r="VG39" t="n">
        <v/>
      </c>
      <c r="VH39" t="n">
        <v/>
      </c>
      <c r="VI39" t="inlineStr">
        <is>
          <t>Sangat jarang (&gt;1 bulan sekali)</t>
        </is>
      </c>
      <c r="VJ39" t="n">
        <v/>
      </c>
      <c r="VK39" t="inlineStr">
        <is>
          <t>Sangat sering (&gt;1 kali sehari)</t>
        </is>
      </c>
      <c r="VL39" t="n">
        <v/>
      </c>
      <c r="VM39" t="n">
        <v/>
      </c>
      <c r="VN39" t="n">
        <v/>
      </c>
      <c r="VO39" t="n">
        <v/>
      </c>
      <c r="VP39" t="n">
        <v/>
      </c>
      <c r="VQ39" t="inlineStr">
        <is>
          <t>Sering (1 kali sehari)</t>
        </is>
      </c>
      <c r="VR39" t="n">
        <v/>
      </c>
      <c r="VS39" t="inlineStr">
        <is>
          <t>6-Digester biogas</t>
        </is>
      </c>
      <c r="VT39" t="n">
        <v>0</v>
      </c>
      <c r="VU39" t="n">
        <v>0</v>
      </c>
      <c r="VV39" t="n">
        <v>0</v>
      </c>
      <c r="VW39" t="n">
        <v>0</v>
      </c>
      <c r="VX39" t="n">
        <v>0</v>
      </c>
      <c r="VY39" t="n">
        <v>0</v>
      </c>
      <c r="VZ39" t="n">
        <v>0</v>
      </c>
      <c r="WA39" t="n">
        <v>0</v>
      </c>
      <c r="WB39" t="n">
        <v>0</v>
      </c>
      <c r="WC39" t="n">
        <v>1</v>
      </c>
      <c r="WD39" t="n">
        <v>0</v>
      </c>
      <c r="WE39" t="n">
        <v>0</v>
      </c>
      <c r="WF39" t="n">
        <v/>
      </c>
      <c r="WG39" t="n">
        <v/>
      </c>
      <c r="WH39" t="n">
        <v/>
      </c>
      <c r="WI39" t="n">
        <v/>
      </c>
      <c r="WJ39" t="n">
        <v/>
      </c>
      <c r="WK39" t="n">
        <v/>
      </c>
      <c r="WL39" t="n">
        <v/>
      </c>
      <c r="WM39" t="n">
        <v/>
      </c>
      <c r="WN39" t="n">
        <v/>
      </c>
      <c r="WO39" t="n">
        <v/>
      </c>
      <c r="WP39" t="n">
        <v/>
      </c>
      <c r="WQ39" t="n">
        <v/>
      </c>
      <c r="WR39" t="n">
        <v/>
      </c>
      <c r="WS39" t="n">
        <v/>
      </c>
      <c r="WT39" t="n">
        <v/>
      </c>
      <c r="WU39" t="n">
        <v/>
      </c>
      <c r="WV39" t="n">
        <v/>
      </c>
      <c r="WW39" t="n">
        <v/>
      </c>
      <c r="WX39" t="n">
        <v/>
      </c>
      <c r="WY39" t="n">
        <v/>
      </c>
      <c r="WZ39" t="n">
        <v/>
      </c>
      <c r="XA39" t="n">
        <v/>
      </c>
      <c r="XB39" t="n">
        <v/>
      </c>
      <c r="XC39" t="n">
        <v/>
      </c>
      <c r="XD39" t="n">
        <v/>
      </c>
      <c r="XE39" t="n">
        <v/>
      </c>
      <c r="XF39" t="n">
        <v/>
      </c>
      <c r="XG39" t="n">
        <v/>
      </c>
      <c r="XH39" t="n">
        <v/>
      </c>
      <c r="XI39" t="n">
        <v/>
      </c>
      <c r="XJ39" t="n">
        <v/>
      </c>
      <c r="XK39" t="n">
        <v/>
      </c>
      <c r="XL39" t="n">
        <v/>
      </c>
      <c r="XM39" t="n">
        <v/>
      </c>
      <c r="XN39" t="n">
        <v/>
      </c>
      <c r="XO39" t="n">
        <v/>
      </c>
      <c r="XP39" t="n">
        <v/>
      </c>
      <c r="XQ39" t="n">
        <v/>
      </c>
      <c r="XR39" t="n">
        <v/>
      </c>
      <c r="XS39" t="n">
        <v/>
      </c>
      <c r="XT39" t="n">
        <v/>
      </c>
      <c r="XU39" t="n">
        <v/>
      </c>
      <c r="XV39" t="n">
        <v/>
      </c>
      <c r="XW39" t="n">
        <v/>
      </c>
      <c r="XX39" t="n">
        <v/>
      </c>
      <c r="XY39" t="n">
        <v/>
      </c>
      <c r="XZ39" t="n">
        <v/>
      </c>
      <c r="YA39" t="n">
        <v/>
      </c>
      <c r="YB39" t="n">
        <v/>
      </c>
      <c r="YC39" t="n">
        <v/>
      </c>
      <c r="YD39" t="n">
        <v/>
      </c>
      <c r="YE39" t="n">
        <v/>
      </c>
      <c r="YF39" t="n">
        <v/>
      </c>
      <c r="YG39" t="n">
        <v/>
      </c>
      <c r="YH39" t="n">
        <v/>
      </c>
      <c r="YI39" t="n">
        <v/>
      </c>
      <c r="YJ39" t="n">
        <v/>
      </c>
      <c r="YK39" t="n">
        <v/>
      </c>
      <c r="YL39" t="n">
        <v/>
      </c>
      <c r="YM39" t="n">
        <v/>
      </c>
      <c r="YN39" t="inlineStr">
        <is>
          <t>8-Dibiarkan tersebar di ladang penggembalaan</t>
        </is>
      </c>
      <c r="YO39" t="n">
        <v>0</v>
      </c>
      <c r="YP39" t="n">
        <v>0</v>
      </c>
      <c r="YQ39" t="n">
        <v>0</v>
      </c>
      <c r="YR39" t="n">
        <v>0</v>
      </c>
      <c r="YS39" t="n">
        <v>0</v>
      </c>
      <c r="YT39" t="n">
        <v>0</v>
      </c>
      <c r="YU39" t="n">
        <v>0</v>
      </c>
      <c r="YV39" t="n">
        <v>0</v>
      </c>
      <c r="YW39" t="n">
        <v>0</v>
      </c>
      <c r="YX39" t="n">
        <v>0</v>
      </c>
      <c r="YY39" t="n">
        <v>0</v>
      </c>
      <c r="YZ39" t="n">
        <v>1</v>
      </c>
      <c r="ZA39" t="n">
        <v/>
      </c>
      <c r="ZB39" t="n">
        <v/>
      </c>
      <c r="ZC39" t="n">
        <v/>
      </c>
      <c r="ZD39" t="n">
        <v/>
      </c>
      <c r="ZE39" t="n">
        <v/>
      </c>
      <c r="ZF39" t="n">
        <v/>
      </c>
      <c r="ZG39" t="n">
        <v/>
      </c>
      <c r="ZH39" t="n">
        <v/>
      </c>
      <c r="ZI39" t="n">
        <v/>
      </c>
      <c r="ZJ39" t="n">
        <v/>
      </c>
      <c r="ZK39" t="n">
        <v/>
      </c>
      <c r="ZL39" t="n">
        <v/>
      </c>
      <c r="ZM39" t="n">
        <v/>
      </c>
      <c r="ZN39" t="n">
        <v>100</v>
      </c>
      <c r="ZO39" t="n">
        <v/>
      </c>
      <c r="ZP39" t="n">
        <v/>
      </c>
      <c r="ZQ39" t="n">
        <v/>
      </c>
      <c r="ZR39" t="n">
        <v/>
      </c>
      <c r="ZS39" t="n">
        <v/>
      </c>
      <c r="ZT39" t="n">
        <v/>
      </c>
      <c r="ZU39" t="n">
        <v/>
      </c>
      <c r="ZV39" t="n">
        <v>3</v>
      </c>
      <c r="ZW39" t="n">
        <v/>
      </c>
      <c r="ZX39" t="n">
        <v/>
      </c>
      <c r="ZY39" t="n">
        <v/>
      </c>
      <c r="ZZ39" t="n">
        <v/>
      </c>
      <c r="AAA39" t="n">
        <v/>
      </c>
      <c r="AAB39" t="n">
        <v>1</v>
      </c>
      <c r="AAC39" t="n">
        <v/>
      </c>
      <c r="AAD39" t="inlineStr">
        <is>
          <t>Pakan segar (misal: rumput)</t>
        </is>
      </c>
      <c r="AAE39" t="n">
        <v/>
      </c>
      <c r="AAF39" t="n">
        <v/>
      </c>
      <c r="AAG39" t="n">
        <v/>
      </c>
      <c r="AAH39" t="n">
        <v/>
      </c>
      <c r="AAI39" t="n">
        <v/>
      </c>
      <c r="AAJ39" t="inlineStr">
        <is>
          <t>Pakan kering (misal: konsentrat, silase, pelet)</t>
        </is>
      </c>
      <c r="AAK39" t="n">
        <v/>
      </c>
      <c r="AAL39" t="inlineStr">
        <is>
          <t>Tidak</t>
        </is>
      </c>
      <c r="AAM39" t="n">
        <v/>
      </c>
      <c r="AAN39" t="n">
        <v/>
      </c>
      <c r="AAO39" t="n">
        <v/>
      </c>
      <c r="AAP39" t="n">
        <v/>
      </c>
      <c r="AAQ39" t="n">
        <v/>
      </c>
      <c r="AAR39" t="inlineStr">
        <is>
          <t>Ya</t>
        </is>
      </c>
      <c r="AAS39" t="inlineStr">
        <is>
          <t>Mengetahui</t>
        </is>
      </c>
      <c r="AAT39" t="inlineStr">
        <is>
          <t>Dibuang ke selokan</t>
        </is>
      </c>
      <c r="AAU39" t="n">
        <v>0</v>
      </c>
      <c r="AAV39" t="n">
        <v>0</v>
      </c>
      <c r="AAW39" t="n">
        <v>0</v>
      </c>
      <c r="AAX39" t="n">
        <v>0</v>
      </c>
      <c r="AAY39" t="n">
        <v>0</v>
      </c>
      <c r="AAZ39" t="n">
        <v>0</v>
      </c>
      <c r="ABA39" t="n">
        <v>1</v>
      </c>
      <c r="ABB39" t="n">
        <v/>
      </c>
      <c r="ABC39" t="n">
        <v/>
      </c>
      <c r="ABD39" t="n">
        <v/>
      </c>
      <c r="ABE39" t="n">
        <v/>
      </c>
      <c r="ABF39" t="n">
        <v/>
      </c>
      <c r="ABG39" t="n">
        <v/>
      </c>
      <c r="ABH39" t="n">
        <v/>
      </c>
      <c r="ABI39" t="n">
        <v/>
      </c>
      <c r="ABJ39" t="n">
        <v/>
      </c>
      <c r="ABK39" t="n">
        <v/>
      </c>
      <c r="ABL39" t="n">
        <v/>
      </c>
      <c r="ABM39" t="n">
        <v/>
      </c>
      <c r="ABN39" t="n">
        <v/>
      </c>
      <c r="ABO39" t="n">
        <v/>
      </c>
      <c r="ABP39" t="n">
        <v/>
      </c>
      <c r="ABQ39" t="n">
        <v/>
      </c>
      <c r="ABR39" t="n">
        <v/>
      </c>
      <c r="ABS39" t="n">
        <v/>
      </c>
      <c r="ABT39" t="n">
        <v/>
      </c>
      <c r="ABU39" t="n">
        <v/>
      </c>
      <c r="ABV39" t="n">
        <v/>
      </c>
      <c r="ABW39" t="n">
        <v/>
      </c>
      <c r="ABX39" t="n">
        <v/>
      </c>
      <c r="ABY39" t="n">
        <v/>
      </c>
      <c r="ABZ39" t="n">
        <v/>
      </c>
      <c r="ACA39" t="n">
        <v/>
      </c>
      <c r="ACB39" t="n">
        <v/>
      </c>
      <c r="ACC39" t="n">
        <v/>
      </c>
      <c r="ACD39" t="n">
        <v/>
      </c>
      <c r="ACE39" t="n">
        <v/>
      </c>
      <c r="ACF39" t="n">
        <v/>
      </c>
      <c r="ACG39" t="n">
        <v/>
      </c>
      <c r="ACH39" t="n">
        <v/>
      </c>
      <c r="ACI39" t="n">
        <v/>
      </c>
      <c r="ACJ39" t="n">
        <v/>
      </c>
      <c r="ACK39" t="inlineStr">
        <is>
          <t>Tidak memiliki tempat untuk menyimpan</t>
        </is>
      </c>
      <c r="ACL39" t="n">
        <v>0</v>
      </c>
      <c r="ACM39" t="n">
        <v>1</v>
      </c>
      <c r="ACN39" t="n">
        <v>0</v>
      </c>
      <c r="ACO39" t="n">
        <v>0</v>
      </c>
      <c r="ACP39" t="n">
        <v>0</v>
      </c>
      <c r="ACQ39" t="n">
        <v>0</v>
      </c>
      <c r="ACR39" t="n">
        <v>0</v>
      </c>
      <c r="ACS39" t="n">
        <v/>
      </c>
      <c r="ACT39" t="inlineStr">
        <is>
          <t>Tidak ada informasi tambahan mengenai sumber bahan baku biogas</t>
        </is>
      </c>
      <c r="ACU39" t="inlineStr">
        <is>
          <t>Manfaat besar dan membantu kehidupan sehari-hari</t>
        </is>
      </c>
      <c r="ACV39" t="inlineStr">
        <is>
          <t>Berkurang</t>
        </is>
      </c>
      <c r="ACW39" t="inlineStr">
        <is>
          <t>Anggota keluarga - Perempuan dewasa</t>
        </is>
      </c>
      <c r="ACX39" t="inlineStr">
        <is>
          <t>Setuju</t>
        </is>
      </c>
      <c r="ACY39" t="inlineStr">
        <is>
          <t>Anggota keluarga - Perempuan dewasa Anggota keluarga - Laki-laki dewasa</t>
        </is>
      </c>
      <c r="ACZ39" t="n">
        <v>1</v>
      </c>
      <c r="ADA39" t="n">
        <v>1</v>
      </c>
      <c r="ADB39" t="n">
        <v>0</v>
      </c>
      <c r="ADC39" t="n">
        <v>0</v>
      </c>
      <c r="ADD39" t="inlineStr">
        <is>
          <t>Sangat puas</t>
        </is>
      </c>
      <c r="ADE39" t="inlineStr">
        <is>
          <t>Sangat puas</t>
        </is>
      </c>
      <c r="ADF39" t="inlineStr">
        <is>
          <t>Sangat puas</t>
        </is>
      </c>
      <c r="ADG39" t="inlineStr">
        <is>
          <t>Sangat puas</t>
        </is>
      </c>
      <c r="ADH39" t="inlineStr">
        <is>
          <t>Tidak</t>
        </is>
      </c>
      <c r="ADI39" t="n">
        <v/>
      </c>
      <c r="ADJ39" t="inlineStr">
        <is>
          <t>Sangat puas</t>
        </is>
      </c>
      <c r="ADK39" t="n">
        <v/>
      </c>
      <c r="ADL39" t="n">
        <v/>
      </c>
      <c r="ADM39" t="n">
        <v/>
      </c>
      <c r="ADN39" t="n">
        <v/>
      </c>
      <c r="ADO39" t="n">
        <v/>
      </c>
      <c r="ADP39" t="n">
        <v/>
      </c>
      <c r="ADQ39" t="n">
        <v/>
      </c>
      <c r="ADR39" t="n">
        <v/>
      </c>
      <c r="ADS39" t="n">
        <v/>
      </c>
      <c r="ADT39" t="n">
        <v/>
      </c>
      <c r="ADU39" t="inlineStr">
        <is>
          <t>Lainnya</t>
        </is>
      </c>
      <c r="ADV39" t="n">
        <v>0</v>
      </c>
      <c r="ADW39" t="n">
        <v>0</v>
      </c>
      <c r="ADX39" t="n">
        <v>0</v>
      </c>
      <c r="ADY39" t="n">
        <v>0</v>
      </c>
      <c r="ADZ39" t="n">
        <v>0</v>
      </c>
      <c r="AEA39" t="n">
        <v>0</v>
      </c>
      <c r="AEB39" t="n">
        <v>0</v>
      </c>
      <c r="AEC39" t="n">
        <v>1</v>
      </c>
      <c r="AED39" t="inlineStr">
        <is>
          <t>Tidak pernah ada kerusakan</t>
        </is>
      </c>
      <c r="AEE39" t="inlineStr">
        <is>
          <t>Lainnya</t>
        </is>
      </c>
      <c r="AEF39" t="inlineStr">
        <is>
          <t>Tidak pernah ada kerusakan</t>
        </is>
      </c>
      <c r="AEG39" t="inlineStr">
        <is>
          <t>Lainnya</t>
        </is>
      </c>
      <c r="AEH39" t="inlineStr">
        <is>
          <t>Tidak pernah ada kerusakan</t>
        </is>
      </c>
      <c r="AEI39" t="inlineStr">
        <is>
          <t>Kontrol biogas secara rutin</t>
        </is>
      </c>
      <c r="AEJ39" t="inlineStr">
        <is>
          <t>Ya, selalu</t>
        </is>
      </c>
      <c r="AEK39" t="inlineStr">
        <is>
          <t>Pengurangan pengeluaran rumah tangga (bahan bakar minyak, pupuk, dll.) Lebih mudah mendapatkan energi Pasokan energi yang andal Memasak lebih cepat Lebih aman Pengurangan waktu dan tenaga Peningkatan kebersihan kandang ternak Dapur lebih bersih dan bebas asap Dapat dibayar melalui skema kredit Mendapatkan subsidi</t>
        </is>
      </c>
      <c r="AEL39" t="n">
        <v>1</v>
      </c>
      <c r="AEM39" t="n">
        <v>1</v>
      </c>
      <c r="AEN39" t="n">
        <v>1</v>
      </c>
      <c r="AEO39" t="n">
        <v>1</v>
      </c>
      <c r="AEP39" t="n">
        <v>1</v>
      </c>
      <c r="AEQ39" t="n">
        <v>1</v>
      </c>
      <c r="AER39" t="n">
        <v>1</v>
      </c>
      <c r="AES39" t="n">
        <v>0</v>
      </c>
      <c r="AET39" t="n">
        <v>1</v>
      </c>
      <c r="AEU39" t="n">
        <v>1</v>
      </c>
      <c r="AEV39" t="n">
        <v>1</v>
      </c>
      <c r="AEW39" t="n">
        <v>0</v>
      </c>
      <c r="AEX39" t="n">
        <v/>
      </c>
      <c r="AEY39" t="inlineStr">
        <is>
          <t>Mengurangi pengeluaran energi</t>
        </is>
      </c>
      <c r="AEZ39" t="n">
        <v/>
      </c>
      <c r="AFA39" t="inlineStr">
        <is>
          <t>Tetangga / teman / saudara</t>
        </is>
      </c>
      <c r="AFB39" t="n">
        <v/>
      </c>
      <c r="AFC39" t="inlineStr">
        <is>
          <t>1769744050161.jpg</t>
        </is>
      </c>
      <c r="AFD39" t="inlineStr">
        <is>
          <t>https://kf.kobotoolbox.org/api/v2/assets/avstPQqLr3Ab3ZdcVTXZ6f/data/666691789/attachments/attq4g2HBHbnrdAB2RhgqzXR/</t>
        </is>
      </c>
      <c r="AFE39" t="inlineStr">
        <is>
          <t>1769744057136.jpg</t>
        </is>
      </c>
      <c r="AFF39" t="inlineStr">
        <is>
          <t>https://kf.kobotoolbox.org/api/v2/assets/avstPQqLr3Ab3ZdcVTXZ6f/data/666691789/attachments/attwUppn7RF6YLfr24HoejrD/</t>
        </is>
      </c>
      <c r="AFG39" t="inlineStr">
        <is>
          <t>Solihin/Christina</t>
        </is>
      </c>
      <c r="AFH39" t="n">
        <v/>
      </c>
      <c r="AFI39" t="inlineStr">
        <is>
          <t>B4, B5 dan D9. Sebelum ada biogas. Pak Abd Karim membayar tenaga orang untuk mengumpulkan kayu bakar selama 3 hari dengan upah total Rp. 90.000 dan menyewa pick up Rp. 70.000 untuk mengangkut kayu bakar tersebut. Kayu bakar digunakan untuk persediaan 6 bulan. Dengan asumsi 1 pick up kayu bakar = 1 ton. Maka penggunaan kayu bakar adalah 167 kg/bulan dengan harga Rp 27.000/bulan. Sekarang Pak Abd Karim mencari sendiri kayu bakar, sekitar 30 menit untuk penggunaan selama seminggu, Kayu hanya untuk memasak air hangat untuk keperluan pakan ternak. Asumsi 1 ikat kayu seberat 10 kg seharga Rp. 10.000 untuk 3 hari, maka 1 bulan memerlukan 100 kg kayu dengan harga Rp. 100.000</t>
        </is>
      </c>
    </row>
    <row r="40">
      <c r="A40" s="93" t="n">
        <v>46057</v>
      </c>
      <c r="B40" s="93" t="n">
        <v>46061</v>
      </c>
      <c r="C40" t="inlineStr">
        <is>
          <t>solihin</t>
        </is>
      </c>
      <c r="D40" t="inlineStr">
        <is>
          <t>sri wahyuningsih</t>
        </is>
      </c>
      <c r="E40" t="n">
        <v>85784104419</v>
      </c>
      <c r="F40" t="inlineStr">
        <is>
          <t>-7.84245 112.8189733 832.5 4.5</t>
        </is>
      </c>
      <c r="G40" t="n">
        <v>-7.84245</v>
      </c>
      <c r="H40" t="n">
        <v>112.8189733</v>
      </c>
      <c r="I40" t="n">
        <v>832.5</v>
      </c>
      <c r="J40" t="n">
        <v>4.5</v>
      </c>
      <c r="K40" t="n">
        <v>0</v>
      </c>
      <c r="L40" t="inlineStr">
        <is>
          <t>-7.8423798 112.8191035 829.2999877929688 3.016</t>
        </is>
      </c>
      <c r="M40" t="n">
        <v>-7.8423798</v>
      </c>
      <c r="N40" t="n">
        <v>112.8191035</v>
      </c>
      <c r="O40" t="n">
        <v>829.2999878000001</v>
      </c>
      <c r="P40" t="n">
        <v>3.016</v>
      </c>
      <c r="Q40" t="n">
        <v>0</v>
      </c>
      <c r="R40" t="inlineStr">
        <is>
          <t>Jawa Timur</t>
        </is>
      </c>
      <c r="S40" t="n">
        <v>0</v>
      </c>
      <c r="T40" t="n">
        <v>0</v>
      </c>
      <c r="U40" t="n">
        <v>0</v>
      </c>
      <c r="V40" t="n">
        <v>0</v>
      </c>
      <c r="W40" t="n">
        <v>0</v>
      </c>
      <c r="X40" t="n">
        <v>1</v>
      </c>
      <c r="Y40" t="n">
        <v>0</v>
      </c>
      <c r="Z40" t="n">
        <v>0</v>
      </c>
      <c r="AA40" t="n">
        <v>0</v>
      </c>
      <c r="AB40" t="n">
        <v>0</v>
      </c>
      <c r="AC40" t="inlineStr">
        <is>
          <t>PASURUAN</t>
        </is>
      </c>
      <c r="AD40" t="inlineStr">
        <is>
          <t>TUTUR</t>
        </is>
      </c>
      <c r="AE40" t="inlineStr">
        <is>
          <t>SUMBERPITU</t>
        </is>
      </c>
      <c r="AF40" t="inlineStr">
        <is>
          <t>KPSP SETIA KAWAN</t>
        </is>
      </c>
      <c r="AG40" t="inlineStr">
        <is>
          <t>SKP0935</t>
        </is>
      </c>
      <c r="AH40" t="n">
        <v>4</v>
      </c>
      <c r="AI40" t="inlineStr">
        <is>
          <t>VPA2</t>
        </is>
      </c>
      <c r="AJ40" t="inlineStr">
        <is>
          <t>Aktif</t>
        </is>
      </c>
      <c r="AK40" t="n">
        <v>40</v>
      </c>
      <c r="AL40" t="inlineStr">
        <is>
          <t>Perempuan</t>
        </is>
      </c>
      <c r="AM40" t="inlineStr">
        <is>
          <t>Sudah menikah</t>
        </is>
      </c>
      <c r="AN40" t="inlineStr">
        <is>
          <t>SD/Sederajat</t>
        </is>
      </c>
      <c r="AO40" t="inlineStr">
        <is>
          <t>Wiraswasta</t>
        </is>
      </c>
      <c r="AP40" t="n">
        <v>0</v>
      </c>
      <c r="AQ40" t="n">
        <v>0</v>
      </c>
      <c r="AR40" t="n">
        <v>0</v>
      </c>
      <c r="AS40" t="n">
        <v>1</v>
      </c>
      <c r="AT40" t="n">
        <v>0</v>
      </c>
      <c r="AU40" t="n">
        <v>0</v>
      </c>
      <c r="AV40" t="n">
        <v>0</v>
      </c>
      <c r="AW40" t="n">
        <v>0</v>
      </c>
      <c r="AX40" t="n">
        <v/>
      </c>
      <c r="AY40" t="inlineStr">
        <is>
          <t>Peternak</t>
        </is>
      </c>
      <c r="AZ40" t="n">
        <v>0</v>
      </c>
      <c r="BA40" t="n">
        <v>1</v>
      </c>
      <c r="BB40" t="n">
        <v>0</v>
      </c>
      <c r="BC40" t="n">
        <v>0</v>
      </c>
      <c r="BD40" t="n">
        <v>0</v>
      </c>
      <c r="BE40" t="n">
        <v>0</v>
      </c>
      <c r="BF40" t="n">
        <v>0</v>
      </c>
      <c r="BG40" t="n">
        <v>0</v>
      </c>
      <c r="BH40" t="n">
        <v/>
      </c>
      <c r="BI40" t="inlineStr">
        <is>
          <t>&gt;Rp3.500.000</t>
        </is>
      </c>
      <c r="BJ40" t="n">
        <v>2</v>
      </c>
      <c r="BK40" t="n">
        <v>0</v>
      </c>
      <c r="BL40" t="n">
        <v>0</v>
      </c>
      <c r="BM40" t="n">
        <v>0</v>
      </c>
      <c r="BN40" t="inlineStr">
        <is>
          <t>Milik sendiri</t>
        </is>
      </c>
      <c r="BO40" t="inlineStr">
        <is>
          <t>Permanen (dinding bata dan semen)</t>
        </is>
      </c>
      <c r="BP40" t="n">
        <v>1</v>
      </c>
      <c r="BQ40" t="n">
        <v>0</v>
      </c>
      <c r="BR40" t="n">
        <v>0</v>
      </c>
      <c r="BS40" t="n">
        <v>0</v>
      </c>
      <c r="BT40" t="n">
        <v>0</v>
      </c>
      <c r="BU40" t="n">
        <v/>
      </c>
      <c r="BV40" t="inlineStr">
        <is>
          <t>Keramik/ubin</t>
        </is>
      </c>
      <c r="BW40" t="n">
        <v>0</v>
      </c>
      <c r="BX40" t="n">
        <v>0</v>
      </c>
      <c r="BY40" t="n">
        <v>1</v>
      </c>
      <c r="BZ40" t="n">
        <v>0</v>
      </c>
      <c r="CA40" t="n">
        <v>0</v>
      </c>
      <c r="CB40" t="n">
        <v/>
      </c>
      <c r="CC40" t="inlineStr">
        <is>
          <t>Genting</t>
        </is>
      </c>
      <c r="CD40" t="n">
        <v>0</v>
      </c>
      <c r="CE40" t="n">
        <v>0</v>
      </c>
      <c r="CF40" t="n">
        <v>0</v>
      </c>
      <c r="CG40" t="n">
        <v>0</v>
      </c>
      <c r="CH40" t="n">
        <v>0</v>
      </c>
      <c r="CI40" t="n">
        <v>1</v>
      </c>
      <c r="CJ40" t="n">
        <v>0</v>
      </c>
      <c r="CK40" t="n">
        <v/>
      </c>
      <c r="CL40" t="inlineStr">
        <is>
          <t>Ya</t>
        </is>
      </c>
      <c r="CM40" t="n">
        <v>2022</v>
      </c>
      <c r="CN40" t="inlineStr">
        <is>
          <t>Fixed-Dome (Kubah Tetap)</t>
        </is>
      </c>
      <c r="CO40" t="inlineStr">
        <is>
          <t>10 m³ (8-9 ekor sapi, ±8 jam memasak/hari, ±80 kg slurry/hari)</t>
        </is>
      </c>
      <c r="CP40" t="inlineStr">
        <is>
          <t>Anggota keluarga - laki-laki</t>
        </is>
      </c>
      <c r="CQ40" t="n">
        <v>0</v>
      </c>
      <c r="CR40" t="n">
        <v>0</v>
      </c>
      <c r="CS40" t="n">
        <v>0</v>
      </c>
      <c r="CT40" t="n">
        <v>0</v>
      </c>
      <c r="CU40" t="n">
        <v>1</v>
      </c>
      <c r="CV40" t="n">
        <v>0</v>
      </c>
      <c r="CW40" t="n">
        <v>0</v>
      </c>
      <c r="CX40" t="n">
        <v>0</v>
      </c>
      <c r="CY40" t="inlineStr">
        <is>
          <t>Anggota keluarga - laki-laki Anggota keluarga - perempuan dewasa</t>
        </is>
      </c>
      <c r="CZ40" t="n">
        <v>1</v>
      </c>
      <c r="DA40" t="n">
        <v>1</v>
      </c>
      <c r="DB40" t="n">
        <v>0</v>
      </c>
      <c r="DC40" t="n">
        <v/>
      </c>
      <c r="DD40" t="inlineStr">
        <is>
          <t>Anggota keluarga - laki-laki</t>
        </is>
      </c>
      <c r="DE40" t="n">
        <v>1</v>
      </c>
      <c r="DF40" t="n">
        <v>0</v>
      </c>
      <c r="DG40" t="n">
        <v>0</v>
      </c>
      <c r="DH40" t="n">
        <v>0</v>
      </c>
      <c r="DI40" t="n">
        <v/>
      </c>
      <c r="DJ40" t="inlineStr">
        <is>
          <t>CPO atau pendamping</t>
        </is>
      </c>
      <c r="DK40" t="n">
        <v>0</v>
      </c>
      <c r="DL40" t="n">
        <v>0</v>
      </c>
      <c r="DM40" t="n">
        <v>1</v>
      </c>
      <c r="DN40" t="n">
        <v>0</v>
      </c>
      <c r="DO40" t="n">
        <v/>
      </c>
      <c r="DP40" t="inlineStr">
        <is>
          <t>Ya</t>
        </is>
      </c>
      <c r="DQ40" t="n">
        <v/>
      </c>
      <c r="DR40" t="n">
        <v/>
      </c>
      <c r="DS40" t="n">
        <v/>
      </c>
      <c r="DT40" t="n">
        <v/>
      </c>
      <c r="DU40" t="n">
        <v/>
      </c>
      <c r="DV40" t="n">
        <v/>
      </c>
      <c r="DW40" t="n">
        <v/>
      </c>
      <c r="DX40" t="n">
        <v/>
      </c>
      <c r="DY40" t="n">
        <v/>
      </c>
      <c r="DZ40" t="n">
        <v/>
      </c>
      <c r="EA40" t="n">
        <v/>
      </c>
      <c r="EB40" t="n">
        <v/>
      </c>
      <c r="EC40" t="n">
        <v/>
      </c>
      <c r="ED40" t="n">
        <v/>
      </c>
      <c r="EE40" t="n">
        <v/>
      </c>
      <c r="EF40" t="n">
        <v/>
      </c>
      <c r="EG40" t="n">
        <v/>
      </c>
      <c r="EH40" t="n">
        <v/>
      </c>
      <c r="EI40" t="inlineStr">
        <is>
          <t>Tidak ada masalah</t>
        </is>
      </c>
      <c r="EJ40" t="n">
        <v>0</v>
      </c>
      <c r="EK40" t="n">
        <v>0</v>
      </c>
      <c r="EL40" t="n">
        <v>0</v>
      </c>
      <c r="EM40" t="n">
        <v>1</v>
      </c>
      <c r="EN40" t="n">
        <v>0</v>
      </c>
      <c r="EO40" t="n">
        <v/>
      </c>
      <c r="EP40" t="inlineStr">
        <is>
          <t>Ya, cukup jelas dan mudah diikuti</t>
        </is>
      </c>
      <c r="EQ40" t="inlineStr">
        <is>
          <t>Bukan pelatihan</t>
        </is>
      </c>
      <c r="ER40" t="inlineStr">
        <is>
          <t>CPO atau pendamping</t>
        </is>
      </c>
      <c r="ES40" t="n">
        <v>1</v>
      </c>
      <c r="ET40" t="n">
        <v>0</v>
      </c>
      <c r="EU40" t="n">
        <v>0</v>
      </c>
      <c r="EV40" t="n">
        <v>0</v>
      </c>
      <c r="EW40" t="n">
        <v/>
      </c>
      <c r="EX40" t="inlineStr">
        <is>
          <t>Anggota keluarga - Perempuan dewasa Anggota keluarga - Laki-laki</t>
        </is>
      </c>
      <c r="EY40" t="n">
        <v>1</v>
      </c>
      <c r="EZ40" t="n">
        <v>1</v>
      </c>
      <c r="FA40" t="n">
        <v>0</v>
      </c>
      <c r="FB40" t="n">
        <v/>
      </c>
      <c r="FC40" t="inlineStr">
        <is>
          <t>Setiap hari</t>
        </is>
      </c>
      <c r="FD40" t="n">
        <v/>
      </c>
      <c r="FE40" t="inlineStr">
        <is>
          <t>Mengetahui</t>
        </is>
      </c>
      <c r="FF40" t="inlineStr">
        <is>
          <t>Selalu (setiap hari)</t>
        </is>
      </c>
      <c r="FG40" t="inlineStr">
        <is>
          <t>Mengetahui</t>
        </is>
      </c>
      <c r="FH40" t="inlineStr">
        <is>
          <t>Selalu (setiap hari)</t>
        </is>
      </c>
      <c r="FI40" t="inlineStr">
        <is>
          <t>Tidak mengetahui</t>
        </is>
      </c>
      <c r="FJ40" t="inlineStr">
        <is>
          <t>Tidak pernah</t>
        </is>
      </c>
      <c r="FK40" t="inlineStr">
        <is>
          <t>Tidak mengetahui</t>
        </is>
      </c>
      <c r="FL40" t="inlineStr">
        <is>
          <t>Tidak pernah</t>
        </is>
      </c>
      <c r="FM40" t="inlineStr">
        <is>
          <t>Tidak mengetahui</t>
        </is>
      </c>
      <c r="FN40" t="inlineStr">
        <is>
          <t>Tidak pernah</t>
        </is>
      </c>
      <c r="FO40" t="inlineStr">
        <is>
          <t>Mengetahui</t>
        </is>
      </c>
      <c r="FP40" t="inlineStr">
        <is>
          <t>Jarang (setiap bulan atau lebih)</t>
        </is>
      </c>
      <c r="FQ40" t="inlineStr">
        <is>
          <t>Mengetahui</t>
        </is>
      </c>
      <c r="FR40" t="inlineStr">
        <is>
          <t>Tidak</t>
        </is>
      </c>
      <c r="FS40" t="inlineStr">
        <is>
          <t>Mengetahui</t>
        </is>
      </c>
      <c r="FT40" t="inlineStr">
        <is>
          <t>Ya, selalu</t>
        </is>
      </c>
      <c r="FU40" t="inlineStr">
        <is>
          <t>Pekerja tambahan Laki-laki dewasa</t>
        </is>
      </c>
      <c r="FV40" t="n">
        <v>1</v>
      </c>
      <c r="FW40" t="n">
        <v>0</v>
      </c>
      <c r="FX40" t="n">
        <v>0</v>
      </c>
      <c r="FY40" t="n">
        <v>1</v>
      </c>
      <c r="FZ40" t="inlineStr">
        <is>
          <t>Memahami</t>
        </is>
      </c>
      <c r="GA40" t="inlineStr">
        <is>
          <t>CPO</t>
        </is>
      </c>
      <c r="GB40" t="n">
        <v>1</v>
      </c>
      <c r="GC40" t="n">
        <v>0</v>
      </c>
      <c r="GD40" t="n">
        <v>0</v>
      </c>
      <c r="GE40" t="n">
        <v>0</v>
      </c>
      <c r="GF40" t="n">
        <v/>
      </c>
      <c r="GG40" t="inlineStr">
        <is>
          <t>Sering</t>
        </is>
      </c>
      <c r="GH40" t="inlineStr">
        <is>
          <t>Ya</t>
        </is>
      </c>
      <c r="GI40" t="inlineStr">
        <is>
          <t>Teman/keluarga</t>
        </is>
      </c>
      <c r="GJ40" t="n">
        <v>0</v>
      </c>
      <c r="GK40" t="n">
        <v>1</v>
      </c>
      <c r="GL40" t="n">
        <v>0</v>
      </c>
      <c r="GM40" t="n">
        <v>0</v>
      </c>
      <c r="GN40" t="n">
        <v/>
      </c>
      <c r="GO40" t="n">
        <v>6</v>
      </c>
      <c r="GP40" t="inlineStr">
        <is>
          <t>Penuh (100%)</t>
        </is>
      </c>
      <c r="GQ40" t="inlineStr">
        <is>
          <t>LPG</t>
        </is>
      </c>
      <c r="GR40" t="n">
        <v>1</v>
      </c>
      <c r="GS40" t="n">
        <v>0</v>
      </c>
      <c r="GT40" t="n">
        <v>0</v>
      </c>
      <c r="GU40" t="n">
        <v>0</v>
      </c>
      <c r="GV40" t="n">
        <v>0</v>
      </c>
      <c r="GW40" t="n">
        <v>0</v>
      </c>
      <c r="GX40" t="n">
        <v>0</v>
      </c>
      <c r="GY40" t="n">
        <v/>
      </c>
      <c r="GZ40" t="inlineStr">
        <is>
          <t>Ya</t>
        </is>
      </c>
      <c r="HA40" t="n">
        <v/>
      </c>
      <c r="HB40" t="n">
        <v/>
      </c>
      <c r="HC40" t="n">
        <v/>
      </c>
      <c r="HD40" t="n">
        <v/>
      </c>
      <c r="HE40" t="n">
        <v/>
      </c>
      <c r="HF40" t="n">
        <v/>
      </c>
      <c r="HG40" t="n">
        <v/>
      </c>
      <c r="HH40" t="n">
        <v/>
      </c>
      <c r="HI40" t="n">
        <v/>
      </c>
      <c r="HJ40" t="n">
        <v/>
      </c>
      <c r="HK40" t="n">
        <v/>
      </c>
      <c r="HL40" t="n">
        <v/>
      </c>
      <c r="HM40" t="n">
        <v/>
      </c>
      <c r="HN40" t="n">
        <v/>
      </c>
      <c r="HO40" t="n">
        <v/>
      </c>
      <c r="HP40" t="n">
        <v/>
      </c>
      <c r="HQ40" t="n">
        <v/>
      </c>
      <c r="HR40" t="n">
        <v/>
      </c>
      <c r="HS40" t="n">
        <v/>
      </c>
      <c r="HT40" t="n">
        <v/>
      </c>
      <c r="HU40" t="n">
        <v/>
      </c>
      <c r="HV40" t="n">
        <v/>
      </c>
      <c r="HW40" t="n">
        <v/>
      </c>
      <c r="HX40" t="n">
        <v/>
      </c>
      <c r="HY40" t="n">
        <v/>
      </c>
      <c r="HZ40" t="n">
        <v/>
      </c>
      <c r="IA40" t="n">
        <v>6</v>
      </c>
      <c r="IB40" t="n">
        <v>26000</v>
      </c>
      <c r="IC40" t="n">
        <v/>
      </c>
      <c r="ID40" t="n">
        <v/>
      </c>
      <c r="IE40" t="n">
        <v/>
      </c>
      <c r="IF40" t="n">
        <v/>
      </c>
      <c r="IG40" t="n">
        <v/>
      </c>
      <c r="IH40" t="n">
        <v/>
      </c>
      <c r="II40" t="n">
        <v/>
      </c>
      <c r="IJ40" t="n">
        <v/>
      </c>
      <c r="IK40" t="inlineStr">
        <is>
          <t>&gt;100 kg</t>
        </is>
      </c>
      <c r="IL40" t="inlineStr">
        <is>
          <t>&gt;5 jam</t>
        </is>
      </c>
      <c r="IM40" t="inlineStr">
        <is>
          <t>Tidak</t>
        </is>
      </c>
      <c r="IN40" t="inlineStr">
        <is>
          <t>Tidak</t>
        </is>
      </c>
      <c r="IO40" t="inlineStr">
        <is>
          <t>Tidak ada perubahan</t>
        </is>
      </c>
      <c r="IP40" t="n">
        <v/>
      </c>
      <c r="IQ40" t="inlineStr">
        <is>
          <t>Tidak pernah</t>
        </is>
      </c>
      <c r="IR40" t="n">
        <v/>
      </c>
      <c r="IS40" t="n">
        <v/>
      </c>
      <c r="IT40" t="n">
        <v/>
      </c>
      <c r="IU40" t="n">
        <v/>
      </c>
      <c r="IV40" t="n">
        <v/>
      </c>
      <c r="IW40" t="n">
        <v/>
      </c>
      <c r="IX40" t="n">
        <v/>
      </c>
      <c r="IY40" t="n">
        <v/>
      </c>
      <c r="IZ40" t="inlineStr">
        <is>
          <t>Tidak pernah</t>
        </is>
      </c>
      <c r="JA40" t="n">
        <v/>
      </c>
      <c r="JB40" t="n">
        <v/>
      </c>
      <c r="JC40" t="n">
        <v/>
      </c>
      <c r="JD40" t="n">
        <v/>
      </c>
      <c r="JE40" t="n">
        <v/>
      </c>
      <c r="JF40" t="n">
        <v/>
      </c>
      <c r="JG40" t="n">
        <v/>
      </c>
      <c r="JH40" t="n">
        <v/>
      </c>
      <c r="JI40" t="inlineStr">
        <is>
          <t>Tidak pernah</t>
        </is>
      </c>
      <c r="JJ40" t="n">
        <v/>
      </c>
      <c r="JK40" t="n">
        <v/>
      </c>
      <c r="JL40" t="n">
        <v/>
      </c>
      <c r="JM40" t="n">
        <v/>
      </c>
      <c r="JN40" t="n">
        <v/>
      </c>
      <c r="JO40" t="n">
        <v/>
      </c>
      <c r="JP40" t="n">
        <v/>
      </c>
      <c r="JQ40" t="n">
        <v/>
      </c>
      <c r="JR40" t="inlineStr">
        <is>
          <t>Tidak pernah</t>
        </is>
      </c>
      <c r="JS40" t="n">
        <v/>
      </c>
      <c r="JT40" t="n">
        <v/>
      </c>
      <c r="JU40" t="n">
        <v/>
      </c>
      <c r="JV40" t="n">
        <v/>
      </c>
      <c r="JW40" t="n">
        <v/>
      </c>
      <c r="JX40" t="n">
        <v/>
      </c>
      <c r="JY40" t="n">
        <v/>
      </c>
      <c r="JZ40" t="n">
        <v/>
      </c>
      <c r="KA40" t="inlineStr">
        <is>
          <t>Tidak pernah</t>
        </is>
      </c>
      <c r="KB40" t="n">
        <v/>
      </c>
      <c r="KC40" t="n">
        <v/>
      </c>
      <c r="KD40" t="n">
        <v/>
      </c>
      <c r="KE40" t="n">
        <v/>
      </c>
      <c r="KF40" t="n">
        <v/>
      </c>
      <c r="KG40" t="n">
        <v/>
      </c>
      <c r="KH40" t="n">
        <v/>
      </c>
      <c r="KI40" t="n">
        <v/>
      </c>
      <c r="KJ40" t="inlineStr">
        <is>
          <t>Tidak pernah</t>
        </is>
      </c>
      <c r="KK40" t="n">
        <v/>
      </c>
      <c r="KL40" t="n">
        <v/>
      </c>
      <c r="KM40" t="n">
        <v/>
      </c>
      <c r="KN40" t="n">
        <v/>
      </c>
      <c r="KO40" t="n">
        <v/>
      </c>
      <c r="KP40" t="n">
        <v/>
      </c>
      <c r="KQ40" t="n">
        <v/>
      </c>
      <c r="KR40" t="n">
        <v/>
      </c>
      <c r="KS40" t="inlineStr">
        <is>
          <t>Tidak ada perubahan</t>
        </is>
      </c>
      <c r="KT40" t="inlineStr">
        <is>
          <t>0-1 kali</t>
        </is>
      </c>
      <c r="KU40" t="inlineStr">
        <is>
          <t>0-1 kali</t>
        </is>
      </c>
      <c r="KV40" t="inlineStr">
        <is>
          <t>Tidak ada</t>
        </is>
      </c>
      <c r="KW40" t="n">
        <v>0</v>
      </c>
      <c r="KX40" t="n">
        <v>0</v>
      </c>
      <c r="KY40" t="n">
        <v>0</v>
      </c>
      <c r="KZ40" t="n">
        <v>1</v>
      </c>
      <c r="LA40" t="inlineStr">
        <is>
          <t>Tidak ada perubahan</t>
        </is>
      </c>
      <c r="LB40" t="inlineStr">
        <is>
          <t>Cukup membaik</t>
        </is>
      </c>
      <c r="LC40" t="n">
        <v>0</v>
      </c>
      <c r="LD40" t="n">
        <v>0</v>
      </c>
      <c r="LE40" t="n">
        <v>0</v>
      </c>
      <c r="LF40" t="n">
        <v>0</v>
      </c>
      <c r="LG40" t="inlineStr">
        <is>
          <t>Ya</t>
        </is>
      </c>
      <c r="LH40" t="n">
        <v>1000000</v>
      </c>
      <c r="LI40" t="n">
        <v/>
      </c>
      <c r="LJ40" t="inlineStr">
        <is>
          <t>Pendidikan anggota keluarga</t>
        </is>
      </c>
      <c r="LK40" t="n">
        <v>0</v>
      </c>
      <c r="LL40" t="n">
        <v>0</v>
      </c>
      <c r="LM40" t="n">
        <v>0</v>
      </c>
      <c r="LN40" t="n">
        <v>0</v>
      </c>
      <c r="LO40" t="n">
        <v>0</v>
      </c>
      <c r="LP40" t="n">
        <v>1</v>
      </c>
      <c r="LQ40" t="n">
        <v>0</v>
      </c>
      <c r="LR40" t="n">
        <v/>
      </c>
      <c r="LS40" t="n">
        <v>25</v>
      </c>
      <c r="LT40" t="n">
        <v>0</v>
      </c>
      <c r="LU40" t="n">
        <v>25</v>
      </c>
      <c r="LV40" t="n">
        <v>5</v>
      </c>
      <c r="LW40" t="n">
        <v>0</v>
      </c>
      <c r="LX40" t="n">
        <v>5</v>
      </c>
      <c r="LY40" t="n">
        <v>10</v>
      </c>
      <c r="LZ40" t="n">
        <v>0</v>
      </c>
      <c r="MA40" t="n">
        <v>10</v>
      </c>
      <c r="MB40" t="inlineStr">
        <is>
          <t>Tidak</t>
        </is>
      </c>
      <c r="MC40" t="n">
        <v>0</v>
      </c>
      <c r="MD40" t="n">
        <v>0</v>
      </c>
      <c r="ME40" t="n">
        <v>0</v>
      </c>
      <c r="MF40" t="n">
        <v>0</v>
      </c>
      <c r="MG40" t="n">
        <v>0</v>
      </c>
      <c r="MH40" t="n">
        <v>0</v>
      </c>
      <c r="MI40" t="n">
        <v/>
      </c>
      <c r="MJ40" t="n">
        <v/>
      </c>
      <c r="MK40" t="n">
        <v/>
      </c>
      <c r="ML40" t="n">
        <v/>
      </c>
      <c r="MM40" t="n">
        <v/>
      </c>
      <c r="MN40" t="n">
        <v/>
      </c>
      <c r="MO40" t="n">
        <v/>
      </c>
      <c r="MP40" t="n">
        <v/>
      </c>
      <c r="MQ40" t="n">
        <v/>
      </c>
      <c r="MR40" t="inlineStr">
        <is>
          <t>Sudah fokus di ternak dan toko</t>
        </is>
      </c>
      <c r="MS40" t="n">
        <v/>
      </c>
      <c r="MT40" t="inlineStr">
        <is>
          <t>Tahlil</t>
        </is>
      </c>
      <c r="MU40" t="inlineStr">
        <is>
          <t>Tidak</t>
        </is>
      </c>
      <c r="MV40" t="n">
        <v/>
      </c>
      <c r="MW40" t="n">
        <v/>
      </c>
      <c r="MX40" t="n">
        <v/>
      </c>
      <c r="MY40" t="n">
        <v/>
      </c>
      <c r="MZ40" t="n">
        <v/>
      </c>
      <c r="NA40" t="n">
        <v/>
      </c>
      <c r="NB40" t="n">
        <v/>
      </c>
      <c r="NC40" t="n">
        <v/>
      </c>
      <c r="ND40" t="n">
        <v/>
      </c>
      <c r="NE40" t="n">
        <v/>
      </c>
      <c r="NF40" t="n">
        <v/>
      </c>
      <c r="NG40" t="n">
        <v/>
      </c>
      <c r="NH40" t="n">
        <v/>
      </c>
      <c r="NI40" t="n">
        <v/>
      </c>
      <c r="NJ40" t="n">
        <v/>
      </c>
      <c r="NK40" t="n">
        <v/>
      </c>
      <c r="NL40" t="inlineStr">
        <is>
          <t>Tidak</t>
        </is>
      </c>
      <c r="NM40" t="inlineStr">
        <is>
          <t>Kombinasi kredit/pinjaman dan dana hibah</t>
        </is>
      </c>
      <c r="NN40" t="inlineStr">
        <is>
          <t>9.000.001-11.000.000</t>
        </is>
      </c>
      <c r="NO40" t="inlineStr">
        <is>
          <t>Yayasan Rumah Energi atau BIRU</t>
        </is>
      </c>
      <c r="NP40" t="n">
        <v/>
      </c>
      <c r="NQ40" t="inlineStr">
        <is>
          <t>Koperasi</t>
        </is>
      </c>
      <c r="NR40" t="n">
        <v/>
      </c>
      <c r="NS40" t="n">
        <v>36</v>
      </c>
      <c r="NT40" t="inlineStr">
        <is>
          <t>Anggota keluarga - Laki-laki dewasa</t>
        </is>
      </c>
      <c r="NU40" t="n">
        <v/>
      </c>
      <c r="NV40" t="n">
        <v/>
      </c>
      <c r="NW40" t="n">
        <v/>
      </c>
      <c r="NX40" t="inlineStr">
        <is>
          <t>Sama saja</t>
        </is>
      </c>
      <c r="NY40" t="n">
        <v>60</v>
      </c>
      <c r="NZ40" t="n">
        <v>0</v>
      </c>
      <c r="OA40" t="n">
        <v>0</v>
      </c>
      <c r="OB40" t="n">
        <v>0</v>
      </c>
      <c r="OC40" t="n">
        <v>40</v>
      </c>
      <c r="OD40" t="n">
        <v>40</v>
      </c>
      <c r="OE40" t="inlineStr">
        <is>
          <t>Lebih baik</t>
        </is>
      </c>
      <c r="OF40" t="inlineStr">
        <is>
          <t>Sama saja (tidak ada perbedaan waktu memasak MAUPUN rasa/bau makanan bila dibandingkan penggunaan sebelumnya)</t>
        </is>
      </c>
      <c r="OG40" t="inlineStr">
        <is>
          <t>Ya</t>
        </is>
      </c>
      <c r="OH40" t="n">
        <v>1</v>
      </c>
      <c r="OI40" t="n">
        <v>11</v>
      </c>
      <c r="OJ40" t="n">
        <v>0</v>
      </c>
      <c r="OK40" t="n">
        <v>0</v>
      </c>
      <c r="OL40" t="n">
        <v>0</v>
      </c>
      <c r="OM40" t="n">
        <v>0</v>
      </c>
      <c r="ON40" t="n">
        <v>8</v>
      </c>
      <c r="OO40" t="n">
        <v>0</v>
      </c>
      <c r="OP40" t="inlineStr">
        <is>
          <t>Sapi perah Ayam</t>
        </is>
      </c>
      <c r="OQ40" t="n">
        <v>0</v>
      </c>
      <c r="OR40" t="n">
        <v>1</v>
      </c>
      <c r="OS40" t="n">
        <v>0</v>
      </c>
      <c r="OT40" t="n">
        <v>0</v>
      </c>
      <c r="OU40" t="n">
        <v>0</v>
      </c>
      <c r="OV40" t="n">
        <v>0</v>
      </c>
      <c r="OW40" t="n">
        <v>1</v>
      </c>
      <c r="OX40" t="n">
        <v>0</v>
      </c>
      <c r="OY40" t="n">
        <v/>
      </c>
      <c r="OZ40" t="n">
        <v/>
      </c>
      <c r="PA40" t="n">
        <v/>
      </c>
      <c r="PB40" t="n">
        <v/>
      </c>
      <c r="PC40" t="n">
        <v/>
      </c>
      <c r="PD40" t="n">
        <v/>
      </c>
      <c r="PE40" t="n">
        <v/>
      </c>
      <c r="PF40" t="n">
        <v/>
      </c>
      <c r="PG40" t="n">
        <v/>
      </c>
      <c r="PH40" t="n">
        <v/>
      </c>
      <c r="PI40" t="n">
        <v/>
      </c>
      <c r="PJ40" t="n">
        <v/>
      </c>
      <c r="PK40" t="n">
        <v/>
      </c>
      <c r="PL40" t="n">
        <v/>
      </c>
      <c r="PM40" t="n">
        <v/>
      </c>
      <c r="PN40" t="n">
        <v/>
      </c>
      <c r="PO40" t="n">
        <v/>
      </c>
      <c r="PP40" t="n">
        <v/>
      </c>
      <c r="PQ40" t="n">
        <v/>
      </c>
      <c r="PR40" t="n">
        <v/>
      </c>
      <c r="PS40" t="n">
        <v/>
      </c>
      <c r="PT40" t="n">
        <v/>
      </c>
      <c r="PU40" t="n">
        <v/>
      </c>
      <c r="PV40" t="n">
        <v/>
      </c>
      <c r="PW40" t="n">
        <v/>
      </c>
      <c r="PX40" t="n">
        <v/>
      </c>
      <c r="PY40" t="n">
        <v/>
      </c>
      <c r="PZ40" t="n">
        <v/>
      </c>
      <c r="QA40" t="n">
        <v/>
      </c>
      <c r="QB40" t="n">
        <v/>
      </c>
      <c r="QC40" t="n">
        <v/>
      </c>
      <c r="QD40" t="n">
        <v/>
      </c>
      <c r="QE40" t="inlineStr">
        <is>
          <t>4-Lainnya</t>
        </is>
      </c>
      <c r="QF40" t="n">
        <v>0</v>
      </c>
      <c r="QG40" t="n">
        <v>0</v>
      </c>
      <c r="QH40" t="n">
        <v>0</v>
      </c>
      <c r="QI40" t="n">
        <v>0</v>
      </c>
      <c r="QJ40" t="n">
        <v>0</v>
      </c>
      <c r="QK40" t="n">
        <v>0</v>
      </c>
      <c r="QL40" t="n">
        <v>0</v>
      </c>
      <c r="QM40" t="n">
        <v>0</v>
      </c>
      <c r="QN40" t="n">
        <v>1</v>
      </c>
      <c r="QO40" t="inlineStr">
        <is>
          <t>Dibuat pupuk</t>
        </is>
      </c>
      <c r="QP40" t="n">
        <v/>
      </c>
      <c r="QQ40" t="n">
        <v/>
      </c>
      <c r="QR40" t="n">
        <v/>
      </c>
      <c r="QS40" t="n">
        <v/>
      </c>
      <c r="QT40" t="n">
        <v/>
      </c>
      <c r="QU40" t="n">
        <v/>
      </c>
      <c r="QV40" t="n">
        <v/>
      </c>
      <c r="QW40" t="n">
        <v/>
      </c>
      <c r="QX40" t="n">
        <v/>
      </c>
      <c r="QY40" t="n">
        <v/>
      </c>
      <c r="QZ40" t="n">
        <v/>
      </c>
      <c r="RA40" t="n">
        <v/>
      </c>
      <c r="RB40" t="n">
        <v/>
      </c>
      <c r="RC40" t="n">
        <v/>
      </c>
      <c r="RD40" t="n">
        <v/>
      </c>
      <c r="RE40" t="n">
        <v/>
      </c>
      <c r="RF40" t="n">
        <v/>
      </c>
      <c r="RG40" t="n">
        <v/>
      </c>
      <c r="RH40" t="n">
        <v/>
      </c>
      <c r="RI40" t="n">
        <v/>
      </c>
      <c r="RJ40" t="n">
        <v/>
      </c>
      <c r="RK40" t="n">
        <v/>
      </c>
      <c r="RL40" t="n">
        <v/>
      </c>
      <c r="RM40" t="n">
        <v/>
      </c>
      <c r="RN40" t="n">
        <v/>
      </c>
      <c r="RO40" t="n">
        <v/>
      </c>
      <c r="RP40" t="n">
        <v/>
      </c>
      <c r="RQ40" t="n">
        <v/>
      </c>
      <c r="RR40" t="n">
        <v/>
      </c>
      <c r="RS40" t="n">
        <v/>
      </c>
      <c r="RT40" t="n">
        <v/>
      </c>
      <c r="RU40" t="n">
        <v/>
      </c>
      <c r="RV40" t="n">
        <v/>
      </c>
      <c r="RW40" t="n">
        <v/>
      </c>
      <c r="RX40" t="n">
        <v/>
      </c>
      <c r="RY40" t="n">
        <v/>
      </c>
      <c r="RZ40" t="n">
        <v/>
      </c>
      <c r="SA40" t="n">
        <v/>
      </c>
      <c r="SB40" t="n">
        <v/>
      </c>
      <c r="SC40" t="inlineStr">
        <is>
          <t>1-Disebarkan ke lahan terbuka</t>
        </is>
      </c>
      <c r="SD40" t="n">
        <v>0</v>
      </c>
      <c r="SE40" t="n">
        <v>0</v>
      </c>
      <c r="SF40" t="n">
        <v>0</v>
      </c>
      <c r="SG40" t="n">
        <v>0</v>
      </c>
      <c r="SH40" t="n">
        <v>0</v>
      </c>
      <c r="SI40" t="n">
        <v>1</v>
      </c>
      <c r="SJ40" t="n">
        <v>0</v>
      </c>
      <c r="SK40" t="n">
        <v>0</v>
      </c>
      <c r="SL40" t="n">
        <v>0</v>
      </c>
      <c r="SM40" t="n">
        <v/>
      </c>
      <c r="SN40" t="n">
        <v/>
      </c>
      <c r="SO40" t="n">
        <v/>
      </c>
      <c r="SP40" t="n">
        <v/>
      </c>
      <c r="SQ40" t="n">
        <v/>
      </c>
      <c r="SR40" t="n">
        <v/>
      </c>
      <c r="SS40" t="n">
        <v/>
      </c>
      <c r="ST40" t="n">
        <v/>
      </c>
      <c r="SU40" t="n">
        <v/>
      </c>
      <c r="SV40" t="n">
        <v/>
      </c>
      <c r="SW40" t="n">
        <v/>
      </c>
      <c r="SX40" t="n">
        <v/>
      </c>
      <c r="SY40" t="n">
        <v/>
      </c>
      <c r="SZ40" t="n">
        <v>3</v>
      </c>
      <c r="TA40" t="n">
        <v/>
      </c>
      <c r="TB40" t="n">
        <v/>
      </c>
      <c r="TC40" t="n">
        <v/>
      </c>
      <c r="TD40" t="n">
        <v/>
      </c>
      <c r="TE40" t="n">
        <v>5</v>
      </c>
      <c r="TF40" t="n">
        <v/>
      </c>
      <c r="TG40" t="n">
        <v/>
      </c>
      <c r="TH40" t="n">
        <v/>
      </c>
      <c r="TI40" t="n">
        <v/>
      </c>
      <c r="TJ40" t="n">
        <v/>
      </c>
      <c r="TK40" t="n">
        <v/>
      </c>
      <c r="TL40" t="n">
        <v/>
      </c>
      <c r="TM40" t="n">
        <v/>
      </c>
      <c r="TN40" t="n">
        <v/>
      </c>
      <c r="TO40" t="n">
        <v/>
      </c>
      <c r="TP40" t="n">
        <v/>
      </c>
      <c r="TQ40" t="n">
        <v/>
      </c>
      <c r="TR40" t="n">
        <v/>
      </c>
      <c r="TS40" t="n">
        <v/>
      </c>
      <c r="TT40" t="n">
        <v/>
      </c>
      <c r="TU40" t="n">
        <v/>
      </c>
      <c r="TV40" t="n">
        <v/>
      </c>
      <c r="TW40" t="n">
        <v/>
      </c>
      <c r="TX40" t="n">
        <v/>
      </c>
      <c r="TY40" t="n">
        <v/>
      </c>
      <c r="TZ40" t="n">
        <v/>
      </c>
      <c r="UA40" t="n">
        <v/>
      </c>
      <c r="UB40" t="n">
        <v/>
      </c>
      <c r="UC40" t="n">
        <v/>
      </c>
      <c r="UD40" t="n">
        <v/>
      </c>
      <c r="UE40" t="n">
        <v/>
      </c>
      <c r="UF40" t="n">
        <v/>
      </c>
      <c r="UG40" t="n">
        <v/>
      </c>
      <c r="UH40" t="n">
        <v/>
      </c>
      <c r="UI40" t="n">
        <v/>
      </c>
      <c r="UJ40" t="n">
        <v/>
      </c>
      <c r="UK40" t="n">
        <v/>
      </c>
      <c r="UL40" t="n">
        <v/>
      </c>
      <c r="UM40" t="n">
        <v/>
      </c>
      <c r="UN40" t="n">
        <v/>
      </c>
      <c r="UO40" t="n">
        <v/>
      </c>
      <c r="UP40" t="n">
        <v/>
      </c>
      <c r="UQ40" t="n">
        <v/>
      </c>
      <c r="UR40" t="n">
        <v/>
      </c>
      <c r="US40" t="n">
        <v/>
      </c>
      <c r="UT40" t="n">
        <v/>
      </c>
      <c r="UU40" t="inlineStr">
        <is>
          <t>Pemberian pakan di kandang</t>
        </is>
      </c>
      <c r="UV40" t="inlineStr">
        <is>
          <t>Pemberian pakan di kandang</t>
        </is>
      </c>
      <c r="UW40" t="n">
        <v/>
      </c>
      <c r="UX40" t="n">
        <v/>
      </c>
      <c r="UY40" t="n">
        <v/>
      </c>
      <c r="UZ40" t="n">
        <v/>
      </c>
      <c r="VA40" t="inlineStr">
        <is>
          <t>Penggembalaan semi-terbuka</t>
        </is>
      </c>
      <c r="VB40" t="n">
        <v/>
      </c>
      <c r="VC40" t="inlineStr">
        <is>
          <t>Sangat jarang (&gt;1 bulan sekali)</t>
        </is>
      </c>
      <c r="VD40" t="inlineStr">
        <is>
          <t>Sangat jarang (&gt;1 bulan sekali)</t>
        </is>
      </c>
      <c r="VE40" t="n">
        <v/>
      </c>
      <c r="VF40" t="n">
        <v/>
      </c>
      <c r="VG40" t="n">
        <v/>
      </c>
      <c r="VH40" t="n">
        <v/>
      </c>
      <c r="VI40" t="inlineStr">
        <is>
          <t>Sangat jarang (&gt;1 bulan sekali)</t>
        </is>
      </c>
      <c r="VJ40" t="n">
        <v/>
      </c>
      <c r="VK40" t="inlineStr">
        <is>
          <t>Sangat sering (&gt;1 kali sehari)</t>
        </is>
      </c>
      <c r="VL40" t="inlineStr">
        <is>
          <t>Sangat sering (&gt;1 kali sehari)</t>
        </is>
      </c>
      <c r="VM40" t="n">
        <v/>
      </c>
      <c r="VN40" t="n">
        <v/>
      </c>
      <c r="VO40" t="n">
        <v/>
      </c>
      <c r="VP40" t="n">
        <v/>
      </c>
      <c r="VQ40" t="inlineStr">
        <is>
          <t>Sering (1 kali sehari)</t>
        </is>
      </c>
      <c r="VR40" t="n">
        <v/>
      </c>
      <c r="VS40" t="inlineStr">
        <is>
          <t>6-Digester biogas</t>
        </is>
      </c>
      <c r="VT40" t="n">
        <v>0</v>
      </c>
      <c r="VU40" t="n">
        <v>0</v>
      </c>
      <c r="VV40" t="n">
        <v>0</v>
      </c>
      <c r="VW40" t="n">
        <v>0</v>
      </c>
      <c r="VX40" t="n">
        <v>0</v>
      </c>
      <c r="VY40" t="n">
        <v>0</v>
      </c>
      <c r="VZ40" t="n">
        <v>0</v>
      </c>
      <c r="WA40" t="n">
        <v>0</v>
      </c>
      <c r="WB40" t="n">
        <v>0</v>
      </c>
      <c r="WC40" t="n">
        <v>1</v>
      </c>
      <c r="WD40" t="n">
        <v>0</v>
      </c>
      <c r="WE40" t="n">
        <v>0</v>
      </c>
      <c r="WF40" t="inlineStr">
        <is>
          <t>6-Digester biogas 3-Disimpan terbuka (dry lot)</t>
        </is>
      </c>
      <c r="WG40" t="n">
        <v>0</v>
      </c>
      <c r="WH40" t="n">
        <v>0</v>
      </c>
      <c r="WI40" t="n">
        <v>0</v>
      </c>
      <c r="WJ40" t="n">
        <v>0</v>
      </c>
      <c r="WK40" t="n">
        <v>0</v>
      </c>
      <c r="WL40" t="n">
        <v>0</v>
      </c>
      <c r="WM40" t="n">
        <v>1</v>
      </c>
      <c r="WN40" t="n">
        <v>0</v>
      </c>
      <c r="WO40" t="n">
        <v>0</v>
      </c>
      <c r="WP40" t="n">
        <v>1</v>
      </c>
      <c r="WQ40" t="n">
        <v>0</v>
      </c>
      <c r="WR40" t="n">
        <v>0</v>
      </c>
      <c r="WS40" t="n">
        <v/>
      </c>
      <c r="WT40" t="n">
        <v/>
      </c>
      <c r="WU40" t="n">
        <v/>
      </c>
      <c r="WV40" t="n">
        <v/>
      </c>
      <c r="WW40" t="n">
        <v/>
      </c>
      <c r="WX40" t="n">
        <v/>
      </c>
      <c r="WY40" t="n">
        <v/>
      </c>
      <c r="WZ40" t="n">
        <v/>
      </c>
      <c r="XA40" t="n">
        <v/>
      </c>
      <c r="XB40" t="n">
        <v/>
      </c>
      <c r="XC40" t="n">
        <v/>
      </c>
      <c r="XD40" t="n">
        <v/>
      </c>
      <c r="XE40" t="n">
        <v/>
      </c>
      <c r="XF40" t="n">
        <v/>
      </c>
      <c r="XG40" t="n">
        <v/>
      </c>
      <c r="XH40" t="n">
        <v/>
      </c>
      <c r="XI40" t="n">
        <v/>
      </c>
      <c r="XJ40" t="n">
        <v/>
      </c>
      <c r="XK40" t="n">
        <v/>
      </c>
      <c r="XL40" t="n">
        <v/>
      </c>
      <c r="XM40" t="n">
        <v/>
      </c>
      <c r="XN40" t="n">
        <v/>
      </c>
      <c r="XO40" t="n">
        <v/>
      </c>
      <c r="XP40" t="n">
        <v/>
      </c>
      <c r="XQ40" t="n">
        <v/>
      </c>
      <c r="XR40" t="n">
        <v/>
      </c>
      <c r="XS40" t="n">
        <v/>
      </c>
      <c r="XT40" t="n">
        <v/>
      </c>
      <c r="XU40" t="n">
        <v/>
      </c>
      <c r="XV40" t="n">
        <v/>
      </c>
      <c r="XW40" t="n">
        <v/>
      </c>
      <c r="XX40" t="n">
        <v/>
      </c>
      <c r="XY40" t="n">
        <v/>
      </c>
      <c r="XZ40" t="n">
        <v/>
      </c>
      <c r="YA40" t="n">
        <v/>
      </c>
      <c r="YB40" t="n">
        <v/>
      </c>
      <c r="YC40" t="n">
        <v/>
      </c>
      <c r="YD40" t="n">
        <v/>
      </c>
      <c r="YE40" t="n">
        <v/>
      </c>
      <c r="YF40" t="n">
        <v/>
      </c>
      <c r="YG40" t="n">
        <v/>
      </c>
      <c r="YH40" t="n">
        <v/>
      </c>
      <c r="YI40" t="n">
        <v/>
      </c>
      <c r="YJ40" t="n">
        <v/>
      </c>
      <c r="YK40" t="n">
        <v/>
      </c>
      <c r="YL40" t="n">
        <v/>
      </c>
      <c r="YM40" t="n">
        <v/>
      </c>
      <c r="YN40" t="inlineStr">
        <is>
          <t>8-Dibiarkan tersebar di ladang penggembalaan</t>
        </is>
      </c>
      <c r="YO40" t="n">
        <v>0</v>
      </c>
      <c r="YP40" t="n">
        <v>0</v>
      </c>
      <c r="YQ40" t="n">
        <v>0</v>
      </c>
      <c r="YR40" t="n">
        <v>0</v>
      </c>
      <c r="YS40" t="n">
        <v>0</v>
      </c>
      <c r="YT40" t="n">
        <v>0</v>
      </c>
      <c r="YU40" t="n">
        <v>0</v>
      </c>
      <c r="YV40" t="n">
        <v>0</v>
      </c>
      <c r="YW40" t="n">
        <v>0</v>
      </c>
      <c r="YX40" t="n">
        <v>0</v>
      </c>
      <c r="YY40" t="n">
        <v>0</v>
      </c>
      <c r="YZ40" t="n">
        <v>1</v>
      </c>
      <c r="ZA40" t="n">
        <v/>
      </c>
      <c r="ZB40" t="n">
        <v/>
      </c>
      <c r="ZC40" t="n">
        <v/>
      </c>
      <c r="ZD40" t="n">
        <v/>
      </c>
      <c r="ZE40" t="n">
        <v/>
      </c>
      <c r="ZF40" t="n">
        <v/>
      </c>
      <c r="ZG40" t="n">
        <v/>
      </c>
      <c r="ZH40" t="n">
        <v/>
      </c>
      <c r="ZI40" t="n">
        <v/>
      </c>
      <c r="ZJ40" t="n">
        <v/>
      </c>
      <c r="ZK40" t="n">
        <v/>
      </c>
      <c r="ZL40" t="n">
        <v/>
      </c>
      <c r="ZM40" t="n">
        <v/>
      </c>
      <c r="ZN40" t="n">
        <v>100</v>
      </c>
      <c r="ZO40" t="n">
        <v>50</v>
      </c>
      <c r="ZP40" t="n">
        <v/>
      </c>
      <c r="ZQ40" t="n">
        <v/>
      </c>
      <c r="ZR40" t="n">
        <v/>
      </c>
      <c r="ZS40" t="n">
        <v/>
      </c>
      <c r="ZT40" t="n">
        <v/>
      </c>
      <c r="ZU40" t="n">
        <v/>
      </c>
      <c r="ZV40" t="n">
        <v>3</v>
      </c>
      <c r="ZW40" t="n">
        <v>3</v>
      </c>
      <c r="ZX40" t="n">
        <v/>
      </c>
      <c r="ZY40" t="n">
        <v/>
      </c>
      <c r="ZZ40" t="n">
        <v/>
      </c>
      <c r="AAA40" t="n">
        <v/>
      </c>
      <c r="AAB40" t="n">
        <v>1</v>
      </c>
      <c r="AAC40" t="n">
        <v/>
      </c>
      <c r="AAD40" t="inlineStr">
        <is>
          <t>Pakan segar (misal: rumput)</t>
        </is>
      </c>
      <c r="AAE40" t="inlineStr">
        <is>
          <t>Pakan segar (misal: rumput)</t>
        </is>
      </c>
      <c r="AAF40" t="n">
        <v/>
      </c>
      <c r="AAG40" t="n">
        <v/>
      </c>
      <c r="AAH40" t="n">
        <v/>
      </c>
      <c r="AAI40" t="n">
        <v/>
      </c>
      <c r="AAJ40" t="inlineStr">
        <is>
          <t>Pakan kering (misal: konsentrat, silase, pelet)</t>
        </is>
      </c>
      <c r="AAK40" t="n">
        <v/>
      </c>
      <c r="AAL40" t="inlineStr">
        <is>
          <t>Ya</t>
        </is>
      </c>
      <c r="AAM40" t="inlineStr">
        <is>
          <t>Padat</t>
        </is>
      </c>
      <c r="AAN40" t="n">
        <v>1</v>
      </c>
      <c r="AAO40" t="n">
        <v>0</v>
      </c>
      <c r="AAP40" t="n">
        <v/>
      </c>
      <c r="AAQ40" t="n">
        <v>7</v>
      </c>
      <c r="AAR40" t="inlineStr">
        <is>
          <t>Ya</t>
        </is>
      </c>
      <c r="AAS40" t="inlineStr">
        <is>
          <t>Mengetahui</t>
        </is>
      </c>
      <c r="AAT40" t="inlineStr">
        <is>
          <t>Diberikan gratis ke orang lain Digunakan untuk pupuk di lahan pertanian sendiri</t>
        </is>
      </c>
      <c r="AAU40" t="n">
        <v>1</v>
      </c>
      <c r="AAV40" t="n">
        <v>0</v>
      </c>
      <c r="AAW40" t="n">
        <v>0</v>
      </c>
      <c r="AAX40" t="n">
        <v>0</v>
      </c>
      <c r="AAY40" t="n">
        <v>1</v>
      </c>
      <c r="AAZ40" t="n">
        <v>0</v>
      </c>
      <c r="ABA40" t="n">
        <v>0</v>
      </c>
      <c r="ABB40" t="inlineStr">
        <is>
          <t>Lainnya</t>
        </is>
      </c>
      <c r="ABC40" t="n">
        <v>0</v>
      </c>
      <c r="ABD40" t="n">
        <v>0</v>
      </c>
      <c r="ABE40" t="n">
        <v>0</v>
      </c>
      <c r="ABF40" t="n">
        <v>0</v>
      </c>
      <c r="ABG40" t="n">
        <v>1</v>
      </c>
      <c r="ABH40" t="inlineStr">
        <is>
          <t>Pupuk padat untuk tanaman</t>
        </is>
      </c>
      <c r="ABI40" t="n">
        <v/>
      </c>
      <c r="ABJ40" t="n">
        <v/>
      </c>
      <c r="ABK40" t="n">
        <v/>
      </c>
      <c r="ABL40" t="n">
        <v/>
      </c>
      <c r="ABM40" t="n">
        <v/>
      </c>
      <c r="ABN40" t="n">
        <v/>
      </c>
      <c r="ABO40" t="n">
        <v/>
      </c>
      <c r="ABP40" t="n">
        <v/>
      </c>
      <c r="ABQ40" t="inlineStr">
        <is>
          <t>Pupuk tanaman rumput, pisang, durian, kopi</t>
        </is>
      </c>
      <c r="ABR40" t="inlineStr">
        <is>
          <t>Sering ( 1 minggu 2 kali)</t>
        </is>
      </c>
      <c r="ABS40" t="n">
        <v>2500</v>
      </c>
      <c r="ABT40" t="n">
        <v/>
      </c>
      <c r="ABU40" t="n">
        <v>0</v>
      </c>
      <c r="ABV40" t="n">
        <v>50</v>
      </c>
      <c r="ABW40" t="inlineStr">
        <is>
          <t>Lainnya</t>
        </is>
      </c>
      <c r="ABX40" t="inlineStr">
        <is>
          <t>Pupuk kandang</t>
        </is>
      </c>
      <c r="ABY40" t="n">
        <v>0</v>
      </c>
      <c r="ABZ40" t="n">
        <v>0</v>
      </c>
      <c r="ACA40" t="n">
        <v>0</v>
      </c>
      <c r="ACB40" t="n">
        <v>0</v>
      </c>
      <c r="ACC40" t="n">
        <v>1500</v>
      </c>
      <c r="ACD40" t="n">
        <v>1500</v>
      </c>
      <c r="ACE40" t="inlineStr">
        <is>
          <t>Ya</t>
        </is>
      </c>
      <c r="ACF40" t="inlineStr">
        <is>
          <t>Cukup meningkat</t>
        </is>
      </c>
      <c r="ACG40" t="inlineStr">
        <is>
          <t>Cukup meningkat</t>
        </is>
      </c>
      <c r="ACH40" t="inlineStr">
        <is>
          <t>Cukup meningkat</t>
        </is>
      </c>
      <c r="ACI40" t="n">
        <v/>
      </c>
      <c r="ACJ40" t="n">
        <v/>
      </c>
      <c r="ACK40" t="inlineStr">
        <is>
          <t>Lainnya</t>
        </is>
      </c>
      <c r="ACL40" t="n">
        <v>0</v>
      </c>
      <c r="ACM40" t="n">
        <v>0</v>
      </c>
      <c r="ACN40" t="n">
        <v>0</v>
      </c>
      <c r="ACO40" t="n">
        <v>0</v>
      </c>
      <c r="ACP40" t="n">
        <v>0</v>
      </c>
      <c r="ACQ40" t="n">
        <v>0</v>
      </c>
      <c r="ACR40" t="n">
        <v>1</v>
      </c>
      <c r="ACS40" t="inlineStr">
        <is>
          <t>Memanfaatkan pupuk bioslurry</t>
        </is>
      </c>
      <c r="ACT40" t="inlineStr">
        <is>
          <t>Tidak ada informasi tambahan mengenai sumber bahan baku biogas</t>
        </is>
      </c>
      <c r="ACU40" t="inlineStr">
        <is>
          <t>Tidak ada manfaat sama sekali</t>
        </is>
      </c>
      <c r="ACV40" t="n">
        <v/>
      </c>
      <c r="ACW40" t="inlineStr">
        <is>
          <t>Anggota keluarga - Perempuan dewasa</t>
        </is>
      </c>
      <c r="ACX40" t="inlineStr">
        <is>
          <t>Setuju</t>
        </is>
      </c>
      <c r="ACY40" t="inlineStr">
        <is>
          <t>Anggota keluarga - Perempuan dewasa Anggota keluarga - Laki-laki dewasa Anggota keluarga - Anak-anak</t>
        </is>
      </c>
      <c r="ACZ40" t="n">
        <v>1</v>
      </c>
      <c r="ADA40" t="n">
        <v>1</v>
      </c>
      <c r="ADB40" t="n">
        <v>1</v>
      </c>
      <c r="ADC40" t="n">
        <v>0</v>
      </c>
      <c r="ADD40" t="inlineStr">
        <is>
          <t>Cukup puas</t>
        </is>
      </c>
      <c r="ADE40" t="inlineStr">
        <is>
          <t>Cukup puas</t>
        </is>
      </c>
      <c r="ADF40" t="inlineStr">
        <is>
          <t>Cukup puas</t>
        </is>
      </c>
      <c r="ADG40" t="inlineStr">
        <is>
          <t>Cukup puas</t>
        </is>
      </c>
      <c r="ADH40" t="inlineStr">
        <is>
          <t>Ya</t>
        </is>
      </c>
      <c r="ADI40" t="inlineStr">
        <is>
          <t>Kompor biogas</t>
        </is>
      </c>
      <c r="ADJ40" t="inlineStr">
        <is>
          <t>Tidak puas</t>
        </is>
      </c>
      <c r="ADK40" t="inlineStr">
        <is>
          <t>Kualitas yang diberikan tidak sesuai biaya yang dikeluarkan Sulit dihubungi ketika biogas bermasalah</t>
        </is>
      </c>
      <c r="ADL40" t="n">
        <v>0</v>
      </c>
      <c r="ADM40" t="n">
        <v>0</v>
      </c>
      <c r="ADN40" t="n">
        <v>1</v>
      </c>
      <c r="ADO40" t="n">
        <v>0</v>
      </c>
      <c r="ADP40" t="n">
        <v>0</v>
      </c>
      <c r="ADQ40" t="n">
        <v>0</v>
      </c>
      <c r="ADR40" t="n">
        <v>1</v>
      </c>
      <c r="ADS40" t="n">
        <v>0</v>
      </c>
      <c r="ADT40" t="n">
        <v/>
      </c>
      <c r="ADU40" t="inlineStr">
        <is>
          <t>Lainnya</t>
        </is>
      </c>
      <c r="ADV40" t="n">
        <v>0</v>
      </c>
      <c r="ADW40" t="n">
        <v>0</v>
      </c>
      <c r="ADX40" t="n">
        <v>0</v>
      </c>
      <c r="ADY40" t="n">
        <v>0</v>
      </c>
      <c r="ADZ40" t="n">
        <v>0</v>
      </c>
      <c r="AEA40" t="n">
        <v>0</v>
      </c>
      <c r="AEB40" t="n">
        <v>0</v>
      </c>
      <c r="AEC40" t="n">
        <v>1</v>
      </c>
      <c r="AED40" t="inlineStr">
        <is>
          <t>Menghubungi kelompok ternak</t>
        </is>
      </c>
      <c r="AEE40" t="inlineStr">
        <is>
          <t>Laki-laki dewasa</t>
        </is>
      </c>
      <c r="AEF40" t="n">
        <v/>
      </c>
      <c r="AEG40" t="inlineStr">
        <is>
          <t>Datang langsung ke rumah CPO</t>
        </is>
      </c>
      <c r="AEH40" t="n">
        <v/>
      </c>
      <c r="AEI40" t="inlineStr">
        <is>
          <t>Kalau ada keluhan segera ditangani</t>
        </is>
      </c>
      <c r="AEJ40" t="inlineStr">
        <is>
          <t>Tidak pernah</t>
        </is>
      </c>
      <c r="AEK40" t="inlineStr">
        <is>
          <t>Peningkatan kebersihan kandang ternak Pemanfaatan bio-slurry sebagai pupuk Pengurangan pengeluaran rumah tangga (bahan bakar minyak, pupuk, dll.) Dapat dibayar melalui skema kredit</t>
        </is>
      </c>
      <c r="AEL40" t="n">
        <v>1</v>
      </c>
      <c r="AEM40" t="n">
        <v>0</v>
      </c>
      <c r="AEN40" t="n">
        <v>0</v>
      </c>
      <c r="AEO40" t="n">
        <v>0</v>
      </c>
      <c r="AEP40" t="n">
        <v>0</v>
      </c>
      <c r="AEQ40" t="n">
        <v>0</v>
      </c>
      <c r="AER40" t="n">
        <v>1</v>
      </c>
      <c r="AES40" t="n">
        <v>1</v>
      </c>
      <c r="AET40" t="n">
        <v>0</v>
      </c>
      <c r="AEU40" t="n">
        <v>1</v>
      </c>
      <c r="AEV40" t="n">
        <v>0</v>
      </c>
      <c r="AEW40" t="n">
        <v>0</v>
      </c>
      <c r="AEX40" t="n">
        <v/>
      </c>
      <c r="AEY40" t="inlineStr">
        <is>
          <t>Mengurangi pengeluaran energi</t>
        </is>
      </c>
      <c r="AEZ40" t="n">
        <v/>
      </c>
      <c r="AFA40" t="inlineStr">
        <is>
          <t>Lainnya</t>
        </is>
      </c>
      <c r="AFB40" t="inlineStr">
        <is>
          <t>Kelompok ternak</t>
        </is>
      </c>
      <c r="AFC40" t="inlineStr">
        <is>
          <t>1770248830385.jpg</t>
        </is>
      </c>
      <c r="AFD40" t="inlineStr">
        <is>
          <t>https://kf.kobotoolbox.org/api/v2/assets/avstPQqLr3Ab3ZdcVTXZ6f/data/666692512/attachments/att7ejTvmQe62nCG7dZM7Env/</t>
        </is>
      </c>
      <c r="AFE40" t="inlineStr">
        <is>
          <t>1770248843177.jpg</t>
        </is>
      </c>
      <c r="AFF40" t="inlineStr">
        <is>
          <t>https://kf.kobotoolbox.org/api/v2/assets/avstPQqLr3Ab3ZdcVTXZ6f/data/666692512/attachments/att3kuEfs6tDB94AkvVGenrh/</t>
        </is>
      </c>
      <c r="AFG40" t="inlineStr">
        <is>
          <t>Solihin/Christina</t>
        </is>
      </c>
      <c r="AFH40" t="n">
        <v/>
      </c>
      <c r="AFI40" t="inlineStr">
        <is>
          <t>Tutup outlet biogas dibuka karena biodigester sulit diisi jika kotoran di outlet tidak dikeluarkan sebagian. Awalnya banyak tumpukan kotoran yang menghalangi bioslurry keluar dari outlet. Akhirnya tekanan dari dalam outlet menyebabkan outlet retak. Sehingga gas tidak optimal</t>
        </is>
      </c>
    </row>
    <row r="41">
      <c r="A41" s="93" t="n">
        <v>46044</v>
      </c>
      <c r="B41" s="93" t="n">
        <v>46050</v>
      </c>
      <c r="C41" t="inlineStr">
        <is>
          <t>solihin</t>
        </is>
      </c>
      <c r="D41" t="inlineStr">
        <is>
          <t>sriwahyuni</t>
        </is>
      </c>
      <c r="E41" t="n">
        <v>85735789427</v>
      </c>
      <c r="F41" t="inlineStr">
        <is>
          <t>-7.9060234 112.8100347 1159.800048828125 20.0</t>
        </is>
      </c>
      <c r="G41" t="n">
        <v>-7.9060234</v>
      </c>
      <c r="H41" t="n">
        <v>112.8100347</v>
      </c>
      <c r="I41" t="n">
        <v>1159.800049</v>
      </c>
      <c r="J41" t="n">
        <v>20</v>
      </c>
      <c r="K41" t="n">
        <v>0</v>
      </c>
      <c r="L41" t="inlineStr">
        <is>
          <t>-7.9060217 112.8100378 1159.800048828125 20.0</t>
        </is>
      </c>
      <c r="M41" t="n">
        <v>-7.9060217</v>
      </c>
      <c r="N41" t="n">
        <v>112.8100378</v>
      </c>
      <c r="O41" t="n">
        <v>1159.800049</v>
      </c>
      <c r="P41" t="n">
        <v>20</v>
      </c>
      <c r="Q41" t="n">
        <v>0</v>
      </c>
      <c r="R41" t="inlineStr">
        <is>
          <t>Jawa Timur</t>
        </is>
      </c>
      <c r="S41" t="n">
        <v>0</v>
      </c>
      <c r="T41" t="n">
        <v>0</v>
      </c>
      <c r="U41" t="n">
        <v>0</v>
      </c>
      <c r="V41" t="n">
        <v>0</v>
      </c>
      <c r="W41" t="n">
        <v>0</v>
      </c>
      <c r="X41" t="n">
        <v>1</v>
      </c>
      <c r="Y41" t="n">
        <v>0</v>
      </c>
      <c r="Z41" t="n">
        <v>0</v>
      </c>
      <c r="AA41" t="n">
        <v>0</v>
      </c>
      <c r="AB41" t="n">
        <v>0</v>
      </c>
      <c r="AC41" t="inlineStr">
        <is>
          <t>PASURUAN</t>
        </is>
      </c>
      <c r="AD41" t="inlineStr">
        <is>
          <t>TUTUR</t>
        </is>
      </c>
      <c r="AE41" t="inlineStr">
        <is>
          <t>BLARANG</t>
        </is>
      </c>
      <c r="AF41" t="inlineStr">
        <is>
          <t>KPSP SETIA KAWAN</t>
        </is>
      </c>
      <c r="AG41" t="inlineStr">
        <is>
          <t>SKP0921</t>
        </is>
      </c>
      <c r="AH41" t="n">
        <v>10</v>
      </c>
      <c r="AI41" t="inlineStr">
        <is>
          <t>VPA1</t>
        </is>
      </c>
      <c r="AJ41" t="inlineStr">
        <is>
          <t>Aktif</t>
        </is>
      </c>
      <c r="AK41" t="n">
        <v>38</v>
      </c>
      <c r="AL41" t="inlineStr">
        <is>
          <t>Perempuan</t>
        </is>
      </c>
      <c r="AM41" t="inlineStr">
        <is>
          <t>Sudah menikah</t>
        </is>
      </c>
      <c r="AN41" t="inlineStr">
        <is>
          <t>SD/Sederajat</t>
        </is>
      </c>
      <c r="AO41" t="inlineStr">
        <is>
          <t>Peternak</t>
        </is>
      </c>
      <c r="AP41" t="n">
        <v>0</v>
      </c>
      <c r="AQ41" t="n">
        <v>1</v>
      </c>
      <c r="AR41" t="n">
        <v>0</v>
      </c>
      <c r="AS41" t="n">
        <v>0</v>
      </c>
      <c r="AT41" t="n">
        <v>0</v>
      </c>
      <c r="AU41" t="n">
        <v>0</v>
      </c>
      <c r="AV41" t="n">
        <v>0</v>
      </c>
      <c r="AW41" t="n">
        <v>0</v>
      </c>
      <c r="AX41" t="n">
        <v/>
      </c>
      <c r="AY41" t="inlineStr">
        <is>
          <t>Petani</t>
        </is>
      </c>
      <c r="AZ41" t="n">
        <v>1</v>
      </c>
      <c r="BA41" t="n">
        <v>0</v>
      </c>
      <c r="BB41" t="n">
        <v>0</v>
      </c>
      <c r="BC41" t="n">
        <v>0</v>
      </c>
      <c r="BD41" t="n">
        <v>0</v>
      </c>
      <c r="BE41" t="n">
        <v>0</v>
      </c>
      <c r="BF41" t="n">
        <v>0</v>
      </c>
      <c r="BG41" t="n">
        <v>0</v>
      </c>
      <c r="BH41" t="n">
        <v/>
      </c>
      <c r="BI41" t="inlineStr">
        <is>
          <t>Rp2.500.000 - Rp3.500.000</t>
        </is>
      </c>
      <c r="BJ41" t="n">
        <v>2</v>
      </c>
      <c r="BK41" t="n">
        <v>2</v>
      </c>
      <c r="BL41" t="n">
        <v>1</v>
      </c>
      <c r="BM41" t="n">
        <v>0</v>
      </c>
      <c r="BN41" t="inlineStr">
        <is>
          <t>Milik sendiri</t>
        </is>
      </c>
      <c r="BO41" t="inlineStr">
        <is>
          <t>Permanen (dinding bata dan semen)</t>
        </is>
      </c>
      <c r="BP41" t="n">
        <v>1</v>
      </c>
      <c r="BQ41" t="n">
        <v>0</v>
      </c>
      <c r="BR41" t="n">
        <v>0</v>
      </c>
      <c r="BS41" t="n">
        <v>0</v>
      </c>
      <c r="BT41" t="n">
        <v>0</v>
      </c>
      <c r="BU41" t="n">
        <v/>
      </c>
      <c r="BV41" t="inlineStr">
        <is>
          <t>Keramik/ubin</t>
        </is>
      </c>
      <c r="BW41" t="n">
        <v>0</v>
      </c>
      <c r="BX41" t="n">
        <v>0</v>
      </c>
      <c r="BY41" t="n">
        <v>1</v>
      </c>
      <c r="BZ41" t="n">
        <v>0</v>
      </c>
      <c r="CA41" t="n">
        <v>0</v>
      </c>
      <c r="CB41" t="n">
        <v/>
      </c>
      <c r="CC41" t="inlineStr">
        <is>
          <t>Genting Asbes</t>
        </is>
      </c>
      <c r="CD41" t="n">
        <v>1</v>
      </c>
      <c r="CE41" t="n">
        <v>0</v>
      </c>
      <c r="CF41" t="n">
        <v>0</v>
      </c>
      <c r="CG41" t="n">
        <v>0</v>
      </c>
      <c r="CH41" t="n">
        <v>0</v>
      </c>
      <c r="CI41" t="n">
        <v>1</v>
      </c>
      <c r="CJ41" t="n">
        <v>0</v>
      </c>
      <c r="CK41" t="n">
        <v/>
      </c>
      <c r="CL41" t="inlineStr">
        <is>
          <t>Ya</t>
        </is>
      </c>
      <c r="CM41" t="n">
        <v>2016</v>
      </c>
      <c r="CN41" t="inlineStr">
        <is>
          <t>Fixed-Dome (Kubah Tetap)</t>
        </is>
      </c>
      <c r="CO41" t="inlineStr">
        <is>
          <t>8 m³ (6-7 ekor sapi, ±6,5 jam memasak/hari, ±65 kg slurry/hari)</t>
        </is>
      </c>
      <c r="CP41" t="inlineStr">
        <is>
          <t>Anggota keluarga - laki-laki</t>
        </is>
      </c>
      <c r="CQ41" t="n">
        <v>0</v>
      </c>
      <c r="CR41" t="n">
        <v>0</v>
      </c>
      <c r="CS41" t="n">
        <v>0</v>
      </c>
      <c r="CT41" t="n">
        <v>0</v>
      </c>
      <c r="CU41" t="n">
        <v>1</v>
      </c>
      <c r="CV41" t="n">
        <v>0</v>
      </c>
      <c r="CW41" t="n">
        <v>0</v>
      </c>
      <c r="CX41" t="n">
        <v>0</v>
      </c>
      <c r="CY41" t="inlineStr">
        <is>
          <t>Anggota keluarga - laki-laki</t>
        </is>
      </c>
      <c r="CZ41" t="n">
        <v>1</v>
      </c>
      <c r="DA41" t="n">
        <v>0</v>
      </c>
      <c r="DB41" t="n">
        <v>0</v>
      </c>
      <c r="DC41" t="n">
        <v/>
      </c>
      <c r="DD41" t="inlineStr">
        <is>
          <t>Anggota keluarga - laki-laki CPO atau pendamping</t>
        </is>
      </c>
      <c r="DE41" t="n">
        <v>1</v>
      </c>
      <c r="DF41" t="n">
        <v>0</v>
      </c>
      <c r="DG41" t="n">
        <v>1</v>
      </c>
      <c r="DH41" t="n">
        <v>0</v>
      </c>
      <c r="DI41" t="n">
        <v/>
      </c>
      <c r="DJ41" t="inlineStr">
        <is>
          <t>Anggota keluarga - laki-laki CPO atau pendamping</t>
        </is>
      </c>
      <c r="DK41" t="n">
        <v>1</v>
      </c>
      <c r="DL41" t="n">
        <v>0</v>
      </c>
      <c r="DM41" t="n">
        <v>1</v>
      </c>
      <c r="DN41" t="n">
        <v>0</v>
      </c>
      <c r="DO41" t="n">
        <v/>
      </c>
      <c r="DP41" t="inlineStr">
        <is>
          <t>Ya</t>
        </is>
      </c>
      <c r="DQ41" t="n">
        <v/>
      </c>
      <c r="DR41" t="n">
        <v/>
      </c>
      <c r="DS41" t="n">
        <v/>
      </c>
      <c r="DT41" t="n">
        <v/>
      </c>
      <c r="DU41" t="n">
        <v/>
      </c>
      <c r="DV41" t="n">
        <v/>
      </c>
      <c r="DW41" t="n">
        <v/>
      </c>
      <c r="DX41" t="n">
        <v/>
      </c>
      <c r="DY41" t="n">
        <v/>
      </c>
      <c r="DZ41" t="n">
        <v/>
      </c>
      <c r="EA41" t="n">
        <v/>
      </c>
      <c r="EB41" t="n">
        <v/>
      </c>
      <c r="EC41" t="n">
        <v/>
      </c>
      <c r="ED41" t="n">
        <v/>
      </c>
      <c r="EE41" t="n">
        <v/>
      </c>
      <c r="EF41" t="n">
        <v/>
      </c>
      <c r="EG41" t="n">
        <v/>
      </c>
      <c r="EH41" t="n">
        <v/>
      </c>
      <c r="EI41" t="inlineStr">
        <is>
          <t>Tidak ada masalah</t>
        </is>
      </c>
      <c r="EJ41" t="n">
        <v>0</v>
      </c>
      <c r="EK41" t="n">
        <v>0</v>
      </c>
      <c r="EL41" t="n">
        <v>0</v>
      </c>
      <c r="EM41" t="n">
        <v>1</v>
      </c>
      <c r="EN41" t="n">
        <v>0</v>
      </c>
      <c r="EO41" t="n">
        <v/>
      </c>
      <c r="EP41" t="inlineStr">
        <is>
          <t>Ya, cukup jelas dan mudah diikuti</t>
        </is>
      </c>
      <c r="EQ41" t="inlineStr">
        <is>
          <t>Bukan pelatihan</t>
        </is>
      </c>
      <c r="ER41" t="inlineStr">
        <is>
          <t>Lainnya</t>
        </is>
      </c>
      <c r="ES41" t="n">
        <v>0</v>
      </c>
      <c r="ET41" t="n">
        <v>0</v>
      </c>
      <c r="EU41" t="n">
        <v>0</v>
      </c>
      <c r="EV41" t="n">
        <v>1</v>
      </c>
      <c r="EW41" t="inlineStr">
        <is>
          <t>Tukang dan tetangga</t>
        </is>
      </c>
      <c r="EX41" t="inlineStr">
        <is>
          <t>Anggota keluarga - Laki-laki</t>
        </is>
      </c>
      <c r="EY41" t="n">
        <v>1</v>
      </c>
      <c r="EZ41" t="n">
        <v>0</v>
      </c>
      <c r="FA41" t="n">
        <v>0</v>
      </c>
      <c r="FB41" t="n">
        <v/>
      </c>
      <c r="FC41" t="inlineStr">
        <is>
          <t>Jarang sekali</t>
        </is>
      </c>
      <c r="FD41" t="n">
        <v/>
      </c>
      <c r="FE41" t="inlineStr">
        <is>
          <t>Mengetahui</t>
        </is>
      </c>
      <c r="FF41" t="inlineStr">
        <is>
          <t>Tidak pernah</t>
        </is>
      </c>
      <c r="FG41" t="inlineStr">
        <is>
          <t>Mengetahui</t>
        </is>
      </c>
      <c r="FH41" t="inlineStr">
        <is>
          <t>Selalu (setiap hari)</t>
        </is>
      </c>
      <c r="FI41" t="inlineStr">
        <is>
          <t>Mengetahui</t>
        </is>
      </c>
      <c r="FJ41" t="inlineStr">
        <is>
          <t>Selalu (setiap hari)</t>
        </is>
      </c>
      <c r="FK41" t="inlineStr">
        <is>
          <t>Mengetahui</t>
        </is>
      </c>
      <c r="FL41" t="inlineStr">
        <is>
          <t>Jarang (setiap bulan atau lebih)</t>
        </is>
      </c>
      <c r="FM41" t="inlineStr">
        <is>
          <t>Mengetahui</t>
        </is>
      </c>
      <c r="FN41" t="inlineStr">
        <is>
          <t>Cukup sering (2 minggu sekali)</t>
        </is>
      </c>
      <c r="FO41" t="inlineStr">
        <is>
          <t>Mengetahui</t>
        </is>
      </c>
      <c r="FP41" t="inlineStr">
        <is>
          <t>Jarang (setiap bulan atau lebih)</t>
        </is>
      </c>
      <c r="FQ41" t="inlineStr">
        <is>
          <t>Mengetahui</t>
        </is>
      </c>
      <c r="FR41" t="inlineStr">
        <is>
          <t>Ya</t>
        </is>
      </c>
      <c r="FS41" t="inlineStr">
        <is>
          <t>Mengetahui</t>
        </is>
      </c>
      <c r="FT41" t="inlineStr">
        <is>
          <t>Ya</t>
        </is>
      </c>
      <c r="FU41" t="inlineStr">
        <is>
          <t>Perempuan dewasa Laki-laki dewasa</t>
        </is>
      </c>
      <c r="FV41" t="n">
        <v>1</v>
      </c>
      <c r="FW41" t="n">
        <v>1</v>
      </c>
      <c r="FX41" t="n">
        <v>0</v>
      </c>
      <c r="FY41" t="n">
        <v>0</v>
      </c>
      <c r="FZ41" t="inlineStr">
        <is>
          <t>Memahami</t>
        </is>
      </c>
      <c r="GA41" t="n">
        <v/>
      </c>
      <c r="GB41" t="n">
        <v/>
      </c>
      <c r="GC41" t="n">
        <v/>
      </c>
      <c r="GD41" t="n">
        <v/>
      </c>
      <c r="GE41" t="n">
        <v/>
      </c>
      <c r="GF41" t="n">
        <v/>
      </c>
      <c r="GG41" t="inlineStr">
        <is>
          <t>Sering</t>
        </is>
      </c>
      <c r="GH41" t="inlineStr">
        <is>
          <t>Ya</t>
        </is>
      </c>
      <c r="GI41" t="inlineStr">
        <is>
          <t>Teman/keluarga</t>
        </is>
      </c>
      <c r="GJ41" t="n">
        <v>0</v>
      </c>
      <c r="GK41" t="n">
        <v>1</v>
      </c>
      <c r="GL41" t="n">
        <v>0</v>
      </c>
      <c r="GM41" t="n">
        <v>0</v>
      </c>
      <c r="GN41" t="n">
        <v/>
      </c>
      <c r="GO41" t="n">
        <v>7</v>
      </c>
      <c r="GP41" t="inlineStr">
        <is>
          <t>Sebagian</t>
        </is>
      </c>
      <c r="GQ41" t="inlineStr">
        <is>
          <t>Kayu bakar LPG</t>
        </is>
      </c>
      <c r="GR41" t="n">
        <v>1</v>
      </c>
      <c r="GS41" t="n">
        <v>1</v>
      </c>
      <c r="GT41" t="n">
        <v>0</v>
      </c>
      <c r="GU41" t="n">
        <v>0</v>
      </c>
      <c r="GV41" t="n">
        <v>0</v>
      </c>
      <c r="GW41" t="n">
        <v>0</v>
      </c>
      <c r="GX41" t="n">
        <v>0</v>
      </c>
      <c r="GY41" t="n">
        <v/>
      </c>
      <c r="GZ41" t="inlineStr">
        <is>
          <t>Ya</t>
        </is>
      </c>
      <c r="HA41" t="n">
        <v/>
      </c>
      <c r="HB41" t="n">
        <v/>
      </c>
      <c r="HC41" t="n">
        <v/>
      </c>
      <c r="HD41" t="n">
        <v/>
      </c>
      <c r="HE41" t="n">
        <v/>
      </c>
      <c r="HF41" t="n">
        <v/>
      </c>
      <c r="HG41" t="n">
        <v/>
      </c>
      <c r="HH41" t="n">
        <v/>
      </c>
      <c r="HI41" t="n">
        <v/>
      </c>
      <c r="HJ41" t="n">
        <v/>
      </c>
      <c r="HK41" t="n">
        <v/>
      </c>
      <c r="HL41" t="n">
        <v/>
      </c>
      <c r="HM41" t="n">
        <v/>
      </c>
      <c r="HN41" t="n">
        <v/>
      </c>
      <c r="HO41" t="n">
        <v/>
      </c>
      <c r="HP41" t="n">
        <v/>
      </c>
      <c r="HQ41" t="n">
        <v/>
      </c>
      <c r="HR41" t="n">
        <v/>
      </c>
      <c r="HS41" t="n">
        <v/>
      </c>
      <c r="HT41" t="n">
        <v/>
      </c>
      <c r="HU41" t="n">
        <v/>
      </c>
      <c r="HV41" t="n">
        <v/>
      </c>
      <c r="HW41" t="n">
        <v/>
      </c>
      <c r="HX41" t="n">
        <v/>
      </c>
      <c r="HY41" t="n">
        <v>400</v>
      </c>
      <c r="HZ41" t="n">
        <v>400000</v>
      </c>
      <c r="IA41" t="n">
        <v>9</v>
      </c>
      <c r="IB41" t="n">
        <v>35500</v>
      </c>
      <c r="IC41" t="n">
        <v/>
      </c>
      <c r="ID41" t="n">
        <v/>
      </c>
      <c r="IE41" t="n">
        <v/>
      </c>
      <c r="IF41" t="n">
        <v/>
      </c>
      <c r="IG41" t="n">
        <v/>
      </c>
      <c r="IH41" t="n">
        <v/>
      </c>
      <c r="II41" t="n">
        <v/>
      </c>
      <c r="IJ41" t="n">
        <v/>
      </c>
      <c r="IK41" t="inlineStr">
        <is>
          <t>50-65 kg</t>
        </is>
      </c>
      <c r="IL41" t="inlineStr">
        <is>
          <t>&gt;5 jam</t>
        </is>
      </c>
      <c r="IM41" t="inlineStr">
        <is>
          <t>Ya</t>
        </is>
      </c>
      <c r="IN41" t="inlineStr">
        <is>
          <t>Tidak</t>
        </is>
      </c>
      <c r="IO41" t="inlineStr">
        <is>
          <t>Lebih bersih</t>
        </is>
      </c>
      <c r="IP41" t="n">
        <v/>
      </c>
      <c r="IQ41" t="inlineStr">
        <is>
          <t>Tidak pernah</t>
        </is>
      </c>
      <c r="IR41" t="n">
        <v/>
      </c>
      <c r="IS41" t="n">
        <v/>
      </c>
      <c r="IT41" t="n">
        <v/>
      </c>
      <c r="IU41" t="n">
        <v/>
      </c>
      <c r="IV41" t="n">
        <v/>
      </c>
      <c r="IW41" t="n">
        <v/>
      </c>
      <c r="IX41" t="n">
        <v/>
      </c>
      <c r="IY41" t="n">
        <v/>
      </c>
      <c r="IZ41" t="inlineStr">
        <is>
          <t>Tidak pernah</t>
        </is>
      </c>
      <c r="JA41" t="n">
        <v/>
      </c>
      <c r="JB41" t="n">
        <v/>
      </c>
      <c r="JC41" t="n">
        <v/>
      </c>
      <c r="JD41" t="n">
        <v/>
      </c>
      <c r="JE41" t="n">
        <v/>
      </c>
      <c r="JF41" t="n">
        <v/>
      </c>
      <c r="JG41" t="n">
        <v/>
      </c>
      <c r="JH41" t="n">
        <v/>
      </c>
      <c r="JI41" t="inlineStr">
        <is>
          <t>Tidak pernah</t>
        </is>
      </c>
      <c r="JJ41" t="n">
        <v/>
      </c>
      <c r="JK41" t="n">
        <v/>
      </c>
      <c r="JL41" t="n">
        <v/>
      </c>
      <c r="JM41" t="n">
        <v/>
      </c>
      <c r="JN41" t="n">
        <v/>
      </c>
      <c r="JO41" t="n">
        <v/>
      </c>
      <c r="JP41" t="n">
        <v/>
      </c>
      <c r="JQ41" t="n">
        <v/>
      </c>
      <c r="JR41" t="inlineStr">
        <is>
          <t>Tidak pernah</t>
        </is>
      </c>
      <c r="JS41" t="n">
        <v/>
      </c>
      <c r="JT41" t="n">
        <v/>
      </c>
      <c r="JU41" t="n">
        <v/>
      </c>
      <c r="JV41" t="n">
        <v/>
      </c>
      <c r="JW41" t="n">
        <v/>
      </c>
      <c r="JX41" t="n">
        <v/>
      </c>
      <c r="JY41" t="n">
        <v/>
      </c>
      <c r="JZ41" t="n">
        <v/>
      </c>
      <c r="KA41" t="inlineStr">
        <is>
          <t>Tidak pernah</t>
        </is>
      </c>
      <c r="KB41" t="n">
        <v/>
      </c>
      <c r="KC41" t="n">
        <v/>
      </c>
      <c r="KD41" t="n">
        <v/>
      </c>
      <c r="KE41" t="n">
        <v/>
      </c>
      <c r="KF41" t="n">
        <v/>
      </c>
      <c r="KG41" t="n">
        <v/>
      </c>
      <c r="KH41" t="n">
        <v/>
      </c>
      <c r="KI41" t="n">
        <v/>
      </c>
      <c r="KJ41" t="inlineStr">
        <is>
          <t>Tidak pernah</t>
        </is>
      </c>
      <c r="KK41" t="n">
        <v/>
      </c>
      <c r="KL41" t="n">
        <v/>
      </c>
      <c r="KM41" t="n">
        <v/>
      </c>
      <c r="KN41" t="n">
        <v/>
      </c>
      <c r="KO41" t="n">
        <v/>
      </c>
      <c r="KP41" t="n">
        <v/>
      </c>
      <c r="KQ41" t="n">
        <v/>
      </c>
      <c r="KR41" t="n">
        <v/>
      </c>
      <c r="KS41" t="inlineStr">
        <is>
          <t>Cukup membaik</t>
        </is>
      </c>
      <c r="KT41" t="inlineStr">
        <is>
          <t>0-1 kali</t>
        </is>
      </c>
      <c r="KU41" t="inlineStr">
        <is>
          <t>2-4 kali</t>
        </is>
      </c>
      <c r="KV41" t="inlineStr">
        <is>
          <t>Laki-laki dewasa Anak-anak (0-18 tahun)</t>
        </is>
      </c>
      <c r="KW41" t="n">
        <v>1</v>
      </c>
      <c r="KX41" t="n">
        <v>0</v>
      </c>
      <c r="KY41" t="n">
        <v>1</v>
      </c>
      <c r="KZ41" t="n">
        <v>0</v>
      </c>
      <c r="LA41" t="inlineStr">
        <is>
          <t>Cukup membaik</t>
        </is>
      </c>
      <c r="LB41" t="inlineStr">
        <is>
          <t>Cukup membaik</t>
        </is>
      </c>
      <c r="LC41" t="n">
        <v>6</v>
      </c>
      <c r="LD41" t="n">
        <v>5</v>
      </c>
      <c r="LE41" t="n">
        <v>0</v>
      </c>
      <c r="LF41" t="n">
        <v>0</v>
      </c>
      <c r="LG41" t="inlineStr">
        <is>
          <t>Ya</t>
        </is>
      </c>
      <c r="LH41" t="n">
        <v>500000</v>
      </c>
      <c r="LI41" t="n">
        <v/>
      </c>
      <c r="LJ41" t="inlineStr">
        <is>
          <t>Kebutuhan rumah tangga</t>
        </is>
      </c>
      <c r="LK41" t="n">
        <v>0</v>
      </c>
      <c r="LL41" t="n">
        <v>0</v>
      </c>
      <c r="LM41" t="n">
        <v>0</v>
      </c>
      <c r="LN41" t="n">
        <v>0</v>
      </c>
      <c r="LO41" t="n">
        <v>1</v>
      </c>
      <c r="LP41" t="n">
        <v>0</v>
      </c>
      <c r="LQ41" t="n">
        <v>0</v>
      </c>
      <c r="LR41" t="n">
        <v/>
      </c>
      <c r="LS41" t="n">
        <v>5</v>
      </c>
      <c r="LT41" t="n">
        <v>5</v>
      </c>
      <c r="LU41" t="n">
        <v>0</v>
      </c>
      <c r="LV41" t="n">
        <v>10</v>
      </c>
      <c r="LW41" t="n">
        <v>10</v>
      </c>
      <c r="LX41" t="n">
        <v>0</v>
      </c>
      <c r="LY41" t="n">
        <v>10</v>
      </c>
      <c r="LZ41" t="n">
        <v>10</v>
      </c>
      <c r="MA41" t="n">
        <v>0</v>
      </c>
      <c r="MB41" t="inlineStr">
        <is>
          <t>Ya</t>
        </is>
      </c>
      <c r="MC41" t="n">
        <v>120</v>
      </c>
      <c r="MD41" t="n">
        <v>0</v>
      </c>
      <c r="ME41" t="n">
        <v>120</v>
      </c>
      <c r="MF41" t="n">
        <v>120</v>
      </c>
      <c r="MG41" t="n">
        <v>0</v>
      </c>
      <c r="MH41" t="n">
        <v>0</v>
      </c>
      <c r="MI41" t="inlineStr">
        <is>
          <t>Istirahat Pendidikan anak (mengantar sekolah, menemani anak belajar, menyiapkan bekal dsb)</t>
        </is>
      </c>
      <c r="MJ41" t="n">
        <v>1</v>
      </c>
      <c r="MK41" t="n">
        <v>0</v>
      </c>
      <c r="ML41" t="n">
        <v>1</v>
      </c>
      <c r="MM41" t="n">
        <v>0</v>
      </c>
      <c r="MN41" t="n">
        <v>0</v>
      </c>
      <c r="MO41" t="n">
        <v>0</v>
      </c>
      <c r="MP41" t="n">
        <v/>
      </c>
      <c r="MQ41" t="n">
        <v/>
      </c>
      <c r="MR41" t="inlineStr">
        <is>
          <t>Capek</t>
        </is>
      </c>
      <c r="MS41" t="n">
        <v/>
      </c>
      <c r="MT41" t="inlineStr">
        <is>
          <t>Sdh lelah dan capek</t>
        </is>
      </c>
      <c r="MU41" t="inlineStr">
        <is>
          <t>Tidak</t>
        </is>
      </c>
      <c r="MV41" t="n">
        <v/>
      </c>
      <c r="MW41" t="n">
        <v/>
      </c>
      <c r="MX41" t="n">
        <v/>
      </c>
      <c r="MY41" t="n">
        <v/>
      </c>
      <c r="MZ41" t="n">
        <v/>
      </c>
      <c r="NA41" t="n">
        <v/>
      </c>
      <c r="NB41" t="n">
        <v/>
      </c>
      <c r="NC41" t="n">
        <v/>
      </c>
      <c r="ND41" t="n">
        <v/>
      </c>
      <c r="NE41" t="n">
        <v/>
      </c>
      <c r="NF41" t="n">
        <v/>
      </c>
      <c r="NG41" t="n">
        <v/>
      </c>
      <c r="NH41" t="n">
        <v/>
      </c>
      <c r="NI41" t="n">
        <v/>
      </c>
      <c r="NJ41" t="n">
        <v/>
      </c>
      <c r="NK41" t="n">
        <v/>
      </c>
      <c r="NL41" t="inlineStr">
        <is>
          <t>Tidak</t>
        </is>
      </c>
      <c r="NM41" t="inlineStr">
        <is>
          <t>100% kredit atau pinjaman</t>
        </is>
      </c>
      <c r="NN41" t="inlineStr">
        <is>
          <t>7.000.001-9.000.000</t>
        </is>
      </c>
      <c r="NO41" t="n">
        <v/>
      </c>
      <c r="NP41" t="n">
        <v/>
      </c>
      <c r="NQ41" t="inlineStr">
        <is>
          <t>Koperasi</t>
        </is>
      </c>
      <c r="NR41" t="n">
        <v/>
      </c>
      <c r="NS41" t="n">
        <v>60</v>
      </c>
      <c r="NT41" t="inlineStr">
        <is>
          <t>Anggota keluarga - Laki-laki dewasa</t>
        </is>
      </c>
      <c r="NU41" t="n">
        <v/>
      </c>
      <c r="NV41" t="n">
        <v/>
      </c>
      <c r="NW41" t="n">
        <v/>
      </c>
      <c r="NX41" t="inlineStr">
        <is>
          <t>Sedikit meningkat</t>
        </is>
      </c>
      <c r="NY41" t="n">
        <v>5</v>
      </c>
      <c r="NZ41" t="n">
        <v>0</v>
      </c>
      <c r="OA41" t="n">
        <v>0</v>
      </c>
      <c r="OB41" t="n">
        <v>0</v>
      </c>
      <c r="OC41" t="n">
        <v>15</v>
      </c>
      <c r="OD41" t="n">
        <v>0</v>
      </c>
      <c r="OE41" t="inlineStr">
        <is>
          <t>Lebih baik</t>
        </is>
      </c>
      <c r="OF41" t="inlineStr">
        <is>
          <t>Lebih baik (beda waktu memasak 5-30 menit, ATAU tidak lagi ada rasa/bau makanan yang berubah, ATAU alasan lainnya)</t>
        </is>
      </c>
      <c r="OG41" t="inlineStr">
        <is>
          <t>Ya</t>
        </is>
      </c>
      <c r="OH41" t="n">
        <v>0</v>
      </c>
      <c r="OI41" t="n">
        <v>4</v>
      </c>
      <c r="OJ41" t="n">
        <v>0</v>
      </c>
      <c r="OK41" t="n">
        <v>0</v>
      </c>
      <c r="OL41" t="n">
        <v>0</v>
      </c>
      <c r="OM41" t="n">
        <v>0</v>
      </c>
      <c r="ON41" t="n">
        <v>0</v>
      </c>
      <c r="OO41" t="n">
        <v>20</v>
      </c>
      <c r="OP41" t="inlineStr">
        <is>
          <t>Sapi perah</t>
        </is>
      </c>
      <c r="OQ41" t="n">
        <v>0</v>
      </c>
      <c r="OR41" t="n">
        <v>1</v>
      </c>
      <c r="OS41" t="n">
        <v>0</v>
      </c>
      <c r="OT41" t="n">
        <v>0</v>
      </c>
      <c r="OU41" t="n">
        <v>0</v>
      </c>
      <c r="OV41" t="n">
        <v>0</v>
      </c>
      <c r="OW41" t="n">
        <v>0</v>
      </c>
      <c r="OX41" t="n">
        <v>0</v>
      </c>
      <c r="OY41" t="n">
        <v>0</v>
      </c>
      <c r="OZ41" t="inlineStr">
        <is>
          <t>Sapi perah</t>
        </is>
      </c>
      <c r="PA41" t="n">
        <v>0</v>
      </c>
      <c r="PB41" t="n">
        <v>1</v>
      </c>
      <c r="PC41" t="n">
        <v>0</v>
      </c>
      <c r="PD41" t="n">
        <v>0</v>
      </c>
      <c r="PE41" t="n">
        <v>0</v>
      </c>
      <c r="PF41" t="n">
        <v>0</v>
      </c>
      <c r="PG41" t="n">
        <v>0</v>
      </c>
      <c r="PH41" t="n">
        <v>0</v>
      </c>
      <c r="PI41" t="n">
        <v>0</v>
      </c>
      <c r="PJ41" t="inlineStr">
        <is>
          <t>Tidak ada</t>
        </is>
      </c>
      <c r="PK41" t="n">
        <v>0</v>
      </c>
      <c r="PL41" t="n">
        <v>0</v>
      </c>
      <c r="PM41" t="n">
        <v>0</v>
      </c>
      <c r="PN41" t="n">
        <v>0</v>
      </c>
      <c r="PO41" t="n">
        <v>0</v>
      </c>
      <c r="PP41" t="n">
        <v>0</v>
      </c>
      <c r="PQ41" t="n">
        <v>0</v>
      </c>
      <c r="PR41" t="n">
        <v>0</v>
      </c>
      <c r="PS41" t="n">
        <v>1</v>
      </c>
      <c r="PT41" t="n">
        <v/>
      </c>
      <c r="PU41" t="n">
        <v/>
      </c>
      <c r="PV41" t="n">
        <v/>
      </c>
      <c r="PW41" t="n">
        <v/>
      </c>
      <c r="PX41" t="n">
        <v/>
      </c>
      <c r="PY41" t="n">
        <v/>
      </c>
      <c r="PZ41" t="n">
        <v/>
      </c>
      <c r="QA41" t="n">
        <v/>
      </c>
      <c r="QB41" t="n">
        <v/>
      </c>
      <c r="QC41" t="n">
        <v/>
      </c>
      <c r="QD41" t="n">
        <v/>
      </c>
      <c r="QE41" t="inlineStr">
        <is>
          <t>1-Disebarkan ke lahan terbuka</t>
        </is>
      </c>
      <c r="QF41" t="n">
        <v/>
      </c>
      <c r="QG41" t="n">
        <v/>
      </c>
      <c r="QH41" t="n">
        <v/>
      </c>
      <c r="QI41" t="n">
        <v/>
      </c>
      <c r="QJ41" t="n">
        <v/>
      </c>
      <c r="QK41" t="n">
        <v>1</v>
      </c>
      <c r="QL41" t="n">
        <v>0</v>
      </c>
      <c r="QM41" t="n">
        <v>0</v>
      </c>
      <c r="QN41" t="n">
        <v>0</v>
      </c>
      <c r="QO41" t="n">
        <v/>
      </c>
      <c r="QP41" t="n">
        <v/>
      </c>
      <c r="QQ41" t="n">
        <v/>
      </c>
      <c r="QR41" t="n">
        <v/>
      </c>
      <c r="QS41" t="n">
        <v/>
      </c>
      <c r="QT41" t="n">
        <v/>
      </c>
      <c r="QU41" t="n">
        <v/>
      </c>
      <c r="QV41" t="n">
        <v/>
      </c>
      <c r="QW41" t="n">
        <v/>
      </c>
      <c r="QX41" t="n">
        <v/>
      </c>
      <c r="QY41" t="n">
        <v/>
      </c>
      <c r="QZ41" t="n">
        <v/>
      </c>
      <c r="RA41" t="n">
        <v/>
      </c>
      <c r="RB41" t="n">
        <v/>
      </c>
      <c r="RC41" t="n">
        <v/>
      </c>
      <c r="RD41" t="n">
        <v/>
      </c>
      <c r="RE41" t="n">
        <v/>
      </c>
      <c r="RF41" t="n">
        <v/>
      </c>
      <c r="RG41" t="n">
        <v/>
      </c>
      <c r="RH41" t="n">
        <v/>
      </c>
      <c r="RI41" t="n">
        <v/>
      </c>
      <c r="RJ41" t="n">
        <v/>
      </c>
      <c r="RK41" t="n">
        <v/>
      </c>
      <c r="RL41" t="n">
        <v/>
      </c>
      <c r="RM41" t="n">
        <v/>
      </c>
      <c r="RN41" t="n">
        <v/>
      </c>
      <c r="RO41" t="n">
        <v/>
      </c>
      <c r="RP41" t="n">
        <v/>
      </c>
      <c r="RQ41" t="n">
        <v/>
      </c>
      <c r="RR41" t="n">
        <v/>
      </c>
      <c r="RS41" t="n">
        <v/>
      </c>
      <c r="RT41" t="n">
        <v/>
      </c>
      <c r="RU41" t="n">
        <v/>
      </c>
      <c r="RV41" t="n">
        <v/>
      </c>
      <c r="RW41" t="n">
        <v/>
      </c>
      <c r="RX41" t="n">
        <v/>
      </c>
      <c r="RY41" t="n">
        <v/>
      </c>
      <c r="RZ41" t="n">
        <v/>
      </c>
      <c r="SA41" t="n">
        <v/>
      </c>
      <c r="SB41" t="n">
        <v/>
      </c>
      <c r="SC41" t="n">
        <v/>
      </c>
      <c r="SD41" t="n">
        <v/>
      </c>
      <c r="SE41" t="n">
        <v/>
      </c>
      <c r="SF41" t="n">
        <v/>
      </c>
      <c r="SG41" t="n">
        <v/>
      </c>
      <c r="SH41" t="n">
        <v/>
      </c>
      <c r="SI41" t="n">
        <v/>
      </c>
      <c r="SJ41" t="n">
        <v/>
      </c>
      <c r="SK41" t="n">
        <v/>
      </c>
      <c r="SL41" t="n">
        <v/>
      </c>
      <c r="SM41" t="n">
        <v/>
      </c>
      <c r="SN41" t="n">
        <v/>
      </c>
      <c r="SO41" t="n">
        <v/>
      </c>
      <c r="SP41" t="n">
        <v/>
      </c>
      <c r="SQ41" t="n">
        <v/>
      </c>
      <c r="SR41" t="n">
        <v/>
      </c>
      <c r="SS41" t="n">
        <v/>
      </c>
      <c r="ST41" t="n">
        <v/>
      </c>
      <c r="SU41" t="n">
        <v/>
      </c>
      <c r="SV41" t="n">
        <v/>
      </c>
      <c r="SW41" t="n">
        <v/>
      </c>
      <c r="SX41" t="n">
        <v/>
      </c>
      <c r="SY41" t="n">
        <v/>
      </c>
      <c r="SZ41" t="n">
        <v>5</v>
      </c>
      <c r="TA41" t="n">
        <v/>
      </c>
      <c r="TB41" t="n">
        <v/>
      </c>
      <c r="TC41" t="n">
        <v/>
      </c>
      <c r="TD41" t="n">
        <v/>
      </c>
      <c r="TE41" t="n">
        <v/>
      </c>
      <c r="TF41" t="n">
        <v/>
      </c>
      <c r="TG41" t="n">
        <v/>
      </c>
      <c r="TH41" t="n">
        <v/>
      </c>
      <c r="TI41" t="n">
        <v/>
      </c>
      <c r="TJ41" t="n">
        <v/>
      </c>
      <c r="TK41" t="n">
        <v/>
      </c>
      <c r="TL41" t="n">
        <v/>
      </c>
      <c r="TM41" t="n">
        <v/>
      </c>
      <c r="TN41" t="n">
        <v/>
      </c>
      <c r="TO41" t="n">
        <v/>
      </c>
      <c r="TP41" t="n">
        <v/>
      </c>
      <c r="TQ41" t="n">
        <v/>
      </c>
      <c r="TR41" t="n">
        <v/>
      </c>
      <c r="TS41" t="n">
        <v/>
      </c>
      <c r="TT41" t="n">
        <v/>
      </c>
      <c r="TU41" t="n">
        <v/>
      </c>
      <c r="TV41" t="n">
        <v/>
      </c>
      <c r="TW41" t="n">
        <v/>
      </c>
      <c r="TX41" t="n">
        <v/>
      </c>
      <c r="TY41" t="n">
        <v/>
      </c>
      <c r="TZ41" t="n">
        <v/>
      </c>
      <c r="UA41" t="n">
        <v/>
      </c>
      <c r="UB41" t="n">
        <v/>
      </c>
      <c r="UC41" t="n">
        <v/>
      </c>
      <c r="UD41" t="n">
        <v/>
      </c>
      <c r="UE41" t="n">
        <v/>
      </c>
      <c r="UF41" t="n">
        <v/>
      </c>
      <c r="UG41" t="n">
        <v/>
      </c>
      <c r="UH41" t="n">
        <v/>
      </c>
      <c r="UI41" t="n">
        <v/>
      </c>
      <c r="UJ41" t="n">
        <v/>
      </c>
      <c r="UK41" t="n">
        <v/>
      </c>
      <c r="UL41" t="n">
        <v/>
      </c>
      <c r="UM41" t="n">
        <v/>
      </c>
      <c r="UN41" t="n">
        <v/>
      </c>
      <c r="UO41" t="n">
        <v/>
      </c>
      <c r="UP41" t="n">
        <v/>
      </c>
      <c r="UQ41" t="n">
        <v/>
      </c>
      <c r="UR41" t="n">
        <v/>
      </c>
      <c r="US41" t="n">
        <v/>
      </c>
      <c r="UT41" t="n">
        <v/>
      </c>
      <c r="UU41" t="n">
        <v/>
      </c>
      <c r="UV41" t="inlineStr">
        <is>
          <t>Pemberian pakan di kandang</t>
        </is>
      </c>
      <c r="UW41" t="n">
        <v/>
      </c>
      <c r="UX41" t="n">
        <v/>
      </c>
      <c r="UY41" t="n">
        <v/>
      </c>
      <c r="UZ41" t="n">
        <v/>
      </c>
      <c r="VA41" t="n">
        <v/>
      </c>
      <c r="VB41" t="inlineStr">
        <is>
          <t>Pemberian pakan di kandang</t>
        </is>
      </c>
      <c r="VC41" t="n">
        <v/>
      </c>
      <c r="VD41" t="inlineStr">
        <is>
          <t>Sangat jarang (&gt;1 bulan sekali)</t>
        </is>
      </c>
      <c r="VE41" t="n">
        <v/>
      </c>
      <c r="VF41" t="n">
        <v/>
      </c>
      <c r="VG41" t="n">
        <v/>
      </c>
      <c r="VH41" t="n">
        <v/>
      </c>
      <c r="VI41" t="n">
        <v/>
      </c>
      <c r="VJ41" t="inlineStr">
        <is>
          <t>Sangat jarang (&gt;1 bulan sekali)</t>
        </is>
      </c>
      <c r="VK41" t="n">
        <v/>
      </c>
      <c r="VL41" t="inlineStr">
        <is>
          <t>Sangat jarang (&gt;1 bulan sekali)</t>
        </is>
      </c>
      <c r="VM41" t="n">
        <v/>
      </c>
      <c r="VN41" t="n">
        <v/>
      </c>
      <c r="VO41" t="n">
        <v/>
      </c>
      <c r="VP41" t="n">
        <v/>
      </c>
      <c r="VQ41" t="n">
        <v/>
      </c>
      <c r="VR41" t="inlineStr">
        <is>
          <t>Sangat jarang (&gt;1 bulan sekali)</t>
        </is>
      </c>
      <c r="VS41" t="n">
        <v/>
      </c>
      <c r="VT41" t="n">
        <v/>
      </c>
      <c r="VU41" t="n">
        <v/>
      </c>
      <c r="VV41" t="n">
        <v/>
      </c>
      <c r="VW41" t="n">
        <v/>
      </c>
      <c r="VX41" t="n">
        <v/>
      </c>
      <c r="VY41" t="n">
        <v/>
      </c>
      <c r="VZ41" t="n">
        <v/>
      </c>
      <c r="WA41" t="n">
        <v/>
      </c>
      <c r="WB41" t="n">
        <v/>
      </c>
      <c r="WC41" t="n">
        <v/>
      </c>
      <c r="WD41" t="n">
        <v/>
      </c>
      <c r="WE41" t="n">
        <v/>
      </c>
      <c r="WF41" t="inlineStr">
        <is>
          <t>6-Digester biogas</t>
        </is>
      </c>
      <c r="WG41" t="n">
        <v/>
      </c>
      <c r="WH41" t="n">
        <v/>
      </c>
      <c r="WI41" t="n">
        <v/>
      </c>
      <c r="WJ41" t="n">
        <v/>
      </c>
      <c r="WK41" t="n">
        <v>0</v>
      </c>
      <c r="WL41" t="n">
        <v>0</v>
      </c>
      <c r="WM41" t="n">
        <v>0</v>
      </c>
      <c r="WN41" t="n">
        <v>0</v>
      </c>
      <c r="WO41" t="n">
        <v>0</v>
      </c>
      <c r="WP41" t="n">
        <v>1</v>
      </c>
      <c r="WQ41" t="n">
        <v>0</v>
      </c>
      <c r="WR41" t="n">
        <v>0</v>
      </c>
      <c r="WS41" t="n">
        <v/>
      </c>
      <c r="WT41" t="n">
        <v/>
      </c>
      <c r="WU41" t="n">
        <v/>
      </c>
      <c r="WV41" t="n">
        <v/>
      </c>
      <c r="WW41" t="n">
        <v/>
      </c>
      <c r="WX41" t="n">
        <v/>
      </c>
      <c r="WY41" t="n">
        <v/>
      </c>
      <c r="WZ41" t="n">
        <v/>
      </c>
      <c r="XA41" t="n">
        <v/>
      </c>
      <c r="XB41" t="n">
        <v/>
      </c>
      <c r="XC41" t="n">
        <v/>
      </c>
      <c r="XD41" t="n">
        <v/>
      </c>
      <c r="XE41" t="n">
        <v/>
      </c>
      <c r="XF41" t="n">
        <v/>
      </c>
      <c r="XG41" t="n">
        <v/>
      </c>
      <c r="XH41" t="n">
        <v/>
      </c>
      <c r="XI41" t="n">
        <v/>
      </c>
      <c r="XJ41" t="n">
        <v/>
      </c>
      <c r="XK41" t="n">
        <v/>
      </c>
      <c r="XL41" t="n">
        <v/>
      </c>
      <c r="XM41" t="n">
        <v/>
      </c>
      <c r="XN41" t="n">
        <v/>
      </c>
      <c r="XO41" t="n">
        <v/>
      </c>
      <c r="XP41" t="n">
        <v/>
      </c>
      <c r="XQ41" t="n">
        <v/>
      </c>
      <c r="XR41" t="n">
        <v/>
      </c>
      <c r="XS41" t="n">
        <v/>
      </c>
      <c r="XT41" t="n">
        <v/>
      </c>
      <c r="XU41" t="n">
        <v/>
      </c>
      <c r="XV41" t="n">
        <v/>
      </c>
      <c r="XW41" t="n">
        <v/>
      </c>
      <c r="XX41" t="n">
        <v/>
      </c>
      <c r="XY41" t="n">
        <v/>
      </c>
      <c r="XZ41" t="n">
        <v/>
      </c>
      <c r="YA41" t="n">
        <v/>
      </c>
      <c r="YB41" t="n">
        <v/>
      </c>
      <c r="YC41" t="n">
        <v/>
      </c>
      <c r="YD41" t="n">
        <v/>
      </c>
      <c r="YE41" t="n">
        <v/>
      </c>
      <c r="YF41" t="n">
        <v/>
      </c>
      <c r="YG41" t="n">
        <v/>
      </c>
      <c r="YH41" t="n">
        <v/>
      </c>
      <c r="YI41" t="n">
        <v/>
      </c>
      <c r="YJ41" t="n">
        <v/>
      </c>
      <c r="YK41" t="n">
        <v/>
      </c>
      <c r="YL41" t="n">
        <v/>
      </c>
      <c r="YM41" t="n">
        <v/>
      </c>
      <c r="YN41" t="n">
        <v/>
      </c>
      <c r="YO41" t="n">
        <v/>
      </c>
      <c r="YP41" t="n">
        <v/>
      </c>
      <c r="YQ41" t="n">
        <v/>
      </c>
      <c r="YR41" t="n">
        <v/>
      </c>
      <c r="YS41" t="n">
        <v/>
      </c>
      <c r="YT41" t="n">
        <v/>
      </c>
      <c r="YU41" t="n">
        <v/>
      </c>
      <c r="YV41" t="n">
        <v/>
      </c>
      <c r="YW41" t="n">
        <v/>
      </c>
      <c r="YX41" t="n">
        <v/>
      </c>
      <c r="YY41" t="n">
        <v/>
      </c>
      <c r="YZ41" t="n">
        <v/>
      </c>
      <c r="ZA41" t="inlineStr">
        <is>
          <t>8-Dibiarkan tersebar di ladang penggembalaan</t>
        </is>
      </c>
      <c r="ZB41" t="n">
        <v/>
      </c>
      <c r="ZC41" t="n">
        <v/>
      </c>
      <c r="ZD41" t="n">
        <v/>
      </c>
      <c r="ZE41" t="n">
        <v/>
      </c>
      <c r="ZF41" t="n">
        <v>0</v>
      </c>
      <c r="ZG41" t="n">
        <v>0</v>
      </c>
      <c r="ZH41" t="n">
        <v>0</v>
      </c>
      <c r="ZI41" t="n">
        <v>0</v>
      </c>
      <c r="ZJ41" t="n">
        <v>0</v>
      </c>
      <c r="ZK41" t="n">
        <v>0</v>
      </c>
      <c r="ZL41" t="n">
        <v>0</v>
      </c>
      <c r="ZM41" t="n">
        <v>1</v>
      </c>
      <c r="ZN41" t="n">
        <v/>
      </c>
      <c r="ZO41" t="n">
        <v>100</v>
      </c>
      <c r="ZP41" t="n">
        <v/>
      </c>
      <c r="ZQ41" t="n">
        <v/>
      </c>
      <c r="ZR41" t="n">
        <v/>
      </c>
      <c r="ZS41" t="n">
        <v/>
      </c>
      <c r="ZT41" t="n">
        <v/>
      </c>
      <c r="ZU41" t="n">
        <v/>
      </c>
      <c r="ZV41" t="n">
        <v/>
      </c>
      <c r="ZW41" t="n">
        <v>3</v>
      </c>
      <c r="ZX41" t="n">
        <v/>
      </c>
      <c r="ZY41" t="n">
        <v/>
      </c>
      <c r="ZZ41" t="n">
        <v/>
      </c>
      <c r="AAA41" t="n">
        <v/>
      </c>
      <c r="AAB41" t="n">
        <v/>
      </c>
      <c r="AAC41" t="n">
        <v>2</v>
      </c>
      <c r="AAD41" t="n">
        <v/>
      </c>
      <c r="AAE41" t="inlineStr">
        <is>
          <t>Pakan segar (misal: rumput)</t>
        </is>
      </c>
      <c r="AAF41" t="n">
        <v/>
      </c>
      <c r="AAG41" t="n">
        <v/>
      </c>
      <c r="AAH41" t="n">
        <v/>
      </c>
      <c r="AAI41" t="n">
        <v/>
      </c>
      <c r="AAJ41" t="n">
        <v/>
      </c>
      <c r="AAK41" t="inlineStr">
        <is>
          <t>Pakan kering (misal: konsentrat, silase, pelet)</t>
        </is>
      </c>
      <c r="AAL41" t="inlineStr">
        <is>
          <t>Tidak</t>
        </is>
      </c>
      <c r="AAM41" t="n">
        <v/>
      </c>
      <c r="AAN41" t="n">
        <v/>
      </c>
      <c r="AAO41" t="n">
        <v/>
      </c>
      <c r="AAP41" t="n">
        <v/>
      </c>
      <c r="AAQ41" t="n">
        <v/>
      </c>
      <c r="AAR41" t="inlineStr">
        <is>
          <t>Tidak</t>
        </is>
      </c>
      <c r="AAS41" t="inlineStr">
        <is>
          <t>Mengetahui</t>
        </is>
      </c>
      <c r="AAT41" t="inlineStr">
        <is>
          <t>Dibuang ke lahan sekitar kandang - yg ditanami tanaman Digunakan untuk pupuk di lahan pertanian sendiri</t>
        </is>
      </c>
      <c r="AAU41" t="n">
        <v>1</v>
      </c>
      <c r="AAV41" t="n">
        <v>0</v>
      </c>
      <c r="AAW41" t="n">
        <v>0</v>
      </c>
      <c r="AAX41" t="n">
        <v>1</v>
      </c>
      <c r="AAY41" t="n">
        <v>0</v>
      </c>
      <c r="AAZ41" t="n">
        <v>0</v>
      </c>
      <c r="ABA41" t="n">
        <v>0</v>
      </c>
      <c r="ABB41" t="inlineStr">
        <is>
          <t>Pupuk cair untuk tanaman</t>
        </is>
      </c>
      <c r="ABC41" t="n">
        <v>1</v>
      </c>
      <c r="ABD41" t="n">
        <v>0</v>
      </c>
      <c r="ABE41" t="n">
        <v>0</v>
      </c>
      <c r="ABF41" t="n">
        <v>0</v>
      </c>
      <c r="ABG41" t="n">
        <v>0</v>
      </c>
      <c r="ABH41" t="n">
        <v/>
      </c>
      <c r="ABI41" t="n">
        <v/>
      </c>
      <c r="ABJ41" t="n">
        <v/>
      </c>
      <c r="ABK41" t="n">
        <v/>
      </c>
      <c r="ABL41" t="n">
        <v/>
      </c>
      <c r="ABM41" t="n">
        <v/>
      </c>
      <c r="ABN41" t="n">
        <v/>
      </c>
      <c r="ABO41" t="n">
        <v/>
      </c>
      <c r="ABP41" t="n">
        <v/>
      </c>
      <c r="ABQ41" t="inlineStr">
        <is>
          <t>Rumput</t>
        </is>
      </c>
      <c r="ABR41" t="inlineStr">
        <is>
          <t>Cukup (2 minggu sekali)</t>
        </is>
      </c>
      <c r="ABS41" t="n">
        <v>10000</v>
      </c>
      <c r="ABT41" t="n">
        <v>0</v>
      </c>
      <c r="ABU41" t="n">
        <v>200</v>
      </c>
      <c r="ABV41" t="n">
        <v>100</v>
      </c>
      <c r="ABW41" t="inlineStr">
        <is>
          <t>Urea</t>
        </is>
      </c>
      <c r="ABX41" t="n">
        <v/>
      </c>
      <c r="ABY41" t="n">
        <v>8</v>
      </c>
      <c r="ABZ41" t="n">
        <v>6000</v>
      </c>
      <c r="ACA41" t="n">
        <v>8</v>
      </c>
      <c r="ACB41" t="n">
        <v>6000</v>
      </c>
      <c r="ACC41" t="n">
        <v>6000</v>
      </c>
      <c r="ACD41" t="n">
        <v>6000</v>
      </c>
      <c r="ACE41" t="inlineStr">
        <is>
          <t>Tidak</t>
        </is>
      </c>
      <c r="ACF41" t="inlineStr">
        <is>
          <t>Cukup meningkat</t>
        </is>
      </c>
      <c r="ACG41" t="inlineStr">
        <is>
          <t>Cukup meningkat</t>
        </is>
      </c>
      <c r="ACH41" t="inlineStr">
        <is>
          <t>Cukup meningkat</t>
        </is>
      </c>
      <c r="ACI41" t="n">
        <v/>
      </c>
      <c r="ACJ41" t="n">
        <v/>
      </c>
      <c r="ACK41" t="inlineStr">
        <is>
          <t>Tidak memiliki tempat untuk menyimpan Tidak punya waktu mengumpulkannya Ladang/sawah terlalu jauh, sulit untuk mengangkut ke sana</t>
        </is>
      </c>
      <c r="ACL41" t="n">
        <v>0</v>
      </c>
      <c r="ACM41" t="n">
        <v>1</v>
      </c>
      <c r="ACN41" t="n">
        <v>1</v>
      </c>
      <c r="ACO41" t="n">
        <v>1</v>
      </c>
      <c r="ACP41" t="n">
        <v>0</v>
      </c>
      <c r="ACQ41" t="n">
        <v>0</v>
      </c>
      <c r="ACR41" t="n">
        <v>0</v>
      </c>
      <c r="ACS41" t="n">
        <v/>
      </c>
      <c r="ACT41" t="inlineStr">
        <is>
          <t>Tidak ada informasi tambahan mengenai sumber bahan baku biogas</t>
        </is>
      </c>
      <c r="ACU41" t="inlineStr">
        <is>
          <t>Manfaat besar/jelas/mengubah kehidupan sehari-hari</t>
        </is>
      </c>
      <c r="ACV41" t="inlineStr">
        <is>
          <t>Berkurang</t>
        </is>
      </c>
      <c r="ACW41" t="inlineStr">
        <is>
          <t>Anggota keluarga - Perempuan dewasa</t>
        </is>
      </c>
      <c r="ACX41" t="inlineStr">
        <is>
          <t>Setuju</t>
        </is>
      </c>
      <c r="ACY41" t="inlineStr">
        <is>
          <t>Anggota keluarga - Perempuan dewasa</t>
        </is>
      </c>
      <c r="ACZ41" t="n">
        <v>0</v>
      </c>
      <c r="ADA41" t="n">
        <v>1</v>
      </c>
      <c r="ADB41" t="n">
        <v>0</v>
      </c>
      <c r="ADC41" t="n">
        <v>0</v>
      </c>
      <c r="ADD41" t="inlineStr">
        <is>
          <t>Cukup puas</t>
        </is>
      </c>
      <c r="ADE41" t="inlineStr">
        <is>
          <t>Cukup puas</t>
        </is>
      </c>
      <c r="ADF41" t="inlineStr">
        <is>
          <t>Cukup puas</t>
        </is>
      </c>
      <c r="ADG41" t="inlineStr">
        <is>
          <t>Cukup puas</t>
        </is>
      </c>
      <c r="ADH41" t="inlineStr">
        <is>
          <t>Ya</t>
        </is>
      </c>
      <c r="ADI41" t="inlineStr">
        <is>
          <t>Meteran, dan kran , kompor.</t>
        </is>
      </c>
      <c r="ADJ41" t="inlineStr">
        <is>
          <t>Cukup puas</t>
        </is>
      </c>
      <c r="ADK41" t="n">
        <v/>
      </c>
      <c r="ADL41" t="n">
        <v/>
      </c>
      <c r="ADM41" t="n">
        <v/>
      </c>
      <c r="ADN41" t="n">
        <v/>
      </c>
      <c r="ADO41" t="n">
        <v/>
      </c>
      <c r="ADP41" t="n">
        <v/>
      </c>
      <c r="ADQ41" t="n">
        <v/>
      </c>
      <c r="ADR41" t="n">
        <v/>
      </c>
      <c r="ADS41" t="n">
        <v/>
      </c>
      <c r="ADT41" t="n">
        <v/>
      </c>
      <c r="ADU41" t="inlineStr">
        <is>
          <t>Memperbaiki sendiri</t>
        </is>
      </c>
      <c r="ADV41" t="n">
        <v>0</v>
      </c>
      <c r="ADW41" t="n">
        <v>0</v>
      </c>
      <c r="ADX41" t="n">
        <v>0</v>
      </c>
      <c r="ADY41" t="n">
        <v>0</v>
      </c>
      <c r="ADZ41" t="n">
        <v>0</v>
      </c>
      <c r="AEA41" t="n">
        <v>1</v>
      </c>
      <c r="AEB41" t="n">
        <v>0</v>
      </c>
      <c r="AEC41" t="n">
        <v>1</v>
      </c>
      <c r="AED41" t="n">
        <v/>
      </c>
      <c r="AEE41" t="n">
        <v/>
      </c>
      <c r="AEF41" t="n">
        <v/>
      </c>
      <c r="AEG41" t="n">
        <v/>
      </c>
      <c r="AEH41" t="n">
        <v/>
      </c>
      <c r="AEI41" t="inlineStr">
        <is>
          <t>Subsidi ditambah Sering kontrol</t>
        </is>
      </c>
      <c r="AEJ41" t="inlineStr">
        <is>
          <t>Kadang-kadang</t>
        </is>
      </c>
      <c r="AEK41" t="inlineStr">
        <is>
          <t>Memasak lebih cepat Lebih mudah mendapatkan energi Lebih aman Pengurangan waktu dan tenaga</t>
        </is>
      </c>
      <c r="AEL41" t="n">
        <v>0</v>
      </c>
      <c r="AEM41" t="n">
        <v>1</v>
      </c>
      <c r="AEN41" t="n">
        <v>0</v>
      </c>
      <c r="AEO41" t="n">
        <v>1</v>
      </c>
      <c r="AEP41" t="n">
        <v>1</v>
      </c>
      <c r="AEQ41" t="n">
        <v>1</v>
      </c>
      <c r="AER41" t="n">
        <v>0</v>
      </c>
      <c r="AES41" t="n">
        <v>0</v>
      </c>
      <c r="AET41" t="n">
        <v>0</v>
      </c>
      <c r="AEU41" t="n">
        <v>0</v>
      </c>
      <c r="AEV41" t="n">
        <v>0</v>
      </c>
      <c r="AEW41" t="n">
        <v>0</v>
      </c>
      <c r="AEX41" t="n">
        <v/>
      </c>
      <c r="AEY41" t="inlineStr">
        <is>
          <t>Agar kandang lebih bersih</t>
        </is>
      </c>
      <c r="AEZ41" t="n">
        <v/>
      </c>
      <c r="AFA41" t="inlineStr">
        <is>
          <t>Tetangga / teman / saudara</t>
        </is>
      </c>
      <c r="AFB41" t="n">
        <v/>
      </c>
      <c r="AFC41" t="inlineStr">
        <is>
          <t>1769060523987.jpg</t>
        </is>
      </c>
      <c r="AFD41" t="inlineStr">
        <is>
          <t>https://kf.kobotoolbox.org/api/v2/assets/avstPQqLr3Ab3ZdcVTXZ6f/data/657467588/attachments/attyDDVFprVvJx2JccFkh9HW/</t>
        </is>
      </c>
      <c r="AFE41" t="inlineStr">
        <is>
          <t>1769060575441.jpg</t>
        </is>
      </c>
      <c r="AFF41" t="inlineStr">
        <is>
          <t>https://kf.kobotoolbox.org/api/v2/assets/avstPQqLr3Ab3ZdcVTXZ6f/data/657467588/attachments/attHdoyxSBaci5Q5gZzC7Rmj/</t>
        </is>
      </c>
      <c r="AFG41" t="inlineStr">
        <is>
          <t>Solihin</t>
        </is>
      </c>
      <c r="AFH41" t="n">
        <v/>
      </c>
      <c r="AFI41" t="n">
        <v>0</v>
      </c>
    </row>
    <row r="42">
      <c r="A42" s="93" t="n">
        <v>46046</v>
      </c>
      <c r="B42" s="93" t="n">
        <v>46050</v>
      </c>
      <c r="C42" t="inlineStr">
        <is>
          <t>solihin</t>
        </is>
      </c>
      <c r="D42" t="inlineStr">
        <is>
          <t>suciati</t>
        </is>
      </c>
      <c r="E42" t="n">
        <v>87714377462</v>
      </c>
      <c r="F42" t="inlineStr">
        <is>
          <t>-7.8897917 112.8014194 1033.800048828125 20.211</t>
        </is>
      </c>
      <c r="G42" t="n">
        <v>-7.8897917</v>
      </c>
      <c r="H42" t="n">
        <v>112.8014194</v>
      </c>
      <c r="I42" t="n">
        <v>1033.800049</v>
      </c>
      <c r="J42" t="n">
        <v>20.211</v>
      </c>
      <c r="K42" t="n">
        <v>0</v>
      </c>
      <c r="L42" t="inlineStr">
        <is>
          <t>-7.8897936 112.8014174 1033.800048828125 20.0</t>
        </is>
      </c>
      <c r="M42" t="n">
        <v>-7.8897936</v>
      </c>
      <c r="N42" t="n">
        <v>112.8014174</v>
      </c>
      <c r="O42" t="n">
        <v>1033.800049</v>
      </c>
      <c r="P42" t="n">
        <v>20</v>
      </c>
      <c r="Q42" t="n">
        <v>0</v>
      </c>
      <c r="R42" t="inlineStr">
        <is>
          <t>Jawa Timur</t>
        </is>
      </c>
      <c r="S42" t="n">
        <v>0</v>
      </c>
      <c r="T42" t="n">
        <v>0</v>
      </c>
      <c r="U42" t="n">
        <v>0</v>
      </c>
      <c r="V42" t="n">
        <v>0</v>
      </c>
      <c r="W42" t="n">
        <v>0</v>
      </c>
      <c r="X42" t="n">
        <v>1</v>
      </c>
      <c r="Y42" t="n">
        <v>0</v>
      </c>
      <c r="Z42" t="n">
        <v>0</v>
      </c>
      <c r="AA42" t="n">
        <v>0</v>
      </c>
      <c r="AB42" t="n">
        <v>0</v>
      </c>
      <c r="AC42" t="inlineStr">
        <is>
          <t>PASURUAN</t>
        </is>
      </c>
      <c r="AD42" t="inlineStr">
        <is>
          <t>TUTUR</t>
        </is>
      </c>
      <c r="AE42" t="inlineStr">
        <is>
          <t>TLOGOSARI</t>
        </is>
      </c>
      <c r="AF42" t="inlineStr">
        <is>
          <t>KPSP SETIAKAWAN</t>
        </is>
      </c>
      <c r="AG42" t="inlineStr">
        <is>
          <t>SKP0068</t>
        </is>
      </c>
      <c r="AH42" t="n">
        <v>16</v>
      </c>
      <c r="AI42" t="inlineStr">
        <is>
          <t>VPA1</t>
        </is>
      </c>
      <c r="AJ42" t="inlineStr">
        <is>
          <t>Aktif</t>
        </is>
      </c>
      <c r="AK42" t="n">
        <v>59</v>
      </c>
      <c r="AL42" t="inlineStr">
        <is>
          <t>Perempuan</t>
        </is>
      </c>
      <c r="AM42" t="inlineStr">
        <is>
          <t>Sudah menikah</t>
        </is>
      </c>
      <c r="AN42" t="inlineStr">
        <is>
          <t>SD/Sederajat</t>
        </is>
      </c>
      <c r="AO42" t="inlineStr">
        <is>
          <t>Peternak Lainnya</t>
        </is>
      </c>
      <c r="AP42" t="n">
        <v>0</v>
      </c>
      <c r="AQ42" t="n">
        <v>1</v>
      </c>
      <c r="AR42" t="n">
        <v>0</v>
      </c>
      <c r="AS42" t="n">
        <v>0</v>
      </c>
      <c r="AT42" t="n">
        <v>0</v>
      </c>
      <c r="AU42" t="n">
        <v>0</v>
      </c>
      <c r="AV42" t="n">
        <v>1</v>
      </c>
      <c r="AW42" t="n">
        <v>0</v>
      </c>
      <c r="AX42" t="inlineStr">
        <is>
          <t>Jualan kecil</t>
        </is>
      </c>
      <c r="AY42" t="inlineStr">
        <is>
          <t>Lainnya</t>
        </is>
      </c>
      <c r="AZ42" t="n">
        <v>0</v>
      </c>
      <c r="BA42" t="n">
        <v>0</v>
      </c>
      <c r="BB42" t="n">
        <v>0</v>
      </c>
      <c r="BC42" t="n">
        <v>0</v>
      </c>
      <c r="BD42" t="n">
        <v>0</v>
      </c>
      <c r="BE42" t="n">
        <v>0</v>
      </c>
      <c r="BF42" t="n">
        <v>1</v>
      </c>
      <c r="BG42" t="n">
        <v>0</v>
      </c>
      <c r="BH42" t="inlineStr">
        <is>
          <t>Toko</t>
        </is>
      </c>
      <c r="BI42" t="inlineStr">
        <is>
          <t>Rp1.500.000 - Rp2.500.000</t>
        </is>
      </c>
      <c r="BJ42" t="n">
        <v>2</v>
      </c>
      <c r="BK42" t="n">
        <v>2</v>
      </c>
      <c r="BL42" t="n">
        <v>2</v>
      </c>
      <c r="BM42" t="n">
        <v>0</v>
      </c>
      <c r="BN42" t="inlineStr">
        <is>
          <t>Milik sendiri</t>
        </is>
      </c>
      <c r="BO42" t="inlineStr">
        <is>
          <t>Permanen (dinding bata dan semen)</t>
        </is>
      </c>
      <c r="BP42" t="n">
        <v>1</v>
      </c>
      <c r="BQ42" t="n">
        <v>0</v>
      </c>
      <c r="BR42" t="n">
        <v>0</v>
      </c>
      <c r="BS42" t="n">
        <v>0</v>
      </c>
      <c r="BT42" t="n">
        <v>0</v>
      </c>
      <c r="BU42" t="n">
        <v/>
      </c>
      <c r="BV42" t="inlineStr">
        <is>
          <t>Keramik/ubin</t>
        </is>
      </c>
      <c r="BW42" t="n">
        <v>0</v>
      </c>
      <c r="BX42" t="n">
        <v>0</v>
      </c>
      <c r="BY42" t="n">
        <v>1</v>
      </c>
      <c r="BZ42" t="n">
        <v>0</v>
      </c>
      <c r="CA42" t="n">
        <v>0</v>
      </c>
      <c r="CB42" t="n">
        <v/>
      </c>
      <c r="CC42" t="inlineStr">
        <is>
          <t>Asbes Genting</t>
        </is>
      </c>
      <c r="CD42" t="n">
        <v>1</v>
      </c>
      <c r="CE42" t="n">
        <v>0</v>
      </c>
      <c r="CF42" t="n">
        <v>0</v>
      </c>
      <c r="CG42" t="n">
        <v>0</v>
      </c>
      <c r="CH42" t="n">
        <v>0</v>
      </c>
      <c r="CI42" t="n">
        <v>1</v>
      </c>
      <c r="CJ42" t="n">
        <v>0</v>
      </c>
      <c r="CK42" t="n">
        <v/>
      </c>
      <c r="CL42" t="inlineStr">
        <is>
          <t>Ya</t>
        </is>
      </c>
      <c r="CM42" t="n">
        <v>2010</v>
      </c>
      <c r="CN42" t="inlineStr">
        <is>
          <t>Fixed-Dome (Kubah Tetap)</t>
        </is>
      </c>
      <c r="CO42" t="inlineStr">
        <is>
          <t>8 m³ (6-7 ekor sapi, ±6,5 jam memasak/hari, ±65 kg slurry/hari)</t>
        </is>
      </c>
      <c r="CP42" t="inlineStr">
        <is>
          <t>Anggota keluarga - laki-laki</t>
        </is>
      </c>
      <c r="CQ42" t="n">
        <v>0</v>
      </c>
      <c r="CR42" t="n">
        <v>0</v>
      </c>
      <c r="CS42" t="n">
        <v>0</v>
      </c>
      <c r="CT42" t="n">
        <v>0</v>
      </c>
      <c r="CU42" t="n">
        <v>1</v>
      </c>
      <c r="CV42" t="n">
        <v>0</v>
      </c>
      <c r="CW42" t="n">
        <v>0</v>
      </c>
      <c r="CX42" t="n">
        <v>0</v>
      </c>
      <c r="CY42" t="inlineStr">
        <is>
          <t>Anggota keluarga - perempuan dewasa</t>
        </is>
      </c>
      <c r="CZ42" t="n">
        <v>0</v>
      </c>
      <c r="DA42" t="n">
        <v>1</v>
      </c>
      <c r="DB42" t="n">
        <v>0</v>
      </c>
      <c r="DC42" t="n">
        <v/>
      </c>
      <c r="DD42" t="inlineStr">
        <is>
          <t>Anggota keluarga - laki-laki</t>
        </is>
      </c>
      <c r="DE42" t="n">
        <v>1</v>
      </c>
      <c r="DF42" t="n">
        <v>0</v>
      </c>
      <c r="DG42" t="n">
        <v>0</v>
      </c>
      <c r="DH42" t="n">
        <v>0</v>
      </c>
      <c r="DI42" t="n">
        <v/>
      </c>
      <c r="DJ42" t="inlineStr">
        <is>
          <t>Anggota keluarga - laki-laki CPO atau pendamping</t>
        </is>
      </c>
      <c r="DK42" t="n">
        <v>1</v>
      </c>
      <c r="DL42" t="n">
        <v>0</v>
      </c>
      <c r="DM42" t="n">
        <v>1</v>
      </c>
      <c r="DN42" t="n">
        <v>0</v>
      </c>
      <c r="DO42" t="n">
        <v/>
      </c>
      <c r="DP42" t="inlineStr">
        <is>
          <t>Ya</t>
        </is>
      </c>
      <c r="DQ42" t="n">
        <v/>
      </c>
      <c r="DR42" t="n">
        <v/>
      </c>
      <c r="DS42" t="n">
        <v/>
      </c>
      <c r="DT42" t="n">
        <v/>
      </c>
      <c r="DU42" t="n">
        <v/>
      </c>
      <c r="DV42" t="n">
        <v/>
      </c>
      <c r="DW42" t="n">
        <v/>
      </c>
      <c r="DX42" t="n">
        <v/>
      </c>
      <c r="DY42" t="n">
        <v/>
      </c>
      <c r="DZ42" t="n">
        <v/>
      </c>
      <c r="EA42" t="n">
        <v/>
      </c>
      <c r="EB42" t="n">
        <v/>
      </c>
      <c r="EC42" t="n">
        <v/>
      </c>
      <c r="ED42" t="n">
        <v/>
      </c>
      <c r="EE42" t="n">
        <v/>
      </c>
      <c r="EF42" t="n">
        <v/>
      </c>
      <c r="EG42" t="n">
        <v/>
      </c>
      <c r="EH42" t="n">
        <v/>
      </c>
      <c r="EI42" t="inlineStr">
        <is>
          <t>Tidak ada masalah</t>
        </is>
      </c>
      <c r="EJ42" t="n">
        <v>0</v>
      </c>
      <c r="EK42" t="n">
        <v>0</v>
      </c>
      <c r="EL42" t="n">
        <v>0</v>
      </c>
      <c r="EM42" t="n">
        <v>1</v>
      </c>
      <c r="EN42" t="n">
        <v>0</v>
      </c>
      <c r="EO42" t="n">
        <v/>
      </c>
      <c r="EP42" t="inlineStr">
        <is>
          <t>Ya, cukup jelas dan mudah diikuti</t>
        </is>
      </c>
      <c r="EQ42" t="inlineStr">
        <is>
          <t>Bukan pelatihan</t>
        </is>
      </c>
      <c r="ER42" t="inlineStr">
        <is>
          <t>Lainnya</t>
        </is>
      </c>
      <c r="ES42" t="n">
        <v>0</v>
      </c>
      <c r="ET42" t="n">
        <v>0</v>
      </c>
      <c r="EU42" t="n">
        <v>0</v>
      </c>
      <c r="EV42" t="n">
        <v>1</v>
      </c>
      <c r="EW42" t="inlineStr">
        <is>
          <t>Kelompok susu</t>
        </is>
      </c>
      <c r="EX42" t="inlineStr">
        <is>
          <t>Anggota keluarga - Laki-laki</t>
        </is>
      </c>
      <c r="EY42" t="n">
        <v>1</v>
      </c>
      <c r="EZ42" t="n">
        <v>0</v>
      </c>
      <c r="FA42" t="n">
        <v>0</v>
      </c>
      <c r="FB42" t="n">
        <v/>
      </c>
      <c r="FC42" t="inlineStr">
        <is>
          <t>Setiap hari</t>
        </is>
      </c>
      <c r="FD42" t="n">
        <v/>
      </c>
      <c r="FE42" t="inlineStr">
        <is>
          <t>Mengetahui</t>
        </is>
      </c>
      <c r="FF42" t="inlineStr">
        <is>
          <t>Selalu (setiap hari)</t>
        </is>
      </c>
      <c r="FG42" t="inlineStr">
        <is>
          <t>Mengetahui</t>
        </is>
      </c>
      <c r="FH42" t="inlineStr">
        <is>
          <t>Selalu (setiap hari)</t>
        </is>
      </c>
      <c r="FI42" t="inlineStr">
        <is>
          <t>Mengetahui</t>
        </is>
      </c>
      <c r="FJ42" t="inlineStr">
        <is>
          <t>Selalu (setiap hari)</t>
        </is>
      </c>
      <c r="FK42" t="inlineStr">
        <is>
          <t>Mengetahui</t>
        </is>
      </c>
      <c r="FL42" t="inlineStr">
        <is>
          <t>Jarang (setiap bulan atau lebih)</t>
        </is>
      </c>
      <c r="FM42" t="inlineStr">
        <is>
          <t>Mengetahui</t>
        </is>
      </c>
      <c r="FN42" t="inlineStr">
        <is>
          <t>Jarang (setiap bulan atau lebih)</t>
        </is>
      </c>
      <c r="FO42" t="inlineStr">
        <is>
          <t>Mengetahui</t>
        </is>
      </c>
      <c r="FP42" t="inlineStr">
        <is>
          <t>Jarang (setiap bulan atau lebih)</t>
        </is>
      </c>
      <c r="FQ42" t="inlineStr">
        <is>
          <t>Mengetahui</t>
        </is>
      </c>
      <c r="FR42" t="inlineStr">
        <is>
          <t>Ya</t>
        </is>
      </c>
      <c r="FS42" t="inlineStr">
        <is>
          <t>Mengetahui</t>
        </is>
      </c>
      <c r="FT42" t="inlineStr">
        <is>
          <t>Ya</t>
        </is>
      </c>
      <c r="FU42" t="inlineStr">
        <is>
          <t>Laki-laki dewasa</t>
        </is>
      </c>
      <c r="FV42" t="n">
        <v>1</v>
      </c>
      <c r="FW42" t="n">
        <v>0</v>
      </c>
      <c r="FX42" t="n">
        <v>0</v>
      </c>
      <c r="FY42" t="n">
        <v>0</v>
      </c>
      <c r="FZ42" t="inlineStr">
        <is>
          <t>Kurang memahami</t>
        </is>
      </c>
      <c r="GA42" t="n">
        <v/>
      </c>
      <c r="GB42" t="n">
        <v/>
      </c>
      <c r="GC42" t="n">
        <v/>
      </c>
      <c r="GD42" t="n">
        <v/>
      </c>
      <c r="GE42" t="n">
        <v/>
      </c>
      <c r="GF42" t="n">
        <v/>
      </c>
      <c r="GG42" t="inlineStr">
        <is>
          <t>Kadang-kadang</t>
        </is>
      </c>
      <c r="GH42" t="inlineStr">
        <is>
          <t>Ya</t>
        </is>
      </c>
      <c r="GI42" t="inlineStr">
        <is>
          <t>Teman/keluarga Tetangga</t>
        </is>
      </c>
      <c r="GJ42" t="n">
        <v>1</v>
      </c>
      <c r="GK42" t="n">
        <v>1</v>
      </c>
      <c r="GL42" t="n">
        <v>0</v>
      </c>
      <c r="GM42" t="n">
        <v>0</v>
      </c>
      <c r="GN42" t="n">
        <v/>
      </c>
      <c r="GO42" t="n">
        <v>8</v>
      </c>
      <c r="GP42" t="inlineStr">
        <is>
          <t>Sebagian</t>
        </is>
      </c>
      <c r="GQ42" t="inlineStr">
        <is>
          <t>Kayu bakar Lainnya</t>
        </is>
      </c>
      <c r="GR42" t="n">
        <v>0</v>
      </c>
      <c r="GS42" t="n">
        <v>1</v>
      </c>
      <c r="GT42" t="n">
        <v>0</v>
      </c>
      <c r="GU42" t="n">
        <v>0</v>
      </c>
      <c r="GV42" t="n">
        <v>0</v>
      </c>
      <c r="GW42" t="n">
        <v>0</v>
      </c>
      <c r="GX42" t="n">
        <v>1</v>
      </c>
      <c r="GY42" t="inlineStr">
        <is>
          <t>Minyak gas</t>
        </is>
      </c>
      <c r="GZ42" t="inlineStr">
        <is>
          <t>Ya</t>
        </is>
      </c>
      <c r="HA42" t="n">
        <v/>
      </c>
      <c r="HB42" t="n">
        <v/>
      </c>
      <c r="HC42" t="n">
        <v/>
      </c>
      <c r="HD42" t="n">
        <v/>
      </c>
      <c r="HE42" t="n">
        <v/>
      </c>
      <c r="HF42" t="n">
        <v/>
      </c>
      <c r="HG42" t="n">
        <v/>
      </c>
      <c r="HH42" t="n">
        <v/>
      </c>
      <c r="HI42" t="n">
        <v/>
      </c>
      <c r="HJ42" t="n">
        <v/>
      </c>
      <c r="HK42" t="n">
        <v/>
      </c>
      <c r="HL42" t="n">
        <v/>
      </c>
      <c r="HM42" t="n">
        <v/>
      </c>
      <c r="HN42" t="n">
        <v/>
      </c>
      <c r="HO42" t="n">
        <v/>
      </c>
      <c r="HP42" t="n">
        <v/>
      </c>
      <c r="HQ42" t="n">
        <v/>
      </c>
      <c r="HR42" t="n">
        <v/>
      </c>
      <c r="HS42" t="n">
        <v/>
      </c>
      <c r="HT42" t="n">
        <v/>
      </c>
      <c r="HU42" t="n">
        <v/>
      </c>
      <c r="HV42" t="n">
        <v/>
      </c>
      <c r="HW42" t="n">
        <v/>
      </c>
      <c r="HX42" t="n">
        <v/>
      </c>
      <c r="HY42" t="n">
        <v>180</v>
      </c>
      <c r="HZ42" t="n">
        <v>135000</v>
      </c>
      <c r="IA42" t="n">
        <v/>
      </c>
      <c r="IB42" t="n">
        <v/>
      </c>
      <c r="IC42" t="n">
        <v/>
      </c>
      <c r="ID42" t="n">
        <v/>
      </c>
      <c r="IE42" t="n">
        <v/>
      </c>
      <c r="IF42" t="n">
        <v/>
      </c>
      <c r="IG42" t="n">
        <v/>
      </c>
      <c r="IH42" t="n">
        <v/>
      </c>
      <c r="II42" t="n">
        <v/>
      </c>
      <c r="IJ42" t="n">
        <v/>
      </c>
      <c r="IK42" t="inlineStr">
        <is>
          <t>50-65 kg</t>
        </is>
      </c>
      <c r="IL42" t="inlineStr">
        <is>
          <t>&gt;5 jam</t>
        </is>
      </c>
      <c r="IM42" t="inlineStr">
        <is>
          <t>Ya</t>
        </is>
      </c>
      <c r="IN42" t="inlineStr">
        <is>
          <t>Ya</t>
        </is>
      </c>
      <c r="IO42" t="inlineStr">
        <is>
          <t>Lebih bersih</t>
        </is>
      </c>
      <c r="IP42" t="inlineStr">
        <is>
          <t>Tidak pernah</t>
        </is>
      </c>
      <c r="IQ42" t="inlineStr">
        <is>
          <t>Tidak pernah</t>
        </is>
      </c>
      <c r="IR42" t="n">
        <v/>
      </c>
      <c r="IS42" t="n">
        <v/>
      </c>
      <c r="IT42" t="n">
        <v/>
      </c>
      <c r="IU42" t="n">
        <v/>
      </c>
      <c r="IV42" t="n">
        <v/>
      </c>
      <c r="IW42" t="n">
        <v/>
      </c>
      <c r="IX42" t="n">
        <v/>
      </c>
      <c r="IY42" t="n">
        <v/>
      </c>
      <c r="IZ42" t="inlineStr">
        <is>
          <t>Tidak pernah</t>
        </is>
      </c>
      <c r="JA42" t="n">
        <v/>
      </c>
      <c r="JB42" t="n">
        <v/>
      </c>
      <c r="JC42" t="n">
        <v/>
      </c>
      <c r="JD42" t="n">
        <v/>
      </c>
      <c r="JE42" t="n">
        <v/>
      </c>
      <c r="JF42" t="n">
        <v/>
      </c>
      <c r="JG42" t="n">
        <v/>
      </c>
      <c r="JH42" t="n">
        <v/>
      </c>
      <c r="JI42" t="inlineStr">
        <is>
          <t>Tidak pernah</t>
        </is>
      </c>
      <c r="JJ42" t="n">
        <v/>
      </c>
      <c r="JK42" t="n">
        <v/>
      </c>
      <c r="JL42" t="n">
        <v/>
      </c>
      <c r="JM42" t="n">
        <v/>
      </c>
      <c r="JN42" t="n">
        <v/>
      </c>
      <c r="JO42" t="n">
        <v/>
      </c>
      <c r="JP42" t="n">
        <v/>
      </c>
      <c r="JQ42" t="n">
        <v/>
      </c>
      <c r="JR42" t="inlineStr">
        <is>
          <t>Tidak pernah</t>
        </is>
      </c>
      <c r="JS42" t="n">
        <v/>
      </c>
      <c r="JT42" t="n">
        <v/>
      </c>
      <c r="JU42" t="n">
        <v/>
      </c>
      <c r="JV42" t="n">
        <v/>
      </c>
      <c r="JW42" t="n">
        <v/>
      </c>
      <c r="JX42" t="n">
        <v/>
      </c>
      <c r="JY42" t="n">
        <v/>
      </c>
      <c r="JZ42" t="n">
        <v/>
      </c>
      <c r="KA42" t="inlineStr">
        <is>
          <t>Tidak pernah</t>
        </is>
      </c>
      <c r="KB42" t="n">
        <v/>
      </c>
      <c r="KC42" t="n">
        <v/>
      </c>
      <c r="KD42" t="n">
        <v/>
      </c>
      <c r="KE42" t="n">
        <v/>
      </c>
      <c r="KF42" t="n">
        <v/>
      </c>
      <c r="KG42" t="n">
        <v/>
      </c>
      <c r="KH42" t="n">
        <v/>
      </c>
      <c r="KI42" t="n">
        <v/>
      </c>
      <c r="KJ42" t="inlineStr">
        <is>
          <t>Tidak pernah</t>
        </is>
      </c>
      <c r="KK42" t="n">
        <v/>
      </c>
      <c r="KL42" t="n">
        <v/>
      </c>
      <c r="KM42" t="n">
        <v/>
      </c>
      <c r="KN42" t="n">
        <v/>
      </c>
      <c r="KO42" t="n">
        <v/>
      </c>
      <c r="KP42" t="n">
        <v/>
      </c>
      <c r="KQ42" t="n">
        <v/>
      </c>
      <c r="KR42" t="n">
        <v/>
      </c>
      <c r="KS42" t="inlineStr">
        <is>
          <t>Cukup membaik</t>
        </is>
      </c>
      <c r="KT42" t="inlineStr">
        <is>
          <t>0-1 kali</t>
        </is>
      </c>
      <c r="KU42" t="inlineStr">
        <is>
          <t>0-1 kali</t>
        </is>
      </c>
      <c r="KV42" t="inlineStr">
        <is>
          <t>Laki-laki dewasa Perempuan dewasa Anak-anak (0-18 tahun)</t>
        </is>
      </c>
      <c r="KW42" t="n">
        <v>1</v>
      </c>
      <c r="KX42" t="n">
        <v>1</v>
      </c>
      <c r="KY42" t="n">
        <v>1</v>
      </c>
      <c r="KZ42" t="n">
        <v>0</v>
      </c>
      <c r="LA42" t="inlineStr">
        <is>
          <t>Cukup membaik</t>
        </is>
      </c>
      <c r="LB42" t="inlineStr">
        <is>
          <t>Jauh lebih baik</t>
        </is>
      </c>
      <c r="LC42" t="n">
        <v>0</v>
      </c>
      <c r="LD42" t="n">
        <v>8</v>
      </c>
      <c r="LE42" t="n">
        <v>5</v>
      </c>
      <c r="LF42" t="n">
        <v>0</v>
      </c>
      <c r="LG42" t="inlineStr">
        <is>
          <t>Ya</t>
        </is>
      </c>
      <c r="LH42" t="n">
        <v>135000</v>
      </c>
      <c r="LI42" t="n">
        <v/>
      </c>
      <c r="LJ42" t="inlineStr">
        <is>
          <t>Kebutuhan rumah tangga</t>
        </is>
      </c>
      <c r="LK42" t="n">
        <v>0</v>
      </c>
      <c r="LL42" t="n">
        <v>0</v>
      </c>
      <c r="LM42" t="n">
        <v>0</v>
      </c>
      <c r="LN42" t="n">
        <v>0</v>
      </c>
      <c r="LO42" t="n">
        <v>1</v>
      </c>
      <c r="LP42" t="n">
        <v>0</v>
      </c>
      <c r="LQ42" t="n">
        <v>0</v>
      </c>
      <c r="LR42" t="n">
        <v/>
      </c>
      <c r="LS42" t="n">
        <v>10</v>
      </c>
      <c r="LT42" t="n">
        <v>0</v>
      </c>
      <c r="LU42" t="n">
        <v>0</v>
      </c>
      <c r="LV42" t="n">
        <v>10</v>
      </c>
      <c r="LW42" t="n">
        <v>0</v>
      </c>
      <c r="LX42" t="n">
        <v>0</v>
      </c>
      <c r="LY42" t="n">
        <v>10</v>
      </c>
      <c r="LZ42" t="n">
        <v>0</v>
      </c>
      <c r="MA42" t="n">
        <v>0</v>
      </c>
      <c r="MB42" t="inlineStr">
        <is>
          <t>Ya</t>
        </is>
      </c>
      <c r="MC42" t="n">
        <v>120</v>
      </c>
      <c r="MD42" t="n">
        <v>30</v>
      </c>
      <c r="ME42" t="n">
        <v>0</v>
      </c>
      <c r="MF42" t="n">
        <v>0</v>
      </c>
      <c r="MG42" t="n">
        <v>0</v>
      </c>
      <c r="MH42" t="n">
        <v>0</v>
      </c>
      <c r="MI42" t="inlineStr">
        <is>
          <t>Istirahat</t>
        </is>
      </c>
      <c r="MJ42" t="n">
        <v>0</v>
      </c>
      <c r="MK42" t="n">
        <v>0</v>
      </c>
      <c r="ML42" t="n">
        <v>1</v>
      </c>
      <c r="MM42" t="n">
        <v>0</v>
      </c>
      <c r="MN42" t="n">
        <v>0</v>
      </c>
      <c r="MO42" t="n">
        <v>0</v>
      </c>
      <c r="MP42" t="n">
        <v/>
      </c>
      <c r="MQ42" t="n">
        <v/>
      </c>
      <c r="MR42" t="inlineStr">
        <is>
          <t>Sdh capak dan waktu nya mepet</t>
        </is>
      </c>
      <c r="MS42" t="n">
        <v/>
      </c>
      <c r="MT42" t="inlineStr">
        <is>
          <t>Capek, dan waktunya mepet</t>
        </is>
      </c>
      <c r="MU42" t="inlineStr">
        <is>
          <t>Tidak</t>
        </is>
      </c>
      <c r="MV42" t="n">
        <v/>
      </c>
      <c r="MW42" t="n">
        <v/>
      </c>
      <c r="MX42" t="n">
        <v/>
      </c>
      <c r="MY42" t="n">
        <v/>
      </c>
      <c r="MZ42" t="n">
        <v/>
      </c>
      <c r="NA42" t="n">
        <v/>
      </c>
      <c r="NB42" t="n">
        <v/>
      </c>
      <c r="NC42" t="n">
        <v/>
      </c>
      <c r="ND42" t="n">
        <v/>
      </c>
      <c r="NE42" t="n">
        <v/>
      </c>
      <c r="NF42" t="n">
        <v/>
      </c>
      <c r="NG42" t="n">
        <v/>
      </c>
      <c r="NH42" t="n">
        <v/>
      </c>
      <c r="NI42" t="n">
        <v/>
      </c>
      <c r="NJ42" t="n">
        <v/>
      </c>
      <c r="NK42" t="n">
        <v/>
      </c>
      <c r="NL42" t="inlineStr">
        <is>
          <t>Ya</t>
        </is>
      </c>
      <c r="NM42" t="inlineStr">
        <is>
          <t>100% kredit atau pinjaman</t>
        </is>
      </c>
      <c r="NN42" t="inlineStr">
        <is>
          <t>5.000.001-7.000.000</t>
        </is>
      </c>
      <c r="NO42" t="n">
        <v/>
      </c>
      <c r="NP42" t="n">
        <v/>
      </c>
      <c r="NQ42" t="inlineStr">
        <is>
          <t>Koperasi</t>
        </is>
      </c>
      <c r="NR42" t="n">
        <v/>
      </c>
      <c r="NS42" t="n">
        <v>48</v>
      </c>
      <c r="NT42" t="inlineStr">
        <is>
          <t>Anggota keluarga - Laki-laki dewasa</t>
        </is>
      </c>
      <c r="NU42" t="n">
        <v/>
      </c>
      <c r="NV42" t="n">
        <v/>
      </c>
      <c r="NW42" t="n">
        <v/>
      </c>
      <c r="NX42" t="inlineStr">
        <is>
          <t>Sedikit meningkat</t>
        </is>
      </c>
      <c r="NY42" t="n">
        <v>240</v>
      </c>
      <c r="NZ42" t="n">
        <v>0</v>
      </c>
      <c r="OA42" t="n">
        <v>0</v>
      </c>
      <c r="OB42" t="n">
        <v>0</v>
      </c>
      <c r="OC42" t="n">
        <v>30</v>
      </c>
      <c r="OD42" t="n">
        <v>0</v>
      </c>
      <c r="OE42" t="inlineStr">
        <is>
          <t>Lebih baik</t>
        </is>
      </c>
      <c r="OF42" t="inlineStr">
        <is>
          <t>Lebih baik (beda waktu memasak 5-30 menit, ATAU tidak lagi ada rasa/bau makanan yang berubah, ATAU alasan lainnya)</t>
        </is>
      </c>
      <c r="OG42" t="inlineStr">
        <is>
          <t>Ya</t>
        </is>
      </c>
      <c r="OH42" t="n">
        <v>0</v>
      </c>
      <c r="OI42" t="n">
        <v>3</v>
      </c>
      <c r="OJ42" t="n">
        <v>0</v>
      </c>
      <c r="OK42" t="n">
        <v>0</v>
      </c>
      <c r="OL42" t="n">
        <v>0</v>
      </c>
      <c r="OM42" t="n">
        <v>0</v>
      </c>
      <c r="ON42" t="n">
        <v>0</v>
      </c>
      <c r="OO42" t="n">
        <v>0</v>
      </c>
      <c r="OP42" t="inlineStr">
        <is>
          <t>Sapi perah</t>
        </is>
      </c>
      <c r="OQ42" t="n">
        <v>0</v>
      </c>
      <c r="OR42" t="n">
        <v>1</v>
      </c>
      <c r="OS42" t="n">
        <v>0</v>
      </c>
      <c r="OT42" t="n">
        <v>0</v>
      </c>
      <c r="OU42" t="n">
        <v>0</v>
      </c>
      <c r="OV42" t="n">
        <v>0</v>
      </c>
      <c r="OW42" t="n">
        <v>0</v>
      </c>
      <c r="OX42" t="n">
        <v>0</v>
      </c>
      <c r="OY42" t="n">
        <v>0</v>
      </c>
      <c r="OZ42" t="inlineStr">
        <is>
          <t>Sapi perah</t>
        </is>
      </c>
      <c r="PA42" t="n">
        <v>0</v>
      </c>
      <c r="PB42" t="n">
        <v>1</v>
      </c>
      <c r="PC42" t="n">
        <v>0</v>
      </c>
      <c r="PD42" t="n">
        <v>0</v>
      </c>
      <c r="PE42" t="n">
        <v>0</v>
      </c>
      <c r="PF42" t="n">
        <v>0</v>
      </c>
      <c r="PG42" t="n">
        <v>0</v>
      </c>
      <c r="PH42" t="n">
        <v>0</v>
      </c>
      <c r="PI42" t="n">
        <v>0</v>
      </c>
      <c r="PJ42" t="inlineStr">
        <is>
          <t>Sapi perah</t>
        </is>
      </c>
      <c r="PK42" t="n">
        <v>0</v>
      </c>
      <c r="PL42" t="n">
        <v>1</v>
      </c>
      <c r="PM42" t="n">
        <v>0</v>
      </c>
      <c r="PN42" t="n">
        <v>0</v>
      </c>
      <c r="PO42" t="n">
        <v>0</v>
      </c>
      <c r="PP42" t="n">
        <v>0</v>
      </c>
      <c r="PQ42" t="n">
        <v>0</v>
      </c>
      <c r="PR42" t="n">
        <v>0</v>
      </c>
      <c r="PS42" t="n">
        <v>0</v>
      </c>
      <c r="PT42" t="n">
        <v/>
      </c>
      <c r="PU42" t="n">
        <v/>
      </c>
      <c r="PV42" t="n">
        <v/>
      </c>
      <c r="PW42" t="n">
        <v/>
      </c>
      <c r="PX42" t="n">
        <v/>
      </c>
      <c r="PY42" t="n">
        <v/>
      </c>
      <c r="PZ42" t="n">
        <v/>
      </c>
      <c r="QA42" t="n">
        <v/>
      </c>
      <c r="QB42" t="n">
        <v/>
      </c>
      <c r="QC42" t="n">
        <v/>
      </c>
      <c r="QD42" t="n">
        <v/>
      </c>
      <c r="QE42" t="inlineStr">
        <is>
          <t>1-Disebarkan ke lahan terbuka</t>
        </is>
      </c>
      <c r="QF42" t="n">
        <v/>
      </c>
      <c r="QG42" t="n">
        <v/>
      </c>
      <c r="QH42" t="n">
        <v/>
      </c>
      <c r="QI42" t="n">
        <v/>
      </c>
      <c r="QJ42" t="n">
        <v/>
      </c>
      <c r="QK42" t="n">
        <v>1</v>
      </c>
      <c r="QL42" t="n">
        <v>0</v>
      </c>
      <c r="QM42" t="n">
        <v>0</v>
      </c>
      <c r="QN42" t="n">
        <v>0</v>
      </c>
      <c r="QO42" t="n">
        <v/>
      </c>
      <c r="QP42" t="n">
        <v/>
      </c>
      <c r="QQ42" t="n">
        <v/>
      </c>
      <c r="QR42" t="n">
        <v/>
      </c>
      <c r="QS42" t="n">
        <v/>
      </c>
      <c r="QT42" t="n">
        <v/>
      </c>
      <c r="QU42" t="n">
        <v/>
      </c>
      <c r="QV42" t="n">
        <v/>
      </c>
      <c r="QW42" t="n">
        <v/>
      </c>
      <c r="QX42" t="n">
        <v/>
      </c>
      <c r="QY42" t="n">
        <v/>
      </c>
      <c r="QZ42" t="n">
        <v/>
      </c>
      <c r="RA42" t="n">
        <v/>
      </c>
      <c r="RB42" t="n">
        <v/>
      </c>
      <c r="RC42" t="n">
        <v/>
      </c>
      <c r="RD42" t="n">
        <v/>
      </c>
      <c r="RE42" t="n">
        <v/>
      </c>
      <c r="RF42" t="n">
        <v/>
      </c>
      <c r="RG42" t="n">
        <v/>
      </c>
      <c r="RH42" t="n">
        <v/>
      </c>
      <c r="RI42" t="n">
        <v/>
      </c>
      <c r="RJ42" t="n">
        <v/>
      </c>
      <c r="RK42" t="n">
        <v/>
      </c>
      <c r="RL42" t="n">
        <v/>
      </c>
      <c r="RM42" t="n">
        <v/>
      </c>
      <c r="RN42" t="n">
        <v/>
      </c>
      <c r="RO42" t="n">
        <v/>
      </c>
      <c r="RP42" t="n">
        <v/>
      </c>
      <c r="RQ42" t="n">
        <v/>
      </c>
      <c r="RR42" t="n">
        <v/>
      </c>
      <c r="RS42" t="n">
        <v/>
      </c>
      <c r="RT42" t="n">
        <v/>
      </c>
      <c r="RU42" t="n">
        <v/>
      </c>
      <c r="RV42" t="n">
        <v/>
      </c>
      <c r="RW42" t="n">
        <v/>
      </c>
      <c r="RX42" t="n">
        <v/>
      </c>
      <c r="RY42" t="n">
        <v/>
      </c>
      <c r="RZ42" t="n">
        <v/>
      </c>
      <c r="SA42" t="n">
        <v/>
      </c>
      <c r="SB42" t="n">
        <v/>
      </c>
      <c r="SC42" t="n">
        <v/>
      </c>
      <c r="SD42" t="n">
        <v/>
      </c>
      <c r="SE42" t="n">
        <v/>
      </c>
      <c r="SF42" t="n">
        <v/>
      </c>
      <c r="SG42" t="n">
        <v/>
      </c>
      <c r="SH42" t="n">
        <v/>
      </c>
      <c r="SI42" t="n">
        <v/>
      </c>
      <c r="SJ42" t="n">
        <v/>
      </c>
      <c r="SK42" t="n">
        <v/>
      </c>
      <c r="SL42" t="n">
        <v/>
      </c>
      <c r="SM42" t="n">
        <v/>
      </c>
      <c r="SN42" t="n">
        <v/>
      </c>
      <c r="SO42" t="n">
        <v/>
      </c>
      <c r="SP42" t="n">
        <v/>
      </c>
      <c r="SQ42" t="n">
        <v/>
      </c>
      <c r="SR42" t="n">
        <v/>
      </c>
      <c r="SS42" t="n">
        <v/>
      </c>
      <c r="ST42" t="n">
        <v/>
      </c>
      <c r="SU42" t="n">
        <v/>
      </c>
      <c r="SV42" t="n">
        <v/>
      </c>
      <c r="SW42" t="n">
        <v/>
      </c>
      <c r="SX42" t="n">
        <v/>
      </c>
      <c r="SY42" t="n">
        <v/>
      </c>
      <c r="SZ42" t="n">
        <v>5</v>
      </c>
      <c r="TA42" t="n">
        <v/>
      </c>
      <c r="TB42" t="n">
        <v/>
      </c>
      <c r="TC42" t="n">
        <v/>
      </c>
      <c r="TD42" t="n">
        <v/>
      </c>
      <c r="TE42" t="n">
        <v/>
      </c>
      <c r="TF42" t="n">
        <v/>
      </c>
      <c r="TG42" t="n">
        <v/>
      </c>
      <c r="TH42" t="n">
        <v/>
      </c>
      <c r="TI42" t="n">
        <v/>
      </c>
      <c r="TJ42" t="n">
        <v/>
      </c>
      <c r="TK42" t="n">
        <v/>
      </c>
      <c r="TL42" t="n">
        <v/>
      </c>
      <c r="TM42" t="n">
        <v/>
      </c>
      <c r="TN42" t="n">
        <v/>
      </c>
      <c r="TO42" t="n">
        <v/>
      </c>
      <c r="TP42" t="n">
        <v/>
      </c>
      <c r="TQ42" t="n">
        <v/>
      </c>
      <c r="TR42" t="n">
        <v/>
      </c>
      <c r="TS42" t="n">
        <v/>
      </c>
      <c r="TT42" t="n">
        <v/>
      </c>
      <c r="TU42" t="n">
        <v/>
      </c>
      <c r="TV42" t="n">
        <v/>
      </c>
      <c r="TW42" t="n">
        <v/>
      </c>
      <c r="TX42" t="n">
        <v/>
      </c>
      <c r="TY42" t="n">
        <v/>
      </c>
      <c r="TZ42" t="n">
        <v/>
      </c>
      <c r="UA42" t="n">
        <v/>
      </c>
      <c r="UB42" t="n">
        <v/>
      </c>
      <c r="UC42" t="n">
        <v/>
      </c>
      <c r="UD42" t="n">
        <v/>
      </c>
      <c r="UE42" t="n">
        <v/>
      </c>
      <c r="UF42" t="n">
        <v/>
      </c>
      <c r="UG42" t="n">
        <v/>
      </c>
      <c r="UH42" t="n">
        <v/>
      </c>
      <c r="UI42" t="n">
        <v/>
      </c>
      <c r="UJ42" t="n">
        <v/>
      </c>
      <c r="UK42" t="n">
        <v/>
      </c>
      <c r="UL42" t="n">
        <v/>
      </c>
      <c r="UM42" t="n">
        <v/>
      </c>
      <c r="UN42" t="n">
        <v/>
      </c>
      <c r="UO42" t="n">
        <v/>
      </c>
      <c r="UP42" t="n">
        <v/>
      </c>
      <c r="UQ42" t="n">
        <v/>
      </c>
      <c r="UR42" t="n">
        <v/>
      </c>
      <c r="US42" t="n">
        <v/>
      </c>
      <c r="UT42" t="n">
        <v/>
      </c>
      <c r="UU42" t="n">
        <v/>
      </c>
      <c r="UV42" t="inlineStr">
        <is>
          <t>Pemberian pakan di kandang</t>
        </is>
      </c>
      <c r="UW42" t="n">
        <v/>
      </c>
      <c r="UX42" t="n">
        <v/>
      </c>
      <c r="UY42" t="n">
        <v/>
      </c>
      <c r="UZ42" t="n">
        <v/>
      </c>
      <c r="VA42" t="n">
        <v/>
      </c>
      <c r="VB42" t="n">
        <v/>
      </c>
      <c r="VC42" t="n">
        <v/>
      </c>
      <c r="VD42" t="inlineStr">
        <is>
          <t>Sangat jarang (&gt;1 bulan sekali)</t>
        </is>
      </c>
      <c r="VE42" t="n">
        <v/>
      </c>
      <c r="VF42" t="n">
        <v/>
      </c>
      <c r="VG42" t="n">
        <v/>
      </c>
      <c r="VH42" t="n">
        <v/>
      </c>
      <c r="VI42" t="n">
        <v/>
      </c>
      <c r="VJ42" t="n">
        <v/>
      </c>
      <c r="VK42" t="n">
        <v/>
      </c>
      <c r="VL42" t="inlineStr">
        <is>
          <t>Sangat sering (&gt;1 kali sehari)</t>
        </is>
      </c>
      <c r="VM42" t="n">
        <v/>
      </c>
      <c r="VN42" t="n">
        <v/>
      </c>
      <c r="VO42" t="n">
        <v/>
      </c>
      <c r="VP42" t="n">
        <v/>
      </c>
      <c r="VQ42" t="n">
        <v/>
      </c>
      <c r="VR42" t="n">
        <v/>
      </c>
      <c r="VS42" t="n">
        <v/>
      </c>
      <c r="VT42" t="n">
        <v/>
      </c>
      <c r="VU42" t="n">
        <v/>
      </c>
      <c r="VV42" t="n">
        <v/>
      </c>
      <c r="VW42" t="n">
        <v/>
      </c>
      <c r="VX42" t="n">
        <v/>
      </c>
      <c r="VY42" t="n">
        <v/>
      </c>
      <c r="VZ42" t="n">
        <v/>
      </c>
      <c r="WA42" t="n">
        <v/>
      </c>
      <c r="WB42" t="n">
        <v/>
      </c>
      <c r="WC42" t="n">
        <v/>
      </c>
      <c r="WD42" t="n">
        <v/>
      </c>
      <c r="WE42" t="n">
        <v/>
      </c>
      <c r="WF42" t="inlineStr">
        <is>
          <t>6-Digester biogas</t>
        </is>
      </c>
      <c r="WG42" t="n">
        <v/>
      </c>
      <c r="WH42" t="n">
        <v/>
      </c>
      <c r="WI42" t="n">
        <v/>
      </c>
      <c r="WJ42" t="n">
        <v/>
      </c>
      <c r="WK42" t="n">
        <v>0</v>
      </c>
      <c r="WL42" t="n">
        <v>0</v>
      </c>
      <c r="WM42" t="n">
        <v>0</v>
      </c>
      <c r="WN42" t="n">
        <v>0</v>
      </c>
      <c r="WO42" t="n">
        <v>0</v>
      </c>
      <c r="WP42" t="n">
        <v>1</v>
      </c>
      <c r="WQ42" t="n">
        <v>0</v>
      </c>
      <c r="WR42" t="n">
        <v>0</v>
      </c>
      <c r="WS42" t="n">
        <v/>
      </c>
      <c r="WT42" t="n">
        <v/>
      </c>
      <c r="WU42" t="n">
        <v/>
      </c>
      <c r="WV42" t="n">
        <v/>
      </c>
      <c r="WW42" t="n">
        <v/>
      </c>
      <c r="WX42" t="n">
        <v/>
      </c>
      <c r="WY42" t="n">
        <v/>
      </c>
      <c r="WZ42" t="n">
        <v/>
      </c>
      <c r="XA42" t="n">
        <v/>
      </c>
      <c r="XB42" t="n">
        <v/>
      </c>
      <c r="XC42" t="n">
        <v/>
      </c>
      <c r="XD42" t="n">
        <v/>
      </c>
      <c r="XE42" t="n">
        <v/>
      </c>
      <c r="XF42" t="n">
        <v/>
      </c>
      <c r="XG42" t="n">
        <v/>
      </c>
      <c r="XH42" t="n">
        <v/>
      </c>
      <c r="XI42" t="n">
        <v/>
      </c>
      <c r="XJ42" t="n">
        <v/>
      </c>
      <c r="XK42" t="n">
        <v/>
      </c>
      <c r="XL42" t="n">
        <v/>
      </c>
      <c r="XM42" t="n">
        <v/>
      </c>
      <c r="XN42" t="n">
        <v/>
      </c>
      <c r="XO42" t="n">
        <v/>
      </c>
      <c r="XP42" t="n">
        <v/>
      </c>
      <c r="XQ42" t="n">
        <v/>
      </c>
      <c r="XR42" t="n">
        <v/>
      </c>
      <c r="XS42" t="n">
        <v/>
      </c>
      <c r="XT42" t="n">
        <v/>
      </c>
      <c r="XU42" t="n">
        <v/>
      </c>
      <c r="XV42" t="n">
        <v/>
      </c>
      <c r="XW42" t="n">
        <v/>
      </c>
      <c r="XX42" t="n">
        <v/>
      </c>
      <c r="XY42" t="n">
        <v/>
      </c>
      <c r="XZ42" t="n">
        <v/>
      </c>
      <c r="YA42" t="n">
        <v/>
      </c>
      <c r="YB42" t="n">
        <v/>
      </c>
      <c r="YC42" t="n">
        <v/>
      </c>
      <c r="YD42" t="n">
        <v/>
      </c>
      <c r="YE42" t="n">
        <v/>
      </c>
      <c r="YF42" t="n">
        <v/>
      </c>
      <c r="YG42" t="n">
        <v/>
      </c>
      <c r="YH42" t="n">
        <v/>
      </c>
      <c r="YI42" t="n">
        <v/>
      </c>
      <c r="YJ42" t="n">
        <v/>
      </c>
      <c r="YK42" t="n">
        <v/>
      </c>
      <c r="YL42" t="n">
        <v/>
      </c>
      <c r="YM42" t="n">
        <v/>
      </c>
      <c r="YN42" t="n">
        <v/>
      </c>
      <c r="YO42" t="n">
        <v/>
      </c>
      <c r="YP42" t="n">
        <v/>
      </c>
      <c r="YQ42" t="n">
        <v/>
      </c>
      <c r="YR42" t="n">
        <v/>
      </c>
      <c r="YS42" t="n">
        <v/>
      </c>
      <c r="YT42" t="n">
        <v/>
      </c>
      <c r="YU42" t="n">
        <v/>
      </c>
      <c r="YV42" t="n">
        <v/>
      </c>
      <c r="YW42" t="n">
        <v/>
      </c>
      <c r="YX42" t="n">
        <v/>
      </c>
      <c r="YY42" t="n">
        <v/>
      </c>
      <c r="YZ42" t="n">
        <v/>
      </c>
      <c r="ZA42" t="n">
        <v/>
      </c>
      <c r="ZB42" t="n">
        <v/>
      </c>
      <c r="ZC42" t="n">
        <v/>
      </c>
      <c r="ZD42" t="n">
        <v/>
      </c>
      <c r="ZE42" t="n">
        <v/>
      </c>
      <c r="ZF42" t="n">
        <v/>
      </c>
      <c r="ZG42" t="n">
        <v/>
      </c>
      <c r="ZH42" t="n">
        <v/>
      </c>
      <c r="ZI42" t="n">
        <v/>
      </c>
      <c r="ZJ42" t="n">
        <v/>
      </c>
      <c r="ZK42" t="n">
        <v/>
      </c>
      <c r="ZL42" t="n">
        <v/>
      </c>
      <c r="ZM42" t="n">
        <v/>
      </c>
      <c r="ZN42" t="n">
        <v/>
      </c>
      <c r="ZO42" t="n">
        <v>100</v>
      </c>
      <c r="ZP42" t="n">
        <v/>
      </c>
      <c r="ZQ42" t="n">
        <v/>
      </c>
      <c r="ZR42" t="n">
        <v/>
      </c>
      <c r="ZS42" t="n">
        <v/>
      </c>
      <c r="ZT42" t="n">
        <v/>
      </c>
      <c r="ZU42" t="n">
        <v/>
      </c>
      <c r="ZV42" t="n">
        <v/>
      </c>
      <c r="ZW42" t="n">
        <v>3</v>
      </c>
      <c r="ZX42" t="n">
        <v/>
      </c>
      <c r="ZY42" t="n">
        <v/>
      </c>
      <c r="ZZ42" t="n">
        <v/>
      </c>
      <c r="AAA42" t="n">
        <v/>
      </c>
      <c r="AAB42" t="n">
        <v/>
      </c>
      <c r="AAC42" t="n">
        <v/>
      </c>
      <c r="AAD42" t="n">
        <v/>
      </c>
      <c r="AAE42" t="inlineStr">
        <is>
          <t>Pakan segar (misal: rumput)</t>
        </is>
      </c>
      <c r="AAF42" t="n">
        <v/>
      </c>
      <c r="AAG42" t="n">
        <v/>
      </c>
      <c r="AAH42" t="n">
        <v/>
      </c>
      <c r="AAI42" t="n">
        <v/>
      </c>
      <c r="AAJ42" t="n">
        <v/>
      </c>
      <c r="AAK42" t="n">
        <v/>
      </c>
      <c r="AAL42" t="inlineStr">
        <is>
          <t>Ya</t>
        </is>
      </c>
      <c r="AAM42" t="inlineStr">
        <is>
          <t>Cair</t>
        </is>
      </c>
      <c r="AAN42" t="n">
        <v>0</v>
      </c>
      <c r="AAO42" t="n">
        <v>1</v>
      </c>
      <c r="AAP42" t="n">
        <v>65</v>
      </c>
      <c r="AAQ42" t="n">
        <v/>
      </c>
      <c r="AAR42" t="inlineStr">
        <is>
          <t>Tidak</t>
        </is>
      </c>
      <c r="AAS42" t="inlineStr">
        <is>
          <t>Mengetahui</t>
        </is>
      </c>
      <c r="AAT42" t="inlineStr">
        <is>
          <t>Dibuang ke lahan sekitar kandang - yg ditanami tanaman</t>
        </is>
      </c>
      <c r="AAU42" t="n">
        <v>0</v>
      </c>
      <c r="AAV42" t="n">
        <v>0</v>
      </c>
      <c r="AAW42" t="n">
        <v>0</v>
      </c>
      <c r="AAX42" t="n">
        <v>1</v>
      </c>
      <c r="AAY42" t="n">
        <v>0</v>
      </c>
      <c r="AAZ42" t="n">
        <v>0</v>
      </c>
      <c r="ABA42" t="n">
        <v>0</v>
      </c>
      <c r="ABB42" t="n">
        <v/>
      </c>
      <c r="ABC42" t="n">
        <v/>
      </c>
      <c r="ABD42" t="n">
        <v/>
      </c>
      <c r="ABE42" t="n">
        <v/>
      </c>
      <c r="ABF42" t="n">
        <v/>
      </c>
      <c r="ABG42" t="n">
        <v/>
      </c>
      <c r="ABH42" t="n">
        <v/>
      </c>
      <c r="ABI42" t="n">
        <v/>
      </c>
      <c r="ABJ42" t="n">
        <v/>
      </c>
      <c r="ABK42" t="n">
        <v/>
      </c>
      <c r="ABL42" t="n">
        <v/>
      </c>
      <c r="ABM42" t="n">
        <v/>
      </c>
      <c r="ABN42" t="n">
        <v/>
      </c>
      <c r="ABO42" t="n">
        <v/>
      </c>
      <c r="ABP42" t="n">
        <v/>
      </c>
      <c r="ABQ42" t="inlineStr">
        <is>
          <t>Rumput, sengon, kopi</t>
        </is>
      </c>
      <c r="ABR42" t="inlineStr">
        <is>
          <t>Sangat jarang (2 bulan sekali)</t>
        </is>
      </c>
      <c r="ABS42" t="n">
        <v/>
      </c>
      <c r="ABT42" t="n">
        <v>2500</v>
      </c>
      <c r="ABU42" t="n">
        <v/>
      </c>
      <c r="ABV42" t="n">
        <v/>
      </c>
      <c r="ABW42" t="n">
        <v/>
      </c>
      <c r="ABX42" t="n">
        <v/>
      </c>
      <c r="ABY42" t="n">
        <v/>
      </c>
      <c r="ABZ42" t="n">
        <v/>
      </c>
      <c r="ACA42" t="n">
        <v/>
      </c>
      <c r="ACB42" t="n">
        <v/>
      </c>
      <c r="ACC42" t="n">
        <v/>
      </c>
      <c r="ACD42" t="n">
        <v/>
      </c>
      <c r="ACE42" t="n">
        <v/>
      </c>
      <c r="ACF42" t="n">
        <v/>
      </c>
      <c r="ACG42" t="n">
        <v/>
      </c>
      <c r="ACH42" t="n">
        <v/>
      </c>
      <c r="ACI42" t="n">
        <v/>
      </c>
      <c r="ACJ42" t="n">
        <v/>
      </c>
      <c r="ACK42" t="inlineStr">
        <is>
          <t>Tidak punya waktu mengumpulkannya Tidak memiliki tempat untuk menyimpan</t>
        </is>
      </c>
      <c r="ACL42" t="n">
        <v>0</v>
      </c>
      <c r="ACM42" t="n">
        <v>1</v>
      </c>
      <c r="ACN42" t="n">
        <v>1</v>
      </c>
      <c r="ACO42" t="n">
        <v>0</v>
      </c>
      <c r="ACP42" t="n">
        <v>0</v>
      </c>
      <c r="ACQ42" t="n">
        <v>0</v>
      </c>
      <c r="ACR42" t="n">
        <v>0</v>
      </c>
      <c r="ACS42" t="n">
        <v/>
      </c>
      <c r="ACT42" t="inlineStr">
        <is>
          <t>Tidak ada informasi tambahan mengenai sumber bahan baku biogas</t>
        </is>
      </c>
      <c r="ACU42" t="inlineStr">
        <is>
          <t>Manfaat besar/jelas/mengubah kehidupan sehari-hari</t>
        </is>
      </c>
      <c r="ACV42" t="inlineStr">
        <is>
          <t>Berkurang</t>
        </is>
      </c>
      <c r="ACW42" t="inlineStr">
        <is>
          <t>Anggota keluarga - Perempuan dewasa</t>
        </is>
      </c>
      <c r="ACX42" t="inlineStr">
        <is>
          <t>Setuju</t>
        </is>
      </c>
      <c r="ACY42" t="inlineStr">
        <is>
          <t>Anggota keluarga - Perempuan dewasa Anggota keluarga - Laki-laki dewasa Anggota keluarga - Anak-anak</t>
        </is>
      </c>
      <c r="ACZ42" t="n">
        <v>1</v>
      </c>
      <c r="ADA42" t="n">
        <v>1</v>
      </c>
      <c r="ADB42" t="n">
        <v>1</v>
      </c>
      <c r="ADC42" t="n">
        <v>0</v>
      </c>
      <c r="ADD42" t="inlineStr">
        <is>
          <t>Puas</t>
        </is>
      </c>
      <c r="ADE42" t="inlineStr">
        <is>
          <t>Puas</t>
        </is>
      </c>
      <c r="ADF42" t="inlineStr">
        <is>
          <t>Puas</t>
        </is>
      </c>
      <c r="ADG42" t="inlineStr">
        <is>
          <t>Puas</t>
        </is>
      </c>
      <c r="ADH42" t="inlineStr">
        <is>
          <t>Ya</t>
        </is>
      </c>
      <c r="ADI42" t="inlineStr">
        <is>
          <t>Mixer, gastap, meteran</t>
        </is>
      </c>
      <c r="ADJ42" t="inlineStr">
        <is>
          <t>Cukup puas</t>
        </is>
      </c>
      <c r="ADK42" t="n">
        <v/>
      </c>
      <c r="ADL42" t="n">
        <v/>
      </c>
      <c r="ADM42" t="n">
        <v/>
      </c>
      <c r="ADN42" t="n">
        <v/>
      </c>
      <c r="ADO42" t="n">
        <v/>
      </c>
      <c r="ADP42" t="n">
        <v/>
      </c>
      <c r="ADQ42" t="n">
        <v/>
      </c>
      <c r="ADR42" t="n">
        <v/>
      </c>
      <c r="ADS42" t="n">
        <v/>
      </c>
      <c r="ADT42" t="n">
        <v/>
      </c>
      <c r="ADU42" t="inlineStr">
        <is>
          <t>Memperbaiki sendiri</t>
        </is>
      </c>
      <c r="ADV42" t="n">
        <v>0</v>
      </c>
      <c r="ADW42" t="n">
        <v>0</v>
      </c>
      <c r="ADX42" t="n">
        <v>0</v>
      </c>
      <c r="ADY42" t="n">
        <v>0</v>
      </c>
      <c r="ADZ42" t="n">
        <v>0</v>
      </c>
      <c r="AEA42" t="n">
        <v>1</v>
      </c>
      <c r="AEB42" t="n">
        <v>0</v>
      </c>
      <c r="AEC42" t="n">
        <v>1</v>
      </c>
      <c r="AED42" t="n">
        <v/>
      </c>
      <c r="AEE42" t="n">
        <v/>
      </c>
      <c r="AEF42" t="n">
        <v/>
      </c>
      <c r="AEG42" t="n">
        <v/>
      </c>
      <c r="AEH42" t="n">
        <v/>
      </c>
      <c r="AEI42" t="inlineStr">
        <is>
          <t>Pengecekan rutin, biogas</t>
        </is>
      </c>
      <c r="AEJ42" t="inlineStr">
        <is>
          <t>Kadang-kadang</t>
        </is>
      </c>
      <c r="AEK42" t="inlineStr">
        <is>
          <t>Lebih mudah mendapatkan energi Lebih aman Memasak lebih cepat Pengurangan waktu dan tenaga</t>
        </is>
      </c>
      <c r="AEL42" t="n">
        <v>0</v>
      </c>
      <c r="AEM42" t="n">
        <v>1</v>
      </c>
      <c r="AEN42" t="n">
        <v>0</v>
      </c>
      <c r="AEO42" t="n">
        <v>1</v>
      </c>
      <c r="AEP42" t="n">
        <v>1</v>
      </c>
      <c r="AEQ42" t="n">
        <v>1</v>
      </c>
      <c r="AER42" t="n">
        <v>0</v>
      </c>
      <c r="AES42" t="n">
        <v>0</v>
      </c>
      <c r="AET42" t="n">
        <v>0</v>
      </c>
      <c r="AEU42" t="n">
        <v>0</v>
      </c>
      <c r="AEV42" t="n">
        <v>0</v>
      </c>
      <c r="AEW42" t="n">
        <v>0</v>
      </c>
      <c r="AEX42" t="n">
        <v/>
      </c>
      <c r="AEY42" t="inlineStr">
        <is>
          <t>Memasak lebih aman</t>
        </is>
      </c>
      <c r="AEZ42" t="n">
        <v/>
      </c>
      <c r="AFA42" t="inlineStr">
        <is>
          <t>Koperasi</t>
        </is>
      </c>
      <c r="AFB42" t="n">
        <v/>
      </c>
      <c r="AFC42" t="inlineStr">
        <is>
          <t>1769229727985.jpg</t>
        </is>
      </c>
      <c r="AFD42" t="inlineStr">
        <is>
          <t>https://kf.kobotoolbox.org/api/v2/assets/avstPQqLr3Ab3ZdcVTXZ6f/data/657452541/attachments/attvZ4onrB5vfDzKo2zi62HF/</t>
        </is>
      </c>
      <c r="AFE42" t="inlineStr">
        <is>
          <t>1769229744533.jpg</t>
        </is>
      </c>
      <c r="AFF42" t="inlineStr">
        <is>
          <t>https://kf.kobotoolbox.org/api/v2/assets/avstPQqLr3Ab3ZdcVTXZ6f/data/657452541/attachments/atttR8EEh85b69yaKZ8gCpQH/</t>
        </is>
      </c>
      <c r="AFG42" t="inlineStr">
        <is>
          <t>Solihin</t>
        </is>
      </c>
      <c r="AFH42" t="n">
        <v/>
      </c>
      <c r="AFI42" t="inlineStr">
        <is>
          <t>B4.a1.asumsi 1pikul 20kg Penggunaan kayu hanya utk minum air sapi saja</t>
        </is>
      </c>
    </row>
    <row r="43">
      <c r="A43" s="93" t="n">
        <v>46054</v>
      </c>
      <c r="B43" s="93" t="n">
        <v>46072</v>
      </c>
      <c r="C43" t="inlineStr">
        <is>
          <t>solihin</t>
        </is>
      </c>
      <c r="D43" t="inlineStr">
        <is>
          <t>sudarto</t>
        </is>
      </c>
      <c r="E43" t="n">
        <v>85731378862</v>
      </c>
      <c r="F43" t="inlineStr">
        <is>
          <t>-7.8418693 112.8181016 837.0999755859375 20.0</t>
        </is>
      </c>
      <c r="G43" t="n">
        <v>-7.8418693</v>
      </c>
      <c r="H43" t="n">
        <v>112.8181016</v>
      </c>
      <c r="I43" t="n">
        <v>837.0999756</v>
      </c>
      <c r="J43" t="n">
        <v>20</v>
      </c>
      <c r="K43" t="n">
        <v>0</v>
      </c>
      <c r="L43" t="inlineStr">
        <is>
          <t>-7.8418697 112.8181019 837.0999755859375 20.0</t>
        </is>
      </c>
      <c r="M43" t="n">
        <v>-7.8418697</v>
      </c>
      <c r="N43" t="n">
        <v>112.8181019</v>
      </c>
      <c r="O43" t="n">
        <v>837.0999756</v>
      </c>
      <c r="P43" t="n">
        <v>20</v>
      </c>
      <c r="Q43" t="n">
        <v>0</v>
      </c>
      <c r="R43" t="inlineStr">
        <is>
          <t>Jawa Timur</t>
        </is>
      </c>
      <c r="S43" t="n">
        <v>0</v>
      </c>
      <c r="T43" t="n">
        <v>0</v>
      </c>
      <c r="U43" t="n">
        <v>0</v>
      </c>
      <c r="V43" t="n">
        <v>0</v>
      </c>
      <c r="W43" t="n">
        <v>0</v>
      </c>
      <c r="X43" t="n">
        <v>1</v>
      </c>
      <c r="Y43" t="n">
        <v>0</v>
      </c>
      <c r="Z43" t="n">
        <v>0</v>
      </c>
      <c r="AA43" t="n">
        <v>0</v>
      </c>
      <c r="AB43" t="n">
        <v>0</v>
      </c>
      <c r="AC43" t="inlineStr">
        <is>
          <t>PASURUAN</t>
        </is>
      </c>
      <c r="AD43" t="inlineStr">
        <is>
          <t>TUTUR</t>
        </is>
      </c>
      <c r="AE43" t="inlineStr">
        <is>
          <t>SUMBERPITU</t>
        </is>
      </c>
      <c r="AF43" t="inlineStr">
        <is>
          <t>KPSP SETIAKAWAN</t>
        </is>
      </c>
      <c r="AG43" t="inlineStr">
        <is>
          <t>SKP0945</t>
        </is>
      </c>
      <c r="AH43" t="n">
        <v>2</v>
      </c>
      <c r="AI43" t="inlineStr">
        <is>
          <t>VPA2</t>
        </is>
      </c>
      <c r="AJ43" t="inlineStr">
        <is>
          <t>Aktif</t>
        </is>
      </c>
      <c r="AK43" t="n">
        <v>55</v>
      </c>
      <c r="AL43" t="inlineStr">
        <is>
          <t>Laki-laki</t>
        </is>
      </c>
      <c r="AM43" t="inlineStr">
        <is>
          <t>Sudah menikah</t>
        </is>
      </c>
      <c r="AN43" t="inlineStr">
        <is>
          <t>SD/Sederajat</t>
        </is>
      </c>
      <c r="AO43" t="inlineStr">
        <is>
          <t>Peternak</t>
        </is>
      </c>
      <c r="AP43" t="n">
        <v>0</v>
      </c>
      <c r="AQ43" t="n">
        <v>1</v>
      </c>
      <c r="AR43" t="n">
        <v>0</v>
      </c>
      <c r="AS43" t="n">
        <v>0</v>
      </c>
      <c r="AT43" t="n">
        <v>0</v>
      </c>
      <c r="AU43" t="n">
        <v>0</v>
      </c>
      <c r="AV43" t="n">
        <v>0</v>
      </c>
      <c r="AW43" t="n">
        <v>0</v>
      </c>
      <c r="AX43" t="n">
        <v/>
      </c>
      <c r="AY43" t="inlineStr">
        <is>
          <t>Petani</t>
        </is>
      </c>
      <c r="AZ43" t="n">
        <v>1</v>
      </c>
      <c r="BA43" t="n">
        <v>0</v>
      </c>
      <c r="BB43" t="n">
        <v>0</v>
      </c>
      <c r="BC43" t="n">
        <v>0</v>
      </c>
      <c r="BD43" t="n">
        <v>0</v>
      </c>
      <c r="BE43" t="n">
        <v>0</v>
      </c>
      <c r="BF43" t="n">
        <v>0</v>
      </c>
      <c r="BG43" t="n">
        <v>0</v>
      </c>
      <c r="BH43" t="n">
        <v/>
      </c>
      <c r="BI43" t="inlineStr">
        <is>
          <t>Rp2.500.000 - Rp3.500.000</t>
        </is>
      </c>
      <c r="BJ43" t="n">
        <v>1</v>
      </c>
      <c r="BK43" t="n">
        <v>2</v>
      </c>
      <c r="BL43" t="n">
        <v>0</v>
      </c>
      <c r="BM43" t="n">
        <v>0</v>
      </c>
      <c r="BN43" t="inlineStr">
        <is>
          <t>Milik sendiri</t>
        </is>
      </c>
      <c r="BO43" t="inlineStr">
        <is>
          <t>Permanen (dinding bata dan semen)</t>
        </is>
      </c>
      <c r="BP43" t="n">
        <v>1</v>
      </c>
      <c r="BQ43" t="n">
        <v>0</v>
      </c>
      <c r="BR43" t="n">
        <v>0</v>
      </c>
      <c r="BS43" t="n">
        <v>0</v>
      </c>
      <c r="BT43" t="n">
        <v>0</v>
      </c>
      <c r="BU43" t="n">
        <v/>
      </c>
      <c r="BV43" t="inlineStr">
        <is>
          <t>Keramik/ubin</t>
        </is>
      </c>
      <c r="BW43" t="n">
        <v>0</v>
      </c>
      <c r="BX43" t="n">
        <v>0</v>
      </c>
      <c r="BY43" t="n">
        <v>1</v>
      </c>
      <c r="BZ43" t="n">
        <v>0</v>
      </c>
      <c r="CA43" t="n">
        <v>0</v>
      </c>
      <c r="CB43" t="n">
        <v/>
      </c>
      <c r="CC43" t="inlineStr">
        <is>
          <t>Asbes</t>
        </is>
      </c>
      <c r="CD43" t="n">
        <v>1</v>
      </c>
      <c r="CE43" t="n">
        <v>0</v>
      </c>
      <c r="CF43" t="n">
        <v>0</v>
      </c>
      <c r="CG43" t="n">
        <v>0</v>
      </c>
      <c r="CH43" t="n">
        <v>0</v>
      </c>
      <c r="CI43" t="n">
        <v>0</v>
      </c>
      <c r="CJ43" t="n">
        <v>0</v>
      </c>
      <c r="CK43" t="n">
        <v/>
      </c>
      <c r="CL43" t="inlineStr">
        <is>
          <t>Ya</t>
        </is>
      </c>
      <c r="CM43" t="n">
        <v>2324</v>
      </c>
      <c r="CN43" t="inlineStr">
        <is>
          <t>Fixed-Dome (Kubah Tetap)</t>
        </is>
      </c>
      <c r="CO43" t="inlineStr">
        <is>
          <t>8 m³ (6-7 ekor sapi, ±6,5 jam memasak/hari, ±65 kg slurry/hari)</t>
        </is>
      </c>
      <c r="CP43" t="inlineStr">
        <is>
          <t>Anggota keluarga - laki-laki</t>
        </is>
      </c>
      <c r="CQ43" t="n">
        <v>0</v>
      </c>
      <c r="CR43" t="n">
        <v>0</v>
      </c>
      <c r="CS43" t="n">
        <v>0</v>
      </c>
      <c r="CT43" t="n">
        <v>0</v>
      </c>
      <c r="CU43" t="n">
        <v>1</v>
      </c>
      <c r="CV43" t="n">
        <v>0</v>
      </c>
      <c r="CW43" t="n">
        <v>0</v>
      </c>
      <c r="CX43" t="n">
        <v>0</v>
      </c>
      <c r="CY43" t="inlineStr">
        <is>
          <t>Anggota keluarga - laki-laki Anggota keluarga - perempuan dewasa</t>
        </is>
      </c>
      <c r="CZ43" t="n">
        <v>1</v>
      </c>
      <c r="DA43" t="n">
        <v>1</v>
      </c>
      <c r="DB43" t="n">
        <v>0</v>
      </c>
      <c r="DC43" t="n">
        <v/>
      </c>
      <c r="DD43" t="inlineStr">
        <is>
          <t>Anggota keluarga - laki-laki Anggota keluarga - perempuan dewasa</t>
        </is>
      </c>
      <c r="DE43" t="n">
        <v>1</v>
      </c>
      <c r="DF43" t="n">
        <v>1</v>
      </c>
      <c r="DG43" t="n">
        <v>0</v>
      </c>
      <c r="DH43" t="n">
        <v>0</v>
      </c>
      <c r="DI43" t="n">
        <v/>
      </c>
      <c r="DJ43" t="inlineStr">
        <is>
          <t>Anggota keluarga - laki-laki CPO atau pendamping</t>
        </is>
      </c>
      <c r="DK43" t="n">
        <v>1</v>
      </c>
      <c r="DL43" t="n">
        <v>0</v>
      </c>
      <c r="DM43" t="n">
        <v>1</v>
      </c>
      <c r="DN43" t="n">
        <v>0</v>
      </c>
      <c r="DO43" t="n">
        <v/>
      </c>
      <c r="DP43" t="inlineStr">
        <is>
          <t>Ya</t>
        </is>
      </c>
      <c r="DQ43" t="n">
        <v/>
      </c>
      <c r="DR43" t="n">
        <v/>
      </c>
      <c r="DS43" t="n">
        <v/>
      </c>
      <c r="DT43" t="n">
        <v/>
      </c>
      <c r="DU43" t="n">
        <v/>
      </c>
      <c r="DV43" t="n">
        <v/>
      </c>
      <c r="DW43" t="n">
        <v/>
      </c>
      <c r="DX43" t="n">
        <v/>
      </c>
      <c r="DY43" t="n">
        <v/>
      </c>
      <c r="DZ43" t="n">
        <v/>
      </c>
      <c r="EA43" t="n">
        <v/>
      </c>
      <c r="EB43" t="n">
        <v/>
      </c>
      <c r="EC43" t="n">
        <v/>
      </c>
      <c r="ED43" t="n">
        <v/>
      </c>
      <c r="EE43" t="n">
        <v/>
      </c>
      <c r="EF43" t="n">
        <v/>
      </c>
      <c r="EG43" t="n">
        <v/>
      </c>
      <c r="EH43" t="n">
        <v/>
      </c>
      <c r="EI43" t="inlineStr">
        <is>
          <t>Tidak ada masalah</t>
        </is>
      </c>
      <c r="EJ43" t="n">
        <v>0</v>
      </c>
      <c r="EK43" t="n">
        <v>0</v>
      </c>
      <c r="EL43" t="n">
        <v>0</v>
      </c>
      <c r="EM43" t="n">
        <v>1</v>
      </c>
      <c r="EN43" t="n">
        <v>0</v>
      </c>
      <c r="EO43" t="n">
        <v/>
      </c>
      <c r="EP43" t="inlineStr">
        <is>
          <t>Ya, cukup jelas dan mudah diikuti</t>
        </is>
      </c>
      <c r="EQ43" t="inlineStr">
        <is>
          <t>Pelatihan</t>
        </is>
      </c>
      <c r="ER43" t="inlineStr">
        <is>
          <t>CPO atau pendamping Staff BIRU</t>
        </is>
      </c>
      <c r="ES43" t="n">
        <v>1</v>
      </c>
      <c r="ET43" t="n">
        <v>1</v>
      </c>
      <c r="EU43" t="n">
        <v>0</v>
      </c>
      <c r="EV43" t="n">
        <v>0</v>
      </c>
      <c r="EW43" t="n">
        <v/>
      </c>
      <c r="EX43" t="inlineStr">
        <is>
          <t>Anggota keluarga - Laki-laki</t>
        </is>
      </c>
      <c r="EY43" t="n">
        <v>1</v>
      </c>
      <c r="EZ43" t="n">
        <v>0</v>
      </c>
      <c r="FA43" t="n">
        <v>0</v>
      </c>
      <c r="FB43" t="n">
        <v/>
      </c>
      <c r="FC43" t="inlineStr">
        <is>
          <t>Setiap hari</t>
        </is>
      </c>
      <c r="FD43" t="n">
        <v/>
      </c>
      <c r="FE43" t="inlineStr">
        <is>
          <t>Mengetahui</t>
        </is>
      </c>
      <c r="FF43" t="inlineStr">
        <is>
          <t>Selalu (setiap hari)</t>
        </is>
      </c>
      <c r="FG43" t="inlineStr">
        <is>
          <t>Mengetahui</t>
        </is>
      </c>
      <c r="FH43" t="inlineStr">
        <is>
          <t>Selalu (setiap hari)</t>
        </is>
      </c>
      <c r="FI43" t="inlineStr">
        <is>
          <t>Mengetahui</t>
        </is>
      </c>
      <c r="FJ43" t="inlineStr">
        <is>
          <t>Selalu (setiap hari)</t>
        </is>
      </c>
      <c r="FK43" t="inlineStr">
        <is>
          <t>Mengetahui</t>
        </is>
      </c>
      <c r="FL43" t="inlineStr">
        <is>
          <t>Jarang (setiap bulan atau lebih)</t>
        </is>
      </c>
      <c r="FM43" t="inlineStr">
        <is>
          <t>Mengetahui</t>
        </is>
      </c>
      <c r="FN43" t="inlineStr">
        <is>
          <t>Jarang (setiap bulan atau lebih)</t>
        </is>
      </c>
      <c r="FO43" t="inlineStr">
        <is>
          <t>Mengetahui</t>
        </is>
      </c>
      <c r="FP43" t="inlineStr">
        <is>
          <t>Cukup sering (2 minggu sekali)</t>
        </is>
      </c>
      <c r="FQ43" t="inlineStr">
        <is>
          <t>Mengetahui</t>
        </is>
      </c>
      <c r="FR43" t="inlineStr">
        <is>
          <t>Ya</t>
        </is>
      </c>
      <c r="FS43" t="inlineStr">
        <is>
          <t>Mengetahui</t>
        </is>
      </c>
      <c r="FT43" t="inlineStr">
        <is>
          <t>Ya, selalu</t>
        </is>
      </c>
      <c r="FU43" t="inlineStr">
        <is>
          <t>Laki-laki dewasa</t>
        </is>
      </c>
      <c r="FV43" t="n">
        <v>1</v>
      </c>
      <c r="FW43" t="n">
        <v>0</v>
      </c>
      <c r="FX43" t="n">
        <v>0</v>
      </c>
      <c r="FY43" t="n">
        <v>0</v>
      </c>
      <c r="FZ43" t="inlineStr">
        <is>
          <t>Cukup memahami</t>
        </is>
      </c>
      <c r="GA43" t="inlineStr">
        <is>
          <t>Pelatihan</t>
        </is>
      </c>
      <c r="GB43" t="n">
        <v>0</v>
      </c>
      <c r="GC43" t="n">
        <v>1</v>
      </c>
      <c r="GD43" t="n">
        <v>0</v>
      </c>
      <c r="GE43" t="n">
        <v>0</v>
      </c>
      <c r="GF43" t="n">
        <v/>
      </c>
      <c r="GG43" t="inlineStr">
        <is>
          <t>Sering</t>
        </is>
      </c>
      <c r="GH43" t="inlineStr">
        <is>
          <t>Ya</t>
        </is>
      </c>
      <c r="GI43" t="inlineStr">
        <is>
          <t>Teman/keluarga Tetangga</t>
        </is>
      </c>
      <c r="GJ43" t="n">
        <v>1</v>
      </c>
      <c r="GK43" t="n">
        <v>1</v>
      </c>
      <c r="GL43" t="n">
        <v>0</v>
      </c>
      <c r="GM43" t="n">
        <v>0</v>
      </c>
      <c r="GN43" t="n">
        <v/>
      </c>
      <c r="GO43" t="n">
        <v>8</v>
      </c>
      <c r="GP43" t="inlineStr">
        <is>
          <t>Sebagian</t>
        </is>
      </c>
      <c r="GQ43" t="inlineStr">
        <is>
          <t>Kayu bakar LPG</t>
        </is>
      </c>
      <c r="GR43" t="n">
        <v>1</v>
      </c>
      <c r="GS43" t="n">
        <v>1</v>
      </c>
      <c r="GT43" t="n">
        <v>0</v>
      </c>
      <c r="GU43" t="n">
        <v>0</v>
      </c>
      <c r="GV43" t="n">
        <v>0</v>
      </c>
      <c r="GW43" t="n">
        <v>0</v>
      </c>
      <c r="GX43" t="n">
        <v>0</v>
      </c>
      <c r="GY43" t="n">
        <v/>
      </c>
      <c r="GZ43" t="inlineStr">
        <is>
          <t>Ya</t>
        </is>
      </c>
      <c r="HA43" t="n">
        <v/>
      </c>
      <c r="HB43" t="n">
        <v/>
      </c>
      <c r="HC43" t="n">
        <v/>
      </c>
      <c r="HD43" t="n">
        <v/>
      </c>
      <c r="HE43" t="n">
        <v/>
      </c>
      <c r="HF43" t="n">
        <v/>
      </c>
      <c r="HG43" t="n">
        <v/>
      </c>
      <c r="HH43" t="n">
        <v/>
      </c>
      <c r="HI43" t="n">
        <v/>
      </c>
      <c r="HJ43" t="n">
        <v/>
      </c>
      <c r="HK43" t="n">
        <v/>
      </c>
      <c r="HL43" t="n">
        <v/>
      </c>
      <c r="HM43" t="n">
        <v/>
      </c>
      <c r="HN43" t="n">
        <v/>
      </c>
      <c r="HO43" t="n">
        <v/>
      </c>
      <c r="HP43" t="n">
        <v/>
      </c>
      <c r="HQ43" t="n">
        <v/>
      </c>
      <c r="HR43" t="n">
        <v/>
      </c>
      <c r="HS43" t="n">
        <v/>
      </c>
      <c r="HT43" t="n">
        <v/>
      </c>
      <c r="HU43" t="n">
        <v/>
      </c>
      <c r="HV43" t="n">
        <v/>
      </c>
      <c r="HW43" t="n">
        <v/>
      </c>
      <c r="HX43" t="n">
        <v/>
      </c>
      <c r="HY43" t="n">
        <v>450</v>
      </c>
      <c r="HZ43" t="n">
        <v>373500</v>
      </c>
      <c r="IA43" t="n">
        <v>3.5</v>
      </c>
      <c r="IB43" t="n">
        <v>22165</v>
      </c>
      <c r="IC43" t="n">
        <v/>
      </c>
      <c r="ID43" t="n">
        <v/>
      </c>
      <c r="IE43" t="n">
        <v/>
      </c>
      <c r="IF43" t="n">
        <v/>
      </c>
      <c r="IG43" t="n">
        <v/>
      </c>
      <c r="IH43" t="n">
        <v/>
      </c>
      <c r="II43" t="n">
        <v/>
      </c>
      <c r="IJ43" t="n">
        <v/>
      </c>
      <c r="IK43" t="inlineStr">
        <is>
          <t>50-65 kg</t>
        </is>
      </c>
      <c r="IL43" t="inlineStr">
        <is>
          <t>3-5 jam</t>
        </is>
      </c>
      <c r="IM43" t="inlineStr">
        <is>
          <t>Ya</t>
        </is>
      </c>
      <c r="IN43" t="inlineStr">
        <is>
          <t>Ya</t>
        </is>
      </c>
      <c r="IO43" t="inlineStr">
        <is>
          <t>Lebih bersih</t>
        </is>
      </c>
      <c r="IP43" t="n">
        <v/>
      </c>
      <c r="IQ43" t="inlineStr">
        <is>
          <t>Tidak pernah</t>
        </is>
      </c>
      <c r="IR43" t="n">
        <v/>
      </c>
      <c r="IS43" t="n">
        <v/>
      </c>
      <c r="IT43" t="n">
        <v/>
      </c>
      <c r="IU43" t="n">
        <v/>
      </c>
      <c r="IV43" t="n">
        <v/>
      </c>
      <c r="IW43" t="n">
        <v/>
      </c>
      <c r="IX43" t="n">
        <v/>
      </c>
      <c r="IY43" t="n">
        <v/>
      </c>
      <c r="IZ43" t="inlineStr">
        <is>
          <t>Tidak pernah</t>
        </is>
      </c>
      <c r="JA43" t="n">
        <v/>
      </c>
      <c r="JB43" t="n">
        <v/>
      </c>
      <c r="JC43" t="n">
        <v/>
      </c>
      <c r="JD43" t="n">
        <v/>
      </c>
      <c r="JE43" t="n">
        <v/>
      </c>
      <c r="JF43" t="n">
        <v/>
      </c>
      <c r="JG43" t="n">
        <v/>
      </c>
      <c r="JH43" t="n">
        <v/>
      </c>
      <c r="JI43" t="inlineStr">
        <is>
          <t>Tidak pernah</t>
        </is>
      </c>
      <c r="JJ43" t="n">
        <v/>
      </c>
      <c r="JK43" t="n">
        <v/>
      </c>
      <c r="JL43" t="n">
        <v/>
      </c>
      <c r="JM43" t="n">
        <v/>
      </c>
      <c r="JN43" t="n">
        <v/>
      </c>
      <c r="JO43" t="n">
        <v/>
      </c>
      <c r="JP43" t="n">
        <v/>
      </c>
      <c r="JQ43" t="n">
        <v/>
      </c>
      <c r="JR43" t="inlineStr">
        <is>
          <t>Tidak pernah</t>
        </is>
      </c>
      <c r="JS43" t="n">
        <v/>
      </c>
      <c r="JT43" t="n">
        <v/>
      </c>
      <c r="JU43" t="n">
        <v/>
      </c>
      <c r="JV43" t="n">
        <v/>
      </c>
      <c r="JW43" t="n">
        <v/>
      </c>
      <c r="JX43" t="n">
        <v/>
      </c>
      <c r="JY43" t="n">
        <v/>
      </c>
      <c r="JZ43" t="n">
        <v/>
      </c>
      <c r="KA43" t="inlineStr">
        <is>
          <t>Tidak pernah</t>
        </is>
      </c>
      <c r="KB43" t="n">
        <v/>
      </c>
      <c r="KC43" t="n">
        <v/>
      </c>
      <c r="KD43" t="n">
        <v/>
      </c>
      <c r="KE43" t="n">
        <v/>
      </c>
      <c r="KF43" t="n">
        <v/>
      </c>
      <c r="KG43" t="n">
        <v/>
      </c>
      <c r="KH43" t="n">
        <v/>
      </c>
      <c r="KI43" t="n">
        <v/>
      </c>
      <c r="KJ43" t="inlineStr">
        <is>
          <t>Tidak pernah</t>
        </is>
      </c>
      <c r="KK43" t="n">
        <v/>
      </c>
      <c r="KL43" t="n">
        <v/>
      </c>
      <c r="KM43" t="n">
        <v/>
      </c>
      <c r="KN43" t="n">
        <v/>
      </c>
      <c r="KO43" t="n">
        <v/>
      </c>
      <c r="KP43" t="n">
        <v/>
      </c>
      <c r="KQ43" t="n">
        <v/>
      </c>
      <c r="KR43" t="n">
        <v/>
      </c>
      <c r="KS43" t="inlineStr">
        <is>
          <t>Cukup membaik</t>
        </is>
      </c>
      <c r="KT43" t="inlineStr">
        <is>
          <t>0-1 kali</t>
        </is>
      </c>
      <c r="KU43" t="inlineStr">
        <is>
          <t>0-1 kali</t>
        </is>
      </c>
      <c r="KV43" t="inlineStr">
        <is>
          <t>Laki-laki dewasa</t>
        </is>
      </c>
      <c r="KW43" t="n">
        <v>1</v>
      </c>
      <c r="KX43" t="n">
        <v>0</v>
      </c>
      <c r="KY43" t="n">
        <v>0</v>
      </c>
      <c r="KZ43" t="n">
        <v>0</v>
      </c>
      <c r="LA43" t="inlineStr">
        <is>
          <t>Cukup membaik</t>
        </is>
      </c>
      <c r="LB43" t="inlineStr">
        <is>
          <t>Cukup membaik</t>
        </is>
      </c>
      <c r="LC43" t="n">
        <v>0</v>
      </c>
      <c r="LD43" t="n">
        <v>5</v>
      </c>
      <c r="LE43" t="n">
        <v>0</v>
      </c>
      <c r="LF43" t="n">
        <v>0</v>
      </c>
      <c r="LG43" t="inlineStr">
        <is>
          <t>Ya</t>
        </is>
      </c>
      <c r="LH43" t="n">
        <v>379500</v>
      </c>
      <c r="LI43" t="n">
        <v/>
      </c>
      <c r="LJ43" t="inlineStr">
        <is>
          <t>Kebutuhan rumah tangga</t>
        </is>
      </c>
      <c r="LK43" t="n">
        <v>0</v>
      </c>
      <c r="LL43" t="n">
        <v>0</v>
      </c>
      <c r="LM43" t="n">
        <v>0</v>
      </c>
      <c r="LN43" t="n">
        <v>0</v>
      </c>
      <c r="LO43" t="n">
        <v>1</v>
      </c>
      <c r="LP43" t="n">
        <v>0</v>
      </c>
      <c r="LQ43" t="n">
        <v>0</v>
      </c>
      <c r="LR43" t="n">
        <v/>
      </c>
      <c r="LS43" t="n">
        <v>10</v>
      </c>
      <c r="LT43" t="n">
        <v>0</v>
      </c>
      <c r="LU43" t="n">
        <v>0</v>
      </c>
      <c r="LV43" t="n">
        <v>10</v>
      </c>
      <c r="LW43" t="n">
        <v>0</v>
      </c>
      <c r="LX43" t="n">
        <v>0</v>
      </c>
      <c r="LY43" t="n">
        <v>10</v>
      </c>
      <c r="LZ43" t="n">
        <v>0</v>
      </c>
      <c r="MA43" t="n">
        <v>0</v>
      </c>
      <c r="MB43" t="inlineStr">
        <is>
          <t>Ya</t>
        </is>
      </c>
      <c r="MC43" t="n">
        <v>150</v>
      </c>
      <c r="MD43" t="n">
        <v>60</v>
      </c>
      <c r="ME43" t="n">
        <v>0</v>
      </c>
      <c r="MF43" t="n">
        <v>0</v>
      </c>
      <c r="MG43" t="n">
        <v>0</v>
      </c>
      <c r="MH43" t="n">
        <v>0</v>
      </c>
      <c r="MI43" t="inlineStr">
        <is>
          <t>Istirahat</t>
        </is>
      </c>
      <c r="MJ43" t="n">
        <v>0</v>
      </c>
      <c r="MK43" t="n">
        <v>0</v>
      </c>
      <c r="ML43" t="n">
        <v>1</v>
      </c>
      <c r="MM43" t="n">
        <v>0</v>
      </c>
      <c r="MN43" t="n">
        <v>0</v>
      </c>
      <c r="MO43" t="n">
        <v>0</v>
      </c>
      <c r="MP43" t="n">
        <v/>
      </c>
      <c r="MQ43" t="n">
        <v/>
      </c>
      <c r="MR43" t="inlineStr">
        <is>
          <t>Sdh capek.waktu mepet</t>
        </is>
      </c>
      <c r="MS43" t="n">
        <v/>
      </c>
      <c r="MT43" t="inlineStr">
        <is>
          <t>Sdh capek</t>
        </is>
      </c>
      <c r="MU43" t="inlineStr">
        <is>
          <t>Tidak</t>
        </is>
      </c>
      <c r="MV43" t="n">
        <v/>
      </c>
      <c r="MW43" t="n">
        <v/>
      </c>
      <c r="MX43" t="n">
        <v/>
      </c>
      <c r="MY43" t="n">
        <v/>
      </c>
      <c r="MZ43" t="n">
        <v/>
      </c>
      <c r="NA43" t="n">
        <v/>
      </c>
      <c r="NB43" t="n">
        <v/>
      </c>
      <c r="NC43" t="n">
        <v/>
      </c>
      <c r="ND43" t="n">
        <v/>
      </c>
      <c r="NE43" t="n">
        <v/>
      </c>
      <c r="NF43" t="n">
        <v/>
      </c>
      <c r="NG43" t="n">
        <v/>
      </c>
      <c r="NH43" t="n">
        <v/>
      </c>
      <c r="NI43" t="n">
        <v/>
      </c>
      <c r="NJ43" t="n">
        <v/>
      </c>
      <c r="NK43" t="n">
        <v/>
      </c>
      <c r="NL43" t="inlineStr">
        <is>
          <t>Tidak</t>
        </is>
      </c>
      <c r="NM43" t="inlineStr">
        <is>
          <t>Kombinasi kredit/pinjaman dan dana hibah</t>
        </is>
      </c>
      <c r="NN43" t="inlineStr">
        <is>
          <t>1.000.001-3.000.000</t>
        </is>
      </c>
      <c r="NO43" t="inlineStr">
        <is>
          <t>Koperasi</t>
        </is>
      </c>
      <c r="NP43" t="n">
        <v/>
      </c>
      <c r="NQ43" t="inlineStr">
        <is>
          <t>Koperasi</t>
        </is>
      </c>
      <c r="NR43" t="n">
        <v/>
      </c>
      <c r="NS43" t="n">
        <v>12</v>
      </c>
      <c r="NT43" t="inlineStr">
        <is>
          <t>Anggota keluarga - Laki-laki dewasa</t>
        </is>
      </c>
      <c r="NU43" t="n">
        <v/>
      </c>
      <c r="NV43" t="n">
        <v/>
      </c>
      <c r="NW43" t="n">
        <v/>
      </c>
      <c r="NX43" t="inlineStr">
        <is>
          <t>Sedikit meningkat</t>
        </is>
      </c>
      <c r="NY43" t="n">
        <v>210</v>
      </c>
      <c r="NZ43" t="n">
        <v>0</v>
      </c>
      <c r="OA43" t="n">
        <v>0</v>
      </c>
      <c r="OB43" t="n">
        <v>0</v>
      </c>
      <c r="OC43" t="n">
        <v>30</v>
      </c>
      <c r="OD43" t="n">
        <v>0</v>
      </c>
      <c r="OE43" t="inlineStr">
        <is>
          <t>Lebih baik</t>
        </is>
      </c>
      <c r="OF43" t="inlineStr">
        <is>
          <t>Lebih baik (beda waktu memasak 5-30 menit, ATAU tidak lagi ada rasa/bau makanan yang berubah, ATAU alasan lainnya)</t>
        </is>
      </c>
      <c r="OG43" t="inlineStr">
        <is>
          <t>Ya</t>
        </is>
      </c>
      <c r="OH43" t="n">
        <v>1</v>
      </c>
      <c r="OI43" t="n">
        <v>0</v>
      </c>
      <c r="OJ43" t="n">
        <v>0</v>
      </c>
      <c r="OK43" t="n">
        <v>0</v>
      </c>
      <c r="OL43" t="n">
        <v>0</v>
      </c>
      <c r="OM43" t="n">
        <v>6</v>
      </c>
      <c r="ON43" t="n">
        <v>8</v>
      </c>
      <c r="OO43" t="n">
        <v>0</v>
      </c>
      <c r="OP43" t="inlineStr">
        <is>
          <t>Sapi perah Ayam</t>
        </is>
      </c>
      <c r="OQ43" t="n">
        <v>0</v>
      </c>
      <c r="OR43" t="n">
        <v>1</v>
      </c>
      <c r="OS43" t="n">
        <v>0</v>
      </c>
      <c r="OT43" t="n">
        <v>0</v>
      </c>
      <c r="OU43" t="n">
        <v>0</v>
      </c>
      <c r="OV43" t="n">
        <v>0</v>
      </c>
      <c r="OW43" t="n">
        <v>1</v>
      </c>
      <c r="OX43" t="n">
        <v>0</v>
      </c>
      <c r="OY43" t="n">
        <v>0</v>
      </c>
      <c r="OZ43" t="inlineStr">
        <is>
          <t>Sapi pedaging Ayam</t>
        </is>
      </c>
      <c r="PA43" t="n">
        <v>1</v>
      </c>
      <c r="PB43" t="n">
        <v>0</v>
      </c>
      <c r="PC43" t="n">
        <v>0</v>
      </c>
      <c r="PD43" t="n">
        <v>0</v>
      </c>
      <c r="PE43" t="n">
        <v>0</v>
      </c>
      <c r="PF43" t="n">
        <v>0</v>
      </c>
      <c r="PG43" t="n">
        <v>1</v>
      </c>
      <c r="PH43" t="n">
        <v>0</v>
      </c>
      <c r="PI43" t="n">
        <v>0</v>
      </c>
      <c r="PJ43" t="inlineStr">
        <is>
          <t>Sapi pedaging Ayam</t>
        </is>
      </c>
      <c r="PK43" t="n">
        <v>1</v>
      </c>
      <c r="PL43" t="n">
        <v>0</v>
      </c>
      <c r="PM43" t="n">
        <v>0</v>
      </c>
      <c r="PN43" t="n">
        <v>0</v>
      </c>
      <c r="PO43" t="n">
        <v>0</v>
      </c>
      <c r="PP43" t="n">
        <v>0</v>
      </c>
      <c r="PQ43" t="n">
        <v>1</v>
      </c>
      <c r="PR43" t="n">
        <v>0</v>
      </c>
      <c r="PS43" t="n">
        <v>0</v>
      </c>
      <c r="PT43" t="n">
        <v/>
      </c>
      <c r="PU43" t="n">
        <v/>
      </c>
      <c r="PV43" t="n">
        <v/>
      </c>
      <c r="PW43" t="n">
        <v/>
      </c>
      <c r="PX43" t="n">
        <v/>
      </c>
      <c r="PY43" t="n">
        <v/>
      </c>
      <c r="PZ43" t="n">
        <v/>
      </c>
      <c r="QA43" t="n">
        <v/>
      </c>
      <c r="QB43" t="n">
        <v/>
      </c>
      <c r="QC43" t="n">
        <v/>
      </c>
      <c r="QD43" t="n">
        <v/>
      </c>
      <c r="QE43" t="inlineStr">
        <is>
          <t>1-Disebarkan ke lahan terbuka 2-Dibuang ke sungai</t>
        </is>
      </c>
      <c r="QF43" t="n">
        <v>0</v>
      </c>
      <c r="QG43" t="n">
        <v>0</v>
      </c>
      <c r="QH43" t="n">
        <v>0</v>
      </c>
      <c r="QI43" t="n">
        <v>0</v>
      </c>
      <c r="QJ43" t="n">
        <v>0</v>
      </c>
      <c r="QK43" t="n">
        <v>1</v>
      </c>
      <c r="QL43" t="n">
        <v>1</v>
      </c>
      <c r="QM43" t="n">
        <v>0</v>
      </c>
      <c r="QN43" t="n">
        <v>0</v>
      </c>
      <c r="QO43" t="n">
        <v/>
      </c>
      <c r="QP43" t="n">
        <v/>
      </c>
      <c r="QQ43" t="n">
        <v/>
      </c>
      <c r="QR43" t="n">
        <v/>
      </c>
      <c r="QS43" t="n">
        <v/>
      </c>
      <c r="QT43" t="n">
        <v/>
      </c>
      <c r="QU43" t="n">
        <v/>
      </c>
      <c r="QV43" t="n">
        <v/>
      </c>
      <c r="QW43" t="n">
        <v/>
      </c>
      <c r="QX43" t="n">
        <v/>
      </c>
      <c r="QY43" t="n">
        <v/>
      </c>
      <c r="QZ43" t="n">
        <v/>
      </c>
      <c r="RA43" t="n">
        <v/>
      </c>
      <c r="RB43" t="n">
        <v/>
      </c>
      <c r="RC43" t="n">
        <v/>
      </c>
      <c r="RD43" t="n">
        <v/>
      </c>
      <c r="RE43" t="n">
        <v/>
      </c>
      <c r="RF43" t="n">
        <v/>
      </c>
      <c r="RG43" t="n">
        <v/>
      </c>
      <c r="RH43" t="n">
        <v/>
      </c>
      <c r="RI43" t="n">
        <v/>
      </c>
      <c r="RJ43" t="n">
        <v/>
      </c>
      <c r="RK43" t="n">
        <v/>
      </c>
      <c r="RL43" t="n">
        <v/>
      </c>
      <c r="RM43" t="n">
        <v/>
      </c>
      <c r="RN43" t="n">
        <v/>
      </c>
      <c r="RO43" t="n">
        <v/>
      </c>
      <c r="RP43" t="n">
        <v/>
      </c>
      <c r="RQ43" t="n">
        <v/>
      </c>
      <c r="RR43" t="n">
        <v/>
      </c>
      <c r="RS43" t="n">
        <v/>
      </c>
      <c r="RT43" t="n">
        <v/>
      </c>
      <c r="RU43" t="n">
        <v/>
      </c>
      <c r="RV43" t="n">
        <v/>
      </c>
      <c r="RW43" t="n">
        <v/>
      </c>
      <c r="RX43" t="n">
        <v/>
      </c>
      <c r="RY43" t="n">
        <v/>
      </c>
      <c r="RZ43" t="n">
        <v/>
      </c>
      <c r="SA43" t="n">
        <v/>
      </c>
      <c r="SB43" t="n">
        <v/>
      </c>
      <c r="SC43" t="inlineStr">
        <is>
          <t>2-Dibuang ke sungai 1-Disebarkan ke lahan terbuka</t>
        </is>
      </c>
      <c r="SD43" t="n">
        <v>0</v>
      </c>
      <c r="SE43" t="n">
        <v>0</v>
      </c>
      <c r="SF43" t="n">
        <v>0</v>
      </c>
      <c r="SG43" t="n">
        <v>0</v>
      </c>
      <c r="SH43" t="n">
        <v>0</v>
      </c>
      <c r="SI43" t="n">
        <v>1</v>
      </c>
      <c r="SJ43" t="n">
        <v>1</v>
      </c>
      <c r="SK43" t="n">
        <v>0</v>
      </c>
      <c r="SL43" t="n">
        <v>0</v>
      </c>
      <c r="SM43" t="n">
        <v/>
      </c>
      <c r="SN43" t="n">
        <v/>
      </c>
      <c r="SO43" t="n">
        <v/>
      </c>
      <c r="SP43" t="n">
        <v/>
      </c>
      <c r="SQ43" t="n">
        <v/>
      </c>
      <c r="SR43" t="n">
        <v/>
      </c>
      <c r="SS43" t="n">
        <v/>
      </c>
      <c r="ST43" t="n">
        <v/>
      </c>
      <c r="SU43" t="n">
        <v/>
      </c>
      <c r="SV43" t="n">
        <v/>
      </c>
      <c r="SW43" t="n">
        <v/>
      </c>
      <c r="SX43" t="n">
        <v/>
      </c>
      <c r="SY43" t="n">
        <v/>
      </c>
      <c r="SZ43" t="n">
        <v>6</v>
      </c>
      <c r="TA43" t="n">
        <v/>
      </c>
      <c r="TB43" t="n">
        <v/>
      </c>
      <c r="TC43" t="n">
        <v/>
      </c>
      <c r="TD43" t="n">
        <v/>
      </c>
      <c r="TE43" t="n">
        <v>8</v>
      </c>
      <c r="TF43" t="n">
        <v/>
      </c>
      <c r="TG43" t="n">
        <v/>
      </c>
      <c r="TH43" t="n">
        <v/>
      </c>
      <c r="TI43" t="n">
        <v/>
      </c>
      <c r="TJ43" t="n">
        <v/>
      </c>
      <c r="TK43" t="n">
        <v/>
      </c>
      <c r="TL43" t="n">
        <v/>
      </c>
      <c r="TM43" t="n">
        <v/>
      </c>
      <c r="TN43" t="n">
        <v/>
      </c>
      <c r="TO43" t="n">
        <v/>
      </c>
      <c r="TP43" t="n">
        <v/>
      </c>
      <c r="TQ43" t="n">
        <v/>
      </c>
      <c r="TR43" t="n">
        <v/>
      </c>
      <c r="TS43" t="n">
        <v/>
      </c>
      <c r="TT43" t="n">
        <v/>
      </c>
      <c r="TU43" t="n">
        <v/>
      </c>
      <c r="TV43" t="n">
        <v/>
      </c>
      <c r="TW43" t="n">
        <v/>
      </c>
      <c r="TX43" t="n">
        <v/>
      </c>
      <c r="TY43" t="n">
        <v/>
      </c>
      <c r="TZ43" t="n">
        <v/>
      </c>
      <c r="UA43" t="n">
        <v/>
      </c>
      <c r="UB43" t="n">
        <v/>
      </c>
      <c r="UC43" t="n">
        <v/>
      </c>
      <c r="UD43" t="n">
        <v/>
      </c>
      <c r="UE43" t="n">
        <v/>
      </c>
      <c r="UF43" t="n">
        <v/>
      </c>
      <c r="UG43" t="n">
        <v/>
      </c>
      <c r="UH43" t="n">
        <v/>
      </c>
      <c r="UI43" t="n">
        <v/>
      </c>
      <c r="UJ43" t="n">
        <v/>
      </c>
      <c r="UK43" t="n">
        <v/>
      </c>
      <c r="UL43" t="n">
        <v/>
      </c>
      <c r="UM43" t="n">
        <v/>
      </c>
      <c r="UN43" t="n">
        <v/>
      </c>
      <c r="UO43" t="n">
        <v/>
      </c>
      <c r="UP43" t="n">
        <v/>
      </c>
      <c r="UQ43" t="n">
        <v/>
      </c>
      <c r="UR43" t="n">
        <v/>
      </c>
      <c r="US43" t="n">
        <v/>
      </c>
      <c r="UT43" t="n">
        <v/>
      </c>
      <c r="UU43" t="inlineStr">
        <is>
          <t>Pemberian pakan di kandang</t>
        </is>
      </c>
      <c r="UV43" t="n">
        <v/>
      </c>
      <c r="UW43" t="n">
        <v/>
      </c>
      <c r="UX43" t="n">
        <v/>
      </c>
      <c r="UY43" t="n">
        <v/>
      </c>
      <c r="UZ43" t="inlineStr">
        <is>
          <t>Pemberian pakan di kandang</t>
        </is>
      </c>
      <c r="VA43" t="inlineStr">
        <is>
          <t>Pemberian pakan di kandang</t>
        </is>
      </c>
      <c r="VB43" t="n">
        <v/>
      </c>
      <c r="VC43" t="inlineStr">
        <is>
          <t>Sangat jarang (&gt;1 bulan sekali)</t>
        </is>
      </c>
      <c r="VD43" t="n">
        <v/>
      </c>
      <c r="VE43" t="n">
        <v/>
      </c>
      <c r="VF43" t="n">
        <v/>
      </c>
      <c r="VG43" t="n">
        <v/>
      </c>
      <c r="VH43" t="inlineStr">
        <is>
          <t>Sangat jarang (&gt;1 bulan sekali)</t>
        </is>
      </c>
      <c r="VI43" t="inlineStr">
        <is>
          <t>Sangat jarang (&gt;1 bulan sekali)</t>
        </is>
      </c>
      <c r="VJ43" t="n">
        <v/>
      </c>
      <c r="VK43" t="inlineStr">
        <is>
          <t>Cukup (2-6 hari sekali)</t>
        </is>
      </c>
      <c r="VL43" t="n">
        <v/>
      </c>
      <c r="VM43" t="n">
        <v/>
      </c>
      <c r="VN43" t="n">
        <v/>
      </c>
      <c r="VO43" t="n">
        <v/>
      </c>
      <c r="VP43" t="inlineStr">
        <is>
          <t>Cukup (2-6 hari sekali)</t>
        </is>
      </c>
      <c r="VQ43" t="inlineStr">
        <is>
          <t>Sangat sering (&gt;1 kali sehari)</t>
        </is>
      </c>
      <c r="VR43" t="n">
        <v/>
      </c>
      <c r="VS43" t="inlineStr">
        <is>
          <t>6-Digester biogas</t>
        </is>
      </c>
      <c r="VT43" t="n">
        <v>0</v>
      </c>
      <c r="VU43" t="n">
        <v>0</v>
      </c>
      <c r="VV43" t="n">
        <v>0</v>
      </c>
      <c r="VW43" t="n">
        <v>0</v>
      </c>
      <c r="VX43" t="n">
        <v>0</v>
      </c>
      <c r="VY43" t="n">
        <v>0</v>
      </c>
      <c r="VZ43" t="n">
        <v>0</v>
      </c>
      <c r="WA43" t="n">
        <v>0</v>
      </c>
      <c r="WB43" t="n">
        <v>0</v>
      </c>
      <c r="WC43" t="n">
        <v>1</v>
      </c>
      <c r="WD43" t="n">
        <v>0</v>
      </c>
      <c r="WE43" t="n">
        <v>0</v>
      </c>
      <c r="WF43" t="n">
        <v/>
      </c>
      <c r="WG43" t="n">
        <v/>
      </c>
      <c r="WH43" t="n">
        <v/>
      </c>
      <c r="WI43" t="n">
        <v/>
      </c>
      <c r="WJ43" t="n">
        <v/>
      </c>
      <c r="WK43" t="n">
        <v/>
      </c>
      <c r="WL43" t="n">
        <v/>
      </c>
      <c r="WM43" t="n">
        <v/>
      </c>
      <c r="WN43" t="n">
        <v/>
      </c>
      <c r="WO43" t="n">
        <v/>
      </c>
      <c r="WP43" t="n">
        <v/>
      </c>
      <c r="WQ43" t="n">
        <v/>
      </c>
      <c r="WR43" t="n">
        <v/>
      </c>
      <c r="WS43" t="n">
        <v/>
      </c>
      <c r="WT43" t="n">
        <v/>
      </c>
      <c r="WU43" t="n">
        <v/>
      </c>
      <c r="WV43" t="n">
        <v/>
      </c>
      <c r="WW43" t="n">
        <v/>
      </c>
      <c r="WX43" t="n">
        <v/>
      </c>
      <c r="WY43" t="n">
        <v/>
      </c>
      <c r="WZ43" t="n">
        <v/>
      </c>
      <c r="XA43" t="n">
        <v/>
      </c>
      <c r="XB43" t="n">
        <v/>
      </c>
      <c r="XC43" t="n">
        <v/>
      </c>
      <c r="XD43" t="n">
        <v/>
      </c>
      <c r="XE43" t="n">
        <v/>
      </c>
      <c r="XF43" t="n">
        <v/>
      </c>
      <c r="XG43" t="n">
        <v/>
      </c>
      <c r="XH43" t="n">
        <v/>
      </c>
      <c r="XI43" t="n">
        <v/>
      </c>
      <c r="XJ43" t="n">
        <v/>
      </c>
      <c r="XK43" t="n">
        <v/>
      </c>
      <c r="XL43" t="n">
        <v/>
      </c>
      <c r="XM43" t="n">
        <v/>
      </c>
      <c r="XN43" t="n">
        <v/>
      </c>
      <c r="XO43" t="n">
        <v/>
      </c>
      <c r="XP43" t="n">
        <v/>
      </c>
      <c r="XQ43" t="n">
        <v/>
      </c>
      <c r="XR43" t="n">
        <v/>
      </c>
      <c r="XS43" t="n">
        <v/>
      </c>
      <c r="XT43" t="n">
        <v/>
      </c>
      <c r="XU43" t="n">
        <v/>
      </c>
      <c r="XV43" t="n">
        <v/>
      </c>
      <c r="XW43" t="n">
        <v/>
      </c>
      <c r="XX43" t="n">
        <v/>
      </c>
      <c r="XY43" t="n">
        <v/>
      </c>
      <c r="XZ43" t="n">
        <v/>
      </c>
      <c r="YA43" t="inlineStr">
        <is>
          <t>3-Disimpan terbuka (dry lot)</t>
        </is>
      </c>
      <c r="YB43" t="n">
        <v>0</v>
      </c>
      <c r="YC43" t="n">
        <v>0</v>
      </c>
      <c r="YD43" t="n">
        <v>0</v>
      </c>
      <c r="YE43" t="n">
        <v>0</v>
      </c>
      <c r="YF43" t="n">
        <v>0</v>
      </c>
      <c r="YG43" t="n">
        <v>0</v>
      </c>
      <c r="YH43" t="n">
        <v>1</v>
      </c>
      <c r="YI43" t="n">
        <v>0</v>
      </c>
      <c r="YJ43" t="n">
        <v>0</v>
      </c>
      <c r="YK43" t="n">
        <v>0</v>
      </c>
      <c r="YL43" t="n">
        <v>0</v>
      </c>
      <c r="YM43" t="n">
        <v>0</v>
      </c>
      <c r="YN43" t="inlineStr">
        <is>
          <t>3-Disimpan terbuka (dry lot)</t>
        </is>
      </c>
      <c r="YO43" t="n">
        <v>0</v>
      </c>
      <c r="YP43" t="n">
        <v>0</v>
      </c>
      <c r="YQ43" t="n">
        <v>0</v>
      </c>
      <c r="YR43" t="n">
        <v>0</v>
      </c>
      <c r="YS43" t="n">
        <v>0</v>
      </c>
      <c r="YT43" t="n">
        <v>0</v>
      </c>
      <c r="YU43" t="n">
        <v>1</v>
      </c>
      <c r="YV43" t="n">
        <v>0</v>
      </c>
      <c r="YW43" t="n">
        <v>0</v>
      </c>
      <c r="YX43" t="n">
        <v>0</v>
      </c>
      <c r="YY43" t="n">
        <v>0</v>
      </c>
      <c r="YZ43" t="n">
        <v>0</v>
      </c>
      <c r="ZA43" t="n">
        <v/>
      </c>
      <c r="ZB43" t="n">
        <v/>
      </c>
      <c r="ZC43" t="n">
        <v/>
      </c>
      <c r="ZD43" t="n">
        <v/>
      </c>
      <c r="ZE43" t="n">
        <v/>
      </c>
      <c r="ZF43" t="n">
        <v/>
      </c>
      <c r="ZG43" t="n">
        <v/>
      </c>
      <c r="ZH43" t="n">
        <v/>
      </c>
      <c r="ZI43" t="n">
        <v/>
      </c>
      <c r="ZJ43" t="n">
        <v/>
      </c>
      <c r="ZK43" t="n">
        <v/>
      </c>
      <c r="ZL43" t="n">
        <v/>
      </c>
      <c r="ZM43" t="n">
        <v/>
      </c>
      <c r="ZN43" t="n">
        <v>100</v>
      </c>
      <c r="ZO43" t="n">
        <v/>
      </c>
      <c r="ZP43" t="n">
        <v/>
      </c>
      <c r="ZQ43" t="n">
        <v/>
      </c>
      <c r="ZR43" t="n">
        <v/>
      </c>
      <c r="ZS43" t="n">
        <v/>
      </c>
      <c r="ZT43" t="n">
        <v/>
      </c>
      <c r="ZU43" t="n">
        <v/>
      </c>
      <c r="ZV43" t="n">
        <v>3</v>
      </c>
      <c r="ZW43" t="n">
        <v/>
      </c>
      <c r="ZX43" t="n">
        <v/>
      </c>
      <c r="ZY43" t="n">
        <v/>
      </c>
      <c r="ZZ43" t="n">
        <v/>
      </c>
      <c r="AAA43" t="n">
        <v>3</v>
      </c>
      <c r="AAB43" t="n">
        <v>2</v>
      </c>
      <c r="AAC43" t="n">
        <v/>
      </c>
      <c r="AAD43" t="inlineStr">
        <is>
          <t>Pakan segar (misal: rumput)</t>
        </is>
      </c>
      <c r="AAE43" t="n">
        <v/>
      </c>
      <c r="AAF43" t="n">
        <v/>
      </c>
      <c r="AAG43" t="n">
        <v/>
      </c>
      <c r="AAH43" t="n">
        <v/>
      </c>
      <c r="AAI43" t="inlineStr">
        <is>
          <t>Pakan segar (misal: rumput)</t>
        </is>
      </c>
      <c r="AAJ43" t="inlineStr">
        <is>
          <t>Pakan kering (misal: konsentrat, silase, pelet)</t>
        </is>
      </c>
      <c r="AAK43" t="n">
        <v/>
      </c>
      <c r="AAL43" t="inlineStr">
        <is>
          <t>Ya</t>
        </is>
      </c>
      <c r="AAM43" t="inlineStr">
        <is>
          <t>Padat</t>
        </is>
      </c>
      <c r="AAN43" t="n">
        <v>1</v>
      </c>
      <c r="AAO43" t="n">
        <v>0</v>
      </c>
      <c r="AAP43" t="n">
        <v/>
      </c>
      <c r="AAQ43" t="n">
        <v>10</v>
      </c>
      <c r="AAR43" t="inlineStr">
        <is>
          <t>Ya</t>
        </is>
      </c>
      <c r="AAS43" t="inlineStr">
        <is>
          <t>Mengetahui</t>
        </is>
      </c>
      <c r="AAT43" t="inlineStr">
        <is>
          <t>Digunakan untuk kegiatan peternakan sendiri Didiamkan saja/dibiarkan di tempatnya (di bak/kolam penampung slurry) Dibuang ke selokan</t>
        </is>
      </c>
      <c r="AAU43" t="n">
        <v>0</v>
      </c>
      <c r="AAV43" t="n">
        <v>1</v>
      </c>
      <c r="AAW43" t="n">
        <v>0</v>
      </c>
      <c r="AAX43" t="n">
        <v>0</v>
      </c>
      <c r="AAY43" t="n">
        <v>0</v>
      </c>
      <c r="AAZ43" t="n">
        <v>1</v>
      </c>
      <c r="ABA43" t="n">
        <v>1</v>
      </c>
      <c r="ABB43" t="n">
        <v/>
      </c>
      <c r="ABC43" t="n">
        <v/>
      </c>
      <c r="ABD43" t="n">
        <v/>
      </c>
      <c r="ABE43" t="n">
        <v/>
      </c>
      <c r="ABF43" t="n">
        <v/>
      </c>
      <c r="ABG43" t="n">
        <v/>
      </c>
      <c r="ABH43" t="n">
        <v/>
      </c>
      <c r="ABI43" t="inlineStr">
        <is>
          <t>Lainnya</t>
        </is>
      </c>
      <c r="ABJ43" t="n">
        <v>0</v>
      </c>
      <c r="ABK43" t="n">
        <v>0</v>
      </c>
      <c r="ABL43" t="n">
        <v>0</v>
      </c>
      <c r="ABM43" t="n">
        <v>0</v>
      </c>
      <c r="ABN43" t="n">
        <v>1</v>
      </c>
      <c r="ABO43" t="inlineStr">
        <is>
          <t>Pupuk untuk pakan ternak</t>
        </is>
      </c>
      <c r="ABP43" t="n">
        <v/>
      </c>
      <c r="ABQ43" t="n">
        <v/>
      </c>
      <c r="ABR43" t="n">
        <v/>
      </c>
      <c r="ABS43" t="n">
        <v/>
      </c>
      <c r="ABT43" t="n">
        <v/>
      </c>
      <c r="ABU43" t="n">
        <v/>
      </c>
      <c r="ABV43" t="n">
        <v/>
      </c>
      <c r="ABW43" t="n">
        <v/>
      </c>
      <c r="ABX43" t="n">
        <v/>
      </c>
      <c r="ABY43" t="n">
        <v/>
      </c>
      <c r="ABZ43" t="n">
        <v/>
      </c>
      <c r="ACA43" t="n">
        <v/>
      </c>
      <c r="ACB43" t="n">
        <v/>
      </c>
      <c r="ACC43" t="n">
        <v/>
      </c>
      <c r="ACD43" t="n">
        <v/>
      </c>
      <c r="ACE43" t="n">
        <v/>
      </c>
      <c r="ACF43" t="n">
        <v/>
      </c>
      <c r="ACG43" t="n">
        <v/>
      </c>
      <c r="ACH43" t="n">
        <v/>
      </c>
      <c r="ACI43" t="inlineStr">
        <is>
          <t>Cukup meningkat</t>
        </is>
      </c>
      <c r="ACJ43" t="inlineStr">
        <is>
          <t>Cukup meningkat</t>
        </is>
      </c>
      <c r="ACK43" t="inlineStr">
        <is>
          <t>Ladang/sawah terlalu jauh, sulit untuk mengangkut ke sana Tidak punya waktu mengumpulkannya</t>
        </is>
      </c>
      <c r="ACL43" t="n">
        <v>0</v>
      </c>
      <c r="ACM43" t="n">
        <v>0</v>
      </c>
      <c r="ACN43" t="n">
        <v>1</v>
      </c>
      <c r="ACO43" t="n">
        <v>1</v>
      </c>
      <c r="ACP43" t="n">
        <v>0</v>
      </c>
      <c r="ACQ43" t="n">
        <v>0</v>
      </c>
      <c r="ACR43" t="n">
        <v>0</v>
      </c>
      <c r="ACS43" t="n">
        <v/>
      </c>
      <c r="ACT43" t="inlineStr">
        <is>
          <t>Tidak ada informasi tambahan mengenai sumber bahan baku biogas</t>
        </is>
      </c>
      <c r="ACU43" t="inlineStr">
        <is>
          <t>Manfaat besar dan membantu kehidupan sehari-hari</t>
        </is>
      </c>
      <c r="ACV43" t="inlineStr">
        <is>
          <t>Berkurang</t>
        </is>
      </c>
      <c r="ACW43" t="inlineStr">
        <is>
          <t>Anggota keluarga - Perempuan dewasa</t>
        </is>
      </c>
      <c r="ACX43" t="inlineStr">
        <is>
          <t>Setuju</t>
        </is>
      </c>
      <c r="ACY43" t="inlineStr">
        <is>
          <t>Anggota keluarga - Laki-laki dewasa Anggota keluarga - Perempuan dewasa</t>
        </is>
      </c>
      <c r="ACZ43" t="n">
        <v>1</v>
      </c>
      <c r="ADA43" t="n">
        <v>1</v>
      </c>
      <c r="ADB43" t="n">
        <v>0</v>
      </c>
      <c r="ADC43" t="n">
        <v>0</v>
      </c>
      <c r="ADD43" t="inlineStr">
        <is>
          <t>Puas</t>
        </is>
      </c>
      <c r="ADE43" t="inlineStr">
        <is>
          <t>Puas</t>
        </is>
      </c>
      <c r="ADF43" t="inlineStr">
        <is>
          <t>Puas</t>
        </is>
      </c>
      <c r="ADG43" t="inlineStr">
        <is>
          <t>Puas</t>
        </is>
      </c>
      <c r="ADH43" t="inlineStr">
        <is>
          <t>Tidak</t>
        </is>
      </c>
      <c r="ADI43" t="n">
        <v/>
      </c>
      <c r="ADJ43" t="inlineStr">
        <is>
          <t>Puas</t>
        </is>
      </c>
      <c r="ADK43" t="n">
        <v/>
      </c>
      <c r="ADL43" t="n">
        <v/>
      </c>
      <c r="ADM43" t="n">
        <v/>
      </c>
      <c r="ADN43" t="n">
        <v/>
      </c>
      <c r="ADO43" t="n">
        <v/>
      </c>
      <c r="ADP43" t="n">
        <v/>
      </c>
      <c r="ADQ43" t="n">
        <v/>
      </c>
      <c r="ADR43" t="n">
        <v/>
      </c>
      <c r="ADS43" t="n">
        <v/>
      </c>
      <c r="ADT43" t="n">
        <v/>
      </c>
      <c r="ADU43" t="inlineStr">
        <is>
          <t>Lainnya</t>
        </is>
      </c>
      <c r="ADV43" t="n">
        <v>0</v>
      </c>
      <c r="ADW43" t="n">
        <v>0</v>
      </c>
      <c r="ADX43" t="n">
        <v>0</v>
      </c>
      <c r="ADY43" t="n">
        <v>0</v>
      </c>
      <c r="ADZ43" t="n">
        <v>0</v>
      </c>
      <c r="AEA43" t="n">
        <v>0</v>
      </c>
      <c r="AEB43" t="n">
        <v>0</v>
      </c>
      <c r="AEC43" t="n">
        <v>1</v>
      </c>
      <c r="AED43" t="inlineStr">
        <is>
          <t>Menghubungi tukang</t>
        </is>
      </c>
      <c r="AEE43" t="inlineStr">
        <is>
          <t>Laki-laki dewasa</t>
        </is>
      </c>
      <c r="AEF43" t="n">
        <v/>
      </c>
      <c r="AEG43" t="inlineStr">
        <is>
          <t>Menelepon atau WA langsung</t>
        </is>
      </c>
      <c r="AEH43" t="n">
        <v/>
      </c>
      <c r="AEI43" t="inlineStr">
        <is>
          <t>Perlu dilakukan kontrol cek kondisi.</t>
        </is>
      </c>
      <c r="AEJ43" t="inlineStr">
        <is>
          <t>Ya, selalu</t>
        </is>
      </c>
      <c r="AEK43" t="inlineStr">
        <is>
          <t>Memasak lebih cepat Lebih aman Pengurangan waktu dan tenaga Dapur lebih bersih dan bebas asap Lebih mudah mendapatkan energi</t>
        </is>
      </c>
      <c r="AEL43" t="n">
        <v>0</v>
      </c>
      <c r="AEM43" t="n">
        <v>1</v>
      </c>
      <c r="AEN43" t="n">
        <v>0</v>
      </c>
      <c r="AEO43" t="n">
        <v>1</v>
      </c>
      <c r="AEP43" t="n">
        <v>1</v>
      </c>
      <c r="AEQ43" t="n">
        <v>1</v>
      </c>
      <c r="AER43" t="n">
        <v>0</v>
      </c>
      <c r="AES43" t="n">
        <v>0</v>
      </c>
      <c r="AET43" t="n">
        <v>1</v>
      </c>
      <c r="AEU43" t="n">
        <v>0</v>
      </c>
      <c r="AEV43" t="n">
        <v>0</v>
      </c>
      <c r="AEW43" t="n">
        <v>0</v>
      </c>
      <c r="AEX43" t="n">
        <v/>
      </c>
      <c r="AEY43" t="inlineStr">
        <is>
          <t>Memasak lebih aman</t>
        </is>
      </c>
      <c r="AEZ43" t="n">
        <v/>
      </c>
      <c r="AFA43" t="inlineStr">
        <is>
          <t>Koperasi</t>
        </is>
      </c>
      <c r="AFB43" t="n">
        <v/>
      </c>
      <c r="AFC43" t="inlineStr">
        <is>
          <t>1769929410465.jpg</t>
        </is>
      </c>
      <c r="AFD43" t="inlineStr">
        <is>
          <t>https://kf.kobotoolbox.org/api/v2/assets/avstPQqLr3Ab3ZdcVTXZ6f/data/675158181/attachments/attKUZTixyH9h4rhM3CRtNNN/</t>
        </is>
      </c>
      <c r="AFE43" t="inlineStr">
        <is>
          <t>1769929474459.jpg</t>
        </is>
      </c>
      <c r="AFF43" t="inlineStr">
        <is>
          <t>https://kf.kobotoolbox.org/api/v2/assets/avstPQqLr3Ab3ZdcVTXZ6f/data/675158181/attachments/atthtDEea6sLrEMX48R8gFzr/</t>
        </is>
      </c>
      <c r="AFG43" t="inlineStr">
        <is>
          <t>Solihin</t>
        </is>
      </c>
      <c r="AFH43" t="n">
        <v/>
      </c>
      <c r="AFI43" t="inlineStr">
        <is>
          <t>B4.a1. 1pikul 30 kg, hrg 25.000, B5.a1. pemakaian per hari hanya 1/2 pikul B4b1. Pemakaian LPG 4.5kgperbulan sebelum biogas B4. b2. Pemakaian 1 tbg 2 bulan setelah biogas . Slury dikeringkan dulu .. baru diangkut ke lahanhanya utk rumput .</t>
        </is>
      </c>
    </row>
    <row r="44">
      <c r="A44" s="93" t="n">
        <v>46053</v>
      </c>
      <c r="B44" s="93" t="n">
        <v>46070</v>
      </c>
      <c r="C44" t="inlineStr">
        <is>
          <t>solihin</t>
        </is>
      </c>
      <c r="D44" t="inlineStr">
        <is>
          <t>sueb</t>
        </is>
      </c>
      <c r="E44" t="n">
        <v>83142597587</v>
      </c>
      <c r="F44" t="inlineStr">
        <is>
          <t>-7.8925302 112.8047073 1071.800048828125 20.0</t>
        </is>
      </c>
      <c r="G44" t="n">
        <v>-7.8925302</v>
      </c>
      <c r="H44" t="n">
        <v>112.8047073</v>
      </c>
      <c r="I44" t="n">
        <v>1071.800049</v>
      </c>
      <c r="J44" t="n">
        <v>20</v>
      </c>
      <c r="K44" t="n">
        <v>0</v>
      </c>
      <c r="L44" t="inlineStr">
        <is>
          <t>-7.8925199 112.8047142 1071.800048828125 14.162</t>
        </is>
      </c>
      <c r="M44" t="n">
        <v>-7.8925199</v>
      </c>
      <c r="N44" t="n">
        <v>112.8047142</v>
      </c>
      <c r="O44" t="n">
        <v>1071.800049</v>
      </c>
      <c r="P44" t="n">
        <v>14.162</v>
      </c>
      <c r="Q44" t="n">
        <v>0</v>
      </c>
      <c r="R44" t="inlineStr">
        <is>
          <t>Jawa Timur</t>
        </is>
      </c>
      <c r="S44" t="n">
        <v>0</v>
      </c>
      <c r="T44" t="n">
        <v>0</v>
      </c>
      <c r="U44" t="n">
        <v>0</v>
      </c>
      <c r="V44" t="n">
        <v>0</v>
      </c>
      <c r="W44" t="n">
        <v>0</v>
      </c>
      <c r="X44" t="n">
        <v>1</v>
      </c>
      <c r="Y44" t="n">
        <v>0</v>
      </c>
      <c r="Z44" t="n">
        <v>0</v>
      </c>
      <c r="AA44" t="n">
        <v>0</v>
      </c>
      <c r="AB44" t="n">
        <v>0</v>
      </c>
      <c r="AC44" t="inlineStr">
        <is>
          <t>PASURUAN</t>
        </is>
      </c>
      <c r="AD44" t="inlineStr">
        <is>
          <t>TUTUR</t>
        </is>
      </c>
      <c r="AE44" t="inlineStr">
        <is>
          <t>GENDRO</t>
        </is>
      </c>
      <c r="AF44" t="inlineStr">
        <is>
          <t>KPSP SETIAKAWAN</t>
        </is>
      </c>
      <c r="AG44" t="inlineStr">
        <is>
          <t>SKP0057</t>
        </is>
      </c>
      <c r="AH44" t="n">
        <v>16</v>
      </c>
      <c r="AI44" t="inlineStr">
        <is>
          <t>VPA1</t>
        </is>
      </c>
      <c r="AJ44" t="inlineStr">
        <is>
          <t>Aktif</t>
        </is>
      </c>
      <c r="AK44" t="n">
        <v>60</v>
      </c>
      <c r="AL44" t="inlineStr">
        <is>
          <t>Laki-laki</t>
        </is>
      </c>
      <c r="AM44" t="inlineStr">
        <is>
          <t>Sudah menikah</t>
        </is>
      </c>
      <c r="AN44" t="inlineStr">
        <is>
          <t>SD/Sederajat</t>
        </is>
      </c>
      <c r="AO44" t="inlineStr">
        <is>
          <t>Peternak</t>
        </is>
      </c>
      <c r="AP44" t="n">
        <v>0</v>
      </c>
      <c r="AQ44" t="n">
        <v>1</v>
      </c>
      <c r="AR44" t="n">
        <v>0</v>
      </c>
      <c r="AS44" t="n">
        <v>0</v>
      </c>
      <c r="AT44" t="n">
        <v>0</v>
      </c>
      <c r="AU44" t="n">
        <v>0</v>
      </c>
      <c r="AV44" t="n">
        <v>0</v>
      </c>
      <c r="AW44" t="n">
        <v>0</v>
      </c>
      <c r="AX44" t="n">
        <v/>
      </c>
      <c r="AY44" t="inlineStr">
        <is>
          <t>Peternak</t>
        </is>
      </c>
      <c r="AZ44" t="n">
        <v>0</v>
      </c>
      <c r="BA44" t="n">
        <v>1</v>
      </c>
      <c r="BB44" t="n">
        <v>0</v>
      </c>
      <c r="BC44" t="n">
        <v>0</v>
      </c>
      <c r="BD44" t="n">
        <v>0</v>
      </c>
      <c r="BE44" t="n">
        <v>0</v>
      </c>
      <c r="BF44" t="n">
        <v>0</v>
      </c>
      <c r="BG44" t="n">
        <v>0</v>
      </c>
      <c r="BH44" t="n">
        <v/>
      </c>
      <c r="BI44" t="inlineStr">
        <is>
          <t>&gt;Rp3.500.000</t>
        </is>
      </c>
      <c r="BJ44" t="n">
        <v>2</v>
      </c>
      <c r="BK44" t="n">
        <v>1</v>
      </c>
      <c r="BL44" t="n">
        <v>0</v>
      </c>
      <c r="BM44" t="n">
        <v>0</v>
      </c>
      <c r="BN44" t="inlineStr">
        <is>
          <t>Milik sendiri</t>
        </is>
      </c>
      <c r="BO44" t="inlineStr">
        <is>
          <t>Permanen (dinding bata dan semen)</t>
        </is>
      </c>
      <c r="BP44" t="n">
        <v>1</v>
      </c>
      <c r="BQ44" t="n">
        <v>0</v>
      </c>
      <c r="BR44" t="n">
        <v>0</v>
      </c>
      <c r="BS44" t="n">
        <v>0</v>
      </c>
      <c r="BT44" t="n">
        <v>0</v>
      </c>
      <c r="BU44" t="n">
        <v/>
      </c>
      <c r="BV44" t="inlineStr">
        <is>
          <t>Keramik/ubin</t>
        </is>
      </c>
      <c r="BW44" t="n">
        <v>0</v>
      </c>
      <c r="BX44" t="n">
        <v>0</v>
      </c>
      <c r="BY44" t="n">
        <v>1</v>
      </c>
      <c r="BZ44" t="n">
        <v>0</v>
      </c>
      <c r="CA44" t="n">
        <v>0</v>
      </c>
      <c r="CB44" t="n">
        <v/>
      </c>
      <c r="CC44" t="inlineStr">
        <is>
          <t>Asbes Genting</t>
        </is>
      </c>
      <c r="CD44" t="n">
        <v>1</v>
      </c>
      <c r="CE44" t="n">
        <v>0</v>
      </c>
      <c r="CF44" t="n">
        <v>0</v>
      </c>
      <c r="CG44" t="n">
        <v>0</v>
      </c>
      <c r="CH44" t="n">
        <v>0</v>
      </c>
      <c r="CI44" t="n">
        <v>1</v>
      </c>
      <c r="CJ44" t="n">
        <v>0</v>
      </c>
      <c r="CK44" t="n">
        <v/>
      </c>
      <c r="CL44" t="inlineStr">
        <is>
          <t>Ya</t>
        </is>
      </c>
      <c r="CM44" t="n">
        <v>2010</v>
      </c>
      <c r="CN44" t="inlineStr">
        <is>
          <t>Fixed-Dome (Kubah Tetap)</t>
        </is>
      </c>
      <c r="CO44" t="inlineStr">
        <is>
          <t>8 m³ (6-7 ekor sapi, ±6,5 jam memasak/hari, ±65 kg slurry/hari)</t>
        </is>
      </c>
      <c r="CP44" t="inlineStr">
        <is>
          <t>Anggota keluarga - laki-laki</t>
        </is>
      </c>
      <c r="CQ44" t="n">
        <v>0</v>
      </c>
      <c r="CR44" t="n">
        <v>0</v>
      </c>
      <c r="CS44" t="n">
        <v>0</v>
      </c>
      <c r="CT44" t="n">
        <v>0</v>
      </c>
      <c r="CU44" t="n">
        <v>1</v>
      </c>
      <c r="CV44" t="n">
        <v>0</v>
      </c>
      <c r="CW44" t="n">
        <v>0</v>
      </c>
      <c r="CX44" t="n">
        <v>0</v>
      </c>
      <c r="CY44" t="inlineStr">
        <is>
          <t>Anggota keluarga - laki-laki</t>
        </is>
      </c>
      <c r="CZ44" t="n">
        <v>1</v>
      </c>
      <c r="DA44" t="n">
        <v>0</v>
      </c>
      <c r="DB44" t="n">
        <v>0</v>
      </c>
      <c r="DC44" t="n">
        <v/>
      </c>
      <c r="DD44" t="inlineStr">
        <is>
          <t>Anggota keluarga - laki-laki</t>
        </is>
      </c>
      <c r="DE44" t="n">
        <v>1</v>
      </c>
      <c r="DF44" t="n">
        <v>0</v>
      </c>
      <c r="DG44" t="n">
        <v>0</v>
      </c>
      <c r="DH44" t="n">
        <v>0</v>
      </c>
      <c r="DI44" t="n">
        <v/>
      </c>
      <c r="DJ44" t="inlineStr">
        <is>
          <t>Anggota keluarga - laki-laki CPO atau pendamping</t>
        </is>
      </c>
      <c r="DK44" t="n">
        <v>1</v>
      </c>
      <c r="DL44" t="n">
        <v>0</v>
      </c>
      <c r="DM44" t="n">
        <v>1</v>
      </c>
      <c r="DN44" t="n">
        <v>0</v>
      </c>
      <c r="DO44" t="n">
        <v/>
      </c>
      <c r="DP44" t="inlineStr">
        <is>
          <t>Ya</t>
        </is>
      </c>
      <c r="DQ44" t="n">
        <v/>
      </c>
      <c r="DR44" t="n">
        <v/>
      </c>
      <c r="DS44" t="n">
        <v/>
      </c>
      <c r="DT44" t="n">
        <v/>
      </c>
      <c r="DU44" t="n">
        <v/>
      </c>
      <c r="DV44" t="n">
        <v/>
      </c>
      <c r="DW44" t="n">
        <v/>
      </c>
      <c r="DX44" t="n">
        <v/>
      </c>
      <c r="DY44" t="n">
        <v/>
      </c>
      <c r="DZ44" t="n">
        <v/>
      </c>
      <c r="EA44" t="n">
        <v/>
      </c>
      <c r="EB44" t="n">
        <v/>
      </c>
      <c r="EC44" t="n">
        <v/>
      </c>
      <c r="ED44" t="n">
        <v/>
      </c>
      <c r="EE44" t="n">
        <v/>
      </c>
      <c r="EF44" t="n">
        <v/>
      </c>
      <c r="EG44" t="n">
        <v/>
      </c>
      <c r="EH44" t="n">
        <v/>
      </c>
      <c r="EI44" t="inlineStr">
        <is>
          <t>Tidak ada masalah</t>
        </is>
      </c>
      <c r="EJ44" t="n">
        <v>0</v>
      </c>
      <c r="EK44" t="n">
        <v>0</v>
      </c>
      <c r="EL44" t="n">
        <v>0</v>
      </c>
      <c r="EM44" t="n">
        <v>1</v>
      </c>
      <c r="EN44" t="n">
        <v>0</v>
      </c>
      <c r="EO44" t="n">
        <v/>
      </c>
      <c r="EP44" t="inlineStr">
        <is>
          <t>Ya, cukup jelas dan mudah diikuti</t>
        </is>
      </c>
      <c r="EQ44" t="inlineStr">
        <is>
          <t>Pelatihan</t>
        </is>
      </c>
      <c r="ER44" t="inlineStr">
        <is>
          <t>Pegawai koperasi</t>
        </is>
      </c>
      <c r="ES44" t="n">
        <v>0</v>
      </c>
      <c r="ET44" t="n">
        <v>0</v>
      </c>
      <c r="EU44" t="n">
        <v>1</v>
      </c>
      <c r="EV44" t="n">
        <v>0</v>
      </c>
      <c r="EW44" t="n">
        <v/>
      </c>
      <c r="EX44" t="inlineStr">
        <is>
          <t>Anggota keluarga - Laki-laki</t>
        </is>
      </c>
      <c r="EY44" t="n">
        <v>1</v>
      </c>
      <c r="EZ44" t="n">
        <v>0</v>
      </c>
      <c r="FA44" t="n">
        <v>0</v>
      </c>
      <c r="FB44" t="n">
        <v/>
      </c>
      <c r="FC44" t="inlineStr">
        <is>
          <t>Setiap hari</t>
        </is>
      </c>
      <c r="FD44" t="n">
        <v/>
      </c>
      <c r="FE44" t="inlineStr">
        <is>
          <t>Mengetahui</t>
        </is>
      </c>
      <c r="FF44" t="inlineStr">
        <is>
          <t>Selalu (setiap hari)</t>
        </is>
      </c>
      <c r="FG44" t="inlineStr">
        <is>
          <t>Mengetahui</t>
        </is>
      </c>
      <c r="FH44" t="inlineStr">
        <is>
          <t>Sering (setiap minggu)</t>
        </is>
      </c>
      <c r="FI44" t="inlineStr">
        <is>
          <t>Mengetahui</t>
        </is>
      </c>
      <c r="FJ44" t="inlineStr">
        <is>
          <t>Selalu (setiap hari)</t>
        </is>
      </c>
      <c r="FK44" t="inlineStr">
        <is>
          <t>Mengetahui</t>
        </is>
      </c>
      <c r="FL44" t="inlineStr">
        <is>
          <t>Tidak pernah</t>
        </is>
      </c>
      <c r="FM44" t="inlineStr">
        <is>
          <t>Mengetahui</t>
        </is>
      </c>
      <c r="FN44" t="inlineStr">
        <is>
          <t>Sering (setiap minggu)</t>
        </is>
      </c>
      <c r="FO44" t="inlineStr">
        <is>
          <t>Mengetahui</t>
        </is>
      </c>
      <c r="FP44" t="inlineStr">
        <is>
          <t>Cukup sering (2 minggu sekali)</t>
        </is>
      </c>
      <c r="FQ44" t="inlineStr">
        <is>
          <t>Mengetahui</t>
        </is>
      </c>
      <c r="FR44" t="inlineStr">
        <is>
          <t>Ya</t>
        </is>
      </c>
      <c r="FS44" t="inlineStr">
        <is>
          <t>Mengetahui</t>
        </is>
      </c>
      <c r="FT44" t="inlineStr">
        <is>
          <t>Ya, selalu</t>
        </is>
      </c>
      <c r="FU44" t="inlineStr">
        <is>
          <t>Laki-laki dewasa</t>
        </is>
      </c>
      <c r="FV44" t="n">
        <v>1</v>
      </c>
      <c r="FW44" t="n">
        <v>0</v>
      </c>
      <c r="FX44" t="n">
        <v>0</v>
      </c>
      <c r="FY44" t="n">
        <v>0</v>
      </c>
      <c r="FZ44" t="inlineStr">
        <is>
          <t>Memahami</t>
        </is>
      </c>
      <c r="GA44" t="inlineStr">
        <is>
          <t>CPO</t>
        </is>
      </c>
      <c r="GB44" t="n">
        <v>1</v>
      </c>
      <c r="GC44" t="n">
        <v>0</v>
      </c>
      <c r="GD44" t="n">
        <v>0</v>
      </c>
      <c r="GE44" t="n">
        <v>0</v>
      </c>
      <c r="GF44" t="n">
        <v/>
      </c>
      <c r="GG44" t="inlineStr">
        <is>
          <t>Sering</t>
        </is>
      </c>
      <c r="GH44" t="inlineStr">
        <is>
          <t>Ya</t>
        </is>
      </c>
      <c r="GI44" t="inlineStr">
        <is>
          <t>Teman/keluarga Tetangga</t>
        </is>
      </c>
      <c r="GJ44" t="n">
        <v>1</v>
      </c>
      <c r="GK44" t="n">
        <v>1</v>
      </c>
      <c r="GL44" t="n">
        <v>0</v>
      </c>
      <c r="GM44" t="n">
        <v>0</v>
      </c>
      <c r="GN44" t="n">
        <v/>
      </c>
      <c r="GO44" t="n">
        <v>8</v>
      </c>
      <c r="GP44" t="inlineStr">
        <is>
          <t>Sebagian</t>
        </is>
      </c>
      <c r="GQ44" t="inlineStr">
        <is>
          <t>Kayu bakar Minyak tanah</t>
        </is>
      </c>
      <c r="GR44" t="n">
        <v>0</v>
      </c>
      <c r="GS44" t="n">
        <v>1</v>
      </c>
      <c r="GT44" t="n">
        <v>1</v>
      </c>
      <c r="GU44" t="n">
        <v>0</v>
      </c>
      <c r="GV44" t="n">
        <v>0</v>
      </c>
      <c r="GW44" t="n">
        <v>0</v>
      </c>
      <c r="GX44" t="n">
        <v>0</v>
      </c>
      <c r="GY44" t="n">
        <v/>
      </c>
      <c r="GZ44" t="inlineStr">
        <is>
          <t>Ya</t>
        </is>
      </c>
      <c r="HA44" t="n">
        <v/>
      </c>
      <c r="HB44" t="n">
        <v/>
      </c>
      <c r="HC44" t="n">
        <v/>
      </c>
      <c r="HD44" t="n">
        <v/>
      </c>
      <c r="HE44" t="n">
        <v/>
      </c>
      <c r="HF44" t="n">
        <v/>
      </c>
      <c r="HG44" t="n">
        <v/>
      </c>
      <c r="HH44" t="n">
        <v/>
      </c>
      <c r="HI44" t="n">
        <v/>
      </c>
      <c r="HJ44" t="n">
        <v/>
      </c>
      <c r="HK44" t="n">
        <v/>
      </c>
      <c r="HL44" t="n">
        <v/>
      </c>
      <c r="HM44" t="n">
        <v/>
      </c>
      <c r="HN44" t="n">
        <v/>
      </c>
      <c r="HO44" t="n">
        <v/>
      </c>
      <c r="HP44" t="n">
        <v/>
      </c>
      <c r="HQ44" t="n">
        <v/>
      </c>
      <c r="HR44" t="n">
        <v/>
      </c>
      <c r="HS44" t="n">
        <v/>
      </c>
      <c r="HT44" t="n">
        <v/>
      </c>
      <c r="HU44" t="n">
        <v/>
      </c>
      <c r="HV44" t="n">
        <v/>
      </c>
      <c r="HW44" t="n">
        <v/>
      </c>
      <c r="HX44" t="n">
        <v/>
      </c>
      <c r="HY44" t="n">
        <v>255</v>
      </c>
      <c r="HZ44" t="n">
        <v>255000</v>
      </c>
      <c r="IA44" t="n">
        <v/>
      </c>
      <c r="IB44" t="n">
        <v/>
      </c>
      <c r="IC44" t="n">
        <v/>
      </c>
      <c r="ID44" t="n">
        <v/>
      </c>
      <c r="IE44" t="n">
        <v/>
      </c>
      <c r="IF44" t="n">
        <v/>
      </c>
      <c r="IG44" t="n">
        <v/>
      </c>
      <c r="IH44" t="n">
        <v/>
      </c>
      <c r="II44" t="n">
        <v>12</v>
      </c>
      <c r="IJ44" t="n">
        <v>18000</v>
      </c>
      <c r="IK44" t="inlineStr">
        <is>
          <t>50-65 kg</t>
        </is>
      </c>
      <c r="IL44" t="inlineStr">
        <is>
          <t>&gt;5 jam</t>
        </is>
      </c>
      <c r="IM44" t="inlineStr">
        <is>
          <t>Ya</t>
        </is>
      </c>
      <c r="IN44" t="inlineStr">
        <is>
          <t>Ya</t>
        </is>
      </c>
      <c r="IO44" t="inlineStr">
        <is>
          <t>Lebih bersih</t>
        </is>
      </c>
      <c r="IP44" t="inlineStr">
        <is>
          <t>Tidak pernah</t>
        </is>
      </c>
      <c r="IQ44" t="inlineStr">
        <is>
          <t>Tidak pernah</t>
        </is>
      </c>
      <c r="IR44" t="n">
        <v/>
      </c>
      <c r="IS44" t="n">
        <v/>
      </c>
      <c r="IT44" t="n">
        <v/>
      </c>
      <c r="IU44" t="n">
        <v/>
      </c>
      <c r="IV44" t="n">
        <v/>
      </c>
      <c r="IW44" t="n">
        <v/>
      </c>
      <c r="IX44" t="n">
        <v/>
      </c>
      <c r="IY44" t="n">
        <v/>
      </c>
      <c r="IZ44" t="inlineStr">
        <is>
          <t>Tidak pernah</t>
        </is>
      </c>
      <c r="JA44" t="n">
        <v/>
      </c>
      <c r="JB44" t="n">
        <v/>
      </c>
      <c r="JC44" t="n">
        <v/>
      </c>
      <c r="JD44" t="n">
        <v/>
      </c>
      <c r="JE44" t="n">
        <v/>
      </c>
      <c r="JF44" t="n">
        <v/>
      </c>
      <c r="JG44" t="n">
        <v/>
      </c>
      <c r="JH44" t="n">
        <v/>
      </c>
      <c r="JI44" t="inlineStr">
        <is>
          <t>Lebih jarang (lebih sering tidak terkena)</t>
        </is>
      </c>
      <c r="JJ44" t="inlineStr">
        <is>
          <t>Laki-laki dewasa</t>
        </is>
      </c>
      <c r="JK44" t="n">
        <v>1</v>
      </c>
      <c r="JL44" t="n">
        <v>0</v>
      </c>
      <c r="JM44" t="n">
        <v>0</v>
      </c>
      <c r="JN44" t="inlineStr">
        <is>
          <t>Laki-laki dewasa</t>
        </is>
      </c>
      <c r="JO44" t="n">
        <v>1</v>
      </c>
      <c r="JP44" t="n">
        <v>0</v>
      </c>
      <c r="JQ44" t="n">
        <v>0</v>
      </c>
      <c r="JR44" t="inlineStr">
        <is>
          <t>Tidak pernah</t>
        </is>
      </c>
      <c r="JS44" t="n">
        <v/>
      </c>
      <c r="JT44" t="n">
        <v/>
      </c>
      <c r="JU44" t="n">
        <v/>
      </c>
      <c r="JV44" t="n">
        <v/>
      </c>
      <c r="JW44" t="n">
        <v/>
      </c>
      <c r="JX44" t="n">
        <v/>
      </c>
      <c r="JY44" t="n">
        <v/>
      </c>
      <c r="JZ44" t="n">
        <v/>
      </c>
      <c r="KA44" t="inlineStr">
        <is>
          <t>Tidak pernah</t>
        </is>
      </c>
      <c r="KB44" t="n">
        <v/>
      </c>
      <c r="KC44" t="n">
        <v/>
      </c>
      <c r="KD44" t="n">
        <v/>
      </c>
      <c r="KE44" t="n">
        <v/>
      </c>
      <c r="KF44" t="n">
        <v/>
      </c>
      <c r="KG44" t="n">
        <v/>
      </c>
      <c r="KH44" t="n">
        <v/>
      </c>
      <c r="KI44" t="n">
        <v/>
      </c>
      <c r="KJ44" t="inlineStr">
        <is>
          <t>Tidak pernah</t>
        </is>
      </c>
      <c r="KK44" t="n">
        <v/>
      </c>
      <c r="KL44" t="n">
        <v/>
      </c>
      <c r="KM44" t="n">
        <v/>
      </c>
      <c r="KN44" t="n">
        <v/>
      </c>
      <c r="KO44" t="n">
        <v/>
      </c>
      <c r="KP44" t="n">
        <v/>
      </c>
      <c r="KQ44" t="n">
        <v/>
      </c>
      <c r="KR44" t="n">
        <v/>
      </c>
      <c r="KS44" t="inlineStr">
        <is>
          <t>Cukup membaik</t>
        </is>
      </c>
      <c r="KT44" t="inlineStr">
        <is>
          <t>2-4 kali</t>
        </is>
      </c>
      <c r="KU44" t="inlineStr">
        <is>
          <t>0-1 kali</t>
        </is>
      </c>
      <c r="KV44" t="inlineStr">
        <is>
          <t>Anak-anak (0-18 tahun)</t>
        </is>
      </c>
      <c r="KW44" t="n">
        <v>0</v>
      </c>
      <c r="KX44" t="n">
        <v>0</v>
      </c>
      <c r="KY44" t="n">
        <v>1</v>
      </c>
      <c r="KZ44" t="n">
        <v>0</v>
      </c>
      <c r="LA44" t="inlineStr">
        <is>
          <t>Cukup membaik</t>
        </is>
      </c>
      <c r="LB44" t="inlineStr">
        <is>
          <t>Cukup membaik</t>
        </is>
      </c>
      <c r="LC44" t="n">
        <v>180</v>
      </c>
      <c r="LD44" t="n">
        <v>4</v>
      </c>
      <c r="LE44" t="n">
        <v>12</v>
      </c>
      <c r="LF44" t="n">
        <v>0</v>
      </c>
      <c r="LG44" t="inlineStr">
        <is>
          <t>Ya</t>
        </is>
      </c>
      <c r="LH44" t="n">
        <v>273000</v>
      </c>
      <c r="LI44" t="n">
        <v/>
      </c>
      <c r="LJ44" t="inlineStr">
        <is>
          <t>Kebutuhan rumah tangga</t>
        </is>
      </c>
      <c r="LK44" t="n">
        <v>0</v>
      </c>
      <c r="LL44" t="n">
        <v>0</v>
      </c>
      <c r="LM44" t="n">
        <v>0</v>
      </c>
      <c r="LN44" t="n">
        <v>0</v>
      </c>
      <c r="LO44" t="n">
        <v>1</v>
      </c>
      <c r="LP44" t="n">
        <v>0</v>
      </c>
      <c r="LQ44" t="n">
        <v>0</v>
      </c>
      <c r="LR44" t="n">
        <v/>
      </c>
      <c r="LS44" t="n">
        <v>15</v>
      </c>
      <c r="LT44" t="n">
        <v>0</v>
      </c>
      <c r="LU44" t="n">
        <v>15</v>
      </c>
      <c r="LV44" t="n">
        <v>15</v>
      </c>
      <c r="LW44" t="n">
        <v>0</v>
      </c>
      <c r="LX44" t="n">
        <v>15</v>
      </c>
      <c r="LY44" t="n">
        <v>15</v>
      </c>
      <c r="LZ44" t="n">
        <v>0</v>
      </c>
      <c r="MA44" t="n">
        <v>15</v>
      </c>
      <c r="MB44" t="inlineStr">
        <is>
          <t>Ya</t>
        </is>
      </c>
      <c r="MC44" t="n">
        <v>120</v>
      </c>
      <c r="MD44" t="n">
        <v>30</v>
      </c>
      <c r="ME44" t="n">
        <v>0</v>
      </c>
      <c r="MF44" t="n">
        <v>0</v>
      </c>
      <c r="MG44" t="n">
        <v>0</v>
      </c>
      <c r="MH44" t="n">
        <v>0</v>
      </c>
      <c r="MI44" t="inlineStr">
        <is>
          <t>Istirahat Lainnya</t>
        </is>
      </c>
      <c r="MJ44" t="n">
        <v>0</v>
      </c>
      <c r="MK44" t="n">
        <v>0</v>
      </c>
      <c r="ML44" t="n">
        <v>1</v>
      </c>
      <c r="MM44" t="n">
        <v>0</v>
      </c>
      <c r="MN44" t="n">
        <v>0</v>
      </c>
      <c r="MO44" t="n">
        <v>1</v>
      </c>
      <c r="MP44" t="inlineStr">
        <is>
          <t>Berjualan dan berkumpul dengan keluarga</t>
        </is>
      </c>
      <c r="MQ44" t="n">
        <v/>
      </c>
      <c r="MR44" t="inlineStr">
        <is>
          <t>Capek. Sdh lelah waktumepet</t>
        </is>
      </c>
      <c r="MS44" t="n">
        <v/>
      </c>
      <c r="MT44" t="inlineStr">
        <is>
          <t>Sdhcapek dn lelah</t>
        </is>
      </c>
      <c r="MU44" t="inlineStr">
        <is>
          <t>Tidak</t>
        </is>
      </c>
      <c r="MV44" t="n">
        <v/>
      </c>
      <c r="MW44" t="n">
        <v/>
      </c>
      <c r="MX44" t="n">
        <v/>
      </c>
      <c r="MY44" t="n">
        <v/>
      </c>
      <c r="MZ44" t="n">
        <v/>
      </c>
      <c r="NA44" t="n">
        <v/>
      </c>
      <c r="NB44" t="n">
        <v/>
      </c>
      <c r="NC44" t="n">
        <v/>
      </c>
      <c r="ND44" t="n">
        <v/>
      </c>
      <c r="NE44" t="n">
        <v/>
      </c>
      <c r="NF44" t="n">
        <v/>
      </c>
      <c r="NG44" t="n">
        <v/>
      </c>
      <c r="NH44" t="n">
        <v/>
      </c>
      <c r="NI44" t="n">
        <v/>
      </c>
      <c r="NJ44" t="n">
        <v/>
      </c>
      <c r="NK44" t="n">
        <v/>
      </c>
      <c r="NL44" t="inlineStr">
        <is>
          <t>Tidak</t>
        </is>
      </c>
      <c r="NM44" t="inlineStr">
        <is>
          <t>100% kredit atau pinjaman</t>
        </is>
      </c>
      <c r="NN44" t="inlineStr">
        <is>
          <t>7.000.001-9.000.000</t>
        </is>
      </c>
      <c r="NO44" t="n">
        <v/>
      </c>
      <c r="NP44" t="n">
        <v/>
      </c>
      <c r="NQ44" t="inlineStr">
        <is>
          <t>Koperasi</t>
        </is>
      </c>
      <c r="NR44" t="n">
        <v/>
      </c>
      <c r="NS44" t="n">
        <v>36</v>
      </c>
      <c r="NT44" t="inlineStr">
        <is>
          <t>Anggota keluarga - Laki-laki dewasa</t>
        </is>
      </c>
      <c r="NU44" t="n">
        <v/>
      </c>
      <c r="NV44" t="n">
        <v/>
      </c>
      <c r="NW44" t="n">
        <v/>
      </c>
      <c r="NX44" t="inlineStr">
        <is>
          <t>Sedikit meningkat</t>
        </is>
      </c>
      <c r="NY44" t="n">
        <v>60</v>
      </c>
      <c r="NZ44" t="n">
        <v>0</v>
      </c>
      <c r="OA44" t="n">
        <v>0</v>
      </c>
      <c r="OB44" t="n">
        <v>0</v>
      </c>
      <c r="OC44" t="n">
        <v>30</v>
      </c>
      <c r="OD44" t="n">
        <v>0</v>
      </c>
      <c r="OE44" t="inlineStr">
        <is>
          <t>Lebih baik</t>
        </is>
      </c>
      <c r="OF44" t="inlineStr">
        <is>
          <t>Lebih baik (beda waktu memasak 5-30 menit, ATAU tidak lagi ada rasa/bau makanan yang berubah, ATAU alasan lainnya)</t>
        </is>
      </c>
      <c r="OG44" t="inlineStr">
        <is>
          <t>Ya</t>
        </is>
      </c>
      <c r="OH44" t="n">
        <v>2</v>
      </c>
      <c r="OI44" t="n">
        <v>4</v>
      </c>
      <c r="OJ44" t="n">
        <v>0</v>
      </c>
      <c r="OK44" t="n">
        <v>0</v>
      </c>
      <c r="OL44" t="n">
        <v>0</v>
      </c>
      <c r="OM44" t="n">
        <v>0</v>
      </c>
      <c r="ON44" t="n">
        <v>0</v>
      </c>
      <c r="OO44" t="n">
        <v>0</v>
      </c>
      <c r="OP44" t="inlineStr">
        <is>
          <t>Sapi perah Ayam</t>
        </is>
      </c>
      <c r="OQ44" t="n">
        <v>0</v>
      </c>
      <c r="OR44" t="n">
        <v>1</v>
      </c>
      <c r="OS44" t="n">
        <v>0</v>
      </c>
      <c r="OT44" t="n">
        <v>0</v>
      </c>
      <c r="OU44" t="n">
        <v>0</v>
      </c>
      <c r="OV44" t="n">
        <v>0</v>
      </c>
      <c r="OW44" t="n">
        <v>1</v>
      </c>
      <c r="OX44" t="n">
        <v>0</v>
      </c>
      <c r="OY44" t="n">
        <v>0</v>
      </c>
      <c r="OZ44" t="inlineStr">
        <is>
          <t>Sapi pedaging Sapi perah</t>
        </is>
      </c>
      <c r="PA44" t="n">
        <v>1</v>
      </c>
      <c r="PB44" t="n">
        <v>1</v>
      </c>
      <c r="PC44" t="n">
        <v>0</v>
      </c>
      <c r="PD44" t="n">
        <v>0</v>
      </c>
      <c r="PE44" t="n">
        <v>0</v>
      </c>
      <c r="PF44" t="n">
        <v>0</v>
      </c>
      <c r="PG44" t="n">
        <v>0</v>
      </c>
      <c r="PH44" t="n">
        <v>0</v>
      </c>
      <c r="PI44" t="n">
        <v>0</v>
      </c>
      <c r="PJ44" t="inlineStr">
        <is>
          <t>Sapi pedaging Sapi perah</t>
        </is>
      </c>
      <c r="PK44" t="n">
        <v>1</v>
      </c>
      <c r="PL44" t="n">
        <v>1</v>
      </c>
      <c r="PM44" t="n">
        <v>0</v>
      </c>
      <c r="PN44" t="n">
        <v>0</v>
      </c>
      <c r="PO44" t="n">
        <v>0</v>
      </c>
      <c r="PP44" t="n">
        <v>0</v>
      </c>
      <c r="PQ44" t="n">
        <v>0</v>
      </c>
      <c r="PR44" t="n">
        <v>0</v>
      </c>
      <c r="PS44" t="n">
        <v>0</v>
      </c>
      <c r="PT44" t="n">
        <v/>
      </c>
      <c r="PU44" t="n">
        <v/>
      </c>
      <c r="PV44" t="n">
        <v/>
      </c>
      <c r="PW44" t="n">
        <v/>
      </c>
      <c r="PX44" t="n">
        <v/>
      </c>
      <c r="PY44" t="n">
        <v/>
      </c>
      <c r="PZ44" t="n">
        <v/>
      </c>
      <c r="QA44" t="n">
        <v/>
      </c>
      <c r="QB44" t="n">
        <v/>
      </c>
      <c r="QC44" t="n">
        <v/>
      </c>
      <c r="QD44" t="n">
        <v/>
      </c>
      <c r="QE44" t="inlineStr">
        <is>
          <t>4-Lainnya 1-Disebarkan ke lahan terbuka</t>
        </is>
      </c>
      <c r="QF44" t="n">
        <v>0</v>
      </c>
      <c r="QG44" t="n">
        <v>0</v>
      </c>
      <c r="QH44" t="n">
        <v>0</v>
      </c>
      <c r="QI44" t="n">
        <v>0</v>
      </c>
      <c r="QJ44" t="n">
        <v>0</v>
      </c>
      <c r="QK44" t="n">
        <v>1</v>
      </c>
      <c r="QL44" t="n">
        <v>0</v>
      </c>
      <c r="QM44" t="n">
        <v>0</v>
      </c>
      <c r="QN44" t="n">
        <v>1</v>
      </c>
      <c r="QO44" t="inlineStr">
        <is>
          <t>Diusung ke lahan rumput</t>
        </is>
      </c>
      <c r="QP44" t="n">
        <v/>
      </c>
      <c r="QQ44" t="n">
        <v/>
      </c>
      <c r="QR44" t="n">
        <v/>
      </c>
      <c r="QS44" t="n">
        <v/>
      </c>
      <c r="QT44" t="n">
        <v/>
      </c>
      <c r="QU44" t="n">
        <v/>
      </c>
      <c r="QV44" t="n">
        <v/>
      </c>
      <c r="QW44" t="n">
        <v/>
      </c>
      <c r="QX44" t="n">
        <v/>
      </c>
      <c r="QY44" t="n">
        <v/>
      </c>
      <c r="QZ44" t="n">
        <v/>
      </c>
      <c r="RA44" t="n">
        <v/>
      </c>
      <c r="RB44" t="n">
        <v/>
      </c>
      <c r="RC44" t="n">
        <v/>
      </c>
      <c r="RD44" t="n">
        <v/>
      </c>
      <c r="RE44" t="n">
        <v/>
      </c>
      <c r="RF44" t="n">
        <v/>
      </c>
      <c r="RG44" t="n">
        <v/>
      </c>
      <c r="RH44" t="n">
        <v/>
      </c>
      <c r="RI44" t="n">
        <v/>
      </c>
      <c r="RJ44" t="n">
        <v/>
      </c>
      <c r="RK44" t="n">
        <v/>
      </c>
      <c r="RL44" t="n">
        <v/>
      </c>
      <c r="RM44" t="n">
        <v/>
      </c>
      <c r="RN44" t="n">
        <v/>
      </c>
      <c r="RO44" t="n">
        <v/>
      </c>
      <c r="RP44" t="n">
        <v/>
      </c>
      <c r="RQ44" t="n">
        <v/>
      </c>
      <c r="RR44" t="n">
        <v/>
      </c>
      <c r="RS44" t="n">
        <v/>
      </c>
      <c r="RT44" t="n">
        <v/>
      </c>
      <c r="RU44" t="n">
        <v/>
      </c>
      <c r="RV44" t="n">
        <v/>
      </c>
      <c r="RW44" t="n">
        <v/>
      </c>
      <c r="RX44" t="n">
        <v/>
      </c>
      <c r="RY44" t="n">
        <v/>
      </c>
      <c r="RZ44" t="n">
        <v/>
      </c>
      <c r="SA44" t="n">
        <v/>
      </c>
      <c r="SB44" t="n">
        <v/>
      </c>
      <c r="SC44" t="inlineStr">
        <is>
          <t>1-Disebarkan ke lahan terbuka</t>
        </is>
      </c>
      <c r="SD44" t="n">
        <v>0</v>
      </c>
      <c r="SE44" t="n">
        <v>0</v>
      </c>
      <c r="SF44" t="n">
        <v>0</v>
      </c>
      <c r="SG44" t="n">
        <v>0</v>
      </c>
      <c r="SH44" t="n">
        <v>0</v>
      </c>
      <c r="SI44" t="n">
        <v>1</v>
      </c>
      <c r="SJ44" t="n">
        <v>0</v>
      </c>
      <c r="SK44" t="n">
        <v>0</v>
      </c>
      <c r="SL44" t="n">
        <v>0</v>
      </c>
      <c r="SM44" t="n">
        <v/>
      </c>
      <c r="SN44" t="n">
        <v/>
      </c>
      <c r="SO44" t="n">
        <v/>
      </c>
      <c r="SP44" t="n">
        <v/>
      </c>
      <c r="SQ44" t="n">
        <v/>
      </c>
      <c r="SR44" t="n">
        <v/>
      </c>
      <c r="SS44" t="n">
        <v/>
      </c>
      <c r="ST44" t="n">
        <v/>
      </c>
      <c r="SU44" t="n">
        <v/>
      </c>
      <c r="SV44" t="n">
        <v/>
      </c>
      <c r="SW44" t="n">
        <v/>
      </c>
      <c r="SX44" t="n">
        <v/>
      </c>
      <c r="SY44" t="n">
        <v/>
      </c>
      <c r="SZ44" t="n">
        <v>10</v>
      </c>
      <c r="TA44" t="n">
        <v/>
      </c>
      <c r="TB44" t="n">
        <v/>
      </c>
      <c r="TC44" t="n">
        <v/>
      </c>
      <c r="TD44" t="n">
        <v/>
      </c>
      <c r="TE44" t="n">
        <v>7</v>
      </c>
      <c r="TF44" t="n">
        <v/>
      </c>
      <c r="TG44" t="n">
        <v/>
      </c>
      <c r="TH44" t="n">
        <v/>
      </c>
      <c r="TI44" t="n">
        <v/>
      </c>
      <c r="TJ44" t="n">
        <v/>
      </c>
      <c r="TK44" t="n">
        <v/>
      </c>
      <c r="TL44" t="n">
        <v/>
      </c>
      <c r="TM44" t="n">
        <v/>
      </c>
      <c r="TN44" t="n">
        <v/>
      </c>
      <c r="TO44" t="n">
        <v/>
      </c>
      <c r="TP44" t="n">
        <v/>
      </c>
      <c r="TQ44" t="n">
        <v/>
      </c>
      <c r="TR44" t="n">
        <v/>
      </c>
      <c r="TS44" t="n">
        <v/>
      </c>
      <c r="TT44" t="n">
        <v/>
      </c>
      <c r="TU44" t="n">
        <v/>
      </c>
      <c r="TV44" t="n">
        <v/>
      </c>
      <c r="TW44" t="n">
        <v/>
      </c>
      <c r="TX44" t="n">
        <v/>
      </c>
      <c r="TY44" t="n">
        <v/>
      </c>
      <c r="TZ44" t="n">
        <v/>
      </c>
      <c r="UA44" t="n">
        <v/>
      </c>
      <c r="UB44" t="n">
        <v/>
      </c>
      <c r="UC44" t="n">
        <v/>
      </c>
      <c r="UD44" t="n">
        <v/>
      </c>
      <c r="UE44" t="n">
        <v/>
      </c>
      <c r="UF44" t="n">
        <v/>
      </c>
      <c r="UG44" t="n">
        <v/>
      </c>
      <c r="UH44" t="n">
        <v/>
      </c>
      <c r="UI44" t="n">
        <v/>
      </c>
      <c r="UJ44" t="n">
        <v/>
      </c>
      <c r="UK44" t="n">
        <v/>
      </c>
      <c r="UL44" t="n">
        <v/>
      </c>
      <c r="UM44" t="n">
        <v/>
      </c>
      <c r="UN44" t="n">
        <v/>
      </c>
      <c r="UO44" t="n">
        <v/>
      </c>
      <c r="UP44" t="n">
        <v/>
      </c>
      <c r="UQ44" t="n">
        <v/>
      </c>
      <c r="UR44" t="n">
        <v/>
      </c>
      <c r="US44" t="n">
        <v/>
      </c>
      <c r="UT44" t="n">
        <v/>
      </c>
      <c r="UU44" t="inlineStr">
        <is>
          <t>Pemberian pakan di kandang</t>
        </is>
      </c>
      <c r="UV44" t="inlineStr">
        <is>
          <t>Pemberian pakan di kandang</t>
        </is>
      </c>
      <c r="UW44" t="n">
        <v/>
      </c>
      <c r="UX44" t="n">
        <v/>
      </c>
      <c r="UY44" t="n">
        <v/>
      </c>
      <c r="UZ44" t="n">
        <v/>
      </c>
      <c r="VA44" t="n">
        <v/>
      </c>
      <c r="VB44" t="n">
        <v/>
      </c>
      <c r="VC44" t="inlineStr">
        <is>
          <t>Sangat jarang (&gt;1 bulan sekali)</t>
        </is>
      </c>
      <c r="VD44" t="inlineStr">
        <is>
          <t>Sangat jarang (&gt;1 bulan sekali)</t>
        </is>
      </c>
      <c r="VE44" t="n">
        <v/>
      </c>
      <c r="VF44" t="n">
        <v/>
      </c>
      <c r="VG44" t="n">
        <v/>
      </c>
      <c r="VH44" t="n">
        <v/>
      </c>
      <c r="VI44" t="n">
        <v/>
      </c>
      <c r="VJ44" t="n">
        <v/>
      </c>
      <c r="VK44" t="inlineStr">
        <is>
          <t>Sangat sering (&gt;1 kali sehari)</t>
        </is>
      </c>
      <c r="VL44" t="inlineStr">
        <is>
          <t>Sangat sering (&gt;1 kali sehari)</t>
        </is>
      </c>
      <c r="VM44" t="n">
        <v/>
      </c>
      <c r="VN44" t="n">
        <v/>
      </c>
      <c r="VO44" t="n">
        <v/>
      </c>
      <c r="VP44" t="n">
        <v/>
      </c>
      <c r="VQ44" t="n">
        <v/>
      </c>
      <c r="VR44" t="n">
        <v/>
      </c>
      <c r="VS44" t="inlineStr">
        <is>
          <t>6-Digester biogas 5-Untuk disebar di tanah (dan dibajak)</t>
        </is>
      </c>
      <c r="VT44" t="n">
        <v>0</v>
      </c>
      <c r="VU44" t="n">
        <v>0</v>
      </c>
      <c r="VV44" t="n">
        <v>0</v>
      </c>
      <c r="VW44" t="n">
        <v>0</v>
      </c>
      <c r="VX44" t="n">
        <v>0</v>
      </c>
      <c r="VY44" t="n">
        <v>0</v>
      </c>
      <c r="VZ44" t="n">
        <v>0</v>
      </c>
      <c r="WA44" t="n">
        <v>0</v>
      </c>
      <c r="WB44" t="n">
        <v>1</v>
      </c>
      <c r="WC44" t="n">
        <v>1</v>
      </c>
      <c r="WD44" t="n">
        <v>0</v>
      </c>
      <c r="WE44" t="n">
        <v>0</v>
      </c>
      <c r="WF44" t="inlineStr">
        <is>
          <t>5-Untuk disebar di tanah (dan dibajak) 6-Digester biogas</t>
        </is>
      </c>
      <c r="WG44" t="n">
        <v>0</v>
      </c>
      <c r="WH44" t="n">
        <v>0</v>
      </c>
      <c r="WI44" t="n">
        <v>0</v>
      </c>
      <c r="WJ44" t="n">
        <v>0</v>
      </c>
      <c r="WK44" t="n">
        <v>0</v>
      </c>
      <c r="WL44" t="n">
        <v>0</v>
      </c>
      <c r="WM44" t="n">
        <v>0</v>
      </c>
      <c r="WN44" t="n">
        <v>0</v>
      </c>
      <c r="WO44" t="n">
        <v>1</v>
      </c>
      <c r="WP44" t="n">
        <v>1</v>
      </c>
      <c r="WQ44" t="n">
        <v>0</v>
      </c>
      <c r="WR44" t="n">
        <v>0</v>
      </c>
      <c r="WS44" t="n">
        <v/>
      </c>
      <c r="WT44" t="n">
        <v/>
      </c>
      <c r="WU44" t="n">
        <v/>
      </c>
      <c r="WV44" t="n">
        <v/>
      </c>
      <c r="WW44" t="n">
        <v/>
      </c>
      <c r="WX44" t="n">
        <v/>
      </c>
      <c r="WY44" t="n">
        <v/>
      </c>
      <c r="WZ44" t="n">
        <v/>
      </c>
      <c r="XA44" t="n">
        <v/>
      </c>
      <c r="XB44" t="n">
        <v/>
      </c>
      <c r="XC44" t="n">
        <v/>
      </c>
      <c r="XD44" t="n">
        <v/>
      </c>
      <c r="XE44" t="n">
        <v/>
      </c>
      <c r="XF44" t="n">
        <v/>
      </c>
      <c r="XG44" t="n">
        <v/>
      </c>
      <c r="XH44" t="n">
        <v/>
      </c>
      <c r="XI44" t="n">
        <v/>
      </c>
      <c r="XJ44" t="n">
        <v/>
      </c>
      <c r="XK44" t="n">
        <v/>
      </c>
      <c r="XL44" t="n">
        <v/>
      </c>
      <c r="XM44" t="n">
        <v/>
      </c>
      <c r="XN44" t="n">
        <v/>
      </c>
      <c r="XO44" t="n">
        <v/>
      </c>
      <c r="XP44" t="n">
        <v/>
      </c>
      <c r="XQ44" t="n">
        <v/>
      </c>
      <c r="XR44" t="n">
        <v/>
      </c>
      <c r="XS44" t="n">
        <v/>
      </c>
      <c r="XT44" t="n">
        <v/>
      </c>
      <c r="XU44" t="n">
        <v/>
      </c>
      <c r="XV44" t="n">
        <v/>
      </c>
      <c r="XW44" t="n">
        <v/>
      </c>
      <c r="XX44" t="n">
        <v/>
      </c>
      <c r="XY44" t="n">
        <v/>
      </c>
      <c r="XZ44" t="n">
        <v/>
      </c>
      <c r="YA44" t="n">
        <v/>
      </c>
      <c r="YB44" t="n">
        <v/>
      </c>
      <c r="YC44" t="n">
        <v/>
      </c>
      <c r="YD44" t="n">
        <v/>
      </c>
      <c r="YE44" t="n">
        <v/>
      </c>
      <c r="YF44" t="n">
        <v/>
      </c>
      <c r="YG44" t="n">
        <v/>
      </c>
      <c r="YH44" t="n">
        <v/>
      </c>
      <c r="YI44" t="n">
        <v/>
      </c>
      <c r="YJ44" t="n">
        <v/>
      </c>
      <c r="YK44" t="n">
        <v/>
      </c>
      <c r="YL44" t="n">
        <v/>
      </c>
      <c r="YM44" t="n">
        <v/>
      </c>
      <c r="YN44" t="n">
        <v/>
      </c>
      <c r="YO44" t="n">
        <v/>
      </c>
      <c r="YP44" t="n">
        <v/>
      </c>
      <c r="YQ44" t="n">
        <v/>
      </c>
      <c r="YR44" t="n">
        <v/>
      </c>
      <c r="YS44" t="n">
        <v/>
      </c>
      <c r="YT44" t="n">
        <v/>
      </c>
      <c r="YU44" t="n">
        <v/>
      </c>
      <c r="YV44" t="n">
        <v/>
      </c>
      <c r="YW44" t="n">
        <v/>
      </c>
      <c r="YX44" t="n">
        <v/>
      </c>
      <c r="YY44" t="n">
        <v/>
      </c>
      <c r="YZ44" t="n">
        <v/>
      </c>
      <c r="ZA44" t="n">
        <v/>
      </c>
      <c r="ZB44" t="n">
        <v/>
      </c>
      <c r="ZC44" t="n">
        <v/>
      </c>
      <c r="ZD44" t="n">
        <v/>
      </c>
      <c r="ZE44" t="n">
        <v/>
      </c>
      <c r="ZF44" t="n">
        <v/>
      </c>
      <c r="ZG44" t="n">
        <v/>
      </c>
      <c r="ZH44" t="n">
        <v/>
      </c>
      <c r="ZI44" t="n">
        <v/>
      </c>
      <c r="ZJ44" t="n">
        <v/>
      </c>
      <c r="ZK44" t="n">
        <v/>
      </c>
      <c r="ZL44" t="n">
        <v/>
      </c>
      <c r="ZM44" t="n">
        <v/>
      </c>
      <c r="ZN44" t="n">
        <v>100</v>
      </c>
      <c r="ZO44" t="n">
        <v>100</v>
      </c>
      <c r="ZP44" t="n">
        <v/>
      </c>
      <c r="ZQ44" t="n">
        <v/>
      </c>
      <c r="ZR44" t="n">
        <v/>
      </c>
      <c r="ZS44" t="n">
        <v/>
      </c>
      <c r="ZT44" t="n">
        <v/>
      </c>
      <c r="ZU44" t="n">
        <v/>
      </c>
      <c r="ZV44" t="n">
        <v>2</v>
      </c>
      <c r="ZW44" t="n">
        <v>2</v>
      </c>
      <c r="ZX44" t="n">
        <v/>
      </c>
      <c r="ZY44" t="n">
        <v/>
      </c>
      <c r="ZZ44" t="n">
        <v/>
      </c>
      <c r="AAA44" t="n">
        <v/>
      </c>
      <c r="AAB44" t="n">
        <v/>
      </c>
      <c r="AAC44" t="n">
        <v/>
      </c>
      <c r="AAD44" t="inlineStr">
        <is>
          <t>Pakan segar (misal: rumput)</t>
        </is>
      </c>
      <c r="AAE44" t="inlineStr">
        <is>
          <t>Pakan segar (misal: rumput)</t>
        </is>
      </c>
      <c r="AAF44" t="n">
        <v/>
      </c>
      <c r="AAG44" t="n">
        <v/>
      </c>
      <c r="AAH44" t="n">
        <v/>
      </c>
      <c r="AAI44" t="n">
        <v/>
      </c>
      <c r="AAJ44" t="n">
        <v/>
      </c>
      <c r="AAK44" t="n">
        <v/>
      </c>
      <c r="AAL44" t="inlineStr">
        <is>
          <t>Tidak</t>
        </is>
      </c>
      <c r="AAM44" t="n">
        <v/>
      </c>
      <c r="AAN44" t="n">
        <v/>
      </c>
      <c r="AAO44" t="n">
        <v/>
      </c>
      <c r="AAP44" t="n">
        <v/>
      </c>
      <c r="AAQ44" t="n">
        <v/>
      </c>
      <c r="AAR44" t="inlineStr">
        <is>
          <t>Ya</t>
        </is>
      </c>
      <c r="AAS44" t="inlineStr">
        <is>
          <t>Mengetahui</t>
        </is>
      </c>
      <c r="AAT44" t="inlineStr">
        <is>
          <t>Digunakan untuk pupuk di lahan pertanian sendiri Digunakan untuk kegiatan peternakan sendiri</t>
        </is>
      </c>
      <c r="AAU44" t="n">
        <v>1</v>
      </c>
      <c r="AAV44" t="n">
        <v>1</v>
      </c>
      <c r="AAW44" t="n">
        <v>0</v>
      </c>
      <c r="AAX44" t="n">
        <v>0</v>
      </c>
      <c r="AAY44" t="n">
        <v>0</v>
      </c>
      <c r="AAZ44" t="n">
        <v>0</v>
      </c>
      <c r="ABA44" t="n">
        <v>0</v>
      </c>
      <c r="ABB44" t="n">
        <v/>
      </c>
      <c r="ABC44" t="n">
        <v/>
      </c>
      <c r="ABD44" t="n">
        <v/>
      </c>
      <c r="ABE44" t="n">
        <v/>
      </c>
      <c r="ABF44" t="n">
        <v/>
      </c>
      <c r="ABG44" t="n">
        <v/>
      </c>
      <c r="ABH44" t="n">
        <v/>
      </c>
      <c r="ABI44" t="inlineStr">
        <is>
          <t>Lainnya</t>
        </is>
      </c>
      <c r="ABJ44" t="n">
        <v>0</v>
      </c>
      <c r="ABK44" t="n">
        <v>1</v>
      </c>
      <c r="ABL44" t="n">
        <v>0</v>
      </c>
      <c r="ABM44" t="n">
        <v>0</v>
      </c>
      <c r="ABN44" t="n">
        <v>0</v>
      </c>
      <c r="ABO44" t="inlineStr">
        <is>
          <t>Pupuk untuk pakan ternak</t>
        </is>
      </c>
      <c r="ABP44" t="n">
        <v/>
      </c>
      <c r="ABQ44" t="inlineStr">
        <is>
          <t>Kobis, cabe</t>
        </is>
      </c>
      <c r="ABR44" t="inlineStr">
        <is>
          <t>Sangat jarang (2 bulan sekali)</t>
        </is>
      </c>
      <c r="ABS44" t="n">
        <v>1000</v>
      </c>
      <c r="ABT44" t="n">
        <v/>
      </c>
      <c r="ABU44" t="n">
        <v>0</v>
      </c>
      <c r="ABV44" t="n">
        <v>1000</v>
      </c>
      <c r="ABW44" t="inlineStr">
        <is>
          <t>NPK</t>
        </is>
      </c>
      <c r="ABX44" t="n">
        <v/>
      </c>
      <c r="ABY44" t="n">
        <v>15</v>
      </c>
      <c r="ABZ44" t="n">
        <v>1800</v>
      </c>
      <c r="ACA44" t="n">
        <v>0</v>
      </c>
      <c r="ACB44" t="n">
        <v>10000</v>
      </c>
      <c r="ACC44" t="n">
        <v>3000</v>
      </c>
      <c r="ACD44" t="n">
        <v>12000</v>
      </c>
      <c r="ACE44" t="inlineStr">
        <is>
          <t>Ya</t>
        </is>
      </c>
      <c r="ACF44" t="inlineStr">
        <is>
          <t>Cukup meningkat</t>
        </is>
      </c>
      <c r="ACG44" t="inlineStr">
        <is>
          <t>Cukup meningkat</t>
        </is>
      </c>
      <c r="ACH44" t="inlineStr">
        <is>
          <t>Cukup meningkat</t>
        </is>
      </c>
      <c r="ACI44" t="inlineStr">
        <is>
          <t>Cukup meningkat</t>
        </is>
      </c>
      <c r="ACJ44" t="inlineStr">
        <is>
          <t>Cukup meningkat</t>
        </is>
      </c>
      <c r="ACK44" t="n">
        <v/>
      </c>
      <c r="ACL44" t="n">
        <v/>
      </c>
      <c r="ACM44" t="n">
        <v/>
      </c>
      <c r="ACN44" t="n">
        <v/>
      </c>
      <c r="ACO44" t="n">
        <v/>
      </c>
      <c r="ACP44" t="n">
        <v/>
      </c>
      <c r="ACQ44" t="n">
        <v/>
      </c>
      <c r="ACR44" t="n">
        <v/>
      </c>
      <c r="ACS44" t="n">
        <v/>
      </c>
      <c r="ACT44" t="inlineStr">
        <is>
          <t>Tidak ada informasi tambahan mengenai sumber bahan baku biogas</t>
        </is>
      </c>
      <c r="ACU44" t="inlineStr">
        <is>
          <t>Manfaat besar dan membantu kehidupan sehari-hari</t>
        </is>
      </c>
      <c r="ACV44" t="inlineStr">
        <is>
          <t>Berkurang</t>
        </is>
      </c>
      <c r="ACW44" t="inlineStr">
        <is>
          <t>Anggota keluarga - Perempuan dewasa</t>
        </is>
      </c>
      <c r="ACX44" t="inlineStr">
        <is>
          <t>Setuju</t>
        </is>
      </c>
      <c r="ACY44" t="inlineStr">
        <is>
          <t>Anggota keluarga - Laki-laki dewasa Anggota keluarga - Perempuan dewasa</t>
        </is>
      </c>
      <c r="ACZ44" t="n">
        <v>1</v>
      </c>
      <c r="ADA44" t="n">
        <v>1</v>
      </c>
      <c r="ADB44" t="n">
        <v>0</v>
      </c>
      <c r="ADC44" t="n">
        <v>0</v>
      </c>
      <c r="ADD44" t="inlineStr">
        <is>
          <t>Cukup puas</t>
        </is>
      </c>
      <c r="ADE44" t="inlineStr">
        <is>
          <t>Tidak puas</t>
        </is>
      </c>
      <c r="ADF44" t="inlineStr">
        <is>
          <t>Cukup puas</t>
        </is>
      </c>
      <c r="ADG44" t="inlineStr">
        <is>
          <t>Cukup puas</t>
        </is>
      </c>
      <c r="ADH44" t="inlineStr">
        <is>
          <t>Ya</t>
        </is>
      </c>
      <c r="ADI44" t="inlineStr">
        <is>
          <t>Kompor,</t>
        </is>
      </c>
      <c r="ADJ44" t="inlineStr">
        <is>
          <t>Cukup puas</t>
        </is>
      </c>
      <c r="ADK44" t="n">
        <v/>
      </c>
      <c r="ADL44" t="n">
        <v/>
      </c>
      <c r="ADM44" t="n">
        <v/>
      </c>
      <c r="ADN44" t="n">
        <v/>
      </c>
      <c r="ADO44" t="n">
        <v/>
      </c>
      <c r="ADP44" t="n">
        <v/>
      </c>
      <c r="ADQ44" t="n">
        <v/>
      </c>
      <c r="ADR44" t="n">
        <v/>
      </c>
      <c r="ADS44" t="n">
        <v/>
      </c>
      <c r="ADT44" t="n">
        <v/>
      </c>
      <c r="ADU44" t="inlineStr">
        <is>
          <t>Memperbaiki sendiri Lainnya</t>
        </is>
      </c>
      <c r="ADV44" t="n">
        <v>0</v>
      </c>
      <c r="ADW44" t="n">
        <v>0</v>
      </c>
      <c r="ADX44" t="n">
        <v>0</v>
      </c>
      <c r="ADY44" t="n">
        <v>0</v>
      </c>
      <c r="ADZ44" t="n">
        <v>0</v>
      </c>
      <c r="AEA44" t="n">
        <v>1</v>
      </c>
      <c r="AEB44" t="n">
        <v>0</v>
      </c>
      <c r="AEC44" t="n">
        <v>1</v>
      </c>
      <c r="AED44" t="inlineStr">
        <is>
          <t>Menghubungi tukang</t>
        </is>
      </c>
      <c r="AEE44" t="inlineStr">
        <is>
          <t>Laki-laki dewasa</t>
        </is>
      </c>
      <c r="AEF44" t="n">
        <v/>
      </c>
      <c r="AEG44" t="inlineStr">
        <is>
          <t>Menghubungi melalui rekan</t>
        </is>
      </c>
      <c r="AEH44" t="n">
        <v/>
      </c>
      <c r="AEI44" t="inlineStr">
        <is>
          <t>Kontrol perlu,penggantian perluketersediaan sparepart</t>
        </is>
      </c>
      <c r="AEJ44" t="inlineStr">
        <is>
          <t>Kadang-kadang</t>
        </is>
      </c>
      <c r="AEK44" t="inlineStr">
        <is>
          <t>Lebih mudah mendapatkan energi Memasak lebih cepat Lebih aman Peningkatan kebersihan kandang ternak Dapur lebih bersih dan bebas asap</t>
        </is>
      </c>
      <c r="AEL44" t="n">
        <v>0</v>
      </c>
      <c r="AEM44" t="n">
        <v>1</v>
      </c>
      <c r="AEN44" t="n">
        <v>0</v>
      </c>
      <c r="AEO44" t="n">
        <v>1</v>
      </c>
      <c r="AEP44" t="n">
        <v>1</v>
      </c>
      <c r="AEQ44" t="n">
        <v>0</v>
      </c>
      <c r="AER44" t="n">
        <v>1</v>
      </c>
      <c r="AES44" t="n">
        <v>0</v>
      </c>
      <c r="AET44" t="n">
        <v>1</v>
      </c>
      <c r="AEU44" t="n">
        <v>0</v>
      </c>
      <c r="AEV44" t="n">
        <v>0</v>
      </c>
      <c r="AEW44" t="n">
        <v>0</v>
      </c>
      <c r="AEX44" t="n">
        <v/>
      </c>
      <c r="AEY44" t="inlineStr">
        <is>
          <t>Agar dapur bebas asap</t>
        </is>
      </c>
      <c r="AEZ44" t="n">
        <v/>
      </c>
      <c r="AFA44" t="inlineStr">
        <is>
          <t>Koperasi</t>
        </is>
      </c>
      <c r="AFB44" t="n">
        <v/>
      </c>
      <c r="AFC44" t="inlineStr">
        <is>
          <t>1769843384786.jpg</t>
        </is>
      </c>
      <c r="AFD44" t="inlineStr">
        <is>
          <t>https://kf.kobotoolbox.org/api/v2/assets/avstPQqLr3Ab3ZdcVTXZ6f/data/674061857/attachments/att9tG9pbLuSpG5hMvu5B6S6/</t>
        </is>
      </c>
      <c r="AFE44" t="inlineStr">
        <is>
          <t>1769843651177.jpg</t>
        </is>
      </c>
      <c r="AFF44" t="inlineStr">
        <is>
          <t>https://kf.kobotoolbox.org/api/v2/assets/avstPQqLr3Ab3ZdcVTXZ6f/data/674061857/attachments/attsS84sQLcyyP6RrKWdPd3i/</t>
        </is>
      </c>
      <c r="AFG44" t="inlineStr">
        <is>
          <t>Solihin</t>
        </is>
      </c>
      <c r="AFH44" t="n">
        <v/>
      </c>
      <c r="AFI44" t="inlineStr">
        <is>
          <t>B4a1. Hrg kayu bkr Rp 1000/ kg asumsi B4f.1. hrg hrg minyak tanah Rp 1500/ ltr. Pemakaian bhn bakar sekrng utk minum sapi , dan klau ada hajat besar.</t>
        </is>
      </c>
    </row>
    <row r="45">
      <c r="A45" s="93" t="n">
        <v>46060</v>
      </c>
      <c r="B45" s="93" t="n">
        <v>46071</v>
      </c>
      <c r="C45" t="inlineStr">
        <is>
          <t>solihin</t>
        </is>
      </c>
      <c r="D45" t="inlineStr">
        <is>
          <t>suhermin ( anak )/ dasiah</t>
        </is>
      </c>
      <c r="E45" t="n">
        <v>85733835011</v>
      </c>
      <c r="F45" t="inlineStr">
        <is>
          <t>-7.9208373 112.8090879 1184.300048828125 20.0</t>
        </is>
      </c>
      <c r="G45" t="n">
        <v>-7.9208373</v>
      </c>
      <c r="H45" t="n">
        <v>112.8090879</v>
      </c>
      <c r="I45" t="n">
        <v>1184.300049</v>
      </c>
      <c r="J45" t="n">
        <v>20</v>
      </c>
      <c r="K45" t="n">
        <v>0</v>
      </c>
      <c r="L45" t="inlineStr">
        <is>
          <t>-7.9208373 112.8090879 1184.300048828125 20.0</t>
        </is>
      </c>
      <c r="M45" t="n">
        <v>-7.9208373</v>
      </c>
      <c r="N45" t="n">
        <v>112.8090879</v>
      </c>
      <c r="O45" t="n">
        <v>1184.300049</v>
      </c>
      <c r="P45" t="n">
        <v>20</v>
      </c>
      <c r="Q45" t="n">
        <v>0</v>
      </c>
      <c r="R45" t="inlineStr">
        <is>
          <t>Jawa Timur</t>
        </is>
      </c>
      <c r="S45" t="n">
        <v>0</v>
      </c>
      <c r="T45" t="n">
        <v>0</v>
      </c>
      <c r="U45" t="n">
        <v>0</v>
      </c>
      <c r="V45" t="n">
        <v>0</v>
      </c>
      <c r="W45" t="n">
        <v>0</v>
      </c>
      <c r="X45" t="n">
        <v>1</v>
      </c>
      <c r="Y45" t="n">
        <v>0</v>
      </c>
      <c r="Z45" t="n">
        <v>0</v>
      </c>
      <c r="AA45" t="n">
        <v>0</v>
      </c>
      <c r="AB45" t="n">
        <v>0</v>
      </c>
      <c r="AC45" t="inlineStr">
        <is>
          <t>PASURUAN</t>
        </is>
      </c>
      <c r="AD45" t="inlineStr">
        <is>
          <t>TUTUR</t>
        </is>
      </c>
      <c r="AE45" t="inlineStr">
        <is>
          <t>BLARANG</t>
        </is>
      </c>
      <c r="AF45" t="inlineStr">
        <is>
          <t>KPSP SETIA KAWAN</t>
        </is>
      </c>
      <c r="AG45" t="inlineStr">
        <is>
          <t>SKP0684</t>
        </is>
      </c>
      <c r="AH45" t="n">
        <v>14</v>
      </c>
      <c r="AI45" t="inlineStr">
        <is>
          <t>VPA1</t>
        </is>
      </c>
      <c r="AJ45" t="inlineStr">
        <is>
          <t>Aktif</t>
        </is>
      </c>
      <c r="AK45" t="n">
        <v>38</v>
      </c>
      <c r="AL45" t="inlineStr">
        <is>
          <t>Perempuan</t>
        </is>
      </c>
      <c r="AM45" t="inlineStr">
        <is>
          <t>Sudah menikah</t>
        </is>
      </c>
      <c r="AN45" t="inlineStr">
        <is>
          <t>SD/Sederajat</t>
        </is>
      </c>
      <c r="AO45" t="inlineStr">
        <is>
          <t>Peternak</t>
        </is>
      </c>
      <c r="AP45" t="n">
        <v>0</v>
      </c>
      <c r="AQ45" t="n">
        <v>1</v>
      </c>
      <c r="AR45" t="n">
        <v>0</v>
      </c>
      <c r="AS45" t="n">
        <v>0</v>
      </c>
      <c r="AT45" t="n">
        <v>0</v>
      </c>
      <c r="AU45" t="n">
        <v>0</v>
      </c>
      <c r="AV45" t="n">
        <v>0</v>
      </c>
      <c r="AW45" t="n">
        <v>0</v>
      </c>
      <c r="AX45" t="n">
        <v/>
      </c>
      <c r="AY45" t="inlineStr">
        <is>
          <t>Petani</t>
        </is>
      </c>
      <c r="AZ45" t="n">
        <v>1</v>
      </c>
      <c r="BA45" t="n">
        <v>0</v>
      </c>
      <c r="BB45" t="n">
        <v>0</v>
      </c>
      <c r="BC45" t="n">
        <v>0</v>
      </c>
      <c r="BD45" t="n">
        <v>0</v>
      </c>
      <c r="BE45" t="n">
        <v>0</v>
      </c>
      <c r="BF45" t="n">
        <v>0</v>
      </c>
      <c r="BG45" t="n">
        <v>0</v>
      </c>
      <c r="BH45" t="n">
        <v/>
      </c>
      <c r="BI45" t="inlineStr">
        <is>
          <t>Rp2.500.000 - Rp3.500.000</t>
        </is>
      </c>
      <c r="BJ45" t="n">
        <v>0</v>
      </c>
      <c r="BK45" t="n">
        <v>3</v>
      </c>
      <c r="BL45" t="n">
        <v>0</v>
      </c>
      <c r="BM45" t="n">
        <v>0</v>
      </c>
      <c r="BN45" t="inlineStr">
        <is>
          <t>Milik sendiri</t>
        </is>
      </c>
      <c r="BO45" t="inlineStr">
        <is>
          <t>Permanen (dinding bata dan semen)</t>
        </is>
      </c>
      <c r="BP45" t="n">
        <v>1</v>
      </c>
      <c r="BQ45" t="n">
        <v>0</v>
      </c>
      <c r="BR45" t="n">
        <v>0</v>
      </c>
      <c r="BS45" t="n">
        <v>0</v>
      </c>
      <c r="BT45" t="n">
        <v>0</v>
      </c>
      <c r="BU45" t="n">
        <v/>
      </c>
      <c r="BV45" t="inlineStr">
        <is>
          <t>Keramik/ubin</t>
        </is>
      </c>
      <c r="BW45" t="n">
        <v>0</v>
      </c>
      <c r="BX45" t="n">
        <v>0</v>
      </c>
      <c r="BY45" t="n">
        <v>1</v>
      </c>
      <c r="BZ45" t="n">
        <v>0</v>
      </c>
      <c r="CA45" t="n">
        <v>0</v>
      </c>
      <c r="CB45" t="n">
        <v/>
      </c>
      <c r="CC45" t="inlineStr">
        <is>
          <t>Asbes Genting</t>
        </is>
      </c>
      <c r="CD45" t="n">
        <v>1</v>
      </c>
      <c r="CE45" t="n">
        <v>0</v>
      </c>
      <c r="CF45" t="n">
        <v>0</v>
      </c>
      <c r="CG45" t="n">
        <v>0</v>
      </c>
      <c r="CH45" t="n">
        <v>0</v>
      </c>
      <c r="CI45" t="n">
        <v>1</v>
      </c>
      <c r="CJ45" t="n">
        <v>0</v>
      </c>
      <c r="CK45" t="n">
        <v/>
      </c>
      <c r="CL45" t="inlineStr">
        <is>
          <t>Ya</t>
        </is>
      </c>
      <c r="CM45" t="n">
        <v>2011</v>
      </c>
      <c r="CN45" t="inlineStr">
        <is>
          <t>Fixed-Dome (Kubah Tetap)</t>
        </is>
      </c>
      <c r="CO45" t="inlineStr">
        <is>
          <t>8 m³ (6-7 ekor sapi, ±6,5 jam memasak/hari, ±65 kg slurry/hari)</t>
        </is>
      </c>
      <c r="CP45" t="inlineStr">
        <is>
          <t>Anggota keluarga - laki-laki</t>
        </is>
      </c>
      <c r="CQ45" t="n">
        <v>0</v>
      </c>
      <c r="CR45" t="n">
        <v>0</v>
      </c>
      <c r="CS45" t="n">
        <v>0</v>
      </c>
      <c r="CT45" t="n">
        <v>0</v>
      </c>
      <c r="CU45" t="n">
        <v>1</v>
      </c>
      <c r="CV45" t="n">
        <v>0</v>
      </c>
      <c r="CW45" t="n">
        <v>0</v>
      </c>
      <c r="CX45" t="n">
        <v>0</v>
      </c>
      <c r="CY45" t="inlineStr">
        <is>
          <t>Anggota keluarga - laki-laki</t>
        </is>
      </c>
      <c r="CZ45" t="n">
        <v>1</v>
      </c>
      <c r="DA45" t="n">
        <v>0</v>
      </c>
      <c r="DB45" t="n">
        <v>0</v>
      </c>
      <c r="DC45" t="n">
        <v/>
      </c>
      <c r="DD45" t="inlineStr">
        <is>
          <t>Anggota keluarga - laki-laki</t>
        </is>
      </c>
      <c r="DE45" t="n">
        <v>1</v>
      </c>
      <c r="DF45" t="n">
        <v>0</v>
      </c>
      <c r="DG45" t="n">
        <v>0</v>
      </c>
      <c r="DH45" t="n">
        <v>0</v>
      </c>
      <c r="DI45" t="n">
        <v/>
      </c>
      <c r="DJ45" t="inlineStr">
        <is>
          <t>Anggota keluarga - laki-laki CPO atau pendamping</t>
        </is>
      </c>
      <c r="DK45" t="n">
        <v>1</v>
      </c>
      <c r="DL45" t="n">
        <v>0</v>
      </c>
      <c r="DM45" t="n">
        <v>1</v>
      </c>
      <c r="DN45" t="n">
        <v>0</v>
      </c>
      <c r="DO45" t="n">
        <v/>
      </c>
      <c r="DP45" t="inlineStr">
        <is>
          <t>Ya</t>
        </is>
      </c>
      <c r="DQ45" t="n">
        <v/>
      </c>
      <c r="DR45" t="n">
        <v/>
      </c>
      <c r="DS45" t="n">
        <v/>
      </c>
      <c r="DT45" t="n">
        <v/>
      </c>
      <c r="DU45" t="n">
        <v/>
      </c>
      <c r="DV45" t="n">
        <v/>
      </c>
      <c r="DW45" t="n">
        <v/>
      </c>
      <c r="DX45" t="n">
        <v/>
      </c>
      <c r="DY45" t="n">
        <v/>
      </c>
      <c r="DZ45" t="n">
        <v/>
      </c>
      <c r="EA45" t="n">
        <v/>
      </c>
      <c r="EB45" t="n">
        <v/>
      </c>
      <c r="EC45" t="n">
        <v/>
      </c>
      <c r="ED45" t="n">
        <v/>
      </c>
      <c r="EE45" t="n">
        <v/>
      </c>
      <c r="EF45" t="n">
        <v/>
      </c>
      <c r="EG45" t="n">
        <v/>
      </c>
      <c r="EH45" t="n">
        <v/>
      </c>
      <c r="EI45" t="inlineStr">
        <is>
          <t>Tidak ada masalah</t>
        </is>
      </c>
      <c r="EJ45" t="n">
        <v>0</v>
      </c>
      <c r="EK45" t="n">
        <v>0</v>
      </c>
      <c r="EL45" t="n">
        <v>0</v>
      </c>
      <c r="EM45" t="n">
        <v>1</v>
      </c>
      <c r="EN45" t="n">
        <v>0</v>
      </c>
      <c r="EO45" t="n">
        <v/>
      </c>
      <c r="EP45" t="inlineStr">
        <is>
          <t>Ya, cukup jelas dan mudah diikuti</t>
        </is>
      </c>
      <c r="EQ45" t="inlineStr">
        <is>
          <t>Pelatihan</t>
        </is>
      </c>
      <c r="ER45" t="inlineStr">
        <is>
          <t>CPO atau pendamping</t>
        </is>
      </c>
      <c r="ES45" t="n">
        <v>1</v>
      </c>
      <c r="ET45" t="n">
        <v>0</v>
      </c>
      <c r="EU45" t="n">
        <v>0</v>
      </c>
      <c r="EV45" t="n">
        <v>0</v>
      </c>
      <c r="EW45" t="n">
        <v/>
      </c>
      <c r="EX45" t="inlineStr">
        <is>
          <t>Anggota keluarga - Laki-laki</t>
        </is>
      </c>
      <c r="EY45" t="n">
        <v>1</v>
      </c>
      <c r="EZ45" t="n">
        <v>0</v>
      </c>
      <c r="FA45" t="n">
        <v>0</v>
      </c>
      <c r="FB45" t="n">
        <v/>
      </c>
      <c r="FC45" t="inlineStr">
        <is>
          <t>Setiap hari</t>
        </is>
      </c>
      <c r="FD45" t="n">
        <v/>
      </c>
      <c r="FE45" t="inlineStr">
        <is>
          <t>Mengetahui</t>
        </is>
      </c>
      <c r="FF45" t="inlineStr">
        <is>
          <t>Selalu (setiap hari)</t>
        </is>
      </c>
      <c r="FG45" t="inlineStr">
        <is>
          <t>Mengetahui</t>
        </is>
      </c>
      <c r="FH45" t="inlineStr">
        <is>
          <t>Jarang (setiap bulan atau lebih)</t>
        </is>
      </c>
      <c r="FI45" t="inlineStr">
        <is>
          <t>Mengetahui</t>
        </is>
      </c>
      <c r="FJ45" t="inlineStr">
        <is>
          <t>Selalu (setiap hari)</t>
        </is>
      </c>
      <c r="FK45" t="inlineStr">
        <is>
          <t>Tidak mengetahui</t>
        </is>
      </c>
      <c r="FL45" t="inlineStr">
        <is>
          <t>Tidak pernah</t>
        </is>
      </c>
      <c r="FM45" t="inlineStr">
        <is>
          <t>Mengetahui</t>
        </is>
      </c>
      <c r="FN45" t="inlineStr">
        <is>
          <t>Cukup sering (2 minggu sekali)</t>
        </is>
      </c>
      <c r="FO45" t="inlineStr">
        <is>
          <t>Mengetahui</t>
        </is>
      </c>
      <c r="FP45" t="inlineStr">
        <is>
          <t>Cukup sering (2 minggu sekali)</t>
        </is>
      </c>
      <c r="FQ45" t="inlineStr">
        <is>
          <t>Mengetahui</t>
        </is>
      </c>
      <c r="FR45" t="inlineStr">
        <is>
          <t>Ya</t>
        </is>
      </c>
      <c r="FS45" t="inlineStr">
        <is>
          <t>Mengetahui</t>
        </is>
      </c>
      <c r="FT45" t="inlineStr">
        <is>
          <t>Ya, selalu</t>
        </is>
      </c>
      <c r="FU45" t="inlineStr">
        <is>
          <t>Perempuan dewasa</t>
        </is>
      </c>
      <c r="FV45" t="n">
        <v>0</v>
      </c>
      <c r="FW45" t="n">
        <v>1</v>
      </c>
      <c r="FX45" t="n">
        <v>0</v>
      </c>
      <c r="FY45" t="n">
        <v>0</v>
      </c>
      <c r="FZ45" t="inlineStr">
        <is>
          <t>Cukup memahami</t>
        </is>
      </c>
      <c r="GA45" t="inlineStr">
        <is>
          <t>Lainnya Pelatihan</t>
        </is>
      </c>
      <c r="GB45" t="n">
        <v>0</v>
      </c>
      <c r="GC45" t="n">
        <v>1</v>
      </c>
      <c r="GD45" t="n">
        <v>0</v>
      </c>
      <c r="GE45" t="n">
        <v>1</v>
      </c>
      <c r="GF45" t="inlineStr">
        <is>
          <t>Tukang</t>
        </is>
      </c>
      <c r="GG45" t="inlineStr">
        <is>
          <t>Sering</t>
        </is>
      </c>
      <c r="GH45" t="inlineStr">
        <is>
          <t>Tidak</t>
        </is>
      </c>
      <c r="GI45" t="n">
        <v/>
      </c>
      <c r="GJ45" t="n">
        <v/>
      </c>
      <c r="GK45" t="n">
        <v/>
      </c>
      <c r="GL45" t="n">
        <v/>
      </c>
      <c r="GM45" t="n">
        <v/>
      </c>
      <c r="GN45" t="n">
        <v/>
      </c>
      <c r="GO45" t="n">
        <v/>
      </c>
      <c r="GP45" t="inlineStr">
        <is>
          <t>Sebagian</t>
        </is>
      </c>
      <c r="GQ45" t="inlineStr">
        <is>
          <t>Kayu bakar</t>
        </is>
      </c>
      <c r="GR45" t="n">
        <v>0</v>
      </c>
      <c r="GS45" t="n">
        <v>1</v>
      </c>
      <c r="GT45" t="n">
        <v>0</v>
      </c>
      <c r="GU45" t="n">
        <v>0</v>
      </c>
      <c r="GV45" t="n">
        <v>0</v>
      </c>
      <c r="GW45" t="n">
        <v>0</v>
      </c>
      <c r="GX45" t="n">
        <v>0</v>
      </c>
      <c r="GY45" t="n">
        <v/>
      </c>
      <c r="GZ45" t="inlineStr">
        <is>
          <t>Ya</t>
        </is>
      </c>
      <c r="HA45" t="n">
        <v/>
      </c>
      <c r="HB45" t="n">
        <v/>
      </c>
      <c r="HC45" t="n">
        <v/>
      </c>
      <c r="HD45" t="n">
        <v/>
      </c>
      <c r="HE45" t="n">
        <v/>
      </c>
      <c r="HF45" t="n">
        <v/>
      </c>
      <c r="HG45" t="n">
        <v/>
      </c>
      <c r="HH45" t="n">
        <v/>
      </c>
      <c r="HI45" t="n">
        <v/>
      </c>
      <c r="HJ45" t="n">
        <v/>
      </c>
      <c r="HK45" t="n">
        <v/>
      </c>
      <c r="HL45" t="n">
        <v/>
      </c>
      <c r="HM45" t="n">
        <v/>
      </c>
      <c r="HN45" t="n">
        <v/>
      </c>
      <c r="HO45" t="n">
        <v/>
      </c>
      <c r="HP45" t="n">
        <v/>
      </c>
      <c r="HQ45" t="n">
        <v/>
      </c>
      <c r="HR45" t="n">
        <v/>
      </c>
      <c r="HS45" t="n">
        <v/>
      </c>
      <c r="HT45" t="n">
        <v/>
      </c>
      <c r="HU45" t="n">
        <v/>
      </c>
      <c r="HV45" t="n">
        <v/>
      </c>
      <c r="HW45" t="n">
        <v/>
      </c>
      <c r="HX45" t="n">
        <v/>
      </c>
      <c r="HY45" t="n">
        <v>600</v>
      </c>
      <c r="HZ45" t="n">
        <v>225000</v>
      </c>
      <c r="IA45" t="n">
        <v/>
      </c>
      <c r="IB45" t="n">
        <v/>
      </c>
      <c r="IC45" t="n">
        <v/>
      </c>
      <c r="ID45" t="n">
        <v/>
      </c>
      <c r="IE45" t="n">
        <v/>
      </c>
      <c r="IF45" t="n">
        <v/>
      </c>
      <c r="IG45" t="n">
        <v/>
      </c>
      <c r="IH45" t="n">
        <v/>
      </c>
      <c r="II45" t="n">
        <v/>
      </c>
      <c r="IJ45" t="n">
        <v/>
      </c>
      <c r="IK45" t="inlineStr">
        <is>
          <t>65-80 kg</t>
        </is>
      </c>
      <c r="IL45" t="inlineStr">
        <is>
          <t>&gt;5 jam</t>
        </is>
      </c>
      <c r="IM45" t="inlineStr">
        <is>
          <t>Ya</t>
        </is>
      </c>
      <c r="IN45" t="inlineStr">
        <is>
          <t>Ya</t>
        </is>
      </c>
      <c r="IO45" t="inlineStr">
        <is>
          <t>Lebih bersih</t>
        </is>
      </c>
      <c r="IP45" t="inlineStr">
        <is>
          <t>Tidak pernah</t>
        </is>
      </c>
      <c r="IQ45" t="inlineStr">
        <is>
          <t>Tidak pernah</t>
        </is>
      </c>
      <c r="IR45" t="n">
        <v/>
      </c>
      <c r="IS45" t="n">
        <v/>
      </c>
      <c r="IT45" t="n">
        <v/>
      </c>
      <c r="IU45" t="n">
        <v/>
      </c>
      <c r="IV45" t="n">
        <v/>
      </c>
      <c r="IW45" t="n">
        <v/>
      </c>
      <c r="IX45" t="n">
        <v/>
      </c>
      <c r="IY45" t="n">
        <v/>
      </c>
      <c r="IZ45" t="inlineStr">
        <is>
          <t>Tidak pernah</t>
        </is>
      </c>
      <c r="JA45" t="n">
        <v/>
      </c>
      <c r="JB45" t="n">
        <v/>
      </c>
      <c r="JC45" t="n">
        <v/>
      </c>
      <c r="JD45" t="n">
        <v/>
      </c>
      <c r="JE45" t="n">
        <v/>
      </c>
      <c r="JF45" t="n">
        <v/>
      </c>
      <c r="JG45" t="n">
        <v/>
      </c>
      <c r="JH45" t="n">
        <v/>
      </c>
      <c r="JI45" t="inlineStr">
        <is>
          <t>Tidak pernah</t>
        </is>
      </c>
      <c r="JJ45" t="n">
        <v/>
      </c>
      <c r="JK45" t="n">
        <v/>
      </c>
      <c r="JL45" t="n">
        <v/>
      </c>
      <c r="JM45" t="n">
        <v/>
      </c>
      <c r="JN45" t="n">
        <v/>
      </c>
      <c r="JO45" t="n">
        <v/>
      </c>
      <c r="JP45" t="n">
        <v/>
      </c>
      <c r="JQ45" t="n">
        <v/>
      </c>
      <c r="JR45" t="inlineStr">
        <is>
          <t>Tidak pernah</t>
        </is>
      </c>
      <c r="JS45" t="n">
        <v/>
      </c>
      <c r="JT45" t="n">
        <v/>
      </c>
      <c r="JU45" t="n">
        <v/>
      </c>
      <c r="JV45" t="n">
        <v/>
      </c>
      <c r="JW45" t="n">
        <v/>
      </c>
      <c r="JX45" t="n">
        <v/>
      </c>
      <c r="JY45" t="n">
        <v/>
      </c>
      <c r="JZ45" t="n">
        <v/>
      </c>
      <c r="KA45" t="inlineStr">
        <is>
          <t>Tidak pernah</t>
        </is>
      </c>
      <c r="KB45" t="n">
        <v/>
      </c>
      <c r="KC45" t="n">
        <v/>
      </c>
      <c r="KD45" t="n">
        <v/>
      </c>
      <c r="KE45" t="n">
        <v/>
      </c>
      <c r="KF45" t="n">
        <v/>
      </c>
      <c r="KG45" t="n">
        <v/>
      </c>
      <c r="KH45" t="n">
        <v/>
      </c>
      <c r="KI45" t="n">
        <v/>
      </c>
      <c r="KJ45" t="inlineStr">
        <is>
          <t>Tidak pernah</t>
        </is>
      </c>
      <c r="KK45" t="n">
        <v/>
      </c>
      <c r="KL45" t="n">
        <v/>
      </c>
      <c r="KM45" t="n">
        <v/>
      </c>
      <c r="KN45" t="n">
        <v/>
      </c>
      <c r="KO45" t="n">
        <v/>
      </c>
      <c r="KP45" t="n">
        <v/>
      </c>
      <c r="KQ45" t="n">
        <v/>
      </c>
      <c r="KR45" t="n">
        <v/>
      </c>
      <c r="KS45" t="inlineStr">
        <is>
          <t>Cukup membaik</t>
        </is>
      </c>
      <c r="KT45" t="inlineStr">
        <is>
          <t>0-1 kali</t>
        </is>
      </c>
      <c r="KU45" t="inlineStr">
        <is>
          <t>2-4 kali</t>
        </is>
      </c>
      <c r="KV45" t="inlineStr">
        <is>
          <t>Laki-laki dewasa</t>
        </is>
      </c>
      <c r="KW45" t="n">
        <v>1</v>
      </c>
      <c r="KX45" t="n">
        <v>0</v>
      </c>
      <c r="KY45" t="n">
        <v>0</v>
      </c>
      <c r="KZ45" t="n">
        <v>0</v>
      </c>
      <c r="LA45" t="inlineStr">
        <is>
          <t>Cukup membaik</t>
        </is>
      </c>
      <c r="LB45" t="inlineStr">
        <is>
          <t>Cukup membaik</t>
        </is>
      </c>
      <c r="LC45" t="n">
        <v>3</v>
      </c>
      <c r="LD45" t="n">
        <v>35</v>
      </c>
      <c r="LE45" t="n">
        <v>0</v>
      </c>
      <c r="LF45" t="n">
        <v>0</v>
      </c>
      <c r="LG45" t="inlineStr">
        <is>
          <t>Ya</t>
        </is>
      </c>
      <c r="LH45" t="n">
        <v>225000</v>
      </c>
      <c r="LI45" t="n">
        <v/>
      </c>
      <c r="LJ45" t="inlineStr">
        <is>
          <t>Kebutuhan rumah tangga</t>
        </is>
      </c>
      <c r="LK45" t="n">
        <v>0</v>
      </c>
      <c r="LL45" t="n">
        <v>0</v>
      </c>
      <c r="LM45" t="n">
        <v>0</v>
      </c>
      <c r="LN45" t="n">
        <v>0</v>
      </c>
      <c r="LO45" t="n">
        <v>1</v>
      </c>
      <c r="LP45" t="n">
        <v>0</v>
      </c>
      <c r="LQ45" t="n">
        <v>0</v>
      </c>
      <c r="LR45" t="n">
        <v/>
      </c>
      <c r="LS45" t="n">
        <v>0</v>
      </c>
      <c r="LT45" t="n">
        <v>5</v>
      </c>
      <c r="LU45" t="n">
        <v>0</v>
      </c>
      <c r="LV45" t="n">
        <v>0</v>
      </c>
      <c r="LW45" t="n">
        <v>5</v>
      </c>
      <c r="LX45" t="n">
        <v>0</v>
      </c>
      <c r="LY45" t="n">
        <v>0</v>
      </c>
      <c r="LZ45" t="n">
        <v>5</v>
      </c>
      <c r="MA45" t="n">
        <v>0</v>
      </c>
      <c r="MB45" t="inlineStr">
        <is>
          <t>Ya</t>
        </is>
      </c>
      <c r="MC45" t="n">
        <v>60</v>
      </c>
      <c r="MD45" t="n">
        <v>60</v>
      </c>
      <c r="ME45" t="n">
        <v>60</v>
      </c>
      <c r="MF45" t="n">
        <v>0</v>
      </c>
      <c r="MG45" t="n">
        <v>0</v>
      </c>
      <c r="MH45" t="n">
        <v>0</v>
      </c>
      <c r="MI45" t="inlineStr">
        <is>
          <t>Istirahat</t>
        </is>
      </c>
      <c r="MJ45" t="n">
        <v>0</v>
      </c>
      <c r="MK45" t="n">
        <v>0</v>
      </c>
      <c r="ML45" t="n">
        <v>1</v>
      </c>
      <c r="MM45" t="n">
        <v>0</v>
      </c>
      <c r="MN45" t="n">
        <v>0</v>
      </c>
      <c r="MO45" t="n">
        <v>0</v>
      </c>
      <c r="MP45" t="n">
        <v/>
      </c>
      <c r="MQ45" t="n">
        <v/>
      </c>
      <c r="MR45" t="inlineStr">
        <is>
          <t>Sdh capek, ., waktu mepet merah susu sapi</t>
        </is>
      </c>
      <c r="MS45" t="n">
        <v/>
      </c>
      <c r="MT45" t="inlineStr">
        <is>
          <t>Sdh lelah,, mpetwaktunya</t>
        </is>
      </c>
      <c r="MU45" t="inlineStr">
        <is>
          <t>Tidak</t>
        </is>
      </c>
      <c r="MV45" t="n">
        <v/>
      </c>
      <c r="MW45" t="n">
        <v/>
      </c>
      <c r="MX45" t="n">
        <v/>
      </c>
      <c r="MY45" t="n">
        <v/>
      </c>
      <c r="MZ45" t="n">
        <v/>
      </c>
      <c r="NA45" t="n">
        <v/>
      </c>
      <c r="NB45" t="n">
        <v/>
      </c>
      <c r="NC45" t="n">
        <v/>
      </c>
      <c r="ND45" t="n">
        <v/>
      </c>
      <c r="NE45" t="n">
        <v/>
      </c>
      <c r="NF45" t="n">
        <v/>
      </c>
      <c r="NG45" t="n">
        <v/>
      </c>
      <c r="NH45" t="n">
        <v/>
      </c>
      <c r="NI45" t="n">
        <v/>
      </c>
      <c r="NJ45" t="n">
        <v/>
      </c>
      <c r="NK45" t="n">
        <v/>
      </c>
      <c r="NL45" t="inlineStr">
        <is>
          <t>Tidak</t>
        </is>
      </c>
      <c r="NM45" t="inlineStr">
        <is>
          <t>100% kredit atau pinjaman</t>
        </is>
      </c>
      <c r="NN45" t="inlineStr">
        <is>
          <t>5.000.001-7.000.000</t>
        </is>
      </c>
      <c r="NO45" t="n">
        <v/>
      </c>
      <c r="NP45" t="n">
        <v/>
      </c>
      <c r="NQ45" t="inlineStr">
        <is>
          <t>Koperasi</t>
        </is>
      </c>
      <c r="NR45" t="n">
        <v/>
      </c>
      <c r="NS45" t="n">
        <v>48</v>
      </c>
      <c r="NT45" t="inlineStr">
        <is>
          <t>Anggota keluarga - Laki-laki dewasa</t>
        </is>
      </c>
      <c r="NU45" t="n">
        <v/>
      </c>
      <c r="NV45" t="n">
        <v/>
      </c>
      <c r="NW45" t="n">
        <v/>
      </c>
      <c r="NX45" t="inlineStr">
        <is>
          <t>Sedikit meningkat</t>
        </is>
      </c>
      <c r="NY45" t="n">
        <v>60</v>
      </c>
      <c r="NZ45" t="n">
        <v>0</v>
      </c>
      <c r="OA45" t="n">
        <v>0</v>
      </c>
      <c r="OB45" t="n">
        <v>30</v>
      </c>
      <c r="OC45" t="n">
        <v>0</v>
      </c>
      <c r="OD45" t="n">
        <v>0</v>
      </c>
      <c r="OE45" t="inlineStr">
        <is>
          <t>Lebih baik</t>
        </is>
      </c>
      <c r="OF45" t="inlineStr">
        <is>
          <t>Lebih baik (beda waktu memasak 5-30 menit, ATAU tidak lagi ada rasa/bau makanan yang berubah, ATAU alasan lainnya)</t>
        </is>
      </c>
      <c r="OG45" t="inlineStr">
        <is>
          <t>Ya</t>
        </is>
      </c>
      <c r="OH45" t="n">
        <v>0</v>
      </c>
      <c r="OI45" t="n">
        <v>4</v>
      </c>
      <c r="OJ45" t="n">
        <v>0</v>
      </c>
      <c r="OK45" t="n">
        <v>0</v>
      </c>
      <c r="OL45" t="n">
        <v>0</v>
      </c>
      <c r="OM45" t="n">
        <v>0</v>
      </c>
      <c r="ON45" t="n">
        <v>0</v>
      </c>
      <c r="OO45" t="n">
        <v>0</v>
      </c>
      <c r="OP45" t="inlineStr">
        <is>
          <t>Sapi perah</t>
        </is>
      </c>
      <c r="OQ45" t="n">
        <v>0</v>
      </c>
      <c r="OR45" t="n">
        <v>1</v>
      </c>
      <c r="OS45" t="n">
        <v>0</v>
      </c>
      <c r="OT45" t="n">
        <v>0</v>
      </c>
      <c r="OU45" t="n">
        <v>0</v>
      </c>
      <c r="OV45" t="n">
        <v>0</v>
      </c>
      <c r="OW45" t="n">
        <v>0</v>
      </c>
      <c r="OX45" t="n">
        <v>0</v>
      </c>
      <c r="OY45" t="n">
        <v/>
      </c>
      <c r="OZ45" t="n">
        <v/>
      </c>
      <c r="PA45" t="n">
        <v/>
      </c>
      <c r="PB45" t="n">
        <v/>
      </c>
      <c r="PC45" t="n">
        <v/>
      </c>
      <c r="PD45" t="n">
        <v/>
      </c>
      <c r="PE45" t="n">
        <v/>
      </c>
      <c r="PF45" t="n">
        <v/>
      </c>
      <c r="PG45" t="n">
        <v/>
      </c>
      <c r="PH45" t="n">
        <v/>
      </c>
      <c r="PI45" t="n">
        <v/>
      </c>
      <c r="PJ45" t="n">
        <v/>
      </c>
      <c r="PK45" t="n">
        <v/>
      </c>
      <c r="PL45" t="n">
        <v/>
      </c>
      <c r="PM45" t="n">
        <v/>
      </c>
      <c r="PN45" t="n">
        <v/>
      </c>
      <c r="PO45" t="n">
        <v/>
      </c>
      <c r="PP45" t="n">
        <v/>
      </c>
      <c r="PQ45" t="n">
        <v/>
      </c>
      <c r="PR45" t="n">
        <v/>
      </c>
      <c r="PS45" t="n">
        <v/>
      </c>
      <c r="PT45" t="n">
        <v/>
      </c>
      <c r="PU45" t="n">
        <v/>
      </c>
      <c r="PV45" t="n">
        <v/>
      </c>
      <c r="PW45" t="n">
        <v/>
      </c>
      <c r="PX45" t="n">
        <v/>
      </c>
      <c r="PY45" t="n">
        <v/>
      </c>
      <c r="PZ45" t="n">
        <v/>
      </c>
      <c r="QA45" t="n">
        <v/>
      </c>
      <c r="QB45" t="n">
        <v/>
      </c>
      <c r="QC45" t="n">
        <v/>
      </c>
      <c r="QD45" t="n">
        <v/>
      </c>
      <c r="QE45" t="inlineStr">
        <is>
          <t>1-Disebarkan ke lahan terbuka</t>
        </is>
      </c>
      <c r="QF45" t="n">
        <v>0</v>
      </c>
      <c r="QG45" t="n">
        <v>0</v>
      </c>
      <c r="QH45" t="n">
        <v>0</v>
      </c>
      <c r="QI45" t="n">
        <v>0</v>
      </c>
      <c r="QJ45" t="n">
        <v>0</v>
      </c>
      <c r="QK45" t="n">
        <v>1</v>
      </c>
      <c r="QL45" t="n">
        <v>0</v>
      </c>
      <c r="QM45" t="n">
        <v>0</v>
      </c>
      <c r="QN45" t="n">
        <v>0</v>
      </c>
      <c r="QO45" t="n">
        <v/>
      </c>
      <c r="QP45" t="n">
        <v/>
      </c>
      <c r="QQ45" t="n">
        <v/>
      </c>
      <c r="QR45" t="n">
        <v/>
      </c>
      <c r="QS45" t="n">
        <v/>
      </c>
      <c r="QT45" t="n">
        <v/>
      </c>
      <c r="QU45" t="n">
        <v/>
      </c>
      <c r="QV45" t="n">
        <v/>
      </c>
      <c r="QW45" t="n">
        <v/>
      </c>
      <c r="QX45" t="n">
        <v/>
      </c>
      <c r="QY45" t="n">
        <v/>
      </c>
      <c r="QZ45" t="n">
        <v/>
      </c>
      <c r="RA45" t="n">
        <v/>
      </c>
      <c r="RB45" t="n">
        <v/>
      </c>
      <c r="RC45" t="n">
        <v/>
      </c>
      <c r="RD45" t="n">
        <v/>
      </c>
      <c r="RE45" t="n">
        <v/>
      </c>
      <c r="RF45" t="n">
        <v/>
      </c>
      <c r="RG45" t="n">
        <v/>
      </c>
      <c r="RH45" t="n">
        <v/>
      </c>
      <c r="RI45" t="n">
        <v/>
      </c>
      <c r="RJ45" t="n">
        <v/>
      </c>
      <c r="RK45" t="n">
        <v/>
      </c>
      <c r="RL45" t="n">
        <v/>
      </c>
      <c r="RM45" t="n">
        <v/>
      </c>
      <c r="RN45" t="n">
        <v/>
      </c>
      <c r="RO45" t="n">
        <v/>
      </c>
      <c r="RP45" t="n">
        <v/>
      </c>
      <c r="RQ45" t="n">
        <v/>
      </c>
      <c r="RR45" t="n">
        <v/>
      </c>
      <c r="RS45" t="n">
        <v/>
      </c>
      <c r="RT45" t="n">
        <v/>
      </c>
      <c r="RU45" t="n">
        <v/>
      </c>
      <c r="RV45" t="n">
        <v/>
      </c>
      <c r="RW45" t="n">
        <v/>
      </c>
      <c r="RX45" t="n">
        <v/>
      </c>
      <c r="RY45" t="n">
        <v/>
      </c>
      <c r="RZ45" t="n">
        <v/>
      </c>
      <c r="SA45" t="n">
        <v/>
      </c>
      <c r="SB45" t="n">
        <v/>
      </c>
      <c r="SC45" t="n">
        <v/>
      </c>
      <c r="SD45" t="n">
        <v/>
      </c>
      <c r="SE45" t="n">
        <v/>
      </c>
      <c r="SF45" t="n">
        <v/>
      </c>
      <c r="SG45" t="n">
        <v/>
      </c>
      <c r="SH45" t="n">
        <v/>
      </c>
      <c r="SI45" t="n">
        <v/>
      </c>
      <c r="SJ45" t="n">
        <v/>
      </c>
      <c r="SK45" t="n">
        <v/>
      </c>
      <c r="SL45" t="n">
        <v/>
      </c>
      <c r="SM45" t="n">
        <v/>
      </c>
      <c r="SN45" t="n">
        <v/>
      </c>
      <c r="SO45" t="n">
        <v/>
      </c>
      <c r="SP45" t="n">
        <v/>
      </c>
      <c r="SQ45" t="n">
        <v/>
      </c>
      <c r="SR45" t="n">
        <v/>
      </c>
      <c r="SS45" t="n">
        <v/>
      </c>
      <c r="ST45" t="n">
        <v/>
      </c>
      <c r="SU45" t="n">
        <v/>
      </c>
      <c r="SV45" t="n">
        <v/>
      </c>
      <c r="SW45" t="n">
        <v/>
      </c>
      <c r="SX45" t="n">
        <v/>
      </c>
      <c r="SY45" t="n">
        <v/>
      </c>
      <c r="SZ45" t="n">
        <v>3</v>
      </c>
      <c r="TA45" t="n">
        <v/>
      </c>
      <c r="TB45" t="n">
        <v/>
      </c>
      <c r="TC45" t="n">
        <v/>
      </c>
      <c r="TD45" t="n">
        <v/>
      </c>
      <c r="TE45" t="n">
        <v/>
      </c>
      <c r="TF45" t="n">
        <v/>
      </c>
      <c r="TG45" t="n">
        <v/>
      </c>
      <c r="TH45" t="n">
        <v/>
      </c>
      <c r="TI45" t="n">
        <v/>
      </c>
      <c r="TJ45" t="n">
        <v/>
      </c>
      <c r="TK45" t="n">
        <v/>
      </c>
      <c r="TL45" t="n">
        <v/>
      </c>
      <c r="TM45" t="n">
        <v/>
      </c>
      <c r="TN45" t="n">
        <v/>
      </c>
      <c r="TO45" t="n">
        <v/>
      </c>
      <c r="TP45" t="n">
        <v/>
      </c>
      <c r="TQ45" t="n">
        <v/>
      </c>
      <c r="TR45" t="n">
        <v/>
      </c>
      <c r="TS45" t="n">
        <v/>
      </c>
      <c r="TT45" t="n">
        <v/>
      </c>
      <c r="TU45" t="n">
        <v/>
      </c>
      <c r="TV45" t="n">
        <v/>
      </c>
      <c r="TW45" t="n">
        <v/>
      </c>
      <c r="TX45" t="n">
        <v/>
      </c>
      <c r="TY45" t="n">
        <v/>
      </c>
      <c r="TZ45" t="n">
        <v/>
      </c>
      <c r="UA45" t="n">
        <v/>
      </c>
      <c r="UB45" t="n">
        <v/>
      </c>
      <c r="UC45" t="n">
        <v/>
      </c>
      <c r="UD45" t="n">
        <v/>
      </c>
      <c r="UE45" t="n">
        <v/>
      </c>
      <c r="UF45" t="n">
        <v/>
      </c>
      <c r="UG45" t="n">
        <v/>
      </c>
      <c r="UH45" t="n">
        <v/>
      </c>
      <c r="UI45" t="n">
        <v/>
      </c>
      <c r="UJ45" t="n">
        <v/>
      </c>
      <c r="UK45" t="n">
        <v/>
      </c>
      <c r="UL45" t="n">
        <v/>
      </c>
      <c r="UM45" t="n">
        <v/>
      </c>
      <c r="UN45" t="n">
        <v/>
      </c>
      <c r="UO45" t="n">
        <v/>
      </c>
      <c r="UP45" t="n">
        <v/>
      </c>
      <c r="UQ45" t="n">
        <v/>
      </c>
      <c r="UR45" t="n">
        <v/>
      </c>
      <c r="US45" t="n">
        <v/>
      </c>
      <c r="UT45" t="n">
        <v/>
      </c>
      <c r="UU45" t="n">
        <v/>
      </c>
      <c r="UV45" t="inlineStr">
        <is>
          <t>Pemberian pakan di kandang</t>
        </is>
      </c>
      <c r="UW45" t="n">
        <v/>
      </c>
      <c r="UX45" t="n">
        <v/>
      </c>
      <c r="UY45" t="n">
        <v/>
      </c>
      <c r="UZ45" t="n">
        <v/>
      </c>
      <c r="VA45" t="n">
        <v/>
      </c>
      <c r="VB45" t="n">
        <v/>
      </c>
      <c r="VC45" t="n">
        <v/>
      </c>
      <c r="VD45" t="inlineStr">
        <is>
          <t>Sangat jarang (&gt;1 bulan sekali)</t>
        </is>
      </c>
      <c r="VE45" t="n">
        <v/>
      </c>
      <c r="VF45" t="n">
        <v/>
      </c>
      <c r="VG45" t="n">
        <v/>
      </c>
      <c r="VH45" t="n">
        <v/>
      </c>
      <c r="VI45" t="n">
        <v/>
      </c>
      <c r="VJ45" t="n">
        <v/>
      </c>
      <c r="VK45" t="n">
        <v/>
      </c>
      <c r="VL45" t="inlineStr">
        <is>
          <t>Sangat sering (&gt;1 kali sehari)</t>
        </is>
      </c>
      <c r="VM45" t="n">
        <v/>
      </c>
      <c r="VN45" t="n">
        <v/>
      </c>
      <c r="VO45" t="n">
        <v/>
      </c>
      <c r="VP45" t="n">
        <v/>
      </c>
      <c r="VQ45" t="n">
        <v/>
      </c>
      <c r="VR45" t="n">
        <v/>
      </c>
      <c r="VS45" t="n">
        <v/>
      </c>
      <c r="VT45" t="n">
        <v/>
      </c>
      <c r="VU45" t="n">
        <v/>
      </c>
      <c r="VV45" t="n">
        <v/>
      </c>
      <c r="VW45" t="n">
        <v/>
      </c>
      <c r="VX45" t="n">
        <v/>
      </c>
      <c r="VY45" t="n">
        <v/>
      </c>
      <c r="VZ45" t="n">
        <v/>
      </c>
      <c r="WA45" t="n">
        <v/>
      </c>
      <c r="WB45" t="n">
        <v/>
      </c>
      <c r="WC45" t="n">
        <v/>
      </c>
      <c r="WD45" t="n">
        <v/>
      </c>
      <c r="WE45" t="n">
        <v/>
      </c>
      <c r="WF45" t="inlineStr">
        <is>
          <t>3-Disimpan terbuka (dry lot) 6-Digester biogas</t>
        </is>
      </c>
      <c r="WG45" t="n">
        <v>0</v>
      </c>
      <c r="WH45" t="n">
        <v>0</v>
      </c>
      <c r="WI45" t="n">
        <v>0</v>
      </c>
      <c r="WJ45" t="n">
        <v>0</v>
      </c>
      <c r="WK45" t="n">
        <v>0</v>
      </c>
      <c r="WL45" t="n">
        <v>0</v>
      </c>
      <c r="WM45" t="n">
        <v>1</v>
      </c>
      <c r="WN45" t="n">
        <v>0</v>
      </c>
      <c r="WO45" t="n">
        <v>0</v>
      </c>
      <c r="WP45" t="n">
        <v>1</v>
      </c>
      <c r="WQ45" t="n">
        <v>0</v>
      </c>
      <c r="WR45" t="n">
        <v>0</v>
      </c>
      <c r="WS45" t="n">
        <v/>
      </c>
      <c r="WT45" t="n">
        <v/>
      </c>
      <c r="WU45" t="n">
        <v/>
      </c>
      <c r="WV45" t="n">
        <v/>
      </c>
      <c r="WW45" t="n">
        <v/>
      </c>
      <c r="WX45" t="n">
        <v/>
      </c>
      <c r="WY45" t="n">
        <v/>
      </c>
      <c r="WZ45" t="n">
        <v/>
      </c>
      <c r="XA45" t="n">
        <v/>
      </c>
      <c r="XB45" t="n">
        <v/>
      </c>
      <c r="XC45" t="n">
        <v/>
      </c>
      <c r="XD45" t="n">
        <v/>
      </c>
      <c r="XE45" t="n">
        <v/>
      </c>
      <c r="XF45" t="n">
        <v/>
      </c>
      <c r="XG45" t="n">
        <v/>
      </c>
      <c r="XH45" t="n">
        <v/>
      </c>
      <c r="XI45" t="n">
        <v/>
      </c>
      <c r="XJ45" t="n">
        <v/>
      </c>
      <c r="XK45" t="n">
        <v/>
      </c>
      <c r="XL45" t="n">
        <v/>
      </c>
      <c r="XM45" t="n">
        <v/>
      </c>
      <c r="XN45" t="n">
        <v/>
      </c>
      <c r="XO45" t="n">
        <v/>
      </c>
      <c r="XP45" t="n">
        <v/>
      </c>
      <c r="XQ45" t="n">
        <v/>
      </c>
      <c r="XR45" t="n">
        <v/>
      </c>
      <c r="XS45" t="n">
        <v/>
      </c>
      <c r="XT45" t="n">
        <v/>
      </c>
      <c r="XU45" t="n">
        <v/>
      </c>
      <c r="XV45" t="n">
        <v/>
      </c>
      <c r="XW45" t="n">
        <v/>
      </c>
      <c r="XX45" t="n">
        <v/>
      </c>
      <c r="XY45" t="n">
        <v/>
      </c>
      <c r="XZ45" t="n">
        <v/>
      </c>
      <c r="YA45" t="n">
        <v/>
      </c>
      <c r="YB45" t="n">
        <v/>
      </c>
      <c r="YC45" t="n">
        <v/>
      </c>
      <c r="YD45" t="n">
        <v/>
      </c>
      <c r="YE45" t="n">
        <v/>
      </c>
      <c r="YF45" t="n">
        <v/>
      </c>
      <c r="YG45" t="n">
        <v/>
      </c>
      <c r="YH45" t="n">
        <v/>
      </c>
      <c r="YI45" t="n">
        <v/>
      </c>
      <c r="YJ45" t="n">
        <v/>
      </c>
      <c r="YK45" t="n">
        <v/>
      </c>
      <c r="YL45" t="n">
        <v/>
      </c>
      <c r="YM45" t="n">
        <v/>
      </c>
      <c r="YN45" t="n">
        <v/>
      </c>
      <c r="YO45" t="n">
        <v/>
      </c>
      <c r="YP45" t="n">
        <v/>
      </c>
      <c r="YQ45" t="n">
        <v/>
      </c>
      <c r="YR45" t="n">
        <v/>
      </c>
      <c r="YS45" t="n">
        <v/>
      </c>
      <c r="YT45" t="n">
        <v/>
      </c>
      <c r="YU45" t="n">
        <v/>
      </c>
      <c r="YV45" t="n">
        <v/>
      </c>
      <c r="YW45" t="n">
        <v/>
      </c>
      <c r="YX45" t="n">
        <v/>
      </c>
      <c r="YY45" t="n">
        <v/>
      </c>
      <c r="YZ45" t="n">
        <v/>
      </c>
      <c r="ZA45" t="n">
        <v/>
      </c>
      <c r="ZB45" t="n">
        <v/>
      </c>
      <c r="ZC45" t="n">
        <v/>
      </c>
      <c r="ZD45" t="n">
        <v/>
      </c>
      <c r="ZE45" t="n">
        <v/>
      </c>
      <c r="ZF45" t="n">
        <v/>
      </c>
      <c r="ZG45" t="n">
        <v/>
      </c>
      <c r="ZH45" t="n">
        <v/>
      </c>
      <c r="ZI45" t="n">
        <v/>
      </c>
      <c r="ZJ45" t="n">
        <v/>
      </c>
      <c r="ZK45" t="n">
        <v/>
      </c>
      <c r="ZL45" t="n">
        <v/>
      </c>
      <c r="ZM45" t="n">
        <v/>
      </c>
      <c r="ZN45" t="n">
        <v/>
      </c>
      <c r="ZO45" t="n">
        <v>100</v>
      </c>
      <c r="ZP45" t="n">
        <v/>
      </c>
      <c r="ZQ45" t="n">
        <v/>
      </c>
      <c r="ZR45" t="n">
        <v/>
      </c>
      <c r="ZS45" t="n">
        <v/>
      </c>
      <c r="ZT45" t="n">
        <v/>
      </c>
      <c r="ZU45" t="n">
        <v/>
      </c>
      <c r="ZV45" t="n">
        <v/>
      </c>
      <c r="ZW45" t="n">
        <v>3</v>
      </c>
      <c r="ZX45" t="n">
        <v/>
      </c>
      <c r="ZY45" t="n">
        <v/>
      </c>
      <c r="ZZ45" t="n">
        <v/>
      </c>
      <c r="AAA45" t="n">
        <v/>
      </c>
      <c r="AAB45" t="n">
        <v/>
      </c>
      <c r="AAC45" t="n">
        <v/>
      </c>
      <c r="AAD45" t="n">
        <v/>
      </c>
      <c r="AAE45" t="inlineStr">
        <is>
          <t>Pakan segar (misal: rumput)</t>
        </is>
      </c>
      <c r="AAF45" t="n">
        <v/>
      </c>
      <c r="AAG45" t="n">
        <v/>
      </c>
      <c r="AAH45" t="n">
        <v/>
      </c>
      <c r="AAI45" t="n">
        <v/>
      </c>
      <c r="AAJ45" t="n">
        <v/>
      </c>
      <c r="AAK45" t="n">
        <v/>
      </c>
      <c r="AAL45" t="inlineStr">
        <is>
          <t>Tidak</t>
        </is>
      </c>
      <c r="AAM45" t="n">
        <v/>
      </c>
      <c r="AAN45" t="n">
        <v/>
      </c>
      <c r="AAO45" t="n">
        <v/>
      </c>
      <c r="AAP45" t="n">
        <v/>
      </c>
      <c r="AAQ45" t="n">
        <v/>
      </c>
      <c r="AAR45" t="inlineStr">
        <is>
          <t>Ya</t>
        </is>
      </c>
      <c r="AAS45" t="inlineStr">
        <is>
          <t>Mengetahui</t>
        </is>
      </c>
      <c r="AAT45" t="inlineStr">
        <is>
          <t>Digunakan untuk pupuk di lahan pertanian sendiri Dibuang ke selokan</t>
        </is>
      </c>
      <c r="AAU45" t="n">
        <v>1</v>
      </c>
      <c r="AAV45" t="n">
        <v>0</v>
      </c>
      <c r="AAW45" t="n">
        <v>0</v>
      </c>
      <c r="AAX45" t="n">
        <v>0</v>
      </c>
      <c r="AAY45" t="n">
        <v>0</v>
      </c>
      <c r="AAZ45" t="n">
        <v>0</v>
      </c>
      <c r="ABA45" t="n">
        <v>1</v>
      </c>
      <c r="ABB45" t="inlineStr">
        <is>
          <t>Lainnya</t>
        </is>
      </c>
      <c r="ABC45" t="n">
        <v>0</v>
      </c>
      <c r="ABD45" t="n">
        <v>0</v>
      </c>
      <c r="ABE45" t="n">
        <v>0</v>
      </c>
      <c r="ABF45" t="n">
        <v>0</v>
      </c>
      <c r="ABG45" t="n">
        <v>1</v>
      </c>
      <c r="ABH45" t="inlineStr">
        <is>
          <t>Pupuk padat untuk tanaman</t>
        </is>
      </c>
      <c r="ABI45" t="n">
        <v/>
      </c>
      <c r="ABJ45" t="n">
        <v/>
      </c>
      <c r="ABK45" t="n">
        <v/>
      </c>
      <c r="ABL45" t="n">
        <v/>
      </c>
      <c r="ABM45" t="n">
        <v/>
      </c>
      <c r="ABN45" t="n">
        <v/>
      </c>
      <c r="ABO45" t="n">
        <v/>
      </c>
      <c r="ABP45" t="n">
        <v/>
      </c>
      <c r="ABQ45" t="inlineStr">
        <is>
          <t>Kubis</t>
        </is>
      </c>
      <c r="ABR45" t="inlineStr">
        <is>
          <t>Sangat jarang (2 bulan sekali)</t>
        </is>
      </c>
      <c r="ABS45" t="n">
        <v>5000</v>
      </c>
      <c r="ABT45" t="n">
        <v/>
      </c>
      <c r="ABU45" t="n">
        <v>0</v>
      </c>
      <c r="ABV45" t="n">
        <v>1000</v>
      </c>
      <c r="ABW45" t="inlineStr">
        <is>
          <t>Urea</t>
        </is>
      </c>
      <c r="ABX45" t="n">
        <v/>
      </c>
      <c r="ABY45" t="n">
        <v>50</v>
      </c>
      <c r="ABZ45" t="n">
        <v>1600</v>
      </c>
      <c r="ACA45" t="n">
        <v>30</v>
      </c>
      <c r="ACB45" t="n">
        <v>3000</v>
      </c>
      <c r="ACC45" t="n">
        <v>1500</v>
      </c>
      <c r="ACD45" t="n">
        <v>1500</v>
      </c>
      <c r="ACE45" t="inlineStr">
        <is>
          <t>Ya</t>
        </is>
      </c>
      <c r="ACF45" t="inlineStr">
        <is>
          <t>Cukup meningkat</t>
        </is>
      </c>
      <c r="ACG45" t="inlineStr">
        <is>
          <t>Cukup meningkat</t>
        </is>
      </c>
      <c r="ACH45" t="inlineStr">
        <is>
          <t>Cukup meningkat</t>
        </is>
      </c>
      <c r="ACI45" t="n">
        <v/>
      </c>
      <c r="ACJ45" t="n">
        <v/>
      </c>
      <c r="ACK45" t="inlineStr">
        <is>
          <t>Ladang/sawah terlalu jauh, sulit untuk mengangkut ke sana Tidak memiliki tempat untuk menyimpan Lebih praktis menggunakan pupuk kimia</t>
        </is>
      </c>
      <c r="ACL45" t="n">
        <v>0</v>
      </c>
      <c r="ACM45" t="n">
        <v>1</v>
      </c>
      <c r="ACN45" t="n">
        <v>0</v>
      </c>
      <c r="ACO45" t="n">
        <v>1</v>
      </c>
      <c r="ACP45" t="n">
        <v>0</v>
      </c>
      <c r="ACQ45" t="n">
        <v>1</v>
      </c>
      <c r="ACR45" t="n">
        <v>0</v>
      </c>
      <c r="ACS45" t="n">
        <v/>
      </c>
      <c r="ACT45" t="inlineStr">
        <is>
          <t>Tidak ada informasi tambahan mengenai sumber bahan baku biogas</t>
        </is>
      </c>
      <c r="ACU45" t="inlineStr">
        <is>
          <t>Manfaat besar dan membantu kehidupan sehari-hari</t>
        </is>
      </c>
      <c r="ACV45" t="inlineStr">
        <is>
          <t>Berkurang</t>
        </is>
      </c>
      <c r="ACW45" t="inlineStr">
        <is>
          <t>Anggota keluarga - Perempuan dewasa</t>
        </is>
      </c>
      <c r="ACX45" t="inlineStr">
        <is>
          <t>Setuju</t>
        </is>
      </c>
      <c r="ACY45" t="inlineStr">
        <is>
          <t>Anggota keluarga - Laki-laki dewasa Anggota keluarga - Perempuan dewasa</t>
        </is>
      </c>
      <c r="ACZ45" t="n">
        <v>1</v>
      </c>
      <c r="ADA45" t="n">
        <v>1</v>
      </c>
      <c r="ADB45" t="n">
        <v>0</v>
      </c>
      <c r="ADC45" t="n">
        <v>0</v>
      </c>
      <c r="ADD45" t="inlineStr">
        <is>
          <t>Puas</t>
        </is>
      </c>
      <c r="ADE45" t="inlineStr">
        <is>
          <t>Puas</t>
        </is>
      </c>
      <c r="ADF45" t="inlineStr">
        <is>
          <t>Puas</t>
        </is>
      </c>
      <c r="ADG45" t="inlineStr">
        <is>
          <t>Puas</t>
        </is>
      </c>
      <c r="ADH45" t="inlineStr">
        <is>
          <t>Ya</t>
        </is>
      </c>
      <c r="ADI45" t="inlineStr">
        <is>
          <t>Kran, meteran</t>
        </is>
      </c>
      <c r="ADJ45" t="inlineStr">
        <is>
          <t>Cukup puas</t>
        </is>
      </c>
      <c r="ADK45" t="n">
        <v/>
      </c>
      <c r="ADL45" t="n">
        <v/>
      </c>
      <c r="ADM45" t="n">
        <v/>
      </c>
      <c r="ADN45" t="n">
        <v/>
      </c>
      <c r="ADO45" t="n">
        <v/>
      </c>
      <c r="ADP45" t="n">
        <v/>
      </c>
      <c r="ADQ45" t="n">
        <v/>
      </c>
      <c r="ADR45" t="n">
        <v/>
      </c>
      <c r="ADS45" t="n">
        <v/>
      </c>
      <c r="ADT45" t="n">
        <v/>
      </c>
      <c r="ADU45" t="inlineStr">
        <is>
          <t>Dibiarkan saja</t>
        </is>
      </c>
      <c r="ADV45" t="n">
        <v>0</v>
      </c>
      <c r="ADW45" t="n">
        <v>0</v>
      </c>
      <c r="ADX45" t="n">
        <v>0</v>
      </c>
      <c r="ADY45" t="n">
        <v>0</v>
      </c>
      <c r="ADZ45" t="n">
        <v>0</v>
      </c>
      <c r="AEA45" t="n">
        <v>0</v>
      </c>
      <c r="AEB45" t="n">
        <v>1</v>
      </c>
      <c r="AEC45" t="n">
        <v>0</v>
      </c>
      <c r="AED45" t="inlineStr">
        <is>
          <t>Menghubungi tukang</t>
        </is>
      </c>
      <c r="AEE45" t="inlineStr">
        <is>
          <t>Perempuan dewasa</t>
        </is>
      </c>
      <c r="AEF45" t="n">
        <v/>
      </c>
      <c r="AEG45" t="inlineStr">
        <is>
          <t>Menghubungi melalui rekan</t>
        </is>
      </c>
      <c r="AEH45" t="n">
        <v/>
      </c>
      <c r="AEI45" t="inlineStr">
        <is>
          <t>Perlu cek dr petugas dan alat alat nya</t>
        </is>
      </c>
      <c r="AEJ45" t="inlineStr">
        <is>
          <t>Ya, selalu</t>
        </is>
      </c>
      <c r="AEK45" t="inlineStr">
        <is>
          <t>Memasak lebih cepat Lebih aman Lebih mudah mendapatkan energi Dapur lebih bersih dan bebas asap</t>
        </is>
      </c>
      <c r="AEL45" t="n">
        <v>0</v>
      </c>
      <c r="AEM45" t="n">
        <v>1</v>
      </c>
      <c r="AEN45" t="n">
        <v>0</v>
      </c>
      <c r="AEO45" t="n">
        <v>1</v>
      </c>
      <c r="AEP45" t="n">
        <v>1</v>
      </c>
      <c r="AEQ45" t="n">
        <v>0</v>
      </c>
      <c r="AER45" t="n">
        <v>0</v>
      </c>
      <c r="AES45" t="n">
        <v>0</v>
      </c>
      <c r="AET45" t="n">
        <v>1</v>
      </c>
      <c r="AEU45" t="n">
        <v>0</v>
      </c>
      <c r="AEV45" t="n">
        <v>0</v>
      </c>
      <c r="AEW45" t="n">
        <v>0</v>
      </c>
      <c r="AEX45" t="n">
        <v/>
      </c>
      <c r="AEY45" t="inlineStr">
        <is>
          <t>Memasak lebih aman</t>
        </is>
      </c>
      <c r="AEZ45" t="n">
        <v/>
      </c>
      <c r="AFA45" t="inlineStr">
        <is>
          <t>Koperasi</t>
        </is>
      </c>
      <c r="AFB45" t="n">
        <v/>
      </c>
      <c r="AFC45" t="inlineStr">
        <is>
          <t>1770436683803.jpg</t>
        </is>
      </c>
      <c r="AFD45" t="inlineStr">
        <is>
          <t>https://kf.kobotoolbox.org/api/v2/assets/avstPQqLr3Ab3ZdcVTXZ6f/data/674287879/attachments/att67zLBqEcd86tBTgczgjGx/</t>
        </is>
      </c>
      <c r="AFE45" t="inlineStr">
        <is>
          <t>1770436770895.jpg</t>
        </is>
      </c>
      <c r="AFF45" t="inlineStr">
        <is>
          <t>https://kf.kobotoolbox.org/api/v2/assets/avstPQqLr3Ab3ZdcVTXZ6f/data/674287879/attachments/att5dRNDJRb3NZnQDTE94BRD/</t>
        </is>
      </c>
      <c r="AFG45" t="inlineStr">
        <is>
          <t>Solihin</t>
        </is>
      </c>
      <c r="AFH45" t="n">
        <v/>
      </c>
      <c r="AFI45" t="inlineStr">
        <is>
          <t>B4a1. 1pikul 15000 dgn berat kayu keras 40 kg, hrg waktu itu 15000 per pikul E.26. pemberian lsg permusim 3 bulan sekali utk sekali panen seingat nya 1 sak E27. Berkurang pemberian urea nya 30- 40kg permusim sekali panen Pemberian slury hnya sekali dan juga diperkiraan sekali angkut krg lebih perbulan klau sdh kering antar 100 - 200 kg perkiraan</t>
        </is>
      </c>
    </row>
    <row r="46">
      <c r="A46" s="93" t="n">
        <v>46051</v>
      </c>
      <c r="B46" s="93" t="n">
        <v>46053</v>
      </c>
      <c r="C46" t="inlineStr">
        <is>
          <t>solihin</t>
        </is>
      </c>
      <c r="D46" t="inlineStr">
        <is>
          <t>sulistiari</t>
        </is>
      </c>
      <c r="E46" t="inlineStr">
        <is>
          <t>085604221134 an anwar</t>
        </is>
      </c>
      <c r="F46" t="inlineStr">
        <is>
          <t>-7.8800105 112.792893 991.2999877929688 60.0</t>
        </is>
      </c>
      <c r="G46" t="n">
        <v>-7.8800105</v>
      </c>
      <c r="H46" t="n">
        <v>112.792893</v>
      </c>
      <c r="I46" t="n">
        <v>991.2999878000001</v>
      </c>
      <c r="J46" t="n">
        <v>60</v>
      </c>
      <c r="K46" t="n">
        <v>0</v>
      </c>
      <c r="L46" t="inlineStr">
        <is>
          <t>-7.8800121 112.7928961 991.2999877929688 82.5</t>
        </is>
      </c>
      <c r="M46" t="n">
        <v>-7.8800121</v>
      </c>
      <c r="N46" t="n">
        <v>112.7928961</v>
      </c>
      <c r="O46" t="n">
        <v>991.2999878000001</v>
      </c>
      <c r="P46" t="n">
        <v>82.5</v>
      </c>
      <c r="Q46" t="n">
        <v>0</v>
      </c>
      <c r="R46" t="inlineStr">
        <is>
          <t>Jawa Timur</t>
        </is>
      </c>
      <c r="S46" t="n">
        <v>0</v>
      </c>
      <c r="T46" t="n">
        <v>0</v>
      </c>
      <c r="U46" t="n">
        <v>0</v>
      </c>
      <c r="V46" t="n">
        <v>0</v>
      </c>
      <c r="W46" t="n">
        <v>0</v>
      </c>
      <c r="X46" t="n">
        <v>1</v>
      </c>
      <c r="Y46" t="n">
        <v>0</v>
      </c>
      <c r="Z46" t="n">
        <v>0</v>
      </c>
      <c r="AA46" t="n">
        <v>0</v>
      </c>
      <c r="AB46" t="n">
        <v>0</v>
      </c>
      <c r="AC46" t="inlineStr">
        <is>
          <t>PASURUAN</t>
        </is>
      </c>
      <c r="AD46" t="inlineStr">
        <is>
          <t>TUTUR</t>
        </is>
      </c>
      <c r="AE46" t="inlineStr">
        <is>
          <t>TLOGOSARI</t>
        </is>
      </c>
      <c r="AF46" t="inlineStr">
        <is>
          <t>KPSP SETIAKWAN</t>
        </is>
      </c>
      <c r="AG46" t="inlineStr">
        <is>
          <t>SKP0331</t>
        </is>
      </c>
      <c r="AH46" t="n">
        <v>15</v>
      </c>
      <c r="AI46" t="inlineStr">
        <is>
          <t>VPA1</t>
        </is>
      </c>
      <c r="AJ46" t="inlineStr">
        <is>
          <t>Aktif</t>
        </is>
      </c>
      <c r="AK46" t="n">
        <v>73</v>
      </c>
      <c r="AL46" t="inlineStr">
        <is>
          <t>Perempuan</t>
        </is>
      </c>
      <c r="AM46" t="inlineStr">
        <is>
          <t>Sudah menikah</t>
        </is>
      </c>
      <c r="AN46" t="inlineStr">
        <is>
          <t>SD/Sederajat</t>
        </is>
      </c>
      <c r="AO46" t="inlineStr">
        <is>
          <t>Peternak</t>
        </is>
      </c>
      <c r="AP46" t="n">
        <v>0</v>
      </c>
      <c r="AQ46" t="n">
        <v>1</v>
      </c>
      <c r="AR46" t="n">
        <v>0</v>
      </c>
      <c r="AS46" t="n">
        <v>0</v>
      </c>
      <c r="AT46" t="n">
        <v>0</v>
      </c>
      <c r="AU46" t="n">
        <v>0</v>
      </c>
      <c r="AV46" t="n">
        <v>0</v>
      </c>
      <c r="AW46" t="n">
        <v>0</v>
      </c>
      <c r="AX46" t="n">
        <v/>
      </c>
      <c r="AY46" t="inlineStr">
        <is>
          <t>Tidak ada</t>
        </is>
      </c>
      <c r="AZ46" t="n">
        <v>0</v>
      </c>
      <c r="BA46" t="n">
        <v>0</v>
      </c>
      <c r="BB46" t="n">
        <v>0</v>
      </c>
      <c r="BC46" t="n">
        <v>0</v>
      </c>
      <c r="BD46" t="n">
        <v>0</v>
      </c>
      <c r="BE46" t="n">
        <v>0</v>
      </c>
      <c r="BF46" t="n">
        <v>0</v>
      </c>
      <c r="BG46" t="n">
        <v>1</v>
      </c>
      <c r="BH46" t="n">
        <v/>
      </c>
      <c r="BI46" t="inlineStr">
        <is>
          <t>Rp2.500.000 - Rp3.500.000</t>
        </is>
      </c>
      <c r="BJ46" t="n">
        <v>1</v>
      </c>
      <c r="BK46" t="n">
        <v>1</v>
      </c>
      <c r="BL46" t="n">
        <v>0</v>
      </c>
      <c r="BM46" t="n">
        <v>1</v>
      </c>
      <c r="BN46" t="inlineStr">
        <is>
          <t>Milik sendiri</t>
        </is>
      </c>
      <c r="BO46" t="inlineStr">
        <is>
          <t>Permanen (dinding bata dan semen)</t>
        </is>
      </c>
      <c r="BP46" t="n">
        <v>1</v>
      </c>
      <c r="BQ46" t="n">
        <v>0</v>
      </c>
      <c r="BR46" t="n">
        <v>0</v>
      </c>
      <c r="BS46" t="n">
        <v>0</v>
      </c>
      <c r="BT46" t="n">
        <v>0</v>
      </c>
      <c r="BU46" t="n">
        <v/>
      </c>
      <c r="BV46" t="inlineStr">
        <is>
          <t>Keramik/ubin</t>
        </is>
      </c>
      <c r="BW46" t="n">
        <v>0</v>
      </c>
      <c r="BX46" t="n">
        <v>0</v>
      </c>
      <c r="BY46" t="n">
        <v>1</v>
      </c>
      <c r="BZ46" t="n">
        <v>0</v>
      </c>
      <c r="CA46" t="n">
        <v>0</v>
      </c>
      <c r="CB46" t="n">
        <v/>
      </c>
      <c r="CC46" t="inlineStr">
        <is>
          <t>Genting Asbes</t>
        </is>
      </c>
      <c r="CD46" t="n">
        <v>1</v>
      </c>
      <c r="CE46" t="n">
        <v>0</v>
      </c>
      <c r="CF46" t="n">
        <v>0</v>
      </c>
      <c r="CG46" t="n">
        <v>0</v>
      </c>
      <c r="CH46" t="n">
        <v>0</v>
      </c>
      <c r="CI46" t="n">
        <v>1</v>
      </c>
      <c r="CJ46" t="n">
        <v>0</v>
      </c>
      <c r="CK46" t="n">
        <v/>
      </c>
      <c r="CL46" t="inlineStr">
        <is>
          <t>Ya</t>
        </is>
      </c>
      <c r="CM46" t="n">
        <v>2010</v>
      </c>
      <c r="CN46" t="inlineStr">
        <is>
          <t>Fixed-Dome (Kubah Tetap)</t>
        </is>
      </c>
      <c r="CO46" t="inlineStr">
        <is>
          <t>8 m³ (6-7 ekor sapi, ±6,5 jam memasak/hari, ±65 kg slurry/hari)</t>
        </is>
      </c>
      <c r="CP46" t="inlineStr">
        <is>
          <t>Anggota keluarga - laki-laki</t>
        </is>
      </c>
      <c r="CQ46" t="n">
        <v>0</v>
      </c>
      <c r="CR46" t="n">
        <v>0</v>
      </c>
      <c r="CS46" t="n">
        <v>0</v>
      </c>
      <c r="CT46" t="n">
        <v>0</v>
      </c>
      <c r="CU46" t="n">
        <v>1</v>
      </c>
      <c r="CV46" t="n">
        <v>0</v>
      </c>
      <c r="CW46" t="n">
        <v>0</v>
      </c>
      <c r="CX46" t="n">
        <v>0</v>
      </c>
      <c r="CY46" t="inlineStr">
        <is>
          <t>Anggota keluarga - laki-laki</t>
        </is>
      </c>
      <c r="CZ46" t="n">
        <v>1</v>
      </c>
      <c r="DA46" t="n">
        <v>0</v>
      </c>
      <c r="DB46" t="n">
        <v>0</v>
      </c>
      <c r="DC46" t="n">
        <v/>
      </c>
      <c r="DD46" t="inlineStr">
        <is>
          <t>Anggota keluarga - laki-laki</t>
        </is>
      </c>
      <c r="DE46" t="n">
        <v>1</v>
      </c>
      <c r="DF46" t="n">
        <v>0</v>
      </c>
      <c r="DG46" t="n">
        <v>0</v>
      </c>
      <c r="DH46" t="n">
        <v>0</v>
      </c>
      <c r="DI46" t="n">
        <v/>
      </c>
      <c r="DJ46" t="inlineStr">
        <is>
          <t>CPO atau pendamping Anggota keluarga - laki-laki</t>
        </is>
      </c>
      <c r="DK46" t="n">
        <v>1</v>
      </c>
      <c r="DL46" t="n">
        <v>0</v>
      </c>
      <c r="DM46" t="n">
        <v>1</v>
      </c>
      <c r="DN46" t="n">
        <v>0</v>
      </c>
      <c r="DO46" t="n">
        <v/>
      </c>
      <c r="DP46" t="inlineStr">
        <is>
          <t>Ya</t>
        </is>
      </c>
      <c r="DQ46" t="n">
        <v/>
      </c>
      <c r="DR46" t="n">
        <v/>
      </c>
      <c r="DS46" t="n">
        <v/>
      </c>
      <c r="DT46" t="n">
        <v/>
      </c>
      <c r="DU46" t="n">
        <v/>
      </c>
      <c r="DV46" t="n">
        <v/>
      </c>
      <c r="DW46" t="n">
        <v/>
      </c>
      <c r="DX46" t="n">
        <v/>
      </c>
      <c r="DY46" t="n">
        <v/>
      </c>
      <c r="DZ46" t="n">
        <v/>
      </c>
      <c r="EA46" t="n">
        <v/>
      </c>
      <c r="EB46" t="n">
        <v/>
      </c>
      <c r="EC46" t="n">
        <v/>
      </c>
      <c r="ED46" t="n">
        <v/>
      </c>
      <c r="EE46" t="n">
        <v/>
      </c>
      <c r="EF46" t="n">
        <v/>
      </c>
      <c r="EG46" t="n">
        <v/>
      </c>
      <c r="EH46" t="n">
        <v/>
      </c>
      <c r="EI46" t="inlineStr">
        <is>
          <t>Tidak ada masalah</t>
        </is>
      </c>
      <c r="EJ46" t="n">
        <v>0</v>
      </c>
      <c r="EK46" t="n">
        <v>0</v>
      </c>
      <c r="EL46" t="n">
        <v>0</v>
      </c>
      <c r="EM46" t="n">
        <v>1</v>
      </c>
      <c r="EN46" t="n">
        <v>0</v>
      </c>
      <c r="EO46" t="n">
        <v/>
      </c>
      <c r="EP46" t="inlineStr">
        <is>
          <t>Ya, cukup jelas dan mudah diikuti</t>
        </is>
      </c>
      <c r="EQ46" t="inlineStr">
        <is>
          <t>Bukan pelatihan</t>
        </is>
      </c>
      <c r="ER46" t="inlineStr">
        <is>
          <t>CPO atau pendamping Pegawai koperasi</t>
        </is>
      </c>
      <c r="ES46" t="n">
        <v>1</v>
      </c>
      <c r="ET46" t="n">
        <v>0</v>
      </c>
      <c r="EU46" t="n">
        <v>1</v>
      </c>
      <c r="EV46" t="n">
        <v>0</v>
      </c>
      <c r="EW46" t="n">
        <v/>
      </c>
      <c r="EX46" t="inlineStr">
        <is>
          <t>Anggota keluarga - Laki-laki</t>
        </is>
      </c>
      <c r="EY46" t="n">
        <v>1</v>
      </c>
      <c r="EZ46" t="n">
        <v>0</v>
      </c>
      <c r="FA46" t="n">
        <v>0</v>
      </c>
      <c r="FB46" t="n">
        <v/>
      </c>
      <c r="FC46" t="inlineStr">
        <is>
          <t>Setiap hari</t>
        </is>
      </c>
      <c r="FD46" t="n">
        <v/>
      </c>
      <c r="FE46" t="inlineStr">
        <is>
          <t>Tidak mengetahui</t>
        </is>
      </c>
      <c r="FF46" t="inlineStr">
        <is>
          <t>Tidak pernah</t>
        </is>
      </c>
      <c r="FG46" t="inlineStr">
        <is>
          <t>Mengetahui</t>
        </is>
      </c>
      <c r="FH46" t="inlineStr">
        <is>
          <t>Selalu (setiap hari)</t>
        </is>
      </c>
      <c r="FI46" t="inlineStr">
        <is>
          <t>Mengetahui</t>
        </is>
      </c>
      <c r="FJ46" t="inlineStr">
        <is>
          <t>Selalu (setiap hari)</t>
        </is>
      </c>
      <c r="FK46" t="inlineStr">
        <is>
          <t>Mengetahui</t>
        </is>
      </c>
      <c r="FL46" t="inlineStr">
        <is>
          <t>Cukup sering (2 minggu sekali)</t>
        </is>
      </c>
      <c r="FM46" t="inlineStr">
        <is>
          <t>Mengetahui</t>
        </is>
      </c>
      <c r="FN46" t="inlineStr">
        <is>
          <t>Sering (setiap minggu)</t>
        </is>
      </c>
      <c r="FO46" t="inlineStr">
        <is>
          <t>Mengetahui</t>
        </is>
      </c>
      <c r="FP46" t="inlineStr">
        <is>
          <t>Cukup sering (2 minggu sekali)</t>
        </is>
      </c>
      <c r="FQ46" t="inlineStr">
        <is>
          <t>Mengetahui</t>
        </is>
      </c>
      <c r="FR46" t="inlineStr">
        <is>
          <t>Ya</t>
        </is>
      </c>
      <c r="FS46" t="inlineStr">
        <is>
          <t>Mengetahui</t>
        </is>
      </c>
      <c r="FT46" t="inlineStr">
        <is>
          <t>Ya, selalu</t>
        </is>
      </c>
      <c r="FU46" t="inlineStr">
        <is>
          <t>Laki-laki dewasa Perempuan dewasa</t>
        </is>
      </c>
      <c r="FV46" t="n">
        <v>1</v>
      </c>
      <c r="FW46" t="n">
        <v>1</v>
      </c>
      <c r="FX46" t="n">
        <v>0</v>
      </c>
      <c r="FY46" t="n">
        <v>0</v>
      </c>
      <c r="FZ46" t="inlineStr">
        <is>
          <t>Memahami</t>
        </is>
      </c>
      <c r="GA46" t="inlineStr">
        <is>
          <t>CPO Pelatihan</t>
        </is>
      </c>
      <c r="GB46" t="n">
        <v>1</v>
      </c>
      <c r="GC46" t="n">
        <v>1</v>
      </c>
      <c r="GD46" t="n">
        <v>0</v>
      </c>
      <c r="GE46" t="n">
        <v>0</v>
      </c>
      <c r="GF46" t="n">
        <v/>
      </c>
      <c r="GG46" t="inlineStr">
        <is>
          <t>Selalu</t>
        </is>
      </c>
      <c r="GH46" t="inlineStr">
        <is>
          <t>Ya</t>
        </is>
      </c>
      <c r="GI46" t="inlineStr">
        <is>
          <t>Teman/keluarga</t>
        </is>
      </c>
      <c r="GJ46" t="n">
        <v>0</v>
      </c>
      <c r="GK46" t="n">
        <v>1</v>
      </c>
      <c r="GL46" t="n">
        <v>0</v>
      </c>
      <c r="GM46" t="n">
        <v>0</v>
      </c>
      <c r="GN46" t="n">
        <v/>
      </c>
      <c r="GO46" t="n">
        <v>7</v>
      </c>
      <c r="GP46" t="inlineStr">
        <is>
          <t>Sebagian</t>
        </is>
      </c>
      <c r="GQ46" t="inlineStr">
        <is>
          <t>Kayu bakar</t>
        </is>
      </c>
      <c r="GR46" t="n">
        <v>0</v>
      </c>
      <c r="GS46" t="n">
        <v>1</v>
      </c>
      <c r="GT46" t="n">
        <v>0</v>
      </c>
      <c r="GU46" t="n">
        <v>0</v>
      </c>
      <c r="GV46" t="n">
        <v>0</v>
      </c>
      <c r="GW46" t="n">
        <v>0</v>
      </c>
      <c r="GX46" t="n">
        <v>0</v>
      </c>
      <c r="GY46" t="n">
        <v/>
      </c>
      <c r="GZ46" t="inlineStr">
        <is>
          <t>Ya</t>
        </is>
      </c>
      <c r="HA46" t="n">
        <v/>
      </c>
      <c r="HB46" t="n">
        <v/>
      </c>
      <c r="HC46" t="n">
        <v/>
      </c>
      <c r="HD46" t="n">
        <v/>
      </c>
      <c r="HE46" t="n">
        <v/>
      </c>
      <c r="HF46" t="n">
        <v/>
      </c>
      <c r="HG46" t="n">
        <v/>
      </c>
      <c r="HH46" t="n">
        <v/>
      </c>
      <c r="HI46" t="n">
        <v/>
      </c>
      <c r="HJ46" t="n">
        <v/>
      </c>
      <c r="HK46" t="n">
        <v/>
      </c>
      <c r="HL46" t="n">
        <v/>
      </c>
      <c r="HM46" t="n">
        <v/>
      </c>
      <c r="HN46" t="n">
        <v/>
      </c>
      <c r="HO46" t="n">
        <v/>
      </c>
      <c r="HP46" t="n">
        <v/>
      </c>
      <c r="HQ46" t="n">
        <v/>
      </c>
      <c r="HR46" t="n">
        <v/>
      </c>
      <c r="HS46" t="n">
        <v/>
      </c>
      <c r="HT46" t="n">
        <v/>
      </c>
      <c r="HU46" t="n">
        <v/>
      </c>
      <c r="HV46" t="n">
        <v/>
      </c>
      <c r="HW46" t="n">
        <v/>
      </c>
      <c r="HX46" t="n">
        <v/>
      </c>
      <c r="HY46" t="n">
        <v>300</v>
      </c>
      <c r="HZ46" t="n">
        <v>180000</v>
      </c>
      <c r="IA46" t="n">
        <v/>
      </c>
      <c r="IB46" t="n">
        <v/>
      </c>
      <c r="IC46" t="n">
        <v/>
      </c>
      <c r="ID46" t="n">
        <v/>
      </c>
      <c r="IE46" t="n">
        <v/>
      </c>
      <c r="IF46" t="n">
        <v/>
      </c>
      <c r="IG46" t="n">
        <v/>
      </c>
      <c r="IH46" t="n">
        <v/>
      </c>
      <c r="II46" t="n">
        <v/>
      </c>
      <c r="IJ46" t="n">
        <v/>
      </c>
      <c r="IK46" t="inlineStr">
        <is>
          <t>50-65 kg</t>
        </is>
      </c>
      <c r="IL46" t="inlineStr">
        <is>
          <t>&gt;5 jam</t>
        </is>
      </c>
      <c r="IM46" t="inlineStr">
        <is>
          <t>Ya</t>
        </is>
      </c>
      <c r="IN46" t="inlineStr">
        <is>
          <t>Ya</t>
        </is>
      </c>
      <c r="IO46" t="inlineStr">
        <is>
          <t>Lebih bersih</t>
        </is>
      </c>
      <c r="IP46" t="inlineStr">
        <is>
          <t>Lebih jarang (lebih sering tidak terpapar asap)</t>
        </is>
      </c>
      <c r="IQ46" t="inlineStr">
        <is>
          <t>Tidak pernah</t>
        </is>
      </c>
      <c r="IR46" t="n">
        <v/>
      </c>
      <c r="IS46" t="n">
        <v/>
      </c>
      <c r="IT46" t="n">
        <v/>
      </c>
      <c r="IU46" t="n">
        <v/>
      </c>
      <c r="IV46" t="n">
        <v/>
      </c>
      <c r="IW46" t="n">
        <v/>
      </c>
      <c r="IX46" t="n">
        <v/>
      </c>
      <c r="IY46" t="n">
        <v/>
      </c>
      <c r="IZ46" t="inlineStr">
        <is>
          <t>Tidak pernah</t>
        </is>
      </c>
      <c r="JA46" t="n">
        <v/>
      </c>
      <c r="JB46" t="n">
        <v/>
      </c>
      <c r="JC46" t="n">
        <v/>
      </c>
      <c r="JD46" t="n">
        <v/>
      </c>
      <c r="JE46" t="n">
        <v/>
      </c>
      <c r="JF46" t="n">
        <v/>
      </c>
      <c r="JG46" t="n">
        <v/>
      </c>
      <c r="JH46" t="n">
        <v/>
      </c>
      <c r="JI46" t="inlineStr">
        <is>
          <t>Tidak pernah</t>
        </is>
      </c>
      <c r="JJ46" t="n">
        <v/>
      </c>
      <c r="JK46" t="n">
        <v/>
      </c>
      <c r="JL46" t="n">
        <v/>
      </c>
      <c r="JM46" t="n">
        <v/>
      </c>
      <c r="JN46" t="n">
        <v/>
      </c>
      <c r="JO46" t="n">
        <v/>
      </c>
      <c r="JP46" t="n">
        <v/>
      </c>
      <c r="JQ46" t="n">
        <v/>
      </c>
      <c r="JR46" t="inlineStr">
        <is>
          <t>Tidak pernah</t>
        </is>
      </c>
      <c r="JS46" t="n">
        <v/>
      </c>
      <c r="JT46" t="n">
        <v/>
      </c>
      <c r="JU46" t="n">
        <v/>
      </c>
      <c r="JV46" t="n">
        <v/>
      </c>
      <c r="JW46" t="n">
        <v/>
      </c>
      <c r="JX46" t="n">
        <v/>
      </c>
      <c r="JY46" t="n">
        <v/>
      </c>
      <c r="JZ46" t="n">
        <v/>
      </c>
      <c r="KA46" t="inlineStr">
        <is>
          <t>Tidak pernah</t>
        </is>
      </c>
      <c r="KB46" t="n">
        <v/>
      </c>
      <c r="KC46" t="n">
        <v/>
      </c>
      <c r="KD46" t="n">
        <v/>
      </c>
      <c r="KE46" t="n">
        <v/>
      </c>
      <c r="KF46" t="n">
        <v/>
      </c>
      <c r="KG46" t="n">
        <v/>
      </c>
      <c r="KH46" t="n">
        <v/>
      </c>
      <c r="KI46" t="n">
        <v/>
      </c>
      <c r="KJ46" t="inlineStr">
        <is>
          <t>Tidak pernah</t>
        </is>
      </c>
      <c r="KK46" t="n">
        <v/>
      </c>
      <c r="KL46" t="n">
        <v/>
      </c>
      <c r="KM46" t="n">
        <v/>
      </c>
      <c r="KN46" t="n">
        <v/>
      </c>
      <c r="KO46" t="n">
        <v/>
      </c>
      <c r="KP46" t="n">
        <v/>
      </c>
      <c r="KQ46" t="n">
        <v/>
      </c>
      <c r="KR46" t="n">
        <v/>
      </c>
      <c r="KS46" t="inlineStr">
        <is>
          <t>Cukup membaik</t>
        </is>
      </c>
      <c r="KT46" t="inlineStr">
        <is>
          <t>0-1 kali</t>
        </is>
      </c>
      <c r="KU46" t="inlineStr">
        <is>
          <t>0-1 kali</t>
        </is>
      </c>
      <c r="KV46" t="inlineStr">
        <is>
          <t>Laki-laki dewasa Perempuan dewasa</t>
        </is>
      </c>
      <c r="KW46" t="n">
        <v>1</v>
      </c>
      <c r="KX46" t="n">
        <v>1</v>
      </c>
      <c r="KY46" t="n">
        <v>0</v>
      </c>
      <c r="KZ46" t="n">
        <v>0</v>
      </c>
      <c r="LA46" t="inlineStr">
        <is>
          <t>Cukup membaik</t>
        </is>
      </c>
      <c r="LB46" t="inlineStr">
        <is>
          <t>Cukup membaik</t>
        </is>
      </c>
      <c r="LC46" t="n">
        <v>0</v>
      </c>
      <c r="LD46" t="n">
        <v>75</v>
      </c>
      <c r="LE46" t="n">
        <v>5</v>
      </c>
      <c r="LF46" t="n">
        <v>0</v>
      </c>
      <c r="LG46" t="inlineStr">
        <is>
          <t>Ya</t>
        </is>
      </c>
      <c r="LH46" t="n">
        <v>180000</v>
      </c>
      <c r="LI46" t="n">
        <v/>
      </c>
      <c r="LJ46" t="inlineStr">
        <is>
          <t>Kebutuhan rumah tangga</t>
        </is>
      </c>
      <c r="LK46" t="n">
        <v>0</v>
      </c>
      <c r="LL46" t="n">
        <v>0</v>
      </c>
      <c r="LM46" t="n">
        <v>0</v>
      </c>
      <c r="LN46" t="n">
        <v>0</v>
      </c>
      <c r="LO46" t="n">
        <v>1</v>
      </c>
      <c r="LP46" t="n">
        <v>0</v>
      </c>
      <c r="LQ46" t="n">
        <v>0</v>
      </c>
      <c r="LR46" t="n">
        <v/>
      </c>
      <c r="LS46" t="n">
        <v>30</v>
      </c>
      <c r="LT46" t="n">
        <v>30</v>
      </c>
      <c r="LU46" t="n">
        <v>0</v>
      </c>
      <c r="LV46" t="n">
        <v>15</v>
      </c>
      <c r="LW46" t="n">
        <v>15</v>
      </c>
      <c r="LX46" t="n">
        <v>0</v>
      </c>
      <c r="LY46" t="n">
        <v>5</v>
      </c>
      <c r="LZ46" t="n">
        <v>0</v>
      </c>
      <c r="MA46" t="n">
        <v>0</v>
      </c>
      <c r="MB46" t="inlineStr">
        <is>
          <t>Ya</t>
        </is>
      </c>
      <c r="MC46" t="n">
        <v>180</v>
      </c>
      <c r="MD46" t="n">
        <v>180</v>
      </c>
      <c r="ME46" t="n">
        <v>180</v>
      </c>
      <c r="MF46" t="n">
        <v>60</v>
      </c>
      <c r="MG46" t="n">
        <v>0</v>
      </c>
      <c r="MH46" t="n">
        <v>0</v>
      </c>
      <c r="MI46" t="inlineStr">
        <is>
          <t>Istirahat Lainnya</t>
        </is>
      </c>
      <c r="MJ46" t="n">
        <v>0</v>
      </c>
      <c r="MK46" t="n">
        <v>0</v>
      </c>
      <c r="ML46" t="n">
        <v>1</v>
      </c>
      <c r="MM46" t="n">
        <v>0</v>
      </c>
      <c r="MN46" t="n">
        <v>0</v>
      </c>
      <c r="MO46" t="n">
        <v>1</v>
      </c>
      <c r="MP46" t="inlineStr">
        <is>
          <t>Berjualan pakan ternak</t>
        </is>
      </c>
      <c r="MQ46" t="n">
        <v/>
      </c>
      <c r="MR46" t="inlineStr">
        <is>
          <t>Sdh lelah ..</t>
        </is>
      </c>
      <c r="MS46" t="n">
        <v/>
      </c>
      <c r="MT46" t="inlineStr">
        <is>
          <t>Sdh lelah</t>
        </is>
      </c>
      <c r="MU46" t="inlineStr">
        <is>
          <t>Ya, untuk anggota keluarga</t>
        </is>
      </c>
      <c r="MV46" t="inlineStr">
        <is>
          <t>Perawatan sistem biogas Pemasangan sistem biogas</t>
        </is>
      </c>
      <c r="MW46" t="n">
        <v>1</v>
      </c>
      <c r="MX46" t="n">
        <v>1</v>
      </c>
      <c r="MY46" t="n">
        <v>0</v>
      </c>
      <c r="MZ46" t="n">
        <v>0</v>
      </c>
      <c r="NA46" t="n">
        <v/>
      </c>
      <c r="NB46" t="n">
        <v/>
      </c>
      <c r="NC46" t="n">
        <v/>
      </c>
      <c r="ND46" t="n">
        <v/>
      </c>
      <c r="NE46" t="n">
        <v/>
      </c>
      <c r="NF46" t="n">
        <v/>
      </c>
      <c r="NG46" t="n">
        <v/>
      </c>
      <c r="NH46" t="n">
        <v/>
      </c>
      <c r="NI46" t="n">
        <v/>
      </c>
      <c r="NJ46" t="n">
        <v/>
      </c>
      <c r="NK46" t="n">
        <v/>
      </c>
      <c r="NL46" t="inlineStr">
        <is>
          <t>Tidak</t>
        </is>
      </c>
      <c r="NM46" t="inlineStr">
        <is>
          <t>100% kredit atau pinjaman</t>
        </is>
      </c>
      <c r="NN46" t="inlineStr">
        <is>
          <t>7.000.001-9.000.000</t>
        </is>
      </c>
      <c r="NO46" t="n">
        <v/>
      </c>
      <c r="NP46" t="n">
        <v/>
      </c>
      <c r="NQ46" t="inlineStr">
        <is>
          <t>Koperasi</t>
        </is>
      </c>
      <c r="NR46" t="n">
        <v/>
      </c>
      <c r="NS46" t="n">
        <v>60</v>
      </c>
      <c r="NT46" t="inlineStr">
        <is>
          <t>Anggota keluarga - Laki-laki dewasa</t>
        </is>
      </c>
      <c r="NU46" t="n">
        <v/>
      </c>
      <c r="NV46" t="n">
        <v/>
      </c>
      <c r="NW46" t="n">
        <v/>
      </c>
      <c r="NX46" t="inlineStr">
        <is>
          <t>Sedikit meningkat</t>
        </is>
      </c>
      <c r="NY46" t="n">
        <v>90</v>
      </c>
      <c r="NZ46" t="n">
        <v>0</v>
      </c>
      <c r="OA46" t="n">
        <v>0</v>
      </c>
      <c r="OB46" t="n">
        <v>15</v>
      </c>
      <c r="OC46" t="n">
        <v>15</v>
      </c>
      <c r="OD46" t="n">
        <v>0</v>
      </c>
      <c r="OE46" t="inlineStr">
        <is>
          <t>Lebih baik</t>
        </is>
      </c>
      <c r="OF46" t="inlineStr">
        <is>
          <t>Lebih baik (beda waktu memasak 5-30 menit, ATAU tidak lagi ada rasa/bau makanan yang berubah, ATAU alasan lainnya)</t>
        </is>
      </c>
      <c r="OG46" t="inlineStr">
        <is>
          <t>Ya</t>
        </is>
      </c>
      <c r="OH46" t="n">
        <v>0</v>
      </c>
      <c r="OI46" t="n">
        <v>10</v>
      </c>
      <c r="OJ46" t="n">
        <v>0</v>
      </c>
      <c r="OK46" t="n">
        <v>0</v>
      </c>
      <c r="OL46" t="n">
        <v>0</v>
      </c>
      <c r="OM46" t="n">
        <v>0</v>
      </c>
      <c r="ON46" t="n">
        <v>0</v>
      </c>
      <c r="OO46" t="n">
        <v>0</v>
      </c>
      <c r="OP46" t="inlineStr">
        <is>
          <t>Sapi perah</t>
        </is>
      </c>
      <c r="OQ46" t="n">
        <v>0</v>
      </c>
      <c r="OR46" t="n">
        <v>1</v>
      </c>
      <c r="OS46" t="n">
        <v>0</v>
      </c>
      <c r="OT46" t="n">
        <v>0</v>
      </c>
      <c r="OU46" t="n">
        <v>0</v>
      </c>
      <c r="OV46" t="n">
        <v>0</v>
      </c>
      <c r="OW46" t="n">
        <v>0</v>
      </c>
      <c r="OX46" t="n">
        <v>0</v>
      </c>
      <c r="OY46" t="n">
        <v>0</v>
      </c>
      <c r="OZ46" t="inlineStr">
        <is>
          <t>Sapi perah</t>
        </is>
      </c>
      <c r="PA46" t="n">
        <v>0</v>
      </c>
      <c r="PB46" t="n">
        <v>1</v>
      </c>
      <c r="PC46" t="n">
        <v>0</v>
      </c>
      <c r="PD46" t="n">
        <v>0</v>
      </c>
      <c r="PE46" t="n">
        <v>0</v>
      </c>
      <c r="PF46" t="n">
        <v>0</v>
      </c>
      <c r="PG46" t="n">
        <v>0</v>
      </c>
      <c r="PH46" t="n">
        <v>0</v>
      </c>
      <c r="PI46" t="n">
        <v>0</v>
      </c>
      <c r="PJ46" t="inlineStr">
        <is>
          <t>Sapi perah</t>
        </is>
      </c>
      <c r="PK46" t="n">
        <v>0</v>
      </c>
      <c r="PL46" t="n">
        <v>1</v>
      </c>
      <c r="PM46" t="n">
        <v>0</v>
      </c>
      <c r="PN46" t="n">
        <v>0</v>
      </c>
      <c r="PO46" t="n">
        <v>0</v>
      </c>
      <c r="PP46" t="n">
        <v>0</v>
      </c>
      <c r="PQ46" t="n">
        <v>0</v>
      </c>
      <c r="PR46" t="n">
        <v>0</v>
      </c>
      <c r="PS46" t="n">
        <v>0</v>
      </c>
      <c r="PT46" t="n">
        <v/>
      </c>
      <c r="PU46" t="n">
        <v/>
      </c>
      <c r="PV46" t="n">
        <v/>
      </c>
      <c r="PW46" t="n">
        <v/>
      </c>
      <c r="PX46" t="n">
        <v/>
      </c>
      <c r="PY46" t="n">
        <v/>
      </c>
      <c r="PZ46" t="n">
        <v/>
      </c>
      <c r="QA46" t="n">
        <v/>
      </c>
      <c r="QB46" t="n">
        <v/>
      </c>
      <c r="QC46" t="n">
        <v/>
      </c>
      <c r="QD46" t="n">
        <v/>
      </c>
      <c r="QE46" t="inlineStr">
        <is>
          <t>1-Disebarkan ke lahan terbuka 4-Lainnya</t>
        </is>
      </c>
      <c r="QF46" t="n">
        <v>0</v>
      </c>
      <c r="QG46" t="n">
        <v>0</v>
      </c>
      <c r="QH46" t="n">
        <v>0</v>
      </c>
      <c r="QI46" t="n">
        <v>0</v>
      </c>
      <c r="QJ46" t="n">
        <v>0</v>
      </c>
      <c r="QK46" t="n">
        <v>1</v>
      </c>
      <c r="QL46" t="n">
        <v>0</v>
      </c>
      <c r="QM46" t="n">
        <v>0</v>
      </c>
      <c r="QN46" t="n">
        <v>1</v>
      </c>
      <c r="QO46" t="inlineStr">
        <is>
          <t>Di angkut ke kebun</t>
        </is>
      </c>
      <c r="QP46" t="n">
        <v/>
      </c>
      <c r="QQ46" t="n">
        <v/>
      </c>
      <c r="QR46" t="n">
        <v/>
      </c>
      <c r="QS46" t="n">
        <v/>
      </c>
      <c r="QT46" t="n">
        <v/>
      </c>
      <c r="QU46" t="n">
        <v/>
      </c>
      <c r="QV46" t="n">
        <v/>
      </c>
      <c r="QW46" t="n">
        <v/>
      </c>
      <c r="QX46" t="n">
        <v/>
      </c>
      <c r="QY46" t="n">
        <v/>
      </c>
      <c r="QZ46" t="n">
        <v/>
      </c>
      <c r="RA46" t="n">
        <v/>
      </c>
      <c r="RB46" t="n">
        <v/>
      </c>
      <c r="RC46" t="n">
        <v/>
      </c>
      <c r="RD46" t="n">
        <v/>
      </c>
      <c r="RE46" t="n">
        <v/>
      </c>
      <c r="RF46" t="n">
        <v/>
      </c>
      <c r="RG46" t="n">
        <v/>
      </c>
      <c r="RH46" t="n">
        <v/>
      </c>
      <c r="RI46" t="n">
        <v/>
      </c>
      <c r="RJ46" t="n">
        <v/>
      </c>
      <c r="RK46" t="n">
        <v/>
      </c>
      <c r="RL46" t="n">
        <v/>
      </c>
      <c r="RM46" t="n">
        <v/>
      </c>
      <c r="RN46" t="n">
        <v/>
      </c>
      <c r="RO46" t="n">
        <v/>
      </c>
      <c r="RP46" t="n">
        <v/>
      </c>
      <c r="RQ46" t="n">
        <v/>
      </c>
      <c r="RR46" t="n">
        <v/>
      </c>
      <c r="RS46" t="n">
        <v/>
      </c>
      <c r="RT46" t="n">
        <v/>
      </c>
      <c r="RU46" t="n">
        <v/>
      </c>
      <c r="RV46" t="n">
        <v/>
      </c>
      <c r="RW46" t="n">
        <v/>
      </c>
      <c r="RX46" t="n">
        <v/>
      </c>
      <c r="RY46" t="n">
        <v/>
      </c>
      <c r="RZ46" t="n">
        <v/>
      </c>
      <c r="SA46" t="n">
        <v/>
      </c>
      <c r="SB46" t="n">
        <v/>
      </c>
      <c r="SC46" t="n">
        <v/>
      </c>
      <c r="SD46" t="n">
        <v/>
      </c>
      <c r="SE46" t="n">
        <v/>
      </c>
      <c r="SF46" t="n">
        <v/>
      </c>
      <c r="SG46" t="n">
        <v/>
      </c>
      <c r="SH46" t="n">
        <v/>
      </c>
      <c r="SI46" t="n">
        <v/>
      </c>
      <c r="SJ46" t="n">
        <v/>
      </c>
      <c r="SK46" t="n">
        <v/>
      </c>
      <c r="SL46" t="n">
        <v/>
      </c>
      <c r="SM46" t="n">
        <v/>
      </c>
      <c r="SN46" t="n">
        <v/>
      </c>
      <c r="SO46" t="n">
        <v/>
      </c>
      <c r="SP46" t="n">
        <v/>
      </c>
      <c r="SQ46" t="n">
        <v/>
      </c>
      <c r="SR46" t="n">
        <v/>
      </c>
      <c r="SS46" t="n">
        <v/>
      </c>
      <c r="ST46" t="n">
        <v/>
      </c>
      <c r="SU46" t="n">
        <v/>
      </c>
      <c r="SV46" t="n">
        <v/>
      </c>
      <c r="SW46" t="n">
        <v/>
      </c>
      <c r="SX46" t="n">
        <v/>
      </c>
      <c r="SY46" t="n">
        <v/>
      </c>
      <c r="SZ46" t="n">
        <v>4</v>
      </c>
      <c r="TA46" t="n">
        <v/>
      </c>
      <c r="TB46" t="n">
        <v/>
      </c>
      <c r="TC46" t="n">
        <v/>
      </c>
      <c r="TD46" t="n">
        <v/>
      </c>
      <c r="TE46" t="n">
        <v/>
      </c>
      <c r="TF46" t="n">
        <v/>
      </c>
      <c r="TG46" t="n">
        <v/>
      </c>
      <c r="TH46" t="n">
        <v/>
      </c>
      <c r="TI46" t="n">
        <v/>
      </c>
      <c r="TJ46" t="n">
        <v/>
      </c>
      <c r="TK46" t="n">
        <v/>
      </c>
      <c r="TL46" t="n">
        <v/>
      </c>
      <c r="TM46" t="n">
        <v/>
      </c>
      <c r="TN46" t="n">
        <v/>
      </c>
      <c r="TO46" t="n">
        <v/>
      </c>
      <c r="TP46" t="n">
        <v/>
      </c>
      <c r="TQ46" t="n">
        <v/>
      </c>
      <c r="TR46" t="n">
        <v/>
      </c>
      <c r="TS46" t="n">
        <v/>
      </c>
      <c r="TT46" t="n">
        <v/>
      </c>
      <c r="TU46" t="n">
        <v/>
      </c>
      <c r="TV46" t="n">
        <v/>
      </c>
      <c r="TW46" t="n">
        <v/>
      </c>
      <c r="TX46" t="n">
        <v/>
      </c>
      <c r="TY46" t="n">
        <v/>
      </c>
      <c r="TZ46" t="n">
        <v/>
      </c>
      <c r="UA46" t="n">
        <v/>
      </c>
      <c r="UB46" t="n">
        <v/>
      </c>
      <c r="UC46" t="n">
        <v/>
      </c>
      <c r="UD46" t="n">
        <v/>
      </c>
      <c r="UE46" t="n">
        <v/>
      </c>
      <c r="UF46" t="n">
        <v/>
      </c>
      <c r="UG46" t="n">
        <v/>
      </c>
      <c r="UH46" t="n">
        <v/>
      </c>
      <c r="UI46" t="n">
        <v/>
      </c>
      <c r="UJ46" t="n">
        <v/>
      </c>
      <c r="UK46" t="n">
        <v/>
      </c>
      <c r="UL46" t="n">
        <v/>
      </c>
      <c r="UM46" t="n">
        <v/>
      </c>
      <c r="UN46" t="n">
        <v/>
      </c>
      <c r="UO46" t="n">
        <v/>
      </c>
      <c r="UP46" t="n">
        <v/>
      </c>
      <c r="UQ46" t="n">
        <v/>
      </c>
      <c r="UR46" t="n">
        <v/>
      </c>
      <c r="US46" t="n">
        <v/>
      </c>
      <c r="UT46" t="n">
        <v/>
      </c>
      <c r="UU46" t="n">
        <v/>
      </c>
      <c r="UV46" t="inlineStr">
        <is>
          <t>Pemberian pakan di kandang</t>
        </is>
      </c>
      <c r="UW46" t="n">
        <v/>
      </c>
      <c r="UX46" t="n">
        <v/>
      </c>
      <c r="UY46" t="n">
        <v/>
      </c>
      <c r="UZ46" t="n">
        <v/>
      </c>
      <c r="VA46" t="n">
        <v/>
      </c>
      <c r="VB46" t="n">
        <v/>
      </c>
      <c r="VC46" t="n">
        <v/>
      </c>
      <c r="VD46" t="inlineStr">
        <is>
          <t>Sangat jarang (&gt;1 bulan sekali)</t>
        </is>
      </c>
      <c r="VE46" t="n">
        <v/>
      </c>
      <c r="VF46" t="n">
        <v/>
      </c>
      <c r="VG46" t="n">
        <v/>
      </c>
      <c r="VH46" t="n">
        <v/>
      </c>
      <c r="VI46" t="n">
        <v/>
      </c>
      <c r="VJ46" t="n">
        <v/>
      </c>
      <c r="VK46" t="n">
        <v/>
      </c>
      <c r="VL46" t="inlineStr">
        <is>
          <t>Sangat sering (&gt;1 kali sehari)</t>
        </is>
      </c>
      <c r="VM46" t="n">
        <v/>
      </c>
      <c r="VN46" t="n">
        <v/>
      </c>
      <c r="VO46" t="n">
        <v/>
      </c>
      <c r="VP46" t="n">
        <v/>
      </c>
      <c r="VQ46" t="n">
        <v/>
      </c>
      <c r="VR46" t="n">
        <v/>
      </c>
      <c r="VS46" t="n">
        <v/>
      </c>
      <c r="VT46" t="n">
        <v/>
      </c>
      <c r="VU46" t="n">
        <v/>
      </c>
      <c r="VV46" t="n">
        <v/>
      </c>
      <c r="VW46" t="n">
        <v/>
      </c>
      <c r="VX46" t="n">
        <v/>
      </c>
      <c r="VY46" t="n">
        <v/>
      </c>
      <c r="VZ46" t="n">
        <v/>
      </c>
      <c r="WA46" t="n">
        <v/>
      </c>
      <c r="WB46" t="n">
        <v/>
      </c>
      <c r="WC46" t="n">
        <v/>
      </c>
      <c r="WD46" t="n">
        <v/>
      </c>
      <c r="WE46" t="n">
        <v/>
      </c>
      <c r="WF46" t="inlineStr">
        <is>
          <t>1-Kolam tertutup (laguna anaerobik) 6-Digester biogas 3-Disimpan terbuka (dry lot)</t>
        </is>
      </c>
      <c r="WG46" t="n">
        <v>0</v>
      </c>
      <c r="WH46" t="n">
        <v>0</v>
      </c>
      <c r="WI46" t="n">
        <v>0</v>
      </c>
      <c r="WJ46" t="n">
        <v>0</v>
      </c>
      <c r="WK46" t="n">
        <v>1</v>
      </c>
      <c r="WL46" t="n">
        <v>0</v>
      </c>
      <c r="WM46" t="n">
        <v>1</v>
      </c>
      <c r="WN46" t="n">
        <v>0</v>
      </c>
      <c r="WO46" t="n">
        <v>0</v>
      </c>
      <c r="WP46" t="n">
        <v>1</v>
      </c>
      <c r="WQ46" t="n">
        <v>0</v>
      </c>
      <c r="WR46" t="n">
        <v>0</v>
      </c>
      <c r="WS46" t="n">
        <v/>
      </c>
      <c r="WT46" t="n">
        <v/>
      </c>
      <c r="WU46" t="n">
        <v/>
      </c>
      <c r="WV46" t="n">
        <v/>
      </c>
      <c r="WW46" t="n">
        <v/>
      </c>
      <c r="WX46" t="n">
        <v/>
      </c>
      <c r="WY46" t="n">
        <v/>
      </c>
      <c r="WZ46" t="n">
        <v/>
      </c>
      <c r="XA46" t="n">
        <v/>
      </c>
      <c r="XB46" t="n">
        <v/>
      </c>
      <c r="XC46" t="n">
        <v/>
      </c>
      <c r="XD46" t="n">
        <v/>
      </c>
      <c r="XE46" t="n">
        <v/>
      </c>
      <c r="XF46" t="n">
        <v/>
      </c>
      <c r="XG46" t="n">
        <v/>
      </c>
      <c r="XH46" t="n">
        <v/>
      </c>
      <c r="XI46" t="n">
        <v/>
      </c>
      <c r="XJ46" t="n">
        <v/>
      </c>
      <c r="XK46" t="n">
        <v/>
      </c>
      <c r="XL46" t="n">
        <v/>
      </c>
      <c r="XM46" t="n">
        <v/>
      </c>
      <c r="XN46" t="n">
        <v/>
      </c>
      <c r="XO46" t="n">
        <v/>
      </c>
      <c r="XP46" t="n">
        <v/>
      </c>
      <c r="XQ46" t="n">
        <v/>
      </c>
      <c r="XR46" t="n">
        <v/>
      </c>
      <c r="XS46" t="n">
        <v/>
      </c>
      <c r="XT46" t="n">
        <v/>
      </c>
      <c r="XU46" t="n">
        <v/>
      </c>
      <c r="XV46" t="n">
        <v/>
      </c>
      <c r="XW46" t="n">
        <v/>
      </c>
      <c r="XX46" t="n">
        <v/>
      </c>
      <c r="XY46" t="n">
        <v/>
      </c>
      <c r="XZ46" t="n">
        <v/>
      </c>
      <c r="YA46" t="n">
        <v/>
      </c>
      <c r="YB46" t="n">
        <v/>
      </c>
      <c r="YC46" t="n">
        <v/>
      </c>
      <c r="YD46" t="n">
        <v/>
      </c>
      <c r="YE46" t="n">
        <v/>
      </c>
      <c r="YF46" t="n">
        <v/>
      </c>
      <c r="YG46" t="n">
        <v/>
      </c>
      <c r="YH46" t="n">
        <v/>
      </c>
      <c r="YI46" t="n">
        <v/>
      </c>
      <c r="YJ46" t="n">
        <v/>
      </c>
      <c r="YK46" t="n">
        <v/>
      </c>
      <c r="YL46" t="n">
        <v/>
      </c>
      <c r="YM46" t="n">
        <v/>
      </c>
      <c r="YN46" t="n">
        <v/>
      </c>
      <c r="YO46" t="n">
        <v/>
      </c>
      <c r="YP46" t="n">
        <v/>
      </c>
      <c r="YQ46" t="n">
        <v/>
      </c>
      <c r="YR46" t="n">
        <v/>
      </c>
      <c r="YS46" t="n">
        <v/>
      </c>
      <c r="YT46" t="n">
        <v/>
      </c>
      <c r="YU46" t="n">
        <v/>
      </c>
      <c r="YV46" t="n">
        <v/>
      </c>
      <c r="YW46" t="n">
        <v/>
      </c>
      <c r="YX46" t="n">
        <v/>
      </c>
      <c r="YY46" t="n">
        <v/>
      </c>
      <c r="YZ46" t="n">
        <v/>
      </c>
      <c r="ZA46" t="n">
        <v/>
      </c>
      <c r="ZB46" t="n">
        <v/>
      </c>
      <c r="ZC46" t="n">
        <v/>
      </c>
      <c r="ZD46" t="n">
        <v/>
      </c>
      <c r="ZE46" t="n">
        <v/>
      </c>
      <c r="ZF46" t="n">
        <v/>
      </c>
      <c r="ZG46" t="n">
        <v/>
      </c>
      <c r="ZH46" t="n">
        <v/>
      </c>
      <c r="ZI46" t="n">
        <v/>
      </c>
      <c r="ZJ46" t="n">
        <v/>
      </c>
      <c r="ZK46" t="n">
        <v/>
      </c>
      <c r="ZL46" t="n">
        <v/>
      </c>
      <c r="ZM46" t="n">
        <v/>
      </c>
      <c r="ZN46" t="n">
        <v/>
      </c>
      <c r="ZO46" t="n">
        <v>50</v>
      </c>
      <c r="ZP46" t="n">
        <v/>
      </c>
      <c r="ZQ46" t="n">
        <v/>
      </c>
      <c r="ZR46" t="n">
        <v/>
      </c>
      <c r="ZS46" t="n">
        <v/>
      </c>
      <c r="ZT46" t="n">
        <v/>
      </c>
      <c r="ZU46" t="n">
        <v/>
      </c>
      <c r="ZV46" t="n">
        <v/>
      </c>
      <c r="ZW46" t="n">
        <v>2</v>
      </c>
      <c r="ZX46" t="n">
        <v/>
      </c>
      <c r="ZY46" t="n">
        <v/>
      </c>
      <c r="ZZ46" t="n">
        <v/>
      </c>
      <c r="AAA46" t="n">
        <v/>
      </c>
      <c r="AAB46" t="n">
        <v/>
      </c>
      <c r="AAC46" t="n">
        <v/>
      </c>
      <c r="AAD46" t="n">
        <v/>
      </c>
      <c r="AAE46" t="inlineStr">
        <is>
          <t>Pakan segar (misal: rumput)</t>
        </is>
      </c>
      <c r="AAF46" t="n">
        <v/>
      </c>
      <c r="AAG46" t="n">
        <v/>
      </c>
      <c r="AAH46" t="n">
        <v/>
      </c>
      <c r="AAI46" t="n">
        <v/>
      </c>
      <c r="AAJ46" t="n">
        <v/>
      </c>
      <c r="AAK46" t="n">
        <v/>
      </c>
      <c r="AAL46" t="inlineStr">
        <is>
          <t>Tidak</t>
        </is>
      </c>
      <c r="AAM46" t="n">
        <v/>
      </c>
      <c r="AAN46" t="n">
        <v/>
      </c>
      <c r="AAO46" t="n">
        <v/>
      </c>
      <c r="AAP46" t="n">
        <v/>
      </c>
      <c r="AAQ46" t="n">
        <v/>
      </c>
      <c r="AAR46" t="inlineStr">
        <is>
          <t>Tidak</t>
        </is>
      </c>
      <c r="AAS46" t="inlineStr">
        <is>
          <t>Tidak pasti/ragu-ragu</t>
        </is>
      </c>
      <c r="AAT46" t="inlineStr">
        <is>
          <t>Dibuang ke selokan Digunakan untuk pupuk di lahan pertanian sendiri</t>
        </is>
      </c>
      <c r="AAU46" t="n">
        <v>1</v>
      </c>
      <c r="AAV46" t="n">
        <v>0</v>
      </c>
      <c r="AAW46" t="n">
        <v>0</v>
      </c>
      <c r="AAX46" t="n">
        <v>0</v>
      </c>
      <c r="AAY46" t="n">
        <v>0</v>
      </c>
      <c r="AAZ46" t="n">
        <v>0</v>
      </c>
      <c r="ABA46" t="n">
        <v>1</v>
      </c>
      <c r="ABB46" t="inlineStr">
        <is>
          <t>Lainnya</t>
        </is>
      </c>
      <c r="ABC46" t="n">
        <v>0</v>
      </c>
      <c r="ABD46" t="n">
        <v>0</v>
      </c>
      <c r="ABE46" t="n">
        <v>0</v>
      </c>
      <c r="ABF46" t="n">
        <v>0</v>
      </c>
      <c r="ABG46" t="n">
        <v>1</v>
      </c>
      <c r="ABH46" t="inlineStr">
        <is>
          <t>Pupuk padat untuk tanaman</t>
        </is>
      </c>
      <c r="ABI46" t="n">
        <v/>
      </c>
      <c r="ABJ46" t="n">
        <v/>
      </c>
      <c r="ABK46" t="n">
        <v/>
      </c>
      <c r="ABL46" t="n">
        <v/>
      </c>
      <c r="ABM46" t="n">
        <v/>
      </c>
      <c r="ABN46" t="n">
        <v/>
      </c>
      <c r="ABO46" t="n">
        <v/>
      </c>
      <c r="ABP46" t="n">
        <v/>
      </c>
      <c r="ABQ46" t="inlineStr">
        <is>
          <t>Kopi sebagai tanaman dipinggir lahan rumput</t>
        </is>
      </c>
      <c r="ABR46" t="inlineStr">
        <is>
          <t>Cukup (2 minggu sekali)</t>
        </is>
      </c>
      <c r="ABS46" t="n">
        <v>15000</v>
      </c>
      <c r="ABT46" t="n">
        <v/>
      </c>
      <c r="ABU46" t="n">
        <v>1000</v>
      </c>
      <c r="ABV46" t="n">
        <v>1000</v>
      </c>
      <c r="ABW46" t="inlineStr">
        <is>
          <t>Urea</t>
        </is>
      </c>
      <c r="ABX46" t="n">
        <v/>
      </c>
      <c r="ABY46" t="n">
        <v>50</v>
      </c>
      <c r="ABZ46" t="n">
        <v>3000</v>
      </c>
      <c r="ACA46" t="n">
        <v>50</v>
      </c>
      <c r="ACB46" t="n">
        <v>3500</v>
      </c>
      <c r="ACC46" t="n">
        <v>150</v>
      </c>
      <c r="ACD46" t="n">
        <v>200</v>
      </c>
      <c r="ACE46" t="inlineStr">
        <is>
          <t>Tidak</t>
        </is>
      </c>
      <c r="ACF46" t="inlineStr">
        <is>
          <t>Cukup meningkat</t>
        </is>
      </c>
      <c r="ACG46" t="inlineStr">
        <is>
          <t>Cukup meningkat</t>
        </is>
      </c>
      <c r="ACH46" t="inlineStr">
        <is>
          <t>Cukup meningkat</t>
        </is>
      </c>
      <c r="ACI46" t="n">
        <v/>
      </c>
      <c r="ACJ46" t="n">
        <v/>
      </c>
      <c r="ACK46" t="inlineStr">
        <is>
          <t>Ladang/sawah terlalu jauh, sulit untuk mengangkut ke sana Tidak memiliki tempat untuk menyimpan Tidak punya waktu mengumpulkannya</t>
        </is>
      </c>
      <c r="ACL46" t="n">
        <v>0</v>
      </c>
      <c r="ACM46" t="n">
        <v>1</v>
      </c>
      <c r="ACN46" t="n">
        <v>1</v>
      </c>
      <c r="ACO46" t="n">
        <v>1</v>
      </c>
      <c r="ACP46" t="n">
        <v>0</v>
      </c>
      <c r="ACQ46" t="n">
        <v>0</v>
      </c>
      <c r="ACR46" t="n">
        <v>0</v>
      </c>
      <c r="ACS46" t="n">
        <v/>
      </c>
      <c r="ACT46" t="inlineStr">
        <is>
          <t>Tidak ada informasi tambahan mengenai sumber bahan baku biogas</t>
        </is>
      </c>
      <c r="ACU46" t="inlineStr">
        <is>
          <t>Manfaat besar dan membantu kehidupan sehari-hari</t>
        </is>
      </c>
      <c r="ACV46" t="inlineStr">
        <is>
          <t>Berkurang</t>
        </is>
      </c>
      <c r="ACW46" t="inlineStr">
        <is>
          <t>Anggota keluarga - Perempuan dewasa</t>
        </is>
      </c>
      <c r="ACX46" t="inlineStr">
        <is>
          <t>Setuju</t>
        </is>
      </c>
      <c r="ACY46" t="inlineStr">
        <is>
          <t>Anggota keluarga - Laki-laki dewasa Anggota keluarga - Perempuan dewasa</t>
        </is>
      </c>
      <c r="ACZ46" t="n">
        <v>1</v>
      </c>
      <c r="ADA46" t="n">
        <v>1</v>
      </c>
      <c r="ADB46" t="n">
        <v>0</v>
      </c>
      <c r="ADC46" t="n">
        <v>0</v>
      </c>
      <c r="ADD46" t="inlineStr">
        <is>
          <t>Cukup puas</t>
        </is>
      </c>
      <c r="ADE46" t="inlineStr">
        <is>
          <t>Cukup puas</t>
        </is>
      </c>
      <c r="ADF46" t="inlineStr">
        <is>
          <t>Puas</t>
        </is>
      </c>
      <c r="ADG46" t="inlineStr">
        <is>
          <t>Cukup puas</t>
        </is>
      </c>
      <c r="ADH46" t="inlineStr">
        <is>
          <t>Ya</t>
        </is>
      </c>
      <c r="ADI46" t="inlineStr">
        <is>
          <t>Kompor. Meteran, kran gas</t>
        </is>
      </c>
      <c r="ADJ46" t="inlineStr">
        <is>
          <t>Cukup puas</t>
        </is>
      </c>
      <c r="ADK46" t="n">
        <v/>
      </c>
      <c r="ADL46" t="n">
        <v/>
      </c>
      <c r="ADM46" t="n">
        <v/>
      </c>
      <c r="ADN46" t="n">
        <v/>
      </c>
      <c r="ADO46" t="n">
        <v/>
      </c>
      <c r="ADP46" t="n">
        <v/>
      </c>
      <c r="ADQ46" t="n">
        <v/>
      </c>
      <c r="ADR46" t="n">
        <v/>
      </c>
      <c r="ADS46" t="n">
        <v/>
      </c>
      <c r="ADT46" t="n">
        <v/>
      </c>
      <c r="ADU46" t="inlineStr">
        <is>
          <t>Memperbaiki sendiri Lainnya</t>
        </is>
      </c>
      <c r="ADV46" t="n">
        <v>0</v>
      </c>
      <c r="ADW46" t="n">
        <v>0</v>
      </c>
      <c r="ADX46" t="n">
        <v>0</v>
      </c>
      <c r="ADY46" t="n">
        <v>0</v>
      </c>
      <c r="ADZ46" t="n">
        <v>0</v>
      </c>
      <c r="AEA46" t="n">
        <v>1</v>
      </c>
      <c r="AEB46" t="n">
        <v>0</v>
      </c>
      <c r="AEC46" t="n">
        <v>1</v>
      </c>
      <c r="AED46" t="inlineStr">
        <is>
          <t>Menghubungi tukang</t>
        </is>
      </c>
      <c r="AEE46" t="inlineStr">
        <is>
          <t>Laki-laki dewasa</t>
        </is>
      </c>
      <c r="AEF46" t="n">
        <v/>
      </c>
      <c r="AEG46" t="inlineStr">
        <is>
          <t>Menelepon atau WA langsung</t>
        </is>
      </c>
      <c r="AEH46" t="n">
        <v/>
      </c>
      <c r="AEI46" t="inlineStr">
        <is>
          <t>Perlu kontrol dr koperasi.. perlu sparepart yg baik utk mendapatkannya</t>
        </is>
      </c>
      <c r="AEJ46" t="inlineStr">
        <is>
          <t>Ya, selalu</t>
        </is>
      </c>
      <c r="AEK46" t="inlineStr">
        <is>
          <t>Lebih aman Memasak lebih cepat Lebih mudah mendapatkan energi Dapur lebih bersih dan bebas asap</t>
        </is>
      </c>
      <c r="AEL46" t="n">
        <v>0</v>
      </c>
      <c r="AEM46" t="n">
        <v>1</v>
      </c>
      <c r="AEN46" t="n">
        <v>0</v>
      </c>
      <c r="AEO46" t="n">
        <v>1</v>
      </c>
      <c r="AEP46" t="n">
        <v>1</v>
      </c>
      <c r="AEQ46" t="n">
        <v>0</v>
      </c>
      <c r="AER46" t="n">
        <v>0</v>
      </c>
      <c r="AES46" t="n">
        <v>0</v>
      </c>
      <c r="AET46" t="n">
        <v>1</v>
      </c>
      <c r="AEU46" t="n">
        <v>0</v>
      </c>
      <c r="AEV46" t="n">
        <v>0</v>
      </c>
      <c r="AEW46" t="n">
        <v>0</v>
      </c>
      <c r="AEX46" t="n">
        <v/>
      </c>
      <c r="AEY46" t="inlineStr">
        <is>
          <t>Memasak lebih aman</t>
        </is>
      </c>
      <c r="AEZ46" t="n">
        <v/>
      </c>
      <c r="AFA46" t="inlineStr">
        <is>
          <t>Koperasi</t>
        </is>
      </c>
      <c r="AFB46" t="n">
        <v/>
      </c>
      <c r="AFC46" t="inlineStr">
        <is>
          <t>1769652851261.jpg</t>
        </is>
      </c>
      <c r="AFD46" t="inlineStr">
        <is>
          <t>https://kf.kobotoolbox.org/api/v2/assets/avstPQqLr3Ab3ZdcVTXZ6f/data/660353655/attachments/attNZ7rvZuqt43j9VLervHUc/</t>
        </is>
      </c>
      <c r="AFE46" t="inlineStr">
        <is>
          <t>1769652959785.jpg</t>
        </is>
      </c>
      <c r="AFF46" t="inlineStr">
        <is>
          <t>https://kf.kobotoolbox.org/api/v2/assets/avstPQqLr3Ab3ZdcVTXZ6f/data/660353655/attachments/att76yqAGjFTnwjgZ5SBuxAi/</t>
        </is>
      </c>
      <c r="AFG46" t="inlineStr">
        <is>
          <t>Solihin</t>
        </is>
      </c>
      <c r="AFH46" t="n">
        <v/>
      </c>
      <c r="AFI46" t="inlineStr">
        <is>
          <t>B4.a1takaran memakai kaleng cat rumah 25kg B1.pemakaian kayubakarkhusushanya utk minum sapi E.17.diangkut pakaikereta dorong kelahan rumput dgn sela2 tanamankopi E.24. pemberian perhari50 ltr ukuran cat 25kg dgn di angkut</t>
        </is>
      </c>
    </row>
    <row r="47">
      <c r="A47" s="93" t="n">
        <v>46055</v>
      </c>
      <c r="B47" s="93" t="n">
        <v>46072</v>
      </c>
      <c r="C47" t="inlineStr">
        <is>
          <t>solihin</t>
        </is>
      </c>
      <c r="D47" t="inlineStr">
        <is>
          <t>sumarto</t>
        </is>
      </c>
      <c r="E47" t="n">
        <v>81244883761</v>
      </c>
      <c r="F47" t="inlineStr">
        <is>
          <t>-7.8633773 112.7986714 801.5999755859375 20.9</t>
        </is>
      </c>
      <c r="G47" t="n">
        <v>-7.8633773</v>
      </c>
      <c r="H47" t="n">
        <v>112.7986714</v>
      </c>
      <c r="I47" t="n">
        <v>801.5999756</v>
      </c>
      <c r="J47" t="n">
        <v>20.9</v>
      </c>
      <c r="K47" t="n">
        <v>0</v>
      </c>
      <c r="L47" t="inlineStr">
        <is>
          <t>-7.8633794 112.7986708 801.5999755859375 20.534</t>
        </is>
      </c>
      <c r="M47" t="n">
        <v>-7.8633794</v>
      </c>
      <c r="N47" t="n">
        <v>112.7986708</v>
      </c>
      <c r="O47" t="n">
        <v>801.5999756</v>
      </c>
      <c r="P47" t="n">
        <v>20.534</v>
      </c>
      <c r="Q47" t="n">
        <v>0</v>
      </c>
      <c r="R47" t="inlineStr">
        <is>
          <t>Jawa Timur</t>
        </is>
      </c>
      <c r="S47" t="n">
        <v>0</v>
      </c>
      <c r="T47" t="n">
        <v>0</v>
      </c>
      <c r="U47" t="n">
        <v>0</v>
      </c>
      <c r="V47" t="n">
        <v>0</v>
      </c>
      <c r="W47" t="n">
        <v>0</v>
      </c>
      <c r="X47" t="n">
        <v>1</v>
      </c>
      <c r="Y47" t="n">
        <v>0</v>
      </c>
      <c r="Z47" t="n">
        <v>0</v>
      </c>
      <c r="AA47" t="n">
        <v>0</v>
      </c>
      <c r="AB47" t="n">
        <v>0</v>
      </c>
      <c r="AC47" t="inlineStr">
        <is>
          <t>PASURUAN</t>
        </is>
      </c>
      <c r="AD47" t="inlineStr">
        <is>
          <t>TUTUR</t>
        </is>
      </c>
      <c r="AE47" t="inlineStr">
        <is>
          <t>TUTUR</t>
        </is>
      </c>
      <c r="AF47" t="inlineStr">
        <is>
          <t>KPSP SETIA KAWAN</t>
        </is>
      </c>
      <c r="AG47" t="inlineStr">
        <is>
          <t>SKP0081</t>
        </is>
      </c>
      <c r="AH47" t="n">
        <v>16</v>
      </c>
      <c r="AI47" t="inlineStr">
        <is>
          <t>VPA1</t>
        </is>
      </c>
      <c r="AJ47" t="inlineStr">
        <is>
          <t>Tidak aktif</t>
        </is>
      </c>
      <c r="AK47" t="n">
        <v>60</v>
      </c>
      <c r="AL47" t="inlineStr">
        <is>
          <t>Laki-laki</t>
        </is>
      </c>
      <c r="AM47" t="inlineStr">
        <is>
          <t>Sudah menikah</t>
        </is>
      </c>
      <c r="AN47" t="inlineStr">
        <is>
          <t>SMP/Sederajat</t>
        </is>
      </c>
      <c r="AO47" t="inlineStr">
        <is>
          <t>Peternak</t>
        </is>
      </c>
      <c r="AP47" t="n">
        <v>0</v>
      </c>
      <c r="AQ47" t="n">
        <v>1</v>
      </c>
      <c r="AR47" t="n">
        <v>0</v>
      </c>
      <c r="AS47" t="n">
        <v>0</v>
      </c>
      <c r="AT47" t="n">
        <v>0</v>
      </c>
      <c r="AU47" t="n">
        <v>0</v>
      </c>
      <c r="AV47" t="n">
        <v>0</v>
      </c>
      <c r="AW47" t="n">
        <v>0</v>
      </c>
      <c r="AX47" t="n">
        <v/>
      </c>
      <c r="AY47" t="inlineStr">
        <is>
          <t>Petani</t>
        </is>
      </c>
      <c r="AZ47" t="n">
        <v>1</v>
      </c>
      <c r="BA47" t="n">
        <v>0</v>
      </c>
      <c r="BB47" t="n">
        <v>0</v>
      </c>
      <c r="BC47" t="n">
        <v>0</v>
      </c>
      <c r="BD47" t="n">
        <v>0</v>
      </c>
      <c r="BE47" t="n">
        <v>0</v>
      </c>
      <c r="BF47" t="n">
        <v>0</v>
      </c>
      <c r="BG47" t="n">
        <v>0</v>
      </c>
      <c r="BH47" t="n">
        <v/>
      </c>
      <c r="BI47" t="inlineStr">
        <is>
          <t>Rp2.500.000 - Rp3.500.000</t>
        </is>
      </c>
      <c r="BJ47" t="n">
        <v>2</v>
      </c>
      <c r="BK47" t="n">
        <v>1</v>
      </c>
      <c r="BL47" t="n">
        <v>1</v>
      </c>
      <c r="BM47" t="n">
        <v>0</v>
      </c>
      <c r="BN47" t="inlineStr">
        <is>
          <t>Milik sendiri</t>
        </is>
      </c>
      <c r="BO47" t="inlineStr">
        <is>
          <t>Permanen (dinding bata dan semen)</t>
        </is>
      </c>
      <c r="BP47" t="n">
        <v>1</v>
      </c>
      <c r="BQ47" t="n">
        <v>0</v>
      </c>
      <c r="BR47" t="n">
        <v>0</v>
      </c>
      <c r="BS47" t="n">
        <v>0</v>
      </c>
      <c r="BT47" t="n">
        <v>0</v>
      </c>
      <c r="BU47" t="n">
        <v/>
      </c>
      <c r="BV47" t="inlineStr">
        <is>
          <t>Keramik/ubin</t>
        </is>
      </c>
      <c r="BW47" t="n">
        <v>0</v>
      </c>
      <c r="BX47" t="n">
        <v>0</v>
      </c>
      <c r="BY47" t="n">
        <v>1</v>
      </c>
      <c r="BZ47" t="n">
        <v>0</v>
      </c>
      <c r="CA47" t="n">
        <v>0</v>
      </c>
      <c r="CB47" t="n">
        <v/>
      </c>
      <c r="CC47" t="inlineStr">
        <is>
          <t>Genting Asbes</t>
        </is>
      </c>
      <c r="CD47" t="n">
        <v>1</v>
      </c>
      <c r="CE47" t="n">
        <v>0</v>
      </c>
      <c r="CF47" t="n">
        <v>0</v>
      </c>
      <c r="CG47" t="n">
        <v>0</v>
      </c>
      <c r="CH47" t="n">
        <v>0</v>
      </c>
      <c r="CI47" t="n">
        <v>1</v>
      </c>
      <c r="CJ47" t="n">
        <v>0</v>
      </c>
      <c r="CK47" t="n">
        <v/>
      </c>
      <c r="CL47" t="inlineStr">
        <is>
          <t>Ya</t>
        </is>
      </c>
      <c r="CM47" t="n">
        <v>2010</v>
      </c>
      <c r="CN47" t="inlineStr">
        <is>
          <t>Fixed-Dome (Kubah Tetap)</t>
        </is>
      </c>
      <c r="CO47" t="inlineStr">
        <is>
          <t>8 m³ (6-7 ekor sapi, ±6,5 jam memasak/hari, ±65 kg slurry/hari)</t>
        </is>
      </c>
      <c r="CP47" t="inlineStr">
        <is>
          <t>Anggota keluarga - laki-laki Anggota keluarga - perempuan dewasa</t>
        </is>
      </c>
      <c r="CQ47" t="n">
        <v>0</v>
      </c>
      <c r="CR47" t="n">
        <v>0</v>
      </c>
      <c r="CS47" t="n">
        <v>0</v>
      </c>
      <c r="CT47" t="n">
        <v>0</v>
      </c>
      <c r="CU47" t="n">
        <v>1</v>
      </c>
      <c r="CV47" t="n">
        <v>1</v>
      </c>
      <c r="CW47" t="n">
        <v>0</v>
      </c>
      <c r="CX47" t="n">
        <v>0</v>
      </c>
      <c r="CY47" t="inlineStr">
        <is>
          <t>Anggota keluarga - laki-laki Anggota keluarga - perempuan dewasa</t>
        </is>
      </c>
      <c r="CZ47" t="n">
        <v>1</v>
      </c>
      <c r="DA47" t="n">
        <v>1</v>
      </c>
      <c r="DB47" t="n">
        <v>0</v>
      </c>
      <c r="DC47" t="n">
        <v/>
      </c>
      <c r="DD47" t="inlineStr">
        <is>
          <t>Anggota keluarga - laki-laki Anggota keluarga - perempuan dewasa</t>
        </is>
      </c>
      <c r="DE47" t="n">
        <v>1</v>
      </c>
      <c r="DF47" t="n">
        <v>1</v>
      </c>
      <c r="DG47" t="n">
        <v>0</v>
      </c>
      <c r="DH47" t="n">
        <v>0</v>
      </c>
      <c r="DI47" t="n">
        <v/>
      </c>
      <c r="DJ47" t="inlineStr">
        <is>
          <t>Anggota keluarga - laki-laki CPO atau pendamping</t>
        </is>
      </c>
      <c r="DK47" t="n">
        <v>1</v>
      </c>
      <c r="DL47" t="n">
        <v>0</v>
      </c>
      <c r="DM47" t="n">
        <v>1</v>
      </c>
      <c r="DN47" t="n">
        <v>0</v>
      </c>
      <c r="DO47" t="n">
        <v/>
      </c>
      <c r="DP47" t="inlineStr">
        <is>
          <t>Tidak berfungsi sama sekali</t>
        </is>
      </c>
      <c r="DQ47" t="inlineStr">
        <is>
          <t>&gt;1 tahun yang lalu</t>
        </is>
      </c>
      <c r="DR47" t="inlineStr">
        <is>
          <t>Kurangnya pemeliharaan yang memadai</t>
        </is>
      </c>
      <c r="DS47" t="n">
        <v/>
      </c>
      <c r="DT47" t="n">
        <v/>
      </c>
      <c r="DU47" t="n">
        <v/>
      </c>
      <c r="DV47" t="n">
        <v/>
      </c>
      <c r="DW47" t="n">
        <v/>
      </c>
      <c r="DX47" t="n">
        <v/>
      </c>
      <c r="DY47" t="n">
        <v/>
      </c>
      <c r="DZ47" t="n">
        <v/>
      </c>
      <c r="EA47" t="n">
        <v/>
      </c>
      <c r="EB47" t="n">
        <v/>
      </c>
      <c r="EC47" t="n">
        <v/>
      </c>
      <c r="ED47" t="n">
        <v/>
      </c>
      <c r="EE47" t="n">
        <v/>
      </c>
      <c r="EF47" t="n">
        <v/>
      </c>
      <c r="EG47" t="n">
        <v/>
      </c>
      <c r="EH47" t="n">
        <v/>
      </c>
      <c r="EI47" t="inlineStr">
        <is>
          <t>Lainnya</t>
        </is>
      </c>
      <c r="EJ47" t="n">
        <v>0</v>
      </c>
      <c r="EK47" t="n">
        <v>0</v>
      </c>
      <c r="EL47" t="n">
        <v>0</v>
      </c>
      <c r="EM47" t="n">
        <v>0</v>
      </c>
      <c r="EN47" t="n">
        <v>1</v>
      </c>
      <c r="EO47" t="inlineStr">
        <is>
          <t>Tidak ada yang mengelola</t>
        </is>
      </c>
      <c r="EP47" t="inlineStr">
        <is>
          <t>Ya, cukup jelas dan mudah diikuti</t>
        </is>
      </c>
      <c r="EQ47" t="inlineStr">
        <is>
          <t>Pelatihan</t>
        </is>
      </c>
      <c r="ER47" t="inlineStr">
        <is>
          <t>CPO atau pendamping</t>
        </is>
      </c>
      <c r="ES47" t="n">
        <v>1</v>
      </c>
      <c r="ET47" t="n">
        <v>0</v>
      </c>
      <c r="EU47" t="n">
        <v>0</v>
      </c>
      <c r="EV47" t="n">
        <v>0</v>
      </c>
      <c r="EW47" t="n">
        <v/>
      </c>
      <c r="EX47" t="inlineStr">
        <is>
          <t>Anggota keluarga - Laki-laki</t>
        </is>
      </c>
      <c r="EY47" t="n">
        <v>1</v>
      </c>
      <c r="EZ47" t="n">
        <v>0</v>
      </c>
      <c r="FA47" t="n">
        <v>0</v>
      </c>
      <c r="FB47" t="n">
        <v/>
      </c>
      <c r="FC47" t="inlineStr">
        <is>
          <t>Setiap minggu</t>
        </is>
      </c>
      <c r="FD47" t="n">
        <v/>
      </c>
      <c r="FE47" t="inlineStr">
        <is>
          <t>Mengetahui</t>
        </is>
      </c>
      <c r="FF47" t="inlineStr">
        <is>
          <t>Selalu (setiap hari)</t>
        </is>
      </c>
      <c r="FG47" t="inlineStr">
        <is>
          <t>Mengetahui</t>
        </is>
      </c>
      <c r="FH47" t="inlineStr">
        <is>
          <t>Cukup sering (2 minggu sekali)</t>
        </is>
      </c>
      <c r="FI47" t="inlineStr">
        <is>
          <t>Mengetahui</t>
        </is>
      </c>
      <c r="FJ47" t="inlineStr">
        <is>
          <t>Selalu (setiap hari)</t>
        </is>
      </c>
      <c r="FK47" t="inlineStr">
        <is>
          <t>Mengetahui</t>
        </is>
      </c>
      <c r="FL47" t="inlineStr">
        <is>
          <t>Tidak pernah</t>
        </is>
      </c>
      <c r="FM47" t="inlineStr">
        <is>
          <t>Mengetahui</t>
        </is>
      </c>
      <c r="FN47" t="inlineStr">
        <is>
          <t>Jarang (setiap bulan atau lebih)</t>
        </is>
      </c>
      <c r="FO47" t="inlineStr">
        <is>
          <t>Mengetahui</t>
        </is>
      </c>
      <c r="FP47" t="inlineStr">
        <is>
          <t>Jarang (setiap bulan atau lebih)</t>
        </is>
      </c>
      <c r="FQ47" t="inlineStr">
        <is>
          <t>Mengetahui</t>
        </is>
      </c>
      <c r="FR47" t="inlineStr">
        <is>
          <t>Ya</t>
        </is>
      </c>
      <c r="FS47" t="inlineStr">
        <is>
          <t>Mengetahui</t>
        </is>
      </c>
      <c r="FT47" t="inlineStr">
        <is>
          <t>Ya, selalu</t>
        </is>
      </c>
      <c r="FU47" t="inlineStr">
        <is>
          <t>Laki-laki dewasa</t>
        </is>
      </c>
      <c r="FV47" t="n">
        <v>1</v>
      </c>
      <c r="FW47" t="n">
        <v>0</v>
      </c>
      <c r="FX47" t="n">
        <v>0</v>
      </c>
      <c r="FY47" t="n">
        <v>0</v>
      </c>
      <c r="FZ47" t="inlineStr">
        <is>
          <t>Memahami</t>
        </is>
      </c>
      <c r="GA47" t="inlineStr">
        <is>
          <t>Pelatihan CPO</t>
        </is>
      </c>
      <c r="GB47" t="n">
        <v>1</v>
      </c>
      <c r="GC47" t="n">
        <v>1</v>
      </c>
      <c r="GD47" t="n">
        <v>0</v>
      </c>
      <c r="GE47" t="n">
        <v>0</v>
      </c>
      <c r="GF47" t="n">
        <v/>
      </c>
      <c r="GG47" t="inlineStr">
        <is>
          <t>Sering</t>
        </is>
      </c>
      <c r="GH47" t="inlineStr">
        <is>
          <t>Tidak</t>
        </is>
      </c>
      <c r="GI47" t="n">
        <v/>
      </c>
      <c r="GJ47" t="n">
        <v/>
      </c>
      <c r="GK47" t="n">
        <v/>
      </c>
      <c r="GL47" t="n">
        <v/>
      </c>
      <c r="GM47" t="n">
        <v/>
      </c>
      <c r="GN47" t="n">
        <v/>
      </c>
      <c r="GO47" t="n">
        <v/>
      </c>
      <c r="GP47" t="inlineStr">
        <is>
          <t>Sebagian</t>
        </is>
      </c>
      <c r="GQ47" t="inlineStr">
        <is>
          <t>Kayu bakar</t>
        </is>
      </c>
      <c r="GR47" t="n">
        <v>0</v>
      </c>
      <c r="GS47" t="n">
        <v>1</v>
      </c>
      <c r="GT47" t="n">
        <v>0</v>
      </c>
      <c r="GU47" t="n">
        <v>0</v>
      </c>
      <c r="GV47" t="n">
        <v>0</v>
      </c>
      <c r="GW47" t="n">
        <v>0</v>
      </c>
      <c r="GX47" t="n">
        <v>0</v>
      </c>
      <c r="GY47" t="n">
        <v/>
      </c>
      <c r="GZ47" t="inlineStr">
        <is>
          <t>Tidak</t>
        </is>
      </c>
      <c r="HA47" t="n">
        <v/>
      </c>
      <c r="HB47" t="n">
        <v/>
      </c>
      <c r="HC47" t="n">
        <v/>
      </c>
      <c r="HD47" t="n">
        <v/>
      </c>
      <c r="HE47" t="n">
        <v/>
      </c>
      <c r="HF47" t="n">
        <v/>
      </c>
      <c r="HG47" t="n">
        <v/>
      </c>
      <c r="HH47" t="n">
        <v/>
      </c>
      <c r="HI47" t="n">
        <v/>
      </c>
      <c r="HJ47" t="n">
        <v/>
      </c>
      <c r="HK47" t="n">
        <v/>
      </c>
      <c r="HL47" t="n">
        <v/>
      </c>
      <c r="HM47" t="n">
        <v/>
      </c>
      <c r="HN47" t="n">
        <v/>
      </c>
      <c r="HO47" t="n">
        <v/>
      </c>
      <c r="HP47" t="n">
        <v/>
      </c>
      <c r="HQ47" t="n">
        <v/>
      </c>
      <c r="HR47" t="n">
        <v/>
      </c>
      <c r="HS47" t="n">
        <v/>
      </c>
      <c r="HT47" t="n">
        <v/>
      </c>
      <c r="HU47" t="n">
        <v/>
      </c>
      <c r="HV47" t="n">
        <v/>
      </c>
      <c r="HW47" t="n">
        <v/>
      </c>
      <c r="HX47" t="n">
        <v/>
      </c>
      <c r="HY47" t="n">
        <v>300</v>
      </c>
      <c r="HZ47" t="n">
        <v>150000</v>
      </c>
      <c r="IA47" t="n">
        <v/>
      </c>
      <c r="IB47" t="n">
        <v/>
      </c>
      <c r="IC47" t="n">
        <v/>
      </c>
      <c r="ID47" t="n">
        <v/>
      </c>
      <c r="IE47" t="n">
        <v/>
      </c>
      <c r="IF47" t="n">
        <v/>
      </c>
      <c r="IG47" t="n">
        <v/>
      </c>
      <c r="IH47" t="n">
        <v/>
      </c>
      <c r="II47" t="n">
        <v/>
      </c>
      <c r="IJ47" t="n">
        <v/>
      </c>
      <c r="IK47" t="inlineStr">
        <is>
          <t>50-65 kg</t>
        </is>
      </c>
      <c r="IL47" t="inlineStr">
        <is>
          <t>&gt;5 jam</t>
        </is>
      </c>
      <c r="IM47" t="inlineStr">
        <is>
          <t>Ya</t>
        </is>
      </c>
      <c r="IN47" t="inlineStr">
        <is>
          <t>Tidak</t>
        </is>
      </c>
      <c r="IO47" t="inlineStr">
        <is>
          <t>Lebih bersih</t>
        </is>
      </c>
      <c r="IP47" t="inlineStr">
        <is>
          <t>Tidak pernah</t>
        </is>
      </c>
      <c r="IQ47" t="inlineStr">
        <is>
          <t>Tidak pernah</t>
        </is>
      </c>
      <c r="IR47" t="n">
        <v/>
      </c>
      <c r="IS47" t="n">
        <v/>
      </c>
      <c r="IT47" t="n">
        <v/>
      </c>
      <c r="IU47" t="n">
        <v/>
      </c>
      <c r="IV47" t="n">
        <v/>
      </c>
      <c r="IW47" t="n">
        <v/>
      </c>
      <c r="IX47" t="n">
        <v/>
      </c>
      <c r="IY47" t="n">
        <v/>
      </c>
      <c r="IZ47" t="inlineStr">
        <is>
          <t>Tidak pernah</t>
        </is>
      </c>
      <c r="JA47" t="n">
        <v/>
      </c>
      <c r="JB47" t="n">
        <v/>
      </c>
      <c r="JC47" t="n">
        <v/>
      </c>
      <c r="JD47" t="n">
        <v/>
      </c>
      <c r="JE47" t="n">
        <v/>
      </c>
      <c r="JF47" t="n">
        <v/>
      </c>
      <c r="JG47" t="n">
        <v/>
      </c>
      <c r="JH47" t="n">
        <v/>
      </c>
      <c r="JI47" t="inlineStr">
        <is>
          <t>Tidak pernah</t>
        </is>
      </c>
      <c r="JJ47" t="n">
        <v/>
      </c>
      <c r="JK47" t="n">
        <v/>
      </c>
      <c r="JL47" t="n">
        <v/>
      </c>
      <c r="JM47" t="n">
        <v/>
      </c>
      <c r="JN47" t="n">
        <v/>
      </c>
      <c r="JO47" t="n">
        <v/>
      </c>
      <c r="JP47" t="n">
        <v/>
      </c>
      <c r="JQ47" t="n">
        <v/>
      </c>
      <c r="JR47" t="inlineStr">
        <is>
          <t>Tidak pernah</t>
        </is>
      </c>
      <c r="JS47" t="n">
        <v/>
      </c>
      <c r="JT47" t="n">
        <v/>
      </c>
      <c r="JU47" t="n">
        <v/>
      </c>
      <c r="JV47" t="n">
        <v/>
      </c>
      <c r="JW47" t="n">
        <v/>
      </c>
      <c r="JX47" t="n">
        <v/>
      </c>
      <c r="JY47" t="n">
        <v/>
      </c>
      <c r="JZ47" t="n">
        <v/>
      </c>
      <c r="KA47" t="inlineStr">
        <is>
          <t>Tidak pernah</t>
        </is>
      </c>
      <c r="KB47" t="n">
        <v/>
      </c>
      <c r="KC47" t="n">
        <v/>
      </c>
      <c r="KD47" t="n">
        <v/>
      </c>
      <c r="KE47" t="n">
        <v/>
      </c>
      <c r="KF47" t="n">
        <v/>
      </c>
      <c r="KG47" t="n">
        <v/>
      </c>
      <c r="KH47" t="n">
        <v/>
      </c>
      <c r="KI47" t="n">
        <v/>
      </c>
      <c r="KJ47" t="inlineStr">
        <is>
          <t>Tidak pernah</t>
        </is>
      </c>
      <c r="KK47" t="n">
        <v/>
      </c>
      <c r="KL47" t="n">
        <v/>
      </c>
      <c r="KM47" t="n">
        <v/>
      </c>
      <c r="KN47" t="n">
        <v/>
      </c>
      <c r="KO47" t="n">
        <v/>
      </c>
      <c r="KP47" t="n">
        <v/>
      </c>
      <c r="KQ47" t="n">
        <v/>
      </c>
      <c r="KR47" t="n">
        <v/>
      </c>
      <c r="KS47" t="inlineStr">
        <is>
          <t>Cukup membaik</t>
        </is>
      </c>
      <c r="KT47" t="inlineStr">
        <is>
          <t>0-1 kali</t>
        </is>
      </c>
      <c r="KU47" t="inlineStr">
        <is>
          <t>2-4 kali</t>
        </is>
      </c>
      <c r="KV47" t="inlineStr">
        <is>
          <t>Laki-laki dewasa</t>
        </is>
      </c>
      <c r="KW47" t="n">
        <v>1</v>
      </c>
      <c r="KX47" t="n">
        <v>0</v>
      </c>
      <c r="KY47" t="n">
        <v>0</v>
      </c>
      <c r="KZ47" t="n">
        <v>0</v>
      </c>
      <c r="LA47" t="inlineStr">
        <is>
          <t>Cukup membaik</t>
        </is>
      </c>
      <c r="LB47" t="inlineStr">
        <is>
          <t>Cukup membaik</t>
        </is>
      </c>
      <c r="LC47" t="n">
        <v>3</v>
      </c>
      <c r="LD47" t="n">
        <v>3</v>
      </c>
      <c r="LE47" t="n">
        <v>0</v>
      </c>
      <c r="LF47" t="n">
        <v>0</v>
      </c>
      <c r="LG47" t="inlineStr">
        <is>
          <t>Ya</t>
        </is>
      </c>
      <c r="LH47" t="n">
        <v>150000</v>
      </c>
      <c r="LI47" t="n">
        <v/>
      </c>
      <c r="LJ47" t="inlineStr">
        <is>
          <t>Kebutuhan rumah tangga</t>
        </is>
      </c>
      <c r="LK47" t="n">
        <v>0</v>
      </c>
      <c r="LL47" t="n">
        <v>0</v>
      </c>
      <c r="LM47" t="n">
        <v>0</v>
      </c>
      <c r="LN47" t="n">
        <v>0</v>
      </c>
      <c r="LO47" t="n">
        <v>1</v>
      </c>
      <c r="LP47" t="n">
        <v>0</v>
      </c>
      <c r="LQ47" t="n">
        <v>0</v>
      </c>
      <c r="LR47" t="n">
        <v/>
      </c>
      <c r="LS47" t="n">
        <v>10</v>
      </c>
      <c r="LT47" t="n">
        <v>0</v>
      </c>
      <c r="LU47" t="n">
        <v>0</v>
      </c>
      <c r="LV47" t="n">
        <v>10</v>
      </c>
      <c r="LW47" t="n">
        <v>0</v>
      </c>
      <c r="LX47" t="n">
        <v>0</v>
      </c>
      <c r="LY47" t="n">
        <v>10</v>
      </c>
      <c r="LZ47" t="n">
        <v>0</v>
      </c>
      <c r="MA47" t="n">
        <v>0</v>
      </c>
      <c r="MB47" t="inlineStr">
        <is>
          <t>Tidak</t>
        </is>
      </c>
      <c r="MC47" t="n">
        <v>60</v>
      </c>
      <c r="MD47" t="n">
        <v>15</v>
      </c>
      <c r="ME47" t="n">
        <v>60</v>
      </c>
      <c r="MF47" t="n">
        <v>15</v>
      </c>
      <c r="MG47" t="n">
        <v>0</v>
      </c>
      <c r="MH47" t="n">
        <v>0</v>
      </c>
      <c r="MI47" t="n">
        <v/>
      </c>
      <c r="MJ47" t="n">
        <v/>
      </c>
      <c r="MK47" t="n">
        <v/>
      </c>
      <c r="ML47" t="n">
        <v/>
      </c>
      <c r="MM47" t="n">
        <v/>
      </c>
      <c r="MN47" t="n">
        <v/>
      </c>
      <c r="MO47" t="n">
        <v/>
      </c>
      <c r="MP47" t="n">
        <v/>
      </c>
      <c r="MQ47" t="n">
        <v/>
      </c>
      <c r="MR47" t="inlineStr">
        <is>
          <t>Sdh lelah dan capek</t>
        </is>
      </c>
      <c r="MS47" t="n">
        <v/>
      </c>
      <c r="MT47" t="inlineStr">
        <is>
          <t>Sdh lelah dan capek</t>
        </is>
      </c>
      <c r="MU47" t="inlineStr">
        <is>
          <t>Ya, untuk anggota keluarga</t>
        </is>
      </c>
      <c r="MV47" t="inlineStr">
        <is>
          <t>Pemasangan sistem biogas</t>
        </is>
      </c>
      <c r="MW47" t="n">
        <v>0</v>
      </c>
      <c r="MX47" t="n">
        <v>1</v>
      </c>
      <c r="MY47" t="n">
        <v>0</v>
      </c>
      <c r="MZ47" t="n">
        <v>0</v>
      </c>
      <c r="NA47" t="n">
        <v/>
      </c>
      <c r="NB47" t="n">
        <v/>
      </c>
      <c r="NC47" t="n">
        <v/>
      </c>
      <c r="ND47" t="n">
        <v/>
      </c>
      <c r="NE47" t="n">
        <v/>
      </c>
      <c r="NF47" t="n">
        <v/>
      </c>
      <c r="NG47" t="n">
        <v/>
      </c>
      <c r="NH47" t="n">
        <v/>
      </c>
      <c r="NI47" t="n">
        <v/>
      </c>
      <c r="NJ47" t="n">
        <v/>
      </c>
      <c r="NK47" t="n">
        <v/>
      </c>
      <c r="NL47" t="inlineStr">
        <is>
          <t>Tidak</t>
        </is>
      </c>
      <c r="NM47" t="inlineStr">
        <is>
          <t>100% kredit atau pinjaman</t>
        </is>
      </c>
      <c r="NN47" t="inlineStr">
        <is>
          <t>5.000.001-7.000.000</t>
        </is>
      </c>
      <c r="NO47" t="n">
        <v/>
      </c>
      <c r="NP47" t="n">
        <v/>
      </c>
      <c r="NQ47" t="inlineStr">
        <is>
          <t>Koperasi</t>
        </is>
      </c>
      <c r="NR47" t="n">
        <v/>
      </c>
      <c r="NS47" t="n">
        <v>36</v>
      </c>
      <c r="NT47" t="inlineStr">
        <is>
          <t>Anggota keluarga - Laki-laki dewasa</t>
        </is>
      </c>
      <c r="NU47" t="n">
        <v/>
      </c>
      <c r="NV47" t="n">
        <v/>
      </c>
      <c r="NW47" t="n">
        <v/>
      </c>
      <c r="NX47" t="inlineStr">
        <is>
          <t>Sedikit meningkat</t>
        </is>
      </c>
      <c r="NY47" t="n">
        <v>120</v>
      </c>
      <c r="NZ47" t="n">
        <v>0</v>
      </c>
      <c r="OA47" t="n">
        <v>0</v>
      </c>
      <c r="OB47" t="n">
        <v>0</v>
      </c>
      <c r="OC47" t="n">
        <v>30</v>
      </c>
      <c r="OD47" t="n">
        <v>0</v>
      </c>
      <c r="OE47" t="inlineStr">
        <is>
          <t>Lebih baik</t>
        </is>
      </c>
      <c r="OF47" t="inlineStr">
        <is>
          <t>Lebih baik (beda waktu memasak 5-30 menit, ATAU tidak lagi ada rasa/bau makanan yang berubah, ATAU alasan lainnya)</t>
        </is>
      </c>
      <c r="OG47" t="inlineStr">
        <is>
          <t>Ya</t>
        </is>
      </c>
      <c r="OH47" t="n">
        <v>0</v>
      </c>
      <c r="OI47" t="n">
        <v>8</v>
      </c>
      <c r="OJ47" t="n">
        <v>0</v>
      </c>
      <c r="OK47" t="n">
        <v>0</v>
      </c>
      <c r="OL47" t="n">
        <v>0</v>
      </c>
      <c r="OM47" t="n">
        <v>0</v>
      </c>
      <c r="ON47" t="n">
        <v>5</v>
      </c>
      <c r="OO47" t="n">
        <v>0</v>
      </c>
      <c r="OP47" t="inlineStr">
        <is>
          <t>Sapi perah Ayam</t>
        </is>
      </c>
      <c r="OQ47" t="n">
        <v>0</v>
      </c>
      <c r="OR47" t="n">
        <v>1</v>
      </c>
      <c r="OS47" t="n">
        <v>0</v>
      </c>
      <c r="OT47" t="n">
        <v>0</v>
      </c>
      <c r="OU47" t="n">
        <v>0</v>
      </c>
      <c r="OV47" t="n">
        <v>0</v>
      </c>
      <c r="OW47" t="n">
        <v>1</v>
      </c>
      <c r="OX47" t="n">
        <v>0</v>
      </c>
      <c r="OY47" t="n">
        <v/>
      </c>
      <c r="OZ47" t="n">
        <v/>
      </c>
      <c r="PA47" t="n">
        <v/>
      </c>
      <c r="PB47" t="n">
        <v/>
      </c>
      <c r="PC47" t="n">
        <v/>
      </c>
      <c r="PD47" t="n">
        <v/>
      </c>
      <c r="PE47" t="n">
        <v/>
      </c>
      <c r="PF47" t="n">
        <v/>
      </c>
      <c r="PG47" t="n">
        <v/>
      </c>
      <c r="PH47" t="n">
        <v/>
      </c>
      <c r="PI47" t="n">
        <v/>
      </c>
      <c r="PJ47" t="n">
        <v/>
      </c>
      <c r="PK47" t="n">
        <v/>
      </c>
      <c r="PL47" t="n">
        <v/>
      </c>
      <c r="PM47" t="n">
        <v/>
      </c>
      <c r="PN47" t="n">
        <v/>
      </c>
      <c r="PO47" t="n">
        <v/>
      </c>
      <c r="PP47" t="n">
        <v/>
      </c>
      <c r="PQ47" t="n">
        <v/>
      </c>
      <c r="PR47" t="n">
        <v/>
      </c>
      <c r="PS47" t="n">
        <v/>
      </c>
      <c r="PT47" t="n">
        <v/>
      </c>
      <c r="PU47" t="n">
        <v/>
      </c>
      <c r="PV47" t="n">
        <v/>
      </c>
      <c r="PW47" t="n">
        <v/>
      </c>
      <c r="PX47" t="n">
        <v/>
      </c>
      <c r="PY47" t="n">
        <v/>
      </c>
      <c r="PZ47" t="n">
        <v/>
      </c>
      <c r="QA47" t="n">
        <v/>
      </c>
      <c r="QB47" t="n">
        <v/>
      </c>
      <c r="QC47" t="n">
        <v/>
      </c>
      <c r="QD47" t="n">
        <v/>
      </c>
      <c r="QE47" t="inlineStr">
        <is>
          <t>1-Disebarkan ke lahan terbuka</t>
        </is>
      </c>
      <c r="QF47" t="n">
        <v>0</v>
      </c>
      <c r="QG47" t="n">
        <v>0</v>
      </c>
      <c r="QH47" t="n">
        <v>0</v>
      </c>
      <c r="QI47" t="n">
        <v>0</v>
      </c>
      <c r="QJ47" t="n">
        <v>0</v>
      </c>
      <c r="QK47" t="n">
        <v>1</v>
      </c>
      <c r="QL47" t="n">
        <v>0</v>
      </c>
      <c r="QM47" t="n">
        <v>0</v>
      </c>
      <c r="QN47" t="n">
        <v>0</v>
      </c>
      <c r="QO47" t="n">
        <v/>
      </c>
      <c r="QP47" t="n">
        <v/>
      </c>
      <c r="QQ47" t="n">
        <v/>
      </c>
      <c r="QR47" t="n">
        <v/>
      </c>
      <c r="QS47" t="n">
        <v/>
      </c>
      <c r="QT47" t="n">
        <v/>
      </c>
      <c r="QU47" t="n">
        <v/>
      </c>
      <c r="QV47" t="n">
        <v/>
      </c>
      <c r="QW47" t="n">
        <v/>
      </c>
      <c r="QX47" t="n">
        <v/>
      </c>
      <c r="QY47" t="n">
        <v/>
      </c>
      <c r="QZ47" t="n">
        <v/>
      </c>
      <c r="RA47" t="n">
        <v/>
      </c>
      <c r="RB47" t="n">
        <v/>
      </c>
      <c r="RC47" t="n">
        <v/>
      </c>
      <c r="RD47" t="n">
        <v/>
      </c>
      <c r="RE47" t="n">
        <v/>
      </c>
      <c r="RF47" t="n">
        <v/>
      </c>
      <c r="RG47" t="n">
        <v/>
      </c>
      <c r="RH47" t="n">
        <v/>
      </c>
      <c r="RI47" t="n">
        <v/>
      </c>
      <c r="RJ47" t="n">
        <v/>
      </c>
      <c r="RK47" t="n">
        <v/>
      </c>
      <c r="RL47" t="n">
        <v/>
      </c>
      <c r="RM47" t="n">
        <v/>
      </c>
      <c r="RN47" t="n">
        <v/>
      </c>
      <c r="RO47" t="n">
        <v/>
      </c>
      <c r="RP47" t="n">
        <v/>
      </c>
      <c r="RQ47" t="n">
        <v/>
      </c>
      <c r="RR47" t="n">
        <v/>
      </c>
      <c r="RS47" t="n">
        <v/>
      </c>
      <c r="RT47" t="n">
        <v/>
      </c>
      <c r="RU47" t="n">
        <v/>
      </c>
      <c r="RV47" t="n">
        <v/>
      </c>
      <c r="RW47" t="n">
        <v/>
      </c>
      <c r="RX47" t="n">
        <v/>
      </c>
      <c r="RY47" t="n">
        <v/>
      </c>
      <c r="RZ47" t="n">
        <v/>
      </c>
      <c r="SA47" t="n">
        <v/>
      </c>
      <c r="SB47" t="n">
        <v/>
      </c>
      <c r="SC47" t="inlineStr">
        <is>
          <t>1-Disebarkan ke lahan terbuka</t>
        </is>
      </c>
      <c r="SD47" t="n">
        <v>0</v>
      </c>
      <c r="SE47" t="n">
        <v>0</v>
      </c>
      <c r="SF47" t="n">
        <v>0</v>
      </c>
      <c r="SG47" t="n">
        <v>0</v>
      </c>
      <c r="SH47" t="n">
        <v>0</v>
      </c>
      <c r="SI47" t="n">
        <v>1</v>
      </c>
      <c r="SJ47" t="n">
        <v>0</v>
      </c>
      <c r="SK47" t="n">
        <v>0</v>
      </c>
      <c r="SL47" t="n">
        <v>0</v>
      </c>
      <c r="SM47" t="n">
        <v/>
      </c>
      <c r="SN47" t="n">
        <v/>
      </c>
      <c r="SO47" t="n">
        <v/>
      </c>
      <c r="SP47" t="n">
        <v/>
      </c>
      <c r="SQ47" t="n">
        <v/>
      </c>
      <c r="SR47" t="n">
        <v/>
      </c>
      <c r="SS47" t="n">
        <v/>
      </c>
      <c r="ST47" t="n">
        <v/>
      </c>
      <c r="SU47" t="n">
        <v/>
      </c>
      <c r="SV47" t="n">
        <v/>
      </c>
      <c r="SW47" t="n">
        <v/>
      </c>
      <c r="SX47" t="n">
        <v/>
      </c>
      <c r="SY47" t="n">
        <v/>
      </c>
      <c r="SZ47" t="n">
        <v>4</v>
      </c>
      <c r="TA47" t="n">
        <v/>
      </c>
      <c r="TB47" t="n">
        <v/>
      </c>
      <c r="TC47" t="n">
        <v/>
      </c>
      <c r="TD47" t="n">
        <v/>
      </c>
      <c r="TE47" t="n">
        <v>4</v>
      </c>
      <c r="TF47" t="n">
        <v/>
      </c>
      <c r="TG47" t="n">
        <v/>
      </c>
      <c r="TH47" t="n">
        <v/>
      </c>
      <c r="TI47" t="n">
        <v/>
      </c>
      <c r="TJ47" t="n">
        <v/>
      </c>
      <c r="TK47" t="n">
        <v/>
      </c>
      <c r="TL47" t="n">
        <v/>
      </c>
      <c r="TM47" t="n">
        <v/>
      </c>
      <c r="TN47" t="n">
        <v/>
      </c>
      <c r="TO47" t="n">
        <v/>
      </c>
      <c r="TP47" t="n">
        <v/>
      </c>
      <c r="TQ47" t="n">
        <v/>
      </c>
      <c r="TR47" t="n">
        <v/>
      </c>
      <c r="TS47" t="n">
        <v/>
      </c>
      <c r="TT47" t="n">
        <v/>
      </c>
      <c r="TU47" t="n">
        <v/>
      </c>
      <c r="TV47" t="n">
        <v/>
      </c>
      <c r="TW47" t="n">
        <v/>
      </c>
      <c r="TX47" t="n">
        <v/>
      </c>
      <c r="TY47" t="n">
        <v/>
      </c>
      <c r="TZ47" t="n">
        <v/>
      </c>
      <c r="UA47" t="n">
        <v/>
      </c>
      <c r="UB47" t="n">
        <v/>
      </c>
      <c r="UC47" t="n">
        <v/>
      </c>
      <c r="UD47" t="n">
        <v/>
      </c>
      <c r="UE47" t="n">
        <v/>
      </c>
      <c r="UF47" t="n">
        <v/>
      </c>
      <c r="UG47" t="n">
        <v/>
      </c>
      <c r="UH47" t="n">
        <v/>
      </c>
      <c r="UI47" t="n">
        <v/>
      </c>
      <c r="UJ47" t="n">
        <v/>
      </c>
      <c r="UK47" t="n">
        <v/>
      </c>
      <c r="UL47" t="n">
        <v/>
      </c>
      <c r="UM47" t="n">
        <v/>
      </c>
      <c r="UN47" t="n">
        <v/>
      </c>
      <c r="UO47" t="n">
        <v/>
      </c>
      <c r="UP47" t="n">
        <v/>
      </c>
      <c r="UQ47" t="n">
        <v/>
      </c>
      <c r="UR47" t="n">
        <v/>
      </c>
      <c r="US47" t="n">
        <v/>
      </c>
      <c r="UT47" t="n">
        <v/>
      </c>
      <c r="UU47" t="n">
        <v/>
      </c>
      <c r="UV47" t="inlineStr">
        <is>
          <t>Pemberian pakan di kandang</t>
        </is>
      </c>
      <c r="UW47" t="n">
        <v/>
      </c>
      <c r="UX47" t="n">
        <v/>
      </c>
      <c r="UY47" t="n">
        <v/>
      </c>
      <c r="UZ47" t="n">
        <v/>
      </c>
      <c r="VA47" t="inlineStr">
        <is>
          <t>Penggembalaan semi-terbuka</t>
        </is>
      </c>
      <c r="VB47" t="n">
        <v/>
      </c>
      <c r="VC47" t="n">
        <v/>
      </c>
      <c r="VD47" t="inlineStr">
        <is>
          <t>Sangat jarang (&gt;1 bulan sekali)</t>
        </is>
      </c>
      <c r="VE47" t="n">
        <v/>
      </c>
      <c r="VF47" t="n">
        <v/>
      </c>
      <c r="VG47" t="n">
        <v/>
      </c>
      <c r="VH47" t="n">
        <v/>
      </c>
      <c r="VI47" t="inlineStr">
        <is>
          <t>Sangat jarang (&gt;1 bulan sekali)</t>
        </is>
      </c>
      <c r="VJ47" t="n">
        <v/>
      </c>
      <c r="VK47" t="n">
        <v/>
      </c>
      <c r="VL47" t="inlineStr">
        <is>
          <t>Sangat sering (&gt;1 kali sehari)</t>
        </is>
      </c>
      <c r="VM47" t="n">
        <v/>
      </c>
      <c r="VN47" t="n">
        <v/>
      </c>
      <c r="VO47" t="n">
        <v/>
      </c>
      <c r="VP47" t="n">
        <v/>
      </c>
      <c r="VQ47" t="inlineStr">
        <is>
          <t>Sering (1 kali sehari)</t>
        </is>
      </c>
      <c r="VR47" t="n">
        <v/>
      </c>
      <c r="VS47" t="n">
        <v/>
      </c>
      <c r="VT47" t="n">
        <v/>
      </c>
      <c r="VU47" t="n">
        <v/>
      </c>
      <c r="VV47" t="n">
        <v/>
      </c>
      <c r="VW47" t="n">
        <v/>
      </c>
      <c r="VX47" t="n">
        <v/>
      </c>
      <c r="VY47" t="n">
        <v/>
      </c>
      <c r="VZ47" t="n">
        <v/>
      </c>
      <c r="WA47" t="n">
        <v/>
      </c>
      <c r="WB47" t="n">
        <v/>
      </c>
      <c r="WC47" t="n">
        <v/>
      </c>
      <c r="WD47" t="n">
        <v/>
      </c>
      <c r="WE47" t="n">
        <v/>
      </c>
      <c r="WF47" t="inlineStr">
        <is>
          <t>3-Disimpan terbuka (dry lot) 6-Digester biogas</t>
        </is>
      </c>
      <c r="WG47" t="n">
        <v>0</v>
      </c>
      <c r="WH47" t="n">
        <v>0</v>
      </c>
      <c r="WI47" t="n">
        <v>0</v>
      </c>
      <c r="WJ47" t="n">
        <v>0</v>
      </c>
      <c r="WK47" t="n">
        <v>0</v>
      </c>
      <c r="WL47" t="n">
        <v>0</v>
      </c>
      <c r="WM47" t="n">
        <v>1</v>
      </c>
      <c r="WN47" t="n">
        <v>0</v>
      </c>
      <c r="WO47" t="n">
        <v>0</v>
      </c>
      <c r="WP47" t="n">
        <v>1</v>
      </c>
      <c r="WQ47" t="n">
        <v>0</v>
      </c>
      <c r="WR47" t="n">
        <v>0</v>
      </c>
      <c r="WS47" t="n">
        <v/>
      </c>
      <c r="WT47" t="n">
        <v/>
      </c>
      <c r="WU47" t="n">
        <v/>
      </c>
      <c r="WV47" t="n">
        <v/>
      </c>
      <c r="WW47" t="n">
        <v/>
      </c>
      <c r="WX47" t="n">
        <v/>
      </c>
      <c r="WY47" t="n">
        <v/>
      </c>
      <c r="WZ47" t="n">
        <v/>
      </c>
      <c r="XA47" t="n">
        <v/>
      </c>
      <c r="XB47" t="n">
        <v/>
      </c>
      <c r="XC47" t="n">
        <v/>
      </c>
      <c r="XD47" t="n">
        <v/>
      </c>
      <c r="XE47" t="n">
        <v/>
      </c>
      <c r="XF47" t="n">
        <v/>
      </c>
      <c r="XG47" t="n">
        <v/>
      </c>
      <c r="XH47" t="n">
        <v/>
      </c>
      <c r="XI47" t="n">
        <v/>
      </c>
      <c r="XJ47" t="n">
        <v/>
      </c>
      <c r="XK47" t="n">
        <v/>
      </c>
      <c r="XL47" t="n">
        <v/>
      </c>
      <c r="XM47" t="n">
        <v/>
      </c>
      <c r="XN47" t="n">
        <v/>
      </c>
      <c r="XO47" t="n">
        <v/>
      </c>
      <c r="XP47" t="n">
        <v/>
      </c>
      <c r="XQ47" t="n">
        <v/>
      </c>
      <c r="XR47" t="n">
        <v/>
      </c>
      <c r="XS47" t="n">
        <v/>
      </c>
      <c r="XT47" t="n">
        <v/>
      </c>
      <c r="XU47" t="n">
        <v/>
      </c>
      <c r="XV47" t="n">
        <v/>
      </c>
      <c r="XW47" t="n">
        <v/>
      </c>
      <c r="XX47" t="n">
        <v/>
      </c>
      <c r="XY47" t="n">
        <v/>
      </c>
      <c r="XZ47" t="n">
        <v/>
      </c>
      <c r="YA47" t="n">
        <v/>
      </c>
      <c r="YB47" t="n">
        <v/>
      </c>
      <c r="YC47" t="n">
        <v/>
      </c>
      <c r="YD47" t="n">
        <v/>
      </c>
      <c r="YE47" t="n">
        <v/>
      </c>
      <c r="YF47" t="n">
        <v/>
      </c>
      <c r="YG47" t="n">
        <v/>
      </c>
      <c r="YH47" t="n">
        <v/>
      </c>
      <c r="YI47" t="n">
        <v/>
      </c>
      <c r="YJ47" t="n">
        <v/>
      </c>
      <c r="YK47" t="n">
        <v/>
      </c>
      <c r="YL47" t="n">
        <v/>
      </c>
      <c r="YM47" t="n">
        <v/>
      </c>
      <c r="YN47" t="inlineStr">
        <is>
          <t>1-Kolam tertutup (laguna anaerobik) 3-Disimpan terbuka (dry lot)</t>
        </is>
      </c>
      <c r="YO47" t="n">
        <v>0</v>
      </c>
      <c r="YP47" t="n">
        <v>0</v>
      </c>
      <c r="YQ47" t="n">
        <v>0</v>
      </c>
      <c r="YR47" t="n">
        <v>0</v>
      </c>
      <c r="YS47" t="n">
        <v>1</v>
      </c>
      <c r="YT47" t="n">
        <v>0</v>
      </c>
      <c r="YU47" t="n">
        <v>1</v>
      </c>
      <c r="YV47" t="n">
        <v>0</v>
      </c>
      <c r="YW47" t="n">
        <v>0</v>
      </c>
      <c r="YX47" t="n">
        <v>0</v>
      </c>
      <c r="YY47" t="n">
        <v>0</v>
      </c>
      <c r="YZ47" t="n">
        <v>0</v>
      </c>
      <c r="ZA47" t="n">
        <v/>
      </c>
      <c r="ZB47" t="n">
        <v/>
      </c>
      <c r="ZC47" t="n">
        <v/>
      </c>
      <c r="ZD47" t="n">
        <v/>
      </c>
      <c r="ZE47" t="n">
        <v/>
      </c>
      <c r="ZF47" t="n">
        <v/>
      </c>
      <c r="ZG47" t="n">
        <v/>
      </c>
      <c r="ZH47" t="n">
        <v/>
      </c>
      <c r="ZI47" t="n">
        <v/>
      </c>
      <c r="ZJ47" t="n">
        <v/>
      </c>
      <c r="ZK47" t="n">
        <v/>
      </c>
      <c r="ZL47" t="n">
        <v/>
      </c>
      <c r="ZM47" t="n">
        <v/>
      </c>
      <c r="ZN47" t="n">
        <v/>
      </c>
      <c r="ZO47" t="n">
        <v>100</v>
      </c>
      <c r="ZP47" t="n">
        <v/>
      </c>
      <c r="ZQ47" t="n">
        <v/>
      </c>
      <c r="ZR47" t="n">
        <v/>
      </c>
      <c r="ZS47" t="n">
        <v/>
      </c>
      <c r="ZT47" t="n">
        <v/>
      </c>
      <c r="ZU47" t="n">
        <v/>
      </c>
      <c r="ZV47" t="n">
        <v/>
      </c>
      <c r="ZW47" t="n">
        <v>2</v>
      </c>
      <c r="ZX47" t="n">
        <v/>
      </c>
      <c r="ZY47" t="n">
        <v/>
      </c>
      <c r="ZZ47" t="n">
        <v/>
      </c>
      <c r="AAA47" t="n">
        <v/>
      </c>
      <c r="AAB47" t="n">
        <v>2</v>
      </c>
      <c r="AAC47" t="n">
        <v/>
      </c>
      <c r="AAD47" t="n">
        <v/>
      </c>
      <c r="AAE47" t="inlineStr">
        <is>
          <t>Pakan segar (misal: rumput)</t>
        </is>
      </c>
      <c r="AAF47" t="n">
        <v/>
      </c>
      <c r="AAG47" t="n">
        <v/>
      </c>
      <c r="AAH47" t="n">
        <v/>
      </c>
      <c r="AAI47" t="n">
        <v/>
      </c>
      <c r="AAJ47" t="inlineStr">
        <is>
          <t>Pakan kering (misal: konsentrat, silase, pelet)</t>
        </is>
      </c>
      <c r="AAK47" t="n">
        <v/>
      </c>
      <c r="AAL47" t="inlineStr">
        <is>
          <t>Tidak</t>
        </is>
      </c>
      <c r="AAM47" t="n">
        <v/>
      </c>
      <c r="AAN47" t="n">
        <v/>
      </c>
      <c r="AAO47" t="n">
        <v/>
      </c>
      <c r="AAP47" t="n">
        <v/>
      </c>
      <c r="AAQ47" t="n">
        <v/>
      </c>
      <c r="AAR47" t="inlineStr">
        <is>
          <t>Ya</t>
        </is>
      </c>
      <c r="AAS47" t="inlineStr">
        <is>
          <t>Tidak pasti/ragu-ragu</t>
        </is>
      </c>
      <c r="AAT47" t="inlineStr">
        <is>
          <t>Digunakan untuk pupuk di lahan pertanian sendiri Didiamkan saja/dibiarkan di tempatnya (di bak/kolam penampung slurry) Dibuang ke lahan sekitar kandang - yg ditanami tanaman</t>
        </is>
      </c>
      <c r="AAU47" t="n">
        <v>1</v>
      </c>
      <c r="AAV47" t="n">
        <v>0</v>
      </c>
      <c r="AAW47" t="n">
        <v>0</v>
      </c>
      <c r="AAX47" t="n">
        <v>1</v>
      </c>
      <c r="AAY47" t="n">
        <v>0</v>
      </c>
      <c r="AAZ47" t="n">
        <v>1</v>
      </c>
      <c r="ABA47" t="n">
        <v>0</v>
      </c>
      <c r="ABB47" t="inlineStr">
        <is>
          <t>Pembenah tanah (soil conditioner)</t>
        </is>
      </c>
      <c r="ABC47" t="n">
        <v>0</v>
      </c>
      <c r="ABD47" t="n">
        <v>1</v>
      </c>
      <c r="ABE47" t="n">
        <v>0</v>
      </c>
      <c r="ABF47" t="n">
        <v>0</v>
      </c>
      <c r="ABG47" t="n">
        <v>0</v>
      </c>
      <c r="ABH47" t="n">
        <v/>
      </c>
      <c r="ABI47" t="n">
        <v/>
      </c>
      <c r="ABJ47" t="n">
        <v/>
      </c>
      <c r="ABK47" t="n">
        <v/>
      </c>
      <c r="ABL47" t="n">
        <v/>
      </c>
      <c r="ABM47" t="n">
        <v/>
      </c>
      <c r="ABN47" t="n">
        <v/>
      </c>
      <c r="ABO47" t="n">
        <v/>
      </c>
      <c r="ABP47" t="n">
        <v/>
      </c>
      <c r="ABQ47" t="inlineStr">
        <is>
          <t>Ketela pohon , rumput pakan, kopi</t>
        </is>
      </c>
      <c r="ABR47" t="inlineStr">
        <is>
          <t>Jarang (1 bulan sekali)</t>
        </is>
      </c>
      <c r="ABS47" t="n">
        <v>100000</v>
      </c>
      <c r="ABT47" t="n">
        <v>1000</v>
      </c>
      <c r="ABU47" t="n">
        <v>500</v>
      </c>
      <c r="ABV47" t="n">
        <v>1000</v>
      </c>
      <c r="ABW47" t="inlineStr">
        <is>
          <t>Urea</t>
        </is>
      </c>
      <c r="ABX47" t="n">
        <v/>
      </c>
      <c r="ABY47" t="n">
        <v>50</v>
      </c>
      <c r="ABZ47" t="n">
        <v>2000</v>
      </c>
      <c r="ACA47" t="n">
        <v>25</v>
      </c>
      <c r="ACB47" t="n">
        <v>3000</v>
      </c>
      <c r="ACC47" t="n">
        <v>2500</v>
      </c>
      <c r="ACD47" t="n">
        <v>3000</v>
      </c>
      <c r="ACE47" t="inlineStr">
        <is>
          <t>Ya</t>
        </is>
      </c>
      <c r="ACF47" t="inlineStr">
        <is>
          <t>Cukup meningkat</t>
        </is>
      </c>
      <c r="ACG47" t="inlineStr">
        <is>
          <t>Cukup meningkat</t>
        </is>
      </c>
      <c r="ACH47" t="inlineStr">
        <is>
          <t>Cukup meningkat</t>
        </is>
      </c>
      <c r="ACI47" t="n">
        <v/>
      </c>
      <c r="ACJ47" t="n">
        <v/>
      </c>
      <c r="ACK47" t="inlineStr">
        <is>
          <t>Tidak memiliki tempat untuk menyimpan Ladang/sawah terlalu jauh, sulit untuk mengangkut ke sana Lebih praktis menggunakan pupuk kimia</t>
        </is>
      </c>
      <c r="ACL47" t="n">
        <v>0</v>
      </c>
      <c r="ACM47" t="n">
        <v>1</v>
      </c>
      <c r="ACN47" t="n">
        <v>0</v>
      </c>
      <c r="ACO47" t="n">
        <v>1</v>
      </c>
      <c r="ACP47" t="n">
        <v>0</v>
      </c>
      <c r="ACQ47" t="n">
        <v>1</v>
      </c>
      <c r="ACR47" t="n">
        <v>0</v>
      </c>
      <c r="ACS47" t="n">
        <v/>
      </c>
      <c r="ACT47" t="inlineStr">
        <is>
          <t>Tidak ada informasi tambahan mengenai sumber bahan baku biogas</t>
        </is>
      </c>
      <c r="ACU47" t="inlineStr">
        <is>
          <t>Manfaat besar dan membantu kehidupan sehari-hari</t>
        </is>
      </c>
      <c r="ACV47" t="inlineStr">
        <is>
          <t>Berkurang</t>
        </is>
      </c>
      <c r="ACW47" t="inlineStr">
        <is>
          <t>Anggota keluarga - Perempuan dewasa</t>
        </is>
      </c>
      <c r="ACX47" t="inlineStr">
        <is>
          <t>Setuju</t>
        </is>
      </c>
      <c r="ACY47" t="inlineStr">
        <is>
          <t>Anggota keluarga - Perempuan dewasa Anggota keluarga - Laki-laki dewasa</t>
        </is>
      </c>
      <c r="ACZ47" t="n">
        <v>1</v>
      </c>
      <c r="ADA47" t="n">
        <v>1</v>
      </c>
      <c r="ADB47" t="n">
        <v>0</v>
      </c>
      <c r="ADC47" t="n">
        <v>0</v>
      </c>
      <c r="ADD47" t="inlineStr">
        <is>
          <t>Puas</t>
        </is>
      </c>
      <c r="ADE47" t="inlineStr">
        <is>
          <t>Puas</t>
        </is>
      </c>
      <c r="ADF47" t="inlineStr">
        <is>
          <t>Puas</t>
        </is>
      </c>
      <c r="ADG47" t="inlineStr">
        <is>
          <t>Puas</t>
        </is>
      </c>
      <c r="ADH47" t="inlineStr">
        <is>
          <t>Ya</t>
        </is>
      </c>
      <c r="ADI47" t="inlineStr">
        <is>
          <t>Kompor. , kran gas dan saluran pipa gas .,</t>
        </is>
      </c>
      <c r="ADJ47" t="inlineStr">
        <is>
          <t>Cukup puas</t>
        </is>
      </c>
      <c r="ADK47" t="n">
        <v/>
      </c>
      <c r="ADL47" t="n">
        <v/>
      </c>
      <c r="ADM47" t="n">
        <v/>
      </c>
      <c r="ADN47" t="n">
        <v/>
      </c>
      <c r="ADO47" t="n">
        <v/>
      </c>
      <c r="ADP47" t="n">
        <v/>
      </c>
      <c r="ADQ47" t="n">
        <v/>
      </c>
      <c r="ADR47" t="n">
        <v/>
      </c>
      <c r="ADS47" t="n">
        <v/>
      </c>
      <c r="ADT47" t="n">
        <v/>
      </c>
      <c r="ADU47" t="inlineStr">
        <is>
          <t>Menghubungi CPO atau pendamping Lainnya</t>
        </is>
      </c>
      <c r="ADV47" t="n">
        <v>0</v>
      </c>
      <c r="ADW47" t="n">
        <v>0</v>
      </c>
      <c r="ADX47" t="n">
        <v>0</v>
      </c>
      <c r="ADY47" t="n">
        <v>0</v>
      </c>
      <c r="ADZ47" t="n">
        <v>1</v>
      </c>
      <c r="AEA47" t="n">
        <v>0</v>
      </c>
      <c r="AEB47" t="n">
        <v>0</v>
      </c>
      <c r="AEC47" t="n">
        <v>1</v>
      </c>
      <c r="AED47" t="inlineStr">
        <is>
          <t>Memanggil tukang biogas</t>
        </is>
      </c>
      <c r="AEE47" t="inlineStr">
        <is>
          <t>Laki-laki dewasa</t>
        </is>
      </c>
      <c r="AEF47" t="n">
        <v/>
      </c>
      <c r="AEG47" t="inlineStr">
        <is>
          <t>Menelepon atau WA langsung</t>
        </is>
      </c>
      <c r="AEH47" t="n">
        <v/>
      </c>
      <c r="AEI47" t="inlineStr">
        <is>
          <t>Perlu pengurasan dan di cek lagi reaktor yg sdh terpasang Krn sdh lama oleh CPO dan petugas.</t>
        </is>
      </c>
      <c r="AEJ47" t="inlineStr">
        <is>
          <t>Ya, selalu</t>
        </is>
      </c>
      <c r="AEK47" t="inlineStr">
        <is>
          <t>Lebih mudah mendapatkan energi Lebih aman Pengurangan waktu dan tenaga Peningkatan kebersihan kandang ternak</t>
        </is>
      </c>
      <c r="AEL47" t="n">
        <v>0</v>
      </c>
      <c r="AEM47" t="n">
        <v>1</v>
      </c>
      <c r="AEN47" t="n">
        <v>0</v>
      </c>
      <c r="AEO47" t="n">
        <v>0</v>
      </c>
      <c r="AEP47" t="n">
        <v>1</v>
      </c>
      <c r="AEQ47" t="n">
        <v>1</v>
      </c>
      <c r="AER47" t="n">
        <v>1</v>
      </c>
      <c r="AES47" t="n">
        <v>0</v>
      </c>
      <c r="AET47" t="n">
        <v>0</v>
      </c>
      <c r="AEU47" t="n">
        <v>0</v>
      </c>
      <c r="AEV47" t="n">
        <v>0</v>
      </c>
      <c r="AEW47" t="n">
        <v>0</v>
      </c>
      <c r="AEX47" t="n">
        <v/>
      </c>
      <c r="AEY47" t="inlineStr">
        <is>
          <t>Memasak lebih aman</t>
        </is>
      </c>
      <c r="AEZ47" t="n">
        <v/>
      </c>
      <c r="AFA47" t="inlineStr">
        <is>
          <t>Koperasi</t>
        </is>
      </c>
      <c r="AFB47" t="n">
        <v/>
      </c>
      <c r="AFC47" t="inlineStr">
        <is>
          <t>1771492963866.jpg</t>
        </is>
      </c>
      <c r="AFD47" t="inlineStr">
        <is>
          <t>https://kf.kobotoolbox.org/api/v2/assets/avstPQqLr3Ab3ZdcVTXZ6f/data/675432692/attachments/attH8vWhy3fS2iVLLLy63Twa/</t>
        </is>
      </c>
      <c r="AFE47" t="inlineStr">
        <is>
          <t>1771022298168.jpg</t>
        </is>
      </c>
      <c r="AFF47" t="inlineStr">
        <is>
          <t>https://kf.kobotoolbox.org/api/v2/assets/avstPQqLr3Ab3ZdcVTXZ6f/data/675432692/attachments/attQsAXz7S84FfdLNQkLuKpq/</t>
        </is>
      </c>
      <c r="AFG47" t="inlineStr">
        <is>
          <t>Solihin</t>
        </is>
      </c>
      <c r="AFH47" t="n">
        <v/>
      </c>
      <c r="AFI47" t="inlineStr">
        <is>
          <t>B4a1. 1pikul 20kg dgn hrg 10.000, penggunaan setiap HR sebelum biogas, JD hrg 500 / kg E23, 24. Slury yg cairan mengalir lsg ke lahan sktr kandang utk rumput pakan sapi.</t>
        </is>
      </c>
    </row>
    <row r="48">
      <c r="A48" s="93" t="n">
        <v>46044</v>
      </c>
      <c r="B48" s="93" t="n">
        <v>46072</v>
      </c>
      <c r="C48" t="inlineStr">
        <is>
          <t>solihin</t>
        </is>
      </c>
      <c r="D48" t="inlineStr">
        <is>
          <t>sumiarsih</t>
        </is>
      </c>
      <c r="E48" t="n">
        <v>85648962201</v>
      </c>
      <c r="F48" t="inlineStr">
        <is>
          <t>-7.9184085 112.8131792 0.0 20.0</t>
        </is>
      </c>
      <c r="G48" t="n">
        <v>-7.9184085</v>
      </c>
      <c r="H48" t="n">
        <v>112.8131792</v>
      </c>
      <c r="I48" t="n">
        <v>0</v>
      </c>
      <c r="J48" t="n">
        <v>20</v>
      </c>
      <c r="K48" t="n">
        <v>0</v>
      </c>
      <c r="L48" t="inlineStr">
        <is>
          <t>-7.9184089 112.8131794 0.0 20.0</t>
        </is>
      </c>
      <c r="M48" t="n">
        <v>-7.9184089</v>
      </c>
      <c r="N48" t="n">
        <v>112.8131794</v>
      </c>
      <c r="O48" t="n">
        <v>0</v>
      </c>
      <c r="P48" t="n">
        <v>20</v>
      </c>
      <c r="Q48" t="n">
        <v>0</v>
      </c>
      <c r="R48" t="inlineStr">
        <is>
          <t>Jawa Timur</t>
        </is>
      </c>
      <c r="S48" t="n">
        <v>0</v>
      </c>
      <c r="T48" t="n">
        <v>0</v>
      </c>
      <c r="U48" t="n">
        <v>0</v>
      </c>
      <c r="V48" t="n">
        <v>0</v>
      </c>
      <c r="W48" t="n">
        <v>0</v>
      </c>
      <c r="X48" t="n">
        <v>1</v>
      </c>
      <c r="Y48" t="n">
        <v>0</v>
      </c>
      <c r="Z48" t="n">
        <v>0</v>
      </c>
      <c r="AA48" t="n">
        <v>0</v>
      </c>
      <c r="AB48" t="n">
        <v>0</v>
      </c>
      <c r="AC48" t="inlineStr">
        <is>
          <t>PASURUAN</t>
        </is>
      </c>
      <c r="AD48" t="inlineStr">
        <is>
          <t>TUTUR</t>
        </is>
      </c>
      <c r="AE48" t="inlineStr">
        <is>
          <t>BLARANG</t>
        </is>
      </c>
      <c r="AF48" t="inlineStr">
        <is>
          <t>KPSP SETIA KAWAN</t>
        </is>
      </c>
      <c r="AG48" t="inlineStr">
        <is>
          <t>SKP0699</t>
        </is>
      </c>
      <c r="AH48" t="n">
        <v>14</v>
      </c>
      <c r="AI48" t="inlineStr">
        <is>
          <t>VPA1</t>
        </is>
      </c>
      <c r="AJ48" t="inlineStr">
        <is>
          <t>Tidak aktif</t>
        </is>
      </c>
      <c r="AK48" t="n">
        <v>68</v>
      </c>
      <c r="AL48" t="inlineStr">
        <is>
          <t>Perempuan</t>
        </is>
      </c>
      <c r="AM48" t="inlineStr">
        <is>
          <t>Sudah menikah</t>
        </is>
      </c>
      <c r="AN48" t="inlineStr">
        <is>
          <t>SD/Sederajat</t>
        </is>
      </c>
      <c r="AO48" t="inlineStr">
        <is>
          <t>Peternak</t>
        </is>
      </c>
      <c r="AP48" t="n">
        <v>0</v>
      </c>
      <c r="AQ48" t="n">
        <v>1</v>
      </c>
      <c r="AR48" t="n">
        <v>0</v>
      </c>
      <c r="AS48" t="n">
        <v>0</v>
      </c>
      <c r="AT48" t="n">
        <v>0</v>
      </c>
      <c r="AU48" t="n">
        <v>0</v>
      </c>
      <c r="AV48" t="n">
        <v>0</v>
      </c>
      <c r="AW48" t="n">
        <v>0</v>
      </c>
      <c r="AX48" t="n">
        <v/>
      </c>
      <c r="AY48" t="inlineStr">
        <is>
          <t>Wiraswasta Lainnya</t>
        </is>
      </c>
      <c r="AZ48" t="n">
        <v>0</v>
      </c>
      <c r="BA48" t="n">
        <v>0</v>
      </c>
      <c r="BB48" t="n">
        <v>0</v>
      </c>
      <c r="BC48" t="n">
        <v>1</v>
      </c>
      <c r="BD48" t="n">
        <v>0</v>
      </c>
      <c r="BE48" t="n">
        <v>0</v>
      </c>
      <c r="BF48" t="n">
        <v>1</v>
      </c>
      <c r="BG48" t="n">
        <v>0</v>
      </c>
      <c r="BH48" t="inlineStr">
        <is>
          <t>Buka toko kecil di rumah nya</t>
        </is>
      </c>
      <c r="BI48" t="inlineStr">
        <is>
          <t>Rp1.500.000 - Rp2.500.000</t>
        </is>
      </c>
      <c r="BJ48" t="n">
        <v>3</v>
      </c>
      <c r="BK48" t="n">
        <v>2</v>
      </c>
      <c r="BL48" t="n">
        <v>0</v>
      </c>
      <c r="BM48" t="n">
        <v>1</v>
      </c>
      <c r="BN48" t="inlineStr">
        <is>
          <t>Milik sendiri</t>
        </is>
      </c>
      <c r="BO48" t="inlineStr">
        <is>
          <t>Permanen (dinding bata dan semen)</t>
        </is>
      </c>
      <c r="BP48" t="n">
        <v>1</v>
      </c>
      <c r="BQ48" t="n">
        <v>0</v>
      </c>
      <c r="BR48" t="n">
        <v>0</v>
      </c>
      <c r="BS48" t="n">
        <v>0</v>
      </c>
      <c r="BT48" t="n">
        <v>0</v>
      </c>
      <c r="BU48" t="n">
        <v/>
      </c>
      <c r="BV48" t="inlineStr">
        <is>
          <t>Keramik/ubin</t>
        </is>
      </c>
      <c r="BW48" t="n">
        <v>0</v>
      </c>
      <c r="BX48" t="n">
        <v>0</v>
      </c>
      <c r="BY48" t="n">
        <v>1</v>
      </c>
      <c r="BZ48" t="n">
        <v>0</v>
      </c>
      <c r="CA48" t="n">
        <v>0</v>
      </c>
      <c r="CB48" t="n">
        <v/>
      </c>
      <c r="CC48" t="inlineStr">
        <is>
          <t>Asbes</t>
        </is>
      </c>
      <c r="CD48" t="n">
        <v>1</v>
      </c>
      <c r="CE48" t="n">
        <v>0</v>
      </c>
      <c r="CF48" t="n">
        <v>0</v>
      </c>
      <c r="CG48" t="n">
        <v>0</v>
      </c>
      <c r="CH48" t="n">
        <v>0</v>
      </c>
      <c r="CI48" t="n">
        <v>0</v>
      </c>
      <c r="CJ48" t="n">
        <v>0</v>
      </c>
      <c r="CK48" t="n">
        <v/>
      </c>
      <c r="CL48" t="inlineStr">
        <is>
          <t>Ya</t>
        </is>
      </c>
      <c r="CM48" t="n">
        <v>2011</v>
      </c>
      <c r="CN48" t="inlineStr">
        <is>
          <t>Fixed-Dome (Kubah Tetap)</t>
        </is>
      </c>
      <c r="CO48" t="inlineStr">
        <is>
          <t>8 m³ (6-7 ekor sapi, ±6,5 jam memasak/hari, ±65 kg slurry/hari)</t>
        </is>
      </c>
      <c r="CP48" t="inlineStr">
        <is>
          <t>Anggota keluarga - laki-laki</t>
        </is>
      </c>
      <c r="CQ48" t="n">
        <v>0</v>
      </c>
      <c r="CR48" t="n">
        <v>0</v>
      </c>
      <c r="CS48" t="n">
        <v>0</v>
      </c>
      <c r="CT48" t="n">
        <v>0</v>
      </c>
      <c r="CU48" t="n">
        <v>1</v>
      </c>
      <c r="CV48" t="n">
        <v>0</v>
      </c>
      <c r="CW48" t="n">
        <v>0</v>
      </c>
      <c r="CX48" t="n">
        <v>0</v>
      </c>
      <c r="CY48" t="inlineStr">
        <is>
          <t>Anggota keluarga - laki-laki Anggota keluarga - perempuan dewasa</t>
        </is>
      </c>
      <c r="CZ48" t="n">
        <v>1</v>
      </c>
      <c r="DA48" t="n">
        <v>1</v>
      </c>
      <c r="DB48" t="n">
        <v>0</v>
      </c>
      <c r="DC48" t="n">
        <v/>
      </c>
      <c r="DD48" t="inlineStr">
        <is>
          <t>Anggota keluarga - laki-laki Anggota keluarga - perempuan dewasa</t>
        </is>
      </c>
      <c r="DE48" t="n">
        <v>1</v>
      </c>
      <c r="DF48" t="n">
        <v>1</v>
      </c>
      <c r="DG48" t="n">
        <v>0</v>
      </c>
      <c r="DH48" t="n">
        <v>0</v>
      </c>
      <c r="DI48" t="n">
        <v/>
      </c>
      <c r="DJ48" t="inlineStr">
        <is>
          <t>Anggota keluarga - laki-laki CPO atau pendamping</t>
        </is>
      </c>
      <c r="DK48" t="n">
        <v>1</v>
      </c>
      <c r="DL48" t="n">
        <v>0</v>
      </c>
      <c r="DM48" t="n">
        <v>1</v>
      </c>
      <c r="DN48" t="n">
        <v>0</v>
      </c>
      <c r="DO48" t="n">
        <v/>
      </c>
      <c r="DP48" t="inlineStr">
        <is>
          <t>Tidak berfungsi sama sekali</t>
        </is>
      </c>
      <c r="DQ48" t="inlineStr">
        <is>
          <t>&gt;1 tahun yang lalu</t>
        </is>
      </c>
      <c r="DR48" t="inlineStr">
        <is>
          <t>Kurangnya pemeliharaan yang memadai</t>
        </is>
      </c>
      <c r="DS48" t="n">
        <v/>
      </c>
      <c r="DT48" t="n">
        <v/>
      </c>
      <c r="DU48" t="n">
        <v/>
      </c>
      <c r="DV48" t="n">
        <v/>
      </c>
      <c r="DW48" t="n">
        <v/>
      </c>
      <c r="DX48" t="n">
        <v/>
      </c>
      <c r="DY48" t="n">
        <v/>
      </c>
      <c r="DZ48" t="n">
        <v/>
      </c>
      <c r="EA48" t="n">
        <v/>
      </c>
      <c r="EB48" t="n">
        <v/>
      </c>
      <c r="EC48" t="n">
        <v/>
      </c>
      <c r="ED48" t="n">
        <v/>
      </c>
      <c r="EE48" t="n">
        <v/>
      </c>
      <c r="EF48" t="n">
        <v/>
      </c>
      <c r="EG48" t="n">
        <v/>
      </c>
      <c r="EH48" t="n">
        <v/>
      </c>
      <c r="EI48" t="inlineStr">
        <is>
          <t>Keterbatasan akses terhadap informasi atau pelatihan terkait biogas Tidak ada masalah</t>
        </is>
      </c>
      <c r="EJ48" t="n">
        <v>0</v>
      </c>
      <c r="EK48" t="n">
        <v>0</v>
      </c>
      <c r="EL48" t="n">
        <v>1</v>
      </c>
      <c r="EM48" t="n">
        <v>1</v>
      </c>
      <c r="EN48" t="n">
        <v>0</v>
      </c>
      <c r="EO48" t="n">
        <v/>
      </c>
      <c r="EP48" t="inlineStr">
        <is>
          <t>Ya, cukup jelas dan mudah diikuti</t>
        </is>
      </c>
      <c r="EQ48" t="inlineStr">
        <is>
          <t>Pelatihan</t>
        </is>
      </c>
      <c r="ER48" t="inlineStr">
        <is>
          <t>CPO atau pendamping Pegawai koperasi</t>
        </is>
      </c>
      <c r="ES48" t="n">
        <v>1</v>
      </c>
      <c r="ET48" t="n">
        <v>0</v>
      </c>
      <c r="EU48" t="n">
        <v>1</v>
      </c>
      <c r="EV48" t="n">
        <v>0</v>
      </c>
      <c r="EW48" t="n">
        <v/>
      </c>
      <c r="EX48" t="inlineStr">
        <is>
          <t>Anggota keluarga - Perempuan dewasa</t>
        </is>
      </c>
      <c r="EY48" t="n">
        <v>0</v>
      </c>
      <c r="EZ48" t="n">
        <v>1</v>
      </c>
      <c r="FA48" t="n">
        <v>0</v>
      </c>
      <c r="FB48" t="n">
        <v/>
      </c>
      <c r="FC48" t="inlineStr">
        <is>
          <t>Setiap bulan</t>
        </is>
      </c>
      <c r="FD48" t="n">
        <v/>
      </c>
      <c r="FE48" t="inlineStr">
        <is>
          <t>Mengetahui</t>
        </is>
      </c>
      <c r="FF48" t="inlineStr">
        <is>
          <t>Selalu (setiap hari)</t>
        </is>
      </c>
      <c r="FG48" t="inlineStr">
        <is>
          <t>Mengetahui</t>
        </is>
      </c>
      <c r="FH48" t="inlineStr">
        <is>
          <t>Selalu (setiap hari)</t>
        </is>
      </c>
      <c r="FI48" t="inlineStr">
        <is>
          <t>Mengetahui</t>
        </is>
      </c>
      <c r="FJ48" t="inlineStr">
        <is>
          <t>Selalu (setiap hari)</t>
        </is>
      </c>
      <c r="FK48" t="inlineStr">
        <is>
          <t>Tidak mengetahui</t>
        </is>
      </c>
      <c r="FL48" t="inlineStr">
        <is>
          <t>Tidak pernah</t>
        </is>
      </c>
      <c r="FM48" t="inlineStr">
        <is>
          <t>Tidak mengetahui</t>
        </is>
      </c>
      <c r="FN48" t="inlineStr">
        <is>
          <t>Tidak pernah</t>
        </is>
      </c>
      <c r="FO48" t="inlineStr">
        <is>
          <t>Tidak mengetahui</t>
        </is>
      </c>
      <c r="FP48" t="inlineStr">
        <is>
          <t>Tidak pernah</t>
        </is>
      </c>
      <c r="FQ48" t="inlineStr">
        <is>
          <t>Mengetahui</t>
        </is>
      </c>
      <c r="FR48" t="inlineStr">
        <is>
          <t>Ya</t>
        </is>
      </c>
      <c r="FS48" t="inlineStr">
        <is>
          <t>Mengetahui</t>
        </is>
      </c>
      <c r="FT48" t="inlineStr">
        <is>
          <t>Ya</t>
        </is>
      </c>
      <c r="FU48" t="inlineStr">
        <is>
          <t>Laki-laki dewasa Perempuan dewasa</t>
        </is>
      </c>
      <c r="FV48" t="n">
        <v>1</v>
      </c>
      <c r="FW48" t="n">
        <v>1</v>
      </c>
      <c r="FX48" t="n">
        <v>0</v>
      </c>
      <c r="FY48" t="n">
        <v>0</v>
      </c>
      <c r="FZ48" t="inlineStr">
        <is>
          <t>Cukup memahami</t>
        </is>
      </c>
      <c r="GA48" t="n">
        <v/>
      </c>
      <c r="GB48" t="n">
        <v/>
      </c>
      <c r="GC48" t="n">
        <v/>
      </c>
      <c r="GD48" t="n">
        <v/>
      </c>
      <c r="GE48" t="n">
        <v/>
      </c>
      <c r="GF48" t="n">
        <v/>
      </c>
      <c r="GG48" t="inlineStr">
        <is>
          <t>Kadang-kadang</t>
        </is>
      </c>
      <c r="GH48" t="inlineStr">
        <is>
          <t>Tidak</t>
        </is>
      </c>
      <c r="GI48" t="n">
        <v/>
      </c>
      <c r="GJ48" t="n">
        <v/>
      </c>
      <c r="GK48" t="n">
        <v/>
      </c>
      <c r="GL48" t="n">
        <v/>
      </c>
      <c r="GM48" t="n">
        <v/>
      </c>
      <c r="GN48" t="n">
        <v/>
      </c>
      <c r="GO48" t="n">
        <v/>
      </c>
      <c r="GP48" t="inlineStr">
        <is>
          <t>Sebagian</t>
        </is>
      </c>
      <c r="GQ48" t="inlineStr">
        <is>
          <t>Kayu bakar LPG</t>
        </is>
      </c>
      <c r="GR48" t="n">
        <v>1</v>
      </c>
      <c r="GS48" t="n">
        <v>1</v>
      </c>
      <c r="GT48" t="n">
        <v>0</v>
      </c>
      <c r="GU48" t="n">
        <v>0</v>
      </c>
      <c r="GV48" t="n">
        <v>0</v>
      </c>
      <c r="GW48" t="n">
        <v>0</v>
      </c>
      <c r="GX48" t="n">
        <v>0</v>
      </c>
      <c r="GY48" t="n">
        <v/>
      </c>
      <c r="GZ48" t="inlineStr">
        <is>
          <t>Ya</t>
        </is>
      </c>
      <c r="HA48" t="n">
        <v/>
      </c>
      <c r="HB48" t="n">
        <v/>
      </c>
      <c r="HC48" t="n">
        <v/>
      </c>
      <c r="HD48" t="n">
        <v/>
      </c>
      <c r="HE48" t="n">
        <v/>
      </c>
      <c r="HF48" t="n">
        <v/>
      </c>
      <c r="HG48" t="n">
        <v/>
      </c>
      <c r="HH48" t="n">
        <v/>
      </c>
      <c r="HI48" t="n">
        <v/>
      </c>
      <c r="HJ48" t="n">
        <v/>
      </c>
      <c r="HK48" t="n">
        <v/>
      </c>
      <c r="HL48" t="n">
        <v/>
      </c>
      <c r="HM48" t="n">
        <v/>
      </c>
      <c r="HN48" t="n">
        <v/>
      </c>
      <c r="HO48" t="n">
        <v/>
      </c>
      <c r="HP48" t="n">
        <v/>
      </c>
      <c r="HQ48" t="n">
        <v/>
      </c>
      <c r="HR48" t="n">
        <v/>
      </c>
      <c r="HS48" t="n">
        <v/>
      </c>
      <c r="HT48" t="n">
        <v/>
      </c>
      <c r="HU48" t="n">
        <v/>
      </c>
      <c r="HV48" t="n">
        <v/>
      </c>
      <c r="HW48" t="n">
        <v/>
      </c>
      <c r="HX48" t="n">
        <v/>
      </c>
      <c r="HY48" t="n">
        <v>300</v>
      </c>
      <c r="HZ48" t="n">
        <v>225000</v>
      </c>
      <c r="IA48" t="n">
        <v>6</v>
      </c>
      <c r="IB48" t="n">
        <v>30000</v>
      </c>
      <c r="IC48" t="n">
        <v/>
      </c>
      <c r="ID48" t="n">
        <v/>
      </c>
      <c r="IE48" t="n">
        <v/>
      </c>
      <c r="IF48" t="n">
        <v/>
      </c>
      <c r="IG48" t="n">
        <v/>
      </c>
      <c r="IH48" t="n">
        <v/>
      </c>
      <c r="II48" t="n">
        <v/>
      </c>
      <c r="IJ48" t="n">
        <v/>
      </c>
      <c r="IK48" t="inlineStr">
        <is>
          <t>50-65 kg</t>
        </is>
      </c>
      <c r="IL48" t="inlineStr">
        <is>
          <t>&gt;5 jam</t>
        </is>
      </c>
      <c r="IM48" t="inlineStr">
        <is>
          <t>Ya</t>
        </is>
      </c>
      <c r="IN48" t="inlineStr">
        <is>
          <t>Ya</t>
        </is>
      </c>
      <c r="IO48" t="inlineStr">
        <is>
          <t>Lebih bersih</t>
        </is>
      </c>
      <c r="IP48" t="n">
        <v/>
      </c>
      <c r="IQ48" t="inlineStr">
        <is>
          <t>Tidak pernah</t>
        </is>
      </c>
      <c r="IR48" t="n">
        <v/>
      </c>
      <c r="IS48" t="n">
        <v/>
      </c>
      <c r="IT48" t="n">
        <v/>
      </c>
      <c r="IU48" t="n">
        <v/>
      </c>
      <c r="IV48" t="n">
        <v/>
      </c>
      <c r="IW48" t="n">
        <v/>
      </c>
      <c r="IX48" t="n">
        <v/>
      </c>
      <c r="IY48" t="n">
        <v/>
      </c>
      <c r="IZ48" t="inlineStr">
        <is>
          <t>Tidak pernah</t>
        </is>
      </c>
      <c r="JA48" t="n">
        <v/>
      </c>
      <c r="JB48" t="n">
        <v/>
      </c>
      <c r="JC48" t="n">
        <v/>
      </c>
      <c r="JD48" t="n">
        <v/>
      </c>
      <c r="JE48" t="n">
        <v/>
      </c>
      <c r="JF48" t="n">
        <v/>
      </c>
      <c r="JG48" t="n">
        <v/>
      </c>
      <c r="JH48" t="n">
        <v/>
      </c>
      <c r="JI48" t="inlineStr">
        <is>
          <t>Tidak pernah</t>
        </is>
      </c>
      <c r="JJ48" t="n">
        <v/>
      </c>
      <c r="JK48" t="n">
        <v/>
      </c>
      <c r="JL48" t="n">
        <v/>
      </c>
      <c r="JM48" t="n">
        <v/>
      </c>
      <c r="JN48" t="n">
        <v/>
      </c>
      <c r="JO48" t="n">
        <v/>
      </c>
      <c r="JP48" t="n">
        <v/>
      </c>
      <c r="JQ48" t="n">
        <v/>
      </c>
      <c r="JR48" t="inlineStr">
        <is>
          <t>Tidak pernah</t>
        </is>
      </c>
      <c r="JS48" t="n">
        <v/>
      </c>
      <c r="JT48" t="n">
        <v/>
      </c>
      <c r="JU48" t="n">
        <v/>
      </c>
      <c r="JV48" t="n">
        <v/>
      </c>
      <c r="JW48" t="n">
        <v/>
      </c>
      <c r="JX48" t="n">
        <v/>
      </c>
      <c r="JY48" t="n">
        <v/>
      </c>
      <c r="JZ48" t="n">
        <v/>
      </c>
      <c r="KA48" t="inlineStr">
        <is>
          <t>Tidak pernah</t>
        </is>
      </c>
      <c r="KB48" t="n">
        <v/>
      </c>
      <c r="KC48" t="n">
        <v/>
      </c>
      <c r="KD48" t="n">
        <v/>
      </c>
      <c r="KE48" t="n">
        <v/>
      </c>
      <c r="KF48" t="n">
        <v/>
      </c>
      <c r="KG48" t="n">
        <v/>
      </c>
      <c r="KH48" t="n">
        <v/>
      </c>
      <c r="KI48" t="n">
        <v/>
      </c>
      <c r="KJ48" t="inlineStr">
        <is>
          <t>Tidak pernah</t>
        </is>
      </c>
      <c r="KK48" t="n">
        <v/>
      </c>
      <c r="KL48" t="n">
        <v/>
      </c>
      <c r="KM48" t="n">
        <v/>
      </c>
      <c r="KN48" t="n">
        <v/>
      </c>
      <c r="KO48" t="n">
        <v/>
      </c>
      <c r="KP48" t="n">
        <v/>
      </c>
      <c r="KQ48" t="n">
        <v/>
      </c>
      <c r="KR48" t="n">
        <v/>
      </c>
      <c r="KS48" t="inlineStr">
        <is>
          <t>Cukup membaik</t>
        </is>
      </c>
      <c r="KT48" t="inlineStr">
        <is>
          <t>0-1 kali</t>
        </is>
      </c>
      <c r="KU48" t="inlineStr">
        <is>
          <t>0-1 kali</t>
        </is>
      </c>
      <c r="KV48" t="inlineStr">
        <is>
          <t>Laki-laki dewasa Perempuan dewasa</t>
        </is>
      </c>
      <c r="KW48" t="n">
        <v>1</v>
      </c>
      <c r="KX48" t="n">
        <v>1</v>
      </c>
      <c r="KY48" t="n">
        <v>0</v>
      </c>
      <c r="KZ48" t="n">
        <v>0</v>
      </c>
      <c r="LA48" t="inlineStr">
        <is>
          <t>Cukup membaik</t>
        </is>
      </c>
      <c r="LB48" t="inlineStr">
        <is>
          <t>Cukup membaik</t>
        </is>
      </c>
      <c r="LC48" t="n">
        <v>60</v>
      </c>
      <c r="LD48" t="n">
        <v>3</v>
      </c>
      <c r="LE48" t="n">
        <v>12</v>
      </c>
      <c r="LF48" t="n">
        <v>0</v>
      </c>
      <c r="LG48" t="inlineStr">
        <is>
          <t>Ya</t>
        </is>
      </c>
      <c r="LH48" t="n">
        <v>255000</v>
      </c>
      <c r="LI48" t="n">
        <v/>
      </c>
      <c r="LJ48" t="inlineStr">
        <is>
          <t>Kebutuhan rumah tangga</t>
        </is>
      </c>
      <c r="LK48" t="n">
        <v>0</v>
      </c>
      <c r="LL48" t="n">
        <v>0</v>
      </c>
      <c r="LM48" t="n">
        <v>0</v>
      </c>
      <c r="LN48" t="n">
        <v>0</v>
      </c>
      <c r="LO48" t="n">
        <v>1</v>
      </c>
      <c r="LP48" t="n">
        <v>0</v>
      </c>
      <c r="LQ48" t="n">
        <v>0</v>
      </c>
      <c r="LR48" t="n">
        <v/>
      </c>
      <c r="LS48" t="n">
        <v>30</v>
      </c>
      <c r="LT48" t="n">
        <v>30</v>
      </c>
      <c r="LU48" t="n">
        <v>0</v>
      </c>
      <c r="LV48" t="n">
        <v>30</v>
      </c>
      <c r="LW48" t="n">
        <v>30</v>
      </c>
      <c r="LX48" t="n">
        <v>0</v>
      </c>
      <c r="LY48" t="n">
        <v>30</v>
      </c>
      <c r="LZ48" t="n">
        <v>30</v>
      </c>
      <c r="MA48" t="n">
        <v>0</v>
      </c>
      <c r="MB48" t="inlineStr">
        <is>
          <t>Tidak</t>
        </is>
      </c>
      <c r="MC48" t="n">
        <v>30</v>
      </c>
      <c r="MD48" t="n">
        <v>30</v>
      </c>
      <c r="ME48" t="n">
        <v>30</v>
      </c>
      <c r="MF48" t="n">
        <v>30</v>
      </c>
      <c r="MG48" t="n">
        <v>0</v>
      </c>
      <c r="MH48" t="n">
        <v>0</v>
      </c>
      <c r="MI48" t="n">
        <v/>
      </c>
      <c r="MJ48" t="n">
        <v/>
      </c>
      <c r="MK48" t="n">
        <v/>
      </c>
      <c r="ML48" t="n">
        <v/>
      </c>
      <c r="MM48" t="n">
        <v/>
      </c>
      <c r="MN48" t="n">
        <v/>
      </c>
      <c r="MO48" t="n">
        <v/>
      </c>
      <c r="MP48" t="n">
        <v/>
      </c>
      <c r="MQ48" t="n">
        <v/>
      </c>
      <c r="MR48" t="inlineStr">
        <is>
          <t>Sdh ada pekerjaan utama</t>
        </is>
      </c>
      <c r="MS48" t="n">
        <v/>
      </c>
      <c r="MT48" t="inlineStr">
        <is>
          <t>Sdh lelah .. ingin istirahat</t>
        </is>
      </c>
      <c r="MU48" t="inlineStr">
        <is>
          <t>Tidak</t>
        </is>
      </c>
      <c r="MV48" t="n">
        <v/>
      </c>
      <c r="MW48" t="n">
        <v/>
      </c>
      <c r="MX48" t="n">
        <v/>
      </c>
      <c r="MY48" t="n">
        <v/>
      </c>
      <c r="MZ48" t="n">
        <v/>
      </c>
      <c r="NA48" t="n">
        <v/>
      </c>
      <c r="NB48" t="n">
        <v/>
      </c>
      <c r="NC48" t="n">
        <v/>
      </c>
      <c r="ND48" t="n">
        <v/>
      </c>
      <c r="NE48" t="n">
        <v/>
      </c>
      <c r="NF48" t="n">
        <v/>
      </c>
      <c r="NG48" t="n">
        <v/>
      </c>
      <c r="NH48" t="n">
        <v/>
      </c>
      <c r="NI48" t="n">
        <v/>
      </c>
      <c r="NJ48" t="n">
        <v/>
      </c>
      <c r="NK48" t="n">
        <v/>
      </c>
      <c r="NL48" t="inlineStr">
        <is>
          <t>Tidak</t>
        </is>
      </c>
      <c r="NM48" t="inlineStr">
        <is>
          <t>100% kredit atau pinjaman</t>
        </is>
      </c>
      <c r="NN48" t="inlineStr">
        <is>
          <t>7.000.001-9.000.000</t>
        </is>
      </c>
      <c r="NO48" t="n">
        <v/>
      </c>
      <c r="NP48" t="n">
        <v/>
      </c>
      <c r="NQ48" t="inlineStr">
        <is>
          <t>Koperasi</t>
        </is>
      </c>
      <c r="NR48" t="n">
        <v/>
      </c>
      <c r="NS48" t="n">
        <v>36</v>
      </c>
      <c r="NT48" t="inlineStr">
        <is>
          <t>Anggota keluarga - Laki-laki dewasa</t>
        </is>
      </c>
      <c r="NU48" t="n">
        <v/>
      </c>
      <c r="NV48" t="n">
        <v/>
      </c>
      <c r="NW48" t="n">
        <v/>
      </c>
      <c r="NX48" t="inlineStr">
        <is>
          <t>Sedikit meningkat</t>
        </is>
      </c>
      <c r="NY48" t="n">
        <v>60</v>
      </c>
      <c r="NZ48" t="n">
        <v>0</v>
      </c>
      <c r="OA48" t="n">
        <v>0</v>
      </c>
      <c r="OB48" t="n">
        <v>60</v>
      </c>
      <c r="OC48" t="n">
        <v>60</v>
      </c>
      <c r="OD48" t="n">
        <v>0</v>
      </c>
      <c r="OE48" t="inlineStr">
        <is>
          <t>Lebih baik</t>
        </is>
      </c>
      <c r="OF48" t="inlineStr">
        <is>
          <t>Lebih baik (beda waktu memasak 5-30 menit, ATAU tidak lagi ada rasa/bau makanan yang berubah, ATAU alasan lainnya)</t>
        </is>
      </c>
      <c r="OG48" t="inlineStr">
        <is>
          <t>Ya</t>
        </is>
      </c>
      <c r="OH48" t="n">
        <v>0</v>
      </c>
      <c r="OI48" t="n">
        <v>5</v>
      </c>
      <c r="OJ48" t="n">
        <v>0</v>
      </c>
      <c r="OK48" t="n">
        <v>0</v>
      </c>
      <c r="OL48" t="n">
        <v>0</v>
      </c>
      <c r="OM48" t="n">
        <v>0</v>
      </c>
      <c r="ON48" t="n">
        <v>0</v>
      </c>
      <c r="OO48" t="n">
        <v>0</v>
      </c>
      <c r="OP48" t="inlineStr">
        <is>
          <t>Sapi perah</t>
        </is>
      </c>
      <c r="OQ48" t="n">
        <v>0</v>
      </c>
      <c r="OR48" t="n">
        <v>1</v>
      </c>
      <c r="OS48" t="n">
        <v>0</v>
      </c>
      <c r="OT48" t="n">
        <v>0</v>
      </c>
      <c r="OU48" t="n">
        <v>0</v>
      </c>
      <c r="OV48" t="n">
        <v>0</v>
      </c>
      <c r="OW48" t="n">
        <v>0</v>
      </c>
      <c r="OX48" t="n">
        <v>0</v>
      </c>
      <c r="OY48" t="n">
        <v>0</v>
      </c>
      <c r="OZ48" t="inlineStr">
        <is>
          <t>Sapi perah</t>
        </is>
      </c>
      <c r="PA48" t="n">
        <v>0</v>
      </c>
      <c r="PB48" t="n">
        <v>1</v>
      </c>
      <c r="PC48" t="n">
        <v>0</v>
      </c>
      <c r="PD48" t="n">
        <v>0</v>
      </c>
      <c r="PE48" t="n">
        <v>0</v>
      </c>
      <c r="PF48" t="n">
        <v>0</v>
      </c>
      <c r="PG48" t="n">
        <v>0</v>
      </c>
      <c r="PH48" t="n">
        <v>0</v>
      </c>
      <c r="PI48" t="n">
        <v>0</v>
      </c>
      <c r="PJ48" t="inlineStr">
        <is>
          <t>Sapi perah</t>
        </is>
      </c>
      <c r="PK48" t="n">
        <v>0</v>
      </c>
      <c r="PL48" t="n">
        <v>1</v>
      </c>
      <c r="PM48" t="n">
        <v>0</v>
      </c>
      <c r="PN48" t="n">
        <v>0</v>
      </c>
      <c r="PO48" t="n">
        <v>0</v>
      </c>
      <c r="PP48" t="n">
        <v>0</v>
      </c>
      <c r="PQ48" t="n">
        <v>0</v>
      </c>
      <c r="PR48" t="n">
        <v>0</v>
      </c>
      <c r="PS48" t="n">
        <v>0</v>
      </c>
      <c r="PT48" t="n">
        <v/>
      </c>
      <c r="PU48" t="n">
        <v/>
      </c>
      <c r="PV48" t="n">
        <v/>
      </c>
      <c r="PW48" t="n">
        <v/>
      </c>
      <c r="PX48" t="n">
        <v/>
      </c>
      <c r="PY48" t="n">
        <v/>
      </c>
      <c r="PZ48" t="n">
        <v/>
      </c>
      <c r="QA48" t="n">
        <v/>
      </c>
      <c r="QB48" t="n">
        <v/>
      </c>
      <c r="QC48" t="n">
        <v/>
      </c>
      <c r="QD48" t="n">
        <v/>
      </c>
      <c r="QE48" t="inlineStr">
        <is>
          <t>1-Disebarkan ke lahan terbuka</t>
        </is>
      </c>
      <c r="QF48" t="n">
        <v/>
      </c>
      <c r="QG48" t="n">
        <v/>
      </c>
      <c r="QH48" t="n">
        <v/>
      </c>
      <c r="QI48" t="n">
        <v/>
      </c>
      <c r="QJ48" t="n">
        <v/>
      </c>
      <c r="QK48" t="n">
        <v>1</v>
      </c>
      <c r="QL48" t="n">
        <v>0</v>
      </c>
      <c r="QM48" t="n">
        <v>0</v>
      </c>
      <c r="QN48" t="n">
        <v>0</v>
      </c>
      <c r="QO48" t="n">
        <v/>
      </c>
      <c r="QP48" t="n">
        <v/>
      </c>
      <c r="QQ48" t="n">
        <v/>
      </c>
      <c r="QR48" t="n">
        <v/>
      </c>
      <c r="QS48" t="n">
        <v/>
      </c>
      <c r="QT48" t="n">
        <v/>
      </c>
      <c r="QU48" t="n">
        <v/>
      </c>
      <c r="QV48" t="n">
        <v/>
      </c>
      <c r="QW48" t="n">
        <v/>
      </c>
      <c r="QX48" t="n">
        <v/>
      </c>
      <c r="QY48" t="n">
        <v/>
      </c>
      <c r="QZ48" t="n">
        <v/>
      </c>
      <c r="RA48" t="n">
        <v/>
      </c>
      <c r="RB48" t="n">
        <v/>
      </c>
      <c r="RC48" t="n">
        <v/>
      </c>
      <c r="RD48" t="n">
        <v/>
      </c>
      <c r="RE48" t="n">
        <v/>
      </c>
      <c r="RF48" t="n">
        <v/>
      </c>
      <c r="RG48" t="n">
        <v/>
      </c>
      <c r="RH48" t="n">
        <v/>
      </c>
      <c r="RI48" t="n">
        <v/>
      </c>
      <c r="RJ48" t="n">
        <v/>
      </c>
      <c r="RK48" t="n">
        <v/>
      </c>
      <c r="RL48" t="n">
        <v/>
      </c>
      <c r="RM48" t="n">
        <v/>
      </c>
      <c r="RN48" t="n">
        <v/>
      </c>
      <c r="RO48" t="n">
        <v/>
      </c>
      <c r="RP48" t="n">
        <v/>
      </c>
      <c r="RQ48" t="n">
        <v/>
      </c>
      <c r="RR48" t="n">
        <v/>
      </c>
      <c r="RS48" t="n">
        <v/>
      </c>
      <c r="RT48" t="n">
        <v/>
      </c>
      <c r="RU48" t="n">
        <v/>
      </c>
      <c r="RV48" t="n">
        <v/>
      </c>
      <c r="RW48" t="n">
        <v/>
      </c>
      <c r="RX48" t="n">
        <v/>
      </c>
      <c r="RY48" t="n">
        <v/>
      </c>
      <c r="RZ48" t="n">
        <v/>
      </c>
      <c r="SA48" t="n">
        <v/>
      </c>
      <c r="SB48" t="n">
        <v/>
      </c>
      <c r="SC48" t="n">
        <v/>
      </c>
      <c r="SD48" t="n">
        <v/>
      </c>
      <c r="SE48" t="n">
        <v/>
      </c>
      <c r="SF48" t="n">
        <v/>
      </c>
      <c r="SG48" t="n">
        <v/>
      </c>
      <c r="SH48" t="n">
        <v/>
      </c>
      <c r="SI48" t="n">
        <v/>
      </c>
      <c r="SJ48" t="n">
        <v/>
      </c>
      <c r="SK48" t="n">
        <v/>
      </c>
      <c r="SL48" t="n">
        <v/>
      </c>
      <c r="SM48" t="n">
        <v/>
      </c>
      <c r="SN48" t="n">
        <v/>
      </c>
      <c r="SO48" t="n">
        <v/>
      </c>
      <c r="SP48" t="n">
        <v/>
      </c>
      <c r="SQ48" t="n">
        <v/>
      </c>
      <c r="SR48" t="n">
        <v/>
      </c>
      <c r="SS48" t="n">
        <v/>
      </c>
      <c r="ST48" t="n">
        <v/>
      </c>
      <c r="SU48" t="n">
        <v/>
      </c>
      <c r="SV48" t="n">
        <v/>
      </c>
      <c r="SW48" t="n">
        <v/>
      </c>
      <c r="SX48" t="n">
        <v/>
      </c>
      <c r="SY48" t="n">
        <v/>
      </c>
      <c r="SZ48" t="n">
        <v>8</v>
      </c>
      <c r="TA48" t="n">
        <v/>
      </c>
      <c r="TB48" t="n">
        <v/>
      </c>
      <c r="TC48" t="n">
        <v/>
      </c>
      <c r="TD48" t="n">
        <v/>
      </c>
      <c r="TE48" t="n">
        <v/>
      </c>
      <c r="TF48" t="n">
        <v/>
      </c>
      <c r="TG48" t="n">
        <v/>
      </c>
      <c r="TH48" t="n">
        <v/>
      </c>
      <c r="TI48" t="n">
        <v/>
      </c>
      <c r="TJ48" t="n">
        <v/>
      </c>
      <c r="TK48" t="n">
        <v/>
      </c>
      <c r="TL48" t="n">
        <v/>
      </c>
      <c r="TM48" t="n">
        <v/>
      </c>
      <c r="TN48" t="n">
        <v/>
      </c>
      <c r="TO48" t="n">
        <v/>
      </c>
      <c r="TP48" t="n">
        <v/>
      </c>
      <c r="TQ48" t="n">
        <v/>
      </c>
      <c r="TR48" t="n">
        <v/>
      </c>
      <c r="TS48" t="n">
        <v/>
      </c>
      <c r="TT48" t="n">
        <v/>
      </c>
      <c r="TU48" t="n">
        <v/>
      </c>
      <c r="TV48" t="n">
        <v/>
      </c>
      <c r="TW48" t="n">
        <v/>
      </c>
      <c r="TX48" t="n">
        <v/>
      </c>
      <c r="TY48" t="n">
        <v/>
      </c>
      <c r="TZ48" t="n">
        <v/>
      </c>
      <c r="UA48" t="n">
        <v/>
      </c>
      <c r="UB48" t="n">
        <v/>
      </c>
      <c r="UC48" t="n">
        <v/>
      </c>
      <c r="UD48" t="n">
        <v/>
      </c>
      <c r="UE48" t="n">
        <v/>
      </c>
      <c r="UF48" t="n">
        <v/>
      </c>
      <c r="UG48" t="n">
        <v/>
      </c>
      <c r="UH48" t="n">
        <v/>
      </c>
      <c r="UI48" t="n">
        <v/>
      </c>
      <c r="UJ48" t="n">
        <v/>
      </c>
      <c r="UK48" t="n">
        <v/>
      </c>
      <c r="UL48" t="n">
        <v/>
      </c>
      <c r="UM48" t="n">
        <v/>
      </c>
      <c r="UN48" t="n">
        <v/>
      </c>
      <c r="UO48" t="n">
        <v/>
      </c>
      <c r="UP48" t="n">
        <v/>
      </c>
      <c r="UQ48" t="n">
        <v/>
      </c>
      <c r="UR48" t="n">
        <v/>
      </c>
      <c r="US48" t="n">
        <v/>
      </c>
      <c r="UT48" t="n">
        <v/>
      </c>
      <c r="UU48" t="n">
        <v/>
      </c>
      <c r="UV48" t="inlineStr">
        <is>
          <t>Pemberian pakan di kandang</t>
        </is>
      </c>
      <c r="UW48" t="n">
        <v/>
      </c>
      <c r="UX48" t="n">
        <v/>
      </c>
      <c r="UY48" t="n">
        <v/>
      </c>
      <c r="UZ48" t="n">
        <v/>
      </c>
      <c r="VA48" t="n">
        <v/>
      </c>
      <c r="VB48" t="n">
        <v/>
      </c>
      <c r="VC48" t="n">
        <v/>
      </c>
      <c r="VD48" t="inlineStr">
        <is>
          <t>Sangat jarang (&gt;1 bulan sekali)</t>
        </is>
      </c>
      <c r="VE48" t="n">
        <v/>
      </c>
      <c r="VF48" t="n">
        <v/>
      </c>
      <c r="VG48" t="n">
        <v/>
      </c>
      <c r="VH48" t="n">
        <v/>
      </c>
      <c r="VI48" t="n">
        <v/>
      </c>
      <c r="VJ48" t="n">
        <v/>
      </c>
      <c r="VK48" t="n">
        <v/>
      </c>
      <c r="VL48" t="inlineStr">
        <is>
          <t>Sangat sering (&gt;1 kali sehari)</t>
        </is>
      </c>
      <c r="VM48" t="n">
        <v/>
      </c>
      <c r="VN48" t="n">
        <v/>
      </c>
      <c r="VO48" t="n">
        <v/>
      </c>
      <c r="VP48" t="n">
        <v/>
      </c>
      <c r="VQ48" t="n">
        <v/>
      </c>
      <c r="VR48" t="n">
        <v/>
      </c>
      <c r="VS48" t="n">
        <v/>
      </c>
      <c r="VT48" t="n">
        <v/>
      </c>
      <c r="VU48" t="n">
        <v/>
      </c>
      <c r="VV48" t="n">
        <v/>
      </c>
      <c r="VW48" t="n">
        <v/>
      </c>
      <c r="VX48" t="n">
        <v/>
      </c>
      <c r="VY48" t="n">
        <v/>
      </c>
      <c r="VZ48" t="n">
        <v/>
      </c>
      <c r="WA48" t="n">
        <v/>
      </c>
      <c r="WB48" t="n">
        <v/>
      </c>
      <c r="WC48" t="n">
        <v/>
      </c>
      <c r="WD48" t="n">
        <v/>
      </c>
      <c r="WE48" t="n">
        <v/>
      </c>
      <c r="WF48" t="inlineStr">
        <is>
          <t>8-Dibiarkan tersebar di ladang penggembalaan 6-Digester biogas</t>
        </is>
      </c>
      <c r="WG48" t="n">
        <v/>
      </c>
      <c r="WH48" t="n">
        <v/>
      </c>
      <c r="WI48" t="n">
        <v/>
      </c>
      <c r="WJ48" t="n">
        <v/>
      </c>
      <c r="WK48" t="n">
        <v>0</v>
      </c>
      <c r="WL48" t="n">
        <v>0</v>
      </c>
      <c r="WM48" t="n">
        <v>0</v>
      </c>
      <c r="WN48" t="n">
        <v>0</v>
      </c>
      <c r="WO48" t="n">
        <v>0</v>
      </c>
      <c r="WP48" t="n">
        <v>1</v>
      </c>
      <c r="WQ48" t="n">
        <v>0</v>
      </c>
      <c r="WR48" t="n">
        <v>1</v>
      </c>
      <c r="WS48" t="n">
        <v/>
      </c>
      <c r="WT48" t="n">
        <v/>
      </c>
      <c r="WU48" t="n">
        <v/>
      </c>
      <c r="WV48" t="n">
        <v/>
      </c>
      <c r="WW48" t="n">
        <v/>
      </c>
      <c r="WX48" t="n">
        <v/>
      </c>
      <c r="WY48" t="n">
        <v/>
      </c>
      <c r="WZ48" t="n">
        <v/>
      </c>
      <c r="XA48" t="n">
        <v/>
      </c>
      <c r="XB48" t="n">
        <v/>
      </c>
      <c r="XC48" t="n">
        <v/>
      </c>
      <c r="XD48" t="n">
        <v/>
      </c>
      <c r="XE48" t="n">
        <v/>
      </c>
      <c r="XF48" t="n">
        <v/>
      </c>
      <c r="XG48" t="n">
        <v/>
      </c>
      <c r="XH48" t="n">
        <v/>
      </c>
      <c r="XI48" t="n">
        <v/>
      </c>
      <c r="XJ48" t="n">
        <v/>
      </c>
      <c r="XK48" t="n">
        <v/>
      </c>
      <c r="XL48" t="n">
        <v/>
      </c>
      <c r="XM48" t="n">
        <v/>
      </c>
      <c r="XN48" t="n">
        <v/>
      </c>
      <c r="XO48" t="n">
        <v/>
      </c>
      <c r="XP48" t="n">
        <v/>
      </c>
      <c r="XQ48" t="n">
        <v/>
      </c>
      <c r="XR48" t="n">
        <v/>
      </c>
      <c r="XS48" t="n">
        <v/>
      </c>
      <c r="XT48" t="n">
        <v/>
      </c>
      <c r="XU48" t="n">
        <v/>
      </c>
      <c r="XV48" t="n">
        <v/>
      </c>
      <c r="XW48" t="n">
        <v/>
      </c>
      <c r="XX48" t="n">
        <v/>
      </c>
      <c r="XY48" t="n">
        <v/>
      </c>
      <c r="XZ48" t="n">
        <v/>
      </c>
      <c r="YA48" t="n">
        <v/>
      </c>
      <c r="YB48" t="n">
        <v/>
      </c>
      <c r="YC48" t="n">
        <v/>
      </c>
      <c r="YD48" t="n">
        <v/>
      </c>
      <c r="YE48" t="n">
        <v/>
      </c>
      <c r="YF48" t="n">
        <v/>
      </c>
      <c r="YG48" t="n">
        <v/>
      </c>
      <c r="YH48" t="n">
        <v/>
      </c>
      <c r="YI48" t="n">
        <v/>
      </c>
      <c r="YJ48" t="n">
        <v/>
      </c>
      <c r="YK48" t="n">
        <v/>
      </c>
      <c r="YL48" t="n">
        <v/>
      </c>
      <c r="YM48" t="n">
        <v/>
      </c>
      <c r="YN48" t="n">
        <v/>
      </c>
      <c r="YO48" t="n">
        <v/>
      </c>
      <c r="YP48" t="n">
        <v/>
      </c>
      <c r="YQ48" t="n">
        <v/>
      </c>
      <c r="YR48" t="n">
        <v/>
      </c>
      <c r="YS48" t="n">
        <v/>
      </c>
      <c r="YT48" t="n">
        <v/>
      </c>
      <c r="YU48" t="n">
        <v/>
      </c>
      <c r="YV48" t="n">
        <v/>
      </c>
      <c r="YW48" t="n">
        <v/>
      </c>
      <c r="YX48" t="n">
        <v/>
      </c>
      <c r="YY48" t="n">
        <v/>
      </c>
      <c r="YZ48" t="n">
        <v/>
      </c>
      <c r="ZA48" t="n">
        <v/>
      </c>
      <c r="ZB48" t="n">
        <v/>
      </c>
      <c r="ZC48" t="n">
        <v/>
      </c>
      <c r="ZD48" t="n">
        <v/>
      </c>
      <c r="ZE48" t="n">
        <v/>
      </c>
      <c r="ZF48" t="n">
        <v/>
      </c>
      <c r="ZG48" t="n">
        <v/>
      </c>
      <c r="ZH48" t="n">
        <v/>
      </c>
      <c r="ZI48" t="n">
        <v/>
      </c>
      <c r="ZJ48" t="n">
        <v/>
      </c>
      <c r="ZK48" t="n">
        <v/>
      </c>
      <c r="ZL48" t="n">
        <v/>
      </c>
      <c r="ZM48" t="n">
        <v/>
      </c>
      <c r="ZN48" t="n">
        <v/>
      </c>
      <c r="ZO48" t="n">
        <v>50</v>
      </c>
      <c r="ZP48" t="n">
        <v/>
      </c>
      <c r="ZQ48" t="n">
        <v/>
      </c>
      <c r="ZR48" t="n">
        <v/>
      </c>
      <c r="ZS48" t="n">
        <v/>
      </c>
      <c r="ZT48" t="n">
        <v/>
      </c>
      <c r="ZU48" t="n">
        <v/>
      </c>
      <c r="ZV48" t="n">
        <v/>
      </c>
      <c r="ZW48" t="n">
        <v>2</v>
      </c>
      <c r="ZX48" t="n">
        <v/>
      </c>
      <c r="ZY48" t="n">
        <v/>
      </c>
      <c r="ZZ48" t="n">
        <v/>
      </c>
      <c r="AAA48" t="n">
        <v/>
      </c>
      <c r="AAB48" t="n">
        <v/>
      </c>
      <c r="AAC48" t="n">
        <v/>
      </c>
      <c r="AAD48" t="n">
        <v/>
      </c>
      <c r="AAE48" t="inlineStr">
        <is>
          <t>Pakan segar (misal: rumput)</t>
        </is>
      </c>
      <c r="AAF48" t="n">
        <v/>
      </c>
      <c r="AAG48" t="n">
        <v/>
      </c>
      <c r="AAH48" t="n">
        <v/>
      </c>
      <c r="AAI48" t="n">
        <v/>
      </c>
      <c r="AAJ48" t="n">
        <v/>
      </c>
      <c r="AAK48" t="n">
        <v/>
      </c>
      <c r="AAL48" t="inlineStr">
        <is>
          <t>Tidak</t>
        </is>
      </c>
      <c r="AAM48" t="n">
        <v/>
      </c>
      <c r="AAN48" t="n">
        <v/>
      </c>
      <c r="AAO48" t="n">
        <v/>
      </c>
      <c r="AAP48" t="n">
        <v/>
      </c>
      <c r="AAQ48" t="n">
        <v/>
      </c>
      <c r="AAR48" t="inlineStr">
        <is>
          <t>Ya</t>
        </is>
      </c>
      <c r="AAS48" t="inlineStr">
        <is>
          <t>Tidak pasti/ragu-ragu</t>
        </is>
      </c>
      <c r="AAT48" t="inlineStr">
        <is>
          <t>Dibuang ke selokan</t>
        </is>
      </c>
      <c r="AAU48" t="n">
        <v>0</v>
      </c>
      <c r="AAV48" t="n">
        <v>0</v>
      </c>
      <c r="AAW48" t="n">
        <v>0</v>
      </c>
      <c r="AAX48" t="n">
        <v>0</v>
      </c>
      <c r="AAY48" t="n">
        <v>0</v>
      </c>
      <c r="AAZ48" t="n">
        <v>0</v>
      </c>
      <c r="ABA48" t="n">
        <v>1</v>
      </c>
      <c r="ABB48" t="n">
        <v/>
      </c>
      <c r="ABC48" t="n">
        <v/>
      </c>
      <c r="ABD48" t="n">
        <v/>
      </c>
      <c r="ABE48" t="n">
        <v/>
      </c>
      <c r="ABF48" t="n">
        <v/>
      </c>
      <c r="ABG48" t="n">
        <v/>
      </c>
      <c r="ABH48" t="n">
        <v/>
      </c>
      <c r="ABI48" t="n">
        <v/>
      </c>
      <c r="ABJ48" t="n">
        <v/>
      </c>
      <c r="ABK48" t="n">
        <v/>
      </c>
      <c r="ABL48" t="n">
        <v/>
      </c>
      <c r="ABM48" t="n">
        <v/>
      </c>
      <c r="ABN48" t="n">
        <v/>
      </c>
      <c r="ABO48" t="n">
        <v/>
      </c>
      <c r="ABP48" t="n">
        <v/>
      </c>
      <c r="ABQ48" t="n">
        <v/>
      </c>
      <c r="ABR48" t="n">
        <v/>
      </c>
      <c r="ABS48" t="n">
        <v/>
      </c>
      <c r="ABT48" t="n">
        <v/>
      </c>
      <c r="ABU48" t="n">
        <v/>
      </c>
      <c r="ABV48" t="n">
        <v/>
      </c>
      <c r="ABW48" t="n">
        <v/>
      </c>
      <c r="ABX48" t="n">
        <v/>
      </c>
      <c r="ABY48" t="n">
        <v/>
      </c>
      <c r="ABZ48" t="n">
        <v/>
      </c>
      <c r="ACA48" t="n">
        <v/>
      </c>
      <c r="ACB48" t="n">
        <v/>
      </c>
      <c r="ACC48" t="n">
        <v/>
      </c>
      <c r="ACD48" t="n">
        <v/>
      </c>
      <c r="ACE48" t="n">
        <v/>
      </c>
      <c r="ACF48" t="n">
        <v/>
      </c>
      <c r="ACG48" t="n">
        <v/>
      </c>
      <c r="ACH48" t="n">
        <v/>
      </c>
      <c r="ACI48" t="n">
        <v/>
      </c>
      <c r="ACJ48" t="n">
        <v/>
      </c>
      <c r="ACK48" t="inlineStr">
        <is>
          <t>Tidak memiliki tempat untuk menyimpan Tidak punya waktu mengumpulkannya Ladang/sawah terlalu jauh, sulit untuk mengangkut ke sana</t>
        </is>
      </c>
      <c r="ACL48" t="n">
        <v>0</v>
      </c>
      <c r="ACM48" t="n">
        <v>1</v>
      </c>
      <c r="ACN48" t="n">
        <v>1</v>
      </c>
      <c r="ACO48" t="n">
        <v>1</v>
      </c>
      <c r="ACP48" t="n">
        <v>0</v>
      </c>
      <c r="ACQ48" t="n">
        <v>0</v>
      </c>
      <c r="ACR48" t="n">
        <v>0</v>
      </c>
      <c r="ACS48" t="n">
        <v/>
      </c>
      <c r="ACT48" t="inlineStr">
        <is>
          <t>Tidak ada informasi tambahan mengenai sumber bahan baku biogas</t>
        </is>
      </c>
      <c r="ACU48" t="inlineStr">
        <is>
          <t>Manfaat cukup signifikan, terasa di kehidupan sehari-hari</t>
        </is>
      </c>
      <c r="ACV48" t="inlineStr">
        <is>
          <t>Sama saja</t>
        </is>
      </c>
      <c r="ACW48" t="inlineStr">
        <is>
          <t>Anggota keluarga - Perempuan dewasa</t>
        </is>
      </c>
      <c r="ACX48" t="inlineStr">
        <is>
          <t>Setuju</t>
        </is>
      </c>
      <c r="ACY48" t="inlineStr">
        <is>
          <t>Anggota keluarga - Perempuan dewasa Anggota keluarga - Laki-laki dewasa</t>
        </is>
      </c>
      <c r="ACZ48" t="n">
        <v>1</v>
      </c>
      <c r="ADA48" t="n">
        <v>1</v>
      </c>
      <c r="ADB48" t="n">
        <v>0</v>
      </c>
      <c r="ADC48" t="n">
        <v>0</v>
      </c>
      <c r="ADD48" t="inlineStr">
        <is>
          <t>Cukup puas</t>
        </is>
      </c>
      <c r="ADE48" t="inlineStr">
        <is>
          <t>Cukup puas</t>
        </is>
      </c>
      <c r="ADF48" t="inlineStr">
        <is>
          <t>Cukup puas</t>
        </is>
      </c>
      <c r="ADG48" t="inlineStr">
        <is>
          <t>Cukup puas</t>
        </is>
      </c>
      <c r="ADH48" t="inlineStr">
        <is>
          <t>Tidak</t>
        </is>
      </c>
      <c r="ADI48" t="n">
        <v/>
      </c>
      <c r="ADJ48" t="inlineStr">
        <is>
          <t>Cukup puas</t>
        </is>
      </c>
      <c r="ADK48" t="n">
        <v/>
      </c>
      <c r="ADL48" t="n">
        <v/>
      </c>
      <c r="ADM48" t="n">
        <v/>
      </c>
      <c r="ADN48" t="n">
        <v/>
      </c>
      <c r="ADO48" t="n">
        <v/>
      </c>
      <c r="ADP48" t="n">
        <v/>
      </c>
      <c r="ADQ48" t="n">
        <v/>
      </c>
      <c r="ADR48" t="n">
        <v/>
      </c>
      <c r="ADS48" t="n">
        <v/>
      </c>
      <c r="ADT48" t="n">
        <v/>
      </c>
      <c r="ADU48" t="inlineStr">
        <is>
          <t>Menghubungi CPO atau pendamping</t>
        </is>
      </c>
      <c r="ADV48" t="n">
        <v>0</v>
      </c>
      <c r="ADW48" t="n">
        <v>0</v>
      </c>
      <c r="ADX48" t="n">
        <v>0</v>
      </c>
      <c r="ADY48" t="n">
        <v>0</v>
      </c>
      <c r="ADZ48" t="n">
        <v>1</v>
      </c>
      <c r="AEA48" t="n">
        <v>0</v>
      </c>
      <c r="AEB48" t="n">
        <v>0</v>
      </c>
      <c r="AEC48" t="n">
        <v>0</v>
      </c>
      <c r="AED48" t="n">
        <v/>
      </c>
      <c r="AEE48" t="inlineStr">
        <is>
          <t>Laki-laki dewasa</t>
        </is>
      </c>
      <c r="AEF48" t="n">
        <v/>
      </c>
      <c r="AEG48" t="inlineStr">
        <is>
          <t>Menghubungi melalui rekan</t>
        </is>
      </c>
      <c r="AEH48" t="n">
        <v/>
      </c>
      <c r="AEI48" t="inlineStr">
        <is>
          <t>Perlu dikontrol setiap waktu</t>
        </is>
      </c>
      <c r="AEJ48" t="inlineStr">
        <is>
          <t>Kadang-kadang</t>
        </is>
      </c>
      <c r="AEK48" t="inlineStr">
        <is>
          <t>Memasak lebih cepat Lebih aman</t>
        </is>
      </c>
      <c r="AEL48" t="n">
        <v>0</v>
      </c>
      <c r="AEM48" t="n">
        <v>0</v>
      </c>
      <c r="AEN48" t="n">
        <v>0</v>
      </c>
      <c r="AEO48" t="n">
        <v>1</v>
      </c>
      <c r="AEP48" t="n">
        <v>1</v>
      </c>
      <c r="AEQ48" t="n">
        <v>0</v>
      </c>
      <c r="AER48" t="n">
        <v>0</v>
      </c>
      <c r="AES48" t="n">
        <v>0</v>
      </c>
      <c r="AET48" t="n">
        <v>0</v>
      </c>
      <c r="AEU48" t="n">
        <v>0</v>
      </c>
      <c r="AEV48" t="n">
        <v>0</v>
      </c>
      <c r="AEW48" t="n">
        <v>0</v>
      </c>
      <c r="AEX48" t="n">
        <v/>
      </c>
      <c r="AEY48" t="inlineStr">
        <is>
          <t>Memasak lebih aman</t>
        </is>
      </c>
      <c r="AEZ48" t="n">
        <v/>
      </c>
      <c r="AFA48" t="inlineStr">
        <is>
          <t>Koperasi</t>
        </is>
      </c>
      <c r="AFB48" t="n">
        <v/>
      </c>
      <c r="AFC48" t="inlineStr">
        <is>
          <t>1769053354213.jpg</t>
        </is>
      </c>
      <c r="AFD48" t="inlineStr">
        <is>
          <t>https://kf.kobotoolbox.org/api/v2/assets/avstPQqLr3Ab3ZdcVTXZ6f/data/675193606/attachments/attz3QEKLPgkfUZMJhdsFUqH/</t>
        </is>
      </c>
      <c r="AFE48" t="inlineStr">
        <is>
          <t>1769053234268.jpg</t>
        </is>
      </c>
      <c r="AFF48" t="inlineStr">
        <is>
          <t>https://kf.kobotoolbox.org/api/v2/assets/avstPQqLr3Ab3ZdcVTXZ6f/data/675193606/attachments/attMDGDpZsNYshhWDTfZESRg/</t>
        </is>
      </c>
      <c r="AFG48" t="inlineStr">
        <is>
          <t>Solihin</t>
        </is>
      </c>
      <c r="AFH48" t="n">
        <v/>
      </c>
      <c r="AFI48" t="inlineStr">
        <is>
          <t>1.Perkiraan kayu bakar dlm 1pikul antara 15 kg sampai 20 kg .. 2. Hrg juga ragu sdh hampir lupa sktr 750 / kg 3. Hrg LPG mmsh ragu perkiraan 15000 / tbg</t>
        </is>
      </c>
    </row>
    <row r="49">
      <c r="A49" s="93" t="n">
        <v>46063</v>
      </c>
      <c r="B49" s="93" t="n">
        <v>46063</v>
      </c>
      <c r="C49" t="inlineStr">
        <is>
          <t>solihin</t>
        </is>
      </c>
      <c r="D49" t="inlineStr">
        <is>
          <t>sumiati</t>
        </is>
      </c>
      <c r="E49" t="n">
        <v>85649468994</v>
      </c>
      <c r="F49" t="inlineStr">
        <is>
          <t>-7.9053364 112.8200429 1170.800048828125 4.887</t>
        </is>
      </c>
      <c r="G49" t="n">
        <v>-7.9053364</v>
      </c>
      <c r="H49" t="n">
        <v>112.8200429</v>
      </c>
      <c r="I49" t="n">
        <v>1170.800049</v>
      </c>
      <c r="J49" t="n">
        <v>4.887</v>
      </c>
      <c r="K49" t="n">
        <v>0</v>
      </c>
      <c r="L49" t="inlineStr">
        <is>
          <t>-7.9052847 112.8196205 1166.699951171875 4.9</t>
        </is>
      </c>
      <c r="M49" t="n">
        <v>-7.9052847</v>
      </c>
      <c r="N49" t="n">
        <v>112.8196205</v>
      </c>
      <c r="O49" t="n">
        <v>1166.699951</v>
      </c>
      <c r="P49" t="n">
        <v>4.9</v>
      </c>
      <c r="Q49" t="n">
        <v>0</v>
      </c>
      <c r="R49" t="inlineStr">
        <is>
          <t>Jawa Timur</t>
        </is>
      </c>
      <c r="S49" t="n">
        <v>0</v>
      </c>
      <c r="T49" t="n">
        <v>0</v>
      </c>
      <c r="U49" t="n">
        <v>0</v>
      </c>
      <c r="V49" t="n">
        <v>0</v>
      </c>
      <c r="W49" t="n">
        <v>0</v>
      </c>
      <c r="X49" t="n">
        <v>1</v>
      </c>
      <c r="Y49" t="n">
        <v>0</v>
      </c>
      <c r="Z49" t="n">
        <v>0</v>
      </c>
      <c r="AA49" t="n">
        <v>0</v>
      </c>
      <c r="AB49" t="n">
        <v>0</v>
      </c>
      <c r="AC49" t="inlineStr">
        <is>
          <t>PASURUAN</t>
        </is>
      </c>
      <c r="AD49" t="inlineStr">
        <is>
          <t>TUTUR</t>
        </is>
      </c>
      <c r="AE49" t="inlineStr">
        <is>
          <t>KAYU KEBEK</t>
        </is>
      </c>
      <c r="AF49" t="inlineStr">
        <is>
          <t>KPSP SETIA KAWAN</t>
        </is>
      </c>
      <c r="AG49" t="inlineStr">
        <is>
          <t>SKP0015</t>
        </is>
      </c>
      <c r="AH49" t="n">
        <v>16</v>
      </c>
      <c r="AI49" t="inlineStr">
        <is>
          <t>VPA1</t>
        </is>
      </c>
      <c r="AJ49" t="inlineStr">
        <is>
          <t>Aktif</t>
        </is>
      </c>
      <c r="AK49" t="n">
        <v>50</v>
      </c>
      <c r="AL49" t="inlineStr">
        <is>
          <t>Perempuan</t>
        </is>
      </c>
      <c r="AM49" t="inlineStr">
        <is>
          <t>Sudah menikah</t>
        </is>
      </c>
      <c r="AN49" t="inlineStr">
        <is>
          <t>SD/Sederajat</t>
        </is>
      </c>
      <c r="AO49" t="inlineStr">
        <is>
          <t>Peternak</t>
        </is>
      </c>
      <c r="AP49" t="n">
        <v>0</v>
      </c>
      <c r="AQ49" t="n">
        <v>1</v>
      </c>
      <c r="AR49" t="n">
        <v>0</v>
      </c>
      <c r="AS49" t="n">
        <v>0</v>
      </c>
      <c r="AT49" t="n">
        <v>0</v>
      </c>
      <c r="AU49" t="n">
        <v>0</v>
      </c>
      <c r="AV49" t="n">
        <v>0</v>
      </c>
      <c r="AW49" t="n">
        <v>0</v>
      </c>
      <c r="AX49" t="n">
        <v/>
      </c>
      <c r="AY49" t="inlineStr">
        <is>
          <t>Tidak ada</t>
        </is>
      </c>
      <c r="AZ49" t="n">
        <v>0</v>
      </c>
      <c r="BA49" t="n">
        <v>0</v>
      </c>
      <c r="BB49" t="n">
        <v>0</v>
      </c>
      <c r="BC49" t="n">
        <v>0</v>
      </c>
      <c r="BD49" t="n">
        <v>0</v>
      </c>
      <c r="BE49" t="n">
        <v>0</v>
      </c>
      <c r="BF49" t="n">
        <v>0</v>
      </c>
      <c r="BG49" t="n">
        <v>1</v>
      </c>
      <c r="BH49" t="n">
        <v/>
      </c>
      <c r="BI49" t="inlineStr">
        <is>
          <t>&gt;Rp3.500.000</t>
        </is>
      </c>
      <c r="BJ49" t="n">
        <v>1</v>
      </c>
      <c r="BK49" t="n">
        <v>0</v>
      </c>
      <c r="BL49" t="n">
        <v>0</v>
      </c>
      <c r="BM49" t="n">
        <v>0</v>
      </c>
      <c r="BN49" t="inlineStr">
        <is>
          <t>Milik sendiri</t>
        </is>
      </c>
      <c r="BO49" t="inlineStr">
        <is>
          <t>Permanen (dinding bata dan semen)</t>
        </is>
      </c>
      <c r="BP49" t="n">
        <v>1</v>
      </c>
      <c r="BQ49" t="n">
        <v>0</v>
      </c>
      <c r="BR49" t="n">
        <v>0</v>
      </c>
      <c r="BS49" t="n">
        <v>0</v>
      </c>
      <c r="BT49" t="n">
        <v>0</v>
      </c>
      <c r="BU49" t="n">
        <v/>
      </c>
      <c r="BV49" t="inlineStr">
        <is>
          <t>Keramik/ubin</t>
        </is>
      </c>
      <c r="BW49" t="n">
        <v>0</v>
      </c>
      <c r="BX49" t="n">
        <v>0</v>
      </c>
      <c r="BY49" t="n">
        <v>1</v>
      </c>
      <c r="BZ49" t="n">
        <v>0</v>
      </c>
      <c r="CA49" t="n">
        <v>0</v>
      </c>
      <c r="CB49" t="n">
        <v/>
      </c>
      <c r="CC49" t="inlineStr">
        <is>
          <t>Genting</t>
        </is>
      </c>
      <c r="CD49" t="n">
        <v>0</v>
      </c>
      <c r="CE49" t="n">
        <v>0</v>
      </c>
      <c r="CF49" t="n">
        <v>0</v>
      </c>
      <c r="CG49" t="n">
        <v>0</v>
      </c>
      <c r="CH49" t="n">
        <v>0</v>
      </c>
      <c r="CI49" t="n">
        <v>1</v>
      </c>
      <c r="CJ49" t="n">
        <v>0</v>
      </c>
      <c r="CK49" t="n">
        <v/>
      </c>
      <c r="CL49" t="inlineStr">
        <is>
          <t>Ya</t>
        </is>
      </c>
      <c r="CM49" t="n">
        <v>2009</v>
      </c>
      <c r="CN49" t="inlineStr">
        <is>
          <t>Fixed-Dome (Kubah Tetap)</t>
        </is>
      </c>
      <c r="CO49" t="inlineStr">
        <is>
          <t>10 m³ (8-9 ekor sapi, ±8 jam memasak/hari, ±80 kg slurry/hari)</t>
        </is>
      </c>
      <c r="CP49" t="inlineStr">
        <is>
          <t>Anggota keluarga - laki-laki Anggota keluarga - perempuan dewasa</t>
        </is>
      </c>
      <c r="CQ49" t="n">
        <v>0</v>
      </c>
      <c r="CR49" t="n">
        <v>0</v>
      </c>
      <c r="CS49" t="n">
        <v>0</v>
      </c>
      <c r="CT49" t="n">
        <v>0</v>
      </c>
      <c r="CU49" t="n">
        <v>1</v>
      </c>
      <c r="CV49" t="n">
        <v>1</v>
      </c>
      <c r="CW49" t="n">
        <v>0</v>
      </c>
      <c r="CX49" t="n">
        <v>0</v>
      </c>
      <c r="CY49" t="inlineStr">
        <is>
          <t>Anggota keluarga - laki-laki Anggota keluarga - perempuan dewasa</t>
        </is>
      </c>
      <c r="CZ49" t="n">
        <v>1</v>
      </c>
      <c r="DA49" t="n">
        <v>1</v>
      </c>
      <c r="DB49" t="n">
        <v>0</v>
      </c>
      <c r="DC49" t="n">
        <v/>
      </c>
      <c r="DD49" t="inlineStr">
        <is>
          <t>Anggota keluarga - laki-laki</t>
        </is>
      </c>
      <c r="DE49" t="n">
        <v>1</v>
      </c>
      <c r="DF49" t="n">
        <v>0</v>
      </c>
      <c r="DG49" t="n">
        <v>0</v>
      </c>
      <c r="DH49" t="n">
        <v>0</v>
      </c>
      <c r="DI49" t="n">
        <v/>
      </c>
      <c r="DJ49" t="inlineStr">
        <is>
          <t>Anggota keluarga - laki-laki CPO atau pendamping</t>
        </is>
      </c>
      <c r="DK49" t="n">
        <v>1</v>
      </c>
      <c r="DL49" t="n">
        <v>0</v>
      </c>
      <c r="DM49" t="n">
        <v>1</v>
      </c>
      <c r="DN49" t="n">
        <v>0</v>
      </c>
      <c r="DO49" t="n">
        <v/>
      </c>
      <c r="DP49" t="inlineStr">
        <is>
          <t>Ya</t>
        </is>
      </c>
      <c r="DQ49" t="n">
        <v/>
      </c>
      <c r="DR49" t="n">
        <v/>
      </c>
      <c r="DS49" t="n">
        <v/>
      </c>
      <c r="DT49" t="n">
        <v/>
      </c>
      <c r="DU49" t="n">
        <v/>
      </c>
      <c r="DV49" t="n">
        <v/>
      </c>
      <c r="DW49" t="n">
        <v/>
      </c>
      <c r="DX49" t="n">
        <v/>
      </c>
      <c r="DY49" t="n">
        <v/>
      </c>
      <c r="DZ49" t="n">
        <v/>
      </c>
      <c r="EA49" t="n">
        <v/>
      </c>
      <c r="EB49" t="n">
        <v/>
      </c>
      <c r="EC49" t="n">
        <v/>
      </c>
      <c r="ED49" t="n">
        <v/>
      </c>
      <c r="EE49" t="n">
        <v/>
      </c>
      <c r="EF49" t="n">
        <v/>
      </c>
      <c r="EG49" t="n">
        <v/>
      </c>
      <c r="EH49" t="n">
        <v/>
      </c>
      <c r="EI49" t="inlineStr">
        <is>
          <t>Tidak ada masalah</t>
        </is>
      </c>
      <c r="EJ49" t="n">
        <v>0</v>
      </c>
      <c r="EK49" t="n">
        <v>0</v>
      </c>
      <c r="EL49" t="n">
        <v>0</v>
      </c>
      <c r="EM49" t="n">
        <v>1</v>
      </c>
      <c r="EN49" t="n">
        <v>0</v>
      </c>
      <c r="EO49" t="n">
        <v/>
      </c>
      <c r="EP49" t="inlineStr">
        <is>
          <t>Ya, cukup jelas dan mudah diikuti</t>
        </is>
      </c>
      <c r="EQ49" t="inlineStr">
        <is>
          <t>Pelatihan</t>
        </is>
      </c>
      <c r="ER49" t="inlineStr">
        <is>
          <t>CPO atau pendamping</t>
        </is>
      </c>
      <c r="ES49" t="n">
        <v>1</v>
      </c>
      <c r="ET49" t="n">
        <v>0</v>
      </c>
      <c r="EU49" t="n">
        <v>0</v>
      </c>
      <c r="EV49" t="n">
        <v>0</v>
      </c>
      <c r="EW49" t="n">
        <v/>
      </c>
      <c r="EX49" t="inlineStr">
        <is>
          <t>Anggota keluarga - Perempuan dewasa</t>
        </is>
      </c>
      <c r="EY49" t="n">
        <v>0</v>
      </c>
      <c r="EZ49" t="n">
        <v>1</v>
      </c>
      <c r="FA49" t="n">
        <v>0</v>
      </c>
      <c r="FB49" t="n">
        <v/>
      </c>
      <c r="FC49" t="inlineStr">
        <is>
          <t>Setiap minggu</t>
        </is>
      </c>
      <c r="FD49" t="n">
        <v/>
      </c>
      <c r="FE49" t="inlineStr">
        <is>
          <t>Mengetahui</t>
        </is>
      </c>
      <c r="FF49" t="inlineStr">
        <is>
          <t>Selalu (setiap hari)</t>
        </is>
      </c>
      <c r="FG49" t="inlineStr">
        <is>
          <t>Mengetahui</t>
        </is>
      </c>
      <c r="FH49" t="inlineStr">
        <is>
          <t>Selalu (setiap hari)</t>
        </is>
      </c>
      <c r="FI49" t="inlineStr">
        <is>
          <t>Tidak mengetahui</t>
        </is>
      </c>
      <c r="FJ49" t="inlineStr">
        <is>
          <t>Tidak pernah</t>
        </is>
      </c>
      <c r="FK49" t="inlineStr">
        <is>
          <t>Tidak mengetahui</t>
        </is>
      </c>
      <c r="FL49" t="inlineStr">
        <is>
          <t>Tidak pernah</t>
        </is>
      </c>
      <c r="FM49" t="inlineStr">
        <is>
          <t>Tidak mengetahui</t>
        </is>
      </c>
      <c r="FN49" t="inlineStr">
        <is>
          <t>Tidak pernah</t>
        </is>
      </c>
      <c r="FO49" t="inlineStr">
        <is>
          <t>Mengetahui</t>
        </is>
      </c>
      <c r="FP49" t="inlineStr">
        <is>
          <t>Jarang (setiap bulan atau lebih)</t>
        </is>
      </c>
      <c r="FQ49" t="inlineStr">
        <is>
          <t>Mengetahui</t>
        </is>
      </c>
      <c r="FR49" t="inlineStr">
        <is>
          <t>Ya</t>
        </is>
      </c>
      <c r="FS49" t="inlineStr">
        <is>
          <t>Mengetahui</t>
        </is>
      </c>
      <c r="FT49" t="inlineStr">
        <is>
          <t>Ya, terkadang</t>
        </is>
      </c>
      <c r="FU49" t="inlineStr">
        <is>
          <t>Pekerja tambahan</t>
        </is>
      </c>
      <c r="FV49" t="n">
        <v>0</v>
      </c>
      <c r="FW49" t="n">
        <v>0</v>
      </c>
      <c r="FX49" t="n">
        <v>0</v>
      </c>
      <c r="FY49" t="n">
        <v>1</v>
      </c>
      <c r="FZ49" t="inlineStr">
        <is>
          <t>Memahami</t>
        </is>
      </c>
      <c r="GA49" t="inlineStr">
        <is>
          <t>CPO Pelatihan</t>
        </is>
      </c>
      <c r="GB49" t="n">
        <v>1</v>
      </c>
      <c r="GC49" t="n">
        <v>1</v>
      </c>
      <c r="GD49" t="n">
        <v>0</v>
      </c>
      <c r="GE49" t="n">
        <v>0</v>
      </c>
      <c r="GF49" t="n">
        <v/>
      </c>
      <c r="GG49" t="inlineStr">
        <is>
          <t>Sering</t>
        </is>
      </c>
      <c r="GH49" t="inlineStr">
        <is>
          <t>Ya</t>
        </is>
      </c>
      <c r="GI49" t="inlineStr">
        <is>
          <t>Tetangga Teman/keluarga</t>
        </is>
      </c>
      <c r="GJ49" t="n">
        <v>1</v>
      </c>
      <c r="GK49" t="n">
        <v>1</v>
      </c>
      <c r="GL49" t="n">
        <v>0</v>
      </c>
      <c r="GM49" t="n">
        <v>0</v>
      </c>
      <c r="GN49" t="n">
        <v/>
      </c>
      <c r="GO49" t="n">
        <v>6</v>
      </c>
      <c r="GP49" t="inlineStr">
        <is>
          <t>Penuh (100%)</t>
        </is>
      </c>
      <c r="GQ49" t="inlineStr">
        <is>
          <t>LPG Kayu bakar</t>
        </is>
      </c>
      <c r="GR49" t="n">
        <v>1</v>
      </c>
      <c r="GS49" t="n">
        <v>1</v>
      </c>
      <c r="GT49" t="n">
        <v>0</v>
      </c>
      <c r="GU49" t="n">
        <v>0</v>
      </c>
      <c r="GV49" t="n">
        <v>0</v>
      </c>
      <c r="GW49" t="n">
        <v>0</v>
      </c>
      <c r="GX49" t="n">
        <v>0</v>
      </c>
      <c r="GY49" t="n">
        <v/>
      </c>
      <c r="GZ49" t="inlineStr">
        <is>
          <t>Ya</t>
        </is>
      </c>
      <c r="HA49" t="n">
        <v/>
      </c>
      <c r="HB49" t="n">
        <v/>
      </c>
      <c r="HC49" t="n">
        <v/>
      </c>
      <c r="HD49" t="n">
        <v/>
      </c>
      <c r="HE49" t="n">
        <v/>
      </c>
      <c r="HF49" t="n">
        <v/>
      </c>
      <c r="HG49" t="n">
        <v/>
      </c>
      <c r="HH49" t="n">
        <v/>
      </c>
      <c r="HI49" t="n">
        <v/>
      </c>
      <c r="HJ49" t="n">
        <v/>
      </c>
      <c r="HK49" t="n">
        <v/>
      </c>
      <c r="HL49" t="n">
        <v/>
      </c>
      <c r="HM49" t="n">
        <v/>
      </c>
      <c r="HN49" t="n">
        <v/>
      </c>
      <c r="HO49" t="n">
        <v/>
      </c>
      <c r="HP49" t="n">
        <v/>
      </c>
      <c r="HQ49" t="n">
        <v/>
      </c>
      <c r="HR49" t="n">
        <v/>
      </c>
      <c r="HS49" t="n">
        <v/>
      </c>
      <c r="HT49" t="n">
        <v/>
      </c>
      <c r="HU49" t="n">
        <v/>
      </c>
      <c r="HV49" t="n">
        <v/>
      </c>
      <c r="HW49" t="n">
        <v/>
      </c>
      <c r="HX49" t="n">
        <v/>
      </c>
      <c r="HY49" t="n">
        <v>150</v>
      </c>
      <c r="HZ49" t="n">
        <v>150000</v>
      </c>
      <c r="IA49" t="n">
        <v>0</v>
      </c>
      <c r="IB49" t="n">
        <v>0</v>
      </c>
      <c r="IC49" t="n">
        <v/>
      </c>
      <c r="ID49" t="n">
        <v/>
      </c>
      <c r="IE49" t="n">
        <v/>
      </c>
      <c r="IF49" t="n">
        <v/>
      </c>
      <c r="IG49" t="n">
        <v/>
      </c>
      <c r="IH49" t="n">
        <v/>
      </c>
      <c r="II49" t="n">
        <v/>
      </c>
      <c r="IJ49" t="n">
        <v/>
      </c>
      <c r="IK49" t="inlineStr">
        <is>
          <t>15-30 kg</t>
        </is>
      </c>
      <c r="IL49" t="inlineStr">
        <is>
          <t>&gt;5 jam</t>
        </is>
      </c>
      <c r="IM49" t="inlineStr">
        <is>
          <t>Ya</t>
        </is>
      </c>
      <c r="IN49" t="inlineStr">
        <is>
          <t>Ya</t>
        </is>
      </c>
      <c r="IO49" t="inlineStr">
        <is>
          <t>Jauh lebih bersih</t>
        </is>
      </c>
      <c r="IP49" t="n">
        <v/>
      </c>
      <c r="IQ49" t="inlineStr">
        <is>
          <t>Tidak pernah</t>
        </is>
      </c>
      <c r="IR49" t="n">
        <v/>
      </c>
      <c r="IS49" t="n">
        <v/>
      </c>
      <c r="IT49" t="n">
        <v/>
      </c>
      <c r="IU49" t="n">
        <v/>
      </c>
      <c r="IV49" t="n">
        <v/>
      </c>
      <c r="IW49" t="n">
        <v/>
      </c>
      <c r="IX49" t="n">
        <v/>
      </c>
      <c r="IY49" t="n">
        <v/>
      </c>
      <c r="IZ49" t="inlineStr">
        <is>
          <t>Tidak pernah</t>
        </is>
      </c>
      <c r="JA49" t="n">
        <v/>
      </c>
      <c r="JB49" t="n">
        <v/>
      </c>
      <c r="JC49" t="n">
        <v/>
      </c>
      <c r="JD49" t="n">
        <v/>
      </c>
      <c r="JE49" t="n">
        <v/>
      </c>
      <c r="JF49" t="n">
        <v/>
      </c>
      <c r="JG49" t="n">
        <v/>
      </c>
      <c r="JH49" t="n">
        <v/>
      </c>
      <c r="JI49" t="inlineStr">
        <is>
          <t>Tidak pernah</t>
        </is>
      </c>
      <c r="JJ49" t="n">
        <v/>
      </c>
      <c r="JK49" t="n">
        <v/>
      </c>
      <c r="JL49" t="n">
        <v/>
      </c>
      <c r="JM49" t="n">
        <v/>
      </c>
      <c r="JN49" t="n">
        <v/>
      </c>
      <c r="JO49" t="n">
        <v/>
      </c>
      <c r="JP49" t="n">
        <v/>
      </c>
      <c r="JQ49" t="n">
        <v/>
      </c>
      <c r="JR49" t="inlineStr">
        <is>
          <t>Tidak pernah</t>
        </is>
      </c>
      <c r="JS49" t="n">
        <v/>
      </c>
      <c r="JT49" t="n">
        <v/>
      </c>
      <c r="JU49" t="n">
        <v/>
      </c>
      <c r="JV49" t="n">
        <v/>
      </c>
      <c r="JW49" t="n">
        <v/>
      </c>
      <c r="JX49" t="n">
        <v/>
      </c>
      <c r="JY49" t="n">
        <v/>
      </c>
      <c r="JZ49" t="n">
        <v/>
      </c>
      <c r="KA49" t="inlineStr">
        <is>
          <t>Tidak pernah</t>
        </is>
      </c>
      <c r="KB49" t="n">
        <v/>
      </c>
      <c r="KC49" t="n">
        <v/>
      </c>
      <c r="KD49" t="n">
        <v/>
      </c>
      <c r="KE49" t="n">
        <v/>
      </c>
      <c r="KF49" t="n">
        <v/>
      </c>
      <c r="KG49" t="n">
        <v/>
      </c>
      <c r="KH49" t="n">
        <v/>
      </c>
      <c r="KI49" t="n">
        <v/>
      </c>
      <c r="KJ49" t="inlineStr">
        <is>
          <t>Tidak pernah</t>
        </is>
      </c>
      <c r="KK49" t="n">
        <v/>
      </c>
      <c r="KL49" t="n">
        <v/>
      </c>
      <c r="KM49" t="n">
        <v/>
      </c>
      <c r="KN49" t="n">
        <v/>
      </c>
      <c r="KO49" t="n">
        <v/>
      </c>
      <c r="KP49" t="n">
        <v/>
      </c>
      <c r="KQ49" t="n">
        <v/>
      </c>
      <c r="KR49" t="n">
        <v/>
      </c>
      <c r="KS49" t="inlineStr">
        <is>
          <t>Tidak ada perubahan</t>
        </is>
      </c>
      <c r="KT49" t="inlineStr">
        <is>
          <t>0-1 kali</t>
        </is>
      </c>
      <c r="KU49" t="inlineStr">
        <is>
          <t>0-1 kali</t>
        </is>
      </c>
      <c r="KV49" t="inlineStr">
        <is>
          <t>Tidak ada</t>
        </is>
      </c>
      <c r="KW49" t="n">
        <v>0</v>
      </c>
      <c r="KX49" t="n">
        <v>0</v>
      </c>
      <c r="KY49" t="n">
        <v>0</v>
      </c>
      <c r="KZ49" t="n">
        <v>1</v>
      </c>
      <c r="LA49" t="inlineStr">
        <is>
          <t>Cukup membaik</t>
        </is>
      </c>
      <c r="LB49" t="inlineStr">
        <is>
          <t>Jauh lebih baik</t>
        </is>
      </c>
      <c r="LC49" t="n">
        <v>0</v>
      </c>
      <c r="LD49" t="n">
        <v>0</v>
      </c>
      <c r="LE49" t="n">
        <v>0</v>
      </c>
      <c r="LF49" t="n">
        <v>0</v>
      </c>
      <c r="LG49" t="inlineStr">
        <is>
          <t>Tidak</t>
        </is>
      </c>
      <c r="LH49" t="n">
        <v/>
      </c>
      <c r="LI49" t="n">
        <v>0</v>
      </c>
      <c r="LJ49" t="inlineStr">
        <is>
          <t>Tabungan Kebutuhan rumah tangga</t>
        </is>
      </c>
      <c r="LK49" t="n">
        <v>1</v>
      </c>
      <c r="LL49" t="n">
        <v>0</v>
      </c>
      <c r="LM49" t="n">
        <v>0</v>
      </c>
      <c r="LN49" t="n">
        <v>0</v>
      </c>
      <c r="LO49" t="n">
        <v>1</v>
      </c>
      <c r="LP49" t="n">
        <v>0</v>
      </c>
      <c r="LQ49" t="n">
        <v>0</v>
      </c>
      <c r="LR49" t="n">
        <v/>
      </c>
      <c r="LS49" t="n">
        <v>0</v>
      </c>
      <c r="LT49" t="n">
        <v>0</v>
      </c>
      <c r="LU49" t="n">
        <v>30</v>
      </c>
      <c r="LV49" t="n">
        <v>0</v>
      </c>
      <c r="LW49" t="n">
        <v>0</v>
      </c>
      <c r="LX49" t="n">
        <v>10</v>
      </c>
      <c r="LY49" t="n">
        <v>0</v>
      </c>
      <c r="LZ49" t="n">
        <v>0</v>
      </c>
      <c r="MA49" t="n">
        <v>30</v>
      </c>
      <c r="MB49" t="inlineStr">
        <is>
          <t>Ya</t>
        </is>
      </c>
      <c r="MC49" t="n">
        <v>0</v>
      </c>
      <c r="MD49" t="n">
        <v>0</v>
      </c>
      <c r="ME49" t="n">
        <v>0</v>
      </c>
      <c r="MF49" t="n">
        <v>0</v>
      </c>
      <c r="MG49" t="n">
        <v>0</v>
      </c>
      <c r="MH49" t="n">
        <v>0</v>
      </c>
      <c r="MI49" t="inlineStr">
        <is>
          <t>Istirahat Aktivitas sosial diluar rumah (misalnya, berkumpul dengan tetangga, mengikuti kegiatan PKK, dsb)</t>
        </is>
      </c>
      <c r="MJ49" t="n">
        <v>0</v>
      </c>
      <c r="MK49" t="n">
        <v>1</v>
      </c>
      <c r="ML49" t="n">
        <v>1</v>
      </c>
      <c r="MM49" t="n">
        <v>0</v>
      </c>
      <c r="MN49" t="n">
        <v>0</v>
      </c>
      <c r="MO49" t="n">
        <v>0</v>
      </c>
      <c r="MP49" t="n">
        <v/>
      </c>
      <c r="MQ49" t="n">
        <v/>
      </c>
      <c r="MR49" t="inlineStr">
        <is>
          <t>Sudah capai dengan ternak dan mengurus cucu</t>
        </is>
      </c>
      <c r="MS49" t="inlineStr">
        <is>
          <t>Tahlil, Diba'an, Manaqiban</t>
        </is>
      </c>
      <c r="MT49" t="n">
        <v/>
      </c>
      <c r="MU49" t="inlineStr">
        <is>
          <t>Ya, mempekerjakan orang lain</t>
        </is>
      </c>
      <c r="MV49" t="inlineStr">
        <is>
          <t>Perawatan sistem biogas</t>
        </is>
      </c>
      <c r="MW49" t="n">
        <v>1</v>
      </c>
      <c r="MX49" t="n">
        <v>0</v>
      </c>
      <c r="MY49" t="n">
        <v>0</v>
      </c>
      <c r="MZ49" t="n">
        <v>0</v>
      </c>
      <c r="NA49" t="n">
        <v/>
      </c>
      <c r="NB49" t="n">
        <v>1</v>
      </c>
      <c r="NC49" t="n">
        <v/>
      </c>
      <c r="ND49" t="n">
        <v/>
      </c>
      <c r="NE49" t="n">
        <v/>
      </c>
      <c r="NF49" t="n">
        <v/>
      </c>
      <c r="NG49" t="n">
        <v/>
      </c>
      <c r="NH49" t="n">
        <v/>
      </c>
      <c r="NI49" t="n">
        <v/>
      </c>
      <c r="NJ49" t="n">
        <v/>
      </c>
      <c r="NK49" t="n">
        <v/>
      </c>
      <c r="NL49" t="inlineStr">
        <is>
          <t>Tidak</t>
        </is>
      </c>
      <c r="NM49" t="inlineStr">
        <is>
          <t>Kombinasi kredit/pinjaman dan dana hibah</t>
        </is>
      </c>
      <c r="NN49" t="inlineStr">
        <is>
          <t>7.000.001-9.000.000</t>
        </is>
      </c>
      <c r="NO49" t="inlineStr">
        <is>
          <t>Yayasan Rumah Energi atau BIRU</t>
        </is>
      </c>
      <c r="NP49" t="n">
        <v/>
      </c>
      <c r="NQ49" t="inlineStr">
        <is>
          <t>Koperasi</t>
        </is>
      </c>
      <c r="NR49" t="n">
        <v/>
      </c>
      <c r="NS49" t="n">
        <v>24</v>
      </c>
      <c r="NT49" t="inlineStr">
        <is>
          <t>Anggota keluarga - Laki-laki dewasa</t>
        </is>
      </c>
      <c r="NU49" t="n">
        <v/>
      </c>
      <c r="NV49" t="n">
        <v/>
      </c>
      <c r="NW49" t="n">
        <v/>
      </c>
      <c r="NX49" t="inlineStr">
        <is>
          <t>Sedikit meningkat</t>
        </is>
      </c>
      <c r="NY49" t="n">
        <v>90</v>
      </c>
      <c r="NZ49" t="n">
        <v>0</v>
      </c>
      <c r="OA49" t="n">
        <v>0</v>
      </c>
      <c r="OB49" t="n">
        <v>0</v>
      </c>
      <c r="OC49" t="n">
        <v>0</v>
      </c>
      <c r="OD49" t="n">
        <v>70</v>
      </c>
      <c r="OE49" t="inlineStr">
        <is>
          <t>Lebih baik</t>
        </is>
      </c>
      <c r="OF49" t="inlineStr">
        <is>
          <t>Jauh lebih baik (beda waktu memasak lebih cepat setengah jam atau lebih, ATAU tidak lagi ada rasa/bau makanan yang berubah, ATAU alasan lainnya)</t>
        </is>
      </c>
      <c r="OG49" t="inlineStr">
        <is>
          <t>Ya</t>
        </is>
      </c>
      <c r="OH49" t="n">
        <v>2</v>
      </c>
      <c r="OI49" t="n">
        <v>6</v>
      </c>
      <c r="OJ49" t="n">
        <v>0</v>
      </c>
      <c r="OK49" t="n">
        <v>0</v>
      </c>
      <c r="OL49" t="n">
        <v>0</v>
      </c>
      <c r="OM49" t="n">
        <v>0</v>
      </c>
      <c r="ON49" t="n">
        <v>0</v>
      </c>
      <c r="OO49" t="n">
        <v>0</v>
      </c>
      <c r="OP49" t="inlineStr">
        <is>
          <t>Sapi perah</t>
        </is>
      </c>
      <c r="OQ49" t="n">
        <v>0</v>
      </c>
      <c r="OR49" t="n">
        <v>1</v>
      </c>
      <c r="OS49" t="n">
        <v>0</v>
      </c>
      <c r="OT49" t="n">
        <v>0</v>
      </c>
      <c r="OU49" t="n">
        <v>0</v>
      </c>
      <c r="OV49" t="n">
        <v>0</v>
      </c>
      <c r="OW49" t="n">
        <v>0</v>
      </c>
      <c r="OX49" t="n">
        <v>0</v>
      </c>
      <c r="OY49" t="n">
        <v/>
      </c>
      <c r="OZ49" t="n">
        <v/>
      </c>
      <c r="PA49" t="n">
        <v/>
      </c>
      <c r="PB49" t="n">
        <v/>
      </c>
      <c r="PC49" t="n">
        <v/>
      </c>
      <c r="PD49" t="n">
        <v/>
      </c>
      <c r="PE49" t="n">
        <v/>
      </c>
      <c r="PF49" t="n">
        <v/>
      </c>
      <c r="PG49" t="n">
        <v/>
      </c>
      <c r="PH49" t="n">
        <v/>
      </c>
      <c r="PI49" t="n">
        <v/>
      </c>
      <c r="PJ49" t="n">
        <v/>
      </c>
      <c r="PK49" t="n">
        <v/>
      </c>
      <c r="PL49" t="n">
        <v/>
      </c>
      <c r="PM49" t="n">
        <v/>
      </c>
      <c r="PN49" t="n">
        <v/>
      </c>
      <c r="PO49" t="n">
        <v/>
      </c>
      <c r="PP49" t="n">
        <v/>
      </c>
      <c r="PQ49" t="n">
        <v/>
      </c>
      <c r="PR49" t="n">
        <v/>
      </c>
      <c r="PS49" t="n">
        <v/>
      </c>
      <c r="PT49" t="n">
        <v/>
      </c>
      <c r="PU49" t="n">
        <v/>
      </c>
      <c r="PV49" t="n">
        <v/>
      </c>
      <c r="PW49" t="n">
        <v/>
      </c>
      <c r="PX49" t="n">
        <v/>
      </c>
      <c r="PY49" t="n">
        <v/>
      </c>
      <c r="PZ49" t="n">
        <v/>
      </c>
      <c r="QA49" t="n">
        <v/>
      </c>
      <c r="QB49" t="n">
        <v/>
      </c>
      <c r="QC49" t="n">
        <v/>
      </c>
      <c r="QD49" t="n">
        <v/>
      </c>
      <c r="QE49" t="inlineStr">
        <is>
          <t>2-Dibuang ke sungai</t>
        </is>
      </c>
      <c r="QF49" t="n">
        <v>0</v>
      </c>
      <c r="QG49" t="n">
        <v>0</v>
      </c>
      <c r="QH49" t="n">
        <v>0</v>
      </c>
      <c r="QI49" t="n">
        <v>0</v>
      </c>
      <c r="QJ49" t="n">
        <v>0</v>
      </c>
      <c r="QK49" t="n">
        <v>0</v>
      </c>
      <c r="QL49" t="n">
        <v>1</v>
      </c>
      <c r="QM49" t="n">
        <v>0</v>
      </c>
      <c r="QN49" t="n">
        <v>0</v>
      </c>
      <c r="QO49" t="n">
        <v/>
      </c>
      <c r="QP49" t="n">
        <v/>
      </c>
      <c r="QQ49" t="n">
        <v/>
      </c>
      <c r="QR49" t="n">
        <v/>
      </c>
      <c r="QS49" t="n">
        <v/>
      </c>
      <c r="QT49" t="n">
        <v/>
      </c>
      <c r="QU49" t="n">
        <v/>
      </c>
      <c r="QV49" t="n">
        <v/>
      </c>
      <c r="QW49" t="n">
        <v/>
      </c>
      <c r="QX49" t="n">
        <v/>
      </c>
      <c r="QY49" t="n">
        <v/>
      </c>
      <c r="QZ49" t="n">
        <v/>
      </c>
      <c r="RA49" t="n">
        <v/>
      </c>
      <c r="RB49" t="n">
        <v/>
      </c>
      <c r="RC49" t="n">
        <v/>
      </c>
      <c r="RD49" t="n">
        <v/>
      </c>
      <c r="RE49" t="n">
        <v/>
      </c>
      <c r="RF49" t="n">
        <v/>
      </c>
      <c r="RG49" t="n">
        <v/>
      </c>
      <c r="RH49" t="n">
        <v/>
      </c>
      <c r="RI49" t="n">
        <v/>
      </c>
      <c r="RJ49" t="n">
        <v/>
      </c>
      <c r="RK49" t="n">
        <v/>
      </c>
      <c r="RL49" t="n">
        <v/>
      </c>
      <c r="RM49" t="n">
        <v/>
      </c>
      <c r="RN49" t="n">
        <v/>
      </c>
      <c r="RO49" t="n">
        <v/>
      </c>
      <c r="RP49" t="n">
        <v/>
      </c>
      <c r="RQ49" t="n">
        <v/>
      </c>
      <c r="RR49" t="n">
        <v/>
      </c>
      <c r="RS49" t="n">
        <v/>
      </c>
      <c r="RT49" t="n">
        <v/>
      </c>
      <c r="RU49" t="n">
        <v/>
      </c>
      <c r="RV49" t="n">
        <v/>
      </c>
      <c r="RW49" t="n">
        <v/>
      </c>
      <c r="RX49" t="n">
        <v/>
      </c>
      <c r="RY49" t="n">
        <v/>
      </c>
      <c r="RZ49" t="n">
        <v/>
      </c>
      <c r="SA49" t="n">
        <v/>
      </c>
      <c r="SB49" t="n">
        <v/>
      </c>
      <c r="SC49" t="n">
        <v/>
      </c>
      <c r="SD49" t="n">
        <v/>
      </c>
      <c r="SE49" t="n">
        <v/>
      </c>
      <c r="SF49" t="n">
        <v/>
      </c>
      <c r="SG49" t="n">
        <v/>
      </c>
      <c r="SH49" t="n">
        <v/>
      </c>
      <c r="SI49" t="n">
        <v/>
      </c>
      <c r="SJ49" t="n">
        <v/>
      </c>
      <c r="SK49" t="n">
        <v/>
      </c>
      <c r="SL49" t="n">
        <v/>
      </c>
      <c r="SM49" t="n">
        <v/>
      </c>
      <c r="SN49" t="n">
        <v/>
      </c>
      <c r="SO49" t="n">
        <v/>
      </c>
      <c r="SP49" t="n">
        <v/>
      </c>
      <c r="SQ49" t="n">
        <v/>
      </c>
      <c r="SR49" t="n">
        <v/>
      </c>
      <c r="SS49" t="n">
        <v/>
      </c>
      <c r="ST49" t="n">
        <v/>
      </c>
      <c r="SU49" t="n">
        <v/>
      </c>
      <c r="SV49" t="n">
        <v/>
      </c>
      <c r="SW49" t="n">
        <v/>
      </c>
      <c r="SX49" t="n">
        <v/>
      </c>
      <c r="SY49" t="n">
        <v/>
      </c>
      <c r="SZ49" t="n">
        <v>4</v>
      </c>
      <c r="TA49" t="n">
        <v/>
      </c>
      <c r="TB49" t="n">
        <v/>
      </c>
      <c r="TC49" t="n">
        <v/>
      </c>
      <c r="TD49" t="n">
        <v/>
      </c>
      <c r="TE49" t="n">
        <v/>
      </c>
      <c r="TF49" t="n">
        <v/>
      </c>
      <c r="TG49" t="n">
        <v/>
      </c>
      <c r="TH49" t="n">
        <v/>
      </c>
      <c r="TI49" t="n">
        <v/>
      </c>
      <c r="TJ49" t="n">
        <v/>
      </c>
      <c r="TK49" t="n">
        <v/>
      </c>
      <c r="TL49" t="n">
        <v/>
      </c>
      <c r="TM49" t="n">
        <v/>
      </c>
      <c r="TN49" t="n">
        <v/>
      </c>
      <c r="TO49" t="n">
        <v/>
      </c>
      <c r="TP49" t="n">
        <v/>
      </c>
      <c r="TQ49" t="n">
        <v/>
      </c>
      <c r="TR49" t="n">
        <v/>
      </c>
      <c r="TS49" t="n">
        <v/>
      </c>
      <c r="TT49" t="n">
        <v/>
      </c>
      <c r="TU49" t="n">
        <v/>
      </c>
      <c r="TV49" t="n">
        <v/>
      </c>
      <c r="TW49" t="n">
        <v/>
      </c>
      <c r="TX49" t="n">
        <v/>
      </c>
      <c r="TY49" t="n">
        <v/>
      </c>
      <c r="TZ49" t="n">
        <v/>
      </c>
      <c r="UA49" t="n">
        <v/>
      </c>
      <c r="UB49" t="n">
        <v/>
      </c>
      <c r="UC49" t="n">
        <v/>
      </c>
      <c r="UD49" t="n">
        <v/>
      </c>
      <c r="UE49" t="n">
        <v/>
      </c>
      <c r="UF49" t="n">
        <v/>
      </c>
      <c r="UG49" t="n">
        <v/>
      </c>
      <c r="UH49" t="n">
        <v/>
      </c>
      <c r="UI49" t="n">
        <v/>
      </c>
      <c r="UJ49" t="n">
        <v/>
      </c>
      <c r="UK49" t="n">
        <v/>
      </c>
      <c r="UL49" t="n">
        <v/>
      </c>
      <c r="UM49" t="n">
        <v/>
      </c>
      <c r="UN49" t="n">
        <v/>
      </c>
      <c r="UO49" t="n">
        <v/>
      </c>
      <c r="UP49" t="n">
        <v/>
      </c>
      <c r="UQ49" t="n">
        <v/>
      </c>
      <c r="UR49" t="n">
        <v/>
      </c>
      <c r="US49" t="n">
        <v/>
      </c>
      <c r="UT49" t="n">
        <v/>
      </c>
      <c r="UU49" t="inlineStr">
        <is>
          <t>Pemberian pakan di kandang</t>
        </is>
      </c>
      <c r="UV49" t="inlineStr">
        <is>
          <t>Pemberian pakan di kandang</t>
        </is>
      </c>
      <c r="UW49" t="n">
        <v/>
      </c>
      <c r="UX49" t="n">
        <v/>
      </c>
      <c r="UY49" t="n">
        <v/>
      </c>
      <c r="UZ49" t="n">
        <v/>
      </c>
      <c r="VA49" t="n">
        <v/>
      </c>
      <c r="VB49" t="n">
        <v/>
      </c>
      <c r="VC49" t="inlineStr">
        <is>
          <t>Sangat jarang (&gt;1 bulan sekali)</t>
        </is>
      </c>
      <c r="VD49" t="inlineStr">
        <is>
          <t>Sangat jarang (&gt;1 bulan sekali)</t>
        </is>
      </c>
      <c r="VE49" t="n">
        <v/>
      </c>
      <c r="VF49" t="n">
        <v/>
      </c>
      <c r="VG49" t="n">
        <v/>
      </c>
      <c r="VH49" t="n">
        <v/>
      </c>
      <c r="VI49" t="n">
        <v/>
      </c>
      <c r="VJ49" t="n">
        <v/>
      </c>
      <c r="VK49" t="inlineStr">
        <is>
          <t>Sangat sering (&gt;1 kali sehari)</t>
        </is>
      </c>
      <c r="VL49" t="inlineStr">
        <is>
          <t>Sangat sering (&gt;1 kali sehari)</t>
        </is>
      </c>
      <c r="VM49" t="n">
        <v/>
      </c>
      <c r="VN49" t="n">
        <v/>
      </c>
      <c r="VO49" t="n">
        <v/>
      </c>
      <c r="VP49" t="n">
        <v/>
      </c>
      <c r="VQ49" t="n">
        <v/>
      </c>
      <c r="VR49" t="n">
        <v/>
      </c>
      <c r="VS49" t="inlineStr">
        <is>
          <t>6-Digester biogas</t>
        </is>
      </c>
      <c r="VT49" t="n">
        <v>0</v>
      </c>
      <c r="VU49" t="n">
        <v>0</v>
      </c>
      <c r="VV49" t="n">
        <v>0</v>
      </c>
      <c r="VW49" t="n">
        <v>0</v>
      </c>
      <c r="VX49" t="n">
        <v>0</v>
      </c>
      <c r="VY49" t="n">
        <v>0</v>
      </c>
      <c r="VZ49" t="n">
        <v>0</v>
      </c>
      <c r="WA49" t="n">
        <v>0</v>
      </c>
      <c r="WB49" t="n">
        <v>0</v>
      </c>
      <c r="WC49" t="n">
        <v>1</v>
      </c>
      <c r="WD49" t="n">
        <v>0</v>
      </c>
      <c r="WE49" t="n">
        <v>0</v>
      </c>
      <c r="WF49" t="inlineStr">
        <is>
          <t>6-Digester biogas 3-Disimpan terbuka (dry lot)</t>
        </is>
      </c>
      <c r="WG49" t="n">
        <v>0</v>
      </c>
      <c r="WH49" t="n">
        <v>0</v>
      </c>
      <c r="WI49" t="n">
        <v>0</v>
      </c>
      <c r="WJ49" t="n">
        <v>0</v>
      </c>
      <c r="WK49" t="n">
        <v>0</v>
      </c>
      <c r="WL49" t="n">
        <v>0</v>
      </c>
      <c r="WM49" t="n">
        <v>1</v>
      </c>
      <c r="WN49" t="n">
        <v>0</v>
      </c>
      <c r="WO49" t="n">
        <v>0</v>
      </c>
      <c r="WP49" t="n">
        <v>1</v>
      </c>
      <c r="WQ49" t="n">
        <v>0</v>
      </c>
      <c r="WR49" t="n">
        <v>0</v>
      </c>
      <c r="WS49" t="n">
        <v/>
      </c>
      <c r="WT49" t="n">
        <v/>
      </c>
      <c r="WU49" t="n">
        <v/>
      </c>
      <c r="WV49" t="n">
        <v/>
      </c>
      <c r="WW49" t="n">
        <v/>
      </c>
      <c r="WX49" t="n">
        <v/>
      </c>
      <c r="WY49" t="n">
        <v/>
      </c>
      <c r="WZ49" t="n">
        <v/>
      </c>
      <c r="XA49" t="n">
        <v/>
      </c>
      <c r="XB49" t="n">
        <v/>
      </c>
      <c r="XC49" t="n">
        <v/>
      </c>
      <c r="XD49" t="n">
        <v/>
      </c>
      <c r="XE49" t="n">
        <v/>
      </c>
      <c r="XF49" t="n">
        <v/>
      </c>
      <c r="XG49" t="n">
        <v/>
      </c>
      <c r="XH49" t="n">
        <v/>
      </c>
      <c r="XI49" t="n">
        <v/>
      </c>
      <c r="XJ49" t="n">
        <v/>
      </c>
      <c r="XK49" t="n">
        <v/>
      </c>
      <c r="XL49" t="n">
        <v/>
      </c>
      <c r="XM49" t="n">
        <v/>
      </c>
      <c r="XN49" t="n">
        <v/>
      </c>
      <c r="XO49" t="n">
        <v/>
      </c>
      <c r="XP49" t="n">
        <v/>
      </c>
      <c r="XQ49" t="n">
        <v/>
      </c>
      <c r="XR49" t="n">
        <v/>
      </c>
      <c r="XS49" t="n">
        <v/>
      </c>
      <c r="XT49" t="n">
        <v/>
      </c>
      <c r="XU49" t="n">
        <v/>
      </c>
      <c r="XV49" t="n">
        <v/>
      </c>
      <c r="XW49" t="n">
        <v/>
      </c>
      <c r="XX49" t="n">
        <v/>
      </c>
      <c r="XY49" t="n">
        <v/>
      </c>
      <c r="XZ49" t="n">
        <v/>
      </c>
      <c r="YA49" t="n">
        <v/>
      </c>
      <c r="YB49" t="n">
        <v/>
      </c>
      <c r="YC49" t="n">
        <v/>
      </c>
      <c r="YD49" t="n">
        <v/>
      </c>
      <c r="YE49" t="n">
        <v/>
      </c>
      <c r="YF49" t="n">
        <v/>
      </c>
      <c r="YG49" t="n">
        <v/>
      </c>
      <c r="YH49" t="n">
        <v/>
      </c>
      <c r="YI49" t="n">
        <v/>
      </c>
      <c r="YJ49" t="n">
        <v/>
      </c>
      <c r="YK49" t="n">
        <v/>
      </c>
      <c r="YL49" t="n">
        <v/>
      </c>
      <c r="YM49" t="n">
        <v/>
      </c>
      <c r="YN49" t="n">
        <v/>
      </c>
      <c r="YO49" t="n">
        <v/>
      </c>
      <c r="YP49" t="n">
        <v/>
      </c>
      <c r="YQ49" t="n">
        <v/>
      </c>
      <c r="YR49" t="n">
        <v/>
      </c>
      <c r="YS49" t="n">
        <v/>
      </c>
      <c r="YT49" t="n">
        <v/>
      </c>
      <c r="YU49" t="n">
        <v/>
      </c>
      <c r="YV49" t="n">
        <v/>
      </c>
      <c r="YW49" t="n">
        <v/>
      </c>
      <c r="YX49" t="n">
        <v/>
      </c>
      <c r="YY49" t="n">
        <v/>
      </c>
      <c r="YZ49" t="n">
        <v/>
      </c>
      <c r="ZA49" t="n">
        <v/>
      </c>
      <c r="ZB49" t="n">
        <v/>
      </c>
      <c r="ZC49" t="n">
        <v/>
      </c>
      <c r="ZD49" t="n">
        <v/>
      </c>
      <c r="ZE49" t="n">
        <v/>
      </c>
      <c r="ZF49" t="n">
        <v/>
      </c>
      <c r="ZG49" t="n">
        <v/>
      </c>
      <c r="ZH49" t="n">
        <v/>
      </c>
      <c r="ZI49" t="n">
        <v/>
      </c>
      <c r="ZJ49" t="n">
        <v/>
      </c>
      <c r="ZK49" t="n">
        <v/>
      </c>
      <c r="ZL49" t="n">
        <v/>
      </c>
      <c r="ZM49" t="n">
        <v/>
      </c>
      <c r="ZN49" t="n">
        <v>100</v>
      </c>
      <c r="ZO49" t="n">
        <v>20</v>
      </c>
      <c r="ZP49" t="n">
        <v/>
      </c>
      <c r="ZQ49" t="n">
        <v/>
      </c>
      <c r="ZR49" t="n">
        <v/>
      </c>
      <c r="ZS49" t="n">
        <v/>
      </c>
      <c r="ZT49" t="n">
        <v/>
      </c>
      <c r="ZU49" t="n">
        <v/>
      </c>
      <c r="ZV49" t="n">
        <v>2</v>
      </c>
      <c r="ZW49" t="n">
        <v>2</v>
      </c>
      <c r="ZX49" t="n">
        <v/>
      </c>
      <c r="ZY49" t="n">
        <v/>
      </c>
      <c r="ZZ49" t="n">
        <v/>
      </c>
      <c r="AAA49" t="n">
        <v/>
      </c>
      <c r="AAB49" t="n">
        <v/>
      </c>
      <c r="AAC49" t="n">
        <v/>
      </c>
      <c r="AAD49" t="inlineStr">
        <is>
          <t>Pakan kering (misal: konsentrat, silase, pelet)</t>
        </is>
      </c>
      <c r="AAE49" t="inlineStr">
        <is>
          <t>Pakan kering (misal: konsentrat, silase, pelet)</t>
        </is>
      </c>
      <c r="AAF49" t="n">
        <v/>
      </c>
      <c r="AAG49" t="n">
        <v/>
      </c>
      <c r="AAH49" t="n">
        <v/>
      </c>
      <c r="AAI49" t="n">
        <v/>
      </c>
      <c r="AAJ49" t="n">
        <v/>
      </c>
      <c r="AAK49" t="n">
        <v/>
      </c>
      <c r="AAL49" t="inlineStr">
        <is>
          <t>Tidak</t>
        </is>
      </c>
      <c r="AAM49" t="n">
        <v/>
      </c>
      <c r="AAN49" t="n">
        <v/>
      </c>
      <c r="AAO49" t="n">
        <v/>
      </c>
      <c r="AAP49" t="n">
        <v/>
      </c>
      <c r="AAQ49" t="n">
        <v/>
      </c>
      <c r="AAR49" t="inlineStr">
        <is>
          <t>Tidak</t>
        </is>
      </c>
      <c r="AAS49" t="inlineStr">
        <is>
          <t>Mengetahui</t>
        </is>
      </c>
      <c r="AAT49" t="inlineStr">
        <is>
          <t>Diberikan gratis ke orang lain Dibuang ke selokan</t>
        </is>
      </c>
      <c r="AAU49" t="n">
        <v>0</v>
      </c>
      <c r="AAV49" t="n">
        <v>0</v>
      </c>
      <c r="AAW49" t="n">
        <v>0</v>
      </c>
      <c r="AAX49" t="n">
        <v>0</v>
      </c>
      <c r="AAY49" t="n">
        <v>1</v>
      </c>
      <c r="AAZ49" t="n">
        <v>0</v>
      </c>
      <c r="ABA49" t="n">
        <v>1</v>
      </c>
      <c r="ABB49" t="n">
        <v/>
      </c>
      <c r="ABC49" t="n">
        <v/>
      </c>
      <c r="ABD49" t="n">
        <v/>
      </c>
      <c r="ABE49" t="n">
        <v/>
      </c>
      <c r="ABF49" t="n">
        <v/>
      </c>
      <c r="ABG49" t="n">
        <v/>
      </c>
      <c r="ABH49" t="n">
        <v/>
      </c>
      <c r="ABI49" t="n">
        <v/>
      </c>
      <c r="ABJ49" t="n">
        <v/>
      </c>
      <c r="ABK49" t="n">
        <v/>
      </c>
      <c r="ABL49" t="n">
        <v/>
      </c>
      <c r="ABM49" t="n">
        <v/>
      </c>
      <c r="ABN49" t="n">
        <v/>
      </c>
      <c r="ABO49" t="n">
        <v/>
      </c>
      <c r="ABP49" t="n">
        <v/>
      </c>
      <c r="ABQ49" t="n">
        <v/>
      </c>
      <c r="ABR49" t="n">
        <v/>
      </c>
      <c r="ABS49" t="n">
        <v/>
      </c>
      <c r="ABT49" t="n">
        <v/>
      </c>
      <c r="ABU49" t="n">
        <v/>
      </c>
      <c r="ABV49" t="n">
        <v/>
      </c>
      <c r="ABW49" t="n">
        <v/>
      </c>
      <c r="ABX49" t="n">
        <v/>
      </c>
      <c r="ABY49" t="n">
        <v/>
      </c>
      <c r="ABZ49" t="n">
        <v/>
      </c>
      <c r="ACA49" t="n">
        <v/>
      </c>
      <c r="ACB49" t="n">
        <v/>
      </c>
      <c r="ACC49" t="n">
        <v/>
      </c>
      <c r="ACD49" t="n">
        <v/>
      </c>
      <c r="ACE49" t="n">
        <v/>
      </c>
      <c r="ACF49" t="n">
        <v/>
      </c>
      <c r="ACG49" t="n">
        <v/>
      </c>
      <c r="ACH49" t="n">
        <v/>
      </c>
      <c r="ACI49" t="n">
        <v/>
      </c>
      <c r="ACJ49" t="n">
        <v/>
      </c>
      <c r="ACK49" t="inlineStr">
        <is>
          <t>Tidak memiliki tempat untuk menyimpan Tidak punya waktu mengumpulkannya Ladang/sawah terlalu jauh, sulit untuk mengangkut ke sana</t>
        </is>
      </c>
      <c r="ACL49" t="n">
        <v>0</v>
      </c>
      <c r="ACM49" t="n">
        <v>1</v>
      </c>
      <c r="ACN49" t="n">
        <v>1</v>
      </c>
      <c r="ACO49" t="n">
        <v>1</v>
      </c>
      <c r="ACP49" t="n">
        <v>0</v>
      </c>
      <c r="ACQ49" t="n">
        <v>0</v>
      </c>
      <c r="ACR49" t="n">
        <v>0</v>
      </c>
      <c r="ACS49" t="n">
        <v/>
      </c>
      <c r="ACT49" t="inlineStr">
        <is>
          <t>Tidak ada informasi tambahan mengenai sumber bahan baku biogas</t>
        </is>
      </c>
      <c r="ACU49" t="inlineStr">
        <is>
          <t>Manfaat cukup signifikan, terasa di kehidupan sehari-hari</t>
        </is>
      </c>
      <c r="ACV49" t="n">
        <v/>
      </c>
      <c r="ACW49" t="inlineStr">
        <is>
          <t>Anggota keluarga - Perempuan dewasa</t>
        </is>
      </c>
      <c r="ACX49" t="inlineStr">
        <is>
          <t>Setuju</t>
        </is>
      </c>
      <c r="ACY49" t="inlineStr">
        <is>
          <t>Anggota keluarga - Anak-anak Anggota keluarga - Perempuan dewasa Anggota keluarga - Laki-laki dewasa</t>
        </is>
      </c>
      <c r="ACZ49" t="n">
        <v>1</v>
      </c>
      <c r="ADA49" t="n">
        <v>1</v>
      </c>
      <c r="ADB49" t="n">
        <v>1</v>
      </c>
      <c r="ADC49" t="n">
        <v>0</v>
      </c>
      <c r="ADD49" t="inlineStr">
        <is>
          <t>Puas</t>
        </is>
      </c>
      <c r="ADE49" t="inlineStr">
        <is>
          <t>Puas</t>
        </is>
      </c>
      <c r="ADF49" t="inlineStr">
        <is>
          <t>Puas</t>
        </is>
      </c>
      <c r="ADG49" t="inlineStr">
        <is>
          <t>Puas</t>
        </is>
      </c>
      <c r="ADH49" t="inlineStr">
        <is>
          <t>Tidak</t>
        </is>
      </c>
      <c r="ADI49" t="n">
        <v/>
      </c>
      <c r="ADJ49" t="inlineStr">
        <is>
          <t>Puas</t>
        </is>
      </c>
      <c r="ADK49" t="n">
        <v/>
      </c>
      <c r="ADL49" t="n">
        <v/>
      </c>
      <c r="ADM49" t="n">
        <v/>
      </c>
      <c r="ADN49" t="n">
        <v/>
      </c>
      <c r="ADO49" t="n">
        <v/>
      </c>
      <c r="ADP49" t="n">
        <v/>
      </c>
      <c r="ADQ49" t="n">
        <v/>
      </c>
      <c r="ADR49" t="n">
        <v/>
      </c>
      <c r="ADS49" t="n">
        <v/>
      </c>
      <c r="ADT49" t="n">
        <v/>
      </c>
      <c r="ADU49" t="inlineStr">
        <is>
          <t>Lainnya</t>
        </is>
      </c>
      <c r="ADV49" t="n">
        <v>0</v>
      </c>
      <c r="ADW49" t="n">
        <v>0</v>
      </c>
      <c r="ADX49" t="n">
        <v>0</v>
      </c>
      <c r="ADY49" t="n">
        <v>0</v>
      </c>
      <c r="ADZ49" t="n">
        <v>0</v>
      </c>
      <c r="AEA49" t="n">
        <v>0</v>
      </c>
      <c r="AEB49" t="n">
        <v>0</v>
      </c>
      <c r="AEC49" t="n">
        <v>1</v>
      </c>
      <c r="AED49" t="inlineStr">
        <is>
          <t>Tidak pernah ada kerusakan</t>
        </is>
      </c>
      <c r="AEE49" t="inlineStr">
        <is>
          <t>Lainnya</t>
        </is>
      </c>
      <c r="AEF49" t="inlineStr">
        <is>
          <t>Tidak pernah ada kerusakan</t>
        </is>
      </c>
      <c r="AEG49" t="inlineStr">
        <is>
          <t>Lainnya</t>
        </is>
      </c>
      <c r="AEH49" t="inlineStr">
        <is>
          <t>Tidak pernah menghubungi karena tidak ada kerusakan</t>
        </is>
      </c>
      <c r="AEI49" t="inlineStr">
        <is>
          <t>Tidak ada saran</t>
        </is>
      </c>
      <c r="AEJ49" t="inlineStr">
        <is>
          <t>Tidak pernah</t>
        </is>
      </c>
      <c r="AEK49" t="inlineStr">
        <is>
          <t>Pengurangan pengeluaran rumah tangga (bahan bakar minyak, pupuk, dll.) Memasak lebih cepat Lebih aman Pengurangan waktu dan tenaga Peningkatan kebersihan kandang ternak Dapat dibayar melalui skema kredit Dapur lebih bersih dan bebas asap Mendapatkan subsidi</t>
        </is>
      </c>
      <c r="AEL49" t="n">
        <v>1</v>
      </c>
      <c r="AEM49" t="n">
        <v>0</v>
      </c>
      <c r="AEN49" t="n">
        <v>0</v>
      </c>
      <c r="AEO49" t="n">
        <v>1</v>
      </c>
      <c r="AEP49" t="n">
        <v>1</v>
      </c>
      <c r="AEQ49" t="n">
        <v>1</v>
      </c>
      <c r="AER49" t="n">
        <v>1</v>
      </c>
      <c r="AES49" t="n">
        <v>0</v>
      </c>
      <c r="AET49" t="n">
        <v>1</v>
      </c>
      <c r="AEU49" t="n">
        <v>1</v>
      </c>
      <c r="AEV49" t="n">
        <v>1</v>
      </c>
      <c r="AEW49" t="n">
        <v>0</v>
      </c>
      <c r="AEX49" t="n">
        <v/>
      </c>
      <c r="AEY49" t="inlineStr">
        <is>
          <t>Lainnya</t>
        </is>
      </c>
      <c r="AEZ49" t="inlineStr">
        <is>
          <t>Mudah mengelola kotoran sapi, dari biogas langsung masuk ke jurang</t>
        </is>
      </c>
      <c r="AFA49" t="inlineStr">
        <is>
          <t>Koperasi</t>
        </is>
      </c>
      <c r="AFB49" t="n">
        <v/>
      </c>
      <c r="AFC49" t="inlineStr">
        <is>
          <t>1770709439254.jpg</t>
        </is>
      </c>
      <c r="AFD49" t="inlineStr">
        <is>
          <t>https://kf.kobotoolbox.org/api/v2/assets/avstPQqLr3Ab3ZdcVTXZ6f/data/668222836/attachments/attFCNsaHxwF5eKgGVU6KBkc/</t>
        </is>
      </c>
      <c r="AFE49" t="inlineStr">
        <is>
          <t>1770692861693.jpg</t>
        </is>
      </c>
      <c r="AFF49" t="inlineStr">
        <is>
          <t>https://kf.kobotoolbox.org/api/v2/assets/avstPQqLr3Ab3ZdcVTXZ6f/data/668222836/attachments/attCwQDUoam5pqY5ngEEoYf5/</t>
        </is>
      </c>
      <c r="AFG49" t="inlineStr">
        <is>
          <t>Solihin/Christina</t>
        </is>
      </c>
      <c r="AFH49" t="n">
        <v/>
      </c>
      <c r="AFI49" t="inlineStr">
        <is>
          <t>D9-a1 dan D9-a2. Tidak mengumpulkan kayu bakar, karena mereka membeli kayu bakar sebelum punya biogas. Dan tidak menggunakan kayu bakar setelah memiliki biogas</t>
        </is>
      </c>
    </row>
    <row r="50">
      <c r="A50" s="93" t="n">
        <v>46043</v>
      </c>
      <c r="B50" s="93" t="n">
        <v>46047</v>
      </c>
      <c r="C50" t="inlineStr">
        <is>
          <t>solihin</t>
        </is>
      </c>
      <c r="D50" t="inlineStr">
        <is>
          <t>sunami</t>
        </is>
      </c>
      <c r="E50" t="n">
        <v>83109647345</v>
      </c>
      <c r="F50" t="inlineStr">
        <is>
          <t>-7.8872455 112.7980083 1027.4000244140625 20.0</t>
        </is>
      </c>
      <c r="G50" t="n">
        <v>-7.8872455</v>
      </c>
      <c r="H50" t="n">
        <v>112.7980083</v>
      </c>
      <c r="I50" t="n">
        <v>1027.400024</v>
      </c>
      <c r="J50" t="n">
        <v>20</v>
      </c>
      <c r="K50" t="n">
        <v>0</v>
      </c>
      <c r="L50" t="inlineStr">
        <is>
          <t>-7.8872456 112.7980121 1027.4000244140625 20.0</t>
        </is>
      </c>
      <c r="M50" t="n">
        <v>-7.8872456</v>
      </c>
      <c r="N50" t="n">
        <v>112.7980121</v>
      </c>
      <c r="O50" t="n">
        <v>1027.400024</v>
      </c>
      <c r="P50" t="n">
        <v>20</v>
      </c>
      <c r="Q50" t="n">
        <v>0</v>
      </c>
      <c r="R50" t="inlineStr">
        <is>
          <t>Jawa Timur</t>
        </is>
      </c>
      <c r="S50" t="n">
        <v>0</v>
      </c>
      <c r="T50" t="n">
        <v>0</v>
      </c>
      <c r="U50" t="n">
        <v>0</v>
      </c>
      <c r="V50" t="n">
        <v>0</v>
      </c>
      <c r="W50" t="n">
        <v>0</v>
      </c>
      <c r="X50" t="n">
        <v>1</v>
      </c>
      <c r="Y50" t="n">
        <v>0</v>
      </c>
      <c r="Z50" t="n">
        <v>0</v>
      </c>
      <c r="AA50" t="n">
        <v>0</v>
      </c>
      <c r="AB50" t="n">
        <v>0</v>
      </c>
      <c r="AC50" t="inlineStr">
        <is>
          <t>PASURUAN</t>
        </is>
      </c>
      <c r="AD50" t="inlineStr">
        <is>
          <t>TUTUR</t>
        </is>
      </c>
      <c r="AE50" t="inlineStr">
        <is>
          <t>TLOGOSARI</t>
        </is>
      </c>
      <c r="AF50" t="inlineStr">
        <is>
          <t>KPSP SETIA KAWAN</t>
        </is>
      </c>
      <c r="AG50" t="inlineStr">
        <is>
          <t>SKP0671</t>
        </is>
      </c>
      <c r="AH50" t="n">
        <v>14</v>
      </c>
      <c r="AI50" t="inlineStr">
        <is>
          <t>VPA1</t>
        </is>
      </c>
      <c r="AJ50" t="inlineStr">
        <is>
          <t>Aktif</t>
        </is>
      </c>
      <c r="AK50" t="n">
        <v>50</v>
      </c>
      <c r="AL50" t="inlineStr">
        <is>
          <t>Perempuan</t>
        </is>
      </c>
      <c r="AM50" t="inlineStr">
        <is>
          <t>Sudah menikah</t>
        </is>
      </c>
      <c r="AN50" t="inlineStr">
        <is>
          <t>SD/Sederajat</t>
        </is>
      </c>
      <c r="AO50" t="inlineStr">
        <is>
          <t>Peternak</t>
        </is>
      </c>
      <c r="AP50" t="n">
        <v>0</v>
      </c>
      <c r="AQ50" t="n">
        <v>1</v>
      </c>
      <c r="AR50" t="n">
        <v>0</v>
      </c>
      <c r="AS50" t="n">
        <v>0</v>
      </c>
      <c r="AT50" t="n">
        <v>0</v>
      </c>
      <c r="AU50" t="n">
        <v>0</v>
      </c>
      <c r="AV50" t="n">
        <v>0</v>
      </c>
      <c r="AW50" t="n">
        <v>0</v>
      </c>
      <c r="AX50" t="n">
        <v/>
      </c>
      <c r="AY50" t="inlineStr">
        <is>
          <t>Tidak ada</t>
        </is>
      </c>
      <c r="AZ50" t="n">
        <v>0</v>
      </c>
      <c r="BA50" t="n">
        <v>0</v>
      </c>
      <c r="BB50" t="n">
        <v>0</v>
      </c>
      <c r="BC50" t="n">
        <v>0</v>
      </c>
      <c r="BD50" t="n">
        <v>0</v>
      </c>
      <c r="BE50" t="n">
        <v>0</v>
      </c>
      <c r="BF50" t="n">
        <v>0</v>
      </c>
      <c r="BG50" t="n">
        <v>1</v>
      </c>
      <c r="BH50" t="n">
        <v/>
      </c>
      <c r="BI50" t="inlineStr">
        <is>
          <t>Rp2.500.000 - Rp3.500.000</t>
        </is>
      </c>
      <c r="BJ50" t="n">
        <v>1</v>
      </c>
      <c r="BK50" t="n">
        <v>1</v>
      </c>
      <c r="BL50" t="n">
        <v>1</v>
      </c>
      <c r="BM50" t="n">
        <v>0</v>
      </c>
      <c r="BN50" t="inlineStr">
        <is>
          <t>Milik sendiri</t>
        </is>
      </c>
      <c r="BO50" t="inlineStr">
        <is>
          <t>Permanen (dinding bata dan semen)</t>
        </is>
      </c>
      <c r="BP50" t="n">
        <v>1</v>
      </c>
      <c r="BQ50" t="n">
        <v>0</v>
      </c>
      <c r="BR50" t="n">
        <v>0</v>
      </c>
      <c r="BS50" t="n">
        <v>0</v>
      </c>
      <c r="BT50" t="n">
        <v>0</v>
      </c>
      <c r="BU50" t="n">
        <v/>
      </c>
      <c r="BV50" t="inlineStr">
        <is>
          <t>Keramik/ubin</t>
        </is>
      </c>
      <c r="BW50" t="n">
        <v>0</v>
      </c>
      <c r="BX50" t="n">
        <v>0</v>
      </c>
      <c r="BY50" t="n">
        <v>1</v>
      </c>
      <c r="BZ50" t="n">
        <v>0</v>
      </c>
      <c r="CA50" t="n">
        <v>0</v>
      </c>
      <c r="CB50" t="n">
        <v/>
      </c>
      <c r="CC50" t="inlineStr">
        <is>
          <t>Genting</t>
        </is>
      </c>
      <c r="CD50" t="n">
        <v>0</v>
      </c>
      <c r="CE50" t="n">
        <v>0</v>
      </c>
      <c r="CF50" t="n">
        <v>0</v>
      </c>
      <c r="CG50" t="n">
        <v>0</v>
      </c>
      <c r="CH50" t="n">
        <v>0</v>
      </c>
      <c r="CI50" t="n">
        <v>1</v>
      </c>
      <c r="CJ50" t="n">
        <v>0</v>
      </c>
      <c r="CK50" t="n">
        <v/>
      </c>
      <c r="CL50" t="inlineStr">
        <is>
          <t>Ya</t>
        </is>
      </c>
      <c r="CM50" t="n">
        <v>2011</v>
      </c>
      <c r="CN50" t="inlineStr">
        <is>
          <t>Fixed-Dome (Kubah Tetap)</t>
        </is>
      </c>
      <c r="CO50" t="inlineStr">
        <is>
          <t>8 m³ (6-7 ekor sapi, ±6,5 jam memasak/hari, ±65 kg slurry/hari)</t>
        </is>
      </c>
      <c r="CP50" t="inlineStr">
        <is>
          <t>Anggota keluarga - laki-laki Anggota keluarga - perempuan dewasa</t>
        </is>
      </c>
      <c r="CQ50" t="n">
        <v>0</v>
      </c>
      <c r="CR50" t="n">
        <v>0</v>
      </c>
      <c r="CS50" t="n">
        <v>0</v>
      </c>
      <c r="CT50" t="n">
        <v>0</v>
      </c>
      <c r="CU50" t="n">
        <v>1</v>
      </c>
      <c r="CV50" t="n">
        <v>1</v>
      </c>
      <c r="CW50" t="n">
        <v>0</v>
      </c>
      <c r="CX50" t="n">
        <v>0</v>
      </c>
      <c r="CY50" t="inlineStr">
        <is>
          <t>Anggota keluarga - perempuan dewasa</t>
        </is>
      </c>
      <c r="CZ50" t="n">
        <v>0</v>
      </c>
      <c r="DA50" t="n">
        <v>1</v>
      </c>
      <c r="DB50" t="n">
        <v>0</v>
      </c>
      <c r="DC50" t="n">
        <v/>
      </c>
      <c r="DD50" t="inlineStr">
        <is>
          <t>Anggota keluarga - laki-laki Anggota keluarga - perempuan dewasa</t>
        </is>
      </c>
      <c r="DE50" t="n">
        <v>1</v>
      </c>
      <c r="DF50" t="n">
        <v>1</v>
      </c>
      <c r="DG50" t="n">
        <v>0</v>
      </c>
      <c r="DH50" t="n">
        <v>0</v>
      </c>
      <c r="DI50" t="n">
        <v/>
      </c>
      <c r="DJ50" t="inlineStr">
        <is>
          <t>Anggota keluarga - laki-laki CPO atau pendamping</t>
        </is>
      </c>
      <c r="DK50" t="n">
        <v>1</v>
      </c>
      <c r="DL50" t="n">
        <v>0</v>
      </c>
      <c r="DM50" t="n">
        <v>1</v>
      </c>
      <c r="DN50" t="n">
        <v>0</v>
      </c>
      <c r="DO50" t="n">
        <v/>
      </c>
      <c r="DP50" t="inlineStr">
        <is>
          <t>Ya</t>
        </is>
      </c>
      <c r="DQ50" t="n">
        <v/>
      </c>
      <c r="DR50" t="n">
        <v/>
      </c>
      <c r="DS50" t="n">
        <v/>
      </c>
      <c r="DT50" t="n">
        <v/>
      </c>
      <c r="DU50" t="n">
        <v/>
      </c>
      <c r="DV50" t="n">
        <v/>
      </c>
      <c r="DW50" t="n">
        <v/>
      </c>
      <c r="DX50" t="n">
        <v/>
      </c>
      <c r="DY50" t="n">
        <v/>
      </c>
      <c r="DZ50" t="n">
        <v/>
      </c>
      <c r="EA50" t="n">
        <v/>
      </c>
      <c r="EB50" t="n">
        <v/>
      </c>
      <c r="EC50" t="n">
        <v/>
      </c>
      <c r="ED50" t="n">
        <v/>
      </c>
      <c r="EE50" t="n">
        <v/>
      </c>
      <c r="EF50" t="n">
        <v/>
      </c>
      <c r="EG50" t="n">
        <v/>
      </c>
      <c r="EH50" t="n">
        <v/>
      </c>
      <c r="EI50" t="inlineStr">
        <is>
          <t>Tidak ada masalah</t>
        </is>
      </c>
      <c r="EJ50" t="n">
        <v>0</v>
      </c>
      <c r="EK50" t="n">
        <v>0</v>
      </c>
      <c r="EL50" t="n">
        <v>0</v>
      </c>
      <c r="EM50" t="n">
        <v>1</v>
      </c>
      <c r="EN50" t="n">
        <v>0</v>
      </c>
      <c r="EO50" t="n">
        <v/>
      </c>
      <c r="EP50" t="inlineStr">
        <is>
          <t>Ya, cukup jelas dan mudah diikuti</t>
        </is>
      </c>
      <c r="EQ50" t="inlineStr">
        <is>
          <t>Bukan pelatihan</t>
        </is>
      </c>
      <c r="ER50" t="inlineStr">
        <is>
          <t>Lainnya</t>
        </is>
      </c>
      <c r="ES50" t="n">
        <v>0</v>
      </c>
      <c r="ET50" t="n">
        <v>0</v>
      </c>
      <c r="EU50" t="n">
        <v>0</v>
      </c>
      <c r="EV50" t="n">
        <v>1</v>
      </c>
      <c r="EW50" t="inlineStr">
        <is>
          <t>Tukang</t>
        </is>
      </c>
      <c r="EX50" t="inlineStr">
        <is>
          <t>Anggota keluarga - Laki-laki Anggota keluarga - Perempuan dewasa</t>
        </is>
      </c>
      <c r="EY50" t="n">
        <v>1</v>
      </c>
      <c r="EZ50" t="n">
        <v>1</v>
      </c>
      <c r="FA50" t="n">
        <v>0</v>
      </c>
      <c r="FB50" t="n">
        <v/>
      </c>
      <c r="FC50" t="inlineStr">
        <is>
          <t>Setiap hari</t>
        </is>
      </c>
      <c r="FD50" t="n">
        <v/>
      </c>
      <c r="FE50" t="inlineStr">
        <is>
          <t>Mengetahui</t>
        </is>
      </c>
      <c r="FF50" t="inlineStr">
        <is>
          <t>Selalu (setiap hari)</t>
        </is>
      </c>
      <c r="FG50" t="inlineStr">
        <is>
          <t>Mengetahui</t>
        </is>
      </c>
      <c r="FH50" t="inlineStr">
        <is>
          <t>Sering (setiap minggu)</t>
        </is>
      </c>
      <c r="FI50" t="inlineStr">
        <is>
          <t>Mengetahui</t>
        </is>
      </c>
      <c r="FJ50" t="inlineStr">
        <is>
          <t>Selalu (setiap hari)</t>
        </is>
      </c>
      <c r="FK50" t="inlineStr">
        <is>
          <t>Mengetahui</t>
        </is>
      </c>
      <c r="FL50" t="inlineStr">
        <is>
          <t>Jarang (setiap bulan atau lebih)</t>
        </is>
      </c>
      <c r="FM50" t="inlineStr">
        <is>
          <t>Mengetahui</t>
        </is>
      </c>
      <c r="FN50" t="inlineStr">
        <is>
          <t>Jarang (setiap bulan atau lebih)</t>
        </is>
      </c>
      <c r="FO50" t="inlineStr">
        <is>
          <t>Mengetahui</t>
        </is>
      </c>
      <c r="FP50" t="inlineStr">
        <is>
          <t>Jarang (setiap bulan atau lebih)</t>
        </is>
      </c>
      <c r="FQ50" t="inlineStr">
        <is>
          <t>Mengetahui</t>
        </is>
      </c>
      <c r="FR50" t="inlineStr">
        <is>
          <t>Ya</t>
        </is>
      </c>
      <c r="FS50" t="inlineStr">
        <is>
          <t>Mengetahui</t>
        </is>
      </c>
      <c r="FT50" t="inlineStr">
        <is>
          <t>Ya</t>
        </is>
      </c>
      <c r="FU50" t="inlineStr">
        <is>
          <t>Perempuan dewasa Laki-laki dewasa</t>
        </is>
      </c>
      <c r="FV50" t="n">
        <v>1</v>
      </c>
      <c r="FW50" t="n">
        <v>1</v>
      </c>
      <c r="FX50" t="n">
        <v>0</v>
      </c>
      <c r="FY50" t="n">
        <v>0</v>
      </c>
      <c r="FZ50" t="inlineStr">
        <is>
          <t>Memahami</t>
        </is>
      </c>
      <c r="GA50" t="n">
        <v/>
      </c>
      <c r="GB50" t="n">
        <v/>
      </c>
      <c r="GC50" t="n">
        <v/>
      </c>
      <c r="GD50" t="n">
        <v/>
      </c>
      <c r="GE50" t="n">
        <v/>
      </c>
      <c r="GF50" t="n">
        <v/>
      </c>
      <c r="GG50" t="inlineStr">
        <is>
          <t>Kadang-kadang</t>
        </is>
      </c>
      <c r="GH50" t="inlineStr">
        <is>
          <t>Ya</t>
        </is>
      </c>
      <c r="GI50" t="inlineStr">
        <is>
          <t>Tetangga Teman/keluarga</t>
        </is>
      </c>
      <c r="GJ50" t="n">
        <v>1</v>
      </c>
      <c r="GK50" t="n">
        <v>1</v>
      </c>
      <c r="GL50" t="n">
        <v>0</v>
      </c>
      <c r="GM50" t="n">
        <v>0</v>
      </c>
      <c r="GN50" t="n">
        <v/>
      </c>
      <c r="GO50" t="n">
        <v>7</v>
      </c>
      <c r="GP50" t="inlineStr">
        <is>
          <t>Sebagian</t>
        </is>
      </c>
      <c r="GQ50" t="inlineStr">
        <is>
          <t>LPG Kayu bakar</t>
        </is>
      </c>
      <c r="GR50" t="n">
        <v>1</v>
      </c>
      <c r="GS50" t="n">
        <v>1</v>
      </c>
      <c r="GT50" t="n">
        <v>0</v>
      </c>
      <c r="GU50" t="n">
        <v>0</v>
      </c>
      <c r="GV50" t="n">
        <v>0</v>
      </c>
      <c r="GW50" t="n">
        <v>0</v>
      </c>
      <c r="GX50" t="n">
        <v>0</v>
      </c>
      <c r="GY50" t="n">
        <v/>
      </c>
      <c r="GZ50" t="inlineStr">
        <is>
          <t>Ya</t>
        </is>
      </c>
      <c r="HA50" t="n">
        <v>20</v>
      </c>
      <c r="HB50" t="n">
        <v>15000</v>
      </c>
      <c r="HC50" t="n">
        <v>60</v>
      </c>
      <c r="HD50" t="n">
        <v>45000</v>
      </c>
      <c r="HE50" t="n">
        <v>6</v>
      </c>
      <c r="HF50" t="n">
        <v>36000</v>
      </c>
      <c r="HG50" t="n">
        <v>36000</v>
      </c>
      <c r="HH50" t="n">
        <v>36000</v>
      </c>
      <c r="HI50" t="n">
        <v/>
      </c>
      <c r="HJ50" t="n">
        <v/>
      </c>
      <c r="HK50" t="n">
        <v/>
      </c>
      <c r="HL50" t="n">
        <v/>
      </c>
      <c r="HM50" t="n">
        <v/>
      </c>
      <c r="HN50" t="n">
        <v/>
      </c>
      <c r="HO50" t="n">
        <v/>
      </c>
      <c r="HP50" t="n">
        <v/>
      </c>
      <c r="HQ50" t="n">
        <v/>
      </c>
      <c r="HR50" t="n">
        <v/>
      </c>
      <c r="HS50" t="n">
        <v/>
      </c>
      <c r="HT50" t="n">
        <v/>
      </c>
      <c r="HU50" t="n">
        <v/>
      </c>
      <c r="HV50" t="n">
        <v/>
      </c>
      <c r="HW50" t="n">
        <v/>
      </c>
      <c r="HX50" t="n">
        <v/>
      </c>
      <c r="HY50" t="n">
        <v>20</v>
      </c>
      <c r="HZ50" t="n">
        <v>15000</v>
      </c>
      <c r="IA50" t="n">
        <v>6</v>
      </c>
      <c r="IB50" t="n">
        <v>36000</v>
      </c>
      <c r="IC50" t="n">
        <v/>
      </c>
      <c r="ID50" t="n">
        <v/>
      </c>
      <c r="IE50" t="n">
        <v/>
      </c>
      <c r="IF50" t="n">
        <v/>
      </c>
      <c r="IG50" t="n">
        <v/>
      </c>
      <c r="IH50" t="n">
        <v/>
      </c>
      <c r="II50" t="n">
        <v/>
      </c>
      <c r="IJ50" t="n">
        <v/>
      </c>
      <c r="IK50" t="inlineStr">
        <is>
          <t>50-65 kg</t>
        </is>
      </c>
      <c r="IL50" t="inlineStr">
        <is>
          <t>&gt;5 jam</t>
        </is>
      </c>
      <c r="IM50" t="inlineStr">
        <is>
          <t>Ya</t>
        </is>
      </c>
      <c r="IN50" t="inlineStr">
        <is>
          <t>Tidak</t>
        </is>
      </c>
      <c r="IO50" t="inlineStr">
        <is>
          <t>Lebih bersih</t>
        </is>
      </c>
      <c r="IP50" t="n">
        <v/>
      </c>
      <c r="IQ50" t="inlineStr">
        <is>
          <t>Tidak pernah</t>
        </is>
      </c>
      <c r="IR50" t="n">
        <v/>
      </c>
      <c r="IS50" t="n">
        <v/>
      </c>
      <c r="IT50" t="n">
        <v/>
      </c>
      <c r="IU50" t="n">
        <v/>
      </c>
      <c r="IV50" t="n">
        <v/>
      </c>
      <c r="IW50" t="n">
        <v/>
      </c>
      <c r="IX50" t="n">
        <v/>
      </c>
      <c r="IY50" t="n">
        <v/>
      </c>
      <c r="IZ50" t="inlineStr">
        <is>
          <t>Tidak pernah</t>
        </is>
      </c>
      <c r="JA50" t="n">
        <v/>
      </c>
      <c r="JB50" t="n">
        <v/>
      </c>
      <c r="JC50" t="n">
        <v/>
      </c>
      <c r="JD50" t="n">
        <v/>
      </c>
      <c r="JE50" t="n">
        <v/>
      </c>
      <c r="JF50" t="n">
        <v/>
      </c>
      <c r="JG50" t="n">
        <v/>
      </c>
      <c r="JH50" t="n">
        <v/>
      </c>
      <c r="JI50" t="inlineStr">
        <is>
          <t>Tidak pernah</t>
        </is>
      </c>
      <c r="JJ50" t="n">
        <v/>
      </c>
      <c r="JK50" t="n">
        <v/>
      </c>
      <c r="JL50" t="n">
        <v/>
      </c>
      <c r="JM50" t="n">
        <v/>
      </c>
      <c r="JN50" t="n">
        <v/>
      </c>
      <c r="JO50" t="n">
        <v/>
      </c>
      <c r="JP50" t="n">
        <v/>
      </c>
      <c r="JQ50" t="n">
        <v/>
      </c>
      <c r="JR50" t="inlineStr">
        <is>
          <t>Tidak pernah</t>
        </is>
      </c>
      <c r="JS50" t="n">
        <v/>
      </c>
      <c r="JT50" t="n">
        <v/>
      </c>
      <c r="JU50" t="n">
        <v/>
      </c>
      <c r="JV50" t="n">
        <v/>
      </c>
      <c r="JW50" t="n">
        <v/>
      </c>
      <c r="JX50" t="n">
        <v/>
      </c>
      <c r="JY50" t="n">
        <v/>
      </c>
      <c r="JZ50" t="n">
        <v/>
      </c>
      <c r="KA50" t="inlineStr">
        <is>
          <t>Tidak pernah</t>
        </is>
      </c>
      <c r="KB50" t="n">
        <v/>
      </c>
      <c r="KC50" t="n">
        <v/>
      </c>
      <c r="KD50" t="n">
        <v/>
      </c>
      <c r="KE50" t="n">
        <v/>
      </c>
      <c r="KF50" t="n">
        <v/>
      </c>
      <c r="KG50" t="n">
        <v/>
      </c>
      <c r="KH50" t="n">
        <v/>
      </c>
      <c r="KI50" t="n">
        <v/>
      </c>
      <c r="KJ50" t="inlineStr">
        <is>
          <t>Tidak pernah</t>
        </is>
      </c>
      <c r="KK50" t="n">
        <v/>
      </c>
      <c r="KL50" t="n">
        <v/>
      </c>
      <c r="KM50" t="n">
        <v/>
      </c>
      <c r="KN50" t="n">
        <v/>
      </c>
      <c r="KO50" t="n">
        <v/>
      </c>
      <c r="KP50" t="n">
        <v/>
      </c>
      <c r="KQ50" t="n">
        <v/>
      </c>
      <c r="KR50" t="n">
        <v/>
      </c>
      <c r="KS50" t="inlineStr">
        <is>
          <t>Cukup membaik</t>
        </is>
      </c>
      <c r="KT50" t="n">
        <v/>
      </c>
      <c r="KU50" t="inlineStr">
        <is>
          <t>0-1 kali</t>
        </is>
      </c>
      <c r="KV50" t="inlineStr">
        <is>
          <t>Laki-laki dewasa Perempuan dewasa</t>
        </is>
      </c>
      <c r="KW50" t="n">
        <v>1</v>
      </c>
      <c r="KX50" t="n">
        <v>1</v>
      </c>
      <c r="KY50" t="n">
        <v>0</v>
      </c>
      <c r="KZ50" t="n">
        <v/>
      </c>
      <c r="LA50" t="inlineStr">
        <is>
          <t>Tidak ada perubahan</t>
        </is>
      </c>
      <c r="LB50" t="inlineStr">
        <is>
          <t>Cukup membaik</t>
        </is>
      </c>
      <c r="LC50" t="n">
        <v>0</v>
      </c>
      <c r="LD50" t="n">
        <v>4</v>
      </c>
      <c r="LE50" t="n">
        <v>0</v>
      </c>
      <c r="LF50" t="n">
        <v>0</v>
      </c>
      <c r="LG50" t="inlineStr">
        <is>
          <t>Ya</t>
        </is>
      </c>
      <c r="LH50" t="n">
        <v>51000</v>
      </c>
      <c r="LI50" t="n">
        <v/>
      </c>
      <c r="LJ50" t="inlineStr">
        <is>
          <t>Kebutuhan rumah tangga</t>
        </is>
      </c>
      <c r="LK50" t="n">
        <v>0</v>
      </c>
      <c r="LL50" t="n">
        <v>0</v>
      </c>
      <c r="LM50" t="n">
        <v>0</v>
      </c>
      <c r="LN50" t="n">
        <v>0</v>
      </c>
      <c r="LO50" t="n">
        <v>1</v>
      </c>
      <c r="LP50" t="n">
        <v>0</v>
      </c>
      <c r="LQ50" t="n">
        <v>0</v>
      </c>
      <c r="LR50" t="n">
        <v/>
      </c>
      <c r="LS50" t="n">
        <v>15</v>
      </c>
      <c r="LT50" t="n">
        <v>15</v>
      </c>
      <c r="LU50" t="n">
        <v>0</v>
      </c>
      <c r="LV50" t="n">
        <v>15</v>
      </c>
      <c r="LW50" t="n">
        <v>15</v>
      </c>
      <c r="LX50" t="n">
        <v>0</v>
      </c>
      <c r="LY50" t="n">
        <v>15</v>
      </c>
      <c r="LZ50" t="n">
        <v>0</v>
      </c>
      <c r="MA50" t="n">
        <v>0</v>
      </c>
      <c r="MB50" t="inlineStr">
        <is>
          <t>Ya</t>
        </is>
      </c>
      <c r="MC50" t="n">
        <v>60</v>
      </c>
      <c r="MD50" t="n">
        <v>60</v>
      </c>
      <c r="ME50" t="n">
        <v>0</v>
      </c>
      <c r="MF50" t="n">
        <v>0</v>
      </c>
      <c r="MG50" t="n">
        <v>0</v>
      </c>
      <c r="MH50" t="n">
        <v>0</v>
      </c>
      <c r="MI50" t="inlineStr">
        <is>
          <t>Istirahat Pendidikan anak (mengantar sekolah, menemani anak belajar, menyiapkan bekal dsb)</t>
        </is>
      </c>
      <c r="MJ50" t="n">
        <v>1</v>
      </c>
      <c r="MK50" t="n">
        <v>0</v>
      </c>
      <c r="ML50" t="n">
        <v>1</v>
      </c>
      <c r="MM50" t="n">
        <v>0</v>
      </c>
      <c r="MN50" t="n">
        <v>0</v>
      </c>
      <c r="MO50" t="n">
        <v>0</v>
      </c>
      <c r="MP50" t="n">
        <v/>
      </c>
      <c r="MQ50" t="n">
        <v/>
      </c>
      <c r="MR50" t="n">
        <v/>
      </c>
      <c r="MS50" t="n">
        <v/>
      </c>
      <c r="MT50" t="n">
        <v/>
      </c>
      <c r="MU50" t="inlineStr">
        <is>
          <t>Tidak</t>
        </is>
      </c>
      <c r="MV50" t="n">
        <v/>
      </c>
      <c r="MW50" t="n">
        <v/>
      </c>
      <c r="MX50" t="n">
        <v/>
      </c>
      <c r="MY50" t="n">
        <v/>
      </c>
      <c r="MZ50" t="n">
        <v/>
      </c>
      <c r="NA50" t="n">
        <v/>
      </c>
      <c r="NB50" t="n">
        <v/>
      </c>
      <c r="NC50" t="n">
        <v/>
      </c>
      <c r="ND50" t="n">
        <v/>
      </c>
      <c r="NE50" t="n">
        <v/>
      </c>
      <c r="NF50" t="n">
        <v/>
      </c>
      <c r="NG50" t="n">
        <v/>
      </c>
      <c r="NH50" t="n">
        <v/>
      </c>
      <c r="NI50" t="n">
        <v/>
      </c>
      <c r="NJ50" t="n">
        <v/>
      </c>
      <c r="NK50" t="n">
        <v/>
      </c>
      <c r="NL50" t="inlineStr">
        <is>
          <t>Tidak</t>
        </is>
      </c>
      <c r="NM50" t="inlineStr">
        <is>
          <t>100% kredit atau pinjaman</t>
        </is>
      </c>
      <c r="NN50" t="inlineStr">
        <is>
          <t>7.000.001-9.000.000</t>
        </is>
      </c>
      <c r="NO50" t="n">
        <v/>
      </c>
      <c r="NP50" t="n">
        <v/>
      </c>
      <c r="NQ50" t="inlineStr">
        <is>
          <t>Koperasi</t>
        </is>
      </c>
      <c r="NR50" t="n">
        <v/>
      </c>
      <c r="NS50" t="n">
        <v>36</v>
      </c>
      <c r="NT50" t="inlineStr">
        <is>
          <t>Anggota keluarga - Laki-laki dewasa</t>
        </is>
      </c>
      <c r="NU50" t="n">
        <v/>
      </c>
      <c r="NV50" t="n">
        <v/>
      </c>
      <c r="NW50" t="n">
        <v/>
      </c>
      <c r="NX50" t="inlineStr">
        <is>
          <t>Sedikit meningkat</t>
        </is>
      </c>
      <c r="NY50" t="n">
        <v>30</v>
      </c>
      <c r="NZ50" t="n">
        <v>0</v>
      </c>
      <c r="OA50" t="n">
        <v>0</v>
      </c>
      <c r="OB50" t="n">
        <v>15</v>
      </c>
      <c r="OC50" t="n">
        <v>15</v>
      </c>
      <c r="OD50" t="n">
        <v>0</v>
      </c>
      <c r="OE50" t="inlineStr">
        <is>
          <t>Lebih baik</t>
        </is>
      </c>
      <c r="OF50" t="inlineStr">
        <is>
          <t>Lebih baik (beda waktu memasak 5-30 menit, ATAU tidak lagi ada rasa/bau makanan yang berubah, ATAU alasan lainnya)</t>
        </is>
      </c>
      <c r="OG50" t="inlineStr">
        <is>
          <t>Ya</t>
        </is>
      </c>
      <c r="OH50" t="n">
        <v>1</v>
      </c>
      <c r="OI50" t="n">
        <v>3</v>
      </c>
      <c r="OJ50" t="n">
        <v>0</v>
      </c>
      <c r="OK50" t="n">
        <v>0</v>
      </c>
      <c r="OL50" t="n">
        <v>0</v>
      </c>
      <c r="OM50" t="n">
        <v>0</v>
      </c>
      <c r="ON50" t="n">
        <v>5</v>
      </c>
      <c r="OO50" t="n">
        <v>0</v>
      </c>
      <c r="OP50" t="inlineStr">
        <is>
          <t>Sapi perah</t>
        </is>
      </c>
      <c r="OQ50" t="n">
        <v>0</v>
      </c>
      <c r="OR50" t="n">
        <v>1</v>
      </c>
      <c r="OS50" t="n">
        <v>0</v>
      </c>
      <c r="OT50" t="n">
        <v>0</v>
      </c>
      <c r="OU50" t="n">
        <v>0</v>
      </c>
      <c r="OV50" t="n">
        <v>0</v>
      </c>
      <c r="OW50" t="n">
        <v>0</v>
      </c>
      <c r="OX50" t="n">
        <v>0</v>
      </c>
      <c r="OY50" t="n">
        <v>0</v>
      </c>
      <c r="OZ50" t="inlineStr">
        <is>
          <t>Sapi pedaging Sapi perah</t>
        </is>
      </c>
      <c r="PA50" t="n">
        <v>1</v>
      </c>
      <c r="PB50" t="n">
        <v>1</v>
      </c>
      <c r="PC50" t="n">
        <v>0</v>
      </c>
      <c r="PD50" t="n">
        <v>0</v>
      </c>
      <c r="PE50" t="n">
        <v>0</v>
      </c>
      <c r="PF50" t="n">
        <v>0</v>
      </c>
      <c r="PG50" t="n">
        <v>0</v>
      </c>
      <c r="PH50" t="n">
        <v>0</v>
      </c>
      <c r="PI50" t="n">
        <v>0</v>
      </c>
      <c r="PJ50" t="inlineStr">
        <is>
          <t>Sapi pedaging Sapi perah</t>
        </is>
      </c>
      <c r="PK50" t="n">
        <v>1</v>
      </c>
      <c r="PL50" t="n">
        <v>1</v>
      </c>
      <c r="PM50" t="n">
        <v>0</v>
      </c>
      <c r="PN50" t="n">
        <v>0</v>
      </c>
      <c r="PO50" t="n">
        <v>0</v>
      </c>
      <c r="PP50" t="n">
        <v>0</v>
      </c>
      <c r="PQ50" t="n">
        <v>0</v>
      </c>
      <c r="PR50" t="n">
        <v>0</v>
      </c>
      <c r="PS50" t="n">
        <v>0</v>
      </c>
      <c r="PT50" t="n">
        <v/>
      </c>
      <c r="PU50" t="n">
        <v/>
      </c>
      <c r="PV50" t="n">
        <v/>
      </c>
      <c r="PW50" t="n">
        <v/>
      </c>
      <c r="PX50" t="n">
        <v/>
      </c>
      <c r="PY50" t="n">
        <v/>
      </c>
      <c r="PZ50" t="n">
        <v/>
      </c>
      <c r="QA50" t="n">
        <v/>
      </c>
      <c r="QB50" t="n">
        <v/>
      </c>
      <c r="QC50" t="n">
        <v/>
      </c>
      <c r="QD50" t="n">
        <v/>
      </c>
      <c r="QE50" t="inlineStr">
        <is>
          <t>2-Dibuang ke sungai</t>
        </is>
      </c>
      <c r="QF50" t="n">
        <v/>
      </c>
      <c r="QG50" t="n">
        <v/>
      </c>
      <c r="QH50" t="n">
        <v/>
      </c>
      <c r="QI50" t="n">
        <v/>
      </c>
      <c r="QJ50" t="n">
        <v/>
      </c>
      <c r="QK50" t="n">
        <v>0</v>
      </c>
      <c r="QL50" t="n">
        <v>1</v>
      </c>
      <c r="QM50" t="n">
        <v>0</v>
      </c>
      <c r="QN50" t="n">
        <v>0</v>
      </c>
      <c r="QO50" t="n">
        <v/>
      </c>
      <c r="QP50" t="n">
        <v/>
      </c>
      <c r="QQ50" t="n">
        <v/>
      </c>
      <c r="QR50" t="n">
        <v/>
      </c>
      <c r="QS50" t="n">
        <v/>
      </c>
      <c r="QT50" t="n">
        <v/>
      </c>
      <c r="QU50" t="n">
        <v/>
      </c>
      <c r="QV50" t="n">
        <v/>
      </c>
      <c r="QW50" t="n">
        <v/>
      </c>
      <c r="QX50" t="n">
        <v/>
      </c>
      <c r="QY50" t="n">
        <v/>
      </c>
      <c r="QZ50" t="n">
        <v/>
      </c>
      <c r="RA50" t="n">
        <v/>
      </c>
      <c r="RB50" t="n">
        <v/>
      </c>
      <c r="RC50" t="n">
        <v/>
      </c>
      <c r="RD50" t="n">
        <v/>
      </c>
      <c r="RE50" t="n">
        <v/>
      </c>
      <c r="RF50" t="n">
        <v/>
      </c>
      <c r="RG50" t="n">
        <v/>
      </c>
      <c r="RH50" t="n">
        <v/>
      </c>
      <c r="RI50" t="n">
        <v/>
      </c>
      <c r="RJ50" t="n">
        <v/>
      </c>
      <c r="RK50" t="n">
        <v/>
      </c>
      <c r="RL50" t="n">
        <v/>
      </c>
      <c r="RM50" t="n">
        <v/>
      </c>
      <c r="RN50" t="n">
        <v/>
      </c>
      <c r="RO50" t="n">
        <v/>
      </c>
      <c r="RP50" t="n">
        <v/>
      </c>
      <c r="RQ50" t="n">
        <v/>
      </c>
      <c r="RR50" t="n">
        <v/>
      </c>
      <c r="RS50" t="n">
        <v/>
      </c>
      <c r="RT50" t="n">
        <v/>
      </c>
      <c r="RU50" t="n">
        <v/>
      </c>
      <c r="RV50" t="n">
        <v/>
      </c>
      <c r="RW50" t="n">
        <v/>
      </c>
      <c r="RX50" t="n">
        <v/>
      </c>
      <c r="RY50" t="n">
        <v/>
      </c>
      <c r="RZ50" t="n">
        <v/>
      </c>
      <c r="SA50" t="n">
        <v/>
      </c>
      <c r="SB50" t="n">
        <v/>
      </c>
      <c r="SC50" t="n">
        <v/>
      </c>
      <c r="SD50" t="n">
        <v/>
      </c>
      <c r="SE50" t="n">
        <v/>
      </c>
      <c r="SF50" t="n">
        <v/>
      </c>
      <c r="SG50" t="n">
        <v/>
      </c>
      <c r="SH50" t="n">
        <v/>
      </c>
      <c r="SI50" t="n">
        <v/>
      </c>
      <c r="SJ50" t="n">
        <v/>
      </c>
      <c r="SK50" t="n">
        <v/>
      </c>
      <c r="SL50" t="n">
        <v/>
      </c>
      <c r="SM50" t="n">
        <v/>
      </c>
      <c r="SN50" t="n">
        <v/>
      </c>
      <c r="SO50" t="n">
        <v/>
      </c>
      <c r="SP50" t="n">
        <v/>
      </c>
      <c r="SQ50" t="n">
        <v/>
      </c>
      <c r="SR50" t="n">
        <v/>
      </c>
      <c r="SS50" t="n">
        <v/>
      </c>
      <c r="ST50" t="n">
        <v/>
      </c>
      <c r="SU50" t="n">
        <v/>
      </c>
      <c r="SV50" t="n">
        <v/>
      </c>
      <c r="SW50" t="n">
        <v/>
      </c>
      <c r="SX50" t="n">
        <v/>
      </c>
      <c r="SY50" t="n">
        <v/>
      </c>
      <c r="SZ50" t="n">
        <v>5</v>
      </c>
      <c r="TA50" t="n">
        <v/>
      </c>
      <c r="TB50" t="n">
        <v/>
      </c>
      <c r="TC50" t="n">
        <v/>
      </c>
      <c r="TD50" t="n">
        <v/>
      </c>
      <c r="TE50" t="n">
        <v/>
      </c>
      <c r="TF50" t="n">
        <v/>
      </c>
      <c r="TG50" t="n">
        <v/>
      </c>
      <c r="TH50" t="n">
        <v/>
      </c>
      <c r="TI50" t="n">
        <v/>
      </c>
      <c r="TJ50" t="n">
        <v/>
      </c>
      <c r="TK50" t="n">
        <v/>
      </c>
      <c r="TL50" t="n">
        <v/>
      </c>
      <c r="TM50" t="n">
        <v/>
      </c>
      <c r="TN50" t="n">
        <v/>
      </c>
      <c r="TO50" t="n">
        <v/>
      </c>
      <c r="TP50" t="n">
        <v/>
      </c>
      <c r="TQ50" t="n">
        <v/>
      </c>
      <c r="TR50" t="n">
        <v/>
      </c>
      <c r="TS50" t="n">
        <v/>
      </c>
      <c r="TT50" t="n">
        <v/>
      </c>
      <c r="TU50" t="n">
        <v/>
      </c>
      <c r="TV50" t="n">
        <v/>
      </c>
      <c r="TW50" t="n">
        <v/>
      </c>
      <c r="TX50" t="n">
        <v/>
      </c>
      <c r="TY50" t="n">
        <v/>
      </c>
      <c r="TZ50" t="n">
        <v/>
      </c>
      <c r="UA50" t="n">
        <v/>
      </c>
      <c r="UB50" t="n">
        <v/>
      </c>
      <c r="UC50" t="n">
        <v/>
      </c>
      <c r="UD50" t="n">
        <v/>
      </c>
      <c r="UE50" t="n">
        <v/>
      </c>
      <c r="UF50" t="n">
        <v/>
      </c>
      <c r="UG50" t="n">
        <v/>
      </c>
      <c r="UH50" t="n">
        <v/>
      </c>
      <c r="UI50" t="n">
        <v/>
      </c>
      <c r="UJ50" t="n">
        <v/>
      </c>
      <c r="UK50" t="n">
        <v/>
      </c>
      <c r="UL50" t="n">
        <v/>
      </c>
      <c r="UM50" t="n">
        <v/>
      </c>
      <c r="UN50" t="n">
        <v/>
      </c>
      <c r="UO50" t="n">
        <v/>
      </c>
      <c r="UP50" t="n">
        <v/>
      </c>
      <c r="UQ50" t="n">
        <v/>
      </c>
      <c r="UR50" t="n">
        <v/>
      </c>
      <c r="US50" t="n">
        <v/>
      </c>
      <c r="UT50" t="n">
        <v/>
      </c>
      <c r="UU50" t="inlineStr">
        <is>
          <t>Pemberian pakan di kandang</t>
        </is>
      </c>
      <c r="UV50" t="inlineStr">
        <is>
          <t>Pemberian pakan di kandang</t>
        </is>
      </c>
      <c r="UW50" t="n">
        <v/>
      </c>
      <c r="UX50" t="n">
        <v/>
      </c>
      <c r="UY50" t="n">
        <v/>
      </c>
      <c r="UZ50" t="n">
        <v/>
      </c>
      <c r="VA50" t="inlineStr">
        <is>
          <t>Pemberian pakan di kandang</t>
        </is>
      </c>
      <c r="VB50" t="n">
        <v/>
      </c>
      <c r="VC50" t="inlineStr">
        <is>
          <t>Sangat jarang (&gt;1 bulan sekali)</t>
        </is>
      </c>
      <c r="VD50" t="inlineStr">
        <is>
          <t>Sangat jarang (&gt;1 bulan sekali)</t>
        </is>
      </c>
      <c r="VE50" t="n">
        <v/>
      </c>
      <c r="VF50" t="n">
        <v/>
      </c>
      <c r="VG50" t="n">
        <v/>
      </c>
      <c r="VH50" t="n">
        <v/>
      </c>
      <c r="VI50" t="n">
        <v/>
      </c>
      <c r="VJ50" t="n">
        <v/>
      </c>
      <c r="VK50" t="inlineStr">
        <is>
          <t>Sering (1 kali sehari)</t>
        </is>
      </c>
      <c r="VL50" t="inlineStr">
        <is>
          <t>Sangat sering (&gt;1 kali sehari)</t>
        </is>
      </c>
      <c r="VM50" t="n">
        <v/>
      </c>
      <c r="VN50" t="n">
        <v/>
      </c>
      <c r="VO50" t="n">
        <v/>
      </c>
      <c r="VP50" t="n">
        <v/>
      </c>
      <c r="VQ50" t="inlineStr">
        <is>
          <t>Sangat sering (&gt;1 kali sehari)</t>
        </is>
      </c>
      <c r="VR50" t="n">
        <v/>
      </c>
      <c r="VS50" t="inlineStr">
        <is>
          <t>6-Digester biogas</t>
        </is>
      </c>
      <c r="VT50" t="n">
        <v/>
      </c>
      <c r="VU50" t="n">
        <v/>
      </c>
      <c r="VV50" t="n">
        <v/>
      </c>
      <c r="VW50" t="n">
        <v/>
      </c>
      <c r="VX50" t="n">
        <v>0</v>
      </c>
      <c r="VY50" t="n">
        <v>0</v>
      </c>
      <c r="VZ50" t="n">
        <v>0</v>
      </c>
      <c r="WA50" t="n">
        <v>0</v>
      </c>
      <c r="WB50" t="n">
        <v>0</v>
      </c>
      <c r="WC50" t="n">
        <v>1</v>
      </c>
      <c r="WD50" t="n">
        <v>0</v>
      </c>
      <c r="WE50" t="n">
        <v>0</v>
      </c>
      <c r="WF50" t="inlineStr">
        <is>
          <t>6-Digester biogas</t>
        </is>
      </c>
      <c r="WG50" t="n">
        <v/>
      </c>
      <c r="WH50" t="n">
        <v/>
      </c>
      <c r="WI50" t="n">
        <v/>
      </c>
      <c r="WJ50" t="n">
        <v/>
      </c>
      <c r="WK50" t="n">
        <v>0</v>
      </c>
      <c r="WL50" t="n">
        <v>0</v>
      </c>
      <c r="WM50" t="n">
        <v>0</v>
      </c>
      <c r="WN50" t="n">
        <v>0</v>
      </c>
      <c r="WO50" t="n">
        <v>0</v>
      </c>
      <c r="WP50" t="n">
        <v>1</v>
      </c>
      <c r="WQ50" t="n">
        <v>0</v>
      </c>
      <c r="WR50" t="n">
        <v>0</v>
      </c>
      <c r="WS50" t="n">
        <v/>
      </c>
      <c r="WT50" t="n">
        <v/>
      </c>
      <c r="WU50" t="n">
        <v/>
      </c>
      <c r="WV50" t="n">
        <v/>
      </c>
      <c r="WW50" t="n">
        <v/>
      </c>
      <c r="WX50" t="n">
        <v/>
      </c>
      <c r="WY50" t="n">
        <v/>
      </c>
      <c r="WZ50" t="n">
        <v/>
      </c>
      <c r="XA50" t="n">
        <v/>
      </c>
      <c r="XB50" t="n">
        <v/>
      </c>
      <c r="XC50" t="n">
        <v/>
      </c>
      <c r="XD50" t="n">
        <v/>
      </c>
      <c r="XE50" t="n">
        <v/>
      </c>
      <c r="XF50" t="n">
        <v/>
      </c>
      <c r="XG50" t="n">
        <v/>
      </c>
      <c r="XH50" t="n">
        <v/>
      </c>
      <c r="XI50" t="n">
        <v/>
      </c>
      <c r="XJ50" t="n">
        <v/>
      </c>
      <c r="XK50" t="n">
        <v/>
      </c>
      <c r="XL50" t="n">
        <v/>
      </c>
      <c r="XM50" t="n">
        <v/>
      </c>
      <c r="XN50" t="n">
        <v/>
      </c>
      <c r="XO50" t="n">
        <v/>
      </c>
      <c r="XP50" t="n">
        <v/>
      </c>
      <c r="XQ50" t="n">
        <v/>
      </c>
      <c r="XR50" t="n">
        <v/>
      </c>
      <c r="XS50" t="n">
        <v/>
      </c>
      <c r="XT50" t="n">
        <v/>
      </c>
      <c r="XU50" t="n">
        <v/>
      </c>
      <c r="XV50" t="n">
        <v/>
      </c>
      <c r="XW50" t="n">
        <v/>
      </c>
      <c r="XX50" t="n">
        <v/>
      </c>
      <c r="XY50" t="n">
        <v/>
      </c>
      <c r="XZ50" t="n">
        <v/>
      </c>
      <c r="YA50" t="n">
        <v/>
      </c>
      <c r="YB50" t="n">
        <v/>
      </c>
      <c r="YC50" t="n">
        <v/>
      </c>
      <c r="YD50" t="n">
        <v/>
      </c>
      <c r="YE50" t="n">
        <v/>
      </c>
      <c r="YF50" t="n">
        <v/>
      </c>
      <c r="YG50" t="n">
        <v/>
      </c>
      <c r="YH50" t="n">
        <v/>
      </c>
      <c r="YI50" t="n">
        <v/>
      </c>
      <c r="YJ50" t="n">
        <v/>
      </c>
      <c r="YK50" t="n">
        <v/>
      </c>
      <c r="YL50" t="n">
        <v/>
      </c>
      <c r="YM50" t="n">
        <v/>
      </c>
      <c r="YN50" t="inlineStr">
        <is>
          <t>8-Dibiarkan tersebar di ladang penggembalaan 3-Disimpan terbuka (dry lot)</t>
        </is>
      </c>
      <c r="YO50" t="n">
        <v/>
      </c>
      <c r="YP50" t="n">
        <v/>
      </c>
      <c r="YQ50" t="n">
        <v/>
      </c>
      <c r="YR50" t="n">
        <v/>
      </c>
      <c r="YS50" t="n">
        <v>0</v>
      </c>
      <c r="YT50" t="n">
        <v>0</v>
      </c>
      <c r="YU50" t="n">
        <v>1</v>
      </c>
      <c r="YV50" t="n">
        <v>0</v>
      </c>
      <c r="YW50" t="n">
        <v>0</v>
      </c>
      <c r="YX50" t="n">
        <v>0</v>
      </c>
      <c r="YY50" t="n">
        <v>0</v>
      </c>
      <c r="YZ50" t="n">
        <v>1</v>
      </c>
      <c r="ZA50" t="inlineStr">
        <is>
          <t>3-Disimpan terbuka (dry lot)</t>
        </is>
      </c>
      <c r="ZB50" t="n">
        <v/>
      </c>
      <c r="ZC50" t="n">
        <v/>
      </c>
      <c r="ZD50" t="n">
        <v/>
      </c>
      <c r="ZE50" t="n">
        <v/>
      </c>
      <c r="ZF50" t="n">
        <v>0</v>
      </c>
      <c r="ZG50" t="n">
        <v>0</v>
      </c>
      <c r="ZH50" t="n">
        <v>1</v>
      </c>
      <c r="ZI50" t="n">
        <v>0</v>
      </c>
      <c r="ZJ50" t="n">
        <v>0</v>
      </c>
      <c r="ZK50" t="n">
        <v>0</v>
      </c>
      <c r="ZL50" t="n">
        <v>0</v>
      </c>
      <c r="ZM50" t="n">
        <v>0</v>
      </c>
      <c r="ZN50" t="n">
        <v>100</v>
      </c>
      <c r="ZO50" t="n">
        <v>100</v>
      </c>
      <c r="ZP50" t="n">
        <v/>
      </c>
      <c r="ZQ50" t="n">
        <v/>
      </c>
      <c r="ZR50" t="n">
        <v/>
      </c>
      <c r="ZS50" t="n">
        <v/>
      </c>
      <c r="ZT50" t="n">
        <v/>
      </c>
      <c r="ZU50" t="n">
        <v/>
      </c>
      <c r="ZV50" t="n">
        <v>2</v>
      </c>
      <c r="ZW50" t="n">
        <v>2</v>
      </c>
      <c r="ZX50" t="n">
        <v/>
      </c>
      <c r="ZY50" t="n">
        <v/>
      </c>
      <c r="ZZ50" t="n">
        <v/>
      </c>
      <c r="AAA50" t="n">
        <v/>
      </c>
      <c r="AAB50" t="n">
        <v>2</v>
      </c>
      <c r="AAC50" t="n">
        <v/>
      </c>
      <c r="AAD50" t="inlineStr">
        <is>
          <t>Pakan segar (misal: rumput)</t>
        </is>
      </c>
      <c r="AAE50" t="inlineStr">
        <is>
          <t>Pakan segar (misal: rumput)</t>
        </is>
      </c>
      <c r="AAF50" t="n">
        <v/>
      </c>
      <c r="AAG50" t="n">
        <v/>
      </c>
      <c r="AAH50" t="n">
        <v/>
      </c>
      <c r="AAI50" t="n">
        <v/>
      </c>
      <c r="AAJ50" t="inlineStr">
        <is>
          <t>Pakan kering (misal: konsentrat, silase, pelet)</t>
        </is>
      </c>
      <c r="AAK50" t="n">
        <v/>
      </c>
      <c r="AAL50" t="inlineStr">
        <is>
          <t>Tidak</t>
        </is>
      </c>
      <c r="AAM50" t="n">
        <v/>
      </c>
      <c r="AAN50" t="n">
        <v/>
      </c>
      <c r="AAO50" t="n">
        <v/>
      </c>
      <c r="AAP50" t="n">
        <v>0</v>
      </c>
      <c r="AAQ50" t="n">
        <v/>
      </c>
      <c r="AAR50" t="inlineStr">
        <is>
          <t>Tidak</t>
        </is>
      </c>
      <c r="AAS50" t="inlineStr">
        <is>
          <t>Tidak mengetahui</t>
        </is>
      </c>
      <c r="AAT50" t="inlineStr">
        <is>
          <t>Dibuang ke selokan</t>
        </is>
      </c>
      <c r="AAU50" t="n">
        <v>0</v>
      </c>
      <c r="AAV50" t="n">
        <v>0</v>
      </c>
      <c r="AAW50" t="n">
        <v>0</v>
      </c>
      <c r="AAX50" t="n">
        <v>0</v>
      </c>
      <c r="AAY50" t="n">
        <v>0</v>
      </c>
      <c r="AAZ50" t="n">
        <v>0</v>
      </c>
      <c r="ABA50" t="n">
        <v>1</v>
      </c>
      <c r="ABB50" t="n">
        <v/>
      </c>
      <c r="ABC50" t="n">
        <v/>
      </c>
      <c r="ABD50" t="n">
        <v/>
      </c>
      <c r="ABE50" t="n">
        <v/>
      </c>
      <c r="ABF50" t="n">
        <v/>
      </c>
      <c r="ABG50" t="n">
        <v/>
      </c>
      <c r="ABH50" t="n">
        <v/>
      </c>
      <c r="ABI50" t="n">
        <v/>
      </c>
      <c r="ABJ50" t="n">
        <v/>
      </c>
      <c r="ABK50" t="n">
        <v/>
      </c>
      <c r="ABL50" t="n">
        <v/>
      </c>
      <c r="ABM50" t="n">
        <v/>
      </c>
      <c r="ABN50" t="n">
        <v/>
      </c>
      <c r="ABO50" t="n">
        <v/>
      </c>
      <c r="ABP50" t="n">
        <v/>
      </c>
      <c r="ABQ50" t="n">
        <v/>
      </c>
      <c r="ABR50" t="n">
        <v/>
      </c>
      <c r="ABS50" t="n">
        <v/>
      </c>
      <c r="ABT50" t="n">
        <v/>
      </c>
      <c r="ABU50" t="n">
        <v/>
      </c>
      <c r="ABV50" t="n">
        <v/>
      </c>
      <c r="ABW50" t="n">
        <v/>
      </c>
      <c r="ABX50" t="n">
        <v/>
      </c>
      <c r="ABY50" t="n">
        <v/>
      </c>
      <c r="ABZ50" t="n">
        <v/>
      </c>
      <c r="ACA50" t="n">
        <v/>
      </c>
      <c r="ACB50" t="n">
        <v/>
      </c>
      <c r="ACC50" t="n">
        <v/>
      </c>
      <c r="ACD50" t="n">
        <v/>
      </c>
      <c r="ACE50" t="inlineStr">
        <is>
          <t>Tidak</t>
        </is>
      </c>
      <c r="ACF50" t="n">
        <v/>
      </c>
      <c r="ACG50" t="n">
        <v/>
      </c>
      <c r="ACH50" t="n">
        <v/>
      </c>
      <c r="ACI50" t="n">
        <v/>
      </c>
      <c r="ACJ50" t="n">
        <v/>
      </c>
      <c r="ACK50" t="inlineStr">
        <is>
          <t>Tidak memiliki tempat untuk menyimpan Ladang/sawah terlalu jauh, sulit untuk mengangkut ke sana Belum tau bahwa bioslurry bagus untuk pupuk</t>
        </is>
      </c>
      <c r="ACL50" t="n">
        <v>0</v>
      </c>
      <c r="ACM50" t="n">
        <v>1</v>
      </c>
      <c r="ACN50" t="n">
        <v>0</v>
      </c>
      <c r="ACO50" t="n">
        <v>1</v>
      </c>
      <c r="ACP50" t="n">
        <v>1</v>
      </c>
      <c r="ACQ50" t="n">
        <v>0</v>
      </c>
      <c r="ACR50" t="n">
        <v>0</v>
      </c>
      <c r="ACS50" t="n">
        <v/>
      </c>
      <c r="ACT50" t="inlineStr">
        <is>
          <t>Tidak ada informasi tambahan mengenai sumber bahan baku biogas</t>
        </is>
      </c>
      <c r="ACU50" t="inlineStr">
        <is>
          <t>Manfaat besar/jelas/mengubah kehidupan sehari-hari</t>
        </is>
      </c>
      <c r="ACV50" t="inlineStr">
        <is>
          <t>Sama saja</t>
        </is>
      </c>
      <c r="ACW50" t="inlineStr">
        <is>
          <t>Anggota keluarga - Perempuan dewasa</t>
        </is>
      </c>
      <c r="ACX50" t="inlineStr">
        <is>
          <t>Setuju</t>
        </is>
      </c>
      <c r="ACY50" t="inlineStr">
        <is>
          <t>Anggota keluarga - Perempuan dewasa</t>
        </is>
      </c>
      <c r="ACZ50" t="n">
        <v>0</v>
      </c>
      <c r="ADA50" t="n">
        <v>1</v>
      </c>
      <c r="ADB50" t="n">
        <v>0</v>
      </c>
      <c r="ADC50" t="n">
        <v>0</v>
      </c>
      <c r="ADD50" t="inlineStr">
        <is>
          <t>Puas</t>
        </is>
      </c>
      <c r="ADE50" t="inlineStr">
        <is>
          <t>Puas</t>
        </is>
      </c>
      <c r="ADF50" t="inlineStr">
        <is>
          <t>Puas</t>
        </is>
      </c>
      <c r="ADG50" t="inlineStr">
        <is>
          <t>Puas</t>
        </is>
      </c>
      <c r="ADH50" t="inlineStr">
        <is>
          <t>Ya</t>
        </is>
      </c>
      <c r="ADI50" t="inlineStr">
        <is>
          <t>Kompor kran gas dapur , , manomater</t>
        </is>
      </c>
      <c r="ADJ50" t="inlineStr">
        <is>
          <t>Puas</t>
        </is>
      </c>
      <c r="ADK50" t="n">
        <v/>
      </c>
      <c r="ADL50" t="n">
        <v/>
      </c>
      <c r="ADM50" t="n">
        <v/>
      </c>
      <c r="ADN50" t="n">
        <v/>
      </c>
      <c r="ADO50" t="n">
        <v/>
      </c>
      <c r="ADP50" t="n">
        <v/>
      </c>
      <c r="ADQ50" t="n">
        <v/>
      </c>
      <c r="ADR50" t="n">
        <v/>
      </c>
      <c r="ADS50" t="n">
        <v/>
      </c>
      <c r="ADT50" t="n">
        <v/>
      </c>
      <c r="ADU50" t="inlineStr">
        <is>
          <t>Memperbaiki sendiri</t>
        </is>
      </c>
      <c r="ADV50" t="n">
        <v>0</v>
      </c>
      <c r="ADW50" t="n">
        <v>0</v>
      </c>
      <c r="ADX50" t="n">
        <v>0</v>
      </c>
      <c r="ADY50" t="n">
        <v>0</v>
      </c>
      <c r="ADZ50" t="n">
        <v>0</v>
      </c>
      <c r="AEA50" t="n">
        <v>1</v>
      </c>
      <c r="AEB50" t="n">
        <v>0</v>
      </c>
      <c r="AEC50" t="n">
        <v>1</v>
      </c>
      <c r="AED50" t="n">
        <v/>
      </c>
      <c r="AEE50" t="n">
        <v/>
      </c>
      <c r="AEF50" t="n">
        <v/>
      </c>
      <c r="AEG50" t="n">
        <v/>
      </c>
      <c r="AEH50" t="n">
        <v/>
      </c>
      <c r="AEI50" t="inlineStr">
        <is>
          <t>Perlu subsidi ditambah, kontrol lebih sering. Dan pengecekan biogas</t>
        </is>
      </c>
      <c r="AEJ50" t="inlineStr">
        <is>
          <t>Ya, selalu</t>
        </is>
      </c>
      <c r="AEK50" t="inlineStr">
        <is>
          <t>Lebih mudah mendapatkan energi Memasak lebih cepat Lebih aman Peningkatan kebersihan kandang ternak Dapur lebih bersih dan bebas asap</t>
        </is>
      </c>
      <c r="AEL50" t="n">
        <v>0</v>
      </c>
      <c r="AEM50" t="n">
        <v>1</v>
      </c>
      <c r="AEN50" t="n">
        <v>0</v>
      </c>
      <c r="AEO50" t="n">
        <v>1</v>
      </c>
      <c r="AEP50" t="n">
        <v>1</v>
      </c>
      <c r="AEQ50" t="n">
        <v>0</v>
      </c>
      <c r="AER50" t="n">
        <v>1</v>
      </c>
      <c r="AES50" t="n">
        <v>0</v>
      </c>
      <c r="AET50" t="n">
        <v>1</v>
      </c>
      <c r="AEU50" t="n">
        <v>0</v>
      </c>
      <c r="AEV50" t="n">
        <v>0</v>
      </c>
      <c r="AEW50" t="n">
        <v>0</v>
      </c>
      <c r="AEX50" t="n">
        <v/>
      </c>
      <c r="AEY50" t="inlineStr">
        <is>
          <t>Memasak lebih aman</t>
        </is>
      </c>
      <c r="AEZ50" t="n">
        <v/>
      </c>
      <c r="AFA50" t="inlineStr">
        <is>
          <t>Koperasi</t>
        </is>
      </c>
      <c r="AFB50" t="n">
        <v/>
      </c>
      <c r="AFC50" t="inlineStr">
        <is>
          <t>1768991633074.jpg</t>
        </is>
      </c>
      <c r="AFD50" t="inlineStr">
        <is>
          <t>https://kf.kobotoolbox.org/api/v2/assets/avstPQqLr3Ab3ZdcVTXZ6f/data/655556031/attachments/atthKfrhkacJsdZ2VvsV82sq/</t>
        </is>
      </c>
      <c r="AFE50" t="inlineStr">
        <is>
          <t>1768991751437.jpg</t>
        </is>
      </c>
      <c r="AFF50" t="inlineStr">
        <is>
          <t>https://kf.kobotoolbox.org/api/v2/assets/avstPQqLr3Ab3ZdcVTXZ6f/data/655556031/attachments/attAfr2F2b3T3qtPGGhVzAJd/</t>
        </is>
      </c>
      <c r="AFG50" t="inlineStr">
        <is>
          <t>Solihin</t>
        </is>
      </c>
      <c r="AFH50" t="n">
        <v/>
      </c>
      <c r="AFI50" t="n">
        <v>0</v>
      </c>
    </row>
    <row r="51">
      <c r="A51" s="93" t="n">
        <v>46063</v>
      </c>
      <c r="B51" s="93" t="n">
        <v>46063</v>
      </c>
      <c r="C51" t="inlineStr">
        <is>
          <t>solihin</t>
        </is>
      </c>
      <c r="D51" t="inlineStr">
        <is>
          <t>sunarsih</t>
        </is>
      </c>
      <c r="E51" t="n">
        <v>85889102883</v>
      </c>
      <c r="F51" t="inlineStr">
        <is>
          <t>-7.90995 112.804815 1164.800048828125 4.916</t>
        </is>
      </c>
      <c r="G51" t="n">
        <v>-7.90995</v>
      </c>
      <c r="H51" t="n">
        <v>112.804815</v>
      </c>
      <c r="I51" t="n">
        <v>1164.800049</v>
      </c>
      <c r="J51" t="n">
        <v>4.916</v>
      </c>
      <c r="K51" t="n">
        <v>0</v>
      </c>
      <c r="L51" t="inlineStr">
        <is>
          <t>-7.9100633 112.8049717 1164.800048828125 4.425</t>
        </is>
      </c>
      <c r="M51" t="n">
        <v>-7.9100633</v>
      </c>
      <c r="N51" t="n">
        <v>112.8049717</v>
      </c>
      <c r="O51" t="n">
        <v>1164.800049</v>
      </c>
      <c r="P51" t="n">
        <v>4.425</v>
      </c>
      <c r="Q51" t="n">
        <v>0</v>
      </c>
      <c r="R51" t="inlineStr">
        <is>
          <t>Jawa Timur</t>
        </is>
      </c>
      <c r="S51" t="n">
        <v>0</v>
      </c>
      <c r="T51" t="n">
        <v>0</v>
      </c>
      <c r="U51" t="n">
        <v>0</v>
      </c>
      <c r="V51" t="n">
        <v>0</v>
      </c>
      <c r="W51" t="n">
        <v>0</v>
      </c>
      <c r="X51" t="n">
        <v>1</v>
      </c>
      <c r="Y51" t="n">
        <v>0</v>
      </c>
      <c r="Z51" t="n">
        <v>0</v>
      </c>
      <c r="AA51" t="n">
        <v>0</v>
      </c>
      <c r="AB51" t="n">
        <v>0</v>
      </c>
      <c r="AC51" t="inlineStr">
        <is>
          <t>PASURUAN</t>
        </is>
      </c>
      <c r="AD51" t="inlineStr">
        <is>
          <t>TUTUR</t>
        </is>
      </c>
      <c r="AE51" t="inlineStr">
        <is>
          <t>BLARANG</t>
        </is>
      </c>
      <c r="AF51" t="inlineStr">
        <is>
          <t>KPSP SETIA KAWAN</t>
        </is>
      </c>
      <c r="AG51" t="inlineStr">
        <is>
          <t>SKP0592</t>
        </is>
      </c>
      <c r="AH51" t="n">
        <v>14</v>
      </c>
      <c r="AI51" t="inlineStr">
        <is>
          <t>VPA1</t>
        </is>
      </c>
      <c r="AJ51" t="inlineStr">
        <is>
          <t>Tidak aktif</t>
        </is>
      </c>
      <c r="AK51" t="n">
        <v>67</v>
      </c>
      <c r="AL51" t="inlineStr">
        <is>
          <t>Perempuan</t>
        </is>
      </c>
      <c r="AM51" t="inlineStr">
        <is>
          <t>Sudah menikah</t>
        </is>
      </c>
      <c r="AN51" t="inlineStr">
        <is>
          <t>SD/Sederajat</t>
        </is>
      </c>
      <c r="AO51" t="inlineStr">
        <is>
          <t>Peternak</t>
        </is>
      </c>
      <c r="AP51" t="n">
        <v>0</v>
      </c>
      <c r="AQ51" t="n">
        <v>1</v>
      </c>
      <c r="AR51" t="n">
        <v>0</v>
      </c>
      <c r="AS51" t="n">
        <v>0</v>
      </c>
      <c r="AT51" t="n">
        <v>0</v>
      </c>
      <c r="AU51" t="n">
        <v>0</v>
      </c>
      <c r="AV51" t="n">
        <v>0</v>
      </c>
      <c r="AW51" t="n">
        <v>0</v>
      </c>
      <c r="AX51" t="n">
        <v/>
      </c>
      <c r="AY51" t="inlineStr">
        <is>
          <t>Tidak ada</t>
        </is>
      </c>
      <c r="AZ51" t="n">
        <v>0</v>
      </c>
      <c r="BA51" t="n">
        <v>0</v>
      </c>
      <c r="BB51" t="n">
        <v>0</v>
      </c>
      <c r="BC51" t="n">
        <v>0</v>
      </c>
      <c r="BD51" t="n">
        <v>0</v>
      </c>
      <c r="BE51" t="n">
        <v>0</v>
      </c>
      <c r="BF51" t="n">
        <v>0</v>
      </c>
      <c r="BG51" t="n">
        <v>1</v>
      </c>
      <c r="BH51" t="n">
        <v/>
      </c>
      <c r="BI51" t="inlineStr">
        <is>
          <t>&lt;Rp1.500.000</t>
        </is>
      </c>
      <c r="BJ51" t="n">
        <v>1</v>
      </c>
      <c r="BK51" t="n">
        <v>1</v>
      </c>
      <c r="BL51" t="n">
        <v>1</v>
      </c>
      <c r="BM51" t="n">
        <v>0</v>
      </c>
      <c r="BN51" t="inlineStr">
        <is>
          <t>Milik sendiri</t>
        </is>
      </c>
      <c r="BO51" t="inlineStr">
        <is>
          <t>Permanen (dinding bata dan semen)</t>
        </is>
      </c>
      <c r="BP51" t="n">
        <v>1</v>
      </c>
      <c r="BQ51" t="n">
        <v>0</v>
      </c>
      <c r="BR51" t="n">
        <v>0</v>
      </c>
      <c r="BS51" t="n">
        <v>0</v>
      </c>
      <c r="BT51" t="n">
        <v>0</v>
      </c>
      <c r="BU51" t="n">
        <v/>
      </c>
      <c r="BV51" t="inlineStr">
        <is>
          <t>Keramik/ubin</t>
        </is>
      </c>
      <c r="BW51" t="n">
        <v>0</v>
      </c>
      <c r="BX51" t="n">
        <v>0</v>
      </c>
      <c r="BY51" t="n">
        <v>1</v>
      </c>
      <c r="BZ51" t="n">
        <v>0</v>
      </c>
      <c r="CA51" t="n">
        <v>0</v>
      </c>
      <c r="CB51" t="n">
        <v/>
      </c>
      <c r="CC51" t="inlineStr">
        <is>
          <t>Genting</t>
        </is>
      </c>
      <c r="CD51" t="n">
        <v>0</v>
      </c>
      <c r="CE51" t="n">
        <v>0</v>
      </c>
      <c r="CF51" t="n">
        <v>0</v>
      </c>
      <c r="CG51" t="n">
        <v>0</v>
      </c>
      <c r="CH51" t="n">
        <v>0</v>
      </c>
      <c r="CI51" t="n">
        <v>1</v>
      </c>
      <c r="CJ51" t="n">
        <v>0</v>
      </c>
      <c r="CK51" t="n">
        <v/>
      </c>
      <c r="CL51" t="inlineStr">
        <is>
          <t>Ya</t>
        </is>
      </c>
      <c r="CM51" t="n">
        <v>2011</v>
      </c>
      <c r="CN51" t="inlineStr">
        <is>
          <t>Fixed-Dome (Kubah Tetap)</t>
        </is>
      </c>
      <c r="CO51" t="inlineStr">
        <is>
          <t>10 m³ (8-9 ekor sapi, ±8 jam memasak/hari, ±80 kg slurry/hari)</t>
        </is>
      </c>
      <c r="CP51" t="inlineStr">
        <is>
          <t>Anggota keluarga - laki-laki</t>
        </is>
      </c>
      <c r="CQ51" t="n">
        <v>0</v>
      </c>
      <c r="CR51" t="n">
        <v>0</v>
      </c>
      <c r="CS51" t="n">
        <v>0</v>
      </c>
      <c r="CT51" t="n">
        <v>0</v>
      </c>
      <c r="CU51" t="n">
        <v>1</v>
      </c>
      <c r="CV51" t="n">
        <v>0</v>
      </c>
      <c r="CW51" t="n">
        <v>0</v>
      </c>
      <c r="CX51" t="n">
        <v>0</v>
      </c>
      <c r="CY51" t="inlineStr">
        <is>
          <t>Anggota keluarga - perempuan dewasa Anggota keluarga - laki-laki</t>
        </is>
      </c>
      <c r="CZ51" t="n">
        <v>1</v>
      </c>
      <c r="DA51" t="n">
        <v>1</v>
      </c>
      <c r="DB51" t="n">
        <v>0</v>
      </c>
      <c r="DC51" t="n">
        <v/>
      </c>
      <c r="DD51" t="inlineStr">
        <is>
          <t>CPO atau pendamping</t>
        </is>
      </c>
      <c r="DE51" t="n">
        <v>0</v>
      </c>
      <c r="DF51" t="n">
        <v>0</v>
      </c>
      <c r="DG51" t="n">
        <v>1</v>
      </c>
      <c r="DH51" t="n">
        <v>0</v>
      </c>
      <c r="DI51" t="n">
        <v/>
      </c>
      <c r="DJ51" t="inlineStr">
        <is>
          <t>CPO atau pendamping</t>
        </is>
      </c>
      <c r="DK51" t="n">
        <v>0</v>
      </c>
      <c r="DL51" t="n">
        <v>0</v>
      </c>
      <c r="DM51" t="n">
        <v>1</v>
      </c>
      <c r="DN51" t="n">
        <v>0</v>
      </c>
      <c r="DO51" t="n">
        <v/>
      </c>
      <c r="DP51" t="inlineStr">
        <is>
          <t>Tidak berfungsi sama sekali</t>
        </is>
      </c>
      <c r="DQ51" t="inlineStr">
        <is>
          <t>&gt;1 tahun yang lalu</t>
        </is>
      </c>
      <c r="DR51" t="inlineStr">
        <is>
          <t>Lainnya</t>
        </is>
      </c>
      <c r="DS51" t="inlineStr">
        <is>
          <t>Bocor pada kubah. Sudah dikuras tetapi tetap bocor. Hanya dipakai 1 tahun lalu akhirnya dibiarkan tidak aktif</t>
        </is>
      </c>
      <c r="DT51" t="n">
        <v/>
      </c>
      <c r="DU51" t="n">
        <v/>
      </c>
      <c r="DV51" t="n">
        <v/>
      </c>
      <c r="DW51" t="n">
        <v/>
      </c>
      <c r="DX51" t="n">
        <v/>
      </c>
      <c r="DY51" t="n">
        <v/>
      </c>
      <c r="DZ51" t="n">
        <v/>
      </c>
      <c r="EA51" t="n">
        <v/>
      </c>
      <c r="EB51" t="n">
        <v/>
      </c>
      <c r="EC51" t="n">
        <v/>
      </c>
      <c r="ED51" t="n">
        <v/>
      </c>
      <c r="EE51" t="n">
        <v/>
      </c>
      <c r="EF51" t="n">
        <v/>
      </c>
      <c r="EG51" t="n">
        <v/>
      </c>
      <c r="EH51" t="n">
        <v/>
      </c>
      <c r="EI51" t="inlineStr">
        <is>
          <t>Kurangnya dukungan atau pemantauan dari pemerintah atau CPO</t>
        </is>
      </c>
      <c r="EJ51" t="n">
        <v>0</v>
      </c>
      <c r="EK51" t="n">
        <v>1</v>
      </c>
      <c r="EL51" t="n">
        <v>0</v>
      </c>
      <c r="EM51" t="n">
        <v>0</v>
      </c>
      <c r="EN51" t="n">
        <v>0</v>
      </c>
      <c r="EO51" t="n">
        <v/>
      </c>
      <c r="EP51" t="inlineStr">
        <is>
          <t>Ya, cukup jelas dan mudah diikuti</t>
        </is>
      </c>
      <c r="EQ51" t="inlineStr">
        <is>
          <t>Bukan pelatihan</t>
        </is>
      </c>
      <c r="ER51" t="inlineStr">
        <is>
          <t>CPO atau pendamping</t>
        </is>
      </c>
      <c r="ES51" t="n">
        <v>1</v>
      </c>
      <c r="ET51" t="n">
        <v>0</v>
      </c>
      <c r="EU51" t="n">
        <v>0</v>
      </c>
      <c r="EV51" t="n">
        <v>0</v>
      </c>
      <c r="EW51" t="n">
        <v/>
      </c>
      <c r="EX51" t="inlineStr">
        <is>
          <t>Anggota keluarga - Laki-laki</t>
        </is>
      </c>
      <c r="EY51" t="n">
        <v>1</v>
      </c>
      <c r="EZ51" t="n">
        <v>0</v>
      </c>
      <c r="FA51" t="n">
        <v>0</v>
      </c>
      <c r="FB51" t="n">
        <v/>
      </c>
      <c r="FC51" t="inlineStr">
        <is>
          <t>Setiap hari</t>
        </is>
      </c>
      <c r="FD51" t="n">
        <v/>
      </c>
      <c r="FE51" t="inlineStr">
        <is>
          <t>Mengetahui</t>
        </is>
      </c>
      <c r="FF51" t="inlineStr">
        <is>
          <t>Selalu (setiap hari)</t>
        </is>
      </c>
      <c r="FG51" t="inlineStr">
        <is>
          <t>Mengetahui</t>
        </is>
      </c>
      <c r="FH51" t="inlineStr">
        <is>
          <t>Selalu (setiap hari)</t>
        </is>
      </c>
      <c r="FI51" t="inlineStr">
        <is>
          <t>Tidak mengetahui</t>
        </is>
      </c>
      <c r="FJ51" t="inlineStr">
        <is>
          <t>Tidak pernah</t>
        </is>
      </c>
      <c r="FK51" t="inlineStr">
        <is>
          <t>Tidak mengetahui</t>
        </is>
      </c>
      <c r="FL51" t="inlineStr">
        <is>
          <t>Tidak pernah</t>
        </is>
      </c>
      <c r="FM51" t="inlineStr">
        <is>
          <t>Tidak mengetahui</t>
        </is>
      </c>
      <c r="FN51" t="inlineStr">
        <is>
          <t>Tidak pernah</t>
        </is>
      </c>
      <c r="FO51" t="inlineStr">
        <is>
          <t>Tidak mengetahui</t>
        </is>
      </c>
      <c r="FP51" t="inlineStr">
        <is>
          <t>Tidak pernah</t>
        </is>
      </c>
      <c r="FQ51" t="inlineStr">
        <is>
          <t>Mengetahui</t>
        </is>
      </c>
      <c r="FR51" t="inlineStr">
        <is>
          <t>Ya</t>
        </is>
      </c>
      <c r="FS51" t="inlineStr">
        <is>
          <t>Tidak mengetahui</t>
        </is>
      </c>
      <c r="FT51" t="inlineStr">
        <is>
          <t>Tidak sama sekali</t>
        </is>
      </c>
      <c r="FU51" t="inlineStr">
        <is>
          <t>Laki-laki dewasa</t>
        </is>
      </c>
      <c r="FV51" t="n">
        <v>1</v>
      </c>
      <c r="FW51" t="n">
        <v>0</v>
      </c>
      <c r="FX51" t="n">
        <v>0</v>
      </c>
      <c r="FY51" t="n">
        <v>0</v>
      </c>
      <c r="FZ51" t="inlineStr">
        <is>
          <t>Cukup memahami</t>
        </is>
      </c>
      <c r="GA51" t="inlineStr">
        <is>
          <t>CPO</t>
        </is>
      </c>
      <c r="GB51" t="n">
        <v>1</v>
      </c>
      <c r="GC51" t="n">
        <v>0</v>
      </c>
      <c r="GD51" t="n">
        <v>0</v>
      </c>
      <c r="GE51" t="n">
        <v>0</v>
      </c>
      <c r="GF51" t="n">
        <v/>
      </c>
      <c r="GG51" t="inlineStr">
        <is>
          <t>Sering</t>
        </is>
      </c>
      <c r="GH51" t="inlineStr">
        <is>
          <t>Tidak</t>
        </is>
      </c>
      <c r="GI51" t="n">
        <v/>
      </c>
      <c r="GJ51" t="n">
        <v/>
      </c>
      <c r="GK51" t="n">
        <v/>
      </c>
      <c r="GL51" t="n">
        <v/>
      </c>
      <c r="GM51" t="n">
        <v/>
      </c>
      <c r="GN51" t="n">
        <v/>
      </c>
      <c r="GO51" t="n">
        <v/>
      </c>
      <c r="GP51" t="inlineStr">
        <is>
          <t>Sebagian</t>
        </is>
      </c>
      <c r="GQ51" t="inlineStr">
        <is>
          <t>Kayu bakar</t>
        </is>
      </c>
      <c r="GR51" t="n">
        <v>0</v>
      </c>
      <c r="GS51" t="n">
        <v>1</v>
      </c>
      <c r="GT51" t="n">
        <v>0</v>
      </c>
      <c r="GU51" t="n">
        <v>0</v>
      </c>
      <c r="GV51" t="n">
        <v>0</v>
      </c>
      <c r="GW51" t="n">
        <v>0</v>
      </c>
      <c r="GX51" t="n">
        <v>0</v>
      </c>
      <c r="GY51" t="n">
        <v/>
      </c>
      <c r="GZ51" t="inlineStr">
        <is>
          <t>Ya</t>
        </is>
      </c>
      <c r="HA51" t="n">
        <v/>
      </c>
      <c r="HB51" t="n">
        <v/>
      </c>
      <c r="HC51" t="n">
        <v/>
      </c>
      <c r="HD51" t="n">
        <v/>
      </c>
      <c r="HE51" t="n">
        <v/>
      </c>
      <c r="HF51" t="n">
        <v/>
      </c>
      <c r="HG51" t="n">
        <v/>
      </c>
      <c r="HH51" t="n">
        <v/>
      </c>
      <c r="HI51" t="n">
        <v/>
      </c>
      <c r="HJ51" t="n">
        <v/>
      </c>
      <c r="HK51" t="n">
        <v/>
      </c>
      <c r="HL51" t="n">
        <v/>
      </c>
      <c r="HM51" t="n">
        <v/>
      </c>
      <c r="HN51" t="n">
        <v/>
      </c>
      <c r="HO51" t="n">
        <v/>
      </c>
      <c r="HP51" t="n">
        <v/>
      </c>
      <c r="HQ51" t="n">
        <v/>
      </c>
      <c r="HR51" t="n">
        <v/>
      </c>
      <c r="HS51" t="n">
        <v/>
      </c>
      <c r="HT51" t="n">
        <v/>
      </c>
      <c r="HU51" t="n">
        <v/>
      </c>
      <c r="HV51" t="n">
        <v/>
      </c>
      <c r="HW51" t="n">
        <v/>
      </c>
      <c r="HX51" t="n">
        <v/>
      </c>
      <c r="HY51" t="n">
        <v>57</v>
      </c>
      <c r="HZ51" t="n">
        <v>57000</v>
      </c>
      <c r="IA51" t="n">
        <v/>
      </c>
      <c r="IB51" t="n">
        <v/>
      </c>
      <c r="IC51" t="n">
        <v/>
      </c>
      <c r="ID51" t="n">
        <v/>
      </c>
      <c r="IE51" t="n">
        <v/>
      </c>
      <c r="IF51" t="n">
        <v/>
      </c>
      <c r="IG51" t="n">
        <v/>
      </c>
      <c r="IH51" t="n">
        <v/>
      </c>
      <c r="II51" t="n">
        <v/>
      </c>
      <c r="IJ51" t="n">
        <v/>
      </c>
      <c r="IK51" t="inlineStr">
        <is>
          <t>65-80 kg</t>
        </is>
      </c>
      <c r="IL51" t="inlineStr">
        <is>
          <t>1-3 jam</t>
        </is>
      </c>
      <c r="IM51" t="inlineStr">
        <is>
          <t>Ya</t>
        </is>
      </c>
      <c r="IN51" t="inlineStr">
        <is>
          <t>Tidak</t>
        </is>
      </c>
      <c r="IO51" t="inlineStr">
        <is>
          <t>Tidak ada perubahan</t>
        </is>
      </c>
      <c r="IP51" t="inlineStr">
        <is>
          <t>Tidak ada perubahan</t>
        </is>
      </c>
      <c r="IQ51" t="inlineStr">
        <is>
          <t>Tidak pernah</t>
        </is>
      </c>
      <c r="IR51" t="n">
        <v/>
      </c>
      <c r="IS51" t="n">
        <v/>
      </c>
      <c r="IT51" t="n">
        <v/>
      </c>
      <c r="IU51" t="n">
        <v/>
      </c>
      <c r="IV51" t="n">
        <v/>
      </c>
      <c r="IW51" t="n">
        <v/>
      </c>
      <c r="IX51" t="n">
        <v/>
      </c>
      <c r="IY51" t="n">
        <v/>
      </c>
      <c r="IZ51" t="inlineStr">
        <is>
          <t>Tidak pernah</t>
        </is>
      </c>
      <c r="JA51" t="n">
        <v/>
      </c>
      <c r="JB51" t="n">
        <v/>
      </c>
      <c r="JC51" t="n">
        <v/>
      </c>
      <c r="JD51" t="n">
        <v/>
      </c>
      <c r="JE51" t="n">
        <v/>
      </c>
      <c r="JF51" t="n">
        <v/>
      </c>
      <c r="JG51" t="n">
        <v/>
      </c>
      <c r="JH51" t="n">
        <v/>
      </c>
      <c r="JI51" t="inlineStr">
        <is>
          <t>Tidak pernah</t>
        </is>
      </c>
      <c r="JJ51" t="n">
        <v/>
      </c>
      <c r="JK51" t="n">
        <v/>
      </c>
      <c r="JL51" t="n">
        <v/>
      </c>
      <c r="JM51" t="n">
        <v/>
      </c>
      <c r="JN51" t="n">
        <v/>
      </c>
      <c r="JO51" t="n">
        <v/>
      </c>
      <c r="JP51" t="n">
        <v/>
      </c>
      <c r="JQ51" t="n">
        <v/>
      </c>
      <c r="JR51" t="inlineStr">
        <is>
          <t>Tidak pernah</t>
        </is>
      </c>
      <c r="JS51" t="n">
        <v/>
      </c>
      <c r="JT51" t="n">
        <v/>
      </c>
      <c r="JU51" t="n">
        <v/>
      </c>
      <c r="JV51" t="n">
        <v/>
      </c>
      <c r="JW51" t="n">
        <v/>
      </c>
      <c r="JX51" t="n">
        <v/>
      </c>
      <c r="JY51" t="n">
        <v/>
      </c>
      <c r="JZ51" t="n">
        <v/>
      </c>
      <c r="KA51" t="inlineStr">
        <is>
          <t>Tidak pernah</t>
        </is>
      </c>
      <c r="KB51" t="n">
        <v/>
      </c>
      <c r="KC51" t="n">
        <v/>
      </c>
      <c r="KD51" t="n">
        <v/>
      </c>
      <c r="KE51" t="n">
        <v/>
      </c>
      <c r="KF51" t="n">
        <v/>
      </c>
      <c r="KG51" t="n">
        <v/>
      </c>
      <c r="KH51" t="n">
        <v/>
      </c>
      <c r="KI51" t="n">
        <v/>
      </c>
      <c r="KJ51" t="inlineStr">
        <is>
          <t>Tidak pernah</t>
        </is>
      </c>
      <c r="KK51" t="n">
        <v/>
      </c>
      <c r="KL51" t="n">
        <v/>
      </c>
      <c r="KM51" t="n">
        <v/>
      </c>
      <c r="KN51" t="n">
        <v/>
      </c>
      <c r="KO51" t="n">
        <v/>
      </c>
      <c r="KP51" t="n">
        <v/>
      </c>
      <c r="KQ51" t="n">
        <v/>
      </c>
      <c r="KR51" t="n">
        <v/>
      </c>
      <c r="KS51" t="inlineStr">
        <is>
          <t>Tidak ada perubahan</t>
        </is>
      </c>
      <c r="KT51" t="inlineStr">
        <is>
          <t>0-1 kali</t>
        </is>
      </c>
      <c r="KU51" t="inlineStr">
        <is>
          <t>0-1 kali</t>
        </is>
      </c>
      <c r="KV51" t="inlineStr">
        <is>
          <t>Tidak ada</t>
        </is>
      </c>
      <c r="KW51" t="n">
        <v>0</v>
      </c>
      <c r="KX51" t="n">
        <v>0</v>
      </c>
      <c r="KY51" t="n">
        <v>0</v>
      </c>
      <c r="KZ51" t="n">
        <v>1</v>
      </c>
      <c r="LA51" t="inlineStr">
        <is>
          <t>Cukup membaik</t>
        </is>
      </c>
      <c r="LB51" t="inlineStr">
        <is>
          <t>Jauh lebih baik</t>
        </is>
      </c>
      <c r="LC51" t="n">
        <v>0</v>
      </c>
      <c r="LD51" t="n">
        <v>0</v>
      </c>
      <c r="LE51" t="n">
        <v>0</v>
      </c>
      <c r="LF51" t="n">
        <v>0</v>
      </c>
      <c r="LG51" t="inlineStr">
        <is>
          <t>Tidak</t>
        </is>
      </c>
      <c r="LH51" t="n">
        <v/>
      </c>
      <c r="LI51" t="n">
        <v>0</v>
      </c>
      <c r="LJ51" t="inlineStr">
        <is>
          <t>Lainnya</t>
        </is>
      </c>
      <c r="LK51" t="n">
        <v>0</v>
      </c>
      <c r="LL51" t="n">
        <v>0</v>
      </c>
      <c r="LM51" t="n">
        <v>0</v>
      </c>
      <c r="LN51" t="n">
        <v>0</v>
      </c>
      <c r="LO51" t="n">
        <v>0</v>
      </c>
      <c r="LP51" t="n">
        <v>0</v>
      </c>
      <c r="LQ51" t="n">
        <v>1</v>
      </c>
      <c r="LR51" t="inlineStr">
        <is>
          <t>Tidak ada penghematan</t>
        </is>
      </c>
      <c r="LS51" t="n">
        <v>30</v>
      </c>
      <c r="LT51" t="n">
        <v>0</v>
      </c>
      <c r="LU51" t="n">
        <v>0</v>
      </c>
      <c r="LV51" t="n">
        <v>10</v>
      </c>
      <c r="LW51" t="n">
        <v>0</v>
      </c>
      <c r="LX51" t="n">
        <v>0</v>
      </c>
      <c r="LY51" t="n">
        <v>30</v>
      </c>
      <c r="LZ51" t="n">
        <v>0</v>
      </c>
      <c r="MA51" t="n">
        <v>0</v>
      </c>
      <c r="MB51" t="inlineStr">
        <is>
          <t>Tidak</t>
        </is>
      </c>
      <c r="MC51" t="n">
        <v>30</v>
      </c>
      <c r="MD51" t="n">
        <v>30</v>
      </c>
      <c r="ME51" t="n">
        <v>0</v>
      </c>
      <c r="MF51" t="n">
        <v>0</v>
      </c>
      <c r="MG51" t="n">
        <v>0</v>
      </c>
      <c r="MH51" t="n">
        <v>0</v>
      </c>
      <c r="MI51" t="n">
        <v/>
      </c>
      <c r="MJ51" t="n">
        <v/>
      </c>
      <c r="MK51" t="n">
        <v/>
      </c>
      <c r="ML51" t="n">
        <v/>
      </c>
      <c r="MM51" t="n">
        <v/>
      </c>
      <c r="MN51" t="n">
        <v/>
      </c>
      <c r="MO51" t="n">
        <v/>
      </c>
      <c r="MP51" t="n">
        <v/>
      </c>
      <c r="MQ51" t="n">
        <v/>
      </c>
      <c r="MR51" t="inlineStr">
        <is>
          <t>Tidak ada waktu luang</t>
        </is>
      </c>
      <c r="MS51" t="n">
        <v/>
      </c>
      <c r="MT51" t="inlineStr">
        <is>
          <t>Tetap aktif ikut Tahlil, Istiqosah</t>
        </is>
      </c>
      <c r="MU51" t="inlineStr">
        <is>
          <t>Tidak</t>
        </is>
      </c>
      <c r="MV51" t="n">
        <v/>
      </c>
      <c r="MW51" t="n">
        <v/>
      </c>
      <c r="MX51" t="n">
        <v/>
      </c>
      <c r="MY51" t="n">
        <v/>
      </c>
      <c r="MZ51" t="n">
        <v/>
      </c>
      <c r="NA51" t="n">
        <v/>
      </c>
      <c r="NB51" t="n">
        <v/>
      </c>
      <c r="NC51" t="n">
        <v/>
      </c>
      <c r="ND51" t="n">
        <v/>
      </c>
      <c r="NE51" t="n">
        <v/>
      </c>
      <c r="NF51" t="n">
        <v/>
      </c>
      <c r="NG51" t="n">
        <v/>
      </c>
      <c r="NH51" t="n">
        <v/>
      </c>
      <c r="NI51" t="n">
        <v/>
      </c>
      <c r="NJ51" t="n">
        <v/>
      </c>
      <c r="NK51" t="n">
        <v/>
      </c>
      <c r="NL51" t="inlineStr">
        <is>
          <t>Tidak</t>
        </is>
      </c>
      <c r="NM51" t="inlineStr">
        <is>
          <t>Kombinasi kredit/pinjaman dan dana hibah</t>
        </is>
      </c>
      <c r="NN51" t="inlineStr">
        <is>
          <t>9.000.001-11.000.000</t>
        </is>
      </c>
      <c r="NO51" t="inlineStr">
        <is>
          <t>Yayasan Rumah Energi atau BIRU</t>
        </is>
      </c>
      <c r="NP51" t="n">
        <v/>
      </c>
      <c r="NQ51" t="inlineStr">
        <is>
          <t>Koperasi</t>
        </is>
      </c>
      <c r="NR51" t="n">
        <v/>
      </c>
      <c r="NS51" t="n">
        <v>36</v>
      </c>
      <c r="NT51" t="inlineStr">
        <is>
          <t>Anggota keluarga - Laki-laki dewasa</t>
        </is>
      </c>
      <c r="NU51" t="n">
        <v/>
      </c>
      <c r="NV51" t="n">
        <v/>
      </c>
      <c r="NW51" t="n">
        <v/>
      </c>
      <c r="NX51" t="inlineStr">
        <is>
          <t>Sama saja</t>
        </is>
      </c>
      <c r="NY51" t="n">
        <v>60</v>
      </c>
      <c r="NZ51" t="n">
        <v>0</v>
      </c>
      <c r="OA51" t="n">
        <v>0</v>
      </c>
      <c r="OB51" t="n">
        <v>0</v>
      </c>
      <c r="OC51" t="n">
        <v>70</v>
      </c>
      <c r="OD51" t="n">
        <v>0</v>
      </c>
      <c r="OE51" t="inlineStr">
        <is>
          <t>Tidak ada perubahan</t>
        </is>
      </c>
      <c r="OF51" t="inlineStr">
        <is>
          <t>Sama saja (tidak ada perbedaan waktu memasak MAUPUN rasa/bau makanan bila dibandingkan penggunaan sebelumnya)</t>
        </is>
      </c>
      <c r="OG51" t="inlineStr">
        <is>
          <t>Ya</t>
        </is>
      </c>
      <c r="OH51" t="n">
        <v>0</v>
      </c>
      <c r="OI51" t="n">
        <v>8</v>
      </c>
      <c r="OJ51" t="n">
        <v>0</v>
      </c>
      <c r="OK51" t="n">
        <v>0</v>
      </c>
      <c r="OL51" t="n">
        <v>0</v>
      </c>
      <c r="OM51" t="n">
        <v>0</v>
      </c>
      <c r="ON51" t="n">
        <v>4</v>
      </c>
      <c r="OO51" t="n">
        <v>0</v>
      </c>
      <c r="OP51" t="inlineStr">
        <is>
          <t>Sapi perah Ayam</t>
        </is>
      </c>
      <c r="OQ51" t="n">
        <v>0</v>
      </c>
      <c r="OR51" t="n">
        <v>1</v>
      </c>
      <c r="OS51" t="n">
        <v>0</v>
      </c>
      <c r="OT51" t="n">
        <v>0</v>
      </c>
      <c r="OU51" t="n">
        <v>0</v>
      </c>
      <c r="OV51" t="n">
        <v>0</v>
      </c>
      <c r="OW51" t="n">
        <v>1</v>
      </c>
      <c r="OX51" t="n">
        <v>0</v>
      </c>
      <c r="OY51" t="n">
        <v/>
      </c>
      <c r="OZ51" t="n">
        <v/>
      </c>
      <c r="PA51" t="n">
        <v/>
      </c>
      <c r="PB51" t="n">
        <v/>
      </c>
      <c r="PC51" t="n">
        <v/>
      </c>
      <c r="PD51" t="n">
        <v/>
      </c>
      <c r="PE51" t="n">
        <v/>
      </c>
      <c r="PF51" t="n">
        <v/>
      </c>
      <c r="PG51" t="n">
        <v/>
      </c>
      <c r="PH51" t="n">
        <v/>
      </c>
      <c r="PI51" t="n">
        <v/>
      </c>
      <c r="PJ51" t="n">
        <v/>
      </c>
      <c r="PK51" t="n">
        <v/>
      </c>
      <c r="PL51" t="n">
        <v/>
      </c>
      <c r="PM51" t="n">
        <v/>
      </c>
      <c r="PN51" t="n">
        <v/>
      </c>
      <c r="PO51" t="n">
        <v/>
      </c>
      <c r="PP51" t="n">
        <v/>
      </c>
      <c r="PQ51" t="n">
        <v/>
      </c>
      <c r="PR51" t="n">
        <v/>
      </c>
      <c r="PS51" t="n">
        <v/>
      </c>
      <c r="PT51" t="n">
        <v/>
      </c>
      <c r="PU51" t="n">
        <v/>
      </c>
      <c r="PV51" t="n">
        <v/>
      </c>
      <c r="PW51" t="n">
        <v/>
      </c>
      <c r="PX51" t="n">
        <v/>
      </c>
      <c r="PY51" t="n">
        <v/>
      </c>
      <c r="PZ51" t="n">
        <v/>
      </c>
      <c r="QA51" t="n">
        <v/>
      </c>
      <c r="QB51" t="n">
        <v/>
      </c>
      <c r="QC51" t="n">
        <v/>
      </c>
      <c r="QD51" t="n">
        <v/>
      </c>
      <c r="QE51" t="inlineStr">
        <is>
          <t>4-Lainnya</t>
        </is>
      </c>
      <c r="QF51" t="n">
        <v>0</v>
      </c>
      <c r="QG51" t="n">
        <v>0</v>
      </c>
      <c r="QH51" t="n">
        <v>0</v>
      </c>
      <c r="QI51" t="n">
        <v>0</v>
      </c>
      <c r="QJ51" t="n">
        <v>0</v>
      </c>
      <c r="QK51" t="n">
        <v>0</v>
      </c>
      <c r="QL51" t="n">
        <v>0</v>
      </c>
      <c r="QM51" t="n">
        <v>0</v>
      </c>
      <c r="QN51" t="n">
        <v>1</v>
      </c>
      <c r="QO51" t="inlineStr">
        <is>
          <t>Dibawa ke rumput</t>
        </is>
      </c>
      <c r="QP51" t="n">
        <v/>
      </c>
      <c r="QQ51" t="n">
        <v/>
      </c>
      <c r="QR51" t="n">
        <v/>
      </c>
      <c r="QS51" t="n">
        <v/>
      </c>
      <c r="QT51" t="n">
        <v/>
      </c>
      <c r="QU51" t="n">
        <v/>
      </c>
      <c r="QV51" t="n">
        <v/>
      </c>
      <c r="QW51" t="n">
        <v/>
      </c>
      <c r="QX51" t="n">
        <v/>
      </c>
      <c r="QY51" t="n">
        <v/>
      </c>
      <c r="QZ51" t="n">
        <v/>
      </c>
      <c r="RA51" t="n">
        <v/>
      </c>
      <c r="RB51" t="n">
        <v/>
      </c>
      <c r="RC51" t="n">
        <v/>
      </c>
      <c r="RD51" t="n">
        <v/>
      </c>
      <c r="RE51" t="n">
        <v/>
      </c>
      <c r="RF51" t="n">
        <v/>
      </c>
      <c r="RG51" t="n">
        <v/>
      </c>
      <c r="RH51" t="n">
        <v/>
      </c>
      <c r="RI51" t="n">
        <v/>
      </c>
      <c r="RJ51" t="n">
        <v/>
      </c>
      <c r="RK51" t="n">
        <v/>
      </c>
      <c r="RL51" t="n">
        <v/>
      </c>
      <c r="RM51" t="n">
        <v/>
      </c>
      <c r="RN51" t="n">
        <v/>
      </c>
      <c r="RO51" t="n">
        <v/>
      </c>
      <c r="RP51" t="n">
        <v/>
      </c>
      <c r="RQ51" t="n">
        <v/>
      </c>
      <c r="RR51" t="n">
        <v/>
      </c>
      <c r="RS51" t="n">
        <v/>
      </c>
      <c r="RT51" t="n">
        <v/>
      </c>
      <c r="RU51" t="n">
        <v/>
      </c>
      <c r="RV51" t="n">
        <v/>
      </c>
      <c r="RW51" t="n">
        <v/>
      </c>
      <c r="RX51" t="n">
        <v/>
      </c>
      <c r="RY51" t="n">
        <v/>
      </c>
      <c r="RZ51" t="n">
        <v/>
      </c>
      <c r="SA51" t="n">
        <v/>
      </c>
      <c r="SB51" t="n">
        <v/>
      </c>
      <c r="SC51" t="inlineStr">
        <is>
          <t>1-Disebarkan ke lahan terbuka</t>
        </is>
      </c>
      <c r="SD51" t="n">
        <v>0</v>
      </c>
      <c r="SE51" t="n">
        <v>0</v>
      </c>
      <c r="SF51" t="n">
        <v>0</v>
      </c>
      <c r="SG51" t="n">
        <v>0</v>
      </c>
      <c r="SH51" t="n">
        <v>0</v>
      </c>
      <c r="SI51" t="n">
        <v>1</v>
      </c>
      <c r="SJ51" t="n">
        <v>0</v>
      </c>
      <c r="SK51" t="n">
        <v>0</v>
      </c>
      <c r="SL51" t="n">
        <v>0</v>
      </c>
      <c r="SM51" t="n">
        <v/>
      </c>
      <c r="SN51" t="n">
        <v/>
      </c>
      <c r="SO51" t="n">
        <v/>
      </c>
      <c r="SP51" t="n">
        <v/>
      </c>
      <c r="SQ51" t="n">
        <v/>
      </c>
      <c r="SR51" t="n">
        <v/>
      </c>
      <c r="SS51" t="n">
        <v/>
      </c>
      <c r="ST51" t="n">
        <v/>
      </c>
      <c r="SU51" t="n">
        <v/>
      </c>
      <c r="SV51" t="n">
        <v/>
      </c>
      <c r="SW51" t="n">
        <v/>
      </c>
      <c r="SX51" t="n">
        <v/>
      </c>
      <c r="SY51" t="n">
        <v/>
      </c>
      <c r="SZ51" t="n">
        <v>7</v>
      </c>
      <c r="TA51" t="n">
        <v/>
      </c>
      <c r="TB51" t="n">
        <v/>
      </c>
      <c r="TC51" t="n">
        <v/>
      </c>
      <c r="TD51" t="n">
        <v/>
      </c>
      <c r="TE51" t="n">
        <v>4</v>
      </c>
      <c r="TF51" t="n">
        <v/>
      </c>
      <c r="TG51" t="n">
        <v/>
      </c>
      <c r="TH51" t="n">
        <v/>
      </c>
      <c r="TI51" t="n">
        <v/>
      </c>
      <c r="TJ51" t="n">
        <v/>
      </c>
      <c r="TK51" t="n">
        <v/>
      </c>
      <c r="TL51" t="n">
        <v/>
      </c>
      <c r="TM51" t="n">
        <v/>
      </c>
      <c r="TN51" t="n">
        <v/>
      </c>
      <c r="TO51" t="n">
        <v/>
      </c>
      <c r="TP51" t="n">
        <v/>
      </c>
      <c r="TQ51" t="n">
        <v/>
      </c>
      <c r="TR51" t="n">
        <v/>
      </c>
      <c r="TS51" t="n">
        <v/>
      </c>
      <c r="TT51" t="n">
        <v/>
      </c>
      <c r="TU51" t="n">
        <v/>
      </c>
      <c r="TV51" t="n">
        <v/>
      </c>
      <c r="TW51" t="n">
        <v/>
      </c>
      <c r="TX51" t="n">
        <v/>
      </c>
      <c r="TY51" t="n">
        <v/>
      </c>
      <c r="TZ51" t="n">
        <v/>
      </c>
      <c r="UA51" t="n">
        <v/>
      </c>
      <c r="UB51" t="n">
        <v/>
      </c>
      <c r="UC51" t="n">
        <v/>
      </c>
      <c r="UD51" t="n">
        <v/>
      </c>
      <c r="UE51" t="n">
        <v/>
      </c>
      <c r="UF51" t="n">
        <v/>
      </c>
      <c r="UG51" t="n">
        <v/>
      </c>
      <c r="UH51" t="n">
        <v/>
      </c>
      <c r="UI51" t="n">
        <v/>
      </c>
      <c r="UJ51" t="n">
        <v/>
      </c>
      <c r="UK51" t="n">
        <v/>
      </c>
      <c r="UL51" t="n">
        <v/>
      </c>
      <c r="UM51" t="n">
        <v/>
      </c>
      <c r="UN51" t="n">
        <v/>
      </c>
      <c r="UO51" t="n">
        <v/>
      </c>
      <c r="UP51" t="n">
        <v/>
      </c>
      <c r="UQ51" t="n">
        <v/>
      </c>
      <c r="UR51" t="n">
        <v/>
      </c>
      <c r="US51" t="n">
        <v/>
      </c>
      <c r="UT51" t="n">
        <v/>
      </c>
      <c r="UU51" t="n">
        <v/>
      </c>
      <c r="UV51" t="inlineStr">
        <is>
          <t>Pemberian pakan di kandang</t>
        </is>
      </c>
      <c r="UW51" t="n">
        <v/>
      </c>
      <c r="UX51" t="n">
        <v/>
      </c>
      <c r="UY51" t="n">
        <v/>
      </c>
      <c r="UZ51" t="n">
        <v/>
      </c>
      <c r="VA51" t="inlineStr">
        <is>
          <t>Penggembalaan terbuka</t>
        </is>
      </c>
      <c r="VB51" t="n">
        <v/>
      </c>
      <c r="VC51" t="n">
        <v/>
      </c>
      <c r="VD51" t="inlineStr">
        <is>
          <t>Sangat jarang (&gt;1 bulan sekali)</t>
        </is>
      </c>
      <c r="VE51" t="n">
        <v/>
      </c>
      <c r="VF51" t="n">
        <v/>
      </c>
      <c r="VG51" t="n">
        <v/>
      </c>
      <c r="VH51" t="n">
        <v/>
      </c>
      <c r="VI51" t="inlineStr">
        <is>
          <t>Sangat jarang (&gt;1 bulan sekali)</t>
        </is>
      </c>
      <c r="VJ51" t="n">
        <v/>
      </c>
      <c r="VK51" t="n">
        <v/>
      </c>
      <c r="VL51" t="inlineStr">
        <is>
          <t>Sangat sering (&gt;1 kali sehari)</t>
        </is>
      </c>
      <c r="VM51" t="n">
        <v/>
      </c>
      <c r="VN51" t="n">
        <v/>
      </c>
      <c r="VO51" t="n">
        <v/>
      </c>
      <c r="VP51" t="n">
        <v/>
      </c>
      <c r="VQ51" t="n">
        <v/>
      </c>
      <c r="VR51" t="n">
        <v/>
      </c>
      <c r="VS51" t="n">
        <v/>
      </c>
      <c r="VT51" t="n">
        <v/>
      </c>
      <c r="VU51" t="n">
        <v/>
      </c>
      <c r="VV51" t="n">
        <v/>
      </c>
      <c r="VW51" t="n">
        <v/>
      </c>
      <c r="VX51" t="n">
        <v/>
      </c>
      <c r="VY51" t="n">
        <v/>
      </c>
      <c r="VZ51" t="n">
        <v/>
      </c>
      <c r="WA51" t="n">
        <v/>
      </c>
      <c r="WB51" t="n">
        <v/>
      </c>
      <c r="WC51" t="n">
        <v/>
      </c>
      <c r="WD51" t="n">
        <v/>
      </c>
      <c r="WE51" t="n">
        <v/>
      </c>
      <c r="WF51" t="inlineStr">
        <is>
          <t>5-Untuk disebar di tanah (dan dibajak) 6-Digester biogas</t>
        </is>
      </c>
      <c r="WG51" t="n">
        <v>0</v>
      </c>
      <c r="WH51" t="n">
        <v>0</v>
      </c>
      <c r="WI51" t="n">
        <v>0</v>
      </c>
      <c r="WJ51" t="n">
        <v>0</v>
      </c>
      <c r="WK51" t="n">
        <v>0</v>
      </c>
      <c r="WL51" t="n">
        <v>0</v>
      </c>
      <c r="WM51" t="n">
        <v>0</v>
      </c>
      <c r="WN51" t="n">
        <v>0</v>
      </c>
      <c r="WO51" t="n">
        <v>1</v>
      </c>
      <c r="WP51" t="n">
        <v>1</v>
      </c>
      <c r="WQ51" t="n">
        <v>0</v>
      </c>
      <c r="WR51" t="n">
        <v>0</v>
      </c>
      <c r="WS51" t="n">
        <v/>
      </c>
      <c r="WT51" t="n">
        <v/>
      </c>
      <c r="WU51" t="n">
        <v/>
      </c>
      <c r="WV51" t="n">
        <v/>
      </c>
      <c r="WW51" t="n">
        <v/>
      </c>
      <c r="WX51" t="n">
        <v/>
      </c>
      <c r="WY51" t="n">
        <v/>
      </c>
      <c r="WZ51" t="n">
        <v/>
      </c>
      <c r="XA51" t="n">
        <v/>
      </c>
      <c r="XB51" t="n">
        <v/>
      </c>
      <c r="XC51" t="n">
        <v/>
      </c>
      <c r="XD51" t="n">
        <v/>
      </c>
      <c r="XE51" t="n">
        <v/>
      </c>
      <c r="XF51" t="n">
        <v/>
      </c>
      <c r="XG51" t="n">
        <v/>
      </c>
      <c r="XH51" t="n">
        <v/>
      </c>
      <c r="XI51" t="n">
        <v/>
      </c>
      <c r="XJ51" t="n">
        <v/>
      </c>
      <c r="XK51" t="n">
        <v/>
      </c>
      <c r="XL51" t="n">
        <v/>
      </c>
      <c r="XM51" t="n">
        <v/>
      </c>
      <c r="XN51" t="n">
        <v/>
      </c>
      <c r="XO51" t="n">
        <v/>
      </c>
      <c r="XP51" t="n">
        <v/>
      </c>
      <c r="XQ51" t="n">
        <v/>
      </c>
      <c r="XR51" t="n">
        <v/>
      </c>
      <c r="XS51" t="n">
        <v/>
      </c>
      <c r="XT51" t="n">
        <v/>
      </c>
      <c r="XU51" t="n">
        <v/>
      </c>
      <c r="XV51" t="n">
        <v/>
      </c>
      <c r="XW51" t="n">
        <v/>
      </c>
      <c r="XX51" t="n">
        <v/>
      </c>
      <c r="XY51" t="n">
        <v/>
      </c>
      <c r="XZ51" t="n">
        <v/>
      </c>
      <c r="YA51" t="n">
        <v/>
      </c>
      <c r="YB51" t="n">
        <v/>
      </c>
      <c r="YC51" t="n">
        <v/>
      </c>
      <c r="YD51" t="n">
        <v/>
      </c>
      <c r="YE51" t="n">
        <v/>
      </c>
      <c r="YF51" t="n">
        <v/>
      </c>
      <c r="YG51" t="n">
        <v/>
      </c>
      <c r="YH51" t="n">
        <v/>
      </c>
      <c r="YI51" t="n">
        <v/>
      </c>
      <c r="YJ51" t="n">
        <v/>
      </c>
      <c r="YK51" t="n">
        <v/>
      </c>
      <c r="YL51" t="n">
        <v/>
      </c>
      <c r="YM51" t="n">
        <v/>
      </c>
      <c r="YN51" t="inlineStr">
        <is>
          <t>8-Dibiarkan tersebar di ladang penggembalaan</t>
        </is>
      </c>
      <c r="YO51" t="n">
        <v>0</v>
      </c>
      <c r="YP51" t="n">
        <v>0</v>
      </c>
      <c r="YQ51" t="n">
        <v>0</v>
      </c>
      <c r="YR51" t="n">
        <v>0</v>
      </c>
      <c r="YS51" t="n">
        <v>0</v>
      </c>
      <c r="YT51" t="n">
        <v>0</v>
      </c>
      <c r="YU51" t="n">
        <v>0</v>
      </c>
      <c r="YV51" t="n">
        <v>0</v>
      </c>
      <c r="YW51" t="n">
        <v>0</v>
      </c>
      <c r="YX51" t="n">
        <v>0</v>
      </c>
      <c r="YY51" t="n">
        <v>0</v>
      </c>
      <c r="YZ51" t="n">
        <v>1</v>
      </c>
      <c r="ZA51" t="n">
        <v/>
      </c>
      <c r="ZB51" t="n">
        <v/>
      </c>
      <c r="ZC51" t="n">
        <v/>
      </c>
      <c r="ZD51" t="n">
        <v/>
      </c>
      <c r="ZE51" t="n">
        <v/>
      </c>
      <c r="ZF51" t="n">
        <v/>
      </c>
      <c r="ZG51" t="n">
        <v/>
      </c>
      <c r="ZH51" t="n">
        <v/>
      </c>
      <c r="ZI51" t="n">
        <v/>
      </c>
      <c r="ZJ51" t="n">
        <v/>
      </c>
      <c r="ZK51" t="n">
        <v/>
      </c>
      <c r="ZL51" t="n">
        <v/>
      </c>
      <c r="ZM51" t="n">
        <v/>
      </c>
      <c r="ZN51" t="n">
        <v/>
      </c>
      <c r="ZO51" t="n">
        <v>50</v>
      </c>
      <c r="ZP51" t="n">
        <v/>
      </c>
      <c r="ZQ51" t="n">
        <v/>
      </c>
      <c r="ZR51" t="n">
        <v/>
      </c>
      <c r="ZS51" t="n">
        <v/>
      </c>
      <c r="ZT51" t="n">
        <v/>
      </c>
      <c r="ZU51" t="n">
        <v/>
      </c>
      <c r="ZV51" t="n">
        <v/>
      </c>
      <c r="ZW51" t="n">
        <v>3</v>
      </c>
      <c r="ZX51" t="n">
        <v/>
      </c>
      <c r="ZY51" t="n">
        <v/>
      </c>
      <c r="ZZ51" t="n">
        <v/>
      </c>
      <c r="AAA51" t="n">
        <v/>
      </c>
      <c r="AAB51" t="n">
        <v>1</v>
      </c>
      <c r="AAC51" t="n">
        <v/>
      </c>
      <c r="AAD51" t="n">
        <v/>
      </c>
      <c r="AAE51" t="inlineStr">
        <is>
          <t>Pakan segar (misal: rumput)</t>
        </is>
      </c>
      <c r="AAF51" t="n">
        <v/>
      </c>
      <c r="AAG51" t="n">
        <v/>
      </c>
      <c r="AAH51" t="n">
        <v/>
      </c>
      <c r="AAI51" t="n">
        <v/>
      </c>
      <c r="AAJ51" t="inlineStr">
        <is>
          <t>Pakan kering (misal: konsentrat, silase, pelet)</t>
        </is>
      </c>
      <c r="AAK51" t="n">
        <v/>
      </c>
      <c r="AAL51" t="inlineStr">
        <is>
          <t>Ya</t>
        </is>
      </c>
      <c r="AAM51" t="inlineStr">
        <is>
          <t>Padat</t>
        </is>
      </c>
      <c r="AAN51" t="n">
        <v>1</v>
      </c>
      <c r="AAO51" t="n">
        <v>0</v>
      </c>
      <c r="AAP51" t="n">
        <v/>
      </c>
      <c r="AAQ51" t="n">
        <v>50</v>
      </c>
      <c r="AAR51" t="inlineStr">
        <is>
          <t>Ya</t>
        </is>
      </c>
      <c r="AAS51" t="inlineStr">
        <is>
          <t>Mengetahui</t>
        </is>
      </c>
      <c r="AAT51" t="inlineStr">
        <is>
          <t>Digunakan untuk pupuk di lahan pertanian sendiri</t>
        </is>
      </c>
      <c r="AAU51" t="n">
        <v>1</v>
      </c>
      <c r="AAV51" t="n">
        <v>0</v>
      </c>
      <c r="AAW51" t="n">
        <v>0</v>
      </c>
      <c r="AAX51" t="n">
        <v>0</v>
      </c>
      <c r="AAY51" t="n">
        <v>0</v>
      </c>
      <c r="AAZ51" t="n">
        <v>0</v>
      </c>
      <c r="ABA51" t="n">
        <v>0</v>
      </c>
      <c r="ABB51" t="inlineStr">
        <is>
          <t>Lainnya</t>
        </is>
      </c>
      <c r="ABC51" t="n">
        <v>0</v>
      </c>
      <c r="ABD51" t="n">
        <v>0</v>
      </c>
      <c r="ABE51" t="n">
        <v>0</v>
      </c>
      <c r="ABF51" t="n">
        <v>0</v>
      </c>
      <c r="ABG51" t="n">
        <v>1</v>
      </c>
      <c r="ABH51" t="inlineStr">
        <is>
          <t>Pupuk padat untuk tanaman</t>
        </is>
      </c>
      <c r="ABI51" t="n">
        <v/>
      </c>
      <c r="ABJ51" t="n">
        <v/>
      </c>
      <c r="ABK51" t="n">
        <v/>
      </c>
      <c r="ABL51" t="n">
        <v/>
      </c>
      <c r="ABM51" t="n">
        <v/>
      </c>
      <c r="ABN51" t="n">
        <v/>
      </c>
      <c r="ABO51" t="n">
        <v/>
      </c>
      <c r="ABP51" t="n">
        <v/>
      </c>
      <c r="ABQ51" t="inlineStr">
        <is>
          <t>Selada</t>
        </is>
      </c>
      <c r="ABR51" t="inlineStr">
        <is>
          <t>Sangat jarang (2 bulan sekali)</t>
        </is>
      </c>
      <c r="ABS51" t="n">
        <v>100</v>
      </c>
      <c r="ABT51" t="n">
        <v/>
      </c>
      <c r="ABU51" t="n">
        <v>0</v>
      </c>
      <c r="ABV51" t="n">
        <v>50</v>
      </c>
      <c r="ABW51" t="inlineStr">
        <is>
          <t>Urea</t>
        </is>
      </c>
      <c r="ABX51" t="n">
        <v/>
      </c>
      <c r="ABY51" t="n">
        <v>5</v>
      </c>
      <c r="ABZ51" t="n">
        <v>17000</v>
      </c>
      <c r="ACA51" t="n">
        <v>5</v>
      </c>
      <c r="ACB51" t="n">
        <v>17000</v>
      </c>
      <c r="ACC51" t="n">
        <v>100</v>
      </c>
      <c r="ACD51" t="n">
        <v>100</v>
      </c>
      <c r="ACE51" t="inlineStr">
        <is>
          <t>Tidak</t>
        </is>
      </c>
      <c r="ACF51" t="inlineStr">
        <is>
          <t>Tidak ada perubahan</t>
        </is>
      </c>
      <c r="ACG51" t="inlineStr">
        <is>
          <t>Tidak ada perubahan</t>
        </is>
      </c>
      <c r="ACH51" t="inlineStr">
        <is>
          <t>Tidak ada perubahan</t>
        </is>
      </c>
      <c r="ACI51" t="n">
        <v/>
      </c>
      <c r="ACJ51" t="n">
        <v/>
      </c>
      <c r="ACK51" t="n">
        <v/>
      </c>
      <c r="ACL51" t="n">
        <v/>
      </c>
      <c r="ACM51" t="n">
        <v/>
      </c>
      <c r="ACN51" t="n">
        <v/>
      </c>
      <c r="ACO51" t="n">
        <v/>
      </c>
      <c r="ACP51" t="n">
        <v/>
      </c>
      <c r="ACQ51" t="n">
        <v/>
      </c>
      <c r="ACR51" t="n">
        <v/>
      </c>
      <c r="ACS51" t="n">
        <v/>
      </c>
      <c r="ACT51" t="inlineStr">
        <is>
          <t>Tidak ada informasi tambahan mengenai sumber bahan baku biogas</t>
        </is>
      </c>
      <c r="ACU51" t="inlineStr">
        <is>
          <t>Tidak ada manfaat sama sekali</t>
        </is>
      </c>
      <c r="ACV51" t="inlineStr">
        <is>
          <t>Sama saja</t>
        </is>
      </c>
      <c r="ACW51" t="inlineStr">
        <is>
          <t>Tidak dapat menghemat uang dan/atau menambah pendapatan</t>
        </is>
      </c>
      <c r="ACX51" t="inlineStr">
        <is>
          <t>Netral/tidak tahu</t>
        </is>
      </c>
      <c r="ACY51" t="inlineStr">
        <is>
          <t>Anggota keluarga - Anak-anak Anggota keluarga - Perempuan dewasa Anggota keluarga - Laki-laki dewasa</t>
        </is>
      </c>
      <c r="ACZ51" t="n">
        <v>1</v>
      </c>
      <c r="ADA51" t="n">
        <v>1</v>
      </c>
      <c r="ADB51" t="n">
        <v>1</v>
      </c>
      <c r="ADC51" t="n">
        <v>0</v>
      </c>
      <c r="ADD51" t="inlineStr">
        <is>
          <t>Tidak puas</t>
        </is>
      </c>
      <c r="ADE51" t="inlineStr">
        <is>
          <t>Tidak puas</t>
        </is>
      </c>
      <c r="ADF51" t="inlineStr">
        <is>
          <t>Tidak puas</t>
        </is>
      </c>
      <c r="ADG51" t="inlineStr">
        <is>
          <t>Tidak puas</t>
        </is>
      </c>
      <c r="ADH51" t="inlineStr">
        <is>
          <t>Tidak</t>
        </is>
      </c>
      <c r="ADI51" t="n">
        <v/>
      </c>
      <c r="ADJ51" t="inlineStr">
        <is>
          <t>Tidak puas</t>
        </is>
      </c>
      <c r="ADK51" t="inlineStr">
        <is>
          <t>Kualitas yang diberikan tidak sesuai biaya yang dikeluarkan Monitoring/pengawasan tidak rutin Biogas yang dibangun sulit/tidak bisa langsung dioperasikan setelah dibangun Sulit dihubungi ketika biogas bermasalah</t>
        </is>
      </c>
      <c r="ADL51" t="n">
        <v>0</v>
      </c>
      <c r="ADM51" t="n">
        <v>0</v>
      </c>
      <c r="ADN51" t="n">
        <v>1</v>
      </c>
      <c r="ADO51" t="n">
        <v>1</v>
      </c>
      <c r="ADP51" t="n">
        <v>1</v>
      </c>
      <c r="ADQ51" t="n">
        <v>0</v>
      </c>
      <c r="ADR51" t="n">
        <v>1</v>
      </c>
      <c r="ADS51" t="n">
        <v>0</v>
      </c>
      <c r="ADT51" t="n">
        <v/>
      </c>
      <c r="ADU51" t="inlineStr">
        <is>
          <t>Menghubungi CPO atau pendamping</t>
        </is>
      </c>
      <c r="ADV51" t="n">
        <v>0</v>
      </c>
      <c r="ADW51" t="n">
        <v>0</v>
      </c>
      <c r="ADX51" t="n">
        <v>0</v>
      </c>
      <c r="ADY51" t="n">
        <v>0</v>
      </c>
      <c r="ADZ51" t="n">
        <v>1</v>
      </c>
      <c r="AEA51" t="n">
        <v>0</v>
      </c>
      <c r="AEB51" t="n">
        <v>0</v>
      </c>
      <c r="AEC51" t="n">
        <v>0</v>
      </c>
      <c r="AED51" t="inlineStr">
        <is>
          <t>Menghubungi tukang biogas dan koperasi, namun masalah tidak ditangani secara tuntas/dibiarkan</t>
        </is>
      </c>
      <c r="AEE51" t="inlineStr">
        <is>
          <t>Laki-laki dewasa</t>
        </is>
      </c>
      <c r="AEF51" t="n">
        <v/>
      </c>
      <c r="AEG51" t="inlineStr">
        <is>
          <t>Datang langsung ke rumah CPO</t>
        </is>
      </c>
      <c r="AEH51" t="n">
        <v/>
      </c>
      <c r="AEI51" t="inlineStr">
        <is>
          <t>Tidak ada</t>
        </is>
      </c>
      <c r="AEJ51" t="inlineStr">
        <is>
          <t>Tidak pernah</t>
        </is>
      </c>
      <c r="AEK51" t="inlineStr">
        <is>
          <t>Lebih aman Pengurangan pengeluaran rumah tangga (bahan bakar minyak, pupuk, dll.) Peningkatan kebersihan kandang ternak Dapat dibayar melalui skema kredit Pemanfaatan bio-slurry sebagai pupuk</t>
        </is>
      </c>
      <c r="AEL51" t="n">
        <v>1</v>
      </c>
      <c r="AEM51" t="n">
        <v>0</v>
      </c>
      <c r="AEN51" t="n">
        <v>0</v>
      </c>
      <c r="AEO51" t="n">
        <v>0</v>
      </c>
      <c r="AEP51" t="n">
        <v>1</v>
      </c>
      <c r="AEQ51" t="n">
        <v>0</v>
      </c>
      <c r="AER51" t="n">
        <v>1</v>
      </c>
      <c r="AES51" t="n">
        <v>1</v>
      </c>
      <c r="AET51" t="n">
        <v>0</v>
      </c>
      <c r="AEU51" t="n">
        <v>1</v>
      </c>
      <c r="AEV51" t="n">
        <v>0</v>
      </c>
      <c r="AEW51" t="n">
        <v>0</v>
      </c>
      <c r="AEX51" t="n">
        <v/>
      </c>
      <c r="AEY51" t="inlineStr">
        <is>
          <t>Lainnya</t>
        </is>
      </c>
      <c r="AEZ51" t="inlineStr">
        <is>
          <t>Masak jadi mudah, tidak susah mencari kayu bakar</t>
        </is>
      </c>
      <c r="AFA51" t="inlineStr">
        <is>
          <t>Koperasi</t>
        </is>
      </c>
      <c r="AFB51" t="n">
        <v/>
      </c>
      <c r="AFC51" t="inlineStr">
        <is>
          <t>1770709377244.jpg</t>
        </is>
      </c>
      <c r="AFD51" t="inlineStr">
        <is>
          <t>https://kf.kobotoolbox.org/api/v2/assets/avstPQqLr3Ab3ZdcVTXZ6f/data/668346630/attachments/attFogGu2qQTLKXPLBbfXxrE/</t>
        </is>
      </c>
      <c r="AFE51" t="inlineStr">
        <is>
          <t>1770709382728.jpg</t>
        </is>
      </c>
      <c r="AFF51" t="inlineStr">
        <is>
          <t>https://kf.kobotoolbox.org/api/v2/assets/avstPQqLr3Ab3ZdcVTXZ6f/data/668346630/attachments/attsRF9Cs4q3oLPSQuy6szB5/</t>
        </is>
      </c>
      <c r="AFG51" t="inlineStr">
        <is>
          <t>Solihin/Christina</t>
        </is>
      </c>
      <c r="AFH51" t="n">
        <v/>
      </c>
      <c r="AFI51" t="inlineStr">
        <is>
          <t>B4-a1 dan B5-a1. Sebelum biogas, masak dengan kayu. Saat ada biogas, memasak dengan biogas dan kayu bakar hanya untuk masak air buat pakan ternak. Biodigester hanya berfungsi sekitar 1 tahun. Bocor pada kubah, sudah dikuras namun tetap bermasalah. Sudah lapor koperasi namun tanggapan tidak memuaskan, sehingga akhirnya biodigester dibiarkan tidak aktif. E2. Data survei adalah data saat biogas aktif. Contoh data kepemilikan sapi sekarang adalah kepemilikan sapi saat biogas masih aktif yakni 8 ekor. Sedangkan kepemilikan saat ini (tahun 2026) cuma 1 ekor.</t>
        </is>
      </c>
    </row>
    <row r="52">
      <c r="A52" s="93" t="n">
        <v>46057</v>
      </c>
      <c r="B52" s="93" t="n">
        <v>46070</v>
      </c>
      <c r="C52" t="inlineStr">
        <is>
          <t>solihin</t>
        </is>
      </c>
      <c r="D52" t="inlineStr">
        <is>
          <t>sunarso / siti chusnul khotimah</t>
        </is>
      </c>
      <c r="E52" t="n">
        <v>85732866883</v>
      </c>
      <c r="F52" t="inlineStr">
        <is>
          <t>-7.8408204 112.8194395 821.7999877929688 30.0</t>
        </is>
      </c>
      <c r="G52" t="n">
        <v>-7.8408204</v>
      </c>
      <c r="H52" t="n">
        <v>112.8194395</v>
      </c>
      <c r="I52" t="n">
        <v>821.7999878000001</v>
      </c>
      <c r="J52" t="n">
        <v>30</v>
      </c>
      <c r="K52" t="n">
        <v>0</v>
      </c>
      <c r="L52" t="inlineStr">
        <is>
          <t>-7.8408083 112.819438 821.7999877929688 45.6</t>
        </is>
      </c>
      <c r="M52" t="n">
        <v>-7.8408083</v>
      </c>
      <c r="N52" t="n">
        <v>112.819438</v>
      </c>
      <c r="O52" t="n">
        <v>821.7999878000001</v>
      </c>
      <c r="P52" t="n">
        <v>45.6</v>
      </c>
      <c r="Q52" t="n">
        <v>0</v>
      </c>
      <c r="R52" t="inlineStr">
        <is>
          <t>Jawa Timur</t>
        </is>
      </c>
      <c r="S52" t="n">
        <v>0</v>
      </c>
      <c r="T52" t="n">
        <v>0</v>
      </c>
      <c r="U52" t="n">
        <v>0</v>
      </c>
      <c r="V52" t="n">
        <v>0</v>
      </c>
      <c r="W52" t="n">
        <v>0</v>
      </c>
      <c r="X52" t="n">
        <v>1</v>
      </c>
      <c r="Y52" t="n">
        <v>0</v>
      </c>
      <c r="Z52" t="n">
        <v>0</v>
      </c>
      <c r="AA52" t="n">
        <v>0</v>
      </c>
      <c r="AB52" t="n">
        <v>0</v>
      </c>
      <c r="AC52" t="inlineStr">
        <is>
          <t>PASURUAN</t>
        </is>
      </c>
      <c r="AD52" t="inlineStr">
        <is>
          <t>TUTUR</t>
        </is>
      </c>
      <c r="AE52" t="inlineStr">
        <is>
          <t>SUMBERPITU</t>
        </is>
      </c>
      <c r="AF52" t="inlineStr">
        <is>
          <t>KPSP SETIA KAWAN</t>
        </is>
      </c>
      <c r="AG52" t="inlineStr">
        <is>
          <t>SKP0944</t>
        </is>
      </c>
      <c r="AH52" t="n">
        <v>2</v>
      </c>
      <c r="AI52" t="inlineStr">
        <is>
          <t>VPA2</t>
        </is>
      </c>
      <c r="AJ52" t="inlineStr">
        <is>
          <t>Aktif</t>
        </is>
      </c>
      <c r="AK52" t="n">
        <v>67</v>
      </c>
      <c r="AL52" t="inlineStr">
        <is>
          <t>Laki-laki</t>
        </is>
      </c>
      <c r="AM52" t="inlineStr">
        <is>
          <t>Sudah menikah</t>
        </is>
      </c>
      <c r="AN52" t="inlineStr">
        <is>
          <t>SD/Sederajat</t>
        </is>
      </c>
      <c r="AO52" t="inlineStr">
        <is>
          <t>Peternak</t>
        </is>
      </c>
      <c r="AP52" t="n">
        <v>0</v>
      </c>
      <c r="AQ52" t="n">
        <v>1</v>
      </c>
      <c r="AR52" t="n">
        <v>0</v>
      </c>
      <c r="AS52" t="n">
        <v>0</v>
      </c>
      <c r="AT52" t="n">
        <v>0</v>
      </c>
      <c r="AU52" t="n">
        <v>0</v>
      </c>
      <c r="AV52" t="n">
        <v>0</v>
      </c>
      <c r="AW52" t="n">
        <v>0</v>
      </c>
      <c r="AX52" t="n">
        <v/>
      </c>
      <c r="AY52" t="inlineStr">
        <is>
          <t>Peternak</t>
        </is>
      </c>
      <c r="AZ52" t="n">
        <v>0</v>
      </c>
      <c r="BA52" t="n">
        <v>1</v>
      </c>
      <c r="BB52" t="n">
        <v>0</v>
      </c>
      <c r="BC52" t="n">
        <v>0</v>
      </c>
      <c r="BD52" t="n">
        <v>0</v>
      </c>
      <c r="BE52" t="n">
        <v>0</v>
      </c>
      <c r="BF52" t="n">
        <v>0</v>
      </c>
      <c r="BG52" t="n">
        <v>0</v>
      </c>
      <c r="BH52" t="n">
        <v/>
      </c>
      <c r="BI52" t="inlineStr">
        <is>
          <t>Rp2.500.000 - Rp3.500.000</t>
        </is>
      </c>
      <c r="BJ52" t="n">
        <v>2</v>
      </c>
      <c r="BK52" t="n">
        <v>2</v>
      </c>
      <c r="BL52" t="n">
        <v>2</v>
      </c>
      <c r="BM52" t="n">
        <v>0</v>
      </c>
      <c r="BN52" t="inlineStr">
        <is>
          <t>Milik sendiri</t>
        </is>
      </c>
      <c r="BO52" t="inlineStr">
        <is>
          <t>Permanen (dinding bata dan semen)</t>
        </is>
      </c>
      <c r="BP52" t="n">
        <v>1</v>
      </c>
      <c r="BQ52" t="n">
        <v>0</v>
      </c>
      <c r="BR52" t="n">
        <v>0</v>
      </c>
      <c r="BS52" t="n">
        <v>0</v>
      </c>
      <c r="BT52" t="n">
        <v>0</v>
      </c>
      <c r="BU52" t="n">
        <v/>
      </c>
      <c r="BV52" t="inlineStr">
        <is>
          <t>Keramik/ubin</t>
        </is>
      </c>
      <c r="BW52" t="n">
        <v>0</v>
      </c>
      <c r="BX52" t="n">
        <v>0</v>
      </c>
      <c r="BY52" t="n">
        <v>1</v>
      </c>
      <c r="BZ52" t="n">
        <v>0</v>
      </c>
      <c r="CA52" t="n">
        <v>0</v>
      </c>
      <c r="CB52" t="n">
        <v/>
      </c>
      <c r="CC52" t="inlineStr">
        <is>
          <t>Genting Asbes</t>
        </is>
      </c>
      <c r="CD52" t="n">
        <v>1</v>
      </c>
      <c r="CE52" t="n">
        <v>0</v>
      </c>
      <c r="CF52" t="n">
        <v>0</v>
      </c>
      <c r="CG52" t="n">
        <v>0</v>
      </c>
      <c r="CH52" t="n">
        <v>0</v>
      </c>
      <c r="CI52" t="n">
        <v>1</v>
      </c>
      <c r="CJ52" t="n">
        <v>0</v>
      </c>
      <c r="CK52" t="n">
        <v/>
      </c>
      <c r="CL52" t="inlineStr">
        <is>
          <t>Ya</t>
        </is>
      </c>
      <c r="CM52" t="n">
        <v>2024</v>
      </c>
      <c r="CN52" t="inlineStr">
        <is>
          <t>Fixed-Dome (Kubah Tetap)</t>
        </is>
      </c>
      <c r="CO52" t="inlineStr">
        <is>
          <t>8 m³ (6-7 ekor sapi, ±6,5 jam memasak/hari, ±65 kg slurry/hari)</t>
        </is>
      </c>
      <c r="CP52" t="inlineStr">
        <is>
          <t>Anggota keluarga - laki-laki</t>
        </is>
      </c>
      <c r="CQ52" t="n">
        <v>0</v>
      </c>
      <c r="CR52" t="n">
        <v>0</v>
      </c>
      <c r="CS52" t="n">
        <v>0</v>
      </c>
      <c r="CT52" t="n">
        <v>0</v>
      </c>
      <c r="CU52" t="n">
        <v>1</v>
      </c>
      <c r="CV52" t="n">
        <v>0</v>
      </c>
      <c r="CW52" t="n">
        <v>0</v>
      </c>
      <c r="CX52" t="n">
        <v>0</v>
      </c>
      <c r="CY52" t="inlineStr">
        <is>
          <t>Anggota keluarga - laki-laki Anggota keluarga - perempuan dewasa</t>
        </is>
      </c>
      <c r="CZ52" t="n">
        <v>1</v>
      </c>
      <c r="DA52" t="n">
        <v>1</v>
      </c>
      <c r="DB52" t="n">
        <v>0</v>
      </c>
      <c r="DC52" t="n">
        <v/>
      </c>
      <c r="DD52" t="inlineStr">
        <is>
          <t>Anggota keluarga - laki-laki</t>
        </is>
      </c>
      <c r="DE52" t="n">
        <v>1</v>
      </c>
      <c r="DF52" t="n">
        <v>0</v>
      </c>
      <c r="DG52" t="n">
        <v>0</v>
      </c>
      <c r="DH52" t="n">
        <v>0</v>
      </c>
      <c r="DI52" t="n">
        <v/>
      </c>
      <c r="DJ52" t="inlineStr">
        <is>
          <t>Anggota keluarga - laki-laki CPO atau pendamping</t>
        </is>
      </c>
      <c r="DK52" t="n">
        <v>1</v>
      </c>
      <c r="DL52" t="n">
        <v>0</v>
      </c>
      <c r="DM52" t="n">
        <v>1</v>
      </c>
      <c r="DN52" t="n">
        <v>0</v>
      </c>
      <c r="DO52" t="n">
        <v/>
      </c>
      <c r="DP52" t="inlineStr">
        <is>
          <t>Ya</t>
        </is>
      </c>
      <c r="DQ52" t="n">
        <v/>
      </c>
      <c r="DR52" t="n">
        <v/>
      </c>
      <c r="DS52" t="n">
        <v/>
      </c>
      <c r="DT52" t="n">
        <v/>
      </c>
      <c r="DU52" t="n">
        <v/>
      </c>
      <c r="DV52" t="n">
        <v/>
      </c>
      <c r="DW52" t="n">
        <v/>
      </c>
      <c r="DX52" t="n">
        <v/>
      </c>
      <c r="DY52" t="n">
        <v/>
      </c>
      <c r="DZ52" t="n">
        <v/>
      </c>
      <c r="EA52" t="n">
        <v/>
      </c>
      <c r="EB52" t="n">
        <v/>
      </c>
      <c r="EC52" t="n">
        <v/>
      </c>
      <c r="ED52" t="n">
        <v/>
      </c>
      <c r="EE52" t="n">
        <v/>
      </c>
      <c r="EF52" t="n">
        <v/>
      </c>
      <c r="EG52" t="n">
        <v/>
      </c>
      <c r="EH52" t="n">
        <v/>
      </c>
      <c r="EI52" t="inlineStr">
        <is>
          <t>Tidak ada masalah</t>
        </is>
      </c>
      <c r="EJ52" t="n">
        <v>0</v>
      </c>
      <c r="EK52" t="n">
        <v>0</v>
      </c>
      <c r="EL52" t="n">
        <v>0</v>
      </c>
      <c r="EM52" t="n">
        <v>1</v>
      </c>
      <c r="EN52" t="n">
        <v>0</v>
      </c>
      <c r="EO52" t="n">
        <v/>
      </c>
      <c r="EP52" t="inlineStr">
        <is>
          <t>Ya, cukup jelas dan mudah diikuti</t>
        </is>
      </c>
      <c r="EQ52" t="inlineStr">
        <is>
          <t>Pelatihan</t>
        </is>
      </c>
      <c r="ER52" t="inlineStr">
        <is>
          <t>CPO atau pendamping Staff BIRU</t>
        </is>
      </c>
      <c r="ES52" t="n">
        <v>1</v>
      </c>
      <c r="ET52" t="n">
        <v>1</v>
      </c>
      <c r="EU52" t="n">
        <v>0</v>
      </c>
      <c r="EV52" t="n">
        <v>0</v>
      </c>
      <c r="EW52" t="n">
        <v/>
      </c>
      <c r="EX52" t="inlineStr">
        <is>
          <t>Anggota keluarga - Laki-laki</t>
        </is>
      </c>
      <c r="EY52" t="n">
        <v>1</v>
      </c>
      <c r="EZ52" t="n">
        <v>0</v>
      </c>
      <c r="FA52" t="n">
        <v>0</v>
      </c>
      <c r="FB52" t="n">
        <v/>
      </c>
      <c r="FC52" t="inlineStr">
        <is>
          <t>Setiap hari</t>
        </is>
      </c>
      <c r="FD52" t="n">
        <v/>
      </c>
      <c r="FE52" t="inlineStr">
        <is>
          <t>Mengetahui</t>
        </is>
      </c>
      <c r="FF52" t="inlineStr">
        <is>
          <t>Selalu (setiap hari)</t>
        </is>
      </c>
      <c r="FG52" t="inlineStr">
        <is>
          <t>Mengetahui</t>
        </is>
      </c>
      <c r="FH52" t="inlineStr">
        <is>
          <t>Sering (setiap minggu)</t>
        </is>
      </c>
      <c r="FI52" t="inlineStr">
        <is>
          <t>Mengetahui</t>
        </is>
      </c>
      <c r="FJ52" t="inlineStr">
        <is>
          <t>Selalu (setiap hari)</t>
        </is>
      </c>
      <c r="FK52" t="inlineStr">
        <is>
          <t>Mengetahui</t>
        </is>
      </c>
      <c r="FL52" t="inlineStr">
        <is>
          <t>Jarang (setiap bulan atau lebih)</t>
        </is>
      </c>
      <c r="FM52" t="inlineStr">
        <is>
          <t>Mengetahui</t>
        </is>
      </c>
      <c r="FN52" t="inlineStr">
        <is>
          <t>Cukup sering (2 minggu sekali)</t>
        </is>
      </c>
      <c r="FO52" t="inlineStr">
        <is>
          <t>Mengetahui</t>
        </is>
      </c>
      <c r="FP52" t="inlineStr">
        <is>
          <t>Cukup sering (2 minggu sekali)</t>
        </is>
      </c>
      <c r="FQ52" t="inlineStr">
        <is>
          <t>Mengetahui</t>
        </is>
      </c>
      <c r="FR52" t="inlineStr">
        <is>
          <t>Ya</t>
        </is>
      </c>
      <c r="FS52" t="inlineStr">
        <is>
          <t>Mengetahui</t>
        </is>
      </c>
      <c r="FT52" t="inlineStr">
        <is>
          <t>Ya, selalu</t>
        </is>
      </c>
      <c r="FU52" t="inlineStr">
        <is>
          <t>Laki-laki dewasa</t>
        </is>
      </c>
      <c r="FV52" t="n">
        <v>1</v>
      </c>
      <c r="FW52" t="n">
        <v>0</v>
      </c>
      <c r="FX52" t="n">
        <v>0</v>
      </c>
      <c r="FY52" t="n">
        <v>0</v>
      </c>
      <c r="FZ52" t="inlineStr">
        <is>
          <t>Memahami</t>
        </is>
      </c>
      <c r="GA52" t="inlineStr">
        <is>
          <t>Pelatihan</t>
        </is>
      </c>
      <c r="GB52" t="n">
        <v>0</v>
      </c>
      <c r="GC52" t="n">
        <v>1</v>
      </c>
      <c r="GD52" t="n">
        <v>0</v>
      </c>
      <c r="GE52" t="n">
        <v>0</v>
      </c>
      <c r="GF52" t="n">
        <v/>
      </c>
      <c r="GG52" t="inlineStr">
        <is>
          <t>Sering</t>
        </is>
      </c>
      <c r="GH52" t="inlineStr">
        <is>
          <t>Ya</t>
        </is>
      </c>
      <c r="GI52" t="inlineStr">
        <is>
          <t>Teman/keluarga Tetangga</t>
        </is>
      </c>
      <c r="GJ52" t="n">
        <v>1</v>
      </c>
      <c r="GK52" t="n">
        <v>1</v>
      </c>
      <c r="GL52" t="n">
        <v>0</v>
      </c>
      <c r="GM52" t="n">
        <v>0</v>
      </c>
      <c r="GN52" t="n">
        <v/>
      </c>
      <c r="GO52" t="n">
        <v>9</v>
      </c>
      <c r="GP52" t="inlineStr">
        <is>
          <t>Sebagian</t>
        </is>
      </c>
      <c r="GQ52" t="inlineStr">
        <is>
          <t>Kayu bakar LPG</t>
        </is>
      </c>
      <c r="GR52" t="n">
        <v>1</v>
      </c>
      <c r="GS52" t="n">
        <v>1</v>
      </c>
      <c r="GT52" t="n">
        <v>0</v>
      </c>
      <c r="GU52" t="n">
        <v>0</v>
      </c>
      <c r="GV52" t="n">
        <v>0</v>
      </c>
      <c r="GW52" t="n">
        <v>0</v>
      </c>
      <c r="GX52" t="n">
        <v>0</v>
      </c>
      <c r="GY52" t="n">
        <v/>
      </c>
      <c r="GZ52" t="inlineStr">
        <is>
          <t>Ya</t>
        </is>
      </c>
      <c r="HA52" t="n">
        <v/>
      </c>
      <c r="HB52" t="n">
        <v/>
      </c>
      <c r="HC52" t="n">
        <v/>
      </c>
      <c r="HD52" t="n">
        <v/>
      </c>
      <c r="HE52" t="n">
        <v/>
      </c>
      <c r="HF52" t="n">
        <v/>
      </c>
      <c r="HG52" t="n">
        <v/>
      </c>
      <c r="HH52" t="n">
        <v/>
      </c>
      <c r="HI52" t="n">
        <v/>
      </c>
      <c r="HJ52" t="n">
        <v/>
      </c>
      <c r="HK52" t="n">
        <v/>
      </c>
      <c r="HL52" t="n">
        <v/>
      </c>
      <c r="HM52" t="n">
        <v/>
      </c>
      <c r="HN52" t="n">
        <v/>
      </c>
      <c r="HO52" t="n">
        <v/>
      </c>
      <c r="HP52" t="n">
        <v/>
      </c>
      <c r="HQ52" t="n">
        <v/>
      </c>
      <c r="HR52" t="n">
        <v/>
      </c>
      <c r="HS52" t="n">
        <v/>
      </c>
      <c r="HT52" t="n">
        <v/>
      </c>
      <c r="HU52" t="n">
        <v/>
      </c>
      <c r="HV52" t="n">
        <v/>
      </c>
      <c r="HW52" t="n">
        <v/>
      </c>
      <c r="HX52" t="n">
        <v/>
      </c>
      <c r="HY52" t="n">
        <v>2700</v>
      </c>
      <c r="HZ52" t="n">
        <v>1080000</v>
      </c>
      <c r="IA52" t="n">
        <v>9</v>
      </c>
      <c r="IB52" t="n">
        <v>51000</v>
      </c>
      <c r="IC52" t="n">
        <v/>
      </c>
      <c r="ID52" t="n">
        <v/>
      </c>
      <c r="IE52" t="n">
        <v/>
      </c>
      <c r="IF52" t="n">
        <v/>
      </c>
      <c r="IG52" t="n">
        <v/>
      </c>
      <c r="IH52" t="n">
        <v/>
      </c>
      <c r="II52" t="n">
        <v/>
      </c>
      <c r="IJ52" t="n">
        <v/>
      </c>
      <c r="IK52" t="inlineStr">
        <is>
          <t>50-65 kg</t>
        </is>
      </c>
      <c r="IL52" t="inlineStr">
        <is>
          <t>&gt;5 jam</t>
        </is>
      </c>
      <c r="IM52" t="inlineStr">
        <is>
          <t>Ya</t>
        </is>
      </c>
      <c r="IN52" t="inlineStr">
        <is>
          <t>Tidak</t>
        </is>
      </c>
      <c r="IO52" t="inlineStr">
        <is>
          <t>Lebih bersih</t>
        </is>
      </c>
      <c r="IP52" t="n">
        <v/>
      </c>
      <c r="IQ52" t="inlineStr">
        <is>
          <t>Tidak pernah</t>
        </is>
      </c>
      <c r="IR52" t="n">
        <v/>
      </c>
      <c r="IS52" t="n">
        <v/>
      </c>
      <c r="IT52" t="n">
        <v/>
      </c>
      <c r="IU52" t="n">
        <v/>
      </c>
      <c r="IV52" t="n">
        <v/>
      </c>
      <c r="IW52" t="n">
        <v/>
      </c>
      <c r="IX52" t="n">
        <v/>
      </c>
      <c r="IY52" t="n">
        <v/>
      </c>
      <c r="IZ52" t="inlineStr">
        <is>
          <t>Tidak pernah</t>
        </is>
      </c>
      <c r="JA52" t="n">
        <v/>
      </c>
      <c r="JB52" t="n">
        <v/>
      </c>
      <c r="JC52" t="n">
        <v/>
      </c>
      <c r="JD52" t="n">
        <v/>
      </c>
      <c r="JE52" t="n">
        <v/>
      </c>
      <c r="JF52" t="n">
        <v/>
      </c>
      <c r="JG52" t="n">
        <v/>
      </c>
      <c r="JH52" t="n">
        <v/>
      </c>
      <c r="JI52" t="inlineStr">
        <is>
          <t>Tidak pernah</t>
        </is>
      </c>
      <c r="JJ52" t="n">
        <v/>
      </c>
      <c r="JK52" t="n">
        <v/>
      </c>
      <c r="JL52" t="n">
        <v/>
      </c>
      <c r="JM52" t="n">
        <v/>
      </c>
      <c r="JN52" t="n">
        <v/>
      </c>
      <c r="JO52" t="n">
        <v/>
      </c>
      <c r="JP52" t="n">
        <v/>
      </c>
      <c r="JQ52" t="n">
        <v/>
      </c>
      <c r="JR52" t="inlineStr">
        <is>
          <t>Tidak pernah</t>
        </is>
      </c>
      <c r="JS52" t="n">
        <v/>
      </c>
      <c r="JT52" t="n">
        <v/>
      </c>
      <c r="JU52" t="n">
        <v/>
      </c>
      <c r="JV52" t="n">
        <v/>
      </c>
      <c r="JW52" t="n">
        <v/>
      </c>
      <c r="JX52" t="n">
        <v/>
      </c>
      <c r="JY52" t="n">
        <v/>
      </c>
      <c r="JZ52" t="n">
        <v/>
      </c>
      <c r="KA52" t="inlineStr">
        <is>
          <t>Tidak pernah</t>
        </is>
      </c>
      <c r="KB52" t="n">
        <v/>
      </c>
      <c r="KC52" t="n">
        <v/>
      </c>
      <c r="KD52" t="n">
        <v/>
      </c>
      <c r="KE52" t="n">
        <v/>
      </c>
      <c r="KF52" t="n">
        <v/>
      </c>
      <c r="KG52" t="n">
        <v/>
      </c>
      <c r="KH52" t="n">
        <v/>
      </c>
      <c r="KI52" t="n">
        <v/>
      </c>
      <c r="KJ52" t="inlineStr">
        <is>
          <t>Tidak pernah</t>
        </is>
      </c>
      <c r="KK52" t="n">
        <v/>
      </c>
      <c r="KL52" t="n">
        <v/>
      </c>
      <c r="KM52" t="n">
        <v/>
      </c>
      <c r="KN52" t="n">
        <v/>
      </c>
      <c r="KO52" t="n">
        <v/>
      </c>
      <c r="KP52" t="n">
        <v/>
      </c>
      <c r="KQ52" t="n">
        <v/>
      </c>
      <c r="KR52" t="n">
        <v/>
      </c>
      <c r="KS52" t="inlineStr">
        <is>
          <t>Tidak ada perubahan</t>
        </is>
      </c>
      <c r="KT52" t="inlineStr">
        <is>
          <t>0-1 kali</t>
        </is>
      </c>
      <c r="KU52" t="inlineStr">
        <is>
          <t>0-1 kali</t>
        </is>
      </c>
      <c r="KV52" t="inlineStr">
        <is>
          <t>Perempuan dewasa</t>
        </is>
      </c>
      <c r="KW52" t="n">
        <v>0</v>
      </c>
      <c r="KX52" t="n">
        <v>1</v>
      </c>
      <c r="KY52" t="n">
        <v>0</v>
      </c>
      <c r="KZ52" t="n">
        <v>0</v>
      </c>
      <c r="LA52" t="inlineStr">
        <is>
          <t>Cukup membaik</t>
        </is>
      </c>
      <c r="LB52" t="inlineStr">
        <is>
          <t>Cukup membaik</t>
        </is>
      </c>
      <c r="LC52" t="n">
        <v>2</v>
      </c>
      <c r="LD52" t="n">
        <v>5</v>
      </c>
      <c r="LE52" t="n">
        <v>0</v>
      </c>
      <c r="LF52" t="n">
        <v>0</v>
      </c>
      <c r="LG52" t="inlineStr">
        <is>
          <t>Ya</t>
        </is>
      </c>
      <c r="LH52" t="n">
        <v>1180000</v>
      </c>
      <c r="LI52" t="n">
        <v/>
      </c>
      <c r="LJ52" t="inlineStr">
        <is>
          <t>Kebutuhan rumah tangga</t>
        </is>
      </c>
      <c r="LK52" t="n">
        <v>0</v>
      </c>
      <c r="LL52" t="n">
        <v>0</v>
      </c>
      <c r="LM52" t="n">
        <v>0</v>
      </c>
      <c r="LN52" t="n">
        <v>0</v>
      </c>
      <c r="LO52" t="n">
        <v>1</v>
      </c>
      <c r="LP52" t="n">
        <v>0</v>
      </c>
      <c r="LQ52" t="n">
        <v>0</v>
      </c>
      <c r="LR52" t="n">
        <v/>
      </c>
      <c r="LS52" t="n">
        <v>10</v>
      </c>
      <c r="LT52" t="n">
        <v>0</v>
      </c>
      <c r="LU52" t="n">
        <v>10</v>
      </c>
      <c r="LV52" t="n">
        <v>15</v>
      </c>
      <c r="LW52" t="n">
        <v>0</v>
      </c>
      <c r="LX52" t="n">
        <v>15</v>
      </c>
      <c r="LY52" t="n">
        <v>15</v>
      </c>
      <c r="LZ52" t="n">
        <v>0</v>
      </c>
      <c r="MA52" t="n">
        <v>15</v>
      </c>
      <c r="MB52" t="inlineStr">
        <is>
          <t>Ya</t>
        </is>
      </c>
      <c r="MC52" t="n">
        <v>60</v>
      </c>
      <c r="MD52" t="n">
        <v>0</v>
      </c>
      <c r="ME52" t="n">
        <v>0</v>
      </c>
      <c r="MF52" t="n">
        <v>0</v>
      </c>
      <c r="MG52" t="n">
        <v>0</v>
      </c>
      <c r="MH52" t="n">
        <v>0</v>
      </c>
      <c r="MI52" t="inlineStr">
        <is>
          <t>Istirahat Bekerja</t>
        </is>
      </c>
      <c r="MJ52" t="n">
        <v>0</v>
      </c>
      <c r="MK52" t="n">
        <v>0</v>
      </c>
      <c r="ML52" t="n">
        <v>1</v>
      </c>
      <c r="MM52" t="n">
        <v>0</v>
      </c>
      <c r="MN52" t="n">
        <v>1</v>
      </c>
      <c r="MO52" t="n">
        <v>0</v>
      </c>
      <c r="MP52" t="n">
        <v/>
      </c>
      <c r="MQ52" t="inlineStr">
        <is>
          <t>Menanam pohon pisang .. tapi Tdk tiap hr.hanya 1 kali permusim.. itupun kadang klau sempat.hanya sbg sampingan .</t>
        </is>
      </c>
      <c r="MR52" t="n">
        <v/>
      </c>
      <c r="MS52" t="n">
        <v/>
      </c>
      <c r="MT52" t="inlineStr">
        <is>
          <t>Kadang kadang</t>
        </is>
      </c>
      <c r="MU52" t="inlineStr">
        <is>
          <t>Tidak</t>
        </is>
      </c>
      <c r="MV52" t="n">
        <v/>
      </c>
      <c r="MW52" t="n">
        <v/>
      </c>
      <c r="MX52" t="n">
        <v/>
      </c>
      <c r="MY52" t="n">
        <v/>
      </c>
      <c r="MZ52" t="n">
        <v/>
      </c>
      <c r="NA52" t="n">
        <v/>
      </c>
      <c r="NB52" t="n">
        <v/>
      </c>
      <c r="NC52" t="n">
        <v/>
      </c>
      <c r="ND52" t="n">
        <v/>
      </c>
      <c r="NE52" t="n">
        <v/>
      </c>
      <c r="NF52" t="n">
        <v/>
      </c>
      <c r="NG52" t="n">
        <v/>
      </c>
      <c r="NH52" t="n">
        <v/>
      </c>
      <c r="NI52" t="n">
        <v/>
      </c>
      <c r="NJ52" t="n">
        <v/>
      </c>
      <c r="NK52" t="n">
        <v/>
      </c>
      <c r="NL52" t="inlineStr">
        <is>
          <t>Ya</t>
        </is>
      </c>
      <c r="NM52" t="inlineStr">
        <is>
          <t>100% kredit atau pinjaman</t>
        </is>
      </c>
      <c r="NN52" t="inlineStr">
        <is>
          <t>9.000.001-11.000.000</t>
        </is>
      </c>
      <c r="NO52" t="n">
        <v/>
      </c>
      <c r="NP52" t="n">
        <v/>
      </c>
      <c r="NQ52" t="inlineStr">
        <is>
          <t>Koperasi</t>
        </is>
      </c>
      <c r="NR52" t="n">
        <v/>
      </c>
      <c r="NS52" t="n">
        <v>12</v>
      </c>
      <c r="NT52" t="inlineStr">
        <is>
          <t>Anggota keluarga - Laki-laki dewasa</t>
        </is>
      </c>
      <c r="NU52" t="n">
        <v/>
      </c>
      <c r="NV52" t="n">
        <v/>
      </c>
      <c r="NW52" t="n">
        <v/>
      </c>
      <c r="NX52" t="inlineStr">
        <is>
          <t>Sedikit meningkat</t>
        </is>
      </c>
      <c r="NY52" t="n">
        <v>180</v>
      </c>
      <c r="NZ52" t="n">
        <v>0</v>
      </c>
      <c r="OA52" t="n">
        <v>0</v>
      </c>
      <c r="OB52" t="n">
        <v>0</v>
      </c>
      <c r="OC52" t="n">
        <v>30</v>
      </c>
      <c r="OD52" t="n">
        <v>0</v>
      </c>
      <c r="OE52" t="inlineStr">
        <is>
          <t>Lebih baik</t>
        </is>
      </c>
      <c r="OF52" t="inlineStr">
        <is>
          <t>Lebih baik (beda waktu memasak 5-30 menit, ATAU tidak lagi ada rasa/bau makanan yang berubah, ATAU alasan lainnya)</t>
        </is>
      </c>
      <c r="OG52" t="inlineStr">
        <is>
          <t>Ya</t>
        </is>
      </c>
      <c r="OH52" t="n">
        <v>1</v>
      </c>
      <c r="OI52" t="n">
        <v>4</v>
      </c>
      <c r="OJ52" t="n">
        <v>0</v>
      </c>
      <c r="OK52" t="n">
        <v>0</v>
      </c>
      <c r="OL52" t="n">
        <v>0</v>
      </c>
      <c r="OM52" t="n">
        <v>0</v>
      </c>
      <c r="ON52" t="n">
        <v>10</v>
      </c>
      <c r="OO52" t="n">
        <v>0</v>
      </c>
      <c r="OP52" t="inlineStr">
        <is>
          <t>Sapi perah Sapi pedaging Ayam</t>
        </is>
      </c>
      <c r="OQ52" t="n">
        <v>1</v>
      </c>
      <c r="OR52" t="n">
        <v>1</v>
      </c>
      <c r="OS52" t="n">
        <v>0</v>
      </c>
      <c r="OT52" t="n">
        <v>0</v>
      </c>
      <c r="OU52" t="n">
        <v>0</v>
      </c>
      <c r="OV52" t="n">
        <v>0</v>
      </c>
      <c r="OW52" t="n">
        <v>1</v>
      </c>
      <c r="OX52" t="n">
        <v>0</v>
      </c>
      <c r="OY52" t="n">
        <v/>
      </c>
      <c r="OZ52" t="n">
        <v/>
      </c>
      <c r="PA52" t="n">
        <v/>
      </c>
      <c r="PB52" t="n">
        <v/>
      </c>
      <c r="PC52" t="n">
        <v/>
      </c>
      <c r="PD52" t="n">
        <v/>
      </c>
      <c r="PE52" t="n">
        <v/>
      </c>
      <c r="PF52" t="n">
        <v/>
      </c>
      <c r="PG52" t="n">
        <v/>
      </c>
      <c r="PH52" t="n">
        <v/>
      </c>
      <c r="PI52" t="n">
        <v/>
      </c>
      <c r="PJ52" t="n">
        <v/>
      </c>
      <c r="PK52" t="n">
        <v/>
      </c>
      <c r="PL52" t="n">
        <v/>
      </c>
      <c r="PM52" t="n">
        <v/>
      </c>
      <c r="PN52" t="n">
        <v/>
      </c>
      <c r="PO52" t="n">
        <v/>
      </c>
      <c r="PP52" t="n">
        <v/>
      </c>
      <c r="PQ52" t="n">
        <v/>
      </c>
      <c r="PR52" t="n">
        <v/>
      </c>
      <c r="PS52" t="n">
        <v/>
      </c>
      <c r="PT52" t="inlineStr">
        <is>
          <t>1-Disebarkan ke lahan terbuka</t>
        </is>
      </c>
      <c r="PU52" t="n">
        <v>0</v>
      </c>
      <c r="PV52" t="n">
        <v>0</v>
      </c>
      <c r="PW52" t="n">
        <v>0</v>
      </c>
      <c r="PX52" t="n">
        <v>0</v>
      </c>
      <c r="PY52" t="n">
        <v>0</v>
      </c>
      <c r="PZ52" t="n">
        <v>1</v>
      </c>
      <c r="QA52" t="n">
        <v>0</v>
      </c>
      <c r="QB52" t="n">
        <v>0</v>
      </c>
      <c r="QC52" t="n">
        <v>0</v>
      </c>
      <c r="QD52" t="n">
        <v/>
      </c>
      <c r="QE52" t="inlineStr">
        <is>
          <t>1-Disebarkan ke lahan terbuka</t>
        </is>
      </c>
      <c r="QF52" t="n">
        <v>0</v>
      </c>
      <c r="QG52" t="n">
        <v>0</v>
      </c>
      <c r="QH52" t="n">
        <v>0</v>
      </c>
      <c r="QI52" t="n">
        <v>0</v>
      </c>
      <c r="QJ52" t="n">
        <v>0</v>
      </c>
      <c r="QK52" t="n">
        <v>1</v>
      </c>
      <c r="QL52" t="n">
        <v>0</v>
      </c>
      <c r="QM52" t="n">
        <v>0</v>
      </c>
      <c r="QN52" t="n">
        <v>0</v>
      </c>
      <c r="QO52" t="n">
        <v/>
      </c>
      <c r="QP52" t="n">
        <v/>
      </c>
      <c r="QQ52" t="n">
        <v/>
      </c>
      <c r="QR52" t="n">
        <v/>
      </c>
      <c r="QS52" t="n">
        <v/>
      </c>
      <c r="QT52" t="n">
        <v/>
      </c>
      <c r="QU52" t="n">
        <v/>
      </c>
      <c r="QV52" t="n">
        <v/>
      </c>
      <c r="QW52" t="n">
        <v/>
      </c>
      <c r="QX52" t="n">
        <v/>
      </c>
      <c r="QY52" t="n">
        <v/>
      </c>
      <c r="QZ52" t="n">
        <v/>
      </c>
      <c r="RA52" t="n">
        <v/>
      </c>
      <c r="RB52" t="n">
        <v/>
      </c>
      <c r="RC52" t="n">
        <v/>
      </c>
      <c r="RD52" t="n">
        <v/>
      </c>
      <c r="RE52" t="n">
        <v/>
      </c>
      <c r="RF52" t="n">
        <v/>
      </c>
      <c r="RG52" t="n">
        <v/>
      </c>
      <c r="RH52" t="n">
        <v/>
      </c>
      <c r="RI52" t="n">
        <v/>
      </c>
      <c r="RJ52" t="n">
        <v/>
      </c>
      <c r="RK52" t="n">
        <v/>
      </c>
      <c r="RL52" t="n">
        <v/>
      </c>
      <c r="RM52" t="n">
        <v/>
      </c>
      <c r="RN52" t="n">
        <v/>
      </c>
      <c r="RO52" t="n">
        <v/>
      </c>
      <c r="RP52" t="n">
        <v/>
      </c>
      <c r="RQ52" t="n">
        <v/>
      </c>
      <c r="RR52" t="n">
        <v/>
      </c>
      <c r="RS52" t="n">
        <v/>
      </c>
      <c r="RT52" t="n">
        <v/>
      </c>
      <c r="RU52" t="n">
        <v/>
      </c>
      <c r="RV52" t="n">
        <v/>
      </c>
      <c r="RW52" t="n">
        <v/>
      </c>
      <c r="RX52" t="n">
        <v/>
      </c>
      <c r="RY52" t="n">
        <v/>
      </c>
      <c r="RZ52" t="n">
        <v/>
      </c>
      <c r="SA52" t="n">
        <v/>
      </c>
      <c r="SB52" t="n">
        <v/>
      </c>
      <c r="SC52" t="inlineStr">
        <is>
          <t>1-Disebarkan ke lahan terbuka</t>
        </is>
      </c>
      <c r="SD52" t="n">
        <v>0</v>
      </c>
      <c r="SE52" t="n">
        <v>0</v>
      </c>
      <c r="SF52" t="n">
        <v>0</v>
      </c>
      <c r="SG52" t="n">
        <v>0</v>
      </c>
      <c r="SH52" t="n">
        <v>0</v>
      </c>
      <c r="SI52" t="n">
        <v>1</v>
      </c>
      <c r="SJ52" t="n">
        <v>0</v>
      </c>
      <c r="SK52" t="n">
        <v>0</v>
      </c>
      <c r="SL52" t="n">
        <v>0</v>
      </c>
      <c r="SM52" t="n">
        <v/>
      </c>
      <c r="SN52" t="n">
        <v/>
      </c>
      <c r="SO52" t="n">
        <v/>
      </c>
      <c r="SP52" t="n">
        <v/>
      </c>
      <c r="SQ52" t="n">
        <v/>
      </c>
      <c r="SR52" t="n">
        <v/>
      </c>
      <c r="SS52" t="n">
        <v/>
      </c>
      <c r="ST52" t="n">
        <v/>
      </c>
      <c r="SU52" t="n">
        <v/>
      </c>
      <c r="SV52" t="n">
        <v/>
      </c>
      <c r="SW52" t="n">
        <v/>
      </c>
      <c r="SX52" t="n">
        <v/>
      </c>
      <c r="SY52" t="n">
        <v>1</v>
      </c>
      <c r="SZ52" t="n">
        <v>9</v>
      </c>
      <c r="TA52" t="n">
        <v/>
      </c>
      <c r="TB52" t="n">
        <v/>
      </c>
      <c r="TC52" t="n">
        <v/>
      </c>
      <c r="TD52" t="n">
        <v/>
      </c>
      <c r="TE52" t="n">
        <v>10</v>
      </c>
      <c r="TF52" t="n">
        <v/>
      </c>
      <c r="TG52" t="n">
        <v>1</v>
      </c>
      <c r="TH52" t="n">
        <v>8</v>
      </c>
      <c r="TI52" t="n">
        <v>0</v>
      </c>
      <c r="TJ52" t="n">
        <v>0</v>
      </c>
      <c r="TK52" t="n">
        <v>0</v>
      </c>
      <c r="TL52" t="n">
        <v>0</v>
      </c>
      <c r="TM52" t="n">
        <v>10</v>
      </c>
      <c r="TN52" t="n">
        <v>0</v>
      </c>
      <c r="TO52" t="n">
        <v>0</v>
      </c>
      <c r="TP52" t="n">
        <v>0</v>
      </c>
      <c r="TQ52" t="n">
        <v>0</v>
      </c>
      <c r="TR52" t="n">
        <v>0</v>
      </c>
      <c r="TS52" t="n">
        <v>0</v>
      </c>
      <c r="TT52" t="n">
        <v>0</v>
      </c>
      <c r="TU52" t="n">
        <v>0</v>
      </c>
      <c r="TV52" t="n">
        <v>0</v>
      </c>
      <c r="TW52" t="n">
        <v/>
      </c>
      <c r="TX52" t="n">
        <v/>
      </c>
      <c r="TY52" t="n">
        <v/>
      </c>
      <c r="TZ52" t="n">
        <v/>
      </c>
      <c r="UA52" t="n">
        <v/>
      </c>
      <c r="UB52" t="n">
        <v/>
      </c>
      <c r="UC52" t="n">
        <v/>
      </c>
      <c r="UD52" t="n">
        <v/>
      </c>
      <c r="UE52" t="n">
        <v/>
      </c>
      <c r="UF52" t="n">
        <v/>
      </c>
      <c r="UG52" t="n">
        <v/>
      </c>
      <c r="UH52" t="n">
        <v/>
      </c>
      <c r="UI52" t="n">
        <v/>
      </c>
      <c r="UJ52" t="n">
        <v/>
      </c>
      <c r="UK52" t="n">
        <v/>
      </c>
      <c r="UL52" t="n">
        <v/>
      </c>
      <c r="UM52" t="n">
        <v>0</v>
      </c>
      <c r="UN52" t="n">
        <v>0</v>
      </c>
      <c r="UO52" t="n">
        <v>0</v>
      </c>
      <c r="UP52" t="n">
        <v>0</v>
      </c>
      <c r="UQ52" t="n">
        <v/>
      </c>
      <c r="UR52" t="n">
        <v/>
      </c>
      <c r="US52" t="n">
        <v/>
      </c>
      <c r="UT52" t="n">
        <v/>
      </c>
      <c r="UU52" t="inlineStr">
        <is>
          <t>Pemberian pakan di kandang</t>
        </is>
      </c>
      <c r="UV52" t="inlineStr">
        <is>
          <t>Pemberian pakan di kandang</t>
        </is>
      </c>
      <c r="UW52" t="n">
        <v/>
      </c>
      <c r="UX52" t="n">
        <v/>
      </c>
      <c r="UY52" t="n">
        <v/>
      </c>
      <c r="UZ52" t="n">
        <v/>
      </c>
      <c r="VA52" t="inlineStr">
        <is>
          <t>Pemberian pakan di kandang</t>
        </is>
      </c>
      <c r="VB52" t="n">
        <v/>
      </c>
      <c r="VC52" t="inlineStr">
        <is>
          <t>Sangat teratur (setiap hari)</t>
        </is>
      </c>
      <c r="VD52" t="inlineStr">
        <is>
          <t>Sangat teratur (setiap hari)</t>
        </is>
      </c>
      <c r="VE52" t="n">
        <v/>
      </c>
      <c r="VF52" t="n">
        <v/>
      </c>
      <c r="VG52" t="n">
        <v/>
      </c>
      <c r="VH52" t="n">
        <v/>
      </c>
      <c r="VI52" t="inlineStr">
        <is>
          <t>Sangat teratur (setiap hari)</t>
        </is>
      </c>
      <c r="VJ52" t="n">
        <v/>
      </c>
      <c r="VK52" t="inlineStr">
        <is>
          <t>Sangat sering (&gt;1 kali sehari)</t>
        </is>
      </c>
      <c r="VL52" t="inlineStr">
        <is>
          <t>Sangat sering (&gt;1 kali sehari)</t>
        </is>
      </c>
      <c r="VM52" t="n">
        <v/>
      </c>
      <c r="VN52" t="n">
        <v/>
      </c>
      <c r="VO52" t="n">
        <v/>
      </c>
      <c r="VP52" t="n">
        <v/>
      </c>
      <c r="VQ52" t="inlineStr">
        <is>
          <t>Sering (1 kali sehari)</t>
        </is>
      </c>
      <c r="VR52" t="n">
        <v/>
      </c>
      <c r="VS52" t="inlineStr">
        <is>
          <t>3-Disimpan terbuka (dry lot) 6-Digester biogas 2-Disimpan basah (slurry)</t>
        </is>
      </c>
      <c r="VT52" t="n">
        <v>0</v>
      </c>
      <c r="VU52" t="n">
        <v>0</v>
      </c>
      <c r="VV52" t="n">
        <v>0</v>
      </c>
      <c r="VW52" t="n">
        <v>0</v>
      </c>
      <c r="VX52" t="n">
        <v>0</v>
      </c>
      <c r="VY52" t="n">
        <v>1</v>
      </c>
      <c r="VZ52" t="n">
        <v>1</v>
      </c>
      <c r="WA52" t="n">
        <v>0</v>
      </c>
      <c r="WB52" t="n">
        <v>0</v>
      </c>
      <c r="WC52" t="n">
        <v>1</v>
      </c>
      <c r="WD52" t="n">
        <v>0</v>
      </c>
      <c r="WE52" t="n">
        <v>0</v>
      </c>
      <c r="WF52" t="inlineStr">
        <is>
          <t>2-Disimpan basah (slurry) 3-Disimpan terbuka (dry lot) 6-Digester biogas</t>
        </is>
      </c>
      <c r="WG52" t="n">
        <v>0</v>
      </c>
      <c r="WH52" t="n">
        <v>0</v>
      </c>
      <c r="WI52" t="n">
        <v>0</v>
      </c>
      <c r="WJ52" t="n">
        <v>0</v>
      </c>
      <c r="WK52" t="n">
        <v>0</v>
      </c>
      <c r="WL52" t="n">
        <v>1</v>
      </c>
      <c r="WM52" t="n">
        <v>1</v>
      </c>
      <c r="WN52" t="n">
        <v>0</v>
      </c>
      <c r="WO52" t="n">
        <v>0</v>
      </c>
      <c r="WP52" t="n">
        <v>1</v>
      </c>
      <c r="WQ52" t="n">
        <v>0</v>
      </c>
      <c r="WR52" t="n">
        <v>0</v>
      </c>
      <c r="WS52" t="n">
        <v/>
      </c>
      <c r="WT52" t="n">
        <v/>
      </c>
      <c r="WU52" t="n">
        <v/>
      </c>
      <c r="WV52" t="n">
        <v/>
      </c>
      <c r="WW52" t="n">
        <v/>
      </c>
      <c r="WX52" t="n">
        <v/>
      </c>
      <c r="WY52" t="n">
        <v/>
      </c>
      <c r="WZ52" t="n">
        <v/>
      </c>
      <c r="XA52" t="n">
        <v/>
      </c>
      <c r="XB52" t="n">
        <v/>
      </c>
      <c r="XC52" t="n">
        <v/>
      </c>
      <c r="XD52" t="n">
        <v/>
      </c>
      <c r="XE52" t="n">
        <v/>
      </c>
      <c r="XF52" t="n">
        <v/>
      </c>
      <c r="XG52" t="n">
        <v/>
      </c>
      <c r="XH52" t="n">
        <v/>
      </c>
      <c r="XI52" t="n">
        <v/>
      </c>
      <c r="XJ52" t="n">
        <v/>
      </c>
      <c r="XK52" t="n">
        <v/>
      </c>
      <c r="XL52" t="n">
        <v/>
      </c>
      <c r="XM52" t="n">
        <v/>
      </c>
      <c r="XN52" t="n">
        <v/>
      </c>
      <c r="XO52" t="n">
        <v/>
      </c>
      <c r="XP52" t="n">
        <v/>
      </c>
      <c r="XQ52" t="n">
        <v/>
      </c>
      <c r="XR52" t="n">
        <v/>
      </c>
      <c r="XS52" t="n">
        <v/>
      </c>
      <c r="XT52" t="n">
        <v/>
      </c>
      <c r="XU52" t="n">
        <v/>
      </c>
      <c r="XV52" t="n">
        <v/>
      </c>
      <c r="XW52" t="n">
        <v/>
      </c>
      <c r="XX52" t="n">
        <v/>
      </c>
      <c r="XY52" t="n">
        <v/>
      </c>
      <c r="XZ52" t="n">
        <v/>
      </c>
      <c r="YA52" t="n">
        <v/>
      </c>
      <c r="YB52" t="n">
        <v/>
      </c>
      <c r="YC52" t="n">
        <v/>
      </c>
      <c r="YD52" t="n">
        <v/>
      </c>
      <c r="YE52" t="n">
        <v/>
      </c>
      <c r="YF52" t="n">
        <v/>
      </c>
      <c r="YG52" t="n">
        <v/>
      </c>
      <c r="YH52" t="n">
        <v/>
      </c>
      <c r="YI52" t="n">
        <v/>
      </c>
      <c r="YJ52" t="n">
        <v/>
      </c>
      <c r="YK52" t="n">
        <v/>
      </c>
      <c r="YL52" t="n">
        <v/>
      </c>
      <c r="YM52" t="n">
        <v/>
      </c>
      <c r="YN52" t="inlineStr">
        <is>
          <t>3-Disimpan terbuka (dry lot)</t>
        </is>
      </c>
      <c r="YO52" t="n">
        <v>0</v>
      </c>
      <c r="YP52" t="n">
        <v>0</v>
      </c>
      <c r="YQ52" t="n">
        <v>0</v>
      </c>
      <c r="YR52" t="n">
        <v>0</v>
      </c>
      <c r="YS52" t="n">
        <v>0</v>
      </c>
      <c r="YT52" t="n">
        <v>0</v>
      </c>
      <c r="YU52" t="n">
        <v>1</v>
      </c>
      <c r="YV52" t="n">
        <v>0</v>
      </c>
      <c r="YW52" t="n">
        <v>0</v>
      </c>
      <c r="YX52" t="n">
        <v>0</v>
      </c>
      <c r="YY52" t="n">
        <v>0</v>
      </c>
      <c r="YZ52" t="n">
        <v>0</v>
      </c>
      <c r="ZA52" t="n">
        <v/>
      </c>
      <c r="ZB52" t="n">
        <v/>
      </c>
      <c r="ZC52" t="n">
        <v/>
      </c>
      <c r="ZD52" t="n">
        <v/>
      </c>
      <c r="ZE52" t="n">
        <v/>
      </c>
      <c r="ZF52" t="n">
        <v/>
      </c>
      <c r="ZG52" t="n">
        <v/>
      </c>
      <c r="ZH52" t="n">
        <v/>
      </c>
      <c r="ZI52" t="n">
        <v/>
      </c>
      <c r="ZJ52" t="n">
        <v/>
      </c>
      <c r="ZK52" t="n">
        <v/>
      </c>
      <c r="ZL52" t="n">
        <v/>
      </c>
      <c r="ZM52" t="n">
        <v/>
      </c>
      <c r="ZN52" t="n">
        <v>100</v>
      </c>
      <c r="ZO52" t="n">
        <v>100</v>
      </c>
      <c r="ZP52" t="n">
        <v/>
      </c>
      <c r="ZQ52" t="n">
        <v/>
      </c>
      <c r="ZR52" t="n">
        <v/>
      </c>
      <c r="ZS52" t="n">
        <v/>
      </c>
      <c r="ZT52" t="n">
        <v/>
      </c>
      <c r="ZU52" t="n">
        <v/>
      </c>
      <c r="ZV52" t="n">
        <v>2</v>
      </c>
      <c r="ZW52" t="n">
        <v>2</v>
      </c>
      <c r="ZX52" t="n">
        <v/>
      </c>
      <c r="ZY52" t="n">
        <v/>
      </c>
      <c r="ZZ52" t="n">
        <v/>
      </c>
      <c r="AAA52" t="n">
        <v/>
      </c>
      <c r="AAB52" t="n">
        <v>2</v>
      </c>
      <c r="AAC52" t="n">
        <v/>
      </c>
      <c r="AAD52" t="inlineStr">
        <is>
          <t>Pakan segar (misal: rumput)</t>
        </is>
      </c>
      <c r="AAE52" t="inlineStr">
        <is>
          <t>Pakan segar (misal: rumput)</t>
        </is>
      </c>
      <c r="AAF52" t="n">
        <v/>
      </c>
      <c r="AAG52" t="n">
        <v/>
      </c>
      <c r="AAH52" t="n">
        <v/>
      </c>
      <c r="AAI52" t="n">
        <v/>
      </c>
      <c r="AAJ52" t="inlineStr">
        <is>
          <t>Pakan kering (misal: konsentrat, silase, pelet)</t>
        </is>
      </c>
      <c r="AAK52" t="n">
        <v/>
      </c>
      <c r="AAL52" t="inlineStr">
        <is>
          <t>Ya</t>
        </is>
      </c>
      <c r="AAM52" t="inlineStr">
        <is>
          <t>Padat</t>
        </is>
      </c>
      <c r="AAN52" t="n">
        <v>1</v>
      </c>
      <c r="AAO52" t="n">
        <v>0</v>
      </c>
      <c r="AAP52" t="n">
        <v/>
      </c>
      <c r="AAQ52" t="n">
        <v>30</v>
      </c>
      <c r="AAR52" t="inlineStr">
        <is>
          <t>Ya</t>
        </is>
      </c>
      <c r="AAS52" t="inlineStr">
        <is>
          <t>Mengetahui</t>
        </is>
      </c>
      <c r="AAT52" t="inlineStr">
        <is>
          <t>Digunakan untuk kegiatan peternakan sendiri</t>
        </is>
      </c>
      <c r="AAU52" t="n">
        <v>0</v>
      </c>
      <c r="AAV52" t="n">
        <v>1</v>
      </c>
      <c r="AAW52" t="n">
        <v>0</v>
      </c>
      <c r="AAX52" t="n">
        <v>0</v>
      </c>
      <c r="AAY52" t="n">
        <v>0</v>
      </c>
      <c r="AAZ52" t="n">
        <v>0</v>
      </c>
      <c r="ABA52" t="n">
        <v>0</v>
      </c>
      <c r="ABB52" t="n">
        <v/>
      </c>
      <c r="ABC52" t="n">
        <v/>
      </c>
      <c r="ABD52" t="n">
        <v/>
      </c>
      <c r="ABE52" t="n">
        <v/>
      </c>
      <c r="ABF52" t="n">
        <v/>
      </c>
      <c r="ABG52" t="n">
        <v/>
      </c>
      <c r="ABH52" t="n">
        <v/>
      </c>
      <c r="ABI52" t="inlineStr">
        <is>
          <t>Lainnya</t>
        </is>
      </c>
      <c r="ABJ52" t="n">
        <v>0</v>
      </c>
      <c r="ABK52" t="n">
        <v>0</v>
      </c>
      <c r="ABL52" t="n">
        <v>0</v>
      </c>
      <c r="ABM52" t="n">
        <v>0</v>
      </c>
      <c r="ABN52" t="n">
        <v>1</v>
      </c>
      <c r="ABO52" t="inlineStr">
        <is>
          <t>Pupuk untuk pakan ternak</t>
        </is>
      </c>
      <c r="ABP52" t="n">
        <v/>
      </c>
      <c r="ABQ52" t="n">
        <v/>
      </c>
      <c r="ABR52" t="n">
        <v/>
      </c>
      <c r="ABS52" t="n">
        <v/>
      </c>
      <c r="ABT52" t="n">
        <v/>
      </c>
      <c r="ABU52" t="n">
        <v/>
      </c>
      <c r="ABV52" t="n">
        <v/>
      </c>
      <c r="ABW52" t="n">
        <v/>
      </c>
      <c r="ABX52" t="n">
        <v/>
      </c>
      <c r="ABY52" t="n">
        <v/>
      </c>
      <c r="ABZ52" t="n">
        <v/>
      </c>
      <c r="ACA52" t="n">
        <v/>
      </c>
      <c r="ACB52" t="n">
        <v/>
      </c>
      <c r="ACC52" t="n">
        <v/>
      </c>
      <c r="ACD52" t="n">
        <v/>
      </c>
      <c r="ACE52" t="n">
        <v/>
      </c>
      <c r="ACF52" t="n">
        <v/>
      </c>
      <c r="ACG52" t="n">
        <v/>
      </c>
      <c r="ACH52" t="n">
        <v/>
      </c>
      <c r="ACI52" t="inlineStr">
        <is>
          <t>Cukup meningkat</t>
        </is>
      </c>
      <c r="ACJ52" t="inlineStr">
        <is>
          <t>Cukup meningkat</t>
        </is>
      </c>
      <c r="ACK52" t="n">
        <v/>
      </c>
      <c r="ACL52" t="n">
        <v/>
      </c>
      <c r="ACM52" t="n">
        <v/>
      </c>
      <c r="ACN52" t="n">
        <v/>
      </c>
      <c r="ACO52" t="n">
        <v/>
      </c>
      <c r="ACP52" t="n">
        <v/>
      </c>
      <c r="ACQ52" t="n">
        <v/>
      </c>
      <c r="ACR52" t="n">
        <v/>
      </c>
      <c r="ACS52" t="n">
        <v/>
      </c>
      <c r="ACT52" t="inlineStr">
        <is>
          <t>Tidak ada informasi tambahan mengenai sumber bahan baku biogas</t>
        </is>
      </c>
      <c r="ACU52" t="inlineStr">
        <is>
          <t>Manfaat besar dan membantu kehidupan sehari-hari</t>
        </is>
      </c>
      <c r="ACV52" t="inlineStr">
        <is>
          <t>Berkurang</t>
        </is>
      </c>
      <c r="ACW52" t="inlineStr">
        <is>
          <t>Anggota keluarga - Perempuan dewasa</t>
        </is>
      </c>
      <c r="ACX52" t="inlineStr">
        <is>
          <t>Setuju</t>
        </is>
      </c>
      <c r="ACY52" t="inlineStr">
        <is>
          <t>Anggota keluarga - Laki-laki dewasa Anggota keluarga - Perempuan dewasa</t>
        </is>
      </c>
      <c r="ACZ52" t="n">
        <v>1</v>
      </c>
      <c r="ADA52" t="n">
        <v>1</v>
      </c>
      <c r="ADB52" t="n">
        <v>0</v>
      </c>
      <c r="ADC52" t="n">
        <v>0</v>
      </c>
      <c r="ADD52" t="inlineStr">
        <is>
          <t>Puas</t>
        </is>
      </c>
      <c r="ADE52" t="inlineStr">
        <is>
          <t>Puas</t>
        </is>
      </c>
      <c r="ADF52" t="inlineStr">
        <is>
          <t>Puas</t>
        </is>
      </c>
      <c r="ADG52" t="inlineStr">
        <is>
          <t>Puas</t>
        </is>
      </c>
      <c r="ADH52" t="inlineStr">
        <is>
          <t>Tidak</t>
        </is>
      </c>
      <c r="ADI52" t="n">
        <v/>
      </c>
      <c r="ADJ52" t="inlineStr">
        <is>
          <t>Cukup puas</t>
        </is>
      </c>
      <c r="ADK52" t="n">
        <v/>
      </c>
      <c r="ADL52" t="n">
        <v/>
      </c>
      <c r="ADM52" t="n">
        <v/>
      </c>
      <c r="ADN52" t="n">
        <v/>
      </c>
      <c r="ADO52" t="n">
        <v/>
      </c>
      <c r="ADP52" t="n">
        <v/>
      </c>
      <c r="ADQ52" t="n">
        <v/>
      </c>
      <c r="ADR52" t="n">
        <v/>
      </c>
      <c r="ADS52" t="n">
        <v/>
      </c>
      <c r="ADT52" t="n">
        <v/>
      </c>
      <c r="ADU52" t="inlineStr">
        <is>
          <t>Lainnya</t>
        </is>
      </c>
      <c r="ADV52" t="n">
        <v>0</v>
      </c>
      <c r="ADW52" t="n">
        <v>0</v>
      </c>
      <c r="ADX52" t="n">
        <v>0</v>
      </c>
      <c r="ADY52" t="n">
        <v>0</v>
      </c>
      <c r="ADZ52" t="n">
        <v>0</v>
      </c>
      <c r="AEA52" t="n">
        <v>0</v>
      </c>
      <c r="AEB52" t="n">
        <v>0</v>
      </c>
      <c r="AEC52" t="n">
        <v>1</v>
      </c>
      <c r="AED52" t="inlineStr">
        <is>
          <t>Menghubungi tukang</t>
        </is>
      </c>
      <c r="AEE52" t="inlineStr">
        <is>
          <t>Laki-laki dewasa</t>
        </is>
      </c>
      <c r="AEF52" t="n">
        <v/>
      </c>
      <c r="AEG52" t="inlineStr">
        <is>
          <t>Menelepon atau WA langsung</t>
        </is>
      </c>
      <c r="AEH52" t="n">
        <v/>
      </c>
      <c r="AEI52" t="inlineStr">
        <is>
          <t>Pipadome sebenarnya di ganti pvc biartdk mudah keropos</t>
        </is>
      </c>
      <c r="AEJ52" t="inlineStr">
        <is>
          <t>Ya, selalu</t>
        </is>
      </c>
      <c r="AEK52" t="inlineStr">
        <is>
          <t>Lebih mudah mendapatkan energi Memasak lebih cepat Lebih aman Peningkatan kebersihan kandang ternak</t>
        </is>
      </c>
      <c r="AEL52" t="n">
        <v>0</v>
      </c>
      <c r="AEM52" t="n">
        <v>1</v>
      </c>
      <c r="AEN52" t="n">
        <v>0</v>
      </c>
      <c r="AEO52" t="n">
        <v>1</v>
      </c>
      <c r="AEP52" t="n">
        <v>1</v>
      </c>
      <c r="AEQ52" t="n">
        <v>0</v>
      </c>
      <c r="AER52" t="n">
        <v>1</v>
      </c>
      <c r="AES52" t="n">
        <v>0</v>
      </c>
      <c r="AET52" t="n">
        <v>0</v>
      </c>
      <c r="AEU52" t="n">
        <v>0</v>
      </c>
      <c r="AEV52" t="n">
        <v>0</v>
      </c>
      <c r="AEW52" t="n">
        <v>0</v>
      </c>
      <c r="AEX52" t="n">
        <v/>
      </c>
      <c r="AEY52" t="inlineStr">
        <is>
          <t>Memasak lebih aman</t>
        </is>
      </c>
      <c r="AEZ52" t="n">
        <v/>
      </c>
      <c r="AFA52" t="inlineStr">
        <is>
          <t>Koperasi</t>
        </is>
      </c>
      <c r="AFB52" t="n">
        <v/>
      </c>
      <c r="AFC52" t="inlineStr">
        <is>
          <t>1770199773435.jpg</t>
        </is>
      </c>
      <c r="AFD52" t="inlineStr">
        <is>
          <t>https://kf.kobotoolbox.org/api/v2/assets/avstPQqLr3Ab3ZdcVTXZ6f/data/674061903/attachments/att9fQNNqtNbAUgjmNADPL3B/</t>
        </is>
      </c>
      <c r="AFE52" t="inlineStr">
        <is>
          <t>1770199832346.jpg</t>
        </is>
      </c>
      <c r="AFF52" t="inlineStr">
        <is>
          <t>https://kf.kobotoolbox.org/api/v2/assets/avstPQqLr3Ab3ZdcVTXZ6f/data/674061903/attachments/att8exNmQksTCMQm2wjwrj5L/</t>
        </is>
      </c>
      <c r="AFG52" t="inlineStr">
        <is>
          <t>Solihin</t>
        </is>
      </c>
      <c r="AFH52" t="n">
        <v/>
      </c>
      <c r="AFI52" t="inlineStr">
        <is>
          <t>B4,a1. 1 pikul 20.000, berat kayu keras 60 kg dgn hrg per kg 400 rupiah per kg. B1. Klau setiap Hr pakai biogas full .. kayu dan LPG TDK tiap HR digunakan dan hanya utk minum sapi dan hajatan besar.</t>
        </is>
      </c>
    </row>
    <row r="53">
      <c r="A53" s="93" t="n">
        <v>46046</v>
      </c>
      <c r="B53" s="93" t="n">
        <v>46050</v>
      </c>
      <c r="C53" t="inlineStr">
        <is>
          <t>solihin</t>
        </is>
      </c>
      <c r="D53" t="inlineStr">
        <is>
          <t>suntik aisah</t>
        </is>
      </c>
      <c r="E53" t="n">
        <v>85755246744</v>
      </c>
      <c r="F53" t="inlineStr">
        <is>
          <t>-7.8898755 112.8016901 1033.800048828125 17.018</t>
        </is>
      </c>
      <c r="G53" t="n">
        <v>-7.8898755</v>
      </c>
      <c r="H53" t="n">
        <v>112.8016901</v>
      </c>
      <c r="I53" t="n">
        <v>1033.800049</v>
      </c>
      <c r="J53" t="n">
        <v>17.018</v>
      </c>
      <c r="K53" t="n">
        <v>0</v>
      </c>
      <c r="L53" t="inlineStr">
        <is>
          <t>-7.8898696 112.8016872 1033.800048828125 22.5</t>
        </is>
      </c>
      <c r="M53" t="n">
        <v>-7.8898696</v>
      </c>
      <c r="N53" t="n">
        <v>112.8016872</v>
      </c>
      <c r="O53" t="n">
        <v>1033.800049</v>
      </c>
      <c r="P53" t="n">
        <v>22.5</v>
      </c>
      <c r="Q53" t="n">
        <v>0</v>
      </c>
      <c r="R53" t="inlineStr">
        <is>
          <t>Jawa Timur</t>
        </is>
      </c>
      <c r="S53" t="n">
        <v>0</v>
      </c>
      <c r="T53" t="n">
        <v>0</v>
      </c>
      <c r="U53" t="n">
        <v>0</v>
      </c>
      <c r="V53" t="n">
        <v>0</v>
      </c>
      <c r="W53" t="n">
        <v>0</v>
      </c>
      <c r="X53" t="n">
        <v>1</v>
      </c>
      <c r="Y53" t="n">
        <v>0</v>
      </c>
      <c r="Z53" t="n">
        <v>0</v>
      </c>
      <c r="AA53" t="n">
        <v>0</v>
      </c>
      <c r="AB53" t="n">
        <v>0</v>
      </c>
      <c r="AC53" t="inlineStr">
        <is>
          <t>PASURUAN</t>
        </is>
      </c>
      <c r="AD53" t="inlineStr">
        <is>
          <t>TUTUR</t>
        </is>
      </c>
      <c r="AE53" t="inlineStr">
        <is>
          <t>TLOGOSARI</t>
        </is>
      </c>
      <c r="AF53" t="inlineStr">
        <is>
          <t>KPSP SETIA KAWAN</t>
        </is>
      </c>
      <c r="AG53" t="inlineStr">
        <is>
          <t>SKP0071</t>
        </is>
      </c>
      <c r="AH53" t="n">
        <v>16</v>
      </c>
      <c r="AI53" t="inlineStr">
        <is>
          <t>VPA1</t>
        </is>
      </c>
      <c r="AJ53" t="inlineStr">
        <is>
          <t>Aktif</t>
        </is>
      </c>
      <c r="AK53" t="n">
        <v>54</v>
      </c>
      <c r="AL53" t="inlineStr">
        <is>
          <t>Perempuan</t>
        </is>
      </c>
      <c r="AM53" t="inlineStr">
        <is>
          <t>Sudah menikah</t>
        </is>
      </c>
      <c r="AN53" t="inlineStr">
        <is>
          <t>SD/Sederajat</t>
        </is>
      </c>
      <c r="AO53" t="inlineStr">
        <is>
          <t>Lainnya</t>
        </is>
      </c>
      <c r="AP53" t="n">
        <v>0</v>
      </c>
      <c r="AQ53" t="n">
        <v>0</v>
      </c>
      <c r="AR53" t="n">
        <v>0</v>
      </c>
      <c r="AS53" t="n">
        <v>0</v>
      </c>
      <c r="AT53" t="n">
        <v>0</v>
      </c>
      <c r="AU53" t="n">
        <v>0</v>
      </c>
      <c r="AV53" t="n">
        <v>1</v>
      </c>
      <c r="AW53" t="n">
        <v>0</v>
      </c>
      <c r="AX53" t="inlineStr">
        <is>
          <t>Ibu rumah tangga</t>
        </is>
      </c>
      <c r="AY53" t="inlineStr">
        <is>
          <t>Lainnya</t>
        </is>
      </c>
      <c r="AZ53" t="n">
        <v>0</v>
      </c>
      <c r="BA53" t="n">
        <v>0</v>
      </c>
      <c r="BB53" t="n">
        <v>0</v>
      </c>
      <c r="BC53" t="n">
        <v>0</v>
      </c>
      <c r="BD53" t="n">
        <v>0</v>
      </c>
      <c r="BE53" t="n">
        <v>0</v>
      </c>
      <c r="BF53" t="n">
        <v>1</v>
      </c>
      <c r="BG53" t="n">
        <v>0</v>
      </c>
      <c r="BH53" t="inlineStr">
        <is>
          <t>Jual bensin</t>
        </is>
      </c>
      <c r="BI53" t="inlineStr">
        <is>
          <t>Rp1.500.000 - Rp2.500.000</t>
        </is>
      </c>
      <c r="BJ53" t="n">
        <v>2</v>
      </c>
      <c r="BK53" t="n">
        <v>1</v>
      </c>
      <c r="BL53" t="n">
        <v>0</v>
      </c>
      <c r="BM53" t="n">
        <v>0</v>
      </c>
      <c r="BN53" t="inlineStr">
        <is>
          <t>Milik sendiri</t>
        </is>
      </c>
      <c r="BO53" t="inlineStr">
        <is>
          <t>Permanen (dinding bata dan semen)</t>
        </is>
      </c>
      <c r="BP53" t="n">
        <v>1</v>
      </c>
      <c r="BQ53" t="n">
        <v>0</v>
      </c>
      <c r="BR53" t="n">
        <v>0</v>
      </c>
      <c r="BS53" t="n">
        <v>0</v>
      </c>
      <c r="BT53" t="n">
        <v>0</v>
      </c>
      <c r="BU53" t="n">
        <v/>
      </c>
      <c r="BV53" t="inlineStr">
        <is>
          <t>Keramik/ubin</t>
        </is>
      </c>
      <c r="BW53" t="n">
        <v>0</v>
      </c>
      <c r="BX53" t="n">
        <v>0</v>
      </c>
      <c r="BY53" t="n">
        <v>1</v>
      </c>
      <c r="BZ53" t="n">
        <v>0</v>
      </c>
      <c r="CA53" t="n">
        <v>0</v>
      </c>
      <c r="CB53" t="n">
        <v/>
      </c>
      <c r="CC53" t="inlineStr">
        <is>
          <t>Genting Asbes</t>
        </is>
      </c>
      <c r="CD53" t="n">
        <v>1</v>
      </c>
      <c r="CE53" t="n">
        <v>0</v>
      </c>
      <c r="CF53" t="n">
        <v>0</v>
      </c>
      <c r="CG53" t="n">
        <v>0</v>
      </c>
      <c r="CH53" t="n">
        <v>0</v>
      </c>
      <c r="CI53" t="n">
        <v>1</v>
      </c>
      <c r="CJ53" t="n">
        <v>0</v>
      </c>
      <c r="CK53" t="n">
        <v/>
      </c>
      <c r="CL53" t="inlineStr">
        <is>
          <t>Ya</t>
        </is>
      </c>
      <c r="CM53" t="n">
        <v>2010</v>
      </c>
      <c r="CN53" t="inlineStr">
        <is>
          <t>Fixed-Dome (Kubah Tetap)</t>
        </is>
      </c>
      <c r="CO53" t="inlineStr">
        <is>
          <t>8 m³ (6-7 ekor sapi, ±6,5 jam memasak/hari, ±65 kg slurry/hari)</t>
        </is>
      </c>
      <c r="CP53" t="inlineStr">
        <is>
          <t>Anggota keluarga - laki-laki Anggota keluarga - perempuan dewasa</t>
        </is>
      </c>
      <c r="CQ53" t="n">
        <v>0</v>
      </c>
      <c r="CR53" t="n">
        <v>0</v>
      </c>
      <c r="CS53" t="n">
        <v>0</v>
      </c>
      <c r="CT53" t="n">
        <v>0</v>
      </c>
      <c r="CU53" t="n">
        <v>1</v>
      </c>
      <c r="CV53" t="n">
        <v>1</v>
      </c>
      <c r="CW53" t="n">
        <v>0</v>
      </c>
      <c r="CX53" t="n">
        <v>0</v>
      </c>
      <c r="CY53" t="inlineStr">
        <is>
          <t>Anggota keluarga - laki-laki Anggota keluarga - perempuan dewasa</t>
        </is>
      </c>
      <c r="CZ53" t="n">
        <v>1</v>
      </c>
      <c r="DA53" t="n">
        <v>1</v>
      </c>
      <c r="DB53" t="n">
        <v>0</v>
      </c>
      <c r="DC53" t="n">
        <v/>
      </c>
      <c r="DD53" t="inlineStr">
        <is>
          <t>Anggota keluarga - laki-laki CPO atau pendamping</t>
        </is>
      </c>
      <c r="DE53" t="n">
        <v>1</v>
      </c>
      <c r="DF53" t="n">
        <v>0</v>
      </c>
      <c r="DG53" t="n">
        <v>1</v>
      </c>
      <c r="DH53" t="n">
        <v>0</v>
      </c>
      <c r="DI53" t="n">
        <v/>
      </c>
      <c r="DJ53" t="inlineStr">
        <is>
          <t>Anggota keluarga - laki-laki Anggota keluarga - perempuan dewasa CPO atau pendamping</t>
        </is>
      </c>
      <c r="DK53" t="n">
        <v>1</v>
      </c>
      <c r="DL53" t="n">
        <v>1</v>
      </c>
      <c r="DM53" t="n">
        <v>1</v>
      </c>
      <c r="DN53" t="n">
        <v>0</v>
      </c>
      <c r="DO53" t="n">
        <v/>
      </c>
      <c r="DP53" t="inlineStr">
        <is>
          <t>Ya</t>
        </is>
      </c>
      <c r="DQ53" t="n">
        <v/>
      </c>
      <c r="DR53" t="n">
        <v/>
      </c>
      <c r="DS53" t="n">
        <v/>
      </c>
      <c r="DT53" t="n">
        <v/>
      </c>
      <c r="DU53" t="n">
        <v/>
      </c>
      <c r="DV53" t="n">
        <v/>
      </c>
      <c r="DW53" t="n">
        <v/>
      </c>
      <c r="DX53" t="n">
        <v/>
      </c>
      <c r="DY53" t="n">
        <v/>
      </c>
      <c r="DZ53" t="n">
        <v/>
      </c>
      <c r="EA53" t="n">
        <v/>
      </c>
      <c r="EB53" t="n">
        <v/>
      </c>
      <c r="EC53" t="n">
        <v/>
      </c>
      <c r="ED53" t="n">
        <v/>
      </c>
      <c r="EE53" t="n">
        <v/>
      </c>
      <c r="EF53" t="n">
        <v/>
      </c>
      <c r="EG53" t="n">
        <v/>
      </c>
      <c r="EH53" t="n">
        <v/>
      </c>
      <c r="EI53" t="inlineStr">
        <is>
          <t>Tidak ada masalah</t>
        </is>
      </c>
      <c r="EJ53" t="n">
        <v>0</v>
      </c>
      <c r="EK53" t="n">
        <v>0</v>
      </c>
      <c r="EL53" t="n">
        <v>0</v>
      </c>
      <c r="EM53" t="n">
        <v>1</v>
      </c>
      <c r="EN53" t="n">
        <v>0</v>
      </c>
      <c r="EO53" t="n">
        <v/>
      </c>
      <c r="EP53" t="inlineStr">
        <is>
          <t>Ya, cukup jelas dan mudah diikuti</t>
        </is>
      </c>
      <c r="EQ53" t="inlineStr">
        <is>
          <t>Pelatihan</t>
        </is>
      </c>
      <c r="ER53" t="inlineStr">
        <is>
          <t>CPO atau pendamping</t>
        </is>
      </c>
      <c r="ES53" t="n">
        <v>1</v>
      </c>
      <c r="ET53" t="n">
        <v>0</v>
      </c>
      <c r="EU53" t="n">
        <v>0</v>
      </c>
      <c r="EV53" t="n">
        <v>0</v>
      </c>
      <c r="EW53" t="n">
        <v/>
      </c>
      <c r="EX53" t="inlineStr">
        <is>
          <t>Anggota keluarga - Laki-laki</t>
        </is>
      </c>
      <c r="EY53" t="n">
        <v>1</v>
      </c>
      <c r="EZ53" t="n">
        <v>0</v>
      </c>
      <c r="FA53" t="n">
        <v>0</v>
      </c>
      <c r="FB53" t="n">
        <v/>
      </c>
      <c r="FC53" t="inlineStr">
        <is>
          <t>Setiap hari</t>
        </is>
      </c>
      <c r="FD53" t="n">
        <v/>
      </c>
      <c r="FE53" t="inlineStr">
        <is>
          <t>Mengetahui</t>
        </is>
      </c>
      <c r="FF53" t="inlineStr">
        <is>
          <t>Selalu (setiap hari)</t>
        </is>
      </c>
      <c r="FG53" t="inlineStr">
        <is>
          <t>Mengetahui</t>
        </is>
      </c>
      <c r="FH53" t="inlineStr">
        <is>
          <t>Sering (setiap minggu)</t>
        </is>
      </c>
      <c r="FI53" t="inlineStr">
        <is>
          <t>Mengetahui</t>
        </is>
      </c>
      <c r="FJ53" t="inlineStr">
        <is>
          <t>Selalu (setiap hari)</t>
        </is>
      </c>
      <c r="FK53" t="inlineStr">
        <is>
          <t>Mengetahui</t>
        </is>
      </c>
      <c r="FL53" t="inlineStr">
        <is>
          <t>Cukup sering (2 minggu sekali)</t>
        </is>
      </c>
      <c r="FM53" t="inlineStr">
        <is>
          <t>Mengetahui</t>
        </is>
      </c>
      <c r="FN53" t="inlineStr">
        <is>
          <t>Cukup sering (2 minggu sekali)</t>
        </is>
      </c>
      <c r="FO53" t="inlineStr">
        <is>
          <t>Mengetahui</t>
        </is>
      </c>
      <c r="FP53" t="inlineStr">
        <is>
          <t>Cukup sering (2 minggu sekali)</t>
        </is>
      </c>
      <c r="FQ53" t="inlineStr">
        <is>
          <t>Mengetahui</t>
        </is>
      </c>
      <c r="FR53" t="inlineStr">
        <is>
          <t>Ya</t>
        </is>
      </c>
      <c r="FS53" t="inlineStr">
        <is>
          <t>Mengetahui</t>
        </is>
      </c>
      <c r="FT53" t="inlineStr">
        <is>
          <t>Ya</t>
        </is>
      </c>
      <c r="FU53" t="inlineStr">
        <is>
          <t>Laki-laki dewasa</t>
        </is>
      </c>
      <c r="FV53" t="n">
        <v>1</v>
      </c>
      <c r="FW53" t="n">
        <v>0</v>
      </c>
      <c r="FX53" t="n">
        <v>0</v>
      </c>
      <c r="FY53" t="n">
        <v>0</v>
      </c>
      <c r="FZ53" t="inlineStr">
        <is>
          <t>Memahami</t>
        </is>
      </c>
      <c r="GA53" t="n">
        <v/>
      </c>
      <c r="GB53" t="n">
        <v/>
      </c>
      <c r="GC53" t="n">
        <v/>
      </c>
      <c r="GD53" t="n">
        <v/>
      </c>
      <c r="GE53" t="n">
        <v/>
      </c>
      <c r="GF53" t="n">
        <v/>
      </c>
      <c r="GG53" t="inlineStr">
        <is>
          <t>Sering</t>
        </is>
      </c>
      <c r="GH53" t="inlineStr">
        <is>
          <t>Ya</t>
        </is>
      </c>
      <c r="GI53" t="inlineStr">
        <is>
          <t>Tetangga Teman/keluarga</t>
        </is>
      </c>
      <c r="GJ53" t="n">
        <v>1</v>
      </c>
      <c r="GK53" t="n">
        <v>1</v>
      </c>
      <c r="GL53" t="n">
        <v>0</v>
      </c>
      <c r="GM53" t="n">
        <v>0</v>
      </c>
      <c r="GN53" t="n">
        <v/>
      </c>
      <c r="GO53" t="n">
        <v>8</v>
      </c>
      <c r="GP53" t="inlineStr">
        <is>
          <t>Sebagian</t>
        </is>
      </c>
      <c r="GQ53" t="inlineStr">
        <is>
          <t>Kayu bakar LPG</t>
        </is>
      </c>
      <c r="GR53" t="n">
        <v>1</v>
      </c>
      <c r="GS53" t="n">
        <v>1</v>
      </c>
      <c r="GT53" t="n">
        <v>0</v>
      </c>
      <c r="GU53" t="n">
        <v>0</v>
      </c>
      <c r="GV53" t="n">
        <v>0</v>
      </c>
      <c r="GW53" t="n">
        <v>0</v>
      </c>
      <c r="GX53" t="n">
        <v>0</v>
      </c>
      <c r="GY53" t="n">
        <v/>
      </c>
      <c r="GZ53" t="inlineStr">
        <is>
          <t>Ya</t>
        </is>
      </c>
      <c r="HA53" t="n">
        <v/>
      </c>
      <c r="HB53" t="n">
        <v/>
      </c>
      <c r="HC53" t="n">
        <v/>
      </c>
      <c r="HD53" t="n">
        <v/>
      </c>
      <c r="HE53" t="n">
        <v/>
      </c>
      <c r="HF53" t="n">
        <v/>
      </c>
      <c r="HG53" t="n">
        <v/>
      </c>
      <c r="HH53" t="n">
        <v/>
      </c>
      <c r="HI53" t="n">
        <v/>
      </c>
      <c r="HJ53" t="n">
        <v/>
      </c>
      <c r="HK53" t="n">
        <v/>
      </c>
      <c r="HL53" t="n">
        <v/>
      </c>
      <c r="HM53" t="n">
        <v/>
      </c>
      <c r="HN53" t="n">
        <v/>
      </c>
      <c r="HO53" t="n">
        <v/>
      </c>
      <c r="HP53" t="n">
        <v/>
      </c>
      <c r="HQ53" t="n">
        <v/>
      </c>
      <c r="HR53" t="n">
        <v/>
      </c>
      <c r="HS53" t="n">
        <v/>
      </c>
      <c r="HT53" t="n">
        <v/>
      </c>
      <c r="HU53" t="n">
        <v/>
      </c>
      <c r="HV53" t="n">
        <v/>
      </c>
      <c r="HW53" t="n">
        <v/>
      </c>
      <c r="HX53" t="n">
        <v/>
      </c>
      <c r="HY53" t="n">
        <v>600</v>
      </c>
      <c r="HZ53" t="n">
        <v>0</v>
      </c>
      <c r="IA53" t="n">
        <v>3</v>
      </c>
      <c r="IB53" t="n">
        <v>15000</v>
      </c>
      <c r="IC53" t="n">
        <v/>
      </c>
      <c r="ID53" t="n">
        <v/>
      </c>
      <c r="IE53" t="n">
        <v/>
      </c>
      <c r="IF53" t="n">
        <v/>
      </c>
      <c r="IG53" t="n">
        <v/>
      </c>
      <c r="IH53" t="n">
        <v/>
      </c>
      <c r="II53" t="n">
        <v/>
      </c>
      <c r="IJ53" t="n">
        <v/>
      </c>
      <c r="IK53" t="inlineStr">
        <is>
          <t>50-65 kg</t>
        </is>
      </c>
      <c r="IL53" t="inlineStr">
        <is>
          <t>&gt;5 jam</t>
        </is>
      </c>
      <c r="IM53" t="inlineStr">
        <is>
          <t>Ya</t>
        </is>
      </c>
      <c r="IN53" t="inlineStr">
        <is>
          <t>Ya</t>
        </is>
      </c>
      <c r="IO53" t="inlineStr">
        <is>
          <t>Lebih bersih</t>
        </is>
      </c>
      <c r="IP53" t="n">
        <v/>
      </c>
      <c r="IQ53" t="inlineStr">
        <is>
          <t>Tidak pernah</t>
        </is>
      </c>
      <c r="IR53" t="n">
        <v/>
      </c>
      <c r="IS53" t="n">
        <v/>
      </c>
      <c r="IT53" t="n">
        <v/>
      </c>
      <c r="IU53" t="n">
        <v/>
      </c>
      <c r="IV53" t="n">
        <v/>
      </c>
      <c r="IW53" t="n">
        <v/>
      </c>
      <c r="IX53" t="n">
        <v/>
      </c>
      <c r="IY53" t="n">
        <v/>
      </c>
      <c r="IZ53" t="inlineStr">
        <is>
          <t>Tidak pernah</t>
        </is>
      </c>
      <c r="JA53" t="n">
        <v/>
      </c>
      <c r="JB53" t="n">
        <v/>
      </c>
      <c r="JC53" t="n">
        <v/>
      </c>
      <c r="JD53" t="n">
        <v/>
      </c>
      <c r="JE53" t="n">
        <v/>
      </c>
      <c r="JF53" t="n">
        <v/>
      </c>
      <c r="JG53" t="n">
        <v/>
      </c>
      <c r="JH53" t="n">
        <v/>
      </c>
      <c r="JI53" t="inlineStr">
        <is>
          <t>Tidak pernah</t>
        </is>
      </c>
      <c r="JJ53" t="n">
        <v/>
      </c>
      <c r="JK53" t="n">
        <v/>
      </c>
      <c r="JL53" t="n">
        <v/>
      </c>
      <c r="JM53" t="n">
        <v/>
      </c>
      <c r="JN53" t="n">
        <v/>
      </c>
      <c r="JO53" t="n">
        <v/>
      </c>
      <c r="JP53" t="n">
        <v/>
      </c>
      <c r="JQ53" t="n">
        <v/>
      </c>
      <c r="JR53" t="inlineStr">
        <is>
          <t>Tidak pernah</t>
        </is>
      </c>
      <c r="JS53" t="n">
        <v/>
      </c>
      <c r="JT53" t="n">
        <v/>
      </c>
      <c r="JU53" t="n">
        <v/>
      </c>
      <c r="JV53" t="n">
        <v/>
      </c>
      <c r="JW53" t="n">
        <v/>
      </c>
      <c r="JX53" t="n">
        <v/>
      </c>
      <c r="JY53" t="n">
        <v/>
      </c>
      <c r="JZ53" t="n">
        <v/>
      </c>
      <c r="KA53" t="inlineStr">
        <is>
          <t>Tidak pernah</t>
        </is>
      </c>
      <c r="KB53" t="n">
        <v/>
      </c>
      <c r="KC53" t="n">
        <v/>
      </c>
      <c r="KD53" t="n">
        <v/>
      </c>
      <c r="KE53" t="n">
        <v/>
      </c>
      <c r="KF53" t="n">
        <v/>
      </c>
      <c r="KG53" t="n">
        <v/>
      </c>
      <c r="KH53" t="n">
        <v/>
      </c>
      <c r="KI53" t="n">
        <v/>
      </c>
      <c r="KJ53" t="inlineStr">
        <is>
          <t>Tidak pernah</t>
        </is>
      </c>
      <c r="KK53" t="n">
        <v/>
      </c>
      <c r="KL53" t="n">
        <v/>
      </c>
      <c r="KM53" t="n">
        <v/>
      </c>
      <c r="KN53" t="n">
        <v/>
      </c>
      <c r="KO53" t="n">
        <v/>
      </c>
      <c r="KP53" t="n">
        <v/>
      </c>
      <c r="KQ53" t="n">
        <v/>
      </c>
      <c r="KR53" t="n">
        <v/>
      </c>
      <c r="KS53" t="inlineStr">
        <is>
          <t>Cukup membaik</t>
        </is>
      </c>
      <c r="KT53" t="inlineStr">
        <is>
          <t>2-4 kali</t>
        </is>
      </c>
      <c r="KU53" t="inlineStr">
        <is>
          <t>0-1 kali</t>
        </is>
      </c>
      <c r="KV53" t="inlineStr">
        <is>
          <t>Tidak ada</t>
        </is>
      </c>
      <c r="KW53" t="n">
        <v>0</v>
      </c>
      <c r="KX53" t="n">
        <v>0</v>
      </c>
      <c r="KY53" t="n">
        <v>0</v>
      </c>
      <c r="KZ53" t="n">
        <v>1</v>
      </c>
      <c r="LA53" t="inlineStr">
        <is>
          <t>Cukup membaik</t>
        </is>
      </c>
      <c r="LB53" t="inlineStr">
        <is>
          <t>Cukup membaik</t>
        </is>
      </c>
      <c r="LC53" t="n">
        <v>2</v>
      </c>
      <c r="LD53" t="n">
        <v>5</v>
      </c>
      <c r="LE53" t="n">
        <v>1</v>
      </c>
      <c r="LF53" t="n">
        <v>0</v>
      </c>
      <c r="LG53" t="inlineStr">
        <is>
          <t>Ya</t>
        </is>
      </c>
      <c r="LH53" t="n">
        <v>615000</v>
      </c>
      <c r="LI53" t="n">
        <v/>
      </c>
      <c r="LJ53" t="inlineStr">
        <is>
          <t>Kebutuhan rumah tangga</t>
        </is>
      </c>
      <c r="LK53" t="n">
        <v>0</v>
      </c>
      <c r="LL53" t="n">
        <v>0</v>
      </c>
      <c r="LM53" t="n">
        <v>0</v>
      </c>
      <c r="LN53" t="n">
        <v>0</v>
      </c>
      <c r="LO53" t="n">
        <v>1</v>
      </c>
      <c r="LP53" t="n">
        <v>0</v>
      </c>
      <c r="LQ53" t="n">
        <v>0</v>
      </c>
      <c r="LR53" t="n">
        <v/>
      </c>
      <c r="LS53" t="n">
        <v>15</v>
      </c>
      <c r="LT53" t="n">
        <v>15</v>
      </c>
      <c r="LU53" t="n">
        <v>0</v>
      </c>
      <c r="LV53" t="n">
        <v>15</v>
      </c>
      <c r="LW53" t="n">
        <v>15</v>
      </c>
      <c r="LX53" t="n">
        <v>0</v>
      </c>
      <c r="LY53" t="n">
        <v>10</v>
      </c>
      <c r="LZ53" t="n">
        <v>10</v>
      </c>
      <c r="MA53" t="n">
        <v>0</v>
      </c>
      <c r="MB53" t="inlineStr">
        <is>
          <t>Ya</t>
        </is>
      </c>
      <c r="MC53" t="n">
        <v>60</v>
      </c>
      <c r="MD53" t="n">
        <v>0</v>
      </c>
      <c r="ME53" t="n">
        <v>0</v>
      </c>
      <c r="MF53" t="n">
        <v>0</v>
      </c>
      <c r="MG53" t="n">
        <v>0</v>
      </c>
      <c r="MH53" t="n">
        <v>0</v>
      </c>
      <c r="MI53" t="inlineStr">
        <is>
          <t>Istirahat Lainnya</t>
        </is>
      </c>
      <c r="MJ53" t="n">
        <v>0</v>
      </c>
      <c r="MK53" t="n">
        <v>0</v>
      </c>
      <c r="ML53" t="n">
        <v>1</v>
      </c>
      <c r="MM53" t="n">
        <v>0</v>
      </c>
      <c r="MN53" t="n">
        <v>0</v>
      </c>
      <c r="MO53" t="n">
        <v>1</v>
      </c>
      <c r="MP53" t="inlineStr">
        <is>
          <t>Bersosialisasi dengan tetangga</t>
        </is>
      </c>
      <c r="MQ53" t="n">
        <v/>
      </c>
      <c r="MR53" t="inlineStr">
        <is>
          <t>Capek</t>
        </is>
      </c>
      <c r="MS53" t="n">
        <v/>
      </c>
      <c r="MT53" t="inlineStr">
        <is>
          <t>Capek</t>
        </is>
      </c>
      <c r="MU53" t="inlineStr">
        <is>
          <t>Tidak</t>
        </is>
      </c>
      <c r="MV53" t="n">
        <v/>
      </c>
      <c r="MW53" t="n">
        <v/>
      </c>
      <c r="MX53" t="n">
        <v/>
      </c>
      <c r="MY53" t="n">
        <v/>
      </c>
      <c r="MZ53" t="n">
        <v/>
      </c>
      <c r="NA53" t="n">
        <v/>
      </c>
      <c r="NB53" t="n">
        <v/>
      </c>
      <c r="NC53" t="n">
        <v/>
      </c>
      <c r="ND53" t="n">
        <v/>
      </c>
      <c r="NE53" t="n">
        <v/>
      </c>
      <c r="NF53" t="n">
        <v/>
      </c>
      <c r="NG53" t="n">
        <v/>
      </c>
      <c r="NH53" t="n">
        <v/>
      </c>
      <c r="NI53" t="n">
        <v/>
      </c>
      <c r="NJ53" t="n">
        <v/>
      </c>
      <c r="NK53" t="n">
        <v/>
      </c>
      <c r="NL53" t="inlineStr">
        <is>
          <t>Ya</t>
        </is>
      </c>
      <c r="NM53" t="inlineStr">
        <is>
          <t>100% kredit atau pinjaman</t>
        </is>
      </c>
      <c r="NN53" t="inlineStr">
        <is>
          <t>5.000.001-7.000.000</t>
        </is>
      </c>
      <c r="NO53" t="n">
        <v/>
      </c>
      <c r="NP53" t="n">
        <v/>
      </c>
      <c r="NQ53" t="inlineStr">
        <is>
          <t>Koperasi</t>
        </is>
      </c>
      <c r="NR53" t="n">
        <v/>
      </c>
      <c r="NS53" t="n">
        <v>36</v>
      </c>
      <c r="NT53" t="inlineStr">
        <is>
          <t>Lainnya</t>
        </is>
      </c>
      <c r="NU53" t="inlineStr">
        <is>
          <t>Kelompok susu</t>
        </is>
      </c>
      <c r="NV53" t="n">
        <v/>
      </c>
      <c r="NW53" t="n">
        <v/>
      </c>
      <c r="NX53" t="inlineStr">
        <is>
          <t>Sangat meningkat</t>
        </is>
      </c>
      <c r="NY53" t="n">
        <v>240</v>
      </c>
      <c r="NZ53" t="n">
        <v>0</v>
      </c>
      <c r="OA53" t="n">
        <v>0</v>
      </c>
      <c r="OB53" t="n">
        <v>0</v>
      </c>
      <c r="OC53" t="n">
        <v>60</v>
      </c>
      <c r="OD53" t="n">
        <v>0</v>
      </c>
      <c r="OE53" t="inlineStr">
        <is>
          <t>Jauh lebih baik</t>
        </is>
      </c>
      <c r="OF53" t="inlineStr">
        <is>
          <t>Jauh lebih baik (beda waktu memasak lebih cepat setengah jam atau lebih, ATAU tidak lagi ada rasa/bau makanan yang berubah, ATAU alasan lainnya)</t>
        </is>
      </c>
      <c r="OG53" t="inlineStr">
        <is>
          <t>Ya</t>
        </is>
      </c>
      <c r="OH53" t="n">
        <v>0</v>
      </c>
      <c r="OI53" t="n">
        <v>2</v>
      </c>
      <c r="OJ53" t="n">
        <v>0</v>
      </c>
      <c r="OK53" t="n">
        <v>0</v>
      </c>
      <c r="OL53" t="n">
        <v>0</v>
      </c>
      <c r="OM53" t="n">
        <v>0</v>
      </c>
      <c r="ON53" t="n">
        <v>1</v>
      </c>
      <c r="OO53" t="n">
        <v>0</v>
      </c>
      <c r="OP53" t="inlineStr">
        <is>
          <t>Sapi perah Ayam</t>
        </is>
      </c>
      <c r="OQ53" t="n">
        <v>0</v>
      </c>
      <c r="OR53" t="n">
        <v>1</v>
      </c>
      <c r="OS53" t="n">
        <v>0</v>
      </c>
      <c r="OT53" t="n">
        <v>0</v>
      </c>
      <c r="OU53" t="n">
        <v>0</v>
      </c>
      <c r="OV53" t="n">
        <v>0</v>
      </c>
      <c r="OW53" t="n">
        <v>1</v>
      </c>
      <c r="OX53" t="n">
        <v>0</v>
      </c>
      <c r="OY53" t="n">
        <v>0</v>
      </c>
      <c r="OZ53" t="inlineStr">
        <is>
          <t>Sapi perah Ayam</t>
        </is>
      </c>
      <c r="PA53" t="n">
        <v>0</v>
      </c>
      <c r="PB53" t="n">
        <v>1</v>
      </c>
      <c r="PC53" t="n">
        <v>0</v>
      </c>
      <c r="PD53" t="n">
        <v>0</v>
      </c>
      <c r="PE53" t="n">
        <v>0</v>
      </c>
      <c r="PF53" t="n">
        <v>0</v>
      </c>
      <c r="PG53" t="n">
        <v>1</v>
      </c>
      <c r="PH53" t="n">
        <v>0</v>
      </c>
      <c r="PI53" t="n">
        <v>0</v>
      </c>
      <c r="PJ53" t="inlineStr">
        <is>
          <t>Sapi perah Ayam</t>
        </is>
      </c>
      <c r="PK53" t="n">
        <v>0</v>
      </c>
      <c r="PL53" t="n">
        <v>1</v>
      </c>
      <c r="PM53" t="n">
        <v>0</v>
      </c>
      <c r="PN53" t="n">
        <v>0</v>
      </c>
      <c r="PO53" t="n">
        <v>0</v>
      </c>
      <c r="PP53" t="n">
        <v>0</v>
      </c>
      <c r="PQ53" t="n">
        <v>1</v>
      </c>
      <c r="PR53" t="n">
        <v>0</v>
      </c>
      <c r="PS53" t="n">
        <v>0</v>
      </c>
      <c r="PT53" t="n">
        <v/>
      </c>
      <c r="PU53" t="n">
        <v/>
      </c>
      <c r="PV53" t="n">
        <v/>
      </c>
      <c r="PW53" t="n">
        <v/>
      </c>
      <c r="PX53" t="n">
        <v/>
      </c>
      <c r="PY53" t="n">
        <v/>
      </c>
      <c r="PZ53" t="n">
        <v/>
      </c>
      <c r="QA53" t="n">
        <v/>
      </c>
      <c r="QB53" t="n">
        <v/>
      </c>
      <c r="QC53" t="n">
        <v/>
      </c>
      <c r="QD53" t="n">
        <v/>
      </c>
      <c r="QE53" t="inlineStr">
        <is>
          <t>3-Dijual</t>
        </is>
      </c>
      <c r="QF53" t="n">
        <v/>
      </c>
      <c r="QG53" t="n">
        <v/>
      </c>
      <c r="QH53" t="n">
        <v/>
      </c>
      <c r="QI53" t="n">
        <v/>
      </c>
      <c r="QJ53" t="n">
        <v/>
      </c>
      <c r="QK53" t="n">
        <v>0</v>
      </c>
      <c r="QL53" t="n">
        <v>0</v>
      </c>
      <c r="QM53" t="n">
        <v>1</v>
      </c>
      <c r="QN53" t="n">
        <v>0</v>
      </c>
      <c r="QO53" t="n">
        <v/>
      </c>
      <c r="QP53" t="n">
        <v/>
      </c>
      <c r="QQ53" t="n">
        <v/>
      </c>
      <c r="QR53" t="n">
        <v/>
      </c>
      <c r="QS53" t="n">
        <v/>
      </c>
      <c r="QT53" t="n">
        <v/>
      </c>
      <c r="QU53" t="n">
        <v/>
      </c>
      <c r="QV53" t="n">
        <v/>
      </c>
      <c r="QW53" t="n">
        <v/>
      </c>
      <c r="QX53" t="n">
        <v/>
      </c>
      <c r="QY53" t="n">
        <v/>
      </c>
      <c r="QZ53" t="n">
        <v/>
      </c>
      <c r="RA53" t="n">
        <v/>
      </c>
      <c r="RB53" t="n">
        <v/>
      </c>
      <c r="RC53" t="n">
        <v/>
      </c>
      <c r="RD53" t="n">
        <v/>
      </c>
      <c r="RE53" t="n">
        <v/>
      </c>
      <c r="RF53" t="n">
        <v/>
      </c>
      <c r="RG53" t="n">
        <v/>
      </c>
      <c r="RH53" t="n">
        <v/>
      </c>
      <c r="RI53" t="n">
        <v/>
      </c>
      <c r="RJ53" t="n">
        <v/>
      </c>
      <c r="RK53" t="n">
        <v/>
      </c>
      <c r="RL53" t="n">
        <v/>
      </c>
      <c r="RM53" t="n">
        <v/>
      </c>
      <c r="RN53" t="n">
        <v/>
      </c>
      <c r="RO53" t="n">
        <v/>
      </c>
      <c r="RP53" t="n">
        <v/>
      </c>
      <c r="RQ53" t="n">
        <v/>
      </c>
      <c r="RR53" t="n">
        <v/>
      </c>
      <c r="RS53" t="n">
        <v/>
      </c>
      <c r="RT53" t="n">
        <v/>
      </c>
      <c r="RU53" t="n">
        <v/>
      </c>
      <c r="RV53" t="n">
        <v/>
      </c>
      <c r="RW53" t="n">
        <v/>
      </c>
      <c r="RX53" t="n">
        <v/>
      </c>
      <c r="RY53" t="n">
        <v/>
      </c>
      <c r="RZ53" t="n">
        <v/>
      </c>
      <c r="SA53" t="n">
        <v/>
      </c>
      <c r="SB53" t="n">
        <v/>
      </c>
      <c r="SC53" t="inlineStr">
        <is>
          <t>2-Dibuang ke sungai</t>
        </is>
      </c>
      <c r="SD53" t="n">
        <v/>
      </c>
      <c r="SE53" t="n">
        <v/>
      </c>
      <c r="SF53" t="n">
        <v/>
      </c>
      <c r="SG53" t="n">
        <v/>
      </c>
      <c r="SH53" t="n">
        <v/>
      </c>
      <c r="SI53" t="n">
        <v>0</v>
      </c>
      <c r="SJ53" t="n">
        <v>1</v>
      </c>
      <c r="SK53" t="n">
        <v>0</v>
      </c>
      <c r="SL53" t="n">
        <v>0</v>
      </c>
      <c r="SM53" t="n">
        <v/>
      </c>
      <c r="SN53" t="n">
        <v/>
      </c>
      <c r="SO53" t="n">
        <v/>
      </c>
      <c r="SP53" t="n">
        <v/>
      </c>
      <c r="SQ53" t="n">
        <v/>
      </c>
      <c r="SR53" t="n">
        <v/>
      </c>
      <c r="SS53" t="n">
        <v/>
      </c>
      <c r="ST53" t="n">
        <v/>
      </c>
      <c r="SU53" t="n">
        <v/>
      </c>
      <c r="SV53" t="n">
        <v/>
      </c>
      <c r="SW53" t="n">
        <v/>
      </c>
      <c r="SX53" t="n">
        <v/>
      </c>
      <c r="SY53" t="n">
        <v/>
      </c>
      <c r="SZ53" t="n">
        <v>2</v>
      </c>
      <c r="TA53" t="n">
        <v/>
      </c>
      <c r="TB53" t="n">
        <v/>
      </c>
      <c r="TC53" t="n">
        <v/>
      </c>
      <c r="TD53" t="n">
        <v/>
      </c>
      <c r="TE53" t="n">
        <v>4</v>
      </c>
      <c r="TF53" t="n">
        <v/>
      </c>
      <c r="TG53" t="n">
        <v/>
      </c>
      <c r="TH53" t="n">
        <v/>
      </c>
      <c r="TI53" t="n">
        <v/>
      </c>
      <c r="TJ53" t="n">
        <v/>
      </c>
      <c r="TK53" t="n">
        <v/>
      </c>
      <c r="TL53" t="n">
        <v/>
      </c>
      <c r="TM53" t="n">
        <v/>
      </c>
      <c r="TN53" t="n">
        <v/>
      </c>
      <c r="TO53" t="n">
        <v/>
      </c>
      <c r="TP53" t="n">
        <v/>
      </c>
      <c r="TQ53" t="n">
        <v/>
      </c>
      <c r="TR53" t="n">
        <v/>
      </c>
      <c r="TS53" t="n">
        <v/>
      </c>
      <c r="TT53" t="n">
        <v/>
      </c>
      <c r="TU53" t="n">
        <v/>
      </c>
      <c r="TV53" t="n">
        <v/>
      </c>
      <c r="TW53" t="n">
        <v/>
      </c>
      <c r="TX53" t="n">
        <v/>
      </c>
      <c r="TY53" t="n">
        <v/>
      </c>
      <c r="TZ53" t="n">
        <v/>
      </c>
      <c r="UA53" t="n">
        <v/>
      </c>
      <c r="UB53" t="n">
        <v/>
      </c>
      <c r="UC53" t="n">
        <v/>
      </c>
      <c r="UD53" t="n">
        <v/>
      </c>
      <c r="UE53" t="n">
        <v/>
      </c>
      <c r="UF53" t="n">
        <v/>
      </c>
      <c r="UG53" t="n">
        <v/>
      </c>
      <c r="UH53" t="n">
        <v/>
      </c>
      <c r="UI53" t="n">
        <v/>
      </c>
      <c r="UJ53" t="n">
        <v/>
      </c>
      <c r="UK53" t="n">
        <v/>
      </c>
      <c r="UL53" t="n">
        <v/>
      </c>
      <c r="UM53" t="n">
        <v/>
      </c>
      <c r="UN53" t="n">
        <v/>
      </c>
      <c r="UO53" t="n">
        <v/>
      </c>
      <c r="UP53" t="n">
        <v/>
      </c>
      <c r="UQ53" t="n">
        <v/>
      </c>
      <c r="UR53" t="n">
        <v/>
      </c>
      <c r="US53" t="n">
        <v/>
      </c>
      <c r="UT53" t="n">
        <v/>
      </c>
      <c r="UU53" t="n">
        <v/>
      </c>
      <c r="UV53" t="inlineStr">
        <is>
          <t>Pemberian pakan di kandang</t>
        </is>
      </c>
      <c r="UW53" t="n">
        <v/>
      </c>
      <c r="UX53" t="n">
        <v/>
      </c>
      <c r="UY53" t="n">
        <v/>
      </c>
      <c r="UZ53" t="n">
        <v/>
      </c>
      <c r="VA53" t="inlineStr">
        <is>
          <t>Pemberian pakan di kandang</t>
        </is>
      </c>
      <c r="VB53" t="n">
        <v/>
      </c>
      <c r="VC53" t="n">
        <v/>
      </c>
      <c r="VD53" t="inlineStr">
        <is>
          <t>Sangat jarang (&gt;1 bulan sekali)</t>
        </is>
      </c>
      <c r="VE53" t="n">
        <v/>
      </c>
      <c r="VF53" t="n">
        <v/>
      </c>
      <c r="VG53" t="n">
        <v/>
      </c>
      <c r="VH53" t="n">
        <v/>
      </c>
      <c r="VI53" t="inlineStr">
        <is>
          <t>Sangat jarang (&gt;1 bulan sekali)</t>
        </is>
      </c>
      <c r="VJ53" t="n">
        <v/>
      </c>
      <c r="VK53" t="n">
        <v/>
      </c>
      <c r="VL53" t="inlineStr">
        <is>
          <t>Sangat sering (&gt;1 kali sehari)</t>
        </is>
      </c>
      <c r="VM53" t="n">
        <v/>
      </c>
      <c r="VN53" t="n">
        <v/>
      </c>
      <c r="VO53" t="n">
        <v/>
      </c>
      <c r="VP53" t="n">
        <v/>
      </c>
      <c r="VQ53" t="inlineStr">
        <is>
          <t>Sangat sering (&gt;1 kali sehari)</t>
        </is>
      </c>
      <c r="VR53" t="n">
        <v/>
      </c>
      <c r="VS53" t="n">
        <v/>
      </c>
      <c r="VT53" t="n">
        <v/>
      </c>
      <c r="VU53" t="n">
        <v/>
      </c>
      <c r="VV53" t="n">
        <v/>
      </c>
      <c r="VW53" t="n">
        <v/>
      </c>
      <c r="VX53" t="n">
        <v/>
      </c>
      <c r="VY53" t="n">
        <v/>
      </c>
      <c r="VZ53" t="n">
        <v/>
      </c>
      <c r="WA53" t="n">
        <v/>
      </c>
      <c r="WB53" t="n">
        <v/>
      </c>
      <c r="WC53" t="n">
        <v/>
      </c>
      <c r="WD53" t="n">
        <v/>
      </c>
      <c r="WE53" t="n">
        <v/>
      </c>
      <c r="WF53" t="inlineStr">
        <is>
          <t>6-Digester biogas 3-Disimpan terbuka (dry lot)</t>
        </is>
      </c>
      <c r="WG53" t="n">
        <v/>
      </c>
      <c r="WH53" t="n">
        <v/>
      </c>
      <c r="WI53" t="n">
        <v/>
      </c>
      <c r="WJ53" t="n">
        <v/>
      </c>
      <c r="WK53" t="n">
        <v>0</v>
      </c>
      <c r="WL53" t="n">
        <v>0</v>
      </c>
      <c r="WM53" t="n">
        <v>1</v>
      </c>
      <c r="WN53" t="n">
        <v>0</v>
      </c>
      <c r="WO53" t="n">
        <v>0</v>
      </c>
      <c r="WP53" t="n">
        <v>1</v>
      </c>
      <c r="WQ53" t="n">
        <v>0</v>
      </c>
      <c r="WR53" t="n">
        <v>0</v>
      </c>
      <c r="WS53" t="n">
        <v/>
      </c>
      <c r="WT53" t="n">
        <v/>
      </c>
      <c r="WU53" t="n">
        <v/>
      </c>
      <c r="WV53" t="n">
        <v/>
      </c>
      <c r="WW53" t="n">
        <v/>
      </c>
      <c r="WX53" t="n">
        <v/>
      </c>
      <c r="WY53" t="n">
        <v/>
      </c>
      <c r="WZ53" t="n">
        <v/>
      </c>
      <c r="XA53" t="n">
        <v/>
      </c>
      <c r="XB53" t="n">
        <v/>
      </c>
      <c r="XC53" t="n">
        <v/>
      </c>
      <c r="XD53" t="n">
        <v/>
      </c>
      <c r="XE53" t="n">
        <v/>
      </c>
      <c r="XF53" t="n">
        <v/>
      </c>
      <c r="XG53" t="n">
        <v/>
      </c>
      <c r="XH53" t="n">
        <v/>
      </c>
      <c r="XI53" t="n">
        <v/>
      </c>
      <c r="XJ53" t="n">
        <v/>
      </c>
      <c r="XK53" t="n">
        <v/>
      </c>
      <c r="XL53" t="n">
        <v/>
      </c>
      <c r="XM53" t="n">
        <v/>
      </c>
      <c r="XN53" t="n">
        <v/>
      </c>
      <c r="XO53" t="n">
        <v/>
      </c>
      <c r="XP53" t="n">
        <v/>
      </c>
      <c r="XQ53" t="n">
        <v/>
      </c>
      <c r="XR53" t="n">
        <v/>
      </c>
      <c r="XS53" t="n">
        <v/>
      </c>
      <c r="XT53" t="n">
        <v/>
      </c>
      <c r="XU53" t="n">
        <v/>
      </c>
      <c r="XV53" t="n">
        <v/>
      </c>
      <c r="XW53" t="n">
        <v/>
      </c>
      <c r="XX53" t="n">
        <v/>
      </c>
      <c r="XY53" t="n">
        <v/>
      </c>
      <c r="XZ53" t="n">
        <v/>
      </c>
      <c r="YA53" t="n">
        <v/>
      </c>
      <c r="YB53" t="n">
        <v/>
      </c>
      <c r="YC53" t="n">
        <v/>
      </c>
      <c r="YD53" t="n">
        <v/>
      </c>
      <c r="YE53" t="n">
        <v/>
      </c>
      <c r="YF53" t="n">
        <v/>
      </c>
      <c r="YG53" t="n">
        <v/>
      </c>
      <c r="YH53" t="n">
        <v/>
      </c>
      <c r="YI53" t="n">
        <v/>
      </c>
      <c r="YJ53" t="n">
        <v/>
      </c>
      <c r="YK53" t="n">
        <v/>
      </c>
      <c r="YL53" t="n">
        <v/>
      </c>
      <c r="YM53" t="n">
        <v/>
      </c>
      <c r="YN53" t="inlineStr">
        <is>
          <t>3-Disimpan terbuka (dry lot)</t>
        </is>
      </c>
      <c r="YO53" t="n">
        <v/>
      </c>
      <c r="YP53" t="n">
        <v/>
      </c>
      <c r="YQ53" t="n">
        <v/>
      </c>
      <c r="YR53" t="n">
        <v/>
      </c>
      <c r="YS53" t="n">
        <v>0</v>
      </c>
      <c r="YT53" t="n">
        <v>0</v>
      </c>
      <c r="YU53" t="n">
        <v>1</v>
      </c>
      <c r="YV53" t="n">
        <v>0</v>
      </c>
      <c r="YW53" t="n">
        <v>0</v>
      </c>
      <c r="YX53" t="n">
        <v>0</v>
      </c>
      <c r="YY53" t="n">
        <v>0</v>
      </c>
      <c r="YZ53" t="n">
        <v>0</v>
      </c>
      <c r="ZA53" t="n">
        <v/>
      </c>
      <c r="ZB53" t="n">
        <v/>
      </c>
      <c r="ZC53" t="n">
        <v/>
      </c>
      <c r="ZD53" t="n">
        <v/>
      </c>
      <c r="ZE53" t="n">
        <v/>
      </c>
      <c r="ZF53" t="n">
        <v/>
      </c>
      <c r="ZG53" t="n">
        <v/>
      </c>
      <c r="ZH53" t="n">
        <v/>
      </c>
      <c r="ZI53" t="n">
        <v/>
      </c>
      <c r="ZJ53" t="n">
        <v/>
      </c>
      <c r="ZK53" t="n">
        <v/>
      </c>
      <c r="ZL53" t="n">
        <v/>
      </c>
      <c r="ZM53" t="n">
        <v/>
      </c>
      <c r="ZN53" t="n">
        <v/>
      </c>
      <c r="ZO53" t="n">
        <v>100</v>
      </c>
      <c r="ZP53" t="n">
        <v/>
      </c>
      <c r="ZQ53" t="n">
        <v/>
      </c>
      <c r="ZR53" t="n">
        <v/>
      </c>
      <c r="ZS53" t="n">
        <v/>
      </c>
      <c r="ZT53" t="n">
        <v/>
      </c>
      <c r="ZU53" t="n">
        <v/>
      </c>
      <c r="ZV53" t="n">
        <v/>
      </c>
      <c r="ZW53" t="n">
        <v>3</v>
      </c>
      <c r="ZX53" t="n">
        <v/>
      </c>
      <c r="ZY53" t="n">
        <v/>
      </c>
      <c r="ZZ53" t="n">
        <v/>
      </c>
      <c r="AAA53" t="n">
        <v/>
      </c>
      <c r="AAB53" t="n">
        <v>2</v>
      </c>
      <c r="AAC53" t="n">
        <v/>
      </c>
      <c r="AAD53" t="n">
        <v/>
      </c>
      <c r="AAE53" t="inlineStr">
        <is>
          <t>Pakan segar (misal: rumput)</t>
        </is>
      </c>
      <c r="AAF53" t="n">
        <v/>
      </c>
      <c r="AAG53" t="n">
        <v/>
      </c>
      <c r="AAH53" t="n">
        <v/>
      </c>
      <c r="AAI53" t="n">
        <v/>
      </c>
      <c r="AAJ53" t="inlineStr">
        <is>
          <t>Pakan kering (misal: konsentrat, silase, pelet)</t>
        </is>
      </c>
      <c r="AAK53" t="n">
        <v/>
      </c>
      <c r="AAL53" t="inlineStr">
        <is>
          <t>Ya</t>
        </is>
      </c>
      <c r="AAM53" t="inlineStr">
        <is>
          <t>Padat Cair</t>
        </is>
      </c>
      <c r="AAN53" t="n">
        <v>1</v>
      </c>
      <c r="AAO53" t="n">
        <v>1</v>
      </c>
      <c r="AAP53" t="n">
        <v>65</v>
      </c>
      <c r="AAQ53" t="n">
        <v>65</v>
      </c>
      <c r="AAR53" t="inlineStr">
        <is>
          <t>Tidak</t>
        </is>
      </c>
      <c r="AAS53" t="inlineStr">
        <is>
          <t>Mengetahui</t>
        </is>
      </c>
      <c r="AAT53" t="inlineStr">
        <is>
          <t>Digunakan untuk kegiatan peternakan sendiri Digunakan untuk pupuk di lahan pertanian sendiri</t>
        </is>
      </c>
      <c r="AAU53" t="n">
        <v>1</v>
      </c>
      <c r="AAV53" t="n">
        <v>1</v>
      </c>
      <c r="AAW53" t="n">
        <v>0</v>
      </c>
      <c r="AAX53" t="n">
        <v>0</v>
      </c>
      <c r="AAY53" t="n">
        <v>0</v>
      </c>
      <c r="AAZ53" t="n">
        <v>0</v>
      </c>
      <c r="ABA53" t="n">
        <v>0</v>
      </c>
      <c r="ABB53" t="inlineStr">
        <is>
          <t>Lainnya</t>
        </is>
      </c>
      <c r="ABC53" t="n">
        <v>0</v>
      </c>
      <c r="ABD53" t="n">
        <v>0</v>
      </c>
      <c r="ABE53" t="n">
        <v>0</v>
      </c>
      <c r="ABF53" t="n">
        <v>0</v>
      </c>
      <c r="ABG53" t="n">
        <v>1</v>
      </c>
      <c r="ABH53" t="inlineStr">
        <is>
          <t>Pupuk padat untuk tanaman</t>
        </is>
      </c>
      <c r="ABI53" t="inlineStr">
        <is>
          <t>Lainnya</t>
        </is>
      </c>
      <c r="ABJ53" t="n">
        <v>0</v>
      </c>
      <c r="ABK53" t="n">
        <v>0</v>
      </c>
      <c r="ABL53" t="n">
        <v>0</v>
      </c>
      <c r="ABM53" t="n">
        <v>0</v>
      </c>
      <c r="ABN53" t="n">
        <v>1</v>
      </c>
      <c r="ABO53" t="inlineStr">
        <is>
          <t>Pupuk untuk pakan ternak</t>
        </is>
      </c>
      <c r="ABP53" t="n">
        <v/>
      </c>
      <c r="ABQ53" t="inlineStr">
        <is>
          <t>Cabe</t>
        </is>
      </c>
      <c r="ABR53" t="inlineStr">
        <is>
          <t>Jarang (1 bulan sekali)</t>
        </is>
      </c>
      <c r="ABS53" t="n">
        <v>2500</v>
      </c>
      <c r="ABT53" t="n">
        <v/>
      </c>
      <c r="ABU53" t="n">
        <v>55</v>
      </c>
      <c r="ABV53" t="n">
        <v>55</v>
      </c>
      <c r="ABW53" t="inlineStr">
        <is>
          <t>Urea</t>
        </is>
      </c>
      <c r="ABX53" t="n">
        <v/>
      </c>
      <c r="ABY53" t="n">
        <v>25</v>
      </c>
      <c r="ABZ53" t="n">
        <v>4000</v>
      </c>
      <c r="ACA53" t="n">
        <v>12</v>
      </c>
      <c r="ACB53" t="n">
        <v>4000</v>
      </c>
      <c r="ACC53" t="n">
        <v>300</v>
      </c>
      <c r="ACD53" t="n">
        <v>350</v>
      </c>
      <c r="ACE53" t="inlineStr">
        <is>
          <t>Tidak</t>
        </is>
      </c>
      <c r="ACF53" t="inlineStr">
        <is>
          <t>Cukup meningkat</t>
        </is>
      </c>
      <c r="ACG53" t="inlineStr">
        <is>
          <t>Cukup meningkat</t>
        </is>
      </c>
      <c r="ACH53" t="inlineStr">
        <is>
          <t>Cukup meningkat</t>
        </is>
      </c>
      <c r="ACI53" t="inlineStr">
        <is>
          <t>Cukup meningkat</t>
        </is>
      </c>
      <c r="ACJ53" t="inlineStr">
        <is>
          <t>Tidak ada perubahan</t>
        </is>
      </c>
      <c r="ACK53" t="n">
        <v/>
      </c>
      <c r="ACL53" t="n">
        <v/>
      </c>
      <c r="ACM53" t="n">
        <v/>
      </c>
      <c r="ACN53" t="n">
        <v/>
      </c>
      <c r="ACO53" t="n">
        <v/>
      </c>
      <c r="ACP53" t="n">
        <v/>
      </c>
      <c r="ACQ53" t="n">
        <v/>
      </c>
      <c r="ACR53" t="n">
        <v/>
      </c>
      <c r="ACS53" t="n">
        <v/>
      </c>
      <c r="ACT53" t="inlineStr">
        <is>
          <t>Tidak ada informasi tambahan mengenai sumber bahan baku biogas</t>
        </is>
      </c>
      <c r="ACU53" t="inlineStr">
        <is>
          <t>Manfaat sangat besar</t>
        </is>
      </c>
      <c r="ACV53" t="inlineStr">
        <is>
          <t>Berkurang</t>
        </is>
      </c>
      <c r="ACW53" t="inlineStr">
        <is>
          <t>Anggota keluarga - Perempuan dewasa</t>
        </is>
      </c>
      <c r="ACX53" t="inlineStr">
        <is>
          <t>Setuju</t>
        </is>
      </c>
      <c r="ACY53" t="inlineStr">
        <is>
          <t>Anggota keluarga - Perempuan dewasa Anggota keluarga - Laki-laki dewasa</t>
        </is>
      </c>
      <c r="ACZ53" t="n">
        <v>1</v>
      </c>
      <c r="ADA53" t="n">
        <v>1</v>
      </c>
      <c r="ADB53" t="n">
        <v>0</v>
      </c>
      <c r="ADC53" t="n">
        <v>0</v>
      </c>
      <c r="ADD53" t="inlineStr">
        <is>
          <t>Puas</t>
        </is>
      </c>
      <c r="ADE53" t="inlineStr">
        <is>
          <t>Puas</t>
        </is>
      </c>
      <c r="ADF53" t="inlineStr">
        <is>
          <t>Puas</t>
        </is>
      </c>
      <c r="ADG53" t="inlineStr">
        <is>
          <t>Puas</t>
        </is>
      </c>
      <c r="ADH53" t="inlineStr">
        <is>
          <t>Ya</t>
        </is>
      </c>
      <c r="ADI53" t="inlineStr">
        <is>
          <t>Kran, pvc gas, meteran</t>
        </is>
      </c>
      <c r="ADJ53" t="inlineStr">
        <is>
          <t>Puas</t>
        </is>
      </c>
      <c r="ADK53" t="n">
        <v/>
      </c>
      <c r="ADL53" t="n">
        <v/>
      </c>
      <c r="ADM53" t="n">
        <v/>
      </c>
      <c r="ADN53" t="n">
        <v/>
      </c>
      <c r="ADO53" t="n">
        <v/>
      </c>
      <c r="ADP53" t="n">
        <v/>
      </c>
      <c r="ADQ53" t="n">
        <v/>
      </c>
      <c r="ADR53" t="n">
        <v/>
      </c>
      <c r="ADS53" t="n">
        <v/>
      </c>
      <c r="ADT53" t="n">
        <v/>
      </c>
      <c r="ADU53" t="inlineStr">
        <is>
          <t>Memperbaiki sendiri</t>
        </is>
      </c>
      <c r="ADV53" t="n">
        <v>0</v>
      </c>
      <c r="ADW53" t="n">
        <v>0</v>
      </c>
      <c r="ADX53" t="n">
        <v>0</v>
      </c>
      <c r="ADY53" t="n">
        <v>0</v>
      </c>
      <c r="ADZ53" t="n">
        <v>0</v>
      </c>
      <c r="AEA53" t="n">
        <v>1</v>
      </c>
      <c r="AEB53" t="n">
        <v>0</v>
      </c>
      <c r="AEC53" t="n">
        <v>1</v>
      </c>
      <c r="AED53" t="n">
        <v/>
      </c>
      <c r="AEE53" t="n">
        <v/>
      </c>
      <c r="AEF53" t="n">
        <v/>
      </c>
      <c r="AEG53" t="n">
        <v/>
      </c>
      <c r="AEH53" t="n">
        <v/>
      </c>
      <c r="AEI53" t="inlineStr">
        <is>
          <t>1. Kontrol dr pendamping setiap tahun sekali 2.perlu dibantuperlatan biogas</t>
        </is>
      </c>
      <c r="AEJ53" t="inlineStr">
        <is>
          <t>Kadang-kadang</t>
        </is>
      </c>
      <c r="AEK53" t="inlineStr">
        <is>
          <t>Memasak lebih cepat Lebih aman Pengurangan waktu dan tenaga Lebih mudah mendapatkan energi</t>
        </is>
      </c>
      <c r="AEL53" t="n">
        <v>0</v>
      </c>
      <c r="AEM53" t="n">
        <v>1</v>
      </c>
      <c r="AEN53" t="n">
        <v>0</v>
      </c>
      <c r="AEO53" t="n">
        <v>1</v>
      </c>
      <c r="AEP53" t="n">
        <v>1</v>
      </c>
      <c r="AEQ53" t="n">
        <v>1</v>
      </c>
      <c r="AER53" t="n">
        <v>0</v>
      </c>
      <c r="AES53" t="n">
        <v>0</v>
      </c>
      <c r="AET53" t="n">
        <v>0</v>
      </c>
      <c r="AEU53" t="n">
        <v>0</v>
      </c>
      <c r="AEV53" t="n">
        <v>0</v>
      </c>
      <c r="AEW53" t="n">
        <v>0</v>
      </c>
      <c r="AEX53" t="n">
        <v/>
      </c>
      <c r="AEY53" t="inlineStr">
        <is>
          <t>Memasak lebih aman</t>
        </is>
      </c>
      <c r="AEZ53" t="n">
        <v/>
      </c>
      <c r="AFA53" t="inlineStr">
        <is>
          <t>Lainnya</t>
        </is>
      </c>
      <c r="AFB53" t="inlineStr">
        <is>
          <t>Kelompok susu</t>
        </is>
      </c>
      <c r="AFC53" t="inlineStr">
        <is>
          <t>1769225806247.jpg</t>
        </is>
      </c>
      <c r="AFD53" t="inlineStr">
        <is>
          <t>https://kf.kobotoolbox.org/api/v2/assets/avstPQqLr3Ab3ZdcVTXZ6f/data/658053726/attachments/attFRviaCf4dqBay9nRBSog2/</t>
        </is>
      </c>
      <c r="AFE53" t="inlineStr">
        <is>
          <t>1769225891184.jpg</t>
        </is>
      </c>
      <c r="AFF53" t="inlineStr">
        <is>
          <t>https://kf.kobotoolbox.org/api/v2/assets/avstPQqLr3Ab3ZdcVTXZ6f/data/658053726/attachments/attgTgqReJdKzNkL29n5yUVe/</t>
        </is>
      </c>
      <c r="AFG53" t="inlineStr">
        <is>
          <t>Solihin</t>
        </is>
      </c>
      <c r="AFH53" t="n">
        <v/>
      </c>
      <c r="AFI53" t="inlineStr">
        <is>
          <t>B4.a1hrg kayu bakar 1000perkg B4.b1. hrg tabung 5000/ kg utk HR besar aja</t>
        </is>
      </c>
    </row>
    <row r="54">
      <c r="A54" s="93" t="n">
        <v>46047</v>
      </c>
      <c r="B54" s="93" t="n">
        <v>46054</v>
      </c>
      <c r="C54" t="inlineStr">
        <is>
          <t>solihin</t>
        </is>
      </c>
      <c r="D54" t="inlineStr">
        <is>
          <t>supi / tarno</t>
        </is>
      </c>
      <c r="E54" t="n">
        <v>0</v>
      </c>
      <c r="F54" t="inlineStr">
        <is>
          <t>-7.8793769 112.808242 1035.9000244140625 18.274</t>
        </is>
      </c>
      <c r="G54" t="n">
        <v>-7.8793769</v>
      </c>
      <c r="H54" t="n">
        <v>112.808242</v>
      </c>
      <c r="I54" t="n">
        <v>1035.900024</v>
      </c>
      <c r="J54" t="n">
        <v>18.274</v>
      </c>
      <c r="K54" t="n">
        <v>0</v>
      </c>
      <c r="L54" t="inlineStr">
        <is>
          <t>-7.8794245 112.8082416 1035.9000244140625 48.9</t>
        </is>
      </c>
      <c r="M54" t="n">
        <v>-7.8794245</v>
      </c>
      <c r="N54" t="n">
        <v>112.8082416</v>
      </c>
      <c r="O54" t="n">
        <v>1035.900024</v>
      </c>
      <c r="P54" t="n">
        <v>48.9</v>
      </c>
      <c r="Q54" t="n">
        <v>0</v>
      </c>
      <c r="R54" t="inlineStr">
        <is>
          <t>Jawa Timur</t>
        </is>
      </c>
      <c r="S54" t="n">
        <v>0</v>
      </c>
      <c r="T54" t="n">
        <v>0</v>
      </c>
      <c r="U54" t="n">
        <v>0</v>
      </c>
      <c r="V54" t="n">
        <v>0</v>
      </c>
      <c r="W54" t="n">
        <v>0</v>
      </c>
      <c r="X54" t="n">
        <v>1</v>
      </c>
      <c r="Y54" t="n">
        <v>0</v>
      </c>
      <c r="Z54" t="n">
        <v>0</v>
      </c>
      <c r="AA54" t="n">
        <v>0</v>
      </c>
      <c r="AB54" t="n">
        <v>0</v>
      </c>
      <c r="AC54" t="inlineStr">
        <is>
          <t>PASURUAN</t>
        </is>
      </c>
      <c r="AD54" t="inlineStr">
        <is>
          <t>TUTUR</t>
        </is>
      </c>
      <c r="AE54" t="inlineStr">
        <is>
          <t>TUTUR</t>
        </is>
      </c>
      <c r="AF54" t="inlineStr">
        <is>
          <t>KPSP SETIA KAWAN</t>
        </is>
      </c>
      <c r="AG54" t="inlineStr">
        <is>
          <t>SKP0677</t>
        </is>
      </c>
      <c r="AH54" t="n">
        <v>14</v>
      </c>
      <c r="AI54" t="inlineStr">
        <is>
          <t>VPA1</t>
        </is>
      </c>
      <c r="AJ54" t="inlineStr">
        <is>
          <t>Aktif</t>
        </is>
      </c>
      <c r="AK54" t="n">
        <v>55</v>
      </c>
      <c r="AL54" t="inlineStr">
        <is>
          <t>Perempuan</t>
        </is>
      </c>
      <c r="AM54" t="inlineStr">
        <is>
          <t>Sudah menikah</t>
        </is>
      </c>
      <c r="AN54" t="inlineStr">
        <is>
          <t>SD/Sederajat</t>
        </is>
      </c>
      <c r="AO54" t="inlineStr">
        <is>
          <t>Peternak</t>
        </is>
      </c>
      <c r="AP54" t="n">
        <v>0</v>
      </c>
      <c r="AQ54" t="n">
        <v>1</v>
      </c>
      <c r="AR54" t="n">
        <v>0</v>
      </c>
      <c r="AS54" t="n">
        <v>0</v>
      </c>
      <c r="AT54" t="n">
        <v>0</v>
      </c>
      <c r="AU54" t="n">
        <v>0</v>
      </c>
      <c r="AV54" t="n">
        <v>0</v>
      </c>
      <c r="AW54" t="n">
        <v>0</v>
      </c>
      <c r="AX54" t="n">
        <v/>
      </c>
      <c r="AY54" t="inlineStr">
        <is>
          <t>Peternak</t>
        </is>
      </c>
      <c r="AZ54" t="n">
        <v>0</v>
      </c>
      <c r="BA54" t="n">
        <v>1</v>
      </c>
      <c r="BB54" t="n">
        <v>0</v>
      </c>
      <c r="BC54" t="n">
        <v>0</v>
      </c>
      <c r="BD54" t="n">
        <v>0</v>
      </c>
      <c r="BE54" t="n">
        <v>0</v>
      </c>
      <c r="BF54" t="n">
        <v>0</v>
      </c>
      <c r="BG54" t="n">
        <v>0</v>
      </c>
      <c r="BH54" t="n">
        <v/>
      </c>
      <c r="BI54" t="inlineStr">
        <is>
          <t>Rp2.500.000 - Rp3.500.000</t>
        </is>
      </c>
      <c r="BJ54" t="n">
        <v>1</v>
      </c>
      <c r="BK54" t="n">
        <v>1</v>
      </c>
      <c r="BL54" t="n">
        <v>0</v>
      </c>
      <c r="BM54" t="n">
        <v>0</v>
      </c>
      <c r="BN54" t="inlineStr">
        <is>
          <t>Milik sendiri</t>
        </is>
      </c>
      <c r="BO54" t="inlineStr">
        <is>
          <t>Permanen (dinding bata dan semen)</t>
        </is>
      </c>
      <c r="BP54" t="n">
        <v>1</v>
      </c>
      <c r="BQ54" t="n">
        <v>0</v>
      </c>
      <c r="BR54" t="n">
        <v>0</v>
      </c>
      <c r="BS54" t="n">
        <v>0</v>
      </c>
      <c r="BT54" t="n">
        <v>0</v>
      </c>
      <c r="BU54" t="n">
        <v/>
      </c>
      <c r="BV54" t="inlineStr">
        <is>
          <t>Keramik/ubin</t>
        </is>
      </c>
      <c r="BW54" t="n">
        <v>0</v>
      </c>
      <c r="BX54" t="n">
        <v>0</v>
      </c>
      <c r="BY54" t="n">
        <v>1</v>
      </c>
      <c r="BZ54" t="n">
        <v>0</v>
      </c>
      <c r="CA54" t="n">
        <v>0</v>
      </c>
      <c r="CB54" t="n">
        <v/>
      </c>
      <c r="CC54" t="inlineStr">
        <is>
          <t>Genting</t>
        </is>
      </c>
      <c r="CD54" t="n">
        <v>0</v>
      </c>
      <c r="CE54" t="n">
        <v>0</v>
      </c>
      <c r="CF54" t="n">
        <v>0</v>
      </c>
      <c r="CG54" t="n">
        <v>0</v>
      </c>
      <c r="CH54" t="n">
        <v>0</v>
      </c>
      <c r="CI54" t="n">
        <v>1</v>
      </c>
      <c r="CJ54" t="n">
        <v>0</v>
      </c>
      <c r="CK54" t="n">
        <v/>
      </c>
      <c r="CL54" t="inlineStr">
        <is>
          <t>Ya</t>
        </is>
      </c>
      <c r="CM54" t="n">
        <v>2011</v>
      </c>
      <c r="CN54" t="inlineStr">
        <is>
          <t>Fixed-Dome (Kubah Tetap)</t>
        </is>
      </c>
      <c r="CO54" t="inlineStr">
        <is>
          <t>8 m³ (6-7 ekor sapi, ±6,5 jam memasak/hari, ±65 kg slurry/hari)</t>
        </is>
      </c>
      <c r="CP54" t="inlineStr">
        <is>
          <t>Anggota keluarga - laki-laki</t>
        </is>
      </c>
      <c r="CQ54" t="n">
        <v>0</v>
      </c>
      <c r="CR54" t="n">
        <v>0</v>
      </c>
      <c r="CS54" t="n">
        <v>0</v>
      </c>
      <c r="CT54" t="n">
        <v>0</v>
      </c>
      <c r="CU54" t="n">
        <v>1</v>
      </c>
      <c r="CV54" t="n">
        <v>0</v>
      </c>
      <c r="CW54" t="n">
        <v>0</v>
      </c>
      <c r="CX54" t="n">
        <v>0</v>
      </c>
      <c r="CY54" t="inlineStr">
        <is>
          <t>Anggota keluarga - laki-laki</t>
        </is>
      </c>
      <c r="CZ54" t="n">
        <v>1</v>
      </c>
      <c r="DA54" t="n">
        <v>0</v>
      </c>
      <c r="DB54" t="n">
        <v>0</v>
      </c>
      <c r="DC54" t="n">
        <v/>
      </c>
      <c r="DD54" t="inlineStr">
        <is>
          <t>Anggota keluarga - laki-laki CPO atau pendamping</t>
        </is>
      </c>
      <c r="DE54" t="n">
        <v>1</v>
      </c>
      <c r="DF54" t="n">
        <v>0</v>
      </c>
      <c r="DG54" t="n">
        <v>1</v>
      </c>
      <c r="DH54" t="n">
        <v>0</v>
      </c>
      <c r="DI54" t="n">
        <v/>
      </c>
      <c r="DJ54" t="inlineStr">
        <is>
          <t>Anggota keluarga - laki-laki CPO atau pendamping</t>
        </is>
      </c>
      <c r="DK54" t="n">
        <v>1</v>
      </c>
      <c r="DL54" t="n">
        <v>0</v>
      </c>
      <c r="DM54" t="n">
        <v>1</v>
      </c>
      <c r="DN54" t="n">
        <v>0</v>
      </c>
      <c r="DO54" t="n">
        <v/>
      </c>
      <c r="DP54" t="inlineStr">
        <is>
          <t>Ya</t>
        </is>
      </c>
      <c r="DQ54" t="n">
        <v/>
      </c>
      <c r="DR54" t="n">
        <v/>
      </c>
      <c r="DS54" t="n">
        <v/>
      </c>
      <c r="DT54" t="n">
        <v/>
      </c>
      <c r="DU54" t="n">
        <v/>
      </c>
      <c r="DV54" t="n">
        <v/>
      </c>
      <c r="DW54" t="n">
        <v/>
      </c>
      <c r="DX54" t="n">
        <v/>
      </c>
      <c r="DY54" t="n">
        <v/>
      </c>
      <c r="DZ54" t="n">
        <v/>
      </c>
      <c r="EA54" t="n">
        <v/>
      </c>
      <c r="EB54" t="n">
        <v/>
      </c>
      <c r="EC54" t="n">
        <v/>
      </c>
      <c r="ED54" t="n">
        <v/>
      </c>
      <c r="EE54" t="n">
        <v/>
      </c>
      <c r="EF54" t="n">
        <v/>
      </c>
      <c r="EG54" t="n">
        <v/>
      </c>
      <c r="EH54" t="n">
        <v/>
      </c>
      <c r="EI54" t="inlineStr">
        <is>
          <t>Tidak ada masalah</t>
        </is>
      </c>
      <c r="EJ54" t="n">
        <v>0</v>
      </c>
      <c r="EK54" t="n">
        <v>0</v>
      </c>
      <c r="EL54" t="n">
        <v>0</v>
      </c>
      <c r="EM54" t="n">
        <v>1</v>
      </c>
      <c r="EN54" t="n">
        <v>0</v>
      </c>
      <c r="EO54" t="n">
        <v/>
      </c>
      <c r="EP54" t="inlineStr">
        <is>
          <t>Ya, cukup jelas dan mudah diikuti</t>
        </is>
      </c>
      <c r="EQ54" t="inlineStr">
        <is>
          <t>Bukan pelatihan</t>
        </is>
      </c>
      <c r="ER54" t="inlineStr">
        <is>
          <t>CPO atau pendamping</t>
        </is>
      </c>
      <c r="ES54" t="n">
        <v>1</v>
      </c>
      <c r="ET54" t="n">
        <v>0</v>
      </c>
      <c r="EU54" t="n">
        <v>0</v>
      </c>
      <c r="EV54" t="n">
        <v>0</v>
      </c>
      <c r="EW54" t="n">
        <v/>
      </c>
      <c r="EX54" t="inlineStr">
        <is>
          <t>Anggota keluarga - Laki-laki Anggota keluarga - Perempuan dewasa</t>
        </is>
      </c>
      <c r="EY54" t="n">
        <v>1</v>
      </c>
      <c r="EZ54" t="n">
        <v>1</v>
      </c>
      <c r="FA54" t="n">
        <v>0</v>
      </c>
      <c r="FB54" t="n">
        <v/>
      </c>
      <c r="FC54" t="inlineStr">
        <is>
          <t>Setiap minggu</t>
        </is>
      </c>
      <c r="FD54" t="n">
        <v/>
      </c>
      <c r="FE54" t="inlineStr">
        <is>
          <t>Mengetahui</t>
        </is>
      </c>
      <c r="FF54" t="inlineStr">
        <is>
          <t>Selalu (setiap hari)</t>
        </is>
      </c>
      <c r="FG54" t="inlineStr">
        <is>
          <t>Mengetahui</t>
        </is>
      </c>
      <c r="FH54" t="inlineStr">
        <is>
          <t>Selalu (setiap hari)</t>
        </is>
      </c>
      <c r="FI54" t="inlineStr">
        <is>
          <t>Mengetahui</t>
        </is>
      </c>
      <c r="FJ54" t="inlineStr">
        <is>
          <t>Selalu (setiap hari)</t>
        </is>
      </c>
      <c r="FK54" t="inlineStr">
        <is>
          <t>Mengetahui</t>
        </is>
      </c>
      <c r="FL54" t="inlineStr">
        <is>
          <t>Jarang (setiap bulan atau lebih)</t>
        </is>
      </c>
      <c r="FM54" t="inlineStr">
        <is>
          <t>Mengetahui</t>
        </is>
      </c>
      <c r="FN54" t="inlineStr">
        <is>
          <t>Jarang (setiap bulan atau lebih)</t>
        </is>
      </c>
      <c r="FO54" t="inlineStr">
        <is>
          <t>Mengetahui</t>
        </is>
      </c>
      <c r="FP54" t="inlineStr">
        <is>
          <t>Jarang (setiap bulan atau lebih)</t>
        </is>
      </c>
      <c r="FQ54" t="inlineStr">
        <is>
          <t>Mengetahui</t>
        </is>
      </c>
      <c r="FR54" t="inlineStr">
        <is>
          <t>Ya</t>
        </is>
      </c>
      <c r="FS54" t="inlineStr">
        <is>
          <t>Mengetahui</t>
        </is>
      </c>
      <c r="FT54" t="inlineStr">
        <is>
          <t>Ya</t>
        </is>
      </c>
      <c r="FU54" t="inlineStr">
        <is>
          <t>Laki-laki dewasa</t>
        </is>
      </c>
      <c r="FV54" t="n">
        <v>1</v>
      </c>
      <c r="FW54" t="n">
        <v>0</v>
      </c>
      <c r="FX54" t="n">
        <v>0</v>
      </c>
      <c r="FY54" t="n">
        <v>0</v>
      </c>
      <c r="FZ54" t="inlineStr">
        <is>
          <t>Memahami</t>
        </is>
      </c>
      <c r="GA54" t="n">
        <v/>
      </c>
      <c r="GB54" t="n">
        <v/>
      </c>
      <c r="GC54" t="n">
        <v/>
      </c>
      <c r="GD54" t="n">
        <v/>
      </c>
      <c r="GE54" t="n">
        <v/>
      </c>
      <c r="GF54" t="n">
        <v/>
      </c>
      <c r="GG54" t="inlineStr">
        <is>
          <t>Sering</t>
        </is>
      </c>
      <c r="GH54" t="inlineStr">
        <is>
          <t>Ya</t>
        </is>
      </c>
      <c r="GI54" t="inlineStr">
        <is>
          <t>Tetangga Teman/keluarga</t>
        </is>
      </c>
      <c r="GJ54" t="n">
        <v>1</v>
      </c>
      <c r="GK54" t="n">
        <v>1</v>
      </c>
      <c r="GL54" t="n">
        <v>0</v>
      </c>
      <c r="GM54" t="n">
        <v>0</v>
      </c>
      <c r="GN54" t="n">
        <v/>
      </c>
      <c r="GO54" t="n">
        <v>7</v>
      </c>
      <c r="GP54" t="inlineStr">
        <is>
          <t>Sebagian</t>
        </is>
      </c>
      <c r="GQ54" t="inlineStr">
        <is>
          <t>Kayu bakar</t>
        </is>
      </c>
      <c r="GR54" t="n">
        <v>0</v>
      </c>
      <c r="GS54" t="n">
        <v>1</v>
      </c>
      <c r="GT54" t="n">
        <v>0</v>
      </c>
      <c r="GU54" t="n">
        <v>0</v>
      </c>
      <c r="GV54" t="n">
        <v>0</v>
      </c>
      <c r="GW54" t="n">
        <v>0</v>
      </c>
      <c r="GX54" t="n">
        <v>0</v>
      </c>
      <c r="GY54" t="n">
        <v/>
      </c>
      <c r="GZ54" t="inlineStr">
        <is>
          <t>Ya</t>
        </is>
      </c>
      <c r="HA54" t="n">
        <v/>
      </c>
      <c r="HB54" t="n">
        <v/>
      </c>
      <c r="HC54" t="n">
        <v/>
      </c>
      <c r="HD54" t="n">
        <v/>
      </c>
      <c r="HE54" t="n">
        <v/>
      </c>
      <c r="HF54" t="n">
        <v/>
      </c>
      <c r="HG54" t="n">
        <v/>
      </c>
      <c r="HH54" t="n">
        <v/>
      </c>
      <c r="HI54" t="n">
        <v/>
      </c>
      <c r="HJ54" t="n">
        <v/>
      </c>
      <c r="HK54" t="n">
        <v/>
      </c>
      <c r="HL54" t="n">
        <v/>
      </c>
      <c r="HM54" t="n">
        <v/>
      </c>
      <c r="HN54" t="n">
        <v/>
      </c>
      <c r="HO54" t="n">
        <v/>
      </c>
      <c r="HP54" t="n">
        <v/>
      </c>
      <c r="HQ54" t="n">
        <v/>
      </c>
      <c r="HR54" t="n">
        <v/>
      </c>
      <c r="HS54" t="n">
        <v/>
      </c>
      <c r="HT54" t="n">
        <v/>
      </c>
      <c r="HU54" t="n">
        <v/>
      </c>
      <c r="HV54" t="n">
        <v/>
      </c>
      <c r="HW54" t="n">
        <v/>
      </c>
      <c r="HX54" t="n">
        <v/>
      </c>
      <c r="HY54" t="n">
        <v>40</v>
      </c>
      <c r="HZ54" t="n">
        <v>30000</v>
      </c>
      <c r="IA54" t="n">
        <v/>
      </c>
      <c r="IB54" t="n">
        <v/>
      </c>
      <c r="IC54" t="n">
        <v/>
      </c>
      <c r="ID54" t="n">
        <v/>
      </c>
      <c r="IE54" t="n">
        <v/>
      </c>
      <c r="IF54" t="n">
        <v/>
      </c>
      <c r="IG54" t="n">
        <v/>
      </c>
      <c r="IH54" t="n">
        <v/>
      </c>
      <c r="II54" t="n">
        <v/>
      </c>
      <c r="IJ54" t="n">
        <v/>
      </c>
      <c r="IK54" t="inlineStr">
        <is>
          <t>65-80 kg</t>
        </is>
      </c>
      <c r="IL54" t="inlineStr">
        <is>
          <t>3-5 jam</t>
        </is>
      </c>
      <c r="IM54" t="inlineStr">
        <is>
          <t>Ya</t>
        </is>
      </c>
      <c r="IN54" t="inlineStr">
        <is>
          <t>Ya</t>
        </is>
      </c>
      <c r="IO54" t="inlineStr">
        <is>
          <t>Lebih bersih</t>
        </is>
      </c>
      <c r="IP54" t="inlineStr">
        <is>
          <t>Tidak pernah</t>
        </is>
      </c>
      <c r="IQ54" t="inlineStr">
        <is>
          <t>Tidak pernah</t>
        </is>
      </c>
      <c r="IR54" t="n">
        <v/>
      </c>
      <c r="IS54" t="n">
        <v/>
      </c>
      <c r="IT54" t="n">
        <v/>
      </c>
      <c r="IU54" t="n">
        <v/>
      </c>
      <c r="IV54" t="n">
        <v/>
      </c>
      <c r="IW54" t="n">
        <v/>
      </c>
      <c r="IX54" t="n">
        <v/>
      </c>
      <c r="IY54" t="n">
        <v/>
      </c>
      <c r="IZ54" t="inlineStr">
        <is>
          <t>Tidak pernah</t>
        </is>
      </c>
      <c r="JA54" t="n">
        <v/>
      </c>
      <c r="JB54" t="n">
        <v/>
      </c>
      <c r="JC54" t="n">
        <v/>
      </c>
      <c r="JD54" t="n">
        <v/>
      </c>
      <c r="JE54" t="n">
        <v/>
      </c>
      <c r="JF54" t="n">
        <v/>
      </c>
      <c r="JG54" t="n">
        <v/>
      </c>
      <c r="JH54" t="n">
        <v/>
      </c>
      <c r="JI54" t="inlineStr">
        <is>
          <t>Tidak pernah</t>
        </is>
      </c>
      <c r="JJ54" t="n">
        <v/>
      </c>
      <c r="JK54" t="n">
        <v/>
      </c>
      <c r="JL54" t="n">
        <v/>
      </c>
      <c r="JM54" t="n">
        <v/>
      </c>
      <c r="JN54" t="n">
        <v/>
      </c>
      <c r="JO54" t="n">
        <v/>
      </c>
      <c r="JP54" t="n">
        <v/>
      </c>
      <c r="JQ54" t="n">
        <v/>
      </c>
      <c r="JR54" t="inlineStr">
        <is>
          <t>Tidak pernah</t>
        </is>
      </c>
      <c r="JS54" t="n">
        <v/>
      </c>
      <c r="JT54" t="n">
        <v/>
      </c>
      <c r="JU54" t="n">
        <v/>
      </c>
      <c r="JV54" t="n">
        <v/>
      </c>
      <c r="JW54" t="n">
        <v/>
      </c>
      <c r="JX54" t="n">
        <v/>
      </c>
      <c r="JY54" t="n">
        <v/>
      </c>
      <c r="JZ54" t="n">
        <v/>
      </c>
      <c r="KA54" t="inlineStr">
        <is>
          <t>Tidak pernah</t>
        </is>
      </c>
      <c r="KB54" t="n">
        <v/>
      </c>
      <c r="KC54" t="n">
        <v/>
      </c>
      <c r="KD54" t="n">
        <v/>
      </c>
      <c r="KE54" t="n">
        <v/>
      </c>
      <c r="KF54" t="n">
        <v/>
      </c>
      <c r="KG54" t="n">
        <v/>
      </c>
      <c r="KH54" t="n">
        <v/>
      </c>
      <c r="KI54" t="n">
        <v/>
      </c>
      <c r="KJ54" t="inlineStr">
        <is>
          <t>Tidak pernah</t>
        </is>
      </c>
      <c r="KK54" t="n">
        <v/>
      </c>
      <c r="KL54" t="n">
        <v/>
      </c>
      <c r="KM54" t="n">
        <v/>
      </c>
      <c r="KN54" t="n">
        <v/>
      </c>
      <c r="KO54" t="n">
        <v/>
      </c>
      <c r="KP54" t="n">
        <v/>
      </c>
      <c r="KQ54" t="n">
        <v/>
      </c>
      <c r="KR54" t="n">
        <v/>
      </c>
      <c r="KS54" t="inlineStr">
        <is>
          <t>Cukup membaik</t>
        </is>
      </c>
      <c r="KT54" t="inlineStr">
        <is>
          <t>0-1 kali</t>
        </is>
      </c>
      <c r="KU54" t="inlineStr">
        <is>
          <t>2-4 kali</t>
        </is>
      </c>
      <c r="KV54" t="inlineStr">
        <is>
          <t>Laki-laki dewasa</t>
        </is>
      </c>
      <c r="KW54" t="n">
        <v>1</v>
      </c>
      <c r="KX54" t="n">
        <v>0</v>
      </c>
      <c r="KY54" t="n">
        <v>0</v>
      </c>
      <c r="KZ54" t="n">
        <v>0</v>
      </c>
      <c r="LA54" t="inlineStr">
        <is>
          <t>Cukup membaik</t>
        </is>
      </c>
      <c r="LB54" t="inlineStr">
        <is>
          <t>Cukup membaik</t>
        </is>
      </c>
      <c r="LC54" t="n">
        <v>0</v>
      </c>
      <c r="LD54" t="n">
        <v>5</v>
      </c>
      <c r="LE54" t="n">
        <v>0</v>
      </c>
      <c r="LF54" t="n">
        <v>0</v>
      </c>
      <c r="LG54" t="inlineStr">
        <is>
          <t>Ya</t>
        </is>
      </c>
      <c r="LH54" t="n">
        <v>450000</v>
      </c>
      <c r="LI54" t="n">
        <v/>
      </c>
      <c r="LJ54" t="inlineStr">
        <is>
          <t>Kebutuhan rumah tangga</t>
        </is>
      </c>
      <c r="LK54" t="n">
        <v>0</v>
      </c>
      <c r="LL54" t="n">
        <v>0</v>
      </c>
      <c r="LM54" t="n">
        <v>0</v>
      </c>
      <c r="LN54" t="n">
        <v>0</v>
      </c>
      <c r="LO54" t="n">
        <v>1</v>
      </c>
      <c r="LP54" t="n">
        <v>0</v>
      </c>
      <c r="LQ54" t="n">
        <v>0</v>
      </c>
      <c r="LR54" t="n">
        <v/>
      </c>
      <c r="LS54" t="n">
        <v>15</v>
      </c>
      <c r="LT54" t="n">
        <v>0</v>
      </c>
      <c r="LU54" t="n">
        <v>0</v>
      </c>
      <c r="LV54" t="n">
        <v>10</v>
      </c>
      <c r="LW54" t="n">
        <v>0</v>
      </c>
      <c r="LX54" t="n">
        <v>0</v>
      </c>
      <c r="LY54" t="n">
        <v>10</v>
      </c>
      <c r="LZ54" t="n">
        <v>0</v>
      </c>
      <c r="MA54" t="n">
        <v>0</v>
      </c>
      <c r="MB54" t="inlineStr">
        <is>
          <t>Ya</t>
        </is>
      </c>
      <c r="MC54" t="n">
        <v>120</v>
      </c>
      <c r="MD54" t="n">
        <v>0</v>
      </c>
      <c r="ME54" t="n">
        <v>120</v>
      </c>
      <c r="MF54" t="n">
        <v>0</v>
      </c>
      <c r="MG54" t="n">
        <v>0</v>
      </c>
      <c r="MH54" t="n">
        <v>0</v>
      </c>
      <c r="MI54" t="inlineStr">
        <is>
          <t>Istirahat Lainnya</t>
        </is>
      </c>
      <c r="MJ54" t="n">
        <v>0</v>
      </c>
      <c r="MK54" t="n">
        <v>0</v>
      </c>
      <c r="ML54" t="n">
        <v>1</v>
      </c>
      <c r="MM54" t="n">
        <v>0</v>
      </c>
      <c r="MN54" t="n">
        <v>0</v>
      </c>
      <c r="MO54" t="n">
        <v>1</v>
      </c>
      <c r="MP54" t="inlineStr">
        <is>
          <t>Membersihkan rumah</t>
        </is>
      </c>
      <c r="MQ54" t="n">
        <v/>
      </c>
      <c r="MR54" t="inlineStr">
        <is>
          <t>Capek</t>
        </is>
      </c>
      <c r="MS54" t="n">
        <v/>
      </c>
      <c r="MT54" t="inlineStr">
        <is>
          <t>Capek</t>
        </is>
      </c>
      <c r="MU54" t="inlineStr">
        <is>
          <t>Tidak</t>
        </is>
      </c>
      <c r="MV54" t="n">
        <v/>
      </c>
      <c r="MW54" t="n">
        <v/>
      </c>
      <c r="MX54" t="n">
        <v/>
      </c>
      <c r="MY54" t="n">
        <v/>
      </c>
      <c r="MZ54" t="n">
        <v/>
      </c>
      <c r="NA54" t="n">
        <v/>
      </c>
      <c r="NB54" t="n">
        <v/>
      </c>
      <c r="NC54" t="n">
        <v/>
      </c>
      <c r="ND54" t="n">
        <v/>
      </c>
      <c r="NE54" t="n">
        <v/>
      </c>
      <c r="NF54" t="n">
        <v/>
      </c>
      <c r="NG54" t="n">
        <v/>
      </c>
      <c r="NH54" t="n">
        <v/>
      </c>
      <c r="NI54" t="n">
        <v/>
      </c>
      <c r="NJ54" t="n">
        <v/>
      </c>
      <c r="NK54" t="n">
        <v/>
      </c>
      <c r="NL54" t="inlineStr">
        <is>
          <t>Tidak</t>
        </is>
      </c>
      <c r="NM54" t="inlineStr">
        <is>
          <t>100% kredit atau pinjaman</t>
        </is>
      </c>
      <c r="NN54" t="inlineStr">
        <is>
          <t>5.000.001-7.000.000</t>
        </is>
      </c>
      <c r="NO54" t="n">
        <v/>
      </c>
      <c r="NP54" t="n">
        <v/>
      </c>
      <c r="NQ54" t="inlineStr">
        <is>
          <t>Koperasi</t>
        </is>
      </c>
      <c r="NR54" t="n">
        <v/>
      </c>
      <c r="NS54" t="n">
        <v>36</v>
      </c>
      <c r="NT54" t="inlineStr">
        <is>
          <t>Anggota keluarga - Laki-laki dewasa</t>
        </is>
      </c>
      <c r="NU54" t="n">
        <v/>
      </c>
      <c r="NV54" t="n">
        <v/>
      </c>
      <c r="NW54" t="n">
        <v/>
      </c>
      <c r="NX54" t="inlineStr">
        <is>
          <t>Sangat meningkat</t>
        </is>
      </c>
      <c r="NY54" t="n">
        <v>240</v>
      </c>
      <c r="NZ54" t="n">
        <v>0</v>
      </c>
      <c r="OA54" t="n">
        <v>0</v>
      </c>
      <c r="OB54" t="n">
        <v>30</v>
      </c>
      <c r="OC54" t="n">
        <v>0</v>
      </c>
      <c r="OD54" t="n">
        <v>0</v>
      </c>
      <c r="OE54" t="inlineStr">
        <is>
          <t>Lebih baik</t>
        </is>
      </c>
      <c r="OF54" t="inlineStr">
        <is>
          <t>Lebih baik (beda waktu memasak 5-30 menit, ATAU tidak lagi ada rasa/bau makanan yang berubah, ATAU alasan lainnya)</t>
        </is>
      </c>
      <c r="OG54" t="inlineStr">
        <is>
          <t>Ya</t>
        </is>
      </c>
      <c r="OH54" t="n">
        <v>0</v>
      </c>
      <c r="OI54" t="n">
        <v>3</v>
      </c>
      <c r="OJ54" t="n">
        <v>0</v>
      </c>
      <c r="OK54" t="n">
        <v>0</v>
      </c>
      <c r="OL54" t="n">
        <v>0</v>
      </c>
      <c r="OM54" t="n">
        <v>0</v>
      </c>
      <c r="ON54" t="n">
        <v>3</v>
      </c>
      <c r="OO54" t="n">
        <v>0</v>
      </c>
      <c r="OP54" t="inlineStr">
        <is>
          <t>Sapi perah Ayam</t>
        </is>
      </c>
      <c r="OQ54" t="n">
        <v>0</v>
      </c>
      <c r="OR54" t="n">
        <v>1</v>
      </c>
      <c r="OS54" t="n">
        <v>0</v>
      </c>
      <c r="OT54" t="n">
        <v>0</v>
      </c>
      <c r="OU54" t="n">
        <v>0</v>
      </c>
      <c r="OV54" t="n">
        <v>0</v>
      </c>
      <c r="OW54" t="n">
        <v>1</v>
      </c>
      <c r="OX54" t="n">
        <v>0</v>
      </c>
      <c r="OY54" t="n">
        <v>0</v>
      </c>
      <c r="OZ54" t="inlineStr">
        <is>
          <t>Sapi perah Ayam</t>
        </is>
      </c>
      <c r="PA54" t="n">
        <v>0</v>
      </c>
      <c r="PB54" t="n">
        <v>1</v>
      </c>
      <c r="PC54" t="n">
        <v>0</v>
      </c>
      <c r="PD54" t="n">
        <v>0</v>
      </c>
      <c r="PE54" t="n">
        <v>0</v>
      </c>
      <c r="PF54" t="n">
        <v>0</v>
      </c>
      <c r="PG54" t="n">
        <v>1</v>
      </c>
      <c r="PH54" t="n">
        <v>0</v>
      </c>
      <c r="PI54" t="n">
        <v>0</v>
      </c>
      <c r="PJ54" t="inlineStr">
        <is>
          <t>Sapi perah</t>
        </is>
      </c>
      <c r="PK54" t="n">
        <v>0</v>
      </c>
      <c r="PL54" t="n">
        <v>1</v>
      </c>
      <c r="PM54" t="n">
        <v>0</v>
      </c>
      <c r="PN54" t="n">
        <v>0</v>
      </c>
      <c r="PO54" t="n">
        <v>0</v>
      </c>
      <c r="PP54" t="n">
        <v>0</v>
      </c>
      <c r="PQ54" t="n">
        <v>0</v>
      </c>
      <c r="PR54" t="n">
        <v>0</v>
      </c>
      <c r="PS54" t="n">
        <v>0</v>
      </c>
      <c r="PT54" t="n">
        <v/>
      </c>
      <c r="PU54" t="n">
        <v/>
      </c>
      <c r="PV54" t="n">
        <v/>
      </c>
      <c r="PW54" t="n">
        <v/>
      </c>
      <c r="PX54" t="n">
        <v/>
      </c>
      <c r="PY54" t="n">
        <v/>
      </c>
      <c r="PZ54" t="n">
        <v/>
      </c>
      <c r="QA54" t="n">
        <v/>
      </c>
      <c r="QB54" t="n">
        <v/>
      </c>
      <c r="QC54" t="n">
        <v/>
      </c>
      <c r="QD54" t="n">
        <v/>
      </c>
      <c r="QE54" t="inlineStr">
        <is>
          <t>3-Dijual 4-Lainnya</t>
        </is>
      </c>
      <c r="QF54" t="n">
        <v/>
      </c>
      <c r="QG54" t="n">
        <v/>
      </c>
      <c r="QH54" t="n">
        <v/>
      </c>
      <c r="QI54" t="n">
        <v/>
      </c>
      <c r="QJ54" t="n">
        <v/>
      </c>
      <c r="QK54" t="n">
        <v>0</v>
      </c>
      <c r="QL54" t="n">
        <v>0</v>
      </c>
      <c r="QM54" t="n">
        <v>1</v>
      </c>
      <c r="QN54" t="n">
        <v>1</v>
      </c>
      <c r="QO54" t="inlineStr">
        <is>
          <t>Dijual klau sdh menumpuk, kadang2 dan TDK tiaphari. Kadang 1 thn diambiltdk sampai semuanya .</t>
        </is>
      </c>
      <c r="QP54" t="n">
        <v/>
      </c>
      <c r="QQ54" t="n">
        <v/>
      </c>
      <c r="QR54" t="n">
        <v/>
      </c>
      <c r="QS54" t="n">
        <v/>
      </c>
      <c r="QT54" t="n">
        <v/>
      </c>
      <c r="QU54" t="n">
        <v/>
      </c>
      <c r="QV54" t="n">
        <v/>
      </c>
      <c r="QW54" t="n">
        <v/>
      </c>
      <c r="QX54" t="n">
        <v/>
      </c>
      <c r="QY54" t="n">
        <v/>
      </c>
      <c r="QZ54" t="n">
        <v/>
      </c>
      <c r="RA54" t="n">
        <v/>
      </c>
      <c r="RB54" t="n">
        <v/>
      </c>
      <c r="RC54" t="n">
        <v/>
      </c>
      <c r="RD54" t="n">
        <v/>
      </c>
      <c r="RE54" t="n">
        <v/>
      </c>
      <c r="RF54" t="n">
        <v/>
      </c>
      <c r="RG54" t="n">
        <v/>
      </c>
      <c r="RH54" t="n">
        <v/>
      </c>
      <c r="RI54" t="n">
        <v/>
      </c>
      <c r="RJ54" t="n">
        <v/>
      </c>
      <c r="RK54" t="n">
        <v/>
      </c>
      <c r="RL54" t="n">
        <v/>
      </c>
      <c r="RM54" t="n">
        <v/>
      </c>
      <c r="RN54" t="n">
        <v/>
      </c>
      <c r="RO54" t="n">
        <v/>
      </c>
      <c r="RP54" t="n">
        <v/>
      </c>
      <c r="RQ54" t="n">
        <v/>
      </c>
      <c r="RR54" t="n">
        <v/>
      </c>
      <c r="RS54" t="n">
        <v/>
      </c>
      <c r="RT54" t="n">
        <v/>
      </c>
      <c r="RU54" t="n">
        <v/>
      </c>
      <c r="RV54" t="n">
        <v/>
      </c>
      <c r="RW54" t="n">
        <v/>
      </c>
      <c r="RX54" t="n">
        <v/>
      </c>
      <c r="RY54" t="n">
        <v/>
      </c>
      <c r="RZ54" t="n">
        <v/>
      </c>
      <c r="SA54" t="n">
        <v/>
      </c>
      <c r="SB54" t="n">
        <v/>
      </c>
      <c r="SC54" t="inlineStr">
        <is>
          <t>1-Disebarkan ke lahan terbuka</t>
        </is>
      </c>
      <c r="SD54" t="n">
        <v/>
      </c>
      <c r="SE54" t="n">
        <v/>
      </c>
      <c r="SF54" t="n">
        <v/>
      </c>
      <c r="SG54" t="n">
        <v/>
      </c>
      <c r="SH54" t="n">
        <v/>
      </c>
      <c r="SI54" t="n">
        <v>1</v>
      </c>
      <c r="SJ54" t="n">
        <v>0</v>
      </c>
      <c r="SK54" t="n">
        <v>0</v>
      </c>
      <c r="SL54" t="n">
        <v>0</v>
      </c>
      <c r="SM54" t="n">
        <v/>
      </c>
      <c r="SN54" t="n">
        <v/>
      </c>
      <c r="SO54" t="n">
        <v/>
      </c>
      <c r="SP54" t="n">
        <v/>
      </c>
      <c r="SQ54" t="n">
        <v/>
      </c>
      <c r="SR54" t="n">
        <v/>
      </c>
      <c r="SS54" t="n">
        <v/>
      </c>
      <c r="ST54" t="n">
        <v/>
      </c>
      <c r="SU54" t="n">
        <v/>
      </c>
      <c r="SV54" t="n">
        <v/>
      </c>
      <c r="SW54" t="n">
        <v/>
      </c>
      <c r="SX54" t="n">
        <v/>
      </c>
      <c r="SY54" t="n">
        <v/>
      </c>
      <c r="SZ54" t="n">
        <v>3</v>
      </c>
      <c r="TA54" t="n">
        <v/>
      </c>
      <c r="TB54" t="n">
        <v/>
      </c>
      <c r="TC54" t="n">
        <v/>
      </c>
      <c r="TD54" t="n">
        <v/>
      </c>
      <c r="TE54" t="n">
        <v>0</v>
      </c>
      <c r="TF54" t="n">
        <v/>
      </c>
      <c r="TG54" t="n">
        <v/>
      </c>
      <c r="TH54" t="n">
        <v/>
      </c>
      <c r="TI54" t="n">
        <v/>
      </c>
      <c r="TJ54" t="n">
        <v/>
      </c>
      <c r="TK54" t="n">
        <v/>
      </c>
      <c r="TL54" t="n">
        <v/>
      </c>
      <c r="TM54" t="n">
        <v/>
      </c>
      <c r="TN54" t="n">
        <v/>
      </c>
      <c r="TO54" t="n">
        <v/>
      </c>
      <c r="TP54" t="n">
        <v/>
      </c>
      <c r="TQ54" t="n">
        <v/>
      </c>
      <c r="TR54" t="n">
        <v/>
      </c>
      <c r="TS54" t="n">
        <v/>
      </c>
      <c r="TT54" t="n">
        <v/>
      </c>
      <c r="TU54" t="n">
        <v/>
      </c>
      <c r="TV54" t="n">
        <v/>
      </c>
      <c r="TW54" t="n">
        <v/>
      </c>
      <c r="TX54" t="n">
        <v/>
      </c>
      <c r="TY54" t="n">
        <v/>
      </c>
      <c r="TZ54" t="n">
        <v/>
      </c>
      <c r="UA54" t="n">
        <v/>
      </c>
      <c r="UB54" t="n">
        <v/>
      </c>
      <c r="UC54" t="n">
        <v/>
      </c>
      <c r="UD54" t="n">
        <v/>
      </c>
      <c r="UE54" t="n">
        <v/>
      </c>
      <c r="UF54" t="n">
        <v/>
      </c>
      <c r="UG54" t="n">
        <v/>
      </c>
      <c r="UH54" t="n">
        <v/>
      </c>
      <c r="UI54" t="n">
        <v/>
      </c>
      <c r="UJ54" t="n">
        <v/>
      </c>
      <c r="UK54" t="n">
        <v/>
      </c>
      <c r="UL54" t="n">
        <v/>
      </c>
      <c r="UM54" t="n">
        <v/>
      </c>
      <c r="UN54" t="n">
        <v/>
      </c>
      <c r="UO54" t="n">
        <v/>
      </c>
      <c r="UP54" t="n">
        <v/>
      </c>
      <c r="UQ54" t="n">
        <v/>
      </c>
      <c r="UR54" t="n">
        <v/>
      </c>
      <c r="US54" t="n">
        <v/>
      </c>
      <c r="UT54" t="n">
        <v/>
      </c>
      <c r="UU54" t="n">
        <v/>
      </c>
      <c r="UV54" t="inlineStr">
        <is>
          <t>Pemberian pakan di kandang</t>
        </is>
      </c>
      <c r="UW54" t="n">
        <v/>
      </c>
      <c r="UX54" t="n">
        <v/>
      </c>
      <c r="UY54" t="n">
        <v/>
      </c>
      <c r="UZ54" t="n">
        <v/>
      </c>
      <c r="VA54" t="inlineStr">
        <is>
          <t>Penggembalaan semi-terbuka</t>
        </is>
      </c>
      <c r="VB54" t="n">
        <v/>
      </c>
      <c r="VC54" t="n">
        <v/>
      </c>
      <c r="VD54" t="inlineStr">
        <is>
          <t>Sangat jarang (&gt;1 bulan sekali)</t>
        </is>
      </c>
      <c r="VE54" t="n">
        <v/>
      </c>
      <c r="VF54" t="n">
        <v/>
      </c>
      <c r="VG54" t="n">
        <v/>
      </c>
      <c r="VH54" t="n">
        <v/>
      </c>
      <c r="VI54" t="inlineStr">
        <is>
          <t>Sangat jarang (&gt;1 bulan sekali)</t>
        </is>
      </c>
      <c r="VJ54" t="n">
        <v/>
      </c>
      <c r="VK54" t="n">
        <v/>
      </c>
      <c r="VL54" t="inlineStr">
        <is>
          <t>Sangat sering (&gt;1 kali sehari)</t>
        </is>
      </c>
      <c r="VM54" t="n">
        <v/>
      </c>
      <c r="VN54" t="n">
        <v/>
      </c>
      <c r="VO54" t="n">
        <v/>
      </c>
      <c r="VP54" t="n">
        <v/>
      </c>
      <c r="VQ54" t="inlineStr">
        <is>
          <t>Sering (1 kali sehari)</t>
        </is>
      </c>
      <c r="VR54" t="n">
        <v/>
      </c>
      <c r="VS54" t="n">
        <v/>
      </c>
      <c r="VT54" t="n">
        <v/>
      </c>
      <c r="VU54" t="n">
        <v/>
      </c>
      <c r="VV54" t="n">
        <v/>
      </c>
      <c r="VW54" t="n">
        <v/>
      </c>
      <c r="VX54" t="n">
        <v/>
      </c>
      <c r="VY54" t="n">
        <v/>
      </c>
      <c r="VZ54" t="n">
        <v/>
      </c>
      <c r="WA54" t="n">
        <v/>
      </c>
      <c r="WB54" t="n">
        <v/>
      </c>
      <c r="WC54" t="n">
        <v/>
      </c>
      <c r="WD54" t="n">
        <v/>
      </c>
      <c r="WE54" t="n">
        <v/>
      </c>
      <c r="WF54" t="inlineStr">
        <is>
          <t>6-Digester biogas</t>
        </is>
      </c>
      <c r="WG54" t="n">
        <v/>
      </c>
      <c r="WH54" t="n">
        <v/>
      </c>
      <c r="WI54" t="n">
        <v/>
      </c>
      <c r="WJ54" t="n">
        <v/>
      </c>
      <c r="WK54" t="n">
        <v>0</v>
      </c>
      <c r="WL54" t="n">
        <v>0</v>
      </c>
      <c r="WM54" t="n">
        <v>0</v>
      </c>
      <c r="WN54" t="n">
        <v>0</v>
      </c>
      <c r="WO54" t="n">
        <v>0</v>
      </c>
      <c r="WP54" t="n">
        <v>1</v>
      </c>
      <c r="WQ54" t="n">
        <v>0</v>
      </c>
      <c r="WR54" t="n">
        <v>0</v>
      </c>
      <c r="WS54" t="n">
        <v/>
      </c>
      <c r="WT54" t="n">
        <v/>
      </c>
      <c r="WU54" t="n">
        <v/>
      </c>
      <c r="WV54" t="n">
        <v/>
      </c>
      <c r="WW54" t="n">
        <v/>
      </c>
      <c r="WX54" t="n">
        <v/>
      </c>
      <c r="WY54" t="n">
        <v/>
      </c>
      <c r="WZ54" t="n">
        <v/>
      </c>
      <c r="XA54" t="n">
        <v/>
      </c>
      <c r="XB54" t="n">
        <v/>
      </c>
      <c r="XC54" t="n">
        <v/>
      </c>
      <c r="XD54" t="n">
        <v/>
      </c>
      <c r="XE54" t="n">
        <v/>
      </c>
      <c r="XF54" t="n">
        <v/>
      </c>
      <c r="XG54" t="n">
        <v/>
      </c>
      <c r="XH54" t="n">
        <v/>
      </c>
      <c r="XI54" t="n">
        <v/>
      </c>
      <c r="XJ54" t="n">
        <v/>
      </c>
      <c r="XK54" t="n">
        <v/>
      </c>
      <c r="XL54" t="n">
        <v/>
      </c>
      <c r="XM54" t="n">
        <v/>
      </c>
      <c r="XN54" t="n">
        <v/>
      </c>
      <c r="XO54" t="n">
        <v/>
      </c>
      <c r="XP54" t="n">
        <v/>
      </c>
      <c r="XQ54" t="n">
        <v/>
      </c>
      <c r="XR54" t="n">
        <v/>
      </c>
      <c r="XS54" t="n">
        <v/>
      </c>
      <c r="XT54" t="n">
        <v/>
      </c>
      <c r="XU54" t="n">
        <v/>
      </c>
      <c r="XV54" t="n">
        <v/>
      </c>
      <c r="XW54" t="n">
        <v/>
      </c>
      <c r="XX54" t="n">
        <v/>
      </c>
      <c r="XY54" t="n">
        <v/>
      </c>
      <c r="XZ54" t="n">
        <v/>
      </c>
      <c r="YA54" t="n">
        <v/>
      </c>
      <c r="YB54" t="n">
        <v/>
      </c>
      <c r="YC54" t="n">
        <v/>
      </c>
      <c r="YD54" t="n">
        <v/>
      </c>
      <c r="YE54" t="n">
        <v/>
      </c>
      <c r="YF54" t="n">
        <v/>
      </c>
      <c r="YG54" t="n">
        <v/>
      </c>
      <c r="YH54" t="n">
        <v/>
      </c>
      <c r="YI54" t="n">
        <v/>
      </c>
      <c r="YJ54" t="n">
        <v/>
      </c>
      <c r="YK54" t="n">
        <v/>
      </c>
      <c r="YL54" t="n">
        <v/>
      </c>
      <c r="YM54" t="n">
        <v/>
      </c>
      <c r="YN54" t="inlineStr">
        <is>
          <t>3-Disimpan terbuka (dry lot)</t>
        </is>
      </c>
      <c r="YO54" t="n">
        <v/>
      </c>
      <c r="YP54" t="n">
        <v/>
      </c>
      <c r="YQ54" t="n">
        <v/>
      </c>
      <c r="YR54" t="n">
        <v/>
      </c>
      <c r="YS54" t="n">
        <v>0</v>
      </c>
      <c r="YT54" t="n">
        <v>0</v>
      </c>
      <c r="YU54" t="n">
        <v>1</v>
      </c>
      <c r="YV54" t="n">
        <v>0</v>
      </c>
      <c r="YW54" t="n">
        <v>0</v>
      </c>
      <c r="YX54" t="n">
        <v>0</v>
      </c>
      <c r="YY54" t="n">
        <v>0</v>
      </c>
      <c r="YZ54" t="n">
        <v>0</v>
      </c>
      <c r="ZA54" t="n">
        <v/>
      </c>
      <c r="ZB54" t="n">
        <v/>
      </c>
      <c r="ZC54" t="n">
        <v/>
      </c>
      <c r="ZD54" t="n">
        <v/>
      </c>
      <c r="ZE54" t="n">
        <v/>
      </c>
      <c r="ZF54" t="n">
        <v/>
      </c>
      <c r="ZG54" t="n">
        <v/>
      </c>
      <c r="ZH54" t="n">
        <v/>
      </c>
      <c r="ZI54" t="n">
        <v/>
      </c>
      <c r="ZJ54" t="n">
        <v/>
      </c>
      <c r="ZK54" t="n">
        <v/>
      </c>
      <c r="ZL54" t="n">
        <v/>
      </c>
      <c r="ZM54" t="n">
        <v/>
      </c>
      <c r="ZN54" t="n">
        <v/>
      </c>
      <c r="ZO54" t="n">
        <v>100</v>
      </c>
      <c r="ZP54" t="n">
        <v/>
      </c>
      <c r="ZQ54" t="n">
        <v/>
      </c>
      <c r="ZR54" t="n">
        <v/>
      </c>
      <c r="ZS54" t="n">
        <v/>
      </c>
      <c r="ZT54" t="n">
        <v/>
      </c>
      <c r="ZU54" t="n">
        <v/>
      </c>
      <c r="ZV54" t="n">
        <v/>
      </c>
      <c r="ZW54" t="n">
        <v>2</v>
      </c>
      <c r="ZX54" t="n">
        <v/>
      </c>
      <c r="ZY54" t="n">
        <v/>
      </c>
      <c r="ZZ54" t="n">
        <v/>
      </c>
      <c r="AAA54" t="n">
        <v/>
      </c>
      <c r="AAB54" t="n">
        <v>2</v>
      </c>
      <c r="AAC54" t="n">
        <v/>
      </c>
      <c r="AAD54" t="n">
        <v/>
      </c>
      <c r="AAE54" t="inlineStr">
        <is>
          <t>Pakan segar (misal: rumput)</t>
        </is>
      </c>
      <c r="AAF54" t="n">
        <v/>
      </c>
      <c r="AAG54" t="n">
        <v/>
      </c>
      <c r="AAH54" t="n">
        <v/>
      </c>
      <c r="AAI54" t="n">
        <v/>
      </c>
      <c r="AAJ54" t="inlineStr">
        <is>
          <t>Pakan kering (misal: konsentrat, silase, pelet)</t>
        </is>
      </c>
      <c r="AAK54" t="n">
        <v/>
      </c>
      <c r="AAL54" t="inlineStr">
        <is>
          <t>Tidak</t>
        </is>
      </c>
      <c r="AAM54" t="n">
        <v/>
      </c>
      <c r="AAN54" t="n">
        <v/>
      </c>
      <c r="AAO54" t="n">
        <v/>
      </c>
      <c r="AAP54" t="n">
        <v/>
      </c>
      <c r="AAQ54" t="n">
        <v/>
      </c>
      <c r="AAR54" t="inlineStr">
        <is>
          <t>Tidak</t>
        </is>
      </c>
      <c r="AAS54" t="inlineStr">
        <is>
          <t>Mengetahui</t>
        </is>
      </c>
      <c r="AAT54" t="inlineStr">
        <is>
          <t>Digunakan untuk kegiatan peternakan sendiri Digunakan untuk pupuk di lahan pertanian sendiri</t>
        </is>
      </c>
      <c r="AAU54" t="n">
        <v>1</v>
      </c>
      <c r="AAV54" t="n">
        <v>1</v>
      </c>
      <c r="AAW54" t="n">
        <v>0</v>
      </c>
      <c r="AAX54" t="n">
        <v>0</v>
      </c>
      <c r="AAY54" t="n">
        <v>0</v>
      </c>
      <c r="AAZ54" t="n">
        <v>0</v>
      </c>
      <c r="ABA54" t="n">
        <v>0</v>
      </c>
      <c r="ABB54" t="n">
        <v/>
      </c>
      <c r="ABC54" t="n">
        <v/>
      </c>
      <c r="ABD54" t="n">
        <v/>
      </c>
      <c r="ABE54" t="n">
        <v/>
      </c>
      <c r="ABF54" t="n">
        <v/>
      </c>
      <c r="ABG54" t="n">
        <v/>
      </c>
      <c r="ABH54" t="n">
        <v/>
      </c>
      <c r="ABI54" t="inlineStr">
        <is>
          <t>Lainnya</t>
        </is>
      </c>
      <c r="ABJ54" t="n">
        <v>0</v>
      </c>
      <c r="ABK54" t="n">
        <v>0</v>
      </c>
      <c r="ABL54" t="n">
        <v>0</v>
      </c>
      <c r="ABM54" t="n">
        <v>0</v>
      </c>
      <c r="ABN54" t="n">
        <v>1</v>
      </c>
      <c r="ABO54" t="inlineStr">
        <is>
          <t>Pupuk untuk pakan ternak</t>
        </is>
      </c>
      <c r="ABP54" t="n">
        <v/>
      </c>
      <c r="ABQ54" t="inlineStr">
        <is>
          <t>Pakan ternak</t>
        </is>
      </c>
      <c r="ABR54" t="inlineStr">
        <is>
          <t>Jarang (1 bulan sekali)</t>
        </is>
      </c>
      <c r="ABS54" t="n">
        <v>1000</v>
      </c>
      <c r="ABT54" t="n">
        <v/>
      </c>
      <c r="ABU54" t="n">
        <v>500</v>
      </c>
      <c r="ABV54" t="n">
        <v>500</v>
      </c>
      <c r="ABW54" t="inlineStr">
        <is>
          <t>Urea</t>
        </is>
      </c>
      <c r="ABX54" t="n">
        <v/>
      </c>
      <c r="ABY54" t="n">
        <v>15</v>
      </c>
      <c r="ABZ54" t="n">
        <v>1000</v>
      </c>
      <c r="ACA54" t="n">
        <v>50</v>
      </c>
      <c r="ACB54" t="n">
        <v>1800</v>
      </c>
      <c r="ACC54" t="n">
        <v>1000</v>
      </c>
      <c r="ACD54" t="n">
        <v>1500</v>
      </c>
      <c r="ACE54" t="inlineStr">
        <is>
          <t>Tidak</t>
        </is>
      </c>
      <c r="ACF54" t="inlineStr">
        <is>
          <t>Cukup meningkat</t>
        </is>
      </c>
      <c r="ACG54" t="inlineStr">
        <is>
          <t>Cukup meningkat</t>
        </is>
      </c>
      <c r="ACH54" t="inlineStr">
        <is>
          <t>Cukup meningkat</t>
        </is>
      </c>
      <c r="ACI54" t="inlineStr">
        <is>
          <t>Cukup meningkat</t>
        </is>
      </c>
      <c r="ACJ54" t="inlineStr">
        <is>
          <t>Tidak ada perubahan</t>
        </is>
      </c>
      <c r="ACK54" t="n">
        <v/>
      </c>
      <c r="ACL54" t="n">
        <v/>
      </c>
      <c r="ACM54" t="n">
        <v/>
      </c>
      <c r="ACN54" t="n">
        <v/>
      </c>
      <c r="ACO54" t="n">
        <v/>
      </c>
      <c r="ACP54" t="n">
        <v/>
      </c>
      <c r="ACQ54" t="n">
        <v/>
      </c>
      <c r="ACR54" t="n">
        <v/>
      </c>
      <c r="ACS54" t="n">
        <v/>
      </c>
      <c r="ACT54" t="inlineStr">
        <is>
          <t>Tidak ada informasi tambahan mengenai sumber bahan baku biogas</t>
        </is>
      </c>
      <c r="ACU54" t="inlineStr">
        <is>
          <t>Manfaat besar/jelas/mengubah kehidupan sehari-hari</t>
        </is>
      </c>
      <c r="ACV54" t="inlineStr">
        <is>
          <t>Berkurang</t>
        </is>
      </c>
      <c r="ACW54" t="inlineStr">
        <is>
          <t>Anggota keluarga - Perempuan dewasa</t>
        </is>
      </c>
      <c r="ACX54" t="inlineStr">
        <is>
          <t>Setuju</t>
        </is>
      </c>
      <c r="ACY54" t="inlineStr">
        <is>
          <t>Anggota keluarga - Laki-laki dewasa Anggota keluarga - Perempuan dewasa</t>
        </is>
      </c>
      <c r="ACZ54" t="n">
        <v>1</v>
      </c>
      <c r="ADA54" t="n">
        <v>1</v>
      </c>
      <c r="ADB54" t="n">
        <v>0</v>
      </c>
      <c r="ADC54" t="n">
        <v>0</v>
      </c>
      <c r="ADD54" t="inlineStr">
        <is>
          <t>Puas</t>
        </is>
      </c>
      <c r="ADE54" t="inlineStr">
        <is>
          <t>Puas</t>
        </is>
      </c>
      <c r="ADF54" t="inlineStr">
        <is>
          <t>Puas</t>
        </is>
      </c>
      <c r="ADG54" t="inlineStr">
        <is>
          <t>Puas</t>
        </is>
      </c>
      <c r="ADH54" t="inlineStr">
        <is>
          <t>Ya</t>
        </is>
      </c>
      <c r="ADI54" t="inlineStr">
        <is>
          <t>Kompor, gastap, meteran</t>
        </is>
      </c>
      <c r="ADJ54" t="inlineStr">
        <is>
          <t>Cukup puas</t>
        </is>
      </c>
      <c r="ADK54" t="n">
        <v/>
      </c>
      <c r="ADL54" t="n">
        <v/>
      </c>
      <c r="ADM54" t="n">
        <v/>
      </c>
      <c r="ADN54" t="n">
        <v/>
      </c>
      <c r="ADO54" t="n">
        <v/>
      </c>
      <c r="ADP54" t="n">
        <v/>
      </c>
      <c r="ADQ54" t="n">
        <v/>
      </c>
      <c r="ADR54" t="n">
        <v/>
      </c>
      <c r="ADS54" t="n">
        <v/>
      </c>
      <c r="ADT54" t="n">
        <v/>
      </c>
      <c r="ADU54" t="inlineStr">
        <is>
          <t>Menghubungi CPO atau pendamping</t>
        </is>
      </c>
      <c r="ADV54" t="n">
        <v>0</v>
      </c>
      <c r="ADW54" t="n">
        <v>0</v>
      </c>
      <c r="ADX54" t="n">
        <v>0</v>
      </c>
      <c r="ADY54" t="n">
        <v>0</v>
      </c>
      <c r="ADZ54" t="n">
        <v>1</v>
      </c>
      <c r="AEA54" t="n">
        <v>0</v>
      </c>
      <c r="AEB54" t="n">
        <v>0</v>
      </c>
      <c r="AEC54" t="n">
        <v>0</v>
      </c>
      <c r="AED54" t="n">
        <v/>
      </c>
      <c r="AEE54" t="inlineStr">
        <is>
          <t>Laki-laki dewasa</t>
        </is>
      </c>
      <c r="AEF54" t="n">
        <v/>
      </c>
      <c r="AEG54" t="inlineStr">
        <is>
          <t>Datang langsung ke rumah CPO</t>
        </is>
      </c>
      <c r="AEH54" t="n">
        <v/>
      </c>
      <c r="AEI54" t="inlineStr">
        <is>
          <t>Kontrol biogas perlu ,</t>
        </is>
      </c>
      <c r="AEJ54" t="inlineStr">
        <is>
          <t>Ya, selalu</t>
        </is>
      </c>
      <c r="AEK54" t="inlineStr">
        <is>
          <t>Memasak lebih cepat Pengurangan waktu dan tenaga Peningkatan kebersihan kandang ternak Dapur lebih bersih dan bebas asap Lebih mudah mendapatkan energi</t>
        </is>
      </c>
      <c r="AEL54" t="n">
        <v>0</v>
      </c>
      <c r="AEM54" t="n">
        <v>1</v>
      </c>
      <c r="AEN54" t="n">
        <v>0</v>
      </c>
      <c r="AEO54" t="n">
        <v>1</v>
      </c>
      <c r="AEP54" t="n">
        <v>0</v>
      </c>
      <c r="AEQ54" t="n">
        <v>1</v>
      </c>
      <c r="AER54" t="n">
        <v>1</v>
      </c>
      <c r="AES54" t="n">
        <v>0</v>
      </c>
      <c r="AET54" t="n">
        <v>1</v>
      </c>
      <c r="AEU54" t="n">
        <v>0</v>
      </c>
      <c r="AEV54" t="n">
        <v>0</v>
      </c>
      <c r="AEW54" t="n">
        <v>0</v>
      </c>
      <c r="AEX54" t="n">
        <v/>
      </c>
      <c r="AEY54" t="inlineStr">
        <is>
          <t>Memasak lebih aman</t>
        </is>
      </c>
      <c r="AEZ54" t="n">
        <v/>
      </c>
      <c r="AFA54" t="inlineStr">
        <is>
          <t>Koperasi</t>
        </is>
      </c>
      <c r="AFB54" t="n">
        <v/>
      </c>
      <c r="AFC54" t="inlineStr">
        <is>
          <t>1769304538901.jpg</t>
        </is>
      </c>
      <c r="AFD54" t="inlineStr">
        <is>
          <t>https://kf.kobotoolbox.org/api/v2/assets/avstPQqLr3Ab3ZdcVTXZ6f/data/661384532/attachments/attEyhtLCSNoKBGUCuycCgup/</t>
        </is>
      </c>
      <c r="AFE54" t="inlineStr">
        <is>
          <t>1769304617370.jpg</t>
        </is>
      </c>
      <c r="AFF54" t="inlineStr">
        <is>
          <t>https://kf.kobotoolbox.org/api/v2/assets/avstPQqLr3Ab3ZdcVTXZ6f/data/661384532/attachments/attFRZXGChCbHXgo7jWytQoX/</t>
        </is>
      </c>
      <c r="AFG54" t="inlineStr">
        <is>
          <t>Solihin</t>
        </is>
      </c>
      <c r="AFH54" t="n">
        <v/>
      </c>
      <c r="AFI54" t="inlineStr">
        <is>
          <t>B1. Hanya utk hari besar .. arisan. Dll Asumsi 1pikul 20 kg dgn hrg Rp 750 thn itu E28.hanya utk pakan rumput asumsi per kilo.perbuntel 30kg</t>
        </is>
      </c>
    </row>
    <row r="55">
      <c r="A55" s="93" t="n">
        <v>46058</v>
      </c>
      <c r="B55" s="93" t="n">
        <v>46061</v>
      </c>
      <c r="C55" t="inlineStr">
        <is>
          <t>solihin</t>
        </is>
      </c>
      <c r="D55" t="inlineStr">
        <is>
          <t>suroso</t>
        </is>
      </c>
      <c r="E55" t="n">
        <v>85853112888</v>
      </c>
      <c r="F55" t="inlineStr">
        <is>
          <t>-7.8673383 112.8270067 1085.5 4.85</t>
        </is>
      </c>
      <c r="G55" t="n">
        <v>-7.8673383</v>
      </c>
      <c r="H55" t="n">
        <v>112.8270067</v>
      </c>
      <c r="I55" t="n">
        <v>1085.5</v>
      </c>
      <c r="J55" t="n">
        <v>4.85</v>
      </c>
      <c r="K55" t="n">
        <v>0</v>
      </c>
      <c r="L55" t="inlineStr">
        <is>
          <t>-7.866913 112.8269898 997.8999633789062 2.866</t>
        </is>
      </c>
      <c r="M55" t="n">
        <v>-7.866913</v>
      </c>
      <c r="N55" t="n">
        <v>112.8269898</v>
      </c>
      <c r="O55" t="n">
        <v>997.8999634</v>
      </c>
      <c r="P55" t="n">
        <v>2.866</v>
      </c>
      <c r="Q55" t="n">
        <v>0</v>
      </c>
      <c r="R55" t="inlineStr">
        <is>
          <t>Jawa Timur</t>
        </is>
      </c>
      <c r="S55" t="n">
        <v>0</v>
      </c>
      <c r="T55" t="n">
        <v>0</v>
      </c>
      <c r="U55" t="n">
        <v>0</v>
      </c>
      <c r="V55" t="n">
        <v>0</v>
      </c>
      <c r="W55" t="n">
        <v>0</v>
      </c>
      <c r="X55" t="n">
        <v>1</v>
      </c>
      <c r="Y55" t="n">
        <v>0</v>
      </c>
      <c r="Z55" t="n">
        <v>0</v>
      </c>
      <c r="AA55" t="n">
        <v>0</v>
      </c>
      <c r="AB55" t="n">
        <v>0</v>
      </c>
      <c r="AC55" t="inlineStr">
        <is>
          <t>PASURUAN</t>
        </is>
      </c>
      <c r="AD55" t="inlineStr">
        <is>
          <t>TUTUR</t>
        </is>
      </c>
      <c r="AE55" t="inlineStr">
        <is>
          <t>KALI PUCANG</t>
        </is>
      </c>
      <c r="AF55" t="inlineStr">
        <is>
          <t>KPSP SETIA KAWAN</t>
        </is>
      </c>
      <c r="AG55" t="inlineStr">
        <is>
          <t>SKP0943</t>
        </is>
      </c>
      <c r="AH55" t="n">
        <v>3</v>
      </c>
      <c r="AI55" t="inlineStr">
        <is>
          <t>VPA2</t>
        </is>
      </c>
      <c r="AJ55" t="inlineStr">
        <is>
          <t>Aktif</t>
        </is>
      </c>
      <c r="AK55" t="n">
        <v>51</v>
      </c>
      <c r="AL55" t="inlineStr">
        <is>
          <t>Laki-laki</t>
        </is>
      </c>
      <c r="AM55" t="inlineStr">
        <is>
          <t>Sudah menikah</t>
        </is>
      </c>
      <c r="AN55" t="inlineStr">
        <is>
          <t>SD/Sederajat</t>
        </is>
      </c>
      <c r="AO55" t="inlineStr">
        <is>
          <t>Peternak</t>
        </is>
      </c>
      <c r="AP55" t="n">
        <v>0</v>
      </c>
      <c r="AQ55" t="n">
        <v>1</v>
      </c>
      <c r="AR55" t="n">
        <v>0</v>
      </c>
      <c r="AS55" t="n">
        <v>0</v>
      </c>
      <c r="AT55" t="n">
        <v>0</v>
      </c>
      <c r="AU55" t="n">
        <v>0</v>
      </c>
      <c r="AV55" t="n">
        <v>0</v>
      </c>
      <c r="AW55" t="n">
        <v>0</v>
      </c>
      <c r="AX55" t="n">
        <v/>
      </c>
      <c r="AY55" t="inlineStr">
        <is>
          <t>Lainnya</t>
        </is>
      </c>
      <c r="AZ55" t="n">
        <v>0</v>
      </c>
      <c r="BA55" t="n">
        <v>0</v>
      </c>
      <c r="BB55" t="n">
        <v>0</v>
      </c>
      <c r="BC55" t="n">
        <v>0</v>
      </c>
      <c r="BD55" t="n">
        <v>0</v>
      </c>
      <c r="BE55" t="n">
        <v>0</v>
      </c>
      <c r="BF55" t="n">
        <v>1</v>
      </c>
      <c r="BG55" t="n">
        <v>0</v>
      </c>
      <c r="BH55" t="inlineStr">
        <is>
          <t>Usaha pembuatan usuk kayu</t>
        </is>
      </c>
      <c r="BI55" t="inlineStr">
        <is>
          <t>Rp2.500.000 - Rp3.500.000</t>
        </is>
      </c>
      <c r="BJ55" t="n">
        <v>0</v>
      </c>
      <c r="BK55" t="n">
        <v>1</v>
      </c>
      <c r="BL55" t="n">
        <v>1</v>
      </c>
      <c r="BM55" t="n">
        <v>0</v>
      </c>
      <c r="BN55" t="inlineStr">
        <is>
          <t>Milik sendiri</t>
        </is>
      </c>
      <c r="BO55" t="inlineStr">
        <is>
          <t>Permanen (dinding bata dan semen)</t>
        </is>
      </c>
      <c r="BP55" t="n">
        <v>1</v>
      </c>
      <c r="BQ55" t="n">
        <v>0</v>
      </c>
      <c r="BR55" t="n">
        <v>0</v>
      </c>
      <c r="BS55" t="n">
        <v>0</v>
      </c>
      <c r="BT55" t="n">
        <v>0</v>
      </c>
      <c r="BU55" t="n">
        <v/>
      </c>
      <c r="BV55" t="inlineStr">
        <is>
          <t>Keramik/ubin</t>
        </is>
      </c>
      <c r="BW55" t="n">
        <v>0</v>
      </c>
      <c r="BX55" t="n">
        <v>0</v>
      </c>
      <c r="BY55" t="n">
        <v>1</v>
      </c>
      <c r="BZ55" t="n">
        <v>0</v>
      </c>
      <c r="CA55" t="n">
        <v>0</v>
      </c>
      <c r="CB55" t="n">
        <v/>
      </c>
      <c r="CC55" t="inlineStr">
        <is>
          <t>Genting</t>
        </is>
      </c>
      <c r="CD55" t="n">
        <v>0</v>
      </c>
      <c r="CE55" t="n">
        <v>0</v>
      </c>
      <c r="CF55" t="n">
        <v>0</v>
      </c>
      <c r="CG55" t="n">
        <v>0</v>
      </c>
      <c r="CH55" t="n">
        <v>0</v>
      </c>
      <c r="CI55" t="n">
        <v>1</v>
      </c>
      <c r="CJ55" t="n">
        <v>0</v>
      </c>
      <c r="CK55" t="n">
        <v/>
      </c>
      <c r="CL55" t="inlineStr">
        <is>
          <t>Ya</t>
        </is>
      </c>
      <c r="CM55" t="n">
        <v>2023</v>
      </c>
      <c r="CN55" t="inlineStr">
        <is>
          <t>Fixed-Dome (Kubah Tetap)</t>
        </is>
      </c>
      <c r="CO55" t="inlineStr">
        <is>
          <t>8 m³ (6-7 ekor sapi, ±6,5 jam memasak/hari, ±65 kg slurry/hari)</t>
        </is>
      </c>
      <c r="CP55" t="inlineStr">
        <is>
          <t>Anggota keluarga - laki-laki Anggota keluarga - perempuan dewasa</t>
        </is>
      </c>
      <c r="CQ55" t="n">
        <v>0</v>
      </c>
      <c r="CR55" t="n">
        <v>0</v>
      </c>
      <c r="CS55" t="n">
        <v>0</v>
      </c>
      <c r="CT55" t="n">
        <v>0</v>
      </c>
      <c r="CU55" t="n">
        <v>1</v>
      </c>
      <c r="CV55" t="n">
        <v>1</v>
      </c>
      <c r="CW55" t="n">
        <v>0</v>
      </c>
      <c r="CX55" t="n">
        <v>0</v>
      </c>
      <c r="CY55" t="inlineStr">
        <is>
          <t>Anggota keluarga - laki-laki Anggota keluarga - perempuan dewasa</t>
        </is>
      </c>
      <c r="CZ55" t="n">
        <v>1</v>
      </c>
      <c r="DA55" t="n">
        <v>1</v>
      </c>
      <c r="DB55" t="n">
        <v>0</v>
      </c>
      <c r="DC55" t="n">
        <v/>
      </c>
      <c r="DD55" t="inlineStr">
        <is>
          <t>Anggota keluarga - laki-laki</t>
        </is>
      </c>
      <c r="DE55" t="n">
        <v>1</v>
      </c>
      <c r="DF55" t="n">
        <v>0</v>
      </c>
      <c r="DG55" t="n">
        <v>0</v>
      </c>
      <c r="DH55" t="n">
        <v>0</v>
      </c>
      <c r="DI55" t="n">
        <v/>
      </c>
      <c r="DJ55" t="inlineStr">
        <is>
          <t>CPO atau pendamping</t>
        </is>
      </c>
      <c r="DK55" t="n">
        <v>0</v>
      </c>
      <c r="DL55" t="n">
        <v>0</v>
      </c>
      <c r="DM55" t="n">
        <v>1</v>
      </c>
      <c r="DN55" t="n">
        <v>0</v>
      </c>
      <c r="DO55" t="n">
        <v/>
      </c>
      <c r="DP55" t="inlineStr">
        <is>
          <t>Ya</t>
        </is>
      </c>
      <c r="DQ55" t="n">
        <v/>
      </c>
      <c r="DR55" t="n">
        <v/>
      </c>
      <c r="DS55" t="n">
        <v/>
      </c>
      <c r="DT55" t="n">
        <v/>
      </c>
      <c r="DU55" t="n">
        <v/>
      </c>
      <c r="DV55" t="n">
        <v/>
      </c>
      <c r="DW55" t="n">
        <v/>
      </c>
      <c r="DX55" t="n">
        <v/>
      </c>
      <c r="DY55" t="n">
        <v/>
      </c>
      <c r="DZ55" t="n">
        <v/>
      </c>
      <c r="EA55" t="n">
        <v/>
      </c>
      <c r="EB55" t="n">
        <v/>
      </c>
      <c r="EC55" t="n">
        <v/>
      </c>
      <c r="ED55" t="n">
        <v/>
      </c>
      <c r="EE55" t="n">
        <v/>
      </c>
      <c r="EF55" t="n">
        <v/>
      </c>
      <c r="EG55" t="n">
        <v/>
      </c>
      <c r="EH55" t="n">
        <v/>
      </c>
      <c r="EI55" t="inlineStr">
        <is>
          <t>Tidak ada masalah</t>
        </is>
      </c>
      <c r="EJ55" t="n">
        <v>0</v>
      </c>
      <c r="EK55" t="n">
        <v>0</v>
      </c>
      <c r="EL55" t="n">
        <v>0</v>
      </c>
      <c r="EM55" t="n">
        <v>1</v>
      </c>
      <c r="EN55" t="n">
        <v>0</v>
      </c>
      <c r="EO55" t="n">
        <v/>
      </c>
      <c r="EP55" t="inlineStr">
        <is>
          <t>Ya, cukup jelas dan mudah diikuti</t>
        </is>
      </c>
      <c r="EQ55" t="inlineStr">
        <is>
          <t>Bukan pelatihan</t>
        </is>
      </c>
      <c r="ER55" t="inlineStr">
        <is>
          <t>CPO atau pendamping</t>
        </is>
      </c>
      <c r="ES55" t="n">
        <v>1</v>
      </c>
      <c r="ET55" t="n">
        <v>0</v>
      </c>
      <c r="EU55" t="n">
        <v>0</v>
      </c>
      <c r="EV55" t="n">
        <v>0</v>
      </c>
      <c r="EW55" t="n">
        <v/>
      </c>
      <c r="EX55" t="inlineStr">
        <is>
          <t>Anggota keluarga - Laki-laki Anggota keluarga - Perempuan dewasa</t>
        </is>
      </c>
      <c r="EY55" t="n">
        <v>1</v>
      </c>
      <c r="EZ55" t="n">
        <v>1</v>
      </c>
      <c r="FA55" t="n">
        <v>0</v>
      </c>
      <c r="FB55" t="n">
        <v/>
      </c>
      <c r="FC55" t="inlineStr">
        <is>
          <t>Setiap hari</t>
        </is>
      </c>
      <c r="FD55" t="n">
        <v/>
      </c>
      <c r="FE55" t="inlineStr">
        <is>
          <t>Mengetahui</t>
        </is>
      </c>
      <c r="FF55" t="inlineStr">
        <is>
          <t>Selalu (setiap hari)</t>
        </is>
      </c>
      <c r="FG55" t="inlineStr">
        <is>
          <t>Mengetahui</t>
        </is>
      </c>
      <c r="FH55" t="inlineStr">
        <is>
          <t>Selalu (setiap hari)</t>
        </is>
      </c>
      <c r="FI55" t="inlineStr">
        <is>
          <t>Tidak mengetahui</t>
        </is>
      </c>
      <c r="FJ55" t="inlineStr">
        <is>
          <t>Tidak pernah</t>
        </is>
      </c>
      <c r="FK55" t="inlineStr">
        <is>
          <t>Tidak mengetahui</t>
        </is>
      </c>
      <c r="FL55" t="inlineStr">
        <is>
          <t>Tidak pernah</t>
        </is>
      </c>
      <c r="FM55" t="inlineStr">
        <is>
          <t>Tidak mengetahui</t>
        </is>
      </c>
      <c r="FN55" t="inlineStr">
        <is>
          <t>Tidak pernah</t>
        </is>
      </c>
      <c r="FO55" t="inlineStr">
        <is>
          <t>Mengetahui</t>
        </is>
      </c>
      <c r="FP55" t="inlineStr">
        <is>
          <t>Jarang (setiap bulan atau lebih)</t>
        </is>
      </c>
      <c r="FQ55" t="inlineStr">
        <is>
          <t>Mengetahui</t>
        </is>
      </c>
      <c r="FR55" t="inlineStr">
        <is>
          <t>Ya</t>
        </is>
      </c>
      <c r="FS55" t="inlineStr">
        <is>
          <t>Mengetahui</t>
        </is>
      </c>
      <c r="FT55" t="inlineStr">
        <is>
          <t>Ya, selalu</t>
        </is>
      </c>
      <c r="FU55" t="inlineStr">
        <is>
          <t>Laki-laki dewasa</t>
        </is>
      </c>
      <c r="FV55" t="n">
        <v>1</v>
      </c>
      <c r="FW55" t="n">
        <v>0</v>
      </c>
      <c r="FX55" t="n">
        <v>0</v>
      </c>
      <c r="FY55" t="n">
        <v>0</v>
      </c>
      <c r="FZ55" t="inlineStr">
        <is>
          <t>Memahami</t>
        </is>
      </c>
      <c r="GA55" t="inlineStr">
        <is>
          <t>CPO</t>
        </is>
      </c>
      <c r="GB55" t="n">
        <v>1</v>
      </c>
      <c r="GC55" t="n">
        <v>0</v>
      </c>
      <c r="GD55" t="n">
        <v>0</v>
      </c>
      <c r="GE55" t="n">
        <v>0</v>
      </c>
      <c r="GF55" t="n">
        <v/>
      </c>
      <c r="GG55" t="inlineStr">
        <is>
          <t>Sering</t>
        </is>
      </c>
      <c r="GH55" t="inlineStr">
        <is>
          <t>Ya</t>
        </is>
      </c>
      <c r="GI55" t="inlineStr">
        <is>
          <t>Teman/keluarga</t>
        </is>
      </c>
      <c r="GJ55" t="n">
        <v>0</v>
      </c>
      <c r="GK55" t="n">
        <v>1</v>
      </c>
      <c r="GL55" t="n">
        <v>0</v>
      </c>
      <c r="GM55" t="n">
        <v>0</v>
      </c>
      <c r="GN55" t="n">
        <v/>
      </c>
      <c r="GO55" t="n">
        <v>9</v>
      </c>
      <c r="GP55" t="inlineStr">
        <is>
          <t>Penuh (100%)</t>
        </is>
      </c>
      <c r="GQ55" t="inlineStr">
        <is>
          <t>Kayu bakar LPG</t>
        </is>
      </c>
      <c r="GR55" t="n">
        <v>1</v>
      </c>
      <c r="GS55" t="n">
        <v>1</v>
      </c>
      <c r="GT55" t="n">
        <v>0</v>
      </c>
      <c r="GU55" t="n">
        <v>0</v>
      </c>
      <c r="GV55" t="n">
        <v>0</v>
      </c>
      <c r="GW55" t="n">
        <v>0</v>
      </c>
      <c r="GX55" t="n">
        <v>0</v>
      </c>
      <c r="GY55" t="n">
        <v/>
      </c>
      <c r="GZ55" t="inlineStr">
        <is>
          <t>Ya</t>
        </is>
      </c>
      <c r="HA55" t="n">
        <v/>
      </c>
      <c r="HB55" t="n">
        <v/>
      </c>
      <c r="HC55" t="n">
        <v/>
      </c>
      <c r="HD55" t="n">
        <v/>
      </c>
      <c r="HE55" t="n">
        <v/>
      </c>
      <c r="HF55" t="n">
        <v/>
      </c>
      <c r="HG55" t="n">
        <v/>
      </c>
      <c r="HH55" t="n">
        <v/>
      </c>
      <c r="HI55" t="n">
        <v/>
      </c>
      <c r="HJ55" t="n">
        <v/>
      </c>
      <c r="HK55" t="n">
        <v/>
      </c>
      <c r="HL55" t="n">
        <v/>
      </c>
      <c r="HM55" t="n">
        <v/>
      </c>
      <c r="HN55" t="n">
        <v/>
      </c>
      <c r="HO55" t="n">
        <v/>
      </c>
      <c r="HP55" t="n">
        <v/>
      </c>
      <c r="HQ55" t="n">
        <v/>
      </c>
      <c r="HR55" t="n">
        <v/>
      </c>
      <c r="HS55" t="n">
        <v/>
      </c>
      <c r="HT55" t="n">
        <v/>
      </c>
      <c r="HU55" t="n">
        <v/>
      </c>
      <c r="HV55" t="n">
        <v/>
      </c>
      <c r="HW55" t="n">
        <v/>
      </c>
      <c r="HX55" t="n">
        <v/>
      </c>
      <c r="HY55" t="n">
        <v>300</v>
      </c>
      <c r="HZ55" t="n">
        <v>150000</v>
      </c>
      <c r="IA55" t="n">
        <v>12</v>
      </c>
      <c r="IB55" t="n">
        <v>72000</v>
      </c>
      <c r="IC55" t="n">
        <v/>
      </c>
      <c r="ID55" t="n">
        <v/>
      </c>
      <c r="IE55" t="n">
        <v/>
      </c>
      <c r="IF55" t="n">
        <v/>
      </c>
      <c r="IG55" t="n">
        <v/>
      </c>
      <c r="IH55" t="n">
        <v/>
      </c>
      <c r="II55" t="n">
        <v/>
      </c>
      <c r="IJ55" t="n">
        <v/>
      </c>
      <c r="IK55" t="inlineStr">
        <is>
          <t>&gt;100 kg</t>
        </is>
      </c>
      <c r="IL55" t="inlineStr">
        <is>
          <t>&gt;5 jam</t>
        </is>
      </c>
      <c r="IM55" t="inlineStr">
        <is>
          <t>Ya</t>
        </is>
      </c>
      <c r="IN55" t="inlineStr">
        <is>
          <t>Tidak</t>
        </is>
      </c>
      <c r="IO55" t="inlineStr">
        <is>
          <t>Lebih bersih</t>
        </is>
      </c>
      <c r="IP55" t="n">
        <v/>
      </c>
      <c r="IQ55" t="inlineStr">
        <is>
          <t>Tidak pernah</t>
        </is>
      </c>
      <c r="IR55" t="n">
        <v/>
      </c>
      <c r="IS55" t="n">
        <v/>
      </c>
      <c r="IT55" t="n">
        <v/>
      </c>
      <c r="IU55" t="n">
        <v/>
      </c>
      <c r="IV55" t="n">
        <v/>
      </c>
      <c r="IW55" t="n">
        <v/>
      </c>
      <c r="IX55" t="n">
        <v/>
      </c>
      <c r="IY55" t="n">
        <v/>
      </c>
      <c r="IZ55" t="inlineStr">
        <is>
          <t>Tidak pernah</t>
        </is>
      </c>
      <c r="JA55" t="n">
        <v/>
      </c>
      <c r="JB55" t="n">
        <v/>
      </c>
      <c r="JC55" t="n">
        <v/>
      </c>
      <c r="JD55" t="n">
        <v/>
      </c>
      <c r="JE55" t="n">
        <v/>
      </c>
      <c r="JF55" t="n">
        <v/>
      </c>
      <c r="JG55" t="n">
        <v/>
      </c>
      <c r="JH55" t="n">
        <v/>
      </c>
      <c r="JI55" t="inlineStr">
        <is>
          <t>Tidak pernah</t>
        </is>
      </c>
      <c r="JJ55" t="n">
        <v/>
      </c>
      <c r="JK55" t="n">
        <v/>
      </c>
      <c r="JL55" t="n">
        <v/>
      </c>
      <c r="JM55" t="n">
        <v/>
      </c>
      <c r="JN55" t="n">
        <v/>
      </c>
      <c r="JO55" t="n">
        <v/>
      </c>
      <c r="JP55" t="n">
        <v/>
      </c>
      <c r="JQ55" t="n">
        <v/>
      </c>
      <c r="JR55" t="inlineStr">
        <is>
          <t>Tidak pernah</t>
        </is>
      </c>
      <c r="JS55" t="n">
        <v/>
      </c>
      <c r="JT55" t="n">
        <v/>
      </c>
      <c r="JU55" t="n">
        <v/>
      </c>
      <c r="JV55" t="n">
        <v/>
      </c>
      <c r="JW55" t="n">
        <v/>
      </c>
      <c r="JX55" t="n">
        <v/>
      </c>
      <c r="JY55" t="n">
        <v/>
      </c>
      <c r="JZ55" t="n">
        <v/>
      </c>
      <c r="KA55" t="inlineStr">
        <is>
          <t>Tidak pernah</t>
        </is>
      </c>
      <c r="KB55" t="n">
        <v/>
      </c>
      <c r="KC55" t="n">
        <v/>
      </c>
      <c r="KD55" t="n">
        <v/>
      </c>
      <c r="KE55" t="n">
        <v/>
      </c>
      <c r="KF55" t="n">
        <v/>
      </c>
      <c r="KG55" t="n">
        <v/>
      </c>
      <c r="KH55" t="n">
        <v/>
      </c>
      <c r="KI55" t="n">
        <v/>
      </c>
      <c r="KJ55" t="inlineStr">
        <is>
          <t>Tidak pernah</t>
        </is>
      </c>
      <c r="KK55" t="n">
        <v/>
      </c>
      <c r="KL55" t="n">
        <v/>
      </c>
      <c r="KM55" t="n">
        <v/>
      </c>
      <c r="KN55" t="n">
        <v/>
      </c>
      <c r="KO55" t="n">
        <v/>
      </c>
      <c r="KP55" t="n">
        <v/>
      </c>
      <c r="KQ55" t="n">
        <v/>
      </c>
      <c r="KR55" t="n">
        <v/>
      </c>
      <c r="KS55" t="inlineStr">
        <is>
          <t>Tidak ada perubahan</t>
        </is>
      </c>
      <c r="KT55" t="inlineStr">
        <is>
          <t>0-1 kali</t>
        </is>
      </c>
      <c r="KU55" t="inlineStr">
        <is>
          <t>0-1 kali</t>
        </is>
      </c>
      <c r="KV55" t="inlineStr">
        <is>
          <t>Tidak ada</t>
        </is>
      </c>
      <c r="KW55" t="n">
        <v>0</v>
      </c>
      <c r="KX55" t="n">
        <v>0</v>
      </c>
      <c r="KY55" t="n">
        <v>0</v>
      </c>
      <c r="KZ55" t="n">
        <v>1</v>
      </c>
      <c r="LA55" t="inlineStr">
        <is>
          <t>Cukup membaik</t>
        </is>
      </c>
      <c r="LB55" t="inlineStr">
        <is>
          <t>Jauh lebih baik</t>
        </is>
      </c>
      <c r="LC55" t="n">
        <v>0</v>
      </c>
      <c r="LD55" t="n">
        <v>0</v>
      </c>
      <c r="LE55" t="n">
        <v>0</v>
      </c>
      <c r="LF55" t="n">
        <v>0</v>
      </c>
      <c r="LG55" t="inlineStr">
        <is>
          <t>Tidak</t>
        </is>
      </c>
      <c r="LH55" t="n">
        <v/>
      </c>
      <c r="LI55" t="n">
        <v>1000000</v>
      </c>
      <c r="LJ55" t="inlineStr">
        <is>
          <t>Pendidikan anggota keluarga</t>
        </is>
      </c>
      <c r="LK55" t="n">
        <v>0</v>
      </c>
      <c r="LL55" t="n">
        <v>0</v>
      </c>
      <c r="LM55" t="n">
        <v>0</v>
      </c>
      <c r="LN55" t="n">
        <v>0</v>
      </c>
      <c r="LO55" t="n">
        <v>0</v>
      </c>
      <c r="LP55" t="n">
        <v>1</v>
      </c>
      <c r="LQ55" t="n">
        <v>0</v>
      </c>
      <c r="LR55" t="n">
        <v/>
      </c>
      <c r="LS55" t="n">
        <v>15</v>
      </c>
      <c r="LT55" t="n">
        <v>0</v>
      </c>
      <c r="LU55" t="n">
        <v>0</v>
      </c>
      <c r="LV55" t="n">
        <v>5</v>
      </c>
      <c r="LW55" t="n">
        <v>0</v>
      </c>
      <c r="LX55" t="n">
        <v>0</v>
      </c>
      <c r="LY55" t="n">
        <v>15</v>
      </c>
      <c r="LZ55" t="n">
        <v>0</v>
      </c>
      <c r="MA55" t="n">
        <v>0</v>
      </c>
      <c r="MB55" t="inlineStr">
        <is>
          <t>Ya</t>
        </is>
      </c>
      <c r="MC55" t="n">
        <v>15</v>
      </c>
      <c r="MD55" t="n">
        <v>0</v>
      </c>
      <c r="ME55" t="n">
        <v>0</v>
      </c>
      <c r="MF55" t="n">
        <v>0</v>
      </c>
      <c r="MG55" t="n">
        <v>0</v>
      </c>
      <c r="MH55" t="n">
        <v>0</v>
      </c>
      <c r="MI55" t="inlineStr">
        <is>
          <t>Istirahat</t>
        </is>
      </c>
      <c r="MJ55" t="n">
        <v>0</v>
      </c>
      <c r="MK55" t="n">
        <v>0</v>
      </c>
      <c r="ML55" t="n">
        <v>1</v>
      </c>
      <c r="MM55" t="n">
        <v>0</v>
      </c>
      <c r="MN55" t="n">
        <v>0</v>
      </c>
      <c r="MO55" t="n">
        <v>0</v>
      </c>
      <c r="MP55" t="n">
        <v/>
      </c>
      <c r="MQ55" t="n">
        <v/>
      </c>
      <c r="MR55" t="inlineStr">
        <is>
          <t>Sudah capai dengan ternak dan usaha usuk kayu</t>
        </is>
      </c>
      <c r="MS55" t="n">
        <v/>
      </c>
      <c r="MT55" t="inlineStr">
        <is>
          <t>Tahlil</t>
        </is>
      </c>
      <c r="MU55" t="inlineStr">
        <is>
          <t>Tidak</t>
        </is>
      </c>
      <c r="MV55" t="n">
        <v/>
      </c>
      <c r="MW55" t="n">
        <v/>
      </c>
      <c r="MX55" t="n">
        <v/>
      </c>
      <c r="MY55" t="n">
        <v/>
      </c>
      <c r="MZ55" t="n">
        <v/>
      </c>
      <c r="NA55" t="n">
        <v/>
      </c>
      <c r="NB55" t="n">
        <v/>
      </c>
      <c r="NC55" t="n">
        <v/>
      </c>
      <c r="ND55" t="n">
        <v/>
      </c>
      <c r="NE55" t="n">
        <v/>
      </c>
      <c r="NF55" t="n">
        <v/>
      </c>
      <c r="NG55" t="n">
        <v/>
      </c>
      <c r="NH55" t="n">
        <v/>
      </c>
      <c r="NI55" t="n">
        <v/>
      </c>
      <c r="NJ55" t="n">
        <v/>
      </c>
      <c r="NK55" t="n">
        <v/>
      </c>
      <c r="NL55" t="inlineStr">
        <is>
          <t>Tidak</t>
        </is>
      </c>
      <c r="NM55" t="inlineStr">
        <is>
          <t>Kombinasi kredit/pinjaman dan dana hibah</t>
        </is>
      </c>
      <c r="NN55" t="inlineStr">
        <is>
          <t>5.000.001-7.000.000</t>
        </is>
      </c>
      <c r="NO55" t="inlineStr">
        <is>
          <t>Yayasan Rumah Energi atau BIRU</t>
        </is>
      </c>
      <c r="NP55" t="n">
        <v/>
      </c>
      <c r="NQ55" t="inlineStr">
        <is>
          <t>Koperasi</t>
        </is>
      </c>
      <c r="NR55" t="n">
        <v/>
      </c>
      <c r="NS55" t="n">
        <v>24</v>
      </c>
      <c r="NT55" t="inlineStr">
        <is>
          <t>Anggota keluarga - Laki-laki dewasa</t>
        </is>
      </c>
      <c r="NU55" t="n">
        <v/>
      </c>
      <c r="NV55" t="n">
        <v/>
      </c>
      <c r="NW55" t="n">
        <v/>
      </c>
      <c r="NX55" t="inlineStr">
        <is>
          <t>Sedikit meningkat</t>
        </is>
      </c>
      <c r="NY55" t="n">
        <v>120</v>
      </c>
      <c r="NZ55" t="n">
        <v>0</v>
      </c>
      <c r="OA55" t="n">
        <v>0</v>
      </c>
      <c r="OB55" t="n">
        <v>0</v>
      </c>
      <c r="OC55" t="n">
        <v>35</v>
      </c>
      <c r="OD55" t="n">
        <v>0</v>
      </c>
      <c r="OE55" t="inlineStr">
        <is>
          <t>Lebih baik</t>
        </is>
      </c>
      <c r="OF55" t="inlineStr">
        <is>
          <t>Lebih baik (beda waktu memasak 5-30 menit, ATAU tidak lagi ada rasa/bau makanan yang berubah, ATAU alasan lainnya)</t>
        </is>
      </c>
      <c r="OG55" t="inlineStr">
        <is>
          <t>Ya</t>
        </is>
      </c>
      <c r="OH55" t="n">
        <v>0</v>
      </c>
      <c r="OI55" t="n">
        <v>7</v>
      </c>
      <c r="OJ55" t="n">
        <v>0</v>
      </c>
      <c r="OK55" t="n">
        <v>0</v>
      </c>
      <c r="OL55" t="n">
        <v>0</v>
      </c>
      <c r="OM55" t="n">
        <v>0</v>
      </c>
      <c r="ON55" t="n">
        <v>0</v>
      </c>
      <c r="OO55" t="n">
        <v>0</v>
      </c>
      <c r="OP55" t="inlineStr">
        <is>
          <t>Sapi perah</t>
        </is>
      </c>
      <c r="OQ55" t="n">
        <v>0</v>
      </c>
      <c r="OR55" t="n">
        <v>1</v>
      </c>
      <c r="OS55" t="n">
        <v>0</v>
      </c>
      <c r="OT55" t="n">
        <v>0</v>
      </c>
      <c r="OU55" t="n">
        <v>0</v>
      </c>
      <c r="OV55" t="n">
        <v>0</v>
      </c>
      <c r="OW55" t="n">
        <v>0</v>
      </c>
      <c r="OX55" t="n">
        <v>0</v>
      </c>
      <c r="OY55" t="n">
        <v>0</v>
      </c>
      <c r="OZ55" t="inlineStr">
        <is>
          <t>Sapi pedaging Sapi perah</t>
        </is>
      </c>
      <c r="PA55" t="n">
        <v>1</v>
      </c>
      <c r="PB55" t="n">
        <v>1</v>
      </c>
      <c r="PC55" t="n">
        <v>0</v>
      </c>
      <c r="PD55" t="n">
        <v>0</v>
      </c>
      <c r="PE55" t="n">
        <v>0</v>
      </c>
      <c r="PF55" t="n">
        <v>0</v>
      </c>
      <c r="PG55" t="n">
        <v>0</v>
      </c>
      <c r="PH55" t="n">
        <v>0</v>
      </c>
      <c r="PI55" t="n">
        <v>0</v>
      </c>
      <c r="PJ55" t="inlineStr">
        <is>
          <t>Sapi pedaging</t>
        </is>
      </c>
      <c r="PK55" t="n">
        <v>1</v>
      </c>
      <c r="PL55" t="n">
        <v>0</v>
      </c>
      <c r="PM55" t="n">
        <v>0</v>
      </c>
      <c r="PN55" t="n">
        <v>0</v>
      </c>
      <c r="PO55" t="n">
        <v>0</v>
      </c>
      <c r="PP55" t="n">
        <v>0</v>
      </c>
      <c r="PQ55" t="n">
        <v>0</v>
      </c>
      <c r="PR55" t="n">
        <v>0</v>
      </c>
      <c r="PS55" t="n">
        <v>0</v>
      </c>
      <c r="PT55" t="n">
        <v/>
      </c>
      <c r="PU55" t="n">
        <v/>
      </c>
      <c r="PV55" t="n">
        <v/>
      </c>
      <c r="PW55" t="n">
        <v/>
      </c>
      <c r="PX55" t="n">
        <v/>
      </c>
      <c r="PY55" t="n">
        <v/>
      </c>
      <c r="PZ55" t="n">
        <v/>
      </c>
      <c r="QA55" t="n">
        <v/>
      </c>
      <c r="QB55" t="n">
        <v/>
      </c>
      <c r="QC55" t="n">
        <v/>
      </c>
      <c r="QD55" t="n">
        <v/>
      </c>
      <c r="QE55" t="inlineStr">
        <is>
          <t>4-Lainnya</t>
        </is>
      </c>
      <c r="QF55" t="n">
        <v>0</v>
      </c>
      <c r="QG55" t="n">
        <v>0</v>
      </c>
      <c r="QH55" t="n">
        <v>0</v>
      </c>
      <c r="QI55" t="n">
        <v>0</v>
      </c>
      <c r="QJ55" t="n">
        <v>0</v>
      </c>
      <c r="QK55" t="n">
        <v>0</v>
      </c>
      <c r="QL55" t="n">
        <v>0</v>
      </c>
      <c r="QM55" t="n">
        <v>0</v>
      </c>
      <c r="QN55" t="n">
        <v>1</v>
      </c>
      <c r="QO55" t="inlineStr">
        <is>
          <t>Dibawa ke lahan rumput</t>
        </is>
      </c>
      <c r="QP55" t="n">
        <v/>
      </c>
      <c r="QQ55" t="n">
        <v/>
      </c>
      <c r="QR55" t="n">
        <v/>
      </c>
      <c r="QS55" t="n">
        <v/>
      </c>
      <c r="QT55" t="n">
        <v/>
      </c>
      <c r="QU55" t="n">
        <v/>
      </c>
      <c r="QV55" t="n">
        <v/>
      </c>
      <c r="QW55" t="n">
        <v/>
      </c>
      <c r="QX55" t="n">
        <v/>
      </c>
      <c r="QY55" t="n">
        <v/>
      </c>
      <c r="QZ55" t="n">
        <v/>
      </c>
      <c r="RA55" t="n">
        <v/>
      </c>
      <c r="RB55" t="n">
        <v/>
      </c>
      <c r="RC55" t="n">
        <v/>
      </c>
      <c r="RD55" t="n">
        <v/>
      </c>
      <c r="RE55" t="n">
        <v/>
      </c>
      <c r="RF55" t="n">
        <v/>
      </c>
      <c r="RG55" t="n">
        <v/>
      </c>
      <c r="RH55" t="n">
        <v/>
      </c>
      <c r="RI55" t="n">
        <v/>
      </c>
      <c r="RJ55" t="n">
        <v/>
      </c>
      <c r="RK55" t="n">
        <v/>
      </c>
      <c r="RL55" t="n">
        <v/>
      </c>
      <c r="RM55" t="n">
        <v/>
      </c>
      <c r="RN55" t="n">
        <v/>
      </c>
      <c r="RO55" t="n">
        <v/>
      </c>
      <c r="RP55" t="n">
        <v/>
      </c>
      <c r="RQ55" t="n">
        <v/>
      </c>
      <c r="RR55" t="n">
        <v/>
      </c>
      <c r="RS55" t="n">
        <v/>
      </c>
      <c r="RT55" t="n">
        <v/>
      </c>
      <c r="RU55" t="n">
        <v/>
      </c>
      <c r="RV55" t="n">
        <v/>
      </c>
      <c r="RW55" t="n">
        <v/>
      </c>
      <c r="RX55" t="n">
        <v/>
      </c>
      <c r="RY55" t="n">
        <v/>
      </c>
      <c r="RZ55" t="n">
        <v/>
      </c>
      <c r="SA55" t="n">
        <v/>
      </c>
      <c r="SB55" t="n">
        <v/>
      </c>
      <c r="SC55" t="n">
        <v/>
      </c>
      <c r="SD55" t="n">
        <v/>
      </c>
      <c r="SE55" t="n">
        <v/>
      </c>
      <c r="SF55" t="n">
        <v/>
      </c>
      <c r="SG55" t="n">
        <v/>
      </c>
      <c r="SH55" t="n">
        <v/>
      </c>
      <c r="SI55" t="n">
        <v/>
      </c>
      <c r="SJ55" t="n">
        <v/>
      </c>
      <c r="SK55" t="n">
        <v/>
      </c>
      <c r="SL55" t="n">
        <v/>
      </c>
      <c r="SM55" t="n">
        <v/>
      </c>
      <c r="SN55" t="n">
        <v/>
      </c>
      <c r="SO55" t="n">
        <v/>
      </c>
      <c r="SP55" t="n">
        <v/>
      </c>
      <c r="SQ55" t="n">
        <v/>
      </c>
      <c r="SR55" t="n">
        <v/>
      </c>
      <c r="SS55" t="n">
        <v/>
      </c>
      <c r="ST55" t="n">
        <v/>
      </c>
      <c r="SU55" t="n">
        <v/>
      </c>
      <c r="SV55" t="n">
        <v/>
      </c>
      <c r="SW55" t="n">
        <v/>
      </c>
      <c r="SX55" t="n">
        <v/>
      </c>
      <c r="SY55" t="n">
        <v/>
      </c>
      <c r="SZ55" t="n">
        <v>5</v>
      </c>
      <c r="TA55" t="n">
        <v/>
      </c>
      <c r="TB55" t="n">
        <v/>
      </c>
      <c r="TC55" t="n">
        <v/>
      </c>
      <c r="TD55" t="n">
        <v/>
      </c>
      <c r="TE55" t="n">
        <v/>
      </c>
      <c r="TF55" t="n">
        <v/>
      </c>
      <c r="TG55" t="n">
        <v/>
      </c>
      <c r="TH55" t="n">
        <v/>
      </c>
      <c r="TI55" t="n">
        <v/>
      </c>
      <c r="TJ55" t="n">
        <v/>
      </c>
      <c r="TK55" t="n">
        <v/>
      </c>
      <c r="TL55" t="n">
        <v/>
      </c>
      <c r="TM55" t="n">
        <v/>
      </c>
      <c r="TN55" t="n">
        <v/>
      </c>
      <c r="TO55" t="n">
        <v/>
      </c>
      <c r="TP55" t="n">
        <v/>
      </c>
      <c r="TQ55" t="n">
        <v/>
      </c>
      <c r="TR55" t="n">
        <v/>
      </c>
      <c r="TS55" t="n">
        <v/>
      </c>
      <c r="TT55" t="n">
        <v/>
      </c>
      <c r="TU55" t="n">
        <v/>
      </c>
      <c r="TV55" t="n">
        <v/>
      </c>
      <c r="TW55" t="n">
        <v/>
      </c>
      <c r="TX55" t="n">
        <v/>
      </c>
      <c r="TY55" t="n">
        <v/>
      </c>
      <c r="TZ55" t="n">
        <v/>
      </c>
      <c r="UA55" t="n">
        <v/>
      </c>
      <c r="UB55" t="n">
        <v/>
      </c>
      <c r="UC55" t="n">
        <v/>
      </c>
      <c r="UD55" t="n">
        <v/>
      </c>
      <c r="UE55" t="n">
        <v/>
      </c>
      <c r="UF55" t="n">
        <v/>
      </c>
      <c r="UG55" t="n">
        <v/>
      </c>
      <c r="UH55" t="n">
        <v/>
      </c>
      <c r="UI55" t="n">
        <v/>
      </c>
      <c r="UJ55" t="n">
        <v/>
      </c>
      <c r="UK55" t="n">
        <v/>
      </c>
      <c r="UL55" t="n">
        <v/>
      </c>
      <c r="UM55" t="n">
        <v/>
      </c>
      <c r="UN55" t="n">
        <v/>
      </c>
      <c r="UO55" t="n">
        <v/>
      </c>
      <c r="UP55" t="n">
        <v/>
      </c>
      <c r="UQ55" t="n">
        <v/>
      </c>
      <c r="UR55" t="n">
        <v/>
      </c>
      <c r="US55" t="n">
        <v/>
      </c>
      <c r="UT55" t="n">
        <v/>
      </c>
      <c r="UU55" t="n">
        <v/>
      </c>
      <c r="UV55" t="inlineStr">
        <is>
          <t>Pemberian pakan di kandang</t>
        </is>
      </c>
      <c r="UW55" t="n">
        <v/>
      </c>
      <c r="UX55" t="n">
        <v/>
      </c>
      <c r="UY55" t="n">
        <v/>
      </c>
      <c r="UZ55" t="n">
        <v/>
      </c>
      <c r="VA55" t="n">
        <v/>
      </c>
      <c r="VB55" t="n">
        <v/>
      </c>
      <c r="VC55" t="n">
        <v/>
      </c>
      <c r="VD55" t="inlineStr">
        <is>
          <t>Sangat jarang (&gt;1 bulan sekali)</t>
        </is>
      </c>
      <c r="VE55" t="n">
        <v/>
      </c>
      <c r="VF55" t="n">
        <v/>
      </c>
      <c r="VG55" t="n">
        <v/>
      </c>
      <c r="VH55" t="n">
        <v/>
      </c>
      <c r="VI55" t="n">
        <v/>
      </c>
      <c r="VJ55" t="n">
        <v/>
      </c>
      <c r="VK55" t="n">
        <v/>
      </c>
      <c r="VL55" t="inlineStr">
        <is>
          <t>Sangat sering (&gt;1 kali sehari)</t>
        </is>
      </c>
      <c r="VM55" t="n">
        <v/>
      </c>
      <c r="VN55" t="n">
        <v/>
      </c>
      <c r="VO55" t="n">
        <v/>
      </c>
      <c r="VP55" t="n">
        <v/>
      </c>
      <c r="VQ55" t="n">
        <v/>
      </c>
      <c r="VR55" t="n">
        <v/>
      </c>
      <c r="VS55" t="n">
        <v/>
      </c>
      <c r="VT55" t="n">
        <v/>
      </c>
      <c r="VU55" t="n">
        <v/>
      </c>
      <c r="VV55" t="n">
        <v/>
      </c>
      <c r="VW55" t="n">
        <v/>
      </c>
      <c r="VX55" t="n">
        <v/>
      </c>
      <c r="VY55" t="n">
        <v/>
      </c>
      <c r="VZ55" t="n">
        <v/>
      </c>
      <c r="WA55" t="n">
        <v/>
      </c>
      <c r="WB55" t="n">
        <v/>
      </c>
      <c r="WC55" t="n">
        <v/>
      </c>
      <c r="WD55" t="n">
        <v/>
      </c>
      <c r="WE55" t="n">
        <v/>
      </c>
      <c r="WF55" t="inlineStr">
        <is>
          <t>6-Digester biogas</t>
        </is>
      </c>
      <c r="WG55" t="n">
        <v>0</v>
      </c>
      <c r="WH55" t="n">
        <v>0</v>
      </c>
      <c r="WI55" t="n">
        <v>0</v>
      </c>
      <c r="WJ55" t="n">
        <v>0</v>
      </c>
      <c r="WK55" t="n">
        <v>0</v>
      </c>
      <c r="WL55" t="n">
        <v>0</v>
      </c>
      <c r="WM55" t="n">
        <v>0</v>
      </c>
      <c r="WN55" t="n">
        <v>0</v>
      </c>
      <c r="WO55" t="n">
        <v>0</v>
      </c>
      <c r="WP55" t="n">
        <v>1</v>
      </c>
      <c r="WQ55" t="n">
        <v>0</v>
      </c>
      <c r="WR55" t="n">
        <v>0</v>
      </c>
      <c r="WS55" t="n">
        <v/>
      </c>
      <c r="WT55" t="n">
        <v/>
      </c>
      <c r="WU55" t="n">
        <v/>
      </c>
      <c r="WV55" t="n">
        <v/>
      </c>
      <c r="WW55" t="n">
        <v/>
      </c>
      <c r="WX55" t="n">
        <v/>
      </c>
      <c r="WY55" t="n">
        <v/>
      </c>
      <c r="WZ55" t="n">
        <v/>
      </c>
      <c r="XA55" t="n">
        <v/>
      </c>
      <c r="XB55" t="n">
        <v/>
      </c>
      <c r="XC55" t="n">
        <v/>
      </c>
      <c r="XD55" t="n">
        <v/>
      </c>
      <c r="XE55" t="n">
        <v/>
      </c>
      <c r="XF55" t="n">
        <v/>
      </c>
      <c r="XG55" t="n">
        <v/>
      </c>
      <c r="XH55" t="n">
        <v/>
      </c>
      <c r="XI55" t="n">
        <v/>
      </c>
      <c r="XJ55" t="n">
        <v/>
      </c>
      <c r="XK55" t="n">
        <v/>
      </c>
      <c r="XL55" t="n">
        <v/>
      </c>
      <c r="XM55" t="n">
        <v/>
      </c>
      <c r="XN55" t="n">
        <v/>
      </c>
      <c r="XO55" t="n">
        <v/>
      </c>
      <c r="XP55" t="n">
        <v/>
      </c>
      <c r="XQ55" t="n">
        <v/>
      </c>
      <c r="XR55" t="n">
        <v/>
      </c>
      <c r="XS55" t="n">
        <v/>
      </c>
      <c r="XT55" t="n">
        <v/>
      </c>
      <c r="XU55" t="n">
        <v/>
      </c>
      <c r="XV55" t="n">
        <v/>
      </c>
      <c r="XW55" t="n">
        <v/>
      </c>
      <c r="XX55" t="n">
        <v/>
      </c>
      <c r="XY55" t="n">
        <v/>
      </c>
      <c r="XZ55" t="n">
        <v/>
      </c>
      <c r="YA55" t="n">
        <v/>
      </c>
      <c r="YB55" t="n">
        <v/>
      </c>
      <c r="YC55" t="n">
        <v/>
      </c>
      <c r="YD55" t="n">
        <v/>
      </c>
      <c r="YE55" t="n">
        <v/>
      </c>
      <c r="YF55" t="n">
        <v/>
      </c>
      <c r="YG55" t="n">
        <v/>
      </c>
      <c r="YH55" t="n">
        <v/>
      </c>
      <c r="YI55" t="n">
        <v/>
      </c>
      <c r="YJ55" t="n">
        <v/>
      </c>
      <c r="YK55" t="n">
        <v/>
      </c>
      <c r="YL55" t="n">
        <v/>
      </c>
      <c r="YM55" t="n">
        <v/>
      </c>
      <c r="YN55" t="n">
        <v/>
      </c>
      <c r="YO55" t="n">
        <v/>
      </c>
      <c r="YP55" t="n">
        <v/>
      </c>
      <c r="YQ55" t="n">
        <v/>
      </c>
      <c r="YR55" t="n">
        <v/>
      </c>
      <c r="YS55" t="n">
        <v/>
      </c>
      <c r="YT55" t="n">
        <v/>
      </c>
      <c r="YU55" t="n">
        <v/>
      </c>
      <c r="YV55" t="n">
        <v/>
      </c>
      <c r="YW55" t="n">
        <v/>
      </c>
      <c r="YX55" t="n">
        <v/>
      </c>
      <c r="YY55" t="n">
        <v/>
      </c>
      <c r="YZ55" t="n">
        <v/>
      </c>
      <c r="ZA55" t="n">
        <v/>
      </c>
      <c r="ZB55" t="n">
        <v/>
      </c>
      <c r="ZC55" t="n">
        <v/>
      </c>
      <c r="ZD55" t="n">
        <v/>
      </c>
      <c r="ZE55" t="n">
        <v/>
      </c>
      <c r="ZF55" t="n">
        <v/>
      </c>
      <c r="ZG55" t="n">
        <v/>
      </c>
      <c r="ZH55" t="n">
        <v/>
      </c>
      <c r="ZI55" t="n">
        <v/>
      </c>
      <c r="ZJ55" t="n">
        <v/>
      </c>
      <c r="ZK55" t="n">
        <v/>
      </c>
      <c r="ZL55" t="n">
        <v/>
      </c>
      <c r="ZM55" t="n">
        <v/>
      </c>
      <c r="ZN55" t="n">
        <v/>
      </c>
      <c r="ZO55" t="n">
        <v>100</v>
      </c>
      <c r="ZP55" t="n">
        <v/>
      </c>
      <c r="ZQ55" t="n">
        <v/>
      </c>
      <c r="ZR55" t="n">
        <v/>
      </c>
      <c r="ZS55" t="n">
        <v/>
      </c>
      <c r="ZT55" t="n">
        <v/>
      </c>
      <c r="ZU55" t="n">
        <v/>
      </c>
      <c r="ZV55" t="n">
        <v/>
      </c>
      <c r="ZW55" t="n">
        <v>2</v>
      </c>
      <c r="ZX55" t="n">
        <v/>
      </c>
      <c r="ZY55" t="n">
        <v/>
      </c>
      <c r="ZZ55" t="n">
        <v/>
      </c>
      <c r="AAA55" t="n">
        <v/>
      </c>
      <c r="AAB55" t="n">
        <v/>
      </c>
      <c r="AAC55" t="n">
        <v/>
      </c>
      <c r="AAD55" t="n">
        <v/>
      </c>
      <c r="AAE55" t="inlineStr">
        <is>
          <t>Pakan segar (misal: rumput)</t>
        </is>
      </c>
      <c r="AAF55" t="n">
        <v/>
      </c>
      <c r="AAG55" t="n">
        <v/>
      </c>
      <c r="AAH55" t="n">
        <v/>
      </c>
      <c r="AAI55" t="n">
        <v/>
      </c>
      <c r="AAJ55" t="n">
        <v/>
      </c>
      <c r="AAK55" t="n">
        <v/>
      </c>
      <c r="AAL55" t="inlineStr">
        <is>
          <t>Tidak</t>
        </is>
      </c>
      <c r="AAM55" t="n">
        <v/>
      </c>
      <c r="AAN55" t="n">
        <v/>
      </c>
      <c r="AAO55" t="n">
        <v/>
      </c>
      <c r="AAP55" t="n">
        <v/>
      </c>
      <c r="AAQ55" t="n">
        <v/>
      </c>
      <c r="AAR55" t="inlineStr">
        <is>
          <t>Tidak</t>
        </is>
      </c>
      <c r="AAS55" t="inlineStr">
        <is>
          <t>Mengetahui</t>
        </is>
      </c>
      <c r="AAT55" t="inlineStr">
        <is>
          <t>Dibuang ke selokan</t>
        </is>
      </c>
      <c r="AAU55" t="n">
        <v>0</v>
      </c>
      <c r="AAV55" t="n">
        <v>0</v>
      </c>
      <c r="AAW55" t="n">
        <v>0</v>
      </c>
      <c r="AAX55" t="n">
        <v>0</v>
      </c>
      <c r="AAY55" t="n">
        <v>0</v>
      </c>
      <c r="AAZ55" t="n">
        <v>0</v>
      </c>
      <c r="ABA55" t="n">
        <v>1</v>
      </c>
      <c r="ABB55" t="n">
        <v/>
      </c>
      <c r="ABC55" t="n">
        <v/>
      </c>
      <c r="ABD55" t="n">
        <v/>
      </c>
      <c r="ABE55" t="n">
        <v/>
      </c>
      <c r="ABF55" t="n">
        <v/>
      </c>
      <c r="ABG55" t="n">
        <v/>
      </c>
      <c r="ABH55" t="n">
        <v/>
      </c>
      <c r="ABI55" t="n">
        <v/>
      </c>
      <c r="ABJ55" t="n">
        <v/>
      </c>
      <c r="ABK55" t="n">
        <v/>
      </c>
      <c r="ABL55" t="n">
        <v/>
      </c>
      <c r="ABM55" t="n">
        <v/>
      </c>
      <c r="ABN55" t="n">
        <v/>
      </c>
      <c r="ABO55" t="n">
        <v/>
      </c>
      <c r="ABP55" t="n">
        <v/>
      </c>
      <c r="ABQ55" t="n">
        <v/>
      </c>
      <c r="ABR55" t="n">
        <v/>
      </c>
      <c r="ABS55" t="n">
        <v/>
      </c>
      <c r="ABT55" t="n">
        <v/>
      </c>
      <c r="ABU55" t="n">
        <v/>
      </c>
      <c r="ABV55" t="n">
        <v/>
      </c>
      <c r="ABW55" t="n">
        <v/>
      </c>
      <c r="ABX55" t="n">
        <v/>
      </c>
      <c r="ABY55" t="n">
        <v/>
      </c>
      <c r="ABZ55" t="n">
        <v/>
      </c>
      <c r="ACA55" t="n">
        <v/>
      </c>
      <c r="ACB55" t="n">
        <v/>
      </c>
      <c r="ACC55" t="n">
        <v/>
      </c>
      <c r="ACD55" t="n">
        <v/>
      </c>
      <c r="ACE55" t="n">
        <v/>
      </c>
      <c r="ACF55" t="n">
        <v/>
      </c>
      <c r="ACG55" t="n">
        <v/>
      </c>
      <c r="ACH55" t="n">
        <v/>
      </c>
      <c r="ACI55" t="n">
        <v/>
      </c>
      <c r="ACJ55" t="n">
        <v/>
      </c>
      <c r="ACK55" t="inlineStr">
        <is>
          <t>Tidak memiliki tempat untuk menyimpan Tidak punya waktu mengumpulkannya</t>
        </is>
      </c>
      <c r="ACL55" t="n">
        <v>0</v>
      </c>
      <c r="ACM55" t="n">
        <v>1</v>
      </c>
      <c r="ACN55" t="n">
        <v>1</v>
      </c>
      <c r="ACO55" t="n">
        <v>0</v>
      </c>
      <c r="ACP55" t="n">
        <v>0</v>
      </c>
      <c r="ACQ55" t="n">
        <v>0</v>
      </c>
      <c r="ACR55" t="n">
        <v>0</v>
      </c>
      <c r="ACS55" t="n">
        <v/>
      </c>
      <c r="ACT55" t="inlineStr">
        <is>
          <t>Tidak ada informasi tambahan mengenai sumber bahan baku biogas</t>
        </is>
      </c>
      <c r="ACU55" t="inlineStr">
        <is>
          <t>Manfaat cukup signifikan, terasa di kehidupan sehari-hari</t>
        </is>
      </c>
      <c r="ACV55" t="inlineStr">
        <is>
          <t>Berkurang</t>
        </is>
      </c>
      <c r="ACW55" t="inlineStr">
        <is>
          <t>Kontribusi beberapa anggota keluarga</t>
        </is>
      </c>
      <c r="ACX55" t="inlineStr">
        <is>
          <t>Setuju</t>
        </is>
      </c>
      <c r="ACY55" t="inlineStr">
        <is>
          <t>Anggota keluarga - Anak-anak Anggota keluarga - Perempuan dewasa Anggota keluarga - Laki-laki dewasa</t>
        </is>
      </c>
      <c r="ACZ55" t="n">
        <v>1</v>
      </c>
      <c r="ADA55" t="n">
        <v>1</v>
      </c>
      <c r="ADB55" t="n">
        <v>1</v>
      </c>
      <c r="ADC55" t="n">
        <v>0</v>
      </c>
      <c r="ADD55" t="inlineStr">
        <is>
          <t>Cukup puas</t>
        </is>
      </c>
      <c r="ADE55" t="inlineStr">
        <is>
          <t>Cukup puas</t>
        </is>
      </c>
      <c r="ADF55" t="inlineStr">
        <is>
          <t>Cukup puas</t>
        </is>
      </c>
      <c r="ADG55" t="inlineStr">
        <is>
          <t>Cukup puas</t>
        </is>
      </c>
      <c r="ADH55" t="inlineStr">
        <is>
          <t>Ya</t>
        </is>
      </c>
      <c r="ADI55" t="inlineStr">
        <is>
          <t>Kompor biogas</t>
        </is>
      </c>
      <c r="ADJ55" t="inlineStr">
        <is>
          <t>Puas</t>
        </is>
      </c>
      <c r="ADK55" t="n">
        <v/>
      </c>
      <c r="ADL55" t="n">
        <v/>
      </c>
      <c r="ADM55" t="n">
        <v/>
      </c>
      <c r="ADN55" t="n">
        <v/>
      </c>
      <c r="ADO55" t="n">
        <v/>
      </c>
      <c r="ADP55" t="n">
        <v/>
      </c>
      <c r="ADQ55" t="n">
        <v/>
      </c>
      <c r="ADR55" t="n">
        <v/>
      </c>
      <c r="ADS55" t="n">
        <v/>
      </c>
      <c r="ADT55" t="n">
        <v/>
      </c>
      <c r="ADU55" t="inlineStr">
        <is>
          <t>Lainnya</t>
        </is>
      </c>
      <c r="ADV55" t="n">
        <v>0</v>
      </c>
      <c r="ADW55" t="n">
        <v>0</v>
      </c>
      <c r="ADX55" t="n">
        <v>0</v>
      </c>
      <c r="ADY55" t="n">
        <v>0</v>
      </c>
      <c r="ADZ55" t="n">
        <v>0</v>
      </c>
      <c r="AEA55" t="n">
        <v>0</v>
      </c>
      <c r="AEB55" t="n">
        <v>0</v>
      </c>
      <c r="AEC55" t="n">
        <v>1</v>
      </c>
      <c r="AED55" t="inlineStr">
        <is>
          <t>Tidak pernah</t>
        </is>
      </c>
      <c r="AEE55" t="inlineStr">
        <is>
          <t>Lainnya</t>
        </is>
      </c>
      <c r="AEF55" t="inlineStr">
        <is>
          <t>Tidak pernah ada kerusakan</t>
        </is>
      </c>
      <c r="AEG55" t="inlineStr">
        <is>
          <t>Lainnya</t>
        </is>
      </c>
      <c r="AEH55" t="inlineStr">
        <is>
          <t>Tidak pernah</t>
        </is>
      </c>
      <c r="AEI55" t="inlineStr">
        <is>
          <t>Tidak ada</t>
        </is>
      </c>
      <c r="AEJ55" t="inlineStr">
        <is>
          <t>Tidak pernah</t>
        </is>
      </c>
      <c r="AEK55" t="inlineStr">
        <is>
          <t>Pengurangan pengeluaran rumah tangga (bahan bakar minyak, pupuk, dll.) Lebih mudah mendapatkan energi Memasak lebih cepat Peningkatan kebersihan kandang ternak Lebih aman Pengurangan waktu dan tenaga Dapur lebih bersih dan bebas asap Dapat dibayar melalui skema kredit Mendapatkan subsidi</t>
        </is>
      </c>
      <c r="AEL55" t="n">
        <v>1</v>
      </c>
      <c r="AEM55" t="n">
        <v>1</v>
      </c>
      <c r="AEN55" t="n">
        <v>0</v>
      </c>
      <c r="AEO55" t="n">
        <v>1</v>
      </c>
      <c r="AEP55" t="n">
        <v>1</v>
      </c>
      <c r="AEQ55" t="n">
        <v>1</v>
      </c>
      <c r="AER55" t="n">
        <v>1</v>
      </c>
      <c r="AES55" t="n">
        <v>0</v>
      </c>
      <c r="AET55" t="n">
        <v>1</v>
      </c>
      <c r="AEU55" t="n">
        <v>1</v>
      </c>
      <c r="AEV55" t="n">
        <v>1</v>
      </c>
      <c r="AEW55" t="n">
        <v>0</v>
      </c>
      <c r="AEX55" t="n">
        <v/>
      </c>
      <c r="AEY55" t="inlineStr">
        <is>
          <t>Agar kandang lebih bersih</t>
        </is>
      </c>
      <c r="AEZ55" t="n">
        <v/>
      </c>
      <c r="AFA55" t="inlineStr">
        <is>
          <t>Koperasi</t>
        </is>
      </c>
      <c r="AFB55" t="n">
        <v/>
      </c>
      <c r="AFC55" t="inlineStr">
        <is>
          <t>1770264306378.jpg</t>
        </is>
      </c>
      <c r="AFD55" t="inlineStr">
        <is>
          <t>https://kf.kobotoolbox.org/api/v2/assets/avstPQqLr3Ab3ZdcVTXZ6f/data/666692543/attachments/attnrcQHYP9KtEPFRRxWNyAq/</t>
        </is>
      </c>
      <c r="AFE55" t="inlineStr">
        <is>
          <t>1770264310775.jpg</t>
        </is>
      </c>
      <c r="AFF55" t="inlineStr">
        <is>
          <t>https://kf.kobotoolbox.org/api/v2/assets/avstPQqLr3Ab3ZdcVTXZ6f/data/666692543/attachments/attMAqvEt5GzYn9YY72rYMpD/</t>
        </is>
      </c>
      <c r="AFG55" t="inlineStr">
        <is>
          <t>Solihin/Christina</t>
        </is>
      </c>
      <c r="AFH55" t="n">
        <v/>
      </c>
      <c r="AFI55" t="inlineStr">
        <is>
          <t>B4. Pak Suroso mempunyai usaha pembuatan usuk kayu sejak 12 tahun yang lalu. Sisa serutan kayu inilah yang dibuat bahan bakar memasak. Sehingga tidak pernah mencari kayu maupun membeli kayu bakar.</t>
        </is>
      </c>
    </row>
    <row r="56">
      <c r="A56" s="93" t="n">
        <v>46047</v>
      </c>
      <c r="B56" s="93" t="n">
        <v>46053</v>
      </c>
      <c r="C56" t="inlineStr">
        <is>
          <t>solihin</t>
        </is>
      </c>
      <c r="D56" t="inlineStr">
        <is>
          <t>susilo</t>
        </is>
      </c>
      <c r="E56" t="n">
        <v>85233158155</v>
      </c>
      <c r="F56" t="inlineStr">
        <is>
          <t>-7.8910278 112.8079127 1079.0999755859375 17.178</t>
        </is>
      </c>
      <c r="G56" t="n">
        <v>-7.8910278</v>
      </c>
      <c r="H56" t="n">
        <v>112.8079127</v>
      </c>
      <c r="I56" t="n">
        <v>1079.099976</v>
      </c>
      <c r="J56" t="n">
        <v>17.178</v>
      </c>
      <c r="K56" t="n">
        <v>0</v>
      </c>
      <c r="L56" t="inlineStr">
        <is>
          <t>-7.8910268 112.8079117 1079.0999755859375 15.34</t>
        </is>
      </c>
      <c r="M56" t="n">
        <v>-7.8910268</v>
      </c>
      <c r="N56" t="n">
        <v>112.8079117</v>
      </c>
      <c r="O56" t="n">
        <v>1079.099976</v>
      </c>
      <c r="P56" t="n">
        <v>15.34</v>
      </c>
      <c r="Q56" t="n">
        <v>0</v>
      </c>
      <c r="R56" t="inlineStr">
        <is>
          <t>Jawa Timur</t>
        </is>
      </c>
      <c r="S56" t="n">
        <v>0</v>
      </c>
      <c r="T56" t="n">
        <v>0</v>
      </c>
      <c r="U56" t="n">
        <v>0</v>
      </c>
      <c r="V56" t="n">
        <v>0</v>
      </c>
      <c r="W56" t="n">
        <v>0</v>
      </c>
      <c r="X56" t="n">
        <v>1</v>
      </c>
      <c r="Y56" t="n">
        <v>0</v>
      </c>
      <c r="Z56" t="n">
        <v>0</v>
      </c>
      <c r="AA56" t="n">
        <v>0</v>
      </c>
      <c r="AB56" t="n">
        <v>0</v>
      </c>
      <c r="AC56" t="inlineStr">
        <is>
          <t>PASURUAN</t>
        </is>
      </c>
      <c r="AD56" t="inlineStr">
        <is>
          <t>TUTURAN</t>
        </is>
      </c>
      <c r="AE56" t="inlineStr">
        <is>
          <t>GENDRO</t>
        </is>
      </c>
      <c r="AF56" t="inlineStr">
        <is>
          <t>KPSP SETIA KAWAN</t>
        </is>
      </c>
      <c r="AG56" t="inlineStr">
        <is>
          <t>SKP0017</t>
        </is>
      </c>
      <c r="AH56" t="n">
        <v>16</v>
      </c>
      <c r="AI56" t="inlineStr">
        <is>
          <t>VPA1</t>
        </is>
      </c>
      <c r="AJ56" t="inlineStr">
        <is>
          <t>Aktif</t>
        </is>
      </c>
      <c r="AK56" t="n">
        <v>68</v>
      </c>
      <c r="AL56" t="inlineStr">
        <is>
          <t>Laki-laki</t>
        </is>
      </c>
      <c r="AM56" t="inlineStr">
        <is>
          <t>Sudah menikah</t>
        </is>
      </c>
      <c r="AN56" t="inlineStr">
        <is>
          <t>SMP/Sederajat</t>
        </is>
      </c>
      <c r="AO56" t="inlineStr">
        <is>
          <t>Peternak</t>
        </is>
      </c>
      <c r="AP56" t="n">
        <v>0</v>
      </c>
      <c r="AQ56" t="n">
        <v>1</v>
      </c>
      <c r="AR56" t="n">
        <v>0</v>
      </c>
      <c r="AS56" t="n">
        <v>0</v>
      </c>
      <c r="AT56" t="n">
        <v>0</v>
      </c>
      <c r="AU56" t="n">
        <v>0</v>
      </c>
      <c r="AV56" t="n">
        <v>0</v>
      </c>
      <c r="AW56" t="n">
        <v>0</v>
      </c>
      <c r="AX56" t="n">
        <v/>
      </c>
      <c r="AY56" t="inlineStr">
        <is>
          <t>Lainnya</t>
        </is>
      </c>
      <c r="AZ56" t="n">
        <v>0</v>
      </c>
      <c r="BA56" t="n">
        <v>0</v>
      </c>
      <c r="BB56" t="n">
        <v>0</v>
      </c>
      <c r="BC56" t="n">
        <v>0</v>
      </c>
      <c r="BD56" t="n">
        <v>0</v>
      </c>
      <c r="BE56" t="n">
        <v>0</v>
      </c>
      <c r="BF56" t="n">
        <v>1</v>
      </c>
      <c r="BG56" t="n">
        <v>0</v>
      </c>
      <c r="BH56" t="inlineStr">
        <is>
          <t>Jual pakan ternak</t>
        </is>
      </c>
      <c r="BI56" t="inlineStr">
        <is>
          <t>Rp2.500.000 - Rp3.500.000</t>
        </is>
      </c>
      <c r="BJ56" t="n">
        <v>2</v>
      </c>
      <c r="BK56" t="n">
        <v>1</v>
      </c>
      <c r="BL56" t="n">
        <v>0</v>
      </c>
      <c r="BM56" t="n">
        <v>0</v>
      </c>
      <c r="BN56" t="inlineStr">
        <is>
          <t>Milik sendiri</t>
        </is>
      </c>
      <c r="BO56" t="inlineStr">
        <is>
          <t>Permanen (dinding bata dan semen)</t>
        </is>
      </c>
      <c r="BP56" t="n">
        <v>1</v>
      </c>
      <c r="BQ56" t="n">
        <v>0</v>
      </c>
      <c r="BR56" t="n">
        <v>0</v>
      </c>
      <c r="BS56" t="n">
        <v>0</v>
      </c>
      <c r="BT56" t="n">
        <v>0</v>
      </c>
      <c r="BU56" t="n">
        <v/>
      </c>
      <c r="BV56" t="inlineStr">
        <is>
          <t>Keramik/ubin</t>
        </is>
      </c>
      <c r="BW56" t="n">
        <v>0</v>
      </c>
      <c r="BX56" t="n">
        <v>0</v>
      </c>
      <c r="BY56" t="n">
        <v>1</v>
      </c>
      <c r="BZ56" t="n">
        <v>0</v>
      </c>
      <c r="CA56" t="n">
        <v>0</v>
      </c>
      <c r="CB56" t="n">
        <v/>
      </c>
      <c r="CC56" t="inlineStr">
        <is>
          <t>Genting Asbes</t>
        </is>
      </c>
      <c r="CD56" t="n">
        <v>1</v>
      </c>
      <c r="CE56" t="n">
        <v>0</v>
      </c>
      <c r="CF56" t="n">
        <v>0</v>
      </c>
      <c r="CG56" t="n">
        <v>0</v>
      </c>
      <c r="CH56" t="n">
        <v>0</v>
      </c>
      <c r="CI56" t="n">
        <v>1</v>
      </c>
      <c r="CJ56" t="n">
        <v>0</v>
      </c>
      <c r="CK56" t="n">
        <v/>
      </c>
      <c r="CL56" t="inlineStr">
        <is>
          <t>Ya</t>
        </is>
      </c>
      <c r="CM56" t="n">
        <v>2009</v>
      </c>
      <c r="CN56" t="inlineStr">
        <is>
          <t>Fixed-Dome (Kubah Tetap)</t>
        </is>
      </c>
      <c r="CO56" t="inlineStr">
        <is>
          <t>6 m³ (4-5 ekor sapi, ±5 jam memasak/hari, ±50 kg</t>
        </is>
      </c>
      <c r="CP56" t="inlineStr">
        <is>
          <t>Anggota keluarga - laki-laki</t>
        </is>
      </c>
      <c r="CQ56" t="n">
        <v>0</v>
      </c>
      <c r="CR56" t="n">
        <v>0</v>
      </c>
      <c r="CS56" t="n">
        <v>0</v>
      </c>
      <c r="CT56" t="n">
        <v>0</v>
      </c>
      <c r="CU56" t="n">
        <v>1</v>
      </c>
      <c r="CV56" t="n">
        <v>0</v>
      </c>
      <c r="CW56" t="n">
        <v>0</v>
      </c>
      <c r="CX56" t="n">
        <v>0</v>
      </c>
      <c r="CY56" t="inlineStr">
        <is>
          <t>Anggota keluarga - laki-laki</t>
        </is>
      </c>
      <c r="CZ56" t="n">
        <v>1</v>
      </c>
      <c r="DA56" t="n">
        <v>0</v>
      </c>
      <c r="DB56" t="n">
        <v>0</v>
      </c>
      <c r="DC56" t="n">
        <v/>
      </c>
      <c r="DD56" t="inlineStr">
        <is>
          <t>Anggota keluarga - laki-laki CPO atau pendamping</t>
        </is>
      </c>
      <c r="DE56" t="n">
        <v>1</v>
      </c>
      <c r="DF56" t="n">
        <v>0</v>
      </c>
      <c r="DG56" t="n">
        <v>1</v>
      </c>
      <c r="DH56" t="n">
        <v>0</v>
      </c>
      <c r="DI56" t="n">
        <v/>
      </c>
      <c r="DJ56" t="inlineStr">
        <is>
          <t>Anggota keluarga - laki-laki CPO atau pendamping</t>
        </is>
      </c>
      <c r="DK56" t="n">
        <v>1</v>
      </c>
      <c r="DL56" t="n">
        <v>0</v>
      </c>
      <c r="DM56" t="n">
        <v>1</v>
      </c>
      <c r="DN56" t="n">
        <v>0</v>
      </c>
      <c r="DO56" t="n">
        <v/>
      </c>
      <c r="DP56" t="inlineStr">
        <is>
          <t>Ya</t>
        </is>
      </c>
      <c r="DQ56" t="n">
        <v/>
      </c>
      <c r="DR56" t="n">
        <v/>
      </c>
      <c r="DS56" t="n">
        <v/>
      </c>
      <c r="DT56" t="n">
        <v/>
      </c>
      <c r="DU56" t="n">
        <v/>
      </c>
      <c r="DV56" t="n">
        <v/>
      </c>
      <c r="DW56" t="n">
        <v/>
      </c>
      <c r="DX56" t="n">
        <v/>
      </c>
      <c r="DY56" t="n">
        <v/>
      </c>
      <c r="DZ56" t="n">
        <v/>
      </c>
      <c r="EA56" t="n">
        <v/>
      </c>
      <c r="EB56" t="n">
        <v/>
      </c>
      <c r="EC56" t="n">
        <v/>
      </c>
      <c r="ED56" t="n">
        <v/>
      </c>
      <c r="EE56" t="n">
        <v/>
      </c>
      <c r="EF56" t="n">
        <v/>
      </c>
      <c r="EG56" t="n">
        <v/>
      </c>
      <c r="EH56" t="n">
        <v/>
      </c>
      <c r="EI56" t="inlineStr">
        <is>
          <t>Tidak ada masalah</t>
        </is>
      </c>
      <c r="EJ56" t="n">
        <v>0</v>
      </c>
      <c r="EK56" t="n">
        <v>0</v>
      </c>
      <c r="EL56" t="n">
        <v>0</v>
      </c>
      <c r="EM56" t="n">
        <v>1</v>
      </c>
      <c r="EN56" t="n">
        <v>0</v>
      </c>
      <c r="EO56" t="n">
        <v/>
      </c>
      <c r="EP56" t="inlineStr">
        <is>
          <t>Ya, cukup jelas dan mudah diikuti</t>
        </is>
      </c>
      <c r="EQ56" t="inlineStr">
        <is>
          <t>Pelatihan</t>
        </is>
      </c>
      <c r="ER56" t="inlineStr">
        <is>
          <t>CPO atau pendamping</t>
        </is>
      </c>
      <c r="ES56" t="n">
        <v>1</v>
      </c>
      <c r="ET56" t="n">
        <v>0</v>
      </c>
      <c r="EU56" t="n">
        <v>0</v>
      </c>
      <c r="EV56" t="n">
        <v>0</v>
      </c>
      <c r="EW56" t="n">
        <v/>
      </c>
      <c r="EX56" t="inlineStr">
        <is>
          <t>Anggota keluarga - Laki-laki</t>
        </is>
      </c>
      <c r="EY56" t="n">
        <v>1</v>
      </c>
      <c r="EZ56" t="n">
        <v>0</v>
      </c>
      <c r="FA56" t="n">
        <v>0</v>
      </c>
      <c r="FB56" t="n">
        <v/>
      </c>
      <c r="FC56" t="inlineStr">
        <is>
          <t>Setiap hari</t>
        </is>
      </c>
      <c r="FD56" t="n">
        <v/>
      </c>
      <c r="FE56" t="inlineStr">
        <is>
          <t>Mengetahui</t>
        </is>
      </c>
      <c r="FF56" t="inlineStr">
        <is>
          <t>Selalu (setiap hari)</t>
        </is>
      </c>
      <c r="FG56" t="inlineStr">
        <is>
          <t>Mengetahui</t>
        </is>
      </c>
      <c r="FH56" t="inlineStr">
        <is>
          <t>Selalu (setiap hari)</t>
        </is>
      </c>
      <c r="FI56" t="inlineStr">
        <is>
          <t>Mengetahui</t>
        </is>
      </c>
      <c r="FJ56" t="inlineStr">
        <is>
          <t>Selalu (setiap hari)</t>
        </is>
      </c>
      <c r="FK56" t="inlineStr">
        <is>
          <t>Mengetahui</t>
        </is>
      </c>
      <c r="FL56" t="inlineStr">
        <is>
          <t>Cukup sering (2 minggu sekali)</t>
        </is>
      </c>
      <c r="FM56" t="inlineStr">
        <is>
          <t>Mengetahui</t>
        </is>
      </c>
      <c r="FN56" t="inlineStr">
        <is>
          <t>Selalu (setiap hari)</t>
        </is>
      </c>
      <c r="FO56" t="inlineStr">
        <is>
          <t>Tidak mengetahui</t>
        </is>
      </c>
      <c r="FP56" t="inlineStr">
        <is>
          <t>Tidak pernah</t>
        </is>
      </c>
      <c r="FQ56" t="inlineStr">
        <is>
          <t>Mengetahui</t>
        </is>
      </c>
      <c r="FR56" t="inlineStr">
        <is>
          <t>Ya</t>
        </is>
      </c>
      <c r="FS56" t="inlineStr">
        <is>
          <t>Mengetahui</t>
        </is>
      </c>
      <c r="FT56" t="inlineStr">
        <is>
          <t>Ya</t>
        </is>
      </c>
      <c r="FU56" t="inlineStr">
        <is>
          <t>Perempuan dewasa Laki-laki dewasa</t>
        </is>
      </c>
      <c r="FV56" t="n">
        <v>1</v>
      </c>
      <c r="FW56" t="n">
        <v>1</v>
      </c>
      <c r="FX56" t="n">
        <v>0</v>
      </c>
      <c r="FY56" t="n">
        <v>0</v>
      </c>
      <c r="FZ56" t="inlineStr">
        <is>
          <t>Memahami</t>
        </is>
      </c>
      <c r="GA56" t="n">
        <v/>
      </c>
      <c r="GB56" t="n">
        <v/>
      </c>
      <c r="GC56" t="n">
        <v/>
      </c>
      <c r="GD56" t="n">
        <v/>
      </c>
      <c r="GE56" t="n">
        <v/>
      </c>
      <c r="GF56" t="n">
        <v/>
      </c>
      <c r="GG56" t="inlineStr">
        <is>
          <t>Selalu</t>
        </is>
      </c>
      <c r="GH56" t="inlineStr">
        <is>
          <t>Ya</t>
        </is>
      </c>
      <c r="GI56" t="inlineStr">
        <is>
          <t>Teman/keluarga Tetangga</t>
        </is>
      </c>
      <c r="GJ56" t="n">
        <v>1</v>
      </c>
      <c r="GK56" t="n">
        <v>1</v>
      </c>
      <c r="GL56" t="n">
        <v>0</v>
      </c>
      <c r="GM56" t="n">
        <v>0</v>
      </c>
      <c r="GN56" t="n">
        <v/>
      </c>
      <c r="GO56" t="n">
        <v>8</v>
      </c>
      <c r="GP56" t="inlineStr">
        <is>
          <t>Sebagian</t>
        </is>
      </c>
      <c r="GQ56" t="inlineStr">
        <is>
          <t>Kayu bakar</t>
        </is>
      </c>
      <c r="GR56" t="n">
        <v>0</v>
      </c>
      <c r="GS56" t="n">
        <v>1</v>
      </c>
      <c r="GT56" t="n">
        <v>0</v>
      </c>
      <c r="GU56" t="n">
        <v>0</v>
      </c>
      <c r="GV56" t="n">
        <v>0</v>
      </c>
      <c r="GW56" t="n">
        <v>0</v>
      </c>
      <c r="GX56" t="n">
        <v>0</v>
      </c>
      <c r="GY56" t="n">
        <v/>
      </c>
      <c r="GZ56" t="inlineStr">
        <is>
          <t>Ya</t>
        </is>
      </c>
      <c r="HA56" t="n">
        <v/>
      </c>
      <c r="HB56" t="n">
        <v/>
      </c>
      <c r="HC56" t="n">
        <v/>
      </c>
      <c r="HD56" t="n">
        <v/>
      </c>
      <c r="HE56" t="n">
        <v/>
      </c>
      <c r="HF56" t="n">
        <v/>
      </c>
      <c r="HG56" t="n">
        <v/>
      </c>
      <c r="HH56" t="n">
        <v/>
      </c>
      <c r="HI56" t="n">
        <v/>
      </c>
      <c r="HJ56" t="n">
        <v/>
      </c>
      <c r="HK56" t="n">
        <v/>
      </c>
      <c r="HL56" t="n">
        <v/>
      </c>
      <c r="HM56" t="n">
        <v/>
      </c>
      <c r="HN56" t="n">
        <v/>
      </c>
      <c r="HO56" t="n">
        <v/>
      </c>
      <c r="HP56" t="n">
        <v/>
      </c>
      <c r="HQ56" t="n">
        <v/>
      </c>
      <c r="HR56" t="n">
        <v/>
      </c>
      <c r="HS56" t="n">
        <v/>
      </c>
      <c r="HT56" t="n">
        <v/>
      </c>
      <c r="HU56" t="n">
        <v/>
      </c>
      <c r="HV56" t="n">
        <v/>
      </c>
      <c r="HW56" t="n">
        <v/>
      </c>
      <c r="HX56" t="n">
        <v/>
      </c>
      <c r="HY56" t="n">
        <v>600</v>
      </c>
      <c r="HZ56" t="n">
        <v>240000</v>
      </c>
      <c r="IA56" t="n">
        <v/>
      </c>
      <c r="IB56" t="n">
        <v/>
      </c>
      <c r="IC56" t="n">
        <v/>
      </c>
      <c r="ID56" t="n">
        <v/>
      </c>
      <c r="IE56" t="n">
        <v/>
      </c>
      <c r="IF56" t="n">
        <v/>
      </c>
      <c r="IG56" t="n">
        <v/>
      </c>
      <c r="IH56" t="n">
        <v/>
      </c>
      <c r="II56" t="n">
        <v/>
      </c>
      <c r="IJ56" t="n">
        <v/>
      </c>
      <c r="IK56" t="inlineStr">
        <is>
          <t>65-80 kg</t>
        </is>
      </c>
      <c r="IL56" t="inlineStr">
        <is>
          <t>&gt;5 jam</t>
        </is>
      </c>
      <c r="IM56" t="inlineStr">
        <is>
          <t>Ya</t>
        </is>
      </c>
      <c r="IN56" t="inlineStr">
        <is>
          <t>Ya</t>
        </is>
      </c>
      <c r="IO56" t="inlineStr">
        <is>
          <t>Lebih bersih</t>
        </is>
      </c>
      <c r="IP56" t="inlineStr">
        <is>
          <t>Tidak pernah</t>
        </is>
      </c>
      <c r="IQ56" t="inlineStr">
        <is>
          <t>Tidak pernah</t>
        </is>
      </c>
      <c r="IR56" t="n">
        <v/>
      </c>
      <c r="IS56" t="n">
        <v/>
      </c>
      <c r="IT56" t="n">
        <v/>
      </c>
      <c r="IU56" t="n">
        <v/>
      </c>
      <c r="IV56" t="n">
        <v/>
      </c>
      <c r="IW56" t="n">
        <v/>
      </c>
      <c r="IX56" t="n">
        <v/>
      </c>
      <c r="IY56" t="n">
        <v/>
      </c>
      <c r="IZ56" t="inlineStr">
        <is>
          <t>Tidak pernah</t>
        </is>
      </c>
      <c r="JA56" t="n">
        <v/>
      </c>
      <c r="JB56" t="n">
        <v/>
      </c>
      <c r="JC56" t="n">
        <v/>
      </c>
      <c r="JD56" t="n">
        <v/>
      </c>
      <c r="JE56" t="n">
        <v/>
      </c>
      <c r="JF56" t="n">
        <v/>
      </c>
      <c r="JG56" t="n">
        <v/>
      </c>
      <c r="JH56" t="n">
        <v/>
      </c>
      <c r="JI56" t="inlineStr">
        <is>
          <t>Tidak pernah</t>
        </is>
      </c>
      <c r="JJ56" t="n">
        <v/>
      </c>
      <c r="JK56" t="n">
        <v/>
      </c>
      <c r="JL56" t="n">
        <v/>
      </c>
      <c r="JM56" t="n">
        <v/>
      </c>
      <c r="JN56" t="n">
        <v/>
      </c>
      <c r="JO56" t="n">
        <v/>
      </c>
      <c r="JP56" t="n">
        <v/>
      </c>
      <c r="JQ56" t="n">
        <v/>
      </c>
      <c r="JR56" t="inlineStr">
        <is>
          <t>Tidak pernah</t>
        </is>
      </c>
      <c r="JS56" t="n">
        <v/>
      </c>
      <c r="JT56" t="n">
        <v/>
      </c>
      <c r="JU56" t="n">
        <v/>
      </c>
      <c r="JV56" t="n">
        <v/>
      </c>
      <c r="JW56" t="n">
        <v/>
      </c>
      <c r="JX56" t="n">
        <v/>
      </c>
      <c r="JY56" t="n">
        <v/>
      </c>
      <c r="JZ56" t="n">
        <v/>
      </c>
      <c r="KA56" t="inlineStr">
        <is>
          <t>Tidak pernah</t>
        </is>
      </c>
      <c r="KB56" t="n">
        <v/>
      </c>
      <c r="KC56" t="n">
        <v/>
      </c>
      <c r="KD56" t="n">
        <v/>
      </c>
      <c r="KE56" t="n">
        <v/>
      </c>
      <c r="KF56" t="n">
        <v/>
      </c>
      <c r="KG56" t="n">
        <v/>
      </c>
      <c r="KH56" t="n">
        <v/>
      </c>
      <c r="KI56" t="n">
        <v/>
      </c>
      <c r="KJ56" t="inlineStr">
        <is>
          <t>Tidak pernah</t>
        </is>
      </c>
      <c r="KK56" t="n">
        <v/>
      </c>
      <c r="KL56" t="n">
        <v/>
      </c>
      <c r="KM56" t="n">
        <v/>
      </c>
      <c r="KN56" t="n">
        <v/>
      </c>
      <c r="KO56" t="n">
        <v/>
      </c>
      <c r="KP56" t="n">
        <v/>
      </c>
      <c r="KQ56" t="n">
        <v/>
      </c>
      <c r="KR56" t="n">
        <v/>
      </c>
      <c r="KS56" t="inlineStr">
        <is>
          <t>Jauh lebih baik</t>
        </is>
      </c>
      <c r="KT56" t="inlineStr">
        <is>
          <t>0-1 kali</t>
        </is>
      </c>
      <c r="KU56" t="inlineStr">
        <is>
          <t>0-1 kali</t>
        </is>
      </c>
      <c r="KV56" t="inlineStr">
        <is>
          <t>Laki-laki dewasa</t>
        </is>
      </c>
      <c r="KW56" t="n">
        <v>1</v>
      </c>
      <c r="KX56" t="n">
        <v>0</v>
      </c>
      <c r="KY56" t="n">
        <v>0</v>
      </c>
      <c r="KZ56" t="n">
        <v>0</v>
      </c>
      <c r="LA56" t="inlineStr">
        <is>
          <t>Cukup membaik</t>
        </is>
      </c>
      <c r="LB56" t="inlineStr">
        <is>
          <t>Cukup membaik</t>
        </is>
      </c>
      <c r="LC56" t="n">
        <v>1</v>
      </c>
      <c r="LD56" t="n">
        <v>6</v>
      </c>
      <c r="LE56" t="n">
        <v>12</v>
      </c>
      <c r="LF56" t="n">
        <v>0</v>
      </c>
      <c r="LG56" t="inlineStr">
        <is>
          <t>Ya</t>
        </is>
      </c>
      <c r="LH56" t="n">
        <v>600</v>
      </c>
      <c r="LI56" t="n">
        <v/>
      </c>
      <c r="LJ56" t="inlineStr">
        <is>
          <t>Kebutuhan rumah tangga</t>
        </is>
      </c>
      <c r="LK56" t="n">
        <v>0</v>
      </c>
      <c r="LL56" t="n">
        <v>0</v>
      </c>
      <c r="LM56" t="n">
        <v>0</v>
      </c>
      <c r="LN56" t="n">
        <v>0</v>
      </c>
      <c r="LO56" t="n">
        <v>1</v>
      </c>
      <c r="LP56" t="n">
        <v>0</v>
      </c>
      <c r="LQ56" t="n">
        <v>0</v>
      </c>
      <c r="LR56" t="n">
        <v/>
      </c>
      <c r="LS56" t="n">
        <v>10</v>
      </c>
      <c r="LT56" t="n">
        <v>0</v>
      </c>
      <c r="LU56" t="n">
        <v>0</v>
      </c>
      <c r="LV56" t="n">
        <v>5</v>
      </c>
      <c r="LW56" t="n">
        <v>0</v>
      </c>
      <c r="LX56" t="n">
        <v>0</v>
      </c>
      <c r="LY56" t="n">
        <v>5</v>
      </c>
      <c r="LZ56" t="n">
        <v>0</v>
      </c>
      <c r="MA56" t="n">
        <v>0</v>
      </c>
      <c r="MB56" t="inlineStr">
        <is>
          <t>Ya</t>
        </is>
      </c>
      <c r="MC56" t="n">
        <v>120</v>
      </c>
      <c r="MD56" t="n">
        <v>15</v>
      </c>
      <c r="ME56" t="n">
        <v>0</v>
      </c>
      <c r="MF56" t="n">
        <v>0</v>
      </c>
      <c r="MG56" t="n">
        <v>0</v>
      </c>
      <c r="MH56" t="n">
        <v>0</v>
      </c>
      <c r="MI56" t="inlineStr">
        <is>
          <t>Istirahat</t>
        </is>
      </c>
      <c r="MJ56" t="n">
        <v>0</v>
      </c>
      <c r="MK56" t="n">
        <v>0</v>
      </c>
      <c r="ML56" t="n">
        <v>1</v>
      </c>
      <c r="MM56" t="n">
        <v>0</v>
      </c>
      <c r="MN56" t="n">
        <v>0</v>
      </c>
      <c r="MO56" t="n">
        <v>0</v>
      </c>
      <c r="MP56" t="n">
        <v/>
      </c>
      <c r="MQ56" t="n">
        <v/>
      </c>
      <c r="MR56" t="inlineStr">
        <is>
          <t>Capek</t>
        </is>
      </c>
      <c r="MS56" t="n">
        <v/>
      </c>
      <c r="MT56" t="inlineStr">
        <is>
          <t>Capek</t>
        </is>
      </c>
      <c r="MU56" t="inlineStr">
        <is>
          <t>Tidak</t>
        </is>
      </c>
      <c r="MV56" t="n">
        <v/>
      </c>
      <c r="MW56" t="n">
        <v/>
      </c>
      <c r="MX56" t="n">
        <v/>
      </c>
      <c r="MY56" t="n">
        <v/>
      </c>
      <c r="MZ56" t="n">
        <v/>
      </c>
      <c r="NA56" t="n">
        <v/>
      </c>
      <c r="NB56" t="n">
        <v/>
      </c>
      <c r="NC56" t="n">
        <v/>
      </c>
      <c r="ND56" t="n">
        <v/>
      </c>
      <c r="NE56" t="n">
        <v/>
      </c>
      <c r="NF56" t="n">
        <v/>
      </c>
      <c r="NG56" t="n">
        <v/>
      </c>
      <c r="NH56" t="n">
        <v/>
      </c>
      <c r="NI56" t="n">
        <v/>
      </c>
      <c r="NJ56" t="n">
        <v/>
      </c>
      <c r="NK56" t="n">
        <v/>
      </c>
      <c r="NL56" t="inlineStr">
        <is>
          <t>Tidak</t>
        </is>
      </c>
      <c r="NM56" t="inlineStr">
        <is>
          <t>100% kredit atau pinjaman</t>
        </is>
      </c>
      <c r="NN56" t="inlineStr">
        <is>
          <t>7.000.001-9.000.000</t>
        </is>
      </c>
      <c r="NO56" t="n">
        <v/>
      </c>
      <c r="NP56" t="n">
        <v/>
      </c>
      <c r="NQ56" t="inlineStr">
        <is>
          <t>Koperasi</t>
        </is>
      </c>
      <c r="NR56" t="n">
        <v/>
      </c>
      <c r="NS56" t="n">
        <v>36</v>
      </c>
      <c r="NT56" t="inlineStr">
        <is>
          <t>Anggota keluarga - Laki-laki dewasa</t>
        </is>
      </c>
      <c r="NU56" t="n">
        <v/>
      </c>
      <c r="NV56" t="n">
        <v/>
      </c>
      <c r="NW56" t="n">
        <v/>
      </c>
      <c r="NX56" t="inlineStr">
        <is>
          <t>Sangat meningkat</t>
        </is>
      </c>
      <c r="NY56" t="n">
        <v>3</v>
      </c>
      <c r="NZ56" t="n">
        <v>0</v>
      </c>
      <c r="OA56" t="n">
        <v>0</v>
      </c>
      <c r="OB56" t="n">
        <v>0</v>
      </c>
      <c r="OC56" t="n">
        <v>15</v>
      </c>
      <c r="OD56" t="n">
        <v>0</v>
      </c>
      <c r="OE56" t="inlineStr">
        <is>
          <t>Lebih baik</t>
        </is>
      </c>
      <c r="OF56" t="inlineStr">
        <is>
          <t>Lebih baik (beda waktu memasak 5-30 menit, ATAU tidak lagi ada rasa/bau makanan yang berubah, ATAU alasan lainnya)</t>
        </is>
      </c>
      <c r="OG56" t="inlineStr">
        <is>
          <t>Ya</t>
        </is>
      </c>
      <c r="OH56" t="n">
        <v>1</v>
      </c>
      <c r="OI56" t="n">
        <v>6</v>
      </c>
      <c r="OJ56" t="n">
        <v>0</v>
      </c>
      <c r="OK56" t="n">
        <v>0</v>
      </c>
      <c r="OL56" t="n">
        <v>0</v>
      </c>
      <c r="OM56" t="n">
        <v>0</v>
      </c>
      <c r="ON56" t="n">
        <v>15</v>
      </c>
      <c r="OO56" t="n">
        <v>0</v>
      </c>
      <c r="OP56" t="inlineStr">
        <is>
          <t>Sapi perah Ayam</t>
        </is>
      </c>
      <c r="OQ56" t="n">
        <v>0</v>
      </c>
      <c r="OR56" t="n">
        <v>1</v>
      </c>
      <c r="OS56" t="n">
        <v>0</v>
      </c>
      <c r="OT56" t="n">
        <v>0</v>
      </c>
      <c r="OU56" t="n">
        <v>0</v>
      </c>
      <c r="OV56" t="n">
        <v>0</v>
      </c>
      <c r="OW56" t="n">
        <v>1</v>
      </c>
      <c r="OX56" t="n">
        <v>0</v>
      </c>
      <c r="OY56" t="n">
        <v>0</v>
      </c>
      <c r="OZ56" t="inlineStr">
        <is>
          <t>Sapi perah Ayam</t>
        </is>
      </c>
      <c r="PA56" t="n">
        <v>0</v>
      </c>
      <c r="PB56" t="n">
        <v>1</v>
      </c>
      <c r="PC56" t="n">
        <v>0</v>
      </c>
      <c r="PD56" t="n">
        <v>0</v>
      </c>
      <c r="PE56" t="n">
        <v>0</v>
      </c>
      <c r="PF56" t="n">
        <v>0</v>
      </c>
      <c r="PG56" t="n">
        <v>1</v>
      </c>
      <c r="PH56" t="n">
        <v>0</v>
      </c>
      <c r="PI56" t="n">
        <v>0</v>
      </c>
      <c r="PJ56" t="inlineStr">
        <is>
          <t>Sapi perah Tidak ada</t>
        </is>
      </c>
      <c r="PK56" t="n">
        <v>0</v>
      </c>
      <c r="PL56" t="n">
        <v>1</v>
      </c>
      <c r="PM56" t="n">
        <v>0</v>
      </c>
      <c r="PN56" t="n">
        <v>0</v>
      </c>
      <c r="PO56" t="n">
        <v>0</v>
      </c>
      <c r="PP56" t="n">
        <v>0</v>
      </c>
      <c r="PQ56" t="n">
        <v>0</v>
      </c>
      <c r="PR56" t="n">
        <v>0</v>
      </c>
      <c r="PS56" t="n">
        <v>1</v>
      </c>
      <c r="PT56" t="n">
        <v/>
      </c>
      <c r="PU56" t="n">
        <v/>
      </c>
      <c r="PV56" t="n">
        <v/>
      </c>
      <c r="PW56" t="n">
        <v/>
      </c>
      <c r="PX56" t="n">
        <v/>
      </c>
      <c r="PY56" t="n">
        <v/>
      </c>
      <c r="PZ56" t="n">
        <v/>
      </c>
      <c r="QA56" t="n">
        <v/>
      </c>
      <c r="QB56" t="n">
        <v/>
      </c>
      <c r="QC56" t="n">
        <v/>
      </c>
      <c r="QD56" t="n">
        <v/>
      </c>
      <c r="QE56" t="inlineStr">
        <is>
          <t>3-Dijual 2-Dibuang ke sungai</t>
        </is>
      </c>
      <c r="QF56" t="n">
        <v/>
      </c>
      <c r="QG56" t="n">
        <v/>
      </c>
      <c r="QH56" t="n">
        <v/>
      </c>
      <c r="QI56" t="n">
        <v/>
      </c>
      <c r="QJ56" t="n">
        <v/>
      </c>
      <c r="QK56" t="n">
        <v>0</v>
      </c>
      <c r="QL56" t="n">
        <v>1</v>
      </c>
      <c r="QM56" t="n">
        <v>1</v>
      </c>
      <c r="QN56" t="n">
        <v>0</v>
      </c>
      <c r="QO56" t="n">
        <v/>
      </c>
      <c r="QP56" t="n">
        <v/>
      </c>
      <c r="QQ56" t="n">
        <v/>
      </c>
      <c r="QR56" t="n">
        <v/>
      </c>
      <c r="QS56" t="n">
        <v/>
      </c>
      <c r="QT56" t="n">
        <v/>
      </c>
      <c r="QU56" t="n">
        <v/>
      </c>
      <c r="QV56" t="n">
        <v/>
      </c>
      <c r="QW56" t="n">
        <v/>
      </c>
      <c r="QX56" t="n">
        <v/>
      </c>
      <c r="QY56" t="n">
        <v/>
      </c>
      <c r="QZ56" t="n">
        <v/>
      </c>
      <c r="RA56" t="n">
        <v/>
      </c>
      <c r="RB56" t="n">
        <v/>
      </c>
      <c r="RC56" t="n">
        <v/>
      </c>
      <c r="RD56" t="n">
        <v/>
      </c>
      <c r="RE56" t="n">
        <v/>
      </c>
      <c r="RF56" t="n">
        <v/>
      </c>
      <c r="RG56" t="n">
        <v/>
      </c>
      <c r="RH56" t="n">
        <v/>
      </c>
      <c r="RI56" t="n">
        <v/>
      </c>
      <c r="RJ56" t="n">
        <v/>
      </c>
      <c r="RK56" t="n">
        <v/>
      </c>
      <c r="RL56" t="n">
        <v/>
      </c>
      <c r="RM56" t="n">
        <v/>
      </c>
      <c r="RN56" t="n">
        <v/>
      </c>
      <c r="RO56" t="n">
        <v/>
      </c>
      <c r="RP56" t="n">
        <v/>
      </c>
      <c r="RQ56" t="n">
        <v/>
      </c>
      <c r="RR56" t="n">
        <v/>
      </c>
      <c r="RS56" t="n">
        <v/>
      </c>
      <c r="RT56" t="n">
        <v/>
      </c>
      <c r="RU56" t="n">
        <v/>
      </c>
      <c r="RV56" t="n">
        <v/>
      </c>
      <c r="RW56" t="n">
        <v/>
      </c>
      <c r="RX56" t="n">
        <v/>
      </c>
      <c r="RY56" t="n">
        <v/>
      </c>
      <c r="RZ56" t="n">
        <v/>
      </c>
      <c r="SA56" t="n">
        <v/>
      </c>
      <c r="SB56" t="n">
        <v/>
      </c>
      <c r="SC56" t="inlineStr">
        <is>
          <t>4-Lainnya</t>
        </is>
      </c>
      <c r="SD56" t="n">
        <v/>
      </c>
      <c r="SE56" t="n">
        <v/>
      </c>
      <c r="SF56" t="n">
        <v/>
      </c>
      <c r="SG56" t="n">
        <v/>
      </c>
      <c r="SH56" t="n">
        <v/>
      </c>
      <c r="SI56" t="n">
        <v>0</v>
      </c>
      <c r="SJ56" t="n">
        <v>0</v>
      </c>
      <c r="SK56" t="n">
        <v>0</v>
      </c>
      <c r="SL56" t="n">
        <v>1</v>
      </c>
      <c r="SM56" t="inlineStr">
        <is>
          <t>Dibakar</t>
        </is>
      </c>
      <c r="SN56" t="n">
        <v/>
      </c>
      <c r="SO56" t="n">
        <v/>
      </c>
      <c r="SP56" t="n">
        <v/>
      </c>
      <c r="SQ56" t="n">
        <v/>
      </c>
      <c r="SR56" t="n">
        <v/>
      </c>
      <c r="SS56" t="n">
        <v/>
      </c>
      <c r="ST56" t="n">
        <v/>
      </c>
      <c r="SU56" t="n">
        <v/>
      </c>
      <c r="SV56" t="n">
        <v/>
      </c>
      <c r="SW56" t="n">
        <v/>
      </c>
      <c r="SX56" t="n">
        <v/>
      </c>
      <c r="SY56" t="n">
        <v/>
      </c>
      <c r="SZ56" t="n">
        <v>6</v>
      </c>
      <c r="TA56" t="n">
        <v/>
      </c>
      <c r="TB56" t="n">
        <v/>
      </c>
      <c r="TC56" t="n">
        <v/>
      </c>
      <c r="TD56" t="n">
        <v/>
      </c>
      <c r="TE56" t="n">
        <v>0</v>
      </c>
      <c r="TF56" t="n">
        <v/>
      </c>
      <c r="TG56" t="n">
        <v/>
      </c>
      <c r="TH56" t="n">
        <v/>
      </c>
      <c r="TI56" t="n">
        <v/>
      </c>
      <c r="TJ56" t="n">
        <v/>
      </c>
      <c r="TK56" t="n">
        <v/>
      </c>
      <c r="TL56" t="n">
        <v/>
      </c>
      <c r="TM56" t="n">
        <v/>
      </c>
      <c r="TN56" t="n">
        <v/>
      </c>
      <c r="TO56" t="n">
        <v/>
      </c>
      <c r="TP56" t="n">
        <v/>
      </c>
      <c r="TQ56" t="n">
        <v/>
      </c>
      <c r="TR56" t="n">
        <v/>
      </c>
      <c r="TS56" t="n">
        <v/>
      </c>
      <c r="TT56" t="n">
        <v/>
      </c>
      <c r="TU56" t="n">
        <v/>
      </c>
      <c r="TV56" t="n">
        <v/>
      </c>
      <c r="TW56" t="n">
        <v/>
      </c>
      <c r="TX56" t="n">
        <v/>
      </c>
      <c r="TY56" t="n">
        <v/>
      </c>
      <c r="TZ56" t="n">
        <v/>
      </c>
      <c r="UA56" t="n">
        <v/>
      </c>
      <c r="UB56" t="n">
        <v/>
      </c>
      <c r="UC56" t="n">
        <v/>
      </c>
      <c r="UD56" t="n">
        <v/>
      </c>
      <c r="UE56" t="n">
        <v/>
      </c>
      <c r="UF56" t="n">
        <v/>
      </c>
      <c r="UG56" t="n">
        <v/>
      </c>
      <c r="UH56" t="n">
        <v/>
      </c>
      <c r="UI56" t="n">
        <v/>
      </c>
      <c r="UJ56" t="n">
        <v/>
      </c>
      <c r="UK56" t="n">
        <v/>
      </c>
      <c r="UL56" t="n">
        <v/>
      </c>
      <c r="UM56" t="n">
        <v/>
      </c>
      <c r="UN56" t="n">
        <v/>
      </c>
      <c r="UO56" t="n">
        <v/>
      </c>
      <c r="UP56" t="n">
        <v/>
      </c>
      <c r="UQ56" t="n">
        <v/>
      </c>
      <c r="UR56" t="n">
        <v/>
      </c>
      <c r="US56" t="n">
        <v/>
      </c>
      <c r="UT56" t="n">
        <v/>
      </c>
      <c r="UU56" t="inlineStr">
        <is>
          <t>Pemberian pakan di kandang</t>
        </is>
      </c>
      <c r="UV56" t="inlineStr">
        <is>
          <t>Pemberian pakan di kandang</t>
        </is>
      </c>
      <c r="UW56" t="n">
        <v/>
      </c>
      <c r="UX56" t="n">
        <v/>
      </c>
      <c r="UY56" t="n">
        <v/>
      </c>
      <c r="UZ56" t="n">
        <v/>
      </c>
      <c r="VA56" t="inlineStr">
        <is>
          <t>Pemberian pakan di kandang</t>
        </is>
      </c>
      <c r="VB56" t="n">
        <v/>
      </c>
      <c r="VC56" t="inlineStr">
        <is>
          <t>Cukup teratur (setiap minggu)</t>
        </is>
      </c>
      <c r="VD56" t="inlineStr">
        <is>
          <t>Cukup teratur (setiap minggu)</t>
        </is>
      </c>
      <c r="VE56" t="n">
        <v/>
      </c>
      <c r="VF56" t="n">
        <v/>
      </c>
      <c r="VG56" t="n">
        <v/>
      </c>
      <c r="VH56" t="n">
        <v/>
      </c>
      <c r="VI56" t="inlineStr">
        <is>
          <t>Sangat jarang (&gt;1 bulan sekali)</t>
        </is>
      </c>
      <c r="VJ56" t="n">
        <v/>
      </c>
      <c r="VK56" t="inlineStr">
        <is>
          <t>Sangat sering (&gt;1 kali sehari)</t>
        </is>
      </c>
      <c r="VL56" t="inlineStr">
        <is>
          <t>Sangat sering (&gt;1 kali sehari)</t>
        </is>
      </c>
      <c r="VM56" t="n">
        <v/>
      </c>
      <c r="VN56" t="n">
        <v/>
      </c>
      <c r="VO56" t="n">
        <v/>
      </c>
      <c r="VP56" t="n">
        <v/>
      </c>
      <c r="VQ56" t="inlineStr">
        <is>
          <t>Sangat sering (&gt;1 kali sehari)</t>
        </is>
      </c>
      <c r="VR56" t="n">
        <v/>
      </c>
      <c r="VS56" t="inlineStr">
        <is>
          <t>6-Digester biogas</t>
        </is>
      </c>
      <c r="VT56" t="n">
        <v/>
      </c>
      <c r="VU56" t="n">
        <v/>
      </c>
      <c r="VV56" t="n">
        <v/>
      </c>
      <c r="VW56" t="n">
        <v/>
      </c>
      <c r="VX56" t="n">
        <v>0</v>
      </c>
      <c r="VY56" t="n">
        <v>0</v>
      </c>
      <c r="VZ56" t="n">
        <v>0</v>
      </c>
      <c r="WA56" t="n">
        <v>0</v>
      </c>
      <c r="WB56" t="n">
        <v>0</v>
      </c>
      <c r="WC56" t="n">
        <v>1</v>
      </c>
      <c r="WD56" t="n">
        <v>0</v>
      </c>
      <c r="WE56" t="n">
        <v>0</v>
      </c>
      <c r="WF56" t="inlineStr">
        <is>
          <t>6-Digester biogas</t>
        </is>
      </c>
      <c r="WG56" t="n">
        <v/>
      </c>
      <c r="WH56" t="n">
        <v/>
      </c>
      <c r="WI56" t="n">
        <v/>
      </c>
      <c r="WJ56" t="n">
        <v/>
      </c>
      <c r="WK56" t="n">
        <v>0</v>
      </c>
      <c r="WL56" t="n">
        <v>0</v>
      </c>
      <c r="WM56" t="n">
        <v>0</v>
      </c>
      <c r="WN56" t="n">
        <v>0</v>
      </c>
      <c r="WO56" t="n">
        <v>0</v>
      </c>
      <c r="WP56" t="n">
        <v>1</v>
      </c>
      <c r="WQ56" t="n">
        <v>0</v>
      </c>
      <c r="WR56" t="n">
        <v>0</v>
      </c>
      <c r="WS56" t="n">
        <v/>
      </c>
      <c r="WT56" t="n">
        <v/>
      </c>
      <c r="WU56" t="n">
        <v/>
      </c>
      <c r="WV56" t="n">
        <v/>
      </c>
      <c r="WW56" t="n">
        <v/>
      </c>
      <c r="WX56" t="n">
        <v/>
      </c>
      <c r="WY56" t="n">
        <v/>
      </c>
      <c r="WZ56" t="n">
        <v/>
      </c>
      <c r="XA56" t="n">
        <v/>
      </c>
      <c r="XB56" t="n">
        <v/>
      </c>
      <c r="XC56" t="n">
        <v/>
      </c>
      <c r="XD56" t="n">
        <v/>
      </c>
      <c r="XE56" t="n">
        <v/>
      </c>
      <c r="XF56" t="n">
        <v/>
      </c>
      <c r="XG56" t="n">
        <v/>
      </c>
      <c r="XH56" t="n">
        <v/>
      </c>
      <c r="XI56" t="n">
        <v/>
      </c>
      <c r="XJ56" t="n">
        <v/>
      </c>
      <c r="XK56" t="n">
        <v/>
      </c>
      <c r="XL56" t="n">
        <v/>
      </c>
      <c r="XM56" t="n">
        <v/>
      </c>
      <c r="XN56" t="n">
        <v/>
      </c>
      <c r="XO56" t="n">
        <v/>
      </c>
      <c r="XP56" t="n">
        <v/>
      </c>
      <c r="XQ56" t="n">
        <v/>
      </c>
      <c r="XR56" t="n">
        <v/>
      </c>
      <c r="XS56" t="n">
        <v/>
      </c>
      <c r="XT56" t="n">
        <v/>
      </c>
      <c r="XU56" t="n">
        <v/>
      </c>
      <c r="XV56" t="n">
        <v/>
      </c>
      <c r="XW56" t="n">
        <v/>
      </c>
      <c r="XX56" t="n">
        <v/>
      </c>
      <c r="XY56" t="n">
        <v/>
      </c>
      <c r="XZ56" t="n">
        <v/>
      </c>
      <c r="YA56" t="n">
        <v/>
      </c>
      <c r="YB56" t="n">
        <v/>
      </c>
      <c r="YC56" t="n">
        <v/>
      </c>
      <c r="YD56" t="n">
        <v/>
      </c>
      <c r="YE56" t="n">
        <v/>
      </c>
      <c r="YF56" t="n">
        <v/>
      </c>
      <c r="YG56" t="n">
        <v/>
      </c>
      <c r="YH56" t="n">
        <v/>
      </c>
      <c r="YI56" t="n">
        <v/>
      </c>
      <c r="YJ56" t="n">
        <v/>
      </c>
      <c r="YK56" t="n">
        <v/>
      </c>
      <c r="YL56" t="n">
        <v/>
      </c>
      <c r="YM56" t="n">
        <v/>
      </c>
      <c r="YN56" t="inlineStr">
        <is>
          <t>3-Disimpan terbuka (dry lot)</t>
        </is>
      </c>
      <c r="YO56" t="n">
        <v/>
      </c>
      <c r="YP56" t="n">
        <v/>
      </c>
      <c r="YQ56" t="n">
        <v/>
      </c>
      <c r="YR56" t="n">
        <v/>
      </c>
      <c r="YS56" t="n">
        <v>0</v>
      </c>
      <c r="YT56" t="n">
        <v>0</v>
      </c>
      <c r="YU56" t="n">
        <v>1</v>
      </c>
      <c r="YV56" t="n">
        <v>0</v>
      </c>
      <c r="YW56" t="n">
        <v>0</v>
      </c>
      <c r="YX56" t="n">
        <v>0</v>
      </c>
      <c r="YY56" t="n">
        <v>0</v>
      </c>
      <c r="YZ56" t="n">
        <v>0</v>
      </c>
      <c r="ZA56" t="n">
        <v/>
      </c>
      <c r="ZB56" t="n">
        <v/>
      </c>
      <c r="ZC56" t="n">
        <v/>
      </c>
      <c r="ZD56" t="n">
        <v/>
      </c>
      <c r="ZE56" t="n">
        <v/>
      </c>
      <c r="ZF56" t="n">
        <v/>
      </c>
      <c r="ZG56" t="n">
        <v/>
      </c>
      <c r="ZH56" t="n">
        <v/>
      </c>
      <c r="ZI56" t="n">
        <v/>
      </c>
      <c r="ZJ56" t="n">
        <v/>
      </c>
      <c r="ZK56" t="n">
        <v/>
      </c>
      <c r="ZL56" t="n">
        <v/>
      </c>
      <c r="ZM56" t="n">
        <v/>
      </c>
      <c r="ZN56" t="n">
        <v>100</v>
      </c>
      <c r="ZO56" t="n">
        <v>100</v>
      </c>
      <c r="ZP56" t="n">
        <v/>
      </c>
      <c r="ZQ56" t="n">
        <v/>
      </c>
      <c r="ZR56" t="n">
        <v/>
      </c>
      <c r="ZS56" t="n">
        <v/>
      </c>
      <c r="ZT56" t="n">
        <v/>
      </c>
      <c r="ZU56" t="n">
        <v/>
      </c>
      <c r="ZV56" t="n">
        <v>2</v>
      </c>
      <c r="ZW56" t="n">
        <v>2</v>
      </c>
      <c r="ZX56" t="n">
        <v/>
      </c>
      <c r="ZY56" t="n">
        <v/>
      </c>
      <c r="ZZ56" t="n">
        <v/>
      </c>
      <c r="AAA56" t="n">
        <v/>
      </c>
      <c r="AAB56" t="n">
        <v>2</v>
      </c>
      <c r="AAC56" t="n">
        <v/>
      </c>
      <c r="AAD56" t="inlineStr">
        <is>
          <t>Pakan segar (misal: rumput)</t>
        </is>
      </c>
      <c r="AAE56" t="inlineStr">
        <is>
          <t>Pakan segar (misal: rumput)</t>
        </is>
      </c>
      <c r="AAF56" t="n">
        <v/>
      </c>
      <c r="AAG56" t="n">
        <v/>
      </c>
      <c r="AAH56" t="n">
        <v/>
      </c>
      <c r="AAI56" t="n">
        <v/>
      </c>
      <c r="AAJ56" t="inlineStr">
        <is>
          <t>Pakan kering (misal: konsentrat, silase, pelet)</t>
        </is>
      </c>
      <c r="AAK56" t="n">
        <v/>
      </c>
      <c r="AAL56" t="inlineStr">
        <is>
          <t>Tidak</t>
        </is>
      </c>
      <c r="AAM56" t="n">
        <v/>
      </c>
      <c r="AAN56" t="n">
        <v/>
      </c>
      <c r="AAO56" t="n">
        <v/>
      </c>
      <c r="AAP56" t="n">
        <v/>
      </c>
      <c r="AAQ56" t="n">
        <v/>
      </c>
      <c r="AAR56" t="inlineStr">
        <is>
          <t>Tidak</t>
        </is>
      </c>
      <c r="AAS56" t="inlineStr">
        <is>
          <t>Mengetahui</t>
        </is>
      </c>
      <c r="AAT56" t="inlineStr">
        <is>
          <t>Digunakan untuk pupuk di lahan pertanian sendiri Dibuang ke lahan sekitar kandang - yg ditanami tanaman</t>
        </is>
      </c>
      <c r="AAU56" t="n">
        <v>1</v>
      </c>
      <c r="AAV56" t="n">
        <v>0</v>
      </c>
      <c r="AAW56" t="n">
        <v>0</v>
      </c>
      <c r="AAX56" t="n">
        <v>1</v>
      </c>
      <c r="AAY56" t="n">
        <v>0</v>
      </c>
      <c r="AAZ56" t="n">
        <v>0</v>
      </c>
      <c r="ABA56" t="n">
        <v>0</v>
      </c>
      <c r="ABB56" t="n">
        <v/>
      </c>
      <c r="ABC56" t="n">
        <v/>
      </c>
      <c r="ABD56" t="n">
        <v/>
      </c>
      <c r="ABE56" t="n">
        <v/>
      </c>
      <c r="ABF56" t="n">
        <v/>
      </c>
      <c r="ABG56" t="n">
        <v/>
      </c>
      <c r="ABH56" t="n">
        <v/>
      </c>
      <c r="ABI56" t="inlineStr">
        <is>
          <t>Lainnya</t>
        </is>
      </c>
      <c r="ABJ56" t="n">
        <v>0</v>
      </c>
      <c r="ABK56" t="n">
        <v>0</v>
      </c>
      <c r="ABL56" t="n">
        <v>0</v>
      </c>
      <c r="ABM56" t="n">
        <v>0</v>
      </c>
      <c r="ABN56" t="n">
        <v>1</v>
      </c>
      <c r="ABO56" t="inlineStr">
        <is>
          <t>Pupuk untuk pakan ternak</t>
        </is>
      </c>
      <c r="ABP56" t="n">
        <v/>
      </c>
      <c r="ABQ56" t="inlineStr">
        <is>
          <t>Kopi</t>
        </is>
      </c>
      <c r="ABR56" t="inlineStr">
        <is>
          <t>Sangat jarang (2 bulan sekali)</t>
        </is>
      </c>
      <c r="ABS56" t="n">
        <v>5000</v>
      </c>
      <c r="ABT56" t="n">
        <v>0</v>
      </c>
      <c r="ABU56" t="n">
        <v>0</v>
      </c>
      <c r="ABV56" t="n">
        <v>0</v>
      </c>
      <c r="ABW56" t="inlineStr">
        <is>
          <t>Urea</t>
        </is>
      </c>
      <c r="ABX56" t="n">
        <v/>
      </c>
      <c r="ABY56" t="n">
        <v>100</v>
      </c>
      <c r="ABZ56" t="n">
        <v>1500</v>
      </c>
      <c r="ACA56" t="n">
        <v>300</v>
      </c>
      <c r="ACB56" t="n">
        <v>2300</v>
      </c>
      <c r="ACC56" t="n">
        <v>300</v>
      </c>
      <c r="ACD56" t="n">
        <v>400</v>
      </c>
      <c r="ACE56" t="inlineStr">
        <is>
          <t>Ya</t>
        </is>
      </c>
      <c r="ACF56" t="inlineStr">
        <is>
          <t>Cukup meningkat</t>
        </is>
      </c>
      <c r="ACG56" t="inlineStr">
        <is>
          <t>Cukup meningkat</t>
        </is>
      </c>
      <c r="ACH56" t="inlineStr">
        <is>
          <t>Cukup meningkat</t>
        </is>
      </c>
      <c r="ACI56" t="n">
        <v/>
      </c>
      <c r="ACJ56" t="n">
        <v/>
      </c>
      <c r="ACK56" t="inlineStr">
        <is>
          <t>Ladang/sawah terlalu jauh, sulit untuk mengangkut ke sana Tidak memiliki tempat untuk menyimpan Tidak punya waktu mengumpulkannya</t>
        </is>
      </c>
      <c r="ACL56" t="n">
        <v>0</v>
      </c>
      <c r="ACM56" t="n">
        <v>1</v>
      </c>
      <c r="ACN56" t="n">
        <v>1</v>
      </c>
      <c r="ACO56" t="n">
        <v>1</v>
      </c>
      <c r="ACP56" t="n">
        <v>0</v>
      </c>
      <c r="ACQ56" t="n">
        <v>0</v>
      </c>
      <c r="ACR56" t="n">
        <v>0</v>
      </c>
      <c r="ACS56" t="n">
        <v/>
      </c>
      <c r="ACT56" t="inlineStr">
        <is>
          <t>Tidak ada informasi tambahan mengenai sumber bahan baku biogas</t>
        </is>
      </c>
      <c r="ACU56" t="inlineStr">
        <is>
          <t>Manfaat sangat besar</t>
        </is>
      </c>
      <c r="ACV56" t="inlineStr">
        <is>
          <t>Berkurang</t>
        </is>
      </c>
      <c r="ACW56" t="inlineStr">
        <is>
          <t>Anggota keluarga - Perempuan dewasa</t>
        </is>
      </c>
      <c r="ACX56" t="inlineStr">
        <is>
          <t>Setuju</t>
        </is>
      </c>
      <c r="ACY56" t="inlineStr">
        <is>
          <t>Anggota keluarga - Laki-laki dewasa Anggota keluarga - Perempuan dewasa</t>
        </is>
      </c>
      <c r="ACZ56" t="n">
        <v>1</v>
      </c>
      <c r="ADA56" t="n">
        <v>1</v>
      </c>
      <c r="ADB56" t="n">
        <v>0</v>
      </c>
      <c r="ADC56" t="n">
        <v>0</v>
      </c>
      <c r="ADD56" t="inlineStr">
        <is>
          <t>Puas</t>
        </is>
      </c>
      <c r="ADE56" t="inlineStr">
        <is>
          <t>Cukup puas</t>
        </is>
      </c>
      <c r="ADF56" t="inlineStr">
        <is>
          <t>Cukup puas</t>
        </is>
      </c>
      <c r="ADG56" t="inlineStr">
        <is>
          <t>Cukup puas</t>
        </is>
      </c>
      <c r="ADH56" t="inlineStr">
        <is>
          <t>Ya</t>
        </is>
      </c>
      <c r="ADI56" t="inlineStr">
        <is>
          <t>Kompor, meteran. Kran gas dapur</t>
        </is>
      </c>
      <c r="ADJ56" t="inlineStr">
        <is>
          <t>Puas</t>
        </is>
      </c>
      <c r="ADK56" t="n">
        <v/>
      </c>
      <c r="ADL56" t="n">
        <v/>
      </c>
      <c r="ADM56" t="n">
        <v/>
      </c>
      <c r="ADN56" t="n">
        <v/>
      </c>
      <c r="ADO56" t="n">
        <v/>
      </c>
      <c r="ADP56" t="n">
        <v/>
      </c>
      <c r="ADQ56" t="n">
        <v/>
      </c>
      <c r="ADR56" t="n">
        <v/>
      </c>
      <c r="ADS56" t="n">
        <v/>
      </c>
      <c r="ADT56" t="n">
        <v/>
      </c>
      <c r="ADU56" t="inlineStr">
        <is>
          <t>Menghubungi CPO atau pendamping</t>
        </is>
      </c>
      <c r="ADV56" t="n">
        <v>0</v>
      </c>
      <c r="ADW56" t="n">
        <v>0</v>
      </c>
      <c r="ADX56" t="n">
        <v>0</v>
      </c>
      <c r="ADY56" t="n">
        <v>0</v>
      </c>
      <c r="ADZ56" t="n">
        <v>1</v>
      </c>
      <c r="AEA56" t="n">
        <v>0</v>
      </c>
      <c r="AEB56" t="n">
        <v>0</v>
      </c>
      <c r="AEC56" t="n">
        <v>0</v>
      </c>
      <c r="AED56" t="n">
        <v/>
      </c>
      <c r="AEE56" t="inlineStr">
        <is>
          <t>Laki-laki dewasa</t>
        </is>
      </c>
      <c r="AEF56" t="n">
        <v/>
      </c>
      <c r="AEG56" t="inlineStr">
        <is>
          <t>Datang langsung ke rumah CPO</t>
        </is>
      </c>
      <c r="AEH56" t="n">
        <v/>
      </c>
      <c r="AEI56" t="inlineStr">
        <is>
          <t>1.kontrol biogas 2.cek rutin penggunaan,</t>
        </is>
      </c>
      <c r="AEJ56" t="inlineStr">
        <is>
          <t>Ya, selalu</t>
        </is>
      </c>
      <c r="AEK56" t="inlineStr">
        <is>
          <t>Memasak lebih cepat Lebih mudah mendapatkan energi Pengurangan waktu dan tenaga Lebih aman</t>
        </is>
      </c>
      <c r="AEL56" t="n">
        <v>0</v>
      </c>
      <c r="AEM56" t="n">
        <v>1</v>
      </c>
      <c r="AEN56" t="n">
        <v>0</v>
      </c>
      <c r="AEO56" t="n">
        <v>1</v>
      </c>
      <c r="AEP56" t="n">
        <v>1</v>
      </c>
      <c r="AEQ56" t="n">
        <v>1</v>
      </c>
      <c r="AER56" t="n">
        <v>0</v>
      </c>
      <c r="AES56" t="n">
        <v>0</v>
      </c>
      <c r="AET56" t="n">
        <v>0</v>
      </c>
      <c r="AEU56" t="n">
        <v>0</v>
      </c>
      <c r="AEV56" t="n">
        <v>0</v>
      </c>
      <c r="AEW56" t="n">
        <v>0</v>
      </c>
      <c r="AEX56" t="n">
        <v/>
      </c>
      <c r="AEY56" t="inlineStr">
        <is>
          <t>Memasak lebih aman</t>
        </is>
      </c>
      <c r="AEZ56" t="n">
        <v/>
      </c>
      <c r="AFA56" t="inlineStr">
        <is>
          <t>Koperasi</t>
        </is>
      </c>
      <c r="AFB56" t="n">
        <v/>
      </c>
      <c r="AFC56" t="inlineStr">
        <is>
          <t>1769309154722.jpg</t>
        </is>
      </c>
      <c r="AFD56" t="inlineStr">
        <is>
          <t>https://kf.kobotoolbox.org/api/v2/assets/avstPQqLr3Ab3ZdcVTXZ6f/data/660327127/attachments/attQ4rGa7ieHWEQas3ay6HTC/</t>
        </is>
      </c>
      <c r="AFE56" t="inlineStr">
        <is>
          <t>1769309251303.jpg</t>
        </is>
      </c>
      <c r="AFF56" t="inlineStr">
        <is>
          <t>https://kf.kobotoolbox.org/api/v2/assets/avstPQqLr3Ab3ZdcVTXZ6f/data/660327127/attachments/attBQCakJqib4Yjx5AYbBHnU/</t>
        </is>
      </c>
      <c r="AFG56" t="inlineStr">
        <is>
          <t>Solihin</t>
        </is>
      </c>
      <c r="AFH56" t="n">
        <v/>
      </c>
      <c r="AFI56" t="inlineStr">
        <is>
          <t>B2.estimasi kayu bakar perkilo 400rupiah thn 2009, E.37. kopi hanya permusim pemupukan 1 thn</t>
        </is>
      </c>
    </row>
    <row r="57">
      <c r="A57" s="93" t="n">
        <v>46056</v>
      </c>
      <c r="B57" s="93" t="n">
        <v>46061</v>
      </c>
      <c r="C57" t="inlineStr">
        <is>
          <t>solihin</t>
        </is>
      </c>
      <c r="D57" t="inlineStr">
        <is>
          <t>tasiyem</t>
        </is>
      </c>
      <c r="E57" t="n">
        <v>82332669192</v>
      </c>
      <c r="F57" t="inlineStr">
        <is>
          <t>-7.9034233 112.7942493 1073.699951171875 4.893</t>
        </is>
      </c>
      <c r="G57" t="n">
        <v>-7.9034233</v>
      </c>
      <c r="H57" t="n">
        <v>112.7942493</v>
      </c>
      <c r="I57" t="n">
        <v>1073.699951</v>
      </c>
      <c r="J57" t="n">
        <v>4.893</v>
      </c>
      <c r="K57" t="n">
        <v>0</v>
      </c>
      <c r="L57" t="inlineStr">
        <is>
          <t>-7.9033683 112.7940315 1069.8 4.66</t>
        </is>
      </c>
      <c r="M57" t="n">
        <v>-7.9033683</v>
      </c>
      <c r="N57" t="n">
        <v>112.7940315</v>
      </c>
      <c r="O57" t="n">
        <v>1069.8</v>
      </c>
      <c r="P57" t="n">
        <v>4.66</v>
      </c>
      <c r="Q57" t="n">
        <v>0</v>
      </c>
      <c r="R57" t="inlineStr">
        <is>
          <t>Jawa Timur</t>
        </is>
      </c>
      <c r="S57" t="n">
        <v>0</v>
      </c>
      <c r="T57" t="n">
        <v>0</v>
      </c>
      <c r="U57" t="n">
        <v>0</v>
      </c>
      <c r="V57" t="n">
        <v>0</v>
      </c>
      <c r="W57" t="n">
        <v>0</v>
      </c>
      <c r="X57" t="n">
        <v>1</v>
      </c>
      <c r="Y57" t="n">
        <v>0</v>
      </c>
      <c r="Z57" t="n">
        <v>0</v>
      </c>
      <c r="AA57" t="n">
        <v>0</v>
      </c>
      <c r="AB57" t="n">
        <v>0</v>
      </c>
      <c r="AC57" t="inlineStr">
        <is>
          <t>PASURUAN</t>
        </is>
      </c>
      <c r="AD57" t="inlineStr">
        <is>
          <t>TUTUR</t>
        </is>
      </c>
      <c r="AE57" t="inlineStr">
        <is>
          <t>GENDRO</t>
        </is>
      </c>
      <c r="AF57" t="inlineStr">
        <is>
          <t>KPSP SETIAKAWAN</t>
        </is>
      </c>
      <c r="AG57" t="inlineStr">
        <is>
          <t>SKP0695</t>
        </is>
      </c>
      <c r="AH57" t="n">
        <v>14</v>
      </c>
      <c r="AI57" t="inlineStr">
        <is>
          <t>VPA1</t>
        </is>
      </c>
      <c r="AJ57" t="inlineStr">
        <is>
          <t>Aktif</t>
        </is>
      </c>
      <c r="AK57" t="n">
        <v>35</v>
      </c>
      <c r="AL57" t="inlineStr">
        <is>
          <t>Perempuan</t>
        </is>
      </c>
      <c r="AM57" t="inlineStr">
        <is>
          <t>Sudah menikah</t>
        </is>
      </c>
      <c r="AN57" t="inlineStr">
        <is>
          <t>SD/Sederajat</t>
        </is>
      </c>
      <c r="AO57" t="inlineStr">
        <is>
          <t>Lainnya</t>
        </is>
      </c>
      <c r="AP57" t="n">
        <v>0</v>
      </c>
      <c r="AQ57" t="n">
        <v>0</v>
      </c>
      <c r="AR57" t="n">
        <v>0</v>
      </c>
      <c r="AS57" t="n">
        <v>0</v>
      </c>
      <c r="AT57" t="n">
        <v>0</v>
      </c>
      <c r="AU57" t="n">
        <v>0</v>
      </c>
      <c r="AV57" t="n">
        <v>1</v>
      </c>
      <c r="AW57" t="n">
        <v>0</v>
      </c>
      <c r="AX57" t="inlineStr">
        <is>
          <t>Industri rumah tangga tusuk sate</t>
        </is>
      </c>
      <c r="AY57" t="inlineStr">
        <is>
          <t>Peternak</t>
        </is>
      </c>
      <c r="AZ57" t="n">
        <v>0</v>
      </c>
      <c r="BA57" t="n">
        <v>1</v>
      </c>
      <c r="BB57" t="n">
        <v>0</v>
      </c>
      <c r="BC57" t="n">
        <v>0</v>
      </c>
      <c r="BD57" t="n">
        <v>0</v>
      </c>
      <c r="BE57" t="n">
        <v>0</v>
      </c>
      <c r="BF57" t="n">
        <v>0</v>
      </c>
      <c r="BG57" t="n">
        <v>0</v>
      </c>
      <c r="BH57" t="n">
        <v/>
      </c>
      <c r="BI57" t="inlineStr">
        <is>
          <t>&lt;Rp1.500.000</t>
        </is>
      </c>
      <c r="BJ57" t="n">
        <v>1</v>
      </c>
      <c r="BK57" t="n">
        <v>0</v>
      </c>
      <c r="BL57" t="n">
        <v>0</v>
      </c>
      <c r="BM57" t="n">
        <v>2</v>
      </c>
      <c r="BN57" t="inlineStr">
        <is>
          <t>Milik sendiri</t>
        </is>
      </c>
      <c r="BO57" t="inlineStr">
        <is>
          <t>Permanen (dinding bata dan semen)</t>
        </is>
      </c>
      <c r="BP57" t="n">
        <v>1</v>
      </c>
      <c r="BQ57" t="n">
        <v>0</v>
      </c>
      <c r="BR57" t="n">
        <v>0</v>
      </c>
      <c r="BS57" t="n">
        <v>0</v>
      </c>
      <c r="BT57" t="n">
        <v>0</v>
      </c>
      <c r="BU57" t="n">
        <v/>
      </c>
      <c r="BV57" t="inlineStr">
        <is>
          <t>Keramik/ubin</t>
        </is>
      </c>
      <c r="BW57" t="n">
        <v>0</v>
      </c>
      <c r="BX57" t="n">
        <v>0</v>
      </c>
      <c r="BY57" t="n">
        <v>1</v>
      </c>
      <c r="BZ57" t="n">
        <v>0</v>
      </c>
      <c r="CA57" t="n">
        <v>0</v>
      </c>
      <c r="CB57" t="n">
        <v/>
      </c>
      <c r="CC57" t="inlineStr">
        <is>
          <t>Genting</t>
        </is>
      </c>
      <c r="CD57" t="n">
        <v>0</v>
      </c>
      <c r="CE57" t="n">
        <v>0</v>
      </c>
      <c r="CF57" t="n">
        <v>0</v>
      </c>
      <c r="CG57" t="n">
        <v>0</v>
      </c>
      <c r="CH57" t="n">
        <v>0</v>
      </c>
      <c r="CI57" t="n">
        <v>1</v>
      </c>
      <c r="CJ57" t="n">
        <v>0</v>
      </c>
      <c r="CK57" t="n">
        <v/>
      </c>
      <c r="CL57" t="inlineStr">
        <is>
          <t>Ya</t>
        </is>
      </c>
      <c r="CM57" t="n">
        <v>2011</v>
      </c>
      <c r="CN57" t="inlineStr">
        <is>
          <t>Fixed-Dome (Kubah Tetap)</t>
        </is>
      </c>
      <c r="CO57" t="inlineStr">
        <is>
          <t>8 m³ (6-7 ekor sapi, ±6,5 jam memasak/hari, ±65 kg slurry/hari)</t>
        </is>
      </c>
      <c r="CP57" t="inlineStr">
        <is>
          <t>Anggota keluarga - perempuan dewasa</t>
        </is>
      </c>
      <c r="CQ57" t="n">
        <v>0</v>
      </c>
      <c r="CR57" t="n">
        <v>0</v>
      </c>
      <c r="CS57" t="n">
        <v>0</v>
      </c>
      <c r="CT57" t="n">
        <v>0</v>
      </c>
      <c r="CU57" t="n">
        <v>0</v>
      </c>
      <c r="CV57" t="n">
        <v>1</v>
      </c>
      <c r="CW57" t="n">
        <v>0</v>
      </c>
      <c r="CX57" t="n">
        <v>0</v>
      </c>
      <c r="CY57" t="inlineStr">
        <is>
          <t>Anggota keluarga - perempuan dewasa Anggota keluarga - laki-laki</t>
        </is>
      </c>
      <c r="CZ57" t="n">
        <v>1</v>
      </c>
      <c r="DA57" t="n">
        <v>1</v>
      </c>
      <c r="DB57" t="n">
        <v>0</v>
      </c>
      <c r="DC57" t="n">
        <v/>
      </c>
      <c r="DD57" t="inlineStr">
        <is>
          <t>Anggota keluarga - perempuan dewasa Anggota keluarga - laki-laki</t>
        </is>
      </c>
      <c r="DE57" t="n">
        <v>1</v>
      </c>
      <c r="DF57" t="n">
        <v>1</v>
      </c>
      <c r="DG57" t="n">
        <v>0</v>
      </c>
      <c r="DH57" t="n">
        <v>0</v>
      </c>
      <c r="DI57" t="n">
        <v/>
      </c>
      <c r="DJ57" t="inlineStr">
        <is>
          <t>Anggota keluarga - perempuan dewasa Anggota keluarga - laki-laki</t>
        </is>
      </c>
      <c r="DK57" t="n">
        <v>1</v>
      </c>
      <c r="DL57" t="n">
        <v>1</v>
      </c>
      <c r="DM57" t="n">
        <v>0</v>
      </c>
      <c r="DN57" t="n">
        <v>0</v>
      </c>
      <c r="DO57" t="n">
        <v/>
      </c>
      <c r="DP57" t="inlineStr">
        <is>
          <t>Ya</t>
        </is>
      </c>
      <c r="DQ57" t="n">
        <v/>
      </c>
      <c r="DR57" t="n">
        <v/>
      </c>
      <c r="DS57" t="n">
        <v/>
      </c>
      <c r="DT57" t="n">
        <v/>
      </c>
      <c r="DU57" t="n">
        <v/>
      </c>
      <c r="DV57" t="n">
        <v/>
      </c>
      <c r="DW57" t="n">
        <v/>
      </c>
      <c r="DX57" t="n">
        <v/>
      </c>
      <c r="DY57" t="n">
        <v/>
      </c>
      <c r="DZ57" t="n">
        <v/>
      </c>
      <c r="EA57" t="n">
        <v/>
      </c>
      <c r="EB57" t="n">
        <v/>
      </c>
      <c r="EC57" t="n">
        <v/>
      </c>
      <c r="ED57" t="n">
        <v/>
      </c>
      <c r="EE57" t="n">
        <v/>
      </c>
      <c r="EF57" t="n">
        <v/>
      </c>
      <c r="EG57" t="n">
        <v/>
      </c>
      <c r="EH57" t="n">
        <v/>
      </c>
      <c r="EI57" t="inlineStr">
        <is>
          <t>Tidak ada masalah</t>
        </is>
      </c>
      <c r="EJ57" t="n">
        <v>0</v>
      </c>
      <c r="EK57" t="n">
        <v>0</v>
      </c>
      <c r="EL57" t="n">
        <v>0</v>
      </c>
      <c r="EM57" t="n">
        <v>1</v>
      </c>
      <c r="EN57" t="n">
        <v>0</v>
      </c>
      <c r="EO57" t="n">
        <v/>
      </c>
      <c r="EP57" t="inlineStr">
        <is>
          <t>Ya, cukup jelas dan mudah diikuti</t>
        </is>
      </c>
      <c r="EQ57" t="inlineStr">
        <is>
          <t>Bukan pelatihan</t>
        </is>
      </c>
      <c r="ER57" t="inlineStr">
        <is>
          <t>CPO atau pendamping</t>
        </is>
      </c>
      <c r="ES57" t="n">
        <v>1</v>
      </c>
      <c r="ET57" t="n">
        <v>0</v>
      </c>
      <c r="EU57" t="n">
        <v>0</v>
      </c>
      <c r="EV57" t="n">
        <v>0</v>
      </c>
      <c r="EW57" t="n">
        <v/>
      </c>
      <c r="EX57" t="inlineStr">
        <is>
          <t>Anggota keluarga - Perempuan dewasa Anggota keluarga - Laki-laki</t>
        </is>
      </c>
      <c r="EY57" t="n">
        <v>1</v>
      </c>
      <c r="EZ57" t="n">
        <v>1</v>
      </c>
      <c r="FA57" t="n">
        <v>0</v>
      </c>
      <c r="FB57" t="n">
        <v/>
      </c>
      <c r="FC57" t="inlineStr">
        <is>
          <t>Setiap hari</t>
        </is>
      </c>
      <c r="FD57" t="n">
        <v/>
      </c>
      <c r="FE57" t="inlineStr">
        <is>
          <t>Mengetahui</t>
        </is>
      </c>
      <c r="FF57" t="inlineStr">
        <is>
          <t>Tidak pernah</t>
        </is>
      </c>
      <c r="FG57" t="inlineStr">
        <is>
          <t>Mengetahui</t>
        </is>
      </c>
      <c r="FH57" t="inlineStr">
        <is>
          <t>Selalu (setiap hari)</t>
        </is>
      </c>
      <c r="FI57" t="inlineStr">
        <is>
          <t>Tidak mengetahui</t>
        </is>
      </c>
      <c r="FJ57" t="inlineStr">
        <is>
          <t>Tidak pernah</t>
        </is>
      </c>
      <c r="FK57" t="inlineStr">
        <is>
          <t>Tidak mengetahui</t>
        </is>
      </c>
      <c r="FL57" t="inlineStr">
        <is>
          <t>Tidak pernah</t>
        </is>
      </c>
      <c r="FM57" t="inlineStr">
        <is>
          <t>Mengetahui</t>
        </is>
      </c>
      <c r="FN57" t="inlineStr">
        <is>
          <t>Sering (setiap minggu)</t>
        </is>
      </c>
      <c r="FO57" t="inlineStr">
        <is>
          <t>Mengetahui</t>
        </is>
      </c>
      <c r="FP57" t="inlineStr">
        <is>
          <t>Jarang (setiap bulan atau lebih)</t>
        </is>
      </c>
      <c r="FQ57" t="inlineStr">
        <is>
          <t>Mengetahui</t>
        </is>
      </c>
      <c r="FR57" t="inlineStr">
        <is>
          <t>Ya</t>
        </is>
      </c>
      <c r="FS57" t="inlineStr">
        <is>
          <t>Mengetahui</t>
        </is>
      </c>
      <c r="FT57" t="inlineStr">
        <is>
          <t>Ya, selalu</t>
        </is>
      </c>
      <c r="FU57" t="inlineStr">
        <is>
          <t>Perempuan dewasa</t>
        </is>
      </c>
      <c r="FV57" t="n">
        <v>0</v>
      </c>
      <c r="FW57" t="n">
        <v>1</v>
      </c>
      <c r="FX57" t="n">
        <v>0</v>
      </c>
      <c r="FY57" t="n">
        <v>0</v>
      </c>
      <c r="FZ57" t="inlineStr">
        <is>
          <t>Memahami</t>
        </is>
      </c>
      <c r="GA57" t="inlineStr">
        <is>
          <t>CPO</t>
        </is>
      </c>
      <c r="GB57" t="n">
        <v>1</v>
      </c>
      <c r="GC57" t="n">
        <v>0</v>
      </c>
      <c r="GD57" t="n">
        <v>0</v>
      </c>
      <c r="GE57" t="n">
        <v>0</v>
      </c>
      <c r="GF57" t="n">
        <v/>
      </c>
      <c r="GG57" t="inlineStr">
        <is>
          <t>Sering</t>
        </is>
      </c>
      <c r="GH57" t="inlineStr">
        <is>
          <t>Ya</t>
        </is>
      </c>
      <c r="GI57" t="inlineStr">
        <is>
          <t>Teman/keluarga Tetangga</t>
        </is>
      </c>
      <c r="GJ57" t="n">
        <v>1</v>
      </c>
      <c r="GK57" t="n">
        <v>1</v>
      </c>
      <c r="GL57" t="n">
        <v>0</v>
      </c>
      <c r="GM57" t="n">
        <v>0</v>
      </c>
      <c r="GN57" t="n">
        <v/>
      </c>
      <c r="GO57" t="n">
        <v>9</v>
      </c>
      <c r="GP57" t="inlineStr">
        <is>
          <t>Penuh (100%)</t>
        </is>
      </c>
      <c r="GQ57" t="inlineStr">
        <is>
          <t>Kayu bakar</t>
        </is>
      </c>
      <c r="GR57" t="n">
        <v>0</v>
      </c>
      <c r="GS57" t="n">
        <v>1</v>
      </c>
      <c r="GT57" t="n">
        <v>0</v>
      </c>
      <c r="GU57" t="n">
        <v>0</v>
      </c>
      <c r="GV57" t="n">
        <v>0</v>
      </c>
      <c r="GW57" t="n">
        <v>0</v>
      </c>
      <c r="GX57" t="n">
        <v>0</v>
      </c>
      <c r="GY57" t="n">
        <v/>
      </c>
      <c r="GZ57" t="inlineStr">
        <is>
          <t>Ya</t>
        </is>
      </c>
      <c r="HA57" t="n">
        <v/>
      </c>
      <c r="HB57" t="n">
        <v/>
      </c>
      <c r="HC57" t="n">
        <v/>
      </c>
      <c r="HD57" t="n">
        <v/>
      </c>
      <c r="HE57" t="n">
        <v/>
      </c>
      <c r="HF57" t="n">
        <v/>
      </c>
      <c r="HG57" t="n">
        <v/>
      </c>
      <c r="HH57" t="n">
        <v/>
      </c>
      <c r="HI57" t="n">
        <v/>
      </c>
      <c r="HJ57" t="n">
        <v/>
      </c>
      <c r="HK57" t="n">
        <v/>
      </c>
      <c r="HL57" t="n">
        <v/>
      </c>
      <c r="HM57" t="n">
        <v/>
      </c>
      <c r="HN57" t="n">
        <v/>
      </c>
      <c r="HO57" t="n">
        <v/>
      </c>
      <c r="HP57" t="n">
        <v/>
      </c>
      <c r="HQ57" t="n">
        <v/>
      </c>
      <c r="HR57" t="n">
        <v/>
      </c>
      <c r="HS57" t="n">
        <v/>
      </c>
      <c r="HT57" t="n">
        <v/>
      </c>
      <c r="HU57" t="n">
        <v/>
      </c>
      <c r="HV57" t="n">
        <v/>
      </c>
      <c r="HW57" t="n">
        <v/>
      </c>
      <c r="HX57" t="n">
        <v/>
      </c>
      <c r="HY57" t="n">
        <v>0</v>
      </c>
      <c r="HZ57" t="n">
        <v>0</v>
      </c>
      <c r="IA57" t="n">
        <v/>
      </c>
      <c r="IB57" t="n">
        <v/>
      </c>
      <c r="IC57" t="n">
        <v/>
      </c>
      <c r="ID57" t="n">
        <v/>
      </c>
      <c r="IE57" t="n">
        <v/>
      </c>
      <c r="IF57" t="n">
        <v/>
      </c>
      <c r="IG57" t="n">
        <v/>
      </c>
      <c r="IH57" t="n">
        <v/>
      </c>
      <c r="II57" t="n">
        <v/>
      </c>
      <c r="IJ57" t="n">
        <v/>
      </c>
      <c r="IK57" t="inlineStr">
        <is>
          <t>15-30 kg</t>
        </is>
      </c>
      <c r="IL57" t="inlineStr">
        <is>
          <t>1-3 jam</t>
        </is>
      </c>
      <c r="IM57" t="inlineStr">
        <is>
          <t>Ya</t>
        </is>
      </c>
      <c r="IN57" t="inlineStr">
        <is>
          <t>Tidak</t>
        </is>
      </c>
      <c r="IO57" t="inlineStr">
        <is>
          <t>Tidak ada perubahan</t>
        </is>
      </c>
      <c r="IP57" t="inlineStr">
        <is>
          <t>Tidak ada perubahan</t>
        </is>
      </c>
      <c r="IQ57" t="inlineStr">
        <is>
          <t>Tidak pernah</t>
        </is>
      </c>
      <c r="IR57" t="n">
        <v/>
      </c>
      <c r="IS57" t="n">
        <v/>
      </c>
      <c r="IT57" t="n">
        <v/>
      </c>
      <c r="IU57" t="n">
        <v/>
      </c>
      <c r="IV57" t="n">
        <v/>
      </c>
      <c r="IW57" t="n">
        <v/>
      </c>
      <c r="IX57" t="n">
        <v/>
      </c>
      <c r="IY57" t="n">
        <v/>
      </c>
      <c r="IZ57" t="inlineStr">
        <is>
          <t>Tidak pernah</t>
        </is>
      </c>
      <c r="JA57" t="n">
        <v/>
      </c>
      <c r="JB57" t="n">
        <v/>
      </c>
      <c r="JC57" t="n">
        <v/>
      </c>
      <c r="JD57" t="n">
        <v/>
      </c>
      <c r="JE57" t="n">
        <v/>
      </c>
      <c r="JF57" t="n">
        <v/>
      </c>
      <c r="JG57" t="n">
        <v/>
      </c>
      <c r="JH57" t="n">
        <v/>
      </c>
      <c r="JI57" t="inlineStr">
        <is>
          <t>Tidak pernah</t>
        </is>
      </c>
      <c r="JJ57" t="n">
        <v/>
      </c>
      <c r="JK57" t="n">
        <v/>
      </c>
      <c r="JL57" t="n">
        <v/>
      </c>
      <c r="JM57" t="n">
        <v/>
      </c>
      <c r="JN57" t="n">
        <v/>
      </c>
      <c r="JO57" t="n">
        <v/>
      </c>
      <c r="JP57" t="n">
        <v/>
      </c>
      <c r="JQ57" t="n">
        <v/>
      </c>
      <c r="JR57" t="inlineStr">
        <is>
          <t>Tidak pernah</t>
        </is>
      </c>
      <c r="JS57" t="n">
        <v/>
      </c>
      <c r="JT57" t="n">
        <v/>
      </c>
      <c r="JU57" t="n">
        <v/>
      </c>
      <c r="JV57" t="n">
        <v/>
      </c>
      <c r="JW57" t="n">
        <v/>
      </c>
      <c r="JX57" t="n">
        <v/>
      </c>
      <c r="JY57" t="n">
        <v/>
      </c>
      <c r="JZ57" t="n">
        <v/>
      </c>
      <c r="KA57" t="inlineStr">
        <is>
          <t>Tidak pernah</t>
        </is>
      </c>
      <c r="KB57" t="n">
        <v/>
      </c>
      <c r="KC57" t="n">
        <v/>
      </c>
      <c r="KD57" t="n">
        <v/>
      </c>
      <c r="KE57" t="n">
        <v/>
      </c>
      <c r="KF57" t="n">
        <v/>
      </c>
      <c r="KG57" t="n">
        <v/>
      </c>
      <c r="KH57" t="n">
        <v/>
      </c>
      <c r="KI57" t="n">
        <v/>
      </c>
      <c r="KJ57" t="inlineStr">
        <is>
          <t>Tidak pernah</t>
        </is>
      </c>
      <c r="KK57" t="n">
        <v/>
      </c>
      <c r="KL57" t="n">
        <v/>
      </c>
      <c r="KM57" t="n">
        <v/>
      </c>
      <c r="KN57" t="n">
        <v/>
      </c>
      <c r="KO57" t="n">
        <v/>
      </c>
      <c r="KP57" t="n">
        <v/>
      </c>
      <c r="KQ57" t="n">
        <v/>
      </c>
      <c r="KR57" t="n">
        <v/>
      </c>
      <c r="KS57" t="inlineStr">
        <is>
          <t>Tidak ada perubahan</t>
        </is>
      </c>
      <c r="KT57" t="inlineStr">
        <is>
          <t>0-1 kali</t>
        </is>
      </c>
      <c r="KU57" t="inlineStr">
        <is>
          <t>0-1 kali</t>
        </is>
      </c>
      <c r="KV57" t="inlineStr">
        <is>
          <t>Perempuan dewasa</t>
        </is>
      </c>
      <c r="KW57" t="n">
        <v>0</v>
      </c>
      <c r="KX57" t="n">
        <v>1</v>
      </c>
      <c r="KY57" t="n">
        <v>0</v>
      </c>
      <c r="KZ57" t="n">
        <v>0</v>
      </c>
      <c r="LA57" t="inlineStr">
        <is>
          <t>Tidak ada perubahan</t>
        </is>
      </c>
      <c r="LB57" t="inlineStr">
        <is>
          <t>Cukup membaik</t>
        </is>
      </c>
      <c r="LC57" t="n">
        <v>0</v>
      </c>
      <c r="LD57" t="n">
        <v>0</v>
      </c>
      <c r="LE57" t="n">
        <v>0</v>
      </c>
      <c r="LF57" t="n">
        <v>0</v>
      </c>
      <c r="LG57" t="inlineStr">
        <is>
          <t>Tidak</t>
        </is>
      </c>
      <c r="LH57" t="n">
        <v/>
      </c>
      <c r="LI57" t="n">
        <v>0</v>
      </c>
      <c r="LJ57" t="inlineStr">
        <is>
          <t>Kebutuhan rumah tangga</t>
        </is>
      </c>
      <c r="LK57" t="n">
        <v>0</v>
      </c>
      <c r="LL57" t="n">
        <v>0</v>
      </c>
      <c r="LM57" t="n">
        <v>0</v>
      </c>
      <c r="LN57" t="n">
        <v>0</v>
      </c>
      <c r="LO57" t="n">
        <v>1</v>
      </c>
      <c r="LP57" t="n">
        <v>0</v>
      </c>
      <c r="LQ57" t="n">
        <v>0</v>
      </c>
      <c r="LR57" t="n">
        <v/>
      </c>
      <c r="LS57" t="n">
        <v>0</v>
      </c>
      <c r="LT57" t="n">
        <v>10</v>
      </c>
      <c r="LU57" t="n">
        <v>0</v>
      </c>
      <c r="LV57" t="n">
        <v>0</v>
      </c>
      <c r="LW57" t="n">
        <v>5</v>
      </c>
      <c r="LX57" t="n">
        <v>0</v>
      </c>
      <c r="LY57" t="n">
        <v>0</v>
      </c>
      <c r="LZ57" t="n">
        <v>10</v>
      </c>
      <c r="MA57" t="n">
        <v>0</v>
      </c>
      <c r="MB57" t="inlineStr">
        <is>
          <t>Tidak</t>
        </is>
      </c>
      <c r="MC57" t="n">
        <v>180</v>
      </c>
      <c r="MD57" t="n">
        <v>120</v>
      </c>
      <c r="ME57" t="n">
        <v>180</v>
      </c>
      <c r="MF57" t="n">
        <v>120</v>
      </c>
      <c r="MG57" t="n">
        <v>0</v>
      </c>
      <c r="MH57" t="n">
        <v>0</v>
      </c>
      <c r="MI57" t="n">
        <v/>
      </c>
      <c r="MJ57" t="n">
        <v/>
      </c>
      <c r="MK57" t="n">
        <v/>
      </c>
      <c r="ML57" t="n">
        <v/>
      </c>
      <c r="MM57" t="n">
        <v/>
      </c>
      <c r="MN57" t="n">
        <v/>
      </c>
      <c r="MO57" t="n">
        <v/>
      </c>
      <c r="MP57" t="n">
        <v/>
      </c>
      <c r="MQ57" t="n">
        <v/>
      </c>
      <c r="MR57" t="inlineStr">
        <is>
          <t>Masih mencari kayu bakar</t>
        </is>
      </c>
      <c r="MS57" t="n">
        <v/>
      </c>
      <c r="MT57" t="inlineStr">
        <is>
          <t>Tahlil</t>
        </is>
      </c>
      <c r="MU57" t="inlineStr">
        <is>
          <t>Tidak</t>
        </is>
      </c>
      <c r="MV57" t="n">
        <v/>
      </c>
      <c r="MW57" t="n">
        <v/>
      </c>
      <c r="MX57" t="n">
        <v/>
      </c>
      <c r="MY57" t="n">
        <v/>
      </c>
      <c r="MZ57" t="n">
        <v/>
      </c>
      <c r="NA57" t="n">
        <v/>
      </c>
      <c r="NB57" t="n">
        <v/>
      </c>
      <c r="NC57" t="n">
        <v/>
      </c>
      <c r="ND57" t="n">
        <v/>
      </c>
      <c r="NE57" t="n">
        <v/>
      </c>
      <c r="NF57" t="n">
        <v/>
      </c>
      <c r="NG57" t="n">
        <v/>
      </c>
      <c r="NH57" t="n">
        <v/>
      </c>
      <c r="NI57" t="n">
        <v/>
      </c>
      <c r="NJ57" t="n">
        <v/>
      </c>
      <c r="NK57" t="n">
        <v/>
      </c>
      <c r="NL57" t="inlineStr">
        <is>
          <t>Tidak</t>
        </is>
      </c>
      <c r="NM57" t="inlineStr">
        <is>
          <t>Kombinasi kredit/pinjaman dan dana hibah</t>
        </is>
      </c>
      <c r="NN57" t="inlineStr">
        <is>
          <t>5.000.001-7.000.000</t>
        </is>
      </c>
      <c r="NO57" t="inlineStr">
        <is>
          <t>Yayasan Rumah Energi atau BIRU</t>
        </is>
      </c>
      <c r="NP57" t="n">
        <v/>
      </c>
      <c r="NQ57" t="inlineStr">
        <is>
          <t>Koperasi</t>
        </is>
      </c>
      <c r="NR57" t="n">
        <v/>
      </c>
      <c r="NS57" t="n">
        <v>36</v>
      </c>
      <c r="NT57" t="inlineStr">
        <is>
          <t>Lainnya</t>
        </is>
      </c>
      <c r="NU57" t="inlineStr">
        <is>
          <t>Ketua kelompok ternak</t>
        </is>
      </c>
      <c r="NV57" t="n">
        <v/>
      </c>
      <c r="NW57" t="n">
        <v/>
      </c>
      <c r="NX57" t="inlineStr">
        <is>
          <t>Sama saja</t>
        </is>
      </c>
      <c r="NY57" t="n">
        <v>60</v>
      </c>
      <c r="NZ57" t="n">
        <v>0</v>
      </c>
      <c r="OA57" t="n">
        <v>0</v>
      </c>
      <c r="OB57" t="n">
        <v>25</v>
      </c>
      <c r="OC57" t="n">
        <v>0</v>
      </c>
      <c r="OD57" t="n">
        <v>0</v>
      </c>
      <c r="OE57" t="inlineStr">
        <is>
          <t>Tidak ada perubahan</t>
        </is>
      </c>
      <c r="OF57" t="inlineStr">
        <is>
          <t>Sama saja (tidak ada perbedaan waktu memasak MAUPUN rasa/bau makanan bila dibandingkan penggunaan sebelumnya)</t>
        </is>
      </c>
      <c r="OG57" t="inlineStr">
        <is>
          <t>Ya</t>
        </is>
      </c>
      <c r="OH57" t="n">
        <v>0</v>
      </c>
      <c r="OI57" t="n">
        <v>2</v>
      </c>
      <c r="OJ57" t="n">
        <v>0</v>
      </c>
      <c r="OK57" t="n">
        <v>0</v>
      </c>
      <c r="OL57" t="n">
        <v>0</v>
      </c>
      <c r="OM57" t="n">
        <v>0</v>
      </c>
      <c r="ON57" t="n">
        <v>7</v>
      </c>
      <c r="OO57" t="n">
        <v>0</v>
      </c>
      <c r="OP57" t="inlineStr">
        <is>
          <t>Sapi perah Ayam</t>
        </is>
      </c>
      <c r="OQ57" t="n">
        <v>0</v>
      </c>
      <c r="OR57" t="n">
        <v>1</v>
      </c>
      <c r="OS57" t="n">
        <v>0</v>
      </c>
      <c r="OT57" t="n">
        <v>0</v>
      </c>
      <c r="OU57" t="n">
        <v>0</v>
      </c>
      <c r="OV57" t="n">
        <v>0</v>
      </c>
      <c r="OW57" t="n">
        <v>1</v>
      </c>
      <c r="OX57" t="n">
        <v>0</v>
      </c>
      <c r="OY57" t="n">
        <v/>
      </c>
      <c r="OZ57" t="n">
        <v/>
      </c>
      <c r="PA57" t="n">
        <v/>
      </c>
      <c r="PB57" t="n">
        <v/>
      </c>
      <c r="PC57" t="n">
        <v/>
      </c>
      <c r="PD57" t="n">
        <v/>
      </c>
      <c r="PE57" t="n">
        <v/>
      </c>
      <c r="PF57" t="n">
        <v/>
      </c>
      <c r="PG57" t="n">
        <v/>
      </c>
      <c r="PH57" t="n">
        <v/>
      </c>
      <c r="PI57" t="n">
        <v/>
      </c>
      <c r="PJ57" t="n">
        <v/>
      </c>
      <c r="PK57" t="n">
        <v/>
      </c>
      <c r="PL57" t="n">
        <v/>
      </c>
      <c r="PM57" t="n">
        <v/>
      </c>
      <c r="PN57" t="n">
        <v/>
      </c>
      <c r="PO57" t="n">
        <v/>
      </c>
      <c r="PP57" t="n">
        <v/>
      </c>
      <c r="PQ57" t="n">
        <v/>
      </c>
      <c r="PR57" t="n">
        <v/>
      </c>
      <c r="PS57" t="n">
        <v/>
      </c>
      <c r="PT57" t="n">
        <v/>
      </c>
      <c r="PU57" t="n">
        <v/>
      </c>
      <c r="PV57" t="n">
        <v/>
      </c>
      <c r="PW57" t="n">
        <v/>
      </c>
      <c r="PX57" t="n">
        <v/>
      </c>
      <c r="PY57" t="n">
        <v/>
      </c>
      <c r="PZ57" t="n">
        <v/>
      </c>
      <c r="QA57" t="n">
        <v/>
      </c>
      <c r="QB57" t="n">
        <v/>
      </c>
      <c r="QC57" t="n">
        <v/>
      </c>
      <c r="QD57" t="n">
        <v/>
      </c>
      <c r="QE57" t="inlineStr">
        <is>
          <t>4-Lainnya</t>
        </is>
      </c>
      <c r="QF57" t="n">
        <v>0</v>
      </c>
      <c r="QG57" t="n">
        <v>0</v>
      </c>
      <c r="QH57" t="n">
        <v>0</v>
      </c>
      <c r="QI57" t="n">
        <v>0</v>
      </c>
      <c r="QJ57" t="n">
        <v>0</v>
      </c>
      <c r="QK57" t="n">
        <v>0</v>
      </c>
      <c r="QL57" t="n">
        <v>0</v>
      </c>
      <c r="QM57" t="n">
        <v>0</v>
      </c>
      <c r="QN57" t="n">
        <v>1</v>
      </c>
      <c r="QO57" t="inlineStr">
        <is>
          <t>Dibuat pupuk rumput</t>
        </is>
      </c>
      <c r="QP57" t="n">
        <v/>
      </c>
      <c r="QQ57" t="n">
        <v/>
      </c>
      <c r="QR57" t="n">
        <v/>
      </c>
      <c r="QS57" t="n">
        <v/>
      </c>
      <c r="QT57" t="n">
        <v/>
      </c>
      <c r="QU57" t="n">
        <v/>
      </c>
      <c r="QV57" t="n">
        <v/>
      </c>
      <c r="QW57" t="n">
        <v/>
      </c>
      <c r="QX57" t="n">
        <v/>
      </c>
      <c r="QY57" t="n">
        <v/>
      </c>
      <c r="QZ57" t="n">
        <v/>
      </c>
      <c r="RA57" t="n">
        <v/>
      </c>
      <c r="RB57" t="n">
        <v/>
      </c>
      <c r="RC57" t="n">
        <v/>
      </c>
      <c r="RD57" t="n">
        <v/>
      </c>
      <c r="RE57" t="n">
        <v/>
      </c>
      <c r="RF57" t="n">
        <v/>
      </c>
      <c r="RG57" t="n">
        <v/>
      </c>
      <c r="RH57" t="n">
        <v/>
      </c>
      <c r="RI57" t="n">
        <v/>
      </c>
      <c r="RJ57" t="n">
        <v/>
      </c>
      <c r="RK57" t="n">
        <v/>
      </c>
      <c r="RL57" t="n">
        <v/>
      </c>
      <c r="RM57" t="n">
        <v/>
      </c>
      <c r="RN57" t="n">
        <v/>
      </c>
      <c r="RO57" t="n">
        <v/>
      </c>
      <c r="RP57" t="n">
        <v/>
      </c>
      <c r="RQ57" t="n">
        <v/>
      </c>
      <c r="RR57" t="n">
        <v/>
      </c>
      <c r="RS57" t="n">
        <v/>
      </c>
      <c r="RT57" t="n">
        <v/>
      </c>
      <c r="RU57" t="n">
        <v/>
      </c>
      <c r="RV57" t="n">
        <v/>
      </c>
      <c r="RW57" t="n">
        <v/>
      </c>
      <c r="RX57" t="n">
        <v/>
      </c>
      <c r="RY57" t="n">
        <v/>
      </c>
      <c r="RZ57" t="n">
        <v/>
      </c>
      <c r="SA57" t="n">
        <v/>
      </c>
      <c r="SB57" t="n">
        <v/>
      </c>
      <c r="SC57" t="inlineStr">
        <is>
          <t>1-Disebarkan ke lahan terbuka</t>
        </is>
      </c>
      <c r="SD57" t="n">
        <v>0</v>
      </c>
      <c r="SE57" t="n">
        <v>0</v>
      </c>
      <c r="SF57" t="n">
        <v>0</v>
      </c>
      <c r="SG57" t="n">
        <v>0</v>
      </c>
      <c r="SH57" t="n">
        <v>0</v>
      </c>
      <c r="SI57" t="n">
        <v>1</v>
      </c>
      <c r="SJ57" t="n">
        <v>0</v>
      </c>
      <c r="SK57" t="n">
        <v>0</v>
      </c>
      <c r="SL57" t="n">
        <v>0</v>
      </c>
      <c r="SM57" t="n">
        <v/>
      </c>
      <c r="SN57" t="n">
        <v/>
      </c>
      <c r="SO57" t="n">
        <v/>
      </c>
      <c r="SP57" t="n">
        <v/>
      </c>
      <c r="SQ57" t="n">
        <v/>
      </c>
      <c r="SR57" t="n">
        <v/>
      </c>
      <c r="SS57" t="n">
        <v/>
      </c>
      <c r="ST57" t="n">
        <v/>
      </c>
      <c r="SU57" t="n">
        <v/>
      </c>
      <c r="SV57" t="n">
        <v/>
      </c>
      <c r="SW57" t="n">
        <v/>
      </c>
      <c r="SX57" t="n">
        <v/>
      </c>
      <c r="SY57" t="n">
        <v/>
      </c>
      <c r="SZ57" t="n">
        <v>7</v>
      </c>
      <c r="TA57" t="n">
        <v/>
      </c>
      <c r="TB57" t="n">
        <v/>
      </c>
      <c r="TC57" t="n">
        <v/>
      </c>
      <c r="TD57" t="n">
        <v/>
      </c>
      <c r="TE57" t="n">
        <v>20</v>
      </c>
      <c r="TF57" t="n">
        <v/>
      </c>
      <c r="TG57" t="n">
        <v/>
      </c>
      <c r="TH57" t="n">
        <v/>
      </c>
      <c r="TI57" t="n">
        <v/>
      </c>
      <c r="TJ57" t="n">
        <v/>
      </c>
      <c r="TK57" t="n">
        <v/>
      </c>
      <c r="TL57" t="n">
        <v/>
      </c>
      <c r="TM57" t="n">
        <v/>
      </c>
      <c r="TN57" t="n">
        <v/>
      </c>
      <c r="TO57" t="n">
        <v/>
      </c>
      <c r="TP57" t="n">
        <v/>
      </c>
      <c r="TQ57" t="n">
        <v/>
      </c>
      <c r="TR57" t="n">
        <v/>
      </c>
      <c r="TS57" t="n">
        <v/>
      </c>
      <c r="TT57" t="n">
        <v/>
      </c>
      <c r="TU57" t="n">
        <v/>
      </c>
      <c r="TV57" t="n">
        <v/>
      </c>
      <c r="TW57" t="n">
        <v/>
      </c>
      <c r="TX57" t="n">
        <v/>
      </c>
      <c r="TY57" t="n">
        <v/>
      </c>
      <c r="TZ57" t="n">
        <v/>
      </c>
      <c r="UA57" t="n">
        <v/>
      </c>
      <c r="UB57" t="n">
        <v/>
      </c>
      <c r="UC57" t="n">
        <v/>
      </c>
      <c r="UD57" t="n">
        <v/>
      </c>
      <c r="UE57" t="n">
        <v/>
      </c>
      <c r="UF57" t="n">
        <v/>
      </c>
      <c r="UG57" t="n">
        <v/>
      </c>
      <c r="UH57" t="n">
        <v/>
      </c>
      <c r="UI57" t="n">
        <v/>
      </c>
      <c r="UJ57" t="n">
        <v/>
      </c>
      <c r="UK57" t="n">
        <v/>
      </c>
      <c r="UL57" t="n">
        <v/>
      </c>
      <c r="UM57" t="n">
        <v/>
      </c>
      <c r="UN57" t="n">
        <v/>
      </c>
      <c r="UO57" t="n">
        <v/>
      </c>
      <c r="UP57" t="n">
        <v/>
      </c>
      <c r="UQ57" t="n">
        <v/>
      </c>
      <c r="UR57" t="n">
        <v/>
      </c>
      <c r="US57" t="n">
        <v/>
      </c>
      <c r="UT57" t="n">
        <v/>
      </c>
      <c r="UU57" t="n">
        <v/>
      </c>
      <c r="UV57" t="inlineStr">
        <is>
          <t>Pemberian pakan di kandang</t>
        </is>
      </c>
      <c r="UW57" t="n">
        <v/>
      </c>
      <c r="UX57" t="n">
        <v/>
      </c>
      <c r="UY57" t="n">
        <v/>
      </c>
      <c r="UZ57" t="n">
        <v/>
      </c>
      <c r="VA57" t="inlineStr">
        <is>
          <t>Penggembalaan terbuka</t>
        </is>
      </c>
      <c r="VB57" t="n">
        <v/>
      </c>
      <c r="VC57" t="n">
        <v/>
      </c>
      <c r="VD57" t="inlineStr">
        <is>
          <t>Sangat jarang (&gt;1 bulan sekali)</t>
        </is>
      </c>
      <c r="VE57" t="n">
        <v/>
      </c>
      <c r="VF57" t="n">
        <v/>
      </c>
      <c r="VG57" t="n">
        <v/>
      </c>
      <c r="VH57" t="n">
        <v/>
      </c>
      <c r="VI57" t="inlineStr">
        <is>
          <t>Sangat jarang (&gt;1 bulan sekali)</t>
        </is>
      </c>
      <c r="VJ57" t="n">
        <v/>
      </c>
      <c r="VK57" t="n">
        <v/>
      </c>
      <c r="VL57" t="inlineStr">
        <is>
          <t>Sangat sering (&gt;1 kali sehari)</t>
        </is>
      </c>
      <c r="VM57" t="n">
        <v/>
      </c>
      <c r="VN57" t="n">
        <v/>
      </c>
      <c r="VO57" t="n">
        <v/>
      </c>
      <c r="VP57" t="n">
        <v/>
      </c>
      <c r="VQ57" t="n">
        <v/>
      </c>
      <c r="VR57" t="n">
        <v/>
      </c>
      <c r="VS57" t="n">
        <v/>
      </c>
      <c r="VT57" t="n">
        <v/>
      </c>
      <c r="VU57" t="n">
        <v/>
      </c>
      <c r="VV57" t="n">
        <v/>
      </c>
      <c r="VW57" t="n">
        <v/>
      </c>
      <c r="VX57" t="n">
        <v/>
      </c>
      <c r="VY57" t="n">
        <v/>
      </c>
      <c r="VZ57" t="n">
        <v/>
      </c>
      <c r="WA57" t="n">
        <v/>
      </c>
      <c r="WB57" t="n">
        <v/>
      </c>
      <c r="WC57" t="n">
        <v/>
      </c>
      <c r="WD57" t="n">
        <v/>
      </c>
      <c r="WE57" t="n">
        <v/>
      </c>
      <c r="WF57" t="inlineStr">
        <is>
          <t>6-Digester biogas</t>
        </is>
      </c>
      <c r="WG57" t="n">
        <v>0</v>
      </c>
      <c r="WH57" t="n">
        <v>0</v>
      </c>
      <c r="WI57" t="n">
        <v>0</v>
      </c>
      <c r="WJ57" t="n">
        <v>0</v>
      </c>
      <c r="WK57" t="n">
        <v>0</v>
      </c>
      <c r="WL57" t="n">
        <v>0</v>
      </c>
      <c r="WM57" t="n">
        <v>0</v>
      </c>
      <c r="WN57" t="n">
        <v>0</v>
      </c>
      <c r="WO57" t="n">
        <v>0</v>
      </c>
      <c r="WP57" t="n">
        <v>1</v>
      </c>
      <c r="WQ57" t="n">
        <v>0</v>
      </c>
      <c r="WR57" t="n">
        <v>0</v>
      </c>
      <c r="WS57" t="n">
        <v/>
      </c>
      <c r="WT57" t="n">
        <v/>
      </c>
      <c r="WU57" t="n">
        <v/>
      </c>
      <c r="WV57" t="n">
        <v/>
      </c>
      <c r="WW57" t="n">
        <v/>
      </c>
      <c r="WX57" t="n">
        <v/>
      </c>
      <c r="WY57" t="n">
        <v/>
      </c>
      <c r="WZ57" t="n">
        <v/>
      </c>
      <c r="XA57" t="n">
        <v/>
      </c>
      <c r="XB57" t="n">
        <v/>
      </c>
      <c r="XC57" t="n">
        <v/>
      </c>
      <c r="XD57" t="n">
        <v/>
      </c>
      <c r="XE57" t="n">
        <v/>
      </c>
      <c r="XF57" t="n">
        <v/>
      </c>
      <c r="XG57" t="n">
        <v/>
      </c>
      <c r="XH57" t="n">
        <v/>
      </c>
      <c r="XI57" t="n">
        <v/>
      </c>
      <c r="XJ57" t="n">
        <v/>
      </c>
      <c r="XK57" t="n">
        <v/>
      </c>
      <c r="XL57" t="n">
        <v/>
      </c>
      <c r="XM57" t="n">
        <v/>
      </c>
      <c r="XN57" t="n">
        <v/>
      </c>
      <c r="XO57" t="n">
        <v/>
      </c>
      <c r="XP57" t="n">
        <v/>
      </c>
      <c r="XQ57" t="n">
        <v/>
      </c>
      <c r="XR57" t="n">
        <v/>
      </c>
      <c r="XS57" t="n">
        <v/>
      </c>
      <c r="XT57" t="n">
        <v/>
      </c>
      <c r="XU57" t="n">
        <v/>
      </c>
      <c r="XV57" t="n">
        <v/>
      </c>
      <c r="XW57" t="n">
        <v/>
      </c>
      <c r="XX57" t="n">
        <v/>
      </c>
      <c r="XY57" t="n">
        <v/>
      </c>
      <c r="XZ57" t="n">
        <v/>
      </c>
      <c r="YA57" t="n">
        <v/>
      </c>
      <c r="YB57" t="n">
        <v/>
      </c>
      <c r="YC57" t="n">
        <v/>
      </c>
      <c r="YD57" t="n">
        <v/>
      </c>
      <c r="YE57" t="n">
        <v/>
      </c>
      <c r="YF57" t="n">
        <v/>
      </c>
      <c r="YG57" t="n">
        <v/>
      </c>
      <c r="YH57" t="n">
        <v/>
      </c>
      <c r="YI57" t="n">
        <v/>
      </c>
      <c r="YJ57" t="n">
        <v/>
      </c>
      <c r="YK57" t="n">
        <v/>
      </c>
      <c r="YL57" t="n">
        <v/>
      </c>
      <c r="YM57" t="n">
        <v/>
      </c>
      <c r="YN57" t="inlineStr">
        <is>
          <t>8-Dibiarkan tersebar di ladang penggembalaan</t>
        </is>
      </c>
      <c r="YO57" t="n">
        <v>0</v>
      </c>
      <c r="YP57" t="n">
        <v>0</v>
      </c>
      <c r="YQ57" t="n">
        <v>0</v>
      </c>
      <c r="YR57" t="n">
        <v>0</v>
      </c>
      <c r="YS57" t="n">
        <v>0</v>
      </c>
      <c r="YT57" t="n">
        <v>0</v>
      </c>
      <c r="YU57" t="n">
        <v>0</v>
      </c>
      <c r="YV57" t="n">
        <v>0</v>
      </c>
      <c r="YW57" t="n">
        <v>0</v>
      </c>
      <c r="YX57" t="n">
        <v>0</v>
      </c>
      <c r="YY57" t="n">
        <v>0</v>
      </c>
      <c r="YZ57" t="n">
        <v>1</v>
      </c>
      <c r="ZA57" t="n">
        <v/>
      </c>
      <c r="ZB57" t="n">
        <v/>
      </c>
      <c r="ZC57" t="n">
        <v/>
      </c>
      <c r="ZD57" t="n">
        <v/>
      </c>
      <c r="ZE57" t="n">
        <v/>
      </c>
      <c r="ZF57" t="n">
        <v/>
      </c>
      <c r="ZG57" t="n">
        <v/>
      </c>
      <c r="ZH57" t="n">
        <v/>
      </c>
      <c r="ZI57" t="n">
        <v/>
      </c>
      <c r="ZJ57" t="n">
        <v/>
      </c>
      <c r="ZK57" t="n">
        <v/>
      </c>
      <c r="ZL57" t="n">
        <v/>
      </c>
      <c r="ZM57" t="n">
        <v/>
      </c>
      <c r="ZN57" t="n">
        <v/>
      </c>
      <c r="ZO57" t="n">
        <v>100</v>
      </c>
      <c r="ZP57" t="n">
        <v/>
      </c>
      <c r="ZQ57" t="n">
        <v/>
      </c>
      <c r="ZR57" t="n">
        <v/>
      </c>
      <c r="ZS57" t="n">
        <v/>
      </c>
      <c r="ZT57" t="n">
        <v/>
      </c>
      <c r="ZU57" t="n">
        <v/>
      </c>
      <c r="ZV57" t="n">
        <v/>
      </c>
      <c r="ZW57" t="n">
        <v>2</v>
      </c>
      <c r="ZX57" t="n">
        <v/>
      </c>
      <c r="ZY57" t="n">
        <v/>
      </c>
      <c r="ZZ57" t="n">
        <v/>
      </c>
      <c r="AAA57" t="n">
        <v/>
      </c>
      <c r="AAB57" t="n">
        <v>1</v>
      </c>
      <c r="AAC57" t="n">
        <v/>
      </c>
      <c r="AAD57" t="n">
        <v/>
      </c>
      <c r="AAE57" t="inlineStr">
        <is>
          <t>Pakan segar (misal: rumput)</t>
        </is>
      </c>
      <c r="AAF57" t="n">
        <v/>
      </c>
      <c r="AAG57" t="n">
        <v/>
      </c>
      <c r="AAH57" t="n">
        <v/>
      </c>
      <c r="AAI57" t="n">
        <v/>
      </c>
      <c r="AAJ57" t="inlineStr">
        <is>
          <t>Pakan kering (misal: konsentrat, silase, pelet)</t>
        </is>
      </c>
      <c r="AAK57" t="n">
        <v/>
      </c>
      <c r="AAL57" t="inlineStr">
        <is>
          <t>Tidak</t>
        </is>
      </c>
      <c r="AAM57" t="n">
        <v/>
      </c>
      <c r="AAN57" t="n">
        <v/>
      </c>
      <c r="AAO57" t="n">
        <v/>
      </c>
      <c r="AAP57" t="n">
        <v/>
      </c>
      <c r="AAQ57" t="n">
        <v/>
      </c>
      <c r="AAR57" t="inlineStr">
        <is>
          <t>Tidak</t>
        </is>
      </c>
      <c r="AAS57" t="inlineStr">
        <is>
          <t>Mengetahui</t>
        </is>
      </c>
      <c r="AAT57" t="inlineStr">
        <is>
          <t>Dibuang ke selokan</t>
        </is>
      </c>
      <c r="AAU57" t="n">
        <v>0</v>
      </c>
      <c r="AAV57" t="n">
        <v>0</v>
      </c>
      <c r="AAW57" t="n">
        <v>0</v>
      </c>
      <c r="AAX57" t="n">
        <v>0</v>
      </c>
      <c r="AAY57" t="n">
        <v>0</v>
      </c>
      <c r="AAZ57" t="n">
        <v>0</v>
      </c>
      <c r="ABA57" t="n">
        <v>1</v>
      </c>
      <c r="ABB57" t="n">
        <v/>
      </c>
      <c r="ABC57" t="n">
        <v/>
      </c>
      <c r="ABD57" t="n">
        <v/>
      </c>
      <c r="ABE57" t="n">
        <v/>
      </c>
      <c r="ABF57" t="n">
        <v/>
      </c>
      <c r="ABG57" t="n">
        <v/>
      </c>
      <c r="ABH57" t="n">
        <v/>
      </c>
      <c r="ABI57" t="n">
        <v/>
      </c>
      <c r="ABJ57" t="n">
        <v/>
      </c>
      <c r="ABK57" t="n">
        <v/>
      </c>
      <c r="ABL57" t="n">
        <v/>
      </c>
      <c r="ABM57" t="n">
        <v/>
      </c>
      <c r="ABN57" t="n">
        <v/>
      </c>
      <c r="ABO57" t="n">
        <v/>
      </c>
      <c r="ABP57" t="n">
        <v/>
      </c>
      <c r="ABQ57" t="n">
        <v/>
      </c>
      <c r="ABR57" t="n">
        <v/>
      </c>
      <c r="ABS57" t="n">
        <v/>
      </c>
      <c r="ABT57" t="n">
        <v/>
      </c>
      <c r="ABU57" t="n">
        <v/>
      </c>
      <c r="ABV57" t="n">
        <v/>
      </c>
      <c r="ABW57" t="n">
        <v/>
      </c>
      <c r="ABX57" t="n">
        <v/>
      </c>
      <c r="ABY57" t="n">
        <v/>
      </c>
      <c r="ABZ57" t="n">
        <v/>
      </c>
      <c r="ACA57" t="n">
        <v/>
      </c>
      <c r="ACB57" t="n">
        <v/>
      </c>
      <c r="ACC57" t="n">
        <v/>
      </c>
      <c r="ACD57" t="n">
        <v/>
      </c>
      <c r="ACE57" t="n">
        <v/>
      </c>
      <c r="ACF57" t="n">
        <v/>
      </c>
      <c r="ACG57" t="n">
        <v/>
      </c>
      <c r="ACH57" t="n">
        <v/>
      </c>
      <c r="ACI57" t="n">
        <v/>
      </c>
      <c r="ACJ57" t="n">
        <v/>
      </c>
      <c r="ACK57" t="inlineStr">
        <is>
          <t>Tidak punya waktu mengumpulkannya Tidak memiliki tempat untuk menyimpan Ladang/sawah terlalu jauh, sulit untuk mengangkut ke sana</t>
        </is>
      </c>
      <c r="ACL57" t="n">
        <v>0</v>
      </c>
      <c r="ACM57" t="n">
        <v>1</v>
      </c>
      <c r="ACN57" t="n">
        <v>1</v>
      </c>
      <c r="ACO57" t="n">
        <v>1</v>
      </c>
      <c r="ACP57" t="n">
        <v>0</v>
      </c>
      <c r="ACQ57" t="n">
        <v>0</v>
      </c>
      <c r="ACR57" t="n">
        <v>0</v>
      </c>
      <c r="ACS57" t="n">
        <v/>
      </c>
      <c r="ACT57" t="inlineStr">
        <is>
          <t>Tidak ada informasi tambahan mengenai sumber bahan baku biogas</t>
        </is>
      </c>
      <c r="ACU57" t="inlineStr">
        <is>
          <t>Manfaat sangat kecil/terbatas</t>
        </is>
      </c>
      <c r="ACV57" t="inlineStr">
        <is>
          <t>Sama saja</t>
        </is>
      </c>
      <c r="ACW57" t="inlineStr">
        <is>
          <t>Anggota keluarga - Perempuan dewasa</t>
        </is>
      </c>
      <c r="ACX57" t="inlineStr">
        <is>
          <t>Setuju</t>
        </is>
      </c>
      <c r="ACY57" t="inlineStr">
        <is>
          <t>Anggota keluarga - Laki-laki dewasa Anggota keluarga - Perempuan dewasa</t>
        </is>
      </c>
      <c r="ACZ57" t="n">
        <v>1</v>
      </c>
      <c r="ADA57" t="n">
        <v>1</v>
      </c>
      <c r="ADB57" t="n">
        <v>0</v>
      </c>
      <c r="ADC57" t="n">
        <v>0</v>
      </c>
      <c r="ADD57" t="inlineStr">
        <is>
          <t>Puas</t>
        </is>
      </c>
      <c r="ADE57" t="inlineStr">
        <is>
          <t>Cukup puas</t>
        </is>
      </c>
      <c r="ADF57" t="inlineStr">
        <is>
          <t>Cukup puas</t>
        </is>
      </c>
      <c r="ADG57" t="inlineStr">
        <is>
          <t>Puas</t>
        </is>
      </c>
      <c r="ADH57" t="inlineStr">
        <is>
          <t>Ya</t>
        </is>
      </c>
      <c r="ADI57" t="inlineStr">
        <is>
          <t>Pipa</t>
        </is>
      </c>
      <c r="ADJ57" t="inlineStr">
        <is>
          <t>Puas</t>
        </is>
      </c>
      <c r="ADK57" t="n">
        <v/>
      </c>
      <c r="ADL57" t="n">
        <v/>
      </c>
      <c r="ADM57" t="n">
        <v/>
      </c>
      <c r="ADN57" t="n">
        <v/>
      </c>
      <c r="ADO57" t="n">
        <v/>
      </c>
      <c r="ADP57" t="n">
        <v/>
      </c>
      <c r="ADQ57" t="n">
        <v/>
      </c>
      <c r="ADR57" t="n">
        <v/>
      </c>
      <c r="ADS57" t="n">
        <v/>
      </c>
      <c r="ADT57" t="n">
        <v/>
      </c>
      <c r="ADU57" t="inlineStr">
        <is>
          <t>Lainnya</t>
        </is>
      </c>
      <c r="ADV57" t="n">
        <v>0</v>
      </c>
      <c r="ADW57" t="n">
        <v>0</v>
      </c>
      <c r="ADX57" t="n">
        <v>0</v>
      </c>
      <c r="ADY57" t="n">
        <v>0</v>
      </c>
      <c r="ADZ57" t="n">
        <v>0</v>
      </c>
      <c r="AEA57" t="n">
        <v>0</v>
      </c>
      <c r="AEB57" t="n">
        <v>0</v>
      </c>
      <c r="AEC57" t="n">
        <v>1</v>
      </c>
      <c r="AED57" t="inlineStr">
        <is>
          <t>Tidak ada kerusakan</t>
        </is>
      </c>
      <c r="AEE57" t="inlineStr">
        <is>
          <t>Lainnya</t>
        </is>
      </c>
      <c r="AEF57" t="inlineStr">
        <is>
          <t>Tidak pernah ada kerusakan</t>
        </is>
      </c>
      <c r="AEG57" t="inlineStr">
        <is>
          <t>Lainnya</t>
        </is>
      </c>
      <c r="AEH57" t="inlineStr">
        <is>
          <t>Tidak pernah</t>
        </is>
      </c>
      <c r="AEI57" t="inlineStr">
        <is>
          <t>Tidak ada</t>
        </is>
      </c>
      <c r="AEJ57" t="inlineStr">
        <is>
          <t>Tidak pernah</t>
        </is>
      </c>
      <c r="AEK57" t="inlineStr">
        <is>
          <t>Memasak lebih cepat Lebih aman Dapat dibayar melalui skema kredit</t>
        </is>
      </c>
      <c r="AEL57" t="n">
        <v>0</v>
      </c>
      <c r="AEM57" t="n">
        <v>0</v>
      </c>
      <c r="AEN57" t="n">
        <v>0</v>
      </c>
      <c r="AEO57" t="n">
        <v>1</v>
      </c>
      <c r="AEP57" t="n">
        <v>1</v>
      </c>
      <c r="AEQ57" t="n">
        <v>0</v>
      </c>
      <c r="AER57" t="n">
        <v>0</v>
      </c>
      <c r="AES57" t="n">
        <v>0</v>
      </c>
      <c r="AET57" t="n">
        <v>0</v>
      </c>
      <c r="AEU57" t="n">
        <v>1</v>
      </c>
      <c r="AEV57" t="n">
        <v>0</v>
      </c>
      <c r="AEW57" t="n">
        <v>0</v>
      </c>
      <c r="AEX57" t="n">
        <v/>
      </c>
      <c r="AEY57" t="inlineStr">
        <is>
          <t>Mengurangi pengeluaran energi</t>
        </is>
      </c>
      <c r="AEZ57" t="n">
        <v/>
      </c>
      <c r="AFA57" t="inlineStr">
        <is>
          <t>Lainnya</t>
        </is>
      </c>
      <c r="AFB57" t="inlineStr">
        <is>
          <t>Kelompok ternak</t>
        </is>
      </c>
      <c r="AFC57" t="inlineStr">
        <is>
          <t>1770248478285.jpg</t>
        </is>
      </c>
      <c r="AFD57" t="inlineStr">
        <is>
          <t>https://kf.kobotoolbox.org/api/v2/assets/avstPQqLr3Ab3ZdcVTXZ6f/data/666691862/attachments/attUH28izHdkEZDovcSuTdez/</t>
        </is>
      </c>
      <c r="AFE57" t="inlineStr">
        <is>
          <t>1770248505722.jpg</t>
        </is>
      </c>
      <c r="AFF57" t="inlineStr">
        <is>
          <t>https://kf.kobotoolbox.org/api/v2/assets/avstPQqLr3Ab3ZdcVTXZ6f/data/666691862/attachments/attzvdJYZcmF3wXWhSCmfYhP/</t>
        </is>
      </c>
      <c r="AFG57" t="inlineStr">
        <is>
          <t>Solihin/Christina</t>
        </is>
      </c>
      <c r="AFH57" t="n">
        <v/>
      </c>
      <c r="AFI57" t="inlineStr">
        <is>
          <t>Gas biogas kurang maksimal, hal ini mungkin disebabkan pengisian kurang. Hanya punya 2 ekor sapi remaja/dara, kotorannya tidak cukup untuk mengisi biodigester 8 m3. Sehingga pemakaian kayu bakar tetap, apalagi digunakan untuk mengeringkan tusuk sate</t>
        </is>
      </c>
    </row>
    <row r="58">
      <c r="A58" s="93" t="n">
        <v>46043</v>
      </c>
      <c r="B58" s="93" t="n">
        <v>46047</v>
      </c>
      <c r="C58" t="inlineStr">
        <is>
          <t>solihin</t>
        </is>
      </c>
      <c r="D58" t="inlineStr">
        <is>
          <t>tiani</t>
        </is>
      </c>
      <c r="E58" t="n">
        <v>85706964868</v>
      </c>
      <c r="F58" t="inlineStr">
        <is>
          <t>-7.850994 112.8039701 0.0 92.9</t>
        </is>
      </c>
      <c r="G58" t="n">
        <v>-7.850994</v>
      </c>
      <c r="H58" t="n">
        <v>112.8039701</v>
      </c>
      <c r="I58" t="n">
        <v>0</v>
      </c>
      <c r="J58" t="n">
        <v>92.90000000000001</v>
      </c>
      <c r="K58" t="n">
        <v>0</v>
      </c>
      <c r="L58" t="inlineStr">
        <is>
          <t>-7.8509936 112.8039718 0.0 77.6</t>
        </is>
      </c>
      <c r="M58" t="n">
        <v>-7.8509936</v>
      </c>
      <c r="N58" t="n">
        <v>112.8039718</v>
      </c>
      <c r="O58" t="n">
        <v>0</v>
      </c>
      <c r="P58" t="n">
        <v>77.59999999999999</v>
      </c>
      <c r="Q58" t="n">
        <v>0</v>
      </c>
      <c r="R58" t="inlineStr">
        <is>
          <t>Jawa Timur</t>
        </is>
      </c>
      <c r="S58" t="n">
        <v>0</v>
      </c>
      <c r="T58" t="n">
        <v>0</v>
      </c>
      <c r="U58" t="n">
        <v>0</v>
      </c>
      <c r="V58" t="n">
        <v>0</v>
      </c>
      <c r="W58" t="n">
        <v>0</v>
      </c>
      <c r="X58" t="n">
        <v>1</v>
      </c>
      <c r="Y58" t="n">
        <v>0</v>
      </c>
      <c r="Z58" t="n">
        <v>0</v>
      </c>
      <c r="AA58" t="n">
        <v>0</v>
      </c>
      <c r="AB58" t="n">
        <v>0</v>
      </c>
      <c r="AC58" t="inlineStr">
        <is>
          <t>PASURUAN</t>
        </is>
      </c>
      <c r="AD58" t="inlineStr">
        <is>
          <t>TUTUR</t>
        </is>
      </c>
      <c r="AE58" t="inlineStr">
        <is>
          <t>KALIPUCANG</t>
        </is>
      </c>
      <c r="AF58" t="inlineStr">
        <is>
          <t>KPSP SETIA KAWAN</t>
        </is>
      </c>
      <c r="AG58" t="inlineStr">
        <is>
          <t>KTP0194</t>
        </is>
      </c>
      <c r="AH58" t="n">
        <v>9</v>
      </c>
      <c r="AI58" t="inlineStr">
        <is>
          <t>VPA2</t>
        </is>
      </c>
      <c r="AJ58" t="inlineStr">
        <is>
          <t>Aktif</t>
        </is>
      </c>
      <c r="AK58" t="n">
        <v>59</v>
      </c>
      <c r="AL58" t="inlineStr">
        <is>
          <t>Perempuan</t>
        </is>
      </c>
      <c r="AM58" t="inlineStr">
        <is>
          <t>Sudah menikah</t>
        </is>
      </c>
      <c r="AN58" t="inlineStr">
        <is>
          <t>SD/Sederajat</t>
        </is>
      </c>
      <c r="AO58" t="inlineStr">
        <is>
          <t>Peternak</t>
        </is>
      </c>
      <c r="AP58" t="n">
        <v>0</v>
      </c>
      <c r="AQ58" t="n">
        <v>1</v>
      </c>
      <c r="AR58" t="n">
        <v>0</v>
      </c>
      <c r="AS58" t="n">
        <v>0</v>
      </c>
      <c r="AT58" t="n">
        <v>0</v>
      </c>
      <c r="AU58" t="n">
        <v>0</v>
      </c>
      <c r="AV58" t="n">
        <v>0</v>
      </c>
      <c r="AW58" t="n">
        <v>0</v>
      </c>
      <c r="AX58" t="n">
        <v/>
      </c>
      <c r="AY58" t="inlineStr">
        <is>
          <t>Petani</t>
        </is>
      </c>
      <c r="AZ58" t="n">
        <v>1</v>
      </c>
      <c r="BA58" t="n">
        <v>0</v>
      </c>
      <c r="BB58" t="n">
        <v>0</v>
      </c>
      <c r="BC58" t="n">
        <v>0</v>
      </c>
      <c r="BD58" t="n">
        <v>0</v>
      </c>
      <c r="BE58" t="n">
        <v>0</v>
      </c>
      <c r="BF58" t="n">
        <v>0</v>
      </c>
      <c r="BG58" t="n">
        <v>0</v>
      </c>
      <c r="BH58" t="n">
        <v/>
      </c>
      <c r="BI58" t="inlineStr">
        <is>
          <t>Rp2.500.000 - Rp3.500.000</t>
        </is>
      </c>
      <c r="BJ58" t="n">
        <v>2</v>
      </c>
      <c r="BK58" t="n">
        <v>2</v>
      </c>
      <c r="BL58" t="n">
        <v>0</v>
      </c>
      <c r="BM58" t="n">
        <v>0</v>
      </c>
      <c r="BN58" t="inlineStr">
        <is>
          <t>Milik sendiri</t>
        </is>
      </c>
      <c r="BO58" t="inlineStr">
        <is>
          <t>Permanen (dinding bata dan semen)</t>
        </is>
      </c>
      <c r="BP58" t="n">
        <v>1</v>
      </c>
      <c r="BQ58" t="n">
        <v>0</v>
      </c>
      <c r="BR58" t="n">
        <v>0</v>
      </c>
      <c r="BS58" t="n">
        <v>0</v>
      </c>
      <c r="BT58" t="n">
        <v>0</v>
      </c>
      <c r="BU58" t="n">
        <v/>
      </c>
      <c r="BV58" t="inlineStr">
        <is>
          <t>Keramik/ubin</t>
        </is>
      </c>
      <c r="BW58" t="n">
        <v>0</v>
      </c>
      <c r="BX58" t="n">
        <v>0</v>
      </c>
      <c r="BY58" t="n">
        <v>1</v>
      </c>
      <c r="BZ58" t="n">
        <v>0</v>
      </c>
      <c r="CA58" t="n">
        <v>0</v>
      </c>
      <c r="CB58" t="n">
        <v/>
      </c>
      <c r="CC58" t="inlineStr">
        <is>
          <t>Genting</t>
        </is>
      </c>
      <c r="CD58" t="n">
        <v>0</v>
      </c>
      <c r="CE58" t="n">
        <v>0</v>
      </c>
      <c r="CF58" t="n">
        <v>0</v>
      </c>
      <c r="CG58" t="n">
        <v>0</v>
      </c>
      <c r="CH58" t="n">
        <v>0</v>
      </c>
      <c r="CI58" t="n">
        <v>1</v>
      </c>
      <c r="CJ58" t="n">
        <v>0</v>
      </c>
      <c r="CK58" t="n">
        <v/>
      </c>
      <c r="CL58" t="inlineStr">
        <is>
          <t>Ya</t>
        </is>
      </c>
      <c r="CM58" t="n">
        <v>2017</v>
      </c>
      <c r="CN58" t="inlineStr">
        <is>
          <t>Fixed-Dome (Kubah Tetap)</t>
        </is>
      </c>
      <c r="CO58" t="inlineStr">
        <is>
          <t>8 m³ (6-7 ekor sapi, ±6,5 jam memasak/hari, ±65 kg slurry/hari)</t>
        </is>
      </c>
      <c r="CP58" t="inlineStr">
        <is>
          <t>Anggota keluarga - laki-laki Anggota keluarga - perempuan dewasa</t>
        </is>
      </c>
      <c r="CQ58" t="n">
        <v>0</v>
      </c>
      <c r="CR58" t="n">
        <v>0</v>
      </c>
      <c r="CS58" t="n">
        <v>0</v>
      </c>
      <c r="CT58" t="n">
        <v>0</v>
      </c>
      <c r="CU58" t="n">
        <v>1</v>
      </c>
      <c r="CV58" t="n">
        <v>1</v>
      </c>
      <c r="CW58" t="n">
        <v>0</v>
      </c>
      <c r="CX58" t="n">
        <v>0</v>
      </c>
      <c r="CY58" t="inlineStr">
        <is>
          <t>Anggota keluarga - laki-laki Anggota keluarga - perempuan dewasa</t>
        </is>
      </c>
      <c r="CZ58" t="n">
        <v>1</v>
      </c>
      <c r="DA58" t="n">
        <v>1</v>
      </c>
      <c r="DB58" t="n">
        <v>0</v>
      </c>
      <c r="DC58" t="n">
        <v/>
      </c>
      <c r="DD58" t="inlineStr">
        <is>
          <t>Anggota keluarga - laki-laki Anggota keluarga - perempuan dewasa</t>
        </is>
      </c>
      <c r="DE58" t="n">
        <v>1</v>
      </c>
      <c r="DF58" t="n">
        <v>1</v>
      </c>
      <c r="DG58" t="n">
        <v>0</v>
      </c>
      <c r="DH58" t="n">
        <v>0</v>
      </c>
      <c r="DI58" t="n">
        <v/>
      </c>
      <c r="DJ58" t="inlineStr">
        <is>
          <t>Anggota keluarga - laki-laki CPO atau pendamping</t>
        </is>
      </c>
      <c r="DK58" t="n">
        <v>1</v>
      </c>
      <c r="DL58" t="n">
        <v>0</v>
      </c>
      <c r="DM58" t="n">
        <v>1</v>
      </c>
      <c r="DN58" t="n">
        <v>0</v>
      </c>
      <c r="DO58" t="n">
        <v/>
      </c>
      <c r="DP58" t="inlineStr">
        <is>
          <t>Ya</t>
        </is>
      </c>
      <c r="DQ58" t="n">
        <v/>
      </c>
      <c r="DR58" t="n">
        <v/>
      </c>
      <c r="DS58" t="n">
        <v/>
      </c>
      <c r="DT58" t="n">
        <v/>
      </c>
      <c r="DU58" t="n">
        <v/>
      </c>
      <c r="DV58" t="n">
        <v/>
      </c>
      <c r="DW58" t="n">
        <v/>
      </c>
      <c r="DX58" t="n">
        <v/>
      </c>
      <c r="DY58" t="n">
        <v/>
      </c>
      <c r="DZ58" t="n">
        <v/>
      </c>
      <c r="EA58" t="n">
        <v/>
      </c>
      <c r="EB58" t="n">
        <v/>
      </c>
      <c r="EC58" t="n">
        <v/>
      </c>
      <c r="ED58" t="n">
        <v/>
      </c>
      <c r="EE58" t="n">
        <v/>
      </c>
      <c r="EF58" t="n">
        <v/>
      </c>
      <c r="EG58" t="n">
        <v/>
      </c>
      <c r="EH58" t="n">
        <v/>
      </c>
      <c r="EI58" t="inlineStr">
        <is>
          <t>Keterbatasan akses terhadap informasi atau pelatihan terkait biogas</t>
        </is>
      </c>
      <c r="EJ58" t="n">
        <v>0</v>
      </c>
      <c r="EK58" t="n">
        <v>0</v>
      </c>
      <c r="EL58" t="n">
        <v>1</v>
      </c>
      <c r="EM58" t="n">
        <v>0</v>
      </c>
      <c r="EN58" t="n">
        <v>0</v>
      </c>
      <c r="EO58" t="n">
        <v/>
      </c>
      <c r="EP58" t="inlineStr">
        <is>
          <t>Ya, cukup jelas dan mudah diikuti</t>
        </is>
      </c>
      <c r="EQ58" t="inlineStr">
        <is>
          <t>Bukan pelatihan</t>
        </is>
      </c>
      <c r="ER58" t="inlineStr">
        <is>
          <t>CPO atau pendamping</t>
        </is>
      </c>
      <c r="ES58" t="n">
        <v>1</v>
      </c>
      <c r="ET58" t="n">
        <v>0</v>
      </c>
      <c r="EU58" t="n">
        <v>0</v>
      </c>
      <c r="EV58" t="n">
        <v>0</v>
      </c>
      <c r="EW58" t="n">
        <v/>
      </c>
      <c r="EX58" t="inlineStr">
        <is>
          <t>Anggota keluarga - Perempuan dewasa</t>
        </is>
      </c>
      <c r="EY58" t="n">
        <v>0</v>
      </c>
      <c r="EZ58" t="n">
        <v>1</v>
      </c>
      <c r="FA58" t="n">
        <v>0</v>
      </c>
      <c r="FB58" t="n">
        <v/>
      </c>
      <c r="FC58" t="inlineStr">
        <is>
          <t>Setiap bulan</t>
        </is>
      </c>
      <c r="FD58" t="n">
        <v/>
      </c>
      <c r="FE58" t="inlineStr">
        <is>
          <t>Mengetahui</t>
        </is>
      </c>
      <c r="FF58" t="inlineStr">
        <is>
          <t>Selalu (setiap hari)</t>
        </is>
      </c>
      <c r="FG58" t="inlineStr">
        <is>
          <t>Mengetahui</t>
        </is>
      </c>
      <c r="FH58" t="inlineStr">
        <is>
          <t>Sering (setiap minggu)</t>
        </is>
      </c>
      <c r="FI58" t="inlineStr">
        <is>
          <t>Mengetahui</t>
        </is>
      </c>
      <c r="FJ58" t="inlineStr">
        <is>
          <t>Selalu (setiap hari)</t>
        </is>
      </c>
      <c r="FK58" t="inlineStr">
        <is>
          <t>Mengetahui</t>
        </is>
      </c>
      <c r="FL58" t="inlineStr">
        <is>
          <t>Jarang (setiap bulan atau lebih)</t>
        </is>
      </c>
      <c r="FM58" t="inlineStr">
        <is>
          <t>Mengetahui</t>
        </is>
      </c>
      <c r="FN58" t="inlineStr">
        <is>
          <t>Jarang (setiap bulan atau lebih)</t>
        </is>
      </c>
      <c r="FO58" t="inlineStr">
        <is>
          <t>Mengetahui</t>
        </is>
      </c>
      <c r="FP58" t="inlineStr">
        <is>
          <t>Cukup sering (2 minggu sekali)</t>
        </is>
      </c>
      <c r="FQ58" t="inlineStr">
        <is>
          <t>Mengetahui</t>
        </is>
      </c>
      <c r="FR58" t="inlineStr">
        <is>
          <t>Ya</t>
        </is>
      </c>
      <c r="FS58" t="inlineStr">
        <is>
          <t>Mengetahui</t>
        </is>
      </c>
      <c r="FT58" t="inlineStr">
        <is>
          <t>Ya</t>
        </is>
      </c>
      <c r="FU58" t="inlineStr">
        <is>
          <t>Perempuan dewasa Laki-laki dewasa</t>
        </is>
      </c>
      <c r="FV58" t="n">
        <v>1</v>
      </c>
      <c r="FW58" t="n">
        <v>1</v>
      </c>
      <c r="FX58" t="n">
        <v>0</v>
      </c>
      <c r="FY58" t="n">
        <v>0</v>
      </c>
      <c r="FZ58" t="inlineStr">
        <is>
          <t>Memahami</t>
        </is>
      </c>
      <c r="GA58" t="n">
        <v/>
      </c>
      <c r="GB58" t="n">
        <v/>
      </c>
      <c r="GC58" t="n">
        <v/>
      </c>
      <c r="GD58" t="n">
        <v/>
      </c>
      <c r="GE58" t="n">
        <v/>
      </c>
      <c r="GF58" t="n">
        <v/>
      </c>
      <c r="GG58" t="inlineStr">
        <is>
          <t>Kadang-kadang</t>
        </is>
      </c>
      <c r="GH58" t="inlineStr">
        <is>
          <t>Ya</t>
        </is>
      </c>
      <c r="GI58" t="inlineStr">
        <is>
          <t>Teman/keluarga</t>
        </is>
      </c>
      <c r="GJ58" t="n">
        <v>0</v>
      </c>
      <c r="GK58" t="n">
        <v>1</v>
      </c>
      <c r="GL58" t="n">
        <v>0</v>
      </c>
      <c r="GM58" t="n">
        <v>0</v>
      </c>
      <c r="GN58" t="n">
        <v/>
      </c>
      <c r="GO58" t="n">
        <v>7</v>
      </c>
      <c r="GP58" t="inlineStr">
        <is>
          <t>Sebagian</t>
        </is>
      </c>
      <c r="GQ58" t="inlineStr">
        <is>
          <t>Kayu bakar LPG</t>
        </is>
      </c>
      <c r="GR58" t="n">
        <v>1</v>
      </c>
      <c r="GS58" t="n">
        <v>1</v>
      </c>
      <c r="GT58" t="n">
        <v>0</v>
      </c>
      <c r="GU58" t="n">
        <v>0</v>
      </c>
      <c r="GV58" t="n">
        <v>0</v>
      </c>
      <c r="GW58" t="n">
        <v>0</v>
      </c>
      <c r="GX58" t="n">
        <v>0</v>
      </c>
      <c r="GY58" t="n">
        <v/>
      </c>
      <c r="GZ58" t="inlineStr">
        <is>
          <t>Ya</t>
        </is>
      </c>
      <c r="HA58" t="n">
        <v>450</v>
      </c>
      <c r="HB58" t="n">
        <v>337500</v>
      </c>
      <c r="HC58" t="n">
        <v>150</v>
      </c>
      <c r="HD58" t="n">
        <v>112500</v>
      </c>
      <c r="HE58" t="n">
        <v>3</v>
      </c>
      <c r="HF58" t="n">
        <v>15000</v>
      </c>
      <c r="HG58" t="n">
        <v>3</v>
      </c>
      <c r="HH58" t="n">
        <v>30000</v>
      </c>
      <c r="HI58" t="n">
        <v/>
      </c>
      <c r="HJ58" t="n">
        <v/>
      </c>
      <c r="HK58" t="n">
        <v/>
      </c>
      <c r="HL58" t="n">
        <v/>
      </c>
      <c r="HM58" t="n">
        <v/>
      </c>
      <c r="HN58" t="n">
        <v/>
      </c>
      <c r="HO58" t="n">
        <v/>
      </c>
      <c r="HP58" t="n">
        <v/>
      </c>
      <c r="HQ58" t="n">
        <v/>
      </c>
      <c r="HR58" t="n">
        <v/>
      </c>
      <c r="HS58" t="n">
        <v/>
      </c>
      <c r="HT58" t="n">
        <v/>
      </c>
      <c r="HU58" t="n">
        <v/>
      </c>
      <c r="HV58" t="n">
        <v/>
      </c>
      <c r="HW58" t="n">
        <v/>
      </c>
      <c r="HX58" t="n">
        <v/>
      </c>
      <c r="HY58" t="n">
        <v>150</v>
      </c>
      <c r="HZ58" t="n">
        <v>112500</v>
      </c>
      <c r="IA58" t="n">
        <v>6</v>
      </c>
      <c r="IB58" t="n">
        <v>30000</v>
      </c>
      <c r="IC58" t="n">
        <v/>
      </c>
      <c r="ID58" t="n">
        <v/>
      </c>
      <c r="IE58" t="n">
        <v/>
      </c>
      <c r="IF58" t="n">
        <v/>
      </c>
      <c r="IG58" t="n">
        <v/>
      </c>
      <c r="IH58" t="n">
        <v/>
      </c>
      <c r="II58" t="n">
        <v/>
      </c>
      <c r="IJ58" t="n">
        <v/>
      </c>
      <c r="IK58" t="inlineStr">
        <is>
          <t>50-65 kg</t>
        </is>
      </c>
      <c r="IL58" t="inlineStr">
        <is>
          <t>1-3 jam</t>
        </is>
      </c>
      <c r="IM58" t="inlineStr">
        <is>
          <t>Ya</t>
        </is>
      </c>
      <c r="IN58" t="inlineStr">
        <is>
          <t>Ya</t>
        </is>
      </c>
      <c r="IO58" t="inlineStr">
        <is>
          <t>Lebih bersih</t>
        </is>
      </c>
      <c r="IP58" t="n">
        <v/>
      </c>
      <c r="IQ58" t="inlineStr">
        <is>
          <t>Tidak pernah</t>
        </is>
      </c>
      <c r="IR58" t="n">
        <v/>
      </c>
      <c r="IS58" t="n">
        <v/>
      </c>
      <c r="IT58" t="n">
        <v/>
      </c>
      <c r="IU58" t="n">
        <v/>
      </c>
      <c r="IV58" t="n">
        <v/>
      </c>
      <c r="IW58" t="n">
        <v/>
      </c>
      <c r="IX58" t="n">
        <v/>
      </c>
      <c r="IY58" t="n">
        <v/>
      </c>
      <c r="IZ58" t="inlineStr">
        <is>
          <t>Tidak pernah</t>
        </is>
      </c>
      <c r="JA58" t="n">
        <v/>
      </c>
      <c r="JB58" t="n">
        <v/>
      </c>
      <c r="JC58" t="n">
        <v/>
      </c>
      <c r="JD58" t="n">
        <v/>
      </c>
      <c r="JE58" t="n">
        <v/>
      </c>
      <c r="JF58" t="n">
        <v/>
      </c>
      <c r="JG58" t="n">
        <v/>
      </c>
      <c r="JH58" t="n">
        <v/>
      </c>
      <c r="JI58" t="inlineStr">
        <is>
          <t>Tidak pernah</t>
        </is>
      </c>
      <c r="JJ58" t="n">
        <v/>
      </c>
      <c r="JK58" t="n">
        <v/>
      </c>
      <c r="JL58" t="n">
        <v/>
      </c>
      <c r="JM58" t="n">
        <v/>
      </c>
      <c r="JN58" t="n">
        <v/>
      </c>
      <c r="JO58" t="n">
        <v/>
      </c>
      <c r="JP58" t="n">
        <v/>
      </c>
      <c r="JQ58" t="n">
        <v/>
      </c>
      <c r="JR58" t="inlineStr">
        <is>
          <t>Tidak pernah</t>
        </is>
      </c>
      <c r="JS58" t="n">
        <v/>
      </c>
      <c r="JT58" t="n">
        <v/>
      </c>
      <c r="JU58" t="n">
        <v/>
      </c>
      <c r="JV58" t="n">
        <v/>
      </c>
      <c r="JW58" t="n">
        <v/>
      </c>
      <c r="JX58" t="n">
        <v/>
      </c>
      <c r="JY58" t="n">
        <v/>
      </c>
      <c r="JZ58" t="n">
        <v/>
      </c>
      <c r="KA58" t="inlineStr">
        <is>
          <t>Tidak pernah</t>
        </is>
      </c>
      <c r="KB58" t="n">
        <v/>
      </c>
      <c r="KC58" t="n">
        <v/>
      </c>
      <c r="KD58" t="n">
        <v/>
      </c>
      <c r="KE58" t="n">
        <v/>
      </c>
      <c r="KF58" t="n">
        <v/>
      </c>
      <c r="KG58" t="n">
        <v/>
      </c>
      <c r="KH58" t="n">
        <v/>
      </c>
      <c r="KI58" t="n">
        <v/>
      </c>
      <c r="KJ58" t="inlineStr">
        <is>
          <t>Tidak pernah</t>
        </is>
      </c>
      <c r="KK58" t="n">
        <v/>
      </c>
      <c r="KL58" t="n">
        <v/>
      </c>
      <c r="KM58" t="n">
        <v/>
      </c>
      <c r="KN58" t="n">
        <v/>
      </c>
      <c r="KO58" t="n">
        <v/>
      </c>
      <c r="KP58" t="n">
        <v/>
      </c>
      <c r="KQ58" t="n">
        <v/>
      </c>
      <c r="KR58" t="n">
        <v/>
      </c>
      <c r="KS58" t="inlineStr">
        <is>
          <t>Cukup membaik</t>
        </is>
      </c>
      <c r="KT58" t="n">
        <v/>
      </c>
      <c r="KU58" t="inlineStr">
        <is>
          <t>0-1 kali</t>
        </is>
      </c>
      <c r="KV58" t="inlineStr">
        <is>
          <t>Perempuan dewasa</t>
        </is>
      </c>
      <c r="KW58" t="n">
        <v>0</v>
      </c>
      <c r="KX58" t="n">
        <v>1</v>
      </c>
      <c r="KY58" t="n">
        <v>0</v>
      </c>
      <c r="KZ58" t="n">
        <v/>
      </c>
      <c r="LA58" t="inlineStr">
        <is>
          <t>Cukup membaik</t>
        </is>
      </c>
      <c r="LB58" t="inlineStr">
        <is>
          <t>Cukup membaik</t>
        </is>
      </c>
      <c r="LC58" t="n">
        <v>2</v>
      </c>
      <c r="LD58" t="n">
        <v>2</v>
      </c>
      <c r="LE58" t="n">
        <v>0</v>
      </c>
      <c r="LF58" t="n">
        <v>0</v>
      </c>
      <c r="LG58" t="inlineStr">
        <is>
          <t>Ya</t>
        </is>
      </c>
      <c r="LH58" t="n">
        <v>142500</v>
      </c>
      <c r="LI58" t="n">
        <v/>
      </c>
      <c r="LJ58" t="inlineStr">
        <is>
          <t>Kebutuhan rumah tangga Kesehatan</t>
        </is>
      </c>
      <c r="LK58" t="n">
        <v>0</v>
      </c>
      <c r="LL58" t="n">
        <v>1</v>
      </c>
      <c r="LM58" t="n">
        <v>0</v>
      </c>
      <c r="LN58" t="n">
        <v>0</v>
      </c>
      <c r="LO58" t="n">
        <v>1</v>
      </c>
      <c r="LP58" t="n">
        <v>0</v>
      </c>
      <c r="LQ58" t="n">
        <v>0</v>
      </c>
      <c r="LR58" t="n">
        <v/>
      </c>
      <c r="LS58" t="n">
        <v>10</v>
      </c>
      <c r="LT58" t="n">
        <v>10</v>
      </c>
      <c r="LU58" t="n">
        <v>0</v>
      </c>
      <c r="LV58" t="n">
        <v>10</v>
      </c>
      <c r="LW58" t="n">
        <v>10</v>
      </c>
      <c r="LX58" t="n">
        <v>0</v>
      </c>
      <c r="LY58" t="n">
        <v>10</v>
      </c>
      <c r="LZ58" t="n">
        <v>10</v>
      </c>
      <c r="MA58" t="n">
        <v>0</v>
      </c>
      <c r="MB58" t="inlineStr">
        <is>
          <t>Ya</t>
        </is>
      </c>
      <c r="MC58" t="n">
        <v>60</v>
      </c>
      <c r="MD58" t="n">
        <v>20</v>
      </c>
      <c r="ME58" t="n">
        <v>60</v>
      </c>
      <c r="MF58" t="n">
        <v>15</v>
      </c>
      <c r="MG58" t="n">
        <v>0</v>
      </c>
      <c r="MH58" t="n">
        <v>0</v>
      </c>
      <c r="MI58" t="inlineStr">
        <is>
          <t>Istirahat</t>
        </is>
      </c>
      <c r="MJ58" t="n">
        <v>0</v>
      </c>
      <c r="MK58" t="n">
        <v>0</v>
      </c>
      <c r="ML58" t="n">
        <v>1</v>
      </c>
      <c r="MM58" t="n">
        <v>0</v>
      </c>
      <c r="MN58" t="n">
        <v>0</v>
      </c>
      <c r="MO58" t="n">
        <v>0</v>
      </c>
      <c r="MP58" t="n">
        <v/>
      </c>
      <c r="MQ58" t="n">
        <v/>
      </c>
      <c r="MR58" t="inlineStr">
        <is>
          <t>Sdh capek dan waktunya mepet</t>
        </is>
      </c>
      <c r="MS58" t="n">
        <v/>
      </c>
      <c r="MT58" t="inlineStr">
        <is>
          <t>Capek</t>
        </is>
      </c>
      <c r="MU58" t="inlineStr">
        <is>
          <t>Tidak</t>
        </is>
      </c>
      <c r="MV58" t="n">
        <v/>
      </c>
      <c r="MW58" t="n">
        <v/>
      </c>
      <c r="MX58" t="n">
        <v/>
      </c>
      <c r="MY58" t="n">
        <v/>
      </c>
      <c r="MZ58" t="n">
        <v/>
      </c>
      <c r="NA58" t="n">
        <v/>
      </c>
      <c r="NB58" t="n">
        <v/>
      </c>
      <c r="NC58" t="n">
        <v/>
      </c>
      <c r="ND58" t="n">
        <v/>
      </c>
      <c r="NE58" t="n">
        <v/>
      </c>
      <c r="NF58" t="n">
        <v/>
      </c>
      <c r="NG58" t="n">
        <v/>
      </c>
      <c r="NH58" t="n">
        <v/>
      </c>
      <c r="NI58" t="n">
        <v/>
      </c>
      <c r="NJ58" t="n">
        <v/>
      </c>
      <c r="NK58" t="n">
        <v/>
      </c>
      <c r="NL58" t="inlineStr">
        <is>
          <t>Tidak</t>
        </is>
      </c>
      <c r="NM58" t="inlineStr">
        <is>
          <t>100% dana mandiri</t>
        </is>
      </c>
      <c r="NN58" t="inlineStr">
        <is>
          <t>7.000.001-9.000.000</t>
        </is>
      </c>
      <c r="NO58" t="n">
        <v/>
      </c>
      <c r="NP58" t="n">
        <v/>
      </c>
      <c r="NQ58" t="n">
        <v/>
      </c>
      <c r="NR58" t="n">
        <v/>
      </c>
      <c r="NS58" t="n">
        <v/>
      </c>
      <c r="NT58" t="n">
        <v/>
      </c>
      <c r="NU58" t="n">
        <v/>
      </c>
      <c r="NV58" t="inlineStr">
        <is>
          <t>Anggota keluarga - Laki-laki dewasa</t>
        </is>
      </c>
      <c r="NW58" t="n">
        <v/>
      </c>
      <c r="NX58" t="inlineStr">
        <is>
          <t>Sedikit meningkat</t>
        </is>
      </c>
      <c r="NY58" t="n">
        <v>120</v>
      </c>
      <c r="NZ58" t="n">
        <v>0</v>
      </c>
      <c r="OA58" t="n">
        <v>0</v>
      </c>
      <c r="OB58" t="n">
        <v>20</v>
      </c>
      <c r="OC58" t="n">
        <v>20</v>
      </c>
      <c r="OD58" t="n">
        <v>0</v>
      </c>
      <c r="OE58" t="inlineStr">
        <is>
          <t>Lebih baik</t>
        </is>
      </c>
      <c r="OF58" t="inlineStr">
        <is>
          <t>Lebih baik (beda waktu memasak 5-30 menit, ATAU tidak lagi ada rasa/bau makanan yang berubah, ATAU alasan lainnya)</t>
        </is>
      </c>
      <c r="OG58" t="inlineStr">
        <is>
          <t>Ya</t>
        </is>
      </c>
      <c r="OH58" t="n">
        <v>1</v>
      </c>
      <c r="OI58" t="n">
        <v>6</v>
      </c>
      <c r="OJ58" t="n">
        <v>0</v>
      </c>
      <c r="OK58" t="n">
        <v>0</v>
      </c>
      <c r="OL58" t="n">
        <v>0</v>
      </c>
      <c r="OM58" t="n">
        <v>0</v>
      </c>
      <c r="ON58" t="n">
        <v>15</v>
      </c>
      <c r="OO58" t="n">
        <v>0</v>
      </c>
      <c r="OP58" t="inlineStr">
        <is>
          <t>Sapi perah Ayam</t>
        </is>
      </c>
      <c r="OQ58" t="n">
        <v>0</v>
      </c>
      <c r="OR58" t="n">
        <v>1</v>
      </c>
      <c r="OS58" t="n">
        <v>0</v>
      </c>
      <c r="OT58" t="n">
        <v>0</v>
      </c>
      <c r="OU58" t="n">
        <v>0</v>
      </c>
      <c r="OV58" t="n">
        <v>0</v>
      </c>
      <c r="OW58" t="n">
        <v>1</v>
      </c>
      <c r="OX58" t="n">
        <v>0</v>
      </c>
      <c r="OY58" t="n">
        <v>0</v>
      </c>
      <c r="OZ58" t="inlineStr">
        <is>
          <t>Sapi pedaging Sapi perah Ayam</t>
        </is>
      </c>
      <c r="PA58" t="n">
        <v>1</v>
      </c>
      <c r="PB58" t="n">
        <v>1</v>
      </c>
      <c r="PC58" t="n">
        <v>0</v>
      </c>
      <c r="PD58" t="n">
        <v>0</v>
      </c>
      <c r="PE58" t="n">
        <v>0</v>
      </c>
      <c r="PF58" t="n">
        <v>0</v>
      </c>
      <c r="PG58" t="n">
        <v>1</v>
      </c>
      <c r="PH58" t="n">
        <v>0</v>
      </c>
      <c r="PI58" t="n">
        <v>0</v>
      </c>
      <c r="PJ58" t="inlineStr">
        <is>
          <t>Sapi pedaging Sapi perah Ayam</t>
        </is>
      </c>
      <c r="PK58" t="n">
        <v>1</v>
      </c>
      <c r="PL58" t="n">
        <v>1</v>
      </c>
      <c r="PM58" t="n">
        <v>0</v>
      </c>
      <c r="PN58" t="n">
        <v>0</v>
      </c>
      <c r="PO58" t="n">
        <v>0</v>
      </c>
      <c r="PP58" t="n">
        <v>0</v>
      </c>
      <c r="PQ58" t="n">
        <v>1</v>
      </c>
      <c r="PR58" t="n">
        <v>0</v>
      </c>
      <c r="PS58" t="n">
        <v>0</v>
      </c>
      <c r="PT58" t="n">
        <v/>
      </c>
      <c r="PU58" t="n">
        <v/>
      </c>
      <c r="PV58" t="n">
        <v/>
      </c>
      <c r="PW58" t="n">
        <v/>
      </c>
      <c r="PX58" t="n">
        <v/>
      </c>
      <c r="PY58" t="n">
        <v/>
      </c>
      <c r="PZ58" t="n">
        <v/>
      </c>
      <c r="QA58" t="n">
        <v/>
      </c>
      <c r="QB58" t="n">
        <v/>
      </c>
      <c r="QC58" t="n">
        <v/>
      </c>
      <c r="QD58" t="n">
        <v/>
      </c>
      <c r="QE58" t="inlineStr">
        <is>
          <t>1-Disebarkan ke lahan terbuka 2-Dibuang ke sungai</t>
        </is>
      </c>
      <c r="QF58" t="n">
        <v/>
      </c>
      <c r="QG58" t="n">
        <v/>
      </c>
      <c r="QH58" t="n">
        <v/>
      </c>
      <c r="QI58" t="n">
        <v/>
      </c>
      <c r="QJ58" t="n">
        <v/>
      </c>
      <c r="QK58" t="n">
        <v>1</v>
      </c>
      <c r="QL58" t="n">
        <v>1</v>
      </c>
      <c r="QM58" t="n">
        <v>0</v>
      </c>
      <c r="QN58" t="n">
        <v>0</v>
      </c>
      <c r="QO58" t="n">
        <v/>
      </c>
      <c r="QP58" t="n">
        <v/>
      </c>
      <c r="QQ58" t="n">
        <v/>
      </c>
      <c r="QR58" t="n">
        <v/>
      </c>
      <c r="QS58" t="n">
        <v/>
      </c>
      <c r="QT58" t="n">
        <v/>
      </c>
      <c r="QU58" t="n">
        <v/>
      </c>
      <c r="QV58" t="n">
        <v/>
      </c>
      <c r="QW58" t="n">
        <v/>
      </c>
      <c r="QX58" t="n">
        <v/>
      </c>
      <c r="QY58" t="n">
        <v/>
      </c>
      <c r="QZ58" t="n">
        <v/>
      </c>
      <c r="RA58" t="n">
        <v/>
      </c>
      <c r="RB58" t="n">
        <v/>
      </c>
      <c r="RC58" t="n">
        <v/>
      </c>
      <c r="RD58" t="n">
        <v/>
      </c>
      <c r="RE58" t="n">
        <v/>
      </c>
      <c r="RF58" t="n">
        <v/>
      </c>
      <c r="RG58" t="n">
        <v/>
      </c>
      <c r="RH58" t="n">
        <v/>
      </c>
      <c r="RI58" t="n">
        <v/>
      </c>
      <c r="RJ58" t="n">
        <v/>
      </c>
      <c r="RK58" t="n">
        <v/>
      </c>
      <c r="RL58" t="n">
        <v/>
      </c>
      <c r="RM58" t="n">
        <v/>
      </c>
      <c r="RN58" t="n">
        <v/>
      </c>
      <c r="RO58" t="n">
        <v/>
      </c>
      <c r="RP58" t="n">
        <v/>
      </c>
      <c r="RQ58" t="n">
        <v/>
      </c>
      <c r="RR58" t="n">
        <v/>
      </c>
      <c r="RS58" t="n">
        <v/>
      </c>
      <c r="RT58" t="n">
        <v/>
      </c>
      <c r="RU58" t="n">
        <v/>
      </c>
      <c r="RV58" t="n">
        <v/>
      </c>
      <c r="RW58" t="n">
        <v/>
      </c>
      <c r="RX58" t="n">
        <v/>
      </c>
      <c r="RY58" t="n">
        <v/>
      </c>
      <c r="RZ58" t="n">
        <v/>
      </c>
      <c r="SA58" t="n">
        <v/>
      </c>
      <c r="SB58" t="n">
        <v/>
      </c>
      <c r="SC58" t="inlineStr">
        <is>
          <t>1-Disebarkan ke lahan terbuka 2-Dibuang ke sungai</t>
        </is>
      </c>
      <c r="SD58" t="n">
        <v/>
      </c>
      <c r="SE58" t="n">
        <v/>
      </c>
      <c r="SF58" t="n">
        <v/>
      </c>
      <c r="SG58" t="n">
        <v/>
      </c>
      <c r="SH58" t="n">
        <v/>
      </c>
      <c r="SI58" t="n">
        <v>1</v>
      </c>
      <c r="SJ58" t="n">
        <v>1</v>
      </c>
      <c r="SK58" t="n">
        <v>0</v>
      </c>
      <c r="SL58" t="n">
        <v>0</v>
      </c>
      <c r="SM58" t="n">
        <v/>
      </c>
      <c r="SN58" t="n">
        <v/>
      </c>
      <c r="SO58" t="n">
        <v/>
      </c>
      <c r="SP58" t="n">
        <v/>
      </c>
      <c r="SQ58" t="n">
        <v/>
      </c>
      <c r="SR58" t="n">
        <v/>
      </c>
      <c r="SS58" t="n">
        <v/>
      </c>
      <c r="ST58" t="n">
        <v/>
      </c>
      <c r="SU58" t="n">
        <v/>
      </c>
      <c r="SV58" t="n">
        <v/>
      </c>
      <c r="SW58" t="n">
        <v/>
      </c>
      <c r="SX58" t="n">
        <v/>
      </c>
      <c r="SY58" t="n">
        <v/>
      </c>
      <c r="SZ58" t="n">
        <v>4</v>
      </c>
      <c r="TA58" t="n">
        <v/>
      </c>
      <c r="TB58" t="n">
        <v/>
      </c>
      <c r="TC58" t="n">
        <v/>
      </c>
      <c r="TD58" t="n">
        <v/>
      </c>
      <c r="TE58" t="n">
        <v>4</v>
      </c>
      <c r="TF58" t="n">
        <v/>
      </c>
      <c r="TG58" t="n">
        <v/>
      </c>
      <c r="TH58" t="n">
        <v/>
      </c>
      <c r="TI58" t="n">
        <v/>
      </c>
      <c r="TJ58" t="n">
        <v/>
      </c>
      <c r="TK58" t="n">
        <v/>
      </c>
      <c r="TL58" t="n">
        <v/>
      </c>
      <c r="TM58" t="n">
        <v/>
      </c>
      <c r="TN58" t="n">
        <v/>
      </c>
      <c r="TO58" t="n">
        <v/>
      </c>
      <c r="TP58" t="n">
        <v/>
      </c>
      <c r="TQ58" t="n">
        <v/>
      </c>
      <c r="TR58" t="n">
        <v/>
      </c>
      <c r="TS58" t="n">
        <v/>
      </c>
      <c r="TT58" t="n">
        <v/>
      </c>
      <c r="TU58" t="n">
        <v/>
      </c>
      <c r="TV58" t="n">
        <v/>
      </c>
      <c r="TW58" t="n">
        <v/>
      </c>
      <c r="TX58" t="n">
        <v/>
      </c>
      <c r="TY58" t="n">
        <v/>
      </c>
      <c r="TZ58" t="n">
        <v/>
      </c>
      <c r="UA58" t="n">
        <v/>
      </c>
      <c r="UB58" t="n">
        <v/>
      </c>
      <c r="UC58" t="n">
        <v/>
      </c>
      <c r="UD58" t="n">
        <v/>
      </c>
      <c r="UE58" t="n">
        <v/>
      </c>
      <c r="UF58" t="n">
        <v/>
      </c>
      <c r="UG58" t="n">
        <v/>
      </c>
      <c r="UH58" t="n">
        <v/>
      </c>
      <c r="UI58" t="n">
        <v/>
      </c>
      <c r="UJ58" t="n">
        <v/>
      </c>
      <c r="UK58" t="n">
        <v/>
      </c>
      <c r="UL58" t="n">
        <v/>
      </c>
      <c r="UM58" t="n">
        <v/>
      </c>
      <c r="UN58" t="n">
        <v/>
      </c>
      <c r="UO58" t="n">
        <v/>
      </c>
      <c r="UP58" t="n">
        <v/>
      </c>
      <c r="UQ58" t="n">
        <v/>
      </c>
      <c r="UR58" t="n">
        <v/>
      </c>
      <c r="US58" t="n">
        <v/>
      </c>
      <c r="UT58" t="n">
        <v/>
      </c>
      <c r="UU58" t="inlineStr">
        <is>
          <t>Pemberian pakan di kandang</t>
        </is>
      </c>
      <c r="UV58" t="inlineStr">
        <is>
          <t>Pemberian pakan di kandang</t>
        </is>
      </c>
      <c r="UW58" t="n">
        <v/>
      </c>
      <c r="UX58" t="n">
        <v/>
      </c>
      <c r="UY58" t="n">
        <v/>
      </c>
      <c r="UZ58" t="n">
        <v/>
      </c>
      <c r="VA58" t="inlineStr">
        <is>
          <t>Penggembalaan terbuka</t>
        </is>
      </c>
      <c r="VB58" t="n">
        <v/>
      </c>
      <c r="VC58" t="inlineStr">
        <is>
          <t>Sangat teratur (setiap hari)</t>
        </is>
      </c>
      <c r="VD58" t="inlineStr">
        <is>
          <t>Sangat teratur (setiap hari)</t>
        </is>
      </c>
      <c r="VE58" t="n">
        <v/>
      </c>
      <c r="VF58" t="n">
        <v/>
      </c>
      <c r="VG58" t="n">
        <v/>
      </c>
      <c r="VH58" t="n">
        <v/>
      </c>
      <c r="VI58" t="n">
        <v/>
      </c>
      <c r="VJ58" t="n">
        <v/>
      </c>
      <c r="VK58" t="inlineStr">
        <is>
          <t>Sangat sering (&gt;1 kali sehari)</t>
        </is>
      </c>
      <c r="VL58" t="inlineStr">
        <is>
          <t>Sangat sering (&gt;1 kali sehari)</t>
        </is>
      </c>
      <c r="VM58" t="n">
        <v/>
      </c>
      <c r="VN58" t="n">
        <v/>
      </c>
      <c r="VO58" t="n">
        <v/>
      </c>
      <c r="VP58" t="n">
        <v/>
      </c>
      <c r="VQ58" t="n">
        <v/>
      </c>
      <c r="VR58" t="n">
        <v/>
      </c>
      <c r="VS58" t="inlineStr">
        <is>
          <t>5-Untuk disebar di tanah (dan dibajak)</t>
        </is>
      </c>
      <c r="VT58" t="n">
        <v/>
      </c>
      <c r="VU58" t="n">
        <v/>
      </c>
      <c r="VV58" t="n">
        <v/>
      </c>
      <c r="VW58" t="n">
        <v/>
      </c>
      <c r="VX58" t="n">
        <v>0</v>
      </c>
      <c r="VY58" t="n">
        <v>0</v>
      </c>
      <c r="VZ58" t="n">
        <v>0</v>
      </c>
      <c r="WA58" t="n">
        <v>0</v>
      </c>
      <c r="WB58" t="n">
        <v>1</v>
      </c>
      <c r="WC58" t="n">
        <v>0</v>
      </c>
      <c r="WD58" t="n">
        <v>0</v>
      </c>
      <c r="WE58" t="n">
        <v>0</v>
      </c>
      <c r="WF58" t="inlineStr">
        <is>
          <t>5-Untuk disebar di tanah (dan dibajak)</t>
        </is>
      </c>
      <c r="WG58" t="n">
        <v/>
      </c>
      <c r="WH58" t="n">
        <v/>
      </c>
      <c r="WI58" t="n">
        <v/>
      </c>
      <c r="WJ58" t="n">
        <v/>
      </c>
      <c r="WK58" t="n">
        <v>0</v>
      </c>
      <c r="WL58" t="n">
        <v>0</v>
      </c>
      <c r="WM58" t="n">
        <v>0</v>
      </c>
      <c r="WN58" t="n">
        <v>0</v>
      </c>
      <c r="WO58" t="n">
        <v>1</v>
      </c>
      <c r="WP58" t="n">
        <v>0</v>
      </c>
      <c r="WQ58" t="n">
        <v>0</v>
      </c>
      <c r="WR58" t="n">
        <v>0</v>
      </c>
      <c r="WS58" t="n">
        <v/>
      </c>
      <c r="WT58" t="n">
        <v/>
      </c>
      <c r="WU58" t="n">
        <v/>
      </c>
      <c r="WV58" t="n">
        <v/>
      </c>
      <c r="WW58" t="n">
        <v/>
      </c>
      <c r="WX58" t="n">
        <v/>
      </c>
      <c r="WY58" t="n">
        <v/>
      </c>
      <c r="WZ58" t="n">
        <v/>
      </c>
      <c r="XA58" t="n">
        <v/>
      </c>
      <c r="XB58" t="n">
        <v/>
      </c>
      <c r="XC58" t="n">
        <v/>
      </c>
      <c r="XD58" t="n">
        <v/>
      </c>
      <c r="XE58" t="n">
        <v/>
      </c>
      <c r="XF58" t="n">
        <v/>
      </c>
      <c r="XG58" t="n">
        <v/>
      </c>
      <c r="XH58" t="n">
        <v/>
      </c>
      <c r="XI58" t="n">
        <v/>
      </c>
      <c r="XJ58" t="n">
        <v/>
      </c>
      <c r="XK58" t="n">
        <v/>
      </c>
      <c r="XL58" t="n">
        <v/>
      </c>
      <c r="XM58" t="n">
        <v/>
      </c>
      <c r="XN58" t="n">
        <v/>
      </c>
      <c r="XO58" t="n">
        <v/>
      </c>
      <c r="XP58" t="n">
        <v/>
      </c>
      <c r="XQ58" t="n">
        <v/>
      </c>
      <c r="XR58" t="n">
        <v/>
      </c>
      <c r="XS58" t="n">
        <v/>
      </c>
      <c r="XT58" t="n">
        <v/>
      </c>
      <c r="XU58" t="n">
        <v/>
      </c>
      <c r="XV58" t="n">
        <v/>
      </c>
      <c r="XW58" t="n">
        <v/>
      </c>
      <c r="XX58" t="n">
        <v/>
      </c>
      <c r="XY58" t="n">
        <v/>
      </c>
      <c r="XZ58" t="n">
        <v/>
      </c>
      <c r="YA58" t="n">
        <v/>
      </c>
      <c r="YB58" t="n">
        <v/>
      </c>
      <c r="YC58" t="n">
        <v/>
      </c>
      <c r="YD58" t="n">
        <v/>
      </c>
      <c r="YE58" t="n">
        <v/>
      </c>
      <c r="YF58" t="n">
        <v/>
      </c>
      <c r="YG58" t="n">
        <v/>
      </c>
      <c r="YH58" t="n">
        <v/>
      </c>
      <c r="YI58" t="n">
        <v/>
      </c>
      <c r="YJ58" t="n">
        <v/>
      </c>
      <c r="YK58" t="n">
        <v/>
      </c>
      <c r="YL58" t="n">
        <v/>
      </c>
      <c r="YM58" t="n">
        <v/>
      </c>
      <c r="YN58" t="inlineStr">
        <is>
          <t>3-Disimpan terbuka (dry lot)</t>
        </is>
      </c>
      <c r="YO58" t="n">
        <v/>
      </c>
      <c r="YP58" t="n">
        <v/>
      </c>
      <c r="YQ58" t="n">
        <v/>
      </c>
      <c r="YR58" t="n">
        <v/>
      </c>
      <c r="YS58" t="n">
        <v>0</v>
      </c>
      <c r="YT58" t="n">
        <v>0</v>
      </c>
      <c r="YU58" t="n">
        <v>1</v>
      </c>
      <c r="YV58" t="n">
        <v>0</v>
      </c>
      <c r="YW58" t="n">
        <v>0</v>
      </c>
      <c r="YX58" t="n">
        <v>0</v>
      </c>
      <c r="YY58" t="n">
        <v>0</v>
      </c>
      <c r="YZ58" t="n">
        <v>0</v>
      </c>
      <c r="ZA58" t="inlineStr">
        <is>
          <t>8-Dibiarkan tersebar di ladang penggembalaan</t>
        </is>
      </c>
      <c r="ZB58" t="n">
        <v/>
      </c>
      <c r="ZC58" t="n">
        <v/>
      </c>
      <c r="ZD58" t="n">
        <v/>
      </c>
      <c r="ZE58" t="n">
        <v/>
      </c>
      <c r="ZF58" t="n">
        <v>0</v>
      </c>
      <c r="ZG58" t="n">
        <v>0</v>
      </c>
      <c r="ZH58" t="n">
        <v>0</v>
      </c>
      <c r="ZI58" t="n">
        <v>0</v>
      </c>
      <c r="ZJ58" t="n">
        <v>0</v>
      </c>
      <c r="ZK58" t="n">
        <v>0</v>
      </c>
      <c r="ZL58" t="n">
        <v>0</v>
      </c>
      <c r="ZM58" t="n">
        <v>1</v>
      </c>
      <c r="ZN58" t="n">
        <v/>
      </c>
      <c r="ZO58" t="n">
        <v/>
      </c>
      <c r="ZP58" t="n">
        <v/>
      </c>
      <c r="ZQ58" t="n">
        <v/>
      </c>
      <c r="ZR58" t="n">
        <v/>
      </c>
      <c r="ZS58" t="n">
        <v/>
      </c>
      <c r="ZT58" t="n">
        <v/>
      </c>
      <c r="ZU58" t="n">
        <v/>
      </c>
      <c r="ZV58" t="n">
        <v>2</v>
      </c>
      <c r="ZW58" t="n">
        <v>2</v>
      </c>
      <c r="ZX58" t="n">
        <v/>
      </c>
      <c r="ZY58" t="n">
        <v/>
      </c>
      <c r="ZZ58" t="n">
        <v/>
      </c>
      <c r="AAA58" t="n">
        <v/>
      </c>
      <c r="AAB58" t="n">
        <v>2</v>
      </c>
      <c r="AAC58" t="n">
        <v/>
      </c>
      <c r="AAD58" t="inlineStr">
        <is>
          <t>Pakan segar (misal: rumput)</t>
        </is>
      </c>
      <c r="AAE58" t="inlineStr">
        <is>
          <t>Pakan segar (misal: rumput)</t>
        </is>
      </c>
      <c r="AAF58" t="n">
        <v/>
      </c>
      <c r="AAG58" t="n">
        <v/>
      </c>
      <c r="AAH58" t="n">
        <v/>
      </c>
      <c r="AAI58" t="n">
        <v/>
      </c>
      <c r="AAJ58" t="inlineStr">
        <is>
          <t>Pakan kering (misal: konsentrat, silase, pelet)</t>
        </is>
      </c>
      <c r="AAK58" t="n">
        <v/>
      </c>
      <c r="AAL58" t="inlineStr">
        <is>
          <t>Ya</t>
        </is>
      </c>
      <c r="AAM58" t="n">
        <v/>
      </c>
      <c r="AAN58" t="n">
        <v/>
      </c>
      <c r="AAO58" t="n">
        <v/>
      </c>
      <c r="AAP58" t="n">
        <v>0</v>
      </c>
      <c r="AAQ58" t="n">
        <v/>
      </c>
      <c r="AAR58" t="inlineStr">
        <is>
          <t>Tidak</t>
        </is>
      </c>
      <c r="AAS58" t="inlineStr">
        <is>
          <t>Mengetahui</t>
        </is>
      </c>
      <c r="AAT58" t="inlineStr">
        <is>
          <t>Digunakan untuk pupuk di lahan pertanian sendiri Dibuang ke lahan sekitar kandang - yg ditanami tanaman</t>
        </is>
      </c>
      <c r="AAU58" t="n">
        <v>1</v>
      </c>
      <c r="AAV58" t="n">
        <v>0</v>
      </c>
      <c r="AAW58" t="n">
        <v>0</v>
      </c>
      <c r="AAX58" t="n">
        <v>1</v>
      </c>
      <c r="AAY58" t="n">
        <v>0</v>
      </c>
      <c r="AAZ58" t="n">
        <v>0</v>
      </c>
      <c r="ABA58" t="n">
        <v>0</v>
      </c>
      <c r="ABB58" t="inlineStr">
        <is>
          <t>Pembenah tanah (soil conditioner)</t>
        </is>
      </c>
      <c r="ABC58" t="n">
        <v>0</v>
      </c>
      <c r="ABD58" t="n">
        <v>1</v>
      </c>
      <c r="ABE58" t="n">
        <v>0</v>
      </c>
      <c r="ABF58" t="n">
        <v>0</v>
      </c>
      <c r="ABG58" t="n">
        <v>0</v>
      </c>
      <c r="ABH58" t="n">
        <v/>
      </c>
      <c r="ABI58" t="n">
        <v/>
      </c>
      <c r="ABJ58" t="n">
        <v/>
      </c>
      <c r="ABK58" t="n">
        <v/>
      </c>
      <c r="ABL58" t="n">
        <v/>
      </c>
      <c r="ABM58" t="n">
        <v/>
      </c>
      <c r="ABN58" t="n">
        <v/>
      </c>
      <c r="ABO58" t="n">
        <v/>
      </c>
      <c r="ABP58" t="n">
        <v/>
      </c>
      <c r="ABQ58" t="inlineStr">
        <is>
          <t>Kopi, pisang,</t>
        </is>
      </c>
      <c r="ABR58" t="inlineStr">
        <is>
          <t>Sangat jarang (2 bulan sekali)</t>
        </is>
      </c>
      <c r="ABS58" t="n">
        <v>20000</v>
      </c>
      <c r="ABT58" t="n">
        <v>100</v>
      </c>
      <c r="ABU58" t="n">
        <v>0</v>
      </c>
      <c r="ABV58" t="n">
        <v/>
      </c>
      <c r="ABW58" t="inlineStr">
        <is>
          <t>Urea</t>
        </is>
      </c>
      <c r="ABX58" t="n">
        <v/>
      </c>
      <c r="ABY58" t="n">
        <v>41</v>
      </c>
      <c r="ABZ58" t="n">
        <v>3000</v>
      </c>
      <c r="ACA58" t="n">
        <v>200</v>
      </c>
      <c r="ACB58" t="n">
        <v>6000</v>
      </c>
      <c r="ACC58" t="n">
        <v>40</v>
      </c>
      <c r="ACD58" t="n">
        <v>5000</v>
      </c>
      <c r="ACE58" t="inlineStr">
        <is>
          <t>Tidak</t>
        </is>
      </c>
      <c r="ACF58" t="inlineStr">
        <is>
          <t>Cukup meningkat</t>
        </is>
      </c>
      <c r="ACG58" t="inlineStr">
        <is>
          <t>Cukup meningkat</t>
        </is>
      </c>
      <c r="ACH58" t="inlineStr">
        <is>
          <t>Cukup meningkat</t>
        </is>
      </c>
      <c r="ACI58" t="inlineStr">
        <is>
          <t>Cukup meningkat</t>
        </is>
      </c>
      <c r="ACJ58" t="n">
        <v/>
      </c>
      <c r="ACK58" t="inlineStr">
        <is>
          <t>Ladang/sawah terlalu jauh, sulit untuk mengangkut ke sana Tidak punya waktu mengumpulkannya</t>
        </is>
      </c>
      <c r="ACL58" t="n">
        <v>0</v>
      </c>
      <c r="ACM58" t="n">
        <v>0</v>
      </c>
      <c r="ACN58" t="n">
        <v>1</v>
      </c>
      <c r="ACO58" t="n">
        <v>1</v>
      </c>
      <c r="ACP58" t="n">
        <v>0</v>
      </c>
      <c r="ACQ58" t="n">
        <v>0</v>
      </c>
      <c r="ACR58" t="n">
        <v>0</v>
      </c>
      <c r="ACS58" t="n">
        <v/>
      </c>
      <c r="ACT58" t="inlineStr">
        <is>
          <t>Tidak ada informasi tambahan mengenai sumber bahan baku biogas</t>
        </is>
      </c>
      <c r="ACU58" t="inlineStr">
        <is>
          <t>Manfaat besar/jelas/mengubah kehidupan sehari-hari</t>
        </is>
      </c>
      <c r="ACV58" t="inlineStr">
        <is>
          <t>Sama saja</t>
        </is>
      </c>
      <c r="ACW58" t="inlineStr">
        <is>
          <t>Anggota keluarga - Perempuan dewasa</t>
        </is>
      </c>
      <c r="ACX58" t="inlineStr">
        <is>
          <t>Setuju</t>
        </is>
      </c>
      <c r="ACY58" t="inlineStr">
        <is>
          <t>Anggota keluarga - Perempuan dewasa</t>
        </is>
      </c>
      <c r="ACZ58" t="n">
        <v>0</v>
      </c>
      <c r="ADA58" t="n">
        <v>1</v>
      </c>
      <c r="ADB58" t="n">
        <v>0</v>
      </c>
      <c r="ADC58" t="n">
        <v>0</v>
      </c>
      <c r="ADD58" t="inlineStr">
        <is>
          <t>Puas</t>
        </is>
      </c>
      <c r="ADE58" t="inlineStr">
        <is>
          <t>Puas</t>
        </is>
      </c>
      <c r="ADF58" t="inlineStr">
        <is>
          <t>Puas</t>
        </is>
      </c>
      <c r="ADG58" t="inlineStr">
        <is>
          <t>Puas</t>
        </is>
      </c>
      <c r="ADH58" t="inlineStr">
        <is>
          <t>Ya</t>
        </is>
      </c>
      <c r="ADI58" t="inlineStr">
        <is>
          <t>Kompor , gastap</t>
        </is>
      </c>
      <c r="ADJ58" t="inlineStr">
        <is>
          <t>Cukup puas</t>
        </is>
      </c>
      <c r="ADK58" t="n">
        <v/>
      </c>
      <c r="ADL58" t="n">
        <v/>
      </c>
      <c r="ADM58" t="n">
        <v/>
      </c>
      <c r="ADN58" t="n">
        <v/>
      </c>
      <c r="ADO58" t="n">
        <v/>
      </c>
      <c r="ADP58" t="n">
        <v/>
      </c>
      <c r="ADQ58" t="n">
        <v/>
      </c>
      <c r="ADR58" t="n">
        <v/>
      </c>
      <c r="ADS58" t="n">
        <v/>
      </c>
      <c r="ADT58" t="n">
        <v/>
      </c>
      <c r="ADU58" t="inlineStr">
        <is>
          <t>Menghubungi CPO atau pendamping</t>
        </is>
      </c>
      <c r="ADV58" t="n">
        <v>0</v>
      </c>
      <c r="ADW58" t="n">
        <v>0</v>
      </c>
      <c r="ADX58" t="n">
        <v>0</v>
      </c>
      <c r="ADY58" t="n">
        <v>0</v>
      </c>
      <c r="ADZ58" t="n">
        <v>1</v>
      </c>
      <c r="AEA58" t="n">
        <v>0</v>
      </c>
      <c r="AEB58" t="n">
        <v>0</v>
      </c>
      <c r="AEC58" t="n">
        <v>0</v>
      </c>
      <c r="AED58" t="n">
        <v/>
      </c>
      <c r="AEE58" t="inlineStr">
        <is>
          <t>Perempuan dewasa</t>
        </is>
      </c>
      <c r="AEF58" t="n">
        <v/>
      </c>
      <c r="AEG58" t="inlineStr">
        <is>
          <t>Menelepon atau WA langsung</t>
        </is>
      </c>
      <c r="AEH58" t="n">
        <v/>
      </c>
      <c r="AEI58" t="inlineStr">
        <is>
          <t>Subsidi ditambah Pengecekan rutin</t>
        </is>
      </c>
      <c r="AEJ58" t="inlineStr">
        <is>
          <t>Kadang-kadang</t>
        </is>
      </c>
      <c r="AEK58" t="inlineStr">
        <is>
          <t>Lebih mudah mendapatkan energi Memasak lebih cepat Lebih aman Peningkatan kebersihan kandang ternak Pemanfaatan bio-slurry sebagai pupuk</t>
        </is>
      </c>
      <c r="AEL58" t="n">
        <v>0</v>
      </c>
      <c r="AEM58" t="n">
        <v>1</v>
      </c>
      <c r="AEN58" t="n">
        <v>0</v>
      </c>
      <c r="AEO58" t="n">
        <v>1</v>
      </c>
      <c r="AEP58" t="n">
        <v>1</v>
      </c>
      <c r="AEQ58" t="n">
        <v>0</v>
      </c>
      <c r="AER58" t="n">
        <v>1</v>
      </c>
      <c r="AES58" t="n">
        <v>1</v>
      </c>
      <c r="AET58" t="n">
        <v>0</v>
      </c>
      <c r="AEU58" t="n">
        <v>0</v>
      </c>
      <c r="AEV58" t="n">
        <v>0</v>
      </c>
      <c r="AEW58" t="n">
        <v>0</v>
      </c>
      <c r="AEX58" t="n">
        <v/>
      </c>
      <c r="AEY58" t="inlineStr">
        <is>
          <t>Memasak lebih aman</t>
        </is>
      </c>
      <c r="AEZ58" t="n">
        <v/>
      </c>
      <c r="AFA58" t="inlineStr">
        <is>
          <t>Koperasi</t>
        </is>
      </c>
      <c r="AFB58" t="n">
        <v/>
      </c>
      <c r="AFC58" t="inlineStr">
        <is>
          <t>1768983306810.jpg</t>
        </is>
      </c>
      <c r="AFD58" t="inlineStr">
        <is>
          <t>https://kf.kobotoolbox.org/api/v2/assets/avstPQqLr3Ab3ZdcVTXZ6f/data/655543825/attachments/attzC4nmYzTzqCHQZw4SWQuY/</t>
        </is>
      </c>
      <c r="AFE58" t="inlineStr">
        <is>
          <t>1768983221382.jpg</t>
        </is>
      </c>
      <c r="AFF58" t="inlineStr">
        <is>
          <t>https://kf.kobotoolbox.org/api/v2/assets/avstPQqLr3Ab3ZdcVTXZ6f/data/655543825/attachments/atthzrrshu4VJK5PBQBpgM27/</t>
        </is>
      </c>
      <c r="AFG58" t="inlineStr">
        <is>
          <t>Solihin</t>
        </is>
      </c>
      <c r="AFH58" t="n">
        <v/>
      </c>
      <c r="AFI58" t="inlineStr">
        <is>
          <t>E23,responden luas area ragu E26,responden hanya memperkirakan kg pupuk kimia Krn pemberian nya per musim . Bukan perbulan</t>
        </is>
      </c>
    </row>
    <row r="59">
      <c r="A59" s="93" t="n">
        <v>46057</v>
      </c>
      <c r="B59" s="93" t="n">
        <v>46061</v>
      </c>
      <c r="C59" t="inlineStr">
        <is>
          <t>solihin</t>
        </is>
      </c>
      <c r="D59" t="inlineStr">
        <is>
          <t>titik dwi ismawati</t>
        </is>
      </c>
      <c r="E59" t="n">
        <v>85645752972</v>
      </c>
      <c r="F59" t="inlineStr">
        <is>
          <t>-7.89028 112.8081433 1079.300048828125 4.266</t>
        </is>
      </c>
      <c r="G59" t="n">
        <v>-7.89028</v>
      </c>
      <c r="H59" t="n">
        <v>112.8081433</v>
      </c>
      <c r="I59" t="n">
        <v>1079.300049</v>
      </c>
      <c r="J59" t="n">
        <v>4.266</v>
      </c>
      <c r="K59" t="n">
        <v>0</v>
      </c>
      <c r="L59" t="inlineStr">
        <is>
          <t>-7.8902183 112.8080233 1079.4000244140625 3.1</t>
        </is>
      </c>
      <c r="M59" t="n">
        <v>-7.8902183</v>
      </c>
      <c r="N59" t="n">
        <v>112.8080233</v>
      </c>
      <c r="O59" t="n">
        <v>1079.400024</v>
      </c>
      <c r="P59" t="n">
        <v>3.1</v>
      </c>
      <c r="Q59" t="n">
        <v>0</v>
      </c>
      <c r="R59" t="inlineStr">
        <is>
          <t>Jawa Timur</t>
        </is>
      </c>
      <c r="S59" t="n">
        <v>0</v>
      </c>
      <c r="T59" t="n">
        <v>0</v>
      </c>
      <c r="U59" t="n">
        <v>0</v>
      </c>
      <c r="V59" t="n">
        <v>0</v>
      </c>
      <c r="W59" t="n">
        <v>0</v>
      </c>
      <c r="X59" t="n">
        <v>1</v>
      </c>
      <c r="Y59" t="n">
        <v>0</v>
      </c>
      <c r="Z59" t="n">
        <v>0</v>
      </c>
      <c r="AA59" t="n">
        <v>0</v>
      </c>
      <c r="AB59" t="n">
        <v>0</v>
      </c>
      <c r="AC59" t="inlineStr">
        <is>
          <t>PASURUAN</t>
        </is>
      </c>
      <c r="AD59" t="inlineStr">
        <is>
          <t>TUTUR</t>
        </is>
      </c>
      <c r="AE59" t="inlineStr">
        <is>
          <t>GENDRO</t>
        </is>
      </c>
      <c r="AF59" t="inlineStr">
        <is>
          <t>KPSP SETIA KAWAN</t>
        </is>
      </c>
      <c r="AG59" t="inlineStr">
        <is>
          <t>SKP0929</t>
        </is>
      </c>
      <c r="AH59" t="n">
        <v>6</v>
      </c>
      <c r="AI59" t="inlineStr">
        <is>
          <t>VPA2</t>
        </is>
      </c>
      <c r="AJ59" t="inlineStr">
        <is>
          <t>Aktif</t>
        </is>
      </c>
      <c r="AK59" t="n">
        <v>40</v>
      </c>
      <c r="AL59" t="inlineStr">
        <is>
          <t>Perempuan</t>
        </is>
      </c>
      <c r="AM59" t="inlineStr">
        <is>
          <t>Sudah menikah</t>
        </is>
      </c>
      <c r="AN59" t="inlineStr">
        <is>
          <t>SMP/Sederajat</t>
        </is>
      </c>
      <c r="AO59" t="inlineStr">
        <is>
          <t>Lainnya</t>
        </is>
      </c>
      <c r="AP59" t="n">
        <v>0</v>
      </c>
      <c r="AQ59" t="n">
        <v>0</v>
      </c>
      <c r="AR59" t="n">
        <v>0</v>
      </c>
      <c r="AS59" t="n">
        <v>0</v>
      </c>
      <c r="AT59" t="n">
        <v>0</v>
      </c>
      <c r="AU59" t="n">
        <v>0</v>
      </c>
      <c r="AV59" t="n">
        <v>1</v>
      </c>
      <c r="AW59" t="n">
        <v>0</v>
      </c>
      <c r="AX59" t="inlineStr">
        <is>
          <t>Ibu Rumah Tangga</t>
        </is>
      </c>
      <c r="AY59" t="inlineStr">
        <is>
          <t>Peternak</t>
        </is>
      </c>
      <c r="AZ59" t="n">
        <v>0</v>
      </c>
      <c r="BA59" t="n">
        <v>1</v>
      </c>
      <c r="BB59" t="n">
        <v>0</v>
      </c>
      <c r="BC59" t="n">
        <v>0</v>
      </c>
      <c r="BD59" t="n">
        <v>0</v>
      </c>
      <c r="BE59" t="n">
        <v>0</v>
      </c>
      <c r="BF59" t="n">
        <v>0</v>
      </c>
      <c r="BG59" t="n">
        <v>0</v>
      </c>
      <c r="BH59" t="n">
        <v/>
      </c>
      <c r="BI59" t="inlineStr">
        <is>
          <t>Rp1.500.000 - Rp2.500.000</t>
        </is>
      </c>
      <c r="BJ59" t="n">
        <v>1</v>
      </c>
      <c r="BK59" t="n">
        <v>0</v>
      </c>
      <c r="BL59" t="n">
        <v>2</v>
      </c>
      <c r="BM59" t="n">
        <v>1</v>
      </c>
      <c r="BN59" t="inlineStr">
        <is>
          <t>Milik sendiri</t>
        </is>
      </c>
      <c r="BO59" t="inlineStr">
        <is>
          <t>Permanen (dinding bata dan semen)</t>
        </is>
      </c>
      <c r="BP59" t="n">
        <v>1</v>
      </c>
      <c r="BQ59" t="n">
        <v>0</v>
      </c>
      <c r="BR59" t="n">
        <v>0</v>
      </c>
      <c r="BS59" t="n">
        <v>0</v>
      </c>
      <c r="BT59" t="n">
        <v>0</v>
      </c>
      <c r="BU59" t="n">
        <v/>
      </c>
      <c r="BV59" t="inlineStr">
        <is>
          <t>Keramik/ubin</t>
        </is>
      </c>
      <c r="BW59" t="n">
        <v>0</v>
      </c>
      <c r="BX59" t="n">
        <v>0</v>
      </c>
      <c r="BY59" t="n">
        <v>1</v>
      </c>
      <c r="BZ59" t="n">
        <v>0</v>
      </c>
      <c r="CA59" t="n">
        <v>0</v>
      </c>
      <c r="CB59" t="n">
        <v/>
      </c>
      <c r="CC59" t="inlineStr">
        <is>
          <t>Genting</t>
        </is>
      </c>
      <c r="CD59" t="n">
        <v>0</v>
      </c>
      <c r="CE59" t="n">
        <v>0</v>
      </c>
      <c r="CF59" t="n">
        <v>0</v>
      </c>
      <c r="CG59" t="n">
        <v>0</v>
      </c>
      <c r="CH59" t="n">
        <v>0</v>
      </c>
      <c r="CI59" t="n">
        <v>1</v>
      </c>
      <c r="CJ59" t="n">
        <v>0</v>
      </c>
      <c r="CK59" t="n">
        <v/>
      </c>
      <c r="CL59" t="inlineStr">
        <is>
          <t>Ya</t>
        </is>
      </c>
      <c r="CM59" t="n">
        <v>2020</v>
      </c>
      <c r="CN59" t="inlineStr">
        <is>
          <t>Fixed-Dome (Kubah Tetap)</t>
        </is>
      </c>
      <c r="CO59" t="inlineStr">
        <is>
          <t>8 m³ (6-7 ekor sapi, ±6,5 jam memasak/hari, ±65 kg slurry/hari)</t>
        </is>
      </c>
      <c r="CP59" t="inlineStr">
        <is>
          <t>Anggota keluarga - perempuan dewasa</t>
        </is>
      </c>
      <c r="CQ59" t="n">
        <v>0</v>
      </c>
      <c r="CR59" t="n">
        <v>0</v>
      </c>
      <c r="CS59" t="n">
        <v>0</v>
      </c>
      <c r="CT59" t="n">
        <v>0</v>
      </c>
      <c r="CU59" t="n">
        <v>0</v>
      </c>
      <c r="CV59" t="n">
        <v>1</v>
      </c>
      <c r="CW59" t="n">
        <v>0</v>
      </c>
      <c r="CX59" t="n">
        <v>0</v>
      </c>
      <c r="CY59" t="inlineStr">
        <is>
          <t>Anggota keluarga - perempuan dewasa Anggota keluarga - laki-laki</t>
        </is>
      </c>
      <c r="CZ59" t="n">
        <v>1</v>
      </c>
      <c r="DA59" t="n">
        <v>1</v>
      </c>
      <c r="DB59" t="n">
        <v>0</v>
      </c>
      <c r="DC59" t="n">
        <v/>
      </c>
      <c r="DD59" t="inlineStr">
        <is>
          <t>Anggota keluarga - laki-laki</t>
        </is>
      </c>
      <c r="DE59" t="n">
        <v>1</v>
      </c>
      <c r="DF59" t="n">
        <v>0</v>
      </c>
      <c r="DG59" t="n">
        <v>0</v>
      </c>
      <c r="DH59" t="n">
        <v>0</v>
      </c>
      <c r="DI59" t="n">
        <v/>
      </c>
      <c r="DJ59" t="inlineStr">
        <is>
          <t>CPO atau pendamping</t>
        </is>
      </c>
      <c r="DK59" t="n">
        <v>0</v>
      </c>
      <c r="DL59" t="n">
        <v>0</v>
      </c>
      <c r="DM59" t="n">
        <v>1</v>
      </c>
      <c r="DN59" t="n">
        <v>0</v>
      </c>
      <c r="DO59" t="n">
        <v/>
      </c>
      <c r="DP59" t="inlineStr">
        <is>
          <t>Ya</t>
        </is>
      </c>
      <c r="DQ59" t="n">
        <v/>
      </c>
      <c r="DR59" t="n">
        <v/>
      </c>
      <c r="DS59" t="n">
        <v/>
      </c>
      <c r="DT59" t="n">
        <v/>
      </c>
      <c r="DU59" t="n">
        <v/>
      </c>
      <c r="DV59" t="n">
        <v/>
      </c>
      <c r="DW59" t="n">
        <v/>
      </c>
      <c r="DX59" t="n">
        <v/>
      </c>
      <c r="DY59" t="n">
        <v/>
      </c>
      <c r="DZ59" t="n">
        <v/>
      </c>
      <c r="EA59" t="n">
        <v/>
      </c>
      <c r="EB59" t="n">
        <v/>
      </c>
      <c r="EC59" t="n">
        <v/>
      </c>
      <c r="ED59" t="n">
        <v/>
      </c>
      <c r="EE59" t="n">
        <v/>
      </c>
      <c r="EF59" t="n">
        <v/>
      </c>
      <c r="EG59" t="n">
        <v/>
      </c>
      <c r="EH59" t="n">
        <v/>
      </c>
      <c r="EI59" t="inlineStr">
        <is>
          <t>Tidak ada masalah</t>
        </is>
      </c>
      <c r="EJ59" t="n">
        <v>0</v>
      </c>
      <c r="EK59" t="n">
        <v>0</v>
      </c>
      <c r="EL59" t="n">
        <v>0</v>
      </c>
      <c r="EM59" t="n">
        <v>1</v>
      </c>
      <c r="EN59" t="n">
        <v>0</v>
      </c>
      <c r="EO59" t="n">
        <v/>
      </c>
      <c r="EP59" t="inlineStr">
        <is>
          <t>Ya, cukup jelas dan mudah diikuti</t>
        </is>
      </c>
      <c r="EQ59" t="inlineStr">
        <is>
          <t>Bukan pelatihan</t>
        </is>
      </c>
      <c r="ER59" t="inlineStr">
        <is>
          <t>CPO atau pendamping</t>
        </is>
      </c>
      <c r="ES59" t="n">
        <v>1</v>
      </c>
      <c r="ET59" t="n">
        <v>0</v>
      </c>
      <c r="EU59" t="n">
        <v>0</v>
      </c>
      <c r="EV59" t="n">
        <v>0</v>
      </c>
      <c r="EW59" t="n">
        <v/>
      </c>
      <c r="EX59" t="inlineStr">
        <is>
          <t>Anggota keluarga - Perempuan dewasa Anggota keluarga - Laki-laki</t>
        </is>
      </c>
      <c r="EY59" t="n">
        <v>1</v>
      </c>
      <c r="EZ59" t="n">
        <v>1</v>
      </c>
      <c r="FA59" t="n">
        <v>0</v>
      </c>
      <c r="FB59" t="n">
        <v/>
      </c>
      <c r="FC59" t="inlineStr">
        <is>
          <t>Setiap hari</t>
        </is>
      </c>
      <c r="FD59" t="n">
        <v/>
      </c>
      <c r="FE59" t="inlineStr">
        <is>
          <t>Mengetahui</t>
        </is>
      </c>
      <c r="FF59" t="inlineStr">
        <is>
          <t>Selalu (setiap hari)</t>
        </is>
      </c>
      <c r="FG59" t="inlineStr">
        <is>
          <t>Mengetahui</t>
        </is>
      </c>
      <c r="FH59" t="inlineStr">
        <is>
          <t>Sering (setiap minggu)</t>
        </is>
      </c>
      <c r="FI59" t="inlineStr">
        <is>
          <t>Tidak mengetahui</t>
        </is>
      </c>
      <c r="FJ59" t="inlineStr">
        <is>
          <t>Tidak pernah</t>
        </is>
      </c>
      <c r="FK59" t="inlineStr">
        <is>
          <t>Tidak mengetahui</t>
        </is>
      </c>
      <c r="FL59" t="inlineStr">
        <is>
          <t>Tidak pernah</t>
        </is>
      </c>
      <c r="FM59" t="inlineStr">
        <is>
          <t>Mengetahui</t>
        </is>
      </c>
      <c r="FN59" t="inlineStr">
        <is>
          <t>Jarang (setiap bulan atau lebih)</t>
        </is>
      </c>
      <c r="FO59" t="inlineStr">
        <is>
          <t>Mengetahui</t>
        </is>
      </c>
      <c r="FP59" t="inlineStr">
        <is>
          <t>Jarang (setiap bulan atau lebih)</t>
        </is>
      </c>
      <c r="FQ59" t="inlineStr">
        <is>
          <t>Mengetahui</t>
        </is>
      </c>
      <c r="FR59" t="inlineStr">
        <is>
          <t>Ya</t>
        </is>
      </c>
      <c r="FS59" t="inlineStr">
        <is>
          <t>Mengetahui</t>
        </is>
      </c>
      <c r="FT59" t="inlineStr">
        <is>
          <t>Ya, selalu</t>
        </is>
      </c>
      <c r="FU59" t="inlineStr">
        <is>
          <t>Laki-laki dewasa</t>
        </is>
      </c>
      <c r="FV59" t="n">
        <v>1</v>
      </c>
      <c r="FW59" t="n">
        <v>0</v>
      </c>
      <c r="FX59" t="n">
        <v>0</v>
      </c>
      <c r="FY59" t="n">
        <v>0</v>
      </c>
      <c r="FZ59" t="inlineStr">
        <is>
          <t>Sangat memahami</t>
        </is>
      </c>
      <c r="GA59" t="inlineStr">
        <is>
          <t>CPO</t>
        </is>
      </c>
      <c r="GB59" t="n">
        <v>1</v>
      </c>
      <c r="GC59" t="n">
        <v>0</v>
      </c>
      <c r="GD59" t="n">
        <v>0</v>
      </c>
      <c r="GE59" t="n">
        <v>0</v>
      </c>
      <c r="GF59" t="n">
        <v/>
      </c>
      <c r="GG59" t="inlineStr">
        <is>
          <t>Sering</t>
        </is>
      </c>
      <c r="GH59" t="inlineStr">
        <is>
          <t>Ya</t>
        </is>
      </c>
      <c r="GI59" t="inlineStr">
        <is>
          <t>Teman/keluarga Tetangga</t>
        </is>
      </c>
      <c r="GJ59" t="n">
        <v>1</v>
      </c>
      <c r="GK59" t="n">
        <v>1</v>
      </c>
      <c r="GL59" t="n">
        <v>0</v>
      </c>
      <c r="GM59" t="n">
        <v>0</v>
      </c>
      <c r="GN59" t="n">
        <v/>
      </c>
      <c r="GO59" t="n">
        <v>10</v>
      </c>
      <c r="GP59" t="inlineStr">
        <is>
          <t>Penuh (100%)</t>
        </is>
      </c>
      <c r="GQ59" t="inlineStr">
        <is>
          <t>LPG</t>
        </is>
      </c>
      <c r="GR59" t="n">
        <v>1</v>
      </c>
      <c r="GS59" t="n">
        <v>0</v>
      </c>
      <c r="GT59" t="n">
        <v>0</v>
      </c>
      <c r="GU59" t="n">
        <v>0</v>
      </c>
      <c r="GV59" t="n">
        <v>0</v>
      </c>
      <c r="GW59" t="n">
        <v>0</v>
      </c>
      <c r="GX59" t="n">
        <v>0</v>
      </c>
      <c r="GY59" t="n">
        <v/>
      </c>
      <c r="GZ59" t="inlineStr">
        <is>
          <t>Ya</t>
        </is>
      </c>
      <c r="HA59" t="n">
        <v/>
      </c>
      <c r="HB59" t="n">
        <v/>
      </c>
      <c r="HC59" t="n">
        <v/>
      </c>
      <c r="HD59" t="n">
        <v/>
      </c>
      <c r="HE59" t="n">
        <v/>
      </c>
      <c r="HF59" t="n">
        <v/>
      </c>
      <c r="HG59" t="n">
        <v/>
      </c>
      <c r="HH59" t="n">
        <v/>
      </c>
      <c r="HI59" t="n">
        <v/>
      </c>
      <c r="HJ59" t="n">
        <v/>
      </c>
      <c r="HK59" t="n">
        <v/>
      </c>
      <c r="HL59" t="n">
        <v/>
      </c>
      <c r="HM59" t="n">
        <v/>
      </c>
      <c r="HN59" t="n">
        <v/>
      </c>
      <c r="HO59" t="n">
        <v/>
      </c>
      <c r="HP59" t="n">
        <v/>
      </c>
      <c r="HQ59" t="n">
        <v/>
      </c>
      <c r="HR59" t="n">
        <v/>
      </c>
      <c r="HS59" t="n">
        <v/>
      </c>
      <c r="HT59" t="n">
        <v/>
      </c>
      <c r="HU59" t="n">
        <v/>
      </c>
      <c r="HV59" t="n">
        <v/>
      </c>
      <c r="HW59" t="n">
        <v/>
      </c>
      <c r="HX59" t="n">
        <v/>
      </c>
      <c r="HY59" t="n">
        <v/>
      </c>
      <c r="HZ59" t="n">
        <v/>
      </c>
      <c r="IA59" t="n">
        <v>1</v>
      </c>
      <c r="IB59" t="n">
        <v>-1000</v>
      </c>
      <c r="IC59" t="n">
        <v/>
      </c>
      <c r="ID59" t="n">
        <v/>
      </c>
      <c r="IE59" t="n">
        <v/>
      </c>
      <c r="IF59" t="n">
        <v/>
      </c>
      <c r="IG59" t="n">
        <v/>
      </c>
      <c r="IH59" t="n">
        <v/>
      </c>
      <c r="II59" t="n">
        <v/>
      </c>
      <c r="IJ59" t="n">
        <v/>
      </c>
      <c r="IK59" t="inlineStr">
        <is>
          <t>15-30 kg</t>
        </is>
      </c>
      <c r="IL59" t="inlineStr">
        <is>
          <t>1-3 jam</t>
        </is>
      </c>
      <c r="IM59" t="inlineStr">
        <is>
          <t>Tidak</t>
        </is>
      </c>
      <c r="IN59" t="inlineStr">
        <is>
          <t>Tidak</t>
        </is>
      </c>
      <c r="IO59" t="inlineStr">
        <is>
          <t>Tidak ada perubahan</t>
        </is>
      </c>
      <c r="IP59" t="n">
        <v/>
      </c>
      <c r="IQ59" t="inlineStr">
        <is>
          <t>Tidak pernah</t>
        </is>
      </c>
      <c r="IR59" t="n">
        <v/>
      </c>
      <c r="IS59" t="n">
        <v/>
      </c>
      <c r="IT59" t="n">
        <v/>
      </c>
      <c r="IU59" t="n">
        <v/>
      </c>
      <c r="IV59" t="n">
        <v/>
      </c>
      <c r="IW59" t="n">
        <v/>
      </c>
      <c r="IX59" t="n">
        <v/>
      </c>
      <c r="IY59" t="n">
        <v/>
      </c>
      <c r="IZ59" t="inlineStr">
        <is>
          <t>Tidak pernah</t>
        </is>
      </c>
      <c r="JA59" t="n">
        <v/>
      </c>
      <c r="JB59" t="n">
        <v/>
      </c>
      <c r="JC59" t="n">
        <v/>
      </c>
      <c r="JD59" t="n">
        <v/>
      </c>
      <c r="JE59" t="n">
        <v/>
      </c>
      <c r="JF59" t="n">
        <v/>
      </c>
      <c r="JG59" t="n">
        <v/>
      </c>
      <c r="JH59" t="n">
        <v/>
      </c>
      <c r="JI59" t="inlineStr">
        <is>
          <t>Tidak pernah</t>
        </is>
      </c>
      <c r="JJ59" t="n">
        <v/>
      </c>
      <c r="JK59" t="n">
        <v/>
      </c>
      <c r="JL59" t="n">
        <v/>
      </c>
      <c r="JM59" t="n">
        <v/>
      </c>
      <c r="JN59" t="n">
        <v/>
      </c>
      <c r="JO59" t="n">
        <v/>
      </c>
      <c r="JP59" t="n">
        <v/>
      </c>
      <c r="JQ59" t="n">
        <v/>
      </c>
      <c r="JR59" t="inlineStr">
        <is>
          <t>Tidak pernah</t>
        </is>
      </c>
      <c r="JS59" t="n">
        <v/>
      </c>
      <c r="JT59" t="n">
        <v/>
      </c>
      <c r="JU59" t="n">
        <v/>
      </c>
      <c r="JV59" t="n">
        <v/>
      </c>
      <c r="JW59" t="n">
        <v/>
      </c>
      <c r="JX59" t="n">
        <v/>
      </c>
      <c r="JY59" t="n">
        <v/>
      </c>
      <c r="JZ59" t="n">
        <v/>
      </c>
      <c r="KA59" t="inlineStr">
        <is>
          <t>Tidak pernah</t>
        </is>
      </c>
      <c r="KB59" t="n">
        <v/>
      </c>
      <c r="KC59" t="n">
        <v/>
      </c>
      <c r="KD59" t="n">
        <v/>
      </c>
      <c r="KE59" t="n">
        <v/>
      </c>
      <c r="KF59" t="n">
        <v/>
      </c>
      <c r="KG59" t="n">
        <v/>
      </c>
      <c r="KH59" t="n">
        <v/>
      </c>
      <c r="KI59" t="n">
        <v/>
      </c>
      <c r="KJ59" t="inlineStr">
        <is>
          <t>Tidak pernah</t>
        </is>
      </c>
      <c r="KK59" t="n">
        <v/>
      </c>
      <c r="KL59" t="n">
        <v/>
      </c>
      <c r="KM59" t="n">
        <v/>
      </c>
      <c r="KN59" t="n">
        <v/>
      </c>
      <c r="KO59" t="n">
        <v/>
      </c>
      <c r="KP59" t="n">
        <v/>
      </c>
      <c r="KQ59" t="n">
        <v/>
      </c>
      <c r="KR59" t="n">
        <v/>
      </c>
      <c r="KS59" t="inlineStr">
        <is>
          <t>Cukup membaik</t>
        </is>
      </c>
      <c r="KT59" t="inlineStr">
        <is>
          <t>0-1 kali</t>
        </is>
      </c>
      <c r="KU59" t="inlineStr">
        <is>
          <t>0-1 kali</t>
        </is>
      </c>
      <c r="KV59" t="inlineStr">
        <is>
          <t>Tidak ada</t>
        </is>
      </c>
      <c r="KW59" t="n">
        <v>0</v>
      </c>
      <c r="KX59" t="n">
        <v>0</v>
      </c>
      <c r="KY59" t="n">
        <v>0</v>
      </c>
      <c r="KZ59" t="n">
        <v>1</v>
      </c>
      <c r="LA59" t="inlineStr">
        <is>
          <t>Cukup membaik</t>
        </is>
      </c>
      <c r="LB59" t="inlineStr">
        <is>
          <t>Jauh lebih baik</t>
        </is>
      </c>
      <c r="LC59" t="n">
        <v>0</v>
      </c>
      <c r="LD59" t="n">
        <v>0</v>
      </c>
      <c r="LE59" t="n">
        <v>0</v>
      </c>
      <c r="LF59" t="n">
        <v>0</v>
      </c>
      <c r="LG59" t="inlineStr">
        <is>
          <t>Ya</t>
        </is>
      </c>
      <c r="LH59" t="n">
        <v>20000</v>
      </c>
      <c r="LI59" t="n">
        <v/>
      </c>
      <c r="LJ59" t="inlineStr">
        <is>
          <t>Kebutuhan rumah tangga</t>
        </is>
      </c>
      <c r="LK59" t="n">
        <v>0</v>
      </c>
      <c r="LL59" t="n">
        <v>0</v>
      </c>
      <c r="LM59" t="n">
        <v>0</v>
      </c>
      <c r="LN59" t="n">
        <v>0</v>
      </c>
      <c r="LO59" t="n">
        <v>1</v>
      </c>
      <c r="LP59" t="n">
        <v>0</v>
      </c>
      <c r="LQ59" t="n">
        <v>0</v>
      </c>
      <c r="LR59" t="n">
        <v/>
      </c>
      <c r="LS59" t="n">
        <v>30</v>
      </c>
      <c r="LT59" t="n">
        <v>0</v>
      </c>
      <c r="LU59" t="n">
        <v>0</v>
      </c>
      <c r="LV59" t="n">
        <v>10</v>
      </c>
      <c r="LW59" t="n">
        <v>0</v>
      </c>
      <c r="LX59" t="n">
        <v>0</v>
      </c>
      <c r="LY59" t="n">
        <v>15</v>
      </c>
      <c r="LZ59" t="n">
        <v>0</v>
      </c>
      <c r="MA59" t="n">
        <v>0</v>
      </c>
      <c r="MB59" t="inlineStr">
        <is>
          <t>Ya</t>
        </is>
      </c>
      <c r="MC59" t="n">
        <v>0</v>
      </c>
      <c r="MD59" t="n">
        <v>0</v>
      </c>
      <c r="ME59" t="n">
        <v>0</v>
      </c>
      <c r="MF59" t="n">
        <v>0</v>
      </c>
      <c r="MG59" t="n">
        <v>0</v>
      </c>
      <c r="MH59" t="n">
        <v>0</v>
      </c>
      <c r="MI59" t="inlineStr">
        <is>
          <t>Aktivitas sosial diluar rumah (misalnya, berkumpul dengan tetangga, mengikuti kegiatan PKK, dsb) Istirahat Pendidikan anak (mengantar sekolah, menemani anak belajar, menyiapkan bekal dsb)</t>
        </is>
      </c>
      <c r="MJ59" t="n">
        <v>1</v>
      </c>
      <c r="MK59" t="n">
        <v>1</v>
      </c>
      <c r="ML59" t="n">
        <v>1</v>
      </c>
      <c r="MM59" t="n">
        <v>0</v>
      </c>
      <c r="MN59" t="n">
        <v>0</v>
      </c>
      <c r="MO59" t="n">
        <v>0</v>
      </c>
      <c r="MP59" t="n">
        <v/>
      </c>
      <c r="MQ59" t="n">
        <v/>
      </c>
      <c r="MR59" t="inlineStr">
        <is>
          <t>Sudah capai dengan kegiatan rumah tangga</t>
        </is>
      </c>
      <c r="MS59" t="inlineStr">
        <is>
          <t>Tahlil</t>
        </is>
      </c>
      <c r="MT59" t="n">
        <v/>
      </c>
      <c r="MU59" t="inlineStr">
        <is>
          <t>Tidak</t>
        </is>
      </c>
      <c r="MV59" t="n">
        <v/>
      </c>
      <c r="MW59" t="n">
        <v/>
      </c>
      <c r="MX59" t="n">
        <v/>
      </c>
      <c r="MY59" t="n">
        <v/>
      </c>
      <c r="MZ59" t="n">
        <v/>
      </c>
      <c r="NA59" t="n">
        <v/>
      </c>
      <c r="NB59" t="n">
        <v/>
      </c>
      <c r="NC59" t="n">
        <v/>
      </c>
      <c r="ND59" t="n">
        <v/>
      </c>
      <c r="NE59" t="n">
        <v/>
      </c>
      <c r="NF59" t="n">
        <v/>
      </c>
      <c r="NG59" t="n">
        <v/>
      </c>
      <c r="NH59" t="n">
        <v/>
      </c>
      <c r="NI59" t="n">
        <v/>
      </c>
      <c r="NJ59" t="n">
        <v/>
      </c>
      <c r="NK59" t="n">
        <v/>
      </c>
      <c r="NL59" t="inlineStr">
        <is>
          <t>Tidak</t>
        </is>
      </c>
      <c r="NM59" t="inlineStr">
        <is>
          <t>Kombinasi kredit/pinjaman dan dana hibah</t>
        </is>
      </c>
      <c r="NN59" t="inlineStr">
        <is>
          <t>7.000.001-9.000.000</t>
        </is>
      </c>
      <c r="NO59" t="inlineStr">
        <is>
          <t>Yayasan Rumah Energi atau BIRU</t>
        </is>
      </c>
      <c r="NP59" t="n">
        <v/>
      </c>
      <c r="NQ59" t="inlineStr">
        <is>
          <t>Koperasi</t>
        </is>
      </c>
      <c r="NR59" t="n">
        <v/>
      </c>
      <c r="NS59" t="n">
        <v>36</v>
      </c>
      <c r="NT59" t="inlineStr">
        <is>
          <t>Anggota keluarga - Perempuan</t>
        </is>
      </c>
      <c r="NU59" t="n">
        <v/>
      </c>
      <c r="NV59" t="n">
        <v/>
      </c>
      <c r="NW59" t="n">
        <v/>
      </c>
      <c r="NX59" t="inlineStr">
        <is>
          <t>Sedikit meningkat</t>
        </is>
      </c>
      <c r="NY59" t="n">
        <v>120</v>
      </c>
      <c r="NZ59" t="n">
        <v>0</v>
      </c>
      <c r="OA59" t="n">
        <v>0</v>
      </c>
      <c r="OB59" t="n">
        <v>0</v>
      </c>
      <c r="OC59" t="n">
        <v>55</v>
      </c>
      <c r="OD59" t="n">
        <v>0</v>
      </c>
      <c r="OE59" t="inlineStr">
        <is>
          <t>Lebih baik</t>
        </is>
      </c>
      <c r="OF59" t="inlineStr">
        <is>
          <t>Sama saja (tidak ada perbedaan waktu memasak MAUPUN rasa/bau makanan bila dibandingkan penggunaan sebelumnya)</t>
        </is>
      </c>
      <c r="OG59" t="inlineStr">
        <is>
          <t>Ya</t>
        </is>
      </c>
      <c r="OH59" t="n">
        <v>0</v>
      </c>
      <c r="OI59" t="n">
        <v>1</v>
      </c>
      <c r="OJ59" t="n">
        <v>0</v>
      </c>
      <c r="OK59" t="n">
        <v>0</v>
      </c>
      <c r="OL59" t="n">
        <v>0</v>
      </c>
      <c r="OM59" t="n">
        <v>0</v>
      </c>
      <c r="ON59" t="n">
        <v>0</v>
      </c>
      <c r="OO59" t="n">
        <v>0</v>
      </c>
      <c r="OP59" t="inlineStr">
        <is>
          <t>Ayam Unggas lainnya Sapi perah</t>
        </is>
      </c>
      <c r="OQ59" t="n">
        <v>0</v>
      </c>
      <c r="OR59" t="n">
        <v>1</v>
      </c>
      <c r="OS59" t="n">
        <v>0</v>
      </c>
      <c r="OT59" t="n">
        <v>0</v>
      </c>
      <c r="OU59" t="n">
        <v>0</v>
      </c>
      <c r="OV59" t="n">
        <v>0</v>
      </c>
      <c r="OW59" t="n">
        <v>1</v>
      </c>
      <c r="OX59" t="n">
        <v>1</v>
      </c>
      <c r="OY59" t="n">
        <v/>
      </c>
      <c r="OZ59" t="n">
        <v/>
      </c>
      <c r="PA59" t="n">
        <v/>
      </c>
      <c r="PB59" t="n">
        <v/>
      </c>
      <c r="PC59" t="n">
        <v/>
      </c>
      <c r="PD59" t="n">
        <v/>
      </c>
      <c r="PE59" t="n">
        <v/>
      </c>
      <c r="PF59" t="n">
        <v/>
      </c>
      <c r="PG59" t="n">
        <v/>
      </c>
      <c r="PH59" t="n">
        <v/>
      </c>
      <c r="PI59" t="n">
        <v/>
      </c>
      <c r="PJ59" t="n">
        <v/>
      </c>
      <c r="PK59" t="n">
        <v/>
      </c>
      <c r="PL59" t="n">
        <v/>
      </c>
      <c r="PM59" t="n">
        <v/>
      </c>
      <c r="PN59" t="n">
        <v/>
      </c>
      <c r="PO59" t="n">
        <v/>
      </c>
      <c r="PP59" t="n">
        <v/>
      </c>
      <c r="PQ59" t="n">
        <v/>
      </c>
      <c r="PR59" t="n">
        <v/>
      </c>
      <c r="PS59" t="n">
        <v/>
      </c>
      <c r="PT59" t="n">
        <v/>
      </c>
      <c r="PU59" t="n">
        <v/>
      </c>
      <c r="PV59" t="n">
        <v/>
      </c>
      <c r="PW59" t="n">
        <v/>
      </c>
      <c r="PX59" t="n">
        <v/>
      </c>
      <c r="PY59" t="n">
        <v/>
      </c>
      <c r="PZ59" t="n">
        <v/>
      </c>
      <c r="QA59" t="n">
        <v/>
      </c>
      <c r="QB59" t="n">
        <v/>
      </c>
      <c r="QC59" t="n">
        <v/>
      </c>
      <c r="QD59" t="n">
        <v/>
      </c>
      <c r="QE59" t="inlineStr">
        <is>
          <t>3-Dijual</t>
        </is>
      </c>
      <c r="QF59" t="n">
        <v>0</v>
      </c>
      <c r="QG59" t="n">
        <v>0</v>
      </c>
      <c r="QH59" t="n">
        <v>0</v>
      </c>
      <c r="QI59" t="n">
        <v>0</v>
      </c>
      <c r="QJ59" t="n">
        <v>0</v>
      </c>
      <c r="QK59" t="n">
        <v>0</v>
      </c>
      <c r="QL59" t="n">
        <v>0</v>
      </c>
      <c r="QM59" t="n">
        <v>1</v>
      </c>
      <c r="QN59" t="n">
        <v>0</v>
      </c>
      <c r="QO59" t="n">
        <v/>
      </c>
      <c r="QP59" t="n">
        <v/>
      </c>
      <c r="QQ59" t="n">
        <v/>
      </c>
      <c r="QR59" t="n">
        <v/>
      </c>
      <c r="QS59" t="n">
        <v/>
      </c>
      <c r="QT59" t="n">
        <v/>
      </c>
      <c r="QU59" t="n">
        <v/>
      </c>
      <c r="QV59" t="n">
        <v/>
      </c>
      <c r="QW59" t="n">
        <v/>
      </c>
      <c r="QX59" t="n">
        <v/>
      </c>
      <c r="QY59" t="n">
        <v/>
      </c>
      <c r="QZ59" t="n">
        <v/>
      </c>
      <c r="RA59" t="n">
        <v/>
      </c>
      <c r="RB59" t="n">
        <v/>
      </c>
      <c r="RC59" t="n">
        <v/>
      </c>
      <c r="RD59" t="n">
        <v/>
      </c>
      <c r="RE59" t="n">
        <v/>
      </c>
      <c r="RF59" t="n">
        <v/>
      </c>
      <c r="RG59" t="n">
        <v/>
      </c>
      <c r="RH59" t="n">
        <v/>
      </c>
      <c r="RI59" t="n">
        <v/>
      </c>
      <c r="RJ59" t="n">
        <v/>
      </c>
      <c r="RK59" t="n">
        <v/>
      </c>
      <c r="RL59" t="n">
        <v/>
      </c>
      <c r="RM59" t="n">
        <v/>
      </c>
      <c r="RN59" t="n">
        <v/>
      </c>
      <c r="RO59" t="n">
        <v/>
      </c>
      <c r="RP59" t="n">
        <v/>
      </c>
      <c r="RQ59" t="n">
        <v/>
      </c>
      <c r="RR59" t="n">
        <v/>
      </c>
      <c r="RS59" t="n">
        <v/>
      </c>
      <c r="RT59" t="n">
        <v/>
      </c>
      <c r="RU59" t="n">
        <v/>
      </c>
      <c r="RV59" t="n">
        <v/>
      </c>
      <c r="RW59" t="n">
        <v/>
      </c>
      <c r="RX59" t="n">
        <v/>
      </c>
      <c r="RY59" t="n">
        <v/>
      </c>
      <c r="RZ59" t="n">
        <v/>
      </c>
      <c r="SA59" t="n">
        <v/>
      </c>
      <c r="SB59" t="n">
        <v/>
      </c>
      <c r="SC59" t="inlineStr">
        <is>
          <t>1-Disebarkan ke lahan terbuka</t>
        </is>
      </c>
      <c r="SD59" t="n">
        <v>0</v>
      </c>
      <c r="SE59" t="n">
        <v>0</v>
      </c>
      <c r="SF59" t="n">
        <v>0</v>
      </c>
      <c r="SG59" t="n">
        <v>0</v>
      </c>
      <c r="SH59" t="n">
        <v>0</v>
      </c>
      <c r="SI59" t="n">
        <v>1</v>
      </c>
      <c r="SJ59" t="n">
        <v>0</v>
      </c>
      <c r="SK59" t="n">
        <v>0</v>
      </c>
      <c r="SL59" t="n">
        <v>0</v>
      </c>
      <c r="SM59" t="n">
        <v/>
      </c>
      <c r="SN59" t="inlineStr">
        <is>
          <t>1-Disebarkan ke lahan terbuka</t>
        </is>
      </c>
      <c r="SO59" t="n">
        <v>0</v>
      </c>
      <c r="SP59" t="n">
        <v>0</v>
      </c>
      <c r="SQ59" t="n">
        <v>0</v>
      </c>
      <c r="SR59" t="n">
        <v>0</v>
      </c>
      <c r="SS59" t="n">
        <v>0</v>
      </c>
      <c r="ST59" t="n">
        <v>1</v>
      </c>
      <c r="SU59" t="n">
        <v>0</v>
      </c>
      <c r="SV59" t="n">
        <v>0</v>
      </c>
      <c r="SW59" t="n">
        <v>0</v>
      </c>
      <c r="SX59" t="n">
        <v/>
      </c>
      <c r="SY59" t="n">
        <v/>
      </c>
      <c r="SZ59" t="n">
        <v>2</v>
      </c>
      <c r="TA59" t="n">
        <v/>
      </c>
      <c r="TB59" t="n">
        <v/>
      </c>
      <c r="TC59" t="n">
        <v/>
      </c>
      <c r="TD59" t="n">
        <v/>
      </c>
      <c r="TE59" t="n">
        <v>10</v>
      </c>
      <c r="TF59" t="n">
        <v>4</v>
      </c>
      <c r="TG59" t="n">
        <v/>
      </c>
      <c r="TH59" t="n">
        <v/>
      </c>
      <c r="TI59" t="n">
        <v/>
      </c>
      <c r="TJ59" t="n">
        <v/>
      </c>
      <c r="TK59" t="n">
        <v/>
      </c>
      <c r="TL59" t="n">
        <v/>
      </c>
      <c r="TM59" t="n">
        <v/>
      </c>
      <c r="TN59" t="n">
        <v/>
      </c>
      <c r="TO59" t="n">
        <v/>
      </c>
      <c r="TP59" t="n">
        <v/>
      </c>
      <c r="TQ59" t="n">
        <v/>
      </c>
      <c r="TR59" t="n">
        <v/>
      </c>
      <c r="TS59" t="n">
        <v/>
      </c>
      <c r="TT59" t="n">
        <v/>
      </c>
      <c r="TU59" t="n">
        <v/>
      </c>
      <c r="TV59" t="n">
        <v/>
      </c>
      <c r="TW59" t="n">
        <v/>
      </c>
      <c r="TX59" t="n">
        <v/>
      </c>
      <c r="TY59" t="n">
        <v/>
      </c>
      <c r="TZ59" t="n">
        <v/>
      </c>
      <c r="UA59" t="n">
        <v/>
      </c>
      <c r="UB59" t="n">
        <v/>
      </c>
      <c r="UC59" t="n">
        <v/>
      </c>
      <c r="UD59" t="n">
        <v/>
      </c>
      <c r="UE59" t="n">
        <v/>
      </c>
      <c r="UF59" t="n">
        <v/>
      </c>
      <c r="UG59" t="n">
        <v/>
      </c>
      <c r="UH59" t="n">
        <v/>
      </c>
      <c r="UI59" t="n">
        <v/>
      </c>
      <c r="UJ59" t="n">
        <v/>
      </c>
      <c r="UK59" t="n">
        <v/>
      </c>
      <c r="UL59" t="n">
        <v/>
      </c>
      <c r="UM59" t="n">
        <v/>
      </c>
      <c r="UN59" t="n">
        <v/>
      </c>
      <c r="UO59" t="n">
        <v/>
      </c>
      <c r="UP59" t="n">
        <v/>
      </c>
      <c r="UQ59" t="n">
        <v/>
      </c>
      <c r="UR59" t="n">
        <v/>
      </c>
      <c r="US59" t="n">
        <v/>
      </c>
      <c r="UT59" t="n">
        <v/>
      </c>
      <c r="UU59" t="n">
        <v/>
      </c>
      <c r="UV59" t="inlineStr">
        <is>
          <t>Pemberian pakan di kandang</t>
        </is>
      </c>
      <c r="UW59" t="n">
        <v/>
      </c>
      <c r="UX59" t="n">
        <v/>
      </c>
      <c r="UY59" t="n">
        <v/>
      </c>
      <c r="UZ59" t="n">
        <v/>
      </c>
      <c r="VA59" t="n">
        <v/>
      </c>
      <c r="VB59" t="n">
        <v/>
      </c>
      <c r="VC59" t="n">
        <v/>
      </c>
      <c r="VD59" t="inlineStr">
        <is>
          <t>Sangat jarang (&gt;1 bulan sekali)</t>
        </is>
      </c>
      <c r="VE59" t="n">
        <v/>
      </c>
      <c r="VF59" t="n">
        <v/>
      </c>
      <c r="VG59" t="n">
        <v/>
      </c>
      <c r="VH59" t="n">
        <v/>
      </c>
      <c r="VI59" t="n">
        <v/>
      </c>
      <c r="VJ59" t="n">
        <v/>
      </c>
      <c r="VK59" t="n">
        <v/>
      </c>
      <c r="VL59" t="inlineStr">
        <is>
          <t>Sangat sering (&gt;1 kali sehari)</t>
        </is>
      </c>
      <c r="VM59" t="n">
        <v/>
      </c>
      <c r="VN59" t="n">
        <v/>
      </c>
      <c r="VO59" t="n">
        <v/>
      </c>
      <c r="VP59" t="n">
        <v/>
      </c>
      <c r="VQ59" t="n">
        <v/>
      </c>
      <c r="VR59" t="n">
        <v/>
      </c>
      <c r="VS59" t="n">
        <v/>
      </c>
      <c r="VT59" t="n">
        <v/>
      </c>
      <c r="VU59" t="n">
        <v/>
      </c>
      <c r="VV59" t="n">
        <v/>
      </c>
      <c r="VW59" t="n">
        <v/>
      </c>
      <c r="VX59" t="n">
        <v/>
      </c>
      <c r="VY59" t="n">
        <v/>
      </c>
      <c r="VZ59" t="n">
        <v/>
      </c>
      <c r="WA59" t="n">
        <v/>
      </c>
      <c r="WB59" t="n">
        <v/>
      </c>
      <c r="WC59" t="n">
        <v/>
      </c>
      <c r="WD59" t="n">
        <v/>
      </c>
      <c r="WE59" t="n">
        <v/>
      </c>
      <c r="WF59" t="inlineStr">
        <is>
          <t>6-Digester biogas</t>
        </is>
      </c>
      <c r="WG59" t="n">
        <v>0</v>
      </c>
      <c r="WH59" t="n">
        <v>0</v>
      </c>
      <c r="WI59" t="n">
        <v>0</v>
      </c>
      <c r="WJ59" t="n">
        <v>0</v>
      </c>
      <c r="WK59" t="n">
        <v>0</v>
      </c>
      <c r="WL59" t="n">
        <v>0</v>
      </c>
      <c r="WM59" t="n">
        <v>0</v>
      </c>
      <c r="WN59" t="n">
        <v>0</v>
      </c>
      <c r="WO59" t="n">
        <v>0</v>
      </c>
      <c r="WP59" t="n">
        <v>1</v>
      </c>
      <c r="WQ59" t="n">
        <v>0</v>
      </c>
      <c r="WR59" t="n">
        <v>0</v>
      </c>
      <c r="WS59" t="n">
        <v/>
      </c>
      <c r="WT59" t="n">
        <v/>
      </c>
      <c r="WU59" t="n">
        <v/>
      </c>
      <c r="WV59" t="n">
        <v/>
      </c>
      <c r="WW59" t="n">
        <v/>
      </c>
      <c r="WX59" t="n">
        <v/>
      </c>
      <c r="WY59" t="n">
        <v/>
      </c>
      <c r="WZ59" t="n">
        <v/>
      </c>
      <c r="XA59" t="n">
        <v/>
      </c>
      <c r="XB59" t="n">
        <v/>
      </c>
      <c r="XC59" t="n">
        <v/>
      </c>
      <c r="XD59" t="n">
        <v/>
      </c>
      <c r="XE59" t="n">
        <v/>
      </c>
      <c r="XF59" t="n">
        <v/>
      </c>
      <c r="XG59" t="n">
        <v/>
      </c>
      <c r="XH59" t="n">
        <v/>
      </c>
      <c r="XI59" t="n">
        <v/>
      </c>
      <c r="XJ59" t="n">
        <v/>
      </c>
      <c r="XK59" t="n">
        <v/>
      </c>
      <c r="XL59" t="n">
        <v/>
      </c>
      <c r="XM59" t="n">
        <v/>
      </c>
      <c r="XN59" t="n">
        <v/>
      </c>
      <c r="XO59" t="n">
        <v/>
      </c>
      <c r="XP59" t="n">
        <v/>
      </c>
      <c r="XQ59" t="n">
        <v/>
      </c>
      <c r="XR59" t="n">
        <v/>
      </c>
      <c r="XS59" t="n">
        <v/>
      </c>
      <c r="XT59" t="n">
        <v/>
      </c>
      <c r="XU59" t="n">
        <v/>
      </c>
      <c r="XV59" t="n">
        <v/>
      </c>
      <c r="XW59" t="n">
        <v/>
      </c>
      <c r="XX59" t="n">
        <v/>
      </c>
      <c r="XY59" t="n">
        <v/>
      </c>
      <c r="XZ59" t="n">
        <v/>
      </c>
      <c r="YA59" t="n">
        <v/>
      </c>
      <c r="YB59" t="n">
        <v/>
      </c>
      <c r="YC59" t="n">
        <v/>
      </c>
      <c r="YD59" t="n">
        <v/>
      </c>
      <c r="YE59" t="n">
        <v/>
      </c>
      <c r="YF59" t="n">
        <v/>
      </c>
      <c r="YG59" t="n">
        <v/>
      </c>
      <c r="YH59" t="n">
        <v/>
      </c>
      <c r="YI59" t="n">
        <v/>
      </c>
      <c r="YJ59" t="n">
        <v/>
      </c>
      <c r="YK59" t="n">
        <v/>
      </c>
      <c r="YL59" t="n">
        <v/>
      </c>
      <c r="YM59" t="n">
        <v/>
      </c>
      <c r="YN59" t="n">
        <v/>
      </c>
      <c r="YO59" t="n">
        <v/>
      </c>
      <c r="YP59" t="n">
        <v/>
      </c>
      <c r="YQ59" t="n">
        <v/>
      </c>
      <c r="YR59" t="n">
        <v/>
      </c>
      <c r="YS59" t="n">
        <v/>
      </c>
      <c r="YT59" t="n">
        <v/>
      </c>
      <c r="YU59" t="n">
        <v/>
      </c>
      <c r="YV59" t="n">
        <v/>
      </c>
      <c r="YW59" t="n">
        <v/>
      </c>
      <c r="YX59" t="n">
        <v/>
      </c>
      <c r="YY59" t="n">
        <v/>
      </c>
      <c r="YZ59" t="n">
        <v/>
      </c>
      <c r="ZA59" t="n">
        <v/>
      </c>
      <c r="ZB59" t="n">
        <v/>
      </c>
      <c r="ZC59" t="n">
        <v/>
      </c>
      <c r="ZD59" t="n">
        <v/>
      </c>
      <c r="ZE59" t="n">
        <v/>
      </c>
      <c r="ZF59" t="n">
        <v/>
      </c>
      <c r="ZG59" t="n">
        <v/>
      </c>
      <c r="ZH59" t="n">
        <v/>
      </c>
      <c r="ZI59" t="n">
        <v/>
      </c>
      <c r="ZJ59" t="n">
        <v/>
      </c>
      <c r="ZK59" t="n">
        <v/>
      </c>
      <c r="ZL59" t="n">
        <v/>
      </c>
      <c r="ZM59" t="n">
        <v/>
      </c>
      <c r="ZN59" t="n">
        <v/>
      </c>
      <c r="ZO59" t="n">
        <v>100</v>
      </c>
      <c r="ZP59" t="n">
        <v/>
      </c>
      <c r="ZQ59" t="n">
        <v/>
      </c>
      <c r="ZR59" t="n">
        <v/>
      </c>
      <c r="ZS59" t="n">
        <v/>
      </c>
      <c r="ZT59" t="n">
        <v/>
      </c>
      <c r="ZU59" t="n">
        <v/>
      </c>
      <c r="ZV59" t="n">
        <v/>
      </c>
      <c r="ZW59" t="n">
        <v>3</v>
      </c>
      <c r="ZX59" t="n">
        <v/>
      </c>
      <c r="ZY59" t="n">
        <v/>
      </c>
      <c r="ZZ59" t="n">
        <v/>
      </c>
      <c r="AAA59" t="n">
        <v/>
      </c>
      <c r="AAB59" t="n">
        <v/>
      </c>
      <c r="AAC59" t="n">
        <v/>
      </c>
      <c r="AAD59" t="n">
        <v/>
      </c>
      <c r="AAE59" t="inlineStr">
        <is>
          <t>Pakan segar (misal: rumput)</t>
        </is>
      </c>
      <c r="AAF59" t="n">
        <v/>
      </c>
      <c r="AAG59" t="n">
        <v/>
      </c>
      <c r="AAH59" t="n">
        <v/>
      </c>
      <c r="AAI59" t="n">
        <v/>
      </c>
      <c r="AAJ59" t="n">
        <v/>
      </c>
      <c r="AAK59" t="n">
        <v/>
      </c>
      <c r="AAL59" t="inlineStr">
        <is>
          <t>Tidak</t>
        </is>
      </c>
      <c r="AAM59" t="n">
        <v/>
      </c>
      <c r="AAN59" t="n">
        <v/>
      </c>
      <c r="AAO59" t="n">
        <v/>
      </c>
      <c r="AAP59" t="n">
        <v/>
      </c>
      <c r="AAQ59" t="n">
        <v/>
      </c>
      <c r="AAR59" t="inlineStr">
        <is>
          <t>Tidak</t>
        </is>
      </c>
      <c r="AAS59" t="inlineStr">
        <is>
          <t>Mengetahui</t>
        </is>
      </c>
      <c r="AAT59" t="inlineStr">
        <is>
          <t>Diberikan gratis ke orang lain Dibuang ke lahan sekitar kandang - yg ditanami tanaman</t>
        </is>
      </c>
      <c r="AAU59" t="n">
        <v>0</v>
      </c>
      <c r="AAV59" t="n">
        <v>0</v>
      </c>
      <c r="AAW59" t="n">
        <v>0</v>
      </c>
      <c r="AAX59" t="n">
        <v>1</v>
      </c>
      <c r="AAY59" t="n">
        <v>1</v>
      </c>
      <c r="AAZ59" t="n">
        <v>0</v>
      </c>
      <c r="ABA59" t="n">
        <v>0</v>
      </c>
      <c r="ABB59" t="n">
        <v/>
      </c>
      <c r="ABC59" t="n">
        <v/>
      </c>
      <c r="ABD59" t="n">
        <v/>
      </c>
      <c r="ABE59" t="n">
        <v/>
      </c>
      <c r="ABF59" t="n">
        <v/>
      </c>
      <c r="ABG59" t="n">
        <v/>
      </c>
      <c r="ABH59" t="n">
        <v/>
      </c>
      <c r="ABI59" t="n">
        <v/>
      </c>
      <c r="ABJ59" t="n">
        <v/>
      </c>
      <c r="ABK59" t="n">
        <v/>
      </c>
      <c r="ABL59" t="n">
        <v/>
      </c>
      <c r="ABM59" t="n">
        <v/>
      </c>
      <c r="ABN59" t="n">
        <v/>
      </c>
      <c r="ABO59" t="n">
        <v/>
      </c>
      <c r="ABP59" t="n">
        <v/>
      </c>
      <c r="ABQ59" t="inlineStr">
        <is>
          <t>Rumput</t>
        </is>
      </c>
      <c r="ABR59" t="inlineStr">
        <is>
          <t>Sangat sering (setiap hari)</t>
        </is>
      </c>
      <c r="ABS59" t="n">
        <v/>
      </c>
      <c r="ABT59" t="n">
        <v>28</v>
      </c>
      <c r="ABU59" t="n">
        <v/>
      </c>
      <c r="ABV59" t="n">
        <v/>
      </c>
      <c r="ABW59" t="n">
        <v/>
      </c>
      <c r="ABX59" t="n">
        <v/>
      </c>
      <c r="ABY59" t="n">
        <v/>
      </c>
      <c r="ABZ59" t="n">
        <v/>
      </c>
      <c r="ACA59" t="n">
        <v/>
      </c>
      <c r="ACB59" t="n">
        <v/>
      </c>
      <c r="ACC59" t="n">
        <v/>
      </c>
      <c r="ACD59" t="n">
        <v/>
      </c>
      <c r="ACE59" t="n">
        <v/>
      </c>
      <c r="ACF59" t="n">
        <v/>
      </c>
      <c r="ACG59" t="n">
        <v/>
      </c>
      <c r="ACH59" t="n">
        <v/>
      </c>
      <c r="ACI59" t="n">
        <v/>
      </c>
      <c r="ACJ59" t="n">
        <v/>
      </c>
      <c r="ACK59" t="inlineStr">
        <is>
          <t>Ladang/sawah terlalu jauh, sulit untuk mengangkut ke sana</t>
        </is>
      </c>
      <c r="ACL59" t="n">
        <v>0</v>
      </c>
      <c r="ACM59" t="n">
        <v>0</v>
      </c>
      <c r="ACN59" t="n">
        <v>0</v>
      </c>
      <c r="ACO59" t="n">
        <v>1</v>
      </c>
      <c r="ACP59" t="n">
        <v>0</v>
      </c>
      <c r="ACQ59" t="n">
        <v>0</v>
      </c>
      <c r="ACR59" t="n">
        <v>0</v>
      </c>
      <c r="ACS59" t="n">
        <v/>
      </c>
      <c r="ACT59" t="inlineStr">
        <is>
          <t>Tidak ada informasi tambahan mengenai sumber bahan baku biogas</t>
        </is>
      </c>
      <c r="ACU59" t="inlineStr">
        <is>
          <t>Manfaat cukup signifikan, terasa di kehidupan sehari-hari</t>
        </is>
      </c>
      <c r="ACV59" t="inlineStr">
        <is>
          <t>Berkurang</t>
        </is>
      </c>
      <c r="ACW59" t="inlineStr">
        <is>
          <t>Anggota keluarga - Perempuan dewasa</t>
        </is>
      </c>
      <c r="ACX59" t="inlineStr">
        <is>
          <t>Setuju</t>
        </is>
      </c>
      <c r="ACY59" t="inlineStr">
        <is>
          <t>Anggota keluarga - Anak-anak Anggota keluarga - Perempuan dewasa Anggota keluarga - Laki-laki dewasa</t>
        </is>
      </c>
      <c r="ACZ59" t="n">
        <v>1</v>
      </c>
      <c r="ADA59" t="n">
        <v>1</v>
      </c>
      <c r="ADB59" t="n">
        <v>1</v>
      </c>
      <c r="ADC59" t="n">
        <v>0</v>
      </c>
      <c r="ADD59" t="inlineStr">
        <is>
          <t>Puas</t>
        </is>
      </c>
      <c r="ADE59" t="inlineStr">
        <is>
          <t>Puas</t>
        </is>
      </c>
      <c r="ADF59" t="inlineStr">
        <is>
          <t>Puas</t>
        </is>
      </c>
      <c r="ADG59" t="inlineStr">
        <is>
          <t>Puas</t>
        </is>
      </c>
      <c r="ADH59" t="inlineStr">
        <is>
          <t>Ya</t>
        </is>
      </c>
      <c r="ADI59" t="inlineStr">
        <is>
          <t>Selang kompor biogas</t>
        </is>
      </c>
      <c r="ADJ59" t="inlineStr">
        <is>
          <t>Puas</t>
        </is>
      </c>
      <c r="ADK59" t="n">
        <v/>
      </c>
      <c r="ADL59" t="n">
        <v/>
      </c>
      <c r="ADM59" t="n">
        <v/>
      </c>
      <c r="ADN59" t="n">
        <v/>
      </c>
      <c r="ADO59" t="n">
        <v/>
      </c>
      <c r="ADP59" t="n">
        <v/>
      </c>
      <c r="ADQ59" t="n">
        <v/>
      </c>
      <c r="ADR59" t="n">
        <v/>
      </c>
      <c r="ADS59" t="n">
        <v/>
      </c>
      <c r="ADT59" t="n">
        <v/>
      </c>
      <c r="ADU59" t="inlineStr">
        <is>
          <t>Menghubungi CPO atau pendamping</t>
        </is>
      </c>
      <c r="ADV59" t="n">
        <v>0</v>
      </c>
      <c r="ADW59" t="n">
        <v>0</v>
      </c>
      <c r="ADX59" t="n">
        <v>0</v>
      </c>
      <c r="ADY59" t="n">
        <v>0</v>
      </c>
      <c r="ADZ59" t="n">
        <v>1</v>
      </c>
      <c r="AEA59" t="n">
        <v>0</v>
      </c>
      <c r="AEB59" t="n">
        <v>0</v>
      </c>
      <c r="AEC59" t="n">
        <v>0</v>
      </c>
      <c r="AED59" t="inlineStr">
        <is>
          <t>Memanggil tukang biogas untuk ganti kompor biogas</t>
        </is>
      </c>
      <c r="AEE59" t="inlineStr">
        <is>
          <t>Perempuan dewasa</t>
        </is>
      </c>
      <c r="AEF59" t="n">
        <v/>
      </c>
      <c r="AEG59" t="inlineStr">
        <is>
          <t>Datang langsung ke rumah CPO</t>
        </is>
      </c>
      <c r="AEH59" t="n">
        <v/>
      </c>
      <c r="AEI59" t="inlineStr">
        <is>
          <t>Tidak ada</t>
        </is>
      </c>
      <c r="AEJ59" t="inlineStr">
        <is>
          <t>Tidak pernah</t>
        </is>
      </c>
      <c r="AEK59" t="inlineStr">
        <is>
          <t>Pengurangan pengeluaran rumah tangga (bahan bakar minyak, pupuk, dll.) Lebih mudah mendapatkan energi Pasokan energi yang andal Lebih aman Pengurangan waktu dan tenaga Peningkatan kebersihan kandang ternak Pemanfaatan bio-slurry sebagai pupuk Dapat dibayar melalui skema kredit Mendapatkan subsidi</t>
        </is>
      </c>
      <c r="AEL59" t="n">
        <v>1</v>
      </c>
      <c r="AEM59" t="n">
        <v>1</v>
      </c>
      <c r="AEN59" t="n">
        <v>1</v>
      </c>
      <c r="AEO59" t="n">
        <v>0</v>
      </c>
      <c r="AEP59" t="n">
        <v>1</v>
      </c>
      <c r="AEQ59" t="n">
        <v>1</v>
      </c>
      <c r="AER59" t="n">
        <v>1</v>
      </c>
      <c r="AES59" t="n">
        <v>1</v>
      </c>
      <c r="AET59" t="n">
        <v>0</v>
      </c>
      <c r="AEU59" t="n">
        <v>1</v>
      </c>
      <c r="AEV59" t="n">
        <v>1</v>
      </c>
      <c r="AEW59" t="n">
        <v>0</v>
      </c>
      <c r="AEX59" t="n">
        <v/>
      </c>
      <c r="AEY59" t="inlineStr">
        <is>
          <t>Mengurangi pengeluaran energi</t>
        </is>
      </c>
      <c r="AEZ59" t="n">
        <v/>
      </c>
      <c r="AFA59" t="inlineStr">
        <is>
          <t>Tetangga / teman / saudara</t>
        </is>
      </c>
      <c r="AFB59" t="n">
        <v/>
      </c>
      <c r="AFC59" t="inlineStr">
        <is>
          <t>1770179801178.jpg</t>
        </is>
      </c>
      <c r="AFD59" t="inlineStr">
        <is>
          <t>https://kf.kobotoolbox.org/api/v2/assets/avstPQqLr3Ab3ZdcVTXZ6f/data/666692488/attachments/attkZYvvRtpsykbBmV8zZ46h/</t>
        </is>
      </c>
      <c r="AFE59" t="inlineStr">
        <is>
          <t>1770179807804.jpg</t>
        </is>
      </c>
      <c r="AFF59" t="inlineStr">
        <is>
          <t>https://kf.kobotoolbox.org/api/v2/assets/avstPQqLr3Ab3ZdcVTXZ6f/data/666692488/attachments/att9XtcLjHBR7SDzXHkuMd6J/</t>
        </is>
      </c>
      <c r="AFG59" t="inlineStr">
        <is>
          <t>Solihin/Christina</t>
        </is>
      </c>
      <c r="AFH59" t="n">
        <v/>
      </c>
      <c r="AFI59" t="n">
        <v/>
      </c>
    </row>
    <row r="60">
      <c r="A60" s="93" t="n">
        <v>46051</v>
      </c>
      <c r="B60" s="93" t="n">
        <v>46061</v>
      </c>
      <c r="C60" t="inlineStr">
        <is>
          <t>solihin</t>
        </is>
      </c>
      <c r="D60" t="inlineStr">
        <is>
          <t>wasri</t>
        </is>
      </c>
      <c r="E60" t="n">
        <v>82142006559</v>
      </c>
      <c r="F60" t="inlineStr">
        <is>
          <t>-7.8780317 112.79331 983.0 5.0</t>
        </is>
      </c>
      <c r="G60" t="n">
        <v>-7.8780317</v>
      </c>
      <c r="H60" t="n">
        <v>112.79331</v>
      </c>
      <c r="I60" t="n">
        <v>983</v>
      </c>
      <c r="J60" t="n">
        <v>5</v>
      </c>
      <c r="K60" t="n">
        <v>0</v>
      </c>
      <c r="L60" t="inlineStr">
        <is>
          <t>-7.8777668 112.7932339 983.0 4.28</t>
        </is>
      </c>
      <c r="M60" t="n">
        <v>-7.8777668</v>
      </c>
      <c r="N60" t="n">
        <v>112.7932339</v>
      </c>
      <c r="O60" t="n">
        <v>983</v>
      </c>
      <c r="P60" t="n">
        <v>4.28</v>
      </c>
      <c r="Q60" t="n">
        <v>0</v>
      </c>
      <c r="R60" t="inlineStr">
        <is>
          <t>Jawa Timur</t>
        </is>
      </c>
      <c r="S60" t="n">
        <v>0</v>
      </c>
      <c r="T60" t="n">
        <v>0</v>
      </c>
      <c r="U60" t="n">
        <v>0</v>
      </c>
      <c r="V60" t="n">
        <v>0</v>
      </c>
      <c r="W60" t="n">
        <v>0</v>
      </c>
      <c r="X60" t="n">
        <v>1</v>
      </c>
      <c r="Y60" t="n">
        <v>0</v>
      </c>
      <c r="Z60" t="n">
        <v>0</v>
      </c>
      <c r="AA60" t="n">
        <v>0</v>
      </c>
      <c r="AB60" t="n">
        <v>0</v>
      </c>
      <c r="AC60" t="inlineStr">
        <is>
          <t>PASURUAN</t>
        </is>
      </c>
      <c r="AD60" t="inlineStr">
        <is>
          <t>TUTUR</t>
        </is>
      </c>
      <c r="AE60" t="inlineStr">
        <is>
          <t>GUDANG</t>
        </is>
      </c>
      <c r="AF60" t="inlineStr">
        <is>
          <t>KPSP SETIA KAWAN</t>
        </is>
      </c>
      <c r="AG60" t="inlineStr">
        <is>
          <t>SKP0027</t>
        </is>
      </c>
      <c r="AH60" t="n">
        <v>16</v>
      </c>
      <c r="AI60" t="inlineStr">
        <is>
          <t>VPA1</t>
        </is>
      </c>
      <c r="AJ60" t="inlineStr">
        <is>
          <t>Aktif</t>
        </is>
      </c>
      <c r="AK60" t="n">
        <v>50</v>
      </c>
      <c r="AL60" t="inlineStr">
        <is>
          <t>Perempuan</t>
        </is>
      </c>
      <c r="AM60" t="inlineStr">
        <is>
          <t>Sudah menikah</t>
        </is>
      </c>
      <c r="AN60" t="inlineStr">
        <is>
          <t>SD/Sederajat</t>
        </is>
      </c>
      <c r="AO60" t="inlineStr">
        <is>
          <t>Lainnya</t>
        </is>
      </c>
      <c r="AP60" t="n">
        <v>0</v>
      </c>
      <c r="AQ60" t="n">
        <v>0</v>
      </c>
      <c r="AR60" t="n">
        <v>0</v>
      </c>
      <c r="AS60" t="n">
        <v>0</v>
      </c>
      <c r="AT60" t="n">
        <v>0</v>
      </c>
      <c r="AU60" t="n">
        <v>0</v>
      </c>
      <c r="AV60" t="n">
        <v>1</v>
      </c>
      <c r="AW60" t="n">
        <v>0</v>
      </c>
      <c r="AX60" t="inlineStr">
        <is>
          <t>Ibu Rumah Tangga</t>
        </is>
      </c>
      <c r="AY60" t="inlineStr">
        <is>
          <t>Peternak</t>
        </is>
      </c>
      <c r="AZ60" t="n">
        <v>0</v>
      </c>
      <c r="BA60" t="n">
        <v>1</v>
      </c>
      <c r="BB60" t="n">
        <v>0</v>
      </c>
      <c r="BC60" t="n">
        <v>0</v>
      </c>
      <c r="BD60" t="n">
        <v>0</v>
      </c>
      <c r="BE60" t="n">
        <v>0</v>
      </c>
      <c r="BF60" t="n">
        <v>0</v>
      </c>
      <c r="BG60" t="n">
        <v>0</v>
      </c>
      <c r="BH60" t="n">
        <v/>
      </c>
      <c r="BI60" t="inlineStr">
        <is>
          <t>Rp1.500.000 - Rp2.500.000</t>
        </is>
      </c>
      <c r="BJ60" t="n">
        <v>1</v>
      </c>
      <c r="BK60" t="n">
        <v>0</v>
      </c>
      <c r="BL60" t="n">
        <v>1</v>
      </c>
      <c r="BM60" t="n">
        <v>0</v>
      </c>
      <c r="BN60" t="inlineStr">
        <is>
          <t>Milik sendiri</t>
        </is>
      </c>
      <c r="BO60" t="inlineStr">
        <is>
          <t>Permanen (dinding bata dan semen)</t>
        </is>
      </c>
      <c r="BP60" t="n">
        <v>1</v>
      </c>
      <c r="BQ60" t="n">
        <v>0</v>
      </c>
      <c r="BR60" t="n">
        <v>0</v>
      </c>
      <c r="BS60" t="n">
        <v>0</v>
      </c>
      <c r="BT60" t="n">
        <v>0</v>
      </c>
      <c r="BU60" t="n">
        <v/>
      </c>
      <c r="BV60" t="inlineStr">
        <is>
          <t>Keramik/ubin</t>
        </is>
      </c>
      <c r="BW60" t="n">
        <v>0</v>
      </c>
      <c r="BX60" t="n">
        <v>0</v>
      </c>
      <c r="BY60" t="n">
        <v>1</v>
      </c>
      <c r="BZ60" t="n">
        <v>0</v>
      </c>
      <c r="CA60" t="n">
        <v>0</v>
      </c>
      <c r="CB60" t="n">
        <v/>
      </c>
      <c r="CC60" t="inlineStr">
        <is>
          <t>Genting</t>
        </is>
      </c>
      <c r="CD60" t="n">
        <v>0</v>
      </c>
      <c r="CE60" t="n">
        <v>0</v>
      </c>
      <c r="CF60" t="n">
        <v>0</v>
      </c>
      <c r="CG60" t="n">
        <v>0</v>
      </c>
      <c r="CH60" t="n">
        <v>0</v>
      </c>
      <c r="CI60" t="n">
        <v>1</v>
      </c>
      <c r="CJ60" t="n">
        <v>0</v>
      </c>
      <c r="CK60" t="n">
        <v/>
      </c>
      <c r="CL60" t="inlineStr">
        <is>
          <t>Ya</t>
        </is>
      </c>
      <c r="CM60" t="n">
        <v>2009</v>
      </c>
      <c r="CN60" t="inlineStr">
        <is>
          <t>Fixed-Dome (Kubah Tetap)</t>
        </is>
      </c>
      <c r="CO60" t="inlineStr">
        <is>
          <t>8 m³ (6-7 ekor sapi, ±6,5 jam memasak/hari, ±65 kg slurry/hari)</t>
        </is>
      </c>
      <c r="CP60" t="inlineStr">
        <is>
          <t>Anggota keluarga - laki-laki</t>
        </is>
      </c>
      <c r="CQ60" t="n">
        <v>0</v>
      </c>
      <c r="CR60" t="n">
        <v>0</v>
      </c>
      <c r="CS60" t="n">
        <v>0</v>
      </c>
      <c r="CT60" t="n">
        <v>0</v>
      </c>
      <c r="CU60" t="n">
        <v>1</v>
      </c>
      <c r="CV60" t="n">
        <v>0</v>
      </c>
      <c r="CW60" t="n">
        <v>0</v>
      </c>
      <c r="CX60" t="n">
        <v>0</v>
      </c>
      <c r="CY60" t="inlineStr">
        <is>
          <t>Anggota keluarga - laki-laki Anggota keluarga - perempuan dewasa</t>
        </is>
      </c>
      <c r="CZ60" t="n">
        <v>1</v>
      </c>
      <c r="DA60" t="n">
        <v>1</v>
      </c>
      <c r="DB60" t="n">
        <v>0</v>
      </c>
      <c r="DC60" t="n">
        <v/>
      </c>
      <c r="DD60" t="inlineStr">
        <is>
          <t>Anggota keluarga - laki-laki</t>
        </is>
      </c>
      <c r="DE60" t="n">
        <v>1</v>
      </c>
      <c r="DF60" t="n">
        <v>0</v>
      </c>
      <c r="DG60" t="n">
        <v>0</v>
      </c>
      <c r="DH60" t="n">
        <v>0</v>
      </c>
      <c r="DI60" t="n">
        <v/>
      </c>
      <c r="DJ60" t="inlineStr">
        <is>
          <t>Anggota keluarga - laki-laki CPO atau pendamping</t>
        </is>
      </c>
      <c r="DK60" t="n">
        <v>1</v>
      </c>
      <c r="DL60" t="n">
        <v>0</v>
      </c>
      <c r="DM60" t="n">
        <v>1</v>
      </c>
      <c r="DN60" t="n">
        <v>0</v>
      </c>
      <c r="DO60" t="n">
        <v/>
      </c>
      <c r="DP60" t="inlineStr">
        <is>
          <t>Ya</t>
        </is>
      </c>
      <c r="DQ60" t="n">
        <v/>
      </c>
      <c r="DR60" t="n">
        <v/>
      </c>
      <c r="DS60" t="n">
        <v/>
      </c>
      <c r="DT60" t="n">
        <v/>
      </c>
      <c r="DU60" t="n">
        <v/>
      </c>
      <c r="DV60" t="n">
        <v/>
      </c>
      <c r="DW60" t="n">
        <v/>
      </c>
      <c r="DX60" t="n">
        <v/>
      </c>
      <c r="DY60" t="n">
        <v/>
      </c>
      <c r="DZ60" t="n">
        <v/>
      </c>
      <c r="EA60" t="n">
        <v/>
      </c>
      <c r="EB60" t="n">
        <v/>
      </c>
      <c r="EC60" t="n">
        <v/>
      </c>
      <c r="ED60" t="n">
        <v/>
      </c>
      <c r="EE60" t="n">
        <v/>
      </c>
      <c r="EF60" t="n">
        <v/>
      </c>
      <c r="EG60" t="n">
        <v/>
      </c>
      <c r="EH60" t="n">
        <v/>
      </c>
      <c r="EI60" t="inlineStr">
        <is>
          <t>Tidak ada masalah</t>
        </is>
      </c>
      <c r="EJ60" t="n">
        <v>0</v>
      </c>
      <c r="EK60" t="n">
        <v>0</v>
      </c>
      <c r="EL60" t="n">
        <v>0</v>
      </c>
      <c r="EM60" t="n">
        <v>1</v>
      </c>
      <c r="EN60" t="n">
        <v>0</v>
      </c>
      <c r="EO60" t="n">
        <v/>
      </c>
      <c r="EP60" t="inlineStr">
        <is>
          <t>Ya, cukup jelas dan mudah diikuti</t>
        </is>
      </c>
      <c r="EQ60" t="inlineStr">
        <is>
          <t>Pelatihan</t>
        </is>
      </c>
      <c r="ER60" t="inlineStr">
        <is>
          <t>Pegawai koperasi CPO atau pendamping</t>
        </is>
      </c>
      <c r="ES60" t="n">
        <v>1</v>
      </c>
      <c r="ET60" t="n">
        <v>0</v>
      </c>
      <c r="EU60" t="n">
        <v>1</v>
      </c>
      <c r="EV60" t="n">
        <v>0</v>
      </c>
      <c r="EW60" t="n">
        <v/>
      </c>
      <c r="EX60" t="inlineStr">
        <is>
          <t>Anggota keluarga - Laki-laki</t>
        </is>
      </c>
      <c r="EY60" t="n">
        <v>1</v>
      </c>
      <c r="EZ60" t="n">
        <v>0</v>
      </c>
      <c r="FA60" t="n">
        <v>0</v>
      </c>
      <c r="FB60" t="n">
        <v/>
      </c>
      <c r="FC60" t="inlineStr">
        <is>
          <t>Setiap hari</t>
        </is>
      </c>
      <c r="FD60" t="n">
        <v/>
      </c>
      <c r="FE60" t="inlineStr">
        <is>
          <t>Mengetahui</t>
        </is>
      </c>
      <c r="FF60" t="inlineStr">
        <is>
          <t>Selalu (setiap hari)</t>
        </is>
      </c>
      <c r="FG60" t="inlineStr">
        <is>
          <t>Mengetahui</t>
        </is>
      </c>
      <c r="FH60" t="inlineStr">
        <is>
          <t>Selalu (setiap hari)</t>
        </is>
      </c>
      <c r="FI60" t="inlineStr">
        <is>
          <t>Tidak mengetahui</t>
        </is>
      </c>
      <c r="FJ60" t="inlineStr">
        <is>
          <t>Tidak pernah</t>
        </is>
      </c>
      <c r="FK60" t="inlineStr">
        <is>
          <t>Tidak mengetahui</t>
        </is>
      </c>
      <c r="FL60" t="inlineStr">
        <is>
          <t>Tidak pernah</t>
        </is>
      </c>
      <c r="FM60" t="inlineStr">
        <is>
          <t>Tidak mengetahui</t>
        </is>
      </c>
      <c r="FN60" t="inlineStr">
        <is>
          <t>Tidak pernah</t>
        </is>
      </c>
      <c r="FO60" t="inlineStr">
        <is>
          <t>Mengetahui</t>
        </is>
      </c>
      <c r="FP60" t="inlineStr">
        <is>
          <t>Tidak pernah</t>
        </is>
      </c>
      <c r="FQ60" t="inlineStr">
        <is>
          <t>Mengetahui</t>
        </is>
      </c>
      <c r="FR60" t="inlineStr">
        <is>
          <t>Ya</t>
        </is>
      </c>
      <c r="FS60" t="inlineStr">
        <is>
          <t>Mengetahui</t>
        </is>
      </c>
      <c r="FT60" t="inlineStr">
        <is>
          <t>Ya, selalu</t>
        </is>
      </c>
      <c r="FU60" t="inlineStr">
        <is>
          <t>Laki-laki dewasa</t>
        </is>
      </c>
      <c r="FV60" t="n">
        <v>1</v>
      </c>
      <c r="FW60" t="n">
        <v>0</v>
      </c>
      <c r="FX60" t="n">
        <v>0</v>
      </c>
      <c r="FY60" t="n">
        <v>0</v>
      </c>
      <c r="FZ60" t="inlineStr">
        <is>
          <t>Memahami</t>
        </is>
      </c>
      <c r="GA60" t="inlineStr">
        <is>
          <t>Teman/keluarga</t>
        </is>
      </c>
      <c r="GB60" t="n">
        <v>0</v>
      </c>
      <c r="GC60" t="n">
        <v>0</v>
      </c>
      <c r="GD60" t="n">
        <v>1</v>
      </c>
      <c r="GE60" t="n">
        <v>0</v>
      </c>
      <c r="GF60" t="n">
        <v/>
      </c>
      <c r="GG60" t="inlineStr">
        <is>
          <t>Selalu</t>
        </is>
      </c>
      <c r="GH60" t="inlineStr">
        <is>
          <t>Ya</t>
        </is>
      </c>
      <c r="GI60" t="inlineStr">
        <is>
          <t>Tetangga Teman/keluarga</t>
        </is>
      </c>
      <c r="GJ60" t="n">
        <v>1</v>
      </c>
      <c r="GK60" t="n">
        <v>1</v>
      </c>
      <c r="GL60" t="n">
        <v>0</v>
      </c>
      <c r="GM60" t="n">
        <v>0</v>
      </c>
      <c r="GN60" t="n">
        <v/>
      </c>
      <c r="GO60" t="n">
        <v>10</v>
      </c>
      <c r="GP60" t="inlineStr">
        <is>
          <t>Penuh (100%)</t>
        </is>
      </c>
      <c r="GQ60" t="inlineStr">
        <is>
          <t>LPG Kayu bakar</t>
        </is>
      </c>
      <c r="GR60" t="n">
        <v>1</v>
      </c>
      <c r="GS60" t="n">
        <v>1</v>
      </c>
      <c r="GT60" t="n">
        <v>0</v>
      </c>
      <c r="GU60" t="n">
        <v>0</v>
      </c>
      <c r="GV60" t="n">
        <v>0</v>
      </c>
      <c r="GW60" t="n">
        <v>0</v>
      </c>
      <c r="GX60" t="n">
        <v>0</v>
      </c>
      <c r="GY60" t="n">
        <v/>
      </c>
      <c r="GZ60" t="inlineStr">
        <is>
          <t>Ya</t>
        </is>
      </c>
      <c r="HA60" t="n">
        <v/>
      </c>
      <c r="HB60" t="n">
        <v/>
      </c>
      <c r="HC60" t="n">
        <v/>
      </c>
      <c r="HD60" t="n">
        <v/>
      </c>
      <c r="HE60" t="n">
        <v/>
      </c>
      <c r="HF60" t="n">
        <v/>
      </c>
      <c r="HG60" t="n">
        <v/>
      </c>
      <c r="HH60" t="n">
        <v/>
      </c>
      <c r="HI60" t="n">
        <v/>
      </c>
      <c r="HJ60" t="n">
        <v/>
      </c>
      <c r="HK60" t="n">
        <v/>
      </c>
      <c r="HL60" t="n">
        <v/>
      </c>
      <c r="HM60" t="n">
        <v/>
      </c>
      <c r="HN60" t="n">
        <v/>
      </c>
      <c r="HO60" t="n">
        <v/>
      </c>
      <c r="HP60" t="n">
        <v/>
      </c>
      <c r="HQ60" t="n">
        <v/>
      </c>
      <c r="HR60" t="n">
        <v/>
      </c>
      <c r="HS60" t="n">
        <v/>
      </c>
      <c r="HT60" t="n">
        <v/>
      </c>
      <c r="HU60" t="n">
        <v/>
      </c>
      <c r="HV60" t="n">
        <v/>
      </c>
      <c r="HW60" t="n">
        <v/>
      </c>
      <c r="HX60" t="n">
        <v/>
      </c>
      <c r="HY60" t="n">
        <v>90</v>
      </c>
      <c r="HZ60" t="n">
        <v>112500</v>
      </c>
      <c r="IA60" t="n">
        <v>15</v>
      </c>
      <c r="IB60" t="n">
        <v>39000</v>
      </c>
      <c r="IC60" t="n">
        <v/>
      </c>
      <c r="ID60" t="n">
        <v/>
      </c>
      <c r="IE60" t="n">
        <v/>
      </c>
      <c r="IF60" t="n">
        <v/>
      </c>
      <c r="IG60" t="n">
        <v/>
      </c>
      <c r="IH60" t="n">
        <v/>
      </c>
      <c r="II60" t="n">
        <v/>
      </c>
      <c r="IJ60" t="n">
        <v/>
      </c>
      <c r="IK60" t="inlineStr">
        <is>
          <t>50-65 kg</t>
        </is>
      </c>
      <c r="IL60" t="inlineStr">
        <is>
          <t>3-5 jam</t>
        </is>
      </c>
      <c r="IM60" t="inlineStr">
        <is>
          <t>Ya</t>
        </is>
      </c>
      <c r="IN60" t="inlineStr">
        <is>
          <t>Ya</t>
        </is>
      </c>
      <c r="IO60" t="inlineStr">
        <is>
          <t>Lebih bersih</t>
        </is>
      </c>
      <c r="IP60" t="n">
        <v/>
      </c>
      <c r="IQ60" t="inlineStr">
        <is>
          <t>Tidak pernah</t>
        </is>
      </c>
      <c r="IR60" t="n">
        <v/>
      </c>
      <c r="IS60" t="n">
        <v/>
      </c>
      <c r="IT60" t="n">
        <v/>
      </c>
      <c r="IU60" t="n">
        <v/>
      </c>
      <c r="IV60" t="n">
        <v/>
      </c>
      <c r="IW60" t="n">
        <v/>
      </c>
      <c r="IX60" t="n">
        <v/>
      </c>
      <c r="IY60" t="n">
        <v/>
      </c>
      <c r="IZ60" t="inlineStr">
        <is>
          <t>Tidak pernah</t>
        </is>
      </c>
      <c r="JA60" t="n">
        <v/>
      </c>
      <c r="JB60" t="n">
        <v/>
      </c>
      <c r="JC60" t="n">
        <v/>
      </c>
      <c r="JD60" t="n">
        <v/>
      </c>
      <c r="JE60" t="n">
        <v/>
      </c>
      <c r="JF60" t="n">
        <v/>
      </c>
      <c r="JG60" t="n">
        <v/>
      </c>
      <c r="JH60" t="n">
        <v/>
      </c>
      <c r="JI60" t="inlineStr">
        <is>
          <t>Tidak pernah</t>
        </is>
      </c>
      <c r="JJ60" t="n">
        <v/>
      </c>
      <c r="JK60" t="n">
        <v/>
      </c>
      <c r="JL60" t="n">
        <v/>
      </c>
      <c r="JM60" t="n">
        <v/>
      </c>
      <c r="JN60" t="n">
        <v/>
      </c>
      <c r="JO60" t="n">
        <v/>
      </c>
      <c r="JP60" t="n">
        <v/>
      </c>
      <c r="JQ60" t="n">
        <v/>
      </c>
      <c r="JR60" t="inlineStr">
        <is>
          <t>Tidak pernah</t>
        </is>
      </c>
      <c r="JS60" t="n">
        <v/>
      </c>
      <c r="JT60" t="n">
        <v/>
      </c>
      <c r="JU60" t="n">
        <v/>
      </c>
      <c r="JV60" t="n">
        <v/>
      </c>
      <c r="JW60" t="n">
        <v/>
      </c>
      <c r="JX60" t="n">
        <v/>
      </c>
      <c r="JY60" t="n">
        <v/>
      </c>
      <c r="JZ60" t="n">
        <v/>
      </c>
      <c r="KA60" t="inlineStr">
        <is>
          <t>Tidak pernah</t>
        </is>
      </c>
      <c r="KB60" t="n">
        <v/>
      </c>
      <c r="KC60" t="n">
        <v/>
      </c>
      <c r="KD60" t="n">
        <v/>
      </c>
      <c r="KE60" t="n">
        <v/>
      </c>
      <c r="KF60" t="n">
        <v/>
      </c>
      <c r="KG60" t="n">
        <v/>
      </c>
      <c r="KH60" t="n">
        <v/>
      </c>
      <c r="KI60" t="n">
        <v/>
      </c>
      <c r="KJ60" t="inlineStr">
        <is>
          <t>Tidak pernah</t>
        </is>
      </c>
      <c r="KK60" t="n">
        <v/>
      </c>
      <c r="KL60" t="n">
        <v/>
      </c>
      <c r="KM60" t="n">
        <v/>
      </c>
      <c r="KN60" t="n">
        <v/>
      </c>
      <c r="KO60" t="n">
        <v/>
      </c>
      <c r="KP60" t="n">
        <v/>
      </c>
      <c r="KQ60" t="n">
        <v/>
      </c>
      <c r="KR60" t="n">
        <v/>
      </c>
      <c r="KS60" t="inlineStr">
        <is>
          <t>Tidak ada perubahan</t>
        </is>
      </c>
      <c r="KT60" t="inlineStr">
        <is>
          <t>0-1 kali</t>
        </is>
      </c>
      <c r="KU60" t="inlineStr">
        <is>
          <t>2-4 kali</t>
        </is>
      </c>
      <c r="KV60" t="inlineStr">
        <is>
          <t>Perempuan dewasa</t>
        </is>
      </c>
      <c r="KW60" t="n">
        <v>0</v>
      </c>
      <c r="KX60" t="n">
        <v>1</v>
      </c>
      <c r="KY60" t="n">
        <v>0</v>
      </c>
      <c r="KZ60" t="n">
        <v>0</v>
      </c>
      <c r="LA60" t="inlineStr">
        <is>
          <t>Tidak ada perubahan</t>
        </is>
      </c>
      <c r="LB60" t="inlineStr">
        <is>
          <t>Tidak ada perubahan</t>
        </is>
      </c>
      <c r="LC60" t="n">
        <v>0</v>
      </c>
      <c r="LD60" t="n">
        <v>0</v>
      </c>
      <c r="LE60" t="n">
        <v>0</v>
      </c>
      <c r="LF60" t="n">
        <v>0</v>
      </c>
      <c r="LG60" t="inlineStr">
        <is>
          <t>Tidak</t>
        </is>
      </c>
      <c r="LH60" t="n">
        <v/>
      </c>
      <c r="LI60" t="n">
        <v>0</v>
      </c>
      <c r="LJ60" t="inlineStr">
        <is>
          <t>Kebutuhan rumah tangga Pendidikan anggota keluarga</t>
        </is>
      </c>
      <c r="LK60" t="n">
        <v>0</v>
      </c>
      <c r="LL60" t="n">
        <v>0</v>
      </c>
      <c r="LM60" t="n">
        <v>0</v>
      </c>
      <c r="LN60" t="n">
        <v>0</v>
      </c>
      <c r="LO60" t="n">
        <v>1</v>
      </c>
      <c r="LP60" t="n">
        <v>1</v>
      </c>
      <c r="LQ60" t="n">
        <v>0</v>
      </c>
      <c r="LR60" t="n">
        <v/>
      </c>
      <c r="LS60" t="n">
        <v>15</v>
      </c>
      <c r="LT60" t="n">
        <v>0</v>
      </c>
      <c r="LU60" t="n">
        <v>0</v>
      </c>
      <c r="LV60" t="n">
        <v>5</v>
      </c>
      <c r="LW60" t="n">
        <v>0</v>
      </c>
      <c r="LX60" t="n">
        <v>0</v>
      </c>
      <c r="LY60" t="n">
        <v>5</v>
      </c>
      <c r="LZ60" t="n">
        <v>0</v>
      </c>
      <c r="MA60" t="n">
        <v>0</v>
      </c>
      <c r="MB60" t="inlineStr">
        <is>
          <t>Ya</t>
        </is>
      </c>
      <c r="MC60" t="n">
        <v>120</v>
      </c>
      <c r="MD60" t="n">
        <v>0</v>
      </c>
      <c r="ME60" t="n">
        <v>0</v>
      </c>
      <c r="MF60" t="n">
        <v>0</v>
      </c>
      <c r="MG60" t="n">
        <v>0</v>
      </c>
      <c r="MH60" t="n">
        <v>0</v>
      </c>
      <c r="MI60" t="inlineStr">
        <is>
          <t>Istirahat Bekerja Aktivitas sosial diluar rumah (misalnya, berkumpul dengan tetangga, mengikuti kegiatan PKK, dsb)</t>
        </is>
      </c>
      <c r="MJ60" t="n">
        <v>0</v>
      </c>
      <c r="MK60" t="n">
        <v>1</v>
      </c>
      <c r="ML60" t="n">
        <v>1</v>
      </c>
      <c r="MM60" t="n">
        <v>0</v>
      </c>
      <c r="MN60" t="n">
        <v>1</v>
      </c>
      <c r="MO60" t="n">
        <v>0</v>
      </c>
      <c r="MP60" t="n">
        <v/>
      </c>
      <c r="MQ60" t="inlineStr">
        <is>
          <t>Dulu merumput membayar tenaga orang, sekarang merumput sendiri</t>
        </is>
      </c>
      <c r="MR60" t="n">
        <v/>
      </c>
      <c r="MS60" t="inlineStr">
        <is>
          <t>Manaqiban, Tahlil, Istiqhosah, Arisan</t>
        </is>
      </c>
      <c r="MT60" t="n">
        <v/>
      </c>
      <c r="MU60" t="inlineStr">
        <is>
          <t>Tidak</t>
        </is>
      </c>
      <c r="MV60" t="n">
        <v/>
      </c>
      <c r="MW60" t="n">
        <v/>
      </c>
      <c r="MX60" t="n">
        <v/>
      </c>
      <c r="MY60" t="n">
        <v/>
      </c>
      <c r="MZ60" t="n">
        <v/>
      </c>
      <c r="NA60" t="n">
        <v/>
      </c>
      <c r="NB60" t="n">
        <v/>
      </c>
      <c r="NC60" t="n">
        <v/>
      </c>
      <c r="ND60" t="n">
        <v/>
      </c>
      <c r="NE60" t="n">
        <v/>
      </c>
      <c r="NF60" t="n">
        <v/>
      </c>
      <c r="NG60" t="n">
        <v/>
      </c>
      <c r="NH60" t="n">
        <v/>
      </c>
      <c r="NI60" t="n">
        <v/>
      </c>
      <c r="NJ60" t="n">
        <v/>
      </c>
      <c r="NK60" t="n">
        <v/>
      </c>
      <c r="NL60" t="inlineStr">
        <is>
          <t>Tidak</t>
        </is>
      </c>
      <c r="NM60" t="inlineStr">
        <is>
          <t>Kombinasi kredit/pinjaman dan dana hibah</t>
        </is>
      </c>
      <c r="NN60" t="inlineStr">
        <is>
          <t>5.000.001-7.000.000</t>
        </is>
      </c>
      <c r="NO60" t="inlineStr">
        <is>
          <t>Yayasan Rumah Energi atau BIRU</t>
        </is>
      </c>
      <c r="NP60" t="n">
        <v/>
      </c>
      <c r="NQ60" t="inlineStr">
        <is>
          <t>Koperasi</t>
        </is>
      </c>
      <c r="NR60" t="n">
        <v/>
      </c>
      <c r="NS60" t="n">
        <v>60</v>
      </c>
      <c r="NT60" t="inlineStr">
        <is>
          <t>Anggota keluarga - Laki-laki dewasa</t>
        </is>
      </c>
      <c r="NU60" t="n">
        <v/>
      </c>
      <c r="NV60" t="n">
        <v/>
      </c>
      <c r="NW60" t="n">
        <v/>
      </c>
      <c r="NX60" t="inlineStr">
        <is>
          <t>Sangat meningkat</t>
        </is>
      </c>
      <c r="NY60" t="n">
        <v>300</v>
      </c>
      <c r="NZ60" t="n">
        <v>0</v>
      </c>
      <c r="OA60" t="n">
        <v>0</v>
      </c>
      <c r="OB60" t="n">
        <v>0</v>
      </c>
      <c r="OC60" t="n">
        <v>25</v>
      </c>
      <c r="OD60" t="n">
        <v>0</v>
      </c>
      <c r="OE60" t="inlineStr">
        <is>
          <t>Jauh lebih baik</t>
        </is>
      </c>
      <c r="OF60" t="inlineStr">
        <is>
          <t>Jauh lebih baik (beda waktu memasak lebih cepat setengah jam atau lebih, ATAU tidak lagi ada rasa/bau makanan yang berubah, ATAU alasan lainnya)</t>
        </is>
      </c>
      <c r="OG60" t="inlineStr">
        <is>
          <t>Ya</t>
        </is>
      </c>
      <c r="OH60" t="n">
        <v>4</v>
      </c>
      <c r="OI60" t="n">
        <v>6</v>
      </c>
      <c r="OJ60" t="n">
        <v>0</v>
      </c>
      <c r="OK60" t="n">
        <v>0</v>
      </c>
      <c r="OL60" t="n">
        <v>0</v>
      </c>
      <c r="OM60" t="n">
        <v>0</v>
      </c>
      <c r="ON60" t="n">
        <v>0</v>
      </c>
      <c r="OO60" t="n">
        <v>0</v>
      </c>
      <c r="OP60" t="inlineStr">
        <is>
          <t>Sapi perah Ayam Unggas lainnya</t>
        </is>
      </c>
      <c r="OQ60" t="n">
        <v>0</v>
      </c>
      <c r="OR60" t="n">
        <v>1</v>
      </c>
      <c r="OS60" t="n">
        <v>0</v>
      </c>
      <c r="OT60" t="n">
        <v>0</v>
      </c>
      <c r="OU60" t="n">
        <v>0</v>
      </c>
      <c r="OV60" t="n">
        <v>0</v>
      </c>
      <c r="OW60" t="n">
        <v>1</v>
      </c>
      <c r="OX60" t="n">
        <v>1</v>
      </c>
      <c r="OY60" t="n">
        <v/>
      </c>
      <c r="OZ60" t="n">
        <v/>
      </c>
      <c r="PA60" t="n">
        <v/>
      </c>
      <c r="PB60" t="n">
        <v/>
      </c>
      <c r="PC60" t="n">
        <v/>
      </c>
      <c r="PD60" t="n">
        <v/>
      </c>
      <c r="PE60" t="n">
        <v/>
      </c>
      <c r="PF60" t="n">
        <v/>
      </c>
      <c r="PG60" t="n">
        <v/>
      </c>
      <c r="PH60" t="n">
        <v/>
      </c>
      <c r="PI60" t="n">
        <v/>
      </c>
      <c r="PJ60" t="n">
        <v/>
      </c>
      <c r="PK60" t="n">
        <v/>
      </c>
      <c r="PL60" t="n">
        <v/>
      </c>
      <c r="PM60" t="n">
        <v/>
      </c>
      <c r="PN60" t="n">
        <v/>
      </c>
      <c r="PO60" t="n">
        <v/>
      </c>
      <c r="PP60" t="n">
        <v/>
      </c>
      <c r="PQ60" t="n">
        <v/>
      </c>
      <c r="PR60" t="n">
        <v/>
      </c>
      <c r="PS60" t="n">
        <v/>
      </c>
      <c r="PT60" t="n">
        <v/>
      </c>
      <c r="PU60" t="n">
        <v/>
      </c>
      <c r="PV60" t="n">
        <v/>
      </c>
      <c r="PW60" t="n">
        <v/>
      </c>
      <c r="PX60" t="n">
        <v/>
      </c>
      <c r="PY60" t="n">
        <v/>
      </c>
      <c r="PZ60" t="n">
        <v/>
      </c>
      <c r="QA60" t="n">
        <v/>
      </c>
      <c r="QB60" t="n">
        <v/>
      </c>
      <c r="QC60" t="n">
        <v/>
      </c>
      <c r="QD60" t="n">
        <v/>
      </c>
      <c r="QE60" t="inlineStr">
        <is>
          <t>2-Dibuang ke sungai</t>
        </is>
      </c>
      <c r="QF60" t="n">
        <v>0</v>
      </c>
      <c r="QG60" t="n">
        <v>0</v>
      </c>
      <c r="QH60" t="n">
        <v>0</v>
      </c>
      <c r="QI60" t="n">
        <v>0</v>
      </c>
      <c r="QJ60" t="n">
        <v>0</v>
      </c>
      <c r="QK60" t="n">
        <v>0</v>
      </c>
      <c r="QL60" t="n">
        <v>1</v>
      </c>
      <c r="QM60" t="n">
        <v>0</v>
      </c>
      <c r="QN60" t="n">
        <v>0</v>
      </c>
      <c r="QO60" t="n">
        <v/>
      </c>
      <c r="QP60" t="n">
        <v/>
      </c>
      <c r="QQ60" t="n">
        <v/>
      </c>
      <c r="QR60" t="n">
        <v/>
      </c>
      <c r="QS60" t="n">
        <v/>
      </c>
      <c r="QT60" t="n">
        <v/>
      </c>
      <c r="QU60" t="n">
        <v/>
      </c>
      <c r="QV60" t="n">
        <v/>
      </c>
      <c r="QW60" t="n">
        <v/>
      </c>
      <c r="QX60" t="n">
        <v/>
      </c>
      <c r="QY60" t="n">
        <v/>
      </c>
      <c r="QZ60" t="n">
        <v/>
      </c>
      <c r="RA60" t="n">
        <v/>
      </c>
      <c r="RB60" t="n">
        <v/>
      </c>
      <c r="RC60" t="n">
        <v/>
      </c>
      <c r="RD60" t="n">
        <v/>
      </c>
      <c r="RE60" t="n">
        <v/>
      </c>
      <c r="RF60" t="n">
        <v/>
      </c>
      <c r="RG60" t="n">
        <v/>
      </c>
      <c r="RH60" t="n">
        <v/>
      </c>
      <c r="RI60" t="n">
        <v/>
      </c>
      <c r="RJ60" t="n">
        <v/>
      </c>
      <c r="RK60" t="n">
        <v/>
      </c>
      <c r="RL60" t="n">
        <v/>
      </c>
      <c r="RM60" t="n">
        <v/>
      </c>
      <c r="RN60" t="n">
        <v/>
      </c>
      <c r="RO60" t="n">
        <v/>
      </c>
      <c r="RP60" t="n">
        <v/>
      </c>
      <c r="RQ60" t="n">
        <v/>
      </c>
      <c r="RR60" t="n">
        <v/>
      </c>
      <c r="RS60" t="n">
        <v/>
      </c>
      <c r="RT60" t="n">
        <v/>
      </c>
      <c r="RU60" t="n">
        <v/>
      </c>
      <c r="RV60" t="n">
        <v/>
      </c>
      <c r="RW60" t="n">
        <v/>
      </c>
      <c r="RX60" t="n">
        <v/>
      </c>
      <c r="RY60" t="n">
        <v/>
      </c>
      <c r="RZ60" t="n">
        <v/>
      </c>
      <c r="SA60" t="n">
        <v/>
      </c>
      <c r="SB60" t="n">
        <v/>
      </c>
      <c r="SC60" t="inlineStr">
        <is>
          <t>1-Disebarkan ke lahan terbuka</t>
        </is>
      </c>
      <c r="SD60" t="n">
        <v>0</v>
      </c>
      <c r="SE60" t="n">
        <v>0</v>
      </c>
      <c r="SF60" t="n">
        <v>0</v>
      </c>
      <c r="SG60" t="n">
        <v>0</v>
      </c>
      <c r="SH60" t="n">
        <v>0</v>
      </c>
      <c r="SI60" t="n">
        <v>1</v>
      </c>
      <c r="SJ60" t="n">
        <v>0</v>
      </c>
      <c r="SK60" t="n">
        <v>0</v>
      </c>
      <c r="SL60" t="n">
        <v>0</v>
      </c>
      <c r="SM60" t="n">
        <v/>
      </c>
      <c r="SN60" t="inlineStr">
        <is>
          <t>1-Disebarkan ke lahan terbuka</t>
        </is>
      </c>
      <c r="SO60" t="n">
        <v>0</v>
      </c>
      <c r="SP60" t="n">
        <v>0</v>
      </c>
      <c r="SQ60" t="n">
        <v>0</v>
      </c>
      <c r="SR60" t="n">
        <v>0</v>
      </c>
      <c r="SS60" t="n">
        <v>0</v>
      </c>
      <c r="ST60" t="n">
        <v>1</v>
      </c>
      <c r="SU60" t="n">
        <v>0</v>
      </c>
      <c r="SV60" t="n">
        <v>0</v>
      </c>
      <c r="SW60" t="n">
        <v>0</v>
      </c>
      <c r="SX60" t="n">
        <v/>
      </c>
      <c r="SY60" t="n">
        <v/>
      </c>
      <c r="SZ60" t="n">
        <v>6</v>
      </c>
      <c r="TA60" t="n">
        <v/>
      </c>
      <c r="TB60" t="n">
        <v/>
      </c>
      <c r="TC60" t="n">
        <v/>
      </c>
      <c r="TD60" t="n">
        <v/>
      </c>
      <c r="TE60" t="n">
        <v>30</v>
      </c>
      <c r="TF60" t="n">
        <v>15</v>
      </c>
      <c r="TG60" t="n">
        <v/>
      </c>
      <c r="TH60" t="n">
        <v/>
      </c>
      <c r="TI60" t="n">
        <v/>
      </c>
      <c r="TJ60" t="n">
        <v/>
      </c>
      <c r="TK60" t="n">
        <v/>
      </c>
      <c r="TL60" t="n">
        <v/>
      </c>
      <c r="TM60" t="n">
        <v/>
      </c>
      <c r="TN60" t="n">
        <v/>
      </c>
      <c r="TO60" t="n">
        <v/>
      </c>
      <c r="TP60" t="n">
        <v/>
      </c>
      <c r="TQ60" t="n">
        <v/>
      </c>
      <c r="TR60" t="n">
        <v/>
      </c>
      <c r="TS60" t="n">
        <v/>
      </c>
      <c r="TT60" t="n">
        <v/>
      </c>
      <c r="TU60" t="n">
        <v/>
      </c>
      <c r="TV60" t="n">
        <v/>
      </c>
      <c r="TW60" t="n">
        <v/>
      </c>
      <c r="TX60" t="n">
        <v/>
      </c>
      <c r="TY60" t="n">
        <v/>
      </c>
      <c r="TZ60" t="n">
        <v/>
      </c>
      <c r="UA60" t="n">
        <v/>
      </c>
      <c r="UB60" t="n">
        <v/>
      </c>
      <c r="UC60" t="n">
        <v/>
      </c>
      <c r="UD60" t="n">
        <v/>
      </c>
      <c r="UE60" t="n">
        <v/>
      </c>
      <c r="UF60" t="n">
        <v/>
      </c>
      <c r="UG60" t="n">
        <v/>
      </c>
      <c r="UH60" t="n">
        <v/>
      </c>
      <c r="UI60" t="n">
        <v/>
      </c>
      <c r="UJ60" t="n">
        <v/>
      </c>
      <c r="UK60" t="n">
        <v/>
      </c>
      <c r="UL60" t="n">
        <v/>
      </c>
      <c r="UM60" t="n">
        <v/>
      </c>
      <c r="UN60" t="n">
        <v/>
      </c>
      <c r="UO60" t="n">
        <v/>
      </c>
      <c r="UP60" t="n">
        <v/>
      </c>
      <c r="UQ60" t="n">
        <v/>
      </c>
      <c r="UR60" t="n">
        <v/>
      </c>
      <c r="US60" t="n">
        <v/>
      </c>
      <c r="UT60" t="n">
        <v/>
      </c>
      <c r="UU60" t="inlineStr">
        <is>
          <t>Pemberian pakan di kandang</t>
        </is>
      </c>
      <c r="UV60" t="inlineStr">
        <is>
          <t>Pemberian pakan di kandang</t>
        </is>
      </c>
      <c r="UW60" t="n">
        <v/>
      </c>
      <c r="UX60" t="n">
        <v/>
      </c>
      <c r="UY60" t="n">
        <v/>
      </c>
      <c r="UZ60" t="n">
        <v/>
      </c>
      <c r="VA60" t="n">
        <v/>
      </c>
      <c r="VB60" t="n">
        <v/>
      </c>
      <c r="VC60" t="inlineStr">
        <is>
          <t>Sangat jarang (&gt;1 bulan sekali)</t>
        </is>
      </c>
      <c r="VD60" t="inlineStr">
        <is>
          <t>Teratur (2-6 hari sekali)</t>
        </is>
      </c>
      <c r="VE60" t="n">
        <v/>
      </c>
      <c r="VF60" t="n">
        <v/>
      </c>
      <c r="VG60" t="n">
        <v/>
      </c>
      <c r="VH60" t="n">
        <v/>
      </c>
      <c r="VI60" t="n">
        <v/>
      </c>
      <c r="VJ60" t="n">
        <v/>
      </c>
      <c r="VK60" t="inlineStr">
        <is>
          <t>Sangat sering (&gt;1 kali sehari)</t>
        </is>
      </c>
      <c r="VL60" t="inlineStr">
        <is>
          <t>Sangat sering (&gt;1 kali sehari)</t>
        </is>
      </c>
      <c r="VM60" t="n">
        <v/>
      </c>
      <c r="VN60" t="n">
        <v/>
      </c>
      <c r="VO60" t="n">
        <v/>
      </c>
      <c r="VP60" t="n">
        <v/>
      </c>
      <c r="VQ60" t="n">
        <v/>
      </c>
      <c r="VR60" t="n">
        <v/>
      </c>
      <c r="VS60" t="inlineStr">
        <is>
          <t>6-Digester biogas</t>
        </is>
      </c>
      <c r="VT60" t="n">
        <v>0</v>
      </c>
      <c r="VU60" t="n">
        <v>0</v>
      </c>
      <c r="VV60" t="n">
        <v>0</v>
      </c>
      <c r="VW60" t="n">
        <v>0</v>
      </c>
      <c r="VX60" t="n">
        <v>0</v>
      </c>
      <c r="VY60" t="n">
        <v>0</v>
      </c>
      <c r="VZ60" t="n">
        <v>0</v>
      </c>
      <c r="WA60" t="n">
        <v>0</v>
      </c>
      <c r="WB60" t="n">
        <v>0</v>
      </c>
      <c r="WC60" t="n">
        <v>1</v>
      </c>
      <c r="WD60" t="n">
        <v>0</v>
      </c>
      <c r="WE60" t="n">
        <v>0</v>
      </c>
      <c r="WF60" t="inlineStr">
        <is>
          <t>6-Digester biogas</t>
        </is>
      </c>
      <c r="WG60" t="n">
        <v>0</v>
      </c>
      <c r="WH60" t="n">
        <v>0</v>
      </c>
      <c r="WI60" t="n">
        <v>0</v>
      </c>
      <c r="WJ60" t="n">
        <v>0</v>
      </c>
      <c r="WK60" t="n">
        <v>0</v>
      </c>
      <c r="WL60" t="n">
        <v>0</v>
      </c>
      <c r="WM60" t="n">
        <v>0</v>
      </c>
      <c r="WN60" t="n">
        <v>0</v>
      </c>
      <c r="WO60" t="n">
        <v>0</v>
      </c>
      <c r="WP60" t="n">
        <v>1</v>
      </c>
      <c r="WQ60" t="n">
        <v>0</v>
      </c>
      <c r="WR60" t="n">
        <v>0</v>
      </c>
      <c r="WS60" t="n">
        <v/>
      </c>
      <c r="WT60" t="n">
        <v/>
      </c>
      <c r="WU60" t="n">
        <v/>
      </c>
      <c r="WV60" t="n">
        <v/>
      </c>
      <c r="WW60" t="n">
        <v/>
      </c>
      <c r="WX60" t="n">
        <v/>
      </c>
      <c r="WY60" t="n">
        <v/>
      </c>
      <c r="WZ60" t="n">
        <v/>
      </c>
      <c r="XA60" t="n">
        <v/>
      </c>
      <c r="XB60" t="n">
        <v/>
      </c>
      <c r="XC60" t="n">
        <v/>
      </c>
      <c r="XD60" t="n">
        <v/>
      </c>
      <c r="XE60" t="n">
        <v/>
      </c>
      <c r="XF60" t="n">
        <v/>
      </c>
      <c r="XG60" t="n">
        <v/>
      </c>
      <c r="XH60" t="n">
        <v/>
      </c>
      <c r="XI60" t="n">
        <v/>
      </c>
      <c r="XJ60" t="n">
        <v/>
      </c>
      <c r="XK60" t="n">
        <v/>
      </c>
      <c r="XL60" t="n">
        <v/>
      </c>
      <c r="XM60" t="n">
        <v/>
      </c>
      <c r="XN60" t="n">
        <v/>
      </c>
      <c r="XO60" t="n">
        <v/>
      </c>
      <c r="XP60" t="n">
        <v/>
      </c>
      <c r="XQ60" t="n">
        <v/>
      </c>
      <c r="XR60" t="n">
        <v/>
      </c>
      <c r="XS60" t="n">
        <v/>
      </c>
      <c r="XT60" t="n">
        <v/>
      </c>
      <c r="XU60" t="n">
        <v/>
      </c>
      <c r="XV60" t="n">
        <v/>
      </c>
      <c r="XW60" t="n">
        <v/>
      </c>
      <c r="XX60" t="n">
        <v/>
      </c>
      <c r="XY60" t="n">
        <v/>
      </c>
      <c r="XZ60" t="n">
        <v/>
      </c>
      <c r="YA60" t="n">
        <v/>
      </c>
      <c r="YB60" t="n">
        <v/>
      </c>
      <c r="YC60" t="n">
        <v/>
      </c>
      <c r="YD60" t="n">
        <v/>
      </c>
      <c r="YE60" t="n">
        <v/>
      </c>
      <c r="YF60" t="n">
        <v/>
      </c>
      <c r="YG60" t="n">
        <v/>
      </c>
      <c r="YH60" t="n">
        <v/>
      </c>
      <c r="YI60" t="n">
        <v/>
      </c>
      <c r="YJ60" t="n">
        <v/>
      </c>
      <c r="YK60" t="n">
        <v/>
      </c>
      <c r="YL60" t="n">
        <v/>
      </c>
      <c r="YM60" t="n">
        <v/>
      </c>
      <c r="YN60" t="n">
        <v/>
      </c>
      <c r="YO60" t="n">
        <v/>
      </c>
      <c r="YP60" t="n">
        <v/>
      </c>
      <c r="YQ60" t="n">
        <v/>
      </c>
      <c r="YR60" t="n">
        <v/>
      </c>
      <c r="YS60" t="n">
        <v/>
      </c>
      <c r="YT60" t="n">
        <v/>
      </c>
      <c r="YU60" t="n">
        <v/>
      </c>
      <c r="YV60" t="n">
        <v/>
      </c>
      <c r="YW60" t="n">
        <v/>
      </c>
      <c r="YX60" t="n">
        <v/>
      </c>
      <c r="YY60" t="n">
        <v/>
      </c>
      <c r="YZ60" t="n">
        <v/>
      </c>
      <c r="ZA60" t="n">
        <v/>
      </c>
      <c r="ZB60" t="n">
        <v/>
      </c>
      <c r="ZC60" t="n">
        <v/>
      </c>
      <c r="ZD60" t="n">
        <v/>
      </c>
      <c r="ZE60" t="n">
        <v/>
      </c>
      <c r="ZF60" t="n">
        <v/>
      </c>
      <c r="ZG60" t="n">
        <v/>
      </c>
      <c r="ZH60" t="n">
        <v/>
      </c>
      <c r="ZI60" t="n">
        <v/>
      </c>
      <c r="ZJ60" t="n">
        <v/>
      </c>
      <c r="ZK60" t="n">
        <v/>
      </c>
      <c r="ZL60" t="n">
        <v/>
      </c>
      <c r="ZM60" t="n">
        <v/>
      </c>
      <c r="ZN60" t="n">
        <v>100</v>
      </c>
      <c r="ZO60" t="n">
        <v>100</v>
      </c>
      <c r="ZP60" t="n">
        <v/>
      </c>
      <c r="ZQ60" t="n">
        <v/>
      </c>
      <c r="ZR60" t="n">
        <v/>
      </c>
      <c r="ZS60" t="n">
        <v/>
      </c>
      <c r="ZT60" t="n">
        <v/>
      </c>
      <c r="ZU60" t="n">
        <v/>
      </c>
      <c r="ZV60" t="n">
        <v>3</v>
      </c>
      <c r="ZW60" t="n">
        <v>3</v>
      </c>
      <c r="ZX60" t="n">
        <v/>
      </c>
      <c r="ZY60" t="n">
        <v/>
      </c>
      <c r="ZZ60" t="n">
        <v/>
      </c>
      <c r="AAA60" t="n">
        <v/>
      </c>
      <c r="AAB60" t="n">
        <v/>
      </c>
      <c r="AAC60" t="n">
        <v/>
      </c>
      <c r="AAD60" t="inlineStr">
        <is>
          <t>Pakan segar (misal: rumput)</t>
        </is>
      </c>
      <c r="AAE60" t="inlineStr">
        <is>
          <t>Pakan segar (misal: rumput)</t>
        </is>
      </c>
      <c r="AAF60" t="n">
        <v/>
      </c>
      <c r="AAG60" t="n">
        <v/>
      </c>
      <c r="AAH60" t="n">
        <v/>
      </c>
      <c r="AAI60" t="n">
        <v/>
      </c>
      <c r="AAJ60" t="n">
        <v/>
      </c>
      <c r="AAK60" t="n">
        <v/>
      </c>
      <c r="AAL60" t="inlineStr">
        <is>
          <t>Ya</t>
        </is>
      </c>
      <c r="AAM60" t="inlineStr">
        <is>
          <t>Cair</t>
        </is>
      </c>
      <c r="AAN60" t="n">
        <v>0</v>
      </c>
      <c r="AAO60" t="n">
        <v>1</v>
      </c>
      <c r="AAP60" t="n">
        <v>65</v>
      </c>
      <c r="AAQ60" t="n">
        <v/>
      </c>
      <c r="AAR60" t="inlineStr">
        <is>
          <t>Tidak</t>
        </is>
      </c>
      <c r="AAS60" t="inlineStr">
        <is>
          <t>Mengetahui</t>
        </is>
      </c>
      <c r="AAT60" t="inlineStr">
        <is>
          <t>Dibuang ke lahan sekitar kandang - yg ditanami tanaman Diberikan gratis ke orang lain</t>
        </is>
      </c>
      <c r="AAU60" t="n">
        <v>0</v>
      </c>
      <c r="AAV60" t="n">
        <v>0</v>
      </c>
      <c r="AAW60" t="n">
        <v>0</v>
      </c>
      <c r="AAX60" t="n">
        <v>1</v>
      </c>
      <c r="AAY60" t="n">
        <v>1</v>
      </c>
      <c r="AAZ60" t="n">
        <v>0</v>
      </c>
      <c r="ABA60" t="n">
        <v>0</v>
      </c>
      <c r="ABB60" t="n">
        <v/>
      </c>
      <c r="ABC60" t="n">
        <v/>
      </c>
      <c r="ABD60" t="n">
        <v/>
      </c>
      <c r="ABE60" t="n">
        <v/>
      </c>
      <c r="ABF60" t="n">
        <v/>
      </c>
      <c r="ABG60" t="n">
        <v/>
      </c>
      <c r="ABH60" t="n">
        <v/>
      </c>
      <c r="ABI60" t="n">
        <v/>
      </c>
      <c r="ABJ60" t="n">
        <v/>
      </c>
      <c r="ABK60" t="n">
        <v/>
      </c>
      <c r="ABL60" t="n">
        <v/>
      </c>
      <c r="ABM60" t="n">
        <v/>
      </c>
      <c r="ABN60" t="n">
        <v/>
      </c>
      <c r="ABO60" t="n">
        <v/>
      </c>
      <c r="ABP60" t="n">
        <v/>
      </c>
      <c r="ABQ60" t="inlineStr">
        <is>
          <t>Rumput</t>
        </is>
      </c>
      <c r="ABR60" t="inlineStr">
        <is>
          <t>Sangat sering (setiap hari)</t>
        </is>
      </c>
      <c r="ABS60" t="n">
        <v/>
      </c>
      <c r="ABT60" t="n">
        <v>2500</v>
      </c>
      <c r="ABU60" t="n">
        <v/>
      </c>
      <c r="ABV60" t="n">
        <v/>
      </c>
      <c r="ABW60" t="n">
        <v/>
      </c>
      <c r="ABX60" t="n">
        <v/>
      </c>
      <c r="ABY60" t="n">
        <v/>
      </c>
      <c r="ABZ60" t="n">
        <v/>
      </c>
      <c r="ACA60" t="n">
        <v/>
      </c>
      <c r="ACB60" t="n">
        <v/>
      </c>
      <c r="ACC60" t="n">
        <v/>
      </c>
      <c r="ACD60" t="n">
        <v/>
      </c>
      <c r="ACE60" t="n">
        <v/>
      </c>
      <c r="ACF60" t="n">
        <v/>
      </c>
      <c r="ACG60" t="n">
        <v/>
      </c>
      <c r="ACH60" t="n">
        <v/>
      </c>
      <c r="ACI60" t="n">
        <v/>
      </c>
      <c r="ACJ60" t="n">
        <v/>
      </c>
      <c r="ACK60" t="inlineStr">
        <is>
          <t>Ladang/sawah terlalu jauh, sulit untuk mengangkut ke sana</t>
        </is>
      </c>
      <c r="ACL60" t="n">
        <v>0</v>
      </c>
      <c r="ACM60" t="n">
        <v>0</v>
      </c>
      <c r="ACN60" t="n">
        <v>0</v>
      </c>
      <c r="ACO60" t="n">
        <v>1</v>
      </c>
      <c r="ACP60" t="n">
        <v>0</v>
      </c>
      <c r="ACQ60" t="n">
        <v>0</v>
      </c>
      <c r="ACR60" t="n">
        <v>0</v>
      </c>
      <c r="ACS60" t="n">
        <v/>
      </c>
      <c r="ACT60" t="inlineStr">
        <is>
          <t>Tidak ada informasi tambahan mengenai sumber bahan baku biogas</t>
        </is>
      </c>
      <c r="ACU60" t="inlineStr">
        <is>
          <t>Manfaat besar dan membantu kehidupan sehari-hari</t>
        </is>
      </c>
      <c r="ACV60" t="n">
        <v/>
      </c>
      <c r="ACW60" t="inlineStr">
        <is>
          <t>Anggota keluarga - Laki-laki dewasa</t>
        </is>
      </c>
      <c r="ACX60" t="inlineStr">
        <is>
          <t>Netral/tidak tahu</t>
        </is>
      </c>
      <c r="ACY60" t="inlineStr">
        <is>
          <t>Anggota keluarga - Laki-laki dewasa Anggota keluarga - Perempuan dewasa</t>
        </is>
      </c>
      <c r="ACZ60" t="n">
        <v>1</v>
      </c>
      <c r="ADA60" t="n">
        <v>1</v>
      </c>
      <c r="ADB60" t="n">
        <v>0</v>
      </c>
      <c r="ADC60" t="n">
        <v>0</v>
      </c>
      <c r="ADD60" t="inlineStr">
        <is>
          <t>Sangat puas</t>
        </is>
      </c>
      <c r="ADE60" t="inlineStr">
        <is>
          <t>Sangat puas</t>
        </is>
      </c>
      <c r="ADF60" t="inlineStr">
        <is>
          <t>Sangat puas</t>
        </is>
      </c>
      <c r="ADG60" t="inlineStr">
        <is>
          <t>Sangat puas</t>
        </is>
      </c>
      <c r="ADH60" t="inlineStr">
        <is>
          <t>Tidak</t>
        </is>
      </c>
      <c r="ADI60" t="n">
        <v/>
      </c>
      <c r="ADJ60" t="inlineStr">
        <is>
          <t>Sangat puas</t>
        </is>
      </c>
      <c r="ADK60" t="n">
        <v/>
      </c>
      <c r="ADL60" t="n">
        <v/>
      </c>
      <c r="ADM60" t="n">
        <v/>
      </c>
      <c r="ADN60" t="n">
        <v/>
      </c>
      <c r="ADO60" t="n">
        <v/>
      </c>
      <c r="ADP60" t="n">
        <v/>
      </c>
      <c r="ADQ60" t="n">
        <v/>
      </c>
      <c r="ADR60" t="n">
        <v/>
      </c>
      <c r="ADS60" t="n">
        <v/>
      </c>
      <c r="ADT60" t="n">
        <v/>
      </c>
      <c r="ADU60" t="inlineStr">
        <is>
          <t>Menghubungi CPO atau pendamping</t>
        </is>
      </c>
      <c r="ADV60" t="n">
        <v>0</v>
      </c>
      <c r="ADW60" t="n">
        <v>0</v>
      </c>
      <c r="ADX60" t="n">
        <v>0</v>
      </c>
      <c r="ADY60" t="n">
        <v>0</v>
      </c>
      <c r="ADZ60" t="n">
        <v>1</v>
      </c>
      <c r="AEA60" t="n">
        <v>0</v>
      </c>
      <c r="AEB60" t="n">
        <v>0</v>
      </c>
      <c r="AEC60" t="n">
        <v>0</v>
      </c>
      <c r="AED60" t="inlineStr">
        <is>
          <t>Pernah mendapatkan program pengaktifan kembali biodigester sehingga sekarang biogas sudah normal</t>
        </is>
      </c>
      <c r="AEE60" t="inlineStr">
        <is>
          <t>Laki-laki dewasa</t>
        </is>
      </c>
      <c r="AEF60" t="n">
        <v/>
      </c>
      <c r="AEG60" t="inlineStr">
        <is>
          <t>Menelepon atau WA langsung</t>
        </is>
      </c>
      <c r="AEH60" t="n">
        <v/>
      </c>
      <c r="AEI60" t="inlineStr">
        <is>
          <t>Agar tiap biodigester dibuatkan tampungan bioslurry agar bisa dimanfaatkan untuk pupuk</t>
        </is>
      </c>
      <c r="AEJ60" t="inlineStr">
        <is>
          <t>Ya, selalu</t>
        </is>
      </c>
      <c r="AEK60"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AEL60" t="n">
        <v>1</v>
      </c>
      <c r="AEM60" t="n">
        <v>1</v>
      </c>
      <c r="AEN60" t="n">
        <v>1</v>
      </c>
      <c r="AEO60" t="n">
        <v>1</v>
      </c>
      <c r="AEP60" t="n">
        <v>1</v>
      </c>
      <c r="AEQ60" t="n">
        <v>1</v>
      </c>
      <c r="AER60" t="n">
        <v>1</v>
      </c>
      <c r="AES60" t="n">
        <v>1</v>
      </c>
      <c r="AET60" t="n">
        <v>1</v>
      </c>
      <c r="AEU60" t="n">
        <v>1</v>
      </c>
      <c r="AEV60" t="n">
        <v>1</v>
      </c>
      <c r="AEW60" t="n">
        <v>0</v>
      </c>
      <c r="AEX60" t="n">
        <v/>
      </c>
      <c r="AEY60" t="inlineStr">
        <is>
          <t>Lainnya</t>
        </is>
      </c>
      <c r="AEZ60" t="inlineStr">
        <is>
          <t>Agar beternak bisa maksimal manfaatnya</t>
        </is>
      </c>
      <c r="AFA60" t="inlineStr">
        <is>
          <t>Koperasi</t>
        </is>
      </c>
      <c r="AFB60" t="n">
        <v/>
      </c>
      <c r="AFC60" t="inlineStr">
        <is>
          <t>1770247628284.jpg</t>
        </is>
      </c>
      <c r="AFD60" t="inlineStr">
        <is>
          <t>https://kf.kobotoolbox.org/api/v2/assets/avstPQqLr3Ab3ZdcVTXZ6f/data/666691638/attachments/att5xrTta9aW63BkjTKCFRvk/</t>
        </is>
      </c>
      <c r="AFE60" t="inlineStr">
        <is>
          <t>1769655781435.jpg</t>
        </is>
      </c>
      <c r="AFF60" t="inlineStr">
        <is>
          <t>https://kf.kobotoolbox.org/api/v2/assets/avstPQqLr3Ab3ZdcVTXZ6f/data/666691638/attachments/atttGKtQCNLL5SGAvmmNuLN4/</t>
        </is>
      </c>
      <c r="AFG60" t="inlineStr">
        <is>
          <t>Solihin/Christina</t>
        </is>
      </c>
      <c r="AFH60" t="n">
        <v/>
      </c>
      <c r="AFI60" t="inlineStr">
        <is>
          <t>Pak Nasukan menyampaikan biogas tidak menambah pendapatan tetapi mengurangi pengeluaran sehingga membantu perekonomian keluarga.</t>
        </is>
      </c>
    </row>
    <row r="61">
      <c r="A61" s="93" t="n">
        <v>46048</v>
      </c>
      <c r="B61" s="93" t="n">
        <v>46054</v>
      </c>
      <c r="C61" t="inlineStr">
        <is>
          <t>solihin</t>
        </is>
      </c>
      <c r="D61" t="inlineStr">
        <is>
          <t>winanti</t>
        </is>
      </c>
      <c r="E61" t="n">
        <v>85743286056</v>
      </c>
      <c r="F61" t="inlineStr">
        <is>
          <t>-7.8426553 112.8074777 0.0 77.6</t>
        </is>
      </c>
      <c r="G61" t="n">
        <v>-7.8426553</v>
      </c>
      <c r="H61" t="n">
        <v>112.8074777</v>
      </c>
      <c r="I61" t="n">
        <v>0</v>
      </c>
      <c r="J61" t="n">
        <v>77.59999999999999</v>
      </c>
      <c r="K61" t="n">
        <v>0</v>
      </c>
      <c r="L61" t="inlineStr">
        <is>
          <t>-7.842458 113</t>
        </is>
      </c>
      <c r="M61" t="n">
        <v>-7.842458</v>
      </c>
      <c r="N61" t="n">
        <v>113</v>
      </c>
      <c r="O61" t="n">
        <v/>
      </c>
      <c r="P61" t="n">
        <v/>
      </c>
      <c r="Q61" t="n">
        <v/>
      </c>
      <c r="R61" t="inlineStr">
        <is>
          <t>Jawa Timur</t>
        </is>
      </c>
      <c r="S61" t="n">
        <v>0</v>
      </c>
      <c r="T61" t="n">
        <v>0</v>
      </c>
      <c r="U61" t="n">
        <v>0</v>
      </c>
      <c r="V61" t="n">
        <v>0</v>
      </c>
      <c r="W61" t="n">
        <v>0</v>
      </c>
      <c r="X61" t="n">
        <v>1</v>
      </c>
      <c r="Y61" t="n">
        <v>0</v>
      </c>
      <c r="Z61" t="n">
        <v>0</v>
      </c>
      <c r="AA61" t="n">
        <v>0</v>
      </c>
      <c r="AB61" t="n">
        <v>0</v>
      </c>
      <c r="AC61" t="inlineStr">
        <is>
          <t>PASURUAN</t>
        </is>
      </c>
      <c r="AD61" t="inlineStr">
        <is>
          <t>TUTUR</t>
        </is>
      </c>
      <c r="AE61" t="inlineStr">
        <is>
          <t>KALIPUCANG</t>
        </is>
      </c>
      <c r="AF61" t="inlineStr">
        <is>
          <t>KPSP SETIAKAWAN</t>
        </is>
      </c>
      <c r="AG61" t="inlineStr">
        <is>
          <t>SKP0925</t>
        </is>
      </c>
      <c r="AH61" t="n">
        <v>6</v>
      </c>
      <c r="AI61" t="inlineStr">
        <is>
          <t>VPA2</t>
        </is>
      </c>
      <c r="AJ61" t="inlineStr">
        <is>
          <t>Aktif</t>
        </is>
      </c>
      <c r="AK61" t="n">
        <v>46</v>
      </c>
      <c r="AL61" t="inlineStr">
        <is>
          <t>Perempuan</t>
        </is>
      </c>
      <c r="AM61" t="inlineStr">
        <is>
          <t>Sudah menikah</t>
        </is>
      </c>
      <c r="AN61" t="inlineStr">
        <is>
          <t>SD/Sederajat</t>
        </is>
      </c>
      <c r="AO61" t="inlineStr">
        <is>
          <t>Peternak</t>
        </is>
      </c>
      <c r="AP61" t="n">
        <v>0</v>
      </c>
      <c r="AQ61" t="n">
        <v>1</v>
      </c>
      <c r="AR61" t="n">
        <v>0</v>
      </c>
      <c r="AS61" t="n">
        <v>0</v>
      </c>
      <c r="AT61" t="n">
        <v>0</v>
      </c>
      <c r="AU61" t="n">
        <v>0</v>
      </c>
      <c r="AV61" t="n">
        <v>0</v>
      </c>
      <c r="AW61" t="n">
        <v>0</v>
      </c>
      <c r="AX61" t="n">
        <v/>
      </c>
      <c r="AY61" t="inlineStr">
        <is>
          <t>Petani</t>
        </is>
      </c>
      <c r="AZ61" t="n">
        <v>1</v>
      </c>
      <c r="BA61" t="n">
        <v>0</v>
      </c>
      <c r="BB61" t="n">
        <v>0</v>
      </c>
      <c r="BC61" t="n">
        <v>0</v>
      </c>
      <c r="BD61" t="n">
        <v>0</v>
      </c>
      <c r="BE61" t="n">
        <v>0</v>
      </c>
      <c r="BF61" t="n">
        <v>0</v>
      </c>
      <c r="BG61" t="n">
        <v>0</v>
      </c>
      <c r="BH61" t="n">
        <v/>
      </c>
      <c r="BI61" t="inlineStr">
        <is>
          <t>Rp2.500.000 - Rp3.500.000</t>
        </is>
      </c>
      <c r="BJ61" t="n">
        <v>2</v>
      </c>
      <c r="BK61" t="n">
        <v>1</v>
      </c>
      <c r="BL61" t="n">
        <v>0</v>
      </c>
      <c r="BM61" t="n">
        <v>0</v>
      </c>
      <c r="BN61" t="inlineStr">
        <is>
          <t>Milik sendiri</t>
        </is>
      </c>
      <c r="BO61" t="inlineStr">
        <is>
          <t>Permanen (dinding bata dan semen)</t>
        </is>
      </c>
      <c r="BP61" t="n">
        <v>1</v>
      </c>
      <c r="BQ61" t="n">
        <v>0</v>
      </c>
      <c r="BR61" t="n">
        <v>0</v>
      </c>
      <c r="BS61" t="n">
        <v>0</v>
      </c>
      <c r="BT61" t="n">
        <v>0</v>
      </c>
      <c r="BU61" t="n">
        <v/>
      </c>
      <c r="BV61" t="inlineStr">
        <is>
          <t>Keramik/ubin</t>
        </is>
      </c>
      <c r="BW61" t="n">
        <v>0</v>
      </c>
      <c r="BX61" t="n">
        <v>0</v>
      </c>
      <c r="BY61" t="n">
        <v>1</v>
      </c>
      <c r="BZ61" t="n">
        <v>0</v>
      </c>
      <c r="CA61" t="n">
        <v>0</v>
      </c>
      <c r="CB61" t="n">
        <v/>
      </c>
      <c r="CC61" t="inlineStr">
        <is>
          <t>Asbes Genting</t>
        </is>
      </c>
      <c r="CD61" t="n">
        <v>1</v>
      </c>
      <c r="CE61" t="n">
        <v>0</v>
      </c>
      <c r="CF61" t="n">
        <v>0</v>
      </c>
      <c r="CG61" t="n">
        <v>0</v>
      </c>
      <c r="CH61" t="n">
        <v>0</v>
      </c>
      <c r="CI61" t="n">
        <v>1</v>
      </c>
      <c r="CJ61" t="n">
        <v>0</v>
      </c>
      <c r="CK61" t="n">
        <v/>
      </c>
      <c r="CL61" t="inlineStr">
        <is>
          <t>Ya</t>
        </is>
      </c>
      <c r="CM61" t="n">
        <v>2020</v>
      </c>
      <c r="CN61" t="inlineStr">
        <is>
          <t>Fixed-Dome (Kubah Tetap)</t>
        </is>
      </c>
      <c r="CO61" t="inlineStr">
        <is>
          <t>8 m³ (6-7 ekor sapi, ±6,5 jam memasak/hari, ±65 kg slurry/hari)</t>
        </is>
      </c>
      <c r="CP61" t="inlineStr">
        <is>
          <t>Anggota keluarga - laki-laki</t>
        </is>
      </c>
      <c r="CQ61" t="n">
        <v>0</v>
      </c>
      <c r="CR61" t="n">
        <v>0</v>
      </c>
      <c r="CS61" t="n">
        <v>0</v>
      </c>
      <c r="CT61" t="n">
        <v>0</v>
      </c>
      <c r="CU61" t="n">
        <v>1</v>
      </c>
      <c r="CV61" t="n">
        <v>0</v>
      </c>
      <c r="CW61" t="n">
        <v>0</v>
      </c>
      <c r="CX61" t="n">
        <v>0</v>
      </c>
      <c r="CY61" t="inlineStr">
        <is>
          <t>Anggota keluarga - laki-laki Anggota keluarga - perempuan dewasa</t>
        </is>
      </c>
      <c r="CZ61" t="n">
        <v>1</v>
      </c>
      <c r="DA61" t="n">
        <v>1</v>
      </c>
      <c r="DB61" t="n">
        <v>0</v>
      </c>
      <c r="DC61" t="n">
        <v/>
      </c>
      <c r="DD61" t="inlineStr">
        <is>
          <t>Anggota keluarga - laki-laki CPO atau pendamping</t>
        </is>
      </c>
      <c r="DE61" t="n">
        <v>1</v>
      </c>
      <c r="DF61" t="n">
        <v>0</v>
      </c>
      <c r="DG61" t="n">
        <v>1</v>
      </c>
      <c r="DH61" t="n">
        <v>0</v>
      </c>
      <c r="DI61" t="n">
        <v/>
      </c>
      <c r="DJ61" t="inlineStr">
        <is>
          <t>Anggota keluarga - laki-laki CPO atau pendamping</t>
        </is>
      </c>
      <c r="DK61" t="n">
        <v>1</v>
      </c>
      <c r="DL61" t="n">
        <v>0</v>
      </c>
      <c r="DM61" t="n">
        <v>1</v>
      </c>
      <c r="DN61" t="n">
        <v>0</v>
      </c>
      <c r="DO61" t="n">
        <v/>
      </c>
      <c r="DP61" t="inlineStr">
        <is>
          <t>Ya</t>
        </is>
      </c>
      <c r="DQ61" t="n">
        <v/>
      </c>
      <c r="DR61" t="n">
        <v/>
      </c>
      <c r="DS61" t="n">
        <v/>
      </c>
      <c r="DT61" t="n">
        <v/>
      </c>
      <c r="DU61" t="n">
        <v/>
      </c>
      <c r="DV61" t="n">
        <v/>
      </c>
      <c r="DW61" t="n">
        <v/>
      </c>
      <c r="DX61" t="n">
        <v/>
      </c>
      <c r="DY61" t="n">
        <v/>
      </c>
      <c r="DZ61" t="n">
        <v/>
      </c>
      <c r="EA61" t="n">
        <v/>
      </c>
      <c r="EB61" t="n">
        <v/>
      </c>
      <c r="EC61" t="n">
        <v/>
      </c>
      <c r="ED61" t="n">
        <v/>
      </c>
      <c r="EE61" t="n">
        <v/>
      </c>
      <c r="EF61" t="n">
        <v/>
      </c>
      <c r="EG61" t="n">
        <v/>
      </c>
      <c r="EH61" t="n">
        <v/>
      </c>
      <c r="EI61" t="inlineStr">
        <is>
          <t>Tidak ada masalah</t>
        </is>
      </c>
      <c r="EJ61" t="n">
        <v>0</v>
      </c>
      <c r="EK61" t="n">
        <v>0</v>
      </c>
      <c r="EL61" t="n">
        <v>0</v>
      </c>
      <c r="EM61" t="n">
        <v>1</v>
      </c>
      <c r="EN61" t="n">
        <v>0</v>
      </c>
      <c r="EO61" t="n">
        <v/>
      </c>
      <c r="EP61" t="inlineStr">
        <is>
          <t>Ya, cukup jelas dan mudah diikuti</t>
        </is>
      </c>
      <c r="EQ61" t="inlineStr">
        <is>
          <t>Pelatihan</t>
        </is>
      </c>
      <c r="ER61" t="inlineStr">
        <is>
          <t>CPO atau pendamping</t>
        </is>
      </c>
      <c r="ES61" t="n">
        <v>1</v>
      </c>
      <c r="ET61" t="n">
        <v>0</v>
      </c>
      <c r="EU61" t="n">
        <v>0</v>
      </c>
      <c r="EV61" t="n">
        <v>0</v>
      </c>
      <c r="EW61" t="n">
        <v/>
      </c>
      <c r="EX61" t="inlineStr">
        <is>
          <t>Anggota keluarga - Laki-laki</t>
        </is>
      </c>
      <c r="EY61" t="n">
        <v>1</v>
      </c>
      <c r="EZ61" t="n">
        <v>0</v>
      </c>
      <c r="FA61" t="n">
        <v>0</v>
      </c>
      <c r="FB61" t="n">
        <v/>
      </c>
      <c r="FC61" t="inlineStr">
        <is>
          <t>Jarang sekali</t>
        </is>
      </c>
      <c r="FD61" t="n">
        <v/>
      </c>
      <c r="FE61" t="inlineStr">
        <is>
          <t>Mengetahui</t>
        </is>
      </c>
      <c r="FF61" t="inlineStr">
        <is>
          <t>Selalu (setiap hari)</t>
        </is>
      </c>
      <c r="FG61" t="inlineStr">
        <is>
          <t>Mengetahui</t>
        </is>
      </c>
      <c r="FH61" t="inlineStr">
        <is>
          <t>Selalu (setiap hari)</t>
        </is>
      </c>
      <c r="FI61" t="inlineStr">
        <is>
          <t>Mengetahui</t>
        </is>
      </c>
      <c r="FJ61" t="inlineStr">
        <is>
          <t>Selalu (setiap hari)</t>
        </is>
      </c>
      <c r="FK61" t="inlineStr">
        <is>
          <t>Mengetahui</t>
        </is>
      </c>
      <c r="FL61" t="inlineStr">
        <is>
          <t>Jarang (setiap bulan atau lebih)</t>
        </is>
      </c>
      <c r="FM61" t="inlineStr">
        <is>
          <t>Mengetahui</t>
        </is>
      </c>
      <c r="FN61" t="inlineStr">
        <is>
          <t>Jarang (setiap bulan atau lebih)</t>
        </is>
      </c>
      <c r="FO61" t="inlineStr">
        <is>
          <t>Mengetahui</t>
        </is>
      </c>
      <c r="FP61" t="inlineStr">
        <is>
          <t>Cukup sering (2 minggu sekali)</t>
        </is>
      </c>
      <c r="FQ61" t="inlineStr">
        <is>
          <t>Mengetahui</t>
        </is>
      </c>
      <c r="FR61" t="inlineStr">
        <is>
          <t>Ya</t>
        </is>
      </c>
      <c r="FS61" t="inlineStr">
        <is>
          <t>Mengetahui</t>
        </is>
      </c>
      <c r="FT61" t="inlineStr">
        <is>
          <t>Ya</t>
        </is>
      </c>
      <c r="FU61" t="inlineStr">
        <is>
          <t>Perempuan dewasa Laki-laki dewasa</t>
        </is>
      </c>
      <c r="FV61" t="n">
        <v>1</v>
      </c>
      <c r="FW61" t="n">
        <v>1</v>
      </c>
      <c r="FX61" t="n">
        <v>0</v>
      </c>
      <c r="FY61" t="n">
        <v>0</v>
      </c>
      <c r="FZ61" t="inlineStr">
        <is>
          <t>Memahami</t>
        </is>
      </c>
      <c r="GA61" t="n">
        <v/>
      </c>
      <c r="GB61" t="n">
        <v/>
      </c>
      <c r="GC61" t="n">
        <v/>
      </c>
      <c r="GD61" t="n">
        <v/>
      </c>
      <c r="GE61" t="n">
        <v/>
      </c>
      <c r="GF61" t="n">
        <v/>
      </c>
      <c r="GG61" t="inlineStr">
        <is>
          <t>Sering</t>
        </is>
      </c>
      <c r="GH61" t="inlineStr">
        <is>
          <t>Tidak</t>
        </is>
      </c>
      <c r="GI61" t="n">
        <v/>
      </c>
      <c r="GJ61" t="n">
        <v/>
      </c>
      <c r="GK61" t="n">
        <v/>
      </c>
      <c r="GL61" t="n">
        <v/>
      </c>
      <c r="GM61" t="n">
        <v/>
      </c>
      <c r="GN61" t="n">
        <v/>
      </c>
      <c r="GO61" t="n">
        <v/>
      </c>
      <c r="GP61" t="inlineStr">
        <is>
          <t>Sebagian</t>
        </is>
      </c>
      <c r="GQ61" t="inlineStr">
        <is>
          <t>Kayu bakar</t>
        </is>
      </c>
      <c r="GR61" t="n">
        <v>0</v>
      </c>
      <c r="GS61" t="n">
        <v>1</v>
      </c>
      <c r="GT61" t="n">
        <v>0</v>
      </c>
      <c r="GU61" t="n">
        <v>0</v>
      </c>
      <c r="GV61" t="n">
        <v>0</v>
      </c>
      <c r="GW61" t="n">
        <v>0</v>
      </c>
      <c r="GX61" t="n">
        <v>0</v>
      </c>
      <c r="GY61" t="n">
        <v/>
      </c>
      <c r="GZ61" t="inlineStr">
        <is>
          <t>Ya</t>
        </is>
      </c>
      <c r="HA61" t="n">
        <v/>
      </c>
      <c r="HB61" t="n">
        <v/>
      </c>
      <c r="HC61" t="n">
        <v/>
      </c>
      <c r="HD61" t="n">
        <v/>
      </c>
      <c r="HE61" t="n">
        <v/>
      </c>
      <c r="HF61" t="n">
        <v/>
      </c>
      <c r="HG61" t="n">
        <v/>
      </c>
      <c r="HH61" t="n">
        <v/>
      </c>
      <c r="HI61" t="n">
        <v/>
      </c>
      <c r="HJ61" t="n">
        <v/>
      </c>
      <c r="HK61" t="n">
        <v/>
      </c>
      <c r="HL61" t="n">
        <v/>
      </c>
      <c r="HM61" t="n">
        <v/>
      </c>
      <c r="HN61" t="n">
        <v/>
      </c>
      <c r="HO61" t="n">
        <v/>
      </c>
      <c r="HP61" t="n">
        <v/>
      </c>
      <c r="HQ61" t="n">
        <v/>
      </c>
      <c r="HR61" t="n">
        <v/>
      </c>
      <c r="HS61" t="n">
        <v/>
      </c>
      <c r="HT61" t="n">
        <v/>
      </c>
      <c r="HU61" t="n">
        <v/>
      </c>
      <c r="HV61" t="n">
        <v/>
      </c>
      <c r="HW61" t="n">
        <v/>
      </c>
      <c r="HX61" t="n">
        <v/>
      </c>
      <c r="HY61" t="n">
        <v>75</v>
      </c>
      <c r="HZ61" t="n">
        <v>60000</v>
      </c>
      <c r="IA61" t="n">
        <v/>
      </c>
      <c r="IB61" t="n">
        <v/>
      </c>
      <c r="IC61" t="n">
        <v/>
      </c>
      <c r="ID61" t="n">
        <v/>
      </c>
      <c r="IE61" t="n">
        <v/>
      </c>
      <c r="IF61" t="n">
        <v/>
      </c>
      <c r="IG61" t="n">
        <v/>
      </c>
      <c r="IH61" t="n">
        <v/>
      </c>
      <c r="II61" t="n">
        <v/>
      </c>
      <c r="IJ61" t="n">
        <v/>
      </c>
      <c r="IK61" t="inlineStr">
        <is>
          <t>65-80 kg</t>
        </is>
      </c>
      <c r="IL61" t="inlineStr">
        <is>
          <t>&gt;5 jam</t>
        </is>
      </c>
      <c r="IM61" t="inlineStr">
        <is>
          <t>Ya</t>
        </is>
      </c>
      <c r="IN61" t="inlineStr">
        <is>
          <t>Tidak</t>
        </is>
      </c>
      <c r="IO61" t="inlineStr">
        <is>
          <t>Lebih bersih</t>
        </is>
      </c>
      <c r="IP61" t="inlineStr">
        <is>
          <t>Tidak pernah</t>
        </is>
      </c>
      <c r="IQ61" t="inlineStr">
        <is>
          <t>Tidak pernah</t>
        </is>
      </c>
      <c r="IR61" t="n">
        <v/>
      </c>
      <c r="IS61" t="n">
        <v/>
      </c>
      <c r="IT61" t="n">
        <v/>
      </c>
      <c r="IU61" t="n">
        <v/>
      </c>
      <c r="IV61" t="n">
        <v/>
      </c>
      <c r="IW61" t="n">
        <v/>
      </c>
      <c r="IX61" t="n">
        <v/>
      </c>
      <c r="IY61" t="n">
        <v/>
      </c>
      <c r="IZ61" t="inlineStr">
        <is>
          <t>Tidak pernah</t>
        </is>
      </c>
      <c r="JA61" t="n">
        <v/>
      </c>
      <c r="JB61" t="n">
        <v/>
      </c>
      <c r="JC61" t="n">
        <v/>
      </c>
      <c r="JD61" t="n">
        <v/>
      </c>
      <c r="JE61" t="n">
        <v/>
      </c>
      <c r="JF61" t="n">
        <v/>
      </c>
      <c r="JG61" t="n">
        <v/>
      </c>
      <c r="JH61" t="n">
        <v/>
      </c>
      <c r="JI61" t="inlineStr">
        <is>
          <t>Tidak pernah</t>
        </is>
      </c>
      <c r="JJ61" t="n">
        <v/>
      </c>
      <c r="JK61" t="n">
        <v/>
      </c>
      <c r="JL61" t="n">
        <v/>
      </c>
      <c r="JM61" t="n">
        <v/>
      </c>
      <c r="JN61" t="n">
        <v/>
      </c>
      <c r="JO61" t="n">
        <v/>
      </c>
      <c r="JP61" t="n">
        <v/>
      </c>
      <c r="JQ61" t="n">
        <v/>
      </c>
      <c r="JR61" t="inlineStr">
        <is>
          <t>Tidak pernah</t>
        </is>
      </c>
      <c r="JS61" t="n">
        <v/>
      </c>
      <c r="JT61" t="n">
        <v/>
      </c>
      <c r="JU61" t="n">
        <v/>
      </c>
      <c r="JV61" t="n">
        <v/>
      </c>
      <c r="JW61" t="n">
        <v/>
      </c>
      <c r="JX61" t="n">
        <v/>
      </c>
      <c r="JY61" t="n">
        <v/>
      </c>
      <c r="JZ61" t="n">
        <v/>
      </c>
      <c r="KA61" t="inlineStr">
        <is>
          <t>Tidak pernah</t>
        </is>
      </c>
      <c r="KB61" t="n">
        <v/>
      </c>
      <c r="KC61" t="n">
        <v/>
      </c>
      <c r="KD61" t="n">
        <v/>
      </c>
      <c r="KE61" t="n">
        <v/>
      </c>
      <c r="KF61" t="n">
        <v/>
      </c>
      <c r="KG61" t="n">
        <v/>
      </c>
      <c r="KH61" t="n">
        <v/>
      </c>
      <c r="KI61" t="n">
        <v/>
      </c>
      <c r="KJ61" t="inlineStr">
        <is>
          <t>Tidak pernah</t>
        </is>
      </c>
      <c r="KK61" t="n">
        <v/>
      </c>
      <c r="KL61" t="n">
        <v/>
      </c>
      <c r="KM61" t="n">
        <v/>
      </c>
      <c r="KN61" t="n">
        <v/>
      </c>
      <c r="KO61" t="n">
        <v/>
      </c>
      <c r="KP61" t="n">
        <v/>
      </c>
      <c r="KQ61" t="n">
        <v/>
      </c>
      <c r="KR61" t="n">
        <v/>
      </c>
      <c r="KS61" t="inlineStr">
        <is>
          <t>Cukup membaik</t>
        </is>
      </c>
      <c r="KT61" t="inlineStr">
        <is>
          <t>0-1 kali</t>
        </is>
      </c>
      <c r="KU61" t="inlineStr">
        <is>
          <t>0-1 kali</t>
        </is>
      </c>
      <c r="KV61" t="inlineStr">
        <is>
          <t>Tidak ada</t>
        </is>
      </c>
      <c r="KW61" t="n">
        <v>0</v>
      </c>
      <c r="KX61" t="n">
        <v>0</v>
      </c>
      <c r="KY61" t="n">
        <v>0</v>
      </c>
      <c r="KZ61" t="n">
        <v>1</v>
      </c>
      <c r="LA61" t="inlineStr">
        <is>
          <t>Cukup membaik</t>
        </is>
      </c>
      <c r="LB61" t="inlineStr">
        <is>
          <t>Cukup membaik</t>
        </is>
      </c>
      <c r="LC61" t="n">
        <v>180</v>
      </c>
      <c r="LD61" t="n">
        <v>4</v>
      </c>
      <c r="LE61" t="n">
        <v>0</v>
      </c>
      <c r="LF61" t="n">
        <v>0</v>
      </c>
      <c r="LG61" t="inlineStr">
        <is>
          <t>Ya</t>
        </is>
      </c>
      <c r="LH61" t="n">
        <v>250000</v>
      </c>
      <c r="LI61" t="n">
        <v/>
      </c>
      <c r="LJ61" t="inlineStr">
        <is>
          <t>Kebutuhan rumah tangga</t>
        </is>
      </c>
      <c r="LK61" t="n">
        <v>0</v>
      </c>
      <c r="LL61" t="n">
        <v>0</v>
      </c>
      <c r="LM61" t="n">
        <v>0</v>
      </c>
      <c r="LN61" t="n">
        <v>0</v>
      </c>
      <c r="LO61" t="n">
        <v>1</v>
      </c>
      <c r="LP61" t="n">
        <v>0</v>
      </c>
      <c r="LQ61" t="n">
        <v>0</v>
      </c>
      <c r="LR61" t="n">
        <v/>
      </c>
      <c r="LS61" t="n">
        <v>6</v>
      </c>
      <c r="LT61" t="n">
        <v>0</v>
      </c>
      <c r="LU61" t="n">
        <v>0</v>
      </c>
      <c r="LV61" t="n">
        <v>10</v>
      </c>
      <c r="LW61" t="n">
        <v>0</v>
      </c>
      <c r="LX61" t="n">
        <v>0</v>
      </c>
      <c r="LY61" t="n">
        <v>10</v>
      </c>
      <c r="LZ61" t="n">
        <v>0</v>
      </c>
      <c r="MA61" t="n">
        <v>0</v>
      </c>
      <c r="MB61" t="inlineStr">
        <is>
          <t>Ya</t>
        </is>
      </c>
      <c r="MC61" t="n">
        <v>30</v>
      </c>
      <c r="MD61" t="n">
        <v>0</v>
      </c>
      <c r="ME61" t="n">
        <v>0</v>
      </c>
      <c r="MF61" t="n">
        <v>0</v>
      </c>
      <c r="MG61" t="n">
        <v>0</v>
      </c>
      <c r="MH61" t="n">
        <v>0</v>
      </c>
      <c r="MI61" t="inlineStr">
        <is>
          <t>Istirahat Lainnya</t>
        </is>
      </c>
      <c r="MJ61" t="n">
        <v>0</v>
      </c>
      <c r="MK61" t="n">
        <v>0</v>
      </c>
      <c r="ML61" t="n">
        <v>1</v>
      </c>
      <c r="MM61" t="n">
        <v>0</v>
      </c>
      <c r="MN61" t="n">
        <v>0</v>
      </c>
      <c r="MO61" t="n">
        <v>1</v>
      </c>
      <c r="MP61" t="inlineStr">
        <is>
          <t>Membersihkan rumah</t>
        </is>
      </c>
      <c r="MQ61" t="n">
        <v/>
      </c>
      <c r="MR61" t="inlineStr">
        <is>
          <t>Sdh capek</t>
        </is>
      </c>
      <c r="MS61" t="n">
        <v/>
      </c>
      <c r="MT61" t="inlineStr">
        <is>
          <t>Cpaek</t>
        </is>
      </c>
      <c r="MU61" t="inlineStr">
        <is>
          <t>Tidak</t>
        </is>
      </c>
      <c r="MV61" t="n">
        <v/>
      </c>
      <c r="MW61" t="n">
        <v/>
      </c>
      <c r="MX61" t="n">
        <v/>
      </c>
      <c r="MY61" t="n">
        <v/>
      </c>
      <c r="MZ61" t="n">
        <v/>
      </c>
      <c r="NA61" t="n">
        <v/>
      </c>
      <c r="NB61" t="n">
        <v/>
      </c>
      <c r="NC61" t="n">
        <v/>
      </c>
      <c r="ND61" t="n">
        <v/>
      </c>
      <c r="NE61" t="n">
        <v/>
      </c>
      <c r="NF61" t="n">
        <v/>
      </c>
      <c r="NG61" t="n">
        <v/>
      </c>
      <c r="NH61" t="n">
        <v/>
      </c>
      <c r="NI61" t="n">
        <v/>
      </c>
      <c r="NJ61" t="n">
        <v/>
      </c>
      <c r="NK61" t="n">
        <v/>
      </c>
      <c r="NL61" t="inlineStr">
        <is>
          <t>Tidak</t>
        </is>
      </c>
      <c r="NM61" t="inlineStr">
        <is>
          <t>100% kredit atau pinjaman</t>
        </is>
      </c>
      <c r="NN61" t="inlineStr">
        <is>
          <t>7.000.001-9.000.000</t>
        </is>
      </c>
      <c r="NO61" t="n">
        <v/>
      </c>
      <c r="NP61" t="n">
        <v/>
      </c>
      <c r="NQ61" t="inlineStr">
        <is>
          <t>Koperasi</t>
        </is>
      </c>
      <c r="NR61" t="n">
        <v/>
      </c>
      <c r="NS61" t="n">
        <v>24</v>
      </c>
      <c r="NT61" t="inlineStr">
        <is>
          <t>Anggota keluarga - Laki-laki dewasa</t>
        </is>
      </c>
      <c r="NU61" t="n">
        <v/>
      </c>
      <c r="NV61" t="n">
        <v/>
      </c>
      <c r="NW61" t="n">
        <v/>
      </c>
      <c r="NX61" t="inlineStr">
        <is>
          <t>Sedikit meningkat</t>
        </is>
      </c>
      <c r="NY61" t="n">
        <v>130</v>
      </c>
      <c r="NZ61" t="n">
        <v>0</v>
      </c>
      <c r="OA61" t="n">
        <v>0</v>
      </c>
      <c r="OB61" t="n">
        <v>0</v>
      </c>
      <c r="OC61" t="n">
        <v>15</v>
      </c>
      <c r="OD61" t="n">
        <v>0</v>
      </c>
      <c r="OE61" t="inlineStr">
        <is>
          <t>Lebih baik</t>
        </is>
      </c>
      <c r="OF61" t="inlineStr">
        <is>
          <t>Lebih baik (beda waktu memasak 5-30 menit, ATAU tidak lagi ada rasa/bau makanan yang berubah, ATAU alasan lainnya)</t>
        </is>
      </c>
      <c r="OG61" t="inlineStr">
        <is>
          <t>Ya</t>
        </is>
      </c>
      <c r="OH61" t="n">
        <v>0</v>
      </c>
      <c r="OI61" t="n">
        <v>3</v>
      </c>
      <c r="OJ61" t="n">
        <v>0</v>
      </c>
      <c r="OK61" t="n">
        <v>0</v>
      </c>
      <c r="OL61" t="n">
        <v>0</v>
      </c>
      <c r="OM61" t="n">
        <v>6</v>
      </c>
      <c r="ON61" t="n">
        <v>5</v>
      </c>
      <c r="OO61" t="n">
        <v>0</v>
      </c>
      <c r="OP61" t="inlineStr">
        <is>
          <t>Sapi perah Ayam</t>
        </is>
      </c>
      <c r="OQ61" t="n">
        <v>0</v>
      </c>
      <c r="OR61" t="n">
        <v>1</v>
      </c>
      <c r="OS61" t="n">
        <v>0</v>
      </c>
      <c r="OT61" t="n">
        <v>0</v>
      </c>
      <c r="OU61" t="n">
        <v>0</v>
      </c>
      <c r="OV61" t="n">
        <v>0</v>
      </c>
      <c r="OW61" t="n">
        <v>1</v>
      </c>
      <c r="OX61" t="n">
        <v>0</v>
      </c>
      <c r="OY61" t="n">
        <v>0</v>
      </c>
      <c r="OZ61" t="inlineStr">
        <is>
          <t>Sapi perah Ayam</t>
        </is>
      </c>
      <c r="PA61" t="n">
        <v>0</v>
      </c>
      <c r="PB61" t="n">
        <v>1</v>
      </c>
      <c r="PC61" t="n">
        <v>0</v>
      </c>
      <c r="PD61" t="n">
        <v>0</v>
      </c>
      <c r="PE61" t="n">
        <v>0</v>
      </c>
      <c r="PF61" t="n">
        <v>0</v>
      </c>
      <c r="PG61" t="n">
        <v>1</v>
      </c>
      <c r="PH61" t="n">
        <v>0</v>
      </c>
      <c r="PI61" t="n">
        <v>0</v>
      </c>
      <c r="PJ61" t="inlineStr">
        <is>
          <t>Sapi perah Ayam</t>
        </is>
      </c>
      <c r="PK61" t="n">
        <v>0</v>
      </c>
      <c r="PL61" t="n">
        <v>1</v>
      </c>
      <c r="PM61" t="n">
        <v>0</v>
      </c>
      <c r="PN61" t="n">
        <v>0</v>
      </c>
      <c r="PO61" t="n">
        <v>0</v>
      </c>
      <c r="PP61" t="n">
        <v>0</v>
      </c>
      <c r="PQ61" t="n">
        <v>1</v>
      </c>
      <c r="PR61" t="n">
        <v>0</v>
      </c>
      <c r="PS61" t="n">
        <v>0</v>
      </c>
      <c r="PT61" t="n">
        <v/>
      </c>
      <c r="PU61" t="n">
        <v/>
      </c>
      <c r="PV61" t="n">
        <v/>
      </c>
      <c r="PW61" t="n">
        <v/>
      </c>
      <c r="PX61" t="n">
        <v/>
      </c>
      <c r="PY61" t="n">
        <v/>
      </c>
      <c r="PZ61" t="n">
        <v/>
      </c>
      <c r="QA61" t="n">
        <v/>
      </c>
      <c r="QB61" t="n">
        <v/>
      </c>
      <c r="QC61" t="n">
        <v/>
      </c>
      <c r="QD61" t="n">
        <v/>
      </c>
      <c r="QE61" t="inlineStr">
        <is>
          <t>2-Dibuang ke sungai 1-Disebarkan ke lahan terbuka</t>
        </is>
      </c>
      <c r="QF61" t="n">
        <v/>
      </c>
      <c r="QG61" t="n">
        <v/>
      </c>
      <c r="QH61" t="n">
        <v/>
      </c>
      <c r="QI61" t="n">
        <v/>
      </c>
      <c r="QJ61" t="n">
        <v/>
      </c>
      <c r="QK61" t="n">
        <v>1</v>
      </c>
      <c r="QL61" t="n">
        <v>1</v>
      </c>
      <c r="QM61" t="n">
        <v>0</v>
      </c>
      <c r="QN61" t="n">
        <v>0</v>
      </c>
      <c r="QO61" t="n">
        <v/>
      </c>
      <c r="QP61" t="n">
        <v/>
      </c>
      <c r="QQ61" t="n">
        <v/>
      </c>
      <c r="QR61" t="n">
        <v/>
      </c>
      <c r="QS61" t="n">
        <v/>
      </c>
      <c r="QT61" t="n">
        <v/>
      </c>
      <c r="QU61" t="n">
        <v/>
      </c>
      <c r="QV61" t="n">
        <v/>
      </c>
      <c r="QW61" t="n">
        <v/>
      </c>
      <c r="QX61" t="n">
        <v/>
      </c>
      <c r="QY61" t="n">
        <v/>
      </c>
      <c r="QZ61" t="n">
        <v/>
      </c>
      <c r="RA61" t="n">
        <v/>
      </c>
      <c r="RB61" t="n">
        <v/>
      </c>
      <c r="RC61" t="n">
        <v/>
      </c>
      <c r="RD61" t="n">
        <v/>
      </c>
      <c r="RE61" t="n">
        <v/>
      </c>
      <c r="RF61" t="n">
        <v/>
      </c>
      <c r="RG61" t="n">
        <v/>
      </c>
      <c r="RH61" t="n">
        <v/>
      </c>
      <c r="RI61" t="n">
        <v/>
      </c>
      <c r="RJ61" t="n">
        <v/>
      </c>
      <c r="RK61" t="n">
        <v/>
      </c>
      <c r="RL61" t="n">
        <v/>
      </c>
      <c r="RM61" t="n">
        <v/>
      </c>
      <c r="RN61" t="n">
        <v/>
      </c>
      <c r="RO61" t="n">
        <v/>
      </c>
      <c r="RP61" t="n">
        <v/>
      </c>
      <c r="RQ61" t="n">
        <v/>
      </c>
      <c r="RR61" t="n">
        <v/>
      </c>
      <c r="RS61" t="n">
        <v/>
      </c>
      <c r="RT61" t="n">
        <v/>
      </c>
      <c r="RU61" t="n">
        <v/>
      </c>
      <c r="RV61" t="n">
        <v/>
      </c>
      <c r="RW61" t="n">
        <v/>
      </c>
      <c r="RX61" t="n">
        <v/>
      </c>
      <c r="RY61" t="n">
        <v/>
      </c>
      <c r="RZ61" t="n">
        <v/>
      </c>
      <c r="SA61" t="n">
        <v/>
      </c>
      <c r="SB61" t="n">
        <v/>
      </c>
      <c r="SC61" t="inlineStr">
        <is>
          <t>2-Dibuang ke sungai 1-Disebarkan ke lahan terbuka</t>
        </is>
      </c>
      <c r="SD61" t="n">
        <v/>
      </c>
      <c r="SE61" t="n">
        <v/>
      </c>
      <c r="SF61" t="n">
        <v/>
      </c>
      <c r="SG61" t="n">
        <v/>
      </c>
      <c r="SH61" t="n">
        <v/>
      </c>
      <c r="SI61" t="n">
        <v>1</v>
      </c>
      <c r="SJ61" t="n">
        <v>1</v>
      </c>
      <c r="SK61" t="n">
        <v>0</v>
      </c>
      <c r="SL61" t="n">
        <v>0</v>
      </c>
      <c r="SM61" t="n">
        <v/>
      </c>
      <c r="SN61" t="n">
        <v/>
      </c>
      <c r="SO61" t="n">
        <v/>
      </c>
      <c r="SP61" t="n">
        <v/>
      </c>
      <c r="SQ61" t="n">
        <v/>
      </c>
      <c r="SR61" t="n">
        <v/>
      </c>
      <c r="SS61" t="n">
        <v/>
      </c>
      <c r="ST61" t="n">
        <v/>
      </c>
      <c r="SU61" t="n">
        <v/>
      </c>
      <c r="SV61" t="n">
        <v/>
      </c>
      <c r="SW61" t="n">
        <v/>
      </c>
      <c r="SX61" t="n">
        <v/>
      </c>
      <c r="SY61" t="n">
        <v/>
      </c>
      <c r="SZ61" t="n">
        <v>17</v>
      </c>
      <c r="TA61" t="n">
        <v/>
      </c>
      <c r="TB61" t="n">
        <v/>
      </c>
      <c r="TC61" t="n">
        <v/>
      </c>
      <c r="TD61" t="n">
        <v/>
      </c>
      <c r="TE61" t="n">
        <v>17</v>
      </c>
      <c r="TF61" t="n">
        <v/>
      </c>
      <c r="TG61" t="n">
        <v/>
      </c>
      <c r="TH61" t="n">
        <v/>
      </c>
      <c r="TI61" t="n">
        <v/>
      </c>
      <c r="TJ61" t="n">
        <v/>
      </c>
      <c r="TK61" t="n">
        <v/>
      </c>
      <c r="TL61" t="n">
        <v/>
      </c>
      <c r="TM61" t="n">
        <v/>
      </c>
      <c r="TN61" t="n">
        <v/>
      </c>
      <c r="TO61" t="n">
        <v/>
      </c>
      <c r="TP61" t="n">
        <v/>
      </c>
      <c r="TQ61" t="n">
        <v/>
      </c>
      <c r="TR61" t="n">
        <v/>
      </c>
      <c r="TS61" t="n">
        <v/>
      </c>
      <c r="TT61" t="n">
        <v/>
      </c>
      <c r="TU61" t="n">
        <v/>
      </c>
      <c r="TV61" t="n">
        <v/>
      </c>
      <c r="TW61" t="n">
        <v/>
      </c>
      <c r="TX61" t="n">
        <v/>
      </c>
      <c r="TY61" t="n">
        <v/>
      </c>
      <c r="TZ61" t="n">
        <v/>
      </c>
      <c r="UA61" t="n">
        <v/>
      </c>
      <c r="UB61" t="n">
        <v/>
      </c>
      <c r="UC61" t="n">
        <v/>
      </c>
      <c r="UD61" t="n">
        <v/>
      </c>
      <c r="UE61" t="n">
        <v/>
      </c>
      <c r="UF61" t="n">
        <v/>
      </c>
      <c r="UG61" t="n">
        <v/>
      </c>
      <c r="UH61" t="n">
        <v/>
      </c>
      <c r="UI61" t="n">
        <v/>
      </c>
      <c r="UJ61" t="n">
        <v/>
      </c>
      <c r="UK61" t="n">
        <v/>
      </c>
      <c r="UL61" t="n">
        <v/>
      </c>
      <c r="UM61" t="n">
        <v/>
      </c>
      <c r="UN61" t="n">
        <v/>
      </c>
      <c r="UO61" t="n">
        <v/>
      </c>
      <c r="UP61" t="n">
        <v/>
      </c>
      <c r="UQ61" t="n">
        <v/>
      </c>
      <c r="UR61" t="n">
        <v/>
      </c>
      <c r="US61" t="n">
        <v/>
      </c>
      <c r="UT61" t="n">
        <v/>
      </c>
      <c r="UU61" t="n">
        <v/>
      </c>
      <c r="UV61" t="inlineStr">
        <is>
          <t>Pemberian pakan di kandang</t>
        </is>
      </c>
      <c r="UW61" t="n">
        <v/>
      </c>
      <c r="UX61" t="n">
        <v/>
      </c>
      <c r="UY61" t="n">
        <v/>
      </c>
      <c r="UZ61" t="inlineStr">
        <is>
          <t>Pemberian pakan di kandang</t>
        </is>
      </c>
      <c r="VA61" t="inlineStr">
        <is>
          <t>Pemberian pakan di kandang</t>
        </is>
      </c>
      <c r="VB61" t="n">
        <v/>
      </c>
      <c r="VC61" t="n">
        <v/>
      </c>
      <c r="VD61" t="inlineStr">
        <is>
          <t>Sangat jarang (&gt;1 bulan sekali)</t>
        </is>
      </c>
      <c r="VE61" t="n">
        <v/>
      </c>
      <c r="VF61" t="n">
        <v/>
      </c>
      <c r="VG61" t="n">
        <v/>
      </c>
      <c r="VH61" t="inlineStr">
        <is>
          <t>Sangat jarang (&gt;1 bulan sekali)</t>
        </is>
      </c>
      <c r="VI61" t="inlineStr">
        <is>
          <t>Jarang (2-3 minggu sekali)</t>
        </is>
      </c>
      <c r="VJ61" t="n">
        <v/>
      </c>
      <c r="VK61" t="n">
        <v/>
      </c>
      <c r="VL61" t="inlineStr">
        <is>
          <t>Sangat sering (&gt;1 kali sehari)</t>
        </is>
      </c>
      <c r="VM61" t="n">
        <v/>
      </c>
      <c r="VN61" t="n">
        <v/>
      </c>
      <c r="VO61" t="n">
        <v/>
      </c>
      <c r="VP61" t="inlineStr">
        <is>
          <t>Jarang (1-3 minggu sekali)</t>
        </is>
      </c>
      <c r="VQ61" t="inlineStr">
        <is>
          <t>Jarang (1-3 minggu sekali)</t>
        </is>
      </c>
      <c r="VR61" t="n">
        <v/>
      </c>
      <c r="VS61" t="n">
        <v/>
      </c>
      <c r="VT61" t="n">
        <v/>
      </c>
      <c r="VU61" t="n">
        <v/>
      </c>
      <c r="VV61" t="n">
        <v/>
      </c>
      <c r="VW61" t="n">
        <v/>
      </c>
      <c r="VX61" t="n">
        <v/>
      </c>
      <c r="VY61" t="n">
        <v/>
      </c>
      <c r="VZ61" t="n">
        <v/>
      </c>
      <c r="WA61" t="n">
        <v/>
      </c>
      <c r="WB61" t="n">
        <v/>
      </c>
      <c r="WC61" t="n">
        <v/>
      </c>
      <c r="WD61" t="n">
        <v/>
      </c>
      <c r="WE61" t="n">
        <v/>
      </c>
      <c r="WF61" t="inlineStr">
        <is>
          <t>6-Digester biogas 3-Disimpan terbuka (dry lot) 5-Untuk disebar di tanah (dan dibajak)</t>
        </is>
      </c>
      <c r="WG61" t="n">
        <v/>
      </c>
      <c r="WH61" t="n">
        <v/>
      </c>
      <c r="WI61" t="n">
        <v/>
      </c>
      <c r="WJ61" t="n">
        <v/>
      </c>
      <c r="WK61" t="n">
        <v>0</v>
      </c>
      <c r="WL61" t="n">
        <v>0</v>
      </c>
      <c r="WM61" t="n">
        <v>1</v>
      </c>
      <c r="WN61" t="n">
        <v>0</v>
      </c>
      <c r="WO61" t="n">
        <v>1</v>
      </c>
      <c r="WP61" t="n">
        <v>1</v>
      </c>
      <c r="WQ61" t="n">
        <v>0</v>
      </c>
      <c r="WR61" t="n">
        <v>0</v>
      </c>
      <c r="WS61" t="n">
        <v/>
      </c>
      <c r="WT61" t="n">
        <v/>
      </c>
      <c r="WU61" t="n">
        <v/>
      </c>
      <c r="WV61" t="n">
        <v/>
      </c>
      <c r="WW61" t="n">
        <v/>
      </c>
      <c r="WX61" t="n">
        <v/>
      </c>
      <c r="WY61" t="n">
        <v/>
      </c>
      <c r="WZ61" t="n">
        <v/>
      </c>
      <c r="XA61" t="n">
        <v/>
      </c>
      <c r="XB61" t="n">
        <v/>
      </c>
      <c r="XC61" t="n">
        <v/>
      </c>
      <c r="XD61" t="n">
        <v/>
      </c>
      <c r="XE61" t="n">
        <v/>
      </c>
      <c r="XF61" t="n">
        <v/>
      </c>
      <c r="XG61" t="n">
        <v/>
      </c>
      <c r="XH61" t="n">
        <v/>
      </c>
      <c r="XI61" t="n">
        <v/>
      </c>
      <c r="XJ61" t="n">
        <v/>
      </c>
      <c r="XK61" t="n">
        <v/>
      </c>
      <c r="XL61" t="n">
        <v/>
      </c>
      <c r="XM61" t="n">
        <v/>
      </c>
      <c r="XN61" t="n">
        <v/>
      </c>
      <c r="XO61" t="n">
        <v/>
      </c>
      <c r="XP61" t="n">
        <v/>
      </c>
      <c r="XQ61" t="n">
        <v/>
      </c>
      <c r="XR61" t="n">
        <v/>
      </c>
      <c r="XS61" t="n">
        <v/>
      </c>
      <c r="XT61" t="n">
        <v/>
      </c>
      <c r="XU61" t="n">
        <v/>
      </c>
      <c r="XV61" t="n">
        <v/>
      </c>
      <c r="XW61" t="n">
        <v/>
      </c>
      <c r="XX61" t="n">
        <v/>
      </c>
      <c r="XY61" t="n">
        <v/>
      </c>
      <c r="XZ61" t="n">
        <v/>
      </c>
      <c r="YA61" t="inlineStr">
        <is>
          <t>3-Disimpan terbuka (dry lot) 5-Untuk disebar di tanah (dan dibajak)</t>
        </is>
      </c>
      <c r="YB61" t="n">
        <v/>
      </c>
      <c r="YC61" t="n">
        <v/>
      </c>
      <c r="YD61" t="n">
        <v/>
      </c>
      <c r="YE61" t="n">
        <v/>
      </c>
      <c r="YF61" t="n">
        <v>0</v>
      </c>
      <c r="YG61" t="n">
        <v>0</v>
      </c>
      <c r="YH61" t="n">
        <v>1</v>
      </c>
      <c r="YI61" t="n">
        <v>0</v>
      </c>
      <c r="YJ61" t="n">
        <v>1</v>
      </c>
      <c r="YK61" t="n">
        <v>0</v>
      </c>
      <c r="YL61" t="n">
        <v>0</v>
      </c>
      <c r="YM61" t="n">
        <v>0</v>
      </c>
      <c r="YN61" t="inlineStr">
        <is>
          <t>3-Disimpan terbuka (dry lot) 5-Untuk disebar di tanah (dan dibajak)</t>
        </is>
      </c>
      <c r="YO61" t="n">
        <v/>
      </c>
      <c r="YP61" t="n">
        <v/>
      </c>
      <c r="YQ61" t="n">
        <v/>
      </c>
      <c r="YR61" t="n">
        <v/>
      </c>
      <c r="YS61" t="n">
        <v>0</v>
      </c>
      <c r="YT61" t="n">
        <v>0</v>
      </c>
      <c r="YU61" t="n">
        <v>1</v>
      </c>
      <c r="YV61" t="n">
        <v>0</v>
      </c>
      <c r="YW61" t="n">
        <v>1</v>
      </c>
      <c r="YX61" t="n">
        <v>0</v>
      </c>
      <c r="YY61" t="n">
        <v>0</v>
      </c>
      <c r="YZ61" t="n">
        <v>0</v>
      </c>
      <c r="ZA61" t="n">
        <v/>
      </c>
      <c r="ZB61" t="n">
        <v/>
      </c>
      <c r="ZC61" t="n">
        <v/>
      </c>
      <c r="ZD61" t="n">
        <v/>
      </c>
      <c r="ZE61" t="n">
        <v/>
      </c>
      <c r="ZF61" t="n">
        <v/>
      </c>
      <c r="ZG61" t="n">
        <v/>
      </c>
      <c r="ZH61" t="n">
        <v/>
      </c>
      <c r="ZI61" t="n">
        <v/>
      </c>
      <c r="ZJ61" t="n">
        <v/>
      </c>
      <c r="ZK61" t="n">
        <v/>
      </c>
      <c r="ZL61" t="n">
        <v/>
      </c>
      <c r="ZM61" t="n">
        <v/>
      </c>
      <c r="ZN61" t="n">
        <v/>
      </c>
      <c r="ZO61" t="n">
        <v>100</v>
      </c>
      <c r="ZP61" t="n">
        <v/>
      </c>
      <c r="ZQ61" t="n">
        <v/>
      </c>
      <c r="ZR61" t="n">
        <v/>
      </c>
      <c r="ZS61" t="n">
        <v/>
      </c>
      <c r="ZT61" t="n">
        <v/>
      </c>
      <c r="ZU61" t="n">
        <v/>
      </c>
      <c r="ZV61" t="n">
        <v/>
      </c>
      <c r="ZW61" t="n">
        <v>3</v>
      </c>
      <c r="ZX61" t="n">
        <v/>
      </c>
      <c r="ZY61" t="n">
        <v/>
      </c>
      <c r="ZZ61" t="n">
        <v/>
      </c>
      <c r="AAA61" t="n">
        <v>3</v>
      </c>
      <c r="AAB61" t="n">
        <v>2</v>
      </c>
      <c r="AAC61" t="n">
        <v/>
      </c>
      <c r="AAD61" t="n">
        <v/>
      </c>
      <c r="AAE61" t="inlineStr">
        <is>
          <t>Pakan segar (misal: rumput)</t>
        </is>
      </c>
      <c r="AAF61" t="n">
        <v/>
      </c>
      <c r="AAG61" t="n">
        <v/>
      </c>
      <c r="AAH61" t="n">
        <v/>
      </c>
      <c r="AAI61" t="inlineStr">
        <is>
          <t>Pakan segar (misal: rumput)</t>
        </is>
      </c>
      <c r="AAJ61" t="inlineStr">
        <is>
          <t>Pakan kering (misal: konsentrat, silase, pelet)</t>
        </is>
      </c>
      <c r="AAK61" t="n">
        <v/>
      </c>
      <c r="AAL61" t="inlineStr">
        <is>
          <t>Ya</t>
        </is>
      </c>
      <c r="AAM61" t="inlineStr">
        <is>
          <t>Padat</t>
        </is>
      </c>
      <c r="AAN61" t="n">
        <v>1</v>
      </c>
      <c r="AAO61" t="n">
        <v>0</v>
      </c>
      <c r="AAP61" t="n">
        <v/>
      </c>
      <c r="AAQ61" t="n">
        <v>25</v>
      </c>
      <c r="AAR61" t="inlineStr">
        <is>
          <t>Tidak</t>
        </is>
      </c>
      <c r="AAS61" t="inlineStr">
        <is>
          <t>Mengetahui</t>
        </is>
      </c>
      <c r="AAT61" t="inlineStr">
        <is>
          <t>Digunakan untuk pupuk di lahan pertanian sendiri Dibuang ke selokan Digunakan untuk kegiatan peternakan sendiri</t>
        </is>
      </c>
      <c r="AAU61" t="n">
        <v>1</v>
      </c>
      <c r="AAV61" t="n">
        <v>1</v>
      </c>
      <c r="AAW61" t="n">
        <v>0</v>
      </c>
      <c r="AAX61" t="n">
        <v>0</v>
      </c>
      <c r="AAY61" t="n">
        <v>0</v>
      </c>
      <c r="AAZ61" t="n">
        <v>0</v>
      </c>
      <c r="ABA61" t="n">
        <v>1</v>
      </c>
      <c r="ABB61" t="inlineStr">
        <is>
          <t>Pembenah tanah (soil conditioner) Pupuk cair untuk tanaman Lainnya</t>
        </is>
      </c>
      <c r="ABC61" t="n">
        <v>1</v>
      </c>
      <c r="ABD61" t="n">
        <v>1</v>
      </c>
      <c r="ABE61" t="n">
        <v>0</v>
      </c>
      <c r="ABF61" t="n">
        <v>0</v>
      </c>
      <c r="ABG61" t="n">
        <v>1</v>
      </c>
      <c r="ABH61" t="inlineStr">
        <is>
          <t>Pupuk padat untuk tanaman</t>
        </is>
      </c>
      <c r="ABI61" t="inlineStr">
        <is>
          <t>Lainnya</t>
        </is>
      </c>
      <c r="ABJ61" t="n">
        <v>0</v>
      </c>
      <c r="ABK61" t="n">
        <v>0</v>
      </c>
      <c r="ABL61" t="n">
        <v>0</v>
      </c>
      <c r="ABM61" t="n">
        <v>0</v>
      </c>
      <c r="ABN61" t="n">
        <v>1</v>
      </c>
      <c r="ABO61" t="inlineStr">
        <is>
          <t>Pupuk untuk pakan ternak</t>
        </is>
      </c>
      <c r="ABP61" t="n">
        <v/>
      </c>
      <c r="ABQ61" t="inlineStr">
        <is>
          <t>Kopi pisang manisa</t>
        </is>
      </c>
      <c r="ABR61" t="inlineStr">
        <is>
          <t>Jarang (1 bulan sekali)</t>
        </is>
      </c>
      <c r="ABS61" t="n">
        <v>1000</v>
      </c>
      <c r="ABT61" t="n">
        <v/>
      </c>
      <c r="ABU61" t="n">
        <v>0</v>
      </c>
      <c r="ABV61" t="n">
        <v>50</v>
      </c>
      <c r="ABW61" t="inlineStr">
        <is>
          <t>Urea</t>
        </is>
      </c>
      <c r="ABX61" t="n">
        <v/>
      </c>
      <c r="ABY61" t="n">
        <v>5</v>
      </c>
      <c r="ABZ61" t="n">
        <v>1500</v>
      </c>
      <c r="ACA61" t="n">
        <v>2</v>
      </c>
      <c r="ACB61" t="n">
        <v>1800</v>
      </c>
      <c r="ACC61" t="n">
        <v>1000</v>
      </c>
      <c r="ACD61" t="n">
        <v>600</v>
      </c>
      <c r="ACE61" t="inlineStr">
        <is>
          <t>Tidak</t>
        </is>
      </c>
      <c r="ACF61" t="inlineStr">
        <is>
          <t>Cukup meningkat</t>
        </is>
      </c>
      <c r="ACG61" t="inlineStr">
        <is>
          <t>Cukup meningkat</t>
        </is>
      </c>
      <c r="ACH61" t="inlineStr">
        <is>
          <t>Cukup meningkat</t>
        </is>
      </c>
      <c r="ACI61" t="inlineStr">
        <is>
          <t>Cukup meningkat</t>
        </is>
      </c>
      <c r="ACJ61" t="inlineStr">
        <is>
          <t>Tidak ada perubahan</t>
        </is>
      </c>
      <c r="ACK61" t="inlineStr">
        <is>
          <t>Tidak punya waktu mengumpulkannya Tidak memiliki tempat untuk menyimpan</t>
        </is>
      </c>
      <c r="ACL61" t="n">
        <v>0</v>
      </c>
      <c r="ACM61" t="n">
        <v>1</v>
      </c>
      <c r="ACN61" t="n">
        <v>1</v>
      </c>
      <c r="ACO61" t="n">
        <v>0</v>
      </c>
      <c r="ACP61" t="n">
        <v>0</v>
      </c>
      <c r="ACQ61" t="n">
        <v>0</v>
      </c>
      <c r="ACR61" t="n">
        <v>0</v>
      </c>
      <c r="ACS61" t="n">
        <v/>
      </c>
      <c r="ACT61" t="inlineStr">
        <is>
          <t>Tidak ada informasi tambahan mengenai sumber bahan baku biogas</t>
        </is>
      </c>
      <c r="ACU61" t="inlineStr">
        <is>
          <t>Manfaat besar/jelas/mengubah kehidupan sehari-hari</t>
        </is>
      </c>
      <c r="ACV61" t="inlineStr">
        <is>
          <t>Berkurang</t>
        </is>
      </c>
      <c r="ACW61" t="inlineStr">
        <is>
          <t>Anggota keluarga - Perempuan dewasa</t>
        </is>
      </c>
      <c r="ACX61" t="inlineStr">
        <is>
          <t>Setuju</t>
        </is>
      </c>
      <c r="ACY61" t="inlineStr">
        <is>
          <t>Anggota keluarga - Laki-laki dewasa Anggota keluarga - Perempuan dewasa</t>
        </is>
      </c>
      <c r="ACZ61" t="n">
        <v>1</v>
      </c>
      <c r="ADA61" t="n">
        <v>1</v>
      </c>
      <c r="ADB61" t="n">
        <v>0</v>
      </c>
      <c r="ADC61" t="n">
        <v>0</v>
      </c>
      <c r="ADD61" t="inlineStr">
        <is>
          <t>Puas</t>
        </is>
      </c>
      <c r="ADE61" t="inlineStr">
        <is>
          <t>Cukup puas</t>
        </is>
      </c>
      <c r="ADF61" t="inlineStr">
        <is>
          <t>Cukup puas</t>
        </is>
      </c>
      <c r="ADG61" t="inlineStr">
        <is>
          <t>Cukup puas</t>
        </is>
      </c>
      <c r="ADH61" t="inlineStr">
        <is>
          <t>Ya</t>
        </is>
      </c>
      <c r="ADI61" t="inlineStr">
        <is>
          <t>Kran dapur, kompor,</t>
        </is>
      </c>
      <c r="ADJ61" t="inlineStr">
        <is>
          <t>Puas</t>
        </is>
      </c>
      <c r="ADK61" t="n">
        <v/>
      </c>
      <c r="ADL61" t="n">
        <v/>
      </c>
      <c r="ADM61" t="n">
        <v/>
      </c>
      <c r="ADN61" t="n">
        <v/>
      </c>
      <c r="ADO61" t="n">
        <v/>
      </c>
      <c r="ADP61" t="n">
        <v/>
      </c>
      <c r="ADQ61" t="n">
        <v/>
      </c>
      <c r="ADR61" t="n">
        <v/>
      </c>
      <c r="ADS61" t="n">
        <v/>
      </c>
      <c r="ADT61" t="n">
        <v/>
      </c>
      <c r="ADU61" t="inlineStr">
        <is>
          <t>Menghubungi CPO atau pendamping</t>
        </is>
      </c>
      <c r="ADV61" t="n">
        <v>0</v>
      </c>
      <c r="ADW61" t="n">
        <v>0</v>
      </c>
      <c r="ADX61" t="n">
        <v>0</v>
      </c>
      <c r="ADY61" t="n">
        <v>0</v>
      </c>
      <c r="ADZ61" t="n">
        <v>1</v>
      </c>
      <c r="AEA61" t="n">
        <v>0</v>
      </c>
      <c r="AEB61" t="n">
        <v>0</v>
      </c>
      <c r="AEC61" t="n">
        <v>0</v>
      </c>
      <c r="AED61" t="n">
        <v/>
      </c>
      <c r="AEE61" t="inlineStr">
        <is>
          <t>Laki-laki dewasa</t>
        </is>
      </c>
      <c r="AEF61" t="n">
        <v/>
      </c>
      <c r="AEG61" t="inlineStr">
        <is>
          <t>Menelepon atau WA langsung</t>
        </is>
      </c>
      <c r="AEH61" t="n">
        <v/>
      </c>
      <c r="AEI61" t="inlineStr">
        <is>
          <t>Subdisi ditambah,pengecekan dan kontrol</t>
        </is>
      </c>
      <c r="AEJ61" t="inlineStr">
        <is>
          <t>Ya, selalu</t>
        </is>
      </c>
      <c r="AEK61" t="inlineStr">
        <is>
          <t>Memasak lebih cepat Lebih aman Lebih mudah mendapatkan energi Pengurangan waktu dan tenaga Dapur lebih bersih dan bebas asap</t>
        </is>
      </c>
      <c r="AEL61" t="n">
        <v>0</v>
      </c>
      <c r="AEM61" t="n">
        <v>1</v>
      </c>
      <c r="AEN61" t="n">
        <v>0</v>
      </c>
      <c r="AEO61" t="n">
        <v>1</v>
      </c>
      <c r="AEP61" t="n">
        <v>1</v>
      </c>
      <c r="AEQ61" t="n">
        <v>1</v>
      </c>
      <c r="AER61" t="n">
        <v>0</v>
      </c>
      <c r="AES61" t="n">
        <v>0</v>
      </c>
      <c r="AET61" t="n">
        <v>1</v>
      </c>
      <c r="AEU61" t="n">
        <v>0</v>
      </c>
      <c r="AEV61" t="n">
        <v>0</v>
      </c>
      <c r="AEW61" t="n">
        <v>0</v>
      </c>
      <c r="AEX61" t="n">
        <v/>
      </c>
      <c r="AEY61" t="inlineStr">
        <is>
          <t>Memasak lebih aman</t>
        </is>
      </c>
      <c r="AEZ61" t="n">
        <v/>
      </c>
      <c r="AFA61" t="inlineStr">
        <is>
          <t>Koperasi</t>
        </is>
      </c>
      <c r="AFB61" t="n">
        <v/>
      </c>
      <c r="AFC61" t="inlineStr">
        <is>
          <t>1769396908797.jpg</t>
        </is>
      </c>
      <c r="AFD61" t="inlineStr">
        <is>
          <t>https://kf.kobotoolbox.org/api/v2/assets/avstPQqLr3Ab3ZdcVTXZ6f/data/661358713/attachments/attGKykkyBjYDxuAMZeba3zi/</t>
        </is>
      </c>
      <c r="AFE61" t="inlineStr">
        <is>
          <t>1769397024361.jpg</t>
        </is>
      </c>
      <c r="AFF61" t="inlineStr">
        <is>
          <t>https://kf.kobotoolbox.org/api/v2/assets/avstPQqLr3Ab3ZdcVTXZ6f/data/661358713/attachments/atty7uZsvS8STsfNGZvcHagx/</t>
        </is>
      </c>
      <c r="AFG61" t="inlineStr">
        <is>
          <t>Solihin</t>
        </is>
      </c>
      <c r="AFH61" t="n">
        <v/>
      </c>
      <c r="AFI61" t="inlineStr">
        <is>
          <t>B4.a1. asumsi pikul 25 kg hrg 800/ kg tergantung jenis kayu keras B5.a1. hanya utk minum sapi dan hajat .. kadang2 tdk tiaphari D1.a bertani hanya kdg2 saja ..</t>
        </is>
      </c>
    </row>
    <row r="62">
      <c r="A62" s="93" t="n">
        <v>46048</v>
      </c>
      <c r="B62" s="93" t="n">
        <v>46054</v>
      </c>
      <c r="C62" t="inlineStr">
        <is>
          <t>solihin</t>
        </is>
      </c>
      <c r="D62" t="inlineStr">
        <is>
          <t>winarni</t>
        </is>
      </c>
      <c r="E62" t="n">
        <v>85852926065</v>
      </c>
      <c r="F62" t="inlineStr">
        <is>
          <t>-7.8442291 112.8070326 0.0 48.9</t>
        </is>
      </c>
      <c r="G62" t="n">
        <v>-7.8442291</v>
      </c>
      <c r="H62" t="n">
        <v>112.8070326</v>
      </c>
      <c r="I62" t="n">
        <v>0</v>
      </c>
      <c r="J62" t="n">
        <v>48.9</v>
      </c>
      <c r="K62" t="n">
        <v>0</v>
      </c>
      <c r="L62" t="inlineStr">
        <is>
          <t>-7.8442294 112.8070307 0.0 56.1</t>
        </is>
      </c>
      <c r="M62" t="n">
        <v>-7.8442294</v>
      </c>
      <c r="N62" t="n">
        <v>112.8070307</v>
      </c>
      <c r="O62" t="n">
        <v>0</v>
      </c>
      <c r="P62" t="n">
        <v>56.1</v>
      </c>
      <c r="Q62" t="n">
        <v>0</v>
      </c>
      <c r="R62" t="inlineStr">
        <is>
          <t>Jawa Timur</t>
        </is>
      </c>
      <c r="S62" t="n">
        <v>0</v>
      </c>
      <c r="T62" t="n">
        <v>0</v>
      </c>
      <c r="U62" t="n">
        <v>0</v>
      </c>
      <c r="V62" t="n">
        <v>0</v>
      </c>
      <c r="W62" t="n">
        <v>0</v>
      </c>
      <c r="X62" t="n">
        <v>1</v>
      </c>
      <c r="Y62" t="n">
        <v>0</v>
      </c>
      <c r="Z62" t="n">
        <v>0</v>
      </c>
      <c r="AA62" t="n">
        <v>0</v>
      </c>
      <c r="AB62" t="n">
        <v>0</v>
      </c>
      <c r="AC62" t="inlineStr">
        <is>
          <t>PASURUAN</t>
        </is>
      </c>
      <c r="AD62" t="inlineStr">
        <is>
          <t>TUTUR</t>
        </is>
      </c>
      <c r="AE62" t="inlineStr">
        <is>
          <t>KALIPUCANG</t>
        </is>
      </c>
      <c r="AF62" t="inlineStr">
        <is>
          <t>KPSP SETIAKAWAN</t>
        </is>
      </c>
      <c r="AG62" t="inlineStr">
        <is>
          <t>SKP0924</t>
        </is>
      </c>
      <c r="AH62" t="n">
        <v>6</v>
      </c>
      <c r="AI62" t="inlineStr">
        <is>
          <t>VPA2</t>
        </is>
      </c>
      <c r="AJ62" t="inlineStr">
        <is>
          <t>Aktif</t>
        </is>
      </c>
      <c r="AK62" t="n">
        <v>50</v>
      </c>
      <c r="AL62" t="inlineStr">
        <is>
          <t>Perempuan</t>
        </is>
      </c>
      <c r="AM62" t="inlineStr">
        <is>
          <t>Sudah menikah</t>
        </is>
      </c>
      <c r="AN62" t="inlineStr">
        <is>
          <t>SD/Sederajat</t>
        </is>
      </c>
      <c r="AO62" t="inlineStr">
        <is>
          <t>Peternak</t>
        </is>
      </c>
      <c r="AP62" t="n">
        <v>0</v>
      </c>
      <c r="AQ62" t="n">
        <v>1</v>
      </c>
      <c r="AR62" t="n">
        <v>0</v>
      </c>
      <c r="AS62" t="n">
        <v>0</v>
      </c>
      <c r="AT62" t="n">
        <v>0</v>
      </c>
      <c r="AU62" t="n">
        <v>0</v>
      </c>
      <c r="AV62" t="n">
        <v>0</v>
      </c>
      <c r="AW62" t="n">
        <v>0</v>
      </c>
      <c r="AX62" t="n">
        <v/>
      </c>
      <c r="AY62" t="inlineStr">
        <is>
          <t>Tidak ada</t>
        </is>
      </c>
      <c r="AZ62" t="n">
        <v>0</v>
      </c>
      <c r="BA62" t="n">
        <v>0</v>
      </c>
      <c r="BB62" t="n">
        <v>0</v>
      </c>
      <c r="BC62" t="n">
        <v>0</v>
      </c>
      <c r="BD62" t="n">
        <v>0</v>
      </c>
      <c r="BE62" t="n">
        <v>0</v>
      </c>
      <c r="BF62" t="n">
        <v>0</v>
      </c>
      <c r="BG62" t="n">
        <v>1</v>
      </c>
      <c r="BH62" t="n">
        <v/>
      </c>
      <c r="BI62" t="inlineStr">
        <is>
          <t>&gt;Rp3.500.000</t>
        </is>
      </c>
      <c r="BJ62" t="n">
        <v>1</v>
      </c>
      <c r="BK62" t="n">
        <v>3</v>
      </c>
      <c r="BL62" t="n">
        <v>0</v>
      </c>
      <c r="BM62" t="n">
        <v>0</v>
      </c>
      <c r="BN62" t="inlineStr">
        <is>
          <t>Milik sendiri</t>
        </is>
      </c>
      <c r="BO62" t="inlineStr">
        <is>
          <t>Permanen (dinding bata dan semen)</t>
        </is>
      </c>
      <c r="BP62" t="n">
        <v>1</v>
      </c>
      <c r="BQ62" t="n">
        <v>0</v>
      </c>
      <c r="BR62" t="n">
        <v>0</v>
      </c>
      <c r="BS62" t="n">
        <v>0</v>
      </c>
      <c r="BT62" t="n">
        <v>0</v>
      </c>
      <c r="BU62" t="n">
        <v/>
      </c>
      <c r="BV62" t="inlineStr">
        <is>
          <t>Keramik/ubin</t>
        </is>
      </c>
      <c r="BW62" t="n">
        <v>0</v>
      </c>
      <c r="BX62" t="n">
        <v>0</v>
      </c>
      <c r="BY62" t="n">
        <v>1</v>
      </c>
      <c r="BZ62" t="n">
        <v>0</v>
      </c>
      <c r="CA62" t="n">
        <v>0</v>
      </c>
      <c r="CB62" t="n">
        <v/>
      </c>
      <c r="CC62" t="inlineStr">
        <is>
          <t>Asbes Genting</t>
        </is>
      </c>
      <c r="CD62" t="n">
        <v>1</v>
      </c>
      <c r="CE62" t="n">
        <v>0</v>
      </c>
      <c r="CF62" t="n">
        <v>0</v>
      </c>
      <c r="CG62" t="n">
        <v>0</v>
      </c>
      <c r="CH62" t="n">
        <v>0</v>
      </c>
      <c r="CI62" t="n">
        <v>1</v>
      </c>
      <c r="CJ62" t="n">
        <v>0</v>
      </c>
      <c r="CK62" t="n">
        <v/>
      </c>
      <c r="CL62" t="inlineStr">
        <is>
          <t>Ya</t>
        </is>
      </c>
      <c r="CM62" t="n">
        <v>2020</v>
      </c>
      <c r="CN62" t="inlineStr">
        <is>
          <t>Fixed-Dome (Kubah Tetap)</t>
        </is>
      </c>
      <c r="CO62" t="inlineStr">
        <is>
          <t>10 m³ (8-9 ekor sapi, ±8 jam memasak/hari, ±80 kg slurry/hari)</t>
        </is>
      </c>
      <c r="CP62" t="inlineStr">
        <is>
          <t>Anggota keluarga - laki-laki</t>
        </is>
      </c>
      <c r="CQ62" t="n">
        <v>0</v>
      </c>
      <c r="CR62" t="n">
        <v>0</v>
      </c>
      <c r="CS62" t="n">
        <v>0</v>
      </c>
      <c r="CT62" t="n">
        <v>0</v>
      </c>
      <c r="CU62" t="n">
        <v>1</v>
      </c>
      <c r="CV62" t="n">
        <v>0</v>
      </c>
      <c r="CW62" t="n">
        <v>0</v>
      </c>
      <c r="CX62" t="n">
        <v>0</v>
      </c>
      <c r="CY62" t="inlineStr">
        <is>
          <t>Anggota keluarga - laki-laki Anggota keluarga - perempuan dewasa</t>
        </is>
      </c>
      <c r="CZ62" t="n">
        <v>1</v>
      </c>
      <c r="DA62" t="n">
        <v>1</v>
      </c>
      <c r="DB62" t="n">
        <v>0</v>
      </c>
      <c r="DC62" t="n">
        <v/>
      </c>
      <c r="DD62" t="inlineStr">
        <is>
          <t>Anggota keluarga - laki-laki</t>
        </is>
      </c>
      <c r="DE62" t="n">
        <v>1</v>
      </c>
      <c r="DF62" t="n">
        <v>0</v>
      </c>
      <c r="DG62" t="n">
        <v>0</v>
      </c>
      <c r="DH62" t="n">
        <v>0</v>
      </c>
      <c r="DI62" t="n">
        <v/>
      </c>
      <c r="DJ62" t="inlineStr">
        <is>
          <t>Anggota keluarga - laki-laki CPO atau pendamping</t>
        </is>
      </c>
      <c r="DK62" t="n">
        <v>1</v>
      </c>
      <c r="DL62" t="n">
        <v>0</v>
      </c>
      <c r="DM62" t="n">
        <v>1</v>
      </c>
      <c r="DN62" t="n">
        <v>0</v>
      </c>
      <c r="DO62" t="n">
        <v/>
      </c>
      <c r="DP62" t="inlineStr">
        <is>
          <t>Ya</t>
        </is>
      </c>
      <c r="DQ62" t="n">
        <v/>
      </c>
      <c r="DR62" t="n">
        <v/>
      </c>
      <c r="DS62" t="n">
        <v/>
      </c>
      <c r="DT62" t="n">
        <v/>
      </c>
      <c r="DU62" t="n">
        <v/>
      </c>
      <c r="DV62" t="n">
        <v/>
      </c>
      <c r="DW62" t="n">
        <v/>
      </c>
      <c r="DX62" t="n">
        <v/>
      </c>
      <c r="DY62" t="n">
        <v/>
      </c>
      <c r="DZ62" t="n">
        <v/>
      </c>
      <c r="EA62" t="n">
        <v/>
      </c>
      <c r="EB62" t="n">
        <v/>
      </c>
      <c r="EC62" t="n">
        <v/>
      </c>
      <c r="ED62" t="n">
        <v/>
      </c>
      <c r="EE62" t="n">
        <v/>
      </c>
      <c r="EF62" t="n">
        <v/>
      </c>
      <c r="EG62" t="n">
        <v/>
      </c>
      <c r="EH62" t="n">
        <v/>
      </c>
      <c r="EI62" t="inlineStr">
        <is>
          <t>Tidak ada masalah</t>
        </is>
      </c>
      <c r="EJ62" t="n">
        <v>0</v>
      </c>
      <c r="EK62" t="n">
        <v>0</v>
      </c>
      <c r="EL62" t="n">
        <v>0</v>
      </c>
      <c r="EM62" t="n">
        <v>1</v>
      </c>
      <c r="EN62" t="n">
        <v>0</v>
      </c>
      <c r="EO62" t="n">
        <v/>
      </c>
      <c r="EP62" t="inlineStr">
        <is>
          <t>Ya, cukup jelas dan mudah diikuti</t>
        </is>
      </c>
      <c r="EQ62" t="inlineStr">
        <is>
          <t>Pelatihan</t>
        </is>
      </c>
      <c r="ER62" t="inlineStr">
        <is>
          <t>CPO atau pendamping</t>
        </is>
      </c>
      <c r="ES62" t="n">
        <v>1</v>
      </c>
      <c r="ET62" t="n">
        <v>0</v>
      </c>
      <c r="EU62" t="n">
        <v>0</v>
      </c>
      <c r="EV62" t="n">
        <v>0</v>
      </c>
      <c r="EW62" t="n">
        <v/>
      </c>
      <c r="EX62" t="inlineStr">
        <is>
          <t>Anggota keluarga - Laki-laki</t>
        </is>
      </c>
      <c r="EY62" t="n">
        <v>1</v>
      </c>
      <c r="EZ62" t="n">
        <v>0</v>
      </c>
      <c r="FA62" t="n">
        <v>0</v>
      </c>
      <c r="FB62" t="n">
        <v/>
      </c>
      <c r="FC62" t="inlineStr">
        <is>
          <t>Jarang sekali</t>
        </is>
      </c>
      <c r="FD62" t="n">
        <v/>
      </c>
      <c r="FE62" t="inlineStr">
        <is>
          <t>Mengetahui</t>
        </is>
      </c>
      <c r="FF62" t="inlineStr">
        <is>
          <t>Selalu (setiap hari)</t>
        </is>
      </c>
      <c r="FG62" t="inlineStr">
        <is>
          <t>Mengetahui</t>
        </is>
      </c>
      <c r="FH62" t="inlineStr">
        <is>
          <t>Selalu (setiap hari)</t>
        </is>
      </c>
      <c r="FI62" t="inlineStr">
        <is>
          <t>Mengetahui</t>
        </is>
      </c>
      <c r="FJ62" t="inlineStr">
        <is>
          <t>Selalu (setiap hari)</t>
        </is>
      </c>
      <c r="FK62" t="inlineStr">
        <is>
          <t>Mengetahui</t>
        </is>
      </c>
      <c r="FL62" t="inlineStr">
        <is>
          <t>Jarang (setiap bulan atau lebih)</t>
        </is>
      </c>
      <c r="FM62" t="inlineStr">
        <is>
          <t>Mengetahui</t>
        </is>
      </c>
      <c r="FN62" t="inlineStr">
        <is>
          <t>Jarang (setiap bulan atau lebih)</t>
        </is>
      </c>
      <c r="FO62" t="inlineStr">
        <is>
          <t>Mengetahui</t>
        </is>
      </c>
      <c r="FP62" t="inlineStr">
        <is>
          <t>Jarang (setiap bulan atau lebih)</t>
        </is>
      </c>
      <c r="FQ62" t="inlineStr">
        <is>
          <t>Mengetahui</t>
        </is>
      </c>
      <c r="FR62" t="inlineStr">
        <is>
          <t>Ya</t>
        </is>
      </c>
      <c r="FS62" t="inlineStr">
        <is>
          <t>Mengetahui</t>
        </is>
      </c>
      <c r="FT62" t="inlineStr">
        <is>
          <t>Ya</t>
        </is>
      </c>
      <c r="FU62" t="inlineStr">
        <is>
          <t>Laki-laki dewasa Perempuan dewasa</t>
        </is>
      </c>
      <c r="FV62" t="n">
        <v>1</v>
      </c>
      <c r="FW62" t="n">
        <v>1</v>
      </c>
      <c r="FX62" t="n">
        <v>0</v>
      </c>
      <c r="FY62" t="n">
        <v>0</v>
      </c>
      <c r="FZ62" t="inlineStr">
        <is>
          <t>Cukup memahami</t>
        </is>
      </c>
      <c r="GA62" t="n">
        <v/>
      </c>
      <c r="GB62" t="n">
        <v/>
      </c>
      <c r="GC62" t="n">
        <v/>
      </c>
      <c r="GD62" t="n">
        <v/>
      </c>
      <c r="GE62" t="n">
        <v/>
      </c>
      <c r="GF62" t="n">
        <v/>
      </c>
      <c r="GG62" t="inlineStr">
        <is>
          <t>Selalu</t>
        </is>
      </c>
      <c r="GH62" t="inlineStr">
        <is>
          <t>Ya</t>
        </is>
      </c>
      <c r="GI62" t="inlineStr">
        <is>
          <t>Tetangga Teman/keluarga</t>
        </is>
      </c>
      <c r="GJ62" t="n">
        <v>1</v>
      </c>
      <c r="GK62" t="n">
        <v>1</v>
      </c>
      <c r="GL62" t="n">
        <v>0</v>
      </c>
      <c r="GM62" t="n">
        <v>0</v>
      </c>
      <c r="GN62" t="n">
        <v/>
      </c>
      <c r="GO62" t="n">
        <v>8</v>
      </c>
      <c r="GP62" t="inlineStr">
        <is>
          <t>Sebagian</t>
        </is>
      </c>
      <c r="GQ62" t="inlineStr">
        <is>
          <t>Kayu bakar LPG</t>
        </is>
      </c>
      <c r="GR62" t="n">
        <v>1</v>
      </c>
      <c r="GS62" t="n">
        <v>1</v>
      </c>
      <c r="GT62" t="n">
        <v>0</v>
      </c>
      <c r="GU62" t="n">
        <v>0</v>
      </c>
      <c r="GV62" t="n">
        <v>0</v>
      </c>
      <c r="GW62" t="n">
        <v>0</v>
      </c>
      <c r="GX62" t="n">
        <v>0</v>
      </c>
      <c r="GY62" t="n">
        <v/>
      </c>
      <c r="GZ62" t="inlineStr">
        <is>
          <t>Ya</t>
        </is>
      </c>
      <c r="HA62" t="n">
        <v/>
      </c>
      <c r="HB62" t="n">
        <v/>
      </c>
      <c r="HC62" t="n">
        <v/>
      </c>
      <c r="HD62" t="n">
        <v/>
      </c>
      <c r="HE62" t="n">
        <v/>
      </c>
      <c r="HF62" t="n">
        <v/>
      </c>
      <c r="HG62" t="n">
        <v/>
      </c>
      <c r="HH62" t="n">
        <v/>
      </c>
      <c r="HI62" t="n">
        <v/>
      </c>
      <c r="HJ62" t="n">
        <v/>
      </c>
      <c r="HK62" t="n">
        <v/>
      </c>
      <c r="HL62" t="n">
        <v/>
      </c>
      <c r="HM62" t="n">
        <v/>
      </c>
      <c r="HN62" t="n">
        <v/>
      </c>
      <c r="HO62" t="n">
        <v/>
      </c>
      <c r="HP62" t="n">
        <v/>
      </c>
      <c r="HQ62" t="n">
        <v/>
      </c>
      <c r="HR62" t="n">
        <v/>
      </c>
      <c r="HS62" t="n">
        <v/>
      </c>
      <c r="HT62" t="n">
        <v/>
      </c>
      <c r="HU62" t="n">
        <v/>
      </c>
      <c r="HV62" t="n">
        <v/>
      </c>
      <c r="HW62" t="n">
        <v/>
      </c>
      <c r="HX62" t="n">
        <v/>
      </c>
      <c r="HY62" t="n">
        <v>10</v>
      </c>
      <c r="HZ62" t="n">
        <v>300000</v>
      </c>
      <c r="IA62" t="n">
        <v>3</v>
      </c>
      <c r="IB62" t="n">
        <v>22000</v>
      </c>
      <c r="IC62" t="n">
        <v/>
      </c>
      <c r="ID62" t="n">
        <v/>
      </c>
      <c r="IE62" t="n">
        <v/>
      </c>
      <c r="IF62" t="n">
        <v/>
      </c>
      <c r="IG62" t="n">
        <v/>
      </c>
      <c r="IH62" t="n">
        <v/>
      </c>
      <c r="II62" t="n">
        <v/>
      </c>
      <c r="IJ62" t="n">
        <v/>
      </c>
      <c r="IK62" t="inlineStr">
        <is>
          <t>65-80 kg</t>
        </is>
      </c>
      <c r="IL62" t="inlineStr">
        <is>
          <t>&gt;5 jam</t>
        </is>
      </c>
      <c r="IM62" t="inlineStr">
        <is>
          <t>Ya</t>
        </is>
      </c>
      <c r="IN62" t="inlineStr">
        <is>
          <t>Tidak</t>
        </is>
      </c>
      <c r="IO62" t="inlineStr">
        <is>
          <t>Lebih bersih</t>
        </is>
      </c>
      <c r="IP62" t="n">
        <v/>
      </c>
      <c r="IQ62" t="inlineStr">
        <is>
          <t>Tidak pernah</t>
        </is>
      </c>
      <c r="IR62" t="n">
        <v/>
      </c>
      <c r="IS62" t="n">
        <v/>
      </c>
      <c r="IT62" t="n">
        <v/>
      </c>
      <c r="IU62" t="n">
        <v/>
      </c>
      <c r="IV62" t="n">
        <v/>
      </c>
      <c r="IW62" t="n">
        <v/>
      </c>
      <c r="IX62" t="n">
        <v/>
      </c>
      <c r="IY62" t="n">
        <v/>
      </c>
      <c r="IZ62" t="inlineStr">
        <is>
          <t>Tidak pernah</t>
        </is>
      </c>
      <c r="JA62" t="n">
        <v/>
      </c>
      <c r="JB62" t="n">
        <v/>
      </c>
      <c r="JC62" t="n">
        <v/>
      </c>
      <c r="JD62" t="n">
        <v/>
      </c>
      <c r="JE62" t="n">
        <v/>
      </c>
      <c r="JF62" t="n">
        <v/>
      </c>
      <c r="JG62" t="n">
        <v/>
      </c>
      <c r="JH62" t="n">
        <v/>
      </c>
      <c r="JI62" t="inlineStr">
        <is>
          <t>Tidak pernah</t>
        </is>
      </c>
      <c r="JJ62" t="n">
        <v/>
      </c>
      <c r="JK62" t="n">
        <v/>
      </c>
      <c r="JL62" t="n">
        <v/>
      </c>
      <c r="JM62" t="n">
        <v/>
      </c>
      <c r="JN62" t="n">
        <v/>
      </c>
      <c r="JO62" t="n">
        <v/>
      </c>
      <c r="JP62" t="n">
        <v/>
      </c>
      <c r="JQ62" t="n">
        <v/>
      </c>
      <c r="JR62" t="inlineStr">
        <is>
          <t>Tidak pernah</t>
        </is>
      </c>
      <c r="JS62" t="n">
        <v/>
      </c>
      <c r="JT62" t="n">
        <v/>
      </c>
      <c r="JU62" t="n">
        <v/>
      </c>
      <c r="JV62" t="n">
        <v/>
      </c>
      <c r="JW62" t="n">
        <v/>
      </c>
      <c r="JX62" t="n">
        <v/>
      </c>
      <c r="JY62" t="n">
        <v/>
      </c>
      <c r="JZ62" t="n">
        <v/>
      </c>
      <c r="KA62" t="inlineStr">
        <is>
          <t>Tidak pernah</t>
        </is>
      </c>
      <c r="KB62" t="n">
        <v/>
      </c>
      <c r="KC62" t="n">
        <v/>
      </c>
      <c r="KD62" t="n">
        <v/>
      </c>
      <c r="KE62" t="n">
        <v/>
      </c>
      <c r="KF62" t="n">
        <v/>
      </c>
      <c r="KG62" t="n">
        <v/>
      </c>
      <c r="KH62" t="n">
        <v/>
      </c>
      <c r="KI62" t="n">
        <v/>
      </c>
      <c r="KJ62" t="inlineStr">
        <is>
          <t>Tidak pernah</t>
        </is>
      </c>
      <c r="KK62" t="n">
        <v/>
      </c>
      <c r="KL62" t="n">
        <v/>
      </c>
      <c r="KM62" t="n">
        <v/>
      </c>
      <c r="KN62" t="n">
        <v/>
      </c>
      <c r="KO62" t="n">
        <v/>
      </c>
      <c r="KP62" t="n">
        <v/>
      </c>
      <c r="KQ62" t="n">
        <v/>
      </c>
      <c r="KR62" t="n">
        <v/>
      </c>
      <c r="KS62" t="inlineStr">
        <is>
          <t>Cukup membaik</t>
        </is>
      </c>
      <c r="KT62" t="inlineStr">
        <is>
          <t>0-1 kali</t>
        </is>
      </c>
      <c r="KU62" t="inlineStr">
        <is>
          <t>2-4 kali</t>
        </is>
      </c>
      <c r="KV62" t="inlineStr">
        <is>
          <t>Laki-laki dewasa</t>
        </is>
      </c>
      <c r="KW62" t="n">
        <v>1</v>
      </c>
      <c r="KX62" t="n">
        <v>0</v>
      </c>
      <c r="KY62" t="n">
        <v>0</v>
      </c>
      <c r="KZ62" t="n">
        <v>0</v>
      </c>
      <c r="LA62" t="inlineStr">
        <is>
          <t>Tidak ada perubahan</t>
        </is>
      </c>
      <c r="LB62" t="inlineStr">
        <is>
          <t>Cukup membaik</t>
        </is>
      </c>
      <c r="LC62" t="n">
        <v>0</v>
      </c>
      <c r="LD62" t="n">
        <v>4</v>
      </c>
      <c r="LE62" t="n">
        <v>0</v>
      </c>
      <c r="LF62" t="n">
        <v>0</v>
      </c>
      <c r="LG62" t="inlineStr">
        <is>
          <t>Ya</t>
        </is>
      </c>
      <c r="LH62" t="n">
        <v>322000</v>
      </c>
      <c r="LI62" t="n">
        <v/>
      </c>
      <c r="LJ62" t="inlineStr">
        <is>
          <t>Kebutuhan rumah tangga</t>
        </is>
      </c>
      <c r="LK62" t="n">
        <v>0</v>
      </c>
      <c r="LL62" t="n">
        <v>0</v>
      </c>
      <c r="LM62" t="n">
        <v>0</v>
      </c>
      <c r="LN62" t="n">
        <v>0</v>
      </c>
      <c r="LO62" t="n">
        <v>1</v>
      </c>
      <c r="LP62" t="n">
        <v>0</v>
      </c>
      <c r="LQ62" t="n">
        <v>0</v>
      </c>
      <c r="LR62" t="n">
        <v/>
      </c>
      <c r="LS62" t="n">
        <v>30</v>
      </c>
      <c r="LT62" t="n">
        <v>15</v>
      </c>
      <c r="LU62" t="n">
        <v>0</v>
      </c>
      <c r="LV62" t="n">
        <v>15</v>
      </c>
      <c r="LW62" t="n">
        <v>15</v>
      </c>
      <c r="LX62" t="n">
        <v>0</v>
      </c>
      <c r="LY62" t="n">
        <v>10</v>
      </c>
      <c r="LZ62" t="n">
        <v>10</v>
      </c>
      <c r="MA62" t="n">
        <v>0</v>
      </c>
      <c r="MB62" t="inlineStr">
        <is>
          <t>Ya</t>
        </is>
      </c>
      <c r="MC62" t="n">
        <v>60</v>
      </c>
      <c r="MD62" t="n">
        <v>60</v>
      </c>
      <c r="ME62" t="n">
        <v>60</v>
      </c>
      <c r="MF62" t="n">
        <v>15</v>
      </c>
      <c r="MG62" t="n">
        <v>0</v>
      </c>
      <c r="MH62" t="n">
        <v>0</v>
      </c>
      <c r="MI62" t="inlineStr">
        <is>
          <t>Istirahat</t>
        </is>
      </c>
      <c r="MJ62" t="n">
        <v>0</v>
      </c>
      <c r="MK62" t="n">
        <v>0</v>
      </c>
      <c r="ML62" t="n">
        <v>1</v>
      </c>
      <c r="MM62" t="n">
        <v>0</v>
      </c>
      <c r="MN62" t="n">
        <v>0</v>
      </c>
      <c r="MO62" t="n">
        <v>0</v>
      </c>
      <c r="MP62" t="n">
        <v/>
      </c>
      <c r="MQ62" t="n">
        <v/>
      </c>
      <c r="MR62" t="inlineStr">
        <is>
          <t>Capak</t>
        </is>
      </c>
      <c r="MS62" t="n">
        <v/>
      </c>
      <c r="MT62" t="inlineStr">
        <is>
          <t>Capak</t>
        </is>
      </c>
      <c r="MU62" t="inlineStr">
        <is>
          <t>Ya, untuk anggota keluarga</t>
        </is>
      </c>
      <c r="MV62" t="inlineStr">
        <is>
          <t>Perawatan sistem biogas</t>
        </is>
      </c>
      <c r="MW62" t="n">
        <v>1</v>
      </c>
      <c r="MX62" t="n">
        <v>0</v>
      </c>
      <c r="MY62" t="n">
        <v>0</v>
      </c>
      <c r="MZ62" t="n">
        <v>0</v>
      </c>
      <c r="NA62" t="n">
        <v/>
      </c>
      <c r="NB62" t="n">
        <v/>
      </c>
      <c r="NC62" t="n">
        <v/>
      </c>
      <c r="ND62" t="n">
        <v/>
      </c>
      <c r="NE62" t="n">
        <v/>
      </c>
      <c r="NF62" t="n">
        <v/>
      </c>
      <c r="NG62" t="n">
        <v/>
      </c>
      <c r="NH62" t="n">
        <v/>
      </c>
      <c r="NI62" t="n">
        <v/>
      </c>
      <c r="NJ62" t="n">
        <v/>
      </c>
      <c r="NK62" t="n">
        <v/>
      </c>
      <c r="NL62" t="inlineStr">
        <is>
          <t>Ya</t>
        </is>
      </c>
      <c r="NM62" t="inlineStr">
        <is>
          <t>100% kredit atau pinjaman</t>
        </is>
      </c>
      <c r="NN62" t="inlineStr">
        <is>
          <t>7.000.001-9.000.000</t>
        </is>
      </c>
      <c r="NO62" t="n">
        <v/>
      </c>
      <c r="NP62" t="n">
        <v/>
      </c>
      <c r="NQ62" t="inlineStr">
        <is>
          <t>Koperasi</t>
        </is>
      </c>
      <c r="NR62" t="n">
        <v/>
      </c>
      <c r="NS62" t="n">
        <v>24</v>
      </c>
      <c r="NT62" t="inlineStr">
        <is>
          <t>Anggota keluarga - Laki-laki dewasa</t>
        </is>
      </c>
      <c r="NU62" t="n">
        <v/>
      </c>
      <c r="NV62" t="n">
        <v/>
      </c>
      <c r="NW62" t="n">
        <v/>
      </c>
      <c r="NX62" t="inlineStr">
        <is>
          <t>Sedikit meningkat</t>
        </is>
      </c>
      <c r="NY62" t="n">
        <v>360</v>
      </c>
      <c r="NZ62" t="n">
        <v>0</v>
      </c>
      <c r="OA62" t="n">
        <v>0</v>
      </c>
      <c r="OB62" t="n">
        <v>15</v>
      </c>
      <c r="OC62" t="n">
        <v>15</v>
      </c>
      <c r="OD62" t="n">
        <v>0</v>
      </c>
      <c r="OE62" t="inlineStr">
        <is>
          <t>Lebih baik</t>
        </is>
      </c>
      <c r="OF62" t="inlineStr">
        <is>
          <t>Lebih baik (beda waktu memasak 5-30 menit, ATAU tidak lagi ada rasa/bau makanan yang berubah, ATAU alasan lainnya)</t>
        </is>
      </c>
      <c r="OG62" t="inlineStr">
        <is>
          <t>Ya</t>
        </is>
      </c>
      <c r="OH62" t="n">
        <v>0</v>
      </c>
      <c r="OI62" t="n">
        <v>3</v>
      </c>
      <c r="OJ62" t="n">
        <v>0</v>
      </c>
      <c r="OK62" t="n">
        <v>0</v>
      </c>
      <c r="OL62" t="n">
        <v>0</v>
      </c>
      <c r="OM62" t="n">
        <v>0</v>
      </c>
      <c r="ON62" t="n">
        <v>0</v>
      </c>
      <c r="OO62" t="n">
        <v>0</v>
      </c>
      <c r="OP62" t="inlineStr">
        <is>
          <t>Sapi perah</t>
        </is>
      </c>
      <c r="OQ62" t="n">
        <v>0</v>
      </c>
      <c r="OR62" t="n">
        <v>1</v>
      </c>
      <c r="OS62" t="n">
        <v>0</v>
      </c>
      <c r="OT62" t="n">
        <v>0</v>
      </c>
      <c r="OU62" t="n">
        <v>0</v>
      </c>
      <c r="OV62" t="n">
        <v>0</v>
      </c>
      <c r="OW62" t="n">
        <v>0</v>
      </c>
      <c r="OX62" t="n">
        <v>0</v>
      </c>
      <c r="OY62" t="n">
        <v>0</v>
      </c>
      <c r="OZ62" t="inlineStr">
        <is>
          <t>Sapi perah</t>
        </is>
      </c>
      <c r="PA62" t="n">
        <v>0</v>
      </c>
      <c r="PB62" t="n">
        <v>1</v>
      </c>
      <c r="PC62" t="n">
        <v>0</v>
      </c>
      <c r="PD62" t="n">
        <v>0</v>
      </c>
      <c r="PE62" t="n">
        <v>0</v>
      </c>
      <c r="PF62" t="n">
        <v>0</v>
      </c>
      <c r="PG62" t="n">
        <v>0</v>
      </c>
      <c r="PH62" t="n">
        <v>0</v>
      </c>
      <c r="PI62" t="n">
        <v>0</v>
      </c>
      <c r="PJ62" t="inlineStr">
        <is>
          <t>Sapi perah</t>
        </is>
      </c>
      <c r="PK62" t="n">
        <v>0</v>
      </c>
      <c r="PL62" t="n">
        <v>1</v>
      </c>
      <c r="PM62" t="n">
        <v>0</v>
      </c>
      <c r="PN62" t="n">
        <v>0</v>
      </c>
      <c r="PO62" t="n">
        <v>0</v>
      </c>
      <c r="PP62" t="n">
        <v>0</v>
      </c>
      <c r="PQ62" t="n">
        <v>0</v>
      </c>
      <c r="PR62" t="n">
        <v>0</v>
      </c>
      <c r="PS62" t="n">
        <v>0</v>
      </c>
      <c r="PT62" t="n">
        <v/>
      </c>
      <c r="PU62" t="n">
        <v/>
      </c>
      <c r="PV62" t="n">
        <v/>
      </c>
      <c r="PW62" t="n">
        <v/>
      </c>
      <c r="PX62" t="n">
        <v/>
      </c>
      <c r="PY62" t="n">
        <v/>
      </c>
      <c r="PZ62" t="n">
        <v/>
      </c>
      <c r="QA62" t="n">
        <v/>
      </c>
      <c r="QB62" t="n">
        <v/>
      </c>
      <c r="QC62" t="n">
        <v/>
      </c>
      <c r="QD62" t="n">
        <v/>
      </c>
      <c r="QE62" t="inlineStr">
        <is>
          <t>1-Disebarkan ke lahan terbuka 2-Dibuang ke sungai</t>
        </is>
      </c>
      <c r="QF62" t="n">
        <v/>
      </c>
      <c r="QG62" t="n">
        <v/>
      </c>
      <c r="QH62" t="n">
        <v/>
      </c>
      <c r="QI62" t="n">
        <v/>
      </c>
      <c r="QJ62" t="n">
        <v/>
      </c>
      <c r="QK62" t="n">
        <v>1</v>
      </c>
      <c r="QL62" t="n">
        <v>1</v>
      </c>
      <c r="QM62" t="n">
        <v>0</v>
      </c>
      <c r="QN62" t="n">
        <v>0</v>
      </c>
      <c r="QO62" t="n">
        <v/>
      </c>
      <c r="QP62" t="n">
        <v/>
      </c>
      <c r="QQ62" t="n">
        <v/>
      </c>
      <c r="QR62" t="n">
        <v/>
      </c>
      <c r="QS62" t="n">
        <v/>
      </c>
      <c r="QT62" t="n">
        <v/>
      </c>
      <c r="QU62" t="n">
        <v/>
      </c>
      <c r="QV62" t="n">
        <v/>
      </c>
      <c r="QW62" t="n">
        <v/>
      </c>
      <c r="QX62" t="n">
        <v/>
      </c>
      <c r="QY62" t="n">
        <v/>
      </c>
      <c r="QZ62" t="n">
        <v/>
      </c>
      <c r="RA62" t="n">
        <v/>
      </c>
      <c r="RB62" t="n">
        <v/>
      </c>
      <c r="RC62" t="n">
        <v/>
      </c>
      <c r="RD62" t="n">
        <v/>
      </c>
      <c r="RE62" t="n">
        <v/>
      </c>
      <c r="RF62" t="n">
        <v/>
      </c>
      <c r="RG62" t="n">
        <v/>
      </c>
      <c r="RH62" t="n">
        <v/>
      </c>
      <c r="RI62" t="n">
        <v/>
      </c>
      <c r="RJ62" t="n">
        <v/>
      </c>
      <c r="RK62" t="n">
        <v/>
      </c>
      <c r="RL62" t="n">
        <v/>
      </c>
      <c r="RM62" t="n">
        <v/>
      </c>
      <c r="RN62" t="n">
        <v/>
      </c>
      <c r="RO62" t="n">
        <v/>
      </c>
      <c r="RP62" t="n">
        <v/>
      </c>
      <c r="RQ62" t="n">
        <v/>
      </c>
      <c r="RR62" t="n">
        <v/>
      </c>
      <c r="RS62" t="n">
        <v/>
      </c>
      <c r="RT62" t="n">
        <v/>
      </c>
      <c r="RU62" t="n">
        <v/>
      </c>
      <c r="RV62" t="n">
        <v/>
      </c>
      <c r="RW62" t="n">
        <v/>
      </c>
      <c r="RX62" t="n">
        <v/>
      </c>
      <c r="RY62" t="n">
        <v/>
      </c>
      <c r="RZ62" t="n">
        <v/>
      </c>
      <c r="SA62" t="n">
        <v/>
      </c>
      <c r="SB62" t="n">
        <v/>
      </c>
      <c r="SC62" t="n">
        <v/>
      </c>
      <c r="SD62" t="n">
        <v/>
      </c>
      <c r="SE62" t="n">
        <v/>
      </c>
      <c r="SF62" t="n">
        <v/>
      </c>
      <c r="SG62" t="n">
        <v/>
      </c>
      <c r="SH62" t="n">
        <v/>
      </c>
      <c r="SI62" t="n">
        <v/>
      </c>
      <c r="SJ62" t="n">
        <v/>
      </c>
      <c r="SK62" t="n">
        <v/>
      </c>
      <c r="SL62" t="n">
        <v/>
      </c>
      <c r="SM62" t="n">
        <v/>
      </c>
      <c r="SN62" t="n">
        <v/>
      </c>
      <c r="SO62" t="n">
        <v/>
      </c>
      <c r="SP62" t="n">
        <v/>
      </c>
      <c r="SQ62" t="n">
        <v/>
      </c>
      <c r="SR62" t="n">
        <v/>
      </c>
      <c r="SS62" t="n">
        <v/>
      </c>
      <c r="ST62" t="n">
        <v/>
      </c>
      <c r="SU62" t="n">
        <v/>
      </c>
      <c r="SV62" t="n">
        <v/>
      </c>
      <c r="SW62" t="n">
        <v/>
      </c>
      <c r="SX62" t="n">
        <v/>
      </c>
      <c r="SY62" t="n">
        <v/>
      </c>
      <c r="SZ62" t="n">
        <v>7</v>
      </c>
      <c r="TA62" t="n">
        <v/>
      </c>
      <c r="TB62" t="n">
        <v/>
      </c>
      <c r="TC62" t="n">
        <v/>
      </c>
      <c r="TD62" t="n">
        <v/>
      </c>
      <c r="TE62" t="n">
        <v/>
      </c>
      <c r="TF62" t="n">
        <v/>
      </c>
      <c r="TG62" t="n">
        <v/>
      </c>
      <c r="TH62" t="n">
        <v/>
      </c>
      <c r="TI62" t="n">
        <v/>
      </c>
      <c r="TJ62" t="n">
        <v/>
      </c>
      <c r="TK62" t="n">
        <v/>
      </c>
      <c r="TL62" t="n">
        <v/>
      </c>
      <c r="TM62" t="n">
        <v/>
      </c>
      <c r="TN62" t="n">
        <v/>
      </c>
      <c r="TO62" t="n">
        <v/>
      </c>
      <c r="TP62" t="n">
        <v/>
      </c>
      <c r="TQ62" t="n">
        <v/>
      </c>
      <c r="TR62" t="n">
        <v/>
      </c>
      <c r="TS62" t="n">
        <v/>
      </c>
      <c r="TT62" t="n">
        <v/>
      </c>
      <c r="TU62" t="n">
        <v/>
      </c>
      <c r="TV62" t="n">
        <v/>
      </c>
      <c r="TW62" t="n">
        <v/>
      </c>
      <c r="TX62" t="n">
        <v/>
      </c>
      <c r="TY62" t="n">
        <v/>
      </c>
      <c r="TZ62" t="n">
        <v/>
      </c>
      <c r="UA62" t="n">
        <v/>
      </c>
      <c r="UB62" t="n">
        <v/>
      </c>
      <c r="UC62" t="n">
        <v/>
      </c>
      <c r="UD62" t="n">
        <v/>
      </c>
      <c r="UE62" t="n">
        <v/>
      </c>
      <c r="UF62" t="n">
        <v/>
      </c>
      <c r="UG62" t="n">
        <v/>
      </c>
      <c r="UH62" t="n">
        <v/>
      </c>
      <c r="UI62" t="n">
        <v/>
      </c>
      <c r="UJ62" t="n">
        <v/>
      </c>
      <c r="UK62" t="n">
        <v/>
      </c>
      <c r="UL62" t="n">
        <v/>
      </c>
      <c r="UM62" t="n">
        <v/>
      </c>
      <c r="UN62" t="n">
        <v/>
      </c>
      <c r="UO62" t="n">
        <v/>
      </c>
      <c r="UP62" t="n">
        <v/>
      </c>
      <c r="UQ62" t="n">
        <v/>
      </c>
      <c r="UR62" t="n">
        <v/>
      </c>
      <c r="US62" t="n">
        <v/>
      </c>
      <c r="UT62" t="n">
        <v/>
      </c>
      <c r="UU62" t="n">
        <v/>
      </c>
      <c r="UV62" t="inlineStr">
        <is>
          <t>Pemberian pakan di kandang</t>
        </is>
      </c>
      <c r="UW62" t="n">
        <v/>
      </c>
      <c r="UX62" t="n">
        <v/>
      </c>
      <c r="UY62" t="n">
        <v/>
      </c>
      <c r="UZ62" t="n">
        <v/>
      </c>
      <c r="VA62" t="n">
        <v/>
      </c>
      <c r="VB62" t="n">
        <v/>
      </c>
      <c r="VC62" t="n">
        <v/>
      </c>
      <c r="VD62" t="inlineStr">
        <is>
          <t>Sangat jarang (&gt;1 bulan sekali)</t>
        </is>
      </c>
      <c r="VE62" t="n">
        <v/>
      </c>
      <c r="VF62" t="n">
        <v/>
      </c>
      <c r="VG62" t="n">
        <v/>
      </c>
      <c r="VH62" t="n">
        <v/>
      </c>
      <c r="VI62" t="n">
        <v/>
      </c>
      <c r="VJ62" t="n">
        <v/>
      </c>
      <c r="VK62" t="n">
        <v/>
      </c>
      <c r="VL62" t="inlineStr">
        <is>
          <t>Cukup (2-6 hari sekali)</t>
        </is>
      </c>
      <c r="VM62" t="n">
        <v/>
      </c>
      <c r="VN62" t="n">
        <v/>
      </c>
      <c r="VO62" t="n">
        <v/>
      </c>
      <c r="VP62" t="n">
        <v/>
      </c>
      <c r="VQ62" t="n">
        <v/>
      </c>
      <c r="VR62" t="n">
        <v/>
      </c>
      <c r="VS62" t="n">
        <v/>
      </c>
      <c r="VT62" t="n">
        <v/>
      </c>
      <c r="VU62" t="n">
        <v/>
      </c>
      <c r="VV62" t="n">
        <v/>
      </c>
      <c r="VW62" t="n">
        <v/>
      </c>
      <c r="VX62" t="n">
        <v/>
      </c>
      <c r="VY62" t="n">
        <v/>
      </c>
      <c r="VZ62" t="n">
        <v/>
      </c>
      <c r="WA62" t="n">
        <v/>
      </c>
      <c r="WB62" t="n">
        <v/>
      </c>
      <c r="WC62" t="n">
        <v/>
      </c>
      <c r="WD62" t="n">
        <v/>
      </c>
      <c r="WE62" t="n">
        <v/>
      </c>
      <c r="WF62" t="inlineStr">
        <is>
          <t>3-Disimpan terbuka (dry lot) 6-Digester biogas</t>
        </is>
      </c>
      <c r="WG62" t="n">
        <v/>
      </c>
      <c r="WH62" t="n">
        <v/>
      </c>
      <c r="WI62" t="n">
        <v/>
      </c>
      <c r="WJ62" t="n">
        <v/>
      </c>
      <c r="WK62" t="n">
        <v>0</v>
      </c>
      <c r="WL62" t="n">
        <v>0</v>
      </c>
      <c r="WM62" t="n">
        <v>1</v>
      </c>
      <c r="WN62" t="n">
        <v>0</v>
      </c>
      <c r="WO62" t="n">
        <v>0</v>
      </c>
      <c r="WP62" t="n">
        <v>1</v>
      </c>
      <c r="WQ62" t="n">
        <v>0</v>
      </c>
      <c r="WR62" t="n">
        <v>0</v>
      </c>
      <c r="WS62" t="n">
        <v/>
      </c>
      <c r="WT62" t="n">
        <v/>
      </c>
      <c r="WU62" t="n">
        <v/>
      </c>
      <c r="WV62" t="n">
        <v/>
      </c>
      <c r="WW62" t="n">
        <v/>
      </c>
      <c r="WX62" t="n">
        <v/>
      </c>
      <c r="WY62" t="n">
        <v/>
      </c>
      <c r="WZ62" t="n">
        <v/>
      </c>
      <c r="XA62" t="n">
        <v/>
      </c>
      <c r="XB62" t="n">
        <v/>
      </c>
      <c r="XC62" t="n">
        <v/>
      </c>
      <c r="XD62" t="n">
        <v/>
      </c>
      <c r="XE62" t="n">
        <v/>
      </c>
      <c r="XF62" t="n">
        <v/>
      </c>
      <c r="XG62" t="n">
        <v/>
      </c>
      <c r="XH62" t="n">
        <v/>
      </c>
      <c r="XI62" t="n">
        <v/>
      </c>
      <c r="XJ62" t="n">
        <v/>
      </c>
      <c r="XK62" t="n">
        <v/>
      </c>
      <c r="XL62" t="n">
        <v/>
      </c>
      <c r="XM62" t="n">
        <v/>
      </c>
      <c r="XN62" t="n">
        <v/>
      </c>
      <c r="XO62" t="n">
        <v/>
      </c>
      <c r="XP62" t="n">
        <v/>
      </c>
      <c r="XQ62" t="n">
        <v/>
      </c>
      <c r="XR62" t="n">
        <v/>
      </c>
      <c r="XS62" t="n">
        <v/>
      </c>
      <c r="XT62" t="n">
        <v/>
      </c>
      <c r="XU62" t="n">
        <v/>
      </c>
      <c r="XV62" t="n">
        <v/>
      </c>
      <c r="XW62" t="n">
        <v/>
      </c>
      <c r="XX62" t="n">
        <v/>
      </c>
      <c r="XY62" t="n">
        <v/>
      </c>
      <c r="XZ62" t="n">
        <v/>
      </c>
      <c r="YA62" t="n">
        <v/>
      </c>
      <c r="YB62" t="n">
        <v/>
      </c>
      <c r="YC62" t="n">
        <v/>
      </c>
      <c r="YD62" t="n">
        <v/>
      </c>
      <c r="YE62" t="n">
        <v/>
      </c>
      <c r="YF62" t="n">
        <v/>
      </c>
      <c r="YG62" t="n">
        <v/>
      </c>
      <c r="YH62" t="n">
        <v/>
      </c>
      <c r="YI62" t="n">
        <v/>
      </c>
      <c r="YJ62" t="n">
        <v/>
      </c>
      <c r="YK62" t="n">
        <v/>
      </c>
      <c r="YL62" t="n">
        <v/>
      </c>
      <c r="YM62" t="n">
        <v/>
      </c>
      <c r="YN62" t="n">
        <v/>
      </c>
      <c r="YO62" t="n">
        <v/>
      </c>
      <c r="YP62" t="n">
        <v/>
      </c>
      <c r="YQ62" t="n">
        <v/>
      </c>
      <c r="YR62" t="n">
        <v/>
      </c>
      <c r="YS62" t="n">
        <v/>
      </c>
      <c r="YT62" t="n">
        <v/>
      </c>
      <c r="YU62" t="n">
        <v/>
      </c>
      <c r="YV62" t="n">
        <v/>
      </c>
      <c r="YW62" t="n">
        <v/>
      </c>
      <c r="YX62" t="n">
        <v/>
      </c>
      <c r="YY62" t="n">
        <v/>
      </c>
      <c r="YZ62" t="n">
        <v/>
      </c>
      <c r="ZA62" t="n">
        <v/>
      </c>
      <c r="ZB62" t="n">
        <v/>
      </c>
      <c r="ZC62" t="n">
        <v/>
      </c>
      <c r="ZD62" t="n">
        <v/>
      </c>
      <c r="ZE62" t="n">
        <v/>
      </c>
      <c r="ZF62" t="n">
        <v/>
      </c>
      <c r="ZG62" t="n">
        <v/>
      </c>
      <c r="ZH62" t="n">
        <v/>
      </c>
      <c r="ZI62" t="n">
        <v/>
      </c>
      <c r="ZJ62" t="n">
        <v/>
      </c>
      <c r="ZK62" t="n">
        <v/>
      </c>
      <c r="ZL62" t="n">
        <v/>
      </c>
      <c r="ZM62" t="n">
        <v/>
      </c>
      <c r="ZN62" t="n">
        <v/>
      </c>
      <c r="ZO62" t="n">
        <v>100</v>
      </c>
      <c r="ZP62" t="n">
        <v/>
      </c>
      <c r="ZQ62" t="n">
        <v/>
      </c>
      <c r="ZR62" t="n">
        <v/>
      </c>
      <c r="ZS62" t="n">
        <v/>
      </c>
      <c r="ZT62" t="n">
        <v/>
      </c>
      <c r="ZU62" t="n">
        <v/>
      </c>
      <c r="ZV62" t="n">
        <v/>
      </c>
      <c r="ZW62" t="n">
        <v>3</v>
      </c>
      <c r="ZX62" t="n">
        <v/>
      </c>
      <c r="ZY62" t="n">
        <v/>
      </c>
      <c r="ZZ62" t="n">
        <v/>
      </c>
      <c r="AAA62" t="n">
        <v/>
      </c>
      <c r="AAB62" t="n">
        <v/>
      </c>
      <c r="AAC62" t="n">
        <v/>
      </c>
      <c r="AAD62" t="n">
        <v/>
      </c>
      <c r="AAE62" t="inlineStr">
        <is>
          <t>Pakan segar (misal: rumput)</t>
        </is>
      </c>
      <c r="AAF62" t="n">
        <v/>
      </c>
      <c r="AAG62" t="n">
        <v/>
      </c>
      <c r="AAH62" t="n">
        <v/>
      </c>
      <c r="AAI62" t="n">
        <v/>
      </c>
      <c r="AAJ62" t="n">
        <v/>
      </c>
      <c r="AAK62" t="n">
        <v/>
      </c>
      <c r="AAL62" t="inlineStr">
        <is>
          <t>Tidak</t>
        </is>
      </c>
      <c r="AAM62" t="n">
        <v/>
      </c>
      <c r="AAN62" t="n">
        <v/>
      </c>
      <c r="AAO62" t="n">
        <v/>
      </c>
      <c r="AAP62" t="n">
        <v/>
      </c>
      <c r="AAQ62" t="n">
        <v/>
      </c>
      <c r="AAR62" t="inlineStr">
        <is>
          <t>Tidak</t>
        </is>
      </c>
      <c r="AAS62" t="inlineStr">
        <is>
          <t>Tidak pasti/ragu-ragu</t>
        </is>
      </c>
      <c r="AAT62" t="inlineStr">
        <is>
          <t>Dibuang ke lahan sekitar kandang - yg ditanami tanaman Didiamkan saja/dibiarkan di tempatnya (di bak/kolam penampung slurry) Digunakan untuk pupuk di lahan pertanian sendiri Dibuang ke selokan</t>
        </is>
      </c>
      <c r="AAU62" t="n">
        <v>1</v>
      </c>
      <c r="AAV62" t="n">
        <v>0</v>
      </c>
      <c r="AAW62" t="n">
        <v>0</v>
      </c>
      <c r="AAX62" t="n">
        <v>1</v>
      </c>
      <c r="AAY62" t="n">
        <v>0</v>
      </c>
      <c r="AAZ62" t="n">
        <v>1</v>
      </c>
      <c r="ABA62" t="n">
        <v>1</v>
      </c>
      <c r="ABB62" t="inlineStr">
        <is>
          <t>Pembenah tanah (soil conditioner) Pupuk cair untuk tanaman</t>
        </is>
      </c>
      <c r="ABC62" t="n">
        <v>1</v>
      </c>
      <c r="ABD62" t="n">
        <v>1</v>
      </c>
      <c r="ABE62" t="n">
        <v>0</v>
      </c>
      <c r="ABF62" t="n">
        <v>0</v>
      </c>
      <c r="ABG62" t="n">
        <v>0</v>
      </c>
      <c r="ABH62" t="n">
        <v/>
      </c>
      <c r="ABI62" t="n">
        <v/>
      </c>
      <c r="ABJ62" t="n">
        <v/>
      </c>
      <c r="ABK62" t="n">
        <v/>
      </c>
      <c r="ABL62" t="n">
        <v/>
      </c>
      <c r="ABM62" t="n">
        <v/>
      </c>
      <c r="ABN62" t="n">
        <v/>
      </c>
      <c r="ABO62" t="n">
        <v/>
      </c>
      <c r="ABP62" t="n">
        <v/>
      </c>
      <c r="ABQ62" t="inlineStr">
        <is>
          <t>Rumput, kopi</t>
        </is>
      </c>
      <c r="ABR62" t="inlineStr">
        <is>
          <t>Sangat jarang (2 bulan sekali)</t>
        </is>
      </c>
      <c r="ABS62" t="n">
        <v>2500</v>
      </c>
      <c r="ABT62" t="n">
        <v>200</v>
      </c>
      <c r="ABU62" t="n">
        <v>0</v>
      </c>
      <c r="ABV62" t="n">
        <v>20</v>
      </c>
      <c r="ABW62" t="inlineStr">
        <is>
          <t>Urea</t>
        </is>
      </c>
      <c r="ABX62" t="n">
        <v/>
      </c>
      <c r="ABY62" t="n">
        <v>50</v>
      </c>
      <c r="ABZ62" t="n">
        <v>4000</v>
      </c>
      <c r="ACA62" t="n">
        <v>8</v>
      </c>
      <c r="ACB62" t="n">
        <v>4000</v>
      </c>
      <c r="ACC62" t="n">
        <v>500</v>
      </c>
      <c r="ACD62" t="n">
        <v>600</v>
      </c>
      <c r="ACE62" t="inlineStr">
        <is>
          <t>Tidak</t>
        </is>
      </c>
      <c r="ACF62" t="inlineStr">
        <is>
          <t>Cukup meningkat</t>
        </is>
      </c>
      <c r="ACG62" t="inlineStr">
        <is>
          <t>Cukup meningkat</t>
        </is>
      </c>
      <c r="ACH62" t="inlineStr">
        <is>
          <t>Cukup meningkat</t>
        </is>
      </c>
      <c r="ACI62" t="n">
        <v/>
      </c>
      <c r="ACJ62" t="n">
        <v/>
      </c>
      <c r="ACK62" t="inlineStr">
        <is>
          <t>Ladang/sawah terlalu jauh, sulit untuk mengangkut ke sana Tidak punya waktu mengumpulkannya</t>
        </is>
      </c>
      <c r="ACL62" t="n">
        <v>0</v>
      </c>
      <c r="ACM62" t="n">
        <v>0</v>
      </c>
      <c r="ACN62" t="n">
        <v>1</v>
      </c>
      <c r="ACO62" t="n">
        <v>1</v>
      </c>
      <c r="ACP62" t="n">
        <v>0</v>
      </c>
      <c r="ACQ62" t="n">
        <v>0</v>
      </c>
      <c r="ACR62" t="n">
        <v>0</v>
      </c>
      <c r="ACS62" t="n">
        <v/>
      </c>
      <c r="ACT62" t="inlineStr">
        <is>
          <t>Tidak ada informasi tambahan mengenai sumber bahan baku biogas</t>
        </is>
      </c>
      <c r="ACU62" t="inlineStr">
        <is>
          <t>Manfaat besar/jelas/mengubah kehidupan sehari-hari</t>
        </is>
      </c>
      <c r="ACV62" t="inlineStr">
        <is>
          <t>Sama saja</t>
        </is>
      </c>
      <c r="ACW62" t="inlineStr">
        <is>
          <t>Anggota keluarga - Perempuan dewasa</t>
        </is>
      </c>
      <c r="ACX62" t="inlineStr">
        <is>
          <t>Setuju</t>
        </is>
      </c>
      <c r="ACY62" t="inlineStr">
        <is>
          <t>Anggota keluarga - Perempuan dewasa Anggota keluarga - Laki-laki dewasa</t>
        </is>
      </c>
      <c r="ACZ62" t="n">
        <v>1</v>
      </c>
      <c r="ADA62" t="n">
        <v>1</v>
      </c>
      <c r="ADB62" t="n">
        <v>0</v>
      </c>
      <c r="ADC62" t="n">
        <v>0</v>
      </c>
      <c r="ADD62" t="inlineStr">
        <is>
          <t>Cukup puas</t>
        </is>
      </c>
      <c r="ADE62" t="inlineStr">
        <is>
          <t>Cukup puas</t>
        </is>
      </c>
      <c r="ADF62" t="inlineStr">
        <is>
          <t>Cukup puas</t>
        </is>
      </c>
      <c r="ADG62" t="inlineStr">
        <is>
          <t>Cukup puas</t>
        </is>
      </c>
      <c r="ADH62" t="inlineStr">
        <is>
          <t>Ya</t>
        </is>
      </c>
      <c r="ADI62" t="inlineStr">
        <is>
          <t>Kompor. Kran gas</t>
        </is>
      </c>
      <c r="ADJ62" t="inlineStr">
        <is>
          <t>Cukup puas</t>
        </is>
      </c>
      <c r="ADK62" t="n">
        <v/>
      </c>
      <c r="ADL62" t="n">
        <v/>
      </c>
      <c r="ADM62" t="n">
        <v/>
      </c>
      <c r="ADN62" t="n">
        <v/>
      </c>
      <c r="ADO62" t="n">
        <v/>
      </c>
      <c r="ADP62" t="n">
        <v/>
      </c>
      <c r="ADQ62" t="n">
        <v/>
      </c>
      <c r="ADR62" t="n">
        <v/>
      </c>
      <c r="ADS62" t="n">
        <v/>
      </c>
      <c r="ADT62" t="n">
        <v/>
      </c>
      <c r="ADU62" t="inlineStr">
        <is>
          <t>Menghubungi CPO atau pendamping</t>
        </is>
      </c>
      <c r="ADV62" t="n">
        <v>0</v>
      </c>
      <c r="ADW62" t="n">
        <v>0</v>
      </c>
      <c r="ADX62" t="n">
        <v>0</v>
      </c>
      <c r="ADY62" t="n">
        <v>0</v>
      </c>
      <c r="ADZ62" t="n">
        <v>1</v>
      </c>
      <c r="AEA62" t="n">
        <v>0</v>
      </c>
      <c r="AEB62" t="n">
        <v>0</v>
      </c>
      <c r="AEC62" t="n">
        <v>0</v>
      </c>
      <c r="AED62" t="n">
        <v/>
      </c>
      <c r="AEE62" t="inlineStr">
        <is>
          <t>Laki-laki dewasa</t>
        </is>
      </c>
      <c r="AEF62" t="n">
        <v/>
      </c>
      <c r="AEG62" t="inlineStr">
        <is>
          <t>Menelepon atau WA langsung</t>
        </is>
      </c>
      <c r="AEH62" t="n">
        <v/>
      </c>
      <c r="AEI62" t="inlineStr">
        <is>
          <t>1.Kualitas kompor perlu ditingkatkan 2.kontrol biogas sering perlu dilakukan</t>
        </is>
      </c>
      <c r="AEJ62" t="inlineStr">
        <is>
          <t>Ya, selalu</t>
        </is>
      </c>
      <c r="AEK62" t="inlineStr">
        <is>
          <t>Lebih aman Lebih mudah mendapatkan energi Dapur lebih bersih dan bebas asap Pengurangan waktu dan tenaga</t>
        </is>
      </c>
      <c r="AEL62" t="n">
        <v>0</v>
      </c>
      <c r="AEM62" t="n">
        <v>1</v>
      </c>
      <c r="AEN62" t="n">
        <v>0</v>
      </c>
      <c r="AEO62" t="n">
        <v>0</v>
      </c>
      <c r="AEP62" t="n">
        <v>1</v>
      </c>
      <c r="AEQ62" t="n">
        <v>1</v>
      </c>
      <c r="AER62" t="n">
        <v>0</v>
      </c>
      <c r="AES62" t="n">
        <v>0</v>
      </c>
      <c r="AET62" t="n">
        <v>1</v>
      </c>
      <c r="AEU62" t="n">
        <v>0</v>
      </c>
      <c r="AEV62" t="n">
        <v>0</v>
      </c>
      <c r="AEW62" t="n">
        <v>0</v>
      </c>
      <c r="AEX62" t="n">
        <v/>
      </c>
      <c r="AEY62" t="inlineStr">
        <is>
          <t>Memasak lebih aman</t>
        </is>
      </c>
      <c r="AEZ62" t="n">
        <v/>
      </c>
      <c r="AFA62" t="inlineStr">
        <is>
          <t>Koperasi</t>
        </is>
      </c>
      <c r="AFB62" t="n">
        <v/>
      </c>
      <c r="AFC62" t="inlineStr">
        <is>
          <t>1769412464569.jpg</t>
        </is>
      </c>
      <c r="AFD62" t="inlineStr">
        <is>
          <t>https://kf.kobotoolbox.org/api/v2/assets/avstPQqLr3Ab3ZdcVTXZ6f/data/661375058/attachments/attXZqRS2CzfAabuM4WPPtZV/</t>
        </is>
      </c>
      <c r="AFE62" t="inlineStr">
        <is>
          <t>1769412566164.jpg</t>
        </is>
      </c>
      <c r="AFF62" t="inlineStr">
        <is>
          <t>https://kf.kobotoolbox.org/api/v2/assets/avstPQqLr3Ab3ZdcVTXZ6f/data/661375058/attachments/atttqjfTzCfZth7EUvZCQhQR/</t>
        </is>
      </c>
      <c r="AFG62" t="inlineStr">
        <is>
          <t>Solihin</t>
        </is>
      </c>
      <c r="AFH62" t="n">
        <v/>
      </c>
      <c r="AFI62" t="inlineStr">
        <is>
          <t>B4a1. Asumsi 1 ikul 20 kg dgn hrg 20.000, jadiRp 2000 / kg B5. b1. Pertabung 22.000 asumsi responden</t>
        </is>
      </c>
    </row>
    <row r="63">
      <c r="A63" s="93" t="n">
        <v>46060</v>
      </c>
      <c r="B63" s="93" t="n">
        <v>46071</v>
      </c>
      <c r="C63" t="inlineStr">
        <is>
          <t>solihin</t>
        </is>
      </c>
      <c r="D63" t="inlineStr">
        <is>
          <t>yakarim</t>
        </is>
      </c>
      <c r="E63" t="n">
        <v>81234265639</v>
      </c>
      <c r="F63" t="inlineStr">
        <is>
          <t>-7.9152009 112.812285 0.0 39.6</t>
        </is>
      </c>
      <c r="G63" t="n">
        <v>-7.9152009</v>
      </c>
      <c r="H63" t="n">
        <v>112.812285</v>
      </c>
      <c r="I63" t="n">
        <v>0</v>
      </c>
      <c r="J63" t="n">
        <v>39.6</v>
      </c>
      <c r="K63" t="n">
        <v>0</v>
      </c>
      <c r="L63" t="inlineStr">
        <is>
          <t>-7.9152674 112.8121252 0.0 30.0</t>
        </is>
      </c>
      <c r="M63" t="n">
        <v>-7.9152674</v>
      </c>
      <c r="N63" t="n">
        <v>112.8121252</v>
      </c>
      <c r="O63" t="n">
        <v>0</v>
      </c>
      <c r="P63" t="n">
        <v>30</v>
      </c>
      <c r="Q63" t="n">
        <v>0</v>
      </c>
      <c r="R63" t="inlineStr">
        <is>
          <t>Jawa Timur</t>
        </is>
      </c>
      <c r="S63" t="n">
        <v>0</v>
      </c>
      <c r="T63" t="n">
        <v>0</v>
      </c>
      <c r="U63" t="n">
        <v>0</v>
      </c>
      <c r="V63" t="n">
        <v>0</v>
      </c>
      <c r="W63" t="n">
        <v>0</v>
      </c>
      <c r="X63" t="n">
        <v>1</v>
      </c>
      <c r="Y63" t="n">
        <v>0</v>
      </c>
      <c r="Z63" t="n">
        <v>0</v>
      </c>
      <c r="AA63" t="n">
        <v>0</v>
      </c>
      <c r="AB63" t="n">
        <v>0</v>
      </c>
      <c r="AC63" t="inlineStr">
        <is>
          <t>PASURUAN</t>
        </is>
      </c>
      <c r="AD63" t="inlineStr">
        <is>
          <t>TUTUR</t>
        </is>
      </c>
      <c r="AE63" t="inlineStr">
        <is>
          <t>BLARANG</t>
        </is>
      </c>
      <c r="AF63" t="inlineStr">
        <is>
          <t>KPSP SETIA KAWAN</t>
        </is>
      </c>
      <c r="AG63" t="inlineStr">
        <is>
          <t>SKP0196</t>
        </is>
      </c>
      <c r="AH63" t="n">
        <v>15</v>
      </c>
      <c r="AI63" t="inlineStr">
        <is>
          <t>VPA1</t>
        </is>
      </c>
      <c r="AJ63" t="inlineStr">
        <is>
          <t>Tidak aktif</t>
        </is>
      </c>
      <c r="AK63" t="n">
        <v>49</v>
      </c>
      <c r="AL63" t="inlineStr">
        <is>
          <t>Laki-laki</t>
        </is>
      </c>
      <c r="AM63" t="inlineStr">
        <is>
          <t>Sudah menikah</t>
        </is>
      </c>
      <c r="AN63" t="inlineStr">
        <is>
          <t>SD/Sederajat</t>
        </is>
      </c>
      <c r="AO63" t="inlineStr">
        <is>
          <t>Peternak</t>
        </is>
      </c>
      <c r="AP63" t="n">
        <v>0</v>
      </c>
      <c r="AQ63" t="n">
        <v>1</v>
      </c>
      <c r="AR63" t="n">
        <v>0</v>
      </c>
      <c r="AS63" t="n">
        <v>0</v>
      </c>
      <c r="AT63" t="n">
        <v>0</v>
      </c>
      <c r="AU63" t="n">
        <v>0</v>
      </c>
      <c r="AV63" t="n">
        <v>0</v>
      </c>
      <c r="AW63" t="n">
        <v>0</v>
      </c>
      <c r="AX63" t="n">
        <v/>
      </c>
      <c r="AY63" t="inlineStr">
        <is>
          <t>Petani</t>
        </is>
      </c>
      <c r="AZ63" t="n">
        <v>1</v>
      </c>
      <c r="BA63" t="n">
        <v>0</v>
      </c>
      <c r="BB63" t="n">
        <v>0</v>
      </c>
      <c r="BC63" t="n">
        <v>0</v>
      </c>
      <c r="BD63" t="n">
        <v>0</v>
      </c>
      <c r="BE63" t="n">
        <v>0</v>
      </c>
      <c r="BF63" t="n">
        <v>0</v>
      </c>
      <c r="BG63" t="n">
        <v>0</v>
      </c>
      <c r="BH63" t="n">
        <v/>
      </c>
      <c r="BI63" t="inlineStr">
        <is>
          <t>Rp1.500.000 - Rp2.500.000</t>
        </is>
      </c>
      <c r="BJ63" t="n">
        <v>1</v>
      </c>
      <c r="BK63" t="n">
        <v>1</v>
      </c>
      <c r="BL63" t="n">
        <v>0</v>
      </c>
      <c r="BM63" t="n">
        <v>0</v>
      </c>
      <c r="BN63" t="inlineStr">
        <is>
          <t>Milik sendiri</t>
        </is>
      </c>
      <c r="BO63" t="inlineStr">
        <is>
          <t>Permanen (dinding bata dan semen)</t>
        </is>
      </c>
      <c r="BP63" t="n">
        <v>1</v>
      </c>
      <c r="BQ63" t="n">
        <v>0</v>
      </c>
      <c r="BR63" t="n">
        <v>0</v>
      </c>
      <c r="BS63" t="n">
        <v>0</v>
      </c>
      <c r="BT63" t="n">
        <v>0</v>
      </c>
      <c r="BU63" t="n">
        <v/>
      </c>
      <c r="BV63" t="inlineStr">
        <is>
          <t>Keramik/ubin</t>
        </is>
      </c>
      <c r="BW63" t="n">
        <v>0</v>
      </c>
      <c r="BX63" t="n">
        <v>0</v>
      </c>
      <c r="BY63" t="n">
        <v>1</v>
      </c>
      <c r="BZ63" t="n">
        <v>0</v>
      </c>
      <c r="CA63" t="n">
        <v>0</v>
      </c>
      <c r="CB63" t="n">
        <v/>
      </c>
      <c r="CC63" t="inlineStr">
        <is>
          <t>Asbes Genting</t>
        </is>
      </c>
      <c r="CD63" t="n">
        <v>1</v>
      </c>
      <c r="CE63" t="n">
        <v>0</v>
      </c>
      <c r="CF63" t="n">
        <v>0</v>
      </c>
      <c r="CG63" t="n">
        <v>0</v>
      </c>
      <c r="CH63" t="n">
        <v>0</v>
      </c>
      <c r="CI63" t="n">
        <v>1</v>
      </c>
      <c r="CJ63" t="n">
        <v>0</v>
      </c>
      <c r="CK63" t="n">
        <v/>
      </c>
      <c r="CL63" t="inlineStr">
        <is>
          <t>Ya</t>
        </is>
      </c>
      <c r="CM63" t="n">
        <v>2010</v>
      </c>
      <c r="CN63" t="inlineStr">
        <is>
          <t>Fixed-Dome (Kubah Tetap)</t>
        </is>
      </c>
      <c r="CO63" t="inlineStr">
        <is>
          <t>8 m³ (6-7 ekor sapi, ±6,5 jam memasak/hari, ±65 kg slurry/hari)</t>
        </is>
      </c>
      <c r="CP63" t="inlineStr">
        <is>
          <t>Anggota keluarga - laki-laki</t>
        </is>
      </c>
      <c r="CQ63" t="n">
        <v>0</v>
      </c>
      <c r="CR63" t="n">
        <v>0</v>
      </c>
      <c r="CS63" t="n">
        <v>0</v>
      </c>
      <c r="CT63" t="n">
        <v>0</v>
      </c>
      <c r="CU63" t="n">
        <v>1</v>
      </c>
      <c r="CV63" t="n">
        <v>0</v>
      </c>
      <c r="CW63" t="n">
        <v>0</v>
      </c>
      <c r="CX63" t="n">
        <v>0</v>
      </c>
      <c r="CY63" t="inlineStr">
        <is>
          <t>Anggota keluarga - laki-laki Anggota keluarga - perempuan dewasa</t>
        </is>
      </c>
      <c r="CZ63" t="n">
        <v>1</v>
      </c>
      <c r="DA63" t="n">
        <v>1</v>
      </c>
      <c r="DB63" t="n">
        <v>0</v>
      </c>
      <c r="DC63" t="n">
        <v/>
      </c>
      <c r="DD63" t="inlineStr">
        <is>
          <t>Anggota keluarga - laki-laki</t>
        </is>
      </c>
      <c r="DE63" t="n">
        <v>1</v>
      </c>
      <c r="DF63" t="n">
        <v>0</v>
      </c>
      <c r="DG63" t="n">
        <v>0</v>
      </c>
      <c r="DH63" t="n">
        <v>0</v>
      </c>
      <c r="DI63" t="n">
        <v/>
      </c>
      <c r="DJ63" t="inlineStr">
        <is>
          <t>Anggota keluarga - laki-laki CPO atau pendamping</t>
        </is>
      </c>
      <c r="DK63" t="n">
        <v>1</v>
      </c>
      <c r="DL63" t="n">
        <v>0</v>
      </c>
      <c r="DM63" t="n">
        <v>1</v>
      </c>
      <c r="DN63" t="n">
        <v>0</v>
      </c>
      <c r="DO63" t="n">
        <v/>
      </c>
      <c r="DP63" t="inlineStr">
        <is>
          <t>Tidak berfungsi sama sekali</t>
        </is>
      </c>
      <c r="DQ63" t="inlineStr">
        <is>
          <t>&gt;1 tahun yang lalu</t>
        </is>
      </c>
      <c r="DR63" t="inlineStr">
        <is>
          <t>Lainnya</t>
        </is>
      </c>
      <c r="DS63" t="inlineStr">
        <is>
          <t>Kendala tata letak</t>
        </is>
      </c>
      <c r="DT63" t="n">
        <v/>
      </c>
      <c r="DU63" t="n">
        <v/>
      </c>
      <c r="DV63" t="n">
        <v/>
      </c>
      <c r="DW63" t="n">
        <v/>
      </c>
      <c r="DX63" t="n">
        <v/>
      </c>
      <c r="DY63" t="n">
        <v/>
      </c>
      <c r="DZ63" t="n">
        <v/>
      </c>
      <c r="EA63" t="n">
        <v/>
      </c>
      <c r="EB63" t="n">
        <v/>
      </c>
      <c r="EC63" t="n">
        <v/>
      </c>
      <c r="ED63" t="n">
        <v/>
      </c>
      <c r="EE63" t="n">
        <v/>
      </c>
      <c r="EF63" t="n">
        <v/>
      </c>
      <c r="EG63" t="n">
        <v/>
      </c>
      <c r="EH63" t="n">
        <v/>
      </c>
      <c r="EI63" t="inlineStr">
        <is>
          <t>Tidak ada masalah</t>
        </is>
      </c>
      <c r="EJ63" t="n">
        <v>0</v>
      </c>
      <c r="EK63" t="n">
        <v>0</v>
      </c>
      <c r="EL63" t="n">
        <v>0</v>
      </c>
      <c r="EM63" t="n">
        <v>1</v>
      </c>
      <c r="EN63" t="n">
        <v>0</v>
      </c>
      <c r="EO63" t="n">
        <v/>
      </c>
      <c r="EP63" t="inlineStr">
        <is>
          <t>Ya, cukup jelas dan mudah diikuti</t>
        </is>
      </c>
      <c r="EQ63" t="inlineStr">
        <is>
          <t>Bukan pelatihan</t>
        </is>
      </c>
      <c r="ER63" t="inlineStr">
        <is>
          <t>CPO atau pendamping Lainnya</t>
        </is>
      </c>
      <c r="ES63" t="n">
        <v>1</v>
      </c>
      <c r="ET63" t="n">
        <v>0</v>
      </c>
      <c r="EU63" t="n">
        <v>0</v>
      </c>
      <c r="EV63" t="n">
        <v>1</v>
      </c>
      <c r="EW63" t="inlineStr">
        <is>
          <t>Tukang dan SPV</t>
        </is>
      </c>
      <c r="EX63" t="inlineStr">
        <is>
          <t>Anggota keluarga - Laki-laki</t>
        </is>
      </c>
      <c r="EY63" t="n">
        <v>1</v>
      </c>
      <c r="EZ63" t="n">
        <v>0</v>
      </c>
      <c r="FA63" t="n">
        <v>0</v>
      </c>
      <c r="FB63" t="n">
        <v/>
      </c>
      <c r="FC63" t="inlineStr">
        <is>
          <t>Setiap hari</t>
        </is>
      </c>
      <c r="FD63" t="n">
        <v/>
      </c>
      <c r="FE63" t="inlineStr">
        <is>
          <t>Mengetahui</t>
        </is>
      </c>
      <c r="FF63" t="inlineStr">
        <is>
          <t>Selalu (setiap hari)</t>
        </is>
      </c>
      <c r="FG63" t="inlineStr">
        <is>
          <t>Mengetahui</t>
        </is>
      </c>
      <c r="FH63" t="inlineStr">
        <is>
          <t>Selalu (setiap hari)</t>
        </is>
      </c>
      <c r="FI63" t="inlineStr">
        <is>
          <t>Mengetahui</t>
        </is>
      </c>
      <c r="FJ63" t="inlineStr">
        <is>
          <t>Selalu (setiap hari)</t>
        </is>
      </c>
      <c r="FK63" t="inlineStr">
        <is>
          <t>Mengetahui</t>
        </is>
      </c>
      <c r="FL63" t="inlineStr">
        <is>
          <t>Jarang (setiap bulan atau lebih)</t>
        </is>
      </c>
      <c r="FM63" t="inlineStr">
        <is>
          <t>Mengetahui</t>
        </is>
      </c>
      <c r="FN63" t="inlineStr">
        <is>
          <t>Jarang (setiap bulan atau lebih)</t>
        </is>
      </c>
      <c r="FO63" t="inlineStr">
        <is>
          <t>Mengetahui</t>
        </is>
      </c>
      <c r="FP63" t="inlineStr">
        <is>
          <t>Sering (setiap minggu)</t>
        </is>
      </c>
      <c r="FQ63" t="inlineStr">
        <is>
          <t>Mengetahui</t>
        </is>
      </c>
      <c r="FR63" t="inlineStr">
        <is>
          <t>Ya</t>
        </is>
      </c>
      <c r="FS63" t="inlineStr">
        <is>
          <t>Mengetahui</t>
        </is>
      </c>
      <c r="FT63" t="inlineStr">
        <is>
          <t>Ya, selalu</t>
        </is>
      </c>
      <c r="FU63" t="inlineStr">
        <is>
          <t>Laki-laki dewasa</t>
        </is>
      </c>
      <c r="FV63" t="n">
        <v>1</v>
      </c>
      <c r="FW63" t="n">
        <v>0</v>
      </c>
      <c r="FX63" t="n">
        <v>0</v>
      </c>
      <c r="FY63" t="n">
        <v>0</v>
      </c>
      <c r="FZ63" t="inlineStr">
        <is>
          <t>Sangat memahami</t>
        </is>
      </c>
      <c r="GA63" t="inlineStr">
        <is>
          <t>CPO Lainnya</t>
        </is>
      </c>
      <c r="GB63" t="n">
        <v>1</v>
      </c>
      <c r="GC63" t="n">
        <v>0</v>
      </c>
      <c r="GD63" t="n">
        <v>0</v>
      </c>
      <c r="GE63" t="n">
        <v>1</v>
      </c>
      <c r="GF63" t="inlineStr">
        <is>
          <t>Tukang dan SPV</t>
        </is>
      </c>
      <c r="GG63" t="inlineStr">
        <is>
          <t>Sering</t>
        </is>
      </c>
      <c r="GH63" t="inlineStr">
        <is>
          <t>Tidak</t>
        </is>
      </c>
      <c r="GI63" t="n">
        <v/>
      </c>
      <c r="GJ63" t="n">
        <v/>
      </c>
      <c r="GK63" t="n">
        <v/>
      </c>
      <c r="GL63" t="n">
        <v/>
      </c>
      <c r="GM63" t="n">
        <v/>
      </c>
      <c r="GN63" t="n">
        <v/>
      </c>
      <c r="GO63" t="n">
        <v/>
      </c>
      <c r="GP63" t="inlineStr">
        <is>
          <t>Penuh (100%)</t>
        </is>
      </c>
      <c r="GQ63" t="inlineStr">
        <is>
          <t>Kayu bakar</t>
        </is>
      </c>
      <c r="GR63" t="n">
        <v>0</v>
      </c>
      <c r="GS63" t="n">
        <v>1</v>
      </c>
      <c r="GT63" t="n">
        <v>0</v>
      </c>
      <c r="GU63" t="n">
        <v>0</v>
      </c>
      <c r="GV63" t="n">
        <v>0</v>
      </c>
      <c r="GW63" t="n">
        <v>0</v>
      </c>
      <c r="GX63" t="n">
        <v>0</v>
      </c>
      <c r="GY63" t="n">
        <v/>
      </c>
      <c r="GZ63" t="inlineStr">
        <is>
          <t>Ya</t>
        </is>
      </c>
      <c r="HA63" t="n">
        <v/>
      </c>
      <c r="HB63" t="n">
        <v/>
      </c>
      <c r="HC63" t="n">
        <v/>
      </c>
      <c r="HD63" t="n">
        <v/>
      </c>
      <c r="HE63" t="n">
        <v/>
      </c>
      <c r="HF63" t="n">
        <v/>
      </c>
      <c r="HG63" t="n">
        <v/>
      </c>
      <c r="HH63" t="n">
        <v/>
      </c>
      <c r="HI63" t="n">
        <v/>
      </c>
      <c r="HJ63" t="n">
        <v/>
      </c>
      <c r="HK63" t="n">
        <v/>
      </c>
      <c r="HL63" t="n">
        <v/>
      </c>
      <c r="HM63" t="n">
        <v/>
      </c>
      <c r="HN63" t="n">
        <v/>
      </c>
      <c r="HO63" t="n">
        <v/>
      </c>
      <c r="HP63" t="n">
        <v/>
      </c>
      <c r="HQ63" t="n">
        <v/>
      </c>
      <c r="HR63" t="n">
        <v/>
      </c>
      <c r="HS63" t="n">
        <v/>
      </c>
      <c r="HT63" t="n">
        <v/>
      </c>
      <c r="HU63" t="n">
        <v/>
      </c>
      <c r="HV63" t="n">
        <v/>
      </c>
      <c r="HW63" t="n">
        <v/>
      </c>
      <c r="HX63" t="n">
        <v/>
      </c>
      <c r="HY63" t="n">
        <v>300</v>
      </c>
      <c r="HZ63" t="n">
        <v>150000</v>
      </c>
      <c r="IA63" t="n">
        <v/>
      </c>
      <c r="IB63" t="n">
        <v/>
      </c>
      <c r="IC63" t="n">
        <v/>
      </c>
      <c r="ID63" t="n">
        <v/>
      </c>
      <c r="IE63" t="n">
        <v/>
      </c>
      <c r="IF63" t="n">
        <v/>
      </c>
      <c r="IG63" t="n">
        <v/>
      </c>
      <c r="IH63" t="n">
        <v/>
      </c>
      <c r="II63" t="n">
        <v/>
      </c>
      <c r="IJ63" t="n">
        <v/>
      </c>
      <c r="IK63" t="inlineStr">
        <is>
          <t>50-65 kg</t>
        </is>
      </c>
      <c r="IL63" t="inlineStr">
        <is>
          <t>1-3 jam</t>
        </is>
      </c>
      <c r="IM63" t="inlineStr">
        <is>
          <t>Ya</t>
        </is>
      </c>
      <c r="IN63" t="inlineStr">
        <is>
          <t>Tidak</t>
        </is>
      </c>
      <c r="IO63" t="inlineStr">
        <is>
          <t>Lebih bersih</t>
        </is>
      </c>
      <c r="IP63" t="inlineStr">
        <is>
          <t>Lebih jarang (lebih sering tidak terpapar asap)</t>
        </is>
      </c>
      <c r="IQ63" t="inlineStr">
        <is>
          <t>Tidak pernah</t>
        </is>
      </c>
      <c r="IR63" t="n">
        <v/>
      </c>
      <c r="IS63" t="n">
        <v/>
      </c>
      <c r="IT63" t="n">
        <v/>
      </c>
      <c r="IU63" t="n">
        <v/>
      </c>
      <c r="IV63" t="n">
        <v/>
      </c>
      <c r="IW63" t="n">
        <v/>
      </c>
      <c r="IX63" t="n">
        <v/>
      </c>
      <c r="IY63" t="n">
        <v/>
      </c>
      <c r="IZ63" t="inlineStr">
        <is>
          <t>Tidak pernah</t>
        </is>
      </c>
      <c r="JA63" t="n">
        <v/>
      </c>
      <c r="JB63" t="n">
        <v/>
      </c>
      <c r="JC63" t="n">
        <v/>
      </c>
      <c r="JD63" t="n">
        <v/>
      </c>
      <c r="JE63" t="n">
        <v/>
      </c>
      <c r="JF63" t="n">
        <v/>
      </c>
      <c r="JG63" t="n">
        <v/>
      </c>
      <c r="JH63" t="n">
        <v/>
      </c>
      <c r="JI63" t="inlineStr">
        <is>
          <t>Tidak pernah</t>
        </is>
      </c>
      <c r="JJ63" t="n">
        <v/>
      </c>
      <c r="JK63" t="n">
        <v/>
      </c>
      <c r="JL63" t="n">
        <v/>
      </c>
      <c r="JM63" t="n">
        <v/>
      </c>
      <c r="JN63" t="n">
        <v/>
      </c>
      <c r="JO63" t="n">
        <v/>
      </c>
      <c r="JP63" t="n">
        <v/>
      </c>
      <c r="JQ63" t="n">
        <v/>
      </c>
      <c r="JR63" t="inlineStr">
        <is>
          <t>Tidak pernah</t>
        </is>
      </c>
      <c r="JS63" t="n">
        <v/>
      </c>
      <c r="JT63" t="n">
        <v/>
      </c>
      <c r="JU63" t="n">
        <v/>
      </c>
      <c r="JV63" t="n">
        <v/>
      </c>
      <c r="JW63" t="n">
        <v/>
      </c>
      <c r="JX63" t="n">
        <v/>
      </c>
      <c r="JY63" t="n">
        <v/>
      </c>
      <c r="JZ63" t="n">
        <v/>
      </c>
      <c r="KA63" t="inlineStr">
        <is>
          <t>Tidak pernah</t>
        </is>
      </c>
      <c r="KB63" t="n">
        <v/>
      </c>
      <c r="KC63" t="n">
        <v/>
      </c>
      <c r="KD63" t="n">
        <v/>
      </c>
      <c r="KE63" t="n">
        <v/>
      </c>
      <c r="KF63" t="n">
        <v/>
      </c>
      <c r="KG63" t="n">
        <v/>
      </c>
      <c r="KH63" t="n">
        <v/>
      </c>
      <c r="KI63" t="n">
        <v/>
      </c>
      <c r="KJ63" t="inlineStr">
        <is>
          <t>Tidak pernah</t>
        </is>
      </c>
      <c r="KK63" t="n">
        <v/>
      </c>
      <c r="KL63" t="n">
        <v/>
      </c>
      <c r="KM63" t="n">
        <v/>
      </c>
      <c r="KN63" t="n">
        <v/>
      </c>
      <c r="KO63" t="n">
        <v/>
      </c>
      <c r="KP63" t="n">
        <v/>
      </c>
      <c r="KQ63" t="n">
        <v/>
      </c>
      <c r="KR63" t="n">
        <v/>
      </c>
      <c r="KS63" t="inlineStr">
        <is>
          <t>Cukup membaik</t>
        </is>
      </c>
      <c r="KT63" t="inlineStr">
        <is>
          <t>0-1 kali</t>
        </is>
      </c>
      <c r="KU63" t="inlineStr">
        <is>
          <t>0-1 kali</t>
        </is>
      </c>
      <c r="KV63" t="inlineStr">
        <is>
          <t>Tidak ada</t>
        </is>
      </c>
      <c r="KW63" t="n">
        <v>0</v>
      </c>
      <c r="KX63" t="n">
        <v>0</v>
      </c>
      <c r="KY63" t="n">
        <v>0</v>
      </c>
      <c r="KZ63" t="n">
        <v>1</v>
      </c>
      <c r="LA63" t="inlineStr">
        <is>
          <t>Cukup membaik</t>
        </is>
      </c>
      <c r="LB63" t="inlineStr">
        <is>
          <t>Cukup membaik</t>
        </is>
      </c>
      <c r="LC63" t="n">
        <v>180</v>
      </c>
      <c r="LD63" t="n">
        <v>5</v>
      </c>
      <c r="LE63" t="n">
        <v>0</v>
      </c>
      <c r="LF63" t="n">
        <v>0</v>
      </c>
      <c r="LG63" t="inlineStr">
        <is>
          <t>Ya</t>
        </is>
      </c>
      <c r="LH63" t="n">
        <v>150000</v>
      </c>
      <c r="LI63" t="n">
        <v/>
      </c>
      <c r="LJ63" t="inlineStr">
        <is>
          <t>Kebutuhan rumah tangga</t>
        </is>
      </c>
      <c r="LK63" t="n">
        <v>0</v>
      </c>
      <c r="LL63" t="n">
        <v>0</v>
      </c>
      <c r="LM63" t="n">
        <v>0</v>
      </c>
      <c r="LN63" t="n">
        <v>0</v>
      </c>
      <c r="LO63" t="n">
        <v>1</v>
      </c>
      <c r="LP63" t="n">
        <v>0</v>
      </c>
      <c r="LQ63" t="n">
        <v>0</v>
      </c>
      <c r="LR63" t="n">
        <v/>
      </c>
      <c r="LS63" t="n">
        <v>30</v>
      </c>
      <c r="LT63" t="n">
        <v>0</v>
      </c>
      <c r="LU63" t="n">
        <v>0</v>
      </c>
      <c r="LV63" t="n">
        <v>15</v>
      </c>
      <c r="LW63" t="n">
        <v>0</v>
      </c>
      <c r="LX63" t="n">
        <v>0</v>
      </c>
      <c r="LY63" t="n">
        <v>150</v>
      </c>
      <c r="LZ63" t="n">
        <v>0</v>
      </c>
      <c r="MA63" t="n">
        <v>0</v>
      </c>
      <c r="MB63" t="inlineStr">
        <is>
          <t>Tidak</t>
        </is>
      </c>
      <c r="MC63" t="n">
        <v>60</v>
      </c>
      <c r="MD63" t="n">
        <v>60</v>
      </c>
      <c r="ME63" t="n">
        <v>0</v>
      </c>
      <c r="MF63" t="n">
        <v>0</v>
      </c>
      <c r="MG63" t="n">
        <v>0</v>
      </c>
      <c r="MH63" t="n">
        <v>0</v>
      </c>
      <c r="MI63" t="n">
        <v/>
      </c>
      <c r="MJ63" t="n">
        <v/>
      </c>
      <c r="MK63" t="n">
        <v/>
      </c>
      <c r="ML63" t="n">
        <v/>
      </c>
      <c r="MM63" t="n">
        <v/>
      </c>
      <c r="MN63" t="n">
        <v/>
      </c>
      <c r="MO63" t="n">
        <v/>
      </c>
      <c r="MP63" t="n">
        <v/>
      </c>
      <c r="MQ63" t="n">
        <v/>
      </c>
      <c r="MR63" t="inlineStr">
        <is>
          <t>Sdh capek</t>
        </is>
      </c>
      <c r="MS63" t="n">
        <v/>
      </c>
      <c r="MT63" t="inlineStr">
        <is>
          <t>Sdh lelah</t>
        </is>
      </c>
      <c r="MU63" t="inlineStr">
        <is>
          <t>Tidak</t>
        </is>
      </c>
      <c r="MV63" t="n">
        <v/>
      </c>
      <c r="MW63" t="n">
        <v/>
      </c>
      <c r="MX63" t="n">
        <v/>
      </c>
      <c r="MY63" t="n">
        <v/>
      </c>
      <c r="MZ63" t="n">
        <v/>
      </c>
      <c r="NA63" t="n">
        <v/>
      </c>
      <c r="NB63" t="n">
        <v/>
      </c>
      <c r="NC63" t="n">
        <v/>
      </c>
      <c r="ND63" t="n">
        <v/>
      </c>
      <c r="NE63" t="n">
        <v/>
      </c>
      <c r="NF63" t="n">
        <v/>
      </c>
      <c r="NG63" t="n">
        <v/>
      </c>
      <c r="NH63" t="n">
        <v/>
      </c>
      <c r="NI63" t="n">
        <v/>
      </c>
      <c r="NJ63" t="n">
        <v/>
      </c>
      <c r="NK63" t="n">
        <v/>
      </c>
      <c r="NL63" t="inlineStr">
        <is>
          <t>Tidak</t>
        </is>
      </c>
      <c r="NM63" t="inlineStr">
        <is>
          <t>100% kredit atau pinjaman</t>
        </is>
      </c>
      <c r="NN63" t="inlineStr">
        <is>
          <t>7.000.001-9.000.000</t>
        </is>
      </c>
      <c r="NO63" t="n">
        <v/>
      </c>
      <c r="NP63" t="n">
        <v/>
      </c>
      <c r="NQ63" t="inlineStr">
        <is>
          <t>Koperasi</t>
        </is>
      </c>
      <c r="NR63" t="n">
        <v/>
      </c>
      <c r="NS63" t="n">
        <v>56</v>
      </c>
      <c r="NT63" t="inlineStr">
        <is>
          <t>Anggota keluarga - Laki-laki dewasa</t>
        </is>
      </c>
      <c r="NU63" t="n">
        <v/>
      </c>
      <c r="NV63" t="n">
        <v/>
      </c>
      <c r="NW63" t="n">
        <v/>
      </c>
      <c r="NX63" t="inlineStr">
        <is>
          <t>Sedikit meningkat</t>
        </is>
      </c>
      <c r="NY63" t="n">
        <v>60</v>
      </c>
      <c r="NZ63" t="n">
        <v>0</v>
      </c>
      <c r="OA63" t="n">
        <v>0</v>
      </c>
      <c r="OB63" t="n">
        <v>0</v>
      </c>
      <c r="OC63" t="n">
        <v>60</v>
      </c>
      <c r="OD63" t="n">
        <v>0</v>
      </c>
      <c r="OE63" t="inlineStr">
        <is>
          <t>Lebih baik</t>
        </is>
      </c>
      <c r="OF63" t="inlineStr">
        <is>
          <t>Lebih baik (beda waktu memasak 5-30 menit, ATAU tidak lagi ada rasa/bau makanan yang berubah, ATAU alasan lainnya)</t>
        </is>
      </c>
      <c r="OG63" t="inlineStr">
        <is>
          <t>Ya</t>
        </is>
      </c>
      <c r="OH63" t="n">
        <v>0</v>
      </c>
      <c r="OI63" t="n">
        <v>5</v>
      </c>
      <c r="OJ63" t="n">
        <v>0</v>
      </c>
      <c r="OK63" t="n">
        <v>0</v>
      </c>
      <c r="OL63" t="n">
        <v>0</v>
      </c>
      <c r="OM63" t="n">
        <v>0</v>
      </c>
      <c r="ON63" t="n">
        <v>0</v>
      </c>
      <c r="OO63" t="n">
        <v>0</v>
      </c>
      <c r="OP63" t="inlineStr">
        <is>
          <t>Sapi perah</t>
        </is>
      </c>
      <c r="OQ63" t="n">
        <v>0</v>
      </c>
      <c r="OR63" t="n">
        <v>1</v>
      </c>
      <c r="OS63" t="n">
        <v>0</v>
      </c>
      <c r="OT63" t="n">
        <v>0</v>
      </c>
      <c r="OU63" t="n">
        <v>0</v>
      </c>
      <c r="OV63" t="n">
        <v>0</v>
      </c>
      <c r="OW63" t="n">
        <v>0</v>
      </c>
      <c r="OX63" t="n">
        <v>0</v>
      </c>
      <c r="OY63" t="n">
        <v/>
      </c>
      <c r="OZ63" t="n">
        <v/>
      </c>
      <c r="PA63" t="n">
        <v/>
      </c>
      <c r="PB63" t="n">
        <v/>
      </c>
      <c r="PC63" t="n">
        <v/>
      </c>
      <c r="PD63" t="n">
        <v/>
      </c>
      <c r="PE63" t="n">
        <v/>
      </c>
      <c r="PF63" t="n">
        <v/>
      </c>
      <c r="PG63" t="n">
        <v/>
      </c>
      <c r="PH63" t="n">
        <v/>
      </c>
      <c r="PI63" t="n">
        <v/>
      </c>
      <c r="PJ63" t="n">
        <v/>
      </c>
      <c r="PK63" t="n">
        <v/>
      </c>
      <c r="PL63" t="n">
        <v/>
      </c>
      <c r="PM63" t="n">
        <v/>
      </c>
      <c r="PN63" t="n">
        <v/>
      </c>
      <c r="PO63" t="n">
        <v/>
      </c>
      <c r="PP63" t="n">
        <v/>
      </c>
      <c r="PQ63" t="n">
        <v/>
      </c>
      <c r="PR63" t="n">
        <v/>
      </c>
      <c r="PS63" t="n">
        <v/>
      </c>
      <c r="PT63" t="n">
        <v/>
      </c>
      <c r="PU63" t="n">
        <v/>
      </c>
      <c r="PV63" t="n">
        <v/>
      </c>
      <c r="PW63" t="n">
        <v/>
      </c>
      <c r="PX63" t="n">
        <v/>
      </c>
      <c r="PY63" t="n">
        <v/>
      </c>
      <c r="PZ63" t="n">
        <v/>
      </c>
      <c r="QA63" t="n">
        <v/>
      </c>
      <c r="QB63" t="n">
        <v/>
      </c>
      <c r="QC63" t="n">
        <v/>
      </c>
      <c r="QD63" t="n">
        <v/>
      </c>
      <c r="QE63" t="inlineStr">
        <is>
          <t>1-Disebarkan ke lahan terbuka 4-Lainnya</t>
        </is>
      </c>
      <c r="QF63" t="n">
        <v>0</v>
      </c>
      <c r="QG63" t="n">
        <v>0</v>
      </c>
      <c r="QH63" t="n">
        <v>0</v>
      </c>
      <c r="QI63" t="n">
        <v>0</v>
      </c>
      <c r="QJ63" t="n">
        <v>0</v>
      </c>
      <c r="QK63" t="n">
        <v>1</v>
      </c>
      <c r="QL63" t="n">
        <v>0</v>
      </c>
      <c r="QM63" t="n">
        <v>0</v>
      </c>
      <c r="QN63" t="n">
        <v>1</v>
      </c>
      <c r="QO63" t="inlineStr">
        <is>
          <t>Di buang lahan sekitar kandang</t>
        </is>
      </c>
      <c r="QP63" t="n">
        <v/>
      </c>
      <c r="QQ63" t="n">
        <v/>
      </c>
      <c r="QR63" t="n">
        <v/>
      </c>
      <c r="QS63" t="n">
        <v/>
      </c>
      <c r="QT63" t="n">
        <v/>
      </c>
      <c r="QU63" t="n">
        <v/>
      </c>
      <c r="QV63" t="n">
        <v/>
      </c>
      <c r="QW63" t="n">
        <v/>
      </c>
      <c r="QX63" t="n">
        <v/>
      </c>
      <c r="QY63" t="n">
        <v/>
      </c>
      <c r="QZ63" t="n">
        <v/>
      </c>
      <c r="RA63" t="n">
        <v/>
      </c>
      <c r="RB63" t="n">
        <v/>
      </c>
      <c r="RC63" t="n">
        <v/>
      </c>
      <c r="RD63" t="n">
        <v/>
      </c>
      <c r="RE63" t="n">
        <v/>
      </c>
      <c r="RF63" t="n">
        <v/>
      </c>
      <c r="RG63" t="n">
        <v/>
      </c>
      <c r="RH63" t="n">
        <v/>
      </c>
      <c r="RI63" t="n">
        <v/>
      </c>
      <c r="RJ63" t="n">
        <v/>
      </c>
      <c r="RK63" t="n">
        <v/>
      </c>
      <c r="RL63" t="n">
        <v/>
      </c>
      <c r="RM63" t="n">
        <v/>
      </c>
      <c r="RN63" t="n">
        <v/>
      </c>
      <c r="RO63" t="n">
        <v/>
      </c>
      <c r="RP63" t="n">
        <v/>
      </c>
      <c r="RQ63" t="n">
        <v/>
      </c>
      <c r="RR63" t="n">
        <v/>
      </c>
      <c r="RS63" t="n">
        <v/>
      </c>
      <c r="RT63" t="n">
        <v/>
      </c>
      <c r="RU63" t="n">
        <v/>
      </c>
      <c r="RV63" t="n">
        <v/>
      </c>
      <c r="RW63" t="n">
        <v/>
      </c>
      <c r="RX63" t="n">
        <v/>
      </c>
      <c r="RY63" t="n">
        <v/>
      </c>
      <c r="RZ63" t="n">
        <v/>
      </c>
      <c r="SA63" t="n">
        <v/>
      </c>
      <c r="SB63" t="n">
        <v/>
      </c>
      <c r="SC63" t="n">
        <v/>
      </c>
      <c r="SD63" t="n">
        <v/>
      </c>
      <c r="SE63" t="n">
        <v/>
      </c>
      <c r="SF63" t="n">
        <v/>
      </c>
      <c r="SG63" t="n">
        <v/>
      </c>
      <c r="SH63" t="n">
        <v/>
      </c>
      <c r="SI63" t="n">
        <v/>
      </c>
      <c r="SJ63" t="n">
        <v/>
      </c>
      <c r="SK63" t="n">
        <v/>
      </c>
      <c r="SL63" t="n">
        <v/>
      </c>
      <c r="SM63" t="n">
        <v/>
      </c>
      <c r="SN63" t="n">
        <v/>
      </c>
      <c r="SO63" t="n">
        <v/>
      </c>
      <c r="SP63" t="n">
        <v/>
      </c>
      <c r="SQ63" t="n">
        <v/>
      </c>
      <c r="SR63" t="n">
        <v/>
      </c>
      <c r="SS63" t="n">
        <v/>
      </c>
      <c r="ST63" t="n">
        <v/>
      </c>
      <c r="SU63" t="n">
        <v/>
      </c>
      <c r="SV63" t="n">
        <v/>
      </c>
      <c r="SW63" t="n">
        <v/>
      </c>
      <c r="SX63" t="n">
        <v/>
      </c>
      <c r="SY63" t="n">
        <v/>
      </c>
      <c r="SZ63" t="n">
        <v>5</v>
      </c>
      <c r="TA63" t="n">
        <v/>
      </c>
      <c r="TB63" t="n">
        <v/>
      </c>
      <c r="TC63" t="n">
        <v/>
      </c>
      <c r="TD63" t="n">
        <v/>
      </c>
      <c r="TE63" t="n">
        <v/>
      </c>
      <c r="TF63" t="n">
        <v/>
      </c>
      <c r="TG63" t="n">
        <v/>
      </c>
      <c r="TH63" t="n">
        <v/>
      </c>
      <c r="TI63" t="n">
        <v/>
      </c>
      <c r="TJ63" t="n">
        <v/>
      </c>
      <c r="TK63" t="n">
        <v/>
      </c>
      <c r="TL63" t="n">
        <v/>
      </c>
      <c r="TM63" t="n">
        <v/>
      </c>
      <c r="TN63" t="n">
        <v/>
      </c>
      <c r="TO63" t="n">
        <v/>
      </c>
      <c r="TP63" t="n">
        <v/>
      </c>
      <c r="TQ63" t="n">
        <v/>
      </c>
      <c r="TR63" t="n">
        <v/>
      </c>
      <c r="TS63" t="n">
        <v/>
      </c>
      <c r="TT63" t="n">
        <v/>
      </c>
      <c r="TU63" t="n">
        <v/>
      </c>
      <c r="TV63" t="n">
        <v/>
      </c>
      <c r="TW63" t="n">
        <v/>
      </c>
      <c r="TX63" t="n">
        <v/>
      </c>
      <c r="TY63" t="n">
        <v/>
      </c>
      <c r="TZ63" t="n">
        <v/>
      </c>
      <c r="UA63" t="n">
        <v/>
      </c>
      <c r="UB63" t="n">
        <v/>
      </c>
      <c r="UC63" t="n">
        <v/>
      </c>
      <c r="UD63" t="n">
        <v/>
      </c>
      <c r="UE63" t="n">
        <v/>
      </c>
      <c r="UF63" t="n">
        <v/>
      </c>
      <c r="UG63" t="n">
        <v/>
      </c>
      <c r="UH63" t="n">
        <v/>
      </c>
      <c r="UI63" t="n">
        <v/>
      </c>
      <c r="UJ63" t="n">
        <v/>
      </c>
      <c r="UK63" t="n">
        <v/>
      </c>
      <c r="UL63" t="n">
        <v/>
      </c>
      <c r="UM63" t="n">
        <v/>
      </c>
      <c r="UN63" t="n">
        <v/>
      </c>
      <c r="UO63" t="n">
        <v/>
      </c>
      <c r="UP63" t="n">
        <v/>
      </c>
      <c r="UQ63" t="n">
        <v/>
      </c>
      <c r="UR63" t="n">
        <v/>
      </c>
      <c r="US63" t="n">
        <v/>
      </c>
      <c r="UT63" t="n">
        <v/>
      </c>
      <c r="UU63" t="n">
        <v/>
      </c>
      <c r="UV63" t="inlineStr">
        <is>
          <t>Pemberian pakan di kandang</t>
        </is>
      </c>
      <c r="UW63" t="n">
        <v/>
      </c>
      <c r="UX63" t="n">
        <v/>
      </c>
      <c r="UY63" t="n">
        <v/>
      </c>
      <c r="UZ63" t="n">
        <v/>
      </c>
      <c r="VA63" t="n">
        <v/>
      </c>
      <c r="VB63" t="n">
        <v/>
      </c>
      <c r="VC63" t="n">
        <v/>
      </c>
      <c r="VD63" t="inlineStr">
        <is>
          <t>Sangat teratur (setiap hari)</t>
        </is>
      </c>
      <c r="VE63" t="n">
        <v/>
      </c>
      <c r="VF63" t="n">
        <v/>
      </c>
      <c r="VG63" t="n">
        <v/>
      </c>
      <c r="VH63" t="n">
        <v/>
      </c>
      <c r="VI63" t="n">
        <v/>
      </c>
      <c r="VJ63" t="n">
        <v/>
      </c>
      <c r="VK63" t="n">
        <v/>
      </c>
      <c r="VL63" t="inlineStr">
        <is>
          <t>Sangat jarang (&gt;1 bulan sekali)</t>
        </is>
      </c>
      <c r="VM63" t="n">
        <v/>
      </c>
      <c r="VN63" t="n">
        <v/>
      </c>
      <c r="VO63" t="n">
        <v/>
      </c>
      <c r="VP63" t="n">
        <v/>
      </c>
      <c r="VQ63" t="n">
        <v/>
      </c>
      <c r="VR63" t="n">
        <v/>
      </c>
      <c r="VS63" t="n">
        <v/>
      </c>
      <c r="VT63" t="n">
        <v/>
      </c>
      <c r="VU63" t="n">
        <v/>
      </c>
      <c r="VV63" t="n">
        <v/>
      </c>
      <c r="VW63" t="n">
        <v/>
      </c>
      <c r="VX63" t="n">
        <v/>
      </c>
      <c r="VY63" t="n">
        <v/>
      </c>
      <c r="VZ63" t="n">
        <v/>
      </c>
      <c r="WA63" t="n">
        <v/>
      </c>
      <c r="WB63" t="n">
        <v/>
      </c>
      <c r="WC63" t="n">
        <v/>
      </c>
      <c r="WD63" t="n">
        <v/>
      </c>
      <c r="WE63" t="n">
        <v/>
      </c>
      <c r="WF63" t="inlineStr">
        <is>
          <t>6-Digester biogas 3-Disimpan terbuka (dry lot)</t>
        </is>
      </c>
      <c r="WG63" t="n">
        <v>0</v>
      </c>
      <c r="WH63" t="n">
        <v>0</v>
      </c>
      <c r="WI63" t="n">
        <v>0</v>
      </c>
      <c r="WJ63" t="n">
        <v>0</v>
      </c>
      <c r="WK63" t="n">
        <v>0</v>
      </c>
      <c r="WL63" t="n">
        <v>0</v>
      </c>
      <c r="WM63" t="n">
        <v>1</v>
      </c>
      <c r="WN63" t="n">
        <v>0</v>
      </c>
      <c r="WO63" t="n">
        <v>0</v>
      </c>
      <c r="WP63" t="n">
        <v>1</v>
      </c>
      <c r="WQ63" t="n">
        <v>0</v>
      </c>
      <c r="WR63" t="n">
        <v>0</v>
      </c>
      <c r="WS63" t="n">
        <v/>
      </c>
      <c r="WT63" t="n">
        <v/>
      </c>
      <c r="WU63" t="n">
        <v/>
      </c>
      <c r="WV63" t="n">
        <v/>
      </c>
      <c r="WW63" t="n">
        <v/>
      </c>
      <c r="WX63" t="n">
        <v/>
      </c>
      <c r="WY63" t="n">
        <v/>
      </c>
      <c r="WZ63" t="n">
        <v/>
      </c>
      <c r="XA63" t="n">
        <v/>
      </c>
      <c r="XB63" t="n">
        <v/>
      </c>
      <c r="XC63" t="n">
        <v/>
      </c>
      <c r="XD63" t="n">
        <v/>
      </c>
      <c r="XE63" t="n">
        <v/>
      </c>
      <c r="XF63" t="n">
        <v/>
      </c>
      <c r="XG63" t="n">
        <v/>
      </c>
      <c r="XH63" t="n">
        <v/>
      </c>
      <c r="XI63" t="n">
        <v/>
      </c>
      <c r="XJ63" t="n">
        <v/>
      </c>
      <c r="XK63" t="n">
        <v/>
      </c>
      <c r="XL63" t="n">
        <v/>
      </c>
      <c r="XM63" t="n">
        <v/>
      </c>
      <c r="XN63" t="n">
        <v/>
      </c>
      <c r="XO63" t="n">
        <v/>
      </c>
      <c r="XP63" t="n">
        <v/>
      </c>
      <c r="XQ63" t="n">
        <v/>
      </c>
      <c r="XR63" t="n">
        <v/>
      </c>
      <c r="XS63" t="n">
        <v/>
      </c>
      <c r="XT63" t="n">
        <v/>
      </c>
      <c r="XU63" t="n">
        <v/>
      </c>
      <c r="XV63" t="n">
        <v/>
      </c>
      <c r="XW63" t="n">
        <v/>
      </c>
      <c r="XX63" t="n">
        <v/>
      </c>
      <c r="XY63" t="n">
        <v/>
      </c>
      <c r="XZ63" t="n">
        <v/>
      </c>
      <c r="YA63" t="n">
        <v/>
      </c>
      <c r="YB63" t="n">
        <v/>
      </c>
      <c r="YC63" t="n">
        <v/>
      </c>
      <c r="YD63" t="n">
        <v/>
      </c>
      <c r="YE63" t="n">
        <v/>
      </c>
      <c r="YF63" t="n">
        <v/>
      </c>
      <c r="YG63" t="n">
        <v/>
      </c>
      <c r="YH63" t="n">
        <v/>
      </c>
      <c r="YI63" t="n">
        <v/>
      </c>
      <c r="YJ63" t="n">
        <v/>
      </c>
      <c r="YK63" t="n">
        <v/>
      </c>
      <c r="YL63" t="n">
        <v/>
      </c>
      <c r="YM63" t="n">
        <v/>
      </c>
      <c r="YN63" t="n">
        <v/>
      </c>
      <c r="YO63" t="n">
        <v/>
      </c>
      <c r="YP63" t="n">
        <v/>
      </c>
      <c r="YQ63" t="n">
        <v/>
      </c>
      <c r="YR63" t="n">
        <v/>
      </c>
      <c r="YS63" t="n">
        <v/>
      </c>
      <c r="YT63" t="n">
        <v/>
      </c>
      <c r="YU63" t="n">
        <v/>
      </c>
      <c r="YV63" t="n">
        <v/>
      </c>
      <c r="YW63" t="n">
        <v/>
      </c>
      <c r="YX63" t="n">
        <v/>
      </c>
      <c r="YY63" t="n">
        <v/>
      </c>
      <c r="YZ63" t="n">
        <v/>
      </c>
      <c r="ZA63" t="n">
        <v/>
      </c>
      <c r="ZB63" t="n">
        <v/>
      </c>
      <c r="ZC63" t="n">
        <v/>
      </c>
      <c r="ZD63" t="n">
        <v/>
      </c>
      <c r="ZE63" t="n">
        <v/>
      </c>
      <c r="ZF63" t="n">
        <v/>
      </c>
      <c r="ZG63" t="n">
        <v/>
      </c>
      <c r="ZH63" t="n">
        <v/>
      </c>
      <c r="ZI63" t="n">
        <v/>
      </c>
      <c r="ZJ63" t="n">
        <v/>
      </c>
      <c r="ZK63" t="n">
        <v/>
      </c>
      <c r="ZL63" t="n">
        <v/>
      </c>
      <c r="ZM63" t="n">
        <v/>
      </c>
      <c r="ZN63" t="n">
        <v/>
      </c>
      <c r="ZO63" t="n">
        <v>100</v>
      </c>
      <c r="ZP63" t="n">
        <v/>
      </c>
      <c r="ZQ63" t="n">
        <v/>
      </c>
      <c r="ZR63" t="n">
        <v/>
      </c>
      <c r="ZS63" t="n">
        <v/>
      </c>
      <c r="ZT63" t="n">
        <v/>
      </c>
      <c r="ZU63" t="n">
        <v/>
      </c>
      <c r="ZV63" t="n">
        <v/>
      </c>
      <c r="ZW63" t="n">
        <v>3</v>
      </c>
      <c r="ZX63" t="n">
        <v/>
      </c>
      <c r="ZY63" t="n">
        <v/>
      </c>
      <c r="ZZ63" t="n">
        <v/>
      </c>
      <c r="AAA63" t="n">
        <v/>
      </c>
      <c r="AAB63" t="n">
        <v/>
      </c>
      <c r="AAC63" t="n">
        <v/>
      </c>
      <c r="AAD63" t="n">
        <v/>
      </c>
      <c r="AAE63" t="inlineStr">
        <is>
          <t>Pakan segar (misal: rumput)</t>
        </is>
      </c>
      <c r="AAF63" t="n">
        <v/>
      </c>
      <c r="AAG63" t="n">
        <v/>
      </c>
      <c r="AAH63" t="n">
        <v/>
      </c>
      <c r="AAI63" t="n">
        <v/>
      </c>
      <c r="AAJ63" t="n">
        <v/>
      </c>
      <c r="AAK63" t="n">
        <v/>
      </c>
      <c r="AAL63" t="inlineStr">
        <is>
          <t>Ya</t>
        </is>
      </c>
      <c r="AAM63" t="inlineStr">
        <is>
          <t>Padat</t>
        </is>
      </c>
      <c r="AAN63" t="n">
        <v>1</v>
      </c>
      <c r="AAO63" t="n">
        <v>0</v>
      </c>
      <c r="AAP63" t="n">
        <v/>
      </c>
      <c r="AAQ63" t="n">
        <v>7</v>
      </c>
      <c r="AAR63" t="inlineStr">
        <is>
          <t>Tidak</t>
        </is>
      </c>
      <c r="AAS63" t="inlineStr">
        <is>
          <t>Mengetahui</t>
        </is>
      </c>
      <c r="AAT63" t="inlineStr">
        <is>
          <t>Digunakan untuk pupuk di lahan pertanian sendiri Dibuang ke lahan sekitar kandang - yg ditanami tanaman</t>
        </is>
      </c>
      <c r="AAU63" t="n">
        <v>1</v>
      </c>
      <c r="AAV63" t="n">
        <v>0</v>
      </c>
      <c r="AAW63" t="n">
        <v>0</v>
      </c>
      <c r="AAX63" t="n">
        <v>1</v>
      </c>
      <c r="AAY63" t="n">
        <v>0</v>
      </c>
      <c r="AAZ63" t="n">
        <v>0</v>
      </c>
      <c r="ABA63" t="n">
        <v>0</v>
      </c>
      <c r="ABB63" t="inlineStr">
        <is>
          <t>Pembenah tanah (soil conditioner) Lainnya</t>
        </is>
      </c>
      <c r="ABC63" t="n">
        <v>0</v>
      </c>
      <c r="ABD63" t="n">
        <v>1</v>
      </c>
      <c r="ABE63" t="n">
        <v>0</v>
      </c>
      <c r="ABF63" t="n">
        <v>0</v>
      </c>
      <c r="ABG63" t="n">
        <v>1</v>
      </c>
      <c r="ABH63" t="inlineStr">
        <is>
          <t>Pupuk padat untuk tanaman</t>
        </is>
      </c>
      <c r="ABI63" t="n">
        <v/>
      </c>
      <c r="ABJ63" t="n">
        <v/>
      </c>
      <c r="ABK63" t="n">
        <v/>
      </c>
      <c r="ABL63" t="n">
        <v/>
      </c>
      <c r="ABM63" t="n">
        <v/>
      </c>
      <c r="ABN63" t="n">
        <v/>
      </c>
      <c r="ABO63" t="n">
        <v/>
      </c>
      <c r="ABP63" t="n">
        <v/>
      </c>
      <c r="ABQ63" t="inlineStr">
        <is>
          <t>Kubis,</t>
        </is>
      </c>
      <c r="ABR63" t="inlineStr">
        <is>
          <t>Sangat jarang (2 bulan sekali)</t>
        </is>
      </c>
      <c r="ABS63" t="n">
        <v>2000</v>
      </c>
      <c r="ABT63" t="n">
        <v>50</v>
      </c>
      <c r="ABU63" t="n">
        <v>0</v>
      </c>
      <c r="ABV63" t="n">
        <v>1000</v>
      </c>
      <c r="ABW63" t="inlineStr">
        <is>
          <t>Urea</t>
        </is>
      </c>
      <c r="ABX63" t="n">
        <v/>
      </c>
      <c r="ABY63" t="n">
        <v>30</v>
      </c>
      <c r="ABZ63" t="n">
        <v>4600</v>
      </c>
      <c r="ACA63" t="n">
        <v>30</v>
      </c>
      <c r="ACB63" t="n">
        <v>4600</v>
      </c>
      <c r="ACC63" t="n">
        <v>2000</v>
      </c>
      <c r="ACD63" t="n">
        <v>3000</v>
      </c>
      <c r="ACE63" t="inlineStr">
        <is>
          <t>Ya</t>
        </is>
      </c>
      <c r="ACF63" t="inlineStr">
        <is>
          <t>Cukup meningkat</t>
        </is>
      </c>
      <c r="ACG63" t="inlineStr">
        <is>
          <t>Tidak ada perubahan</t>
        </is>
      </c>
      <c r="ACH63" t="inlineStr">
        <is>
          <t>Cukup meningkat</t>
        </is>
      </c>
      <c r="ACI63" t="n">
        <v/>
      </c>
      <c r="ACJ63" t="n">
        <v/>
      </c>
      <c r="ACK63" t="inlineStr">
        <is>
          <t>Tidak memiliki tempat untuk menyimpan Ladang/sawah terlalu jauh, sulit untuk mengangkut ke sana</t>
        </is>
      </c>
      <c r="ACL63" t="n">
        <v>0</v>
      </c>
      <c r="ACM63" t="n">
        <v>1</v>
      </c>
      <c r="ACN63" t="n">
        <v>0</v>
      </c>
      <c r="ACO63" t="n">
        <v>1</v>
      </c>
      <c r="ACP63" t="n">
        <v>0</v>
      </c>
      <c r="ACQ63" t="n">
        <v>0</v>
      </c>
      <c r="ACR63" t="n">
        <v>0</v>
      </c>
      <c r="ACS63" t="n">
        <v/>
      </c>
      <c r="ACT63" t="inlineStr">
        <is>
          <t>Tidak ada informasi tambahan mengenai sumber bahan baku biogas</t>
        </is>
      </c>
      <c r="ACU63" t="inlineStr">
        <is>
          <t>Manfaat besar dan membantu kehidupan sehari-hari</t>
        </is>
      </c>
      <c r="ACV63" t="inlineStr">
        <is>
          <t>Sama saja</t>
        </is>
      </c>
      <c r="ACW63" t="inlineStr">
        <is>
          <t>Anggota keluarga - Perempuan dewasa</t>
        </is>
      </c>
      <c r="ACX63" t="inlineStr">
        <is>
          <t>Setuju</t>
        </is>
      </c>
      <c r="ACY63" t="inlineStr">
        <is>
          <t>Anggota keluarga - Laki-laki dewasa Anggota keluarga - Perempuan dewasa</t>
        </is>
      </c>
      <c r="ACZ63" t="n">
        <v>1</v>
      </c>
      <c r="ADA63" t="n">
        <v>1</v>
      </c>
      <c r="ADB63" t="n">
        <v>0</v>
      </c>
      <c r="ADC63" t="n">
        <v>0</v>
      </c>
      <c r="ADD63" t="inlineStr">
        <is>
          <t>Puas</t>
        </is>
      </c>
      <c r="ADE63" t="inlineStr">
        <is>
          <t>Puas</t>
        </is>
      </c>
      <c r="ADF63" t="inlineStr">
        <is>
          <t>Puas</t>
        </is>
      </c>
      <c r="ADG63" t="inlineStr">
        <is>
          <t>Puas</t>
        </is>
      </c>
      <c r="ADH63" t="inlineStr">
        <is>
          <t>Ya</t>
        </is>
      </c>
      <c r="ADI63" t="inlineStr">
        <is>
          <t>Kompor, kran gas .. manometer</t>
        </is>
      </c>
      <c r="ADJ63" t="inlineStr">
        <is>
          <t>Cukup puas</t>
        </is>
      </c>
      <c r="ADK63" t="n">
        <v/>
      </c>
      <c r="ADL63" t="n">
        <v/>
      </c>
      <c r="ADM63" t="n">
        <v/>
      </c>
      <c r="ADN63" t="n">
        <v/>
      </c>
      <c r="ADO63" t="n">
        <v/>
      </c>
      <c r="ADP63" t="n">
        <v/>
      </c>
      <c r="ADQ63" t="n">
        <v/>
      </c>
      <c r="ADR63" t="n">
        <v/>
      </c>
      <c r="ADS63" t="n">
        <v/>
      </c>
      <c r="ADT63" t="n">
        <v/>
      </c>
      <c r="ADU63" t="inlineStr">
        <is>
          <t>Lainnya</t>
        </is>
      </c>
      <c r="ADV63" t="n">
        <v>0</v>
      </c>
      <c r="ADW63" t="n">
        <v>0</v>
      </c>
      <c r="ADX63" t="n">
        <v>0</v>
      </c>
      <c r="ADY63" t="n">
        <v>0</v>
      </c>
      <c r="ADZ63" t="n">
        <v>0</v>
      </c>
      <c r="AEA63" t="n">
        <v>0</v>
      </c>
      <c r="AEB63" t="n">
        <v>0</v>
      </c>
      <c r="AEC63" t="n">
        <v>1</v>
      </c>
      <c r="AED63" t="inlineStr">
        <is>
          <t>Menghubungi tukang</t>
        </is>
      </c>
      <c r="AEE63" t="inlineStr">
        <is>
          <t>Laki-laki dewasa</t>
        </is>
      </c>
      <c r="AEF63" t="n">
        <v/>
      </c>
      <c r="AEG63" t="inlineStr">
        <is>
          <t>Menghubungi melalui rekan</t>
        </is>
      </c>
      <c r="AEH63" t="n">
        <v/>
      </c>
      <c r="AEI63" t="inlineStr">
        <is>
          <t>Perludi cek kondisi biogas per tahun</t>
        </is>
      </c>
      <c r="AEJ63" t="inlineStr">
        <is>
          <t>Ya, selalu</t>
        </is>
      </c>
      <c r="AEK63" t="inlineStr">
        <is>
          <t>Lebih aman Lebih mudah mendapatkan energi Memasak lebih cepat Dapur lebih bersih dan bebas asap</t>
        </is>
      </c>
      <c r="AEL63" t="n">
        <v>0</v>
      </c>
      <c r="AEM63" t="n">
        <v>1</v>
      </c>
      <c r="AEN63" t="n">
        <v>0</v>
      </c>
      <c r="AEO63" t="n">
        <v>1</v>
      </c>
      <c r="AEP63" t="n">
        <v>1</v>
      </c>
      <c r="AEQ63" t="n">
        <v>0</v>
      </c>
      <c r="AER63" t="n">
        <v>0</v>
      </c>
      <c r="AES63" t="n">
        <v>0</v>
      </c>
      <c r="AET63" t="n">
        <v>1</v>
      </c>
      <c r="AEU63" t="n">
        <v>0</v>
      </c>
      <c r="AEV63" t="n">
        <v>0</v>
      </c>
      <c r="AEW63" t="n">
        <v>0</v>
      </c>
      <c r="AEX63" t="n">
        <v/>
      </c>
      <c r="AEY63" t="inlineStr">
        <is>
          <t>Memasak lebih aman</t>
        </is>
      </c>
      <c r="AEZ63" t="n">
        <v/>
      </c>
      <c r="AFA63" t="inlineStr">
        <is>
          <t>Koperasi</t>
        </is>
      </c>
      <c r="AFB63" t="n">
        <v/>
      </c>
      <c r="AFC63" t="inlineStr">
        <is>
          <t>1770430807452.jpg</t>
        </is>
      </c>
      <c r="AFD63" t="inlineStr">
        <is>
          <t>https://kf.kobotoolbox.org/api/v2/assets/avstPQqLr3Ab3ZdcVTXZ6f/data/674287894/attachments/attmjMAYSeardcmqBXMhNTMM/</t>
        </is>
      </c>
      <c r="AFE63" t="inlineStr">
        <is>
          <t>1770433182220.jpg</t>
        </is>
      </c>
      <c r="AFF63" t="inlineStr">
        <is>
          <t>https://kf.kobotoolbox.org/api/v2/assets/avstPQqLr3Ab3ZdcVTXZ6f/data/674287894/attachments/att4fZZr8EvV8Ts8nxsRmLk9/</t>
        </is>
      </c>
      <c r="AFG63" t="inlineStr">
        <is>
          <t>Solihin</t>
        </is>
      </c>
      <c r="AFH63" t="n">
        <v/>
      </c>
      <c r="AFI63" t="inlineStr">
        <is>
          <t>B4,a1. Hrg per kg kayu estimasi Rp 500/ kg pemakaian 10kg perhari ( 1 pikul 20 kg ) kayu keras Pemberian pupuk kimia tetap dilakukan menurut responden utk melengkapi kebutuhan tanaman .itu dilakukan permusim sekali sebar saja .</t>
        </is>
      </c>
    </row>
    <row r="64">
      <c r="A64" t="n">
        <v/>
      </c>
      <c r="B64" t="n">
        <v/>
      </c>
      <c r="C64" t="n">
        <v/>
      </c>
      <c r="D64" t="inlineStr">
        <is>
          <t>adimas oki</t>
        </is>
      </c>
      <c r="E64" t="n">
        <v>0</v>
      </c>
      <c r="F64" t="inlineStr">
        <is>
          <t>-7.916695 112.764606 687.2000122070312 16.136999130249023</t>
        </is>
      </c>
      <c r="G64" t="n">
        <v>-7.916695</v>
      </c>
      <c r="H64" t="n">
        <v>112.764606</v>
      </c>
      <c r="I64" t="n">
        <v>687.2000121999999</v>
      </c>
      <c r="J64" t="n">
        <v>16.13699913</v>
      </c>
      <c r="K64" t="n">
        <v>0</v>
      </c>
      <c r="L64" t="inlineStr">
        <is>
          <t>-7.916667 112.764281 686.2999877929688 15.074000358581543</t>
        </is>
      </c>
      <c r="M64" t="n">
        <v>-7.916667</v>
      </c>
      <c r="N64" t="n">
        <v>112.764281</v>
      </c>
      <c r="O64" t="n">
        <v>686.2999878000001</v>
      </c>
      <c r="P64" t="n">
        <v>15.07400036</v>
      </c>
      <c r="Q64" t="n">
        <v>0</v>
      </c>
      <c r="R64" t="inlineStr">
        <is>
          <t>Jawa Timur</t>
        </is>
      </c>
      <c r="S64" t="n">
        <v>0</v>
      </c>
      <c r="T64" t="n">
        <v>0</v>
      </c>
      <c r="U64" t="n">
        <v>0</v>
      </c>
      <c r="V64" t="n">
        <v>0</v>
      </c>
      <c r="W64" t="n">
        <v>0</v>
      </c>
      <c r="X64" t="n">
        <v>1</v>
      </c>
      <c r="Y64" t="n">
        <v>0</v>
      </c>
      <c r="Z64" t="n">
        <v>0</v>
      </c>
      <c r="AA64" t="n">
        <v>0</v>
      </c>
      <c r="AB64" t="n">
        <v>0</v>
      </c>
      <c r="AC64" t="inlineStr">
        <is>
          <t>MALANG</t>
        </is>
      </c>
      <c r="AD64" t="inlineStr">
        <is>
          <t>JABUNG</t>
        </is>
      </c>
      <c r="AE64" t="inlineStr">
        <is>
          <t>KEMIRI</t>
        </is>
      </c>
      <c r="AF64" t="inlineStr">
        <is>
          <t>KAN JABUNG</t>
        </is>
      </c>
      <c r="AG64" t="inlineStr">
        <is>
          <t>KJP0037</t>
        </is>
      </c>
      <c r="AH64" t="n">
        <v>16</v>
      </c>
      <c r="AI64" t="inlineStr">
        <is>
          <t>VPA1</t>
        </is>
      </c>
      <c r="AJ64" t="inlineStr">
        <is>
          <t>Aktif</t>
        </is>
      </c>
      <c r="AK64" t="n">
        <v>65</v>
      </c>
      <c r="AL64" t="inlineStr">
        <is>
          <t>Laki-laki</t>
        </is>
      </c>
      <c r="AM64" t="inlineStr">
        <is>
          <t>Sudah menikah</t>
        </is>
      </c>
      <c r="AN64" t="inlineStr">
        <is>
          <t>SD/Sederajat</t>
        </is>
      </c>
      <c r="AO64" t="inlineStr">
        <is>
          <t>Peternak</t>
        </is>
      </c>
      <c r="AP64" t="n">
        <v>0</v>
      </c>
      <c r="AQ64" t="n">
        <v>1</v>
      </c>
      <c r="AR64" t="n">
        <v>0</v>
      </c>
      <c r="AS64" t="n">
        <v>0</v>
      </c>
      <c r="AT64" t="n">
        <v>0</v>
      </c>
      <c r="AU64" t="n">
        <v>0</v>
      </c>
      <c r="AV64" t="n">
        <v>0</v>
      </c>
      <c r="AW64" t="n">
        <v>0</v>
      </c>
      <c r="AX64" t="n">
        <v/>
      </c>
      <c r="AY64" t="inlineStr">
        <is>
          <t>Petani</t>
        </is>
      </c>
      <c r="AZ64" t="n">
        <v>1</v>
      </c>
      <c r="BA64" t="n">
        <v>0</v>
      </c>
      <c r="BB64" t="n">
        <v>0</v>
      </c>
      <c r="BC64" t="n">
        <v>0</v>
      </c>
      <c r="BD64" t="n">
        <v>0</v>
      </c>
      <c r="BE64" t="n">
        <v>0</v>
      </c>
      <c r="BF64" t="n">
        <v>0</v>
      </c>
      <c r="BG64" t="n">
        <v>0</v>
      </c>
      <c r="BH64" t="n">
        <v/>
      </c>
      <c r="BI64" t="inlineStr">
        <is>
          <t>Rp2.500.000 - Rp3.500.000</t>
        </is>
      </c>
      <c r="BJ64" t="n">
        <v>0</v>
      </c>
      <c r="BK64" t="n">
        <v>1</v>
      </c>
      <c r="BL64" t="n">
        <v>1</v>
      </c>
      <c r="BM64" t="n">
        <v>1</v>
      </c>
      <c r="BN64" t="inlineStr">
        <is>
          <t>Milik sendiri</t>
        </is>
      </c>
      <c r="BO64" t="inlineStr">
        <is>
          <t>Permanen (dinding bata dan semen)</t>
        </is>
      </c>
      <c r="BP64" t="n">
        <v>1</v>
      </c>
      <c r="BQ64" t="n">
        <v>0</v>
      </c>
      <c r="BR64" t="n">
        <v>0</v>
      </c>
      <c r="BS64" t="n">
        <v>0</v>
      </c>
      <c r="BT64" t="n">
        <v>0</v>
      </c>
      <c r="BU64" t="n">
        <v/>
      </c>
      <c r="BV64" t="inlineStr">
        <is>
          <t>Keramik/ubin</t>
        </is>
      </c>
      <c r="BW64" t="n">
        <v>0</v>
      </c>
      <c r="BX64" t="n">
        <v>0</v>
      </c>
      <c r="BY64" t="n">
        <v>1</v>
      </c>
      <c r="BZ64" t="n">
        <v>0</v>
      </c>
      <c r="CA64" t="n">
        <v>0</v>
      </c>
      <c r="CB64" t="n">
        <v/>
      </c>
      <c r="CC64" t="inlineStr">
        <is>
          <t>Genting</t>
        </is>
      </c>
      <c r="CD64" t="n">
        <v>0</v>
      </c>
      <c r="CE64" t="n">
        <v>0</v>
      </c>
      <c r="CF64" t="n">
        <v>0</v>
      </c>
      <c r="CG64" t="n">
        <v>0</v>
      </c>
      <c r="CH64" t="n">
        <v>0</v>
      </c>
      <c r="CI64" t="n">
        <v>1</v>
      </c>
      <c r="CJ64" t="n">
        <v>0</v>
      </c>
      <c r="CK64" t="n">
        <v/>
      </c>
      <c r="CL64" t="inlineStr">
        <is>
          <t>Ya</t>
        </is>
      </c>
      <c r="CM64" t="n">
        <v>2010</v>
      </c>
      <c r="CN64" t="inlineStr">
        <is>
          <t>Fixed-Dome (Kubah Tetap)</t>
        </is>
      </c>
      <c r="CO64" t="inlineStr">
        <is>
          <t>6 m³ (4-5 ekor sapi, ±5 jam memasak/hari, ±50 kg</t>
        </is>
      </c>
      <c r="CP64" t="inlineStr">
        <is>
          <t>Anggota keluarga - laki-laki</t>
        </is>
      </c>
      <c r="CQ64" t="n">
        <v>0</v>
      </c>
      <c r="CR64" t="n">
        <v>0</v>
      </c>
      <c r="CS64" t="n">
        <v>0</v>
      </c>
      <c r="CT64" t="n">
        <v>0</v>
      </c>
      <c r="CU64" t="n">
        <v>1</v>
      </c>
      <c r="CV64" t="n">
        <v>0</v>
      </c>
      <c r="CW64" t="n">
        <v>0</v>
      </c>
      <c r="CX64" t="n">
        <v>0</v>
      </c>
      <c r="CY64" t="inlineStr">
        <is>
          <t>Anggota keluarga - laki-laki</t>
        </is>
      </c>
      <c r="CZ64" t="n">
        <v>1</v>
      </c>
      <c r="DA64" t="n">
        <v>0</v>
      </c>
      <c r="DB64" t="n">
        <v>0</v>
      </c>
      <c r="DC64" t="n">
        <v/>
      </c>
      <c r="DD64" t="inlineStr">
        <is>
          <t>Anggota keluarga - laki-laki CPO atau pendamping</t>
        </is>
      </c>
      <c r="DE64" t="n">
        <v>1</v>
      </c>
      <c r="DF64" t="n">
        <v>0</v>
      </c>
      <c r="DG64" t="n">
        <v>1</v>
      </c>
      <c r="DH64" t="n">
        <v>0</v>
      </c>
      <c r="DI64" t="n">
        <v/>
      </c>
      <c r="DJ64" t="inlineStr">
        <is>
          <t>Anggota keluarga - laki-laki CPO atau pendamping</t>
        </is>
      </c>
      <c r="DK64" t="n">
        <v>1</v>
      </c>
      <c r="DL64" t="n">
        <v>0</v>
      </c>
      <c r="DM64" t="n">
        <v>1</v>
      </c>
      <c r="DN64" t="n">
        <v>0</v>
      </c>
      <c r="DO64" t="n">
        <v/>
      </c>
      <c r="DP64" t="inlineStr">
        <is>
          <t>Ya</t>
        </is>
      </c>
      <c r="DQ64" t="n">
        <v/>
      </c>
      <c r="DR64" t="n">
        <v/>
      </c>
      <c r="DS64" t="n">
        <v/>
      </c>
      <c r="DT64" t="n">
        <v/>
      </c>
      <c r="DU64" t="n">
        <v/>
      </c>
      <c r="DV64" t="n">
        <v/>
      </c>
      <c r="DW64" t="n">
        <v/>
      </c>
      <c r="DX64" t="n">
        <v/>
      </c>
      <c r="DY64" t="n">
        <v/>
      </c>
      <c r="DZ64" t="n">
        <v/>
      </c>
      <c r="EA64" t="n">
        <v/>
      </c>
      <c r="EB64" t="n">
        <v/>
      </c>
      <c r="EC64" t="n">
        <v/>
      </c>
      <c r="ED64" t="n">
        <v/>
      </c>
      <c r="EE64" t="n">
        <v/>
      </c>
      <c r="EF64" t="n">
        <v/>
      </c>
      <c r="EG64" t="n">
        <v/>
      </c>
      <c r="EH64" t="n">
        <v/>
      </c>
      <c r="EI64" t="inlineStr">
        <is>
          <t>Tidak ada masalah</t>
        </is>
      </c>
      <c r="EJ64" t="n">
        <v>0</v>
      </c>
      <c r="EK64" t="n">
        <v>0</v>
      </c>
      <c r="EL64" t="n">
        <v>0</v>
      </c>
      <c r="EM64" t="n">
        <v>1</v>
      </c>
      <c r="EN64" t="n">
        <v>0</v>
      </c>
      <c r="EO64" t="n">
        <v/>
      </c>
      <c r="EP64" t="inlineStr">
        <is>
          <t>Ya, cukup jelas dan mudah diikuti</t>
        </is>
      </c>
      <c r="EQ64" t="inlineStr">
        <is>
          <t>Pelatihan</t>
        </is>
      </c>
      <c r="ER64" t="inlineStr">
        <is>
          <t>CPO atau pendamping</t>
        </is>
      </c>
      <c r="ES64" t="n">
        <v>1</v>
      </c>
      <c r="ET64" t="n">
        <v>0</v>
      </c>
      <c r="EU64" t="n">
        <v>0</v>
      </c>
      <c r="EV64" t="n">
        <v>0</v>
      </c>
      <c r="EW64" t="n">
        <v/>
      </c>
      <c r="EX64" t="inlineStr">
        <is>
          <t>Anggota keluarga - Laki-laki</t>
        </is>
      </c>
      <c r="EY64" t="n">
        <v>1</v>
      </c>
      <c r="EZ64" t="n">
        <v>0</v>
      </c>
      <c r="FA64" t="n">
        <v>0</v>
      </c>
      <c r="FB64" t="n">
        <v/>
      </c>
      <c r="FC64" t="inlineStr">
        <is>
          <t>Jarang sekali</t>
        </is>
      </c>
      <c r="FD64" t="n">
        <v/>
      </c>
      <c r="FE64" t="inlineStr">
        <is>
          <t>Mengetahui</t>
        </is>
      </c>
      <c r="FF64" t="inlineStr">
        <is>
          <t>Selalu (setiap hari)</t>
        </is>
      </c>
      <c r="FG64" t="inlineStr">
        <is>
          <t>Mengetahui</t>
        </is>
      </c>
      <c r="FH64" t="inlineStr">
        <is>
          <t>Sering (setiap minggu)</t>
        </is>
      </c>
      <c r="FI64" t="inlineStr">
        <is>
          <t>Mengetahui</t>
        </is>
      </c>
      <c r="FJ64" t="inlineStr">
        <is>
          <t>Sering (setiap minggu)</t>
        </is>
      </c>
      <c r="FK64" t="inlineStr">
        <is>
          <t>Mengetahui</t>
        </is>
      </c>
      <c r="FL64" t="inlineStr">
        <is>
          <t>Sering (setiap minggu)</t>
        </is>
      </c>
      <c r="FM64" t="inlineStr">
        <is>
          <t>Mengetahui</t>
        </is>
      </c>
      <c r="FN64" t="inlineStr">
        <is>
          <t>Sering (setiap minggu)</t>
        </is>
      </c>
      <c r="FO64" t="inlineStr">
        <is>
          <t>Mengetahui</t>
        </is>
      </c>
      <c r="FP64" t="inlineStr">
        <is>
          <t>Sering (setiap minggu)</t>
        </is>
      </c>
      <c r="FQ64" t="inlineStr">
        <is>
          <t>Mengetahui</t>
        </is>
      </c>
      <c r="FR64" t="inlineStr">
        <is>
          <t>Ya</t>
        </is>
      </c>
      <c r="FS64" t="inlineStr">
        <is>
          <t>Mengetahui</t>
        </is>
      </c>
      <c r="FT64" t="inlineStr">
        <is>
          <t>Ya, terkadang</t>
        </is>
      </c>
      <c r="FU64" t="inlineStr">
        <is>
          <t>Laki-laki dewasa</t>
        </is>
      </c>
      <c r="FV64" t="n">
        <v>1</v>
      </c>
      <c r="FW64" t="n">
        <v>0</v>
      </c>
      <c r="FX64" t="n">
        <v>0</v>
      </c>
      <c r="FY64" t="n">
        <v>0</v>
      </c>
      <c r="FZ64" t="inlineStr">
        <is>
          <t>Memahami</t>
        </is>
      </c>
      <c r="GA64" t="inlineStr">
        <is>
          <t>CPO</t>
        </is>
      </c>
      <c r="GB64" t="n">
        <v>1</v>
      </c>
      <c r="GC64" t="n">
        <v>0</v>
      </c>
      <c r="GD64" t="n">
        <v>0</v>
      </c>
      <c r="GE64" t="n">
        <v>0</v>
      </c>
      <c r="GF64" t="n">
        <v/>
      </c>
      <c r="GG64" t="inlineStr">
        <is>
          <t>Sering</t>
        </is>
      </c>
      <c r="GH64" t="inlineStr">
        <is>
          <t>Ya</t>
        </is>
      </c>
      <c r="GI64" t="inlineStr">
        <is>
          <t>Teman/keluarga</t>
        </is>
      </c>
      <c r="GJ64" t="n">
        <v>0</v>
      </c>
      <c r="GK64" t="n">
        <v>1</v>
      </c>
      <c r="GL64" t="n">
        <v>0</v>
      </c>
      <c r="GM64" t="n">
        <v>0</v>
      </c>
      <c r="GN64" t="n">
        <v/>
      </c>
      <c r="GO64" t="n">
        <v>9</v>
      </c>
      <c r="GP64" t="inlineStr">
        <is>
          <t>Sebagian</t>
        </is>
      </c>
      <c r="GQ64" t="inlineStr">
        <is>
          <t>LPG</t>
        </is>
      </c>
      <c r="GR64" t="n">
        <v>1</v>
      </c>
      <c r="GS64" t="n">
        <v>0</v>
      </c>
      <c r="GT64" t="n">
        <v>0</v>
      </c>
      <c r="GU64" t="n">
        <v>0</v>
      </c>
      <c r="GV64" t="n">
        <v>0</v>
      </c>
      <c r="GW64" t="n">
        <v>0</v>
      </c>
      <c r="GX64" t="n">
        <v>0</v>
      </c>
      <c r="GY64" t="n">
        <v/>
      </c>
      <c r="GZ64" t="inlineStr">
        <is>
          <t>Tidak</t>
        </is>
      </c>
      <c r="HA64" t="n">
        <v/>
      </c>
      <c r="HB64" t="n">
        <v/>
      </c>
      <c r="HC64" t="n">
        <v/>
      </c>
      <c r="HD64" t="n">
        <v/>
      </c>
      <c r="HE64" t="n">
        <v/>
      </c>
      <c r="HF64" t="n">
        <v/>
      </c>
      <c r="HG64" t="n">
        <v/>
      </c>
      <c r="HH64" t="n">
        <v/>
      </c>
      <c r="HI64" t="n">
        <v/>
      </c>
      <c r="HJ64" t="n">
        <v/>
      </c>
      <c r="HK64" t="n">
        <v/>
      </c>
      <c r="HL64" t="n">
        <v/>
      </c>
      <c r="HM64" t="n">
        <v/>
      </c>
      <c r="HN64" t="n">
        <v/>
      </c>
      <c r="HO64" t="n">
        <v/>
      </c>
      <c r="HP64" t="n">
        <v/>
      </c>
      <c r="HQ64" t="n">
        <v/>
      </c>
      <c r="HR64" t="n">
        <v/>
      </c>
      <c r="HS64" t="n">
        <v/>
      </c>
      <c r="HT64" t="n">
        <v/>
      </c>
      <c r="HU64" t="n">
        <v/>
      </c>
      <c r="HV64" t="n">
        <v/>
      </c>
      <c r="HW64" t="n">
        <v/>
      </c>
      <c r="HX64" t="n">
        <v/>
      </c>
      <c r="HY64" t="n">
        <v/>
      </c>
      <c r="HZ64" t="n">
        <v/>
      </c>
      <c r="IA64" t="n">
        <v>3</v>
      </c>
      <c r="IB64" t="n">
        <v>40000</v>
      </c>
      <c r="IC64" t="n">
        <v/>
      </c>
      <c r="ID64" t="n">
        <v/>
      </c>
      <c r="IE64" t="n">
        <v/>
      </c>
      <c r="IF64" t="n">
        <v/>
      </c>
      <c r="IG64" t="n">
        <v/>
      </c>
      <c r="IH64" t="n">
        <v/>
      </c>
      <c r="II64" t="n">
        <v/>
      </c>
      <c r="IJ64" t="n">
        <v/>
      </c>
      <c r="IK64" t="inlineStr">
        <is>
          <t>50-65 kg</t>
        </is>
      </c>
      <c r="IL64" t="inlineStr">
        <is>
          <t>1-3 jam</t>
        </is>
      </c>
      <c r="IM64" t="inlineStr">
        <is>
          <t>Ya</t>
        </is>
      </c>
      <c r="IN64" t="inlineStr">
        <is>
          <t>Ya</t>
        </is>
      </c>
      <c r="IO64" t="inlineStr">
        <is>
          <t>Lebih bersih</t>
        </is>
      </c>
      <c r="IP64" t="n">
        <v/>
      </c>
      <c r="IQ64" t="inlineStr">
        <is>
          <t>Lebih jarang (lebih sering tidak terkena)</t>
        </is>
      </c>
      <c r="IR64" t="inlineStr">
        <is>
          <t>Laki-laki dewasa</t>
        </is>
      </c>
      <c r="IS64" t="n">
        <v>1</v>
      </c>
      <c r="IT64" t="n">
        <v>0</v>
      </c>
      <c r="IU64" t="n">
        <v>0</v>
      </c>
      <c r="IV64" t="inlineStr">
        <is>
          <t>Laki-laki dewasa</t>
        </is>
      </c>
      <c r="IW64" t="n">
        <v>1</v>
      </c>
      <c r="IX64" t="n">
        <v>0</v>
      </c>
      <c r="IY64" t="n">
        <v>0</v>
      </c>
      <c r="IZ64" t="inlineStr">
        <is>
          <t>Tidak pernah</t>
        </is>
      </c>
      <c r="JA64" t="n">
        <v/>
      </c>
      <c r="JB64" t="n">
        <v/>
      </c>
      <c r="JC64" t="n">
        <v/>
      </c>
      <c r="JD64" t="n">
        <v/>
      </c>
      <c r="JE64" t="n">
        <v/>
      </c>
      <c r="JF64" t="n">
        <v/>
      </c>
      <c r="JG64" t="n">
        <v/>
      </c>
      <c r="JH64" t="n">
        <v/>
      </c>
      <c r="JI64" t="inlineStr">
        <is>
          <t>Tidak pernah</t>
        </is>
      </c>
      <c r="JJ64" t="n">
        <v/>
      </c>
      <c r="JK64" t="n">
        <v/>
      </c>
      <c r="JL64" t="n">
        <v/>
      </c>
      <c r="JM64" t="n">
        <v/>
      </c>
      <c r="JN64" t="n">
        <v/>
      </c>
      <c r="JO64" t="n">
        <v/>
      </c>
      <c r="JP64" t="n">
        <v/>
      </c>
      <c r="JQ64" t="n">
        <v/>
      </c>
      <c r="JR64" t="inlineStr">
        <is>
          <t>Tidak pernah</t>
        </is>
      </c>
      <c r="JS64" t="n">
        <v/>
      </c>
      <c r="JT64" t="n">
        <v/>
      </c>
      <c r="JU64" t="n">
        <v/>
      </c>
      <c r="JV64" t="n">
        <v/>
      </c>
      <c r="JW64" t="n">
        <v/>
      </c>
      <c r="JX64" t="n">
        <v/>
      </c>
      <c r="JY64" t="n">
        <v/>
      </c>
      <c r="JZ64" t="n">
        <v/>
      </c>
      <c r="KA64" t="inlineStr">
        <is>
          <t>Tidak pernah</t>
        </is>
      </c>
      <c r="KB64" t="n">
        <v/>
      </c>
      <c r="KC64" t="n">
        <v/>
      </c>
      <c r="KD64" t="n">
        <v/>
      </c>
      <c r="KE64" t="n">
        <v/>
      </c>
      <c r="KF64" t="n">
        <v/>
      </c>
      <c r="KG64" t="n">
        <v/>
      </c>
      <c r="KH64" t="n">
        <v/>
      </c>
      <c r="KI64" t="n">
        <v/>
      </c>
      <c r="KJ64" t="inlineStr">
        <is>
          <t>Tidak pernah</t>
        </is>
      </c>
      <c r="KK64" t="n">
        <v/>
      </c>
      <c r="KL64" t="n">
        <v/>
      </c>
      <c r="KM64" t="n">
        <v/>
      </c>
      <c r="KN64" t="n">
        <v/>
      </c>
      <c r="KO64" t="n">
        <v/>
      </c>
      <c r="KP64" t="n">
        <v/>
      </c>
      <c r="KQ64" t="n">
        <v/>
      </c>
      <c r="KR64" t="n">
        <v/>
      </c>
      <c r="KS64" t="inlineStr">
        <is>
          <t>Cukup membaik</t>
        </is>
      </c>
      <c r="KT64" t="inlineStr">
        <is>
          <t>0-1 kali</t>
        </is>
      </c>
      <c r="KU64" t="inlineStr">
        <is>
          <t>0-1 kali</t>
        </is>
      </c>
      <c r="KV64" t="inlineStr">
        <is>
          <t>Anak-anak (0-18 tahun)</t>
        </is>
      </c>
      <c r="KW64" t="n">
        <v>0</v>
      </c>
      <c r="KX64" t="n">
        <v>0</v>
      </c>
      <c r="KY64" t="n">
        <v>1</v>
      </c>
      <c r="KZ64" t="n">
        <v>0</v>
      </c>
      <c r="LA64" t="inlineStr">
        <is>
          <t>Cukup membaik</t>
        </is>
      </c>
      <c r="LB64" t="inlineStr">
        <is>
          <t>Cukup membaik</t>
        </is>
      </c>
      <c r="LC64" t="n">
        <v>4</v>
      </c>
      <c r="LD64" t="n">
        <v>4</v>
      </c>
      <c r="LE64" t="n">
        <v>0</v>
      </c>
      <c r="LF64" t="n">
        <v>0</v>
      </c>
      <c r="LG64" t="inlineStr">
        <is>
          <t>Ya</t>
        </is>
      </c>
      <c r="LH64" t="n">
        <v>100000</v>
      </c>
      <c r="LI64" t="n">
        <v/>
      </c>
      <c r="LJ64" t="inlineStr">
        <is>
          <t>Kebutuhan rumah tangga</t>
        </is>
      </c>
      <c r="LK64" t="n">
        <v>0</v>
      </c>
      <c r="LL64" t="n">
        <v>0</v>
      </c>
      <c r="LM64" t="n">
        <v>0</v>
      </c>
      <c r="LN64" t="n">
        <v>0</v>
      </c>
      <c r="LO64" t="n">
        <v>1</v>
      </c>
      <c r="LP64" t="n">
        <v>0</v>
      </c>
      <c r="LQ64" t="n">
        <v>0</v>
      </c>
      <c r="LR64" t="n">
        <v/>
      </c>
      <c r="LS64" t="n">
        <v>5</v>
      </c>
      <c r="LT64" t="n">
        <v>5</v>
      </c>
      <c r="LU64" t="n">
        <v>0</v>
      </c>
      <c r="LV64" t="n">
        <v>5</v>
      </c>
      <c r="LW64" t="n">
        <v>0</v>
      </c>
      <c r="LX64" t="n">
        <v>0</v>
      </c>
      <c r="LY64" t="n">
        <v>5</v>
      </c>
      <c r="LZ64" t="n">
        <v>5</v>
      </c>
      <c r="MA64" t="n">
        <v>0</v>
      </c>
      <c r="MB64" t="inlineStr">
        <is>
          <t>Ya</t>
        </is>
      </c>
      <c r="MC64" t="n">
        <v>60</v>
      </c>
      <c r="MD64" t="n">
        <v>25</v>
      </c>
      <c r="ME64" t="n">
        <v>0</v>
      </c>
      <c r="MF64" t="n">
        <v>0</v>
      </c>
      <c r="MG64" t="n">
        <v>0</v>
      </c>
      <c r="MH64" t="n">
        <v>0</v>
      </c>
      <c r="MI64" t="inlineStr">
        <is>
          <t>Istirahat</t>
        </is>
      </c>
      <c r="MJ64" t="n">
        <v>0</v>
      </c>
      <c r="MK64" t="n">
        <v>0</v>
      </c>
      <c r="ML64" t="n">
        <v>1</v>
      </c>
      <c r="MM64" t="n">
        <v>0</v>
      </c>
      <c r="MN64" t="n">
        <v>0</v>
      </c>
      <c r="MO64" t="n">
        <v>0</v>
      </c>
      <c r="MP64" t="n">
        <v/>
      </c>
      <c r="MQ64" t="n">
        <v/>
      </c>
      <c r="MR64" t="inlineStr">
        <is>
          <t>Istirahat</t>
        </is>
      </c>
      <c r="MS64" t="n">
        <v/>
      </c>
      <c r="MT64" t="inlineStr">
        <is>
          <t>Istirahat</t>
        </is>
      </c>
      <c r="MU64" t="inlineStr">
        <is>
          <t>Ya, mempekerjakan orang lain</t>
        </is>
      </c>
      <c r="MV64" t="inlineStr">
        <is>
          <t>Pemasangan sistem biogas</t>
        </is>
      </c>
      <c r="MW64" t="n">
        <v>0</v>
      </c>
      <c r="MX64" t="n">
        <v>1</v>
      </c>
      <c r="MY64" t="n">
        <v>0</v>
      </c>
      <c r="MZ64" t="n">
        <v>0</v>
      </c>
      <c r="NA64" t="n">
        <v/>
      </c>
      <c r="NB64" t="n">
        <v>2</v>
      </c>
      <c r="NC64" t="n">
        <v/>
      </c>
      <c r="ND64" t="n">
        <v/>
      </c>
      <c r="NE64" t="n">
        <v/>
      </c>
      <c r="NF64" t="n">
        <v/>
      </c>
      <c r="NG64" t="n">
        <v/>
      </c>
      <c r="NH64" t="n">
        <v/>
      </c>
      <c r="NI64" t="n">
        <v/>
      </c>
      <c r="NJ64" t="n">
        <v/>
      </c>
      <c r="NK64" t="n">
        <v/>
      </c>
      <c r="NL64" t="inlineStr">
        <is>
          <t>Tidak</t>
        </is>
      </c>
      <c r="NM64" t="inlineStr">
        <is>
          <t>Kombinasi dana mandiri dan dana hibah</t>
        </is>
      </c>
      <c r="NN64" t="inlineStr">
        <is>
          <t>3.000.001-5.000.000</t>
        </is>
      </c>
      <c r="NO64" t="inlineStr">
        <is>
          <t>Yayasan Rumah Energi atau BIRU</t>
        </is>
      </c>
      <c r="NP64" t="n">
        <v/>
      </c>
      <c r="NQ64" t="n">
        <v/>
      </c>
      <c r="NR64" t="n">
        <v/>
      </c>
      <c r="NS64" t="n">
        <v/>
      </c>
      <c r="NT64" t="n">
        <v/>
      </c>
      <c r="NU64" t="n">
        <v/>
      </c>
      <c r="NV64" t="inlineStr">
        <is>
          <t>Anggota keluarga - Laki-laki dewasa</t>
        </is>
      </c>
      <c r="NW64" t="n">
        <v/>
      </c>
      <c r="NX64" t="inlineStr">
        <is>
          <t>Sedikit meningkat</t>
        </is>
      </c>
      <c r="NY64" t="n">
        <v>90</v>
      </c>
      <c r="NZ64" t="n">
        <v>0</v>
      </c>
      <c r="OA64" t="n">
        <v>0</v>
      </c>
      <c r="OB64" t="n">
        <v>90</v>
      </c>
      <c r="OC64" t="n">
        <v>0</v>
      </c>
      <c r="OD64" t="n">
        <v>0</v>
      </c>
      <c r="OE64" t="inlineStr">
        <is>
          <t>Jauh lebih baik</t>
        </is>
      </c>
      <c r="OF64" t="inlineStr">
        <is>
          <t>Jauh lebih baik (beda waktu memasak lebih cepat setengah jam atau lebih, ATAU tidak lagi ada rasa/bau makanan yang berubah, ATAU alasan lainnya)</t>
        </is>
      </c>
      <c r="OG64" t="inlineStr">
        <is>
          <t>Ya</t>
        </is>
      </c>
      <c r="OH64" t="n">
        <v>0</v>
      </c>
      <c r="OI64" t="n">
        <v>4</v>
      </c>
      <c r="OJ64" t="n">
        <v>0</v>
      </c>
      <c r="OK64" t="n">
        <v>0</v>
      </c>
      <c r="OL64" t="n">
        <v>0</v>
      </c>
      <c r="OM64" t="n">
        <v>0</v>
      </c>
      <c r="ON64" t="n">
        <v>0</v>
      </c>
      <c r="OO64" t="n">
        <v>0</v>
      </c>
      <c r="OP64" t="inlineStr">
        <is>
          <t>Sapi perah</t>
        </is>
      </c>
      <c r="OQ64" t="n">
        <v>0</v>
      </c>
      <c r="OR64" t="n">
        <v>1</v>
      </c>
      <c r="OS64" t="n">
        <v>0</v>
      </c>
      <c r="OT64" t="n">
        <v>0</v>
      </c>
      <c r="OU64" t="n">
        <v>0</v>
      </c>
      <c r="OV64" t="n">
        <v>0</v>
      </c>
      <c r="OW64" t="n">
        <v>0</v>
      </c>
      <c r="OX64" t="n">
        <v>0</v>
      </c>
      <c r="OY64" t="n">
        <v>0</v>
      </c>
      <c r="OZ64" t="inlineStr">
        <is>
          <t>Sapi perah</t>
        </is>
      </c>
      <c r="PA64" t="n">
        <v>0</v>
      </c>
      <c r="PB64" t="n">
        <v>1</v>
      </c>
      <c r="PC64" t="n">
        <v>0</v>
      </c>
      <c r="PD64" t="n">
        <v>0</v>
      </c>
      <c r="PE64" t="n">
        <v>0</v>
      </c>
      <c r="PF64" t="n">
        <v>0</v>
      </c>
      <c r="PG64" t="n">
        <v>0</v>
      </c>
      <c r="PH64" t="n">
        <v>0</v>
      </c>
      <c r="PI64" t="n">
        <v>0</v>
      </c>
      <c r="PJ64" t="inlineStr">
        <is>
          <t>Sapi perah</t>
        </is>
      </c>
      <c r="PK64" t="n">
        <v>0</v>
      </c>
      <c r="PL64" t="n">
        <v>1</v>
      </c>
      <c r="PM64" t="n">
        <v>0</v>
      </c>
      <c r="PN64" t="n">
        <v>0</v>
      </c>
      <c r="PO64" t="n">
        <v>0</v>
      </c>
      <c r="PP64" t="n">
        <v>0</v>
      </c>
      <c r="PQ64" t="n">
        <v>0</v>
      </c>
      <c r="PR64" t="n">
        <v>0</v>
      </c>
      <c r="PS64" t="n">
        <v>0</v>
      </c>
      <c r="PT64" t="n">
        <v/>
      </c>
      <c r="PU64" t="n">
        <v/>
      </c>
      <c r="PV64" t="n">
        <v/>
      </c>
      <c r="PW64" t="n">
        <v/>
      </c>
      <c r="PX64" t="n">
        <v/>
      </c>
      <c r="PY64" t="n">
        <v/>
      </c>
      <c r="PZ64" t="n">
        <v/>
      </c>
      <c r="QA64" t="n">
        <v/>
      </c>
      <c r="QB64" t="n">
        <v/>
      </c>
      <c r="QC64" t="n">
        <v/>
      </c>
      <c r="QD64" t="n">
        <v/>
      </c>
      <c r="QE64" t="inlineStr">
        <is>
          <t>2-Dibuang ke sungai</t>
        </is>
      </c>
      <c r="QF64" t="n">
        <v>0</v>
      </c>
      <c r="QG64" t="n">
        <v>0</v>
      </c>
      <c r="QH64" t="n">
        <v>0</v>
      </c>
      <c r="QI64" t="n">
        <v>0</v>
      </c>
      <c r="QJ64" t="n">
        <v>0</v>
      </c>
      <c r="QK64" t="n">
        <v>0</v>
      </c>
      <c r="QL64" t="n">
        <v>1</v>
      </c>
      <c r="QM64" t="n">
        <v>0</v>
      </c>
      <c r="QN64" t="n">
        <v>0</v>
      </c>
      <c r="QO64" t="n">
        <v/>
      </c>
      <c r="QP64" t="n">
        <v/>
      </c>
      <c r="QQ64" t="n">
        <v/>
      </c>
      <c r="QR64" t="n">
        <v/>
      </c>
      <c r="QS64" t="n">
        <v/>
      </c>
      <c r="QT64" t="n">
        <v/>
      </c>
      <c r="QU64" t="n">
        <v/>
      </c>
      <c r="QV64" t="n">
        <v/>
      </c>
      <c r="QW64" t="n">
        <v/>
      </c>
      <c r="QX64" t="n">
        <v/>
      </c>
      <c r="QY64" t="n">
        <v/>
      </c>
      <c r="QZ64" t="n">
        <v/>
      </c>
      <c r="RA64" t="n">
        <v/>
      </c>
      <c r="RB64" t="n">
        <v/>
      </c>
      <c r="RC64" t="n">
        <v/>
      </c>
      <c r="RD64" t="n">
        <v/>
      </c>
      <c r="RE64" t="n">
        <v/>
      </c>
      <c r="RF64" t="n">
        <v/>
      </c>
      <c r="RG64" t="n">
        <v/>
      </c>
      <c r="RH64" t="n">
        <v/>
      </c>
      <c r="RI64" t="n">
        <v/>
      </c>
      <c r="RJ64" t="n">
        <v/>
      </c>
      <c r="RK64" t="n">
        <v/>
      </c>
      <c r="RL64" t="n">
        <v/>
      </c>
      <c r="RM64" t="n">
        <v/>
      </c>
      <c r="RN64" t="n">
        <v/>
      </c>
      <c r="RO64" t="n">
        <v/>
      </c>
      <c r="RP64" t="n">
        <v/>
      </c>
      <c r="RQ64" t="n">
        <v/>
      </c>
      <c r="RR64" t="n">
        <v/>
      </c>
      <c r="RS64" t="n">
        <v/>
      </c>
      <c r="RT64" t="n">
        <v/>
      </c>
      <c r="RU64" t="n">
        <v/>
      </c>
      <c r="RV64" t="n">
        <v/>
      </c>
      <c r="RW64" t="n">
        <v/>
      </c>
      <c r="RX64" t="n">
        <v/>
      </c>
      <c r="RY64" t="n">
        <v/>
      </c>
      <c r="RZ64" t="n">
        <v/>
      </c>
      <c r="SA64" t="n">
        <v/>
      </c>
      <c r="SB64" t="n">
        <v/>
      </c>
      <c r="SC64" t="n">
        <v/>
      </c>
      <c r="SD64" t="n">
        <v/>
      </c>
      <c r="SE64" t="n">
        <v/>
      </c>
      <c r="SF64" t="n">
        <v/>
      </c>
      <c r="SG64" t="n">
        <v/>
      </c>
      <c r="SH64" t="n">
        <v/>
      </c>
      <c r="SI64" t="n">
        <v/>
      </c>
      <c r="SJ64" t="n">
        <v/>
      </c>
      <c r="SK64" t="n">
        <v/>
      </c>
      <c r="SL64" t="n">
        <v/>
      </c>
      <c r="SM64" t="n">
        <v/>
      </c>
      <c r="SN64" t="n">
        <v/>
      </c>
      <c r="SO64" t="n">
        <v/>
      </c>
      <c r="SP64" t="n">
        <v/>
      </c>
      <c r="SQ64" t="n">
        <v/>
      </c>
      <c r="SR64" t="n">
        <v/>
      </c>
      <c r="SS64" t="n">
        <v/>
      </c>
      <c r="ST64" t="n">
        <v/>
      </c>
      <c r="SU64" t="n">
        <v/>
      </c>
      <c r="SV64" t="n">
        <v/>
      </c>
      <c r="SW64" t="n">
        <v/>
      </c>
      <c r="SX64" t="n">
        <v/>
      </c>
      <c r="SY64" t="n">
        <v/>
      </c>
      <c r="SZ64" t="n">
        <v>4</v>
      </c>
      <c r="TA64" t="n">
        <v/>
      </c>
      <c r="TB64" t="n">
        <v/>
      </c>
      <c r="TC64" t="n">
        <v/>
      </c>
      <c r="TD64" t="n">
        <v/>
      </c>
      <c r="TE64" t="n">
        <v/>
      </c>
      <c r="TF64" t="n">
        <v/>
      </c>
      <c r="TG64" t="n">
        <v/>
      </c>
      <c r="TH64" t="n">
        <v/>
      </c>
      <c r="TI64" t="n">
        <v/>
      </c>
      <c r="TJ64" t="n">
        <v/>
      </c>
      <c r="TK64" t="n">
        <v/>
      </c>
      <c r="TL64" t="n">
        <v/>
      </c>
      <c r="TM64" t="n">
        <v/>
      </c>
      <c r="TN64" t="n">
        <v/>
      </c>
      <c r="TO64" t="n">
        <v/>
      </c>
      <c r="TP64" t="n">
        <v/>
      </c>
      <c r="TQ64" t="n">
        <v/>
      </c>
      <c r="TR64" t="n">
        <v/>
      </c>
      <c r="TS64" t="n">
        <v/>
      </c>
      <c r="TT64" t="n">
        <v/>
      </c>
      <c r="TU64" t="n">
        <v/>
      </c>
      <c r="TV64" t="n">
        <v/>
      </c>
      <c r="TW64" t="n">
        <v/>
      </c>
      <c r="TX64" t="n">
        <v/>
      </c>
      <c r="TY64" t="n">
        <v/>
      </c>
      <c r="TZ64" t="n">
        <v/>
      </c>
      <c r="UA64" t="n">
        <v/>
      </c>
      <c r="UB64" t="n">
        <v/>
      </c>
      <c r="UC64" t="n">
        <v/>
      </c>
      <c r="UD64" t="n">
        <v/>
      </c>
      <c r="UE64" t="n">
        <v/>
      </c>
      <c r="UF64" t="n">
        <v/>
      </c>
      <c r="UG64" t="n">
        <v/>
      </c>
      <c r="UH64" t="n">
        <v/>
      </c>
      <c r="UI64" t="n">
        <v/>
      </c>
      <c r="UJ64" t="n">
        <v/>
      </c>
      <c r="UK64" t="n">
        <v/>
      </c>
      <c r="UL64" t="n">
        <v/>
      </c>
      <c r="UM64" t="n">
        <v/>
      </c>
      <c r="UN64" t="n">
        <v/>
      </c>
      <c r="UO64" t="n">
        <v/>
      </c>
      <c r="UP64" t="n">
        <v/>
      </c>
      <c r="UQ64" t="n">
        <v/>
      </c>
      <c r="UR64" t="n">
        <v/>
      </c>
      <c r="US64" t="n">
        <v/>
      </c>
      <c r="UT64" t="n">
        <v/>
      </c>
      <c r="UU64" t="n">
        <v/>
      </c>
      <c r="UV64" t="inlineStr">
        <is>
          <t>Pemberian pakan di kandang</t>
        </is>
      </c>
      <c r="UW64" t="n">
        <v/>
      </c>
      <c r="UX64" t="n">
        <v/>
      </c>
      <c r="UY64" t="n">
        <v/>
      </c>
      <c r="UZ64" t="n">
        <v/>
      </c>
      <c r="VA64" t="n">
        <v/>
      </c>
      <c r="VB64" t="n">
        <v/>
      </c>
      <c r="VC64" t="n">
        <v/>
      </c>
      <c r="VD64" t="inlineStr">
        <is>
          <t>Sangat jarang (&gt;1 bulan sekali)</t>
        </is>
      </c>
      <c r="VE64" t="n">
        <v/>
      </c>
      <c r="VF64" t="n">
        <v/>
      </c>
      <c r="VG64" t="n">
        <v/>
      </c>
      <c r="VH64" t="n">
        <v/>
      </c>
      <c r="VI64" t="n">
        <v/>
      </c>
      <c r="VJ64" t="n">
        <v/>
      </c>
      <c r="VK64" t="n">
        <v/>
      </c>
      <c r="VL64" t="inlineStr">
        <is>
          <t>Sangat sering (&gt;1 kali sehari)</t>
        </is>
      </c>
      <c r="VM64" t="n">
        <v/>
      </c>
      <c r="VN64" t="n">
        <v/>
      </c>
      <c r="VO64" t="n">
        <v/>
      </c>
      <c r="VP64" t="n">
        <v/>
      </c>
      <c r="VQ64" t="n">
        <v/>
      </c>
      <c r="VR64" t="n">
        <v/>
      </c>
      <c r="VS64" t="n">
        <v/>
      </c>
      <c r="VT64" t="n">
        <v/>
      </c>
      <c r="VU64" t="n">
        <v/>
      </c>
      <c r="VV64" t="n">
        <v/>
      </c>
      <c r="VW64" t="n">
        <v/>
      </c>
      <c r="VX64" t="n">
        <v/>
      </c>
      <c r="VY64" t="n">
        <v/>
      </c>
      <c r="VZ64" t="n">
        <v/>
      </c>
      <c r="WA64" t="n">
        <v/>
      </c>
      <c r="WB64" t="n">
        <v/>
      </c>
      <c r="WC64" t="n">
        <v/>
      </c>
      <c r="WD64" t="n">
        <v/>
      </c>
      <c r="WE64" t="n">
        <v/>
      </c>
      <c r="WF64" t="inlineStr">
        <is>
          <t>6-Digester biogas</t>
        </is>
      </c>
      <c r="WG64" t="n">
        <v>0</v>
      </c>
      <c r="WH64" t="n">
        <v>0</v>
      </c>
      <c r="WI64" t="n">
        <v>0</v>
      </c>
      <c r="WJ64" t="n">
        <v>0</v>
      </c>
      <c r="WK64" t="n">
        <v>0</v>
      </c>
      <c r="WL64" t="n">
        <v>0</v>
      </c>
      <c r="WM64" t="n">
        <v>0</v>
      </c>
      <c r="WN64" t="n">
        <v>0</v>
      </c>
      <c r="WO64" t="n">
        <v>0</v>
      </c>
      <c r="WP64" t="n">
        <v>1</v>
      </c>
      <c r="WQ64" t="n">
        <v>0</v>
      </c>
      <c r="WR64" t="n">
        <v>0</v>
      </c>
      <c r="WS64" t="n">
        <v/>
      </c>
      <c r="WT64" t="n">
        <v/>
      </c>
      <c r="WU64" t="n">
        <v/>
      </c>
      <c r="WV64" t="n">
        <v/>
      </c>
      <c r="WW64" t="n">
        <v/>
      </c>
      <c r="WX64" t="n">
        <v/>
      </c>
      <c r="WY64" t="n">
        <v/>
      </c>
      <c r="WZ64" t="n">
        <v/>
      </c>
      <c r="XA64" t="n">
        <v/>
      </c>
      <c r="XB64" t="n">
        <v/>
      </c>
      <c r="XC64" t="n">
        <v/>
      </c>
      <c r="XD64" t="n">
        <v/>
      </c>
      <c r="XE64" t="n">
        <v/>
      </c>
      <c r="XF64" t="n">
        <v/>
      </c>
      <c r="XG64" t="n">
        <v/>
      </c>
      <c r="XH64" t="n">
        <v/>
      </c>
      <c r="XI64" t="n">
        <v/>
      </c>
      <c r="XJ64" t="n">
        <v/>
      </c>
      <c r="XK64" t="n">
        <v/>
      </c>
      <c r="XL64" t="n">
        <v/>
      </c>
      <c r="XM64" t="n">
        <v/>
      </c>
      <c r="XN64" t="n">
        <v/>
      </c>
      <c r="XO64" t="n">
        <v/>
      </c>
      <c r="XP64" t="n">
        <v/>
      </c>
      <c r="XQ64" t="n">
        <v/>
      </c>
      <c r="XR64" t="n">
        <v/>
      </c>
      <c r="XS64" t="n">
        <v/>
      </c>
      <c r="XT64" t="n">
        <v/>
      </c>
      <c r="XU64" t="n">
        <v/>
      </c>
      <c r="XV64" t="n">
        <v/>
      </c>
      <c r="XW64" t="n">
        <v/>
      </c>
      <c r="XX64" t="n">
        <v/>
      </c>
      <c r="XY64" t="n">
        <v/>
      </c>
      <c r="XZ64" t="n">
        <v/>
      </c>
      <c r="YA64" t="n">
        <v/>
      </c>
      <c r="YB64" t="n">
        <v/>
      </c>
      <c r="YC64" t="n">
        <v/>
      </c>
      <c r="YD64" t="n">
        <v/>
      </c>
      <c r="YE64" t="n">
        <v/>
      </c>
      <c r="YF64" t="n">
        <v/>
      </c>
      <c r="YG64" t="n">
        <v/>
      </c>
      <c r="YH64" t="n">
        <v/>
      </c>
      <c r="YI64" t="n">
        <v/>
      </c>
      <c r="YJ64" t="n">
        <v/>
      </c>
      <c r="YK64" t="n">
        <v/>
      </c>
      <c r="YL64" t="n">
        <v/>
      </c>
      <c r="YM64" t="n">
        <v/>
      </c>
      <c r="YN64" t="n">
        <v/>
      </c>
      <c r="YO64" t="n">
        <v/>
      </c>
      <c r="YP64" t="n">
        <v/>
      </c>
      <c r="YQ64" t="n">
        <v/>
      </c>
      <c r="YR64" t="n">
        <v/>
      </c>
      <c r="YS64" t="n">
        <v/>
      </c>
      <c r="YT64" t="n">
        <v/>
      </c>
      <c r="YU64" t="n">
        <v/>
      </c>
      <c r="YV64" t="n">
        <v/>
      </c>
      <c r="YW64" t="n">
        <v/>
      </c>
      <c r="YX64" t="n">
        <v/>
      </c>
      <c r="YY64" t="n">
        <v/>
      </c>
      <c r="YZ64" t="n">
        <v/>
      </c>
      <c r="ZA64" t="n">
        <v/>
      </c>
      <c r="ZB64" t="n">
        <v/>
      </c>
      <c r="ZC64" t="n">
        <v/>
      </c>
      <c r="ZD64" t="n">
        <v/>
      </c>
      <c r="ZE64" t="n">
        <v/>
      </c>
      <c r="ZF64" t="n">
        <v/>
      </c>
      <c r="ZG64" t="n">
        <v/>
      </c>
      <c r="ZH64" t="n">
        <v/>
      </c>
      <c r="ZI64" t="n">
        <v/>
      </c>
      <c r="ZJ64" t="n">
        <v/>
      </c>
      <c r="ZK64" t="n">
        <v/>
      </c>
      <c r="ZL64" t="n">
        <v/>
      </c>
      <c r="ZM64" t="n">
        <v/>
      </c>
      <c r="ZN64" t="n">
        <v/>
      </c>
      <c r="ZO64" t="n">
        <v>100</v>
      </c>
      <c r="ZP64" t="n">
        <v/>
      </c>
      <c r="ZQ64" t="n">
        <v/>
      </c>
      <c r="ZR64" t="n">
        <v/>
      </c>
      <c r="ZS64" t="n">
        <v/>
      </c>
      <c r="ZT64" t="n">
        <v/>
      </c>
      <c r="ZU64" t="n">
        <v/>
      </c>
      <c r="ZV64" t="n">
        <v/>
      </c>
      <c r="ZW64" t="n">
        <v>3</v>
      </c>
      <c r="ZX64" t="n">
        <v/>
      </c>
      <c r="ZY64" t="n">
        <v/>
      </c>
      <c r="ZZ64" t="n">
        <v/>
      </c>
      <c r="AAA64" t="n">
        <v/>
      </c>
      <c r="AAB64" t="n">
        <v/>
      </c>
      <c r="AAC64" t="n">
        <v/>
      </c>
      <c r="AAD64" t="n">
        <v/>
      </c>
      <c r="AAE64" t="inlineStr">
        <is>
          <t>Pakan segar (misal: rumput)</t>
        </is>
      </c>
      <c r="AAF64" t="n">
        <v/>
      </c>
      <c r="AAG64" t="n">
        <v/>
      </c>
      <c r="AAH64" t="n">
        <v/>
      </c>
      <c r="AAI64" t="n">
        <v/>
      </c>
      <c r="AAJ64" t="n">
        <v/>
      </c>
      <c r="AAK64" t="n">
        <v/>
      </c>
      <c r="AAL64" t="inlineStr">
        <is>
          <t>Tidak</t>
        </is>
      </c>
      <c r="AAM64" t="n">
        <v/>
      </c>
      <c r="AAN64" t="n">
        <v/>
      </c>
      <c r="AAO64" t="n">
        <v/>
      </c>
      <c r="AAP64" t="n">
        <v/>
      </c>
      <c r="AAQ64" t="n">
        <v/>
      </c>
      <c r="AAR64" t="inlineStr">
        <is>
          <t>Tidak</t>
        </is>
      </c>
      <c r="AAS64" t="inlineStr">
        <is>
          <t>Tidak pasti/ragu-ragu</t>
        </is>
      </c>
      <c r="AAT64" t="inlineStr">
        <is>
          <t>Dibuang ke lahan sekitar kandang - yg ditanami tanaman</t>
        </is>
      </c>
      <c r="AAU64" t="n">
        <v>0</v>
      </c>
      <c r="AAV64" t="n">
        <v>0</v>
      </c>
      <c r="AAW64" t="n">
        <v>0</v>
      </c>
      <c r="AAX64" t="n">
        <v>1</v>
      </c>
      <c r="AAY64" t="n">
        <v>0</v>
      </c>
      <c r="AAZ64" t="n">
        <v>0</v>
      </c>
      <c r="ABA64" t="n">
        <v>0</v>
      </c>
      <c r="ABB64" t="n">
        <v/>
      </c>
      <c r="ABC64" t="n">
        <v/>
      </c>
      <c r="ABD64" t="n">
        <v/>
      </c>
      <c r="ABE64" t="n">
        <v/>
      </c>
      <c r="ABF64" t="n">
        <v/>
      </c>
      <c r="ABG64" t="n">
        <v/>
      </c>
      <c r="ABH64" t="n">
        <v/>
      </c>
      <c r="ABI64" t="n">
        <v/>
      </c>
      <c r="ABJ64" t="n">
        <v/>
      </c>
      <c r="ABK64" t="n">
        <v/>
      </c>
      <c r="ABL64" t="n">
        <v/>
      </c>
      <c r="ABM64" t="n">
        <v/>
      </c>
      <c r="ABN64" t="n">
        <v/>
      </c>
      <c r="ABO64" t="n">
        <v/>
      </c>
      <c r="ABP64" t="n">
        <v/>
      </c>
      <c r="ABQ64" t="inlineStr">
        <is>
          <t>Rumput</t>
        </is>
      </c>
      <c r="ABR64" t="inlineStr">
        <is>
          <t>Jarang (1 bulan sekali)</t>
        </is>
      </c>
      <c r="ABS64" t="n">
        <v/>
      </c>
      <c r="ABT64" t="n">
        <v>100</v>
      </c>
      <c r="ABU64" t="n">
        <v/>
      </c>
      <c r="ABV64" t="n">
        <v/>
      </c>
      <c r="ABW64" t="n">
        <v/>
      </c>
      <c r="ABX64" t="n">
        <v/>
      </c>
      <c r="ABY64" t="n">
        <v/>
      </c>
      <c r="ABZ64" t="n">
        <v/>
      </c>
      <c r="ACA64" t="n">
        <v/>
      </c>
      <c r="ACB64" t="n">
        <v/>
      </c>
      <c r="ACC64" t="n">
        <v/>
      </c>
      <c r="ACD64" t="n">
        <v/>
      </c>
      <c r="ACE64" t="n">
        <v/>
      </c>
      <c r="ACF64" t="n">
        <v/>
      </c>
      <c r="ACG64" t="n">
        <v/>
      </c>
      <c r="ACH64" t="n">
        <v/>
      </c>
      <c r="ACI64" t="n">
        <v/>
      </c>
      <c r="ACJ64" t="n">
        <v/>
      </c>
      <c r="ACK64" t="inlineStr">
        <is>
          <t>Tidak punya waktu mengumpulkannya</t>
        </is>
      </c>
      <c r="ACL64" t="n">
        <v>0</v>
      </c>
      <c r="ACM64" t="n">
        <v>0</v>
      </c>
      <c r="ACN64" t="n">
        <v>1</v>
      </c>
      <c r="ACO64" t="n">
        <v>0</v>
      </c>
      <c r="ACP64" t="n">
        <v>0</v>
      </c>
      <c r="ACQ64" t="n">
        <v>0</v>
      </c>
      <c r="ACR64" t="n">
        <v>0</v>
      </c>
      <c r="ACS64" t="n">
        <v/>
      </c>
      <c r="ACT64" t="inlineStr">
        <is>
          <t>Tidak</t>
        </is>
      </c>
      <c r="ACU64" t="inlineStr">
        <is>
          <t>Manfaat besar dan membantu kehidupan sehari-hari</t>
        </is>
      </c>
      <c r="ACV64" t="inlineStr">
        <is>
          <t>Sama saja</t>
        </is>
      </c>
      <c r="ACW64" t="inlineStr">
        <is>
          <t>Anggota keluarga - Laki-laki dewasa</t>
        </is>
      </c>
      <c r="ACX64" t="inlineStr">
        <is>
          <t>Setuju</t>
        </is>
      </c>
      <c r="ACY64" t="inlineStr">
        <is>
          <t>Anggota keluarga - Laki-laki dewasa Anggota keluarga - Perempuan dewasa</t>
        </is>
      </c>
      <c r="ACZ64" t="n">
        <v>1</v>
      </c>
      <c r="ADA64" t="n">
        <v>1</v>
      </c>
      <c r="ADB64" t="n">
        <v>0</v>
      </c>
      <c r="ADC64" t="n">
        <v>0</v>
      </c>
      <c r="ADD64" t="inlineStr">
        <is>
          <t>Puas</t>
        </is>
      </c>
      <c r="ADE64" t="inlineStr">
        <is>
          <t>Puas</t>
        </is>
      </c>
      <c r="ADF64" t="inlineStr">
        <is>
          <t>Puas</t>
        </is>
      </c>
      <c r="ADG64" t="inlineStr">
        <is>
          <t>Sangat puas</t>
        </is>
      </c>
      <c r="ADH64" t="inlineStr">
        <is>
          <t>Ya</t>
        </is>
      </c>
      <c r="ADI64" t="inlineStr">
        <is>
          <t>Kompor</t>
        </is>
      </c>
      <c r="ADJ64" t="inlineStr">
        <is>
          <t>Puas</t>
        </is>
      </c>
      <c r="ADK64" t="n">
        <v/>
      </c>
      <c r="ADL64" t="n">
        <v/>
      </c>
      <c r="ADM64" t="n">
        <v/>
      </c>
      <c r="ADN64" t="n">
        <v/>
      </c>
      <c r="ADO64" t="n">
        <v/>
      </c>
      <c r="ADP64" t="n">
        <v/>
      </c>
      <c r="ADQ64" t="n">
        <v/>
      </c>
      <c r="ADR64" t="n">
        <v/>
      </c>
      <c r="ADS64" t="n">
        <v/>
      </c>
      <c r="ADT64" t="n">
        <v/>
      </c>
      <c r="ADU64" t="inlineStr">
        <is>
          <t>Menghubungi CPO atau pendamping Memperbaiki sendiri</t>
        </is>
      </c>
      <c r="ADV64" t="n">
        <v>0</v>
      </c>
      <c r="ADW64" t="n">
        <v>0</v>
      </c>
      <c r="ADX64" t="n">
        <v>0</v>
      </c>
      <c r="ADY64" t="n">
        <v>0</v>
      </c>
      <c r="ADZ64" t="n">
        <v>1</v>
      </c>
      <c r="AEA64" t="n">
        <v>1</v>
      </c>
      <c r="AEB64" t="n">
        <v>0</v>
      </c>
      <c r="AEC64" t="n">
        <v>0</v>
      </c>
      <c r="AED64" t="inlineStr">
        <is>
          <t>Tidak</t>
        </is>
      </c>
      <c r="AEE64" t="inlineStr">
        <is>
          <t>Laki-laki dewasa</t>
        </is>
      </c>
      <c r="AEF64" t="n">
        <v/>
      </c>
      <c r="AEG64" t="inlineStr">
        <is>
          <t>Menghubungi melalui rekan</t>
        </is>
      </c>
      <c r="AEH64" t="n">
        <v/>
      </c>
      <c r="AEI64" t="inlineStr">
        <is>
          <t>Tidak</t>
        </is>
      </c>
      <c r="AEJ64" t="inlineStr">
        <is>
          <t>Ya, selalu</t>
        </is>
      </c>
      <c r="AEK64" t="inlineStr">
        <is>
          <t>Pengurangan pengeluaran rumah tangga (bahan bakar minyak, pupuk, dll.) Lebih mudah mendapatkan energi Pasokan energi yang andal</t>
        </is>
      </c>
      <c r="AEL64" t="n">
        <v>1</v>
      </c>
      <c r="AEM64" t="n">
        <v>1</v>
      </c>
      <c r="AEN64" t="n">
        <v>1</v>
      </c>
      <c r="AEO64" t="n">
        <v>0</v>
      </c>
      <c r="AEP64" t="n">
        <v>0</v>
      </c>
      <c r="AEQ64" t="n">
        <v>0</v>
      </c>
      <c r="AER64" t="n">
        <v>0</v>
      </c>
      <c r="AES64" t="n">
        <v>0</v>
      </c>
      <c r="AET64" t="n">
        <v>0</v>
      </c>
      <c r="AEU64" t="n">
        <v>0</v>
      </c>
      <c r="AEV64" t="n">
        <v>0</v>
      </c>
      <c r="AEW64" t="n">
        <v>0</v>
      </c>
      <c r="AEX64" t="n">
        <v/>
      </c>
      <c r="AEY64" t="inlineStr">
        <is>
          <t>Agar kandang lebih bersih</t>
        </is>
      </c>
      <c r="AEZ64" t="n">
        <v/>
      </c>
      <c r="AFA64" t="inlineStr">
        <is>
          <t>Koperasi</t>
        </is>
      </c>
      <c r="AFB64" t="n">
        <v/>
      </c>
      <c r="AFC64" t="inlineStr">
        <is>
          <t>1000529972-19_8_54.jpg</t>
        </is>
      </c>
      <c r="AFD64" t="inlineStr">
        <is>
          <t>https://kf.kobotoolbox.org/api/v2/assets/avstPQqLr3Ab3ZdcVTXZ6f/data/673130929/attachments/attzodn4KaskBsMoRnYd29eW/</t>
        </is>
      </c>
      <c r="AFE64" t="inlineStr">
        <is>
          <t>1000529967-19_9_0.jpg</t>
        </is>
      </c>
      <c r="AFF64" t="inlineStr">
        <is>
          <t>https://kf.kobotoolbox.org/api/v2/assets/avstPQqLr3Ab3ZdcVTXZ6f/data/673130929/attachments/attQZACmQ6HhKkivFBwCa6nf/</t>
        </is>
      </c>
      <c r="AFG64" t="inlineStr">
        <is>
          <t>Adimas oki</t>
        </is>
      </c>
      <c r="AFH64" t="n">
        <v/>
      </c>
      <c r="AFI64" t="inlineStr">
        <is>
          <t>E12 pakan hijauan dan konsentrat</t>
        </is>
      </c>
    </row>
    <row r="65">
      <c r="A65" t="n">
        <v/>
      </c>
      <c r="B65" t="n">
        <v/>
      </c>
      <c r="C65" t="n">
        <v/>
      </c>
      <c r="D65" t="inlineStr">
        <is>
          <t>ady setyo bakti</t>
        </is>
      </c>
      <c r="E65" t="n">
        <v>81233340923</v>
      </c>
      <c r="F65" t="inlineStr">
        <is>
          <t>-7.832234 112.710314 467.8000183105469 77.5999984741211</t>
        </is>
      </c>
      <c r="G65" t="n">
        <v>-7.832234</v>
      </c>
      <c r="H65" t="n">
        <v>112.710314</v>
      </c>
      <c r="I65" t="n">
        <v>467.8000183</v>
      </c>
      <c r="J65" t="n">
        <v>77.59999847</v>
      </c>
      <c r="K65" t="n">
        <v>0</v>
      </c>
      <c r="L65" t="inlineStr">
        <is>
          <t>-7.832531 112.710327 467.8000183105469 4.327000141143799</t>
        </is>
      </c>
      <c r="M65" t="n">
        <v>-7.832531</v>
      </c>
      <c r="N65" t="n">
        <v>112.710327</v>
      </c>
      <c r="O65" t="n">
        <v>467.8000183</v>
      </c>
      <c r="P65" t="n">
        <v>4.327000141</v>
      </c>
      <c r="Q65" t="n">
        <v>0</v>
      </c>
      <c r="R65" t="inlineStr">
        <is>
          <t>Jawa Timur</t>
        </is>
      </c>
      <c r="S65" t="n">
        <v>0</v>
      </c>
      <c r="T65" t="n">
        <v>0</v>
      </c>
      <c r="U65" t="n">
        <v>0</v>
      </c>
      <c r="V65" t="n">
        <v>0</v>
      </c>
      <c r="W65" t="n">
        <v>0</v>
      </c>
      <c r="X65" t="n">
        <v>1</v>
      </c>
      <c r="Y65" t="n">
        <v>0</v>
      </c>
      <c r="Z65" t="n">
        <v>0</v>
      </c>
      <c r="AA65" t="n">
        <v>0</v>
      </c>
      <c r="AB65" t="n">
        <v>0</v>
      </c>
      <c r="AC65" t="inlineStr">
        <is>
          <t>MALANG</t>
        </is>
      </c>
      <c r="AD65" t="inlineStr">
        <is>
          <t>LAWANG</t>
        </is>
      </c>
      <c r="AE65" t="inlineStr">
        <is>
          <t>MULYOREJO</t>
        </is>
      </c>
      <c r="AF65" t="inlineStr">
        <is>
          <t>KAN JABUNG</t>
        </is>
      </c>
      <c r="AG65" t="inlineStr">
        <is>
          <t>KJP0783</t>
        </is>
      </c>
      <c r="AH65" t="n">
        <v>7</v>
      </c>
      <c r="AI65" t="inlineStr">
        <is>
          <t>VPA2</t>
        </is>
      </c>
      <c r="AJ65" t="inlineStr">
        <is>
          <t>Tidak aktif</t>
        </is>
      </c>
      <c r="AK65" t="n">
        <v>47</v>
      </c>
      <c r="AL65" t="inlineStr">
        <is>
          <t>Laki-laki</t>
        </is>
      </c>
      <c r="AM65" t="inlineStr">
        <is>
          <t>Sudah menikah</t>
        </is>
      </c>
      <c r="AN65" t="inlineStr">
        <is>
          <t>SMA/Sederajat</t>
        </is>
      </c>
      <c r="AO65" t="inlineStr">
        <is>
          <t>Peternak</t>
        </is>
      </c>
      <c r="AP65" t="n">
        <v>0</v>
      </c>
      <c r="AQ65" t="n">
        <v>1</v>
      </c>
      <c r="AR65" t="n">
        <v>0</v>
      </c>
      <c r="AS65" t="n">
        <v>0</v>
      </c>
      <c r="AT65" t="n">
        <v>0</v>
      </c>
      <c r="AU65" t="n">
        <v>0</v>
      </c>
      <c r="AV65" t="n">
        <v>0</v>
      </c>
      <c r="AW65" t="n">
        <v>0</v>
      </c>
      <c r="AX65" t="n">
        <v/>
      </c>
      <c r="AY65" t="inlineStr">
        <is>
          <t>Petani</t>
        </is>
      </c>
      <c r="AZ65" t="n">
        <v>1</v>
      </c>
      <c r="BA65" t="n">
        <v>0</v>
      </c>
      <c r="BB65" t="n">
        <v>0</v>
      </c>
      <c r="BC65" t="n">
        <v>0</v>
      </c>
      <c r="BD65" t="n">
        <v>0</v>
      </c>
      <c r="BE65" t="n">
        <v>0</v>
      </c>
      <c r="BF65" t="n">
        <v>0</v>
      </c>
      <c r="BG65" t="n">
        <v>0</v>
      </c>
      <c r="BH65" t="n">
        <v/>
      </c>
      <c r="BI65" t="inlineStr">
        <is>
          <t>&gt;Rp3.500.000</t>
        </is>
      </c>
      <c r="BJ65" t="n">
        <v>1</v>
      </c>
      <c r="BK65" t="n">
        <v>1</v>
      </c>
      <c r="BL65" t="n">
        <v>3</v>
      </c>
      <c r="BM65" t="n">
        <v>1</v>
      </c>
      <c r="BN65" t="inlineStr">
        <is>
          <t>Milik sendiri</t>
        </is>
      </c>
      <c r="BO65" t="inlineStr">
        <is>
          <t>Permanen (dinding bata dan semen)</t>
        </is>
      </c>
      <c r="BP65" t="n">
        <v>1</v>
      </c>
      <c r="BQ65" t="n">
        <v>0</v>
      </c>
      <c r="BR65" t="n">
        <v>0</v>
      </c>
      <c r="BS65" t="n">
        <v>0</v>
      </c>
      <c r="BT65" t="n">
        <v>0</v>
      </c>
      <c r="BU65" t="n">
        <v/>
      </c>
      <c r="BV65" t="inlineStr">
        <is>
          <t>Keramik/ubin</t>
        </is>
      </c>
      <c r="BW65" t="n">
        <v>0</v>
      </c>
      <c r="BX65" t="n">
        <v>0</v>
      </c>
      <c r="BY65" t="n">
        <v>1</v>
      </c>
      <c r="BZ65" t="n">
        <v>0</v>
      </c>
      <c r="CA65" t="n">
        <v>0</v>
      </c>
      <c r="CB65" t="n">
        <v/>
      </c>
      <c r="CC65" t="inlineStr">
        <is>
          <t>Genting</t>
        </is>
      </c>
      <c r="CD65" t="n">
        <v>0</v>
      </c>
      <c r="CE65" t="n">
        <v>0</v>
      </c>
      <c r="CF65" t="n">
        <v>0</v>
      </c>
      <c r="CG65" t="n">
        <v>0</v>
      </c>
      <c r="CH65" t="n">
        <v>0</v>
      </c>
      <c r="CI65" t="n">
        <v>1</v>
      </c>
      <c r="CJ65" t="n">
        <v>0</v>
      </c>
      <c r="CK65" t="n">
        <v/>
      </c>
      <c r="CL65" t="inlineStr">
        <is>
          <t>Ya</t>
        </is>
      </c>
      <c r="CM65" t="n">
        <v>2019</v>
      </c>
      <c r="CN65" t="inlineStr">
        <is>
          <t>Fixed-Dome (Kubah Tetap)</t>
        </is>
      </c>
      <c r="CO65" t="inlineStr">
        <is>
          <t>8 m³ (6-7 ekor sapi, ±6,5 jam memasak/hari, ±65 kg slurry/hari)</t>
        </is>
      </c>
      <c r="CP65" t="inlineStr">
        <is>
          <t>Anggota keluarga - laki-laki</t>
        </is>
      </c>
      <c r="CQ65" t="n">
        <v>0</v>
      </c>
      <c r="CR65" t="n">
        <v>0</v>
      </c>
      <c r="CS65" t="n">
        <v>0</v>
      </c>
      <c r="CT65" t="n">
        <v>0</v>
      </c>
      <c r="CU65" t="n">
        <v>1</v>
      </c>
      <c r="CV65" t="n">
        <v>0</v>
      </c>
      <c r="CW65" t="n">
        <v>0</v>
      </c>
      <c r="CX65" t="n">
        <v>0</v>
      </c>
      <c r="CY65" t="inlineStr">
        <is>
          <t>Anggota keluarga - laki-laki</t>
        </is>
      </c>
      <c r="CZ65" t="n">
        <v>1</v>
      </c>
      <c r="DA65" t="n">
        <v>0</v>
      </c>
      <c r="DB65" t="n">
        <v>0</v>
      </c>
      <c r="DC65" t="n">
        <v/>
      </c>
      <c r="DD65" t="inlineStr">
        <is>
          <t>Anggota keluarga - laki-laki CPO atau pendamping</t>
        </is>
      </c>
      <c r="DE65" t="n">
        <v>1</v>
      </c>
      <c r="DF65" t="n">
        <v>0</v>
      </c>
      <c r="DG65" t="n">
        <v>1</v>
      </c>
      <c r="DH65" t="n">
        <v>0</v>
      </c>
      <c r="DI65" t="n">
        <v/>
      </c>
      <c r="DJ65" t="inlineStr">
        <is>
          <t>Anggota keluarga - laki-laki CPO atau pendamping</t>
        </is>
      </c>
      <c r="DK65" t="n">
        <v>1</v>
      </c>
      <c r="DL65" t="n">
        <v>0</v>
      </c>
      <c r="DM65" t="n">
        <v>1</v>
      </c>
      <c r="DN65" t="n">
        <v>0</v>
      </c>
      <c r="DO65" t="n">
        <v/>
      </c>
      <c r="DP65" t="inlineStr">
        <is>
          <t>Tidak berfungsi sama sekali</t>
        </is>
      </c>
      <c r="DQ65" t="inlineStr">
        <is>
          <t>&gt;1 tahun yang lalu</t>
        </is>
      </c>
      <c r="DR65" t="inlineStr">
        <is>
          <t>Tidak ada ternak</t>
        </is>
      </c>
      <c r="DS65" t="n">
        <v/>
      </c>
      <c r="DT65" t="n">
        <v/>
      </c>
      <c r="DU65" t="n">
        <v/>
      </c>
      <c r="DV65" t="n">
        <v/>
      </c>
      <c r="DW65" t="n">
        <v/>
      </c>
      <c r="DX65" t="n">
        <v/>
      </c>
      <c r="DY65" t="n">
        <v/>
      </c>
      <c r="DZ65" t="n">
        <v/>
      </c>
      <c r="EA65" t="n">
        <v/>
      </c>
      <c r="EB65" t="n">
        <v/>
      </c>
      <c r="EC65" t="n">
        <v/>
      </c>
      <c r="ED65" t="n">
        <v/>
      </c>
      <c r="EE65" t="n">
        <v/>
      </c>
      <c r="EF65" t="n">
        <v/>
      </c>
      <c r="EG65" t="n">
        <v/>
      </c>
      <c r="EH65" t="n">
        <v/>
      </c>
      <c r="EI65" t="inlineStr">
        <is>
          <t>Tidak ada masalah</t>
        </is>
      </c>
      <c r="EJ65" t="n">
        <v>0</v>
      </c>
      <c r="EK65" t="n">
        <v>0</v>
      </c>
      <c r="EL65" t="n">
        <v>0</v>
      </c>
      <c r="EM65" t="n">
        <v>1</v>
      </c>
      <c r="EN65" t="n">
        <v>0</v>
      </c>
      <c r="EO65" t="n">
        <v/>
      </c>
      <c r="EP65" t="inlineStr">
        <is>
          <t>Ya, cukup jelas dan mudah diikuti</t>
        </is>
      </c>
      <c r="EQ65" t="inlineStr">
        <is>
          <t>Pelatihan</t>
        </is>
      </c>
      <c r="ER65" t="inlineStr">
        <is>
          <t>CPO atau pendamping</t>
        </is>
      </c>
      <c r="ES65" t="n">
        <v>1</v>
      </c>
      <c r="ET65" t="n">
        <v>0</v>
      </c>
      <c r="EU65" t="n">
        <v>0</v>
      </c>
      <c r="EV65" t="n">
        <v>0</v>
      </c>
      <c r="EW65" t="n">
        <v/>
      </c>
      <c r="EX65" t="inlineStr">
        <is>
          <t>Anggota keluarga - Laki-laki</t>
        </is>
      </c>
      <c r="EY65" t="n">
        <v>1</v>
      </c>
      <c r="EZ65" t="n">
        <v>0</v>
      </c>
      <c r="FA65" t="n">
        <v>0</v>
      </c>
      <c r="FB65" t="n">
        <v/>
      </c>
      <c r="FC65" t="inlineStr">
        <is>
          <t>Jarang sekali</t>
        </is>
      </c>
      <c r="FD65" t="n">
        <v/>
      </c>
      <c r="FE65" t="inlineStr">
        <is>
          <t>Mengetahui</t>
        </is>
      </c>
      <c r="FF65" t="inlineStr">
        <is>
          <t>Jarang (setiap bulan atau lebih)</t>
        </is>
      </c>
      <c r="FG65" t="inlineStr">
        <is>
          <t>Mengetahui</t>
        </is>
      </c>
      <c r="FH65" t="inlineStr">
        <is>
          <t>Cukup sering (2 minggu sekali)</t>
        </is>
      </c>
      <c r="FI65" t="inlineStr">
        <is>
          <t>Mengetahui</t>
        </is>
      </c>
      <c r="FJ65" t="inlineStr">
        <is>
          <t>Selalu (setiap hari)</t>
        </is>
      </c>
      <c r="FK65" t="inlineStr">
        <is>
          <t>Mengetahui</t>
        </is>
      </c>
      <c r="FL65" t="inlineStr">
        <is>
          <t>Cukup sering (2 minggu sekali)</t>
        </is>
      </c>
      <c r="FM65" t="inlineStr">
        <is>
          <t>Mengetahui</t>
        </is>
      </c>
      <c r="FN65" t="inlineStr">
        <is>
          <t>Tidak pernah</t>
        </is>
      </c>
      <c r="FO65" t="inlineStr">
        <is>
          <t>Mengetahui</t>
        </is>
      </c>
      <c r="FP65" t="inlineStr">
        <is>
          <t>Jarang (setiap bulan atau lebih)</t>
        </is>
      </c>
      <c r="FQ65" t="inlineStr">
        <is>
          <t>Mengetahui</t>
        </is>
      </c>
      <c r="FR65" t="inlineStr">
        <is>
          <t>Ya</t>
        </is>
      </c>
      <c r="FS65" t="inlineStr">
        <is>
          <t>Mengetahui</t>
        </is>
      </c>
      <c r="FT65" t="inlineStr">
        <is>
          <t>Ya, selalu</t>
        </is>
      </c>
      <c r="FU65" t="inlineStr">
        <is>
          <t>Laki-laki dewasa</t>
        </is>
      </c>
      <c r="FV65" t="n">
        <v>1</v>
      </c>
      <c r="FW65" t="n">
        <v>0</v>
      </c>
      <c r="FX65" t="n">
        <v>0</v>
      </c>
      <c r="FY65" t="n">
        <v>0</v>
      </c>
      <c r="FZ65" t="inlineStr">
        <is>
          <t>Memahami</t>
        </is>
      </c>
      <c r="GA65" t="inlineStr">
        <is>
          <t>CPO</t>
        </is>
      </c>
      <c r="GB65" t="n">
        <v>1</v>
      </c>
      <c r="GC65" t="n">
        <v>0</v>
      </c>
      <c r="GD65" t="n">
        <v>0</v>
      </c>
      <c r="GE65" t="n">
        <v>0</v>
      </c>
      <c r="GF65" t="n">
        <v/>
      </c>
      <c r="GG65" t="inlineStr">
        <is>
          <t>Kadang-kadang</t>
        </is>
      </c>
      <c r="GH65" t="inlineStr">
        <is>
          <t>Ya</t>
        </is>
      </c>
      <c r="GI65" t="inlineStr">
        <is>
          <t>Tetangga</t>
        </is>
      </c>
      <c r="GJ65" t="n">
        <v>1</v>
      </c>
      <c r="GK65" t="n">
        <v>0</v>
      </c>
      <c r="GL65" t="n">
        <v>0</v>
      </c>
      <c r="GM65" t="n">
        <v>0</v>
      </c>
      <c r="GN65" t="n">
        <v/>
      </c>
      <c r="GO65" t="n">
        <v>10</v>
      </c>
      <c r="GP65" t="inlineStr">
        <is>
          <t>Sebagian</t>
        </is>
      </c>
      <c r="GQ65" t="inlineStr">
        <is>
          <t>LPG</t>
        </is>
      </c>
      <c r="GR65" t="n">
        <v>1</v>
      </c>
      <c r="GS65" t="n">
        <v>0</v>
      </c>
      <c r="GT65" t="n">
        <v>0</v>
      </c>
      <c r="GU65" t="n">
        <v>0</v>
      </c>
      <c r="GV65" t="n">
        <v>0</v>
      </c>
      <c r="GW65" t="n">
        <v>0</v>
      </c>
      <c r="GX65" t="n">
        <v>0</v>
      </c>
      <c r="GY65" t="n">
        <v/>
      </c>
      <c r="GZ65" t="inlineStr">
        <is>
          <t>Tidak</t>
        </is>
      </c>
      <c r="HA65" t="n">
        <v/>
      </c>
      <c r="HB65" t="n">
        <v/>
      </c>
      <c r="HC65" t="n">
        <v/>
      </c>
      <c r="HD65" t="n">
        <v/>
      </c>
      <c r="HE65" t="n">
        <v/>
      </c>
      <c r="HF65" t="n">
        <v/>
      </c>
      <c r="HG65" t="n">
        <v/>
      </c>
      <c r="HH65" t="n">
        <v/>
      </c>
      <c r="HI65" t="n">
        <v/>
      </c>
      <c r="HJ65" t="n">
        <v/>
      </c>
      <c r="HK65" t="n">
        <v/>
      </c>
      <c r="HL65" t="n">
        <v/>
      </c>
      <c r="HM65" t="n">
        <v/>
      </c>
      <c r="HN65" t="n">
        <v/>
      </c>
      <c r="HO65" t="n">
        <v/>
      </c>
      <c r="HP65" t="n">
        <v/>
      </c>
      <c r="HQ65" t="n">
        <v/>
      </c>
      <c r="HR65" t="n">
        <v/>
      </c>
      <c r="HS65" t="n">
        <v/>
      </c>
      <c r="HT65" t="n">
        <v/>
      </c>
      <c r="HU65" t="n">
        <v/>
      </c>
      <c r="HV65" t="n">
        <v/>
      </c>
      <c r="HW65" t="n">
        <v/>
      </c>
      <c r="HX65" t="n">
        <v/>
      </c>
      <c r="HY65" t="n">
        <v/>
      </c>
      <c r="HZ65" t="n">
        <v/>
      </c>
      <c r="IA65" t="n">
        <v>0</v>
      </c>
      <c r="IB65" t="n">
        <v>0</v>
      </c>
      <c r="IC65" t="n">
        <v/>
      </c>
      <c r="ID65" t="n">
        <v/>
      </c>
      <c r="IE65" t="n">
        <v/>
      </c>
      <c r="IF65" t="n">
        <v/>
      </c>
      <c r="IG65" t="n">
        <v/>
      </c>
      <c r="IH65" t="n">
        <v/>
      </c>
      <c r="II65" t="n">
        <v/>
      </c>
      <c r="IJ65" t="n">
        <v/>
      </c>
      <c r="IK65" t="inlineStr">
        <is>
          <t>50-65 kg</t>
        </is>
      </c>
      <c r="IL65" t="inlineStr">
        <is>
          <t>1-3 jam</t>
        </is>
      </c>
      <c r="IM65" t="inlineStr">
        <is>
          <t>Ya</t>
        </is>
      </c>
      <c r="IN65" t="inlineStr">
        <is>
          <t>Tidak</t>
        </is>
      </c>
      <c r="IO65" t="inlineStr">
        <is>
          <t>Jauh lebih bersih</t>
        </is>
      </c>
      <c r="IP65" t="n">
        <v/>
      </c>
      <c r="IQ65" t="inlineStr">
        <is>
          <t>Tidak pernah</t>
        </is>
      </c>
      <c r="IR65" t="n">
        <v/>
      </c>
      <c r="IS65" t="n">
        <v/>
      </c>
      <c r="IT65" t="n">
        <v/>
      </c>
      <c r="IU65" t="n">
        <v/>
      </c>
      <c r="IV65" t="n">
        <v/>
      </c>
      <c r="IW65" t="n">
        <v/>
      </c>
      <c r="IX65" t="n">
        <v/>
      </c>
      <c r="IY65" t="n">
        <v/>
      </c>
      <c r="IZ65" t="inlineStr">
        <is>
          <t>Tidak pernah</t>
        </is>
      </c>
      <c r="JA65" t="n">
        <v/>
      </c>
      <c r="JB65" t="n">
        <v/>
      </c>
      <c r="JC65" t="n">
        <v/>
      </c>
      <c r="JD65" t="n">
        <v/>
      </c>
      <c r="JE65" t="n">
        <v/>
      </c>
      <c r="JF65" t="n">
        <v/>
      </c>
      <c r="JG65" t="n">
        <v/>
      </c>
      <c r="JH65" t="n">
        <v/>
      </c>
      <c r="JI65" t="inlineStr">
        <is>
          <t>Tidak pernah</t>
        </is>
      </c>
      <c r="JJ65" t="n">
        <v/>
      </c>
      <c r="JK65" t="n">
        <v/>
      </c>
      <c r="JL65" t="n">
        <v/>
      </c>
      <c r="JM65" t="n">
        <v/>
      </c>
      <c r="JN65" t="n">
        <v/>
      </c>
      <c r="JO65" t="n">
        <v/>
      </c>
      <c r="JP65" t="n">
        <v/>
      </c>
      <c r="JQ65" t="n">
        <v/>
      </c>
      <c r="JR65" t="inlineStr">
        <is>
          <t>Tidak pernah</t>
        </is>
      </c>
      <c r="JS65" t="n">
        <v/>
      </c>
      <c r="JT65" t="n">
        <v/>
      </c>
      <c r="JU65" t="n">
        <v/>
      </c>
      <c r="JV65" t="n">
        <v/>
      </c>
      <c r="JW65" t="n">
        <v/>
      </c>
      <c r="JX65" t="n">
        <v/>
      </c>
      <c r="JY65" t="n">
        <v/>
      </c>
      <c r="JZ65" t="n">
        <v/>
      </c>
      <c r="KA65" t="inlineStr">
        <is>
          <t>Tidak pernah</t>
        </is>
      </c>
      <c r="KB65" t="n">
        <v/>
      </c>
      <c r="KC65" t="n">
        <v/>
      </c>
      <c r="KD65" t="n">
        <v/>
      </c>
      <c r="KE65" t="n">
        <v/>
      </c>
      <c r="KF65" t="n">
        <v/>
      </c>
      <c r="KG65" t="n">
        <v/>
      </c>
      <c r="KH65" t="n">
        <v/>
      </c>
      <c r="KI65" t="n">
        <v/>
      </c>
      <c r="KJ65" t="inlineStr">
        <is>
          <t>Tidak pernah</t>
        </is>
      </c>
      <c r="KK65" t="n">
        <v/>
      </c>
      <c r="KL65" t="n">
        <v/>
      </c>
      <c r="KM65" t="n">
        <v/>
      </c>
      <c r="KN65" t="n">
        <v/>
      </c>
      <c r="KO65" t="n">
        <v/>
      </c>
      <c r="KP65" t="n">
        <v/>
      </c>
      <c r="KQ65" t="n">
        <v/>
      </c>
      <c r="KR65" t="n">
        <v/>
      </c>
      <c r="KS65" t="inlineStr">
        <is>
          <t>Jauh lebih baik</t>
        </is>
      </c>
      <c r="KT65" t="inlineStr">
        <is>
          <t>0-1 kali</t>
        </is>
      </c>
      <c r="KU65" t="inlineStr">
        <is>
          <t>0-1 kali</t>
        </is>
      </c>
      <c r="KV65" t="inlineStr">
        <is>
          <t>Anak-anak (0-18 tahun)</t>
        </is>
      </c>
      <c r="KW65" t="n">
        <v>0</v>
      </c>
      <c r="KX65" t="n">
        <v>0</v>
      </c>
      <c r="KY65" t="n">
        <v>1</v>
      </c>
      <c r="KZ65" t="n">
        <v>0</v>
      </c>
      <c r="LA65" t="inlineStr">
        <is>
          <t>Cukup membaik</t>
        </is>
      </c>
      <c r="LB65" t="inlineStr">
        <is>
          <t>Cukup membaik</t>
        </is>
      </c>
      <c r="LC65" t="n">
        <v>4</v>
      </c>
      <c r="LD65" t="n">
        <v>2</v>
      </c>
      <c r="LE65" t="n">
        <v>0</v>
      </c>
      <c r="LF65" t="n">
        <v>0</v>
      </c>
      <c r="LG65" t="inlineStr">
        <is>
          <t>Ya</t>
        </is>
      </c>
      <c r="LH65" t="n">
        <v>900000</v>
      </c>
      <c r="LI65" t="n">
        <v/>
      </c>
      <c r="LJ65" t="inlineStr">
        <is>
          <t>Kebutuhan rumah tangga</t>
        </is>
      </c>
      <c r="LK65" t="n">
        <v>0</v>
      </c>
      <c r="LL65" t="n">
        <v>0</v>
      </c>
      <c r="LM65" t="n">
        <v>0</v>
      </c>
      <c r="LN65" t="n">
        <v>0</v>
      </c>
      <c r="LO65" t="n">
        <v>1</v>
      </c>
      <c r="LP65" t="n">
        <v>0</v>
      </c>
      <c r="LQ65" t="n">
        <v>0</v>
      </c>
      <c r="LR65" t="n">
        <v/>
      </c>
      <c r="LS65" t="n">
        <v>10</v>
      </c>
      <c r="LT65" t="n">
        <v>10</v>
      </c>
      <c r="LU65" t="n">
        <v>0</v>
      </c>
      <c r="LV65" t="n">
        <v>10</v>
      </c>
      <c r="LW65" t="n">
        <v>0</v>
      </c>
      <c r="LX65" t="n">
        <v>0</v>
      </c>
      <c r="LY65" t="n">
        <v>10</v>
      </c>
      <c r="LZ65" t="n">
        <v>10</v>
      </c>
      <c r="MA65" t="n">
        <v>0</v>
      </c>
      <c r="MB65" t="inlineStr">
        <is>
          <t>Ya</t>
        </is>
      </c>
      <c r="MC65" t="n">
        <v>0</v>
      </c>
      <c r="MD65" t="n">
        <v>0</v>
      </c>
      <c r="ME65" t="n">
        <v>0</v>
      </c>
      <c r="MF65" t="n">
        <v>0</v>
      </c>
      <c r="MG65" t="n">
        <v>0</v>
      </c>
      <c r="MH65" t="n">
        <v>0</v>
      </c>
      <c r="MI65" t="inlineStr">
        <is>
          <t>Istirahat</t>
        </is>
      </c>
      <c r="MJ65" t="n">
        <v>0</v>
      </c>
      <c r="MK65" t="n">
        <v>0</v>
      </c>
      <c r="ML65" t="n">
        <v>1</v>
      </c>
      <c r="MM65" t="n">
        <v>0</v>
      </c>
      <c r="MN65" t="n">
        <v>0</v>
      </c>
      <c r="MO65" t="n">
        <v>0</v>
      </c>
      <c r="MP65" t="n">
        <v/>
      </c>
      <c r="MQ65" t="n">
        <v/>
      </c>
      <c r="MR65" t="inlineStr">
        <is>
          <t>Istirahat</t>
        </is>
      </c>
      <c r="MS65" t="n">
        <v/>
      </c>
      <c r="MT65" t="inlineStr">
        <is>
          <t>Istirahat</t>
        </is>
      </c>
      <c r="MU65" t="inlineStr">
        <is>
          <t>Tidak</t>
        </is>
      </c>
      <c r="MV65" t="n">
        <v/>
      </c>
      <c r="MW65" t="n">
        <v/>
      </c>
      <c r="MX65" t="n">
        <v/>
      </c>
      <c r="MY65" t="n">
        <v/>
      </c>
      <c r="MZ65" t="n">
        <v/>
      </c>
      <c r="NA65" t="n">
        <v/>
      </c>
      <c r="NB65" t="n">
        <v/>
      </c>
      <c r="NC65" t="n">
        <v/>
      </c>
      <c r="ND65" t="n">
        <v/>
      </c>
      <c r="NE65" t="n">
        <v/>
      </c>
      <c r="NF65" t="n">
        <v/>
      </c>
      <c r="NG65" t="n">
        <v/>
      </c>
      <c r="NH65" t="n">
        <v/>
      </c>
      <c r="NI65" t="n">
        <v/>
      </c>
      <c r="NJ65" t="n">
        <v/>
      </c>
      <c r="NK65" t="n">
        <v/>
      </c>
      <c r="NL65" t="inlineStr">
        <is>
          <t>Ya</t>
        </is>
      </c>
      <c r="NM65" t="inlineStr">
        <is>
          <t>Kombinasi dana mandiri dan dana hibah</t>
        </is>
      </c>
      <c r="NN65" t="inlineStr">
        <is>
          <t>7.000.001-9.000.000</t>
        </is>
      </c>
      <c r="NO65" t="inlineStr">
        <is>
          <t>Yayasan Rumah Energi atau BIRU</t>
        </is>
      </c>
      <c r="NP65" t="n">
        <v/>
      </c>
      <c r="NQ65" t="n">
        <v/>
      </c>
      <c r="NR65" t="n">
        <v/>
      </c>
      <c r="NS65" t="n">
        <v/>
      </c>
      <c r="NT65" t="n">
        <v/>
      </c>
      <c r="NU65" t="n">
        <v/>
      </c>
      <c r="NV65" t="inlineStr">
        <is>
          <t>Anggota keluarga - Laki-laki dewasa</t>
        </is>
      </c>
      <c r="NW65" t="n">
        <v/>
      </c>
      <c r="NX65" t="inlineStr">
        <is>
          <t>Sedikit meningkat</t>
        </is>
      </c>
      <c r="NY65" t="n">
        <v>45</v>
      </c>
      <c r="NZ65" t="n">
        <v>0</v>
      </c>
      <c r="OA65" t="n">
        <v>0</v>
      </c>
      <c r="OB65" t="n">
        <v>45</v>
      </c>
      <c r="OC65" t="n">
        <v>0</v>
      </c>
      <c r="OD65" t="n">
        <v>0</v>
      </c>
      <c r="OE65" t="inlineStr">
        <is>
          <t>Lebih baik</t>
        </is>
      </c>
      <c r="OF65" t="inlineStr">
        <is>
          <t>Lebih baik (beda waktu memasak 5-30 menit, ATAU tidak lagi ada rasa/bau makanan yang berubah, ATAU alasan lainnya)</t>
        </is>
      </c>
      <c r="OG65" t="inlineStr">
        <is>
          <t>Ya</t>
        </is>
      </c>
      <c r="OH65" t="n">
        <v>1</v>
      </c>
      <c r="OI65" t="n">
        <v>0</v>
      </c>
      <c r="OJ65" t="n">
        <v>0</v>
      </c>
      <c r="OK65" t="n">
        <v>0</v>
      </c>
      <c r="OL65" t="n">
        <v>0</v>
      </c>
      <c r="OM65" t="n">
        <v>0</v>
      </c>
      <c r="ON65" t="n">
        <v>0</v>
      </c>
      <c r="OO65" t="n">
        <v>0</v>
      </c>
      <c r="OP65" t="inlineStr">
        <is>
          <t>Sapi perah</t>
        </is>
      </c>
      <c r="OQ65" t="n">
        <v>0</v>
      </c>
      <c r="OR65" t="n">
        <v>1</v>
      </c>
      <c r="OS65" t="n">
        <v>0</v>
      </c>
      <c r="OT65" t="n">
        <v>0</v>
      </c>
      <c r="OU65" t="n">
        <v>0</v>
      </c>
      <c r="OV65" t="n">
        <v>0</v>
      </c>
      <c r="OW65" t="n">
        <v>0</v>
      </c>
      <c r="OX65" t="n">
        <v>0</v>
      </c>
      <c r="OY65" t="n">
        <v>0</v>
      </c>
      <c r="OZ65" t="inlineStr">
        <is>
          <t>Sapi perah</t>
        </is>
      </c>
      <c r="PA65" t="n">
        <v>0</v>
      </c>
      <c r="PB65" t="n">
        <v>1</v>
      </c>
      <c r="PC65" t="n">
        <v>0</v>
      </c>
      <c r="PD65" t="n">
        <v>0</v>
      </c>
      <c r="PE65" t="n">
        <v>0</v>
      </c>
      <c r="PF65" t="n">
        <v>0</v>
      </c>
      <c r="PG65" t="n">
        <v>0</v>
      </c>
      <c r="PH65" t="n">
        <v>0</v>
      </c>
      <c r="PI65" t="n">
        <v>0</v>
      </c>
      <c r="PJ65" t="inlineStr">
        <is>
          <t>Sapi perah</t>
        </is>
      </c>
      <c r="PK65" t="n">
        <v>0</v>
      </c>
      <c r="PL65" t="n">
        <v>1</v>
      </c>
      <c r="PM65" t="n">
        <v>0</v>
      </c>
      <c r="PN65" t="n">
        <v>0</v>
      </c>
      <c r="PO65" t="n">
        <v>0</v>
      </c>
      <c r="PP65" t="n">
        <v>0</v>
      </c>
      <c r="PQ65" t="n">
        <v>0</v>
      </c>
      <c r="PR65" t="n">
        <v>0</v>
      </c>
      <c r="PS65" t="n">
        <v>0</v>
      </c>
      <c r="PT65" t="n">
        <v/>
      </c>
      <c r="PU65" t="n">
        <v/>
      </c>
      <c r="PV65" t="n">
        <v/>
      </c>
      <c r="PW65" t="n">
        <v/>
      </c>
      <c r="PX65" t="n">
        <v/>
      </c>
      <c r="PY65" t="n">
        <v/>
      </c>
      <c r="PZ65" t="n">
        <v/>
      </c>
      <c r="QA65" t="n">
        <v/>
      </c>
      <c r="QB65" t="n">
        <v/>
      </c>
      <c r="QC65" t="n">
        <v/>
      </c>
      <c r="QD65" t="n">
        <v/>
      </c>
      <c r="QE65" t="inlineStr">
        <is>
          <t>1-Disebarkan ke lahan terbuka</t>
        </is>
      </c>
      <c r="QF65" t="n">
        <v>0</v>
      </c>
      <c r="QG65" t="n">
        <v>0</v>
      </c>
      <c r="QH65" t="n">
        <v>0</v>
      </c>
      <c r="QI65" t="n">
        <v>0</v>
      </c>
      <c r="QJ65" t="n">
        <v>0</v>
      </c>
      <c r="QK65" t="n">
        <v>1</v>
      </c>
      <c r="QL65" t="n">
        <v>0</v>
      </c>
      <c r="QM65" t="n">
        <v>0</v>
      </c>
      <c r="QN65" t="n">
        <v>0</v>
      </c>
      <c r="QO65" t="n">
        <v/>
      </c>
      <c r="QP65" t="n">
        <v/>
      </c>
      <c r="QQ65" t="n">
        <v/>
      </c>
      <c r="QR65" t="n">
        <v/>
      </c>
      <c r="QS65" t="n">
        <v/>
      </c>
      <c r="QT65" t="n">
        <v/>
      </c>
      <c r="QU65" t="n">
        <v/>
      </c>
      <c r="QV65" t="n">
        <v/>
      </c>
      <c r="QW65" t="n">
        <v/>
      </c>
      <c r="QX65" t="n">
        <v/>
      </c>
      <c r="QY65" t="n">
        <v/>
      </c>
      <c r="QZ65" t="n">
        <v/>
      </c>
      <c r="RA65" t="n">
        <v/>
      </c>
      <c r="RB65" t="n">
        <v/>
      </c>
      <c r="RC65" t="n">
        <v/>
      </c>
      <c r="RD65" t="n">
        <v/>
      </c>
      <c r="RE65" t="n">
        <v/>
      </c>
      <c r="RF65" t="n">
        <v/>
      </c>
      <c r="RG65" t="n">
        <v/>
      </c>
      <c r="RH65" t="n">
        <v/>
      </c>
      <c r="RI65" t="n">
        <v/>
      </c>
      <c r="RJ65" t="n">
        <v/>
      </c>
      <c r="RK65" t="n">
        <v/>
      </c>
      <c r="RL65" t="n">
        <v/>
      </c>
      <c r="RM65" t="n">
        <v/>
      </c>
      <c r="RN65" t="n">
        <v/>
      </c>
      <c r="RO65" t="n">
        <v/>
      </c>
      <c r="RP65" t="n">
        <v/>
      </c>
      <c r="RQ65" t="n">
        <v/>
      </c>
      <c r="RR65" t="n">
        <v/>
      </c>
      <c r="RS65" t="n">
        <v/>
      </c>
      <c r="RT65" t="n">
        <v/>
      </c>
      <c r="RU65" t="n">
        <v/>
      </c>
      <c r="RV65" t="n">
        <v/>
      </c>
      <c r="RW65" t="n">
        <v/>
      </c>
      <c r="RX65" t="n">
        <v/>
      </c>
      <c r="RY65" t="n">
        <v/>
      </c>
      <c r="RZ65" t="n">
        <v/>
      </c>
      <c r="SA65" t="n">
        <v/>
      </c>
      <c r="SB65" t="n">
        <v/>
      </c>
      <c r="SC65" t="n">
        <v/>
      </c>
      <c r="SD65" t="n">
        <v/>
      </c>
      <c r="SE65" t="n">
        <v/>
      </c>
      <c r="SF65" t="n">
        <v/>
      </c>
      <c r="SG65" t="n">
        <v/>
      </c>
      <c r="SH65" t="n">
        <v/>
      </c>
      <c r="SI65" t="n">
        <v/>
      </c>
      <c r="SJ65" t="n">
        <v/>
      </c>
      <c r="SK65" t="n">
        <v/>
      </c>
      <c r="SL65" t="n">
        <v/>
      </c>
      <c r="SM65" t="n">
        <v/>
      </c>
      <c r="SN65" t="n">
        <v/>
      </c>
      <c r="SO65" t="n">
        <v/>
      </c>
      <c r="SP65" t="n">
        <v/>
      </c>
      <c r="SQ65" t="n">
        <v/>
      </c>
      <c r="SR65" t="n">
        <v/>
      </c>
      <c r="SS65" t="n">
        <v/>
      </c>
      <c r="ST65" t="n">
        <v/>
      </c>
      <c r="SU65" t="n">
        <v/>
      </c>
      <c r="SV65" t="n">
        <v/>
      </c>
      <c r="SW65" t="n">
        <v/>
      </c>
      <c r="SX65" t="n">
        <v/>
      </c>
      <c r="SY65" t="n">
        <v/>
      </c>
      <c r="SZ65" t="n">
        <v>4</v>
      </c>
      <c r="TA65" t="n">
        <v/>
      </c>
      <c r="TB65" t="n">
        <v/>
      </c>
      <c r="TC65" t="n">
        <v/>
      </c>
      <c r="TD65" t="n">
        <v/>
      </c>
      <c r="TE65" t="n">
        <v/>
      </c>
      <c r="TF65" t="n">
        <v/>
      </c>
      <c r="TG65" t="n">
        <v/>
      </c>
      <c r="TH65" t="n">
        <v/>
      </c>
      <c r="TI65" t="n">
        <v/>
      </c>
      <c r="TJ65" t="n">
        <v/>
      </c>
      <c r="TK65" t="n">
        <v/>
      </c>
      <c r="TL65" t="n">
        <v/>
      </c>
      <c r="TM65" t="n">
        <v/>
      </c>
      <c r="TN65" t="n">
        <v/>
      </c>
      <c r="TO65" t="n">
        <v/>
      </c>
      <c r="TP65" t="n">
        <v/>
      </c>
      <c r="TQ65" t="n">
        <v/>
      </c>
      <c r="TR65" t="n">
        <v/>
      </c>
      <c r="TS65" t="n">
        <v/>
      </c>
      <c r="TT65" t="n">
        <v/>
      </c>
      <c r="TU65" t="n">
        <v/>
      </c>
      <c r="TV65" t="n">
        <v/>
      </c>
      <c r="TW65" t="n">
        <v/>
      </c>
      <c r="TX65" t="n">
        <v/>
      </c>
      <c r="TY65" t="n">
        <v/>
      </c>
      <c r="TZ65" t="n">
        <v/>
      </c>
      <c r="UA65" t="n">
        <v/>
      </c>
      <c r="UB65" t="n">
        <v/>
      </c>
      <c r="UC65" t="n">
        <v/>
      </c>
      <c r="UD65" t="n">
        <v/>
      </c>
      <c r="UE65" t="n">
        <v/>
      </c>
      <c r="UF65" t="n">
        <v/>
      </c>
      <c r="UG65" t="n">
        <v/>
      </c>
      <c r="UH65" t="n">
        <v/>
      </c>
      <c r="UI65" t="n">
        <v/>
      </c>
      <c r="UJ65" t="n">
        <v/>
      </c>
      <c r="UK65" t="n">
        <v/>
      </c>
      <c r="UL65" t="n">
        <v/>
      </c>
      <c r="UM65" t="n">
        <v/>
      </c>
      <c r="UN65" t="n">
        <v/>
      </c>
      <c r="UO65" t="n">
        <v/>
      </c>
      <c r="UP65" t="n">
        <v/>
      </c>
      <c r="UQ65" t="n">
        <v/>
      </c>
      <c r="UR65" t="n">
        <v/>
      </c>
      <c r="US65" t="n">
        <v/>
      </c>
      <c r="UT65" t="n">
        <v/>
      </c>
      <c r="UU65" t="inlineStr">
        <is>
          <t>Pemberian pakan di kandang</t>
        </is>
      </c>
      <c r="UV65" t="n">
        <v/>
      </c>
      <c r="UW65" t="n">
        <v/>
      </c>
      <c r="UX65" t="n">
        <v/>
      </c>
      <c r="UY65" t="n">
        <v/>
      </c>
      <c r="UZ65" t="n">
        <v/>
      </c>
      <c r="VA65" t="n">
        <v/>
      </c>
      <c r="VB65" t="n">
        <v/>
      </c>
      <c r="VC65" t="inlineStr">
        <is>
          <t>Sangat jarang (&gt;1 bulan sekali)</t>
        </is>
      </c>
      <c r="VD65" t="n">
        <v/>
      </c>
      <c r="VE65" t="n">
        <v/>
      </c>
      <c r="VF65" t="n">
        <v/>
      </c>
      <c r="VG65" t="n">
        <v/>
      </c>
      <c r="VH65" t="n">
        <v/>
      </c>
      <c r="VI65" t="n">
        <v/>
      </c>
      <c r="VJ65" t="n">
        <v/>
      </c>
      <c r="VK65" t="inlineStr">
        <is>
          <t>Cukup (2-6 hari sekali)</t>
        </is>
      </c>
      <c r="VL65" t="n">
        <v/>
      </c>
      <c r="VM65" t="n">
        <v/>
      </c>
      <c r="VN65" t="n">
        <v/>
      </c>
      <c r="VO65" t="n">
        <v/>
      </c>
      <c r="VP65" t="n">
        <v/>
      </c>
      <c r="VQ65" t="n">
        <v/>
      </c>
      <c r="VR65" t="n">
        <v/>
      </c>
      <c r="VS65" t="inlineStr">
        <is>
          <t>3-Disimpan terbuka (dry lot)</t>
        </is>
      </c>
      <c r="VT65" t="n">
        <v>0</v>
      </c>
      <c r="VU65" t="n">
        <v>0</v>
      </c>
      <c r="VV65" t="n">
        <v>0</v>
      </c>
      <c r="VW65" t="n">
        <v>0</v>
      </c>
      <c r="VX65" t="n">
        <v>0</v>
      </c>
      <c r="VY65" t="n">
        <v>0</v>
      </c>
      <c r="VZ65" t="n">
        <v>1</v>
      </c>
      <c r="WA65" t="n">
        <v>0</v>
      </c>
      <c r="WB65" t="n">
        <v>0</v>
      </c>
      <c r="WC65" t="n">
        <v>0</v>
      </c>
      <c r="WD65" t="n">
        <v>0</v>
      </c>
      <c r="WE65" t="n">
        <v>0</v>
      </c>
      <c r="WF65" t="n">
        <v/>
      </c>
      <c r="WG65" t="n">
        <v/>
      </c>
      <c r="WH65" t="n">
        <v/>
      </c>
      <c r="WI65" t="n">
        <v/>
      </c>
      <c r="WJ65" t="n">
        <v/>
      </c>
      <c r="WK65" t="n">
        <v/>
      </c>
      <c r="WL65" t="n">
        <v/>
      </c>
      <c r="WM65" t="n">
        <v/>
      </c>
      <c r="WN65" t="n">
        <v/>
      </c>
      <c r="WO65" t="n">
        <v/>
      </c>
      <c r="WP65" t="n">
        <v/>
      </c>
      <c r="WQ65" t="n">
        <v/>
      </c>
      <c r="WR65" t="n">
        <v/>
      </c>
      <c r="WS65" t="n">
        <v/>
      </c>
      <c r="WT65" t="n">
        <v/>
      </c>
      <c r="WU65" t="n">
        <v/>
      </c>
      <c r="WV65" t="n">
        <v/>
      </c>
      <c r="WW65" t="n">
        <v/>
      </c>
      <c r="WX65" t="n">
        <v/>
      </c>
      <c r="WY65" t="n">
        <v/>
      </c>
      <c r="WZ65" t="n">
        <v/>
      </c>
      <c r="XA65" t="n">
        <v/>
      </c>
      <c r="XB65" t="n">
        <v/>
      </c>
      <c r="XC65" t="n">
        <v/>
      </c>
      <c r="XD65" t="n">
        <v/>
      </c>
      <c r="XE65" t="n">
        <v/>
      </c>
      <c r="XF65" t="n">
        <v/>
      </c>
      <c r="XG65" t="n">
        <v/>
      </c>
      <c r="XH65" t="n">
        <v/>
      </c>
      <c r="XI65" t="n">
        <v/>
      </c>
      <c r="XJ65" t="n">
        <v/>
      </c>
      <c r="XK65" t="n">
        <v/>
      </c>
      <c r="XL65" t="n">
        <v/>
      </c>
      <c r="XM65" t="n">
        <v/>
      </c>
      <c r="XN65" t="n">
        <v/>
      </c>
      <c r="XO65" t="n">
        <v/>
      </c>
      <c r="XP65" t="n">
        <v/>
      </c>
      <c r="XQ65" t="n">
        <v/>
      </c>
      <c r="XR65" t="n">
        <v/>
      </c>
      <c r="XS65" t="n">
        <v/>
      </c>
      <c r="XT65" t="n">
        <v/>
      </c>
      <c r="XU65" t="n">
        <v/>
      </c>
      <c r="XV65" t="n">
        <v/>
      </c>
      <c r="XW65" t="n">
        <v/>
      </c>
      <c r="XX65" t="n">
        <v/>
      </c>
      <c r="XY65" t="n">
        <v/>
      </c>
      <c r="XZ65" t="n">
        <v/>
      </c>
      <c r="YA65" t="n">
        <v/>
      </c>
      <c r="YB65" t="n">
        <v/>
      </c>
      <c r="YC65" t="n">
        <v/>
      </c>
      <c r="YD65" t="n">
        <v/>
      </c>
      <c r="YE65" t="n">
        <v/>
      </c>
      <c r="YF65" t="n">
        <v/>
      </c>
      <c r="YG65" t="n">
        <v/>
      </c>
      <c r="YH65" t="n">
        <v/>
      </c>
      <c r="YI65" t="n">
        <v/>
      </c>
      <c r="YJ65" t="n">
        <v/>
      </c>
      <c r="YK65" t="n">
        <v/>
      </c>
      <c r="YL65" t="n">
        <v/>
      </c>
      <c r="YM65" t="n">
        <v/>
      </c>
      <c r="YN65" t="n">
        <v/>
      </c>
      <c r="YO65" t="n">
        <v/>
      </c>
      <c r="YP65" t="n">
        <v/>
      </c>
      <c r="YQ65" t="n">
        <v/>
      </c>
      <c r="YR65" t="n">
        <v/>
      </c>
      <c r="YS65" t="n">
        <v/>
      </c>
      <c r="YT65" t="n">
        <v/>
      </c>
      <c r="YU65" t="n">
        <v/>
      </c>
      <c r="YV65" t="n">
        <v/>
      </c>
      <c r="YW65" t="n">
        <v/>
      </c>
      <c r="YX65" t="n">
        <v/>
      </c>
      <c r="YY65" t="n">
        <v/>
      </c>
      <c r="YZ65" t="n">
        <v/>
      </c>
      <c r="ZA65" t="n">
        <v/>
      </c>
      <c r="ZB65" t="n">
        <v/>
      </c>
      <c r="ZC65" t="n">
        <v/>
      </c>
      <c r="ZD65" t="n">
        <v/>
      </c>
      <c r="ZE65" t="n">
        <v/>
      </c>
      <c r="ZF65" t="n">
        <v/>
      </c>
      <c r="ZG65" t="n">
        <v/>
      </c>
      <c r="ZH65" t="n">
        <v/>
      </c>
      <c r="ZI65" t="n">
        <v/>
      </c>
      <c r="ZJ65" t="n">
        <v/>
      </c>
      <c r="ZK65" t="n">
        <v/>
      </c>
      <c r="ZL65" t="n">
        <v/>
      </c>
      <c r="ZM65" t="n">
        <v/>
      </c>
      <c r="ZN65" t="n">
        <v/>
      </c>
      <c r="ZO65" t="n">
        <v/>
      </c>
      <c r="ZP65" t="n">
        <v/>
      </c>
      <c r="ZQ65" t="n">
        <v/>
      </c>
      <c r="ZR65" t="n">
        <v/>
      </c>
      <c r="ZS65" t="n">
        <v/>
      </c>
      <c r="ZT65" t="n">
        <v/>
      </c>
      <c r="ZU65" t="n">
        <v/>
      </c>
      <c r="ZV65" t="n">
        <v>2</v>
      </c>
      <c r="ZW65" t="n">
        <v/>
      </c>
      <c r="ZX65" t="n">
        <v/>
      </c>
      <c r="ZY65" t="n">
        <v/>
      </c>
      <c r="ZZ65" t="n">
        <v/>
      </c>
      <c r="AAA65" t="n">
        <v/>
      </c>
      <c r="AAB65" t="n">
        <v/>
      </c>
      <c r="AAC65" t="n">
        <v/>
      </c>
      <c r="AAD65" t="inlineStr">
        <is>
          <t>Pakan segar (misal: rumput)</t>
        </is>
      </c>
      <c r="AAE65" t="n">
        <v/>
      </c>
      <c r="AAF65" t="n">
        <v/>
      </c>
      <c r="AAG65" t="n">
        <v/>
      </c>
      <c r="AAH65" t="n">
        <v/>
      </c>
      <c r="AAI65" t="n">
        <v/>
      </c>
      <c r="AAJ65" t="n">
        <v/>
      </c>
      <c r="AAK65" t="n">
        <v/>
      </c>
      <c r="AAL65" t="inlineStr">
        <is>
          <t>Tidak</t>
        </is>
      </c>
      <c r="AAM65" t="n">
        <v/>
      </c>
      <c r="AAN65" t="n">
        <v/>
      </c>
      <c r="AAO65" t="n">
        <v/>
      </c>
      <c r="AAP65" t="n">
        <v/>
      </c>
      <c r="AAQ65" t="n">
        <v/>
      </c>
      <c r="AAR65" t="inlineStr">
        <is>
          <t>Tidak</t>
        </is>
      </c>
      <c r="AAS65" t="inlineStr">
        <is>
          <t>Tidak pasti/ragu-ragu</t>
        </is>
      </c>
      <c r="AAT65" t="inlineStr">
        <is>
          <t>Dibuang ke lahan sekitar kandang - yg ditanami tanaman</t>
        </is>
      </c>
      <c r="AAU65" t="n">
        <v>0</v>
      </c>
      <c r="AAV65" t="n">
        <v>0</v>
      </c>
      <c r="AAW65" t="n">
        <v>0</v>
      </c>
      <c r="AAX65" t="n">
        <v>1</v>
      </c>
      <c r="AAY65" t="n">
        <v>0</v>
      </c>
      <c r="AAZ65" t="n">
        <v>0</v>
      </c>
      <c r="ABA65" t="n">
        <v>0</v>
      </c>
      <c r="ABB65" t="n">
        <v/>
      </c>
      <c r="ABC65" t="n">
        <v/>
      </c>
      <c r="ABD65" t="n">
        <v/>
      </c>
      <c r="ABE65" t="n">
        <v/>
      </c>
      <c r="ABF65" t="n">
        <v/>
      </c>
      <c r="ABG65" t="n">
        <v/>
      </c>
      <c r="ABH65" t="n">
        <v/>
      </c>
      <c r="ABI65" t="n">
        <v/>
      </c>
      <c r="ABJ65" t="n">
        <v/>
      </c>
      <c r="ABK65" t="n">
        <v/>
      </c>
      <c r="ABL65" t="n">
        <v/>
      </c>
      <c r="ABM65" t="n">
        <v/>
      </c>
      <c r="ABN65" t="n">
        <v/>
      </c>
      <c r="ABO65" t="n">
        <v/>
      </c>
      <c r="ABP65" t="n">
        <v/>
      </c>
      <c r="ABQ65" t="inlineStr">
        <is>
          <t>Rumput</t>
        </is>
      </c>
      <c r="ABR65" t="inlineStr">
        <is>
          <t>Jarang (1 bulan sekali)</t>
        </is>
      </c>
      <c r="ABS65" t="n">
        <v/>
      </c>
      <c r="ABT65" t="n">
        <v>20</v>
      </c>
      <c r="ABU65" t="n">
        <v/>
      </c>
      <c r="ABV65" t="n">
        <v/>
      </c>
      <c r="ABW65" t="n">
        <v/>
      </c>
      <c r="ABX65" t="n">
        <v/>
      </c>
      <c r="ABY65" t="n">
        <v/>
      </c>
      <c r="ABZ65" t="n">
        <v/>
      </c>
      <c r="ACA65" t="n">
        <v/>
      </c>
      <c r="ACB65" t="n">
        <v/>
      </c>
      <c r="ACC65" t="n">
        <v/>
      </c>
      <c r="ACD65" t="n">
        <v/>
      </c>
      <c r="ACE65" t="n">
        <v/>
      </c>
      <c r="ACF65" t="n">
        <v/>
      </c>
      <c r="ACG65" t="n">
        <v/>
      </c>
      <c r="ACH65" t="n">
        <v/>
      </c>
      <c r="ACI65" t="n">
        <v/>
      </c>
      <c r="ACJ65" t="n">
        <v/>
      </c>
      <c r="ACK65" t="inlineStr">
        <is>
          <t>Tidak punya waktu mengumpulkannya</t>
        </is>
      </c>
      <c r="ACL65" t="n">
        <v>0</v>
      </c>
      <c r="ACM65" t="n">
        <v>0</v>
      </c>
      <c r="ACN65" t="n">
        <v>1</v>
      </c>
      <c r="ACO65" t="n">
        <v>0</v>
      </c>
      <c r="ACP65" t="n">
        <v>0</v>
      </c>
      <c r="ACQ65" t="n">
        <v>0</v>
      </c>
      <c r="ACR65" t="n">
        <v>0</v>
      </c>
      <c r="ACS65" t="n">
        <v/>
      </c>
      <c r="ACT65" t="inlineStr">
        <is>
          <t>Tidak</t>
        </is>
      </c>
      <c r="ACU65" t="inlineStr">
        <is>
          <t>Manfaat besar dan membantu kehidupan sehari-hari</t>
        </is>
      </c>
      <c r="ACV65" t="inlineStr">
        <is>
          <t>Berkurang</t>
        </is>
      </c>
      <c r="ACW65" t="inlineStr">
        <is>
          <t>Anggota keluarga - Perempuan dewasa</t>
        </is>
      </c>
      <c r="ACX65" t="inlineStr">
        <is>
          <t>Netral/tidak tahu</t>
        </is>
      </c>
      <c r="ACY65" t="inlineStr">
        <is>
          <t>Anggota keluarga - Perempuan dewasa</t>
        </is>
      </c>
      <c r="ACZ65" t="n">
        <v>0</v>
      </c>
      <c r="ADA65" t="n">
        <v>1</v>
      </c>
      <c r="ADB65" t="n">
        <v>0</v>
      </c>
      <c r="ADC65" t="n">
        <v>0</v>
      </c>
      <c r="ADD65" t="inlineStr">
        <is>
          <t>Puas</t>
        </is>
      </c>
      <c r="ADE65" t="inlineStr">
        <is>
          <t>Puas</t>
        </is>
      </c>
      <c r="ADF65" t="inlineStr">
        <is>
          <t>Puas</t>
        </is>
      </c>
      <c r="ADG65" t="inlineStr">
        <is>
          <t>Puas</t>
        </is>
      </c>
      <c r="ADH65" t="inlineStr">
        <is>
          <t>Tidak</t>
        </is>
      </c>
      <c r="ADI65" t="n">
        <v/>
      </c>
      <c r="ADJ65" t="inlineStr">
        <is>
          <t>Sangat puas</t>
        </is>
      </c>
      <c r="ADK65" t="n">
        <v/>
      </c>
      <c r="ADL65" t="n">
        <v/>
      </c>
      <c r="ADM65" t="n">
        <v/>
      </c>
      <c r="ADN65" t="n">
        <v/>
      </c>
      <c r="ADO65" t="n">
        <v/>
      </c>
      <c r="ADP65" t="n">
        <v/>
      </c>
      <c r="ADQ65" t="n">
        <v/>
      </c>
      <c r="ADR65" t="n">
        <v/>
      </c>
      <c r="ADS65" t="n">
        <v/>
      </c>
      <c r="ADT65" t="n">
        <v/>
      </c>
      <c r="ADU65" t="inlineStr">
        <is>
          <t>Menghubungi CPO atau pendamping</t>
        </is>
      </c>
      <c r="ADV65" t="n">
        <v>0</v>
      </c>
      <c r="ADW65" t="n">
        <v>0</v>
      </c>
      <c r="ADX65" t="n">
        <v>0</v>
      </c>
      <c r="ADY65" t="n">
        <v>0</v>
      </c>
      <c r="ADZ65" t="n">
        <v>1</v>
      </c>
      <c r="AEA65" t="n">
        <v>0</v>
      </c>
      <c r="AEB65" t="n">
        <v>0</v>
      </c>
      <c r="AEC65" t="n">
        <v>0</v>
      </c>
      <c r="AED65" t="inlineStr">
        <is>
          <t>Tidak</t>
        </is>
      </c>
      <c r="AEE65" t="inlineStr">
        <is>
          <t>Laki-laki dewasa</t>
        </is>
      </c>
      <c r="AEF65" t="n">
        <v/>
      </c>
      <c r="AEG65" t="inlineStr">
        <is>
          <t>Menelepon atau WA langsung</t>
        </is>
      </c>
      <c r="AEH65" t="n">
        <v/>
      </c>
      <c r="AEI65" t="inlineStr">
        <is>
          <t>Tidak</t>
        </is>
      </c>
      <c r="AEJ65" t="inlineStr">
        <is>
          <t>Ya, selalu</t>
        </is>
      </c>
      <c r="AEK65" t="inlineStr">
        <is>
          <t>Pengurangan pengeluaran rumah tangga (bahan bakar minyak, pupuk, dll.)</t>
        </is>
      </c>
      <c r="AEL65" t="n">
        <v>1</v>
      </c>
      <c r="AEM65" t="n">
        <v>0</v>
      </c>
      <c r="AEN65" t="n">
        <v>0</v>
      </c>
      <c r="AEO65" t="n">
        <v>0</v>
      </c>
      <c r="AEP65" t="n">
        <v>0</v>
      </c>
      <c r="AEQ65" t="n">
        <v>0</v>
      </c>
      <c r="AER65" t="n">
        <v>0</v>
      </c>
      <c r="AES65" t="n">
        <v>0</v>
      </c>
      <c r="AET65" t="n">
        <v>0</v>
      </c>
      <c r="AEU65" t="n">
        <v>0</v>
      </c>
      <c r="AEV65" t="n">
        <v>0</v>
      </c>
      <c r="AEW65" t="n">
        <v>0</v>
      </c>
      <c r="AEX65" t="n">
        <v/>
      </c>
      <c r="AEY65" t="inlineStr">
        <is>
          <t>Mengurangi pengeluaran energi</t>
        </is>
      </c>
      <c r="AEZ65" t="n">
        <v/>
      </c>
      <c r="AFA65" t="inlineStr">
        <is>
          <t>Koperasi</t>
        </is>
      </c>
      <c r="AFB65" t="n">
        <v/>
      </c>
      <c r="AFC65" t="inlineStr">
        <is>
          <t>1000526046-15_52_52.jpg</t>
        </is>
      </c>
      <c r="AFD65" t="inlineStr">
        <is>
          <t>https://kf.kobotoolbox.org/api/v2/assets/avstPQqLr3Ab3ZdcVTXZ6f/data/666391343/attachments/attaUC3xj8pRSCEdAB52WnZg/</t>
        </is>
      </c>
      <c r="AFE65" t="inlineStr">
        <is>
          <t>1000524692-15_52_57.jpg</t>
        </is>
      </c>
      <c r="AFF65" t="inlineStr">
        <is>
          <t>https://kf.kobotoolbox.org/api/v2/assets/avstPQqLr3Ab3ZdcVTXZ6f/data/666391343/attachments/attqubuy76hzZUuMfMXKSKPf/</t>
        </is>
      </c>
      <c r="AFG65" t="inlineStr">
        <is>
          <t>Doni iswanto</t>
        </is>
      </c>
      <c r="AFH65" t="n">
        <v/>
      </c>
      <c r="AFI65" t="n">
        <v/>
      </c>
    </row>
    <row r="66">
      <c r="A66" t="n">
        <v/>
      </c>
      <c r="B66" t="n">
        <v/>
      </c>
      <c r="C66" t="n">
        <v/>
      </c>
      <c r="D66" t="inlineStr">
        <is>
          <t>agus supriono</t>
        </is>
      </c>
      <c r="E66" t="n">
        <v>8817063224</v>
      </c>
      <c r="F66" t="inlineStr">
        <is>
          <t>-7.945493 112.787802 618.099975585397 8.770999908447266</t>
        </is>
      </c>
      <c r="G66" t="n">
        <v>-7.945493</v>
      </c>
      <c r="H66" t="n">
        <v>112.787802</v>
      </c>
      <c r="I66" t="n">
        <v>618.0999756</v>
      </c>
      <c r="J66" t="n">
        <v>8.770999908</v>
      </c>
      <c r="K66" t="n">
        <v>0</v>
      </c>
      <c r="L66" t="inlineStr">
        <is>
          <t>-7.945747 112.787776 618.0999755859375 10.961999893188477</t>
        </is>
      </c>
      <c r="M66" t="n">
        <v>-7.945747</v>
      </c>
      <c r="N66" t="n">
        <v>112.787776</v>
      </c>
      <c r="O66" t="n">
        <v>618.0999756</v>
      </c>
      <c r="P66" t="n">
        <v>10.96199989</v>
      </c>
      <c r="Q66" t="n">
        <v>0</v>
      </c>
      <c r="R66" t="inlineStr">
        <is>
          <t>Jawa Timur</t>
        </is>
      </c>
      <c r="S66" t="n">
        <v>0</v>
      </c>
      <c r="T66" t="n">
        <v>0</v>
      </c>
      <c r="U66" t="n">
        <v>0</v>
      </c>
      <c r="V66" t="n">
        <v>0</v>
      </c>
      <c r="W66" t="n">
        <v>0</v>
      </c>
      <c r="X66" t="n">
        <v>1</v>
      </c>
      <c r="Y66" t="n">
        <v>0</v>
      </c>
      <c r="Z66" t="n">
        <v>0</v>
      </c>
      <c r="AA66" t="n">
        <v>0</v>
      </c>
      <c r="AB66" t="n">
        <v>0</v>
      </c>
      <c r="AC66" t="inlineStr">
        <is>
          <t>MALANG</t>
        </is>
      </c>
      <c r="AD66" t="inlineStr">
        <is>
          <t>JABUNG</t>
        </is>
      </c>
      <c r="AE66" t="inlineStr">
        <is>
          <t>ARGOSARI</t>
        </is>
      </c>
      <c r="AF66" t="inlineStr">
        <is>
          <t>KAN JABUNG</t>
        </is>
      </c>
      <c r="AG66" t="inlineStr">
        <is>
          <t>KJP0106</t>
        </is>
      </c>
      <c r="AH66" t="n">
        <v>15</v>
      </c>
      <c r="AI66" t="inlineStr">
        <is>
          <t>VPA1</t>
        </is>
      </c>
      <c r="AJ66" t="inlineStr">
        <is>
          <t>Aktif</t>
        </is>
      </c>
      <c r="AK66" t="n">
        <v>60</v>
      </c>
      <c r="AL66" t="inlineStr">
        <is>
          <t>Laki-laki</t>
        </is>
      </c>
      <c r="AM66" t="inlineStr">
        <is>
          <t>Sudah menikah</t>
        </is>
      </c>
      <c r="AN66" t="inlineStr">
        <is>
          <t>SMA/Sederajat</t>
        </is>
      </c>
      <c r="AO66" t="inlineStr">
        <is>
          <t>Peternak</t>
        </is>
      </c>
      <c r="AP66" t="n">
        <v>0</v>
      </c>
      <c r="AQ66" t="n">
        <v>1</v>
      </c>
      <c r="AR66" t="n">
        <v>0</v>
      </c>
      <c r="AS66" t="n">
        <v>0</v>
      </c>
      <c r="AT66" t="n">
        <v>0</v>
      </c>
      <c r="AU66" t="n">
        <v>0</v>
      </c>
      <c r="AV66" t="n">
        <v>0</v>
      </c>
      <c r="AW66" t="n">
        <v>0</v>
      </c>
      <c r="AX66" t="n">
        <v/>
      </c>
      <c r="AY66" t="inlineStr">
        <is>
          <t>Peternak</t>
        </is>
      </c>
      <c r="AZ66" t="n">
        <v>0</v>
      </c>
      <c r="BA66" t="n">
        <v>1</v>
      </c>
      <c r="BB66" t="n">
        <v>0</v>
      </c>
      <c r="BC66" t="n">
        <v>0</v>
      </c>
      <c r="BD66" t="n">
        <v>0</v>
      </c>
      <c r="BE66" t="n">
        <v>0</v>
      </c>
      <c r="BF66" t="n">
        <v>0</v>
      </c>
      <c r="BG66" t="n">
        <v>0</v>
      </c>
      <c r="BH66" t="n">
        <v/>
      </c>
      <c r="BI66" t="inlineStr">
        <is>
          <t>&lt;Rp1.500.000</t>
        </is>
      </c>
      <c r="BJ66" t="n">
        <v>1</v>
      </c>
      <c r="BK66" t="n">
        <v>1</v>
      </c>
      <c r="BL66" t="n">
        <v>0</v>
      </c>
      <c r="BM66" t="n">
        <v>0</v>
      </c>
      <c r="BN66" t="inlineStr">
        <is>
          <t>Milik sendiri</t>
        </is>
      </c>
      <c r="BO66" t="inlineStr">
        <is>
          <t>Permanen (dinding bata dan semen)</t>
        </is>
      </c>
      <c r="BP66" t="n">
        <v>1</v>
      </c>
      <c r="BQ66" t="n">
        <v>0</v>
      </c>
      <c r="BR66" t="n">
        <v>0</v>
      </c>
      <c r="BS66" t="n">
        <v>0</v>
      </c>
      <c r="BT66" t="n">
        <v>0</v>
      </c>
      <c r="BU66" t="n">
        <v/>
      </c>
      <c r="BV66" t="inlineStr">
        <is>
          <t>Keramik/ubin</t>
        </is>
      </c>
      <c r="BW66" t="n">
        <v>0</v>
      </c>
      <c r="BX66" t="n">
        <v>0</v>
      </c>
      <c r="BY66" t="n">
        <v>1</v>
      </c>
      <c r="BZ66" t="n">
        <v>0</v>
      </c>
      <c r="CA66" t="n">
        <v>0</v>
      </c>
      <c r="CB66" t="n">
        <v/>
      </c>
      <c r="CC66" t="inlineStr">
        <is>
          <t>Genting</t>
        </is>
      </c>
      <c r="CD66" t="n">
        <v>0</v>
      </c>
      <c r="CE66" t="n">
        <v>0</v>
      </c>
      <c r="CF66" t="n">
        <v>0</v>
      </c>
      <c r="CG66" t="n">
        <v>0</v>
      </c>
      <c r="CH66" t="n">
        <v>0</v>
      </c>
      <c r="CI66" t="n">
        <v>1</v>
      </c>
      <c r="CJ66" t="n">
        <v>0</v>
      </c>
      <c r="CK66" t="n">
        <v/>
      </c>
      <c r="CL66" t="inlineStr">
        <is>
          <t>Ya</t>
        </is>
      </c>
      <c r="CM66" t="n">
        <v>2010</v>
      </c>
      <c r="CN66" t="inlineStr">
        <is>
          <t>Fixed-Dome (Kubah Tetap)</t>
        </is>
      </c>
      <c r="CO66" t="inlineStr">
        <is>
          <t>8 m³ (6-7 ekor sapi, ±6,5 jam memasak/hari, ±65 kg slurry/hari)</t>
        </is>
      </c>
      <c r="CP66" t="inlineStr">
        <is>
          <t>Anggota keluarga - laki-laki</t>
        </is>
      </c>
      <c r="CQ66" t="n">
        <v>0</v>
      </c>
      <c r="CR66" t="n">
        <v>0</v>
      </c>
      <c r="CS66" t="n">
        <v>0</v>
      </c>
      <c r="CT66" t="n">
        <v>0</v>
      </c>
      <c r="CU66" t="n">
        <v>1</v>
      </c>
      <c r="CV66" t="n">
        <v>0</v>
      </c>
      <c r="CW66" t="n">
        <v>0</v>
      </c>
      <c r="CX66" t="n">
        <v>0</v>
      </c>
      <c r="CY66" t="inlineStr">
        <is>
          <t>Anggota keluarga - laki-laki</t>
        </is>
      </c>
      <c r="CZ66" t="n">
        <v>1</v>
      </c>
      <c r="DA66" t="n">
        <v>0</v>
      </c>
      <c r="DB66" t="n">
        <v>0</v>
      </c>
      <c r="DC66" t="n">
        <v/>
      </c>
      <c r="DD66" t="inlineStr">
        <is>
          <t>Anggota keluarga - laki-laki</t>
        </is>
      </c>
      <c r="DE66" t="n">
        <v>1</v>
      </c>
      <c r="DF66" t="n">
        <v>0</v>
      </c>
      <c r="DG66" t="n">
        <v>0</v>
      </c>
      <c r="DH66" t="n">
        <v>0</v>
      </c>
      <c r="DI66" t="n">
        <v/>
      </c>
      <c r="DJ66" t="inlineStr">
        <is>
          <t>Anggota keluarga - laki-laki</t>
        </is>
      </c>
      <c r="DK66" t="n">
        <v>1</v>
      </c>
      <c r="DL66" t="n">
        <v>0</v>
      </c>
      <c r="DM66" t="n">
        <v>0</v>
      </c>
      <c r="DN66" t="n">
        <v>0</v>
      </c>
      <c r="DO66" t="n">
        <v/>
      </c>
      <c r="DP66" t="inlineStr">
        <is>
          <t>Ya</t>
        </is>
      </c>
      <c r="DQ66" t="n">
        <v/>
      </c>
      <c r="DR66" t="n">
        <v/>
      </c>
      <c r="DS66" t="n">
        <v/>
      </c>
      <c r="DT66" t="n">
        <v/>
      </c>
      <c r="DU66" t="n">
        <v/>
      </c>
      <c r="DV66" t="n">
        <v/>
      </c>
      <c r="DW66" t="n">
        <v/>
      </c>
      <c r="DX66" t="n">
        <v/>
      </c>
      <c r="DY66" t="n">
        <v/>
      </c>
      <c r="DZ66" t="n">
        <v/>
      </c>
      <c r="EA66" t="n">
        <v/>
      </c>
      <c r="EB66" t="n">
        <v/>
      </c>
      <c r="EC66" t="n">
        <v/>
      </c>
      <c r="ED66" t="n">
        <v/>
      </c>
      <c r="EE66" t="n">
        <v/>
      </c>
      <c r="EF66" t="n">
        <v/>
      </c>
      <c r="EG66" t="n">
        <v/>
      </c>
      <c r="EH66" t="n">
        <v/>
      </c>
      <c r="EI66" t="inlineStr">
        <is>
          <t>Tidak ada masalah</t>
        </is>
      </c>
      <c r="EJ66" t="n">
        <v>0</v>
      </c>
      <c r="EK66" t="n">
        <v>0</v>
      </c>
      <c r="EL66" t="n">
        <v>0</v>
      </c>
      <c r="EM66" t="n">
        <v>1</v>
      </c>
      <c r="EN66" t="n">
        <v>0</v>
      </c>
      <c r="EO66" t="n">
        <v/>
      </c>
      <c r="EP66" t="inlineStr">
        <is>
          <t>Ya, cukup jelas dan mudah diikuti</t>
        </is>
      </c>
      <c r="EQ66" t="inlineStr">
        <is>
          <t>Pelatihan</t>
        </is>
      </c>
      <c r="ER66" t="inlineStr">
        <is>
          <t>CPO atau pendamping</t>
        </is>
      </c>
      <c r="ES66" t="n">
        <v>1</v>
      </c>
      <c r="ET66" t="n">
        <v>0</v>
      </c>
      <c r="EU66" t="n">
        <v>0</v>
      </c>
      <c r="EV66" t="n">
        <v>0</v>
      </c>
      <c r="EW66" t="n">
        <v/>
      </c>
      <c r="EX66" t="inlineStr">
        <is>
          <t>Anggota keluarga - Laki-laki</t>
        </is>
      </c>
      <c r="EY66" t="n">
        <v>1</v>
      </c>
      <c r="EZ66" t="n">
        <v>0</v>
      </c>
      <c r="FA66" t="n">
        <v>0</v>
      </c>
      <c r="FB66" t="n">
        <v/>
      </c>
      <c r="FC66" t="inlineStr">
        <is>
          <t>Setiap minggu</t>
        </is>
      </c>
      <c r="FD66" t="n">
        <v/>
      </c>
      <c r="FE66" t="inlineStr">
        <is>
          <t>Tidak mengetahui</t>
        </is>
      </c>
      <c r="FF66" t="inlineStr">
        <is>
          <t>Jarang (setiap bulan atau lebih)</t>
        </is>
      </c>
      <c r="FG66" t="inlineStr">
        <is>
          <t>Tidak mengetahui</t>
        </is>
      </c>
      <c r="FH66" t="inlineStr">
        <is>
          <t>Jarang (setiap bulan atau lebih)</t>
        </is>
      </c>
      <c r="FI66" t="inlineStr">
        <is>
          <t>Tidak mengetahui</t>
        </is>
      </c>
      <c r="FJ66" t="inlineStr">
        <is>
          <t>Selalu (setiap hari)</t>
        </is>
      </c>
      <c r="FK66" t="inlineStr">
        <is>
          <t>Mengetahui</t>
        </is>
      </c>
      <c r="FL66" t="inlineStr">
        <is>
          <t>Sering (setiap minggu)</t>
        </is>
      </c>
      <c r="FM66" t="inlineStr">
        <is>
          <t>Mengetahui</t>
        </is>
      </c>
      <c r="FN66" t="inlineStr">
        <is>
          <t>Jarang (setiap bulan atau lebih)</t>
        </is>
      </c>
      <c r="FO66" t="inlineStr">
        <is>
          <t>Mengetahui</t>
        </is>
      </c>
      <c r="FP66" t="inlineStr">
        <is>
          <t>Jarang (setiap bulan atau lebih)</t>
        </is>
      </c>
      <c r="FQ66" t="inlineStr">
        <is>
          <t>Tidak mengetahui</t>
        </is>
      </c>
      <c r="FR66" t="inlineStr">
        <is>
          <t>Ya</t>
        </is>
      </c>
      <c r="FS66" t="inlineStr">
        <is>
          <t>Mengetahui</t>
        </is>
      </c>
      <c r="FT66" t="inlineStr">
        <is>
          <t>Ya, selalu</t>
        </is>
      </c>
      <c r="FU66" t="inlineStr">
        <is>
          <t>Laki-laki dewasa</t>
        </is>
      </c>
      <c r="FV66" t="n">
        <v>1</v>
      </c>
      <c r="FW66" t="n">
        <v>0</v>
      </c>
      <c r="FX66" t="n">
        <v>0</v>
      </c>
      <c r="FY66" t="n">
        <v>0</v>
      </c>
      <c r="FZ66" t="inlineStr">
        <is>
          <t>Memahami</t>
        </is>
      </c>
      <c r="GA66" t="inlineStr">
        <is>
          <t>CPO</t>
        </is>
      </c>
      <c r="GB66" t="n">
        <v>1</v>
      </c>
      <c r="GC66" t="n">
        <v>0</v>
      </c>
      <c r="GD66" t="n">
        <v>0</v>
      </c>
      <c r="GE66" t="n">
        <v>0</v>
      </c>
      <c r="GF66" t="n">
        <v/>
      </c>
      <c r="GG66" t="inlineStr">
        <is>
          <t>Kadang-kadang</t>
        </is>
      </c>
      <c r="GH66" t="inlineStr">
        <is>
          <t>Tidak</t>
        </is>
      </c>
      <c r="GI66" t="n">
        <v/>
      </c>
      <c r="GJ66" t="n">
        <v/>
      </c>
      <c r="GK66" t="n">
        <v/>
      </c>
      <c r="GL66" t="n">
        <v/>
      </c>
      <c r="GM66" t="n">
        <v/>
      </c>
      <c r="GN66" t="n">
        <v/>
      </c>
      <c r="GO66" t="n">
        <v/>
      </c>
      <c r="GP66" t="inlineStr">
        <is>
          <t>Sebagian</t>
        </is>
      </c>
      <c r="GQ66" t="inlineStr">
        <is>
          <t>LPG</t>
        </is>
      </c>
      <c r="GR66" t="n">
        <v>1</v>
      </c>
      <c r="GS66" t="n">
        <v>0</v>
      </c>
      <c r="GT66" t="n">
        <v>0</v>
      </c>
      <c r="GU66" t="n">
        <v>0</v>
      </c>
      <c r="GV66" t="n">
        <v>0</v>
      </c>
      <c r="GW66" t="n">
        <v>0</v>
      </c>
      <c r="GX66" t="n">
        <v>0</v>
      </c>
      <c r="GY66" t="n">
        <v/>
      </c>
      <c r="GZ66" t="inlineStr">
        <is>
          <t>Tidak</t>
        </is>
      </c>
      <c r="HA66" t="n">
        <v/>
      </c>
      <c r="HB66" t="n">
        <v/>
      </c>
      <c r="HC66" t="n">
        <v/>
      </c>
      <c r="HD66" t="n">
        <v/>
      </c>
      <c r="HE66" t="n">
        <v/>
      </c>
      <c r="HF66" t="n">
        <v/>
      </c>
      <c r="HG66" t="n">
        <v/>
      </c>
      <c r="HH66" t="n">
        <v/>
      </c>
      <c r="HI66" t="n">
        <v/>
      </c>
      <c r="HJ66" t="n">
        <v/>
      </c>
      <c r="HK66" t="n">
        <v/>
      </c>
      <c r="HL66" t="n">
        <v/>
      </c>
      <c r="HM66" t="n">
        <v/>
      </c>
      <c r="HN66" t="n">
        <v/>
      </c>
      <c r="HO66" t="n">
        <v/>
      </c>
      <c r="HP66" t="n">
        <v/>
      </c>
      <c r="HQ66" t="n">
        <v/>
      </c>
      <c r="HR66" t="n">
        <v/>
      </c>
      <c r="HS66" t="n">
        <v/>
      </c>
      <c r="HT66" t="n">
        <v/>
      </c>
      <c r="HU66" t="n">
        <v/>
      </c>
      <c r="HV66" t="n">
        <v/>
      </c>
      <c r="HW66" t="n">
        <v/>
      </c>
      <c r="HX66" t="n">
        <v/>
      </c>
      <c r="HY66" t="n">
        <v/>
      </c>
      <c r="HZ66" t="n">
        <v/>
      </c>
      <c r="IA66" t="n">
        <v>5</v>
      </c>
      <c r="IB66" t="n">
        <v>35000</v>
      </c>
      <c r="IC66" t="n">
        <v/>
      </c>
      <c r="ID66" t="n">
        <v/>
      </c>
      <c r="IE66" t="n">
        <v/>
      </c>
      <c r="IF66" t="n">
        <v/>
      </c>
      <c r="IG66" t="n">
        <v/>
      </c>
      <c r="IH66" t="n">
        <v/>
      </c>
      <c r="II66" t="n">
        <v/>
      </c>
      <c r="IJ66" t="n">
        <v/>
      </c>
      <c r="IK66" t="inlineStr">
        <is>
          <t>65-80 kg</t>
        </is>
      </c>
      <c r="IL66" t="inlineStr">
        <is>
          <t>1-3 jam</t>
        </is>
      </c>
      <c r="IM66" t="inlineStr">
        <is>
          <t>Ya</t>
        </is>
      </c>
      <c r="IN66" t="inlineStr">
        <is>
          <t>Tidak</t>
        </is>
      </c>
      <c r="IO66" t="inlineStr">
        <is>
          <t>Jauh lebih bersih</t>
        </is>
      </c>
      <c r="IP66" t="n">
        <v/>
      </c>
      <c r="IQ66" t="inlineStr">
        <is>
          <t>Tidak pernah</t>
        </is>
      </c>
      <c r="IR66" t="n">
        <v/>
      </c>
      <c r="IS66" t="n">
        <v/>
      </c>
      <c r="IT66" t="n">
        <v/>
      </c>
      <c r="IU66" t="n">
        <v/>
      </c>
      <c r="IV66" t="n">
        <v/>
      </c>
      <c r="IW66" t="n">
        <v/>
      </c>
      <c r="IX66" t="n">
        <v/>
      </c>
      <c r="IY66" t="n">
        <v/>
      </c>
      <c r="IZ66" t="inlineStr">
        <is>
          <t>Tidak pernah</t>
        </is>
      </c>
      <c r="JA66" t="n">
        <v/>
      </c>
      <c r="JB66" t="n">
        <v/>
      </c>
      <c r="JC66" t="n">
        <v/>
      </c>
      <c r="JD66" t="n">
        <v/>
      </c>
      <c r="JE66" t="n">
        <v/>
      </c>
      <c r="JF66" t="n">
        <v/>
      </c>
      <c r="JG66" t="n">
        <v/>
      </c>
      <c r="JH66" t="n">
        <v/>
      </c>
      <c r="JI66" t="inlineStr">
        <is>
          <t>Tidak pernah</t>
        </is>
      </c>
      <c r="JJ66" t="n">
        <v/>
      </c>
      <c r="JK66" t="n">
        <v/>
      </c>
      <c r="JL66" t="n">
        <v/>
      </c>
      <c r="JM66" t="n">
        <v/>
      </c>
      <c r="JN66" t="n">
        <v/>
      </c>
      <c r="JO66" t="n">
        <v/>
      </c>
      <c r="JP66" t="n">
        <v/>
      </c>
      <c r="JQ66" t="n">
        <v/>
      </c>
      <c r="JR66" t="inlineStr">
        <is>
          <t>Tidak pernah</t>
        </is>
      </c>
      <c r="JS66" t="n">
        <v/>
      </c>
      <c r="JT66" t="n">
        <v/>
      </c>
      <c r="JU66" t="n">
        <v/>
      </c>
      <c r="JV66" t="n">
        <v/>
      </c>
      <c r="JW66" t="n">
        <v/>
      </c>
      <c r="JX66" t="n">
        <v/>
      </c>
      <c r="JY66" t="n">
        <v/>
      </c>
      <c r="JZ66" t="n">
        <v/>
      </c>
      <c r="KA66" t="inlineStr">
        <is>
          <t>Tidak pernah</t>
        </is>
      </c>
      <c r="KB66" t="n">
        <v/>
      </c>
      <c r="KC66" t="n">
        <v/>
      </c>
      <c r="KD66" t="n">
        <v/>
      </c>
      <c r="KE66" t="n">
        <v/>
      </c>
      <c r="KF66" t="n">
        <v/>
      </c>
      <c r="KG66" t="n">
        <v/>
      </c>
      <c r="KH66" t="n">
        <v/>
      </c>
      <c r="KI66" t="n">
        <v/>
      </c>
      <c r="KJ66" t="inlineStr">
        <is>
          <t>Tidak pernah</t>
        </is>
      </c>
      <c r="KK66" t="n">
        <v/>
      </c>
      <c r="KL66" t="n">
        <v/>
      </c>
      <c r="KM66" t="n">
        <v/>
      </c>
      <c r="KN66" t="n">
        <v/>
      </c>
      <c r="KO66" t="n">
        <v/>
      </c>
      <c r="KP66" t="n">
        <v/>
      </c>
      <c r="KQ66" t="n">
        <v/>
      </c>
      <c r="KR66" t="n">
        <v/>
      </c>
      <c r="KS66" t="inlineStr">
        <is>
          <t>Jauh lebih baik</t>
        </is>
      </c>
      <c r="KT66" t="inlineStr">
        <is>
          <t>0-1 kali</t>
        </is>
      </c>
      <c r="KU66" t="inlineStr">
        <is>
          <t>0-1 kali</t>
        </is>
      </c>
      <c r="KV66" t="inlineStr">
        <is>
          <t>Tidak ada</t>
        </is>
      </c>
      <c r="KW66" t="n">
        <v>0</v>
      </c>
      <c r="KX66" t="n">
        <v>0</v>
      </c>
      <c r="KY66" t="n">
        <v>0</v>
      </c>
      <c r="KZ66" t="n">
        <v>1</v>
      </c>
      <c r="LA66" t="inlineStr">
        <is>
          <t>Jauh lebih baik</t>
        </is>
      </c>
      <c r="LB66" t="inlineStr">
        <is>
          <t>Jauh lebih baik</t>
        </is>
      </c>
      <c r="LC66" t="n">
        <v>0</v>
      </c>
      <c r="LD66" t="n">
        <v>7</v>
      </c>
      <c r="LE66" t="n">
        <v>0</v>
      </c>
      <c r="LF66" t="n">
        <v>0</v>
      </c>
      <c r="LG66" t="inlineStr">
        <is>
          <t>Ya</t>
        </is>
      </c>
      <c r="LH66" t="n">
        <v>400000</v>
      </c>
      <c r="LI66" t="n">
        <v/>
      </c>
      <c r="LJ66" t="inlineStr">
        <is>
          <t>Kebutuhan rumah tangga</t>
        </is>
      </c>
      <c r="LK66" t="n">
        <v>0</v>
      </c>
      <c r="LL66" t="n">
        <v>0</v>
      </c>
      <c r="LM66" t="n">
        <v>0</v>
      </c>
      <c r="LN66" t="n">
        <v>0</v>
      </c>
      <c r="LO66" t="n">
        <v>1</v>
      </c>
      <c r="LP66" t="n">
        <v>0</v>
      </c>
      <c r="LQ66" t="n">
        <v>0</v>
      </c>
      <c r="LR66" t="n">
        <v/>
      </c>
      <c r="LS66" t="n">
        <v>10</v>
      </c>
      <c r="LT66" t="n">
        <v>0</v>
      </c>
      <c r="LU66" t="n">
        <v>0</v>
      </c>
      <c r="LV66" t="n">
        <v>10</v>
      </c>
      <c r="LW66" t="n">
        <v>0</v>
      </c>
      <c r="LX66" t="n">
        <v>0</v>
      </c>
      <c r="LY66" t="n">
        <v>10</v>
      </c>
      <c r="LZ66" t="n">
        <v>0</v>
      </c>
      <c r="MA66" t="n">
        <v>0</v>
      </c>
      <c r="MB66" t="inlineStr">
        <is>
          <t>Ya</t>
        </is>
      </c>
      <c r="MC66" t="n">
        <v>0</v>
      </c>
      <c r="MD66" t="n">
        <v>0</v>
      </c>
      <c r="ME66" t="n">
        <v>0</v>
      </c>
      <c r="MF66" t="n">
        <v>0</v>
      </c>
      <c r="MG66" t="n">
        <v>0</v>
      </c>
      <c r="MH66" t="n">
        <v>0</v>
      </c>
      <c r="MI66" t="inlineStr">
        <is>
          <t>Istirahat</t>
        </is>
      </c>
      <c r="MJ66" t="n">
        <v>0</v>
      </c>
      <c r="MK66" t="n">
        <v>0</v>
      </c>
      <c r="ML66" t="n">
        <v>1</v>
      </c>
      <c r="MM66" t="n">
        <v>0</v>
      </c>
      <c r="MN66" t="n">
        <v>0</v>
      </c>
      <c r="MO66" t="n">
        <v>0</v>
      </c>
      <c r="MP66" t="n">
        <v/>
      </c>
      <c r="MQ66" t="n">
        <v/>
      </c>
      <c r="MR66" t="inlineStr">
        <is>
          <t>Istirahat</t>
        </is>
      </c>
      <c r="MS66" t="n">
        <v/>
      </c>
      <c r="MT66" t="inlineStr">
        <is>
          <t>Istirahat</t>
        </is>
      </c>
      <c r="MU66" t="inlineStr">
        <is>
          <t>Tidak</t>
        </is>
      </c>
      <c r="MV66" t="n">
        <v/>
      </c>
      <c r="MW66" t="n">
        <v/>
      </c>
      <c r="MX66" t="n">
        <v/>
      </c>
      <c r="MY66" t="n">
        <v/>
      </c>
      <c r="MZ66" t="n">
        <v/>
      </c>
      <c r="NA66" t="n">
        <v/>
      </c>
      <c r="NB66" t="n">
        <v/>
      </c>
      <c r="NC66" t="n">
        <v/>
      </c>
      <c r="ND66" t="n">
        <v/>
      </c>
      <c r="NE66" t="n">
        <v/>
      </c>
      <c r="NF66" t="n">
        <v/>
      </c>
      <c r="NG66" t="n">
        <v/>
      </c>
      <c r="NH66" t="n">
        <v/>
      </c>
      <c r="NI66" t="n">
        <v/>
      </c>
      <c r="NJ66" t="n">
        <v/>
      </c>
      <c r="NK66" t="n">
        <v/>
      </c>
      <c r="NL66" t="inlineStr">
        <is>
          <t>Ya</t>
        </is>
      </c>
      <c r="NM66" t="inlineStr">
        <is>
          <t>Kombinasi kredit/pinjaman dan dana hibah</t>
        </is>
      </c>
      <c r="NN66" t="inlineStr">
        <is>
          <t>5.000.001-7.000.000</t>
        </is>
      </c>
      <c r="NO66" t="inlineStr">
        <is>
          <t>Yayasan Rumah Energi atau BIRU</t>
        </is>
      </c>
      <c r="NP66" t="n">
        <v/>
      </c>
      <c r="NQ66" t="inlineStr">
        <is>
          <t>Koperasi</t>
        </is>
      </c>
      <c r="NR66" t="n">
        <v/>
      </c>
      <c r="NS66" t="n">
        <v>24</v>
      </c>
      <c r="NT66" t="inlineStr">
        <is>
          <t>Anggota keluarga - Laki-laki dewasa</t>
        </is>
      </c>
      <c r="NU66" t="n">
        <v/>
      </c>
      <c r="NV66" t="n">
        <v/>
      </c>
      <c r="NW66" t="n">
        <v/>
      </c>
      <c r="NX66" t="inlineStr">
        <is>
          <t>Sedikit meningkat</t>
        </is>
      </c>
      <c r="NY66" t="n">
        <v>0</v>
      </c>
      <c r="NZ66" t="n">
        <v>150</v>
      </c>
      <c r="OA66" t="n">
        <v>0</v>
      </c>
      <c r="OB66" t="n">
        <v>0</v>
      </c>
      <c r="OC66" t="n">
        <v>30</v>
      </c>
      <c r="OD66" t="n">
        <v>0</v>
      </c>
      <c r="OE66" t="inlineStr">
        <is>
          <t>Jauh lebih baik</t>
        </is>
      </c>
      <c r="OF66" t="inlineStr">
        <is>
          <t>Lebih baik (beda waktu memasak 5-30 menit, ATAU tidak lagi ada rasa/bau makanan yang berubah, ATAU alasan lainnya)</t>
        </is>
      </c>
      <c r="OG66" t="inlineStr">
        <is>
          <t>Ya</t>
        </is>
      </c>
      <c r="OH66" t="n">
        <v>0</v>
      </c>
      <c r="OI66" t="n">
        <v>4</v>
      </c>
      <c r="OJ66" t="n">
        <v>0</v>
      </c>
      <c r="OK66" t="n">
        <v>0</v>
      </c>
      <c r="OL66" t="n">
        <v>0</v>
      </c>
      <c r="OM66" t="n">
        <v>0</v>
      </c>
      <c r="ON66" t="n">
        <v>0</v>
      </c>
      <c r="OO66" t="n">
        <v>0</v>
      </c>
      <c r="OP66" t="inlineStr">
        <is>
          <t>Sapi perah</t>
        </is>
      </c>
      <c r="OQ66" t="n">
        <v>0</v>
      </c>
      <c r="OR66" t="n">
        <v>1</v>
      </c>
      <c r="OS66" t="n">
        <v>0</v>
      </c>
      <c r="OT66" t="n">
        <v>0</v>
      </c>
      <c r="OU66" t="n">
        <v>0</v>
      </c>
      <c r="OV66" t="n">
        <v>0</v>
      </c>
      <c r="OW66" t="n">
        <v>0</v>
      </c>
      <c r="OX66" t="n">
        <v>0</v>
      </c>
      <c r="OY66" t="n">
        <v>0</v>
      </c>
      <c r="OZ66" t="inlineStr">
        <is>
          <t>Sapi perah</t>
        </is>
      </c>
      <c r="PA66" t="n">
        <v>0</v>
      </c>
      <c r="PB66" t="n">
        <v>1</v>
      </c>
      <c r="PC66" t="n">
        <v>0</v>
      </c>
      <c r="PD66" t="n">
        <v>0</v>
      </c>
      <c r="PE66" t="n">
        <v>0</v>
      </c>
      <c r="PF66" t="n">
        <v>0</v>
      </c>
      <c r="PG66" t="n">
        <v>0</v>
      </c>
      <c r="PH66" t="n">
        <v>0</v>
      </c>
      <c r="PI66" t="n">
        <v>0</v>
      </c>
      <c r="PJ66" t="inlineStr">
        <is>
          <t>Sapi perah</t>
        </is>
      </c>
      <c r="PK66" t="n">
        <v>0</v>
      </c>
      <c r="PL66" t="n">
        <v>1</v>
      </c>
      <c r="PM66" t="n">
        <v>0</v>
      </c>
      <c r="PN66" t="n">
        <v>0</v>
      </c>
      <c r="PO66" t="n">
        <v>0</v>
      </c>
      <c r="PP66" t="n">
        <v>0</v>
      </c>
      <c r="PQ66" t="n">
        <v>0</v>
      </c>
      <c r="PR66" t="n">
        <v>0</v>
      </c>
      <c r="PS66" t="n">
        <v>0</v>
      </c>
      <c r="PT66" t="n">
        <v/>
      </c>
      <c r="PU66" t="n">
        <v/>
      </c>
      <c r="PV66" t="n">
        <v/>
      </c>
      <c r="PW66" t="n">
        <v/>
      </c>
      <c r="PX66" t="n">
        <v/>
      </c>
      <c r="PY66" t="n">
        <v/>
      </c>
      <c r="PZ66" t="n">
        <v/>
      </c>
      <c r="QA66" t="n">
        <v/>
      </c>
      <c r="QB66" t="n">
        <v/>
      </c>
      <c r="QC66" t="n">
        <v/>
      </c>
      <c r="QD66" t="n">
        <v/>
      </c>
      <c r="QE66" t="inlineStr">
        <is>
          <t>2-Dibuang ke sungai</t>
        </is>
      </c>
      <c r="QF66" t="n">
        <v>0</v>
      </c>
      <c r="QG66" t="n">
        <v>0</v>
      </c>
      <c r="QH66" t="n">
        <v>0</v>
      </c>
      <c r="QI66" t="n">
        <v>0</v>
      </c>
      <c r="QJ66" t="n">
        <v>0</v>
      </c>
      <c r="QK66" t="n">
        <v>0</v>
      </c>
      <c r="QL66" t="n">
        <v>1</v>
      </c>
      <c r="QM66" t="n">
        <v>0</v>
      </c>
      <c r="QN66" t="n">
        <v>0</v>
      </c>
      <c r="QO66" t="n">
        <v/>
      </c>
      <c r="QP66" t="n">
        <v/>
      </c>
      <c r="QQ66" t="n">
        <v/>
      </c>
      <c r="QR66" t="n">
        <v/>
      </c>
      <c r="QS66" t="n">
        <v/>
      </c>
      <c r="QT66" t="n">
        <v/>
      </c>
      <c r="QU66" t="n">
        <v/>
      </c>
      <c r="QV66" t="n">
        <v/>
      </c>
      <c r="QW66" t="n">
        <v/>
      </c>
      <c r="QX66" t="n">
        <v/>
      </c>
      <c r="QY66" t="n">
        <v/>
      </c>
      <c r="QZ66" t="n">
        <v/>
      </c>
      <c r="RA66" t="n">
        <v/>
      </c>
      <c r="RB66" t="n">
        <v/>
      </c>
      <c r="RC66" t="n">
        <v/>
      </c>
      <c r="RD66" t="n">
        <v/>
      </c>
      <c r="RE66" t="n">
        <v/>
      </c>
      <c r="RF66" t="n">
        <v/>
      </c>
      <c r="RG66" t="n">
        <v/>
      </c>
      <c r="RH66" t="n">
        <v/>
      </c>
      <c r="RI66" t="n">
        <v/>
      </c>
      <c r="RJ66" t="n">
        <v/>
      </c>
      <c r="RK66" t="n">
        <v/>
      </c>
      <c r="RL66" t="n">
        <v/>
      </c>
      <c r="RM66" t="n">
        <v/>
      </c>
      <c r="RN66" t="n">
        <v/>
      </c>
      <c r="RO66" t="n">
        <v/>
      </c>
      <c r="RP66" t="n">
        <v/>
      </c>
      <c r="RQ66" t="n">
        <v/>
      </c>
      <c r="RR66" t="n">
        <v/>
      </c>
      <c r="RS66" t="n">
        <v/>
      </c>
      <c r="RT66" t="n">
        <v/>
      </c>
      <c r="RU66" t="n">
        <v/>
      </c>
      <c r="RV66" t="n">
        <v/>
      </c>
      <c r="RW66" t="n">
        <v/>
      </c>
      <c r="RX66" t="n">
        <v/>
      </c>
      <c r="RY66" t="n">
        <v/>
      </c>
      <c r="RZ66" t="n">
        <v/>
      </c>
      <c r="SA66" t="n">
        <v/>
      </c>
      <c r="SB66" t="n">
        <v/>
      </c>
      <c r="SC66" t="n">
        <v/>
      </c>
      <c r="SD66" t="n">
        <v/>
      </c>
      <c r="SE66" t="n">
        <v/>
      </c>
      <c r="SF66" t="n">
        <v/>
      </c>
      <c r="SG66" t="n">
        <v/>
      </c>
      <c r="SH66" t="n">
        <v/>
      </c>
      <c r="SI66" t="n">
        <v/>
      </c>
      <c r="SJ66" t="n">
        <v/>
      </c>
      <c r="SK66" t="n">
        <v/>
      </c>
      <c r="SL66" t="n">
        <v/>
      </c>
      <c r="SM66" t="n">
        <v/>
      </c>
      <c r="SN66" t="n">
        <v/>
      </c>
      <c r="SO66" t="n">
        <v/>
      </c>
      <c r="SP66" t="n">
        <v/>
      </c>
      <c r="SQ66" t="n">
        <v/>
      </c>
      <c r="SR66" t="n">
        <v/>
      </c>
      <c r="SS66" t="n">
        <v/>
      </c>
      <c r="ST66" t="n">
        <v/>
      </c>
      <c r="SU66" t="n">
        <v/>
      </c>
      <c r="SV66" t="n">
        <v/>
      </c>
      <c r="SW66" t="n">
        <v/>
      </c>
      <c r="SX66" t="n">
        <v/>
      </c>
      <c r="SY66" t="n">
        <v/>
      </c>
      <c r="SZ66" t="n">
        <v>1</v>
      </c>
      <c r="TA66" t="n">
        <v/>
      </c>
      <c r="TB66" t="n">
        <v/>
      </c>
      <c r="TC66" t="n">
        <v/>
      </c>
      <c r="TD66" t="n">
        <v/>
      </c>
      <c r="TE66" t="n">
        <v/>
      </c>
      <c r="TF66" t="n">
        <v/>
      </c>
      <c r="TG66" t="n">
        <v/>
      </c>
      <c r="TH66" t="n">
        <v/>
      </c>
      <c r="TI66" t="n">
        <v/>
      </c>
      <c r="TJ66" t="n">
        <v/>
      </c>
      <c r="TK66" t="n">
        <v/>
      </c>
      <c r="TL66" t="n">
        <v/>
      </c>
      <c r="TM66" t="n">
        <v/>
      </c>
      <c r="TN66" t="n">
        <v/>
      </c>
      <c r="TO66" t="n">
        <v/>
      </c>
      <c r="TP66" t="n">
        <v/>
      </c>
      <c r="TQ66" t="n">
        <v/>
      </c>
      <c r="TR66" t="n">
        <v/>
      </c>
      <c r="TS66" t="n">
        <v/>
      </c>
      <c r="TT66" t="n">
        <v/>
      </c>
      <c r="TU66" t="n">
        <v/>
      </c>
      <c r="TV66" t="n">
        <v/>
      </c>
      <c r="TW66" t="n">
        <v/>
      </c>
      <c r="TX66" t="n">
        <v/>
      </c>
      <c r="TY66" t="n">
        <v/>
      </c>
      <c r="TZ66" t="n">
        <v/>
      </c>
      <c r="UA66" t="n">
        <v/>
      </c>
      <c r="UB66" t="n">
        <v/>
      </c>
      <c r="UC66" t="n">
        <v/>
      </c>
      <c r="UD66" t="n">
        <v/>
      </c>
      <c r="UE66" t="n">
        <v/>
      </c>
      <c r="UF66" t="n">
        <v/>
      </c>
      <c r="UG66" t="n">
        <v/>
      </c>
      <c r="UH66" t="n">
        <v/>
      </c>
      <c r="UI66" t="n">
        <v/>
      </c>
      <c r="UJ66" t="n">
        <v/>
      </c>
      <c r="UK66" t="n">
        <v/>
      </c>
      <c r="UL66" t="n">
        <v/>
      </c>
      <c r="UM66" t="n">
        <v/>
      </c>
      <c r="UN66" t="n">
        <v/>
      </c>
      <c r="UO66" t="n">
        <v/>
      </c>
      <c r="UP66" t="n">
        <v/>
      </c>
      <c r="UQ66" t="n">
        <v/>
      </c>
      <c r="UR66" t="n">
        <v/>
      </c>
      <c r="US66" t="n">
        <v/>
      </c>
      <c r="UT66" t="n">
        <v/>
      </c>
      <c r="UU66" t="n">
        <v/>
      </c>
      <c r="UV66" t="inlineStr">
        <is>
          <t>Pemberian pakan di kandang</t>
        </is>
      </c>
      <c r="UW66" t="n">
        <v/>
      </c>
      <c r="UX66" t="n">
        <v/>
      </c>
      <c r="UY66" t="n">
        <v/>
      </c>
      <c r="UZ66" t="n">
        <v/>
      </c>
      <c r="VA66" t="n">
        <v/>
      </c>
      <c r="VB66" t="n">
        <v/>
      </c>
      <c r="VC66" t="n">
        <v/>
      </c>
      <c r="VD66" t="inlineStr">
        <is>
          <t>Teratur (2-6 hari sekali)</t>
        </is>
      </c>
      <c r="VE66" t="n">
        <v/>
      </c>
      <c r="VF66" t="n">
        <v/>
      </c>
      <c r="VG66" t="n">
        <v/>
      </c>
      <c r="VH66" t="n">
        <v/>
      </c>
      <c r="VI66" t="n">
        <v/>
      </c>
      <c r="VJ66" t="n">
        <v/>
      </c>
      <c r="VK66" t="n">
        <v/>
      </c>
      <c r="VL66" t="inlineStr">
        <is>
          <t>Sangat sering (&gt;1 kali sehari)</t>
        </is>
      </c>
      <c r="VM66" t="n">
        <v/>
      </c>
      <c r="VN66" t="n">
        <v/>
      </c>
      <c r="VO66" t="n">
        <v/>
      </c>
      <c r="VP66" t="n">
        <v/>
      </c>
      <c r="VQ66" t="n">
        <v/>
      </c>
      <c r="VR66" t="n">
        <v/>
      </c>
      <c r="VS66" t="n">
        <v/>
      </c>
      <c r="VT66" t="n">
        <v/>
      </c>
      <c r="VU66" t="n">
        <v/>
      </c>
      <c r="VV66" t="n">
        <v/>
      </c>
      <c r="VW66" t="n">
        <v/>
      </c>
      <c r="VX66" t="n">
        <v/>
      </c>
      <c r="VY66" t="n">
        <v/>
      </c>
      <c r="VZ66" t="n">
        <v/>
      </c>
      <c r="WA66" t="n">
        <v/>
      </c>
      <c r="WB66" t="n">
        <v/>
      </c>
      <c r="WC66" t="n">
        <v/>
      </c>
      <c r="WD66" t="n">
        <v/>
      </c>
      <c r="WE66" t="n">
        <v/>
      </c>
      <c r="WF66" t="inlineStr">
        <is>
          <t>3-Disimpan terbuka (dry lot)</t>
        </is>
      </c>
      <c r="WG66" t="n">
        <v>0</v>
      </c>
      <c r="WH66" t="n">
        <v>0</v>
      </c>
      <c r="WI66" t="n">
        <v>0</v>
      </c>
      <c r="WJ66" t="n">
        <v>0</v>
      </c>
      <c r="WK66" t="n">
        <v>0</v>
      </c>
      <c r="WL66" t="n">
        <v>0</v>
      </c>
      <c r="WM66" t="n">
        <v>1</v>
      </c>
      <c r="WN66" t="n">
        <v>0</v>
      </c>
      <c r="WO66" t="n">
        <v>0</v>
      </c>
      <c r="WP66" t="n">
        <v>0</v>
      </c>
      <c r="WQ66" t="n">
        <v>0</v>
      </c>
      <c r="WR66" t="n">
        <v>0</v>
      </c>
      <c r="WS66" t="n">
        <v/>
      </c>
      <c r="WT66" t="n">
        <v/>
      </c>
      <c r="WU66" t="n">
        <v/>
      </c>
      <c r="WV66" t="n">
        <v/>
      </c>
      <c r="WW66" t="n">
        <v/>
      </c>
      <c r="WX66" t="n">
        <v/>
      </c>
      <c r="WY66" t="n">
        <v/>
      </c>
      <c r="WZ66" t="n">
        <v/>
      </c>
      <c r="XA66" t="n">
        <v/>
      </c>
      <c r="XB66" t="n">
        <v/>
      </c>
      <c r="XC66" t="n">
        <v/>
      </c>
      <c r="XD66" t="n">
        <v/>
      </c>
      <c r="XE66" t="n">
        <v/>
      </c>
      <c r="XF66" t="n">
        <v/>
      </c>
      <c r="XG66" t="n">
        <v/>
      </c>
      <c r="XH66" t="n">
        <v/>
      </c>
      <c r="XI66" t="n">
        <v/>
      </c>
      <c r="XJ66" t="n">
        <v/>
      </c>
      <c r="XK66" t="n">
        <v/>
      </c>
      <c r="XL66" t="n">
        <v/>
      </c>
      <c r="XM66" t="n">
        <v/>
      </c>
      <c r="XN66" t="n">
        <v/>
      </c>
      <c r="XO66" t="n">
        <v/>
      </c>
      <c r="XP66" t="n">
        <v/>
      </c>
      <c r="XQ66" t="n">
        <v/>
      </c>
      <c r="XR66" t="n">
        <v/>
      </c>
      <c r="XS66" t="n">
        <v/>
      </c>
      <c r="XT66" t="n">
        <v/>
      </c>
      <c r="XU66" t="n">
        <v/>
      </c>
      <c r="XV66" t="n">
        <v/>
      </c>
      <c r="XW66" t="n">
        <v/>
      </c>
      <c r="XX66" t="n">
        <v/>
      </c>
      <c r="XY66" t="n">
        <v/>
      </c>
      <c r="XZ66" t="n">
        <v/>
      </c>
      <c r="YA66" t="n">
        <v/>
      </c>
      <c r="YB66" t="n">
        <v/>
      </c>
      <c r="YC66" t="n">
        <v/>
      </c>
      <c r="YD66" t="n">
        <v/>
      </c>
      <c r="YE66" t="n">
        <v/>
      </c>
      <c r="YF66" t="n">
        <v/>
      </c>
      <c r="YG66" t="n">
        <v/>
      </c>
      <c r="YH66" t="n">
        <v/>
      </c>
      <c r="YI66" t="n">
        <v/>
      </c>
      <c r="YJ66" t="n">
        <v/>
      </c>
      <c r="YK66" t="n">
        <v/>
      </c>
      <c r="YL66" t="n">
        <v/>
      </c>
      <c r="YM66" t="n">
        <v/>
      </c>
      <c r="YN66" t="n">
        <v/>
      </c>
      <c r="YO66" t="n">
        <v/>
      </c>
      <c r="YP66" t="n">
        <v/>
      </c>
      <c r="YQ66" t="n">
        <v/>
      </c>
      <c r="YR66" t="n">
        <v/>
      </c>
      <c r="YS66" t="n">
        <v/>
      </c>
      <c r="YT66" t="n">
        <v/>
      </c>
      <c r="YU66" t="n">
        <v/>
      </c>
      <c r="YV66" t="n">
        <v/>
      </c>
      <c r="YW66" t="n">
        <v/>
      </c>
      <c r="YX66" t="n">
        <v/>
      </c>
      <c r="YY66" t="n">
        <v/>
      </c>
      <c r="YZ66" t="n">
        <v/>
      </c>
      <c r="ZA66" t="n">
        <v/>
      </c>
      <c r="ZB66" t="n">
        <v/>
      </c>
      <c r="ZC66" t="n">
        <v/>
      </c>
      <c r="ZD66" t="n">
        <v/>
      </c>
      <c r="ZE66" t="n">
        <v/>
      </c>
      <c r="ZF66" t="n">
        <v/>
      </c>
      <c r="ZG66" t="n">
        <v/>
      </c>
      <c r="ZH66" t="n">
        <v/>
      </c>
      <c r="ZI66" t="n">
        <v/>
      </c>
      <c r="ZJ66" t="n">
        <v/>
      </c>
      <c r="ZK66" t="n">
        <v/>
      </c>
      <c r="ZL66" t="n">
        <v/>
      </c>
      <c r="ZM66" t="n">
        <v/>
      </c>
      <c r="ZN66" t="n">
        <v/>
      </c>
      <c r="ZO66" t="n">
        <v/>
      </c>
      <c r="ZP66" t="n">
        <v/>
      </c>
      <c r="ZQ66" t="n">
        <v/>
      </c>
      <c r="ZR66" t="n">
        <v/>
      </c>
      <c r="ZS66" t="n">
        <v/>
      </c>
      <c r="ZT66" t="n">
        <v/>
      </c>
      <c r="ZU66" t="n">
        <v/>
      </c>
      <c r="ZV66" t="n">
        <v/>
      </c>
      <c r="ZW66" t="n">
        <v>2</v>
      </c>
      <c r="ZX66" t="n">
        <v/>
      </c>
      <c r="ZY66" t="n">
        <v/>
      </c>
      <c r="ZZ66" t="n">
        <v/>
      </c>
      <c r="AAA66" t="n">
        <v/>
      </c>
      <c r="AAB66" t="n">
        <v/>
      </c>
      <c r="AAC66" t="n">
        <v/>
      </c>
      <c r="AAD66" t="n">
        <v/>
      </c>
      <c r="AAE66" t="inlineStr">
        <is>
          <t>Pakan segar (misal: rumput)</t>
        </is>
      </c>
      <c r="AAF66" t="n">
        <v/>
      </c>
      <c r="AAG66" t="n">
        <v/>
      </c>
      <c r="AAH66" t="n">
        <v/>
      </c>
      <c r="AAI66" t="n">
        <v/>
      </c>
      <c r="AAJ66" t="n">
        <v/>
      </c>
      <c r="AAK66" t="n">
        <v/>
      </c>
      <c r="AAL66" t="inlineStr">
        <is>
          <t>Tidak</t>
        </is>
      </c>
      <c r="AAM66" t="n">
        <v/>
      </c>
      <c r="AAN66" t="n">
        <v/>
      </c>
      <c r="AAO66" t="n">
        <v/>
      </c>
      <c r="AAP66" t="n">
        <v/>
      </c>
      <c r="AAQ66" t="n">
        <v/>
      </c>
      <c r="AAR66" t="inlineStr">
        <is>
          <t>Ya</t>
        </is>
      </c>
      <c r="AAS66" t="inlineStr">
        <is>
          <t>Mengetahui</t>
        </is>
      </c>
      <c r="AAT66" t="inlineStr">
        <is>
          <t>Dibuang ke selokan</t>
        </is>
      </c>
      <c r="AAU66" t="n">
        <v>0</v>
      </c>
      <c r="AAV66" t="n">
        <v>0</v>
      </c>
      <c r="AAW66" t="n">
        <v>0</v>
      </c>
      <c r="AAX66" t="n">
        <v>0</v>
      </c>
      <c r="AAY66" t="n">
        <v>0</v>
      </c>
      <c r="AAZ66" t="n">
        <v>0</v>
      </c>
      <c r="ABA66" t="n">
        <v>1</v>
      </c>
      <c r="ABB66" t="n">
        <v/>
      </c>
      <c r="ABC66" t="n">
        <v/>
      </c>
      <c r="ABD66" t="n">
        <v/>
      </c>
      <c r="ABE66" t="n">
        <v/>
      </c>
      <c r="ABF66" t="n">
        <v/>
      </c>
      <c r="ABG66" t="n">
        <v/>
      </c>
      <c r="ABH66" t="n">
        <v/>
      </c>
      <c r="ABI66" t="n">
        <v/>
      </c>
      <c r="ABJ66" t="n">
        <v/>
      </c>
      <c r="ABK66" t="n">
        <v/>
      </c>
      <c r="ABL66" t="n">
        <v/>
      </c>
      <c r="ABM66" t="n">
        <v/>
      </c>
      <c r="ABN66" t="n">
        <v/>
      </c>
      <c r="ABO66" t="n">
        <v/>
      </c>
      <c r="ABP66" t="n">
        <v/>
      </c>
      <c r="ABQ66" t="n">
        <v/>
      </c>
      <c r="ABR66" t="n">
        <v/>
      </c>
      <c r="ABS66" t="n">
        <v/>
      </c>
      <c r="ABT66" t="n">
        <v/>
      </c>
      <c r="ABU66" t="n">
        <v/>
      </c>
      <c r="ABV66" t="n">
        <v/>
      </c>
      <c r="ABW66" t="n">
        <v/>
      </c>
      <c r="ABX66" t="n">
        <v/>
      </c>
      <c r="ABY66" t="n">
        <v/>
      </c>
      <c r="ABZ66" t="n">
        <v/>
      </c>
      <c r="ACA66" t="n">
        <v/>
      </c>
      <c r="ACB66" t="n">
        <v/>
      </c>
      <c r="ACC66" t="n">
        <v/>
      </c>
      <c r="ACD66" t="n">
        <v/>
      </c>
      <c r="ACE66" t="n">
        <v/>
      </c>
      <c r="ACF66" t="n">
        <v/>
      </c>
      <c r="ACG66" t="n">
        <v/>
      </c>
      <c r="ACH66" t="n">
        <v/>
      </c>
      <c r="ACI66" t="n">
        <v/>
      </c>
      <c r="ACJ66" t="n">
        <v/>
      </c>
      <c r="ACK66" t="inlineStr">
        <is>
          <t>Tidak punya waktu mengumpulkannya</t>
        </is>
      </c>
      <c r="ACL66" t="n">
        <v>0</v>
      </c>
      <c r="ACM66" t="n">
        <v>0</v>
      </c>
      <c r="ACN66" t="n">
        <v>1</v>
      </c>
      <c r="ACO66" t="n">
        <v>0</v>
      </c>
      <c r="ACP66" t="n">
        <v>0</v>
      </c>
      <c r="ACQ66" t="n">
        <v>0</v>
      </c>
      <c r="ACR66" t="n">
        <v>0</v>
      </c>
      <c r="ACS66" t="n">
        <v/>
      </c>
      <c r="ACT66" t="inlineStr">
        <is>
          <t>Tidak</t>
        </is>
      </c>
      <c r="ACU66" t="inlineStr">
        <is>
          <t>Manfaat cukup signifikan, terasa di kehidupan sehari-hari</t>
        </is>
      </c>
      <c r="ACV66" t="inlineStr">
        <is>
          <t>Berkurang</t>
        </is>
      </c>
      <c r="ACW66" t="inlineStr">
        <is>
          <t>Anggota keluarga - Perempuan dewasa</t>
        </is>
      </c>
      <c r="ACX66" t="inlineStr">
        <is>
          <t>Setuju</t>
        </is>
      </c>
      <c r="ACY66" t="inlineStr">
        <is>
          <t>Anggota keluarga - Laki-laki dewasa</t>
        </is>
      </c>
      <c r="ACZ66" t="n">
        <v>1</v>
      </c>
      <c r="ADA66" t="n">
        <v>0</v>
      </c>
      <c r="ADB66" t="n">
        <v>0</v>
      </c>
      <c r="ADC66" t="n">
        <v>0</v>
      </c>
      <c r="ADD66" t="inlineStr">
        <is>
          <t>Puas</t>
        </is>
      </c>
      <c r="ADE66" t="inlineStr">
        <is>
          <t>Puas</t>
        </is>
      </c>
      <c r="ADF66" t="inlineStr">
        <is>
          <t>Puas</t>
        </is>
      </c>
      <c r="ADG66" t="inlineStr">
        <is>
          <t>Puas</t>
        </is>
      </c>
      <c r="ADH66" t="inlineStr">
        <is>
          <t>Tidak</t>
        </is>
      </c>
      <c r="ADI66" t="n">
        <v/>
      </c>
      <c r="ADJ66" t="inlineStr">
        <is>
          <t>Puas</t>
        </is>
      </c>
      <c r="ADK66" t="n">
        <v/>
      </c>
      <c r="ADL66" t="n">
        <v/>
      </c>
      <c r="ADM66" t="n">
        <v/>
      </c>
      <c r="ADN66" t="n">
        <v/>
      </c>
      <c r="ADO66" t="n">
        <v/>
      </c>
      <c r="ADP66" t="n">
        <v/>
      </c>
      <c r="ADQ66" t="n">
        <v/>
      </c>
      <c r="ADR66" t="n">
        <v/>
      </c>
      <c r="ADS66" t="n">
        <v/>
      </c>
      <c r="ADT66" t="n">
        <v/>
      </c>
      <c r="ADU66" t="inlineStr">
        <is>
          <t>Menghubungi CPO atau pendamping</t>
        </is>
      </c>
      <c r="ADV66" t="n">
        <v>0</v>
      </c>
      <c r="ADW66" t="n">
        <v>0</v>
      </c>
      <c r="ADX66" t="n">
        <v>0</v>
      </c>
      <c r="ADY66" t="n">
        <v>0</v>
      </c>
      <c r="ADZ66" t="n">
        <v>1</v>
      </c>
      <c r="AEA66" t="n">
        <v>0</v>
      </c>
      <c r="AEB66" t="n">
        <v>0</v>
      </c>
      <c r="AEC66" t="n">
        <v>0</v>
      </c>
      <c r="AED66" t="inlineStr">
        <is>
          <t>Tidak</t>
        </is>
      </c>
      <c r="AEE66" t="inlineStr">
        <is>
          <t>Laki-laki dewasa</t>
        </is>
      </c>
      <c r="AEF66" t="n">
        <v/>
      </c>
      <c r="AEG66" t="inlineStr">
        <is>
          <t>Menelepon atau WA langsung</t>
        </is>
      </c>
      <c r="AEH66" t="n">
        <v/>
      </c>
      <c r="AEI66" t="inlineStr">
        <is>
          <t>Tidak</t>
        </is>
      </c>
      <c r="AEJ66" t="inlineStr">
        <is>
          <t>Ya, selalu</t>
        </is>
      </c>
      <c r="AEK66" t="inlineStr">
        <is>
          <t>Peningkatan kebersihan kandang ternak</t>
        </is>
      </c>
      <c r="AEL66" t="n">
        <v>0</v>
      </c>
      <c r="AEM66" t="n">
        <v>0</v>
      </c>
      <c r="AEN66" t="n">
        <v>0</v>
      </c>
      <c r="AEO66" t="n">
        <v>0</v>
      </c>
      <c r="AEP66" t="n">
        <v>0</v>
      </c>
      <c r="AEQ66" t="n">
        <v>0</v>
      </c>
      <c r="AER66" t="n">
        <v>1</v>
      </c>
      <c r="AES66" t="n">
        <v>0</v>
      </c>
      <c r="AET66" t="n">
        <v>0</v>
      </c>
      <c r="AEU66" t="n">
        <v>0</v>
      </c>
      <c r="AEV66" t="n">
        <v>0</v>
      </c>
      <c r="AEW66" t="n">
        <v>0</v>
      </c>
      <c r="AEX66" t="n">
        <v/>
      </c>
      <c r="AEY66" t="inlineStr">
        <is>
          <t>Agar kandang lebih bersih</t>
        </is>
      </c>
      <c r="AEZ66" t="n">
        <v/>
      </c>
      <c r="AFA66" t="inlineStr">
        <is>
          <t>Koperasi</t>
        </is>
      </c>
      <c r="AFB66" t="n">
        <v/>
      </c>
      <c r="AFC66" t="inlineStr">
        <is>
          <t>1000530736-20_0_12.jpg</t>
        </is>
      </c>
      <c r="AFD66" t="inlineStr">
        <is>
          <t>https://kf.kobotoolbox.org/api/v2/assets/avstPQqLr3Ab3ZdcVTXZ6f/data/670392123/attachments/att2QUtq5EGRc47eXWABkBNT/</t>
        </is>
      </c>
      <c r="AFE66" t="inlineStr">
        <is>
          <t>1000530727-20_0_15.jpg</t>
        </is>
      </c>
      <c r="AFF66" t="inlineStr">
        <is>
          <t>https://kf.kobotoolbox.org/api/v2/assets/avstPQqLr3Ab3ZdcVTXZ6f/data/670392123/attachments/attbN8mzeWVdFtvhLSrGkUaE/</t>
        </is>
      </c>
      <c r="AFG66" t="inlineStr">
        <is>
          <t>Teguh</t>
        </is>
      </c>
      <c r="AFH66" t="n">
        <v/>
      </c>
      <c r="AFI66" t="n">
        <v/>
      </c>
    </row>
    <row r="67">
      <c r="A67" t="n">
        <v/>
      </c>
      <c r="B67" t="n">
        <v/>
      </c>
      <c r="C67" t="n">
        <v/>
      </c>
      <c r="D67" t="inlineStr">
        <is>
          <t>agus supriono</t>
        </is>
      </c>
      <c r="E67" t="n">
        <v>8817063224</v>
      </c>
      <c r="F67" t="inlineStr">
        <is>
          <t>-7.972851 112.768667 592.3169288635254 3.5355339059327373</t>
        </is>
      </c>
      <c r="G67" t="n">
        <v>-7.972851</v>
      </c>
      <c r="H67" t="n">
        <v>112.768667</v>
      </c>
      <c r="I67" t="n">
        <v>592.3169289</v>
      </c>
      <c r="J67" t="n">
        <v>3.535533906</v>
      </c>
      <c r="K67" t="n">
        <v>0</v>
      </c>
      <c r="L67" t="inlineStr">
        <is>
          <t>-7.945708 112.787682 618.0999755859375 18.517000198364258</t>
        </is>
      </c>
      <c r="M67" t="n">
        <v>-7.945708</v>
      </c>
      <c r="N67" t="n">
        <v>112.787682</v>
      </c>
      <c r="O67" t="n">
        <v>618.0999756</v>
      </c>
      <c r="P67" t="n">
        <v>18.5170002</v>
      </c>
      <c r="Q67" t="n">
        <v>0</v>
      </c>
      <c r="R67" t="inlineStr">
        <is>
          <t>Jawa Timur</t>
        </is>
      </c>
      <c r="S67" t="n">
        <v>0</v>
      </c>
      <c r="T67" t="n">
        <v>0</v>
      </c>
      <c r="U67" t="n">
        <v>0</v>
      </c>
      <c r="V67" t="n">
        <v>0</v>
      </c>
      <c r="W67" t="n">
        <v>0</v>
      </c>
      <c r="X67" t="n">
        <v>1</v>
      </c>
      <c r="Y67" t="n">
        <v>0</v>
      </c>
      <c r="Z67" t="n">
        <v>0</v>
      </c>
      <c r="AA67" t="n">
        <v>0</v>
      </c>
      <c r="AB67" t="n">
        <v>0</v>
      </c>
      <c r="AC67" t="inlineStr">
        <is>
          <t>MALANG</t>
        </is>
      </c>
      <c r="AD67" t="inlineStr">
        <is>
          <t>JABUNG</t>
        </is>
      </c>
      <c r="AE67" t="inlineStr">
        <is>
          <t>ARGOSARI</t>
        </is>
      </c>
      <c r="AF67" t="inlineStr">
        <is>
          <t>KAN JABUNG</t>
        </is>
      </c>
      <c r="AG67" t="inlineStr">
        <is>
          <t>KJP0832</t>
        </is>
      </c>
      <c r="AH67" t="n">
        <v>2</v>
      </c>
      <c r="AI67" t="inlineStr">
        <is>
          <t>VPA2</t>
        </is>
      </c>
      <c r="AJ67" t="inlineStr">
        <is>
          <t>Aktif</t>
        </is>
      </c>
      <c r="AK67" t="n">
        <v>38</v>
      </c>
      <c r="AL67" t="inlineStr">
        <is>
          <t>Perempuan</t>
        </is>
      </c>
      <c r="AM67" t="inlineStr">
        <is>
          <t>Sudah menikah</t>
        </is>
      </c>
      <c r="AN67" t="inlineStr">
        <is>
          <t>SMA/Sederajat</t>
        </is>
      </c>
      <c r="AO67" t="inlineStr">
        <is>
          <t>Peternak</t>
        </is>
      </c>
      <c r="AP67" t="n">
        <v>0</v>
      </c>
      <c r="AQ67" t="n">
        <v>1</v>
      </c>
      <c r="AR67" t="n">
        <v>0</v>
      </c>
      <c r="AS67" t="n">
        <v>0</v>
      </c>
      <c r="AT67" t="n">
        <v>0</v>
      </c>
      <c r="AU67" t="n">
        <v>0</v>
      </c>
      <c r="AV67" t="n">
        <v>0</v>
      </c>
      <c r="AW67" t="n">
        <v>0</v>
      </c>
      <c r="AX67" t="n">
        <v/>
      </c>
      <c r="AY67" t="inlineStr">
        <is>
          <t>Peternak Pekerja lepas</t>
        </is>
      </c>
      <c r="AZ67" t="n">
        <v>0</v>
      </c>
      <c r="BA67" t="n">
        <v>1</v>
      </c>
      <c r="BB67" t="n">
        <v>1</v>
      </c>
      <c r="BC67" t="n">
        <v>0</v>
      </c>
      <c r="BD67" t="n">
        <v>0</v>
      </c>
      <c r="BE67" t="n">
        <v>0</v>
      </c>
      <c r="BF67" t="n">
        <v>0</v>
      </c>
      <c r="BG67" t="n">
        <v>0</v>
      </c>
      <c r="BH67" t="n">
        <v/>
      </c>
      <c r="BI67" t="inlineStr">
        <is>
          <t>Rp2.500.000 - Rp3.500.000</t>
        </is>
      </c>
      <c r="BJ67" t="n">
        <v>1</v>
      </c>
      <c r="BK67" t="n">
        <v>1</v>
      </c>
      <c r="BL67" t="n">
        <v>1</v>
      </c>
      <c r="BM67" t="n">
        <v>0</v>
      </c>
      <c r="BN67" t="inlineStr">
        <is>
          <t>Milik sendiri</t>
        </is>
      </c>
      <c r="BO67" t="inlineStr">
        <is>
          <t>Permanen (dinding bata dan semen)</t>
        </is>
      </c>
      <c r="BP67" t="n">
        <v>1</v>
      </c>
      <c r="BQ67" t="n">
        <v>0</v>
      </c>
      <c r="BR67" t="n">
        <v>0</v>
      </c>
      <c r="BS67" t="n">
        <v>0</v>
      </c>
      <c r="BT67" t="n">
        <v>0</v>
      </c>
      <c r="BU67" t="n">
        <v/>
      </c>
      <c r="BV67" t="inlineStr">
        <is>
          <t>Keramik/ubin</t>
        </is>
      </c>
      <c r="BW67" t="n">
        <v>0</v>
      </c>
      <c r="BX67" t="n">
        <v>0</v>
      </c>
      <c r="BY67" t="n">
        <v>1</v>
      </c>
      <c r="BZ67" t="n">
        <v>0</v>
      </c>
      <c r="CA67" t="n">
        <v>0</v>
      </c>
      <c r="CB67" t="n">
        <v/>
      </c>
      <c r="CC67" t="inlineStr">
        <is>
          <t>Genting</t>
        </is>
      </c>
      <c r="CD67" t="n">
        <v>0</v>
      </c>
      <c r="CE67" t="n">
        <v>0</v>
      </c>
      <c r="CF67" t="n">
        <v>0</v>
      </c>
      <c r="CG67" t="n">
        <v>0</v>
      </c>
      <c r="CH67" t="n">
        <v>0</v>
      </c>
      <c r="CI67" t="n">
        <v>1</v>
      </c>
      <c r="CJ67" t="n">
        <v>0</v>
      </c>
      <c r="CK67" t="n">
        <v/>
      </c>
      <c r="CL67" t="inlineStr">
        <is>
          <t>Ya</t>
        </is>
      </c>
      <c r="CM67" t="n">
        <v>2024</v>
      </c>
      <c r="CN67" t="inlineStr">
        <is>
          <t>Fixed-Dome (Kubah Tetap)</t>
        </is>
      </c>
      <c r="CO67" t="inlineStr">
        <is>
          <t>6 m³ (4-5 ekor sapi, ±5 jam memasak/hari, ±50 kg</t>
        </is>
      </c>
      <c r="CP67" t="inlineStr">
        <is>
          <t>Anggota keluarga - laki-laki</t>
        </is>
      </c>
      <c r="CQ67" t="n">
        <v>0</v>
      </c>
      <c r="CR67" t="n">
        <v>0</v>
      </c>
      <c r="CS67" t="n">
        <v>0</v>
      </c>
      <c r="CT67" t="n">
        <v>0</v>
      </c>
      <c r="CU67" t="n">
        <v>1</v>
      </c>
      <c r="CV67" t="n">
        <v>0</v>
      </c>
      <c r="CW67" t="n">
        <v>0</v>
      </c>
      <c r="CX67" t="n">
        <v>0</v>
      </c>
      <c r="CY67" t="inlineStr">
        <is>
          <t>Anggota keluarga - laki-laki</t>
        </is>
      </c>
      <c r="CZ67" t="n">
        <v>1</v>
      </c>
      <c r="DA67" t="n">
        <v>0</v>
      </c>
      <c r="DB67" t="n">
        <v>0</v>
      </c>
      <c r="DC67" t="n">
        <v/>
      </c>
      <c r="DD67" t="inlineStr">
        <is>
          <t>Anggota keluarga - laki-laki</t>
        </is>
      </c>
      <c r="DE67" t="n">
        <v>1</v>
      </c>
      <c r="DF67" t="n">
        <v>0</v>
      </c>
      <c r="DG67" t="n">
        <v>0</v>
      </c>
      <c r="DH67" t="n">
        <v>0</v>
      </c>
      <c r="DI67" t="n">
        <v/>
      </c>
      <c r="DJ67" t="inlineStr">
        <is>
          <t>CPO atau pendamping</t>
        </is>
      </c>
      <c r="DK67" t="n">
        <v>0</v>
      </c>
      <c r="DL67" t="n">
        <v>0</v>
      </c>
      <c r="DM67" t="n">
        <v>1</v>
      </c>
      <c r="DN67" t="n">
        <v>0</v>
      </c>
      <c r="DO67" t="n">
        <v/>
      </c>
      <c r="DP67" t="inlineStr">
        <is>
          <t>Ya</t>
        </is>
      </c>
      <c r="DQ67" t="n">
        <v/>
      </c>
      <c r="DR67" t="n">
        <v/>
      </c>
      <c r="DS67" t="n">
        <v/>
      </c>
      <c r="DT67" t="n">
        <v/>
      </c>
      <c r="DU67" t="n">
        <v/>
      </c>
      <c r="DV67" t="n">
        <v/>
      </c>
      <c r="DW67" t="n">
        <v/>
      </c>
      <c r="DX67" t="n">
        <v/>
      </c>
      <c r="DY67" t="n">
        <v/>
      </c>
      <c r="DZ67" t="n">
        <v/>
      </c>
      <c r="EA67" t="n">
        <v/>
      </c>
      <c r="EB67" t="n">
        <v/>
      </c>
      <c r="EC67" t="n">
        <v/>
      </c>
      <c r="ED67" t="n">
        <v/>
      </c>
      <c r="EE67" t="n">
        <v/>
      </c>
      <c r="EF67" t="n">
        <v/>
      </c>
      <c r="EG67" t="n">
        <v/>
      </c>
      <c r="EH67" t="n">
        <v/>
      </c>
      <c r="EI67" t="inlineStr">
        <is>
          <t>Tidak ada masalah</t>
        </is>
      </c>
      <c r="EJ67" t="n">
        <v>0</v>
      </c>
      <c r="EK67" t="n">
        <v>0</v>
      </c>
      <c r="EL67" t="n">
        <v>0</v>
      </c>
      <c r="EM67" t="n">
        <v>1</v>
      </c>
      <c r="EN67" t="n">
        <v>0</v>
      </c>
      <c r="EO67" t="n">
        <v/>
      </c>
      <c r="EP67" t="inlineStr">
        <is>
          <t>Ya, cukup jelas dan mudah diikuti</t>
        </is>
      </c>
      <c r="EQ67" t="inlineStr">
        <is>
          <t>Pelatihan</t>
        </is>
      </c>
      <c r="ER67" t="inlineStr">
        <is>
          <t>CPO atau pendamping</t>
        </is>
      </c>
      <c r="ES67" t="n">
        <v>1</v>
      </c>
      <c r="ET67" t="n">
        <v>0</v>
      </c>
      <c r="EU67" t="n">
        <v>0</v>
      </c>
      <c r="EV67" t="n">
        <v>0</v>
      </c>
      <c r="EW67" t="n">
        <v/>
      </c>
      <c r="EX67" t="inlineStr">
        <is>
          <t>Anggota keluarga - Laki-laki</t>
        </is>
      </c>
      <c r="EY67" t="n">
        <v>1</v>
      </c>
      <c r="EZ67" t="n">
        <v>0</v>
      </c>
      <c r="FA67" t="n">
        <v>0</v>
      </c>
      <c r="FB67" t="n">
        <v/>
      </c>
      <c r="FC67" t="inlineStr">
        <is>
          <t>Setiap bulan</t>
        </is>
      </c>
      <c r="FD67" t="n">
        <v/>
      </c>
      <c r="FE67" t="inlineStr">
        <is>
          <t>Mengetahui</t>
        </is>
      </c>
      <c r="FF67" t="inlineStr">
        <is>
          <t>Cukup sering (2 minggu sekali)</t>
        </is>
      </c>
      <c r="FG67" t="inlineStr">
        <is>
          <t>Mengetahui</t>
        </is>
      </c>
      <c r="FH67" t="inlineStr">
        <is>
          <t>Cukup sering (2 minggu sekali)</t>
        </is>
      </c>
      <c r="FI67" t="inlineStr">
        <is>
          <t>Mengetahui</t>
        </is>
      </c>
      <c r="FJ67" t="inlineStr">
        <is>
          <t>Selalu (setiap hari)</t>
        </is>
      </c>
      <c r="FK67" t="inlineStr">
        <is>
          <t>Mengetahui</t>
        </is>
      </c>
      <c r="FL67" t="inlineStr">
        <is>
          <t>Sering (setiap minggu)</t>
        </is>
      </c>
      <c r="FM67" t="inlineStr">
        <is>
          <t>Mengetahui</t>
        </is>
      </c>
      <c r="FN67" t="inlineStr">
        <is>
          <t>Cukup sering (2 minggu sekali)</t>
        </is>
      </c>
      <c r="FO67" t="inlineStr">
        <is>
          <t>Mengetahui</t>
        </is>
      </c>
      <c r="FP67" t="inlineStr">
        <is>
          <t>Jarang (setiap bulan atau lebih)</t>
        </is>
      </c>
      <c r="FQ67" t="inlineStr">
        <is>
          <t>Mengetahui</t>
        </is>
      </c>
      <c r="FR67" t="inlineStr">
        <is>
          <t>Ya</t>
        </is>
      </c>
      <c r="FS67" t="inlineStr">
        <is>
          <t>Mengetahui</t>
        </is>
      </c>
      <c r="FT67" t="inlineStr">
        <is>
          <t>Ya, selalu</t>
        </is>
      </c>
      <c r="FU67" t="inlineStr">
        <is>
          <t>Laki-laki dewasa</t>
        </is>
      </c>
      <c r="FV67" t="n">
        <v>1</v>
      </c>
      <c r="FW67" t="n">
        <v>0</v>
      </c>
      <c r="FX67" t="n">
        <v>0</v>
      </c>
      <c r="FY67" t="n">
        <v>0</v>
      </c>
      <c r="FZ67" t="inlineStr">
        <is>
          <t>Memahami</t>
        </is>
      </c>
      <c r="GA67" t="inlineStr">
        <is>
          <t>CPO</t>
        </is>
      </c>
      <c r="GB67" t="n">
        <v>1</v>
      </c>
      <c r="GC67" t="n">
        <v>0</v>
      </c>
      <c r="GD67" t="n">
        <v>0</v>
      </c>
      <c r="GE67" t="n">
        <v>0</v>
      </c>
      <c r="GF67" t="n">
        <v/>
      </c>
      <c r="GG67" t="inlineStr">
        <is>
          <t>Sering</t>
        </is>
      </c>
      <c r="GH67" t="inlineStr">
        <is>
          <t>Tidak</t>
        </is>
      </c>
      <c r="GI67" t="n">
        <v/>
      </c>
      <c r="GJ67" t="n">
        <v/>
      </c>
      <c r="GK67" t="n">
        <v/>
      </c>
      <c r="GL67" t="n">
        <v/>
      </c>
      <c r="GM67" t="n">
        <v/>
      </c>
      <c r="GN67" t="n">
        <v/>
      </c>
      <c r="GO67" t="n">
        <v/>
      </c>
      <c r="GP67" t="inlineStr">
        <is>
          <t>Sebagian</t>
        </is>
      </c>
      <c r="GQ67" t="inlineStr">
        <is>
          <t>LPG</t>
        </is>
      </c>
      <c r="GR67" t="n">
        <v>1</v>
      </c>
      <c r="GS67" t="n">
        <v>0</v>
      </c>
      <c r="GT67" t="n">
        <v>0</v>
      </c>
      <c r="GU67" t="n">
        <v>0</v>
      </c>
      <c r="GV67" t="n">
        <v>0</v>
      </c>
      <c r="GW67" t="n">
        <v>0</v>
      </c>
      <c r="GX67" t="n">
        <v>0</v>
      </c>
      <c r="GY67" t="n">
        <v/>
      </c>
      <c r="GZ67" t="inlineStr">
        <is>
          <t>Tidak</t>
        </is>
      </c>
      <c r="HA67" t="n">
        <v/>
      </c>
      <c r="HB67" t="n">
        <v/>
      </c>
      <c r="HC67" t="n">
        <v/>
      </c>
      <c r="HD67" t="n">
        <v/>
      </c>
      <c r="HE67" t="n">
        <v/>
      </c>
      <c r="HF67" t="n">
        <v/>
      </c>
      <c r="HG67" t="n">
        <v/>
      </c>
      <c r="HH67" t="n">
        <v/>
      </c>
      <c r="HI67" t="n">
        <v/>
      </c>
      <c r="HJ67" t="n">
        <v/>
      </c>
      <c r="HK67" t="n">
        <v/>
      </c>
      <c r="HL67" t="n">
        <v/>
      </c>
      <c r="HM67" t="n">
        <v/>
      </c>
      <c r="HN67" t="n">
        <v/>
      </c>
      <c r="HO67" t="n">
        <v/>
      </c>
      <c r="HP67" t="n">
        <v/>
      </c>
      <c r="HQ67" t="n">
        <v/>
      </c>
      <c r="HR67" t="n">
        <v/>
      </c>
      <c r="HS67" t="n">
        <v/>
      </c>
      <c r="HT67" t="n">
        <v/>
      </c>
      <c r="HU67" t="n">
        <v/>
      </c>
      <c r="HV67" t="n">
        <v/>
      </c>
      <c r="HW67" t="n">
        <v/>
      </c>
      <c r="HX67" t="n">
        <v/>
      </c>
      <c r="HY67" t="n">
        <v/>
      </c>
      <c r="HZ67" t="n">
        <v/>
      </c>
      <c r="IA67" t="n">
        <v>7</v>
      </c>
      <c r="IB67" t="n">
        <v>49000</v>
      </c>
      <c r="IC67" t="n">
        <v/>
      </c>
      <c r="ID67" t="n">
        <v/>
      </c>
      <c r="IE67" t="n">
        <v/>
      </c>
      <c r="IF67" t="n">
        <v/>
      </c>
      <c r="IG67" t="n">
        <v/>
      </c>
      <c r="IH67" t="n">
        <v/>
      </c>
      <c r="II67" t="n">
        <v/>
      </c>
      <c r="IJ67" t="n">
        <v/>
      </c>
      <c r="IK67" t="inlineStr">
        <is>
          <t>65-80 kg</t>
        </is>
      </c>
      <c r="IL67" t="inlineStr">
        <is>
          <t>3-5 jam</t>
        </is>
      </c>
      <c r="IM67" t="inlineStr">
        <is>
          <t>Ya</t>
        </is>
      </c>
      <c r="IN67" t="inlineStr">
        <is>
          <t>Tidak</t>
        </is>
      </c>
      <c r="IO67" t="inlineStr">
        <is>
          <t>Jauh lebih bersih</t>
        </is>
      </c>
      <c r="IP67" t="n">
        <v/>
      </c>
      <c r="IQ67" t="inlineStr">
        <is>
          <t>Tidak pernah</t>
        </is>
      </c>
      <c r="IR67" t="n">
        <v/>
      </c>
      <c r="IS67" t="n">
        <v/>
      </c>
      <c r="IT67" t="n">
        <v/>
      </c>
      <c r="IU67" t="n">
        <v/>
      </c>
      <c r="IV67" t="n">
        <v/>
      </c>
      <c r="IW67" t="n">
        <v/>
      </c>
      <c r="IX67" t="n">
        <v/>
      </c>
      <c r="IY67" t="n">
        <v/>
      </c>
      <c r="IZ67" t="inlineStr">
        <is>
          <t>Tidak pernah</t>
        </is>
      </c>
      <c r="JA67" t="n">
        <v/>
      </c>
      <c r="JB67" t="n">
        <v/>
      </c>
      <c r="JC67" t="n">
        <v/>
      </c>
      <c r="JD67" t="n">
        <v/>
      </c>
      <c r="JE67" t="n">
        <v/>
      </c>
      <c r="JF67" t="n">
        <v/>
      </c>
      <c r="JG67" t="n">
        <v/>
      </c>
      <c r="JH67" t="n">
        <v/>
      </c>
      <c r="JI67" t="inlineStr">
        <is>
          <t>Tidak pernah</t>
        </is>
      </c>
      <c r="JJ67" t="n">
        <v/>
      </c>
      <c r="JK67" t="n">
        <v/>
      </c>
      <c r="JL67" t="n">
        <v/>
      </c>
      <c r="JM67" t="n">
        <v/>
      </c>
      <c r="JN67" t="n">
        <v/>
      </c>
      <c r="JO67" t="n">
        <v/>
      </c>
      <c r="JP67" t="n">
        <v/>
      </c>
      <c r="JQ67" t="n">
        <v/>
      </c>
      <c r="JR67" t="inlineStr">
        <is>
          <t>Tidak pernah</t>
        </is>
      </c>
      <c r="JS67" t="n">
        <v/>
      </c>
      <c r="JT67" t="n">
        <v/>
      </c>
      <c r="JU67" t="n">
        <v/>
      </c>
      <c r="JV67" t="n">
        <v/>
      </c>
      <c r="JW67" t="n">
        <v/>
      </c>
      <c r="JX67" t="n">
        <v/>
      </c>
      <c r="JY67" t="n">
        <v/>
      </c>
      <c r="JZ67" t="n">
        <v/>
      </c>
      <c r="KA67" t="inlineStr">
        <is>
          <t>Tidak pernah</t>
        </is>
      </c>
      <c r="KB67" t="n">
        <v/>
      </c>
      <c r="KC67" t="n">
        <v/>
      </c>
      <c r="KD67" t="n">
        <v/>
      </c>
      <c r="KE67" t="n">
        <v/>
      </c>
      <c r="KF67" t="n">
        <v/>
      </c>
      <c r="KG67" t="n">
        <v/>
      </c>
      <c r="KH67" t="n">
        <v/>
      </c>
      <c r="KI67" t="n">
        <v/>
      </c>
      <c r="KJ67" t="inlineStr">
        <is>
          <t>Tidak pernah</t>
        </is>
      </c>
      <c r="KK67" t="n">
        <v/>
      </c>
      <c r="KL67" t="n">
        <v/>
      </c>
      <c r="KM67" t="n">
        <v/>
      </c>
      <c r="KN67" t="n">
        <v/>
      </c>
      <c r="KO67" t="n">
        <v/>
      </c>
      <c r="KP67" t="n">
        <v/>
      </c>
      <c r="KQ67" t="n">
        <v/>
      </c>
      <c r="KR67" t="n">
        <v/>
      </c>
      <c r="KS67" t="inlineStr">
        <is>
          <t>Cukup membaik</t>
        </is>
      </c>
      <c r="KT67" t="inlineStr">
        <is>
          <t>0-1 kali</t>
        </is>
      </c>
      <c r="KU67" t="inlineStr">
        <is>
          <t>0-1 kali</t>
        </is>
      </c>
      <c r="KV67" t="inlineStr">
        <is>
          <t>Tidak ada</t>
        </is>
      </c>
      <c r="KW67" t="n">
        <v>0</v>
      </c>
      <c r="KX67" t="n">
        <v>0</v>
      </c>
      <c r="KY67" t="n">
        <v>0</v>
      </c>
      <c r="KZ67" t="n">
        <v>1</v>
      </c>
      <c r="LA67" t="inlineStr">
        <is>
          <t>Jauh lebih baik</t>
        </is>
      </c>
      <c r="LB67" t="inlineStr">
        <is>
          <t>Jauh lebih baik</t>
        </is>
      </c>
      <c r="LC67" t="n">
        <v>0</v>
      </c>
      <c r="LD67" t="n">
        <v>7</v>
      </c>
      <c r="LE67" t="n">
        <v>0</v>
      </c>
      <c r="LF67" t="n">
        <v>4</v>
      </c>
      <c r="LG67" t="inlineStr">
        <is>
          <t>Ya</t>
        </is>
      </c>
      <c r="LH67" t="n">
        <v>50000</v>
      </c>
      <c r="LI67" t="n">
        <v/>
      </c>
      <c r="LJ67" t="inlineStr">
        <is>
          <t>Kebutuhan rumah tangga</t>
        </is>
      </c>
      <c r="LK67" t="n">
        <v>0</v>
      </c>
      <c r="LL67" t="n">
        <v>0</v>
      </c>
      <c r="LM67" t="n">
        <v>0</v>
      </c>
      <c r="LN67" t="n">
        <v>0</v>
      </c>
      <c r="LO67" t="n">
        <v>1</v>
      </c>
      <c r="LP67" t="n">
        <v>0</v>
      </c>
      <c r="LQ67" t="n">
        <v>0</v>
      </c>
      <c r="LR67" t="n">
        <v/>
      </c>
      <c r="LS67" t="n">
        <v>10</v>
      </c>
      <c r="LT67" t="n">
        <v>0</v>
      </c>
      <c r="LU67" t="n">
        <v>0</v>
      </c>
      <c r="LV67" t="n">
        <v>5</v>
      </c>
      <c r="LW67" t="n">
        <v>0</v>
      </c>
      <c r="LX67" t="n">
        <v>0</v>
      </c>
      <c r="LY67" t="n">
        <v>10</v>
      </c>
      <c r="LZ67" t="n">
        <v>0</v>
      </c>
      <c r="MA67" t="n">
        <v>0</v>
      </c>
      <c r="MB67" t="inlineStr">
        <is>
          <t>Ya</t>
        </is>
      </c>
      <c r="MC67" t="n">
        <v>0</v>
      </c>
      <c r="MD67" t="n">
        <v>0</v>
      </c>
      <c r="ME67" t="n">
        <v>0</v>
      </c>
      <c r="MF67" t="n">
        <v>0</v>
      </c>
      <c r="MG67" t="n">
        <v>0</v>
      </c>
      <c r="MH67" t="n">
        <v>0</v>
      </c>
      <c r="MI67" t="inlineStr">
        <is>
          <t>Istirahat</t>
        </is>
      </c>
      <c r="MJ67" t="n">
        <v>0</v>
      </c>
      <c r="MK67" t="n">
        <v>0</v>
      </c>
      <c r="ML67" t="n">
        <v>1</v>
      </c>
      <c r="MM67" t="n">
        <v>0</v>
      </c>
      <c r="MN67" t="n">
        <v>0</v>
      </c>
      <c r="MO67" t="n">
        <v>0</v>
      </c>
      <c r="MP67" t="n">
        <v/>
      </c>
      <c r="MQ67" t="n">
        <v/>
      </c>
      <c r="MR67" t="inlineStr">
        <is>
          <t>Istirahat</t>
        </is>
      </c>
      <c r="MS67" t="n">
        <v/>
      </c>
      <c r="MT67" t="inlineStr">
        <is>
          <t>Istirahat</t>
        </is>
      </c>
      <c r="MU67" t="inlineStr">
        <is>
          <t>Tidak</t>
        </is>
      </c>
      <c r="MV67" t="n">
        <v/>
      </c>
      <c r="MW67" t="n">
        <v/>
      </c>
      <c r="MX67" t="n">
        <v/>
      </c>
      <c r="MY67" t="n">
        <v/>
      </c>
      <c r="MZ67" t="n">
        <v/>
      </c>
      <c r="NA67" t="n">
        <v/>
      </c>
      <c r="NB67" t="n">
        <v/>
      </c>
      <c r="NC67" t="n">
        <v/>
      </c>
      <c r="ND67" t="n">
        <v/>
      </c>
      <c r="NE67" t="n">
        <v/>
      </c>
      <c r="NF67" t="n">
        <v/>
      </c>
      <c r="NG67" t="n">
        <v/>
      </c>
      <c r="NH67" t="n">
        <v/>
      </c>
      <c r="NI67" t="n">
        <v/>
      </c>
      <c r="NJ67" t="n">
        <v/>
      </c>
      <c r="NK67" t="n">
        <v/>
      </c>
      <c r="NL67" t="inlineStr">
        <is>
          <t>Ya</t>
        </is>
      </c>
      <c r="NM67" t="inlineStr">
        <is>
          <t>Kombinasi dana mandiri dan dana hibah</t>
        </is>
      </c>
      <c r="NN67" t="inlineStr">
        <is>
          <t>7.000.001-9.000.000</t>
        </is>
      </c>
      <c r="NO67" t="inlineStr">
        <is>
          <t>Yayasan Rumah Energi atau BIRU</t>
        </is>
      </c>
      <c r="NP67" t="n">
        <v/>
      </c>
      <c r="NQ67" t="n">
        <v/>
      </c>
      <c r="NR67" t="n">
        <v/>
      </c>
      <c r="NS67" t="n">
        <v/>
      </c>
      <c r="NT67" t="n">
        <v/>
      </c>
      <c r="NU67" t="n">
        <v/>
      </c>
      <c r="NV67" t="inlineStr">
        <is>
          <t>Anggota keluarga - Laki-laki dewasa</t>
        </is>
      </c>
      <c r="NW67" t="n">
        <v/>
      </c>
      <c r="NX67" t="inlineStr">
        <is>
          <t>Sedikit meningkat</t>
        </is>
      </c>
      <c r="NY67" t="n">
        <v>90</v>
      </c>
      <c r="NZ67" t="n">
        <v>0</v>
      </c>
      <c r="OA67" t="n">
        <v>0</v>
      </c>
      <c r="OB67" t="n">
        <v>0</v>
      </c>
      <c r="OC67" t="n">
        <v>30</v>
      </c>
      <c r="OD67" t="n">
        <v>0</v>
      </c>
      <c r="OE67" t="inlineStr">
        <is>
          <t>Lebih baik</t>
        </is>
      </c>
      <c r="OF67" t="inlineStr">
        <is>
          <t>Sama saja (tidak ada perbedaan waktu memasak MAUPUN rasa/bau makanan bila dibandingkan penggunaan sebelumnya)</t>
        </is>
      </c>
      <c r="OG67" t="inlineStr">
        <is>
          <t>Ya</t>
        </is>
      </c>
      <c r="OH67" t="n">
        <v>0</v>
      </c>
      <c r="OI67" t="n">
        <v>10</v>
      </c>
      <c r="OJ67" t="n">
        <v>0</v>
      </c>
      <c r="OK67" t="n">
        <v>0</v>
      </c>
      <c r="OL67" t="n">
        <v>0</v>
      </c>
      <c r="OM67" t="n">
        <v>0</v>
      </c>
      <c r="ON67" t="n">
        <v>0</v>
      </c>
      <c r="OO67" t="n">
        <v>0</v>
      </c>
      <c r="OP67" t="inlineStr">
        <is>
          <t>Sapi perah</t>
        </is>
      </c>
      <c r="OQ67" t="n">
        <v>0</v>
      </c>
      <c r="OR67" t="n">
        <v>1</v>
      </c>
      <c r="OS67" t="n">
        <v>0</v>
      </c>
      <c r="OT67" t="n">
        <v>0</v>
      </c>
      <c r="OU67" t="n">
        <v>0</v>
      </c>
      <c r="OV67" t="n">
        <v>0</v>
      </c>
      <c r="OW67" t="n">
        <v>0</v>
      </c>
      <c r="OX67" t="n">
        <v>0</v>
      </c>
      <c r="OY67" t="n">
        <v>0</v>
      </c>
      <c r="OZ67" t="inlineStr">
        <is>
          <t>Sapi perah</t>
        </is>
      </c>
      <c r="PA67" t="n">
        <v>0</v>
      </c>
      <c r="PB67" t="n">
        <v>1</v>
      </c>
      <c r="PC67" t="n">
        <v>0</v>
      </c>
      <c r="PD67" t="n">
        <v>0</v>
      </c>
      <c r="PE67" t="n">
        <v>0</v>
      </c>
      <c r="PF67" t="n">
        <v>0</v>
      </c>
      <c r="PG67" t="n">
        <v>0</v>
      </c>
      <c r="PH67" t="n">
        <v>0</v>
      </c>
      <c r="PI67" t="n">
        <v>0</v>
      </c>
      <c r="PJ67" t="inlineStr">
        <is>
          <t>Sapi perah</t>
        </is>
      </c>
      <c r="PK67" t="n">
        <v>0</v>
      </c>
      <c r="PL67" t="n">
        <v>1</v>
      </c>
      <c r="PM67" t="n">
        <v>0</v>
      </c>
      <c r="PN67" t="n">
        <v>0</v>
      </c>
      <c r="PO67" t="n">
        <v>0</v>
      </c>
      <c r="PP67" t="n">
        <v>0</v>
      </c>
      <c r="PQ67" t="n">
        <v>0</v>
      </c>
      <c r="PR67" t="n">
        <v>0</v>
      </c>
      <c r="PS67" t="n">
        <v>0</v>
      </c>
      <c r="PT67" t="n">
        <v/>
      </c>
      <c r="PU67" t="n">
        <v/>
      </c>
      <c r="PV67" t="n">
        <v/>
      </c>
      <c r="PW67" t="n">
        <v/>
      </c>
      <c r="PX67" t="n">
        <v/>
      </c>
      <c r="PY67" t="n">
        <v/>
      </c>
      <c r="PZ67" t="n">
        <v/>
      </c>
      <c r="QA67" t="n">
        <v/>
      </c>
      <c r="QB67" t="n">
        <v/>
      </c>
      <c r="QC67" t="n">
        <v/>
      </c>
      <c r="QD67" t="n">
        <v/>
      </c>
      <c r="QE67" t="inlineStr">
        <is>
          <t>2-Dibuang ke sungai</t>
        </is>
      </c>
      <c r="QF67" t="n">
        <v>0</v>
      </c>
      <c r="QG67" t="n">
        <v>0</v>
      </c>
      <c r="QH67" t="n">
        <v>0</v>
      </c>
      <c r="QI67" t="n">
        <v>0</v>
      </c>
      <c r="QJ67" t="n">
        <v>0</v>
      </c>
      <c r="QK67" t="n">
        <v>0</v>
      </c>
      <c r="QL67" t="n">
        <v>1</v>
      </c>
      <c r="QM67" t="n">
        <v>0</v>
      </c>
      <c r="QN67" t="n">
        <v>0</v>
      </c>
      <c r="QO67" t="n">
        <v/>
      </c>
      <c r="QP67" t="n">
        <v/>
      </c>
      <c r="QQ67" t="n">
        <v/>
      </c>
      <c r="QR67" t="n">
        <v/>
      </c>
      <c r="QS67" t="n">
        <v/>
      </c>
      <c r="QT67" t="n">
        <v/>
      </c>
      <c r="QU67" t="n">
        <v/>
      </c>
      <c r="QV67" t="n">
        <v/>
      </c>
      <c r="QW67" t="n">
        <v/>
      </c>
      <c r="QX67" t="n">
        <v/>
      </c>
      <c r="QY67" t="n">
        <v/>
      </c>
      <c r="QZ67" t="n">
        <v/>
      </c>
      <c r="RA67" t="n">
        <v/>
      </c>
      <c r="RB67" t="n">
        <v/>
      </c>
      <c r="RC67" t="n">
        <v/>
      </c>
      <c r="RD67" t="n">
        <v/>
      </c>
      <c r="RE67" t="n">
        <v/>
      </c>
      <c r="RF67" t="n">
        <v/>
      </c>
      <c r="RG67" t="n">
        <v/>
      </c>
      <c r="RH67" t="n">
        <v/>
      </c>
      <c r="RI67" t="n">
        <v/>
      </c>
      <c r="RJ67" t="n">
        <v/>
      </c>
      <c r="RK67" t="n">
        <v/>
      </c>
      <c r="RL67" t="n">
        <v/>
      </c>
      <c r="RM67" t="n">
        <v/>
      </c>
      <c r="RN67" t="n">
        <v/>
      </c>
      <c r="RO67" t="n">
        <v/>
      </c>
      <c r="RP67" t="n">
        <v/>
      </c>
      <c r="RQ67" t="n">
        <v/>
      </c>
      <c r="RR67" t="n">
        <v/>
      </c>
      <c r="RS67" t="n">
        <v/>
      </c>
      <c r="RT67" t="n">
        <v/>
      </c>
      <c r="RU67" t="n">
        <v/>
      </c>
      <c r="RV67" t="n">
        <v/>
      </c>
      <c r="RW67" t="n">
        <v/>
      </c>
      <c r="RX67" t="n">
        <v/>
      </c>
      <c r="RY67" t="n">
        <v/>
      </c>
      <c r="RZ67" t="n">
        <v/>
      </c>
      <c r="SA67" t="n">
        <v/>
      </c>
      <c r="SB67" t="n">
        <v/>
      </c>
      <c r="SC67" t="n">
        <v/>
      </c>
      <c r="SD67" t="n">
        <v/>
      </c>
      <c r="SE67" t="n">
        <v/>
      </c>
      <c r="SF67" t="n">
        <v/>
      </c>
      <c r="SG67" t="n">
        <v/>
      </c>
      <c r="SH67" t="n">
        <v/>
      </c>
      <c r="SI67" t="n">
        <v/>
      </c>
      <c r="SJ67" t="n">
        <v/>
      </c>
      <c r="SK67" t="n">
        <v/>
      </c>
      <c r="SL67" t="n">
        <v/>
      </c>
      <c r="SM67" t="n">
        <v/>
      </c>
      <c r="SN67" t="n">
        <v/>
      </c>
      <c r="SO67" t="n">
        <v/>
      </c>
      <c r="SP67" t="n">
        <v/>
      </c>
      <c r="SQ67" t="n">
        <v/>
      </c>
      <c r="SR67" t="n">
        <v/>
      </c>
      <c r="SS67" t="n">
        <v/>
      </c>
      <c r="ST67" t="n">
        <v/>
      </c>
      <c r="SU67" t="n">
        <v/>
      </c>
      <c r="SV67" t="n">
        <v/>
      </c>
      <c r="SW67" t="n">
        <v/>
      </c>
      <c r="SX67" t="n">
        <v/>
      </c>
      <c r="SY67" t="n">
        <v/>
      </c>
      <c r="SZ67" t="n">
        <v>6</v>
      </c>
      <c r="TA67" t="n">
        <v/>
      </c>
      <c r="TB67" t="n">
        <v/>
      </c>
      <c r="TC67" t="n">
        <v/>
      </c>
      <c r="TD67" t="n">
        <v/>
      </c>
      <c r="TE67" t="n">
        <v/>
      </c>
      <c r="TF67" t="n">
        <v/>
      </c>
      <c r="TG67" t="n">
        <v/>
      </c>
      <c r="TH67" t="n">
        <v/>
      </c>
      <c r="TI67" t="n">
        <v/>
      </c>
      <c r="TJ67" t="n">
        <v/>
      </c>
      <c r="TK67" t="n">
        <v/>
      </c>
      <c r="TL67" t="n">
        <v/>
      </c>
      <c r="TM67" t="n">
        <v/>
      </c>
      <c r="TN67" t="n">
        <v/>
      </c>
      <c r="TO67" t="n">
        <v/>
      </c>
      <c r="TP67" t="n">
        <v/>
      </c>
      <c r="TQ67" t="n">
        <v/>
      </c>
      <c r="TR67" t="n">
        <v/>
      </c>
      <c r="TS67" t="n">
        <v/>
      </c>
      <c r="TT67" t="n">
        <v/>
      </c>
      <c r="TU67" t="n">
        <v/>
      </c>
      <c r="TV67" t="n">
        <v/>
      </c>
      <c r="TW67" t="n">
        <v/>
      </c>
      <c r="TX67" t="n">
        <v/>
      </c>
      <c r="TY67" t="n">
        <v/>
      </c>
      <c r="TZ67" t="n">
        <v/>
      </c>
      <c r="UA67" t="n">
        <v/>
      </c>
      <c r="UB67" t="n">
        <v/>
      </c>
      <c r="UC67" t="n">
        <v/>
      </c>
      <c r="UD67" t="n">
        <v/>
      </c>
      <c r="UE67" t="n">
        <v/>
      </c>
      <c r="UF67" t="n">
        <v/>
      </c>
      <c r="UG67" t="n">
        <v/>
      </c>
      <c r="UH67" t="n">
        <v/>
      </c>
      <c r="UI67" t="n">
        <v/>
      </c>
      <c r="UJ67" t="n">
        <v/>
      </c>
      <c r="UK67" t="n">
        <v/>
      </c>
      <c r="UL67" t="n">
        <v/>
      </c>
      <c r="UM67" t="n">
        <v/>
      </c>
      <c r="UN67" t="n">
        <v/>
      </c>
      <c r="UO67" t="n">
        <v/>
      </c>
      <c r="UP67" t="n">
        <v/>
      </c>
      <c r="UQ67" t="n">
        <v/>
      </c>
      <c r="UR67" t="n">
        <v/>
      </c>
      <c r="US67" t="n">
        <v/>
      </c>
      <c r="UT67" t="n">
        <v/>
      </c>
      <c r="UU67" t="n">
        <v/>
      </c>
      <c r="UV67" t="inlineStr">
        <is>
          <t>Pemberian pakan di kandang</t>
        </is>
      </c>
      <c r="UW67" t="n">
        <v/>
      </c>
      <c r="UX67" t="n">
        <v/>
      </c>
      <c r="UY67" t="n">
        <v/>
      </c>
      <c r="UZ67" t="n">
        <v/>
      </c>
      <c r="VA67" t="n">
        <v/>
      </c>
      <c r="VB67" t="n">
        <v/>
      </c>
      <c r="VC67" t="n">
        <v/>
      </c>
      <c r="VD67" t="inlineStr">
        <is>
          <t>Sangat teratur (setiap hari)</t>
        </is>
      </c>
      <c r="VE67" t="n">
        <v/>
      </c>
      <c r="VF67" t="n">
        <v/>
      </c>
      <c r="VG67" t="n">
        <v/>
      </c>
      <c r="VH67" t="n">
        <v/>
      </c>
      <c r="VI67" t="n">
        <v/>
      </c>
      <c r="VJ67" t="n">
        <v/>
      </c>
      <c r="VK67" t="n">
        <v/>
      </c>
      <c r="VL67" t="inlineStr">
        <is>
          <t>Sangat sering (&gt;1 kali sehari)</t>
        </is>
      </c>
      <c r="VM67" t="n">
        <v/>
      </c>
      <c r="VN67" t="n">
        <v/>
      </c>
      <c r="VO67" t="n">
        <v/>
      </c>
      <c r="VP67" t="n">
        <v/>
      </c>
      <c r="VQ67" t="n">
        <v/>
      </c>
      <c r="VR67" t="n">
        <v/>
      </c>
      <c r="VS67" t="n">
        <v/>
      </c>
      <c r="VT67" t="n">
        <v/>
      </c>
      <c r="VU67" t="n">
        <v/>
      </c>
      <c r="VV67" t="n">
        <v/>
      </c>
      <c r="VW67" t="n">
        <v/>
      </c>
      <c r="VX67" t="n">
        <v/>
      </c>
      <c r="VY67" t="n">
        <v/>
      </c>
      <c r="VZ67" t="n">
        <v/>
      </c>
      <c r="WA67" t="n">
        <v/>
      </c>
      <c r="WB67" t="n">
        <v/>
      </c>
      <c r="WC67" t="n">
        <v/>
      </c>
      <c r="WD67" t="n">
        <v/>
      </c>
      <c r="WE67" t="n">
        <v/>
      </c>
      <c r="WF67" t="inlineStr">
        <is>
          <t>3-Disimpan terbuka (dry lot)</t>
        </is>
      </c>
      <c r="WG67" t="n">
        <v>0</v>
      </c>
      <c r="WH67" t="n">
        <v>0</v>
      </c>
      <c r="WI67" t="n">
        <v>0</v>
      </c>
      <c r="WJ67" t="n">
        <v>0</v>
      </c>
      <c r="WK67" t="n">
        <v>0</v>
      </c>
      <c r="WL67" t="n">
        <v>0</v>
      </c>
      <c r="WM67" t="n">
        <v>1</v>
      </c>
      <c r="WN67" t="n">
        <v>0</v>
      </c>
      <c r="WO67" t="n">
        <v>0</v>
      </c>
      <c r="WP67" t="n">
        <v>0</v>
      </c>
      <c r="WQ67" t="n">
        <v>0</v>
      </c>
      <c r="WR67" t="n">
        <v>0</v>
      </c>
      <c r="WS67" t="n">
        <v/>
      </c>
      <c r="WT67" t="n">
        <v/>
      </c>
      <c r="WU67" t="n">
        <v/>
      </c>
      <c r="WV67" t="n">
        <v/>
      </c>
      <c r="WW67" t="n">
        <v/>
      </c>
      <c r="WX67" t="n">
        <v/>
      </c>
      <c r="WY67" t="n">
        <v/>
      </c>
      <c r="WZ67" t="n">
        <v/>
      </c>
      <c r="XA67" t="n">
        <v/>
      </c>
      <c r="XB67" t="n">
        <v/>
      </c>
      <c r="XC67" t="n">
        <v/>
      </c>
      <c r="XD67" t="n">
        <v/>
      </c>
      <c r="XE67" t="n">
        <v/>
      </c>
      <c r="XF67" t="n">
        <v/>
      </c>
      <c r="XG67" t="n">
        <v/>
      </c>
      <c r="XH67" t="n">
        <v/>
      </c>
      <c r="XI67" t="n">
        <v/>
      </c>
      <c r="XJ67" t="n">
        <v/>
      </c>
      <c r="XK67" t="n">
        <v/>
      </c>
      <c r="XL67" t="n">
        <v/>
      </c>
      <c r="XM67" t="n">
        <v/>
      </c>
      <c r="XN67" t="n">
        <v/>
      </c>
      <c r="XO67" t="n">
        <v/>
      </c>
      <c r="XP67" t="n">
        <v/>
      </c>
      <c r="XQ67" t="n">
        <v/>
      </c>
      <c r="XR67" t="n">
        <v/>
      </c>
      <c r="XS67" t="n">
        <v/>
      </c>
      <c r="XT67" t="n">
        <v/>
      </c>
      <c r="XU67" t="n">
        <v/>
      </c>
      <c r="XV67" t="n">
        <v/>
      </c>
      <c r="XW67" t="n">
        <v/>
      </c>
      <c r="XX67" t="n">
        <v/>
      </c>
      <c r="XY67" t="n">
        <v/>
      </c>
      <c r="XZ67" t="n">
        <v/>
      </c>
      <c r="YA67" t="n">
        <v/>
      </c>
      <c r="YB67" t="n">
        <v/>
      </c>
      <c r="YC67" t="n">
        <v/>
      </c>
      <c r="YD67" t="n">
        <v/>
      </c>
      <c r="YE67" t="n">
        <v/>
      </c>
      <c r="YF67" t="n">
        <v/>
      </c>
      <c r="YG67" t="n">
        <v/>
      </c>
      <c r="YH67" t="n">
        <v/>
      </c>
      <c r="YI67" t="n">
        <v/>
      </c>
      <c r="YJ67" t="n">
        <v/>
      </c>
      <c r="YK67" t="n">
        <v/>
      </c>
      <c r="YL67" t="n">
        <v/>
      </c>
      <c r="YM67" t="n">
        <v/>
      </c>
      <c r="YN67" t="n">
        <v/>
      </c>
      <c r="YO67" t="n">
        <v/>
      </c>
      <c r="YP67" t="n">
        <v/>
      </c>
      <c r="YQ67" t="n">
        <v/>
      </c>
      <c r="YR67" t="n">
        <v/>
      </c>
      <c r="YS67" t="n">
        <v/>
      </c>
      <c r="YT67" t="n">
        <v/>
      </c>
      <c r="YU67" t="n">
        <v/>
      </c>
      <c r="YV67" t="n">
        <v/>
      </c>
      <c r="YW67" t="n">
        <v/>
      </c>
      <c r="YX67" t="n">
        <v/>
      </c>
      <c r="YY67" t="n">
        <v/>
      </c>
      <c r="YZ67" t="n">
        <v/>
      </c>
      <c r="ZA67" t="n">
        <v/>
      </c>
      <c r="ZB67" t="n">
        <v/>
      </c>
      <c r="ZC67" t="n">
        <v/>
      </c>
      <c r="ZD67" t="n">
        <v/>
      </c>
      <c r="ZE67" t="n">
        <v/>
      </c>
      <c r="ZF67" t="n">
        <v/>
      </c>
      <c r="ZG67" t="n">
        <v/>
      </c>
      <c r="ZH67" t="n">
        <v/>
      </c>
      <c r="ZI67" t="n">
        <v/>
      </c>
      <c r="ZJ67" t="n">
        <v/>
      </c>
      <c r="ZK67" t="n">
        <v/>
      </c>
      <c r="ZL67" t="n">
        <v/>
      </c>
      <c r="ZM67" t="n">
        <v/>
      </c>
      <c r="ZN67" t="n">
        <v/>
      </c>
      <c r="ZO67" t="n">
        <v/>
      </c>
      <c r="ZP67" t="n">
        <v/>
      </c>
      <c r="ZQ67" t="n">
        <v/>
      </c>
      <c r="ZR67" t="n">
        <v/>
      </c>
      <c r="ZS67" t="n">
        <v/>
      </c>
      <c r="ZT67" t="n">
        <v/>
      </c>
      <c r="ZU67" t="n">
        <v/>
      </c>
      <c r="ZV67" t="n">
        <v/>
      </c>
      <c r="ZW67" t="n">
        <v>3</v>
      </c>
      <c r="ZX67" t="n">
        <v/>
      </c>
      <c r="ZY67" t="n">
        <v/>
      </c>
      <c r="ZZ67" t="n">
        <v/>
      </c>
      <c r="AAA67" t="n">
        <v/>
      </c>
      <c r="AAB67" t="n">
        <v/>
      </c>
      <c r="AAC67" t="n">
        <v/>
      </c>
      <c r="AAD67" t="n">
        <v/>
      </c>
      <c r="AAE67" t="inlineStr">
        <is>
          <t>Pakan segar (misal: rumput)</t>
        </is>
      </c>
      <c r="AAF67" t="n">
        <v/>
      </c>
      <c r="AAG67" t="n">
        <v/>
      </c>
      <c r="AAH67" t="n">
        <v/>
      </c>
      <c r="AAI67" t="n">
        <v/>
      </c>
      <c r="AAJ67" t="n">
        <v/>
      </c>
      <c r="AAK67" t="n">
        <v/>
      </c>
      <c r="AAL67" t="inlineStr">
        <is>
          <t>Tidak</t>
        </is>
      </c>
      <c r="AAM67" t="n">
        <v/>
      </c>
      <c r="AAN67" t="n">
        <v/>
      </c>
      <c r="AAO67" t="n">
        <v/>
      </c>
      <c r="AAP67" t="n">
        <v/>
      </c>
      <c r="AAQ67" t="n">
        <v/>
      </c>
      <c r="AAR67" t="inlineStr">
        <is>
          <t>Ya</t>
        </is>
      </c>
      <c r="AAS67" t="inlineStr">
        <is>
          <t>Mengetahui</t>
        </is>
      </c>
      <c r="AAT67" t="inlineStr">
        <is>
          <t>Dibuang ke selokan</t>
        </is>
      </c>
      <c r="AAU67" t="n">
        <v>0</v>
      </c>
      <c r="AAV67" t="n">
        <v>0</v>
      </c>
      <c r="AAW67" t="n">
        <v>0</v>
      </c>
      <c r="AAX67" t="n">
        <v>0</v>
      </c>
      <c r="AAY67" t="n">
        <v>0</v>
      </c>
      <c r="AAZ67" t="n">
        <v>0</v>
      </c>
      <c r="ABA67" t="n">
        <v>1</v>
      </c>
      <c r="ABB67" t="n">
        <v/>
      </c>
      <c r="ABC67" t="n">
        <v/>
      </c>
      <c r="ABD67" t="n">
        <v/>
      </c>
      <c r="ABE67" t="n">
        <v/>
      </c>
      <c r="ABF67" t="n">
        <v/>
      </c>
      <c r="ABG67" t="n">
        <v/>
      </c>
      <c r="ABH67" t="n">
        <v/>
      </c>
      <c r="ABI67" t="n">
        <v/>
      </c>
      <c r="ABJ67" t="n">
        <v/>
      </c>
      <c r="ABK67" t="n">
        <v/>
      </c>
      <c r="ABL67" t="n">
        <v/>
      </c>
      <c r="ABM67" t="n">
        <v/>
      </c>
      <c r="ABN67" t="n">
        <v/>
      </c>
      <c r="ABO67" t="n">
        <v/>
      </c>
      <c r="ABP67" t="n">
        <v/>
      </c>
      <c r="ABQ67" t="n">
        <v/>
      </c>
      <c r="ABR67" t="n">
        <v/>
      </c>
      <c r="ABS67" t="n">
        <v/>
      </c>
      <c r="ABT67" t="n">
        <v/>
      </c>
      <c r="ABU67" t="n">
        <v/>
      </c>
      <c r="ABV67" t="n">
        <v/>
      </c>
      <c r="ABW67" t="n">
        <v/>
      </c>
      <c r="ABX67" t="n">
        <v/>
      </c>
      <c r="ABY67" t="n">
        <v/>
      </c>
      <c r="ABZ67" t="n">
        <v/>
      </c>
      <c r="ACA67" t="n">
        <v/>
      </c>
      <c r="ACB67" t="n">
        <v/>
      </c>
      <c r="ACC67" t="n">
        <v/>
      </c>
      <c r="ACD67" t="n">
        <v/>
      </c>
      <c r="ACE67" t="n">
        <v/>
      </c>
      <c r="ACF67" t="n">
        <v/>
      </c>
      <c r="ACG67" t="n">
        <v/>
      </c>
      <c r="ACH67" t="n">
        <v/>
      </c>
      <c r="ACI67" t="n">
        <v/>
      </c>
      <c r="ACJ67" t="n">
        <v/>
      </c>
      <c r="ACK67" t="inlineStr">
        <is>
          <t>Tidak punya waktu mengumpulkannya</t>
        </is>
      </c>
      <c r="ACL67" t="n">
        <v>0</v>
      </c>
      <c r="ACM67" t="n">
        <v>0</v>
      </c>
      <c r="ACN67" t="n">
        <v>1</v>
      </c>
      <c r="ACO67" t="n">
        <v>0</v>
      </c>
      <c r="ACP67" t="n">
        <v>0</v>
      </c>
      <c r="ACQ67" t="n">
        <v>0</v>
      </c>
      <c r="ACR67" t="n">
        <v>0</v>
      </c>
      <c r="ACS67" t="n">
        <v/>
      </c>
      <c r="ACT67" t="inlineStr">
        <is>
          <t>Tidak</t>
        </is>
      </c>
      <c r="ACU67" t="inlineStr">
        <is>
          <t>Manfaat besar dan membantu kehidupan sehari-hari</t>
        </is>
      </c>
      <c r="ACV67" t="inlineStr">
        <is>
          <t>Berkurang</t>
        </is>
      </c>
      <c r="ACW67" t="inlineStr">
        <is>
          <t>Anggota keluarga - Perempuan dewasa</t>
        </is>
      </c>
      <c r="ACX67" t="inlineStr">
        <is>
          <t>Setuju</t>
        </is>
      </c>
      <c r="ACY67" t="inlineStr">
        <is>
          <t>Anggota keluarga - Laki-laki dewasa Anggota keluarga - Perempuan dewasa</t>
        </is>
      </c>
      <c r="ACZ67" t="n">
        <v>1</v>
      </c>
      <c r="ADA67" t="n">
        <v>1</v>
      </c>
      <c r="ADB67" t="n">
        <v>0</v>
      </c>
      <c r="ADC67" t="n">
        <v>0</v>
      </c>
      <c r="ADD67" t="inlineStr">
        <is>
          <t>Puas</t>
        </is>
      </c>
      <c r="ADE67" t="inlineStr">
        <is>
          <t>Puas</t>
        </is>
      </c>
      <c r="ADF67" t="inlineStr">
        <is>
          <t>Puas</t>
        </is>
      </c>
      <c r="ADG67" t="inlineStr">
        <is>
          <t>Puas</t>
        </is>
      </c>
      <c r="ADH67" t="inlineStr">
        <is>
          <t>Tidak</t>
        </is>
      </c>
      <c r="ADI67" t="n">
        <v/>
      </c>
      <c r="ADJ67" t="inlineStr">
        <is>
          <t>Puas</t>
        </is>
      </c>
      <c r="ADK67" t="n">
        <v/>
      </c>
      <c r="ADL67" t="n">
        <v/>
      </c>
      <c r="ADM67" t="n">
        <v/>
      </c>
      <c r="ADN67" t="n">
        <v/>
      </c>
      <c r="ADO67" t="n">
        <v/>
      </c>
      <c r="ADP67" t="n">
        <v/>
      </c>
      <c r="ADQ67" t="n">
        <v/>
      </c>
      <c r="ADR67" t="n">
        <v/>
      </c>
      <c r="ADS67" t="n">
        <v/>
      </c>
      <c r="ADT67" t="n">
        <v/>
      </c>
      <c r="ADU67" t="inlineStr">
        <is>
          <t>Menghubungi CPO atau pendamping</t>
        </is>
      </c>
      <c r="ADV67" t="n">
        <v>0</v>
      </c>
      <c r="ADW67" t="n">
        <v>0</v>
      </c>
      <c r="ADX67" t="n">
        <v>0</v>
      </c>
      <c r="ADY67" t="n">
        <v>0</v>
      </c>
      <c r="ADZ67" t="n">
        <v>1</v>
      </c>
      <c r="AEA67" t="n">
        <v>0</v>
      </c>
      <c r="AEB67" t="n">
        <v>0</v>
      </c>
      <c r="AEC67" t="n">
        <v>0</v>
      </c>
      <c r="AED67" t="inlineStr">
        <is>
          <t>Tidak</t>
        </is>
      </c>
      <c r="AEE67" t="inlineStr">
        <is>
          <t>Laki-laki dewasa</t>
        </is>
      </c>
      <c r="AEF67" t="n">
        <v/>
      </c>
      <c r="AEG67" t="inlineStr">
        <is>
          <t>Menghubungi melalui rekan</t>
        </is>
      </c>
      <c r="AEH67" t="n">
        <v/>
      </c>
      <c r="AEI67" t="inlineStr">
        <is>
          <t>Tidak</t>
        </is>
      </c>
      <c r="AEJ67" t="inlineStr">
        <is>
          <t>Ya, selalu</t>
        </is>
      </c>
      <c r="AEK67" t="inlineStr">
        <is>
          <t>Pengurangan pengeluaran rumah tangga (bahan bakar minyak, pupuk, dll.)</t>
        </is>
      </c>
      <c r="AEL67" t="n">
        <v>1</v>
      </c>
      <c r="AEM67" t="n">
        <v>0</v>
      </c>
      <c r="AEN67" t="n">
        <v>0</v>
      </c>
      <c r="AEO67" t="n">
        <v>0</v>
      </c>
      <c r="AEP67" t="n">
        <v>0</v>
      </c>
      <c r="AEQ67" t="n">
        <v>0</v>
      </c>
      <c r="AER67" t="n">
        <v>0</v>
      </c>
      <c r="AES67" t="n">
        <v>0</v>
      </c>
      <c r="AET67" t="n">
        <v>0</v>
      </c>
      <c r="AEU67" t="n">
        <v>0</v>
      </c>
      <c r="AEV67" t="n">
        <v>0</v>
      </c>
      <c r="AEW67" t="n">
        <v>0</v>
      </c>
      <c r="AEX67" t="n">
        <v/>
      </c>
      <c r="AEY67" t="inlineStr">
        <is>
          <t>Agar kandang lebih bersih</t>
        </is>
      </c>
      <c r="AEZ67" t="n">
        <v/>
      </c>
      <c r="AFA67" t="inlineStr">
        <is>
          <t>Koperasi</t>
        </is>
      </c>
      <c r="AFB67" t="n">
        <v/>
      </c>
      <c r="AFC67" t="inlineStr">
        <is>
          <t>1000530730-11_59_42.jpg</t>
        </is>
      </c>
      <c r="AFD67" t="inlineStr">
        <is>
          <t>https://kf.kobotoolbox.org/api/v2/assets/avstPQqLr3Ab3ZdcVTXZ6f/data/670929531/attachments/attDejEBR7MqWnH9gb8Uijqq/</t>
        </is>
      </c>
      <c r="AFE67" t="inlineStr">
        <is>
          <t>1000530727-11_59_49.jpg</t>
        </is>
      </c>
      <c r="AFF67" t="inlineStr">
        <is>
          <t>https://kf.kobotoolbox.org/api/v2/assets/avstPQqLr3Ab3ZdcVTXZ6f/data/670929531/attachments/att8qWWaYoFiFhTCseYd9BrS/</t>
        </is>
      </c>
      <c r="AFG67" t="inlineStr">
        <is>
          <t>Teguh</t>
        </is>
      </c>
      <c r="AFH67" t="n">
        <v/>
      </c>
      <c r="AFI67" t="inlineStr">
        <is>
          <t>Untuk Kjp0106 ini ada di rumah ibunya, dan yang KJP 0832 ini ada di rumah ybs agus supriono, sudah pisah rumah jadi buat biogas sendiri2</t>
        </is>
      </c>
    </row>
    <row r="68">
      <c r="A68" t="n">
        <v/>
      </c>
      <c r="B68" t="n">
        <v/>
      </c>
      <c r="C68" t="n">
        <v/>
      </c>
      <c r="D68" t="inlineStr">
        <is>
          <t>ahmari</t>
        </is>
      </c>
      <c r="E68" t="n">
        <v>82139130256</v>
      </c>
      <c r="F68" t="inlineStr">
        <is>
          <t>-7.89947 112.768584 832.180908203125 6.901000022888184</t>
        </is>
      </c>
      <c r="G68" t="n">
        <v>-7.89947</v>
      </c>
      <c r="H68" t="n">
        <v>112.768584</v>
      </c>
      <c r="I68" t="n">
        <v>832.1809082</v>
      </c>
      <c r="J68" t="n">
        <v>6.901000023</v>
      </c>
      <c r="K68" t="n">
        <v>0</v>
      </c>
      <c r="L68" t="inlineStr">
        <is>
          <t>-7.899335 112.768385 820.23974609375 6.693999767303467</t>
        </is>
      </c>
      <c r="M68" t="n">
        <v>-7.899335</v>
      </c>
      <c r="N68" t="n">
        <v>112.768385</v>
      </c>
      <c r="O68" t="n">
        <v>820.2397461</v>
      </c>
      <c r="P68" t="n">
        <v>6.693999767</v>
      </c>
      <c r="Q68" t="n">
        <v>0</v>
      </c>
      <c r="R68" t="inlineStr">
        <is>
          <t>Jawa Timur</t>
        </is>
      </c>
      <c r="S68" t="n">
        <v>0</v>
      </c>
      <c r="T68" t="n">
        <v>0</v>
      </c>
      <c r="U68" t="n">
        <v>0</v>
      </c>
      <c r="V68" t="n">
        <v>0</v>
      </c>
      <c r="W68" t="n">
        <v>0</v>
      </c>
      <c r="X68" t="n">
        <v>1</v>
      </c>
      <c r="Y68" t="n">
        <v>0</v>
      </c>
      <c r="Z68" t="n">
        <v>0</v>
      </c>
      <c r="AA68" t="n">
        <v>0</v>
      </c>
      <c r="AB68" t="n">
        <v>0</v>
      </c>
      <c r="AC68" t="inlineStr">
        <is>
          <t>MALANG</t>
        </is>
      </c>
      <c r="AD68" t="inlineStr">
        <is>
          <t>JABUNG</t>
        </is>
      </c>
      <c r="AE68" t="inlineStr">
        <is>
          <t>KEMIRI</t>
        </is>
      </c>
      <c r="AF68" t="inlineStr">
        <is>
          <t>KAN JABUNG</t>
        </is>
      </c>
      <c r="AG68" t="inlineStr">
        <is>
          <t>KJP0151</t>
        </is>
      </c>
      <c r="AH68" t="n">
        <v>15</v>
      </c>
      <c r="AI68" t="inlineStr">
        <is>
          <t>VPA1</t>
        </is>
      </c>
      <c r="AJ68" t="inlineStr">
        <is>
          <t>Aktif</t>
        </is>
      </c>
      <c r="AK68" t="n">
        <v>51</v>
      </c>
      <c r="AL68" t="inlineStr">
        <is>
          <t>Laki-laki</t>
        </is>
      </c>
      <c r="AM68" t="inlineStr">
        <is>
          <t>Sudah menikah</t>
        </is>
      </c>
      <c r="AN68" t="inlineStr">
        <is>
          <t>SD/Sederajat</t>
        </is>
      </c>
      <c r="AO68" t="inlineStr">
        <is>
          <t>Peternak</t>
        </is>
      </c>
      <c r="AP68" t="n">
        <v>0</v>
      </c>
      <c r="AQ68" t="n">
        <v>1</v>
      </c>
      <c r="AR68" t="n">
        <v>0</v>
      </c>
      <c r="AS68" t="n">
        <v>0</v>
      </c>
      <c r="AT68" t="n">
        <v>0</v>
      </c>
      <c r="AU68" t="n">
        <v>0</v>
      </c>
      <c r="AV68" t="n">
        <v>0</v>
      </c>
      <c r="AW68" t="n">
        <v>0</v>
      </c>
      <c r="AX68" t="n">
        <v/>
      </c>
      <c r="AY68" t="inlineStr">
        <is>
          <t>Petani</t>
        </is>
      </c>
      <c r="AZ68" t="n">
        <v>1</v>
      </c>
      <c r="BA68" t="n">
        <v>0</v>
      </c>
      <c r="BB68" t="n">
        <v>0</v>
      </c>
      <c r="BC68" t="n">
        <v>0</v>
      </c>
      <c r="BD68" t="n">
        <v>0</v>
      </c>
      <c r="BE68" t="n">
        <v>0</v>
      </c>
      <c r="BF68" t="n">
        <v>0</v>
      </c>
      <c r="BG68" t="n">
        <v>0</v>
      </c>
      <c r="BH68" t="n">
        <v/>
      </c>
      <c r="BI68" t="inlineStr">
        <is>
          <t>Rp2.500.000 - Rp3.500.000</t>
        </is>
      </c>
      <c r="BJ68" t="n">
        <v>1</v>
      </c>
      <c r="BK68" t="n">
        <v>1</v>
      </c>
      <c r="BL68" t="n">
        <v>2</v>
      </c>
      <c r="BM68" t="n">
        <v>0</v>
      </c>
      <c r="BN68" t="inlineStr">
        <is>
          <t>Milik sendiri</t>
        </is>
      </c>
      <c r="BO68" t="inlineStr">
        <is>
          <t>Permanen (dinding bata dan semen)</t>
        </is>
      </c>
      <c r="BP68" t="n">
        <v>1</v>
      </c>
      <c r="BQ68" t="n">
        <v>0</v>
      </c>
      <c r="BR68" t="n">
        <v>0</v>
      </c>
      <c r="BS68" t="n">
        <v>0</v>
      </c>
      <c r="BT68" t="n">
        <v>0</v>
      </c>
      <c r="BU68" t="n">
        <v/>
      </c>
      <c r="BV68" t="inlineStr">
        <is>
          <t>Keramik/ubin</t>
        </is>
      </c>
      <c r="BW68" t="n">
        <v>0</v>
      </c>
      <c r="BX68" t="n">
        <v>0</v>
      </c>
      <c r="BY68" t="n">
        <v>1</v>
      </c>
      <c r="BZ68" t="n">
        <v>0</v>
      </c>
      <c r="CA68" t="n">
        <v>0</v>
      </c>
      <c r="CB68" t="n">
        <v/>
      </c>
      <c r="CC68" t="inlineStr">
        <is>
          <t>Genting</t>
        </is>
      </c>
      <c r="CD68" t="n">
        <v>0</v>
      </c>
      <c r="CE68" t="n">
        <v>0</v>
      </c>
      <c r="CF68" t="n">
        <v>0</v>
      </c>
      <c r="CG68" t="n">
        <v>0</v>
      </c>
      <c r="CH68" t="n">
        <v>0</v>
      </c>
      <c r="CI68" t="n">
        <v>1</v>
      </c>
      <c r="CJ68" t="n">
        <v>0</v>
      </c>
      <c r="CK68" t="n">
        <v/>
      </c>
      <c r="CL68" t="inlineStr">
        <is>
          <t>Ya</t>
        </is>
      </c>
      <c r="CM68" t="n">
        <v>2010</v>
      </c>
      <c r="CN68" t="inlineStr">
        <is>
          <t>Fixed-Dome (Kubah Tetap)</t>
        </is>
      </c>
      <c r="CO68" t="inlineStr">
        <is>
          <t>6 m³ (4-5 ekor sapi, ±5 jam memasak/hari, ±50 kg</t>
        </is>
      </c>
      <c r="CP68" t="inlineStr">
        <is>
          <t>Anggota keluarga - laki-laki</t>
        </is>
      </c>
      <c r="CQ68" t="n">
        <v>0</v>
      </c>
      <c r="CR68" t="n">
        <v>0</v>
      </c>
      <c r="CS68" t="n">
        <v>0</v>
      </c>
      <c r="CT68" t="n">
        <v>0</v>
      </c>
      <c r="CU68" t="n">
        <v>1</v>
      </c>
      <c r="CV68" t="n">
        <v>0</v>
      </c>
      <c r="CW68" t="n">
        <v>0</v>
      </c>
      <c r="CX68" t="n">
        <v>0</v>
      </c>
      <c r="CY68" t="inlineStr">
        <is>
          <t>Anggota keluarga - laki-laki</t>
        </is>
      </c>
      <c r="CZ68" t="n">
        <v>1</v>
      </c>
      <c r="DA68" t="n">
        <v>0</v>
      </c>
      <c r="DB68" t="n">
        <v>0</v>
      </c>
      <c r="DC68" t="n">
        <v/>
      </c>
      <c r="DD68" t="inlineStr">
        <is>
          <t>Anggota keluarga - laki-laki</t>
        </is>
      </c>
      <c r="DE68" t="n">
        <v>1</v>
      </c>
      <c r="DF68" t="n">
        <v>0</v>
      </c>
      <c r="DG68" t="n">
        <v>0</v>
      </c>
      <c r="DH68" t="n">
        <v>0</v>
      </c>
      <c r="DI68" t="n">
        <v/>
      </c>
      <c r="DJ68" t="inlineStr">
        <is>
          <t>Anggota keluarga - laki-laki CPO atau pendamping</t>
        </is>
      </c>
      <c r="DK68" t="n">
        <v>1</v>
      </c>
      <c r="DL68" t="n">
        <v>0</v>
      </c>
      <c r="DM68" t="n">
        <v>1</v>
      </c>
      <c r="DN68" t="n">
        <v>0</v>
      </c>
      <c r="DO68" t="n">
        <v/>
      </c>
      <c r="DP68" t="inlineStr">
        <is>
          <t>Ya</t>
        </is>
      </c>
      <c r="DQ68" t="n">
        <v/>
      </c>
      <c r="DR68" t="n">
        <v/>
      </c>
      <c r="DS68" t="n">
        <v/>
      </c>
      <c r="DT68" t="n">
        <v/>
      </c>
      <c r="DU68" t="n">
        <v/>
      </c>
      <c r="DV68" t="n">
        <v/>
      </c>
      <c r="DW68" t="n">
        <v/>
      </c>
      <c r="DX68" t="n">
        <v/>
      </c>
      <c r="DY68" t="n">
        <v/>
      </c>
      <c r="DZ68" t="n">
        <v/>
      </c>
      <c r="EA68" t="n">
        <v/>
      </c>
      <c r="EB68" t="n">
        <v/>
      </c>
      <c r="EC68" t="n">
        <v/>
      </c>
      <c r="ED68" t="n">
        <v/>
      </c>
      <c r="EE68" t="n">
        <v/>
      </c>
      <c r="EF68" t="n">
        <v/>
      </c>
      <c r="EG68" t="n">
        <v/>
      </c>
      <c r="EH68" t="n">
        <v/>
      </c>
      <c r="EI68" t="inlineStr">
        <is>
          <t>Tidak ada masalah</t>
        </is>
      </c>
      <c r="EJ68" t="n">
        <v>0</v>
      </c>
      <c r="EK68" t="n">
        <v>0</v>
      </c>
      <c r="EL68" t="n">
        <v>0</v>
      </c>
      <c r="EM68" t="n">
        <v>1</v>
      </c>
      <c r="EN68" t="n">
        <v>0</v>
      </c>
      <c r="EO68" t="n">
        <v/>
      </c>
      <c r="EP68" t="inlineStr">
        <is>
          <t>Ya, cukup jelas dan mudah diikuti</t>
        </is>
      </c>
      <c r="EQ68" t="inlineStr">
        <is>
          <t>Pelatihan</t>
        </is>
      </c>
      <c r="ER68" t="inlineStr">
        <is>
          <t>CPO atau pendamping Pegawai koperasi</t>
        </is>
      </c>
      <c r="ES68" t="n">
        <v>1</v>
      </c>
      <c r="ET68" t="n">
        <v>0</v>
      </c>
      <c r="EU68" t="n">
        <v>1</v>
      </c>
      <c r="EV68" t="n">
        <v>0</v>
      </c>
      <c r="EW68" t="n">
        <v/>
      </c>
      <c r="EX68" t="inlineStr">
        <is>
          <t>Anggota keluarga - Laki-laki</t>
        </is>
      </c>
      <c r="EY68" t="n">
        <v>1</v>
      </c>
      <c r="EZ68" t="n">
        <v>0</v>
      </c>
      <c r="FA68" t="n">
        <v>0</v>
      </c>
      <c r="FB68" t="n">
        <v/>
      </c>
      <c r="FC68" t="inlineStr">
        <is>
          <t>Jarang sekali</t>
        </is>
      </c>
      <c r="FD68" t="n">
        <v/>
      </c>
      <c r="FE68" t="inlineStr">
        <is>
          <t>Mengetahui</t>
        </is>
      </c>
      <c r="FF68" t="inlineStr">
        <is>
          <t>Cukup sering (2 minggu sekali)</t>
        </is>
      </c>
      <c r="FG68" t="inlineStr">
        <is>
          <t>Mengetahui</t>
        </is>
      </c>
      <c r="FH68" t="inlineStr">
        <is>
          <t>Jarang (setiap bulan atau lebih)</t>
        </is>
      </c>
      <c r="FI68" t="inlineStr">
        <is>
          <t>Mengetahui</t>
        </is>
      </c>
      <c r="FJ68" t="inlineStr">
        <is>
          <t>Sering (setiap minggu)</t>
        </is>
      </c>
      <c r="FK68" t="inlineStr">
        <is>
          <t>Mengetahui</t>
        </is>
      </c>
      <c r="FL68" t="inlineStr">
        <is>
          <t>Cukup sering (2 minggu sekali)</t>
        </is>
      </c>
      <c r="FM68" t="inlineStr">
        <is>
          <t>Mengetahui</t>
        </is>
      </c>
      <c r="FN68" t="inlineStr">
        <is>
          <t>Sering (setiap minggu)</t>
        </is>
      </c>
      <c r="FO68" t="inlineStr">
        <is>
          <t>Mengetahui</t>
        </is>
      </c>
      <c r="FP68" t="inlineStr">
        <is>
          <t>Sering (setiap minggu)</t>
        </is>
      </c>
      <c r="FQ68" t="inlineStr">
        <is>
          <t>Mengetahui</t>
        </is>
      </c>
      <c r="FR68" t="inlineStr">
        <is>
          <t>Ya</t>
        </is>
      </c>
      <c r="FS68" t="inlineStr">
        <is>
          <t>Mengetahui</t>
        </is>
      </c>
      <c r="FT68" t="inlineStr">
        <is>
          <t>Ya, terkadang</t>
        </is>
      </c>
      <c r="FU68" t="inlineStr">
        <is>
          <t>Laki-laki dewasa</t>
        </is>
      </c>
      <c r="FV68" t="n">
        <v>1</v>
      </c>
      <c r="FW68" t="n">
        <v>0</v>
      </c>
      <c r="FX68" t="n">
        <v>0</v>
      </c>
      <c r="FY68" t="n">
        <v>0</v>
      </c>
      <c r="FZ68" t="inlineStr">
        <is>
          <t>Sangat memahami</t>
        </is>
      </c>
      <c r="GA68" t="inlineStr">
        <is>
          <t>CPO</t>
        </is>
      </c>
      <c r="GB68" t="n">
        <v>1</v>
      </c>
      <c r="GC68" t="n">
        <v>0</v>
      </c>
      <c r="GD68" t="n">
        <v>0</v>
      </c>
      <c r="GE68" t="n">
        <v>0</v>
      </c>
      <c r="GF68" t="n">
        <v/>
      </c>
      <c r="GG68" t="inlineStr">
        <is>
          <t>Sering</t>
        </is>
      </c>
      <c r="GH68" t="inlineStr">
        <is>
          <t>Ya</t>
        </is>
      </c>
      <c r="GI68" t="inlineStr">
        <is>
          <t>Tetangga</t>
        </is>
      </c>
      <c r="GJ68" t="n">
        <v>1</v>
      </c>
      <c r="GK68" t="n">
        <v>0</v>
      </c>
      <c r="GL68" t="n">
        <v>0</v>
      </c>
      <c r="GM68" t="n">
        <v>0</v>
      </c>
      <c r="GN68" t="n">
        <v/>
      </c>
      <c r="GO68" t="n">
        <v>9</v>
      </c>
      <c r="GP68" t="inlineStr">
        <is>
          <t>Sebagian</t>
        </is>
      </c>
      <c r="GQ68" t="inlineStr">
        <is>
          <t>LPG</t>
        </is>
      </c>
      <c r="GR68" t="n">
        <v>1</v>
      </c>
      <c r="GS68" t="n">
        <v>0</v>
      </c>
      <c r="GT68" t="n">
        <v>0</v>
      </c>
      <c r="GU68" t="n">
        <v>0</v>
      </c>
      <c r="GV68" t="n">
        <v>0</v>
      </c>
      <c r="GW68" t="n">
        <v>0</v>
      </c>
      <c r="GX68" t="n">
        <v>0</v>
      </c>
      <c r="GY68" t="n">
        <v/>
      </c>
      <c r="GZ68" t="inlineStr">
        <is>
          <t>Tidak</t>
        </is>
      </c>
      <c r="HA68" t="n">
        <v/>
      </c>
      <c r="HB68" t="n">
        <v/>
      </c>
      <c r="HC68" t="n">
        <v/>
      </c>
      <c r="HD68" t="n">
        <v/>
      </c>
      <c r="HE68" t="n">
        <v/>
      </c>
      <c r="HF68" t="n">
        <v/>
      </c>
      <c r="HG68" t="n">
        <v/>
      </c>
      <c r="HH68" t="n">
        <v/>
      </c>
      <c r="HI68" t="n">
        <v/>
      </c>
      <c r="HJ68" t="n">
        <v/>
      </c>
      <c r="HK68" t="n">
        <v/>
      </c>
      <c r="HL68" t="n">
        <v/>
      </c>
      <c r="HM68" t="n">
        <v/>
      </c>
      <c r="HN68" t="n">
        <v/>
      </c>
      <c r="HO68" t="n">
        <v/>
      </c>
      <c r="HP68" t="n">
        <v/>
      </c>
      <c r="HQ68" t="n">
        <v/>
      </c>
      <c r="HR68" t="n">
        <v/>
      </c>
      <c r="HS68" t="n">
        <v/>
      </c>
      <c r="HT68" t="n">
        <v/>
      </c>
      <c r="HU68" t="n">
        <v/>
      </c>
      <c r="HV68" t="n">
        <v/>
      </c>
      <c r="HW68" t="n">
        <v/>
      </c>
      <c r="HX68" t="n">
        <v/>
      </c>
      <c r="HY68" t="n">
        <v/>
      </c>
      <c r="HZ68" t="n">
        <v/>
      </c>
      <c r="IA68" t="n">
        <v>4</v>
      </c>
      <c r="IB68" t="n">
        <v>80000</v>
      </c>
      <c r="IC68" t="n">
        <v/>
      </c>
      <c r="ID68" t="n">
        <v/>
      </c>
      <c r="IE68" t="n">
        <v/>
      </c>
      <c r="IF68" t="n">
        <v/>
      </c>
      <c r="IG68" t="n">
        <v/>
      </c>
      <c r="IH68" t="n">
        <v/>
      </c>
      <c r="II68" t="n">
        <v/>
      </c>
      <c r="IJ68" t="n">
        <v/>
      </c>
      <c r="IK68" t="inlineStr">
        <is>
          <t>50-65 kg</t>
        </is>
      </c>
      <c r="IL68" t="inlineStr">
        <is>
          <t>3-5 jam</t>
        </is>
      </c>
      <c r="IM68" t="inlineStr">
        <is>
          <t>Ya</t>
        </is>
      </c>
      <c r="IN68" t="inlineStr">
        <is>
          <t>Tidak</t>
        </is>
      </c>
      <c r="IO68" t="inlineStr">
        <is>
          <t>Lebih bersih</t>
        </is>
      </c>
      <c r="IP68" t="n">
        <v/>
      </c>
      <c r="IQ68" t="inlineStr">
        <is>
          <t>Tidak pernah</t>
        </is>
      </c>
      <c r="IR68" t="n">
        <v/>
      </c>
      <c r="IS68" t="n">
        <v/>
      </c>
      <c r="IT68" t="n">
        <v/>
      </c>
      <c r="IU68" t="n">
        <v/>
      </c>
      <c r="IV68" t="n">
        <v/>
      </c>
      <c r="IW68" t="n">
        <v/>
      </c>
      <c r="IX68" t="n">
        <v/>
      </c>
      <c r="IY68" t="n">
        <v/>
      </c>
      <c r="IZ68" t="inlineStr">
        <is>
          <t>Tidak pernah</t>
        </is>
      </c>
      <c r="JA68" t="n">
        <v/>
      </c>
      <c r="JB68" t="n">
        <v/>
      </c>
      <c r="JC68" t="n">
        <v/>
      </c>
      <c r="JD68" t="n">
        <v/>
      </c>
      <c r="JE68" t="n">
        <v/>
      </c>
      <c r="JF68" t="n">
        <v/>
      </c>
      <c r="JG68" t="n">
        <v/>
      </c>
      <c r="JH68" t="n">
        <v/>
      </c>
      <c r="JI68" t="inlineStr">
        <is>
          <t>Tidak pernah</t>
        </is>
      </c>
      <c r="JJ68" t="n">
        <v/>
      </c>
      <c r="JK68" t="n">
        <v/>
      </c>
      <c r="JL68" t="n">
        <v/>
      </c>
      <c r="JM68" t="n">
        <v/>
      </c>
      <c r="JN68" t="n">
        <v/>
      </c>
      <c r="JO68" t="n">
        <v/>
      </c>
      <c r="JP68" t="n">
        <v/>
      </c>
      <c r="JQ68" t="n">
        <v/>
      </c>
      <c r="JR68" t="inlineStr">
        <is>
          <t>Tidak pernah</t>
        </is>
      </c>
      <c r="JS68" t="n">
        <v/>
      </c>
      <c r="JT68" t="n">
        <v/>
      </c>
      <c r="JU68" t="n">
        <v/>
      </c>
      <c r="JV68" t="n">
        <v/>
      </c>
      <c r="JW68" t="n">
        <v/>
      </c>
      <c r="JX68" t="n">
        <v/>
      </c>
      <c r="JY68" t="n">
        <v/>
      </c>
      <c r="JZ68" t="n">
        <v/>
      </c>
      <c r="KA68" t="inlineStr">
        <is>
          <t>Tidak pernah</t>
        </is>
      </c>
      <c r="KB68" t="n">
        <v/>
      </c>
      <c r="KC68" t="n">
        <v/>
      </c>
      <c r="KD68" t="n">
        <v/>
      </c>
      <c r="KE68" t="n">
        <v/>
      </c>
      <c r="KF68" t="n">
        <v/>
      </c>
      <c r="KG68" t="n">
        <v/>
      </c>
      <c r="KH68" t="n">
        <v/>
      </c>
      <c r="KI68" t="n">
        <v/>
      </c>
      <c r="KJ68" t="inlineStr">
        <is>
          <t>Tidak pernah</t>
        </is>
      </c>
      <c r="KK68" t="n">
        <v/>
      </c>
      <c r="KL68" t="n">
        <v/>
      </c>
      <c r="KM68" t="n">
        <v/>
      </c>
      <c r="KN68" t="n">
        <v/>
      </c>
      <c r="KO68" t="n">
        <v/>
      </c>
      <c r="KP68" t="n">
        <v/>
      </c>
      <c r="KQ68" t="n">
        <v/>
      </c>
      <c r="KR68" t="n">
        <v/>
      </c>
      <c r="KS68" t="inlineStr">
        <is>
          <t>Jauh lebih baik</t>
        </is>
      </c>
      <c r="KT68" t="inlineStr">
        <is>
          <t>2-4 kali</t>
        </is>
      </c>
      <c r="KU68" t="inlineStr">
        <is>
          <t>0-1 kali</t>
        </is>
      </c>
      <c r="KV68" t="inlineStr">
        <is>
          <t>Anak-anak (0-18 tahun)</t>
        </is>
      </c>
      <c r="KW68" t="n">
        <v>0</v>
      </c>
      <c r="KX68" t="n">
        <v>0</v>
      </c>
      <c r="KY68" t="n">
        <v>1</v>
      </c>
      <c r="KZ68" t="n">
        <v>0</v>
      </c>
      <c r="LA68" t="inlineStr">
        <is>
          <t>Jauh lebih baik</t>
        </is>
      </c>
      <c r="LB68" t="inlineStr">
        <is>
          <t>Jauh lebih baik</t>
        </is>
      </c>
      <c r="LC68" t="n">
        <v>0</v>
      </c>
      <c r="LD68" t="n">
        <v>5</v>
      </c>
      <c r="LE68" t="n">
        <v>0</v>
      </c>
      <c r="LF68" t="n">
        <v>0</v>
      </c>
      <c r="LG68" t="inlineStr">
        <is>
          <t>Ya</t>
        </is>
      </c>
      <c r="LH68" t="n">
        <v>1000000</v>
      </c>
      <c r="LI68" t="n">
        <v/>
      </c>
      <c r="LJ68" t="inlineStr">
        <is>
          <t>Tabungan</t>
        </is>
      </c>
      <c r="LK68" t="n">
        <v>1</v>
      </c>
      <c r="LL68" t="n">
        <v>0</v>
      </c>
      <c r="LM68" t="n">
        <v>0</v>
      </c>
      <c r="LN68" t="n">
        <v>0</v>
      </c>
      <c r="LO68" t="n">
        <v>0</v>
      </c>
      <c r="LP68" t="n">
        <v>0</v>
      </c>
      <c r="LQ68" t="n">
        <v>0</v>
      </c>
      <c r="LR68" t="n">
        <v/>
      </c>
      <c r="LS68" t="n">
        <v>25</v>
      </c>
      <c r="LT68" t="n">
        <v>0</v>
      </c>
      <c r="LU68" t="n">
        <v>0</v>
      </c>
      <c r="LV68" t="n">
        <v>20</v>
      </c>
      <c r="LW68" t="n">
        <v>0</v>
      </c>
      <c r="LX68" t="n">
        <v>0</v>
      </c>
      <c r="LY68" t="n">
        <v>20</v>
      </c>
      <c r="LZ68" t="n">
        <v>0</v>
      </c>
      <c r="MA68" t="n">
        <v>0</v>
      </c>
      <c r="MB68" t="inlineStr">
        <is>
          <t>Ya</t>
        </is>
      </c>
      <c r="MC68" t="n">
        <v>0</v>
      </c>
      <c r="MD68" t="n">
        <v>0</v>
      </c>
      <c r="ME68" t="n">
        <v>0</v>
      </c>
      <c r="MF68" t="n">
        <v>0</v>
      </c>
      <c r="MG68" t="n">
        <v>0</v>
      </c>
      <c r="MH68" t="n">
        <v>0</v>
      </c>
      <c r="MI68" t="inlineStr">
        <is>
          <t>Istirahat</t>
        </is>
      </c>
      <c r="MJ68" t="n">
        <v>0</v>
      </c>
      <c r="MK68" t="n">
        <v>0</v>
      </c>
      <c r="ML68" t="n">
        <v>1</v>
      </c>
      <c r="MM68" t="n">
        <v>0</v>
      </c>
      <c r="MN68" t="n">
        <v>0</v>
      </c>
      <c r="MO68" t="n">
        <v>0</v>
      </c>
      <c r="MP68" t="n">
        <v/>
      </c>
      <c r="MQ68" t="n">
        <v/>
      </c>
      <c r="MR68" t="inlineStr">
        <is>
          <t>Istirahat</t>
        </is>
      </c>
      <c r="MS68" t="n">
        <v/>
      </c>
      <c r="MT68" t="inlineStr">
        <is>
          <t>Istirahat</t>
        </is>
      </c>
      <c r="MU68" t="inlineStr">
        <is>
          <t>Tidak</t>
        </is>
      </c>
      <c r="MV68" t="n">
        <v/>
      </c>
      <c r="MW68" t="n">
        <v/>
      </c>
      <c r="MX68" t="n">
        <v/>
      </c>
      <c r="MY68" t="n">
        <v/>
      </c>
      <c r="MZ68" t="n">
        <v/>
      </c>
      <c r="NA68" t="n">
        <v/>
      </c>
      <c r="NB68" t="n">
        <v/>
      </c>
      <c r="NC68" t="n">
        <v/>
      </c>
      <c r="ND68" t="n">
        <v/>
      </c>
      <c r="NE68" t="n">
        <v/>
      </c>
      <c r="NF68" t="n">
        <v/>
      </c>
      <c r="NG68" t="n">
        <v/>
      </c>
      <c r="NH68" t="n">
        <v/>
      </c>
      <c r="NI68" t="n">
        <v/>
      </c>
      <c r="NJ68" t="n">
        <v/>
      </c>
      <c r="NK68" t="n">
        <v/>
      </c>
      <c r="NL68" t="inlineStr">
        <is>
          <t>Ya</t>
        </is>
      </c>
      <c r="NM68" t="inlineStr">
        <is>
          <t>Kombinasi dana mandiri dan kredit/pinjaman</t>
        </is>
      </c>
      <c r="NN68" t="inlineStr">
        <is>
          <t>5.000.001-7.000.000</t>
        </is>
      </c>
      <c r="NO68" t="n">
        <v/>
      </c>
      <c r="NP68" t="n">
        <v/>
      </c>
      <c r="NQ68" t="inlineStr">
        <is>
          <t>Koperasi</t>
        </is>
      </c>
      <c r="NR68" t="n">
        <v/>
      </c>
      <c r="NS68" t="n">
        <v>24</v>
      </c>
      <c r="NT68" t="inlineStr">
        <is>
          <t>Anggota keluarga - Laki-laki dewasa</t>
        </is>
      </c>
      <c r="NU68" t="n">
        <v/>
      </c>
      <c r="NV68" t="inlineStr">
        <is>
          <t>Anggota keluarga - Laki-laki dewasa</t>
        </is>
      </c>
      <c r="NW68" t="n">
        <v/>
      </c>
      <c r="NX68" t="inlineStr">
        <is>
          <t>Sangat meningkat</t>
        </is>
      </c>
      <c r="NY68" t="n">
        <v>120</v>
      </c>
      <c r="NZ68" t="n">
        <v>0</v>
      </c>
      <c r="OA68" t="n">
        <v>0</v>
      </c>
      <c r="OB68" t="n">
        <v>60</v>
      </c>
      <c r="OC68" t="n">
        <v>0</v>
      </c>
      <c r="OD68" t="n">
        <v>0</v>
      </c>
      <c r="OE68" t="inlineStr">
        <is>
          <t>Jauh lebih baik</t>
        </is>
      </c>
      <c r="OF68" t="inlineStr">
        <is>
          <t>Lebih baik (beda waktu memasak 5-30 menit, ATAU tidak lagi ada rasa/bau makanan yang berubah, ATAU alasan lainnya)</t>
        </is>
      </c>
      <c r="OG68" t="inlineStr">
        <is>
          <t>Ya</t>
        </is>
      </c>
      <c r="OH68" t="n">
        <v>0</v>
      </c>
      <c r="OI68" t="n">
        <v>6</v>
      </c>
      <c r="OJ68" t="n">
        <v>0</v>
      </c>
      <c r="OK68" t="n">
        <v>0</v>
      </c>
      <c r="OL68" t="n">
        <v>0</v>
      </c>
      <c r="OM68" t="n">
        <v>0</v>
      </c>
      <c r="ON68" t="n">
        <v>8</v>
      </c>
      <c r="OO68" t="n">
        <v>0</v>
      </c>
      <c r="OP68" t="inlineStr">
        <is>
          <t>Sapi perah</t>
        </is>
      </c>
      <c r="OQ68" t="n">
        <v>0</v>
      </c>
      <c r="OR68" t="n">
        <v>1</v>
      </c>
      <c r="OS68" t="n">
        <v>0</v>
      </c>
      <c r="OT68" t="n">
        <v>0</v>
      </c>
      <c r="OU68" t="n">
        <v>0</v>
      </c>
      <c r="OV68" t="n">
        <v>0</v>
      </c>
      <c r="OW68" t="n">
        <v>0</v>
      </c>
      <c r="OX68" t="n">
        <v>0</v>
      </c>
      <c r="OY68" t="n">
        <v>0</v>
      </c>
      <c r="OZ68" t="inlineStr">
        <is>
          <t>Sapi perah</t>
        </is>
      </c>
      <c r="PA68" t="n">
        <v>0</v>
      </c>
      <c r="PB68" t="n">
        <v>1</v>
      </c>
      <c r="PC68" t="n">
        <v>0</v>
      </c>
      <c r="PD68" t="n">
        <v>0</v>
      </c>
      <c r="PE68" t="n">
        <v>0</v>
      </c>
      <c r="PF68" t="n">
        <v>0</v>
      </c>
      <c r="PG68" t="n">
        <v>0</v>
      </c>
      <c r="PH68" t="n">
        <v>0</v>
      </c>
      <c r="PI68" t="n">
        <v>0</v>
      </c>
      <c r="PJ68" t="inlineStr">
        <is>
          <t>Sapi perah</t>
        </is>
      </c>
      <c r="PK68" t="n">
        <v>0</v>
      </c>
      <c r="PL68" t="n">
        <v>1</v>
      </c>
      <c r="PM68" t="n">
        <v>0</v>
      </c>
      <c r="PN68" t="n">
        <v>0</v>
      </c>
      <c r="PO68" t="n">
        <v>0</v>
      </c>
      <c r="PP68" t="n">
        <v>0</v>
      </c>
      <c r="PQ68" t="n">
        <v>0</v>
      </c>
      <c r="PR68" t="n">
        <v>0</v>
      </c>
      <c r="PS68" t="n">
        <v>0</v>
      </c>
      <c r="PT68" t="n">
        <v/>
      </c>
      <c r="PU68" t="n">
        <v/>
      </c>
      <c r="PV68" t="n">
        <v/>
      </c>
      <c r="PW68" t="n">
        <v/>
      </c>
      <c r="PX68" t="n">
        <v/>
      </c>
      <c r="PY68" t="n">
        <v/>
      </c>
      <c r="PZ68" t="n">
        <v/>
      </c>
      <c r="QA68" t="n">
        <v/>
      </c>
      <c r="QB68" t="n">
        <v/>
      </c>
      <c r="QC68" t="n">
        <v/>
      </c>
      <c r="QD68" t="n">
        <v/>
      </c>
      <c r="QE68" t="inlineStr">
        <is>
          <t>1-Disebarkan ke lahan terbuka</t>
        </is>
      </c>
      <c r="QF68" t="n">
        <v>0</v>
      </c>
      <c r="QG68" t="n">
        <v>0</v>
      </c>
      <c r="QH68" t="n">
        <v>0</v>
      </c>
      <c r="QI68" t="n">
        <v>0</v>
      </c>
      <c r="QJ68" t="n">
        <v>0</v>
      </c>
      <c r="QK68" t="n">
        <v>1</v>
      </c>
      <c r="QL68" t="n">
        <v>0</v>
      </c>
      <c r="QM68" t="n">
        <v>0</v>
      </c>
      <c r="QN68" t="n">
        <v>0</v>
      </c>
      <c r="QO68" t="n">
        <v/>
      </c>
      <c r="QP68" t="n">
        <v/>
      </c>
      <c r="QQ68" t="n">
        <v/>
      </c>
      <c r="QR68" t="n">
        <v/>
      </c>
      <c r="QS68" t="n">
        <v/>
      </c>
      <c r="QT68" t="n">
        <v/>
      </c>
      <c r="QU68" t="n">
        <v/>
      </c>
      <c r="QV68" t="n">
        <v/>
      </c>
      <c r="QW68" t="n">
        <v/>
      </c>
      <c r="QX68" t="n">
        <v/>
      </c>
      <c r="QY68" t="n">
        <v/>
      </c>
      <c r="QZ68" t="n">
        <v/>
      </c>
      <c r="RA68" t="n">
        <v/>
      </c>
      <c r="RB68" t="n">
        <v/>
      </c>
      <c r="RC68" t="n">
        <v/>
      </c>
      <c r="RD68" t="n">
        <v/>
      </c>
      <c r="RE68" t="n">
        <v/>
      </c>
      <c r="RF68" t="n">
        <v/>
      </c>
      <c r="RG68" t="n">
        <v/>
      </c>
      <c r="RH68" t="n">
        <v/>
      </c>
      <c r="RI68" t="n">
        <v/>
      </c>
      <c r="RJ68" t="n">
        <v/>
      </c>
      <c r="RK68" t="n">
        <v/>
      </c>
      <c r="RL68" t="n">
        <v/>
      </c>
      <c r="RM68" t="n">
        <v/>
      </c>
      <c r="RN68" t="n">
        <v/>
      </c>
      <c r="RO68" t="n">
        <v/>
      </c>
      <c r="RP68" t="n">
        <v/>
      </c>
      <c r="RQ68" t="n">
        <v/>
      </c>
      <c r="RR68" t="n">
        <v/>
      </c>
      <c r="RS68" t="n">
        <v/>
      </c>
      <c r="RT68" t="n">
        <v/>
      </c>
      <c r="RU68" t="n">
        <v/>
      </c>
      <c r="RV68" t="n">
        <v/>
      </c>
      <c r="RW68" t="n">
        <v/>
      </c>
      <c r="RX68" t="n">
        <v/>
      </c>
      <c r="RY68" t="n">
        <v/>
      </c>
      <c r="RZ68" t="n">
        <v/>
      </c>
      <c r="SA68" t="n">
        <v/>
      </c>
      <c r="SB68" t="n">
        <v/>
      </c>
      <c r="SC68" t="n">
        <v/>
      </c>
      <c r="SD68" t="n">
        <v/>
      </c>
      <c r="SE68" t="n">
        <v/>
      </c>
      <c r="SF68" t="n">
        <v/>
      </c>
      <c r="SG68" t="n">
        <v/>
      </c>
      <c r="SH68" t="n">
        <v/>
      </c>
      <c r="SI68" t="n">
        <v/>
      </c>
      <c r="SJ68" t="n">
        <v/>
      </c>
      <c r="SK68" t="n">
        <v/>
      </c>
      <c r="SL68" t="n">
        <v/>
      </c>
      <c r="SM68" t="n">
        <v/>
      </c>
      <c r="SN68" t="n">
        <v/>
      </c>
      <c r="SO68" t="n">
        <v/>
      </c>
      <c r="SP68" t="n">
        <v/>
      </c>
      <c r="SQ68" t="n">
        <v/>
      </c>
      <c r="SR68" t="n">
        <v/>
      </c>
      <c r="SS68" t="n">
        <v/>
      </c>
      <c r="ST68" t="n">
        <v/>
      </c>
      <c r="SU68" t="n">
        <v/>
      </c>
      <c r="SV68" t="n">
        <v/>
      </c>
      <c r="SW68" t="n">
        <v/>
      </c>
      <c r="SX68" t="n">
        <v/>
      </c>
      <c r="SY68" t="n">
        <v/>
      </c>
      <c r="SZ68" t="n">
        <v>5</v>
      </c>
      <c r="TA68" t="n">
        <v/>
      </c>
      <c r="TB68" t="n">
        <v/>
      </c>
      <c r="TC68" t="n">
        <v/>
      </c>
      <c r="TD68" t="n">
        <v/>
      </c>
      <c r="TE68" t="n">
        <v/>
      </c>
      <c r="TF68" t="n">
        <v/>
      </c>
      <c r="TG68" t="n">
        <v/>
      </c>
      <c r="TH68" t="n">
        <v/>
      </c>
      <c r="TI68" t="n">
        <v/>
      </c>
      <c r="TJ68" t="n">
        <v/>
      </c>
      <c r="TK68" t="n">
        <v/>
      </c>
      <c r="TL68" t="n">
        <v/>
      </c>
      <c r="TM68" t="n">
        <v/>
      </c>
      <c r="TN68" t="n">
        <v/>
      </c>
      <c r="TO68" t="n">
        <v/>
      </c>
      <c r="TP68" t="n">
        <v/>
      </c>
      <c r="TQ68" t="n">
        <v/>
      </c>
      <c r="TR68" t="n">
        <v/>
      </c>
      <c r="TS68" t="n">
        <v/>
      </c>
      <c r="TT68" t="n">
        <v/>
      </c>
      <c r="TU68" t="n">
        <v/>
      </c>
      <c r="TV68" t="n">
        <v/>
      </c>
      <c r="TW68" t="n">
        <v/>
      </c>
      <c r="TX68" t="n">
        <v/>
      </c>
      <c r="TY68" t="n">
        <v/>
      </c>
      <c r="TZ68" t="n">
        <v/>
      </c>
      <c r="UA68" t="n">
        <v/>
      </c>
      <c r="UB68" t="n">
        <v/>
      </c>
      <c r="UC68" t="n">
        <v/>
      </c>
      <c r="UD68" t="n">
        <v/>
      </c>
      <c r="UE68" t="n">
        <v/>
      </c>
      <c r="UF68" t="n">
        <v/>
      </c>
      <c r="UG68" t="n">
        <v/>
      </c>
      <c r="UH68" t="n">
        <v/>
      </c>
      <c r="UI68" t="n">
        <v/>
      </c>
      <c r="UJ68" t="n">
        <v/>
      </c>
      <c r="UK68" t="n">
        <v/>
      </c>
      <c r="UL68" t="n">
        <v/>
      </c>
      <c r="UM68" t="n">
        <v/>
      </c>
      <c r="UN68" t="n">
        <v/>
      </c>
      <c r="UO68" t="n">
        <v/>
      </c>
      <c r="UP68" t="n">
        <v/>
      </c>
      <c r="UQ68" t="n">
        <v/>
      </c>
      <c r="UR68" t="n">
        <v/>
      </c>
      <c r="US68" t="n">
        <v/>
      </c>
      <c r="UT68" t="n">
        <v/>
      </c>
      <c r="UU68" t="n">
        <v/>
      </c>
      <c r="UV68" t="inlineStr">
        <is>
          <t>Pemberian pakan di kandang</t>
        </is>
      </c>
      <c r="UW68" t="n">
        <v/>
      </c>
      <c r="UX68" t="n">
        <v/>
      </c>
      <c r="UY68" t="n">
        <v/>
      </c>
      <c r="UZ68" t="n">
        <v/>
      </c>
      <c r="VA68" t="inlineStr">
        <is>
          <t>Penggembalaan semi-terbuka</t>
        </is>
      </c>
      <c r="VB68" t="n">
        <v/>
      </c>
      <c r="VC68" t="n">
        <v/>
      </c>
      <c r="VD68" t="inlineStr">
        <is>
          <t>Sangat jarang (&gt;1 bulan sekali)</t>
        </is>
      </c>
      <c r="VE68" t="n">
        <v/>
      </c>
      <c r="VF68" t="n">
        <v/>
      </c>
      <c r="VG68" t="n">
        <v/>
      </c>
      <c r="VH68" t="n">
        <v/>
      </c>
      <c r="VI68" t="inlineStr">
        <is>
          <t>Sangat jarang (&gt;1 bulan sekali)</t>
        </is>
      </c>
      <c r="VJ68" t="n">
        <v/>
      </c>
      <c r="VK68" t="n">
        <v/>
      </c>
      <c r="VL68" t="inlineStr">
        <is>
          <t>Sangat sering (&gt;1 kali sehari)</t>
        </is>
      </c>
      <c r="VM68" t="n">
        <v/>
      </c>
      <c r="VN68" t="n">
        <v/>
      </c>
      <c r="VO68" t="n">
        <v/>
      </c>
      <c r="VP68" t="n">
        <v/>
      </c>
      <c r="VQ68" t="inlineStr">
        <is>
          <t>Sering (1 kali sehari)</t>
        </is>
      </c>
      <c r="VR68" t="n">
        <v/>
      </c>
      <c r="VS68" t="n">
        <v/>
      </c>
      <c r="VT68" t="n">
        <v/>
      </c>
      <c r="VU68" t="n">
        <v/>
      </c>
      <c r="VV68" t="n">
        <v/>
      </c>
      <c r="VW68" t="n">
        <v/>
      </c>
      <c r="VX68" t="n">
        <v/>
      </c>
      <c r="VY68" t="n">
        <v/>
      </c>
      <c r="VZ68" t="n">
        <v/>
      </c>
      <c r="WA68" t="n">
        <v/>
      </c>
      <c r="WB68" t="n">
        <v/>
      </c>
      <c r="WC68" t="n">
        <v/>
      </c>
      <c r="WD68" t="n">
        <v/>
      </c>
      <c r="WE68" t="n">
        <v/>
      </c>
      <c r="WF68" t="inlineStr">
        <is>
          <t>5-Untuk disebar di tanah (dan dibajak)</t>
        </is>
      </c>
      <c r="WG68" t="n">
        <v>0</v>
      </c>
      <c r="WH68" t="n">
        <v>0</v>
      </c>
      <c r="WI68" t="n">
        <v>0</v>
      </c>
      <c r="WJ68" t="n">
        <v>0</v>
      </c>
      <c r="WK68" t="n">
        <v>0</v>
      </c>
      <c r="WL68" t="n">
        <v>0</v>
      </c>
      <c r="WM68" t="n">
        <v>0</v>
      </c>
      <c r="WN68" t="n">
        <v>0</v>
      </c>
      <c r="WO68" t="n">
        <v>1</v>
      </c>
      <c r="WP68" t="n">
        <v>0</v>
      </c>
      <c r="WQ68" t="n">
        <v>0</v>
      </c>
      <c r="WR68" t="n">
        <v>0</v>
      </c>
      <c r="WS68" t="n">
        <v/>
      </c>
      <c r="WT68" t="n">
        <v/>
      </c>
      <c r="WU68" t="n">
        <v/>
      </c>
      <c r="WV68" t="n">
        <v/>
      </c>
      <c r="WW68" t="n">
        <v/>
      </c>
      <c r="WX68" t="n">
        <v/>
      </c>
      <c r="WY68" t="n">
        <v/>
      </c>
      <c r="WZ68" t="n">
        <v/>
      </c>
      <c r="XA68" t="n">
        <v/>
      </c>
      <c r="XB68" t="n">
        <v/>
      </c>
      <c r="XC68" t="n">
        <v/>
      </c>
      <c r="XD68" t="n">
        <v/>
      </c>
      <c r="XE68" t="n">
        <v/>
      </c>
      <c r="XF68" t="n">
        <v/>
      </c>
      <c r="XG68" t="n">
        <v/>
      </c>
      <c r="XH68" t="n">
        <v/>
      </c>
      <c r="XI68" t="n">
        <v/>
      </c>
      <c r="XJ68" t="n">
        <v/>
      </c>
      <c r="XK68" t="n">
        <v/>
      </c>
      <c r="XL68" t="n">
        <v/>
      </c>
      <c r="XM68" t="n">
        <v/>
      </c>
      <c r="XN68" t="n">
        <v/>
      </c>
      <c r="XO68" t="n">
        <v/>
      </c>
      <c r="XP68" t="n">
        <v/>
      </c>
      <c r="XQ68" t="n">
        <v/>
      </c>
      <c r="XR68" t="n">
        <v/>
      </c>
      <c r="XS68" t="n">
        <v/>
      </c>
      <c r="XT68" t="n">
        <v/>
      </c>
      <c r="XU68" t="n">
        <v/>
      </c>
      <c r="XV68" t="n">
        <v/>
      </c>
      <c r="XW68" t="n">
        <v/>
      </c>
      <c r="XX68" t="n">
        <v/>
      </c>
      <c r="XY68" t="n">
        <v/>
      </c>
      <c r="XZ68" t="n">
        <v/>
      </c>
      <c r="YA68" t="n">
        <v/>
      </c>
      <c r="YB68" t="n">
        <v/>
      </c>
      <c r="YC68" t="n">
        <v/>
      </c>
      <c r="YD68" t="n">
        <v/>
      </c>
      <c r="YE68" t="n">
        <v/>
      </c>
      <c r="YF68" t="n">
        <v/>
      </c>
      <c r="YG68" t="n">
        <v/>
      </c>
      <c r="YH68" t="n">
        <v/>
      </c>
      <c r="YI68" t="n">
        <v/>
      </c>
      <c r="YJ68" t="n">
        <v/>
      </c>
      <c r="YK68" t="n">
        <v/>
      </c>
      <c r="YL68" t="n">
        <v/>
      </c>
      <c r="YM68" t="n">
        <v/>
      </c>
      <c r="YN68" t="inlineStr">
        <is>
          <t>5-Untuk disebar di tanah (dan dibajak)</t>
        </is>
      </c>
      <c r="YO68" t="n">
        <v>0</v>
      </c>
      <c r="YP68" t="n">
        <v>0</v>
      </c>
      <c r="YQ68" t="n">
        <v>0</v>
      </c>
      <c r="YR68" t="n">
        <v>0</v>
      </c>
      <c r="YS68" t="n">
        <v>0</v>
      </c>
      <c r="YT68" t="n">
        <v>0</v>
      </c>
      <c r="YU68" t="n">
        <v>0</v>
      </c>
      <c r="YV68" t="n">
        <v>0</v>
      </c>
      <c r="YW68" t="n">
        <v>1</v>
      </c>
      <c r="YX68" t="n">
        <v>0</v>
      </c>
      <c r="YY68" t="n">
        <v>0</v>
      </c>
      <c r="YZ68" t="n">
        <v>0</v>
      </c>
      <c r="ZA68" t="n">
        <v/>
      </c>
      <c r="ZB68" t="n">
        <v/>
      </c>
      <c r="ZC68" t="n">
        <v/>
      </c>
      <c r="ZD68" t="n">
        <v/>
      </c>
      <c r="ZE68" t="n">
        <v/>
      </c>
      <c r="ZF68" t="n">
        <v/>
      </c>
      <c r="ZG68" t="n">
        <v/>
      </c>
      <c r="ZH68" t="n">
        <v/>
      </c>
      <c r="ZI68" t="n">
        <v/>
      </c>
      <c r="ZJ68" t="n">
        <v/>
      </c>
      <c r="ZK68" t="n">
        <v/>
      </c>
      <c r="ZL68" t="n">
        <v/>
      </c>
      <c r="ZM68" t="n">
        <v/>
      </c>
      <c r="ZN68" t="n">
        <v/>
      </c>
      <c r="ZO68" t="n">
        <v/>
      </c>
      <c r="ZP68" t="n">
        <v/>
      </c>
      <c r="ZQ68" t="n">
        <v/>
      </c>
      <c r="ZR68" t="n">
        <v/>
      </c>
      <c r="ZS68" t="n">
        <v/>
      </c>
      <c r="ZT68" t="n">
        <v/>
      </c>
      <c r="ZU68" t="n">
        <v/>
      </c>
      <c r="ZV68" t="n">
        <v/>
      </c>
      <c r="ZW68" t="n">
        <v>2</v>
      </c>
      <c r="ZX68" t="n">
        <v/>
      </c>
      <c r="ZY68" t="n">
        <v/>
      </c>
      <c r="ZZ68" t="n">
        <v/>
      </c>
      <c r="AAA68" t="n">
        <v/>
      </c>
      <c r="AAB68" t="n">
        <v>2</v>
      </c>
      <c r="AAC68" t="n">
        <v/>
      </c>
      <c r="AAD68" t="n">
        <v/>
      </c>
      <c r="AAE68" t="inlineStr">
        <is>
          <t>Pakan segar (misal: rumput)</t>
        </is>
      </c>
      <c r="AAF68" t="n">
        <v/>
      </c>
      <c r="AAG68" t="n">
        <v/>
      </c>
      <c r="AAH68" t="n">
        <v/>
      </c>
      <c r="AAI68" t="n">
        <v/>
      </c>
      <c r="AAJ68" t="inlineStr">
        <is>
          <t>Pakan kering (misal: konsentrat, silase, pelet)</t>
        </is>
      </c>
      <c r="AAK68" t="n">
        <v/>
      </c>
      <c r="AAL68" t="inlineStr">
        <is>
          <t>Tidak</t>
        </is>
      </c>
      <c r="AAM68" t="n">
        <v/>
      </c>
      <c r="AAN68" t="n">
        <v/>
      </c>
      <c r="AAO68" t="n">
        <v/>
      </c>
      <c r="AAP68" t="n">
        <v/>
      </c>
      <c r="AAQ68" t="n">
        <v/>
      </c>
      <c r="AAR68" t="inlineStr">
        <is>
          <t>Ya</t>
        </is>
      </c>
      <c r="AAS68" t="inlineStr">
        <is>
          <t>Mengetahui</t>
        </is>
      </c>
      <c r="AAT68" t="inlineStr">
        <is>
          <t>Dibuang ke selokan</t>
        </is>
      </c>
      <c r="AAU68" t="n">
        <v>0</v>
      </c>
      <c r="AAV68" t="n">
        <v>0</v>
      </c>
      <c r="AAW68" t="n">
        <v>0</v>
      </c>
      <c r="AAX68" t="n">
        <v>0</v>
      </c>
      <c r="AAY68" t="n">
        <v>0</v>
      </c>
      <c r="AAZ68" t="n">
        <v>0</v>
      </c>
      <c r="ABA68" t="n">
        <v>1</v>
      </c>
      <c r="ABB68" t="n">
        <v/>
      </c>
      <c r="ABC68" t="n">
        <v/>
      </c>
      <c r="ABD68" t="n">
        <v/>
      </c>
      <c r="ABE68" t="n">
        <v/>
      </c>
      <c r="ABF68" t="n">
        <v/>
      </c>
      <c r="ABG68" t="n">
        <v/>
      </c>
      <c r="ABH68" t="n">
        <v/>
      </c>
      <c r="ABI68" t="n">
        <v/>
      </c>
      <c r="ABJ68" t="n">
        <v/>
      </c>
      <c r="ABK68" t="n">
        <v/>
      </c>
      <c r="ABL68" t="n">
        <v/>
      </c>
      <c r="ABM68" t="n">
        <v/>
      </c>
      <c r="ABN68" t="n">
        <v/>
      </c>
      <c r="ABO68" t="n">
        <v/>
      </c>
      <c r="ABP68" t="n">
        <v/>
      </c>
      <c r="ABQ68" t="n">
        <v/>
      </c>
      <c r="ABR68" t="n">
        <v/>
      </c>
      <c r="ABS68" t="n">
        <v/>
      </c>
      <c r="ABT68" t="n">
        <v/>
      </c>
      <c r="ABU68" t="n">
        <v/>
      </c>
      <c r="ABV68" t="n">
        <v/>
      </c>
      <c r="ABW68" t="n">
        <v/>
      </c>
      <c r="ABX68" t="n">
        <v/>
      </c>
      <c r="ABY68" t="n">
        <v/>
      </c>
      <c r="ABZ68" t="n">
        <v/>
      </c>
      <c r="ACA68" t="n">
        <v/>
      </c>
      <c r="ACB68" t="n">
        <v/>
      </c>
      <c r="ACC68" t="n">
        <v/>
      </c>
      <c r="ACD68" t="n">
        <v/>
      </c>
      <c r="ACE68" t="n">
        <v/>
      </c>
      <c r="ACF68" t="n">
        <v/>
      </c>
      <c r="ACG68" t="n">
        <v/>
      </c>
      <c r="ACH68" t="n">
        <v/>
      </c>
      <c r="ACI68" t="n">
        <v/>
      </c>
      <c r="ACJ68" t="n">
        <v/>
      </c>
      <c r="ACK68" t="inlineStr">
        <is>
          <t>Lainnya</t>
        </is>
      </c>
      <c r="ACL68" t="n">
        <v>0</v>
      </c>
      <c r="ACM68" t="n">
        <v>0</v>
      </c>
      <c r="ACN68" t="n">
        <v>0</v>
      </c>
      <c r="ACO68" t="n">
        <v>0</v>
      </c>
      <c r="ACP68" t="n">
        <v>0</v>
      </c>
      <c r="ACQ68" t="n">
        <v>0</v>
      </c>
      <c r="ACR68" t="n">
        <v>1</v>
      </c>
      <c r="ACS68" t="inlineStr">
        <is>
          <t>Untuk pakan sapi konsentrat dan hijauan</t>
        </is>
      </c>
      <c r="ACT68" t="inlineStr">
        <is>
          <t>X</t>
        </is>
      </c>
      <c r="ACU68" t="inlineStr">
        <is>
          <t>Manfaat besar dan membantu kehidupan sehari-hari</t>
        </is>
      </c>
      <c r="ACV68" t="inlineStr">
        <is>
          <t>Berkurang</t>
        </is>
      </c>
      <c r="ACW68" t="inlineStr">
        <is>
          <t>Anggota keluarga - Perempuan dewasa</t>
        </is>
      </c>
      <c r="ACX68" t="inlineStr">
        <is>
          <t>Netral/tidak tahu</t>
        </is>
      </c>
      <c r="ACY68" t="inlineStr">
        <is>
          <t>Anggota keluarga - Perempuan dewasa</t>
        </is>
      </c>
      <c r="ACZ68" t="n">
        <v>0</v>
      </c>
      <c r="ADA68" t="n">
        <v>1</v>
      </c>
      <c r="ADB68" t="n">
        <v>0</v>
      </c>
      <c r="ADC68" t="n">
        <v>0</v>
      </c>
      <c r="ADD68" t="inlineStr">
        <is>
          <t>Puas</t>
        </is>
      </c>
      <c r="ADE68" t="inlineStr">
        <is>
          <t>Puas</t>
        </is>
      </c>
      <c r="ADF68" t="inlineStr">
        <is>
          <t>Sangat puas</t>
        </is>
      </c>
      <c r="ADG68" t="inlineStr">
        <is>
          <t>Sangat puas</t>
        </is>
      </c>
      <c r="ADH68" t="inlineStr">
        <is>
          <t>Tidak</t>
        </is>
      </c>
      <c r="ADI68" t="n">
        <v/>
      </c>
      <c r="ADJ68" t="inlineStr">
        <is>
          <t>Sangat puas</t>
        </is>
      </c>
      <c r="ADK68" t="n">
        <v/>
      </c>
      <c r="ADL68" t="n">
        <v/>
      </c>
      <c r="ADM68" t="n">
        <v/>
      </c>
      <c r="ADN68" t="n">
        <v/>
      </c>
      <c r="ADO68" t="n">
        <v/>
      </c>
      <c r="ADP68" t="n">
        <v/>
      </c>
      <c r="ADQ68" t="n">
        <v/>
      </c>
      <c r="ADR68" t="n">
        <v/>
      </c>
      <c r="ADS68" t="n">
        <v/>
      </c>
      <c r="ADT68" t="n">
        <v/>
      </c>
      <c r="ADU68" t="inlineStr">
        <is>
          <t>Menghubungi CPO atau pendamping</t>
        </is>
      </c>
      <c r="ADV68" t="n">
        <v>0</v>
      </c>
      <c r="ADW68" t="n">
        <v>0</v>
      </c>
      <c r="ADX68" t="n">
        <v>0</v>
      </c>
      <c r="ADY68" t="n">
        <v>0</v>
      </c>
      <c r="ADZ68" t="n">
        <v>1</v>
      </c>
      <c r="AEA68" t="n">
        <v>0</v>
      </c>
      <c r="AEB68" t="n">
        <v>0</v>
      </c>
      <c r="AEC68" t="n">
        <v>0</v>
      </c>
      <c r="AED68" t="inlineStr">
        <is>
          <t>X</t>
        </is>
      </c>
      <c r="AEE68" t="inlineStr">
        <is>
          <t>Laki-laki dewasa</t>
        </is>
      </c>
      <c r="AEF68" t="n">
        <v/>
      </c>
      <c r="AEG68" t="inlineStr">
        <is>
          <t>Menelepon atau WA langsung</t>
        </is>
      </c>
      <c r="AEH68" t="n">
        <v/>
      </c>
      <c r="AEI68" t="inlineStr">
        <is>
          <t>Tidak ada</t>
        </is>
      </c>
      <c r="AEJ68" t="inlineStr">
        <is>
          <t>Ya, selalu</t>
        </is>
      </c>
      <c r="AEK68" t="inlineStr">
        <is>
          <t>Lebih aman</t>
        </is>
      </c>
      <c r="AEL68" t="n">
        <v>0</v>
      </c>
      <c r="AEM68" t="n">
        <v>0</v>
      </c>
      <c r="AEN68" t="n">
        <v>0</v>
      </c>
      <c r="AEO68" t="n">
        <v>0</v>
      </c>
      <c r="AEP68" t="n">
        <v>1</v>
      </c>
      <c r="AEQ68" t="n">
        <v>0</v>
      </c>
      <c r="AER68" t="n">
        <v>0</v>
      </c>
      <c r="AES68" t="n">
        <v>0</v>
      </c>
      <c r="AET68" t="n">
        <v>0</v>
      </c>
      <c r="AEU68" t="n">
        <v>0</v>
      </c>
      <c r="AEV68" t="n">
        <v>0</v>
      </c>
      <c r="AEW68" t="n">
        <v>0</v>
      </c>
      <c r="AEX68" t="n">
        <v/>
      </c>
      <c r="AEY68" t="inlineStr">
        <is>
          <t>Agar kandang lebih bersih</t>
        </is>
      </c>
      <c r="AEZ68" t="n">
        <v/>
      </c>
      <c r="AFA68" t="inlineStr">
        <is>
          <t>Koperasi</t>
        </is>
      </c>
      <c r="AFB68" t="n">
        <v/>
      </c>
      <c r="AFC68" t="inlineStr">
        <is>
          <t>1000526434-15_0_4.jpg</t>
        </is>
      </c>
      <c r="AFD68" t="inlineStr">
        <is>
          <t>https://kf.kobotoolbox.org/api/v2/assets/avstPQqLr3Ab3ZdcVTXZ6f/data/666363961/attachments/attSeQTctDeqB3P2wspdxSFc/</t>
        </is>
      </c>
      <c r="AFE68" t="inlineStr">
        <is>
          <t>1000526431-15_0_8.jpg</t>
        </is>
      </c>
      <c r="AFF68" t="inlineStr">
        <is>
          <t>https://kf.kobotoolbox.org/api/v2/assets/avstPQqLr3Ab3ZdcVTXZ6f/data/666363961/attachments/attqaRZt4CmEZPWFmbBDEGgL/</t>
        </is>
      </c>
      <c r="AFG68" t="inlineStr">
        <is>
          <t>Doni iswanto</t>
        </is>
      </c>
      <c r="AFH68" t="n">
        <v/>
      </c>
      <c r="AFI68" t="n">
        <v/>
      </c>
    </row>
    <row r="69">
      <c r="A69" t="n">
        <v/>
      </c>
      <c r="B69" t="n">
        <v/>
      </c>
      <c r="C69" t="n">
        <v/>
      </c>
      <c r="D69" t="inlineStr">
        <is>
          <t>ali</t>
        </is>
      </c>
      <c r="E69" t="n">
        <v>0</v>
      </c>
      <c r="F69" t="inlineStr">
        <is>
          <t>-7.898549 112.770214 839.2000122070312 20.399999618530273</t>
        </is>
      </c>
      <c r="G69" t="n">
        <v>-7.898549</v>
      </c>
      <c r="H69" t="n">
        <v>112.770214</v>
      </c>
      <c r="I69" t="n">
        <v>839.2000121999999</v>
      </c>
      <c r="J69" t="n">
        <v>20.39999962</v>
      </c>
      <c r="K69" t="n">
        <v>0</v>
      </c>
      <c r="L69" t="inlineStr">
        <is>
          <t>-7.898545 112.7702 839.2000122070312 22.5</t>
        </is>
      </c>
      <c r="M69" t="n">
        <v>-7.898545</v>
      </c>
      <c r="N69" t="n">
        <v>112.7702</v>
      </c>
      <c r="O69" t="n">
        <v>839.2000121999999</v>
      </c>
      <c r="P69" t="n">
        <v>22.5</v>
      </c>
      <c r="Q69" t="n">
        <v>0</v>
      </c>
      <c r="R69" t="inlineStr">
        <is>
          <t>Jawa Timur</t>
        </is>
      </c>
      <c r="S69" t="n">
        <v>0</v>
      </c>
      <c r="T69" t="n">
        <v>0</v>
      </c>
      <c r="U69" t="n">
        <v>0</v>
      </c>
      <c r="V69" t="n">
        <v>0</v>
      </c>
      <c r="W69" t="n">
        <v>0</v>
      </c>
      <c r="X69" t="n">
        <v>1</v>
      </c>
      <c r="Y69" t="n">
        <v>0</v>
      </c>
      <c r="Z69" t="n">
        <v>0</v>
      </c>
      <c r="AA69" t="n">
        <v>0</v>
      </c>
      <c r="AB69" t="n">
        <v>0</v>
      </c>
      <c r="AC69" t="inlineStr">
        <is>
          <t>MALANG</t>
        </is>
      </c>
      <c r="AD69" t="inlineStr">
        <is>
          <t>JABUNG</t>
        </is>
      </c>
      <c r="AE69" t="inlineStr">
        <is>
          <t>KEMIRI</t>
        </is>
      </c>
      <c r="AF69" t="inlineStr">
        <is>
          <t>KAN JABUNG</t>
        </is>
      </c>
      <c r="AG69" t="inlineStr">
        <is>
          <t>KJP0390</t>
        </is>
      </c>
      <c r="AH69" t="n">
        <v>13</v>
      </c>
      <c r="AI69" t="inlineStr">
        <is>
          <t>VPA1</t>
        </is>
      </c>
      <c r="AJ69" t="inlineStr">
        <is>
          <t>Tidak aktif</t>
        </is>
      </c>
      <c r="AK69" t="n">
        <v>30</v>
      </c>
      <c r="AL69" t="inlineStr">
        <is>
          <t>Laki-laki</t>
        </is>
      </c>
      <c r="AM69" t="inlineStr">
        <is>
          <t>Sudah menikah</t>
        </is>
      </c>
      <c r="AN69" t="inlineStr">
        <is>
          <t>SMA/Sederajat</t>
        </is>
      </c>
      <c r="AO69" t="inlineStr">
        <is>
          <t>Peternak</t>
        </is>
      </c>
      <c r="AP69" t="n">
        <v>0</v>
      </c>
      <c r="AQ69" t="n">
        <v>1</v>
      </c>
      <c r="AR69" t="n">
        <v>0</v>
      </c>
      <c r="AS69" t="n">
        <v>0</v>
      </c>
      <c r="AT69" t="n">
        <v>0</v>
      </c>
      <c r="AU69" t="n">
        <v>0</v>
      </c>
      <c r="AV69" t="n">
        <v>0</v>
      </c>
      <c r="AW69" t="n">
        <v>0</v>
      </c>
      <c r="AX69" t="n">
        <v/>
      </c>
      <c r="AY69" t="inlineStr">
        <is>
          <t>Peternak</t>
        </is>
      </c>
      <c r="AZ69" t="n">
        <v>0</v>
      </c>
      <c r="BA69" t="n">
        <v>1</v>
      </c>
      <c r="BB69" t="n">
        <v>0</v>
      </c>
      <c r="BC69" t="n">
        <v>0</v>
      </c>
      <c r="BD69" t="n">
        <v>0</v>
      </c>
      <c r="BE69" t="n">
        <v>0</v>
      </c>
      <c r="BF69" t="n">
        <v>0</v>
      </c>
      <c r="BG69" t="n">
        <v>0</v>
      </c>
      <c r="BH69" t="n">
        <v/>
      </c>
      <c r="BI69" t="inlineStr">
        <is>
          <t>Rp2.500.000 - Rp3.500.000</t>
        </is>
      </c>
      <c r="BJ69" t="n">
        <v>2</v>
      </c>
      <c r="BK69" t="n">
        <v>0</v>
      </c>
      <c r="BL69" t="n">
        <v>0</v>
      </c>
      <c r="BM69" t="n">
        <v>0</v>
      </c>
      <c r="BN69" t="inlineStr">
        <is>
          <t>Milik sendiri</t>
        </is>
      </c>
      <c r="BO69" t="inlineStr">
        <is>
          <t>Permanen (dinding bata dan semen)</t>
        </is>
      </c>
      <c r="BP69" t="n">
        <v>1</v>
      </c>
      <c r="BQ69" t="n">
        <v>0</v>
      </c>
      <c r="BR69" t="n">
        <v>0</v>
      </c>
      <c r="BS69" t="n">
        <v>0</v>
      </c>
      <c r="BT69" t="n">
        <v>0</v>
      </c>
      <c r="BU69" t="n">
        <v/>
      </c>
      <c r="BV69" t="inlineStr">
        <is>
          <t>Keramik/ubin</t>
        </is>
      </c>
      <c r="BW69" t="n">
        <v>0</v>
      </c>
      <c r="BX69" t="n">
        <v>0</v>
      </c>
      <c r="BY69" t="n">
        <v>1</v>
      </c>
      <c r="BZ69" t="n">
        <v>0</v>
      </c>
      <c r="CA69" t="n">
        <v>0</v>
      </c>
      <c r="CB69" t="n">
        <v/>
      </c>
      <c r="CC69" t="inlineStr">
        <is>
          <t>Genting</t>
        </is>
      </c>
      <c r="CD69" t="n">
        <v>0</v>
      </c>
      <c r="CE69" t="n">
        <v>0</v>
      </c>
      <c r="CF69" t="n">
        <v>0</v>
      </c>
      <c r="CG69" t="n">
        <v>0</v>
      </c>
      <c r="CH69" t="n">
        <v>0</v>
      </c>
      <c r="CI69" t="n">
        <v>1</v>
      </c>
      <c r="CJ69" t="n">
        <v>0</v>
      </c>
      <c r="CK69" t="n">
        <v/>
      </c>
      <c r="CL69" t="inlineStr">
        <is>
          <t>Ya</t>
        </is>
      </c>
      <c r="CM69" t="n">
        <v>2013</v>
      </c>
      <c r="CN69" t="inlineStr">
        <is>
          <t>Fixed-Dome (Kubah Tetap)</t>
        </is>
      </c>
      <c r="CO69" t="inlineStr">
        <is>
          <t>6 m³ (4-5 ekor sapi, ±5 jam memasak/hari, ±50 kg</t>
        </is>
      </c>
      <c r="CP69" t="inlineStr">
        <is>
          <t>Anggota keluarga - laki-laki</t>
        </is>
      </c>
      <c r="CQ69" t="n">
        <v>0</v>
      </c>
      <c r="CR69" t="n">
        <v>0</v>
      </c>
      <c r="CS69" t="n">
        <v>0</v>
      </c>
      <c r="CT69" t="n">
        <v>0</v>
      </c>
      <c r="CU69" t="n">
        <v>1</v>
      </c>
      <c r="CV69" t="n">
        <v>0</v>
      </c>
      <c r="CW69" t="n">
        <v>0</v>
      </c>
      <c r="CX69" t="n">
        <v>0</v>
      </c>
      <c r="CY69" t="inlineStr">
        <is>
          <t>Anggota keluarga - laki-laki</t>
        </is>
      </c>
      <c r="CZ69" t="n">
        <v>1</v>
      </c>
      <c r="DA69" t="n">
        <v>0</v>
      </c>
      <c r="DB69" t="n">
        <v>0</v>
      </c>
      <c r="DC69" t="n">
        <v/>
      </c>
      <c r="DD69" t="inlineStr">
        <is>
          <t>Anggota keluarga - laki-laki</t>
        </is>
      </c>
      <c r="DE69" t="n">
        <v>1</v>
      </c>
      <c r="DF69" t="n">
        <v>0</v>
      </c>
      <c r="DG69" t="n">
        <v>0</v>
      </c>
      <c r="DH69" t="n">
        <v>0</v>
      </c>
      <c r="DI69" t="n">
        <v/>
      </c>
      <c r="DJ69" t="inlineStr">
        <is>
          <t>Anggota keluarga - laki-laki</t>
        </is>
      </c>
      <c r="DK69" t="n">
        <v>1</v>
      </c>
      <c r="DL69" t="n">
        <v>0</v>
      </c>
      <c r="DM69" t="n">
        <v>0</v>
      </c>
      <c r="DN69" t="n">
        <v>0</v>
      </c>
      <c r="DO69" t="n">
        <v/>
      </c>
      <c r="DP69" t="inlineStr">
        <is>
          <t>Tidak berfungsi sama sekali</t>
        </is>
      </c>
      <c r="DQ69" t="inlineStr">
        <is>
          <t>&gt;1 tahun yang lalu</t>
        </is>
      </c>
      <c r="DR69" t="inlineStr">
        <is>
          <t>Masalah teknis (misalnya kerusakan pada komponen)</t>
        </is>
      </c>
      <c r="DS69" t="n">
        <v/>
      </c>
      <c r="DT69" t="inlineStr">
        <is>
          <t>Manometer Saluran air (Water drain)</t>
        </is>
      </c>
      <c r="DU69" t="n">
        <v>0</v>
      </c>
      <c r="DV69" t="n">
        <v>0</v>
      </c>
      <c r="DW69" t="n">
        <v>0</v>
      </c>
      <c r="DX69" t="n">
        <v>1</v>
      </c>
      <c r="DY69" t="n">
        <v>0</v>
      </c>
      <c r="DZ69" t="n">
        <v>0</v>
      </c>
      <c r="EA69" t="n">
        <v>0</v>
      </c>
      <c r="EB69" t="n">
        <v>0</v>
      </c>
      <c r="EC69" t="n">
        <v>0</v>
      </c>
      <c r="ED69" t="n">
        <v>0</v>
      </c>
      <c r="EE69" t="n">
        <v>0</v>
      </c>
      <c r="EF69" t="n">
        <v>0</v>
      </c>
      <c r="EG69" t="n">
        <v>1</v>
      </c>
      <c r="EH69" t="n">
        <v>0</v>
      </c>
      <c r="EI69" t="inlineStr">
        <is>
          <t>Tidak ada masalah</t>
        </is>
      </c>
      <c r="EJ69" t="n">
        <v>0</v>
      </c>
      <c r="EK69" t="n">
        <v>0</v>
      </c>
      <c r="EL69" t="n">
        <v>0</v>
      </c>
      <c r="EM69" t="n">
        <v>1</v>
      </c>
      <c r="EN69" t="n">
        <v>0</v>
      </c>
      <c r="EO69" t="n">
        <v/>
      </c>
      <c r="EP69" t="inlineStr">
        <is>
          <t>Ya, cukup jelas dan mudah diikuti</t>
        </is>
      </c>
      <c r="EQ69" t="inlineStr">
        <is>
          <t>Pelatihan</t>
        </is>
      </c>
      <c r="ER69" t="inlineStr">
        <is>
          <t>CPO atau pendamping</t>
        </is>
      </c>
      <c r="ES69" t="n">
        <v>1</v>
      </c>
      <c r="ET69" t="n">
        <v>0</v>
      </c>
      <c r="EU69" t="n">
        <v>0</v>
      </c>
      <c r="EV69" t="n">
        <v>0</v>
      </c>
      <c r="EW69" t="n">
        <v/>
      </c>
      <c r="EX69" t="inlineStr">
        <is>
          <t>Anggota keluarga - Laki-laki</t>
        </is>
      </c>
      <c r="EY69" t="n">
        <v>1</v>
      </c>
      <c r="EZ69" t="n">
        <v>0</v>
      </c>
      <c r="FA69" t="n">
        <v>0</v>
      </c>
      <c r="FB69" t="n">
        <v/>
      </c>
      <c r="FC69" t="inlineStr">
        <is>
          <t>Jarang sekali</t>
        </is>
      </c>
      <c r="FD69" t="inlineStr">
        <is>
          <t>&gt; Rp 500,001</t>
        </is>
      </c>
      <c r="FE69" t="inlineStr">
        <is>
          <t>Mengetahui</t>
        </is>
      </c>
      <c r="FF69" t="inlineStr">
        <is>
          <t>Tidak pernah</t>
        </is>
      </c>
      <c r="FG69" t="inlineStr">
        <is>
          <t>Mengetahui</t>
        </is>
      </c>
      <c r="FH69" t="inlineStr">
        <is>
          <t>Tidak pernah</t>
        </is>
      </c>
      <c r="FI69" t="inlineStr">
        <is>
          <t>Mengetahui</t>
        </is>
      </c>
      <c r="FJ69" t="inlineStr">
        <is>
          <t>Tidak pernah</t>
        </is>
      </c>
      <c r="FK69" t="inlineStr">
        <is>
          <t>Mengetahui</t>
        </is>
      </c>
      <c r="FL69" t="inlineStr">
        <is>
          <t>Tidak pernah</t>
        </is>
      </c>
      <c r="FM69" t="inlineStr">
        <is>
          <t>Mengetahui</t>
        </is>
      </c>
      <c r="FN69" t="inlineStr">
        <is>
          <t>Tidak pernah</t>
        </is>
      </c>
      <c r="FO69" t="inlineStr">
        <is>
          <t>Mengetahui</t>
        </is>
      </c>
      <c r="FP69" t="inlineStr">
        <is>
          <t>Tidak pernah</t>
        </is>
      </c>
      <c r="FQ69" t="inlineStr">
        <is>
          <t>Mengetahui</t>
        </is>
      </c>
      <c r="FR69" t="inlineStr">
        <is>
          <t>Tidak</t>
        </is>
      </c>
      <c r="FS69" t="inlineStr">
        <is>
          <t>Mengetahui</t>
        </is>
      </c>
      <c r="FT69" t="inlineStr">
        <is>
          <t>Tidak sama sekali</t>
        </is>
      </c>
      <c r="FU69" t="inlineStr">
        <is>
          <t>Laki-laki dewasa</t>
        </is>
      </c>
      <c r="FV69" t="n">
        <v>1</v>
      </c>
      <c r="FW69" t="n">
        <v>0</v>
      </c>
      <c r="FX69" t="n">
        <v>0</v>
      </c>
      <c r="FY69" t="n">
        <v>0</v>
      </c>
      <c r="FZ69" t="inlineStr">
        <is>
          <t>Memahami</t>
        </is>
      </c>
      <c r="GA69" t="inlineStr">
        <is>
          <t>CPO Pelatihan</t>
        </is>
      </c>
      <c r="GB69" t="n">
        <v>1</v>
      </c>
      <c r="GC69" t="n">
        <v>1</v>
      </c>
      <c r="GD69" t="n">
        <v>0</v>
      </c>
      <c r="GE69" t="n">
        <v>0</v>
      </c>
      <c r="GF69" t="n">
        <v/>
      </c>
      <c r="GG69" t="inlineStr">
        <is>
          <t>Tidak pernah</t>
        </is>
      </c>
      <c r="GH69" t="inlineStr">
        <is>
          <t>Tidak</t>
        </is>
      </c>
      <c r="GI69" t="n">
        <v/>
      </c>
      <c r="GJ69" t="n">
        <v/>
      </c>
      <c r="GK69" t="n">
        <v/>
      </c>
      <c r="GL69" t="n">
        <v/>
      </c>
      <c r="GM69" t="n">
        <v/>
      </c>
      <c r="GN69" t="n">
        <v/>
      </c>
      <c r="GO69" t="n">
        <v/>
      </c>
      <c r="GP69" t="inlineStr">
        <is>
          <t>Sebagian</t>
        </is>
      </c>
      <c r="GQ69" t="inlineStr">
        <is>
          <t>LPG</t>
        </is>
      </c>
      <c r="GR69" t="n">
        <v>1</v>
      </c>
      <c r="GS69" t="n">
        <v>0</v>
      </c>
      <c r="GT69" t="n">
        <v>0</v>
      </c>
      <c r="GU69" t="n">
        <v>0</v>
      </c>
      <c r="GV69" t="n">
        <v>0</v>
      </c>
      <c r="GW69" t="n">
        <v>0</v>
      </c>
      <c r="GX69" t="n">
        <v>0</v>
      </c>
      <c r="GY69" t="n">
        <v/>
      </c>
      <c r="GZ69" t="inlineStr">
        <is>
          <t>Ya</t>
        </is>
      </c>
      <c r="HA69" t="n">
        <v/>
      </c>
      <c r="HB69" t="n">
        <v/>
      </c>
      <c r="HC69" t="n">
        <v/>
      </c>
      <c r="HD69" t="n">
        <v/>
      </c>
      <c r="HE69" t="n">
        <v/>
      </c>
      <c r="HF69" t="n">
        <v/>
      </c>
      <c r="HG69" t="n">
        <v/>
      </c>
      <c r="HH69" t="n">
        <v/>
      </c>
      <c r="HI69" t="n">
        <v/>
      </c>
      <c r="HJ69" t="n">
        <v/>
      </c>
      <c r="HK69" t="n">
        <v/>
      </c>
      <c r="HL69" t="n">
        <v/>
      </c>
      <c r="HM69" t="n">
        <v/>
      </c>
      <c r="HN69" t="n">
        <v/>
      </c>
      <c r="HO69" t="n">
        <v/>
      </c>
      <c r="HP69" t="n">
        <v/>
      </c>
      <c r="HQ69" t="n">
        <v/>
      </c>
      <c r="HR69" t="n">
        <v/>
      </c>
      <c r="HS69" t="n">
        <v/>
      </c>
      <c r="HT69" t="n">
        <v/>
      </c>
      <c r="HU69" t="n">
        <v/>
      </c>
      <c r="HV69" t="n">
        <v/>
      </c>
      <c r="HW69" t="n">
        <v/>
      </c>
      <c r="HX69" t="n">
        <v/>
      </c>
      <c r="HY69" t="n">
        <v/>
      </c>
      <c r="HZ69" t="n">
        <v/>
      </c>
      <c r="IA69" t="n">
        <v>0</v>
      </c>
      <c r="IB69" t="n">
        <v>0</v>
      </c>
      <c r="IC69" t="n">
        <v/>
      </c>
      <c r="ID69" t="n">
        <v/>
      </c>
      <c r="IE69" t="n">
        <v/>
      </c>
      <c r="IF69" t="n">
        <v/>
      </c>
      <c r="IG69" t="n">
        <v/>
      </c>
      <c r="IH69" t="n">
        <v/>
      </c>
      <c r="II69" t="n">
        <v/>
      </c>
      <c r="IJ69" t="n">
        <v/>
      </c>
      <c r="IK69" t="inlineStr">
        <is>
          <t>50-65 kg</t>
        </is>
      </c>
      <c r="IL69" t="inlineStr">
        <is>
          <t>&lt;1 jam</t>
        </is>
      </c>
      <c r="IM69" t="inlineStr">
        <is>
          <t>Ya</t>
        </is>
      </c>
      <c r="IN69" t="inlineStr">
        <is>
          <t>Tidak</t>
        </is>
      </c>
      <c r="IO69" t="inlineStr">
        <is>
          <t>Lebih bersih</t>
        </is>
      </c>
      <c r="IP69" t="n">
        <v/>
      </c>
      <c r="IQ69" t="inlineStr">
        <is>
          <t>Tidak pernah</t>
        </is>
      </c>
      <c r="IR69" t="n">
        <v/>
      </c>
      <c r="IS69" t="n">
        <v/>
      </c>
      <c r="IT69" t="n">
        <v/>
      </c>
      <c r="IU69" t="n">
        <v/>
      </c>
      <c r="IV69" t="n">
        <v/>
      </c>
      <c r="IW69" t="n">
        <v/>
      </c>
      <c r="IX69" t="n">
        <v/>
      </c>
      <c r="IY69" t="n">
        <v/>
      </c>
      <c r="IZ69" t="inlineStr">
        <is>
          <t>Tidak pernah</t>
        </is>
      </c>
      <c r="JA69" t="n">
        <v/>
      </c>
      <c r="JB69" t="n">
        <v/>
      </c>
      <c r="JC69" t="n">
        <v/>
      </c>
      <c r="JD69" t="n">
        <v/>
      </c>
      <c r="JE69" t="n">
        <v/>
      </c>
      <c r="JF69" t="n">
        <v/>
      </c>
      <c r="JG69" t="n">
        <v/>
      </c>
      <c r="JH69" t="n">
        <v/>
      </c>
      <c r="JI69" t="inlineStr">
        <is>
          <t>Tidak pernah</t>
        </is>
      </c>
      <c r="JJ69" t="n">
        <v/>
      </c>
      <c r="JK69" t="n">
        <v/>
      </c>
      <c r="JL69" t="n">
        <v/>
      </c>
      <c r="JM69" t="n">
        <v/>
      </c>
      <c r="JN69" t="n">
        <v/>
      </c>
      <c r="JO69" t="n">
        <v/>
      </c>
      <c r="JP69" t="n">
        <v/>
      </c>
      <c r="JQ69" t="n">
        <v/>
      </c>
      <c r="JR69" t="inlineStr">
        <is>
          <t>Tidak pernah</t>
        </is>
      </c>
      <c r="JS69" t="n">
        <v/>
      </c>
      <c r="JT69" t="n">
        <v/>
      </c>
      <c r="JU69" t="n">
        <v/>
      </c>
      <c r="JV69" t="n">
        <v/>
      </c>
      <c r="JW69" t="n">
        <v/>
      </c>
      <c r="JX69" t="n">
        <v/>
      </c>
      <c r="JY69" t="n">
        <v/>
      </c>
      <c r="JZ69" t="n">
        <v/>
      </c>
      <c r="KA69" t="inlineStr">
        <is>
          <t>Tidak pernah</t>
        </is>
      </c>
      <c r="KB69" t="n">
        <v/>
      </c>
      <c r="KC69" t="n">
        <v/>
      </c>
      <c r="KD69" t="n">
        <v/>
      </c>
      <c r="KE69" t="n">
        <v/>
      </c>
      <c r="KF69" t="n">
        <v/>
      </c>
      <c r="KG69" t="n">
        <v/>
      </c>
      <c r="KH69" t="n">
        <v/>
      </c>
      <c r="KI69" t="n">
        <v/>
      </c>
      <c r="KJ69" t="inlineStr">
        <is>
          <t>Tidak pernah</t>
        </is>
      </c>
      <c r="KK69" t="n">
        <v/>
      </c>
      <c r="KL69" t="n">
        <v/>
      </c>
      <c r="KM69" t="n">
        <v/>
      </c>
      <c r="KN69" t="n">
        <v/>
      </c>
      <c r="KO69" t="n">
        <v/>
      </c>
      <c r="KP69" t="n">
        <v/>
      </c>
      <c r="KQ69" t="n">
        <v/>
      </c>
      <c r="KR69" t="n">
        <v/>
      </c>
      <c r="KS69" t="inlineStr">
        <is>
          <t>Tidak ada perubahan</t>
        </is>
      </c>
      <c r="KT69" t="inlineStr">
        <is>
          <t>0-1 kali</t>
        </is>
      </c>
      <c r="KU69" t="inlineStr">
        <is>
          <t>0-1 kali</t>
        </is>
      </c>
      <c r="KV69" t="inlineStr">
        <is>
          <t>Tidak ada</t>
        </is>
      </c>
      <c r="KW69" t="n">
        <v>0</v>
      </c>
      <c r="KX69" t="n">
        <v>0</v>
      </c>
      <c r="KY69" t="n">
        <v>0</v>
      </c>
      <c r="KZ69" t="n">
        <v>1</v>
      </c>
      <c r="LA69" t="inlineStr">
        <is>
          <t>Tidak ada perubahan</t>
        </is>
      </c>
      <c r="LB69" t="inlineStr">
        <is>
          <t>Tidak ada perubahan</t>
        </is>
      </c>
      <c r="LC69" t="n">
        <v>0</v>
      </c>
      <c r="LD69" t="n">
        <v>8</v>
      </c>
      <c r="LE69" t="n">
        <v>0</v>
      </c>
      <c r="LF69" t="n">
        <v>0</v>
      </c>
      <c r="LG69" t="inlineStr">
        <is>
          <t>Tidak</t>
        </is>
      </c>
      <c r="LH69" t="n">
        <v/>
      </c>
      <c r="LI69" t="n">
        <v>0</v>
      </c>
      <c r="LJ69" t="inlineStr">
        <is>
          <t>Kebutuhan rumah tangga</t>
        </is>
      </c>
      <c r="LK69" t="n">
        <v>0</v>
      </c>
      <c r="LL69" t="n">
        <v>0</v>
      </c>
      <c r="LM69" t="n">
        <v>0</v>
      </c>
      <c r="LN69" t="n">
        <v>0</v>
      </c>
      <c r="LO69" t="n">
        <v>1</v>
      </c>
      <c r="LP69" t="n">
        <v>0</v>
      </c>
      <c r="LQ69" t="n">
        <v>0</v>
      </c>
      <c r="LR69" t="n">
        <v/>
      </c>
      <c r="LS69" t="n">
        <v>30</v>
      </c>
      <c r="LT69" t="n">
        <v>0</v>
      </c>
      <c r="LU69" t="n">
        <v>0</v>
      </c>
      <c r="LV69" t="n">
        <v>0</v>
      </c>
      <c r="LW69" t="n">
        <v>0</v>
      </c>
      <c r="LX69" t="n">
        <v>0</v>
      </c>
      <c r="LY69" t="n">
        <v>0</v>
      </c>
      <c r="LZ69" t="n">
        <v>0</v>
      </c>
      <c r="MA69" t="n">
        <v>0</v>
      </c>
      <c r="MB69" t="inlineStr">
        <is>
          <t>Ya</t>
        </is>
      </c>
      <c r="MC69" t="n">
        <v>60</v>
      </c>
      <c r="MD69" t="n">
        <v>0</v>
      </c>
      <c r="ME69" t="n">
        <v>0</v>
      </c>
      <c r="MF69" t="n">
        <v>0</v>
      </c>
      <c r="MG69" t="n">
        <v>0</v>
      </c>
      <c r="MH69" t="n">
        <v>0</v>
      </c>
      <c r="MI69" t="inlineStr">
        <is>
          <t>Istirahat</t>
        </is>
      </c>
      <c r="MJ69" t="n">
        <v>0</v>
      </c>
      <c r="MK69" t="n">
        <v>0</v>
      </c>
      <c r="ML69" t="n">
        <v>1</v>
      </c>
      <c r="MM69" t="n">
        <v>0</v>
      </c>
      <c r="MN69" t="n">
        <v>0</v>
      </c>
      <c r="MO69" t="n">
        <v>0</v>
      </c>
      <c r="MP69" t="n">
        <v/>
      </c>
      <c r="MQ69" t="n">
        <v/>
      </c>
      <c r="MR69" t="inlineStr">
        <is>
          <t>Istirahat</t>
        </is>
      </c>
      <c r="MS69" t="n">
        <v/>
      </c>
      <c r="MT69" t="inlineStr">
        <is>
          <t>Istirahat</t>
        </is>
      </c>
      <c r="MU69" t="inlineStr">
        <is>
          <t>Tidak</t>
        </is>
      </c>
      <c r="MV69" t="n">
        <v/>
      </c>
      <c r="MW69" t="n">
        <v/>
      </c>
      <c r="MX69" t="n">
        <v/>
      </c>
      <c r="MY69" t="n">
        <v/>
      </c>
      <c r="MZ69" t="n">
        <v/>
      </c>
      <c r="NA69" t="n">
        <v/>
      </c>
      <c r="NB69" t="n">
        <v/>
      </c>
      <c r="NC69" t="n">
        <v/>
      </c>
      <c r="ND69" t="n">
        <v/>
      </c>
      <c r="NE69" t="n">
        <v/>
      </c>
      <c r="NF69" t="n">
        <v/>
      </c>
      <c r="NG69" t="n">
        <v/>
      </c>
      <c r="NH69" t="n">
        <v/>
      </c>
      <c r="NI69" t="n">
        <v/>
      </c>
      <c r="NJ69" t="n">
        <v/>
      </c>
      <c r="NK69" t="n">
        <v/>
      </c>
      <c r="NL69" t="inlineStr">
        <is>
          <t>Ya</t>
        </is>
      </c>
      <c r="NM69" t="inlineStr">
        <is>
          <t>Kombinasi dana mandiri dan dana hibah</t>
        </is>
      </c>
      <c r="NN69" t="inlineStr">
        <is>
          <t>5.000.001-7.000.000</t>
        </is>
      </c>
      <c r="NO69" t="inlineStr">
        <is>
          <t>Koperasi</t>
        </is>
      </c>
      <c r="NP69" t="n">
        <v/>
      </c>
      <c r="NQ69" t="n">
        <v/>
      </c>
      <c r="NR69" t="n">
        <v/>
      </c>
      <c r="NS69" t="n">
        <v/>
      </c>
      <c r="NT69" t="n">
        <v/>
      </c>
      <c r="NU69" t="n">
        <v/>
      </c>
      <c r="NV69" t="inlineStr">
        <is>
          <t>Anggota keluarga - Laki-laki dewasa</t>
        </is>
      </c>
      <c r="NW69" t="n">
        <v/>
      </c>
      <c r="NX69" t="inlineStr">
        <is>
          <t>Sama saja</t>
        </is>
      </c>
      <c r="NY69" t="n">
        <v>0</v>
      </c>
      <c r="NZ69" t="n">
        <v>60</v>
      </c>
      <c r="OA69" t="n">
        <v>0</v>
      </c>
      <c r="OB69" t="n">
        <v>0</v>
      </c>
      <c r="OC69" t="n">
        <v>30</v>
      </c>
      <c r="OD69" t="n">
        <v>0</v>
      </c>
      <c r="OE69" t="inlineStr">
        <is>
          <t>Lebih baik</t>
        </is>
      </c>
      <c r="OF69" t="inlineStr">
        <is>
          <t>Sama saja (tidak ada perbedaan waktu memasak MAUPUN rasa/bau makanan bila dibandingkan penggunaan sebelumnya)</t>
        </is>
      </c>
      <c r="OG69" t="inlineStr">
        <is>
          <t>Ya</t>
        </is>
      </c>
      <c r="OH69" t="n">
        <v>0</v>
      </c>
      <c r="OI69" t="n">
        <v>6</v>
      </c>
      <c r="OJ69" t="n">
        <v>0</v>
      </c>
      <c r="OK69" t="n">
        <v>0</v>
      </c>
      <c r="OL69" t="n">
        <v>0</v>
      </c>
      <c r="OM69" t="n">
        <v>0</v>
      </c>
      <c r="ON69" t="n">
        <v>0</v>
      </c>
      <c r="OO69" t="n">
        <v>0</v>
      </c>
      <c r="OP69" t="inlineStr">
        <is>
          <t>Sapi perah</t>
        </is>
      </c>
      <c r="OQ69" t="n">
        <v>0</v>
      </c>
      <c r="OR69" t="n">
        <v>1</v>
      </c>
      <c r="OS69" t="n">
        <v>0</v>
      </c>
      <c r="OT69" t="n">
        <v>0</v>
      </c>
      <c r="OU69" t="n">
        <v>0</v>
      </c>
      <c r="OV69" t="n">
        <v>0</v>
      </c>
      <c r="OW69" t="n">
        <v>0</v>
      </c>
      <c r="OX69" t="n">
        <v>0</v>
      </c>
      <c r="OY69" t="n">
        <v>0</v>
      </c>
      <c r="OZ69" t="inlineStr">
        <is>
          <t>Sapi perah</t>
        </is>
      </c>
      <c r="PA69" t="n">
        <v>0</v>
      </c>
      <c r="PB69" t="n">
        <v>1</v>
      </c>
      <c r="PC69" t="n">
        <v>0</v>
      </c>
      <c r="PD69" t="n">
        <v>0</v>
      </c>
      <c r="PE69" t="n">
        <v>0</v>
      </c>
      <c r="PF69" t="n">
        <v>0</v>
      </c>
      <c r="PG69" t="n">
        <v>0</v>
      </c>
      <c r="PH69" t="n">
        <v>0</v>
      </c>
      <c r="PI69" t="n">
        <v>0</v>
      </c>
      <c r="PJ69" t="inlineStr">
        <is>
          <t>Sapi perah</t>
        </is>
      </c>
      <c r="PK69" t="n">
        <v>0</v>
      </c>
      <c r="PL69" t="n">
        <v>1</v>
      </c>
      <c r="PM69" t="n">
        <v>0</v>
      </c>
      <c r="PN69" t="n">
        <v>0</v>
      </c>
      <c r="PO69" t="n">
        <v>0</v>
      </c>
      <c r="PP69" t="n">
        <v>0</v>
      </c>
      <c r="PQ69" t="n">
        <v>0</v>
      </c>
      <c r="PR69" t="n">
        <v>0</v>
      </c>
      <c r="PS69" t="n">
        <v>0</v>
      </c>
      <c r="PT69" t="n">
        <v/>
      </c>
      <c r="PU69" t="n">
        <v/>
      </c>
      <c r="PV69" t="n">
        <v/>
      </c>
      <c r="PW69" t="n">
        <v/>
      </c>
      <c r="PX69" t="n">
        <v/>
      </c>
      <c r="PY69" t="n">
        <v/>
      </c>
      <c r="PZ69" t="n">
        <v/>
      </c>
      <c r="QA69" t="n">
        <v/>
      </c>
      <c r="QB69" t="n">
        <v/>
      </c>
      <c r="QC69" t="n">
        <v/>
      </c>
      <c r="QD69" t="n">
        <v/>
      </c>
      <c r="QE69" t="inlineStr">
        <is>
          <t>1-Disebarkan ke lahan terbuka</t>
        </is>
      </c>
      <c r="QF69" t="n">
        <v>0</v>
      </c>
      <c r="QG69" t="n">
        <v>0</v>
      </c>
      <c r="QH69" t="n">
        <v>0</v>
      </c>
      <c r="QI69" t="n">
        <v>0</v>
      </c>
      <c r="QJ69" t="n">
        <v>0</v>
      </c>
      <c r="QK69" t="n">
        <v>1</v>
      </c>
      <c r="QL69" t="n">
        <v>0</v>
      </c>
      <c r="QM69" t="n">
        <v>0</v>
      </c>
      <c r="QN69" t="n">
        <v>0</v>
      </c>
      <c r="QO69" t="n">
        <v/>
      </c>
      <c r="QP69" t="n">
        <v/>
      </c>
      <c r="QQ69" t="n">
        <v/>
      </c>
      <c r="QR69" t="n">
        <v/>
      </c>
      <c r="QS69" t="n">
        <v/>
      </c>
      <c r="QT69" t="n">
        <v/>
      </c>
      <c r="QU69" t="n">
        <v/>
      </c>
      <c r="QV69" t="n">
        <v/>
      </c>
      <c r="QW69" t="n">
        <v/>
      </c>
      <c r="QX69" t="n">
        <v/>
      </c>
      <c r="QY69" t="n">
        <v/>
      </c>
      <c r="QZ69" t="n">
        <v/>
      </c>
      <c r="RA69" t="n">
        <v/>
      </c>
      <c r="RB69" t="n">
        <v/>
      </c>
      <c r="RC69" t="n">
        <v/>
      </c>
      <c r="RD69" t="n">
        <v/>
      </c>
      <c r="RE69" t="n">
        <v/>
      </c>
      <c r="RF69" t="n">
        <v/>
      </c>
      <c r="RG69" t="n">
        <v/>
      </c>
      <c r="RH69" t="n">
        <v/>
      </c>
      <c r="RI69" t="n">
        <v/>
      </c>
      <c r="RJ69" t="n">
        <v/>
      </c>
      <c r="RK69" t="n">
        <v/>
      </c>
      <c r="RL69" t="n">
        <v/>
      </c>
      <c r="RM69" t="n">
        <v/>
      </c>
      <c r="RN69" t="n">
        <v/>
      </c>
      <c r="RO69" t="n">
        <v/>
      </c>
      <c r="RP69" t="n">
        <v/>
      </c>
      <c r="RQ69" t="n">
        <v/>
      </c>
      <c r="RR69" t="n">
        <v/>
      </c>
      <c r="RS69" t="n">
        <v/>
      </c>
      <c r="RT69" t="n">
        <v/>
      </c>
      <c r="RU69" t="n">
        <v/>
      </c>
      <c r="RV69" t="n">
        <v/>
      </c>
      <c r="RW69" t="n">
        <v/>
      </c>
      <c r="RX69" t="n">
        <v/>
      </c>
      <c r="RY69" t="n">
        <v/>
      </c>
      <c r="RZ69" t="n">
        <v/>
      </c>
      <c r="SA69" t="n">
        <v/>
      </c>
      <c r="SB69" t="n">
        <v/>
      </c>
      <c r="SC69" t="n">
        <v/>
      </c>
      <c r="SD69" t="n">
        <v/>
      </c>
      <c r="SE69" t="n">
        <v/>
      </c>
      <c r="SF69" t="n">
        <v/>
      </c>
      <c r="SG69" t="n">
        <v/>
      </c>
      <c r="SH69" t="n">
        <v/>
      </c>
      <c r="SI69" t="n">
        <v/>
      </c>
      <c r="SJ69" t="n">
        <v/>
      </c>
      <c r="SK69" t="n">
        <v/>
      </c>
      <c r="SL69" t="n">
        <v/>
      </c>
      <c r="SM69" t="n">
        <v/>
      </c>
      <c r="SN69" t="n">
        <v/>
      </c>
      <c r="SO69" t="n">
        <v/>
      </c>
      <c r="SP69" t="n">
        <v/>
      </c>
      <c r="SQ69" t="n">
        <v/>
      </c>
      <c r="SR69" t="n">
        <v/>
      </c>
      <c r="SS69" t="n">
        <v/>
      </c>
      <c r="ST69" t="n">
        <v/>
      </c>
      <c r="SU69" t="n">
        <v/>
      </c>
      <c r="SV69" t="n">
        <v/>
      </c>
      <c r="SW69" t="n">
        <v/>
      </c>
      <c r="SX69" t="n">
        <v/>
      </c>
      <c r="SY69" t="n">
        <v/>
      </c>
      <c r="SZ69" t="n">
        <v>4</v>
      </c>
      <c r="TA69" t="n">
        <v/>
      </c>
      <c r="TB69" t="n">
        <v/>
      </c>
      <c r="TC69" t="n">
        <v/>
      </c>
      <c r="TD69" t="n">
        <v/>
      </c>
      <c r="TE69" t="n">
        <v/>
      </c>
      <c r="TF69" t="n">
        <v/>
      </c>
      <c r="TG69" t="n">
        <v/>
      </c>
      <c r="TH69" t="n">
        <v/>
      </c>
      <c r="TI69" t="n">
        <v/>
      </c>
      <c r="TJ69" t="n">
        <v/>
      </c>
      <c r="TK69" t="n">
        <v/>
      </c>
      <c r="TL69" t="n">
        <v/>
      </c>
      <c r="TM69" t="n">
        <v/>
      </c>
      <c r="TN69" t="n">
        <v/>
      </c>
      <c r="TO69" t="n">
        <v/>
      </c>
      <c r="TP69" t="n">
        <v/>
      </c>
      <c r="TQ69" t="n">
        <v/>
      </c>
      <c r="TR69" t="n">
        <v/>
      </c>
      <c r="TS69" t="n">
        <v/>
      </c>
      <c r="TT69" t="n">
        <v/>
      </c>
      <c r="TU69" t="n">
        <v/>
      </c>
      <c r="TV69" t="n">
        <v/>
      </c>
      <c r="TW69" t="n">
        <v/>
      </c>
      <c r="TX69" t="n">
        <v/>
      </c>
      <c r="TY69" t="n">
        <v/>
      </c>
      <c r="TZ69" t="n">
        <v/>
      </c>
      <c r="UA69" t="n">
        <v/>
      </c>
      <c r="UB69" t="n">
        <v/>
      </c>
      <c r="UC69" t="n">
        <v/>
      </c>
      <c r="UD69" t="n">
        <v/>
      </c>
      <c r="UE69" t="n">
        <v/>
      </c>
      <c r="UF69" t="n">
        <v/>
      </c>
      <c r="UG69" t="n">
        <v/>
      </c>
      <c r="UH69" t="n">
        <v/>
      </c>
      <c r="UI69" t="n">
        <v/>
      </c>
      <c r="UJ69" t="n">
        <v/>
      </c>
      <c r="UK69" t="n">
        <v/>
      </c>
      <c r="UL69" t="n">
        <v/>
      </c>
      <c r="UM69" t="n">
        <v/>
      </c>
      <c r="UN69" t="n">
        <v/>
      </c>
      <c r="UO69" t="n">
        <v/>
      </c>
      <c r="UP69" t="n">
        <v/>
      </c>
      <c r="UQ69" t="n">
        <v/>
      </c>
      <c r="UR69" t="n">
        <v/>
      </c>
      <c r="US69" t="n">
        <v/>
      </c>
      <c r="UT69" t="n">
        <v/>
      </c>
      <c r="UU69" t="n">
        <v/>
      </c>
      <c r="UV69" t="inlineStr">
        <is>
          <t>Pemberian pakan di kandang</t>
        </is>
      </c>
      <c r="UW69" t="n">
        <v/>
      </c>
      <c r="UX69" t="n">
        <v/>
      </c>
      <c r="UY69" t="n">
        <v/>
      </c>
      <c r="UZ69" t="n">
        <v/>
      </c>
      <c r="VA69" t="n">
        <v/>
      </c>
      <c r="VB69" t="n">
        <v/>
      </c>
      <c r="VC69" t="n">
        <v/>
      </c>
      <c r="VD69" t="inlineStr">
        <is>
          <t>Jarang (2-3 minggu sekali)</t>
        </is>
      </c>
      <c r="VE69" t="n">
        <v/>
      </c>
      <c r="VF69" t="n">
        <v/>
      </c>
      <c r="VG69" t="n">
        <v/>
      </c>
      <c r="VH69" t="n">
        <v/>
      </c>
      <c r="VI69" t="n">
        <v/>
      </c>
      <c r="VJ69" t="n">
        <v/>
      </c>
      <c r="VK69" t="n">
        <v/>
      </c>
      <c r="VL69" t="inlineStr">
        <is>
          <t>Sangat sering (&gt;1 kali sehari)</t>
        </is>
      </c>
      <c r="VM69" t="n">
        <v/>
      </c>
      <c r="VN69" t="n">
        <v/>
      </c>
      <c r="VO69" t="n">
        <v/>
      </c>
      <c r="VP69" t="n">
        <v/>
      </c>
      <c r="VQ69" t="n">
        <v/>
      </c>
      <c r="VR69" t="n">
        <v/>
      </c>
      <c r="VS69" t="n">
        <v/>
      </c>
      <c r="VT69" t="n">
        <v/>
      </c>
      <c r="VU69" t="n">
        <v/>
      </c>
      <c r="VV69" t="n">
        <v/>
      </c>
      <c r="VW69" t="n">
        <v/>
      </c>
      <c r="VX69" t="n">
        <v/>
      </c>
      <c r="VY69" t="n">
        <v/>
      </c>
      <c r="VZ69" t="n">
        <v/>
      </c>
      <c r="WA69" t="n">
        <v/>
      </c>
      <c r="WB69" t="n">
        <v/>
      </c>
      <c r="WC69" t="n">
        <v/>
      </c>
      <c r="WD69" t="n">
        <v/>
      </c>
      <c r="WE69" t="n">
        <v/>
      </c>
      <c r="WF69" t="inlineStr">
        <is>
          <t>3-Disimpan terbuka (dry lot)</t>
        </is>
      </c>
      <c r="WG69" t="n">
        <v>0</v>
      </c>
      <c r="WH69" t="n">
        <v>0</v>
      </c>
      <c r="WI69" t="n">
        <v>0</v>
      </c>
      <c r="WJ69" t="n">
        <v>0</v>
      </c>
      <c r="WK69" t="n">
        <v>0</v>
      </c>
      <c r="WL69" t="n">
        <v>0</v>
      </c>
      <c r="WM69" t="n">
        <v>1</v>
      </c>
      <c r="WN69" t="n">
        <v>0</v>
      </c>
      <c r="WO69" t="n">
        <v>0</v>
      </c>
      <c r="WP69" t="n">
        <v>0</v>
      </c>
      <c r="WQ69" t="n">
        <v>0</v>
      </c>
      <c r="WR69" t="n">
        <v>0</v>
      </c>
      <c r="WS69" t="n">
        <v/>
      </c>
      <c r="WT69" t="n">
        <v/>
      </c>
      <c r="WU69" t="n">
        <v/>
      </c>
      <c r="WV69" t="n">
        <v/>
      </c>
      <c r="WW69" t="n">
        <v/>
      </c>
      <c r="WX69" t="n">
        <v/>
      </c>
      <c r="WY69" t="n">
        <v/>
      </c>
      <c r="WZ69" t="n">
        <v/>
      </c>
      <c r="XA69" t="n">
        <v/>
      </c>
      <c r="XB69" t="n">
        <v/>
      </c>
      <c r="XC69" t="n">
        <v/>
      </c>
      <c r="XD69" t="n">
        <v/>
      </c>
      <c r="XE69" t="n">
        <v/>
      </c>
      <c r="XF69" t="n">
        <v/>
      </c>
      <c r="XG69" t="n">
        <v/>
      </c>
      <c r="XH69" t="n">
        <v/>
      </c>
      <c r="XI69" t="n">
        <v/>
      </c>
      <c r="XJ69" t="n">
        <v/>
      </c>
      <c r="XK69" t="n">
        <v/>
      </c>
      <c r="XL69" t="n">
        <v/>
      </c>
      <c r="XM69" t="n">
        <v/>
      </c>
      <c r="XN69" t="n">
        <v/>
      </c>
      <c r="XO69" t="n">
        <v/>
      </c>
      <c r="XP69" t="n">
        <v/>
      </c>
      <c r="XQ69" t="n">
        <v/>
      </c>
      <c r="XR69" t="n">
        <v/>
      </c>
      <c r="XS69" t="n">
        <v/>
      </c>
      <c r="XT69" t="n">
        <v/>
      </c>
      <c r="XU69" t="n">
        <v/>
      </c>
      <c r="XV69" t="n">
        <v/>
      </c>
      <c r="XW69" t="n">
        <v/>
      </c>
      <c r="XX69" t="n">
        <v/>
      </c>
      <c r="XY69" t="n">
        <v/>
      </c>
      <c r="XZ69" t="n">
        <v/>
      </c>
      <c r="YA69" t="n">
        <v/>
      </c>
      <c r="YB69" t="n">
        <v/>
      </c>
      <c r="YC69" t="n">
        <v/>
      </c>
      <c r="YD69" t="n">
        <v/>
      </c>
      <c r="YE69" t="n">
        <v/>
      </c>
      <c r="YF69" t="n">
        <v/>
      </c>
      <c r="YG69" t="n">
        <v/>
      </c>
      <c r="YH69" t="n">
        <v/>
      </c>
      <c r="YI69" t="n">
        <v/>
      </c>
      <c r="YJ69" t="n">
        <v/>
      </c>
      <c r="YK69" t="n">
        <v/>
      </c>
      <c r="YL69" t="n">
        <v/>
      </c>
      <c r="YM69" t="n">
        <v/>
      </c>
      <c r="YN69" t="n">
        <v/>
      </c>
      <c r="YO69" t="n">
        <v/>
      </c>
      <c r="YP69" t="n">
        <v/>
      </c>
      <c r="YQ69" t="n">
        <v/>
      </c>
      <c r="YR69" t="n">
        <v/>
      </c>
      <c r="YS69" t="n">
        <v/>
      </c>
      <c r="YT69" t="n">
        <v/>
      </c>
      <c r="YU69" t="n">
        <v/>
      </c>
      <c r="YV69" t="n">
        <v/>
      </c>
      <c r="YW69" t="n">
        <v/>
      </c>
      <c r="YX69" t="n">
        <v/>
      </c>
      <c r="YY69" t="n">
        <v/>
      </c>
      <c r="YZ69" t="n">
        <v/>
      </c>
      <c r="ZA69" t="n">
        <v/>
      </c>
      <c r="ZB69" t="n">
        <v/>
      </c>
      <c r="ZC69" t="n">
        <v/>
      </c>
      <c r="ZD69" t="n">
        <v/>
      </c>
      <c r="ZE69" t="n">
        <v/>
      </c>
      <c r="ZF69" t="n">
        <v/>
      </c>
      <c r="ZG69" t="n">
        <v/>
      </c>
      <c r="ZH69" t="n">
        <v/>
      </c>
      <c r="ZI69" t="n">
        <v/>
      </c>
      <c r="ZJ69" t="n">
        <v/>
      </c>
      <c r="ZK69" t="n">
        <v/>
      </c>
      <c r="ZL69" t="n">
        <v/>
      </c>
      <c r="ZM69" t="n">
        <v/>
      </c>
      <c r="ZN69" t="n">
        <v/>
      </c>
      <c r="ZO69" t="n">
        <v/>
      </c>
      <c r="ZP69" t="n">
        <v/>
      </c>
      <c r="ZQ69" t="n">
        <v/>
      </c>
      <c r="ZR69" t="n">
        <v/>
      </c>
      <c r="ZS69" t="n">
        <v/>
      </c>
      <c r="ZT69" t="n">
        <v/>
      </c>
      <c r="ZU69" t="n">
        <v/>
      </c>
      <c r="ZV69" t="n">
        <v/>
      </c>
      <c r="ZW69" t="n">
        <v>3</v>
      </c>
      <c r="ZX69" t="n">
        <v/>
      </c>
      <c r="ZY69" t="n">
        <v/>
      </c>
      <c r="ZZ69" t="n">
        <v/>
      </c>
      <c r="AAA69" t="n">
        <v/>
      </c>
      <c r="AAB69" t="n">
        <v/>
      </c>
      <c r="AAC69" t="n">
        <v/>
      </c>
      <c r="AAD69" t="n">
        <v/>
      </c>
      <c r="AAE69" t="inlineStr">
        <is>
          <t>Pakan segar (misal: rumput)</t>
        </is>
      </c>
      <c r="AAF69" t="n">
        <v/>
      </c>
      <c r="AAG69" t="n">
        <v/>
      </c>
      <c r="AAH69" t="n">
        <v/>
      </c>
      <c r="AAI69" t="n">
        <v/>
      </c>
      <c r="AAJ69" t="n">
        <v/>
      </c>
      <c r="AAK69" t="n">
        <v/>
      </c>
      <c r="AAL69" t="inlineStr">
        <is>
          <t>Tidak</t>
        </is>
      </c>
      <c r="AAM69" t="n">
        <v/>
      </c>
      <c r="AAN69" t="n">
        <v/>
      </c>
      <c r="AAO69" t="n">
        <v/>
      </c>
      <c r="AAP69" t="n">
        <v/>
      </c>
      <c r="AAQ69" t="n">
        <v/>
      </c>
      <c r="AAR69" t="inlineStr">
        <is>
          <t>Ya</t>
        </is>
      </c>
      <c r="AAS69" t="inlineStr">
        <is>
          <t>Tidak pasti/ragu-ragu</t>
        </is>
      </c>
      <c r="AAT69" t="inlineStr">
        <is>
          <t>Dibuang ke lahan sekitar kandang - yg ditanami tanaman</t>
        </is>
      </c>
      <c r="AAU69" t="n">
        <v>0</v>
      </c>
      <c r="AAV69" t="n">
        <v>0</v>
      </c>
      <c r="AAW69" t="n">
        <v>0</v>
      </c>
      <c r="AAX69" t="n">
        <v>1</v>
      </c>
      <c r="AAY69" t="n">
        <v>0</v>
      </c>
      <c r="AAZ69" t="n">
        <v>0</v>
      </c>
      <c r="ABA69" t="n">
        <v>0</v>
      </c>
      <c r="ABB69" t="n">
        <v/>
      </c>
      <c r="ABC69" t="n">
        <v/>
      </c>
      <c r="ABD69" t="n">
        <v/>
      </c>
      <c r="ABE69" t="n">
        <v/>
      </c>
      <c r="ABF69" t="n">
        <v/>
      </c>
      <c r="ABG69" t="n">
        <v/>
      </c>
      <c r="ABH69" t="n">
        <v/>
      </c>
      <c r="ABI69" t="n">
        <v/>
      </c>
      <c r="ABJ69" t="n">
        <v/>
      </c>
      <c r="ABK69" t="n">
        <v/>
      </c>
      <c r="ABL69" t="n">
        <v/>
      </c>
      <c r="ABM69" t="n">
        <v/>
      </c>
      <c r="ABN69" t="n">
        <v/>
      </c>
      <c r="ABO69" t="n">
        <v/>
      </c>
      <c r="ABP69" t="n">
        <v/>
      </c>
      <c r="ABQ69" t="inlineStr">
        <is>
          <t>Rumput</t>
        </is>
      </c>
      <c r="ABR69" t="inlineStr">
        <is>
          <t>Jarang (1 bulan sekali)</t>
        </is>
      </c>
      <c r="ABS69" t="n">
        <v/>
      </c>
      <c r="ABT69" t="n">
        <v>200</v>
      </c>
      <c r="ABU69" t="n">
        <v/>
      </c>
      <c r="ABV69" t="n">
        <v/>
      </c>
      <c r="ABW69" t="n">
        <v/>
      </c>
      <c r="ABX69" t="n">
        <v/>
      </c>
      <c r="ABY69" t="n">
        <v/>
      </c>
      <c r="ABZ69" t="n">
        <v/>
      </c>
      <c r="ACA69" t="n">
        <v/>
      </c>
      <c r="ACB69" t="n">
        <v/>
      </c>
      <c r="ACC69" t="n">
        <v/>
      </c>
      <c r="ACD69" t="n">
        <v/>
      </c>
      <c r="ACE69" t="n">
        <v/>
      </c>
      <c r="ACF69" t="n">
        <v/>
      </c>
      <c r="ACG69" t="n">
        <v/>
      </c>
      <c r="ACH69" t="n">
        <v/>
      </c>
      <c r="ACI69" t="n">
        <v/>
      </c>
      <c r="ACJ69" t="n">
        <v/>
      </c>
      <c r="ACK69" t="inlineStr">
        <is>
          <t>Tidak punya waktu mengumpulkannya</t>
        </is>
      </c>
      <c r="ACL69" t="n">
        <v>0</v>
      </c>
      <c r="ACM69" t="n">
        <v>0</v>
      </c>
      <c r="ACN69" t="n">
        <v>1</v>
      </c>
      <c r="ACO69" t="n">
        <v>0</v>
      </c>
      <c r="ACP69" t="n">
        <v>0</v>
      </c>
      <c r="ACQ69" t="n">
        <v>0</v>
      </c>
      <c r="ACR69" t="n">
        <v>0</v>
      </c>
      <c r="ACS69" t="n">
        <v/>
      </c>
      <c r="ACT69" t="inlineStr">
        <is>
          <t>Tidak</t>
        </is>
      </c>
      <c r="ACU69" t="inlineStr">
        <is>
          <t>Manfaat cukup signifikan, terasa di kehidupan sehari-hari</t>
        </is>
      </c>
      <c r="ACV69" t="n">
        <v/>
      </c>
      <c r="ACW69" t="inlineStr">
        <is>
          <t>Anggota keluarga - Perempuan dewasa</t>
        </is>
      </c>
      <c r="ACX69" t="inlineStr">
        <is>
          <t>Netral/tidak tahu</t>
        </is>
      </c>
      <c r="ACY69" t="inlineStr">
        <is>
          <t>Anggota keluarga - Laki-laki dewasa</t>
        </is>
      </c>
      <c r="ACZ69" t="n">
        <v>1</v>
      </c>
      <c r="ADA69" t="n">
        <v>0</v>
      </c>
      <c r="ADB69" t="n">
        <v>0</v>
      </c>
      <c r="ADC69" t="n">
        <v>0</v>
      </c>
      <c r="ADD69" t="inlineStr">
        <is>
          <t>Puas</t>
        </is>
      </c>
      <c r="ADE69" t="inlineStr">
        <is>
          <t>Puas</t>
        </is>
      </c>
      <c r="ADF69" t="inlineStr">
        <is>
          <t>Puas</t>
        </is>
      </c>
      <c r="ADG69" t="inlineStr">
        <is>
          <t>Puas</t>
        </is>
      </c>
      <c r="ADH69" t="inlineStr">
        <is>
          <t>Tidak</t>
        </is>
      </c>
      <c r="ADI69" t="n">
        <v/>
      </c>
      <c r="ADJ69" t="inlineStr">
        <is>
          <t>Puas</t>
        </is>
      </c>
      <c r="ADK69" t="n">
        <v/>
      </c>
      <c r="ADL69" t="n">
        <v/>
      </c>
      <c r="ADM69" t="n">
        <v/>
      </c>
      <c r="ADN69" t="n">
        <v/>
      </c>
      <c r="ADO69" t="n">
        <v/>
      </c>
      <c r="ADP69" t="n">
        <v/>
      </c>
      <c r="ADQ69" t="n">
        <v/>
      </c>
      <c r="ADR69" t="n">
        <v/>
      </c>
      <c r="ADS69" t="n">
        <v/>
      </c>
      <c r="ADT69" t="n">
        <v/>
      </c>
      <c r="ADU69" t="inlineStr">
        <is>
          <t>Menghubungi CPO atau pendamping</t>
        </is>
      </c>
      <c r="ADV69" t="n">
        <v>0</v>
      </c>
      <c r="ADW69" t="n">
        <v>0</v>
      </c>
      <c r="ADX69" t="n">
        <v>0</v>
      </c>
      <c r="ADY69" t="n">
        <v>0</v>
      </c>
      <c r="ADZ69" t="n">
        <v>1</v>
      </c>
      <c r="AEA69" t="n">
        <v>0</v>
      </c>
      <c r="AEB69" t="n">
        <v>0</v>
      </c>
      <c r="AEC69" t="n">
        <v>0</v>
      </c>
      <c r="AED69" t="n">
        <v>0</v>
      </c>
      <c r="AEE69" t="inlineStr">
        <is>
          <t>Laki-laki dewasa</t>
        </is>
      </c>
      <c r="AEF69" t="n">
        <v/>
      </c>
      <c r="AEG69" t="inlineStr">
        <is>
          <t>Menghubungi melalui rekan</t>
        </is>
      </c>
      <c r="AEH69" t="n">
        <v/>
      </c>
      <c r="AEI69" t="inlineStr">
        <is>
          <t>Tidak</t>
        </is>
      </c>
      <c r="AEJ69" t="inlineStr">
        <is>
          <t>Kadang-kadang</t>
        </is>
      </c>
      <c r="AEK69" t="inlineStr">
        <is>
          <t>Dapat dibayar melalui skema kredit Mendapatkan subsidi</t>
        </is>
      </c>
      <c r="AEL69" t="n">
        <v>0</v>
      </c>
      <c r="AEM69" t="n">
        <v>0</v>
      </c>
      <c r="AEN69" t="n">
        <v>0</v>
      </c>
      <c r="AEO69" t="n">
        <v>0</v>
      </c>
      <c r="AEP69" t="n">
        <v>0</v>
      </c>
      <c r="AEQ69" t="n">
        <v>0</v>
      </c>
      <c r="AER69" t="n">
        <v>0</v>
      </c>
      <c r="AES69" t="n">
        <v>0</v>
      </c>
      <c r="AET69" t="n">
        <v>0</v>
      </c>
      <c r="AEU69" t="n">
        <v>1</v>
      </c>
      <c r="AEV69" t="n">
        <v>1</v>
      </c>
      <c r="AEW69" t="n">
        <v>0</v>
      </c>
      <c r="AEX69" t="n">
        <v/>
      </c>
      <c r="AEY69" t="inlineStr">
        <is>
          <t>Didukung oleh pihak lain atau ada subsidi</t>
        </is>
      </c>
      <c r="AEZ69" t="n">
        <v/>
      </c>
      <c r="AFA69" t="inlineStr">
        <is>
          <t>Koperasi</t>
        </is>
      </c>
      <c r="AFB69" t="n">
        <v/>
      </c>
      <c r="AFC69" t="inlineStr">
        <is>
          <t>1000540947-17_13_49.jpg</t>
        </is>
      </c>
      <c r="AFD69" t="inlineStr">
        <is>
          <t>https://kf.kobotoolbox.org/api/v2/assets/avstPQqLr3Ab3ZdcVTXZ6f/data/672010407/attachments/attvyPo6XCF65JCSpwC2pVq6/</t>
        </is>
      </c>
      <c r="AFE69" t="inlineStr">
        <is>
          <t>1000540941-17_13_54.jpg</t>
        </is>
      </c>
      <c r="AFF69" t="inlineStr">
        <is>
          <t>https://kf.kobotoolbox.org/api/v2/assets/avstPQqLr3Ab3ZdcVTXZ6f/data/672010407/attachments/att9dT6UkTjUiJ9NeoGdbyPo/</t>
        </is>
      </c>
      <c r="AFG69" t="inlineStr">
        <is>
          <t>Muktar</t>
        </is>
      </c>
      <c r="AFH69" t="n">
        <v/>
      </c>
      <c r="AFI69" t="inlineStr">
        <is>
          <t>E12</t>
        </is>
      </c>
    </row>
    <row r="70">
      <c r="A70" t="n">
        <v/>
      </c>
      <c r="B70" t="n">
        <v/>
      </c>
      <c r="C70" t="n">
        <v/>
      </c>
      <c r="D70" t="inlineStr">
        <is>
          <t>aluwar</t>
        </is>
      </c>
      <c r="E70" t="n">
        <v>85607551512</v>
      </c>
      <c r="F70" t="inlineStr">
        <is>
          <t>-7.938701 112.77046 618.7999877929688 52.400001525878906</t>
        </is>
      </c>
      <c r="G70" t="n">
        <v>-7.938701</v>
      </c>
      <c r="H70" t="n">
        <v>112.77046</v>
      </c>
      <c r="I70" t="n">
        <v>618.7999878000001</v>
      </c>
      <c r="J70" t="n">
        <v>52.40000153</v>
      </c>
      <c r="K70" t="n">
        <v>0</v>
      </c>
      <c r="L70" t="inlineStr">
        <is>
          <t>-7.938978 112.770399 618.7999877929688 72.9000015258789</t>
        </is>
      </c>
      <c r="M70" t="n">
        <v>-7.938978</v>
      </c>
      <c r="N70" t="n">
        <v>112.770399</v>
      </c>
      <c r="O70" t="n">
        <v>618.7999878000001</v>
      </c>
      <c r="P70" t="n">
        <v>72.90000153</v>
      </c>
      <c r="Q70" t="n">
        <v>0</v>
      </c>
      <c r="R70" t="inlineStr">
        <is>
          <t>Jawa Timur</t>
        </is>
      </c>
      <c r="S70" t="n">
        <v>0</v>
      </c>
      <c r="T70" t="n">
        <v>0</v>
      </c>
      <c r="U70" t="n">
        <v>0</v>
      </c>
      <c r="V70" t="n">
        <v>0</v>
      </c>
      <c r="W70" t="n">
        <v>0</v>
      </c>
      <c r="X70" t="n">
        <v>1</v>
      </c>
      <c r="Y70" t="n">
        <v>0</v>
      </c>
      <c r="Z70" t="n">
        <v>0</v>
      </c>
      <c r="AA70" t="n">
        <v>0</v>
      </c>
      <c r="AB70" t="n">
        <v>0</v>
      </c>
      <c r="AC70" t="inlineStr">
        <is>
          <t>MALANG</t>
        </is>
      </c>
      <c r="AD70" t="inlineStr">
        <is>
          <t>JABUNG</t>
        </is>
      </c>
      <c r="AE70" t="inlineStr">
        <is>
          <t>SLAMPAREJO</t>
        </is>
      </c>
      <c r="AF70" t="inlineStr">
        <is>
          <t>KAN JABUNG</t>
        </is>
      </c>
      <c r="AG70" t="inlineStr">
        <is>
          <t>KJP0471</t>
        </is>
      </c>
      <c r="AH70" t="n">
        <v>12</v>
      </c>
      <c r="AI70" t="inlineStr">
        <is>
          <t>VPA1</t>
        </is>
      </c>
      <c r="AJ70" t="inlineStr">
        <is>
          <t>Aktif</t>
        </is>
      </c>
      <c r="AK70" t="n">
        <v>60</v>
      </c>
      <c r="AL70" t="inlineStr">
        <is>
          <t>Laki-laki</t>
        </is>
      </c>
      <c r="AM70" t="inlineStr">
        <is>
          <t>Sudah menikah</t>
        </is>
      </c>
      <c r="AN70" t="inlineStr">
        <is>
          <t>SMP/Sederajat</t>
        </is>
      </c>
      <c r="AO70" t="inlineStr">
        <is>
          <t>Peternak</t>
        </is>
      </c>
      <c r="AP70" t="n">
        <v>0</v>
      </c>
      <c r="AQ70" t="n">
        <v>1</v>
      </c>
      <c r="AR70" t="n">
        <v>0</v>
      </c>
      <c r="AS70" t="n">
        <v>0</v>
      </c>
      <c r="AT70" t="n">
        <v>0</v>
      </c>
      <c r="AU70" t="n">
        <v>0</v>
      </c>
      <c r="AV70" t="n">
        <v>0</v>
      </c>
      <c r="AW70" t="n">
        <v>0</v>
      </c>
      <c r="AX70" t="n">
        <v/>
      </c>
      <c r="AY70" t="inlineStr">
        <is>
          <t>Peternak</t>
        </is>
      </c>
      <c r="AZ70" t="n">
        <v>0</v>
      </c>
      <c r="BA70" t="n">
        <v>1</v>
      </c>
      <c r="BB70" t="n">
        <v>0</v>
      </c>
      <c r="BC70" t="n">
        <v>0</v>
      </c>
      <c r="BD70" t="n">
        <v>0</v>
      </c>
      <c r="BE70" t="n">
        <v>0</v>
      </c>
      <c r="BF70" t="n">
        <v>0</v>
      </c>
      <c r="BG70" t="n">
        <v>0</v>
      </c>
      <c r="BH70" t="n">
        <v/>
      </c>
      <c r="BI70" t="inlineStr">
        <is>
          <t>Rp2.500.000 - Rp3.500.000</t>
        </is>
      </c>
      <c r="BJ70" t="n">
        <v>1</v>
      </c>
      <c r="BK70" t="n">
        <v>1</v>
      </c>
      <c r="BL70" t="n">
        <v>0</v>
      </c>
      <c r="BM70" t="n">
        <v>0</v>
      </c>
      <c r="BN70" t="inlineStr">
        <is>
          <t>Milik sendiri</t>
        </is>
      </c>
      <c r="BO70" t="inlineStr">
        <is>
          <t>Permanen (dinding bata dan semen)</t>
        </is>
      </c>
      <c r="BP70" t="n">
        <v>1</v>
      </c>
      <c r="BQ70" t="n">
        <v>0</v>
      </c>
      <c r="BR70" t="n">
        <v>0</v>
      </c>
      <c r="BS70" t="n">
        <v>0</v>
      </c>
      <c r="BT70" t="n">
        <v>0</v>
      </c>
      <c r="BU70" t="n">
        <v/>
      </c>
      <c r="BV70" t="inlineStr">
        <is>
          <t>Keramik/ubin</t>
        </is>
      </c>
      <c r="BW70" t="n">
        <v>0</v>
      </c>
      <c r="BX70" t="n">
        <v>0</v>
      </c>
      <c r="BY70" t="n">
        <v>1</v>
      </c>
      <c r="BZ70" t="n">
        <v>0</v>
      </c>
      <c r="CA70" t="n">
        <v>0</v>
      </c>
      <c r="CB70" t="n">
        <v/>
      </c>
      <c r="CC70" t="inlineStr">
        <is>
          <t>Genting</t>
        </is>
      </c>
      <c r="CD70" t="n">
        <v>0</v>
      </c>
      <c r="CE70" t="n">
        <v>0</v>
      </c>
      <c r="CF70" t="n">
        <v>0</v>
      </c>
      <c r="CG70" t="n">
        <v>0</v>
      </c>
      <c r="CH70" t="n">
        <v>0</v>
      </c>
      <c r="CI70" t="n">
        <v>1</v>
      </c>
      <c r="CJ70" t="n">
        <v>0</v>
      </c>
      <c r="CK70" t="n">
        <v/>
      </c>
      <c r="CL70" t="inlineStr">
        <is>
          <t>Ya</t>
        </is>
      </c>
      <c r="CM70" t="n">
        <v>2013</v>
      </c>
      <c r="CN70" t="inlineStr">
        <is>
          <t>Fixed-Dome (Kubah Tetap)</t>
        </is>
      </c>
      <c r="CO70" t="inlineStr">
        <is>
          <t>8 m³ (6-7 ekor sapi, ±6,5 jam memasak/hari, ±65 kg slurry/hari)</t>
        </is>
      </c>
      <c r="CP70" t="inlineStr">
        <is>
          <t>Anggota keluarga - laki-laki</t>
        </is>
      </c>
      <c r="CQ70" t="n">
        <v>0</v>
      </c>
      <c r="CR70" t="n">
        <v>0</v>
      </c>
      <c r="CS70" t="n">
        <v>0</v>
      </c>
      <c r="CT70" t="n">
        <v>0</v>
      </c>
      <c r="CU70" t="n">
        <v>1</v>
      </c>
      <c r="CV70" t="n">
        <v>0</v>
      </c>
      <c r="CW70" t="n">
        <v>0</v>
      </c>
      <c r="CX70" t="n">
        <v>0</v>
      </c>
      <c r="CY70" t="inlineStr">
        <is>
          <t>Anggota keluarga - laki-laki</t>
        </is>
      </c>
      <c r="CZ70" t="n">
        <v>1</v>
      </c>
      <c r="DA70" t="n">
        <v>0</v>
      </c>
      <c r="DB70" t="n">
        <v>0</v>
      </c>
      <c r="DC70" t="n">
        <v/>
      </c>
      <c r="DD70" t="inlineStr">
        <is>
          <t>CPO atau pendamping</t>
        </is>
      </c>
      <c r="DE70" t="n">
        <v>0</v>
      </c>
      <c r="DF70" t="n">
        <v>0</v>
      </c>
      <c r="DG70" t="n">
        <v>1</v>
      </c>
      <c r="DH70" t="n">
        <v>0</v>
      </c>
      <c r="DI70" t="n">
        <v/>
      </c>
      <c r="DJ70" t="inlineStr">
        <is>
          <t>CPO atau pendamping</t>
        </is>
      </c>
      <c r="DK70" t="n">
        <v>0</v>
      </c>
      <c r="DL70" t="n">
        <v>0</v>
      </c>
      <c r="DM70" t="n">
        <v>1</v>
      </c>
      <c r="DN70" t="n">
        <v>0</v>
      </c>
      <c r="DO70" t="n">
        <v/>
      </c>
      <c r="DP70" t="inlineStr">
        <is>
          <t>Ya</t>
        </is>
      </c>
      <c r="DQ70" t="n">
        <v/>
      </c>
      <c r="DR70" t="n">
        <v/>
      </c>
      <c r="DS70" t="n">
        <v/>
      </c>
      <c r="DT70" t="n">
        <v/>
      </c>
      <c r="DU70" t="n">
        <v/>
      </c>
      <c r="DV70" t="n">
        <v/>
      </c>
      <c r="DW70" t="n">
        <v/>
      </c>
      <c r="DX70" t="n">
        <v/>
      </c>
      <c r="DY70" t="n">
        <v/>
      </c>
      <c r="DZ70" t="n">
        <v/>
      </c>
      <c r="EA70" t="n">
        <v/>
      </c>
      <c r="EB70" t="n">
        <v/>
      </c>
      <c r="EC70" t="n">
        <v/>
      </c>
      <c r="ED70" t="n">
        <v/>
      </c>
      <c r="EE70" t="n">
        <v/>
      </c>
      <c r="EF70" t="n">
        <v/>
      </c>
      <c r="EG70" t="n">
        <v/>
      </c>
      <c r="EH70" t="n">
        <v/>
      </c>
      <c r="EI70" t="inlineStr">
        <is>
          <t>Tidak ada masalah</t>
        </is>
      </c>
      <c r="EJ70" t="n">
        <v>0</v>
      </c>
      <c r="EK70" t="n">
        <v>0</v>
      </c>
      <c r="EL70" t="n">
        <v>0</v>
      </c>
      <c r="EM70" t="n">
        <v>1</v>
      </c>
      <c r="EN70" t="n">
        <v>0</v>
      </c>
      <c r="EO70" t="n">
        <v/>
      </c>
      <c r="EP70" t="inlineStr">
        <is>
          <t>Ya, cukup jelas dan mudah diikuti</t>
        </is>
      </c>
      <c r="EQ70" t="inlineStr">
        <is>
          <t>Pelatihan</t>
        </is>
      </c>
      <c r="ER70" t="inlineStr">
        <is>
          <t>Staff BIRU Pegawai koperasi</t>
        </is>
      </c>
      <c r="ES70" t="n">
        <v>0</v>
      </c>
      <c r="ET70" t="n">
        <v>1</v>
      </c>
      <c r="EU70" t="n">
        <v>1</v>
      </c>
      <c r="EV70" t="n">
        <v>0</v>
      </c>
      <c r="EW70" t="n">
        <v/>
      </c>
      <c r="EX70" t="inlineStr">
        <is>
          <t>Anggota keluarga - Laki-laki</t>
        </is>
      </c>
      <c r="EY70" t="n">
        <v>1</v>
      </c>
      <c r="EZ70" t="n">
        <v>0</v>
      </c>
      <c r="FA70" t="n">
        <v>0</v>
      </c>
      <c r="FB70" t="n">
        <v/>
      </c>
      <c r="FC70" t="inlineStr">
        <is>
          <t>Jarang sekali</t>
        </is>
      </c>
      <c r="FD70" t="n">
        <v/>
      </c>
      <c r="FE70" t="inlineStr">
        <is>
          <t>Mengetahui</t>
        </is>
      </c>
      <c r="FF70" t="inlineStr">
        <is>
          <t>Sering (setiap minggu)</t>
        </is>
      </c>
      <c r="FG70" t="inlineStr">
        <is>
          <t>Mengetahui</t>
        </is>
      </c>
      <c r="FH70" t="inlineStr">
        <is>
          <t>Cukup sering (2 minggu sekali)</t>
        </is>
      </c>
      <c r="FI70" t="inlineStr">
        <is>
          <t>Mengetahui</t>
        </is>
      </c>
      <c r="FJ70" t="inlineStr">
        <is>
          <t>Sering (setiap minggu)</t>
        </is>
      </c>
      <c r="FK70" t="inlineStr">
        <is>
          <t>Mengetahui</t>
        </is>
      </c>
      <c r="FL70" t="inlineStr">
        <is>
          <t>Jarang (setiap bulan atau lebih)</t>
        </is>
      </c>
      <c r="FM70" t="inlineStr">
        <is>
          <t>Mengetahui</t>
        </is>
      </c>
      <c r="FN70" t="inlineStr">
        <is>
          <t>Jarang (setiap bulan atau lebih)</t>
        </is>
      </c>
      <c r="FO70" t="inlineStr">
        <is>
          <t>Mengetahui</t>
        </is>
      </c>
      <c r="FP70" t="inlineStr">
        <is>
          <t>Jarang (setiap bulan atau lebih)</t>
        </is>
      </c>
      <c r="FQ70" t="inlineStr">
        <is>
          <t>Mengetahui</t>
        </is>
      </c>
      <c r="FR70" t="inlineStr">
        <is>
          <t>Ya</t>
        </is>
      </c>
      <c r="FS70" t="inlineStr">
        <is>
          <t>Mengetahui</t>
        </is>
      </c>
      <c r="FT70" t="inlineStr">
        <is>
          <t>Tidak sama sekali</t>
        </is>
      </c>
      <c r="FU70" t="inlineStr">
        <is>
          <t>Laki-laki dewasa</t>
        </is>
      </c>
      <c r="FV70" t="n">
        <v>1</v>
      </c>
      <c r="FW70" t="n">
        <v>0</v>
      </c>
      <c r="FX70" t="n">
        <v>0</v>
      </c>
      <c r="FY70" t="n">
        <v>0</v>
      </c>
      <c r="FZ70" t="inlineStr">
        <is>
          <t>Cukup memahami</t>
        </is>
      </c>
      <c r="GA70" t="inlineStr">
        <is>
          <t>CPO</t>
        </is>
      </c>
      <c r="GB70" t="n">
        <v>1</v>
      </c>
      <c r="GC70" t="n">
        <v>0</v>
      </c>
      <c r="GD70" t="n">
        <v>0</v>
      </c>
      <c r="GE70" t="n">
        <v>0</v>
      </c>
      <c r="GF70" t="n">
        <v/>
      </c>
      <c r="GG70" t="inlineStr">
        <is>
          <t>Kadang-kadang</t>
        </is>
      </c>
      <c r="GH70" t="inlineStr">
        <is>
          <t>Tidak</t>
        </is>
      </c>
      <c r="GI70" t="n">
        <v/>
      </c>
      <c r="GJ70" t="n">
        <v/>
      </c>
      <c r="GK70" t="n">
        <v/>
      </c>
      <c r="GL70" t="n">
        <v/>
      </c>
      <c r="GM70" t="n">
        <v/>
      </c>
      <c r="GN70" t="n">
        <v/>
      </c>
      <c r="GO70" t="n">
        <v/>
      </c>
      <c r="GP70" t="inlineStr">
        <is>
          <t>Sebagian</t>
        </is>
      </c>
      <c r="GQ70" t="inlineStr">
        <is>
          <t>Kayu bakar</t>
        </is>
      </c>
      <c r="GR70" t="n">
        <v>0</v>
      </c>
      <c r="GS70" t="n">
        <v>1</v>
      </c>
      <c r="GT70" t="n">
        <v>0</v>
      </c>
      <c r="GU70" t="n">
        <v>0</v>
      </c>
      <c r="GV70" t="n">
        <v>0</v>
      </c>
      <c r="GW70" t="n">
        <v>0</v>
      </c>
      <c r="GX70" t="n">
        <v>0</v>
      </c>
      <c r="GY70" t="n">
        <v/>
      </c>
      <c r="GZ70" t="inlineStr">
        <is>
          <t>Tidak</t>
        </is>
      </c>
      <c r="HA70" t="n">
        <v/>
      </c>
      <c r="HB70" t="n">
        <v/>
      </c>
      <c r="HC70" t="n">
        <v/>
      </c>
      <c r="HD70" t="n">
        <v/>
      </c>
      <c r="HE70" t="n">
        <v/>
      </c>
      <c r="HF70" t="n">
        <v/>
      </c>
      <c r="HG70" t="n">
        <v/>
      </c>
      <c r="HH70" t="n">
        <v/>
      </c>
      <c r="HI70" t="n">
        <v/>
      </c>
      <c r="HJ70" t="n">
        <v/>
      </c>
      <c r="HK70" t="n">
        <v/>
      </c>
      <c r="HL70" t="n">
        <v/>
      </c>
      <c r="HM70" t="n">
        <v/>
      </c>
      <c r="HN70" t="n">
        <v/>
      </c>
      <c r="HO70" t="n">
        <v/>
      </c>
      <c r="HP70" t="n">
        <v/>
      </c>
      <c r="HQ70" t="n">
        <v/>
      </c>
      <c r="HR70" t="n">
        <v/>
      </c>
      <c r="HS70" t="n">
        <v/>
      </c>
      <c r="HT70" t="n">
        <v/>
      </c>
      <c r="HU70" t="n">
        <v/>
      </c>
      <c r="HV70" t="n">
        <v/>
      </c>
      <c r="HW70" t="n">
        <v/>
      </c>
      <c r="HX70" t="n">
        <v/>
      </c>
      <c r="HY70" t="n">
        <v>20</v>
      </c>
      <c r="HZ70" t="n">
        <v>0</v>
      </c>
      <c r="IA70" t="n">
        <v/>
      </c>
      <c r="IB70" t="n">
        <v/>
      </c>
      <c r="IC70" t="n">
        <v/>
      </c>
      <c r="ID70" t="n">
        <v/>
      </c>
      <c r="IE70" t="n">
        <v/>
      </c>
      <c r="IF70" t="n">
        <v/>
      </c>
      <c r="IG70" t="n">
        <v/>
      </c>
      <c r="IH70" t="n">
        <v/>
      </c>
      <c r="II70" t="n">
        <v/>
      </c>
      <c r="IJ70" t="n">
        <v/>
      </c>
      <c r="IK70" t="inlineStr">
        <is>
          <t>65-80 kg</t>
        </is>
      </c>
      <c r="IL70" t="inlineStr">
        <is>
          <t>1-3 jam</t>
        </is>
      </c>
      <c r="IM70" t="inlineStr">
        <is>
          <t>Ya</t>
        </is>
      </c>
      <c r="IN70" t="inlineStr">
        <is>
          <t>Tidak</t>
        </is>
      </c>
      <c r="IO70" t="inlineStr">
        <is>
          <t>Tidak ada perubahan</t>
        </is>
      </c>
      <c r="IP70" t="inlineStr">
        <is>
          <t>Tidak pernah</t>
        </is>
      </c>
      <c r="IQ70" t="inlineStr">
        <is>
          <t>Tidak pernah</t>
        </is>
      </c>
      <c r="IR70" t="n">
        <v/>
      </c>
      <c r="IS70" t="n">
        <v/>
      </c>
      <c r="IT70" t="n">
        <v/>
      </c>
      <c r="IU70" t="n">
        <v/>
      </c>
      <c r="IV70" t="n">
        <v/>
      </c>
      <c r="IW70" t="n">
        <v/>
      </c>
      <c r="IX70" t="n">
        <v/>
      </c>
      <c r="IY70" t="n">
        <v/>
      </c>
      <c r="IZ70" t="inlineStr">
        <is>
          <t>Tidak pernah</t>
        </is>
      </c>
      <c r="JA70" t="n">
        <v/>
      </c>
      <c r="JB70" t="n">
        <v/>
      </c>
      <c r="JC70" t="n">
        <v/>
      </c>
      <c r="JD70" t="n">
        <v/>
      </c>
      <c r="JE70" t="n">
        <v/>
      </c>
      <c r="JF70" t="n">
        <v/>
      </c>
      <c r="JG70" t="n">
        <v/>
      </c>
      <c r="JH70" t="n">
        <v/>
      </c>
      <c r="JI70" t="inlineStr">
        <is>
          <t>Tidak pernah</t>
        </is>
      </c>
      <c r="JJ70" t="n">
        <v/>
      </c>
      <c r="JK70" t="n">
        <v/>
      </c>
      <c r="JL70" t="n">
        <v/>
      </c>
      <c r="JM70" t="n">
        <v/>
      </c>
      <c r="JN70" t="n">
        <v/>
      </c>
      <c r="JO70" t="n">
        <v/>
      </c>
      <c r="JP70" t="n">
        <v/>
      </c>
      <c r="JQ70" t="n">
        <v/>
      </c>
      <c r="JR70" t="inlineStr">
        <is>
          <t>Tidak pernah</t>
        </is>
      </c>
      <c r="JS70" t="n">
        <v/>
      </c>
      <c r="JT70" t="n">
        <v/>
      </c>
      <c r="JU70" t="n">
        <v/>
      </c>
      <c r="JV70" t="n">
        <v/>
      </c>
      <c r="JW70" t="n">
        <v/>
      </c>
      <c r="JX70" t="n">
        <v/>
      </c>
      <c r="JY70" t="n">
        <v/>
      </c>
      <c r="JZ70" t="n">
        <v/>
      </c>
      <c r="KA70" t="inlineStr">
        <is>
          <t>Tidak pernah</t>
        </is>
      </c>
      <c r="KB70" t="n">
        <v/>
      </c>
      <c r="KC70" t="n">
        <v/>
      </c>
      <c r="KD70" t="n">
        <v/>
      </c>
      <c r="KE70" t="n">
        <v/>
      </c>
      <c r="KF70" t="n">
        <v/>
      </c>
      <c r="KG70" t="n">
        <v/>
      </c>
      <c r="KH70" t="n">
        <v/>
      </c>
      <c r="KI70" t="n">
        <v/>
      </c>
      <c r="KJ70" t="inlineStr">
        <is>
          <t>Tidak pernah</t>
        </is>
      </c>
      <c r="KK70" t="n">
        <v/>
      </c>
      <c r="KL70" t="n">
        <v/>
      </c>
      <c r="KM70" t="n">
        <v/>
      </c>
      <c r="KN70" t="n">
        <v/>
      </c>
      <c r="KO70" t="n">
        <v/>
      </c>
      <c r="KP70" t="n">
        <v/>
      </c>
      <c r="KQ70" t="n">
        <v/>
      </c>
      <c r="KR70" t="n">
        <v/>
      </c>
      <c r="KS70" t="inlineStr">
        <is>
          <t>Tidak ada perubahan</t>
        </is>
      </c>
      <c r="KT70" t="inlineStr">
        <is>
          <t>0-1 kali</t>
        </is>
      </c>
      <c r="KU70" t="inlineStr">
        <is>
          <t>0-1 kali</t>
        </is>
      </c>
      <c r="KV70" t="inlineStr">
        <is>
          <t>Tidak ada</t>
        </is>
      </c>
      <c r="KW70" t="n">
        <v>0</v>
      </c>
      <c r="KX70" t="n">
        <v>0</v>
      </c>
      <c r="KY70" t="n">
        <v>0</v>
      </c>
      <c r="KZ70" t="n">
        <v>1</v>
      </c>
      <c r="LA70" t="inlineStr">
        <is>
          <t>Cukup membaik</t>
        </is>
      </c>
      <c r="LB70" t="inlineStr">
        <is>
          <t>Cukup membaik</t>
        </is>
      </c>
      <c r="LC70" t="n">
        <v>4</v>
      </c>
      <c r="LD70" t="n">
        <v>3</v>
      </c>
      <c r="LE70" t="n">
        <v>0</v>
      </c>
      <c r="LF70" t="n">
        <v>0</v>
      </c>
      <c r="LG70" t="inlineStr">
        <is>
          <t>Ya</t>
        </is>
      </c>
      <c r="LH70" t="n">
        <v>100000</v>
      </c>
      <c r="LI70" t="n">
        <v/>
      </c>
      <c r="LJ70" t="inlineStr">
        <is>
          <t>Kebutuhan rumah tangga</t>
        </is>
      </c>
      <c r="LK70" t="n">
        <v>0</v>
      </c>
      <c r="LL70" t="n">
        <v>0</v>
      </c>
      <c r="LM70" t="n">
        <v>0</v>
      </c>
      <c r="LN70" t="n">
        <v>0</v>
      </c>
      <c r="LO70" t="n">
        <v>1</v>
      </c>
      <c r="LP70" t="n">
        <v>0</v>
      </c>
      <c r="LQ70" t="n">
        <v>0</v>
      </c>
      <c r="LR70" t="n">
        <v/>
      </c>
      <c r="LS70" t="n">
        <v>15</v>
      </c>
      <c r="LT70" t="n">
        <v>0</v>
      </c>
      <c r="LU70" t="n">
        <v>0</v>
      </c>
      <c r="LV70" t="n">
        <v>10</v>
      </c>
      <c r="LW70" t="n">
        <v>0</v>
      </c>
      <c r="LX70" t="n">
        <v>0</v>
      </c>
      <c r="LY70" t="n">
        <v>5</v>
      </c>
      <c r="LZ70" t="n">
        <v>0</v>
      </c>
      <c r="MA70" t="n">
        <v>0</v>
      </c>
      <c r="MB70" t="inlineStr">
        <is>
          <t>Ya</t>
        </is>
      </c>
      <c r="MC70" t="n">
        <v>120</v>
      </c>
      <c r="MD70" t="n">
        <v>60</v>
      </c>
      <c r="ME70" t="n">
        <v>0</v>
      </c>
      <c r="MF70" t="n">
        <v>0</v>
      </c>
      <c r="MG70" t="n">
        <v>0</v>
      </c>
      <c r="MH70" t="n">
        <v>0</v>
      </c>
      <c r="MI70" t="inlineStr">
        <is>
          <t>Istirahat</t>
        </is>
      </c>
      <c r="MJ70" t="n">
        <v>0</v>
      </c>
      <c r="MK70" t="n">
        <v>0</v>
      </c>
      <c r="ML70" t="n">
        <v>1</v>
      </c>
      <c r="MM70" t="n">
        <v>0</v>
      </c>
      <c r="MN70" t="n">
        <v>0</v>
      </c>
      <c r="MO70" t="n">
        <v>0</v>
      </c>
      <c r="MP70" t="n">
        <v/>
      </c>
      <c r="MQ70" t="n">
        <v/>
      </c>
      <c r="MR70" t="inlineStr">
        <is>
          <t>Is</t>
        </is>
      </c>
      <c r="MS70" t="n">
        <v/>
      </c>
      <c r="MT70" t="inlineStr">
        <is>
          <t>Istirahat</t>
        </is>
      </c>
      <c r="MU70" t="inlineStr">
        <is>
          <t>Tidak</t>
        </is>
      </c>
      <c r="MV70" t="n">
        <v/>
      </c>
      <c r="MW70" t="n">
        <v/>
      </c>
      <c r="MX70" t="n">
        <v/>
      </c>
      <c r="MY70" t="n">
        <v/>
      </c>
      <c r="MZ70" t="n">
        <v/>
      </c>
      <c r="NA70" t="n">
        <v/>
      </c>
      <c r="NB70" t="n">
        <v/>
      </c>
      <c r="NC70" t="n">
        <v/>
      </c>
      <c r="ND70" t="n">
        <v/>
      </c>
      <c r="NE70" t="n">
        <v/>
      </c>
      <c r="NF70" t="n">
        <v/>
      </c>
      <c r="NG70" t="n">
        <v/>
      </c>
      <c r="NH70" t="n">
        <v/>
      </c>
      <c r="NI70" t="n">
        <v/>
      </c>
      <c r="NJ70" t="n">
        <v/>
      </c>
      <c r="NK70" t="n">
        <v/>
      </c>
      <c r="NL70" t="inlineStr">
        <is>
          <t>Tidak</t>
        </is>
      </c>
      <c r="NM70" t="inlineStr">
        <is>
          <t>Kombinasi kredit/pinjaman dan dana hibah</t>
        </is>
      </c>
      <c r="NN70" t="inlineStr">
        <is>
          <t>5.000.001-7.000.000</t>
        </is>
      </c>
      <c r="NO70" t="inlineStr">
        <is>
          <t>Yayasan Rumah Energi atau BIRU</t>
        </is>
      </c>
      <c r="NP70" t="n">
        <v/>
      </c>
      <c r="NQ70" t="inlineStr">
        <is>
          <t>Koperasi</t>
        </is>
      </c>
      <c r="NR70" t="n">
        <v/>
      </c>
      <c r="NS70" t="n">
        <v>24</v>
      </c>
      <c r="NT70" t="inlineStr">
        <is>
          <t>Anggota keluarga - Laki-laki dewasa</t>
        </is>
      </c>
      <c r="NU70" t="n">
        <v/>
      </c>
      <c r="NV70" t="n">
        <v/>
      </c>
      <c r="NW70" t="n">
        <v/>
      </c>
      <c r="NX70" t="inlineStr">
        <is>
          <t>Sedikit meningkat</t>
        </is>
      </c>
      <c r="NY70" t="n">
        <v>120</v>
      </c>
      <c r="NZ70" t="n">
        <v>15</v>
      </c>
      <c r="OA70" t="n">
        <v>0</v>
      </c>
      <c r="OB70" t="n">
        <v>0</v>
      </c>
      <c r="OC70" t="n">
        <v>30</v>
      </c>
      <c r="OD70" t="n">
        <v>0</v>
      </c>
      <c r="OE70" t="inlineStr">
        <is>
          <t>Tidak ada perubahan</t>
        </is>
      </c>
      <c r="OF70" t="inlineStr">
        <is>
          <t>Sama saja (tidak ada perbedaan waktu memasak MAUPUN rasa/bau makanan bila dibandingkan penggunaan sebelumnya)</t>
        </is>
      </c>
      <c r="OG70" t="inlineStr">
        <is>
          <t>Ya</t>
        </is>
      </c>
      <c r="OH70" t="n">
        <v>0</v>
      </c>
      <c r="OI70" t="n">
        <v>6</v>
      </c>
      <c r="OJ70" t="n">
        <v>0</v>
      </c>
      <c r="OK70" t="n">
        <v>0</v>
      </c>
      <c r="OL70" t="n">
        <v>0</v>
      </c>
      <c r="OM70" t="n">
        <v>0</v>
      </c>
      <c r="ON70" t="n">
        <v>0</v>
      </c>
      <c r="OO70" t="n">
        <v>0</v>
      </c>
      <c r="OP70" t="inlineStr">
        <is>
          <t>Sapi perah</t>
        </is>
      </c>
      <c r="OQ70" t="n">
        <v>0</v>
      </c>
      <c r="OR70" t="n">
        <v>1</v>
      </c>
      <c r="OS70" t="n">
        <v>0</v>
      </c>
      <c r="OT70" t="n">
        <v>0</v>
      </c>
      <c r="OU70" t="n">
        <v>0</v>
      </c>
      <c r="OV70" t="n">
        <v>0</v>
      </c>
      <c r="OW70" t="n">
        <v>0</v>
      </c>
      <c r="OX70" t="n">
        <v>0</v>
      </c>
      <c r="OY70" t="n">
        <v>0</v>
      </c>
      <c r="OZ70" t="inlineStr">
        <is>
          <t>Sapi perah</t>
        </is>
      </c>
      <c r="PA70" t="n">
        <v>0</v>
      </c>
      <c r="PB70" t="n">
        <v>1</v>
      </c>
      <c r="PC70" t="n">
        <v>0</v>
      </c>
      <c r="PD70" t="n">
        <v>0</v>
      </c>
      <c r="PE70" t="n">
        <v>0</v>
      </c>
      <c r="PF70" t="n">
        <v>0</v>
      </c>
      <c r="PG70" t="n">
        <v>0</v>
      </c>
      <c r="PH70" t="n">
        <v>0</v>
      </c>
      <c r="PI70" t="n">
        <v>0</v>
      </c>
      <c r="PJ70" t="inlineStr">
        <is>
          <t>Sapi perah</t>
        </is>
      </c>
      <c r="PK70" t="n">
        <v>0</v>
      </c>
      <c r="PL70" t="n">
        <v>1</v>
      </c>
      <c r="PM70" t="n">
        <v>0</v>
      </c>
      <c r="PN70" t="n">
        <v>0</v>
      </c>
      <c r="PO70" t="n">
        <v>0</v>
      </c>
      <c r="PP70" t="n">
        <v>0</v>
      </c>
      <c r="PQ70" t="n">
        <v>0</v>
      </c>
      <c r="PR70" t="n">
        <v>0</v>
      </c>
      <c r="PS70" t="n">
        <v>0</v>
      </c>
      <c r="PT70" t="n">
        <v/>
      </c>
      <c r="PU70" t="n">
        <v/>
      </c>
      <c r="PV70" t="n">
        <v/>
      </c>
      <c r="PW70" t="n">
        <v/>
      </c>
      <c r="PX70" t="n">
        <v/>
      </c>
      <c r="PY70" t="n">
        <v/>
      </c>
      <c r="PZ70" t="n">
        <v/>
      </c>
      <c r="QA70" t="n">
        <v/>
      </c>
      <c r="QB70" t="n">
        <v/>
      </c>
      <c r="QC70" t="n">
        <v/>
      </c>
      <c r="QD70" t="n">
        <v/>
      </c>
      <c r="QE70" t="inlineStr">
        <is>
          <t>2-Dibuang ke sungai</t>
        </is>
      </c>
      <c r="QF70" t="n">
        <v>0</v>
      </c>
      <c r="QG70" t="n">
        <v>0</v>
      </c>
      <c r="QH70" t="n">
        <v>0</v>
      </c>
      <c r="QI70" t="n">
        <v>0</v>
      </c>
      <c r="QJ70" t="n">
        <v>0</v>
      </c>
      <c r="QK70" t="n">
        <v>0</v>
      </c>
      <c r="QL70" t="n">
        <v>1</v>
      </c>
      <c r="QM70" t="n">
        <v>0</v>
      </c>
      <c r="QN70" t="n">
        <v>0</v>
      </c>
      <c r="QO70" t="n">
        <v/>
      </c>
      <c r="QP70" t="n">
        <v/>
      </c>
      <c r="QQ70" t="n">
        <v/>
      </c>
      <c r="QR70" t="n">
        <v/>
      </c>
      <c r="QS70" t="n">
        <v/>
      </c>
      <c r="QT70" t="n">
        <v/>
      </c>
      <c r="QU70" t="n">
        <v/>
      </c>
      <c r="QV70" t="n">
        <v/>
      </c>
      <c r="QW70" t="n">
        <v/>
      </c>
      <c r="QX70" t="n">
        <v/>
      </c>
      <c r="QY70" t="n">
        <v/>
      </c>
      <c r="QZ70" t="n">
        <v/>
      </c>
      <c r="RA70" t="n">
        <v/>
      </c>
      <c r="RB70" t="n">
        <v/>
      </c>
      <c r="RC70" t="n">
        <v/>
      </c>
      <c r="RD70" t="n">
        <v/>
      </c>
      <c r="RE70" t="n">
        <v/>
      </c>
      <c r="RF70" t="n">
        <v/>
      </c>
      <c r="RG70" t="n">
        <v/>
      </c>
      <c r="RH70" t="n">
        <v/>
      </c>
      <c r="RI70" t="n">
        <v/>
      </c>
      <c r="RJ70" t="n">
        <v/>
      </c>
      <c r="RK70" t="n">
        <v/>
      </c>
      <c r="RL70" t="n">
        <v/>
      </c>
      <c r="RM70" t="n">
        <v/>
      </c>
      <c r="RN70" t="n">
        <v/>
      </c>
      <c r="RO70" t="n">
        <v/>
      </c>
      <c r="RP70" t="n">
        <v/>
      </c>
      <c r="RQ70" t="n">
        <v/>
      </c>
      <c r="RR70" t="n">
        <v/>
      </c>
      <c r="RS70" t="n">
        <v/>
      </c>
      <c r="RT70" t="n">
        <v/>
      </c>
      <c r="RU70" t="n">
        <v/>
      </c>
      <c r="RV70" t="n">
        <v/>
      </c>
      <c r="RW70" t="n">
        <v/>
      </c>
      <c r="RX70" t="n">
        <v/>
      </c>
      <c r="RY70" t="n">
        <v/>
      </c>
      <c r="RZ70" t="n">
        <v/>
      </c>
      <c r="SA70" t="n">
        <v/>
      </c>
      <c r="SB70" t="n">
        <v/>
      </c>
      <c r="SC70" t="n">
        <v/>
      </c>
      <c r="SD70" t="n">
        <v/>
      </c>
      <c r="SE70" t="n">
        <v/>
      </c>
      <c r="SF70" t="n">
        <v/>
      </c>
      <c r="SG70" t="n">
        <v/>
      </c>
      <c r="SH70" t="n">
        <v/>
      </c>
      <c r="SI70" t="n">
        <v/>
      </c>
      <c r="SJ70" t="n">
        <v/>
      </c>
      <c r="SK70" t="n">
        <v/>
      </c>
      <c r="SL70" t="n">
        <v/>
      </c>
      <c r="SM70" t="n">
        <v/>
      </c>
      <c r="SN70" t="n">
        <v/>
      </c>
      <c r="SO70" t="n">
        <v/>
      </c>
      <c r="SP70" t="n">
        <v/>
      </c>
      <c r="SQ70" t="n">
        <v/>
      </c>
      <c r="SR70" t="n">
        <v/>
      </c>
      <c r="SS70" t="n">
        <v/>
      </c>
      <c r="ST70" t="n">
        <v/>
      </c>
      <c r="SU70" t="n">
        <v/>
      </c>
      <c r="SV70" t="n">
        <v/>
      </c>
      <c r="SW70" t="n">
        <v/>
      </c>
      <c r="SX70" t="n">
        <v/>
      </c>
      <c r="SY70" t="n">
        <v/>
      </c>
      <c r="SZ70" t="n">
        <v>4</v>
      </c>
      <c r="TA70" t="n">
        <v/>
      </c>
      <c r="TB70" t="n">
        <v/>
      </c>
      <c r="TC70" t="n">
        <v/>
      </c>
      <c r="TD70" t="n">
        <v/>
      </c>
      <c r="TE70" t="n">
        <v/>
      </c>
      <c r="TF70" t="n">
        <v/>
      </c>
      <c r="TG70" t="n">
        <v/>
      </c>
      <c r="TH70" t="n">
        <v/>
      </c>
      <c r="TI70" t="n">
        <v/>
      </c>
      <c r="TJ70" t="n">
        <v/>
      </c>
      <c r="TK70" t="n">
        <v/>
      </c>
      <c r="TL70" t="n">
        <v/>
      </c>
      <c r="TM70" t="n">
        <v/>
      </c>
      <c r="TN70" t="n">
        <v/>
      </c>
      <c r="TO70" t="n">
        <v/>
      </c>
      <c r="TP70" t="n">
        <v/>
      </c>
      <c r="TQ70" t="n">
        <v/>
      </c>
      <c r="TR70" t="n">
        <v/>
      </c>
      <c r="TS70" t="n">
        <v/>
      </c>
      <c r="TT70" t="n">
        <v/>
      </c>
      <c r="TU70" t="n">
        <v/>
      </c>
      <c r="TV70" t="n">
        <v/>
      </c>
      <c r="TW70" t="n">
        <v/>
      </c>
      <c r="TX70" t="n">
        <v/>
      </c>
      <c r="TY70" t="n">
        <v/>
      </c>
      <c r="TZ70" t="n">
        <v/>
      </c>
      <c r="UA70" t="n">
        <v/>
      </c>
      <c r="UB70" t="n">
        <v/>
      </c>
      <c r="UC70" t="n">
        <v/>
      </c>
      <c r="UD70" t="n">
        <v/>
      </c>
      <c r="UE70" t="n">
        <v/>
      </c>
      <c r="UF70" t="n">
        <v/>
      </c>
      <c r="UG70" t="n">
        <v/>
      </c>
      <c r="UH70" t="n">
        <v/>
      </c>
      <c r="UI70" t="n">
        <v/>
      </c>
      <c r="UJ70" t="n">
        <v/>
      </c>
      <c r="UK70" t="n">
        <v/>
      </c>
      <c r="UL70" t="n">
        <v/>
      </c>
      <c r="UM70" t="n">
        <v/>
      </c>
      <c r="UN70" t="n">
        <v/>
      </c>
      <c r="UO70" t="n">
        <v/>
      </c>
      <c r="UP70" t="n">
        <v/>
      </c>
      <c r="UQ70" t="n">
        <v/>
      </c>
      <c r="UR70" t="n">
        <v/>
      </c>
      <c r="US70" t="n">
        <v/>
      </c>
      <c r="UT70" t="n">
        <v/>
      </c>
      <c r="UU70" t="n">
        <v/>
      </c>
      <c r="UV70" t="inlineStr">
        <is>
          <t>Pemberian pakan di kandang</t>
        </is>
      </c>
      <c r="UW70" t="n">
        <v/>
      </c>
      <c r="UX70" t="n">
        <v/>
      </c>
      <c r="UY70" t="n">
        <v/>
      </c>
      <c r="UZ70" t="n">
        <v/>
      </c>
      <c r="VA70" t="n">
        <v/>
      </c>
      <c r="VB70" t="n">
        <v/>
      </c>
      <c r="VC70" t="n">
        <v/>
      </c>
      <c r="VD70" t="inlineStr">
        <is>
          <t>Sangat jarang (&gt;1 bulan sekali)</t>
        </is>
      </c>
      <c r="VE70" t="n">
        <v/>
      </c>
      <c r="VF70" t="n">
        <v/>
      </c>
      <c r="VG70" t="n">
        <v/>
      </c>
      <c r="VH70" t="n">
        <v/>
      </c>
      <c r="VI70" t="n">
        <v/>
      </c>
      <c r="VJ70" t="n">
        <v/>
      </c>
      <c r="VK70" t="n">
        <v/>
      </c>
      <c r="VL70" t="inlineStr">
        <is>
          <t>Sering (1 kali sehari)</t>
        </is>
      </c>
      <c r="VM70" t="n">
        <v/>
      </c>
      <c r="VN70" t="n">
        <v/>
      </c>
      <c r="VO70" t="n">
        <v/>
      </c>
      <c r="VP70" t="n">
        <v/>
      </c>
      <c r="VQ70" t="n">
        <v/>
      </c>
      <c r="VR70" t="n">
        <v/>
      </c>
      <c r="VS70" t="n">
        <v/>
      </c>
      <c r="VT70" t="n">
        <v/>
      </c>
      <c r="VU70" t="n">
        <v/>
      </c>
      <c r="VV70" t="n">
        <v/>
      </c>
      <c r="VW70" t="n">
        <v/>
      </c>
      <c r="VX70" t="n">
        <v/>
      </c>
      <c r="VY70" t="n">
        <v/>
      </c>
      <c r="VZ70" t="n">
        <v/>
      </c>
      <c r="WA70" t="n">
        <v/>
      </c>
      <c r="WB70" t="n">
        <v/>
      </c>
      <c r="WC70" t="n">
        <v/>
      </c>
      <c r="WD70" t="n">
        <v/>
      </c>
      <c r="WE70" t="n">
        <v/>
      </c>
      <c r="WF70" t="inlineStr">
        <is>
          <t>6-Digester biogas</t>
        </is>
      </c>
      <c r="WG70" t="n">
        <v>0</v>
      </c>
      <c r="WH70" t="n">
        <v>0</v>
      </c>
      <c r="WI70" t="n">
        <v>0</v>
      </c>
      <c r="WJ70" t="n">
        <v>0</v>
      </c>
      <c r="WK70" t="n">
        <v>0</v>
      </c>
      <c r="WL70" t="n">
        <v>0</v>
      </c>
      <c r="WM70" t="n">
        <v>0</v>
      </c>
      <c r="WN70" t="n">
        <v>0</v>
      </c>
      <c r="WO70" t="n">
        <v>0</v>
      </c>
      <c r="WP70" t="n">
        <v>1</v>
      </c>
      <c r="WQ70" t="n">
        <v>0</v>
      </c>
      <c r="WR70" t="n">
        <v>0</v>
      </c>
      <c r="WS70" t="n">
        <v/>
      </c>
      <c r="WT70" t="n">
        <v/>
      </c>
      <c r="WU70" t="n">
        <v/>
      </c>
      <c r="WV70" t="n">
        <v/>
      </c>
      <c r="WW70" t="n">
        <v/>
      </c>
      <c r="WX70" t="n">
        <v/>
      </c>
      <c r="WY70" t="n">
        <v/>
      </c>
      <c r="WZ70" t="n">
        <v/>
      </c>
      <c r="XA70" t="n">
        <v/>
      </c>
      <c r="XB70" t="n">
        <v/>
      </c>
      <c r="XC70" t="n">
        <v/>
      </c>
      <c r="XD70" t="n">
        <v/>
      </c>
      <c r="XE70" t="n">
        <v/>
      </c>
      <c r="XF70" t="n">
        <v/>
      </c>
      <c r="XG70" t="n">
        <v/>
      </c>
      <c r="XH70" t="n">
        <v/>
      </c>
      <c r="XI70" t="n">
        <v/>
      </c>
      <c r="XJ70" t="n">
        <v/>
      </c>
      <c r="XK70" t="n">
        <v/>
      </c>
      <c r="XL70" t="n">
        <v/>
      </c>
      <c r="XM70" t="n">
        <v/>
      </c>
      <c r="XN70" t="n">
        <v/>
      </c>
      <c r="XO70" t="n">
        <v/>
      </c>
      <c r="XP70" t="n">
        <v/>
      </c>
      <c r="XQ70" t="n">
        <v/>
      </c>
      <c r="XR70" t="n">
        <v/>
      </c>
      <c r="XS70" t="n">
        <v/>
      </c>
      <c r="XT70" t="n">
        <v/>
      </c>
      <c r="XU70" t="n">
        <v/>
      </c>
      <c r="XV70" t="n">
        <v/>
      </c>
      <c r="XW70" t="n">
        <v/>
      </c>
      <c r="XX70" t="n">
        <v/>
      </c>
      <c r="XY70" t="n">
        <v/>
      </c>
      <c r="XZ70" t="n">
        <v/>
      </c>
      <c r="YA70" t="n">
        <v/>
      </c>
      <c r="YB70" t="n">
        <v/>
      </c>
      <c r="YC70" t="n">
        <v/>
      </c>
      <c r="YD70" t="n">
        <v/>
      </c>
      <c r="YE70" t="n">
        <v/>
      </c>
      <c r="YF70" t="n">
        <v/>
      </c>
      <c r="YG70" t="n">
        <v/>
      </c>
      <c r="YH70" t="n">
        <v/>
      </c>
      <c r="YI70" t="n">
        <v/>
      </c>
      <c r="YJ70" t="n">
        <v/>
      </c>
      <c r="YK70" t="n">
        <v/>
      </c>
      <c r="YL70" t="n">
        <v/>
      </c>
      <c r="YM70" t="n">
        <v/>
      </c>
      <c r="YN70" t="n">
        <v/>
      </c>
      <c r="YO70" t="n">
        <v/>
      </c>
      <c r="YP70" t="n">
        <v/>
      </c>
      <c r="YQ70" t="n">
        <v/>
      </c>
      <c r="YR70" t="n">
        <v/>
      </c>
      <c r="YS70" t="n">
        <v/>
      </c>
      <c r="YT70" t="n">
        <v/>
      </c>
      <c r="YU70" t="n">
        <v/>
      </c>
      <c r="YV70" t="n">
        <v/>
      </c>
      <c r="YW70" t="n">
        <v/>
      </c>
      <c r="YX70" t="n">
        <v/>
      </c>
      <c r="YY70" t="n">
        <v/>
      </c>
      <c r="YZ70" t="n">
        <v/>
      </c>
      <c r="ZA70" t="n">
        <v/>
      </c>
      <c r="ZB70" t="n">
        <v/>
      </c>
      <c r="ZC70" t="n">
        <v/>
      </c>
      <c r="ZD70" t="n">
        <v/>
      </c>
      <c r="ZE70" t="n">
        <v/>
      </c>
      <c r="ZF70" t="n">
        <v/>
      </c>
      <c r="ZG70" t="n">
        <v/>
      </c>
      <c r="ZH70" t="n">
        <v/>
      </c>
      <c r="ZI70" t="n">
        <v/>
      </c>
      <c r="ZJ70" t="n">
        <v/>
      </c>
      <c r="ZK70" t="n">
        <v/>
      </c>
      <c r="ZL70" t="n">
        <v/>
      </c>
      <c r="ZM70" t="n">
        <v/>
      </c>
      <c r="ZN70" t="n">
        <v/>
      </c>
      <c r="ZO70" t="n">
        <v>100</v>
      </c>
      <c r="ZP70" t="n">
        <v/>
      </c>
      <c r="ZQ70" t="n">
        <v/>
      </c>
      <c r="ZR70" t="n">
        <v/>
      </c>
      <c r="ZS70" t="n">
        <v/>
      </c>
      <c r="ZT70" t="n">
        <v/>
      </c>
      <c r="ZU70" t="n">
        <v/>
      </c>
      <c r="ZV70" t="n">
        <v/>
      </c>
      <c r="ZW70" t="n">
        <v>3</v>
      </c>
      <c r="ZX70" t="n">
        <v/>
      </c>
      <c r="ZY70" t="n">
        <v/>
      </c>
      <c r="ZZ70" t="n">
        <v/>
      </c>
      <c r="AAA70" t="n">
        <v/>
      </c>
      <c r="AAB70" t="n">
        <v/>
      </c>
      <c r="AAC70" t="n">
        <v/>
      </c>
      <c r="AAD70" t="n">
        <v/>
      </c>
      <c r="AAE70" t="inlineStr">
        <is>
          <t>Pakan segar (misal: rumput)</t>
        </is>
      </c>
      <c r="AAF70" t="n">
        <v/>
      </c>
      <c r="AAG70" t="n">
        <v/>
      </c>
      <c r="AAH70" t="n">
        <v/>
      </c>
      <c r="AAI70" t="n">
        <v/>
      </c>
      <c r="AAJ70" t="n">
        <v/>
      </c>
      <c r="AAK70" t="n">
        <v/>
      </c>
      <c r="AAL70" t="inlineStr">
        <is>
          <t>Tidak</t>
        </is>
      </c>
      <c r="AAM70" t="n">
        <v/>
      </c>
      <c r="AAN70" t="n">
        <v/>
      </c>
      <c r="AAO70" t="n">
        <v/>
      </c>
      <c r="AAP70" t="n">
        <v/>
      </c>
      <c r="AAQ70" t="n">
        <v/>
      </c>
      <c r="AAR70" t="inlineStr">
        <is>
          <t>Ya</t>
        </is>
      </c>
      <c r="AAS70" t="inlineStr">
        <is>
          <t>Mengetahui</t>
        </is>
      </c>
      <c r="AAT70" t="inlineStr">
        <is>
          <t>Dibuang ke selokan</t>
        </is>
      </c>
      <c r="AAU70" t="n">
        <v>0</v>
      </c>
      <c r="AAV70" t="n">
        <v>0</v>
      </c>
      <c r="AAW70" t="n">
        <v>0</v>
      </c>
      <c r="AAX70" t="n">
        <v>0</v>
      </c>
      <c r="AAY70" t="n">
        <v>0</v>
      </c>
      <c r="AAZ70" t="n">
        <v>0</v>
      </c>
      <c r="ABA70" t="n">
        <v>1</v>
      </c>
      <c r="ABB70" t="n">
        <v/>
      </c>
      <c r="ABC70" t="n">
        <v/>
      </c>
      <c r="ABD70" t="n">
        <v/>
      </c>
      <c r="ABE70" t="n">
        <v/>
      </c>
      <c r="ABF70" t="n">
        <v/>
      </c>
      <c r="ABG70" t="n">
        <v/>
      </c>
      <c r="ABH70" t="n">
        <v/>
      </c>
      <c r="ABI70" t="n">
        <v/>
      </c>
      <c r="ABJ70" t="n">
        <v/>
      </c>
      <c r="ABK70" t="n">
        <v/>
      </c>
      <c r="ABL70" t="n">
        <v/>
      </c>
      <c r="ABM70" t="n">
        <v/>
      </c>
      <c r="ABN70" t="n">
        <v/>
      </c>
      <c r="ABO70" t="n">
        <v/>
      </c>
      <c r="ABP70" t="n">
        <v/>
      </c>
      <c r="ABQ70" t="n">
        <v/>
      </c>
      <c r="ABR70" t="n">
        <v/>
      </c>
      <c r="ABS70" t="n">
        <v/>
      </c>
      <c r="ABT70" t="n">
        <v/>
      </c>
      <c r="ABU70" t="n">
        <v/>
      </c>
      <c r="ABV70" t="n">
        <v/>
      </c>
      <c r="ABW70" t="n">
        <v/>
      </c>
      <c r="ABX70" t="n">
        <v/>
      </c>
      <c r="ABY70" t="n">
        <v/>
      </c>
      <c r="ABZ70" t="n">
        <v/>
      </c>
      <c r="ACA70" t="n">
        <v/>
      </c>
      <c r="ACB70" t="n">
        <v/>
      </c>
      <c r="ACC70" t="n">
        <v/>
      </c>
      <c r="ACD70" t="n">
        <v/>
      </c>
      <c r="ACE70" t="n">
        <v/>
      </c>
      <c r="ACF70" t="n">
        <v/>
      </c>
      <c r="ACG70" t="n">
        <v/>
      </c>
      <c r="ACH70" t="n">
        <v/>
      </c>
      <c r="ACI70" t="n">
        <v/>
      </c>
      <c r="ACJ70" t="n">
        <v/>
      </c>
      <c r="ACK70" t="inlineStr">
        <is>
          <t>Tidak punya waktu mengumpulkannya</t>
        </is>
      </c>
      <c r="ACL70" t="n">
        <v>0</v>
      </c>
      <c r="ACM70" t="n">
        <v>0</v>
      </c>
      <c r="ACN70" t="n">
        <v>1</v>
      </c>
      <c r="ACO70" t="n">
        <v>0</v>
      </c>
      <c r="ACP70" t="n">
        <v>0</v>
      </c>
      <c r="ACQ70" t="n">
        <v>0</v>
      </c>
      <c r="ACR70" t="n">
        <v>0</v>
      </c>
      <c r="ACS70" t="n">
        <v/>
      </c>
      <c r="ACT70" t="inlineStr">
        <is>
          <t>Tidak</t>
        </is>
      </c>
      <c r="ACU70" t="inlineStr">
        <is>
          <t>Manfaat cukup signifikan, terasa di kehidupan sehari-hari</t>
        </is>
      </c>
      <c r="ACV70" t="inlineStr">
        <is>
          <t>Sama saja</t>
        </is>
      </c>
      <c r="ACW70" t="inlineStr">
        <is>
          <t>Anggota keluarga - Perempuan dewasa</t>
        </is>
      </c>
      <c r="ACX70" t="inlineStr">
        <is>
          <t>Netral/tidak tahu</t>
        </is>
      </c>
      <c r="ACY70" t="inlineStr">
        <is>
          <t>Anggota keluarga - Laki-laki dewasa Anggota keluarga - Perempuan dewasa Anggota keluarga - Anak-anak</t>
        </is>
      </c>
      <c r="ACZ70" t="n">
        <v>1</v>
      </c>
      <c r="ADA70" t="n">
        <v>1</v>
      </c>
      <c r="ADB70" t="n">
        <v>1</v>
      </c>
      <c r="ADC70" t="n">
        <v>0</v>
      </c>
      <c r="ADD70" t="inlineStr">
        <is>
          <t>Puas</t>
        </is>
      </c>
      <c r="ADE70" t="inlineStr">
        <is>
          <t>Puas</t>
        </is>
      </c>
      <c r="ADF70" t="inlineStr">
        <is>
          <t>Puas</t>
        </is>
      </c>
      <c r="ADG70" t="inlineStr">
        <is>
          <t>Cukup puas</t>
        </is>
      </c>
      <c r="ADH70" t="inlineStr">
        <is>
          <t>Ya</t>
        </is>
      </c>
      <c r="ADI70" t="inlineStr">
        <is>
          <t>Kompor</t>
        </is>
      </c>
      <c r="ADJ70" t="inlineStr">
        <is>
          <t>Cukup puas</t>
        </is>
      </c>
      <c r="ADK70" t="n">
        <v/>
      </c>
      <c r="ADL70" t="n">
        <v/>
      </c>
      <c r="ADM70" t="n">
        <v/>
      </c>
      <c r="ADN70" t="n">
        <v/>
      </c>
      <c r="ADO70" t="n">
        <v/>
      </c>
      <c r="ADP70" t="n">
        <v/>
      </c>
      <c r="ADQ70" t="n">
        <v/>
      </c>
      <c r="ADR70" t="n">
        <v/>
      </c>
      <c r="ADS70" t="n">
        <v/>
      </c>
      <c r="ADT70" t="n">
        <v/>
      </c>
      <c r="ADU70" t="inlineStr">
        <is>
          <t>Menghubungi CPO atau pendamping</t>
        </is>
      </c>
      <c r="ADV70" t="n">
        <v>0</v>
      </c>
      <c r="ADW70" t="n">
        <v>0</v>
      </c>
      <c r="ADX70" t="n">
        <v>0</v>
      </c>
      <c r="ADY70" t="n">
        <v>0</v>
      </c>
      <c r="ADZ70" t="n">
        <v>1</v>
      </c>
      <c r="AEA70" t="n">
        <v>0</v>
      </c>
      <c r="AEB70" t="n">
        <v>0</v>
      </c>
      <c r="AEC70" t="n">
        <v>0</v>
      </c>
      <c r="AED70" t="inlineStr">
        <is>
          <t>Tidak</t>
        </is>
      </c>
      <c r="AEE70" t="inlineStr">
        <is>
          <t>Laki-laki dewasa</t>
        </is>
      </c>
      <c r="AEF70" t="n">
        <v/>
      </c>
      <c r="AEG70" t="inlineStr">
        <is>
          <t>Menelepon atau WA langsung</t>
        </is>
      </c>
      <c r="AEH70" t="n">
        <v/>
      </c>
      <c r="AEI70" t="inlineStr">
        <is>
          <t>Tidak</t>
        </is>
      </c>
      <c r="AEJ70" t="inlineStr">
        <is>
          <t>Ya, selalu</t>
        </is>
      </c>
      <c r="AEK70" t="inlineStr">
        <is>
          <t>Pengurangan pengeluaran rumah tangga (bahan bakar minyak, pupuk, dll.) Lebih mudah mendapatkan energi Lebih aman Dapat dibayar melalui skema kredit Mendapatkan subsidi</t>
        </is>
      </c>
      <c r="AEL70" t="n">
        <v>1</v>
      </c>
      <c r="AEM70" t="n">
        <v>1</v>
      </c>
      <c r="AEN70" t="n">
        <v>0</v>
      </c>
      <c r="AEO70" t="n">
        <v>0</v>
      </c>
      <c r="AEP70" t="n">
        <v>1</v>
      </c>
      <c r="AEQ70" t="n">
        <v>0</v>
      </c>
      <c r="AER70" t="n">
        <v>0</v>
      </c>
      <c r="AES70" t="n">
        <v>0</v>
      </c>
      <c r="AET70" t="n">
        <v>0</v>
      </c>
      <c r="AEU70" t="n">
        <v>1</v>
      </c>
      <c r="AEV70" t="n">
        <v>1</v>
      </c>
      <c r="AEW70" t="n">
        <v>0</v>
      </c>
      <c r="AEX70" t="n">
        <v/>
      </c>
      <c r="AEY70" t="inlineStr">
        <is>
          <t>Didukung oleh pihak lain atau ada subsidi</t>
        </is>
      </c>
      <c r="AEZ70" t="n">
        <v/>
      </c>
      <c r="AFA70" t="inlineStr">
        <is>
          <t>Koperasi</t>
        </is>
      </c>
      <c r="AFB70" t="n">
        <v/>
      </c>
      <c r="AFC70" t="inlineStr">
        <is>
          <t>1000524552-7_2_21.jpg</t>
        </is>
      </c>
      <c r="AFD70" t="inlineStr">
        <is>
          <t>https://kf.kobotoolbox.org/api/v2/assets/avstPQqLr3Ab3ZdcVTXZ6f/data/670175388/attachments/attifevzMnj8QFGQPQiEPLaQ/</t>
        </is>
      </c>
      <c r="AFE70" t="inlineStr">
        <is>
          <t>1000524549-7_2_27.jpg</t>
        </is>
      </c>
      <c r="AFF70" t="inlineStr">
        <is>
          <t>https://kf.kobotoolbox.org/api/v2/assets/avstPQqLr3Ab3ZdcVTXZ6f/data/670175388/attachments/attZ5ZvJwmNGkkCBxdMB2vVm/</t>
        </is>
      </c>
      <c r="AFG70" t="inlineStr">
        <is>
          <t>Bagus arum</t>
        </is>
      </c>
      <c r="AFH70" t="n">
        <v/>
      </c>
      <c r="AFI70" t="n">
        <v/>
      </c>
    </row>
    <row r="71">
      <c r="A71" t="n">
        <v/>
      </c>
      <c r="B71" t="n">
        <v/>
      </c>
      <c r="C71" t="n">
        <v/>
      </c>
      <c r="D71" t="inlineStr">
        <is>
          <t>amil</t>
        </is>
      </c>
      <c r="E71" t="n">
        <v>8817979436</v>
      </c>
      <c r="F71" t="inlineStr">
        <is>
          <t>-7.894501 112.736846 589.6891794697236 16.92821118884199</t>
        </is>
      </c>
      <c r="G71" t="n">
        <v>-7.894501</v>
      </c>
      <c r="H71" t="n">
        <v>112.736846</v>
      </c>
      <c r="I71" t="n">
        <v>589.6891795</v>
      </c>
      <c r="J71" t="n">
        <v>16.92821119</v>
      </c>
      <c r="K71" t="n">
        <v>0</v>
      </c>
      <c r="L71" t="inlineStr">
        <is>
          <t>-7.894308 112.737044 587.881513595581 14.854198762460259</t>
        </is>
      </c>
      <c r="M71" t="n">
        <v>-7.894308</v>
      </c>
      <c r="N71" t="n">
        <v>112.737044</v>
      </c>
      <c r="O71" t="n">
        <v>587.8815135999999</v>
      </c>
      <c r="P71" t="n">
        <v>14.85419876</v>
      </c>
      <c r="Q71" t="n">
        <v>0</v>
      </c>
      <c r="R71" t="inlineStr">
        <is>
          <t>Jawa Timur</t>
        </is>
      </c>
      <c r="S71" t="n">
        <v>0</v>
      </c>
      <c r="T71" t="n">
        <v>0</v>
      </c>
      <c r="U71" t="n">
        <v>0</v>
      </c>
      <c r="V71" t="n">
        <v>0</v>
      </c>
      <c r="W71" t="n">
        <v>0</v>
      </c>
      <c r="X71" t="n">
        <v>1</v>
      </c>
      <c r="Y71" t="n">
        <v>0</v>
      </c>
      <c r="Z71" t="n">
        <v>0</v>
      </c>
      <c r="AA71" t="n">
        <v>0</v>
      </c>
      <c r="AB71" t="n">
        <v>0</v>
      </c>
      <c r="AC71" t="inlineStr">
        <is>
          <t>MALANG</t>
        </is>
      </c>
      <c r="AD71" t="inlineStr">
        <is>
          <t>LAWANG</t>
        </is>
      </c>
      <c r="AE71" t="inlineStr">
        <is>
          <t>SIDOLUHUR</t>
        </is>
      </c>
      <c r="AF71" t="inlineStr">
        <is>
          <t>KAN JABUNG</t>
        </is>
      </c>
      <c r="AG71" t="inlineStr">
        <is>
          <t>KJP0690</t>
        </is>
      </c>
      <c r="AH71" t="n">
        <v>9</v>
      </c>
      <c r="AI71" t="inlineStr">
        <is>
          <t>VPA2</t>
        </is>
      </c>
      <c r="AJ71" t="inlineStr">
        <is>
          <t>Aktif</t>
        </is>
      </c>
      <c r="AK71" t="n">
        <v>52</v>
      </c>
      <c r="AL71" t="inlineStr">
        <is>
          <t>Laki-laki</t>
        </is>
      </c>
      <c r="AM71" t="inlineStr">
        <is>
          <t>Sudah menikah</t>
        </is>
      </c>
      <c r="AN71" t="inlineStr">
        <is>
          <t>SD/Sederajat</t>
        </is>
      </c>
      <c r="AO71" t="inlineStr">
        <is>
          <t>Peternak</t>
        </is>
      </c>
      <c r="AP71" t="n">
        <v>0</v>
      </c>
      <c r="AQ71" t="n">
        <v>1</v>
      </c>
      <c r="AR71" t="n">
        <v>0</v>
      </c>
      <c r="AS71" t="n">
        <v>0</v>
      </c>
      <c r="AT71" t="n">
        <v>0</v>
      </c>
      <c r="AU71" t="n">
        <v>0</v>
      </c>
      <c r="AV71" t="n">
        <v>0</v>
      </c>
      <c r="AW71" t="n">
        <v>0</v>
      </c>
      <c r="AX71" t="n">
        <v/>
      </c>
      <c r="AY71" t="inlineStr">
        <is>
          <t>Petani</t>
        </is>
      </c>
      <c r="AZ71" t="n">
        <v>1</v>
      </c>
      <c r="BA71" t="n">
        <v>0</v>
      </c>
      <c r="BB71" t="n">
        <v>0</v>
      </c>
      <c r="BC71" t="n">
        <v>0</v>
      </c>
      <c r="BD71" t="n">
        <v>0</v>
      </c>
      <c r="BE71" t="n">
        <v>0</v>
      </c>
      <c r="BF71" t="n">
        <v>0</v>
      </c>
      <c r="BG71" t="n">
        <v>0</v>
      </c>
      <c r="BH71" t="n">
        <v/>
      </c>
      <c r="BI71" t="inlineStr">
        <is>
          <t>Rp2.500.000 - Rp3.500.000</t>
        </is>
      </c>
      <c r="BJ71" t="n">
        <v>1</v>
      </c>
      <c r="BK71" t="n">
        <v>1</v>
      </c>
      <c r="BL71" t="n">
        <v>1</v>
      </c>
      <c r="BM71" t="n">
        <v>0</v>
      </c>
      <c r="BN71" t="inlineStr">
        <is>
          <t>Milik sendiri</t>
        </is>
      </c>
      <c r="BO71" t="inlineStr">
        <is>
          <t>Permanen (dinding bata dan semen)</t>
        </is>
      </c>
      <c r="BP71" t="n">
        <v>1</v>
      </c>
      <c r="BQ71" t="n">
        <v>0</v>
      </c>
      <c r="BR71" t="n">
        <v>0</v>
      </c>
      <c r="BS71" t="n">
        <v>0</v>
      </c>
      <c r="BT71" t="n">
        <v>0</v>
      </c>
      <c r="BU71" t="n">
        <v/>
      </c>
      <c r="BV71" t="inlineStr">
        <is>
          <t>Keramik/ubin</t>
        </is>
      </c>
      <c r="BW71" t="n">
        <v>0</v>
      </c>
      <c r="BX71" t="n">
        <v>0</v>
      </c>
      <c r="BY71" t="n">
        <v>1</v>
      </c>
      <c r="BZ71" t="n">
        <v>0</v>
      </c>
      <c r="CA71" t="n">
        <v>0</v>
      </c>
      <c r="CB71" t="n">
        <v/>
      </c>
      <c r="CC71" t="inlineStr">
        <is>
          <t>Genting</t>
        </is>
      </c>
      <c r="CD71" t="n">
        <v>0</v>
      </c>
      <c r="CE71" t="n">
        <v>0</v>
      </c>
      <c r="CF71" t="n">
        <v>0</v>
      </c>
      <c r="CG71" t="n">
        <v>0</v>
      </c>
      <c r="CH71" t="n">
        <v>0</v>
      </c>
      <c r="CI71" t="n">
        <v>1</v>
      </c>
      <c r="CJ71" t="n">
        <v>0</v>
      </c>
      <c r="CK71" t="n">
        <v/>
      </c>
      <c r="CL71" t="inlineStr">
        <is>
          <t>Ya</t>
        </is>
      </c>
      <c r="CM71" t="n">
        <v>2019</v>
      </c>
      <c r="CN71" t="inlineStr">
        <is>
          <t>Fixed-Dome (Kubah Tetap)</t>
        </is>
      </c>
      <c r="CO71" t="inlineStr">
        <is>
          <t>6 m³ (4-5 ekor sapi, ±5 jam memasak/hari, ±50 kg</t>
        </is>
      </c>
      <c r="CP71" t="inlineStr">
        <is>
          <t>Anggota keluarga - laki-laki</t>
        </is>
      </c>
      <c r="CQ71" t="n">
        <v>0</v>
      </c>
      <c r="CR71" t="n">
        <v>0</v>
      </c>
      <c r="CS71" t="n">
        <v>0</v>
      </c>
      <c r="CT71" t="n">
        <v>0</v>
      </c>
      <c r="CU71" t="n">
        <v>1</v>
      </c>
      <c r="CV71" t="n">
        <v>0</v>
      </c>
      <c r="CW71" t="n">
        <v>0</v>
      </c>
      <c r="CX71" t="n">
        <v>0</v>
      </c>
      <c r="CY71" t="inlineStr">
        <is>
          <t>Anggota keluarga - laki-laki Anggota keluarga - perempuan dewasa</t>
        </is>
      </c>
      <c r="CZ71" t="n">
        <v>1</v>
      </c>
      <c r="DA71" t="n">
        <v>1</v>
      </c>
      <c r="DB71" t="n">
        <v>0</v>
      </c>
      <c r="DC71" t="n">
        <v/>
      </c>
      <c r="DD71" t="inlineStr">
        <is>
          <t>Anggota keluarga - laki-laki CPO atau pendamping</t>
        </is>
      </c>
      <c r="DE71" t="n">
        <v>1</v>
      </c>
      <c r="DF71" t="n">
        <v>0</v>
      </c>
      <c r="DG71" t="n">
        <v>1</v>
      </c>
      <c r="DH71" t="n">
        <v>0</v>
      </c>
      <c r="DI71" t="n">
        <v/>
      </c>
      <c r="DJ71" t="inlineStr">
        <is>
          <t>CPO atau pendamping</t>
        </is>
      </c>
      <c r="DK71" t="n">
        <v>0</v>
      </c>
      <c r="DL71" t="n">
        <v>0</v>
      </c>
      <c r="DM71" t="n">
        <v>1</v>
      </c>
      <c r="DN71" t="n">
        <v>0</v>
      </c>
      <c r="DO71" t="n">
        <v/>
      </c>
      <c r="DP71" t="inlineStr">
        <is>
          <t>Ya</t>
        </is>
      </c>
      <c r="DQ71" t="n">
        <v/>
      </c>
      <c r="DR71" t="n">
        <v/>
      </c>
      <c r="DS71" t="n">
        <v/>
      </c>
      <c r="DT71" t="n">
        <v/>
      </c>
      <c r="DU71" t="n">
        <v/>
      </c>
      <c r="DV71" t="n">
        <v/>
      </c>
      <c r="DW71" t="n">
        <v/>
      </c>
      <c r="DX71" t="n">
        <v/>
      </c>
      <c r="DY71" t="n">
        <v/>
      </c>
      <c r="DZ71" t="n">
        <v/>
      </c>
      <c r="EA71" t="n">
        <v/>
      </c>
      <c r="EB71" t="n">
        <v/>
      </c>
      <c r="EC71" t="n">
        <v/>
      </c>
      <c r="ED71" t="n">
        <v/>
      </c>
      <c r="EE71" t="n">
        <v/>
      </c>
      <c r="EF71" t="n">
        <v/>
      </c>
      <c r="EG71" t="n">
        <v/>
      </c>
      <c r="EH71" t="n">
        <v/>
      </c>
      <c r="EI71" t="inlineStr">
        <is>
          <t>Tidak ada masalah</t>
        </is>
      </c>
      <c r="EJ71" t="n">
        <v>0</v>
      </c>
      <c r="EK71" t="n">
        <v>0</v>
      </c>
      <c r="EL71" t="n">
        <v>0</v>
      </c>
      <c r="EM71" t="n">
        <v>1</v>
      </c>
      <c r="EN71" t="n">
        <v>0</v>
      </c>
      <c r="EO71" t="n">
        <v/>
      </c>
      <c r="EP71" t="inlineStr">
        <is>
          <t>Ya, cukup jelas dan mudah diikuti</t>
        </is>
      </c>
      <c r="EQ71" t="inlineStr">
        <is>
          <t>Bukan pelatihan</t>
        </is>
      </c>
      <c r="ER71" t="inlineStr">
        <is>
          <t>CPO atau pendamping Staff BIRU Pegawai koperasi</t>
        </is>
      </c>
      <c r="ES71" t="n">
        <v>1</v>
      </c>
      <c r="ET71" t="n">
        <v>1</v>
      </c>
      <c r="EU71" t="n">
        <v>1</v>
      </c>
      <c r="EV71" t="n">
        <v>0</v>
      </c>
      <c r="EW71" t="n">
        <v/>
      </c>
      <c r="EX71" t="inlineStr">
        <is>
          <t>Anggota keluarga - Laki-laki Anggota keluarga - Perempuan dewasa</t>
        </is>
      </c>
      <c r="EY71" t="n">
        <v>1</v>
      </c>
      <c r="EZ71" t="n">
        <v>1</v>
      </c>
      <c r="FA71" t="n">
        <v>0</v>
      </c>
      <c r="FB71" t="n">
        <v/>
      </c>
      <c r="FC71" t="inlineStr">
        <is>
          <t>Setiap minggu</t>
        </is>
      </c>
      <c r="FD71" t="n">
        <v/>
      </c>
      <c r="FE71" t="inlineStr">
        <is>
          <t>Mengetahui</t>
        </is>
      </c>
      <c r="FF71" t="inlineStr">
        <is>
          <t>Jarang (setiap bulan atau lebih)</t>
        </is>
      </c>
      <c r="FG71" t="inlineStr">
        <is>
          <t>Mengetahui</t>
        </is>
      </c>
      <c r="FH71" t="inlineStr">
        <is>
          <t>Cukup sering (2 minggu sekali)</t>
        </is>
      </c>
      <c r="FI71" t="inlineStr">
        <is>
          <t>Mengetahui</t>
        </is>
      </c>
      <c r="FJ71" t="inlineStr">
        <is>
          <t>Selalu (setiap hari)</t>
        </is>
      </c>
      <c r="FK71" t="inlineStr">
        <is>
          <t>Mengetahui</t>
        </is>
      </c>
      <c r="FL71" t="inlineStr">
        <is>
          <t>Sering (setiap minggu)</t>
        </is>
      </c>
      <c r="FM71" t="inlineStr">
        <is>
          <t>Mengetahui</t>
        </is>
      </c>
      <c r="FN71" t="inlineStr">
        <is>
          <t>Sering (setiap minggu)</t>
        </is>
      </c>
      <c r="FO71" t="inlineStr">
        <is>
          <t>Mengetahui</t>
        </is>
      </c>
      <c r="FP71" t="inlineStr">
        <is>
          <t>Sering (setiap minggu)</t>
        </is>
      </c>
      <c r="FQ71" t="inlineStr">
        <is>
          <t>Mengetahui</t>
        </is>
      </c>
      <c r="FR71" t="inlineStr">
        <is>
          <t>Ya</t>
        </is>
      </c>
      <c r="FS71" t="inlineStr">
        <is>
          <t>Mengetahui</t>
        </is>
      </c>
      <c r="FT71" t="inlineStr">
        <is>
          <t>Ya, selalu</t>
        </is>
      </c>
      <c r="FU71" t="inlineStr">
        <is>
          <t>Laki-laki dewasa</t>
        </is>
      </c>
      <c r="FV71" t="n">
        <v>1</v>
      </c>
      <c r="FW71" t="n">
        <v>0</v>
      </c>
      <c r="FX71" t="n">
        <v>0</v>
      </c>
      <c r="FY71" t="n">
        <v>0</v>
      </c>
      <c r="FZ71" t="inlineStr">
        <is>
          <t>Memahami</t>
        </is>
      </c>
      <c r="GA71" t="inlineStr">
        <is>
          <t>Pelatihan</t>
        </is>
      </c>
      <c r="GB71" t="n">
        <v>0</v>
      </c>
      <c r="GC71" t="n">
        <v>1</v>
      </c>
      <c r="GD71" t="n">
        <v>0</v>
      </c>
      <c r="GE71" t="n">
        <v>0</v>
      </c>
      <c r="GF71" t="n">
        <v/>
      </c>
      <c r="GG71" t="inlineStr">
        <is>
          <t>Sering</t>
        </is>
      </c>
      <c r="GH71" t="inlineStr">
        <is>
          <t>Ya</t>
        </is>
      </c>
      <c r="GI71" t="inlineStr">
        <is>
          <t>Teman/keluarga</t>
        </is>
      </c>
      <c r="GJ71" t="n">
        <v>0</v>
      </c>
      <c r="GK71" t="n">
        <v>1</v>
      </c>
      <c r="GL71" t="n">
        <v>0</v>
      </c>
      <c r="GM71" t="n">
        <v>0</v>
      </c>
      <c r="GN71" t="n">
        <v/>
      </c>
      <c r="GO71" t="n">
        <v>8</v>
      </c>
      <c r="GP71" t="inlineStr">
        <is>
          <t>Sebagian</t>
        </is>
      </c>
      <c r="GQ71" t="inlineStr">
        <is>
          <t>LPG</t>
        </is>
      </c>
      <c r="GR71" t="n">
        <v>1</v>
      </c>
      <c r="GS71" t="n">
        <v>0</v>
      </c>
      <c r="GT71" t="n">
        <v>0</v>
      </c>
      <c r="GU71" t="n">
        <v>0</v>
      </c>
      <c r="GV71" t="n">
        <v>0</v>
      </c>
      <c r="GW71" t="n">
        <v>0</v>
      </c>
      <c r="GX71" t="n">
        <v>0</v>
      </c>
      <c r="GY71" t="n">
        <v/>
      </c>
      <c r="GZ71" t="inlineStr">
        <is>
          <t>Ya</t>
        </is>
      </c>
      <c r="HA71" t="n">
        <v/>
      </c>
      <c r="HB71" t="n">
        <v/>
      </c>
      <c r="HC71" t="n">
        <v/>
      </c>
      <c r="HD71" t="n">
        <v/>
      </c>
      <c r="HE71" t="n">
        <v/>
      </c>
      <c r="HF71" t="n">
        <v/>
      </c>
      <c r="HG71" t="n">
        <v/>
      </c>
      <c r="HH71" t="n">
        <v/>
      </c>
      <c r="HI71" t="n">
        <v/>
      </c>
      <c r="HJ71" t="n">
        <v/>
      </c>
      <c r="HK71" t="n">
        <v/>
      </c>
      <c r="HL71" t="n">
        <v/>
      </c>
      <c r="HM71" t="n">
        <v/>
      </c>
      <c r="HN71" t="n">
        <v/>
      </c>
      <c r="HO71" t="n">
        <v/>
      </c>
      <c r="HP71" t="n">
        <v/>
      </c>
      <c r="HQ71" t="n">
        <v/>
      </c>
      <c r="HR71" t="n">
        <v/>
      </c>
      <c r="HS71" t="n">
        <v/>
      </c>
      <c r="HT71" t="n">
        <v/>
      </c>
      <c r="HU71" t="n">
        <v/>
      </c>
      <c r="HV71" t="n">
        <v/>
      </c>
      <c r="HW71" t="n">
        <v/>
      </c>
      <c r="HX71" t="n">
        <v/>
      </c>
      <c r="HY71" t="n">
        <v/>
      </c>
      <c r="HZ71" t="n">
        <v/>
      </c>
      <c r="IA71" t="n">
        <v>3</v>
      </c>
      <c r="IB71" t="n">
        <v>20000</v>
      </c>
      <c r="IC71" t="n">
        <v/>
      </c>
      <c r="ID71" t="n">
        <v/>
      </c>
      <c r="IE71" t="n">
        <v/>
      </c>
      <c r="IF71" t="n">
        <v/>
      </c>
      <c r="IG71" t="n">
        <v/>
      </c>
      <c r="IH71" t="n">
        <v/>
      </c>
      <c r="II71" t="n">
        <v/>
      </c>
      <c r="IJ71" t="n">
        <v/>
      </c>
      <c r="IK71" t="inlineStr">
        <is>
          <t>50-65 kg</t>
        </is>
      </c>
      <c r="IL71" t="inlineStr">
        <is>
          <t>1-3 jam</t>
        </is>
      </c>
      <c r="IM71" t="inlineStr">
        <is>
          <t>Ya</t>
        </is>
      </c>
      <c r="IN71" t="inlineStr">
        <is>
          <t>Ya</t>
        </is>
      </c>
      <c r="IO71" t="inlineStr">
        <is>
          <t>Lebih bersih</t>
        </is>
      </c>
      <c r="IP71" t="n">
        <v/>
      </c>
      <c r="IQ71" t="inlineStr">
        <is>
          <t>Tidak pernah</t>
        </is>
      </c>
      <c r="IR71" t="n">
        <v/>
      </c>
      <c r="IS71" t="n">
        <v/>
      </c>
      <c r="IT71" t="n">
        <v/>
      </c>
      <c r="IU71" t="n">
        <v/>
      </c>
      <c r="IV71" t="n">
        <v/>
      </c>
      <c r="IW71" t="n">
        <v/>
      </c>
      <c r="IX71" t="n">
        <v/>
      </c>
      <c r="IY71" t="n">
        <v/>
      </c>
      <c r="IZ71" t="inlineStr">
        <is>
          <t>Tidak pernah</t>
        </is>
      </c>
      <c r="JA71" t="n">
        <v/>
      </c>
      <c r="JB71" t="n">
        <v/>
      </c>
      <c r="JC71" t="n">
        <v/>
      </c>
      <c r="JD71" t="n">
        <v/>
      </c>
      <c r="JE71" t="n">
        <v/>
      </c>
      <c r="JF71" t="n">
        <v/>
      </c>
      <c r="JG71" t="n">
        <v/>
      </c>
      <c r="JH71" t="n">
        <v/>
      </c>
      <c r="JI71" t="inlineStr">
        <is>
          <t>Tidak pernah</t>
        </is>
      </c>
      <c r="JJ71" t="n">
        <v/>
      </c>
      <c r="JK71" t="n">
        <v/>
      </c>
      <c r="JL71" t="n">
        <v/>
      </c>
      <c r="JM71" t="n">
        <v/>
      </c>
      <c r="JN71" t="n">
        <v/>
      </c>
      <c r="JO71" t="n">
        <v/>
      </c>
      <c r="JP71" t="n">
        <v/>
      </c>
      <c r="JQ71" t="n">
        <v/>
      </c>
      <c r="JR71" t="inlineStr">
        <is>
          <t>Tidak pernah</t>
        </is>
      </c>
      <c r="JS71" t="n">
        <v/>
      </c>
      <c r="JT71" t="n">
        <v/>
      </c>
      <c r="JU71" t="n">
        <v/>
      </c>
      <c r="JV71" t="n">
        <v/>
      </c>
      <c r="JW71" t="n">
        <v/>
      </c>
      <c r="JX71" t="n">
        <v/>
      </c>
      <c r="JY71" t="n">
        <v/>
      </c>
      <c r="JZ71" t="n">
        <v/>
      </c>
      <c r="KA71" t="inlineStr">
        <is>
          <t>Tidak pernah</t>
        </is>
      </c>
      <c r="KB71" t="n">
        <v/>
      </c>
      <c r="KC71" t="n">
        <v/>
      </c>
      <c r="KD71" t="n">
        <v/>
      </c>
      <c r="KE71" t="n">
        <v/>
      </c>
      <c r="KF71" t="n">
        <v/>
      </c>
      <c r="KG71" t="n">
        <v/>
      </c>
      <c r="KH71" t="n">
        <v/>
      </c>
      <c r="KI71" t="n">
        <v/>
      </c>
      <c r="KJ71" t="inlineStr">
        <is>
          <t>Tidak pernah</t>
        </is>
      </c>
      <c r="KK71" t="n">
        <v/>
      </c>
      <c r="KL71" t="n">
        <v/>
      </c>
      <c r="KM71" t="n">
        <v/>
      </c>
      <c r="KN71" t="n">
        <v/>
      </c>
      <c r="KO71" t="n">
        <v/>
      </c>
      <c r="KP71" t="n">
        <v/>
      </c>
      <c r="KQ71" t="n">
        <v/>
      </c>
      <c r="KR71" t="n">
        <v/>
      </c>
      <c r="KS71" t="inlineStr">
        <is>
          <t>Cukup membaik</t>
        </is>
      </c>
      <c r="KT71" t="inlineStr">
        <is>
          <t>0-1 kali</t>
        </is>
      </c>
      <c r="KU71" t="inlineStr">
        <is>
          <t>0-1 kali</t>
        </is>
      </c>
      <c r="KV71" t="inlineStr">
        <is>
          <t>Tidak ada</t>
        </is>
      </c>
      <c r="KW71" t="n">
        <v>0</v>
      </c>
      <c r="KX71" t="n">
        <v>0</v>
      </c>
      <c r="KY71" t="n">
        <v>0</v>
      </c>
      <c r="KZ71" t="n">
        <v>1</v>
      </c>
      <c r="LA71" t="inlineStr">
        <is>
          <t>Cukup membaik</t>
        </is>
      </c>
      <c r="LB71" t="inlineStr">
        <is>
          <t>Cukup membaik</t>
        </is>
      </c>
      <c r="LC71" t="n">
        <v>4</v>
      </c>
      <c r="LD71" t="n">
        <v>6</v>
      </c>
      <c r="LE71" t="n">
        <v>0</v>
      </c>
      <c r="LF71" t="n">
        <v>0</v>
      </c>
      <c r="LG71" t="inlineStr">
        <is>
          <t>Ya</t>
        </is>
      </c>
      <c r="LH71" t="n">
        <v>75000</v>
      </c>
      <c r="LI71" t="n">
        <v/>
      </c>
      <c r="LJ71" t="inlineStr">
        <is>
          <t>Kebutuhan rumah tangga</t>
        </is>
      </c>
      <c r="LK71" t="n">
        <v>0</v>
      </c>
      <c r="LL71" t="n">
        <v>0</v>
      </c>
      <c r="LM71" t="n">
        <v>0</v>
      </c>
      <c r="LN71" t="n">
        <v>0</v>
      </c>
      <c r="LO71" t="n">
        <v>1</v>
      </c>
      <c r="LP71" t="n">
        <v>0</v>
      </c>
      <c r="LQ71" t="n">
        <v>0</v>
      </c>
      <c r="LR71" t="n">
        <v/>
      </c>
      <c r="LS71" t="n">
        <v>10</v>
      </c>
      <c r="LT71" t="n">
        <v>0</v>
      </c>
      <c r="LU71" t="n">
        <v>0</v>
      </c>
      <c r="LV71" t="n">
        <v>10</v>
      </c>
      <c r="LW71" t="n">
        <v>0</v>
      </c>
      <c r="LX71" t="n">
        <v>0</v>
      </c>
      <c r="LY71" t="n">
        <v>3</v>
      </c>
      <c r="LZ71" t="n">
        <v>0</v>
      </c>
      <c r="MA71" t="n">
        <v>0</v>
      </c>
      <c r="MB71" t="inlineStr">
        <is>
          <t>Ya</t>
        </is>
      </c>
      <c r="MC71" t="n">
        <v>0</v>
      </c>
      <c r="MD71" t="n">
        <v>0</v>
      </c>
      <c r="ME71" t="n">
        <v>0</v>
      </c>
      <c r="MF71" t="n">
        <v>0</v>
      </c>
      <c r="MG71" t="n">
        <v>0</v>
      </c>
      <c r="MH71" t="n">
        <v>0</v>
      </c>
      <c r="MI71" t="inlineStr">
        <is>
          <t>Istirahat</t>
        </is>
      </c>
      <c r="MJ71" t="n">
        <v>0</v>
      </c>
      <c r="MK71" t="n">
        <v>0</v>
      </c>
      <c r="ML71" t="n">
        <v>1</v>
      </c>
      <c r="MM71" t="n">
        <v>0</v>
      </c>
      <c r="MN71" t="n">
        <v>0</v>
      </c>
      <c r="MO71" t="n">
        <v>0</v>
      </c>
      <c r="MP71" t="n">
        <v/>
      </c>
      <c r="MQ71" t="n">
        <v/>
      </c>
      <c r="MR71" t="inlineStr">
        <is>
          <t>Istirahat</t>
        </is>
      </c>
      <c r="MS71" t="n">
        <v/>
      </c>
      <c r="MT71" t="inlineStr">
        <is>
          <t>Istirahat</t>
        </is>
      </c>
      <c r="MU71" t="inlineStr">
        <is>
          <t>Tidak</t>
        </is>
      </c>
      <c r="MV71" t="n">
        <v/>
      </c>
      <c r="MW71" t="n">
        <v/>
      </c>
      <c r="MX71" t="n">
        <v/>
      </c>
      <c r="MY71" t="n">
        <v/>
      </c>
      <c r="MZ71" t="n">
        <v/>
      </c>
      <c r="NA71" t="n">
        <v/>
      </c>
      <c r="NB71" t="n">
        <v/>
      </c>
      <c r="NC71" t="n">
        <v/>
      </c>
      <c r="ND71" t="n">
        <v/>
      </c>
      <c r="NE71" t="n">
        <v/>
      </c>
      <c r="NF71" t="n">
        <v/>
      </c>
      <c r="NG71" t="n">
        <v/>
      </c>
      <c r="NH71" t="n">
        <v/>
      </c>
      <c r="NI71" t="n">
        <v/>
      </c>
      <c r="NJ71" t="n">
        <v/>
      </c>
      <c r="NK71" t="n">
        <v/>
      </c>
      <c r="NL71" t="inlineStr">
        <is>
          <t>Ya</t>
        </is>
      </c>
      <c r="NM71" t="inlineStr">
        <is>
          <t>Kombinasi dana mandiri dan dana hibah</t>
        </is>
      </c>
      <c r="NN71" t="inlineStr">
        <is>
          <t>7.000.001-9.000.000</t>
        </is>
      </c>
      <c r="NO71" t="inlineStr">
        <is>
          <t>Yayasan Rumah Energi atau BIRU</t>
        </is>
      </c>
      <c r="NP71" t="n">
        <v/>
      </c>
      <c r="NQ71" t="n">
        <v/>
      </c>
      <c r="NR71" t="n">
        <v/>
      </c>
      <c r="NS71" t="n">
        <v/>
      </c>
      <c r="NT71" t="n">
        <v/>
      </c>
      <c r="NU71" t="n">
        <v/>
      </c>
      <c r="NV71" t="inlineStr">
        <is>
          <t>Anggota keluarga - Laki-laki dewasa</t>
        </is>
      </c>
      <c r="NW71" t="n">
        <v/>
      </c>
      <c r="NX71" t="inlineStr">
        <is>
          <t>Sedikit meningkat</t>
        </is>
      </c>
      <c r="NY71" t="n">
        <v>90</v>
      </c>
      <c r="NZ71" t="n">
        <v>0</v>
      </c>
      <c r="OA71" t="n">
        <v>0</v>
      </c>
      <c r="OB71" t="n">
        <v>0</v>
      </c>
      <c r="OC71" t="n">
        <v>25</v>
      </c>
      <c r="OD71" t="n">
        <v>0</v>
      </c>
      <c r="OE71" t="inlineStr">
        <is>
          <t>Tidak ada perubahan</t>
        </is>
      </c>
      <c r="OF71" t="inlineStr">
        <is>
          <t>Lebih baik (beda waktu memasak 5-30 menit, ATAU tidak lagi ada rasa/bau makanan yang berubah, ATAU alasan lainnya)</t>
        </is>
      </c>
      <c r="OG71" t="inlineStr">
        <is>
          <t>Ya</t>
        </is>
      </c>
      <c r="OH71" t="n">
        <v>0</v>
      </c>
      <c r="OI71" t="n">
        <v>4</v>
      </c>
      <c r="OJ71" t="n">
        <v>0</v>
      </c>
      <c r="OK71" t="n">
        <v>0</v>
      </c>
      <c r="OL71" t="n">
        <v>0</v>
      </c>
      <c r="OM71" t="n">
        <v>0</v>
      </c>
      <c r="ON71" t="n">
        <v>0</v>
      </c>
      <c r="OO71" t="n">
        <v>0</v>
      </c>
      <c r="OP71" t="inlineStr">
        <is>
          <t>Sapi perah</t>
        </is>
      </c>
      <c r="OQ71" t="n">
        <v>0</v>
      </c>
      <c r="OR71" t="n">
        <v>1</v>
      </c>
      <c r="OS71" t="n">
        <v>0</v>
      </c>
      <c r="OT71" t="n">
        <v>0</v>
      </c>
      <c r="OU71" t="n">
        <v>0</v>
      </c>
      <c r="OV71" t="n">
        <v>0</v>
      </c>
      <c r="OW71" t="n">
        <v>0</v>
      </c>
      <c r="OX71" t="n">
        <v>0</v>
      </c>
      <c r="OY71" t="n">
        <v>0</v>
      </c>
      <c r="OZ71" t="inlineStr">
        <is>
          <t>Sapi perah</t>
        </is>
      </c>
      <c r="PA71" t="n">
        <v>0</v>
      </c>
      <c r="PB71" t="n">
        <v>1</v>
      </c>
      <c r="PC71" t="n">
        <v>0</v>
      </c>
      <c r="PD71" t="n">
        <v>0</v>
      </c>
      <c r="PE71" t="n">
        <v>0</v>
      </c>
      <c r="PF71" t="n">
        <v>0</v>
      </c>
      <c r="PG71" t="n">
        <v>0</v>
      </c>
      <c r="PH71" t="n">
        <v>0</v>
      </c>
      <c r="PI71" t="n">
        <v>0</v>
      </c>
      <c r="PJ71" t="inlineStr">
        <is>
          <t>Sapi perah</t>
        </is>
      </c>
      <c r="PK71" t="n">
        <v>0</v>
      </c>
      <c r="PL71" t="n">
        <v>1</v>
      </c>
      <c r="PM71" t="n">
        <v>0</v>
      </c>
      <c r="PN71" t="n">
        <v>0</v>
      </c>
      <c r="PO71" t="n">
        <v>0</v>
      </c>
      <c r="PP71" t="n">
        <v>0</v>
      </c>
      <c r="PQ71" t="n">
        <v>0</v>
      </c>
      <c r="PR71" t="n">
        <v>0</v>
      </c>
      <c r="PS71" t="n">
        <v>0</v>
      </c>
      <c r="PT71" t="n">
        <v/>
      </c>
      <c r="PU71" t="n">
        <v/>
      </c>
      <c r="PV71" t="n">
        <v/>
      </c>
      <c r="PW71" t="n">
        <v/>
      </c>
      <c r="PX71" t="n">
        <v/>
      </c>
      <c r="PY71" t="n">
        <v/>
      </c>
      <c r="PZ71" t="n">
        <v/>
      </c>
      <c r="QA71" t="n">
        <v/>
      </c>
      <c r="QB71" t="n">
        <v/>
      </c>
      <c r="QC71" t="n">
        <v/>
      </c>
      <c r="QD71" t="n">
        <v/>
      </c>
      <c r="QE71" t="inlineStr">
        <is>
          <t>2-Dibuang ke sungai</t>
        </is>
      </c>
      <c r="QF71" t="n">
        <v>0</v>
      </c>
      <c r="QG71" t="n">
        <v>0</v>
      </c>
      <c r="QH71" t="n">
        <v>0</v>
      </c>
      <c r="QI71" t="n">
        <v>0</v>
      </c>
      <c r="QJ71" t="n">
        <v>0</v>
      </c>
      <c r="QK71" t="n">
        <v>0</v>
      </c>
      <c r="QL71" t="n">
        <v>1</v>
      </c>
      <c r="QM71" t="n">
        <v>0</v>
      </c>
      <c r="QN71" t="n">
        <v>0</v>
      </c>
      <c r="QO71" t="n">
        <v/>
      </c>
      <c r="QP71" t="n">
        <v/>
      </c>
      <c r="QQ71" t="n">
        <v/>
      </c>
      <c r="QR71" t="n">
        <v/>
      </c>
      <c r="QS71" t="n">
        <v/>
      </c>
      <c r="QT71" t="n">
        <v/>
      </c>
      <c r="QU71" t="n">
        <v/>
      </c>
      <c r="QV71" t="n">
        <v/>
      </c>
      <c r="QW71" t="n">
        <v/>
      </c>
      <c r="QX71" t="n">
        <v/>
      </c>
      <c r="QY71" t="n">
        <v/>
      </c>
      <c r="QZ71" t="n">
        <v/>
      </c>
      <c r="RA71" t="n">
        <v/>
      </c>
      <c r="RB71" t="n">
        <v/>
      </c>
      <c r="RC71" t="n">
        <v/>
      </c>
      <c r="RD71" t="n">
        <v/>
      </c>
      <c r="RE71" t="n">
        <v/>
      </c>
      <c r="RF71" t="n">
        <v/>
      </c>
      <c r="RG71" t="n">
        <v/>
      </c>
      <c r="RH71" t="n">
        <v/>
      </c>
      <c r="RI71" t="n">
        <v/>
      </c>
      <c r="RJ71" t="n">
        <v/>
      </c>
      <c r="RK71" t="n">
        <v/>
      </c>
      <c r="RL71" t="n">
        <v/>
      </c>
      <c r="RM71" t="n">
        <v/>
      </c>
      <c r="RN71" t="n">
        <v/>
      </c>
      <c r="RO71" t="n">
        <v/>
      </c>
      <c r="RP71" t="n">
        <v/>
      </c>
      <c r="RQ71" t="n">
        <v/>
      </c>
      <c r="RR71" t="n">
        <v/>
      </c>
      <c r="RS71" t="n">
        <v/>
      </c>
      <c r="RT71" t="n">
        <v/>
      </c>
      <c r="RU71" t="n">
        <v/>
      </c>
      <c r="RV71" t="n">
        <v/>
      </c>
      <c r="RW71" t="n">
        <v/>
      </c>
      <c r="RX71" t="n">
        <v/>
      </c>
      <c r="RY71" t="n">
        <v/>
      </c>
      <c r="RZ71" t="n">
        <v/>
      </c>
      <c r="SA71" t="n">
        <v/>
      </c>
      <c r="SB71" t="n">
        <v/>
      </c>
      <c r="SC71" t="n">
        <v/>
      </c>
      <c r="SD71" t="n">
        <v/>
      </c>
      <c r="SE71" t="n">
        <v/>
      </c>
      <c r="SF71" t="n">
        <v/>
      </c>
      <c r="SG71" t="n">
        <v/>
      </c>
      <c r="SH71" t="n">
        <v/>
      </c>
      <c r="SI71" t="n">
        <v/>
      </c>
      <c r="SJ71" t="n">
        <v/>
      </c>
      <c r="SK71" t="n">
        <v/>
      </c>
      <c r="SL71" t="n">
        <v/>
      </c>
      <c r="SM71" t="n">
        <v/>
      </c>
      <c r="SN71" t="n">
        <v/>
      </c>
      <c r="SO71" t="n">
        <v/>
      </c>
      <c r="SP71" t="n">
        <v/>
      </c>
      <c r="SQ71" t="n">
        <v/>
      </c>
      <c r="SR71" t="n">
        <v/>
      </c>
      <c r="SS71" t="n">
        <v/>
      </c>
      <c r="ST71" t="n">
        <v/>
      </c>
      <c r="SU71" t="n">
        <v/>
      </c>
      <c r="SV71" t="n">
        <v/>
      </c>
      <c r="SW71" t="n">
        <v/>
      </c>
      <c r="SX71" t="n">
        <v/>
      </c>
      <c r="SY71" t="n">
        <v/>
      </c>
      <c r="SZ71" t="n">
        <v>2</v>
      </c>
      <c r="TA71" t="n">
        <v/>
      </c>
      <c r="TB71" t="n">
        <v/>
      </c>
      <c r="TC71" t="n">
        <v/>
      </c>
      <c r="TD71" t="n">
        <v/>
      </c>
      <c r="TE71" t="n">
        <v/>
      </c>
      <c r="TF71" t="n">
        <v/>
      </c>
      <c r="TG71" t="n">
        <v/>
      </c>
      <c r="TH71" t="n">
        <v/>
      </c>
      <c r="TI71" t="n">
        <v/>
      </c>
      <c r="TJ71" t="n">
        <v/>
      </c>
      <c r="TK71" t="n">
        <v/>
      </c>
      <c r="TL71" t="n">
        <v/>
      </c>
      <c r="TM71" t="n">
        <v/>
      </c>
      <c r="TN71" t="n">
        <v/>
      </c>
      <c r="TO71" t="n">
        <v/>
      </c>
      <c r="TP71" t="n">
        <v/>
      </c>
      <c r="TQ71" t="n">
        <v/>
      </c>
      <c r="TR71" t="n">
        <v/>
      </c>
      <c r="TS71" t="n">
        <v/>
      </c>
      <c r="TT71" t="n">
        <v/>
      </c>
      <c r="TU71" t="n">
        <v/>
      </c>
      <c r="TV71" t="n">
        <v/>
      </c>
      <c r="TW71" t="n">
        <v/>
      </c>
      <c r="TX71" t="n">
        <v/>
      </c>
      <c r="TY71" t="n">
        <v/>
      </c>
      <c r="TZ71" t="n">
        <v/>
      </c>
      <c r="UA71" t="n">
        <v/>
      </c>
      <c r="UB71" t="n">
        <v/>
      </c>
      <c r="UC71" t="n">
        <v/>
      </c>
      <c r="UD71" t="n">
        <v/>
      </c>
      <c r="UE71" t="n">
        <v/>
      </c>
      <c r="UF71" t="n">
        <v/>
      </c>
      <c r="UG71" t="n">
        <v/>
      </c>
      <c r="UH71" t="n">
        <v/>
      </c>
      <c r="UI71" t="n">
        <v/>
      </c>
      <c r="UJ71" t="n">
        <v/>
      </c>
      <c r="UK71" t="n">
        <v/>
      </c>
      <c r="UL71" t="n">
        <v/>
      </c>
      <c r="UM71" t="n">
        <v/>
      </c>
      <c r="UN71" t="n">
        <v/>
      </c>
      <c r="UO71" t="n">
        <v/>
      </c>
      <c r="UP71" t="n">
        <v/>
      </c>
      <c r="UQ71" t="n">
        <v/>
      </c>
      <c r="UR71" t="n">
        <v/>
      </c>
      <c r="US71" t="n">
        <v/>
      </c>
      <c r="UT71" t="n">
        <v/>
      </c>
      <c r="UU71" t="n">
        <v/>
      </c>
      <c r="UV71" t="inlineStr">
        <is>
          <t>Pemberian pakan di kandang</t>
        </is>
      </c>
      <c r="UW71" t="n">
        <v/>
      </c>
      <c r="UX71" t="n">
        <v/>
      </c>
      <c r="UY71" t="n">
        <v/>
      </c>
      <c r="UZ71" t="n">
        <v/>
      </c>
      <c r="VA71" t="n">
        <v/>
      </c>
      <c r="VB71" t="n">
        <v/>
      </c>
      <c r="VC71" t="n">
        <v/>
      </c>
      <c r="VD71" t="inlineStr">
        <is>
          <t>Sangat jarang (&gt;1 bulan sekali)</t>
        </is>
      </c>
      <c r="VE71" t="n">
        <v/>
      </c>
      <c r="VF71" t="n">
        <v/>
      </c>
      <c r="VG71" t="n">
        <v/>
      </c>
      <c r="VH71" t="n">
        <v/>
      </c>
      <c r="VI71" t="n">
        <v/>
      </c>
      <c r="VJ71" t="n">
        <v/>
      </c>
      <c r="VK71" t="n">
        <v/>
      </c>
      <c r="VL71" t="inlineStr">
        <is>
          <t>Sering (1 kali sehari)</t>
        </is>
      </c>
      <c r="VM71" t="n">
        <v/>
      </c>
      <c r="VN71" t="n">
        <v/>
      </c>
      <c r="VO71" t="n">
        <v/>
      </c>
      <c r="VP71" t="n">
        <v/>
      </c>
      <c r="VQ71" t="n">
        <v/>
      </c>
      <c r="VR71" t="n">
        <v/>
      </c>
      <c r="VS71" t="n">
        <v/>
      </c>
      <c r="VT71" t="n">
        <v/>
      </c>
      <c r="VU71" t="n">
        <v/>
      </c>
      <c r="VV71" t="n">
        <v/>
      </c>
      <c r="VW71" t="n">
        <v/>
      </c>
      <c r="VX71" t="n">
        <v/>
      </c>
      <c r="VY71" t="n">
        <v/>
      </c>
      <c r="VZ71" t="n">
        <v/>
      </c>
      <c r="WA71" t="n">
        <v/>
      </c>
      <c r="WB71" t="n">
        <v/>
      </c>
      <c r="WC71" t="n">
        <v/>
      </c>
      <c r="WD71" t="n">
        <v/>
      </c>
      <c r="WE71" t="n">
        <v/>
      </c>
      <c r="WF71" t="inlineStr">
        <is>
          <t>6-Digester biogas</t>
        </is>
      </c>
      <c r="WG71" t="n">
        <v>0</v>
      </c>
      <c r="WH71" t="n">
        <v>0</v>
      </c>
      <c r="WI71" t="n">
        <v>0</v>
      </c>
      <c r="WJ71" t="n">
        <v>0</v>
      </c>
      <c r="WK71" t="n">
        <v>0</v>
      </c>
      <c r="WL71" t="n">
        <v>0</v>
      </c>
      <c r="WM71" t="n">
        <v>0</v>
      </c>
      <c r="WN71" t="n">
        <v>0</v>
      </c>
      <c r="WO71" t="n">
        <v>0</v>
      </c>
      <c r="WP71" t="n">
        <v>1</v>
      </c>
      <c r="WQ71" t="n">
        <v>0</v>
      </c>
      <c r="WR71" t="n">
        <v>0</v>
      </c>
      <c r="WS71" t="n">
        <v/>
      </c>
      <c r="WT71" t="n">
        <v/>
      </c>
      <c r="WU71" t="n">
        <v/>
      </c>
      <c r="WV71" t="n">
        <v/>
      </c>
      <c r="WW71" t="n">
        <v/>
      </c>
      <c r="WX71" t="n">
        <v/>
      </c>
      <c r="WY71" t="n">
        <v/>
      </c>
      <c r="WZ71" t="n">
        <v/>
      </c>
      <c r="XA71" t="n">
        <v/>
      </c>
      <c r="XB71" t="n">
        <v/>
      </c>
      <c r="XC71" t="n">
        <v/>
      </c>
      <c r="XD71" t="n">
        <v/>
      </c>
      <c r="XE71" t="n">
        <v/>
      </c>
      <c r="XF71" t="n">
        <v/>
      </c>
      <c r="XG71" t="n">
        <v/>
      </c>
      <c r="XH71" t="n">
        <v/>
      </c>
      <c r="XI71" t="n">
        <v/>
      </c>
      <c r="XJ71" t="n">
        <v/>
      </c>
      <c r="XK71" t="n">
        <v/>
      </c>
      <c r="XL71" t="n">
        <v/>
      </c>
      <c r="XM71" t="n">
        <v/>
      </c>
      <c r="XN71" t="n">
        <v/>
      </c>
      <c r="XO71" t="n">
        <v/>
      </c>
      <c r="XP71" t="n">
        <v/>
      </c>
      <c r="XQ71" t="n">
        <v/>
      </c>
      <c r="XR71" t="n">
        <v/>
      </c>
      <c r="XS71" t="n">
        <v/>
      </c>
      <c r="XT71" t="n">
        <v/>
      </c>
      <c r="XU71" t="n">
        <v/>
      </c>
      <c r="XV71" t="n">
        <v/>
      </c>
      <c r="XW71" t="n">
        <v/>
      </c>
      <c r="XX71" t="n">
        <v/>
      </c>
      <c r="XY71" t="n">
        <v/>
      </c>
      <c r="XZ71" t="n">
        <v/>
      </c>
      <c r="YA71" t="n">
        <v/>
      </c>
      <c r="YB71" t="n">
        <v/>
      </c>
      <c r="YC71" t="n">
        <v/>
      </c>
      <c r="YD71" t="n">
        <v/>
      </c>
      <c r="YE71" t="n">
        <v/>
      </c>
      <c r="YF71" t="n">
        <v/>
      </c>
      <c r="YG71" t="n">
        <v/>
      </c>
      <c r="YH71" t="n">
        <v/>
      </c>
      <c r="YI71" t="n">
        <v/>
      </c>
      <c r="YJ71" t="n">
        <v/>
      </c>
      <c r="YK71" t="n">
        <v/>
      </c>
      <c r="YL71" t="n">
        <v/>
      </c>
      <c r="YM71" t="n">
        <v/>
      </c>
      <c r="YN71" t="n">
        <v/>
      </c>
      <c r="YO71" t="n">
        <v/>
      </c>
      <c r="YP71" t="n">
        <v/>
      </c>
      <c r="YQ71" t="n">
        <v/>
      </c>
      <c r="YR71" t="n">
        <v/>
      </c>
      <c r="YS71" t="n">
        <v/>
      </c>
      <c r="YT71" t="n">
        <v/>
      </c>
      <c r="YU71" t="n">
        <v/>
      </c>
      <c r="YV71" t="n">
        <v/>
      </c>
      <c r="YW71" t="n">
        <v/>
      </c>
      <c r="YX71" t="n">
        <v/>
      </c>
      <c r="YY71" t="n">
        <v/>
      </c>
      <c r="YZ71" t="n">
        <v/>
      </c>
      <c r="ZA71" t="n">
        <v/>
      </c>
      <c r="ZB71" t="n">
        <v/>
      </c>
      <c r="ZC71" t="n">
        <v/>
      </c>
      <c r="ZD71" t="n">
        <v/>
      </c>
      <c r="ZE71" t="n">
        <v/>
      </c>
      <c r="ZF71" t="n">
        <v/>
      </c>
      <c r="ZG71" t="n">
        <v/>
      </c>
      <c r="ZH71" t="n">
        <v/>
      </c>
      <c r="ZI71" t="n">
        <v/>
      </c>
      <c r="ZJ71" t="n">
        <v/>
      </c>
      <c r="ZK71" t="n">
        <v/>
      </c>
      <c r="ZL71" t="n">
        <v/>
      </c>
      <c r="ZM71" t="n">
        <v/>
      </c>
      <c r="ZN71" t="n">
        <v/>
      </c>
      <c r="ZO71" t="n">
        <v>100</v>
      </c>
      <c r="ZP71" t="n">
        <v/>
      </c>
      <c r="ZQ71" t="n">
        <v/>
      </c>
      <c r="ZR71" t="n">
        <v/>
      </c>
      <c r="ZS71" t="n">
        <v/>
      </c>
      <c r="ZT71" t="n">
        <v/>
      </c>
      <c r="ZU71" t="n">
        <v/>
      </c>
      <c r="ZV71" t="n">
        <v/>
      </c>
      <c r="ZW71" t="n">
        <v>3</v>
      </c>
      <c r="ZX71" t="n">
        <v/>
      </c>
      <c r="ZY71" t="n">
        <v/>
      </c>
      <c r="ZZ71" t="n">
        <v/>
      </c>
      <c r="AAA71" t="n">
        <v/>
      </c>
      <c r="AAB71" t="n">
        <v/>
      </c>
      <c r="AAC71" t="n">
        <v/>
      </c>
      <c r="AAD71" t="n">
        <v/>
      </c>
      <c r="AAE71" t="inlineStr">
        <is>
          <t>Pakan segar (misal: rumput)</t>
        </is>
      </c>
      <c r="AAF71" t="n">
        <v/>
      </c>
      <c r="AAG71" t="n">
        <v/>
      </c>
      <c r="AAH71" t="n">
        <v/>
      </c>
      <c r="AAI71" t="n">
        <v/>
      </c>
      <c r="AAJ71" t="n">
        <v/>
      </c>
      <c r="AAK71" t="n">
        <v/>
      </c>
      <c r="AAL71" t="inlineStr">
        <is>
          <t>Tidak</t>
        </is>
      </c>
      <c r="AAM71" t="n">
        <v/>
      </c>
      <c r="AAN71" t="n">
        <v/>
      </c>
      <c r="AAO71" t="n">
        <v/>
      </c>
      <c r="AAP71" t="n">
        <v/>
      </c>
      <c r="AAQ71" t="n">
        <v/>
      </c>
      <c r="AAR71" t="inlineStr">
        <is>
          <t>Ya</t>
        </is>
      </c>
      <c r="AAS71" t="inlineStr">
        <is>
          <t>Tidak pasti/ragu-ragu</t>
        </is>
      </c>
      <c r="AAT71" t="inlineStr">
        <is>
          <t>Dibuang ke selokan</t>
        </is>
      </c>
      <c r="AAU71" t="n">
        <v>0</v>
      </c>
      <c r="AAV71" t="n">
        <v>0</v>
      </c>
      <c r="AAW71" t="n">
        <v>0</v>
      </c>
      <c r="AAX71" t="n">
        <v>0</v>
      </c>
      <c r="AAY71" t="n">
        <v>0</v>
      </c>
      <c r="AAZ71" t="n">
        <v>0</v>
      </c>
      <c r="ABA71" t="n">
        <v>1</v>
      </c>
      <c r="ABB71" t="n">
        <v/>
      </c>
      <c r="ABC71" t="n">
        <v/>
      </c>
      <c r="ABD71" t="n">
        <v/>
      </c>
      <c r="ABE71" t="n">
        <v/>
      </c>
      <c r="ABF71" t="n">
        <v/>
      </c>
      <c r="ABG71" t="n">
        <v/>
      </c>
      <c r="ABH71" t="n">
        <v/>
      </c>
      <c r="ABI71" t="n">
        <v/>
      </c>
      <c r="ABJ71" t="n">
        <v/>
      </c>
      <c r="ABK71" t="n">
        <v/>
      </c>
      <c r="ABL71" t="n">
        <v/>
      </c>
      <c r="ABM71" t="n">
        <v/>
      </c>
      <c r="ABN71" t="n">
        <v/>
      </c>
      <c r="ABO71" t="n">
        <v/>
      </c>
      <c r="ABP71" t="n">
        <v/>
      </c>
      <c r="ABQ71" t="n">
        <v/>
      </c>
      <c r="ABR71" t="n">
        <v/>
      </c>
      <c r="ABS71" t="n">
        <v/>
      </c>
      <c r="ABT71" t="n">
        <v/>
      </c>
      <c r="ABU71" t="n">
        <v/>
      </c>
      <c r="ABV71" t="n">
        <v/>
      </c>
      <c r="ABW71" t="n">
        <v/>
      </c>
      <c r="ABX71" t="n">
        <v/>
      </c>
      <c r="ABY71" t="n">
        <v/>
      </c>
      <c r="ABZ71" t="n">
        <v/>
      </c>
      <c r="ACA71" t="n">
        <v/>
      </c>
      <c r="ACB71" t="n">
        <v/>
      </c>
      <c r="ACC71" t="n">
        <v/>
      </c>
      <c r="ACD71" t="n">
        <v/>
      </c>
      <c r="ACE71" t="n">
        <v/>
      </c>
      <c r="ACF71" t="n">
        <v/>
      </c>
      <c r="ACG71" t="n">
        <v/>
      </c>
      <c r="ACH71" t="n">
        <v/>
      </c>
      <c r="ACI71" t="n">
        <v/>
      </c>
      <c r="ACJ71" t="n">
        <v/>
      </c>
      <c r="ACK71" t="inlineStr">
        <is>
          <t>Tidak punya waktu mengumpulkannya</t>
        </is>
      </c>
      <c r="ACL71" t="n">
        <v>0</v>
      </c>
      <c r="ACM71" t="n">
        <v>0</v>
      </c>
      <c r="ACN71" t="n">
        <v>1</v>
      </c>
      <c r="ACO71" t="n">
        <v>0</v>
      </c>
      <c r="ACP71" t="n">
        <v>0</v>
      </c>
      <c r="ACQ71" t="n">
        <v>0</v>
      </c>
      <c r="ACR71" t="n">
        <v>0</v>
      </c>
      <c r="ACS71" t="n">
        <v/>
      </c>
      <c r="ACT71" t="inlineStr">
        <is>
          <t>Tidak</t>
        </is>
      </c>
      <c r="ACU71" t="inlineStr">
        <is>
          <t>Manfaat cukup signifikan, terasa di kehidupan sehari-hari</t>
        </is>
      </c>
      <c r="ACV71" t="inlineStr">
        <is>
          <t>Berkurang</t>
        </is>
      </c>
      <c r="ACW71" t="inlineStr">
        <is>
          <t>Anggota keluarga - Perempuan dewasa</t>
        </is>
      </c>
      <c r="ACX71" t="inlineStr">
        <is>
          <t>Netral/tidak tahu</t>
        </is>
      </c>
      <c r="ACY71" t="inlineStr">
        <is>
          <t>Anggota keluarga - Laki-laki dewasa Anggota keluarga - Perempuan dewasa Anggota keluarga - Anak-anak</t>
        </is>
      </c>
      <c r="ACZ71" t="n">
        <v>1</v>
      </c>
      <c r="ADA71" t="n">
        <v>1</v>
      </c>
      <c r="ADB71" t="n">
        <v>1</v>
      </c>
      <c r="ADC71" t="n">
        <v>0</v>
      </c>
      <c r="ADD71" t="inlineStr">
        <is>
          <t>Puas</t>
        </is>
      </c>
      <c r="ADE71" t="inlineStr">
        <is>
          <t>Puas</t>
        </is>
      </c>
      <c r="ADF71" t="inlineStr">
        <is>
          <t>Puas</t>
        </is>
      </c>
      <c r="ADG71" t="inlineStr">
        <is>
          <t>Puas</t>
        </is>
      </c>
      <c r="ADH71" t="inlineStr">
        <is>
          <t>Tidak</t>
        </is>
      </c>
      <c r="ADI71" t="n">
        <v/>
      </c>
      <c r="ADJ71" t="inlineStr">
        <is>
          <t>Puas</t>
        </is>
      </c>
      <c r="ADK71" t="n">
        <v/>
      </c>
      <c r="ADL71" t="n">
        <v/>
      </c>
      <c r="ADM71" t="n">
        <v/>
      </c>
      <c r="ADN71" t="n">
        <v/>
      </c>
      <c r="ADO71" t="n">
        <v/>
      </c>
      <c r="ADP71" t="n">
        <v/>
      </c>
      <c r="ADQ71" t="n">
        <v/>
      </c>
      <c r="ADR71" t="n">
        <v/>
      </c>
      <c r="ADS71" t="n">
        <v/>
      </c>
      <c r="ADT71" t="n">
        <v/>
      </c>
      <c r="ADU71" t="inlineStr">
        <is>
          <t>Menghubungi CPO atau pendamping Memperbaiki sendiri</t>
        </is>
      </c>
      <c r="ADV71" t="n">
        <v>0</v>
      </c>
      <c r="ADW71" t="n">
        <v>0</v>
      </c>
      <c r="ADX71" t="n">
        <v>0</v>
      </c>
      <c r="ADY71" t="n">
        <v>0</v>
      </c>
      <c r="ADZ71" t="n">
        <v>1</v>
      </c>
      <c r="AEA71" t="n">
        <v>1</v>
      </c>
      <c r="AEB71" t="n">
        <v>0</v>
      </c>
      <c r="AEC71" t="n">
        <v>0</v>
      </c>
      <c r="AED71" t="inlineStr">
        <is>
          <t>Tidak.</t>
        </is>
      </c>
      <c r="AEE71" t="inlineStr">
        <is>
          <t>Perempuan dewasa</t>
        </is>
      </c>
      <c r="AEF71" t="n">
        <v/>
      </c>
      <c r="AEG71" t="inlineStr">
        <is>
          <t>Menelepon atau WA langsung</t>
        </is>
      </c>
      <c r="AEH71" t="n">
        <v/>
      </c>
      <c r="AEI71" t="inlineStr">
        <is>
          <t>Tidak</t>
        </is>
      </c>
      <c r="AEJ71" t="inlineStr">
        <is>
          <t>Ya, selalu</t>
        </is>
      </c>
      <c r="AEK71" t="inlineStr">
        <is>
          <t>Dapat dibayar melalui skema kredit Mendapatkan subsidi</t>
        </is>
      </c>
      <c r="AEL71" t="n">
        <v>0</v>
      </c>
      <c r="AEM71" t="n">
        <v>0</v>
      </c>
      <c r="AEN71" t="n">
        <v>0</v>
      </c>
      <c r="AEO71" t="n">
        <v>0</v>
      </c>
      <c r="AEP71" t="n">
        <v>0</v>
      </c>
      <c r="AEQ71" t="n">
        <v>0</v>
      </c>
      <c r="AER71" t="n">
        <v>0</v>
      </c>
      <c r="AES71" t="n">
        <v>0</v>
      </c>
      <c r="AET71" t="n">
        <v>0</v>
      </c>
      <c r="AEU71" t="n">
        <v>1</v>
      </c>
      <c r="AEV71" t="n">
        <v>1</v>
      </c>
      <c r="AEW71" t="n">
        <v>0</v>
      </c>
      <c r="AEX71" t="n">
        <v/>
      </c>
      <c r="AEY71" t="inlineStr">
        <is>
          <t>Didukung oleh pihak lain atau ada subsidi</t>
        </is>
      </c>
      <c r="AEZ71" t="n">
        <v/>
      </c>
      <c r="AFA71" t="inlineStr">
        <is>
          <t>Koperasi</t>
        </is>
      </c>
      <c r="AFB71" t="n">
        <v/>
      </c>
      <c r="AFC71" t="inlineStr">
        <is>
          <t>1000535947-20_41_10.jpg</t>
        </is>
      </c>
      <c r="AFD71" t="inlineStr">
        <is>
          <t>https://kf.kobotoolbox.org/api/v2/assets/avstPQqLr3Ab3ZdcVTXZ6f/data/668316336/attachments/attRKb8KacC2ffSFkd823eM4/</t>
        </is>
      </c>
      <c r="AFE71" t="inlineStr">
        <is>
          <t>1000535950-20_41_15.jpg</t>
        </is>
      </c>
      <c r="AFF71" t="inlineStr">
        <is>
          <t>https://kf.kobotoolbox.org/api/v2/assets/avstPQqLr3Ab3ZdcVTXZ6f/data/668316336/attachments/atteBnFpvkT3TZGs4YwgroYi/</t>
        </is>
      </c>
      <c r="AFG71" t="inlineStr">
        <is>
          <t>Dadiri</t>
        </is>
      </c>
      <c r="AFH71" t="n">
        <v/>
      </c>
      <c r="AFI71" t="n">
        <v/>
      </c>
    </row>
    <row r="72">
      <c r="A72" t="n">
        <v/>
      </c>
      <c r="B72" t="n">
        <v/>
      </c>
      <c r="C72" t="n">
        <v/>
      </c>
      <c r="D72" t="inlineStr">
        <is>
          <t>aminah</t>
        </is>
      </c>
      <c r="E72" t="n">
        <v>85731095334</v>
      </c>
      <c r="F72" t="inlineStr">
        <is>
          <t>-7.88546 112.764285 957.4515380859375 5.703000006866455</t>
        </is>
      </c>
      <c r="G72" t="n">
        <v>-7.88546</v>
      </c>
      <c r="H72" t="n">
        <v>112.764285</v>
      </c>
      <c r="I72" t="n">
        <v>957.4515381</v>
      </c>
      <c r="J72" t="n">
        <v>5.703000007</v>
      </c>
      <c r="K72" t="n">
        <v>0</v>
      </c>
      <c r="L72" t="inlineStr">
        <is>
          <t>-7.885631 112.764374 966.0595703125 3.7899999618530273</t>
        </is>
      </c>
      <c r="M72" t="n">
        <v>-7.885631</v>
      </c>
      <c r="N72" t="n">
        <v>112.764374</v>
      </c>
      <c r="O72" t="n">
        <v>966.0595703</v>
      </c>
      <c r="P72" t="n">
        <v>3.789999962</v>
      </c>
      <c r="Q72" t="n">
        <v>0</v>
      </c>
      <c r="R72" t="inlineStr">
        <is>
          <t>Jawa Timur</t>
        </is>
      </c>
      <c r="S72" t="n">
        <v>0</v>
      </c>
      <c r="T72" t="n">
        <v>0</v>
      </c>
      <c r="U72" t="n">
        <v>0</v>
      </c>
      <c r="V72" t="n">
        <v>0</v>
      </c>
      <c r="W72" t="n">
        <v>0</v>
      </c>
      <c r="X72" t="n">
        <v>1</v>
      </c>
      <c r="Y72" t="n">
        <v>0</v>
      </c>
      <c r="Z72" t="n">
        <v>0</v>
      </c>
      <c r="AA72" t="n">
        <v>0</v>
      </c>
      <c r="AB72" t="n">
        <v>0</v>
      </c>
      <c r="AC72" t="inlineStr">
        <is>
          <t>MALANG</t>
        </is>
      </c>
      <c r="AD72" t="inlineStr">
        <is>
          <t>JABUNG</t>
        </is>
      </c>
      <c r="AE72" t="inlineStr">
        <is>
          <t>KEMIRI</t>
        </is>
      </c>
      <c r="AF72" t="inlineStr">
        <is>
          <t>KAN JABUNG</t>
        </is>
      </c>
      <c r="AG72" t="inlineStr">
        <is>
          <t>KJP0139</t>
        </is>
      </c>
      <c r="AH72" t="n">
        <v>15</v>
      </c>
      <c r="AI72" t="inlineStr">
        <is>
          <t>VPA1</t>
        </is>
      </c>
      <c r="AJ72" t="inlineStr">
        <is>
          <t>Aktif</t>
        </is>
      </c>
      <c r="AK72" t="n">
        <v>50</v>
      </c>
      <c r="AL72" t="inlineStr">
        <is>
          <t>Perempuan</t>
        </is>
      </c>
      <c r="AM72" t="inlineStr">
        <is>
          <t>Sudah menikah</t>
        </is>
      </c>
      <c r="AN72" t="inlineStr">
        <is>
          <t>SD/Sederajat</t>
        </is>
      </c>
      <c r="AO72" t="inlineStr">
        <is>
          <t>Peternak</t>
        </is>
      </c>
      <c r="AP72" t="n">
        <v>0</v>
      </c>
      <c r="AQ72" t="n">
        <v>1</v>
      </c>
      <c r="AR72" t="n">
        <v>0</v>
      </c>
      <c r="AS72" t="n">
        <v>0</v>
      </c>
      <c r="AT72" t="n">
        <v>0</v>
      </c>
      <c r="AU72" t="n">
        <v>0</v>
      </c>
      <c r="AV72" t="n">
        <v>0</v>
      </c>
      <c r="AW72" t="n">
        <v>0</v>
      </c>
      <c r="AX72" t="n">
        <v/>
      </c>
      <c r="AY72" t="inlineStr">
        <is>
          <t>Petani</t>
        </is>
      </c>
      <c r="AZ72" t="n">
        <v>1</v>
      </c>
      <c r="BA72" t="n">
        <v>0</v>
      </c>
      <c r="BB72" t="n">
        <v>0</v>
      </c>
      <c r="BC72" t="n">
        <v>0</v>
      </c>
      <c r="BD72" t="n">
        <v>0</v>
      </c>
      <c r="BE72" t="n">
        <v>0</v>
      </c>
      <c r="BF72" t="n">
        <v>0</v>
      </c>
      <c r="BG72" t="n">
        <v>0</v>
      </c>
      <c r="BH72" t="n">
        <v/>
      </c>
      <c r="BI72" t="inlineStr">
        <is>
          <t>Rp2.500.000 - Rp3.500.000</t>
        </is>
      </c>
      <c r="BJ72" t="n">
        <v>1</v>
      </c>
      <c r="BK72" t="n">
        <v>1</v>
      </c>
      <c r="BL72" t="n">
        <v>1</v>
      </c>
      <c r="BM72" t="n">
        <v>0</v>
      </c>
      <c r="BN72" t="inlineStr">
        <is>
          <t>Milik sendiri</t>
        </is>
      </c>
      <c r="BO72" t="inlineStr">
        <is>
          <t>Permanen (dinding bata dan semen)</t>
        </is>
      </c>
      <c r="BP72" t="n">
        <v>1</v>
      </c>
      <c r="BQ72" t="n">
        <v>0</v>
      </c>
      <c r="BR72" t="n">
        <v>0</v>
      </c>
      <c r="BS72" t="n">
        <v>0</v>
      </c>
      <c r="BT72" t="n">
        <v>0</v>
      </c>
      <c r="BU72" t="n">
        <v/>
      </c>
      <c r="BV72" t="inlineStr">
        <is>
          <t>Keramik/ubin</t>
        </is>
      </c>
      <c r="BW72" t="n">
        <v>0</v>
      </c>
      <c r="BX72" t="n">
        <v>0</v>
      </c>
      <c r="BY72" t="n">
        <v>1</v>
      </c>
      <c r="BZ72" t="n">
        <v>0</v>
      </c>
      <c r="CA72" t="n">
        <v>0</v>
      </c>
      <c r="CB72" t="n">
        <v/>
      </c>
      <c r="CC72" t="inlineStr">
        <is>
          <t>Genting</t>
        </is>
      </c>
      <c r="CD72" t="n">
        <v>0</v>
      </c>
      <c r="CE72" t="n">
        <v>0</v>
      </c>
      <c r="CF72" t="n">
        <v>0</v>
      </c>
      <c r="CG72" t="n">
        <v>0</v>
      </c>
      <c r="CH72" t="n">
        <v>0</v>
      </c>
      <c r="CI72" t="n">
        <v>1</v>
      </c>
      <c r="CJ72" t="n">
        <v>0</v>
      </c>
      <c r="CK72" t="n">
        <v/>
      </c>
      <c r="CL72" t="inlineStr">
        <is>
          <t>Ya</t>
        </is>
      </c>
      <c r="CM72" t="n">
        <v>2010</v>
      </c>
      <c r="CN72" t="inlineStr">
        <is>
          <t>Fixed-Dome (Kubah Tetap)</t>
        </is>
      </c>
      <c r="CO72" t="inlineStr">
        <is>
          <t>6 m³ (4-5 ekor sapi, ±5 jam memasak/hari, ±50 kg</t>
        </is>
      </c>
      <c r="CP72" t="inlineStr">
        <is>
          <t>Anggota keluarga - laki-laki</t>
        </is>
      </c>
      <c r="CQ72" t="n">
        <v>0</v>
      </c>
      <c r="CR72" t="n">
        <v>0</v>
      </c>
      <c r="CS72" t="n">
        <v>0</v>
      </c>
      <c r="CT72" t="n">
        <v>0</v>
      </c>
      <c r="CU72" t="n">
        <v>1</v>
      </c>
      <c r="CV72" t="n">
        <v>0</v>
      </c>
      <c r="CW72" t="n">
        <v>0</v>
      </c>
      <c r="CX72" t="n">
        <v>0</v>
      </c>
      <c r="CY72" t="inlineStr">
        <is>
          <t>Anggota keluarga - laki-laki</t>
        </is>
      </c>
      <c r="CZ72" t="n">
        <v>1</v>
      </c>
      <c r="DA72" t="n">
        <v>0</v>
      </c>
      <c r="DB72" t="n">
        <v>0</v>
      </c>
      <c r="DC72" t="n">
        <v/>
      </c>
      <c r="DD72" t="inlineStr">
        <is>
          <t>Anggota keluarga - laki-laki CPO atau pendamping</t>
        </is>
      </c>
      <c r="DE72" t="n">
        <v>1</v>
      </c>
      <c r="DF72" t="n">
        <v>0</v>
      </c>
      <c r="DG72" t="n">
        <v>1</v>
      </c>
      <c r="DH72" t="n">
        <v>0</v>
      </c>
      <c r="DI72" t="n">
        <v/>
      </c>
      <c r="DJ72" t="inlineStr">
        <is>
          <t>CPO atau pendamping</t>
        </is>
      </c>
      <c r="DK72" t="n">
        <v>0</v>
      </c>
      <c r="DL72" t="n">
        <v>0</v>
      </c>
      <c r="DM72" t="n">
        <v>1</v>
      </c>
      <c r="DN72" t="n">
        <v>0</v>
      </c>
      <c r="DO72" t="n">
        <v/>
      </c>
      <c r="DP72" t="inlineStr">
        <is>
          <t>Ya</t>
        </is>
      </c>
      <c r="DQ72" t="n">
        <v/>
      </c>
      <c r="DR72" t="n">
        <v/>
      </c>
      <c r="DS72" t="n">
        <v/>
      </c>
      <c r="DT72" t="n">
        <v/>
      </c>
      <c r="DU72" t="n">
        <v/>
      </c>
      <c r="DV72" t="n">
        <v/>
      </c>
      <c r="DW72" t="n">
        <v/>
      </c>
      <c r="DX72" t="n">
        <v/>
      </c>
      <c r="DY72" t="n">
        <v/>
      </c>
      <c r="DZ72" t="n">
        <v/>
      </c>
      <c r="EA72" t="n">
        <v/>
      </c>
      <c r="EB72" t="n">
        <v/>
      </c>
      <c r="EC72" t="n">
        <v/>
      </c>
      <c r="ED72" t="n">
        <v/>
      </c>
      <c r="EE72" t="n">
        <v/>
      </c>
      <c r="EF72" t="n">
        <v/>
      </c>
      <c r="EG72" t="n">
        <v/>
      </c>
      <c r="EH72" t="n">
        <v/>
      </c>
      <c r="EI72" t="inlineStr">
        <is>
          <t>Tidak ada masalah</t>
        </is>
      </c>
      <c r="EJ72" t="n">
        <v>0</v>
      </c>
      <c r="EK72" t="n">
        <v>0</v>
      </c>
      <c r="EL72" t="n">
        <v>0</v>
      </c>
      <c r="EM72" t="n">
        <v>1</v>
      </c>
      <c r="EN72" t="n">
        <v>0</v>
      </c>
      <c r="EO72" t="n">
        <v/>
      </c>
      <c r="EP72" t="inlineStr">
        <is>
          <t>Ya, sangat jelas dan mudah diikuti</t>
        </is>
      </c>
      <c r="EQ72" t="inlineStr">
        <is>
          <t>Pelatihan</t>
        </is>
      </c>
      <c r="ER72" t="inlineStr">
        <is>
          <t>CPO atau pendamping</t>
        </is>
      </c>
      <c r="ES72" t="n">
        <v>1</v>
      </c>
      <c r="ET72" t="n">
        <v>0</v>
      </c>
      <c r="EU72" t="n">
        <v>0</v>
      </c>
      <c r="EV72" t="n">
        <v>0</v>
      </c>
      <c r="EW72" t="n">
        <v/>
      </c>
      <c r="EX72" t="inlineStr">
        <is>
          <t>Anggota keluarga - Laki-laki</t>
        </is>
      </c>
      <c r="EY72" t="n">
        <v>1</v>
      </c>
      <c r="EZ72" t="n">
        <v>0</v>
      </c>
      <c r="FA72" t="n">
        <v>0</v>
      </c>
      <c r="FB72" t="n">
        <v/>
      </c>
      <c r="FC72" t="inlineStr">
        <is>
          <t>Setiap minggu</t>
        </is>
      </c>
      <c r="FD72" t="n">
        <v/>
      </c>
      <c r="FE72" t="inlineStr">
        <is>
          <t>Mengetahui</t>
        </is>
      </c>
      <c r="FF72" t="inlineStr">
        <is>
          <t>Cukup sering (2 minggu sekali)</t>
        </is>
      </c>
      <c r="FG72" t="inlineStr">
        <is>
          <t>Mengetahui</t>
        </is>
      </c>
      <c r="FH72" t="inlineStr">
        <is>
          <t>Cukup sering (2 minggu sekali)</t>
        </is>
      </c>
      <c r="FI72" t="inlineStr">
        <is>
          <t>Mengetahui</t>
        </is>
      </c>
      <c r="FJ72" t="inlineStr">
        <is>
          <t>Selalu (setiap hari)</t>
        </is>
      </c>
      <c r="FK72" t="inlineStr">
        <is>
          <t>Mengetahui</t>
        </is>
      </c>
      <c r="FL72" t="inlineStr">
        <is>
          <t>Sering (setiap minggu)</t>
        </is>
      </c>
      <c r="FM72" t="inlineStr">
        <is>
          <t>Mengetahui</t>
        </is>
      </c>
      <c r="FN72" t="inlineStr">
        <is>
          <t>Jarang (setiap bulan atau lebih)</t>
        </is>
      </c>
      <c r="FO72" t="inlineStr">
        <is>
          <t>Mengetahui</t>
        </is>
      </c>
      <c r="FP72" t="inlineStr">
        <is>
          <t>Cukup sering (2 minggu sekali)</t>
        </is>
      </c>
      <c r="FQ72" t="inlineStr">
        <is>
          <t>Mengetahui</t>
        </is>
      </c>
      <c r="FR72" t="inlineStr">
        <is>
          <t>Ya</t>
        </is>
      </c>
      <c r="FS72" t="inlineStr">
        <is>
          <t>Mengetahui</t>
        </is>
      </c>
      <c r="FT72" t="inlineStr">
        <is>
          <t>Ya, selalu</t>
        </is>
      </c>
      <c r="FU72" t="inlineStr">
        <is>
          <t>Laki-laki dewasa</t>
        </is>
      </c>
      <c r="FV72" t="n">
        <v>1</v>
      </c>
      <c r="FW72" t="n">
        <v>0</v>
      </c>
      <c r="FX72" t="n">
        <v>0</v>
      </c>
      <c r="FY72" t="n">
        <v>0</v>
      </c>
      <c r="FZ72" t="inlineStr">
        <is>
          <t>Memahami</t>
        </is>
      </c>
      <c r="GA72" t="inlineStr">
        <is>
          <t>CPO</t>
        </is>
      </c>
      <c r="GB72" t="n">
        <v>1</v>
      </c>
      <c r="GC72" t="n">
        <v>0</v>
      </c>
      <c r="GD72" t="n">
        <v>0</v>
      </c>
      <c r="GE72" t="n">
        <v>0</v>
      </c>
      <c r="GF72" t="n">
        <v/>
      </c>
      <c r="GG72" t="inlineStr">
        <is>
          <t>Sering</t>
        </is>
      </c>
      <c r="GH72" t="inlineStr">
        <is>
          <t>Ya</t>
        </is>
      </c>
      <c r="GI72" t="inlineStr">
        <is>
          <t>Tetangga</t>
        </is>
      </c>
      <c r="GJ72" t="n">
        <v>1</v>
      </c>
      <c r="GK72" t="n">
        <v>0</v>
      </c>
      <c r="GL72" t="n">
        <v>0</v>
      </c>
      <c r="GM72" t="n">
        <v>0</v>
      </c>
      <c r="GN72" t="n">
        <v/>
      </c>
      <c r="GO72" t="n">
        <v>10</v>
      </c>
      <c r="GP72" t="inlineStr">
        <is>
          <t>Sebagian</t>
        </is>
      </c>
      <c r="GQ72" t="inlineStr">
        <is>
          <t>LPG</t>
        </is>
      </c>
      <c r="GR72" t="n">
        <v>1</v>
      </c>
      <c r="GS72" t="n">
        <v>0</v>
      </c>
      <c r="GT72" t="n">
        <v>0</v>
      </c>
      <c r="GU72" t="n">
        <v>0</v>
      </c>
      <c r="GV72" t="n">
        <v>0</v>
      </c>
      <c r="GW72" t="n">
        <v>0</v>
      </c>
      <c r="GX72" t="n">
        <v>0</v>
      </c>
      <c r="GY72" t="n">
        <v/>
      </c>
      <c r="GZ72" t="inlineStr">
        <is>
          <t>Tidak</t>
        </is>
      </c>
      <c r="HA72" t="n">
        <v/>
      </c>
      <c r="HB72" t="n">
        <v/>
      </c>
      <c r="HC72" t="n">
        <v/>
      </c>
      <c r="HD72" t="n">
        <v/>
      </c>
      <c r="HE72" t="n">
        <v/>
      </c>
      <c r="HF72" t="n">
        <v/>
      </c>
      <c r="HG72" t="n">
        <v/>
      </c>
      <c r="HH72" t="n">
        <v/>
      </c>
      <c r="HI72" t="n">
        <v/>
      </c>
      <c r="HJ72" t="n">
        <v/>
      </c>
      <c r="HK72" t="n">
        <v/>
      </c>
      <c r="HL72" t="n">
        <v/>
      </c>
      <c r="HM72" t="n">
        <v/>
      </c>
      <c r="HN72" t="n">
        <v/>
      </c>
      <c r="HO72" t="n">
        <v/>
      </c>
      <c r="HP72" t="n">
        <v/>
      </c>
      <c r="HQ72" t="n">
        <v/>
      </c>
      <c r="HR72" t="n">
        <v/>
      </c>
      <c r="HS72" t="n">
        <v/>
      </c>
      <c r="HT72" t="n">
        <v/>
      </c>
      <c r="HU72" t="n">
        <v/>
      </c>
      <c r="HV72" t="n">
        <v/>
      </c>
      <c r="HW72" t="n">
        <v/>
      </c>
      <c r="HX72" t="n">
        <v/>
      </c>
      <c r="HY72" t="n">
        <v/>
      </c>
      <c r="HZ72" t="n">
        <v/>
      </c>
      <c r="IA72" t="n">
        <v>15</v>
      </c>
      <c r="IB72" t="n">
        <v>100000</v>
      </c>
      <c r="IC72" t="n">
        <v/>
      </c>
      <c r="ID72" t="n">
        <v/>
      </c>
      <c r="IE72" t="n">
        <v/>
      </c>
      <c r="IF72" t="n">
        <v/>
      </c>
      <c r="IG72" t="n">
        <v/>
      </c>
      <c r="IH72" t="n">
        <v/>
      </c>
      <c r="II72" t="n">
        <v/>
      </c>
      <c r="IJ72" t="n">
        <v/>
      </c>
      <c r="IK72" t="inlineStr">
        <is>
          <t>50-65 kg</t>
        </is>
      </c>
      <c r="IL72" t="inlineStr">
        <is>
          <t>3-5 jam</t>
        </is>
      </c>
      <c r="IM72" t="inlineStr">
        <is>
          <t>Ya</t>
        </is>
      </c>
      <c r="IN72" t="inlineStr">
        <is>
          <t>Tidak</t>
        </is>
      </c>
      <c r="IO72" t="inlineStr">
        <is>
          <t>Jauh lebih bersih</t>
        </is>
      </c>
      <c r="IP72" t="n">
        <v/>
      </c>
      <c r="IQ72" t="inlineStr">
        <is>
          <t>Tidak pernah</t>
        </is>
      </c>
      <c r="IR72" t="n">
        <v/>
      </c>
      <c r="IS72" t="n">
        <v/>
      </c>
      <c r="IT72" t="n">
        <v/>
      </c>
      <c r="IU72" t="n">
        <v/>
      </c>
      <c r="IV72" t="n">
        <v/>
      </c>
      <c r="IW72" t="n">
        <v/>
      </c>
      <c r="IX72" t="n">
        <v/>
      </c>
      <c r="IY72" t="n">
        <v/>
      </c>
      <c r="IZ72" t="inlineStr">
        <is>
          <t>Tidak pernah</t>
        </is>
      </c>
      <c r="JA72" t="n">
        <v/>
      </c>
      <c r="JB72" t="n">
        <v/>
      </c>
      <c r="JC72" t="n">
        <v/>
      </c>
      <c r="JD72" t="n">
        <v/>
      </c>
      <c r="JE72" t="n">
        <v/>
      </c>
      <c r="JF72" t="n">
        <v/>
      </c>
      <c r="JG72" t="n">
        <v/>
      </c>
      <c r="JH72" t="n">
        <v/>
      </c>
      <c r="JI72" t="inlineStr">
        <is>
          <t>Tidak pernah</t>
        </is>
      </c>
      <c r="JJ72" t="n">
        <v/>
      </c>
      <c r="JK72" t="n">
        <v/>
      </c>
      <c r="JL72" t="n">
        <v/>
      </c>
      <c r="JM72" t="n">
        <v/>
      </c>
      <c r="JN72" t="n">
        <v/>
      </c>
      <c r="JO72" t="n">
        <v/>
      </c>
      <c r="JP72" t="n">
        <v/>
      </c>
      <c r="JQ72" t="n">
        <v/>
      </c>
      <c r="JR72" t="inlineStr">
        <is>
          <t>Tidak pernah</t>
        </is>
      </c>
      <c r="JS72" t="n">
        <v/>
      </c>
      <c r="JT72" t="n">
        <v/>
      </c>
      <c r="JU72" t="n">
        <v/>
      </c>
      <c r="JV72" t="n">
        <v/>
      </c>
      <c r="JW72" t="n">
        <v/>
      </c>
      <c r="JX72" t="n">
        <v/>
      </c>
      <c r="JY72" t="n">
        <v/>
      </c>
      <c r="JZ72" t="n">
        <v/>
      </c>
      <c r="KA72" t="inlineStr">
        <is>
          <t>Tidak pernah</t>
        </is>
      </c>
      <c r="KB72" t="n">
        <v/>
      </c>
      <c r="KC72" t="n">
        <v/>
      </c>
      <c r="KD72" t="n">
        <v/>
      </c>
      <c r="KE72" t="n">
        <v/>
      </c>
      <c r="KF72" t="n">
        <v/>
      </c>
      <c r="KG72" t="n">
        <v/>
      </c>
      <c r="KH72" t="n">
        <v/>
      </c>
      <c r="KI72" t="n">
        <v/>
      </c>
      <c r="KJ72" t="inlineStr">
        <is>
          <t>Tidak pernah</t>
        </is>
      </c>
      <c r="KK72" t="n">
        <v/>
      </c>
      <c r="KL72" t="n">
        <v/>
      </c>
      <c r="KM72" t="n">
        <v/>
      </c>
      <c r="KN72" t="n">
        <v/>
      </c>
      <c r="KO72" t="n">
        <v/>
      </c>
      <c r="KP72" t="n">
        <v/>
      </c>
      <c r="KQ72" t="n">
        <v/>
      </c>
      <c r="KR72" t="n">
        <v/>
      </c>
      <c r="KS72" t="inlineStr">
        <is>
          <t>Jauh lebih baik</t>
        </is>
      </c>
      <c r="KT72" t="inlineStr">
        <is>
          <t>0-1 kali</t>
        </is>
      </c>
      <c r="KU72" t="inlineStr">
        <is>
          <t>0-1 kali</t>
        </is>
      </c>
      <c r="KV72" t="inlineStr">
        <is>
          <t>Anak-anak (0-18 tahun)</t>
        </is>
      </c>
      <c r="KW72" t="n">
        <v>0</v>
      </c>
      <c r="KX72" t="n">
        <v>0</v>
      </c>
      <c r="KY72" t="n">
        <v>1</v>
      </c>
      <c r="KZ72" t="n">
        <v>0</v>
      </c>
      <c r="LA72" t="inlineStr">
        <is>
          <t>Cukup membaik</t>
        </is>
      </c>
      <c r="LB72" t="inlineStr">
        <is>
          <t>Jauh lebih baik</t>
        </is>
      </c>
      <c r="LC72" t="n">
        <v>8</v>
      </c>
      <c r="LD72" t="n">
        <v>6</v>
      </c>
      <c r="LE72" t="n">
        <v>0</v>
      </c>
      <c r="LF72" t="n">
        <v>0</v>
      </c>
      <c r="LG72" t="inlineStr">
        <is>
          <t>Ya</t>
        </is>
      </c>
      <c r="LH72" t="n">
        <v>1300000</v>
      </c>
      <c r="LI72" t="n">
        <v/>
      </c>
      <c r="LJ72" t="inlineStr">
        <is>
          <t>Tabungan Kebutuhan rumah tangga</t>
        </is>
      </c>
      <c r="LK72" t="n">
        <v>1</v>
      </c>
      <c r="LL72" t="n">
        <v>0</v>
      </c>
      <c r="LM72" t="n">
        <v>0</v>
      </c>
      <c r="LN72" t="n">
        <v>0</v>
      </c>
      <c r="LO72" t="n">
        <v>1</v>
      </c>
      <c r="LP72" t="n">
        <v>0</v>
      </c>
      <c r="LQ72" t="n">
        <v>0</v>
      </c>
      <c r="LR72" t="n">
        <v/>
      </c>
      <c r="LS72" t="n">
        <v>15</v>
      </c>
      <c r="LT72" t="n">
        <v>0</v>
      </c>
      <c r="LU72" t="n">
        <v>0</v>
      </c>
      <c r="LV72" t="n">
        <v>15</v>
      </c>
      <c r="LW72" t="n">
        <v>0</v>
      </c>
      <c r="LX72" t="n">
        <v>0</v>
      </c>
      <c r="LY72" t="n">
        <v>15</v>
      </c>
      <c r="LZ72" t="n">
        <v>0</v>
      </c>
      <c r="MA72" t="n">
        <v>0</v>
      </c>
      <c r="MB72" t="inlineStr">
        <is>
          <t>Ya</t>
        </is>
      </c>
      <c r="MC72" t="n">
        <v>0</v>
      </c>
      <c r="MD72" t="n">
        <v>0</v>
      </c>
      <c r="ME72" t="n">
        <v>0</v>
      </c>
      <c r="MF72" t="n">
        <v>0</v>
      </c>
      <c r="MG72" t="n">
        <v>0</v>
      </c>
      <c r="MH72" t="n">
        <v>0</v>
      </c>
      <c r="MI72" t="inlineStr">
        <is>
          <t>Istirahat Bekerja</t>
        </is>
      </c>
      <c r="MJ72" t="n">
        <v>0</v>
      </c>
      <c r="MK72" t="n">
        <v>0</v>
      </c>
      <c r="ML72" t="n">
        <v>1</v>
      </c>
      <c r="MM72" t="n">
        <v>0</v>
      </c>
      <c r="MN72" t="n">
        <v>1</v>
      </c>
      <c r="MO72" t="n">
        <v>0</v>
      </c>
      <c r="MP72" t="n">
        <v/>
      </c>
      <c r="MQ72" t="inlineStr">
        <is>
          <t>Tani</t>
        </is>
      </c>
      <c r="MR72" t="n">
        <v/>
      </c>
      <c r="MS72" t="n">
        <v/>
      </c>
      <c r="MT72" t="inlineStr">
        <is>
          <t>Istirahat</t>
        </is>
      </c>
      <c r="MU72" t="inlineStr">
        <is>
          <t>Tidak</t>
        </is>
      </c>
      <c r="MV72" t="n">
        <v/>
      </c>
      <c r="MW72" t="n">
        <v/>
      </c>
      <c r="MX72" t="n">
        <v/>
      </c>
      <c r="MY72" t="n">
        <v/>
      </c>
      <c r="MZ72" t="n">
        <v/>
      </c>
      <c r="NA72" t="n">
        <v/>
      </c>
      <c r="NB72" t="n">
        <v/>
      </c>
      <c r="NC72" t="n">
        <v/>
      </c>
      <c r="ND72" t="n">
        <v/>
      </c>
      <c r="NE72" t="n">
        <v/>
      </c>
      <c r="NF72" t="n">
        <v/>
      </c>
      <c r="NG72" t="n">
        <v/>
      </c>
      <c r="NH72" t="n">
        <v/>
      </c>
      <c r="NI72" t="n">
        <v/>
      </c>
      <c r="NJ72" t="n">
        <v/>
      </c>
      <c r="NK72" t="n">
        <v/>
      </c>
      <c r="NL72" t="inlineStr">
        <is>
          <t>Ya</t>
        </is>
      </c>
      <c r="NM72" t="inlineStr">
        <is>
          <t>Kombinasi dana mandiri dan dana hibah</t>
        </is>
      </c>
      <c r="NN72" t="inlineStr">
        <is>
          <t>5.000.001-7.000.000</t>
        </is>
      </c>
      <c r="NO72" t="inlineStr">
        <is>
          <t>Yayasan Rumah Energi atau BIRU</t>
        </is>
      </c>
      <c r="NP72" t="n">
        <v/>
      </c>
      <c r="NQ72" t="n">
        <v/>
      </c>
      <c r="NR72" t="n">
        <v/>
      </c>
      <c r="NS72" t="n">
        <v/>
      </c>
      <c r="NT72" t="n">
        <v/>
      </c>
      <c r="NU72" t="n">
        <v/>
      </c>
      <c r="NV72" t="inlineStr">
        <is>
          <t>Anggota keluarga - Laki-laki dewasa</t>
        </is>
      </c>
      <c r="NW72" t="n">
        <v/>
      </c>
      <c r="NX72" t="inlineStr">
        <is>
          <t>Sedikit meningkat</t>
        </is>
      </c>
      <c r="NY72" t="n">
        <v>150</v>
      </c>
      <c r="NZ72" t="n">
        <v>0</v>
      </c>
      <c r="OA72" t="n">
        <v>0</v>
      </c>
      <c r="OB72" t="n">
        <v>8</v>
      </c>
      <c r="OC72" t="n">
        <v>45</v>
      </c>
      <c r="OD72" t="n">
        <v>0</v>
      </c>
      <c r="OE72" t="inlineStr">
        <is>
          <t>Jauh lebih baik</t>
        </is>
      </c>
      <c r="OF72" t="inlineStr">
        <is>
          <t>Lebih baik (beda waktu memasak 5-30 menit, ATAU tidak lagi ada rasa/bau makanan yang berubah, ATAU alasan lainnya)</t>
        </is>
      </c>
      <c r="OG72" t="inlineStr">
        <is>
          <t>Ya</t>
        </is>
      </c>
      <c r="OH72" t="n">
        <v>0</v>
      </c>
      <c r="OI72" t="n">
        <v>7</v>
      </c>
      <c r="OJ72" t="n">
        <v>0</v>
      </c>
      <c r="OK72" t="n">
        <v>0</v>
      </c>
      <c r="OL72" t="n">
        <v>0</v>
      </c>
      <c r="OM72" t="n">
        <v>0</v>
      </c>
      <c r="ON72" t="n">
        <v>0</v>
      </c>
      <c r="OO72" t="n">
        <v>0</v>
      </c>
      <c r="OP72" t="inlineStr">
        <is>
          <t>Sapi perah</t>
        </is>
      </c>
      <c r="OQ72" t="n">
        <v>0</v>
      </c>
      <c r="OR72" t="n">
        <v>1</v>
      </c>
      <c r="OS72" t="n">
        <v>0</v>
      </c>
      <c r="OT72" t="n">
        <v>0</v>
      </c>
      <c r="OU72" t="n">
        <v>0</v>
      </c>
      <c r="OV72" t="n">
        <v>0</v>
      </c>
      <c r="OW72" t="n">
        <v>0</v>
      </c>
      <c r="OX72" t="n">
        <v>0</v>
      </c>
      <c r="OY72" t="n">
        <v>0</v>
      </c>
      <c r="OZ72" t="inlineStr">
        <is>
          <t>Sapi perah</t>
        </is>
      </c>
      <c r="PA72" t="n">
        <v>0</v>
      </c>
      <c r="PB72" t="n">
        <v>1</v>
      </c>
      <c r="PC72" t="n">
        <v>0</v>
      </c>
      <c r="PD72" t="n">
        <v>0</v>
      </c>
      <c r="PE72" t="n">
        <v>0</v>
      </c>
      <c r="PF72" t="n">
        <v>0</v>
      </c>
      <c r="PG72" t="n">
        <v>0</v>
      </c>
      <c r="PH72" t="n">
        <v>0</v>
      </c>
      <c r="PI72" t="n">
        <v>0</v>
      </c>
      <c r="PJ72" t="inlineStr">
        <is>
          <t>Sapi perah</t>
        </is>
      </c>
      <c r="PK72" t="n">
        <v>0</v>
      </c>
      <c r="PL72" t="n">
        <v>1</v>
      </c>
      <c r="PM72" t="n">
        <v>0</v>
      </c>
      <c r="PN72" t="n">
        <v>0</v>
      </c>
      <c r="PO72" t="n">
        <v>0</v>
      </c>
      <c r="PP72" t="n">
        <v>0</v>
      </c>
      <c r="PQ72" t="n">
        <v>0</v>
      </c>
      <c r="PR72" t="n">
        <v>0</v>
      </c>
      <c r="PS72" t="n">
        <v>0</v>
      </c>
      <c r="PT72" t="n">
        <v/>
      </c>
      <c r="PU72" t="n">
        <v/>
      </c>
      <c r="PV72" t="n">
        <v/>
      </c>
      <c r="PW72" t="n">
        <v/>
      </c>
      <c r="PX72" t="n">
        <v/>
      </c>
      <c r="PY72" t="n">
        <v/>
      </c>
      <c r="PZ72" t="n">
        <v/>
      </c>
      <c r="QA72" t="n">
        <v/>
      </c>
      <c r="QB72" t="n">
        <v/>
      </c>
      <c r="QC72" t="n">
        <v/>
      </c>
      <c r="QD72" t="n">
        <v/>
      </c>
      <c r="QE72" t="inlineStr">
        <is>
          <t>1-Disebarkan ke lahan terbuka</t>
        </is>
      </c>
      <c r="QF72" t="n">
        <v>0</v>
      </c>
      <c r="QG72" t="n">
        <v>0</v>
      </c>
      <c r="QH72" t="n">
        <v>0</v>
      </c>
      <c r="QI72" t="n">
        <v>0</v>
      </c>
      <c r="QJ72" t="n">
        <v>0</v>
      </c>
      <c r="QK72" t="n">
        <v>1</v>
      </c>
      <c r="QL72" t="n">
        <v>0</v>
      </c>
      <c r="QM72" t="n">
        <v>0</v>
      </c>
      <c r="QN72" t="n">
        <v>0</v>
      </c>
      <c r="QO72" t="n">
        <v/>
      </c>
      <c r="QP72" t="n">
        <v/>
      </c>
      <c r="QQ72" t="n">
        <v/>
      </c>
      <c r="QR72" t="n">
        <v/>
      </c>
      <c r="QS72" t="n">
        <v/>
      </c>
      <c r="QT72" t="n">
        <v/>
      </c>
      <c r="QU72" t="n">
        <v/>
      </c>
      <c r="QV72" t="n">
        <v/>
      </c>
      <c r="QW72" t="n">
        <v/>
      </c>
      <c r="QX72" t="n">
        <v/>
      </c>
      <c r="QY72" t="n">
        <v/>
      </c>
      <c r="QZ72" t="n">
        <v/>
      </c>
      <c r="RA72" t="n">
        <v/>
      </c>
      <c r="RB72" t="n">
        <v/>
      </c>
      <c r="RC72" t="n">
        <v/>
      </c>
      <c r="RD72" t="n">
        <v/>
      </c>
      <c r="RE72" t="n">
        <v/>
      </c>
      <c r="RF72" t="n">
        <v/>
      </c>
      <c r="RG72" t="n">
        <v/>
      </c>
      <c r="RH72" t="n">
        <v/>
      </c>
      <c r="RI72" t="n">
        <v/>
      </c>
      <c r="RJ72" t="n">
        <v/>
      </c>
      <c r="RK72" t="n">
        <v/>
      </c>
      <c r="RL72" t="n">
        <v/>
      </c>
      <c r="RM72" t="n">
        <v/>
      </c>
      <c r="RN72" t="n">
        <v/>
      </c>
      <c r="RO72" t="n">
        <v/>
      </c>
      <c r="RP72" t="n">
        <v/>
      </c>
      <c r="RQ72" t="n">
        <v/>
      </c>
      <c r="RR72" t="n">
        <v/>
      </c>
      <c r="RS72" t="n">
        <v/>
      </c>
      <c r="RT72" t="n">
        <v/>
      </c>
      <c r="RU72" t="n">
        <v/>
      </c>
      <c r="RV72" t="n">
        <v/>
      </c>
      <c r="RW72" t="n">
        <v/>
      </c>
      <c r="RX72" t="n">
        <v/>
      </c>
      <c r="RY72" t="n">
        <v/>
      </c>
      <c r="RZ72" t="n">
        <v/>
      </c>
      <c r="SA72" t="n">
        <v/>
      </c>
      <c r="SB72" t="n">
        <v/>
      </c>
      <c r="SC72" t="n">
        <v/>
      </c>
      <c r="SD72" t="n">
        <v/>
      </c>
      <c r="SE72" t="n">
        <v/>
      </c>
      <c r="SF72" t="n">
        <v/>
      </c>
      <c r="SG72" t="n">
        <v/>
      </c>
      <c r="SH72" t="n">
        <v/>
      </c>
      <c r="SI72" t="n">
        <v/>
      </c>
      <c r="SJ72" t="n">
        <v/>
      </c>
      <c r="SK72" t="n">
        <v/>
      </c>
      <c r="SL72" t="n">
        <v/>
      </c>
      <c r="SM72" t="n">
        <v/>
      </c>
      <c r="SN72" t="n">
        <v/>
      </c>
      <c r="SO72" t="n">
        <v/>
      </c>
      <c r="SP72" t="n">
        <v/>
      </c>
      <c r="SQ72" t="n">
        <v/>
      </c>
      <c r="SR72" t="n">
        <v/>
      </c>
      <c r="SS72" t="n">
        <v/>
      </c>
      <c r="ST72" t="n">
        <v/>
      </c>
      <c r="SU72" t="n">
        <v/>
      </c>
      <c r="SV72" t="n">
        <v/>
      </c>
      <c r="SW72" t="n">
        <v/>
      </c>
      <c r="SX72" t="n">
        <v/>
      </c>
      <c r="SY72" t="n">
        <v/>
      </c>
      <c r="SZ72" t="n">
        <v>6</v>
      </c>
      <c r="TA72" t="n">
        <v/>
      </c>
      <c r="TB72" t="n">
        <v/>
      </c>
      <c r="TC72" t="n">
        <v/>
      </c>
      <c r="TD72" t="n">
        <v/>
      </c>
      <c r="TE72" t="n">
        <v/>
      </c>
      <c r="TF72" t="n">
        <v/>
      </c>
      <c r="TG72" t="n">
        <v/>
      </c>
      <c r="TH72" t="n">
        <v/>
      </c>
      <c r="TI72" t="n">
        <v/>
      </c>
      <c r="TJ72" t="n">
        <v/>
      </c>
      <c r="TK72" t="n">
        <v/>
      </c>
      <c r="TL72" t="n">
        <v/>
      </c>
      <c r="TM72" t="n">
        <v/>
      </c>
      <c r="TN72" t="n">
        <v/>
      </c>
      <c r="TO72" t="n">
        <v/>
      </c>
      <c r="TP72" t="n">
        <v/>
      </c>
      <c r="TQ72" t="n">
        <v/>
      </c>
      <c r="TR72" t="n">
        <v/>
      </c>
      <c r="TS72" t="n">
        <v/>
      </c>
      <c r="TT72" t="n">
        <v/>
      </c>
      <c r="TU72" t="n">
        <v/>
      </c>
      <c r="TV72" t="n">
        <v/>
      </c>
      <c r="TW72" t="n">
        <v/>
      </c>
      <c r="TX72" t="n">
        <v/>
      </c>
      <c r="TY72" t="n">
        <v/>
      </c>
      <c r="TZ72" t="n">
        <v/>
      </c>
      <c r="UA72" t="n">
        <v/>
      </c>
      <c r="UB72" t="n">
        <v/>
      </c>
      <c r="UC72" t="n">
        <v/>
      </c>
      <c r="UD72" t="n">
        <v/>
      </c>
      <c r="UE72" t="n">
        <v/>
      </c>
      <c r="UF72" t="n">
        <v/>
      </c>
      <c r="UG72" t="n">
        <v/>
      </c>
      <c r="UH72" t="n">
        <v/>
      </c>
      <c r="UI72" t="n">
        <v/>
      </c>
      <c r="UJ72" t="n">
        <v/>
      </c>
      <c r="UK72" t="n">
        <v/>
      </c>
      <c r="UL72" t="n">
        <v/>
      </c>
      <c r="UM72" t="n">
        <v/>
      </c>
      <c r="UN72" t="n">
        <v/>
      </c>
      <c r="UO72" t="n">
        <v/>
      </c>
      <c r="UP72" t="n">
        <v/>
      </c>
      <c r="UQ72" t="n">
        <v/>
      </c>
      <c r="UR72" t="n">
        <v/>
      </c>
      <c r="US72" t="n">
        <v/>
      </c>
      <c r="UT72" t="n">
        <v/>
      </c>
      <c r="UU72" t="n">
        <v/>
      </c>
      <c r="UV72" t="inlineStr">
        <is>
          <t>Pemberian pakan di kandang</t>
        </is>
      </c>
      <c r="UW72" t="n">
        <v/>
      </c>
      <c r="UX72" t="n">
        <v/>
      </c>
      <c r="UY72" t="n">
        <v/>
      </c>
      <c r="UZ72" t="n">
        <v/>
      </c>
      <c r="VA72" t="n">
        <v/>
      </c>
      <c r="VB72" t="n">
        <v/>
      </c>
      <c r="VC72" t="n">
        <v/>
      </c>
      <c r="VD72" t="inlineStr">
        <is>
          <t>Sangat teratur (setiap hari)</t>
        </is>
      </c>
      <c r="VE72" t="n">
        <v/>
      </c>
      <c r="VF72" t="n">
        <v/>
      </c>
      <c r="VG72" t="n">
        <v/>
      </c>
      <c r="VH72" t="n">
        <v/>
      </c>
      <c r="VI72" t="n">
        <v/>
      </c>
      <c r="VJ72" t="n">
        <v/>
      </c>
      <c r="VK72" t="n">
        <v/>
      </c>
      <c r="VL72" t="inlineStr">
        <is>
          <t>Sangat sering (&gt;1 kali sehari)</t>
        </is>
      </c>
      <c r="VM72" t="n">
        <v/>
      </c>
      <c r="VN72" t="n">
        <v/>
      </c>
      <c r="VO72" t="n">
        <v/>
      </c>
      <c r="VP72" t="n">
        <v/>
      </c>
      <c r="VQ72" t="n">
        <v/>
      </c>
      <c r="VR72" t="n">
        <v/>
      </c>
      <c r="VS72" t="n">
        <v/>
      </c>
      <c r="VT72" t="n">
        <v/>
      </c>
      <c r="VU72" t="n">
        <v/>
      </c>
      <c r="VV72" t="n">
        <v/>
      </c>
      <c r="VW72" t="n">
        <v/>
      </c>
      <c r="VX72" t="n">
        <v/>
      </c>
      <c r="VY72" t="n">
        <v/>
      </c>
      <c r="VZ72" t="n">
        <v/>
      </c>
      <c r="WA72" t="n">
        <v/>
      </c>
      <c r="WB72" t="n">
        <v/>
      </c>
      <c r="WC72" t="n">
        <v/>
      </c>
      <c r="WD72" t="n">
        <v/>
      </c>
      <c r="WE72" t="n">
        <v/>
      </c>
      <c r="WF72" t="inlineStr">
        <is>
          <t>3-Disimpan terbuka (dry lot)</t>
        </is>
      </c>
      <c r="WG72" t="n">
        <v>0</v>
      </c>
      <c r="WH72" t="n">
        <v>0</v>
      </c>
      <c r="WI72" t="n">
        <v>0</v>
      </c>
      <c r="WJ72" t="n">
        <v>0</v>
      </c>
      <c r="WK72" t="n">
        <v>0</v>
      </c>
      <c r="WL72" t="n">
        <v>0</v>
      </c>
      <c r="WM72" t="n">
        <v>1</v>
      </c>
      <c r="WN72" t="n">
        <v>0</v>
      </c>
      <c r="WO72" t="n">
        <v>0</v>
      </c>
      <c r="WP72" t="n">
        <v>0</v>
      </c>
      <c r="WQ72" t="n">
        <v>0</v>
      </c>
      <c r="WR72" t="n">
        <v>0</v>
      </c>
      <c r="WS72" t="n">
        <v/>
      </c>
      <c r="WT72" t="n">
        <v/>
      </c>
      <c r="WU72" t="n">
        <v/>
      </c>
      <c r="WV72" t="n">
        <v/>
      </c>
      <c r="WW72" t="n">
        <v/>
      </c>
      <c r="WX72" t="n">
        <v/>
      </c>
      <c r="WY72" t="n">
        <v/>
      </c>
      <c r="WZ72" t="n">
        <v/>
      </c>
      <c r="XA72" t="n">
        <v/>
      </c>
      <c r="XB72" t="n">
        <v/>
      </c>
      <c r="XC72" t="n">
        <v/>
      </c>
      <c r="XD72" t="n">
        <v/>
      </c>
      <c r="XE72" t="n">
        <v/>
      </c>
      <c r="XF72" t="n">
        <v/>
      </c>
      <c r="XG72" t="n">
        <v/>
      </c>
      <c r="XH72" t="n">
        <v/>
      </c>
      <c r="XI72" t="n">
        <v/>
      </c>
      <c r="XJ72" t="n">
        <v/>
      </c>
      <c r="XK72" t="n">
        <v/>
      </c>
      <c r="XL72" t="n">
        <v/>
      </c>
      <c r="XM72" t="n">
        <v/>
      </c>
      <c r="XN72" t="n">
        <v/>
      </c>
      <c r="XO72" t="n">
        <v/>
      </c>
      <c r="XP72" t="n">
        <v/>
      </c>
      <c r="XQ72" t="n">
        <v/>
      </c>
      <c r="XR72" t="n">
        <v/>
      </c>
      <c r="XS72" t="n">
        <v/>
      </c>
      <c r="XT72" t="n">
        <v/>
      </c>
      <c r="XU72" t="n">
        <v/>
      </c>
      <c r="XV72" t="n">
        <v/>
      </c>
      <c r="XW72" t="n">
        <v/>
      </c>
      <c r="XX72" t="n">
        <v/>
      </c>
      <c r="XY72" t="n">
        <v/>
      </c>
      <c r="XZ72" t="n">
        <v/>
      </c>
      <c r="YA72" t="n">
        <v/>
      </c>
      <c r="YB72" t="n">
        <v/>
      </c>
      <c r="YC72" t="n">
        <v/>
      </c>
      <c r="YD72" t="n">
        <v/>
      </c>
      <c r="YE72" t="n">
        <v/>
      </c>
      <c r="YF72" t="n">
        <v/>
      </c>
      <c r="YG72" t="n">
        <v/>
      </c>
      <c r="YH72" t="n">
        <v/>
      </c>
      <c r="YI72" t="n">
        <v/>
      </c>
      <c r="YJ72" t="n">
        <v/>
      </c>
      <c r="YK72" t="n">
        <v/>
      </c>
      <c r="YL72" t="n">
        <v/>
      </c>
      <c r="YM72" t="n">
        <v/>
      </c>
      <c r="YN72" t="n">
        <v/>
      </c>
      <c r="YO72" t="n">
        <v/>
      </c>
      <c r="YP72" t="n">
        <v/>
      </c>
      <c r="YQ72" t="n">
        <v/>
      </c>
      <c r="YR72" t="n">
        <v/>
      </c>
      <c r="YS72" t="n">
        <v/>
      </c>
      <c r="YT72" t="n">
        <v/>
      </c>
      <c r="YU72" t="n">
        <v/>
      </c>
      <c r="YV72" t="n">
        <v/>
      </c>
      <c r="YW72" t="n">
        <v/>
      </c>
      <c r="YX72" t="n">
        <v/>
      </c>
      <c r="YY72" t="n">
        <v/>
      </c>
      <c r="YZ72" t="n">
        <v/>
      </c>
      <c r="ZA72" t="n">
        <v/>
      </c>
      <c r="ZB72" t="n">
        <v/>
      </c>
      <c r="ZC72" t="n">
        <v/>
      </c>
      <c r="ZD72" t="n">
        <v/>
      </c>
      <c r="ZE72" t="n">
        <v/>
      </c>
      <c r="ZF72" t="n">
        <v/>
      </c>
      <c r="ZG72" t="n">
        <v/>
      </c>
      <c r="ZH72" t="n">
        <v/>
      </c>
      <c r="ZI72" t="n">
        <v/>
      </c>
      <c r="ZJ72" t="n">
        <v/>
      </c>
      <c r="ZK72" t="n">
        <v/>
      </c>
      <c r="ZL72" t="n">
        <v/>
      </c>
      <c r="ZM72" t="n">
        <v/>
      </c>
      <c r="ZN72" t="n">
        <v/>
      </c>
      <c r="ZO72" t="n">
        <v/>
      </c>
      <c r="ZP72" t="n">
        <v/>
      </c>
      <c r="ZQ72" t="n">
        <v/>
      </c>
      <c r="ZR72" t="n">
        <v/>
      </c>
      <c r="ZS72" t="n">
        <v/>
      </c>
      <c r="ZT72" t="n">
        <v/>
      </c>
      <c r="ZU72" t="n">
        <v/>
      </c>
      <c r="ZV72" t="n">
        <v/>
      </c>
      <c r="ZW72" t="n">
        <v>3</v>
      </c>
      <c r="ZX72" t="n">
        <v/>
      </c>
      <c r="ZY72" t="n">
        <v/>
      </c>
      <c r="ZZ72" t="n">
        <v/>
      </c>
      <c r="AAA72" t="n">
        <v/>
      </c>
      <c r="AAB72" t="n">
        <v/>
      </c>
      <c r="AAC72" t="n">
        <v/>
      </c>
      <c r="AAD72" t="n">
        <v/>
      </c>
      <c r="AAE72" t="inlineStr">
        <is>
          <t>Pakan segar (misal: rumput)</t>
        </is>
      </c>
      <c r="AAF72" t="n">
        <v/>
      </c>
      <c r="AAG72" t="n">
        <v/>
      </c>
      <c r="AAH72" t="n">
        <v/>
      </c>
      <c r="AAI72" t="n">
        <v/>
      </c>
      <c r="AAJ72" t="n">
        <v/>
      </c>
      <c r="AAK72" t="n">
        <v/>
      </c>
      <c r="AAL72" t="inlineStr">
        <is>
          <t>Tidak</t>
        </is>
      </c>
      <c r="AAM72" t="n">
        <v/>
      </c>
      <c r="AAN72" t="n">
        <v/>
      </c>
      <c r="AAO72" t="n">
        <v/>
      </c>
      <c r="AAP72" t="n">
        <v/>
      </c>
      <c r="AAQ72" t="n">
        <v/>
      </c>
      <c r="AAR72" t="inlineStr">
        <is>
          <t>Ya</t>
        </is>
      </c>
      <c r="AAS72" t="inlineStr">
        <is>
          <t>Tidak pasti/ragu-ragu</t>
        </is>
      </c>
      <c r="AAT72" t="inlineStr">
        <is>
          <t>Dibuang ke selokan</t>
        </is>
      </c>
      <c r="AAU72" t="n">
        <v>0</v>
      </c>
      <c r="AAV72" t="n">
        <v>0</v>
      </c>
      <c r="AAW72" t="n">
        <v>0</v>
      </c>
      <c r="AAX72" t="n">
        <v>0</v>
      </c>
      <c r="AAY72" t="n">
        <v>0</v>
      </c>
      <c r="AAZ72" t="n">
        <v>0</v>
      </c>
      <c r="ABA72" t="n">
        <v>1</v>
      </c>
      <c r="ABB72" t="n">
        <v/>
      </c>
      <c r="ABC72" t="n">
        <v/>
      </c>
      <c r="ABD72" t="n">
        <v/>
      </c>
      <c r="ABE72" t="n">
        <v/>
      </c>
      <c r="ABF72" t="n">
        <v/>
      </c>
      <c r="ABG72" t="n">
        <v/>
      </c>
      <c r="ABH72" t="n">
        <v/>
      </c>
      <c r="ABI72" t="n">
        <v/>
      </c>
      <c r="ABJ72" t="n">
        <v/>
      </c>
      <c r="ABK72" t="n">
        <v/>
      </c>
      <c r="ABL72" t="n">
        <v/>
      </c>
      <c r="ABM72" t="n">
        <v/>
      </c>
      <c r="ABN72" t="n">
        <v/>
      </c>
      <c r="ABO72" t="n">
        <v/>
      </c>
      <c r="ABP72" t="n">
        <v/>
      </c>
      <c r="ABQ72" t="n">
        <v/>
      </c>
      <c r="ABR72" t="n">
        <v/>
      </c>
      <c r="ABS72" t="n">
        <v/>
      </c>
      <c r="ABT72" t="n">
        <v/>
      </c>
      <c r="ABU72" t="n">
        <v/>
      </c>
      <c r="ABV72" t="n">
        <v/>
      </c>
      <c r="ABW72" t="n">
        <v/>
      </c>
      <c r="ABX72" t="n">
        <v/>
      </c>
      <c r="ABY72" t="n">
        <v/>
      </c>
      <c r="ABZ72" t="n">
        <v/>
      </c>
      <c r="ACA72" t="n">
        <v/>
      </c>
      <c r="ACB72" t="n">
        <v/>
      </c>
      <c r="ACC72" t="n">
        <v/>
      </c>
      <c r="ACD72" t="n">
        <v/>
      </c>
      <c r="ACE72" t="n">
        <v/>
      </c>
      <c r="ACF72" t="n">
        <v/>
      </c>
      <c r="ACG72" t="n">
        <v/>
      </c>
      <c r="ACH72" t="n">
        <v/>
      </c>
      <c r="ACI72" t="n">
        <v/>
      </c>
      <c r="ACJ72" t="n">
        <v/>
      </c>
      <c r="ACK72" t="inlineStr">
        <is>
          <t>Tidak memiliki tempat untuk menyimpan</t>
        </is>
      </c>
      <c r="ACL72" t="n">
        <v>0</v>
      </c>
      <c r="ACM72" t="n">
        <v>1</v>
      </c>
      <c r="ACN72" t="n">
        <v>0</v>
      </c>
      <c r="ACO72" t="n">
        <v>0</v>
      </c>
      <c r="ACP72" t="n">
        <v>0</v>
      </c>
      <c r="ACQ72" t="n">
        <v>0</v>
      </c>
      <c r="ACR72" t="n">
        <v>0</v>
      </c>
      <c r="ACS72" t="n">
        <v/>
      </c>
      <c r="ACT72" t="inlineStr">
        <is>
          <t>X</t>
        </is>
      </c>
      <c r="ACU72" t="inlineStr">
        <is>
          <t>Manfaat besar dan membantu kehidupan sehari-hari</t>
        </is>
      </c>
      <c r="ACV72" t="inlineStr">
        <is>
          <t>Berkurang</t>
        </is>
      </c>
      <c r="ACW72" t="inlineStr">
        <is>
          <t>Anggota keluarga - Perempuan dewasa</t>
        </is>
      </c>
      <c r="ACX72" t="inlineStr">
        <is>
          <t>Netral/tidak tahu</t>
        </is>
      </c>
      <c r="ACY72" t="inlineStr">
        <is>
          <t>Anggota keluarga - Perempuan dewasa</t>
        </is>
      </c>
      <c r="ACZ72" t="n">
        <v>0</v>
      </c>
      <c r="ADA72" t="n">
        <v>1</v>
      </c>
      <c r="ADB72" t="n">
        <v>0</v>
      </c>
      <c r="ADC72" t="n">
        <v>0</v>
      </c>
      <c r="ADD72" t="inlineStr">
        <is>
          <t>Puas</t>
        </is>
      </c>
      <c r="ADE72" t="inlineStr">
        <is>
          <t>Puas</t>
        </is>
      </c>
      <c r="ADF72" t="inlineStr">
        <is>
          <t>Puas</t>
        </is>
      </c>
      <c r="ADG72" t="inlineStr">
        <is>
          <t>Puas</t>
        </is>
      </c>
      <c r="ADH72" t="inlineStr">
        <is>
          <t>Tidak</t>
        </is>
      </c>
      <c r="ADI72" t="n">
        <v/>
      </c>
      <c r="ADJ72" t="inlineStr">
        <is>
          <t>Puas</t>
        </is>
      </c>
      <c r="ADK72" t="n">
        <v/>
      </c>
      <c r="ADL72" t="n">
        <v/>
      </c>
      <c r="ADM72" t="n">
        <v/>
      </c>
      <c r="ADN72" t="n">
        <v/>
      </c>
      <c r="ADO72" t="n">
        <v/>
      </c>
      <c r="ADP72" t="n">
        <v/>
      </c>
      <c r="ADQ72" t="n">
        <v/>
      </c>
      <c r="ADR72" t="n">
        <v/>
      </c>
      <c r="ADS72" t="n">
        <v/>
      </c>
      <c r="ADT72" t="n">
        <v/>
      </c>
      <c r="ADU72" t="inlineStr">
        <is>
          <t>Menghubungi CPO atau pendamping</t>
        </is>
      </c>
      <c r="ADV72" t="n">
        <v>0</v>
      </c>
      <c r="ADW72" t="n">
        <v>0</v>
      </c>
      <c r="ADX72" t="n">
        <v>0</v>
      </c>
      <c r="ADY72" t="n">
        <v>0</v>
      </c>
      <c r="ADZ72" t="n">
        <v>1</v>
      </c>
      <c r="AEA72" t="n">
        <v>0</v>
      </c>
      <c r="AEB72" t="n">
        <v>0</v>
      </c>
      <c r="AEC72" t="n">
        <v>0</v>
      </c>
      <c r="AED72" t="inlineStr">
        <is>
          <t>X</t>
        </is>
      </c>
      <c r="AEE72" t="inlineStr">
        <is>
          <t>Laki-laki dewasa</t>
        </is>
      </c>
      <c r="AEF72" t="n">
        <v/>
      </c>
      <c r="AEG72" t="inlineStr">
        <is>
          <t>Menelepon atau WA langsung</t>
        </is>
      </c>
      <c r="AEH72" t="n">
        <v/>
      </c>
      <c r="AEI72" t="inlineStr">
        <is>
          <t>Tidak</t>
        </is>
      </c>
      <c r="AEJ72" t="inlineStr">
        <is>
          <t>Ya, selalu</t>
        </is>
      </c>
      <c r="AEK72" t="inlineStr">
        <is>
          <t>Pengurangan pengeluaran rumah tangga (bahan bakar minyak, pupuk, dll.)</t>
        </is>
      </c>
      <c r="AEL72" t="n">
        <v>1</v>
      </c>
      <c r="AEM72" t="n">
        <v>0</v>
      </c>
      <c r="AEN72" t="n">
        <v>0</v>
      </c>
      <c r="AEO72" t="n">
        <v>0</v>
      </c>
      <c r="AEP72" t="n">
        <v>0</v>
      </c>
      <c r="AEQ72" t="n">
        <v>0</v>
      </c>
      <c r="AER72" t="n">
        <v>0</v>
      </c>
      <c r="AES72" t="n">
        <v>0</v>
      </c>
      <c r="AET72" t="n">
        <v>0</v>
      </c>
      <c r="AEU72" t="n">
        <v>0</v>
      </c>
      <c r="AEV72" t="n">
        <v>0</v>
      </c>
      <c r="AEW72" t="n">
        <v>0</v>
      </c>
      <c r="AEX72" t="n">
        <v/>
      </c>
      <c r="AEY72" t="inlineStr">
        <is>
          <t>Mengurangi pengeluaran energi</t>
        </is>
      </c>
      <c r="AEZ72" t="n">
        <v/>
      </c>
      <c r="AFA72" t="inlineStr">
        <is>
          <t>Koperasi</t>
        </is>
      </c>
      <c r="AFB72" t="n">
        <v/>
      </c>
      <c r="AFC72" t="inlineStr">
        <is>
          <t>1000526046-15_28_58.jpg</t>
        </is>
      </c>
      <c r="AFD72" t="inlineStr">
        <is>
          <t>https://kf.kobotoolbox.org/api/v2/assets/avstPQqLr3Ab3ZdcVTXZ6f/data/666376605/attachments/attdRQ28HVZiT7u7jX4TGdya/</t>
        </is>
      </c>
      <c r="AFE72" t="inlineStr">
        <is>
          <t>1000526043-15_29_3.jpg</t>
        </is>
      </c>
      <c r="AFF72" t="inlineStr">
        <is>
          <t>https://kf.kobotoolbox.org/api/v2/assets/avstPQqLr3Ab3ZdcVTXZ6f/data/666376605/attachments/attCyn22LPeGYxTZtmUNdSr4/</t>
        </is>
      </c>
      <c r="AFG72" t="inlineStr">
        <is>
          <t>Kukuh wahyu</t>
        </is>
      </c>
      <c r="AFH72" t="n">
        <v/>
      </c>
      <c r="AFI72" t="n">
        <v/>
      </c>
    </row>
    <row r="73">
      <c r="A73" t="n">
        <v/>
      </c>
      <c r="B73" t="n">
        <v/>
      </c>
      <c r="C73" t="n">
        <v/>
      </c>
      <c r="D73" t="inlineStr">
        <is>
          <t>andik saputra</t>
        </is>
      </c>
      <c r="E73" t="n">
        <v>85248479769</v>
      </c>
      <c r="F73" t="inlineStr">
        <is>
          <t>-7.9847 112.695748 509.4000244140625 33.595001220703125</t>
        </is>
      </c>
      <c r="G73" t="n">
        <v>-7.9847</v>
      </c>
      <c r="H73" t="n">
        <v>112.695748</v>
      </c>
      <c r="I73" t="n">
        <v>509.4000244</v>
      </c>
      <c r="J73" t="n">
        <v>33.59500122</v>
      </c>
      <c r="K73" t="n">
        <v>0</v>
      </c>
      <c r="L73" t="inlineStr">
        <is>
          <t>-7.984691 112.69575 509.4000244140625 30</t>
        </is>
      </c>
      <c r="M73" t="n">
        <v>-7.984691</v>
      </c>
      <c r="N73" t="n">
        <v>112.69575</v>
      </c>
      <c r="O73" t="n">
        <v>509.4000244</v>
      </c>
      <c r="P73" t="n">
        <v>30</v>
      </c>
      <c r="Q73" t="n">
        <v>0</v>
      </c>
      <c r="R73" t="inlineStr">
        <is>
          <t>Jawa Timur</t>
        </is>
      </c>
      <c r="S73" t="n">
        <v>0</v>
      </c>
      <c r="T73" t="n">
        <v>0</v>
      </c>
      <c r="U73" t="n">
        <v>0</v>
      </c>
      <c r="V73" t="n">
        <v>0</v>
      </c>
      <c r="W73" t="n">
        <v>0</v>
      </c>
      <c r="X73" t="n">
        <v>1</v>
      </c>
      <c r="Y73" t="n">
        <v>0</v>
      </c>
      <c r="Z73" t="n">
        <v>0</v>
      </c>
      <c r="AA73" t="n">
        <v>0</v>
      </c>
      <c r="AB73" t="n">
        <v>0</v>
      </c>
      <c r="AC73" t="inlineStr">
        <is>
          <t>MALANG</t>
        </is>
      </c>
      <c r="AD73" t="inlineStr">
        <is>
          <t>PAKIS</t>
        </is>
      </c>
      <c r="AE73" t="inlineStr">
        <is>
          <t>GENITRI MULYOREJO</t>
        </is>
      </c>
      <c r="AF73" t="inlineStr">
        <is>
          <t>KAN JABUNG</t>
        </is>
      </c>
      <c r="AG73" t="inlineStr">
        <is>
          <t>KJP0789</t>
        </is>
      </c>
      <c r="AH73" t="n">
        <v>7</v>
      </c>
      <c r="AI73" t="inlineStr">
        <is>
          <t>VPA2</t>
        </is>
      </c>
      <c r="AJ73" t="inlineStr">
        <is>
          <t>Tidak aktif</t>
        </is>
      </c>
      <c r="AK73" t="n">
        <v>42</v>
      </c>
      <c r="AL73" t="inlineStr">
        <is>
          <t>Laki-laki</t>
        </is>
      </c>
      <c r="AM73" t="inlineStr">
        <is>
          <t>Sudah menikah</t>
        </is>
      </c>
      <c r="AN73" t="inlineStr">
        <is>
          <t>Diploma/S1/Sederajat</t>
        </is>
      </c>
      <c r="AO73" t="inlineStr">
        <is>
          <t>Pegawai pemerintah</t>
        </is>
      </c>
      <c r="AP73" t="n">
        <v>0</v>
      </c>
      <c r="AQ73" t="n">
        <v>0</v>
      </c>
      <c r="AR73" t="n">
        <v>0</v>
      </c>
      <c r="AS73" t="n">
        <v>0</v>
      </c>
      <c r="AT73" t="n">
        <v>1</v>
      </c>
      <c r="AU73" t="n">
        <v>0</v>
      </c>
      <c r="AV73" t="n">
        <v>0</v>
      </c>
      <c r="AW73" t="n">
        <v>0</v>
      </c>
      <c r="AX73" t="n">
        <v/>
      </c>
      <c r="AY73" t="inlineStr">
        <is>
          <t>Peternak</t>
        </is>
      </c>
      <c r="AZ73" t="n">
        <v>0</v>
      </c>
      <c r="BA73" t="n">
        <v>1</v>
      </c>
      <c r="BB73" t="n">
        <v>0</v>
      </c>
      <c r="BC73" t="n">
        <v>0</v>
      </c>
      <c r="BD73" t="n">
        <v>0</v>
      </c>
      <c r="BE73" t="n">
        <v>0</v>
      </c>
      <c r="BF73" t="n">
        <v>0</v>
      </c>
      <c r="BG73" t="n">
        <v>0</v>
      </c>
      <c r="BH73" t="n">
        <v/>
      </c>
      <c r="BI73" t="inlineStr">
        <is>
          <t>&gt;Rp3.500.000</t>
        </is>
      </c>
      <c r="BJ73" t="n">
        <v>1</v>
      </c>
      <c r="BK73" t="n">
        <v>1</v>
      </c>
      <c r="BL73" t="n">
        <v>2</v>
      </c>
      <c r="BM73" t="n">
        <v>0</v>
      </c>
      <c r="BN73" t="inlineStr">
        <is>
          <t>Milik sendiri</t>
        </is>
      </c>
      <c r="BO73" t="inlineStr">
        <is>
          <t>Permanen (dinding bata dan semen)</t>
        </is>
      </c>
      <c r="BP73" t="n">
        <v>1</v>
      </c>
      <c r="BQ73" t="n">
        <v>0</v>
      </c>
      <c r="BR73" t="n">
        <v>0</v>
      </c>
      <c r="BS73" t="n">
        <v>0</v>
      </c>
      <c r="BT73" t="n">
        <v>0</v>
      </c>
      <c r="BU73" t="n">
        <v/>
      </c>
      <c r="BV73" t="inlineStr">
        <is>
          <t>Keramik/ubin</t>
        </is>
      </c>
      <c r="BW73" t="n">
        <v>0</v>
      </c>
      <c r="BX73" t="n">
        <v>0</v>
      </c>
      <c r="BY73" t="n">
        <v>1</v>
      </c>
      <c r="BZ73" t="n">
        <v>0</v>
      </c>
      <c r="CA73" t="n">
        <v>0</v>
      </c>
      <c r="CB73" t="n">
        <v/>
      </c>
      <c r="CC73" t="inlineStr">
        <is>
          <t>Genting</t>
        </is>
      </c>
      <c r="CD73" t="n">
        <v>0</v>
      </c>
      <c r="CE73" t="n">
        <v>0</v>
      </c>
      <c r="CF73" t="n">
        <v>0</v>
      </c>
      <c r="CG73" t="n">
        <v>0</v>
      </c>
      <c r="CH73" t="n">
        <v>0</v>
      </c>
      <c r="CI73" t="n">
        <v>1</v>
      </c>
      <c r="CJ73" t="n">
        <v>0</v>
      </c>
      <c r="CK73" t="n">
        <v/>
      </c>
      <c r="CL73" t="inlineStr">
        <is>
          <t>Ya</t>
        </is>
      </c>
      <c r="CM73" t="n">
        <v>2019</v>
      </c>
      <c r="CN73" t="inlineStr">
        <is>
          <t>Fixed-Dome (Kubah Tetap)</t>
        </is>
      </c>
      <c r="CO73" t="inlineStr">
        <is>
          <t>8 m³ (6-7 ekor sapi, ±6,5 jam memasak/hari, ±65 kg slurry/hari)</t>
        </is>
      </c>
      <c r="CP73" t="inlineStr">
        <is>
          <t>Anggota keluarga - laki-laki</t>
        </is>
      </c>
      <c r="CQ73" t="n">
        <v>0</v>
      </c>
      <c r="CR73" t="n">
        <v>0</v>
      </c>
      <c r="CS73" t="n">
        <v>0</v>
      </c>
      <c r="CT73" t="n">
        <v>0</v>
      </c>
      <c r="CU73" t="n">
        <v>1</v>
      </c>
      <c r="CV73" t="n">
        <v>0</v>
      </c>
      <c r="CW73" t="n">
        <v>0</v>
      </c>
      <c r="CX73" t="n">
        <v>0</v>
      </c>
      <c r="CY73" t="inlineStr">
        <is>
          <t>Anggota keluarga - laki-laki Anggota keluarga - perempuan dewasa</t>
        </is>
      </c>
      <c r="CZ73" t="n">
        <v>1</v>
      </c>
      <c r="DA73" t="n">
        <v>1</v>
      </c>
      <c r="DB73" t="n">
        <v>0</v>
      </c>
      <c r="DC73" t="n">
        <v/>
      </c>
      <c r="DD73" t="inlineStr">
        <is>
          <t>Anggota keluarga - laki-laki CPO atau pendamping</t>
        </is>
      </c>
      <c r="DE73" t="n">
        <v>1</v>
      </c>
      <c r="DF73" t="n">
        <v>0</v>
      </c>
      <c r="DG73" t="n">
        <v>1</v>
      </c>
      <c r="DH73" t="n">
        <v>0</v>
      </c>
      <c r="DI73" t="n">
        <v/>
      </c>
      <c r="DJ73" t="inlineStr">
        <is>
          <t>Anggota keluarga - laki-laki Anggota keluarga - perempuan dewasa CPO atau pendamping</t>
        </is>
      </c>
      <c r="DK73" t="n">
        <v>1</v>
      </c>
      <c r="DL73" t="n">
        <v>1</v>
      </c>
      <c r="DM73" t="n">
        <v>1</v>
      </c>
      <c r="DN73" t="n">
        <v>0</v>
      </c>
      <c r="DO73" t="n">
        <v/>
      </c>
      <c r="DP73" t="inlineStr">
        <is>
          <t>Tidak berfungsi sama sekali</t>
        </is>
      </c>
      <c r="DQ73" t="inlineStr">
        <is>
          <t>&gt;1 tahun yang lalu</t>
        </is>
      </c>
      <c r="DR73" t="inlineStr">
        <is>
          <t>Tidak ada ternak</t>
        </is>
      </c>
      <c r="DS73" t="n">
        <v/>
      </c>
      <c r="DT73" t="n">
        <v/>
      </c>
      <c r="DU73" t="n">
        <v/>
      </c>
      <c r="DV73" t="n">
        <v/>
      </c>
      <c r="DW73" t="n">
        <v/>
      </c>
      <c r="DX73" t="n">
        <v/>
      </c>
      <c r="DY73" t="n">
        <v/>
      </c>
      <c r="DZ73" t="n">
        <v/>
      </c>
      <c r="EA73" t="n">
        <v/>
      </c>
      <c r="EB73" t="n">
        <v/>
      </c>
      <c r="EC73" t="n">
        <v/>
      </c>
      <c r="ED73" t="n">
        <v/>
      </c>
      <c r="EE73" t="n">
        <v/>
      </c>
      <c r="EF73" t="n">
        <v/>
      </c>
      <c r="EG73" t="n">
        <v/>
      </c>
      <c r="EH73" t="n">
        <v/>
      </c>
      <c r="EI73" t="inlineStr">
        <is>
          <t>Tidak ada masalah</t>
        </is>
      </c>
      <c r="EJ73" t="n">
        <v>0</v>
      </c>
      <c r="EK73" t="n">
        <v>0</v>
      </c>
      <c r="EL73" t="n">
        <v>0</v>
      </c>
      <c r="EM73" t="n">
        <v>1</v>
      </c>
      <c r="EN73" t="n">
        <v>0</v>
      </c>
      <c r="EO73" t="n">
        <v/>
      </c>
      <c r="EP73" t="inlineStr">
        <is>
          <t>Ya, sangat jelas dan mudah diikuti</t>
        </is>
      </c>
      <c r="EQ73" t="inlineStr">
        <is>
          <t>Pelatihan</t>
        </is>
      </c>
      <c r="ER73" t="inlineStr">
        <is>
          <t>CPO atau pendamping Pegawai koperasi</t>
        </is>
      </c>
      <c r="ES73" t="n">
        <v>1</v>
      </c>
      <c r="ET73" t="n">
        <v>0</v>
      </c>
      <c r="EU73" t="n">
        <v>1</v>
      </c>
      <c r="EV73" t="n">
        <v>0</v>
      </c>
      <c r="EW73" t="n">
        <v/>
      </c>
      <c r="EX73" t="inlineStr">
        <is>
          <t>Anggota keluarga - Laki-laki Anggota keluarga - Perempuan dewasa</t>
        </is>
      </c>
      <c r="EY73" t="n">
        <v>1</v>
      </c>
      <c r="EZ73" t="n">
        <v>1</v>
      </c>
      <c r="FA73" t="n">
        <v>0</v>
      </c>
      <c r="FB73" t="n">
        <v/>
      </c>
      <c r="FC73" t="inlineStr">
        <is>
          <t>Setiap bulan</t>
        </is>
      </c>
      <c r="FD73" t="n">
        <v/>
      </c>
      <c r="FE73" t="inlineStr">
        <is>
          <t>Mengetahui</t>
        </is>
      </c>
      <c r="FF73" t="inlineStr">
        <is>
          <t>Selalu (setiap hari)</t>
        </is>
      </c>
      <c r="FG73" t="inlineStr">
        <is>
          <t>Mengetahui</t>
        </is>
      </c>
      <c r="FH73" t="inlineStr">
        <is>
          <t>Sering (setiap minggu)</t>
        </is>
      </c>
      <c r="FI73" t="inlineStr">
        <is>
          <t>Mengetahui</t>
        </is>
      </c>
      <c r="FJ73" t="inlineStr">
        <is>
          <t>Sering (setiap minggu)</t>
        </is>
      </c>
      <c r="FK73" t="inlineStr">
        <is>
          <t>Mengetahui</t>
        </is>
      </c>
      <c r="FL73" t="inlineStr">
        <is>
          <t>Cukup sering (2 minggu sekali)</t>
        </is>
      </c>
      <c r="FM73" t="inlineStr">
        <is>
          <t>Mengetahui</t>
        </is>
      </c>
      <c r="FN73" t="inlineStr">
        <is>
          <t>Cukup sering (2 minggu sekali)</t>
        </is>
      </c>
      <c r="FO73" t="inlineStr">
        <is>
          <t>Mengetahui</t>
        </is>
      </c>
      <c r="FP73" t="inlineStr">
        <is>
          <t>Cukup sering (2 minggu sekali)</t>
        </is>
      </c>
      <c r="FQ73" t="inlineStr">
        <is>
          <t>Mengetahui</t>
        </is>
      </c>
      <c r="FR73" t="inlineStr">
        <is>
          <t>Ya</t>
        </is>
      </c>
      <c r="FS73" t="inlineStr">
        <is>
          <t>Mengetahui</t>
        </is>
      </c>
      <c r="FT73" t="inlineStr">
        <is>
          <t>Tidak sama sekali</t>
        </is>
      </c>
      <c r="FU73" t="inlineStr">
        <is>
          <t>Laki-laki dewasa</t>
        </is>
      </c>
      <c r="FV73" t="n">
        <v>1</v>
      </c>
      <c r="FW73" t="n">
        <v>0</v>
      </c>
      <c r="FX73" t="n">
        <v>0</v>
      </c>
      <c r="FY73" t="n">
        <v>0</v>
      </c>
      <c r="FZ73" t="inlineStr">
        <is>
          <t>Memahami</t>
        </is>
      </c>
      <c r="GA73" t="inlineStr">
        <is>
          <t>Pelatihan</t>
        </is>
      </c>
      <c r="GB73" t="n">
        <v>0</v>
      </c>
      <c r="GC73" t="n">
        <v>1</v>
      </c>
      <c r="GD73" t="n">
        <v>0</v>
      </c>
      <c r="GE73" t="n">
        <v>0</v>
      </c>
      <c r="GF73" t="n">
        <v/>
      </c>
      <c r="GG73" t="inlineStr">
        <is>
          <t>Sering</t>
        </is>
      </c>
      <c r="GH73" t="inlineStr">
        <is>
          <t>Ya</t>
        </is>
      </c>
      <c r="GI73" t="inlineStr">
        <is>
          <t>Tetangga</t>
        </is>
      </c>
      <c r="GJ73" t="n">
        <v>1</v>
      </c>
      <c r="GK73" t="n">
        <v>0</v>
      </c>
      <c r="GL73" t="n">
        <v>0</v>
      </c>
      <c r="GM73" t="n">
        <v>0</v>
      </c>
      <c r="GN73" t="n">
        <v/>
      </c>
      <c r="GO73" t="n">
        <v>4</v>
      </c>
      <c r="GP73" t="inlineStr">
        <is>
          <t>Sebagian</t>
        </is>
      </c>
      <c r="GQ73" t="inlineStr">
        <is>
          <t>LPG</t>
        </is>
      </c>
      <c r="GR73" t="n">
        <v>1</v>
      </c>
      <c r="GS73" t="n">
        <v>0</v>
      </c>
      <c r="GT73" t="n">
        <v>0</v>
      </c>
      <c r="GU73" t="n">
        <v>0</v>
      </c>
      <c r="GV73" t="n">
        <v>0</v>
      </c>
      <c r="GW73" t="n">
        <v>0</v>
      </c>
      <c r="GX73" t="n">
        <v>0</v>
      </c>
      <c r="GY73" t="n">
        <v/>
      </c>
      <c r="GZ73" t="inlineStr">
        <is>
          <t>Tidak</t>
        </is>
      </c>
      <c r="HA73" t="n">
        <v/>
      </c>
      <c r="HB73" t="n">
        <v/>
      </c>
      <c r="HC73" t="n">
        <v/>
      </c>
      <c r="HD73" t="n">
        <v/>
      </c>
      <c r="HE73" t="n">
        <v/>
      </c>
      <c r="HF73" t="n">
        <v/>
      </c>
      <c r="HG73" t="n">
        <v/>
      </c>
      <c r="HH73" t="n">
        <v/>
      </c>
      <c r="HI73" t="n">
        <v/>
      </c>
      <c r="HJ73" t="n">
        <v/>
      </c>
      <c r="HK73" t="n">
        <v/>
      </c>
      <c r="HL73" t="n">
        <v/>
      </c>
      <c r="HM73" t="n">
        <v/>
      </c>
      <c r="HN73" t="n">
        <v/>
      </c>
      <c r="HO73" t="n">
        <v/>
      </c>
      <c r="HP73" t="n">
        <v/>
      </c>
      <c r="HQ73" t="n">
        <v/>
      </c>
      <c r="HR73" t="n">
        <v/>
      </c>
      <c r="HS73" t="n">
        <v/>
      </c>
      <c r="HT73" t="n">
        <v/>
      </c>
      <c r="HU73" t="n">
        <v/>
      </c>
      <c r="HV73" t="n">
        <v/>
      </c>
      <c r="HW73" t="n">
        <v/>
      </c>
      <c r="HX73" t="n">
        <v/>
      </c>
      <c r="HY73" t="n">
        <v/>
      </c>
      <c r="HZ73" t="n">
        <v/>
      </c>
      <c r="IA73" t="n">
        <v>6</v>
      </c>
      <c r="IB73" t="n">
        <v>36000</v>
      </c>
      <c r="IC73" t="n">
        <v/>
      </c>
      <c r="ID73" t="n">
        <v/>
      </c>
      <c r="IE73" t="n">
        <v/>
      </c>
      <c r="IF73" t="n">
        <v/>
      </c>
      <c r="IG73" t="n">
        <v/>
      </c>
      <c r="IH73" t="n">
        <v/>
      </c>
      <c r="II73" t="n">
        <v/>
      </c>
      <c r="IJ73" t="n">
        <v/>
      </c>
      <c r="IK73" t="inlineStr">
        <is>
          <t>65-80 kg</t>
        </is>
      </c>
      <c r="IL73" t="inlineStr">
        <is>
          <t>1-3 jam</t>
        </is>
      </c>
      <c r="IM73" t="inlineStr">
        <is>
          <t>Ya</t>
        </is>
      </c>
      <c r="IN73" t="inlineStr">
        <is>
          <t>Tidak</t>
        </is>
      </c>
      <c r="IO73" t="inlineStr">
        <is>
          <t>Tidak ada perubahan</t>
        </is>
      </c>
      <c r="IP73" t="n">
        <v/>
      </c>
      <c r="IQ73" t="inlineStr">
        <is>
          <t>Tidak pernah</t>
        </is>
      </c>
      <c r="IR73" t="n">
        <v/>
      </c>
      <c r="IS73" t="n">
        <v/>
      </c>
      <c r="IT73" t="n">
        <v/>
      </c>
      <c r="IU73" t="n">
        <v/>
      </c>
      <c r="IV73" t="n">
        <v/>
      </c>
      <c r="IW73" t="n">
        <v/>
      </c>
      <c r="IX73" t="n">
        <v/>
      </c>
      <c r="IY73" t="n">
        <v/>
      </c>
      <c r="IZ73" t="inlineStr">
        <is>
          <t>Tidak pernah</t>
        </is>
      </c>
      <c r="JA73" t="n">
        <v/>
      </c>
      <c r="JB73" t="n">
        <v/>
      </c>
      <c r="JC73" t="n">
        <v/>
      </c>
      <c r="JD73" t="n">
        <v/>
      </c>
      <c r="JE73" t="n">
        <v/>
      </c>
      <c r="JF73" t="n">
        <v/>
      </c>
      <c r="JG73" t="n">
        <v/>
      </c>
      <c r="JH73" t="n">
        <v/>
      </c>
      <c r="JI73" t="inlineStr">
        <is>
          <t>Tidak pernah</t>
        </is>
      </c>
      <c r="JJ73" t="n">
        <v/>
      </c>
      <c r="JK73" t="n">
        <v/>
      </c>
      <c r="JL73" t="n">
        <v/>
      </c>
      <c r="JM73" t="n">
        <v/>
      </c>
      <c r="JN73" t="n">
        <v/>
      </c>
      <c r="JO73" t="n">
        <v/>
      </c>
      <c r="JP73" t="n">
        <v/>
      </c>
      <c r="JQ73" t="n">
        <v/>
      </c>
      <c r="JR73" t="inlineStr">
        <is>
          <t>Tidak pernah</t>
        </is>
      </c>
      <c r="JS73" t="n">
        <v/>
      </c>
      <c r="JT73" t="n">
        <v/>
      </c>
      <c r="JU73" t="n">
        <v/>
      </c>
      <c r="JV73" t="n">
        <v/>
      </c>
      <c r="JW73" t="n">
        <v/>
      </c>
      <c r="JX73" t="n">
        <v/>
      </c>
      <c r="JY73" t="n">
        <v/>
      </c>
      <c r="JZ73" t="n">
        <v/>
      </c>
      <c r="KA73" t="inlineStr">
        <is>
          <t>Tidak pernah</t>
        </is>
      </c>
      <c r="KB73" t="n">
        <v/>
      </c>
      <c r="KC73" t="n">
        <v/>
      </c>
      <c r="KD73" t="n">
        <v/>
      </c>
      <c r="KE73" t="n">
        <v/>
      </c>
      <c r="KF73" t="n">
        <v/>
      </c>
      <c r="KG73" t="n">
        <v/>
      </c>
      <c r="KH73" t="n">
        <v/>
      </c>
      <c r="KI73" t="n">
        <v/>
      </c>
      <c r="KJ73" t="inlineStr">
        <is>
          <t>Tidak pernah</t>
        </is>
      </c>
      <c r="KK73" t="n">
        <v/>
      </c>
      <c r="KL73" t="n">
        <v/>
      </c>
      <c r="KM73" t="n">
        <v/>
      </c>
      <c r="KN73" t="n">
        <v/>
      </c>
      <c r="KO73" t="n">
        <v/>
      </c>
      <c r="KP73" t="n">
        <v/>
      </c>
      <c r="KQ73" t="n">
        <v/>
      </c>
      <c r="KR73" t="n">
        <v/>
      </c>
      <c r="KS73" t="inlineStr">
        <is>
          <t>Tidak ada perubahan</t>
        </is>
      </c>
      <c r="KT73" t="inlineStr">
        <is>
          <t>0-1 kali</t>
        </is>
      </c>
      <c r="KU73" t="inlineStr">
        <is>
          <t>0-1 kali</t>
        </is>
      </c>
      <c r="KV73" t="inlineStr">
        <is>
          <t>Tidak ada</t>
        </is>
      </c>
      <c r="KW73" t="n">
        <v>0</v>
      </c>
      <c r="KX73" t="n">
        <v>0</v>
      </c>
      <c r="KY73" t="n">
        <v>0</v>
      </c>
      <c r="KZ73" t="n">
        <v>1</v>
      </c>
      <c r="LA73" t="inlineStr">
        <is>
          <t>Tidak ada perubahan</t>
        </is>
      </c>
      <c r="LB73" t="inlineStr">
        <is>
          <t>Cukup membaik</t>
        </is>
      </c>
      <c r="LC73" t="n">
        <v>0</v>
      </c>
      <c r="LD73" t="n">
        <v>1</v>
      </c>
      <c r="LE73" t="n">
        <v>0</v>
      </c>
      <c r="LF73" t="n">
        <v>7</v>
      </c>
      <c r="LG73" t="inlineStr">
        <is>
          <t>Tidak</t>
        </is>
      </c>
      <c r="LH73" t="n">
        <v/>
      </c>
      <c r="LI73" t="n">
        <v>0</v>
      </c>
      <c r="LJ73" t="inlineStr">
        <is>
          <t>Kebutuhan rumah tangga</t>
        </is>
      </c>
      <c r="LK73" t="n">
        <v>0</v>
      </c>
      <c r="LL73" t="n">
        <v>0</v>
      </c>
      <c r="LM73" t="n">
        <v>0</v>
      </c>
      <c r="LN73" t="n">
        <v>0</v>
      </c>
      <c r="LO73" t="n">
        <v>1</v>
      </c>
      <c r="LP73" t="n">
        <v>0</v>
      </c>
      <c r="LQ73" t="n">
        <v>0</v>
      </c>
      <c r="LR73" t="n">
        <v/>
      </c>
      <c r="LS73" t="n">
        <v>10</v>
      </c>
      <c r="LT73" t="n">
        <v>0</v>
      </c>
      <c r="LU73" t="n">
        <v>0</v>
      </c>
      <c r="LV73" t="n">
        <v>5</v>
      </c>
      <c r="LW73" t="n">
        <v>0</v>
      </c>
      <c r="LX73" t="n">
        <v>0</v>
      </c>
      <c r="LY73" t="n">
        <v>5</v>
      </c>
      <c r="LZ73" t="n">
        <v>0</v>
      </c>
      <c r="MA73" t="n">
        <v>0</v>
      </c>
      <c r="MB73" t="inlineStr">
        <is>
          <t>Tidak</t>
        </is>
      </c>
      <c r="MC73" t="n">
        <v>0</v>
      </c>
      <c r="MD73" t="n">
        <v>0</v>
      </c>
      <c r="ME73" t="n">
        <v>0</v>
      </c>
      <c r="MF73" t="n">
        <v>0</v>
      </c>
      <c r="MG73" t="n">
        <v>0</v>
      </c>
      <c r="MH73" t="n">
        <v>0</v>
      </c>
      <c r="MI73" t="n">
        <v/>
      </c>
      <c r="MJ73" t="n">
        <v/>
      </c>
      <c r="MK73" t="n">
        <v/>
      </c>
      <c r="ML73" t="n">
        <v/>
      </c>
      <c r="MM73" t="n">
        <v/>
      </c>
      <c r="MN73" t="n">
        <v/>
      </c>
      <c r="MO73" t="n">
        <v/>
      </c>
      <c r="MP73" t="n">
        <v/>
      </c>
      <c r="MQ73" t="n">
        <v/>
      </c>
      <c r="MR73" t="inlineStr">
        <is>
          <t>Istirahat</t>
        </is>
      </c>
      <c r="MS73" t="n">
        <v/>
      </c>
      <c r="MT73" t="inlineStr">
        <is>
          <t>Istirahat</t>
        </is>
      </c>
      <c r="MU73" t="inlineStr">
        <is>
          <t>Tidak</t>
        </is>
      </c>
      <c r="MV73" t="n">
        <v/>
      </c>
      <c r="MW73" t="n">
        <v/>
      </c>
      <c r="MX73" t="n">
        <v/>
      </c>
      <c r="MY73" t="n">
        <v/>
      </c>
      <c r="MZ73" t="n">
        <v/>
      </c>
      <c r="NA73" t="n">
        <v/>
      </c>
      <c r="NB73" t="n">
        <v/>
      </c>
      <c r="NC73" t="n">
        <v/>
      </c>
      <c r="ND73" t="n">
        <v/>
      </c>
      <c r="NE73" t="n">
        <v/>
      </c>
      <c r="NF73" t="n">
        <v/>
      </c>
      <c r="NG73" t="n">
        <v/>
      </c>
      <c r="NH73" t="n">
        <v/>
      </c>
      <c r="NI73" t="n">
        <v/>
      </c>
      <c r="NJ73" t="n">
        <v/>
      </c>
      <c r="NK73" t="n">
        <v/>
      </c>
      <c r="NL73" t="inlineStr">
        <is>
          <t>Ya</t>
        </is>
      </c>
      <c r="NM73" t="inlineStr">
        <is>
          <t>Kombinasi kredit/pinjaman dan dana hibah</t>
        </is>
      </c>
      <c r="NN73" t="inlineStr">
        <is>
          <t>5.000.001-7.000.000</t>
        </is>
      </c>
      <c r="NO73" t="inlineStr">
        <is>
          <t>Yayasan Rumah Energi atau BIRU</t>
        </is>
      </c>
      <c r="NP73" t="n">
        <v/>
      </c>
      <c r="NQ73" t="inlineStr">
        <is>
          <t>Koperasi</t>
        </is>
      </c>
      <c r="NR73" t="n">
        <v/>
      </c>
      <c r="NS73" t="n">
        <v>24</v>
      </c>
      <c r="NT73" t="inlineStr">
        <is>
          <t>CPO/pendamping</t>
        </is>
      </c>
      <c r="NU73" t="n">
        <v/>
      </c>
      <c r="NV73" t="n">
        <v/>
      </c>
      <c r="NW73" t="n">
        <v/>
      </c>
      <c r="NX73" t="inlineStr">
        <is>
          <t>Sama saja</t>
        </is>
      </c>
      <c r="NY73" t="n">
        <v>60</v>
      </c>
      <c r="NZ73" t="n">
        <v>0</v>
      </c>
      <c r="OA73" t="n">
        <v>0</v>
      </c>
      <c r="OB73" t="n">
        <v>0</v>
      </c>
      <c r="OC73" t="n">
        <v>15</v>
      </c>
      <c r="OD73" t="n">
        <v>0</v>
      </c>
      <c r="OE73" t="inlineStr">
        <is>
          <t>Tidak ada perubahan</t>
        </is>
      </c>
      <c r="OF73" t="inlineStr">
        <is>
          <t>Lebih baik (beda waktu memasak 5-30 menit, ATAU tidak lagi ada rasa/bau makanan yang berubah, ATAU alasan lainnya)</t>
        </is>
      </c>
      <c r="OG73" t="inlineStr">
        <is>
          <t>Ya</t>
        </is>
      </c>
      <c r="OH73" t="n">
        <v>0</v>
      </c>
      <c r="OI73" t="n">
        <v>0</v>
      </c>
      <c r="OJ73" t="n">
        <v>0</v>
      </c>
      <c r="OK73" t="n">
        <v>0</v>
      </c>
      <c r="OL73" t="n">
        <v>0</v>
      </c>
      <c r="OM73" t="n">
        <v>0</v>
      </c>
      <c r="ON73" t="n">
        <v>0</v>
      </c>
      <c r="OO73" t="n">
        <v>0</v>
      </c>
      <c r="OP73" t="inlineStr">
        <is>
          <t>Sapi perah</t>
        </is>
      </c>
      <c r="OQ73" t="n">
        <v>0</v>
      </c>
      <c r="OR73" t="n">
        <v>1</v>
      </c>
      <c r="OS73" t="n">
        <v>0</v>
      </c>
      <c r="OT73" t="n">
        <v>0</v>
      </c>
      <c r="OU73" t="n">
        <v>0</v>
      </c>
      <c r="OV73" t="n">
        <v>0</v>
      </c>
      <c r="OW73" t="n">
        <v>0</v>
      </c>
      <c r="OX73" t="n">
        <v>0</v>
      </c>
      <c r="OY73" t="n">
        <v>0</v>
      </c>
      <c r="OZ73" t="inlineStr">
        <is>
          <t>Sapi perah</t>
        </is>
      </c>
      <c r="PA73" t="n">
        <v>0</v>
      </c>
      <c r="PB73" t="n">
        <v>1</v>
      </c>
      <c r="PC73" t="n">
        <v>0</v>
      </c>
      <c r="PD73" t="n">
        <v>0</v>
      </c>
      <c r="PE73" t="n">
        <v>0</v>
      </c>
      <c r="PF73" t="n">
        <v>0</v>
      </c>
      <c r="PG73" t="n">
        <v>0</v>
      </c>
      <c r="PH73" t="n">
        <v>0</v>
      </c>
      <c r="PI73" t="n">
        <v>0</v>
      </c>
      <c r="PJ73" t="inlineStr">
        <is>
          <t>Sapi perah</t>
        </is>
      </c>
      <c r="PK73" t="n">
        <v>0</v>
      </c>
      <c r="PL73" t="n">
        <v>1</v>
      </c>
      <c r="PM73" t="n">
        <v>0</v>
      </c>
      <c r="PN73" t="n">
        <v>0</v>
      </c>
      <c r="PO73" t="n">
        <v>0</v>
      </c>
      <c r="PP73" t="n">
        <v>0</v>
      </c>
      <c r="PQ73" t="n">
        <v>0</v>
      </c>
      <c r="PR73" t="n">
        <v>0</v>
      </c>
      <c r="PS73" t="n">
        <v>0</v>
      </c>
      <c r="PT73" t="n">
        <v/>
      </c>
      <c r="PU73" t="n">
        <v/>
      </c>
      <c r="PV73" t="n">
        <v/>
      </c>
      <c r="PW73" t="n">
        <v/>
      </c>
      <c r="PX73" t="n">
        <v/>
      </c>
      <c r="PY73" t="n">
        <v/>
      </c>
      <c r="PZ73" t="n">
        <v/>
      </c>
      <c r="QA73" t="n">
        <v/>
      </c>
      <c r="QB73" t="n">
        <v/>
      </c>
      <c r="QC73" t="n">
        <v/>
      </c>
      <c r="QD73" t="n">
        <v/>
      </c>
      <c r="QE73" t="inlineStr">
        <is>
          <t>2-Dibuang ke sungai</t>
        </is>
      </c>
      <c r="QF73" t="n">
        <v>0</v>
      </c>
      <c r="QG73" t="n">
        <v>0</v>
      </c>
      <c r="QH73" t="n">
        <v>0</v>
      </c>
      <c r="QI73" t="n">
        <v>0</v>
      </c>
      <c r="QJ73" t="n">
        <v>0</v>
      </c>
      <c r="QK73" t="n">
        <v>0</v>
      </c>
      <c r="QL73" t="n">
        <v>1</v>
      </c>
      <c r="QM73" t="n">
        <v>0</v>
      </c>
      <c r="QN73" t="n">
        <v>0</v>
      </c>
      <c r="QO73" t="n">
        <v/>
      </c>
      <c r="QP73" t="n">
        <v/>
      </c>
      <c r="QQ73" t="n">
        <v/>
      </c>
      <c r="QR73" t="n">
        <v/>
      </c>
      <c r="QS73" t="n">
        <v/>
      </c>
      <c r="QT73" t="n">
        <v/>
      </c>
      <c r="QU73" t="n">
        <v/>
      </c>
      <c r="QV73" t="n">
        <v/>
      </c>
      <c r="QW73" t="n">
        <v/>
      </c>
      <c r="QX73" t="n">
        <v/>
      </c>
      <c r="QY73" t="n">
        <v/>
      </c>
      <c r="QZ73" t="n">
        <v/>
      </c>
      <c r="RA73" t="n">
        <v/>
      </c>
      <c r="RB73" t="n">
        <v/>
      </c>
      <c r="RC73" t="n">
        <v/>
      </c>
      <c r="RD73" t="n">
        <v/>
      </c>
      <c r="RE73" t="n">
        <v/>
      </c>
      <c r="RF73" t="n">
        <v/>
      </c>
      <c r="RG73" t="n">
        <v/>
      </c>
      <c r="RH73" t="n">
        <v/>
      </c>
      <c r="RI73" t="n">
        <v/>
      </c>
      <c r="RJ73" t="n">
        <v/>
      </c>
      <c r="RK73" t="n">
        <v/>
      </c>
      <c r="RL73" t="n">
        <v/>
      </c>
      <c r="RM73" t="n">
        <v/>
      </c>
      <c r="RN73" t="n">
        <v/>
      </c>
      <c r="RO73" t="n">
        <v/>
      </c>
      <c r="RP73" t="n">
        <v/>
      </c>
      <c r="RQ73" t="n">
        <v/>
      </c>
      <c r="RR73" t="n">
        <v/>
      </c>
      <c r="RS73" t="n">
        <v/>
      </c>
      <c r="RT73" t="n">
        <v/>
      </c>
      <c r="RU73" t="n">
        <v/>
      </c>
      <c r="RV73" t="n">
        <v/>
      </c>
      <c r="RW73" t="n">
        <v/>
      </c>
      <c r="RX73" t="n">
        <v/>
      </c>
      <c r="RY73" t="n">
        <v/>
      </c>
      <c r="RZ73" t="n">
        <v/>
      </c>
      <c r="SA73" t="n">
        <v/>
      </c>
      <c r="SB73" t="n">
        <v/>
      </c>
      <c r="SC73" t="n">
        <v/>
      </c>
      <c r="SD73" t="n">
        <v/>
      </c>
      <c r="SE73" t="n">
        <v/>
      </c>
      <c r="SF73" t="n">
        <v/>
      </c>
      <c r="SG73" t="n">
        <v/>
      </c>
      <c r="SH73" t="n">
        <v/>
      </c>
      <c r="SI73" t="n">
        <v/>
      </c>
      <c r="SJ73" t="n">
        <v/>
      </c>
      <c r="SK73" t="n">
        <v/>
      </c>
      <c r="SL73" t="n">
        <v/>
      </c>
      <c r="SM73" t="n">
        <v/>
      </c>
      <c r="SN73" t="n">
        <v/>
      </c>
      <c r="SO73" t="n">
        <v/>
      </c>
      <c r="SP73" t="n">
        <v/>
      </c>
      <c r="SQ73" t="n">
        <v/>
      </c>
      <c r="SR73" t="n">
        <v/>
      </c>
      <c r="SS73" t="n">
        <v/>
      </c>
      <c r="ST73" t="n">
        <v/>
      </c>
      <c r="SU73" t="n">
        <v/>
      </c>
      <c r="SV73" t="n">
        <v/>
      </c>
      <c r="SW73" t="n">
        <v/>
      </c>
      <c r="SX73" t="n">
        <v/>
      </c>
      <c r="SY73" t="n">
        <v/>
      </c>
      <c r="SZ73" t="n">
        <v>4</v>
      </c>
      <c r="TA73" t="n">
        <v/>
      </c>
      <c r="TB73" t="n">
        <v/>
      </c>
      <c r="TC73" t="n">
        <v/>
      </c>
      <c r="TD73" t="n">
        <v/>
      </c>
      <c r="TE73" t="n">
        <v/>
      </c>
      <c r="TF73" t="n">
        <v/>
      </c>
      <c r="TG73" t="n">
        <v/>
      </c>
      <c r="TH73" t="n">
        <v/>
      </c>
      <c r="TI73" t="n">
        <v/>
      </c>
      <c r="TJ73" t="n">
        <v/>
      </c>
      <c r="TK73" t="n">
        <v/>
      </c>
      <c r="TL73" t="n">
        <v/>
      </c>
      <c r="TM73" t="n">
        <v/>
      </c>
      <c r="TN73" t="n">
        <v/>
      </c>
      <c r="TO73" t="n">
        <v/>
      </c>
      <c r="TP73" t="n">
        <v/>
      </c>
      <c r="TQ73" t="n">
        <v/>
      </c>
      <c r="TR73" t="n">
        <v/>
      </c>
      <c r="TS73" t="n">
        <v/>
      </c>
      <c r="TT73" t="n">
        <v/>
      </c>
      <c r="TU73" t="n">
        <v/>
      </c>
      <c r="TV73" t="n">
        <v/>
      </c>
      <c r="TW73" t="n">
        <v/>
      </c>
      <c r="TX73" t="n">
        <v/>
      </c>
      <c r="TY73" t="n">
        <v/>
      </c>
      <c r="TZ73" t="n">
        <v/>
      </c>
      <c r="UA73" t="n">
        <v/>
      </c>
      <c r="UB73" t="n">
        <v/>
      </c>
      <c r="UC73" t="n">
        <v/>
      </c>
      <c r="UD73" t="n">
        <v/>
      </c>
      <c r="UE73" t="n">
        <v/>
      </c>
      <c r="UF73" t="n">
        <v/>
      </c>
      <c r="UG73" t="n">
        <v/>
      </c>
      <c r="UH73" t="n">
        <v/>
      </c>
      <c r="UI73" t="n">
        <v/>
      </c>
      <c r="UJ73" t="n">
        <v/>
      </c>
      <c r="UK73" t="n">
        <v/>
      </c>
      <c r="UL73" t="n">
        <v/>
      </c>
      <c r="UM73" t="n">
        <v/>
      </c>
      <c r="UN73" t="n">
        <v/>
      </c>
      <c r="UO73" t="n">
        <v/>
      </c>
      <c r="UP73" t="n">
        <v/>
      </c>
      <c r="UQ73" t="n">
        <v/>
      </c>
      <c r="UR73" t="n">
        <v/>
      </c>
      <c r="US73" t="n">
        <v/>
      </c>
      <c r="UT73" t="n">
        <v/>
      </c>
      <c r="UU73" t="inlineStr">
        <is>
          <t>Pemberian pakan di kandang</t>
        </is>
      </c>
      <c r="UV73" t="n">
        <v/>
      </c>
      <c r="UW73" t="n">
        <v/>
      </c>
      <c r="UX73" t="n">
        <v/>
      </c>
      <c r="UY73" t="n">
        <v/>
      </c>
      <c r="UZ73" t="n">
        <v/>
      </c>
      <c r="VA73" t="n">
        <v/>
      </c>
      <c r="VB73" t="n">
        <v/>
      </c>
      <c r="VC73" t="inlineStr">
        <is>
          <t>Sangat jarang (&gt;1 bulan sekali)</t>
        </is>
      </c>
      <c r="VD73" t="n">
        <v/>
      </c>
      <c r="VE73" t="n">
        <v/>
      </c>
      <c r="VF73" t="n">
        <v/>
      </c>
      <c r="VG73" t="n">
        <v/>
      </c>
      <c r="VH73" t="n">
        <v/>
      </c>
      <c r="VI73" t="n">
        <v/>
      </c>
      <c r="VJ73" t="n">
        <v/>
      </c>
      <c r="VK73" t="inlineStr">
        <is>
          <t>Cukup (2-6 hari sekali)</t>
        </is>
      </c>
      <c r="VL73" t="n">
        <v/>
      </c>
      <c r="VM73" t="n">
        <v/>
      </c>
      <c r="VN73" t="n">
        <v/>
      </c>
      <c r="VO73" t="n">
        <v/>
      </c>
      <c r="VP73" t="n">
        <v/>
      </c>
      <c r="VQ73" t="n">
        <v/>
      </c>
      <c r="VR73" t="n">
        <v/>
      </c>
      <c r="VS73" t="inlineStr">
        <is>
          <t>3-Disimpan terbuka (dry lot)</t>
        </is>
      </c>
      <c r="VT73" t="n">
        <v>0</v>
      </c>
      <c r="VU73" t="n">
        <v>0</v>
      </c>
      <c r="VV73" t="n">
        <v>0</v>
      </c>
      <c r="VW73" t="n">
        <v>0</v>
      </c>
      <c r="VX73" t="n">
        <v>0</v>
      </c>
      <c r="VY73" t="n">
        <v>0</v>
      </c>
      <c r="VZ73" t="n">
        <v>1</v>
      </c>
      <c r="WA73" t="n">
        <v>0</v>
      </c>
      <c r="WB73" t="n">
        <v>0</v>
      </c>
      <c r="WC73" t="n">
        <v>0</v>
      </c>
      <c r="WD73" t="n">
        <v>0</v>
      </c>
      <c r="WE73" t="n">
        <v>0</v>
      </c>
      <c r="WF73" t="n">
        <v/>
      </c>
      <c r="WG73" t="n">
        <v/>
      </c>
      <c r="WH73" t="n">
        <v/>
      </c>
      <c r="WI73" t="n">
        <v/>
      </c>
      <c r="WJ73" t="n">
        <v/>
      </c>
      <c r="WK73" t="n">
        <v/>
      </c>
      <c r="WL73" t="n">
        <v/>
      </c>
      <c r="WM73" t="n">
        <v/>
      </c>
      <c r="WN73" t="n">
        <v/>
      </c>
      <c r="WO73" t="n">
        <v/>
      </c>
      <c r="WP73" t="n">
        <v/>
      </c>
      <c r="WQ73" t="n">
        <v/>
      </c>
      <c r="WR73" t="n">
        <v/>
      </c>
      <c r="WS73" t="n">
        <v/>
      </c>
      <c r="WT73" t="n">
        <v/>
      </c>
      <c r="WU73" t="n">
        <v/>
      </c>
      <c r="WV73" t="n">
        <v/>
      </c>
      <c r="WW73" t="n">
        <v/>
      </c>
      <c r="WX73" t="n">
        <v/>
      </c>
      <c r="WY73" t="n">
        <v/>
      </c>
      <c r="WZ73" t="n">
        <v/>
      </c>
      <c r="XA73" t="n">
        <v/>
      </c>
      <c r="XB73" t="n">
        <v/>
      </c>
      <c r="XC73" t="n">
        <v/>
      </c>
      <c r="XD73" t="n">
        <v/>
      </c>
      <c r="XE73" t="n">
        <v/>
      </c>
      <c r="XF73" t="n">
        <v/>
      </c>
      <c r="XG73" t="n">
        <v/>
      </c>
      <c r="XH73" t="n">
        <v/>
      </c>
      <c r="XI73" t="n">
        <v/>
      </c>
      <c r="XJ73" t="n">
        <v/>
      </c>
      <c r="XK73" t="n">
        <v/>
      </c>
      <c r="XL73" t="n">
        <v/>
      </c>
      <c r="XM73" t="n">
        <v/>
      </c>
      <c r="XN73" t="n">
        <v/>
      </c>
      <c r="XO73" t="n">
        <v/>
      </c>
      <c r="XP73" t="n">
        <v/>
      </c>
      <c r="XQ73" t="n">
        <v/>
      </c>
      <c r="XR73" t="n">
        <v/>
      </c>
      <c r="XS73" t="n">
        <v/>
      </c>
      <c r="XT73" t="n">
        <v/>
      </c>
      <c r="XU73" t="n">
        <v/>
      </c>
      <c r="XV73" t="n">
        <v/>
      </c>
      <c r="XW73" t="n">
        <v/>
      </c>
      <c r="XX73" t="n">
        <v/>
      </c>
      <c r="XY73" t="n">
        <v/>
      </c>
      <c r="XZ73" t="n">
        <v/>
      </c>
      <c r="YA73" t="n">
        <v/>
      </c>
      <c r="YB73" t="n">
        <v/>
      </c>
      <c r="YC73" t="n">
        <v/>
      </c>
      <c r="YD73" t="n">
        <v/>
      </c>
      <c r="YE73" t="n">
        <v/>
      </c>
      <c r="YF73" t="n">
        <v/>
      </c>
      <c r="YG73" t="n">
        <v/>
      </c>
      <c r="YH73" t="n">
        <v/>
      </c>
      <c r="YI73" t="n">
        <v/>
      </c>
      <c r="YJ73" t="n">
        <v/>
      </c>
      <c r="YK73" t="n">
        <v/>
      </c>
      <c r="YL73" t="n">
        <v/>
      </c>
      <c r="YM73" t="n">
        <v/>
      </c>
      <c r="YN73" t="n">
        <v/>
      </c>
      <c r="YO73" t="n">
        <v/>
      </c>
      <c r="YP73" t="n">
        <v/>
      </c>
      <c r="YQ73" t="n">
        <v/>
      </c>
      <c r="YR73" t="n">
        <v/>
      </c>
      <c r="YS73" t="n">
        <v/>
      </c>
      <c r="YT73" t="n">
        <v/>
      </c>
      <c r="YU73" t="n">
        <v/>
      </c>
      <c r="YV73" t="n">
        <v/>
      </c>
      <c r="YW73" t="n">
        <v/>
      </c>
      <c r="YX73" t="n">
        <v/>
      </c>
      <c r="YY73" t="n">
        <v/>
      </c>
      <c r="YZ73" t="n">
        <v/>
      </c>
      <c r="ZA73" t="n">
        <v/>
      </c>
      <c r="ZB73" t="n">
        <v/>
      </c>
      <c r="ZC73" t="n">
        <v/>
      </c>
      <c r="ZD73" t="n">
        <v/>
      </c>
      <c r="ZE73" t="n">
        <v/>
      </c>
      <c r="ZF73" t="n">
        <v/>
      </c>
      <c r="ZG73" t="n">
        <v/>
      </c>
      <c r="ZH73" t="n">
        <v/>
      </c>
      <c r="ZI73" t="n">
        <v/>
      </c>
      <c r="ZJ73" t="n">
        <v/>
      </c>
      <c r="ZK73" t="n">
        <v/>
      </c>
      <c r="ZL73" t="n">
        <v/>
      </c>
      <c r="ZM73" t="n">
        <v/>
      </c>
      <c r="ZN73" t="n">
        <v/>
      </c>
      <c r="ZO73" t="n">
        <v/>
      </c>
      <c r="ZP73" t="n">
        <v/>
      </c>
      <c r="ZQ73" t="n">
        <v/>
      </c>
      <c r="ZR73" t="n">
        <v/>
      </c>
      <c r="ZS73" t="n">
        <v/>
      </c>
      <c r="ZT73" t="n">
        <v/>
      </c>
      <c r="ZU73" t="n">
        <v/>
      </c>
      <c r="ZV73" t="n">
        <v>2</v>
      </c>
      <c r="ZW73" t="n">
        <v/>
      </c>
      <c r="ZX73" t="n">
        <v/>
      </c>
      <c r="ZY73" t="n">
        <v/>
      </c>
      <c r="ZZ73" t="n">
        <v/>
      </c>
      <c r="AAA73" t="n">
        <v/>
      </c>
      <c r="AAB73" t="n">
        <v/>
      </c>
      <c r="AAC73" t="n">
        <v/>
      </c>
      <c r="AAD73" t="inlineStr">
        <is>
          <t>Pakan segar (misal: rumput)</t>
        </is>
      </c>
      <c r="AAE73" t="n">
        <v/>
      </c>
      <c r="AAF73" t="n">
        <v/>
      </c>
      <c r="AAG73" t="n">
        <v/>
      </c>
      <c r="AAH73" t="n">
        <v/>
      </c>
      <c r="AAI73" t="n">
        <v/>
      </c>
      <c r="AAJ73" t="n">
        <v/>
      </c>
      <c r="AAK73" t="n">
        <v/>
      </c>
      <c r="AAL73" t="inlineStr">
        <is>
          <t>Tidak</t>
        </is>
      </c>
      <c r="AAM73" t="n">
        <v/>
      </c>
      <c r="AAN73" t="n">
        <v/>
      </c>
      <c r="AAO73" t="n">
        <v/>
      </c>
      <c r="AAP73" t="n">
        <v/>
      </c>
      <c r="AAQ73" t="n">
        <v/>
      </c>
      <c r="AAR73" t="inlineStr">
        <is>
          <t>Tidak</t>
        </is>
      </c>
      <c r="AAS73" t="inlineStr">
        <is>
          <t>Tidak pasti/ragu-ragu</t>
        </is>
      </c>
      <c r="AAT73" t="inlineStr">
        <is>
          <t>Dibuang ke selokan</t>
        </is>
      </c>
      <c r="AAU73" t="n">
        <v>0</v>
      </c>
      <c r="AAV73" t="n">
        <v>0</v>
      </c>
      <c r="AAW73" t="n">
        <v>0</v>
      </c>
      <c r="AAX73" t="n">
        <v>0</v>
      </c>
      <c r="AAY73" t="n">
        <v>0</v>
      </c>
      <c r="AAZ73" t="n">
        <v>0</v>
      </c>
      <c r="ABA73" t="n">
        <v>1</v>
      </c>
      <c r="ABB73" t="n">
        <v/>
      </c>
      <c r="ABC73" t="n">
        <v/>
      </c>
      <c r="ABD73" t="n">
        <v/>
      </c>
      <c r="ABE73" t="n">
        <v/>
      </c>
      <c r="ABF73" t="n">
        <v/>
      </c>
      <c r="ABG73" t="n">
        <v/>
      </c>
      <c r="ABH73" t="n">
        <v/>
      </c>
      <c r="ABI73" t="n">
        <v/>
      </c>
      <c r="ABJ73" t="n">
        <v/>
      </c>
      <c r="ABK73" t="n">
        <v/>
      </c>
      <c r="ABL73" t="n">
        <v/>
      </c>
      <c r="ABM73" t="n">
        <v/>
      </c>
      <c r="ABN73" t="n">
        <v/>
      </c>
      <c r="ABO73" t="n">
        <v/>
      </c>
      <c r="ABP73" t="n">
        <v/>
      </c>
      <c r="ABQ73" t="n">
        <v/>
      </c>
      <c r="ABR73" t="n">
        <v/>
      </c>
      <c r="ABS73" t="n">
        <v/>
      </c>
      <c r="ABT73" t="n">
        <v/>
      </c>
      <c r="ABU73" t="n">
        <v/>
      </c>
      <c r="ABV73" t="n">
        <v/>
      </c>
      <c r="ABW73" t="n">
        <v/>
      </c>
      <c r="ABX73" t="n">
        <v/>
      </c>
      <c r="ABY73" t="n">
        <v/>
      </c>
      <c r="ABZ73" t="n">
        <v/>
      </c>
      <c r="ACA73" t="n">
        <v/>
      </c>
      <c r="ACB73" t="n">
        <v/>
      </c>
      <c r="ACC73" t="n">
        <v/>
      </c>
      <c r="ACD73" t="n">
        <v/>
      </c>
      <c r="ACE73" t="n">
        <v/>
      </c>
      <c r="ACF73" t="n">
        <v/>
      </c>
      <c r="ACG73" t="n">
        <v/>
      </c>
      <c r="ACH73" t="n">
        <v/>
      </c>
      <c r="ACI73" t="n">
        <v/>
      </c>
      <c r="ACJ73" t="n">
        <v/>
      </c>
      <c r="ACK73" t="inlineStr">
        <is>
          <t>Tidak punya waktu mengumpulkannya</t>
        </is>
      </c>
      <c r="ACL73" t="n">
        <v>0</v>
      </c>
      <c r="ACM73" t="n">
        <v>0</v>
      </c>
      <c r="ACN73" t="n">
        <v>1</v>
      </c>
      <c r="ACO73" t="n">
        <v>0</v>
      </c>
      <c r="ACP73" t="n">
        <v>0</v>
      </c>
      <c r="ACQ73" t="n">
        <v>0</v>
      </c>
      <c r="ACR73" t="n">
        <v>0</v>
      </c>
      <c r="ACS73" t="n">
        <v/>
      </c>
      <c r="ACT73" t="inlineStr">
        <is>
          <t>Tidak</t>
        </is>
      </c>
      <c r="ACU73" t="inlineStr">
        <is>
          <t>Manfaat cukup signifikan, terasa di kehidupan sehari-hari</t>
        </is>
      </c>
      <c r="ACV73" t="inlineStr">
        <is>
          <t>Sama saja</t>
        </is>
      </c>
      <c r="ACW73" t="inlineStr">
        <is>
          <t>Anggota keluarga - Perempuan dewasa</t>
        </is>
      </c>
      <c r="ACX73" t="inlineStr">
        <is>
          <t>Netral/tidak tahu</t>
        </is>
      </c>
      <c r="ACY73" t="inlineStr">
        <is>
          <t>Anggota keluarga - Laki-laki dewasa Anggota keluarga - Perempuan dewasa Anggota keluarga - Anak-anak</t>
        </is>
      </c>
      <c r="ACZ73" t="n">
        <v>1</v>
      </c>
      <c r="ADA73" t="n">
        <v>1</v>
      </c>
      <c r="ADB73" t="n">
        <v>1</v>
      </c>
      <c r="ADC73" t="n">
        <v>0</v>
      </c>
      <c r="ADD73" t="inlineStr">
        <is>
          <t>Puas</t>
        </is>
      </c>
      <c r="ADE73" t="inlineStr">
        <is>
          <t>Puas</t>
        </is>
      </c>
      <c r="ADF73" t="inlineStr">
        <is>
          <t>Puas</t>
        </is>
      </c>
      <c r="ADG73" t="inlineStr">
        <is>
          <t>Puas</t>
        </is>
      </c>
      <c r="ADH73" t="inlineStr">
        <is>
          <t>Tidak</t>
        </is>
      </c>
      <c r="ADI73" t="n">
        <v/>
      </c>
      <c r="ADJ73" t="inlineStr">
        <is>
          <t>Puas</t>
        </is>
      </c>
      <c r="ADK73" t="n">
        <v/>
      </c>
      <c r="ADL73" t="n">
        <v/>
      </c>
      <c r="ADM73" t="n">
        <v/>
      </c>
      <c r="ADN73" t="n">
        <v/>
      </c>
      <c r="ADO73" t="n">
        <v/>
      </c>
      <c r="ADP73" t="n">
        <v/>
      </c>
      <c r="ADQ73" t="n">
        <v/>
      </c>
      <c r="ADR73" t="n">
        <v/>
      </c>
      <c r="ADS73" t="n">
        <v/>
      </c>
      <c r="ADT73" t="n">
        <v/>
      </c>
      <c r="ADU73" t="inlineStr">
        <is>
          <t>Menghubungi CPO atau pendamping</t>
        </is>
      </c>
      <c r="ADV73" t="n">
        <v>0</v>
      </c>
      <c r="ADW73" t="n">
        <v>0</v>
      </c>
      <c r="ADX73" t="n">
        <v>0</v>
      </c>
      <c r="ADY73" t="n">
        <v>0</v>
      </c>
      <c r="ADZ73" t="n">
        <v>1</v>
      </c>
      <c r="AEA73" t="n">
        <v>0</v>
      </c>
      <c r="AEB73" t="n">
        <v>0</v>
      </c>
      <c r="AEC73" t="n">
        <v>0</v>
      </c>
      <c r="AED73" t="inlineStr">
        <is>
          <t>Tidak</t>
        </is>
      </c>
      <c r="AEE73" t="inlineStr">
        <is>
          <t>Laki-laki dewasa</t>
        </is>
      </c>
      <c r="AEF73" t="n">
        <v/>
      </c>
      <c r="AEG73" t="inlineStr">
        <is>
          <t>Menelepon atau WA langsung</t>
        </is>
      </c>
      <c r="AEH73" t="n">
        <v/>
      </c>
      <c r="AEI73" t="inlineStr">
        <is>
          <t>Tidak</t>
        </is>
      </c>
      <c r="AEJ73" t="inlineStr">
        <is>
          <t>Ya, selalu</t>
        </is>
      </c>
      <c r="AEK73" t="inlineStr">
        <is>
          <t>Pengurangan pengeluaran rumah tangga (bahan bakar minyak, pupuk, dll.) Pengurangan waktu dan tenaga Dapat dibayar melalui skema kredit Mendapatkan subsidi</t>
        </is>
      </c>
      <c r="AEL73" t="n">
        <v>1</v>
      </c>
      <c r="AEM73" t="n">
        <v>0</v>
      </c>
      <c r="AEN73" t="n">
        <v>0</v>
      </c>
      <c r="AEO73" t="n">
        <v>0</v>
      </c>
      <c r="AEP73" t="n">
        <v>0</v>
      </c>
      <c r="AEQ73" t="n">
        <v>1</v>
      </c>
      <c r="AER73" t="n">
        <v>0</v>
      </c>
      <c r="AES73" t="n">
        <v>0</v>
      </c>
      <c r="AET73" t="n">
        <v>0</v>
      </c>
      <c r="AEU73" t="n">
        <v>1</v>
      </c>
      <c r="AEV73" t="n">
        <v>1</v>
      </c>
      <c r="AEW73" t="n">
        <v>0</v>
      </c>
      <c r="AEX73" t="n">
        <v/>
      </c>
      <c r="AEY73" t="inlineStr">
        <is>
          <t>Didukung oleh pihak lain atau ada subsidi</t>
        </is>
      </c>
      <c r="AEZ73" t="n">
        <v/>
      </c>
      <c r="AFA73" t="inlineStr">
        <is>
          <t>Koperasi</t>
        </is>
      </c>
      <c r="AFB73" t="n">
        <v/>
      </c>
      <c r="AFC73" t="inlineStr">
        <is>
          <t>1000530856-20_9_56.jpg</t>
        </is>
      </c>
      <c r="AFD73" t="inlineStr">
        <is>
          <t>https://kf.kobotoolbox.org/api/v2/assets/avstPQqLr3Ab3ZdcVTXZ6f/data/668282377/attachments/attRLkjzXcKySB6vCwbAZD4s/</t>
        </is>
      </c>
      <c r="AFE73" t="inlineStr">
        <is>
          <t>1000530851-20_10_0.jpg</t>
        </is>
      </c>
      <c r="AFF73" t="inlineStr">
        <is>
          <t>https://kf.kobotoolbox.org/api/v2/assets/avstPQqLr3Ab3ZdcVTXZ6f/data/668282377/attachments/attC647DrD5qSRouSVEfXUDA/</t>
        </is>
      </c>
      <c r="AFG73" t="inlineStr">
        <is>
          <t>Bagus arum</t>
        </is>
      </c>
      <c r="AFH73" t="n">
        <v/>
      </c>
      <c r="AFI73" t="n">
        <v/>
      </c>
    </row>
    <row r="74">
      <c r="A74" t="n">
        <v/>
      </c>
      <c r="B74" t="n">
        <v/>
      </c>
      <c r="C74" t="n">
        <v/>
      </c>
      <c r="D74" t="inlineStr">
        <is>
          <t>aziz</t>
        </is>
      </c>
      <c r="E74" t="n">
        <v>85843264226</v>
      </c>
      <c r="F74" t="inlineStr">
        <is>
          <t>-7.946618 112.752298 564.2000122070312 100</t>
        </is>
      </c>
      <c r="G74" t="n">
        <v>-7.946618</v>
      </c>
      <c r="H74" t="n">
        <v>112.752298</v>
      </c>
      <c r="I74" t="n">
        <v>564.2000121999999</v>
      </c>
      <c r="J74" t="n">
        <v>100</v>
      </c>
      <c r="K74" t="n">
        <v>0</v>
      </c>
      <c r="L74" t="inlineStr">
        <is>
          <t>-7.946808 112.752376 564.2000122070312 177.08799743652344</t>
        </is>
      </c>
      <c r="M74" t="n">
        <v>-7.946808</v>
      </c>
      <c r="N74" t="n">
        <v>112.752376</v>
      </c>
      <c r="O74" t="n">
        <v>564.2000121999999</v>
      </c>
      <c r="P74" t="n">
        <v>177.0879974</v>
      </c>
      <c r="Q74" t="n">
        <v>0</v>
      </c>
      <c r="R74" t="inlineStr">
        <is>
          <t>Jawa Timur</t>
        </is>
      </c>
      <c r="S74" t="n">
        <v>0</v>
      </c>
      <c r="T74" t="n">
        <v>0</v>
      </c>
      <c r="U74" t="n">
        <v>0</v>
      </c>
      <c r="V74" t="n">
        <v>0</v>
      </c>
      <c r="W74" t="n">
        <v>0</v>
      </c>
      <c r="X74" t="n">
        <v>1</v>
      </c>
      <c r="Y74" t="n">
        <v>0</v>
      </c>
      <c r="Z74" t="n">
        <v>0</v>
      </c>
      <c r="AA74" t="n">
        <v>0</v>
      </c>
      <c r="AB74" t="n">
        <v>0</v>
      </c>
      <c r="AC74" t="inlineStr">
        <is>
          <t>MALANG</t>
        </is>
      </c>
      <c r="AD74" t="inlineStr">
        <is>
          <t>JABUNG</t>
        </is>
      </c>
      <c r="AE74" t="inlineStr">
        <is>
          <t>KEMANTREN</t>
        </is>
      </c>
      <c r="AF74" t="inlineStr">
        <is>
          <t>KAN JABUNG</t>
        </is>
      </c>
      <c r="AG74" t="inlineStr">
        <is>
          <t>KJP0572</t>
        </is>
      </c>
      <c r="AH74" t="n">
        <v>10</v>
      </c>
      <c r="AI74" t="inlineStr">
        <is>
          <t>VPA1</t>
        </is>
      </c>
      <c r="AJ74" t="inlineStr">
        <is>
          <t>Aktif</t>
        </is>
      </c>
      <c r="AK74" t="n">
        <v>53</v>
      </c>
      <c r="AL74" t="inlineStr">
        <is>
          <t>Laki-laki</t>
        </is>
      </c>
      <c r="AM74" t="inlineStr">
        <is>
          <t>Sudah menikah</t>
        </is>
      </c>
      <c r="AN74" t="inlineStr">
        <is>
          <t>SMA/Sederajat</t>
        </is>
      </c>
      <c r="AO74" t="inlineStr">
        <is>
          <t>Peternak</t>
        </is>
      </c>
      <c r="AP74" t="n">
        <v>0</v>
      </c>
      <c r="AQ74" t="n">
        <v>1</v>
      </c>
      <c r="AR74" t="n">
        <v>0</v>
      </c>
      <c r="AS74" t="n">
        <v>0</v>
      </c>
      <c r="AT74" t="n">
        <v>0</v>
      </c>
      <c r="AU74" t="n">
        <v>0</v>
      </c>
      <c r="AV74" t="n">
        <v>0</v>
      </c>
      <c r="AW74" t="n">
        <v>0</v>
      </c>
      <c r="AX74" t="n">
        <v/>
      </c>
      <c r="AY74" t="inlineStr">
        <is>
          <t>Petani</t>
        </is>
      </c>
      <c r="AZ74" t="n">
        <v>1</v>
      </c>
      <c r="BA74" t="n">
        <v>0</v>
      </c>
      <c r="BB74" t="n">
        <v>0</v>
      </c>
      <c r="BC74" t="n">
        <v>0</v>
      </c>
      <c r="BD74" t="n">
        <v>0</v>
      </c>
      <c r="BE74" t="n">
        <v>0</v>
      </c>
      <c r="BF74" t="n">
        <v>0</v>
      </c>
      <c r="BG74" t="n">
        <v>0</v>
      </c>
      <c r="BH74" t="n">
        <v/>
      </c>
      <c r="BI74" t="inlineStr">
        <is>
          <t>&gt;Rp3.500.000</t>
        </is>
      </c>
      <c r="BJ74" t="n">
        <v>2</v>
      </c>
      <c r="BK74" t="n">
        <v>2</v>
      </c>
      <c r="BL74" t="n">
        <v>0</v>
      </c>
      <c r="BM74" t="n">
        <v>0</v>
      </c>
      <c r="BN74" t="inlineStr">
        <is>
          <t>Milik sendiri</t>
        </is>
      </c>
      <c r="BO74" t="inlineStr">
        <is>
          <t>Permanen (dinding bata dan semen)</t>
        </is>
      </c>
      <c r="BP74" t="n">
        <v>1</v>
      </c>
      <c r="BQ74" t="n">
        <v>0</v>
      </c>
      <c r="BR74" t="n">
        <v>0</v>
      </c>
      <c r="BS74" t="n">
        <v>0</v>
      </c>
      <c r="BT74" t="n">
        <v>0</v>
      </c>
      <c r="BU74" t="n">
        <v/>
      </c>
      <c r="BV74" t="inlineStr">
        <is>
          <t>Keramik/ubin</t>
        </is>
      </c>
      <c r="BW74" t="n">
        <v>0</v>
      </c>
      <c r="BX74" t="n">
        <v>0</v>
      </c>
      <c r="BY74" t="n">
        <v>1</v>
      </c>
      <c r="BZ74" t="n">
        <v>0</v>
      </c>
      <c r="CA74" t="n">
        <v>0</v>
      </c>
      <c r="CB74" t="n">
        <v/>
      </c>
      <c r="CC74" t="inlineStr">
        <is>
          <t>Genting</t>
        </is>
      </c>
      <c r="CD74" t="n">
        <v>0</v>
      </c>
      <c r="CE74" t="n">
        <v>0</v>
      </c>
      <c r="CF74" t="n">
        <v>0</v>
      </c>
      <c r="CG74" t="n">
        <v>0</v>
      </c>
      <c r="CH74" t="n">
        <v>0</v>
      </c>
      <c r="CI74" t="n">
        <v>1</v>
      </c>
      <c r="CJ74" t="n">
        <v>0</v>
      </c>
      <c r="CK74" t="n">
        <v/>
      </c>
      <c r="CL74" t="inlineStr">
        <is>
          <t>Ya</t>
        </is>
      </c>
      <c r="CM74" t="n">
        <v>2015</v>
      </c>
      <c r="CN74" t="inlineStr">
        <is>
          <t>Fixed-Dome (Kubah Tetap)</t>
        </is>
      </c>
      <c r="CO74" t="inlineStr">
        <is>
          <t>12 m³ (10-11 ekor sapi, ±10 jam memasak/hari, ±100 kg slurry/hari)</t>
        </is>
      </c>
      <c r="CP74" t="inlineStr">
        <is>
          <t>Anggota keluarga - laki-laki</t>
        </is>
      </c>
      <c r="CQ74" t="n">
        <v>0</v>
      </c>
      <c r="CR74" t="n">
        <v>0</v>
      </c>
      <c r="CS74" t="n">
        <v>0</v>
      </c>
      <c r="CT74" t="n">
        <v>0</v>
      </c>
      <c r="CU74" t="n">
        <v>1</v>
      </c>
      <c r="CV74" t="n">
        <v>0</v>
      </c>
      <c r="CW74" t="n">
        <v>0</v>
      </c>
      <c r="CX74" t="n">
        <v>0</v>
      </c>
      <c r="CY74" t="inlineStr">
        <is>
          <t>Anggota keluarga - laki-laki</t>
        </is>
      </c>
      <c r="CZ74" t="n">
        <v>1</v>
      </c>
      <c r="DA74" t="n">
        <v>0</v>
      </c>
      <c r="DB74" t="n">
        <v>0</v>
      </c>
      <c r="DC74" t="n">
        <v/>
      </c>
      <c r="DD74" t="inlineStr">
        <is>
          <t>CPO atau pendamping</t>
        </is>
      </c>
      <c r="DE74" t="n">
        <v>0</v>
      </c>
      <c r="DF74" t="n">
        <v>0</v>
      </c>
      <c r="DG74" t="n">
        <v>1</v>
      </c>
      <c r="DH74" t="n">
        <v>0</v>
      </c>
      <c r="DI74" t="n">
        <v/>
      </c>
      <c r="DJ74" t="inlineStr">
        <is>
          <t>CPO atau pendamping</t>
        </is>
      </c>
      <c r="DK74" t="n">
        <v>0</v>
      </c>
      <c r="DL74" t="n">
        <v>0</v>
      </c>
      <c r="DM74" t="n">
        <v>1</v>
      </c>
      <c r="DN74" t="n">
        <v>0</v>
      </c>
      <c r="DO74" t="n">
        <v/>
      </c>
      <c r="DP74" t="inlineStr">
        <is>
          <t>Ya</t>
        </is>
      </c>
      <c r="DQ74" t="n">
        <v/>
      </c>
      <c r="DR74" t="n">
        <v/>
      </c>
      <c r="DS74" t="n">
        <v/>
      </c>
      <c r="DT74" t="n">
        <v/>
      </c>
      <c r="DU74" t="n">
        <v/>
      </c>
      <c r="DV74" t="n">
        <v/>
      </c>
      <c r="DW74" t="n">
        <v/>
      </c>
      <c r="DX74" t="n">
        <v/>
      </c>
      <c r="DY74" t="n">
        <v/>
      </c>
      <c r="DZ74" t="n">
        <v/>
      </c>
      <c r="EA74" t="n">
        <v/>
      </c>
      <c r="EB74" t="n">
        <v/>
      </c>
      <c r="EC74" t="n">
        <v/>
      </c>
      <c r="ED74" t="n">
        <v/>
      </c>
      <c r="EE74" t="n">
        <v/>
      </c>
      <c r="EF74" t="n">
        <v/>
      </c>
      <c r="EG74" t="n">
        <v/>
      </c>
      <c r="EH74" t="n">
        <v/>
      </c>
      <c r="EI74" t="inlineStr">
        <is>
          <t>Tidak ada masalah</t>
        </is>
      </c>
      <c r="EJ74" t="n">
        <v>0</v>
      </c>
      <c r="EK74" t="n">
        <v>0</v>
      </c>
      <c r="EL74" t="n">
        <v>0</v>
      </c>
      <c r="EM74" t="n">
        <v>1</v>
      </c>
      <c r="EN74" t="n">
        <v>0</v>
      </c>
      <c r="EO74" t="n">
        <v/>
      </c>
      <c r="EP74" t="inlineStr">
        <is>
          <t>Ya, sangat jelas dan mudah diikuti</t>
        </is>
      </c>
      <c r="EQ74" t="inlineStr">
        <is>
          <t>Pelatihan</t>
        </is>
      </c>
      <c r="ER74" t="inlineStr">
        <is>
          <t>Pegawai koperasi</t>
        </is>
      </c>
      <c r="ES74" t="n">
        <v>0</v>
      </c>
      <c r="ET74" t="n">
        <v>0</v>
      </c>
      <c r="EU74" t="n">
        <v>1</v>
      </c>
      <c r="EV74" t="n">
        <v>0</v>
      </c>
      <c r="EW74" t="n">
        <v/>
      </c>
      <c r="EX74" t="inlineStr">
        <is>
          <t>Anggota keluarga - Laki-laki</t>
        </is>
      </c>
      <c r="EY74" t="n">
        <v>1</v>
      </c>
      <c r="EZ74" t="n">
        <v>0</v>
      </c>
      <c r="FA74" t="n">
        <v>0</v>
      </c>
      <c r="FB74" t="n">
        <v/>
      </c>
      <c r="FC74" t="inlineStr">
        <is>
          <t>Setiap minggu</t>
        </is>
      </c>
      <c r="FD74" t="n">
        <v/>
      </c>
      <c r="FE74" t="inlineStr">
        <is>
          <t>Mengetahui</t>
        </is>
      </c>
      <c r="FF74" t="inlineStr">
        <is>
          <t>Cukup sering (2 minggu sekali)</t>
        </is>
      </c>
      <c r="FG74" t="inlineStr">
        <is>
          <t>Mengetahui</t>
        </is>
      </c>
      <c r="FH74" t="inlineStr">
        <is>
          <t>Cukup sering (2 minggu sekali)</t>
        </is>
      </c>
      <c r="FI74" t="inlineStr">
        <is>
          <t>Mengetahui</t>
        </is>
      </c>
      <c r="FJ74" t="inlineStr">
        <is>
          <t>Sering (setiap minggu)</t>
        </is>
      </c>
      <c r="FK74" t="inlineStr">
        <is>
          <t>Mengetahui</t>
        </is>
      </c>
      <c r="FL74" t="inlineStr">
        <is>
          <t>Selalu (setiap hari)</t>
        </is>
      </c>
      <c r="FM74" t="inlineStr">
        <is>
          <t>Mengetahui</t>
        </is>
      </c>
      <c r="FN74" t="inlineStr">
        <is>
          <t>Sering (setiap minggu)</t>
        </is>
      </c>
      <c r="FO74" t="inlineStr">
        <is>
          <t>Mengetahui</t>
        </is>
      </c>
      <c r="FP74" t="inlineStr">
        <is>
          <t>Sering (setiap minggu)</t>
        </is>
      </c>
      <c r="FQ74" t="inlineStr">
        <is>
          <t>Mengetahui</t>
        </is>
      </c>
      <c r="FR74" t="inlineStr">
        <is>
          <t>Ya</t>
        </is>
      </c>
      <c r="FS74" t="inlineStr">
        <is>
          <t>Mengetahui</t>
        </is>
      </c>
      <c r="FT74" t="inlineStr">
        <is>
          <t>Ya, selalu</t>
        </is>
      </c>
      <c r="FU74" t="inlineStr">
        <is>
          <t>Laki-laki dewasa</t>
        </is>
      </c>
      <c r="FV74" t="n">
        <v>1</v>
      </c>
      <c r="FW74" t="n">
        <v>0</v>
      </c>
      <c r="FX74" t="n">
        <v>0</v>
      </c>
      <c r="FY74" t="n">
        <v>0</v>
      </c>
      <c r="FZ74" t="inlineStr">
        <is>
          <t>Memahami</t>
        </is>
      </c>
      <c r="GA74" t="inlineStr">
        <is>
          <t>CPO</t>
        </is>
      </c>
      <c r="GB74" t="n">
        <v>1</v>
      </c>
      <c r="GC74" t="n">
        <v>0</v>
      </c>
      <c r="GD74" t="n">
        <v>0</v>
      </c>
      <c r="GE74" t="n">
        <v>0</v>
      </c>
      <c r="GF74" t="n">
        <v/>
      </c>
      <c r="GG74" t="inlineStr">
        <is>
          <t>Sering</t>
        </is>
      </c>
      <c r="GH74" t="inlineStr">
        <is>
          <t>Ya</t>
        </is>
      </c>
      <c r="GI74" t="inlineStr">
        <is>
          <t>Teman/keluarga</t>
        </is>
      </c>
      <c r="GJ74" t="n">
        <v>0</v>
      </c>
      <c r="GK74" t="n">
        <v>1</v>
      </c>
      <c r="GL74" t="n">
        <v>0</v>
      </c>
      <c r="GM74" t="n">
        <v>0</v>
      </c>
      <c r="GN74" t="n">
        <v/>
      </c>
      <c r="GO74" t="n">
        <v>2</v>
      </c>
      <c r="GP74" t="inlineStr">
        <is>
          <t>Sebagian</t>
        </is>
      </c>
      <c r="GQ74" t="inlineStr">
        <is>
          <t>LPG</t>
        </is>
      </c>
      <c r="GR74" t="n">
        <v>1</v>
      </c>
      <c r="GS74" t="n">
        <v>0</v>
      </c>
      <c r="GT74" t="n">
        <v>0</v>
      </c>
      <c r="GU74" t="n">
        <v>0</v>
      </c>
      <c r="GV74" t="n">
        <v>0</v>
      </c>
      <c r="GW74" t="n">
        <v>0</v>
      </c>
      <c r="GX74" t="n">
        <v>0</v>
      </c>
      <c r="GY74" t="n">
        <v/>
      </c>
      <c r="GZ74" t="inlineStr">
        <is>
          <t>Tidak</t>
        </is>
      </c>
      <c r="HA74" t="n">
        <v/>
      </c>
      <c r="HB74" t="n">
        <v/>
      </c>
      <c r="HC74" t="n">
        <v/>
      </c>
      <c r="HD74" t="n">
        <v/>
      </c>
      <c r="HE74" t="n">
        <v/>
      </c>
      <c r="HF74" t="n">
        <v/>
      </c>
      <c r="HG74" t="n">
        <v/>
      </c>
      <c r="HH74" t="n">
        <v/>
      </c>
      <c r="HI74" t="n">
        <v/>
      </c>
      <c r="HJ74" t="n">
        <v/>
      </c>
      <c r="HK74" t="n">
        <v/>
      </c>
      <c r="HL74" t="n">
        <v/>
      </c>
      <c r="HM74" t="n">
        <v/>
      </c>
      <c r="HN74" t="n">
        <v/>
      </c>
      <c r="HO74" t="n">
        <v/>
      </c>
      <c r="HP74" t="n">
        <v/>
      </c>
      <c r="HQ74" t="n">
        <v/>
      </c>
      <c r="HR74" t="n">
        <v/>
      </c>
      <c r="HS74" t="n">
        <v/>
      </c>
      <c r="HT74" t="n">
        <v/>
      </c>
      <c r="HU74" t="n">
        <v/>
      </c>
      <c r="HV74" t="n">
        <v/>
      </c>
      <c r="HW74" t="n">
        <v/>
      </c>
      <c r="HX74" t="n">
        <v/>
      </c>
      <c r="HY74" t="n">
        <v/>
      </c>
      <c r="HZ74" t="n">
        <v/>
      </c>
      <c r="IA74" t="n">
        <v>3</v>
      </c>
      <c r="IB74" t="n">
        <v>21000</v>
      </c>
      <c r="IC74" t="n">
        <v/>
      </c>
      <c r="ID74" t="n">
        <v/>
      </c>
      <c r="IE74" t="n">
        <v/>
      </c>
      <c r="IF74" t="n">
        <v/>
      </c>
      <c r="IG74" t="n">
        <v/>
      </c>
      <c r="IH74" t="n">
        <v/>
      </c>
      <c r="II74" t="n">
        <v/>
      </c>
      <c r="IJ74" t="n">
        <v/>
      </c>
      <c r="IK74" t="inlineStr">
        <is>
          <t>80-100 kg</t>
        </is>
      </c>
      <c r="IL74" t="inlineStr">
        <is>
          <t>1-3 jam</t>
        </is>
      </c>
      <c r="IM74" t="inlineStr">
        <is>
          <t>Ya</t>
        </is>
      </c>
      <c r="IN74" t="inlineStr">
        <is>
          <t>Ya</t>
        </is>
      </c>
      <c r="IO74" t="inlineStr">
        <is>
          <t>Lebih bersih</t>
        </is>
      </c>
      <c r="IP74" t="n">
        <v/>
      </c>
      <c r="IQ74" t="inlineStr">
        <is>
          <t>Tidak pernah</t>
        </is>
      </c>
      <c r="IR74" t="n">
        <v/>
      </c>
      <c r="IS74" t="n">
        <v/>
      </c>
      <c r="IT74" t="n">
        <v/>
      </c>
      <c r="IU74" t="n">
        <v/>
      </c>
      <c r="IV74" t="n">
        <v/>
      </c>
      <c r="IW74" t="n">
        <v/>
      </c>
      <c r="IX74" t="n">
        <v/>
      </c>
      <c r="IY74" t="n">
        <v/>
      </c>
      <c r="IZ74" t="inlineStr">
        <is>
          <t>Tidak pernah</t>
        </is>
      </c>
      <c r="JA74" t="n">
        <v/>
      </c>
      <c r="JB74" t="n">
        <v/>
      </c>
      <c r="JC74" t="n">
        <v/>
      </c>
      <c r="JD74" t="n">
        <v/>
      </c>
      <c r="JE74" t="n">
        <v/>
      </c>
      <c r="JF74" t="n">
        <v/>
      </c>
      <c r="JG74" t="n">
        <v/>
      </c>
      <c r="JH74" t="n">
        <v/>
      </c>
      <c r="JI74" t="inlineStr">
        <is>
          <t>Tidak pernah</t>
        </is>
      </c>
      <c r="JJ74" t="n">
        <v/>
      </c>
      <c r="JK74" t="n">
        <v/>
      </c>
      <c r="JL74" t="n">
        <v/>
      </c>
      <c r="JM74" t="n">
        <v/>
      </c>
      <c r="JN74" t="n">
        <v/>
      </c>
      <c r="JO74" t="n">
        <v/>
      </c>
      <c r="JP74" t="n">
        <v/>
      </c>
      <c r="JQ74" t="n">
        <v/>
      </c>
      <c r="JR74" t="inlineStr">
        <is>
          <t>Tidak pernah</t>
        </is>
      </c>
      <c r="JS74" t="n">
        <v/>
      </c>
      <c r="JT74" t="n">
        <v/>
      </c>
      <c r="JU74" t="n">
        <v/>
      </c>
      <c r="JV74" t="n">
        <v/>
      </c>
      <c r="JW74" t="n">
        <v/>
      </c>
      <c r="JX74" t="n">
        <v/>
      </c>
      <c r="JY74" t="n">
        <v/>
      </c>
      <c r="JZ74" t="n">
        <v/>
      </c>
      <c r="KA74" t="inlineStr">
        <is>
          <t>Tidak pernah</t>
        </is>
      </c>
      <c r="KB74" t="n">
        <v/>
      </c>
      <c r="KC74" t="n">
        <v/>
      </c>
      <c r="KD74" t="n">
        <v/>
      </c>
      <c r="KE74" t="n">
        <v/>
      </c>
      <c r="KF74" t="n">
        <v/>
      </c>
      <c r="KG74" t="n">
        <v/>
      </c>
      <c r="KH74" t="n">
        <v/>
      </c>
      <c r="KI74" t="n">
        <v/>
      </c>
      <c r="KJ74" t="inlineStr">
        <is>
          <t>Tidak pernah</t>
        </is>
      </c>
      <c r="KK74" t="n">
        <v/>
      </c>
      <c r="KL74" t="n">
        <v/>
      </c>
      <c r="KM74" t="n">
        <v/>
      </c>
      <c r="KN74" t="n">
        <v/>
      </c>
      <c r="KO74" t="n">
        <v/>
      </c>
      <c r="KP74" t="n">
        <v/>
      </c>
      <c r="KQ74" t="n">
        <v/>
      </c>
      <c r="KR74" t="n">
        <v/>
      </c>
      <c r="KS74" t="inlineStr">
        <is>
          <t>Jauh lebih baik</t>
        </is>
      </c>
      <c r="KT74" t="inlineStr">
        <is>
          <t>2-4 kali</t>
        </is>
      </c>
      <c r="KU74" t="inlineStr">
        <is>
          <t>0-1 kali</t>
        </is>
      </c>
      <c r="KV74" t="inlineStr">
        <is>
          <t>Laki-laki dewasa</t>
        </is>
      </c>
      <c r="KW74" t="n">
        <v>1</v>
      </c>
      <c r="KX74" t="n">
        <v>0</v>
      </c>
      <c r="KY74" t="n">
        <v>0</v>
      </c>
      <c r="KZ74" t="n">
        <v>0</v>
      </c>
      <c r="LA74" t="inlineStr">
        <is>
          <t>Jauh lebih baik</t>
        </is>
      </c>
      <c r="LB74" t="inlineStr">
        <is>
          <t>Cukup membaik</t>
        </is>
      </c>
      <c r="LC74" t="n">
        <v>4</v>
      </c>
      <c r="LD74" t="n">
        <v>6</v>
      </c>
      <c r="LE74" t="n">
        <v>0</v>
      </c>
      <c r="LF74" t="n">
        <v>0</v>
      </c>
      <c r="LG74" t="inlineStr">
        <is>
          <t>Ya</t>
        </is>
      </c>
      <c r="LH74" t="n">
        <v>200000</v>
      </c>
      <c r="LI74" t="n">
        <v/>
      </c>
      <c r="LJ74" t="inlineStr">
        <is>
          <t>Kebutuhan rumah tangga</t>
        </is>
      </c>
      <c r="LK74" t="n">
        <v>0</v>
      </c>
      <c r="LL74" t="n">
        <v>0</v>
      </c>
      <c r="LM74" t="n">
        <v>0</v>
      </c>
      <c r="LN74" t="n">
        <v>0</v>
      </c>
      <c r="LO74" t="n">
        <v>1</v>
      </c>
      <c r="LP74" t="n">
        <v>0</v>
      </c>
      <c r="LQ74" t="n">
        <v>0</v>
      </c>
      <c r="LR74" t="n">
        <v/>
      </c>
      <c r="LS74" t="n">
        <v>30</v>
      </c>
      <c r="LT74" t="n">
        <v>0</v>
      </c>
      <c r="LU74" t="n">
        <v>0</v>
      </c>
      <c r="LV74" t="n">
        <v>15</v>
      </c>
      <c r="LW74" t="n">
        <v>0</v>
      </c>
      <c r="LX74" t="n">
        <v>0</v>
      </c>
      <c r="LY74" t="n">
        <v>15</v>
      </c>
      <c r="LZ74" t="n">
        <v>0</v>
      </c>
      <c r="MA74" t="n">
        <v>0</v>
      </c>
      <c r="MB74" t="inlineStr">
        <is>
          <t>Ya</t>
        </is>
      </c>
      <c r="MC74" t="n">
        <v>0</v>
      </c>
      <c r="MD74" t="n">
        <v>0</v>
      </c>
      <c r="ME74" t="n">
        <v>0</v>
      </c>
      <c r="MF74" t="n">
        <v>0</v>
      </c>
      <c r="MG74" t="n">
        <v>0</v>
      </c>
      <c r="MH74" t="n">
        <v>0</v>
      </c>
      <c r="MI74" t="inlineStr">
        <is>
          <t>Istirahat</t>
        </is>
      </c>
      <c r="MJ74" t="n">
        <v>0</v>
      </c>
      <c r="MK74" t="n">
        <v>0</v>
      </c>
      <c r="ML74" t="n">
        <v>1</v>
      </c>
      <c r="MM74" t="n">
        <v>0</v>
      </c>
      <c r="MN74" t="n">
        <v>0</v>
      </c>
      <c r="MO74" t="n">
        <v>0</v>
      </c>
      <c r="MP74" t="n">
        <v/>
      </c>
      <c r="MQ74" t="n">
        <v/>
      </c>
      <c r="MR74" t="inlineStr">
        <is>
          <t>Istirahat</t>
        </is>
      </c>
      <c r="MS74" t="n">
        <v/>
      </c>
      <c r="MT74" t="inlineStr">
        <is>
          <t>Istirahat</t>
        </is>
      </c>
      <c r="MU74" t="inlineStr">
        <is>
          <t>Ya, untuk anggota keluarga</t>
        </is>
      </c>
      <c r="MV74" t="inlineStr">
        <is>
          <t>Produksi dan penjualan bioslurry</t>
        </is>
      </c>
      <c r="MW74" t="n">
        <v>0</v>
      </c>
      <c r="MX74" t="n">
        <v>0</v>
      </c>
      <c r="MY74" t="n">
        <v>1</v>
      </c>
      <c r="MZ74" t="n">
        <v>0</v>
      </c>
      <c r="NA74" t="n">
        <v/>
      </c>
      <c r="NB74" t="n">
        <v/>
      </c>
      <c r="NC74" t="inlineStr">
        <is>
          <t>Cair</t>
        </is>
      </c>
      <c r="ND74" t="n">
        <v>1</v>
      </c>
      <c r="NE74" t="n">
        <v>0</v>
      </c>
      <c r="NF74" t="n">
        <v>1</v>
      </c>
      <c r="NG74" t="n">
        <v/>
      </c>
      <c r="NH74" t="inlineStr">
        <is>
          <t>Rit/truk</t>
        </is>
      </c>
      <c r="NI74" t="n">
        <v>150000</v>
      </c>
      <c r="NJ74" t="n">
        <v/>
      </c>
      <c r="NK74" t="inlineStr">
        <is>
          <t>Rit/truk</t>
        </is>
      </c>
      <c r="NL74" t="inlineStr">
        <is>
          <t>Ya</t>
        </is>
      </c>
      <c r="NM74" t="inlineStr">
        <is>
          <t>Kombinasi dana mandiri dan dana hibah</t>
        </is>
      </c>
      <c r="NN74" t="inlineStr">
        <is>
          <t>7.000.001-9.000.000</t>
        </is>
      </c>
      <c r="NO74" t="inlineStr">
        <is>
          <t>Yayasan Rumah Energi atau BIRU</t>
        </is>
      </c>
      <c r="NP74" t="n">
        <v/>
      </c>
      <c r="NQ74" t="n">
        <v/>
      </c>
      <c r="NR74" t="n">
        <v/>
      </c>
      <c r="NS74" t="n">
        <v/>
      </c>
      <c r="NT74" t="n">
        <v/>
      </c>
      <c r="NU74" t="n">
        <v/>
      </c>
      <c r="NV74" t="inlineStr">
        <is>
          <t>Anggota keluarga - Laki-laki dewasa</t>
        </is>
      </c>
      <c r="NW74" t="n">
        <v/>
      </c>
      <c r="NX74" t="inlineStr">
        <is>
          <t>Sangat meningkat</t>
        </is>
      </c>
      <c r="NY74" t="n">
        <v>60</v>
      </c>
      <c r="NZ74" t="n">
        <v>0</v>
      </c>
      <c r="OA74" t="n">
        <v>0</v>
      </c>
      <c r="OB74" t="n">
        <v>0</v>
      </c>
      <c r="OC74" t="n">
        <v>30</v>
      </c>
      <c r="OD74" t="n">
        <v>0</v>
      </c>
      <c r="OE74" t="inlineStr">
        <is>
          <t>Jauh lebih baik</t>
        </is>
      </c>
      <c r="OF74" t="inlineStr">
        <is>
          <t>Lebih baik (beda waktu memasak 5-30 menit, ATAU tidak lagi ada rasa/bau makanan yang berubah, ATAU alasan lainnya)</t>
        </is>
      </c>
      <c r="OG74" t="inlineStr">
        <is>
          <t>Ya</t>
        </is>
      </c>
      <c r="OH74" t="n">
        <v>0</v>
      </c>
      <c r="OI74" t="n">
        <v>6</v>
      </c>
      <c r="OJ74" t="n">
        <v>0</v>
      </c>
      <c r="OK74" t="n">
        <v>0</v>
      </c>
      <c r="OL74" t="n">
        <v>0</v>
      </c>
      <c r="OM74" t="n">
        <v>0</v>
      </c>
      <c r="ON74" t="n">
        <v>0</v>
      </c>
      <c r="OO74" t="n">
        <v>0</v>
      </c>
      <c r="OP74" t="inlineStr">
        <is>
          <t>Sapi perah</t>
        </is>
      </c>
      <c r="OQ74" t="n">
        <v>0</v>
      </c>
      <c r="OR74" t="n">
        <v>1</v>
      </c>
      <c r="OS74" t="n">
        <v>0</v>
      </c>
      <c r="OT74" t="n">
        <v>0</v>
      </c>
      <c r="OU74" t="n">
        <v>0</v>
      </c>
      <c r="OV74" t="n">
        <v>0</v>
      </c>
      <c r="OW74" t="n">
        <v>0</v>
      </c>
      <c r="OX74" t="n">
        <v>0</v>
      </c>
      <c r="OY74" t="n">
        <v>0</v>
      </c>
      <c r="OZ74" t="inlineStr">
        <is>
          <t>Sapi perah</t>
        </is>
      </c>
      <c r="PA74" t="n">
        <v>0</v>
      </c>
      <c r="PB74" t="n">
        <v>1</v>
      </c>
      <c r="PC74" t="n">
        <v>0</v>
      </c>
      <c r="PD74" t="n">
        <v>0</v>
      </c>
      <c r="PE74" t="n">
        <v>0</v>
      </c>
      <c r="PF74" t="n">
        <v>0</v>
      </c>
      <c r="PG74" t="n">
        <v>0</v>
      </c>
      <c r="PH74" t="n">
        <v>0</v>
      </c>
      <c r="PI74" t="n">
        <v>0</v>
      </c>
      <c r="PJ74" t="inlineStr">
        <is>
          <t>Sapi perah</t>
        </is>
      </c>
      <c r="PK74" t="n">
        <v>0</v>
      </c>
      <c r="PL74" t="n">
        <v>1</v>
      </c>
      <c r="PM74" t="n">
        <v>0</v>
      </c>
      <c r="PN74" t="n">
        <v>0</v>
      </c>
      <c r="PO74" t="n">
        <v>0</v>
      </c>
      <c r="PP74" t="n">
        <v>0</v>
      </c>
      <c r="PQ74" t="n">
        <v>0</v>
      </c>
      <c r="PR74" t="n">
        <v>0</v>
      </c>
      <c r="PS74" t="n">
        <v>0</v>
      </c>
      <c r="PT74" t="n">
        <v/>
      </c>
      <c r="PU74" t="n">
        <v/>
      </c>
      <c r="PV74" t="n">
        <v/>
      </c>
      <c r="PW74" t="n">
        <v/>
      </c>
      <c r="PX74" t="n">
        <v/>
      </c>
      <c r="PY74" t="n">
        <v/>
      </c>
      <c r="PZ74" t="n">
        <v/>
      </c>
      <c r="QA74" t="n">
        <v/>
      </c>
      <c r="QB74" t="n">
        <v/>
      </c>
      <c r="QC74" t="n">
        <v/>
      </c>
      <c r="QD74" t="n">
        <v/>
      </c>
      <c r="QE74" t="inlineStr">
        <is>
          <t>1-Disebarkan ke lahan terbuka</t>
        </is>
      </c>
      <c r="QF74" t="n">
        <v>0</v>
      </c>
      <c r="QG74" t="n">
        <v>0</v>
      </c>
      <c r="QH74" t="n">
        <v>0</v>
      </c>
      <c r="QI74" t="n">
        <v>0</v>
      </c>
      <c r="QJ74" t="n">
        <v>0</v>
      </c>
      <c r="QK74" t="n">
        <v>1</v>
      </c>
      <c r="QL74" t="n">
        <v>0</v>
      </c>
      <c r="QM74" t="n">
        <v>0</v>
      </c>
      <c r="QN74" t="n">
        <v>0</v>
      </c>
      <c r="QO74" t="n">
        <v/>
      </c>
      <c r="QP74" t="n">
        <v/>
      </c>
      <c r="QQ74" t="n">
        <v/>
      </c>
      <c r="QR74" t="n">
        <v/>
      </c>
      <c r="QS74" t="n">
        <v/>
      </c>
      <c r="QT74" t="n">
        <v/>
      </c>
      <c r="QU74" t="n">
        <v/>
      </c>
      <c r="QV74" t="n">
        <v/>
      </c>
      <c r="QW74" t="n">
        <v/>
      </c>
      <c r="QX74" t="n">
        <v/>
      </c>
      <c r="QY74" t="n">
        <v/>
      </c>
      <c r="QZ74" t="n">
        <v/>
      </c>
      <c r="RA74" t="n">
        <v/>
      </c>
      <c r="RB74" t="n">
        <v/>
      </c>
      <c r="RC74" t="n">
        <v/>
      </c>
      <c r="RD74" t="n">
        <v/>
      </c>
      <c r="RE74" t="n">
        <v/>
      </c>
      <c r="RF74" t="n">
        <v/>
      </c>
      <c r="RG74" t="n">
        <v/>
      </c>
      <c r="RH74" t="n">
        <v/>
      </c>
      <c r="RI74" t="n">
        <v/>
      </c>
      <c r="RJ74" t="n">
        <v/>
      </c>
      <c r="RK74" t="n">
        <v/>
      </c>
      <c r="RL74" t="n">
        <v/>
      </c>
      <c r="RM74" t="n">
        <v/>
      </c>
      <c r="RN74" t="n">
        <v/>
      </c>
      <c r="RO74" t="n">
        <v/>
      </c>
      <c r="RP74" t="n">
        <v/>
      </c>
      <c r="RQ74" t="n">
        <v/>
      </c>
      <c r="RR74" t="n">
        <v/>
      </c>
      <c r="RS74" t="n">
        <v/>
      </c>
      <c r="RT74" t="n">
        <v/>
      </c>
      <c r="RU74" t="n">
        <v/>
      </c>
      <c r="RV74" t="n">
        <v/>
      </c>
      <c r="RW74" t="n">
        <v/>
      </c>
      <c r="RX74" t="n">
        <v/>
      </c>
      <c r="RY74" t="n">
        <v/>
      </c>
      <c r="RZ74" t="n">
        <v/>
      </c>
      <c r="SA74" t="n">
        <v/>
      </c>
      <c r="SB74" t="n">
        <v/>
      </c>
      <c r="SC74" t="n">
        <v/>
      </c>
      <c r="SD74" t="n">
        <v/>
      </c>
      <c r="SE74" t="n">
        <v/>
      </c>
      <c r="SF74" t="n">
        <v/>
      </c>
      <c r="SG74" t="n">
        <v/>
      </c>
      <c r="SH74" t="n">
        <v/>
      </c>
      <c r="SI74" t="n">
        <v/>
      </c>
      <c r="SJ74" t="n">
        <v/>
      </c>
      <c r="SK74" t="n">
        <v/>
      </c>
      <c r="SL74" t="n">
        <v/>
      </c>
      <c r="SM74" t="n">
        <v/>
      </c>
      <c r="SN74" t="n">
        <v/>
      </c>
      <c r="SO74" t="n">
        <v/>
      </c>
      <c r="SP74" t="n">
        <v/>
      </c>
      <c r="SQ74" t="n">
        <v/>
      </c>
      <c r="SR74" t="n">
        <v/>
      </c>
      <c r="SS74" t="n">
        <v/>
      </c>
      <c r="ST74" t="n">
        <v/>
      </c>
      <c r="SU74" t="n">
        <v/>
      </c>
      <c r="SV74" t="n">
        <v/>
      </c>
      <c r="SW74" t="n">
        <v/>
      </c>
      <c r="SX74" t="n">
        <v/>
      </c>
      <c r="SY74" t="n">
        <v/>
      </c>
      <c r="SZ74" t="n">
        <v>12</v>
      </c>
      <c r="TA74" t="n">
        <v/>
      </c>
      <c r="TB74" t="n">
        <v/>
      </c>
      <c r="TC74" t="n">
        <v/>
      </c>
      <c r="TD74" t="n">
        <v/>
      </c>
      <c r="TE74" t="n">
        <v/>
      </c>
      <c r="TF74" t="n">
        <v/>
      </c>
      <c r="TG74" t="n">
        <v/>
      </c>
      <c r="TH74" t="n">
        <v/>
      </c>
      <c r="TI74" t="n">
        <v/>
      </c>
      <c r="TJ74" t="n">
        <v/>
      </c>
      <c r="TK74" t="n">
        <v/>
      </c>
      <c r="TL74" t="n">
        <v/>
      </c>
      <c r="TM74" t="n">
        <v/>
      </c>
      <c r="TN74" t="n">
        <v/>
      </c>
      <c r="TO74" t="n">
        <v/>
      </c>
      <c r="TP74" t="n">
        <v/>
      </c>
      <c r="TQ74" t="n">
        <v/>
      </c>
      <c r="TR74" t="n">
        <v/>
      </c>
      <c r="TS74" t="n">
        <v/>
      </c>
      <c r="TT74" t="n">
        <v/>
      </c>
      <c r="TU74" t="n">
        <v/>
      </c>
      <c r="TV74" t="n">
        <v/>
      </c>
      <c r="TW74" t="n">
        <v/>
      </c>
      <c r="TX74" t="n">
        <v/>
      </c>
      <c r="TY74" t="n">
        <v/>
      </c>
      <c r="TZ74" t="n">
        <v/>
      </c>
      <c r="UA74" t="n">
        <v/>
      </c>
      <c r="UB74" t="n">
        <v/>
      </c>
      <c r="UC74" t="n">
        <v/>
      </c>
      <c r="UD74" t="n">
        <v/>
      </c>
      <c r="UE74" t="n">
        <v/>
      </c>
      <c r="UF74" t="n">
        <v/>
      </c>
      <c r="UG74" t="n">
        <v/>
      </c>
      <c r="UH74" t="n">
        <v/>
      </c>
      <c r="UI74" t="n">
        <v/>
      </c>
      <c r="UJ74" t="n">
        <v/>
      </c>
      <c r="UK74" t="n">
        <v/>
      </c>
      <c r="UL74" t="n">
        <v/>
      </c>
      <c r="UM74" t="n">
        <v/>
      </c>
      <c r="UN74" t="n">
        <v/>
      </c>
      <c r="UO74" t="n">
        <v/>
      </c>
      <c r="UP74" t="n">
        <v/>
      </c>
      <c r="UQ74" t="n">
        <v/>
      </c>
      <c r="UR74" t="n">
        <v/>
      </c>
      <c r="US74" t="n">
        <v/>
      </c>
      <c r="UT74" t="n">
        <v/>
      </c>
      <c r="UU74" t="n">
        <v/>
      </c>
      <c r="UV74" t="inlineStr">
        <is>
          <t>Pemberian pakan di kandang</t>
        </is>
      </c>
      <c r="UW74" t="n">
        <v/>
      </c>
      <c r="UX74" t="n">
        <v/>
      </c>
      <c r="UY74" t="n">
        <v/>
      </c>
      <c r="UZ74" t="n">
        <v/>
      </c>
      <c r="VA74" t="n">
        <v/>
      </c>
      <c r="VB74" t="n">
        <v/>
      </c>
      <c r="VC74" t="n">
        <v/>
      </c>
      <c r="VD74" t="inlineStr">
        <is>
          <t>Cukup teratur (setiap minggu)</t>
        </is>
      </c>
      <c r="VE74" t="n">
        <v/>
      </c>
      <c r="VF74" t="n">
        <v/>
      </c>
      <c r="VG74" t="n">
        <v/>
      </c>
      <c r="VH74" t="n">
        <v/>
      </c>
      <c r="VI74" t="n">
        <v/>
      </c>
      <c r="VJ74" t="n">
        <v/>
      </c>
      <c r="VK74" t="n">
        <v/>
      </c>
      <c r="VL74" t="inlineStr">
        <is>
          <t>Sering (1 kali sehari)</t>
        </is>
      </c>
      <c r="VM74" t="n">
        <v/>
      </c>
      <c r="VN74" t="n">
        <v/>
      </c>
      <c r="VO74" t="n">
        <v/>
      </c>
      <c r="VP74" t="n">
        <v/>
      </c>
      <c r="VQ74" t="n">
        <v/>
      </c>
      <c r="VR74" t="n">
        <v/>
      </c>
      <c r="VS74" t="n">
        <v/>
      </c>
      <c r="VT74" t="n">
        <v/>
      </c>
      <c r="VU74" t="n">
        <v/>
      </c>
      <c r="VV74" t="n">
        <v/>
      </c>
      <c r="VW74" t="n">
        <v/>
      </c>
      <c r="VX74" t="n">
        <v/>
      </c>
      <c r="VY74" t="n">
        <v/>
      </c>
      <c r="VZ74" t="n">
        <v/>
      </c>
      <c r="WA74" t="n">
        <v/>
      </c>
      <c r="WB74" t="n">
        <v/>
      </c>
      <c r="WC74" t="n">
        <v/>
      </c>
      <c r="WD74" t="n">
        <v/>
      </c>
      <c r="WE74" t="n">
        <v/>
      </c>
      <c r="WF74" t="inlineStr">
        <is>
          <t>6-Digester biogas</t>
        </is>
      </c>
      <c r="WG74" t="n">
        <v>0</v>
      </c>
      <c r="WH74" t="n">
        <v>0</v>
      </c>
      <c r="WI74" t="n">
        <v>0</v>
      </c>
      <c r="WJ74" t="n">
        <v>0</v>
      </c>
      <c r="WK74" t="n">
        <v>0</v>
      </c>
      <c r="WL74" t="n">
        <v>0</v>
      </c>
      <c r="WM74" t="n">
        <v>0</v>
      </c>
      <c r="WN74" t="n">
        <v>0</v>
      </c>
      <c r="WO74" t="n">
        <v>0</v>
      </c>
      <c r="WP74" t="n">
        <v>1</v>
      </c>
      <c r="WQ74" t="n">
        <v>0</v>
      </c>
      <c r="WR74" t="n">
        <v>0</v>
      </c>
      <c r="WS74" t="n">
        <v/>
      </c>
      <c r="WT74" t="n">
        <v/>
      </c>
      <c r="WU74" t="n">
        <v/>
      </c>
      <c r="WV74" t="n">
        <v/>
      </c>
      <c r="WW74" t="n">
        <v/>
      </c>
      <c r="WX74" t="n">
        <v/>
      </c>
      <c r="WY74" t="n">
        <v/>
      </c>
      <c r="WZ74" t="n">
        <v/>
      </c>
      <c r="XA74" t="n">
        <v/>
      </c>
      <c r="XB74" t="n">
        <v/>
      </c>
      <c r="XC74" t="n">
        <v/>
      </c>
      <c r="XD74" t="n">
        <v/>
      </c>
      <c r="XE74" t="n">
        <v/>
      </c>
      <c r="XF74" t="n">
        <v/>
      </c>
      <c r="XG74" t="n">
        <v/>
      </c>
      <c r="XH74" t="n">
        <v/>
      </c>
      <c r="XI74" t="n">
        <v/>
      </c>
      <c r="XJ74" t="n">
        <v/>
      </c>
      <c r="XK74" t="n">
        <v/>
      </c>
      <c r="XL74" t="n">
        <v/>
      </c>
      <c r="XM74" t="n">
        <v/>
      </c>
      <c r="XN74" t="n">
        <v/>
      </c>
      <c r="XO74" t="n">
        <v/>
      </c>
      <c r="XP74" t="n">
        <v/>
      </c>
      <c r="XQ74" t="n">
        <v/>
      </c>
      <c r="XR74" t="n">
        <v/>
      </c>
      <c r="XS74" t="n">
        <v/>
      </c>
      <c r="XT74" t="n">
        <v/>
      </c>
      <c r="XU74" t="n">
        <v/>
      </c>
      <c r="XV74" t="n">
        <v/>
      </c>
      <c r="XW74" t="n">
        <v/>
      </c>
      <c r="XX74" t="n">
        <v/>
      </c>
      <c r="XY74" t="n">
        <v/>
      </c>
      <c r="XZ74" t="n">
        <v/>
      </c>
      <c r="YA74" t="n">
        <v/>
      </c>
      <c r="YB74" t="n">
        <v/>
      </c>
      <c r="YC74" t="n">
        <v/>
      </c>
      <c r="YD74" t="n">
        <v/>
      </c>
      <c r="YE74" t="n">
        <v/>
      </c>
      <c r="YF74" t="n">
        <v/>
      </c>
      <c r="YG74" t="n">
        <v/>
      </c>
      <c r="YH74" t="n">
        <v/>
      </c>
      <c r="YI74" t="n">
        <v/>
      </c>
      <c r="YJ74" t="n">
        <v/>
      </c>
      <c r="YK74" t="n">
        <v/>
      </c>
      <c r="YL74" t="n">
        <v/>
      </c>
      <c r="YM74" t="n">
        <v/>
      </c>
      <c r="YN74" t="n">
        <v/>
      </c>
      <c r="YO74" t="n">
        <v/>
      </c>
      <c r="YP74" t="n">
        <v/>
      </c>
      <c r="YQ74" t="n">
        <v/>
      </c>
      <c r="YR74" t="n">
        <v/>
      </c>
      <c r="YS74" t="n">
        <v/>
      </c>
      <c r="YT74" t="n">
        <v/>
      </c>
      <c r="YU74" t="n">
        <v/>
      </c>
      <c r="YV74" t="n">
        <v/>
      </c>
      <c r="YW74" t="n">
        <v/>
      </c>
      <c r="YX74" t="n">
        <v/>
      </c>
      <c r="YY74" t="n">
        <v/>
      </c>
      <c r="YZ74" t="n">
        <v/>
      </c>
      <c r="ZA74" t="n">
        <v/>
      </c>
      <c r="ZB74" t="n">
        <v/>
      </c>
      <c r="ZC74" t="n">
        <v/>
      </c>
      <c r="ZD74" t="n">
        <v/>
      </c>
      <c r="ZE74" t="n">
        <v/>
      </c>
      <c r="ZF74" t="n">
        <v/>
      </c>
      <c r="ZG74" t="n">
        <v/>
      </c>
      <c r="ZH74" t="n">
        <v/>
      </c>
      <c r="ZI74" t="n">
        <v/>
      </c>
      <c r="ZJ74" t="n">
        <v/>
      </c>
      <c r="ZK74" t="n">
        <v/>
      </c>
      <c r="ZL74" t="n">
        <v/>
      </c>
      <c r="ZM74" t="n">
        <v/>
      </c>
      <c r="ZN74" t="n">
        <v/>
      </c>
      <c r="ZO74" t="n">
        <v>100</v>
      </c>
      <c r="ZP74" t="n">
        <v/>
      </c>
      <c r="ZQ74" t="n">
        <v/>
      </c>
      <c r="ZR74" t="n">
        <v/>
      </c>
      <c r="ZS74" t="n">
        <v/>
      </c>
      <c r="ZT74" t="n">
        <v/>
      </c>
      <c r="ZU74" t="n">
        <v/>
      </c>
      <c r="ZV74" t="n">
        <v/>
      </c>
      <c r="ZW74" t="n">
        <v>3</v>
      </c>
      <c r="ZX74" t="n">
        <v/>
      </c>
      <c r="ZY74" t="n">
        <v/>
      </c>
      <c r="ZZ74" t="n">
        <v/>
      </c>
      <c r="AAA74" t="n">
        <v/>
      </c>
      <c r="AAB74" t="n">
        <v/>
      </c>
      <c r="AAC74" t="n">
        <v/>
      </c>
      <c r="AAD74" t="n">
        <v/>
      </c>
      <c r="AAE74" t="inlineStr">
        <is>
          <t>Pakan segar (misal: rumput)</t>
        </is>
      </c>
      <c r="AAF74" t="n">
        <v/>
      </c>
      <c r="AAG74" t="n">
        <v/>
      </c>
      <c r="AAH74" t="n">
        <v/>
      </c>
      <c r="AAI74" t="n">
        <v/>
      </c>
      <c r="AAJ74" t="n">
        <v/>
      </c>
      <c r="AAK74" t="n">
        <v/>
      </c>
      <c r="AAL74" t="inlineStr">
        <is>
          <t>Tidak</t>
        </is>
      </c>
      <c r="AAM74" t="n">
        <v/>
      </c>
      <c r="AAN74" t="n">
        <v/>
      </c>
      <c r="AAO74" t="n">
        <v/>
      </c>
      <c r="AAP74" t="n">
        <v/>
      </c>
      <c r="AAQ74" t="n">
        <v/>
      </c>
      <c r="AAR74" t="inlineStr">
        <is>
          <t>Ya</t>
        </is>
      </c>
      <c r="AAS74" t="inlineStr">
        <is>
          <t>Mengetahui</t>
        </is>
      </c>
      <c r="AAT74" t="inlineStr">
        <is>
          <t>Diberikan gratis ke orang lain</t>
        </is>
      </c>
      <c r="AAU74" t="n">
        <v>0</v>
      </c>
      <c r="AAV74" t="n">
        <v>0</v>
      </c>
      <c r="AAW74" t="n">
        <v>0</v>
      </c>
      <c r="AAX74" t="n">
        <v>0</v>
      </c>
      <c r="AAY74" t="n">
        <v>1</v>
      </c>
      <c r="AAZ74" t="n">
        <v>0</v>
      </c>
      <c r="ABA74" t="n">
        <v>0</v>
      </c>
      <c r="ABB74" t="n">
        <v/>
      </c>
      <c r="ABC74" t="n">
        <v/>
      </c>
      <c r="ABD74" t="n">
        <v/>
      </c>
      <c r="ABE74" t="n">
        <v/>
      </c>
      <c r="ABF74" t="n">
        <v/>
      </c>
      <c r="ABG74" t="n">
        <v/>
      </c>
      <c r="ABH74" t="n">
        <v/>
      </c>
      <c r="ABI74" t="n">
        <v/>
      </c>
      <c r="ABJ74" t="n">
        <v/>
      </c>
      <c r="ABK74" t="n">
        <v/>
      </c>
      <c r="ABL74" t="n">
        <v/>
      </c>
      <c r="ABM74" t="n">
        <v/>
      </c>
      <c r="ABN74" t="n">
        <v/>
      </c>
      <c r="ABO74" t="n">
        <v/>
      </c>
      <c r="ABP74" t="n">
        <v/>
      </c>
      <c r="ABQ74" t="n">
        <v/>
      </c>
      <c r="ABR74" t="n">
        <v/>
      </c>
      <c r="ABS74" t="n">
        <v/>
      </c>
      <c r="ABT74" t="n">
        <v/>
      </c>
      <c r="ABU74" t="n">
        <v/>
      </c>
      <c r="ABV74" t="n">
        <v/>
      </c>
      <c r="ABW74" t="n">
        <v/>
      </c>
      <c r="ABX74" t="n">
        <v/>
      </c>
      <c r="ABY74" t="n">
        <v/>
      </c>
      <c r="ABZ74" t="n">
        <v/>
      </c>
      <c r="ACA74" t="n">
        <v/>
      </c>
      <c r="ACB74" t="n">
        <v/>
      </c>
      <c r="ACC74" t="n">
        <v/>
      </c>
      <c r="ACD74" t="n">
        <v/>
      </c>
      <c r="ACE74" t="n">
        <v/>
      </c>
      <c r="ACF74" t="n">
        <v/>
      </c>
      <c r="ACG74" t="n">
        <v/>
      </c>
      <c r="ACH74" t="n">
        <v/>
      </c>
      <c r="ACI74" t="n">
        <v/>
      </c>
      <c r="ACJ74" t="n">
        <v/>
      </c>
      <c r="ACK74" t="inlineStr">
        <is>
          <t>Ladang/sawah terlalu jauh, sulit untuk mengangkut ke sana</t>
        </is>
      </c>
      <c r="ACL74" t="n">
        <v>0</v>
      </c>
      <c r="ACM74" t="n">
        <v>0</v>
      </c>
      <c r="ACN74" t="n">
        <v>0</v>
      </c>
      <c r="ACO74" t="n">
        <v>1</v>
      </c>
      <c r="ACP74" t="n">
        <v>0</v>
      </c>
      <c r="ACQ74" t="n">
        <v>0</v>
      </c>
      <c r="ACR74" t="n">
        <v>0</v>
      </c>
      <c r="ACS74" t="n">
        <v/>
      </c>
      <c r="ACT74" t="inlineStr">
        <is>
          <t>Untuk slury hanya saat kantor butuh pemupukan di lahan diambil menggunakan tangki slurry... Atau saat penuh saja</t>
        </is>
      </c>
      <c r="ACU74" t="inlineStr">
        <is>
          <t>Manfaat cukup signifikan, terasa di kehidupan sehari-hari</t>
        </is>
      </c>
      <c r="ACV74" t="inlineStr">
        <is>
          <t>Bertambah</t>
        </is>
      </c>
      <c r="ACW74" t="inlineStr">
        <is>
          <t>Anggota keluarga - Perempuan dewasa</t>
        </is>
      </c>
      <c r="ACX74" t="inlineStr">
        <is>
          <t>Setuju</t>
        </is>
      </c>
      <c r="ACY74" t="inlineStr">
        <is>
          <t>Anggota keluarga - Perempuan dewasa</t>
        </is>
      </c>
      <c r="ACZ74" t="n">
        <v>0</v>
      </c>
      <c r="ADA74" t="n">
        <v>1</v>
      </c>
      <c r="ADB74" t="n">
        <v>0</v>
      </c>
      <c r="ADC74" t="n">
        <v>0</v>
      </c>
      <c r="ADD74" t="inlineStr">
        <is>
          <t>Sangat puas</t>
        </is>
      </c>
      <c r="ADE74" t="inlineStr">
        <is>
          <t>Sangat puas</t>
        </is>
      </c>
      <c r="ADF74" t="inlineStr">
        <is>
          <t>Sangat puas</t>
        </is>
      </c>
      <c r="ADG74" t="inlineStr">
        <is>
          <t>Puas</t>
        </is>
      </c>
      <c r="ADH74" t="inlineStr">
        <is>
          <t>Tidak</t>
        </is>
      </c>
      <c r="ADI74" t="n">
        <v/>
      </c>
      <c r="ADJ74" t="inlineStr">
        <is>
          <t>Puas</t>
        </is>
      </c>
      <c r="ADK74" t="n">
        <v/>
      </c>
      <c r="ADL74" t="n">
        <v/>
      </c>
      <c r="ADM74" t="n">
        <v/>
      </c>
      <c r="ADN74" t="n">
        <v/>
      </c>
      <c r="ADO74" t="n">
        <v/>
      </c>
      <c r="ADP74" t="n">
        <v/>
      </c>
      <c r="ADQ74" t="n">
        <v/>
      </c>
      <c r="ADR74" t="n">
        <v/>
      </c>
      <c r="ADS74" t="n">
        <v/>
      </c>
      <c r="ADT74" t="n">
        <v/>
      </c>
      <c r="ADU74" t="inlineStr">
        <is>
          <t>Memperbaiki sendiri</t>
        </is>
      </c>
      <c r="ADV74" t="n">
        <v>0</v>
      </c>
      <c r="ADW74" t="n">
        <v>0</v>
      </c>
      <c r="ADX74" t="n">
        <v>0</v>
      </c>
      <c r="ADY74" t="n">
        <v>0</v>
      </c>
      <c r="ADZ74" t="n">
        <v>0</v>
      </c>
      <c r="AEA74" t="n">
        <v>1</v>
      </c>
      <c r="AEB74" t="n">
        <v>0</v>
      </c>
      <c r="AEC74" t="n">
        <v>0</v>
      </c>
      <c r="AED74" t="n">
        <v>0</v>
      </c>
      <c r="AEE74" t="inlineStr">
        <is>
          <t>Laki-laki dewasa</t>
        </is>
      </c>
      <c r="AEF74" t="n">
        <v/>
      </c>
      <c r="AEG74" t="inlineStr">
        <is>
          <t>Menelepon atau WA langsung</t>
        </is>
      </c>
      <c r="AEH74" t="n">
        <v/>
      </c>
      <c r="AEI74" t="inlineStr">
        <is>
          <t>Tidak</t>
        </is>
      </c>
      <c r="AEJ74" t="inlineStr">
        <is>
          <t>Ya, selalu</t>
        </is>
      </c>
      <c r="AEK74" t="inlineStr">
        <is>
          <t>Pengurangan pengeluaran rumah tangga (bahan bakar minyak, pupuk, dll.) Lebih mudah mendapatkan energi</t>
        </is>
      </c>
      <c r="AEL74" t="n">
        <v>1</v>
      </c>
      <c r="AEM74" t="n">
        <v>1</v>
      </c>
      <c r="AEN74" t="n">
        <v>0</v>
      </c>
      <c r="AEO74" t="n">
        <v>0</v>
      </c>
      <c r="AEP74" t="n">
        <v>0</v>
      </c>
      <c r="AEQ74" t="n">
        <v>0</v>
      </c>
      <c r="AER74" t="n">
        <v>0</v>
      </c>
      <c r="AES74" t="n">
        <v>0</v>
      </c>
      <c r="AET74" t="n">
        <v>0</v>
      </c>
      <c r="AEU74" t="n">
        <v>0</v>
      </c>
      <c r="AEV74" t="n">
        <v>0</v>
      </c>
      <c r="AEW74" t="n">
        <v>0</v>
      </c>
      <c r="AEX74" t="n">
        <v/>
      </c>
      <c r="AEY74" t="inlineStr">
        <is>
          <t>Mendukung lingkungan</t>
        </is>
      </c>
      <c r="AEZ74" t="n">
        <v/>
      </c>
      <c r="AFA74" t="inlineStr">
        <is>
          <t>Koperasi</t>
        </is>
      </c>
      <c r="AFB74" t="n">
        <v/>
      </c>
      <c r="AFC74" t="inlineStr">
        <is>
          <t>1000536839-4_18_3.jpg</t>
        </is>
      </c>
      <c r="AFD74" t="inlineStr">
        <is>
          <t>https://kf.kobotoolbox.org/api/v2/assets/avstPQqLr3Ab3ZdcVTXZ6f/data/676653065/attachments/attF2ReUApTkyzrERGKTLSNY/</t>
        </is>
      </c>
      <c r="AFE74" t="inlineStr">
        <is>
          <t>1000536842-4_18_8.jpg</t>
        </is>
      </c>
      <c r="AFF74" t="inlineStr">
        <is>
          <t>https://kf.kobotoolbox.org/api/v2/assets/avstPQqLr3Ab3ZdcVTXZ6f/data/676653065/attachments/attzZMcHb3sDoGUkGxqgL4Qu/</t>
        </is>
      </c>
      <c r="AFG74" t="inlineStr">
        <is>
          <t>Rizan</t>
        </is>
      </c>
      <c r="AFH74" t="n">
        <v/>
      </c>
      <c r="AFI74" t="n">
        <v/>
      </c>
    </row>
    <row r="75">
      <c r="A75" t="n">
        <v/>
      </c>
      <c r="B75" t="n">
        <v/>
      </c>
      <c r="C75" t="n">
        <v/>
      </c>
      <c r="D75" t="inlineStr">
        <is>
          <t>bashori</t>
        </is>
      </c>
      <c r="E75" t="n">
        <v>851013601889</v>
      </c>
      <c r="F75" t="inlineStr">
        <is>
          <t>-7.920222 112.737576 544 25</t>
        </is>
      </c>
      <c r="G75" t="n">
        <v>-7.920222</v>
      </c>
      <c r="H75" t="n">
        <v>112.737576</v>
      </c>
      <c r="I75" t="n">
        <v>544</v>
      </c>
      <c r="J75" t="n">
        <v>25</v>
      </c>
      <c r="K75" t="n">
        <v>0</v>
      </c>
      <c r="L75" t="inlineStr">
        <is>
          <t>-7.920288 112.737807 6.03 13.5</t>
        </is>
      </c>
      <c r="M75" t="n">
        <v>-7.920288</v>
      </c>
      <c r="N75" t="n">
        <v>112.737807</v>
      </c>
      <c r="O75" t="n">
        <v>6.03</v>
      </c>
      <c r="P75" t="n">
        <v>13.5</v>
      </c>
      <c r="Q75" t="n">
        <v>0</v>
      </c>
      <c r="R75" t="inlineStr">
        <is>
          <t>Jawa Timur</t>
        </is>
      </c>
      <c r="S75" t="n">
        <v>0</v>
      </c>
      <c r="T75" t="n">
        <v>0</v>
      </c>
      <c r="U75" t="n">
        <v>0</v>
      </c>
      <c r="V75" t="n">
        <v>0</v>
      </c>
      <c r="W75" t="n">
        <v>0</v>
      </c>
      <c r="X75" t="n">
        <v>1</v>
      </c>
      <c r="Y75" t="n">
        <v>0</v>
      </c>
      <c r="Z75" t="n">
        <v>0</v>
      </c>
      <c r="AA75" t="n">
        <v>0</v>
      </c>
      <c r="AB75" t="n">
        <v>0</v>
      </c>
      <c r="AC75" t="inlineStr">
        <is>
          <t>MALANG</t>
        </is>
      </c>
      <c r="AD75" t="inlineStr">
        <is>
          <t>JABUNG</t>
        </is>
      </c>
      <c r="AE75" t="inlineStr">
        <is>
          <t>JABUNG</t>
        </is>
      </c>
      <c r="AF75" t="inlineStr">
        <is>
          <t>KAN JABUNG</t>
        </is>
      </c>
      <c r="AG75" t="inlineStr">
        <is>
          <t>KJP0006</t>
        </is>
      </c>
      <c r="AH75" t="n">
        <v>16</v>
      </c>
      <c r="AI75" t="inlineStr">
        <is>
          <t>VPA1</t>
        </is>
      </c>
      <c r="AJ75" t="inlineStr">
        <is>
          <t>Aktif</t>
        </is>
      </c>
      <c r="AK75" t="n">
        <v>52</v>
      </c>
      <c r="AL75" t="inlineStr">
        <is>
          <t>Laki-laki</t>
        </is>
      </c>
      <c r="AM75" t="inlineStr">
        <is>
          <t>Sudah menikah</t>
        </is>
      </c>
      <c r="AN75" t="inlineStr">
        <is>
          <t>SMP/Sederajat</t>
        </is>
      </c>
      <c r="AO75" t="inlineStr">
        <is>
          <t>Peternak</t>
        </is>
      </c>
      <c r="AP75" t="n">
        <v>0</v>
      </c>
      <c r="AQ75" t="n">
        <v>1</v>
      </c>
      <c r="AR75" t="n">
        <v>0</v>
      </c>
      <c r="AS75" t="n">
        <v>0</v>
      </c>
      <c r="AT75" t="n">
        <v>0</v>
      </c>
      <c r="AU75" t="n">
        <v>0</v>
      </c>
      <c r="AV75" t="n">
        <v>0</v>
      </c>
      <c r="AW75" t="n">
        <v>0</v>
      </c>
      <c r="AX75" t="n">
        <v/>
      </c>
      <c r="AY75" t="inlineStr">
        <is>
          <t>Wiraswasta</t>
        </is>
      </c>
      <c r="AZ75" t="n">
        <v>0</v>
      </c>
      <c r="BA75" t="n">
        <v>0</v>
      </c>
      <c r="BB75" t="n">
        <v>0</v>
      </c>
      <c r="BC75" t="n">
        <v>1</v>
      </c>
      <c r="BD75" t="n">
        <v>0</v>
      </c>
      <c r="BE75" t="n">
        <v>0</v>
      </c>
      <c r="BF75" t="n">
        <v>0</v>
      </c>
      <c r="BG75" t="n">
        <v>0</v>
      </c>
      <c r="BH75" t="n">
        <v/>
      </c>
      <c r="BI75" t="inlineStr">
        <is>
          <t>&gt;Rp3.500.000</t>
        </is>
      </c>
      <c r="BJ75" t="n">
        <v>3</v>
      </c>
      <c r="BK75" t="n">
        <v>2</v>
      </c>
      <c r="BL75" t="n">
        <v>1</v>
      </c>
      <c r="BM75" t="n">
        <v>0</v>
      </c>
      <c r="BN75" t="inlineStr">
        <is>
          <t>Milik sendiri</t>
        </is>
      </c>
      <c r="BO75" t="inlineStr">
        <is>
          <t>Permanen (dinding bata dan semen)</t>
        </is>
      </c>
      <c r="BP75" t="n">
        <v>1</v>
      </c>
      <c r="BQ75" t="n">
        <v>0</v>
      </c>
      <c r="BR75" t="n">
        <v>0</v>
      </c>
      <c r="BS75" t="n">
        <v>0</v>
      </c>
      <c r="BT75" t="n">
        <v>0</v>
      </c>
      <c r="BU75" t="n">
        <v/>
      </c>
      <c r="BV75" t="inlineStr">
        <is>
          <t>Keramik/ubin</t>
        </is>
      </c>
      <c r="BW75" t="n">
        <v>0</v>
      </c>
      <c r="BX75" t="n">
        <v>0</v>
      </c>
      <c r="BY75" t="n">
        <v>1</v>
      </c>
      <c r="BZ75" t="n">
        <v>0</v>
      </c>
      <c r="CA75" t="n">
        <v>0</v>
      </c>
      <c r="CB75" t="n">
        <v/>
      </c>
      <c r="CC75" t="inlineStr">
        <is>
          <t>Atap beton Genting</t>
        </is>
      </c>
      <c r="CD75" t="n">
        <v>0</v>
      </c>
      <c r="CE75" t="n">
        <v>1</v>
      </c>
      <c r="CF75" t="n">
        <v>0</v>
      </c>
      <c r="CG75" t="n">
        <v>0</v>
      </c>
      <c r="CH75" t="n">
        <v>0</v>
      </c>
      <c r="CI75" t="n">
        <v>1</v>
      </c>
      <c r="CJ75" t="n">
        <v>0</v>
      </c>
      <c r="CK75" t="n">
        <v/>
      </c>
      <c r="CL75" t="inlineStr">
        <is>
          <t>Ya</t>
        </is>
      </c>
      <c r="CM75" t="n">
        <v>2009</v>
      </c>
      <c r="CN75" t="inlineStr">
        <is>
          <t>Fixed-Dome (Kubah Tetap)</t>
        </is>
      </c>
      <c r="CO75" t="inlineStr">
        <is>
          <t>6 m³ (4-5 ekor sapi, ±5 jam memasak/hari, ±50 kg</t>
        </is>
      </c>
      <c r="CP75" t="inlineStr">
        <is>
          <t>Anggota keluarga - laki-laki</t>
        </is>
      </c>
      <c r="CQ75" t="n">
        <v>0</v>
      </c>
      <c r="CR75" t="n">
        <v>0</v>
      </c>
      <c r="CS75" t="n">
        <v>0</v>
      </c>
      <c r="CT75" t="n">
        <v>0</v>
      </c>
      <c r="CU75" t="n">
        <v>1</v>
      </c>
      <c r="CV75" t="n">
        <v>0</v>
      </c>
      <c r="CW75" t="n">
        <v>0</v>
      </c>
      <c r="CX75" t="n">
        <v>0</v>
      </c>
      <c r="CY75" t="inlineStr">
        <is>
          <t>Anggota keluarga - laki-laki</t>
        </is>
      </c>
      <c r="CZ75" t="n">
        <v>1</v>
      </c>
      <c r="DA75" t="n">
        <v>0</v>
      </c>
      <c r="DB75" t="n">
        <v>0</v>
      </c>
      <c r="DC75" t="n">
        <v/>
      </c>
      <c r="DD75" t="inlineStr">
        <is>
          <t>Anggota keluarga - laki-laki CPO atau pendamping</t>
        </is>
      </c>
      <c r="DE75" t="n">
        <v>1</v>
      </c>
      <c r="DF75" t="n">
        <v>0</v>
      </c>
      <c r="DG75" t="n">
        <v>1</v>
      </c>
      <c r="DH75" t="n">
        <v>0</v>
      </c>
      <c r="DI75" t="n">
        <v/>
      </c>
      <c r="DJ75" t="inlineStr">
        <is>
          <t>Anggota keluarga - laki-laki CPO atau pendamping</t>
        </is>
      </c>
      <c r="DK75" t="n">
        <v>1</v>
      </c>
      <c r="DL75" t="n">
        <v>0</v>
      </c>
      <c r="DM75" t="n">
        <v>1</v>
      </c>
      <c r="DN75" t="n">
        <v>0</v>
      </c>
      <c r="DO75" t="n">
        <v/>
      </c>
      <c r="DP75" t="inlineStr">
        <is>
          <t>Ya</t>
        </is>
      </c>
      <c r="DQ75" t="n">
        <v/>
      </c>
      <c r="DR75" t="n">
        <v/>
      </c>
      <c r="DS75" t="n">
        <v/>
      </c>
      <c r="DT75" t="n">
        <v/>
      </c>
      <c r="DU75" t="n">
        <v/>
      </c>
      <c r="DV75" t="n">
        <v/>
      </c>
      <c r="DW75" t="n">
        <v/>
      </c>
      <c r="DX75" t="n">
        <v/>
      </c>
      <c r="DY75" t="n">
        <v/>
      </c>
      <c r="DZ75" t="n">
        <v/>
      </c>
      <c r="EA75" t="n">
        <v/>
      </c>
      <c r="EB75" t="n">
        <v/>
      </c>
      <c r="EC75" t="n">
        <v/>
      </c>
      <c r="ED75" t="n">
        <v/>
      </c>
      <c r="EE75" t="n">
        <v/>
      </c>
      <c r="EF75" t="n">
        <v/>
      </c>
      <c r="EG75" t="n">
        <v/>
      </c>
      <c r="EH75" t="n">
        <v/>
      </c>
      <c r="EI75" t="inlineStr">
        <is>
          <t>Tidak ada masalah</t>
        </is>
      </c>
      <c r="EJ75" t="n">
        <v>0</v>
      </c>
      <c r="EK75" t="n">
        <v>0</v>
      </c>
      <c r="EL75" t="n">
        <v>0</v>
      </c>
      <c r="EM75" t="n">
        <v>1</v>
      </c>
      <c r="EN75" t="n">
        <v>0</v>
      </c>
      <c r="EO75" t="n">
        <v/>
      </c>
      <c r="EP75" t="inlineStr">
        <is>
          <t>Ya, cukup jelas dan mudah diikuti</t>
        </is>
      </c>
      <c r="EQ75" t="inlineStr">
        <is>
          <t>Pelatihan</t>
        </is>
      </c>
      <c r="ER75" t="inlineStr">
        <is>
          <t>CPO atau pendamping Staff BIRU</t>
        </is>
      </c>
      <c r="ES75" t="n">
        <v>1</v>
      </c>
      <c r="ET75" t="n">
        <v>1</v>
      </c>
      <c r="EU75" t="n">
        <v>0</v>
      </c>
      <c r="EV75" t="n">
        <v>0</v>
      </c>
      <c r="EW75" t="n">
        <v/>
      </c>
      <c r="EX75" t="inlineStr">
        <is>
          <t>Anggota keluarga - Laki-laki</t>
        </is>
      </c>
      <c r="EY75" t="n">
        <v>1</v>
      </c>
      <c r="EZ75" t="n">
        <v>0</v>
      </c>
      <c r="FA75" t="n">
        <v>0</v>
      </c>
      <c r="FB75" t="n">
        <v/>
      </c>
      <c r="FC75" t="inlineStr">
        <is>
          <t>Setiap hari</t>
        </is>
      </c>
      <c r="FD75" t="n">
        <v/>
      </c>
      <c r="FE75" t="inlineStr">
        <is>
          <t>Mengetahui</t>
        </is>
      </c>
      <c r="FF75" t="inlineStr">
        <is>
          <t>Selalu (setiap hari)</t>
        </is>
      </c>
      <c r="FG75" t="inlineStr">
        <is>
          <t>Mengetahui</t>
        </is>
      </c>
      <c r="FH75" t="inlineStr">
        <is>
          <t>Selalu (setiap hari)</t>
        </is>
      </c>
      <c r="FI75" t="inlineStr">
        <is>
          <t>Mengetahui</t>
        </is>
      </c>
      <c r="FJ75" t="inlineStr">
        <is>
          <t>Selalu (setiap hari)</t>
        </is>
      </c>
      <c r="FK75" t="inlineStr">
        <is>
          <t>Mengetahui</t>
        </is>
      </c>
      <c r="FL75" t="inlineStr">
        <is>
          <t>Sering (setiap minggu)</t>
        </is>
      </c>
      <c r="FM75" t="inlineStr">
        <is>
          <t>Mengetahui</t>
        </is>
      </c>
      <c r="FN75" t="inlineStr">
        <is>
          <t>Selalu (setiap hari)</t>
        </is>
      </c>
      <c r="FO75" t="inlineStr">
        <is>
          <t>Mengetahui</t>
        </is>
      </c>
      <c r="FP75" t="inlineStr">
        <is>
          <t>Sering (setiap minggu)</t>
        </is>
      </c>
      <c r="FQ75" t="inlineStr">
        <is>
          <t>Mengetahui</t>
        </is>
      </c>
      <c r="FR75" t="inlineStr">
        <is>
          <t>Ya</t>
        </is>
      </c>
      <c r="FS75" t="inlineStr">
        <is>
          <t>Mengetahui</t>
        </is>
      </c>
      <c r="FT75" t="inlineStr">
        <is>
          <t>Ya, terkadang</t>
        </is>
      </c>
      <c r="FU75" t="inlineStr">
        <is>
          <t>Laki-laki dewasa</t>
        </is>
      </c>
      <c r="FV75" t="n">
        <v>1</v>
      </c>
      <c r="FW75" t="n">
        <v>0</v>
      </c>
      <c r="FX75" t="n">
        <v>0</v>
      </c>
      <c r="FY75" t="n">
        <v>0</v>
      </c>
      <c r="FZ75" t="inlineStr">
        <is>
          <t>Memahami</t>
        </is>
      </c>
      <c r="GA75" t="inlineStr">
        <is>
          <t>CPO Pelatihan</t>
        </is>
      </c>
      <c r="GB75" t="n">
        <v>1</v>
      </c>
      <c r="GC75" t="n">
        <v>1</v>
      </c>
      <c r="GD75" t="n">
        <v>0</v>
      </c>
      <c r="GE75" t="n">
        <v>0</v>
      </c>
      <c r="GF75" t="n">
        <v/>
      </c>
      <c r="GG75" t="inlineStr">
        <is>
          <t>Sering</t>
        </is>
      </c>
      <c r="GH75" t="inlineStr">
        <is>
          <t>Tidak</t>
        </is>
      </c>
      <c r="GI75" t="n">
        <v/>
      </c>
      <c r="GJ75" t="n">
        <v/>
      </c>
      <c r="GK75" t="n">
        <v/>
      </c>
      <c r="GL75" t="n">
        <v/>
      </c>
      <c r="GM75" t="n">
        <v/>
      </c>
      <c r="GN75" t="n">
        <v/>
      </c>
      <c r="GO75" t="n">
        <v/>
      </c>
      <c r="GP75" t="inlineStr">
        <is>
          <t>Sebagian</t>
        </is>
      </c>
      <c r="GQ75" t="inlineStr">
        <is>
          <t>Kayu bakar</t>
        </is>
      </c>
      <c r="GR75" t="n">
        <v>0</v>
      </c>
      <c r="GS75" t="n">
        <v>1</v>
      </c>
      <c r="GT75" t="n">
        <v>0</v>
      </c>
      <c r="GU75" t="n">
        <v>0</v>
      </c>
      <c r="GV75" t="n">
        <v>0</v>
      </c>
      <c r="GW75" t="n">
        <v>0</v>
      </c>
      <c r="GX75" t="n">
        <v>0</v>
      </c>
      <c r="GY75" t="n">
        <v/>
      </c>
      <c r="GZ75" t="inlineStr">
        <is>
          <t>Ya</t>
        </is>
      </c>
      <c r="HA75" t="n">
        <v/>
      </c>
      <c r="HB75" t="n">
        <v/>
      </c>
      <c r="HC75" t="n">
        <v/>
      </c>
      <c r="HD75" t="n">
        <v/>
      </c>
      <c r="HE75" t="n">
        <v/>
      </c>
      <c r="HF75" t="n">
        <v/>
      </c>
      <c r="HG75" t="n">
        <v/>
      </c>
      <c r="HH75" t="n">
        <v/>
      </c>
      <c r="HI75" t="n">
        <v/>
      </c>
      <c r="HJ75" t="n">
        <v/>
      </c>
      <c r="HK75" t="n">
        <v/>
      </c>
      <c r="HL75" t="n">
        <v/>
      </c>
      <c r="HM75" t="n">
        <v/>
      </c>
      <c r="HN75" t="n">
        <v/>
      </c>
      <c r="HO75" t="n">
        <v/>
      </c>
      <c r="HP75" t="n">
        <v/>
      </c>
      <c r="HQ75" t="n">
        <v/>
      </c>
      <c r="HR75" t="n">
        <v/>
      </c>
      <c r="HS75" t="n">
        <v/>
      </c>
      <c r="HT75" t="n">
        <v/>
      </c>
      <c r="HU75" t="n">
        <v/>
      </c>
      <c r="HV75" t="n">
        <v/>
      </c>
      <c r="HW75" t="n">
        <v/>
      </c>
      <c r="HX75" t="n">
        <v/>
      </c>
      <c r="HY75" t="n">
        <v>1</v>
      </c>
      <c r="HZ75" t="n">
        <v>60000</v>
      </c>
      <c r="IA75" t="n">
        <v/>
      </c>
      <c r="IB75" t="n">
        <v/>
      </c>
      <c r="IC75" t="n">
        <v/>
      </c>
      <c r="ID75" t="n">
        <v/>
      </c>
      <c r="IE75" t="n">
        <v/>
      </c>
      <c r="IF75" t="n">
        <v/>
      </c>
      <c r="IG75" t="n">
        <v/>
      </c>
      <c r="IH75" t="n">
        <v/>
      </c>
      <c r="II75" t="n">
        <v/>
      </c>
      <c r="IJ75" t="n">
        <v/>
      </c>
      <c r="IK75" t="inlineStr">
        <is>
          <t>50-65 kg</t>
        </is>
      </c>
      <c r="IL75" t="inlineStr">
        <is>
          <t>1-3 jam</t>
        </is>
      </c>
      <c r="IM75" t="inlineStr">
        <is>
          <t>Ya</t>
        </is>
      </c>
      <c r="IN75" t="inlineStr">
        <is>
          <t>Tidak</t>
        </is>
      </c>
      <c r="IO75" t="inlineStr">
        <is>
          <t>Lebih bersih</t>
        </is>
      </c>
      <c r="IP75" t="inlineStr">
        <is>
          <t>Tidak pernah</t>
        </is>
      </c>
      <c r="IQ75" t="inlineStr">
        <is>
          <t>Tidak pernah</t>
        </is>
      </c>
      <c r="IR75" t="n">
        <v/>
      </c>
      <c r="IS75" t="n">
        <v/>
      </c>
      <c r="IT75" t="n">
        <v/>
      </c>
      <c r="IU75" t="n">
        <v/>
      </c>
      <c r="IV75" t="n">
        <v/>
      </c>
      <c r="IW75" t="n">
        <v/>
      </c>
      <c r="IX75" t="n">
        <v/>
      </c>
      <c r="IY75" t="n">
        <v/>
      </c>
      <c r="IZ75" t="inlineStr">
        <is>
          <t>Tidak pernah</t>
        </is>
      </c>
      <c r="JA75" t="n">
        <v/>
      </c>
      <c r="JB75" t="n">
        <v/>
      </c>
      <c r="JC75" t="n">
        <v/>
      </c>
      <c r="JD75" t="n">
        <v/>
      </c>
      <c r="JE75" t="n">
        <v/>
      </c>
      <c r="JF75" t="n">
        <v/>
      </c>
      <c r="JG75" t="n">
        <v/>
      </c>
      <c r="JH75" t="n">
        <v/>
      </c>
      <c r="JI75" t="inlineStr">
        <is>
          <t>Tidak pernah</t>
        </is>
      </c>
      <c r="JJ75" t="n">
        <v/>
      </c>
      <c r="JK75" t="n">
        <v/>
      </c>
      <c r="JL75" t="n">
        <v/>
      </c>
      <c r="JM75" t="n">
        <v/>
      </c>
      <c r="JN75" t="n">
        <v/>
      </c>
      <c r="JO75" t="n">
        <v/>
      </c>
      <c r="JP75" t="n">
        <v/>
      </c>
      <c r="JQ75" t="n">
        <v/>
      </c>
      <c r="JR75" t="inlineStr">
        <is>
          <t>Tidak pernah</t>
        </is>
      </c>
      <c r="JS75" t="n">
        <v/>
      </c>
      <c r="JT75" t="n">
        <v/>
      </c>
      <c r="JU75" t="n">
        <v/>
      </c>
      <c r="JV75" t="n">
        <v/>
      </c>
      <c r="JW75" t="n">
        <v/>
      </c>
      <c r="JX75" t="n">
        <v/>
      </c>
      <c r="JY75" t="n">
        <v/>
      </c>
      <c r="JZ75" t="n">
        <v/>
      </c>
      <c r="KA75" t="inlineStr">
        <is>
          <t>Tidak pernah</t>
        </is>
      </c>
      <c r="KB75" t="n">
        <v/>
      </c>
      <c r="KC75" t="n">
        <v/>
      </c>
      <c r="KD75" t="n">
        <v/>
      </c>
      <c r="KE75" t="n">
        <v/>
      </c>
      <c r="KF75" t="n">
        <v/>
      </c>
      <c r="KG75" t="n">
        <v/>
      </c>
      <c r="KH75" t="n">
        <v/>
      </c>
      <c r="KI75" t="n">
        <v/>
      </c>
      <c r="KJ75" t="inlineStr">
        <is>
          <t>Tidak pernah</t>
        </is>
      </c>
      <c r="KK75" t="n">
        <v/>
      </c>
      <c r="KL75" t="n">
        <v/>
      </c>
      <c r="KM75" t="n">
        <v/>
      </c>
      <c r="KN75" t="n">
        <v/>
      </c>
      <c r="KO75" t="n">
        <v/>
      </c>
      <c r="KP75" t="n">
        <v/>
      </c>
      <c r="KQ75" t="n">
        <v/>
      </c>
      <c r="KR75" t="n">
        <v/>
      </c>
      <c r="KS75" t="inlineStr">
        <is>
          <t>Cukup membaik</t>
        </is>
      </c>
      <c r="KT75" t="inlineStr">
        <is>
          <t>0-1 kali</t>
        </is>
      </c>
      <c r="KU75" t="inlineStr">
        <is>
          <t>0-1 kali</t>
        </is>
      </c>
      <c r="KV75" t="inlineStr">
        <is>
          <t>Tidak ada</t>
        </is>
      </c>
      <c r="KW75" t="n">
        <v>0</v>
      </c>
      <c r="KX75" t="n">
        <v>0</v>
      </c>
      <c r="KY75" t="n">
        <v>0</v>
      </c>
      <c r="KZ75" t="n">
        <v>1</v>
      </c>
      <c r="LA75" t="inlineStr">
        <is>
          <t>Cukup membaik</t>
        </is>
      </c>
      <c r="LB75" t="inlineStr">
        <is>
          <t>Cukup membaik</t>
        </is>
      </c>
      <c r="LC75" t="n">
        <v>4</v>
      </c>
      <c r="LD75" t="n">
        <v>6</v>
      </c>
      <c r="LE75" t="n">
        <v>0</v>
      </c>
      <c r="LF75" t="n">
        <v>0</v>
      </c>
      <c r="LG75" t="inlineStr">
        <is>
          <t>Ya</t>
        </is>
      </c>
      <c r="LH75" t="n">
        <v>60000</v>
      </c>
      <c r="LI75" t="n">
        <v/>
      </c>
      <c r="LJ75" t="inlineStr">
        <is>
          <t>Kebutuhan rumah tangga</t>
        </is>
      </c>
      <c r="LK75" t="n">
        <v>0</v>
      </c>
      <c r="LL75" t="n">
        <v>0</v>
      </c>
      <c r="LM75" t="n">
        <v>0</v>
      </c>
      <c r="LN75" t="n">
        <v>0</v>
      </c>
      <c r="LO75" t="n">
        <v>1</v>
      </c>
      <c r="LP75" t="n">
        <v>0</v>
      </c>
      <c r="LQ75" t="n">
        <v>0</v>
      </c>
      <c r="LR75" t="n">
        <v/>
      </c>
      <c r="LS75" t="n">
        <v>10</v>
      </c>
      <c r="LT75" t="n">
        <v>0</v>
      </c>
      <c r="LU75" t="n">
        <v>0</v>
      </c>
      <c r="LV75" t="n">
        <v>10</v>
      </c>
      <c r="LW75" t="n">
        <v>0</v>
      </c>
      <c r="LX75" t="n">
        <v>0</v>
      </c>
      <c r="LY75" t="n">
        <v>5</v>
      </c>
      <c r="LZ75" t="n">
        <v>0</v>
      </c>
      <c r="MA75" t="n">
        <v>0</v>
      </c>
      <c r="MB75" t="inlineStr">
        <is>
          <t>Ya</t>
        </is>
      </c>
      <c r="MC75" t="n">
        <v>60</v>
      </c>
      <c r="MD75" t="n">
        <v>25</v>
      </c>
      <c r="ME75" t="n">
        <v>0</v>
      </c>
      <c r="MF75" t="n">
        <v>0</v>
      </c>
      <c r="MG75" t="n">
        <v>0</v>
      </c>
      <c r="MH75" t="n">
        <v>0</v>
      </c>
      <c r="MI75" t="inlineStr">
        <is>
          <t>Istirahat</t>
        </is>
      </c>
      <c r="MJ75" t="n">
        <v>0</v>
      </c>
      <c r="MK75" t="n">
        <v>0</v>
      </c>
      <c r="ML75" t="n">
        <v>1</v>
      </c>
      <c r="MM75" t="n">
        <v>0</v>
      </c>
      <c r="MN75" t="n">
        <v>0</v>
      </c>
      <c r="MO75" t="n">
        <v>0</v>
      </c>
      <c r="MP75" t="n">
        <v/>
      </c>
      <c r="MQ75" t="n">
        <v/>
      </c>
      <c r="MR75" t="inlineStr">
        <is>
          <t>Istirahat</t>
        </is>
      </c>
      <c r="MS75" t="n">
        <v/>
      </c>
      <c r="MT75" t="inlineStr">
        <is>
          <t>Istirahat</t>
        </is>
      </c>
      <c r="MU75" t="inlineStr">
        <is>
          <t>Ya, untuk anggota keluarga</t>
        </is>
      </c>
      <c r="MV75" t="inlineStr">
        <is>
          <t>Pemasangan sistem biogas</t>
        </is>
      </c>
      <c r="MW75" t="n">
        <v>0</v>
      </c>
      <c r="MX75" t="n">
        <v>1</v>
      </c>
      <c r="MY75" t="n">
        <v>0</v>
      </c>
      <c r="MZ75" t="n">
        <v>0</v>
      </c>
      <c r="NA75" t="n">
        <v/>
      </c>
      <c r="NB75" t="n">
        <v/>
      </c>
      <c r="NC75" t="n">
        <v/>
      </c>
      <c r="ND75" t="n">
        <v/>
      </c>
      <c r="NE75" t="n">
        <v/>
      </c>
      <c r="NF75" t="n">
        <v/>
      </c>
      <c r="NG75" t="n">
        <v/>
      </c>
      <c r="NH75" t="n">
        <v/>
      </c>
      <c r="NI75" t="n">
        <v/>
      </c>
      <c r="NJ75" t="n">
        <v/>
      </c>
      <c r="NK75" t="n">
        <v/>
      </c>
      <c r="NL75" t="inlineStr">
        <is>
          <t>Ya</t>
        </is>
      </c>
      <c r="NM75" t="inlineStr">
        <is>
          <t>Kombinasi kredit/pinjaman dan dana hibah</t>
        </is>
      </c>
      <c r="NN75" t="inlineStr">
        <is>
          <t>9.000.001-11.000.000</t>
        </is>
      </c>
      <c r="NO75" t="inlineStr">
        <is>
          <t>Yayasan Rumah Energi atau BIRU</t>
        </is>
      </c>
      <c r="NP75" t="n">
        <v/>
      </c>
      <c r="NQ75" t="inlineStr">
        <is>
          <t>Koperasi</t>
        </is>
      </c>
      <c r="NR75" t="n">
        <v/>
      </c>
      <c r="NS75" t="n">
        <v>24</v>
      </c>
      <c r="NT75" t="inlineStr">
        <is>
          <t>Anggota keluarga - Laki-laki dewasa</t>
        </is>
      </c>
      <c r="NU75" t="n">
        <v/>
      </c>
      <c r="NV75" t="n">
        <v/>
      </c>
      <c r="NW75" t="n">
        <v/>
      </c>
      <c r="NX75" t="inlineStr">
        <is>
          <t>Sedikit meningkat</t>
        </is>
      </c>
      <c r="NY75" t="n">
        <v>60</v>
      </c>
      <c r="NZ75" t="n">
        <v>0</v>
      </c>
      <c r="OA75" t="n">
        <v>0</v>
      </c>
      <c r="OB75" t="n">
        <v>20</v>
      </c>
      <c r="OC75" t="n">
        <v>25</v>
      </c>
      <c r="OD75" t="n">
        <v>0</v>
      </c>
      <c r="OE75" t="inlineStr">
        <is>
          <t>Lebih baik</t>
        </is>
      </c>
      <c r="OF75" t="inlineStr">
        <is>
          <t>Lebih baik (beda waktu memasak 5-30 menit, ATAU tidak lagi ada rasa/bau makanan yang berubah, ATAU alasan lainnya)</t>
        </is>
      </c>
      <c r="OG75" t="inlineStr">
        <is>
          <t>Ya</t>
        </is>
      </c>
      <c r="OH75" t="n">
        <v>0</v>
      </c>
      <c r="OI75" t="n">
        <v>4</v>
      </c>
      <c r="OJ75" t="n">
        <v>0</v>
      </c>
      <c r="OK75" t="n">
        <v>0</v>
      </c>
      <c r="OL75" t="n">
        <v>0</v>
      </c>
      <c r="OM75" t="n">
        <v>0</v>
      </c>
      <c r="ON75" t="n">
        <v>0</v>
      </c>
      <c r="OO75" t="n">
        <v>0</v>
      </c>
      <c r="OP75" t="inlineStr">
        <is>
          <t>Sapi perah</t>
        </is>
      </c>
      <c r="OQ75" t="n">
        <v>0</v>
      </c>
      <c r="OR75" t="n">
        <v>1</v>
      </c>
      <c r="OS75" t="n">
        <v>0</v>
      </c>
      <c r="OT75" t="n">
        <v>0</v>
      </c>
      <c r="OU75" t="n">
        <v>0</v>
      </c>
      <c r="OV75" t="n">
        <v>0</v>
      </c>
      <c r="OW75" t="n">
        <v>0</v>
      </c>
      <c r="OX75" t="n">
        <v>0</v>
      </c>
      <c r="OY75" t="n">
        <v>0</v>
      </c>
      <c r="OZ75" t="inlineStr">
        <is>
          <t>Sapi perah</t>
        </is>
      </c>
      <c r="PA75" t="n">
        <v>0</v>
      </c>
      <c r="PB75" t="n">
        <v>1</v>
      </c>
      <c r="PC75" t="n">
        <v>0</v>
      </c>
      <c r="PD75" t="n">
        <v>0</v>
      </c>
      <c r="PE75" t="n">
        <v>0</v>
      </c>
      <c r="PF75" t="n">
        <v>0</v>
      </c>
      <c r="PG75" t="n">
        <v>0</v>
      </c>
      <c r="PH75" t="n">
        <v>0</v>
      </c>
      <c r="PI75" t="n">
        <v>0</v>
      </c>
      <c r="PJ75" t="inlineStr">
        <is>
          <t>Sapi perah</t>
        </is>
      </c>
      <c r="PK75" t="n">
        <v>0</v>
      </c>
      <c r="PL75" t="n">
        <v>1</v>
      </c>
      <c r="PM75" t="n">
        <v>0</v>
      </c>
      <c r="PN75" t="n">
        <v>0</v>
      </c>
      <c r="PO75" t="n">
        <v>0</v>
      </c>
      <c r="PP75" t="n">
        <v>0</v>
      </c>
      <c r="PQ75" t="n">
        <v>0</v>
      </c>
      <c r="PR75" t="n">
        <v>0</v>
      </c>
      <c r="PS75" t="n">
        <v>0</v>
      </c>
      <c r="PT75" t="n">
        <v/>
      </c>
      <c r="PU75" t="n">
        <v/>
      </c>
      <c r="PV75" t="n">
        <v/>
      </c>
      <c r="PW75" t="n">
        <v/>
      </c>
      <c r="PX75" t="n">
        <v/>
      </c>
      <c r="PY75" t="n">
        <v/>
      </c>
      <c r="PZ75" t="n">
        <v/>
      </c>
      <c r="QA75" t="n">
        <v/>
      </c>
      <c r="QB75" t="n">
        <v/>
      </c>
      <c r="QC75" t="n">
        <v/>
      </c>
      <c r="QD75" t="n">
        <v/>
      </c>
      <c r="QE75" t="inlineStr">
        <is>
          <t>1-Disebarkan ke lahan terbuka</t>
        </is>
      </c>
      <c r="QF75" t="n">
        <v>0</v>
      </c>
      <c r="QG75" t="n">
        <v>0</v>
      </c>
      <c r="QH75" t="n">
        <v>0</v>
      </c>
      <c r="QI75" t="n">
        <v>0</v>
      </c>
      <c r="QJ75" t="n">
        <v>0</v>
      </c>
      <c r="QK75" t="n">
        <v>1</v>
      </c>
      <c r="QL75" t="n">
        <v>0</v>
      </c>
      <c r="QM75" t="n">
        <v>0</v>
      </c>
      <c r="QN75" t="n">
        <v>0</v>
      </c>
      <c r="QO75" t="n">
        <v/>
      </c>
      <c r="QP75" t="n">
        <v/>
      </c>
      <c r="QQ75" t="n">
        <v/>
      </c>
      <c r="QR75" t="n">
        <v/>
      </c>
      <c r="QS75" t="n">
        <v/>
      </c>
      <c r="QT75" t="n">
        <v/>
      </c>
      <c r="QU75" t="n">
        <v/>
      </c>
      <c r="QV75" t="n">
        <v/>
      </c>
      <c r="QW75" t="n">
        <v/>
      </c>
      <c r="QX75" t="n">
        <v/>
      </c>
      <c r="QY75" t="n">
        <v/>
      </c>
      <c r="QZ75" t="n">
        <v/>
      </c>
      <c r="RA75" t="n">
        <v/>
      </c>
      <c r="RB75" t="n">
        <v/>
      </c>
      <c r="RC75" t="n">
        <v/>
      </c>
      <c r="RD75" t="n">
        <v/>
      </c>
      <c r="RE75" t="n">
        <v/>
      </c>
      <c r="RF75" t="n">
        <v/>
      </c>
      <c r="RG75" t="n">
        <v/>
      </c>
      <c r="RH75" t="n">
        <v/>
      </c>
      <c r="RI75" t="n">
        <v/>
      </c>
      <c r="RJ75" t="n">
        <v/>
      </c>
      <c r="RK75" t="n">
        <v/>
      </c>
      <c r="RL75" t="n">
        <v/>
      </c>
      <c r="RM75" t="n">
        <v/>
      </c>
      <c r="RN75" t="n">
        <v/>
      </c>
      <c r="RO75" t="n">
        <v/>
      </c>
      <c r="RP75" t="n">
        <v/>
      </c>
      <c r="RQ75" t="n">
        <v/>
      </c>
      <c r="RR75" t="n">
        <v/>
      </c>
      <c r="RS75" t="n">
        <v/>
      </c>
      <c r="RT75" t="n">
        <v/>
      </c>
      <c r="RU75" t="n">
        <v/>
      </c>
      <c r="RV75" t="n">
        <v/>
      </c>
      <c r="RW75" t="n">
        <v/>
      </c>
      <c r="RX75" t="n">
        <v/>
      </c>
      <c r="RY75" t="n">
        <v/>
      </c>
      <c r="RZ75" t="n">
        <v/>
      </c>
      <c r="SA75" t="n">
        <v/>
      </c>
      <c r="SB75" t="n">
        <v/>
      </c>
      <c r="SC75" t="n">
        <v/>
      </c>
      <c r="SD75" t="n">
        <v/>
      </c>
      <c r="SE75" t="n">
        <v/>
      </c>
      <c r="SF75" t="n">
        <v/>
      </c>
      <c r="SG75" t="n">
        <v/>
      </c>
      <c r="SH75" t="n">
        <v/>
      </c>
      <c r="SI75" t="n">
        <v/>
      </c>
      <c r="SJ75" t="n">
        <v/>
      </c>
      <c r="SK75" t="n">
        <v/>
      </c>
      <c r="SL75" t="n">
        <v/>
      </c>
      <c r="SM75" t="n">
        <v/>
      </c>
      <c r="SN75" t="n">
        <v/>
      </c>
      <c r="SO75" t="n">
        <v/>
      </c>
      <c r="SP75" t="n">
        <v/>
      </c>
      <c r="SQ75" t="n">
        <v/>
      </c>
      <c r="SR75" t="n">
        <v/>
      </c>
      <c r="SS75" t="n">
        <v/>
      </c>
      <c r="ST75" t="n">
        <v/>
      </c>
      <c r="SU75" t="n">
        <v/>
      </c>
      <c r="SV75" t="n">
        <v/>
      </c>
      <c r="SW75" t="n">
        <v/>
      </c>
      <c r="SX75" t="n">
        <v/>
      </c>
      <c r="SY75" t="n">
        <v/>
      </c>
      <c r="SZ75" t="n">
        <v>5</v>
      </c>
      <c r="TA75" t="n">
        <v/>
      </c>
      <c r="TB75" t="n">
        <v/>
      </c>
      <c r="TC75" t="n">
        <v/>
      </c>
      <c r="TD75" t="n">
        <v/>
      </c>
      <c r="TE75" t="n">
        <v/>
      </c>
      <c r="TF75" t="n">
        <v/>
      </c>
      <c r="TG75" t="n">
        <v/>
      </c>
      <c r="TH75" t="n">
        <v/>
      </c>
      <c r="TI75" t="n">
        <v/>
      </c>
      <c r="TJ75" t="n">
        <v/>
      </c>
      <c r="TK75" t="n">
        <v/>
      </c>
      <c r="TL75" t="n">
        <v/>
      </c>
      <c r="TM75" t="n">
        <v/>
      </c>
      <c r="TN75" t="n">
        <v/>
      </c>
      <c r="TO75" t="n">
        <v/>
      </c>
      <c r="TP75" t="n">
        <v/>
      </c>
      <c r="TQ75" t="n">
        <v/>
      </c>
      <c r="TR75" t="n">
        <v/>
      </c>
      <c r="TS75" t="n">
        <v/>
      </c>
      <c r="TT75" t="n">
        <v/>
      </c>
      <c r="TU75" t="n">
        <v/>
      </c>
      <c r="TV75" t="n">
        <v/>
      </c>
      <c r="TW75" t="n">
        <v/>
      </c>
      <c r="TX75" t="n">
        <v/>
      </c>
      <c r="TY75" t="n">
        <v/>
      </c>
      <c r="TZ75" t="n">
        <v/>
      </c>
      <c r="UA75" t="n">
        <v/>
      </c>
      <c r="UB75" t="n">
        <v/>
      </c>
      <c r="UC75" t="n">
        <v/>
      </c>
      <c r="UD75" t="n">
        <v/>
      </c>
      <c r="UE75" t="n">
        <v/>
      </c>
      <c r="UF75" t="n">
        <v/>
      </c>
      <c r="UG75" t="n">
        <v/>
      </c>
      <c r="UH75" t="n">
        <v/>
      </c>
      <c r="UI75" t="n">
        <v/>
      </c>
      <c r="UJ75" t="n">
        <v/>
      </c>
      <c r="UK75" t="n">
        <v/>
      </c>
      <c r="UL75" t="n">
        <v/>
      </c>
      <c r="UM75" t="n">
        <v/>
      </c>
      <c r="UN75" t="n">
        <v/>
      </c>
      <c r="UO75" t="n">
        <v/>
      </c>
      <c r="UP75" t="n">
        <v/>
      </c>
      <c r="UQ75" t="n">
        <v/>
      </c>
      <c r="UR75" t="n">
        <v/>
      </c>
      <c r="US75" t="n">
        <v/>
      </c>
      <c r="UT75" t="n">
        <v/>
      </c>
      <c r="UU75" t="n">
        <v/>
      </c>
      <c r="UV75" t="inlineStr">
        <is>
          <t>Pemberian pakan di kandang</t>
        </is>
      </c>
      <c r="UW75" t="n">
        <v/>
      </c>
      <c r="UX75" t="n">
        <v/>
      </c>
      <c r="UY75" t="n">
        <v/>
      </c>
      <c r="UZ75" t="n">
        <v/>
      </c>
      <c r="VA75" t="n">
        <v/>
      </c>
      <c r="VB75" t="n">
        <v/>
      </c>
      <c r="VC75" t="n">
        <v/>
      </c>
      <c r="VD75" t="inlineStr">
        <is>
          <t>Cukup teratur (setiap minggu)</t>
        </is>
      </c>
      <c r="VE75" t="n">
        <v/>
      </c>
      <c r="VF75" t="n">
        <v/>
      </c>
      <c r="VG75" t="n">
        <v/>
      </c>
      <c r="VH75" t="n">
        <v/>
      </c>
      <c r="VI75" t="n">
        <v/>
      </c>
      <c r="VJ75" t="n">
        <v/>
      </c>
      <c r="VK75" t="n">
        <v/>
      </c>
      <c r="VL75" t="inlineStr">
        <is>
          <t>Sering (1 kali sehari)</t>
        </is>
      </c>
      <c r="VM75" t="n">
        <v/>
      </c>
      <c r="VN75" t="n">
        <v/>
      </c>
      <c r="VO75" t="n">
        <v/>
      </c>
      <c r="VP75" t="n">
        <v/>
      </c>
      <c r="VQ75" t="n">
        <v/>
      </c>
      <c r="VR75" t="n">
        <v/>
      </c>
      <c r="VS75" t="n">
        <v/>
      </c>
      <c r="VT75" t="n">
        <v/>
      </c>
      <c r="VU75" t="n">
        <v/>
      </c>
      <c r="VV75" t="n">
        <v/>
      </c>
      <c r="VW75" t="n">
        <v/>
      </c>
      <c r="VX75" t="n">
        <v/>
      </c>
      <c r="VY75" t="n">
        <v/>
      </c>
      <c r="VZ75" t="n">
        <v/>
      </c>
      <c r="WA75" t="n">
        <v/>
      </c>
      <c r="WB75" t="n">
        <v/>
      </c>
      <c r="WC75" t="n">
        <v/>
      </c>
      <c r="WD75" t="n">
        <v/>
      </c>
      <c r="WE75" t="n">
        <v/>
      </c>
      <c r="WF75" t="inlineStr">
        <is>
          <t>6-Digester biogas</t>
        </is>
      </c>
      <c r="WG75" t="n">
        <v>0</v>
      </c>
      <c r="WH75" t="n">
        <v>0</v>
      </c>
      <c r="WI75" t="n">
        <v>0</v>
      </c>
      <c r="WJ75" t="n">
        <v>0</v>
      </c>
      <c r="WK75" t="n">
        <v>0</v>
      </c>
      <c r="WL75" t="n">
        <v>0</v>
      </c>
      <c r="WM75" t="n">
        <v>0</v>
      </c>
      <c r="WN75" t="n">
        <v>0</v>
      </c>
      <c r="WO75" t="n">
        <v>0</v>
      </c>
      <c r="WP75" t="n">
        <v>1</v>
      </c>
      <c r="WQ75" t="n">
        <v>0</v>
      </c>
      <c r="WR75" t="n">
        <v>0</v>
      </c>
      <c r="WS75" t="n">
        <v/>
      </c>
      <c r="WT75" t="n">
        <v/>
      </c>
      <c r="WU75" t="n">
        <v/>
      </c>
      <c r="WV75" t="n">
        <v/>
      </c>
      <c r="WW75" t="n">
        <v/>
      </c>
      <c r="WX75" t="n">
        <v/>
      </c>
      <c r="WY75" t="n">
        <v/>
      </c>
      <c r="WZ75" t="n">
        <v/>
      </c>
      <c r="XA75" t="n">
        <v/>
      </c>
      <c r="XB75" t="n">
        <v/>
      </c>
      <c r="XC75" t="n">
        <v/>
      </c>
      <c r="XD75" t="n">
        <v/>
      </c>
      <c r="XE75" t="n">
        <v/>
      </c>
      <c r="XF75" t="n">
        <v/>
      </c>
      <c r="XG75" t="n">
        <v/>
      </c>
      <c r="XH75" t="n">
        <v/>
      </c>
      <c r="XI75" t="n">
        <v/>
      </c>
      <c r="XJ75" t="n">
        <v/>
      </c>
      <c r="XK75" t="n">
        <v/>
      </c>
      <c r="XL75" t="n">
        <v/>
      </c>
      <c r="XM75" t="n">
        <v/>
      </c>
      <c r="XN75" t="n">
        <v/>
      </c>
      <c r="XO75" t="n">
        <v/>
      </c>
      <c r="XP75" t="n">
        <v/>
      </c>
      <c r="XQ75" t="n">
        <v/>
      </c>
      <c r="XR75" t="n">
        <v/>
      </c>
      <c r="XS75" t="n">
        <v/>
      </c>
      <c r="XT75" t="n">
        <v/>
      </c>
      <c r="XU75" t="n">
        <v/>
      </c>
      <c r="XV75" t="n">
        <v/>
      </c>
      <c r="XW75" t="n">
        <v/>
      </c>
      <c r="XX75" t="n">
        <v/>
      </c>
      <c r="XY75" t="n">
        <v/>
      </c>
      <c r="XZ75" t="n">
        <v/>
      </c>
      <c r="YA75" t="n">
        <v/>
      </c>
      <c r="YB75" t="n">
        <v/>
      </c>
      <c r="YC75" t="n">
        <v/>
      </c>
      <c r="YD75" t="n">
        <v/>
      </c>
      <c r="YE75" t="n">
        <v/>
      </c>
      <c r="YF75" t="n">
        <v/>
      </c>
      <c r="YG75" t="n">
        <v/>
      </c>
      <c r="YH75" t="n">
        <v/>
      </c>
      <c r="YI75" t="n">
        <v/>
      </c>
      <c r="YJ75" t="n">
        <v/>
      </c>
      <c r="YK75" t="n">
        <v/>
      </c>
      <c r="YL75" t="n">
        <v/>
      </c>
      <c r="YM75" t="n">
        <v/>
      </c>
      <c r="YN75" t="n">
        <v/>
      </c>
      <c r="YO75" t="n">
        <v/>
      </c>
      <c r="YP75" t="n">
        <v/>
      </c>
      <c r="YQ75" t="n">
        <v/>
      </c>
      <c r="YR75" t="n">
        <v/>
      </c>
      <c r="YS75" t="n">
        <v/>
      </c>
      <c r="YT75" t="n">
        <v/>
      </c>
      <c r="YU75" t="n">
        <v/>
      </c>
      <c r="YV75" t="n">
        <v/>
      </c>
      <c r="YW75" t="n">
        <v/>
      </c>
      <c r="YX75" t="n">
        <v/>
      </c>
      <c r="YY75" t="n">
        <v/>
      </c>
      <c r="YZ75" t="n">
        <v/>
      </c>
      <c r="ZA75" t="n">
        <v/>
      </c>
      <c r="ZB75" t="n">
        <v/>
      </c>
      <c r="ZC75" t="n">
        <v/>
      </c>
      <c r="ZD75" t="n">
        <v/>
      </c>
      <c r="ZE75" t="n">
        <v/>
      </c>
      <c r="ZF75" t="n">
        <v/>
      </c>
      <c r="ZG75" t="n">
        <v/>
      </c>
      <c r="ZH75" t="n">
        <v/>
      </c>
      <c r="ZI75" t="n">
        <v/>
      </c>
      <c r="ZJ75" t="n">
        <v/>
      </c>
      <c r="ZK75" t="n">
        <v/>
      </c>
      <c r="ZL75" t="n">
        <v/>
      </c>
      <c r="ZM75" t="n">
        <v/>
      </c>
      <c r="ZN75" t="n">
        <v/>
      </c>
      <c r="ZO75" t="n">
        <v>100</v>
      </c>
      <c r="ZP75" t="n">
        <v/>
      </c>
      <c r="ZQ75" t="n">
        <v/>
      </c>
      <c r="ZR75" t="n">
        <v/>
      </c>
      <c r="ZS75" t="n">
        <v/>
      </c>
      <c r="ZT75" t="n">
        <v/>
      </c>
      <c r="ZU75" t="n">
        <v/>
      </c>
      <c r="ZV75" t="n">
        <v/>
      </c>
      <c r="ZW75" t="n">
        <v>2</v>
      </c>
      <c r="ZX75" t="n">
        <v/>
      </c>
      <c r="ZY75" t="n">
        <v/>
      </c>
      <c r="ZZ75" t="n">
        <v/>
      </c>
      <c r="AAA75" t="n">
        <v/>
      </c>
      <c r="AAB75" t="n">
        <v/>
      </c>
      <c r="AAC75" t="n">
        <v/>
      </c>
      <c r="AAD75" t="n">
        <v/>
      </c>
      <c r="AAE75" t="inlineStr">
        <is>
          <t>Pakan segar (misal: rumput)</t>
        </is>
      </c>
      <c r="AAF75" t="n">
        <v/>
      </c>
      <c r="AAG75" t="n">
        <v/>
      </c>
      <c r="AAH75" t="n">
        <v/>
      </c>
      <c r="AAI75" t="n">
        <v/>
      </c>
      <c r="AAJ75" t="n">
        <v/>
      </c>
      <c r="AAK75" t="n">
        <v/>
      </c>
      <c r="AAL75" t="inlineStr">
        <is>
          <t>Tidak</t>
        </is>
      </c>
      <c r="AAM75" t="n">
        <v/>
      </c>
      <c r="AAN75" t="n">
        <v/>
      </c>
      <c r="AAO75" t="n">
        <v/>
      </c>
      <c r="AAP75" t="n">
        <v/>
      </c>
      <c r="AAQ75" t="n">
        <v/>
      </c>
      <c r="AAR75" t="inlineStr">
        <is>
          <t>Ya</t>
        </is>
      </c>
      <c r="AAS75" t="inlineStr">
        <is>
          <t>Tidak pasti/ragu-ragu</t>
        </is>
      </c>
      <c r="AAT75" t="inlineStr">
        <is>
          <t>Dibuang ke selokan</t>
        </is>
      </c>
      <c r="AAU75" t="n">
        <v>0</v>
      </c>
      <c r="AAV75" t="n">
        <v>0</v>
      </c>
      <c r="AAW75" t="n">
        <v>0</v>
      </c>
      <c r="AAX75" t="n">
        <v>0</v>
      </c>
      <c r="AAY75" t="n">
        <v>0</v>
      </c>
      <c r="AAZ75" t="n">
        <v>0</v>
      </c>
      <c r="ABA75" t="n">
        <v>1</v>
      </c>
      <c r="ABB75" t="n">
        <v/>
      </c>
      <c r="ABC75" t="n">
        <v/>
      </c>
      <c r="ABD75" t="n">
        <v/>
      </c>
      <c r="ABE75" t="n">
        <v/>
      </c>
      <c r="ABF75" t="n">
        <v/>
      </c>
      <c r="ABG75" t="n">
        <v/>
      </c>
      <c r="ABH75" t="n">
        <v/>
      </c>
      <c r="ABI75" t="n">
        <v/>
      </c>
      <c r="ABJ75" t="n">
        <v/>
      </c>
      <c r="ABK75" t="n">
        <v/>
      </c>
      <c r="ABL75" t="n">
        <v/>
      </c>
      <c r="ABM75" t="n">
        <v/>
      </c>
      <c r="ABN75" t="n">
        <v/>
      </c>
      <c r="ABO75" t="n">
        <v/>
      </c>
      <c r="ABP75" t="n">
        <v/>
      </c>
      <c r="ABQ75" t="n">
        <v/>
      </c>
      <c r="ABR75" t="n">
        <v/>
      </c>
      <c r="ABS75" t="n">
        <v/>
      </c>
      <c r="ABT75" t="n">
        <v/>
      </c>
      <c r="ABU75" t="n">
        <v/>
      </c>
      <c r="ABV75" t="n">
        <v/>
      </c>
      <c r="ABW75" t="n">
        <v/>
      </c>
      <c r="ABX75" t="n">
        <v/>
      </c>
      <c r="ABY75" t="n">
        <v/>
      </c>
      <c r="ABZ75" t="n">
        <v/>
      </c>
      <c r="ACA75" t="n">
        <v/>
      </c>
      <c r="ACB75" t="n">
        <v/>
      </c>
      <c r="ACC75" t="n">
        <v/>
      </c>
      <c r="ACD75" t="n">
        <v/>
      </c>
      <c r="ACE75" t="n">
        <v/>
      </c>
      <c r="ACF75" t="n">
        <v/>
      </c>
      <c r="ACG75" t="n">
        <v/>
      </c>
      <c r="ACH75" t="n">
        <v/>
      </c>
      <c r="ACI75" t="n">
        <v/>
      </c>
      <c r="ACJ75" t="n">
        <v/>
      </c>
      <c r="ACK75" t="inlineStr">
        <is>
          <t>Tidak memiliki tempat untuk menyimpan</t>
        </is>
      </c>
      <c r="ACL75" t="n">
        <v>0</v>
      </c>
      <c r="ACM75" t="n">
        <v>1</v>
      </c>
      <c r="ACN75" t="n">
        <v>0</v>
      </c>
      <c r="ACO75" t="n">
        <v>0</v>
      </c>
      <c r="ACP75" t="n">
        <v>0</v>
      </c>
      <c r="ACQ75" t="n">
        <v>0</v>
      </c>
      <c r="ACR75" t="n">
        <v>0</v>
      </c>
      <c r="ACS75" t="n">
        <v/>
      </c>
      <c r="ACT75" t="inlineStr">
        <is>
          <t>X</t>
        </is>
      </c>
      <c r="ACU75" t="inlineStr">
        <is>
          <t>Manfaat cukup signifikan, terasa di kehidupan sehari-hari</t>
        </is>
      </c>
      <c r="ACV75" t="inlineStr">
        <is>
          <t>Sama saja</t>
        </is>
      </c>
      <c r="ACW75" t="inlineStr">
        <is>
          <t>Anggota keluarga - Perempuan dewasa</t>
        </is>
      </c>
      <c r="ACX75" t="inlineStr">
        <is>
          <t>Setuju</t>
        </is>
      </c>
      <c r="ACY75" t="inlineStr">
        <is>
          <t>Anggota keluarga - Laki-laki dewasa Anggota keluarga - Perempuan dewasa</t>
        </is>
      </c>
      <c r="ACZ75" t="n">
        <v>1</v>
      </c>
      <c r="ADA75" t="n">
        <v>1</v>
      </c>
      <c r="ADB75" t="n">
        <v>0</v>
      </c>
      <c r="ADC75" t="n">
        <v>0</v>
      </c>
      <c r="ADD75" t="inlineStr">
        <is>
          <t>Cukup puas</t>
        </is>
      </c>
      <c r="ADE75" t="inlineStr">
        <is>
          <t>Cukup puas</t>
        </is>
      </c>
      <c r="ADF75" t="inlineStr">
        <is>
          <t>Cukup puas</t>
        </is>
      </c>
      <c r="ADG75" t="inlineStr">
        <is>
          <t>Cukup puas</t>
        </is>
      </c>
      <c r="ADH75" t="inlineStr">
        <is>
          <t>Tidak</t>
        </is>
      </c>
      <c r="ADI75" t="n">
        <v/>
      </c>
      <c r="ADJ75" t="inlineStr">
        <is>
          <t>Cukup puas</t>
        </is>
      </c>
      <c r="ADK75" t="n">
        <v/>
      </c>
      <c r="ADL75" t="n">
        <v/>
      </c>
      <c r="ADM75" t="n">
        <v/>
      </c>
      <c r="ADN75" t="n">
        <v/>
      </c>
      <c r="ADO75" t="n">
        <v/>
      </c>
      <c r="ADP75" t="n">
        <v/>
      </c>
      <c r="ADQ75" t="n">
        <v/>
      </c>
      <c r="ADR75" t="n">
        <v/>
      </c>
      <c r="ADS75" t="n">
        <v/>
      </c>
      <c r="ADT75" t="n">
        <v/>
      </c>
      <c r="ADU75" t="inlineStr">
        <is>
          <t>Memperbaiki sendiri</t>
        </is>
      </c>
      <c r="ADV75" t="n">
        <v>0</v>
      </c>
      <c r="ADW75" t="n">
        <v>0</v>
      </c>
      <c r="ADX75" t="n">
        <v>0</v>
      </c>
      <c r="ADY75" t="n">
        <v>0</v>
      </c>
      <c r="ADZ75" t="n">
        <v>0</v>
      </c>
      <c r="AEA75" t="n">
        <v>1</v>
      </c>
      <c r="AEB75" t="n">
        <v>0</v>
      </c>
      <c r="AEC75" t="n">
        <v>0</v>
      </c>
      <c r="AED75" t="inlineStr">
        <is>
          <t>X</t>
        </is>
      </c>
      <c r="AEE75" t="inlineStr">
        <is>
          <t>Laki-laki dewasa</t>
        </is>
      </c>
      <c r="AEF75" t="n">
        <v/>
      </c>
      <c r="AEG75" t="inlineStr">
        <is>
          <t>Datang langsung ke rumah CPO</t>
        </is>
      </c>
      <c r="AEH75" t="n">
        <v/>
      </c>
      <c r="AEI75" t="inlineStr">
        <is>
          <t>X</t>
        </is>
      </c>
      <c r="AEJ75" t="inlineStr">
        <is>
          <t>Kadang-kadang</t>
        </is>
      </c>
      <c r="AEK75" t="inlineStr">
        <is>
          <t>Pengurangan pengeluaran rumah tangga (bahan bakar minyak, pupuk, dll.) Lebih mudah mendapatkan energi Memasak lebih cepat Pengurangan waktu dan tenaga Peningkatan kebersihan kandang ternak Dapur lebih bersih dan bebas asap Dapat dibayar melalui skema kredit Mendapatkan subsidi</t>
        </is>
      </c>
      <c r="AEL75" t="n">
        <v>1</v>
      </c>
      <c r="AEM75" t="n">
        <v>1</v>
      </c>
      <c r="AEN75" t="n">
        <v>0</v>
      </c>
      <c r="AEO75" t="n">
        <v>1</v>
      </c>
      <c r="AEP75" t="n">
        <v>0</v>
      </c>
      <c r="AEQ75" t="n">
        <v>1</v>
      </c>
      <c r="AER75" t="n">
        <v>1</v>
      </c>
      <c r="AES75" t="n">
        <v>0</v>
      </c>
      <c r="AET75" t="n">
        <v>1</v>
      </c>
      <c r="AEU75" t="n">
        <v>1</v>
      </c>
      <c r="AEV75" t="n">
        <v>1</v>
      </c>
      <c r="AEW75" t="n">
        <v>0</v>
      </c>
      <c r="AEX75" t="n">
        <v/>
      </c>
      <c r="AEY75" t="inlineStr">
        <is>
          <t>Didukung oleh pihak lain atau ada subsidi</t>
        </is>
      </c>
      <c r="AEZ75" t="n">
        <v/>
      </c>
      <c r="AFA75" t="inlineStr">
        <is>
          <t>Koperasi</t>
        </is>
      </c>
      <c r="AFB75" t="n">
        <v/>
      </c>
      <c r="AFC75" t="inlineStr">
        <is>
          <t>1000529045-20_5_49.jpg</t>
        </is>
      </c>
      <c r="AFD75" t="inlineStr">
        <is>
          <t>https://kf.kobotoolbox.org/api/v2/assets/avstPQqLr3Ab3ZdcVTXZ6f/data/665379508/attachments/att2FQFamiTCBGN3KvxHytiv/</t>
        </is>
      </c>
      <c r="AFE75" t="inlineStr">
        <is>
          <t>1000529054-20_6_10.jpg</t>
        </is>
      </c>
      <c r="AFF75" t="inlineStr">
        <is>
          <t>https://kf.kobotoolbox.org/api/v2/assets/avstPQqLr3Ab3ZdcVTXZ6f/data/665379508/attachments/attLTBDs4miNPA26Ugq57XqM/</t>
        </is>
      </c>
      <c r="AFG75" t="inlineStr">
        <is>
          <t>Saiful anwar</t>
        </is>
      </c>
      <c r="AFH75" t="n">
        <v/>
      </c>
      <c r="AFI75" t="n">
        <v/>
      </c>
    </row>
    <row r="76">
      <c r="A76" t="n">
        <v/>
      </c>
      <c r="B76" t="n">
        <v/>
      </c>
      <c r="C76" t="n">
        <v/>
      </c>
      <c r="D76" t="inlineStr">
        <is>
          <t>basori</t>
        </is>
      </c>
      <c r="E76" t="n">
        <v>0</v>
      </c>
      <c r="F76" t="inlineStr">
        <is>
          <t>-7.947593 112.786332 681.5 29.5</t>
        </is>
      </c>
      <c r="G76" t="n">
        <v>-7.947593</v>
      </c>
      <c r="H76" t="n">
        <v>112.786332</v>
      </c>
      <c r="I76" t="n">
        <v>681.5</v>
      </c>
      <c r="J76" t="n">
        <v>29.5</v>
      </c>
      <c r="K76" t="n">
        <v>0</v>
      </c>
      <c r="L76" t="inlineStr">
        <is>
          <t>-7.947827 112.786234 685 11</t>
        </is>
      </c>
      <c r="M76" t="n">
        <v>-7.947827</v>
      </c>
      <c r="N76" t="n">
        <v>112.786234</v>
      </c>
      <c r="O76" t="n">
        <v>685</v>
      </c>
      <c r="P76" t="n">
        <v>11</v>
      </c>
      <c r="Q76" t="n">
        <v>0</v>
      </c>
      <c r="R76" t="inlineStr">
        <is>
          <t>Jawa Timur</t>
        </is>
      </c>
      <c r="S76" t="n">
        <v>0</v>
      </c>
      <c r="T76" t="n">
        <v>0</v>
      </c>
      <c r="U76" t="n">
        <v>0</v>
      </c>
      <c r="V76" t="n">
        <v>0</v>
      </c>
      <c r="W76" t="n">
        <v>0</v>
      </c>
      <c r="X76" t="n">
        <v>1</v>
      </c>
      <c r="Y76" t="n">
        <v>0</v>
      </c>
      <c r="Z76" t="n">
        <v>0</v>
      </c>
      <c r="AA76" t="n">
        <v>0</v>
      </c>
      <c r="AB76" t="n">
        <v>0</v>
      </c>
      <c r="AC76" t="inlineStr">
        <is>
          <t>MALANG</t>
        </is>
      </c>
      <c r="AD76" t="inlineStr">
        <is>
          <t>JABUNG</t>
        </is>
      </c>
      <c r="AE76" t="inlineStr">
        <is>
          <t>ARGOSARI</t>
        </is>
      </c>
      <c r="AF76" t="inlineStr">
        <is>
          <t>KAN JABUNG</t>
        </is>
      </c>
      <c r="AG76" t="inlineStr">
        <is>
          <t>KJP0248</t>
        </is>
      </c>
      <c r="AH76" t="n">
        <v>14</v>
      </c>
      <c r="AI76" t="inlineStr">
        <is>
          <t>VPA1</t>
        </is>
      </c>
      <c r="AJ76" t="inlineStr">
        <is>
          <t>Aktif</t>
        </is>
      </c>
      <c r="AK76" t="n">
        <v>45</v>
      </c>
      <c r="AL76" t="inlineStr">
        <is>
          <t>Laki-laki</t>
        </is>
      </c>
      <c r="AM76" t="inlineStr">
        <is>
          <t>Sudah menikah</t>
        </is>
      </c>
      <c r="AN76" t="inlineStr">
        <is>
          <t>SMP/Sederajat</t>
        </is>
      </c>
      <c r="AO76" t="inlineStr">
        <is>
          <t>Peternak</t>
        </is>
      </c>
      <c r="AP76" t="n">
        <v>0</v>
      </c>
      <c r="AQ76" t="n">
        <v>1</v>
      </c>
      <c r="AR76" t="n">
        <v>0</v>
      </c>
      <c r="AS76" t="n">
        <v>0</v>
      </c>
      <c r="AT76" t="n">
        <v>0</v>
      </c>
      <c r="AU76" t="n">
        <v>0</v>
      </c>
      <c r="AV76" t="n">
        <v>0</v>
      </c>
      <c r="AW76" t="n">
        <v>0</v>
      </c>
      <c r="AX76" t="n">
        <v/>
      </c>
      <c r="AY76" t="inlineStr">
        <is>
          <t>Peternak</t>
        </is>
      </c>
      <c r="AZ76" t="n">
        <v>0</v>
      </c>
      <c r="BA76" t="n">
        <v>1</v>
      </c>
      <c r="BB76" t="n">
        <v>0</v>
      </c>
      <c r="BC76" t="n">
        <v>0</v>
      </c>
      <c r="BD76" t="n">
        <v>0</v>
      </c>
      <c r="BE76" t="n">
        <v>0</v>
      </c>
      <c r="BF76" t="n">
        <v>0</v>
      </c>
      <c r="BG76" t="n">
        <v>0</v>
      </c>
      <c r="BH76" t="n">
        <v/>
      </c>
      <c r="BI76" t="inlineStr">
        <is>
          <t>&gt;Rp3.500.000</t>
        </is>
      </c>
      <c r="BJ76" t="n">
        <v>1</v>
      </c>
      <c r="BK76" t="n">
        <v>1</v>
      </c>
      <c r="BL76" t="n">
        <v>1</v>
      </c>
      <c r="BM76" t="n">
        <v>0</v>
      </c>
      <c r="BN76" t="inlineStr">
        <is>
          <t>Milik sendiri</t>
        </is>
      </c>
      <c r="BO76" t="inlineStr">
        <is>
          <t>Permanen (dinding bata dan semen)</t>
        </is>
      </c>
      <c r="BP76" t="n">
        <v>1</v>
      </c>
      <c r="BQ76" t="n">
        <v>0</v>
      </c>
      <c r="BR76" t="n">
        <v>0</v>
      </c>
      <c r="BS76" t="n">
        <v>0</v>
      </c>
      <c r="BT76" t="n">
        <v>0</v>
      </c>
      <c r="BU76" t="n">
        <v/>
      </c>
      <c r="BV76" t="inlineStr">
        <is>
          <t>Keramik/ubin</t>
        </is>
      </c>
      <c r="BW76" t="n">
        <v>0</v>
      </c>
      <c r="BX76" t="n">
        <v>0</v>
      </c>
      <c r="BY76" t="n">
        <v>1</v>
      </c>
      <c r="BZ76" t="n">
        <v>0</v>
      </c>
      <c r="CA76" t="n">
        <v>0</v>
      </c>
      <c r="CB76" t="n">
        <v/>
      </c>
      <c r="CC76" t="inlineStr">
        <is>
          <t>Genting</t>
        </is>
      </c>
      <c r="CD76" t="n">
        <v>0</v>
      </c>
      <c r="CE76" t="n">
        <v>0</v>
      </c>
      <c r="CF76" t="n">
        <v>0</v>
      </c>
      <c r="CG76" t="n">
        <v>0</v>
      </c>
      <c r="CH76" t="n">
        <v>0</v>
      </c>
      <c r="CI76" t="n">
        <v>1</v>
      </c>
      <c r="CJ76" t="n">
        <v>0</v>
      </c>
      <c r="CK76" t="n">
        <v/>
      </c>
      <c r="CL76" t="inlineStr">
        <is>
          <t>Ya</t>
        </is>
      </c>
      <c r="CM76" t="n">
        <v>2012</v>
      </c>
      <c r="CN76" t="inlineStr">
        <is>
          <t>Fixed-Dome (Kubah Tetap)</t>
        </is>
      </c>
      <c r="CO76" t="inlineStr">
        <is>
          <t>8 m³ (6-7 ekor sapi, ±6,5 jam memasak/hari, ±65 kg slurry/hari)</t>
        </is>
      </c>
      <c r="CP76" t="inlineStr">
        <is>
          <t>Anggota keluarga - perempuan dewasa</t>
        </is>
      </c>
      <c r="CQ76" t="n">
        <v>0</v>
      </c>
      <c r="CR76" t="n">
        <v>0</v>
      </c>
      <c r="CS76" t="n">
        <v>0</v>
      </c>
      <c r="CT76" t="n">
        <v>0</v>
      </c>
      <c r="CU76" t="n">
        <v>0</v>
      </c>
      <c r="CV76" t="n">
        <v>1</v>
      </c>
      <c r="CW76" t="n">
        <v>0</v>
      </c>
      <c r="CX76" t="n">
        <v>0</v>
      </c>
      <c r="CY76" t="inlineStr">
        <is>
          <t>Anggota keluarga - laki-laki</t>
        </is>
      </c>
      <c r="CZ76" t="n">
        <v>1</v>
      </c>
      <c r="DA76" t="n">
        <v>0</v>
      </c>
      <c r="DB76" t="n">
        <v>0</v>
      </c>
      <c r="DC76" t="n">
        <v/>
      </c>
      <c r="DD76" t="inlineStr">
        <is>
          <t>Anggota keluarga - laki-laki</t>
        </is>
      </c>
      <c r="DE76" t="n">
        <v>1</v>
      </c>
      <c r="DF76" t="n">
        <v>0</v>
      </c>
      <c r="DG76" t="n">
        <v>0</v>
      </c>
      <c r="DH76" t="n">
        <v>0</v>
      </c>
      <c r="DI76" t="n">
        <v/>
      </c>
      <c r="DJ76" t="inlineStr">
        <is>
          <t>Anggota keluarga - laki-laki</t>
        </is>
      </c>
      <c r="DK76" t="n">
        <v>1</v>
      </c>
      <c r="DL76" t="n">
        <v>0</v>
      </c>
      <c r="DM76" t="n">
        <v>0</v>
      </c>
      <c r="DN76" t="n">
        <v>0</v>
      </c>
      <c r="DO76" t="n">
        <v/>
      </c>
      <c r="DP76" t="inlineStr">
        <is>
          <t>Ya</t>
        </is>
      </c>
      <c r="DQ76" t="n">
        <v/>
      </c>
      <c r="DR76" t="n">
        <v/>
      </c>
      <c r="DS76" t="n">
        <v/>
      </c>
      <c r="DT76" t="n">
        <v/>
      </c>
      <c r="DU76" t="n">
        <v/>
      </c>
      <c r="DV76" t="n">
        <v/>
      </c>
      <c r="DW76" t="n">
        <v/>
      </c>
      <c r="DX76" t="n">
        <v/>
      </c>
      <c r="DY76" t="n">
        <v/>
      </c>
      <c r="DZ76" t="n">
        <v/>
      </c>
      <c r="EA76" t="n">
        <v/>
      </c>
      <c r="EB76" t="n">
        <v/>
      </c>
      <c r="EC76" t="n">
        <v/>
      </c>
      <c r="ED76" t="n">
        <v/>
      </c>
      <c r="EE76" t="n">
        <v/>
      </c>
      <c r="EF76" t="n">
        <v/>
      </c>
      <c r="EG76" t="n">
        <v/>
      </c>
      <c r="EH76" t="n">
        <v/>
      </c>
      <c r="EI76" t="inlineStr">
        <is>
          <t>Tidak ada masalah</t>
        </is>
      </c>
      <c r="EJ76" t="n">
        <v>0</v>
      </c>
      <c r="EK76" t="n">
        <v>0</v>
      </c>
      <c r="EL76" t="n">
        <v>0</v>
      </c>
      <c r="EM76" t="n">
        <v>1</v>
      </c>
      <c r="EN76" t="n">
        <v>0</v>
      </c>
      <c r="EO76" t="n">
        <v/>
      </c>
      <c r="EP76" t="inlineStr">
        <is>
          <t>Ya, cukup jelas dan mudah diikuti</t>
        </is>
      </c>
      <c r="EQ76" t="inlineStr">
        <is>
          <t>Pelatihan</t>
        </is>
      </c>
      <c r="ER76" t="inlineStr">
        <is>
          <t>Staff BIRU</t>
        </is>
      </c>
      <c r="ES76" t="n">
        <v>0</v>
      </c>
      <c r="ET76" t="n">
        <v>1</v>
      </c>
      <c r="EU76" t="n">
        <v>0</v>
      </c>
      <c r="EV76" t="n">
        <v>0</v>
      </c>
      <c r="EW76" t="n">
        <v/>
      </c>
      <c r="EX76" t="inlineStr">
        <is>
          <t>Anggota keluarga - Laki-laki</t>
        </is>
      </c>
      <c r="EY76" t="n">
        <v>1</v>
      </c>
      <c r="EZ76" t="n">
        <v>0</v>
      </c>
      <c r="FA76" t="n">
        <v>0</v>
      </c>
      <c r="FB76" t="n">
        <v/>
      </c>
      <c r="FC76" t="inlineStr">
        <is>
          <t>Setiap bulan</t>
        </is>
      </c>
      <c r="FD76" t="n">
        <v/>
      </c>
      <c r="FE76" t="inlineStr">
        <is>
          <t>Mengetahui</t>
        </is>
      </c>
      <c r="FF76" t="inlineStr">
        <is>
          <t>Sering (setiap minggu)</t>
        </is>
      </c>
      <c r="FG76" t="inlineStr">
        <is>
          <t>Mengetahui</t>
        </is>
      </c>
      <c r="FH76" t="inlineStr">
        <is>
          <t>Cukup sering (2 minggu sekali)</t>
        </is>
      </c>
      <c r="FI76" t="inlineStr">
        <is>
          <t>Mengetahui</t>
        </is>
      </c>
      <c r="FJ76" t="inlineStr">
        <is>
          <t>Selalu (setiap hari)</t>
        </is>
      </c>
      <c r="FK76" t="inlineStr">
        <is>
          <t>Mengetahui</t>
        </is>
      </c>
      <c r="FL76" t="inlineStr">
        <is>
          <t>Sering (setiap minggu)</t>
        </is>
      </c>
      <c r="FM76" t="inlineStr">
        <is>
          <t>Mengetahui</t>
        </is>
      </c>
      <c r="FN76" t="inlineStr">
        <is>
          <t>Sering (setiap minggu)</t>
        </is>
      </c>
      <c r="FO76" t="inlineStr">
        <is>
          <t>Mengetahui</t>
        </is>
      </c>
      <c r="FP76" t="inlineStr">
        <is>
          <t>Cukup sering (2 minggu sekali)</t>
        </is>
      </c>
      <c r="FQ76" t="inlineStr">
        <is>
          <t>Mengetahui</t>
        </is>
      </c>
      <c r="FR76" t="inlineStr">
        <is>
          <t>Ya</t>
        </is>
      </c>
      <c r="FS76" t="inlineStr">
        <is>
          <t>Mengetahui</t>
        </is>
      </c>
      <c r="FT76" t="inlineStr">
        <is>
          <t>Ya, terkadang</t>
        </is>
      </c>
      <c r="FU76" t="inlineStr">
        <is>
          <t>Laki-laki dewasa</t>
        </is>
      </c>
      <c r="FV76" t="n">
        <v>1</v>
      </c>
      <c r="FW76" t="n">
        <v>0</v>
      </c>
      <c r="FX76" t="n">
        <v>0</v>
      </c>
      <c r="FY76" t="n">
        <v>0</v>
      </c>
      <c r="FZ76" t="inlineStr">
        <is>
          <t>Memahami</t>
        </is>
      </c>
      <c r="GA76" t="inlineStr">
        <is>
          <t>CPO</t>
        </is>
      </c>
      <c r="GB76" t="n">
        <v>1</v>
      </c>
      <c r="GC76" t="n">
        <v>0</v>
      </c>
      <c r="GD76" t="n">
        <v>0</v>
      </c>
      <c r="GE76" t="n">
        <v>0</v>
      </c>
      <c r="GF76" t="n">
        <v/>
      </c>
      <c r="GG76" t="inlineStr">
        <is>
          <t>Selalu</t>
        </is>
      </c>
      <c r="GH76" t="inlineStr">
        <is>
          <t>Tidak</t>
        </is>
      </c>
      <c r="GI76" t="n">
        <v/>
      </c>
      <c r="GJ76" t="n">
        <v/>
      </c>
      <c r="GK76" t="n">
        <v/>
      </c>
      <c r="GL76" t="n">
        <v/>
      </c>
      <c r="GM76" t="n">
        <v/>
      </c>
      <c r="GN76" t="n">
        <v/>
      </c>
      <c r="GO76" t="n">
        <v/>
      </c>
      <c r="GP76" t="inlineStr">
        <is>
          <t>Sebagian</t>
        </is>
      </c>
      <c r="GQ76" t="inlineStr">
        <is>
          <t>LPG</t>
        </is>
      </c>
      <c r="GR76" t="n">
        <v>1</v>
      </c>
      <c r="GS76" t="n">
        <v>0</v>
      </c>
      <c r="GT76" t="n">
        <v>0</v>
      </c>
      <c r="GU76" t="n">
        <v>0</v>
      </c>
      <c r="GV76" t="n">
        <v>0</v>
      </c>
      <c r="GW76" t="n">
        <v>0</v>
      </c>
      <c r="GX76" t="n">
        <v>0</v>
      </c>
      <c r="GY76" t="n">
        <v/>
      </c>
      <c r="GZ76" t="inlineStr">
        <is>
          <t>Tidak</t>
        </is>
      </c>
      <c r="HA76" t="n">
        <v/>
      </c>
      <c r="HB76" t="n">
        <v/>
      </c>
      <c r="HC76" t="n">
        <v/>
      </c>
      <c r="HD76" t="n">
        <v/>
      </c>
      <c r="HE76" t="n">
        <v/>
      </c>
      <c r="HF76" t="n">
        <v/>
      </c>
      <c r="HG76" t="n">
        <v/>
      </c>
      <c r="HH76" t="n">
        <v/>
      </c>
      <c r="HI76" t="n">
        <v/>
      </c>
      <c r="HJ76" t="n">
        <v/>
      </c>
      <c r="HK76" t="n">
        <v/>
      </c>
      <c r="HL76" t="n">
        <v/>
      </c>
      <c r="HM76" t="n">
        <v/>
      </c>
      <c r="HN76" t="n">
        <v/>
      </c>
      <c r="HO76" t="n">
        <v/>
      </c>
      <c r="HP76" t="n">
        <v/>
      </c>
      <c r="HQ76" t="n">
        <v/>
      </c>
      <c r="HR76" t="n">
        <v/>
      </c>
      <c r="HS76" t="n">
        <v/>
      </c>
      <c r="HT76" t="n">
        <v/>
      </c>
      <c r="HU76" t="n">
        <v/>
      </c>
      <c r="HV76" t="n">
        <v/>
      </c>
      <c r="HW76" t="n">
        <v/>
      </c>
      <c r="HX76" t="n">
        <v/>
      </c>
      <c r="HY76" t="n">
        <v/>
      </c>
      <c r="HZ76" t="n">
        <v/>
      </c>
      <c r="IA76" t="n">
        <v>3</v>
      </c>
      <c r="IB76" t="n">
        <v>40000</v>
      </c>
      <c r="IC76" t="n">
        <v/>
      </c>
      <c r="ID76" t="n">
        <v/>
      </c>
      <c r="IE76" t="n">
        <v/>
      </c>
      <c r="IF76" t="n">
        <v/>
      </c>
      <c r="IG76" t="n">
        <v/>
      </c>
      <c r="IH76" t="n">
        <v/>
      </c>
      <c r="II76" t="n">
        <v/>
      </c>
      <c r="IJ76" t="n">
        <v/>
      </c>
      <c r="IK76" t="inlineStr">
        <is>
          <t>&gt;100 kg</t>
        </is>
      </c>
      <c r="IL76" t="inlineStr">
        <is>
          <t>3-5 jam</t>
        </is>
      </c>
      <c r="IM76" t="inlineStr">
        <is>
          <t>Ya</t>
        </is>
      </c>
      <c r="IN76" t="inlineStr">
        <is>
          <t>Ya</t>
        </is>
      </c>
      <c r="IO76" t="inlineStr">
        <is>
          <t>Jauh lebih bersih</t>
        </is>
      </c>
      <c r="IP76" t="n">
        <v/>
      </c>
      <c r="IQ76" t="inlineStr">
        <is>
          <t>Tidak pernah</t>
        </is>
      </c>
      <c r="IR76" t="n">
        <v/>
      </c>
      <c r="IS76" t="n">
        <v/>
      </c>
      <c r="IT76" t="n">
        <v/>
      </c>
      <c r="IU76" t="n">
        <v/>
      </c>
      <c r="IV76" t="n">
        <v/>
      </c>
      <c r="IW76" t="n">
        <v/>
      </c>
      <c r="IX76" t="n">
        <v/>
      </c>
      <c r="IY76" t="n">
        <v/>
      </c>
      <c r="IZ76" t="inlineStr">
        <is>
          <t>Tidak pernah</t>
        </is>
      </c>
      <c r="JA76" t="n">
        <v/>
      </c>
      <c r="JB76" t="n">
        <v/>
      </c>
      <c r="JC76" t="n">
        <v/>
      </c>
      <c r="JD76" t="n">
        <v/>
      </c>
      <c r="JE76" t="n">
        <v/>
      </c>
      <c r="JF76" t="n">
        <v/>
      </c>
      <c r="JG76" t="n">
        <v/>
      </c>
      <c r="JH76" t="n">
        <v/>
      </c>
      <c r="JI76" t="inlineStr">
        <is>
          <t>Tidak pernah</t>
        </is>
      </c>
      <c r="JJ76" t="n">
        <v/>
      </c>
      <c r="JK76" t="n">
        <v/>
      </c>
      <c r="JL76" t="n">
        <v/>
      </c>
      <c r="JM76" t="n">
        <v/>
      </c>
      <c r="JN76" t="n">
        <v/>
      </c>
      <c r="JO76" t="n">
        <v/>
      </c>
      <c r="JP76" t="n">
        <v/>
      </c>
      <c r="JQ76" t="n">
        <v/>
      </c>
      <c r="JR76" t="inlineStr">
        <is>
          <t>Tidak pernah</t>
        </is>
      </c>
      <c r="JS76" t="n">
        <v/>
      </c>
      <c r="JT76" t="n">
        <v/>
      </c>
      <c r="JU76" t="n">
        <v/>
      </c>
      <c r="JV76" t="n">
        <v/>
      </c>
      <c r="JW76" t="n">
        <v/>
      </c>
      <c r="JX76" t="n">
        <v/>
      </c>
      <c r="JY76" t="n">
        <v/>
      </c>
      <c r="JZ76" t="n">
        <v/>
      </c>
      <c r="KA76" t="inlineStr">
        <is>
          <t>Tidak pernah</t>
        </is>
      </c>
      <c r="KB76" t="n">
        <v/>
      </c>
      <c r="KC76" t="n">
        <v/>
      </c>
      <c r="KD76" t="n">
        <v/>
      </c>
      <c r="KE76" t="n">
        <v/>
      </c>
      <c r="KF76" t="n">
        <v/>
      </c>
      <c r="KG76" t="n">
        <v/>
      </c>
      <c r="KH76" t="n">
        <v/>
      </c>
      <c r="KI76" t="n">
        <v/>
      </c>
      <c r="KJ76" t="inlineStr">
        <is>
          <t>Tidak pernah</t>
        </is>
      </c>
      <c r="KK76" t="n">
        <v/>
      </c>
      <c r="KL76" t="n">
        <v/>
      </c>
      <c r="KM76" t="n">
        <v/>
      </c>
      <c r="KN76" t="n">
        <v/>
      </c>
      <c r="KO76" t="n">
        <v/>
      </c>
      <c r="KP76" t="n">
        <v/>
      </c>
      <c r="KQ76" t="n">
        <v/>
      </c>
      <c r="KR76" t="n">
        <v/>
      </c>
      <c r="KS76" t="inlineStr">
        <is>
          <t>Jauh lebih baik</t>
        </is>
      </c>
      <c r="KT76" t="inlineStr">
        <is>
          <t>0-1 kali</t>
        </is>
      </c>
      <c r="KU76" t="inlineStr">
        <is>
          <t>0-1 kali</t>
        </is>
      </c>
      <c r="KV76" t="inlineStr">
        <is>
          <t>Tidak ada</t>
        </is>
      </c>
      <c r="KW76" t="n">
        <v>0</v>
      </c>
      <c r="KX76" t="n">
        <v>0</v>
      </c>
      <c r="KY76" t="n">
        <v>0</v>
      </c>
      <c r="KZ76" t="n">
        <v>1</v>
      </c>
      <c r="LA76" t="inlineStr">
        <is>
          <t>Jauh lebih baik</t>
        </is>
      </c>
      <c r="LB76" t="inlineStr">
        <is>
          <t>Jauh lebih baik</t>
        </is>
      </c>
      <c r="LC76" t="n">
        <v>0</v>
      </c>
      <c r="LD76" t="n">
        <v>6</v>
      </c>
      <c r="LE76" t="n">
        <v>0</v>
      </c>
      <c r="LF76" t="n">
        <v>0</v>
      </c>
      <c r="LG76" t="inlineStr">
        <is>
          <t>Ya</t>
        </is>
      </c>
      <c r="LH76" t="n">
        <v>50000</v>
      </c>
      <c r="LI76" t="n">
        <v/>
      </c>
      <c r="LJ76" t="inlineStr">
        <is>
          <t>Kebutuhan rumah tangga</t>
        </is>
      </c>
      <c r="LK76" t="n">
        <v>0</v>
      </c>
      <c r="LL76" t="n">
        <v>0</v>
      </c>
      <c r="LM76" t="n">
        <v>0</v>
      </c>
      <c r="LN76" t="n">
        <v>0</v>
      </c>
      <c r="LO76" t="n">
        <v>1</v>
      </c>
      <c r="LP76" t="n">
        <v>0</v>
      </c>
      <c r="LQ76" t="n">
        <v>0</v>
      </c>
      <c r="LR76" t="n">
        <v/>
      </c>
      <c r="LS76" t="n">
        <v>30</v>
      </c>
      <c r="LT76" t="n">
        <v>0</v>
      </c>
      <c r="LU76" t="n">
        <v>0</v>
      </c>
      <c r="LV76" t="n">
        <v>15</v>
      </c>
      <c r="LW76" t="n">
        <v>0</v>
      </c>
      <c r="LX76" t="n">
        <v>0</v>
      </c>
      <c r="LY76" t="n">
        <v>10</v>
      </c>
      <c r="LZ76" t="n">
        <v>0</v>
      </c>
      <c r="MA76" t="n">
        <v>0</v>
      </c>
      <c r="MB76" t="inlineStr">
        <is>
          <t>Ya</t>
        </is>
      </c>
      <c r="MC76" t="n">
        <v>0</v>
      </c>
      <c r="MD76" t="n">
        <v>0</v>
      </c>
      <c r="ME76" t="n">
        <v>0</v>
      </c>
      <c r="MF76" t="n">
        <v>0</v>
      </c>
      <c r="MG76" t="n">
        <v>0</v>
      </c>
      <c r="MH76" t="n">
        <v>0</v>
      </c>
      <c r="MI76" t="inlineStr">
        <is>
          <t>Istirahat</t>
        </is>
      </c>
      <c r="MJ76" t="n">
        <v>0</v>
      </c>
      <c r="MK76" t="n">
        <v>0</v>
      </c>
      <c r="ML76" t="n">
        <v>1</v>
      </c>
      <c r="MM76" t="n">
        <v>0</v>
      </c>
      <c r="MN76" t="n">
        <v>0</v>
      </c>
      <c r="MO76" t="n">
        <v>0</v>
      </c>
      <c r="MP76" t="n">
        <v/>
      </c>
      <c r="MQ76" t="n">
        <v/>
      </c>
      <c r="MR76" t="inlineStr">
        <is>
          <t>Istirahat</t>
        </is>
      </c>
      <c r="MS76" t="n">
        <v/>
      </c>
      <c r="MT76" t="inlineStr">
        <is>
          <t>Istirahat</t>
        </is>
      </c>
      <c r="MU76" t="inlineStr">
        <is>
          <t>Tidak</t>
        </is>
      </c>
      <c r="MV76" t="n">
        <v/>
      </c>
      <c r="MW76" t="n">
        <v/>
      </c>
      <c r="MX76" t="n">
        <v/>
      </c>
      <c r="MY76" t="n">
        <v/>
      </c>
      <c r="MZ76" t="n">
        <v/>
      </c>
      <c r="NA76" t="n">
        <v/>
      </c>
      <c r="NB76" t="n">
        <v/>
      </c>
      <c r="NC76" t="n">
        <v/>
      </c>
      <c r="ND76" t="n">
        <v/>
      </c>
      <c r="NE76" t="n">
        <v/>
      </c>
      <c r="NF76" t="n">
        <v/>
      </c>
      <c r="NG76" t="n">
        <v/>
      </c>
      <c r="NH76" t="n">
        <v/>
      </c>
      <c r="NI76" t="n">
        <v/>
      </c>
      <c r="NJ76" t="n">
        <v/>
      </c>
      <c r="NK76" t="n">
        <v/>
      </c>
      <c r="NL76" t="inlineStr">
        <is>
          <t>Tidak</t>
        </is>
      </c>
      <c r="NM76" t="inlineStr">
        <is>
          <t>Kombinasi kredit/pinjaman dan dana hibah</t>
        </is>
      </c>
      <c r="NN76" t="inlineStr">
        <is>
          <t>5.000.001-7.000.000</t>
        </is>
      </c>
      <c r="NO76" t="inlineStr">
        <is>
          <t>Yayasan Rumah Energi atau BIRU</t>
        </is>
      </c>
      <c r="NP76" t="n">
        <v/>
      </c>
      <c r="NQ76" t="inlineStr">
        <is>
          <t>Koperasi</t>
        </is>
      </c>
      <c r="NR76" t="n">
        <v/>
      </c>
      <c r="NS76" t="n">
        <v>24</v>
      </c>
      <c r="NT76" t="inlineStr">
        <is>
          <t>Anggota keluarga - Laki-laki dewasa</t>
        </is>
      </c>
      <c r="NU76" t="n">
        <v/>
      </c>
      <c r="NV76" t="n">
        <v/>
      </c>
      <c r="NW76" t="n">
        <v/>
      </c>
      <c r="NX76" t="inlineStr">
        <is>
          <t>Sangat meningkat</t>
        </is>
      </c>
      <c r="NY76" t="n">
        <v>60</v>
      </c>
      <c r="NZ76" t="n">
        <v>0</v>
      </c>
      <c r="OA76" t="n">
        <v>0</v>
      </c>
      <c r="OB76" t="n">
        <v>10</v>
      </c>
      <c r="OC76" t="n">
        <v>0</v>
      </c>
      <c r="OD76" t="n">
        <v>0</v>
      </c>
      <c r="OE76" t="inlineStr">
        <is>
          <t>Jauh lebih baik</t>
        </is>
      </c>
      <c r="OF76" t="inlineStr">
        <is>
          <t>Jauh lebih baik (beda waktu memasak lebih cepat setengah jam atau lebih, ATAU tidak lagi ada rasa/bau makanan yang berubah, ATAU alasan lainnya)</t>
        </is>
      </c>
      <c r="OG76" t="inlineStr">
        <is>
          <t>Ya</t>
        </is>
      </c>
      <c r="OH76" t="n">
        <v>5</v>
      </c>
      <c r="OI76" t="n">
        <v>13</v>
      </c>
      <c r="OJ76" t="n">
        <v>0</v>
      </c>
      <c r="OK76" t="n">
        <v>0</v>
      </c>
      <c r="OL76" t="n">
        <v>0</v>
      </c>
      <c r="OM76" t="n">
        <v>0</v>
      </c>
      <c r="ON76" t="n">
        <v>0</v>
      </c>
      <c r="OO76" t="n">
        <v>0</v>
      </c>
      <c r="OP76" t="inlineStr">
        <is>
          <t>Sapi perah</t>
        </is>
      </c>
      <c r="OQ76" t="n">
        <v>0</v>
      </c>
      <c r="OR76" t="n">
        <v>1</v>
      </c>
      <c r="OS76" t="n">
        <v>0</v>
      </c>
      <c r="OT76" t="n">
        <v>0</v>
      </c>
      <c r="OU76" t="n">
        <v>0</v>
      </c>
      <c r="OV76" t="n">
        <v>0</v>
      </c>
      <c r="OW76" t="n">
        <v>0</v>
      </c>
      <c r="OX76" t="n">
        <v>0</v>
      </c>
      <c r="OY76" t="n">
        <v>0</v>
      </c>
      <c r="OZ76" t="inlineStr">
        <is>
          <t>Sapi perah</t>
        </is>
      </c>
      <c r="PA76" t="n">
        <v>0</v>
      </c>
      <c r="PB76" t="n">
        <v>1</v>
      </c>
      <c r="PC76" t="n">
        <v>0</v>
      </c>
      <c r="PD76" t="n">
        <v>0</v>
      </c>
      <c r="PE76" t="n">
        <v>0</v>
      </c>
      <c r="PF76" t="n">
        <v>0</v>
      </c>
      <c r="PG76" t="n">
        <v>0</v>
      </c>
      <c r="PH76" t="n">
        <v>0</v>
      </c>
      <c r="PI76" t="n">
        <v>0</v>
      </c>
      <c r="PJ76" t="inlineStr">
        <is>
          <t>Sapi perah</t>
        </is>
      </c>
      <c r="PK76" t="n">
        <v>0</v>
      </c>
      <c r="PL76" t="n">
        <v>1</v>
      </c>
      <c r="PM76" t="n">
        <v>0</v>
      </c>
      <c r="PN76" t="n">
        <v>0</v>
      </c>
      <c r="PO76" t="n">
        <v>0</v>
      </c>
      <c r="PP76" t="n">
        <v>0</v>
      </c>
      <c r="PQ76" t="n">
        <v>0</v>
      </c>
      <c r="PR76" t="n">
        <v>0</v>
      </c>
      <c r="PS76" t="n">
        <v>0</v>
      </c>
      <c r="PT76" t="n">
        <v/>
      </c>
      <c r="PU76" t="n">
        <v/>
      </c>
      <c r="PV76" t="n">
        <v/>
      </c>
      <c r="PW76" t="n">
        <v/>
      </c>
      <c r="PX76" t="n">
        <v/>
      </c>
      <c r="PY76" t="n">
        <v/>
      </c>
      <c r="PZ76" t="n">
        <v/>
      </c>
      <c r="QA76" t="n">
        <v/>
      </c>
      <c r="QB76" t="n">
        <v/>
      </c>
      <c r="QC76" t="n">
        <v/>
      </c>
      <c r="QD76" t="n">
        <v/>
      </c>
      <c r="QE76" t="inlineStr">
        <is>
          <t>1-Disebarkan ke lahan terbuka</t>
        </is>
      </c>
      <c r="QF76" t="n">
        <v>0</v>
      </c>
      <c r="QG76" t="n">
        <v>0</v>
      </c>
      <c r="QH76" t="n">
        <v>0</v>
      </c>
      <c r="QI76" t="n">
        <v>0</v>
      </c>
      <c r="QJ76" t="n">
        <v>0</v>
      </c>
      <c r="QK76" t="n">
        <v>1</v>
      </c>
      <c r="QL76" t="n">
        <v>0</v>
      </c>
      <c r="QM76" t="n">
        <v>0</v>
      </c>
      <c r="QN76" t="n">
        <v>0</v>
      </c>
      <c r="QO76" t="n">
        <v/>
      </c>
      <c r="QP76" t="n">
        <v/>
      </c>
      <c r="QQ76" t="n">
        <v/>
      </c>
      <c r="QR76" t="n">
        <v/>
      </c>
      <c r="QS76" t="n">
        <v/>
      </c>
      <c r="QT76" t="n">
        <v/>
      </c>
      <c r="QU76" t="n">
        <v/>
      </c>
      <c r="QV76" t="n">
        <v/>
      </c>
      <c r="QW76" t="n">
        <v/>
      </c>
      <c r="QX76" t="n">
        <v/>
      </c>
      <c r="QY76" t="n">
        <v/>
      </c>
      <c r="QZ76" t="n">
        <v/>
      </c>
      <c r="RA76" t="n">
        <v/>
      </c>
      <c r="RB76" t="n">
        <v/>
      </c>
      <c r="RC76" t="n">
        <v/>
      </c>
      <c r="RD76" t="n">
        <v/>
      </c>
      <c r="RE76" t="n">
        <v/>
      </c>
      <c r="RF76" t="n">
        <v/>
      </c>
      <c r="RG76" t="n">
        <v/>
      </c>
      <c r="RH76" t="n">
        <v/>
      </c>
      <c r="RI76" t="n">
        <v/>
      </c>
      <c r="RJ76" t="n">
        <v/>
      </c>
      <c r="RK76" t="n">
        <v/>
      </c>
      <c r="RL76" t="n">
        <v/>
      </c>
      <c r="RM76" t="n">
        <v/>
      </c>
      <c r="RN76" t="n">
        <v/>
      </c>
      <c r="RO76" t="n">
        <v/>
      </c>
      <c r="RP76" t="n">
        <v/>
      </c>
      <c r="RQ76" t="n">
        <v/>
      </c>
      <c r="RR76" t="n">
        <v/>
      </c>
      <c r="RS76" t="n">
        <v/>
      </c>
      <c r="RT76" t="n">
        <v/>
      </c>
      <c r="RU76" t="n">
        <v/>
      </c>
      <c r="RV76" t="n">
        <v/>
      </c>
      <c r="RW76" t="n">
        <v/>
      </c>
      <c r="RX76" t="n">
        <v/>
      </c>
      <c r="RY76" t="n">
        <v/>
      </c>
      <c r="RZ76" t="n">
        <v/>
      </c>
      <c r="SA76" t="n">
        <v/>
      </c>
      <c r="SB76" t="n">
        <v/>
      </c>
      <c r="SC76" t="n">
        <v/>
      </c>
      <c r="SD76" t="n">
        <v/>
      </c>
      <c r="SE76" t="n">
        <v/>
      </c>
      <c r="SF76" t="n">
        <v/>
      </c>
      <c r="SG76" t="n">
        <v/>
      </c>
      <c r="SH76" t="n">
        <v/>
      </c>
      <c r="SI76" t="n">
        <v/>
      </c>
      <c r="SJ76" t="n">
        <v/>
      </c>
      <c r="SK76" t="n">
        <v/>
      </c>
      <c r="SL76" t="n">
        <v/>
      </c>
      <c r="SM76" t="n">
        <v/>
      </c>
      <c r="SN76" t="n">
        <v/>
      </c>
      <c r="SO76" t="n">
        <v/>
      </c>
      <c r="SP76" t="n">
        <v/>
      </c>
      <c r="SQ76" t="n">
        <v/>
      </c>
      <c r="SR76" t="n">
        <v/>
      </c>
      <c r="SS76" t="n">
        <v/>
      </c>
      <c r="ST76" t="n">
        <v/>
      </c>
      <c r="SU76" t="n">
        <v/>
      </c>
      <c r="SV76" t="n">
        <v/>
      </c>
      <c r="SW76" t="n">
        <v/>
      </c>
      <c r="SX76" t="n">
        <v/>
      </c>
      <c r="SY76" t="n">
        <v/>
      </c>
      <c r="SZ76" t="n">
        <v>5</v>
      </c>
      <c r="TA76" t="n">
        <v/>
      </c>
      <c r="TB76" t="n">
        <v/>
      </c>
      <c r="TC76" t="n">
        <v/>
      </c>
      <c r="TD76" t="n">
        <v/>
      </c>
      <c r="TE76" t="n">
        <v/>
      </c>
      <c r="TF76" t="n">
        <v/>
      </c>
      <c r="TG76" t="n">
        <v/>
      </c>
      <c r="TH76" t="n">
        <v/>
      </c>
      <c r="TI76" t="n">
        <v/>
      </c>
      <c r="TJ76" t="n">
        <v/>
      </c>
      <c r="TK76" t="n">
        <v/>
      </c>
      <c r="TL76" t="n">
        <v/>
      </c>
      <c r="TM76" t="n">
        <v/>
      </c>
      <c r="TN76" t="n">
        <v/>
      </c>
      <c r="TO76" t="n">
        <v/>
      </c>
      <c r="TP76" t="n">
        <v/>
      </c>
      <c r="TQ76" t="n">
        <v/>
      </c>
      <c r="TR76" t="n">
        <v/>
      </c>
      <c r="TS76" t="n">
        <v/>
      </c>
      <c r="TT76" t="n">
        <v/>
      </c>
      <c r="TU76" t="n">
        <v/>
      </c>
      <c r="TV76" t="n">
        <v/>
      </c>
      <c r="TW76" t="n">
        <v/>
      </c>
      <c r="TX76" t="n">
        <v/>
      </c>
      <c r="TY76" t="n">
        <v/>
      </c>
      <c r="TZ76" t="n">
        <v/>
      </c>
      <c r="UA76" t="n">
        <v/>
      </c>
      <c r="UB76" t="n">
        <v/>
      </c>
      <c r="UC76" t="n">
        <v/>
      </c>
      <c r="UD76" t="n">
        <v/>
      </c>
      <c r="UE76" t="n">
        <v/>
      </c>
      <c r="UF76" t="n">
        <v/>
      </c>
      <c r="UG76" t="n">
        <v/>
      </c>
      <c r="UH76" t="n">
        <v/>
      </c>
      <c r="UI76" t="n">
        <v/>
      </c>
      <c r="UJ76" t="n">
        <v/>
      </c>
      <c r="UK76" t="n">
        <v/>
      </c>
      <c r="UL76" t="n">
        <v/>
      </c>
      <c r="UM76" t="n">
        <v/>
      </c>
      <c r="UN76" t="n">
        <v/>
      </c>
      <c r="UO76" t="n">
        <v/>
      </c>
      <c r="UP76" t="n">
        <v/>
      </c>
      <c r="UQ76" t="n">
        <v/>
      </c>
      <c r="UR76" t="n">
        <v/>
      </c>
      <c r="US76" t="n">
        <v/>
      </c>
      <c r="UT76" t="n">
        <v/>
      </c>
      <c r="UU76" t="inlineStr">
        <is>
          <t>Pemberian pakan di kandang</t>
        </is>
      </c>
      <c r="UV76" t="inlineStr">
        <is>
          <t>Pemberian pakan di kandang</t>
        </is>
      </c>
      <c r="UW76" t="n">
        <v/>
      </c>
      <c r="UX76" t="n">
        <v/>
      </c>
      <c r="UY76" t="n">
        <v/>
      </c>
      <c r="UZ76" t="n">
        <v/>
      </c>
      <c r="VA76" t="n">
        <v/>
      </c>
      <c r="VB76" t="n">
        <v/>
      </c>
      <c r="VC76" t="inlineStr">
        <is>
          <t>Sangat jarang (&gt;1 bulan sekali)</t>
        </is>
      </c>
      <c r="VD76" t="inlineStr">
        <is>
          <t>Sangat jarang (&gt;1 bulan sekali)</t>
        </is>
      </c>
      <c r="VE76" t="n">
        <v/>
      </c>
      <c r="VF76" t="n">
        <v/>
      </c>
      <c r="VG76" t="n">
        <v/>
      </c>
      <c r="VH76" t="n">
        <v/>
      </c>
      <c r="VI76" t="n">
        <v/>
      </c>
      <c r="VJ76" t="n">
        <v/>
      </c>
      <c r="VK76" t="inlineStr">
        <is>
          <t>Sangat sering (&gt;1 kali sehari)</t>
        </is>
      </c>
      <c r="VL76" t="inlineStr">
        <is>
          <t>Sangat sering (&gt;1 kali sehari)</t>
        </is>
      </c>
      <c r="VM76" t="n">
        <v/>
      </c>
      <c r="VN76" t="n">
        <v/>
      </c>
      <c r="VO76" t="n">
        <v/>
      </c>
      <c r="VP76" t="n">
        <v/>
      </c>
      <c r="VQ76" t="n">
        <v/>
      </c>
      <c r="VR76" t="n">
        <v/>
      </c>
      <c r="VS76" t="inlineStr">
        <is>
          <t>6-Digester biogas</t>
        </is>
      </c>
      <c r="VT76" t="n">
        <v>0</v>
      </c>
      <c r="VU76" t="n">
        <v>0</v>
      </c>
      <c r="VV76" t="n">
        <v>0</v>
      </c>
      <c r="VW76" t="n">
        <v>0</v>
      </c>
      <c r="VX76" t="n">
        <v>0</v>
      </c>
      <c r="VY76" t="n">
        <v>0</v>
      </c>
      <c r="VZ76" t="n">
        <v>0</v>
      </c>
      <c r="WA76" t="n">
        <v>0</v>
      </c>
      <c r="WB76" t="n">
        <v>0</v>
      </c>
      <c r="WC76" t="n">
        <v>1</v>
      </c>
      <c r="WD76" t="n">
        <v>0</v>
      </c>
      <c r="WE76" t="n">
        <v>0</v>
      </c>
      <c r="WF76" t="inlineStr">
        <is>
          <t>6-Digester biogas</t>
        </is>
      </c>
      <c r="WG76" t="n">
        <v>0</v>
      </c>
      <c r="WH76" t="n">
        <v>0</v>
      </c>
      <c r="WI76" t="n">
        <v>0</v>
      </c>
      <c r="WJ76" t="n">
        <v>0</v>
      </c>
      <c r="WK76" t="n">
        <v>0</v>
      </c>
      <c r="WL76" t="n">
        <v>0</v>
      </c>
      <c r="WM76" t="n">
        <v>0</v>
      </c>
      <c r="WN76" t="n">
        <v>0</v>
      </c>
      <c r="WO76" t="n">
        <v>0</v>
      </c>
      <c r="WP76" t="n">
        <v>1</v>
      </c>
      <c r="WQ76" t="n">
        <v>0</v>
      </c>
      <c r="WR76" t="n">
        <v>0</v>
      </c>
      <c r="WS76" t="n">
        <v/>
      </c>
      <c r="WT76" t="n">
        <v/>
      </c>
      <c r="WU76" t="n">
        <v/>
      </c>
      <c r="WV76" t="n">
        <v/>
      </c>
      <c r="WW76" t="n">
        <v/>
      </c>
      <c r="WX76" t="n">
        <v/>
      </c>
      <c r="WY76" t="n">
        <v/>
      </c>
      <c r="WZ76" t="n">
        <v/>
      </c>
      <c r="XA76" t="n">
        <v/>
      </c>
      <c r="XB76" t="n">
        <v/>
      </c>
      <c r="XC76" t="n">
        <v/>
      </c>
      <c r="XD76" t="n">
        <v/>
      </c>
      <c r="XE76" t="n">
        <v/>
      </c>
      <c r="XF76" t="n">
        <v/>
      </c>
      <c r="XG76" t="n">
        <v/>
      </c>
      <c r="XH76" t="n">
        <v/>
      </c>
      <c r="XI76" t="n">
        <v/>
      </c>
      <c r="XJ76" t="n">
        <v/>
      </c>
      <c r="XK76" t="n">
        <v/>
      </c>
      <c r="XL76" t="n">
        <v/>
      </c>
      <c r="XM76" t="n">
        <v/>
      </c>
      <c r="XN76" t="n">
        <v/>
      </c>
      <c r="XO76" t="n">
        <v/>
      </c>
      <c r="XP76" t="n">
        <v/>
      </c>
      <c r="XQ76" t="n">
        <v/>
      </c>
      <c r="XR76" t="n">
        <v/>
      </c>
      <c r="XS76" t="n">
        <v/>
      </c>
      <c r="XT76" t="n">
        <v/>
      </c>
      <c r="XU76" t="n">
        <v/>
      </c>
      <c r="XV76" t="n">
        <v/>
      </c>
      <c r="XW76" t="n">
        <v/>
      </c>
      <c r="XX76" t="n">
        <v/>
      </c>
      <c r="XY76" t="n">
        <v/>
      </c>
      <c r="XZ76" t="n">
        <v/>
      </c>
      <c r="YA76" t="n">
        <v/>
      </c>
      <c r="YB76" t="n">
        <v/>
      </c>
      <c r="YC76" t="n">
        <v/>
      </c>
      <c r="YD76" t="n">
        <v/>
      </c>
      <c r="YE76" t="n">
        <v/>
      </c>
      <c r="YF76" t="n">
        <v/>
      </c>
      <c r="YG76" t="n">
        <v/>
      </c>
      <c r="YH76" t="n">
        <v/>
      </c>
      <c r="YI76" t="n">
        <v/>
      </c>
      <c r="YJ76" t="n">
        <v/>
      </c>
      <c r="YK76" t="n">
        <v/>
      </c>
      <c r="YL76" t="n">
        <v/>
      </c>
      <c r="YM76" t="n">
        <v/>
      </c>
      <c r="YN76" t="n">
        <v/>
      </c>
      <c r="YO76" t="n">
        <v/>
      </c>
      <c r="YP76" t="n">
        <v/>
      </c>
      <c r="YQ76" t="n">
        <v/>
      </c>
      <c r="YR76" t="n">
        <v/>
      </c>
      <c r="YS76" t="n">
        <v/>
      </c>
      <c r="YT76" t="n">
        <v/>
      </c>
      <c r="YU76" t="n">
        <v/>
      </c>
      <c r="YV76" t="n">
        <v/>
      </c>
      <c r="YW76" t="n">
        <v/>
      </c>
      <c r="YX76" t="n">
        <v/>
      </c>
      <c r="YY76" t="n">
        <v/>
      </c>
      <c r="YZ76" t="n">
        <v/>
      </c>
      <c r="ZA76" t="n">
        <v/>
      </c>
      <c r="ZB76" t="n">
        <v/>
      </c>
      <c r="ZC76" t="n">
        <v/>
      </c>
      <c r="ZD76" t="n">
        <v/>
      </c>
      <c r="ZE76" t="n">
        <v/>
      </c>
      <c r="ZF76" t="n">
        <v/>
      </c>
      <c r="ZG76" t="n">
        <v/>
      </c>
      <c r="ZH76" t="n">
        <v/>
      </c>
      <c r="ZI76" t="n">
        <v/>
      </c>
      <c r="ZJ76" t="n">
        <v/>
      </c>
      <c r="ZK76" t="n">
        <v/>
      </c>
      <c r="ZL76" t="n">
        <v/>
      </c>
      <c r="ZM76" t="n">
        <v/>
      </c>
      <c r="ZN76" t="n">
        <v>100</v>
      </c>
      <c r="ZO76" t="n">
        <v>100</v>
      </c>
      <c r="ZP76" t="n">
        <v/>
      </c>
      <c r="ZQ76" t="n">
        <v/>
      </c>
      <c r="ZR76" t="n">
        <v/>
      </c>
      <c r="ZS76" t="n">
        <v/>
      </c>
      <c r="ZT76" t="n">
        <v/>
      </c>
      <c r="ZU76" t="n">
        <v/>
      </c>
      <c r="ZV76" t="n">
        <v>2</v>
      </c>
      <c r="ZW76" t="n">
        <v>2</v>
      </c>
      <c r="ZX76" t="n">
        <v/>
      </c>
      <c r="ZY76" t="n">
        <v/>
      </c>
      <c r="ZZ76" t="n">
        <v/>
      </c>
      <c r="AAA76" t="n">
        <v/>
      </c>
      <c r="AAB76" t="n">
        <v/>
      </c>
      <c r="AAC76" t="n">
        <v/>
      </c>
      <c r="AAD76" t="inlineStr">
        <is>
          <t>Pakan segar (misal: rumput)</t>
        </is>
      </c>
      <c r="AAE76" t="inlineStr">
        <is>
          <t>Pakan kering (misal: konsentrat, silase, pelet)</t>
        </is>
      </c>
      <c r="AAF76" t="n">
        <v/>
      </c>
      <c r="AAG76" t="n">
        <v/>
      </c>
      <c r="AAH76" t="n">
        <v/>
      </c>
      <c r="AAI76" t="n">
        <v/>
      </c>
      <c r="AAJ76" t="n">
        <v/>
      </c>
      <c r="AAK76" t="n">
        <v/>
      </c>
      <c r="AAL76" t="inlineStr">
        <is>
          <t>Tidak</t>
        </is>
      </c>
      <c r="AAM76" t="n">
        <v/>
      </c>
      <c r="AAN76" t="n">
        <v/>
      </c>
      <c r="AAO76" t="n">
        <v/>
      </c>
      <c r="AAP76" t="n">
        <v/>
      </c>
      <c r="AAQ76" t="n">
        <v/>
      </c>
      <c r="AAR76" t="inlineStr">
        <is>
          <t>Ya</t>
        </is>
      </c>
      <c r="AAS76" t="inlineStr">
        <is>
          <t>Mengetahui</t>
        </is>
      </c>
      <c r="AAT76" t="inlineStr">
        <is>
          <t>Digunakan untuk pupuk di lahan pertanian sendiri</t>
        </is>
      </c>
      <c r="AAU76" t="n">
        <v>1</v>
      </c>
      <c r="AAV76" t="n">
        <v>0</v>
      </c>
      <c r="AAW76" t="n">
        <v>0</v>
      </c>
      <c r="AAX76" t="n">
        <v>0</v>
      </c>
      <c r="AAY76" t="n">
        <v>0</v>
      </c>
      <c r="AAZ76" t="n">
        <v>0</v>
      </c>
      <c r="ABA76" t="n">
        <v>0</v>
      </c>
      <c r="ABB76" t="inlineStr">
        <is>
          <t>Pembenah tanah (soil conditioner)</t>
        </is>
      </c>
      <c r="ABC76" t="n">
        <v>0</v>
      </c>
      <c r="ABD76" t="n">
        <v>1</v>
      </c>
      <c r="ABE76" t="n">
        <v>0</v>
      </c>
      <c r="ABF76" t="n">
        <v>0</v>
      </c>
      <c r="ABG76" t="n">
        <v>0</v>
      </c>
      <c r="ABH76" t="n">
        <v/>
      </c>
      <c r="ABI76" t="n">
        <v/>
      </c>
      <c r="ABJ76" t="n">
        <v/>
      </c>
      <c r="ABK76" t="n">
        <v/>
      </c>
      <c r="ABL76" t="n">
        <v/>
      </c>
      <c r="ABM76" t="n">
        <v/>
      </c>
      <c r="ABN76" t="n">
        <v/>
      </c>
      <c r="ABO76" t="n">
        <v/>
      </c>
      <c r="ABP76" t="n">
        <v/>
      </c>
      <c r="ABQ76" t="inlineStr">
        <is>
          <t>Rumput</t>
        </is>
      </c>
      <c r="ABR76" t="inlineStr">
        <is>
          <t>Sering ( 1 minggu 2 kali)</t>
        </is>
      </c>
      <c r="ABS76" t="n">
        <v>300</v>
      </c>
      <c r="ABT76" t="n">
        <v/>
      </c>
      <c r="ABU76" t="n">
        <v>0</v>
      </c>
      <c r="ABV76" t="n">
        <v>100</v>
      </c>
      <c r="ABW76" t="inlineStr">
        <is>
          <t>Lainnya</t>
        </is>
      </c>
      <c r="ABX76" t="inlineStr">
        <is>
          <t>Tidak</t>
        </is>
      </c>
      <c r="ABY76" t="n">
        <v>0</v>
      </c>
      <c r="ABZ76" t="n">
        <v>0</v>
      </c>
      <c r="ACA76" t="n">
        <v>0</v>
      </c>
      <c r="ACB76" t="n">
        <v>0</v>
      </c>
      <c r="ACC76" t="n">
        <v>1000</v>
      </c>
      <c r="ACD76" t="n">
        <v>1000</v>
      </c>
      <c r="ACE76" t="inlineStr">
        <is>
          <t>Tidak</t>
        </is>
      </c>
      <c r="ACF76" t="inlineStr">
        <is>
          <t>Cukup meningkat</t>
        </is>
      </c>
      <c r="ACG76" t="inlineStr">
        <is>
          <t>Cukup meningkat</t>
        </is>
      </c>
      <c r="ACH76" t="inlineStr">
        <is>
          <t>Cukup meningkat</t>
        </is>
      </c>
      <c r="ACI76" t="n">
        <v/>
      </c>
      <c r="ACJ76" t="n">
        <v/>
      </c>
      <c r="ACK76" t="n">
        <v/>
      </c>
      <c r="ACL76" t="n">
        <v/>
      </c>
      <c r="ACM76" t="n">
        <v/>
      </c>
      <c r="ACN76" t="n">
        <v/>
      </c>
      <c r="ACO76" t="n">
        <v/>
      </c>
      <c r="ACP76" t="n">
        <v/>
      </c>
      <c r="ACQ76" t="n">
        <v/>
      </c>
      <c r="ACR76" t="n">
        <v/>
      </c>
      <c r="ACS76" t="n">
        <v/>
      </c>
      <c r="ACT76" t="inlineStr">
        <is>
          <t>Tidak</t>
        </is>
      </c>
      <c r="ACU76" t="inlineStr">
        <is>
          <t>Manfaat besar dan membantu kehidupan sehari-hari</t>
        </is>
      </c>
      <c r="ACV76" t="inlineStr">
        <is>
          <t>Berkurang</t>
        </is>
      </c>
      <c r="ACW76" t="inlineStr">
        <is>
          <t>Anggota keluarga - Perempuan dewasa</t>
        </is>
      </c>
      <c r="ACX76" t="inlineStr">
        <is>
          <t>Setuju</t>
        </is>
      </c>
      <c r="ACY76" t="inlineStr">
        <is>
          <t>Anggota keluarga - Laki-laki dewasa Anggota keluarga - Perempuan dewasa Anggota keluarga - Anak-anak</t>
        </is>
      </c>
      <c r="ACZ76" t="n">
        <v>1</v>
      </c>
      <c r="ADA76" t="n">
        <v>1</v>
      </c>
      <c r="ADB76" t="n">
        <v>1</v>
      </c>
      <c r="ADC76" t="n">
        <v>0</v>
      </c>
      <c r="ADD76" t="inlineStr">
        <is>
          <t>Puas</t>
        </is>
      </c>
      <c r="ADE76" t="inlineStr">
        <is>
          <t>Puas</t>
        </is>
      </c>
      <c r="ADF76" t="inlineStr">
        <is>
          <t>Puas</t>
        </is>
      </c>
      <c r="ADG76" t="inlineStr">
        <is>
          <t>Puas</t>
        </is>
      </c>
      <c r="ADH76" t="inlineStr">
        <is>
          <t>Tidak</t>
        </is>
      </c>
      <c r="ADI76" t="n">
        <v/>
      </c>
      <c r="ADJ76" t="inlineStr">
        <is>
          <t>Sangat puas</t>
        </is>
      </c>
      <c r="ADK76" t="n">
        <v/>
      </c>
      <c r="ADL76" t="n">
        <v/>
      </c>
      <c r="ADM76" t="n">
        <v/>
      </c>
      <c r="ADN76" t="n">
        <v/>
      </c>
      <c r="ADO76" t="n">
        <v/>
      </c>
      <c r="ADP76" t="n">
        <v/>
      </c>
      <c r="ADQ76" t="n">
        <v/>
      </c>
      <c r="ADR76" t="n">
        <v/>
      </c>
      <c r="ADS76" t="n">
        <v/>
      </c>
      <c r="ADT76" t="n">
        <v/>
      </c>
      <c r="ADU76" t="inlineStr">
        <is>
          <t>Menghubungi CPO atau pendamping</t>
        </is>
      </c>
      <c r="ADV76" t="n">
        <v>0</v>
      </c>
      <c r="ADW76" t="n">
        <v>0</v>
      </c>
      <c r="ADX76" t="n">
        <v>0</v>
      </c>
      <c r="ADY76" t="n">
        <v>0</v>
      </c>
      <c r="ADZ76" t="n">
        <v>1</v>
      </c>
      <c r="AEA76" t="n">
        <v>0</v>
      </c>
      <c r="AEB76" t="n">
        <v>0</v>
      </c>
      <c r="AEC76" t="n">
        <v>0</v>
      </c>
      <c r="AED76" t="inlineStr">
        <is>
          <t>Tidak</t>
        </is>
      </c>
      <c r="AEE76" t="inlineStr">
        <is>
          <t>Laki-laki dewasa</t>
        </is>
      </c>
      <c r="AEF76" t="n">
        <v/>
      </c>
      <c r="AEG76" t="inlineStr">
        <is>
          <t>Menghubungi melalui rekan</t>
        </is>
      </c>
      <c r="AEH76" t="n">
        <v/>
      </c>
      <c r="AEI76" t="inlineStr">
        <is>
          <t>Tidak</t>
        </is>
      </c>
      <c r="AEJ76" t="inlineStr">
        <is>
          <t>Ya, selalu</t>
        </is>
      </c>
      <c r="AEK76"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AEL76" t="n">
        <v>1</v>
      </c>
      <c r="AEM76" t="n">
        <v>1</v>
      </c>
      <c r="AEN76" t="n">
        <v>1</v>
      </c>
      <c r="AEO76" t="n">
        <v>1</v>
      </c>
      <c r="AEP76" t="n">
        <v>1</v>
      </c>
      <c r="AEQ76" t="n">
        <v>1</v>
      </c>
      <c r="AER76" t="n">
        <v>1</v>
      </c>
      <c r="AES76" t="n">
        <v>1</v>
      </c>
      <c r="AET76" t="n">
        <v>1</v>
      </c>
      <c r="AEU76" t="n">
        <v>1</v>
      </c>
      <c r="AEV76" t="n">
        <v>1</v>
      </c>
      <c r="AEW76" t="n">
        <v>0</v>
      </c>
      <c r="AEX76" t="n">
        <v/>
      </c>
      <c r="AEY76" t="inlineStr">
        <is>
          <t>Mengurangi pengeluaran energi</t>
        </is>
      </c>
      <c r="AEZ76" t="n">
        <v/>
      </c>
      <c r="AFA76" t="inlineStr">
        <is>
          <t>Koperasi</t>
        </is>
      </c>
      <c r="AFB76" t="n">
        <v/>
      </c>
      <c r="AFC76" t="inlineStr">
        <is>
          <t>1000532615-16_50_49.jpg</t>
        </is>
      </c>
      <c r="AFD76" t="inlineStr">
        <is>
          <t>https://kf.kobotoolbox.org/api/v2/assets/avstPQqLr3Ab3ZdcVTXZ6f/data/670188434/attachments/attJTNLNPfi2QWCPauxFPEBX/</t>
        </is>
      </c>
      <c r="AFE76" t="inlineStr">
        <is>
          <t>1000532618-16_50_54.jpg</t>
        </is>
      </c>
      <c r="AFF76" t="inlineStr">
        <is>
          <t>https://kf.kobotoolbox.org/api/v2/assets/avstPQqLr3Ab3ZdcVTXZ6f/data/670188434/attachments/attAgt7Jw4QvYUrDcrRhvNMF/</t>
        </is>
      </c>
      <c r="AFG76" t="inlineStr">
        <is>
          <t>Fahrizal</t>
        </is>
      </c>
      <c r="AFH76" t="n">
        <v/>
      </c>
      <c r="AFI76" t="n">
        <v/>
      </c>
    </row>
    <row r="77">
      <c r="A77" t="n">
        <v/>
      </c>
      <c r="B77" t="n">
        <v/>
      </c>
      <c r="C77" t="n">
        <v/>
      </c>
      <c r="D77" t="inlineStr">
        <is>
          <t>bu miseno</t>
        </is>
      </c>
      <c r="E77" t="n">
        <v>82231957702</v>
      </c>
      <c r="F77" t="inlineStr">
        <is>
          <t>-7.900113 112.746369 621.0390963745117 49.98625255252566</t>
        </is>
      </c>
      <c r="G77" t="n">
        <v>-7.900113</v>
      </c>
      <c r="H77" t="n">
        <v>112.746369</v>
      </c>
      <c r="I77" t="n">
        <v>621.0390963999999</v>
      </c>
      <c r="J77" t="n">
        <v>49.98625255</v>
      </c>
      <c r="K77" t="n">
        <v>0</v>
      </c>
      <c r="L77" t="inlineStr">
        <is>
          <t>-7.7899195 112.745675 621.3695446014405 27.55053143650145</t>
        </is>
      </c>
      <c r="M77" t="n">
        <v>-7.7899195</v>
      </c>
      <c r="N77" t="n">
        <v>112.745675</v>
      </c>
      <c r="O77" t="n">
        <v>621.3695446</v>
      </c>
      <c r="P77" t="n">
        <v>27.55053144</v>
      </c>
      <c r="Q77" t="n">
        <v>0</v>
      </c>
      <c r="R77" t="inlineStr">
        <is>
          <t>Jawa Timur</t>
        </is>
      </c>
      <c r="S77" t="n">
        <v>0</v>
      </c>
      <c r="T77" t="n">
        <v>0</v>
      </c>
      <c r="U77" t="n">
        <v>0</v>
      </c>
      <c r="V77" t="n">
        <v>0</v>
      </c>
      <c r="W77" t="n">
        <v>0</v>
      </c>
      <c r="X77" t="n">
        <v>1</v>
      </c>
      <c r="Y77" t="n">
        <v>0</v>
      </c>
      <c r="Z77" t="n">
        <v>0</v>
      </c>
      <c r="AA77" t="n">
        <v>0</v>
      </c>
      <c r="AB77" t="n">
        <v>0</v>
      </c>
      <c r="AC77" t="inlineStr">
        <is>
          <t>MALANG</t>
        </is>
      </c>
      <c r="AD77" t="inlineStr">
        <is>
          <t>SINGOSARI</t>
        </is>
      </c>
      <c r="AE77" t="inlineStr">
        <is>
          <t>WONOREJO BLANDIT</t>
        </is>
      </c>
      <c r="AF77" t="inlineStr">
        <is>
          <t>KAN JABUNG</t>
        </is>
      </c>
      <c r="AG77" t="inlineStr">
        <is>
          <t>KJP0116</t>
        </is>
      </c>
      <c r="AH77" t="n">
        <v>15</v>
      </c>
      <c r="AI77" t="inlineStr">
        <is>
          <t>VPA1</t>
        </is>
      </c>
      <c r="AJ77" t="inlineStr">
        <is>
          <t>Aktif</t>
        </is>
      </c>
      <c r="AK77" t="n">
        <v>48</v>
      </c>
      <c r="AL77" t="inlineStr">
        <is>
          <t>Perempuan</t>
        </is>
      </c>
      <c r="AM77" t="inlineStr">
        <is>
          <t>Sudah menikah</t>
        </is>
      </c>
      <c r="AN77" t="inlineStr">
        <is>
          <t>SMP/Sederajat</t>
        </is>
      </c>
      <c r="AO77" t="inlineStr">
        <is>
          <t>Peternak</t>
        </is>
      </c>
      <c r="AP77" t="n">
        <v>0</v>
      </c>
      <c r="AQ77" t="n">
        <v>1</v>
      </c>
      <c r="AR77" t="n">
        <v>0</v>
      </c>
      <c r="AS77" t="n">
        <v>0</v>
      </c>
      <c r="AT77" t="n">
        <v>0</v>
      </c>
      <c r="AU77" t="n">
        <v>0</v>
      </c>
      <c r="AV77" t="n">
        <v>0</v>
      </c>
      <c r="AW77" t="n">
        <v>0</v>
      </c>
      <c r="AX77" t="n">
        <v/>
      </c>
      <c r="AY77" t="inlineStr">
        <is>
          <t>Peternak</t>
        </is>
      </c>
      <c r="AZ77" t="n">
        <v>0</v>
      </c>
      <c r="BA77" t="n">
        <v>1</v>
      </c>
      <c r="BB77" t="n">
        <v>0</v>
      </c>
      <c r="BC77" t="n">
        <v>0</v>
      </c>
      <c r="BD77" t="n">
        <v>0</v>
      </c>
      <c r="BE77" t="n">
        <v>0</v>
      </c>
      <c r="BF77" t="n">
        <v>0</v>
      </c>
      <c r="BG77" t="n">
        <v>0</v>
      </c>
      <c r="BH77" t="n">
        <v/>
      </c>
      <c r="BI77" t="inlineStr">
        <is>
          <t>&gt;Rp3.500.000</t>
        </is>
      </c>
      <c r="BJ77" t="n">
        <v>2</v>
      </c>
      <c r="BK77" t="n">
        <v>2</v>
      </c>
      <c r="BL77" t="n">
        <v>1</v>
      </c>
      <c r="BM77" t="n">
        <v>0</v>
      </c>
      <c r="BN77" t="inlineStr">
        <is>
          <t>Milik sendiri</t>
        </is>
      </c>
      <c r="BO77" t="inlineStr">
        <is>
          <t>Permanen (dinding bata dan semen)</t>
        </is>
      </c>
      <c r="BP77" t="n">
        <v>1</v>
      </c>
      <c r="BQ77" t="n">
        <v>0</v>
      </c>
      <c r="BR77" t="n">
        <v>0</v>
      </c>
      <c r="BS77" t="n">
        <v>0</v>
      </c>
      <c r="BT77" t="n">
        <v>0</v>
      </c>
      <c r="BU77" t="n">
        <v/>
      </c>
      <c r="BV77" t="inlineStr">
        <is>
          <t>Keramik/ubin</t>
        </is>
      </c>
      <c r="BW77" t="n">
        <v>0</v>
      </c>
      <c r="BX77" t="n">
        <v>0</v>
      </c>
      <c r="BY77" t="n">
        <v>1</v>
      </c>
      <c r="BZ77" t="n">
        <v>0</v>
      </c>
      <c r="CA77" t="n">
        <v>0</v>
      </c>
      <c r="CB77" t="n">
        <v/>
      </c>
      <c r="CC77" t="inlineStr">
        <is>
          <t>Genting</t>
        </is>
      </c>
      <c r="CD77" t="n">
        <v>0</v>
      </c>
      <c r="CE77" t="n">
        <v>0</v>
      </c>
      <c r="CF77" t="n">
        <v>0</v>
      </c>
      <c r="CG77" t="n">
        <v>0</v>
      </c>
      <c r="CH77" t="n">
        <v>0</v>
      </c>
      <c r="CI77" t="n">
        <v>1</v>
      </c>
      <c r="CJ77" t="n">
        <v>0</v>
      </c>
      <c r="CK77" t="n">
        <v/>
      </c>
      <c r="CL77" t="inlineStr">
        <is>
          <t>Ya</t>
        </is>
      </c>
      <c r="CM77" t="n">
        <v>2010</v>
      </c>
      <c r="CN77" t="inlineStr">
        <is>
          <t>Fixed-Dome (Kubah Tetap)</t>
        </is>
      </c>
      <c r="CO77" t="inlineStr">
        <is>
          <t>8 m³ (6-7 ekor sapi, ±6,5 jam memasak/hari, ±65 kg slurry/hari)</t>
        </is>
      </c>
      <c r="CP77" t="inlineStr">
        <is>
          <t>Anggota keluarga - laki-laki</t>
        </is>
      </c>
      <c r="CQ77" t="n">
        <v>0</v>
      </c>
      <c r="CR77" t="n">
        <v>0</v>
      </c>
      <c r="CS77" t="n">
        <v>0</v>
      </c>
      <c r="CT77" t="n">
        <v>0</v>
      </c>
      <c r="CU77" t="n">
        <v>1</v>
      </c>
      <c r="CV77" t="n">
        <v>0</v>
      </c>
      <c r="CW77" t="n">
        <v>0</v>
      </c>
      <c r="CX77" t="n">
        <v>0</v>
      </c>
      <c r="CY77" t="inlineStr">
        <is>
          <t>Anggota keluarga - laki-laki Anggota keluarga - perempuan dewasa</t>
        </is>
      </c>
      <c r="CZ77" t="n">
        <v>1</v>
      </c>
      <c r="DA77" t="n">
        <v>1</v>
      </c>
      <c r="DB77" t="n">
        <v>0</v>
      </c>
      <c r="DC77" t="n">
        <v/>
      </c>
      <c r="DD77" t="inlineStr">
        <is>
          <t>Anggota keluarga - laki-laki CPO atau pendamping</t>
        </is>
      </c>
      <c r="DE77" t="n">
        <v>1</v>
      </c>
      <c r="DF77" t="n">
        <v>0</v>
      </c>
      <c r="DG77" t="n">
        <v>1</v>
      </c>
      <c r="DH77" t="n">
        <v>0</v>
      </c>
      <c r="DI77" t="n">
        <v/>
      </c>
      <c r="DJ77" t="inlineStr">
        <is>
          <t>Anggota keluarga - laki-laki CPO atau pendamping</t>
        </is>
      </c>
      <c r="DK77" t="n">
        <v>1</v>
      </c>
      <c r="DL77" t="n">
        <v>0</v>
      </c>
      <c r="DM77" t="n">
        <v>1</v>
      </c>
      <c r="DN77" t="n">
        <v>0</v>
      </c>
      <c r="DO77" t="n">
        <v/>
      </c>
      <c r="DP77" t="inlineStr">
        <is>
          <t>Ya</t>
        </is>
      </c>
      <c r="DQ77" t="n">
        <v/>
      </c>
      <c r="DR77" t="n">
        <v/>
      </c>
      <c r="DS77" t="n">
        <v/>
      </c>
      <c r="DT77" t="n">
        <v/>
      </c>
      <c r="DU77" t="n">
        <v/>
      </c>
      <c r="DV77" t="n">
        <v/>
      </c>
      <c r="DW77" t="n">
        <v/>
      </c>
      <c r="DX77" t="n">
        <v/>
      </c>
      <c r="DY77" t="n">
        <v/>
      </c>
      <c r="DZ77" t="n">
        <v/>
      </c>
      <c r="EA77" t="n">
        <v/>
      </c>
      <c r="EB77" t="n">
        <v/>
      </c>
      <c r="EC77" t="n">
        <v/>
      </c>
      <c r="ED77" t="n">
        <v/>
      </c>
      <c r="EE77" t="n">
        <v/>
      </c>
      <c r="EF77" t="n">
        <v/>
      </c>
      <c r="EG77" t="n">
        <v/>
      </c>
      <c r="EH77" t="n">
        <v/>
      </c>
      <c r="EI77" t="inlineStr">
        <is>
          <t>Tidak ada masalah</t>
        </is>
      </c>
      <c r="EJ77" t="n">
        <v>0</v>
      </c>
      <c r="EK77" t="n">
        <v>0</v>
      </c>
      <c r="EL77" t="n">
        <v>0</v>
      </c>
      <c r="EM77" t="n">
        <v>1</v>
      </c>
      <c r="EN77" t="n">
        <v>0</v>
      </c>
      <c r="EO77" t="n">
        <v/>
      </c>
      <c r="EP77" t="inlineStr">
        <is>
          <t>Ya, cukup jelas dan mudah diikuti</t>
        </is>
      </c>
      <c r="EQ77" t="inlineStr">
        <is>
          <t>Pelatihan</t>
        </is>
      </c>
      <c r="ER77" t="inlineStr">
        <is>
          <t>Staff BIRU Pegawai koperasi</t>
        </is>
      </c>
      <c r="ES77" t="n">
        <v>0</v>
      </c>
      <c r="ET77" t="n">
        <v>1</v>
      </c>
      <c r="EU77" t="n">
        <v>1</v>
      </c>
      <c r="EV77" t="n">
        <v>0</v>
      </c>
      <c r="EW77" t="n">
        <v/>
      </c>
      <c r="EX77" t="inlineStr">
        <is>
          <t>Anggota keluarga - Laki-laki</t>
        </is>
      </c>
      <c r="EY77" t="n">
        <v>1</v>
      </c>
      <c r="EZ77" t="n">
        <v>0</v>
      </c>
      <c r="FA77" t="n">
        <v>0</v>
      </c>
      <c r="FB77" t="n">
        <v/>
      </c>
      <c r="FC77" t="inlineStr">
        <is>
          <t>Jarang sekali</t>
        </is>
      </c>
      <c r="FD77" t="n">
        <v/>
      </c>
      <c r="FE77" t="inlineStr">
        <is>
          <t>Mengetahui</t>
        </is>
      </c>
      <c r="FF77" t="inlineStr">
        <is>
          <t>Cukup sering (2 minggu sekali)</t>
        </is>
      </c>
      <c r="FG77" t="inlineStr">
        <is>
          <t>Mengetahui</t>
        </is>
      </c>
      <c r="FH77" t="inlineStr">
        <is>
          <t>Selalu (setiap hari)</t>
        </is>
      </c>
      <c r="FI77" t="inlineStr">
        <is>
          <t>Mengetahui</t>
        </is>
      </c>
      <c r="FJ77" t="inlineStr">
        <is>
          <t>Sering (setiap minggu)</t>
        </is>
      </c>
      <c r="FK77" t="inlineStr">
        <is>
          <t>Mengetahui</t>
        </is>
      </c>
      <c r="FL77" t="inlineStr">
        <is>
          <t>Sering (setiap minggu)</t>
        </is>
      </c>
      <c r="FM77" t="inlineStr">
        <is>
          <t>Mengetahui</t>
        </is>
      </c>
      <c r="FN77" t="inlineStr">
        <is>
          <t>Cukup sering (2 minggu sekali)</t>
        </is>
      </c>
      <c r="FO77" t="inlineStr">
        <is>
          <t>Mengetahui</t>
        </is>
      </c>
      <c r="FP77" t="inlineStr">
        <is>
          <t>Cukup sering (2 minggu sekali)</t>
        </is>
      </c>
      <c r="FQ77" t="inlineStr">
        <is>
          <t>Mengetahui</t>
        </is>
      </c>
      <c r="FR77" t="inlineStr">
        <is>
          <t>Ya</t>
        </is>
      </c>
      <c r="FS77" t="inlineStr">
        <is>
          <t>Mengetahui</t>
        </is>
      </c>
      <c r="FT77" t="inlineStr">
        <is>
          <t>Ya, terkadang</t>
        </is>
      </c>
      <c r="FU77" t="inlineStr">
        <is>
          <t>Laki-laki dewasa Perempuan dewasa</t>
        </is>
      </c>
      <c r="FV77" t="n">
        <v>1</v>
      </c>
      <c r="FW77" t="n">
        <v>1</v>
      </c>
      <c r="FX77" t="n">
        <v>0</v>
      </c>
      <c r="FY77" t="n">
        <v>0</v>
      </c>
      <c r="FZ77" t="inlineStr">
        <is>
          <t>Memahami</t>
        </is>
      </c>
      <c r="GA77" t="inlineStr">
        <is>
          <t>CPO Pelatihan</t>
        </is>
      </c>
      <c r="GB77" t="n">
        <v>1</v>
      </c>
      <c r="GC77" t="n">
        <v>1</v>
      </c>
      <c r="GD77" t="n">
        <v>0</v>
      </c>
      <c r="GE77" t="n">
        <v>0</v>
      </c>
      <c r="GF77" t="n">
        <v/>
      </c>
      <c r="GG77" t="inlineStr">
        <is>
          <t>Sering</t>
        </is>
      </c>
      <c r="GH77" t="inlineStr">
        <is>
          <t>Tidak</t>
        </is>
      </c>
      <c r="GI77" t="n">
        <v/>
      </c>
      <c r="GJ77" t="n">
        <v/>
      </c>
      <c r="GK77" t="n">
        <v/>
      </c>
      <c r="GL77" t="n">
        <v/>
      </c>
      <c r="GM77" t="n">
        <v/>
      </c>
      <c r="GN77" t="n">
        <v/>
      </c>
      <c r="GO77" t="n">
        <v/>
      </c>
      <c r="GP77" t="inlineStr">
        <is>
          <t>Sebagian</t>
        </is>
      </c>
      <c r="GQ77" t="inlineStr">
        <is>
          <t>Kayu bakar</t>
        </is>
      </c>
      <c r="GR77" t="n">
        <v>0</v>
      </c>
      <c r="GS77" t="n">
        <v>1</v>
      </c>
      <c r="GT77" t="n">
        <v>0</v>
      </c>
      <c r="GU77" t="n">
        <v>0</v>
      </c>
      <c r="GV77" t="n">
        <v>0</v>
      </c>
      <c r="GW77" t="n">
        <v>0</v>
      </c>
      <c r="GX77" t="n">
        <v>0</v>
      </c>
      <c r="GY77" t="n">
        <v/>
      </c>
      <c r="GZ77" t="inlineStr">
        <is>
          <t>Tidak</t>
        </is>
      </c>
      <c r="HA77" t="n">
        <v/>
      </c>
      <c r="HB77" t="n">
        <v/>
      </c>
      <c r="HC77" t="n">
        <v/>
      </c>
      <c r="HD77" t="n">
        <v/>
      </c>
      <c r="HE77" t="n">
        <v/>
      </c>
      <c r="HF77" t="n">
        <v/>
      </c>
      <c r="HG77" t="n">
        <v/>
      </c>
      <c r="HH77" t="n">
        <v/>
      </c>
      <c r="HI77" t="n">
        <v/>
      </c>
      <c r="HJ77" t="n">
        <v/>
      </c>
      <c r="HK77" t="n">
        <v/>
      </c>
      <c r="HL77" t="n">
        <v/>
      </c>
      <c r="HM77" t="n">
        <v/>
      </c>
      <c r="HN77" t="n">
        <v/>
      </c>
      <c r="HO77" t="n">
        <v/>
      </c>
      <c r="HP77" t="n">
        <v/>
      </c>
      <c r="HQ77" t="n">
        <v/>
      </c>
      <c r="HR77" t="n">
        <v/>
      </c>
      <c r="HS77" t="n">
        <v/>
      </c>
      <c r="HT77" t="n">
        <v/>
      </c>
      <c r="HU77" t="n">
        <v/>
      </c>
      <c r="HV77" t="n">
        <v/>
      </c>
      <c r="HW77" t="n">
        <v/>
      </c>
      <c r="HX77" t="n">
        <v/>
      </c>
      <c r="HY77" t="n">
        <v>2</v>
      </c>
      <c r="HZ77" t="n">
        <v>120000</v>
      </c>
      <c r="IA77" t="n">
        <v/>
      </c>
      <c r="IB77" t="n">
        <v/>
      </c>
      <c r="IC77" t="n">
        <v/>
      </c>
      <c r="ID77" t="n">
        <v/>
      </c>
      <c r="IE77" t="n">
        <v/>
      </c>
      <c r="IF77" t="n">
        <v/>
      </c>
      <c r="IG77" t="n">
        <v/>
      </c>
      <c r="IH77" t="n">
        <v/>
      </c>
      <c r="II77" t="n">
        <v/>
      </c>
      <c r="IJ77" t="n">
        <v/>
      </c>
      <c r="IK77" t="inlineStr">
        <is>
          <t>65-80 kg</t>
        </is>
      </c>
      <c r="IL77" t="inlineStr">
        <is>
          <t>3-5 jam</t>
        </is>
      </c>
      <c r="IM77" t="inlineStr">
        <is>
          <t>Ya</t>
        </is>
      </c>
      <c r="IN77" t="inlineStr">
        <is>
          <t>Ya</t>
        </is>
      </c>
      <c r="IO77" t="inlineStr">
        <is>
          <t>Lebih bersih</t>
        </is>
      </c>
      <c r="IP77" t="inlineStr">
        <is>
          <t>Tidak pernah</t>
        </is>
      </c>
      <c r="IQ77" t="inlineStr">
        <is>
          <t>Tidak pernah</t>
        </is>
      </c>
      <c r="IR77" t="n">
        <v/>
      </c>
      <c r="IS77" t="n">
        <v/>
      </c>
      <c r="IT77" t="n">
        <v/>
      </c>
      <c r="IU77" t="n">
        <v/>
      </c>
      <c r="IV77" t="n">
        <v/>
      </c>
      <c r="IW77" t="n">
        <v/>
      </c>
      <c r="IX77" t="n">
        <v/>
      </c>
      <c r="IY77" t="n">
        <v/>
      </c>
      <c r="IZ77" t="inlineStr">
        <is>
          <t>Tidak pernah</t>
        </is>
      </c>
      <c r="JA77" t="n">
        <v/>
      </c>
      <c r="JB77" t="n">
        <v/>
      </c>
      <c r="JC77" t="n">
        <v/>
      </c>
      <c r="JD77" t="n">
        <v/>
      </c>
      <c r="JE77" t="n">
        <v/>
      </c>
      <c r="JF77" t="n">
        <v/>
      </c>
      <c r="JG77" t="n">
        <v/>
      </c>
      <c r="JH77" t="n">
        <v/>
      </c>
      <c r="JI77" t="inlineStr">
        <is>
          <t>Tidak pernah</t>
        </is>
      </c>
      <c r="JJ77" t="n">
        <v/>
      </c>
      <c r="JK77" t="n">
        <v/>
      </c>
      <c r="JL77" t="n">
        <v/>
      </c>
      <c r="JM77" t="n">
        <v/>
      </c>
      <c r="JN77" t="n">
        <v/>
      </c>
      <c r="JO77" t="n">
        <v/>
      </c>
      <c r="JP77" t="n">
        <v/>
      </c>
      <c r="JQ77" t="n">
        <v/>
      </c>
      <c r="JR77" t="inlineStr">
        <is>
          <t>Tidak pernah</t>
        </is>
      </c>
      <c r="JS77" t="n">
        <v/>
      </c>
      <c r="JT77" t="n">
        <v/>
      </c>
      <c r="JU77" t="n">
        <v/>
      </c>
      <c r="JV77" t="n">
        <v/>
      </c>
      <c r="JW77" t="n">
        <v/>
      </c>
      <c r="JX77" t="n">
        <v/>
      </c>
      <c r="JY77" t="n">
        <v/>
      </c>
      <c r="JZ77" t="n">
        <v/>
      </c>
      <c r="KA77" t="inlineStr">
        <is>
          <t>Tidak pernah</t>
        </is>
      </c>
      <c r="KB77" t="n">
        <v/>
      </c>
      <c r="KC77" t="n">
        <v/>
      </c>
      <c r="KD77" t="n">
        <v/>
      </c>
      <c r="KE77" t="n">
        <v/>
      </c>
      <c r="KF77" t="n">
        <v/>
      </c>
      <c r="KG77" t="n">
        <v/>
      </c>
      <c r="KH77" t="n">
        <v/>
      </c>
      <c r="KI77" t="n">
        <v/>
      </c>
      <c r="KJ77" t="inlineStr">
        <is>
          <t>Tidak pernah</t>
        </is>
      </c>
      <c r="KK77" t="n">
        <v/>
      </c>
      <c r="KL77" t="n">
        <v/>
      </c>
      <c r="KM77" t="n">
        <v/>
      </c>
      <c r="KN77" t="n">
        <v/>
      </c>
      <c r="KO77" t="n">
        <v/>
      </c>
      <c r="KP77" t="n">
        <v/>
      </c>
      <c r="KQ77" t="n">
        <v/>
      </c>
      <c r="KR77" t="n">
        <v/>
      </c>
      <c r="KS77" t="inlineStr">
        <is>
          <t>Cukup membaik</t>
        </is>
      </c>
      <c r="KT77" t="inlineStr">
        <is>
          <t>0-1 kali</t>
        </is>
      </c>
      <c r="KU77" t="inlineStr">
        <is>
          <t>0-1 kali</t>
        </is>
      </c>
      <c r="KV77" t="inlineStr">
        <is>
          <t>Anak-anak (0-18 tahun)</t>
        </is>
      </c>
      <c r="KW77" t="n">
        <v>0</v>
      </c>
      <c r="KX77" t="n">
        <v>0</v>
      </c>
      <c r="KY77" t="n">
        <v>1</v>
      </c>
      <c r="KZ77" t="n">
        <v>0</v>
      </c>
      <c r="LA77" t="inlineStr">
        <is>
          <t>Cukup membaik</t>
        </is>
      </c>
      <c r="LB77" t="inlineStr">
        <is>
          <t>Cukup membaik</t>
        </is>
      </c>
      <c r="LC77" t="n">
        <v>0</v>
      </c>
      <c r="LD77" t="n">
        <v>6</v>
      </c>
      <c r="LE77" t="n">
        <v>0</v>
      </c>
      <c r="LF77" t="n">
        <v>0</v>
      </c>
      <c r="LG77" t="inlineStr">
        <is>
          <t>Ya</t>
        </is>
      </c>
      <c r="LH77" t="n">
        <v>100000</v>
      </c>
      <c r="LI77" t="n">
        <v/>
      </c>
      <c r="LJ77" t="inlineStr">
        <is>
          <t>Kebutuhan rumah tangga</t>
        </is>
      </c>
      <c r="LK77" t="n">
        <v>0</v>
      </c>
      <c r="LL77" t="n">
        <v>0</v>
      </c>
      <c r="LM77" t="n">
        <v>0</v>
      </c>
      <c r="LN77" t="n">
        <v>0</v>
      </c>
      <c r="LO77" t="n">
        <v>1</v>
      </c>
      <c r="LP77" t="n">
        <v>0</v>
      </c>
      <c r="LQ77" t="n">
        <v>0</v>
      </c>
      <c r="LR77" t="n">
        <v/>
      </c>
      <c r="LS77" t="n">
        <v>10</v>
      </c>
      <c r="LT77" t="n">
        <v>0</v>
      </c>
      <c r="LU77" t="n">
        <v>0</v>
      </c>
      <c r="LV77" t="n">
        <v>10</v>
      </c>
      <c r="LW77" t="n">
        <v>0</v>
      </c>
      <c r="LX77" t="n">
        <v>0</v>
      </c>
      <c r="LY77" t="n">
        <v>5</v>
      </c>
      <c r="LZ77" t="n">
        <v>0</v>
      </c>
      <c r="MA77" t="n">
        <v>0</v>
      </c>
      <c r="MB77" t="inlineStr">
        <is>
          <t>Ya</t>
        </is>
      </c>
      <c r="MC77" t="n">
        <v>60</v>
      </c>
      <c r="MD77" t="n">
        <v>20</v>
      </c>
      <c r="ME77" t="n">
        <v>0</v>
      </c>
      <c r="MF77" t="n">
        <v>0</v>
      </c>
      <c r="MG77" t="n">
        <v>0</v>
      </c>
      <c r="MH77" t="n">
        <v>0</v>
      </c>
      <c r="MI77" t="inlineStr">
        <is>
          <t>Istirahat</t>
        </is>
      </c>
      <c r="MJ77" t="n">
        <v>0</v>
      </c>
      <c r="MK77" t="n">
        <v>0</v>
      </c>
      <c r="ML77" t="n">
        <v>1</v>
      </c>
      <c r="MM77" t="n">
        <v>0</v>
      </c>
      <c r="MN77" t="n">
        <v>0</v>
      </c>
      <c r="MO77" t="n">
        <v>0</v>
      </c>
      <c r="MP77" t="n">
        <v/>
      </c>
      <c r="MQ77" t="n">
        <v/>
      </c>
      <c r="MR77" t="inlineStr">
        <is>
          <t>Istirahat</t>
        </is>
      </c>
      <c r="MS77" t="n">
        <v/>
      </c>
      <c r="MT77" t="inlineStr">
        <is>
          <t>Istirahat</t>
        </is>
      </c>
      <c r="MU77" t="inlineStr">
        <is>
          <t>Ya, mempekerjakan orang lain</t>
        </is>
      </c>
      <c r="MV77" t="inlineStr">
        <is>
          <t>Pemasangan sistem biogas</t>
        </is>
      </c>
      <c r="MW77" t="n">
        <v>0</v>
      </c>
      <c r="MX77" t="n">
        <v>1</v>
      </c>
      <c r="MY77" t="n">
        <v>0</v>
      </c>
      <c r="MZ77" t="n">
        <v>0</v>
      </c>
      <c r="NA77" t="n">
        <v/>
      </c>
      <c r="NB77" t="n">
        <v>2</v>
      </c>
      <c r="NC77" t="n">
        <v/>
      </c>
      <c r="ND77" t="n">
        <v/>
      </c>
      <c r="NE77" t="n">
        <v/>
      </c>
      <c r="NF77" t="n">
        <v/>
      </c>
      <c r="NG77" t="n">
        <v/>
      </c>
      <c r="NH77" t="n">
        <v/>
      </c>
      <c r="NI77" t="n">
        <v/>
      </c>
      <c r="NJ77" t="n">
        <v/>
      </c>
      <c r="NK77" t="n">
        <v/>
      </c>
      <c r="NL77" t="inlineStr">
        <is>
          <t>Ya</t>
        </is>
      </c>
      <c r="NM77" t="inlineStr">
        <is>
          <t>Kombinasi kredit/pinjaman dan dana hibah</t>
        </is>
      </c>
      <c r="NN77" t="inlineStr">
        <is>
          <t>7.000.001-9.000.000</t>
        </is>
      </c>
      <c r="NO77" t="inlineStr">
        <is>
          <t>Yayasan Rumah Energi atau BIRU</t>
        </is>
      </c>
      <c r="NP77" t="n">
        <v/>
      </c>
      <c r="NQ77" t="inlineStr">
        <is>
          <t>Koperasi</t>
        </is>
      </c>
      <c r="NR77" t="n">
        <v/>
      </c>
      <c r="NS77" t="n">
        <v>24</v>
      </c>
      <c r="NT77" t="inlineStr">
        <is>
          <t>Anggota keluarga - Laki-laki dewasa</t>
        </is>
      </c>
      <c r="NU77" t="n">
        <v/>
      </c>
      <c r="NV77" t="n">
        <v/>
      </c>
      <c r="NW77" t="n">
        <v/>
      </c>
      <c r="NX77" t="inlineStr">
        <is>
          <t>Sedikit meningkat</t>
        </is>
      </c>
      <c r="NY77" t="n">
        <v>90</v>
      </c>
      <c r="NZ77" t="n">
        <v>0</v>
      </c>
      <c r="OA77" t="n">
        <v>0</v>
      </c>
      <c r="OB77" t="n">
        <v>60</v>
      </c>
      <c r="OC77" t="n">
        <v>25</v>
      </c>
      <c r="OD77" t="n">
        <v>0</v>
      </c>
      <c r="OE77" t="inlineStr">
        <is>
          <t>Lebih baik</t>
        </is>
      </c>
      <c r="OF77" t="inlineStr">
        <is>
          <t>Sama saja (tidak ada perbedaan waktu memasak MAUPUN rasa/bau makanan bila dibandingkan penggunaan sebelumnya)</t>
        </is>
      </c>
      <c r="OG77" t="inlineStr">
        <is>
          <t>Ya</t>
        </is>
      </c>
      <c r="OH77" t="n">
        <v>1</v>
      </c>
      <c r="OI77" t="n">
        <v>11</v>
      </c>
      <c r="OJ77" t="n">
        <v>0</v>
      </c>
      <c r="OK77" t="n">
        <v>0</v>
      </c>
      <c r="OL77" t="n">
        <v>0</v>
      </c>
      <c r="OM77" t="n">
        <v>0</v>
      </c>
      <c r="ON77" t="n">
        <v>0</v>
      </c>
      <c r="OO77" t="n">
        <v>0</v>
      </c>
      <c r="OP77" t="inlineStr">
        <is>
          <t>Sapi perah</t>
        </is>
      </c>
      <c r="OQ77" t="n">
        <v>0</v>
      </c>
      <c r="OR77" t="n">
        <v>1</v>
      </c>
      <c r="OS77" t="n">
        <v>0</v>
      </c>
      <c r="OT77" t="n">
        <v>0</v>
      </c>
      <c r="OU77" t="n">
        <v>0</v>
      </c>
      <c r="OV77" t="n">
        <v>0</v>
      </c>
      <c r="OW77" t="n">
        <v>0</v>
      </c>
      <c r="OX77" t="n">
        <v>0</v>
      </c>
      <c r="OY77" t="n">
        <v>0</v>
      </c>
      <c r="OZ77" t="inlineStr">
        <is>
          <t>Sapi perah</t>
        </is>
      </c>
      <c r="PA77" t="n">
        <v>0</v>
      </c>
      <c r="PB77" t="n">
        <v>1</v>
      </c>
      <c r="PC77" t="n">
        <v>0</v>
      </c>
      <c r="PD77" t="n">
        <v>0</v>
      </c>
      <c r="PE77" t="n">
        <v>0</v>
      </c>
      <c r="PF77" t="n">
        <v>0</v>
      </c>
      <c r="PG77" t="n">
        <v>0</v>
      </c>
      <c r="PH77" t="n">
        <v>0</v>
      </c>
      <c r="PI77" t="n">
        <v>0</v>
      </c>
      <c r="PJ77" t="inlineStr">
        <is>
          <t>Sapi perah</t>
        </is>
      </c>
      <c r="PK77" t="n">
        <v>0</v>
      </c>
      <c r="PL77" t="n">
        <v>1</v>
      </c>
      <c r="PM77" t="n">
        <v>0</v>
      </c>
      <c r="PN77" t="n">
        <v>0</v>
      </c>
      <c r="PO77" t="n">
        <v>0</v>
      </c>
      <c r="PP77" t="n">
        <v>0</v>
      </c>
      <c r="PQ77" t="n">
        <v>0</v>
      </c>
      <c r="PR77" t="n">
        <v>0</v>
      </c>
      <c r="PS77" t="n">
        <v>0</v>
      </c>
      <c r="PT77" t="n">
        <v/>
      </c>
      <c r="PU77" t="n">
        <v/>
      </c>
      <c r="PV77" t="n">
        <v/>
      </c>
      <c r="PW77" t="n">
        <v/>
      </c>
      <c r="PX77" t="n">
        <v/>
      </c>
      <c r="PY77" t="n">
        <v/>
      </c>
      <c r="PZ77" t="n">
        <v/>
      </c>
      <c r="QA77" t="n">
        <v/>
      </c>
      <c r="QB77" t="n">
        <v/>
      </c>
      <c r="QC77" t="n">
        <v/>
      </c>
      <c r="QD77" t="n">
        <v/>
      </c>
      <c r="QE77" t="inlineStr">
        <is>
          <t>1-Disebarkan ke lahan terbuka</t>
        </is>
      </c>
      <c r="QF77" t="n">
        <v>0</v>
      </c>
      <c r="QG77" t="n">
        <v>0</v>
      </c>
      <c r="QH77" t="n">
        <v>0</v>
      </c>
      <c r="QI77" t="n">
        <v>0</v>
      </c>
      <c r="QJ77" t="n">
        <v>0</v>
      </c>
      <c r="QK77" t="n">
        <v>1</v>
      </c>
      <c r="QL77" t="n">
        <v>0</v>
      </c>
      <c r="QM77" t="n">
        <v>0</v>
      </c>
      <c r="QN77" t="n">
        <v>0</v>
      </c>
      <c r="QO77" t="n">
        <v/>
      </c>
      <c r="QP77" t="n">
        <v/>
      </c>
      <c r="QQ77" t="n">
        <v/>
      </c>
      <c r="QR77" t="n">
        <v/>
      </c>
      <c r="QS77" t="n">
        <v/>
      </c>
      <c r="QT77" t="n">
        <v/>
      </c>
      <c r="QU77" t="n">
        <v/>
      </c>
      <c r="QV77" t="n">
        <v/>
      </c>
      <c r="QW77" t="n">
        <v/>
      </c>
      <c r="QX77" t="n">
        <v/>
      </c>
      <c r="QY77" t="n">
        <v/>
      </c>
      <c r="QZ77" t="n">
        <v/>
      </c>
      <c r="RA77" t="n">
        <v/>
      </c>
      <c r="RB77" t="n">
        <v/>
      </c>
      <c r="RC77" t="n">
        <v/>
      </c>
      <c r="RD77" t="n">
        <v/>
      </c>
      <c r="RE77" t="n">
        <v/>
      </c>
      <c r="RF77" t="n">
        <v/>
      </c>
      <c r="RG77" t="n">
        <v/>
      </c>
      <c r="RH77" t="n">
        <v/>
      </c>
      <c r="RI77" t="n">
        <v/>
      </c>
      <c r="RJ77" t="n">
        <v/>
      </c>
      <c r="RK77" t="n">
        <v/>
      </c>
      <c r="RL77" t="n">
        <v/>
      </c>
      <c r="RM77" t="n">
        <v/>
      </c>
      <c r="RN77" t="n">
        <v/>
      </c>
      <c r="RO77" t="n">
        <v/>
      </c>
      <c r="RP77" t="n">
        <v/>
      </c>
      <c r="RQ77" t="n">
        <v/>
      </c>
      <c r="RR77" t="n">
        <v/>
      </c>
      <c r="RS77" t="n">
        <v/>
      </c>
      <c r="RT77" t="n">
        <v/>
      </c>
      <c r="RU77" t="n">
        <v/>
      </c>
      <c r="RV77" t="n">
        <v/>
      </c>
      <c r="RW77" t="n">
        <v/>
      </c>
      <c r="RX77" t="n">
        <v/>
      </c>
      <c r="RY77" t="n">
        <v/>
      </c>
      <c r="RZ77" t="n">
        <v/>
      </c>
      <c r="SA77" t="n">
        <v/>
      </c>
      <c r="SB77" t="n">
        <v/>
      </c>
      <c r="SC77" t="n">
        <v/>
      </c>
      <c r="SD77" t="n">
        <v/>
      </c>
      <c r="SE77" t="n">
        <v/>
      </c>
      <c r="SF77" t="n">
        <v/>
      </c>
      <c r="SG77" t="n">
        <v/>
      </c>
      <c r="SH77" t="n">
        <v/>
      </c>
      <c r="SI77" t="n">
        <v/>
      </c>
      <c r="SJ77" t="n">
        <v/>
      </c>
      <c r="SK77" t="n">
        <v/>
      </c>
      <c r="SL77" t="n">
        <v/>
      </c>
      <c r="SM77" t="n">
        <v/>
      </c>
      <c r="SN77" t="n">
        <v/>
      </c>
      <c r="SO77" t="n">
        <v/>
      </c>
      <c r="SP77" t="n">
        <v/>
      </c>
      <c r="SQ77" t="n">
        <v/>
      </c>
      <c r="SR77" t="n">
        <v/>
      </c>
      <c r="SS77" t="n">
        <v/>
      </c>
      <c r="ST77" t="n">
        <v/>
      </c>
      <c r="SU77" t="n">
        <v/>
      </c>
      <c r="SV77" t="n">
        <v/>
      </c>
      <c r="SW77" t="n">
        <v/>
      </c>
      <c r="SX77" t="n">
        <v/>
      </c>
      <c r="SY77" t="n">
        <v/>
      </c>
      <c r="SZ77" t="n">
        <v>4</v>
      </c>
      <c r="TA77" t="n">
        <v/>
      </c>
      <c r="TB77" t="n">
        <v/>
      </c>
      <c r="TC77" t="n">
        <v/>
      </c>
      <c r="TD77" t="n">
        <v/>
      </c>
      <c r="TE77" t="n">
        <v/>
      </c>
      <c r="TF77" t="n">
        <v/>
      </c>
      <c r="TG77" t="n">
        <v/>
      </c>
      <c r="TH77" t="n">
        <v/>
      </c>
      <c r="TI77" t="n">
        <v/>
      </c>
      <c r="TJ77" t="n">
        <v/>
      </c>
      <c r="TK77" t="n">
        <v/>
      </c>
      <c r="TL77" t="n">
        <v/>
      </c>
      <c r="TM77" t="n">
        <v/>
      </c>
      <c r="TN77" t="n">
        <v/>
      </c>
      <c r="TO77" t="n">
        <v/>
      </c>
      <c r="TP77" t="n">
        <v/>
      </c>
      <c r="TQ77" t="n">
        <v/>
      </c>
      <c r="TR77" t="n">
        <v/>
      </c>
      <c r="TS77" t="n">
        <v/>
      </c>
      <c r="TT77" t="n">
        <v/>
      </c>
      <c r="TU77" t="n">
        <v/>
      </c>
      <c r="TV77" t="n">
        <v/>
      </c>
      <c r="TW77" t="n">
        <v/>
      </c>
      <c r="TX77" t="n">
        <v/>
      </c>
      <c r="TY77" t="n">
        <v/>
      </c>
      <c r="TZ77" t="n">
        <v/>
      </c>
      <c r="UA77" t="n">
        <v/>
      </c>
      <c r="UB77" t="n">
        <v/>
      </c>
      <c r="UC77" t="n">
        <v/>
      </c>
      <c r="UD77" t="n">
        <v/>
      </c>
      <c r="UE77" t="n">
        <v/>
      </c>
      <c r="UF77" t="n">
        <v/>
      </c>
      <c r="UG77" t="n">
        <v/>
      </c>
      <c r="UH77" t="n">
        <v/>
      </c>
      <c r="UI77" t="n">
        <v/>
      </c>
      <c r="UJ77" t="n">
        <v/>
      </c>
      <c r="UK77" t="n">
        <v/>
      </c>
      <c r="UL77" t="n">
        <v/>
      </c>
      <c r="UM77" t="n">
        <v/>
      </c>
      <c r="UN77" t="n">
        <v/>
      </c>
      <c r="UO77" t="n">
        <v/>
      </c>
      <c r="UP77" t="n">
        <v/>
      </c>
      <c r="UQ77" t="n">
        <v/>
      </c>
      <c r="UR77" t="n">
        <v/>
      </c>
      <c r="US77" t="n">
        <v/>
      </c>
      <c r="UT77" t="n">
        <v/>
      </c>
      <c r="UU77" t="inlineStr">
        <is>
          <t>Pemberian pakan di kandang</t>
        </is>
      </c>
      <c r="UV77" t="inlineStr">
        <is>
          <t>Pemberian pakan di kandang</t>
        </is>
      </c>
      <c r="UW77" t="n">
        <v/>
      </c>
      <c r="UX77" t="n">
        <v/>
      </c>
      <c r="UY77" t="n">
        <v/>
      </c>
      <c r="UZ77" t="n">
        <v/>
      </c>
      <c r="VA77" t="n">
        <v/>
      </c>
      <c r="VB77" t="n">
        <v/>
      </c>
      <c r="VC77" t="inlineStr">
        <is>
          <t>Sangat jarang (&gt;1 bulan sekali)</t>
        </is>
      </c>
      <c r="VD77" t="inlineStr">
        <is>
          <t>Sangat jarang (&gt;1 bulan sekali)</t>
        </is>
      </c>
      <c r="VE77" t="n">
        <v/>
      </c>
      <c r="VF77" t="n">
        <v/>
      </c>
      <c r="VG77" t="n">
        <v/>
      </c>
      <c r="VH77" t="n">
        <v/>
      </c>
      <c r="VI77" t="n">
        <v/>
      </c>
      <c r="VJ77" t="n">
        <v/>
      </c>
      <c r="VK77" t="inlineStr">
        <is>
          <t>Sering (1 kali sehari)</t>
        </is>
      </c>
      <c r="VL77" t="inlineStr">
        <is>
          <t>Sering (1 kali sehari)</t>
        </is>
      </c>
      <c r="VM77" t="n">
        <v/>
      </c>
      <c r="VN77" t="n">
        <v/>
      </c>
      <c r="VO77" t="n">
        <v/>
      </c>
      <c r="VP77" t="n">
        <v/>
      </c>
      <c r="VQ77" t="n">
        <v/>
      </c>
      <c r="VR77" t="n">
        <v/>
      </c>
      <c r="VS77" t="inlineStr">
        <is>
          <t>3-Disimpan terbuka (dry lot) 6-Digester biogas</t>
        </is>
      </c>
      <c r="VT77" t="n">
        <v>0</v>
      </c>
      <c r="VU77" t="n">
        <v>0</v>
      </c>
      <c r="VV77" t="n">
        <v>0</v>
      </c>
      <c r="VW77" t="n">
        <v>0</v>
      </c>
      <c r="VX77" t="n">
        <v>0</v>
      </c>
      <c r="VY77" t="n">
        <v>0</v>
      </c>
      <c r="VZ77" t="n">
        <v>1</v>
      </c>
      <c r="WA77" t="n">
        <v>0</v>
      </c>
      <c r="WB77" t="n">
        <v>0</v>
      </c>
      <c r="WC77" t="n">
        <v>1</v>
      </c>
      <c r="WD77" t="n">
        <v>0</v>
      </c>
      <c r="WE77" t="n">
        <v>0</v>
      </c>
      <c r="WF77" t="inlineStr">
        <is>
          <t>3-Disimpan terbuka (dry lot) 6-Digester biogas</t>
        </is>
      </c>
      <c r="WG77" t="n">
        <v>0</v>
      </c>
      <c r="WH77" t="n">
        <v>0</v>
      </c>
      <c r="WI77" t="n">
        <v>0</v>
      </c>
      <c r="WJ77" t="n">
        <v>0</v>
      </c>
      <c r="WK77" t="n">
        <v>0</v>
      </c>
      <c r="WL77" t="n">
        <v>0</v>
      </c>
      <c r="WM77" t="n">
        <v>1</v>
      </c>
      <c r="WN77" t="n">
        <v>0</v>
      </c>
      <c r="WO77" t="n">
        <v>0</v>
      </c>
      <c r="WP77" t="n">
        <v>1</v>
      </c>
      <c r="WQ77" t="n">
        <v>0</v>
      </c>
      <c r="WR77" t="n">
        <v>0</v>
      </c>
      <c r="WS77" t="n">
        <v/>
      </c>
      <c r="WT77" t="n">
        <v/>
      </c>
      <c r="WU77" t="n">
        <v/>
      </c>
      <c r="WV77" t="n">
        <v/>
      </c>
      <c r="WW77" t="n">
        <v/>
      </c>
      <c r="WX77" t="n">
        <v/>
      </c>
      <c r="WY77" t="n">
        <v/>
      </c>
      <c r="WZ77" t="n">
        <v/>
      </c>
      <c r="XA77" t="n">
        <v/>
      </c>
      <c r="XB77" t="n">
        <v/>
      </c>
      <c r="XC77" t="n">
        <v/>
      </c>
      <c r="XD77" t="n">
        <v/>
      </c>
      <c r="XE77" t="n">
        <v/>
      </c>
      <c r="XF77" t="n">
        <v/>
      </c>
      <c r="XG77" t="n">
        <v/>
      </c>
      <c r="XH77" t="n">
        <v/>
      </c>
      <c r="XI77" t="n">
        <v/>
      </c>
      <c r="XJ77" t="n">
        <v/>
      </c>
      <c r="XK77" t="n">
        <v/>
      </c>
      <c r="XL77" t="n">
        <v/>
      </c>
      <c r="XM77" t="n">
        <v/>
      </c>
      <c r="XN77" t="n">
        <v/>
      </c>
      <c r="XO77" t="n">
        <v/>
      </c>
      <c r="XP77" t="n">
        <v/>
      </c>
      <c r="XQ77" t="n">
        <v/>
      </c>
      <c r="XR77" t="n">
        <v/>
      </c>
      <c r="XS77" t="n">
        <v/>
      </c>
      <c r="XT77" t="n">
        <v/>
      </c>
      <c r="XU77" t="n">
        <v/>
      </c>
      <c r="XV77" t="n">
        <v/>
      </c>
      <c r="XW77" t="n">
        <v/>
      </c>
      <c r="XX77" t="n">
        <v/>
      </c>
      <c r="XY77" t="n">
        <v/>
      </c>
      <c r="XZ77" t="n">
        <v/>
      </c>
      <c r="YA77" t="n">
        <v/>
      </c>
      <c r="YB77" t="n">
        <v/>
      </c>
      <c r="YC77" t="n">
        <v/>
      </c>
      <c r="YD77" t="n">
        <v/>
      </c>
      <c r="YE77" t="n">
        <v/>
      </c>
      <c r="YF77" t="n">
        <v/>
      </c>
      <c r="YG77" t="n">
        <v/>
      </c>
      <c r="YH77" t="n">
        <v/>
      </c>
      <c r="YI77" t="n">
        <v/>
      </c>
      <c r="YJ77" t="n">
        <v/>
      </c>
      <c r="YK77" t="n">
        <v/>
      </c>
      <c r="YL77" t="n">
        <v/>
      </c>
      <c r="YM77" t="n">
        <v/>
      </c>
      <c r="YN77" t="n">
        <v/>
      </c>
      <c r="YO77" t="n">
        <v/>
      </c>
      <c r="YP77" t="n">
        <v/>
      </c>
      <c r="YQ77" t="n">
        <v/>
      </c>
      <c r="YR77" t="n">
        <v/>
      </c>
      <c r="YS77" t="n">
        <v/>
      </c>
      <c r="YT77" t="n">
        <v/>
      </c>
      <c r="YU77" t="n">
        <v/>
      </c>
      <c r="YV77" t="n">
        <v/>
      </c>
      <c r="YW77" t="n">
        <v/>
      </c>
      <c r="YX77" t="n">
        <v/>
      </c>
      <c r="YY77" t="n">
        <v/>
      </c>
      <c r="YZ77" t="n">
        <v/>
      </c>
      <c r="ZA77" t="n">
        <v/>
      </c>
      <c r="ZB77" t="n">
        <v/>
      </c>
      <c r="ZC77" t="n">
        <v/>
      </c>
      <c r="ZD77" t="n">
        <v/>
      </c>
      <c r="ZE77" t="n">
        <v/>
      </c>
      <c r="ZF77" t="n">
        <v/>
      </c>
      <c r="ZG77" t="n">
        <v/>
      </c>
      <c r="ZH77" t="n">
        <v/>
      </c>
      <c r="ZI77" t="n">
        <v/>
      </c>
      <c r="ZJ77" t="n">
        <v/>
      </c>
      <c r="ZK77" t="n">
        <v/>
      </c>
      <c r="ZL77" t="n">
        <v/>
      </c>
      <c r="ZM77" t="n">
        <v/>
      </c>
      <c r="ZN77" t="n">
        <v>0</v>
      </c>
      <c r="ZO77" t="n">
        <v>50</v>
      </c>
      <c r="ZP77" t="n">
        <v/>
      </c>
      <c r="ZQ77" t="n">
        <v/>
      </c>
      <c r="ZR77" t="n">
        <v/>
      </c>
      <c r="ZS77" t="n">
        <v/>
      </c>
      <c r="ZT77" t="n">
        <v/>
      </c>
      <c r="ZU77" t="n">
        <v/>
      </c>
      <c r="ZV77" t="n">
        <v>2</v>
      </c>
      <c r="ZW77" t="n">
        <v>2</v>
      </c>
      <c r="ZX77" t="n">
        <v/>
      </c>
      <c r="ZY77" t="n">
        <v/>
      </c>
      <c r="ZZ77" t="n">
        <v/>
      </c>
      <c r="AAA77" t="n">
        <v/>
      </c>
      <c r="AAB77" t="n">
        <v/>
      </c>
      <c r="AAC77" t="n">
        <v/>
      </c>
      <c r="AAD77" t="inlineStr">
        <is>
          <t>Pakan segar (misal: rumput)</t>
        </is>
      </c>
      <c r="AAE77" t="inlineStr">
        <is>
          <t>Pakan kering (misal: konsentrat, silase, pelet)</t>
        </is>
      </c>
      <c r="AAF77" t="n">
        <v/>
      </c>
      <c r="AAG77" t="n">
        <v/>
      </c>
      <c r="AAH77" t="n">
        <v/>
      </c>
      <c r="AAI77" t="n">
        <v/>
      </c>
      <c r="AAJ77" t="n">
        <v/>
      </c>
      <c r="AAK77" t="n">
        <v/>
      </c>
      <c r="AAL77" t="inlineStr">
        <is>
          <t>Tidak</t>
        </is>
      </c>
      <c r="AAM77" t="n">
        <v/>
      </c>
      <c r="AAN77" t="n">
        <v/>
      </c>
      <c r="AAO77" t="n">
        <v/>
      </c>
      <c r="AAP77" t="n">
        <v/>
      </c>
      <c r="AAQ77" t="n">
        <v/>
      </c>
      <c r="AAR77" t="inlineStr">
        <is>
          <t>Ya</t>
        </is>
      </c>
      <c r="AAS77" t="inlineStr">
        <is>
          <t>Tidak pasti/ragu-ragu</t>
        </is>
      </c>
      <c r="AAT77" t="inlineStr">
        <is>
          <t>Dibuang ke selokan</t>
        </is>
      </c>
      <c r="AAU77" t="n">
        <v>0</v>
      </c>
      <c r="AAV77" t="n">
        <v>0</v>
      </c>
      <c r="AAW77" t="n">
        <v>0</v>
      </c>
      <c r="AAX77" t="n">
        <v>0</v>
      </c>
      <c r="AAY77" t="n">
        <v>0</v>
      </c>
      <c r="AAZ77" t="n">
        <v>0</v>
      </c>
      <c r="ABA77" t="n">
        <v>1</v>
      </c>
      <c r="ABB77" t="n">
        <v/>
      </c>
      <c r="ABC77" t="n">
        <v/>
      </c>
      <c r="ABD77" t="n">
        <v/>
      </c>
      <c r="ABE77" t="n">
        <v/>
      </c>
      <c r="ABF77" t="n">
        <v/>
      </c>
      <c r="ABG77" t="n">
        <v/>
      </c>
      <c r="ABH77" t="n">
        <v/>
      </c>
      <c r="ABI77" t="n">
        <v/>
      </c>
      <c r="ABJ77" t="n">
        <v/>
      </c>
      <c r="ABK77" t="n">
        <v/>
      </c>
      <c r="ABL77" t="n">
        <v/>
      </c>
      <c r="ABM77" t="n">
        <v/>
      </c>
      <c r="ABN77" t="n">
        <v/>
      </c>
      <c r="ABO77" t="n">
        <v/>
      </c>
      <c r="ABP77" t="n">
        <v/>
      </c>
      <c r="ABQ77" t="n">
        <v/>
      </c>
      <c r="ABR77" t="n">
        <v/>
      </c>
      <c r="ABS77" t="n">
        <v/>
      </c>
      <c r="ABT77" t="n">
        <v/>
      </c>
      <c r="ABU77" t="n">
        <v/>
      </c>
      <c r="ABV77" t="n">
        <v/>
      </c>
      <c r="ABW77" t="n">
        <v/>
      </c>
      <c r="ABX77" t="n">
        <v/>
      </c>
      <c r="ABY77" t="n">
        <v/>
      </c>
      <c r="ABZ77" t="n">
        <v/>
      </c>
      <c r="ACA77" t="n">
        <v/>
      </c>
      <c r="ACB77" t="n">
        <v/>
      </c>
      <c r="ACC77" t="n">
        <v/>
      </c>
      <c r="ACD77" t="n">
        <v/>
      </c>
      <c r="ACE77" t="n">
        <v/>
      </c>
      <c r="ACF77" t="n">
        <v/>
      </c>
      <c r="ACG77" t="n">
        <v/>
      </c>
      <c r="ACH77" t="n">
        <v/>
      </c>
      <c r="ACI77" t="n">
        <v/>
      </c>
      <c r="ACJ77" t="n">
        <v/>
      </c>
      <c r="ACK77" t="inlineStr">
        <is>
          <t>Ladang/sawah terlalu jauh, sulit untuk mengangkut ke sana</t>
        </is>
      </c>
      <c r="ACL77" t="n">
        <v>0</v>
      </c>
      <c r="ACM77" t="n">
        <v>0</v>
      </c>
      <c r="ACN77" t="n">
        <v>0</v>
      </c>
      <c r="ACO77" t="n">
        <v>1</v>
      </c>
      <c r="ACP77" t="n">
        <v>0</v>
      </c>
      <c r="ACQ77" t="n">
        <v>0</v>
      </c>
      <c r="ACR77" t="n">
        <v>0</v>
      </c>
      <c r="ACS77" t="n">
        <v/>
      </c>
      <c r="ACT77" t="inlineStr">
        <is>
          <t>Tidak</t>
        </is>
      </c>
      <c r="ACU77" t="inlineStr">
        <is>
          <t>Manfaat cukup signifikan, terasa di kehidupan sehari-hari</t>
        </is>
      </c>
      <c r="ACV77" t="inlineStr">
        <is>
          <t>Berkurang</t>
        </is>
      </c>
      <c r="ACW77" t="inlineStr">
        <is>
          <t>Anggota keluarga - Perempuan dewasa</t>
        </is>
      </c>
      <c r="ACX77" t="inlineStr">
        <is>
          <t>Netral/tidak tahu</t>
        </is>
      </c>
      <c r="ACY77" t="inlineStr">
        <is>
          <t>Anggota keluarga - Laki-laki dewasa Anggota keluarga - Perempuan dewasa Anggota keluarga - Anak-anak</t>
        </is>
      </c>
      <c r="ACZ77" t="n">
        <v>1</v>
      </c>
      <c r="ADA77" t="n">
        <v>1</v>
      </c>
      <c r="ADB77" t="n">
        <v>1</v>
      </c>
      <c r="ADC77" t="n">
        <v>0</v>
      </c>
      <c r="ADD77" t="inlineStr">
        <is>
          <t>Puas</t>
        </is>
      </c>
      <c r="ADE77" t="inlineStr">
        <is>
          <t>Puas</t>
        </is>
      </c>
      <c r="ADF77" t="inlineStr">
        <is>
          <t>Puas</t>
        </is>
      </c>
      <c r="ADG77" t="inlineStr">
        <is>
          <t>Puas</t>
        </is>
      </c>
      <c r="ADH77" t="inlineStr">
        <is>
          <t>Tidak</t>
        </is>
      </c>
      <c r="ADI77" t="n">
        <v/>
      </c>
      <c r="ADJ77" t="inlineStr">
        <is>
          <t>Puas</t>
        </is>
      </c>
      <c r="ADK77" t="n">
        <v/>
      </c>
      <c r="ADL77" t="n">
        <v/>
      </c>
      <c r="ADM77" t="n">
        <v/>
      </c>
      <c r="ADN77" t="n">
        <v/>
      </c>
      <c r="ADO77" t="n">
        <v/>
      </c>
      <c r="ADP77" t="n">
        <v/>
      </c>
      <c r="ADQ77" t="n">
        <v/>
      </c>
      <c r="ADR77" t="n">
        <v/>
      </c>
      <c r="ADS77" t="n">
        <v/>
      </c>
      <c r="ADT77" t="n">
        <v/>
      </c>
      <c r="ADU77" t="inlineStr">
        <is>
          <t>Menghubungi CPO atau pendamping</t>
        </is>
      </c>
      <c r="ADV77" t="n">
        <v>0</v>
      </c>
      <c r="ADW77" t="n">
        <v>0</v>
      </c>
      <c r="ADX77" t="n">
        <v>0</v>
      </c>
      <c r="ADY77" t="n">
        <v>0</v>
      </c>
      <c r="ADZ77" t="n">
        <v>1</v>
      </c>
      <c r="AEA77" t="n">
        <v>0</v>
      </c>
      <c r="AEB77" t="n">
        <v>0</v>
      </c>
      <c r="AEC77" t="n">
        <v>0</v>
      </c>
      <c r="AED77" t="inlineStr">
        <is>
          <t>Tidak</t>
        </is>
      </c>
      <c r="AEE77" t="inlineStr">
        <is>
          <t>Laki-laki dewasa</t>
        </is>
      </c>
      <c r="AEF77" t="n">
        <v/>
      </c>
      <c r="AEG77" t="inlineStr">
        <is>
          <t>Menelepon atau WA langsung</t>
        </is>
      </c>
      <c r="AEH77" t="n">
        <v/>
      </c>
      <c r="AEI77" t="inlineStr">
        <is>
          <t>Tidak</t>
        </is>
      </c>
      <c r="AEJ77" t="inlineStr">
        <is>
          <t>Ya, selalu</t>
        </is>
      </c>
      <c r="AEK77" t="inlineStr">
        <is>
          <t>Pengurangan pengeluaran rumah tangga (bahan bakar minyak, pupuk, dll.) Pengurangan waktu dan tenaga Peningkatan kebersihan kandang ternak Dapat dibayar melalui skema kredit Mendapatkan subsidi</t>
        </is>
      </c>
      <c r="AEL77" t="n">
        <v>1</v>
      </c>
      <c r="AEM77" t="n">
        <v>0</v>
      </c>
      <c r="AEN77" t="n">
        <v>0</v>
      </c>
      <c r="AEO77" t="n">
        <v>0</v>
      </c>
      <c r="AEP77" t="n">
        <v>0</v>
      </c>
      <c r="AEQ77" t="n">
        <v>1</v>
      </c>
      <c r="AER77" t="n">
        <v>1</v>
      </c>
      <c r="AES77" t="n">
        <v>0</v>
      </c>
      <c r="AET77" t="n">
        <v>0</v>
      </c>
      <c r="AEU77" t="n">
        <v>1</v>
      </c>
      <c r="AEV77" t="n">
        <v>1</v>
      </c>
      <c r="AEW77" t="n">
        <v>0</v>
      </c>
      <c r="AEX77" t="n">
        <v/>
      </c>
      <c r="AEY77" t="inlineStr">
        <is>
          <t>Didukung oleh pihak lain atau ada subsidi</t>
        </is>
      </c>
      <c r="AEZ77" t="n">
        <v/>
      </c>
      <c r="AFA77" t="inlineStr">
        <is>
          <t>Koperasi</t>
        </is>
      </c>
      <c r="AFB77" t="n">
        <v/>
      </c>
      <c r="AFC77" t="inlineStr">
        <is>
          <t>1000536130-4_56_53.jpg</t>
        </is>
      </c>
      <c r="AFD77" t="inlineStr">
        <is>
          <t>https://kf.kobotoolbox.org/api/v2/assets/avstPQqLr3Ab3ZdcVTXZ6f/data/668737875/attachments/attRDEiamCHJZ2V4oaax8zyF/</t>
        </is>
      </c>
      <c r="AFE77" t="inlineStr">
        <is>
          <t>1000536126-4_57_1.jpg</t>
        </is>
      </c>
      <c r="AFF77" t="inlineStr">
        <is>
          <t>https://kf.kobotoolbox.org/api/v2/assets/avstPQqLr3Ab3ZdcVTXZ6f/data/668737875/attachments/atteY9SrENeZe6FeTkm76XEp/</t>
        </is>
      </c>
      <c r="AFG77" t="inlineStr">
        <is>
          <t>Dadiri</t>
        </is>
      </c>
      <c r="AFH77" t="n">
        <v/>
      </c>
      <c r="AFI77" t="inlineStr">
        <is>
          <t>Kayu dalam satuan kubik</t>
        </is>
      </c>
    </row>
    <row r="78">
      <c r="A78" t="n">
        <v/>
      </c>
      <c r="B78" t="n">
        <v/>
      </c>
      <c r="C78" t="n">
        <v/>
      </c>
      <c r="D78" t="inlineStr">
        <is>
          <t>bu munir</t>
        </is>
      </c>
      <c r="E78" t="n">
        <v>83152235210</v>
      </c>
      <c r="F78" t="inlineStr">
        <is>
          <t>-7.947625 112.785331 685.7000122070312 87.599998474211</t>
        </is>
      </c>
      <c r="G78" t="n">
        <v>-7.947625</v>
      </c>
      <c r="H78" t="n">
        <v>112.785331</v>
      </c>
      <c r="I78" t="n">
        <v>685.7000121999999</v>
      </c>
      <c r="J78" t="n">
        <v>87.59999847</v>
      </c>
      <c r="K78" t="n">
        <v>0</v>
      </c>
      <c r="L78" t="inlineStr">
        <is>
          <t>-7.946868 112.78556 685.7000122070312 13</t>
        </is>
      </c>
      <c r="M78" t="n">
        <v>-7.946868</v>
      </c>
      <c r="N78" t="n">
        <v>112.78556</v>
      </c>
      <c r="O78" t="n">
        <v>685.7000121999999</v>
      </c>
      <c r="P78" t="n">
        <v>13</v>
      </c>
      <c r="Q78" t="n">
        <v>0</v>
      </c>
      <c r="R78" t="inlineStr">
        <is>
          <t>Jawa Timur</t>
        </is>
      </c>
      <c r="S78" t="n">
        <v>0</v>
      </c>
      <c r="T78" t="n">
        <v>0</v>
      </c>
      <c r="U78" t="n">
        <v>0</v>
      </c>
      <c r="V78" t="n">
        <v>0</v>
      </c>
      <c r="W78" t="n">
        <v>0</v>
      </c>
      <c r="X78" t="n">
        <v>1</v>
      </c>
      <c r="Y78" t="n">
        <v>0</v>
      </c>
      <c r="Z78" t="n">
        <v>0</v>
      </c>
      <c r="AA78" t="n">
        <v>0</v>
      </c>
      <c r="AB78" t="n">
        <v>0</v>
      </c>
      <c r="AC78" t="inlineStr">
        <is>
          <t>MALANG</t>
        </is>
      </c>
      <c r="AD78" t="inlineStr">
        <is>
          <t>JABUNG</t>
        </is>
      </c>
      <c r="AE78" t="inlineStr">
        <is>
          <t>ARGOSARI</t>
        </is>
      </c>
      <c r="AF78" t="inlineStr">
        <is>
          <t>KAN JABUNG</t>
        </is>
      </c>
      <c r="AG78" t="inlineStr">
        <is>
          <t>KJP0030</t>
        </is>
      </c>
      <c r="AH78" t="n">
        <v>16</v>
      </c>
      <c r="AI78" t="inlineStr">
        <is>
          <t>VPA1</t>
        </is>
      </c>
      <c r="AJ78" t="inlineStr">
        <is>
          <t>Aktif</t>
        </is>
      </c>
      <c r="AK78" t="n">
        <v>53</v>
      </c>
      <c r="AL78" t="inlineStr">
        <is>
          <t>Perempuan</t>
        </is>
      </c>
      <c r="AM78" t="inlineStr">
        <is>
          <t>Sudah menikah</t>
        </is>
      </c>
      <c r="AN78" t="inlineStr">
        <is>
          <t>SMP/Sederajat</t>
        </is>
      </c>
      <c r="AO78" t="inlineStr">
        <is>
          <t>Peternak</t>
        </is>
      </c>
      <c r="AP78" t="n">
        <v>0</v>
      </c>
      <c r="AQ78" t="n">
        <v>1</v>
      </c>
      <c r="AR78" t="n">
        <v>0</v>
      </c>
      <c r="AS78" t="n">
        <v>0</v>
      </c>
      <c r="AT78" t="n">
        <v>0</v>
      </c>
      <c r="AU78" t="n">
        <v>0</v>
      </c>
      <c r="AV78" t="n">
        <v>0</v>
      </c>
      <c r="AW78" t="n">
        <v>0</v>
      </c>
      <c r="AX78" t="n">
        <v/>
      </c>
      <c r="AY78" t="inlineStr">
        <is>
          <t>Peternak</t>
        </is>
      </c>
      <c r="AZ78" t="n">
        <v>0</v>
      </c>
      <c r="BA78" t="n">
        <v>1</v>
      </c>
      <c r="BB78" t="n">
        <v>0</v>
      </c>
      <c r="BC78" t="n">
        <v>0</v>
      </c>
      <c r="BD78" t="n">
        <v>0</v>
      </c>
      <c r="BE78" t="n">
        <v>0</v>
      </c>
      <c r="BF78" t="n">
        <v>0</v>
      </c>
      <c r="BG78" t="n">
        <v>0</v>
      </c>
      <c r="BH78" t="n">
        <v/>
      </c>
      <c r="BI78" t="inlineStr">
        <is>
          <t>Rp1.500.000 - Rp2.500.000</t>
        </is>
      </c>
      <c r="BJ78" t="n">
        <v>3</v>
      </c>
      <c r="BK78" t="n">
        <v>1</v>
      </c>
      <c r="BL78" t="n">
        <v>0</v>
      </c>
      <c r="BM78" t="n">
        <v>0</v>
      </c>
      <c r="BN78" t="inlineStr">
        <is>
          <t>Milik sendiri</t>
        </is>
      </c>
      <c r="BO78" t="inlineStr">
        <is>
          <t>Permanen (dinding bata dan semen)</t>
        </is>
      </c>
      <c r="BP78" t="n">
        <v>1</v>
      </c>
      <c r="BQ78" t="n">
        <v>0</v>
      </c>
      <c r="BR78" t="n">
        <v>0</v>
      </c>
      <c r="BS78" t="n">
        <v>0</v>
      </c>
      <c r="BT78" t="n">
        <v>0</v>
      </c>
      <c r="BU78" t="n">
        <v/>
      </c>
      <c r="BV78" t="inlineStr">
        <is>
          <t>Semen</t>
        </is>
      </c>
      <c r="BW78" t="n">
        <v>0</v>
      </c>
      <c r="BX78" t="n">
        <v>1</v>
      </c>
      <c r="BY78" t="n">
        <v>0</v>
      </c>
      <c r="BZ78" t="n">
        <v>0</v>
      </c>
      <c r="CA78" t="n">
        <v>0</v>
      </c>
      <c r="CB78" t="n">
        <v/>
      </c>
      <c r="CC78" t="inlineStr">
        <is>
          <t>Genting</t>
        </is>
      </c>
      <c r="CD78" t="n">
        <v>0</v>
      </c>
      <c r="CE78" t="n">
        <v>0</v>
      </c>
      <c r="CF78" t="n">
        <v>0</v>
      </c>
      <c r="CG78" t="n">
        <v>0</v>
      </c>
      <c r="CH78" t="n">
        <v>0</v>
      </c>
      <c r="CI78" t="n">
        <v>1</v>
      </c>
      <c r="CJ78" t="n">
        <v>0</v>
      </c>
      <c r="CK78" t="n">
        <v/>
      </c>
      <c r="CL78" t="inlineStr">
        <is>
          <t>Ya</t>
        </is>
      </c>
      <c r="CM78" t="n">
        <v>2010</v>
      </c>
      <c r="CN78" t="inlineStr">
        <is>
          <t>Fixed-Dome (Kubah Tetap)</t>
        </is>
      </c>
      <c r="CO78" t="inlineStr">
        <is>
          <t>6 m³ (4-5 ekor sapi, ±5 jam memasak/hari, ±50 kg</t>
        </is>
      </c>
      <c r="CP78" t="inlineStr">
        <is>
          <t>Anggota keluarga - laki-laki</t>
        </is>
      </c>
      <c r="CQ78" t="n">
        <v>0</v>
      </c>
      <c r="CR78" t="n">
        <v>0</v>
      </c>
      <c r="CS78" t="n">
        <v>0</v>
      </c>
      <c r="CT78" t="n">
        <v>0</v>
      </c>
      <c r="CU78" t="n">
        <v>1</v>
      </c>
      <c r="CV78" t="n">
        <v>0</v>
      </c>
      <c r="CW78" t="n">
        <v>0</v>
      </c>
      <c r="CX78" t="n">
        <v>0</v>
      </c>
      <c r="CY78" t="inlineStr">
        <is>
          <t>Anggota keluarga - laki-laki</t>
        </is>
      </c>
      <c r="CZ78" t="n">
        <v>1</v>
      </c>
      <c r="DA78" t="n">
        <v>0</v>
      </c>
      <c r="DB78" t="n">
        <v>0</v>
      </c>
      <c r="DC78" t="n">
        <v/>
      </c>
      <c r="DD78" t="inlineStr">
        <is>
          <t>CPO atau pendamping</t>
        </is>
      </c>
      <c r="DE78" t="n">
        <v>0</v>
      </c>
      <c r="DF78" t="n">
        <v>0</v>
      </c>
      <c r="DG78" t="n">
        <v>1</v>
      </c>
      <c r="DH78" t="n">
        <v>0</v>
      </c>
      <c r="DI78" t="n">
        <v/>
      </c>
      <c r="DJ78" t="inlineStr">
        <is>
          <t>CPO atau pendamping</t>
        </is>
      </c>
      <c r="DK78" t="n">
        <v>0</v>
      </c>
      <c r="DL78" t="n">
        <v>0</v>
      </c>
      <c r="DM78" t="n">
        <v>1</v>
      </c>
      <c r="DN78" t="n">
        <v>0</v>
      </c>
      <c r="DO78" t="n">
        <v/>
      </c>
      <c r="DP78" t="inlineStr">
        <is>
          <t>Ya</t>
        </is>
      </c>
      <c r="DQ78" t="n">
        <v/>
      </c>
      <c r="DR78" t="n">
        <v/>
      </c>
      <c r="DS78" t="n">
        <v/>
      </c>
      <c r="DT78" t="n">
        <v/>
      </c>
      <c r="DU78" t="n">
        <v/>
      </c>
      <c r="DV78" t="n">
        <v/>
      </c>
      <c r="DW78" t="n">
        <v/>
      </c>
      <c r="DX78" t="n">
        <v/>
      </c>
      <c r="DY78" t="n">
        <v/>
      </c>
      <c r="DZ78" t="n">
        <v/>
      </c>
      <c r="EA78" t="n">
        <v/>
      </c>
      <c r="EB78" t="n">
        <v/>
      </c>
      <c r="EC78" t="n">
        <v/>
      </c>
      <c r="ED78" t="n">
        <v/>
      </c>
      <c r="EE78" t="n">
        <v/>
      </c>
      <c r="EF78" t="n">
        <v/>
      </c>
      <c r="EG78" t="n">
        <v/>
      </c>
      <c r="EH78" t="n">
        <v/>
      </c>
      <c r="EI78" t="inlineStr">
        <is>
          <t>Tidak ada masalah</t>
        </is>
      </c>
      <c r="EJ78" t="n">
        <v>0</v>
      </c>
      <c r="EK78" t="n">
        <v>0</v>
      </c>
      <c r="EL78" t="n">
        <v>0</v>
      </c>
      <c r="EM78" t="n">
        <v>1</v>
      </c>
      <c r="EN78" t="n">
        <v>0</v>
      </c>
      <c r="EO78" t="n">
        <v/>
      </c>
      <c r="EP78" t="inlineStr">
        <is>
          <t>Ya, sangat jelas dan mudah diikuti</t>
        </is>
      </c>
      <c r="EQ78" t="inlineStr">
        <is>
          <t>Pelatihan</t>
        </is>
      </c>
      <c r="ER78" t="inlineStr">
        <is>
          <t>CPO atau pendamping</t>
        </is>
      </c>
      <c r="ES78" t="n">
        <v>1</v>
      </c>
      <c r="ET78" t="n">
        <v>0</v>
      </c>
      <c r="EU78" t="n">
        <v>0</v>
      </c>
      <c r="EV78" t="n">
        <v>0</v>
      </c>
      <c r="EW78" t="n">
        <v/>
      </c>
      <c r="EX78" t="inlineStr">
        <is>
          <t>Anggota keluarga - Laki-laki</t>
        </is>
      </c>
      <c r="EY78" t="n">
        <v>1</v>
      </c>
      <c r="EZ78" t="n">
        <v>0</v>
      </c>
      <c r="FA78" t="n">
        <v>0</v>
      </c>
      <c r="FB78" t="n">
        <v/>
      </c>
      <c r="FC78" t="inlineStr">
        <is>
          <t>Setiap minggu</t>
        </is>
      </c>
      <c r="FD78" t="n">
        <v/>
      </c>
      <c r="FE78" t="inlineStr">
        <is>
          <t>Mengetahui</t>
        </is>
      </c>
      <c r="FF78" t="inlineStr">
        <is>
          <t>Sering (setiap minggu)</t>
        </is>
      </c>
      <c r="FG78" t="inlineStr">
        <is>
          <t>Mengetahui</t>
        </is>
      </c>
      <c r="FH78" t="inlineStr">
        <is>
          <t>Sering (setiap minggu)</t>
        </is>
      </c>
      <c r="FI78" t="inlineStr">
        <is>
          <t>Mengetahui</t>
        </is>
      </c>
      <c r="FJ78" t="inlineStr">
        <is>
          <t>Sering (setiap minggu)</t>
        </is>
      </c>
      <c r="FK78" t="inlineStr">
        <is>
          <t>Mengetahui</t>
        </is>
      </c>
      <c r="FL78" t="inlineStr">
        <is>
          <t>Sering (setiap minggu)</t>
        </is>
      </c>
      <c r="FM78" t="inlineStr">
        <is>
          <t>Mengetahui</t>
        </is>
      </c>
      <c r="FN78" t="inlineStr">
        <is>
          <t>Sering (setiap minggu)</t>
        </is>
      </c>
      <c r="FO78" t="inlineStr">
        <is>
          <t>Mengetahui</t>
        </is>
      </c>
      <c r="FP78" t="inlineStr">
        <is>
          <t>Sering (setiap minggu)</t>
        </is>
      </c>
      <c r="FQ78" t="inlineStr">
        <is>
          <t>Mengetahui</t>
        </is>
      </c>
      <c r="FR78" t="inlineStr">
        <is>
          <t>Ya</t>
        </is>
      </c>
      <c r="FS78" t="inlineStr">
        <is>
          <t>Mengetahui</t>
        </is>
      </c>
      <c r="FT78" t="inlineStr">
        <is>
          <t>Ya, selalu</t>
        </is>
      </c>
      <c r="FU78" t="inlineStr">
        <is>
          <t>Laki-laki dewasa</t>
        </is>
      </c>
      <c r="FV78" t="n">
        <v>1</v>
      </c>
      <c r="FW78" t="n">
        <v>0</v>
      </c>
      <c r="FX78" t="n">
        <v>0</v>
      </c>
      <c r="FY78" t="n">
        <v>0</v>
      </c>
      <c r="FZ78" t="inlineStr">
        <is>
          <t>Memahami</t>
        </is>
      </c>
      <c r="GA78" t="inlineStr">
        <is>
          <t>CPO</t>
        </is>
      </c>
      <c r="GB78" t="n">
        <v>1</v>
      </c>
      <c r="GC78" t="n">
        <v>0</v>
      </c>
      <c r="GD78" t="n">
        <v>0</v>
      </c>
      <c r="GE78" t="n">
        <v>0</v>
      </c>
      <c r="GF78" t="n">
        <v/>
      </c>
      <c r="GG78" t="inlineStr">
        <is>
          <t>Sering</t>
        </is>
      </c>
      <c r="GH78" t="inlineStr">
        <is>
          <t>Tidak</t>
        </is>
      </c>
      <c r="GI78" t="n">
        <v/>
      </c>
      <c r="GJ78" t="n">
        <v/>
      </c>
      <c r="GK78" t="n">
        <v/>
      </c>
      <c r="GL78" t="n">
        <v/>
      </c>
      <c r="GM78" t="n">
        <v/>
      </c>
      <c r="GN78" t="n">
        <v/>
      </c>
      <c r="GO78" t="n">
        <v/>
      </c>
      <c r="GP78" t="inlineStr">
        <is>
          <t>Sebagian</t>
        </is>
      </c>
      <c r="GQ78" t="inlineStr">
        <is>
          <t>LPG</t>
        </is>
      </c>
      <c r="GR78" t="n">
        <v>1</v>
      </c>
      <c r="GS78" t="n">
        <v>0</v>
      </c>
      <c r="GT78" t="n">
        <v>0</v>
      </c>
      <c r="GU78" t="n">
        <v>0</v>
      </c>
      <c r="GV78" t="n">
        <v>0</v>
      </c>
      <c r="GW78" t="n">
        <v>0</v>
      </c>
      <c r="GX78" t="n">
        <v>0</v>
      </c>
      <c r="GY78" t="n">
        <v/>
      </c>
      <c r="GZ78" t="inlineStr">
        <is>
          <t>Ya</t>
        </is>
      </c>
      <c r="HA78" t="n">
        <v/>
      </c>
      <c r="HB78" t="n">
        <v/>
      </c>
      <c r="HC78" t="n">
        <v/>
      </c>
      <c r="HD78" t="n">
        <v/>
      </c>
      <c r="HE78" t="n">
        <v/>
      </c>
      <c r="HF78" t="n">
        <v/>
      </c>
      <c r="HG78" t="n">
        <v/>
      </c>
      <c r="HH78" t="n">
        <v/>
      </c>
      <c r="HI78" t="n">
        <v/>
      </c>
      <c r="HJ78" t="n">
        <v/>
      </c>
      <c r="HK78" t="n">
        <v/>
      </c>
      <c r="HL78" t="n">
        <v/>
      </c>
      <c r="HM78" t="n">
        <v/>
      </c>
      <c r="HN78" t="n">
        <v/>
      </c>
      <c r="HO78" t="n">
        <v/>
      </c>
      <c r="HP78" t="n">
        <v/>
      </c>
      <c r="HQ78" t="n">
        <v/>
      </c>
      <c r="HR78" t="n">
        <v/>
      </c>
      <c r="HS78" t="n">
        <v/>
      </c>
      <c r="HT78" t="n">
        <v/>
      </c>
      <c r="HU78" t="n">
        <v/>
      </c>
      <c r="HV78" t="n">
        <v/>
      </c>
      <c r="HW78" t="n">
        <v/>
      </c>
      <c r="HX78" t="n">
        <v/>
      </c>
      <c r="HY78" t="n">
        <v/>
      </c>
      <c r="HZ78" t="n">
        <v/>
      </c>
      <c r="IA78" t="n">
        <v>5</v>
      </c>
      <c r="IB78" t="n">
        <v>35000</v>
      </c>
      <c r="IC78" t="n">
        <v/>
      </c>
      <c r="ID78" t="n">
        <v/>
      </c>
      <c r="IE78" t="n">
        <v/>
      </c>
      <c r="IF78" t="n">
        <v/>
      </c>
      <c r="IG78" t="n">
        <v/>
      </c>
      <c r="IH78" t="n">
        <v/>
      </c>
      <c r="II78" t="n">
        <v/>
      </c>
      <c r="IJ78" t="n">
        <v/>
      </c>
      <c r="IK78" t="inlineStr">
        <is>
          <t>50-65 kg</t>
        </is>
      </c>
      <c r="IL78" t="inlineStr">
        <is>
          <t>3-5 jam</t>
        </is>
      </c>
      <c r="IM78" t="inlineStr">
        <is>
          <t>Ya</t>
        </is>
      </c>
      <c r="IN78" t="inlineStr">
        <is>
          <t>Tidak</t>
        </is>
      </c>
      <c r="IO78" t="inlineStr">
        <is>
          <t>Lebih bersih</t>
        </is>
      </c>
      <c r="IP78" t="n">
        <v/>
      </c>
      <c r="IQ78" t="inlineStr">
        <is>
          <t>Tidak pernah</t>
        </is>
      </c>
      <c r="IR78" t="n">
        <v/>
      </c>
      <c r="IS78" t="n">
        <v/>
      </c>
      <c r="IT78" t="n">
        <v/>
      </c>
      <c r="IU78" t="n">
        <v/>
      </c>
      <c r="IV78" t="n">
        <v/>
      </c>
      <c r="IW78" t="n">
        <v/>
      </c>
      <c r="IX78" t="n">
        <v/>
      </c>
      <c r="IY78" t="n">
        <v/>
      </c>
      <c r="IZ78" t="inlineStr">
        <is>
          <t>Tidak pernah</t>
        </is>
      </c>
      <c r="JA78" t="n">
        <v/>
      </c>
      <c r="JB78" t="n">
        <v/>
      </c>
      <c r="JC78" t="n">
        <v/>
      </c>
      <c r="JD78" t="n">
        <v/>
      </c>
      <c r="JE78" t="n">
        <v/>
      </c>
      <c r="JF78" t="n">
        <v/>
      </c>
      <c r="JG78" t="n">
        <v/>
      </c>
      <c r="JH78" t="n">
        <v/>
      </c>
      <c r="JI78" t="inlineStr">
        <is>
          <t>Tidak pernah</t>
        </is>
      </c>
      <c r="JJ78" t="n">
        <v/>
      </c>
      <c r="JK78" t="n">
        <v/>
      </c>
      <c r="JL78" t="n">
        <v/>
      </c>
      <c r="JM78" t="n">
        <v/>
      </c>
      <c r="JN78" t="n">
        <v/>
      </c>
      <c r="JO78" t="n">
        <v/>
      </c>
      <c r="JP78" t="n">
        <v/>
      </c>
      <c r="JQ78" t="n">
        <v/>
      </c>
      <c r="JR78" t="inlineStr">
        <is>
          <t>Tidak pernah</t>
        </is>
      </c>
      <c r="JS78" t="n">
        <v/>
      </c>
      <c r="JT78" t="n">
        <v/>
      </c>
      <c r="JU78" t="n">
        <v/>
      </c>
      <c r="JV78" t="n">
        <v/>
      </c>
      <c r="JW78" t="n">
        <v/>
      </c>
      <c r="JX78" t="n">
        <v/>
      </c>
      <c r="JY78" t="n">
        <v/>
      </c>
      <c r="JZ78" t="n">
        <v/>
      </c>
      <c r="KA78" t="inlineStr">
        <is>
          <t>Tidak pernah</t>
        </is>
      </c>
      <c r="KB78" t="n">
        <v/>
      </c>
      <c r="KC78" t="n">
        <v/>
      </c>
      <c r="KD78" t="n">
        <v/>
      </c>
      <c r="KE78" t="n">
        <v/>
      </c>
      <c r="KF78" t="n">
        <v/>
      </c>
      <c r="KG78" t="n">
        <v/>
      </c>
      <c r="KH78" t="n">
        <v/>
      </c>
      <c r="KI78" t="n">
        <v/>
      </c>
      <c r="KJ78" t="inlineStr">
        <is>
          <t>Tidak pernah</t>
        </is>
      </c>
      <c r="KK78" t="n">
        <v/>
      </c>
      <c r="KL78" t="n">
        <v/>
      </c>
      <c r="KM78" t="n">
        <v/>
      </c>
      <c r="KN78" t="n">
        <v/>
      </c>
      <c r="KO78" t="n">
        <v/>
      </c>
      <c r="KP78" t="n">
        <v/>
      </c>
      <c r="KQ78" t="n">
        <v/>
      </c>
      <c r="KR78" t="n">
        <v/>
      </c>
      <c r="KS78" t="inlineStr">
        <is>
          <t>Cukup membaik</t>
        </is>
      </c>
      <c r="KT78" t="inlineStr">
        <is>
          <t>0-1 kali</t>
        </is>
      </c>
      <c r="KU78" t="inlineStr">
        <is>
          <t>0-1 kali</t>
        </is>
      </c>
      <c r="KV78" t="inlineStr">
        <is>
          <t>Tidak ada</t>
        </is>
      </c>
      <c r="KW78" t="n">
        <v>0</v>
      </c>
      <c r="KX78" t="n">
        <v>0</v>
      </c>
      <c r="KY78" t="n">
        <v>0</v>
      </c>
      <c r="KZ78" t="n">
        <v>1</v>
      </c>
      <c r="LA78" t="inlineStr">
        <is>
          <t>Jauh lebih baik</t>
        </is>
      </c>
      <c r="LB78" t="inlineStr">
        <is>
          <t>Jauh lebih baik</t>
        </is>
      </c>
      <c r="LC78" t="n">
        <v>0</v>
      </c>
      <c r="LD78" t="n">
        <v>6</v>
      </c>
      <c r="LE78" t="n">
        <v>0</v>
      </c>
      <c r="LF78" t="n">
        <v>0</v>
      </c>
      <c r="LG78" t="inlineStr">
        <is>
          <t>Ya</t>
        </is>
      </c>
      <c r="LH78" t="n">
        <v>200000</v>
      </c>
      <c r="LI78" t="n">
        <v/>
      </c>
      <c r="LJ78" t="inlineStr">
        <is>
          <t>Tabungan</t>
        </is>
      </c>
      <c r="LK78" t="n">
        <v>1</v>
      </c>
      <c r="LL78" t="n">
        <v>0</v>
      </c>
      <c r="LM78" t="n">
        <v>0</v>
      </c>
      <c r="LN78" t="n">
        <v>0</v>
      </c>
      <c r="LO78" t="n">
        <v>0</v>
      </c>
      <c r="LP78" t="n">
        <v>0</v>
      </c>
      <c r="LQ78" t="n">
        <v>0</v>
      </c>
      <c r="LR78" t="n">
        <v/>
      </c>
      <c r="LS78" t="n">
        <v>20</v>
      </c>
      <c r="LT78" t="n">
        <v>0</v>
      </c>
      <c r="LU78" t="n">
        <v>0</v>
      </c>
      <c r="LV78" t="n">
        <v>20</v>
      </c>
      <c r="LW78" t="n">
        <v>0</v>
      </c>
      <c r="LX78" t="n">
        <v>0</v>
      </c>
      <c r="LY78" t="n">
        <v>20</v>
      </c>
      <c r="LZ78" t="n">
        <v>0</v>
      </c>
      <c r="MA78" t="n">
        <v>0</v>
      </c>
      <c r="MB78" t="inlineStr">
        <is>
          <t>Ya</t>
        </is>
      </c>
      <c r="MC78" t="n">
        <v>0</v>
      </c>
      <c r="MD78" t="n">
        <v>0</v>
      </c>
      <c r="ME78" t="n">
        <v>0</v>
      </c>
      <c r="MF78" t="n">
        <v>0</v>
      </c>
      <c r="MG78" t="n">
        <v>0</v>
      </c>
      <c r="MH78" t="n">
        <v>0</v>
      </c>
      <c r="MI78" t="inlineStr">
        <is>
          <t>Istirahat</t>
        </is>
      </c>
      <c r="MJ78" t="n">
        <v>0</v>
      </c>
      <c r="MK78" t="n">
        <v>0</v>
      </c>
      <c r="ML78" t="n">
        <v>1</v>
      </c>
      <c r="MM78" t="n">
        <v>0</v>
      </c>
      <c r="MN78" t="n">
        <v>0</v>
      </c>
      <c r="MO78" t="n">
        <v>0</v>
      </c>
      <c r="MP78" t="n">
        <v/>
      </c>
      <c r="MQ78" t="n">
        <v/>
      </c>
      <c r="MR78" t="inlineStr">
        <is>
          <t>Istirahat</t>
        </is>
      </c>
      <c r="MS78" t="n">
        <v/>
      </c>
      <c r="MT78" t="inlineStr">
        <is>
          <t>Istirahat</t>
        </is>
      </c>
      <c r="MU78" t="inlineStr">
        <is>
          <t>Tidak</t>
        </is>
      </c>
      <c r="MV78" t="n">
        <v/>
      </c>
      <c r="MW78" t="n">
        <v/>
      </c>
      <c r="MX78" t="n">
        <v/>
      </c>
      <c r="MY78" t="n">
        <v/>
      </c>
      <c r="MZ78" t="n">
        <v/>
      </c>
      <c r="NA78" t="n">
        <v/>
      </c>
      <c r="NB78" t="n">
        <v/>
      </c>
      <c r="NC78" t="n">
        <v/>
      </c>
      <c r="ND78" t="n">
        <v/>
      </c>
      <c r="NE78" t="n">
        <v/>
      </c>
      <c r="NF78" t="n">
        <v/>
      </c>
      <c r="NG78" t="n">
        <v/>
      </c>
      <c r="NH78" t="n">
        <v/>
      </c>
      <c r="NI78" t="n">
        <v/>
      </c>
      <c r="NJ78" t="n">
        <v/>
      </c>
      <c r="NK78" t="n">
        <v/>
      </c>
      <c r="NL78" t="inlineStr">
        <is>
          <t>Tidak</t>
        </is>
      </c>
      <c r="NM78" t="inlineStr">
        <is>
          <t>Kombinasi dana mandiri dan dana hibah</t>
        </is>
      </c>
      <c r="NN78" t="inlineStr">
        <is>
          <t>5.000.001-7.000.000</t>
        </is>
      </c>
      <c r="NO78" t="inlineStr">
        <is>
          <t>Yayasan Rumah Energi atau BIRU</t>
        </is>
      </c>
      <c r="NP78" t="n">
        <v/>
      </c>
      <c r="NQ78" t="n">
        <v/>
      </c>
      <c r="NR78" t="n">
        <v/>
      </c>
      <c r="NS78" t="n">
        <v/>
      </c>
      <c r="NT78" t="n">
        <v/>
      </c>
      <c r="NU78" t="n">
        <v/>
      </c>
      <c r="NV78" t="inlineStr">
        <is>
          <t>Anggota keluarga - Laki-laki dewasa</t>
        </is>
      </c>
      <c r="NW78" t="n">
        <v/>
      </c>
      <c r="NX78" t="inlineStr">
        <is>
          <t>Sedikit meningkat</t>
        </is>
      </c>
      <c r="NY78" t="n">
        <v>110</v>
      </c>
      <c r="NZ78" t="n">
        <v>0</v>
      </c>
      <c r="OA78" t="n">
        <v>0</v>
      </c>
      <c r="OB78" t="n">
        <v>0</v>
      </c>
      <c r="OC78" t="n">
        <v>40</v>
      </c>
      <c r="OD78" t="n">
        <v>0</v>
      </c>
      <c r="OE78" t="inlineStr">
        <is>
          <t>Lebih baik</t>
        </is>
      </c>
      <c r="OF78" t="inlineStr">
        <is>
          <t>Lebih baik (beda waktu memasak 5-30 menit, ATAU tidak lagi ada rasa/bau makanan yang berubah, ATAU alasan lainnya)</t>
        </is>
      </c>
      <c r="OG78" t="inlineStr">
        <is>
          <t>Ya</t>
        </is>
      </c>
      <c r="OH78" t="n">
        <v>0</v>
      </c>
      <c r="OI78" t="n">
        <v>4</v>
      </c>
      <c r="OJ78" t="n">
        <v>0</v>
      </c>
      <c r="OK78" t="n">
        <v>0</v>
      </c>
      <c r="OL78" t="n">
        <v>0</v>
      </c>
      <c r="OM78" t="n">
        <v>0</v>
      </c>
      <c r="ON78" t="n">
        <v>0</v>
      </c>
      <c r="OO78" t="n">
        <v>0</v>
      </c>
      <c r="OP78" t="inlineStr">
        <is>
          <t>Sapi perah</t>
        </is>
      </c>
      <c r="OQ78" t="n">
        <v>0</v>
      </c>
      <c r="OR78" t="n">
        <v>1</v>
      </c>
      <c r="OS78" t="n">
        <v>0</v>
      </c>
      <c r="OT78" t="n">
        <v>0</v>
      </c>
      <c r="OU78" t="n">
        <v>0</v>
      </c>
      <c r="OV78" t="n">
        <v>0</v>
      </c>
      <c r="OW78" t="n">
        <v>0</v>
      </c>
      <c r="OX78" t="n">
        <v>0</v>
      </c>
      <c r="OY78" t="n">
        <v/>
      </c>
      <c r="OZ78" t="n">
        <v/>
      </c>
      <c r="PA78" t="n">
        <v/>
      </c>
      <c r="PB78" t="n">
        <v/>
      </c>
      <c r="PC78" t="n">
        <v/>
      </c>
      <c r="PD78" t="n">
        <v/>
      </c>
      <c r="PE78" t="n">
        <v/>
      </c>
      <c r="PF78" t="n">
        <v/>
      </c>
      <c r="PG78" t="n">
        <v/>
      </c>
      <c r="PH78" t="n">
        <v/>
      </c>
      <c r="PI78" t="n">
        <v/>
      </c>
      <c r="PJ78" t="n">
        <v/>
      </c>
      <c r="PK78" t="n">
        <v/>
      </c>
      <c r="PL78" t="n">
        <v/>
      </c>
      <c r="PM78" t="n">
        <v/>
      </c>
      <c r="PN78" t="n">
        <v/>
      </c>
      <c r="PO78" t="n">
        <v/>
      </c>
      <c r="PP78" t="n">
        <v/>
      </c>
      <c r="PQ78" t="n">
        <v/>
      </c>
      <c r="PR78" t="n">
        <v/>
      </c>
      <c r="PS78" t="n">
        <v/>
      </c>
      <c r="PT78" t="n">
        <v/>
      </c>
      <c r="PU78" t="n">
        <v/>
      </c>
      <c r="PV78" t="n">
        <v/>
      </c>
      <c r="PW78" t="n">
        <v/>
      </c>
      <c r="PX78" t="n">
        <v/>
      </c>
      <c r="PY78" t="n">
        <v/>
      </c>
      <c r="PZ78" t="n">
        <v/>
      </c>
      <c r="QA78" t="n">
        <v/>
      </c>
      <c r="QB78" t="n">
        <v/>
      </c>
      <c r="QC78" t="n">
        <v/>
      </c>
      <c r="QD78" t="n">
        <v/>
      </c>
      <c r="QE78" t="inlineStr">
        <is>
          <t>2-Dibuang ke sungai</t>
        </is>
      </c>
      <c r="QF78" t="n">
        <v>0</v>
      </c>
      <c r="QG78" t="n">
        <v>0</v>
      </c>
      <c r="QH78" t="n">
        <v>0</v>
      </c>
      <c r="QI78" t="n">
        <v>0</v>
      </c>
      <c r="QJ78" t="n">
        <v>0</v>
      </c>
      <c r="QK78" t="n">
        <v>0</v>
      </c>
      <c r="QL78" t="n">
        <v>1</v>
      </c>
      <c r="QM78" t="n">
        <v>0</v>
      </c>
      <c r="QN78" t="n">
        <v>0</v>
      </c>
      <c r="QO78" t="n">
        <v/>
      </c>
      <c r="QP78" t="n">
        <v/>
      </c>
      <c r="QQ78" t="n">
        <v/>
      </c>
      <c r="QR78" t="n">
        <v/>
      </c>
      <c r="QS78" t="n">
        <v/>
      </c>
      <c r="QT78" t="n">
        <v/>
      </c>
      <c r="QU78" t="n">
        <v/>
      </c>
      <c r="QV78" t="n">
        <v/>
      </c>
      <c r="QW78" t="n">
        <v/>
      </c>
      <c r="QX78" t="n">
        <v/>
      </c>
      <c r="QY78" t="n">
        <v/>
      </c>
      <c r="QZ78" t="n">
        <v/>
      </c>
      <c r="RA78" t="n">
        <v/>
      </c>
      <c r="RB78" t="n">
        <v/>
      </c>
      <c r="RC78" t="n">
        <v/>
      </c>
      <c r="RD78" t="n">
        <v/>
      </c>
      <c r="RE78" t="n">
        <v/>
      </c>
      <c r="RF78" t="n">
        <v/>
      </c>
      <c r="RG78" t="n">
        <v/>
      </c>
      <c r="RH78" t="n">
        <v/>
      </c>
      <c r="RI78" t="n">
        <v/>
      </c>
      <c r="RJ78" t="n">
        <v/>
      </c>
      <c r="RK78" t="n">
        <v/>
      </c>
      <c r="RL78" t="n">
        <v/>
      </c>
      <c r="RM78" t="n">
        <v/>
      </c>
      <c r="RN78" t="n">
        <v/>
      </c>
      <c r="RO78" t="n">
        <v/>
      </c>
      <c r="RP78" t="n">
        <v/>
      </c>
      <c r="RQ78" t="n">
        <v/>
      </c>
      <c r="RR78" t="n">
        <v/>
      </c>
      <c r="RS78" t="n">
        <v/>
      </c>
      <c r="RT78" t="n">
        <v/>
      </c>
      <c r="RU78" t="n">
        <v/>
      </c>
      <c r="RV78" t="n">
        <v/>
      </c>
      <c r="RW78" t="n">
        <v/>
      </c>
      <c r="RX78" t="n">
        <v/>
      </c>
      <c r="RY78" t="n">
        <v/>
      </c>
      <c r="RZ78" t="n">
        <v/>
      </c>
      <c r="SA78" t="n">
        <v/>
      </c>
      <c r="SB78" t="n">
        <v/>
      </c>
      <c r="SC78" t="n">
        <v/>
      </c>
      <c r="SD78" t="n">
        <v/>
      </c>
      <c r="SE78" t="n">
        <v/>
      </c>
      <c r="SF78" t="n">
        <v/>
      </c>
      <c r="SG78" t="n">
        <v/>
      </c>
      <c r="SH78" t="n">
        <v/>
      </c>
      <c r="SI78" t="n">
        <v/>
      </c>
      <c r="SJ78" t="n">
        <v/>
      </c>
      <c r="SK78" t="n">
        <v/>
      </c>
      <c r="SL78" t="n">
        <v/>
      </c>
      <c r="SM78" t="n">
        <v/>
      </c>
      <c r="SN78" t="n">
        <v/>
      </c>
      <c r="SO78" t="n">
        <v/>
      </c>
      <c r="SP78" t="n">
        <v/>
      </c>
      <c r="SQ78" t="n">
        <v/>
      </c>
      <c r="SR78" t="n">
        <v/>
      </c>
      <c r="SS78" t="n">
        <v/>
      </c>
      <c r="ST78" t="n">
        <v/>
      </c>
      <c r="SU78" t="n">
        <v/>
      </c>
      <c r="SV78" t="n">
        <v/>
      </c>
      <c r="SW78" t="n">
        <v/>
      </c>
      <c r="SX78" t="n">
        <v/>
      </c>
      <c r="SY78" t="n">
        <v/>
      </c>
      <c r="SZ78" t="n">
        <v>5</v>
      </c>
      <c r="TA78" t="n">
        <v/>
      </c>
      <c r="TB78" t="n">
        <v/>
      </c>
      <c r="TC78" t="n">
        <v/>
      </c>
      <c r="TD78" t="n">
        <v/>
      </c>
      <c r="TE78" t="n">
        <v/>
      </c>
      <c r="TF78" t="n">
        <v/>
      </c>
      <c r="TG78" t="n">
        <v/>
      </c>
      <c r="TH78" t="n">
        <v/>
      </c>
      <c r="TI78" t="n">
        <v/>
      </c>
      <c r="TJ78" t="n">
        <v/>
      </c>
      <c r="TK78" t="n">
        <v/>
      </c>
      <c r="TL78" t="n">
        <v/>
      </c>
      <c r="TM78" t="n">
        <v/>
      </c>
      <c r="TN78" t="n">
        <v/>
      </c>
      <c r="TO78" t="n">
        <v/>
      </c>
      <c r="TP78" t="n">
        <v/>
      </c>
      <c r="TQ78" t="n">
        <v/>
      </c>
      <c r="TR78" t="n">
        <v/>
      </c>
      <c r="TS78" t="n">
        <v/>
      </c>
      <c r="TT78" t="n">
        <v/>
      </c>
      <c r="TU78" t="n">
        <v/>
      </c>
      <c r="TV78" t="n">
        <v/>
      </c>
      <c r="TW78" t="n">
        <v/>
      </c>
      <c r="TX78" t="n">
        <v/>
      </c>
      <c r="TY78" t="n">
        <v/>
      </c>
      <c r="TZ78" t="n">
        <v/>
      </c>
      <c r="UA78" t="n">
        <v/>
      </c>
      <c r="UB78" t="n">
        <v/>
      </c>
      <c r="UC78" t="n">
        <v/>
      </c>
      <c r="UD78" t="n">
        <v/>
      </c>
      <c r="UE78" t="n">
        <v/>
      </c>
      <c r="UF78" t="n">
        <v/>
      </c>
      <c r="UG78" t="n">
        <v/>
      </c>
      <c r="UH78" t="n">
        <v/>
      </c>
      <c r="UI78" t="n">
        <v/>
      </c>
      <c r="UJ78" t="n">
        <v/>
      </c>
      <c r="UK78" t="n">
        <v/>
      </c>
      <c r="UL78" t="n">
        <v/>
      </c>
      <c r="UM78" t="n">
        <v/>
      </c>
      <c r="UN78" t="n">
        <v/>
      </c>
      <c r="UO78" t="n">
        <v/>
      </c>
      <c r="UP78" t="n">
        <v/>
      </c>
      <c r="UQ78" t="n">
        <v/>
      </c>
      <c r="UR78" t="n">
        <v/>
      </c>
      <c r="US78" t="n">
        <v/>
      </c>
      <c r="UT78" t="n">
        <v/>
      </c>
      <c r="UU78" t="n">
        <v/>
      </c>
      <c r="UV78" t="inlineStr">
        <is>
          <t>Pemberian pakan di kandang</t>
        </is>
      </c>
      <c r="UW78" t="n">
        <v/>
      </c>
      <c r="UX78" t="n">
        <v/>
      </c>
      <c r="UY78" t="n">
        <v/>
      </c>
      <c r="UZ78" t="n">
        <v/>
      </c>
      <c r="VA78" t="n">
        <v/>
      </c>
      <c r="VB78" t="n">
        <v/>
      </c>
      <c r="VC78" t="n">
        <v/>
      </c>
      <c r="VD78" t="inlineStr">
        <is>
          <t>Teratur (2-6 hari sekali)</t>
        </is>
      </c>
      <c r="VE78" t="n">
        <v/>
      </c>
      <c r="VF78" t="n">
        <v/>
      </c>
      <c r="VG78" t="n">
        <v/>
      </c>
      <c r="VH78" t="n">
        <v/>
      </c>
      <c r="VI78" t="n">
        <v/>
      </c>
      <c r="VJ78" t="n">
        <v/>
      </c>
      <c r="VK78" t="n">
        <v/>
      </c>
      <c r="VL78" t="inlineStr">
        <is>
          <t>Sangat sering (&gt;1 kali sehari)</t>
        </is>
      </c>
      <c r="VM78" t="n">
        <v/>
      </c>
      <c r="VN78" t="n">
        <v/>
      </c>
      <c r="VO78" t="n">
        <v/>
      </c>
      <c r="VP78" t="n">
        <v/>
      </c>
      <c r="VQ78" t="n">
        <v/>
      </c>
      <c r="VR78" t="n">
        <v/>
      </c>
      <c r="VS78" t="n">
        <v/>
      </c>
      <c r="VT78" t="n">
        <v/>
      </c>
      <c r="VU78" t="n">
        <v/>
      </c>
      <c r="VV78" t="n">
        <v/>
      </c>
      <c r="VW78" t="n">
        <v/>
      </c>
      <c r="VX78" t="n">
        <v/>
      </c>
      <c r="VY78" t="n">
        <v/>
      </c>
      <c r="VZ78" t="n">
        <v/>
      </c>
      <c r="WA78" t="n">
        <v/>
      </c>
      <c r="WB78" t="n">
        <v/>
      </c>
      <c r="WC78" t="n">
        <v/>
      </c>
      <c r="WD78" t="n">
        <v/>
      </c>
      <c r="WE78" t="n">
        <v/>
      </c>
      <c r="WF78" t="inlineStr">
        <is>
          <t>6-Digester biogas</t>
        </is>
      </c>
      <c r="WG78" t="n">
        <v>0</v>
      </c>
      <c r="WH78" t="n">
        <v>0</v>
      </c>
      <c r="WI78" t="n">
        <v>0</v>
      </c>
      <c r="WJ78" t="n">
        <v>0</v>
      </c>
      <c r="WK78" t="n">
        <v>0</v>
      </c>
      <c r="WL78" t="n">
        <v>0</v>
      </c>
      <c r="WM78" t="n">
        <v>0</v>
      </c>
      <c r="WN78" t="n">
        <v>0</v>
      </c>
      <c r="WO78" t="n">
        <v>0</v>
      </c>
      <c r="WP78" t="n">
        <v>1</v>
      </c>
      <c r="WQ78" t="n">
        <v>0</v>
      </c>
      <c r="WR78" t="n">
        <v>0</v>
      </c>
      <c r="WS78" t="n">
        <v/>
      </c>
      <c r="WT78" t="n">
        <v/>
      </c>
      <c r="WU78" t="n">
        <v/>
      </c>
      <c r="WV78" t="n">
        <v/>
      </c>
      <c r="WW78" t="n">
        <v/>
      </c>
      <c r="WX78" t="n">
        <v/>
      </c>
      <c r="WY78" t="n">
        <v/>
      </c>
      <c r="WZ78" t="n">
        <v/>
      </c>
      <c r="XA78" t="n">
        <v/>
      </c>
      <c r="XB78" t="n">
        <v/>
      </c>
      <c r="XC78" t="n">
        <v/>
      </c>
      <c r="XD78" t="n">
        <v/>
      </c>
      <c r="XE78" t="n">
        <v/>
      </c>
      <c r="XF78" t="n">
        <v/>
      </c>
      <c r="XG78" t="n">
        <v/>
      </c>
      <c r="XH78" t="n">
        <v/>
      </c>
      <c r="XI78" t="n">
        <v/>
      </c>
      <c r="XJ78" t="n">
        <v/>
      </c>
      <c r="XK78" t="n">
        <v/>
      </c>
      <c r="XL78" t="n">
        <v/>
      </c>
      <c r="XM78" t="n">
        <v/>
      </c>
      <c r="XN78" t="n">
        <v/>
      </c>
      <c r="XO78" t="n">
        <v/>
      </c>
      <c r="XP78" t="n">
        <v/>
      </c>
      <c r="XQ78" t="n">
        <v/>
      </c>
      <c r="XR78" t="n">
        <v/>
      </c>
      <c r="XS78" t="n">
        <v/>
      </c>
      <c r="XT78" t="n">
        <v/>
      </c>
      <c r="XU78" t="n">
        <v/>
      </c>
      <c r="XV78" t="n">
        <v/>
      </c>
      <c r="XW78" t="n">
        <v/>
      </c>
      <c r="XX78" t="n">
        <v/>
      </c>
      <c r="XY78" t="n">
        <v/>
      </c>
      <c r="XZ78" t="n">
        <v/>
      </c>
      <c r="YA78" t="n">
        <v/>
      </c>
      <c r="YB78" t="n">
        <v/>
      </c>
      <c r="YC78" t="n">
        <v/>
      </c>
      <c r="YD78" t="n">
        <v/>
      </c>
      <c r="YE78" t="n">
        <v/>
      </c>
      <c r="YF78" t="n">
        <v/>
      </c>
      <c r="YG78" t="n">
        <v/>
      </c>
      <c r="YH78" t="n">
        <v/>
      </c>
      <c r="YI78" t="n">
        <v/>
      </c>
      <c r="YJ78" t="n">
        <v/>
      </c>
      <c r="YK78" t="n">
        <v/>
      </c>
      <c r="YL78" t="n">
        <v/>
      </c>
      <c r="YM78" t="n">
        <v/>
      </c>
      <c r="YN78" t="n">
        <v/>
      </c>
      <c r="YO78" t="n">
        <v/>
      </c>
      <c r="YP78" t="n">
        <v/>
      </c>
      <c r="YQ78" t="n">
        <v/>
      </c>
      <c r="YR78" t="n">
        <v/>
      </c>
      <c r="YS78" t="n">
        <v/>
      </c>
      <c r="YT78" t="n">
        <v/>
      </c>
      <c r="YU78" t="n">
        <v/>
      </c>
      <c r="YV78" t="n">
        <v/>
      </c>
      <c r="YW78" t="n">
        <v/>
      </c>
      <c r="YX78" t="n">
        <v/>
      </c>
      <c r="YY78" t="n">
        <v/>
      </c>
      <c r="YZ78" t="n">
        <v/>
      </c>
      <c r="ZA78" t="n">
        <v/>
      </c>
      <c r="ZB78" t="n">
        <v/>
      </c>
      <c r="ZC78" t="n">
        <v/>
      </c>
      <c r="ZD78" t="n">
        <v/>
      </c>
      <c r="ZE78" t="n">
        <v/>
      </c>
      <c r="ZF78" t="n">
        <v/>
      </c>
      <c r="ZG78" t="n">
        <v/>
      </c>
      <c r="ZH78" t="n">
        <v/>
      </c>
      <c r="ZI78" t="n">
        <v/>
      </c>
      <c r="ZJ78" t="n">
        <v/>
      </c>
      <c r="ZK78" t="n">
        <v/>
      </c>
      <c r="ZL78" t="n">
        <v/>
      </c>
      <c r="ZM78" t="n">
        <v/>
      </c>
      <c r="ZN78" t="n">
        <v/>
      </c>
      <c r="ZO78" t="n">
        <v>100</v>
      </c>
      <c r="ZP78" t="n">
        <v/>
      </c>
      <c r="ZQ78" t="n">
        <v/>
      </c>
      <c r="ZR78" t="n">
        <v/>
      </c>
      <c r="ZS78" t="n">
        <v/>
      </c>
      <c r="ZT78" t="n">
        <v/>
      </c>
      <c r="ZU78" t="n">
        <v/>
      </c>
      <c r="ZV78" t="n">
        <v/>
      </c>
      <c r="ZW78" t="n">
        <v>3</v>
      </c>
      <c r="ZX78" t="n">
        <v/>
      </c>
      <c r="ZY78" t="n">
        <v/>
      </c>
      <c r="ZZ78" t="n">
        <v/>
      </c>
      <c r="AAA78" t="n">
        <v/>
      </c>
      <c r="AAB78" t="n">
        <v/>
      </c>
      <c r="AAC78" t="n">
        <v/>
      </c>
      <c r="AAD78" t="n">
        <v/>
      </c>
      <c r="AAE78" t="inlineStr">
        <is>
          <t>Pakan segar (misal: rumput)</t>
        </is>
      </c>
      <c r="AAF78" t="n">
        <v/>
      </c>
      <c r="AAG78" t="n">
        <v/>
      </c>
      <c r="AAH78" t="n">
        <v/>
      </c>
      <c r="AAI78" t="n">
        <v/>
      </c>
      <c r="AAJ78" t="n">
        <v/>
      </c>
      <c r="AAK78" t="n">
        <v/>
      </c>
      <c r="AAL78" t="inlineStr">
        <is>
          <t>Tidak</t>
        </is>
      </c>
      <c r="AAM78" t="n">
        <v/>
      </c>
      <c r="AAN78" t="n">
        <v/>
      </c>
      <c r="AAO78" t="n">
        <v/>
      </c>
      <c r="AAP78" t="n">
        <v/>
      </c>
      <c r="AAQ78" t="n">
        <v/>
      </c>
      <c r="AAR78" t="inlineStr">
        <is>
          <t>Ya</t>
        </is>
      </c>
      <c r="AAS78" t="inlineStr">
        <is>
          <t>Mengetahui</t>
        </is>
      </c>
      <c r="AAT78" t="inlineStr">
        <is>
          <t>Dibuang ke lahan sekitar kandang - yg ditanami tanaman</t>
        </is>
      </c>
      <c r="AAU78" t="n">
        <v>0</v>
      </c>
      <c r="AAV78" t="n">
        <v>0</v>
      </c>
      <c r="AAW78" t="n">
        <v>0</v>
      </c>
      <c r="AAX78" t="n">
        <v>1</v>
      </c>
      <c r="AAY78" t="n">
        <v>0</v>
      </c>
      <c r="AAZ78" t="n">
        <v>0</v>
      </c>
      <c r="ABA78" t="n">
        <v>0</v>
      </c>
      <c r="ABB78" t="n">
        <v/>
      </c>
      <c r="ABC78" t="n">
        <v/>
      </c>
      <c r="ABD78" t="n">
        <v/>
      </c>
      <c r="ABE78" t="n">
        <v/>
      </c>
      <c r="ABF78" t="n">
        <v/>
      </c>
      <c r="ABG78" t="n">
        <v/>
      </c>
      <c r="ABH78" t="n">
        <v/>
      </c>
      <c r="ABI78" t="n">
        <v/>
      </c>
      <c r="ABJ78" t="n">
        <v/>
      </c>
      <c r="ABK78" t="n">
        <v/>
      </c>
      <c r="ABL78" t="n">
        <v/>
      </c>
      <c r="ABM78" t="n">
        <v/>
      </c>
      <c r="ABN78" t="n">
        <v/>
      </c>
      <c r="ABO78" t="n">
        <v/>
      </c>
      <c r="ABP78" t="n">
        <v/>
      </c>
      <c r="ABQ78" t="inlineStr">
        <is>
          <t>Rumput</t>
        </is>
      </c>
      <c r="ABR78" t="inlineStr">
        <is>
          <t>Cukup (2 minggu sekali)</t>
        </is>
      </c>
      <c r="ABS78" t="n">
        <v/>
      </c>
      <c r="ABT78" t="n">
        <v>200</v>
      </c>
      <c r="ABU78" t="n">
        <v/>
      </c>
      <c r="ABV78" t="n">
        <v/>
      </c>
      <c r="ABW78" t="n">
        <v/>
      </c>
      <c r="ABX78" t="n">
        <v/>
      </c>
      <c r="ABY78" t="n">
        <v/>
      </c>
      <c r="ABZ78" t="n">
        <v/>
      </c>
      <c r="ACA78" t="n">
        <v/>
      </c>
      <c r="ACB78" t="n">
        <v/>
      </c>
      <c r="ACC78" t="n">
        <v/>
      </c>
      <c r="ACD78" t="n">
        <v/>
      </c>
      <c r="ACE78" t="n">
        <v/>
      </c>
      <c r="ACF78" t="n">
        <v/>
      </c>
      <c r="ACG78" t="n">
        <v/>
      </c>
      <c r="ACH78" t="n">
        <v/>
      </c>
      <c r="ACI78" t="n">
        <v/>
      </c>
      <c r="ACJ78" t="n">
        <v/>
      </c>
      <c r="ACK78" t="inlineStr">
        <is>
          <t>Tidak punya waktu mengumpulkannya</t>
        </is>
      </c>
      <c r="ACL78" t="n">
        <v>0</v>
      </c>
      <c r="ACM78" t="n">
        <v>0</v>
      </c>
      <c r="ACN78" t="n">
        <v>1</v>
      </c>
      <c r="ACO78" t="n">
        <v>0</v>
      </c>
      <c r="ACP78" t="n">
        <v>0</v>
      </c>
      <c r="ACQ78" t="n">
        <v>0</v>
      </c>
      <c r="ACR78" t="n">
        <v>0</v>
      </c>
      <c r="ACS78" t="n">
        <v/>
      </c>
      <c r="ACT78" t="inlineStr">
        <is>
          <t>Tidak</t>
        </is>
      </c>
      <c r="ACU78" t="inlineStr">
        <is>
          <t>Manfaat cukup signifikan, terasa di kehidupan sehari-hari</t>
        </is>
      </c>
      <c r="ACV78" t="inlineStr">
        <is>
          <t>Bertambah</t>
        </is>
      </c>
      <c r="ACW78" t="inlineStr">
        <is>
          <t>Anggota keluarga - Perempuan dewasa</t>
        </is>
      </c>
      <c r="ACX78" t="inlineStr">
        <is>
          <t>Netral/tidak tahu</t>
        </is>
      </c>
      <c r="ACY78" t="inlineStr">
        <is>
          <t>Anggota keluarga - Perempuan dewasa</t>
        </is>
      </c>
      <c r="ACZ78" t="n">
        <v>0</v>
      </c>
      <c r="ADA78" t="n">
        <v>1</v>
      </c>
      <c r="ADB78" t="n">
        <v>0</v>
      </c>
      <c r="ADC78" t="n">
        <v>0</v>
      </c>
      <c r="ADD78" t="inlineStr">
        <is>
          <t>Puas</t>
        </is>
      </c>
      <c r="ADE78" t="inlineStr">
        <is>
          <t>Puas</t>
        </is>
      </c>
      <c r="ADF78" t="inlineStr">
        <is>
          <t>Puas</t>
        </is>
      </c>
      <c r="ADG78" t="inlineStr">
        <is>
          <t>Puas</t>
        </is>
      </c>
      <c r="ADH78" t="inlineStr">
        <is>
          <t>Tidak</t>
        </is>
      </c>
      <c r="ADI78" t="n">
        <v/>
      </c>
      <c r="ADJ78" t="inlineStr">
        <is>
          <t>Puas</t>
        </is>
      </c>
      <c r="ADK78" t="n">
        <v/>
      </c>
      <c r="ADL78" t="n">
        <v/>
      </c>
      <c r="ADM78" t="n">
        <v/>
      </c>
      <c r="ADN78" t="n">
        <v/>
      </c>
      <c r="ADO78" t="n">
        <v/>
      </c>
      <c r="ADP78" t="n">
        <v/>
      </c>
      <c r="ADQ78" t="n">
        <v/>
      </c>
      <c r="ADR78" t="n">
        <v/>
      </c>
      <c r="ADS78" t="n">
        <v/>
      </c>
      <c r="ADT78" t="n">
        <v/>
      </c>
      <c r="ADU78" t="inlineStr">
        <is>
          <t>Menghubungi CPO atau pendamping</t>
        </is>
      </c>
      <c r="ADV78" t="n">
        <v>0</v>
      </c>
      <c r="ADW78" t="n">
        <v>0</v>
      </c>
      <c r="ADX78" t="n">
        <v>0</v>
      </c>
      <c r="ADY78" t="n">
        <v>0</v>
      </c>
      <c r="ADZ78" t="n">
        <v>1</v>
      </c>
      <c r="AEA78" t="n">
        <v>0</v>
      </c>
      <c r="AEB78" t="n">
        <v>0</v>
      </c>
      <c r="AEC78" t="n">
        <v>0</v>
      </c>
      <c r="AED78" t="inlineStr">
        <is>
          <t>Tidak</t>
        </is>
      </c>
      <c r="AEE78" t="inlineStr">
        <is>
          <t>Laki-laki dewasa</t>
        </is>
      </c>
      <c r="AEF78" t="n">
        <v/>
      </c>
      <c r="AEG78" t="inlineStr">
        <is>
          <t>Menelepon atau WA langsung</t>
        </is>
      </c>
      <c r="AEH78" t="n">
        <v/>
      </c>
      <c r="AEI78" t="inlineStr">
        <is>
          <t>Tidak</t>
        </is>
      </c>
      <c r="AEJ78" t="inlineStr">
        <is>
          <t>Ya, selalu</t>
        </is>
      </c>
      <c r="AEK78" t="inlineStr">
        <is>
          <t>Pengurangan pengeluaran rumah tangga (bahan bakar minyak, pupuk, dll.) Mendapatkan subsidi</t>
        </is>
      </c>
      <c r="AEL78" t="n">
        <v>1</v>
      </c>
      <c r="AEM78" t="n">
        <v>0</v>
      </c>
      <c r="AEN78" t="n">
        <v>0</v>
      </c>
      <c r="AEO78" t="n">
        <v>0</v>
      </c>
      <c r="AEP78" t="n">
        <v>0</v>
      </c>
      <c r="AEQ78" t="n">
        <v>0</v>
      </c>
      <c r="AER78" t="n">
        <v>0</v>
      </c>
      <c r="AES78" t="n">
        <v>0</v>
      </c>
      <c r="AET78" t="n">
        <v>0</v>
      </c>
      <c r="AEU78" t="n">
        <v>0</v>
      </c>
      <c r="AEV78" t="n">
        <v>1</v>
      </c>
      <c r="AEW78" t="n">
        <v>0</v>
      </c>
      <c r="AEX78" t="n">
        <v/>
      </c>
      <c r="AEY78" t="inlineStr">
        <is>
          <t>Didukung oleh pihak lain atau ada subsidi</t>
        </is>
      </c>
      <c r="AEZ78" t="n">
        <v/>
      </c>
      <c r="AFA78" t="inlineStr">
        <is>
          <t>Koperasi</t>
        </is>
      </c>
      <c r="AFB78" t="n">
        <v/>
      </c>
      <c r="AFC78" t="inlineStr">
        <is>
          <t>1000535061-4_20_19.jpg</t>
        </is>
      </c>
      <c r="AFD78" t="inlineStr">
        <is>
          <t>https://kf.kobotoolbox.org/api/v2/assets/avstPQqLr3Ab3ZdcVTXZ6f/data/678430667/attachments/attbm8b7seTSNxfanaoFtsgd/</t>
        </is>
      </c>
      <c r="AFE78" t="inlineStr">
        <is>
          <t>1000535058-4_20_24.jpg</t>
        </is>
      </c>
      <c r="AFF78" t="inlineStr">
        <is>
          <t>https://kf.kobotoolbox.org/api/v2/assets/avstPQqLr3Ab3ZdcVTXZ6f/data/678430667/attachments/attTDC84tKmCew6pfKg8vLaG/</t>
        </is>
      </c>
      <c r="AFG78" t="inlineStr">
        <is>
          <t>Fahrizal</t>
        </is>
      </c>
      <c r="AFH78" t="n">
        <v/>
      </c>
      <c r="AFI78" t="n">
        <v/>
      </c>
    </row>
    <row r="79">
      <c r="A79" t="n">
        <v/>
      </c>
      <c r="B79" t="n">
        <v/>
      </c>
      <c r="C79" t="n">
        <v/>
      </c>
      <c r="D79" t="inlineStr">
        <is>
          <t>bu tukul</t>
        </is>
      </c>
      <c r="E79" t="n">
        <v>85107670005</v>
      </c>
      <c r="F79" t="inlineStr">
        <is>
          <t>-7.918619 112.693786 544 10.359000205993652</t>
        </is>
      </c>
      <c r="G79" t="n">
        <v>-7.918619</v>
      </c>
      <c r="H79" t="n">
        <v>112.693786</v>
      </c>
      <c r="I79" t="n">
        <v>544</v>
      </c>
      <c r="J79" t="n">
        <v>10.35900021</v>
      </c>
      <c r="K79" t="n">
        <v>0</v>
      </c>
      <c r="L79" t="inlineStr">
        <is>
          <t>-7.918417 112.693952 544 5.057000160217285</t>
        </is>
      </c>
      <c r="M79" t="n">
        <v>-7.918417</v>
      </c>
      <c r="N79" t="n">
        <v>112.693952</v>
      </c>
      <c r="O79" t="n">
        <v>544</v>
      </c>
      <c r="P79" t="n">
        <v>5.05700016</v>
      </c>
      <c r="Q79" t="n">
        <v>0</v>
      </c>
      <c r="R79" t="inlineStr">
        <is>
          <t>Jawa Timur</t>
        </is>
      </c>
      <c r="S79" t="n">
        <v>0</v>
      </c>
      <c r="T79" t="n">
        <v>0</v>
      </c>
      <c r="U79" t="n">
        <v>0</v>
      </c>
      <c r="V79" t="n">
        <v>0</v>
      </c>
      <c r="W79" t="n">
        <v>0</v>
      </c>
      <c r="X79" t="n">
        <v>1</v>
      </c>
      <c r="Y79" t="n">
        <v>0</v>
      </c>
      <c r="Z79" t="n">
        <v>0</v>
      </c>
      <c r="AA79" t="n">
        <v>0</v>
      </c>
      <c r="AB79" t="n">
        <v>0</v>
      </c>
      <c r="AC79" t="inlineStr">
        <is>
          <t>MALANG</t>
        </is>
      </c>
      <c r="AD79" t="inlineStr">
        <is>
          <t>SINGOSARI</t>
        </is>
      </c>
      <c r="AE79" t="inlineStr">
        <is>
          <t>DENGKOL</t>
        </is>
      </c>
      <c r="AF79" t="inlineStr">
        <is>
          <t>KAN JABUNG</t>
        </is>
      </c>
      <c r="AG79" t="inlineStr">
        <is>
          <t>KJP0785</t>
        </is>
      </c>
      <c r="AH79" t="n">
        <v>7</v>
      </c>
      <c r="AI79" t="inlineStr">
        <is>
          <t>VPA2</t>
        </is>
      </c>
      <c r="AJ79" t="inlineStr">
        <is>
          <t>Tidak aktif</t>
        </is>
      </c>
      <c r="AK79" t="n">
        <v>67</v>
      </c>
      <c r="AL79" t="inlineStr">
        <is>
          <t>Laki-laki</t>
        </is>
      </c>
      <c r="AM79" t="inlineStr">
        <is>
          <t>Sudah menikah</t>
        </is>
      </c>
      <c r="AN79" t="inlineStr">
        <is>
          <t>SD/Sederajat</t>
        </is>
      </c>
      <c r="AO79" t="inlineStr">
        <is>
          <t>Petani Peternak</t>
        </is>
      </c>
      <c r="AP79" t="n">
        <v>1</v>
      </c>
      <c r="AQ79" t="n">
        <v>1</v>
      </c>
      <c r="AR79" t="n">
        <v>0</v>
      </c>
      <c r="AS79" t="n">
        <v>0</v>
      </c>
      <c r="AT79" t="n">
        <v>0</v>
      </c>
      <c r="AU79" t="n">
        <v>0</v>
      </c>
      <c r="AV79" t="n">
        <v>0</v>
      </c>
      <c r="AW79" t="n">
        <v>0</v>
      </c>
      <c r="AX79" t="n">
        <v/>
      </c>
      <c r="AY79" t="inlineStr">
        <is>
          <t>Petani Peternak</t>
        </is>
      </c>
      <c r="AZ79" t="n">
        <v>1</v>
      </c>
      <c r="BA79" t="n">
        <v>1</v>
      </c>
      <c r="BB79" t="n">
        <v>0</v>
      </c>
      <c r="BC79" t="n">
        <v>0</v>
      </c>
      <c r="BD79" t="n">
        <v>0</v>
      </c>
      <c r="BE79" t="n">
        <v>0</v>
      </c>
      <c r="BF79" t="n">
        <v>0</v>
      </c>
      <c r="BG79" t="n">
        <v>0</v>
      </c>
      <c r="BH79" t="n">
        <v/>
      </c>
      <c r="BI79" t="inlineStr">
        <is>
          <t>Rp1.500.000 - Rp2.500.000</t>
        </is>
      </c>
      <c r="BJ79" t="n">
        <v>1</v>
      </c>
      <c r="BK79" t="n">
        <v>1</v>
      </c>
      <c r="BL79" t="n">
        <v>3</v>
      </c>
      <c r="BM79" t="n">
        <v>1</v>
      </c>
      <c r="BN79" t="inlineStr">
        <is>
          <t>Milik sendiri</t>
        </is>
      </c>
      <c r="BO79" t="inlineStr">
        <is>
          <t>Permanen (dinding bata dan semen)</t>
        </is>
      </c>
      <c r="BP79" t="n">
        <v>1</v>
      </c>
      <c r="BQ79" t="n">
        <v>0</v>
      </c>
      <c r="BR79" t="n">
        <v>0</v>
      </c>
      <c r="BS79" t="n">
        <v>0</v>
      </c>
      <c r="BT79" t="n">
        <v>0</v>
      </c>
      <c r="BU79" t="n">
        <v/>
      </c>
      <c r="BV79" t="inlineStr">
        <is>
          <t>Keramik/ubin</t>
        </is>
      </c>
      <c r="BW79" t="n">
        <v>0</v>
      </c>
      <c r="BX79" t="n">
        <v>0</v>
      </c>
      <c r="BY79" t="n">
        <v>1</v>
      </c>
      <c r="BZ79" t="n">
        <v>0</v>
      </c>
      <c r="CA79" t="n">
        <v>0</v>
      </c>
      <c r="CB79" t="n">
        <v/>
      </c>
      <c r="CC79" t="inlineStr">
        <is>
          <t>Genting</t>
        </is>
      </c>
      <c r="CD79" t="n">
        <v>0</v>
      </c>
      <c r="CE79" t="n">
        <v>0</v>
      </c>
      <c r="CF79" t="n">
        <v>0</v>
      </c>
      <c r="CG79" t="n">
        <v>0</v>
      </c>
      <c r="CH79" t="n">
        <v>0</v>
      </c>
      <c r="CI79" t="n">
        <v>1</v>
      </c>
      <c r="CJ79" t="n">
        <v>0</v>
      </c>
      <c r="CK79" t="n">
        <v/>
      </c>
      <c r="CL79" t="inlineStr">
        <is>
          <t>Ya</t>
        </is>
      </c>
      <c r="CM79" t="n">
        <v>2019</v>
      </c>
      <c r="CN79" t="inlineStr">
        <is>
          <t>Fixed-Dome (Kubah Tetap)</t>
        </is>
      </c>
      <c r="CO79" t="inlineStr">
        <is>
          <t>12 m³ (10-11 ekor sapi, ±10 jam memasak/hari, ±100 kg slurry/hari)</t>
        </is>
      </c>
      <c r="CP79" t="inlineStr">
        <is>
          <t>Anggota keluarga - laki-laki</t>
        </is>
      </c>
      <c r="CQ79" t="n">
        <v>0</v>
      </c>
      <c r="CR79" t="n">
        <v>0</v>
      </c>
      <c r="CS79" t="n">
        <v>0</v>
      </c>
      <c r="CT79" t="n">
        <v>0</v>
      </c>
      <c r="CU79" t="n">
        <v>1</v>
      </c>
      <c r="CV79" t="n">
        <v>0</v>
      </c>
      <c r="CW79" t="n">
        <v>0</v>
      </c>
      <c r="CX79" t="n">
        <v>0</v>
      </c>
      <c r="CY79" t="inlineStr">
        <is>
          <t>Anggota keluarga - laki-laki</t>
        </is>
      </c>
      <c r="CZ79" t="n">
        <v>1</v>
      </c>
      <c r="DA79" t="n">
        <v>0</v>
      </c>
      <c r="DB79" t="n">
        <v>0</v>
      </c>
      <c r="DC79" t="n">
        <v/>
      </c>
      <c r="DD79" t="inlineStr">
        <is>
          <t>Anggota keluarga - laki-laki CPO atau pendamping</t>
        </is>
      </c>
      <c r="DE79" t="n">
        <v>1</v>
      </c>
      <c r="DF79" t="n">
        <v>0</v>
      </c>
      <c r="DG79" t="n">
        <v>1</v>
      </c>
      <c r="DH79" t="n">
        <v>0</v>
      </c>
      <c r="DI79" t="n">
        <v/>
      </c>
      <c r="DJ79" t="inlineStr">
        <is>
          <t>Anggota keluarga - laki-laki CPO atau pendamping</t>
        </is>
      </c>
      <c r="DK79" t="n">
        <v>1</v>
      </c>
      <c r="DL79" t="n">
        <v>0</v>
      </c>
      <c r="DM79" t="n">
        <v>1</v>
      </c>
      <c r="DN79" t="n">
        <v>0</v>
      </c>
      <c r="DO79" t="n">
        <v/>
      </c>
      <c r="DP79" t="inlineStr">
        <is>
          <t>Tidak berfungsi sama sekali</t>
        </is>
      </c>
      <c r="DQ79" t="inlineStr">
        <is>
          <t>&gt;1 tahun yang lalu</t>
        </is>
      </c>
      <c r="DR79" t="inlineStr">
        <is>
          <t>Kurangnya pemeliharaan yang memadai</t>
        </is>
      </c>
      <c r="DS79" t="n">
        <v/>
      </c>
      <c r="DT79" t="n">
        <v/>
      </c>
      <c r="DU79" t="n">
        <v/>
      </c>
      <c r="DV79" t="n">
        <v/>
      </c>
      <c r="DW79" t="n">
        <v/>
      </c>
      <c r="DX79" t="n">
        <v/>
      </c>
      <c r="DY79" t="n">
        <v/>
      </c>
      <c r="DZ79" t="n">
        <v/>
      </c>
      <c r="EA79" t="n">
        <v/>
      </c>
      <c r="EB79" t="n">
        <v/>
      </c>
      <c r="EC79" t="n">
        <v/>
      </c>
      <c r="ED79" t="n">
        <v/>
      </c>
      <c r="EE79" t="n">
        <v/>
      </c>
      <c r="EF79" t="n">
        <v/>
      </c>
      <c r="EG79" t="n">
        <v/>
      </c>
      <c r="EH79" t="n">
        <v/>
      </c>
      <c r="EI79" t="inlineStr">
        <is>
          <t>Tidak ada masalah</t>
        </is>
      </c>
      <c r="EJ79" t="n">
        <v>0</v>
      </c>
      <c r="EK79" t="n">
        <v>0</v>
      </c>
      <c r="EL79" t="n">
        <v>0</v>
      </c>
      <c r="EM79" t="n">
        <v>1</v>
      </c>
      <c r="EN79" t="n">
        <v>0</v>
      </c>
      <c r="EO79" t="n">
        <v/>
      </c>
      <c r="EP79" t="inlineStr">
        <is>
          <t>Ya, cukup jelas dan mudah diikuti</t>
        </is>
      </c>
      <c r="EQ79" t="inlineStr">
        <is>
          <t>Pelatihan</t>
        </is>
      </c>
      <c r="ER79" t="inlineStr">
        <is>
          <t>CPO atau pendamping</t>
        </is>
      </c>
      <c r="ES79" t="n">
        <v>1</v>
      </c>
      <c r="ET79" t="n">
        <v>0</v>
      </c>
      <c r="EU79" t="n">
        <v>0</v>
      </c>
      <c r="EV79" t="n">
        <v>0</v>
      </c>
      <c r="EW79" t="n">
        <v/>
      </c>
      <c r="EX79" t="inlineStr">
        <is>
          <t>Anggota keluarga - Laki-laki</t>
        </is>
      </c>
      <c r="EY79" t="n">
        <v>1</v>
      </c>
      <c r="EZ79" t="n">
        <v>0</v>
      </c>
      <c r="FA79" t="n">
        <v>0</v>
      </c>
      <c r="FB79" t="n">
        <v/>
      </c>
      <c r="FC79" t="inlineStr">
        <is>
          <t>Jarang sekali</t>
        </is>
      </c>
      <c r="FD79" t="n">
        <v/>
      </c>
      <c r="FE79" t="inlineStr">
        <is>
          <t>Mengetahui</t>
        </is>
      </c>
      <c r="FF79" t="inlineStr">
        <is>
          <t>Jarang (setiap bulan atau lebih)</t>
        </is>
      </c>
      <c r="FG79" t="inlineStr">
        <is>
          <t>Mengetahui</t>
        </is>
      </c>
      <c r="FH79" t="inlineStr">
        <is>
          <t>Jarang (setiap bulan atau lebih)</t>
        </is>
      </c>
      <c r="FI79" t="inlineStr">
        <is>
          <t>Mengetahui</t>
        </is>
      </c>
      <c r="FJ79" t="inlineStr">
        <is>
          <t>Jarang (setiap bulan atau lebih)</t>
        </is>
      </c>
      <c r="FK79" t="inlineStr">
        <is>
          <t>Mengetahui</t>
        </is>
      </c>
      <c r="FL79" t="inlineStr">
        <is>
          <t>Jarang (setiap bulan atau lebih)</t>
        </is>
      </c>
      <c r="FM79" t="inlineStr">
        <is>
          <t>Mengetahui</t>
        </is>
      </c>
      <c r="FN79" t="inlineStr">
        <is>
          <t>Jarang (setiap bulan atau lebih)</t>
        </is>
      </c>
      <c r="FO79" t="inlineStr">
        <is>
          <t>Mengetahui</t>
        </is>
      </c>
      <c r="FP79" t="inlineStr">
        <is>
          <t>Jarang (setiap bulan atau lebih)</t>
        </is>
      </c>
      <c r="FQ79" t="inlineStr">
        <is>
          <t>Mengetahui</t>
        </is>
      </c>
      <c r="FR79" t="inlineStr">
        <is>
          <t>Ya</t>
        </is>
      </c>
      <c r="FS79" t="inlineStr">
        <is>
          <t>Mengetahui</t>
        </is>
      </c>
      <c r="FT79" t="inlineStr">
        <is>
          <t>Ya, selalu</t>
        </is>
      </c>
      <c r="FU79" t="inlineStr">
        <is>
          <t>Laki-laki dewasa</t>
        </is>
      </c>
      <c r="FV79" t="n">
        <v>1</v>
      </c>
      <c r="FW79" t="n">
        <v>0</v>
      </c>
      <c r="FX79" t="n">
        <v>0</v>
      </c>
      <c r="FY79" t="n">
        <v>0</v>
      </c>
      <c r="FZ79" t="inlineStr">
        <is>
          <t>Memahami</t>
        </is>
      </c>
      <c r="GA79" t="inlineStr">
        <is>
          <t>CPO</t>
        </is>
      </c>
      <c r="GB79" t="n">
        <v>1</v>
      </c>
      <c r="GC79" t="n">
        <v>0</v>
      </c>
      <c r="GD79" t="n">
        <v>0</v>
      </c>
      <c r="GE79" t="n">
        <v>0</v>
      </c>
      <c r="GF79" t="n">
        <v/>
      </c>
      <c r="GG79" t="inlineStr">
        <is>
          <t>Kadang-kadang</t>
        </is>
      </c>
      <c r="GH79" t="inlineStr">
        <is>
          <t>Ya</t>
        </is>
      </c>
      <c r="GI79" t="inlineStr">
        <is>
          <t>Tetangga</t>
        </is>
      </c>
      <c r="GJ79" t="n">
        <v>1</v>
      </c>
      <c r="GK79" t="n">
        <v>0</v>
      </c>
      <c r="GL79" t="n">
        <v>0</v>
      </c>
      <c r="GM79" t="n">
        <v>0</v>
      </c>
      <c r="GN79" t="n">
        <v/>
      </c>
      <c r="GO79" t="n">
        <v>9</v>
      </c>
      <c r="GP79" t="inlineStr">
        <is>
          <t>Sebagian</t>
        </is>
      </c>
      <c r="GQ79" t="inlineStr">
        <is>
          <t>LPG</t>
        </is>
      </c>
      <c r="GR79" t="n">
        <v>1</v>
      </c>
      <c r="GS79" t="n">
        <v>0</v>
      </c>
      <c r="GT79" t="n">
        <v>0</v>
      </c>
      <c r="GU79" t="n">
        <v>0</v>
      </c>
      <c r="GV79" t="n">
        <v>0</v>
      </c>
      <c r="GW79" t="n">
        <v>0</v>
      </c>
      <c r="GX79" t="n">
        <v>0</v>
      </c>
      <c r="GY79" t="n">
        <v/>
      </c>
      <c r="GZ79" t="inlineStr">
        <is>
          <t>Tidak</t>
        </is>
      </c>
      <c r="HA79" t="n">
        <v/>
      </c>
      <c r="HB79" t="n">
        <v/>
      </c>
      <c r="HC79" t="n">
        <v/>
      </c>
      <c r="HD79" t="n">
        <v/>
      </c>
      <c r="HE79" t="n">
        <v/>
      </c>
      <c r="HF79" t="n">
        <v/>
      </c>
      <c r="HG79" t="n">
        <v/>
      </c>
      <c r="HH79" t="n">
        <v/>
      </c>
      <c r="HI79" t="n">
        <v/>
      </c>
      <c r="HJ79" t="n">
        <v/>
      </c>
      <c r="HK79" t="n">
        <v/>
      </c>
      <c r="HL79" t="n">
        <v/>
      </c>
      <c r="HM79" t="n">
        <v/>
      </c>
      <c r="HN79" t="n">
        <v/>
      </c>
      <c r="HO79" t="n">
        <v/>
      </c>
      <c r="HP79" t="n">
        <v/>
      </c>
      <c r="HQ79" t="n">
        <v/>
      </c>
      <c r="HR79" t="n">
        <v/>
      </c>
      <c r="HS79" t="n">
        <v/>
      </c>
      <c r="HT79" t="n">
        <v/>
      </c>
      <c r="HU79" t="n">
        <v/>
      </c>
      <c r="HV79" t="n">
        <v/>
      </c>
      <c r="HW79" t="n">
        <v/>
      </c>
      <c r="HX79" t="n">
        <v/>
      </c>
      <c r="HY79" t="n">
        <v/>
      </c>
      <c r="HZ79" t="n">
        <v/>
      </c>
      <c r="IA79" t="n">
        <v>12</v>
      </c>
      <c r="IB79" t="n">
        <v>0</v>
      </c>
      <c r="IC79" t="n">
        <v/>
      </c>
      <c r="ID79" t="n">
        <v/>
      </c>
      <c r="IE79" t="n">
        <v/>
      </c>
      <c r="IF79" t="n">
        <v/>
      </c>
      <c r="IG79" t="n">
        <v/>
      </c>
      <c r="IH79" t="n">
        <v/>
      </c>
      <c r="II79" t="n">
        <v/>
      </c>
      <c r="IJ79" t="n">
        <v/>
      </c>
      <c r="IK79" t="inlineStr">
        <is>
          <t>80-100 kg</t>
        </is>
      </c>
      <c r="IL79" t="inlineStr">
        <is>
          <t>1-3 jam</t>
        </is>
      </c>
      <c r="IM79" t="inlineStr">
        <is>
          <t>Ya</t>
        </is>
      </c>
      <c r="IN79" t="inlineStr">
        <is>
          <t>Tidak</t>
        </is>
      </c>
      <c r="IO79" t="inlineStr">
        <is>
          <t>Jauh lebih bersih</t>
        </is>
      </c>
      <c r="IP79" t="n">
        <v/>
      </c>
      <c r="IQ79" t="inlineStr">
        <is>
          <t>Tidak pernah</t>
        </is>
      </c>
      <c r="IR79" t="n">
        <v/>
      </c>
      <c r="IS79" t="n">
        <v/>
      </c>
      <c r="IT79" t="n">
        <v/>
      </c>
      <c r="IU79" t="n">
        <v/>
      </c>
      <c r="IV79" t="n">
        <v/>
      </c>
      <c r="IW79" t="n">
        <v/>
      </c>
      <c r="IX79" t="n">
        <v/>
      </c>
      <c r="IY79" t="n">
        <v/>
      </c>
      <c r="IZ79" t="inlineStr">
        <is>
          <t>Tidak pernah</t>
        </is>
      </c>
      <c r="JA79" t="n">
        <v/>
      </c>
      <c r="JB79" t="n">
        <v/>
      </c>
      <c r="JC79" t="n">
        <v/>
      </c>
      <c r="JD79" t="n">
        <v/>
      </c>
      <c r="JE79" t="n">
        <v/>
      </c>
      <c r="JF79" t="n">
        <v/>
      </c>
      <c r="JG79" t="n">
        <v/>
      </c>
      <c r="JH79" t="n">
        <v/>
      </c>
      <c r="JI79" t="inlineStr">
        <is>
          <t>Tidak pernah</t>
        </is>
      </c>
      <c r="JJ79" t="n">
        <v/>
      </c>
      <c r="JK79" t="n">
        <v/>
      </c>
      <c r="JL79" t="n">
        <v/>
      </c>
      <c r="JM79" t="n">
        <v/>
      </c>
      <c r="JN79" t="n">
        <v/>
      </c>
      <c r="JO79" t="n">
        <v/>
      </c>
      <c r="JP79" t="n">
        <v/>
      </c>
      <c r="JQ79" t="n">
        <v/>
      </c>
      <c r="JR79" t="inlineStr">
        <is>
          <t>Tidak pernah</t>
        </is>
      </c>
      <c r="JS79" t="n">
        <v/>
      </c>
      <c r="JT79" t="n">
        <v/>
      </c>
      <c r="JU79" t="n">
        <v/>
      </c>
      <c r="JV79" t="n">
        <v/>
      </c>
      <c r="JW79" t="n">
        <v/>
      </c>
      <c r="JX79" t="n">
        <v/>
      </c>
      <c r="JY79" t="n">
        <v/>
      </c>
      <c r="JZ79" t="n">
        <v/>
      </c>
      <c r="KA79" t="inlineStr">
        <is>
          <t>Tidak pernah</t>
        </is>
      </c>
      <c r="KB79" t="n">
        <v/>
      </c>
      <c r="KC79" t="n">
        <v/>
      </c>
      <c r="KD79" t="n">
        <v/>
      </c>
      <c r="KE79" t="n">
        <v/>
      </c>
      <c r="KF79" t="n">
        <v/>
      </c>
      <c r="KG79" t="n">
        <v/>
      </c>
      <c r="KH79" t="n">
        <v/>
      </c>
      <c r="KI79" t="n">
        <v/>
      </c>
      <c r="KJ79" t="inlineStr">
        <is>
          <t>Tidak pernah</t>
        </is>
      </c>
      <c r="KK79" t="n">
        <v/>
      </c>
      <c r="KL79" t="n">
        <v/>
      </c>
      <c r="KM79" t="n">
        <v/>
      </c>
      <c r="KN79" t="n">
        <v/>
      </c>
      <c r="KO79" t="n">
        <v/>
      </c>
      <c r="KP79" t="n">
        <v/>
      </c>
      <c r="KQ79" t="n">
        <v/>
      </c>
      <c r="KR79" t="n">
        <v/>
      </c>
      <c r="KS79" t="inlineStr">
        <is>
          <t>Cukup membaik</t>
        </is>
      </c>
      <c r="KT79" t="inlineStr">
        <is>
          <t>0-1 kali</t>
        </is>
      </c>
      <c r="KU79" t="inlineStr">
        <is>
          <t>0-1 kali</t>
        </is>
      </c>
      <c r="KV79" t="inlineStr">
        <is>
          <t>Laki-laki dewasa</t>
        </is>
      </c>
      <c r="KW79" t="n">
        <v>1</v>
      </c>
      <c r="KX79" t="n">
        <v>0</v>
      </c>
      <c r="KY79" t="n">
        <v>0</v>
      </c>
      <c r="KZ79" t="n">
        <v>0</v>
      </c>
      <c r="LA79" t="inlineStr">
        <is>
          <t>Jauh lebih baik</t>
        </is>
      </c>
      <c r="LB79" t="inlineStr">
        <is>
          <t>Jauh lebih baik</t>
        </is>
      </c>
      <c r="LC79" t="n">
        <v>4</v>
      </c>
      <c r="LD79" t="n">
        <v>6</v>
      </c>
      <c r="LE79" t="n">
        <v>0</v>
      </c>
      <c r="LF79" t="n">
        <v>0</v>
      </c>
      <c r="LG79" t="inlineStr">
        <is>
          <t>Tidak</t>
        </is>
      </c>
      <c r="LH79" t="n">
        <v/>
      </c>
      <c r="LI79" t="n">
        <v>0</v>
      </c>
      <c r="LJ79" t="inlineStr">
        <is>
          <t>Kebutuhan rumah tangga</t>
        </is>
      </c>
      <c r="LK79" t="n">
        <v>0</v>
      </c>
      <c r="LL79" t="n">
        <v>0</v>
      </c>
      <c r="LM79" t="n">
        <v>0</v>
      </c>
      <c r="LN79" t="n">
        <v>0</v>
      </c>
      <c r="LO79" t="n">
        <v>1</v>
      </c>
      <c r="LP79" t="n">
        <v>0</v>
      </c>
      <c r="LQ79" t="n">
        <v>0</v>
      </c>
      <c r="LR79" t="n">
        <v/>
      </c>
      <c r="LS79" t="n">
        <v>10</v>
      </c>
      <c r="LT79" t="n">
        <v>0</v>
      </c>
      <c r="LU79" t="n">
        <v>0</v>
      </c>
      <c r="LV79" t="n">
        <v>10</v>
      </c>
      <c r="LW79" t="n">
        <v>0</v>
      </c>
      <c r="LX79" t="n">
        <v>0</v>
      </c>
      <c r="LY79" t="n">
        <v>5</v>
      </c>
      <c r="LZ79" t="n">
        <v>0</v>
      </c>
      <c r="MA79" t="n">
        <v>0</v>
      </c>
      <c r="MB79" t="inlineStr">
        <is>
          <t>Tidak</t>
        </is>
      </c>
      <c r="MC79" t="n">
        <v>60</v>
      </c>
      <c r="MD79" t="n">
        <v>60</v>
      </c>
      <c r="ME79" t="n">
        <v>0</v>
      </c>
      <c r="MF79" t="n">
        <v>0</v>
      </c>
      <c r="MG79" t="n">
        <v>0</v>
      </c>
      <c r="MH79" t="n">
        <v>0</v>
      </c>
      <c r="MI79" t="n">
        <v/>
      </c>
      <c r="MJ79" t="n">
        <v/>
      </c>
      <c r="MK79" t="n">
        <v/>
      </c>
      <c r="ML79" t="n">
        <v/>
      </c>
      <c r="MM79" t="n">
        <v/>
      </c>
      <c r="MN79" t="n">
        <v/>
      </c>
      <c r="MO79" t="n">
        <v/>
      </c>
      <c r="MP79" t="n">
        <v/>
      </c>
      <c r="MQ79" t="n">
        <v/>
      </c>
      <c r="MR79" t="inlineStr">
        <is>
          <t>,</t>
        </is>
      </c>
      <c r="MS79" t="n">
        <v/>
      </c>
      <c r="MT79" t="inlineStr">
        <is>
          <t>,</t>
        </is>
      </c>
      <c r="MU79" t="inlineStr">
        <is>
          <t>Tidak</t>
        </is>
      </c>
      <c r="MV79" t="n">
        <v/>
      </c>
      <c r="MW79" t="n">
        <v/>
      </c>
      <c r="MX79" t="n">
        <v/>
      </c>
      <c r="MY79" t="n">
        <v/>
      </c>
      <c r="MZ79" t="n">
        <v/>
      </c>
      <c r="NA79" t="n">
        <v/>
      </c>
      <c r="NB79" t="n">
        <v/>
      </c>
      <c r="NC79" t="n">
        <v/>
      </c>
      <c r="ND79" t="n">
        <v/>
      </c>
      <c r="NE79" t="n">
        <v/>
      </c>
      <c r="NF79" t="n">
        <v/>
      </c>
      <c r="NG79" t="n">
        <v/>
      </c>
      <c r="NH79" t="n">
        <v/>
      </c>
      <c r="NI79" t="n">
        <v/>
      </c>
      <c r="NJ79" t="n">
        <v/>
      </c>
      <c r="NK79" t="n">
        <v/>
      </c>
      <c r="NL79" t="inlineStr">
        <is>
          <t>Tidak</t>
        </is>
      </c>
      <c r="NM79" t="inlineStr">
        <is>
          <t>Kombinasi kredit/pinjaman dan dana hibah</t>
        </is>
      </c>
      <c r="NN79" t="inlineStr">
        <is>
          <t>5.000.001-7.000.000</t>
        </is>
      </c>
      <c r="NO79" t="inlineStr">
        <is>
          <t>Yayasan Rumah Energi atau BIRU</t>
        </is>
      </c>
      <c r="NP79" t="n">
        <v/>
      </c>
      <c r="NQ79" t="inlineStr">
        <is>
          <t>Koperasi</t>
        </is>
      </c>
      <c r="NR79" t="n">
        <v/>
      </c>
      <c r="NS79" t="n">
        <v>24</v>
      </c>
      <c r="NT79" t="inlineStr">
        <is>
          <t>Anggota keluarga - Laki-laki dewasa</t>
        </is>
      </c>
      <c r="NU79" t="n">
        <v/>
      </c>
      <c r="NV79" t="n">
        <v/>
      </c>
      <c r="NW79" t="n">
        <v/>
      </c>
      <c r="NX79" t="inlineStr">
        <is>
          <t>Sama saja</t>
        </is>
      </c>
      <c r="NY79" t="n">
        <v>60</v>
      </c>
      <c r="NZ79" t="n">
        <v>0</v>
      </c>
      <c r="OA79" t="n">
        <v>0</v>
      </c>
      <c r="OB79" t="n">
        <v>0</v>
      </c>
      <c r="OC79" t="n">
        <v>30</v>
      </c>
      <c r="OD79" t="n">
        <v>0</v>
      </c>
      <c r="OE79" t="inlineStr">
        <is>
          <t>Lebih baik</t>
        </is>
      </c>
      <c r="OF79" t="inlineStr">
        <is>
          <t>Sama saja (tidak ada perbedaan waktu memasak MAUPUN rasa/bau makanan bila dibandingkan penggunaan sebelumnya)</t>
        </is>
      </c>
      <c r="OG79" t="inlineStr">
        <is>
          <t>Ya</t>
        </is>
      </c>
      <c r="OH79" t="n">
        <v>0</v>
      </c>
      <c r="OI79" t="n">
        <v>9</v>
      </c>
      <c r="OJ79" t="n">
        <v>0</v>
      </c>
      <c r="OK79" t="n">
        <v>0</v>
      </c>
      <c r="OL79" t="n">
        <v>0</v>
      </c>
      <c r="OM79" t="n">
        <v>0</v>
      </c>
      <c r="ON79" t="n">
        <v>0</v>
      </c>
      <c r="OO79" t="n">
        <v>0</v>
      </c>
      <c r="OP79" t="inlineStr">
        <is>
          <t>Sapi perah</t>
        </is>
      </c>
      <c r="OQ79" t="n">
        <v>0</v>
      </c>
      <c r="OR79" t="n">
        <v>1</v>
      </c>
      <c r="OS79" t="n">
        <v>0</v>
      </c>
      <c r="OT79" t="n">
        <v>0</v>
      </c>
      <c r="OU79" t="n">
        <v>0</v>
      </c>
      <c r="OV79" t="n">
        <v>0</v>
      </c>
      <c r="OW79" t="n">
        <v>0</v>
      </c>
      <c r="OX79" t="n">
        <v>0</v>
      </c>
      <c r="OY79" t="n">
        <v>0</v>
      </c>
      <c r="OZ79" t="inlineStr">
        <is>
          <t>Sapi perah</t>
        </is>
      </c>
      <c r="PA79" t="n">
        <v>0</v>
      </c>
      <c r="PB79" t="n">
        <v>1</v>
      </c>
      <c r="PC79" t="n">
        <v>0</v>
      </c>
      <c r="PD79" t="n">
        <v>0</v>
      </c>
      <c r="PE79" t="n">
        <v>0</v>
      </c>
      <c r="PF79" t="n">
        <v>0</v>
      </c>
      <c r="PG79" t="n">
        <v>0</v>
      </c>
      <c r="PH79" t="n">
        <v>0</v>
      </c>
      <c r="PI79" t="n">
        <v>0</v>
      </c>
      <c r="PJ79" t="inlineStr">
        <is>
          <t>Sapi perah</t>
        </is>
      </c>
      <c r="PK79" t="n">
        <v>0</v>
      </c>
      <c r="PL79" t="n">
        <v>1</v>
      </c>
      <c r="PM79" t="n">
        <v>0</v>
      </c>
      <c r="PN79" t="n">
        <v>0</v>
      </c>
      <c r="PO79" t="n">
        <v>0</v>
      </c>
      <c r="PP79" t="n">
        <v>0</v>
      </c>
      <c r="PQ79" t="n">
        <v>0</v>
      </c>
      <c r="PR79" t="n">
        <v>0</v>
      </c>
      <c r="PS79" t="n">
        <v>0</v>
      </c>
      <c r="PT79" t="n">
        <v/>
      </c>
      <c r="PU79" t="n">
        <v/>
      </c>
      <c r="PV79" t="n">
        <v/>
      </c>
      <c r="PW79" t="n">
        <v/>
      </c>
      <c r="PX79" t="n">
        <v/>
      </c>
      <c r="PY79" t="n">
        <v/>
      </c>
      <c r="PZ79" t="n">
        <v/>
      </c>
      <c r="QA79" t="n">
        <v/>
      </c>
      <c r="QB79" t="n">
        <v/>
      </c>
      <c r="QC79" t="n">
        <v/>
      </c>
      <c r="QD79" t="n">
        <v/>
      </c>
      <c r="QE79" t="inlineStr">
        <is>
          <t>1-Disebarkan ke lahan terbuka</t>
        </is>
      </c>
      <c r="QF79" t="n">
        <v>0</v>
      </c>
      <c r="QG79" t="n">
        <v>0</v>
      </c>
      <c r="QH79" t="n">
        <v>0</v>
      </c>
      <c r="QI79" t="n">
        <v>0</v>
      </c>
      <c r="QJ79" t="n">
        <v>0</v>
      </c>
      <c r="QK79" t="n">
        <v>1</v>
      </c>
      <c r="QL79" t="n">
        <v>0</v>
      </c>
      <c r="QM79" t="n">
        <v>0</v>
      </c>
      <c r="QN79" t="n">
        <v>0</v>
      </c>
      <c r="QO79" t="n">
        <v/>
      </c>
      <c r="QP79" t="n">
        <v/>
      </c>
      <c r="QQ79" t="n">
        <v/>
      </c>
      <c r="QR79" t="n">
        <v/>
      </c>
      <c r="QS79" t="n">
        <v/>
      </c>
      <c r="QT79" t="n">
        <v/>
      </c>
      <c r="QU79" t="n">
        <v/>
      </c>
      <c r="QV79" t="n">
        <v/>
      </c>
      <c r="QW79" t="n">
        <v/>
      </c>
      <c r="QX79" t="n">
        <v/>
      </c>
      <c r="QY79" t="n">
        <v/>
      </c>
      <c r="QZ79" t="n">
        <v/>
      </c>
      <c r="RA79" t="n">
        <v/>
      </c>
      <c r="RB79" t="n">
        <v/>
      </c>
      <c r="RC79" t="n">
        <v/>
      </c>
      <c r="RD79" t="n">
        <v/>
      </c>
      <c r="RE79" t="n">
        <v/>
      </c>
      <c r="RF79" t="n">
        <v/>
      </c>
      <c r="RG79" t="n">
        <v/>
      </c>
      <c r="RH79" t="n">
        <v/>
      </c>
      <c r="RI79" t="n">
        <v/>
      </c>
      <c r="RJ79" t="n">
        <v/>
      </c>
      <c r="RK79" t="n">
        <v/>
      </c>
      <c r="RL79" t="n">
        <v/>
      </c>
      <c r="RM79" t="n">
        <v/>
      </c>
      <c r="RN79" t="n">
        <v/>
      </c>
      <c r="RO79" t="n">
        <v/>
      </c>
      <c r="RP79" t="n">
        <v/>
      </c>
      <c r="RQ79" t="n">
        <v/>
      </c>
      <c r="RR79" t="n">
        <v/>
      </c>
      <c r="RS79" t="n">
        <v/>
      </c>
      <c r="RT79" t="n">
        <v/>
      </c>
      <c r="RU79" t="n">
        <v/>
      </c>
      <c r="RV79" t="n">
        <v/>
      </c>
      <c r="RW79" t="n">
        <v/>
      </c>
      <c r="RX79" t="n">
        <v/>
      </c>
      <c r="RY79" t="n">
        <v/>
      </c>
      <c r="RZ79" t="n">
        <v/>
      </c>
      <c r="SA79" t="n">
        <v/>
      </c>
      <c r="SB79" t="n">
        <v/>
      </c>
      <c r="SC79" t="n">
        <v/>
      </c>
      <c r="SD79" t="n">
        <v/>
      </c>
      <c r="SE79" t="n">
        <v/>
      </c>
      <c r="SF79" t="n">
        <v/>
      </c>
      <c r="SG79" t="n">
        <v/>
      </c>
      <c r="SH79" t="n">
        <v/>
      </c>
      <c r="SI79" t="n">
        <v/>
      </c>
      <c r="SJ79" t="n">
        <v/>
      </c>
      <c r="SK79" t="n">
        <v/>
      </c>
      <c r="SL79" t="n">
        <v/>
      </c>
      <c r="SM79" t="n">
        <v/>
      </c>
      <c r="SN79" t="n">
        <v/>
      </c>
      <c r="SO79" t="n">
        <v/>
      </c>
      <c r="SP79" t="n">
        <v/>
      </c>
      <c r="SQ79" t="n">
        <v/>
      </c>
      <c r="SR79" t="n">
        <v/>
      </c>
      <c r="SS79" t="n">
        <v/>
      </c>
      <c r="ST79" t="n">
        <v/>
      </c>
      <c r="SU79" t="n">
        <v/>
      </c>
      <c r="SV79" t="n">
        <v/>
      </c>
      <c r="SW79" t="n">
        <v/>
      </c>
      <c r="SX79" t="n">
        <v/>
      </c>
      <c r="SY79" t="n">
        <v/>
      </c>
      <c r="SZ79" t="n">
        <v>6</v>
      </c>
      <c r="TA79" t="n">
        <v/>
      </c>
      <c r="TB79" t="n">
        <v/>
      </c>
      <c r="TC79" t="n">
        <v/>
      </c>
      <c r="TD79" t="n">
        <v/>
      </c>
      <c r="TE79" t="n">
        <v/>
      </c>
      <c r="TF79" t="n">
        <v/>
      </c>
      <c r="TG79" t="n">
        <v/>
      </c>
      <c r="TH79" t="n">
        <v/>
      </c>
      <c r="TI79" t="n">
        <v/>
      </c>
      <c r="TJ79" t="n">
        <v/>
      </c>
      <c r="TK79" t="n">
        <v/>
      </c>
      <c r="TL79" t="n">
        <v/>
      </c>
      <c r="TM79" t="n">
        <v/>
      </c>
      <c r="TN79" t="n">
        <v/>
      </c>
      <c r="TO79" t="n">
        <v/>
      </c>
      <c r="TP79" t="n">
        <v/>
      </c>
      <c r="TQ79" t="n">
        <v/>
      </c>
      <c r="TR79" t="n">
        <v/>
      </c>
      <c r="TS79" t="n">
        <v/>
      </c>
      <c r="TT79" t="n">
        <v/>
      </c>
      <c r="TU79" t="n">
        <v/>
      </c>
      <c r="TV79" t="n">
        <v/>
      </c>
      <c r="TW79" t="n">
        <v/>
      </c>
      <c r="TX79" t="n">
        <v/>
      </c>
      <c r="TY79" t="n">
        <v/>
      </c>
      <c r="TZ79" t="n">
        <v/>
      </c>
      <c r="UA79" t="n">
        <v/>
      </c>
      <c r="UB79" t="n">
        <v/>
      </c>
      <c r="UC79" t="n">
        <v/>
      </c>
      <c r="UD79" t="n">
        <v/>
      </c>
      <c r="UE79" t="n">
        <v/>
      </c>
      <c r="UF79" t="n">
        <v/>
      </c>
      <c r="UG79" t="n">
        <v/>
      </c>
      <c r="UH79" t="n">
        <v/>
      </c>
      <c r="UI79" t="n">
        <v/>
      </c>
      <c r="UJ79" t="n">
        <v/>
      </c>
      <c r="UK79" t="n">
        <v/>
      </c>
      <c r="UL79" t="n">
        <v/>
      </c>
      <c r="UM79" t="n">
        <v/>
      </c>
      <c r="UN79" t="n">
        <v/>
      </c>
      <c r="UO79" t="n">
        <v/>
      </c>
      <c r="UP79" t="n">
        <v/>
      </c>
      <c r="UQ79" t="n">
        <v/>
      </c>
      <c r="UR79" t="n">
        <v/>
      </c>
      <c r="US79" t="n">
        <v/>
      </c>
      <c r="UT79" t="n">
        <v/>
      </c>
      <c r="UU79" t="n">
        <v/>
      </c>
      <c r="UV79" t="inlineStr">
        <is>
          <t>Pemberian pakan di kandang</t>
        </is>
      </c>
      <c r="UW79" t="n">
        <v/>
      </c>
      <c r="UX79" t="n">
        <v/>
      </c>
      <c r="UY79" t="n">
        <v/>
      </c>
      <c r="UZ79" t="n">
        <v/>
      </c>
      <c r="VA79" t="n">
        <v/>
      </c>
      <c r="VB79" t="n">
        <v/>
      </c>
      <c r="VC79" t="n">
        <v/>
      </c>
      <c r="VD79" t="inlineStr">
        <is>
          <t>Sangat teratur (setiap hari)</t>
        </is>
      </c>
      <c r="VE79" t="n">
        <v/>
      </c>
      <c r="VF79" t="n">
        <v/>
      </c>
      <c r="VG79" t="n">
        <v/>
      </c>
      <c r="VH79" t="n">
        <v/>
      </c>
      <c r="VI79" t="n">
        <v/>
      </c>
      <c r="VJ79" t="n">
        <v/>
      </c>
      <c r="VK79" t="n">
        <v/>
      </c>
      <c r="VL79" t="inlineStr">
        <is>
          <t>Sangat sering (&gt;1 kali sehari)</t>
        </is>
      </c>
      <c r="VM79" t="n">
        <v/>
      </c>
      <c r="VN79" t="n">
        <v/>
      </c>
      <c r="VO79" t="n">
        <v/>
      </c>
      <c r="VP79" t="n">
        <v/>
      </c>
      <c r="VQ79" t="n">
        <v/>
      </c>
      <c r="VR79" t="n">
        <v/>
      </c>
      <c r="VS79" t="n">
        <v/>
      </c>
      <c r="VT79" t="n">
        <v/>
      </c>
      <c r="VU79" t="n">
        <v/>
      </c>
      <c r="VV79" t="n">
        <v/>
      </c>
      <c r="VW79" t="n">
        <v/>
      </c>
      <c r="VX79" t="n">
        <v/>
      </c>
      <c r="VY79" t="n">
        <v/>
      </c>
      <c r="VZ79" t="n">
        <v/>
      </c>
      <c r="WA79" t="n">
        <v/>
      </c>
      <c r="WB79" t="n">
        <v/>
      </c>
      <c r="WC79" t="n">
        <v/>
      </c>
      <c r="WD79" t="n">
        <v/>
      </c>
      <c r="WE79" t="n">
        <v/>
      </c>
      <c r="WF79" t="inlineStr">
        <is>
          <t>3-Disimpan terbuka (dry lot)</t>
        </is>
      </c>
      <c r="WG79" t="n">
        <v>0</v>
      </c>
      <c r="WH79" t="n">
        <v>0</v>
      </c>
      <c r="WI79" t="n">
        <v>0</v>
      </c>
      <c r="WJ79" t="n">
        <v>0</v>
      </c>
      <c r="WK79" t="n">
        <v>0</v>
      </c>
      <c r="WL79" t="n">
        <v>0</v>
      </c>
      <c r="WM79" t="n">
        <v>1</v>
      </c>
      <c r="WN79" t="n">
        <v>0</v>
      </c>
      <c r="WO79" t="n">
        <v>0</v>
      </c>
      <c r="WP79" t="n">
        <v>0</v>
      </c>
      <c r="WQ79" t="n">
        <v>0</v>
      </c>
      <c r="WR79" t="n">
        <v>0</v>
      </c>
      <c r="WS79" t="n">
        <v/>
      </c>
      <c r="WT79" t="n">
        <v/>
      </c>
      <c r="WU79" t="n">
        <v/>
      </c>
      <c r="WV79" t="n">
        <v/>
      </c>
      <c r="WW79" t="n">
        <v/>
      </c>
      <c r="WX79" t="n">
        <v/>
      </c>
      <c r="WY79" t="n">
        <v/>
      </c>
      <c r="WZ79" t="n">
        <v/>
      </c>
      <c r="XA79" t="n">
        <v/>
      </c>
      <c r="XB79" t="n">
        <v/>
      </c>
      <c r="XC79" t="n">
        <v/>
      </c>
      <c r="XD79" t="n">
        <v/>
      </c>
      <c r="XE79" t="n">
        <v/>
      </c>
      <c r="XF79" t="n">
        <v/>
      </c>
      <c r="XG79" t="n">
        <v/>
      </c>
      <c r="XH79" t="n">
        <v/>
      </c>
      <c r="XI79" t="n">
        <v/>
      </c>
      <c r="XJ79" t="n">
        <v/>
      </c>
      <c r="XK79" t="n">
        <v/>
      </c>
      <c r="XL79" t="n">
        <v/>
      </c>
      <c r="XM79" t="n">
        <v/>
      </c>
      <c r="XN79" t="n">
        <v/>
      </c>
      <c r="XO79" t="n">
        <v/>
      </c>
      <c r="XP79" t="n">
        <v/>
      </c>
      <c r="XQ79" t="n">
        <v/>
      </c>
      <c r="XR79" t="n">
        <v/>
      </c>
      <c r="XS79" t="n">
        <v/>
      </c>
      <c r="XT79" t="n">
        <v/>
      </c>
      <c r="XU79" t="n">
        <v/>
      </c>
      <c r="XV79" t="n">
        <v/>
      </c>
      <c r="XW79" t="n">
        <v/>
      </c>
      <c r="XX79" t="n">
        <v/>
      </c>
      <c r="XY79" t="n">
        <v/>
      </c>
      <c r="XZ79" t="n">
        <v/>
      </c>
      <c r="YA79" t="n">
        <v/>
      </c>
      <c r="YB79" t="n">
        <v/>
      </c>
      <c r="YC79" t="n">
        <v/>
      </c>
      <c r="YD79" t="n">
        <v/>
      </c>
      <c r="YE79" t="n">
        <v/>
      </c>
      <c r="YF79" t="n">
        <v/>
      </c>
      <c r="YG79" t="n">
        <v/>
      </c>
      <c r="YH79" t="n">
        <v/>
      </c>
      <c r="YI79" t="n">
        <v/>
      </c>
      <c r="YJ79" t="n">
        <v/>
      </c>
      <c r="YK79" t="n">
        <v/>
      </c>
      <c r="YL79" t="n">
        <v/>
      </c>
      <c r="YM79" t="n">
        <v/>
      </c>
      <c r="YN79" t="n">
        <v/>
      </c>
      <c r="YO79" t="n">
        <v/>
      </c>
      <c r="YP79" t="n">
        <v/>
      </c>
      <c r="YQ79" t="n">
        <v/>
      </c>
      <c r="YR79" t="n">
        <v/>
      </c>
      <c r="YS79" t="n">
        <v/>
      </c>
      <c r="YT79" t="n">
        <v/>
      </c>
      <c r="YU79" t="n">
        <v/>
      </c>
      <c r="YV79" t="n">
        <v/>
      </c>
      <c r="YW79" t="n">
        <v/>
      </c>
      <c r="YX79" t="n">
        <v/>
      </c>
      <c r="YY79" t="n">
        <v/>
      </c>
      <c r="YZ79" t="n">
        <v/>
      </c>
      <c r="ZA79" t="n">
        <v/>
      </c>
      <c r="ZB79" t="n">
        <v/>
      </c>
      <c r="ZC79" t="n">
        <v/>
      </c>
      <c r="ZD79" t="n">
        <v/>
      </c>
      <c r="ZE79" t="n">
        <v/>
      </c>
      <c r="ZF79" t="n">
        <v/>
      </c>
      <c r="ZG79" t="n">
        <v/>
      </c>
      <c r="ZH79" t="n">
        <v/>
      </c>
      <c r="ZI79" t="n">
        <v/>
      </c>
      <c r="ZJ79" t="n">
        <v/>
      </c>
      <c r="ZK79" t="n">
        <v/>
      </c>
      <c r="ZL79" t="n">
        <v/>
      </c>
      <c r="ZM79" t="n">
        <v/>
      </c>
      <c r="ZN79" t="n">
        <v/>
      </c>
      <c r="ZO79" t="n">
        <v/>
      </c>
      <c r="ZP79" t="n">
        <v/>
      </c>
      <c r="ZQ79" t="n">
        <v/>
      </c>
      <c r="ZR79" t="n">
        <v/>
      </c>
      <c r="ZS79" t="n">
        <v/>
      </c>
      <c r="ZT79" t="n">
        <v/>
      </c>
      <c r="ZU79" t="n">
        <v/>
      </c>
      <c r="ZV79" t="n">
        <v/>
      </c>
      <c r="ZW79" t="n">
        <v>3</v>
      </c>
      <c r="ZX79" t="n">
        <v/>
      </c>
      <c r="ZY79" t="n">
        <v/>
      </c>
      <c r="ZZ79" t="n">
        <v/>
      </c>
      <c r="AAA79" t="n">
        <v/>
      </c>
      <c r="AAB79" t="n">
        <v/>
      </c>
      <c r="AAC79" t="n">
        <v/>
      </c>
      <c r="AAD79" t="n">
        <v/>
      </c>
      <c r="AAE79" t="inlineStr">
        <is>
          <t>Pakan segar (misal: rumput)</t>
        </is>
      </c>
      <c r="AAF79" t="n">
        <v/>
      </c>
      <c r="AAG79" t="n">
        <v/>
      </c>
      <c r="AAH79" t="n">
        <v/>
      </c>
      <c r="AAI79" t="n">
        <v/>
      </c>
      <c r="AAJ79" t="n">
        <v/>
      </c>
      <c r="AAK79" t="n">
        <v/>
      </c>
      <c r="AAL79" t="inlineStr">
        <is>
          <t>Tidak</t>
        </is>
      </c>
      <c r="AAM79" t="n">
        <v/>
      </c>
      <c r="AAN79" t="n">
        <v/>
      </c>
      <c r="AAO79" t="n">
        <v/>
      </c>
      <c r="AAP79" t="n">
        <v/>
      </c>
      <c r="AAQ79" t="n">
        <v/>
      </c>
      <c r="AAR79" t="inlineStr">
        <is>
          <t>Ya</t>
        </is>
      </c>
      <c r="AAS79" t="inlineStr">
        <is>
          <t>Tidak pasti/ragu-ragu</t>
        </is>
      </c>
      <c r="AAT79" t="inlineStr">
        <is>
          <t>Dibuang ke selokan</t>
        </is>
      </c>
      <c r="AAU79" t="n">
        <v>0</v>
      </c>
      <c r="AAV79" t="n">
        <v>0</v>
      </c>
      <c r="AAW79" t="n">
        <v>0</v>
      </c>
      <c r="AAX79" t="n">
        <v>0</v>
      </c>
      <c r="AAY79" t="n">
        <v>0</v>
      </c>
      <c r="AAZ79" t="n">
        <v>0</v>
      </c>
      <c r="ABA79" t="n">
        <v>1</v>
      </c>
      <c r="ABB79" t="n">
        <v/>
      </c>
      <c r="ABC79" t="n">
        <v/>
      </c>
      <c r="ABD79" t="n">
        <v/>
      </c>
      <c r="ABE79" t="n">
        <v/>
      </c>
      <c r="ABF79" t="n">
        <v/>
      </c>
      <c r="ABG79" t="n">
        <v/>
      </c>
      <c r="ABH79" t="n">
        <v/>
      </c>
      <c r="ABI79" t="n">
        <v/>
      </c>
      <c r="ABJ79" t="n">
        <v/>
      </c>
      <c r="ABK79" t="n">
        <v/>
      </c>
      <c r="ABL79" t="n">
        <v/>
      </c>
      <c r="ABM79" t="n">
        <v/>
      </c>
      <c r="ABN79" t="n">
        <v/>
      </c>
      <c r="ABO79" t="n">
        <v/>
      </c>
      <c r="ABP79" t="n">
        <v/>
      </c>
      <c r="ABQ79" t="n">
        <v/>
      </c>
      <c r="ABR79" t="n">
        <v/>
      </c>
      <c r="ABS79" t="n">
        <v/>
      </c>
      <c r="ABT79" t="n">
        <v/>
      </c>
      <c r="ABU79" t="n">
        <v/>
      </c>
      <c r="ABV79" t="n">
        <v/>
      </c>
      <c r="ABW79" t="n">
        <v/>
      </c>
      <c r="ABX79" t="n">
        <v/>
      </c>
      <c r="ABY79" t="n">
        <v/>
      </c>
      <c r="ABZ79" t="n">
        <v/>
      </c>
      <c r="ACA79" t="n">
        <v/>
      </c>
      <c r="ACB79" t="n">
        <v/>
      </c>
      <c r="ACC79" t="n">
        <v/>
      </c>
      <c r="ACD79" t="n">
        <v/>
      </c>
      <c r="ACE79" t="n">
        <v/>
      </c>
      <c r="ACF79" t="n">
        <v/>
      </c>
      <c r="ACG79" t="n">
        <v/>
      </c>
      <c r="ACH79" t="n">
        <v/>
      </c>
      <c r="ACI79" t="n">
        <v/>
      </c>
      <c r="ACJ79" t="n">
        <v/>
      </c>
      <c r="ACK79" t="inlineStr">
        <is>
          <t>Tidak punya waktu mengumpulkannya</t>
        </is>
      </c>
      <c r="ACL79" t="n">
        <v>0</v>
      </c>
      <c r="ACM79" t="n">
        <v>0</v>
      </c>
      <c r="ACN79" t="n">
        <v>1</v>
      </c>
      <c r="ACO79" t="n">
        <v>0</v>
      </c>
      <c r="ACP79" t="n">
        <v>0</v>
      </c>
      <c r="ACQ79" t="n">
        <v>0</v>
      </c>
      <c r="ACR79" t="n">
        <v>0</v>
      </c>
      <c r="ACS79" t="n">
        <v/>
      </c>
      <c r="ACT79" t="inlineStr">
        <is>
          <t>Tidak</t>
        </is>
      </c>
      <c r="ACU79" t="inlineStr">
        <is>
          <t>Manfaat cukup signifikan, terasa di kehidupan sehari-hari</t>
        </is>
      </c>
      <c r="ACV79" t="inlineStr">
        <is>
          <t>Bertambah</t>
        </is>
      </c>
      <c r="ACW79" t="inlineStr">
        <is>
          <t>Anggota keluarga - Perempuan dewasa</t>
        </is>
      </c>
      <c r="ACX79" t="inlineStr">
        <is>
          <t>Netral/tidak tahu</t>
        </is>
      </c>
      <c r="ACY79" t="inlineStr">
        <is>
          <t>Anggota keluarga - Perempuan dewasa</t>
        </is>
      </c>
      <c r="ACZ79" t="n">
        <v>0</v>
      </c>
      <c r="ADA79" t="n">
        <v>1</v>
      </c>
      <c r="ADB79" t="n">
        <v>0</v>
      </c>
      <c r="ADC79" t="n">
        <v>0</v>
      </c>
      <c r="ADD79" t="inlineStr">
        <is>
          <t>Puas</t>
        </is>
      </c>
      <c r="ADE79" t="inlineStr">
        <is>
          <t>Puas</t>
        </is>
      </c>
      <c r="ADF79" t="inlineStr">
        <is>
          <t>Puas</t>
        </is>
      </c>
      <c r="ADG79" t="inlineStr">
        <is>
          <t>Puas</t>
        </is>
      </c>
      <c r="ADH79" t="inlineStr">
        <is>
          <t>Tidak</t>
        </is>
      </c>
      <c r="ADI79" t="n">
        <v/>
      </c>
      <c r="ADJ79" t="inlineStr">
        <is>
          <t>Puas</t>
        </is>
      </c>
      <c r="ADK79" t="n">
        <v/>
      </c>
      <c r="ADL79" t="n">
        <v/>
      </c>
      <c r="ADM79" t="n">
        <v/>
      </c>
      <c r="ADN79" t="n">
        <v/>
      </c>
      <c r="ADO79" t="n">
        <v/>
      </c>
      <c r="ADP79" t="n">
        <v/>
      </c>
      <c r="ADQ79" t="n">
        <v/>
      </c>
      <c r="ADR79" t="n">
        <v/>
      </c>
      <c r="ADS79" t="n">
        <v/>
      </c>
      <c r="ADT79" t="n">
        <v/>
      </c>
      <c r="ADU79" t="inlineStr">
        <is>
          <t>Menghubungi CPO atau pendamping</t>
        </is>
      </c>
      <c r="ADV79" t="n">
        <v>0</v>
      </c>
      <c r="ADW79" t="n">
        <v>0</v>
      </c>
      <c r="ADX79" t="n">
        <v>0</v>
      </c>
      <c r="ADY79" t="n">
        <v>0</v>
      </c>
      <c r="ADZ79" t="n">
        <v>1</v>
      </c>
      <c r="AEA79" t="n">
        <v>0</v>
      </c>
      <c r="AEB79" t="n">
        <v>0</v>
      </c>
      <c r="AEC79" t="n">
        <v>0</v>
      </c>
      <c r="AED79" t="inlineStr">
        <is>
          <t>Tidak</t>
        </is>
      </c>
      <c r="AEE79" t="inlineStr">
        <is>
          <t>Laki-laki dewasa</t>
        </is>
      </c>
      <c r="AEF79" t="n">
        <v/>
      </c>
      <c r="AEG79" t="inlineStr">
        <is>
          <t>Menelepon atau WA langsung</t>
        </is>
      </c>
      <c r="AEH79" t="n">
        <v/>
      </c>
      <c r="AEI79" t="inlineStr">
        <is>
          <t>Tidak</t>
        </is>
      </c>
      <c r="AEJ79" t="inlineStr">
        <is>
          <t>Ya, selalu</t>
        </is>
      </c>
      <c r="AEK79" t="inlineStr">
        <is>
          <t>Peningkatan kebersihan kandang ternak</t>
        </is>
      </c>
      <c r="AEL79" t="n">
        <v>0</v>
      </c>
      <c r="AEM79" t="n">
        <v>0</v>
      </c>
      <c r="AEN79" t="n">
        <v>0</v>
      </c>
      <c r="AEO79" t="n">
        <v>0</v>
      </c>
      <c r="AEP79" t="n">
        <v>0</v>
      </c>
      <c r="AEQ79" t="n">
        <v>0</v>
      </c>
      <c r="AER79" t="n">
        <v>1</v>
      </c>
      <c r="AES79" t="n">
        <v>0</v>
      </c>
      <c r="AET79" t="n">
        <v>0</v>
      </c>
      <c r="AEU79" t="n">
        <v>0</v>
      </c>
      <c r="AEV79" t="n">
        <v>0</v>
      </c>
      <c r="AEW79" t="n">
        <v>0</v>
      </c>
      <c r="AEX79" t="n">
        <v/>
      </c>
      <c r="AEY79" t="inlineStr">
        <is>
          <t>Agar kandang lebih bersih</t>
        </is>
      </c>
      <c r="AEZ79" t="n">
        <v/>
      </c>
      <c r="AFA79" t="inlineStr">
        <is>
          <t>Koperasi</t>
        </is>
      </c>
      <c r="AFB79" t="n">
        <v/>
      </c>
      <c r="AFC79" t="inlineStr">
        <is>
          <t>1000534805-19_45_56.jpg</t>
        </is>
      </c>
      <c r="AFD79" t="inlineStr">
        <is>
          <t>https://kf.kobotoolbox.org/api/v2/assets/avstPQqLr3Ab3ZdcVTXZ6f/data/670372945/attachments/attV4mYowaw2bee2HQPNpCML/</t>
        </is>
      </c>
      <c r="AFE79" t="inlineStr">
        <is>
          <t>1000534802-19_46_0.jpg</t>
        </is>
      </c>
      <c r="AFF79" t="inlineStr">
        <is>
          <t>https://kf.kobotoolbox.org/api/v2/assets/avstPQqLr3Ab3ZdcVTXZ6f/data/670372945/attachments/attDwmLdSe3GNaMbcQNTnqiy/</t>
        </is>
      </c>
      <c r="AFG79" t="inlineStr">
        <is>
          <t>Doni iswanto</t>
        </is>
      </c>
      <c r="AFH79" t="n">
        <v/>
      </c>
      <c r="AFI79" t="n">
        <v/>
      </c>
    </row>
    <row r="80">
      <c r="A80" t="n">
        <v/>
      </c>
      <c r="B80" t="n">
        <v/>
      </c>
      <c r="C80" t="n">
        <v/>
      </c>
      <c r="D80" t="inlineStr">
        <is>
          <t>bu wasuin</t>
        </is>
      </c>
      <c r="E80" t="n">
        <v>0</v>
      </c>
      <c r="F80" t="inlineStr">
        <is>
          <t>-7.911992 112.768134 728.0999755859375 6.665999889373779</t>
        </is>
      </c>
      <c r="G80" t="n">
        <v>-7.911992</v>
      </c>
      <c r="H80" t="n">
        <v>112.768134</v>
      </c>
      <c r="I80" t="n">
        <v>728.0999756</v>
      </c>
      <c r="J80" t="n">
        <v>6.665999889</v>
      </c>
      <c r="K80" t="n">
        <v>0</v>
      </c>
      <c r="L80" t="inlineStr">
        <is>
          <t>-7.911972 112.768114 728.0999755859375 8.701000213623047</t>
        </is>
      </c>
      <c r="M80" t="n">
        <v>-7.911972</v>
      </c>
      <c r="N80" t="n">
        <v>112.768114</v>
      </c>
      <c r="O80" t="n">
        <v>728.0999756</v>
      </c>
      <c r="P80" t="n">
        <v>8.701000214</v>
      </c>
      <c r="Q80" t="n">
        <v>0</v>
      </c>
      <c r="R80" t="inlineStr">
        <is>
          <t>Jawa Timur</t>
        </is>
      </c>
      <c r="S80" t="n">
        <v>0</v>
      </c>
      <c r="T80" t="n">
        <v>0</v>
      </c>
      <c r="U80" t="n">
        <v>0</v>
      </c>
      <c r="V80" t="n">
        <v>0</v>
      </c>
      <c r="W80" t="n">
        <v>0</v>
      </c>
      <c r="X80" t="n">
        <v>1</v>
      </c>
      <c r="Y80" t="n">
        <v>0</v>
      </c>
      <c r="Z80" t="n">
        <v>0</v>
      </c>
      <c r="AA80" t="n">
        <v>0</v>
      </c>
      <c r="AB80" t="n">
        <v>0</v>
      </c>
      <c r="AC80" t="inlineStr">
        <is>
          <t>MALANG</t>
        </is>
      </c>
      <c r="AD80" t="inlineStr">
        <is>
          <t>JABUNG</t>
        </is>
      </c>
      <c r="AE80" t="inlineStr">
        <is>
          <t>KEMIRI</t>
        </is>
      </c>
      <c r="AF80" t="inlineStr">
        <is>
          <t>KAN JABUNG</t>
        </is>
      </c>
      <c r="AG80" t="inlineStr">
        <is>
          <t>KJP0645</t>
        </is>
      </c>
      <c r="AH80" t="n">
        <v>9</v>
      </c>
      <c r="AI80" t="inlineStr">
        <is>
          <t>VPA2</t>
        </is>
      </c>
      <c r="AJ80" t="inlineStr">
        <is>
          <t>Aktif</t>
        </is>
      </c>
      <c r="AK80" t="n">
        <v>48</v>
      </c>
      <c r="AL80" t="inlineStr">
        <is>
          <t>Perempuan</t>
        </is>
      </c>
      <c r="AM80" t="inlineStr">
        <is>
          <t>Sudah menikah</t>
        </is>
      </c>
      <c r="AN80" t="inlineStr">
        <is>
          <t>SD/Sederajat</t>
        </is>
      </c>
      <c r="AO80" t="inlineStr">
        <is>
          <t>Peternak</t>
        </is>
      </c>
      <c r="AP80" t="n">
        <v>0</v>
      </c>
      <c r="AQ80" t="n">
        <v>1</v>
      </c>
      <c r="AR80" t="n">
        <v>0</v>
      </c>
      <c r="AS80" t="n">
        <v>0</v>
      </c>
      <c r="AT80" t="n">
        <v>0</v>
      </c>
      <c r="AU80" t="n">
        <v>0</v>
      </c>
      <c r="AV80" t="n">
        <v>0</v>
      </c>
      <c r="AW80" t="n">
        <v>0</v>
      </c>
      <c r="AX80" t="n">
        <v/>
      </c>
      <c r="AY80" t="inlineStr">
        <is>
          <t>Petani</t>
        </is>
      </c>
      <c r="AZ80" t="n">
        <v>1</v>
      </c>
      <c r="BA80" t="n">
        <v>0</v>
      </c>
      <c r="BB80" t="n">
        <v>0</v>
      </c>
      <c r="BC80" t="n">
        <v>0</v>
      </c>
      <c r="BD80" t="n">
        <v>0</v>
      </c>
      <c r="BE80" t="n">
        <v>0</v>
      </c>
      <c r="BF80" t="n">
        <v>0</v>
      </c>
      <c r="BG80" t="n">
        <v>0</v>
      </c>
      <c r="BH80" t="n">
        <v/>
      </c>
      <c r="BI80" t="inlineStr">
        <is>
          <t>Rp2.500.000 - Rp3.500.000</t>
        </is>
      </c>
      <c r="BJ80" t="n">
        <v>1</v>
      </c>
      <c r="BK80" t="n">
        <v>1</v>
      </c>
      <c r="BL80" t="n">
        <v>2</v>
      </c>
      <c r="BM80" t="n">
        <v>0</v>
      </c>
      <c r="BN80" t="inlineStr">
        <is>
          <t>Milik sendiri</t>
        </is>
      </c>
      <c r="BO80" t="inlineStr">
        <is>
          <t>Permanen (dinding bata dan semen)</t>
        </is>
      </c>
      <c r="BP80" t="n">
        <v>1</v>
      </c>
      <c r="BQ80" t="n">
        <v>0</v>
      </c>
      <c r="BR80" t="n">
        <v>0</v>
      </c>
      <c r="BS80" t="n">
        <v>0</v>
      </c>
      <c r="BT80" t="n">
        <v>0</v>
      </c>
      <c r="BU80" t="n">
        <v/>
      </c>
      <c r="BV80" t="inlineStr">
        <is>
          <t>Keramik/ubin</t>
        </is>
      </c>
      <c r="BW80" t="n">
        <v>0</v>
      </c>
      <c r="BX80" t="n">
        <v>0</v>
      </c>
      <c r="BY80" t="n">
        <v>1</v>
      </c>
      <c r="BZ80" t="n">
        <v>0</v>
      </c>
      <c r="CA80" t="n">
        <v>0</v>
      </c>
      <c r="CB80" t="n">
        <v/>
      </c>
      <c r="CC80" t="inlineStr">
        <is>
          <t>Genting</t>
        </is>
      </c>
      <c r="CD80" t="n">
        <v>0</v>
      </c>
      <c r="CE80" t="n">
        <v>0</v>
      </c>
      <c r="CF80" t="n">
        <v>0</v>
      </c>
      <c r="CG80" t="n">
        <v>0</v>
      </c>
      <c r="CH80" t="n">
        <v>0</v>
      </c>
      <c r="CI80" t="n">
        <v>1</v>
      </c>
      <c r="CJ80" t="n">
        <v>0</v>
      </c>
      <c r="CK80" t="n">
        <v/>
      </c>
      <c r="CL80" t="inlineStr">
        <is>
          <t>Ya</t>
        </is>
      </c>
      <c r="CM80" t="n">
        <v>2017</v>
      </c>
      <c r="CN80" t="inlineStr">
        <is>
          <t>Fixed-Dome (Kubah Tetap)</t>
        </is>
      </c>
      <c r="CO80" t="inlineStr">
        <is>
          <t>6 m³ (4-5 ekor sapi, ±5 jam memasak/hari, ±50 kg</t>
        </is>
      </c>
      <c r="CP80" t="inlineStr">
        <is>
          <t>Anggota keluarga - laki-laki</t>
        </is>
      </c>
      <c r="CQ80" t="n">
        <v>0</v>
      </c>
      <c r="CR80" t="n">
        <v>0</v>
      </c>
      <c r="CS80" t="n">
        <v>0</v>
      </c>
      <c r="CT80" t="n">
        <v>0</v>
      </c>
      <c r="CU80" t="n">
        <v>1</v>
      </c>
      <c r="CV80" t="n">
        <v>0</v>
      </c>
      <c r="CW80" t="n">
        <v>0</v>
      </c>
      <c r="CX80" t="n">
        <v>0</v>
      </c>
      <c r="CY80" t="inlineStr">
        <is>
          <t>Anggota keluarga - laki-laki</t>
        </is>
      </c>
      <c r="CZ80" t="n">
        <v>1</v>
      </c>
      <c r="DA80" t="n">
        <v>0</v>
      </c>
      <c r="DB80" t="n">
        <v>0</v>
      </c>
      <c r="DC80" t="n">
        <v/>
      </c>
      <c r="DD80" t="inlineStr">
        <is>
          <t>Anggota keluarga - laki-laki CPO atau pendamping</t>
        </is>
      </c>
      <c r="DE80" t="n">
        <v>1</v>
      </c>
      <c r="DF80" t="n">
        <v>0</v>
      </c>
      <c r="DG80" t="n">
        <v>1</v>
      </c>
      <c r="DH80" t="n">
        <v>0</v>
      </c>
      <c r="DI80" t="n">
        <v/>
      </c>
      <c r="DJ80" t="inlineStr">
        <is>
          <t>Anggota keluarga - laki-laki CPO atau pendamping</t>
        </is>
      </c>
      <c r="DK80" t="n">
        <v>1</v>
      </c>
      <c r="DL80" t="n">
        <v>0</v>
      </c>
      <c r="DM80" t="n">
        <v>1</v>
      </c>
      <c r="DN80" t="n">
        <v>0</v>
      </c>
      <c r="DO80" t="n">
        <v/>
      </c>
      <c r="DP80" t="inlineStr">
        <is>
          <t>Ya</t>
        </is>
      </c>
      <c r="DQ80" t="n">
        <v/>
      </c>
      <c r="DR80" t="n">
        <v/>
      </c>
      <c r="DS80" t="n">
        <v/>
      </c>
      <c r="DT80" t="n">
        <v/>
      </c>
      <c r="DU80" t="n">
        <v/>
      </c>
      <c r="DV80" t="n">
        <v/>
      </c>
      <c r="DW80" t="n">
        <v/>
      </c>
      <c r="DX80" t="n">
        <v/>
      </c>
      <c r="DY80" t="n">
        <v/>
      </c>
      <c r="DZ80" t="n">
        <v/>
      </c>
      <c r="EA80" t="n">
        <v/>
      </c>
      <c r="EB80" t="n">
        <v/>
      </c>
      <c r="EC80" t="n">
        <v/>
      </c>
      <c r="ED80" t="n">
        <v/>
      </c>
      <c r="EE80" t="n">
        <v/>
      </c>
      <c r="EF80" t="n">
        <v/>
      </c>
      <c r="EG80" t="n">
        <v/>
      </c>
      <c r="EH80" t="n">
        <v/>
      </c>
      <c r="EI80" t="inlineStr">
        <is>
          <t>Tidak ada masalah</t>
        </is>
      </c>
      <c r="EJ80" t="n">
        <v>0</v>
      </c>
      <c r="EK80" t="n">
        <v>0</v>
      </c>
      <c r="EL80" t="n">
        <v>0</v>
      </c>
      <c r="EM80" t="n">
        <v>1</v>
      </c>
      <c r="EN80" t="n">
        <v>0</v>
      </c>
      <c r="EO80" t="n">
        <v/>
      </c>
      <c r="EP80" t="inlineStr">
        <is>
          <t>Ya, cukup jelas dan mudah diikuti</t>
        </is>
      </c>
      <c r="EQ80" t="inlineStr">
        <is>
          <t>Pelatihan</t>
        </is>
      </c>
      <c r="ER80" t="inlineStr">
        <is>
          <t>CPO atau pendamping Staff BIRU</t>
        </is>
      </c>
      <c r="ES80" t="n">
        <v>1</v>
      </c>
      <c r="ET80" t="n">
        <v>1</v>
      </c>
      <c r="EU80" t="n">
        <v>0</v>
      </c>
      <c r="EV80" t="n">
        <v>0</v>
      </c>
      <c r="EW80" t="n">
        <v/>
      </c>
      <c r="EX80" t="inlineStr">
        <is>
          <t>Anggota keluarga - Laki-laki</t>
        </is>
      </c>
      <c r="EY80" t="n">
        <v>1</v>
      </c>
      <c r="EZ80" t="n">
        <v>0</v>
      </c>
      <c r="FA80" t="n">
        <v>0</v>
      </c>
      <c r="FB80" t="n">
        <v/>
      </c>
      <c r="FC80" t="inlineStr">
        <is>
          <t>Setiap minggu</t>
        </is>
      </c>
      <c r="FD80" t="n">
        <v/>
      </c>
      <c r="FE80" t="inlineStr">
        <is>
          <t>Mengetahui</t>
        </is>
      </c>
      <c r="FF80" t="inlineStr">
        <is>
          <t>Sering (setiap minggu)</t>
        </is>
      </c>
      <c r="FG80" t="inlineStr">
        <is>
          <t>Mengetahui</t>
        </is>
      </c>
      <c r="FH80" t="inlineStr">
        <is>
          <t>Sering (setiap minggu)</t>
        </is>
      </c>
      <c r="FI80" t="inlineStr">
        <is>
          <t>Mengetahui</t>
        </is>
      </c>
      <c r="FJ80" t="inlineStr">
        <is>
          <t>Selalu (setiap hari)</t>
        </is>
      </c>
      <c r="FK80" t="inlineStr">
        <is>
          <t>Mengetahui</t>
        </is>
      </c>
      <c r="FL80" t="inlineStr">
        <is>
          <t>Selalu (setiap hari)</t>
        </is>
      </c>
      <c r="FM80" t="inlineStr">
        <is>
          <t>Mengetahui</t>
        </is>
      </c>
      <c r="FN80" t="inlineStr">
        <is>
          <t>Sering (setiap minggu)</t>
        </is>
      </c>
      <c r="FO80" t="inlineStr">
        <is>
          <t>Mengetahui</t>
        </is>
      </c>
      <c r="FP80" t="inlineStr">
        <is>
          <t>Sering (setiap minggu)</t>
        </is>
      </c>
      <c r="FQ80" t="inlineStr">
        <is>
          <t>Mengetahui</t>
        </is>
      </c>
      <c r="FR80" t="inlineStr">
        <is>
          <t>Ya</t>
        </is>
      </c>
      <c r="FS80" t="inlineStr">
        <is>
          <t>Mengetahui</t>
        </is>
      </c>
      <c r="FT80" t="inlineStr">
        <is>
          <t>Ya, terkadang</t>
        </is>
      </c>
      <c r="FU80" t="inlineStr">
        <is>
          <t>Laki-laki dewasa Perempuan dewasa</t>
        </is>
      </c>
      <c r="FV80" t="n">
        <v>1</v>
      </c>
      <c r="FW80" t="n">
        <v>1</v>
      </c>
      <c r="FX80" t="n">
        <v>0</v>
      </c>
      <c r="FY80" t="n">
        <v>0</v>
      </c>
      <c r="FZ80" t="inlineStr">
        <is>
          <t>Memahami</t>
        </is>
      </c>
      <c r="GA80" t="inlineStr">
        <is>
          <t>CPO Pelatihan</t>
        </is>
      </c>
      <c r="GB80" t="n">
        <v>1</v>
      </c>
      <c r="GC80" t="n">
        <v>1</v>
      </c>
      <c r="GD80" t="n">
        <v>0</v>
      </c>
      <c r="GE80" t="n">
        <v>0</v>
      </c>
      <c r="GF80" t="n">
        <v/>
      </c>
      <c r="GG80" t="inlineStr">
        <is>
          <t>Sering</t>
        </is>
      </c>
      <c r="GH80" t="inlineStr">
        <is>
          <t>Tidak</t>
        </is>
      </c>
      <c r="GI80" t="n">
        <v/>
      </c>
      <c r="GJ80" t="n">
        <v/>
      </c>
      <c r="GK80" t="n">
        <v/>
      </c>
      <c r="GL80" t="n">
        <v/>
      </c>
      <c r="GM80" t="n">
        <v/>
      </c>
      <c r="GN80" t="n">
        <v/>
      </c>
      <c r="GO80" t="n">
        <v/>
      </c>
      <c r="GP80" t="inlineStr">
        <is>
          <t>Sebagian</t>
        </is>
      </c>
      <c r="GQ80" t="inlineStr">
        <is>
          <t>LPG</t>
        </is>
      </c>
      <c r="GR80" t="n">
        <v>1</v>
      </c>
      <c r="GS80" t="n">
        <v>0</v>
      </c>
      <c r="GT80" t="n">
        <v>0</v>
      </c>
      <c r="GU80" t="n">
        <v>0</v>
      </c>
      <c r="GV80" t="n">
        <v>0</v>
      </c>
      <c r="GW80" t="n">
        <v>0</v>
      </c>
      <c r="GX80" t="n">
        <v>0</v>
      </c>
      <c r="GY80" t="n">
        <v/>
      </c>
      <c r="GZ80" t="inlineStr">
        <is>
          <t>Ya</t>
        </is>
      </c>
      <c r="HA80" t="n">
        <v/>
      </c>
      <c r="HB80" t="n">
        <v/>
      </c>
      <c r="HC80" t="n">
        <v/>
      </c>
      <c r="HD80" t="n">
        <v/>
      </c>
      <c r="HE80" t="n">
        <v/>
      </c>
      <c r="HF80" t="n">
        <v/>
      </c>
      <c r="HG80" t="n">
        <v/>
      </c>
      <c r="HH80" t="n">
        <v/>
      </c>
      <c r="HI80" t="n">
        <v/>
      </c>
      <c r="HJ80" t="n">
        <v/>
      </c>
      <c r="HK80" t="n">
        <v/>
      </c>
      <c r="HL80" t="n">
        <v/>
      </c>
      <c r="HM80" t="n">
        <v/>
      </c>
      <c r="HN80" t="n">
        <v/>
      </c>
      <c r="HO80" t="n">
        <v/>
      </c>
      <c r="HP80" t="n">
        <v/>
      </c>
      <c r="HQ80" t="n">
        <v/>
      </c>
      <c r="HR80" t="n">
        <v/>
      </c>
      <c r="HS80" t="n">
        <v/>
      </c>
      <c r="HT80" t="n">
        <v/>
      </c>
      <c r="HU80" t="n">
        <v/>
      </c>
      <c r="HV80" t="n">
        <v/>
      </c>
      <c r="HW80" t="n">
        <v/>
      </c>
      <c r="HX80" t="n">
        <v/>
      </c>
      <c r="HY80" t="n">
        <v/>
      </c>
      <c r="HZ80" t="n">
        <v/>
      </c>
      <c r="IA80" t="n">
        <v>6</v>
      </c>
      <c r="IB80" t="n">
        <v>40000</v>
      </c>
      <c r="IC80" t="n">
        <v/>
      </c>
      <c r="ID80" t="n">
        <v/>
      </c>
      <c r="IE80" t="n">
        <v/>
      </c>
      <c r="IF80" t="n">
        <v/>
      </c>
      <c r="IG80" t="n">
        <v/>
      </c>
      <c r="IH80" t="n">
        <v/>
      </c>
      <c r="II80" t="n">
        <v/>
      </c>
      <c r="IJ80" t="n">
        <v/>
      </c>
      <c r="IK80" t="inlineStr">
        <is>
          <t>50-65 kg</t>
        </is>
      </c>
      <c r="IL80" t="inlineStr">
        <is>
          <t>1-3 jam</t>
        </is>
      </c>
      <c r="IM80" t="inlineStr">
        <is>
          <t>Ya</t>
        </is>
      </c>
      <c r="IN80" t="inlineStr">
        <is>
          <t>Ya</t>
        </is>
      </c>
      <c r="IO80" t="inlineStr">
        <is>
          <t>Lebih bersih</t>
        </is>
      </c>
      <c r="IP80" t="n">
        <v/>
      </c>
      <c r="IQ80" t="inlineStr">
        <is>
          <t>Tidak pernah</t>
        </is>
      </c>
      <c r="IR80" t="n">
        <v/>
      </c>
      <c r="IS80" t="n">
        <v/>
      </c>
      <c r="IT80" t="n">
        <v/>
      </c>
      <c r="IU80" t="n">
        <v/>
      </c>
      <c r="IV80" t="n">
        <v/>
      </c>
      <c r="IW80" t="n">
        <v/>
      </c>
      <c r="IX80" t="n">
        <v/>
      </c>
      <c r="IY80" t="n">
        <v/>
      </c>
      <c r="IZ80" t="inlineStr">
        <is>
          <t>Tidak pernah</t>
        </is>
      </c>
      <c r="JA80" t="n">
        <v/>
      </c>
      <c r="JB80" t="n">
        <v/>
      </c>
      <c r="JC80" t="n">
        <v/>
      </c>
      <c r="JD80" t="n">
        <v/>
      </c>
      <c r="JE80" t="n">
        <v/>
      </c>
      <c r="JF80" t="n">
        <v/>
      </c>
      <c r="JG80" t="n">
        <v/>
      </c>
      <c r="JH80" t="n">
        <v/>
      </c>
      <c r="JI80" t="inlineStr">
        <is>
          <t>Tidak pernah</t>
        </is>
      </c>
      <c r="JJ80" t="n">
        <v/>
      </c>
      <c r="JK80" t="n">
        <v/>
      </c>
      <c r="JL80" t="n">
        <v/>
      </c>
      <c r="JM80" t="n">
        <v/>
      </c>
      <c r="JN80" t="n">
        <v/>
      </c>
      <c r="JO80" t="n">
        <v/>
      </c>
      <c r="JP80" t="n">
        <v/>
      </c>
      <c r="JQ80" t="n">
        <v/>
      </c>
      <c r="JR80" t="inlineStr">
        <is>
          <t>Tidak pernah</t>
        </is>
      </c>
      <c r="JS80" t="n">
        <v/>
      </c>
      <c r="JT80" t="n">
        <v/>
      </c>
      <c r="JU80" t="n">
        <v/>
      </c>
      <c r="JV80" t="n">
        <v/>
      </c>
      <c r="JW80" t="n">
        <v/>
      </c>
      <c r="JX80" t="n">
        <v/>
      </c>
      <c r="JY80" t="n">
        <v/>
      </c>
      <c r="JZ80" t="n">
        <v/>
      </c>
      <c r="KA80" t="inlineStr">
        <is>
          <t>Tidak pernah</t>
        </is>
      </c>
      <c r="KB80" t="n">
        <v/>
      </c>
      <c r="KC80" t="n">
        <v/>
      </c>
      <c r="KD80" t="n">
        <v/>
      </c>
      <c r="KE80" t="n">
        <v/>
      </c>
      <c r="KF80" t="n">
        <v/>
      </c>
      <c r="KG80" t="n">
        <v/>
      </c>
      <c r="KH80" t="n">
        <v/>
      </c>
      <c r="KI80" t="n">
        <v/>
      </c>
      <c r="KJ80" t="inlineStr">
        <is>
          <t>Tidak pernah</t>
        </is>
      </c>
      <c r="KK80" t="n">
        <v/>
      </c>
      <c r="KL80" t="n">
        <v/>
      </c>
      <c r="KM80" t="n">
        <v/>
      </c>
      <c r="KN80" t="n">
        <v/>
      </c>
      <c r="KO80" t="n">
        <v/>
      </c>
      <c r="KP80" t="n">
        <v/>
      </c>
      <c r="KQ80" t="n">
        <v/>
      </c>
      <c r="KR80" t="n">
        <v/>
      </c>
      <c r="KS80" t="inlineStr">
        <is>
          <t>Cukup membaik</t>
        </is>
      </c>
      <c r="KT80" t="inlineStr">
        <is>
          <t>0-1 kali</t>
        </is>
      </c>
      <c r="KU80" t="inlineStr">
        <is>
          <t>0-1 kali</t>
        </is>
      </c>
      <c r="KV80" t="inlineStr">
        <is>
          <t>Tidak ada</t>
        </is>
      </c>
      <c r="KW80" t="n">
        <v>0</v>
      </c>
      <c r="KX80" t="n">
        <v>0</v>
      </c>
      <c r="KY80" t="n">
        <v>0</v>
      </c>
      <c r="KZ80" t="n">
        <v>1</v>
      </c>
      <c r="LA80" t="inlineStr">
        <is>
          <t>Cukup membaik</t>
        </is>
      </c>
      <c r="LB80" t="inlineStr">
        <is>
          <t>Cukup membaik</t>
        </is>
      </c>
      <c r="LC80" t="n">
        <v>4</v>
      </c>
      <c r="LD80" t="n">
        <v>6</v>
      </c>
      <c r="LE80" t="n">
        <v>0</v>
      </c>
      <c r="LF80" t="n">
        <v>0</v>
      </c>
      <c r="LG80" t="inlineStr">
        <is>
          <t>Ya</t>
        </is>
      </c>
      <c r="LH80" t="n">
        <v>40000</v>
      </c>
      <c r="LI80" t="n">
        <v/>
      </c>
      <c r="LJ80" t="inlineStr">
        <is>
          <t>Kebutuhan rumah tangga</t>
        </is>
      </c>
      <c r="LK80" t="n">
        <v>0</v>
      </c>
      <c r="LL80" t="n">
        <v>0</v>
      </c>
      <c r="LM80" t="n">
        <v>0</v>
      </c>
      <c r="LN80" t="n">
        <v>0</v>
      </c>
      <c r="LO80" t="n">
        <v>1</v>
      </c>
      <c r="LP80" t="n">
        <v>0</v>
      </c>
      <c r="LQ80" t="n">
        <v>0</v>
      </c>
      <c r="LR80" t="n">
        <v/>
      </c>
      <c r="LS80" t="n">
        <v>7</v>
      </c>
      <c r="LT80" t="n">
        <v>0</v>
      </c>
      <c r="LU80" t="n">
        <v>0</v>
      </c>
      <c r="LV80" t="n">
        <v>7</v>
      </c>
      <c r="LW80" t="n">
        <v>0</v>
      </c>
      <c r="LX80" t="n">
        <v>0</v>
      </c>
      <c r="LY80" t="n">
        <v>5</v>
      </c>
      <c r="LZ80" t="n">
        <v>0</v>
      </c>
      <c r="MA80" t="n">
        <v>0</v>
      </c>
      <c r="MB80" t="inlineStr">
        <is>
          <t>Ya</t>
        </is>
      </c>
      <c r="MC80" t="n">
        <v>20</v>
      </c>
      <c r="MD80" t="n">
        <v>0</v>
      </c>
      <c r="ME80" t="n">
        <v>0</v>
      </c>
      <c r="MF80" t="n">
        <v>0</v>
      </c>
      <c r="MG80" t="n">
        <v>0</v>
      </c>
      <c r="MH80" t="n">
        <v>0</v>
      </c>
      <c r="MI80" t="inlineStr">
        <is>
          <t>Istirahat</t>
        </is>
      </c>
      <c r="MJ80" t="n">
        <v>0</v>
      </c>
      <c r="MK80" t="n">
        <v>0</v>
      </c>
      <c r="ML80" t="n">
        <v>1</v>
      </c>
      <c r="MM80" t="n">
        <v>0</v>
      </c>
      <c r="MN80" t="n">
        <v>0</v>
      </c>
      <c r="MO80" t="n">
        <v>0</v>
      </c>
      <c r="MP80" t="n">
        <v/>
      </c>
      <c r="MQ80" t="n">
        <v/>
      </c>
      <c r="MR80" t="inlineStr">
        <is>
          <t>Istirahat</t>
        </is>
      </c>
      <c r="MS80" t="n">
        <v/>
      </c>
      <c r="MT80" t="inlineStr">
        <is>
          <t>Istirahat</t>
        </is>
      </c>
      <c r="MU80" t="inlineStr">
        <is>
          <t>Ya, mempekerjakan orang lain</t>
        </is>
      </c>
      <c r="MV80" t="inlineStr">
        <is>
          <t>Pemasangan sistem biogas</t>
        </is>
      </c>
      <c r="MW80" t="n">
        <v>0</v>
      </c>
      <c r="MX80" t="n">
        <v>1</v>
      </c>
      <c r="MY80" t="n">
        <v>0</v>
      </c>
      <c r="MZ80" t="n">
        <v>0</v>
      </c>
      <c r="NA80" t="n">
        <v/>
      </c>
      <c r="NB80" t="n">
        <v>2</v>
      </c>
      <c r="NC80" t="n">
        <v/>
      </c>
      <c r="ND80" t="n">
        <v/>
      </c>
      <c r="NE80" t="n">
        <v/>
      </c>
      <c r="NF80" t="n">
        <v/>
      </c>
      <c r="NG80" t="n">
        <v/>
      </c>
      <c r="NH80" t="n">
        <v/>
      </c>
      <c r="NI80" t="n">
        <v/>
      </c>
      <c r="NJ80" t="n">
        <v/>
      </c>
      <c r="NK80" t="n">
        <v/>
      </c>
      <c r="NL80" t="inlineStr">
        <is>
          <t>Ya</t>
        </is>
      </c>
      <c r="NM80" t="inlineStr">
        <is>
          <t>Kombinasi kredit/pinjaman dan dana hibah</t>
        </is>
      </c>
      <c r="NN80" t="inlineStr">
        <is>
          <t>7.000.001-9.000.000</t>
        </is>
      </c>
      <c r="NO80" t="inlineStr">
        <is>
          <t>Yayasan Rumah Energi atau BIRU</t>
        </is>
      </c>
      <c r="NP80" t="n">
        <v/>
      </c>
      <c r="NQ80" t="inlineStr">
        <is>
          <t>Koperasi</t>
        </is>
      </c>
      <c r="NR80" t="n">
        <v/>
      </c>
      <c r="NS80" t="n">
        <v>24</v>
      </c>
      <c r="NT80" t="inlineStr">
        <is>
          <t>Anggota keluarga - Laki-laki dewasa</t>
        </is>
      </c>
      <c r="NU80" t="n">
        <v/>
      </c>
      <c r="NV80" t="n">
        <v/>
      </c>
      <c r="NW80" t="n">
        <v/>
      </c>
      <c r="NX80" t="inlineStr">
        <is>
          <t>Sedikit meningkat</t>
        </is>
      </c>
      <c r="NY80" t="n">
        <v>90</v>
      </c>
      <c r="NZ80" t="n">
        <v>0</v>
      </c>
      <c r="OA80" t="n">
        <v>0</v>
      </c>
      <c r="OB80" t="n">
        <v>20</v>
      </c>
      <c r="OC80" t="n">
        <v>25</v>
      </c>
      <c r="OD80" t="n">
        <v>0</v>
      </c>
      <c r="OE80" t="inlineStr">
        <is>
          <t>Lebih baik</t>
        </is>
      </c>
      <c r="OF80" t="inlineStr">
        <is>
          <t>Lebih baik (beda waktu memasak 5-30 menit, ATAU tidak lagi ada rasa/bau makanan yang berubah, ATAU alasan lainnya)</t>
        </is>
      </c>
      <c r="OG80" t="inlineStr">
        <is>
          <t>Ya</t>
        </is>
      </c>
      <c r="OH80" t="n">
        <v>0</v>
      </c>
      <c r="OI80" t="n">
        <v>4</v>
      </c>
      <c r="OJ80" t="n">
        <v>0</v>
      </c>
      <c r="OK80" t="n">
        <v>0</v>
      </c>
      <c r="OL80" t="n">
        <v>0</v>
      </c>
      <c r="OM80" t="n">
        <v>0</v>
      </c>
      <c r="ON80" t="n">
        <v>0</v>
      </c>
      <c r="OO80" t="n">
        <v>0</v>
      </c>
      <c r="OP80" t="inlineStr">
        <is>
          <t>Sapi perah</t>
        </is>
      </c>
      <c r="OQ80" t="n">
        <v>0</v>
      </c>
      <c r="OR80" t="n">
        <v>1</v>
      </c>
      <c r="OS80" t="n">
        <v>0</v>
      </c>
      <c r="OT80" t="n">
        <v>0</v>
      </c>
      <c r="OU80" t="n">
        <v>0</v>
      </c>
      <c r="OV80" t="n">
        <v>0</v>
      </c>
      <c r="OW80" t="n">
        <v>0</v>
      </c>
      <c r="OX80" t="n">
        <v>0</v>
      </c>
      <c r="OY80" t="n">
        <v>0</v>
      </c>
      <c r="OZ80" t="inlineStr">
        <is>
          <t>Sapi perah</t>
        </is>
      </c>
      <c r="PA80" t="n">
        <v>0</v>
      </c>
      <c r="PB80" t="n">
        <v>1</v>
      </c>
      <c r="PC80" t="n">
        <v>0</v>
      </c>
      <c r="PD80" t="n">
        <v>0</v>
      </c>
      <c r="PE80" t="n">
        <v>0</v>
      </c>
      <c r="PF80" t="n">
        <v>0</v>
      </c>
      <c r="PG80" t="n">
        <v>0</v>
      </c>
      <c r="PH80" t="n">
        <v>0</v>
      </c>
      <c r="PI80" t="n">
        <v>0</v>
      </c>
      <c r="PJ80" t="inlineStr">
        <is>
          <t>Sapi perah</t>
        </is>
      </c>
      <c r="PK80" t="n">
        <v>0</v>
      </c>
      <c r="PL80" t="n">
        <v>1</v>
      </c>
      <c r="PM80" t="n">
        <v>0</v>
      </c>
      <c r="PN80" t="n">
        <v>0</v>
      </c>
      <c r="PO80" t="n">
        <v>0</v>
      </c>
      <c r="PP80" t="n">
        <v>0</v>
      </c>
      <c r="PQ80" t="n">
        <v>0</v>
      </c>
      <c r="PR80" t="n">
        <v>0</v>
      </c>
      <c r="PS80" t="n">
        <v>0</v>
      </c>
      <c r="PT80" t="n">
        <v/>
      </c>
      <c r="PU80" t="n">
        <v/>
      </c>
      <c r="PV80" t="n">
        <v/>
      </c>
      <c r="PW80" t="n">
        <v/>
      </c>
      <c r="PX80" t="n">
        <v/>
      </c>
      <c r="PY80" t="n">
        <v/>
      </c>
      <c r="PZ80" t="n">
        <v/>
      </c>
      <c r="QA80" t="n">
        <v/>
      </c>
      <c r="QB80" t="n">
        <v/>
      </c>
      <c r="QC80" t="n">
        <v/>
      </c>
      <c r="QD80" t="n">
        <v/>
      </c>
      <c r="QE80" t="inlineStr">
        <is>
          <t>1-Disebarkan ke lahan terbuka</t>
        </is>
      </c>
      <c r="QF80" t="n">
        <v>0</v>
      </c>
      <c r="QG80" t="n">
        <v>0</v>
      </c>
      <c r="QH80" t="n">
        <v>0</v>
      </c>
      <c r="QI80" t="n">
        <v>0</v>
      </c>
      <c r="QJ80" t="n">
        <v>0</v>
      </c>
      <c r="QK80" t="n">
        <v>1</v>
      </c>
      <c r="QL80" t="n">
        <v>0</v>
      </c>
      <c r="QM80" t="n">
        <v>0</v>
      </c>
      <c r="QN80" t="n">
        <v>0</v>
      </c>
      <c r="QO80" t="n">
        <v/>
      </c>
      <c r="QP80" t="n">
        <v/>
      </c>
      <c r="QQ80" t="n">
        <v/>
      </c>
      <c r="QR80" t="n">
        <v/>
      </c>
      <c r="QS80" t="n">
        <v/>
      </c>
      <c r="QT80" t="n">
        <v/>
      </c>
      <c r="QU80" t="n">
        <v/>
      </c>
      <c r="QV80" t="n">
        <v/>
      </c>
      <c r="QW80" t="n">
        <v/>
      </c>
      <c r="QX80" t="n">
        <v/>
      </c>
      <c r="QY80" t="n">
        <v/>
      </c>
      <c r="QZ80" t="n">
        <v/>
      </c>
      <c r="RA80" t="n">
        <v/>
      </c>
      <c r="RB80" t="n">
        <v/>
      </c>
      <c r="RC80" t="n">
        <v/>
      </c>
      <c r="RD80" t="n">
        <v/>
      </c>
      <c r="RE80" t="n">
        <v/>
      </c>
      <c r="RF80" t="n">
        <v/>
      </c>
      <c r="RG80" t="n">
        <v/>
      </c>
      <c r="RH80" t="n">
        <v/>
      </c>
      <c r="RI80" t="n">
        <v/>
      </c>
      <c r="RJ80" t="n">
        <v/>
      </c>
      <c r="RK80" t="n">
        <v/>
      </c>
      <c r="RL80" t="n">
        <v/>
      </c>
      <c r="RM80" t="n">
        <v/>
      </c>
      <c r="RN80" t="n">
        <v/>
      </c>
      <c r="RO80" t="n">
        <v/>
      </c>
      <c r="RP80" t="n">
        <v/>
      </c>
      <c r="RQ80" t="n">
        <v/>
      </c>
      <c r="RR80" t="n">
        <v/>
      </c>
      <c r="RS80" t="n">
        <v/>
      </c>
      <c r="RT80" t="n">
        <v/>
      </c>
      <c r="RU80" t="n">
        <v/>
      </c>
      <c r="RV80" t="n">
        <v/>
      </c>
      <c r="RW80" t="n">
        <v/>
      </c>
      <c r="RX80" t="n">
        <v/>
      </c>
      <c r="RY80" t="n">
        <v/>
      </c>
      <c r="RZ80" t="n">
        <v/>
      </c>
      <c r="SA80" t="n">
        <v/>
      </c>
      <c r="SB80" t="n">
        <v/>
      </c>
      <c r="SC80" t="n">
        <v/>
      </c>
      <c r="SD80" t="n">
        <v/>
      </c>
      <c r="SE80" t="n">
        <v/>
      </c>
      <c r="SF80" t="n">
        <v/>
      </c>
      <c r="SG80" t="n">
        <v/>
      </c>
      <c r="SH80" t="n">
        <v/>
      </c>
      <c r="SI80" t="n">
        <v/>
      </c>
      <c r="SJ80" t="n">
        <v/>
      </c>
      <c r="SK80" t="n">
        <v/>
      </c>
      <c r="SL80" t="n">
        <v/>
      </c>
      <c r="SM80" t="n">
        <v/>
      </c>
      <c r="SN80" t="n">
        <v/>
      </c>
      <c r="SO80" t="n">
        <v/>
      </c>
      <c r="SP80" t="n">
        <v/>
      </c>
      <c r="SQ80" t="n">
        <v/>
      </c>
      <c r="SR80" t="n">
        <v/>
      </c>
      <c r="SS80" t="n">
        <v/>
      </c>
      <c r="ST80" t="n">
        <v/>
      </c>
      <c r="SU80" t="n">
        <v/>
      </c>
      <c r="SV80" t="n">
        <v/>
      </c>
      <c r="SW80" t="n">
        <v/>
      </c>
      <c r="SX80" t="n">
        <v/>
      </c>
      <c r="SY80" t="n">
        <v/>
      </c>
      <c r="SZ80" t="n">
        <v>3</v>
      </c>
      <c r="TA80" t="n">
        <v/>
      </c>
      <c r="TB80" t="n">
        <v/>
      </c>
      <c r="TC80" t="n">
        <v/>
      </c>
      <c r="TD80" t="n">
        <v/>
      </c>
      <c r="TE80" t="n">
        <v/>
      </c>
      <c r="TF80" t="n">
        <v/>
      </c>
      <c r="TG80" t="n">
        <v/>
      </c>
      <c r="TH80" t="n">
        <v/>
      </c>
      <c r="TI80" t="n">
        <v/>
      </c>
      <c r="TJ80" t="n">
        <v/>
      </c>
      <c r="TK80" t="n">
        <v/>
      </c>
      <c r="TL80" t="n">
        <v/>
      </c>
      <c r="TM80" t="n">
        <v/>
      </c>
      <c r="TN80" t="n">
        <v/>
      </c>
      <c r="TO80" t="n">
        <v/>
      </c>
      <c r="TP80" t="n">
        <v/>
      </c>
      <c r="TQ80" t="n">
        <v/>
      </c>
      <c r="TR80" t="n">
        <v/>
      </c>
      <c r="TS80" t="n">
        <v/>
      </c>
      <c r="TT80" t="n">
        <v/>
      </c>
      <c r="TU80" t="n">
        <v/>
      </c>
      <c r="TV80" t="n">
        <v/>
      </c>
      <c r="TW80" t="n">
        <v/>
      </c>
      <c r="TX80" t="n">
        <v/>
      </c>
      <c r="TY80" t="n">
        <v/>
      </c>
      <c r="TZ80" t="n">
        <v/>
      </c>
      <c r="UA80" t="n">
        <v/>
      </c>
      <c r="UB80" t="n">
        <v/>
      </c>
      <c r="UC80" t="n">
        <v/>
      </c>
      <c r="UD80" t="n">
        <v/>
      </c>
      <c r="UE80" t="n">
        <v/>
      </c>
      <c r="UF80" t="n">
        <v/>
      </c>
      <c r="UG80" t="n">
        <v/>
      </c>
      <c r="UH80" t="n">
        <v/>
      </c>
      <c r="UI80" t="n">
        <v/>
      </c>
      <c r="UJ80" t="n">
        <v/>
      </c>
      <c r="UK80" t="n">
        <v/>
      </c>
      <c r="UL80" t="n">
        <v/>
      </c>
      <c r="UM80" t="n">
        <v/>
      </c>
      <c r="UN80" t="n">
        <v/>
      </c>
      <c r="UO80" t="n">
        <v/>
      </c>
      <c r="UP80" t="n">
        <v/>
      </c>
      <c r="UQ80" t="n">
        <v/>
      </c>
      <c r="UR80" t="n">
        <v/>
      </c>
      <c r="US80" t="n">
        <v/>
      </c>
      <c r="UT80" t="n">
        <v/>
      </c>
      <c r="UU80" t="n">
        <v/>
      </c>
      <c r="UV80" t="inlineStr">
        <is>
          <t>Pemberian pakan di kandang</t>
        </is>
      </c>
      <c r="UW80" t="n">
        <v/>
      </c>
      <c r="UX80" t="n">
        <v/>
      </c>
      <c r="UY80" t="n">
        <v/>
      </c>
      <c r="UZ80" t="n">
        <v/>
      </c>
      <c r="VA80" t="n">
        <v/>
      </c>
      <c r="VB80" t="n">
        <v/>
      </c>
      <c r="VC80" t="n">
        <v/>
      </c>
      <c r="VD80" t="inlineStr">
        <is>
          <t>Sangat jarang (&gt;1 bulan sekali)</t>
        </is>
      </c>
      <c r="VE80" t="n">
        <v/>
      </c>
      <c r="VF80" t="n">
        <v/>
      </c>
      <c r="VG80" t="n">
        <v/>
      </c>
      <c r="VH80" t="n">
        <v/>
      </c>
      <c r="VI80" t="n">
        <v/>
      </c>
      <c r="VJ80" t="n">
        <v/>
      </c>
      <c r="VK80" t="n">
        <v/>
      </c>
      <c r="VL80" t="inlineStr">
        <is>
          <t>Sangat sering (&gt;1 kali sehari)</t>
        </is>
      </c>
      <c r="VM80" t="n">
        <v/>
      </c>
      <c r="VN80" t="n">
        <v/>
      </c>
      <c r="VO80" t="n">
        <v/>
      </c>
      <c r="VP80" t="n">
        <v/>
      </c>
      <c r="VQ80" t="n">
        <v/>
      </c>
      <c r="VR80" t="n">
        <v/>
      </c>
      <c r="VS80" t="n">
        <v/>
      </c>
      <c r="VT80" t="n">
        <v/>
      </c>
      <c r="VU80" t="n">
        <v/>
      </c>
      <c r="VV80" t="n">
        <v/>
      </c>
      <c r="VW80" t="n">
        <v/>
      </c>
      <c r="VX80" t="n">
        <v/>
      </c>
      <c r="VY80" t="n">
        <v/>
      </c>
      <c r="VZ80" t="n">
        <v/>
      </c>
      <c r="WA80" t="n">
        <v/>
      </c>
      <c r="WB80" t="n">
        <v/>
      </c>
      <c r="WC80" t="n">
        <v/>
      </c>
      <c r="WD80" t="n">
        <v/>
      </c>
      <c r="WE80" t="n">
        <v/>
      </c>
      <c r="WF80" t="inlineStr">
        <is>
          <t>6-Digester biogas</t>
        </is>
      </c>
      <c r="WG80" t="n">
        <v>0</v>
      </c>
      <c r="WH80" t="n">
        <v>0</v>
      </c>
      <c r="WI80" t="n">
        <v>0</v>
      </c>
      <c r="WJ80" t="n">
        <v>0</v>
      </c>
      <c r="WK80" t="n">
        <v>0</v>
      </c>
      <c r="WL80" t="n">
        <v>0</v>
      </c>
      <c r="WM80" t="n">
        <v>0</v>
      </c>
      <c r="WN80" t="n">
        <v>0</v>
      </c>
      <c r="WO80" t="n">
        <v>0</v>
      </c>
      <c r="WP80" t="n">
        <v>1</v>
      </c>
      <c r="WQ80" t="n">
        <v>0</v>
      </c>
      <c r="WR80" t="n">
        <v>0</v>
      </c>
      <c r="WS80" t="n">
        <v/>
      </c>
      <c r="WT80" t="n">
        <v/>
      </c>
      <c r="WU80" t="n">
        <v/>
      </c>
      <c r="WV80" t="n">
        <v/>
      </c>
      <c r="WW80" t="n">
        <v/>
      </c>
      <c r="WX80" t="n">
        <v/>
      </c>
      <c r="WY80" t="n">
        <v/>
      </c>
      <c r="WZ80" t="n">
        <v/>
      </c>
      <c r="XA80" t="n">
        <v/>
      </c>
      <c r="XB80" t="n">
        <v/>
      </c>
      <c r="XC80" t="n">
        <v/>
      </c>
      <c r="XD80" t="n">
        <v/>
      </c>
      <c r="XE80" t="n">
        <v/>
      </c>
      <c r="XF80" t="n">
        <v/>
      </c>
      <c r="XG80" t="n">
        <v/>
      </c>
      <c r="XH80" t="n">
        <v/>
      </c>
      <c r="XI80" t="n">
        <v/>
      </c>
      <c r="XJ80" t="n">
        <v/>
      </c>
      <c r="XK80" t="n">
        <v/>
      </c>
      <c r="XL80" t="n">
        <v/>
      </c>
      <c r="XM80" t="n">
        <v/>
      </c>
      <c r="XN80" t="n">
        <v/>
      </c>
      <c r="XO80" t="n">
        <v/>
      </c>
      <c r="XP80" t="n">
        <v/>
      </c>
      <c r="XQ80" t="n">
        <v/>
      </c>
      <c r="XR80" t="n">
        <v/>
      </c>
      <c r="XS80" t="n">
        <v/>
      </c>
      <c r="XT80" t="n">
        <v/>
      </c>
      <c r="XU80" t="n">
        <v/>
      </c>
      <c r="XV80" t="n">
        <v/>
      </c>
      <c r="XW80" t="n">
        <v/>
      </c>
      <c r="XX80" t="n">
        <v/>
      </c>
      <c r="XY80" t="n">
        <v/>
      </c>
      <c r="XZ80" t="n">
        <v/>
      </c>
      <c r="YA80" t="n">
        <v/>
      </c>
      <c r="YB80" t="n">
        <v/>
      </c>
      <c r="YC80" t="n">
        <v/>
      </c>
      <c r="YD80" t="n">
        <v/>
      </c>
      <c r="YE80" t="n">
        <v/>
      </c>
      <c r="YF80" t="n">
        <v/>
      </c>
      <c r="YG80" t="n">
        <v/>
      </c>
      <c r="YH80" t="n">
        <v/>
      </c>
      <c r="YI80" t="n">
        <v/>
      </c>
      <c r="YJ80" t="n">
        <v/>
      </c>
      <c r="YK80" t="n">
        <v/>
      </c>
      <c r="YL80" t="n">
        <v/>
      </c>
      <c r="YM80" t="n">
        <v/>
      </c>
      <c r="YN80" t="n">
        <v/>
      </c>
      <c r="YO80" t="n">
        <v/>
      </c>
      <c r="YP80" t="n">
        <v/>
      </c>
      <c r="YQ80" t="n">
        <v/>
      </c>
      <c r="YR80" t="n">
        <v/>
      </c>
      <c r="YS80" t="n">
        <v/>
      </c>
      <c r="YT80" t="n">
        <v/>
      </c>
      <c r="YU80" t="n">
        <v/>
      </c>
      <c r="YV80" t="n">
        <v/>
      </c>
      <c r="YW80" t="n">
        <v/>
      </c>
      <c r="YX80" t="n">
        <v/>
      </c>
      <c r="YY80" t="n">
        <v/>
      </c>
      <c r="YZ80" t="n">
        <v/>
      </c>
      <c r="ZA80" t="n">
        <v/>
      </c>
      <c r="ZB80" t="n">
        <v/>
      </c>
      <c r="ZC80" t="n">
        <v/>
      </c>
      <c r="ZD80" t="n">
        <v/>
      </c>
      <c r="ZE80" t="n">
        <v/>
      </c>
      <c r="ZF80" t="n">
        <v/>
      </c>
      <c r="ZG80" t="n">
        <v/>
      </c>
      <c r="ZH80" t="n">
        <v/>
      </c>
      <c r="ZI80" t="n">
        <v/>
      </c>
      <c r="ZJ80" t="n">
        <v/>
      </c>
      <c r="ZK80" t="n">
        <v/>
      </c>
      <c r="ZL80" t="n">
        <v/>
      </c>
      <c r="ZM80" t="n">
        <v/>
      </c>
      <c r="ZN80" t="n">
        <v/>
      </c>
      <c r="ZO80" t="n">
        <v>100</v>
      </c>
      <c r="ZP80" t="n">
        <v/>
      </c>
      <c r="ZQ80" t="n">
        <v/>
      </c>
      <c r="ZR80" t="n">
        <v/>
      </c>
      <c r="ZS80" t="n">
        <v/>
      </c>
      <c r="ZT80" t="n">
        <v/>
      </c>
      <c r="ZU80" t="n">
        <v/>
      </c>
      <c r="ZV80" t="n">
        <v/>
      </c>
      <c r="ZW80" t="n">
        <v>3</v>
      </c>
      <c r="ZX80" t="n">
        <v/>
      </c>
      <c r="ZY80" t="n">
        <v/>
      </c>
      <c r="ZZ80" t="n">
        <v/>
      </c>
      <c r="AAA80" t="n">
        <v/>
      </c>
      <c r="AAB80" t="n">
        <v/>
      </c>
      <c r="AAC80" t="n">
        <v/>
      </c>
      <c r="AAD80" t="n">
        <v/>
      </c>
      <c r="AAE80" t="inlineStr">
        <is>
          <t>Pakan segar (misal: rumput)</t>
        </is>
      </c>
      <c r="AAF80" t="n">
        <v/>
      </c>
      <c r="AAG80" t="n">
        <v/>
      </c>
      <c r="AAH80" t="n">
        <v/>
      </c>
      <c r="AAI80" t="n">
        <v/>
      </c>
      <c r="AAJ80" t="n">
        <v/>
      </c>
      <c r="AAK80" t="n">
        <v/>
      </c>
      <c r="AAL80" t="inlineStr">
        <is>
          <t>Tidak</t>
        </is>
      </c>
      <c r="AAM80" t="n">
        <v/>
      </c>
      <c r="AAN80" t="n">
        <v/>
      </c>
      <c r="AAO80" t="n">
        <v/>
      </c>
      <c r="AAP80" t="n">
        <v/>
      </c>
      <c r="AAQ80" t="n">
        <v/>
      </c>
      <c r="AAR80" t="inlineStr">
        <is>
          <t>Ya</t>
        </is>
      </c>
      <c r="AAS80" t="inlineStr">
        <is>
          <t>Tidak pasti/ragu-ragu</t>
        </is>
      </c>
      <c r="AAT80" t="inlineStr">
        <is>
          <t>Didiamkan saja/dibiarkan di tempatnya (di bak/kolam penampung slurry)</t>
        </is>
      </c>
      <c r="AAU80" t="n">
        <v>0</v>
      </c>
      <c r="AAV80" t="n">
        <v>0</v>
      </c>
      <c r="AAW80" t="n">
        <v>0</v>
      </c>
      <c r="AAX80" t="n">
        <v>0</v>
      </c>
      <c r="AAY80" t="n">
        <v>0</v>
      </c>
      <c r="AAZ80" t="n">
        <v>1</v>
      </c>
      <c r="ABA80" t="n">
        <v>0</v>
      </c>
      <c r="ABB80" t="n">
        <v/>
      </c>
      <c r="ABC80" t="n">
        <v/>
      </c>
      <c r="ABD80" t="n">
        <v/>
      </c>
      <c r="ABE80" t="n">
        <v/>
      </c>
      <c r="ABF80" t="n">
        <v/>
      </c>
      <c r="ABG80" t="n">
        <v/>
      </c>
      <c r="ABH80" t="n">
        <v/>
      </c>
      <c r="ABI80" t="n">
        <v/>
      </c>
      <c r="ABJ80" t="n">
        <v/>
      </c>
      <c r="ABK80" t="n">
        <v/>
      </c>
      <c r="ABL80" t="n">
        <v/>
      </c>
      <c r="ABM80" t="n">
        <v/>
      </c>
      <c r="ABN80" t="n">
        <v/>
      </c>
      <c r="ABO80" t="n">
        <v/>
      </c>
      <c r="ABP80" t="n">
        <v/>
      </c>
      <c r="ABQ80" t="n">
        <v/>
      </c>
      <c r="ABR80" t="n">
        <v/>
      </c>
      <c r="ABS80" t="n">
        <v/>
      </c>
      <c r="ABT80" t="n">
        <v/>
      </c>
      <c r="ABU80" t="n">
        <v/>
      </c>
      <c r="ABV80" t="n">
        <v/>
      </c>
      <c r="ABW80" t="n">
        <v/>
      </c>
      <c r="ABX80" t="n">
        <v/>
      </c>
      <c r="ABY80" t="n">
        <v/>
      </c>
      <c r="ABZ80" t="n">
        <v/>
      </c>
      <c r="ACA80" t="n">
        <v/>
      </c>
      <c r="ACB80" t="n">
        <v/>
      </c>
      <c r="ACC80" t="n">
        <v/>
      </c>
      <c r="ACD80" t="n">
        <v/>
      </c>
      <c r="ACE80" t="n">
        <v/>
      </c>
      <c r="ACF80" t="n">
        <v/>
      </c>
      <c r="ACG80" t="n">
        <v/>
      </c>
      <c r="ACH80" t="n">
        <v/>
      </c>
      <c r="ACI80" t="n">
        <v/>
      </c>
      <c r="ACJ80" t="n">
        <v/>
      </c>
      <c r="ACK80" t="inlineStr">
        <is>
          <t>Tidak punya waktu mengumpulkannya</t>
        </is>
      </c>
      <c r="ACL80" t="n">
        <v>0</v>
      </c>
      <c r="ACM80" t="n">
        <v>0</v>
      </c>
      <c r="ACN80" t="n">
        <v>1</v>
      </c>
      <c r="ACO80" t="n">
        <v>0</v>
      </c>
      <c r="ACP80" t="n">
        <v>0</v>
      </c>
      <c r="ACQ80" t="n">
        <v>0</v>
      </c>
      <c r="ACR80" t="n">
        <v>0</v>
      </c>
      <c r="ACS80" t="n">
        <v/>
      </c>
      <c r="ACT80" t="inlineStr">
        <is>
          <t>Tidak</t>
        </is>
      </c>
      <c r="ACU80" t="inlineStr">
        <is>
          <t>Manfaat besar dan membantu kehidupan sehari-hari</t>
        </is>
      </c>
      <c r="ACV80" t="inlineStr">
        <is>
          <t>Bertambah</t>
        </is>
      </c>
      <c r="ACW80" t="inlineStr">
        <is>
          <t>Anggota keluarga - Perempuan dewasa</t>
        </is>
      </c>
      <c r="ACX80" t="inlineStr">
        <is>
          <t>Setuju</t>
        </is>
      </c>
      <c r="ACY80" t="inlineStr">
        <is>
          <t>Anggota keluarga - Laki-laki dewasa Anggota keluarga - Perempuan dewasa</t>
        </is>
      </c>
      <c r="ACZ80" t="n">
        <v>1</v>
      </c>
      <c r="ADA80" t="n">
        <v>1</v>
      </c>
      <c r="ADB80" t="n">
        <v>0</v>
      </c>
      <c r="ADC80" t="n">
        <v>0</v>
      </c>
      <c r="ADD80" t="inlineStr">
        <is>
          <t>Puas</t>
        </is>
      </c>
      <c r="ADE80" t="inlineStr">
        <is>
          <t>Puas</t>
        </is>
      </c>
      <c r="ADF80" t="inlineStr">
        <is>
          <t>Sangat puas</t>
        </is>
      </c>
      <c r="ADG80" t="inlineStr">
        <is>
          <t>Sangat puas</t>
        </is>
      </c>
      <c r="ADH80" t="inlineStr">
        <is>
          <t>Tidak</t>
        </is>
      </c>
      <c r="ADI80" t="n">
        <v/>
      </c>
      <c r="ADJ80" t="inlineStr">
        <is>
          <t>Puas</t>
        </is>
      </c>
      <c r="ADK80" t="n">
        <v/>
      </c>
      <c r="ADL80" t="n">
        <v/>
      </c>
      <c r="ADM80" t="n">
        <v/>
      </c>
      <c r="ADN80" t="n">
        <v/>
      </c>
      <c r="ADO80" t="n">
        <v/>
      </c>
      <c r="ADP80" t="n">
        <v/>
      </c>
      <c r="ADQ80" t="n">
        <v/>
      </c>
      <c r="ADR80" t="n">
        <v/>
      </c>
      <c r="ADS80" t="n">
        <v/>
      </c>
      <c r="ADT80" t="n">
        <v/>
      </c>
      <c r="ADU80" t="inlineStr">
        <is>
          <t>Menghubungi CPO atau pendamping</t>
        </is>
      </c>
      <c r="ADV80" t="n">
        <v>0</v>
      </c>
      <c r="ADW80" t="n">
        <v>0</v>
      </c>
      <c r="ADX80" t="n">
        <v>0</v>
      </c>
      <c r="ADY80" t="n">
        <v>0</v>
      </c>
      <c r="ADZ80" t="n">
        <v>1</v>
      </c>
      <c r="AEA80" t="n">
        <v>0</v>
      </c>
      <c r="AEB80" t="n">
        <v>0</v>
      </c>
      <c r="AEC80" t="n">
        <v>0</v>
      </c>
      <c r="AED80" t="inlineStr">
        <is>
          <t>Tidak</t>
        </is>
      </c>
      <c r="AEE80" t="inlineStr">
        <is>
          <t>Laki-laki dewasa</t>
        </is>
      </c>
      <c r="AEF80" t="n">
        <v/>
      </c>
      <c r="AEG80" t="inlineStr">
        <is>
          <t>Menghubungi melalui rekan</t>
        </is>
      </c>
      <c r="AEH80" t="n">
        <v/>
      </c>
      <c r="AEI80" t="inlineStr">
        <is>
          <t>.</t>
        </is>
      </c>
      <c r="AEJ80" t="inlineStr">
        <is>
          <t>Kadang-kadang</t>
        </is>
      </c>
      <c r="AEK80" t="inlineStr">
        <is>
          <t>Pengurangan pengeluaran rumah tangga (bahan bakar minyak, pupuk, dll.) Peningkatan kebersihan kandang ternak Mendapatkan subsidi</t>
        </is>
      </c>
      <c r="AEL80" t="n">
        <v>1</v>
      </c>
      <c r="AEM80" t="n">
        <v>0</v>
      </c>
      <c r="AEN80" t="n">
        <v>0</v>
      </c>
      <c r="AEO80" t="n">
        <v>0</v>
      </c>
      <c r="AEP80" t="n">
        <v>0</v>
      </c>
      <c r="AEQ80" t="n">
        <v>0</v>
      </c>
      <c r="AER80" t="n">
        <v>1</v>
      </c>
      <c r="AES80" t="n">
        <v>0</v>
      </c>
      <c r="AET80" t="n">
        <v>0</v>
      </c>
      <c r="AEU80" t="n">
        <v>0</v>
      </c>
      <c r="AEV80" t="n">
        <v>1</v>
      </c>
      <c r="AEW80" t="n">
        <v>0</v>
      </c>
      <c r="AEX80" t="n">
        <v/>
      </c>
      <c r="AEY80" t="inlineStr">
        <is>
          <t>Mendukung lingkungan</t>
        </is>
      </c>
      <c r="AEZ80" t="n">
        <v/>
      </c>
      <c r="AFA80" t="inlineStr">
        <is>
          <t>Koperasi</t>
        </is>
      </c>
      <c r="AFB80" t="n">
        <v/>
      </c>
      <c r="AFC80" t="inlineStr">
        <is>
          <t>1000534107-17_10_16.jpg</t>
        </is>
      </c>
      <c r="AFD80" t="inlineStr">
        <is>
          <t>https://kf.kobotoolbox.org/api/v2/assets/avstPQqLr3Ab3ZdcVTXZ6f/data/667046905/attachments/attJmcPtn9dyR4GccaBsLVJw/</t>
        </is>
      </c>
      <c r="AFE80" t="inlineStr">
        <is>
          <t>1000534108-17_10_20.jpg</t>
        </is>
      </c>
      <c r="AFF80" t="inlineStr">
        <is>
          <t>https://kf.kobotoolbox.org/api/v2/assets/avstPQqLr3Ab3ZdcVTXZ6f/data/667046905/attachments/attqCziGHQQLFhLvQcETkUFk/</t>
        </is>
      </c>
      <c r="AFG80" t="inlineStr">
        <is>
          <t>Ali</t>
        </is>
      </c>
      <c r="AFH80" t="n">
        <v/>
      </c>
      <c r="AFI80" t="n">
        <v/>
      </c>
    </row>
    <row r="81">
      <c r="A81" t="n">
        <v/>
      </c>
      <c r="B81" t="n">
        <v/>
      </c>
      <c r="C81" t="n">
        <v/>
      </c>
      <c r="D81" t="inlineStr">
        <is>
          <t>cariyah</t>
        </is>
      </c>
      <c r="E81" t="n">
        <v>0</v>
      </c>
      <c r="F81" t="inlineStr">
        <is>
          <t>-7.910557 112.76327 715.5081923954685 20</t>
        </is>
      </c>
      <c r="G81" t="n">
        <v>-7.910557</v>
      </c>
      <c r="H81" t="n">
        <v>112.76327</v>
      </c>
      <c r="I81" t="n">
        <v>715.5081924</v>
      </c>
      <c r="J81" t="n">
        <v>20</v>
      </c>
      <c r="K81" t="n">
        <v>0</v>
      </c>
      <c r="L81" t="inlineStr">
        <is>
          <t>-7.91071 112.763473 715.7623513918695 13.26200008392334</t>
        </is>
      </c>
      <c r="M81" t="n">
        <v>-7.91071</v>
      </c>
      <c r="N81" t="n">
        <v>112.763473</v>
      </c>
      <c r="O81" t="n">
        <v>715.7623513999999</v>
      </c>
      <c r="P81" t="n">
        <v>13.26200008</v>
      </c>
      <c r="Q81" t="n">
        <v>0</v>
      </c>
      <c r="R81" t="inlineStr">
        <is>
          <t>Jawa Timur</t>
        </is>
      </c>
      <c r="S81" t="n">
        <v>0</v>
      </c>
      <c r="T81" t="n">
        <v>0</v>
      </c>
      <c r="U81" t="n">
        <v>0</v>
      </c>
      <c r="V81" t="n">
        <v>0</v>
      </c>
      <c r="W81" t="n">
        <v>0</v>
      </c>
      <c r="X81" t="n">
        <v>1</v>
      </c>
      <c r="Y81" t="n">
        <v>0</v>
      </c>
      <c r="Z81" t="n">
        <v>0</v>
      </c>
      <c r="AA81" t="n">
        <v>0</v>
      </c>
      <c r="AB81" t="n">
        <v>0</v>
      </c>
      <c r="AC81" t="inlineStr">
        <is>
          <t>MALANG</t>
        </is>
      </c>
      <c r="AD81" t="inlineStr">
        <is>
          <t>JABUNG</t>
        </is>
      </c>
      <c r="AE81" t="inlineStr">
        <is>
          <t>KEMIRI</t>
        </is>
      </c>
      <c r="AF81" t="inlineStr">
        <is>
          <t>KAN JABUNG</t>
        </is>
      </c>
      <c r="AG81" t="inlineStr">
        <is>
          <t>KJP0764</t>
        </is>
      </c>
      <c r="AH81" t="n">
        <v>8</v>
      </c>
      <c r="AI81" t="inlineStr">
        <is>
          <t>VPA2</t>
        </is>
      </c>
      <c r="AJ81" t="inlineStr">
        <is>
          <t>Aktif</t>
        </is>
      </c>
      <c r="AK81" t="n">
        <v>54</v>
      </c>
      <c r="AL81" t="inlineStr">
        <is>
          <t>Perempuan</t>
        </is>
      </c>
      <c r="AM81" t="inlineStr">
        <is>
          <t>Sudah menikah</t>
        </is>
      </c>
      <c r="AN81" t="inlineStr">
        <is>
          <t>SD/Sederajat</t>
        </is>
      </c>
      <c r="AO81" t="inlineStr">
        <is>
          <t>Peternak</t>
        </is>
      </c>
      <c r="AP81" t="n">
        <v>0</v>
      </c>
      <c r="AQ81" t="n">
        <v>1</v>
      </c>
      <c r="AR81" t="n">
        <v>0</v>
      </c>
      <c r="AS81" t="n">
        <v>0</v>
      </c>
      <c r="AT81" t="n">
        <v>0</v>
      </c>
      <c r="AU81" t="n">
        <v>0</v>
      </c>
      <c r="AV81" t="n">
        <v>0</v>
      </c>
      <c r="AW81" t="n">
        <v>0</v>
      </c>
      <c r="AX81" t="n">
        <v/>
      </c>
      <c r="AY81" t="inlineStr">
        <is>
          <t>Peternak</t>
        </is>
      </c>
      <c r="AZ81" t="n">
        <v>0</v>
      </c>
      <c r="BA81" t="n">
        <v>1</v>
      </c>
      <c r="BB81" t="n">
        <v>0</v>
      </c>
      <c r="BC81" t="n">
        <v>0</v>
      </c>
      <c r="BD81" t="n">
        <v>0</v>
      </c>
      <c r="BE81" t="n">
        <v>0</v>
      </c>
      <c r="BF81" t="n">
        <v>0</v>
      </c>
      <c r="BG81" t="n">
        <v>0</v>
      </c>
      <c r="BH81" t="n">
        <v/>
      </c>
      <c r="BI81" t="inlineStr">
        <is>
          <t>Rp2.500.000 - Rp3.500.000</t>
        </is>
      </c>
      <c r="BJ81" t="n">
        <v>2</v>
      </c>
      <c r="BK81" t="n">
        <v>2</v>
      </c>
      <c r="BL81" t="n">
        <v>2</v>
      </c>
      <c r="BM81" t="n">
        <v>0</v>
      </c>
      <c r="BN81" t="inlineStr">
        <is>
          <t>Milik sendiri</t>
        </is>
      </c>
      <c r="BO81" t="inlineStr">
        <is>
          <t>Permanen (dinding bata dan semen)</t>
        </is>
      </c>
      <c r="BP81" t="n">
        <v>1</v>
      </c>
      <c r="BQ81" t="n">
        <v>0</v>
      </c>
      <c r="BR81" t="n">
        <v>0</v>
      </c>
      <c r="BS81" t="n">
        <v>0</v>
      </c>
      <c r="BT81" t="n">
        <v>0</v>
      </c>
      <c r="BU81" t="n">
        <v/>
      </c>
      <c r="BV81" t="inlineStr">
        <is>
          <t>Keramik/ubin</t>
        </is>
      </c>
      <c r="BW81" t="n">
        <v>0</v>
      </c>
      <c r="BX81" t="n">
        <v>0</v>
      </c>
      <c r="BY81" t="n">
        <v>1</v>
      </c>
      <c r="BZ81" t="n">
        <v>0</v>
      </c>
      <c r="CA81" t="n">
        <v>0</v>
      </c>
      <c r="CB81" t="n">
        <v/>
      </c>
      <c r="CC81" t="inlineStr">
        <is>
          <t>Genting</t>
        </is>
      </c>
      <c r="CD81" t="n">
        <v>0</v>
      </c>
      <c r="CE81" t="n">
        <v>0</v>
      </c>
      <c r="CF81" t="n">
        <v>0</v>
      </c>
      <c r="CG81" t="n">
        <v>0</v>
      </c>
      <c r="CH81" t="n">
        <v>0</v>
      </c>
      <c r="CI81" t="n">
        <v>1</v>
      </c>
      <c r="CJ81" t="n">
        <v>0</v>
      </c>
      <c r="CK81" t="n">
        <v/>
      </c>
      <c r="CL81" t="inlineStr">
        <is>
          <t>Ya</t>
        </is>
      </c>
      <c r="CM81" t="n">
        <v>2018</v>
      </c>
      <c r="CN81" t="inlineStr">
        <is>
          <t>Fixed-Dome (Kubah Tetap)</t>
        </is>
      </c>
      <c r="CO81" t="inlineStr">
        <is>
          <t>8 m³ (6-7 ekor sapi, ±6,5 jam memasak/hari, ±65 kg slurry/hari)</t>
        </is>
      </c>
      <c r="CP81" t="inlineStr">
        <is>
          <t>Anggota keluarga - laki-laki</t>
        </is>
      </c>
      <c r="CQ81" t="n">
        <v>0</v>
      </c>
      <c r="CR81" t="n">
        <v>0</v>
      </c>
      <c r="CS81" t="n">
        <v>0</v>
      </c>
      <c r="CT81" t="n">
        <v>0</v>
      </c>
      <c r="CU81" t="n">
        <v>1</v>
      </c>
      <c r="CV81" t="n">
        <v>0</v>
      </c>
      <c r="CW81" t="n">
        <v>0</v>
      </c>
      <c r="CX81" t="n">
        <v>0</v>
      </c>
      <c r="CY81" t="inlineStr">
        <is>
          <t>Anggota keluarga - laki-laki</t>
        </is>
      </c>
      <c r="CZ81" t="n">
        <v>1</v>
      </c>
      <c r="DA81" t="n">
        <v>0</v>
      </c>
      <c r="DB81" t="n">
        <v>0</v>
      </c>
      <c r="DC81" t="n">
        <v/>
      </c>
      <c r="DD81" t="inlineStr">
        <is>
          <t>Anggota keluarga - laki-laki CPO atau pendamping</t>
        </is>
      </c>
      <c r="DE81" t="n">
        <v>1</v>
      </c>
      <c r="DF81" t="n">
        <v>0</v>
      </c>
      <c r="DG81" t="n">
        <v>1</v>
      </c>
      <c r="DH81" t="n">
        <v>0</v>
      </c>
      <c r="DI81" t="n">
        <v/>
      </c>
      <c r="DJ81" t="inlineStr">
        <is>
          <t>Anggota keluarga - laki-laki CPO atau pendamping</t>
        </is>
      </c>
      <c r="DK81" t="n">
        <v>1</v>
      </c>
      <c r="DL81" t="n">
        <v>0</v>
      </c>
      <c r="DM81" t="n">
        <v>1</v>
      </c>
      <c r="DN81" t="n">
        <v>0</v>
      </c>
      <c r="DO81" t="n">
        <v/>
      </c>
      <c r="DP81" t="inlineStr">
        <is>
          <t>Ya</t>
        </is>
      </c>
      <c r="DQ81" t="n">
        <v/>
      </c>
      <c r="DR81" t="n">
        <v/>
      </c>
      <c r="DS81" t="n">
        <v/>
      </c>
      <c r="DT81" t="n">
        <v/>
      </c>
      <c r="DU81" t="n">
        <v/>
      </c>
      <c r="DV81" t="n">
        <v/>
      </c>
      <c r="DW81" t="n">
        <v/>
      </c>
      <c r="DX81" t="n">
        <v/>
      </c>
      <c r="DY81" t="n">
        <v/>
      </c>
      <c r="DZ81" t="n">
        <v/>
      </c>
      <c r="EA81" t="n">
        <v/>
      </c>
      <c r="EB81" t="n">
        <v/>
      </c>
      <c r="EC81" t="n">
        <v/>
      </c>
      <c r="ED81" t="n">
        <v/>
      </c>
      <c r="EE81" t="n">
        <v/>
      </c>
      <c r="EF81" t="n">
        <v/>
      </c>
      <c r="EG81" t="n">
        <v/>
      </c>
      <c r="EH81" t="n">
        <v/>
      </c>
      <c r="EI81" t="inlineStr">
        <is>
          <t>Tidak ada masalah</t>
        </is>
      </c>
      <c r="EJ81" t="n">
        <v>0</v>
      </c>
      <c r="EK81" t="n">
        <v>0</v>
      </c>
      <c r="EL81" t="n">
        <v>0</v>
      </c>
      <c r="EM81" t="n">
        <v>1</v>
      </c>
      <c r="EN81" t="n">
        <v>0</v>
      </c>
      <c r="EO81" t="n">
        <v/>
      </c>
      <c r="EP81" t="inlineStr">
        <is>
          <t>Tidak, tidak menerima instruksi sama sekali</t>
        </is>
      </c>
      <c r="EQ81" t="n">
        <v/>
      </c>
      <c r="ER81" t="n">
        <v/>
      </c>
      <c r="ES81" t="n">
        <v/>
      </c>
      <c r="ET81" t="n">
        <v/>
      </c>
      <c r="EU81" t="n">
        <v/>
      </c>
      <c r="EV81" t="n">
        <v/>
      </c>
      <c r="EW81" t="n">
        <v/>
      </c>
      <c r="EX81" t="n">
        <v/>
      </c>
      <c r="EY81" t="n">
        <v/>
      </c>
      <c r="EZ81" t="n">
        <v/>
      </c>
      <c r="FA81" t="n">
        <v/>
      </c>
      <c r="FB81" t="n">
        <v/>
      </c>
      <c r="FC81" t="inlineStr">
        <is>
          <t>Jarang sekali</t>
        </is>
      </c>
      <c r="FD81" t="n">
        <v/>
      </c>
      <c r="FE81" t="inlineStr">
        <is>
          <t>Mengetahui</t>
        </is>
      </c>
      <c r="FF81" t="inlineStr">
        <is>
          <t>Sering (setiap minggu)</t>
        </is>
      </c>
      <c r="FG81" t="inlineStr">
        <is>
          <t>Mengetahui</t>
        </is>
      </c>
      <c r="FH81" t="inlineStr">
        <is>
          <t>Sering (setiap minggu)</t>
        </is>
      </c>
      <c r="FI81" t="inlineStr">
        <is>
          <t>Mengetahui</t>
        </is>
      </c>
      <c r="FJ81" t="inlineStr">
        <is>
          <t>Selalu (setiap hari)</t>
        </is>
      </c>
      <c r="FK81" t="inlineStr">
        <is>
          <t>Mengetahui</t>
        </is>
      </c>
      <c r="FL81" t="inlineStr">
        <is>
          <t>Sering (setiap minggu)</t>
        </is>
      </c>
      <c r="FM81" t="inlineStr">
        <is>
          <t>Mengetahui</t>
        </is>
      </c>
      <c r="FN81" t="inlineStr">
        <is>
          <t>Sering (setiap minggu)</t>
        </is>
      </c>
      <c r="FO81" t="inlineStr">
        <is>
          <t>Mengetahui</t>
        </is>
      </c>
      <c r="FP81" t="inlineStr">
        <is>
          <t>Sering (setiap minggu)</t>
        </is>
      </c>
      <c r="FQ81" t="inlineStr">
        <is>
          <t>Mengetahui</t>
        </is>
      </c>
      <c r="FR81" t="inlineStr">
        <is>
          <t>Ya</t>
        </is>
      </c>
      <c r="FS81" t="inlineStr">
        <is>
          <t>Mengetahui</t>
        </is>
      </c>
      <c r="FT81" t="inlineStr">
        <is>
          <t>Ya, selalu</t>
        </is>
      </c>
      <c r="FU81" t="inlineStr">
        <is>
          <t>Laki-laki dewasa</t>
        </is>
      </c>
      <c r="FV81" t="n">
        <v>1</v>
      </c>
      <c r="FW81" t="n">
        <v>0</v>
      </c>
      <c r="FX81" t="n">
        <v>0</v>
      </c>
      <c r="FY81" t="n">
        <v>0</v>
      </c>
      <c r="FZ81" t="inlineStr">
        <is>
          <t>Memahami</t>
        </is>
      </c>
      <c r="GA81" t="inlineStr">
        <is>
          <t>Pelatihan</t>
        </is>
      </c>
      <c r="GB81" t="n">
        <v>0</v>
      </c>
      <c r="GC81" t="n">
        <v>1</v>
      </c>
      <c r="GD81" t="n">
        <v>0</v>
      </c>
      <c r="GE81" t="n">
        <v>0</v>
      </c>
      <c r="GF81" t="n">
        <v/>
      </c>
      <c r="GG81" t="inlineStr">
        <is>
          <t>Sering</t>
        </is>
      </c>
      <c r="GH81" t="inlineStr">
        <is>
          <t>Ya</t>
        </is>
      </c>
      <c r="GI81" t="inlineStr">
        <is>
          <t>Tetangga</t>
        </is>
      </c>
      <c r="GJ81" t="n">
        <v>1</v>
      </c>
      <c r="GK81" t="n">
        <v>0</v>
      </c>
      <c r="GL81" t="n">
        <v>0</v>
      </c>
      <c r="GM81" t="n">
        <v>0</v>
      </c>
      <c r="GN81" t="n">
        <v/>
      </c>
      <c r="GO81" t="n">
        <v>9</v>
      </c>
      <c r="GP81" t="inlineStr">
        <is>
          <t>Sebagian</t>
        </is>
      </c>
      <c r="GQ81" t="inlineStr">
        <is>
          <t>LPG</t>
        </is>
      </c>
      <c r="GR81" t="n">
        <v>1</v>
      </c>
      <c r="GS81" t="n">
        <v>0</v>
      </c>
      <c r="GT81" t="n">
        <v>0</v>
      </c>
      <c r="GU81" t="n">
        <v>0</v>
      </c>
      <c r="GV81" t="n">
        <v>0</v>
      </c>
      <c r="GW81" t="n">
        <v>0</v>
      </c>
      <c r="GX81" t="n">
        <v>0</v>
      </c>
      <c r="GY81" t="n">
        <v/>
      </c>
      <c r="GZ81" t="inlineStr">
        <is>
          <t>Tidak</t>
        </is>
      </c>
      <c r="HA81" t="n">
        <v/>
      </c>
      <c r="HB81" t="n">
        <v/>
      </c>
      <c r="HC81" t="n">
        <v/>
      </c>
      <c r="HD81" t="n">
        <v/>
      </c>
      <c r="HE81" t="n">
        <v/>
      </c>
      <c r="HF81" t="n">
        <v/>
      </c>
      <c r="HG81" t="n">
        <v/>
      </c>
      <c r="HH81" t="n">
        <v/>
      </c>
      <c r="HI81" t="n">
        <v/>
      </c>
      <c r="HJ81" t="n">
        <v/>
      </c>
      <c r="HK81" t="n">
        <v/>
      </c>
      <c r="HL81" t="n">
        <v/>
      </c>
      <c r="HM81" t="n">
        <v/>
      </c>
      <c r="HN81" t="n">
        <v/>
      </c>
      <c r="HO81" t="n">
        <v/>
      </c>
      <c r="HP81" t="n">
        <v/>
      </c>
      <c r="HQ81" t="n">
        <v/>
      </c>
      <c r="HR81" t="n">
        <v/>
      </c>
      <c r="HS81" t="n">
        <v/>
      </c>
      <c r="HT81" t="n">
        <v/>
      </c>
      <c r="HU81" t="n">
        <v/>
      </c>
      <c r="HV81" t="n">
        <v/>
      </c>
      <c r="HW81" t="n">
        <v/>
      </c>
      <c r="HX81" t="n">
        <v/>
      </c>
      <c r="HY81" t="n">
        <v/>
      </c>
      <c r="HZ81" t="n">
        <v/>
      </c>
      <c r="IA81" t="n">
        <v>6</v>
      </c>
      <c r="IB81" t="n">
        <v>40000</v>
      </c>
      <c r="IC81" t="n">
        <v/>
      </c>
      <c r="ID81" t="n">
        <v/>
      </c>
      <c r="IE81" t="n">
        <v/>
      </c>
      <c r="IF81" t="n">
        <v/>
      </c>
      <c r="IG81" t="n">
        <v/>
      </c>
      <c r="IH81" t="n">
        <v/>
      </c>
      <c r="II81" t="n">
        <v/>
      </c>
      <c r="IJ81" t="n">
        <v/>
      </c>
      <c r="IK81" t="inlineStr">
        <is>
          <t>&gt;100 kg</t>
        </is>
      </c>
      <c r="IL81" t="inlineStr">
        <is>
          <t>1-3 jam</t>
        </is>
      </c>
      <c r="IM81" t="inlineStr">
        <is>
          <t>Ya</t>
        </is>
      </c>
      <c r="IN81" t="inlineStr">
        <is>
          <t>Ya</t>
        </is>
      </c>
      <c r="IO81" t="inlineStr">
        <is>
          <t>Lebih bersih</t>
        </is>
      </c>
      <c r="IP81" t="n">
        <v/>
      </c>
      <c r="IQ81" t="inlineStr">
        <is>
          <t>Tidak pernah</t>
        </is>
      </c>
      <c r="IR81" t="n">
        <v/>
      </c>
      <c r="IS81" t="n">
        <v/>
      </c>
      <c r="IT81" t="n">
        <v/>
      </c>
      <c r="IU81" t="n">
        <v/>
      </c>
      <c r="IV81" t="n">
        <v/>
      </c>
      <c r="IW81" t="n">
        <v/>
      </c>
      <c r="IX81" t="n">
        <v/>
      </c>
      <c r="IY81" t="n">
        <v/>
      </c>
      <c r="IZ81" t="inlineStr">
        <is>
          <t>Tidak pernah</t>
        </is>
      </c>
      <c r="JA81" t="n">
        <v/>
      </c>
      <c r="JB81" t="n">
        <v/>
      </c>
      <c r="JC81" t="n">
        <v/>
      </c>
      <c r="JD81" t="n">
        <v/>
      </c>
      <c r="JE81" t="n">
        <v/>
      </c>
      <c r="JF81" t="n">
        <v/>
      </c>
      <c r="JG81" t="n">
        <v/>
      </c>
      <c r="JH81" t="n">
        <v/>
      </c>
      <c r="JI81" t="inlineStr">
        <is>
          <t>Tidak pernah</t>
        </is>
      </c>
      <c r="JJ81" t="n">
        <v/>
      </c>
      <c r="JK81" t="n">
        <v/>
      </c>
      <c r="JL81" t="n">
        <v/>
      </c>
      <c r="JM81" t="n">
        <v/>
      </c>
      <c r="JN81" t="n">
        <v/>
      </c>
      <c r="JO81" t="n">
        <v/>
      </c>
      <c r="JP81" t="n">
        <v/>
      </c>
      <c r="JQ81" t="n">
        <v/>
      </c>
      <c r="JR81" t="inlineStr">
        <is>
          <t>Tidak pernah</t>
        </is>
      </c>
      <c r="JS81" t="n">
        <v/>
      </c>
      <c r="JT81" t="n">
        <v/>
      </c>
      <c r="JU81" t="n">
        <v/>
      </c>
      <c r="JV81" t="n">
        <v/>
      </c>
      <c r="JW81" t="n">
        <v/>
      </c>
      <c r="JX81" t="n">
        <v/>
      </c>
      <c r="JY81" t="n">
        <v/>
      </c>
      <c r="JZ81" t="n">
        <v/>
      </c>
      <c r="KA81" t="inlineStr">
        <is>
          <t>Tidak pernah</t>
        </is>
      </c>
      <c r="KB81" t="n">
        <v/>
      </c>
      <c r="KC81" t="n">
        <v/>
      </c>
      <c r="KD81" t="n">
        <v/>
      </c>
      <c r="KE81" t="n">
        <v/>
      </c>
      <c r="KF81" t="n">
        <v/>
      </c>
      <c r="KG81" t="n">
        <v/>
      </c>
      <c r="KH81" t="n">
        <v/>
      </c>
      <c r="KI81" t="n">
        <v/>
      </c>
      <c r="KJ81" t="inlineStr">
        <is>
          <t>Tidak pernah</t>
        </is>
      </c>
      <c r="KK81" t="n">
        <v/>
      </c>
      <c r="KL81" t="n">
        <v/>
      </c>
      <c r="KM81" t="n">
        <v/>
      </c>
      <c r="KN81" t="n">
        <v/>
      </c>
      <c r="KO81" t="n">
        <v/>
      </c>
      <c r="KP81" t="n">
        <v/>
      </c>
      <c r="KQ81" t="n">
        <v/>
      </c>
      <c r="KR81" t="n">
        <v/>
      </c>
      <c r="KS81" t="inlineStr">
        <is>
          <t>Jauh lebih baik</t>
        </is>
      </c>
      <c r="KT81" t="inlineStr">
        <is>
          <t>0-1 kali</t>
        </is>
      </c>
      <c r="KU81" t="inlineStr">
        <is>
          <t>0-1 kali</t>
        </is>
      </c>
      <c r="KV81" t="inlineStr">
        <is>
          <t>Anak-anak (0-18 tahun)</t>
        </is>
      </c>
      <c r="KW81" t="n">
        <v>0</v>
      </c>
      <c r="KX81" t="n">
        <v>0</v>
      </c>
      <c r="KY81" t="n">
        <v>1</v>
      </c>
      <c r="KZ81" t="n">
        <v>0</v>
      </c>
      <c r="LA81" t="inlineStr">
        <is>
          <t>Jauh lebih baik</t>
        </is>
      </c>
      <c r="LB81" t="inlineStr">
        <is>
          <t>Jauh lebih baik</t>
        </is>
      </c>
      <c r="LC81" t="n">
        <v>4</v>
      </c>
      <c r="LD81" t="n">
        <v>4</v>
      </c>
      <c r="LE81" t="n">
        <v>0</v>
      </c>
      <c r="LF81" t="n">
        <v>0</v>
      </c>
      <c r="LG81" t="inlineStr">
        <is>
          <t>Ya</t>
        </is>
      </c>
      <c r="LH81" t="n">
        <v>100000</v>
      </c>
      <c r="LI81" t="n">
        <v/>
      </c>
      <c r="LJ81" t="inlineStr">
        <is>
          <t>Kebutuhan rumah tangga</t>
        </is>
      </c>
      <c r="LK81" t="n">
        <v>0</v>
      </c>
      <c r="LL81" t="n">
        <v>0</v>
      </c>
      <c r="LM81" t="n">
        <v>0</v>
      </c>
      <c r="LN81" t="n">
        <v>0</v>
      </c>
      <c r="LO81" t="n">
        <v>1</v>
      </c>
      <c r="LP81" t="n">
        <v>0</v>
      </c>
      <c r="LQ81" t="n">
        <v>0</v>
      </c>
      <c r="LR81" t="n">
        <v/>
      </c>
      <c r="LS81" t="n">
        <v>5</v>
      </c>
      <c r="LT81" t="n">
        <v>5</v>
      </c>
      <c r="LU81" t="n">
        <v>0</v>
      </c>
      <c r="LV81" t="n">
        <v>5</v>
      </c>
      <c r="LW81" t="n">
        <v>5</v>
      </c>
      <c r="LX81" t="n">
        <v>0</v>
      </c>
      <c r="LY81" t="n">
        <v>5</v>
      </c>
      <c r="LZ81" t="n">
        <v>5</v>
      </c>
      <c r="MA81" t="n">
        <v>0</v>
      </c>
      <c r="MB81" t="inlineStr">
        <is>
          <t>Ya</t>
        </is>
      </c>
      <c r="MC81" t="n">
        <v>0</v>
      </c>
      <c r="MD81" t="n">
        <v>0</v>
      </c>
      <c r="ME81" t="n">
        <v>0</v>
      </c>
      <c r="MF81" t="n">
        <v>0</v>
      </c>
      <c r="MG81" t="n">
        <v>0</v>
      </c>
      <c r="MH81" t="n">
        <v>0</v>
      </c>
      <c r="MI81" t="inlineStr">
        <is>
          <t>Istirahat</t>
        </is>
      </c>
      <c r="MJ81" t="n">
        <v>0</v>
      </c>
      <c r="MK81" t="n">
        <v>0</v>
      </c>
      <c r="ML81" t="n">
        <v>1</v>
      </c>
      <c r="MM81" t="n">
        <v>0</v>
      </c>
      <c r="MN81" t="n">
        <v>0</v>
      </c>
      <c r="MO81" t="n">
        <v>0</v>
      </c>
      <c r="MP81" t="n">
        <v/>
      </c>
      <c r="MQ81" t="n">
        <v/>
      </c>
      <c r="MR81" t="inlineStr">
        <is>
          <t>Istirahat</t>
        </is>
      </c>
      <c r="MS81" t="n">
        <v/>
      </c>
      <c r="MT81" t="inlineStr">
        <is>
          <t>Istirahat</t>
        </is>
      </c>
      <c r="MU81" t="inlineStr">
        <is>
          <t>Ya, untuk anggota keluarga</t>
        </is>
      </c>
      <c r="MV81" t="inlineStr">
        <is>
          <t>Pemasangan sistem biogas</t>
        </is>
      </c>
      <c r="MW81" t="n">
        <v>0</v>
      </c>
      <c r="MX81" t="n">
        <v>1</v>
      </c>
      <c r="MY81" t="n">
        <v>0</v>
      </c>
      <c r="MZ81" t="n">
        <v>0</v>
      </c>
      <c r="NA81" t="n">
        <v/>
      </c>
      <c r="NB81" t="n">
        <v/>
      </c>
      <c r="NC81" t="n">
        <v/>
      </c>
      <c r="ND81" t="n">
        <v/>
      </c>
      <c r="NE81" t="n">
        <v/>
      </c>
      <c r="NF81" t="n">
        <v/>
      </c>
      <c r="NG81" t="n">
        <v/>
      </c>
      <c r="NH81" t="n">
        <v/>
      </c>
      <c r="NI81" t="n">
        <v/>
      </c>
      <c r="NJ81" t="n">
        <v/>
      </c>
      <c r="NK81" t="n">
        <v/>
      </c>
      <c r="NL81" t="inlineStr">
        <is>
          <t>Ya</t>
        </is>
      </c>
      <c r="NM81" t="inlineStr">
        <is>
          <t>Kombinasi kredit/pinjaman dan dana hibah</t>
        </is>
      </c>
      <c r="NN81" t="inlineStr">
        <is>
          <t>3.000.001-5.000.000</t>
        </is>
      </c>
      <c r="NO81" t="inlineStr">
        <is>
          <t>Koperasi</t>
        </is>
      </c>
      <c r="NP81" t="n">
        <v/>
      </c>
      <c r="NQ81" t="inlineStr">
        <is>
          <t>Koperasi</t>
        </is>
      </c>
      <c r="NR81" t="n">
        <v/>
      </c>
      <c r="NS81" t="n">
        <v>24</v>
      </c>
      <c r="NT81" t="inlineStr">
        <is>
          <t>Anggota keluarga - Laki-laki dewasa</t>
        </is>
      </c>
      <c r="NU81" t="n">
        <v/>
      </c>
      <c r="NV81" t="n">
        <v/>
      </c>
      <c r="NW81" t="n">
        <v/>
      </c>
      <c r="NX81" t="inlineStr">
        <is>
          <t>Sedikit meningkat</t>
        </is>
      </c>
      <c r="NY81" t="n">
        <v>90</v>
      </c>
      <c r="NZ81" t="n">
        <v>90</v>
      </c>
      <c r="OA81" t="n">
        <v>0</v>
      </c>
      <c r="OB81" t="n">
        <v>90</v>
      </c>
      <c r="OC81" t="n">
        <v>90</v>
      </c>
      <c r="OD81" t="n">
        <v>0</v>
      </c>
      <c r="OE81" t="inlineStr">
        <is>
          <t>Jauh lebih baik</t>
        </is>
      </c>
      <c r="OF81" t="inlineStr">
        <is>
          <t>Jauh lebih baik (beda waktu memasak lebih cepat setengah jam atau lebih, ATAU tidak lagi ada rasa/bau makanan yang berubah, ATAU alasan lainnya)</t>
        </is>
      </c>
      <c r="OG81" t="inlineStr">
        <is>
          <t>Ya</t>
        </is>
      </c>
      <c r="OH81" t="n">
        <v>0</v>
      </c>
      <c r="OI81" t="n">
        <v>10</v>
      </c>
      <c r="OJ81" t="n">
        <v>0</v>
      </c>
      <c r="OK81" t="n">
        <v>0</v>
      </c>
      <c r="OL81" t="n">
        <v>0</v>
      </c>
      <c r="OM81" t="n">
        <v>0</v>
      </c>
      <c r="ON81" t="n">
        <v>0</v>
      </c>
      <c r="OO81" t="n">
        <v>0</v>
      </c>
      <c r="OP81" t="inlineStr">
        <is>
          <t>Sapi perah</t>
        </is>
      </c>
      <c r="OQ81" t="n">
        <v>0</v>
      </c>
      <c r="OR81" t="n">
        <v>1</v>
      </c>
      <c r="OS81" t="n">
        <v>0</v>
      </c>
      <c r="OT81" t="n">
        <v>0</v>
      </c>
      <c r="OU81" t="n">
        <v>0</v>
      </c>
      <c r="OV81" t="n">
        <v>0</v>
      </c>
      <c r="OW81" t="n">
        <v>0</v>
      </c>
      <c r="OX81" t="n">
        <v>0</v>
      </c>
      <c r="OY81" t="n">
        <v>0</v>
      </c>
      <c r="OZ81" t="inlineStr">
        <is>
          <t>Sapi perah</t>
        </is>
      </c>
      <c r="PA81" t="n">
        <v>0</v>
      </c>
      <c r="PB81" t="n">
        <v>1</v>
      </c>
      <c r="PC81" t="n">
        <v>0</v>
      </c>
      <c r="PD81" t="n">
        <v>0</v>
      </c>
      <c r="PE81" t="n">
        <v>0</v>
      </c>
      <c r="PF81" t="n">
        <v>0</v>
      </c>
      <c r="PG81" t="n">
        <v>0</v>
      </c>
      <c r="PH81" t="n">
        <v>0</v>
      </c>
      <c r="PI81" t="n">
        <v>0</v>
      </c>
      <c r="PJ81" t="inlineStr">
        <is>
          <t>Sapi perah</t>
        </is>
      </c>
      <c r="PK81" t="n">
        <v>0</v>
      </c>
      <c r="PL81" t="n">
        <v>1</v>
      </c>
      <c r="PM81" t="n">
        <v>0</v>
      </c>
      <c r="PN81" t="n">
        <v>0</v>
      </c>
      <c r="PO81" t="n">
        <v>0</v>
      </c>
      <c r="PP81" t="n">
        <v>0</v>
      </c>
      <c r="PQ81" t="n">
        <v>0</v>
      </c>
      <c r="PR81" t="n">
        <v>0</v>
      </c>
      <c r="PS81" t="n">
        <v>0</v>
      </c>
      <c r="PT81" t="n">
        <v/>
      </c>
      <c r="PU81" t="n">
        <v/>
      </c>
      <c r="PV81" t="n">
        <v/>
      </c>
      <c r="PW81" t="n">
        <v/>
      </c>
      <c r="PX81" t="n">
        <v/>
      </c>
      <c r="PY81" t="n">
        <v/>
      </c>
      <c r="PZ81" t="n">
        <v/>
      </c>
      <c r="QA81" t="n">
        <v/>
      </c>
      <c r="QB81" t="n">
        <v/>
      </c>
      <c r="QC81" t="n">
        <v/>
      </c>
      <c r="QD81" t="n">
        <v/>
      </c>
      <c r="QE81" t="inlineStr">
        <is>
          <t>1-Disebarkan ke lahan terbuka 2-Dibuang ke sungai</t>
        </is>
      </c>
      <c r="QF81" t="n">
        <v>0</v>
      </c>
      <c r="QG81" t="n">
        <v>0</v>
      </c>
      <c r="QH81" t="n">
        <v>0</v>
      </c>
      <c r="QI81" t="n">
        <v>0</v>
      </c>
      <c r="QJ81" t="n">
        <v>0</v>
      </c>
      <c r="QK81" t="n">
        <v>1</v>
      </c>
      <c r="QL81" t="n">
        <v>1</v>
      </c>
      <c r="QM81" t="n">
        <v>0</v>
      </c>
      <c r="QN81" t="n">
        <v>0</v>
      </c>
      <c r="QO81" t="n">
        <v/>
      </c>
      <c r="QP81" t="n">
        <v/>
      </c>
      <c r="QQ81" t="n">
        <v/>
      </c>
      <c r="QR81" t="n">
        <v/>
      </c>
      <c r="QS81" t="n">
        <v/>
      </c>
      <c r="QT81" t="n">
        <v/>
      </c>
      <c r="QU81" t="n">
        <v/>
      </c>
      <c r="QV81" t="n">
        <v/>
      </c>
      <c r="QW81" t="n">
        <v/>
      </c>
      <c r="QX81" t="n">
        <v/>
      </c>
      <c r="QY81" t="n">
        <v/>
      </c>
      <c r="QZ81" t="n">
        <v/>
      </c>
      <c r="RA81" t="n">
        <v/>
      </c>
      <c r="RB81" t="n">
        <v/>
      </c>
      <c r="RC81" t="n">
        <v/>
      </c>
      <c r="RD81" t="n">
        <v/>
      </c>
      <c r="RE81" t="n">
        <v/>
      </c>
      <c r="RF81" t="n">
        <v/>
      </c>
      <c r="RG81" t="n">
        <v/>
      </c>
      <c r="RH81" t="n">
        <v/>
      </c>
      <c r="RI81" t="n">
        <v/>
      </c>
      <c r="RJ81" t="n">
        <v/>
      </c>
      <c r="RK81" t="n">
        <v/>
      </c>
      <c r="RL81" t="n">
        <v/>
      </c>
      <c r="RM81" t="n">
        <v/>
      </c>
      <c r="RN81" t="n">
        <v/>
      </c>
      <c r="RO81" t="n">
        <v/>
      </c>
      <c r="RP81" t="n">
        <v/>
      </c>
      <c r="RQ81" t="n">
        <v/>
      </c>
      <c r="RR81" t="n">
        <v/>
      </c>
      <c r="RS81" t="n">
        <v/>
      </c>
      <c r="RT81" t="n">
        <v/>
      </c>
      <c r="RU81" t="n">
        <v/>
      </c>
      <c r="RV81" t="n">
        <v/>
      </c>
      <c r="RW81" t="n">
        <v/>
      </c>
      <c r="RX81" t="n">
        <v/>
      </c>
      <c r="RY81" t="n">
        <v/>
      </c>
      <c r="RZ81" t="n">
        <v/>
      </c>
      <c r="SA81" t="n">
        <v/>
      </c>
      <c r="SB81" t="n">
        <v/>
      </c>
      <c r="SC81" t="n">
        <v/>
      </c>
      <c r="SD81" t="n">
        <v/>
      </c>
      <c r="SE81" t="n">
        <v/>
      </c>
      <c r="SF81" t="n">
        <v/>
      </c>
      <c r="SG81" t="n">
        <v/>
      </c>
      <c r="SH81" t="n">
        <v/>
      </c>
      <c r="SI81" t="n">
        <v/>
      </c>
      <c r="SJ81" t="n">
        <v/>
      </c>
      <c r="SK81" t="n">
        <v/>
      </c>
      <c r="SL81" t="n">
        <v/>
      </c>
      <c r="SM81" t="n">
        <v/>
      </c>
      <c r="SN81" t="n">
        <v/>
      </c>
      <c r="SO81" t="n">
        <v/>
      </c>
      <c r="SP81" t="n">
        <v/>
      </c>
      <c r="SQ81" t="n">
        <v/>
      </c>
      <c r="SR81" t="n">
        <v/>
      </c>
      <c r="SS81" t="n">
        <v/>
      </c>
      <c r="ST81" t="n">
        <v/>
      </c>
      <c r="SU81" t="n">
        <v/>
      </c>
      <c r="SV81" t="n">
        <v/>
      </c>
      <c r="SW81" t="n">
        <v/>
      </c>
      <c r="SX81" t="n">
        <v/>
      </c>
      <c r="SY81" t="n">
        <v/>
      </c>
      <c r="SZ81" t="n">
        <v>3</v>
      </c>
      <c r="TA81" t="n">
        <v/>
      </c>
      <c r="TB81" t="n">
        <v/>
      </c>
      <c r="TC81" t="n">
        <v/>
      </c>
      <c r="TD81" t="n">
        <v/>
      </c>
      <c r="TE81" t="n">
        <v/>
      </c>
      <c r="TF81" t="n">
        <v/>
      </c>
      <c r="TG81" t="n">
        <v/>
      </c>
      <c r="TH81" t="n">
        <v/>
      </c>
      <c r="TI81" t="n">
        <v/>
      </c>
      <c r="TJ81" t="n">
        <v/>
      </c>
      <c r="TK81" t="n">
        <v/>
      </c>
      <c r="TL81" t="n">
        <v/>
      </c>
      <c r="TM81" t="n">
        <v/>
      </c>
      <c r="TN81" t="n">
        <v/>
      </c>
      <c r="TO81" t="n">
        <v/>
      </c>
      <c r="TP81" t="n">
        <v/>
      </c>
      <c r="TQ81" t="n">
        <v/>
      </c>
      <c r="TR81" t="n">
        <v/>
      </c>
      <c r="TS81" t="n">
        <v/>
      </c>
      <c r="TT81" t="n">
        <v/>
      </c>
      <c r="TU81" t="n">
        <v/>
      </c>
      <c r="TV81" t="n">
        <v/>
      </c>
      <c r="TW81" t="n">
        <v/>
      </c>
      <c r="TX81" t="n">
        <v/>
      </c>
      <c r="TY81" t="n">
        <v/>
      </c>
      <c r="TZ81" t="n">
        <v/>
      </c>
      <c r="UA81" t="n">
        <v/>
      </c>
      <c r="UB81" t="n">
        <v/>
      </c>
      <c r="UC81" t="n">
        <v/>
      </c>
      <c r="UD81" t="n">
        <v/>
      </c>
      <c r="UE81" t="n">
        <v/>
      </c>
      <c r="UF81" t="n">
        <v/>
      </c>
      <c r="UG81" t="n">
        <v/>
      </c>
      <c r="UH81" t="n">
        <v/>
      </c>
      <c r="UI81" t="n">
        <v/>
      </c>
      <c r="UJ81" t="n">
        <v/>
      </c>
      <c r="UK81" t="n">
        <v/>
      </c>
      <c r="UL81" t="n">
        <v/>
      </c>
      <c r="UM81" t="n">
        <v/>
      </c>
      <c r="UN81" t="n">
        <v/>
      </c>
      <c r="UO81" t="n">
        <v/>
      </c>
      <c r="UP81" t="n">
        <v/>
      </c>
      <c r="UQ81" t="n">
        <v/>
      </c>
      <c r="UR81" t="n">
        <v/>
      </c>
      <c r="US81" t="n">
        <v/>
      </c>
      <c r="UT81" t="n">
        <v/>
      </c>
      <c r="UU81" t="n">
        <v/>
      </c>
      <c r="UV81" t="inlineStr">
        <is>
          <t>Pemberian pakan di kandang</t>
        </is>
      </c>
      <c r="UW81" t="n">
        <v/>
      </c>
      <c r="UX81" t="n">
        <v/>
      </c>
      <c r="UY81" t="n">
        <v/>
      </c>
      <c r="UZ81" t="n">
        <v/>
      </c>
      <c r="VA81" t="n">
        <v/>
      </c>
      <c r="VB81" t="n">
        <v/>
      </c>
      <c r="VC81" t="n">
        <v/>
      </c>
      <c r="VD81" t="inlineStr">
        <is>
          <t>Sangat jarang (&gt;1 bulan sekali)</t>
        </is>
      </c>
      <c r="VE81" t="n">
        <v/>
      </c>
      <c r="VF81" t="n">
        <v/>
      </c>
      <c r="VG81" t="n">
        <v/>
      </c>
      <c r="VH81" t="n">
        <v/>
      </c>
      <c r="VI81" t="n">
        <v/>
      </c>
      <c r="VJ81" t="n">
        <v/>
      </c>
      <c r="VK81" t="n">
        <v/>
      </c>
      <c r="VL81" t="inlineStr">
        <is>
          <t>Sangat sering (&gt;1 kali sehari)</t>
        </is>
      </c>
      <c r="VM81" t="n">
        <v/>
      </c>
      <c r="VN81" t="n">
        <v/>
      </c>
      <c r="VO81" t="n">
        <v/>
      </c>
      <c r="VP81" t="n">
        <v/>
      </c>
      <c r="VQ81" t="n">
        <v/>
      </c>
      <c r="VR81" t="n">
        <v/>
      </c>
      <c r="VS81" t="n">
        <v/>
      </c>
      <c r="VT81" t="n">
        <v/>
      </c>
      <c r="VU81" t="n">
        <v/>
      </c>
      <c r="VV81" t="n">
        <v/>
      </c>
      <c r="VW81" t="n">
        <v/>
      </c>
      <c r="VX81" t="n">
        <v/>
      </c>
      <c r="VY81" t="n">
        <v/>
      </c>
      <c r="VZ81" t="n">
        <v/>
      </c>
      <c r="WA81" t="n">
        <v/>
      </c>
      <c r="WB81" t="n">
        <v/>
      </c>
      <c r="WC81" t="n">
        <v/>
      </c>
      <c r="WD81" t="n">
        <v/>
      </c>
      <c r="WE81" t="n">
        <v/>
      </c>
      <c r="WF81" t="inlineStr">
        <is>
          <t>6-Digester biogas</t>
        </is>
      </c>
      <c r="WG81" t="n">
        <v>0</v>
      </c>
      <c r="WH81" t="n">
        <v>0</v>
      </c>
      <c r="WI81" t="n">
        <v>0</v>
      </c>
      <c r="WJ81" t="n">
        <v>0</v>
      </c>
      <c r="WK81" t="n">
        <v>0</v>
      </c>
      <c r="WL81" t="n">
        <v>0</v>
      </c>
      <c r="WM81" t="n">
        <v>0</v>
      </c>
      <c r="WN81" t="n">
        <v>0</v>
      </c>
      <c r="WO81" t="n">
        <v>0</v>
      </c>
      <c r="WP81" t="n">
        <v>1</v>
      </c>
      <c r="WQ81" t="n">
        <v>0</v>
      </c>
      <c r="WR81" t="n">
        <v>0</v>
      </c>
      <c r="WS81" t="n">
        <v/>
      </c>
      <c r="WT81" t="n">
        <v/>
      </c>
      <c r="WU81" t="n">
        <v/>
      </c>
      <c r="WV81" t="n">
        <v/>
      </c>
      <c r="WW81" t="n">
        <v/>
      </c>
      <c r="WX81" t="n">
        <v/>
      </c>
      <c r="WY81" t="n">
        <v/>
      </c>
      <c r="WZ81" t="n">
        <v/>
      </c>
      <c r="XA81" t="n">
        <v/>
      </c>
      <c r="XB81" t="n">
        <v/>
      </c>
      <c r="XC81" t="n">
        <v/>
      </c>
      <c r="XD81" t="n">
        <v/>
      </c>
      <c r="XE81" t="n">
        <v/>
      </c>
      <c r="XF81" t="n">
        <v/>
      </c>
      <c r="XG81" t="n">
        <v/>
      </c>
      <c r="XH81" t="n">
        <v/>
      </c>
      <c r="XI81" t="n">
        <v/>
      </c>
      <c r="XJ81" t="n">
        <v/>
      </c>
      <c r="XK81" t="n">
        <v/>
      </c>
      <c r="XL81" t="n">
        <v/>
      </c>
      <c r="XM81" t="n">
        <v/>
      </c>
      <c r="XN81" t="n">
        <v/>
      </c>
      <c r="XO81" t="n">
        <v/>
      </c>
      <c r="XP81" t="n">
        <v/>
      </c>
      <c r="XQ81" t="n">
        <v/>
      </c>
      <c r="XR81" t="n">
        <v/>
      </c>
      <c r="XS81" t="n">
        <v/>
      </c>
      <c r="XT81" t="n">
        <v/>
      </c>
      <c r="XU81" t="n">
        <v/>
      </c>
      <c r="XV81" t="n">
        <v/>
      </c>
      <c r="XW81" t="n">
        <v/>
      </c>
      <c r="XX81" t="n">
        <v/>
      </c>
      <c r="XY81" t="n">
        <v/>
      </c>
      <c r="XZ81" t="n">
        <v/>
      </c>
      <c r="YA81" t="n">
        <v/>
      </c>
      <c r="YB81" t="n">
        <v/>
      </c>
      <c r="YC81" t="n">
        <v/>
      </c>
      <c r="YD81" t="n">
        <v/>
      </c>
      <c r="YE81" t="n">
        <v/>
      </c>
      <c r="YF81" t="n">
        <v/>
      </c>
      <c r="YG81" t="n">
        <v/>
      </c>
      <c r="YH81" t="n">
        <v/>
      </c>
      <c r="YI81" t="n">
        <v/>
      </c>
      <c r="YJ81" t="n">
        <v/>
      </c>
      <c r="YK81" t="n">
        <v/>
      </c>
      <c r="YL81" t="n">
        <v/>
      </c>
      <c r="YM81" t="n">
        <v/>
      </c>
      <c r="YN81" t="n">
        <v/>
      </c>
      <c r="YO81" t="n">
        <v/>
      </c>
      <c r="YP81" t="n">
        <v/>
      </c>
      <c r="YQ81" t="n">
        <v/>
      </c>
      <c r="YR81" t="n">
        <v/>
      </c>
      <c r="YS81" t="n">
        <v/>
      </c>
      <c r="YT81" t="n">
        <v/>
      </c>
      <c r="YU81" t="n">
        <v/>
      </c>
      <c r="YV81" t="n">
        <v/>
      </c>
      <c r="YW81" t="n">
        <v/>
      </c>
      <c r="YX81" t="n">
        <v/>
      </c>
      <c r="YY81" t="n">
        <v/>
      </c>
      <c r="YZ81" t="n">
        <v/>
      </c>
      <c r="ZA81" t="n">
        <v/>
      </c>
      <c r="ZB81" t="n">
        <v/>
      </c>
      <c r="ZC81" t="n">
        <v/>
      </c>
      <c r="ZD81" t="n">
        <v/>
      </c>
      <c r="ZE81" t="n">
        <v/>
      </c>
      <c r="ZF81" t="n">
        <v/>
      </c>
      <c r="ZG81" t="n">
        <v/>
      </c>
      <c r="ZH81" t="n">
        <v/>
      </c>
      <c r="ZI81" t="n">
        <v/>
      </c>
      <c r="ZJ81" t="n">
        <v/>
      </c>
      <c r="ZK81" t="n">
        <v/>
      </c>
      <c r="ZL81" t="n">
        <v/>
      </c>
      <c r="ZM81" t="n">
        <v/>
      </c>
      <c r="ZN81" t="n">
        <v/>
      </c>
      <c r="ZO81" t="n">
        <v>100</v>
      </c>
      <c r="ZP81" t="n">
        <v/>
      </c>
      <c r="ZQ81" t="n">
        <v/>
      </c>
      <c r="ZR81" t="n">
        <v/>
      </c>
      <c r="ZS81" t="n">
        <v/>
      </c>
      <c r="ZT81" t="n">
        <v/>
      </c>
      <c r="ZU81" t="n">
        <v/>
      </c>
      <c r="ZV81" t="n">
        <v/>
      </c>
      <c r="ZW81" t="n">
        <v>2</v>
      </c>
      <c r="ZX81" t="n">
        <v/>
      </c>
      <c r="ZY81" t="n">
        <v/>
      </c>
      <c r="ZZ81" t="n">
        <v/>
      </c>
      <c r="AAA81" t="n">
        <v/>
      </c>
      <c r="AAB81" t="n">
        <v/>
      </c>
      <c r="AAC81" t="n">
        <v/>
      </c>
      <c r="AAD81" t="n">
        <v/>
      </c>
      <c r="AAE81" t="inlineStr">
        <is>
          <t>Pakan segar (misal: rumput)</t>
        </is>
      </c>
      <c r="AAF81" t="n">
        <v/>
      </c>
      <c r="AAG81" t="n">
        <v/>
      </c>
      <c r="AAH81" t="n">
        <v/>
      </c>
      <c r="AAI81" t="n">
        <v/>
      </c>
      <c r="AAJ81" t="n">
        <v/>
      </c>
      <c r="AAK81" t="n">
        <v/>
      </c>
      <c r="AAL81" t="inlineStr">
        <is>
          <t>Ya</t>
        </is>
      </c>
      <c r="AAM81" t="inlineStr">
        <is>
          <t>Padat</t>
        </is>
      </c>
      <c r="AAN81" t="n">
        <v>1</v>
      </c>
      <c r="AAO81" t="n">
        <v>0</v>
      </c>
      <c r="AAP81" t="n">
        <v/>
      </c>
      <c r="AAQ81" t="n">
        <v>50</v>
      </c>
      <c r="AAR81" t="inlineStr">
        <is>
          <t>Ya</t>
        </is>
      </c>
      <c r="AAS81" t="inlineStr">
        <is>
          <t>Mengetahui</t>
        </is>
      </c>
      <c r="AAT81" t="inlineStr">
        <is>
          <t>Digunakan untuk pupuk di lahan pertanian sendiri Dibuang ke lahan sekitar kandang - yg ditanami tanaman</t>
        </is>
      </c>
      <c r="AAU81" t="n">
        <v>1</v>
      </c>
      <c r="AAV81" t="n">
        <v>0</v>
      </c>
      <c r="AAW81" t="n">
        <v>0</v>
      </c>
      <c r="AAX81" t="n">
        <v>1</v>
      </c>
      <c r="AAY81" t="n">
        <v>0</v>
      </c>
      <c r="AAZ81" t="n">
        <v>0</v>
      </c>
      <c r="ABA81" t="n">
        <v>0</v>
      </c>
      <c r="ABB81" t="inlineStr">
        <is>
          <t>Pembenah tanah (soil conditioner)</t>
        </is>
      </c>
      <c r="ABC81" t="n">
        <v>0</v>
      </c>
      <c r="ABD81" t="n">
        <v>1</v>
      </c>
      <c r="ABE81" t="n">
        <v>0</v>
      </c>
      <c r="ABF81" t="n">
        <v>0</v>
      </c>
      <c r="ABG81" t="n">
        <v>0</v>
      </c>
      <c r="ABH81" t="n">
        <v/>
      </c>
      <c r="ABI81" t="n">
        <v/>
      </c>
      <c r="ABJ81" t="n">
        <v/>
      </c>
      <c r="ABK81" t="n">
        <v/>
      </c>
      <c r="ABL81" t="n">
        <v/>
      </c>
      <c r="ABM81" t="n">
        <v/>
      </c>
      <c r="ABN81" t="n">
        <v/>
      </c>
      <c r="ABO81" t="n">
        <v/>
      </c>
      <c r="ABP81" t="n">
        <v/>
      </c>
      <c r="ABQ81" t="inlineStr">
        <is>
          <t>Rumput</t>
        </is>
      </c>
      <c r="ABR81" t="inlineStr">
        <is>
          <t>Jarang (1 bulan sekali)</t>
        </is>
      </c>
      <c r="ABS81" t="n">
        <v>200</v>
      </c>
      <c r="ABT81" t="n">
        <v>200</v>
      </c>
      <c r="ABU81" t="n">
        <v>50</v>
      </c>
      <c r="ABV81" t="n">
        <v>50</v>
      </c>
      <c r="ABW81" t="inlineStr">
        <is>
          <t>Lainnya</t>
        </is>
      </c>
      <c r="ABX81" t="inlineStr">
        <is>
          <t>Pupuk kansang</t>
        </is>
      </c>
      <c r="ABY81" t="n">
        <v>50</v>
      </c>
      <c r="ABZ81" t="n">
        <v>50000</v>
      </c>
      <c r="ACA81" t="n">
        <v>0</v>
      </c>
      <c r="ACB81" t="n">
        <v>0</v>
      </c>
      <c r="ACC81" t="n">
        <v>400</v>
      </c>
      <c r="ACD81" t="n">
        <v>500</v>
      </c>
      <c r="ACE81" t="inlineStr">
        <is>
          <t>Tidak</t>
        </is>
      </c>
      <c r="ACF81" t="inlineStr">
        <is>
          <t>Cukup meningkat</t>
        </is>
      </c>
      <c r="ACG81" t="inlineStr">
        <is>
          <t>Cukup meningkat</t>
        </is>
      </c>
      <c r="ACH81" t="inlineStr">
        <is>
          <t>Cukup meningkat</t>
        </is>
      </c>
      <c r="ACI81" t="n">
        <v/>
      </c>
      <c r="ACJ81" t="n">
        <v/>
      </c>
      <c r="ACK81" t="inlineStr">
        <is>
          <t>Lainnya</t>
        </is>
      </c>
      <c r="ACL81" t="n">
        <v>0</v>
      </c>
      <c r="ACM81" t="n">
        <v>0</v>
      </c>
      <c r="ACN81" t="n">
        <v>0</v>
      </c>
      <c r="ACO81" t="n">
        <v>0</v>
      </c>
      <c r="ACP81" t="n">
        <v>0</v>
      </c>
      <c r="ACQ81" t="n">
        <v>0</v>
      </c>
      <c r="ACR81" t="n">
        <v>1</v>
      </c>
      <c r="ACS81" t="inlineStr">
        <is>
          <t>Digunakan</t>
        </is>
      </c>
      <c r="ACT81" t="inlineStr">
        <is>
          <t>X</t>
        </is>
      </c>
      <c r="ACU81" t="inlineStr">
        <is>
          <t>Manfaat besar dan membantu kehidupan sehari-hari</t>
        </is>
      </c>
      <c r="ACV81" t="inlineStr">
        <is>
          <t>Sama saja</t>
        </is>
      </c>
      <c r="ACW81" t="inlineStr">
        <is>
          <t>Anggota keluarga - Perempuan dewasa</t>
        </is>
      </c>
      <c r="ACX81" t="inlineStr">
        <is>
          <t>Setuju</t>
        </is>
      </c>
      <c r="ACY81" t="inlineStr">
        <is>
          <t>Anggota keluarga - Laki-laki dewasa Anggota keluarga - Perempuan dewasa</t>
        </is>
      </c>
      <c r="ACZ81" t="n">
        <v>1</v>
      </c>
      <c r="ADA81" t="n">
        <v>1</v>
      </c>
      <c r="ADB81" t="n">
        <v>0</v>
      </c>
      <c r="ADC81" t="n">
        <v>0</v>
      </c>
      <c r="ADD81" t="inlineStr">
        <is>
          <t>Puas</t>
        </is>
      </c>
      <c r="ADE81" t="inlineStr">
        <is>
          <t>Puas</t>
        </is>
      </c>
      <c r="ADF81" t="inlineStr">
        <is>
          <t>Puas</t>
        </is>
      </c>
      <c r="ADG81" t="inlineStr">
        <is>
          <t>Sangat puas</t>
        </is>
      </c>
      <c r="ADH81" t="inlineStr">
        <is>
          <t>Ya</t>
        </is>
      </c>
      <c r="ADI81" t="inlineStr">
        <is>
          <t>Kompor</t>
        </is>
      </c>
      <c r="ADJ81" t="inlineStr">
        <is>
          <t>Puas</t>
        </is>
      </c>
      <c r="ADK81" t="n">
        <v/>
      </c>
      <c r="ADL81" t="n">
        <v/>
      </c>
      <c r="ADM81" t="n">
        <v/>
      </c>
      <c r="ADN81" t="n">
        <v/>
      </c>
      <c r="ADO81" t="n">
        <v/>
      </c>
      <c r="ADP81" t="n">
        <v/>
      </c>
      <c r="ADQ81" t="n">
        <v/>
      </c>
      <c r="ADR81" t="n">
        <v/>
      </c>
      <c r="ADS81" t="n">
        <v/>
      </c>
      <c r="ADT81" t="n">
        <v/>
      </c>
      <c r="ADU81" t="inlineStr">
        <is>
          <t>Memperbaiki sendiri</t>
        </is>
      </c>
      <c r="ADV81" t="n">
        <v>0</v>
      </c>
      <c r="ADW81" t="n">
        <v>0</v>
      </c>
      <c r="ADX81" t="n">
        <v>0</v>
      </c>
      <c r="ADY81" t="n">
        <v>0</v>
      </c>
      <c r="ADZ81" t="n">
        <v>0</v>
      </c>
      <c r="AEA81" t="n">
        <v>1</v>
      </c>
      <c r="AEB81" t="n">
        <v>0</v>
      </c>
      <c r="AEC81" t="n">
        <v>0</v>
      </c>
      <c r="AED81" t="inlineStr">
        <is>
          <t>X</t>
        </is>
      </c>
      <c r="AEE81" t="inlineStr">
        <is>
          <t>Laki-laki dewasa</t>
        </is>
      </c>
      <c r="AEF81" t="n">
        <v/>
      </c>
      <c r="AEG81" t="inlineStr">
        <is>
          <t>Menghubungi melalui rekan</t>
        </is>
      </c>
      <c r="AEH81" t="n">
        <v/>
      </c>
      <c r="AEI81" t="inlineStr">
        <is>
          <t>Tidak</t>
        </is>
      </c>
      <c r="AEJ81" t="inlineStr">
        <is>
          <t>Ya, selalu</t>
        </is>
      </c>
      <c r="AEK81" t="inlineStr">
        <is>
          <t>Pengurangan pengeluaran rumah tangga (bahan bakar minyak, pupuk, dll.) Lebih mudah mendapatkan energi Pasokan energi yang andal Peningkatan kebersihan kandang ternak Pemanfaatan bio-slurry sebagai pupuk</t>
        </is>
      </c>
      <c r="AEL81" t="n">
        <v>1</v>
      </c>
      <c r="AEM81" t="n">
        <v>1</v>
      </c>
      <c r="AEN81" t="n">
        <v>1</v>
      </c>
      <c r="AEO81" t="n">
        <v>0</v>
      </c>
      <c r="AEP81" t="n">
        <v>0</v>
      </c>
      <c r="AEQ81" t="n">
        <v>0</v>
      </c>
      <c r="AER81" t="n">
        <v>1</v>
      </c>
      <c r="AES81" t="n">
        <v>1</v>
      </c>
      <c r="AET81" t="n">
        <v>0</v>
      </c>
      <c r="AEU81" t="n">
        <v>0</v>
      </c>
      <c r="AEV81" t="n">
        <v>0</v>
      </c>
      <c r="AEW81" t="n">
        <v>0</v>
      </c>
      <c r="AEX81" t="n">
        <v/>
      </c>
      <c r="AEY81" t="inlineStr">
        <is>
          <t>Memasak lebih aman</t>
        </is>
      </c>
      <c r="AEZ81" t="n">
        <v/>
      </c>
      <c r="AFA81" t="inlineStr">
        <is>
          <t>Tetangga / teman / saudara</t>
        </is>
      </c>
      <c r="AFB81" t="n">
        <v/>
      </c>
      <c r="AFC81" t="inlineStr">
        <is>
          <t>1000525095-19_12_24.jpg</t>
        </is>
      </c>
      <c r="AFD81" t="inlineStr">
        <is>
          <t>https://kf.kobotoolbox.org/api/v2/assets/avstPQqLr3Ab3ZdcVTXZ6f/data/666030202/attachments/attzJfcBag42HowzJTpJnzmT/</t>
        </is>
      </c>
      <c r="AFE81" t="inlineStr">
        <is>
          <t>1000525092-19_13_40.jpg</t>
        </is>
      </c>
      <c r="AFF81" t="inlineStr">
        <is>
          <t>https://kf.kobotoolbox.org/api/v2/assets/avstPQqLr3Ab3ZdcVTXZ6f/data/666030202/attachments/attg7if9i8Sh3Gh7nWKEKSQk/</t>
        </is>
      </c>
      <c r="AFG81" t="inlineStr">
        <is>
          <t>Adimas oki</t>
        </is>
      </c>
      <c r="AFH81" t="n">
        <v/>
      </c>
      <c r="AFI81" t="n">
        <v/>
      </c>
    </row>
    <row r="82">
      <c r="A82" t="n">
        <v/>
      </c>
      <c r="B82" t="n">
        <v/>
      </c>
      <c r="C82" t="n">
        <v/>
      </c>
      <c r="D82" t="inlineStr">
        <is>
          <t>cariyaten</t>
        </is>
      </c>
      <c r="E82" t="n">
        <v>82337990968</v>
      </c>
      <c r="F82" t="inlineStr">
        <is>
          <t>-7.887433 112.769042 980.2999877929688 26.399999618530273</t>
        </is>
      </c>
      <c r="G82" t="n">
        <v>-7.887433</v>
      </c>
      <c r="H82" t="n">
        <v>112.769042</v>
      </c>
      <c r="I82" t="n">
        <v>980.2999878000001</v>
      </c>
      <c r="J82" t="n">
        <v>26.39999962</v>
      </c>
      <c r="K82" t="n">
        <v>0</v>
      </c>
      <c r="L82" t="inlineStr">
        <is>
          <t>-7.887216 112.769101 980.2999877929688 16.898000717163086</t>
        </is>
      </c>
      <c r="M82" t="n">
        <v>-7.887216</v>
      </c>
      <c r="N82" t="n">
        <v>112.769101</v>
      </c>
      <c r="O82" t="n">
        <v>980.2999878000001</v>
      </c>
      <c r="P82" t="n">
        <v>16.89800072</v>
      </c>
      <c r="Q82" t="n">
        <v>0</v>
      </c>
      <c r="R82" t="inlineStr">
        <is>
          <t>Jawa Timur</t>
        </is>
      </c>
      <c r="S82" t="n">
        <v>0</v>
      </c>
      <c r="T82" t="n">
        <v>0</v>
      </c>
      <c r="U82" t="n">
        <v>0</v>
      </c>
      <c r="V82" t="n">
        <v>0</v>
      </c>
      <c r="W82" t="n">
        <v>0</v>
      </c>
      <c r="X82" t="n">
        <v>1</v>
      </c>
      <c r="Y82" t="n">
        <v>0</v>
      </c>
      <c r="Z82" t="n">
        <v>0</v>
      </c>
      <c r="AA82" t="n">
        <v>0</v>
      </c>
      <c r="AB82" t="n">
        <v>0</v>
      </c>
      <c r="AC82" t="inlineStr">
        <is>
          <t>MALANG</t>
        </is>
      </c>
      <c r="AD82" t="inlineStr">
        <is>
          <t>JABUNG</t>
        </is>
      </c>
      <c r="AE82" t="inlineStr">
        <is>
          <t>KEMIRI</t>
        </is>
      </c>
      <c r="AF82" t="inlineStr">
        <is>
          <t>KAN JABUNG</t>
        </is>
      </c>
      <c r="AG82" t="inlineStr">
        <is>
          <t>KJP0819</t>
        </is>
      </c>
      <c r="AH82" t="n">
        <v>3</v>
      </c>
      <c r="AI82" t="inlineStr">
        <is>
          <t>VPA2</t>
        </is>
      </c>
      <c r="AJ82" t="inlineStr">
        <is>
          <t>Aktif</t>
        </is>
      </c>
      <c r="AK82" t="n">
        <v>59</v>
      </c>
      <c r="AL82" t="inlineStr">
        <is>
          <t>Laki-laki</t>
        </is>
      </c>
      <c r="AM82" t="inlineStr">
        <is>
          <t>Sudah menikah</t>
        </is>
      </c>
      <c r="AN82" t="inlineStr">
        <is>
          <t>SD/Sederajat</t>
        </is>
      </c>
      <c r="AO82" t="inlineStr">
        <is>
          <t>Peternak</t>
        </is>
      </c>
      <c r="AP82" t="n">
        <v>0</v>
      </c>
      <c r="AQ82" t="n">
        <v>1</v>
      </c>
      <c r="AR82" t="n">
        <v>0</v>
      </c>
      <c r="AS82" t="n">
        <v>0</v>
      </c>
      <c r="AT82" t="n">
        <v>0</v>
      </c>
      <c r="AU82" t="n">
        <v>0</v>
      </c>
      <c r="AV82" t="n">
        <v>0</v>
      </c>
      <c r="AW82" t="n">
        <v>0</v>
      </c>
      <c r="AX82" t="n">
        <v/>
      </c>
      <c r="AY82" t="inlineStr">
        <is>
          <t>Petani Peternak</t>
        </is>
      </c>
      <c r="AZ82" t="n">
        <v>1</v>
      </c>
      <c r="BA82" t="n">
        <v>1</v>
      </c>
      <c r="BB82" t="n">
        <v>0</v>
      </c>
      <c r="BC82" t="n">
        <v>0</v>
      </c>
      <c r="BD82" t="n">
        <v>0</v>
      </c>
      <c r="BE82" t="n">
        <v>0</v>
      </c>
      <c r="BF82" t="n">
        <v>0</v>
      </c>
      <c r="BG82" t="n">
        <v>0</v>
      </c>
      <c r="BH82" t="n">
        <v/>
      </c>
      <c r="BI82" t="inlineStr">
        <is>
          <t>Rp1.500.000 - Rp2.500.000</t>
        </is>
      </c>
      <c r="BJ82" t="n">
        <v>1</v>
      </c>
      <c r="BK82" t="n">
        <v>2</v>
      </c>
      <c r="BL82" t="n">
        <v>2</v>
      </c>
      <c r="BM82" t="n">
        <v>0</v>
      </c>
      <c r="BN82" t="inlineStr">
        <is>
          <t>Milik sendiri</t>
        </is>
      </c>
      <c r="BO82" t="inlineStr">
        <is>
          <t>Permanen (dinding bata dan semen)</t>
        </is>
      </c>
      <c r="BP82" t="n">
        <v>1</v>
      </c>
      <c r="BQ82" t="n">
        <v>0</v>
      </c>
      <c r="BR82" t="n">
        <v>0</v>
      </c>
      <c r="BS82" t="n">
        <v>0</v>
      </c>
      <c r="BT82" t="n">
        <v>0</v>
      </c>
      <c r="BU82" t="n">
        <v/>
      </c>
      <c r="BV82" t="inlineStr">
        <is>
          <t>Keramik/ubin</t>
        </is>
      </c>
      <c r="BW82" t="n">
        <v>0</v>
      </c>
      <c r="BX82" t="n">
        <v>0</v>
      </c>
      <c r="BY82" t="n">
        <v>1</v>
      </c>
      <c r="BZ82" t="n">
        <v>0</v>
      </c>
      <c r="CA82" t="n">
        <v>0</v>
      </c>
      <c r="CB82" t="n">
        <v/>
      </c>
      <c r="CC82" t="inlineStr">
        <is>
          <t>Genting</t>
        </is>
      </c>
      <c r="CD82" t="n">
        <v>0</v>
      </c>
      <c r="CE82" t="n">
        <v>0</v>
      </c>
      <c r="CF82" t="n">
        <v>0</v>
      </c>
      <c r="CG82" t="n">
        <v>0</v>
      </c>
      <c r="CH82" t="n">
        <v>0</v>
      </c>
      <c r="CI82" t="n">
        <v>1</v>
      </c>
      <c r="CJ82" t="n">
        <v>0</v>
      </c>
      <c r="CK82" t="n">
        <v/>
      </c>
      <c r="CL82" t="inlineStr">
        <is>
          <t>Ya</t>
        </is>
      </c>
      <c r="CM82" t="n">
        <v>2023</v>
      </c>
      <c r="CN82" t="inlineStr">
        <is>
          <t>Fixed-Dome (Kubah Tetap)</t>
        </is>
      </c>
      <c r="CO82" t="inlineStr">
        <is>
          <t>10 m³ (8-9 ekor sapi, ±8 jam memasak/hari, ±80 kg slurry/hari)</t>
        </is>
      </c>
      <c r="CP82" t="inlineStr">
        <is>
          <t>Anggota keluarga - laki-laki</t>
        </is>
      </c>
      <c r="CQ82" t="n">
        <v>0</v>
      </c>
      <c r="CR82" t="n">
        <v>0</v>
      </c>
      <c r="CS82" t="n">
        <v>0</v>
      </c>
      <c r="CT82" t="n">
        <v>0</v>
      </c>
      <c r="CU82" t="n">
        <v>1</v>
      </c>
      <c r="CV82" t="n">
        <v>0</v>
      </c>
      <c r="CW82" t="n">
        <v>0</v>
      </c>
      <c r="CX82" t="n">
        <v>0</v>
      </c>
      <c r="CY82" t="inlineStr">
        <is>
          <t>Anggota keluarga - laki-laki</t>
        </is>
      </c>
      <c r="CZ82" t="n">
        <v>1</v>
      </c>
      <c r="DA82" t="n">
        <v>0</v>
      </c>
      <c r="DB82" t="n">
        <v>0</v>
      </c>
      <c r="DC82" t="n">
        <v/>
      </c>
      <c r="DD82" t="inlineStr">
        <is>
          <t>Anggota keluarga - laki-laki CPO atau pendamping</t>
        </is>
      </c>
      <c r="DE82" t="n">
        <v>1</v>
      </c>
      <c r="DF82" t="n">
        <v>0</v>
      </c>
      <c r="DG82" t="n">
        <v>1</v>
      </c>
      <c r="DH82" t="n">
        <v>0</v>
      </c>
      <c r="DI82" t="n">
        <v/>
      </c>
      <c r="DJ82" t="inlineStr">
        <is>
          <t>Anggota keluarga - laki-laki CPO atau pendamping</t>
        </is>
      </c>
      <c r="DK82" t="n">
        <v>1</v>
      </c>
      <c r="DL82" t="n">
        <v>0</v>
      </c>
      <c r="DM82" t="n">
        <v>1</v>
      </c>
      <c r="DN82" t="n">
        <v>0</v>
      </c>
      <c r="DO82" t="n">
        <v/>
      </c>
      <c r="DP82" t="inlineStr">
        <is>
          <t>Ya</t>
        </is>
      </c>
      <c r="DQ82" t="n">
        <v/>
      </c>
      <c r="DR82" t="n">
        <v/>
      </c>
      <c r="DS82" t="n">
        <v/>
      </c>
      <c r="DT82" t="n">
        <v/>
      </c>
      <c r="DU82" t="n">
        <v/>
      </c>
      <c r="DV82" t="n">
        <v/>
      </c>
      <c r="DW82" t="n">
        <v/>
      </c>
      <c r="DX82" t="n">
        <v/>
      </c>
      <c r="DY82" t="n">
        <v/>
      </c>
      <c r="DZ82" t="n">
        <v/>
      </c>
      <c r="EA82" t="n">
        <v/>
      </c>
      <c r="EB82" t="n">
        <v/>
      </c>
      <c r="EC82" t="n">
        <v/>
      </c>
      <c r="ED82" t="n">
        <v/>
      </c>
      <c r="EE82" t="n">
        <v/>
      </c>
      <c r="EF82" t="n">
        <v/>
      </c>
      <c r="EG82" t="n">
        <v/>
      </c>
      <c r="EH82" t="n">
        <v/>
      </c>
      <c r="EI82" t="inlineStr">
        <is>
          <t>Tidak ada masalah</t>
        </is>
      </c>
      <c r="EJ82" t="n">
        <v>0</v>
      </c>
      <c r="EK82" t="n">
        <v>0</v>
      </c>
      <c r="EL82" t="n">
        <v>0</v>
      </c>
      <c r="EM82" t="n">
        <v>1</v>
      </c>
      <c r="EN82" t="n">
        <v>0</v>
      </c>
      <c r="EO82" t="n">
        <v/>
      </c>
      <c r="EP82" t="inlineStr">
        <is>
          <t>Ya, cukup jelas dan mudah diikuti</t>
        </is>
      </c>
      <c r="EQ82" t="inlineStr">
        <is>
          <t>Pelatihan</t>
        </is>
      </c>
      <c r="ER82" t="inlineStr">
        <is>
          <t>CPO atau pendamping</t>
        </is>
      </c>
      <c r="ES82" t="n">
        <v>1</v>
      </c>
      <c r="ET82" t="n">
        <v>0</v>
      </c>
      <c r="EU82" t="n">
        <v>0</v>
      </c>
      <c r="EV82" t="n">
        <v>0</v>
      </c>
      <c r="EW82" t="n">
        <v/>
      </c>
      <c r="EX82" t="inlineStr">
        <is>
          <t>Anggota keluarga - Laki-laki</t>
        </is>
      </c>
      <c r="EY82" t="n">
        <v>1</v>
      </c>
      <c r="EZ82" t="n">
        <v>0</v>
      </c>
      <c r="FA82" t="n">
        <v>0</v>
      </c>
      <c r="FB82" t="n">
        <v/>
      </c>
      <c r="FC82" t="inlineStr">
        <is>
          <t>Setiap bulan</t>
        </is>
      </c>
      <c r="FD82" t="n">
        <v/>
      </c>
      <c r="FE82" t="inlineStr">
        <is>
          <t>Mengetahui</t>
        </is>
      </c>
      <c r="FF82" t="inlineStr">
        <is>
          <t>Sering (setiap minggu)</t>
        </is>
      </c>
      <c r="FG82" t="inlineStr">
        <is>
          <t>Mengetahui</t>
        </is>
      </c>
      <c r="FH82" t="inlineStr">
        <is>
          <t>Sering (setiap minggu)</t>
        </is>
      </c>
      <c r="FI82" t="inlineStr">
        <is>
          <t>Mengetahui</t>
        </is>
      </c>
      <c r="FJ82" t="inlineStr">
        <is>
          <t>Selalu (setiap hari)</t>
        </is>
      </c>
      <c r="FK82" t="inlineStr">
        <is>
          <t>Mengetahui</t>
        </is>
      </c>
      <c r="FL82" t="inlineStr">
        <is>
          <t>Selalu (setiap hari)</t>
        </is>
      </c>
      <c r="FM82" t="inlineStr">
        <is>
          <t>Mengetahui</t>
        </is>
      </c>
      <c r="FN82" t="inlineStr">
        <is>
          <t>Jarang (setiap bulan atau lebih)</t>
        </is>
      </c>
      <c r="FO82" t="inlineStr">
        <is>
          <t>Mengetahui</t>
        </is>
      </c>
      <c r="FP82" t="inlineStr">
        <is>
          <t>Jarang (setiap bulan atau lebih)</t>
        </is>
      </c>
      <c r="FQ82" t="inlineStr">
        <is>
          <t>Mengetahui</t>
        </is>
      </c>
      <c r="FR82" t="inlineStr">
        <is>
          <t>Ya</t>
        </is>
      </c>
      <c r="FS82" t="inlineStr">
        <is>
          <t>Mengetahui</t>
        </is>
      </c>
      <c r="FT82" t="inlineStr">
        <is>
          <t>Ya, selalu</t>
        </is>
      </c>
      <c r="FU82" t="inlineStr">
        <is>
          <t>Laki-laki dewasa</t>
        </is>
      </c>
      <c r="FV82" t="n">
        <v>1</v>
      </c>
      <c r="FW82" t="n">
        <v>0</v>
      </c>
      <c r="FX82" t="n">
        <v>0</v>
      </c>
      <c r="FY82" t="n">
        <v>0</v>
      </c>
      <c r="FZ82" t="inlineStr">
        <is>
          <t>Memahami</t>
        </is>
      </c>
      <c r="GA82" t="inlineStr">
        <is>
          <t>CPO</t>
        </is>
      </c>
      <c r="GB82" t="n">
        <v>1</v>
      </c>
      <c r="GC82" t="n">
        <v>0</v>
      </c>
      <c r="GD82" t="n">
        <v>0</v>
      </c>
      <c r="GE82" t="n">
        <v>0</v>
      </c>
      <c r="GF82" t="n">
        <v/>
      </c>
      <c r="GG82" t="inlineStr">
        <is>
          <t>Selalu</t>
        </is>
      </c>
      <c r="GH82" t="inlineStr">
        <is>
          <t>Ya</t>
        </is>
      </c>
      <c r="GI82" t="inlineStr">
        <is>
          <t>Tetangga</t>
        </is>
      </c>
      <c r="GJ82" t="n">
        <v>1</v>
      </c>
      <c r="GK82" t="n">
        <v>0</v>
      </c>
      <c r="GL82" t="n">
        <v>0</v>
      </c>
      <c r="GM82" t="n">
        <v>0</v>
      </c>
      <c r="GN82" t="n">
        <v/>
      </c>
      <c r="GO82" t="n">
        <v>10</v>
      </c>
      <c r="GP82" t="inlineStr">
        <is>
          <t>Sebagian</t>
        </is>
      </c>
      <c r="GQ82" t="inlineStr">
        <is>
          <t>LPG</t>
        </is>
      </c>
      <c r="GR82" t="n">
        <v>1</v>
      </c>
      <c r="GS82" t="n">
        <v>0</v>
      </c>
      <c r="GT82" t="n">
        <v>0</v>
      </c>
      <c r="GU82" t="n">
        <v>0</v>
      </c>
      <c r="GV82" t="n">
        <v>0</v>
      </c>
      <c r="GW82" t="n">
        <v>0</v>
      </c>
      <c r="GX82" t="n">
        <v>0</v>
      </c>
      <c r="GY82" t="n">
        <v/>
      </c>
      <c r="GZ82" t="inlineStr">
        <is>
          <t>Tidak</t>
        </is>
      </c>
      <c r="HA82" t="n">
        <v/>
      </c>
      <c r="HB82" t="n">
        <v/>
      </c>
      <c r="HC82" t="n">
        <v/>
      </c>
      <c r="HD82" t="n">
        <v/>
      </c>
      <c r="HE82" t="n">
        <v/>
      </c>
      <c r="HF82" t="n">
        <v/>
      </c>
      <c r="HG82" t="n">
        <v/>
      </c>
      <c r="HH82" t="n">
        <v/>
      </c>
      <c r="HI82" t="n">
        <v/>
      </c>
      <c r="HJ82" t="n">
        <v/>
      </c>
      <c r="HK82" t="n">
        <v/>
      </c>
      <c r="HL82" t="n">
        <v/>
      </c>
      <c r="HM82" t="n">
        <v/>
      </c>
      <c r="HN82" t="n">
        <v/>
      </c>
      <c r="HO82" t="n">
        <v/>
      </c>
      <c r="HP82" t="n">
        <v/>
      </c>
      <c r="HQ82" t="n">
        <v/>
      </c>
      <c r="HR82" t="n">
        <v/>
      </c>
      <c r="HS82" t="n">
        <v/>
      </c>
      <c r="HT82" t="n">
        <v/>
      </c>
      <c r="HU82" t="n">
        <v/>
      </c>
      <c r="HV82" t="n">
        <v/>
      </c>
      <c r="HW82" t="n">
        <v/>
      </c>
      <c r="HX82" t="n">
        <v/>
      </c>
      <c r="HY82" t="n">
        <v/>
      </c>
      <c r="HZ82" t="n">
        <v/>
      </c>
      <c r="IA82" t="n">
        <v>6</v>
      </c>
      <c r="IB82" t="n">
        <v>44000</v>
      </c>
      <c r="IC82" t="n">
        <v/>
      </c>
      <c r="ID82" t="n">
        <v/>
      </c>
      <c r="IE82" t="n">
        <v/>
      </c>
      <c r="IF82" t="n">
        <v/>
      </c>
      <c r="IG82" t="n">
        <v/>
      </c>
      <c r="IH82" t="n">
        <v/>
      </c>
      <c r="II82" t="n">
        <v/>
      </c>
      <c r="IJ82" t="n">
        <v/>
      </c>
      <c r="IK82" t="inlineStr">
        <is>
          <t>65-80 kg</t>
        </is>
      </c>
      <c r="IL82" t="inlineStr">
        <is>
          <t>3-5 jam</t>
        </is>
      </c>
      <c r="IM82" t="inlineStr">
        <is>
          <t>Ya</t>
        </is>
      </c>
      <c r="IN82" t="inlineStr">
        <is>
          <t>Tidak</t>
        </is>
      </c>
      <c r="IO82" t="inlineStr">
        <is>
          <t>Jauh lebih bersih</t>
        </is>
      </c>
      <c r="IP82" t="n">
        <v/>
      </c>
      <c r="IQ82" t="inlineStr">
        <is>
          <t>Tidak pernah</t>
        </is>
      </c>
      <c r="IR82" t="n">
        <v/>
      </c>
      <c r="IS82" t="n">
        <v/>
      </c>
      <c r="IT82" t="n">
        <v/>
      </c>
      <c r="IU82" t="n">
        <v/>
      </c>
      <c r="IV82" t="n">
        <v/>
      </c>
      <c r="IW82" t="n">
        <v/>
      </c>
      <c r="IX82" t="n">
        <v/>
      </c>
      <c r="IY82" t="n">
        <v/>
      </c>
      <c r="IZ82" t="inlineStr">
        <is>
          <t>Tidak pernah</t>
        </is>
      </c>
      <c r="JA82" t="n">
        <v/>
      </c>
      <c r="JB82" t="n">
        <v/>
      </c>
      <c r="JC82" t="n">
        <v/>
      </c>
      <c r="JD82" t="n">
        <v/>
      </c>
      <c r="JE82" t="n">
        <v/>
      </c>
      <c r="JF82" t="n">
        <v/>
      </c>
      <c r="JG82" t="n">
        <v/>
      </c>
      <c r="JH82" t="n">
        <v/>
      </c>
      <c r="JI82" t="inlineStr">
        <is>
          <t>Tidak pernah</t>
        </is>
      </c>
      <c r="JJ82" t="n">
        <v/>
      </c>
      <c r="JK82" t="n">
        <v/>
      </c>
      <c r="JL82" t="n">
        <v/>
      </c>
      <c r="JM82" t="n">
        <v/>
      </c>
      <c r="JN82" t="n">
        <v/>
      </c>
      <c r="JO82" t="n">
        <v/>
      </c>
      <c r="JP82" t="n">
        <v/>
      </c>
      <c r="JQ82" t="n">
        <v/>
      </c>
      <c r="JR82" t="inlineStr">
        <is>
          <t>Tidak pernah</t>
        </is>
      </c>
      <c r="JS82" t="n">
        <v/>
      </c>
      <c r="JT82" t="n">
        <v/>
      </c>
      <c r="JU82" t="n">
        <v/>
      </c>
      <c r="JV82" t="n">
        <v/>
      </c>
      <c r="JW82" t="n">
        <v/>
      </c>
      <c r="JX82" t="n">
        <v/>
      </c>
      <c r="JY82" t="n">
        <v/>
      </c>
      <c r="JZ82" t="n">
        <v/>
      </c>
      <c r="KA82" t="inlineStr">
        <is>
          <t>Tidak pernah</t>
        </is>
      </c>
      <c r="KB82" t="n">
        <v/>
      </c>
      <c r="KC82" t="n">
        <v/>
      </c>
      <c r="KD82" t="n">
        <v/>
      </c>
      <c r="KE82" t="n">
        <v/>
      </c>
      <c r="KF82" t="n">
        <v/>
      </c>
      <c r="KG82" t="n">
        <v/>
      </c>
      <c r="KH82" t="n">
        <v/>
      </c>
      <c r="KI82" t="n">
        <v/>
      </c>
      <c r="KJ82" t="inlineStr">
        <is>
          <t>Tidak pernah</t>
        </is>
      </c>
      <c r="KK82" t="n">
        <v/>
      </c>
      <c r="KL82" t="n">
        <v/>
      </c>
      <c r="KM82" t="n">
        <v/>
      </c>
      <c r="KN82" t="n">
        <v/>
      </c>
      <c r="KO82" t="n">
        <v/>
      </c>
      <c r="KP82" t="n">
        <v/>
      </c>
      <c r="KQ82" t="n">
        <v/>
      </c>
      <c r="KR82" t="n">
        <v/>
      </c>
      <c r="KS82" t="inlineStr">
        <is>
          <t>Jauh lebih baik</t>
        </is>
      </c>
      <c r="KT82" t="inlineStr">
        <is>
          <t>0-1 kali</t>
        </is>
      </c>
      <c r="KU82" t="inlineStr">
        <is>
          <t>0-1 kali</t>
        </is>
      </c>
      <c r="KV82" t="inlineStr">
        <is>
          <t>Laki-laki dewasa</t>
        </is>
      </c>
      <c r="KW82" t="n">
        <v>1</v>
      </c>
      <c r="KX82" t="n">
        <v>0</v>
      </c>
      <c r="KY82" t="n">
        <v>0</v>
      </c>
      <c r="KZ82" t="n">
        <v>0</v>
      </c>
      <c r="LA82" t="inlineStr">
        <is>
          <t>Jauh lebih baik</t>
        </is>
      </c>
      <c r="LB82" t="inlineStr">
        <is>
          <t>Jauh lebih baik</t>
        </is>
      </c>
      <c r="LC82" t="n">
        <v>0</v>
      </c>
      <c r="LD82" t="n">
        <v>7</v>
      </c>
      <c r="LE82" t="n">
        <v>0</v>
      </c>
      <c r="LF82" t="n">
        <v>0</v>
      </c>
      <c r="LG82" t="inlineStr">
        <is>
          <t>Ya</t>
        </is>
      </c>
      <c r="LH82" t="n">
        <v>400000</v>
      </c>
      <c r="LI82" t="n">
        <v/>
      </c>
      <c r="LJ82" t="inlineStr">
        <is>
          <t>Tabungan</t>
        </is>
      </c>
      <c r="LK82" t="n">
        <v>1</v>
      </c>
      <c r="LL82" t="n">
        <v>0</v>
      </c>
      <c r="LM82" t="n">
        <v>0</v>
      </c>
      <c r="LN82" t="n">
        <v>0</v>
      </c>
      <c r="LO82" t="n">
        <v>0</v>
      </c>
      <c r="LP82" t="n">
        <v>0</v>
      </c>
      <c r="LQ82" t="n">
        <v>0</v>
      </c>
      <c r="LR82" t="n">
        <v/>
      </c>
      <c r="LS82" t="n">
        <v>10</v>
      </c>
      <c r="LT82" t="n">
        <v>0</v>
      </c>
      <c r="LU82" t="n">
        <v>0</v>
      </c>
      <c r="LV82" t="n">
        <v>10</v>
      </c>
      <c r="LW82" t="n">
        <v>0</v>
      </c>
      <c r="LX82" t="n">
        <v>0</v>
      </c>
      <c r="LY82" t="n">
        <v>10</v>
      </c>
      <c r="LZ82" t="n">
        <v>0</v>
      </c>
      <c r="MA82" t="n">
        <v>0</v>
      </c>
      <c r="MB82" t="inlineStr">
        <is>
          <t>Ya</t>
        </is>
      </c>
      <c r="MC82" t="n">
        <v>0</v>
      </c>
      <c r="MD82" t="n">
        <v>0</v>
      </c>
      <c r="ME82" t="n">
        <v>0</v>
      </c>
      <c r="MF82" t="n">
        <v>0</v>
      </c>
      <c r="MG82" t="n">
        <v>0</v>
      </c>
      <c r="MH82" t="n">
        <v>0</v>
      </c>
      <c r="MI82" t="inlineStr">
        <is>
          <t>Istirahat</t>
        </is>
      </c>
      <c r="MJ82" t="n">
        <v>0</v>
      </c>
      <c r="MK82" t="n">
        <v>0</v>
      </c>
      <c r="ML82" t="n">
        <v>1</v>
      </c>
      <c r="MM82" t="n">
        <v>0</v>
      </c>
      <c r="MN82" t="n">
        <v>0</v>
      </c>
      <c r="MO82" t="n">
        <v>0</v>
      </c>
      <c r="MP82" t="n">
        <v/>
      </c>
      <c r="MQ82" t="n">
        <v/>
      </c>
      <c r="MR82" t="inlineStr">
        <is>
          <t>Istirahat</t>
        </is>
      </c>
      <c r="MS82" t="n">
        <v/>
      </c>
      <c r="MT82" t="inlineStr">
        <is>
          <t>Istirahat</t>
        </is>
      </c>
      <c r="MU82" t="inlineStr">
        <is>
          <t>Tidak</t>
        </is>
      </c>
      <c r="MV82" t="n">
        <v/>
      </c>
      <c r="MW82" t="n">
        <v/>
      </c>
      <c r="MX82" t="n">
        <v/>
      </c>
      <c r="MY82" t="n">
        <v/>
      </c>
      <c r="MZ82" t="n">
        <v/>
      </c>
      <c r="NA82" t="n">
        <v/>
      </c>
      <c r="NB82" t="n">
        <v/>
      </c>
      <c r="NC82" t="n">
        <v/>
      </c>
      <c r="ND82" t="n">
        <v/>
      </c>
      <c r="NE82" t="n">
        <v/>
      </c>
      <c r="NF82" t="n">
        <v/>
      </c>
      <c r="NG82" t="n">
        <v/>
      </c>
      <c r="NH82" t="n">
        <v/>
      </c>
      <c r="NI82" t="n">
        <v/>
      </c>
      <c r="NJ82" t="n">
        <v/>
      </c>
      <c r="NK82" t="n">
        <v/>
      </c>
      <c r="NL82" t="inlineStr">
        <is>
          <t>Ya</t>
        </is>
      </c>
      <c r="NM82" t="inlineStr">
        <is>
          <t>Kombinasi dana mandiri dan dana hibah</t>
        </is>
      </c>
      <c r="NN82" t="inlineStr">
        <is>
          <t>&gt;11.000.001</t>
        </is>
      </c>
      <c r="NO82" t="inlineStr">
        <is>
          <t>Yayasan Rumah Energi atau BIRU</t>
        </is>
      </c>
      <c r="NP82" t="n">
        <v/>
      </c>
      <c r="NQ82" t="n">
        <v/>
      </c>
      <c r="NR82" t="n">
        <v/>
      </c>
      <c r="NS82" t="n">
        <v/>
      </c>
      <c r="NT82" t="n">
        <v/>
      </c>
      <c r="NU82" t="n">
        <v/>
      </c>
      <c r="NV82" t="inlineStr">
        <is>
          <t>Anggota keluarga - Laki-laki dewasa</t>
        </is>
      </c>
      <c r="NW82" t="n">
        <v/>
      </c>
      <c r="NX82" t="inlineStr">
        <is>
          <t>Sedikit meningkat</t>
        </is>
      </c>
      <c r="NY82" t="n">
        <v>180</v>
      </c>
      <c r="NZ82" t="n">
        <v>0</v>
      </c>
      <c r="OA82" t="n">
        <v>0</v>
      </c>
      <c r="OB82" t="n">
        <v>0</v>
      </c>
      <c r="OC82" t="n">
        <v>30</v>
      </c>
      <c r="OD82" t="n">
        <v>0</v>
      </c>
      <c r="OE82" t="inlineStr">
        <is>
          <t>Jauh lebih baik</t>
        </is>
      </c>
      <c r="OF82" t="inlineStr">
        <is>
          <t>Lebih baik (beda waktu memasak 5-30 menit, ATAU tidak lagi ada rasa/bau makanan yang berubah, ATAU alasan lainnya)</t>
        </is>
      </c>
      <c r="OG82" t="inlineStr">
        <is>
          <t>Ya</t>
        </is>
      </c>
      <c r="OH82" t="n">
        <v>0</v>
      </c>
      <c r="OI82" t="n">
        <v>3</v>
      </c>
      <c r="OJ82" t="n">
        <v>0</v>
      </c>
      <c r="OK82" t="n">
        <v>0</v>
      </c>
      <c r="OL82" t="n">
        <v>0</v>
      </c>
      <c r="OM82" t="n">
        <v>0</v>
      </c>
      <c r="ON82" t="n">
        <v>0</v>
      </c>
      <c r="OO82" t="n">
        <v>0</v>
      </c>
      <c r="OP82" t="inlineStr">
        <is>
          <t>Sapi perah</t>
        </is>
      </c>
      <c r="OQ82" t="n">
        <v>0</v>
      </c>
      <c r="OR82" t="n">
        <v>1</v>
      </c>
      <c r="OS82" t="n">
        <v>0</v>
      </c>
      <c r="OT82" t="n">
        <v>0</v>
      </c>
      <c r="OU82" t="n">
        <v>0</v>
      </c>
      <c r="OV82" t="n">
        <v>0</v>
      </c>
      <c r="OW82" t="n">
        <v>0</v>
      </c>
      <c r="OX82" t="n">
        <v>0</v>
      </c>
      <c r="OY82" t="n">
        <v>0</v>
      </c>
      <c r="OZ82" t="inlineStr">
        <is>
          <t>Sapi perah</t>
        </is>
      </c>
      <c r="PA82" t="n">
        <v>0</v>
      </c>
      <c r="PB82" t="n">
        <v>1</v>
      </c>
      <c r="PC82" t="n">
        <v>0</v>
      </c>
      <c r="PD82" t="n">
        <v>0</v>
      </c>
      <c r="PE82" t="n">
        <v>0</v>
      </c>
      <c r="PF82" t="n">
        <v>0</v>
      </c>
      <c r="PG82" t="n">
        <v>0</v>
      </c>
      <c r="PH82" t="n">
        <v>0</v>
      </c>
      <c r="PI82" t="n">
        <v>0</v>
      </c>
      <c r="PJ82" t="inlineStr">
        <is>
          <t>Sapi perah</t>
        </is>
      </c>
      <c r="PK82" t="n">
        <v>0</v>
      </c>
      <c r="PL82" t="n">
        <v>1</v>
      </c>
      <c r="PM82" t="n">
        <v>0</v>
      </c>
      <c r="PN82" t="n">
        <v>0</v>
      </c>
      <c r="PO82" t="n">
        <v>0</v>
      </c>
      <c r="PP82" t="n">
        <v>0</v>
      </c>
      <c r="PQ82" t="n">
        <v>0</v>
      </c>
      <c r="PR82" t="n">
        <v>0</v>
      </c>
      <c r="PS82" t="n">
        <v>0</v>
      </c>
      <c r="PT82" t="n">
        <v/>
      </c>
      <c r="PU82" t="n">
        <v/>
      </c>
      <c r="PV82" t="n">
        <v/>
      </c>
      <c r="PW82" t="n">
        <v/>
      </c>
      <c r="PX82" t="n">
        <v/>
      </c>
      <c r="PY82" t="n">
        <v/>
      </c>
      <c r="PZ82" t="n">
        <v/>
      </c>
      <c r="QA82" t="n">
        <v/>
      </c>
      <c r="QB82" t="n">
        <v/>
      </c>
      <c r="QC82" t="n">
        <v/>
      </c>
      <c r="QD82" t="n">
        <v/>
      </c>
      <c r="QE82" t="inlineStr">
        <is>
          <t>2-Dibuang ke sungai</t>
        </is>
      </c>
      <c r="QF82" t="n">
        <v>0</v>
      </c>
      <c r="QG82" t="n">
        <v>0</v>
      </c>
      <c r="QH82" t="n">
        <v>0</v>
      </c>
      <c r="QI82" t="n">
        <v>0</v>
      </c>
      <c r="QJ82" t="n">
        <v>0</v>
      </c>
      <c r="QK82" t="n">
        <v>0</v>
      </c>
      <c r="QL82" t="n">
        <v>1</v>
      </c>
      <c r="QM82" t="n">
        <v>0</v>
      </c>
      <c r="QN82" t="n">
        <v>0</v>
      </c>
      <c r="QO82" t="n">
        <v/>
      </c>
      <c r="QP82" t="n">
        <v/>
      </c>
      <c r="QQ82" t="n">
        <v/>
      </c>
      <c r="QR82" t="n">
        <v/>
      </c>
      <c r="QS82" t="n">
        <v/>
      </c>
      <c r="QT82" t="n">
        <v/>
      </c>
      <c r="QU82" t="n">
        <v/>
      </c>
      <c r="QV82" t="n">
        <v/>
      </c>
      <c r="QW82" t="n">
        <v/>
      </c>
      <c r="QX82" t="n">
        <v/>
      </c>
      <c r="QY82" t="n">
        <v/>
      </c>
      <c r="QZ82" t="n">
        <v/>
      </c>
      <c r="RA82" t="n">
        <v/>
      </c>
      <c r="RB82" t="n">
        <v/>
      </c>
      <c r="RC82" t="n">
        <v/>
      </c>
      <c r="RD82" t="n">
        <v/>
      </c>
      <c r="RE82" t="n">
        <v/>
      </c>
      <c r="RF82" t="n">
        <v/>
      </c>
      <c r="RG82" t="n">
        <v/>
      </c>
      <c r="RH82" t="n">
        <v/>
      </c>
      <c r="RI82" t="n">
        <v/>
      </c>
      <c r="RJ82" t="n">
        <v/>
      </c>
      <c r="RK82" t="n">
        <v/>
      </c>
      <c r="RL82" t="n">
        <v/>
      </c>
      <c r="RM82" t="n">
        <v/>
      </c>
      <c r="RN82" t="n">
        <v/>
      </c>
      <c r="RO82" t="n">
        <v/>
      </c>
      <c r="RP82" t="n">
        <v/>
      </c>
      <c r="RQ82" t="n">
        <v/>
      </c>
      <c r="RR82" t="n">
        <v/>
      </c>
      <c r="RS82" t="n">
        <v/>
      </c>
      <c r="RT82" t="n">
        <v/>
      </c>
      <c r="RU82" t="n">
        <v/>
      </c>
      <c r="RV82" t="n">
        <v/>
      </c>
      <c r="RW82" t="n">
        <v/>
      </c>
      <c r="RX82" t="n">
        <v/>
      </c>
      <c r="RY82" t="n">
        <v/>
      </c>
      <c r="RZ82" t="n">
        <v/>
      </c>
      <c r="SA82" t="n">
        <v/>
      </c>
      <c r="SB82" t="n">
        <v/>
      </c>
      <c r="SC82" t="n">
        <v/>
      </c>
      <c r="SD82" t="n">
        <v/>
      </c>
      <c r="SE82" t="n">
        <v/>
      </c>
      <c r="SF82" t="n">
        <v/>
      </c>
      <c r="SG82" t="n">
        <v/>
      </c>
      <c r="SH82" t="n">
        <v/>
      </c>
      <c r="SI82" t="n">
        <v/>
      </c>
      <c r="SJ82" t="n">
        <v/>
      </c>
      <c r="SK82" t="n">
        <v/>
      </c>
      <c r="SL82" t="n">
        <v/>
      </c>
      <c r="SM82" t="n">
        <v/>
      </c>
      <c r="SN82" t="n">
        <v/>
      </c>
      <c r="SO82" t="n">
        <v/>
      </c>
      <c r="SP82" t="n">
        <v/>
      </c>
      <c r="SQ82" t="n">
        <v/>
      </c>
      <c r="SR82" t="n">
        <v/>
      </c>
      <c r="SS82" t="n">
        <v/>
      </c>
      <c r="ST82" t="n">
        <v/>
      </c>
      <c r="SU82" t="n">
        <v/>
      </c>
      <c r="SV82" t="n">
        <v/>
      </c>
      <c r="SW82" t="n">
        <v/>
      </c>
      <c r="SX82" t="n">
        <v/>
      </c>
      <c r="SY82" t="n">
        <v/>
      </c>
      <c r="SZ82" t="n">
        <v>3</v>
      </c>
      <c r="TA82" t="n">
        <v/>
      </c>
      <c r="TB82" t="n">
        <v/>
      </c>
      <c r="TC82" t="n">
        <v/>
      </c>
      <c r="TD82" t="n">
        <v/>
      </c>
      <c r="TE82" t="n">
        <v/>
      </c>
      <c r="TF82" t="n">
        <v/>
      </c>
      <c r="TG82" t="n">
        <v/>
      </c>
      <c r="TH82" t="n">
        <v/>
      </c>
      <c r="TI82" t="n">
        <v/>
      </c>
      <c r="TJ82" t="n">
        <v/>
      </c>
      <c r="TK82" t="n">
        <v/>
      </c>
      <c r="TL82" t="n">
        <v/>
      </c>
      <c r="TM82" t="n">
        <v/>
      </c>
      <c r="TN82" t="n">
        <v/>
      </c>
      <c r="TO82" t="n">
        <v/>
      </c>
      <c r="TP82" t="n">
        <v/>
      </c>
      <c r="TQ82" t="n">
        <v/>
      </c>
      <c r="TR82" t="n">
        <v/>
      </c>
      <c r="TS82" t="n">
        <v/>
      </c>
      <c r="TT82" t="n">
        <v/>
      </c>
      <c r="TU82" t="n">
        <v/>
      </c>
      <c r="TV82" t="n">
        <v/>
      </c>
      <c r="TW82" t="n">
        <v/>
      </c>
      <c r="TX82" t="n">
        <v/>
      </c>
      <c r="TY82" t="n">
        <v/>
      </c>
      <c r="TZ82" t="n">
        <v/>
      </c>
      <c r="UA82" t="n">
        <v/>
      </c>
      <c r="UB82" t="n">
        <v/>
      </c>
      <c r="UC82" t="n">
        <v/>
      </c>
      <c r="UD82" t="n">
        <v/>
      </c>
      <c r="UE82" t="n">
        <v/>
      </c>
      <c r="UF82" t="n">
        <v/>
      </c>
      <c r="UG82" t="n">
        <v/>
      </c>
      <c r="UH82" t="n">
        <v/>
      </c>
      <c r="UI82" t="n">
        <v/>
      </c>
      <c r="UJ82" t="n">
        <v/>
      </c>
      <c r="UK82" t="n">
        <v/>
      </c>
      <c r="UL82" t="n">
        <v/>
      </c>
      <c r="UM82" t="n">
        <v/>
      </c>
      <c r="UN82" t="n">
        <v/>
      </c>
      <c r="UO82" t="n">
        <v/>
      </c>
      <c r="UP82" t="n">
        <v/>
      </c>
      <c r="UQ82" t="n">
        <v/>
      </c>
      <c r="UR82" t="n">
        <v/>
      </c>
      <c r="US82" t="n">
        <v/>
      </c>
      <c r="UT82" t="n">
        <v/>
      </c>
      <c r="UU82" t="n">
        <v/>
      </c>
      <c r="UV82" t="inlineStr">
        <is>
          <t>Pemberian pakan di kandang</t>
        </is>
      </c>
      <c r="UW82" t="n">
        <v/>
      </c>
      <c r="UX82" t="n">
        <v/>
      </c>
      <c r="UY82" t="n">
        <v/>
      </c>
      <c r="UZ82" t="n">
        <v/>
      </c>
      <c r="VA82" t="n">
        <v/>
      </c>
      <c r="VB82" t="n">
        <v/>
      </c>
      <c r="VC82" t="n">
        <v/>
      </c>
      <c r="VD82" t="inlineStr">
        <is>
          <t>Sangat teratur (setiap hari)</t>
        </is>
      </c>
      <c r="VE82" t="n">
        <v/>
      </c>
      <c r="VF82" t="n">
        <v/>
      </c>
      <c r="VG82" t="n">
        <v/>
      </c>
      <c r="VH82" t="n">
        <v/>
      </c>
      <c r="VI82" t="n">
        <v/>
      </c>
      <c r="VJ82" t="n">
        <v/>
      </c>
      <c r="VK82" t="n">
        <v/>
      </c>
      <c r="VL82" t="inlineStr">
        <is>
          <t>Sangat sering (&gt;1 kali sehari)</t>
        </is>
      </c>
      <c r="VM82" t="n">
        <v/>
      </c>
      <c r="VN82" t="n">
        <v/>
      </c>
      <c r="VO82" t="n">
        <v/>
      </c>
      <c r="VP82" t="n">
        <v/>
      </c>
      <c r="VQ82" t="n">
        <v/>
      </c>
      <c r="VR82" t="n">
        <v/>
      </c>
      <c r="VS82" t="n">
        <v/>
      </c>
      <c r="VT82" t="n">
        <v/>
      </c>
      <c r="VU82" t="n">
        <v/>
      </c>
      <c r="VV82" t="n">
        <v/>
      </c>
      <c r="VW82" t="n">
        <v/>
      </c>
      <c r="VX82" t="n">
        <v/>
      </c>
      <c r="VY82" t="n">
        <v/>
      </c>
      <c r="VZ82" t="n">
        <v/>
      </c>
      <c r="WA82" t="n">
        <v/>
      </c>
      <c r="WB82" t="n">
        <v/>
      </c>
      <c r="WC82" t="n">
        <v/>
      </c>
      <c r="WD82" t="n">
        <v/>
      </c>
      <c r="WE82" t="n">
        <v/>
      </c>
      <c r="WF82" t="inlineStr">
        <is>
          <t>3-Disimpan terbuka (dry lot)</t>
        </is>
      </c>
      <c r="WG82" t="n">
        <v>0</v>
      </c>
      <c r="WH82" t="n">
        <v>0</v>
      </c>
      <c r="WI82" t="n">
        <v>0</v>
      </c>
      <c r="WJ82" t="n">
        <v>0</v>
      </c>
      <c r="WK82" t="n">
        <v>0</v>
      </c>
      <c r="WL82" t="n">
        <v>0</v>
      </c>
      <c r="WM82" t="n">
        <v>1</v>
      </c>
      <c r="WN82" t="n">
        <v>0</v>
      </c>
      <c r="WO82" t="n">
        <v>0</v>
      </c>
      <c r="WP82" t="n">
        <v>0</v>
      </c>
      <c r="WQ82" t="n">
        <v>0</v>
      </c>
      <c r="WR82" t="n">
        <v>0</v>
      </c>
      <c r="WS82" t="n">
        <v/>
      </c>
      <c r="WT82" t="n">
        <v/>
      </c>
      <c r="WU82" t="n">
        <v/>
      </c>
      <c r="WV82" t="n">
        <v/>
      </c>
      <c r="WW82" t="n">
        <v/>
      </c>
      <c r="WX82" t="n">
        <v/>
      </c>
      <c r="WY82" t="n">
        <v/>
      </c>
      <c r="WZ82" t="n">
        <v/>
      </c>
      <c r="XA82" t="n">
        <v/>
      </c>
      <c r="XB82" t="n">
        <v/>
      </c>
      <c r="XC82" t="n">
        <v/>
      </c>
      <c r="XD82" t="n">
        <v/>
      </c>
      <c r="XE82" t="n">
        <v/>
      </c>
      <c r="XF82" t="n">
        <v/>
      </c>
      <c r="XG82" t="n">
        <v/>
      </c>
      <c r="XH82" t="n">
        <v/>
      </c>
      <c r="XI82" t="n">
        <v/>
      </c>
      <c r="XJ82" t="n">
        <v/>
      </c>
      <c r="XK82" t="n">
        <v/>
      </c>
      <c r="XL82" t="n">
        <v/>
      </c>
      <c r="XM82" t="n">
        <v/>
      </c>
      <c r="XN82" t="n">
        <v/>
      </c>
      <c r="XO82" t="n">
        <v/>
      </c>
      <c r="XP82" t="n">
        <v/>
      </c>
      <c r="XQ82" t="n">
        <v/>
      </c>
      <c r="XR82" t="n">
        <v/>
      </c>
      <c r="XS82" t="n">
        <v/>
      </c>
      <c r="XT82" t="n">
        <v/>
      </c>
      <c r="XU82" t="n">
        <v/>
      </c>
      <c r="XV82" t="n">
        <v/>
      </c>
      <c r="XW82" t="n">
        <v/>
      </c>
      <c r="XX82" t="n">
        <v/>
      </c>
      <c r="XY82" t="n">
        <v/>
      </c>
      <c r="XZ82" t="n">
        <v/>
      </c>
      <c r="YA82" t="n">
        <v/>
      </c>
      <c r="YB82" t="n">
        <v/>
      </c>
      <c r="YC82" t="n">
        <v/>
      </c>
      <c r="YD82" t="n">
        <v/>
      </c>
      <c r="YE82" t="n">
        <v/>
      </c>
      <c r="YF82" t="n">
        <v/>
      </c>
      <c r="YG82" t="n">
        <v/>
      </c>
      <c r="YH82" t="n">
        <v/>
      </c>
      <c r="YI82" t="n">
        <v/>
      </c>
      <c r="YJ82" t="n">
        <v/>
      </c>
      <c r="YK82" t="n">
        <v/>
      </c>
      <c r="YL82" t="n">
        <v/>
      </c>
      <c r="YM82" t="n">
        <v/>
      </c>
      <c r="YN82" t="n">
        <v/>
      </c>
      <c r="YO82" t="n">
        <v/>
      </c>
      <c r="YP82" t="n">
        <v/>
      </c>
      <c r="YQ82" t="n">
        <v/>
      </c>
      <c r="YR82" t="n">
        <v/>
      </c>
      <c r="YS82" t="n">
        <v/>
      </c>
      <c r="YT82" t="n">
        <v/>
      </c>
      <c r="YU82" t="n">
        <v/>
      </c>
      <c r="YV82" t="n">
        <v/>
      </c>
      <c r="YW82" t="n">
        <v/>
      </c>
      <c r="YX82" t="n">
        <v/>
      </c>
      <c r="YY82" t="n">
        <v/>
      </c>
      <c r="YZ82" t="n">
        <v/>
      </c>
      <c r="ZA82" t="n">
        <v/>
      </c>
      <c r="ZB82" t="n">
        <v/>
      </c>
      <c r="ZC82" t="n">
        <v/>
      </c>
      <c r="ZD82" t="n">
        <v/>
      </c>
      <c r="ZE82" t="n">
        <v/>
      </c>
      <c r="ZF82" t="n">
        <v/>
      </c>
      <c r="ZG82" t="n">
        <v/>
      </c>
      <c r="ZH82" t="n">
        <v/>
      </c>
      <c r="ZI82" t="n">
        <v/>
      </c>
      <c r="ZJ82" t="n">
        <v/>
      </c>
      <c r="ZK82" t="n">
        <v/>
      </c>
      <c r="ZL82" t="n">
        <v/>
      </c>
      <c r="ZM82" t="n">
        <v/>
      </c>
      <c r="ZN82" t="n">
        <v/>
      </c>
      <c r="ZO82" t="n">
        <v/>
      </c>
      <c r="ZP82" t="n">
        <v/>
      </c>
      <c r="ZQ82" t="n">
        <v/>
      </c>
      <c r="ZR82" t="n">
        <v/>
      </c>
      <c r="ZS82" t="n">
        <v/>
      </c>
      <c r="ZT82" t="n">
        <v/>
      </c>
      <c r="ZU82" t="n">
        <v/>
      </c>
      <c r="ZV82" t="n">
        <v/>
      </c>
      <c r="ZW82" t="n">
        <v>3</v>
      </c>
      <c r="ZX82" t="n">
        <v/>
      </c>
      <c r="ZY82" t="n">
        <v/>
      </c>
      <c r="ZZ82" t="n">
        <v/>
      </c>
      <c r="AAA82" t="n">
        <v/>
      </c>
      <c r="AAB82" t="n">
        <v/>
      </c>
      <c r="AAC82" t="n">
        <v/>
      </c>
      <c r="AAD82" t="n">
        <v/>
      </c>
      <c r="AAE82" t="inlineStr">
        <is>
          <t>Pakan segar (misal: rumput)</t>
        </is>
      </c>
      <c r="AAF82" t="n">
        <v/>
      </c>
      <c r="AAG82" t="n">
        <v/>
      </c>
      <c r="AAH82" t="n">
        <v/>
      </c>
      <c r="AAI82" t="n">
        <v/>
      </c>
      <c r="AAJ82" t="n">
        <v/>
      </c>
      <c r="AAK82" t="n">
        <v/>
      </c>
      <c r="AAL82" t="inlineStr">
        <is>
          <t>Tidak</t>
        </is>
      </c>
      <c r="AAM82" t="n">
        <v/>
      </c>
      <c r="AAN82" t="n">
        <v/>
      </c>
      <c r="AAO82" t="n">
        <v/>
      </c>
      <c r="AAP82" t="n">
        <v/>
      </c>
      <c r="AAQ82" t="n">
        <v/>
      </c>
      <c r="AAR82" t="inlineStr">
        <is>
          <t>Ya</t>
        </is>
      </c>
      <c r="AAS82" t="inlineStr">
        <is>
          <t>Mengetahui</t>
        </is>
      </c>
      <c r="AAT82" t="inlineStr">
        <is>
          <t>Dibuang ke selokan</t>
        </is>
      </c>
      <c r="AAU82" t="n">
        <v>0</v>
      </c>
      <c r="AAV82" t="n">
        <v>0</v>
      </c>
      <c r="AAW82" t="n">
        <v>0</v>
      </c>
      <c r="AAX82" t="n">
        <v>0</v>
      </c>
      <c r="AAY82" t="n">
        <v>0</v>
      </c>
      <c r="AAZ82" t="n">
        <v>0</v>
      </c>
      <c r="ABA82" t="n">
        <v>1</v>
      </c>
      <c r="ABB82" t="n">
        <v/>
      </c>
      <c r="ABC82" t="n">
        <v/>
      </c>
      <c r="ABD82" t="n">
        <v/>
      </c>
      <c r="ABE82" t="n">
        <v/>
      </c>
      <c r="ABF82" t="n">
        <v/>
      </c>
      <c r="ABG82" t="n">
        <v/>
      </c>
      <c r="ABH82" t="n">
        <v/>
      </c>
      <c r="ABI82" t="n">
        <v/>
      </c>
      <c r="ABJ82" t="n">
        <v/>
      </c>
      <c r="ABK82" t="n">
        <v/>
      </c>
      <c r="ABL82" t="n">
        <v/>
      </c>
      <c r="ABM82" t="n">
        <v/>
      </c>
      <c r="ABN82" t="n">
        <v/>
      </c>
      <c r="ABO82" t="n">
        <v/>
      </c>
      <c r="ABP82" t="n">
        <v/>
      </c>
      <c r="ABQ82" t="n">
        <v/>
      </c>
      <c r="ABR82" t="n">
        <v/>
      </c>
      <c r="ABS82" t="n">
        <v/>
      </c>
      <c r="ABT82" t="n">
        <v/>
      </c>
      <c r="ABU82" t="n">
        <v/>
      </c>
      <c r="ABV82" t="n">
        <v/>
      </c>
      <c r="ABW82" t="n">
        <v/>
      </c>
      <c r="ABX82" t="n">
        <v/>
      </c>
      <c r="ABY82" t="n">
        <v/>
      </c>
      <c r="ABZ82" t="n">
        <v/>
      </c>
      <c r="ACA82" t="n">
        <v/>
      </c>
      <c r="ACB82" t="n">
        <v/>
      </c>
      <c r="ACC82" t="n">
        <v/>
      </c>
      <c r="ACD82" t="n">
        <v/>
      </c>
      <c r="ACE82" t="n">
        <v/>
      </c>
      <c r="ACF82" t="n">
        <v/>
      </c>
      <c r="ACG82" t="n">
        <v/>
      </c>
      <c r="ACH82" t="n">
        <v/>
      </c>
      <c r="ACI82" t="n">
        <v/>
      </c>
      <c r="ACJ82" t="n">
        <v/>
      </c>
      <c r="ACK82" t="inlineStr">
        <is>
          <t>Tidak punya waktu mengumpulkannya</t>
        </is>
      </c>
      <c r="ACL82" t="n">
        <v>0</v>
      </c>
      <c r="ACM82" t="n">
        <v>0</v>
      </c>
      <c r="ACN82" t="n">
        <v>1</v>
      </c>
      <c r="ACO82" t="n">
        <v>0</v>
      </c>
      <c r="ACP82" t="n">
        <v>0</v>
      </c>
      <c r="ACQ82" t="n">
        <v>0</v>
      </c>
      <c r="ACR82" t="n">
        <v>0</v>
      </c>
      <c r="ACS82" t="n">
        <v/>
      </c>
      <c r="ACT82" t="inlineStr">
        <is>
          <t>Tidak</t>
        </is>
      </c>
      <c r="ACU82" t="inlineStr">
        <is>
          <t>Manfaat cukup signifikan, terasa di kehidupan sehari-hari</t>
        </is>
      </c>
      <c r="ACV82" t="inlineStr">
        <is>
          <t>Bertambah</t>
        </is>
      </c>
      <c r="ACW82" t="inlineStr">
        <is>
          <t>Anggota keluarga - Perempuan dewasa</t>
        </is>
      </c>
      <c r="ACX82" t="inlineStr">
        <is>
          <t>Netral/tidak tahu</t>
        </is>
      </c>
      <c r="ACY82" t="inlineStr">
        <is>
          <t>Anggota keluarga - Perempuan dewasa</t>
        </is>
      </c>
      <c r="ACZ82" t="n">
        <v>0</v>
      </c>
      <c r="ADA82" t="n">
        <v>1</v>
      </c>
      <c r="ADB82" t="n">
        <v>0</v>
      </c>
      <c r="ADC82" t="n">
        <v>0</v>
      </c>
      <c r="ADD82" t="inlineStr">
        <is>
          <t>Puas</t>
        </is>
      </c>
      <c r="ADE82" t="inlineStr">
        <is>
          <t>Puas</t>
        </is>
      </c>
      <c r="ADF82" t="inlineStr">
        <is>
          <t>Sangat puas</t>
        </is>
      </c>
      <c r="ADG82" t="inlineStr">
        <is>
          <t>Sangat puas</t>
        </is>
      </c>
      <c r="ADH82" t="inlineStr">
        <is>
          <t>Tidak</t>
        </is>
      </c>
      <c r="ADI82" t="n">
        <v/>
      </c>
      <c r="ADJ82" t="inlineStr">
        <is>
          <t>Sangat puas</t>
        </is>
      </c>
      <c r="ADK82" t="n">
        <v/>
      </c>
      <c r="ADL82" t="n">
        <v/>
      </c>
      <c r="ADM82" t="n">
        <v/>
      </c>
      <c r="ADN82" t="n">
        <v/>
      </c>
      <c r="ADO82" t="n">
        <v/>
      </c>
      <c r="ADP82" t="n">
        <v/>
      </c>
      <c r="ADQ82" t="n">
        <v/>
      </c>
      <c r="ADR82" t="n">
        <v/>
      </c>
      <c r="ADS82" t="n">
        <v/>
      </c>
      <c r="ADT82" t="n">
        <v/>
      </c>
      <c r="ADU82" t="inlineStr">
        <is>
          <t>Menghubungi CPO atau pendamping</t>
        </is>
      </c>
      <c r="ADV82" t="n">
        <v>0</v>
      </c>
      <c r="ADW82" t="n">
        <v>0</v>
      </c>
      <c r="ADX82" t="n">
        <v>0</v>
      </c>
      <c r="ADY82" t="n">
        <v>0</v>
      </c>
      <c r="ADZ82" t="n">
        <v>1</v>
      </c>
      <c r="AEA82" t="n">
        <v>0</v>
      </c>
      <c r="AEB82" t="n">
        <v>0</v>
      </c>
      <c r="AEC82" t="n">
        <v>0</v>
      </c>
      <c r="AED82" t="inlineStr">
        <is>
          <t>Tidak</t>
        </is>
      </c>
      <c r="AEE82" t="inlineStr">
        <is>
          <t>Laki-laki dewasa</t>
        </is>
      </c>
      <c r="AEF82" t="n">
        <v/>
      </c>
      <c r="AEG82" t="inlineStr">
        <is>
          <t>Menelepon atau WA langsung</t>
        </is>
      </c>
      <c r="AEH82" t="n">
        <v/>
      </c>
      <c r="AEI82" t="inlineStr">
        <is>
          <t>Tidak</t>
        </is>
      </c>
      <c r="AEJ82" t="inlineStr">
        <is>
          <t>Ya, selalu</t>
        </is>
      </c>
      <c r="AEK82" t="inlineStr">
        <is>
          <t>Peningkatan kebersihan kandang ternak</t>
        </is>
      </c>
      <c r="AEL82" t="n">
        <v>0</v>
      </c>
      <c r="AEM82" t="n">
        <v>0</v>
      </c>
      <c r="AEN82" t="n">
        <v>0</v>
      </c>
      <c r="AEO82" t="n">
        <v>0</v>
      </c>
      <c r="AEP82" t="n">
        <v>0</v>
      </c>
      <c r="AEQ82" t="n">
        <v>0</v>
      </c>
      <c r="AER82" t="n">
        <v>1</v>
      </c>
      <c r="AES82" t="n">
        <v>0</v>
      </c>
      <c r="AET82" t="n">
        <v>0</v>
      </c>
      <c r="AEU82" t="n">
        <v>0</v>
      </c>
      <c r="AEV82" t="n">
        <v>0</v>
      </c>
      <c r="AEW82" t="n">
        <v>0</v>
      </c>
      <c r="AEX82" t="n">
        <v/>
      </c>
      <c r="AEY82" t="inlineStr">
        <is>
          <t>Agar kandang lebih bersih</t>
        </is>
      </c>
      <c r="AEZ82" t="n">
        <v/>
      </c>
      <c r="AFA82" t="inlineStr">
        <is>
          <t>Koperasi</t>
        </is>
      </c>
      <c r="AFB82" t="n">
        <v/>
      </c>
      <c r="AFC82" t="inlineStr">
        <is>
          <t>1000536642-16_39_4.jpg</t>
        </is>
      </c>
      <c r="AFD82" t="inlineStr">
        <is>
          <t>https://kf.kobotoolbox.org/api/v2/assets/avstPQqLr3Ab3ZdcVTXZ6f/data/670176452/attachments/attUy9UZrWs3pCjAGAGthmCz/</t>
        </is>
      </c>
      <c r="AFE82" t="inlineStr">
        <is>
          <t>1000524442-19_46_23.jpg</t>
        </is>
      </c>
      <c r="AFF82" t="inlineStr">
        <is>
          <t>https://kf.kobotoolbox.org/api/v2/assets/avstPQqLr3Ab3ZdcVTXZ6f/data/670176452/attachments/attBSJANnk38QkYHUJYovUkV/</t>
        </is>
      </c>
      <c r="AFG82" t="inlineStr">
        <is>
          <t>Kukuh wahyu</t>
        </is>
      </c>
      <c r="AFH82" t="n">
        <v/>
      </c>
      <c r="AFI82" t="inlineStr">
        <is>
          <t>Foto digantikan suaminya</t>
        </is>
      </c>
    </row>
    <row r="83">
      <c r="A83" t="n">
        <v/>
      </c>
      <c r="B83" t="n">
        <v/>
      </c>
      <c r="C83" t="n">
        <v/>
      </c>
      <c r="D83" t="inlineStr">
        <is>
          <t>daman huri</t>
        </is>
      </c>
      <c r="E83" t="n">
        <v>85812706271</v>
      </c>
      <c r="F83" t="inlineStr">
        <is>
          <t>-7.971304 112.777244 549.2000122070312 40</t>
        </is>
      </c>
      <c r="G83" t="n">
        <v>-7.971304</v>
      </c>
      <c r="H83" t="n">
        <v>112.777244</v>
      </c>
      <c r="I83" t="n">
        <v>549.2000121999999</v>
      </c>
      <c r="J83" t="n">
        <v>40</v>
      </c>
      <c r="K83" t="n">
        <v>0</v>
      </c>
      <c r="L83" t="inlineStr">
        <is>
          <t>-7.97138 112.777059 549.2000122070312 64.0999984741211</t>
        </is>
      </c>
      <c r="M83" t="n">
        <v>-7.97138</v>
      </c>
      <c r="N83" t="n">
        <v>112.777059</v>
      </c>
      <c r="O83" t="n">
        <v>549.2000121999999</v>
      </c>
      <c r="P83" t="n">
        <v>64.09999847</v>
      </c>
      <c r="Q83" t="n">
        <v>0</v>
      </c>
      <c r="R83" t="inlineStr">
        <is>
          <t>Jawa Timur</t>
        </is>
      </c>
      <c r="S83" t="n">
        <v>0</v>
      </c>
      <c r="T83" t="n">
        <v>0</v>
      </c>
      <c r="U83" t="n">
        <v>0</v>
      </c>
      <c r="V83" t="n">
        <v>0</v>
      </c>
      <c r="W83" t="n">
        <v>0</v>
      </c>
      <c r="X83" t="n">
        <v>1</v>
      </c>
      <c r="Y83" t="n">
        <v>0</v>
      </c>
      <c r="Z83" t="n">
        <v>0</v>
      </c>
      <c r="AA83" t="n">
        <v>0</v>
      </c>
      <c r="AB83" t="n">
        <v>0</v>
      </c>
      <c r="AC83" t="inlineStr">
        <is>
          <t>MALANG</t>
        </is>
      </c>
      <c r="AD83" t="inlineStr">
        <is>
          <t>JABUNG</t>
        </is>
      </c>
      <c r="AE83" t="inlineStr">
        <is>
          <t>PANDANSARI LOR</t>
        </is>
      </c>
      <c r="AF83" t="inlineStr">
        <is>
          <t>KAN JABUNG</t>
        </is>
      </c>
      <c r="AG83" t="inlineStr">
        <is>
          <t>KJP0808</t>
        </is>
      </c>
      <c r="AH83" t="n">
        <v>5</v>
      </c>
      <c r="AI83" t="inlineStr">
        <is>
          <t>VPA2</t>
        </is>
      </c>
      <c r="AJ83" t="inlineStr">
        <is>
          <t>Aktif</t>
        </is>
      </c>
      <c r="AK83" t="n">
        <v>49</v>
      </c>
      <c r="AL83" t="inlineStr">
        <is>
          <t>Laki-laki</t>
        </is>
      </c>
      <c r="AM83" t="inlineStr">
        <is>
          <t>Sudah menikah</t>
        </is>
      </c>
      <c r="AN83" t="inlineStr">
        <is>
          <t>SMA/Sederajat</t>
        </is>
      </c>
      <c r="AO83" t="inlineStr">
        <is>
          <t>Peternak</t>
        </is>
      </c>
      <c r="AP83" t="n">
        <v>0</v>
      </c>
      <c r="AQ83" t="n">
        <v>1</v>
      </c>
      <c r="AR83" t="n">
        <v>0</v>
      </c>
      <c r="AS83" t="n">
        <v>0</v>
      </c>
      <c r="AT83" t="n">
        <v>0</v>
      </c>
      <c r="AU83" t="n">
        <v>0</v>
      </c>
      <c r="AV83" t="n">
        <v>0</v>
      </c>
      <c r="AW83" t="n">
        <v>0</v>
      </c>
      <c r="AX83" t="n">
        <v/>
      </c>
      <c r="AY83" t="inlineStr">
        <is>
          <t>Peternak</t>
        </is>
      </c>
      <c r="AZ83" t="n">
        <v>0</v>
      </c>
      <c r="BA83" t="n">
        <v>1</v>
      </c>
      <c r="BB83" t="n">
        <v>0</v>
      </c>
      <c r="BC83" t="n">
        <v>0</v>
      </c>
      <c r="BD83" t="n">
        <v>0</v>
      </c>
      <c r="BE83" t="n">
        <v>0</v>
      </c>
      <c r="BF83" t="n">
        <v>0</v>
      </c>
      <c r="BG83" t="n">
        <v>0</v>
      </c>
      <c r="BH83" t="n">
        <v/>
      </c>
      <c r="BI83" t="inlineStr">
        <is>
          <t>Rp1.500.000 - Rp2.500.000</t>
        </is>
      </c>
      <c r="BJ83" t="n">
        <v>1</v>
      </c>
      <c r="BK83" t="n">
        <v>1</v>
      </c>
      <c r="BL83" t="n">
        <v>2</v>
      </c>
      <c r="BM83" t="n">
        <v>0</v>
      </c>
      <c r="BN83" t="inlineStr">
        <is>
          <t>Milik sendiri</t>
        </is>
      </c>
      <c r="BO83" t="inlineStr">
        <is>
          <t>Permanen (dinding bata dan semen)</t>
        </is>
      </c>
      <c r="BP83" t="n">
        <v>1</v>
      </c>
      <c r="BQ83" t="n">
        <v>0</v>
      </c>
      <c r="BR83" t="n">
        <v>0</v>
      </c>
      <c r="BS83" t="n">
        <v>0</v>
      </c>
      <c r="BT83" t="n">
        <v>0</v>
      </c>
      <c r="BU83" t="n">
        <v/>
      </c>
      <c r="BV83" t="inlineStr">
        <is>
          <t>Keramik/ubin</t>
        </is>
      </c>
      <c r="BW83" t="n">
        <v>0</v>
      </c>
      <c r="BX83" t="n">
        <v>0</v>
      </c>
      <c r="BY83" t="n">
        <v>1</v>
      </c>
      <c r="BZ83" t="n">
        <v>0</v>
      </c>
      <c r="CA83" t="n">
        <v>0</v>
      </c>
      <c r="CB83" t="n">
        <v/>
      </c>
      <c r="CC83" t="inlineStr">
        <is>
          <t>Genting</t>
        </is>
      </c>
      <c r="CD83" t="n">
        <v>0</v>
      </c>
      <c r="CE83" t="n">
        <v>0</v>
      </c>
      <c r="CF83" t="n">
        <v>0</v>
      </c>
      <c r="CG83" t="n">
        <v>0</v>
      </c>
      <c r="CH83" t="n">
        <v>0</v>
      </c>
      <c r="CI83" t="n">
        <v>1</v>
      </c>
      <c r="CJ83" t="n">
        <v>0</v>
      </c>
      <c r="CK83" t="n">
        <v/>
      </c>
      <c r="CL83" t="inlineStr">
        <is>
          <t>Ya</t>
        </is>
      </c>
      <c r="CM83" t="n">
        <v>2021</v>
      </c>
      <c r="CN83" t="inlineStr">
        <is>
          <t>Fixed-Dome (Kubah Tetap)</t>
        </is>
      </c>
      <c r="CO83" t="inlineStr">
        <is>
          <t>6 m³ (4-5 ekor sapi, ±5 jam memasak/hari, ±50 kg</t>
        </is>
      </c>
      <c r="CP83" t="inlineStr">
        <is>
          <t>Anggota keluarga - laki-laki</t>
        </is>
      </c>
      <c r="CQ83" t="n">
        <v>0</v>
      </c>
      <c r="CR83" t="n">
        <v>0</v>
      </c>
      <c r="CS83" t="n">
        <v>0</v>
      </c>
      <c r="CT83" t="n">
        <v>0</v>
      </c>
      <c r="CU83" t="n">
        <v>1</v>
      </c>
      <c r="CV83" t="n">
        <v>0</v>
      </c>
      <c r="CW83" t="n">
        <v>0</v>
      </c>
      <c r="CX83" t="n">
        <v>0</v>
      </c>
      <c r="CY83" t="inlineStr">
        <is>
          <t>Anggota keluarga - laki-laki</t>
        </is>
      </c>
      <c r="CZ83" t="n">
        <v>1</v>
      </c>
      <c r="DA83" t="n">
        <v>0</v>
      </c>
      <c r="DB83" t="n">
        <v>0</v>
      </c>
      <c r="DC83" t="n">
        <v/>
      </c>
      <c r="DD83" t="inlineStr">
        <is>
          <t>Anggota keluarga - laki-laki</t>
        </is>
      </c>
      <c r="DE83" t="n">
        <v>1</v>
      </c>
      <c r="DF83" t="n">
        <v>0</v>
      </c>
      <c r="DG83" t="n">
        <v>0</v>
      </c>
      <c r="DH83" t="n">
        <v>0</v>
      </c>
      <c r="DI83" t="n">
        <v/>
      </c>
      <c r="DJ83" t="inlineStr">
        <is>
          <t>Anggota keluarga - laki-laki</t>
        </is>
      </c>
      <c r="DK83" t="n">
        <v>1</v>
      </c>
      <c r="DL83" t="n">
        <v>0</v>
      </c>
      <c r="DM83" t="n">
        <v>0</v>
      </c>
      <c r="DN83" t="n">
        <v>0</v>
      </c>
      <c r="DO83" t="n">
        <v/>
      </c>
      <c r="DP83" t="inlineStr">
        <is>
          <t>Ya</t>
        </is>
      </c>
      <c r="DQ83" t="n">
        <v/>
      </c>
      <c r="DR83" t="n">
        <v/>
      </c>
      <c r="DS83" t="n">
        <v/>
      </c>
      <c r="DT83" t="n">
        <v/>
      </c>
      <c r="DU83" t="n">
        <v/>
      </c>
      <c r="DV83" t="n">
        <v/>
      </c>
      <c r="DW83" t="n">
        <v/>
      </c>
      <c r="DX83" t="n">
        <v/>
      </c>
      <c r="DY83" t="n">
        <v/>
      </c>
      <c r="DZ83" t="n">
        <v/>
      </c>
      <c r="EA83" t="n">
        <v/>
      </c>
      <c r="EB83" t="n">
        <v/>
      </c>
      <c r="EC83" t="n">
        <v/>
      </c>
      <c r="ED83" t="n">
        <v/>
      </c>
      <c r="EE83" t="n">
        <v/>
      </c>
      <c r="EF83" t="n">
        <v/>
      </c>
      <c r="EG83" t="n">
        <v/>
      </c>
      <c r="EH83" t="n">
        <v/>
      </c>
      <c r="EI83" t="inlineStr">
        <is>
          <t>Tidak ada masalah</t>
        </is>
      </c>
      <c r="EJ83" t="n">
        <v>0</v>
      </c>
      <c r="EK83" t="n">
        <v>0</v>
      </c>
      <c r="EL83" t="n">
        <v>0</v>
      </c>
      <c r="EM83" t="n">
        <v>1</v>
      </c>
      <c r="EN83" t="n">
        <v>0</v>
      </c>
      <c r="EO83" t="n">
        <v/>
      </c>
      <c r="EP83" t="inlineStr">
        <is>
          <t>Ya, cukup jelas dan mudah diikuti</t>
        </is>
      </c>
      <c r="EQ83" t="inlineStr">
        <is>
          <t>Pelatihan</t>
        </is>
      </c>
      <c r="ER83" t="inlineStr">
        <is>
          <t>CPO atau pendamping</t>
        </is>
      </c>
      <c r="ES83" t="n">
        <v>1</v>
      </c>
      <c r="ET83" t="n">
        <v>0</v>
      </c>
      <c r="EU83" t="n">
        <v>0</v>
      </c>
      <c r="EV83" t="n">
        <v>0</v>
      </c>
      <c r="EW83" t="n">
        <v/>
      </c>
      <c r="EX83" t="inlineStr">
        <is>
          <t>Anggota keluarga - Laki-laki</t>
        </is>
      </c>
      <c r="EY83" t="n">
        <v>1</v>
      </c>
      <c r="EZ83" t="n">
        <v>0</v>
      </c>
      <c r="FA83" t="n">
        <v>0</v>
      </c>
      <c r="FB83" t="n">
        <v/>
      </c>
      <c r="FC83" t="inlineStr">
        <is>
          <t>Jarang sekali</t>
        </is>
      </c>
      <c r="FD83" t="n">
        <v/>
      </c>
      <c r="FE83" t="inlineStr">
        <is>
          <t>Mengetahui</t>
        </is>
      </c>
      <c r="FF83" t="inlineStr">
        <is>
          <t>Jarang (setiap bulan atau lebih)</t>
        </is>
      </c>
      <c r="FG83" t="inlineStr">
        <is>
          <t>Mengetahui</t>
        </is>
      </c>
      <c r="FH83" t="inlineStr">
        <is>
          <t>Jarang (setiap bulan atau lebih)</t>
        </is>
      </c>
      <c r="FI83" t="inlineStr">
        <is>
          <t>Mengetahui</t>
        </is>
      </c>
      <c r="FJ83" t="inlineStr">
        <is>
          <t>Sering (setiap minggu)</t>
        </is>
      </c>
      <c r="FK83" t="inlineStr">
        <is>
          <t>Mengetahui</t>
        </is>
      </c>
      <c r="FL83" t="inlineStr">
        <is>
          <t>Sering (setiap minggu)</t>
        </is>
      </c>
      <c r="FM83" t="inlineStr">
        <is>
          <t>Mengetahui</t>
        </is>
      </c>
      <c r="FN83" t="inlineStr">
        <is>
          <t>Jarang (setiap bulan atau lebih)</t>
        </is>
      </c>
      <c r="FO83" t="inlineStr">
        <is>
          <t>Mengetahui</t>
        </is>
      </c>
      <c r="FP83" t="inlineStr">
        <is>
          <t>Jarang (setiap bulan atau lebih)</t>
        </is>
      </c>
      <c r="FQ83" t="inlineStr">
        <is>
          <t>Mengetahui</t>
        </is>
      </c>
      <c r="FR83" t="inlineStr">
        <is>
          <t>Ya</t>
        </is>
      </c>
      <c r="FS83" t="inlineStr">
        <is>
          <t>Mengetahui</t>
        </is>
      </c>
      <c r="FT83" t="inlineStr">
        <is>
          <t>Ya, selalu</t>
        </is>
      </c>
      <c r="FU83" t="inlineStr">
        <is>
          <t>Laki-laki dewasa</t>
        </is>
      </c>
      <c r="FV83" t="n">
        <v>1</v>
      </c>
      <c r="FW83" t="n">
        <v>0</v>
      </c>
      <c r="FX83" t="n">
        <v>0</v>
      </c>
      <c r="FY83" t="n">
        <v>0</v>
      </c>
      <c r="FZ83" t="inlineStr">
        <is>
          <t>Cukup memahami</t>
        </is>
      </c>
      <c r="GA83" t="inlineStr">
        <is>
          <t>CPO</t>
        </is>
      </c>
      <c r="GB83" t="n">
        <v>1</v>
      </c>
      <c r="GC83" t="n">
        <v>0</v>
      </c>
      <c r="GD83" t="n">
        <v>0</v>
      </c>
      <c r="GE83" t="n">
        <v>0</v>
      </c>
      <c r="GF83" t="n">
        <v/>
      </c>
      <c r="GG83" t="inlineStr">
        <is>
          <t>Kadang-kadang</t>
        </is>
      </c>
      <c r="GH83" t="inlineStr">
        <is>
          <t>Tidak</t>
        </is>
      </c>
      <c r="GI83" t="n">
        <v/>
      </c>
      <c r="GJ83" t="n">
        <v/>
      </c>
      <c r="GK83" t="n">
        <v/>
      </c>
      <c r="GL83" t="n">
        <v/>
      </c>
      <c r="GM83" t="n">
        <v/>
      </c>
      <c r="GN83" t="n">
        <v/>
      </c>
      <c r="GO83" t="n">
        <v/>
      </c>
      <c r="GP83" t="inlineStr">
        <is>
          <t>Sebagian</t>
        </is>
      </c>
      <c r="GQ83" t="inlineStr">
        <is>
          <t>LPG</t>
        </is>
      </c>
      <c r="GR83" t="n">
        <v>1</v>
      </c>
      <c r="GS83" t="n">
        <v>0</v>
      </c>
      <c r="GT83" t="n">
        <v>0</v>
      </c>
      <c r="GU83" t="n">
        <v>0</v>
      </c>
      <c r="GV83" t="n">
        <v>0</v>
      </c>
      <c r="GW83" t="n">
        <v>0</v>
      </c>
      <c r="GX83" t="n">
        <v>0</v>
      </c>
      <c r="GY83" t="n">
        <v/>
      </c>
      <c r="GZ83" t="inlineStr">
        <is>
          <t>Ya</t>
        </is>
      </c>
      <c r="HA83" t="n">
        <v/>
      </c>
      <c r="HB83" t="n">
        <v/>
      </c>
      <c r="HC83" t="n">
        <v/>
      </c>
      <c r="HD83" t="n">
        <v/>
      </c>
      <c r="HE83" t="n">
        <v/>
      </c>
      <c r="HF83" t="n">
        <v/>
      </c>
      <c r="HG83" t="n">
        <v/>
      </c>
      <c r="HH83" t="n">
        <v/>
      </c>
      <c r="HI83" t="n">
        <v/>
      </c>
      <c r="HJ83" t="n">
        <v/>
      </c>
      <c r="HK83" t="n">
        <v/>
      </c>
      <c r="HL83" t="n">
        <v/>
      </c>
      <c r="HM83" t="n">
        <v/>
      </c>
      <c r="HN83" t="n">
        <v/>
      </c>
      <c r="HO83" t="n">
        <v/>
      </c>
      <c r="HP83" t="n">
        <v/>
      </c>
      <c r="HQ83" t="n">
        <v/>
      </c>
      <c r="HR83" t="n">
        <v/>
      </c>
      <c r="HS83" t="n">
        <v/>
      </c>
      <c r="HT83" t="n">
        <v/>
      </c>
      <c r="HU83" t="n">
        <v/>
      </c>
      <c r="HV83" t="n">
        <v/>
      </c>
      <c r="HW83" t="n">
        <v/>
      </c>
      <c r="HX83" t="n">
        <v/>
      </c>
      <c r="HY83" t="n">
        <v/>
      </c>
      <c r="HZ83" t="n">
        <v/>
      </c>
      <c r="IA83" t="n">
        <v>9</v>
      </c>
      <c r="IB83" t="n">
        <v>63000</v>
      </c>
      <c r="IC83" t="n">
        <v/>
      </c>
      <c r="ID83" t="n">
        <v/>
      </c>
      <c r="IE83" t="n">
        <v/>
      </c>
      <c r="IF83" t="n">
        <v/>
      </c>
      <c r="IG83" t="n">
        <v/>
      </c>
      <c r="IH83" t="n">
        <v/>
      </c>
      <c r="II83" t="n">
        <v/>
      </c>
      <c r="IJ83" t="n">
        <v/>
      </c>
      <c r="IK83" t="inlineStr">
        <is>
          <t>50-65 kg</t>
        </is>
      </c>
      <c r="IL83" t="inlineStr">
        <is>
          <t>1-3 jam</t>
        </is>
      </c>
      <c r="IM83" t="inlineStr">
        <is>
          <t>Ya</t>
        </is>
      </c>
      <c r="IN83" t="inlineStr">
        <is>
          <t>Tidak</t>
        </is>
      </c>
      <c r="IO83" t="inlineStr">
        <is>
          <t>Lebih bersih</t>
        </is>
      </c>
      <c r="IP83" t="n">
        <v/>
      </c>
      <c r="IQ83" t="inlineStr">
        <is>
          <t>Tidak pernah</t>
        </is>
      </c>
      <c r="IR83" t="n">
        <v/>
      </c>
      <c r="IS83" t="n">
        <v/>
      </c>
      <c r="IT83" t="n">
        <v/>
      </c>
      <c r="IU83" t="n">
        <v/>
      </c>
      <c r="IV83" t="n">
        <v/>
      </c>
      <c r="IW83" t="n">
        <v/>
      </c>
      <c r="IX83" t="n">
        <v/>
      </c>
      <c r="IY83" t="n">
        <v/>
      </c>
      <c r="IZ83" t="inlineStr">
        <is>
          <t>Tidak pernah</t>
        </is>
      </c>
      <c r="JA83" t="n">
        <v/>
      </c>
      <c r="JB83" t="n">
        <v/>
      </c>
      <c r="JC83" t="n">
        <v/>
      </c>
      <c r="JD83" t="n">
        <v/>
      </c>
      <c r="JE83" t="n">
        <v/>
      </c>
      <c r="JF83" t="n">
        <v/>
      </c>
      <c r="JG83" t="n">
        <v/>
      </c>
      <c r="JH83" t="n">
        <v/>
      </c>
      <c r="JI83" t="inlineStr">
        <is>
          <t>Tidak pernah</t>
        </is>
      </c>
      <c r="JJ83" t="n">
        <v/>
      </c>
      <c r="JK83" t="n">
        <v/>
      </c>
      <c r="JL83" t="n">
        <v/>
      </c>
      <c r="JM83" t="n">
        <v/>
      </c>
      <c r="JN83" t="n">
        <v/>
      </c>
      <c r="JO83" t="n">
        <v/>
      </c>
      <c r="JP83" t="n">
        <v/>
      </c>
      <c r="JQ83" t="n">
        <v/>
      </c>
      <c r="JR83" t="inlineStr">
        <is>
          <t>Tidak pernah</t>
        </is>
      </c>
      <c r="JS83" t="n">
        <v/>
      </c>
      <c r="JT83" t="n">
        <v/>
      </c>
      <c r="JU83" t="n">
        <v/>
      </c>
      <c r="JV83" t="n">
        <v/>
      </c>
      <c r="JW83" t="n">
        <v/>
      </c>
      <c r="JX83" t="n">
        <v/>
      </c>
      <c r="JY83" t="n">
        <v/>
      </c>
      <c r="JZ83" t="n">
        <v/>
      </c>
      <c r="KA83" t="inlineStr">
        <is>
          <t>Tidak pernah</t>
        </is>
      </c>
      <c r="KB83" t="n">
        <v/>
      </c>
      <c r="KC83" t="n">
        <v/>
      </c>
      <c r="KD83" t="n">
        <v/>
      </c>
      <c r="KE83" t="n">
        <v/>
      </c>
      <c r="KF83" t="n">
        <v/>
      </c>
      <c r="KG83" t="n">
        <v/>
      </c>
      <c r="KH83" t="n">
        <v/>
      </c>
      <c r="KI83" t="n">
        <v/>
      </c>
      <c r="KJ83" t="inlineStr">
        <is>
          <t>Tidak pernah</t>
        </is>
      </c>
      <c r="KK83" t="n">
        <v/>
      </c>
      <c r="KL83" t="n">
        <v/>
      </c>
      <c r="KM83" t="n">
        <v/>
      </c>
      <c r="KN83" t="n">
        <v/>
      </c>
      <c r="KO83" t="n">
        <v/>
      </c>
      <c r="KP83" t="n">
        <v/>
      </c>
      <c r="KQ83" t="n">
        <v/>
      </c>
      <c r="KR83" t="n">
        <v/>
      </c>
      <c r="KS83" t="inlineStr">
        <is>
          <t>Jauh lebih baik</t>
        </is>
      </c>
      <c r="KT83" t="inlineStr">
        <is>
          <t>0-1 kali</t>
        </is>
      </c>
      <c r="KU83" t="inlineStr">
        <is>
          <t>0-1 kali</t>
        </is>
      </c>
      <c r="KV83" t="inlineStr">
        <is>
          <t>Tidak ada</t>
        </is>
      </c>
      <c r="KW83" t="n">
        <v>0</v>
      </c>
      <c r="KX83" t="n">
        <v>0</v>
      </c>
      <c r="KY83" t="n">
        <v>0</v>
      </c>
      <c r="KZ83" t="n">
        <v>1</v>
      </c>
      <c r="LA83" t="inlineStr">
        <is>
          <t>Jauh lebih baik</t>
        </is>
      </c>
      <c r="LB83" t="inlineStr">
        <is>
          <t>Jauh lebih baik</t>
        </is>
      </c>
      <c r="LC83" t="n">
        <v>0</v>
      </c>
      <c r="LD83" t="n">
        <v>8</v>
      </c>
      <c r="LE83" t="n">
        <v>0</v>
      </c>
      <c r="LF83" t="n">
        <v>0</v>
      </c>
      <c r="LG83" t="inlineStr">
        <is>
          <t>Ya</t>
        </is>
      </c>
      <c r="LH83" t="n">
        <v>400000</v>
      </c>
      <c r="LI83" t="n">
        <v/>
      </c>
      <c r="LJ83" t="inlineStr">
        <is>
          <t>Kebutuhan rumah tangga</t>
        </is>
      </c>
      <c r="LK83" t="n">
        <v>0</v>
      </c>
      <c r="LL83" t="n">
        <v>0</v>
      </c>
      <c r="LM83" t="n">
        <v>0</v>
      </c>
      <c r="LN83" t="n">
        <v>0</v>
      </c>
      <c r="LO83" t="n">
        <v>1</v>
      </c>
      <c r="LP83" t="n">
        <v>0</v>
      </c>
      <c r="LQ83" t="n">
        <v>0</v>
      </c>
      <c r="LR83" t="n">
        <v/>
      </c>
      <c r="LS83" t="n">
        <v>10</v>
      </c>
      <c r="LT83" t="n">
        <v>0</v>
      </c>
      <c r="LU83" t="n">
        <v>0</v>
      </c>
      <c r="LV83" t="n">
        <v>10</v>
      </c>
      <c r="LW83" t="n">
        <v>0</v>
      </c>
      <c r="LX83" t="n">
        <v>0</v>
      </c>
      <c r="LY83" t="n">
        <v>10</v>
      </c>
      <c r="LZ83" t="n">
        <v>0</v>
      </c>
      <c r="MA83" t="n">
        <v>0</v>
      </c>
      <c r="MB83" t="inlineStr">
        <is>
          <t>Ya</t>
        </is>
      </c>
      <c r="MC83" t="n">
        <v>0</v>
      </c>
      <c r="MD83" t="n">
        <v>0</v>
      </c>
      <c r="ME83" t="n">
        <v>0</v>
      </c>
      <c r="MF83" t="n">
        <v>0</v>
      </c>
      <c r="MG83" t="n">
        <v>0</v>
      </c>
      <c r="MH83" t="n">
        <v>0</v>
      </c>
      <c r="MI83" t="inlineStr">
        <is>
          <t>Istirahat</t>
        </is>
      </c>
      <c r="MJ83" t="n">
        <v>0</v>
      </c>
      <c r="MK83" t="n">
        <v>0</v>
      </c>
      <c r="ML83" t="n">
        <v>1</v>
      </c>
      <c r="MM83" t="n">
        <v>0</v>
      </c>
      <c r="MN83" t="n">
        <v>0</v>
      </c>
      <c r="MO83" t="n">
        <v>0</v>
      </c>
      <c r="MP83" t="n">
        <v/>
      </c>
      <c r="MQ83" t="n">
        <v/>
      </c>
      <c r="MR83" t="inlineStr">
        <is>
          <t>Istirahat</t>
        </is>
      </c>
      <c r="MS83" t="n">
        <v/>
      </c>
      <c r="MT83" t="inlineStr">
        <is>
          <t>Istirahat</t>
        </is>
      </c>
      <c r="MU83" t="inlineStr">
        <is>
          <t>Tidak</t>
        </is>
      </c>
      <c r="MV83" t="n">
        <v/>
      </c>
      <c r="MW83" t="n">
        <v/>
      </c>
      <c r="MX83" t="n">
        <v/>
      </c>
      <c r="MY83" t="n">
        <v/>
      </c>
      <c r="MZ83" t="n">
        <v/>
      </c>
      <c r="NA83" t="n">
        <v/>
      </c>
      <c r="NB83" t="n">
        <v/>
      </c>
      <c r="NC83" t="n">
        <v/>
      </c>
      <c r="ND83" t="n">
        <v/>
      </c>
      <c r="NE83" t="n">
        <v/>
      </c>
      <c r="NF83" t="n">
        <v/>
      </c>
      <c r="NG83" t="n">
        <v/>
      </c>
      <c r="NH83" t="n">
        <v/>
      </c>
      <c r="NI83" t="n">
        <v/>
      </c>
      <c r="NJ83" t="n">
        <v/>
      </c>
      <c r="NK83" t="n">
        <v/>
      </c>
      <c r="NL83" t="inlineStr">
        <is>
          <t>Ya</t>
        </is>
      </c>
      <c r="NM83" t="inlineStr">
        <is>
          <t>Kombinasi dana mandiri dan dana hibah</t>
        </is>
      </c>
      <c r="NN83" t="inlineStr">
        <is>
          <t>7.000.001-9.000.000</t>
        </is>
      </c>
      <c r="NO83" t="inlineStr">
        <is>
          <t>Yayasan Rumah Energi atau BIRU</t>
        </is>
      </c>
      <c r="NP83" t="n">
        <v/>
      </c>
      <c r="NQ83" t="n">
        <v/>
      </c>
      <c r="NR83" t="n">
        <v/>
      </c>
      <c r="NS83" t="n">
        <v/>
      </c>
      <c r="NT83" t="n">
        <v/>
      </c>
      <c r="NU83" t="n">
        <v/>
      </c>
      <c r="NV83" t="inlineStr">
        <is>
          <t>Anggota keluarga - Laki-laki dewasa</t>
        </is>
      </c>
      <c r="NW83" t="n">
        <v/>
      </c>
      <c r="NX83" t="inlineStr">
        <is>
          <t>Sedikit meningkat</t>
        </is>
      </c>
      <c r="NY83" t="n">
        <v>90</v>
      </c>
      <c r="NZ83" t="n">
        <v>0</v>
      </c>
      <c r="OA83" t="n">
        <v>0</v>
      </c>
      <c r="OB83" t="n">
        <v>0</v>
      </c>
      <c r="OC83" t="n">
        <v>30</v>
      </c>
      <c r="OD83" t="n">
        <v>0</v>
      </c>
      <c r="OE83" t="inlineStr">
        <is>
          <t>Lebih baik</t>
        </is>
      </c>
      <c r="OF83" t="inlineStr">
        <is>
          <t>Lebih baik (beda waktu memasak 5-30 menit, ATAU tidak lagi ada rasa/bau makanan yang berubah, ATAU alasan lainnya)</t>
        </is>
      </c>
      <c r="OG83" t="inlineStr">
        <is>
          <t>Ya</t>
        </is>
      </c>
      <c r="OH83" t="n">
        <v>0</v>
      </c>
      <c r="OI83" t="n">
        <v>6</v>
      </c>
      <c r="OJ83" t="n">
        <v>0</v>
      </c>
      <c r="OK83" t="n">
        <v>0</v>
      </c>
      <c r="OL83" t="n">
        <v>0</v>
      </c>
      <c r="OM83" t="n">
        <v>0</v>
      </c>
      <c r="ON83" t="n">
        <v>0</v>
      </c>
      <c r="OO83" t="n">
        <v>0</v>
      </c>
      <c r="OP83" t="inlineStr">
        <is>
          <t>Sapi perah</t>
        </is>
      </c>
      <c r="OQ83" t="n">
        <v>0</v>
      </c>
      <c r="OR83" t="n">
        <v>1</v>
      </c>
      <c r="OS83" t="n">
        <v>0</v>
      </c>
      <c r="OT83" t="n">
        <v>0</v>
      </c>
      <c r="OU83" t="n">
        <v>0</v>
      </c>
      <c r="OV83" t="n">
        <v>0</v>
      </c>
      <c r="OW83" t="n">
        <v>0</v>
      </c>
      <c r="OX83" t="n">
        <v>0</v>
      </c>
      <c r="OY83" t="n">
        <v>0</v>
      </c>
      <c r="OZ83" t="inlineStr">
        <is>
          <t>Sapi perah</t>
        </is>
      </c>
      <c r="PA83" t="n">
        <v>0</v>
      </c>
      <c r="PB83" t="n">
        <v>1</v>
      </c>
      <c r="PC83" t="n">
        <v>0</v>
      </c>
      <c r="PD83" t="n">
        <v>0</v>
      </c>
      <c r="PE83" t="n">
        <v>0</v>
      </c>
      <c r="PF83" t="n">
        <v>0</v>
      </c>
      <c r="PG83" t="n">
        <v>0</v>
      </c>
      <c r="PH83" t="n">
        <v>0</v>
      </c>
      <c r="PI83" t="n">
        <v>0</v>
      </c>
      <c r="PJ83" t="inlineStr">
        <is>
          <t>Sapi perah</t>
        </is>
      </c>
      <c r="PK83" t="n">
        <v>0</v>
      </c>
      <c r="PL83" t="n">
        <v>1</v>
      </c>
      <c r="PM83" t="n">
        <v>0</v>
      </c>
      <c r="PN83" t="n">
        <v>0</v>
      </c>
      <c r="PO83" t="n">
        <v>0</v>
      </c>
      <c r="PP83" t="n">
        <v>0</v>
      </c>
      <c r="PQ83" t="n">
        <v>0</v>
      </c>
      <c r="PR83" t="n">
        <v>0</v>
      </c>
      <c r="PS83" t="n">
        <v>0</v>
      </c>
      <c r="PT83" t="n">
        <v/>
      </c>
      <c r="PU83" t="n">
        <v/>
      </c>
      <c r="PV83" t="n">
        <v/>
      </c>
      <c r="PW83" t="n">
        <v/>
      </c>
      <c r="PX83" t="n">
        <v/>
      </c>
      <c r="PY83" t="n">
        <v/>
      </c>
      <c r="PZ83" t="n">
        <v/>
      </c>
      <c r="QA83" t="n">
        <v/>
      </c>
      <c r="QB83" t="n">
        <v/>
      </c>
      <c r="QC83" t="n">
        <v/>
      </c>
      <c r="QD83" t="n">
        <v/>
      </c>
      <c r="QE83" t="inlineStr">
        <is>
          <t>2-Dibuang ke sungai</t>
        </is>
      </c>
      <c r="QF83" t="n">
        <v>0</v>
      </c>
      <c r="QG83" t="n">
        <v>0</v>
      </c>
      <c r="QH83" t="n">
        <v>0</v>
      </c>
      <c r="QI83" t="n">
        <v>0</v>
      </c>
      <c r="QJ83" t="n">
        <v>0</v>
      </c>
      <c r="QK83" t="n">
        <v>0</v>
      </c>
      <c r="QL83" t="n">
        <v>1</v>
      </c>
      <c r="QM83" t="n">
        <v>0</v>
      </c>
      <c r="QN83" t="n">
        <v>0</v>
      </c>
      <c r="QO83" t="n">
        <v/>
      </c>
      <c r="QP83" t="n">
        <v/>
      </c>
      <c r="QQ83" t="n">
        <v/>
      </c>
      <c r="QR83" t="n">
        <v/>
      </c>
      <c r="QS83" t="n">
        <v/>
      </c>
      <c r="QT83" t="n">
        <v/>
      </c>
      <c r="QU83" t="n">
        <v/>
      </c>
      <c r="QV83" t="n">
        <v/>
      </c>
      <c r="QW83" t="n">
        <v/>
      </c>
      <c r="QX83" t="n">
        <v/>
      </c>
      <c r="QY83" t="n">
        <v/>
      </c>
      <c r="QZ83" t="n">
        <v/>
      </c>
      <c r="RA83" t="n">
        <v/>
      </c>
      <c r="RB83" t="n">
        <v/>
      </c>
      <c r="RC83" t="n">
        <v/>
      </c>
      <c r="RD83" t="n">
        <v/>
      </c>
      <c r="RE83" t="n">
        <v/>
      </c>
      <c r="RF83" t="n">
        <v/>
      </c>
      <c r="RG83" t="n">
        <v/>
      </c>
      <c r="RH83" t="n">
        <v/>
      </c>
      <c r="RI83" t="n">
        <v/>
      </c>
      <c r="RJ83" t="n">
        <v/>
      </c>
      <c r="RK83" t="n">
        <v/>
      </c>
      <c r="RL83" t="n">
        <v/>
      </c>
      <c r="RM83" t="n">
        <v/>
      </c>
      <c r="RN83" t="n">
        <v/>
      </c>
      <c r="RO83" t="n">
        <v/>
      </c>
      <c r="RP83" t="n">
        <v/>
      </c>
      <c r="RQ83" t="n">
        <v/>
      </c>
      <c r="RR83" t="n">
        <v/>
      </c>
      <c r="RS83" t="n">
        <v/>
      </c>
      <c r="RT83" t="n">
        <v/>
      </c>
      <c r="RU83" t="n">
        <v/>
      </c>
      <c r="RV83" t="n">
        <v/>
      </c>
      <c r="RW83" t="n">
        <v/>
      </c>
      <c r="RX83" t="n">
        <v/>
      </c>
      <c r="RY83" t="n">
        <v/>
      </c>
      <c r="RZ83" t="n">
        <v/>
      </c>
      <c r="SA83" t="n">
        <v/>
      </c>
      <c r="SB83" t="n">
        <v/>
      </c>
      <c r="SC83" t="n">
        <v/>
      </c>
      <c r="SD83" t="n">
        <v/>
      </c>
      <c r="SE83" t="n">
        <v/>
      </c>
      <c r="SF83" t="n">
        <v/>
      </c>
      <c r="SG83" t="n">
        <v/>
      </c>
      <c r="SH83" t="n">
        <v/>
      </c>
      <c r="SI83" t="n">
        <v/>
      </c>
      <c r="SJ83" t="n">
        <v/>
      </c>
      <c r="SK83" t="n">
        <v/>
      </c>
      <c r="SL83" t="n">
        <v/>
      </c>
      <c r="SM83" t="n">
        <v/>
      </c>
      <c r="SN83" t="n">
        <v/>
      </c>
      <c r="SO83" t="n">
        <v/>
      </c>
      <c r="SP83" t="n">
        <v/>
      </c>
      <c r="SQ83" t="n">
        <v/>
      </c>
      <c r="SR83" t="n">
        <v/>
      </c>
      <c r="SS83" t="n">
        <v/>
      </c>
      <c r="ST83" t="n">
        <v/>
      </c>
      <c r="SU83" t="n">
        <v/>
      </c>
      <c r="SV83" t="n">
        <v/>
      </c>
      <c r="SW83" t="n">
        <v/>
      </c>
      <c r="SX83" t="n">
        <v/>
      </c>
      <c r="SY83" t="n">
        <v/>
      </c>
      <c r="SZ83" t="n">
        <v>6</v>
      </c>
      <c r="TA83" t="n">
        <v/>
      </c>
      <c r="TB83" t="n">
        <v/>
      </c>
      <c r="TC83" t="n">
        <v/>
      </c>
      <c r="TD83" t="n">
        <v/>
      </c>
      <c r="TE83" t="n">
        <v/>
      </c>
      <c r="TF83" t="n">
        <v/>
      </c>
      <c r="TG83" t="n">
        <v/>
      </c>
      <c r="TH83" t="n">
        <v/>
      </c>
      <c r="TI83" t="n">
        <v/>
      </c>
      <c r="TJ83" t="n">
        <v/>
      </c>
      <c r="TK83" t="n">
        <v/>
      </c>
      <c r="TL83" t="n">
        <v/>
      </c>
      <c r="TM83" t="n">
        <v/>
      </c>
      <c r="TN83" t="n">
        <v/>
      </c>
      <c r="TO83" t="n">
        <v/>
      </c>
      <c r="TP83" t="n">
        <v/>
      </c>
      <c r="TQ83" t="n">
        <v/>
      </c>
      <c r="TR83" t="n">
        <v/>
      </c>
      <c r="TS83" t="n">
        <v/>
      </c>
      <c r="TT83" t="n">
        <v/>
      </c>
      <c r="TU83" t="n">
        <v/>
      </c>
      <c r="TV83" t="n">
        <v/>
      </c>
      <c r="TW83" t="n">
        <v/>
      </c>
      <c r="TX83" t="n">
        <v/>
      </c>
      <c r="TY83" t="n">
        <v/>
      </c>
      <c r="TZ83" t="n">
        <v/>
      </c>
      <c r="UA83" t="n">
        <v/>
      </c>
      <c r="UB83" t="n">
        <v/>
      </c>
      <c r="UC83" t="n">
        <v/>
      </c>
      <c r="UD83" t="n">
        <v/>
      </c>
      <c r="UE83" t="n">
        <v/>
      </c>
      <c r="UF83" t="n">
        <v/>
      </c>
      <c r="UG83" t="n">
        <v/>
      </c>
      <c r="UH83" t="n">
        <v/>
      </c>
      <c r="UI83" t="n">
        <v/>
      </c>
      <c r="UJ83" t="n">
        <v/>
      </c>
      <c r="UK83" t="n">
        <v/>
      </c>
      <c r="UL83" t="n">
        <v/>
      </c>
      <c r="UM83" t="n">
        <v/>
      </c>
      <c r="UN83" t="n">
        <v/>
      </c>
      <c r="UO83" t="n">
        <v/>
      </c>
      <c r="UP83" t="n">
        <v/>
      </c>
      <c r="UQ83" t="n">
        <v/>
      </c>
      <c r="UR83" t="n">
        <v/>
      </c>
      <c r="US83" t="n">
        <v/>
      </c>
      <c r="UT83" t="n">
        <v/>
      </c>
      <c r="UU83" t="n">
        <v/>
      </c>
      <c r="UV83" t="inlineStr">
        <is>
          <t>Pemberian pakan di kandang</t>
        </is>
      </c>
      <c r="UW83" t="n">
        <v/>
      </c>
      <c r="UX83" t="n">
        <v/>
      </c>
      <c r="UY83" t="n">
        <v/>
      </c>
      <c r="UZ83" t="n">
        <v/>
      </c>
      <c r="VA83" t="n">
        <v/>
      </c>
      <c r="VB83" t="n">
        <v/>
      </c>
      <c r="VC83" t="n">
        <v/>
      </c>
      <c r="VD83" t="inlineStr">
        <is>
          <t>Sangat teratur (setiap hari)</t>
        </is>
      </c>
      <c r="VE83" t="n">
        <v/>
      </c>
      <c r="VF83" t="n">
        <v/>
      </c>
      <c r="VG83" t="n">
        <v/>
      </c>
      <c r="VH83" t="n">
        <v/>
      </c>
      <c r="VI83" t="n">
        <v/>
      </c>
      <c r="VJ83" t="n">
        <v/>
      </c>
      <c r="VK83" t="n">
        <v/>
      </c>
      <c r="VL83" t="inlineStr">
        <is>
          <t>Sangat sering (&gt;1 kali sehari)</t>
        </is>
      </c>
      <c r="VM83" t="n">
        <v/>
      </c>
      <c r="VN83" t="n">
        <v/>
      </c>
      <c r="VO83" t="n">
        <v/>
      </c>
      <c r="VP83" t="n">
        <v/>
      </c>
      <c r="VQ83" t="n">
        <v/>
      </c>
      <c r="VR83" t="n">
        <v/>
      </c>
      <c r="VS83" t="n">
        <v/>
      </c>
      <c r="VT83" t="n">
        <v/>
      </c>
      <c r="VU83" t="n">
        <v/>
      </c>
      <c r="VV83" t="n">
        <v/>
      </c>
      <c r="VW83" t="n">
        <v/>
      </c>
      <c r="VX83" t="n">
        <v/>
      </c>
      <c r="VY83" t="n">
        <v/>
      </c>
      <c r="VZ83" t="n">
        <v/>
      </c>
      <c r="WA83" t="n">
        <v/>
      </c>
      <c r="WB83" t="n">
        <v/>
      </c>
      <c r="WC83" t="n">
        <v/>
      </c>
      <c r="WD83" t="n">
        <v/>
      </c>
      <c r="WE83" t="n">
        <v/>
      </c>
      <c r="WF83" t="inlineStr">
        <is>
          <t>3-Disimpan terbuka (dry lot)</t>
        </is>
      </c>
      <c r="WG83" t="n">
        <v>0</v>
      </c>
      <c r="WH83" t="n">
        <v>0</v>
      </c>
      <c r="WI83" t="n">
        <v>0</v>
      </c>
      <c r="WJ83" t="n">
        <v>0</v>
      </c>
      <c r="WK83" t="n">
        <v>0</v>
      </c>
      <c r="WL83" t="n">
        <v>0</v>
      </c>
      <c r="WM83" t="n">
        <v>1</v>
      </c>
      <c r="WN83" t="n">
        <v>0</v>
      </c>
      <c r="WO83" t="n">
        <v>0</v>
      </c>
      <c r="WP83" t="n">
        <v>0</v>
      </c>
      <c r="WQ83" t="n">
        <v>0</v>
      </c>
      <c r="WR83" t="n">
        <v>0</v>
      </c>
      <c r="WS83" t="n">
        <v/>
      </c>
      <c r="WT83" t="n">
        <v/>
      </c>
      <c r="WU83" t="n">
        <v/>
      </c>
      <c r="WV83" t="n">
        <v/>
      </c>
      <c r="WW83" t="n">
        <v/>
      </c>
      <c r="WX83" t="n">
        <v/>
      </c>
      <c r="WY83" t="n">
        <v/>
      </c>
      <c r="WZ83" t="n">
        <v/>
      </c>
      <c r="XA83" t="n">
        <v/>
      </c>
      <c r="XB83" t="n">
        <v/>
      </c>
      <c r="XC83" t="n">
        <v/>
      </c>
      <c r="XD83" t="n">
        <v/>
      </c>
      <c r="XE83" t="n">
        <v/>
      </c>
      <c r="XF83" t="n">
        <v/>
      </c>
      <c r="XG83" t="n">
        <v/>
      </c>
      <c r="XH83" t="n">
        <v/>
      </c>
      <c r="XI83" t="n">
        <v/>
      </c>
      <c r="XJ83" t="n">
        <v/>
      </c>
      <c r="XK83" t="n">
        <v/>
      </c>
      <c r="XL83" t="n">
        <v/>
      </c>
      <c r="XM83" t="n">
        <v/>
      </c>
      <c r="XN83" t="n">
        <v/>
      </c>
      <c r="XO83" t="n">
        <v/>
      </c>
      <c r="XP83" t="n">
        <v/>
      </c>
      <c r="XQ83" t="n">
        <v/>
      </c>
      <c r="XR83" t="n">
        <v/>
      </c>
      <c r="XS83" t="n">
        <v/>
      </c>
      <c r="XT83" t="n">
        <v/>
      </c>
      <c r="XU83" t="n">
        <v/>
      </c>
      <c r="XV83" t="n">
        <v/>
      </c>
      <c r="XW83" t="n">
        <v/>
      </c>
      <c r="XX83" t="n">
        <v/>
      </c>
      <c r="XY83" t="n">
        <v/>
      </c>
      <c r="XZ83" t="n">
        <v/>
      </c>
      <c r="YA83" t="n">
        <v/>
      </c>
      <c r="YB83" t="n">
        <v/>
      </c>
      <c r="YC83" t="n">
        <v/>
      </c>
      <c r="YD83" t="n">
        <v/>
      </c>
      <c r="YE83" t="n">
        <v/>
      </c>
      <c r="YF83" t="n">
        <v/>
      </c>
      <c r="YG83" t="n">
        <v/>
      </c>
      <c r="YH83" t="n">
        <v/>
      </c>
      <c r="YI83" t="n">
        <v/>
      </c>
      <c r="YJ83" t="n">
        <v/>
      </c>
      <c r="YK83" t="n">
        <v/>
      </c>
      <c r="YL83" t="n">
        <v/>
      </c>
      <c r="YM83" t="n">
        <v/>
      </c>
      <c r="YN83" t="n">
        <v/>
      </c>
      <c r="YO83" t="n">
        <v/>
      </c>
      <c r="YP83" t="n">
        <v/>
      </c>
      <c r="YQ83" t="n">
        <v/>
      </c>
      <c r="YR83" t="n">
        <v/>
      </c>
      <c r="YS83" t="n">
        <v/>
      </c>
      <c r="YT83" t="n">
        <v/>
      </c>
      <c r="YU83" t="n">
        <v/>
      </c>
      <c r="YV83" t="n">
        <v/>
      </c>
      <c r="YW83" t="n">
        <v/>
      </c>
      <c r="YX83" t="n">
        <v/>
      </c>
      <c r="YY83" t="n">
        <v/>
      </c>
      <c r="YZ83" t="n">
        <v/>
      </c>
      <c r="ZA83" t="n">
        <v/>
      </c>
      <c r="ZB83" t="n">
        <v/>
      </c>
      <c r="ZC83" t="n">
        <v/>
      </c>
      <c r="ZD83" t="n">
        <v/>
      </c>
      <c r="ZE83" t="n">
        <v/>
      </c>
      <c r="ZF83" t="n">
        <v/>
      </c>
      <c r="ZG83" t="n">
        <v/>
      </c>
      <c r="ZH83" t="n">
        <v/>
      </c>
      <c r="ZI83" t="n">
        <v/>
      </c>
      <c r="ZJ83" t="n">
        <v/>
      </c>
      <c r="ZK83" t="n">
        <v/>
      </c>
      <c r="ZL83" t="n">
        <v/>
      </c>
      <c r="ZM83" t="n">
        <v/>
      </c>
      <c r="ZN83" t="n">
        <v/>
      </c>
      <c r="ZO83" t="n">
        <v/>
      </c>
      <c r="ZP83" t="n">
        <v/>
      </c>
      <c r="ZQ83" t="n">
        <v/>
      </c>
      <c r="ZR83" t="n">
        <v/>
      </c>
      <c r="ZS83" t="n">
        <v/>
      </c>
      <c r="ZT83" t="n">
        <v/>
      </c>
      <c r="ZU83" t="n">
        <v/>
      </c>
      <c r="ZV83" t="n">
        <v/>
      </c>
      <c r="ZW83" t="n">
        <v>3</v>
      </c>
      <c r="ZX83" t="n">
        <v/>
      </c>
      <c r="ZY83" t="n">
        <v/>
      </c>
      <c r="ZZ83" t="n">
        <v/>
      </c>
      <c r="AAA83" t="n">
        <v/>
      </c>
      <c r="AAB83" t="n">
        <v/>
      </c>
      <c r="AAC83" t="n">
        <v/>
      </c>
      <c r="AAD83" t="n">
        <v/>
      </c>
      <c r="AAE83" t="inlineStr">
        <is>
          <t>Pakan segar (misal: rumput)</t>
        </is>
      </c>
      <c r="AAF83" t="n">
        <v/>
      </c>
      <c r="AAG83" t="n">
        <v/>
      </c>
      <c r="AAH83" t="n">
        <v/>
      </c>
      <c r="AAI83" t="n">
        <v/>
      </c>
      <c r="AAJ83" t="n">
        <v/>
      </c>
      <c r="AAK83" t="n">
        <v/>
      </c>
      <c r="AAL83" t="inlineStr">
        <is>
          <t>Tidak</t>
        </is>
      </c>
      <c r="AAM83" t="n">
        <v/>
      </c>
      <c r="AAN83" t="n">
        <v/>
      </c>
      <c r="AAO83" t="n">
        <v/>
      </c>
      <c r="AAP83" t="n">
        <v/>
      </c>
      <c r="AAQ83" t="n">
        <v/>
      </c>
      <c r="AAR83" t="inlineStr">
        <is>
          <t>Ya</t>
        </is>
      </c>
      <c r="AAS83" t="inlineStr">
        <is>
          <t>Mengetahui</t>
        </is>
      </c>
      <c r="AAT83" t="inlineStr">
        <is>
          <t>Dibuang ke selokan</t>
        </is>
      </c>
      <c r="AAU83" t="n">
        <v>0</v>
      </c>
      <c r="AAV83" t="n">
        <v>0</v>
      </c>
      <c r="AAW83" t="n">
        <v>0</v>
      </c>
      <c r="AAX83" t="n">
        <v>0</v>
      </c>
      <c r="AAY83" t="n">
        <v>0</v>
      </c>
      <c r="AAZ83" t="n">
        <v>0</v>
      </c>
      <c r="ABA83" t="n">
        <v>1</v>
      </c>
      <c r="ABB83" t="n">
        <v/>
      </c>
      <c r="ABC83" t="n">
        <v/>
      </c>
      <c r="ABD83" t="n">
        <v/>
      </c>
      <c r="ABE83" t="n">
        <v/>
      </c>
      <c r="ABF83" t="n">
        <v/>
      </c>
      <c r="ABG83" t="n">
        <v/>
      </c>
      <c r="ABH83" t="n">
        <v/>
      </c>
      <c r="ABI83" t="n">
        <v/>
      </c>
      <c r="ABJ83" t="n">
        <v/>
      </c>
      <c r="ABK83" t="n">
        <v/>
      </c>
      <c r="ABL83" t="n">
        <v/>
      </c>
      <c r="ABM83" t="n">
        <v/>
      </c>
      <c r="ABN83" t="n">
        <v/>
      </c>
      <c r="ABO83" t="n">
        <v/>
      </c>
      <c r="ABP83" t="n">
        <v/>
      </c>
      <c r="ABQ83" t="n">
        <v/>
      </c>
      <c r="ABR83" t="n">
        <v/>
      </c>
      <c r="ABS83" t="n">
        <v/>
      </c>
      <c r="ABT83" t="n">
        <v/>
      </c>
      <c r="ABU83" t="n">
        <v/>
      </c>
      <c r="ABV83" t="n">
        <v/>
      </c>
      <c r="ABW83" t="n">
        <v/>
      </c>
      <c r="ABX83" t="n">
        <v/>
      </c>
      <c r="ABY83" t="n">
        <v/>
      </c>
      <c r="ABZ83" t="n">
        <v/>
      </c>
      <c r="ACA83" t="n">
        <v/>
      </c>
      <c r="ACB83" t="n">
        <v/>
      </c>
      <c r="ACC83" t="n">
        <v/>
      </c>
      <c r="ACD83" t="n">
        <v/>
      </c>
      <c r="ACE83" t="n">
        <v/>
      </c>
      <c r="ACF83" t="n">
        <v/>
      </c>
      <c r="ACG83" t="n">
        <v/>
      </c>
      <c r="ACH83" t="n">
        <v/>
      </c>
      <c r="ACI83" t="n">
        <v/>
      </c>
      <c r="ACJ83" t="n">
        <v/>
      </c>
      <c r="ACK83" t="inlineStr">
        <is>
          <t>Ladang/sawah terlalu jauh, sulit untuk mengangkut ke sana</t>
        </is>
      </c>
      <c r="ACL83" t="n">
        <v>0</v>
      </c>
      <c r="ACM83" t="n">
        <v>0</v>
      </c>
      <c r="ACN83" t="n">
        <v>0</v>
      </c>
      <c r="ACO83" t="n">
        <v>1</v>
      </c>
      <c r="ACP83" t="n">
        <v>0</v>
      </c>
      <c r="ACQ83" t="n">
        <v>0</v>
      </c>
      <c r="ACR83" t="n">
        <v>0</v>
      </c>
      <c r="ACS83" t="n">
        <v/>
      </c>
      <c r="ACT83" t="inlineStr">
        <is>
          <t>Tidak</t>
        </is>
      </c>
      <c r="ACU83" t="inlineStr">
        <is>
          <t>Manfaat besar dan membantu kehidupan sehari-hari</t>
        </is>
      </c>
      <c r="ACV83" t="inlineStr">
        <is>
          <t>Berkurang</t>
        </is>
      </c>
      <c r="ACW83" t="inlineStr">
        <is>
          <t>Anggota keluarga - Perempuan dewasa</t>
        </is>
      </c>
      <c r="ACX83" t="inlineStr">
        <is>
          <t>Setuju</t>
        </is>
      </c>
      <c r="ACY83" t="inlineStr">
        <is>
          <t>Anggota keluarga - Laki-laki dewasa Anggota keluarga - Perempuan dewasa</t>
        </is>
      </c>
      <c r="ACZ83" t="n">
        <v>1</v>
      </c>
      <c r="ADA83" t="n">
        <v>1</v>
      </c>
      <c r="ADB83" t="n">
        <v>0</v>
      </c>
      <c r="ADC83" t="n">
        <v>0</v>
      </c>
      <c r="ADD83" t="inlineStr">
        <is>
          <t>Puas</t>
        </is>
      </c>
      <c r="ADE83" t="inlineStr">
        <is>
          <t>Puas</t>
        </is>
      </c>
      <c r="ADF83" t="inlineStr">
        <is>
          <t>Puas</t>
        </is>
      </c>
      <c r="ADG83" t="inlineStr">
        <is>
          <t>Puas</t>
        </is>
      </c>
      <c r="ADH83" t="inlineStr">
        <is>
          <t>Tidak</t>
        </is>
      </c>
      <c r="ADI83" t="n">
        <v/>
      </c>
      <c r="ADJ83" t="inlineStr">
        <is>
          <t>Puas</t>
        </is>
      </c>
      <c r="ADK83" t="n">
        <v/>
      </c>
      <c r="ADL83" t="n">
        <v/>
      </c>
      <c r="ADM83" t="n">
        <v/>
      </c>
      <c r="ADN83" t="n">
        <v/>
      </c>
      <c r="ADO83" t="n">
        <v/>
      </c>
      <c r="ADP83" t="n">
        <v/>
      </c>
      <c r="ADQ83" t="n">
        <v/>
      </c>
      <c r="ADR83" t="n">
        <v/>
      </c>
      <c r="ADS83" t="n">
        <v/>
      </c>
      <c r="ADT83" t="n">
        <v/>
      </c>
      <c r="ADU83" t="inlineStr">
        <is>
          <t>Menghubungi CPO atau pendamping</t>
        </is>
      </c>
      <c r="ADV83" t="n">
        <v>0</v>
      </c>
      <c r="ADW83" t="n">
        <v>0</v>
      </c>
      <c r="ADX83" t="n">
        <v>0</v>
      </c>
      <c r="ADY83" t="n">
        <v>0</v>
      </c>
      <c r="ADZ83" t="n">
        <v>1</v>
      </c>
      <c r="AEA83" t="n">
        <v>0</v>
      </c>
      <c r="AEB83" t="n">
        <v>0</v>
      </c>
      <c r="AEC83" t="n">
        <v>0</v>
      </c>
      <c r="AED83" t="inlineStr">
        <is>
          <t>Tidak</t>
        </is>
      </c>
      <c r="AEE83" t="inlineStr">
        <is>
          <t>Laki-laki dewasa</t>
        </is>
      </c>
      <c r="AEF83" t="n">
        <v/>
      </c>
      <c r="AEG83" t="inlineStr">
        <is>
          <t>Menelepon atau WA langsung</t>
        </is>
      </c>
      <c r="AEH83" t="n">
        <v/>
      </c>
      <c r="AEI83" t="inlineStr">
        <is>
          <t>Tidak</t>
        </is>
      </c>
      <c r="AEJ83" t="inlineStr">
        <is>
          <t>Ya, selalu</t>
        </is>
      </c>
      <c r="AEK83" t="inlineStr">
        <is>
          <t>Pengurangan pengeluaran rumah tangga (bahan bakar minyak, pupuk, dll.) Dapur lebih bersih dan bebas asap</t>
        </is>
      </c>
      <c r="AEL83" t="n">
        <v>1</v>
      </c>
      <c r="AEM83" t="n">
        <v>0</v>
      </c>
      <c r="AEN83" t="n">
        <v>0</v>
      </c>
      <c r="AEO83" t="n">
        <v>0</v>
      </c>
      <c r="AEP83" t="n">
        <v>0</v>
      </c>
      <c r="AEQ83" t="n">
        <v>0</v>
      </c>
      <c r="AER83" t="n">
        <v>0</v>
      </c>
      <c r="AES83" t="n">
        <v>0</v>
      </c>
      <c r="AET83" t="n">
        <v>1</v>
      </c>
      <c r="AEU83" t="n">
        <v>0</v>
      </c>
      <c r="AEV83" t="n">
        <v>0</v>
      </c>
      <c r="AEW83" t="n">
        <v>0</v>
      </c>
      <c r="AEX83" t="n">
        <v/>
      </c>
      <c r="AEY83" t="inlineStr">
        <is>
          <t>Agar kandang lebih bersih</t>
        </is>
      </c>
      <c r="AEZ83" t="n">
        <v/>
      </c>
      <c r="AFA83" t="inlineStr">
        <is>
          <t>Koperasi</t>
        </is>
      </c>
      <c r="AFB83" t="n">
        <v/>
      </c>
      <c r="AFC83" t="inlineStr">
        <is>
          <t>1000532804-18_23_39.jpg</t>
        </is>
      </c>
      <c r="AFD83" t="inlineStr">
        <is>
          <t>https://kf.kobotoolbox.org/api/v2/assets/avstPQqLr3Ab3ZdcVTXZ6f/data/671284064/attachments/attzreGUphgSCH9rcLanHGBZ/</t>
        </is>
      </c>
      <c r="AFE83" t="inlineStr">
        <is>
          <t>1000532813-18_23_59.jpg</t>
        </is>
      </c>
      <c r="AFF83" t="inlineStr">
        <is>
          <t>https://kf.kobotoolbox.org/api/v2/assets/avstPQqLr3Ab3ZdcVTXZ6f/data/671284064/attachments/attjak5EUyxDA248JWAuxEyU/</t>
        </is>
      </c>
      <c r="AFG83" t="inlineStr">
        <is>
          <t>Teguh</t>
        </is>
      </c>
      <c r="AFH83" t="n">
        <v/>
      </c>
      <c r="AFI83" t="n">
        <v/>
      </c>
    </row>
    <row r="84">
      <c r="A84" t="n">
        <v/>
      </c>
      <c r="B84" t="n">
        <v/>
      </c>
      <c r="C84" t="n">
        <v/>
      </c>
      <c r="D84" t="inlineStr">
        <is>
          <t>darminah</t>
        </is>
      </c>
      <c r="E84" t="n">
        <v>0</v>
      </c>
      <c r="F84" t="inlineStr">
        <is>
          <t>-7.912037 112.767393 732.5332592543248 5.381999969482422</t>
        </is>
      </c>
      <c r="G84" t="n">
        <v>-7.912037</v>
      </c>
      <c r="H84" t="n">
        <v>112.767393</v>
      </c>
      <c r="I84" t="n">
        <v>732.5332593000001</v>
      </c>
      <c r="J84" t="n">
        <v>5.381999969</v>
      </c>
      <c r="K84" t="n">
        <v>0</v>
      </c>
      <c r="L84" t="inlineStr">
        <is>
          <t>-7.912114 112.76735 727.0825757699603 26.93199920654297</t>
        </is>
      </c>
      <c r="M84" t="n">
        <v>-7.912114</v>
      </c>
      <c r="N84" t="n">
        <v>112.76735</v>
      </c>
      <c r="O84" t="n">
        <v>727.0825758</v>
      </c>
      <c r="P84" t="n">
        <v>26.93199921</v>
      </c>
      <c r="Q84" t="n">
        <v>0</v>
      </c>
      <c r="R84" t="inlineStr">
        <is>
          <t>Jawa Timur</t>
        </is>
      </c>
      <c r="S84" t="n">
        <v>0</v>
      </c>
      <c r="T84" t="n">
        <v>0</v>
      </c>
      <c r="U84" t="n">
        <v>0</v>
      </c>
      <c r="V84" t="n">
        <v>0</v>
      </c>
      <c r="W84" t="n">
        <v>0</v>
      </c>
      <c r="X84" t="n">
        <v>1</v>
      </c>
      <c r="Y84" t="n">
        <v>0</v>
      </c>
      <c r="Z84" t="n">
        <v>0</v>
      </c>
      <c r="AA84" t="n">
        <v>0</v>
      </c>
      <c r="AB84" t="n">
        <v>0</v>
      </c>
      <c r="AC84" t="inlineStr">
        <is>
          <t>MALANG</t>
        </is>
      </c>
      <c r="AD84" t="inlineStr">
        <is>
          <t>JABUNG</t>
        </is>
      </c>
      <c r="AE84" t="inlineStr">
        <is>
          <t>KEMIRI</t>
        </is>
      </c>
      <c r="AF84" t="inlineStr">
        <is>
          <t>KAN JABUNG</t>
        </is>
      </c>
      <c r="AG84" t="inlineStr">
        <is>
          <t>KJP0482</t>
        </is>
      </c>
      <c r="AH84" t="n">
        <v>12</v>
      </c>
      <c r="AI84" t="inlineStr">
        <is>
          <t>VPA1</t>
        </is>
      </c>
      <c r="AJ84" t="inlineStr">
        <is>
          <t>Aktif</t>
        </is>
      </c>
      <c r="AK84" t="n">
        <v>40</v>
      </c>
      <c r="AL84" t="inlineStr">
        <is>
          <t>Perempuan</t>
        </is>
      </c>
      <c r="AM84" t="inlineStr">
        <is>
          <t>Sudah menikah</t>
        </is>
      </c>
      <c r="AN84" t="inlineStr">
        <is>
          <t>SD/Sederajat</t>
        </is>
      </c>
      <c r="AO84" t="inlineStr">
        <is>
          <t>Peternak</t>
        </is>
      </c>
      <c r="AP84" t="n">
        <v>0</v>
      </c>
      <c r="AQ84" t="n">
        <v>1</v>
      </c>
      <c r="AR84" t="n">
        <v>0</v>
      </c>
      <c r="AS84" t="n">
        <v>0</v>
      </c>
      <c r="AT84" t="n">
        <v>0</v>
      </c>
      <c r="AU84" t="n">
        <v>0</v>
      </c>
      <c r="AV84" t="n">
        <v>0</v>
      </c>
      <c r="AW84" t="n">
        <v>0</v>
      </c>
      <c r="AX84" t="n">
        <v/>
      </c>
      <c r="AY84" t="inlineStr">
        <is>
          <t>Petani</t>
        </is>
      </c>
      <c r="AZ84" t="n">
        <v>1</v>
      </c>
      <c r="BA84" t="n">
        <v>0</v>
      </c>
      <c r="BB84" t="n">
        <v>0</v>
      </c>
      <c r="BC84" t="n">
        <v>0</v>
      </c>
      <c r="BD84" t="n">
        <v>0</v>
      </c>
      <c r="BE84" t="n">
        <v>0</v>
      </c>
      <c r="BF84" t="n">
        <v>0</v>
      </c>
      <c r="BG84" t="n">
        <v>0</v>
      </c>
      <c r="BH84" t="n">
        <v/>
      </c>
      <c r="BI84" t="inlineStr">
        <is>
          <t>&gt;Rp3.500.000</t>
        </is>
      </c>
      <c r="BJ84" t="n">
        <v>2</v>
      </c>
      <c r="BK84" t="n">
        <v>3</v>
      </c>
      <c r="BL84" t="n">
        <v>2</v>
      </c>
      <c r="BM84" t="n">
        <v>0</v>
      </c>
      <c r="BN84" t="inlineStr">
        <is>
          <t>Milik sendiri</t>
        </is>
      </c>
      <c r="BO84" t="inlineStr">
        <is>
          <t>Permanen (dinding bata dan semen)</t>
        </is>
      </c>
      <c r="BP84" t="n">
        <v>1</v>
      </c>
      <c r="BQ84" t="n">
        <v>0</v>
      </c>
      <c r="BR84" t="n">
        <v>0</v>
      </c>
      <c r="BS84" t="n">
        <v>0</v>
      </c>
      <c r="BT84" t="n">
        <v>0</v>
      </c>
      <c r="BU84" t="n">
        <v/>
      </c>
      <c r="BV84" t="inlineStr">
        <is>
          <t>Keramik/ubin</t>
        </is>
      </c>
      <c r="BW84" t="n">
        <v>0</v>
      </c>
      <c r="BX84" t="n">
        <v>0</v>
      </c>
      <c r="BY84" t="n">
        <v>1</v>
      </c>
      <c r="BZ84" t="n">
        <v>0</v>
      </c>
      <c r="CA84" t="n">
        <v>0</v>
      </c>
      <c r="CB84" t="n">
        <v/>
      </c>
      <c r="CC84" t="inlineStr">
        <is>
          <t>Genting</t>
        </is>
      </c>
      <c r="CD84" t="n">
        <v>0</v>
      </c>
      <c r="CE84" t="n">
        <v>0</v>
      </c>
      <c r="CF84" t="n">
        <v>0</v>
      </c>
      <c r="CG84" t="n">
        <v>0</v>
      </c>
      <c r="CH84" t="n">
        <v>0</v>
      </c>
      <c r="CI84" t="n">
        <v>1</v>
      </c>
      <c r="CJ84" t="n">
        <v>0</v>
      </c>
      <c r="CK84" t="n">
        <v/>
      </c>
      <c r="CL84" t="inlineStr">
        <is>
          <t>Ya</t>
        </is>
      </c>
      <c r="CM84" t="n">
        <v>2013</v>
      </c>
      <c r="CN84" t="inlineStr">
        <is>
          <t>Fixed-Dome (Kubah Tetap)</t>
        </is>
      </c>
      <c r="CO84" t="inlineStr">
        <is>
          <t>8 m³ (6-7 ekor sapi, ±6,5 jam memasak/hari, ±65 kg slurry/hari)</t>
        </is>
      </c>
      <c r="CP84" t="inlineStr">
        <is>
          <t>Anggota keluarga - laki-laki</t>
        </is>
      </c>
      <c r="CQ84" t="n">
        <v>0</v>
      </c>
      <c r="CR84" t="n">
        <v>0</v>
      </c>
      <c r="CS84" t="n">
        <v>0</v>
      </c>
      <c r="CT84" t="n">
        <v>0</v>
      </c>
      <c r="CU84" t="n">
        <v>1</v>
      </c>
      <c r="CV84" t="n">
        <v>0</v>
      </c>
      <c r="CW84" t="n">
        <v>0</v>
      </c>
      <c r="CX84" t="n">
        <v>0</v>
      </c>
      <c r="CY84" t="inlineStr">
        <is>
          <t>Anggota keluarga - laki-laki</t>
        </is>
      </c>
      <c r="CZ84" t="n">
        <v>1</v>
      </c>
      <c r="DA84" t="n">
        <v>0</v>
      </c>
      <c r="DB84" t="n">
        <v>0</v>
      </c>
      <c r="DC84" t="n">
        <v/>
      </c>
      <c r="DD84" t="inlineStr">
        <is>
          <t>Anggota keluarga - laki-laki CPO atau pendamping</t>
        </is>
      </c>
      <c r="DE84" t="n">
        <v>1</v>
      </c>
      <c r="DF84" t="n">
        <v>0</v>
      </c>
      <c r="DG84" t="n">
        <v>1</v>
      </c>
      <c r="DH84" t="n">
        <v>0</v>
      </c>
      <c r="DI84" t="n">
        <v/>
      </c>
      <c r="DJ84" t="inlineStr">
        <is>
          <t>Anggota keluarga - laki-laki CPO atau pendamping</t>
        </is>
      </c>
      <c r="DK84" t="n">
        <v>1</v>
      </c>
      <c r="DL84" t="n">
        <v>0</v>
      </c>
      <c r="DM84" t="n">
        <v>1</v>
      </c>
      <c r="DN84" t="n">
        <v>0</v>
      </c>
      <c r="DO84" t="n">
        <v/>
      </c>
      <c r="DP84" t="inlineStr">
        <is>
          <t>Ya</t>
        </is>
      </c>
      <c r="DQ84" t="n">
        <v/>
      </c>
      <c r="DR84" t="n">
        <v/>
      </c>
      <c r="DS84" t="n">
        <v/>
      </c>
      <c r="DT84" t="n">
        <v/>
      </c>
      <c r="DU84" t="n">
        <v/>
      </c>
      <c r="DV84" t="n">
        <v/>
      </c>
      <c r="DW84" t="n">
        <v/>
      </c>
      <c r="DX84" t="n">
        <v/>
      </c>
      <c r="DY84" t="n">
        <v/>
      </c>
      <c r="DZ84" t="n">
        <v/>
      </c>
      <c r="EA84" t="n">
        <v/>
      </c>
      <c r="EB84" t="n">
        <v/>
      </c>
      <c r="EC84" t="n">
        <v/>
      </c>
      <c r="ED84" t="n">
        <v/>
      </c>
      <c r="EE84" t="n">
        <v/>
      </c>
      <c r="EF84" t="n">
        <v/>
      </c>
      <c r="EG84" t="n">
        <v/>
      </c>
      <c r="EH84" t="n">
        <v/>
      </c>
      <c r="EI84" t="inlineStr">
        <is>
          <t>Tidak ada masalah</t>
        </is>
      </c>
      <c r="EJ84" t="n">
        <v>0</v>
      </c>
      <c r="EK84" t="n">
        <v>0</v>
      </c>
      <c r="EL84" t="n">
        <v>0</v>
      </c>
      <c r="EM84" t="n">
        <v>1</v>
      </c>
      <c r="EN84" t="n">
        <v>0</v>
      </c>
      <c r="EO84" t="n">
        <v/>
      </c>
      <c r="EP84" t="inlineStr">
        <is>
          <t>Ya, cukup jelas dan mudah diikuti</t>
        </is>
      </c>
      <c r="EQ84" t="inlineStr">
        <is>
          <t>Pelatihan</t>
        </is>
      </c>
      <c r="ER84" t="inlineStr">
        <is>
          <t>CPO atau pendamping</t>
        </is>
      </c>
      <c r="ES84" t="n">
        <v>1</v>
      </c>
      <c r="ET84" t="n">
        <v>0</v>
      </c>
      <c r="EU84" t="n">
        <v>0</v>
      </c>
      <c r="EV84" t="n">
        <v>0</v>
      </c>
      <c r="EW84" t="n">
        <v/>
      </c>
      <c r="EX84" t="inlineStr">
        <is>
          <t>Anggota keluarga - Laki-laki</t>
        </is>
      </c>
      <c r="EY84" t="n">
        <v>1</v>
      </c>
      <c r="EZ84" t="n">
        <v>0</v>
      </c>
      <c r="FA84" t="n">
        <v>0</v>
      </c>
      <c r="FB84" t="n">
        <v/>
      </c>
      <c r="FC84" t="inlineStr">
        <is>
          <t>Jarang sekali</t>
        </is>
      </c>
      <c r="FD84" t="n">
        <v/>
      </c>
      <c r="FE84" t="inlineStr">
        <is>
          <t>Mengetahui</t>
        </is>
      </c>
      <c r="FF84" t="inlineStr">
        <is>
          <t>Selalu (setiap hari)</t>
        </is>
      </c>
      <c r="FG84" t="inlineStr">
        <is>
          <t>Mengetahui</t>
        </is>
      </c>
      <c r="FH84" t="inlineStr">
        <is>
          <t>Selalu (setiap hari)</t>
        </is>
      </c>
      <c r="FI84" t="inlineStr">
        <is>
          <t>Mengetahui</t>
        </is>
      </c>
      <c r="FJ84" t="inlineStr">
        <is>
          <t>Selalu (setiap hari)</t>
        </is>
      </c>
      <c r="FK84" t="inlineStr">
        <is>
          <t>Mengetahui</t>
        </is>
      </c>
      <c r="FL84" t="inlineStr">
        <is>
          <t>Sering (setiap minggu)</t>
        </is>
      </c>
      <c r="FM84" t="inlineStr">
        <is>
          <t>Mengetahui</t>
        </is>
      </c>
      <c r="FN84" t="inlineStr">
        <is>
          <t>Sering (setiap minggu)</t>
        </is>
      </c>
      <c r="FO84" t="inlineStr">
        <is>
          <t>Mengetahui</t>
        </is>
      </c>
      <c r="FP84" t="inlineStr">
        <is>
          <t>Sering (setiap minggu)</t>
        </is>
      </c>
      <c r="FQ84" t="inlineStr">
        <is>
          <t>Mengetahui</t>
        </is>
      </c>
      <c r="FR84" t="inlineStr">
        <is>
          <t>Ya</t>
        </is>
      </c>
      <c r="FS84" t="inlineStr">
        <is>
          <t>Mengetahui</t>
        </is>
      </c>
      <c r="FT84" t="inlineStr">
        <is>
          <t>Ya, selalu</t>
        </is>
      </c>
      <c r="FU84" t="inlineStr">
        <is>
          <t>Laki-laki dewasa</t>
        </is>
      </c>
      <c r="FV84" t="n">
        <v>1</v>
      </c>
      <c r="FW84" t="n">
        <v>0</v>
      </c>
      <c r="FX84" t="n">
        <v>0</v>
      </c>
      <c r="FY84" t="n">
        <v>0</v>
      </c>
      <c r="FZ84" t="inlineStr">
        <is>
          <t>Memahami</t>
        </is>
      </c>
      <c r="GA84" t="inlineStr">
        <is>
          <t>Pelatihan</t>
        </is>
      </c>
      <c r="GB84" t="n">
        <v>0</v>
      </c>
      <c r="GC84" t="n">
        <v>1</v>
      </c>
      <c r="GD84" t="n">
        <v>0</v>
      </c>
      <c r="GE84" t="n">
        <v>0</v>
      </c>
      <c r="GF84" t="n">
        <v/>
      </c>
      <c r="GG84" t="inlineStr">
        <is>
          <t>Sering</t>
        </is>
      </c>
      <c r="GH84" t="inlineStr">
        <is>
          <t>Ya</t>
        </is>
      </c>
      <c r="GI84" t="inlineStr">
        <is>
          <t>Tetangga Teman/keluarga</t>
        </is>
      </c>
      <c r="GJ84" t="n">
        <v>1</v>
      </c>
      <c r="GK84" t="n">
        <v>1</v>
      </c>
      <c r="GL84" t="n">
        <v>0</v>
      </c>
      <c r="GM84" t="n">
        <v>0</v>
      </c>
      <c r="GN84" t="n">
        <v/>
      </c>
      <c r="GO84" t="n">
        <v>9</v>
      </c>
      <c r="GP84" t="inlineStr">
        <is>
          <t>Sebagian</t>
        </is>
      </c>
      <c r="GQ84" t="inlineStr">
        <is>
          <t>LPG</t>
        </is>
      </c>
      <c r="GR84" t="n">
        <v>1</v>
      </c>
      <c r="GS84" t="n">
        <v>0</v>
      </c>
      <c r="GT84" t="n">
        <v>0</v>
      </c>
      <c r="GU84" t="n">
        <v>0</v>
      </c>
      <c r="GV84" t="n">
        <v>0</v>
      </c>
      <c r="GW84" t="n">
        <v>0</v>
      </c>
      <c r="GX84" t="n">
        <v>0</v>
      </c>
      <c r="GY84" t="n">
        <v/>
      </c>
      <c r="GZ84" t="inlineStr">
        <is>
          <t>Ya</t>
        </is>
      </c>
      <c r="HA84" t="n">
        <v/>
      </c>
      <c r="HB84" t="n">
        <v/>
      </c>
      <c r="HC84" t="n">
        <v/>
      </c>
      <c r="HD84" t="n">
        <v/>
      </c>
      <c r="HE84" t="n">
        <v/>
      </c>
      <c r="HF84" t="n">
        <v/>
      </c>
      <c r="HG84" t="n">
        <v/>
      </c>
      <c r="HH84" t="n">
        <v/>
      </c>
      <c r="HI84" t="n">
        <v/>
      </c>
      <c r="HJ84" t="n">
        <v/>
      </c>
      <c r="HK84" t="n">
        <v/>
      </c>
      <c r="HL84" t="n">
        <v/>
      </c>
      <c r="HM84" t="n">
        <v/>
      </c>
      <c r="HN84" t="n">
        <v/>
      </c>
      <c r="HO84" t="n">
        <v/>
      </c>
      <c r="HP84" t="n">
        <v/>
      </c>
      <c r="HQ84" t="n">
        <v/>
      </c>
      <c r="HR84" t="n">
        <v/>
      </c>
      <c r="HS84" t="n">
        <v/>
      </c>
      <c r="HT84" t="n">
        <v/>
      </c>
      <c r="HU84" t="n">
        <v/>
      </c>
      <c r="HV84" t="n">
        <v/>
      </c>
      <c r="HW84" t="n">
        <v/>
      </c>
      <c r="HX84" t="n">
        <v/>
      </c>
      <c r="HY84" t="n">
        <v/>
      </c>
      <c r="HZ84" t="n">
        <v/>
      </c>
      <c r="IA84" t="n">
        <v>6</v>
      </c>
      <c r="IB84" t="n">
        <v>40000</v>
      </c>
      <c r="IC84" t="n">
        <v/>
      </c>
      <c r="ID84" t="n">
        <v/>
      </c>
      <c r="IE84" t="n">
        <v/>
      </c>
      <c r="IF84" t="n">
        <v/>
      </c>
      <c r="IG84" t="n">
        <v/>
      </c>
      <c r="IH84" t="n">
        <v/>
      </c>
      <c r="II84" t="n">
        <v/>
      </c>
      <c r="IJ84" t="n">
        <v/>
      </c>
      <c r="IK84" t="inlineStr">
        <is>
          <t>80-100 kg</t>
        </is>
      </c>
      <c r="IL84" t="inlineStr">
        <is>
          <t>3-5 jam</t>
        </is>
      </c>
      <c r="IM84" t="inlineStr">
        <is>
          <t>Ya</t>
        </is>
      </c>
      <c r="IN84" t="inlineStr">
        <is>
          <t>Ya</t>
        </is>
      </c>
      <c r="IO84" t="inlineStr">
        <is>
          <t>Lebih bersih</t>
        </is>
      </c>
      <c r="IP84" t="n">
        <v/>
      </c>
      <c r="IQ84" t="inlineStr">
        <is>
          <t>Tidak pernah</t>
        </is>
      </c>
      <c r="IR84" t="n">
        <v/>
      </c>
      <c r="IS84" t="n">
        <v/>
      </c>
      <c r="IT84" t="n">
        <v/>
      </c>
      <c r="IU84" t="n">
        <v/>
      </c>
      <c r="IV84" t="n">
        <v/>
      </c>
      <c r="IW84" t="n">
        <v/>
      </c>
      <c r="IX84" t="n">
        <v/>
      </c>
      <c r="IY84" t="n">
        <v/>
      </c>
      <c r="IZ84" t="inlineStr">
        <is>
          <t>Tidak pernah</t>
        </is>
      </c>
      <c r="JA84" t="n">
        <v/>
      </c>
      <c r="JB84" t="n">
        <v/>
      </c>
      <c r="JC84" t="n">
        <v/>
      </c>
      <c r="JD84" t="n">
        <v/>
      </c>
      <c r="JE84" t="n">
        <v/>
      </c>
      <c r="JF84" t="n">
        <v/>
      </c>
      <c r="JG84" t="n">
        <v/>
      </c>
      <c r="JH84" t="n">
        <v/>
      </c>
      <c r="JI84" t="inlineStr">
        <is>
          <t>Tidak pernah</t>
        </is>
      </c>
      <c r="JJ84" t="n">
        <v/>
      </c>
      <c r="JK84" t="n">
        <v/>
      </c>
      <c r="JL84" t="n">
        <v/>
      </c>
      <c r="JM84" t="n">
        <v/>
      </c>
      <c r="JN84" t="n">
        <v/>
      </c>
      <c r="JO84" t="n">
        <v/>
      </c>
      <c r="JP84" t="n">
        <v/>
      </c>
      <c r="JQ84" t="n">
        <v/>
      </c>
      <c r="JR84" t="inlineStr">
        <is>
          <t>Tidak pernah</t>
        </is>
      </c>
      <c r="JS84" t="n">
        <v/>
      </c>
      <c r="JT84" t="n">
        <v/>
      </c>
      <c r="JU84" t="n">
        <v/>
      </c>
      <c r="JV84" t="n">
        <v/>
      </c>
      <c r="JW84" t="n">
        <v/>
      </c>
      <c r="JX84" t="n">
        <v/>
      </c>
      <c r="JY84" t="n">
        <v/>
      </c>
      <c r="JZ84" t="n">
        <v/>
      </c>
      <c r="KA84" t="inlineStr">
        <is>
          <t>Tidak pernah</t>
        </is>
      </c>
      <c r="KB84" t="n">
        <v/>
      </c>
      <c r="KC84" t="n">
        <v/>
      </c>
      <c r="KD84" t="n">
        <v/>
      </c>
      <c r="KE84" t="n">
        <v/>
      </c>
      <c r="KF84" t="n">
        <v/>
      </c>
      <c r="KG84" t="n">
        <v/>
      </c>
      <c r="KH84" t="n">
        <v/>
      </c>
      <c r="KI84" t="n">
        <v/>
      </c>
      <c r="KJ84" t="inlineStr">
        <is>
          <t>Tidak pernah</t>
        </is>
      </c>
      <c r="KK84" t="n">
        <v/>
      </c>
      <c r="KL84" t="n">
        <v/>
      </c>
      <c r="KM84" t="n">
        <v/>
      </c>
      <c r="KN84" t="n">
        <v/>
      </c>
      <c r="KO84" t="n">
        <v/>
      </c>
      <c r="KP84" t="n">
        <v/>
      </c>
      <c r="KQ84" t="n">
        <v/>
      </c>
      <c r="KR84" t="n">
        <v/>
      </c>
      <c r="KS84" t="inlineStr">
        <is>
          <t>Jauh lebih baik</t>
        </is>
      </c>
      <c r="KT84" t="inlineStr">
        <is>
          <t>0-1 kali</t>
        </is>
      </c>
      <c r="KU84" t="inlineStr">
        <is>
          <t>0-1 kali</t>
        </is>
      </c>
      <c r="KV84" t="inlineStr">
        <is>
          <t>Tidak ada</t>
        </is>
      </c>
      <c r="KW84" t="n">
        <v>0</v>
      </c>
      <c r="KX84" t="n">
        <v>0</v>
      </c>
      <c r="KY84" t="n">
        <v>0</v>
      </c>
      <c r="KZ84" t="n">
        <v>1</v>
      </c>
      <c r="LA84" t="inlineStr">
        <is>
          <t>Cukup membaik</t>
        </is>
      </c>
      <c r="LB84" t="inlineStr">
        <is>
          <t>Jauh lebih baik</t>
        </is>
      </c>
      <c r="LC84" t="n">
        <v>4</v>
      </c>
      <c r="LD84" t="n">
        <v>4</v>
      </c>
      <c r="LE84" t="n">
        <v>0</v>
      </c>
      <c r="LF84" t="n">
        <v/>
      </c>
      <c r="LG84" t="inlineStr">
        <is>
          <t>Ya</t>
        </is>
      </c>
      <c r="LH84" t="n">
        <v>100000</v>
      </c>
      <c r="LI84" t="n">
        <v/>
      </c>
      <c r="LJ84" t="inlineStr">
        <is>
          <t>Tabungan</t>
        </is>
      </c>
      <c r="LK84" t="n">
        <v>1</v>
      </c>
      <c r="LL84" t="n">
        <v>0</v>
      </c>
      <c r="LM84" t="n">
        <v>0</v>
      </c>
      <c r="LN84" t="n">
        <v>0</v>
      </c>
      <c r="LO84" t="n">
        <v>0</v>
      </c>
      <c r="LP84" t="n">
        <v>0</v>
      </c>
      <c r="LQ84" t="n">
        <v>0</v>
      </c>
      <c r="LR84" t="n">
        <v/>
      </c>
      <c r="LS84" t="n">
        <v>5</v>
      </c>
      <c r="LT84" t="n">
        <v>5</v>
      </c>
      <c r="LU84" t="n">
        <v>5</v>
      </c>
      <c r="LV84" t="n">
        <v>5</v>
      </c>
      <c r="LW84" t="n">
        <v>5</v>
      </c>
      <c r="LX84" t="n">
        <v>0</v>
      </c>
      <c r="LY84" t="n">
        <v>5</v>
      </c>
      <c r="LZ84" t="n">
        <v>5</v>
      </c>
      <c r="MA84" t="n">
        <v>0</v>
      </c>
      <c r="MB84" t="inlineStr">
        <is>
          <t>Ya</t>
        </is>
      </c>
      <c r="MC84" t="n">
        <v>0</v>
      </c>
      <c r="MD84" t="n">
        <v>0</v>
      </c>
      <c r="ME84" t="n">
        <v>0</v>
      </c>
      <c r="MF84" t="n">
        <v>0</v>
      </c>
      <c r="MG84" t="n">
        <v>0</v>
      </c>
      <c r="MH84" t="n">
        <v>0</v>
      </c>
      <c r="MI84" t="inlineStr">
        <is>
          <t>Istirahat</t>
        </is>
      </c>
      <c r="MJ84" t="n">
        <v>0</v>
      </c>
      <c r="MK84" t="n">
        <v>0</v>
      </c>
      <c r="ML84" t="n">
        <v>1</v>
      </c>
      <c r="MM84" t="n">
        <v>0</v>
      </c>
      <c r="MN84" t="n">
        <v>0</v>
      </c>
      <c r="MO84" t="n">
        <v>0</v>
      </c>
      <c r="MP84" t="n">
        <v/>
      </c>
      <c r="MQ84" t="n">
        <v/>
      </c>
      <c r="MR84" t="inlineStr">
        <is>
          <t>Istirahat</t>
        </is>
      </c>
      <c r="MS84" t="n">
        <v/>
      </c>
      <c r="MT84" t="inlineStr">
        <is>
          <t>Istirahat</t>
        </is>
      </c>
      <c r="MU84" t="inlineStr">
        <is>
          <t>Tidak</t>
        </is>
      </c>
      <c r="MV84" t="n">
        <v/>
      </c>
      <c r="MW84" t="n">
        <v/>
      </c>
      <c r="MX84" t="n">
        <v/>
      </c>
      <c r="MY84" t="n">
        <v/>
      </c>
      <c r="MZ84" t="n">
        <v/>
      </c>
      <c r="NA84" t="n">
        <v/>
      </c>
      <c r="NB84" t="n">
        <v/>
      </c>
      <c r="NC84" t="n">
        <v/>
      </c>
      <c r="ND84" t="n">
        <v/>
      </c>
      <c r="NE84" t="n">
        <v/>
      </c>
      <c r="NF84" t="n">
        <v/>
      </c>
      <c r="NG84" t="n">
        <v/>
      </c>
      <c r="NH84" t="n">
        <v/>
      </c>
      <c r="NI84" t="n">
        <v/>
      </c>
      <c r="NJ84" t="n">
        <v/>
      </c>
      <c r="NK84" t="n">
        <v/>
      </c>
      <c r="NL84" t="inlineStr">
        <is>
          <t>Tidak</t>
        </is>
      </c>
      <c r="NM84" t="inlineStr">
        <is>
          <t>Kombinasi kredit/pinjaman dan dana hibah</t>
        </is>
      </c>
      <c r="NN84" t="inlineStr">
        <is>
          <t>5.000.001-7.000.000</t>
        </is>
      </c>
      <c r="NO84" t="inlineStr">
        <is>
          <t>Yayasan Rumah Energi atau BIRU</t>
        </is>
      </c>
      <c r="NP84" t="n">
        <v/>
      </c>
      <c r="NQ84" t="inlineStr">
        <is>
          <t>Koperasi</t>
        </is>
      </c>
      <c r="NR84" t="n">
        <v/>
      </c>
      <c r="NS84" t="n">
        <v>24</v>
      </c>
      <c r="NT84" t="inlineStr">
        <is>
          <t>CPO/pendamping</t>
        </is>
      </c>
      <c r="NU84" t="n">
        <v/>
      </c>
      <c r="NV84" t="n">
        <v/>
      </c>
      <c r="NW84" t="n">
        <v/>
      </c>
      <c r="NX84" t="inlineStr">
        <is>
          <t>Sama saja</t>
        </is>
      </c>
      <c r="NY84" t="n">
        <v>90</v>
      </c>
      <c r="NZ84" t="n">
        <v>0</v>
      </c>
      <c r="OA84" t="n">
        <v>0</v>
      </c>
      <c r="OB84" t="n">
        <v>0</v>
      </c>
      <c r="OC84" t="n">
        <v>30</v>
      </c>
      <c r="OD84" t="n">
        <v>0</v>
      </c>
      <c r="OE84" t="inlineStr">
        <is>
          <t>Lebih baik</t>
        </is>
      </c>
      <c r="OF84" t="inlineStr">
        <is>
          <t>Jauh lebih baik (beda waktu memasak lebih cepat setengah jam atau lebih, ATAU tidak lagi ada rasa/bau makanan yang berubah, ATAU alasan lainnya)</t>
        </is>
      </c>
      <c r="OG84" t="inlineStr">
        <is>
          <t>Ya</t>
        </is>
      </c>
      <c r="OH84" t="n">
        <v>0</v>
      </c>
      <c r="OI84" t="n">
        <v>7</v>
      </c>
      <c r="OJ84" t="n">
        <v>0</v>
      </c>
      <c r="OK84" t="n">
        <v>0</v>
      </c>
      <c r="OL84" t="n">
        <v>0</v>
      </c>
      <c r="OM84" t="n">
        <v>0</v>
      </c>
      <c r="ON84" t="n">
        <v>0</v>
      </c>
      <c r="OO84" t="n">
        <v>0</v>
      </c>
      <c r="OP84" t="inlineStr">
        <is>
          <t>Sapi perah</t>
        </is>
      </c>
      <c r="OQ84" t="n">
        <v>0</v>
      </c>
      <c r="OR84" t="n">
        <v>1</v>
      </c>
      <c r="OS84" t="n">
        <v>0</v>
      </c>
      <c r="OT84" t="n">
        <v>0</v>
      </c>
      <c r="OU84" t="n">
        <v>0</v>
      </c>
      <c r="OV84" t="n">
        <v>0</v>
      </c>
      <c r="OW84" t="n">
        <v>0</v>
      </c>
      <c r="OX84" t="n">
        <v>0</v>
      </c>
      <c r="OY84" t="n">
        <v>0</v>
      </c>
      <c r="OZ84" t="inlineStr">
        <is>
          <t>Sapi perah</t>
        </is>
      </c>
      <c r="PA84" t="n">
        <v>0</v>
      </c>
      <c r="PB84" t="n">
        <v>1</v>
      </c>
      <c r="PC84" t="n">
        <v>0</v>
      </c>
      <c r="PD84" t="n">
        <v>0</v>
      </c>
      <c r="PE84" t="n">
        <v>0</v>
      </c>
      <c r="PF84" t="n">
        <v>0</v>
      </c>
      <c r="PG84" t="n">
        <v>0</v>
      </c>
      <c r="PH84" t="n">
        <v>0</v>
      </c>
      <c r="PI84" t="n">
        <v>0</v>
      </c>
      <c r="PJ84" t="inlineStr">
        <is>
          <t>Sapi perah</t>
        </is>
      </c>
      <c r="PK84" t="n">
        <v>0</v>
      </c>
      <c r="PL84" t="n">
        <v>1</v>
      </c>
      <c r="PM84" t="n">
        <v>0</v>
      </c>
      <c r="PN84" t="n">
        <v>0</v>
      </c>
      <c r="PO84" t="n">
        <v>0</v>
      </c>
      <c r="PP84" t="n">
        <v>0</v>
      </c>
      <c r="PQ84" t="n">
        <v>0</v>
      </c>
      <c r="PR84" t="n">
        <v>0</v>
      </c>
      <c r="PS84" t="n">
        <v>0</v>
      </c>
      <c r="PT84" t="n">
        <v/>
      </c>
      <c r="PU84" t="n">
        <v/>
      </c>
      <c r="PV84" t="n">
        <v/>
      </c>
      <c r="PW84" t="n">
        <v/>
      </c>
      <c r="PX84" t="n">
        <v/>
      </c>
      <c r="PY84" t="n">
        <v/>
      </c>
      <c r="PZ84" t="n">
        <v/>
      </c>
      <c r="QA84" t="n">
        <v/>
      </c>
      <c r="QB84" t="n">
        <v/>
      </c>
      <c r="QC84" t="n">
        <v/>
      </c>
      <c r="QD84" t="n">
        <v/>
      </c>
      <c r="QE84" t="inlineStr">
        <is>
          <t>1-Disebarkan ke lahan terbuka</t>
        </is>
      </c>
      <c r="QF84" t="n">
        <v>0</v>
      </c>
      <c r="QG84" t="n">
        <v>0</v>
      </c>
      <c r="QH84" t="n">
        <v>0</v>
      </c>
      <c r="QI84" t="n">
        <v>0</v>
      </c>
      <c r="QJ84" t="n">
        <v>0</v>
      </c>
      <c r="QK84" t="n">
        <v>1</v>
      </c>
      <c r="QL84" t="n">
        <v>0</v>
      </c>
      <c r="QM84" t="n">
        <v>0</v>
      </c>
      <c r="QN84" t="n">
        <v>0</v>
      </c>
      <c r="QO84" t="n">
        <v/>
      </c>
      <c r="QP84" t="n">
        <v/>
      </c>
      <c r="QQ84" t="n">
        <v/>
      </c>
      <c r="QR84" t="n">
        <v/>
      </c>
      <c r="QS84" t="n">
        <v/>
      </c>
      <c r="QT84" t="n">
        <v/>
      </c>
      <c r="QU84" t="n">
        <v/>
      </c>
      <c r="QV84" t="n">
        <v/>
      </c>
      <c r="QW84" t="n">
        <v/>
      </c>
      <c r="QX84" t="n">
        <v/>
      </c>
      <c r="QY84" t="n">
        <v/>
      </c>
      <c r="QZ84" t="n">
        <v/>
      </c>
      <c r="RA84" t="n">
        <v/>
      </c>
      <c r="RB84" t="n">
        <v/>
      </c>
      <c r="RC84" t="n">
        <v/>
      </c>
      <c r="RD84" t="n">
        <v/>
      </c>
      <c r="RE84" t="n">
        <v/>
      </c>
      <c r="RF84" t="n">
        <v/>
      </c>
      <c r="RG84" t="n">
        <v/>
      </c>
      <c r="RH84" t="n">
        <v/>
      </c>
      <c r="RI84" t="n">
        <v/>
      </c>
      <c r="RJ84" t="n">
        <v/>
      </c>
      <c r="RK84" t="n">
        <v/>
      </c>
      <c r="RL84" t="n">
        <v/>
      </c>
      <c r="RM84" t="n">
        <v/>
      </c>
      <c r="RN84" t="n">
        <v/>
      </c>
      <c r="RO84" t="n">
        <v/>
      </c>
      <c r="RP84" t="n">
        <v/>
      </c>
      <c r="RQ84" t="n">
        <v/>
      </c>
      <c r="RR84" t="n">
        <v/>
      </c>
      <c r="RS84" t="n">
        <v/>
      </c>
      <c r="RT84" t="n">
        <v/>
      </c>
      <c r="RU84" t="n">
        <v/>
      </c>
      <c r="RV84" t="n">
        <v/>
      </c>
      <c r="RW84" t="n">
        <v/>
      </c>
      <c r="RX84" t="n">
        <v/>
      </c>
      <c r="RY84" t="n">
        <v/>
      </c>
      <c r="RZ84" t="n">
        <v/>
      </c>
      <c r="SA84" t="n">
        <v/>
      </c>
      <c r="SB84" t="n">
        <v/>
      </c>
      <c r="SC84" t="n">
        <v/>
      </c>
      <c r="SD84" t="n">
        <v/>
      </c>
      <c r="SE84" t="n">
        <v/>
      </c>
      <c r="SF84" t="n">
        <v/>
      </c>
      <c r="SG84" t="n">
        <v/>
      </c>
      <c r="SH84" t="n">
        <v/>
      </c>
      <c r="SI84" t="n">
        <v/>
      </c>
      <c r="SJ84" t="n">
        <v/>
      </c>
      <c r="SK84" t="n">
        <v/>
      </c>
      <c r="SL84" t="n">
        <v/>
      </c>
      <c r="SM84" t="n">
        <v/>
      </c>
      <c r="SN84" t="n">
        <v/>
      </c>
      <c r="SO84" t="n">
        <v/>
      </c>
      <c r="SP84" t="n">
        <v/>
      </c>
      <c r="SQ84" t="n">
        <v/>
      </c>
      <c r="SR84" t="n">
        <v/>
      </c>
      <c r="SS84" t="n">
        <v/>
      </c>
      <c r="ST84" t="n">
        <v/>
      </c>
      <c r="SU84" t="n">
        <v/>
      </c>
      <c r="SV84" t="n">
        <v/>
      </c>
      <c r="SW84" t="n">
        <v/>
      </c>
      <c r="SX84" t="n">
        <v/>
      </c>
      <c r="SY84" t="n">
        <v/>
      </c>
      <c r="SZ84" t="n">
        <v>4</v>
      </c>
      <c r="TA84" t="n">
        <v/>
      </c>
      <c r="TB84" t="n">
        <v/>
      </c>
      <c r="TC84" t="n">
        <v/>
      </c>
      <c r="TD84" t="n">
        <v/>
      </c>
      <c r="TE84" t="n">
        <v/>
      </c>
      <c r="TF84" t="n">
        <v/>
      </c>
      <c r="TG84" t="n">
        <v/>
      </c>
      <c r="TH84" t="n">
        <v/>
      </c>
      <c r="TI84" t="n">
        <v/>
      </c>
      <c r="TJ84" t="n">
        <v/>
      </c>
      <c r="TK84" t="n">
        <v/>
      </c>
      <c r="TL84" t="n">
        <v/>
      </c>
      <c r="TM84" t="n">
        <v/>
      </c>
      <c r="TN84" t="n">
        <v/>
      </c>
      <c r="TO84" t="n">
        <v/>
      </c>
      <c r="TP84" t="n">
        <v/>
      </c>
      <c r="TQ84" t="n">
        <v/>
      </c>
      <c r="TR84" t="n">
        <v/>
      </c>
      <c r="TS84" t="n">
        <v/>
      </c>
      <c r="TT84" t="n">
        <v/>
      </c>
      <c r="TU84" t="n">
        <v/>
      </c>
      <c r="TV84" t="n">
        <v/>
      </c>
      <c r="TW84" t="n">
        <v/>
      </c>
      <c r="TX84" t="n">
        <v/>
      </c>
      <c r="TY84" t="n">
        <v/>
      </c>
      <c r="TZ84" t="n">
        <v/>
      </c>
      <c r="UA84" t="n">
        <v/>
      </c>
      <c r="UB84" t="n">
        <v/>
      </c>
      <c r="UC84" t="n">
        <v/>
      </c>
      <c r="UD84" t="n">
        <v/>
      </c>
      <c r="UE84" t="n">
        <v/>
      </c>
      <c r="UF84" t="n">
        <v/>
      </c>
      <c r="UG84" t="n">
        <v/>
      </c>
      <c r="UH84" t="n">
        <v/>
      </c>
      <c r="UI84" t="n">
        <v/>
      </c>
      <c r="UJ84" t="n">
        <v/>
      </c>
      <c r="UK84" t="n">
        <v/>
      </c>
      <c r="UL84" t="n">
        <v/>
      </c>
      <c r="UM84" t="n">
        <v/>
      </c>
      <c r="UN84" t="n">
        <v/>
      </c>
      <c r="UO84" t="n">
        <v/>
      </c>
      <c r="UP84" t="n">
        <v/>
      </c>
      <c r="UQ84" t="n">
        <v/>
      </c>
      <c r="UR84" t="n">
        <v/>
      </c>
      <c r="US84" t="n">
        <v/>
      </c>
      <c r="UT84" t="n">
        <v/>
      </c>
      <c r="UU84" t="n">
        <v/>
      </c>
      <c r="UV84" t="inlineStr">
        <is>
          <t>Pemberian pakan di kandang</t>
        </is>
      </c>
      <c r="UW84" t="n">
        <v/>
      </c>
      <c r="UX84" t="n">
        <v/>
      </c>
      <c r="UY84" t="n">
        <v/>
      </c>
      <c r="UZ84" t="n">
        <v/>
      </c>
      <c r="VA84" t="n">
        <v/>
      </c>
      <c r="VB84" t="n">
        <v/>
      </c>
      <c r="VC84" t="n">
        <v/>
      </c>
      <c r="VD84" t="inlineStr">
        <is>
          <t>Jarang (2-3 minggu sekali)</t>
        </is>
      </c>
      <c r="VE84" t="n">
        <v/>
      </c>
      <c r="VF84" t="n">
        <v/>
      </c>
      <c r="VG84" t="n">
        <v/>
      </c>
      <c r="VH84" t="n">
        <v/>
      </c>
      <c r="VI84" t="n">
        <v/>
      </c>
      <c r="VJ84" t="n">
        <v/>
      </c>
      <c r="VK84" t="n">
        <v/>
      </c>
      <c r="VL84" t="inlineStr">
        <is>
          <t>Sangat jarang (&gt;1 bulan sekali)</t>
        </is>
      </c>
      <c r="VM84" t="n">
        <v/>
      </c>
      <c r="VN84" t="n">
        <v/>
      </c>
      <c r="VO84" t="n">
        <v/>
      </c>
      <c r="VP84" t="n">
        <v/>
      </c>
      <c r="VQ84" t="n">
        <v/>
      </c>
      <c r="VR84" t="n">
        <v/>
      </c>
      <c r="VS84" t="n">
        <v/>
      </c>
      <c r="VT84" t="n">
        <v/>
      </c>
      <c r="VU84" t="n">
        <v/>
      </c>
      <c r="VV84" t="n">
        <v/>
      </c>
      <c r="VW84" t="n">
        <v/>
      </c>
      <c r="VX84" t="n">
        <v/>
      </c>
      <c r="VY84" t="n">
        <v/>
      </c>
      <c r="VZ84" t="n">
        <v/>
      </c>
      <c r="WA84" t="n">
        <v/>
      </c>
      <c r="WB84" t="n">
        <v/>
      </c>
      <c r="WC84" t="n">
        <v/>
      </c>
      <c r="WD84" t="n">
        <v/>
      </c>
      <c r="WE84" t="n">
        <v/>
      </c>
      <c r="WF84" t="inlineStr">
        <is>
          <t>3-Disimpan terbuka (dry lot)</t>
        </is>
      </c>
      <c r="WG84" t="n">
        <v>0</v>
      </c>
      <c r="WH84" t="n">
        <v>0</v>
      </c>
      <c r="WI84" t="n">
        <v>0</v>
      </c>
      <c r="WJ84" t="n">
        <v>0</v>
      </c>
      <c r="WK84" t="n">
        <v>0</v>
      </c>
      <c r="WL84" t="n">
        <v>0</v>
      </c>
      <c r="WM84" t="n">
        <v>1</v>
      </c>
      <c r="WN84" t="n">
        <v>0</v>
      </c>
      <c r="WO84" t="n">
        <v>0</v>
      </c>
      <c r="WP84" t="n">
        <v>0</v>
      </c>
      <c r="WQ84" t="n">
        <v>0</v>
      </c>
      <c r="WR84" t="n">
        <v>0</v>
      </c>
      <c r="WS84" t="n">
        <v/>
      </c>
      <c r="WT84" t="n">
        <v/>
      </c>
      <c r="WU84" t="n">
        <v/>
      </c>
      <c r="WV84" t="n">
        <v/>
      </c>
      <c r="WW84" t="n">
        <v/>
      </c>
      <c r="WX84" t="n">
        <v/>
      </c>
      <c r="WY84" t="n">
        <v/>
      </c>
      <c r="WZ84" t="n">
        <v/>
      </c>
      <c r="XA84" t="n">
        <v/>
      </c>
      <c r="XB84" t="n">
        <v/>
      </c>
      <c r="XC84" t="n">
        <v/>
      </c>
      <c r="XD84" t="n">
        <v/>
      </c>
      <c r="XE84" t="n">
        <v/>
      </c>
      <c r="XF84" t="n">
        <v/>
      </c>
      <c r="XG84" t="n">
        <v/>
      </c>
      <c r="XH84" t="n">
        <v/>
      </c>
      <c r="XI84" t="n">
        <v/>
      </c>
      <c r="XJ84" t="n">
        <v/>
      </c>
      <c r="XK84" t="n">
        <v/>
      </c>
      <c r="XL84" t="n">
        <v/>
      </c>
      <c r="XM84" t="n">
        <v/>
      </c>
      <c r="XN84" t="n">
        <v/>
      </c>
      <c r="XO84" t="n">
        <v/>
      </c>
      <c r="XP84" t="n">
        <v/>
      </c>
      <c r="XQ84" t="n">
        <v/>
      </c>
      <c r="XR84" t="n">
        <v/>
      </c>
      <c r="XS84" t="n">
        <v/>
      </c>
      <c r="XT84" t="n">
        <v/>
      </c>
      <c r="XU84" t="n">
        <v/>
      </c>
      <c r="XV84" t="n">
        <v/>
      </c>
      <c r="XW84" t="n">
        <v/>
      </c>
      <c r="XX84" t="n">
        <v/>
      </c>
      <c r="XY84" t="n">
        <v/>
      </c>
      <c r="XZ84" t="n">
        <v/>
      </c>
      <c r="YA84" t="n">
        <v/>
      </c>
      <c r="YB84" t="n">
        <v/>
      </c>
      <c r="YC84" t="n">
        <v/>
      </c>
      <c r="YD84" t="n">
        <v/>
      </c>
      <c r="YE84" t="n">
        <v/>
      </c>
      <c r="YF84" t="n">
        <v/>
      </c>
      <c r="YG84" t="n">
        <v/>
      </c>
      <c r="YH84" t="n">
        <v/>
      </c>
      <c r="YI84" t="n">
        <v/>
      </c>
      <c r="YJ84" t="n">
        <v/>
      </c>
      <c r="YK84" t="n">
        <v/>
      </c>
      <c r="YL84" t="n">
        <v/>
      </c>
      <c r="YM84" t="n">
        <v/>
      </c>
      <c r="YN84" t="n">
        <v/>
      </c>
      <c r="YO84" t="n">
        <v/>
      </c>
      <c r="YP84" t="n">
        <v/>
      </c>
      <c r="YQ84" t="n">
        <v/>
      </c>
      <c r="YR84" t="n">
        <v/>
      </c>
      <c r="YS84" t="n">
        <v/>
      </c>
      <c r="YT84" t="n">
        <v/>
      </c>
      <c r="YU84" t="n">
        <v/>
      </c>
      <c r="YV84" t="n">
        <v/>
      </c>
      <c r="YW84" t="n">
        <v/>
      </c>
      <c r="YX84" t="n">
        <v/>
      </c>
      <c r="YY84" t="n">
        <v/>
      </c>
      <c r="YZ84" t="n">
        <v/>
      </c>
      <c r="ZA84" t="n">
        <v/>
      </c>
      <c r="ZB84" t="n">
        <v/>
      </c>
      <c r="ZC84" t="n">
        <v/>
      </c>
      <c r="ZD84" t="n">
        <v/>
      </c>
      <c r="ZE84" t="n">
        <v/>
      </c>
      <c r="ZF84" t="n">
        <v/>
      </c>
      <c r="ZG84" t="n">
        <v/>
      </c>
      <c r="ZH84" t="n">
        <v/>
      </c>
      <c r="ZI84" t="n">
        <v/>
      </c>
      <c r="ZJ84" t="n">
        <v/>
      </c>
      <c r="ZK84" t="n">
        <v/>
      </c>
      <c r="ZL84" t="n">
        <v/>
      </c>
      <c r="ZM84" t="n">
        <v/>
      </c>
      <c r="ZN84" t="n">
        <v/>
      </c>
      <c r="ZO84" t="n">
        <v/>
      </c>
      <c r="ZP84" t="n">
        <v/>
      </c>
      <c r="ZQ84" t="n">
        <v/>
      </c>
      <c r="ZR84" t="n">
        <v/>
      </c>
      <c r="ZS84" t="n">
        <v/>
      </c>
      <c r="ZT84" t="n">
        <v/>
      </c>
      <c r="ZU84" t="n">
        <v/>
      </c>
      <c r="ZV84" t="n">
        <v/>
      </c>
      <c r="ZW84" t="n">
        <v>3</v>
      </c>
      <c r="ZX84" t="n">
        <v/>
      </c>
      <c r="ZY84" t="n">
        <v/>
      </c>
      <c r="ZZ84" t="n">
        <v/>
      </c>
      <c r="AAA84" t="n">
        <v/>
      </c>
      <c r="AAB84" t="n">
        <v/>
      </c>
      <c r="AAC84" t="n">
        <v/>
      </c>
      <c r="AAD84" t="n">
        <v/>
      </c>
      <c r="AAE84" t="inlineStr">
        <is>
          <t>Pakan segar (misal: rumput)</t>
        </is>
      </c>
      <c r="AAF84" t="n">
        <v/>
      </c>
      <c r="AAG84" t="n">
        <v/>
      </c>
      <c r="AAH84" t="n">
        <v/>
      </c>
      <c r="AAI84" t="n">
        <v/>
      </c>
      <c r="AAJ84" t="n">
        <v/>
      </c>
      <c r="AAK84" t="n">
        <v/>
      </c>
      <c r="AAL84" t="inlineStr">
        <is>
          <t>Ya</t>
        </is>
      </c>
      <c r="AAM84" t="inlineStr">
        <is>
          <t>Padat Cair</t>
        </is>
      </c>
      <c r="AAN84" t="n">
        <v>1</v>
      </c>
      <c r="AAO84" t="n">
        <v>1</v>
      </c>
      <c r="AAP84" t="n">
        <v>80</v>
      </c>
      <c r="AAQ84" t="n">
        <v>80</v>
      </c>
      <c r="AAR84" t="inlineStr">
        <is>
          <t>Ya</t>
        </is>
      </c>
      <c r="AAS84" t="inlineStr">
        <is>
          <t>Mengetahui</t>
        </is>
      </c>
      <c r="AAT84" t="inlineStr">
        <is>
          <t>Digunakan untuk pupuk di lahan pertanian sendiri</t>
        </is>
      </c>
      <c r="AAU84" t="n">
        <v>1</v>
      </c>
      <c r="AAV84" t="n">
        <v>0</v>
      </c>
      <c r="AAW84" t="n">
        <v>0</v>
      </c>
      <c r="AAX84" t="n">
        <v>0</v>
      </c>
      <c r="AAY84" t="n">
        <v>0</v>
      </c>
      <c r="AAZ84" t="n">
        <v>0</v>
      </c>
      <c r="ABA84" t="n">
        <v>0</v>
      </c>
      <c r="ABB84" t="inlineStr">
        <is>
          <t>Pembenah tanah (soil conditioner)</t>
        </is>
      </c>
      <c r="ABC84" t="n">
        <v>0</v>
      </c>
      <c r="ABD84" t="n">
        <v>1</v>
      </c>
      <c r="ABE84" t="n">
        <v>0</v>
      </c>
      <c r="ABF84" t="n">
        <v>0</v>
      </c>
      <c r="ABG84" t="n">
        <v>0</v>
      </c>
      <c r="ABH84" t="n">
        <v/>
      </c>
      <c r="ABI84" t="n">
        <v/>
      </c>
      <c r="ABJ84" t="n">
        <v/>
      </c>
      <c r="ABK84" t="n">
        <v/>
      </c>
      <c r="ABL84" t="n">
        <v/>
      </c>
      <c r="ABM84" t="n">
        <v/>
      </c>
      <c r="ABN84" t="n">
        <v/>
      </c>
      <c r="ABO84" t="n">
        <v/>
      </c>
      <c r="ABP84" t="n">
        <v/>
      </c>
      <c r="ABQ84" t="inlineStr">
        <is>
          <t>Rumput</t>
        </is>
      </c>
      <c r="ABR84" t="inlineStr">
        <is>
          <t>Cukup (2 minggu sekali)</t>
        </is>
      </c>
      <c r="ABS84" t="n">
        <v>500</v>
      </c>
      <c r="ABT84" t="n">
        <v/>
      </c>
      <c r="ABU84" t="n">
        <v>80</v>
      </c>
      <c r="ABV84" t="n">
        <v>80</v>
      </c>
      <c r="ABW84" t="inlineStr">
        <is>
          <t>Urea</t>
        </is>
      </c>
      <c r="ABX84" t="n">
        <v/>
      </c>
      <c r="ABY84" t="n">
        <v>0</v>
      </c>
      <c r="ABZ84" t="n">
        <v>0</v>
      </c>
      <c r="ACA84" t="n">
        <v>0</v>
      </c>
      <c r="ACB84" t="n">
        <v>0</v>
      </c>
      <c r="ACC84" t="n">
        <v>0</v>
      </c>
      <c r="ACD84" t="n">
        <v>0</v>
      </c>
      <c r="ACE84" t="inlineStr">
        <is>
          <t>Ya</t>
        </is>
      </c>
      <c r="ACF84" t="inlineStr">
        <is>
          <t>Cukup meningkat</t>
        </is>
      </c>
      <c r="ACG84" t="inlineStr">
        <is>
          <t>Cukup meningkat</t>
        </is>
      </c>
      <c r="ACH84" t="inlineStr">
        <is>
          <t>Sangat meningkat</t>
        </is>
      </c>
      <c r="ACI84" t="n">
        <v/>
      </c>
      <c r="ACJ84" t="n">
        <v/>
      </c>
      <c r="ACK84" t="n">
        <v/>
      </c>
      <c r="ACL84" t="n">
        <v/>
      </c>
      <c r="ACM84" t="n">
        <v/>
      </c>
      <c r="ACN84" t="n">
        <v/>
      </c>
      <c r="ACO84" t="n">
        <v/>
      </c>
      <c r="ACP84" t="n">
        <v/>
      </c>
      <c r="ACQ84" t="n">
        <v/>
      </c>
      <c r="ACR84" t="n">
        <v/>
      </c>
      <c r="ACS84" t="n">
        <v/>
      </c>
      <c r="ACT84" t="inlineStr">
        <is>
          <t>Untuk hasil panen tidak tau pasti kg nya</t>
        </is>
      </c>
      <c r="ACU84" t="inlineStr">
        <is>
          <t>Manfaat besar dan membantu kehidupan sehari-hari</t>
        </is>
      </c>
      <c r="ACV84" t="inlineStr">
        <is>
          <t>Sama saja</t>
        </is>
      </c>
      <c r="ACW84" t="inlineStr">
        <is>
          <t>Kontribusi beberapa anggota keluarga</t>
        </is>
      </c>
      <c r="ACX84" t="inlineStr">
        <is>
          <t>Setuju</t>
        </is>
      </c>
      <c r="ACY84" t="inlineStr">
        <is>
          <t>Anggota keluarga - Laki-laki dewasa Anggota keluarga - Perempuan dewasa Anggota keluarga - Anak-anak</t>
        </is>
      </c>
      <c r="ACZ84" t="n">
        <v>1</v>
      </c>
      <c r="ADA84" t="n">
        <v>1</v>
      </c>
      <c r="ADB84" t="n">
        <v>1</v>
      </c>
      <c r="ADC84" t="n">
        <v>0</v>
      </c>
      <c r="ADD84" t="inlineStr">
        <is>
          <t>Puas</t>
        </is>
      </c>
      <c r="ADE84" t="inlineStr">
        <is>
          <t>Puas</t>
        </is>
      </c>
      <c r="ADF84" t="inlineStr">
        <is>
          <t>Puas</t>
        </is>
      </c>
      <c r="ADG84" t="inlineStr">
        <is>
          <t>Puas</t>
        </is>
      </c>
      <c r="ADH84" t="inlineStr">
        <is>
          <t>Ya</t>
        </is>
      </c>
      <c r="ADI84" t="inlineStr">
        <is>
          <t>Panci dan kompor</t>
        </is>
      </c>
      <c r="ADJ84" t="inlineStr">
        <is>
          <t>Puas</t>
        </is>
      </c>
      <c r="ADK84" t="n">
        <v/>
      </c>
      <c r="ADL84" t="n">
        <v/>
      </c>
      <c r="ADM84" t="n">
        <v/>
      </c>
      <c r="ADN84" t="n">
        <v/>
      </c>
      <c r="ADO84" t="n">
        <v/>
      </c>
      <c r="ADP84" t="n">
        <v/>
      </c>
      <c r="ADQ84" t="n">
        <v/>
      </c>
      <c r="ADR84" t="n">
        <v/>
      </c>
      <c r="ADS84" t="n">
        <v/>
      </c>
      <c r="ADT84" t="n">
        <v/>
      </c>
      <c r="ADU84" t="inlineStr">
        <is>
          <t>Menghubungi CPO atau pendamping</t>
        </is>
      </c>
      <c r="ADV84" t="n">
        <v>0</v>
      </c>
      <c r="ADW84" t="n">
        <v>0</v>
      </c>
      <c r="ADX84" t="n">
        <v>0</v>
      </c>
      <c r="ADY84" t="n">
        <v>0</v>
      </c>
      <c r="ADZ84" t="n">
        <v>1</v>
      </c>
      <c r="AEA84" t="n">
        <v>0</v>
      </c>
      <c r="AEB84" t="n">
        <v>0</v>
      </c>
      <c r="AEC84" t="n">
        <v>0</v>
      </c>
      <c r="AED84" t="inlineStr">
        <is>
          <t>Tidak</t>
        </is>
      </c>
      <c r="AEE84" t="inlineStr">
        <is>
          <t>Laki-laki dewasa</t>
        </is>
      </c>
      <c r="AEF84" t="n">
        <v/>
      </c>
      <c r="AEG84" t="inlineStr">
        <is>
          <t>Menelepon atau WA langsung</t>
        </is>
      </c>
      <c r="AEH84" t="n">
        <v/>
      </c>
      <c r="AEI84" t="inlineStr">
        <is>
          <t>Tidak.</t>
        </is>
      </c>
      <c r="AEJ84" t="inlineStr">
        <is>
          <t>Ya, selalu</t>
        </is>
      </c>
      <c r="AEK84" t="inlineStr">
        <is>
          <t>Pengurangan pengeluaran rumah tangga (bahan bakar minyak, pupuk, dll.)</t>
        </is>
      </c>
      <c r="AEL84" t="n">
        <v>1</v>
      </c>
      <c r="AEM84" t="n">
        <v>0</v>
      </c>
      <c r="AEN84" t="n">
        <v>0</v>
      </c>
      <c r="AEO84" t="n">
        <v>0</v>
      </c>
      <c r="AEP84" t="n">
        <v>0</v>
      </c>
      <c r="AEQ84" t="n">
        <v>0</v>
      </c>
      <c r="AER84" t="n">
        <v>0</v>
      </c>
      <c r="AES84" t="n">
        <v>0</v>
      </c>
      <c r="AET84" t="n">
        <v>0</v>
      </c>
      <c r="AEU84" t="n">
        <v>0</v>
      </c>
      <c r="AEV84" t="n">
        <v>0</v>
      </c>
      <c r="AEW84" t="n">
        <v>0</v>
      </c>
      <c r="AEX84" t="n">
        <v/>
      </c>
      <c r="AEY84" t="inlineStr">
        <is>
          <t>Mengurangi pengeluaran energi</t>
        </is>
      </c>
      <c r="AEZ84" t="n">
        <v/>
      </c>
      <c r="AFA84" t="inlineStr">
        <is>
          <t>Koperasi</t>
        </is>
      </c>
      <c r="AFB84" t="n">
        <v/>
      </c>
      <c r="AFC84" t="inlineStr">
        <is>
          <t>1000525047-18_55_46.jpg</t>
        </is>
      </c>
      <c r="AFD84" t="inlineStr">
        <is>
          <t>https://kf.kobotoolbox.org/api/v2/assets/avstPQqLr3Ab3ZdcVTXZ6f/data/671312888/attachments/attaFfyqprAriwhAurpZqyvA/</t>
        </is>
      </c>
      <c r="AFE84" t="inlineStr">
        <is>
          <t>1000525044-18_55_50.jpg</t>
        </is>
      </c>
      <c r="AFF84" t="inlineStr">
        <is>
          <t>https://kf.kobotoolbox.org/api/v2/assets/avstPQqLr3Ab3ZdcVTXZ6f/data/671312888/attachments/attLkhJ4xyB5W7qKkjSXHZUN/</t>
        </is>
      </c>
      <c r="AFG84" t="inlineStr">
        <is>
          <t>Adimas oki</t>
        </is>
      </c>
      <c r="AFH84" t="n">
        <v/>
      </c>
      <c r="AFI84" t="n">
        <v/>
      </c>
    </row>
    <row r="85">
      <c r="A85" t="n">
        <v/>
      </c>
      <c r="B85" t="n">
        <v/>
      </c>
      <c r="C85" t="n">
        <v/>
      </c>
      <c r="D85" t="inlineStr">
        <is>
          <t>darsan</t>
        </is>
      </c>
      <c r="E85" t="n">
        <v>0</v>
      </c>
      <c r="F85" t="inlineStr">
        <is>
          <t>-7.94882 112.708767 287.4000244140625 13</t>
        </is>
      </c>
      <c r="G85" t="n">
        <v>-7.94882</v>
      </c>
      <c r="H85" t="n">
        <v>112.708767</v>
      </c>
      <c r="I85" t="n">
        <v>287.4000244</v>
      </c>
      <c r="J85" t="n">
        <v>13</v>
      </c>
      <c r="K85" t="n">
        <v>0</v>
      </c>
      <c r="L85" t="inlineStr">
        <is>
          <t>-7.94815 112.708757 532.8999633789062 42.5</t>
        </is>
      </c>
      <c r="M85" t="n">
        <v>-7.94815</v>
      </c>
      <c r="N85" t="n">
        <v>112.708757</v>
      </c>
      <c r="O85" t="n">
        <v>532.8999634</v>
      </c>
      <c r="P85" t="n">
        <v>42.5</v>
      </c>
      <c r="Q85" t="n">
        <v>0</v>
      </c>
      <c r="R85" t="inlineStr">
        <is>
          <t>Jawa Timur</t>
        </is>
      </c>
      <c r="S85" t="n">
        <v>0</v>
      </c>
      <c r="T85" t="n">
        <v>0</v>
      </c>
      <c r="U85" t="n">
        <v>0</v>
      </c>
      <c r="V85" t="n">
        <v>0</v>
      </c>
      <c r="W85" t="n">
        <v>0</v>
      </c>
      <c r="X85" t="n">
        <v>1</v>
      </c>
      <c r="Y85" t="n">
        <v>0</v>
      </c>
      <c r="Z85" t="n">
        <v>0</v>
      </c>
      <c r="AA85" t="n">
        <v>0</v>
      </c>
      <c r="AB85" t="n">
        <v>0</v>
      </c>
      <c r="AC85" t="inlineStr">
        <is>
          <t>MALANG</t>
        </is>
      </c>
      <c r="AD85" t="inlineStr">
        <is>
          <t>PAKIS</t>
        </is>
      </c>
      <c r="AE85" t="inlineStr">
        <is>
          <t>BUNUT WETAN</t>
        </is>
      </c>
      <c r="AF85" t="inlineStr">
        <is>
          <t>KAN JABUNG</t>
        </is>
      </c>
      <c r="AG85" t="inlineStr">
        <is>
          <t>KJP0010</t>
        </is>
      </c>
      <c r="AH85" t="n">
        <v>16</v>
      </c>
      <c r="AI85" t="inlineStr">
        <is>
          <t>VPA1</t>
        </is>
      </c>
      <c r="AJ85" t="inlineStr">
        <is>
          <t>Tidak aktif</t>
        </is>
      </c>
      <c r="AK85" t="n">
        <v>48</v>
      </c>
      <c r="AL85" t="inlineStr">
        <is>
          <t>Laki-laki</t>
        </is>
      </c>
      <c r="AM85" t="inlineStr">
        <is>
          <t>Sudah menikah</t>
        </is>
      </c>
      <c r="AN85" t="inlineStr">
        <is>
          <t>SD/Sederajat</t>
        </is>
      </c>
      <c r="AO85" t="inlineStr">
        <is>
          <t>Peternak</t>
        </is>
      </c>
      <c r="AP85" t="n">
        <v>0</v>
      </c>
      <c r="AQ85" t="n">
        <v>1</v>
      </c>
      <c r="AR85" t="n">
        <v>0</v>
      </c>
      <c r="AS85" t="n">
        <v>0</v>
      </c>
      <c r="AT85" t="n">
        <v>0</v>
      </c>
      <c r="AU85" t="n">
        <v>0</v>
      </c>
      <c r="AV85" t="n">
        <v>0</v>
      </c>
      <c r="AW85" t="n">
        <v>0</v>
      </c>
      <c r="AX85" t="n">
        <v/>
      </c>
      <c r="AY85" t="inlineStr">
        <is>
          <t>Peternak</t>
        </is>
      </c>
      <c r="AZ85" t="n">
        <v>0</v>
      </c>
      <c r="BA85" t="n">
        <v>1</v>
      </c>
      <c r="BB85" t="n">
        <v>0</v>
      </c>
      <c r="BC85" t="n">
        <v>0</v>
      </c>
      <c r="BD85" t="n">
        <v>0</v>
      </c>
      <c r="BE85" t="n">
        <v>0</v>
      </c>
      <c r="BF85" t="n">
        <v>0</v>
      </c>
      <c r="BG85" t="n">
        <v>0</v>
      </c>
      <c r="BH85" t="n">
        <v/>
      </c>
      <c r="BI85" t="inlineStr">
        <is>
          <t>Rp2.500.000 - Rp3.500.000</t>
        </is>
      </c>
      <c r="BJ85" t="n">
        <v>2</v>
      </c>
      <c r="BK85" t="n">
        <v>1</v>
      </c>
      <c r="BL85" t="n">
        <v>0</v>
      </c>
      <c r="BM85" t="n">
        <v>0</v>
      </c>
      <c r="BN85" t="inlineStr">
        <is>
          <t>Milik sendiri</t>
        </is>
      </c>
      <c r="BO85" t="inlineStr">
        <is>
          <t>Permanen (dinding bata dan semen)</t>
        </is>
      </c>
      <c r="BP85" t="n">
        <v>1</v>
      </c>
      <c r="BQ85" t="n">
        <v>0</v>
      </c>
      <c r="BR85" t="n">
        <v>0</v>
      </c>
      <c r="BS85" t="n">
        <v>0</v>
      </c>
      <c r="BT85" t="n">
        <v>0</v>
      </c>
      <c r="BU85" t="n">
        <v/>
      </c>
      <c r="BV85" t="inlineStr">
        <is>
          <t>Keramik/ubin</t>
        </is>
      </c>
      <c r="BW85" t="n">
        <v>0</v>
      </c>
      <c r="BX85" t="n">
        <v>0</v>
      </c>
      <c r="BY85" t="n">
        <v>1</v>
      </c>
      <c r="BZ85" t="n">
        <v>0</v>
      </c>
      <c r="CA85" t="n">
        <v>0</v>
      </c>
      <c r="CB85" t="n">
        <v/>
      </c>
      <c r="CC85" t="inlineStr">
        <is>
          <t>Keramik</t>
        </is>
      </c>
      <c r="CD85" t="n">
        <v>0</v>
      </c>
      <c r="CE85" t="n">
        <v>0</v>
      </c>
      <c r="CF85" t="n">
        <v>0</v>
      </c>
      <c r="CG85" t="n">
        <v>1</v>
      </c>
      <c r="CH85" t="n">
        <v>0</v>
      </c>
      <c r="CI85" t="n">
        <v>0</v>
      </c>
      <c r="CJ85" t="n">
        <v>0</v>
      </c>
      <c r="CK85" t="n">
        <v/>
      </c>
      <c r="CL85" t="inlineStr">
        <is>
          <t>Ya</t>
        </is>
      </c>
      <c r="CM85" t="n">
        <v>2009</v>
      </c>
      <c r="CN85" t="inlineStr">
        <is>
          <t>Fixed-Dome (Kubah Tetap)</t>
        </is>
      </c>
      <c r="CO85" t="inlineStr">
        <is>
          <t>8 m³ (6-7 ekor sapi, ±6,5 jam memasak/hari, ±65 kg slurry/hari)</t>
        </is>
      </c>
      <c r="CP85" t="inlineStr">
        <is>
          <t>Anggota keluarga - laki-laki</t>
        </is>
      </c>
      <c r="CQ85" t="n">
        <v>0</v>
      </c>
      <c r="CR85" t="n">
        <v>0</v>
      </c>
      <c r="CS85" t="n">
        <v>0</v>
      </c>
      <c r="CT85" t="n">
        <v>0</v>
      </c>
      <c r="CU85" t="n">
        <v>1</v>
      </c>
      <c r="CV85" t="n">
        <v>0</v>
      </c>
      <c r="CW85" t="n">
        <v>0</v>
      </c>
      <c r="CX85" t="n">
        <v>0</v>
      </c>
      <c r="CY85" t="inlineStr">
        <is>
          <t>Anggota keluarga - laki-laki</t>
        </is>
      </c>
      <c r="CZ85" t="n">
        <v>1</v>
      </c>
      <c r="DA85" t="n">
        <v>0</v>
      </c>
      <c r="DB85" t="n">
        <v>0</v>
      </c>
      <c r="DC85" t="n">
        <v/>
      </c>
      <c r="DD85" t="inlineStr">
        <is>
          <t>Anggota keluarga - laki-laki CPO atau pendamping</t>
        </is>
      </c>
      <c r="DE85" t="n">
        <v>1</v>
      </c>
      <c r="DF85" t="n">
        <v>0</v>
      </c>
      <c r="DG85" t="n">
        <v>1</v>
      </c>
      <c r="DH85" t="n">
        <v>0</v>
      </c>
      <c r="DI85" t="n">
        <v/>
      </c>
      <c r="DJ85" t="inlineStr">
        <is>
          <t>Anggota keluarga - laki-laki CPO atau pendamping</t>
        </is>
      </c>
      <c r="DK85" t="n">
        <v>1</v>
      </c>
      <c r="DL85" t="n">
        <v>0</v>
      </c>
      <c r="DM85" t="n">
        <v>1</v>
      </c>
      <c r="DN85" t="n">
        <v>0</v>
      </c>
      <c r="DO85" t="n">
        <v/>
      </c>
      <c r="DP85" t="inlineStr">
        <is>
          <t>Tidak berfungsi sama sekali</t>
        </is>
      </c>
      <c r="DQ85" t="inlineStr">
        <is>
          <t>&gt;1 tahun yang lalu</t>
        </is>
      </c>
      <c r="DR85" t="inlineStr">
        <is>
          <t>Kurangnya pemeliharaan yang memadai</t>
        </is>
      </c>
      <c r="DS85" t="n">
        <v/>
      </c>
      <c r="DT85" t="n">
        <v/>
      </c>
      <c r="DU85" t="n">
        <v/>
      </c>
      <c r="DV85" t="n">
        <v/>
      </c>
      <c r="DW85" t="n">
        <v/>
      </c>
      <c r="DX85" t="n">
        <v/>
      </c>
      <c r="DY85" t="n">
        <v/>
      </c>
      <c r="DZ85" t="n">
        <v/>
      </c>
      <c r="EA85" t="n">
        <v/>
      </c>
      <c r="EB85" t="n">
        <v/>
      </c>
      <c r="EC85" t="n">
        <v/>
      </c>
      <c r="ED85" t="n">
        <v/>
      </c>
      <c r="EE85" t="n">
        <v/>
      </c>
      <c r="EF85" t="n">
        <v/>
      </c>
      <c r="EG85" t="n">
        <v/>
      </c>
      <c r="EH85" t="n">
        <v/>
      </c>
      <c r="EI85" t="inlineStr">
        <is>
          <t>Tidak ada masalah</t>
        </is>
      </c>
      <c r="EJ85" t="n">
        <v>0</v>
      </c>
      <c r="EK85" t="n">
        <v>0</v>
      </c>
      <c r="EL85" t="n">
        <v>0</v>
      </c>
      <c r="EM85" t="n">
        <v>1</v>
      </c>
      <c r="EN85" t="n">
        <v>0</v>
      </c>
      <c r="EO85" t="n">
        <v/>
      </c>
      <c r="EP85" t="inlineStr">
        <is>
          <t>Ya, cukup jelas dan mudah diikuti</t>
        </is>
      </c>
      <c r="EQ85" t="inlineStr">
        <is>
          <t>Pelatihan</t>
        </is>
      </c>
      <c r="ER85" t="inlineStr">
        <is>
          <t>CPO atau pendamping</t>
        </is>
      </c>
      <c r="ES85" t="n">
        <v>1</v>
      </c>
      <c r="ET85" t="n">
        <v>0</v>
      </c>
      <c r="EU85" t="n">
        <v>0</v>
      </c>
      <c r="EV85" t="n">
        <v>0</v>
      </c>
      <c r="EW85" t="n">
        <v/>
      </c>
      <c r="EX85" t="inlineStr">
        <is>
          <t>Anggota keluarga - Laki-laki</t>
        </is>
      </c>
      <c r="EY85" t="n">
        <v>1</v>
      </c>
      <c r="EZ85" t="n">
        <v>0</v>
      </c>
      <c r="FA85" t="n">
        <v>0</v>
      </c>
      <c r="FB85" t="n">
        <v/>
      </c>
      <c r="FC85" t="inlineStr">
        <is>
          <t>Setiap bulan</t>
        </is>
      </c>
      <c r="FD85" t="n">
        <v/>
      </c>
      <c r="FE85" t="inlineStr">
        <is>
          <t>Mengetahui</t>
        </is>
      </c>
      <c r="FF85" t="inlineStr">
        <is>
          <t>Sering (setiap minggu)</t>
        </is>
      </c>
      <c r="FG85" t="inlineStr">
        <is>
          <t>Mengetahui</t>
        </is>
      </c>
      <c r="FH85" t="inlineStr">
        <is>
          <t>Sering (setiap minggu)</t>
        </is>
      </c>
      <c r="FI85" t="inlineStr">
        <is>
          <t>Mengetahui</t>
        </is>
      </c>
      <c r="FJ85" t="inlineStr">
        <is>
          <t>Selalu (setiap hari)</t>
        </is>
      </c>
      <c r="FK85" t="inlineStr">
        <is>
          <t>Mengetahui</t>
        </is>
      </c>
      <c r="FL85" t="inlineStr">
        <is>
          <t>Sering (setiap minggu)</t>
        </is>
      </c>
      <c r="FM85" t="inlineStr">
        <is>
          <t>Mengetahui</t>
        </is>
      </c>
      <c r="FN85" t="inlineStr">
        <is>
          <t>Sering (setiap minggu)</t>
        </is>
      </c>
      <c r="FO85" t="inlineStr">
        <is>
          <t>Mengetahui</t>
        </is>
      </c>
      <c r="FP85" t="inlineStr">
        <is>
          <t>Sering (setiap minggu)</t>
        </is>
      </c>
      <c r="FQ85" t="inlineStr">
        <is>
          <t>Tidak mengetahui</t>
        </is>
      </c>
      <c r="FR85" t="inlineStr">
        <is>
          <t>Ya</t>
        </is>
      </c>
      <c r="FS85" t="inlineStr">
        <is>
          <t>Mengetahui</t>
        </is>
      </c>
      <c r="FT85" t="inlineStr">
        <is>
          <t>Ya, selalu</t>
        </is>
      </c>
      <c r="FU85" t="inlineStr">
        <is>
          <t>Laki-laki dewasa</t>
        </is>
      </c>
      <c r="FV85" t="n">
        <v>1</v>
      </c>
      <c r="FW85" t="n">
        <v>0</v>
      </c>
      <c r="FX85" t="n">
        <v>0</v>
      </c>
      <c r="FY85" t="n">
        <v>0</v>
      </c>
      <c r="FZ85" t="inlineStr">
        <is>
          <t>Memahami</t>
        </is>
      </c>
      <c r="GA85" t="inlineStr">
        <is>
          <t>CPO</t>
        </is>
      </c>
      <c r="GB85" t="n">
        <v>1</v>
      </c>
      <c r="GC85" t="n">
        <v>0</v>
      </c>
      <c r="GD85" t="n">
        <v>0</v>
      </c>
      <c r="GE85" t="n">
        <v>0</v>
      </c>
      <c r="GF85" t="n">
        <v/>
      </c>
      <c r="GG85" t="inlineStr">
        <is>
          <t>Selalu</t>
        </is>
      </c>
      <c r="GH85" t="inlineStr">
        <is>
          <t>Tidak</t>
        </is>
      </c>
      <c r="GI85" t="n">
        <v/>
      </c>
      <c r="GJ85" t="n">
        <v/>
      </c>
      <c r="GK85" t="n">
        <v/>
      </c>
      <c r="GL85" t="n">
        <v/>
      </c>
      <c r="GM85" t="n">
        <v/>
      </c>
      <c r="GN85" t="n">
        <v/>
      </c>
      <c r="GO85" t="n">
        <v/>
      </c>
      <c r="GP85" t="inlineStr">
        <is>
          <t>Sebagian</t>
        </is>
      </c>
      <c r="GQ85" t="inlineStr">
        <is>
          <t>LPG</t>
        </is>
      </c>
      <c r="GR85" t="n">
        <v>1</v>
      </c>
      <c r="GS85" t="n">
        <v>0</v>
      </c>
      <c r="GT85" t="n">
        <v>0</v>
      </c>
      <c r="GU85" t="n">
        <v>0</v>
      </c>
      <c r="GV85" t="n">
        <v>0</v>
      </c>
      <c r="GW85" t="n">
        <v>0</v>
      </c>
      <c r="GX85" t="n">
        <v>0</v>
      </c>
      <c r="GY85" t="n">
        <v/>
      </c>
      <c r="GZ85" t="inlineStr">
        <is>
          <t>Tidak</t>
        </is>
      </c>
      <c r="HA85" t="n">
        <v/>
      </c>
      <c r="HB85" t="n">
        <v/>
      </c>
      <c r="HC85" t="n">
        <v/>
      </c>
      <c r="HD85" t="n">
        <v/>
      </c>
      <c r="HE85" t="n">
        <v/>
      </c>
      <c r="HF85" t="n">
        <v/>
      </c>
      <c r="HG85" t="n">
        <v/>
      </c>
      <c r="HH85" t="n">
        <v/>
      </c>
      <c r="HI85" t="n">
        <v/>
      </c>
      <c r="HJ85" t="n">
        <v/>
      </c>
      <c r="HK85" t="n">
        <v/>
      </c>
      <c r="HL85" t="n">
        <v/>
      </c>
      <c r="HM85" t="n">
        <v/>
      </c>
      <c r="HN85" t="n">
        <v/>
      </c>
      <c r="HO85" t="n">
        <v/>
      </c>
      <c r="HP85" t="n">
        <v/>
      </c>
      <c r="HQ85" t="n">
        <v/>
      </c>
      <c r="HR85" t="n">
        <v/>
      </c>
      <c r="HS85" t="n">
        <v/>
      </c>
      <c r="HT85" t="n">
        <v/>
      </c>
      <c r="HU85" t="n">
        <v/>
      </c>
      <c r="HV85" t="n">
        <v/>
      </c>
      <c r="HW85" t="n">
        <v/>
      </c>
      <c r="HX85" t="n">
        <v/>
      </c>
      <c r="HY85" t="n">
        <v/>
      </c>
      <c r="HZ85" t="n">
        <v/>
      </c>
      <c r="IA85" t="n">
        <v>3</v>
      </c>
      <c r="IB85" t="n">
        <v>21000</v>
      </c>
      <c r="IC85" t="n">
        <v/>
      </c>
      <c r="ID85" t="n">
        <v/>
      </c>
      <c r="IE85" t="n">
        <v/>
      </c>
      <c r="IF85" t="n">
        <v/>
      </c>
      <c r="IG85" t="n">
        <v/>
      </c>
      <c r="IH85" t="n">
        <v/>
      </c>
      <c r="II85" t="n">
        <v/>
      </c>
      <c r="IJ85" t="n">
        <v/>
      </c>
      <c r="IK85" t="inlineStr">
        <is>
          <t>65-80 kg</t>
        </is>
      </c>
      <c r="IL85" t="inlineStr">
        <is>
          <t>&gt;5 jam</t>
        </is>
      </c>
      <c r="IM85" t="inlineStr">
        <is>
          <t>Ya</t>
        </is>
      </c>
      <c r="IN85" t="inlineStr">
        <is>
          <t>Ya</t>
        </is>
      </c>
      <c r="IO85" t="inlineStr">
        <is>
          <t>Lebih bersih</t>
        </is>
      </c>
      <c r="IP85" t="n">
        <v/>
      </c>
      <c r="IQ85" t="inlineStr">
        <is>
          <t>Tidak pernah</t>
        </is>
      </c>
      <c r="IR85" t="n">
        <v/>
      </c>
      <c r="IS85" t="n">
        <v/>
      </c>
      <c r="IT85" t="n">
        <v/>
      </c>
      <c r="IU85" t="n">
        <v/>
      </c>
      <c r="IV85" t="n">
        <v/>
      </c>
      <c r="IW85" t="n">
        <v/>
      </c>
      <c r="IX85" t="n">
        <v/>
      </c>
      <c r="IY85" t="n">
        <v/>
      </c>
      <c r="IZ85" t="inlineStr">
        <is>
          <t>Tidak pernah</t>
        </is>
      </c>
      <c r="JA85" t="n">
        <v/>
      </c>
      <c r="JB85" t="n">
        <v/>
      </c>
      <c r="JC85" t="n">
        <v/>
      </c>
      <c r="JD85" t="n">
        <v/>
      </c>
      <c r="JE85" t="n">
        <v/>
      </c>
      <c r="JF85" t="n">
        <v/>
      </c>
      <c r="JG85" t="n">
        <v/>
      </c>
      <c r="JH85" t="n">
        <v/>
      </c>
      <c r="JI85" t="inlineStr">
        <is>
          <t>Tidak pernah</t>
        </is>
      </c>
      <c r="JJ85" t="n">
        <v/>
      </c>
      <c r="JK85" t="n">
        <v/>
      </c>
      <c r="JL85" t="n">
        <v/>
      </c>
      <c r="JM85" t="n">
        <v/>
      </c>
      <c r="JN85" t="n">
        <v/>
      </c>
      <c r="JO85" t="n">
        <v/>
      </c>
      <c r="JP85" t="n">
        <v/>
      </c>
      <c r="JQ85" t="n">
        <v/>
      </c>
      <c r="JR85" t="inlineStr">
        <is>
          <t>Tidak pernah</t>
        </is>
      </c>
      <c r="JS85" t="n">
        <v/>
      </c>
      <c r="JT85" t="n">
        <v/>
      </c>
      <c r="JU85" t="n">
        <v/>
      </c>
      <c r="JV85" t="n">
        <v/>
      </c>
      <c r="JW85" t="n">
        <v/>
      </c>
      <c r="JX85" t="n">
        <v/>
      </c>
      <c r="JY85" t="n">
        <v/>
      </c>
      <c r="JZ85" t="n">
        <v/>
      </c>
      <c r="KA85" t="inlineStr">
        <is>
          <t>Tidak pernah</t>
        </is>
      </c>
      <c r="KB85" t="n">
        <v/>
      </c>
      <c r="KC85" t="n">
        <v/>
      </c>
      <c r="KD85" t="n">
        <v/>
      </c>
      <c r="KE85" t="n">
        <v/>
      </c>
      <c r="KF85" t="n">
        <v/>
      </c>
      <c r="KG85" t="n">
        <v/>
      </c>
      <c r="KH85" t="n">
        <v/>
      </c>
      <c r="KI85" t="n">
        <v/>
      </c>
      <c r="KJ85" t="inlineStr">
        <is>
          <t>Tidak pernah</t>
        </is>
      </c>
      <c r="KK85" t="n">
        <v/>
      </c>
      <c r="KL85" t="n">
        <v/>
      </c>
      <c r="KM85" t="n">
        <v/>
      </c>
      <c r="KN85" t="n">
        <v/>
      </c>
      <c r="KO85" t="n">
        <v/>
      </c>
      <c r="KP85" t="n">
        <v/>
      </c>
      <c r="KQ85" t="n">
        <v/>
      </c>
      <c r="KR85" t="n">
        <v/>
      </c>
      <c r="KS85" t="inlineStr">
        <is>
          <t>Tidak ada perubahan</t>
        </is>
      </c>
      <c r="KT85" t="inlineStr">
        <is>
          <t>0-1 kali</t>
        </is>
      </c>
      <c r="KU85" t="inlineStr">
        <is>
          <t>0-1 kali</t>
        </is>
      </c>
      <c r="KV85" t="inlineStr">
        <is>
          <t>Tidak ada</t>
        </is>
      </c>
      <c r="KW85" t="n">
        <v>0</v>
      </c>
      <c r="KX85" t="n">
        <v>0</v>
      </c>
      <c r="KY85" t="n">
        <v>0</v>
      </c>
      <c r="KZ85" t="n">
        <v>1</v>
      </c>
      <c r="LA85" t="inlineStr">
        <is>
          <t>Tidak ada perubahan</t>
        </is>
      </c>
      <c r="LB85" t="inlineStr">
        <is>
          <t>Cukup membaik</t>
        </is>
      </c>
      <c r="LC85" t="n">
        <v>0</v>
      </c>
      <c r="LD85" t="n">
        <v>3</v>
      </c>
      <c r="LE85" t="n">
        <v>0</v>
      </c>
      <c r="LF85" t="n">
        <v>0</v>
      </c>
      <c r="LG85" t="inlineStr">
        <is>
          <t>Ya</t>
        </is>
      </c>
      <c r="LH85" t="n">
        <v>50000</v>
      </c>
      <c r="LI85" t="n">
        <v/>
      </c>
      <c r="LJ85" t="inlineStr">
        <is>
          <t>Kebutuhan rumah tangga</t>
        </is>
      </c>
      <c r="LK85" t="n">
        <v>0</v>
      </c>
      <c r="LL85" t="n">
        <v>0</v>
      </c>
      <c r="LM85" t="n">
        <v>0</v>
      </c>
      <c r="LN85" t="n">
        <v>0</v>
      </c>
      <c r="LO85" t="n">
        <v>1</v>
      </c>
      <c r="LP85" t="n">
        <v>0</v>
      </c>
      <c r="LQ85" t="n">
        <v>0</v>
      </c>
      <c r="LR85" t="n">
        <v/>
      </c>
      <c r="LS85" t="n">
        <v>30</v>
      </c>
      <c r="LT85" t="n">
        <v>0</v>
      </c>
      <c r="LU85" t="n">
        <v>0</v>
      </c>
      <c r="LV85" t="n">
        <v>15</v>
      </c>
      <c r="LW85" t="n">
        <v>0</v>
      </c>
      <c r="LX85" t="n">
        <v>0</v>
      </c>
      <c r="LY85" t="n">
        <v>15</v>
      </c>
      <c r="LZ85" t="n">
        <v>0</v>
      </c>
      <c r="MA85" t="n">
        <v>0</v>
      </c>
      <c r="MB85" t="inlineStr">
        <is>
          <t>Ya</t>
        </is>
      </c>
      <c r="MC85" t="n">
        <v>0</v>
      </c>
      <c r="MD85" t="n">
        <v>0</v>
      </c>
      <c r="ME85" t="n">
        <v>0</v>
      </c>
      <c r="MF85" t="n">
        <v>0</v>
      </c>
      <c r="MG85" t="n">
        <v>0</v>
      </c>
      <c r="MH85" t="n">
        <v>0</v>
      </c>
      <c r="MI85" t="inlineStr">
        <is>
          <t>Istirahat</t>
        </is>
      </c>
      <c r="MJ85" t="n">
        <v>0</v>
      </c>
      <c r="MK85" t="n">
        <v>0</v>
      </c>
      <c r="ML85" t="n">
        <v>1</v>
      </c>
      <c r="MM85" t="n">
        <v>0</v>
      </c>
      <c r="MN85" t="n">
        <v>0</v>
      </c>
      <c r="MO85" t="n">
        <v>0</v>
      </c>
      <c r="MP85" t="n">
        <v/>
      </c>
      <c r="MQ85" t="n">
        <v/>
      </c>
      <c r="MR85" t="inlineStr">
        <is>
          <t>Istirahat</t>
        </is>
      </c>
      <c r="MS85" t="n">
        <v/>
      </c>
      <c r="MT85" t="inlineStr">
        <is>
          <t>Istirahat</t>
        </is>
      </c>
      <c r="MU85" t="inlineStr">
        <is>
          <t>Tidak</t>
        </is>
      </c>
      <c r="MV85" t="n">
        <v/>
      </c>
      <c r="MW85" t="n">
        <v/>
      </c>
      <c r="MX85" t="n">
        <v/>
      </c>
      <c r="MY85" t="n">
        <v/>
      </c>
      <c r="MZ85" t="n">
        <v/>
      </c>
      <c r="NA85" t="n">
        <v/>
      </c>
      <c r="NB85" t="n">
        <v/>
      </c>
      <c r="NC85" t="n">
        <v/>
      </c>
      <c r="ND85" t="n">
        <v/>
      </c>
      <c r="NE85" t="n">
        <v/>
      </c>
      <c r="NF85" t="n">
        <v/>
      </c>
      <c r="NG85" t="n">
        <v/>
      </c>
      <c r="NH85" t="n">
        <v/>
      </c>
      <c r="NI85" t="n">
        <v/>
      </c>
      <c r="NJ85" t="n">
        <v/>
      </c>
      <c r="NK85" t="n">
        <v/>
      </c>
      <c r="NL85" t="inlineStr">
        <is>
          <t>Tidak</t>
        </is>
      </c>
      <c r="NM85" t="inlineStr">
        <is>
          <t>Kombinasi kredit/pinjaman dan dana hibah</t>
        </is>
      </c>
      <c r="NN85" t="inlineStr">
        <is>
          <t>7.000.001-9.000.000</t>
        </is>
      </c>
      <c r="NO85" t="inlineStr">
        <is>
          <t>Koperasi</t>
        </is>
      </c>
      <c r="NP85" t="n">
        <v/>
      </c>
      <c r="NQ85" t="inlineStr">
        <is>
          <t>Koperasi</t>
        </is>
      </c>
      <c r="NR85" t="n">
        <v/>
      </c>
      <c r="NS85" t="n">
        <v>24</v>
      </c>
      <c r="NT85" t="inlineStr">
        <is>
          <t>Anggota keluarga - Laki-laki dewasa</t>
        </is>
      </c>
      <c r="NU85" t="n">
        <v/>
      </c>
      <c r="NV85" t="n">
        <v/>
      </c>
      <c r="NW85" t="n">
        <v/>
      </c>
      <c r="NX85" t="inlineStr">
        <is>
          <t>Sedikit meningkat</t>
        </is>
      </c>
      <c r="NY85" t="n">
        <v>60</v>
      </c>
      <c r="NZ85" t="n">
        <v>0</v>
      </c>
      <c r="OA85" t="n">
        <v>0</v>
      </c>
      <c r="OB85" t="n">
        <v>0</v>
      </c>
      <c r="OC85" t="n">
        <v>15</v>
      </c>
      <c r="OD85" t="n">
        <v>0</v>
      </c>
      <c r="OE85" t="inlineStr">
        <is>
          <t>Lebih baik</t>
        </is>
      </c>
      <c r="OF85" t="inlineStr">
        <is>
          <t>Jauh lebih baik (beda waktu memasak lebih cepat setengah jam atau lebih, ATAU tidak lagi ada rasa/bau makanan yang berubah, ATAU alasan lainnya)</t>
        </is>
      </c>
      <c r="OG85" t="inlineStr">
        <is>
          <t>Ya</t>
        </is>
      </c>
      <c r="OH85" t="n">
        <v>0</v>
      </c>
      <c r="OI85" t="n">
        <v>5</v>
      </c>
      <c r="OJ85" t="n">
        <v>0</v>
      </c>
      <c r="OK85" t="n">
        <v>0</v>
      </c>
      <c r="OL85" t="n">
        <v>0</v>
      </c>
      <c r="OM85" t="n">
        <v>0</v>
      </c>
      <c r="ON85" t="n">
        <v>0</v>
      </c>
      <c r="OO85" t="n">
        <v>0</v>
      </c>
      <c r="OP85" t="inlineStr">
        <is>
          <t>Sapi perah</t>
        </is>
      </c>
      <c r="OQ85" t="n">
        <v>0</v>
      </c>
      <c r="OR85" t="n">
        <v>1</v>
      </c>
      <c r="OS85" t="n">
        <v>0</v>
      </c>
      <c r="OT85" t="n">
        <v>0</v>
      </c>
      <c r="OU85" t="n">
        <v>0</v>
      </c>
      <c r="OV85" t="n">
        <v>0</v>
      </c>
      <c r="OW85" t="n">
        <v>0</v>
      </c>
      <c r="OX85" t="n">
        <v>0</v>
      </c>
      <c r="OY85" t="n">
        <v>0</v>
      </c>
      <c r="OZ85" t="inlineStr">
        <is>
          <t>Sapi perah</t>
        </is>
      </c>
      <c r="PA85" t="n">
        <v>0</v>
      </c>
      <c r="PB85" t="n">
        <v>1</v>
      </c>
      <c r="PC85" t="n">
        <v>0</v>
      </c>
      <c r="PD85" t="n">
        <v>0</v>
      </c>
      <c r="PE85" t="n">
        <v>0</v>
      </c>
      <c r="PF85" t="n">
        <v>0</v>
      </c>
      <c r="PG85" t="n">
        <v>0</v>
      </c>
      <c r="PH85" t="n">
        <v>0</v>
      </c>
      <c r="PI85" t="n">
        <v>0</v>
      </c>
      <c r="PJ85" t="inlineStr">
        <is>
          <t>Sapi perah</t>
        </is>
      </c>
      <c r="PK85" t="n">
        <v>0</v>
      </c>
      <c r="PL85" t="n">
        <v>1</v>
      </c>
      <c r="PM85" t="n">
        <v>0</v>
      </c>
      <c r="PN85" t="n">
        <v>0</v>
      </c>
      <c r="PO85" t="n">
        <v>0</v>
      </c>
      <c r="PP85" t="n">
        <v>0</v>
      </c>
      <c r="PQ85" t="n">
        <v>0</v>
      </c>
      <c r="PR85" t="n">
        <v>0</v>
      </c>
      <c r="PS85" t="n">
        <v>0</v>
      </c>
      <c r="PT85" t="n">
        <v/>
      </c>
      <c r="PU85" t="n">
        <v/>
      </c>
      <c r="PV85" t="n">
        <v/>
      </c>
      <c r="PW85" t="n">
        <v/>
      </c>
      <c r="PX85" t="n">
        <v/>
      </c>
      <c r="PY85" t="n">
        <v/>
      </c>
      <c r="PZ85" t="n">
        <v/>
      </c>
      <c r="QA85" t="n">
        <v/>
      </c>
      <c r="QB85" t="n">
        <v/>
      </c>
      <c r="QC85" t="n">
        <v/>
      </c>
      <c r="QD85" t="n">
        <v/>
      </c>
      <c r="QE85" t="inlineStr">
        <is>
          <t>1-Disebarkan ke lahan terbuka</t>
        </is>
      </c>
      <c r="QF85" t="n">
        <v>0</v>
      </c>
      <c r="QG85" t="n">
        <v>0</v>
      </c>
      <c r="QH85" t="n">
        <v>0</v>
      </c>
      <c r="QI85" t="n">
        <v>0</v>
      </c>
      <c r="QJ85" t="n">
        <v>0</v>
      </c>
      <c r="QK85" t="n">
        <v>1</v>
      </c>
      <c r="QL85" t="n">
        <v>0</v>
      </c>
      <c r="QM85" t="n">
        <v>0</v>
      </c>
      <c r="QN85" t="n">
        <v>0</v>
      </c>
      <c r="QO85" t="n">
        <v/>
      </c>
      <c r="QP85" t="n">
        <v/>
      </c>
      <c r="QQ85" t="n">
        <v/>
      </c>
      <c r="QR85" t="n">
        <v/>
      </c>
      <c r="QS85" t="n">
        <v/>
      </c>
      <c r="QT85" t="n">
        <v/>
      </c>
      <c r="QU85" t="n">
        <v/>
      </c>
      <c r="QV85" t="n">
        <v/>
      </c>
      <c r="QW85" t="n">
        <v/>
      </c>
      <c r="QX85" t="n">
        <v/>
      </c>
      <c r="QY85" t="n">
        <v/>
      </c>
      <c r="QZ85" t="n">
        <v/>
      </c>
      <c r="RA85" t="n">
        <v/>
      </c>
      <c r="RB85" t="n">
        <v/>
      </c>
      <c r="RC85" t="n">
        <v/>
      </c>
      <c r="RD85" t="n">
        <v/>
      </c>
      <c r="RE85" t="n">
        <v/>
      </c>
      <c r="RF85" t="n">
        <v/>
      </c>
      <c r="RG85" t="n">
        <v/>
      </c>
      <c r="RH85" t="n">
        <v/>
      </c>
      <c r="RI85" t="n">
        <v/>
      </c>
      <c r="RJ85" t="n">
        <v/>
      </c>
      <c r="RK85" t="n">
        <v/>
      </c>
      <c r="RL85" t="n">
        <v/>
      </c>
      <c r="RM85" t="n">
        <v/>
      </c>
      <c r="RN85" t="n">
        <v/>
      </c>
      <c r="RO85" t="n">
        <v/>
      </c>
      <c r="RP85" t="n">
        <v/>
      </c>
      <c r="RQ85" t="n">
        <v/>
      </c>
      <c r="RR85" t="n">
        <v/>
      </c>
      <c r="RS85" t="n">
        <v/>
      </c>
      <c r="RT85" t="n">
        <v/>
      </c>
      <c r="RU85" t="n">
        <v/>
      </c>
      <c r="RV85" t="n">
        <v/>
      </c>
      <c r="RW85" t="n">
        <v/>
      </c>
      <c r="RX85" t="n">
        <v/>
      </c>
      <c r="RY85" t="n">
        <v/>
      </c>
      <c r="RZ85" t="n">
        <v/>
      </c>
      <c r="SA85" t="n">
        <v/>
      </c>
      <c r="SB85" t="n">
        <v/>
      </c>
      <c r="SC85" t="n">
        <v/>
      </c>
      <c r="SD85" t="n">
        <v/>
      </c>
      <c r="SE85" t="n">
        <v/>
      </c>
      <c r="SF85" t="n">
        <v/>
      </c>
      <c r="SG85" t="n">
        <v/>
      </c>
      <c r="SH85" t="n">
        <v/>
      </c>
      <c r="SI85" t="n">
        <v/>
      </c>
      <c r="SJ85" t="n">
        <v/>
      </c>
      <c r="SK85" t="n">
        <v/>
      </c>
      <c r="SL85" t="n">
        <v/>
      </c>
      <c r="SM85" t="n">
        <v/>
      </c>
      <c r="SN85" t="n">
        <v/>
      </c>
      <c r="SO85" t="n">
        <v/>
      </c>
      <c r="SP85" t="n">
        <v/>
      </c>
      <c r="SQ85" t="n">
        <v/>
      </c>
      <c r="SR85" t="n">
        <v/>
      </c>
      <c r="SS85" t="n">
        <v/>
      </c>
      <c r="ST85" t="n">
        <v/>
      </c>
      <c r="SU85" t="n">
        <v/>
      </c>
      <c r="SV85" t="n">
        <v/>
      </c>
      <c r="SW85" t="n">
        <v/>
      </c>
      <c r="SX85" t="n">
        <v/>
      </c>
      <c r="SY85" t="n">
        <v/>
      </c>
      <c r="SZ85" t="n">
        <v>10</v>
      </c>
      <c r="TA85" t="n">
        <v/>
      </c>
      <c r="TB85" t="n">
        <v/>
      </c>
      <c r="TC85" t="n">
        <v/>
      </c>
      <c r="TD85" t="n">
        <v/>
      </c>
      <c r="TE85" t="n">
        <v/>
      </c>
      <c r="TF85" t="n">
        <v/>
      </c>
      <c r="TG85" t="n">
        <v/>
      </c>
      <c r="TH85" t="n">
        <v/>
      </c>
      <c r="TI85" t="n">
        <v/>
      </c>
      <c r="TJ85" t="n">
        <v/>
      </c>
      <c r="TK85" t="n">
        <v/>
      </c>
      <c r="TL85" t="n">
        <v/>
      </c>
      <c r="TM85" t="n">
        <v/>
      </c>
      <c r="TN85" t="n">
        <v/>
      </c>
      <c r="TO85" t="n">
        <v/>
      </c>
      <c r="TP85" t="n">
        <v/>
      </c>
      <c r="TQ85" t="n">
        <v/>
      </c>
      <c r="TR85" t="n">
        <v/>
      </c>
      <c r="TS85" t="n">
        <v/>
      </c>
      <c r="TT85" t="n">
        <v/>
      </c>
      <c r="TU85" t="n">
        <v/>
      </c>
      <c r="TV85" t="n">
        <v/>
      </c>
      <c r="TW85" t="n">
        <v/>
      </c>
      <c r="TX85" t="n">
        <v/>
      </c>
      <c r="TY85" t="n">
        <v/>
      </c>
      <c r="TZ85" t="n">
        <v/>
      </c>
      <c r="UA85" t="n">
        <v/>
      </c>
      <c r="UB85" t="n">
        <v/>
      </c>
      <c r="UC85" t="n">
        <v/>
      </c>
      <c r="UD85" t="n">
        <v/>
      </c>
      <c r="UE85" t="n">
        <v/>
      </c>
      <c r="UF85" t="n">
        <v/>
      </c>
      <c r="UG85" t="n">
        <v/>
      </c>
      <c r="UH85" t="n">
        <v/>
      </c>
      <c r="UI85" t="n">
        <v/>
      </c>
      <c r="UJ85" t="n">
        <v/>
      </c>
      <c r="UK85" t="n">
        <v/>
      </c>
      <c r="UL85" t="n">
        <v/>
      </c>
      <c r="UM85" t="n">
        <v/>
      </c>
      <c r="UN85" t="n">
        <v/>
      </c>
      <c r="UO85" t="n">
        <v/>
      </c>
      <c r="UP85" t="n">
        <v/>
      </c>
      <c r="UQ85" t="n">
        <v/>
      </c>
      <c r="UR85" t="n">
        <v/>
      </c>
      <c r="US85" t="n">
        <v/>
      </c>
      <c r="UT85" t="n">
        <v/>
      </c>
      <c r="UU85" t="n">
        <v/>
      </c>
      <c r="UV85" t="inlineStr">
        <is>
          <t>Pemberian pakan di kandang</t>
        </is>
      </c>
      <c r="UW85" t="n">
        <v/>
      </c>
      <c r="UX85" t="n">
        <v/>
      </c>
      <c r="UY85" t="n">
        <v/>
      </c>
      <c r="UZ85" t="n">
        <v/>
      </c>
      <c r="VA85" t="n">
        <v/>
      </c>
      <c r="VB85" t="n">
        <v/>
      </c>
      <c r="VC85" t="n">
        <v/>
      </c>
      <c r="VD85" t="inlineStr">
        <is>
          <t>Sangat teratur (setiap hari)</t>
        </is>
      </c>
      <c r="VE85" t="n">
        <v/>
      </c>
      <c r="VF85" t="n">
        <v/>
      </c>
      <c r="VG85" t="n">
        <v/>
      </c>
      <c r="VH85" t="n">
        <v/>
      </c>
      <c r="VI85" t="n">
        <v/>
      </c>
      <c r="VJ85" t="n">
        <v/>
      </c>
      <c r="VK85" t="n">
        <v/>
      </c>
      <c r="VL85" t="inlineStr">
        <is>
          <t>Sangat sering (&gt;1 kali sehari)</t>
        </is>
      </c>
      <c r="VM85" t="n">
        <v/>
      </c>
      <c r="VN85" t="n">
        <v/>
      </c>
      <c r="VO85" t="n">
        <v/>
      </c>
      <c r="VP85" t="n">
        <v/>
      </c>
      <c r="VQ85" t="n">
        <v/>
      </c>
      <c r="VR85" t="n">
        <v/>
      </c>
      <c r="VS85" t="n">
        <v/>
      </c>
      <c r="VT85" t="n">
        <v/>
      </c>
      <c r="VU85" t="n">
        <v/>
      </c>
      <c r="VV85" t="n">
        <v/>
      </c>
      <c r="VW85" t="n">
        <v/>
      </c>
      <c r="VX85" t="n">
        <v/>
      </c>
      <c r="VY85" t="n">
        <v/>
      </c>
      <c r="VZ85" t="n">
        <v/>
      </c>
      <c r="WA85" t="n">
        <v/>
      </c>
      <c r="WB85" t="n">
        <v/>
      </c>
      <c r="WC85" t="n">
        <v/>
      </c>
      <c r="WD85" t="n">
        <v/>
      </c>
      <c r="WE85" t="n">
        <v/>
      </c>
      <c r="WF85" t="inlineStr">
        <is>
          <t>6-Digester biogas</t>
        </is>
      </c>
      <c r="WG85" t="n">
        <v>0</v>
      </c>
      <c r="WH85" t="n">
        <v>0</v>
      </c>
      <c r="WI85" t="n">
        <v>0</v>
      </c>
      <c r="WJ85" t="n">
        <v>0</v>
      </c>
      <c r="WK85" t="n">
        <v>0</v>
      </c>
      <c r="WL85" t="n">
        <v>0</v>
      </c>
      <c r="WM85" t="n">
        <v>0</v>
      </c>
      <c r="WN85" t="n">
        <v>0</v>
      </c>
      <c r="WO85" t="n">
        <v>0</v>
      </c>
      <c r="WP85" t="n">
        <v>1</v>
      </c>
      <c r="WQ85" t="n">
        <v>0</v>
      </c>
      <c r="WR85" t="n">
        <v>0</v>
      </c>
      <c r="WS85" t="n">
        <v/>
      </c>
      <c r="WT85" t="n">
        <v/>
      </c>
      <c r="WU85" t="n">
        <v/>
      </c>
      <c r="WV85" t="n">
        <v/>
      </c>
      <c r="WW85" t="n">
        <v/>
      </c>
      <c r="WX85" t="n">
        <v/>
      </c>
      <c r="WY85" t="n">
        <v/>
      </c>
      <c r="WZ85" t="n">
        <v/>
      </c>
      <c r="XA85" t="n">
        <v/>
      </c>
      <c r="XB85" t="n">
        <v/>
      </c>
      <c r="XC85" t="n">
        <v/>
      </c>
      <c r="XD85" t="n">
        <v/>
      </c>
      <c r="XE85" t="n">
        <v/>
      </c>
      <c r="XF85" t="n">
        <v/>
      </c>
      <c r="XG85" t="n">
        <v/>
      </c>
      <c r="XH85" t="n">
        <v/>
      </c>
      <c r="XI85" t="n">
        <v/>
      </c>
      <c r="XJ85" t="n">
        <v/>
      </c>
      <c r="XK85" t="n">
        <v/>
      </c>
      <c r="XL85" t="n">
        <v/>
      </c>
      <c r="XM85" t="n">
        <v/>
      </c>
      <c r="XN85" t="n">
        <v/>
      </c>
      <c r="XO85" t="n">
        <v/>
      </c>
      <c r="XP85" t="n">
        <v/>
      </c>
      <c r="XQ85" t="n">
        <v/>
      </c>
      <c r="XR85" t="n">
        <v/>
      </c>
      <c r="XS85" t="n">
        <v/>
      </c>
      <c r="XT85" t="n">
        <v/>
      </c>
      <c r="XU85" t="n">
        <v/>
      </c>
      <c r="XV85" t="n">
        <v/>
      </c>
      <c r="XW85" t="n">
        <v/>
      </c>
      <c r="XX85" t="n">
        <v/>
      </c>
      <c r="XY85" t="n">
        <v/>
      </c>
      <c r="XZ85" t="n">
        <v/>
      </c>
      <c r="YA85" t="n">
        <v/>
      </c>
      <c r="YB85" t="n">
        <v/>
      </c>
      <c r="YC85" t="n">
        <v/>
      </c>
      <c r="YD85" t="n">
        <v/>
      </c>
      <c r="YE85" t="n">
        <v/>
      </c>
      <c r="YF85" t="n">
        <v/>
      </c>
      <c r="YG85" t="n">
        <v/>
      </c>
      <c r="YH85" t="n">
        <v/>
      </c>
      <c r="YI85" t="n">
        <v/>
      </c>
      <c r="YJ85" t="n">
        <v/>
      </c>
      <c r="YK85" t="n">
        <v/>
      </c>
      <c r="YL85" t="n">
        <v/>
      </c>
      <c r="YM85" t="n">
        <v/>
      </c>
      <c r="YN85" t="n">
        <v/>
      </c>
      <c r="YO85" t="n">
        <v/>
      </c>
      <c r="YP85" t="n">
        <v/>
      </c>
      <c r="YQ85" t="n">
        <v/>
      </c>
      <c r="YR85" t="n">
        <v/>
      </c>
      <c r="YS85" t="n">
        <v/>
      </c>
      <c r="YT85" t="n">
        <v/>
      </c>
      <c r="YU85" t="n">
        <v/>
      </c>
      <c r="YV85" t="n">
        <v/>
      </c>
      <c r="YW85" t="n">
        <v/>
      </c>
      <c r="YX85" t="n">
        <v/>
      </c>
      <c r="YY85" t="n">
        <v/>
      </c>
      <c r="YZ85" t="n">
        <v/>
      </c>
      <c r="ZA85" t="n">
        <v/>
      </c>
      <c r="ZB85" t="n">
        <v/>
      </c>
      <c r="ZC85" t="n">
        <v/>
      </c>
      <c r="ZD85" t="n">
        <v/>
      </c>
      <c r="ZE85" t="n">
        <v/>
      </c>
      <c r="ZF85" t="n">
        <v/>
      </c>
      <c r="ZG85" t="n">
        <v/>
      </c>
      <c r="ZH85" t="n">
        <v/>
      </c>
      <c r="ZI85" t="n">
        <v/>
      </c>
      <c r="ZJ85" t="n">
        <v/>
      </c>
      <c r="ZK85" t="n">
        <v/>
      </c>
      <c r="ZL85" t="n">
        <v/>
      </c>
      <c r="ZM85" t="n">
        <v/>
      </c>
      <c r="ZN85" t="n">
        <v/>
      </c>
      <c r="ZO85" t="n">
        <v>50</v>
      </c>
      <c r="ZP85" t="n">
        <v/>
      </c>
      <c r="ZQ85" t="n">
        <v/>
      </c>
      <c r="ZR85" t="n">
        <v/>
      </c>
      <c r="ZS85" t="n">
        <v/>
      </c>
      <c r="ZT85" t="n">
        <v/>
      </c>
      <c r="ZU85" t="n">
        <v/>
      </c>
      <c r="ZV85" t="n">
        <v/>
      </c>
      <c r="ZW85" t="n">
        <v>2</v>
      </c>
      <c r="ZX85" t="n">
        <v/>
      </c>
      <c r="ZY85" t="n">
        <v/>
      </c>
      <c r="ZZ85" t="n">
        <v/>
      </c>
      <c r="AAA85" t="n">
        <v/>
      </c>
      <c r="AAB85" t="n">
        <v/>
      </c>
      <c r="AAC85" t="n">
        <v/>
      </c>
      <c r="AAD85" t="n">
        <v/>
      </c>
      <c r="AAE85" t="inlineStr">
        <is>
          <t>Pakan segar (misal: rumput)</t>
        </is>
      </c>
      <c r="AAF85" t="n">
        <v/>
      </c>
      <c r="AAG85" t="n">
        <v/>
      </c>
      <c r="AAH85" t="n">
        <v/>
      </c>
      <c r="AAI85" t="n">
        <v/>
      </c>
      <c r="AAJ85" t="n">
        <v/>
      </c>
      <c r="AAK85" t="n">
        <v/>
      </c>
      <c r="AAL85" t="inlineStr">
        <is>
          <t>Tidak</t>
        </is>
      </c>
      <c r="AAM85" t="n">
        <v/>
      </c>
      <c r="AAN85" t="n">
        <v/>
      </c>
      <c r="AAO85" t="n">
        <v/>
      </c>
      <c r="AAP85" t="n">
        <v/>
      </c>
      <c r="AAQ85" t="n">
        <v/>
      </c>
      <c r="AAR85" t="inlineStr">
        <is>
          <t>Tidak</t>
        </is>
      </c>
      <c r="AAS85" t="inlineStr">
        <is>
          <t>Tidak pasti/ragu-ragu</t>
        </is>
      </c>
      <c r="AAT85" t="inlineStr">
        <is>
          <t>Digunakan untuk pupuk di lahan pertanian sendiri</t>
        </is>
      </c>
      <c r="AAU85" t="n">
        <v>1</v>
      </c>
      <c r="AAV85" t="n">
        <v>0</v>
      </c>
      <c r="AAW85" t="n">
        <v>0</v>
      </c>
      <c r="AAX85" t="n">
        <v>0</v>
      </c>
      <c r="AAY85" t="n">
        <v>0</v>
      </c>
      <c r="AAZ85" t="n">
        <v>0</v>
      </c>
      <c r="ABA85" t="n">
        <v>0</v>
      </c>
      <c r="ABB85" t="inlineStr">
        <is>
          <t>Pembenah tanah (soil conditioner)</t>
        </is>
      </c>
      <c r="ABC85" t="n">
        <v>0</v>
      </c>
      <c r="ABD85" t="n">
        <v>1</v>
      </c>
      <c r="ABE85" t="n">
        <v>0</v>
      </c>
      <c r="ABF85" t="n">
        <v>0</v>
      </c>
      <c r="ABG85" t="n">
        <v>0</v>
      </c>
      <c r="ABH85" t="n">
        <v/>
      </c>
      <c r="ABI85" t="n">
        <v/>
      </c>
      <c r="ABJ85" t="n">
        <v/>
      </c>
      <c r="ABK85" t="n">
        <v/>
      </c>
      <c r="ABL85" t="n">
        <v/>
      </c>
      <c r="ABM85" t="n">
        <v/>
      </c>
      <c r="ABN85" t="n">
        <v/>
      </c>
      <c r="ABO85" t="n">
        <v/>
      </c>
      <c r="ABP85" t="n">
        <v/>
      </c>
      <c r="ABQ85" t="inlineStr">
        <is>
          <t>Kolonjono</t>
        </is>
      </c>
      <c r="ABR85" t="inlineStr">
        <is>
          <t>Jarang (1 bulan sekali)</t>
        </is>
      </c>
      <c r="ABS85" t="n">
        <v>500</v>
      </c>
      <c r="ABT85" t="n">
        <v/>
      </c>
      <c r="ABU85" t="n">
        <v>110</v>
      </c>
      <c r="ABV85" t="n">
        <v>0</v>
      </c>
      <c r="ABW85" t="inlineStr">
        <is>
          <t>Urea</t>
        </is>
      </c>
      <c r="ABX85" t="n">
        <v/>
      </c>
      <c r="ABY85" t="n">
        <v>0</v>
      </c>
      <c r="ABZ85" t="n">
        <v>0</v>
      </c>
      <c r="ACA85" t="n">
        <v>0</v>
      </c>
      <c r="ACB85" t="n">
        <v>0</v>
      </c>
      <c r="ACC85" t="n">
        <v>0</v>
      </c>
      <c r="ACD85" t="n">
        <v>0</v>
      </c>
      <c r="ACE85" t="inlineStr">
        <is>
          <t>Tidak</t>
        </is>
      </c>
      <c r="ACF85" t="inlineStr">
        <is>
          <t>Sangat meningkat</t>
        </is>
      </c>
      <c r="ACG85" t="inlineStr">
        <is>
          <t>Cukup meningkat</t>
        </is>
      </c>
      <c r="ACH85" t="inlineStr">
        <is>
          <t>Cukup meningkat</t>
        </is>
      </c>
      <c r="ACI85" t="n">
        <v/>
      </c>
      <c r="ACJ85" t="n">
        <v/>
      </c>
      <c r="ACK85" t="n">
        <v/>
      </c>
      <c r="ACL85" t="n">
        <v/>
      </c>
      <c r="ACM85" t="n">
        <v/>
      </c>
      <c r="ACN85" t="n">
        <v/>
      </c>
      <c r="ACO85" t="n">
        <v/>
      </c>
      <c r="ACP85" t="n">
        <v/>
      </c>
      <c r="ACQ85" t="n">
        <v/>
      </c>
      <c r="ACR85" t="n">
        <v/>
      </c>
      <c r="ACS85" t="n">
        <v/>
      </c>
      <c r="ACT85" t="n">
        <v>0</v>
      </c>
      <c r="ACU85" t="inlineStr">
        <is>
          <t>Manfaat besar dan membantu kehidupan sehari-hari</t>
        </is>
      </c>
      <c r="ACV85" t="inlineStr">
        <is>
          <t>Berkurang</t>
        </is>
      </c>
      <c r="ACW85" t="inlineStr">
        <is>
          <t>Anggota keluarga - Perempuan dewasa</t>
        </is>
      </c>
      <c r="ACX85" t="inlineStr">
        <is>
          <t>Netral/tidak tahu</t>
        </is>
      </c>
      <c r="ACY85" t="inlineStr">
        <is>
          <t>Anggota keluarga - Laki-laki dewasa Anggota keluarga - Perempuan dewasa Anggota keluarga - Anak-anak</t>
        </is>
      </c>
      <c r="ACZ85" t="n">
        <v>1</v>
      </c>
      <c r="ADA85" t="n">
        <v>1</v>
      </c>
      <c r="ADB85" t="n">
        <v>1</v>
      </c>
      <c r="ADC85" t="n">
        <v>0</v>
      </c>
      <c r="ADD85" t="inlineStr">
        <is>
          <t>Sangat puas</t>
        </is>
      </c>
      <c r="ADE85" t="inlineStr">
        <is>
          <t>Puas</t>
        </is>
      </c>
      <c r="ADF85" t="inlineStr">
        <is>
          <t>Puas</t>
        </is>
      </c>
      <c r="ADG85" t="inlineStr">
        <is>
          <t>Puas</t>
        </is>
      </c>
      <c r="ADH85" t="inlineStr">
        <is>
          <t>Tidak</t>
        </is>
      </c>
      <c r="ADI85" t="n">
        <v/>
      </c>
      <c r="ADJ85" t="inlineStr">
        <is>
          <t>Puas</t>
        </is>
      </c>
      <c r="ADK85" t="n">
        <v/>
      </c>
      <c r="ADL85" t="n">
        <v/>
      </c>
      <c r="ADM85" t="n">
        <v/>
      </c>
      <c r="ADN85" t="n">
        <v/>
      </c>
      <c r="ADO85" t="n">
        <v/>
      </c>
      <c r="ADP85" t="n">
        <v/>
      </c>
      <c r="ADQ85" t="n">
        <v/>
      </c>
      <c r="ADR85" t="n">
        <v/>
      </c>
      <c r="ADS85" t="n">
        <v/>
      </c>
      <c r="ADT85" t="n">
        <v/>
      </c>
      <c r="ADU85" t="inlineStr">
        <is>
          <t>Memperbaiki sendiri</t>
        </is>
      </c>
      <c r="ADV85" t="n">
        <v>0</v>
      </c>
      <c r="ADW85" t="n">
        <v>0</v>
      </c>
      <c r="ADX85" t="n">
        <v>0</v>
      </c>
      <c r="ADY85" t="n">
        <v>0</v>
      </c>
      <c r="ADZ85" t="n">
        <v>0</v>
      </c>
      <c r="AEA85" t="n">
        <v>1</v>
      </c>
      <c r="AEB85" t="n">
        <v>0</v>
      </c>
      <c r="AEC85" t="n">
        <v>0</v>
      </c>
      <c r="AED85" t="inlineStr">
        <is>
          <t>X</t>
        </is>
      </c>
      <c r="AEE85" t="inlineStr">
        <is>
          <t>Laki-laki dewasa</t>
        </is>
      </c>
      <c r="AEF85" t="n">
        <v/>
      </c>
      <c r="AEG85" t="inlineStr">
        <is>
          <t>Menelepon atau WA langsung</t>
        </is>
      </c>
      <c r="AEH85" t="n">
        <v/>
      </c>
      <c r="AEI85" t="inlineStr">
        <is>
          <t>X</t>
        </is>
      </c>
      <c r="AEJ85" t="inlineStr">
        <is>
          <t>Ya, selalu</t>
        </is>
      </c>
      <c r="AEK85"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AEL85" t="n">
        <v>1</v>
      </c>
      <c r="AEM85" t="n">
        <v>1</v>
      </c>
      <c r="AEN85" t="n">
        <v>1</v>
      </c>
      <c r="AEO85" t="n">
        <v>1</v>
      </c>
      <c r="AEP85" t="n">
        <v>1</v>
      </c>
      <c r="AEQ85" t="n">
        <v>1</v>
      </c>
      <c r="AER85" t="n">
        <v>1</v>
      </c>
      <c r="AES85" t="n">
        <v>1</v>
      </c>
      <c r="AET85" t="n">
        <v>1</v>
      </c>
      <c r="AEU85" t="n">
        <v>1</v>
      </c>
      <c r="AEV85" t="n">
        <v>1</v>
      </c>
      <c r="AEW85" t="n">
        <v>0</v>
      </c>
      <c r="AEX85" t="n">
        <v/>
      </c>
      <c r="AEY85" t="inlineStr">
        <is>
          <t>Mengurangi pengeluaran energi</t>
        </is>
      </c>
      <c r="AEZ85" t="n">
        <v/>
      </c>
      <c r="AFA85" t="inlineStr">
        <is>
          <t>Koperasi</t>
        </is>
      </c>
      <c r="AFB85" t="n">
        <v/>
      </c>
      <c r="AFC85" t="inlineStr">
        <is>
          <t>1000524796-19_16_41.jpg</t>
        </is>
      </c>
      <c r="AFD85" t="inlineStr">
        <is>
          <t>https://kf.kobotoolbox.org/api/v2/assets/avstPQqLr3Ab3ZdcVTXZ6f/data/663596944/attachments/attdEaCKGowuAbMcqA4He9iM/</t>
        </is>
      </c>
      <c r="AFE85" t="inlineStr">
        <is>
          <t>1000524792-19_16_49.jpg</t>
        </is>
      </c>
      <c r="AFF85" t="inlineStr">
        <is>
          <t>https://kf.kobotoolbox.org/api/v2/assets/avstPQqLr3Ab3ZdcVTXZ6f/data/663596944/attachments/attjJAx6E4xVyoK9E5doqmz7/</t>
        </is>
      </c>
      <c r="AFG85" t="inlineStr">
        <is>
          <t>Fahrizal khoirul rozikin</t>
        </is>
      </c>
      <c r="AFH85" t="n">
        <v/>
      </c>
      <c r="AFI85" t="inlineStr">
        <is>
          <t>E12: pemberian pakan konsentrat dan hijauan</t>
        </is>
      </c>
    </row>
    <row r="86">
      <c r="A86" t="n">
        <v/>
      </c>
      <c r="B86" t="n">
        <v/>
      </c>
      <c r="C86" t="n">
        <v/>
      </c>
      <c r="D86" t="inlineStr">
        <is>
          <t>dudung</t>
        </is>
      </c>
      <c r="E86" t="n">
        <v>0</v>
      </c>
      <c r="F86" t="inlineStr">
        <is>
          <t>-7.89512 112.764873 947 94.61699676513672</t>
        </is>
      </c>
      <c r="G86" t="n">
        <v>-7.89512</v>
      </c>
      <c r="H86" t="n">
        <v>112.764873</v>
      </c>
      <c r="I86" t="n">
        <v>947</v>
      </c>
      <c r="J86" t="n">
        <v>94.61699677</v>
      </c>
      <c r="K86" t="n">
        <v>0</v>
      </c>
      <c r="L86" t="inlineStr">
        <is>
          <t>-7.895546 112.764899 0 84.79199981689453</t>
        </is>
      </c>
      <c r="M86" t="n">
        <v>-7.895546</v>
      </c>
      <c r="N86" t="n">
        <v>112.764899</v>
      </c>
      <c r="O86" t="n">
        <v>0</v>
      </c>
      <c r="P86" t="n">
        <v>84.79199982</v>
      </c>
      <c r="Q86" t="n">
        <v>0</v>
      </c>
      <c r="R86" t="inlineStr">
        <is>
          <t>Jawa Timur</t>
        </is>
      </c>
      <c r="S86" t="n">
        <v>0</v>
      </c>
      <c r="T86" t="n">
        <v>0</v>
      </c>
      <c r="U86" t="n">
        <v>0</v>
      </c>
      <c r="V86" t="n">
        <v>0</v>
      </c>
      <c r="W86" t="n">
        <v>0</v>
      </c>
      <c r="X86" t="n">
        <v>1</v>
      </c>
      <c r="Y86" t="n">
        <v>0</v>
      </c>
      <c r="Z86" t="n">
        <v>0</v>
      </c>
      <c r="AA86" t="n">
        <v>0</v>
      </c>
      <c r="AB86" t="n">
        <v>0</v>
      </c>
      <c r="AC86" t="inlineStr">
        <is>
          <t>MALANG</t>
        </is>
      </c>
      <c r="AD86" t="inlineStr">
        <is>
          <t>JABUNG</t>
        </is>
      </c>
      <c r="AE86" t="inlineStr">
        <is>
          <t>KEMIRI</t>
        </is>
      </c>
      <c r="AF86" t="inlineStr">
        <is>
          <t>KAN JABUNG</t>
        </is>
      </c>
      <c r="AG86" t="inlineStr">
        <is>
          <t>KJP0405</t>
        </is>
      </c>
      <c r="AH86" t="n">
        <v>13</v>
      </c>
      <c r="AI86" t="inlineStr">
        <is>
          <t>VPA1</t>
        </is>
      </c>
      <c r="AJ86" t="inlineStr">
        <is>
          <t>Aktif</t>
        </is>
      </c>
      <c r="AK86" t="n">
        <v>60</v>
      </c>
      <c r="AL86" t="inlineStr">
        <is>
          <t>Laki-laki</t>
        </is>
      </c>
      <c r="AM86" t="inlineStr">
        <is>
          <t>Sudah menikah</t>
        </is>
      </c>
      <c r="AN86" t="inlineStr">
        <is>
          <t>SMA/Sederajat</t>
        </is>
      </c>
      <c r="AO86" t="inlineStr">
        <is>
          <t>Wiraswasta</t>
        </is>
      </c>
      <c r="AP86" t="n">
        <v>0</v>
      </c>
      <c r="AQ86" t="n">
        <v>0</v>
      </c>
      <c r="AR86" t="n">
        <v>0</v>
      </c>
      <c r="AS86" t="n">
        <v>1</v>
      </c>
      <c r="AT86" t="n">
        <v>0</v>
      </c>
      <c r="AU86" t="n">
        <v>0</v>
      </c>
      <c r="AV86" t="n">
        <v>0</v>
      </c>
      <c r="AW86" t="n">
        <v>0</v>
      </c>
      <c r="AX86" t="n">
        <v/>
      </c>
      <c r="AY86" t="inlineStr">
        <is>
          <t>Peternak</t>
        </is>
      </c>
      <c r="AZ86" t="n">
        <v>0</v>
      </c>
      <c r="BA86" t="n">
        <v>1</v>
      </c>
      <c r="BB86" t="n">
        <v>0</v>
      </c>
      <c r="BC86" t="n">
        <v>0</v>
      </c>
      <c r="BD86" t="n">
        <v>0</v>
      </c>
      <c r="BE86" t="n">
        <v>0</v>
      </c>
      <c r="BF86" t="n">
        <v>0</v>
      </c>
      <c r="BG86" t="n">
        <v>0</v>
      </c>
      <c r="BH86" t="n">
        <v/>
      </c>
      <c r="BI86" t="inlineStr">
        <is>
          <t>&gt;Rp3.500.000</t>
        </is>
      </c>
      <c r="BJ86" t="n">
        <v>2</v>
      </c>
      <c r="BK86" t="n">
        <v>2</v>
      </c>
      <c r="BL86" t="n">
        <v>0</v>
      </c>
      <c r="BM86" t="n">
        <v>0</v>
      </c>
      <c r="BN86" t="inlineStr">
        <is>
          <t>Milik sendiri</t>
        </is>
      </c>
      <c r="BO86" t="inlineStr">
        <is>
          <t>Permanen (dinding bata dan semen)</t>
        </is>
      </c>
      <c r="BP86" t="n">
        <v>1</v>
      </c>
      <c r="BQ86" t="n">
        <v>0</v>
      </c>
      <c r="BR86" t="n">
        <v>0</v>
      </c>
      <c r="BS86" t="n">
        <v>0</v>
      </c>
      <c r="BT86" t="n">
        <v>0</v>
      </c>
      <c r="BU86" t="n">
        <v/>
      </c>
      <c r="BV86" t="inlineStr">
        <is>
          <t>Keramik/ubin</t>
        </is>
      </c>
      <c r="BW86" t="n">
        <v>0</v>
      </c>
      <c r="BX86" t="n">
        <v>0</v>
      </c>
      <c r="BY86" t="n">
        <v>1</v>
      </c>
      <c r="BZ86" t="n">
        <v>0</v>
      </c>
      <c r="CA86" t="n">
        <v>0</v>
      </c>
      <c r="CB86" t="n">
        <v/>
      </c>
      <c r="CC86" t="inlineStr">
        <is>
          <t>Genting</t>
        </is>
      </c>
      <c r="CD86" t="n">
        <v>0</v>
      </c>
      <c r="CE86" t="n">
        <v>0</v>
      </c>
      <c r="CF86" t="n">
        <v>0</v>
      </c>
      <c r="CG86" t="n">
        <v>0</v>
      </c>
      <c r="CH86" t="n">
        <v>0</v>
      </c>
      <c r="CI86" t="n">
        <v>1</v>
      </c>
      <c r="CJ86" t="n">
        <v>0</v>
      </c>
      <c r="CK86" t="n">
        <v/>
      </c>
      <c r="CL86" t="inlineStr">
        <is>
          <t>Ya</t>
        </is>
      </c>
      <c r="CM86" t="n">
        <v>2013</v>
      </c>
      <c r="CN86" t="inlineStr">
        <is>
          <t>Fixed-Dome (Kubah Tetap)</t>
        </is>
      </c>
      <c r="CO86" t="inlineStr">
        <is>
          <t>12 m³ (10-11 ekor sapi, ±10 jam memasak/hari, ±100 kg slurry/hari)</t>
        </is>
      </c>
      <c r="CP86" t="inlineStr">
        <is>
          <t>Anggota keluarga - laki-laki</t>
        </is>
      </c>
      <c r="CQ86" t="n">
        <v>0</v>
      </c>
      <c r="CR86" t="n">
        <v>0</v>
      </c>
      <c r="CS86" t="n">
        <v>0</v>
      </c>
      <c r="CT86" t="n">
        <v>0</v>
      </c>
      <c r="CU86" t="n">
        <v>1</v>
      </c>
      <c r="CV86" t="n">
        <v>0</v>
      </c>
      <c r="CW86" t="n">
        <v>0</v>
      </c>
      <c r="CX86" t="n">
        <v>0</v>
      </c>
      <c r="CY86" t="inlineStr">
        <is>
          <t>Anggota keluarga - laki-laki</t>
        </is>
      </c>
      <c r="CZ86" t="n">
        <v>1</v>
      </c>
      <c r="DA86" t="n">
        <v>0</v>
      </c>
      <c r="DB86" t="n">
        <v>0</v>
      </c>
      <c r="DC86" t="n">
        <v/>
      </c>
      <c r="DD86" t="inlineStr">
        <is>
          <t>CPO atau pendamping</t>
        </is>
      </c>
      <c r="DE86" t="n">
        <v>0</v>
      </c>
      <c r="DF86" t="n">
        <v>0</v>
      </c>
      <c r="DG86" t="n">
        <v>1</v>
      </c>
      <c r="DH86" t="n">
        <v>0</v>
      </c>
      <c r="DI86" t="n">
        <v/>
      </c>
      <c r="DJ86" t="inlineStr">
        <is>
          <t>CPO atau pendamping</t>
        </is>
      </c>
      <c r="DK86" t="n">
        <v>0</v>
      </c>
      <c r="DL86" t="n">
        <v>0</v>
      </c>
      <c r="DM86" t="n">
        <v>1</v>
      </c>
      <c r="DN86" t="n">
        <v>0</v>
      </c>
      <c r="DO86" t="n">
        <v/>
      </c>
      <c r="DP86" t="inlineStr">
        <is>
          <t>Ya</t>
        </is>
      </c>
      <c r="DQ86" t="n">
        <v/>
      </c>
      <c r="DR86" t="n">
        <v/>
      </c>
      <c r="DS86" t="n">
        <v/>
      </c>
      <c r="DT86" t="n">
        <v/>
      </c>
      <c r="DU86" t="n">
        <v/>
      </c>
      <c r="DV86" t="n">
        <v/>
      </c>
      <c r="DW86" t="n">
        <v/>
      </c>
      <c r="DX86" t="n">
        <v/>
      </c>
      <c r="DY86" t="n">
        <v/>
      </c>
      <c r="DZ86" t="n">
        <v/>
      </c>
      <c r="EA86" t="n">
        <v/>
      </c>
      <c r="EB86" t="n">
        <v/>
      </c>
      <c r="EC86" t="n">
        <v/>
      </c>
      <c r="ED86" t="n">
        <v/>
      </c>
      <c r="EE86" t="n">
        <v/>
      </c>
      <c r="EF86" t="n">
        <v/>
      </c>
      <c r="EG86" t="n">
        <v/>
      </c>
      <c r="EH86" t="n">
        <v/>
      </c>
      <c r="EI86" t="inlineStr">
        <is>
          <t>Tidak ada masalah</t>
        </is>
      </c>
      <c r="EJ86" t="n">
        <v>0</v>
      </c>
      <c r="EK86" t="n">
        <v>0</v>
      </c>
      <c r="EL86" t="n">
        <v>0</v>
      </c>
      <c r="EM86" t="n">
        <v>1</v>
      </c>
      <c r="EN86" t="n">
        <v>0</v>
      </c>
      <c r="EO86" t="n">
        <v/>
      </c>
      <c r="EP86" t="inlineStr">
        <is>
          <t>Ya, sangat jelas dan mudah diikuti</t>
        </is>
      </c>
      <c r="EQ86" t="inlineStr">
        <is>
          <t>Pelatihan</t>
        </is>
      </c>
      <c r="ER86" t="inlineStr">
        <is>
          <t>CPO atau pendamping</t>
        </is>
      </c>
      <c r="ES86" t="n">
        <v>1</v>
      </c>
      <c r="ET86" t="n">
        <v>0</v>
      </c>
      <c r="EU86" t="n">
        <v>0</v>
      </c>
      <c r="EV86" t="n">
        <v>0</v>
      </c>
      <c r="EW86" t="n">
        <v/>
      </c>
      <c r="EX86" t="inlineStr">
        <is>
          <t>Anggota keluarga - Laki-laki</t>
        </is>
      </c>
      <c r="EY86" t="n">
        <v>1</v>
      </c>
      <c r="EZ86" t="n">
        <v>0</v>
      </c>
      <c r="FA86" t="n">
        <v>0</v>
      </c>
      <c r="FB86" t="n">
        <v/>
      </c>
      <c r="FC86" t="inlineStr">
        <is>
          <t>Setiap minggu</t>
        </is>
      </c>
      <c r="FD86" t="n">
        <v/>
      </c>
      <c r="FE86" t="inlineStr">
        <is>
          <t>Mengetahui</t>
        </is>
      </c>
      <c r="FF86" t="inlineStr">
        <is>
          <t>Cukup sering (2 minggu sekali)</t>
        </is>
      </c>
      <c r="FG86" t="inlineStr">
        <is>
          <t>Mengetahui</t>
        </is>
      </c>
      <c r="FH86" t="inlineStr">
        <is>
          <t>Cukup sering (2 minggu sekali)</t>
        </is>
      </c>
      <c r="FI86" t="inlineStr">
        <is>
          <t>Mengetahui</t>
        </is>
      </c>
      <c r="FJ86" t="inlineStr">
        <is>
          <t>Sering (setiap minggu)</t>
        </is>
      </c>
      <c r="FK86" t="inlineStr">
        <is>
          <t>Mengetahui</t>
        </is>
      </c>
      <c r="FL86" t="inlineStr">
        <is>
          <t>Selalu (setiap hari)</t>
        </is>
      </c>
      <c r="FM86" t="inlineStr">
        <is>
          <t>Mengetahui</t>
        </is>
      </c>
      <c r="FN86" t="inlineStr">
        <is>
          <t>Sering (setiap minggu)</t>
        </is>
      </c>
      <c r="FO86" t="inlineStr">
        <is>
          <t>Mengetahui</t>
        </is>
      </c>
      <c r="FP86" t="inlineStr">
        <is>
          <t>Sering (setiap minggu)</t>
        </is>
      </c>
      <c r="FQ86" t="inlineStr">
        <is>
          <t>Mengetahui</t>
        </is>
      </c>
      <c r="FR86" t="inlineStr">
        <is>
          <t>Ya</t>
        </is>
      </c>
      <c r="FS86" t="inlineStr">
        <is>
          <t>Mengetahui</t>
        </is>
      </c>
      <c r="FT86" t="inlineStr">
        <is>
          <t>Ya, selalu</t>
        </is>
      </c>
      <c r="FU86" t="inlineStr">
        <is>
          <t>Laki-laki dewasa</t>
        </is>
      </c>
      <c r="FV86" t="n">
        <v>1</v>
      </c>
      <c r="FW86" t="n">
        <v>0</v>
      </c>
      <c r="FX86" t="n">
        <v>0</v>
      </c>
      <c r="FY86" t="n">
        <v>0</v>
      </c>
      <c r="FZ86" t="inlineStr">
        <is>
          <t>Memahami</t>
        </is>
      </c>
      <c r="GA86" t="inlineStr">
        <is>
          <t>CPO</t>
        </is>
      </c>
      <c r="GB86" t="n">
        <v>1</v>
      </c>
      <c r="GC86" t="n">
        <v>0</v>
      </c>
      <c r="GD86" t="n">
        <v>0</v>
      </c>
      <c r="GE86" t="n">
        <v>0</v>
      </c>
      <c r="GF86" t="n">
        <v/>
      </c>
      <c r="GG86" t="inlineStr">
        <is>
          <t>Sering</t>
        </is>
      </c>
      <c r="GH86" t="inlineStr">
        <is>
          <t>Ya</t>
        </is>
      </c>
      <c r="GI86" t="inlineStr">
        <is>
          <t>Tetangga</t>
        </is>
      </c>
      <c r="GJ86" t="n">
        <v>1</v>
      </c>
      <c r="GK86" t="n">
        <v>0</v>
      </c>
      <c r="GL86" t="n">
        <v>0</v>
      </c>
      <c r="GM86" t="n">
        <v>0</v>
      </c>
      <c r="GN86" t="n">
        <v/>
      </c>
      <c r="GO86" t="n">
        <v>1</v>
      </c>
      <c r="GP86" t="inlineStr">
        <is>
          <t>Sebagian</t>
        </is>
      </c>
      <c r="GQ86" t="inlineStr">
        <is>
          <t>LPG</t>
        </is>
      </c>
      <c r="GR86" t="n">
        <v>1</v>
      </c>
      <c r="GS86" t="n">
        <v>0</v>
      </c>
      <c r="GT86" t="n">
        <v>0</v>
      </c>
      <c r="GU86" t="n">
        <v>0</v>
      </c>
      <c r="GV86" t="n">
        <v>0</v>
      </c>
      <c r="GW86" t="n">
        <v>0</v>
      </c>
      <c r="GX86" t="n">
        <v>0</v>
      </c>
      <c r="GY86" t="n">
        <v/>
      </c>
      <c r="GZ86" t="inlineStr">
        <is>
          <t>Tidak</t>
        </is>
      </c>
      <c r="HA86" t="n">
        <v/>
      </c>
      <c r="HB86" t="n">
        <v/>
      </c>
      <c r="HC86" t="n">
        <v/>
      </c>
      <c r="HD86" t="n">
        <v/>
      </c>
      <c r="HE86" t="n">
        <v/>
      </c>
      <c r="HF86" t="n">
        <v/>
      </c>
      <c r="HG86" t="n">
        <v/>
      </c>
      <c r="HH86" t="n">
        <v/>
      </c>
      <c r="HI86" t="n">
        <v/>
      </c>
      <c r="HJ86" t="n">
        <v/>
      </c>
      <c r="HK86" t="n">
        <v/>
      </c>
      <c r="HL86" t="n">
        <v/>
      </c>
      <c r="HM86" t="n">
        <v/>
      </c>
      <c r="HN86" t="n">
        <v/>
      </c>
      <c r="HO86" t="n">
        <v/>
      </c>
      <c r="HP86" t="n">
        <v/>
      </c>
      <c r="HQ86" t="n">
        <v/>
      </c>
      <c r="HR86" t="n">
        <v/>
      </c>
      <c r="HS86" t="n">
        <v/>
      </c>
      <c r="HT86" t="n">
        <v/>
      </c>
      <c r="HU86" t="n">
        <v/>
      </c>
      <c r="HV86" t="n">
        <v/>
      </c>
      <c r="HW86" t="n">
        <v/>
      </c>
      <c r="HX86" t="n">
        <v/>
      </c>
      <c r="HY86" t="n">
        <v/>
      </c>
      <c r="HZ86" t="n">
        <v/>
      </c>
      <c r="IA86" t="n">
        <v>3</v>
      </c>
      <c r="IB86" t="n">
        <v>21000</v>
      </c>
      <c r="IC86" t="n">
        <v/>
      </c>
      <c r="ID86" t="n">
        <v/>
      </c>
      <c r="IE86" t="n">
        <v/>
      </c>
      <c r="IF86" t="n">
        <v/>
      </c>
      <c r="IG86" t="n">
        <v/>
      </c>
      <c r="IH86" t="n">
        <v/>
      </c>
      <c r="II86" t="n">
        <v/>
      </c>
      <c r="IJ86" t="n">
        <v/>
      </c>
      <c r="IK86" t="inlineStr">
        <is>
          <t>80-100 kg</t>
        </is>
      </c>
      <c r="IL86" t="inlineStr">
        <is>
          <t>1-3 jam</t>
        </is>
      </c>
      <c r="IM86" t="inlineStr">
        <is>
          <t>Ya</t>
        </is>
      </c>
      <c r="IN86" t="inlineStr">
        <is>
          <t>Ya</t>
        </is>
      </c>
      <c r="IO86" t="inlineStr">
        <is>
          <t>Lebih bersih</t>
        </is>
      </c>
      <c r="IP86" t="n">
        <v/>
      </c>
      <c r="IQ86" t="inlineStr">
        <is>
          <t>Tidak pernah</t>
        </is>
      </c>
      <c r="IR86" t="n">
        <v/>
      </c>
      <c r="IS86" t="n">
        <v/>
      </c>
      <c r="IT86" t="n">
        <v/>
      </c>
      <c r="IU86" t="n">
        <v/>
      </c>
      <c r="IV86" t="n">
        <v/>
      </c>
      <c r="IW86" t="n">
        <v/>
      </c>
      <c r="IX86" t="n">
        <v/>
      </c>
      <c r="IY86" t="n">
        <v/>
      </c>
      <c r="IZ86" t="inlineStr">
        <is>
          <t>Tidak pernah</t>
        </is>
      </c>
      <c r="JA86" t="n">
        <v/>
      </c>
      <c r="JB86" t="n">
        <v/>
      </c>
      <c r="JC86" t="n">
        <v/>
      </c>
      <c r="JD86" t="n">
        <v/>
      </c>
      <c r="JE86" t="n">
        <v/>
      </c>
      <c r="JF86" t="n">
        <v/>
      </c>
      <c r="JG86" t="n">
        <v/>
      </c>
      <c r="JH86" t="n">
        <v/>
      </c>
      <c r="JI86" t="inlineStr">
        <is>
          <t>Tidak pernah</t>
        </is>
      </c>
      <c r="JJ86" t="n">
        <v/>
      </c>
      <c r="JK86" t="n">
        <v/>
      </c>
      <c r="JL86" t="n">
        <v/>
      </c>
      <c r="JM86" t="n">
        <v/>
      </c>
      <c r="JN86" t="n">
        <v/>
      </c>
      <c r="JO86" t="n">
        <v/>
      </c>
      <c r="JP86" t="n">
        <v/>
      </c>
      <c r="JQ86" t="n">
        <v/>
      </c>
      <c r="JR86" t="inlineStr">
        <is>
          <t>Tidak pernah</t>
        </is>
      </c>
      <c r="JS86" t="n">
        <v/>
      </c>
      <c r="JT86" t="n">
        <v/>
      </c>
      <c r="JU86" t="n">
        <v/>
      </c>
      <c r="JV86" t="n">
        <v/>
      </c>
      <c r="JW86" t="n">
        <v/>
      </c>
      <c r="JX86" t="n">
        <v/>
      </c>
      <c r="JY86" t="n">
        <v/>
      </c>
      <c r="JZ86" t="n">
        <v/>
      </c>
      <c r="KA86" t="inlineStr">
        <is>
          <t>Tidak pernah</t>
        </is>
      </c>
      <c r="KB86" t="n">
        <v/>
      </c>
      <c r="KC86" t="n">
        <v/>
      </c>
      <c r="KD86" t="n">
        <v/>
      </c>
      <c r="KE86" t="n">
        <v/>
      </c>
      <c r="KF86" t="n">
        <v/>
      </c>
      <c r="KG86" t="n">
        <v/>
      </c>
      <c r="KH86" t="n">
        <v/>
      </c>
      <c r="KI86" t="n">
        <v/>
      </c>
      <c r="KJ86" t="inlineStr">
        <is>
          <t>Tidak pernah</t>
        </is>
      </c>
      <c r="KK86" t="n">
        <v/>
      </c>
      <c r="KL86" t="n">
        <v/>
      </c>
      <c r="KM86" t="n">
        <v/>
      </c>
      <c r="KN86" t="n">
        <v/>
      </c>
      <c r="KO86" t="n">
        <v/>
      </c>
      <c r="KP86" t="n">
        <v/>
      </c>
      <c r="KQ86" t="n">
        <v/>
      </c>
      <c r="KR86" t="n">
        <v/>
      </c>
      <c r="KS86" t="inlineStr">
        <is>
          <t>Jauh lebih baik</t>
        </is>
      </c>
      <c r="KT86" t="inlineStr">
        <is>
          <t>2-4 kali</t>
        </is>
      </c>
      <c r="KU86" t="inlineStr">
        <is>
          <t>0-1 kali</t>
        </is>
      </c>
      <c r="KV86" t="inlineStr">
        <is>
          <t>Laki-laki dewasa</t>
        </is>
      </c>
      <c r="KW86" t="n">
        <v>1</v>
      </c>
      <c r="KX86" t="n">
        <v>0</v>
      </c>
      <c r="KY86" t="n">
        <v>0</v>
      </c>
      <c r="KZ86" t="n">
        <v>0</v>
      </c>
      <c r="LA86" t="inlineStr">
        <is>
          <t>Jauh lebih baik</t>
        </is>
      </c>
      <c r="LB86" t="inlineStr">
        <is>
          <t>Cukup membaik</t>
        </is>
      </c>
      <c r="LC86" t="n">
        <v>0</v>
      </c>
      <c r="LD86" t="n">
        <v>8</v>
      </c>
      <c r="LE86" t="n">
        <v>0</v>
      </c>
      <c r="LF86" t="n">
        <v>8</v>
      </c>
      <c r="LG86" t="inlineStr">
        <is>
          <t>Ya</t>
        </is>
      </c>
      <c r="LH86" t="n">
        <v>200000</v>
      </c>
      <c r="LI86" t="n">
        <v/>
      </c>
      <c r="LJ86" t="inlineStr">
        <is>
          <t>Kebutuhan rumah tangga</t>
        </is>
      </c>
      <c r="LK86" t="n">
        <v>0</v>
      </c>
      <c r="LL86" t="n">
        <v>0</v>
      </c>
      <c r="LM86" t="n">
        <v>0</v>
      </c>
      <c r="LN86" t="n">
        <v>0</v>
      </c>
      <c r="LO86" t="n">
        <v>1</v>
      </c>
      <c r="LP86" t="n">
        <v>0</v>
      </c>
      <c r="LQ86" t="n">
        <v>0</v>
      </c>
      <c r="LR86" t="n">
        <v/>
      </c>
      <c r="LS86" t="n">
        <v>30</v>
      </c>
      <c r="LT86" t="n">
        <v>0</v>
      </c>
      <c r="LU86" t="n">
        <v>0</v>
      </c>
      <c r="LV86" t="n">
        <v>15</v>
      </c>
      <c r="LW86" t="n">
        <v>0</v>
      </c>
      <c r="LX86" t="n">
        <v>0</v>
      </c>
      <c r="LY86" t="n">
        <v>15</v>
      </c>
      <c r="LZ86" t="n">
        <v>0</v>
      </c>
      <c r="MA86" t="n">
        <v>0</v>
      </c>
      <c r="MB86" t="inlineStr">
        <is>
          <t>Ya</t>
        </is>
      </c>
      <c r="MC86" t="n">
        <v>0</v>
      </c>
      <c r="MD86" t="n">
        <v>0</v>
      </c>
      <c r="ME86" t="n">
        <v>0</v>
      </c>
      <c r="MF86" t="n">
        <v>0</v>
      </c>
      <c r="MG86" t="n">
        <v>0</v>
      </c>
      <c r="MH86" t="n">
        <v>0</v>
      </c>
      <c r="MI86" t="inlineStr">
        <is>
          <t>Istirahat</t>
        </is>
      </c>
      <c r="MJ86" t="n">
        <v>0</v>
      </c>
      <c r="MK86" t="n">
        <v>0</v>
      </c>
      <c r="ML86" t="n">
        <v>1</v>
      </c>
      <c r="MM86" t="n">
        <v>0</v>
      </c>
      <c r="MN86" t="n">
        <v>0</v>
      </c>
      <c r="MO86" t="n">
        <v>0</v>
      </c>
      <c r="MP86" t="n">
        <v/>
      </c>
      <c r="MQ86" t="n">
        <v/>
      </c>
      <c r="MR86" t="inlineStr">
        <is>
          <t>Istirahat</t>
        </is>
      </c>
      <c r="MS86" t="n">
        <v/>
      </c>
      <c r="MT86" t="inlineStr">
        <is>
          <t>Istirahat</t>
        </is>
      </c>
      <c r="MU86" t="inlineStr">
        <is>
          <t>Tidak</t>
        </is>
      </c>
      <c r="MV86" t="n">
        <v/>
      </c>
      <c r="MW86" t="n">
        <v/>
      </c>
      <c r="MX86" t="n">
        <v/>
      </c>
      <c r="MY86" t="n">
        <v/>
      </c>
      <c r="MZ86" t="n">
        <v/>
      </c>
      <c r="NA86" t="n">
        <v/>
      </c>
      <c r="NB86" t="n">
        <v/>
      </c>
      <c r="NC86" t="n">
        <v/>
      </c>
      <c r="ND86" t="n">
        <v/>
      </c>
      <c r="NE86" t="n">
        <v/>
      </c>
      <c r="NF86" t="n">
        <v/>
      </c>
      <c r="NG86" t="n">
        <v/>
      </c>
      <c r="NH86" t="n">
        <v/>
      </c>
      <c r="NI86" t="n">
        <v/>
      </c>
      <c r="NJ86" t="n">
        <v/>
      </c>
      <c r="NK86" t="n">
        <v/>
      </c>
      <c r="NL86" t="inlineStr">
        <is>
          <t>Ya</t>
        </is>
      </c>
      <c r="NM86" t="inlineStr">
        <is>
          <t>Kombinasi dana mandiri dan dana hibah</t>
        </is>
      </c>
      <c r="NN86" t="inlineStr">
        <is>
          <t>7.000.001-9.000.000</t>
        </is>
      </c>
      <c r="NO86" t="inlineStr">
        <is>
          <t>Yayasan Rumah Energi atau BIRU</t>
        </is>
      </c>
      <c r="NP86" t="n">
        <v/>
      </c>
      <c r="NQ86" t="n">
        <v/>
      </c>
      <c r="NR86" t="n">
        <v/>
      </c>
      <c r="NS86" t="n">
        <v/>
      </c>
      <c r="NT86" t="n">
        <v/>
      </c>
      <c r="NU86" t="n">
        <v/>
      </c>
      <c r="NV86" t="inlineStr">
        <is>
          <t>Anggota keluarga - Laki-laki dewasa</t>
        </is>
      </c>
      <c r="NW86" t="n">
        <v/>
      </c>
      <c r="NX86" t="inlineStr">
        <is>
          <t>Sangat meningkat</t>
        </is>
      </c>
      <c r="NY86" t="n">
        <v>60</v>
      </c>
      <c r="NZ86" t="n">
        <v>0</v>
      </c>
      <c r="OA86" t="n">
        <v>8</v>
      </c>
      <c r="OB86" t="n">
        <v>30</v>
      </c>
      <c r="OC86" t="n">
        <v>0</v>
      </c>
      <c r="OD86" t="n">
        <v>0</v>
      </c>
      <c r="OE86" t="inlineStr">
        <is>
          <t>Jauh lebih baik</t>
        </is>
      </c>
      <c r="OF86" t="inlineStr">
        <is>
          <t>Lebih baik (beda waktu memasak 5-30 menit, ATAU tidak lagi ada rasa/bau makanan yang berubah, ATAU alasan lainnya)</t>
        </is>
      </c>
      <c r="OG86" t="inlineStr">
        <is>
          <t>Ya</t>
        </is>
      </c>
      <c r="OH86" t="n">
        <v>0</v>
      </c>
      <c r="OI86" t="n">
        <v>8</v>
      </c>
      <c r="OJ86" t="n">
        <v>0</v>
      </c>
      <c r="OK86" t="n">
        <v>0</v>
      </c>
      <c r="OL86" t="n">
        <v>0</v>
      </c>
      <c r="OM86" t="n">
        <v>0</v>
      </c>
      <c r="ON86" t="n">
        <v>0</v>
      </c>
      <c r="OO86" t="n">
        <v>0</v>
      </c>
      <c r="OP86" t="inlineStr">
        <is>
          <t>Sapi perah</t>
        </is>
      </c>
      <c r="OQ86" t="n">
        <v>0</v>
      </c>
      <c r="OR86" t="n">
        <v>1</v>
      </c>
      <c r="OS86" t="n">
        <v>0</v>
      </c>
      <c r="OT86" t="n">
        <v>0</v>
      </c>
      <c r="OU86" t="n">
        <v>0</v>
      </c>
      <c r="OV86" t="n">
        <v>0</v>
      </c>
      <c r="OW86" t="n">
        <v>0</v>
      </c>
      <c r="OX86" t="n">
        <v>0</v>
      </c>
      <c r="OY86" t="n">
        <v>0</v>
      </c>
      <c r="OZ86" t="inlineStr">
        <is>
          <t>Sapi perah</t>
        </is>
      </c>
      <c r="PA86" t="n">
        <v>0</v>
      </c>
      <c r="PB86" t="n">
        <v>1</v>
      </c>
      <c r="PC86" t="n">
        <v>0</v>
      </c>
      <c r="PD86" t="n">
        <v>0</v>
      </c>
      <c r="PE86" t="n">
        <v>0</v>
      </c>
      <c r="PF86" t="n">
        <v>0</v>
      </c>
      <c r="PG86" t="n">
        <v>0</v>
      </c>
      <c r="PH86" t="n">
        <v>0</v>
      </c>
      <c r="PI86" t="n">
        <v>0</v>
      </c>
      <c r="PJ86" t="inlineStr">
        <is>
          <t>Sapi perah</t>
        </is>
      </c>
      <c r="PK86" t="n">
        <v>0</v>
      </c>
      <c r="PL86" t="n">
        <v>1</v>
      </c>
      <c r="PM86" t="n">
        <v>0</v>
      </c>
      <c r="PN86" t="n">
        <v>0</v>
      </c>
      <c r="PO86" t="n">
        <v>0</v>
      </c>
      <c r="PP86" t="n">
        <v>0</v>
      </c>
      <c r="PQ86" t="n">
        <v>0</v>
      </c>
      <c r="PR86" t="n">
        <v>0</v>
      </c>
      <c r="PS86" t="n">
        <v>0</v>
      </c>
      <c r="PT86" t="n">
        <v/>
      </c>
      <c r="PU86" t="n">
        <v/>
      </c>
      <c r="PV86" t="n">
        <v/>
      </c>
      <c r="PW86" t="n">
        <v/>
      </c>
      <c r="PX86" t="n">
        <v/>
      </c>
      <c r="PY86" t="n">
        <v/>
      </c>
      <c r="PZ86" t="n">
        <v/>
      </c>
      <c r="QA86" t="n">
        <v/>
      </c>
      <c r="QB86" t="n">
        <v/>
      </c>
      <c r="QC86" t="n">
        <v/>
      </c>
      <c r="QD86" t="n">
        <v/>
      </c>
      <c r="QE86" t="inlineStr">
        <is>
          <t>1-Disebarkan ke lahan terbuka</t>
        </is>
      </c>
      <c r="QF86" t="n">
        <v>0</v>
      </c>
      <c r="QG86" t="n">
        <v>0</v>
      </c>
      <c r="QH86" t="n">
        <v>0</v>
      </c>
      <c r="QI86" t="n">
        <v>0</v>
      </c>
      <c r="QJ86" t="n">
        <v>0</v>
      </c>
      <c r="QK86" t="n">
        <v>1</v>
      </c>
      <c r="QL86" t="n">
        <v>0</v>
      </c>
      <c r="QM86" t="n">
        <v>0</v>
      </c>
      <c r="QN86" t="n">
        <v>0</v>
      </c>
      <c r="QO86" t="n">
        <v/>
      </c>
      <c r="QP86" t="n">
        <v/>
      </c>
      <c r="QQ86" t="n">
        <v/>
      </c>
      <c r="QR86" t="n">
        <v/>
      </c>
      <c r="QS86" t="n">
        <v/>
      </c>
      <c r="QT86" t="n">
        <v/>
      </c>
      <c r="QU86" t="n">
        <v/>
      </c>
      <c r="QV86" t="n">
        <v/>
      </c>
      <c r="QW86" t="n">
        <v/>
      </c>
      <c r="QX86" t="n">
        <v/>
      </c>
      <c r="QY86" t="n">
        <v/>
      </c>
      <c r="QZ86" t="n">
        <v/>
      </c>
      <c r="RA86" t="n">
        <v/>
      </c>
      <c r="RB86" t="n">
        <v/>
      </c>
      <c r="RC86" t="n">
        <v/>
      </c>
      <c r="RD86" t="n">
        <v/>
      </c>
      <c r="RE86" t="n">
        <v/>
      </c>
      <c r="RF86" t="n">
        <v/>
      </c>
      <c r="RG86" t="n">
        <v/>
      </c>
      <c r="RH86" t="n">
        <v/>
      </c>
      <c r="RI86" t="n">
        <v/>
      </c>
      <c r="RJ86" t="n">
        <v/>
      </c>
      <c r="RK86" t="n">
        <v/>
      </c>
      <c r="RL86" t="n">
        <v/>
      </c>
      <c r="RM86" t="n">
        <v/>
      </c>
      <c r="RN86" t="n">
        <v/>
      </c>
      <c r="RO86" t="n">
        <v/>
      </c>
      <c r="RP86" t="n">
        <v/>
      </c>
      <c r="RQ86" t="n">
        <v/>
      </c>
      <c r="RR86" t="n">
        <v/>
      </c>
      <c r="RS86" t="n">
        <v/>
      </c>
      <c r="RT86" t="n">
        <v/>
      </c>
      <c r="RU86" t="n">
        <v/>
      </c>
      <c r="RV86" t="n">
        <v/>
      </c>
      <c r="RW86" t="n">
        <v/>
      </c>
      <c r="RX86" t="n">
        <v/>
      </c>
      <c r="RY86" t="n">
        <v/>
      </c>
      <c r="RZ86" t="n">
        <v/>
      </c>
      <c r="SA86" t="n">
        <v/>
      </c>
      <c r="SB86" t="n">
        <v/>
      </c>
      <c r="SC86" t="n">
        <v/>
      </c>
      <c r="SD86" t="n">
        <v/>
      </c>
      <c r="SE86" t="n">
        <v/>
      </c>
      <c r="SF86" t="n">
        <v/>
      </c>
      <c r="SG86" t="n">
        <v/>
      </c>
      <c r="SH86" t="n">
        <v/>
      </c>
      <c r="SI86" t="n">
        <v/>
      </c>
      <c r="SJ86" t="n">
        <v/>
      </c>
      <c r="SK86" t="n">
        <v/>
      </c>
      <c r="SL86" t="n">
        <v/>
      </c>
      <c r="SM86" t="n">
        <v/>
      </c>
      <c r="SN86" t="n">
        <v/>
      </c>
      <c r="SO86" t="n">
        <v/>
      </c>
      <c r="SP86" t="n">
        <v/>
      </c>
      <c r="SQ86" t="n">
        <v/>
      </c>
      <c r="SR86" t="n">
        <v/>
      </c>
      <c r="SS86" t="n">
        <v/>
      </c>
      <c r="ST86" t="n">
        <v/>
      </c>
      <c r="SU86" t="n">
        <v/>
      </c>
      <c r="SV86" t="n">
        <v/>
      </c>
      <c r="SW86" t="n">
        <v/>
      </c>
      <c r="SX86" t="n">
        <v/>
      </c>
      <c r="SY86" t="n">
        <v/>
      </c>
      <c r="SZ86" t="n">
        <v>15</v>
      </c>
      <c r="TA86" t="n">
        <v/>
      </c>
      <c r="TB86" t="n">
        <v/>
      </c>
      <c r="TC86" t="n">
        <v/>
      </c>
      <c r="TD86" t="n">
        <v/>
      </c>
      <c r="TE86" t="n">
        <v/>
      </c>
      <c r="TF86" t="n">
        <v/>
      </c>
      <c r="TG86" t="n">
        <v/>
      </c>
      <c r="TH86" t="n">
        <v/>
      </c>
      <c r="TI86" t="n">
        <v/>
      </c>
      <c r="TJ86" t="n">
        <v/>
      </c>
      <c r="TK86" t="n">
        <v/>
      </c>
      <c r="TL86" t="n">
        <v/>
      </c>
      <c r="TM86" t="n">
        <v/>
      </c>
      <c r="TN86" t="n">
        <v/>
      </c>
      <c r="TO86" t="n">
        <v/>
      </c>
      <c r="TP86" t="n">
        <v/>
      </c>
      <c r="TQ86" t="n">
        <v/>
      </c>
      <c r="TR86" t="n">
        <v/>
      </c>
      <c r="TS86" t="n">
        <v/>
      </c>
      <c r="TT86" t="n">
        <v/>
      </c>
      <c r="TU86" t="n">
        <v/>
      </c>
      <c r="TV86" t="n">
        <v/>
      </c>
      <c r="TW86" t="n">
        <v/>
      </c>
      <c r="TX86" t="n">
        <v/>
      </c>
      <c r="TY86" t="n">
        <v/>
      </c>
      <c r="TZ86" t="n">
        <v/>
      </c>
      <c r="UA86" t="n">
        <v/>
      </c>
      <c r="UB86" t="n">
        <v/>
      </c>
      <c r="UC86" t="n">
        <v/>
      </c>
      <c r="UD86" t="n">
        <v/>
      </c>
      <c r="UE86" t="n">
        <v/>
      </c>
      <c r="UF86" t="n">
        <v/>
      </c>
      <c r="UG86" t="n">
        <v/>
      </c>
      <c r="UH86" t="n">
        <v/>
      </c>
      <c r="UI86" t="n">
        <v/>
      </c>
      <c r="UJ86" t="n">
        <v/>
      </c>
      <c r="UK86" t="n">
        <v/>
      </c>
      <c r="UL86" t="n">
        <v/>
      </c>
      <c r="UM86" t="n">
        <v/>
      </c>
      <c r="UN86" t="n">
        <v/>
      </c>
      <c r="UO86" t="n">
        <v/>
      </c>
      <c r="UP86" t="n">
        <v/>
      </c>
      <c r="UQ86" t="n">
        <v/>
      </c>
      <c r="UR86" t="n">
        <v/>
      </c>
      <c r="US86" t="n">
        <v/>
      </c>
      <c r="UT86" t="n">
        <v/>
      </c>
      <c r="UU86" t="n">
        <v/>
      </c>
      <c r="UV86" t="inlineStr">
        <is>
          <t>Pemberian pakan di kandang</t>
        </is>
      </c>
      <c r="UW86" t="n">
        <v/>
      </c>
      <c r="UX86" t="n">
        <v/>
      </c>
      <c r="UY86" t="n">
        <v/>
      </c>
      <c r="UZ86" t="n">
        <v/>
      </c>
      <c r="VA86" t="n">
        <v/>
      </c>
      <c r="VB86" t="n">
        <v/>
      </c>
      <c r="VC86" t="n">
        <v/>
      </c>
      <c r="VD86" t="inlineStr">
        <is>
          <t>Cukup teratur (setiap minggu)</t>
        </is>
      </c>
      <c r="VE86" t="n">
        <v/>
      </c>
      <c r="VF86" t="n">
        <v/>
      </c>
      <c r="VG86" t="n">
        <v/>
      </c>
      <c r="VH86" t="n">
        <v/>
      </c>
      <c r="VI86" t="n">
        <v/>
      </c>
      <c r="VJ86" t="n">
        <v/>
      </c>
      <c r="VK86" t="n">
        <v/>
      </c>
      <c r="VL86" t="inlineStr">
        <is>
          <t>Sangat sering (&gt;1 kali sehari)</t>
        </is>
      </c>
      <c r="VM86" t="n">
        <v/>
      </c>
      <c r="VN86" t="n">
        <v/>
      </c>
      <c r="VO86" t="n">
        <v/>
      </c>
      <c r="VP86" t="n">
        <v/>
      </c>
      <c r="VQ86" t="n">
        <v/>
      </c>
      <c r="VR86" t="n">
        <v/>
      </c>
      <c r="VS86" t="n">
        <v/>
      </c>
      <c r="VT86" t="n">
        <v/>
      </c>
      <c r="VU86" t="n">
        <v/>
      </c>
      <c r="VV86" t="n">
        <v/>
      </c>
      <c r="VW86" t="n">
        <v/>
      </c>
      <c r="VX86" t="n">
        <v/>
      </c>
      <c r="VY86" t="n">
        <v/>
      </c>
      <c r="VZ86" t="n">
        <v/>
      </c>
      <c r="WA86" t="n">
        <v/>
      </c>
      <c r="WB86" t="n">
        <v/>
      </c>
      <c r="WC86" t="n">
        <v/>
      </c>
      <c r="WD86" t="n">
        <v/>
      </c>
      <c r="WE86" t="n">
        <v/>
      </c>
      <c r="WF86" t="inlineStr">
        <is>
          <t>6-Digester biogas</t>
        </is>
      </c>
      <c r="WG86" t="n">
        <v>0</v>
      </c>
      <c r="WH86" t="n">
        <v>0</v>
      </c>
      <c r="WI86" t="n">
        <v>0</v>
      </c>
      <c r="WJ86" t="n">
        <v>0</v>
      </c>
      <c r="WK86" t="n">
        <v>0</v>
      </c>
      <c r="WL86" t="n">
        <v>0</v>
      </c>
      <c r="WM86" t="n">
        <v>0</v>
      </c>
      <c r="WN86" t="n">
        <v>0</v>
      </c>
      <c r="WO86" t="n">
        <v>0</v>
      </c>
      <c r="WP86" t="n">
        <v>1</v>
      </c>
      <c r="WQ86" t="n">
        <v>0</v>
      </c>
      <c r="WR86" t="n">
        <v>0</v>
      </c>
      <c r="WS86" t="n">
        <v/>
      </c>
      <c r="WT86" t="n">
        <v/>
      </c>
      <c r="WU86" t="n">
        <v/>
      </c>
      <c r="WV86" t="n">
        <v/>
      </c>
      <c r="WW86" t="n">
        <v/>
      </c>
      <c r="WX86" t="n">
        <v/>
      </c>
      <c r="WY86" t="n">
        <v/>
      </c>
      <c r="WZ86" t="n">
        <v/>
      </c>
      <c r="XA86" t="n">
        <v/>
      </c>
      <c r="XB86" t="n">
        <v/>
      </c>
      <c r="XC86" t="n">
        <v/>
      </c>
      <c r="XD86" t="n">
        <v/>
      </c>
      <c r="XE86" t="n">
        <v/>
      </c>
      <c r="XF86" t="n">
        <v/>
      </c>
      <c r="XG86" t="n">
        <v/>
      </c>
      <c r="XH86" t="n">
        <v/>
      </c>
      <c r="XI86" t="n">
        <v/>
      </c>
      <c r="XJ86" t="n">
        <v/>
      </c>
      <c r="XK86" t="n">
        <v/>
      </c>
      <c r="XL86" t="n">
        <v/>
      </c>
      <c r="XM86" t="n">
        <v/>
      </c>
      <c r="XN86" t="n">
        <v/>
      </c>
      <c r="XO86" t="n">
        <v/>
      </c>
      <c r="XP86" t="n">
        <v/>
      </c>
      <c r="XQ86" t="n">
        <v/>
      </c>
      <c r="XR86" t="n">
        <v/>
      </c>
      <c r="XS86" t="n">
        <v/>
      </c>
      <c r="XT86" t="n">
        <v/>
      </c>
      <c r="XU86" t="n">
        <v/>
      </c>
      <c r="XV86" t="n">
        <v/>
      </c>
      <c r="XW86" t="n">
        <v/>
      </c>
      <c r="XX86" t="n">
        <v/>
      </c>
      <c r="XY86" t="n">
        <v/>
      </c>
      <c r="XZ86" t="n">
        <v/>
      </c>
      <c r="YA86" t="n">
        <v/>
      </c>
      <c r="YB86" t="n">
        <v/>
      </c>
      <c r="YC86" t="n">
        <v/>
      </c>
      <c r="YD86" t="n">
        <v/>
      </c>
      <c r="YE86" t="n">
        <v/>
      </c>
      <c r="YF86" t="n">
        <v/>
      </c>
      <c r="YG86" t="n">
        <v/>
      </c>
      <c r="YH86" t="n">
        <v/>
      </c>
      <c r="YI86" t="n">
        <v/>
      </c>
      <c r="YJ86" t="n">
        <v/>
      </c>
      <c r="YK86" t="n">
        <v/>
      </c>
      <c r="YL86" t="n">
        <v/>
      </c>
      <c r="YM86" t="n">
        <v/>
      </c>
      <c r="YN86" t="n">
        <v/>
      </c>
      <c r="YO86" t="n">
        <v/>
      </c>
      <c r="YP86" t="n">
        <v/>
      </c>
      <c r="YQ86" t="n">
        <v/>
      </c>
      <c r="YR86" t="n">
        <v/>
      </c>
      <c r="YS86" t="n">
        <v/>
      </c>
      <c r="YT86" t="n">
        <v/>
      </c>
      <c r="YU86" t="n">
        <v/>
      </c>
      <c r="YV86" t="n">
        <v/>
      </c>
      <c r="YW86" t="n">
        <v/>
      </c>
      <c r="YX86" t="n">
        <v/>
      </c>
      <c r="YY86" t="n">
        <v/>
      </c>
      <c r="YZ86" t="n">
        <v/>
      </c>
      <c r="ZA86" t="n">
        <v/>
      </c>
      <c r="ZB86" t="n">
        <v/>
      </c>
      <c r="ZC86" t="n">
        <v/>
      </c>
      <c r="ZD86" t="n">
        <v/>
      </c>
      <c r="ZE86" t="n">
        <v/>
      </c>
      <c r="ZF86" t="n">
        <v/>
      </c>
      <c r="ZG86" t="n">
        <v/>
      </c>
      <c r="ZH86" t="n">
        <v/>
      </c>
      <c r="ZI86" t="n">
        <v/>
      </c>
      <c r="ZJ86" t="n">
        <v/>
      </c>
      <c r="ZK86" t="n">
        <v/>
      </c>
      <c r="ZL86" t="n">
        <v/>
      </c>
      <c r="ZM86" t="n">
        <v/>
      </c>
      <c r="ZN86" t="n">
        <v/>
      </c>
      <c r="ZO86" t="n">
        <v>100</v>
      </c>
      <c r="ZP86" t="n">
        <v/>
      </c>
      <c r="ZQ86" t="n">
        <v/>
      </c>
      <c r="ZR86" t="n">
        <v/>
      </c>
      <c r="ZS86" t="n">
        <v/>
      </c>
      <c r="ZT86" t="n">
        <v/>
      </c>
      <c r="ZU86" t="n">
        <v/>
      </c>
      <c r="ZV86" t="n">
        <v/>
      </c>
      <c r="ZW86" t="n">
        <v>3</v>
      </c>
      <c r="ZX86" t="n">
        <v/>
      </c>
      <c r="ZY86" t="n">
        <v/>
      </c>
      <c r="ZZ86" t="n">
        <v/>
      </c>
      <c r="AAA86" t="n">
        <v/>
      </c>
      <c r="AAB86" t="n">
        <v/>
      </c>
      <c r="AAC86" t="n">
        <v/>
      </c>
      <c r="AAD86" t="n">
        <v/>
      </c>
      <c r="AAE86" t="inlineStr">
        <is>
          <t>Pakan segar (misal: rumput)</t>
        </is>
      </c>
      <c r="AAF86" t="n">
        <v/>
      </c>
      <c r="AAG86" t="n">
        <v/>
      </c>
      <c r="AAH86" t="n">
        <v/>
      </c>
      <c r="AAI86" t="n">
        <v/>
      </c>
      <c r="AAJ86" t="n">
        <v/>
      </c>
      <c r="AAK86" t="n">
        <v/>
      </c>
      <c r="AAL86" t="inlineStr">
        <is>
          <t>Tidak</t>
        </is>
      </c>
      <c r="AAM86" t="n">
        <v/>
      </c>
      <c r="AAN86" t="n">
        <v/>
      </c>
      <c r="AAO86" t="n">
        <v/>
      </c>
      <c r="AAP86" t="n">
        <v/>
      </c>
      <c r="AAQ86" t="n">
        <v/>
      </c>
      <c r="AAR86" t="inlineStr">
        <is>
          <t>Ya</t>
        </is>
      </c>
      <c r="AAS86" t="inlineStr">
        <is>
          <t>Mengetahui</t>
        </is>
      </c>
      <c r="AAT86" t="inlineStr">
        <is>
          <t>Diberikan gratis ke orang lain</t>
        </is>
      </c>
      <c r="AAU86" t="n">
        <v>0</v>
      </c>
      <c r="AAV86" t="n">
        <v>0</v>
      </c>
      <c r="AAW86" t="n">
        <v>0</v>
      </c>
      <c r="AAX86" t="n">
        <v>0</v>
      </c>
      <c r="AAY86" t="n">
        <v>1</v>
      </c>
      <c r="AAZ86" t="n">
        <v>0</v>
      </c>
      <c r="ABA86" t="n">
        <v>0</v>
      </c>
      <c r="ABB86" t="n">
        <v/>
      </c>
      <c r="ABC86" t="n">
        <v/>
      </c>
      <c r="ABD86" t="n">
        <v/>
      </c>
      <c r="ABE86" t="n">
        <v/>
      </c>
      <c r="ABF86" t="n">
        <v/>
      </c>
      <c r="ABG86" t="n">
        <v/>
      </c>
      <c r="ABH86" t="n">
        <v/>
      </c>
      <c r="ABI86" t="n">
        <v/>
      </c>
      <c r="ABJ86" t="n">
        <v/>
      </c>
      <c r="ABK86" t="n">
        <v/>
      </c>
      <c r="ABL86" t="n">
        <v/>
      </c>
      <c r="ABM86" t="n">
        <v/>
      </c>
      <c r="ABN86" t="n">
        <v/>
      </c>
      <c r="ABO86" t="n">
        <v/>
      </c>
      <c r="ABP86" t="n">
        <v/>
      </c>
      <c r="ABQ86" t="n">
        <v/>
      </c>
      <c r="ABR86" t="n">
        <v/>
      </c>
      <c r="ABS86" t="n">
        <v/>
      </c>
      <c r="ABT86" t="n">
        <v/>
      </c>
      <c r="ABU86" t="n">
        <v/>
      </c>
      <c r="ABV86" t="n">
        <v/>
      </c>
      <c r="ABW86" t="n">
        <v/>
      </c>
      <c r="ABX86" t="n">
        <v/>
      </c>
      <c r="ABY86" t="n">
        <v/>
      </c>
      <c r="ABZ86" t="n">
        <v/>
      </c>
      <c r="ACA86" t="n">
        <v/>
      </c>
      <c r="ACB86" t="n">
        <v/>
      </c>
      <c r="ACC86" t="n">
        <v/>
      </c>
      <c r="ACD86" t="n">
        <v/>
      </c>
      <c r="ACE86" t="n">
        <v/>
      </c>
      <c r="ACF86" t="n">
        <v/>
      </c>
      <c r="ACG86" t="n">
        <v/>
      </c>
      <c r="ACH86" t="n">
        <v/>
      </c>
      <c r="ACI86" t="n">
        <v/>
      </c>
      <c r="ACJ86" t="n">
        <v/>
      </c>
      <c r="ACK86" t="inlineStr">
        <is>
          <t>Tidak punya waktu mengumpulkannya Ladang/sawah terlalu jauh, sulit untuk mengangkut ke sana</t>
        </is>
      </c>
      <c r="ACL86" t="n">
        <v>0</v>
      </c>
      <c r="ACM86" t="n">
        <v>0</v>
      </c>
      <c r="ACN86" t="n">
        <v>1</v>
      </c>
      <c r="ACO86" t="n">
        <v>1</v>
      </c>
      <c r="ACP86" t="n">
        <v>0</v>
      </c>
      <c r="ACQ86" t="n">
        <v>0</v>
      </c>
      <c r="ACR86" t="n">
        <v>0</v>
      </c>
      <c r="ACS86" t="n">
        <v/>
      </c>
      <c r="ACT86" t="inlineStr">
        <is>
          <t>Tidak</t>
        </is>
      </c>
      <c r="ACU86" t="inlineStr">
        <is>
          <t>Manfaat cukup signifikan, terasa di kehidupan sehari-hari</t>
        </is>
      </c>
      <c r="ACV86" t="inlineStr">
        <is>
          <t>Bertambah</t>
        </is>
      </c>
      <c r="ACW86" t="inlineStr">
        <is>
          <t>Anggota keluarga - Perempuan dewasa</t>
        </is>
      </c>
      <c r="ACX86" t="inlineStr">
        <is>
          <t>Setuju</t>
        </is>
      </c>
      <c r="ACY86" t="inlineStr">
        <is>
          <t>Anggota keluarga - Laki-laki dewasa</t>
        </is>
      </c>
      <c r="ACZ86" t="n">
        <v>1</v>
      </c>
      <c r="ADA86" t="n">
        <v>0</v>
      </c>
      <c r="ADB86" t="n">
        <v>0</v>
      </c>
      <c r="ADC86" t="n">
        <v>0</v>
      </c>
      <c r="ADD86" t="inlineStr">
        <is>
          <t>Sangat puas</t>
        </is>
      </c>
      <c r="ADE86" t="inlineStr">
        <is>
          <t>Puas</t>
        </is>
      </c>
      <c r="ADF86" t="inlineStr">
        <is>
          <t>Sangat puas</t>
        </is>
      </c>
      <c r="ADG86" t="inlineStr">
        <is>
          <t>Puas</t>
        </is>
      </c>
      <c r="ADH86" t="inlineStr">
        <is>
          <t>Tidak</t>
        </is>
      </c>
      <c r="ADI86" t="n">
        <v/>
      </c>
      <c r="ADJ86" t="inlineStr">
        <is>
          <t>Puas</t>
        </is>
      </c>
      <c r="ADK86" t="n">
        <v/>
      </c>
      <c r="ADL86" t="n">
        <v/>
      </c>
      <c r="ADM86" t="n">
        <v/>
      </c>
      <c r="ADN86" t="n">
        <v/>
      </c>
      <c r="ADO86" t="n">
        <v/>
      </c>
      <c r="ADP86" t="n">
        <v/>
      </c>
      <c r="ADQ86" t="n">
        <v/>
      </c>
      <c r="ADR86" t="n">
        <v/>
      </c>
      <c r="ADS86" t="n">
        <v/>
      </c>
      <c r="ADT86" t="n">
        <v/>
      </c>
      <c r="ADU86" t="inlineStr">
        <is>
          <t>Menghubungi CPO atau pendamping</t>
        </is>
      </c>
      <c r="ADV86" t="n">
        <v>0</v>
      </c>
      <c r="ADW86" t="n">
        <v>0</v>
      </c>
      <c r="ADX86" t="n">
        <v>0</v>
      </c>
      <c r="ADY86" t="n">
        <v>0</v>
      </c>
      <c r="ADZ86" t="n">
        <v>1</v>
      </c>
      <c r="AEA86" t="n">
        <v>0</v>
      </c>
      <c r="AEB86" t="n">
        <v>0</v>
      </c>
      <c r="AEC86" t="n">
        <v>0</v>
      </c>
      <c r="AED86" t="inlineStr">
        <is>
          <t>Tidak</t>
        </is>
      </c>
      <c r="AEE86" t="inlineStr">
        <is>
          <t>Laki-laki dewasa</t>
        </is>
      </c>
      <c r="AEF86" t="n">
        <v/>
      </c>
      <c r="AEG86" t="inlineStr">
        <is>
          <t>Menelepon atau WA langsung</t>
        </is>
      </c>
      <c r="AEH86" t="n">
        <v/>
      </c>
      <c r="AEI86" t="inlineStr">
        <is>
          <t>Tidak</t>
        </is>
      </c>
      <c r="AEJ86" t="inlineStr">
        <is>
          <t>Ya, selalu</t>
        </is>
      </c>
      <c r="AEK86" t="inlineStr">
        <is>
          <t>Pengurangan pengeluaran rumah tangga (bahan bakar minyak, pupuk, dll.) Lebih mudah mendapatkan energi</t>
        </is>
      </c>
      <c r="AEL86" t="n">
        <v>1</v>
      </c>
      <c r="AEM86" t="n">
        <v>1</v>
      </c>
      <c r="AEN86" t="n">
        <v>0</v>
      </c>
      <c r="AEO86" t="n">
        <v>0</v>
      </c>
      <c r="AEP86" t="n">
        <v>0</v>
      </c>
      <c r="AEQ86" t="n">
        <v>0</v>
      </c>
      <c r="AER86" t="n">
        <v>0</v>
      </c>
      <c r="AES86" t="n">
        <v>0</v>
      </c>
      <c r="AET86" t="n">
        <v>0</v>
      </c>
      <c r="AEU86" t="n">
        <v>0</v>
      </c>
      <c r="AEV86" t="n">
        <v>0</v>
      </c>
      <c r="AEW86" t="n">
        <v>0</v>
      </c>
      <c r="AEX86" t="n">
        <v/>
      </c>
      <c r="AEY86" t="inlineStr">
        <is>
          <t>Mendukung lingkungan</t>
        </is>
      </c>
      <c r="AEZ86" t="n">
        <v/>
      </c>
      <c r="AFA86" t="inlineStr">
        <is>
          <t>Koperasi</t>
        </is>
      </c>
      <c r="AFB86" t="n">
        <v/>
      </c>
      <c r="AFC86" t="inlineStr">
        <is>
          <t>1000541024-4_36_37.jpg</t>
        </is>
      </c>
      <c r="AFD86" t="inlineStr">
        <is>
          <t>https://kf.kobotoolbox.org/api/v2/assets/avstPQqLr3Ab3ZdcVTXZ6f/data/676657806/attachments/att8fGjWjuSweBtXTasTsbSp/</t>
        </is>
      </c>
      <c r="AFE86" t="inlineStr">
        <is>
          <t>1000541021-4_36_45.jpg</t>
        </is>
      </c>
      <c r="AFF86" t="inlineStr">
        <is>
          <t>https://kf.kobotoolbox.org/api/v2/assets/avstPQqLr3Ab3ZdcVTXZ6f/data/676657806/attachments/attNFveosenHRpxwD4ekHN6E/</t>
        </is>
      </c>
      <c r="AFG86" t="inlineStr">
        <is>
          <t>Rizan</t>
        </is>
      </c>
      <c r="AFH86" t="n">
        <v/>
      </c>
      <c r="AFI86" t="n">
        <v/>
      </c>
    </row>
    <row r="87">
      <c r="A87" t="n">
        <v/>
      </c>
      <c r="B87" t="n">
        <v/>
      </c>
      <c r="C87" t="n">
        <v/>
      </c>
      <c r="D87" t="inlineStr">
        <is>
          <t>dul majid</t>
        </is>
      </c>
      <c r="E87" t="n">
        <v>881198383631</v>
      </c>
      <c r="F87" t="inlineStr">
        <is>
          <t>-7.934211 112.754952 591.5 98.4000015258789</t>
        </is>
      </c>
      <c r="G87" t="n">
        <v>-7.934211</v>
      </c>
      <c r="H87" t="n">
        <v>112.754952</v>
      </c>
      <c r="I87" t="n">
        <v>591.5</v>
      </c>
      <c r="J87" t="n">
        <v>98.40000153</v>
      </c>
      <c r="K87" t="n">
        <v>0</v>
      </c>
      <c r="L87" t="inlineStr">
        <is>
          <t>-7.934211 112.754952 591.5 98.4000015258789</t>
        </is>
      </c>
      <c r="M87" t="n">
        <v>-7.934211</v>
      </c>
      <c r="N87" t="n">
        <v>112.754952</v>
      </c>
      <c r="O87" t="n">
        <v>591.5</v>
      </c>
      <c r="P87" t="n">
        <v>98.40000153</v>
      </c>
      <c r="Q87" t="n">
        <v>0</v>
      </c>
      <c r="R87" t="inlineStr">
        <is>
          <t>Jawa Timur</t>
        </is>
      </c>
      <c r="S87" t="n">
        <v>0</v>
      </c>
      <c r="T87" t="n">
        <v>0</v>
      </c>
      <c r="U87" t="n">
        <v>0</v>
      </c>
      <c r="V87" t="n">
        <v>0</v>
      </c>
      <c r="W87" t="n">
        <v>0</v>
      </c>
      <c r="X87" t="n">
        <v>1</v>
      </c>
      <c r="Y87" t="n">
        <v>0</v>
      </c>
      <c r="Z87" t="n">
        <v>0</v>
      </c>
      <c r="AA87" t="n">
        <v>0</v>
      </c>
      <c r="AB87" t="n">
        <v>0</v>
      </c>
      <c r="AC87" t="inlineStr">
        <is>
          <t>MALANG</t>
        </is>
      </c>
      <c r="AD87" t="inlineStr">
        <is>
          <t>JABUNG</t>
        </is>
      </c>
      <c r="AE87" t="inlineStr">
        <is>
          <t>JABUNG</t>
        </is>
      </c>
      <c r="AF87" t="inlineStr">
        <is>
          <t>KAN JABUNG</t>
        </is>
      </c>
      <c r="AG87" t="inlineStr">
        <is>
          <t>KJP0097</t>
        </is>
      </c>
      <c r="AH87" t="n">
        <v>15</v>
      </c>
      <c r="AI87" t="inlineStr">
        <is>
          <t>VPA1</t>
        </is>
      </c>
      <c r="AJ87" t="inlineStr">
        <is>
          <t>Aktif</t>
        </is>
      </c>
      <c r="AK87" t="n">
        <v>48</v>
      </c>
      <c r="AL87" t="inlineStr">
        <is>
          <t>Laki-laki</t>
        </is>
      </c>
      <c r="AM87" t="inlineStr">
        <is>
          <t>Sudah menikah</t>
        </is>
      </c>
      <c r="AN87" t="inlineStr">
        <is>
          <t>SMP/Sederajat</t>
        </is>
      </c>
      <c r="AO87" t="inlineStr">
        <is>
          <t>Peternak</t>
        </is>
      </c>
      <c r="AP87" t="n">
        <v>0</v>
      </c>
      <c r="AQ87" t="n">
        <v>1</v>
      </c>
      <c r="AR87" t="n">
        <v>0</v>
      </c>
      <c r="AS87" t="n">
        <v>0</v>
      </c>
      <c r="AT87" t="n">
        <v>0</v>
      </c>
      <c r="AU87" t="n">
        <v>0</v>
      </c>
      <c r="AV87" t="n">
        <v>0</v>
      </c>
      <c r="AW87" t="n">
        <v>0</v>
      </c>
      <c r="AX87" t="n">
        <v/>
      </c>
      <c r="AY87" t="inlineStr">
        <is>
          <t>Wiraswasta</t>
        </is>
      </c>
      <c r="AZ87" t="n">
        <v>0</v>
      </c>
      <c r="BA87" t="n">
        <v>0</v>
      </c>
      <c r="BB87" t="n">
        <v>0</v>
      </c>
      <c r="BC87" t="n">
        <v>1</v>
      </c>
      <c r="BD87" t="n">
        <v>0</v>
      </c>
      <c r="BE87" t="n">
        <v>0</v>
      </c>
      <c r="BF87" t="n">
        <v>0</v>
      </c>
      <c r="BG87" t="n">
        <v>0</v>
      </c>
      <c r="BH87" t="n">
        <v/>
      </c>
      <c r="BI87" t="inlineStr">
        <is>
          <t>&gt;Rp3.500.000</t>
        </is>
      </c>
      <c r="BJ87" t="n">
        <v>1</v>
      </c>
      <c r="BK87" t="n">
        <v>1</v>
      </c>
      <c r="BL87" t="n">
        <v>1</v>
      </c>
      <c r="BM87" t="n">
        <v>0</v>
      </c>
      <c r="BN87" t="inlineStr">
        <is>
          <t>Milik sendiri</t>
        </is>
      </c>
      <c r="BO87" t="inlineStr">
        <is>
          <t>Permanen (dinding bata dan semen)</t>
        </is>
      </c>
      <c r="BP87" t="n">
        <v>1</v>
      </c>
      <c r="BQ87" t="n">
        <v>0</v>
      </c>
      <c r="BR87" t="n">
        <v>0</v>
      </c>
      <c r="BS87" t="n">
        <v>0</v>
      </c>
      <c r="BT87" t="n">
        <v>0</v>
      </c>
      <c r="BU87" t="n">
        <v/>
      </c>
      <c r="BV87" t="inlineStr">
        <is>
          <t>Keramik/ubin</t>
        </is>
      </c>
      <c r="BW87" t="n">
        <v>0</v>
      </c>
      <c r="BX87" t="n">
        <v>0</v>
      </c>
      <c r="BY87" t="n">
        <v>1</v>
      </c>
      <c r="BZ87" t="n">
        <v>0</v>
      </c>
      <c r="CA87" t="n">
        <v>0</v>
      </c>
      <c r="CB87" t="n">
        <v/>
      </c>
      <c r="CC87" t="inlineStr">
        <is>
          <t>Genting</t>
        </is>
      </c>
      <c r="CD87" t="n">
        <v>0</v>
      </c>
      <c r="CE87" t="n">
        <v>0</v>
      </c>
      <c r="CF87" t="n">
        <v>0</v>
      </c>
      <c r="CG87" t="n">
        <v>0</v>
      </c>
      <c r="CH87" t="n">
        <v>0</v>
      </c>
      <c r="CI87" t="n">
        <v>1</v>
      </c>
      <c r="CJ87" t="n">
        <v>0</v>
      </c>
      <c r="CK87" t="n">
        <v/>
      </c>
      <c r="CL87" t="inlineStr">
        <is>
          <t>Ya</t>
        </is>
      </c>
      <c r="CM87" t="n">
        <v>2010</v>
      </c>
      <c r="CN87" t="inlineStr">
        <is>
          <t>Fixed-Dome (Kubah Tetap)</t>
        </is>
      </c>
      <c r="CO87" t="inlineStr">
        <is>
          <t>4 m³ (2-3 ekor sapi, ±3 jam memasak/hari, ±30 kg slurry/hari)</t>
        </is>
      </c>
      <c r="CP87" t="inlineStr">
        <is>
          <t>Anggota keluarga - laki-laki</t>
        </is>
      </c>
      <c r="CQ87" t="n">
        <v>0</v>
      </c>
      <c r="CR87" t="n">
        <v>0</v>
      </c>
      <c r="CS87" t="n">
        <v>0</v>
      </c>
      <c r="CT87" t="n">
        <v>0</v>
      </c>
      <c r="CU87" t="n">
        <v>1</v>
      </c>
      <c r="CV87" t="n">
        <v>0</v>
      </c>
      <c r="CW87" t="n">
        <v>0</v>
      </c>
      <c r="CX87" t="n">
        <v>0</v>
      </c>
      <c r="CY87" t="inlineStr">
        <is>
          <t>Anggota keluarga - laki-laki Anggota keluarga - perempuan dewasa</t>
        </is>
      </c>
      <c r="CZ87" t="n">
        <v>1</v>
      </c>
      <c r="DA87" t="n">
        <v>1</v>
      </c>
      <c r="DB87" t="n">
        <v>0</v>
      </c>
      <c r="DC87" t="n">
        <v/>
      </c>
      <c r="DD87" t="inlineStr">
        <is>
          <t>Anggota keluarga - laki-laki CPO atau pendamping</t>
        </is>
      </c>
      <c r="DE87" t="n">
        <v>1</v>
      </c>
      <c r="DF87" t="n">
        <v>0</v>
      </c>
      <c r="DG87" t="n">
        <v>1</v>
      </c>
      <c r="DH87" t="n">
        <v>0</v>
      </c>
      <c r="DI87" t="n">
        <v/>
      </c>
      <c r="DJ87" t="inlineStr">
        <is>
          <t>Anggota keluarga - laki-laki CPO atau pendamping</t>
        </is>
      </c>
      <c r="DK87" t="n">
        <v>1</v>
      </c>
      <c r="DL87" t="n">
        <v>0</v>
      </c>
      <c r="DM87" t="n">
        <v>1</v>
      </c>
      <c r="DN87" t="n">
        <v>0</v>
      </c>
      <c r="DO87" t="n">
        <v/>
      </c>
      <c r="DP87" t="inlineStr">
        <is>
          <t>Ya</t>
        </is>
      </c>
      <c r="DQ87" t="n">
        <v/>
      </c>
      <c r="DR87" t="n">
        <v/>
      </c>
      <c r="DS87" t="n">
        <v/>
      </c>
      <c r="DT87" t="n">
        <v/>
      </c>
      <c r="DU87" t="n">
        <v/>
      </c>
      <c r="DV87" t="n">
        <v/>
      </c>
      <c r="DW87" t="n">
        <v/>
      </c>
      <c r="DX87" t="n">
        <v/>
      </c>
      <c r="DY87" t="n">
        <v/>
      </c>
      <c r="DZ87" t="n">
        <v/>
      </c>
      <c r="EA87" t="n">
        <v/>
      </c>
      <c r="EB87" t="n">
        <v/>
      </c>
      <c r="EC87" t="n">
        <v/>
      </c>
      <c r="ED87" t="n">
        <v/>
      </c>
      <c r="EE87" t="n">
        <v/>
      </c>
      <c r="EF87" t="n">
        <v/>
      </c>
      <c r="EG87" t="n">
        <v/>
      </c>
      <c r="EH87" t="n">
        <v/>
      </c>
      <c r="EI87" t="inlineStr">
        <is>
          <t>Tidak ada masalah</t>
        </is>
      </c>
      <c r="EJ87" t="n">
        <v>0</v>
      </c>
      <c r="EK87" t="n">
        <v>0</v>
      </c>
      <c r="EL87" t="n">
        <v>0</v>
      </c>
      <c r="EM87" t="n">
        <v>1</v>
      </c>
      <c r="EN87" t="n">
        <v>0</v>
      </c>
      <c r="EO87" t="n">
        <v/>
      </c>
      <c r="EP87" t="inlineStr">
        <is>
          <t>Ya, cukup jelas dan mudah diikuti</t>
        </is>
      </c>
      <c r="EQ87" t="inlineStr">
        <is>
          <t>Pelatihan</t>
        </is>
      </c>
      <c r="ER87" t="inlineStr">
        <is>
          <t>CPO atau pendamping</t>
        </is>
      </c>
      <c r="ES87" t="n">
        <v>1</v>
      </c>
      <c r="ET87" t="n">
        <v>0</v>
      </c>
      <c r="EU87" t="n">
        <v>0</v>
      </c>
      <c r="EV87" t="n">
        <v>0</v>
      </c>
      <c r="EW87" t="n">
        <v/>
      </c>
      <c r="EX87" t="inlineStr">
        <is>
          <t>Anggota keluarga - Laki-laki</t>
        </is>
      </c>
      <c r="EY87" t="n">
        <v>1</v>
      </c>
      <c r="EZ87" t="n">
        <v>0</v>
      </c>
      <c r="FA87" t="n">
        <v>0</v>
      </c>
      <c r="FB87" t="n">
        <v/>
      </c>
      <c r="FC87" t="inlineStr">
        <is>
          <t>Setiap hari</t>
        </is>
      </c>
      <c r="FD87" t="n">
        <v/>
      </c>
      <c r="FE87" t="inlineStr">
        <is>
          <t>Mengetahui</t>
        </is>
      </c>
      <c r="FF87" t="inlineStr">
        <is>
          <t>Sering (setiap minggu)</t>
        </is>
      </c>
      <c r="FG87" t="inlineStr">
        <is>
          <t>Mengetahui</t>
        </is>
      </c>
      <c r="FH87" t="inlineStr">
        <is>
          <t>Selalu (setiap hari)</t>
        </is>
      </c>
      <c r="FI87" t="inlineStr">
        <is>
          <t>Mengetahui</t>
        </is>
      </c>
      <c r="FJ87" t="inlineStr">
        <is>
          <t>Sering (setiap minggu)</t>
        </is>
      </c>
      <c r="FK87" t="inlineStr">
        <is>
          <t>Mengetahui</t>
        </is>
      </c>
      <c r="FL87" t="inlineStr">
        <is>
          <t>Selalu (setiap hari)</t>
        </is>
      </c>
      <c r="FM87" t="inlineStr">
        <is>
          <t>Mengetahui</t>
        </is>
      </c>
      <c r="FN87" t="inlineStr">
        <is>
          <t>Selalu (setiap hari)</t>
        </is>
      </c>
      <c r="FO87" t="inlineStr">
        <is>
          <t>Mengetahui</t>
        </is>
      </c>
      <c r="FP87" t="inlineStr">
        <is>
          <t>Sering (setiap minggu)</t>
        </is>
      </c>
      <c r="FQ87" t="inlineStr">
        <is>
          <t>Mengetahui</t>
        </is>
      </c>
      <c r="FR87" t="inlineStr">
        <is>
          <t>Ya</t>
        </is>
      </c>
      <c r="FS87" t="inlineStr">
        <is>
          <t>Mengetahui</t>
        </is>
      </c>
      <c r="FT87" t="inlineStr">
        <is>
          <t>Ya, terkadang</t>
        </is>
      </c>
      <c r="FU87" t="inlineStr">
        <is>
          <t>Laki-laki dewasa Perempuan dewasa</t>
        </is>
      </c>
      <c r="FV87" t="n">
        <v>1</v>
      </c>
      <c r="FW87" t="n">
        <v>1</v>
      </c>
      <c r="FX87" t="n">
        <v>0</v>
      </c>
      <c r="FY87" t="n">
        <v>0</v>
      </c>
      <c r="FZ87" t="inlineStr">
        <is>
          <t>Memahami</t>
        </is>
      </c>
      <c r="GA87" t="inlineStr">
        <is>
          <t>CPO Pelatihan</t>
        </is>
      </c>
      <c r="GB87" t="n">
        <v>1</v>
      </c>
      <c r="GC87" t="n">
        <v>1</v>
      </c>
      <c r="GD87" t="n">
        <v>0</v>
      </c>
      <c r="GE87" t="n">
        <v>0</v>
      </c>
      <c r="GF87" t="n">
        <v/>
      </c>
      <c r="GG87" t="inlineStr">
        <is>
          <t>Sering</t>
        </is>
      </c>
      <c r="GH87" t="inlineStr">
        <is>
          <t>Tidak</t>
        </is>
      </c>
      <c r="GI87" t="n">
        <v/>
      </c>
      <c r="GJ87" t="n">
        <v/>
      </c>
      <c r="GK87" t="n">
        <v/>
      </c>
      <c r="GL87" t="n">
        <v/>
      </c>
      <c r="GM87" t="n">
        <v/>
      </c>
      <c r="GN87" t="n">
        <v/>
      </c>
      <c r="GO87" t="n">
        <v/>
      </c>
      <c r="GP87" t="inlineStr">
        <is>
          <t>Sebagian</t>
        </is>
      </c>
      <c r="GQ87" t="inlineStr">
        <is>
          <t>LPG</t>
        </is>
      </c>
      <c r="GR87" t="n">
        <v>1</v>
      </c>
      <c r="GS87" t="n">
        <v>0</v>
      </c>
      <c r="GT87" t="n">
        <v>0</v>
      </c>
      <c r="GU87" t="n">
        <v>0</v>
      </c>
      <c r="GV87" t="n">
        <v>0</v>
      </c>
      <c r="GW87" t="n">
        <v>0</v>
      </c>
      <c r="GX87" t="n">
        <v>0</v>
      </c>
      <c r="GY87" t="n">
        <v/>
      </c>
      <c r="GZ87" t="inlineStr">
        <is>
          <t>Tidak</t>
        </is>
      </c>
      <c r="HA87" t="n">
        <v/>
      </c>
      <c r="HB87" t="n">
        <v/>
      </c>
      <c r="HC87" t="n">
        <v/>
      </c>
      <c r="HD87" t="n">
        <v/>
      </c>
      <c r="HE87" t="n">
        <v/>
      </c>
      <c r="HF87" t="n">
        <v/>
      </c>
      <c r="HG87" t="n">
        <v/>
      </c>
      <c r="HH87" t="n">
        <v/>
      </c>
      <c r="HI87" t="n">
        <v/>
      </c>
      <c r="HJ87" t="n">
        <v/>
      </c>
      <c r="HK87" t="n">
        <v/>
      </c>
      <c r="HL87" t="n">
        <v/>
      </c>
      <c r="HM87" t="n">
        <v/>
      </c>
      <c r="HN87" t="n">
        <v/>
      </c>
      <c r="HO87" t="n">
        <v/>
      </c>
      <c r="HP87" t="n">
        <v/>
      </c>
      <c r="HQ87" t="n">
        <v/>
      </c>
      <c r="HR87" t="n">
        <v/>
      </c>
      <c r="HS87" t="n">
        <v/>
      </c>
      <c r="HT87" t="n">
        <v/>
      </c>
      <c r="HU87" t="n">
        <v/>
      </c>
      <c r="HV87" t="n">
        <v/>
      </c>
      <c r="HW87" t="n">
        <v/>
      </c>
      <c r="HX87" t="n">
        <v/>
      </c>
      <c r="HY87" t="n">
        <v/>
      </c>
      <c r="HZ87" t="n">
        <v/>
      </c>
      <c r="IA87" t="n">
        <v>6</v>
      </c>
      <c r="IB87" t="n">
        <v>120000</v>
      </c>
      <c r="IC87" t="n">
        <v/>
      </c>
      <c r="ID87" t="n">
        <v/>
      </c>
      <c r="IE87" t="n">
        <v/>
      </c>
      <c r="IF87" t="n">
        <v/>
      </c>
      <c r="IG87" t="n">
        <v/>
      </c>
      <c r="IH87" t="n">
        <v/>
      </c>
      <c r="II87" t="n">
        <v/>
      </c>
      <c r="IJ87" t="n">
        <v/>
      </c>
      <c r="IK87" t="inlineStr">
        <is>
          <t>50-65 kg</t>
        </is>
      </c>
      <c r="IL87" t="inlineStr">
        <is>
          <t>1-3 jam</t>
        </is>
      </c>
      <c r="IM87" t="inlineStr">
        <is>
          <t>Ya</t>
        </is>
      </c>
      <c r="IN87" t="inlineStr">
        <is>
          <t>Ya</t>
        </is>
      </c>
      <c r="IO87" t="inlineStr">
        <is>
          <t>Tidak ada perubahan</t>
        </is>
      </c>
      <c r="IP87" t="n">
        <v/>
      </c>
      <c r="IQ87" t="inlineStr">
        <is>
          <t>Tidak pernah</t>
        </is>
      </c>
      <c r="IR87" t="n">
        <v/>
      </c>
      <c r="IS87" t="n">
        <v/>
      </c>
      <c r="IT87" t="n">
        <v/>
      </c>
      <c r="IU87" t="n">
        <v/>
      </c>
      <c r="IV87" t="n">
        <v/>
      </c>
      <c r="IW87" t="n">
        <v/>
      </c>
      <c r="IX87" t="n">
        <v/>
      </c>
      <c r="IY87" t="n">
        <v/>
      </c>
      <c r="IZ87" t="inlineStr">
        <is>
          <t>Tidak pernah</t>
        </is>
      </c>
      <c r="JA87" t="n">
        <v/>
      </c>
      <c r="JB87" t="n">
        <v/>
      </c>
      <c r="JC87" t="n">
        <v/>
      </c>
      <c r="JD87" t="n">
        <v/>
      </c>
      <c r="JE87" t="n">
        <v/>
      </c>
      <c r="JF87" t="n">
        <v/>
      </c>
      <c r="JG87" t="n">
        <v/>
      </c>
      <c r="JH87" t="n">
        <v/>
      </c>
      <c r="JI87" t="inlineStr">
        <is>
          <t>Tidak pernah</t>
        </is>
      </c>
      <c r="JJ87" t="n">
        <v/>
      </c>
      <c r="JK87" t="n">
        <v/>
      </c>
      <c r="JL87" t="n">
        <v/>
      </c>
      <c r="JM87" t="n">
        <v/>
      </c>
      <c r="JN87" t="n">
        <v/>
      </c>
      <c r="JO87" t="n">
        <v/>
      </c>
      <c r="JP87" t="n">
        <v/>
      </c>
      <c r="JQ87" t="n">
        <v/>
      </c>
      <c r="JR87" t="inlineStr">
        <is>
          <t>Tidak pernah</t>
        </is>
      </c>
      <c r="JS87" t="n">
        <v/>
      </c>
      <c r="JT87" t="n">
        <v/>
      </c>
      <c r="JU87" t="n">
        <v/>
      </c>
      <c r="JV87" t="n">
        <v/>
      </c>
      <c r="JW87" t="n">
        <v/>
      </c>
      <c r="JX87" t="n">
        <v/>
      </c>
      <c r="JY87" t="n">
        <v/>
      </c>
      <c r="JZ87" t="n">
        <v/>
      </c>
      <c r="KA87" t="inlineStr">
        <is>
          <t>Tidak pernah</t>
        </is>
      </c>
      <c r="KB87" t="n">
        <v/>
      </c>
      <c r="KC87" t="n">
        <v/>
      </c>
      <c r="KD87" t="n">
        <v/>
      </c>
      <c r="KE87" t="n">
        <v/>
      </c>
      <c r="KF87" t="n">
        <v/>
      </c>
      <c r="KG87" t="n">
        <v/>
      </c>
      <c r="KH87" t="n">
        <v/>
      </c>
      <c r="KI87" t="n">
        <v/>
      </c>
      <c r="KJ87" t="inlineStr">
        <is>
          <t>Tidak pernah</t>
        </is>
      </c>
      <c r="KK87" t="n">
        <v/>
      </c>
      <c r="KL87" t="n">
        <v/>
      </c>
      <c r="KM87" t="n">
        <v/>
      </c>
      <c r="KN87" t="n">
        <v/>
      </c>
      <c r="KO87" t="n">
        <v/>
      </c>
      <c r="KP87" t="n">
        <v/>
      </c>
      <c r="KQ87" t="n">
        <v/>
      </c>
      <c r="KR87" t="n">
        <v/>
      </c>
      <c r="KS87" t="inlineStr">
        <is>
          <t>Jauh lebih baik</t>
        </is>
      </c>
      <c r="KT87" t="inlineStr">
        <is>
          <t>0-1 kali</t>
        </is>
      </c>
      <c r="KU87" t="inlineStr">
        <is>
          <t>0-1 kali</t>
        </is>
      </c>
      <c r="KV87" t="inlineStr">
        <is>
          <t>Tidak ada</t>
        </is>
      </c>
      <c r="KW87" t="n">
        <v>0</v>
      </c>
      <c r="KX87" t="n">
        <v>0</v>
      </c>
      <c r="KY87" t="n">
        <v>0</v>
      </c>
      <c r="KZ87" t="n">
        <v>1</v>
      </c>
      <c r="LA87" t="inlineStr">
        <is>
          <t>Cukup membaik</t>
        </is>
      </c>
      <c r="LB87" t="inlineStr">
        <is>
          <t>Cukup membaik</t>
        </is>
      </c>
      <c r="LC87" t="n">
        <v>0</v>
      </c>
      <c r="LD87" t="n">
        <v>6</v>
      </c>
      <c r="LE87" t="n">
        <v>6</v>
      </c>
      <c r="LF87" t="n">
        <v>0</v>
      </c>
      <c r="LG87" t="inlineStr">
        <is>
          <t>Ya</t>
        </is>
      </c>
      <c r="LH87" t="n">
        <v>120000</v>
      </c>
      <c r="LI87" t="n">
        <v/>
      </c>
      <c r="LJ87" t="inlineStr">
        <is>
          <t>Kebutuhan rumah tangga</t>
        </is>
      </c>
      <c r="LK87" t="n">
        <v>0</v>
      </c>
      <c r="LL87" t="n">
        <v>0</v>
      </c>
      <c r="LM87" t="n">
        <v>0</v>
      </c>
      <c r="LN87" t="n">
        <v>0</v>
      </c>
      <c r="LO87" t="n">
        <v>1</v>
      </c>
      <c r="LP87" t="n">
        <v>0</v>
      </c>
      <c r="LQ87" t="n">
        <v>0</v>
      </c>
      <c r="LR87" t="n">
        <v/>
      </c>
      <c r="LS87" t="n">
        <v>10</v>
      </c>
      <c r="LT87" t="n">
        <v>0</v>
      </c>
      <c r="LU87" t="n">
        <v>0</v>
      </c>
      <c r="LV87" t="n">
        <v>10</v>
      </c>
      <c r="LW87" t="n">
        <v>0</v>
      </c>
      <c r="LX87" t="n">
        <v>0</v>
      </c>
      <c r="LY87" t="n">
        <v>5</v>
      </c>
      <c r="LZ87" t="n">
        <v>0</v>
      </c>
      <c r="MA87" t="n">
        <v>0</v>
      </c>
      <c r="MB87" t="inlineStr">
        <is>
          <t>Ya</t>
        </is>
      </c>
      <c r="MC87" t="n">
        <v>20</v>
      </c>
      <c r="MD87" t="n">
        <v>10</v>
      </c>
      <c r="ME87" t="n">
        <v>0</v>
      </c>
      <c r="MF87" t="n">
        <v>0</v>
      </c>
      <c r="MG87" t="n">
        <v>0</v>
      </c>
      <c r="MH87" t="n">
        <v>0</v>
      </c>
      <c r="MI87" t="inlineStr">
        <is>
          <t>Istirahat</t>
        </is>
      </c>
      <c r="MJ87" t="n">
        <v>0</v>
      </c>
      <c r="MK87" t="n">
        <v>0</v>
      </c>
      <c r="ML87" t="n">
        <v>1</v>
      </c>
      <c r="MM87" t="n">
        <v>0</v>
      </c>
      <c r="MN87" t="n">
        <v>0</v>
      </c>
      <c r="MO87" t="n">
        <v>0</v>
      </c>
      <c r="MP87" t="n">
        <v/>
      </c>
      <c r="MQ87" t="n">
        <v/>
      </c>
      <c r="MR87" t="inlineStr">
        <is>
          <t>Istirahat</t>
        </is>
      </c>
      <c r="MS87" t="n">
        <v/>
      </c>
      <c r="MT87" t="inlineStr">
        <is>
          <t>Istirahat</t>
        </is>
      </c>
      <c r="MU87" t="inlineStr">
        <is>
          <t>Tidak</t>
        </is>
      </c>
      <c r="MV87" t="n">
        <v/>
      </c>
      <c r="MW87" t="n">
        <v/>
      </c>
      <c r="MX87" t="n">
        <v/>
      </c>
      <c r="MY87" t="n">
        <v/>
      </c>
      <c r="MZ87" t="n">
        <v/>
      </c>
      <c r="NA87" t="n">
        <v/>
      </c>
      <c r="NB87" t="n">
        <v/>
      </c>
      <c r="NC87" t="n">
        <v/>
      </c>
      <c r="ND87" t="n">
        <v/>
      </c>
      <c r="NE87" t="n">
        <v/>
      </c>
      <c r="NF87" t="n">
        <v/>
      </c>
      <c r="NG87" t="n">
        <v/>
      </c>
      <c r="NH87" t="n">
        <v/>
      </c>
      <c r="NI87" t="n">
        <v/>
      </c>
      <c r="NJ87" t="n">
        <v/>
      </c>
      <c r="NK87" t="n">
        <v/>
      </c>
      <c r="NL87" t="inlineStr">
        <is>
          <t>Ya</t>
        </is>
      </c>
      <c r="NM87" t="inlineStr">
        <is>
          <t>Kombinasi kredit/pinjaman dan dana hibah</t>
        </is>
      </c>
      <c r="NN87" t="inlineStr">
        <is>
          <t>7.000.001-9.000.000</t>
        </is>
      </c>
      <c r="NO87" t="inlineStr">
        <is>
          <t>Yayasan Rumah Energi atau BIRU</t>
        </is>
      </c>
      <c r="NP87" t="n">
        <v/>
      </c>
      <c r="NQ87" t="inlineStr">
        <is>
          <t>Koperasi</t>
        </is>
      </c>
      <c r="NR87" t="n">
        <v/>
      </c>
      <c r="NS87" t="n">
        <v>12</v>
      </c>
      <c r="NT87" t="inlineStr">
        <is>
          <t>Anggota keluarga - Laki-laki dewasa</t>
        </is>
      </c>
      <c r="NU87" t="n">
        <v/>
      </c>
      <c r="NV87" t="n">
        <v/>
      </c>
      <c r="NW87" t="n">
        <v/>
      </c>
      <c r="NX87" t="inlineStr">
        <is>
          <t>Sedikit meningkat</t>
        </is>
      </c>
      <c r="NY87" t="n">
        <v>120</v>
      </c>
      <c r="NZ87" t="n">
        <v>0</v>
      </c>
      <c r="OA87" t="n">
        <v>0</v>
      </c>
      <c r="OB87" t="n">
        <v>15</v>
      </c>
      <c r="OC87" t="n">
        <v>25</v>
      </c>
      <c r="OD87" t="n">
        <v>0</v>
      </c>
      <c r="OE87" t="inlineStr">
        <is>
          <t>Lebih baik</t>
        </is>
      </c>
      <c r="OF87" t="inlineStr">
        <is>
          <t>Lebih baik (beda waktu memasak 5-30 menit, ATAU tidak lagi ada rasa/bau makanan yang berubah, ATAU alasan lainnya)</t>
        </is>
      </c>
      <c r="OG87" t="inlineStr">
        <is>
          <t>Ya</t>
        </is>
      </c>
      <c r="OH87" t="n">
        <v>0</v>
      </c>
      <c r="OI87" t="n">
        <v>5</v>
      </c>
      <c r="OJ87" t="n">
        <v>0</v>
      </c>
      <c r="OK87" t="n">
        <v>0</v>
      </c>
      <c r="OL87" t="n">
        <v>0</v>
      </c>
      <c r="OM87" t="n">
        <v>0</v>
      </c>
      <c r="ON87" t="n">
        <v>0</v>
      </c>
      <c r="OO87" t="n">
        <v>0</v>
      </c>
      <c r="OP87" t="inlineStr">
        <is>
          <t>Sapi perah</t>
        </is>
      </c>
      <c r="OQ87" t="n">
        <v>0</v>
      </c>
      <c r="OR87" t="n">
        <v>1</v>
      </c>
      <c r="OS87" t="n">
        <v>0</v>
      </c>
      <c r="OT87" t="n">
        <v>0</v>
      </c>
      <c r="OU87" t="n">
        <v>0</v>
      </c>
      <c r="OV87" t="n">
        <v>0</v>
      </c>
      <c r="OW87" t="n">
        <v>0</v>
      </c>
      <c r="OX87" t="n">
        <v>0</v>
      </c>
      <c r="OY87" t="n">
        <v>0</v>
      </c>
      <c r="OZ87" t="inlineStr">
        <is>
          <t>Sapi perah</t>
        </is>
      </c>
      <c r="PA87" t="n">
        <v>0</v>
      </c>
      <c r="PB87" t="n">
        <v>1</v>
      </c>
      <c r="PC87" t="n">
        <v>0</v>
      </c>
      <c r="PD87" t="n">
        <v>0</v>
      </c>
      <c r="PE87" t="n">
        <v>0</v>
      </c>
      <c r="PF87" t="n">
        <v>0</v>
      </c>
      <c r="PG87" t="n">
        <v>0</v>
      </c>
      <c r="PH87" t="n">
        <v>0</v>
      </c>
      <c r="PI87" t="n">
        <v>0</v>
      </c>
      <c r="PJ87" t="inlineStr">
        <is>
          <t>Sapi perah</t>
        </is>
      </c>
      <c r="PK87" t="n">
        <v>0</v>
      </c>
      <c r="PL87" t="n">
        <v>1</v>
      </c>
      <c r="PM87" t="n">
        <v>0</v>
      </c>
      <c r="PN87" t="n">
        <v>0</v>
      </c>
      <c r="PO87" t="n">
        <v>0</v>
      </c>
      <c r="PP87" t="n">
        <v>0</v>
      </c>
      <c r="PQ87" t="n">
        <v>0</v>
      </c>
      <c r="PR87" t="n">
        <v>0</v>
      </c>
      <c r="PS87" t="n">
        <v>0</v>
      </c>
      <c r="PT87" t="n">
        <v/>
      </c>
      <c r="PU87" t="n">
        <v/>
      </c>
      <c r="PV87" t="n">
        <v/>
      </c>
      <c r="PW87" t="n">
        <v/>
      </c>
      <c r="PX87" t="n">
        <v/>
      </c>
      <c r="PY87" t="n">
        <v/>
      </c>
      <c r="PZ87" t="n">
        <v/>
      </c>
      <c r="QA87" t="n">
        <v/>
      </c>
      <c r="QB87" t="n">
        <v/>
      </c>
      <c r="QC87" t="n">
        <v/>
      </c>
      <c r="QD87" t="n">
        <v/>
      </c>
      <c r="QE87" t="inlineStr">
        <is>
          <t>2-Dibuang ke sungai</t>
        </is>
      </c>
      <c r="QF87" t="n">
        <v>0</v>
      </c>
      <c r="QG87" t="n">
        <v>0</v>
      </c>
      <c r="QH87" t="n">
        <v>0</v>
      </c>
      <c r="QI87" t="n">
        <v>0</v>
      </c>
      <c r="QJ87" t="n">
        <v>0</v>
      </c>
      <c r="QK87" t="n">
        <v>0</v>
      </c>
      <c r="QL87" t="n">
        <v>1</v>
      </c>
      <c r="QM87" t="n">
        <v>0</v>
      </c>
      <c r="QN87" t="n">
        <v>0</v>
      </c>
      <c r="QO87" t="n">
        <v/>
      </c>
      <c r="QP87" t="n">
        <v/>
      </c>
      <c r="QQ87" t="n">
        <v/>
      </c>
      <c r="QR87" t="n">
        <v/>
      </c>
      <c r="QS87" t="n">
        <v/>
      </c>
      <c r="QT87" t="n">
        <v/>
      </c>
      <c r="QU87" t="n">
        <v/>
      </c>
      <c r="QV87" t="n">
        <v/>
      </c>
      <c r="QW87" t="n">
        <v/>
      </c>
      <c r="QX87" t="n">
        <v/>
      </c>
      <c r="QY87" t="n">
        <v/>
      </c>
      <c r="QZ87" t="n">
        <v/>
      </c>
      <c r="RA87" t="n">
        <v/>
      </c>
      <c r="RB87" t="n">
        <v/>
      </c>
      <c r="RC87" t="n">
        <v/>
      </c>
      <c r="RD87" t="n">
        <v/>
      </c>
      <c r="RE87" t="n">
        <v/>
      </c>
      <c r="RF87" t="n">
        <v/>
      </c>
      <c r="RG87" t="n">
        <v/>
      </c>
      <c r="RH87" t="n">
        <v/>
      </c>
      <c r="RI87" t="n">
        <v/>
      </c>
      <c r="RJ87" t="n">
        <v/>
      </c>
      <c r="RK87" t="n">
        <v/>
      </c>
      <c r="RL87" t="n">
        <v/>
      </c>
      <c r="RM87" t="n">
        <v/>
      </c>
      <c r="RN87" t="n">
        <v/>
      </c>
      <c r="RO87" t="n">
        <v/>
      </c>
      <c r="RP87" t="n">
        <v/>
      </c>
      <c r="RQ87" t="n">
        <v/>
      </c>
      <c r="RR87" t="n">
        <v/>
      </c>
      <c r="RS87" t="n">
        <v/>
      </c>
      <c r="RT87" t="n">
        <v/>
      </c>
      <c r="RU87" t="n">
        <v/>
      </c>
      <c r="RV87" t="n">
        <v/>
      </c>
      <c r="RW87" t="n">
        <v/>
      </c>
      <c r="RX87" t="n">
        <v/>
      </c>
      <c r="RY87" t="n">
        <v/>
      </c>
      <c r="RZ87" t="n">
        <v/>
      </c>
      <c r="SA87" t="n">
        <v/>
      </c>
      <c r="SB87" t="n">
        <v/>
      </c>
      <c r="SC87" t="n">
        <v/>
      </c>
      <c r="SD87" t="n">
        <v/>
      </c>
      <c r="SE87" t="n">
        <v/>
      </c>
      <c r="SF87" t="n">
        <v/>
      </c>
      <c r="SG87" t="n">
        <v/>
      </c>
      <c r="SH87" t="n">
        <v/>
      </c>
      <c r="SI87" t="n">
        <v/>
      </c>
      <c r="SJ87" t="n">
        <v/>
      </c>
      <c r="SK87" t="n">
        <v/>
      </c>
      <c r="SL87" t="n">
        <v/>
      </c>
      <c r="SM87" t="n">
        <v/>
      </c>
      <c r="SN87" t="n">
        <v/>
      </c>
      <c r="SO87" t="n">
        <v/>
      </c>
      <c r="SP87" t="n">
        <v/>
      </c>
      <c r="SQ87" t="n">
        <v/>
      </c>
      <c r="SR87" t="n">
        <v/>
      </c>
      <c r="SS87" t="n">
        <v/>
      </c>
      <c r="ST87" t="n">
        <v/>
      </c>
      <c r="SU87" t="n">
        <v/>
      </c>
      <c r="SV87" t="n">
        <v/>
      </c>
      <c r="SW87" t="n">
        <v/>
      </c>
      <c r="SX87" t="n">
        <v/>
      </c>
      <c r="SY87" t="n">
        <v/>
      </c>
      <c r="SZ87" t="n">
        <v>3</v>
      </c>
      <c r="TA87" t="n">
        <v/>
      </c>
      <c r="TB87" t="n">
        <v/>
      </c>
      <c r="TC87" t="n">
        <v/>
      </c>
      <c r="TD87" t="n">
        <v/>
      </c>
      <c r="TE87" t="n">
        <v/>
      </c>
      <c r="TF87" t="n">
        <v/>
      </c>
      <c r="TG87" t="n">
        <v/>
      </c>
      <c r="TH87" t="n">
        <v/>
      </c>
      <c r="TI87" t="n">
        <v/>
      </c>
      <c r="TJ87" t="n">
        <v/>
      </c>
      <c r="TK87" t="n">
        <v/>
      </c>
      <c r="TL87" t="n">
        <v/>
      </c>
      <c r="TM87" t="n">
        <v/>
      </c>
      <c r="TN87" t="n">
        <v/>
      </c>
      <c r="TO87" t="n">
        <v/>
      </c>
      <c r="TP87" t="n">
        <v/>
      </c>
      <c r="TQ87" t="n">
        <v/>
      </c>
      <c r="TR87" t="n">
        <v/>
      </c>
      <c r="TS87" t="n">
        <v/>
      </c>
      <c r="TT87" t="n">
        <v/>
      </c>
      <c r="TU87" t="n">
        <v/>
      </c>
      <c r="TV87" t="n">
        <v/>
      </c>
      <c r="TW87" t="n">
        <v/>
      </c>
      <c r="TX87" t="n">
        <v/>
      </c>
      <c r="TY87" t="n">
        <v/>
      </c>
      <c r="TZ87" t="n">
        <v/>
      </c>
      <c r="UA87" t="n">
        <v/>
      </c>
      <c r="UB87" t="n">
        <v/>
      </c>
      <c r="UC87" t="n">
        <v/>
      </c>
      <c r="UD87" t="n">
        <v/>
      </c>
      <c r="UE87" t="n">
        <v/>
      </c>
      <c r="UF87" t="n">
        <v/>
      </c>
      <c r="UG87" t="n">
        <v/>
      </c>
      <c r="UH87" t="n">
        <v/>
      </c>
      <c r="UI87" t="n">
        <v/>
      </c>
      <c r="UJ87" t="n">
        <v/>
      </c>
      <c r="UK87" t="n">
        <v/>
      </c>
      <c r="UL87" t="n">
        <v/>
      </c>
      <c r="UM87" t="n">
        <v/>
      </c>
      <c r="UN87" t="n">
        <v/>
      </c>
      <c r="UO87" t="n">
        <v/>
      </c>
      <c r="UP87" t="n">
        <v/>
      </c>
      <c r="UQ87" t="n">
        <v/>
      </c>
      <c r="UR87" t="n">
        <v/>
      </c>
      <c r="US87" t="n">
        <v/>
      </c>
      <c r="UT87" t="n">
        <v/>
      </c>
      <c r="UU87" t="n">
        <v/>
      </c>
      <c r="UV87" t="inlineStr">
        <is>
          <t>Pemberian pakan di kandang</t>
        </is>
      </c>
      <c r="UW87" t="n">
        <v/>
      </c>
      <c r="UX87" t="n">
        <v/>
      </c>
      <c r="UY87" t="n">
        <v/>
      </c>
      <c r="UZ87" t="n">
        <v/>
      </c>
      <c r="VA87" t="n">
        <v/>
      </c>
      <c r="VB87" t="n">
        <v/>
      </c>
      <c r="VC87" t="n">
        <v/>
      </c>
      <c r="VD87" t="inlineStr">
        <is>
          <t>Sangat jarang (&gt;1 bulan sekali)</t>
        </is>
      </c>
      <c r="VE87" t="n">
        <v/>
      </c>
      <c r="VF87" t="n">
        <v/>
      </c>
      <c r="VG87" t="n">
        <v/>
      </c>
      <c r="VH87" t="n">
        <v/>
      </c>
      <c r="VI87" t="n">
        <v/>
      </c>
      <c r="VJ87" t="n">
        <v/>
      </c>
      <c r="VK87" t="n">
        <v/>
      </c>
      <c r="VL87" t="inlineStr">
        <is>
          <t>Sering (1 kali sehari)</t>
        </is>
      </c>
      <c r="VM87" t="n">
        <v/>
      </c>
      <c r="VN87" t="n">
        <v/>
      </c>
      <c r="VO87" t="n">
        <v/>
      </c>
      <c r="VP87" t="n">
        <v/>
      </c>
      <c r="VQ87" t="n">
        <v/>
      </c>
      <c r="VR87" t="n">
        <v/>
      </c>
      <c r="VS87" t="n">
        <v/>
      </c>
      <c r="VT87" t="n">
        <v/>
      </c>
      <c r="VU87" t="n">
        <v/>
      </c>
      <c r="VV87" t="n">
        <v/>
      </c>
      <c r="VW87" t="n">
        <v/>
      </c>
      <c r="VX87" t="n">
        <v/>
      </c>
      <c r="VY87" t="n">
        <v/>
      </c>
      <c r="VZ87" t="n">
        <v/>
      </c>
      <c r="WA87" t="n">
        <v/>
      </c>
      <c r="WB87" t="n">
        <v/>
      </c>
      <c r="WC87" t="n">
        <v/>
      </c>
      <c r="WD87" t="n">
        <v/>
      </c>
      <c r="WE87" t="n">
        <v/>
      </c>
      <c r="WF87" t="inlineStr">
        <is>
          <t>6-Digester biogas</t>
        </is>
      </c>
      <c r="WG87" t="n">
        <v>0</v>
      </c>
      <c r="WH87" t="n">
        <v>0</v>
      </c>
      <c r="WI87" t="n">
        <v>0</v>
      </c>
      <c r="WJ87" t="n">
        <v>0</v>
      </c>
      <c r="WK87" t="n">
        <v>0</v>
      </c>
      <c r="WL87" t="n">
        <v>0</v>
      </c>
      <c r="WM87" t="n">
        <v>0</v>
      </c>
      <c r="WN87" t="n">
        <v>0</v>
      </c>
      <c r="WO87" t="n">
        <v>0</v>
      </c>
      <c r="WP87" t="n">
        <v>1</v>
      </c>
      <c r="WQ87" t="n">
        <v>0</v>
      </c>
      <c r="WR87" t="n">
        <v>0</v>
      </c>
      <c r="WS87" t="n">
        <v/>
      </c>
      <c r="WT87" t="n">
        <v/>
      </c>
      <c r="WU87" t="n">
        <v/>
      </c>
      <c r="WV87" t="n">
        <v/>
      </c>
      <c r="WW87" t="n">
        <v/>
      </c>
      <c r="WX87" t="n">
        <v/>
      </c>
      <c r="WY87" t="n">
        <v/>
      </c>
      <c r="WZ87" t="n">
        <v/>
      </c>
      <c r="XA87" t="n">
        <v/>
      </c>
      <c r="XB87" t="n">
        <v/>
      </c>
      <c r="XC87" t="n">
        <v/>
      </c>
      <c r="XD87" t="n">
        <v/>
      </c>
      <c r="XE87" t="n">
        <v/>
      </c>
      <c r="XF87" t="n">
        <v/>
      </c>
      <c r="XG87" t="n">
        <v/>
      </c>
      <c r="XH87" t="n">
        <v/>
      </c>
      <c r="XI87" t="n">
        <v/>
      </c>
      <c r="XJ87" t="n">
        <v/>
      </c>
      <c r="XK87" t="n">
        <v/>
      </c>
      <c r="XL87" t="n">
        <v/>
      </c>
      <c r="XM87" t="n">
        <v/>
      </c>
      <c r="XN87" t="n">
        <v/>
      </c>
      <c r="XO87" t="n">
        <v/>
      </c>
      <c r="XP87" t="n">
        <v/>
      </c>
      <c r="XQ87" t="n">
        <v/>
      </c>
      <c r="XR87" t="n">
        <v/>
      </c>
      <c r="XS87" t="n">
        <v/>
      </c>
      <c r="XT87" t="n">
        <v/>
      </c>
      <c r="XU87" t="n">
        <v/>
      </c>
      <c r="XV87" t="n">
        <v/>
      </c>
      <c r="XW87" t="n">
        <v/>
      </c>
      <c r="XX87" t="n">
        <v/>
      </c>
      <c r="XY87" t="n">
        <v/>
      </c>
      <c r="XZ87" t="n">
        <v/>
      </c>
      <c r="YA87" t="n">
        <v/>
      </c>
      <c r="YB87" t="n">
        <v/>
      </c>
      <c r="YC87" t="n">
        <v/>
      </c>
      <c r="YD87" t="n">
        <v/>
      </c>
      <c r="YE87" t="n">
        <v/>
      </c>
      <c r="YF87" t="n">
        <v/>
      </c>
      <c r="YG87" t="n">
        <v/>
      </c>
      <c r="YH87" t="n">
        <v/>
      </c>
      <c r="YI87" t="n">
        <v/>
      </c>
      <c r="YJ87" t="n">
        <v/>
      </c>
      <c r="YK87" t="n">
        <v/>
      </c>
      <c r="YL87" t="n">
        <v/>
      </c>
      <c r="YM87" t="n">
        <v/>
      </c>
      <c r="YN87" t="n">
        <v/>
      </c>
      <c r="YO87" t="n">
        <v/>
      </c>
      <c r="YP87" t="n">
        <v/>
      </c>
      <c r="YQ87" t="n">
        <v/>
      </c>
      <c r="YR87" t="n">
        <v/>
      </c>
      <c r="YS87" t="n">
        <v/>
      </c>
      <c r="YT87" t="n">
        <v/>
      </c>
      <c r="YU87" t="n">
        <v/>
      </c>
      <c r="YV87" t="n">
        <v/>
      </c>
      <c r="YW87" t="n">
        <v/>
      </c>
      <c r="YX87" t="n">
        <v/>
      </c>
      <c r="YY87" t="n">
        <v/>
      </c>
      <c r="YZ87" t="n">
        <v/>
      </c>
      <c r="ZA87" t="n">
        <v/>
      </c>
      <c r="ZB87" t="n">
        <v/>
      </c>
      <c r="ZC87" t="n">
        <v/>
      </c>
      <c r="ZD87" t="n">
        <v/>
      </c>
      <c r="ZE87" t="n">
        <v/>
      </c>
      <c r="ZF87" t="n">
        <v/>
      </c>
      <c r="ZG87" t="n">
        <v/>
      </c>
      <c r="ZH87" t="n">
        <v/>
      </c>
      <c r="ZI87" t="n">
        <v/>
      </c>
      <c r="ZJ87" t="n">
        <v/>
      </c>
      <c r="ZK87" t="n">
        <v/>
      </c>
      <c r="ZL87" t="n">
        <v/>
      </c>
      <c r="ZM87" t="n">
        <v/>
      </c>
      <c r="ZN87" t="n">
        <v/>
      </c>
      <c r="ZO87" t="n">
        <v>50</v>
      </c>
      <c r="ZP87" t="n">
        <v/>
      </c>
      <c r="ZQ87" t="n">
        <v/>
      </c>
      <c r="ZR87" t="n">
        <v/>
      </c>
      <c r="ZS87" t="n">
        <v/>
      </c>
      <c r="ZT87" t="n">
        <v/>
      </c>
      <c r="ZU87" t="n">
        <v/>
      </c>
      <c r="ZV87" t="n">
        <v/>
      </c>
      <c r="ZW87" t="n">
        <v>2</v>
      </c>
      <c r="ZX87" t="n">
        <v/>
      </c>
      <c r="ZY87" t="n">
        <v/>
      </c>
      <c r="ZZ87" t="n">
        <v/>
      </c>
      <c r="AAA87" t="n">
        <v/>
      </c>
      <c r="AAB87" t="n">
        <v/>
      </c>
      <c r="AAC87" t="n">
        <v/>
      </c>
      <c r="AAD87" t="n">
        <v/>
      </c>
      <c r="AAE87" t="inlineStr">
        <is>
          <t>Pakan segar (misal: rumput)</t>
        </is>
      </c>
      <c r="AAF87" t="n">
        <v/>
      </c>
      <c r="AAG87" t="n">
        <v/>
      </c>
      <c r="AAH87" t="n">
        <v/>
      </c>
      <c r="AAI87" t="n">
        <v/>
      </c>
      <c r="AAJ87" t="n">
        <v/>
      </c>
      <c r="AAK87" t="n">
        <v/>
      </c>
      <c r="AAL87" t="inlineStr">
        <is>
          <t>Tidak</t>
        </is>
      </c>
      <c r="AAM87" t="n">
        <v/>
      </c>
      <c r="AAN87" t="n">
        <v/>
      </c>
      <c r="AAO87" t="n">
        <v/>
      </c>
      <c r="AAP87" t="n">
        <v/>
      </c>
      <c r="AAQ87" t="n">
        <v/>
      </c>
      <c r="AAR87" t="inlineStr">
        <is>
          <t>Ya</t>
        </is>
      </c>
      <c r="AAS87" t="inlineStr">
        <is>
          <t>Tidak pasti/ragu-ragu</t>
        </is>
      </c>
      <c r="AAT87" t="inlineStr">
        <is>
          <t>Dibuang ke selokan</t>
        </is>
      </c>
      <c r="AAU87" t="n">
        <v>0</v>
      </c>
      <c r="AAV87" t="n">
        <v>0</v>
      </c>
      <c r="AAW87" t="n">
        <v>0</v>
      </c>
      <c r="AAX87" t="n">
        <v>0</v>
      </c>
      <c r="AAY87" t="n">
        <v>0</v>
      </c>
      <c r="AAZ87" t="n">
        <v>0</v>
      </c>
      <c r="ABA87" t="n">
        <v>1</v>
      </c>
      <c r="ABB87" t="n">
        <v/>
      </c>
      <c r="ABC87" t="n">
        <v/>
      </c>
      <c r="ABD87" t="n">
        <v/>
      </c>
      <c r="ABE87" t="n">
        <v/>
      </c>
      <c r="ABF87" t="n">
        <v/>
      </c>
      <c r="ABG87" t="n">
        <v/>
      </c>
      <c r="ABH87" t="n">
        <v/>
      </c>
      <c r="ABI87" t="n">
        <v/>
      </c>
      <c r="ABJ87" t="n">
        <v/>
      </c>
      <c r="ABK87" t="n">
        <v/>
      </c>
      <c r="ABL87" t="n">
        <v/>
      </c>
      <c r="ABM87" t="n">
        <v/>
      </c>
      <c r="ABN87" t="n">
        <v/>
      </c>
      <c r="ABO87" t="n">
        <v/>
      </c>
      <c r="ABP87" t="n">
        <v/>
      </c>
      <c r="ABQ87" t="n">
        <v/>
      </c>
      <c r="ABR87" t="n">
        <v/>
      </c>
      <c r="ABS87" t="n">
        <v/>
      </c>
      <c r="ABT87" t="n">
        <v/>
      </c>
      <c r="ABU87" t="n">
        <v/>
      </c>
      <c r="ABV87" t="n">
        <v/>
      </c>
      <c r="ABW87" t="n">
        <v/>
      </c>
      <c r="ABX87" t="n">
        <v/>
      </c>
      <c r="ABY87" t="n">
        <v/>
      </c>
      <c r="ABZ87" t="n">
        <v/>
      </c>
      <c r="ACA87" t="n">
        <v/>
      </c>
      <c r="ACB87" t="n">
        <v/>
      </c>
      <c r="ACC87" t="n">
        <v/>
      </c>
      <c r="ACD87" t="n">
        <v/>
      </c>
      <c r="ACE87" t="n">
        <v/>
      </c>
      <c r="ACF87" t="n">
        <v/>
      </c>
      <c r="ACG87" t="n">
        <v/>
      </c>
      <c r="ACH87" t="n">
        <v/>
      </c>
      <c r="ACI87" t="n">
        <v/>
      </c>
      <c r="ACJ87" t="n">
        <v/>
      </c>
      <c r="ACK87" t="inlineStr">
        <is>
          <t>Tidak memiliki tempat untuk menyimpan</t>
        </is>
      </c>
      <c r="ACL87" t="n">
        <v>0</v>
      </c>
      <c r="ACM87" t="n">
        <v>1</v>
      </c>
      <c r="ACN87" t="n">
        <v>0</v>
      </c>
      <c r="ACO87" t="n">
        <v>0</v>
      </c>
      <c r="ACP87" t="n">
        <v>0</v>
      </c>
      <c r="ACQ87" t="n">
        <v>0</v>
      </c>
      <c r="ACR87" t="n">
        <v>0</v>
      </c>
      <c r="ACS87" t="n">
        <v/>
      </c>
      <c r="ACT87" t="inlineStr">
        <is>
          <t>X</t>
        </is>
      </c>
      <c r="ACU87" t="inlineStr">
        <is>
          <t>Manfaat cukup signifikan, terasa di kehidupan sehari-hari</t>
        </is>
      </c>
      <c r="ACV87" t="inlineStr">
        <is>
          <t>Berkurang</t>
        </is>
      </c>
      <c r="ACW87" t="inlineStr">
        <is>
          <t>Anggota keluarga - Perempuan dewasa</t>
        </is>
      </c>
      <c r="ACX87" t="inlineStr">
        <is>
          <t>Netral/tidak tahu</t>
        </is>
      </c>
      <c r="ACY87" t="inlineStr">
        <is>
          <t>Anggota keluarga - Laki-laki dewasa Anggota keluarga - Perempuan dewasa</t>
        </is>
      </c>
      <c r="ACZ87" t="n">
        <v>1</v>
      </c>
      <c r="ADA87" t="n">
        <v>1</v>
      </c>
      <c r="ADB87" t="n">
        <v>0</v>
      </c>
      <c r="ADC87" t="n">
        <v>0</v>
      </c>
      <c r="ADD87" t="inlineStr">
        <is>
          <t>Cukup puas</t>
        </is>
      </c>
      <c r="ADE87" t="inlineStr">
        <is>
          <t>Puas</t>
        </is>
      </c>
      <c r="ADF87" t="inlineStr">
        <is>
          <t>Puas</t>
        </is>
      </c>
      <c r="ADG87" t="inlineStr">
        <is>
          <t>Puas</t>
        </is>
      </c>
      <c r="ADH87" t="inlineStr">
        <is>
          <t>Tidak</t>
        </is>
      </c>
      <c r="ADI87" t="n">
        <v/>
      </c>
      <c r="ADJ87" t="inlineStr">
        <is>
          <t>Puas</t>
        </is>
      </c>
      <c r="ADK87" t="n">
        <v/>
      </c>
      <c r="ADL87" t="n">
        <v/>
      </c>
      <c r="ADM87" t="n">
        <v/>
      </c>
      <c r="ADN87" t="n">
        <v/>
      </c>
      <c r="ADO87" t="n">
        <v/>
      </c>
      <c r="ADP87" t="n">
        <v/>
      </c>
      <c r="ADQ87" t="n">
        <v/>
      </c>
      <c r="ADR87" t="n">
        <v/>
      </c>
      <c r="ADS87" t="n">
        <v/>
      </c>
      <c r="ADT87" t="n">
        <v/>
      </c>
      <c r="ADU87" t="inlineStr">
        <is>
          <t>Menghubungi CPO atau pendamping Memperbaiki sendiri</t>
        </is>
      </c>
      <c r="ADV87" t="n">
        <v>0</v>
      </c>
      <c r="ADW87" t="n">
        <v>0</v>
      </c>
      <c r="ADX87" t="n">
        <v>0</v>
      </c>
      <c r="ADY87" t="n">
        <v>0</v>
      </c>
      <c r="ADZ87" t="n">
        <v>1</v>
      </c>
      <c r="AEA87" t="n">
        <v>1</v>
      </c>
      <c r="AEB87" t="n">
        <v>0</v>
      </c>
      <c r="AEC87" t="n">
        <v>0</v>
      </c>
      <c r="AED87" t="inlineStr">
        <is>
          <t>X</t>
        </is>
      </c>
      <c r="AEE87" t="inlineStr">
        <is>
          <t>Laki-laki dewasa</t>
        </is>
      </c>
      <c r="AEF87" t="n">
        <v/>
      </c>
      <c r="AEG87" t="inlineStr">
        <is>
          <t>Datang langsung ke rumah CPO</t>
        </is>
      </c>
      <c r="AEH87" t="n">
        <v/>
      </c>
      <c r="AEI87" t="inlineStr">
        <is>
          <t>X</t>
        </is>
      </c>
      <c r="AEJ87" t="inlineStr">
        <is>
          <t>Ya, selalu</t>
        </is>
      </c>
      <c r="AEK87" t="inlineStr">
        <is>
          <t>Pengurangan pengeluaran rumah tangga (bahan bakar minyak, pupuk, dll.) Peningkatan kebersihan kandang ternak Dapat dibayar melalui skema kredit Mendapatkan subsidi</t>
        </is>
      </c>
      <c r="AEL87" t="n">
        <v>1</v>
      </c>
      <c r="AEM87" t="n">
        <v>0</v>
      </c>
      <c r="AEN87" t="n">
        <v>0</v>
      </c>
      <c r="AEO87" t="n">
        <v>0</v>
      </c>
      <c r="AEP87" t="n">
        <v>0</v>
      </c>
      <c r="AEQ87" t="n">
        <v>0</v>
      </c>
      <c r="AER87" t="n">
        <v>1</v>
      </c>
      <c r="AES87" t="n">
        <v>0</v>
      </c>
      <c r="AET87" t="n">
        <v>0</v>
      </c>
      <c r="AEU87" t="n">
        <v>1</v>
      </c>
      <c r="AEV87" t="n">
        <v>1</v>
      </c>
      <c r="AEW87" t="n">
        <v>0</v>
      </c>
      <c r="AEX87" t="n">
        <v/>
      </c>
      <c r="AEY87" t="inlineStr">
        <is>
          <t>Didukung oleh pihak lain atau ada subsidi</t>
        </is>
      </c>
      <c r="AEZ87" t="n">
        <v/>
      </c>
      <c r="AFA87" t="inlineStr">
        <is>
          <t>Koperasi</t>
        </is>
      </c>
      <c r="AFB87" t="n">
        <v/>
      </c>
      <c r="AFC87" t="inlineStr">
        <is>
          <t>1000529194-19_33_2.jpg</t>
        </is>
      </c>
      <c r="AFD87" t="inlineStr">
        <is>
          <t>https://kf.kobotoolbox.org/api/v2/assets/avstPQqLr3Ab3ZdcVTXZ6f/data/665357168/attachments/att9oZDJ8AASohP3PD7haSi6/</t>
        </is>
      </c>
      <c r="AFE87" t="inlineStr">
        <is>
          <t>1000529197-19_33_13.jpg</t>
        </is>
      </c>
      <c r="AFF87" t="inlineStr">
        <is>
          <t>https://kf.kobotoolbox.org/api/v2/assets/avstPQqLr3Ab3ZdcVTXZ6f/data/665357168/attachments/attEd66HqWS6yVVU5iarDcWE/</t>
        </is>
      </c>
      <c r="AFG87" t="inlineStr">
        <is>
          <t>Saiful Anwar</t>
        </is>
      </c>
      <c r="AFH87" t="n">
        <v/>
      </c>
      <c r="AFI87" t="n">
        <v/>
      </c>
    </row>
    <row r="88">
      <c r="A88" t="n">
        <v/>
      </c>
      <c r="B88" t="n">
        <v/>
      </c>
      <c r="C88" t="n">
        <v/>
      </c>
      <c r="D88" t="inlineStr">
        <is>
          <t>durajak</t>
        </is>
      </c>
      <c r="E88" t="n">
        <v>82232514656</v>
      </c>
      <c r="F88" t="inlineStr">
        <is>
          <t>-7.910675 112.767031 728.8999633789062 15.092000007629395</t>
        </is>
      </c>
      <c r="G88" t="n">
        <v>-7.910675</v>
      </c>
      <c r="H88" t="n">
        <v>112.767031</v>
      </c>
      <c r="I88" t="n">
        <v>728.8999634</v>
      </c>
      <c r="J88" t="n">
        <v>15.09200001</v>
      </c>
      <c r="K88" t="n">
        <v>0</v>
      </c>
      <c r="L88" t="inlineStr">
        <is>
          <t>-7.910735 112.767106 728.8999633789062 44.0299835205078</t>
        </is>
      </c>
      <c r="M88" t="n">
        <v>-7.910735</v>
      </c>
      <c r="N88" t="n">
        <v>112.767106</v>
      </c>
      <c r="O88" t="n">
        <v>728.8999634</v>
      </c>
      <c r="P88" t="n">
        <v>44.02998352</v>
      </c>
      <c r="Q88" t="n">
        <v>0</v>
      </c>
      <c r="R88" t="inlineStr">
        <is>
          <t>Jawa Timur</t>
        </is>
      </c>
      <c r="S88" t="n">
        <v>0</v>
      </c>
      <c r="T88" t="n">
        <v>0</v>
      </c>
      <c r="U88" t="n">
        <v>0</v>
      </c>
      <c r="V88" t="n">
        <v>0</v>
      </c>
      <c r="W88" t="n">
        <v>0</v>
      </c>
      <c r="X88" t="n">
        <v>1</v>
      </c>
      <c r="Y88" t="n">
        <v>0</v>
      </c>
      <c r="Z88" t="n">
        <v>0</v>
      </c>
      <c r="AA88" t="n">
        <v>0</v>
      </c>
      <c r="AB88" t="n">
        <v>0</v>
      </c>
      <c r="AC88" t="inlineStr">
        <is>
          <t>MALANG</t>
        </is>
      </c>
      <c r="AD88" t="inlineStr">
        <is>
          <t>JABUNG</t>
        </is>
      </c>
      <c r="AE88" t="inlineStr">
        <is>
          <t>KEMIRI</t>
        </is>
      </c>
      <c r="AF88" t="inlineStr">
        <is>
          <t>KAN JABUNG</t>
        </is>
      </c>
      <c r="AG88" t="inlineStr">
        <is>
          <t>KJP0827</t>
        </is>
      </c>
      <c r="AH88" t="n">
        <v>2</v>
      </c>
      <c r="AI88" t="inlineStr">
        <is>
          <t>VPA2</t>
        </is>
      </c>
      <c r="AJ88" t="inlineStr">
        <is>
          <t>Aktif</t>
        </is>
      </c>
      <c r="AK88" t="n">
        <v>57</v>
      </c>
      <c r="AL88" t="inlineStr">
        <is>
          <t>Laki-laki</t>
        </is>
      </c>
      <c r="AM88" t="inlineStr">
        <is>
          <t>Sudah menikah</t>
        </is>
      </c>
      <c r="AN88" t="inlineStr">
        <is>
          <t>SMA/Sederajat</t>
        </is>
      </c>
      <c r="AO88" t="inlineStr">
        <is>
          <t>Peternak</t>
        </is>
      </c>
      <c r="AP88" t="n">
        <v>0</v>
      </c>
      <c r="AQ88" t="n">
        <v>1</v>
      </c>
      <c r="AR88" t="n">
        <v>0</v>
      </c>
      <c r="AS88" t="n">
        <v>0</v>
      </c>
      <c r="AT88" t="n">
        <v>0</v>
      </c>
      <c r="AU88" t="n">
        <v>0</v>
      </c>
      <c r="AV88" t="n">
        <v>0</v>
      </c>
      <c r="AW88" t="n">
        <v>0</v>
      </c>
      <c r="AX88" t="n">
        <v/>
      </c>
      <c r="AY88" t="inlineStr">
        <is>
          <t>Petani</t>
        </is>
      </c>
      <c r="AZ88" t="n">
        <v>1</v>
      </c>
      <c r="BA88" t="n">
        <v>0</v>
      </c>
      <c r="BB88" t="n">
        <v>0</v>
      </c>
      <c r="BC88" t="n">
        <v>0</v>
      </c>
      <c r="BD88" t="n">
        <v>0</v>
      </c>
      <c r="BE88" t="n">
        <v>0</v>
      </c>
      <c r="BF88" t="n">
        <v>0</v>
      </c>
      <c r="BG88" t="n">
        <v>0</v>
      </c>
      <c r="BH88" t="n">
        <v/>
      </c>
      <c r="BI88" t="inlineStr">
        <is>
          <t>&gt;Rp3.500.000</t>
        </is>
      </c>
      <c r="BJ88" t="n">
        <v>1</v>
      </c>
      <c r="BK88" t="n">
        <v>1</v>
      </c>
      <c r="BL88" t="n">
        <v>1</v>
      </c>
      <c r="BM88" t="n">
        <v>0</v>
      </c>
      <c r="BN88" t="inlineStr">
        <is>
          <t>Milik sendiri</t>
        </is>
      </c>
      <c r="BO88" t="inlineStr">
        <is>
          <t>Permanen (dinding bata dan semen)</t>
        </is>
      </c>
      <c r="BP88" t="n">
        <v>1</v>
      </c>
      <c r="BQ88" t="n">
        <v>0</v>
      </c>
      <c r="BR88" t="n">
        <v>0</v>
      </c>
      <c r="BS88" t="n">
        <v>0</v>
      </c>
      <c r="BT88" t="n">
        <v>0</v>
      </c>
      <c r="BU88" t="n">
        <v/>
      </c>
      <c r="BV88" t="inlineStr">
        <is>
          <t>Keramik/ubin</t>
        </is>
      </c>
      <c r="BW88" t="n">
        <v>0</v>
      </c>
      <c r="BX88" t="n">
        <v>0</v>
      </c>
      <c r="BY88" t="n">
        <v>1</v>
      </c>
      <c r="BZ88" t="n">
        <v>0</v>
      </c>
      <c r="CA88" t="n">
        <v>0</v>
      </c>
      <c r="CB88" t="n">
        <v/>
      </c>
      <c r="CC88" t="inlineStr">
        <is>
          <t>Genting</t>
        </is>
      </c>
      <c r="CD88" t="n">
        <v>0</v>
      </c>
      <c r="CE88" t="n">
        <v>0</v>
      </c>
      <c r="CF88" t="n">
        <v>0</v>
      </c>
      <c r="CG88" t="n">
        <v>0</v>
      </c>
      <c r="CH88" t="n">
        <v>0</v>
      </c>
      <c r="CI88" t="n">
        <v>1</v>
      </c>
      <c r="CJ88" t="n">
        <v>0</v>
      </c>
      <c r="CK88" t="n">
        <v/>
      </c>
      <c r="CL88" t="inlineStr">
        <is>
          <t>Ya</t>
        </is>
      </c>
      <c r="CM88" t="n">
        <v>2024</v>
      </c>
      <c r="CN88" t="inlineStr">
        <is>
          <t>Fixed-Dome (Kubah Tetap)</t>
        </is>
      </c>
      <c r="CO88" t="inlineStr">
        <is>
          <t>6 m³ (4-5 ekor sapi, ±5 jam memasak/hari, ±50 kg</t>
        </is>
      </c>
      <c r="CP88" t="inlineStr">
        <is>
          <t>Anggota keluarga - laki-laki</t>
        </is>
      </c>
      <c r="CQ88" t="n">
        <v>0</v>
      </c>
      <c r="CR88" t="n">
        <v>0</v>
      </c>
      <c r="CS88" t="n">
        <v>0</v>
      </c>
      <c r="CT88" t="n">
        <v>0</v>
      </c>
      <c r="CU88" t="n">
        <v>1</v>
      </c>
      <c r="CV88" t="n">
        <v>0</v>
      </c>
      <c r="CW88" t="n">
        <v>0</v>
      </c>
      <c r="CX88" t="n">
        <v>0</v>
      </c>
      <c r="CY88" t="inlineStr">
        <is>
          <t>Anggota keluarga - laki-laki Anggota keluarga - perempuan dewasa</t>
        </is>
      </c>
      <c r="CZ88" t="n">
        <v>1</v>
      </c>
      <c r="DA88" t="n">
        <v>1</v>
      </c>
      <c r="DB88" t="n">
        <v>0</v>
      </c>
      <c r="DC88" t="n">
        <v/>
      </c>
      <c r="DD88" t="inlineStr">
        <is>
          <t>Anggota keluarga - laki-laki CPO atau pendamping</t>
        </is>
      </c>
      <c r="DE88" t="n">
        <v>1</v>
      </c>
      <c r="DF88" t="n">
        <v>0</v>
      </c>
      <c r="DG88" t="n">
        <v>1</v>
      </c>
      <c r="DH88" t="n">
        <v>0</v>
      </c>
      <c r="DI88" t="n">
        <v/>
      </c>
      <c r="DJ88" t="inlineStr">
        <is>
          <t>Anggota keluarga - laki-laki CPO atau pendamping</t>
        </is>
      </c>
      <c r="DK88" t="n">
        <v>1</v>
      </c>
      <c r="DL88" t="n">
        <v>0</v>
      </c>
      <c r="DM88" t="n">
        <v>1</v>
      </c>
      <c r="DN88" t="n">
        <v>0</v>
      </c>
      <c r="DO88" t="n">
        <v/>
      </c>
      <c r="DP88" t="inlineStr">
        <is>
          <t>Ya</t>
        </is>
      </c>
      <c r="DQ88" t="n">
        <v/>
      </c>
      <c r="DR88" t="n">
        <v/>
      </c>
      <c r="DS88" t="n">
        <v/>
      </c>
      <c r="DT88" t="n">
        <v/>
      </c>
      <c r="DU88" t="n">
        <v/>
      </c>
      <c r="DV88" t="n">
        <v/>
      </c>
      <c r="DW88" t="n">
        <v/>
      </c>
      <c r="DX88" t="n">
        <v/>
      </c>
      <c r="DY88" t="n">
        <v/>
      </c>
      <c r="DZ88" t="n">
        <v/>
      </c>
      <c r="EA88" t="n">
        <v/>
      </c>
      <c r="EB88" t="n">
        <v/>
      </c>
      <c r="EC88" t="n">
        <v/>
      </c>
      <c r="ED88" t="n">
        <v/>
      </c>
      <c r="EE88" t="n">
        <v/>
      </c>
      <c r="EF88" t="n">
        <v/>
      </c>
      <c r="EG88" t="n">
        <v/>
      </c>
      <c r="EH88" t="n">
        <v/>
      </c>
      <c r="EI88" t="inlineStr">
        <is>
          <t>Tidak ada masalah</t>
        </is>
      </c>
      <c r="EJ88" t="n">
        <v>0</v>
      </c>
      <c r="EK88" t="n">
        <v>0</v>
      </c>
      <c r="EL88" t="n">
        <v>0</v>
      </c>
      <c r="EM88" t="n">
        <v>1</v>
      </c>
      <c r="EN88" t="n">
        <v>0</v>
      </c>
      <c r="EO88" t="n">
        <v/>
      </c>
      <c r="EP88" t="inlineStr">
        <is>
          <t>Ya, sangat jelas dan mudah diikuti</t>
        </is>
      </c>
      <c r="EQ88" t="inlineStr">
        <is>
          <t>Bukan pelatihan</t>
        </is>
      </c>
      <c r="ER88" t="inlineStr">
        <is>
          <t>CPO atau pendamping Staff BIRU</t>
        </is>
      </c>
      <c r="ES88" t="n">
        <v>1</v>
      </c>
      <c r="ET88" t="n">
        <v>1</v>
      </c>
      <c r="EU88" t="n">
        <v>0</v>
      </c>
      <c r="EV88" t="n">
        <v>0</v>
      </c>
      <c r="EW88" t="n">
        <v/>
      </c>
      <c r="EX88" t="inlineStr">
        <is>
          <t>Anggota keluarga - Laki-laki Anggota keluarga - Perempuan dewasa</t>
        </is>
      </c>
      <c r="EY88" t="n">
        <v>1</v>
      </c>
      <c r="EZ88" t="n">
        <v>1</v>
      </c>
      <c r="FA88" t="n">
        <v>0</v>
      </c>
      <c r="FB88" t="n">
        <v/>
      </c>
      <c r="FC88" t="inlineStr">
        <is>
          <t>Setiap hari</t>
        </is>
      </c>
      <c r="FD88" t="n">
        <v/>
      </c>
      <c r="FE88" t="inlineStr">
        <is>
          <t>Mengetahui</t>
        </is>
      </c>
      <c r="FF88" t="inlineStr">
        <is>
          <t>Sering (setiap minggu)</t>
        </is>
      </c>
      <c r="FG88" t="inlineStr">
        <is>
          <t>Mengetahui</t>
        </is>
      </c>
      <c r="FH88" t="inlineStr">
        <is>
          <t>Sering (setiap minggu)</t>
        </is>
      </c>
      <c r="FI88" t="inlineStr">
        <is>
          <t>Mengetahui</t>
        </is>
      </c>
      <c r="FJ88" t="inlineStr">
        <is>
          <t>Selalu (setiap hari)</t>
        </is>
      </c>
      <c r="FK88" t="inlineStr">
        <is>
          <t>Mengetahui</t>
        </is>
      </c>
      <c r="FL88" t="inlineStr">
        <is>
          <t>Sering (setiap minggu)</t>
        </is>
      </c>
      <c r="FM88" t="inlineStr">
        <is>
          <t>Mengetahui</t>
        </is>
      </c>
      <c r="FN88" t="inlineStr">
        <is>
          <t>Sering (setiap minggu)</t>
        </is>
      </c>
      <c r="FO88" t="inlineStr">
        <is>
          <t>Mengetahui</t>
        </is>
      </c>
      <c r="FP88" t="inlineStr">
        <is>
          <t>Sering (setiap minggu)</t>
        </is>
      </c>
      <c r="FQ88" t="inlineStr">
        <is>
          <t>Mengetahui</t>
        </is>
      </c>
      <c r="FR88" t="inlineStr">
        <is>
          <t>Ya</t>
        </is>
      </c>
      <c r="FS88" t="inlineStr">
        <is>
          <t>Mengetahui</t>
        </is>
      </c>
      <c r="FT88" t="inlineStr">
        <is>
          <t>Ya, selalu</t>
        </is>
      </c>
      <c r="FU88" t="inlineStr">
        <is>
          <t>Laki-laki dewasa Perempuan dewasa</t>
        </is>
      </c>
      <c r="FV88" t="n">
        <v>1</v>
      </c>
      <c r="FW88" t="n">
        <v>1</v>
      </c>
      <c r="FX88" t="n">
        <v>0</v>
      </c>
      <c r="FY88" t="n">
        <v>0</v>
      </c>
      <c r="FZ88" t="inlineStr">
        <is>
          <t>Sangat memahami</t>
        </is>
      </c>
      <c r="GA88" t="inlineStr">
        <is>
          <t>CPO Pelatihan</t>
        </is>
      </c>
      <c r="GB88" t="n">
        <v>1</v>
      </c>
      <c r="GC88" t="n">
        <v>1</v>
      </c>
      <c r="GD88" t="n">
        <v>0</v>
      </c>
      <c r="GE88" t="n">
        <v>0</v>
      </c>
      <c r="GF88" t="n">
        <v/>
      </c>
      <c r="GG88" t="inlineStr">
        <is>
          <t>Sering</t>
        </is>
      </c>
      <c r="GH88" t="inlineStr">
        <is>
          <t>Ya</t>
        </is>
      </c>
      <c r="GI88" t="inlineStr">
        <is>
          <t>Tetangga</t>
        </is>
      </c>
      <c r="GJ88" t="n">
        <v>1</v>
      </c>
      <c r="GK88" t="n">
        <v>0</v>
      </c>
      <c r="GL88" t="n">
        <v>0</v>
      </c>
      <c r="GM88" t="n">
        <v>0</v>
      </c>
      <c r="GN88" t="n">
        <v/>
      </c>
      <c r="GO88" t="n">
        <v>10</v>
      </c>
      <c r="GP88" t="inlineStr">
        <is>
          <t>Sebagian</t>
        </is>
      </c>
      <c r="GQ88" t="inlineStr">
        <is>
          <t>LPG</t>
        </is>
      </c>
      <c r="GR88" t="n">
        <v>1</v>
      </c>
      <c r="GS88" t="n">
        <v>0</v>
      </c>
      <c r="GT88" t="n">
        <v>0</v>
      </c>
      <c r="GU88" t="n">
        <v>0</v>
      </c>
      <c r="GV88" t="n">
        <v>0</v>
      </c>
      <c r="GW88" t="n">
        <v>0</v>
      </c>
      <c r="GX88" t="n">
        <v>0</v>
      </c>
      <c r="GY88" t="n">
        <v/>
      </c>
      <c r="GZ88" t="inlineStr">
        <is>
          <t>Ya</t>
        </is>
      </c>
      <c r="HA88" t="n">
        <v/>
      </c>
      <c r="HB88" t="n">
        <v/>
      </c>
      <c r="HC88" t="n">
        <v/>
      </c>
      <c r="HD88" t="n">
        <v/>
      </c>
      <c r="HE88" t="n">
        <v/>
      </c>
      <c r="HF88" t="n">
        <v/>
      </c>
      <c r="HG88" t="n">
        <v/>
      </c>
      <c r="HH88" t="n">
        <v/>
      </c>
      <c r="HI88" t="n">
        <v/>
      </c>
      <c r="HJ88" t="n">
        <v/>
      </c>
      <c r="HK88" t="n">
        <v/>
      </c>
      <c r="HL88" t="n">
        <v/>
      </c>
      <c r="HM88" t="n">
        <v/>
      </c>
      <c r="HN88" t="n">
        <v/>
      </c>
      <c r="HO88" t="n">
        <v/>
      </c>
      <c r="HP88" t="n">
        <v/>
      </c>
      <c r="HQ88" t="n">
        <v/>
      </c>
      <c r="HR88" t="n">
        <v/>
      </c>
      <c r="HS88" t="n">
        <v/>
      </c>
      <c r="HT88" t="n">
        <v/>
      </c>
      <c r="HU88" t="n">
        <v/>
      </c>
      <c r="HV88" t="n">
        <v/>
      </c>
      <c r="HW88" t="n">
        <v/>
      </c>
      <c r="HX88" t="n">
        <v/>
      </c>
      <c r="HY88" t="n">
        <v/>
      </c>
      <c r="HZ88" t="n">
        <v/>
      </c>
      <c r="IA88" t="n">
        <v>9</v>
      </c>
      <c r="IB88" t="n">
        <v>60000</v>
      </c>
      <c r="IC88" t="n">
        <v/>
      </c>
      <c r="ID88" t="n">
        <v/>
      </c>
      <c r="IE88" t="n">
        <v/>
      </c>
      <c r="IF88" t="n">
        <v/>
      </c>
      <c r="IG88" t="n">
        <v/>
      </c>
      <c r="IH88" t="n">
        <v/>
      </c>
      <c r="II88" t="n">
        <v/>
      </c>
      <c r="IJ88" t="n">
        <v/>
      </c>
      <c r="IK88" t="inlineStr">
        <is>
          <t>50-65 kg</t>
        </is>
      </c>
      <c r="IL88" t="inlineStr">
        <is>
          <t>1-3 jam</t>
        </is>
      </c>
      <c r="IM88" t="inlineStr">
        <is>
          <t>Ya</t>
        </is>
      </c>
      <c r="IN88" t="inlineStr">
        <is>
          <t>Ya</t>
        </is>
      </c>
      <c r="IO88" t="inlineStr">
        <is>
          <t>Lebih bersih</t>
        </is>
      </c>
      <c r="IP88" t="n">
        <v/>
      </c>
      <c r="IQ88" t="inlineStr">
        <is>
          <t>Tidak pernah</t>
        </is>
      </c>
      <c r="IR88" t="n">
        <v/>
      </c>
      <c r="IS88" t="n">
        <v/>
      </c>
      <c r="IT88" t="n">
        <v/>
      </c>
      <c r="IU88" t="n">
        <v/>
      </c>
      <c r="IV88" t="n">
        <v/>
      </c>
      <c r="IW88" t="n">
        <v/>
      </c>
      <c r="IX88" t="n">
        <v/>
      </c>
      <c r="IY88" t="n">
        <v/>
      </c>
      <c r="IZ88" t="inlineStr">
        <is>
          <t>Tidak pernah</t>
        </is>
      </c>
      <c r="JA88" t="n">
        <v/>
      </c>
      <c r="JB88" t="n">
        <v/>
      </c>
      <c r="JC88" t="n">
        <v/>
      </c>
      <c r="JD88" t="n">
        <v/>
      </c>
      <c r="JE88" t="n">
        <v/>
      </c>
      <c r="JF88" t="n">
        <v/>
      </c>
      <c r="JG88" t="n">
        <v/>
      </c>
      <c r="JH88" t="n">
        <v/>
      </c>
      <c r="JI88" t="inlineStr">
        <is>
          <t>Tidak pernah</t>
        </is>
      </c>
      <c r="JJ88" t="n">
        <v/>
      </c>
      <c r="JK88" t="n">
        <v/>
      </c>
      <c r="JL88" t="n">
        <v/>
      </c>
      <c r="JM88" t="n">
        <v/>
      </c>
      <c r="JN88" t="n">
        <v/>
      </c>
      <c r="JO88" t="n">
        <v/>
      </c>
      <c r="JP88" t="n">
        <v/>
      </c>
      <c r="JQ88" t="n">
        <v/>
      </c>
      <c r="JR88" t="inlineStr">
        <is>
          <t>Tidak pernah</t>
        </is>
      </c>
      <c r="JS88" t="n">
        <v/>
      </c>
      <c r="JT88" t="n">
        <v/>
      </c>
      <c r="JU88" t="n">
        <v/>
      </c>
      <c r="JV88" t="n">
        <v/>
      </c>
      <c r="JW88" t="n">
        <v/>
      </c>
      <c r="JX88" t="n">
        <v/>
      </c>
      <c r="JY88" t="n">
        <v/>
      </c>
      <c r="JZ88" t="n">
        <v/>
      </c>
      <c r="KA88" t="inlineStr">
        <is>
          <t>Tidak pernah</t>
        </is>
      </c>
      <c r="KB88" t="n">
        <v/>
      </c>
      <c r="KC88" t="n">
        <v/>
      </c>
      <c r="KD88" t="n">
        <v/>
      </c>
      <c r="KE88" t="n">
        <v/>
      </c>
      <c r="KF88" t="n">
        <v/>
      </c>
      <c r="KG88" t="n">
        <v/>
      </c>
      <c r="KH88" t="n">
        <v/>
      </c>
      <c r="KI88" t="n">
        <v/>
      </c>
      <c r="KJ88" t="inlineStr">
        <is>
          <t>Tidak pernah</t>
        </is>
      </c>
      <c r="KK88" t="n">
        <v/>
      </c>
      <c r="KL88" t="n">
        <v/>
      </c>
      <c r="KM88" t="n">
        <v/>
      </c>
      <c r="KN88" t="n">
        <v/>
      </c>
      <c r="KO88" t="n">
        <v/>
      </c>
      <c r="KP88" t="n">
        <v/>
      </c>
      <c r="KQ88" t="n">
        <v/>
      </c>
      <c r="KR88" t="n">
        <v/>
      </c>
      <c r="KS88" t="inlineStr">
        <is>
          <t>Jauh lebih baik</t>
        </is>
      </c>
      <c r="KT88" t="inlineStr">
        <is>
          <t>0-1 kali</t>
        </is>
      </c>
      <c r="KU88" t="inlineStr">
        <is>
          <t>0-1 kali</t>
        </is>
      </c>
      <c r="KV88" t="inlineStr">
        <is>
          <t>Anak-anak (0-18 tahun)</t>
        </is>
      </c>
      <c r="KW88" t="n">
        <v>0</v>
      </c>
      <c r="KX88" t="n">
        <v>0</v>
      </c>
      <c r="KY88" t="n">
        <v>1</v>
      </c>
      <c r="KZ88" t="n">
        <v>0</v>
      </c>
      <c r="LA88" t="inlineStr">
        <is>
          <t>Cukup membaik</t>
        </is>
      </c>
      <c r="LB88" t="inlineStr">
        <is>
          <t>Cukup membaik</t>
        </is>
      </c>
      <c r="LC88" t="n">
        <v>4</v>
      </c>
      <c r="LD88" t="n">
        <v>6</v>
      </c>
      <c r="LE88" t="n">
        <v>0</v>
      </c>
      <c r="LF88" t="n">
        <v>0</v>
      </c>
      <c r="LG88" t="inlineStr">
        <is>
          <t>Ya</t>
        </is>
      </c>
      <c r="LH88" t="n">
        <v>600000</v>
      </c>
      <c r="LI88" t="n">
        <v/>
      </c>
      <c r="LJ88" t="inlineStr">
        <is>
          <t>Kebutuhan rumah tangga</t>
        </is>
      </c>
      <c r="LK88" t="n">
        <v>0</v>
      </c>
      <c r="LL88" t="n">
        <v>0</v>
      </c>
      <c r="LM88" t="n">
        <v>0</v>
      </c>
      <c r="LN88" t="n">
        <v>0</v>
      </c>
      <c r="LO88" t="n">
        <v>1</v>
      </c>
      <c r="LP88" t="n">
        <v>0</v>
      </c>
      <c r="LQ88" t="n">
        <v>0</v>
      </c>
      <c r="LR88" t="n">
        <v/>
      </c>
      <c r="LS88" t="n">
        <v>10</v>
      </c>
      <c r="LT88" t="n">
        <v>10</v>
      </c>
      <c r="LU88" t="n">
        <v>0</v>
      </c>
      <c r="LV88" t="n">
        <v>10</v>
      </c>
      <c r="LW88" t="n">
        <v>0</v>
      </c>
      <c r="LX88" t="n">
        <v>0</v>
      </c>
      <c r="LY88" t="n">
        <v>5</v>
      </c>
      <c r="LZ88" t="n">
        <v>5</v>
      </c>
      <c r="MA88" t="n">
        <v>0</v>
      </c>
      <c r="MB88" t="inlineStr">
        <is>
          <t>Ya</t>
        </is>
      </c>
      <c r="MC88" t="n">
        <v>60</v>
      </c>
      <c r="MD88" t="n">
        <v>25</v>
      </c>
      <c r="ME88" t="n">
        <v>0</v>
      </c>
      <c r="MF88" t="n">
        <v>0</v>
      </c>
      <c r="MG88" t="n">
        <v>0</v>
      </c>
      <c r="MH88" t="n">
        <v>0</v>
      </c>
      <c r="MI88" t="inlineStr">
        <is>
          <t>Istirahat</t>
        </is>
      </c>
      <c r="MJ88" t="n">
        <v>0</v>
      </c>
      <c r="MK88" t="n">
        <v>0</v>
      </c>
      <c r="ML88" t="n">
        <v>1</v>
      </c>
      <c r="MM88" t="n">
        <v>0</v>
      </c>
      <c r="MN88" t="n">
        <v>0</v>
      </c>
      <c r="MO88" t="n">
        <v>0</v>
      </c>
      <c r="MP88" t="n">
        <v/>
      </c>
      <c r="MQ88" t="n">
        <v/>
      </c>
      <c r="MR88" t="inlineStr">
        <is>
          <t>Istirahat</t>
        </is>
      </c>
      <c r="MS88" t="n">
        <v/>
      </c>
      <c r="MT88" t="inlineStr">
        <is>
          <t>Istirahat</t>
        </is>
      </c>
      <c r="MU88" t="inlineStr">
        <is>
          <t>Ya, mempekerjakan orang lain</t>
        </is>
      </c>
      <c r="MV88" t="inlineStr">
        <is>
          <t>Pemasangan sistem biogas</t>
        </is>
      </c>
      <c r="MW88" t="n">
        <v>0</v>
      </c>
      <c r="MX88" t="n">
        <v>1</v>
      </c>
      <c r="MY88" t="n">
        <v>0</v>
      </c>
      <c r="MZ88" t="n">
        <v>0</v>
      </c>
      <c r="NA88" t="n">
        <v/>
      </c>
      <c r="NB88" t="n">
        <v>2</v>
      </c>
      <c r="NC88" t="n">
        <v/>
      </c>
      <c r="ND88" t="n">
        <v/>
      </c>
      <c r="NE88" t="n">
        <v/>
      </c>
      <c r="NF88" t="n">
        <v/>
      </c>
      <c r="NG88" t="n">
        <v/>
      </c>
      <c r="NH88" t="n">
        <v/>
      </c>
      <c r="NI88" t="n">
        <v/>
      </c>
      <c r="NJ88" t="n">
        <v/>
      </c>
      <c r="NK88" t="n">
        <v/>
      </c>
      <c r="NL88" t="inlineStr">
        <is>
          <t>Ya</t>
        </is>
      </c>
      <c r="NM88" t="inlineStr">
        <is>
          <t>Kombinasi dana mandiri dan dana hibah</t>
        </is>
      </c>
      <c r="NN88" t="inlineStr">
        <is>
          <t>7.000.001-9.000.000</t>
        </is>
      </c>
      <c r="NO88" t="inlineStr">
        <is>
          <t>Yayasan Rumah Energi atau BIRU</t>
        </is>
      </c>
      <c r="NP88" t="n">
        <v/>
      </c>
      <c r="NQ88" t="n">
        <v/>
      </c>
      <c r="NR88" t="n">
        <v/>
      </c>
      <c r="NS88" t="n">
        <v/>
      </c>
      <c r="NT88" t="n">
        <v/>
      </c>
      <c r="NU88" t="n">
        <v/>
      </c>
      <c r="NV88" t="inlineStr">
        <is>
          <t>Anggota keluarga - Laki-laki dewasa</t>
        </is>
      </c>
      <c r="NW88" t="n">
        <v/>
      </c>
      <c r="NX88" t="inlineStr">
        <is>
          <t>Sedikit meningkat</t>
        </is>
      </c>
      <c r="NY88" t="n">
        <v>60</v>
      </c>
      <c r="NZ88" t="n">
        <v>0</v>
      </c>
      <c r="OA88" t="n">
        <v>0</v>
      </c>
      <c r="OB88" t="n">
        <v>30</v>
      </c>
      <c r="OC88" t="n">
        <v>25</v>
      </c>
      <c r="OD88" t="n">
        <v>0</v>
      </c>
      <c r="OE88" t="inlineStr">
        <is>
          <t>Lebih baik</t>
        </is>
      </c>
      <c r="OF88" t="inlineStr">
        <is>
          <t>Lebih baik (beda waktu memasak 5-30 menit, ATAU tidak lagi ada rasa/bau makanan yang berubah, ATAU alasan lainnya)</t>
        </is>
      </c>
      <c r="OG88" t="inlineStr">
        <is>
          <t>Ya</t>
        </is>
      </c>
      <c r="OH88" t="n">
        <v>0</v>
      </c>
      <c r="OI88" t="n">
        <v>4</v>
      </c>
      <c r="OJ88" t="n">
        <v>0</v>
      </c>
      <c r="OK88" t="n">
        <v>0</v>
      </c>
      <c r="OL88" t="n">
        <v>0</v>
      </c>
      <c r="OM88" t="n">
        <v>0</v>
      </c>
      <c r="ON88" t="n">
        <v>0</v>
      </c>
      <c r="OO88" t="n">
        <v>0</v>
      </c>
      <c r="OP88" t="inlineStr">
        <is>
          <t>Sapi perah</t>
        </is>
      </c>
      <c r="OQ88" t="n">
        <v>0</v>
      </c>
      <c r="OR88" t="n">
        <v>1</v>
      </c>
      <c r="OS88" t="n">
        <v>0</v>
      </c>
      <c r="OT88" t="n">
        <v>0</v>
      </c>
      <c r="OU88" t="n">
        <v>0</v>
      </c>
      <c r="OV88" t="n">
        <v>0</v>
      </c>
      <c r="OW88" t="n">
        <v>0</v>
      </c>
      <c r="OX88" t="n">
        <v>0</v>
      </c>
      <c r="OY88" t="n">
        <v>0</v>
      </c>
      <c r="OZ88" t="inlineStr">
        <is>
          <t>Sapi perah</t>
        </is>
      </c>
      <c r="PA88" t="n">
        <v>0</v>
      </c>
      <c r="PB88" t="n">
        <v>1</v>
      </c>
      <c r="PC88" t="n">
        <v>0</v>
      </c>
      <c r="PD88" t="n">
        <v>0</v>
      </c>
      <c r="PE88" t="n">
        <v>0</v>
      </c>
      <c r="PF88" t="n">
        <v>0</v>
      </c>
      <c r="PG88" t="n">
        <v>0</v>
      </c>
      <c r="PH88" t="n">
        <v>0</v>
      </c>
      <c r="PI88" t="n">
        <v>0</v>
      </c>
      <c r="PJ88" t="inlineStr">
        <is>
          <t>Sapi perah</t>
        </is>
      </c>
      <c r="PK88" t="n">
        <v>0</v>
      </c>
      <c r="PL88" t="n">
        <v>1</v>
      </c>
      <c r="PM88" t="n">
        <v>0</v>
      </c>
      <c r="PN88" t="n">
        <v>0</v>
      </c>
      <c r="PO88" t="n">
        <v>0</v>
      </c>
      <c r="PP88" t="n">
        <v>0</v>
      </c>
      <c r="PQ88" t="n">
        <v>0</v>
      </c>
      <c r="PR88" t="n">
        <v>0</v>
      </c>
      <c r="PS88" t="n">
        <v>0</v>
      </c>
      <c r="PT88" t="n">
        <v/>
      </c>
      <c r="PU88" t="n">
        <v/>
      </c>
      <c r="PV88" t="n">
        <v/>
      </c>
      <c r="PW88" t="n">
        <v/>
      </c>
      <c r="PX88" t="n">
        <v/>
      </c>
      <c r="PY88" t="n">
        <v/>
      </c>
      <c r="PZ88" t="n">
        <v/>
      </c>
      <c r="QA88" t="n">
        <v/>
      </c>
      <c r="QB88" t="n">
        <v/>
      </c>
      <c r="QC88" t="n">
        <v/>
      </c>
      <c r="QD88" t="n">
        <v/>
      </c>
      <c r="QE88" t="inlineStr">
        <is>
          <t>1-Disebarkan ke lahan terbuka</t>
        </is>
      </c>
      <c r="QF88" t="n">
        <v>0</v>
      </c>
      <c r="QG88" t="n">
        <v>0</v>
      </c>
      <c r="QH88" t="n">
        <v>0</v>
      </c>
      <c r="QI88" t="n">
        <v>0</v>
      </c>
      <c r="QJ88" t="n">
        <v>0</v>
      </c>
      <c r="QK88" t="n">
        <v>1</v>
      </c>
      <c r="QL88" t="n">
        <v>0</v>
      </c>
      <c r="QM88" t="n">
        <v>0</v>
      </c>
      <c r="QN88" t="n">
        <v>0</v>
      </c>
      <c r="QO88" t="n">
        <v/>
      </c>
      <c r="QP88" t="n">
        <v/>
      </c>
      <c r="QQ88" t="n">
        <v/>
      </c>
      <c r="QR88" t="n">
        <v/>
      </c>
      <c r="QS88" t="n">
        <v/>
      </c>
      <c r="QT88" t="n">
        <v/>
      </c>
      <c r="QU88" t="n">
        <v/>
      </c>
      <c r="QV88" t="n">
        <v/>
      </c>
      <c r="QW88" t="n">
        <v/>
      </c>
      <c r="QX88" t="n">
        <v/>
      </c>
      <c r="QY88" t="n">
        <v/>
      </c>
      <c r="QZ88" t="n">
        <v/>
      </c>
      <c r="RA88" t="n">
        <v/>
      </c>
      <c r="RB88" t="n">
        <v/>
      </c>
      <c r="RC88" t="n">
        <v/>
      </c>
      <c r="RD88" t="n">
        <v/>
      </c>
      <c r="RE88" t="n">
        <v/>
      </c>
      <c r="RF88" t="n">
        <v/>
      </c>
      <c r="RG88" t="n">
        <v/>
      </c>
      <c r="RH88" t="n">
        <v/>
      </c>
      <c r="RI88" t="n">
        <v/>
      </c>
      <c r="RJ88" t="n">
        <v/>
      </c>
      <c r="RK88" t="n">
        <v/>
      </c>
      <c r="RL88" t="n">
        <v/>
      </c>
      <c r="RM88" t="n">
        <v/>
      </c>
      <c r="RN88" t="n">
        <v/>
      </c>
      <c r="RO88" t="n">
        <v/>
      </c>
      <c r="RP88" t="n">
        <v/>
      </c>
      <c r="RQ88" t="n">
        <v/>
      </c>
      <c r="RR88" t="n">
        <v/>
      </c>
      <c r="RS88" t="n">
        <v/>
      </c>
      <c r="RT88" t="n">
        <v/>
      </c>
      <c r="RU88" t="n">
        <v/>
      </c>
      <c r="RV88" t="n">
        <v/>
      </c>
      <c r="RW88" t="n">
        <v/>
      </c>
      <c r="RX88" t="n">
        <v/>
      </c>
      <c r="RY88" t="n">
        <v/>
      </c>
      <c r="RZ88" t="n">
        <v/>
      </c>
      <c r="SA88" t="n">
        <v/>
      </c>
      <c r="SB88" t="n">
        <v/>
      </c>
      <c r="SC88" t="n">
        <v/>
      </c>
      <c r="SD88" t="n">
        <v/>
      </c>
      <c r="SE88" t="n">
        <v/>
      </c>
      <c r="SF88" t="n">
        <v/>
      </c>
      <c r="SG88" t="n">
        <v/>
      </c>
      <c r="SH88" t="n">
        <v/>
      </c>
      <c r="SI88" t="n">
        <v/>
      </c>
      <c r="SJ88" t="n">
        <v/>
      </c>
      <c r="SK88" t="n">
        <v/>
      </c>
      <c r="SL88" t="n">
        <v/>
      </c>
      <c r="SM88" t="n">
        <v/>
      </c>
      <c r="SN88" t="n">
        <v/>
      </c>
      <c r="SO88" t="n">
        <v/>
      </c>
      <c r="SP88" t="n">
        <v/>
      </c>
      <c r="SQ88" t="n">
        <v/>
      </c>
      <c r="SR88" t="n">
        <v/>
      </c>
      <c r="SS88" t="n">
        <v/>
      </c>
      <c r="ST88" t="n">
        <v/>
      </c>
      <c r="SU88" t="n">
        <v/>
      </c>
      <c r="SV88" t="n">
        <v/>
      </c>
      <c r="SW88" t="n">
        <v/>
      </c>
      <c r="SX88" t="n">
        <v/>
      </c>
      <c r="SY88" t="n">
        <v/>
      </c>
      <c r="SZ88" t="n">
        <v>2</v>
      </c>
      <c r="TA88" t="n">
        <v/>
      </c>
      <c r="TB88" t="n">
        <v/>
      </c>
      <c r="TC88" t="n">
        <v/>
      </c>
      <c r="TD88" t="n">
        <v/>
      </c>
      <c r="TE88" t="n">
        <v/>
      </c>
      <c r="TF88" t="n">
        <v/>
      </c>
      <c r="TG88" t="n">
        <v/>
      </c>
      <c r="TH88" t="n">
        <v/>
      </c>
      <c r="TI88" t="n">
        <v/>
      </c>
      <c r="TJ88" t="n">
        <v/>
      </c>
      <c r="TK88" t="n">
        <v/>
      </c>
      <c r="TL88" t="n">
        <v/>
      </c>
      <c r="TM88" t="n">
        <v/>
      </c>
      <c r="TN88" t="n">
        <v/>
      </c>
      <c r="TO88" t="n">
        <v/>
      </c>
      <c r="TP88" t="n">
        <v/>
      </c>
      <c r="TQ88" t="n">
        <v/>
      </c>
      <c r="TR88" t="n">
        <v/>
      </c>
      <c r="TS88" t="n">
        <v/>
      </c>
      <c r="TT88" t="n">
        <v/>
      </c>
      <c r="TU88" t="n">
        <v/>
      </c>
      <c r="TV88" t="n">
        <v/>
      </c>
      <c r="TW88" t="n">
        <v/>
      </c>
      <c r="TX88" t="n">
        <v/>
      </c>
      <c r="TY88" t="n">
        <v/>
      </c>
      <c r="TZ88" t="n">
        <v/>
      </c>
      <c r="UA88" t="n">
        <v/>
      </c>
      <c r="UB88" t="n">
        <v/>
      </c>
      <c r="UC88" t="n">
        <v/>
      </c>
      <c r="UD88" t="n">
        <v/>
      </c>
      <c r="UE88" t="n">
        <v/>
      </c>
      <c r="UF88" t="n">
        <v/>
      </c>
      <c r="UG88" t="n">
        <v/>
      </c>
      <c r="UH88" t="n">
        <v/>
      </c>
      <c r="UI88" t="n">
        <v/>
      </c>
      <c r="UJ88" t="n">
        <v/>
      </c>
      <c r="UK88" t="n">
        <v/>
      </c>
      <c r="UL88" t="n">
        <v/>
      </c>
      <c r="UM88" t="n">
        <v/>
      </c>
      <c r="UN88" t="n">
        <v/>
      </c>
      <c r="UO88" t="n">
        <v/>
      </c>
      <c r="UP88" t="n">
        <v/>
      </c>
      <c r="UQ88" t="n">
        <v/>
      </c>
      <c r="UR88" t="n">
        <v/>
      </c>
      <c r="US88" t="n">
        <v/>
      </c>
      <c r="UT88" t="n">
        <v/>
      </c>
      <c r="UU88" t="n">
        <v/>
      </c>
      <c r="UV88" t="inlineStr">
        <is>
          <t>Pemberian pakan di kandang</t>
        </is>
      </c>
      <c r="UW88" t="n">
        <v/>
      </c>
      <c r="UX88" t="n">
        <v/>
      </c>
      <c r="UY88" t="n">
        <v/>
      </c>
      <c r="UZ88" t="n">
        <v/>
      </c>
      <c r="VA88" t="n">
        <v/>
      </c>
      <c r="VB88" t="n">
        <v/>
      </c>
      <c r="VC88" t="n">
        <v/>
      </c>
      <c r="VD88" t="inlineStr">
        <is>
          <t>Sangat jarang (&gt;1 bulan sekali)</t>
        </is>
      </c>
      <c r="VE88" t="n">
        <v/>
      </c>
      <c r="VF88" t="n">
        <v/>
      </c>
      <c r="VG88" t="n">
        <v/>
      </c>
      <c r="VH88" t="n">
        <v/>
      </c>
      <c r="VI88" t="n">
        <v/>
      </c>
      <c r="VJ88" t="n">
        <v/>
      </c>
      <c r="VK88" t="n">
        <v/>
      </c>
      <c r="VL88" t="inlineStr">
        <is>
          <t>Sangat sering (&gt;1 kali sehari)</t>
        </is>
      </c>
      <c r="VM88" t="n">
        <v/>
      </c>
      <c r="VN88" t="n">
        <v/>
      </c>
      <c r="VO88" t="n">
        <v/>
      </c>
      <c r="VP88" t="n">
        <v/>
      </c>
      <c r="VQ88" t="n">
        <v/>
      </c>
      <c r="VR88" t="n">
        <v/>
      </c>
      <c r="VS88" t="n">
        <v/>
      </c>
      <c r="VT88" t="n">
        <v/>
      </c>
      <c r="VU88" t="n">
        <v/>
      </c>
      <c r="VV88" t="n">
        <v/>
      </c>
      <c r="VW88" t="n">
        <v/>
      </c>
      <c r="VX88" t="n">
        <v/>
      </c>
      <c r="VY88" t="n">
        <v/>
      </c>
      <c r="VZ88" t="n">
        <v/>
      </c>
      <c r="WA88" t="n">
        <v/>
      </c>
      <c r="WB88" t="n">
        <v/>
      </c>
      <c r="WC88" t="n">
        <v/>
      </c>
      <c r="WD88" t="n">
        <v/>
      </c>
      <c r="WE88" t="n">
        <v/>
      </c>
      <c r="WF88" t="inlineStr">
        <is>
          <t>6-Digester biogas</t>
        </is>
      </c>
      <c r="WG88" t="n">
        <v>0</v>
      </c>
      <c r="WH88" t="n">
        <v>0</v>
      </c>
      <c r="WI88" t="n">
        <v>0</v>
      </c>
      <c r="WJ88" t="n">
        <v>0</v>
      </c>
      <c r="WK88" t="n">
        <v>0</v>
      </c>
      <c r="WL88" t="n">
        <v>0</v>
      </c>
      <c r="WM88" t="n">
        <v>0</v>
      </c>
      <c r="WN88" t="n">
        <v>0</v>
      </c>
      <c r="WO88" t="n">
        <v>0</v>
      </c>
      <c r="WP88" t="n">
        <v>1</v>
      </c>
      <c r="WQ88" t="n">
        <v>0</v>
      </c>
      <c r="WR88" t="n">
        <v>0</v>
      </c>
      <c r="WS88" t="n">
        <v/>
      </c>
      <c r="WT88" t="n">
        <v/>
      </c>
      <c r="WU88" t="n">
        <v/>
      </c>
      <c r="WV88" t="n">
        <v/>
      </c>
      <c r="WW88" t="n">
        <v/>
      </c>
      <c r="WX88" t="n">
        <v/>
      </c>
      <c r="WY88" t="n">
        <v/>
      </c>
      <c r="WZ88" t="n">
        <v/>
      </c>
      <c r="XA88" t="n">
        <v/>
      </c>
      <c r="XB88" t="n">
        <v/>
      </c>
      <c r="XC88" t="n">
        <v/>
      </c>
      <c r="XD88" t="n">
        <v/>
      </c>
      <c r="XE88" t="n">
        <v/>
      </c>
      <c r="XF88" t="n">
        <v/>
      </c>
      <c r="XG88" t="n">
        <v/>
      </c>
      <c r="XH88" t="n">
        <v/>
      </c>
      <c r="XI88" t="n">
        <v/>
      </c>
      <c r="XJ88" t="n">
        <v/>
      </c>
      <c r="XK88" t="n">
        <v/>
      </c>
      <c r="XL88" t="n">
        <v/>
      </c>
      <c r="XM88" t="n">
        <v/>
      </c>
      <c r="XN88" t="n">
        <v/>
      </c>
      <c r="XO88" t="n">
        <v/>
      </c>
      <c r="XP88" t="n">
        <v/>
      </c>
      <c r="XQ88" t="n">
        <v/>
      </c>
      <c r="XR88" t="n">
        <v/>
      </c>
      <c r="XS88" t="n">
        <v/>
      </c>
      <c r="XT88" t="n">
        <v/>
      </c>
      <c r="XU88" t="n">
        <v/>
      </c>
      <c r="XV88" t="n">
        <v/>
      </c>
      <c r="XW88" t="n">
        <v/>
      </c>
      <c r="XX88" t="n">
        <v/>
      </c>
      <c r="XY88" t="n">
        <v/>
      </c>
      <c r="XZ88" t="n">
        <v/>
      </c>
      <c r="YA88" t="n">
        <v/>
      </c>
      <c r="YB88" t="n">
        <v/>
      </c>
      <c r="YC88" t="n">
        <v/>
      </c>
      <c r="YD88" t="n">
        <v/>
      </c>
      <c r="YE88" t="n">
        <v/>
      </c>
      <c r="YF88" t="n">
        <v/>
      </c>
      <c r="YG88" t="n">
        <v/>
      </c>
      <c r="YH88" t="n">
        <v/>
      </c>
      <c r="YI88" t="n">
        <v/>
      </c>
      <c r="YJ88" t="n">
        <v/>
      </c>
      <c r="YK88" t="n">
        <v/>
      </c>
      <c r="YL88" t="n">
        <v/>
      </c>
      <c r="YM88" t="n">
        <v/>
      </c>
      <c r="YN88" t="n">
        <v/>
      </c>
      <c r="YO88" t="n">
        <v/>
      </c>
      <c r="YP88" t="n">
        <v/>
      </c>
      <c r="YQ88" t="n">
        <v/>
      </c>
      <c r="YR88" t="n">
        <v/>
      </c>
      <c r="YS88" t="n">
        <v/>
      </c>
      <c r="YT88" t="n">
        <v/>
      </c>
      <c r="YU88" t="n">
        <v/>
      </c>
      <c r="YV88" t="n">
        <v/>
      </c>
      <c r="YW88" t="n">
        <v/>
      </c>
      <c r="YX88" t="n">
        <v/>
      </c>
      <c r="YY88" t="n">
        <v/>
      </c>
      <c r="YZ88" t="n">
        <v/>
      </c>
      <c r="ZA88" t="n">
        <v/>
      </c>
      <c r="ZB88" t="n">
        <v/>
      </c>
      <c r="ZC88" t="n">
        <v/>
      </c>
      <c r="ZD88" t="n">
        <v/>
      </c>
      <c r="ZE88" t="n">
        <v/>
      </c>
      <c r="ZF88" t="n">
        <v/>
      </c>
      <c r="ZG88" t="n">
        <v/>
      </c>
      <c r="ZH88" t="n">
        <v/>
      </c>
      <c r="ZI88" t="n">
        <v/>
      </c>
      <c r="ZJ88" t="n">
        <v/>
      </c>
      <c r="ZK88" t="n">
        <v/>
      </c>
      <c r="ZL88" t="n">
        <v/>
      </c>
      <c r="ZM88" t="n">
        <v/>
      </c>
      <c r="ZN88" t="n">
        <v/>
      </c>
      <c r="ZO88" t="n">
        <v>100</v>
      </c>
      <c r="ZP88" t="n">
        <v/>
      </c>
      <c r="ZQ88" t="n">
        <v/>
      </c>
      <c r="ZR88" t="n">
        <v/>
      </c>
      <c r="ZS88" t="n">
        <v/>
      </c>
      <c r="ZT88" t="n">
        <v/>
      </c>
      <c r="ZU88" t="n">
        <v/>
      </c>
      <c r="ZV88" t="n">
        <v/>
      </c>
      <c r="ZW88" t="n">
        <v>3</v>
      </c>
      <c r="ZX88" t="n">
        <v/>
      </c>
      <c r="ZY88" t="n">
        <v/>
      </c>
      <c r="ZZ88" t="n">
        <v/>
      </c>
      <c r="AAA88" t="n">
        <v/>
      </c>
      <c r="AAB88" t="n">
        <v/>
      </c>
      <c r="AAC88" t="n">
        <v/>
      </c>
      <c r="AAD88" t="n">
        <v/>
      </c>
      <c r="AAE88" t="inlineStr">
        <is>
          <t>Pakan segar (misal: rumput)</t>
        </is>
      </c>
      <c r="AAF88" t="n">
        <v/>
      </c>
      <c r="AAG88" t="n">
        <v/>
      </c>
      <c r="AAH88" t="n">
        <v/>
      </c>
      <c r="AAI88" t="n">
        <v/>
      </c>
      <c r="AAJ88" t="n">
        <v/>
      </c>
      <c r="AAK88" t="n">
        <v/>
      </c>
      <c r="AAL88" t="inlineStr">
        <is>
          <t>Tidak</t>
        </is>
      </c>
      <c r="AAM88" t="n">
        <v/>
      </c>
      <c r="AAN88" t="n">
        <v/>
      </c>
      <c r="AAO88" t="n">
        <v/>
      </c>
      <c r="AAP88" t="n">
        <v/>
      </c>
      <c r="AAQ88" t="n">
        <v/>
      </c>
      <c r="AAR88" t="inlineStr">
        <is>
          <t>Ya</t>
        </is>
      </c>
      <c r="AAS88" t="inlineStr">
        <is>
          <t>Tidak pasti/ragu-ragu</t>
        </is>
      </c>
      <c r="AAT88" t="inlineStr">
        <is>
          <t>Dibuang ke selokan</t>
        </is>
      </c>
      <c r="AAU88" t="n">
        <v>0</v>
      </c>
      <c r="AAV88" t="n">
        <v>0</v>
      </c>
      <c r="AAW88" t="n">
        <v>0</v>
      </c>
      <c r="AAX88" t="n">
        <v>0</v>
      </c>
      <c r="AAY88" t="n">
        <v>0</v>
      </c>
      <c r="AAZ88" t="n">
        <v>0</v>
      </c>
      <c r="ABA88" t="n">
        <v>1</v>
      </c>
      <c r="ABB88" t="n">
        <v/>
      </c>
      <c r="ABC88" t="n">
        <v/>
      </c>
      <c r="ABD88" t="n">
        <v/>
      </c>
      <c r="ABE88" t="n">
        <v/>
      </c>
      <c r="ABF88" t="n">
        <v/>
      </c>
      <c r="ABG88" t="n">
        <v/>
      </c>
      <c r="ABH88" t="n">
        <v/>
      </c>
      <c r="ABI88" t="n">
        <v/>
      </c>
      <c r="ABJ88" t="n">
        <v/>
      </c>
      <c r="ABK88" t="n">
        <v/>
      </c>
      <c r="ABL88" t="n">
        <v/>
      </c>
      <c r="ABM88" t="n">
        <v/>
      </c>
      <c r="ABN88" t="n">
        <v/>
      </c>
      <c r="ABO88" t="n">
        <v/>
      </c>
      <c r="ABP88" t="n">
        <v/>
      </c>
      <c r="ABQ88" t="n">
        <v/>
      </c>
      <c r="ABR88" t="n">
        <v/>
      </c>
      <c r="ABS88" t="n">
        <v/>
      </c>
      <c r="ABT88" t="n">
        <v/>
      </c>
      <c r="ABU88" t="n">
        <v/>
      </c>
      <c r="ABV88" t="n">
        <v/>
      </c>
      <c r="ABW88" t="n">
        <v/>
      </c>
      <c r="ABX88" t="n">
        <v/>
      </c>
      <c r="ABY88" t="n">
        <v/>
      </c>
      <c r="ABZ88" t="n">
        <v/>
      </c>
      <c r="ACA88" t="n">
        <v/>
      </c>
      <c r="ACB88" t="n">
        <v/>
      </c>
      <c r="ACC88" t="n">
        <v/>
      </c>
      <c r="ACD88" t="n">
        <v/>
      </c>
      <c r="ACE88" t="n">
        <v/>
      </c>
      <c r="ACF88" t="n">
        <v/>
      </c>
      <c r="ACG88" t="n">
        <v/>
      </c>
      <c r="ACH88" t="n">
        <v/>
      </c>
      <c r="ACI88" t="n">
        <v/>
      </c>
      <c r="ACJ88" t="n">
        <v/>
      </c>
      <c r="ACK88" t="inlineStr">
        <is>
          <t>Tidak memiliki tempat untuk menyimpan</t>
        </is>
      </c>
      <c r="ACL88" t="n">
        <v>0</v>
      </c>
      <c r="ACM88" t="n">
        <v>1</v>
      </c>
      <c r="ACN88" t="n">
        <v>0</v>
      </c>
      <c r="ACO88" t="n">
        <v>0</v>
      </c>
      <c r="ACP88" t="n">
        <v>0</v>
      </c>
      <c r="ACQ88" t="n">
        <v>0</v>
      </c>
      <c r="ACR88" t="n">
        <v>0</v>
      </c>
      <c r="ACS88" t="n">
        <v/>
      </c>
      <c r="ACT88" t="inlineStr">
        <is>
          <t>Tidak</t>
        </is>
      </c>
      <c r="ACU88" t="inlineStr">
        <is>
          <t>Manfaat cukup signifikan, terasa di kehidupan sehari-hari</t>
        </is>
      </c>
      <c r="ACV88" t="inlineStr">
        <is>
          <t>Bertambah</t>
        </is>
      </c>
      <c r="ACW88" t="inlineStr">
        <is>
          <t>Anggota keluarga - Perempuan dewasa</t>
        </is>
      </c>
      <c r="ACX88" t="inlineStr">
        <is>
          <t>Setuju</t>
        </is>
      </c>
      <c r="ACY88" t="inlineStr">
        <is>
          <t>Anggota keluarga - Laki-laki dewasa Anggota keluarga - Perempuan dewasa</t>
        </is>
      </c>
      <c r="ACZ88" t="n">
        <v>1</v>
      </c>
      <c r="ADA88" t="n">
        <v>1</v>
      </c>
      <c r="ADB88" t="n">
        <v>0</v>
      </c>
      <c r="ADC88" t="n">
        <v>0</v>
      </c>
      <c r="ADD88" t="inlineStr">
        <is>
          <t>Puas</t>
        </is>
      </c>
      <c r="ADE88" t="inlineStr">
        <is>
          <t>Sangat puas</t>
        </is>
      </c>
      <c r="ADF88" t="inlineStr">
        <is>
          <t>Puas</t>
        </is>
      </c>
      <c r="ADG88" t="inlineStr">
        <is>
          <t>Puas</t>
        </is>
      </c>
      <c r="ADH88" t="inlineStr">
        <is>
          <t>Tidak</t>
        </is>
      </c>
      <c r="ADI88" t="n">
        <v/>
      </c>
      <c r="ADJ88" t="inlineStr">
        <is>
          <t>Puas</t>
        </is>
      </c>
      <c r="ADK88" t="n">
        <v/>
      </c>
      <c r="ADL88" t="n">
        <v/>
      </c>
      <c r="ADM88" t="n">
        <v/>
      </c>
      <c r="ADN88" t="n">
        <v/>
      </c>
      <c r="ADO88" t="n">
        <v/>
      </c>
      <c r="ADP88" t="n">
        <v/>
      </c>
      <c r="ADQ88" t="n">
        <v/>
      </c>
      <c r="ADR88" t="n">
        <v/>
      </c>
      <c r="ADS88" t="n">
        <v/>
      </c>
      <c r="ADT88" t="n">
        <v/>
      </c>
      <c r="ADU88" t="inlineStr">
        <is>
          <t>Menghubungi CPO atau pendamping Memperbaiki sendiri</t>
        </is>
      </c>
      <c r="ADV88" t="n">
        <v>0</v>
      </c>
      <c r="ADW88" t="n">
        <v>0</v>
      </c>
      <c r="ADX88" t="n">
        <v>0</v>
      </c>
      <c r="ADY88" t="n">
        <v>0</v>
      </c>
      <c r="ADZ88" t="n">
        <v>1</v>
      </c>
      <c r="AEA88" t="n">
        <v>1</v>
      </c>
      <c r="AEB88" t="n">
        <v>0</v>
      </c>
      <c r="AEC88" t="n">
        <v>0</v>
      </c>
      <c r="AED88" t="inlineStr">
        <is>
          <t>Tidak</t>
        </is>
      </c>
      <c r="AEE88" t="inlineStr">
        <is>
          <t>Laki-laki dewasa</t>
        </is>
      </c>
      <c r="AEF88" t="n">
        <v/>
      </c>
      <c r="AEG88" t="inlineStr">
        <is>
          <t>Datang langsung ke rumah CPO</t>
        </is>
      </c>
      <c r="AEH88" t="n">
        <v/>
      </c>
      <c r="AEI88" t="inlineStr">
        <is>
          <t>Tidak</t>
        </is>
      </c>
      <c r="AEJ88" t="inlineStr">
        <is>
          <t>Ya, selalu</t>
        </is>
      </c>
      <c r="AEK88" t="inlineStr">
        <is>
          <t>Pengurangan pengeluaran rumah tangga (bahan bakar minyak, pupuk, dll.) Pasokan energi yang andal Peningkatan kebersihan kandang ternak Mendapatkan subsidi</t>
        </is>
      </c>
      <c r="AEL88" t="n">
        <v>1</v>
      </c>
      <c r="AEM88" t="n">
        <v>0</v>
      </c>
      <c r="AEN88" t="n">
        <v>1</v>
      </c>
      <c r="AEO88" t="n">
        <v>0</v>
      </c>
      <c r="AEP88" t="n">
        <v>0</v>
      </c>
      <c r="AEQ88" t="n">
        <v>0</v>
      </c>
      <c r="AER88" t="n">
        <v>1</v>
      </c>
      <c r="AES88" t="n">
        <v>0</v>
      </c>
      <c r="AET88" t="n">
        <v>0</v>
      </c>
      <c r="AEU88" t="n">
        <v>0</v>
      </c>
      <c r="AEV88" t="n">
        <v>1</v>
      </c>
      <c r="AEW88" t="n">
        <v>0</v>
      </c>
      <c r="AEX88" t="n">
        <v/>
      </c>
      <c r="AEY88" t="inlineStr">
        <is>
          <t>Mendukung lingkungan</t>
        </is>
      </c>
      <c r="AEZ88" t="n">
        <v/>
      </c>
      <c r="AFA88" t="inlineStr">
        <is>
          <t>Koperasi</t>
        </is>
      </c>
      <c r="AFB88" t="n">
        <v/>
      </c>
      <c r="AFC88" t="inlineStr">
        <is>
          <t>1000534088-16_56_45.jpg</t>
        </is>
      </c>
      <c r="AFD88" t="inlineStr">
        <is>
          <t>https://kf.kobotoolbox.org/api/v2/assets/avstPQqLr3Ab3ZdcVTXZ6f/data/667032402/attachments/attiC35aEhzRpsEgpfWXfG7V/</t>
        </is>
      </c>
      <c r="AFE88" t="inlineStr">
        <is>
          <t>1000534087-16_56_50.jpg</t>
        </is>
      </c>
      <c r="AFF88" t="inlineStr">
        <is>
          <t>https://kf.kobotoolbox.org/api/v2/assets/avstPQqLr3Ab3ZdcVTXZ6f/data/667032402/attachments/attZeW5ZjttWYDdVnjVRBLg8/</t>
        </is>
      </c>
      <c r="AFG88" t="inlineStr">
        <is>
          <t>Ali</t>
        </is>
      </c>
      <c r="AFH88" t="n">
        <v/>
      </c>
      <c r="AFI88" t="inlineStr">
        <is>
          <t>E12. Pakan konsentrat dan hijauan</t>
        </is>
      </c>
    </row>
    <row r="89">
      <c r="A89" t="n">
        <v/>
      </c>
      <c r="B89" t="n">
        <v/>
      </c>
      <c r="C89" t="n">
        <v/>
      </c>
      <c r="D89" t="inlineStr">
        <is>
          <t>eko</t>
        </is>
      </c>
      <c r="E89" t="n">
        <v>0</v>
      </c>
      <c r="F89" t="inlineStr">
        <is>
          <t>-7.890957 112.774721 1031.747554206136 17.275999069213867</t>
        </is>
      </c>
      <c r="G89" t="n">
        <v>-7.890957</v>
      </c>
      <c r="H89" t="n">
        <v>112.774721</v>
      </c>
      <c r="I89" t="n">
        <v>1031.747554</v>
      </c>
      <c r="J89" t="n">
        <v>17.27599907</v>
      </c>
      <c r="K89" t="n">
        <v>0</v>
      </c>
      <c r="L89" t="inlineStr">
        <is>
          <t>-7.890787 112.7746711871875 1026.1999 5.138000011044409</t>
        </is>
      </c>
      <c r="M89" t="n">
        <v>-7.890787</v>
      </c>
      <c r="N89" t="n">
        <v>112.7746712</v>
      </c>
      <c r="O89" t="n">
        <v>1026.1999</v>
      </c>
      <c r="P89" t="n">
        <v>5.138000011</v>
      </c>
      <c r="Q89" t="n">
        <v>0</v>
      </c>
      <c r="R89" t="inlineStr">
        <is>
          <t>Jawa Timur</t>
        </is>
      </c>
      <c r="S89" t="n">
        <v>0</v>
      </c>
      <c r="T89" t="n">
        <v>0</v>
      </c>
      <c r="U89" t="n">
        <v>0</v>
      </c>
      <c r="V89" t="n">
        <v>0</v>
      </c>
      <c r="W89" t="n">
        <v>0</v>
      </c>
      <c r="X89" t="n">
        <v>1</v>
      </c>
      <c r="Y89" t="n">
        <v>0</v>
      </c>
      <c r="Z89" t="n">
        <v>0</v>
      </c>
      <c r="AA89" t="n">
        <v>0</v>
      </c>
      <c r="AB89" t="n">
        <v>0</v>
      </c>
      <c r="AC89" t="inlineStr">
        <is>
          <t>MALANG</t>
        </is>
      </c>
      <c r="AD89" t="inlineStr">
        <is>
          <t>JABUNG</t>
        </is>
      </c>
      <c r="AE89" t="inlineStr">
        <is>
          <t>KEMIRI</t>
        </is>
      </c>
      <c r="AF89" t="inlineStr">
        <is>
          <t>KAN JABUNG</t>
        </is>
      </c>
      <c r="AG89" t="inlineStr">
        <is>
          <t>KJP0126</t>
        </is>
      </c>
      <c r="AH89" t="n">
        <v>15</v>
      </c>
      <c r="AI89" t="inlineStr">
        <is>
          <t>VPA1</t>
        </is>
      </c>
      <c r="AJ89" t="inlineStr">
        <is>
          <t>Tidak aktif</t>
        </is>
      </c>
      <c r="AK89" t="n">
        <v>49</v>
      </c>
      <c r="AL89" t="inlineStr">
        <is>
          <t>Laki-laki</t>
        </is>
      </c>
      <c r="AM89" t="inlineStr">
        <is>
          <t>Sudah menikah</t>
        </is>
      </c>
      <c r="AN89" t="inlineStr">
        <is>
          <t>SMP/Sederajat</t>
        </is>
      </c>
      <c r="AO89" t="inlineStr">
        <is>
          <t>Peternak</t>
        </is>
      </c>
      <c r="AP89" t="n">
        <v>0</v>
      </c>
      <c r="AQ89" t="n">
        <v>1</v>
      </c>
      <c r="AR89" t="n">
        <v>0</v>
      </c>
      <c r="AS89" t="n">
        <v>0</v>
      </c>
      <c r="AT89" t="n">
        <v>0</v>
      </c>
      <c r="AU89" t="n">
        <v>0</v>
      </c>
      <c r="AV89" t="n">
        <v>0</v>
      </c>
      <c r="AW89" t="n">
        <v>0</v>
      </c>
      <c r="AX89" t="n">
        <v/>
      </c>
      <c r="AY89" t="inlineStr">
        <is>
          <t>Petani</t>
        </is>
      </c>
      <c r="AZ89" t="n">
        <v>1</v>
      </c>
      <c r="BA89" t="n">
        <v>0</v>
      </c>
      <c r="BB89" t="n">
        <v>0</v>
      </c>
      <c r="BC89" t="n">
        <v>0</v>
      </c>
      <c r="BD89" t="n">
        <v>0</v>
      </c>
      <c r="BE89" t="n">
        <v>0</v>
      </c>
      <c r="BF89" t="n">
        <v>0</v>
      </c>
      <c r="BG89" t="n">
        <v>0</v>
      </c>
      <c r="BH89" t="n">
        <v/>
      </c>
      <c r="BI89" t="inlineStr">
        <is>
          <t>&gt;Rp3.500.000</t>
        </is>
      </c>
      <c r="BJ89" t="n">
        <v>2</v>
      </c>
      <c r="BK89" t="n">
        <v>2</v>
      </c>
      <c r="BL89" t="n">
        <v>2</v>
      </c>
      <c r="BM89" t="n">
        <v>0</v>
      </c>
      <c r="BN89" t="inlineStr">
        <is>
          <t>Milik sendiri</t>
        </is>
      </c>
      <c r="BO89" t="inlineStr">
        <is>
          <t>Permanen (dinding bata dan semen)</t>
        </is>
      </c>
      <c r="BP89" t="n">
        <v>1</v>
      </c>
      <c r="BQ89" t="n">
        <v>0</v>
      </c>
      <c r="BR89" t="n">
        <v>0</v>
      </c>
      <c r="BS89" t="n">
        <v>0</v>
      </c>
      <c r="BT89" t="n">
        <v>0</v>
      </c>
      <c r="BU89" t="n">
        <v/>
      </c>
      <c r="BV89" t="inlineStr">
        <is>
          <t>Keramik/ubin</t>
        </is>
      </c>
      <c r="BW89" t="n">
        <v>0</v>
      </c>
      <c r="BX89" t="n">
        <v>0</v>
      </c>
      <c r="BY89" t="n">
        <v>1</v>
      </c>
      <c r="BZ89" t="n">
        <v>0</v>
      </c>
      <c r="CA89" t="n">
        <v>0</v>
      </c>
      <c r="CB89" t="n">
        <v/>
      </c>
      <c r="CC89" t="inlineStr">
        <is>
          <t>Genting</t>
        </is>
      </c>
      <c r="CD89" t="n">
        <v>0</v>
      </c>
      <c r="CE89" t="n">
        <v>0</v>
      </c>
      <c r="CF89" t="n">
        <v>0</v>
      </c>
      <c r="CG89" t="n">
        <v>0</v>
      </c>
      <c r="CH89" t="n">
        <v>0</v>
      </c>
      <c r="CI89" t="n">
        <v>1</v>
      </c>
      <c r="CJ89" t="n">
        <v>0</v>
      </c>
      <c r="CK89" t="n">
        <v/>
      </c>
      <c r="CL89" t="inlineStr">
        <is>
          <t>Ya</t>
        </is>
      </c>
      <c r="CM89" t="n">
        <v>2011</v>
      </c>
      <c r="CN89" t="inlineStr">
        <is>
          <t>Fixed-Dome (Kubah Tetap)</t>
        </is>
      </c>
      <c r="CO89" t="inlineStr">
        <is>
          <t>6 m³ (4-5 ekor sapi, ±5 jam memasak/hari, ±50 kg</t>
        </is>
      </c>
      <c r="CP89" t="inlineStr">
        <is>
          <t>Anggota keluarga - laki-laki</t>
        </is>
      </c>
      <c r="CQ89" t="n">
        <v>0</v>
      </c>
      <c r="CR89" t="n">
        <v>0</v>
      </c>
      <c r="CS89" t="n">
        <v>0</v>
      </c>
      <c r="CT89" t="n">
        <v>0</v>
      </c>
      <c r="CU89" t="n">
        <v>1</v>
      </c>
      <c r="CV89" t="n">
        <v>0</v>
      </c>
      <c r="CW89" t="n">
        <v>0</v>
      </c>
      <c r="CX89" t="n">
        <v>0</v>
      </c>
      <c r="CY89" t="inlineStr">
        <is>
          <t>Anggota keluarga - laki-laki</t>
        </is>
      </c>
      <c r="CZ89" t="n">
        <v>1</v>
      </c>
      <c r="DA89" t="n">
        <v>0</v>
      </c>
      <c r="DB89" t="n">
        <v>0</v>
      </c>
      <c r="DC89" t="n">
        <v/>
      </c>
      <c r="DD89" t="inlineStr">
        <is>
          <t>Anggota keluarga - laki-laki CPO atau pendamping</t>
        </is>
      </c>
      <c r="DE89" t="n">
        <v>1</v>
      </c>
      <c r="DF89" t="n">
        <v>0</v>
      </c>
      <c r="DG89" t="n">
        <v>1</v>
      </c>
      <c r="DH89" t="n">
        <v>0</v>
      </c>
      <c r="DI89" t="n">
        <v/>
      </c>
      <c r="DJ89" t="inlineStr">
        <is>
          <t>Anggota keluarga - laki-laki CPO atau pendamping</t>
        </is>
      </c>
      <c r="DK89" t="n">
        <v>1</v>
      </c>
      <c r="DL89" t="n">
        <v>0</v>
      </c>
      <c r="DM89" t="n">
        <v>1</v>
      </c>
      <c r="DN89" t="n">
        <v>0</v>
      </c>
      <c r="DO89" t="n">
        <v/>
      </c>
      <c r="DP89" t="inlineStr">
        <is>
          <t>Tidak berfungsi sama sekali</t>
        </is>
      </c>
      <c r="DQ89" t="inlineStr">
        <is>
          <t>&gt;1 tahun yang lalu</t>
        </is>
      </c>
      <c r="DR89" t="inlineStr">
        <is>
          <t>Masalah teknis (misalnya kerusakan pada komponen)</t>
        </is>
      </c>
      <c r="DS89" t="n">
        <v/>
      </c>
      <c r="DT89" t="inlineStr">
        <is>
          <t>Reaktor biogas (penampung gas, digester, manhole, outlet, dan overflow)</t>
        </is>
      </c>
      <c r="DU89" t="n">
        <v>0</v>
      </c>
      <c r="DV89" t="n">
        <v>0</v>
      </c>
      <c r="DW89" t="n">
        <v>0</v>
      </c>
      <c r="DX89" t="n">
        <v>0</v>
      </c>
      <c r="DY89" t="n">
        <v>0</v>
      </c>
      <c r="DZ89" t="n">
        <v>0</v>
      </c>
      <c r="EA89" t="n">
        <v>0</v>
      </c>
      <c r="EB89" t="n">
        <v>0</v>
      </c>
      <c r="EC89" t="n">
        <v>0</v>
      </c>
      <c r="ED89" t="n">
        <v>1</v>
      </c>
      <c r="EE89" t="n">
        <v>0</v>
      </c>
      <c r="EF89" t="n">
        <v>0</v>
      </c>
      <c r="EG89" t="n">
        <v>0</v>
      </c>
      <c r="EH89" t="n">
        <v>0</v>
      </c>
      <c r="EI89" t="inlineStr">
        <is>
          <t>Tidak ada masalah</t>
        </is>
      </c>
      <c r="EJ89" t="n">
        <v>0</v>
      </c>
      <c r="EK89" t="n">
        <v>0</v>
      </c>
      <c r="EL89" t="n">
        <v>0</v>
      </c>
      <c r="EM89" t="n">
        <v>1</v>
      </c>
      <c r="EN89" t="n">
        <v>0</v>
      </c>
      <c r="EO89" t="n">
        <v/>
      </c>
      <c r="EP89" t="inlineStr">
        <is>
          <t>Ya, cukup jelas dan mudah diikuti</t>
        </is>
      </c>
      <c r="EQ89" t="inlineStr">
        <is>
          <t>Pelatihan</t>
        </is>
      </c>
      <c r="ER89" t="inlineStr">
        <is>
          <t>Pegawai koperasi</t>
        </is>
      </c>
      <c r="ES89" t="n">
        <v>0</v>
      </c>
      <c r="ET89" t="n">
        <v>0</v>
      </c>
      <c r="EU89" t="n">
        <v>1</v>
      </c>
      <c r="EV89" t="n">
        <v>0</v>
      </c>
      <c r="EW89" t="n">
        <v/>
      </c>
      <c r="EX89" t="inlineStr">
        <is>
          <t>Anggota keluarga - Laki-laki</t>
        </is>
      </c>
      <c r="EY89" t="n">
        <v>1</v>
      </c>
      <c r="EZ89" t="n">
        <v>0</v>
      </c>
      <c r="FA89" t="n">
        <v>0</v>
      </c>
      <c r="FB89" t="n">
        <v/>
      </c>
      <c r="FC89" t="inlineStr">
        <is>
          <t>Jarang sekali</t>
        </is>
      </c>
      <c r="FD89" t="inlineStr">
        <is>
          <t>&gt; Rp 500,001</t>
        </is>
      </c>
      <c r="FE89" t="inlineStr">
        <is>
          <t>Mengetahui</t>
        </is>
      </c>
      <c r="FF89" t="inlineStr">
        <is>
          <t>Tidak pernah</t>
        </is>
      </c>
      <c r="FG89" t="inlineStr">
        <is>
          <t>Mengetahui</t>
        </is>
      </c>
      <c r="FH89" t="inlineStr">
        <is>
          <t>Tidak pernah</t>
        </is>
      </c>
      <c r="FI89" t="inlineStr">
        <is>
          <t>Mengetahui</t>
        </is>
      </c>
      <c r="FJ89" t="inlineStr">
        <is>
          <t>Tidak pernah</t>
        </is>
      </c>
      <c r="FK89" t="inlineStr">
        <is>
          <t>Mengetahui</t>
        </is>
      </c>
      <c r="FL89" t="inlineStr">
        <is>
          <t>Tidak pernah</t>
        </is>
      </c>
      <c r="FM89" t="inlineStr">
        <is>
          <t>Mengetahui</t>
        </is>
      </c>
      <c r="FN89" t="inlineStr">
        <is>
          <t>Tidak pernah</t>
        </is>
      </c>
      <c r="FO89" t="inlineStr">
        <is>
          <t>Mengetahui</t>
        </is>
      </c>
      <c r="FP89" t="inlineStr">
        <is>
          <t>Tidak pernah</t>
        </is>
      </c>
      <c r="FQ89" t="inlineStr">
        <is>
          <t>Mengetahui</t>
        </is>
      </c>
      <c r="FR89" t="inlineStr">
        <is>
          <t>Tidak</t>
        </is>
      </c>
      <c r="FS89" t="inlineStr">
        <is>
          <t>Mengetahui</t>
        </is>
      </c>
      <c r="FT89" t="inlineStr">
        <is>
          <t>Tidak sama sekali</t>
        </is>
      </c>
      <c r="FU89" t="inlineStr">
        <is>
          <t>Laki-laki dewasa</t>
        </is>
      </c>
      <c r="FV89" t="n">
        <v>1</v>
      </c>
      <c r="FW89" t="n">
        <v>0</v>
      </c>
      <c r="FX89" t="n">
        <v>0</v>
      </c>
      <c r="FY89" t="n">
        <v>0</v>
      </c>
      <c r="FZ89" t="inlineStr">
        <is>
          <t>Cukup memahami</t>
        </is>
      </c>
      <c r="GA89" t="inlineStr">
        <is>
          <t>Pelatihan</t>
        </is>
      </c>
      <c r="GB89" t="n">
        <v>0</v>
      </c>
      <c r="GC89" t="n">
        <v>1</v>
      </c>
      <c r="GD89" t="n">
        <v>0</v>
      </c>
      <c r="GE89" t="n">
        <v>0</v>
      </c>
      <c r="GF89" t="n">
        <v/>
      </c>
      <c r="GG89" t="inlineStr">
        <is>
          <t>Tidak pernah</t>
        </is>
      </c>
      <c r="GH89" t="inlineStr">
        <is>
          <t>Tidak</t>
        </is>
      </c>
      <c r="GI89" t="n">
        <v/>
      </c>
      <c r="GJ89" t="n">
        <v/>
      </c>
      <c r="GK89" t="n">
        <v/>
      </c>
      <c r="GL89" t="n">
        <v/>
      </c>
      <c r="GM89" t="n">
        <v/>
      </c>
      <c r="GN89" t="n">
        <v/>
      </c>
      <c r="GO89" t="n">
        <v/>
      </c>
      <c r="GP89" t="inlineStr">
        <is>
          <t>Sebagian</t>
        </is>
      </c>
      <c r="GQ89" t="inlineStr">
        <is>
          <t>LPG</t>
        </is>
      </c>
      <c r="GR89" t="n">
        <v>1</v>
      </c>
      <c r="GS89" t="n">
        <v>0</v>
      </c>
      <c r="GT89" t="n">
        <v>0</v>
      </c>
      <c r="GU89" t="n">
        <v>0</v>
      </c>
      <c r="GV89" t="n">
        <v>0</v>
      </c>
      <c r="GW89" t="n">
        <v>0</v>
      </c>
      <c r="GX89" t="n">
        <v>0</v>
      </c>
      <c r="GY89" t="n">
        <v/>
      </c>
      <c r="GZ89" t="inlineStr">
        <is>
          <t>Tidak</t>
        </is>
      </c>
      <c r="HA89" t="n">
        <v/>
      </c>
      <c r="HB89" t="n">
        <v/>
      </c>
      <c r="HC89" t="n">
        <v/>
      </c>
      <c r="HD89" t="n">
        <v/>
      </c>
      <c r="HE89" t="n">
        <v/>
      </c>
      <c r="HF89" t="n">
        <v/>
      </c>
      <c r="HG89" t="n">
        <v/>
      </c>
      <c r="HH89" t="n">
        <v/>
      </c>
      <c r="HI89" t="n">
        <v/>
      </c>
      <c r="HJ89" t="n">
        <v/>
      </c>
      <c r="HK89" t="n">
        <v/>
      </c>
      <c r="HL89" t="n">
        <v/>
      </c>
      <c r="HM89" t="n">
        <v/>
      </c>
      <c r="HN89" t="n">
        <v/>
      </c>
      <c r="HO89" t="n">
        <v/>
      </c>
      <c r="HP89" t="n">
        <v/>
      </c>
      <c r="HQ89" t="n">
        <v/>
      </c>
      <c r="HR89" t="n">
        <v/>
      </c>
      <c r="HS89" t="n">
        <v/>
      </c>
      <c r="HT89" t="n">
        <v/>
      </c>
      <c r="HU89" t="n">
        <v/>
      </c>
      <c r="HV89" t="n">
        <v/>
      </c>
      <c r="HW89" t="n">
        <v/>
      </c>
      <c r="HX89" t="n">
        <v/>
      </c>
      <c r="HY89" t="n">
        <v/>
      </c>
      <c r="HZ89" t="n">
        <v/>
      </c>
      <c r="IA89" t="n">
        <v>0</v>
      </c>
      <c r="IB89" t="n">
        <v>0</v>
      </c>
      <c r="IC89" t="n">
        <v/>
      </c>
      <c r="ID89" t="n">
        <v/>
      </c>
      <c r="IE89" t="n">
        <v/>
      </c>
      <c r="IF89" t="n">
        <v/>
      </c>
      <c r="IG89" t="n">
        <v/>
      </c>
      <c r="IH89" t="n">
        <v/>
      </c>
      <c r="II89" t="n">
        <v/>
      </c>
      <c r="IJ89" t="n">
        <v/>
      </c>
      <c r="IK89" t="inlineStr">
        <is>
          <t>50-65 kg</t>
        </is>
      </c>
      <c r="IL89" t="inlineStr">
        <is>
          <t>&lt;1 jam</t>
        </is>
      </c>
      <c r="IM89" t="inlineStr">
        <is>
          <t>Ya</t>
        </is>
      </c>
      <c r="IN89" t="inlineStr">
        <is>
          <t>Tidak</t>
        </is>
      </c>
      <c r="IO89" t="inlineStr">
        <is>
          <t>Lebih bersih</t>
        </is>
      </c>
      <c r="IP89" t="n">
        <v/>
      </c>
      <c r="IQ89" t="inlineStr">
        <is>
          <t>Tidak pernah</t>
        </is>
      </c>
      <c r="IR89" t="n">
        <v/>
      </c>
      <c r="IS89" t="n">
        <v/>
      </c>
      <c r="IT89" t="n">
        <v/>
      </c>
      <c r="IU89" t="n">
        <v/>
      </c>
      <c r="IV89" t="n">
        <v/>
      </c>
      <c r="IW89" t="n">
        <v/>
      </c>
      <c r="IX89" t="n">
        <v/>
      </c>
      <c r="IY89" t="n">
        <v/>
      </c>
      <c r="IZ89" t="inlineStr">
        <is>
          <t>Tidak pernah</t>
        </is>
      </c>
      <c r="JA89" t="n">
        <v/>
      </c>
      <c r="JB89" t="n">
        <v/>
      </c>
      <c r="JC89" t="n">
        <v/>
      </c>
      <c r="JD89" t="n">
        <v/>
      </c>
      <c r="JE89" t="n">
        <v/>
      </c>
      <c r="JF89" t="n">
        <v/>
      </c>
      <c r="JG89" t="n">
        <v/>
      </c>
      <c r="JH89" t="n">
        <v/>
      </c>
      <c r="JI89" t="inlineStr">
        <is>
          <t>Tidak pernah</t>
        </is>
      </c>
      <c r="JJ89" t="n">
        <v/>
      </c>
      <c r="JK89" t="n">
        <v/>
      </c>
      <c r="JL89" t="n">
        <v/>
      </c>
      <c r="JM89" t="n">
        <v/>
      </c>
      <c r="JN89" t="n">
        <v/>
      </c>
      <c r="JO89" t="n">
        <v/>
      </c>
      <c r="JP89" t="n">
        <v/>
      </c>
      <c r="JQ89" t="n">
        <v/>
      </c>
      <c r="JR89" t="inlineStr">
        <is>
          <t>Tidak pernah</t>
        </is>
      </c>
      <c r="JS89" t="n">
        <v/>
      </c>
      <c r="JT89" t="n">
        <v/>
      </c>
      <c r="JU89" t="n">
        <v/>
      </c>
      <c r="JV89" t="n">
        <v/>
      </c>
      <c r="JW89" t="n">
        <v/>
      </c>
      <c r="JX89" t="n">
        <v/>
      </c>
      <c r="JY89" t="n">
        <v/>
      </c>
      <c r="JZ89" t="n">
        <v/>
      </c>
      <c r="KA89" t="inlineStr">
        <is>
          <t>Tidak pernah</t>
        </is>
      </c>
      <c r="KB89" t="n">
        <v/>
      </c>
      <c r="KC89" t="n">
        <v/>
      </c>
      <c r="KD89" t="n">
        <v/>
      </c>
      <c r="KE89" t="n">
        <v/>
      </c>
      <c r="KF89" t="n">
        <v/>
      </c>
      <c r="KG89" t="n">
        <v/>
      </c>
      <c r="KH89" t="n">
        <v/>
      </c>
      <c r="KI89" t="n">
        <v/>
      </c>
      <c r="KJ89" t="inlineStr">
        <is>
          <t>Tidak pernah</t>
        </is>
      </c>
      <c r="KK89" t="n">
        <v/>
      </c>
      <c r="KL89" t="n">
        <v/>
      </c>
      <c r="KM89" t="n">
        <v/>
      </c>
      <c r="KN89" t="n">
        <v/>
      </c>
      <c r="KO89" t="n">
        <v/>
      </c>
      <c r="KP89" t="n">
        <v/>
      </c>
      <c r="KQ89" t="n">
        <v/>
      </c>
      <c r="KR89" t="n">
        <v/>
      </c>
      <c r="KS89" t="inlineStr">
        <is>
          <t>Tidak ada perubahan</t>
        </is>
      </c>
      <c r="KT89" t="inlineStr">
        <is>
          <t>0-1 kali</t>
        </is>
      </c>
      <c r="KU89" t="inlineStr">
        <is>
          <t>0-1 kali</t>
        </is>
      </c>
      <c r="KV89" t="inlineStr">
        <is>
          <t>Anak-anak (0-18 tahun)</t>
        </is>
      </c>
      <c r="KW89" t="n">
        <v>0</v>
      </c>
      <c r="KX89" t="n">
        <v>0</v>
      </c>
      <c r="KY89" t="n">
        <v>1</v>
      </c>
      <c r="KZ89" t="n">
        <v>0</v>
      </c>
      <c r="LA89" t="inlineStr">
        <is>
          <t>Tidak ada perubahan</t>
        </is>
      </c>
      <c r="LB89" t="inlineStr">
        <is>
          <t>Tidak ada perubahan</t>
        </is>
      </c>
      <c r="LC89" t="n">
        <v>4</v>
      </c>
      <c r="LD89" t="n">
        <v>6</v>
      </c>
      <c r="LE89" t="n">
        <v>0</v>
      </c>
      <c r="LF89" t="n">
        <v>0</v>
      </c>
      <c r="LG89" t="inlineStr">
        <is>
          <t>Tidak</t>
        </is>
      </c>
      <c r="LH89" t="n">
        <v/>
      </c>
      <c r="LI89" t="n">
        <v>0</v>
      </c>
      <c r="LJ89" t="inlineStr">
        <is>
          <t>Kebutuhan rumah tangga</t>
        </is>
      </c>
      <c r="LK89" t="n">
        <v>0</v>
      </c>
      <c r="LL89" t="n">
        <v>0</v>
      </c>
      <c r="LM89" t="n">
        <v>0</v>
      </c>
      <c r="LN89" t="n">
        <v>0</v>
      </c>
      <c r="LO89" t="n">
        <v>1</v>
      </c>
      <c r="LP89" t="n">
        <v>0</v>
      </c>
      <c r="LQ89" t="n">
        <v>0</v>
      </c>
      <c r="LR89" t="n">
        <v/>
      </c>
      <c r="LS89" t="n">
        <v>10</v>
      </c>
      <c r="LT89" t="n">
        <v>0</v>
      </c>
      <c r="LU89" t="n">
        <v>0</v>
      </c>
      <c r="LV89" t="n">
        <v>0</v>
      </c>
      <c r="LW89" t="n">
        <v>0</v>
      </c>
      <c r="LX89" t="n">
        <v>0</v>
      </c>
      <c r="LY89" t="n">
        <v>0</v>
      </c>
      <c r="LZ89" t="n">
        <v>0</v>
      </c>
      <c r="MA89" t="n">
        <v>0</v>
      </c>
      <c r="MB89" t="inlineStr">
        <is>
          <t>Ya</t>
        </is>
      </c>
      <c r="MC89" t="n">
        <v>30</v>
      </c>
      <c r="MD89" t="n">
        <v>0</v>
      </c>
      <c r="ME89" t="n">
        <v>0</v>
      </c>
      <c r="MF89" t="n">
        <v>0</v>
      </c>
      <c r="MG89" t="n">
        <v>30</v>
      </c>
      <c r="MH89" t="n">
        <v>0</v>
      </c>
      <c r="MI89" t="inlineStr">
        <is>
          <t>Istirahat</t>
        </is>
      </c>
      <c r="MJ89" t="n">
        <v>0</v>
      </c>
      <c r="MK89" t="n">
        <v>0</v>
      </c>
      <c r="ML89" t="n">
        <v>1</v>
      </c>
      <c r="MM89" t="n">
        <v>0</v>
      </c>
      <c r="MN89" t="n">
        <v>0</v>
      </c>
      <c r="MO89" t="n">
        <v>0</v>
      </c>
      <c r="MP89" t="n">
        <v/>
      </c>
      <c r="MQ89" t="n">
        <v/>
      </c>
      <c r="MR89" t="inlineStr">
        <is>
          <t>Istirahat</t>
        </is>
      </c>
      <c r="MS89" t="n">
        <v/>
      </c>
      <c r="MT89" t="inlineStr">
        <is>
          <t>Istirahat</t>
        </is>
      </c>
      <c r="MU89" t="inlineStr">
        <is>
          <t>Ya, mempekerjakan orang lain</t>
        </is>
      </c>
      <c r="MV89" t="inlineStr">
        <is>
          <t>Pemasangan sistem biogas</t>
        </is>
      </c>
      <c r="MW89" t="n">
        <v>0</v>
      </c>
      <c r="MX89" t="n">
        <v>1</v>
      </c>
      <c r="MY89" t="n">
        <v>0</v>
      </c>
      <c r="MZ89" t="n">
        <v>0</v>
      </c>
      <c r="NA89" t="n">
        <v/>
      </c>
      <c r="NB89" t="n">
        <v>2</v>
      </c>
      <c r="NC89" t="n">
        <v/>
      </c>
      <c r="ND89" t="n">
        <v/>
      </c>
      <c r="NE89" t="n">
        <v/>
      </c>
      <c r="NF89" t="n">
        <v/>
      </c>
      <c r="NG89" t="n">
        <v/>
      </c>
      <c r="NH89" t="n">
        <v/>
      </c>
      <c r="NI89" t="n">
        <v/>
      </c>
      <c r="NJ89" t="n">
        <v/>
      </c>
      <c r="NK89" t="n">
        <v/>
      </c>
      <c r="NL89" t="inlineStr">
        <is>
          <t>Tidak</t>
        </is>
      </c>
      <c r="NM89" t="inlineStr">
        <is>
          <t>Kombinasi dana mandiri dan dana hibah</t>
        </is>
      </c>
      <c r="NN89" t="inlineStr">
        <is>
          <t>5.000.001-7.000.000</t>
        </is>
      </c>
      <c r="NO89" t="inlineStr">
        <is>
          <t>Yayasan Rumah Energi atau BIRU</t>
        </is>
      </c>
      <c r="NP89" t="n">
        <v/>
      </c>
      <c r="NQ89" t="n">
        <v/>
      </c>
      <c r="NR89" t="n">
        <v/>
      </c>
      <c r="NS89" t="n">
        <v/>
      </c>
      <c r="NT89" t="n">
        <v/>
      </c>
      <c r="NU89" t="n">
        <v/>
      </c>
      <c r="NV89" t="inlineStr">
        <is>
          <t>Anggota keluarga - Laki-laki dewasa</t>
        </is>
      </c>
      <c r="NW89" t="n">
        <v/>
      </c>
      <c r="NX89" t="inlineStr">
        <is>
          <t>Sama saja</t>
        </is>
      </c>
      <c r="NY89" t="n">
        <v>90</v>
      </c>
      <c r="NZ89" t="n">
        <v>0</v>
      </c>
      <c r="OA89" t="n">
        <v>0</v>
      </c>
      <c r="OB89" t="n">
        <v>0</v>
      </c>
      <c r="OC89" t="n">
        <v>30</v>
      </c>
      <c r="OD89" t="n">
        <v>0</v>
      </c>
      <c r="OE89" t="inlineStr">
        <is>
          <t>Tidak ada perubahan</t>
        </is>
      </c>
      <c r="OF89" t="inlineStr">
        <is>
          <t>Sama saja (tidak ada perbedaan waktu memasak MAUPUN rasa/bau makanan bila dibandingkan penggunaan sebelumnya)</t>
        </is>
      </c>
      <c r="OG89" t="inlineStr">
        <is>
          <t>Ya</t>
        </is>
      </c>
      <c r="OH89" t="n">
        <v>0</v>
      </c>
      <c r="OI89" t="n">
        <v>4</v>
      </c>
      <c r="OJ89" t="n">
        <v>0</v>
      </c>
      <c r="OK89" t="n">
        <v>0</v>
      </c>
      <c r="OL89" t="n">
        <v>0</v>
      </c>
      <c r="OM89" t="n">
        <v>0</v>
      </c>
      <c r="ON89" t="n">
        <v>0</v>
      </c>
      <c r="OO89" t="n">
        <v>0</v>
      </c>
      <c r="OP89" t="inlineStr">
        <is>
          <t>Sapi perah</t>
        </is>
      </c>
      <c r="OQ89" t="n">
        <v>0</v>
      </c>
      <c r="OR89" t="n">
        <v>1</v>
      </c>
      <c r="OS89" t="n">
        <v>0</v>
      </c>
      <c r="OT89" t="n">
        <v>0</v>
      </c>
      <c r="OU89" t="n">
        <v>0</v>
      </c>
      <c r="OV89" t="n">
        <v>0</v>
      </c>
      <c r="OW89" t="n">
        <v>0</v>
      </c>
      <c r="OX89" t="n">
        <v>0</v>
      </c>
      <c r="OY89" t="n">
        <v>0</v>
      </c>
      <c r="OZ89" t="inlineStr">
        <is>
          <t>Sapi perah</t>
        </is>
      </c>
      <c r="PA89" t="n">
        <v>0</v>
      </c>
      <c r="PB89" t="n">
        <v>1</v>
      </c>
      <c r="PC89" t="n">
        <v>0</v>
      </c>
      <c r="PD89" t="n">
        <v>0</v>
      </c>
      <c r="PE89" t="n">
        <v>0</v>
      </c>
      <c r="PF89" t="n">
        <v>0</v>
      </c>
      <c r="PG89" t="n">
        <v>0</v>
      </c>
      <c r="PH89" t="n">
        <v>0</v>
      </c>
      <c r="PI89" t="n">
        <v>0</v>
      </c>
      <c r="PJ89" t="inlineStr">
        <is>
          <t>Sapi perah</t>
        </is>
      </c>
      <c r="PK89" t="n">
        <v>0</v>
      </c>
      <c r="PL89" t="n">
        <v>1</v>
      </c>
      <c r="PM89" t="n">
        <v>0</v>
      </c>
      <c r="PN89" t="n">
        <v>0</v>
      </c>
      <c r="PO89" t="n">
        <v>0</v>
      </c>
      <c r="PP89" t="n">
        <v>0</v>
      </c>
      <c r="PQ89" t="n">
        <v>0</v>
      </c>
      <c r="PR89" t="n">
        <v>0</v>
      </c>
      <c r="PS89" t="n">
        <v>0</v>
      </c>
      <c r="PT89" t="n">
        <v/>
      </c>
      <c r="PU89" t="n">
        <v/>
      </c>
      <c r="PV89" t="n">
        <v/>
      </c>
      <c r="PW89" t="n">
        <v/>
      </c>
      <c r="PX89" t="n">
        <v/>
      </c>
      <c r="PY89" t="n">
        <v/>
      </c>
      <c r="PZ89" t="n">
        <v/>
      </c>
      <c r="QA89" t="n">
        <v/>
      </c>
      <c r="QB89" t="n">
        <v/>
      </c>
      <c r="QC89" t="n">
        <v/>
      </c>
      <c r="QD89" t="n">
        <v/>
      </c>
      <c r="QE89" t="inlineStr">
        <is>
          <t>2-Dibuang ke sungai</t>
        </is>
      </c>
      <c r="QF89" t="n">
        <v>0</v>
      </c>
      <c r="QG89" t="n">
        <v>0</v>
      </c>
      <c r="QH89" t="n">
        <v>0</v>
      </c>
      <c r="QI89" t="n">
        <v>0</v>
      </c>
      <c r="QJ89" t="n">
        <v>0</v>
      </c>
      <c r="QK89" t="n">
        <v>0</v>
      </c>
      <c r="QL89" t="n">
        <v>1</v>
      </c>
      <c r="QM89" t="n">
        <v>0</v>
      </c>
      <c r="QN89" t="n">
        <v>0</v>
      </c>
      <c r="QO89" t="n">
        <v/>
      </c>
      <c r="QP89" t="n">
        <v/>
      </c>
      <c r="QQ89" t="n">
        <v/>
      </c>
      <c r="QR89" t="n">
        <v/>
      </c>
      <c r="QS89" t="n">
        <v/>
      </c>
      <c r="QT89" t="n">
        <v/>
      </c>
      <c r="QU89" t="n">
        <v/>
      </c>
      <c r="QV89" t="n">
        <v/>
      </c>
      <c r="QW89" t="n">
        <v/>
      </c>
      <c r="QX89" t="n">
        <v/>
      </c>
      <c r="QY89" t="n">
        <v/>
      </c>
      <c r="QZ89" t="n">
        <v/>
      </c>
      <c r="RA89" t="n">
        <v/>
      </c>
      <c r="RB89" t="n">
        <v/>
      </c>
      <c r="RC89" t="n">
        <v/>
      </c>
      <c r="RD89" t="n">
        <v/>
      </c>
      <c r="RE89" t="n">
        <v/>
      </c>
      <c r="RF89" t="n">
        <v/>
      </c>
      <c r="RG89" t="n">
        <v/>
      </c>
      <c r="RH89" t="n">
        <v/>
      </c>
      <c r="RI89" t="n">
        <v/>
      </c>
      <c r="RJ89" t="n">
        <v/>
      </c>
      <c r="RK89" t="n">
        <v/>
      </c>
      <c r="RL89" t="n">
        <v/>
      </c>
      <c r="RM89" t="n">
        <v/>
      </c>
      <c r="RN89" t="n">
        <v/>
      </c>
      <c r="RO89" t="n">
        <v/>
      </c>
      <c r="RP89" t="n">
        <v/>
      </c>
      <c r="RQ89" t="n">
        <v/>
      </c>
      <c r="RR89" t="n">
        <v/>
      </c>
      <c r="RS89" t="n">
        <v/>
      </c>
      <c r="RT89" t="n">
        <v/>
      </c>
      <c r="RU89" t="n">
        <v/>
      </c>
      <c r="RV89" t="n">
        <v/>
      </c>
      <c r="RW89" t="n">
        <v/>
      </c>
      <c r="RX89" t="n">
        <v/>
      </c>
      <c r="RY89" t="n">
        <v/>
      </c>
      <c r="RZ89" t="n">
        <v/>
      </c>
      <c r="SA89" t="n">
        <v/>
      </c>
      <c r="SB89" t="n">
        <v/>
      </c>
      <c r="SC89" t="n">
        <v/>
      </c>
      <c r="SD89" t="n">
        <v/>
      </c>
      <c r="SE89" t="n">
        <v/>
      </c>
      <c r="SF89" t="n">
        <v/>
      </c>
      <c r="SG89" t="n">
        <v/>
      </c>
      <c r="SH89" t="n">
        <v/>
      </c>
      <c r="SI89" t="n">
        <v/>
      </c>
      <c r="SJ89" t="n">
        <v/>
      </c>
      <c r="SK89" t="n">
        <v/>
      </c>
      <c r="SL89" t="n">
        <v/>
      </c>
      <c r="SM89" t="n">
        <v/>
      </c>
      <c r="SN89" t="n">
        <v/>
      </c>
      <c r="SO89" t="n">
        <v/>
      </c>
      <c r="SP89" t="n">
        <v/>
      </c>
      <c r="SQ89" t="n">
        <v/>
      </c>
      <c r="SR89" t="n">
        <v/>
      </c>
      <c r="SS89" t="n">
        <v/>
      </c>
      <c r="ST89" t="n">
        <v/>
      </c>
      <c r="SU89" t="n">
        <v/>
      </c>
      <c r="SV89" t="n">
        <v/>
      </c>
      <c r="SW89" t="n">
        <v/>
      </c>
      <c r="SX89" t="n">
        <v/>
      </c>
      <c r="SY89" t="n">
        <v/>
      </c>
      <c r="SZ89" t="n">
        <v>6</v>
      </c>
      <c r="TA89" t="n">
        <v/>
      </c>
      <c r="TB89" t="n">
        <v/>
      </c>
      <c r="TC89" t="n">
        <v/>
      </c>
      <c r="TD89" t="n">
        <v/>
      </c>
      <c r="TE89" t="n">
        <v/>
      </c>
      <c r="TF89" t="n">
        <v/>
      </c>
      <c r="TG89" t="n">
        <v/>
      </c>
      <c r="TH89" t="n">
        <v/>
      </c>
      <c r="TI89" t="n">
        <v/>
      </c>
      <c r="TJ89" t="n">
        <v/>
      </c>
      <c r="TK89" t="n">
        <v/>
      </c>
      <c r="TL89" t="n">
        <v/>
      </c>
      <c r="TM89" t="n">
        <v/>
      </c>
      <c r="TN89" t="n">
        <v/>
      </c>
      <c r="TO89" t="n">
        <v/>
      </c>
      <c r="TP89" t="n">
        <v/>
      </c>
      <c r="TQ89" t="n">
        <v/>
      </c>
      <c r="TR89" t="n">
        <v/>
      </c>
      <c r="TS89" t="n">
        <v/>
      </c>
      <c r="TT89" t="n">
        <v/>
      </c>
      <c r="TU89" t="n">
        <v/>
      </c>
      <c r="TV89" t="n">
        <v/>
      </c>
      <c r="TW89" t="n">
        <v/>
      </c>
      <c r="TX89" t="n">
        <v/>
      </c>
      <c r="TY89" t="n">
        <v/>
      </c>
      <c r="TZ89" t="n">
        <v/>
      </c>
      <c r="UA89" t="n">
        <v/>
      </c>
      <c r="UB89" t="n">
        <v/>
      </c>
      <c r="UC89" t="n">
        <v/>
      </c>
      <c r="UD89" t="n">
        <v/>
      </c>
      <c r="UE89" t="n">
        <v/>
      </c>
      <c r="UF89" t="n">
        <v/>
      </c>
      <c r="UG89" t="n">
        <v/>
      </c>
      <c r="UH89" t="n">
        <v/>
      </c>
      <c r="UI89" t="n">
        <v/>
      </c>
      <c r="UJ89" t="n">
        <v/>
      </c>
      <c r="UK89" t="n">
        <v/>
      </c>
      <c r="UL89" t="n">
        <v/>
      </c>
      <c r="UM89" t="n">
        <v/>
      </c>
      <c r="UN89" t="n">
        <v/>
      </c>
      <c r="UO89" t="n">
        <v/>
      </c>
      <c r="UP89" t="n">
        <v/>
      </c>
      <c r="UQ89" t="n">
        <v/>
      </c>
      <c r="UR89" t="n">
        <v/>
      </c>
      <c r="US89" t="n">
        <v/>
      </c>
      <c r="UT89" t="n">
        <v/>
      </c>
      <c r="UU89" t="n">
        <v/>
      </c>
      <c r="UV89" t="inlineStr">
        <is>
          <t>Pemberian pakan di kandang</t>
        </is>
      </c>
      <c r="UW89" t="n">
        <v/>
      </c>
      <c r="UX89" t="n">
        <v/>
      </c>
      <c r="UY89" t="n">
        <v/>
      </c>
      <c r="UZ89" t="n">
        <v/>
      </c>
      <c r="VA89" t="n">
        <v/>
      </c>
      <c r="VB89" t="n">
        <v/>
      </c>
      <c r="VC89" t="n">
        <v/>
      </c>
      <c r="VD89" t="inlineStr">
        <is>
          <t>Sangat jarang (&gt;1 bulan sekali)</t>
        </is>
      </c>
      <c r="VE89" t="n">
        <v/>
      </c>
      <c r="VF89" t="n">
        <v/>
      </c>
      <c r="VG89" t="n">
        <v/>
      </c>
      <c r="VH89" t="n">
        <v/>
      </c>
      <c r="VI89" t="n">
        <v/>
      </c>
      <c r="VJ89" t="n">
        <v/>
      </c>
      <c r="VK89" t="n">
        <v/>
      </c>
      <c r="VL89" t="inlineStr">
        <is>
          <t>Sangat sering (&gt;1 kali sehari)</t>
        </is>
      </c>
      <c r="VM89" t="n">
        <v/>
      </c>
      <c r="VN89" t="n">
        <v/>
      </c>
      <c r="VO89" t="n">
        <v/>
      </c>
      <c r="VP89" t="n">
        <v/>
      </c>
      <c r="VQ89" t="n">
        <v/>
      </c>
      <c r="VR89" t="n">
        <v/>
      </c>
      <c r="VS89" t="n">
        <v/>
      </c>
      <c r="VT89" t="n">
        <v/>
      </c>
      <c r="VU89" t="n">
        <v/>
      </c>
      <c r="VV89" t="n">
        <v/>
      </c>
      <c r="VW89" t="n">
        <v/>
      </c>
      <c r="VX89" t="n">
        <v/>
      </c>
      <c r="VY89" t="n">
        <v/>
      </c>
      <c r="VZ89" t="n">
        <v/>
      </c>
      <c r="WA89" t="n">
        <v/>
      </c>
      <c r="WB89" t="n">
        <v/>
      </c>
      <c r="WC89" t="n">
        <v/>
      </c>
      <c r="WD89" t="n">
        <v/>
      </c>
      <c r="WE89" t="n">
        <v/>
      </c>
      <c r="WF89" t="inlineStr">
        <is>
          <t>3-Disimpan terbuka (dry lot)</t>
        </is>
      </c>
      <c r="WG89" t="n">
        <v>0</v>
      </c>
      <c r="WH89" t="n">
        <v>0</v>
      </c>
      <c r="WI89" t="n">
        <v>0</v>
      </c>
      <c r="WJ89" t="n">
        <v>0</v>
      </c>
      <c r="WK89" t="n">
        <v>0</v>
      </c>
      <c r="WL89" t="n">
        <v>0</v>
      </c>
      <c r="WM89" t="n">
        <v>1</v>
      </c>
      <c r="WN89" t="n">
        <v>0</v>
      </c>
      <c r="WO89" t="n">
        <v>0</v>
      </c>
      <c r="WP89" t="n">
        <v>0</v>
      </c>
      <c r="WQ89" t="n">
        <v>0</v>
      </c>
      <c r="WR89" t="n">
        <v>0</v>
      </c>
      <c r="WS89" t="n">
        <v/>
      </c>
      <c r="WT89" t="n">
        <v/>
      </c>
      <c r="WU89" t="n">
        <v/>
      </c>
      <c r="WV89" t="n">
        <v/>
      </c>
      <c r="WW89" t="n">
        <v/>
      </c>
      <c r="WX89" t="n">
        <v/>
      </c>
      <c r="WY89" t="n">
        <v/>
      </c>
      <c r="WZ89" t="n">
        <v/>
      </c>
      <c r="XA89" t="n">
        <v/>
      </c>
      <c r="XB89" t="n">
        <v/>
      </c>
      <c r="XC89" t="n">
        <v/>
      </c>
      <c r="XD89" t="n">
        <v/>
      </c>
      <c r="XE89" t="n">
        <v/>
      </c>
      <c r="XF89" t="n">
        <v/>
      </c>
      <c r="XG89" t="n">
        <v/>
      </c>
      <c r="XH89" t="n">
        <v/>
      </c>
      <c r="XI89" t="n">
        <v/>
      </c>
      <c r="XJ89" t="n">
        <v/>
      </c>
      <c r="XK89" t="n">
        <v/>
      </c>
      <c r="XL89" t="n">
        <v/>
      </c>
      <c r="XM89" t="n">
        <v/>
      </c>
      <c r="XN89" t="n">
        <v/>
      </c>
      <c r="XO89" t="n">
        <v/>
      </c>
      <c r="XP89" t="n">
        <v/>
      </c>
      <c r="XQ89" t="n">
        <v/>
      </c>
      <c r="XR89" t="n">
        <v/>
      </c>
      <c r="XS89" t="n">
        <v/>
      </c>
      <c r="XT89" t="n">
        <v/>
      </c>
      <c r="XU89" t="n">
        <v/>
      </c>
      <c r="XV89" t="n">
        <v/>
      </c>
      <c r="XW89" t="n">
        <v/>
      </c>
      <c r="XX89" t="n">
        <v/>
      </c>
      <c r="XY89" t="n">
        <v/>
      </c>
      <c r="XZ89" t="n">
        <v/>
      </c>
      <c r="YA89" t="n">
        <v/>
      </c>
      <c r="YB89" t="n">
        <v/>
      </c>
      <c r="YC89" t="n">
        <v/>
      </c>
      <c r="YD89" t="n">
        <v/>
      </c>
      <c r="YE89" t="n">
        <v/>
      </c>
      <c r="YF89" t="n">
        <v/>
      </c>
      <c r="YG89" t="n">
        <v/>
      </c>
      <c r="YH89" t="n">
        <v/>
      </c>
      <c r="YI89" t="n">
        <v/>
      </c>
      <c r="YJ89" t="n">
        <v/>
      </c>
      <c r="YK89" t="n">
        <v/>
      </c>
      <c r="YL89" t="n">
        <v/>
      </c>
      <c r="YM89" t="n">
        <v/>
      </c>
      <c r="YN89" t="n">
        <v/>
      </c>
      <c r="YO89" t="n">
        <v/>
      </c>
      <c r="YP89" t="n">
        <v/>
      </c>
      <c r="YQ89" t="n">
        <v/>
      </c>
      <c r="YR89" t="n">
        <v/>
      </c>
      <c r="YS89" t="n">
        <v/>
      </c>
      <c r="YT89" t="n">
        <v/>
      </c>
      <c r="YU89" t="n">
        <v/>
      </c>
      <c r="YV89" t="n">
        <v/>
      </c>
      <c r="YW89" t="n">
        <v/>
      </c>
      <c r="YX89" t="n">
        <v/>
      </c>
      <c r="YY89" t="n">
        <v/>
      </c>
      <c r="YZ89" t="n">
        <v/>
      </c>
      <c r="ZA89" t="n">
        <v/>
      </c>
      <c r="ZB89" t="n">
        <v/>
      </c>
      <c r="ZC89" t="n">
        <v/>
      </c>
      <c r="ZD89" t="n">
        <v/>
      </c>
      <c r="ZE89" t="n">
        <v/>
      </c>
      <c r="ZF89" t="n">
        <v/>
      </c>
      <c r="ZG89" t="n">
        <v/>
      </c>
      <c r="ZH89" t="n">
        <v/>
      </c>
      <c r="ZI89" t="n">
        <v/>
      </c>
      <c r="ZJ89" t="n">
        <v/>
      </c>
      <c r="ZK89" t="n">
        <v/>
      </c>
      <c r="ZL89" t="n">
        <v/>
      </c>
      <c r="ZM89" t="n">
        <v/>
      </c>
      <c r="ZN89" t="n">
        <v/>
      </c>
      <c r="ZO89" t="n">
        <v/>
      </c>
      <c r="ZP89" t="n">
        <v/>
      </c>
      <c r="ZQ89" t="n">
        <v/>
      </c>
      <c r="ZR89" t="n">
        <v/>
      </c>
      <c r="ZS89" t="n">
        <v/>
      </c>
      <c r="ZT89" t="n">
        <v/>
      </c>
      <c r="ZU89" t="n">
        <v/>
      </c>
      <c r="ZV89" t="n">
        <v/>
      </c>
      <c r="ZW89" t="n">
        <v>3</v>
      </c>
      <c r="ZX89" t="n">
        <v/>
      </c>
      <c r="ZY89" t="n">
        <v/>
      </c>
      <c r="ZZ89" t="n">
        <v/>
      </c>
      <c r="AAA89" t="n">
        <v/>
      </c>
      <c r="AAB89" t="n">
        <v/>
      </c>
      <c r="AAC89" t="n">
        <v/>
      </c>
      <c r="AAD89" t="n">
        <v/>
      </c>
      <c r="AAE89" t="inlineStr">
        <is>
          <t>Pakan segar (misal: rumput)</t>
        </is>
      </c>
      <c r="AAF89" t="n">
        <v/>
      </c>
      <c r="AAG89" t="n">
        <v/>
      </c>
      <c r="AAH89" t="n">
        <v/>
      </c>
      <c r="AAI89" t="n">
        <v/>
      </c>
      <c r="AAJ89" t="n">
        <v/>
      </c>
      <c r="AAK89" t="n">
        <v/>
      </c>
      <c r="AAL89" t="inlineStr">
        <is>
          <t>Tidak</t>
        </is>
      </c>
      <c r="AAM89" t="n">
        <v/>
      </c>
      <c r="AAN89" t="n">
        <v/>
      </c>
      <c r="AAO89" t="n">
        <v/>
      </c>
      <c r="AAP89" t="n">
        <v/>
      </c>
      <c r="AAQ89" t="n">
        <v/>
      </c>
      <c r="AAR89" t="inlineStr">
        <is>
          <t>Ya</t>
        </is>
      </c>
      <c r="AAS89" t="inlineStr">
        <is>
          <t>Tidak pasti/ragu-ragu</t>
        </is>
      </c>
      <c r="AAT89" t="inlineStr">
        <is>
          <t>Dibuang ke selokan</t>
        </is>
      </c>
      <c r="AAU89" t="n">
        <v>0</v>
      </c>
      <c r="AAV89" t="n">
        <v>0</v>
      </c>
      <c r="AAW89" t="n">
        <v>0</v>
      </c>
      <c r="AAX89" t="n">
        <v>0</v>
      </c>
      <c r="AAY89" t="n">
        <v>0</v>
      </c>
      <c r="AAZ89" t="n">
        <v>0</v>
      </c>
      <c r="ABA89" t="n">
        <v>1</v>
      </c>
      <c r="ABB89" t="n">
        <v/>
      </c>
      <c r="ABC89" t="n">
        <v/>
      </c>
      <c r="ABD89" t="n">
        <v/>
      </c>
      <c r="ABE89" t="n">
        <v/>
      </c>
      <c r="ABF89" t="n">
        <v/>
      </c>
      <c r="ABG89" t="n">
        <v/>
      </c>
      <c r="ABH89" t="n">
        <v/>
      </c>
      <c r="ABI89" t="n">
        <v/>
      </c>
      <c r="ABJ89" t="n">
        <v/>
      </c>
      <c r="ABK89" t="n">
        <v/>
      </c>
      <c r="ABL89" t="n">
        <v/>
      </c>
      <c r="ABM89" t="n">
        <v/>
      </c>
      <c r="ABN89" t="n">
        <v/>
      </c>
      <c r="ABO89" t="n">
        <v/>
      </c>
      <c r="ABP89" t="n">
        <v/>
      </c>
      <c r="ABQ89" t="n">
        <v/>
      </c>
      <c r="ABR89" t="n">
        <v/>
      </c>
      <c r="ABS89" t="n">
        <v/>
      </c>
      <c r="ABT89" t="n">
        <v/>
      </c>
      <c r="ABU89" t="n">
        <v/>
      </c>
      <c r="ABV89" t="n">
        <v/>
      </c>
      <c r="ABW89" t="n">
        <v/>
      </c>
      <c r="ABX89" t="n">
        <v/>
      </c>
      <c r="ABY89" t="n">
        <v/>
      </c>
      <c r="ABZ89" t="n">
        <v/>
      </c>
      <c r="ACA89" t="n">
        <v/>
      </c>
      <c r="ACB89" t="n">
        <v/>
      </c>
      <c r="ACC89" t="n">
        <v/>
      </c>
      <c r="ACD89" t="n">
        <v/>
      </c>
      <c r="ACE89" t="n">
        <v/>
      </c>
      <c r="ACF89" t="n">
        <v/>
      </c>
      <c r="ACG89" t="n">
        <v/>
      </c>
      <c r="ACH89" t="n">
        <v/>
      </c>
      <c r="ACI89" t="n">
        <v/>
      </c>
      <c r="ACJ89" t="n">
        <v/>
      </c>
      <c r="ACK89" t="inlineStr">
        <is>
          <t>Tidak punya waktu mengumpulkannya</t>
        </is>
      </c>
      <c r="ACL89" t="n">
        <v>0</v>
      </c>
      <c r="ACM89" t="n">
        <v>0</v>
      </c>
      <c r="ACN89" t="n">
        <v>1</v>
      </c>
      <c r="ACO89" t="n">
        <v>0</v>
      </c>
      <c r="ACP89" t="n">
        <v>0</v>
      </c>
      <c r="ACQ89" t="n">
        <v>0</v>
      </c>
      <c r="ACR89" t="n">
        <v>0</v>
      </c>
      <c r="ACS89" t="n">
        <v/>
      </c>
      <c r="ACT89" t="inlineStr">
        <is>
          <t>Tidak</t>
        </is>
      </c>
      <c r="ACU89" t="inlineStr">
        <is>
          <t>Manfaat cukup signifikan, terasa di kehidupan sehari-hari</t>
        </is>
      </c>
      <c r="ACV89" t="inlineStr">
        <is>
          <t>Sama saja</t>
        </is>
      </c>
      <c r="ACW89" t="inlineStr">
        <is>
          <t>Anggota keluarga - Laki-laki dewasa</t>
        </is>
      </c>
      <c r="ACX89" t="inlineStr">
        <is>
          <t>Netral/tidak tahu</t>
        </is>
      </c>
      <c r="ACY89" t="inlineStr">
        <is>
          <t>Anggota keluarga - Perempuan dewasa</t>
        </is>
      </c>
      <c r="ACZ89" t="n">
        <v>0</v>
      </c>
      <c r="ADA89" t="n">
        <v>1</v>
      </c>
      <c r="ADB89" t="n">
        <v>0</v>
      </c>
      <c r="ADC89" t="n">
        <v>0</v>
      </c>
      <c r="ADD89" t="inlineStr">
        <is>
          <t>Puas</t>
        </is>
      </c>
      <c r="ADE89" t="inlineStr">
        <is>
          <t>Puas</t>
        </is>
      </c>
      <c r="ADF89" t="inlineStr">
        <is>
          <t>Cukup puas</t>
        </is>
      </c>
      <c r="ADG89" t="inlineStr">
        <is>
          <t>Cukup puas</t>
        </is>
      </c>
      <c r="ADH89" t="inlineStr">
        <is>
          <t>Tidak</t>
        </is>
      </c>
      <c r="ADI89" t="n">
        <v/>
      </c>
      <c r="ADJ89" t="inlineStr">
        <is>
          <t>Puas</t>
        </is>
      </c>
      <c r="ADK89" t="n">
        <v/>
      </c>
      <c r="ADL89" t="n">
        <v/>
      </c>
      <c r="ADM89" t="n">
        <v/>
      </c>
      <c r="ADN89" t="n">
        <v/>
      </c>
      <c r="ADO89" t="n">
        <v/>
      </c>
      <c r="ADP89" t="n">
        <v/>
      </c>
      <c r="ADQ89" t="n">
        <v/>
      </c>
      <c r="ADR89" t="n">
        <v/>
      </c>
      <c r="ADS89" t="n">
        <v/>
      </c>
      <c r="ADT89" t="n">
        <v/>
      </c>
      <c r="ADU89" t="inlineStr">
        <is>
          <t>Menghubungi CPO atau pendamping Memperbaiki sendiri</t>
        </is>
      </c>
      <c r="ADV89" t="n">
        <v>0</v>
      </c>
      <c r="ADW89" t="n">
        <v>0</v>
      </c>
      <c r="ADX89" t="n">
        <v>0</v>
      </c>
      <c r="ADY89" t="n">
        <v>0</v>
      </c>
      <c r="ADZ89" t="n">
        <v>1</v>
      </c>
      <c r="AEA89" t="n">
        <v>1</v>
      </c>
      <c r="AEB89" t="n">
        <v>0</v>
      </c>
      <c r="AEC89" t="n">
        <v>0</v>
      </c>
      <c r="AED89" t="inlineStr">
        <is>
          <t>Untuk perbaikan butuh biaya yang besar jadi tidak di perbaiki</t>
        </is>
      </c>
      <c r="AEE89" t="inlineStr">
        <is>
          <t>Laki-laki dewasa</t>
        </is>
      </c>
      <c r="AEF89" t="n">
        <v/>
      </c>
      <c r="AEG89" t="inlineStr">
        <is>
          <t>Menghubungi melalui rekan</t>
        </is>
      </c>
      <c r="AEH89" t="n">
        <v/>
      </c>
      <c r="AEI89" t="inlineStr">
        <is>
          <t>Tidak</t>
        </is>
      </c>
      <c r="AEJ89" t="inlineStr">
        <is>
          <t>Kadang-kadang</t>
        </is>
      </c>
      <c r="AEK89" t="inlineStr">
        <is>
          <t>Pengurangan pengeluaran rumah tangga (bahan bakar minyak, pupuk, dll.) Mendapatkan subsidi</t>
        </is>
      </c>
      <c r="AEL89" t="n">
        <v>1</v>
      </c>
      <c r="AEM89" t="n">
        <v>0</v>
      </c>
      <c r="AEN89" t="n">
        <v>0</v>
      </c>
      <c r="AEO89" t="n">
        <v>0</v>
      </c>
      <c r="AEP89" t="n">
        <v>0</v>
      </c>
      <c r="AEQ89" t="n">
        <v>0</v>
      </c>
      <c r="AER89" t="n">
        <v>0</v>
      </c>
      <c r="AES89" t="n">
        <v>0</v>
      </c>
      <c r="AET89" t="n">
        <v>0</v>
      </c>
      <c r="AEU89" t="n">
        <v>0</v>
      </c>
      <c r="AEV89" t="n">
        <v>1</v>
      </c>
      <c r="AEW89" t="n">
        <v>0</v>
      </c>
      <c r="AEX89" t="n">
        <v/>
      </c>
      <c r="AEY89" t="inlineStr">
        <is>
          <t>Didukung oleh pihak lain atau ada subsidi</t>
        </is>
      </c>
      <c r="AEZ89" t="n">
        <v/>
      </c>
      <c r="AFA89" t="inlineStr">
        <is>
          <t>Koperasi</t>
        </is>
      </c>
      <c r="AFB89" t="n">
        <v/>
      </c>
      <c r="AFC89" t="inlineStr">
        <is>
          <t>1000530005-19_30_27.jpg</t>
        </is>
      </c>
      <c r="AFD89" t="inlineStr">
        <is>
          <t>https://kf.kobotoolbox.org/api/v2/assets/avstPQqLr3Ab3ZdcVTXZ6f/data/673150593/attachments/attFHVhsjCJwhDpNC9Ehcmpe/</t>
        </is>
      </c>
      <c r="AFE89" t="inlineStr">
        <is>
          <t>1000530002-19_30_33.jpg</t>
        </is>
      </c>
      <c r="AFF89" t="inlineStr">
        <is>
          <t>https://kf.kobotoolbox.org/api/v2/assets/avstPQqLr3Ab3ZdcVTXZ6f/data/673150593/attachments/attN69SxQ5RWAQUEGkKr2T5C/</t>
        </is>
      </c>
      <c r="AFG89" t="inlineStr">
        <is>
          <t>Sugeng hariadi</t>
        </is>
      </c>
      <c r="AFH89" t="n">
        <v/>
      </c>
      <c r="AFI89" t="inlineStr">
        <is>
          <t>E12 pakan konsentrat dan hijauan</t>
        </is>
      </c>
    </row>
    <row r="90">
      <c r="A90" t="n">
        <v/>
      </c>
      <c r="B90" t="n">
        <v/>
      </c>
      <c r="C90" t="n">
        <v/>
      </c>
      <c r="D90" t="inlineStr">
        <is>
          <t>endang</t>
        </is>
      </c>
      <c r="E90" t="n">
        <v>81358871770</v>
      </c>
      <c r="F90" t="inlineStr">
        <is>
          <t>-7.938013 112.770768 618.5 110</t>
        </is>
      </c>
      <c r="G90" t="n">
        <v>-7.938013</v>
      </c>
      <c r="H90" t="n">
        <v>112.770768</v>
      </c>
      <c r="I90" t="n">
        <v>618.5</v>
      </c>
      <c r="J90" t="n">
        <v>110</v>
      </c>
      <c r="K90" t="n">
        <v>0</v>
      </c>
      <c r="L90" t="inlineStr">
        <is>
          <t>-7.938004 112.770829 618.5 48.900001525878906</t>
        </is>
      </c>
      <c r="M90" t="n">
        <v>-7.938004</v>
      </c>
      <c r="N90" t="n">
        <v>112.770829</v>
      </c>
      <c r="O90" t="n">
        <v>618.5</v>
      </c>
      <c r="P90" t="n">
        <v>48.90000153</v>
      </c>
      <c r="Q90" t="n">
        <v>0</v>
      </c>
      <c r="R90" t="inlineStr">
        <is>
          <t>Jawa Timur</t>
        </is>
      </c>
      <c r="S90" t="n">
        <v>0</v>
      </c>
      <c r="T90" t="n">
        <v>0</v>
      </c>
      <c r="U90" t="n">
        <v>0</v>
      </c>
      <c r="V90" t="n">
        <v>0</v>
      </c>
      <c r="W90" t="n">
        <v>0</v>
      </c>
      <c r="X90" t="n">
        <v>1</v>
      </c>
      <c r="Y90" t="n">
        <v>0</v>
      </c>
      <c r="Z90" t="n">
        <v>0</v>
      </c>
      <c r="AA90" t="n">
        <v>0</v>
      </c>
      <c r="AB90" t="n">
        <v>0</v>
      </c>
      <c r="AC90" t="inlineStr">
        <is>
          <t>MALANG</t>
        </is>
      </c>
      <c r="AD90" t="inlineStr">
        <is>
          <t>JABUNG</t>
        </is>
      </c>
      <c r="AE90" t="inlineStr">
        <is>
          <t>SLAMPAREJO</t>
        </is>
      </c>
      <c r="AF90" t="inlineStr">
        <is>
          <t>KAN JABUNG</t>
        </is>
      </c>
      <c r="AG90" t="inlineStr">
        <is>
          <t>KJP0434</t>
        </is>
      </c>
      <c r="AH90" t="n">
        <v/>
      </c>
      <c r="AI90" t="n">
        <v/>
      </c>
      <c r="AJ90" t="inlineStr">
        <is>
          <t>Tidak aktif</t>
        </is>
      </c>
      <c r="AK90" t="n">
        <v>46</v>
      </c>
      <c r="AL90" t="inlineStr">
        <is>
          <t>Perempuan</t>
        </is>
      </c>
      <c r="AM90" t="inlineStr">
        <is>
          <t>Sudah menikah</t>
        </is>
      </c>
      <c r="AN90" t="inlineStr">
        <is>
          <t>SD/Sederajat</t>
        </is>
      </c>
      <c r="AO90" t="inlineStr">
        <is>
          <t>Peternak</t>
        </is>
      </c>
      <c r="AP90" t="n">
        <v>0</v>
      </c>
      <c r="AQ90" t="n">
        <v>1</v>
      </c>
      <c r="AR90" t="n">
        <v>0</v>
      </c>
      <c r="AS90" t="n">
        <v>0</v>
      </c>
      <c r="AT90" t="n">
        <v>0</v>
      </c>
      <c r="AU90" t="n">
        <v>0</v>
      </c>
      <c r="AV90" t="n">
        <v>0</v>
      </c>
      <c r="AW90" t="n">
        <v>0</v>
      </c>
      <c r="AX90" t="n">
        <v/>
      </c>
      <c r="AY90" t="inlineStr">
        <is>
          <t>Peternak</t>
        </is>
      </c>
      <c r="AZ90" t="n">
        <v>0</v>
      </c>
      <c r="BA90" t="n">
        <v>1</v>
      </c>
      <c r="BB90" t="n">
        <v>0</v>
      </c>
      <c r="BC90" t="n">
        <v>0</v>
      </c>
      <c r="BD90" t="n">
        <v>0</v>
      </c>
      <c r="BE90" t="n">
        <v>0</v>
      </c>
      <c r="BF90" t="n">
        <v>0</v>
      </c>
      <c r="BG90" t="n">
        <v>0</v>
      </c>
      <c r="BH90" t="n">
        <v/>
      </c>
      <c r="BI90" t="inlineStr">
        <is>
          <t>Rp2.500.000 - Rp3.500.000</t>
        </is>
      </c>
      <c r="BJ90" t="n">
        <v>2</v>
      </c>
      <c r="BK90" t="n">
        <v>1</v>
      </c>
      <c r="BL90" t="n">
        <v>0</v>
      </c>
      <c r="BM90" t="n">
        <v>0</v>
      </c>
      <c r="BN90" t="inlineStr">
        <is>
          <t>Milik sendiri</t>
        </is>
      </c>
      <c r="BO90" t="inlineStr">
        <is>
          <t>Permanen (dinding bata dan semen)</t>
        </is>
      </c>
      <c r="BP90" t="n">
        <v>1</v>
      </c>
      <c r="BQ90" t="n">
        <v>0</v>
      </c>
      <c r="BR90" t="n">
        <v>0</v>
      </c>
      <c r="BS90" t="n">
        <v>0</v>
      </c>
      <c r="BT90" t="n">
        <v>0</v>
      </c>
      <c r="BU90" t="n">
        <v/>
      </c>
      <c r="BV90" t="inlineStr">
        <is>
          <t>Keramik/ubin</t>
        </is>
      </c>
      <c r="BW90" t="n">
        <v>0</v>
      </c>
      <c r="BX90" t="n">
        <v>0</v>
      </c>
      <c r="BY90" t="n">
        <v>1</v>
      </c>
      <c r="BZ90" t="n">
        <v>0</v>
      </c>
      <c r="CA90" t="n">
        <v>0</v>
      </c>
      <c r="CB90" t="n">
        <v/>
      </c>
      <c r="CC90" t="inlineStr">
        <is>
          <t>Genting</t>
        </is>
      </c>
      <c r="CD90" t="n">
        <v>0</v>
      </c>
      <c r="CE90" t="n">
        <v>0</v>
      </c>
      <c r="CF90" t="n">
        <v>0</v>
      </c>
      <c r="CG90" t="n">
        <v>0</v>
      </c>
      <c r="CH90" t="n">
        <v>0</v>
      </c>
      <c r="CI90" t="n">
        <v>1</v>
      </c>
      <c r="CJ90" t="n">
        <v>0</v>
      </c>
      <c r="CK90" t="n">
        <v/>
      </c>
      <c r="CL90" t="inlineStr">
        <is>
          <t>Ya</t>
        </is>
      </c>
      <c r="CM90" t="n">
        <v>2013</v>
      </c>
      <c r="CN90" t="inlineStr">
        <is>
          <t>Fixed-Dome (Kubah Tetap)</t>
        </is>
      </c>
      <c r="CO90" t="inlineStr">
        <is>
          <t>8 m³ (6-7 ekor sapi, ±6,5 jam memasak/hari, ±65 kg slurry/hari)</t>
        </is>
      </c>
      <c r="CP90" t="inlineStr">
        <is>
          <t>Anggota keluarga - laki-laki Anggota keluarga - perempuan dewasa</t>
        </is>
      </c>
      <c r="CQ90" t="n">
        <v>0</v>
      </c>
      <c r="CR90" t="n">
        <v>0</v>
      </c>
      <c r="CS90" t="n">
        <v>0</v>
      </c>
      <c r="CT90" t="n">
        <v>0</v>
      </c>
      <c r="CU90" t="n">
        <v>1</v>
      </c>
      <c r="CV90" t="n">
        <v>1</v>
      </c>
      <c r="CW90" t="n">
        <v>0</v>
      </c>
      <c r="CX90" t="n">
        <v>0</v>
      </c>
      <c r="CY90" t="inlineStr">
        <is>
          <t>Anggota keluarga - laki-laki Anggota keluarga - perempuan dewasa</t>
        </is>
      </c>
      <c r="CZ90" t="n">
        <v>1</v>
      </c>
      <c r="DA90" t="n">
        <v>1</v>
      </c>
      <c r="DB90" t="n">
        <v>0</v>
      </c>
      <c r="DC90" t="n">
        <v/>
      </c>
      <c r="DD90" t="inlineStr">
        <is>
          <t>CPO atau pendamping</t>
        </is>
      </c>
      <c r="DE90" t="n">
        <v>0</v>
      </c>
      <c r="DF90" t="n">
        <v>0</v>
      </c>
      <c r="DG90" t="n">
        <v>1</v>
      </c>
      <c r="DH90" t="n">
        <v>0</v>
      </c>
      <c r="DI90" t="n">
        <v/>
      </c>
      <c r="DJ90" t="inlineStr">
        <is>
          <t>CPO atau pendamping</t>
        </is>
      </c>
      <c r="DK90" t="n">
        <v>0</v>
      </c>
      <c r="DL90" t="n">
        <v>0</v>
      </c>
      <c r="DM90" t="n">
        <v>1</v>
      </c>
      <c r="DN90" t="n">
        <v>0</v>
      </c>
      <c r="DO90" t="n">
        <v/>
      </c>
      <c r="DP90" t="inlineStr">
        <is>
          <t>Ya</t>
        </is>
      </c>
      <c r="DQ90" t="n">
        <v/>
      </c>
      <c r="DR90" t="n">
        <v/>
      </c>
      <c r="DS90" t="n">
        <v/>
      </c>
      <c r="DT90" t="n">
        <v/>
      </c>
      <c r="DU90" t="n">
        <v/>
      </c>
      <c r="DV90" t="n">
        <v/>
      </c>
      <c r="DW90" t="n">
        <v/>
      </c>
      <c r="DX90" t="n">
        <v/>
      </c>
      <c r="DY90" t="n">
        <v/>
      </c>
      <c r="DZ90" t="n">
        <v/>
      </c>
      <c r="EA90" t="n">
        <v/>
      </c>
      <c r="EB90" t="n">
        <v/>
      </c>
      <c r="EC90" t="n">
        <v/>
      </c>
      <c r="ED90" t="n">
        <v/>
      </c>
      <c r="EE90" t="n">
        <v/>
      </c>
      <c r="EF90" t="n">
        <v/>
      </c>
      <c r="EG90" t="n">
        <v/>
      </c>
      <c r="EH90" t="n">
        <v/>
      </c>
      <c r="EI90" t="inlineStr">
        <is>
          <t>Tidak ada masalah</t>
        </is>
      </c>
      <c r="EJ90" t="n">
        <v>0</v>
      </c>
      <c r="EK90" t="n">
        <v>0</v>
      </c>
      <c r="EL90" t="n">
        <v>0</v>
      </c>
      <c r="EM90" t="n">
        <v>1</v>
      </c>
      <c r="EN90" t="n">
        <v>0</v>
      </c>
      <c r="EO90" t="n">
        <v/>
      </c>
      <c r="EP90" t="inlineStr">
        <is>
          <t>Ya, cukup jelas dan mudah diikuti</t>
        </is>
      </c>
      <c r="EQ90" t="inlineStr">
        <is>
          <t>Pelatihan</t>
        </is>
      </c>
      <c r="ER90" t="inlineStr">
        <is>
          <t>CPO atau pendamping Staff BIRU Pegawai koperasi</t>
        </is>
      </c>
      <c r="ES90" t="n">
        <v>1</v>
      </c>
      <c r="ET90" t="n">
        <v>1</v>
      </c>
      <c r="EU90" t="n">
        <v>1</v>
      </c>
      <c r="EV90" t="n">
        <v>0</v>
      </c>
      <c r="EW90" t="n">
        <v/>
      </c>
      <c r="EX90" t="inlineStr">
        <is>
          <t>Anggota keluarga - Laki-laki Anggota keluarga - Perempuan dewasa</t>
        </is>
      </c>
      <c r="EY90" t="n">
        <v>1</v>
      </c>
      <c r="EZ90" t="n">
        <v>1</v>
      </c>
      <c r="FA90" t="n">
        <v>0</v>
      </c>
      <c r="FB90" t="n">
        <v/>
      </c>
      <c r="FC90" t="inlineStr">
        <is>
          <t>Jarang sekali</t>
        </is>
      </c>
      <c r="FD90" t="n">
        <v/>
      </c>
      <c r="FE90" t="inlineStr">
        <is>
          <t>Mengetahui</t>
        </is>
      </c>
      <c r="FF90" t="inlineStr">
        <is>
          <t>Sering (setiap minggu)</t>
        </is>
      </c>
      <c r="FG90" t="inlineStr">
        <is>
          <t>Mengetahui</t>
        </is>
      </c>
      <c r="FH90" t="inlineStr">
        <is>
          <t>Cukup sering (2 minggu sekali)</t>
        </is>
      </c>
      <c r="FI90" t="inlineStr">
        <is>
          <t>Mengetahui</t>
        </is>
      </c>
      <c r="FJ90" t="inlineStr">
        <is>
          <t>Sering (setiap minggu)</t>
        </is>
      </c>
      <c r="FK90" t="inlineStr">
        <is>
          <t>Mengetahui</t>
        </is>
      </c>
      <c r="FL90" t="inlineStr">
        <is>
          <t>Jarang (setiap bulan atau lebih)</t>
        </is>
      </c>
      <c r="FM90" t="inlineStr">
        <is>
          <t>Mengetahui</t>
        </is>
      </c>
      <c r="FN90" t="inlineStr">
        <is>
          <t>Jarang (setiap bulan atau lebih)</t>
        </is>
      </c>
      <c r="FO90" t="inlineStr">
        <is>
          <t>Mengetahui</t>
        </is>
      </c>
      <c r="FP90" t="inlineStr">
        <is>
          <t>Jarang (setiap bulan atau lebih)</t>
        </is>
      </c>
      <c r="FQ90" t="inlineStr">
        <is>
          <t>Mengetahui</t>
        </is>
      </c>
      <c r="FR90" t="inlineStr">
        <is>
          <t>Ya</t>
        </is>
      </c>
      <c r="FS90" t="inlineStr">
        <is>
          <t>Mengetahui</t>
        </is>
      </c>
      <c r="FT90" t="inlineStr">
        <is>
          <t>Tidak sama sekali</t>
        </is>
      </c>
      <c r="FU90" t="inlineStr">
        <is>
          <t>Laki-laki dewasa</t>
        </is>
      </c>
      <c r="FV90" t="n">
        <v>1</v>
      </c>
      <c r="FW90" t="n">
        <v>0</v>
      </c>
      <c r="FX90" t="n">
        <v>0</v>
      </c>
      <c r="FY90" t="n">
        <v>0</v>
      </c>
      <c r="FZ90" t="inlineStr">
        <is>
          <t>Cukup memahami</t>
        </is>
      </c>
      <c r="GA90" t="inlineStr">
        <is>
          <t>CPO Pelatihan</t>
        </is>
      </c>
      <c r="GB90" t="n">
        <v>1</v>
      </c>
      <c r="GC90" t="n">
        <v>1</v>
      </c>
      <c r="GD90" t="n">
        <v>0</v>
      </c>
      <c r="GE90" t="n">
        <v>0</v>
      </c>
      <c r="GF90" t="n">
        <v/>
      </c>
      <c r="GG90" t="inlineStr">
        <is>
          <t>Kadang-kadang</t>
        </is>
      </c>
      <c r="GH90" t="inlineStr">
        <is>
          <t>Tidak</t>
        </is>
      </c>
      <c r="GI90" t="n">
        <v/>
      </c>
      <c r="GJ90" t="n">
        <v/>
      </c>
      <c r="GK90" t="n">
        <v/>
      </c>
      <c r="GL90" t="n">
        <v/>
      </c>
      <c r="GM90" t="n">
        <v/>
      </c>
      <c r="GN90" t="n">
        <v/>
      </c>
      <c r="GO90" t="n">
        <v/>
      </c>
      <c r="GP90" t="inlineStr">
        <is>
          <t>Penuh (100%)</t>
        </is>
      </c>
      <c r="GQ90" t="inlineStr">
        <is>
          <t>LPG</t>
        </is>
      </c>
      <c r="GR90" t="n">
        <v>1</v>
      </c>
      <c r="GS90" t="n">
        <v>0</v>
      </c>
      <c r="GT90" t="n">
        <v>0</v>
      </c>
      <c r="GU90" t="n">
        <v>0</v>
      </c>
      <c r="GV90" t="n">
        <v>0</v>
      </c>
      <c r="GW90" t="n">
        <v>0</v>
      </c>
      <c r="GX90" t="n">
        <v>0</v>
      </c>
      <c r="GY90" t="n">
        <v/>
      </c>
      <c r="GZ90" t="inlineStr">
        <is>
          <t>Tidak</t>
        </is>
      </c>
      <c r="HA90" t="n">
        <v/>
      </c>
      <c r="HB90" t="n">
        <v/>
      </c>
      <c r="HC90" t="n">
        <v/>
      </c>
      <c r="HD90" t="n">
        <v/>
      </c>
      <c r="HE90" t="n">
        <v/>
      </c>
      <c r="HF90" t="n">
        <v/>
      </c>
      <c r="HG90" t="n">
        <v/>
      </c>
      <c r="HH90" t="n">
        <v/>
      </c>
      <c r="HI90" t="n">
        <v/>
      </c>
      <c r="HJ90" t="n">
        <v/>
      </c>
      <c r="HK90" t="n">
        <v/>
      </c>
      <c r="HL90" t="n">
        <v/>
      </c>
      <c r="HM90" t="n">
        <v/>
      </c>
      <c r="HN90" t="n">
        <v/>
      </c>
      <c r="HO90" t="n">
        <v/>
      </c>
      <c r="HP90" t="n">
        <v/>
      </c>
      <c r="HQ90" t="n">
        <v/>
      </c>
      <c r="HR90" t="n">
        <v/>
      </c>
      <c r="HS90" t="n">
        <v/>
      </c>
      <c r="HT90" t="n">
        <v/>
      </c>
      <c r="HU90" t="n">
        <v/>
      </c>
      <c r="HV90" t="n">
        <v/>
      </c>
      <c r="HW90" t="n">
        <v/>
      </c>
      <c r="HX90" t="n">
        <v/>
      </c>
      <c r="HY90" t="n">
        <v/>
      </c>
      <c r="HZ90" t="n">
        <v/>
      </c>
      <c r="IA90" t="n">
        <v>6</v>
      </c>
      <c r="IB90" t="n">
        <v>40000</v>
      </c>
      <c r="IC90" t="n">
        <v/>
      </c>
      <c r="ID90" t="n">
        <v/>
      </c>
      <c r="IE90" t="n">
        <v/>
      </c>
      <c r="IF90" t="n">
        <v/>
      </c>
      <c r="IG90" t="n">
        <v/>
      </c>
      <c r="IH90" t="n">
        <v/>
      </c>
      <c r="II90" t="n">
        <v/>
      </c>
      <c r="IJ90" t="n">
        <v/>
      </c>
      <c r="IK90" t="inlineStr">
        <is>
          <t>65-80 kg</t>
        </is>
      </c>
      <c r="IL90" t="inlineStr">
        <is>
          <t>1-3 jam</t>
        </is>
      </c>
      <c r="IM90" t="inlineStr">
        <is>
          <t>Ya</t>
        </is>
      </c>
      <c r="IN90" t="inlineStr">
        <is>
          <t>Tidak</t>
        </is>
      </c>
      <c r="IO90" t="inlineStr">
        <is>
          <t>Lebih bersih</t>
        </is>
      </c>
      <c r="IP90" t="n">
        <v/>
      </c>
      <c r="IQ90" t="inlineStr">
        <is>
          <t>Tidak pernah</t>
        </is>
      </c>
      <c r="IR90" t="n">
        <v/>
      </c>
      <c r="IS90" t="n">
        <v/>
      </c>
      <c r="IT90" t="n">
        <v/>
      </c>
      <c r="IU90" t="n">
        <v/>
      </c>
      <c r="IV90" t="n">
        <v/>
      </c>
      <c r="IW90" t="n">
        <v/>
      </c>
      <c r="IX90" t="n">
        <v/>
      </c>
      <c r="IY90" t="n">
        <v/>
      </c>
      <c r="IZ90" t="inlineStr">
        <is>
          <t>Tidak pernah</t>
        </is>
      </c>
      <c r="JA90" t="n">
        <v/>
      </c>
      <c r="JB90" t="n">
        <v/>
      </c>
      <c r="JC90" t="n">
        <v/>
      </c>
      <c r="JD90" t="n">
        <v/>
      </c>
      <c r="JE90" t="n">
        <v/>
      </c>
      <c r="JF90" t="n">
        <v/>
      </c>
      <c r="JG90" t="n">
        <v/>
      </c>
      <c r="JH90" t="n">
        <v/>
      </c>
      <c r="JI90" t="inlineStr">
        <is>
          <t>Tidak pernah</t>
        </is>
      </c>
      <c r="JJ90" t="n">
        <v/>
      </c>
      <c r="JK90" t="n">
        <v/>
      </c>
      <c r="JL90" t="n">
        <v/>
      </c>
      <c r="JM90" t="n">
        <v/>
      </c>
      <c r="JN90" t="n">
        <v/>
      </c>
      <c r="JO90" t="n">
        <v/>
      </c>
      <c r="JP90" t="n">
        <v/>
      </c>
      <c r="JQ90" t="n">
        <v/>
      </c>
      <c r="JR90" t="inlineStr">
        <is>
          <t>Tidak pernah</t>
        </is>
      </c>
      <c r="JS90" t="n">
        <v/>
      </c>
      <c r="JT90" t="n">
        <v/>
      </c>
      <c r="JU90" t="n">
        <v/>
      </c>
      <c r="JV90" t="n">
        <v/>
      </c>
      <c r="JW90" t="n">
        <v/>
      </c>
      <c r="JX90" t="n">
        <v/>
      </c>
      <c r="JY90" t="n">
        <v/>
      </c>
      <c r="JZ90" t="n">
        <v/>
      </c>
      <c r="KA90" t="inlineStr">
        <is>
          <t>Tidak pernah</t>
        </is>
      </c>
      <c r="KB90" t="n">
        <v/>
      </c>
      <c r="KC90" t="n">
        <v/>
      </c>
      <c r="KD90" t="n">
        <v/>
      </c>
      <c r="KE90" t="n">
        <v/>
      </c>
      <c r="KF90" t="n">
        <v/>
      </c>
      <c r="KG90" t="n">
        <v/>
      </c>
      <c r="KH90" t="n">
        <v/>
      </c>
      <c r="KI90" t="n">
        <v/>
      </c>
      <c r="KJ90" t="inlineStr">
        <is>
          <t>Tidak pernah</t>
        </is>
      </c>
      <c r="KK90" t="n">
        <v/>
      </c>
      <c r="KL90" t="n">
        <v/>
      </c>
      <c r="KM90" t="n">
        <v/>
      </c>
      <c r="KN90" t="n">
        <v/>
      </c>
      <c r="KO90" t="n">
        <v/>
      </c>
      <c r="KP90" t="n">
        <v/>
      </c>
      <c r="KQ90" t="n">
        <v/>
      </c>
      <c r="KR90" t="n">
        <v/>
      </c>
      <c r="KS90" t="inlineStr">
        <is>
          <t>Cukup membaik</t>
        </is>
      </c>
      <c r="KT90" t="inlineStr">
        <is>
          <t>0-1 kali</t>
        </is>
      </c>
      <c r="KU90" t="inlineStr">
        <is>
          <t>0-1 kali</t>
        </is>
      </c>
      <c r="KV90" t="inlineStr">
        <is>
          <t>Laki-laki dewasa</t>
        </is>
      </c>
      <c r="KW90" t="n">
        <v>1</v>
      </c>
      <c r="KX90" t="n">
        <v>0</v>
      </c>
      <c r="KY90" t="n">
        <v>0</v>
      </c>
      <c r="KZ90" t="n">
        <v>0</v>
      </c>
      <c r="LA90" t="inlineStr">
        <is>
          <t>Cukup membaik</t>
        </is>
      </c>
      <c r="LB90" t="inlineStr">
        <is>
          <t>Cukup membaik</t>
        </is>
      </c>
      <c r="LC90" t="n">
        <v>3</v>
      </c>
      <c r="LD90" t="n">
        <v>3</v>
      </c>
      <c r="LE90" t="n">
        <v>0</v>
      </c>
      <c r="LF90" t="n">
        <v>0</v>
      </c>
      <c r="LG90" t="inlineStr">
        <is>
          <t>Ya</t>
        </is>
      </c>
      <c r="LH90" t="n">
        <v>100000</v>
      </c>
      <c r="LI90" t="n">
        <v/>
      </c>
      <c r="LJ90" t="inlineStr">
        <is>
          <t>Kebutuhan rumah tangga</t>
        </is>
      </c>
      <c r="LK90" t="n">
        <v>0</v>
      </c>
      <c r="LL90" t="n">
        <v>0</v>
      </c>
      <c r="LM90" t="n">
        <v>0</v>
      </c>
      <c r="LN90" t="n">
        <v>0</v>
      </c>
      <c r="LO90" t="n">
        <v>1</v>
      </c>
      <c r="LP90" t="n">
        <v>0</v>
      </c>
      <c r="LQ90" t="n">
        <v>0</v>
      </c>
      <c r="LR90" t="n">
        <v/>
      </c>
      <c r="LS90" t="n">
        <v>15</v>
      </c>
      <c r="LT90" t="n">
        <v>0</v>
      </c>
      <c r="LU90" t="n">
        <v>0</v>
      </c>
      <c r="LV90" t="n">
        <v>10</v>
      </c>
      <c r="LW90" t="n">
        <v>0</v>
      </c>
      <c r="LX90" t="n">
        <v>0</v>
      </c>
      <c r="LY90" t="n">
        <v>5</v>
      </c>
      <c r="LZ90" t="n">
        <v>0</v>
      </c>
      <c r="MA90" t="n">
        <v>0</v>
      </c>
      <c r="MB90" t="inlineStr">
        <is>
          <t>Ya</t>
        </is>
      </c>
      <c r="MC90" t="n">
        <v>0</v>
      </c>
      <c r="MD90" t="n">
        <v>0</v>
      </c>
      <c r="ME90" t="n">
        <v>0</v>
      </c>
      <c r="MF90" t="n">
        <v>0</v>
      </c>
      <c r="MG90" t="n">
        <v>0</v>
      </c>
      <c r="MH90" t="n">
        <v>0</v>
      </c>
      <c r="MI90" t="inlineStr">
        <is>
          <t>Istirahat</t>
        </is>
      </c>
      <c r="MJ90" t="n">
        <v>0</v>
      </c>
      <c r="MK90" t="n">
        <v>0</v>
      </c>
      <c r="ML90" t="n">
        <v>1</v>
      </c>
      <c r="MM90" t="n">
        <v>0</v>
      </c>
      <c r="MN90" t="n">
        <v>0</v>
      </c>
      <c r="MO90" t="n">
        <v>0</v>
      </c>
      <c r="MP90" t="n">
        <v/>
      </c>
      <c r="MQ90" t="n">
        <v/>
      </c>
      <c r="MR90" t="inlineStr">
        <is>
          <t>Istirahat</t>
        </is>
      </c>
      <c r="MS90" t="n">
        <v/>
      </c>
      <c r="MT90" t="inlineStr">
        <is>
          <t>Istirahat</t>
        </is>
      </c>
      <c r="MU90" t="inlineStr">
        <is>
          <t>Tidak</t>
        </is>
      </c>
      <c r="MV90" t="n">
        <v/>
      </c>
      <c r="MW90" t="n">
        <v/>
      </c>
      <c r="MX90" t="n">
        <v/>
      </c>
      <c r="MY90" t="n">
        <v/>
      </c>
      <c r="MZ90" t="n">
        <v/>
      </c>
      <c r="NA90" t="n">
        <v/>
      </c>
      <c r="NB90" t="n">
        <v/>
      </c>
      <c r="NC90" t="n">
        <v/>
      </c>
      <c r="ND90" t="n">
        <v/>
      </c>
      <c r="NE90" t="n">
        <v/>
      </c>
      <c r="NF90" t="n">
        <v/>
      </c>
      <c r="NG90" t="n">
        <v/>
      </c>
      <c r="NH90" t="n">
        <v/>
      </c>
      <c r="NI90" t="n">
        <v/>
      </c>
      <c r="NJ90" t="n">
        <v/>
      </c>
      <c r="NK90" t="n">
        <v/>
      </c>
      <c r="NL90" t="inlineStr">
        <is>
          <t>Tidak</t>
        </is>
      </c>
      <c r="NM90" t="inlineStr">
        <is>
          <t>Kombinasi kredit/pinjaman dan dana hibah</t>
        </is>
      </c>
      <c r="NN90" t="inlineStr">
        <is>
          <t>5.000.001-7.000.000</t>
        </is>
      </c>
      <c r="NO90" t="inlineStr">
        <is>
          <t>Yayasan Rumah Energi atau BIRU</t>
        </is>
      </c>
      <c r="NP90" t="n">
        <v/>
      </c>
      <c r="NQ90" t="inlineStr">
        <is>
          <t>Koperasi</t>
        </is>
      </c>
      <c r="NR90" t="n">
        <v/>
      </c>
      <c r="NS90" t="n">
        <v>24</v>
      </c>
      <c r="NT90" t="inlineStr">
        <is>
          <t>CPO/pendamping</t>
        </is>
      </c>
      <c r="NU90" t="n">
        <v/>
      </c>
      <c r="NV90" t="n">
        <v/>
      </c>
      <c r="NW90" t="n">
        <v/>
      </c>
      <c r="NX90" t="inlineStr">
        <is>
          <t>Sedikit meningkat</t>
        </is>
      </c>
      <c r="NY90" t="n">
        <v>120</v>
      </c>
      <c r="NZ90" t="n">
        <v>15</v>
      </c>
      <c r="OA90" t="n">
        <v>0</v>
      </c>
      <c r="OB90" t="n">
        <v>0</v>
      </c>
      <c r="OC90" t="n">
        <v>30</v>
      </c>
      <c r="OD90" t="n">
        <v>0</v>
      </c>
      <c r="OE90" t="inlineStr">
        <is>
          <t>Tidak ada perubahan</t>
        </is>
      </c>
      <c r="OF90" t="inlineStr">
        <is>
          <t>Sama saja (tidak ada perbedaan waktu memasak MAUPUN rasa/bau makanan bila dibandingkan penggunaan sebelumnya)</t>
        </is>
      </c>
      <c r="OG90" t="inlineStr">
        <is>
          <t>Ya</t>
        </is>
      </c>
      <c r="OH90" t="n">
        <v>0</v>
      </c>
      <c r="OI90" t="n">
        <v>5</v>
      </c>
      <c r="OJ90" t="n">
        <v>0</v>
      </c>
      <c r="OK90" t="n">
        <v>0</v>
      </c>
      <c r="OL90" t="n">
        <v>0</v>
      </c>
      <c r="OM90" t="n">
        <v>0</v>
      </c>
      <c r="ON90" t="n">
        <v>0</v>
      </c>
      <c r="OO90" t="n">
        <v>0</v>
      </c>
      <c r="OP90" t="inlineStr">
        <is>
          <t>Sapi perah</t>
        </is>
      </c>
      <c r="OQ90" t="n">
        <v>0</v>
      </c>
      <c r="OR90" t="n">
        <v>1</v>
      </c>
      <c r="OS90" t="n">
        <v>0</v>
      </c>
      <c r="OT90" t="n">
        <v>0</v>
      </c>
      <c r="OU90" t="n">
        <v>0</v>
      </c>
      <c r="OV90" t="n">
        <v>0</v>
      </c>
      <c r="OW90" t="n">
        <v>0</v>
      </c>
      <c r="OX90" t="n">
        <v>0</v>
      </c>
      <c r="OY90" t="n">
        <v/>
      </c>
      <c r="OZ90" t="n">
        <v/>
      </c>
      <c r="PA90" t="n">
        <v/>
      </c>
      <c r="PB90" t="n">
        <v/>
      </c>
      <c r="PC90" t="n">
        <v/>
      </c>
      <c r="PD90" t="n">
        <v/>
      </c>
      <c r="PE90" t="n">
        <v/>
      </c>
      <c r="PF90" t="n">
        <v/>
      </c>
      <c r="PG90" t="n">
        <v/>
      </c>
      <c r="PH90" t="n">
        <v/>
      </c>
      <c r="PI90" t="n">
        <v/>
      </c>
      <c r="PJ90" t="n">
        <v/>
      </c>
      <c r="PK90" t="n">
        <v/>
      </c>
      <c r="PL90" t="n">
        <v/>
      </c>
      <c r="PM90" t="n">
        <v/>
      </c>
      <c r="PN90" t="n">
        <v/>
      </c>
      <c r="PO90" t="n">
        <v/>
      </c>
      <c r="PP90" t="n">
        <v/>
      </c>
      <c r="PQ90" t="n">
        <v/>
      </c>
      <c r="PR90" t="n">
        <v/>
      </c>
      <c r="PS90" t="n">
        <v/>
      </c>
      <c r="PT90" t="n">
        <v/>
      </c>
      <c r="PU90" t="n">
        <v/>
      </c>
      <c r="PV90" t="n">
        <v/>
      </c>
      <c r="PW90" t="n">
        <v/>
      </c>
      <c r="PX90" t="n">
        <v/>
      </c>
      <c r="PY90" t="n">
        <v/>
      </c>
      <c r="PZ90" t="n">
        <v/>
      </c>
      <c r="QA90" t="n">
        <v/>
      </c>
      <c r="QB90" t="n">
        <v/>
      </c>
      <c r="QC90" t="n">
        <v/>
      </c>
      <c r="QD90" t="n">
        <v/>
      </c>
      <c r="QE90" t="inlineStr">
        <is>
          <t>2-Dibuang ke sungai</t>
        </is>
      </c>
      <c r="QF90" t="n">
        <v>0</v>
      </c>
      <c r="QG90" t="n">
        <v>0</v>
      </c>
      <c r="QH90" t="n">
        <v>0</v>
      </c>
      <c r="QI90" t="n">
        <v>0</v>
      </c>
      <c r="QJ90" t="n">
        <v>0</v>
      </c>
      <c r="QK90" t="n">
        <v>0</v>
      </c>
      <c r="QL90" t="n">
        <v>1</v>
      </c>
      <c r="QM90" t="n">
        <v>0</v>
      </c>
      <c r="QN90" t="n">
        <v>0</v>
      </c>
      <c r="QO90" t="n">
        <v/>
      </c>
      <c r="QP90" t="n">
        <v/>
      </c>
      <c r="QQ90" t="n">
        <v/>
      </c>
      <c r="QR90" t="n">
        <v/>
      </c>
      <c r="QS90" t="n">
        <v/>
      </c>
      <c r="QT90" t="n">
        <v/>
      </c>
      <c r="QU90" t="n">
        <v/>
      </c>
      <c r="QV90" t="n">
        <v/>
      </c>
      <c r="QW90" t="n">
        <v/>
      </c>
      <c r="QX90" t="n">
        <v/>
      </c>
      <c r="QY90" t="n">
        <v/>
      </c>
      <c r="QZ90" t="n">
        <v/>
      </c>
      <c r="RA90" t="n">
        <v/>
      </c>
      <c r="RB90" t="n">
        <v/>
      </c>
      <c r="RC90" t="n">
        <v/>
      </c>
      <c r="RD90" t="n">
        <v/>
      </c>
      <c r="RE90" t="n">
        <v/>
      </c>
      <c r="RF90" t="n">
        <v/>
      </c>
      <c r="RG90" t="n">
        <v/>
      </c>
      <c r="RH90" t="n">
        <v/>
      </c>
      <c r="RI90" t="n">
        <v/>
      </c>
      <c r="RJ90" t="n">
        <v/>
      </c>
      <c r="RK90" t="n">
        <v/>
      </c>
      <c r="RL90" t="n">
        <v/>
      </c>
      <c r="RM90" t="n">
        <v/>
      </c>
      <c r="RN90" t="n">
        <v/>
      </c>
      <c r="RO90" t="n">
        <v/>
      </c>
      <c r="RP90" t="n">
        <v/>
      </c>
      <c r="RQ90" t="n">
        <v/>
      </c>
      <c r="RR90" t="n">
        <v/>
      </c>
      <c r="RS90" t="n">
        <v/>
      </c>
      <c r="RT90" t="n">
        <v/>
      </c>
      <c r="RU90" t="n">
        <v/>
      </c>
      <c r="RV90" t="n">
        <v/>
      </c>
      <c r="RW90" t="n">
        <v/>
      </c>
      <c r="RX90" t="n">
        <v/>
      </c>
      <c r="RY90" t="n">
        <v/>
      </c>
      <c r="RZ90" t="n">
        <v/>
      </c>
      <c r="SA90" t="n">
        <v/>
      </c>
      <c r="SB90" t="n">
        <v/>
      </c>
      <c r="SC90" t="n">
        <v/>
      </c>
      <c r="SD90" t="n">
        <v/>
      </c>
      <c r="SE90" t="n">
        <v/>
      </c>
      <c r="SF90" t="n">
        <v/>
      </c>
      <c r="SG90" t="n">
        <v/>
      </c>
      <c r="SH90" t="n">
        <v/>
      </c>
      <c r="SI90" t="n">
        <v/>
      </c>
      <c r="SJ90" t="n">
        <v/>
      </c>
      <c r="SK90" t="n">
        <v/>
      </c>
      <c r="SL90" t="n">
        <v/>
      </c>
      <c r="SM90" t="n">
        <v/>
      </c>
      <c r="SN90" t="n">
        <v/>
      </c>
      <c r="SO90" t="n">
        <v/>
      </c>
      <c r="SP90" t="n">
        <v/>
      </c>
      <c r="SQ90" t="n">
        <v/>
      </c>
      <c r="SR90" t="n">
        <v/>
      </c>
      <c r="SS90" t="n">
        <v/>
      </c>
      <c r="ST90" t="n">
        <v/>
      </c>
      <c r="SU90" t="n">
        <v/>
      </c>
      <c r="SV90" t="n">
        <v/>
      </c>
      <c r="SW90" t="n">
        <v/>
      </c>
      <c r="SX90" t="n">
        <v/>
      </c>
      <c r="SY90" t="n">
        <v/>
      </c>
      <c r="SZ90" t="n">
        <v>2</v>
      </c>
      <c r="TA90" t="n">
        <v/>
      </c>
      <c r="TB90" t="n">
        <v/>
      </c>
      <c r="TC90" t="n">
        <v/>
      </c>
      <c r="TD90" t="n">
        <v/>
      </c>
      <c r="TE90" t="n">
        <v/>
      </c>
      <c r="TF90" t="n">
        <v/>
      </c>
      <c r="TG90" t="n">
        <v/>
      </c>
      <c r="TH90" t="n">
        <v/>
      </c>
      <c r="TI90" t="n">
        <v/>
      </c>
      <c r="TJ90" t="n">
        <v/>
      </c>
      <c r="TK90" t="n">
        <v/>
      </c>
      <c r="TL90" t="n">
        <v/>
      </c>
      <c r="TM90" t="n">
        <v/>
      </c>
      <c r="TN90" t="n">
        <v/>
      </c>
      <c r="TO90" t="n">
        <v/>
      </c>
      <c r="TP90" t="n">
        <v/>
      </c>
      <c r="TQ90" t="n">
        <v/>
      </c>
      <c r="TR90" t="n">
        <v/>
      </c>
      <c r="TS90" t="n">
        <v/>
      </c>
      <c r="TT90" t="n">
        <v/>
      </c>
      <c r="TU90" t="n">
        <v/>
      </c>
      <c r="TV90" t="n">
        <v/>
      </c>
      <c r="TW90" t="n">
        <v/>
      </c>
      <c r="TX90" t="n">
        <v/>
      </c>
      <c r="TY90" t="n">
        <v/>
      </c>
      <c r="TZ90" t="n">
        <v/>
      </c>
      <c r="UA90" t="n">
        <v/>
      </c>
      <c r="UB90" t="n">
        <v/>
      </c>
      <c r="UC90" t="n">
        <v/>
      </c>
      <c r="UD90" t="n">
        <v/>
      </c>
      <c r="UE90" t="n">
        <v/>
      </c>
      <c r="UF90" t="n">
        <v/>
      </c>
      <c r="UG90" t="n">
        <v/>
      </c>
      <c r="UH90" t="n">
        <v/>
      </c>
      <c r="UI90" t="n">
        <v/>
      </c>
      <c r="UJ90" t="n">
        <v/>
      </c>
      <c r="UK90" t="n">
        <v/>
      </c>
      <c r="UL90" t="n">
        <v/>
      </c>
      <c r="UM90" t="n">
        <v/>
      </c>
      <c r="UN90" t="n">
        <v/>
      </c>
      <c r="UO90" t="n">
        <v/>
      </c>
      <c r="UP90" t="n">
        <v/>
      </c>
      <c r="UQ90" t="n">
        <v/>
      </c>
      <c r="UR90" t="n">
        <v/>
      </c>
      <c r="US90" t="n">
        <v/>
      </c>
      <c r="UT90" t="n">
        <v/>
      </c>
      <c r="UU90" t="n">
        <v/>
      </c>
      <c r="UV90" t="inlineStr">
        <is>
          <t>Pemberian pakan di kandang</t>
        </is>
      </c>
      <c r="UW90" t="n">
        <v/>
      </c>
      <c r="UX90" t="n">
        <v/>
      </c>
      <c r="UY90" t="n">
        <v/>
      </c>
      <c r="UZ90" t="n">
        <v/>
      </c>
      <c r="VA90" t="n">
        <v/>
      </c>
      <c r="VB90" t="n">
        <v/>
      </c>
      <c r="VC90" t="n">
        <v/>
      </c>
      <c r="VD90" t="inlineStr">
        <is>
          <t>Sangat jarang (&gt;1 bulan sekali)</t>
        </is>
      </c>
      <c r="VE90" t="n">
        <v/>
      </c>
      <c r="VF90" t="n">
        <v/>
      </c>
      <c r="VG90" t="n">
        <v/>
      </c>
      <c r="VH90" t="n">
        <v/>
      </c>
      <c r="VI90" t="n">
        <v/>
      </c>
      <c r="VJ90" t="n">
        <v/>
      </c>
      <c r="VK90" t="n">
        <v/>
      </c>
      <c r="VL90" t="inlineStr">
        <is>
          <t>Sangat sering (&gt;1 kali sehari)</t>
        </is>
      </c>
      <c r="VM90" t="n">
        <v/>
      </c>
      <c r="VN90" t="n">
        <v/>
      </c>
      <c r="VO90" t="n">
        <v/>
      </c>
      <c r="VP90" t="n">
        <v/>
      </c>
      <c r="VQ90" t="n">
        <v/>
      </c>
      <c r="VR90" t="n">
        <v/>
      </c>
      <c r="VS90" t="n">
        <v/>
      </c>
      <c r="VT90" t="n">
        <v/>
      </c>
      <c r="VU90" t="n">
        <v/>
      </c>
      <c r="VV90" t="n">
        <v/>
      </c>
      <c r="VW90" t="n">
        <v/>
      </c>
      <c r="VX90" t="n">
        <v/>
      </c>
      <c r="VY90" t="n">
        <v/>
      </c>
      <c r="VZ90" t="n">
        <v/>
      </c>
      <c r="WA90" t="n">
        <v/>
      </c>
      <c r="WB90" t="n">
        <v/>
      </c>
      <c r="WC90" t="n">
        <v/>
      </c>
      <c r="WD90" t="n">
        <v/>
      </c>
      <c r="WE90" t="n">
        <v/>
      </c>
      <c r="WF90" t="inlineStr">
        <is>
          <t>3-Disimpan terbuka (dry lot)</t>
        </is>
      </c>
      <c r="WG90" t="n">
        <v>0</v>
      </c>
      <c r="WH90" t="n">
        <v>0</v>
      </c>
      <c r="WI90" t="n">
        <v>0</v>
      </c>
      <c r="WJ90" t="n">
        <v>0</v>
      </c>
      <c r="WK90" t="n">
        <v>0</v>
      </c>
      <c r="WL90" t="n">
        <v>0</v>
      </c>
      <c r="WM90" t="n">
        <v>1</v>
      </c>
      <c r="WN90" t="n">
        <v>0</v>
      </c>
      <c r="WO90" t="n">
        <v>0</v>
      </c>
      <c r="WP90" t="n">
        <v>0</v>
      </c>
      <c r="WQ90" t="n">
        <v>0</v>
      </c>
      <c r="WR90" t="n">
        <v>0</v>
      </c>
      <c r="WS90" t="n">
        <v/>
      </c>
      <c r="WT90" t="n">
        <v/>
      </c>
      <c r="WU90" t="n">
        <v/>
      </c>
      <c r="WV90" t="n">
        <v/>
      </c>
      <c r="WW90" t="n">
        <v/>
      </c>
      <c r="WX90" t="n">
        <v/>
      </c>
      <c r="WY90" t="n">
        <v/>
      </c>
      <c r="WZ90" t="n">
        <v/>
      </c>
      <c r="XA90" t="n">
        <v/>
      </c>
      <c r="XB90" t="n">
        <v/>
      </c>
      <c r="XC90" t="n">
        <v/>
      </c>
      <c r="XD90" t="n">
        <v/>
      </c>
      <c r="XE90" t="n">
        <v/>
      </c>
      <c r="XF90" t="n">
        <v/>
      </c>
      <c r="XG90" t="n">
        <v/>
      </c>
      <c r="XH90" t="n">
        <v/>
      </c>
      <c r="XI90" t="n">
        <v/>
      </c>
      <c r="XJ90" t="n">
        <v/>
      </c>
      <c r="XK90" t="n">
        <v/>
      </c>
      <c r="XL90" t="n">
        <v/>
      </c>
      <c r="XM90" t="n">
        <v/>
      </c>
      <c r="XN90" t="n">
        <v/>
      </c>
      <c r="XO90" t="n">
        <v/>
      </c>
      <c r="XP90" t="n">
        <v/>
      </c>
      <c r="XQ90" t="n">
        <v/>
      </c>
      <c r="XR90" t="n">
        <v/>
      </c>
      <c r="XS90" t="n">
        <v/>
      </c>
      <c r="XT90" t="n">
        <v/>
      </c>
      <c r="XU90" t="n">
        <v/>
      </c>
      <c r="XV90" t="n">
        <v/>
      </c>
      <c r="XW90" t="n">
        <v/>
      </c>
      <c r="XX90" t="n">
        <v/>
      </c>
      <c r="XY90" t="n">
        <v/>
      </c>
      <c r="XZ90" t="n">
        <v/>
      </c>
      <c r="YA90" t="n">
        <v/>
      </c>
      <c r="YB90" t="n">
        <v/>
      </c>
      <c r="YC90" t="n">
        <v/>
      </c>
      <c r="YD90" t="n">
        <v/>
      </c>
      <c r="YE90" t="n">
        <v/>
      </c>
      <c r="YF90" t="n">
        <v/>
      </c>
      <c r="YG90" t="n">
        <v/>
      </c>
      <c r="YH90" t="n">
        <v/>
      </c>
      <c r="YI90" t="n">
        <v/>
      </c>
      <c r="YJ90" t="n">
        <v/>
      </c>
      <c r="YK90" t="n">
        <v/>
      </c>
      <c r="YL90" t="n">
        <v/>
      </c>
      <c r="YM90" t="n">
        <v/>
      </c>
      <c r="YN90" t="n">
        <v/>
      </c>
      <c r="YO90" t="n">
        <v/>
      </c>
      <c r="YP90" t="n">
        <v/>
      </c>
      <c r="YQ90" t="n">
        <v/>
      </c>
      <c r="YR90" t="n">
        <v/>
      </c>
      <c r="YS90" t="n">
        <v/>
      </c>
      <c r="YT90" t="n">
        <v/>
      </c>
      <c r="YU90" t="n">
        <v/>
      </c>
      <c r="YV90" t="n">
        <v/>
      </c>
      <c r="YW90" t="n">
        <v/>
      </c>
      <c r="YX90" t="n">
        <v/>
      </c>
      <c r="YY90" t="n">
        <v/>
      </c>
      <c r="YZ90" t="n">
        <v/>
      </c>
      <c r="ZA90" t="n">
        <v/>
      </c>
      <c r="ZB90" t="n">
        <v/>
      </c>
      <c r="ZC90" t="n">
        <v/>
      </c>
      <c r="ZD90" t="n">
        <v/>
      </c>
      <c r="ZE90" t="n">
        <v/>
      </c>
      <c r="ZF90" t="n">
        <v/>
      </c>
      <c r="ZG90" t="n">
        <v/>
      </c>
      <c r="ZH90" t="n">
        <v/>
      </c>
      <c r="ZI90" t="n">
        <v/>
      </c>
      <c r="ZJ90" t="n">
        <v/>
      </c>
      <c r="ZK90" t="n">
        <v/>
      </c>
      <c r="ZL90" t="n">
        <v/>
      </c>
      <c r="ZM90" t="n">
        <v/>
      </c>
      <c r="ZN90" t="n">
        <v/>
      </c>
      <c r="ZO90" t="n">
        <v/>
      </c>
      <c r="ZP90" t="n">
        <v/>
      </c>
      <c r="ZQ90" t="n">
        <v/>
      </c>
      <c r="ZR90" t="n">
        <v/>
      </c>
      <c r="ZS90" t="n">
        <v/>
      </c>
      <c r="ZT90" t="n">
        <v/>
      </c>
      <c r="ZU90" t="n">
        <v/>
      </c>
      <c r="ZV90" t="n">
        <v/>
      </c>
      <c r="ZW90" t="n">
        <v>4</v>
      </c>
      <c r="ZX90" t="n">
        <v/>
      </c>
      <c r="ZY90" t="n">
        <v/>
      </c>
      <c r="ZZ90" t="n">
        <v/>
      </c>
      <c r="AAA90" t="n">
        <v/>
      </c>
      <c r="AAB90" t="n">
        <v/>
      </c>
      <c r="AAC90" t="n">
        <v/>
      </c>
      <c r="AAD90" t="n">
        <v/>
      </c>
      <c r="AAE90" t="inlineStr">
        <is>
          <t>Pakan segar (misal: rumput)</t>
        </is>
      </c>
      <c r="AAF90" t="n">
        <v/>
      </c>
      <c r="AAG90" t="n">
        <v/>
      </c>
      <c r="AAH90" t="n">
        <v/>
      </c>
      <c r="AAI90" t="n">
        <v/>
      </c>
      <c r="AAJ90" t="n">
        <v/>
      </c>
      <c r="AAK90" t="n">
        <v/>
      </c>
      <c r="AAL90" t="inlineStr">
        <is>
          <t>Tidak</t>
        </is>
      </c>
      <c r="AAM90" t="n">
        <v/>
      </c>
      <c r="AAN90" t="n">
        <v/>
      </c>
      <c r="AAO90" t="n">
        <v/>
      </c>
      <c r="AAP90" t="n">
        <v/>
      </c>
      <c r="AAQ90" t="n">
        <v/>
      </c>
      <c r="AAR90" t="inlineStr">
        <is>
          <t>Ya</t>
        </is>
      </c>
      <c r="AAS90" t="inlineStr">
        <is>
          <t>Tidak pasti/ragu-ragu</t>
        </is>
      </c>
      <c r="AAT90" t="inlineStr">
        <is>
          <t>Dibuang ke selokan</t>
        </is>
      </c>
      <c r="AAU90" t="n">
        <v>0</v>
      </c>
      <c r="AAV90" t="n">
        <v>0</v>
      </c>
      <c r="AAW90" t="n">
        <v>0</v>
      </c>
      <c r="AAX90" t="n">
        <v>0</v>
      </c>
      <c r="AAY90" t="n">
        <v>0</v>
      </c>
      <c r="AAZ90" t="n">
        <v>0</v>
      </c>
      <c r="ABA90" t="n">
        <v>1</v>
      </c>
      <c r="ABB90" t="n">
        <v/>
      </c>
      <c r="ABC90" t="n">
        <v/>
      </c>
      <c r="ABD90" t="n">
        <v/>
      </c>
      <c r="ABE90" t="n">
        <v/>
      </c>
      <c r="ABF90" t="n">
        <v/>
      </c>
      <c r="ABG90" t="n">
        <v/>
      </c>
      <c r="ABH90" t="n">
        <v/>
      </c>
      <c r="ABI90" t="n">
        <v/>
      </c>
      <c r="ABJ90" t="n">
        <v/>
      </c>
      <c r="ABK90" t="n">
        <v/>
      </c>
      <c r="ABL90" t="n">
        <v/>
      </c>
      <c r="ABM90" t="n">
        <v/>
      </c>
      <c r="ABN90" t="n">
        <v/>
      </c>
      <c r="ABO90" t="n">
        <v/>
      </c>
      <c r="ABP90" t="n">
        <v/>
      </c>
      <c r="ABQ90" t="n">
        <v/>
      </c>
      <c r="ABR90" t="n">
        <v/>
      </c>
      <c r="ABS90" t="n">
        <v/>
      </c>
      <c r="ABT90" t="n">
        <v/>
      </c>
      <c r="ABU90" t="n">
        <v/>
      </c>
      <c r="ABV90" t="n">
        <v/>
      </c>
      <c r="ABW90" t="n">
        <v/>
      </c>
      <c r="ABX90" t="n">
        <v/>
      </c>
      <c r="ABY90" t="n">
        <v/>
      </c>
      <c r="ABZ90" t="n">
        <v/>
      </c>
      <c r="ACA90" t="n">
        <v/>
      </c>
      <c r="ACB90" t="n">
        <v/>
      </c>
      <c r="ACC90" t="n">
        <v/>
      </c>
      <c r="ACD90" t="n">
        <v/>
      </c>
      <c r="ACE90" t="n">
        <v/>
      </c>
      <c r="ACF90" t="n">
        <v/>
      </c>
      <c r="ACG90" t="n">
        <v/>
      </c>
      <c r="ACH90" t="n">
        <v/>
      </c>
      <c r="ACI90" t="n">
        <v/>
      </c>
      <c r="ACJ90" t="n">
        <v/>
      </c>
      <c r="ACK90" t="inlineStr">
        <is>
          <t>Tidak punya waktu mengumpulkannya</t>
        </is>
      </c>
      <c r="ACL90" t="n">
        <v>0</v>
      </c>
      <c r="ACM90" t="n">
        <v>0</v>
      </c>
      <c r="ACN90" t="n">
        <v>1</v>
      </c>
      <c r="ACO90" t="n">
        <v>0</v>
      </c>
      <c r="ACP90" t="n">
        <v>0</v>
      </c>
      <c r="ACQ90" t="n">
        <v>0</v>
      </c>
      <c r="ACR90" t="n">
        <v>0</v>
      </c>
      <c r="ACS90" t="n">
        <v/>
      </c>
      <c r="ACT90" t="inlineStr">
        <is>
          <t>Tidak</t>
        </is>
      </c>
      <c r="ACU90" t="inlineStr">
        <is>
          <t>Manfaat besar dan membantu kehidupan sehari-hari</t>
        </is>
      </c>
      <c r="ACV90" t="inlineStr">
        <is>
          <t>Sama saja</t>
        </is>
      </c>
      <c r="ACW90" t="inlineStr">
        <is>
          <t>Anggota keluarga - Perempuan dewasa</t>
        </is>
      </c>
      <c r="ACX90" t="inlineStr">
        <is>
          <t>Netral/tidak tahu</t>
        </is>
      </c>
      <c r="ACY90" t="inlineStr">
        <is>
          <t>Anggota keluarga - Laki-laki dewasa Anggota keluarga - Perempuan dewasa Anggota keluarga - Anak-anak</t>
        </is>
      </c>
      <c r="ACZ90" t="n">
        <v>1</v>
      </c>
      <c r="ADA90" t="n">
        <v>1</v>
      </c>
      <c r="ADB90" t="n">
        <v>1</v>
      </c>
      <c r="ADC90" t="n">
        <v>0</v>
      </c>
      <c r="ADD90" t="inlineStr">
        <is>
          <t>Puas</t>
        </is>
      </c>
      <c r="ADE90" t="inlineStr">
        <is>
          <t>Puas</t>
        </is>
      </c>
      <c r="ADF90" t="inlineStr">
        <is>
          <t>Puas</t>
        </is>
      </c>
      <c r="ADG90" t="inlineStr">
        <is>
          <t>Cukup puas</t>
        </is>
      </c>
      <c r="ADH90" t="inlineStr">
        <is>
          <t>Ya</t>
        </is>
      </c>
      <c r="ADI90" t="inlineStr">
        <is>
          <t>Kompor</t>
        </is>
      </c>
      <c r="ADJ90" t="inlineStr">
        <is>
          <t>Cukup puas</t>
        </is>
      </c>
      <c r="ADK90" t="n">
        <v/>
      </c>
      <c r="ADL90" t="n">
        <v/>
      </c>
      <c r="ADM90" t="n">
        <v/>
      </c>
      <c r="ADN90" t="n">
        <v/>
      </c>
      <c r="ADO90" t="n">
        <v/>
      </c>
      <c r="ADP90" t="n">
        <v/>
      </c>
      <c r="ADQ90" t="n">
        <v/>
      </c>
      <c r="ADR90" t="n">
        <v/>
      </c>
      <c r="ADS90" t="n">
        <v/>
      </c>
      <c r="ADT90" t="n">
        <v/>
      </c>
      <c r="ADU90" t="inlineStr">
        <is>
          <t>Menghubungi CPO atau pendamping</t>
        </is>
      </c>
      <c r="ADV90" t="n">
        <v>0</v>
      </c>
      <c r="ADW90" t="n">
        <v>0</v>
      </c>
      <c r="ADX90" t="n">
        <v>0</v>
      </c>
      <c r="ADY90" t="n">
        <v>0</v>
      </c>
      <c r="ADZ90" t="n">
        <v>1</v>
      </c>
      <c r="AEA90" t="n">
        <v>0</v>
      </c>
      <c r="AEB90" t="n">
        <v>0</v>
      </c>
      <c r="AEC90" t="n">
        <v>0</v>
      </c>
      <c r="AED90" t="inlineStr">
        <is>
          <t>Tidak</t>
        </is>
      </c>
      <c r="AEE90" t="inlineStr">
        <is>
          <t>Perempuan dewasa</t>
        </is>
      </c>
      <c r="AEF90" t="n">
        <v/>
      </c>
      <c r="AEG90" t="inlineStr">
        <is>
          <t>Menelepon atau WA langsung</t>
        </is>
      </c>
      <c r="AEH90" t="n">
        <v/>
      </c>
      <c r="AEI90" t="inlineStr">
        <is>
          <t>Tidak</t>
        </is>
      </c>
      <c r="AEJ90" t="inlineStr">
        <is>
          <t>Ya, selalu</t>
        </is>
      </c>
      <c r="AEK90" t="inlineStr">
        <is>
          <t>Pengurangan pengeluaran rumah tangga (bahan bakar minyak, pupuk, dll.) Lebih mudah mendapatkan energi Lebih aman Dapat dibayar melalui skema kredit Mendapatkan subsidi</t>
        </is>
      </c>
      <c r="AEL90" t="n">
        <v>1</v>
      </c>
      <c r="AEM90" t="n">
        <v>1</v>
      </c>
      <c r="AEN90" t="n">
        <v>0</v>
      </c>
      <c r="AEO90" t="n">
        <v>0</v>
      </c>
      <c r="AEP90" t="n">
        <v>1</v>
      </c>
      <c r="AEQ90" t="n">
        <v>0</v>
      </c>
      <c r="AER90" t="n">
        <v>0</v>
      </c>
      <c r="AES90" t="n">
        <v>0</v>
      </c>
      <c r="AET90" t="n">
        <v>0</v>
      </c>
      <c r="AEU90" t="n">
        <v>1</v>
      </c>
      <c r="AEV90" t="n">
        <v>1</v>
      </c>
      <c r="AEW90" t="n">
        <v>0</v>
      </c>
      <c r="AEX90" t="n">
        <v/>
      </c>
      <c r="AEY90" t="inlineStr">
        <is>
          <t>Didukung oleh pihak lain atau ada subsidi</t>
        </is>
      </c>
      <c r="AEZ90" t="n">
        <v/>
      </c>
      <c r="AFA90" t="inlineStr">
        <is>
          <t>Koperasi</t>
        </is>
      </c>
      <c r="AFB90" t="n">
        <v/>
      </c>
      <c r="AFC90" t="inlineStr">
        <is>
          <t>1000524564-19_57_53.jpg</t>
        </is>
      </c>
      <c r="AFD90" t="inlineStr">
        <is>
          <t>https://kf.kobotoolbox.org/api/v2/assets/avstPQqLr3Ab3ZdcVTXZ6f/data/668269530/attachments/att463PcKLQvPiU9Z2ot3Ybe/</t>
        </is>
      </c>
      <c r="AFE90" t="inlineStr">
        <is>
          <t>1000524561-19_57_57.jpg</t>
        </is>
      </c>
      <c r="AFF90" t="inlineStr">
        <is>
          <t>https://kf.kobotoolbox.org/api/v2/assets/avstPQqLr3Ab3ZdcVTXZ6f/data/668269530/attachments/attpaZwtUUMgNUiMzxXYqocu/</t>
        </is>
      </c>
      <c r="AFG90" t="inlineStr">
        <is>
          <t>Bagus arum</t>
        </is>
      </c>
      <c r="AFH90" t="n">
        <v/>
      </c>
      <c r="AFI90" t="n">
        <v/>
      </c>
    </row>
    <row r="91">
      <c r="A91" t="n">
        <v/>
      </c>
      <c r="B91" t="n">
        <v/>
      </c>
      <c r="C91" t="n">
        <v/>
      </c>
      <c r="D91" t="inlineStr">
        <is>
          <t>gading</t>
        </is>
      </c>
      <c r="E91" t="n">
        <v>0</v>
      </c>
      <c r="F91" t="inlineStr">
        <is>
          <t>-7.914454 112.758971 696.0999755859375 60.41600036631094</t>
        </is>
      </c>
      <c r="G91" t="n">
        <v>-7.914454</v>
      </c>
      <c r="H91" t="n">
        <v>112.758971</v>
      </c>
      <c r="I91" t="n">
        <v>696.0999756</v>
      </c>
      <c r="J91" t="n">
        <v>60.41600037</v>
      </c>
      <c r="K91" t="n">
        <v>0</v>
      </c>
      <c r="L91" t="inlineStr">
        <is>
          <t>-7.914134 112.759147 696.0999755859375 60.20100021362305</t>
        </is>
      </c>
      <c r="M91" t="n">
        <v>-7.914134</v>
      </c>
      <c r="N91" t="n">
        <v>112.759147</v>
      </c>
      <c r="O91" t="n">
        <v>696.0999756</v>
      </c>
      <c r="P91" t="n">
        <v>60.20100021</v>
      </c>
      <c r="Q91" t="n">
        <v>0</v>
      </c>
      <c r="R91" t="inlineStr">
        <is>
          <t>Jawa Timur</t>
        </is>
      </c>
      <c r="S91" t="n">
        <v>0</v>
      </c>
      <c r="T91" t="n">
        <v>0</v>
      </c>
      <c r="U91" t="n">
        <v>0</v>
      </c>
      <c r="V91" t="n">
        <v>0</v>
      </c>
      <c r="W91" t="n">
        <v>0</v>
      </c>
      <c r="X91" t="n">
        <v>1</v>
      </c>
      <c r="Y91" t="n">
        <v>0</v>
      </c>
      <c r="Z91" t="n">
        <v>0</v>
      </c>
      <c r="AA91" t="n">
        <v>0</v>
      </c>
      <c r="AB91" t="n">
        <v>0</v>
      </c>
      <c r="AC91" t="inlineStr">
        <is>
          <t>MALANG</t>
        </is>
      </c>
      <c r="AD91" t="inlineStr">
        <is>
          <t>JABUNG</t>
        </is>
      </c>
      <c r="AE91" t="inlineStr">
        <is>
          <t>JABUNG</t>
        </is>
      </c>
      <c r="AF91" t="inlineStr">
        <is>
          <t>KAN JABUNG</t>
        </is>
      </c>
      <c r="AG91" t="inlineStr">
        <is>
          <t>KJP0044</t>
        </is>
      </c>
      <c r="AH91" t="n">
        <v>16</v>
      </c>
      <c r="AI91" t="inlineStr">
        <is>
          <t>VPA1</t>
        </is>
      </c>
      <c r="AJ91" t="inlineStr">
        <is>
          <t>Aktif</t>
        </is>
      </c>
      <c r="AK91" t="n">
        <v>48</v>
      </c>
      <c r="AL91" t="inlineStr">
        <is>
          <t>Laki-laki</t>
        </is>
      </c>
      <c r="AM91" t="inlineStr">
        <is>
          <t>Sudah menikah</t>
        </is>
      </c>
      <c r="AN91" t="inlineStr">
        <is>
          <t>SMP/Sederajat</t>
        </is>
      </c>
      <c r="AO91" t="inlineStr">
        <is>
          <t>Petani Peternak</t>
        </is>
      </c>
      <c r="AP91" t="n">
        <v>1</v>
      </c>
      <c r="AQ91" t="n">
        <v>1</v>
      </c>
      <c r="AR91" t="n">
        <v>0</v>
      </c>
      <c r="AS91" t="n">
        <v>0</v>
      </c>
      <c r="AT91" t="n">
        <v>0</v>
      </c>
      <c r="AU91" t="n">
        <v>0</v>
      </c>
      <c r="AV91" t="n">
        <v>0</v>
      </c>
      <c r="AW91" t="n">
        <v>0</v>
      </c>
      <c r="AX91" t="n">
        <v/>
      </c>
      <c r="AY91" t="inlineStr">
        <is>
          <t>Petani</t>
        </is>
      </c>
      <c r="AZ91" t="n">
        <v>1</v>
      </c>
      <c r="BA91" t="n">
        <v>0</v>
      </c>
      <c r="BB91" t="n">
        <v>0</v>
      </c>
      <c r="BC91" t="n">
        <v>0</v>
      </c>
      <c r="BD91" t="n">
        <v>0</v>
      </c>
      <c r="BE91" t="n">
        <v>0</v>
      </c>
      <c r="BF91" t="n">
        <v>0</v>
      </c>
      <c r="BG91" t="n">
        <v>0</v>
      </c>
      <c r="BH91" t="n">
        <v/>
      </c>
      <c r="BI91" t="inlineStr">
        <is>
          <t>Rp2.500.000 - Rp3.500.000</t>
        </is>
      </c>
      <c r="BJ91" t="n">
        <v>1</v>
      </c>
      <c r="BK91" t="n">
        <v>1</v>
      </c>
      <c r="BL91" t="n">
        <v>1</v>
      </c>
      <c r="BM91" t="n">
        <v>0</v>
      </c>
      <c r="BN91" t="inlineStr">
        <is>
          <t>Milik sendiri</t>
        </is>
      </c>
      <c r="BO91" t="inlineStr">
        <is>
          <t>Permanen (dinding bata dan semen)</t>
        </is>
      </c>
      <c r="BP91" t="n">
        <v>1</v>
      </c>
      <c r="BQ91" t="n">
        <v>0</v>
      </c>
      <c r="BR91" t="n">
        <v>0</v>
      </c>
      <c r="BS91" t="n">
        <v>0</v>
      </c>
      <c r="BT91" t="n">
        <v>0</v>
      </c>
      <c r="BU91" t="n">
        <v/>
      </c>
      <c r="BV91" t="inlineStr">
        <is>
          <t>Keramik/ubin</t>
        </is>
      </c>
      <c r="BW91" t="n">
        <v>0</v>
      </c>
      <c r="BX91" t="n">
        <v>0</v>
      </c>
      <c r="BY91" t="n">
        <v>1</v>
      </c>
      <c r="BZ91" t="n">
        <v>0</v>
      </c>
      <c r="CA91" t="n">
        <v>0</v>
      </c>
      <c r="CB91" t="n">
        <v/>
      </c>
      <c r="CC91" t="inlineStr">
        <is>
          <t>Genting</t>
        </is>
      </c>
      <c r="CD91" t="n">
        <v>0</v>
      </c>
      <c r="CE91" t="n">
        <v>0</v>
      </c>
      <c r="CF91" t="n">
        <v>0</v>
      </c>
      <c r="CG91" t="n">
        <v>0</v>
      </c>
      <c r="CH91" t="n">
        <v>0</v>
      </c>
      <c r="CI91" t="n">
        <v>1</v>
      </c>
      <c r="CJ91" t="n">
        <v>0</v>
      </c>
      <c r="CK91" t="n">
        <v/>
      </c>
      <c r="CL91" t="inlineStr">
        <is>
          <t>Ya</t>
        </is>
      </c>
      <c r="CM91" t="n">
        <v>2010</v>
      </c>
      <c r="CN91" t="inlineStr">
        <is>
          <t>Fixed-Dome (Kubah Tetap)</t>
        </is>
      </c>
      <c r="CO91" t="inlineStr">
        <is>
          <t>6 m³ (4-5 ekor sapi, ±5 jam memasak/hari, ±50 kg</t>
        </is>
      </c>
      <c r="CP91" t="inlineStr">
        <is>
          <t>Anggota keluarga - laki-laki</t>
        </is>
      </c>
      <c r="CQ91" t="n">
        <v>0</v>
      </c>
      <c r="CR91" t="n">
        <v>0</v>
      </c>
      <c r="CS91" t="n">
        <v>0</v>
      </c>
      <c r="CT91" t="n">
        <v>0</v>
      </c>
      <c r="CU91" t="n">
        <v>1</v>
      </c>
      <c r="CV91" t="n">
        <v>0</v>
      </c>
      <c r="CW91" t="n">
        <v>0</v>
      </c>
      <c r="CX91" t="n">
        <v>0</v>
      </c>
      <c r="CY91" t="inlineStr">
        <is>
          <t>Anggota keluarga - perempuan dewasa</t>
        </is>
      </c>
      <c r="CZ91" t="n">
        <v>0</v>
      </c>
      <c r="DA91" t="n">
        <v>1</v>
      </c>
      <c r="DB91" t="n">
        <v>0</v>
      </c>
      <c r="DC91" t="n">
        <v/>
      </c>
      <c r="DD91" t="inlineStr">
        <is>
          <t>Anggota keluarga - laki-laki CPO atau pendamping</t>
        </is>
      </c>
      <c r="DE91" t="n">
        <v>1</v>
      </c>
      <c r="DF91" t="n">
        <v>0</v>
      </c>
      <c r="DG91" t="n">
        <v>1</v>
      </c>
      <c r="DH91" t="n">
        <v>0</v>
      </c>
      <c r="DI91" t="n">
        <v/>
      </c>
      <c r="DJ91" t="inlineStr">
        <is>
          <t>CPO atau pendamping</t>
        </is>
      </c>
      <c r="DK91" t="n">
        <v>0</v>
      </c>
      <c r="DL91" t="n">
        <v>0</v>
      </c>
      <c r="DM91" t="n">
        <v>1</v>
      </c>
      <c r="DN91" t="n">
        <v>0</v>
      </c>
      <c r="DO91" t="n">
        <v/>
      </c>
      <c r="DP91" t="inlineStr">
        <is>
          <t>Ya</t>
        </is>
      </c>
      <c r="DQ91" t="n">
        <v/>
      </c>
      <c r="DR91" t="n">
        <v/>
      </c>
      <c r="DS91" t="n">
        <v/>
      </c>
      <c r="DT91" t="n">
        <v/>
      </c>
      <c r="DU91" t="n">
        <v/>
      </c>
      <c r="DV91" t="n">
        <v/>
      </c>
      <c r="DW91" t="n">
        <v/>
      </c>
      <c r="DX91" t="n">
        <v/>
      </c>
      <c r="DY91" t="n">
        <v/>
      </c>
      <c r="DZ91" t="n">
        <v/>
      </c>
      <c r="EA91" t="n">
        <v/>
      </c>
      <c r="EB91" t="n">
        <v/>
      </c>
      <c r="EC91" t="n">
        <v/>
      </c>
      <c r="ED91" t="n">
        <v/>
      </c>
      <c r="EE91" t="n">
        <v/>
      </c>
      <c r="EF91" t="n">
        <v/>
      </c>
      <c r="EG91" t="n">
        <v/>
      </c>
      <c r="EH91" t="n">
        <v/>
      </c>
      <c r="EI91" t="inlineStr">
        <is>
          <t>Tidak ada masalah</t>
        </is>
      </c>
      <c r="EJ91" t="n">
        <v>0</v>
      </c>
      <c r="EK91" t="n">
        <v>0</v>
      </c>
      <c r="EL91" t="n">
        <v>0</v>
      </c>
      <c r="EM91" t="n">
        <v>1</v>
      </c>
      <c r="EN91" t="n">
        <v>0</v>
      </c>
      <c r="EO91" t="n">
        <v/>
      </c>
      <c r="EP91" t="inlineStr">
        <is>
          <t>Ya, cukup jelas dan mudah diikuti</t>
        </is>
      </c>
      <c r="EQ91" t="inlineStr">
        <is>
          <t>Pelatihan</t>
        </is>
      </c>
      <c r="ER91" t="inlineStr">
        <is>
          <t>Staff BIRU Pegawai koperasi</t>
        </is>
      </c>
      <c r="ES91" t="n">
        <v>0</v>
      </c>
      <c r="ET91" t="n">
        <v>1</v>
      </c>
      <c r="EU91" t="n">
        <v>1</v>
      </c>
      <c r="EV91" t="n">
        <v>0</v>
      </c>
      <c r="EW91" t="n">
        <v/>
      </c>
      <c r="EX91" t="inlineStr">
        <is>
          <t>Anggota keluarga - Laki-laki Anggota keluarga - Perempuan dewasa</t>
        </is>
      </c>
      <c r="EY91" t="n">
        <v>1</v>
      </c>
      <c r="EZ91" t="n">
        <v>1</v>
      </c>
      <c r="FA91" t="n">
        <v>0</v>
      </c>
      <c r="FB91" t="n">
        <v/>
      </c>
      <c r="FC91" t="inlineStr">
        <is>
          <t>Setiap hari</t>
        </is>
      </c>
      <c r="FD91" t="n">
        <v/>
      </c>
      <c r="FE91" t="inlineStr">
        <is>
          <t>Mengetahui</t>
        </is>
      </c>
      <c r="FF91" t="inlineStr">
        <is>
          <t>Cukup sering (2 minggu sekali)</t>
        </is>
      </c>
      <c r="FG91" t="inlineStr">
        <is>
          <t>Mengetahui</t>
        </is>
      </c>
      <c r="FH91" t="inlineStr">
        <is>
          <t>Cukup sering (2 minggu sekali)</t>
        </is>
      </c>
      <c r="FI91" t="inlineStr">
        <is>
          <t>Mengetahui</t>
        </is>
      </c>
      <c r="FJ91" t="inlineStr">
        <is>
          <t>Cukup sering (2 minggu sekali)</t>
        </is>
      </c>
      <c r="FK91" t="inlineStr">
        <is>
          <t>Mengetahui</t>
        </is>
      </c>
      <c r="FL91" t="inlineStr">
        <is>
          <t>Cukup sering (2 minggu sekali)</t>
        </is>
      </c>
      <c r="FM91" t="inlineStr">
        <is>
          <t>Mengetahui</t>
        </is>
      </c>
      <c r="FN91" t="inlineStr">
        <is>
          <t>Cukup sering (2 minggu sekali)</t>
        </is>
      </c>
      <c r="FO91" t="inlineStr">
        <is>
          <t>Mengetahui</t>
        </is>
      </c>
      <c r="FP91" t="inlineStr">
        <is>
          <t>Sering (setiap minggu)</t>
        </is>
      </c>
      <c r="FQ91" t="inlineStr">
        <is>
          <t>Mengetahui</t>
        </is>
      </c>
      <c r="FR91" t="inlineStr">
        <is>
          <t>Ya</t>
        </is>
      </c>
      <c r="FS91" t="inlineStr">
        <is>
          <t>Mengetahui</t>
        </is>
      </c>
      <c r="FT91" t="inlineStr">
        <is>
          <t>Ya, selalu</t>
        </is>
      </c>
      <c r="FU91" t="inlineStr">
        <is>
          <t>Laki-laki dewasa</t>
        </is>
      </c>
      <c r="FV91" t="n">
        <v>1</v>
      </c>
      <c r="FW91" t="n">
        <v>0</v>
      </c>
      <c r="FX91" t="n">
        <v>0</v>
      </c>
      <c r="FY91" t="n">
        <v>0</v>
      </c>
      <c r="FZ91" t="inlineStr">
        <is>
          <t>Memahami</t>
        </is>
      </c>
      <c r="GA91" t="inlineStr">
        <is>
          <t>CPO Pelatihan</t>
        </is>
      </c>
      <c r="GB91" t="n">
        <v>1</v>
      </c>
      <c r="GC91" t="n">
        <v>1</v>
      </c>
      <c r="GD91" t="n">
        <v>0</v>
      </c>
      <c r="GE91" t="n">
        <v>0</v>
      </c>
      <c r="GF91" t="n">
        <v/>
      </c>
      <c r="GG91" t="inlineStr">
        <is>
          <t>Sering</t>
        </is>
      </c>
      <c r="GH91" t="inlineStr">
        <is>
          <t>Ya</t>
        </is>
      </c>
      <c r="GI91" t="inlineStr">
        <is>
          <t>Tetangga</t>
        </is>
      </c>
      <c r="GJ91" t="n">
        <v>1</v>
      </c>
      <c r="GK91" t="n">
        <v>0</v>
      </c>
      <c r="GL91" t="n">
        <v>0</v>
      </c>
      <c r="GM91" t="n">
        <v>0</v>
      </c>
      <c r="GN91" t="n">
        <v/>
      </c>
      <c r="GO91" t="n">
        <v>9</v>
      </c>
      <c r="GP91" t="inlineStr">
        <is>
          <t>Sebagian</t>
        </is>
      </c>
      <c r="GQ91" t="inlineStr">
        <is>
          <t>LPG</t>
        </is>
      </c>
      <c r="GR91" t="n">
        <v>1</v>
      </c>
      <c r="GS91" t="n">
        <v>0</v>
      </c>
      <c r="GT91" t="n">
        <v>0</v>
      </c>
      <c r="GU91" t="n">
        <v>0</v>
      </c>
      <c r="GV91" t="n">
        <v>0</v>
      </c>
      <c r="GW91" t="n">
        <v>0</v>
      </c>
      <c r="GX91" t="n">
        <v>0</v>
      </c>
      <c r="GY91" t="n">
        <v/>
      </c>
      <c r="GZ91" t="inlineStr">
        <is>
          <t>Ya</t>
        </is>
      </c>
      <c r="HA91" t="n">
        <v/>
      </c>
      <c r="HB91" t="n">
        <v/>
      </c>
      <c r="HC91" t="n">
        <v/>
      </c>
      <c r="HD91" t="n">
        <v/>
      </c>
      <c r="HE91" t="n">
        <v/>
      </c>
      <c r="HF91" t="n">
        <v/>
      </c>
      <c r="HG91" t="n">
        <v/>
      </c>
      <c r="HH91" t="n">
        <v/>
      </c>
      <c r="HI91" t="n">
        <v/>
      </c>
      <c r="HJ91" t="n">
        <v/>
      </c>
      <c r="HK91" t="n">
        <v/>
      </c>
      <c r="HL91" t="n">
        <v/>
      </c>
      <c r="HM91" t="n">
        <v/>
      </c>
      <c r="HN91" t="n">
        <v/>
      </c>
      <c r="HO91" t="n">
        <v/>
      </c>
      <c r="HP91" t="n">
        <v/>
      </c>
      <c r="HQ91" t="n">
        <v/>
      </c>
      <c r="HR91" t="n">
        <v/>
      </c>
      <c r="HS91" t="n">
        <v/>
      </c>
      <c r="HT91" t="n">
        <v/>
      </c>
      <c r="HU91" t="n">
        <v/>
      </c>
      <c r="HV91" t="n">
        <v/>
      </c>
      <c r="HW91" t="n">
        <v/>
      </c>
      <c r="HX91" t="n">
        <v/>
      </c>
      <c r="HY91" t="n">
        <v/>
      </c>
      <c r="HZ91" t="n">
        <v/>
      </c>
      <c r="IA91" t="n">
        <v>9</v>
      </c>
      <c r="IB91" t="n">
        <v>60000</v>
      </c>
      <c r="IC91" t="n">
        <v/>
      </c>
      <c r="ID91" t="n">
        <v/>
      </c>
      <c r="IE91" t="n">
        <v/>
      </c>
      <c r="IF91" t="n">
        <v/>
      </c>
      <c r="IG91" t="n">
        <v/>
      </c>
      <c r="IH91" t="n">
        <v/>
      </c>
      <c r="II91" t="n">
        <v/>
      </c>
      <c r="IJ91" t="n">
        <v/>
      </c>
      <c r="IK91" t="inlineStr">
        <is>
          <t>65-80 kg</t>
        </is>
      </c>
      <c r="IL91" t="inlineStr">
        <is>
          <t>1-3 jam</t>
        </is>
      </c>
      <c r="IM91" t="inlineStr">
        <is>
          <t>Ya</t>
        </is>
      </c>
      <c r="IN91" t="inlineStr">
        <is>
          <t>Tidak</t>
        </is>
      </c>
      <c r="IO91" t="inlineStr">
        <is>
          <t>Lebih bersih</t>
        </is>
      </c>
      <c r="IP91" t="n">
        <v/>
      </c>
      <c r="IQ91" t="inlineStr">
        <is>
          <t>Tidak pernah</t>
        </is>
      </c>
      <c r="IR91" t="n">
        <v/>
      </c>
      <c r="IS91" t="n">
        <v/>
      </c>
      <c r="IT91" t="n">
        <v/>
      </c>
      <c r="IU91" t="n">
        <v/>
      </c>
      <c r="IV91" t="n">
        <v/>
      </c>
      <c r="IW91" t="n">
        <v/>
      </c>
      <c r="IX91" t="n">
        <v/>
      </c>
      <c r="IY91" t="n">
        <v/>
      </c>
      <c r="IZ91" t="inlineStr">
        <is>
          <t>Tidak pernah</t>
        </is>
      </c>
      <c r="JA91" t="n">
        <v/>
      </c>
      <c r="JB91" t="n">
        <v/>
      </c>
      <c r="JC91" t="n">
        <v/>
      </c>
      <c r="JD91" t="n">
        <v/>
      </c>
      <c r="JE91" t="n">
        <v/>
      </c>
      <c r="JF91" t="n">
        <v/>
      </c>
      <c r="JG91" t="n">
        <v/>
      </c>
      <c r="JH91" t="n">
        <v/>
      </c>
      <c r="JI91" t="inlineStr">
        <is>
          <t>Tidak pernah</t>
        </is>
      </c>
      <c r="JJ91" t="n">
        <v/>
      </c>
      <c r="JK91" t="n">
        <v/>
      </c>
      <c r="JL91" t="n">
        <v/>
      </c>
      <c r="JM91" t="n">
        <v/>
      </c>
      <c r="JN91" t="n">
        <v/>
      </c>
      <c r="JO91" t="n">
        <v/>
      </c>
      <c r="JP91" t="n">
        <v/>
      </c>
      <c r="JQ91" t="n">
        <v/>
      </c>
      <c r="JR91" t="inlineStr">
        <is>
          <t>Tidak pernah</t>
        </is>
      </c>
      <c r="JS91" t="n">
        <v/>
      </c>
      <c r="JT91" t="n">
        <v/>
      </c>
      <c r="JU91" t="n">
        <v/>
      </c>
      <c r="JV91" t="n">
        <v/>
      </c>
      <c r="JW91" t="n">
        <v/>
      </c>
      <c r="JX91" t="n">
        <v/>
      </c>
      <c r="JY91" t="n">
        <v/>
      </c>
      <c r="JZ91" t="n">
        <v/>
      </c>
      <c r="KA91" t="inlineStr">
        <is>
          <t>Tidak pernah</t>
        </is>
      </c>
      <c r="KB91" t="n">
        <v/>
      </c>
      <c r="KC91" t="n">
        <v/>
      </c>
      <c r="KD91" t="n">
        <v/>
      </c>
      <c r="KE91" t="n">
        <v/>
      </c>
      <c r="KF91" t="n">
        <v/>
      </c>
      <c r="KG91" t="n">
        <v/>
      </c>
      <c r="KH91" t="n">
        <v/>
      </c>
      <c r="KI91" t="n">
        <v/>
      </c>
      <c r="KJ91" t="inlineStr">
        <is>
          <t>Tidak pernah</t>
        </is>
      </c>
      <c r="KK91" t="n">
        <v/>
      </c>
      <c r="KL91" t="n">
        <v/>
      </c>
      <c r="KM91" t="n">
        <v/>
      </c>
      <c r="KN91" t="n">
        <v/>
      </c>
      <c r="KO91" t="n">
        <v/>
      </c>
      <c r="KP91" t="n">
        <v/>
      </c>
      <c r="KQ91" t="n">
        <v/>
      </c>
      <c r="KR91" t="n">
        <v/>
      </c>
      <c r="KS91" t="inlineStr">
        <is>
          <t>Cukup membaik</t>
        </is>
      </c>
      <c r="KT91" t="inlineStr">
        <is>
          <t>0-1 kali</t>
        </is>
      </c>
      <c r="KU91" t="inlineStr">
        <is>
          <t>0-1 kali</t>
        </is>
      </c>
      <c r="KV91" t="inlineStr">
        <is>
          <t>Laki-laki dewasa</t>
        </is>
      </c>
      <c r="KW91" t="n">
        <v>1</v>
      </c>
      <c r="KX91" t="n">
        <v>0</v>
      </c>
      <c r="KY91" t="n">
        <v>0</v>
      </c>
      <c r="KZ91" t="n">
        <v>0</v>
      </c>
      <c r="LA91" t="inlineStr">
        <is>
          <t>Cukup membaik</t>
        </is>
      </c>
      <c r="LB91" t="inlineStr">
        <is>
          <t>Cukup membaik</t>
        </is>
      </c>
      <c r="LC91" t="n">
        <v>4</v>
      </c>
      <c r="LD91" t="n">
        <v>6</v>
      </c>
      <c r="LE91" t="n">
        <v>0</v>
      </c>
      <c r="LF91" t="n">
        <v>0</v>
      </c>
      <c r="LG91" t="inlineStr">
        <is>
          <t>Ya</t>
        </is>
      </c>
      <c r="LH91" t="n">
        <v>100000</v>
      </c>
      <c r="LI91" t="n">
        <v/>
      </c>
      <c r="LJ91" t="inlineStr">
        <is>
          <t>Kebutuhan rumah tangga</t>
        </is>
      </c>
      <c r="LK91" t="n">
        <v>0</v>
      </c>
      <c r="LL91" t="n">
        <v>0</v>
      </c>
      <c r="LM91" t="n">
        <v>0</v>
      </c>
      <c r="LN91" t="n">
        <v>0</v>
      </c>
      <c r="LO91" t="n">
        <v>1</v>
      </c>
      <c r="LP91" t="n">
        <v>0</v>
      </c>
      <c r="LQ91" t="n">
        <v>0</v>
      </c>
      <c r="LR91" t="n">
        <v/>
      </c>
      <c r="LS91" t="n">
        <v>10</v>
      </c>
      <c r="LT91" t="n">
        <v>0</v>
      </c>
      <c r="LU91" t="n">
        <v>0</v>
      </c>
      <c r="LV91" t="n">
        <v>10</v>
      </c>
      <c r="LW91" t="n">
        <v>0</v>
      </c>
      <c r="LX91" t="n">
        <v>0</v>
      </c>
      <c r="LY91" t="n">
        <v>10</v>
      </c>
      <c r="LZ91" t="n">
        <v>0</v>
      </c>
      <c r="MA91" t="n">
        <v>0</v>
      </c>
      <c r="MB91" t="inlineStr">
        <is>
          <t>Ya</t>
        </is>
      </c>
      <c r="MC91" t="n">
        <v>60</v>
      </c>
      <c r="MD91" t="n">
        <v>30</v>
      </c>
      <c r="ME91" t="n">
        <v>0</v>
      </c>
      <c r="MF91" t="n">
        <v>0</v>
      </c>
      <c r="MG91" t="n">
        <v>0</v>
      </c>
      <c r="MH91" t="n">
        <v>0</v>
      </c>
      <c r="MI91" t="inlineStr">
        <is>
          <t>Istirahat</t>
        </is>
      </c>
      <c r="MJ91" t="n">
        <v>0</v>
      </c>
      <c r="MK91" t="n">
        <v>0</v>
      </c>
      <c r="ML91" t="n">
        <v>1</v>
      </c>
      <c r="MM91" t="n">
        <v>0</v>
      </c>
      <c r="MN91" t="n">
        <v>0</v>
      </c>
      <c r="MO91" t="n">
        <v>0</v>
      </c>
      <c r="MP91" t="n">
        <v/>
      </c>
      <c r="MQ91" t="n">
        <v/>
      </c>
      <c r="MR91" t="inlineStr">
        <is>
          <t>Istirahat</t>
        </is>
      </c>
      <c r="MS91" t="n">
        <v/>
      </c>
      <c r="MT91" t="inlineStr">
        <is>
          <t>Istirahat</t>
        </is>
      </c>
      <c r="MU91" t="inlineStr">
        <is>
          <t>Ya, mempekerjakan orang lain</t>
        </is>
      </c>
      <c r="MV91" t="inlineStr">
        <is>
          <t>Pemasangan sistem biogas</t>
        </is>
      </c>
      <c r="MW91" t="n">
        <v>0</v>
      </c>
      <c r="MX91" t="n">
        <v>1</v>
      </c>
      <c r="MY91" t="n">
        <v>0</v>
      </c>
      <c r="MZ91" t="n">
        <v>0</v>
      </c>
      <c r="NA91" t="n">
        <v/>
      </c>
      <c r="NB91" t="n">
        <v>2</v>
      </c>
      <c r="NC91" t="n">
        <v/>
      </c>
      <c r="ND91" t="n">
        <v/>
      </c>
      <c r="NE91" t="n">
        <v/>
      </c>
      <c r="NF91" t="n">
        <v/>
      </c>
      <c r="NG91" t="n">
        <v/>
      </c>
      <c r="NH91" t="n">
        <v/>
      </c>
      <c r="NI91" t="n">
        <v/>
      </c>
      <c r="NJ91" t="n">
        <v/>
      </c>
      <c r="NK91" t="n">
        <v/>
      </c>
      <c r="NL91" t="inlineStr">
        <is>
          <t>Ya</t>
        </is>
      </c>
      <c r="NM91" t="inlineStr">
        <is>
          <t>Kombinasi dana mandiri dan dana hibah</t>
        </is>
      </c>
      <c r="NN91" t="inlineStr">
        <is>
          <t>7.000.001-9.000.000</t>
        </is>
      </c>
      <c r="NO91" t="inlineStr">
        <is>
          <t>Yayasan Rumah Energi atau BIRU</t>
        </is>
      </c>
      <c r="NP91" t="n">
        <v/>
      </c>
      <c r="NQ91" t="n">
        <v/>
      </c>
      <c r="NR91" t="n">
        <v/>
      </c>
      <c r="NS91" t="n">
        <v/>
      </c>
      <c r="NT91" t="n">
        <v/>
      </c>
      <c r="NU91" t="n">
        <v/>
      </c>
      <c r="NV91" t="inlineStr">
        <is>
          <t>Anggota keluarga - Laki-laki dewasa</t>
        </is>
      </c>
      <c r="NW91" t="n">
        <v/>
      </c>
      <c r="NX91" t="inlineStr">
        <is>
          <t>Sedikit meningkat</t>
        </is>
      </c>
      <c r="NY91" t="n">
        <v>90</v>
      </c>
      <c r="NZ91" t="n">
        <v>0</v>
      </c>
      <c r="OA91" t="n">
        <v>0</v>
      </c>
      <c r="OB91" t="n">
        <v>0</v>
      </c>
      <c r="OC91" t="n">
        <v>30</v>
      </c>
      <c r="OD91" t="n">
        <v>0</v>
      </c>
      <c r="OE91" t="inlineStr">
        <is>
          <t>Lebih baik</t>
        </is>
      </c>
      <c r="OF91" t="inlineStr">
        <is>
          <t>Lebih baik (beda waktu memasak 5-30 menit, ATAU tidak lagi ada rasa/bau makanan yang berubah, ATAU alasan lainnya)</t>
        </is>
      </c>
      <c r="OG91" t="inlineStr">
        <is>
          <t>Ya</t>
        </is>
      </c>
      <c r="OH91" t="n">
        <v>0</v>
      </c>
      <c r="OI91" t="n">
        <v>6</v>
      </c>
      <c r="OJ91" t="n">
        <v>0</v>
      </c>
      <c r="OK91" t="n">
        <v>0</v>
      </c>
      <c r="OL91" t="n">
        <v>0</v>
      </c>
      <c r="OM91" t="n">
        <v>0</v>
      </c>
      <c r="ON91" t="n">
        <v>0</v>
      </c>
      <c r="OO91" t="n">
        <v>0</v>
      </c>
      <c r="OP91" t="inlineStr">
        <is>
          <t>Sapi perah</t>
        </is>
      </c>
      <c r="OQ91" t="n">
        <v>0</v>
      </c>
      <c r="OR91" t="n">
        <v>1</v>
      </c>
      <c r="OS91" t="n">
        <v>0</v>
      </c>
      <c r="OT91" t="n">
        <v>0</v>
      </c>
      <c r="OU91" t="n">
        <v>0</v>
      </c>
      <c r="OV91" t="n">
        <v>0</v>
      </c>
      <c r="OW91" t="n">
        <v>0</v>
      </c>
      <c r="OX91" t="n">
        <v>0</v>
      </c>
      <c r="OY91" t="n">
        <v>0</v>
      </c>
      <c r="OZ91" t="inlineStr">
        <is>
          <t>Sapi perah</t>
        </is>
      </c>
      <c r="PA91" t="n">
        <v>0</v>
      </c>
      <c r="PB91" t="n">
        <v>1</v>
      </c>
      <c r="PC91" t="n">
        <v>0</v>
      </c>
      <c r="PD91" t="n">
        <v>0</v>
      </c>
      <c r="PE91" t="n">
        <v>0</v>
      </c>
      <c r="PF91" t="n">
        <v>0</v>
      </c>
      <c r="PG91" t="n">
        <v>0</v>
      </c>
      <c r="PH91" t="n">
        <v>0</v>
      </c>
      <c r="PI91" t="n">
        <v>0</v>
      </c>
      <c r="PJ91" t="inlineStr">
        <is>
          <t>Sapi perah</t>
        </is>
      </c>
      <c r="PK91" t="n">
        <v>0</v>
      </c>
      <c r="PL91" t="n">
        <v>1</v>
      </c>
      <c r="PM91" t="n">
        <v>0</v>
      </c>
      <c r="PN91" t="n">
        <v>0</v>
      </c>
      <c r="PO91" t="n">
        <v>0</v>
      </c>
      <c r="PP91" t="n">
        <v>0</v>
      </c>
      <c r="PQ91" t="n">
        <v>0</v>
      </c>
      <c r="PR91" t="n">
        <v>0</v>
      </c>
      <c r="PS91" t="n">
        <v>0</v>
      </c>
      <c r="PT91" t="n">
        <v/>
      </c>
      <c r="PU91" t="n">
        <v/>
      </c>
      <c r="PV91" t="n">
        <v/>
      </c>
      <c r="PW91" t="n">
        <v/>
      </c>
      <c r="PX91" t="n">
        <v/>
      </c>
      <c r="PY91" t="n">
        <v/>
      </c>
      <c r="PZ91" t="n">
        <v/>
      </c>
      <c r="QA91" t="n">
        <v/>
      </c>
      <c r="QB91" t="n">
        <v/>
      </c>
      <c r="QC91" t="n">
        <v/>
      </c>
      <c r="QD91" t="n">
        <v/>
      </c>
      <c r="QE91" t="inlineStr">
        <is>
          <t>2-Dibuang ke sungai</t>
        </is>
      </c>
      <c r="QF91" t="n">
        <v>0</v>
      </c>
      <c r="QG91" t="n">
        <v>0</v>
      </c>
      <c r="QH91" t="n">
        <v>0</v>
      </c>
      <c r="QI91" t="n">
        <v>0</v>
      </c>
      <c r="QJ91" t="n">
        <v>0</v>
      </c>
      <c r="QK91" t="n">
        <v>0</v>
      </c>
      <c r="QL91" t="n">
        <v>1</v>
      </c>
      <c r="QM91" t="n">
        <v>0</v>
      </c>
      <c r="QN91" t="n">
        <v>0</v>
      </c>
      <c r="QO91" t="n">
        <v/>
      </c>
      <c r="QP91" t="n">
        <v/>
      </c>
      <c r="QQ91" t="n">
        <v/>
      </c>
      <c r="QR91" t="n">
        <v/>
      </c>
      <c r="QS91" t="n">
        <v/>
      </c>
      <c r="QT91" t="n">
        <v/>
      </c>
      <c r="QU91" t="n">
        <v/>
      </c>
      <c r="QV91" t="n">
        <v/>
      </c>
      <c r="QW91" t="n">
        <v/>
      </c>
      <c r="QX91" t="n">
        <v/>
      </c>
      <c r="QY91" t="n">
        <v/>
      </c>
      <c r="QZ91" t="n">
        <v/>
      </c>
      <c r="RA91" t="n">
        <v/>
      </c>
      <c r="RB91" t="n">
        <v/>
      </c>
      <c r="RC91" t="n">
        <v/>
      </c>
      <c r="RD91" t="n">
        <v/>
      </c>
      <c r="RE91" t="n">
        <v/>
      </c>
      <c r="RF91" t="n">
        <v/>
      </c>
      <c r="RG91" t="n">
        <v/>
      </c>
      <c r="RH91" t="n">
        <v/>
      </c>
      <c r="RI91" t="n">
        <v/>
      </c>
      <c r="RJ91" t="n">
        <v/>
      </c>
      <c r="RK91" t="n">
        <v/>
      </c>
      <c r="RL91" t="n">
        <v/>
      </c>
      <c r="RM91" t="n">
        <v/>
      </c>
      <c r="RN91" t="n">
        <v/>
      </c>
      <c r="RO91" t="n">
        <v/>
      </c>
      <c r="RP91" t="n">
        <v/>
      </c>
      <c r="RQ91" t="n">
        <v/>
      </c>
      <c r="RR91" t="n">
        <v/>
      </c>
      <c r="RS91" t="n">
        <v/>
      </c>
      <c r="RT91" t="n">
        <v/>
      </c>
      <c r="RU91" t="n">
        <v/>
      </c>
      <c r="RV91" t="n">
        <v/>
      </c>
      <c r="RW91" t="n">
        <v/>
      </c>
      <c r="RX91" t="n">
        <v/>
      </c>
      <c r="RY91" t="n">
        <v/>
      </c>
      <c r="RZ91" t="n">
        <v/>
      </c>
      <c r="SA91" t="n">
        <v/>
      </c>
      <c r="SB91" t="n">
        <v/>
      </c>
      <c r="SC91" t="n">
        <v/>
      </c>
      <c r="SD91" t="n">
        <v/>
      </c>
      <c r="SE91" t="n">
        <v/>
      </c>
      <c r="SF91" t="n">
        <v/>
      </c>
      <c r="SG91" t="n">
        <v/>
      </c>
      <c r="SH91" t="n">
        <v/>
      </c>
      <c r="SI91" t="n">
        <v/>
      </c>
      <c r="SJ91" t="n">
        <v/>
      </c>
      <c r="SK91" t="n">
        <v/>
      </c>
      <c r="SL91" t="n">
        <v/>
      </c>
      <c r="SM91" t="n">
        <v/>
      </c>
      <c r="SN91" t="n">
        <v/>
      </c>
      <c r="SO91" t="n">
        <v/>
      </c>
      <c r="SP91" t="n">
        <v/>
      </c>
      <c r="SQ91" t="n">
        <v/>
      </c>
      <c r="SR91" t="n">
        <v/>
      </c>
      <c r="SS91" t="n">
        <v/>
      </c>
      <c r="ST91" t="n">
        <v/>
      </c>
      <c r="SU91" t="n">
        <v/>
      </c>
      <c r="SV91" t="n">
        <v/>
      </c>
      <c r="SW91" t="n">
        <v/>
      </c>
      <c r="SX91" t="n">
        <v/>
      </c>
      <c r="SY91" t="n">
        <v/>
      </c>
      <c r="SZ91" t="n">
        <v>5</v>
      </c>
      <c r="TA91" t="n">
        <v/>
      </c>
      <c r="TB91" t="n">
        <v/>
      </c>
      <c r="TC91" t="n">
        <v/>
      </c>
      <c r="TD91" t="n">
        <v/>
      </c>
      <c r="TE91" t="n">
        <v/>
      </c>
      <c r="TF91" t="n">
        <v/>
      </c>
      <c r="TG91" t="n">
        <v/>
      </c>
      <c r="TH91" t="n">
        <v/>
      </c>
      <c r="TI91" t="n">
        <v/>
      </c>
      <c r="TJ91" t="n">
        <v/>
      </c>
      <c r="TK91" t="n">
        <v/>
      </c>
      <c r="TL91" t="n">
        <v/>
      </c>
      <c r="TM91" t="n">
        <v/>
      </c>
      <c r="TN91" t="n">
        <v/>
      </c>
      <c r="TO91" t="n">
        <v/>
      </c>
      <c r="TP91" t="n">
        <v/>
      </c>
      <c r="TQ91" t="n">
        <v/>
      </c>
      <c r="TR91" t="n">
        <v/>
      </c>
      <c r="TS91" t="n">
        <v/>
      </c>
      <c r="TT91" t="n">
        <v/>
      </c>
      <c r="TU91" t="n">
        <v/>
      </c>
      <c r="TV91" t="n">
        <v/>
      </c>
      <c r="TW91" t="n">
        <v/>
      </c>
      <c r="TX91" t="n">
        <v/>
      </c>
      <c r="TY91" t="n">
        <v/>
      </c>
      <c r="TZ91" t="n">
        <v/>
      </c>
      <c r="UA91" t="n">
        <v/>
      </c>
      <c r="UB91" t="n">
        <v/>
      </c>
      <c r="UC91" t="n">
        <v/>
      </c>
      <c r="UD91" t="n">
        <v/>
      </c>
      <c r="UE91" t="n">
        <v/>
      </c>
      <c r="UF91" t="n">
        <v/>
      </c>
      <c r="UG91" t="n">
        <v/>
      </c>
      <c r="UH91" t="n">
        <v/>
      </c>
      <c r="UI91" t="n">
        <v/>
      </c>
      <c r="UJ91" t="n">
        <v/>
      </c>
      <c r="UK91" t="n">
        <v/>
      </c>
      <c r="UL91" t="n">
        <v/>
      </c>
      <c r="UM91" t="n">
        <v/>
      </c>
      <c r="UN91" t="n">
        <v/>
      </c>
      <c r="UO91" t="n">
        <v/>
      </c>
      <c r="UP91" t="n">
        <v/>
      </c>
      <c r="UQ91" t="n">
        <v/>
      </c>
      <c r="UR91" t="n">
        <v/>
      </c>
      <c r="US91" t="n">
        <v/>
      </c>
      <c r="UT91" t="n">
        <v/>
      </c>
      <c r="UU91" t="n">
        <v/>
      </c>
      <c r="UV91" t="inlineStr">
        <is>
          <t>Pemberian pakan di kandang</t>
        </is>
      </c>
      <c r="UW91" t="n">
        <v/>
      </c>
      <c r="UX91" t="n">
        <v/>
      </c>
      <c r="UY91" t="n">
        <v/>
      </c>
      <c r="UZ91" t="n">
        <v/>
      </c>
      <c r="VA91" t="n">
        <v/>
      </c>
      <c r="VB91" t="n">
        <v/>
      </c>
      <c r="VC91" t="n">
        <v/>
      </c>
      <c r="VD91" t="inlineStr">
        <is>
          <t>Sangat jarang (&gt;1 bulan sekali)</t>
        </is>
      </c>
      <c r="VE91" t="n">
        <v/>
      </c>
      <c r="VF91" t="n">
        <v/>
      </c>
      <c r="VG91" t="n">
        <v/>
      </c>
      <c r="VH91" t="n">
        <v/>
      </c>
      <c r="VI91" t="n">
        <v/>
      </c>
      <c r="VJ91" t="n">
        <v/>
      </c>
      <c r="VK91" t="n">
        <v/>
      </c>
      <c r="VL91" t="inlineStr">
        <is>
          <t>Sangat sering (&gt;1 kali sehari)</t>
        </is>
      </c>
      <c r="VM91" t="n">
        <v/>
      </c>
      <c r="VN91" t="n">
        <v/>
      </c>
      <c r="VO91" t="n">
        <v/>
      </c>
      <c r="VP91" t="n">
        <v/>
      </c>
      <c r="VQ91" t="n">
        <v/>
      </c>
      <c r="VR91" t="n">
        <v/>
      </c>
      <c r="VS91" t="n">
        <v/>
      </c>
      <c r="VT91" t="n">
        <v/>
      </c>
      <c r="VU91" t="n">
        <v/>
      </c>
      <c r="VV91" t="n">
        <v/>
      </c>
      <c r="VW91" t="n">
        <v/>
      </c>
      <c r="VX91" t="n">
        <v/>
      </c>
      <c r="VY91" t="n">
        <v/>
      </c>
      <c r="VZ91" t="n">
        <v/>
      </c>
      <c r="WA91" t="n">
        <v/>
      </c>
      <c r="WB91" t="n">
        <v/>
      </c>
      <c r="WC91" t="n">
        <v/>
      </c>
      <c r="WD91" t="n">
        <v/>
      </c>
      <c r="WE91" t="n">
        <v/>
      </c>
      <c r="WF91" t="inlineStr">
        <is>
          <t>6-Digester biogas</t>
        </is>
      </c>
      <c r="WG91" t="n">
        <v>0</v>
      </c>
      <c r="WH91" t="n">
        <v>0</v>
      </c>
      <c r="WI91" t="n">
        <v>0</v>
      </c>
      <c r="WJ91" t="n">
        <v>0</v>
      </c>
      <c r="WK91" t="n">
        <v>0</v>
      </c>
      <c r="WL91" t="n">
        <v>0</v>
      </c>
      <c r="WM91" t="n">
        <v>0</v>
      </c>
      <c r="WN91" t="n">
        <v>0</v>
      </c>
      <c r="WO91" t="n">
        <v>0</v>
      </c>
      <c r="WP91" t="n">
        <v>1</v>
      </c>
      <c r="WQ91" t="n">
        <v>0</v>
      </c>
      <c r="WR91" t="n">
        <v>0</v>
      </c>
      <c r="WS91" t="n">
        <v/>
      </c>
      <c r="WT91" t="n">
        <v/>
      </c>
      <c r="WU91" t="n">
        <v/>
      </c>
      <c r="WV91" t="n">
        <v/>
      </c>
      <c r="WW91" t="n">
        <v/>
      </c>
      <c r="WX91" t="n">
        <v/>
      </c>
      <c r="WY91" t="n">
        <v/>
      </c>
      <c r="WZ91" t="n">
        <v/>
      </c>
      <c r="XA91" t="n">
        <v/>
      </c>
      <c r="XB91" t="n">
        <v/>
      </c>
      <c r="XC91" t="n">
        <v/>
      </c>
      <c r="XD91" t="n">
        <v/>
      </c>
      <c r="XE91" t="n">
        <v/>
      </c>
      <c r="XF91" t="n">
        <v/>
      </c>
      <c r="XG91" t="n">
        <v/>
      </c>
      <c r="XH91" t="n">
        <v/>
      </c>
      <c r="XI91" t="n">
        <v/>
      </c>
      <c r="XJ91" t="n">
        <v/>
      </c>
      <c r="XK91" t="n">
        <v/>
      </c>
      <c r="XL91" t="n">
        <v/>
      </c>
      <c r="XM91" t="n">
        <v/>
      </c>
      <c r="XN91" t="n">
        <v/>
      </c>
      <c r="XO91" t="n">
        <v/>
      </c>
      <c r="XP91" t="n">
        <v/>
      </c>
      <c r="XQ91" t="n">
        <v/>
      </c>
      <c r="XR91" t="n">
        <v/>
      </c>
      <c r="XS91" t="n">
        <v/>
      </c>
      <c r="XT91" t="n">
        <v/>
      </c>
      <c r="XU91" t="n">
        <v/>
      </c>
      <c r="XV91" t="n">
        <v/>
      </c>
      <c r="XW91" t="n">
        <v/>
      </c>
      <c r="XX91" t="n">
        <v/>
      </c>
      <c r="XY91" t="n">
        <v/>
      </c>
      <c r="XZ91" t="n">
        <v/>
      </c>
      <c r="YA91" t="n">
        <v/>
      </c>
      <c r="YB91" t="n">
        <v/>
      </c>
      <c r="YC91" t="n">
        <v/>
      </c>
      <c r="YD91" t="n">
        <v/>
      </c>
      <c r="YE91" t="n">
        <v/>
      </c>
      <c r="YF91" t="n">
        <v/>
      </c>
      <c r="YG91" t="n">
        <v/>
      </c>
      <c r="YH91" t="n">
        <v/>
      </c>
      <c r="YI91" t="n">
        <v/>
      </c>
      <c r="YJ91" t="n">
        <v/>
      </c>
      <c r="YK91" t="n">
        <v/>
      </c>
      <c r="YL91" t="n">
        <v/>
      </c>
      <c r="YM91" t="n">
        <v/>
      </c>
      <c r="YN91" t="n">
        <v/>
      </c>
      <c r="YO91" t="n">
        <v/>
      </c>
      <c r="YP91" t="n">
        <v/>
      </c>
      <c r="YQ91" t="n">
        <v/>
      </c>
      <c r="YR91" t="n">
        <v/>
      </c>
      <c r="YS91" t="n">
        <v/>
      </c>
      <c r="YT91" t="n">
        <v/>
      </c>
      <c r="YU91" t="n">
        <v/>
      </c>
      <c r="YV91" t="n">
        <v/>
      </c>
      <c r="YW91" t="n">
        <v/>
      </c>
      <c r="YX91" t="n">
        <v/>
      </c>
      <c r="YY91" t="n">
        <v/>
      </c>
      <c r="YZ91" t="n">
        <v/>
      </c>
      <c r="ZA91" t="n">
        <v/>
      </c>
      <c r="ZB91" t="n">
        <v/>
      </c>
      <c r="ZC91" t="n">
        <v/>
      </c>
      <c r="ZD91" t="n">
        <v/>
      </c>
      <c r="ZE91" t="n">
        <v/>
      </c>
      <c r="ZF91" t="n">
        <v/>
      </c>
      <c r="ZG91" t="n">
        <v/>
      </c>
      <c r="ZH91" t="n">
        <v/>
      </c>
      <c r="ZI91" t="n">
        <v/>
      </c>
      <c r="ZJ91" t="n">
        <v/>
      </c>
      <c r="ZK91" t="n">
        <v/>
      </c>
      <c r="ZL91" t="n">
        <v/>
      </c>
      <c r="ZM91" t="n">
        <v/>
      </c>
      <c r="ZN91" t="n">
        <v/>
      </c>
      <c r="ZO91" t="n">
        <v>100</v>
      </c>
      <c r="ZP91" t="n">
        <v/>
      </c>
      <c r="ZQ91" t="n">
        <v/>
      </c>
      <c r="ZR91" t="n">
        <v/>
      </c>
      <c r="ZS91" t="n">
        <v/>
      </c>
      <c r="ZT91" t="n">
        <v/>
      </c>
      <c r="ZU91" t="n">
        <v/>
      </c>
      <c r="ZV91" t="n">
        <v/>
      </c>
      <c r="ZW91" t="n">
        <v>3</v>
      </c>
      <c r="ZX91" t="n">
        <v/>
      </c>
      <c r="ZY91" t="n">
        <v/>
      </c>
      <c r="ZZ91" t="n">
        <v/>
      </c>
      <c r="AAA91" t="n">
        <v/>
      </c>
      <c r="AAB91" t="n">
        <v/>
      </c>
      <c r="AAC91" t="n">
        <v/>
      </c>
      <c r="AAD91" t="n">
        <v/>
      </c>
      <c r="AAE91" t="inlineStr">
        <is>
          <t>Pakan segar (misal: rumput)</t>
        </is>
      </c>
      <c r="AAF91" t="n">
        <v/>
      </c>
      <c r="AAG91" t="n">
        <v/>
      </c>
      <c r="AAH91" t="n">
        <v/>
      </c>
      <c r="AAI91" t="n">
        <v/>
      </c>
      <c r="AAJ91" t="n">
        <v/>
      </c>
      <c r="AAK91" t="n">
        <v/>
      </c>
      <c r="AAL91" t="inlineStr">
        <is>
          <t>Tidak</t>
        </is>
      </c>
      <c r="AAM91" t="n">
        <v/>
      </c>
      <c r="AAN91" t="n">
        <v/>
      </c>
      <c r="AAO91" t="n">
        <v/>
      </c>
      <c r="AAP91" t="n">
        <v/>
      </c>
      <c r="AAQ91" t="n">
        <v/>
      </c>
      <c r="AAR91" t="inlineStr">
        <is>
          <t>Ya</t>
        </is>
      </c>
      <c r="AAS91" t="inlineStr">
        <is>
          <t>Mengetahui</t>
        </is>
      </c>
      <c r="AAT91" t="inlineStr">
        <is>
          <t>Diberikan gratis ke orang lain</t>
        </is>
      </c>
      <c r="AAU91" t="n">
        <v>0</v>
      </c>
      <c r="AAV91" t="n">
        <v>0</v>
      </c>
      <c r="AAW91" t="n">
        <v>0</v>
      </c>
      <c r="AAX91" t="n">
        <v>0</v>
      </c>
      <c r="AAY91" t="n">
        <v>1</v>
      </c>
      <c r="AAZ91" t="n">
        <v>0</v>
      </c>
      <c r="ABA91" t="n">
        <v>0</v>
      </c>
      <c r="ABB91" t="n">
        <v/>
      </c>
      <c r="ABC91" t="n">
        <v/>
      </c>
      <c r="ABD91" t="n">
        <v/>
      </c>
      <c r="ABE91" t="n">
        <v/>
      </c>
      <c r="ABF91" t="n">
        <v/>
      </c>
      <c r="ABG91" t="n">
        <v/>
      </c>
      <c r="ABH91" t="n">
        <v/>
      </c>
      <c r="ABI91" t="n">
        <v/>
      </c>
      <c r="ABJ91" t="n">
        <v/>
      </c>
      <c r="ABK91" t="n">
        <v/>
      </c>
      <c r="ABL91" t="n">
        <v/>
      </c>
      <c r="ABM91" t="n">
        <v/>
      </c>
      <c r="ABN91" t="n">
        <v/>
      </c>
      <c r="ABO91" t="n">
        <v/>
      </c>
      <c r="ABP91" t="n">
        <v/>
      </c>
      <c r="ABQ91" t="n">
        <v/>
      </c>
      <c r="ABR91" t="n">
        <v/>
      </c>
      <c r="ABS91" t="n">
        <v/>
      </c>
      <c r="ABT91" t="n">
        <v/>
      </c>
      <c r="ABU91" t="n">
        <v/>
      </c>
      <c r="ABV91" t="n">
        <v/>
      </c>
      <c r="ABW91" t="n">
        <v/>
      </c>
      <c r="ABX91" t="n">
        <v/>
      </c>
      <c r="ABY91" t="n">
        <v/>
      </c>
      <c r="ABZ91" t="n">
        <v/>
      </c>
      <c r="ACA91" t="n">
        <v/>
      </c>
      <c r="ACB91" t="n">
        <v/>
      </c>
      <c r="ACC91" t="n">
        <v/>
      </c>
      <c r="ACD91" t="n">
        <v/>
      </c>
      <c r="ACE91" t="n">
        <v/>
      </c>
      <c r="ACF91" t="n">
        <v/>
      </c>
      <c r="ACG91" t="n">
        <v/>
      </c>
      <c r="ACH91" t="n">
        <v/>
      </c>
      <c r="ACI91" t="n">
        <v/>
      </c>
      <c r="ACJ91" t="n">
        <v/>
      </c>
      <c r="ACK91" t="inlineStr">
        <is>
          <t>Ladang/sawah terlalu jauh, sulit untuk mengangkut ke sana</t>
        </is>
      </c>
      <c r="ACL91" t="n">
        <v>0</v>
      </c>
      <c r="ACM91" t="n">
        <v>0</v>
      </c>
      <c r="ACN91" t="n">
        <v>0</v>
      </c>
      <c r="ACO91" t="n">
        <v>1</v>
      </c>
      <c r="ACP91" t="n">
        <v>0</v>
      </c>
      <c r="ACQ91" t="n">
        <v>0</v>
      </c>
      <c r="ACR91" t="n">
        <v>0</v>
      </c>
      <c r="ACS91" t="n">
        <v/>
      </c>
      <c r="ACT91" t="n">
        <v>0</v>
      </c>
      <c r="ACU91" t="inlineStr">
        <is>
          <t>Manfaat cukup signifikan, terasa di kehidupan sehari-hari</t>
        </is>
      </c>
      <c r="ACV91" t="inlineStr">
        <is>
          <t>Berkurang</t>
        </is>
      </c>
      <c r="ACW91" t="inlineStr">
        <is>
          <t>Anggota keluarga - Perempuan dewasa</t>
        </is>
      </c>
      <c r="ACX91" t="inlineStr">
        <is>
          <t>Netral/tidak tahu</t>
        </is>
      </c>
      <c r="ACY91" t="inlineStr">
        <is>
          <t>Anggota keluarga - Laki-laki dewasa Anggota keluarga - Perempuan dewasa</t>
        </is>
      </c>
      <c r="ACZ91" t="n">
        <v>1</v>
      </c>
      <c r="ADA91" t="n">
        <v>1</v>
      </c>
      <c r="ADB91" t="n">
        <v>0</v>
      </c>
      <c r="ADC91" t="n">
        <v>0</v>
      </c>
      <c r="ADD91" t="inlineStr">
        <is>
          <t>Puas</t>
        </is>
      </c>
      <c r="ADE91" t="inlineStr">
        <is>
          <t>Puas</t>
        </is>
      </c>
      <c r="ADF91" t="inlineStr">
        <is>
          <t>Puas</t>
        </is>
      </c>
      <c r="ADG91" t="inlineStr">
        <is>
          <t>Cukup puas</t>
        </is>
      </c>
      <c r="ADH91" t="inlineStr">
        <is>
          <t>Tidak</t>
        </is>
      </c>
      <c r="ADI91" t="n">
        <v/>
      </c>
      <c r="ADJ91" t="inlineStr">
        <is>
          <t>Puas</t>
        </is>
      </c>
      <c r="ADK91" t="n">
        <v/>
      </c>
      <c r="ADL91" t="n">
        <v/>
      </c>
      <c r="ADM91" t="n">
        <v/>
      </c>
      <c r="ADN91" t="n">
        <v/>
      </c>
      <c r="ADO91" t="n">
        <v/>
      </c>
      <c r="ADP91" t="n">
        <v/>
      </c>
      <c r="ADQ91" t="n">
        <v/>
      </c>
      <c r="ADR91" t="n">
        <v/>
      </c>
      <c r="ADS91" t="n">
        <v/>
      </c>
      <c r="ADT91" t="n">
        <v/>
      </c>
      <c r="ADU91" t="inlineStr">
        <is>
          <t>Menghubungi CPO atau pendamping Memperbaiki sendiri</t>
        </is>
      </c>
      <c r="ADV91" t="n">
        <v>0</v>
      </c>
      <c r="ADW91" t="n">
        <v>0</v>
      </c>
      <c r="ADX91" t="n">
        <v>0</v>
      </c>
      <c r="ADY91" t="n">
        <v>0</v>
      </c>
      <c r="ADZ91" t="n">
        <v>1</v>
      </c>
      <c r="AEA91" t="n">
        <v>1</v>
      </c>
      <c r="AEB91" t="n">
        <v>0</v>
      </c>
      <c r="AEC91" t="n">
        <v>0</v>
      </c>
      <c r="AED91" t="inlineStr">
        <is>
          <t>Tidak</t>
        </is>
      </c>
      <c r="AEE91" t="inlineStr">
        <is>
          <t>Laki-laki dewasa</t>
        </is>
      </c>
      <c r="AEF91" t="n">
        <v/>
      </c>
      <c r="AEG91" t="inlineStr">
        <is>
          <t>Menghubungi melalui rekan</t>
        </is>
      </c>
      <c r="AEH91" t="n">
        <v/>
      </c>
      <c r="AEI91" t="inlineStr">
        <is>
          <t>Tidak.</t>
        </is>
      </c>
      <c r="AEJ91" t="inlineStr">
        <is>
          <t>Ya, selalu</t>
        </is>
      </c>
      <c r="AEK91" t="inlineStr">
        <is>
          <t>Dapat dibayar melalui skema kredit Mendapatkan subsidi</t>
        </is>
      </c>
      <c r="AEL91" t="n">
        <v>0</v>
      </c>
      <c r="AEM91" t="n">
        <v>0</v>
      </c>
      <c r="AEN91" t="n">
        <v>0</v>
      </c>
      <c r="AEO91" t="n">
        <v>0</v>
      </c>
      <c r="AEP91" t="n">
        <v>0</v>
      </c>
      <c r="AEQ91" t="n">
        <v>0</v>
      </c>
      <c r="AER91" t="n">
        <v>0</v>
      </c>
      <c r="AES91" t="n">
        <v>0</v>
      </c>
      <c r="AET91" t="n">
        <v>0</v>
      </c>
      <c r="AEU91" t="n">
        <v>1</v>
      </c>
      <c r="AEV91" t="n">
        <v>1</v>
      </c>
      <c r="AEW91" t="n">
        <v>0</v>
      </c>
      <c r="AEX91" t="n">
        <v/>
      </c>
      <c r="AEY91" t="inlineStr">
        <is>
          <t>Didukung oleh pihak lain atau ada subsidi</t>
        </is>
      </c>
      <c r="AEZ91" t="n">
        <v/>
      </c>
      <c r="AFA91" t="inlineStr">
        <is>
          <t>Koperasi</t>
        </is>
      </c>
      <c r="AFB91" t="n">
        <v/>
      </c>
      <c r="AFC91" t="inlineStr">
        <is>
          <t>1000546179-5_59_23.jpg</t>
        </is>
      </c>
      <c r="AFD91" t="inlineStr">
        <is>
          <t>https://kf.kobotoolbox.org/api/v2/assets/avstPQqLr3Ab3ZdcVTXZ6f/data/674295426/attachments/attHLpZW5nJbVjjyVd2XVeT2/</t>
        </is>
      </c>
      <c r="AFE91" t="inlineStr">
        <is>
          <t>1000546177-5_59_27.jpg</t>
        </is>
      </c>
      <c r="AFF91" t="inlineStr">
        <is>
          <t>https://kf.kobotoolbox.org/api/v2/assets/avstPQqLr3Ab3ZdcVTXZ6f/data/674295426/attachments/att3NuzqYpA9gVMBh5WHbmj7/</t>
        </is>
      </c>
      <c r="AFG91" t="inlineStr">
        <is>
          <t>Ali</t>
        </is>
      </c>
      <c r="AFH91" t="n">
        <v/>
      </c>
      <c r="AFI91" t="inlineStr">
        <is>
          <t>E12 pakan konsentrat dan hijauan</t>
        </is>
      </c>
    </row>
    <row r="92">
      <c r="A92" t="n">
        <v/>
      </c>
      <c r="B92" t="n">
        <v/>
      </c>
      <c r="C92" t="n">
        <v/>
      </c>
      <c r="D92" t="inlineStr">
        <is>
          <t>hadi suprayitno</t>
        </is>
      </c>
      <c r="E92" t="n">
        <v>0</v>
      </c>
      <c r="F92" t="inlineStr">
        <is>
          <t>-7.958035 112.76615 537.1763038635254 14</t>
        </is>
      </c>
      <c r="G92" t="n">
        <v>-7.958035</v>
      </c>
      <c r="H92" t="n">
        <v>112.76615</v>
      </c>
      <c r="I92" t="n">
        <v>537.1763039</v>
      </c>
      <c r="J92" t="n">
        <v>14</v>
      </c>
      <c r="K92" t="n">
        <v>0</v>
      </c>
      <c r="L92" t="inlineStr">
        <is>
          <t>-7.958999 112.766047 533.381030219607 4.689029102434998</t>
        </is>
      </c>
      <c r="M92" t="n">
        <v>-7.958999</v>
      </c>
      <c r="N92" t="n">
        <v>112.766047</v>
      </c>
      <c r="O92" t="n">
        <v>533.3810302000001</v>
      </c>
      <c r="P92" t="n">
        <v>4.689029102</v>
      </c>
      <c r="Q92" t="n">
        <v>0</v>
      </c>
      <c r="R92" t="inlineStr">
        <is>
          <t>Jawa Timur</t>
        </is>
      </c>
      <c r="S92" t="n">
        <v>0</v>
      </c>
      <c r="T92" t="n">
        <v>0</v>
      </c>
      <c r="U92" t="n">
        <v>0</v>
      </c>
      <c r="V92" t="n">
        <v>0</v>
      </c>
      <c r="W92" t="n">
        <v>0</v>
      </c>
      <c r="X92" t="n">
        <v>1</v>
      </c>
      <c r="Y92" t="n">
        <v>0</v>
      </c>
      <c r="Z92" t="n">
        <v>0</v>
      </c>
      <c r="AA92" t="n">
        <v>0</v>
      </c>
      <c r="AB92" t="n">
        <v>0</v>
      </c>
      <c r="AC92" t="inlineStr">
        <is>
          <t>MALANG</t>
        </is>
      </c>
      <c r="AD92" t="inlineStr">
        <is>
          <t>JABUNG</t>
        </is>
      </c>
      <c r="AE92" t="inlineStr">
        <is>
          <t>SIDOMULYO</t>
        </is>
      </c>
      <c r="AF92" t="inlineStr">
        <is>
          <t>KAN JABUNG</t>
        </is>
      </c>
      <c r="AG92" t="inlineStr">
        <is>
          <t>KJP0029</t>
        </is>
      </c>
      <c r="AH92" t="n">
        <v>16</v>
      </c>
      <c r="AI92" t="inlineStr">
        <is>
          <t>VPA1</t>
        </is>
      </c>
      <c r="AJ92" t="inlineStr">
        <is>
          <t>Aktif</t>
        </is>
      </c>
      <c r="AK92" t="n">
        <v>55</v>
      </c>
      <c r="AL92" t="inlineStr">
        <is>
          <t>Laki-laki</t>
        </is>
      </c>
      <c r="AM92" t="inlineStr">
        <is>
          <t>Sudah menikah</t>
        </is>
      </c>
      <c r="AN92" t="inlineStr">
        <is>
          <t>SD/Sederajat</t>
        </is>
      </c>
      <c r="AO92" t="inlineStr">
        <is>
          <t>Peternak</t>
        </is>
      </c>
      <c r="AP92" t="n">
        <v>0</v>
      </c>
      <c r="AQ92" t="n">
        <v>1</v>
      </c>
      <c r="AR92" t="n">
        <v>0</v>
      </c>
      <c r="AS92" t="n">
        <v>0</v>
      </c>
      <c r="AT92" t="n">
        <v>0</v>
      </c>
      <c r="AU92" t="n">
        <v>0</v>
      </c>
      <c r="AV92" t="n">
        <v>0</v>
      </c>
      <c r="AW92" t="n">
        <v>0</v>
      </c>
      <c r="AX92" t="n">
        <v/>
      </c>
      <c r="AY92" t="inlineStr">
        <is>
          <t>Petani</t>
        </is>
      </c>
      <c r="AZ92" t="n">
        <v>1</v>
      </c>
      <c r="BA92" t="n">
        <v>0</v>
      </c>
      <c r="BB92" t="n">
        <v>0</v>
      </c>
      <c r="BC92" t="n">
        <v>0</v>
      </c>
      <c r="BD92" t="n">
        <v>0</v>
      </c>
      <c r="BE92" t="n">
        <v>0</v>
      </c>
      <c r="BF92" t="n">
        <v>0</v>
      </c>
      <c r="BG92" t="n">
        <v>0</v>
      </c>
      <c r="BH92" t="n">
        <v/>
      </c>
      <c r="BI92" t="inlineStr">
        <is>
          <t>Rp2.500.000 - Rp3.500.000</t>
        </is>
      </c>
      <c r="BJ92" t="n">
        <v>1</v>
      </c>
      <c r="BK92" t="n">
        <v>1</v>
      </c>
      <c r="BL92" t="n">
        <v>1</v>
      </c>
      <c r="BM92" t="n">
        <v>0</v>
      </c>
      <c r="BN92" t="inlineStr">
        <is>
          <t>Milik sendiri</t>
        </is>
      </c>
      <c r="BO92" t="inlineStr">
        <is>
          <t>Permanen (dinding bata dan semen)</t>
        </is>
      </c>
      <c r="BP92" t="n">
        <v>1</v>
      </c>
      <c r="BQ92" t="n">
        <v>0</v>
      </c>
      <c r="BR92" t="n">
        <v>0</v>
      </c>
      <c r="BS92" t="n">
        <v>0</v>
      </c>
      <c r="BT92" t="n">
        <v>0</v>
      </c>
      <c r="BU92" t="n">
        <v/>
      </c>
      <c r="BV92" t="inlineStr">
        <is>
          <t>Keramik/ubin</t>
        </is>
      </c>
      <c r="BW92" t="n">
        <v>0</v>
      </c>
      <c r="BX92" t="n">
        <v>0</v>
      </c>
      <c r="BY92" t="n">
        <v>1</v>
      </c>
      <c r="BZ92" t="n">
        <v>0</v>
      </c>
      <c r="CA92" t="n">
        <v>0</v>
      </c>
      <c r="CB92" t="n">
        <v/>
      </c>
      <c r="CC92" t="inlineStr">
        <is>
          <t>Genting</t>
        </is>
      </c>
      <c r="CD92" t="n">
        <v>0</v>
      </c>
      <c r="CE92" t="n">
        <v>0</v>
      </c>
      <c r="CF92" t="n">
        <v>0</v>
      </c>
      <c r="CG92" t="n">
        <v>0</v>
      </c>
      <c r="CH92" t="n">
        <v>0</v>
      </c>
      <c r="CI92" t="n">
        <v>1</v>
      </c>
      <c r="CJ92" t="n">
        <v>0</v>
      </c>
      <c r="CK92" t="n">
        <v/>
      </c>
      <c r="CL92" t="inlineStr">
        <is>
          <t>Ya</t>
        </is>
      </c>
      <c r="CM92" t="n">
        <v>2010</v>
      </c>
      <c r="CN92" t="inlineStr">
        <is>
          <t>Fixed-Dome (Kubah Tetap)</t>
        </is>
      </c>
      <c r="CO92" t="inlineStr">
        <is>
          <t>8 m³ (6-7 ekor sapi, ±6,5 jam memasak/hari, ±65 kg slurry/hari)</t>
        </is>
      </c>
      <c r="CP92" t="inlineStr">
        <is>
          <t>Anggota keluarga - laki-laki</t>
        </is>
      </c>
      <c r="CQ92" t="n">
        <v>0</v>
      </c>
      <c r="CR92" t="n">
        <v>0</v>
      </c>
      <c r="CS92" t="n">
        <v>0</v>
      </c>
      <c r="CT92" t="n">
        <v>0</v>
      </c>
      <c r="CU92" t="n">
        <v>1</v>
      </c>
      <c r="CV92" t="n">
        <v>0</v>
      </c>
      <c r="CW92" t="n">
        <v>0</v>
      </c>
      <c r="CX92" t="n">
        <v>0</v>
      </c>
      <c r="CY92" t="inlineStr">
        <is>
          <t>Anggota keluarga - laki-laki</t>
        </is>
      </c>
      <c r="CZ92" t="n">
        <v>1</v>
      </c>
      <c r="DA92" t="n">
        <v>0</v>
      </c>
      <c r="DB92" t="n">
        <v>0</v>
      </c>
      <c r="DC92" t="n">
        <v/>
      </c>
      <c r="DD92" t="inlineStr">
        <is>
          <t>Anggota keluarga - laki-laki CPO atau pendamping</t>
        </is>
      </c>
      <c r="DE92" t="n">
        <v>1</v>
      </c>
      <c r="DF92" t="n">
        <v>0</v>
      </c>
      <c r="DG92" t="n">
        <v>1</v>
      </c>
      <c r="DH92" t="n">
        <v>0</v>
      </c>
      <c r="DI92" t="n">
        <v/>
      </c>
      <c r="DJ92" t="inlineStr">
        <is>
          <t>CPO atau pendamping</t>
        </is>
      </c>
      <c r="DK92" t="n">
        <v>0</v>
      </c>
      <c r="DL92" t="n">
        <v>0</v>
      </c>
      <c r="DM92" t="n">
        <v>1</v>
      </c>
      <c r="DN92" t="n">
        <v>0</v>
      </c>
      <c r="DO92" t="n">
        <v/>
      </c>
      <c r="DP92" t="inlineStr">
        <is>
          <t>Ya</t>
        </is>
      </c>
      <c r="DQ92" t="n">
        <v/>
      </c>
      <c r="DR92" t="n">
        <v/>
      </c>
      <c r="DS92" t="n">
        <v/>
      </c>
      <c r="DT92" t="n">
        <v/>
      </c>
      <c r="DU92" t="n">
        <v/>
      </c>
      <c r="DV92" t="n">
        <v/>
      </c>
      <c r="DW92" t="n">
        <v/>
      </c>
      <c r="DX92" t="n">
        <v/>
      </c>
      <c r="DY92" t="n">
        <v/>
      </c>
      <c r="DZ92" t="n">
        <v/>
      </c>
      <c r="EA92" t="n">
        <v/>
      </c>
      <c r="EB92" t="n">
        <v/>
      </c>
      <c r="EC92" t="n">
        <v/>
      </c>
      <c r="ED92" t="n">
        <v/>
      </c>
      <c r="EE92" t="n">
        <v/>
      </c>
      <c r="EF92" t="n">
        <v/>
      </c>
      <c r="EG92" t="n">
        <v/>
      </c>
      <c r="EH92" t="n">
        <v/>
      </c>
      <c r="EI92" t="inlineStr">
        <is>
          <t>Tidak ada masalah</t>
        </is>
      </c>
      <c r="EJ92" t="n">
        <v>0</v>
      </c>
      <c r="EK92" t="n">
        <v>0</v>
      </c>
      <c r="EL92" t="n">
        <v>0</v>
      </c>
      <c r="EM92" t="n">
        <v>1</v>
      </c>
      <c r="EN92" t="n">
        <v>0</v>
      </c>
      <c r="EO92" t="n">
        <v/>
      </c>
      <c r="EP92" t="inlineStr">
        <is>
          <t>Ya, cukup jelas dan mudah diikuti</t>
        </is>
      </c>
      <c r="EQ92" t="inlineStr">
        <is>
          <t>Pelatihan</t>
        </is>
      </c>
      <c r="ER92" t="inlineStr">
        <is>
          <t>CPO atau pendamping</t>
        </is>
      </c>
      <c r="ES92" t="n">
        <v>1</v>
      </c>
      <c r="ET92" t="n">
        <v>0</v>
      </c>
      <c r="EU92" t="n">
        <v>0</v>
      </c>
      <c r="EV92" t="n">
        <v>0</v>
      </c>
      <c r="EW92" t="n">
        <v/>
      </c>
      <c r="EX92" t="inlineStr">
        <is>
          <t>Anggota keluarga - Laki-laki</t>
        </is>
      </c>
      <c r="EY92" t="n">
        <v>1</v>
      </c>
      <c r="EZ92" t="n">
        <v>0</v>
      </c>
      <c r="FA92" t="n">
        <v>0</v>
      </c>
      <c r="FB92" t="n">
        <v/>
      </c>
      <c r="FC92" t="inlineStr">
        <is>
          <t>Setiap minggu</t>
        </is>
      </c>
      <c r="FD92" t="n">
        <v/>
      </c>
      <c r="FE92" t="inlineStr">
        <is>
          <t>Mengetahui</t>
        </is>
      </c>
      <c r="FF92" t="inlineStr">
        <is>
          <t>Sering (setiap minggu)</t>
        </is>
      </c>
      <c r="FG92" t="inlineStr">
        <is>
          <t>Mengetahui</t>
        </is>
      </c>
      <c r="FH92" t="inlineStr">
        <is>
          <t>Sering (setiap minggu)</t>
        </is>
      </c>
      <c r="FI92" t="inlineStr">
        <is>
          <t>Mengetahui</t>
        </is>
      </c>
      <c r="FJ92" t="inlineStr">
        <is>
          <t>Selalu (setiap hari)</t>
        </is>
      </c>
      <c r="FK92" t="inlineStr">
        <is>
          <t>Mengetahui</t>
        </is>
      </c>
      <c r="FL92" t="inlineStr">
        <is>
          <t>Sering (setiap minggu)</t>
        </is>
      </c>
      <c r="FM92" t="inlineStr">
        <is>
          <t>Mengetahui</t>
        </is>
      </c>
      <c r="FN92" t="inlineStr">
        <is>
          <t>Sering (setiap minggu)</t>
        </is>
      </c>
      <c r="FO92" t="inlineStr">
        <is>
          <t>Mengetahui</t>
        </is>
      </c>
      <c r="FP92" t="inlineStr">
        <is>
          <t>Sering (setiap minggu)</t>
        </is>
      </c>
      <c r="FQ92" t="inlineStr">
        <is>
          <t>Mengetahui</t>
        </is>
      </c>
      <c r="FR92" t="inlineStr">
        <is>
          <t>Tidak</t>
        </is>
      </c>
      <c r="FS92" t="inlineStr">
        <is>
          <t>Mengetahui</t>
        </is>
      </c>
      <c r="FT92" t="inlineStr">
        <is>
          <t>Ya, terkadang</t>
        </is>
      </c>
      <c r="FU92" t="inlineStr">
        <is>
          <t>Laki-laki dewasa</t>
        </is>
      </c>
      <c r="FV92" t="n">
        <v>1</v>
      </c>
      <c r="FW92" t="n">
        <v>0</v>
      </c>
      <c r="FX92" t="n">
        <v>0</v>
      </c>
      <c r="FY92" t="n">
        <v>0</v>
      </c>
      <c r="FZ92" t="inlineStr">
        <is>
          <t>Memahami</t>
        </is>
      </c>
      <c r="GA92" t="inlineStr">
        <is>
          <t>CPO Pelatihan</t>
        </is>
      </c>
      <c r="GB92" t="n">
        <v>1</v>
      </c>
      <c r="GC92" t="n">
        <v>1</v>
      </c>
      <c r="GD92" t="n">
        <v>0</v>
      </c>
      <c r="GE92" t="n">
        <v>0</v>
      </c>
      <c r="GF92" t="n">
        <v/>
      </c>
      <c r="GG92" t="inlineStr">
        <is>
          <t>Sering</t>
        </is>
      </c>
      <c r="GH92" t="inlineStr">
        <is>
          <t>Tidak</t>
        </is>
      </c>
      <c r="GI92" t="n">
        <v/>
      </c>
      <c r="GJ92" t="n">
        <v/>
      </c>
      <c r="GK92" t="n">
        <v/>
      </c>
      <c r="GL92" t="n">
        <v/>
      </c>
      <c r="GM92" t="n">
        <v/>
      </c>
      <c r="GN92" t="n">
        <v/>
      </c>
      <c r="GO92" t="n">
        <v/>
      </c>
      <c r="GP92" t="inlineStr">
        <is>
          <t>Sebagian</t>
        </is>
      </c>
      <c r="GQ92" t="inlineStr">
        <is>
          <t>LPG</t>
        </is>
      </c>
      <c r="GR92" t="n">
        <v>1</v>
      </c>
      <c r="GS92" t="n">
        <v>0</v>
      </c>
      <c r="GT92" t="n">
        <v>0</v>
      </c>
      <c r="GU92" t="n">
        <v>0</v>
      </c>
      <c r="GV92" t="n">
        <v>0</v>
      </c>
      <c r="GW92" t="n">
        <v>0</v>
      </c>
      <c r="GX92" t="n">
        <v>0</v>
      </c>
      <c r="GY92" t="n">
        <v/>
      </c>
      <c r="GZ92" t="inlineStr">
        <is>
          <t>Tidak</t>
        </is>
      </c>
      <c r="HA92" t="n">
        <v/>
      </c>
      <c r="HB92" t="n">
        <v/>
      </c>
      <c r="HC92" t="n">
        <v/>
      </c>
      <c r="HD92" t="n">
        <v/>
      </c>
      <c r="HE92" t="n">
        <v/>
      </c>
      <c r="HF92" t="n">
        <v/>
      </c>
      <c r="HG92" t="n">
        <v/>
      </c>
      <c r="HH92" t="n">
        <v/>
      </c>
      <c r="HI92" t="n">
        <v/>
      </c>
      <c r="HJ92" t="n">
        <v/>
      </c>
      <c r="HK92" t="n">
        <v/>
      </c>
      <c r="HL92" t="n">
        <v/>
      </c>
      <c r="HM92" t="n">
        <v/>
      </c>
      <c r="HN92" t="n">
        <v/>
      </c>
      <c r="HO92" t="n">
        <v/>
      </c>
      <c r="HP92" t="n">
        <v/>
      </c>
      <c r="HQ92" t="n">
        <v/>
      </c>
      <c r="HR92" t="n">
        <v/>
      </c>
      <c r="HS92" t="n">
        <v/>
      </c>
      <c r="HT92" t="n">
        <v/>
      </c>
      <c r="HU92" t="n">
        <v/>
      </c>
      <c r="HV92" t="n">
        <v/>
      </c>
      <c r="HW92" t="n">
        <v/>
      </c>
      <c r="HX92" t="n">
        <v/>
      </c>
      <c r="HY92" t="n">
        <v/>
      </c>
      <c r="HZ92" t="n">
        <v/>
      </c>
      <c r="IA92" t="n">
        <v>9</v>
      </c>
      <c r="IB92" t="n">
        <v>63000</v>
      </c>
      <c r="IC92" t="n">
        <v/>
      </c>
      <c r="ID92" t="n">
        <v/>
      </c>
      <c r="IE92" t="n">
        <v/>
      </c>
      <c r="IF92" t="n">
        <v/>
      </c>
      <c r="IG92" t="n">
        <v/>
      </c>
      <c r="IH92" t="n">
        <v/>
      </c>
      <c r="II92" t="n">
        <v/>
      </c>
      <c r="IJ92" t="n">
        <v/>
      </c>
      <c r="IK92" t="inlineStr">
        <is>
          <t>65-80 kg</t>
        </is>
      </c>
      <c r="IL92" t="inlineStr">
        <is>
          <t>1-3 jam</t>
        </is>
      </c>
      <c r="IM92" t="inlineStr">
        <is>
          <t>Ya</t>
        </is>
      </c>
      <c r="IN92" t="inlineStr">
        <is>
          <t>Tidak</t>
        </is>
      </c>
      <c r="IO92" t="inlineStr">
        <is>
          <t>Lebih bersih</t>
        </is>
      </c>
      <c r="IP92" t="n">
        <v/>
      </c>
      <c r="IQ92" t="inlineStr">
        <is>
          <t>Tidak pernah</t>
        </is>
      </c>
      <c r="IR92" t="n">
        <v/>
      </c>
      <c r="IS92" t="n">
        <v/>
      </c>
      <c r="IT92" t="n">
        <v/>
      </c>
      <c r="IU92" t="n">
        <v/>
      </c>
      <c r="IV92" t="n">
        <v/>
      </c>
      <c r="IW92" t="n">
        <v/>
      </c>
      <c r="IX92" t="n">
        <v/>
      </c>
      <c r="IY92" t="n">
        <v/>
      </c>
      <c r="IZ92" t="inlineStr">
        <is>
          <t>Tidak pernah</t>
        </is>
      </c>
      <c r="JA92" t="n">
        <v/>
      </c>
      <c r="JB92" t="n">
        <v/>
      </c>
      <c r="JC92" t="n">
        <v/>
      </c>
      <c r="JD92" t="n">
        <v/>
      </c>
      <c r="JE92" t="n">
        <v/>
      </c>
      <c r="JF92" t="n">
        <v/>
      </c>
      <c r="JG92" t="n">
        <v/>
      </c>
      <c r="JH92" t="n">
        <v/>
      </c>
      <c r="JI92" t="inlineStr">
        <is>
          <t>Tidak pernah</t>
        </is>
      </c>
      <c r="JJ92" t="n">
        <v/>
      </c>
      <c r="JK92" t="n">
        <v/>
      </c>
      <c r="JL92" t="n">
        <v/>
      </c>
      <c r="JM92" t="n">
        <v/>
      </c>
      <c r="JN92" t="n">
        <v/>
      </c>
      <c r="JO92" t="n">
        <v/>
      </c>
      <c r="JP92" t="n">
        <v/>
      </c>
      <c r="JQ92" t="n">
        <v/>
      </c>
      <c r="JR92" t="inlineStr">
        <is>
          <t>Tidak pernah</t>
        </is>
      </c>
      <c r="JS92" t="n">
        <v/>
      </c>
      <c r="JT92" t="n">
        <v/>
      </c>
      <c r="JU92" t="n">
        <v/>
      </c>
      <c r="JV92" t="n">
        <v/>
      </c>
      <c r="JW92" t="n">
        <v/>
      </c>
      <c r="JX92" t="n">
        <v/>
      </c>
      <c r="JY92" t="n">
        <v/>
      </c>
      <c r="JZ92" t="n">
        <v/>
      </c>
      <c r="KA92" t="inlineStr">
        <is>
          <t>Tidak pernah</t>
        </is>
      </c>
      <c r="KB92" t="n">
        <v/>
      </c>
      <c r="KC92" t="n">
        <v/>
      </c>
      <c r="KD92" t="n">
        <v/>
      </c>
      <c r="KE92" t="n">
        <v/>
      </c>
      <c r="KF92" t="n">
        <v/>
      </c>
      <c r="KG92" t="n">
        <v/>
      </c>
      <c r="KH92" t="n">
        <v/>
      </c>
      <c r="KI92" t="n">
        <v/>
      </c>
      <c r="KJ92" t="inlineStr">
        <is>
          <t>Tidak pernah</t>
        </is>
      </c>
      <c r="KK92" t="n">
        <v/>
      </c>
      <c r="KL92" t="n">
        <v/>
      </c>
      <c r="KM92" t="n">
        <v/>
      </c>
      <c r="KN92" t="n">
        <v/>
      </c>
      <c r="KO92" t="n">
        <v/>
      </c>
      <c r="KP92" t="n">
        <v/>
      </c>
      <c r="KQ92" t="n">
        <v/>
      </c>
      <c r="KR92" t="n">
        <v/>
      </c>
      <c r="KS92" t="inlineStr">
        <is>
          <t>Tidak ada perubahan</t>
        </is>
      </c>
      <c r="KT92" t="inlineStr">
        <is>
          <t>0-1 kali</t>
        </is>
      </c>
      <c r="KU92" t="inlineStr">
        <is>
          <t>0-1 kali</t>
        </is>
      </c>
      <c r="KV92" t="inlineStr">
        <is>
          <t>Tidak ada</t>
        </is>
      </c>
      <c r="KW92" t="n">
        <v>0</v>
      </c>
      <c r="KX92" t="n">
        <v>0</v>
      </c>
      <c r="KY92" t="n">
        <v>0</v>
      </c>
      <c r="KZ92" t="n">
        <v>1</v>
      </c>
      <c r="LA92" t="inlineStr">
        <is>
          <t>Cukup membaik</t>
        </is>
      </c>
      <c r="LB92" t="inlineStr">
        <is>
          <t>Cukup membaik</t>
        </is>
      </c>
      <c r="LC92" t="n">
        <v>4</v>
      </c>
      <c r="LD92" t="n">
        <v>6</v>
      </c>
      <c r="LE92" t="n">
        <v>0</v>
      </c>
      <c r="LF92" t="n">
        <v>0</v>
      </c>
      <c r="LG92" t="inlineStr">
        <is>
          <t>Ya</t>
        </is>
      </c>
      <c r="LH92" t="n">
        <v>50000</v>
      </c>
      <c r="LI92" t="n">
        <v/>
      </c>
      <c r="LJ92" t="inlineStr">
        <is>
          <t>Kebutuhan rumah tangga</t>
        </is>
      </c>
      <c r="LK92" t="n">
        <v>0</v>
      </c>
      <c r="LL92" t="n">
        <v>0</v>
      </c>
      <c r="LM92" t="n">
        <v>0</v>
      </c>
      <c r="LN92" t="n">
        <v>0</v>
      </c>
      <c r="LO92" t="n">
        <v>1</v>
      </c>
      <c r="LP92" t="n">
        <v>0</v>
      </c>
      <c r="LQ92" t="n">
        <v>0</v>
      </c>
      <c r="LR92" t="n">
        <v/>
      </c>
      <c r="LS92" t="n">
        <v>10</v>
      </c>
      <c r="LT92" t="n">
        <v>10</v>
      </c>
      <c r="LU92" t="n">
        <v>0</v>
      </c>
      <c r="LV92" t="n">
        <v>0</v>
      </c>
      <c r="LW92" t="n">
        <v>10</v>
      </c>
      <c r="LX92" t="n">
        <v>0</v>
      </c>
      <c r="LY92" t="n">
        <v>10</v>
      </c>
      <c r="LZ92" t="n">
        <v>0</v>
      </c>
      <c r="MA92" t="n">
        <v>0</v>
      </c>
      <c r="MB92" t="inlineStr">
        <is>
          <t>Ya</t>
        </is>
      </c>
      <c r="MC92" t="n">
        <v>60</v>
      </c>
      <c r="MD92" t="n">
        <v>30</v>
      </c>
      <c r="ME92" t="n">
        <v>0</v>
      </c>
      <c r="MF92" t="n">
        <v>0</v>
      </c>
      <c r="MG92" t="n">
        <v>0</v>
      </c>
      <c r="MH92" t="n">
        <v>0</v>
      </c>
      <c r="MI92" t="inlineStr">
        <is>
          <t>Istirahat</t>
        </is>
      </c>
      <c r="MJ92" t="n">
        <v>0</v>
      </c>
      <c r="MK92" t="n">
        <v>0</v>
      </c>
      <c r="ML92" t="n">
        <v>1</v>
      </c>
      <c r="MM92" t="n">
        <v>0</v>
      </c>
      <c r="MN92" t="n">
        <v>0</v>
      </c>
      <c r="MO92" t="n">
        <v>0</v>
      </c>
      <c r="MP92" t="n">
        <v/>
      </c>
      <c r="MQ92" t="n">
        <v/>
      </c>
      <c r="MR92" t="inlineStr">
        <is>
          <t>Istirahat</t>
        </is>
      </c>
      <c r="MS92" t="n">
        <v/>
      </c>
      <c r="MT92" t="inlineStr">
        <is>
          <t>Istirahat</t>
        </is>
      </c>
      <c r="MU92" t="inlineStr">
        <is>
          <t>Ya, mempekerjakan orang lain</t>
        </is>
      </c>
      <c r="MV92" t="inlineStr">
        <is>
          <t>Pemasangan sistem biogas</t>
        </is>
      </c>
      <c r="MW92" t="n">
        <v>0</v>
      </c>
      <c r="MX92" t="n">
        <v>1</v>
      </c>
      <c r="MY92" t="n">
        <v>0</v>
      </c>
      <c r="MZ92" t="n">
        <v>0</v>
      </c>
      <c r="NA92" t="n">
        <v/>
      </c>
      <c r="NB92" t="n">
        <v>2</v>
      </c>
      <c r="NC92" t="n">
        <v/>
      </c>
      <c r="ND92" t="n">
        <v/>
      </c>
      <c r="NE92" t="n">
        <v/>
      </c>
      <c r="NF92" t="n">
        <v/>
      </c>
      <c r="NG92" t="n">
        <v/>
      </c>
      <c r="NH92" t="n">
        <v/>
      </c>
      <c r="NI92" t="n">
        <v/>
      </c>
      <c r="NJ92" t="n">
        <v/>
      </c>
      <c r="NK92" t="n">
        <v/>
      </c>
      <c r="NL92" t="inlineStr">
        <is>
          <t>Tidak</t>
        </is>
      </c>
      <c r="NM92" t="inlineStr">
        <is>
          <t>Kombinasi dana mandiri dan dana hibah</t>
        </is>
      </c>
      <c r="NN92" t="inlineStr">
        <is>
          <t>7.000.001-9.000.000</t>
        </is>
      </c>
      <c r="NO92" t="inlineStr">
        <is>
          <t>Yayasan Rumah Energi atau BIRU</t>
        </is>
      </c>
      <c r="NP92" t="n">
        <v/>
      </c>
      <c r="NQ92" t="n">
        <v/>
      </c>
      <c r="NR92" t="n">
        <v/>
      </c>
      <c r="NS92" t="n">
        <v/>
      </c>
      <c r="NT92" t="n">
        <v/>
      </c>
      <c r="NU92" t="n">
        <v/>
      </c>
      <c r="NV92" t="inlineStr">
        <is>
          <t>Anggota keluarga - Laki-laki dewasa</t>
        </is>
      </c>
      <c r="NW92" t="n">
        <v/>
      </c>
      <c r="NX92" t="inlineStr">
        <is>
          <t>Sedikit meningkat</t>
        </is>
      </c>
      <c r="NY92" t="n">
        <v>90</v>
      </c>
      <c r="NZ92" t="n">
        <v>0</v>
      </c>
      <c r="OA92" t="n">
        <v>0</v>
      </c>
      <c r="OB92" t="n">
        <v>0</v>
      </c>
      <c r="OC92" t="n">
        <v>30</v>
      </c>
      <c r="OD92" t="n">
        <v>0</v>
      </c>
      <c r="OE92" t="inlineStr">
        <is>
          <t>Lebih baik</t>
        </is>
      </c>
      <c r="OF92" t="inlineStr">
        <is>
          <t>Lebih baik (beda waktu memasak 5-30 menit, ATAU tidak lagi ada rasa/bau makanan yang berubah, ATAU alasan lainnya)</t>
        </is>
      </c>
      <c r="OG92" t="inlineStr">
        <is>
          <t>Ya</t>
        </is>
      </c>
      <c r="OH92" t="n">
        <v>0</v>
      </c>
      <c r="OI92" t="n">
        <v>5</v>
      </c>
      <c r="OJ92" t="n">
        <v>0</v>
      </c>
      <c r="OK92" t="n">
        <v>0</v>
      </c>
      <c r="OL92" t="n">
        <v>0</v>
      </c>
      <c r="OM92" t="n">
        <v>0</v>
      </c>
      <c r="ON92" t="n">
        <v>0</v>
      </c>
      <c r="OO92" t="n">
        <v>0</v>
      </c>
      <c r="OP92" t="inlineStr">
        <is>
          <t>Sapi perah</t>
        </is>
      </c>
      <c r="OQ92" t="n">
        <v>0</v>
      </c>
      <c r="OR92" t="n">
        <v>1</v>
      </c>
      <c r="OS92" t="n">
        <v>0</v>
      </c>
      <c r="OT92" t="n">
        <v>0</v>
      </c>
      <c r="OU92" t="n">
        <v>0</v>
      </c>
      <c r="OV92" t="n">
        <v>0</v>
      </c>
      <c r="OW92" t="n">
        <v>0</v>
      </c>
      <c r="OX92" t="n">
        <v>0</v>
      </c>
      <c r="OY92" t="n">
        <v>0</v>
      </c>
      <c r="OZ92" t="inlineStr">
        <is>
          <t>Sapi perah</t>
        </is>
      </c>
      <c r="PA92" t="n">
        <v>0</v>
      </c>
      <c r="PB92" t="n">
        <v>1</v>
      </c>
      <c r="PC92" t="n">
        <v>0</v>
      </c>
      <c r="PD92" t="n">
        <v>0</v>
      </c>
      <c r="PE92" t="n">
        <v>0</v>
      </c>
      <c r="PF92" t="n">
        <v>0</v>
      </c>
      <c r="PG92" t="n">
        <v>0</v>
      </c>
      <c r="PH92" t="n">
        <v>0</v>
      </c>
      <c r="PI92" t="n">
        <v>0</v>
      </c>
      <c r="PJ92" t="inlineStr">
        <is>
          <t>Sapi perah</t>
        </is>
      </c>
      <c r="PK92" t="n">
        <v>0</v>
      </c>
      <c r="PL92" t="n">
        <v>1</v>
      </c>
      <c r="PM92" t="n">
        <v>0</v>
      </c>
      <c r="PN92" t="n">
        <v>0</v>
      </c>
      <c r="PO92" t="n">
        <v>0</v>
      </c>
      <c r="PP92" t="n">
        <v>0</v>
      </c>
      <c r="PQ92" t="n">
        <v>0</v>
      </c>
      <c r="PR92" t="n">
        <v>0</v>
      </c>
      <c r="PS92" t="n">
        <v>0</v>
      </c>
      <c r="PT92" t="n">
        <v/>
      </c>
      <c r="PU92" t="n">
        <v/>
      </c>
      <c r="PV92" t="n">
        <v/>
      </c>
      <c r="PW92" t="n">
        <v/>
      </c>
      <c r="PX92" t="n">
        <v/>
      </c>
      <c r="PY92" t="n">
        <v/>
      </c>
      <c r="PZ92" t="n">
        <v/>
      </c>
      <c r="QA92" t="n">
        <v/>
      </c>
      <c r="QB92" t="n">
        <v/>
      </c>
      <c r="QC92" t="n">
        <v/>
      </c>
      <c r="QD92" t="n">
        <v/>
      </c>
      <c r="QE92" t="inlineStr">
        <is>
          <t>1-Disebarkan ke lahan terbuka</t>
        </is>
      </c>
      <c r="QF92" t="n">
        <v>0</v>
      </c>
      <c r="QG92" t="n">
        <v>0</v>
      </c>
      <c r="QH92" t="n">
        <v>0</v>
      </c>
      <c r="QI92" t="n">
        <v>0</v>
      </c>
      <c r="QJ92" t="n">
        <v>0</v>
      </c>
      <c r="QK92" t="n">
        <v>1</v>
      </c>
      <c r="QL92" t="n">
        <v>0</v>
      </c>
      <c r="QM92" t="n">
        <v>0</v>
      </c>
      <c r="QN92" t="n">
        <v>0</v>
      </c>
      <c r="QO92" t="n">
        <v/>
      </c>
      <c r="QP92" t="n">
        <v/>
      </c>
      <c r="QQ92" t="n">
        <v/>
      </c>
      <c r="QR92" t="n">
        <v/>
      </c>
      <c r="QS92" t="n">
        <v/>
      </c>
      <c r="QT92" t="n">
        <v/>
      </c>
      <c r="QU92" t="n">
        <v/>
      </c>
      <c r="QV92" t="n">
        <v/>
      </c>
      <c r="QW92" t="n">
        <v/>
      </c>
      <c r="QX92" t="n">
        <v/>
      </c>
      <c r="QY92" t="n">
        <v/>
      </c>
      <c r="QZ92" t="n">
        <v/>
      </c>
      <c r="RA92" t="n">
        <v/>
      </c>
      <c r="RB92" t="n">
        <v/>
      </c>
      <c r="RC92" t="n">
        <v/>
      </c>
      <c r="RD92" t="n">
        <v/>
      </c>
      <c r="RE92" t="n">
        <v/>
      </c>
      <c r="RF92" t="n">
        <v/>
      </c>
      <c r="RG92" t="n">
        <v/>
      </c>
      <c r="RH92" t="n">
        <v/>
      </c>
      <c r="RI92" t="n">
        <v/>
      </c>
      <c r="RJ92" t="n">
        <v/>
      </c>
      <c r="RK92" t="n">
        <v/>
      </c>
      <c r="RL92" t="n">
        <v/>
      </c>
      <c r="RM92" t="n">
        <v/>
      </c>
      <c r="RN92" t="n">
        <v/>
      </c>
      <c r="RO92" t="n">
        <v/>
      </c>
      <c r="RP92" t="n">
        <v/>
      </c>
      <c r="RQ92" t="n">
        <v/>
      </c>
      <c r="RR92" t="n">
        <v/>
      </c>
      <c r="RS92" t="n">
        <v/>
      </c>
      <c r="RT92" t="n">
        <v/>
      </c>
      <c r="RU92" t="n">
        <v/>
      </c>
      <c r="RV92" t="n">
        <v/>
      </c>
      <c r="RW92" t="n">
        <v/>
      </c>
      <c r="RX92" t="n">
        <v/>
      </c>
      <c r="RY92" t="n">
        <v/>
      </c>
      <c r="RZ92" t="n">
        <v/>
      </c>
      <c r="SA92" t="n">
        <v/>
      </c>
      <c r="SB92" t="n">
        <v/>
      </c>
      <c r="SC92" t="n">
        <v/>
      </c>
      <c r="SD92" t="n">
        <v/>
      </c>
      <c r="SE92" t="n">
        <v/>
      </c>
      <c r="SF92" t="n">
        <v/>
      </c>
      <c r="SG92" t="n">
        <v/>
      </c>
      <c r="SH92" t="n">
        <v/>
      </c>
      <c r="SI92" t="n">
        <v/>
      </c>
      <c r="SJ92" t="n">
        <v/>
      </c>
      <c r="SK92" t="n">
        <v/>
      </c>
      <c r="SL92" t="n">
        <v/>
      </c>
      <c r="SM92" t="n">
        <v/>
      </c>
      <c r="SN92" t="n">
        <v/>
      </c>
      <c r="SO92" t="n">
        <v/>
      </c>
      <c r="SP92" t="n">
        <v/>
      </c>
      <c r="SQ92" t="n">
        <v/>
      </c>
      <c r="SR92" t="n">
        <v/>
      </c>
      <c r="SS92" t="n">
        <v/>
      </c>
      <c r="ST92" t="n">
        <v/>
      </c>
      <c r="SU92" t="n">
        <v/>
      </c>
      <c r="SV92" t="n">
        <v/>
      </c>
      <c r="SW92" t="n">
        <v/>
      </c>
      <c r="SX92" t="n">
        <v/>
      </c>
      <c r="SY92" t="n">
        <v/>
      </c>
      <c r="SZ92" t="n">
        <v>4</v>
      </c>
      <c r="TA92" t="n">
        <v/>
      </c>
      <c r="TB92" t="n">
        <v/>
      </c>
      <c r="TC92" t="n">
        <v/>
      </c>
      <c r="TD92" t="n">
        <v/>
      </c>
      <c r="TE92" t="n">
        <v/>
      </c>
      <c r="TF92" t="n">
        <v/>
      </c>
      <c r="TG92" t="n">
        <v/>
      </c>
      <c r="TH92" t="n">
        <v/>
      </c>
      <c r="TI92" t="n">
        <v/>
      </c>
      <c r="TJ92" t="n">
        <v/>
      </c>
      <c r="TK92" t="n">
        <v/>
      </c>
      <c r="TL92" t="n">
        <v/>
      </c>
      <c r="TM92" t="n">
        <v/>
      </c>
      <c r="TN92" t="n">
        <v/>
      </c>
      <c r="TO92" t="n">
        <v/>
      </c>
      <c r="TP92" t="n">
        <v/>
      </c>
      <c r="TQ92" t="n">
        <v/>
      </c>
      <c r="TR92" t="n">
        <v/>
      </c>
      <c r="TS92" t="n">
        <v/>
      </c>
      <c r="TT92" t="n">
        <v/>
      </c>
      <c r="TU92" t="n">
        <v/>
      </c>
      <c r="TV92" t="n">
        <v/>
      </c>
      <c r="TW92" t="n">
        <v/>
      </c>
      <c r="TX92" t="n">
        <v/>
      </c>
      <c r="TY92" t="n">
        <v/>
      </c>
      <c r="TZ92" t="n">
        <v/>
      </c>
      <c r="UA92" t="n">
        <v/>
      </c>
      <c r="UB92" t="n">
        <v/>
      </c>
      <c r="UC92" t="n">
        <v/>
      </c>
      <c r="UD92" t="n">
        <v/>
      </c>
      <c r="UE92" t="n">
        <v/>
      </c>
      <c r="UF92" t="n">
        <v/>
      </c>
      <c r="UG92" t="n">
        <v/>
      </c>
      <c r="UH92" t="n">
        <v/>
      </c>
      <c r="UI92" t="n">
        <v/>
      </c>
      <c r="UJ92" t="n">
        <v/>
      </c>
      <c r="UK92" t="n">
        <v/>
      </c>
      <c r="UL92" t="n">
        <v/>
      </c>
      <c r="UM92" t="n">
        <v/>
      </c>
      <c r="UN92" t="n">
        <v/>
      </c>
      <c r="UO92" t="n">
        <v/>
      </c>
      <c r="UP92" t="n">
        <v/>
      </c>
      <c r="UQ92" t="n">
        <v/>
      </c>
      <c r="UR92" t="n">
        <v/>
      </c>
      <c r="US92" t="n">
        <v/>
      </c>
      <c r="UT92" t="n">
        <v/>
      </c>
      <c r="UU92" t="n">
        <v/>
      </c>
      <c r="UV92" t="inlineStr">
        <is>
          <t>Pemberian pakan di kandang</t>
        </is>
      </c>
      <c r="UW92" t="n">
        <v/>
      </c>
      <c r="UX92" t="n">
        <v/>
      </c>
      <c r="UY92" t="n">
        <v/>
      </c>
      <c r="UZ92" t="n">
        <v/>
      </c>
      <c r="VA92" t="n">
        <v/>
      </c>
      <c r="VB92" t="n">
        <v/>
      </c>
      <c r="VC92" t="n">
        <v/>
      </c>
      <c r="VD92" t="inlineStr">
        <is>
          <t>Sangat jarang (&gt;1 bulan sekali)</t>
        </is>
      </c>
      <c r="VE92" t="n">
        <v/>
      </c>
      <c r="VF92" t="n">
        <v/>
      </c>
      <c r="VG92" t="n">
        <v/>
      </c>
      <c r="VH92" t="n">
        <v/>
      </c>
      <c r="VI92" t="n">
        <v/>
      </c>
      <c r="VJ92" t="n">
        <v/>
      </c>
      <c r="VK92" t="n">
        <v/>
      </c>
      <c r="VL92" t="inlineStr">
        <is>
          <t>Sangat sering (&gt;1 kali sehari)</t>
        </is>
      </c>
      <c r="VM92" t="n">
        <v/>
      </c>
      <c r="VN92" t="n">
        <v/>
      </c>
      <c r="VO92" t="n">
        <v/>
      </c>
      <c r="VP92" t="n">
        <v/>
      </c>
      <c r="VQ92" t="n">
        <v/>
      </c>
      <c r="VR92" t="n">
        <v/>
      </c>
      <c r="VS92" t="n">
        <v/>
      </c>
      <c r="VT92" t="n">
        <v/>
      </c>
      <c r="VU92" t="n">
        <v/>
      </c>
      <c r="VV92" t="n">
        <v/>
      </c>
      <c r="VW92" t="n">
        <v/>
      </c>
      <c r="VX92" t="n">
        <v/>
      </c>
      <c r="VY92" t="n">
        <v/>
      </c>
      <c r="VZ92" t="n">
        <v/>
      </c>
      <c r="WA92" t="n">
        <v/>
      </c>
      <c r="WB92" t="n">
        <v/>
      </c>
      <c r="WC92" t="n">
        <v/>
      </c>
      <c r="WD92" t="n">
        <v/>
      </c>
      <c r="WE92" t="n">
        <v/>
      </c>
      <c r="WF92" t="inlineStr">
        <is>
          <t>6-Digester biogas</t>
        </is>
      </c>
      <c r="WG92" t="n">
        <v>0</v>
      </c>
      <c r="WH92" t="n">
        <v>0</v>
      </c>
      <c r="WI92" t="n">
        <v>0</v>
      </c>
      <c r="WJ92" t="n">
        <v>0</v>
      </c>
      <c r="WK92" t="n">
        <v>0</v>
      </c>
      <c r="WL92" t="n">
        <v>0</v>
      </c>
      <c r="WM92" t="n">
        <v>0</v>
      </c>
      <c r="WN92" t="n">
        <v>0</v>
      </c>
      <c r="WO92" t="n">
        <v>0</v>
      </c>
      <c r="WP92" t="n">
        <v>1</v>
      </c>
      <c r="WQ92" t="n">
        <v>0</v>
      </c>
      <c r="WR92" t="n">
        <v>0</v>
      </c>
      <c r="WS92" t="n">
        <v/>
      </c>
      <c r="WT92" t="n">
        <v/>
      </c>
      <c r="WU92" t="n">
        <v/>
      </c>
      <c r="WV92" t="n">
        <v/>
      </c>
      <c r="WW92" t="n">
        <v/>
      </c>
      <c r="WX92" t="n">
        <v/>
      </c>
      <c r="WY92" t="n">
        <v/>
      </c>
      <c r="WZ92" t="n">
        <v/>
      </c>
      <c r="XA92" t="n">
        <v/>
      </c>
      <c r="XB92" t="n">
        <v/>
      </c>
      <c r="XC92" t="n">
        <v/>
      </c>
      <c r="XD92" t="n">
        <v/>
      </c>
      <c r="XE92" t="n">
        <v/>
      </c>
      <c r="XF92" t="n">
        <v/>
      </c>
      <c r="XG92" t="n">
        <v/>
      </c>
      <c r="XH92" t="n">
        <v/>
      </c>
      <c r="XI92" t="n">
        <v/>
      </c>
      <c r="XJ92" t="n">
        <v/>
      </c>
      <c r="XK92" t="n">
        <v/>
      </c>
      <c r="XL92" t="n">
        <v/>
      </c>
      <c r="XM92" t="n">
        <v/>
      </c>
      <c r="XN92" t="n">
        <v/>
      </c>
      <c r="XO92" t="n">
        <v/>
      </c>
      <c r="XP92" t="n">
        <v/>
      </c>
      <c r="XQ92" t="n">
        <v/>
      </c>
      <c r="XR92" t="n">
        <v/>
      </c>
      <c r="XS92" t="n">
        <v/>
      </c>
      <c r="XT92" t="n">
        <v/>
      </c>
      <c r="XU92" t="n">
        <v/>
      </c>
      <c r="XV92" t="n">
        <v/>
      </c>
      <c r="XW92" t="n">
        <v/>
      </c>
      <c r="XX92" t="n">
        <v/>
      </c>
      <c r="XY92" t="n">
        <v/>
      </c>
      <c r="XZ92" t="n">
        <v/>
      </c>
      <c r="YA92" t="n">
        <v/>
      </c>
      <c r="YB92" t="n">
        <v/>
      </c>
      <c r="YC92" t="n">
        <v/>
      </c>
      <c r="YD92" t="n">
        <v/>
      </c>
      <c r="YE92" t="n">
        <v/>
      </c>
      <c r="YF92" t="n">
        <v/>
      </c>
      <c r="YG92" t="n">
        <v/>
      </c>
      <c r="YH92" t="n">
        <v/>
      </c>
      <c r="YI92" t="n">
        <v/>
      </c>
      <c r="YJ92" t="n">
        <v/>
      </c>
      <c r="YK92" t="n">
        <v/>
      </c>
      <c r="YL92" t="n">
        <v/>
      </c>
      <c r="YM92" t="n">
        <v/>
      </c>
      <c r="YN92" t="n">
        <v/>
      </c>
      <c r="YO92" t="n">
        <v/>
      </c>
      <c r="YP92" t="n">
        <v/>
      </c>
      <c r="YQ92" t="n">
        <v/>
      </c>
      <c r="YR92" t="n">
        <v/>
      </c>
      <c r="YS92" t="n">
        <v/>
      </c>
      <c r="YT92" t="n">
        <v/>
      </c>
      <c r="YU92" t="n">
        <v/>
      </c>
      <c r="YV92" t="n">
        <v/>
      </c>
      <c r="YW92" t="n">
        <v/>
      </c>
      <c r="YX92" t="n">
        <v/>
      </c>
      <c r="YY92" t="n">
        <v/>
      </c>
      <c r="YZ92" t="n">
        <v/>
      </c>
      <c r="ZA92" t="n">
        <v/>
      </c>
      <c r="ZB92" t="n">
        <v/>
      </c>
      <c r="ZC92" t="n">
        <v/>
      </c>
      <c r="ZD92" t="n">
        <v/>
      </c>
      <c r="ZE92" t="n">
        <v/>
      </c>
      <c r="ZF92" t="n">
        <v/>
      </c>
      <c r="ZG92" t="n">
        <v/>
      </c>
      <c r="ZH92" t="n">
        <v/>
      </c>
      <c r="ZI92" t="n">
        <v/>
      </c>
      <c r="ZJ92" t="n">
        <v/>
      </c>
      <c r="ZK92" t="n">
        <v/>
      </c>
      <c r="ZL92" t="n">
        <v/>
      </c>
      <c r="ZM92" t="n">
        <v/>
      </c>
      <c r="ZN92" t="n">
        <v/>
      </c>
      <c r="ZO92" t="n">
        <v>100</v>
      </c>
      <c r="ZP92" t="n">
        <v/>
      </c>
      <c r="ZQ92" t="n">
        <v/>
      </c>
      <c r="ZR92" t="n">
        <v/>
      </c>
      <c r="ZS92" t="n">
        <v/>
      </c>
      <c r="ZT92" t="n">
        <v/>
      </c>
      <c r="ZU92" t="n">
        <v/>
      </c>
      <c r="ZV92" t="n">
        <v/>
      </c>
      <c r="ZW92" t="n">
        <v>3</v>
      </c>
      <c r="ZX92" t="n">
        <v/>
      </c>
      <c r="ZY92" t="n">
        <v/>
      </c>
      <c r="ZZ92" t="n">
        <v/>
      </c>
      <c r="AAA92" t="n">
        <v/>
      </c>
      <c r="AAB92" t="n">
        <v/>
      </c>
      <c r="AAC92" t="n">
        <v/>
      </c>
      <c r="AAD92" t="n">
        <v/>
      </c>
      <c r="AAE92" t="inlineStr">
        <is>
          <t>Pakan segar (misal: rumput)</t>
        </is>
      </c>
      <c r="AAF92" t="n">
        <v/>
      </c>
      <c r="AAG92" t="n">
        <v/>
      </c>
      <c r="AAH92" t="n">
        <v/>
      </c>
      <c r="AAI92" t="n">
        <v/>
      </c>
      <c r="AAJ92" t="n">
        <v/>
      </c>
      <c r="AAK92" t="n">
        <v/>
      </c>
      <c r="AAL92" t="inlineStr">
        <is>
          <t>Tidak</t>
        </is>
      </c>
      <c r="AAM92" t="n">
        <v/>
      </c>
      <c r="AAN92" t="n">
        <v/>
      </c>
      <c r="AAO92" t="n">
        <v/>
      </c>
      <c r="AAP92" t="n">
        <v/>
      </c>
      <c r="AAQ92" t="n">
        <v/>
      </c>
      <c r="AAR92" t="inlineStr">
        <is>
          <t>Ya</t>
        </is>
      </c>
      <c r="AAS92" t="inlineStr">
        <is>
          <t>Mengetahui</t>
        </is>
      </c>
      <c r="AAT92" t="inlineStr">
        <is>
          <t>Dibuang ke selokan</t>
        </is>
      </c>
      <c r="AAU92" t="n">
        <v>0</v>
      </c>
      <c r="AAV92" t="n">
        <v>0</v>
      </c>
      <c r="AAW92" t="n">
        <v>0</v>
      </c>
      <c r="AAX92" t="n">
        <v>0</v>
      </c>
      <c r="AAY92" t="n">
        <v>0</v>
      </c>
      <c r="AAZ92" t="n">
        <v>0</v>
      </c>
      <c r="ABA92" t="n">
        <v>1</v>
      </c>
      <c r="ABB92" t="n">
        <v/>
      </c>
      <c r="ABC92" t="n">
        <v/>
      </c>
      <c r="ABD92" t="n">
        <v/>
      </c>
      <c r="ABE92" t="n">
        <v/>
      </c>
      <c r="ABF92" t="n">
        <v/>
      </c>
      <c r="ABG92" t="n">
        <v/>
      </c>
      <c r="ABH92" t="n">
        <v/>
      </c>
      <c r="ABI92" t="n">
        <v/>
      </c>
      <c r="ABJ92" t="n">
        <v/>
      </c>
      <c r="ABK92" t="n">
        <v/>
      </c>
      <c r="ABL92" t="n">
        <v/>
      </c>
      <c r="ABM92" t="n">
        <v/>
      </c>
      <c r="ABN92" t="n">
        <v/>
      </c>
      <c r="ABO92" t="n">
        <v/>
      </c>
      <c r="ABP92" t="n">
        <v/>
      </c>
      <c r="ABQ92" t="n">
        <v/>
      </c>
      <c r="ABR92" t="n">
        <v/>
      </c>
      <c r="ABS92" t="n">
        <v/>
      </c>
      <c r="ABT92" t="n">
        <v/>
      </c>
      <c r="ABU92" t="n">
        <v/>
      </c>
      <c r="ABV92" t="n">
        <v/>
      </c>
      <c r="ABW92" t="n">
        <v/>
      </c>
      <c r="ABX92" t="n">
        <v/>
      </c>
      <c r="ABY92" t="n">
        <v/>
      </c>
      <c r="ABZ92" t="n">
        <v/>
      </c>
      <c r="ACA92" t="n">
        <v/>
      </c>
      <c r="ACB92" t="n">
        <v/>
      </c>
      <c r="ACC92" t="n">
        <v/>
      </c>
      <c r="ACD92" t="n">
        <v/>
      </c>
      <c r="ACE92" t="n">
        <v/>
      </c>
      <c r="ACF92" t="n">
        <v/>
      </c>
      <c r="ACG92" t="n">
        <v/>
      </c>
      <c r="ACH92" t="n">
        <v/>
      </c>
      <c r="ACI92" t="n">
        <v/>
      </c>
      <c r="ACJ92" t="n">
        <v/>
      </c>
      <c r="ACK92" t="inlineStr">
        <is>
          <t>Ladang/sawah terlalu jauh, sulit untuk mengangkut ke sana</t>
        </is>
      </c>
      <c r="ACL92" t="n">
        <v>0</v>
      </c>
      <c r="ACM92" t="n">
        <v>0</v>
      </c>
      <c r="ACN92" t="n">
        <v>0</v>
      </c>
      <c r="ACO92" t="n">
        <v>1</v>
      </c>
      <c r="ACP92" t="n">
        <v>0</v>
      </c>
      <c r="ACQ92" t="n">
        <v>0</v>
      </c>
      <c r="ACR92" t="n">
        <v>0</v>
      </c>
      <c r="ACS92" t="n">
        <v/>
      </c>
      <c r="ACT92" t="inlineStr">
        <is>
          <t>Tidak</t>
        </is>
      </c>
      <c r="ACU92" t="inlineStr">
        <is>
          <t>Manfaat cukup signifikan, terasa di kehidupan sehari-hari</t>
        </is>
      </c>
      <c r="ACV92" t="inlineStr">
        <is>
          <t>Berkurang</t>
        </is>
      </c>
      <c r="ACW92" t="inlineStr">
        <is>
          <t>Anggota keluarga - Perempuan dewasa</t>
        </is>
      </c>
      <c r="ACX92" t="inlineStr">
        <is>
          <t>Netral/tidak tahu</t>
        </is>
      </c>
      <c r="ACY92" t="inlineStr">
        <is>
          <t>Anggota keluarga - Laki-laki dewasa Anggota keluarga - Perempuan dewasa</t>
        </is>
      </c>
      <c r="ACZ92" t="n">
        <v>1</v>
      </c>
      <c r="ADA92" t="n">
        <v>1</v>
      </c>
      <c r="ADB92" t="n">
        <v>0</v>
      </c>
      <c r="ADC92" t="n">
        <v>0</v>
      </c>
      <c r="ADD92" t="inlineStr">
        <is>
          <t>Puas</t>
        </is>
      </c>
      <c r="ADE92" t="inlineStr">
        <is>
          <t>Puas</t>
        </is>
      </c>
      <c r="ADF92" t="inlineStr">
        <is>
          <t>Puas</t>
        </is>
      </c>
      <c r="ADG92" t="inlineStr">
        <is>
          <t>Puas</t>
        </is>
      </c>
      <c r="ADH92" t="inlineStr">
        <is>
          <t>Tidak</t>
        </is>
      </c>
      <c r="ADI92" t="n">
        <v/>
      </c>
      <c r="ADJ92" t="inlineStr">
        <is>
          <t>Puas</t>
        </is>
      </c>
      <c r="ADK92" t="n">
        <v/>
      </c>
      <c r="ADL92" t="n">
        <v/>
      </c>
      <c r="ADM92" t="n">
        <v/>
      </c>
      <c r="ADN92" t="n">
        <v/>
      </c>
      <c r="ADO92" t="n">
        <v/>
      </c>
      <c r="ADP92" t="n">
        <v/>
      </c>
      <c r="ADQ92" t="n">
        <v/>
      </c>
      <c r="ADR92" t="n">
        <v/>
      </c>
      <c r="ADS92" t="n">
        <v/>
      </c>
      <c r="ADT92" t="n">
        <v/>
      </c>
      <c r="ADU92" t="inlineStr">
        <is>
          <t>Menghubungi CPO atau pendamping Memperbaiki sendiri</t>
        </is>
      </c>
      <c r="ADV92" t="n">
        <v>0</v>
      </c>
      <c r="ADW92" t="n">
        <v>0</v>
      </c>
      <c r="ADX92" t="n">
        <v>0</v>
      </c>
      <c r="ADY92" t="n">
        <v>0</v>
      </c>
      <c r="ADZ92" t="n">
        <v>1</v>
      </c>
      <c r="AEA92" t="n">
        <v>1</v>
      </c>
      <c r="AEB92" t="n">
        <v>0</v>
      </c>
      <c r="AEC92" t="n">
        <v>0</v>
      </c>
      <c r="AED92" t="inlineStr">
        <is>
          <t>Tidak</t>
        </is>
      </c>
      <c r="AEE92" t="inlineStr">
        <is>
          <t>Laki-laki dewasa</t>
        </is>
      </c>
      <c r="AEF92" t="n">
        <v/>
      </c>
      <c r="AEG92" t="inlineStr">
        <is>
          <t>Menghubungi melalui rekan</t>
        </is>
      </c>
      <c r="AEH92" t="n">
        <v/>
      </c>
      <c r="AEI92" t="inlineStr">
        <is>
          <t>Tidak</t>
        </is>
      </c>
      <c r="AEJ92" t="inlineStr">
        <is>
          <t>Ya, selalu</t>
        </is>
      </c>
      <c r="AEK92" t="inlineStr">
        <is>
          <t>Peningkatan kebersihan kandang ternak</t>
        </is>
      </c>
      <c r="AEL92" t="n">
        <v>0</v>
      </c>
      <c r="AEM92" t="n">
        <v>0</v>
      </c>
      <c r="AEN92" t="n">
        <v>0</v>
      </c>
      <c r="AEO92" t="n">
        <v>0</v>
      </c>
      <c r="AEP92" t="n">
        <v>0</v>
      </c>
      <c r="AEQ92" t="n">
        <v>0</v>
      </c>
      <c r="AER92" t="n">
        <v>1</v>
      </c>
      <c r="AES92" t="n">
        <v>0</v>
      </c>
      <c r="AET92" t="n">
        <v>0</v>
      </c>
      <c r="AEU92" t="n">
        <v>0</v>
      </c>
      <c r="AEV92" t="n">
        <v>0</v>
      </c>
      <c r="AEW92" t="n">
        <v>0</v>
      </c>
      <c r="AEX92" t="n">
        <v/>
      </c>
      <c r="AEY92" t="inlineStr">
        <is>
          <t>Didukung oleh pihak lain atau ada subsidi</t>
        </is>
      </c>
      <c r="AEZ92" t="n">
        <v/>
      </c>
      <c r="AFA92" t="inlineStr">
        <is>
          <t>Koperasi</t>
        </is>
      </c>
      <c r="AFB92" t="n">
        <v/>
      </c>
      <c r="AFC92" t="inlineStr">
        <is>
          <t>1000538338-20_36_38.jpg</t>
        </is>
      </c>
      <c r="AFD92" t="inlineStr">
        <is>
          <t>https://kf.kobotoolbox.org/api/v2/assets/avstPQqLr3Ab3ZdcVTXZ6f/data/670423159/attachments/attWAjNEmzmunyYmdHAbfsRK/</t>
        </is>
      </c>
      <c r="AFE92" t="inlineStr">
        <is>
          <t>1000538335-20_36_43.jpg</t>
        </is>
      </c>
      <c r="AFF92" t="inlineStr">
        <is>
          <t>https://kf.kobotoolbox.org/api/v2/assets/avstPQqLr3Ab3ZdcVTXZ6f/data/670423159/attachments/attZJudAQh4oZJY2zo84LTAS/</t>
        </is>
      </c>
      <c r="AFG92" t="inlineStr">
        <is>
          <t>Yudi</t>
        </is>
      </c>
      <c r="AFH92" t="n">
        <v/>
      </c>
      <c r="AFI92" t="n">
        <v/>
      </c>
    </row>
    <row r="93">
      <c r="A93" t="n">
        <v/>
      </c>
      <c r="B93" t="n">
        <v/>
      </c>
      <c r="C93" t="n">
        <v/>
      </c>
      <c r="D93" t="inlineStr">
        <is>
          <t>hadi supriyanto</t>
        </is>
      </c>
      <c r="E93" t="n">
        <v>0</v>
      </c>
      <c r="F93" t="inlineStr">
        <is>
          <t>-7.958035 112.76615 537.1763038635254 14</t>
        </is>
      </c>
      <c r="G93" t="n">
        <v>-7.958035</v>
      </c>
      <c r="H93" t="n">
        <v>112.76615</v>
      </c>
      <c r="I93" t="n">
        <v>537.1763039</v>
      </c>
      <c r="J93" t="n">
        <v>14</v>
      </c>
      <c r="K93" t="n">
        <v>0</v>
      </c>
      <c r="L93" t="inlineStr">
        <is>
          <t>-7.9588111 112.766047 533.381030219607 4.689029102434998</t>
        </is>
      </c>
      <c r="M93" t="n">
        <v>-7.9588111</v>
      </c>
      <c r="N93" t="n">
        <v>112.766047</v>
      </c>
      <c r="O93" t="n">
        <v>533.3810302000001</v>
      </c>
      <c r="P93" t="n">
        <v>4.689029102</v>
      </c>
      <c r="Q93" t="n">
        <v>0</v>
      </c>
      <c r="R93" t="inlineStr">
        <is>
          <t>Jawa Timur</t>
        </is>
      </c>
      <c r="S93" t="n">
        <v>0</v>
      </c>
      <c r="T93" t="n">
        <v>0</v>
      </c>
      <c r="U93" t="n">
        <v>0</v>
      </c>
      <c r="V93" t="n">
        <v>0</v>
      </c>
      <c r="W93" t="n">
        <v>0</v>
      </c>
      <c r="X93" t="n">
        <v>1</v>
      </c>
      <c r="Y93" t="n">
        <v>0</v>
      </c>
      <c r="Z93" t="n">
        <v>0</v>
      </c>
      <c r="AA93" t="n">
        <v>0</v>
      </c>
      <c r="AB93" t="n">
        <v>0</v>
      </c>
      <c r="AC93" t="inlineStr">
        <is>
          <t>MALANG</t>
        </is>
      </c>
      <c r="AD93" t="inlineStr">
        <is>
          <t>JABUNG</t>
        </is>
      </c>
      <c r="AE93" t="inlineStr">
        <is>
          <t>SIDOMULYO</t>
        </is>
      </c>
      <c r="AF93" t="inlineStr">
        <is>
          <t>KAN JABUNG</t>
        </is>
      </c>
      <c r="AG93" t="inlineStr">
        <is>
          <t>KJP0041</t>
        </is>
      </c>
      <c r="AH93" t="n">
        <v>16</v>
      </c>
      <c r="AI93" t="inlineStr">
        <is>
          <t>VPA1</t>
        </is>
      </c>
      <c r="AJ93" t="inlineStr">
        <is>
          <t>Tidak aktif</t>
        </is>
      </c>
      <c r="AK93" t="n">
        <v>45</v>
      </c>
      <c r="AL93" t="inlineStr">
        <is>
          <t>Laki-laki</t>
        </is>
      </c>
      <c r="AM93" t="inlineStr">
        <is>
          <t>Sudah menikah</t>
        </is>
      </c>
      <c r="AN93" t="inlineStr">
        <is>
          <t>SD/Sederajat</t>
        </is>
      </c>
      <c r="AO93" t="inlineStr">
        <is>
          <t>Wiraswasta</t>
        </is>
      </c>
      <c r="AP93" t="n">
        <v>0</v>
      </c>
      <c r="AQ93" t="n">
        <v>0</v>
      </c>
      <c r="AR93" t="n">
        <v>0</v>
      </c>
      <c r="AS93" t="n">
        <v>1</v>
      </c>
      <c r="AT93" t="n">
        <v>0</v>
      </c>
      <c r="AU93" t="n">
        <v>0</v>
      </c>
      <c r="AV93" t="n">
        <v>0</v>
      </c>
      <c r="AW93" t="n">
        <v>0</v>
      </c>
      <c r="AX93" t="n">
        <v/>
      </c>
      <c r="AY93" t="inlineStr">
        <is>
          <t>Wiraswasta</t>
        </is>
      </c>
      <c r="AZ93" t="n">
        <v>0</v>
      </c>
      <c r="BA93" t="n">
        <v>0</v>
      </c>
      <c r="BB93" t="n">
        <v>0</v>
      </c>
      <c r="BC93" t="n">
        <v>1</v>
      </c>
      <c r="BD93" t="n">
        <v>0</v>
      </c>
      <c r="BE93" t="n">
        <v>0</v>
      </c>
      <c r="BF93" t="n">
        <v>0</v>
      </c>
      <c r="BG93" t="n">
        <v>0</v>
      </c>
      <c r="BH93" t="n">
        <v/>
      </c>
      <c r="BI93" t="inlineStr">
        <is>
          <t>Rp2.500.000 - Rp3.500.000</t>
        </is>
      </c>
      <c r="BJ93" t="n">
        <v>1</v>
      </c>
      <c r="BK93" t="n">
        <v>1</v>
      </c>
      <c r="BL93" t="n">
        <v>0</v>
      </c>
      <c r="BM93" t="n">
        <v>0</v>
      </c>
      <c r="BN93" t="inlineStr">
        <is>
          <t>Milik sendiri</t>
        </is>
      </c>
      <c r="BO93" t="inlineStr">
        <is>
          <t>Permanen (dinding bata dan semen)</t>
        </is>
      </c>
      <c r="BP93" t="n">
        <v>1</v>
      </c>
      <c r="BQ93" t="n">
        <v>0</v>
      </c>
      <c r="BR93" t="n">
        <v>0</v>
      </c>
      <c r="BS93" t="n">
        <v>0</v>
      </c>
      <c r="BT93" t="n">
        <v>0</v>
      </c>
      <c r="BU93" t="n">
        <v/>
      </c>
      <c r="BV93" t="inlineStr">
        <is>
          <t>Keramik/ubin</t>
        </is>
      </c>
      <c r="BW93" t="n">
        <v>0</v>
      </c>
      <c r="BX93" t="n">
        <v>0</v>
      </c>
      <c r="BY93" t="n">
        <v>1</v>
      </c>
      <c r="BZ93" t="n">
        <v>0</v>
      </c>
      <c r="CA93" t="n">
        <v>0</v>
      </c>
      <c r="CB93" t="n">
        <v/>
      </c>
      <c r="CC93" t="inlineStr">
        <is>
          <t>Genting</t>
        </is>
      </c>
      <c r="CD93" t="n">
        <v>0</v>
      </c>
      <c r="CE93" t="n">
        <v>0</v>
      </c>
      <c r="CF93" t="n">
        <v>0</v>
      </c>
      <c r="CG93" t="n">
        <v>0</v>
      </c>
      <c r="CH93" t="n">
        <v>0</v>
      </c>
      <c r="CI93" t="n">
        <v>1</v>
      </c>
      <c r="CJ93" t="n">
        <v>0</v>
      </c>
      <c r="CK93" t="n">
        <v/>
      </c>
      <c r="CL93" t="inlineStr">
        <is>
          <t>Ya</t>
        </is>
      </c>
      <c r="CM93" t="n">
        <v>2010</v>
      </c>
      <c r="CN93" t="inlineStr">
        <is>
          <t>Fixed-Dome (Kubah Tetap)</t>
        </is>
      </c>
      <c r="CO93" t="inlineStr">
        <is>
          <t>6 m³ (4-5 ekor sapi, ±5 jam memasak/hari, ±50 kg</t>
        </is>
      </c>
      <c r="CP93" t="inlineStr">
        <is>
          <t>Anggota keluarga - laki-laki</t>
        </is>
      </c>
      <c r="CQ93" t="n">
        <v>0</v>
      </c>
      <c r="CR93" t="n">
        <v>0</v>
      </c>
      <c r="CS93" t="n">
        <v>0</v>
      </c>
      <c r="CT93" t="n">
        <v>0</v>
      </c>
      <c r="CU93" t="n">
        <v>1</v>
      </c>
      <c r="CV93" t="n">
        <v>0</v>
      </c>
      <c r="CW93" t="n">
        <v>0</v>
      </c>
      <c r="CX93" t="n">
        <v>0</v>
      </c>
      <c r="CY93" t="inlineStr">
        <is>
          <t>Anggota keluarga - laki-laki Anggota keluarga - perempuan dewasa</t>
        </is>
      </c>
      <c r="CZ93" t="n">
        <v>1</v>
      </c>
      <c r="DA93" t="n">
        <v>1</v>
      </c>
      <c r="DB93" t="n">
        <v>0</v>
      </c>
      <c r="DC93" t="n">
        <v/>
      </c>
      <c r="DD93" t="inlineStr">
        <is>
          <t>Anggota keluarga - laki-laki</t>
        </is>
      </c>
      <c r="DE93" t="n">
        <v>1</v>
      </c>
      <c r="DF93" t="n">
        <v>0</v>
      </c>
      <c r="DG93" t="n">
        <v>0</v>
      </c>
      <c r="DH93" t="n">
        <v>0</v>
      </c>
      <c r="DI93" t="n">
        <v/>
      </c>
      <c r="DJ93" t="inlineStr">
        <is>
          <t>Anggota keluarga - laki-laki Anggota keluarga - perempuan dewasa</t>
        </is>
      </c>
      <c r="DK93" t="n">
        <v>1</v>
      </c>
      <c r="DL93" t="n">
        <v>1</v>
      </c>
      <c r="DM93" t="n">
        <v>0</v>
      </c>
      <c r="DN93" t="n">
        <v>0</v>
      </c>
      <c r="DO93" t="n">
        <v/>
      </c>
      <c r="DP93" t="inlineStr">
        <is>
          <t>Tidak berfungsi sama sekali</t>
        </is>
      </c>
      <c r="DQ93" t="inlineStr">
        <is>
          <t>&gt;1 tahun yang lalu</t>
        </is>
      </c>
      <c r="DR93" t="inlineStr">
        <is>
          <t>Perpindahan tempat tinggal</t>
        </is>
      </c>
      <c r="DS93" t="n">
        <v/>
      </c>
      <c r="DT93" t="n">
        <v/>
      </c>
      <c r="DU93" t="n">
        <v/>
      </c>
      <c r="DV93" t="n">
        <v/>
      </c>
      <c r="DW93" t="n">
        <v/>
      </c>
      <c r="DX93" t="n">
        <v/>
      </c>
      <c r="DY93" t="n">
        <v/>
      </c>
      <c r="DZ93" t="n">
        <v/>
      </c>
      <c r="EA93" t="n">
        <v/>
      </c>
      <c r="EB93" t="n">
        <v/>
      </c>
      <c r="EC93" t="n">
        <v/>
      </c>
      <c r="ED93" t="n">
        <v/>
      </c>
      <c r="EE93" t="n">
        <v/>
      </c>
      <c r="EF93" t="n">
        <v/>
      </c>
      <c r="EG93" t="n">
        <v/>
      </c>
      <c r="EH93" t="n">
        <v/>
      </c>
      <c r="EI93" t="inlineStr">
        <is>
          <t>Tidak ada masalah</t>
        </is>
      </c>
      <c r="EJ93" t="n">
        <v>0</v>
      </c>
      <c r="EK93" t="n">
        <v>0</v>
      </c>
      <c r="EL93" t="n">
        <v>0</v>
      </c>
      <c r="EM93" t="n">
        <v>1</v>
      </c>
      <c r="EN93" t="n">
        <v>0</v>
      </c>
      <c r="EO93" t="n">
        <v/>
      </c>
      <c r="EP93" t="inlineStr">
        <is>
          <t>Ya, cukup jelas dan mudah diikuti</t>
        </is>
      </c>
      <c r="EQ93" t="inlineStr">
        <is>
          <t>Pelatihan</t>
        </is>
      </c>
      <c r="ER93" t="inlineStr">
        <is>
          <t>CPO atau pendamping Staff BIRU</t>
        </is>
      </c>
      <c r="ES93" t="n">
        <v>1</v>
      </c>
      <c r="ET93" t="n">
        <v>1</v>
      </c>
      <c r="EU93" t="n">
        <v>0</v>
      </c>
      <c r="EV93" t="n">
        <v>0</v>
      </c>
      <c r="EW93" t="n">
        <v/>
      </c>
      <c r="EX93" t="inlineStr">
        <is>
          <t>Anggota keluarga - Laki-laki</t>
        </is>
      </c>
      <c r="EY93" t="n">
        <v>1</v>
      </c>
      <c r="EZ93" t="n">
        <v>0</v>
      </c>
      <c r="FA93" t="n">
        <v>0</v>
      </c>
      <c r="FB93" t="n">
        <v/>
      </c>
      <c r="FC93" t="inlineStr">
        <is>
          <t>Setiap minggu</t>
        </is>
      </c>
      <c r="FD93" t="n">
        <v/>
      </c>
      <c r="FE93" t="inlineStr">
        <is>
          <t>Mengetahui</t>
        </is>
      </c>
      <c r="FF93" t="inlineStr">
        <is>
          <t>Tidak pernah</t>
        </is>
      </c>
      <c r="FG93" t="inlineStr">
        <is>
          <t>Mengetahui</t>
        </is>
      </c>
      <c r="FH93" t="inlineStr">
        <is>
          <t>Tidak pernah</t>
        </is>
      </c>
      <c r="FI93" t="inlineStr">
        <is>
          <t>Mengetahui</t>
        </is>
      </c>
      <c r="FJ93" t="inlineStr">
        <is>
          <t>Tidak pernah</t>
        </is>
      </c>
      <c r="FK93" t="inlineStr">
        <is>
          <t>Mengetahui</t>
        </is>
      </c>
      <c r="FL93" t="inlineStr">
        <is>
          <t>Tidak pernah</t>
        </is>
      </c>
      <c r="FM93" t="inlineStr">
        <is>
          <t>Mengetahui</t>
        </is>
      </c>
      <c r="FN93" t="inlineStr">
        <is>
          <t>Tidak pernah</t>
        </is>
      </c>
      <c r="FO93" t="inlineStr">
        <is>
          <t>Mengetahui</t>
        </is>
      </c>
      <c r="FP93" t="inlineStr">
        <is>
          <t>Tidak pernah</t>
        </is>
      </c>
      <c r="FQ93" t="inlineStr">
        <is>
          <t>Mengetahui</t>
        </is>
      </c>
      <c r="FR93" t="inlineStr">
        <is>
          <t>Tidak</t>
        </is>
      </c>
      <c r="FS93" t="inlineStr">
        <is>
          <t>Tidak mengetahui</t>
        </is>
      </c>
      <c r="FT93" t="inlineStr">
        <is>
          <t>Tidak sama sekali</t>
        </is>
      </c>
      <c r="FU93" t="inlineStr">
        <is>
          <t>Laki-laki dewasa Perempuan dewasa</t>
        </is>
      </c>
      <c r="FV93" t="n">
        <v>1</v>
      </c>
      <c r="FW93" t="n">
        <v>1</v>
      </c>
      <c r="FX93" t="n">
        <v>0</v>
      </c>
      <c r="FY93" t="n">
        <v>0</v>
      </c>
      <c r="FZ93" t="inlineStr">
        <is>
          <t>Memahami</t>
        </is>
      </c>
      <c r="GA93" t="inlineStr">
        <is>
          <t>CPO Pelatihan</t>
        </is>
      </c>
      <c r="GB93" t="n">
        <v>1</v>
      </c>
      <c r="GC93" t="n">
        <v>1</v>
      </c>
      <c r="GD93" t="n">
        <v>0</v>
      </c>
      <c r="GE93" t="n">
        <v>0</v>
      </c>
      <c r="GF93" t="n">
        <v/>
      </c>
      <c r="GG93" t="inlineStr">
        <is>
          <t>Sering</t>
        </is>
      </c>
      <c r="GH93" t="inlineStr">
        <is>
          <t>Tidak</t>
        </is>
      </c>
      <c r="GI93" t="n">
        <v/>
      </c>
      <c r="GJ93" t="n">
        <v/>
      </c>
      <c r="GK93" t="n">
        <v/>
      </c>
      <c r="GL93" t="n">
        <v/>
      </c>
      <c r="GM93" t="n">
        <v/>
      </c>
      <c r="GN93" t="n">
        <v/>
      </c>
      <c r="GO93" t="n">
        <v/>
      </c>
      <c r="GP93" t="inlineStr">
        <is>
          <t>Sebagian</t>
        </is>
      </c>
      <c r="GQ93" t="inlineStr">
        <is>
          <t>LPG</t>
        </is>
      </c>
      <c r="GR93" t="n">
        <v>1</v>
      </c>
      <c r="GS93" t="n">
        <v>0</v>
      </c>
      <c r="GT93" t="n">
        <v>0</v>
      </c>
      <c r="GU93" t="n">
        <v>0</v>
      </c>
      <c r="GV93" t="n">
        <v>0</v>
      </c>
      <c r="GW93" t="n">
        <v>0</v>
      </c>
      <c r="GX93" t="n">
        <v>0</v>
      </c>
      <c r="GY93" t="n">
        <v/>
      </c>
      <c r="GZ93" t="inlineStr">
        <is>
          <t>Ya</t>
        </is>
      </c>
      <c r="HA93" t="n">
        <v/>
      </c>
      <c r="HB93" t="n">
        <v/>
      </c>
      <c r="HC93" t="n">
        <v/>
      </c>
      <c r="HD93" t="n">
        <v/>
      </c>
      <c r="HE93" t="n">
        <v/>
      </c>
      <c r="HF93" t="n">
        <v/>
      </c>
      <c r="HG93" t="n">
        <v/>
      </c>
      <c r="HH93" t="n">
        <v/>
      </c>
      <c r="HI93" t="n">
        <v/>
      </c>
      <c r="HJ93" t="n">
        <v/>
      </c>
      <c r="HK93" t="n">
        <v/>
      </c>
      <c r="HL93" t="n">
        <v/>
      </c>
      <c r="HM93" t="n">
        <v/>
      </c>
      <c r="HN93" t="n">
        <v/>
      </c>
      <c r="HO93" t="n">
        <v/>
      </c>
      <c r="HP93" t="n">
        <v/>
      </c>
      <c r="HQ93" t="n">
        <v/>
      </c>
      <c r="HR93" t="n">
        <v/>
      </c>
      <c r="HS93" t="n">
        <v/>
      </c>
      <c r="HT93" t="n">
        <v/>
      </c>
      <c r="HU93" t="n">
        <v/>
      </c>
      <c r="HV93" t="n">
        <v/>
      </c>
      <c r="HW93" t="n">
        <v/>
      </c>
      <c r="HX93" t="n">
        <v/>
      </c>
      <c r="HY93" t="n">
        <v/>
      </c>
      <c r="HZ93" t="n">
        <v/>
      </c>
      <c r="IA93" t="n">
        <v>0</v>
      </c>
      <c r="IB93" t="n">
        <v>0</v>
      </c>
      <c r="IC93" t="n">
        <v/>
      </c>
      <c r="ID93" t="n">
        <v/>
      </c>
      <c r="IE93" t="n">
        <v/>
      </c>
      <c r="IF93" t="n">
        <v/>
      </c>
      <c r="IG93" t="n">
        <v/>
      </c>
      <c r="IH93" t="n">
        <v/>
      </c>
      <c r="II93" t="n">
        <v/>
      </c>
      <c r="IJ93" t="n">
        <v/>
      </c>
      <c r="IK93" t="inlineStr">
        <is>
          <t>&lt;15 kg</t>
        </is>
      </c>
      <c r="IL93" t="inlineStr">
        <is>
          <t>&lt;1 jam</t>
        </is>
      </c>
      <c r="IM93" t="inlineStr">
        <is>
          <t>Tidak</t>
        </is>
      </c>
      <c r="IN93" t="inlineStr">
        <is>
          <t>Tidak</t>
        </is>
      </c>
      <c r="IO93" t="inlineStr">
        <is>
          <t>Lebih bersih</t>
        </is>
      </c>
      <c r="IP93" t="n">
        <v/>
      </c>
      <c r="IQ93" t="inlineStr">
        <is>
          <t>Tidak pernah</t>
        </is>
      </c>
      <c r="IR93" t="n">
        <v/>
      </c>
      <c r="IS93" t="n">
        <v/>
      </c>
      <c r="IT93" t="n">
        <v/>
      </c>
      <c r="IU93" t="n">
        <v/>
      </c>
      <c r="IV93" t="n">
        <v/>
      </c>
      <c r="IW93" t="n">
        <v/>
      </c>
      <c r="IX93" t="n">
        <v/>
      </c>
      <c r="IY93" t="n">
        <v/>
      </c>
      <c r="IZ93" t="inlineStr">
        <is>
          <t>Tidak pernah</t>
        </is>
      </c>
      <c r="JA93" t="n">
        <v/>
      </c>
      <c r="JB93" t="n">
        <v/>
      </c>
      <c r="JC93" t="n">
        <v/>
      </c>
      <c r="JD93" t="n">
        <v/>
      </c>
      <c r="JE93" t="n">
        <v/>
      </c>
      <c r="JF93" t="n">
        <v/>
      </c>
      <c r="JG93" t="n">
        <v/>
      </c>
      <c r="JH93" t="n">
        <v/>
      </c>
      <c r="JI93" t="inlineStr">
        <is>
          <t>Tidak pernah</t>
        </is>
      </c>
      <c r="JJ93" t="n">
        <v/>
      </c>
      <c r="JK93" t="n">
        <v/>
      </c>
      <c r="JL93" t="n">
        <v/>
      </c>
      <c r="JM93" t="n">
        <v/>
      </c>
      <c r="JN93" t="n">
        <v/>
      </c>
      <c r="JO93" t="n">
        <v/>
      </c>
      <c r="JP93" t="n">
        <v/>
      </c>
      <c r="JQ93" t="n">
        <v/>
      </c>
      <c r="JR93" t="inlineStr">
        <is>
          <t>Tidak pernah</t>
        </is>
      </c>
      <c r="JS93" t="n">
        <v/>
      </c>
      <c r="JT93" t="n">
        <v/>
      </c>
      <c r="JU93" t="n">
        <v/>
      </c>
      <c r="JV93" t="n">
        <v/>
      </c>
      <c r="JW93" t="n">
        <v/>
      </c>
      <c r="JX93" t="n">
        <v/>
      </c>
      <c r="JY93" t="n">
        <v/>
      </c>
      <c r="JZ93" t="n">
        <v/>
      </c>
      <c r="KA93" t="inlineStr">
        <is>
          <t>Tidak pernah</t>
        </is>
      </c>
      <c r="KB93" t="n">
        <v/>
      </c>
      <c r="KC93" t="n">
        <v/>
      </c>
      <c r="KD93" t="n">
        <v/>
      </c>
      <c r="KE93" t="n">
        <v/>
      </c>
      <c r="KF93" t="n">
        <v/>
      </c>
      <c r="KG93" t="n">
        <v/>
      </c>
      <c r="KH93" t="n">
        <v/>
      </c>
      <c r="KI93" t="n">
        <v/>
      </c>
      <c r="KJ93" t="inlineStr">
        <is>
          <t>Tidak pernah</t>
        </is>
      </c>
      <c r="KK93" t="n">
        <v/>
      </c>
      <c r="KL93" t="n">
        <v/>
      </c>
      <c r="KM93" t="n">
        <v/>
      </c>
      <c r="KN93" t="n">
        <v/>
      </c>
      <c r="KO93" t="n">
        <v/>
      </c>
      <c r="KP93" t="n">
        <v/>
      </c>
      <c r="KQ93" t="n">
        <v/>
      </c>
      <c r="KR93" t="n">
        <v/>
      </c>
      <c r="KS93" t="inlineStr">
        <is>
          <t>Cukup membaik</t>
        </is>
      </c>
      <c r="KT93" t="inlineStr">
        <is>
          <t>0-1 kali</t>
        </is>
      </c>
      <c r="KU93" t="inlineStr">
        <is>
          <t>0-1 kali</t>
        </is>
      </c>
      <c r="KV93" t="inlineStr">
        <is>
          <t>Laki-laki dewasa</t>
        </is>
      </c>
      <c r="KW93" t="n">
        <v>1</v>
      </c>
      <c r="KX93" t="n">
        <v>0</v>
      </c>
      <c r="KY93" t="n">
        <v>0</v>
      </c>
      <c r="KZ93" t="n">
        <v>0</v>
      </c>
      <c r="LA93" t="inlineStr">
        <is>
          <t>Cukup membaik</t>
        </is>
      </c>
      <c r="LB93" t="inlineStr">
        <is>
          <t>Cukup membaik</t>
        </is>
      </c>
      <c r="LC93" t="n">
        <v>0</v>
      </c>
      <c r="LD93" t="n">
        <v>0</v>
      </c>
      <c r="LE93" t="n">
        <v>0</v>
      </c>
      <c r="LF93" t="n">
        <v>8</v>
      </c>
      <c r="LG93" t="inlineStr">
        <is>
          <t>Tidak</t>
        </is>
      </c>
      <c r="LH93" t="n">
        <v/>
      </c>
      <c r="LI93" t="n">
        <v>0</v>
      </c>
      <c r="LJ93" t="inlineStr">
        <is>
          <t>Kebutuhan rumah tangga</t>
        </is>
      </c>
      <c r="LK93" t="n">
        <v>0</v>
      </c>
      <c r="LL93" t="n">
        <v>0</v>
      </c>
      <c r="LM93" t="n">
        <v>0</v>
      </c>
      <c r="LN93" t="n">
        <v>0</v>
      </c>
      <c r="LO93" t="n">
        <v>1</v>
      </c>
      <c r="LP93" t="n">
        <v>0</v>
      </c>
      <c r="LQ93" t="n">
        <v>0</v>
      </c>
      <c r="LR93" t="n">
        <v/>
      </c>
      <c r="LS93" t="n">
        <v>0</v>
      </c>
      <c r="LT93" t="n">
        <v>0</v>
      </c>
      <c r="LU93" t="n">
        <v>0</v>
      </c>
      <c r="LV93" t="n">
        <v>0</v>
      </c>
      <c r="LW93" t="n">
        <v>0</v>
      </c>
      <c r="LX93" t="n">
        <v>0</v>
      </c>
      <c r="LY93" t="n">
        <v>0</v>
      </c>
      <c r="LZ93" t="n">
        <v>0</v>
      </c>
      <c r="MA93" t="n">
        <v>0</v>
      </c>
      <c r="MB93" t="inlineStr">
        <is>
          <t>Tidak</t>
        </is>
      </c>
      <c r="MC93" t="n">
        <v>0</v>
      </c>
      <c r="MD93" t="n">
        <v>0</v>
      </c>
      <c r="ME93" t="n">
        <v>0</v>
      </c>
      <c r="MF93" t="n">
        <v>0</v>
      </c>
      <c r="MG93" t="n">
        <v>0</v>
      </c>
      <c r="MH93" t="n">
        <v>0</v>
      </c>
      <c r="MI93" t="n">
        <v/>
      </c>
      <c r="MJ93" t="n">
        <v/>
      </c>
      <c r="MK93" t="n">
        <v/>
      </c>
      <c r="ML93" t="n">
        <v/>
      </c>
      <c r="MM93" t="n">
        <v/>
      </c>
      <c r="MN93" t="n">
        <v/>
      </c>
      <c r="MO93" t="n">
        <v/>
      </c>
      <c r="MP93" t="n">
        <v/>
      </c>
      <c r="MQ93" t="n">
        <v/>
      </c>
      <c r="MR93" t="inlineStr">
        <is>
          <t>Istirahat</t>
        </is>
      </c>
      <c r="MS93" t="n">
        <v/>
      </c>
      <c r="MT93" t="inlineStr">
        <is>
          <t>Istirahat</t>
        </is>
      </c>
      <c r="MU93" t="inlineStr">
        <is>
          <t>Tidak</t>
        </is>
      </c>
      <c r="MV93" t="n">
        <v/>
      </c>
      <c r="MW93" t="n">
        <v/>
      </c>
      <c r="MX93" t="n">
        <v/>
      </c>
      <c r="MY93" t="n">
        <v/>
      </c>
      <c r="MZ93" t="n">
        <v/>
      </c>
      <c r="NA93" t="n">
        <v/>
      </c>
      <c r="NB93" t="n">
        <v/>
      </c>
      <c r="NC93" t="n">
        <v/>
      </c>
      <c r="ND93" t="n">
        <v/>
      </c>
      <c r="NE93" t="n">
        <v/>
      </c>
      <c r="NF93" t="n">
        <v/>
      </c>
      <c r="NG93" t="n">
        <v/>
      </c>
      <c r="NH93" t="n">
        <v/>
      </c>
      <c r="NI93" t="n">
        <v/>
      </c>
      <c r="NJ93" t="n">
        <v/>
      </c>
      <c r="NK93" t="n">
        <v/>
      </c>
      <c r="NL93" t="inlineStr">
        <is>
          <t>Tidak</t>
        </is>
      </c>
      <c r="NM93" t="inlineStr">
        <is>
          <t>Kombinasi kredit/pinjaman dan dana hibah</t>
        </is>
      </c>
      <c r="NN93" t="inlineStr">
        <is>
          <t>5.000.001-7.000.000</t>
        </is>
      </c>
      <c r="NO93" t="inlineStr">
        <is>
          <t>Yayasan Rumah Energi atau BIRU</t>
        </is>
      </c>
      <c r="NP93" t="n">
        <v/>
      </c>
      <c r="NQ93" t="inlineStr">
        <is>
          <t>Koperasi</t>
        </is>
      </c>
      <c r="NR93" t="n">
        <v/>
      </c>
      <c r="NS93" t="n">
        <v>24</v>
      </c>
      <c r="NT93" t="inlineStr">
        <is>
          <t>Anggota keluarga - Laki-laki dewasa</t>
        </is>
      </c>
      <c r="NU93" t="n">
        <v/>
      </c>
      <c r="NV93" t="n">
        <v/>
      </c>
      <c r="NW93" t="n">
        <v/>
      </c>
      <c r="NX93" t="inlineStr">
        <is>
          <t>Sedikit meningkat</t>
        </is>
      </c>
      <c r="NY93" t="n">
        <v>60</v>
      </c>
      <c r="NZ93" t="n">
        <v>0</v>
      </c>
      <c r="OA93" t="n">
        <v>0</v>
      </c>
      <c r="OB93" t="n">
        <v>0</v>
      </c>
      <c r="OC93" t="n">
        <v>0</v>
      </c>
      <c r="OD93" t="n">
        <v>0</v>
      </c>
      <c r="OE93" t="inlineStr">
        <is>
          <t>Tidak ada perubahan</t>
        </is>
      </c>
      <c r="OF93" t="inlineStr">
        <is>
          <t>Sama saja (tidak ada perbedaan waktu memasak MAUPUN rasa/bau makanan bila dibandingkan penggunaan sebelumnya)</t>
        </is>
      </c>
      <c r="OG93" t="inlineStr">
        <is>
          <t>Tidak</t>
        </is>
      </c>
      <c r="OH93" t="n">
        <v>0</v>
      </c>
      <c r="OI93" t="n">
        <v>0</v>
      </c>
      <c r="OJ93" t="n">
        <v>0</v>
      </c>
      <c r="OK93" t="n">
        <v>0</v>
      </c>
      <c r="OL93" t="n">
        <v>0</v>
      </c>
      <c r="OM93" t="n">
        <v>0</v>
      </c>
      <c r="ON93" t="n">
        <v>0</v>
      </c>
      <c r="OO93" t="n">
        <v>0</v>
      </c>
      <c r="OP93" t="inlineStr">
        <is>
          <t>Sapi perah</t>
        </is>
      </c>
      <c r="OQ93" t="n">
        <v>0</v>
      </c>
      <c r="OR93" t="n">
        <v>1</v>
      </c>
      <c r="OS93" t="n">
        <v>0</v>
      </c>
      <c r="OT93" t="n">
        <v>0</v>
      </c>
      <c r="OU93" t="n">
        <v>0</v>
      </c>
      <c r="OV93" t="n">
        <v>0</v>
      </c>
      <c r="OW93" t="n">
        <v>0</v>
      </c>
      <c r="OX93" t="n">
        <v>0</v>
      </c>
      <c r="OY93" t="n">
        <v>0</v>
      </c>
      <c r="OZ93" t="inlineStr">
        <is>
          <t>Sapi perah</t>
        </is>
      </c>
      <c r="PA93" t="n">
        <v>0</v>
      </c>
      <c r="PB93" t="n">
        <v>1</v>
      </c>
      <c r="PC93" t="n">
        <v>0</v>
      </c>
      <c r="PD93" t="n">
        <v>0</v>
      </c>
      <c r="PE93" t="n">
        <v>0</v>
      </c>
      <c r="PF93" t="n">
        <v>0</v>
      </c>
      <c r="PG93" t="n">
        <v>0</v>
      </c>
      <c r="PH93" t="n">
        <v>0</v>
      </c>
      <c r="PI93" t="n">
        <v>0</v>
      </c>
      <c r="PJ93" t="inlineStr">
        <is>
          <t>Sapi perah</t>
        </is>
      </c>
      <c r="PK93" t="n">
        <v>0</v>
      </c>
      <c r="PL93" t="n">
        <v>1</v>
      </c>
      <c r="PM93" t="n">
        <v>0</v>
      </c>
      <c r="PN93" t="n">
        <v>0</v>
      </c>
      <c r="PO93" t="n">
        <v>0</v>
      </c>
      <c r="PP93" t="n">
        <v>0</v>
      </c>
      <c r="PQ93" t="n">
        <v>0</v>
      </c>
      <c r="PR93" t="n">
        <v>0</v>
      </c>
      <c r="PS93" t="n">
        <v>0</v>
      </c>
      <c r="PT93" t="n">
        <v/>
      </c>
      <c r="PU93" t="n">
        <v/>
      </c>
      <c r="PV93" t="n">
        <v/>
      </c>
      <c r="PW93" t="n">
        <v/>
      </c>
      <c r="PX93" t="n">
        <v/>
      </c>
      <c r="PY93" t="n">
        <v/>
      </c>
      <c r="PZ93" t="n">
        <v/>
      </c>
      <c r="QA93" t="n">
        <v/>
      </c>
      <c r="QB93" t="n">
        <v/>
      </c>
      <c r="QC93" t="n">
        <v/>
      </c>
      <c r="QD93" t="n">
        <v/>
      </c>
      <c r="QE93" t="inlineStr">
        <is>
          <t>1-Disebarkan ke lahan terbuka</t>
        </is>
      </c>
      <c r="QF93" t="n">
        <v>0</v>
      </c>
      <c r="QG93" t="n">
        <v>0</v>
      </c>
      <c r="QH93" t="n">
        <v>0</v>
      </c>
      <c r="QI93" t="n">
        <v>0</v>
      </c>
      <c r="QJ93" t="n">
        <v>0</v>
      </c>
      <c r="QK93" t="n">
        <v>1</v>
      </c>
      <c r="QL93" t="n">
        <v>0</v>
      </c>
      <c r="QM93" t="n">
        <v>0</v>
      </c>
      <c r="QN93" t="n">
        <v>0</v>
      </c>
      <c r="QO93" t="n">
        <v/>
      </c>
      <c r="QP93" t="n">
        <v/>
      </c>
      <c r="QQ93" t="n">
        <v/>
      </c>
      <c r="QR93" t="n">
        <v/>
      </c>
      <c r="QS93" t="n">
        <v/>
      </c>
      <c r="QT93" t="n">
        <v/>
      </c>
      <c r="QU93" t="n">
        <v/>
      </c>
      <c r="QV93" t="n">
        <v/>
      </c>
      <c r="QW93" t="n">
        <v/>
      </c>
      <c r="QX93" t="n">
        <v/>
      </c>
      <c r="QY93" t="n">
        <v/>
      </c>
      <c r="QZ93" t="n">
        <v/>
      </c>
      <c r="RA93" t="n">
        <v/>
      </c>
      <c r="RB93" t="n">
        <v/>
      </c>
      <c r="RC93" t="n">
        <v/>
      </c>
      <c r="RD93" t="n">
        <v/>
      </c>
      <c r="RE93" t="n">
        <v/>
      </c>
      <c r="RF93" t="n">
        <v/>
      </c>
      <c r="RG93" t="n">
        <v/>
      </c>
      <c r="RH93" t="n">
        <v/>
      </c>
      <c r="RI93" t="n">
        <v/>
      </c>
      <c r="RJ93" t="n">
        <v/>
      </c>
      <c r="RK93" t="n">
        <v/>
      </c>
      <c r="RL93" t="n">
        <v/>
      </c>
      <c r="RM93" t="n">
        <v/>
      </c>
      <c r="RN93" t="n">
        <v/>
      </c>
      <c r="RO93" t="n">
        <v/>
      </c>
      <c r="RP93" t="n">
        <v/>
      </c>
      <c r="RQ93" t="n">
        <v/>
      </c>
      <c r="RR93" t="n">
        <v/>
      </c>
      <c r="RS93" t="n">
        <v/>
      </c>
      <c r="RT93" t="n">
        <v/>
      </c>
      <c r="RU93" t="n">
        <v/>
      </c>
      <c r="RV93" t="n">
        <v/>
      </c>
      <c r="RW93" t="n">
        <v/>
      </c>
      <c r="RX93" t="n">
        <v/>
      </c>
      <c r="RY93" t="n">
        <v/>
      </c>
      <c r="RZ93" t="n">
        <v/>
      </c>
      <c r="SA93" t="n">
        <v/>
      </c>
      <c r="SB93" t="n">
        <v/>
      </c>
      <c r="SC93" t="n">
        <v/>
      </c>
      <c r="SD93" t="n">
        <v/>
      </c>
      <c r="SE93" t="n">
        <v/>
      </c>
      <c r="SF93" t="n">
        <v/>
      </c>
      <c r="SG93" t="n">
        <v/>
      </c>
      <c r="SH93" t="n">
        <v/>
      </c>
      <c r="SI93" t="n">
        <v/>
      </c>
      <c r="SJ93" t="n">
        <v/>
      </c>
      <c r="SK93" t="n">
        <v/>
      </c>
      <c r="SL93" t="n">
        <v/>
      </c>
      <c r="SM93" t="n">
        <v/>
      </c>
      <c r="SN93" t="n">
        <v/>
      </c>
      <c r="SO93" t="n">
        <v/>
      </c>
      <c r="SP93" t="n">
        <v/>
      </c>
      <c r="SQ93" t="n">
        <v/>
      </c>
      <c r="SR93" t="n">
        <v/>
      </c>
      <c r="SS93" t="n">
        <v/>
      </c>
      <c r="ST93" t="n">
        <v/>
      </c>
      <c r="SU93" t="n">
        <v/>
      </c>
      <c r="SV93" t="n">
        <v/>
      </c>
      <c r="SW93" t="n">
        <v/>
      </c>
      <c r="SX93" t="n">
        <v/>
      </c>
      <c r="SY93" t="n">
        <v/>
      </c>
      <c r="SZ93" t="n">
        <v>5</v>
      </c>
      <c r="TA93" t="n">
        <v/>
      </c>
      <c r="TB93" t="n">
        <v/>
      </c>
      <c r="TC93" t="n">
        <v/>
      </c>
      <c r="TD93" t="n">
        <v/>
      </c>
      <c r="TE93" t="n">
        <v/>
      </c>
      <c r="TF93" t="n">
        <v/>
      </c>
      <c r="TG93" t="n">
        <v/>
      </c>
      <c r="TH93" t="n">
        <v/>
      </c>
      <c r="TI93" t="n">
        <v/>
      </c>
      <c r="TJ93" t="n">
        <v/>
      </c>
      <c r="TK93" t="n">
        <v/>
      </c>
      <c r="TL93" t="n">
        <v/>
      </c>
      <c r="TM93" t="n">
        <v/>
      </c>
      <c r="TN93" t="n">
        <v/>
      </c>
      <c r="TO93" t="n">
        <v/>
      </c>
      <c r="TP93" t="n">
        <v/>
      </c>
      <c r="TQ93" t="n">
        <v/>
      </c>
      <c r="TR93" t="n">
        <v/>
      </c>
      <c r="TS93" t="n">
        <v/>
      </c>
      <c r="TT93" t="n">
        <v/>
      </c>
      <c r="TU93" t="n">
        <v/>
      </c>
      <c r="TV93" t="n">
        <v/>
      </c>
      <c r="TW93" t="n">
        <v/>
      </c>
      <c r="TX93" t="n">
        <v/>
      </c>
      <c r="TY93" t="n">
        <v/>
      </c>
      <c r="TZ93" t="n">
        <v/>
      </c>
      <c r="UA93" t="n">
        <v/>
      </c>
      <c r="UB93" t="n">
        <v/>
      </c>
      <c r="UC93" t="n">
        <v/>
      </c>
      <c r="UD93" t="n">
        <v/>
      </c>
      <c r="UE93" t="n">
        <v/>
      </c>
      <c r="UF93" t="n">
        <v/>
      </c>
      <c r="UG93" t="n">
        <v/>
      </c>
      <c r="UH93" t="n">
        <v/>
      </c>
      <c r="UI93" t="n">
        <v/>
      </c>
      <c r="UJ93" t="n">
        <v/>
      </c>
      <c r="UK93" t="n">
        <v/>
      </c>
      <c r="UL93" t="n">
        <v/>
      </c>
      <c r="UM93" t="n">
        <v/>
      </c>
      <c r="UN93" t="n">
        <v/>
      </c>
      <c r="UO93" t="n">
        <v/>
      </c>
      <c r="UP93" t="n">
        <v/>
      </c>
      <c r="UQ93" t="n">
        <v/>
      </c>
      <c r="UR93" t="n">
        <v/>
      </c>
      <c r="US93" t="n">
        <v/>
      </c>
      <c r="UT93" t="n">
        <v/>
      </c>
      <c r="UU93" t="n">
        <v/>
      </c>
      <c r="UV93" t="n">
        <v/>
      </c>
      <c r="UW93" t="n">
        <v/>
      </c>
      <c r="UX93" t="n">
        <v/>
      </c>
      <c r="UY93" t="n">
        <v/>
      </c>
      <c r="UZ93" t="n">
        <v/>
      </c>
      <c r="VA93" t="n">
        <v/>
      </c>
      <c r="VB93" t="n">
        <v/>
      </c>
      <c r="VC93" t="n">
        <v/>
      </c>
      <c r="VD93" t="n">
        <v/>
      </c>
      <c r="VE93" t="n">
        <v/>
      </c>
      <c r="VF93" t="n">
        <v/>
      </c>
      <c r="VG93" t="n">
        <v/>
      </c>
      <c r="VH93" t="n">
        <v/>
      </c>
      <c r="VI93" t="n">
        <v/>
      </c>
      <c r="VJ93" t="n">
        <v/>
      </c>
      <c r="VK93" t="n">
        <v/>
      </c>
      <c r="VL93" t="n">
        <v/>
      </c>
      <c r="VM93" t="n">
        <v/>
      </c>
      <c r="VN93" t="n">
        <v/>
      </c>
      <c r="VO93" t="n">
        <v/>
      </c>
      <c r="VP93" t="n">
        <v/>
      </c>
      <c r="VQ93" t="n">
        <v/>
      </c>
      <c r="VR93" t="n">
        <v/>
      </c>
      <c r="VS93" t="n">
        <v/>
      </c>
      <c r="VT93" t="n">
        <v/>
      </c>
      <c r="VU93" t="n">
        <v/>
      </c>
      <c r="VV93" t="n">
        <v/>
      </c>
      <c r="VW93" t="n">
        <v/>
      </c>
      <c r="VX93" t="n">
        <v/>
      </c>
      <c r="VY93" t="n">
        <v/>
      </c>
      <c r="VZ93" t="n">
        <v/>
      </c>
      <c r="WA93" t="n">
        <v/>
      </c>
      <c r="WB93" t="n">
        <v/>
      </c>
      <c r="WC93" t="n">
        <v/>
      </c>
      <c r="WD93" t="n">
        <v/>
      </c>
      <c r="WE93" t="n">
        <v/>
      </c>
      <c r="WF93" t="n">
        <v/>
      </c>
      <c r="WG93" t="n">
        <v/>
      </c>
      <c r="WH93" t="n">
        <v/>
      </c>
      <c r="WI93" t="n">
        <v/>
      </c>
      <c r="WJ93" t="n">
        <v/>
      </c>
      <c r="WK93" t="n">
        <v/>
      </c>
      <c r="WL93" t="n">
        <v/>
      </c>
      <c r="WM93" t="n">
        <v/>
      </c>
      <c r="WN93" t="n">
        <v/>
      </c>
      <c r="WO93" t="n">
        <v/>
      </c>
      <c r="WP93" t="n">
        <v/>
      </c>
      <c r="WQ93" t="n">
        <v/>
      </c>
      <c r="WR93" t="n">
        <v/>
      </c>
      <c r="WS93" t="n">
        <v/>
      </c>
      <c r="WT93" t="n">
        <v/>
      </c>
      <c r="WU93" t="n">
        <v/>
      </c>
      <c r="WV93" t="n">
        <v/>
      </c>
      <c r="WW93" t="n">
        <v/>
      </c>
      <c r="WX93" t="n">
        <v/>
      </c>
      <c r="WY93" t="n">
        <v/>
      </c>
      <c r="WZ93" t="n">
        <v/>
      </c>
      <c r="XA93" t="n">
        <v/>
      </c>
      <c r="XB93" t="n">
        <v/>
      </c>
      <c r="XC93" t="n">
        <v/>
      </c>
      <c r="XD93" t="n">
        <v/>
      </c>
      <c r="XE93" t="n">
        <v/>
      </c>
      <c r="XF93" t="n">
        <v/>
      </c>
      <c r="XG93" t="n">
        <v/>
      </c>
      <c r="XH93" t="n">
        <v/>
      </c>
      <c r="XI93" t="n">
        <v/>
      </c>
      <c r="XJ93" t="n">
        <v/>
      </c>
      <c r="XK93" t="n">
        <v/>
      </c>
      <c r="XL93" t="n">
        <v/>
      </c>
      <c r="XM93" t="n">
        <v/>
      </c>
      <c r="XN93" t="n">
        <v/>
      </c>
      <c r="XO93" t="n">
        <v/>
      </c>
      <c r="XP93" t="n">
        <v/>
      </c>
      <c r="XQ93" t="n">
        <v/>
      </c>
      <c r="XR93" t="n">
        <v/>
      </c>
      <c r="XS93" t="n">
        <v/>
      </c>
      <c r="XT93" t="n">
        <v/>
      </c>
      <c r="XU93" t="n">
        <v/>
      </c>
      <c r="XV93" t="n">
        <v/>
      </c>
      <c r="XW93" t="n">
        <v/>
      </c>
      <c r="XX93" t="n">
        <v/>
      </c>
      <c r="XY93" t="n">
        <v/>
      </c>
      <c r="XZ93" t="n">
        <v/>
      </c>
      <c r="YA93" t="n">
        <v/>
      </c>
      <c r="YB93" t="n">
        <v/>
      </c>
      <c r="YC93" t="n">
        <v/>
      </c>
      <c r="YD93" t="n">
        <v/>
      </c>
      <c r="YE93" t="n">
        <v/>
      </c>
      <c r="YF93" t="n">
        <v/>
      </c>
      <c r="YG93" t="n">
        <v/>
      </c>
      <c r="YH93" t="n">
        <v/>
      </c>
      <c r="YI93" t="n">
        <v/>
      </c>
      <c r="YJ93" t="n">
        <v/>
      </c>
      <c r="YK93" t="n">
        <v/>
      </c>
      <c r="YL93" t="n">
        <v/>
      </c>
      <c r="YM93" t="n">
        <v/>
      </c>
      <c r="YN93" t="n">
        <v/>
      </c>
      <c r="YO93" t="n">
        <v/>
      </c>
      <c r="YP93" t="n">
        <v/>
      </c>
      <c r="YQ93" t="n">
        <v/>
      </c>
      <c r="YR93" t="n">
        <v/>
      </c>
      <c r="YS93" t="n">
        <v/>
      </c>
      <c r="YT93" t="n">
        <v/>
      </c>
      <c r="YU93" t="n">
        <v/>
      </c>
      <c r="YV93" t="n">
        <v/>
      </c>
      <c r="YW93" t="n">
        <v/>
      </c>
      <c r="YX93" t="n">
        <v/>
      </c>
      <c r="YY93" t="n">
        <v/>
      </c>
      <c r="YZ93" t="n">
        <v/>
      </c>
      <c r="ZA93" t="n">
        <v/>
      </c>
      <c r="ZB93" t="n">
        <v/>
      </c>
      <c r="ZC93" t="n">
        <v/>
      </c>
      <c r="ZD93" t="n">
        <v/>
      </c>
      <c r="ZE93" t="n">
        <v/>
      </c>
      <c r="ZF93" t="n">
        <v/>
      </c>
      <c r="ZG93" t="n">
        <v/>
      </c>
      <c r="ZH93" t="n">
        <v/>
      </c>
      <c r="ZI93" t="n">
        <v/>
      </c>
      <c r="ZJ93" t="n">
        <v/>
      </c>
      <c r="ZK93" t="n">
        <v/>
      </c>
      <c r="ZL93" t="n">
        <v/>
      </c>
      <c r="ZM93" t="n">
        <v/>
      </c>
      <c r="ZN93" t="n">
        <v/>
      </c>
      <c r="ZO93" t="n">
        <v/>
      </c>
      <c r="ZP93" t="n">
        <v/>
      </c>
      <c r="ZQ93" t="n">
        <v/>
      </c>
      <c r="ZR93" t="n">
        <v/>
      </c>
      <c r="ZS93" t="n">
        <v/>
      </c>
      <c r="ZT93" t="n">
        <v/>
      </c>
      <c r="ZU93" t="n">
        <v/>
      </c>
      <c r="ZV93" t="n">
        <v/>
      </c>
      <c r="ZW93" t="n">
        <v/>
      </c>
      <c r="ZX93" t="n">
        <v/>
      </c>
      <c r="ZY93" t="n">
        <v/>
      </c>
      <c r="ZZ93" t="n">
        <v/>
      </c>
      <c r="AAA93" t="n">
        <v/>
      </c>
      <c r="AAB93" t="n">
        <v/>
      </c>
      <c r="AAC93" t="n">
        <v/>
      </c>
      <c r="AAD93" t="n">
        <v/>
      </c>
      <c r="AAE93" t="n">
        <v/>
      </c>
      <c r="AAF93" t="n">
        <v/>
      </c>
      <c r="AAG93" t="n">
        <v/>
      </c>
      <c r="AAH93" t="n">
        <v/>
      </c>
      <c r="AAI93" t="n">
        <v/>
      </c>
      <c r="AAJ93" t="n">
        <v/>
      </c>
      <c r="AAK93" t="n">
        <v/>
      </c>
      <c r="AAL93" t="inlineStr">
        <is>
          <t>Tidak</t>
        </is>
      </c>
      <c r="AAM93" t="n">
        <v/>
      </c>
      <c r="AAN93" t="n">
        <v/>
      </c>
      <c r="AAO93" t="n">
        <v/>
      </c>
      <c r="AAP93" t="n">
        <v/>
      </c>
      <c r="AAQ93" t="n">
        <v/>
      </c>
      <c r="AAR93" t="inlineStr">
        <is>
          <t>Tidak</t>
        </is>
      </c>
      <c r="AAS93" t="inlineStr">
        <is>
          <t>Mengetahui</t>
        </is>
      </c>
      <c r="AAT93" t="inlineStr">
        <is>
          <t>Didiamkan saja/dibiarkan di tempatnya (di bak/kolam penampung slurry)</t>
        </is>
      </c>
      <c r="AAU93" t="n">
        <v>0</v>
      </c>
      <c r="AAV93" t="n">
        <v>0</v>
      </c>
      <c r="AAW93" t="n">
        <v>0</v>
      </c>
      <c r="AAX93" t="n">
        <v>0</v>
      </c>
      <c r="AAY93" t="n">
        <v>0</v>
      </c>
      <c r="AAZ93" t="n">
        <v>1</v>
      </c>
      <c r="ABA93" t="n">
        <v>0</v>
      </c>
      <c r="ABB93" t="n">
        <v/>
      </c>
      <c r="ABC93" t="n">
        <v/>
      </c>
      <c r="ABD93" t="n">
        <v/>
      </c>
      <c r="ABE93" t="n">
        <v/>
      </c>
      <c r="ABF93" t="n">
        <v/>
      </c>
      <c r="ABG93" t="n">
        <v/>
      </c>
      <c r="ABH93" t="n">
        <v/>
      </c>
      <c r="ABI93" t="n">
        <v/>
      </c>
      <c r="ABJ93" t="n">
        <v/>
      </c>
      <c r="ABK93" t="n">
        <v/>
      </c>
      <c r="ABL93" t="n">
        <v/>
      </c>
      <c r="ABM93" t="n">
        <v/>
      </c>
      <c r="ABN93" t="n">
        <v/>
      </c>
      <c r="ABO93" t="n">
        <v/>
      </c>
      <c r="ABP93" t="n">
        <v/>
      </c>
      <c r="ABQ93" t="n">
        <v/>
      </c>
      <c r="ABR93" t="n">
        <v/>
      </c>
      <c r="ABS93" t="n">
        <v/>
      </c>
      <c r="ABT93" t="n">
        <v/>
      </c>
      <c r="ABU93" t="n">
        <v/>
      </c>
      <c r="ABV93" t="n">
        <v/>
      </c>
      <c r="ABW93" t="n">
        <v/>
      </c>
      <c r="ABX93" t="n">
        <v/>
      </c>
      <c r="ABY93" t="n">
        <v/>
      </c>
      <c r="ABZ93" t="n">
        <v/>
      </c>
      <c r="ACA93" t="n">
        <v/>
      </c>
      <c r="ACB93" t="n">
        <v/>
      </c>
      <c r="ACC93" t="n">
        <v/>
      </c>
      <c r="ACD93" t="n">
        <v/>
      </c>
      <c r="ACE93" t="n">
        <v/>
      </c>
      <c r="ACF93" t="n">
        <v/>
      </c>
      <c r="ACG93" t="n">
        <v/>
      </c>
      <c r="ACH93" t="n">
        <v/>
      </c>
      <c r="ACI93" t="n">
        <v/>
      </c>
      <c r="ACJ93" t="n">
        <v/>
      </c>
      <c r="ACK93" t="inlineStr">
        <is>
          <t>Tidak punya waktu mengumpulkannya</t>
        </is>
      </c>
      <c r="ACL93" t="n">
        <v>0</v>
      </c>
      <c r="ACM93" t="n">
        <v>0</v>
      </c>
      <c r="ACN93" t="n">
        <v>1</v>
      </c>
      <c r="ACO93" t="n">
        <v>0</v>
      </c>
      <c r="ACP93" t="n">
        <v>0</v>
      </c>
      <c r="ACQ93" t="n">
        <v>0</v>
      </c>
      <c r="ACR93" t="n">
        <v>0</v>
      </c>
      <c r="ACS93" t="n">
        <v/>
      </c>
      <c r="ACT93" t="inlineStr">
        <is>
          <t>Tidak</t>
        </is>
      </c>
      <c r="ACU93" t="inlineStr">
        <is>
          <t>Manfaat cukup signifikan, terasa di kehidupan sehari-hari</t>
        </is>
      </c>
      <c r="ACV93" t="inlineStr">
        <is>
          <t>Bertambah</t>
        </is>
      </c>
      <c r="ACW93" t="inlineStr">
        <is>
          <t>Anggota keluarga - Perempuan dewasa</t>
        </is>
      </c>
      <c r="ACX93" t="inlineStr">
        <is>
          <t>Netral/tidak tahu</t>
        </is>
      </c>
      <c r="ACY93" t="inlineStr">
        <is>
          <t>Anggota keluarga - Laki-laki dewasa Anggota keluarga - Perempuan dewasa</t>
        </is>
      </c>
      <c r="ACZ93" t="n">
        <v>1</v>
      </c>
      <c r="ADA93" t="n">
        <v>1</v>
      </c>
      <c r="ADB93" t="n">
        <v>0</v>
      </c>
      <c r="ADC93" t="n">
        <v>0</v>
      </c>
      <c r="ADD93" t="inlineStr">
        <is>
          <t>Puas</t>
        </is>
      </c>
      <c r="ADE93" t="inlineStr">
        <is>
          <t>Puas</t>
        </is>
      </c>
      <c r="ADF93" t="inlineStr">
        <is>
          <t>Puas</t>
        </is>
      </c>
      <c r="ADG93" t="inlineStr">
        <is>
          <t>Puas</t>
        </is>
      </c>
      <c r="ADH93" t="inlineStr">
        <is>
          <t>Tidak</t>
        </is>
      </c>
      <c r="ADI93" t="n">
        <v/>
      </c>
      <c r="ADJ93" t="inlineStr">
        <is>
          <t>Puas</t>
        </is>
      </c>
      <c r="ADK93" t="n">
        <v/>
      </c>
      <c r="ADL93" t="n">
        <v/>
      </c>
      <c r="ADM93" t="n">
        <v/>
      </c>
      <c r="ADN93" t="n">
        <v/>
      </c>
      <c r="ADO93" t="n">
        <v/>
      </c>
      <c r="ADP93" t="n">
        <v/>
      </c>
      <c r="ADQ93" t="n">
        <v/>
      </c>
      <c r="ADR93" t="n">
        <v/>
      </c>
      <c r="ADS93" t="n">
        <v/>
      </c>
      <c r="ADT93" t="n">
        <v/>
      </c>
      <c r="ADU93" t="inlineStr">
        <is>
          <t>Menghubungi CPO atau pendamping</t>
        </is>
      </c>
      <c r="ADV93" t="n">
        <v>0</v>
      </c>
      <c r="ADW93" t="n">
        <v>0</v>
      </c>
      <c r="ADX93" t="n">
        <v>0</v>
      </c>
      <c r="ADY93" t="n">
        <v>0</v>
      </c>
      <c r="ADZ93" t="n">
        <v>1</v>
      </c>
      <c r="AEA93" t="n">
        <v>0</v>
      </c>
      <c r="AEB93" t="n">
        <v>0</v>
      </c>
      <c r="AEC93" t="n">
        <v>0</v>
      </c>
      <c r="AED93" t="inlineStr">
        <is>
          <t>Tidak</t>
        </is>
      </c>
      <c r="AEE93" t="inlineStr">
        <is>
          <t>Laki-laki dewasa</t>
        </is>
      </c>
      <c r="AEF93" t="n">
        <v/>
      </c>
      <c r="AEG93" t="inlineStr">
        <is>
          <t>Menghubungi melalui rekan</t>
        </is>
      </c>
      <c r="AEH93" t="n">
        <v/>
      </c>
      <c r="AEI93" t="inlineStr">
        <is>
          <t>Tidak</t>
        </is>
      </c>
      <c r="AEJ93" t="inlineStr">
        <is>
          <t>Ya, selalu</t>
        </is>
      </c>
      <c r="AEK93" t="inlineStr">
        <is>
          <t>Mendapatkan subsidi</t>
        </is>
      </c>
      <c r="AEL93" t="n">
        <v>0</v>
      </c>
      <c r="AEM93" t="n">
        <v>0</v>
      </c>
      <c r="AEN93" t="n">
        <v>0</v>
      </c>
      <c r="AEO93" t="n">
        <v>0</v>
      </c>
      <c r="AEP93" t="n">
        <v>0</v>
      </c>
      <c r="AEQ93" t="n">
        <v>0</v>
      </c>
      <c r="AER93" t="n">
        <v>0</v>
      </c>
      <c r="AES93" t="n">
        <v>0</v>
      </c>
      <c r="AET93" t="n">
        <v>0</v>
      </c>
      <c r="AEU93" t="n">
        <v>0</v>
      </c>
      <c r="AEV93" t="n">
        <v>1</v>
      </c>
      <c r="AEW93" t="n">
        <v>0</v>
      </c>
      <c r="AEX93" t="n">
        <v/>
      </c>
      <c r="AEY93" t="inlineStr">
        <is>
          <t>Didukung oleh pihak lain atau ada subsidi</t>
        </is>
      </c>
      <c r="AEZ93" t="n">
        <v/>
      </c>
      <c r="AFA93" t="inlineStr">
        <is>
          <t>Koperasi</t>
        </is>
      </c>
      <c r="AFB93" t="n">
        <v/>
      </c>
      <c r="AFC93" t="inlineStr">
        <is>
          <t>1000560439-4_22_58.jpg</t>
        </is>
      </c>
      <c r="AFD93" t="inlineStr">
        <is>
          <t>https://kf.kobotoolbox.org/api/v2/assets/avstPQqLr3Ab3ZdcVTXZ6f/data/681469744/attachments/attCTCkBKeNQVGstkhmbJYrD/</t>
        </is>
      </c>
      <c r="AFE93" t="inlineStr">
        <is>
          <t>1000545008-4_24_5.jpg</t>
        </is>
      </c>
      <c r="AFF93" t="inlineStr">
        <is>
          <t>https://kf.kobotoolbox.org/api/v2/assets/avstPQqLr3Ab3ZdcVTXZ6f/data/681469744/attachments/attGffyCSAcMfKUBsrwKvJDu/</t>
        </is>
      </c>
      <c r="AFG93" t="inlineStr">
        <is>
          <t>Yudi</t>
        </is>
      </c>
      <c r="AFH93" t="n">
        <v/>
      </c>
      <c r="AFI93" t="inlineStr">
        <is>
          <t>Ybs kerja diluar kota 1 minggu sekali dan istrinya juga sedang keluar sehingga survey dilakukan sekalian pada kakaknya... Untuk data2 dimasukkan dengan kondisi keluarga ybs</t>
        </is>
      </c>
    </row>
    <row r="94">
      <c r="A94" t="n">
        <v/>
      </c>
      <c r="B94" t="n">
        <v/>
      </c>
      <c r="C94" t="n">
        <v/>
      </c>
      <c r="D94" t="inlineStr">
        <is>
          <t>imam</t>
        </is>
      </c>
      <c r="E94" t="n">
        <v>85736664468</v>
      </c>
      <c r="F94" t="inlineStr">
        <is>
          <t>-7.919964 112.737885 591.5 15.89299964908785</t>
        </is>
      </c>
      <c r="G94" t="n">
        <v>-7.919964</v>
      </c>
      <c r="H94" t="n">
        <v>112.737885</v>
      </c>
      <c r="I94" t="n">
        <v>591.5</v>
      </c>
      <c r="J94" t="n">
        <v>15.89299965</v>
      </c>
      <c r="K94" t="n">
        <v>0</v>
      </c>
      <c r="L94" t="inlineStr">
        <is>
          <t>-7.920519 112.737968 591.5 135.60000610351562</t>
        </is>
      </c>
      <c r="M94" t="n">
        <v>-7.920519</v>
      </c>
      <c r="N94" t="n">
        <v>112.737968</v>
      </c>
      <c r="O94" t="n">
        <v>591.5</v>
      </c>
      <c r="P94" t="n">
        <v>135.6000061</v>
      </c>
      <c r="Q94" t="n">
        <v>0</v>
      </c>
      <c r="R94" t="inlineStr">
        <is>
          <t>Jawa Timur</t>
        </is>
      </c>
      <c r="S94" t="n">
        <v>0</v>
      </c>
      <c r="T94" t="n">
        <v>0</v>
      </c>
      <c r="U94" t="n">
        <v>0</v>
      </c>
      <c r="V94" t="n">
        <v>0</v>
      </c>
      <c r="W94" t="n">
        <v>0</v>
      </c>
      <c r="X94" t="n">
        <v>1</v>
      </c>
      <c r="Y94" t="n">
        <v>0</v>
      </c>
      <c r="Z94" t="n">
        <v>0</v>
      </c>
      <c r="AA94" t="n">
        <v>0</v>
      </c>
      <c r="AB94" t="n">
        <v>0</v>
      </c>
      <c r="AC94" t="inlineStr">
        <is>
          <t>MALANG</t>
        </is>
      </c>
      <c r="AD94" t="inlineStr">
        <is>
          <t>JABUNG</t>
        </is>
      </c>
      <c r="AE94" t="inlineStr">
        <is>
          <t>JABUNG</t>
        </is>
      </c>
      <c r="AF94" t="inlineStr">
        <is>
          <t>KAN JABUNG</t>
        </is>
      </c>
      <c r="AG94" t="inlineStr">
        <is>
          <t>KJP0756</t>
        </is>
      </c>
      <c r="AH94" t="n">
        <v>9</v>
      </c>
      <c r="AI94" t="inlineStr">
        <is>
          <t>VPA2</t>
        </is>
      </c>
      <c r="AJ94" t="inlineStr">
        <is>
          <t>Aktif</t>
        </is>
      </c>
      <c r="AK94" t="n">
        <v>50</v>
      </c>
      <c r="AL94" t="inlineStr">
        <is>
          <t>Laki-laki</t>
        </is>
      </c>
      <c r="AM94" t="inlineStr">
        <is>
          <t>Sudah menikah</t>
        </is>
      </c>
      <c r="AN94" t="inlineStr">
        <is>
          <t>SD/Sederajat</t>
        </is>
      </c>
      <c r="AO94" t="inlineStr">
        <is>
          <t>Peternak</t>
        </is>
      </c>
      <c r="AP94" t="n">
        <v>0</v>
      </c>
      <c r="AQ94" t="n">
        <v>1</v>
      </c>
      <c r="AR94" t="n">
        <v>0</v>
      </c>
      <c r="AS94" t="n">
        <v>0</v>
      </c>
      <c r="AT94" t="n">
        <v>0</v>
      </c>
      <c r="AU94" t="n">
        <v>0</v>
      </c>
      <c r="AV94" t="n">
        <v>0</v>
      </c>
      <c r="AW94" t="n">
        <v>0</v>
      </c>
      <c r="AX94" t="n">
        <v/>
      </c>
      <c r="AY94" t="inlineStr">
        <is>
          <t>Wiraswasta</t>
        </is>
      </c>
      <c r="AZ94" t="n">
        <v>0</v>
      </c>
      <c r="BA94" t="n">
        <v>0</v>
      </c>
      <c r="BB94" t="n">
        <v>0</v>
      </c>
      <c r="BC94" t="n">
        <v>1</v>
      </c>
      <c r="BD94" t="n">
        <v>0</v>
      </c>
      <c r="BE94" t="n">
        <v>0</v>
      </c>
      <c r="BF94" t="n">
        <v>0</v>
      </c>
      <c r="BG94" t="n">
        <v>0</v>
      </c>
      <c r="BH94" t="n">
        <v/>
      </c>
      <c r="BI94" t="inlineStr">
        <is>
          <t>&gt;Rp3.500.000</t>
        </is>
      </c>
      <c r="BJ94" t="n">
        <v>1</v>
      </c>
      <c r="BK94" t="n">
        <v>1</v>
      </c>
      <c r="BL94" t="n">
        <v>1</v>
      </c>
      <c r="BM94" t="n">
        <v>0</v>
      </c>
      <c r="BN94" t="inlineStr">
        <is>
          <t>Milik sendiri</t>
        </is>
      </c>
      <c r="BO94" t="inlineStr">
        <is>
          <t>Permanen (dinding bata dan semen)</t>
        </is>
      </c>
      <c r="BP94" t="n">
        <v>1</v>
      </c>
      <c r="BQ94" t="n">
        <v>0</v>
      </c>
      <c r="BR94" t="n">
        <v>0</v>
      </c>
      <c r="BS94" t="n">
        <v>0</v>
      </c>
      <c r="BT94" t="n">
        <v>0</v>
      </c>
      <c r="BU94" t="n">
        <v/>
      </c>
      <c r="BV94" t="inlineStr">
        <is>
          <t>Semen Keramik/ubin</t>
        </is>
      </c>
      <c r="BW94" t="n">
        <v>0</v>
      </c>
      <c r="BX94" t="n">
        <v>1</v>
      </c>
      <c r="BY94" t="n">
        <v>1</v>
      </c>
      <c r="BZ94" t="n">
        <v>0</v>
      </c>
      <c r="CA94" t="n">
        <v>0</v>
      </c>
      <c r="CB94" t="n">
        <v/>
      </c>
      <c r="CC94" t="inlineStr">
        <is>
          <t>Genting</t>
        </is>
      </c>
      <c r="CD94" t="n">
        <v>0</v>
      </c>
      <c r="CE94" t="n">
        <v>0</v>
      </c>
      <c r="CF94" t="n">
        <v>0</v>
      </c>
      <c r="CG94" t="n">
        <v>0</v>
      </c>
      <c r="CH94" t="n">
        <v>0</v>
      </c>
      <c r="CI94" t="n">
        <v>1</v>
      </c>
      <c r="CJ94" t="n">
        <v>0</v>
      </c>
      <c r="CK94" t="n">
        <v/>
      </c>
      <c r="CL94" t="inlineStr">
        <is>
          <t>Ya</t>
        </is>
      </c>
      <c r="CM94" t="n">
        <v>2018</v>
      </c>
      <c r="CN94" t="inlineStr">
        <is>
          <t>Fixed-Dome (Kubah Tetap)</t>
        </is>
      </c>
      <c r="CO94" t="inlineStr">
        <is>
          <t>8 m³ (6-7 ekor sapi, ±6,5 jam memasak/hari, ±65 kg slurry/hari)</t>
        </is>
      </c>
      <c r="CP94" t="inlineStr">
        <is>
          <t>Anggota keluarga - laki-laki</t>
        </is>
      </c>
      <c r="CQ94" t="n">
        <v>0</v>
      </c>
      <c r="CR94" t="n">
        <v>0</v>
      </c>
      <c r="CS94" t="n">
        <v>0</v>
      </c>
      <c r="CT94" t="n">
        <v>0</v>
      </c>
      <c r="CU94" t="n">
        <v>1</v>
      </c>
      <c r="CV94" t="n">
        <v>0</v>
      </c>
      <c r="CW94" t="n">
        <v>0</v>
      </c>
      <c r="CX94" t="n">
        <v>0</v>
      </c>
      <c r="CY94" t="inlineStr">
        <is>
          <t>Anggota keluarga - laki-laki Anggota keluarga - perempuan dewasa</t>
        </is>
      </c>
      <c r="CZ94" t="n">
        <v>1</v>
      </c>
      <c r="DA94" t="n">
        <v>1</v>
      </c>
      <c r="DB94" t="n">
        <v>0</v>
      </c>
      <c r="DC94" t="n">
        <v/>
      </c>
      <c r="DD94" t="inlineStr">
        <is>
          <t>Anggota keluarga - laki-laki CPO atau pendamping</t>
        </is>
      </c>
      <c r="DE94" t="n">
        <v>1</v>
      </c>
      <c r="DF94" t="n">
        <v>0</v>
      </c>
      <c r="DG94" t="n">
        <v>1</v>
      </c>
      <c r="DH94" t="n">
        <v>0</v>
      </c>
      <c r="DI94" t="n">
        <v/>
      </c>
      <c r="DJ94" t="inlineStr">
        <is>
          <t>Anggota keluarga - laki-laki CPO atau pendamping</t>
        </is>
      </c>
      <c r="DK94" t="n">
        <v>1</v>
      </c>
      <c r="DL94" t="n">
        <v>0</v>
      </c>
      <c r="DM94" t="n">
        <v>1</v>
      </c>
      <c r="DN94" t="n">
        <v>0</v>
      </c>
      <c r="DO94" t="n">
        <v/>
      </c>
      <c r="DP94" t="inlineStr">
        <is>
          <t>Ya</t>
        </is>
      </c>
      <c r="DQ94" t="n">
        <v/>
      </c>
      <c r="DR94" t="n">
        <v/>
      </c>
      <c r="DS94" t="n">
        <v/>
      </c>
      <c r="DT94" t="n">
        <v/>
      </c>
      <c r="DU94" t="n">
        <v/>
      </c>
      <c r="DV94" t="n">
        <v/>
      </c>
      <c r="DW94" t="n">
        <v/>
      </c>
      <c r="DX94" t="n">
        <v/>
      </c>
      <c r="DY94" t="n">
        <v/>
      </c>
      <c r="DZ94" t="n">
        <v/>
      </c>
      <c r="EA94" t="n">
        <v/>
      </c>
      <c r="EB94" t="n">
        <v/>
      </c>
      <c r="EC94" t="n">
        <v/>
      </c>
      <c r="ED94" t="n">
        <v/>
      </c>
      <c r="EE94" t="n">
        <v/>
      </c>
      <c r="EF94" t="n">
        <v/>
      </c>
      <c r="EG94" t="n">
        <v/>
      </c>
      <c r="EH94" t="n">
        <v/>
      </c>
      <c r="EI94" t="inlineStr">
        <is>
          <t>Tidak ada masalah</t>
        </is>
      </c>
      <c r="EJ94" t="n">
        <v>0</v>
      </c>
      <c r="EK94" t="n">
        <v>0</v>
      </c>
      <c r="EL94" t="n">
        <v>0</v>
      </c>
      <c r="EM94" t="n">
        <v>1</v>
      </c>
      <c r="EN94" t="n">
        <v>0</v>
      </c>
      <c r="EO94" t="n">
        <v/>
      </c>
      <c r="EP94" t="inlineStr">
        <is>
          <t>Ya, cukup jelas dan mudah diikuti</t>
        </is>
      </c>
      <c r="EQ94" t="inlineStr">
        <is>
          <t>Pelatihan</t>
        </is>
      </c>
      <c r="ER94" t="inlineStr">
        <is>
          <t>CPO atau pendamping Staff BIRU</t>
        </is>
      </c>
      <c r="ES94" t="n">
        <v>1</v>
      </c>
      <c r="ET94" t="n">
        <v>1</v>
      </c>
      <c r="EU94" t="n">
        <v>0</v>
      </c>
      <c r="EV94" t="n">
        <v>0</v>
      </c>
      <c r="EW94" t="n">
        <v/>
      </c>
      <c r="EX94" t="inlineStr">
        <is>
          <t>Anggota keluarga - Laki-laki</t>
        </is>
      </c>
      <c r="EY94" t="n">
        <v>1</v>
      </c>
      <c r="EZ94" t="n">
        <v>0</v>
      </c>
      <c r="FA94" t="n">
        <v>0</v>
      </c>
      <c r="FB94" t="n">
        <v/>
      </c>
      <c r="FC94" t="inlineStr">
        <is>
          <t>Setiap hari</t>
        </is>
      </c>
      <c r="FD94" t="n">
        <v/>
      </c>
      <c r="FE94" t="inlineStr">
        <is>
          <t>Mengetahui</t>
        </is>
      </c>
      <c r="FF94" t="inlineStr">
        <is>
          <t>Sering (setiap minggu)</t>
        </is>
      </c>
      <c r="FG94" t="inlineStr">
        <is>
          <t>Mengetahui</t>
        </is>
      </c>
      <c r="FH94" t="inlineStr">
        <is>
          <t>Sering (setiap minggu)</t>
        </is>
      </c>
      <c r="FI94" t="inlineStr">
        <is>
          <t>Mengetahui</t>
        </is>
      </c>
      <c r="FJ94" t="inlineStr">
        <is>
          <t>Selalu (setiap hari)</t>
        </is>
      </c>
      <c r="FK94" t="inlineStr">
        <is>
          <t>Mengetahui</t>
        </is>
      </c>
      <c r="FL94" t="inlineStr">
        <is>
          <t>Sering (setiap minggu)</t>
        </is>
      </c>
      <c r="FM94" t="inlineStr">
        <is>
          <t>Mengetahui</t>
        </is>
      </c>
      <c r="FN94" t="inlineStr">
        <is>
          <t>Sering (setiap minggu)</t>
        </is>
      </c>
      <c r="FO94" t="inlineStr">
        <is>
          <t>Mengetahui</t>
        </is>
      </c>
      <c r="FP94" t="inlineStr">
        <is>
          <t>Sering (setiap minggu)</t>
        </is>
      </c>
      <c r="FQ94" t="inlineStr">
        <is>
          <t>Mengetahui</t>
        </is>
      </c>
      <c r="FR94" t="inlineStr">
        <is>
          <t>Ya</t>
        </is>
      </c>
      <c r="FS94" t="inlineStr">
        <is>
          <t>Mengetahui</t>
        </is>
      </c>
      <c r="FT94" t="inlineStr">
        <is>
          <t>Ya, terkadang</t>
        </is>
      </c>
      <c r="FU94" t="inlineStr">
        <is>
          <t>Perempuan dewasa</t>
        </is>
      </c>
      <c r="FV94" t="n">
        <v>0</v>
      </c>
      <c r="FW94" t="n">
        <v>1</v>
      </c>
      <c r="FX94" t="n">
        <v>0</v>
      </c>
      <c r="FY94" t="n">
        <v>0</v>
      </c>
      <c r="FZ94" t="inlineStr">
        <is>
          <t>Memahami</t>
        </is>
      </c>
      <c r="GA94" t="inlineStr">
        <is>
          <t>Pelatihan</t>
        </is>
      </c>
      <c r="GB94" t="n">
        <v>0</v>
      </c>
      <c r="GC94" t="n">
        <v>1</v>
      </c>
      <c r="GD94" t="n">
        <v>0</v>
      </c>
      <c r="GE94" t="n">
        <v>0</v>
      </c>
      <c r="GF94" t="n">
        <v/>
      </c>
      <c r="GG94" t="inlineStr">
        <is>
          <t>Sering</t>
        </is>
      </c>
      <c r="GH94" t="inlineStr">
        <is>
          <t>Tidak</t>
        </is>
      </c>
      <c r="GI94" t="n">
        <v/>
      </c>
      <c r="GJ94" t="n">
        <v/>
      </c>
      <c r="GK94" t="n">
        <v/>
      </c>
      <c r="GL94" t="n">
        <v/>
      </c>
      <c r="GM94" t="n">
        <v/>
      </c>
      <c r="GN94" t="n">
        <v/>
      </c>
      <c r="GO94" t="n">
        <v/>
      </c>
      <c r="GP94" t="inlineStr">
        <is>
          <t>Sebagian</t>
        </is>
      </c>
      <c r="GQ94" t="inlineStr">
        <is>
          <t>Kayu bakar</t>
        </is>
      </c>
      <c r="GR94" t="n">
        <v>0</v>
      </c>
      <c r="GS94" t="n">
        <v>1</v>
      </c>
      <c r="GT94" t="n">
        <v>0</v>
      </c>
      <c r="GU94" t="n">
        <v>0</v>
      </c>
      <c r="GV94" t="n">
        <v>0</v>
      </c>
      <c r="GW94" t="n">
        <v>0</v>
      </c>
      <c r="GX94" t="n">
        <v>0</v>
      </c>
      <c r="GY94" t="n">
        <v/>
      </c>
      <c r="GZ94" t="inlineStr">
        <is>
          <t>Ya</t>
        </is>
      </c>
      <c r="HA94" t="n">
        <v/>
      </c>
      <c r="HB94" t="n">
        <v/>
      </c>
      <c r="HC94" t="n">
        <v/>
      </c>
      <c r="HD94" t="n">
        <v/>
      </c>
      <c r="HE94" t="n">
        <v/>
      </c>
      <c r="HF94" t="n">
        <v/>
      </c>
      <c r="HG94" t="n">
        <v/>
      </c>
      <c r="HH94" t="n">
        <v/>
      </c>
      <c r="HI94" t="n">
        <v/>
      </c>
      <c r="HJ94" t="n">
        <v/>
      </c>
      <c r="HK94" t="n">
        <v/>
      </c>
      <c r="HL94" t="n">
        <v/>
      </c>
      <c r="HM94" t="n">
        <v/>
      </c>
      <c r="HN94" t="n">
        <v/>
      </c>
      <c r="HO94" t="n">
        <v/>
      </c>
      <c r="HP94" t="n">
        <v/>
      </c>
      <c r="HQ94" t="n">
        <v/>
      </c>
      <c r="HR94" t="n">
        <v/>
      </c>
      <c r="HS94" t="n">
        <v/>
      </c>
      <c r="HT94" t="n">
        <v/>
      </c>
      <c r="HU94" t="n">
        <v/>
      </c>
      <c r="HV94" t="n">
        <v/>
      </c>
      <c r="HW94" t="n">
        <v/>
      </c>
      <c r="HX94" t="n">
        <v/>
      </c>
      <c r="HY94" t="n">
        <v>1</v>
      </c>
      <c r="HZ94" t="n">
        <v>70000</v>
      </c>
      <c r="IA94" t="n">
        <v/>
      </c>
      <c r="IB94" t="n">
        <v/>
      </c>
      <c r="IC94" t="n">
        <v/>
      </c>
      <c r="ID94" t="n">
        <v/>
      </c>
      <c r="IE94" t="n">
        <v/>
      </c>
      <c r="IF94" t="n">
        <v/>
      </c>
      <c r="IG94" t="n">
        <v/>
      </c>
      <c r="IH94" t="n">
        <v/>
      </c>
      <c r="II94" t="n">
        <v/>
      </c>
      <c r="IJ94" t="n">
        <v/>
      </c>
      <c r="IK94" t="inlineStr">
        <is>
          <t>50-65 kg</t>
        </is>
      </c>
      <c r="IL94" t="inlineStr">
        <is>
          <t>1-3 jam</t>
        </is>
      </c>
      <c r="IM94" t="inlineStr">
        <is>
          <t>Ya</t>
        </is>
      </c>
      <c r="IN94" t="inlineStr">
        <is>
          <t>Ya</t>
        </is>
      </c>
      <c r="IO94" t="inlineStr">
        <is>
          <t>Lebih bersih</t>
        </is>
      </c>
      <c r="IP94" t="inlineStr">
        <is>
          <t>Tidak ada perubahan</t>
        </is>
      </c>
      <c r="IQ94" t="inlineStr">
        <is>
          <t>Tidak pernah</t>
        </is>
      </c>
      <c r="IR94" t="n">
        <v/>
      </c>
      <c r="IS94" t="n">
        <v/>
      </c>
      <c r="IT94" t="n">
        <v/>
      </c>
      <c r="IU94" t="n">
        <v/>
      </c>
      <c r="IV94" t="n">
        <v/>
      </c>
      <c r="IW94" t="n">
        <v/>
      </c>
      <c r="IX94" t="n">
        <v/>
      </c>
      <c r="IY94" t="n">
        <v/>
      </c>
      <c r="IZ94" t="inlineStr">
        <is>
          <t>Tidak pernah</t>
        </is>
      </c>
      <c r="JA94" t="n">
        <v/>
      </c>
      <c r="JB94" t="n">
        <v/>
      </c>
      <c r="JC94" t="n">
        <v/>
      </c>
      <c r="JD94" t="n">
        <v/>
      </c>
      <c r="JE94" t="n">
        <v/>
      </c>
      <c r="JF94" t="n">
        <v/>
      </c>
      <c r="JG94" t="n">
        <v/>
      </c>
      <c r="JH94" t="n">
        <v/>
      </c>
      <c r="JI94" t="inlineStr">
        <is>
          <t>Tidak pernah</t>
        </is>
      </c>
      <c r="JJ94" t="n">
        <v/>
      </c>
      <c r="JK94" t="n">
        <v/>
      </c>
      <c r="JL94" t="n">
        <v/>
      </c>
      <c r="JM94" t="n">
        <v/>
      </c>
      <c r="JN94" t="n">
        <v/>
      </c>
      <c r="JO94" t="n">
        <v/>
      </c>
      <c r="JP94" t="n">
        <v/>
      </c>
      <c r="JQ94" t="n">
        <v/>
      </c>
      <c r="JR94" t="inlineStr">
        <is>
          <t>Tidak pernah</t>
        </is>
      </c>
      <c r="JS94" t="n">
        <v/>
      </c>
      <c r="JT94" t="n">
        <v/>
      </c>
      <c r="JU94" t="n">
        <v/>
      </c>
      <c r="JV94" t="n">
        <v/>
      </c>
      <c r="JW94" t="n">
        <v/>
      </c>
      <c r="JX94" t="n">
        <v/>
      </c>
      <c r="JY94" t="n">
        <v/>
      </c>
      <c r="JZ94" t="n">
        <v/>
      </c>
      <c r="KA94" t="inlineStr">
        <is>
          <t>Tidak pernah</t>
        </is>
      </c>
      <c r="KB94" t="n">
        <v/>
      </c>
      <c r="KC94" t="n">
        <v/>
      </c>
      <c r="KD94" t="n">
        <v/>
      </c>
      <c r="KE94" t="n">
        <v/>
      </c>
      <c r="KF94" t="n">
        <v/>
      </c>
      <c r="KG94" t="n">
        <v/>
      </c>
      <c r="KH94" t="n">
        <v/>
      </c>
      <c r="KI94" t="n">
        <v/>
      </c>
      <c r="KJ94" t="inlineStr">
        <is>
          <t>Tidak pernah</t>
        </is>
      </c>
      <c r="KK94" t="n">
        <v/>
      </c>
      <c r="KL94" t="n">
        <v/>
      </c>
      <c r="KM94" t="n">
        <v/>
      </c>
      <c r="KN94" t="n">
        <v/>
      </c>
      <c r="KO94" t="n">
        <v/>
      </c>
      <c r="KP94" t="n">
        <v/>
      </c>
      <c r="KQ94" t="n">
        <v/>
      </c>
      <c r="KR94" t="n">
        <v/>
      </c>
      <c r="KS94" t="inlineStr">
        <is>
          <t>Jauh lebih baik</t>
        </is>
      </c>
      <c r="KT94" t="inlineStr">
        <is>
          <t>0-1 kali</t>
        </is>
      </c>
      <c r="KU94" t="inlineStr">
        <is>
          <t>0-1 kali</t>
        </is>
      </c>
      <c r="KV94" t="inlineStr">
        <is>
          <t>Tidak ada</t>
        </is>
      </c>
      <c r="KW94" t="n">
        <v>0</v>
      </c>
      <c r="KX94" t="n">
        <v>0</v>
      </c>
      <c r="KY94" t="n">
        <v>0</v>
      </c>
      <c r="KZ94" t="n">
        <v>1</v>
      </c>
      <c r="LA94" t="inlineStr">
        <is>
          <t>Cukup membaik</t>
        </is>
      </c>
      <c r="LB94" t="inlineStr">
        <is>
          <t>Cukup membaik</t>
        </is>
      </c>
      <c r="LC94" t="n">
        <v>0</v>
      </c>
      <c r="LD94" t="n">
        <v>6</v>
      </c>
      <c r="LE94" t="n">
        <v>0</v>
      </c>
      <c r="LF94" t="n">
        <v>0</v>
      </c>
      <c r="LG94" t="inlineStr">
        <is>
          <t>Ya</t>
        </is>
      </c>
      <c r="LH94" t="n">
        <v>70000</v>
      </c>
      <c r="LI94" t="n">
        <v/>
      </c>
      <c r="LJ94" t="inlineStr">
        <is>
          <t>Kebutuhan rumah tangga</t>
        </is>
      </c>
      <c r="LK94" t="n">
        <v>0</v>
      </c>
      <c r="LL94" t="n">
        <v>0</v>
      </c>
      <c r="LM94" t="n">
        <v>0</v>
      </c>
      <c r="LN94" t="n">
        <v>0</v>
      </c>
      <c r="LO94" t="n">
        <v>1</v>
      </c>
      <c r="LP94" t="n">
        <v>0</v>
      </c>
      <c r="LQ94" t="n">
        <v>0</v>
      </c>
      <c r="LR94" t="n">
        <v/>
      </c>
      <c r="LS94" t="n">
        <v>10</v>
      </c>
      <c r="LT94" t="n">
        <v>0</v>
      </c>
      <c r="LU94" t="n">
        <v>0</v>
      </c>
      <c r="LV94" t="n">
        <v>5</v>
      </c>
      <c r="LW94" t="n">
        <v>5</v>
      </c>
      <c r="LX94" t="n">
        <v>0</v>
      </c>
      <c r="LY94" t="n">
        <v>5</v>
      </c>
      <c r="LZ94" t="n">
        <v>5</v>
      </c>
      <c r="MA94" t="n">
        <v>0</v>
      </c>
      <c r="MB94" t="inlineStr">
        <is>
          <t>Ya</t>
        </is>
      </c>
      <c r="MC94" t="n">
        <v>10</v>
      </c>
      <c r="MD94" t="n">
        <v>10</v>
      </c>
      <c r="ME94" t="n">
        <v>5</v>
      </c>
      <c r="MF94" t="n">
        <v>5</v>
      </c>
      <c r="MG94" t="n">
        <v>0</v>
      </c>
      <c r="MH94" t="n">
        <v>0</v>
      </c>
      <c r="MI94" t="inlineStr">
        <is>
          <t>Istirahat</t>
        </is>
      </c>
      <c r="MJ94" t="n">
        <v>0</v>
      </c>
      <c r="MK94" t="n">
        <v>0</v>
      </c>
      <c r="ML94" t="n">
        <v>1</v>
      </c>
      <c r="MM94" t="n">
        <v>0</v>
      </c>
      <c r="MN94" t="n">
        <v>0</v>
      </c>
      <c r="MO94" t="n">
        <v>0</v>
      </c>
      <c r="MP94" t="n">
        <v/>
      </c>
      <c r="MQ94" t="n">
        <v/>
      </c>
      <c r="MR94" t="inlineStr">
        <is>
          <t>Istirahat</t>
        </is>
      </c>
      <c r="MS94" t="n">
        <v/>
      </c>
      <c r="MT94" t="inlineStr">
        <is>
          <t>Istirahat</t>
        </is>
      </c>
      <c r="MU94" t="inlineStr">
        <is>
          <t>Ya, mempekerjakan orang lain</t>
        </is>
      </c>
      <c r="MV94" t="inlineStr">
        <is>
          <t>Pemasangan sistem biogas</t>
        </is>
      </c>
      <c r="MW94" t="n">
        <v>0</v>
      </c>
      <c r="MX94" t="n">
        <v>1</v>
      </c>
      <c r="MY94" t="n">
        <v>0</v>
      </c>
      <c r="MZ94" t="n">
        <v>0</v>
      </c>
      <c r="NA94" t="n">
        <v/>
      </c>
      <c r="NB94" t="n">
        <v>5</v>
      </c>
      <c r="NC94" t="n">
        <v/>
      </c>
      <c r="ND94" t="n">
        <v/>
      </c>
      <c r="NE94" t="n">
        <v/>
      </c>
      <c r="NF94" t="n">
        <v/>
      </c>
      <c r="NG94" t="n">
        <v/>
      </c>
      <c r="NH94" t="n">
        <v/>
      </c>
      <c r="NI94" t="n">
        <v/>
      </c>
      <c r="NJ94" t="n">
        <v/>
      </c>
      <c r="NK94" t="n">
        <v/>
      </c>
      <c r="NL94" t="inlineStr">
        <is>
          <t>Ya</t>
        </is>
      </c>
      <c r="NM94" t="inlineStr">
        <is>
          <t>Kombinasi kredit/pinjaman dan dana hibah</t>
        </is>
      </c>
      <c r="NN94" t="inlineStr">
        <is>
          <t>9.000.001-11.000.000</t>
        </is>
      </c>
      <c r="NO94" t="inlineStr">
        <is>
          <t>Yayasan Rumah Energi atau BIRU</t>
        </is>
      </c>
      <c r="NP94" t="n">
        <v/>
      </c>
      <c r="NQ94" t="inlineStr">
        <is>
          <t>Koperasi</t>
        </is>
      </c>
      <c r="NR94" t="n">
        <v/>
      </c>
      <c r="NS94" t="n">
        <v>24</v>
      </c>
      <c r="NT94" t="inlineStr">
        <is>
          <t>Anggota keluarga - Laki-laki dewasa</t>
        </is>
      </c>
      <c r="NU94" t="n">
        <v/>
      </c>
      <c r="NV94" t="n">
        <v/>
      </c>
      <c r="NW94" t="n">
        <v/>
      </c>
      <c r="NX94" t="inlineStr">
        <is>
          <t>Sedikit meningkat</t>
        </is>
      </c>
      <c r="NY94" t="n">
        <v>60</v>
      </c>
      <c r="NZ94" t="n">
        <v>0</v>
      </c>
      <c r="OA94" t="n">
        <v>0</v>
      </c>
      <c r="OB94" t="n">
        <v>25</v>
      </c>
      <c r="OC94" t="n">
        <v>20</v>
      </c>
      <c r="OD94" t="n">
        <v>0</v>
      </c>
      <c r="OE94" t="inlineStr">
        <is>
          <t>Tidak ada perubahan</t>
        </is>
      </c>
      <c r="OF94" t="inlineStr">
        <is>
          <t>Lebih baik (beda waktu memasak 5-30 menit, ATAU tidak lagi ada rasa/bau makanan yang berubah, ATAU alasan lainnya)</t>
        </is>
      </c>
      <c r="OG94" t="inlineStr">
        <is>
          <t>Ya</t>
        </is>
      </c>
      <c r="OH94" t="n">
        <v>0</v>
      </c>
      <c r="OI94" t="n">
        <v>8</v>
      </c>
      <c r="OJ94" t="n">
        <v>0</v>
      </c>
      <c r="OK94" t="n">
        <v>0</v>
      </c>
      <c r="OL94" t="n">
        <v>0</v>
      </c>
      <c r="OM94" t="n">
        <v>0</v>
      </c>
      <c r="ON94" t="n">
        <v>0</v>
      </c>
      <c r="OO94" t="n">
        <v>0</v>
      </c>
      <c r="OP94" t="inlineStr">
        <is>
          <t>Sapi perah</t>
        </is>
      </c>
      <c r="OQ94" t="n">
        <v>0</v>
      </c>
      <c r="OR94" t="n">
        <v>1</v>
      </c>
      <c r="OS94" t="n">
        <v>0</v>
      </c>
      <c r="OT94" t="n">
        <v>0</v>
      </c>
      <c r="OU94" t="n">
        <v>0</v>
      </c>
      <c r="OV94" t="n">
        <v>0</v>
      </c>
      <c r="OW94" t="n">
        <v>0</v>
      </c>
      <c r="OX94" t="n">
        <v>0</v>
      </c>
      <c r="OY94" t="n">
        <v>0</v>
      </c>
      <c r="OZ94" t="inlineStr">
        <is>
          <t>Sapi perah</t>
        </is>
      </c>
      <c r="PA94" t="n">
        <v>0</v>
      </c>
      <c r="PB94" t="n">
        <v>1</v>
      </c>
      <c r="PC94" t="n">
        <v>0</v>
      </c>
      <c r="PD94" t="n">
        <v>0</v>
      </c>
      <c r="PE94" t="n">
        <v>0</v>
      </c>
      <c r="PF94" t="n">
        <v>0</v>
      </c>
      <c r="PG94" t="n">
        <v>0</v>
      </c>
      <c r="PH94" t="n">
        <v>0</v>
      </c>
      <c r="PI94" t="n">
        <v>0</v>
      </c>
      <c r="PJ94" t="inlineStr">
        <is>
          <t>Sapi perah</t>
        </is>
      </c>
      <c r="PK94" t="n">
        <v>0</v>
      </c>
      <c r="PL94" t="n">
        <v>1</v>
      </c>
      <c r="PM94" t="n">
        <v>0</v>
      </c>
      <c r="PN94" t="n">
        <v>0</v>
      </c>
      <c r="PO94" t="n">
        <v>0</v>
      </c>
      <c r="PP94" t="n">
        <v>0</v>
      </c>
      <c r="PQ94" t="n">
        <v>0</v>
      </c>
      <c r="PR94" t="n">
        <v>0</v>
      </c>
      <c r="PS94" t="n">
        <v>0</v>
      </c>
      <c r="PT94" t="n">
        <v/>
      </c>
      <c r="PU94" t="n">
        <v/>
      </c>
      <c r="PV94" t="n">
        <v/>
      </c>
      <c r="PW94" t="n">
        <v/>
      </c>
      <c r="PX94" t="n">
        <v/>
      </c>
      <c r="PY94" t="n">
        <v/>
      </c>
      <c r="PZ94" t="n">
        <v/>
      </c>
      <c r="QA94" t="n">
        <v/>
      </c>
      <c r="QB94" t="n">
        <v/>
      </c>
      <c r="QC94" t="n">
        <v/>
      </c>
      <c r="QD94" t="n">
        <v/>
      </c>
      <c r="QE94" t="inlineStr">
        <is>
          <t>1-Disebarkan ke lahan terbuka</t>
        </is>
      </c>
      <c r="QF94" t="n">
        <v>0</v>
      </c>
      <c r="QG94" t="n">
        <v>0</v>
      </c>
      <c r="QH94" t="n">
        <v>0</v>
      </c>
      <c r="QI94" t="n">
        <v>0</v>
      </c>
      <c r="QJ94" t="n">
        <v>0</v>
      </c>
      <c r="QK94" t="n">
        <v>1</v>
      </c>
      <c r="QL94" t="n">
        <v>0</v>
      </c>
      <c r="QM94" t="n">
        <v>0</v>
      </c>
      <c r="QN94" t="n">
        <v>0</v>
      </c>
      <c r="QO94" t="n">
        <v/>
      </c>
      <c r="QP94" t="n">
        <v/>
      </c>
      <c r="QQ94" t="n">
        <v/>
      </c>
      <c r="QR94" t="n">
        <v/>
      </c>
      <c r="QS94" t="n">
        <v/>
      </c>
      <c r="QT94" t="n">
        <v/>
      </c>
      <c r="QU94" t="n">
        <v/>
      </c>
      <c r="QV94" t="n">
        <v/>
      </c>
      <c r="QW94" t="n">
        <v/>
      </c>
      <c r="QX94" t="n">
        <v/>
      </c>
      <c r="QY94" t="n">
        <v/>
      </c>
      <c r="QZ94" t="n">
        <v/>
      </c>
      <c r="RA94" t="n">
        <v/>
      </c>
      <c r="RB94" t="n">
        <v/>
      </c>
      <c r="RC94" t="n">
        <v/>
      </c>
      <c r="RD94" t="n">
        <v/>
      </c>
      <c r="RE94" t="n">
        <v/>
      </c>
      <c r="RF94" t="n">
        <v/>
      </c>
      <c r="RG94" t="n">
        <v/>
      </c>
      <c r="RH94" t="n">
        <v/>
      </c>
      <c r="RI94" t="n">
        <v/>
      </c>
      <c r="RJ94" t="n">
        <v/>
      </c>
      <c r="RK94" t="n">
        <v/>
      </c>
      <c r="RL94" t="n">
        <v/>
      </c>
      <c r="RM94" t="n">
        <v/>
      </c>
      <c r="RN94" t="n">
        <v/>
      </c>
      <c r="RO94" t="n">
        <v/>
      </c>
      <c r="RP94" t="n">
        <v/>
      </c>
      <c r="RQ94" t="n">
        <v/>
      </c>
      <c r="RR94" t="n">
        <v/>
      </c>
      <c r="RS94" t="n">
        <v/>
      </c>
      <c r="RT94" t="n">
        <v/>
      </c>
      <c r="RU94" t="n">
        <v/>
      </c>
      <c r="RV94" t="n">
        <v/>
      </c>
      <c r="RW94" t="n">
        <v/>
      </c>
      <c r="RX94" t="n">
        <v/>
      </c>
      <c r="RY94" t="n">
        <v/>
      </c>
      <c r="RZ94" t="n">
        <v/>
      </c>
      <c r="SA94" t="n">
        <v/>
      </c>
      <c r="SB94" t="n">
        <v/>
      </c>
      <c r="SC94" t="n">
        <v/>
      </c>
      <c r="SD94" t="n">
        <v/>
      </c>
      <c r="SE94" t="n">
        <v/>
      </c>
      <c r="SF94" t="n">
        <v/>
      </c>
      <c r="SG94" t="n">
        <v/>
      </c>
      <c r="SH94" t="n">
        <v/>
      </c>
      <c r="SI94" t="n">
        <v/>
      </c>
      <c r="SJ94" t="n">
        <v/>
      </c>
      <c r="SK94" t="n">
        <v/>
      </c>
      <c r="SL94" t="n">
        <v/>
      </c>
      <c r="SM94" t="n">
        <v/>
      </c>
      <c r="SN94" t="n">
        <v/>
      </c>
      <c r="SO94" t="n">
        <v/>
      </c>
      <c r="SP94" t="n">
        <v/>
      </c>
      <c r="SQ94" t="n">
        <v/>
      </c>
      <c r="SR94" t="n">
        <v/>
      </c>
      <c r="SS94" t="n">
        <v/>
      </c>
      <c r="ST94" t="n">
        <v/>
      </c>
      <c r="SU94" t="n">
        <v/>
      </c>
      <c r="SV94" t="n">
        <v/>
      </c>
      <c r="SW94" t="n">
        <v/>
      </c>
      <c r="SX94" t="n">
        <v/>
      </c>
      <c r="SY94" t="n">
        <v/>
      </c>
      <c r="SZ94" t="n">
        <v>5</v>
      </c>
      <c r="TA94" t="n">
        <v/>
      </c>
      <c r="TB94" t="n">
        <v/>
      </c>
      <c r="TC94" t="n">
        <v/>
      </c>
      <c r="TD94" t="n">
        <v/>
      </c>
      <c r="TE94" t="n">
        <v/>
      </c>
      <c r="TF94" t="n">
        <v/>
      </c>
      <c r="TG94" t="n">
        <v/>
      </c>
      <c r="TH94" t="n">
        <v/>
      </c>
      <c r="TI94" t="n">
        <v/>
      </c>
      <c r="TJ94" t="n">
        <v/>
      </c>
      <c r="TK94" t="n">
        <v/>
      </c>
      <c r="TL94" t="n">
        <v/>
      </c>
      <c r="TM94" t="n">
        <v/>
      </c>
      <c r="TN94" t="n">
        <v/>
      </c>
      <c r="TO94" t="n">
        <v/>
      </c>
      <c r="TP94" t="n">
        <v/>
      </c>
      <c r="TQ94" t="n">
        <v/>
      </c>
      <c r="TR94" t="n">
        <v/>
      </c>
      <c r="TS94" t="n">
        <v/>
      </c>
      <c r="TT94" t="n">
        <v/>
      </c>
      <c r="TU94" t="n">
        <v/>
      </c>
      <c r="TV94" t="n">
        <v/>
      </c>
      <c r="TW94" t="n">
        <v/>
      </c>
      <c r="TX94" t="n">
        <v/>
      </c>
      <c r="TY94" t="n">
        <v/>
      </c>
      <c r="TZ94" t="n">
        <v/>
      </c>
      <c r="UA94" t="n">
        <v/>
      </c>
      <c r="UB94" t="n">
        <v/>
      </c>
      <c r="UC94" t="n">
        <v/>
      </c>
      <c r="UD94" t="n">
        <v/>
      </c>
      <c r="UE94" t="n">
        <v/>
      </c>
      <c r="UF94" t="n">
        <v/>
      </c>
      <c r="UG94" t="n">
        <v/>
      </c>
      <c r="UH94" t="n">
        <v/>
      </c>
      <c r="UI94" t="n">
        <v/>
      </c>
      <c r="UJ94" t="n">
        <v/>
      </c>
      <c r="UK94" t="n">
        <v/>
      </c>
      <c r="UL94" t="n">
        <v/>
      </c>
      <c r="UM94" t="n">
        <v/>
      </c>
      <c r="UN94" t="n">
        <v/>
      </c>
      <c r="UO94" t="n">
        <v/>
      </c>
      <c r="UP94" t="n">
        <v/>
      </c>
      <c r="UQ94" t="n">
        <v/>
      </c>
      <c r="UR94" t="n">
        <v/>
      </c>
      <c r="US94" t="n">
        <v/>
      </c>
      <c r="UT94" t="n">
        <v/>
      </c>
      <c r="UU94" t="n">
        <v/>
      </c>
      <c r="UV94" t="inlineStr">
        <is>
          <t>Pemberian pakan di kandang</t>
        </is>
      </c>
      <c r="UW94" t="n">
        <v/>
      </c>
      <c r="UX94" t="n">
        <v/>
      </c>
      <c r="UY94" t="n">
        <v/>
      </c>
      <c r="UZ94" t="n">
        <v/>
      </c>
      <c r="VA94" t="n">
        <v/>
      </c>
      <c r="VB94" t="n">
        <v/>
      </c>
      <c r="VC94" t="n">
        <v/>
      </c>
      <c r="VD94" t="inlineStr">
        <is>
          <t>Sangat jarang (&gt;1 bulan sekali)</t>
        </is>
      </c>
      <c r="VE94" t="n">
        <v/>
      </c>
      <c r="VF94" t="n">
        <v/>
      </c>
      <c r="VG94" t="n">
        <v/>
      </c>
      <c r="VH94" t="n">
        <v/>
      </c>
      <c r="VI94" t="n">
        <v/>
      </c>
      <c r="VJ94" t="n">
        <v/>
      </c>
      <c r="VK94" t="n">
        <v/>
      </c>
      <c r="VL94" t="inlineStr">
        <is>
          <t>Sering (1 kali sehari)</t>
        </is>
      </c>
      <c r="VM94" t="n">
        <v/>
      </c>
      <c r="VN94" t="n">
        <v/>
      </c>
      <c r="VO94" t="n">
        <v/>
      </c>
      <c r="VP94" t="n">
        <v/>
      </c>
      <c r="VQ94" t="n">
        <v/>
      </c>
      <c r="VR94" t="n">
        <v/>
      </c>
      <c r="VS94" t="n">
        <v/>
      </c>
      <c r="VT94" t="n">
        <v/>
      </c>
      <c r="VU94" t="n">
        <v/>
      </c>
      <c r="VV94" t="n">
        <v/>
      </c>
      <c r="VW94" t="n">
        <v/>
      </c>
      <c r="VX94" t="n">
        <v/>
      </c>
      <c r="VY94" t="n">
        <v/>
      </c>
      <c r="VZ94" t="n">
        <v/>
      </c>
      <c r="WA94" t="n">
        <v/>
      </c>
      <c r="WB94" t="n">
        <v/>
      </c>
      <c r="WC94" t="n">
        <v/>
      </c>
      <c r="WD94" t="n">
        <v/>
      </c>
      <c r="WE94" t="n">
        <v/>
      </c>
      <c r="WF94" t="inlineStr">
        <is>
          <t>6-Digester biogas</t>
        </is>
      </c>
      <c r="WG94" t="n">
        <v>0</v>
      </c>
      <c r="WH94" t="n">
        <v>0</v>
      </c>
      <c r="WI94" t="n">
        <v>0</v>
      </c>
      <c r="WJ94" t="n">
        <v>0</v>
      </c>
      <c r="WK94" t="n">
        <v>0</v>
      </c>
      <c r="WL94" t="n">
        <v>0</v>
      </c>
      <c r="WM94" t="n">
        <v>0</v>
      </c>
      <c r="WN94" t="n">
        <v>0</v>
      </c>
      <c r="WO94" t="n">
        <v>0</v>
      </c>
      <c r="WP94" t="n">
        <v>1</v>
      </c>
      <c r="WQ94" t="n">
        <v>0</v>
      </c>
      <c r="WR94" t="n">
        <v>0</v>
      </c>
      <c r="WS94" t="n">
        <v/>
      </c>
      <c r="WT94" t="n">
        <v/>
      </c>
      <c r="WU94" t="n">
        <v/>
      </c>
      <c r="WV94" t="n">
        <v/>
      </c>
      <c r="WW94" t="n">
        <v/>
      </c>
      <c r="WX94" t="n">
        <v/>
      </c>
      <c r="WY94" t="n">
        <v/>
      </c>
      <c r="WZ94" t="n">
        <v/>
      </c>
      <c r="XA94" t="n">
        <v/>
      </c>
      <c r="XB94" t="n">
        <v/>
      </c>
      <c r="XC94" t="n">
        <v/>
      </c>
      <c r="XD94" t="n">
        <v/>
      </c>
      <c r="XE94" t="n">
        <v/>
      </c>
      <c r="XF94" t="n">
        <v/>
      </c>
      <c r="XG94" t="n">
        <v/>
      </c>
      <c r="XH94" t="n">
        <v/>
      </c>
      <c r="XI94" t="n">
        <v/>
      </c>
      <c r="XJ94" t="n">
        <v/>
      </c>
      <c r="XK94" t="n">
        <v/>
      </c>
      <c r="XL94" t="n">
        <v/>
      </c>
      <c r="XM94" t="n">
        <v/>
      </c>
      <c r="XN94" t="n">
        <v/>
      </c>
      <c r="XO94" t="n">
        <v/>
      </c>
      <c r="XP94" t="n">
        <v/>
      </c>
      <c r="XQ94" t="n">
        <v/>
      </c>
      <c r="XR94" t="n">
        <v/>
      </c>
      <c r="XS94" t="n">
        <v/>
      </c>
      <c r="XT94" t="n">
        <v/>
      </c>
      <c r="XU94" t="n">
        <v/>
      </c>
      <c r="XV94" t="n">
        <v/>
      </c>
      <c r="XW94" t="n">
        <v/>
      </c>
      <c r="XX94" t="n">
        <v/>
      </c>
      <c r="XY94" t="n">
        <v/>
      </c>
      <c r="XZ94" t="n">
        <v/>
      </c>
      <c r="YA94" t="n">
        <v/>
      </c>
      <c r="YB94" t="n">
        <v/>
      </c>
      <c r="YC94" t="n">
        <v/>
      </c>
      <c r="YD94" t="n">
        <v/>
      </c>
      <c r="YE94" t="n">
        <v/>
      </c>
      <c r="YF94" t="n">
        <v/>
      </c>
      <c r="YG94" t="n">
        <v/>
      </c>
      <c r="YH94" t="n">
        <v/>
      </c>
      <c r="YI94" t="n">
        <v/>
      </c>
      <c r="YJ94" t="n">
        <v/>
      </c>
      <c r="YK94" t="n">
        <v/>
      </c>
      <c r="YL94" t="n">
        <v/>
      </c>
      <c r="YM94" t="n">
        <v/>
      </c>
      <c r="YN94" t="n">
        <v/>
      </c>
      <c r="YO94" t="n">
        <v/>
      </c>
      <c r="YP94" t="n">
        <v/>
      </c>
      <c r="YQ94" t="n">
        <v/>
      </c>
      <c r="YR94" t="n">
        <v/>
      </c>
      <c r="YS94" t="n">
        <v/>
      </c>
      <c r="YT94" t="n">
        <v/>
      </c>
      <c r="YU94" t="n">
        <v/>
      </c>
      <c r="YV94" t="n">
        <v/>
      </c>
      <c r="YW94" t="n">
        <v/>
      </c>
      <c r="YX94" t="n">
        <v/>
      </c>
      <c r="YY94" t="n">
        <v/>
      </c>
      <c r="YZ94" t="n">
        <v/>
      </c>
      <c r="ZA94" t="n">
        <v/>
      </c>
      <c r="ZB94" t="n">
        <v/>
      </c>
      <c r="ZC94" t="n">
        <v/>
      </c>
      <c r="ZD94" t="n">
        <v/>
      </c>
      <c r="ZE94" t="n">
        <v/>
      </c>
      <c r="ZF94" t="n">
        <v/>
      </c>
      <c r="ZG94" t="n">
        <v/>
      </c>
      <c r="ZH94" t="n">
        <v/>
      </c>
      <c r="ZI94" t="n">
        <v/>
      </c>
      <c r="ZJ94" t="n">
        <v/>
      </c>
      <c r="ZK94" t="n">
        <v/>
      </c>
      <c r="ZL94" t="n">
        <v/>
      </c>
      <c r="ZM94" t="n">
        <v/>
      </c>
      <c r="ZN94" t="n">
        <v/>
      </c>
      <c r="ZO94" t="n">
        <v>100</v>
      </c>
      <c r="ZP94" t="n">
        <v/>
      </c>
      <c r="ZQ94" t="n">
        <v/>
      </c>
      <c r="ZR94" t="n">
        <v/>
      </c>
      <c r="ZS94" t="n">
        <v/>
      </c>
      <c r="ZT94" t="n">
        <v/>
      </c>
      <c r="ZU94" t="n">
        <v/>
      </c>
      <c r="ZV94" t="n">
        <v/>
      </c>
      <c r="ZW94" t="n">
        <v>2</v>
      </c>
      <c r="ZX94" t="n">
        <v/>
      </c>
      <c r="ZY94" t="n">
        <v/>
      </c>
      <c r="ZZ94" t="n">
        <v/>
      </c>
      <c r="AAA94" t="n">
        <v/>
      </c>
      <c r="AAB94" t="n">
        <v/>
      </c>
      <c r="AAC94" t="n">
        <v/>
      </c>
      <c r="AAD94" t="n">
        <v/>
      </c>
      <c r="AAE94" t="inlineStr">
        <is>
          <t>Pakan segar (misal: rumput)</t>
        </is>
      </c>
      <c r="AAF94" t="n">
        <v/>
      </c>
      <c r="AAG94" t="n">
        <v/>
      </c>
      <c r="AAH94" t="n">
        <v/>
      </c>
      <c r="AAI94" t="n">
        <v/>
      </c>
      <c r="AAJ94" t="n">
        <v/>
      </c>
      <c r="AAK94" t="n">
        <v/>
      </c>
      <c r="AAL94" t="inlineStr">
        <is>
          <t>Tidak</t>
        </is>
      </c>
      <c r="AAM94" t="n">
        <v/>
      </c>
      <c r="AAN94" t="n">
        <v/>
      </c>
      <c r="AAO94" t="n">
        <v/>
      </c>
      <c r="AAP94" t="n">
        <v/>
      </c>
      <c r="AAQ94" t="n">
        <v/>
      </c>
      <c r="AAR94" t="inlineStr">
        <is>
          <t>Tidak</t>
        </is>
      </c>
      <c r="AAS94" t="inlineStr">
        <is>
          <t>Tidak pasti/ragu-ragu</t>
        </is>
      </c>
      <c r="AAT94" t="inlineStr">
        <is>
          <t>Dibuang ke selokan</t>
        </is>
      </c>
      <c r="AAU94" t="n">
        <v>0</v>
      </c>
      <c r="AAV94" t="n">
        <v>0</v>
      </c>
      <c r="AAW94" t="n">
        <v>0</v>
      </c>
      <c r="AAX94" t="n">
        <v>0</v>
      </c>
      <c r="AAY94" t="n">
        <v>0</v>
      </c>
      <c r="AAZ94" t="n">
        <v>0</v>
      </c>
      <c r="ABA94" t="n">
        <v>1</v>
      </c>
      <c r="ABB94" t="n">
        <v/>
      </c>
      <c r="ABC94" t="n">
        <v/>
      </c>
      <c r="ABD94" t="n">
        <v/>
      </c>
      <c r="ABE94" t="n">
        <v/>
      </c>
      <c r="ABF94" t="n">
        <v/>
      </c>
      <c r="ABG94" t="n">
        <v/>
      </c>
      <c r="ABH94" t="n">
        <v/>
      </c>
      <c r="ABI94" t="n">
        <v/>
      </c>
      <c r="ABJ94" t="n">
        <v/>
      </c>
      <c r="ABK94" t="n">
        <v/>
      </c>
      <c r="ABL94" t="n">
        <v/>
      </c>
      <c r="ABM94" t="n">
        <v/>
      </c>
      <c r="ABN94" t="n">
        <v/>
      </c>
      <c r="ABO94" t="n">
        <v/>
      </c>
      <c r="ABP94" t="n">
        <v/>
      </c>
      <c r="ABQ94" t="n">
        <v/>
      </c>
      <c r="ABR94" t="n">
        <v/>
      </c>
      <c r="ABS94" t="n">
        <v/>
      </c>
      <c r="ABT94" t="n">
        <v/>
      </c>
      <c r="ABU94" t="n">
        <v/>
      </c>
      <c r="ABV94" t="n">
        <v/>
      </c>
      <c r="ABW94" t="n">
        <v/>
      </c>
      <c r="ABX94" t="n">
        <v/>
      </c>
      <c r="ABY94" t="n">
        <v/>
      </c>
      <c r="ABZ94" t="n">
        <v/>
      </c>
      <c r="ACA94" t="n">
        <v/>
      </c>
      <c r="ACB94" t="n">
        <v/>
      </c>
      <c r="ACC94" t="n">
        <v/>
      </c>
      <c r="ACD94" t="n">
        <v/>
      </c>
      <c r="ACE94" t="n">
        <v/>
      </c>
      <c r="ACF94" t="n">
        <v/>
      </c>
      <c r="ACG94" t="n">
        <v/>
      </c>
      <c r="ACH94" t="n">
        <v/>
      </c>
      <c r="ACI94" t="n">
        <v/>
      </c>
      <c r="ACJ94" t="n">
        <v/>
      </c>
      <c r="ACK94" t="inlineStr">
        <is>
          <t>Tidak memiliki tempat untuk menyimpan</t>
        </is>
      </c>
      <c r="ACL94" t="n">
        <v>0</v>
      </c>
      <c r="ACM94" t="n">
        <v>1</v>
      </c>
      <c r="ACN94" t="n">
        <v>0</v>
      </c>
      <c r="ACO94" t="n">
        <v>0</v>
      </c>
      <c r="ACP94" t="n">
        <v>0</v>
      </c>
      <c r="ACQ94" t="n">
        <v>0</v>
      </c>
      <c r="ACR94" t="n">
        <v>0</v>
      </c>
      <c r="ACS94" t="n">
        <v/>
      </c>
      <c r="ACT94" t="inlineStr">
        <is>
          <t>X</t>
        </is>
      </c>
      <c r="ACU94" t="inlineStr">
        <is>
          <t>Manfaat cukup signifikan, terasa di kehidupan sehari-hari</t>
        </is>
      </c>
      <c r="ACV94" t="inlineStr">
        <is>
          <t>Berkurang</t>
        </is>
      </c>
      <c r="ACW94" t="inlineStr">
        <is>
          <t>Anggota keluarga - Perempuan dewasa</t>
        </is>
      </c>
      <c r="ACX94" t="inlineStr">
        <is>
          <t>Setuju</t>
        </is>
      </c>
      <c r="ACY94" t="inlineStr">
        <is>
          <t>Anggota keluarga - Perempuan dewasa</t>
        </is>
      </c>
      <c r="ACZ94" t="n">
        <v>0</v>
      </c>
      <c r="ADA94" t="n">
        <v>1</v>
      </c>
      <c r="ADB94" t="n">
        <v>0</v>
      </c>
      <c r="ADC94" t="n">
        <v>0</v>
      </c>
      <c r="ADD94" t="inlineStr">
        <is>
          <t>Cukup puas</t>
        </is>
      </c>
      <c r="ADE94" t="inlineStr">
        <is>
          <t>Cukup puas</t>
        </is>
      </c>
      <c r="ADF94" t="inlineStr">
        <is>
          <t>Cukup puas</t>
        </is>
      </c>
      <c r="ADG94" t="inlineStr">
        <is>
          <t>Cukup puas</t>
        </is>
      </c>
      <c r="ADH94" t="inlineStr">
        <is>
          <t>Tidak</t>
        </is>
      </c>
      <c r="ADI94" t="n">
        <v/>
      </c>
      <c r="ADJ94" t="inlineStr">
        <is>
          <t>Cukup puas</t>
        </is>
      </c>
      <c r="ADK94" t="n">
        <v/>
      </c>
      <c r="ADL94" t="n">
        <v/>
      </c>
      <c r="ADM94" t="n">
        <v/>
      </c>
      <c r="ADN94" t="n">
        <v/>
      </c>
      <c r="ADO94" t="n">
        <v/>
      </c>
      <c r="ADP94" t="n">
        <v/>
      </c>
      <c r="ADQ94" t="n">
        <v/>
      </c>
      <c r="ADR94" t="n">
        <v/>
      </c>
      <c r="ADS94" t="n">
        <v/>
      </c>
      <c r="ADT94" t="n">
        <v/>
      </c>
      <c r="ADU94" t="inlineStr">
        <is>
          <t>Memperbaiki sendiri</t>
        </is>
      </c>
      <c r="ADV94" t="n">
        <v>0</v>
      </c>
      <c r="ADW94" t="n">
        <v>0</v>
      </c>
      <c r="ADX94" t="n">
        <v>0</v>
      </c>
      <c r="ADY94" t="n">
        <v>0</v>
      </c>
      <c r="ADZ94" t="n">
        <v>0</v>
      </c>
      <c r="AEA94" t="n">
        <v>1</v>
      </c>
      <c r="AEB94" t="n">
        <v>0</v>
      </c>
      <c r="AEC94" t="n">
        <v>0</v>
      </c>
      <c r="AED94" t="inlineStr">
        <is>
          <t>X</t>
        </is>
      </c>
      <c r="AEE94" t="inlineStr">
        <is>
          <t>Laki-laki dewasa</t>
        </is>
      </c>
      <c r="AEF94" t="n">
        <v/>
      </c>
      <c r="AEG94" t="inlineStr">
        <is>
          <t>Menelepon atau WA langsung</t>
        </is>
      </c>
      <c r="AEH94" t="n">
        <v/>
      </c>
      <c r="AEI94" t="inlineStr">
        <is>
          <t>X</t>
        </is>
      </c>
      <c r="AEJ94" t="inlineStr">
        <is>
          <t>Kadang-kadang</t>
        </is>
      </c>
      <c r="AEK94" t="inlineStr">
        <is>
          <t>Pengurangan pengeluaran rumah tangga (bahan bakar minyak, pupuk, dll.) Lebih mudah mendapatkan energi Pengurangan waktu dan tenaga Peningkatan kebersihan kandang ternak Dapur lebih bersih dan bebas asap Dapat dibayar melalui skema kredit Mendapatkan subsidi</t>
        </is>
      </c>
      <c r="AEL94" t="n">
        <v>1</v>
      </c>
      <c r="AEM94" t="n">
        <v>1</v>
      </c>
      <c r="AEN94" t="n">
        <v>0</v>
      </c>
      <c r="AEO94" t="n">
        <v>0</v>
      </c>
      <c r="AEP94" t="n">
        <v>0</v>
      </c>
      <c r="AEQ94" t="n">
        <v>1</v>
      </c>
      <c r="AER94" t="n">
        <v>1</v>
      </c>
      <c r="AES94" t="n">
        <v>0</v>
      </c>
      <c r="AET94" t="n">
        <v>1</v>
      </c>
      <c r="AEU94" t="n">
        <v>1</v>
      </c>
      <c r="AEV94" t="n">
        <v>1</v>
      </c>
      <c r="AEW94" t="n">
        <v>0</v>
      </c>
      <c r="AEX94" t="n">
        <v/>
      </c>
      <c r="AEY94" t="inlineStr">
        <is>
          <t>Didukung oleh pihak lain atau ada subsidi</t>
        </is>
      </c>
      <c r="AEZ94" t="n">
        <v/>
      </c>
      <c r="AFA94" t="inlineStr">
        <is>
          <t>Koperasi</t>
        </is>
      </c>
      <c r="AFB94" t="n">
        <v/>
      </c>
      <c r="AFC94" t="inlineStr">
        <is>
          <t>1000529103-19_50_59.jpg</t>
        </is>
      </c>
      <c r="AFD94" t="inlineStr">
        <is>
          <t>https://kf.kobotoolbox.org/api/v2/assets/avstPQqLr3Ab3ZdcVTXZ6f/data/665369371/attachments/attcZgvTdyMsfnhAf6We5mhK/</t>
        </is>
      </c>
      <c r="AFE94" t="inlineStr">
        <is>
          <t>1000529100-19_51_17.jpg</t>
        </is>
      </c>
      <c r="AFF94" t="inlineStr">
        <is>
          <t>https://kf.kobotoolbox.org/api/v2/assets/avstPQqLr3Ab3ZdcVTXZ6f/data/665369371/attachments/attgB76rvrK3PopMvBRjjNoe/</t>
        </is>
      </c>
      <c r="AFG94" t="inlineStr">
        <is>
          <t>Saiful Anwar</t>
        </is>
      </c>
      <c r="AFH94" t="n">
        <v/>
      </c>
      <c r="AFI94" t="n">
        <v/>
      </c>
    </row>
    <row r="95">
      <c r="A95" t="n">
        <v/>
      </c>
      <c r="B95" t="n">
        <v/>
      </c>
      <c r="C95" t="n">
        <v/>
      </c>
      <c r="D95" t="inlineStr">
        <is>
          <t>imam farid hamzah</t>
        </is>
      </c>
      <c r="E95" t="n">
        <v>8895933401</v>
      </c>
      <c r="F95" t="inlineStr">
        <is>
          <t>-8.019331 112.746374 576.710209265684 16.076144264431772</t>
        </is>
      </c>
      <c r="G95" t="n">
        <v>-8.019330999999999</v>
      </c>
      <c r="H95" t="n">
        <v>112.746374</v>
      </c>
      <c r="I95" t="n">
        <v>576.7102093</v>
      </c>
      <c r="J95" t="n">
        <v>16.07614426</v>
      </c>
      <c r="K95" t="n">
        <v>0</v>
      </c>
      <c r="L95" t="inlineStr">
        <is>
          <t>-8.091332 112.746372 576.710209265684 17.26346000003448</t>
        </is>
      </c>
      <c r="M95" t="n">
        <v>-8.091332</v>
      </c>
      <c r="N95" t="n">
        <v>112.746372</v>
      </c>
      <c r="O95" t="n">
        <v>576.7102093</v>
      </c>
      <c r="P95" t="n">
        <v>17.26346</v>
      </c>
      <c r="Q95" t="n">
        <v>0</v>
      </c>
      <c r="R95" t="inlineStr">
        <is>
          <t>Jawa Timur</t>
        </is>
      </c>
      <c r="S95" t="n">
        <v>0</v>
      </c>
      <c r="T95" t="n">
        <v>0</v>
      </c>
      <c r="U95" t="n">
        <v>0</v>
      </c>
      <c r="V95" t="n">
        <v>0</v>
      </c>
      <c r="W95" t="n">
        <v>0</v>
      </c>
      <c r="X95" t="n">
        <v>1</v>
      </c>
      <c r="Y95" t="n">
        <v>0</v>
      </c>
      <c r="Z95" t="n">
        <v>0</v>
      </c>
      <c r="AA95" t="n">
        <v>0</v>
      </c>
      <c r="AB95" t="n">
        <v>0</v>
      </c>
      <c r="AC95" t="inlineStr">
        <is>
          <t>MALANG</t>
        </is>
      </c>
      <c r="AD95" t="inlineStr">
        <is>
          <t>TUMPANG</t>
        </is>
      </c>
      <c r="AE95" t="inlineStr">
        <is>
          <t>PULUNG DOWO</t>
        </is>
      </c>
      <c r="AF95" t="inlineStr">
        <is>
          <t>KAN JABUNG</t>
        </is>
      </c>
      <c r="AG95" t="inlineStr">
        <is>
          <t>KJP0790</t>
        </is>
      </c>
      <c r="AH95" t="n">
        <v>7</v>
      </c>
      <c r="AI95" t="inlineStr">
        <is>
          <t>VPA2</t>
        </is>
      </c>
      <c r="AJ95" t="inlineStr">
        <is>
          <t>Tidak aktif</t>
        </is>
      </c>
      <c r="AK95" t="n">
        <v>41</v>
      </c>
      <c r="AL95" t="inlineStr">
        <is>
          <t>Laki-laki</t>
        </is>
      </c>
      <c r="AM95" t="inlineStr">
        <is>
          <t>Sudah menikah</t>
        </is>
      </c>
      <c r="AN95" t="inlineStr">
        <is>
          <t>SMA/Sederajat</t>
        </is>
      </c>
      <c r="AO95" t="inlineStr">
        <is>
          <t>Pekerja lepas</t>
        </is>
      </c>
      <c r="AP95" t="n">
        <v>0</v>
      </c>
      <c r="AQ95" t="n">
        <v>0</v>
      </c>
      <c r="AR95" t="n">
        <v>1</v>
      </c>
      <c r="AS95" t="n">
        <v>0</v>
      </c>
      <c r="AT95" t="n">
        <v>0</v>
      </c>
      <c r="AU95" t="n">
        <v>0</v>
      </c>
      <c r="AV95" t="n">
        <v>0</v>
      </c>
      <c r="AW95" t="n">
        <v>0</v>
      </c>
      <c r="AX95" t="n">
        <v/>
      </c>
      <c r="AY95" t="inlineStr">
        <is>
          <t>Peternak</t>
        </is>
      </c>
      <c r="AZ95" t="n">
        <v>0</v>
      </c>
      <c r="BA95" t="n">
        <v>1</v>
      </c>
      <c r="BB95" t="n">
        <v>0</v>
      </c>
      <c r="BC95" t="n">
        <v>0</v>
      </c>
      <c r="BD95" t="n">
        <v>0</v>
      </c>
      <c r="BE95" t="n">
        <v>0</v>
      </c>
      <c r="BF95" t="n">
        <v>0</v>
      </c>
      <c r="BG95" t="n">
        <v>0</v>
      </c>
      <c r="BH95" t="n">
        <v/>
      </c>
      <c r="BI95" t="inlineStr">
        <is>
          <t>Rp2.500.000 - Rp3.500.000</t>
        </is>
      </c>
      <c r="BJ95" t="n">
        <v>1</v>
      </c>
      <c r="BK95" t="n">
        <v>1</v>
      </c>
      <c r="BL95" t="n">
        <v>2</v>
      </c>
      <c r="BM95" t="n">
        <v>0</v>
      </c>
      <c r="BN95" t="inlineStr">
        <is>
          <t>Milik sendiri</t>
        </is>
      </c>
      <c r="BO95" t="inlineStr">
        <is>
          <t>Permanen (dinding bata dan semen)</t>
        </is>
      </c>
      <c r="BP95" t="n">
        <v>1</v>
      </c>
      <c r="BQ95" t="n">
        <v>0</v>
      </c>
      <c r="BR95" t="n">
        <v>0</v>
      </c>
      <c r="BS95" t="n">
        <v>0</v>
      </c>
      <c r="BT95" t="n">
        <v>0</v>
      </c>
      <c r="BU95" t="n">
        <v/>
      </c>
      <c r="BV95" t="inlineStr">
        <is>
          <t>Keramik/ubin</t>
        </is>
      </c>
      <c r="BW95" t="n">
        <v>0</v>
      </c>
      <c r="BX95" t="n">
        <v>0</v>
      </c>
      <c r="BY95" t="n">
        <v>1</v>
      </c>
      <c r="BZ95" t="n">
        <v>0</v>
      </c>
      <c r="CA95" t="n">
        <v>0</v>
      </c>
      <c r="CB95" t="n">
        <v/>
      </c>
      <c r="CC95" t="inlineStr">
        <is>
          <t>Genting</t>
        </is>
      </c>
      <c r="CD95" t="n">
        <v>0</v>
      </c>
      <c r="CE95" t="n">
        <v>0</v>
      </c>
      <c r="CF95" t="n">
        <v>0</v>
      </c>
      <c r="CG95" t="n">
        <v>0</v>
      </c>
      <c r="CH95" t="n">
        <v>0</v>
      </c>
      <c r="CI95" t="n">
        <v>1</v>
      </c>
      <c r="CJ95" t="n">
        <v>0</v>
      </c>
      <c r="CK95" t="n">
        <v/>
      </c>
      <c r="CL95" t="inlineStr">
        <is>
          <t>Ya</t>
        </is>
      </c>
      <c r="CM95" t="n">
        <v>2019</v>
      </c>
      <c r="CN95" t="inlineStr">
        <is>
          <t>Fixed-Dome (Kubah Tetap)</t>
        </is>
      </c>
      <c r="CO95" t="inlineStr">
        <is>
          <t>12 m³ (10-11 ekor sapi, ±10 jam memasak/hari, ±100 kg slurry/hari)</t>
        </is>
      </c>
      <c r="CP95" t="inlineStr">
        <is>
          <t>Anggota keluarga - laki-laki</t>
        </is>
      </c>
      <c r="CQ95" t="n">
        <v>0</v>
      </c>
      <c r="CR95" t="n">
        <v>0</v>
      </c>
      <c r="CS95" t="n">
        <v>0</v>
      </c>
      <c r="CT95" t="n">
        <v>0</v>
      </c>
      <c r="CU95" t="n">
        <v>1</v>
      </c>
      <c r="CV95" t="n">
        <v>0</v>
      </c>
      <c r="CW95" t="n">
        <v>0</v>
      </c>
      <c r="CX95" t="n">
        <v>0</v>
      </c>
      <c r="CY95" t="inlineStr">
        <is>
          <t>Anggota keluarga - laki-laki</t>
        </is>
      </c>
      <c r="CZ95" t="n">
        <v>1</v>
      </c>
      <c r="DA95" t="n">
        <v>0</v>
      </c>
      <c r="DB95" t="n">
        <v>0</v>
      </c>
      <c r="DC95" t="n">
        <v/>
      </c>
      <c r="DD95" t="inlineStr">
        <is>
          <t>Anggota keluarga - laki-laki</t>
        </is>
      </c>
      <c r="DE95" t="n">
        <v>1</v>
      </c>
      <c r="DF95" t="n">
        <v>0</v>
      </c>
      <c r="DG95" t="n">
        <v>0</v>
      </c>
      <c r="DH95" t="n">
        <v>0</v>
      </c>
      <c r="DI95" t="n">
        <v/>
      </c>
      <c r="DJ95" t="inlineStr">
        <is>
          <t>Anggota keluarga - laki-laki CPO atau pendamping</t>
        </is>
      </c>
      <c r="DK95" t="n">
        <v>1</v>
      </c>
      <c r="DL95" t="n">
        <v>0</v>
      </c>
      <c r="DM95" t="n">
        <v>1</v>
      </c>
      <c r="DN95" t="n">
        <v>0</v>
      </c>
      <c r="DO95" t="n">
        <v/>
      </c>
      <c r="DP95" t="inlineStr">
        <is>
          <t>Tidak berfungsi sama sekali</t>
        </is>
      </c>
      <c r="DQ95" t="inlineStr">
        <is>
          <t>1-6 bulan yang lalu</t>
        </is>
      </c>
      <c r="DR95" t="inlineStr">
        <is>
          <t>Lainnya</t>
        </is>
      </c>
      <c r="DS95" t="inlineStr">
        <is>
          <t>Kekurangan feedstock (kohe)</t>
        </is>
      </c>
      <c r="DT95" t="n">
        <v/>
      </c>
      <c r="DU95" t="n">
        <v/>
      </c>
      <c r="DV95" t="n">
        <v/>
      </c>
      <c r="DW95" t="n">
        <v/>
      </c>
      <c r="DX95" t="n">
        <v/>
      </c>
      <c r="DY95" t="n">
        <v/>
      </c>
      <c r="DZ95" t="n">
        <v/>
      </c>
      <c r="EA95" t="n">
        <v/>
      </c>
      <c r="EB95" t="n">
        <v/>
      </c>
      <c r="EC95" t="n">
        <v/>
      </c>
      <c r="ED95" t="n">
        <v/>
      </c>
      <c r="EE95" t="n">
        <v/>
      </c>
      <c r="EF95" t="n">
        <v/>
      </c>
      <c r="EG95" t="n">
        <v/>
      </c>
      <c r="EH95" t="n">
        <v/>
      </c>
      <c r="EI95" t="inlineStr">
        <is>
          <t>Tidak ada masalah</t>
        </is>
      </c>
      <c r="EJ95" t="n">
        <v>0</v>
      </c>
      <c r="EK95" t="n">
        <v>0</v>
      </c>
      <c r="EL95" t="n">
        <v>0</v>
      </c>
      <c r="EM95" t="n">
        <v>1</v>
      </c>
      <c r="EN95" t="n">
        <v>0</v>
      </c>
      <c r="EO95" t="n">
        <v/>
      </c>
      <c r="EP95" t="inlineStr">
        <is>
          <t>Ya, sangat jelas dan mudah diikuti</t>
        </is>
      </c>
      <c r="EQ95" t="inlineStr">
        <is>
          <t>Pelatihan</t>
        </is>
      </c>
      <c r="ER95" t="inlineStr">
        <is>
          <t>CPO atau pendamping Staff BIRU</t>
        </is>
      </c>
      <c r="ES95" t="n">
        <v>1</v>
      </c>
      <c r="ET95" t="n">
        <v>1</v>
      </c>
      <c r="EU95" t="n">
        <v>0</v>
      </c>
      <c r="EV95" t="n">
        <v>0</v>
      </c>
      <c r="EW95" t="n">
        <v/>
      </c>
      <c r="EX95" t="inlineStr">
        <is>
          <t>Anggota keluarga - Laki-laki</t>
        </is>
      </c>
      <c r="EY95" t="n">
        <v>1</v>
      </c>
      <c r="EZ95" t="n">
        <v>0</v>
      </c>
      <c r="FA95" t="n">
        <v>0</v>
      </c>
      <c r="FB95" t="n">
        <v/>
      </c>
      <c r="FC95" t="inlineStr">
        <is>
          <t>Setiap minggu</t>
        </is>
      </c>
      <c r="FD95" t="n">
        <v/>
      </c>
      <c r="FE95" t="inlineStr">
        <is>
          <t>Mengetahui</t>
        </is>
      </c>
      <c r="FF95" t="inlineStr">
        <is>
          <t>Cukup sering (2 minggu sekali)</t>
        </is>
      </c>
      <c r="FG95" t="inlineStr">
        <is>
          <t>Mengetahui</t>
        </is>
      </c>
      <c r="FH95" t="inlineStr">
        <is>
          <t>Tidak pernah</t>
        </is>
      </c>
      <c r="FI95" t="inlineStr">
        <is>
          <t>Mengetahui</t>
        </is>
      </c>
      <c r="FJ95" t="inlineStr">
        <is>
          <t>Tidak pernah</t>
        </is>
      </c>
      <c r="FK95" t="inlineStr">
        <is>
          <t>Mengetahui</t>
        </is>
      </c>
      <c r="FL95" t="inlineStr">
        <is>
          <t>Tidak pernah</t>
        </is>
      </c>
      <c r="FM95" t="inlineStr">
        <is>
          <t>Mengetahui</t>
        </is>
      </c>
      <c r="FN95" t="inlineStr">
        <is>
          <t>Tidak pernah</t>
        </is>
      </c>
      <c r="FO95" t="inlineStr">
        <is>
          <t>Mengetahui</t>
        </is>
      </c>
      <c r="FP95" t="inlineStr">
        <is>
          <t>Tidak pernah</t>
        </is>
      </c>
      <c r="FQ95" t="inlineStr">
        <is>
          <t>Mengetahui</t>
        </is>
      </c>
      <c r="FR95" t="inlineStr">
        <is>
          <t>Tidak</t>
        </is>
      </c>
      <c r="FS95" t="inlineStr">
        <is>
          <t>Mengetahui</t>
        </is>
      </c>
      <c r="FT95" t="inlineStr">
        <is>
          <t>Tidak sama sekali</t>
        </is>
      </c>
      <c r="FU95" t="inlineStr">
        <is>
          <t>Laki-laki dewasa</t>
        </is>
      </c>
      <c r="FV95" t="n">
        <v>1</v>
      </c>
      <c r="FW95" t="n">
        <v>0</v>
      </c>
      <c r="FX95" t="n">
        <v>0</v>
      </c>
      <c r="FY95" t="n">
        <v>0</v>
      </c>
      <c r="FZ95" t="inlineStr">
        <is>
          <t>Memahami</t>
        </is>
      </c>
      <c r="GA95" t="inlineStr">
        <is>
          <t>CPO Pelatihan</t>
        </is>
      </c>
      <c r="GB95" t="n">
        <v>1</v>
      </c>
      <c r="GC95" t="n">
        <v>1</v>
      </c>
      <c r="GD95" t="n">
        <v>0</v>
      </c>
      <c r="GE95" t="n">
        <v>0</v>
      </c>
      <c r="GF95" t="n">
        <v/>
      </c>
      <c r="GG95" t="inlineStr">
        <is>
          <t>Jarang</t>
        </is>
      </c>
      <c r="GH95" t="inlineStr">
        <is>
          <t>Tidak</t>
        </is>
      </c>
      <c r="GI95" t="n">
        <v/>
      </c>
      <c r="GJ95" t="n">
        <v/>
      </c>
      <c r="GK95" t="n">
        <v/>
      </c>
      <c r="GL95" t="n">
        <v/>
      </c>
      <c r="GM95" t="n">
        <v/>
      </c>
      <c r="GN95" t="n">
        <v/>
      </c>
      <c r="GO95" t="n">
        <v/>
      </c>
      <c r="GP95" t="inlineStr">
        <is>
          <t>Sebagian</t>
        </is>
      </c>
      <c r="GQ95" t="inlineStr">
        <is>
          <t>LPG</t>
        </is>
      </c>
      <c r="GR95" t="n">
        <v>1</v>
      </c>
      <c r="GS95" t="n">
        <v>0</v>
      </c>
      <c r="GT95" t="n">
        <v>0</v>
      </c>
      <c r="GU95" t="n">
        <v>0</v>
      </c>
      <c r="GV95" t="n">
        <v>0</v>
      </c>
      <c r="GW95" t="n">
        <v>0</v>
      </c>
      <c r="GX95" t="n">
        <v>0</v>
      </c>
      <c r="GY95" t="n">
        <v/>
      </c>
      <c r="GZ95" t="inlineStr">
        <is>
          <t>Tidak</t>
        </is>
      </c>
      <c r="HA95" t="n">
        <v/>
      </c>
      <c r="HB95" t="n">
        <v/>
      </c>
      <c r="HC95" t="n">
        <v/>
      </c>
      <c r="HD95" t="n">
        <v/>
      </c>
      <c r="HE95" t="n">
        <v/>
      </c>
      <c r="HF95" t="n">
        <v/>
      </c>
      <c r="HG95" t="n">
        <v/>
      </c>
      <c r="HH95" t="n">
        <v/>
      </c>
      <c r="HI95" t="n">
        <v/>
      </c>
      <c r="HJ95" t="n">
        <v/>
      </c>
      <c r="HK95" t="n">
        <v/>
      </c>
      <c r="HL95" t="n">
        <v/>
      </c>
      <c r="HM95" t="n">
        <v/>
      </c>
      <c r="HN95" t="n">
        <v/>
      </c>
      <c r="HO95" t="n">
        <v/>
      </c>
      <c r="HP95" t="n">
        <v/>
      </c>
      <c r="HQ95" t="n">
        <v/>
      </c>
      <c r="HR95" t="n">
        <v/>
      </c>
      <c r="HS95" t="n">
        <v/>
      </c>
      <c r="HT95" t="n">
        <v/>
      </c>
      <c r="HU95" t="n">
        <v/>
      </c>
      <c r="HV95" t="n">
        <v/>
      </c>
      <c r="HW95" t="n">
        <v/>
      </c>
      <c r="HX95" t="n">
        <v/>
      </c>
      <c r="HY95" t="n">
        <v/>
      </c>
      <c r="HZ95" t="n">
        <v/>
      </c>
      <c r="IA95" t="n">
        <v>0</v>
      </c>
      <c r="IB95" t="n">
        <v>0</v>
      </c>
      <c r="IC95" t="n">
        <v/>
      </c>
      <c r="ID95" t="n">
        <v/>
      </c>
      <c r="IE95" t="n">
        <v/>
      </c>
      <c r="IF95" t="n">
        <v/>
      </c>
      <c r="IG95" t="n">
        <v/>
      </c>
      <c r="IH95" t="n">
        <v/>
      </c>
      <c r="II95" t="n">
        <v/>
      </c>
      <c r="IJ95" t="n">
        <v/>
      </c>
      <c r="IK95" t="inlineStr">
        <is>
          <t>80-100 kg</t>
        </is>
      </c>
      <c r="IL95" t="inlineStr">
        <is>
          <t>&lt;1 jam</t>
        </is>
      </c>
      <c r="IM95" t="inlineStr">
        <is>
          <t>Tidak</t>
        </is>
      </c>
      <c r="IN95" t="inlineStr">
        <is>
          <t>Tidak</t>
        </is>
      </c>
      <c r="IO95" t="inlineStr">
        <is>
          <t>Tidak ada perubahan</t>
        </is>
      </c>
      <c r="IP95" t="n">
        <v/>
      </c>
      <c r="IQ95" t="inlineStr">
        <is>
          <t>Lebih jarang (lebih sering tidak terkena)</t>
        </is>
      </c>
      <c r="IR95" t="inlineStr">
        <is>
          <t>Anak-anak (0-18 tahun)</t>
        </is>
      </c>
      <c r="IS95" t="n">
        <v>0</v>
      </c>
      <c r="IT95" t="n">
        <v>0</v>
      </c>
      <c r="IU95" t="n">
        <v>1</v>
      </c>
      <c r="IV95" t="inlineStr">
        <is>
          <t>Anak-anak (0-18 tahun)</t>
        </is>
      </c>
      <c r="IW95" t="n">
        <v>0</v>
      </c>
      <c r="IX95" t="n">
        <v>0</v>
      </c>
      <c r="IY95" t="n">
        <v>1</v>
      </c>
      <c r="IZ95" t="inlineStr">
        <is>
          <t>Tidak pernah</t>
        </is>
      </c>
      <c r="JA95" t="n">
        <v/>
      </c>
      <c r="JB95" t="n">
        <v/>
      </c>
      <c r="JC95" t="n">
        <v/>
      </c>
      <c r="JD95" t="n">
        <v/>
      </c>
      <c r="JE95" t="n">
        <v/>
      </c>
      <c r="JF95" t="n">
        <v/>
      </c>
      <c r="JG95" t="n">
        <v/>
      </c>
      <c r="JH95" t="n">
        <v/>
      </c>
      <c r="JI95" t="inlineStr">
        <is>
          <t>Tidak pernah</t>
        </is>
      </c>
      <c r="JJ95" t="n">
        <v/>
      </c>
      <c r="JK95" t="n">
        <v/>
      </c>
      <c r="JL95" t="n">
        <v/>
      </c>
      <c r="JM95" t="n">
        <v/>
      </c>
      <c r="JN95" t="n">
        <v/>
      </c>
      <c r="JO95" t="n">
        <v/>
      </c>
      <c r="JP95" t="n">
        <v/>
      </c>
      <c r="JQ95" t="n">
        <v/>
      </c>
      <c r="JR95" t="inlineStr">
        <is>
          <t>Tidak pernah</t>
        </is>
      </c>
      <c r="JS95" t="n">
        <v/>
      </c>
      <c r="JT95" t="n">
        <v/>
      </c>
      <c r="JU95" t="n">
        <v/>
      </c>
      <c r="JV95" t="n">
        <v/>
      </c>
      <c r="JW95" t="n">
        <v/>
      </c>
      <c r="JX95" t="n">
        <v/>
      </c>
      <c r="JY95" t="n">
        <v/>
      </c>
      <c r="JZ95" t="n">
        <v/>
      </c>
      <c r="KA95" t="inlineStr">
        <is>
          <t>Tidak pernah</t>
        </is>
      </c>
      <c r="KB95" t="n">
        <v/>
      </c>
      <c r="KC95" t="n">
        <v/>
      </c>
      <c r="KD95" t="n">
        <v/>
      </c>
      <c r="KE95" t="n">
        <v/>
      </c>
      <c r="KF95" t="n">
        <v/>
      </c>
      <c r="KG95" t="n">
        <v/>
      </c>
      <c r="KH95" t="n">
        <v/>
      </c>
      <c r="KI95" t="n">
        <v/>
      </c>
      <c r="KJ95" t="inlineStr">
        <is>
          <t>Tidak pernah</t>
        </is>
      </c>
      <c r="KK95" t="n">
        <v/>
      </c>
      <c r="KL95" t="n">
        <v/>
      </c>
      <c r="KM95" t="n">
        <v/>
      </c>
      <c r="KN95" t="n">
        <v/>
      </c>
      <c r="KO95" t="n">
        <v/>
      </c>
      <c r="KP95" t="n">
        <v/>
      </c>
      <c r="KQ95" t="n">
        <v/>
      </c>
      <c r="KR95" t="n">
        <v/>
      </c>
      <c r="KS95" t="inlineStr">
        <is>
          <t>Tidak ada perubahan</t>
        </is>
      </c>
      <c r="KT95" t="inlineStr">
        <is>
          <t>2-4 kali</t>
        </is>
      </c>
      <c r="KU95" t="inlineStr">
        <is>
          <t>0-1 kali</t>
        </is>
      </c>
      <c r="KV95" t="inlineStr">
        <is>
          <t>Anak-anak (0-18 tahun)</t>
        </is>
      </c>
      <c r="KW95" t="n">
        <v>0</v>
      </c>
      <c r="KX95" t="n">
        <v>0</v>
      </c>
      <c r="KY95" t="n">
        <v>1</v>
      </c>
      <c r="KZ95" t="n">
        <v>0</v>
      </c>
      <c r="LA95" t="inlineStr">
        <is>
          <t>Cukup membaik</t>
        </is>
      </c>
      <c r="LB95" t="inlineStr">
        <is>
          <t>Cukup membaik</t>
        </is>
      </c>
      <c r="LC95" t="n">
        <v>0</v>
      </c>
      <c r="LD95" t="n">
        <v>6</v>
      </c>
      <c r="LE95" t="n">
        <v>0</v>
      </c>
      <c r="LF95" t="n">
        <v>8</v>
      </c>
      <c r="LG95" t="inlineStr">
        <is>
          <t>Tidak</t>
        </is>
      </c>
      <c r="LH95" t="n">
        <v/>
      </c>
      <c r="LI95" t="n">
        <v>0</v>
      </c>
      <c r="LJ95" t="inlineStr">
        <is>
          <t>Kebutuhan rumah tangga</t>
        </is>
      </c>
      <c r="LK95" t="n">
        <v>0</v>
      </c>
      <c r="LL95" t="n">
        <v>0</v>
      </c>
      <c r="LM95" t="n">
        <v>0</v>
      </c>
      <c r="LN95" t="n">
        <v>0</v>
      </c>
      <c r="LO95" t="n">
        <v>1</v>
      </c>
      <c r="LP95" t="n">
        <v>0</v>
      </c>
      <c r="LQ95" t="n">
        <v>0</v>
      </c>
      <c r="LR95" t="n">
        <v/>
      </c>
      <c r="LS95" t="n">
        <v>10</v>
      </c>
      <c r="LT95" t="n">
        <v>0</v>
      </c>
      <c r="LU95" t="n">
        <v>0</v>
      </c>
      <c r="LV95" t="n">
        <v>0</v>
      </c>
      <c r="LW95" t="n">
        <v>0</v>
      </c>
      <c r="LX95" t="n">
        <v>8</v>
      </c>
      <c r="LY95" t="n">
        <v>0</v>
      </c>
      <c r="LZ95" t="n">
        <v>0</v>
      </c>
      <c r="MA95" t="n">
        <v>0</v>
      </c>
      <c r="MB95" t="inlineStr">
        <is>
          <t>Ya</t>
        </is>
      </c>
      <c r="MC95" t="n">
        <v>0</v>
      </c>
      <c r="MD95" t="n">
        <v>0</v>
      </c>
      <c r="ME95" t="n">
        <v>0</v>
      </c>
      <c r="MF95" t="n">
        <v>0</v>
      </c>
      <c r="MG95" t="n">
        <v>0</v>
      </c>
      <c r="MH95" t="n">
        <v>0</v>
      </c>
      <c r="MI95" t="inlineStr">
        <is>
          <t>Istirahat</t>
        </is>
      </c>
      <c r="MJ95" t="n">
        <v>0</v>
      </c>
      <c r="MK95" t="n">
        <v>0</v>
      </c>
      <c r="ML95" t="n">
        <v>1</v>
      </c>
      <c r="MM95" t="n">
        <v>0</v>
      </c>
      <c r="MN95" t="n">
        <v>0</v>
      </c>
      <c r="MO95" t="n">
        <v>0</v>
      </c>
      <c r="MP95" t="n">
        <v/>
      </c>
      <c r="MQ95" t="n">
        <v/>
      </c>
      <c r="MR95" t="inlineStr">
        <is>
          <t>Istirahat</t>
        </is>
      </c>
      <c r="MS95" t="n">
        <v/>
      </c>
      <c r="MT95" t="inlineStr">
        <is>
          <t>Istirahat</t>
        </is>
      </c>
      <c r="MU95" t="inlineStr">
        <is>
          <t>Ya, mempekerjakan orang lain</t>
        </is>
      </c>
      <c r="MV95" t="inlineStr">
        <is>
          <t>Pemasangan sistem biogas</t>
        </is>
      </c>
      <c r="MW95" t="n">
        <v>0</v>
      </c>
      <c r="MX95" t="n">
        <v>1</v>
      </c>
      <c r="MY95" t="n">
        <v>0</v>
      </c>
      <c r="MZ95" t="n">
        <v>0</v>
      </c>
      <c r="NA95" t="n">
        <v/>
      </c>
      <c r="NB95" t="n">
        <v>2</v>
      </c>
      <c r="NC95" t="n">
        <v/>
      </c>
      <c r="ND95" t="n">
        <v/>
      </c>
      <c r="NE95" t="n">
        <v/>
      </c>
      <c r="NF95" t="n">
        <v/>
      </c>
      <c r="NG95" t="n">
        <v/>
      </c>
      <c r="NH95" t="n">
        <v/>
      </c>
      <c r="NI95" t="n">
        <v/>
      </c>
      <c r="NJ95" t="n">
        <v/>
      </c>
      <c r="NK95" t="n">
        <v/>
      </c>
      <c r="NL95" t="inlineStr">
        <is>
          <t>Ya</t>
        </is>
      </c>
      <c r="NM95" t="inlineStr">
        <is>
          <t>Kombinasi dana mandiri dan dana hibah</t>
        </is>
      </c>
      <c r="NN95" t="inlineStr">
        <is>
          <t>9.000.001-11.000.000</t>
        </is>
      </c>
      <c r="NO95" t="inlineStr">
        <is>
          <t>Yayasan Rumah Energi atau BIRU</t>
        </is>
      </c>
      <c r="NP95" t="n">
        <v/>
      </c>
      <c r="NQ95" t="n">
        <v/>
      </c>
      <c r="NR95" t="n">
        <v/>
      </c>
      <c r="NS95" t="n">
        <v/>
      </c>
      <c r="NT95" t="n">
        <v/>
      </c>
      <c r="NU95" t="n">
        <v/>
      </c>
      <c r="NV95" t="inlineStr">
        <is>
          <t>Anggota keluarga - Laki-laki dewasa</t>
        </is>
      </c>
      <c r="NW95" t="n">
        <v/>
      </c>
      <c r="NX95" t="inlineStr">
        <is>
          <t>Sedikit meningkat</t>
        </is>
      </c>
      <c r="NY95" t="n">
        <v>90</v>
      </c>
      <c r="NZ95" t="n">
        <v>0</v>
      </c>
      <c r="OA95" t="n">
        <v>0</v>
      </c>
      <c r="OB95" t="n">
        <v>0</v>
      </c>
      <c r="OC95" t="n">
        <v>30</v>
      </c>
      <c r="OD95" t="n">
        <v>0</v>
      </c>
      <c r="OE95" t="inlineStr">
        <is>
          <t>Lebih baik</t>
        </is>
      </c>
      <c r="OF95" t="inlineStr">
        <is>
          <t>Lebih baik (beda waktu memasak 5-30 menit, ATAU tidak lagi ada rasa/bau makanan yang berubah, ATAU alasan lainnya)</t>
        </is>
      </c>
      <c r="OG95" t="inlineStr">
        <is>
          <t>Ya</t>
        </is>
      </c>
      <c r="OH95" t="n">
        <v>0</v>
      </c>
      <c r="OI95" t="n">
        <v>2</v>
      </c>
      <c r="OJ95" t="n">
        <v>0</v>
      </c>
      <c r="OK95" t="n">
        <v>0</v>
      </c>
      <c r="OL95" t="n">
        <v>0</v>
      </c>
      <c r="OM95" t="n">
        <v>0</v>
      </c>
      <c r="ON95" t="n">
        <v>0</v>
      </c>
      <c r="OO95" t="n">
        <v>0</v>
      </c>
      <c r="OP95" t="inlineStr">
        <is>
          <t>Sapi perah</t>
        </is>
      </c>
      <c r="OQ95" t="n">
        <v>0</v>
      </c>
      <c r="OR95" t="n">
        <v>1</v>
      </c>
      <c r="OS95" t="n">
        <v>0</v>
      </c>
      <c r="OT95" t="n">
        <v>0</v>
      </c>
      <c r="OU95" t="n">
        <v>0</v>
      </c>
      <c r="OV95" t="n">
        <v>0</v>
      </c>
      <c r="OW95" t="n">
        <v>0</v>
      </c>
      <c r="OX95" t="n">
        <v>0</v>
      </c>
      <c r="OY95" t="n">
        <v>0</v>
      </c>
      <c r="OZ95" t="inlineStr">
        <is>
          <t>Sapi perah</t>
        </is>
      </c>
      <c r="PA95" t="n">
        <v>0</v>
      </c>
      <c r="PB95" t="n">
        <v>1</v>
      </c>
      <c r="PC95" t="n">
        <v>0</v>
      </c>
      <c r="PD95" t="n">
        <v>0</v>
      </c>
      <c r="PE95" t="n">
        <v>0</v>
      </c>
      <c r="PF95" t="n">
        <v>0</v>
      </c>
      <c r="PG95" t="n">
        <v>0</v>
      </c>
      <c r="PH95" t="n">
        <v>0</v>
      </c>
      <c r="PI95" t="n">
        <v>0</v>
      </c>
      <c r="PJ95" t="inlineStr">
        <is>
          <t>Sapi perah</t>
        </is>
      </c>
      <c r="PK95" t="n">
        <v>0</v>
      </c>
      <c r="PL95" t="n">
        <v>1</v>
      </c>
      <c r="PM95" t="n">
        <v>0</v>
      </c>
      <c r="PN95" t="n">
        <v>0</v>
      </c>
      <c r="PO95" t="n">
        <v>0</v>
      </c>
      <c r="PP95" t="n">
        <v>0</v>
      </c>
      <c r="PQ95" t="n">
        <v>0</v>
      </c>
      <c r="PR95" t="n">
        <v>0</v>
      </c>
      <c r="PS95" t="n">
        <v>0</v>
      </c>
      <c r="PT95" t="n">
        <v/>
      </c>
      <c r="PU95" t="n">
        <v/>
      </c>
      <c r="PV95" t="n">
        <v/>
      </c>
      <c r="PW95" t="n">
        <v/>
      </c>
      <c r="PX95" t="n">
        <v/>
      </c>
      <c r="PY95" t="n">
        <v/>
      </c>
      <c r="PZ95" t="n">
        <v/>
      </c>
      <c r="QA95" t="n">
        <v/>
      </c>
      <c r="QB95" t="n">
        <v/>
      </c>
      <c r="QC95" t="n">
        <v/>
      </c>
      <c r="QD95" t="n">
        <v/>
      </c>
      <c r="QE95" t="inlineStr">
        <is>
          <t>1-Disebarkan ke lahan terbuka</t>
        </is>
      </c>
      <c r="QF95" t="n">
        <v>0</v>
      </c>
      <c r="QG95" t="n">
        <v>0</v>
      </c>
      <c r="QH95" t="n">
        <v>0</v>
      </c>
      <c r="QI95" t="n">
        <v>0</v>
      </c>
      <c r="QJ95" t="n">
        <v>0</v>
      </c>
      <c r="QK95" t="n">
        <v>1</v>
      </c>
      <c r="QL95" t="n">
        <v>0</v>
      </c>
      <c r="QM95" t="n">
        <v>0</v>
      </c>
      <c r="QN95" t="n">
        <v>0</v>
      </c>
      <c r="QO95" t="n">
        <v/>
      </c>
      <c r="QP95" t="n">
        <v/>
      </c>
      <c r="QQ95" t="n">
        <v/>
      </c>
      <c r="QR95" t="n">
        <v/>
      </c>
      <c r="QS95" t="n">
        <v/>
      </c>
      <c r="QT95" t="n">
        <v/>
      </c>
      <c r="QU95" t="n">
        <v/>
      </c>
      <c r="QV95" t="n">
        <v/>
      </c>
      <c r="QW95" t="n">
        <v/>
      </c>
      <c r="QX95" t="n">
        <v/>
      </c>
      <c r="QY95" t="n">
        <v/>
      </c>
      <c r="QZ95" t="n">
        <v/>
      </c>
      <c r="RA95" t="n">
        <v/>
      </c>
      <c r="RB95" t="n">
        <v/>
      </c>
      <c r="RC95" t="n">
        <v/>
      </c>
      <c r="RD95" t="n">
        <v/>
      </c>
      <c r="RE95" t="n">
        <v/>
      </c>
      <c r="RF95" t="n">
        <v/>
      </c>
      <c r="RG95" t="n">
        <v/>
      </c>
      <c r="RH95" t="n">
        <v/>
      </c>
      <c r="RI95" t="n">
        <v/>
      </c>
      <c r="RJ95" t="n">
        <v/>
      </c>
      <c r="RK95" t="n">
        <v/>
      </c>
      <c r="RL95" t="n">
        <v/>
      </c>
      <c r="RM95" t="n">
        <v/>
      </c>
      <c r="RN95" t="n">
        <v/>
      </c>
      <c r="RO95" t="n">
        <v/>
      </c>
      <c r="RP95" t="n">
        <v/>
      </c>
      <c r="RQ95" t="n">
        <v/>
      </c>
      <c r="RR95" t="n">
        <v/>
      </c>
      <c r="RS95" t="n">
        <v/>
      </c>
      <c r="RT95" t="n">
        <v/>
      </c>
      <c r="RU95" t="n">
        <v/>
      </c>
      <c r="RV95" t="n">
        <v/>
      </c>
      <c r="RW95" t="n">
        <v/>
      </c>
      <c r="RX95" t="n">
        <v/>
      </c>
      <c r="RY95" t="n">
        <v/>
      </c>
      <c r="RZ95" t="n">
        <v/>
      </c>
      <c r="SA95" t="n">
        <v/>
      </c>
      <c r="SB95" t="n">
        <v/>
      </c>
      <c r="SC95" t="n">
        <v/>
      </c>
      <c r="SD95" t="n">
        <v/>
      </c>
      <c r="SE95" t="n">
        <v/>
      </c>
      <c r="SF95" t="n">
        <v/>
      </c>
      <c r="SG95" t="n">
        <v/>
      </c>
      <c r="SH95" t="n">
        <v/>
      </c>
      <c r="SI95" t="n">
        <v/>
      </c>
      <c r="SJ95" t="n">
        <v/>
      </c>
      <c r="SK95" t="n">
        <v/>
      </c>
      <c r="SL95" t="n">
        <v/>
      </c>
      <c r="SM95" t="n">
        <v/>
      </c>
      <c r="SN95" t="n">
        <v/>
      </c>
      <c r="SO95" t="n">
        <v/>
      </c>
      <c r="SP95" t="n">
        <v/>
      </c>
      <c r="SQ95" t="n">
        <v/>
      </c>
      <c r="SR95" t="n">
        <v/>
      </c>
      <c r="SS95" t="n">
        <v/>
      </c>
      <c r="ST95" t="n">
        <v/>
      </c>
      <c r="SU95" t="n">
        <v/>
      </c>
      <c r="SV95" t="n">
        <v/>
      </c>
      <c r="SW95" t="n">
        <v/>
      </c>
      <c r="SX95" t="n">
        <v/>
      </c>
      <c r="SY95" t="n">
        <v/>
      </c>
      <c r="SZ95" t="n">
        <v>10</v>
      </c>
      <c r="TA95" t="n">
        <v/>
      </c>
      <c r="TB95" t="n">
        <v/>
      </c>
      <c r="TC95" t="n">
        <v/>
      </c>
      <c r="TD95" t="n">
        <v/>
      </c>
      <c r="TE95" t="n">
        <v/>
      </c>
      <c r="TF95" t="n">
        <v/>
      </c>
      <c r="TG95" t="n">
        <v/>
      </c>
      <c r="TH95" t="n">
        <v/>
      </c>
      <c r="TI95" t="n">
        <v/>
      </c>
      <c r="TJ95" t="n">
        <v/>
      </c>
      <c r="TK95" t="n">
        <v/>
      </c>
      <c r="TL95" t="n">
        <v/>
      </c>
      <c r="TM95" t="n">
        <v/>
      </c>
      <c r="TN95" t="n">
        <v/>
      </c>
      <c r="TO95" t="n">
        <v/>
      </c>
      <c r="TP95" t="n">
        <v/>
      </c>
      <c r="TQ95" t="n">
        <v/>
      </c>
      <c r="TR95" t="n">
        <v/>
      </c>
      <c r="TS95" t="n">
        <v/>
      </c>
      <c r="TT95" t="n">
        <v/>
      </c>
      <c r="TU95" t="n">
        <v/>
      </c>
      <c r="TV95" t="n">
        <v/>
      </c>
      <c r="TW95" t="n">
        <v/>
      </c>
      <c r="TX95" t="n">
        <v/>
      </c>
      <c r="TY95" t="n">
        <v/>
      </c>
      <c r="TZ95" t="n">
        <v/>
      </c>
      <c r="UA95" t="n">
        <v/>
      </c>
      <c r="UB95" t="n">
        <v/>
      </c>
      <c r="UC95" t="n">
        <v/>
      </c>
      <c r="UD95" t="n">
        <v/>
      </c>
      <c r="UE95" t="n">
        <v/>
      </c>
      <c r="UF95" t="n">
        <v/>
      </c>
      <c r="UG95" t="n">
        <v/>
      </c>
      <c r="UH95" t="n">
        <v/>
      </c>
      <c r="UI95" t="n">
        <v/>
      </c>
      <c r="UJ95" t="n">
        <v/>
      </c>
      <c r="UK95" t="n">
        <v/>
      </c>
      <c r="UL95" t="n">
        <v/>
      </c>
      <c r="UM95" t="n">
        <v/>
      </c>
      <c r="UN95" t="n">
        <v/>
      </c>
      <c r="UO95" t="n">
        <v/>
      </c>
      <c r="UP95" t="n">
        <v/>
      </c>
      <c r="UQ95" t="n">
        <v/>
      </c>
      <c r="UR95" t="n">
        <v/>
      </c>
      <c r="US95" t="n">
        <v/>
      </c>
      <c r="UT95" t="n">
        <v/>
      </c>
      <c r="UU95" t="n">
        <v/>
      </c>
      <c r="UV95" t="inlineStr">
        <is>
          <t>Pemberian pakan di kandang</t>
        </is>
      </c>
      <c r="UW95" t="n">
        <v/>
      </c>
      <c r="UX95" t="n">
        <v/>
      </c>
      <c r="UY95" t="n">
        <v/>
      </c>
      <c r="UZ95" t="n">
        <v/>
      </c>
      <c r="VA95" t="n">
        <v/>
      </c>
      <c r="VB95" t="n">
        <v/>
      </c>
      <c r="VC95" t="n">
        <v/>
      </c>
      <c r="VD95" t="inlineStr">
        <is>
          <t>Sangat jarang (&gt;1 bulan sekali)</t>
        </is>
      </c>
      <c r="VE95" t="n">
        <v/>
      </c>
      <c r="VF95" t="n">
        <v/>
      </c>
      <c r="VG95" t="n">
        <v/>
      </c>
      <c r="VH95" t="n">
        <v/>
      </c>
      <c r="VI95" t="n">
        <v/>
      </c>
      <c r="VJ95" t="n">
        <v/>
      </c>
      <c r="VK95" t="n">
        <v/>
      </c>
      <c r="VL95" t="inlineStr">
        <is>
          <t>Sangat sering (&gt;1 kali sehari)</t>
        </is>
      </c>
      <c r="VM95" t="n">
        <v/>
      </c>
      <c r="VN95" t="n">
        <v/>
      </c>
      <c r="VO95" t="n">
        <v/>
      </c>
      <c r="VP95" t="n">
        <v/>
      </c>
      <c r="VQ95" t="n">
        <v/>
      </c>
      <c r="VR95" t="n">
        <v/>
      </c>
      <c r="VS95" t="n">
        <v/>
      </c>
      <c r="VT95" t="n">
        <v/>
      </c>
      <c r="VU95" t="n">
        <v/>
      </c>
      <c r="VV95" t="n">
        <v/>
      </c>
      <c r="VW95" t="n">
        <v/>
      </c>
      <c r="VX95" t="n">
        <v/>
      </c>
      <c r="VY95" t="n">
        <v/>
      </c>
      <c r="VZ95" t="n">
        <v/>
      </c>
      <c r="WA95" t="n">
        <v/>
      </c>
      <c r="WB95" t="n">
        <v/>
      </c>
      <c r="WC95" t="n">
        <v/>
      </c>
      <c r="WD95" t="n">
        <v/>
      </c>
      <c r="WE95" t="n">
        <v/>
      </c>
      <c r="WF95" t="inlineStr">
        <is>
          <t>3-Disimpan terbuka (dry lot)</t>
        </is>
      </c>
      <c r="WG95" t="n">
        <v>0</v>
      </c>
      <c r="WH95" t="n">
        <v>0</v>
      </c>
      <c r="WI95" t="n">
        <v>0</v>
      </c>
      <c r="WJ95" t="n">
        <v>0</v>
      </c>
      <c r="WK95" t="n">
        <v>0</v>
      </c>
      <c r="WL95" t="n">
        <v>0</v>
      </c>
      <c r="WM95" t="n">
        <v>1</v>
      </c>
      <c r="WN95" t="n">
        <v>0</v>
      </c>
      <c r="WO95" t="n">
        <v>0</v>
      </c>
      <c r="WP95" t="n">
        <v>0</v>
      </c>
      <c r="WQ95" t="n">
        <v>0</v>
      </c>
      <c r="WR95" t="n">
        <v>0</v>
      </c>
      <c r="WS95" t="n">
        <v/>
      </c>
      <c r="WT95" t="n">
        <v/>
      </c>
      <c r="WU95" t="n">
        <v/>
      </c>
      <c r="WV95" t="n">
        <v/>
      </c>
      <c r="WW95" t="n">
        <v/>
      </c>
      <c r="WX95" t="n">
        <v/>
      </c>
      <c r="WY95" t="n">
        <v/>
      </c>
      <c r="WZ95" t="n">
        <v/>
      </c>
      <c r="XA95" t="n">
        <v/>
      </c>
      <c r="XB95" t="n">
        <v/>
      </c>
      <c r="XC95" t="n">
        <v/>
      </c>
      <c r="XD95" t="n">
        <v/>
      </c>
      <c r="XE95" t="n">
        <v/>
      </c>
      <c r="XF95" t="n">
        <v/>
      </c>
      <c r="XG95" t="n">
        <v/>
      </c>
      <c r="XH95" t="n">
        <v/>
      </c>
      <c r="XI95" t="n">
        <v/>
      </c>
      <c r="XJ95" t="n">
        <v/>
      </c>
      <c r="XK95" t="n">
        <v/>
      </c>
      <c r="XL95" t="n">
        <v/>
      </c>
      <c r="XM95" t="n">
        <v/>
      </c>
      <c r="XN95" t="n">
        <v/>
      </c>
      <c r="XO95" t="n">
        <v/>
      </c>
      <c r="XP95" t="n">
        <v/>
      </c>
      <c r="XQ95" t="n">
        <v/>
      </c>
      <c r="XR95" t="n">
        <v/>
      </c>
      <c r="XS95" t="n">
        <v/>
      </c>
      <c r="XT95" t="n">
        <v/>
      </c>
      <c r="XU95" t="n">
        <v/>
      </c>
      <c r="XV95" t="n">
        <v/>
      </c>
      <c r="XW95" t="n">
        <v/>
      </c>
      <c r="XX95" t="n">
        <v/>
      </c>
      <c r="XY95" t="n">
        <v/>
      </c>
      <c r="XZ95" t="n">
        <v/>
      </c>
      <c r="YA95" t="n">
        <v/>
      </c>
      <c r="YB95" t="n">
        <v/>
      </c>
      <c r="YC95" t="n">
        <v/>
      </c>
      <c r="YD95" t="n">
        <v/>
      </c>
      <c r="YE95" t="n">
        <v/>
      </c>
      <c r="YF95" t="n">
        <v/>
      </c>
      <c r="YG95" t="n">
        <v/>
      </c>
      <c r="YH95" t="n">
        <v/>
      </c>
      <c r="YI95" t="n">
        <v/>
      </c>
      <c r="YJ95" t="n">
        <v/>
      </c>
      <c r="YK95" t="n">
        <v/>
      </c>
      <c r="YL95" t="n">
        <v/>
      </c>
      <c r="YM95" t="n">
        <v/>
      </c>
      <c r="YN95" t="n">
        <v/>
      </c>
      <c r="YO95" t="n">
        <v/>
      </c>
      <c r="YP95" t="n">
        <v/>
      </c>
      <c r="YQ95" t="n">
        <v/>
      </c>
      <c r="YR95" t="n">
        <v/>
      </c>
      <c r="YS95" t="n">
        <v/>
      </c>
      <c r="YT95" t="n">
        <v/>
      </c>
      <c r="YU95" t="n">
        <v/>
      </c>
      <c r="YV95" t="n">
        <v/>
      </c>
      <c r="YW95" t="n">
        <v/>
      </c>
      <c r="YX95" t="n">
        <v/>
      </c>
      <c r="YY95" t="n">
        <v/>
      </c>
      <c r="YZ95" t="n">
        <v/>
      </c>
      <c r="ZA95" t="n">
        <v/>
      </c>
      <c r="ZB95" t="n">
        <v/>
      </c>
      <c r="ZC95" t="n">
        <v/>
      </c>
      <c r="ZD95" t="n">
        <v/>
      </c>
      <c r="ZE95" t="n">
        <v/>
      </c>
      <c r="ZF95" t="n">
        <v/>
      </c>
      <c r="ZG95" t="n">
        <v/>
      </c>
      <c r="ZH95" t="n">
        <v/>
      </c>
      <c r="ZI95" t="n">
        <v/>
      </c>
      <c r="ZJ95" t="n">
        <v/>
      </c>
      <c r="ZK95" t="n">
        <v/>
      </c>
      <c r="ZL95" t="n">
        <v/>
      </c>
      <c r="ZM95" t="n">
        <v/>
      </c>
      <c r="ZN95" t="n">
        <v/>
      </c>
      <c r="ZO95" t="n">
        <v/>
      </c>
      <c r="ZP95" t="n">
        <v/>
      </c>
      <c r="ZQ95" t="n">
        <v/>
      </c>
      <c r="ZR95" t="n">
        <v/>
      </c>
      <c r="ZS95" t="n">
        <v/>
      </c>
      <c r="ZT95" t="n">
        <v/>
      </c>
      <c r="ZU95" t="n">
        <v/>
      </c>
      <c r="ZV95" t="n">
        <v/>
      </c>
      <c r="ZW95" t="n">
        <v>3</v>
      </c>
      <c r="ZX95" t="n">
        <v/>
      </c>
      <c r="ZY95" t="n">
        <v/>
      </c>
      <c r="ZZ95" t="n">
        <v/>
      </c>
      <c r="AAA95" t="n">
        <v/>
      </c>
      <c r="AAB95" t="n">
        <v/>
      </c>
      <c r="AAC95" t="n">
        <v/>
      </c>
      <c r="AAD95" t="n">
        <v/>
      </c>
      <c r="AAE95" t="inlineStr">
        <is>
          <t>Pakan segar (misal: rumput)</t>
        </is>
      </c>
      <c r="AAF95" t="n">
        <v/>
      </c>
      <c r="AAG95" t="n">
        <v/>
      </c>
      <c r="AAH95" t="n">
        <v/>
      </c>
      <c r="AAI95" t="n">
        <v/>
      </c>
      <c r="AAJ95" t="n">
        <v/>
      </c>
      <c r="AAK95" t="n">
        <v/>
      </c>
      <c r="AAL95" t="inlineStr">
        <is>
          <t>Tidak</t>
        </is>
      </c>
      <c r="AAM95" t="n">
        <v/>
      </c>
      <c r="AAN95" t="n">
        <v/>
      </c>
      <c r="AAO95" t="n">
        <v/>
      </c>
      <c r="AAP95" t="n">
        <v/>
      </c>
      <c r="AAQ95" t="n">
        <v/>
      </c>
      <c r="AAR95" t="inlineStr">
        <is>
          <t>Tidak</t>
        </is>
      </c>
      <c r="AAS95" t="inlineStr">
        <is>
          <t>Tidak pasti/ragu-ragu</t>
        </is>
      </c>
      <c r="AAT95" t="inlineStr">
        <is>
          <t>Dibuang ke lahan sekitar kandang - yg ditanami tanaman</t>
        </is>
      </c>
      <c r="AAU95" t="n">
        <v>0</v>
      </c>
      <c r="AAV95" t="n">
        <v>0</v>
      </c>
      <c r="AAW95" t="n">
        <v>0</v>
      </c>
      <c r="AAX95" t="n">
        <v>1</v>
      </c>
      <c r="AAY95" t="n">
        <v>0</v>
      </c>
      <c r="AAZ95" t="n">
        <v>0</v>
      </c>
      <c r="ABA95" t="n">
        <v>0</v>
      </c>
      <c r="ABB95" t="n">
        <v/>
      </c>
      <c r="ABC95" t="n">
        <v/>
      </c>
      <c r="ABD95" t="n">
        <v/>
      </c>
      <c r="ABE95" t="n">
        <v/>
      </c>
      <c r="ABF95" t="n">
        <v/>
      </c>
      <c r="ABG95" t="n">
        <v/>
      </c>
      <c r="ABH95" t="n">
        <v/>
      </c>
      <c r="ABI95" t="n">
        <v/>
      </c>
      <c r="ABJ95" t="n">
        <v/>
      </c>
      <c r="ABK95" t="n">
        <v/>
      </c>
      <c r="ABL95" t="n">
        <v/>
      </c>
      <c r="ABM95" t="n">
        <v/>
      </c>
      <c r="ABN95" t="n">
        <v/>
      </c>
      <c r="ABO95" t="n">
        <v/>
      </c>
      <c r="ABP95" t="n">
        <v/>
      </c>
      <c r="ABQ95" t="inlineStr">
        <is>
          <t>Rumput</t>
        </is>
      </c>
      <c r="ABR95" t="inlineStr">
        <is>
          <t>Jarang (1 bulan sekali)</t>
        </is>
      </c>
      <c r="ABS95" t="n">
        <v/>
      </c>
      <c r="ABT95" t="n">
        <v>200</v>
      </c>
      <c r="ABU95" t="n">
        <v/>
      </c>
      <c r="ABV95" t="n">
        <v/>
      </c>
      <c r="ABW95" t="n">
        <v/>
      </c>
      <c r="ABX95" t="n">
        <v/>
      </c>
      <c r="ABY95" t="n">
        <v/>
      </c>
      <c r="ABZ95" t="n">
        <v/>
      </c>
      <c r="ACA95" t="n">
        <v/>
      </c>
      <c r="ACB95" t="n">
        <v/>
      </c>
      <c r="ACC95" t="n">
        <v/>
      </c>
      <c r="ACD95" t="n">
        <v/>
      </c>
      <c r="ACE95" t="n">
        <v/>
      </c>
      <c r="ACF95" t="n">
        <v/>
      </c>
      <c r="ACG95" t="n">
        <v/>
      </c>
      <c r="ACH95" t="n">
        <v/>
      </c>
      <c r="ACI95" t="n">
        <v/>
      </c>
      <c r="ACJ95" t="n">
        <v/>
      </c>
      <c r="ACK95" t="inlineStr">
        <is>
          <t>Tidak punya waktu mengumpulkannya</t>
        </is>
      </c>
      <c r="ACL95" t="n">
        <v>0</v>
      </c>
      <c r="ACM95" t="n">
        <v>0</v>
      </c>
      <c r="ACN95" t="n">
        <v>1</v>
      </c>
      <c r="ACO95" t="n">
        <v>0</v>
      </c>
      <c r="ACP95" t="n">
        <v>0</v>
      </c>
      <c r="ACQ95" t="n">
        <v>0</v>
      </c>
      <c r="ACR95" t="n">
        <v>0</v>
      </c>
      <c r="ACS95" t="n">
        <v/>
      </c>
      <c r="ACT95" t="inlineStr">
        <is>
          <t>Tidak</t>
        </is>
      </c>
      <c r="ACU95" t="inlineStr">
        <is>
          <t>Manfaat cukup signifikan, terasa di kehidupan sehari-hari</t>
        </is>
      </c>
      <c r="ACV95" t="inlineStr">
        <is>
          <t>Sama saja</t>
        </is>
      </c>
      <c r="ACW95" t="inlineStr">
        <is>
          <t>Anggota keluarga - Perempuan dewasa</t>
        </is>
      </c>
      <c r="ACX95" t="inlineStr">
        <is>
          <t>Netral/tidak tahu</t>
        </is>
      </c>
      <c r="ACY95" t="inlineStr">
        <is>
          <t>Anggota keluarga - Laki-laki dewasa Anggota keluarga - Perempuan dewasa</t>
        </is>
      </c>
      <c r="ACZ95" t="n">
        <v>1</v>
      </c>
      <c r="ADA95" t="n">
        <v>1</v>
      </c>
      <c r="ADB95" t="n">
        <v>0</v>
      </c>
      <c r="ADC95" t="n">
        <v>0</v>
      </c>
      <c r="ADD95" t="inlineStr">
        <is>
          <t>Puas</t>
        </is>
      </c>
      <c r="ADE95" t="inlineStr">
        <is>
          <t>Cukup puas</t>
        </is>
      </c>
      <c r="ADF95" t="inlineStr">
        <is>
          <t>Cukup puas</t>
        </is>
      </c>
      <c r="ADG95" t="inlineStr">
        <is>
          <t>Cukup puas</t>
        </is>
      </c>
      <c r="ADH95" t="inlineStr">
        <is>
          <t>Tidak</t>
        </is>
      </c>
      <c r="ADI95" t="n">
        <v/>
      </c>
      <c r="ADJ95" t="inlineStr">
        <is>
          <t>Puas</t>
        </is>
      </c>
      <c r="ADK95" t="n">
        <v/>
      </c>
      <c r="ADL95" t="n">
        <v/>
      </c>
      <c r="ADM95" t="n">
        <v/>
      </c>
      <c r="ADN95" t="n">
        <v/>
      </c>
      <c r="ADO95" t="n">
        <v/>
      </c>
      <c r="ADP95" t="n">
        <v/>
      </c>
      <c r="ADQ95" t="n">
        <v/>
      </c>
      <c r="ADR95" t="n">
        <v/>
      </c>
      <c r="ADS95" t="n">
        <v/>
      </c>
      <c r="ADT95" t="n">
        <v/>
      </c>
      <c r="ADU95" t="inlineStr">
        <is>
          <t>Menghubungi CPO atau pendamping Memperbaiki sendiri</t>
        </is>
      </c>
      <c r="ADV95" t="n">
        <v>0</v>
      </c>
      <c r="ADW95" t="n">
        <v>0</v>
      </c>
      <c r="ADX95" t="n">
        <v>0</v>
      </c>
      <c r="ADY95" t="n">
        <v>0</v>
      </c>
      <c r="ADZ95" t="n">
        <v>1</v>
      </c>
      <c r="AEA95" t="n">
        <v>1</v>
      </c>
      <c r="AEB95" t="n">
        <v>0</v>
      </c>
      <c r="AEC95" t="n">
        <v>0</v>
      </c>
      <c r="AED95" t="inlineStr">
        <is>
          <t>Tidak</t>
        </is>
      </c>
      <c r="AEE95" t="inlineStr">
        <is>
          <t>Laki-laki dewasa</t>
        </is>
      </c>
      <c r="AEF95" t="n">
        <v/>
      </c>
      <c r="AEG95" t="inlineStr">
        <is>
          <t>Menelepon atau WA langsung</t>
        </is>
      </c>
      <c r="AEH95" t="n">
        <v/>
      </c>
      <c r="AEI95" t="inlineStr">
        <is>
          <t>Tidak</t>
        </is>
      </c>
      <c r="AEJ95" t="inlineStr">
        <is>
          <t>Kadang-kadang</t>
        </is>
      </c>
      <c r="AEK95" t="inlineStr">
        <is>
          <t>Pengurangan pengeluaran rumah tangga (bahan bakar minyak, pupuk, dll.) Dapur lebih bersih dan bebas asap Mendapatkan subsidi</t>
        </is>
      </c>
      <c r="AEL95" t="n">
        <v>1</v>
      </c>
      <c r="AEM95" t="n">
        <v>0</v>
      </c>
      <c r="AEN95" t="n">
        <v>0</v>
      </c>
      <c r="AEO95" t="n">
        <v>0</v>
      </c>
      <c r="AEP95" t="n">
        <v>0</v>
      </c>
      <c r="AEQ95" t="n">
        <v>0</v>
      </c>
      <c r="AER95" t="n">
        <v>0</v>
      </c>
      <c r="AES95" t="n">
        <v>0</v>
      </c>
      <c r="AET95" t="n">
        <v>1</v>
      </c>
      <c r="AEU95" t="n">
        <v>0</v>
      </c>
      <c r="AEV95" t="n">
        <v>1</v>
      </c>
      <c r="AEW95" t="n">
        <v>0</v>
      </c>
      <c r="AEX95" t="n">
        <v/>
      </c>
      <c r="AEY95" t="inlineStr">
        <is>
          <t>Agar kandang lebih bersih</t>
        </is>
      </c>
      <c r="AEZ95" t="n">
        <v/>
      </c>
      <c r="AFA95" t="inlineStr">
        <is>
          <t>Koperasi</t>
        </is>
      </c>
      <c r="AFB95" t="n">
        <v/>
      </c>
      <c r="AFC95" t="inlineStr">
        <is>
          <t>1000539125-19_59_53.jpg</t>
        </is>
      </c>
      <c r="AFD95" t="inlineStr">
        <is>
          <t>https://kf.kobotoolbox.org/api/v2/assets/avstPQqLr3Ab3ZdcVTXZ6f/data/673174512/attachments/att7jG75MmWLaG35hBprcL89/</t>
        </is>
      </c>
      <c r="AFE95" t="inlineStr">
        <is>
          <t>1000539128-20_0_1.jpg</t>
        </is>
      </c>
      <c r="AFF95" t="inlineStr">
        <is>
          <t>https://kf.kobotoolbox.org/api/v2/assets/avstPQqLr3Ab3ZdcVTXZ6f/data/673174512/attachments/attsWqZEjw63JHMgyzMtQo9p/</t>
        </is>
      </c>
      <c r="AFG95" t="inlineStr">
        <is>
          <t>Khafif</t>
        </is>
      </c>
      <c r="AFH95" t="n">
        <v/>
      </c>
      <c r="AFI95" t="n">
        <v/>
      </c>
    </row>
    <row r="96">
      <c r="A96" t="n">
        <v/>
      </c>
      <c r="B96" t="n">
        <v/>
      </c>
      <c r="C96" t="n">
        <v/>
      </c>
      <c r="D96" t="inlineStr">
        <is>
          <t>imam ghozali</t>
        </is>
      </c>
      <c r="E96" t="n">
        <v>0</v>
      </c>
      <c r="F96" t="inlineStr">
        <is>
          <t>-7.948954 112.70929 534.5 15</t>
        </is>
      </c>
      <c r="G96" t="n">
        <v>-7.948954</v>
      </c>
      <c r="H96" t="n">
        <v>112.70929</v>
      </c>
      <c r="I96" t="n">
        <v>534.5</v>
      </c>
      <c r="J96" t="n">
        <v>15</v>
      </c>
      <c r="K96" t="n">
        <v>0</v>
      </c>
      <c r="L96" t="inlineStr">
        <is>
          <t>-7.949094 112.709614 534.7999877929688 19.027000427246094</t>
        </is>
      </c>
      <c r="M96" t="n">
        <v>-7.949094</v>
      </c>
      <c r="N96" t="n">
        <v>112.709614</v>
      </c>
      <c r="O96" t="n">
        <v>534.7999878000001</v>
      </c>
      <c r="P96" t="n">
        <v>19.02700043</v>
      </c>
      <c r="Q96" t="n">
        <v>0</v>
      </c>
      <c r="R96" t="inlineStr">
        <is>
          <t>Jawa Timur</t>
        </is>
      </c>
      <c r="S96" t="n">
        <v>0</v>
      </c>
      <c r="T96" t="n">
        <v>0</v>
      </c>
      <c r="U96" t="n">
        <v>0</v>
      </c>
      <c r="V96" t="n">
        <v>0</v>
      </c>
      <c r="W96" t="n">
        <v>0</v>
      </c>
      <c r="X96" t="n">
        <v>1</v>
      </c>
      <c r="Y96" t="n">
        <v>0</v>
      </c>
      <c r="Z96" t="n">
        <v>0</v>
      </c>
      <c r="AA96" t="n">
        <v>0</v>
      </c>
      <c r="AB96" t="n">
        <v>0</v>
      </c>
      <c r="AC96" t="inlineStr">
        <is>
          <t>MALANG</t>
        </is>
      </c>
      <c r="AD96" t="inlineStr">
        <is>
          <t>PAKIS</t>
        </is>
      </c>
      <c r="AE96" t="inlineStr">
        <is>
          <t>BUNUT WETAN</t>
        </is>
      </c>
      <c r="AF96" t="inlineStr">
        <is>
          <t>KAN JABUNG</t>
        </is>
      </c>
      <c r="AG96" t="inlineStr">
        <is>
          <t>KJP0766</t>
        </is>
      </c>
      <c r="AH96" t="n">
        <v>8</v>
      </c>
      <c r="AI96" t="inlineStr">
        <is>
          <t>VPA2</t>
        </is>
      </c>
      <c r="AJ96" t="inlineStr">
        <is>
          <t>Aktif</t>
        </is>
      </c>
      <c r="AK96" t="n">
        <v>45</v>
      </c>
      <c r="AL96" t="inlineStr">
        <is>
          <t>Laki-laki</t>
        </is>
      </c>
      <c r="AM96" t="inlineStr">
        <is>
          <t>Sudah menikah</t>
        </is>
      </c>
      <c r="AN96" t="inlineStr">
        <is>
          <t>SMP/Sederajat</t>
        </is>
      </c>
      <c r="AO96" t="inlineStr">
        <is>
          <t>Peternak</t>
        </is>
      </c>
      <c r="AP96" t="n">
        <v>0</v>
      </c>
      <c r="AQ96" t="n">
        <v>1</v>
      </c>
      <c r="AR96" t="n">
        <v>0</v>
      </c>
      <c r="AS96" t="n">
        <v>0</v>
      </c>
      <c r="AT96" t="n">
        <v>0</v>
      </c>
      <c r="AU96" t="n">
        <v>0</v>
      </c>
      <c r="AV96" t="n">
        <v>0</v>
      </c>
      <c r="AW96" t="n">
        <v>0</v>
      </c>
      <c r="AX96" t="n">
        <v/>
      </c>
      <c r="AY96" t="inlineStr">
        <is>
          <t>Peternak Wiraswasta</t>
        </is>
      </c>
      <c r="AZ96" t="n">
        <v>0</v>
      </c>
      <c r="BA96" t="n">
        <v>1</v>
      </c>
      <c r="BB96" t="n">
        <v>0</v>
      </c>
      <c r="BC96" t="n">
        <v>1</v>
      </c>
      <c r="BD96" t="n">
        <v>0</v>
      </c>
      <c r="BE96" t="n">
        <v>0</v>
      </c>
      <c r="BF96" t="n">
        <v>0</v>
      </c>
      <c r="BG96" t="n">
        <v>0</v>
      </c>
      <c r="BH96" t="n">
        <v/>
      </c>
      <c r="BI96" t="inlineStr">
        <is>
          <t>&gt;Rp3.500.000</t>
        </is>
      </c>
      <c r="BJ96" t="n">
        <v>1</v>
      </c>
      <c r="BK96" t="n">
        <v>2</v>
      </c>
      <c r="BL96" t="n">
        <v>2</v>
      </c>
      <c r="BM96" t="n">
        <v>0</v>
      </c>
      <c r="BN96" t="inlineStr">
        <is>
          <t>Milik sendiri</t>
        </is>
      </c>
      <c r="BO96" t="inlineStr">
        <is>
          <t>Permanen (dinding bata dan semen)</t>
        </is>
      </c>
      <c r="BP96" t="n">
        <v>1</v>
      </c>
      <c r="BQ96" t="n">
        <v>0</v>
      </c>
      <c r="BR96" t="n">
        <v>0</v>
      </c>
      <c r="BS96" t="n">
        <v>0</v>
      </c>
      <c r="BT96" t="n">
        <v>0</v>
      </c>
      <c r="BU96" t="n">
        <v/>
      </c>
      <c r="BV96" t="inlineStr">
        <is>
          <t>Keramik/ubin</t>
        </is>
      </c>
      <c r="BW96" t="n">
        <v>0</v>
      </c>
      <c r="BX96" t="n">
        <v>0</v>
      </c>
      <c r="BY96" t="n">
        <v>1</v>
      </c>
      <c r="BZ96" t="n">
        <v>0</v>
      </c>
      <c r="CA96" t="n">
        <v>0</v>
      </c>
      <c r="CB96" t="n">
        <v/>
      </c>
      <c r="CC96" t="inlineStr">
        <is>
          <t>Genting</t>
        </is>
      </c>
      <c r="CD96" t="n">
        <v>0</v>
      </c>
      <c r="CE96" t="n">
        <v>0</v>
      </c>
      <c r="CF96" t="n">
        <v>0</v>
      </c>
      <c r="CG96" t="n">
        <v>0</v>
      </c>
      <c r="CH96" t="n">
        <v>0</v>
      </c>
      <c r="CI96" t="n">
        <v>1</v>
      </c>
      <c r="CJ96" t="n">
        <v>0</v>
      </c>
      <c r="CK96" t="n">
        <v/>
      </c>
      <c r="CL96" t="inlineStr">
        <is>
          <t>Ya</t>
        </is>
      </c>
      <c r="CM96" t="n">
        <v>2018</v>
      </c>
      <c r="CN96" t="inlineStr">
        <is>
          <t>Fixed-Dome (Kubah Tetap)</t>
        </is>
      </c>
      <c r="CO96" t="inlineStr">
        <is>
          <t>8 m³ (6-7 ekor sapi, ±6,5 jam memasak/hari, ±65 kg slurry/hari)</t>
        </is>
      </c>
      <c r="CP96" t="inlineStr">
        <is>
          <t>Anggota keluarga - laki-laki</t>
        </is>
      </c>
      <c r="CQ96" t="n">
        <v>0</v>
      </c>
      <c r="CR96" t="n">
        <v>0</v>
      </c>
      <c r="CS96" t="n">
        <v>0</v>
      </c>
      <c r="CT96" t="n">
        <v>0</v>
      </c>
      <c r="CU96" t="n">
        <v>1</v>
      </c>
      <c r="CV96" t="n">
        <v>0</v>
      </c>
      <c r="CW96" t="n">
        <v>0</v>
      </c>
      <c r="CX96" t="n">
        <v>0</v>
      </c>
      <c r="CY96" t="inlineStr">
        <is>
          <t>Anggota keluarga - laki-laki</t>
        </is>
      </c>
      <c r="CZ96" t="n">
        <v>1</v>
      </c>
      <c r="DA96" t="n">
        <v>0</v>
      </c>
      <c r="DB96" t="n">
        <v>0</v>
      </c>
      <c r="DC96" t="n">
        <v/>
      </c>
      <c r="DD96" t="inlineStr">
        <is>
          <t>Anggota keluarga - laki-laki</t>
        </is>
      </c>
      <c r="DE96" t="n">
        <v>1</v>
      </c>
      <c r="DF96" t="n">
        <v>0</v>
      </c>
      <c r="DG96" t="n">
        <v>0</v>
      </c>
      <c r="DH96" t="n">
        <v>0</v>
      </c>
      <c r="DI96" t="n">
        <v/>
      </c>
      <c r="DJ96" t="inlineStr">
        <is>
          <t>Anggota keluarga - laki-laki</t>
        </is>
      </c>
      <c r="DK96" t="n">
        <v>1</v>
      </c>
      <c r="DL96" t="n">
        <v>0</v>
      </c>
      <c r="DM96" t="n">
        <v>0</v>
      </c>
      <c r="DN96" t="n">
        <v>0</v>
      </c>
      <c r="DO96" t="n">
        <v/>
      </c>
      <c r="DP96" t="inlineStr">
        <is>
          <t>Ya</t>
        </is>
      </c>
      <c r="DQ96" t="n">
        <v/>
      </c>
      <c r="DR96" t="n">
        <v/>
      </c>
      <c r="DS96" t="n">
        <v/>
      </c>
      <c r="DT96" t="n">
        <v/>
      </c>
      <c r="DU96" t="n">
        <v/>
      </c>
      <c r="DV96" t="n">
        <v/>
      </c>
      <c r="DW96" t="n">
        <v/>
      </c>
      <c r="DX96" t="n">
        <v/>
      </c>
      <c r="DY96" t="n">
        <v/>
      </c>
      <c r="DZ96" t="n">
        <v/>
      </c>
      <c r="EA96" t="n">
        <v/>
      </c>
      <c r="EB96" t="n">
        <v/>
      </c>
      <c r="EC96" t="n">
        <v/>
      </c>
      <c r="ED96" t="n">
        <v/>
      </c>
      <c r="EE96" t="n">
        <v/>
      </c>
      <c r="EF96" t="n">
        <v/>
      </c>
      <c r="EG96" t="n">
        <v/>
      </c>
      <c r="EH96" t="n">
        <v/>
      </c>
      <c r="EI96" t="inlineStr">
        <is>
          <t>Tidak ada masalah</t>
        </is>
      </c>
      <c r="EJ96" t="n">
        <v>0</v>
      </c>
      <c r="EK96" t="n">
        <v>0</v>
      </c>
      <c r="EL96" t="n">
        <v>0</v>
      </c>
      <c r="EM96" t="n">
        <v>1</v>
      </c>
      <c r="EN96" t="n">
        <v>0</v>
      </c>
      <c r="EO96" t="n">
        <v/>
      </c>
      <c r="EP96" t="inlineStr">
        <is>
          <t>Ya, cukup jelas dan mudah diikuti</t>
        </is>
      </c>
      <c r="EQ96" t="inlineStr">
        <is>
          <t>Pelatihan</t>
        </is>
      </c>
      <c r="ER96" t="inlineStr">
        <is>
          <t>CPO atau pendamping</t>
        </is>
      </c>
      <c r="ES96" t="n">
        <v>1</v>
      </c>
      <c r="ET96" t="n">
        <v>0</v>
      </c>
      <c r="EU96" t="n">
        <v>0</v>
      </c>
      <c r="EV96" t="n">
        <v>0</v>
      </c>
      <c r="EW96" t="n">
        <v/>
      </c>
      <c r="EX96" t="inlineStr">
        <is>
          <t>Anggota keluarga - Laki-laki</t>
        </is>
      </c>
      <c r="EY96" t="n">
        <v>1</v>
      </c>
      <c r="EZ96" t="n">
        <v>0</v>
      </c>
      <c r="FA96" t="n">
        <v>0</v>
      </c>
      <c r="FB96" t="n">
        <v/>
      </c>
      <c r="FC96" t="inlineStr">
        <is>
          <t>Setiap bulan</t>
        </is>
      </c>
      <c r="FD96" t="n">
        <v/>
      </c>
      <c r="FE96" t="inlineStr">
        <is>
          <t>Mengetahui</t>
        </is>
      </c>
      <c r="FF96" t="inlineStr">
        <is>
          <t>Sering (setiap minggu)</t>
        </is>
      </c>
      <c r="FG96" t="inlineStr">
        <is>
          <t>Mengetahui</t>
        </is>
      </c>
      <c r="FH96" t="inlineStr">
        <is>
          <t>Cukup sering (2 minggu sekali)</t>
        </is>
      </c>
      <c r="FI96" t="inlineStr">
        <is>
          <t>Mengetahui</t>
        </is>
      </c>
      <c r="FJ96" t="inlineStr">
        <is>
          <t>Selalu (setiap hari)</t>
        </is>
      </c>
      <c r="FK96" t="inlineStr">
        <is>
          <t>Mengetahui</t>
        </is>
      </c>
      <c r="FL96" t="inlineStr">
        <is>
          <t>Sering (setiap minggu)</t>
        </is>
      </c>
      <c r="FM96" t="inlineStr">
        <is>
          <t>Mengetahui</t>
        </is>
      </c>
      <c r="FN96" t="inlineStr">
        <is>
          <t>Cukup sering (2 minggu sekali)</t>
        </is>
      </c>
      <c r="FO96" t="inlineStr">
        <is>
          <t>Mengetahui</t>
        </is>
      </c>
      <c r="FP96" t="inlineStr">
        <is>
          <t>Sering (setiap minggu)</t>
        </is>
      </c>
      <c r="FQ96" t="inlineStr">
        <is>
          <t>Mengetahui</t>
        </is>
      </c>
      <c r="FR96" t="inlineStr">
        <is>
          <t>Ya</t>
        </is>
      </c>
      <c r="FS96" t="inlineStr">
        <is>
          <t>Mengetahui</t>
        </is>
      </c>
      <c r="FT96" t="inlineStr">
        <is>
          <t>Ya, terkadang</t>
        </is>
      </c>
      <c r="FU96" t="inlineStr">
        <is>
          <t>Laki-laki dewasa</t>
        </is>
      </c>
      <c r="FV96" t="n">
        <v>1</v>
      </c>
      <c r="FW96" t="n">
        <v>0</v>
      </c>
      <c r="FX96" t="n">
        <v>0</v>
      </c>
      <c r="FY96" t="n">
        <v>0</v>
      </c>
      <c r="FZ96" t="inlineStr">
        <is>
          <t>Memahami</t>
        </is>
      </c>
      <c r="GA96" t="inlineStr">
        <is>
          <t>CPO</t>
        </is>
      </c>
      <c r="GB96" t="n">
        <v>1</v>
      </c>
      <c r="GC96" t="n">
        <v>0</v>
      </c>
      <c r="GD96" t="n">
        <v>0</v>
      </c>
      <c r="GE96" t="n">
        <v>0</v>
      </c>
      <c r="GF96" t="n">
        <v/>
      </c>
      <c r="GG96" t="inlineStr">
        <is>
          <t>Selalu</t>
        </is>
      </c>
      <c r="GH96" t="inlineStr">
        <is>
          <t>Tidak</t>
        </is>
      </c>
      <c r="GI96" t="n">
        <v/>
      </c>
      <c r="GJ96" t="n">
        <v/>
      </c>
      <c r="GK96" t="n">
        <v/>
      </c>
      <c r="GL96" t="n">
        <v/>
      </c>
      <c r="GM96" t="n">
        <v/>
      </c>
      <c r="GN96" t="n">
        <v/>
      </c>
      <c r="GO96" t="n">
        <v/>
      </c>
      <c r="GP96" t="inlineStr">
        <is>
          <t>Sebagian</t>
        </is>
      </c>
      <c r="GQ96" t="inlineStr">
        <is>
          <t>LPG</t>
        </is>
      </c>
      <c r="GR96" t="n">
        <v>1</v>
      </c>
      <c r="GS96" t="n">
        <v>0</v>
      </c>
      <c r="GT96" t="n">
        <v>0</v>
      </c>
      <c r="GU96" t="n">
        <v>0</v>
      </c>
      <c r="GV96" t="n">
        <v>0</v>
      </c>
      <c r="GW96" t="n">
        <v>0</v>
      </c>
      <c r="GX96" t="n">
        <v>0</v>
      </c>
      <c r="GY96" t="n">
        <v/>
      </c>
      <c r="GZ96" t="inlineStr">
        <is>
          <t>Tidak</t>
        </is>
      </c>
      <c r="HA96" t="n">
        <v/>
      </c>
      <c r="HB96" t="n">
        <v/>
      </c>
      <c r="HC96" t="n">
        <v/>
      </c>
      <c r="HD96" t="n">
        <v/>
      </c>
      <c r="HE96" t="n">
        <v/>
      </c>
      <c r="HF96" t="n">
        <v/>
      </c>
      <c r="HG96" t="n">
        <v/>
      </c>
      <c r="HH96" t="n">
        <v/>
      </c>
      <c r="HI96" t="n">
        <v/>
      </c>
      <c r="HJ96" t="n">
        <v/>
      </c>
      <c r="HK96" t="n">
        <v/>
      </c>
      <c r="HL96" t="n">
        <v/>
      </c>
      <c r="HM96" t="n">
        <v/>
      </c>
      <c r="HN96" t="n">
        <v/>
      </c>
      <c r="HO96" t="n">
        <v/>
      </c>
      <c r="HP96" t="n">
        <v/>
      </c>
      <c r="HQ96" t="n">
        <v/>
      </c>
      <c r="HR96" t="n">
        <v/>
      </c>
      <c r="HS96" t="n">
        <v/>
      </c>
      <c r="HT96" t="n">
        <v/>
      </c>
      <c r="HU96" t="n">
        <v/>
      </c>
      <c r="HV96" t="n">
        <v/>
      </c>
      <c r="HW96" t="n">
        <v/>
      </c>
      <c r="HX96" t="n">
        <v/>
      </c>
      <c r="HY96" t="n">
        <v/>
      </c>
      <c r="HZ96" t="n">
        <v/>
      </c>
      <c r="IA96" t="n">
        <v>6</v>
      </c>
      <c r="IB96" t="n">
        <v>78000</v>
      </c>
      <c r="IC96" t="n">
        <v/>
      </c>
      <c r="ID96" t="n">
        <v/>
      </c>
      <c r="IE96" t="n">
        <v/>
      </c>
      <c r="IF96" t="n">
        <v/>
      </c>
      <c r="IG96" t="n">
        <v/>
      </c>
      <c r="IH96" t="n">
        <v/>
      </c>
      <c r="II96" t="n">
        <v/>
      </c>
      <c r="IJ96" t="n">
        <v/>
      </c>
      <c r="IK96" t="inlineStr">
        <is>
          <t>50-65 kg</t>
        </is>
      </c>
      <c r="IL96" t="inlineStr">
        <is>
          <t>3-5 jam</t>
        </is>
      </c>
      <c r="IM96" t="inlineStr">
        <is>
          <t>Ya</t>
        </is>
      </c>
      <c r="IN96" t="inlineStr">
        <is>
          <t>Ya</t>
        </is>
      </c>
      <c r="IO96" t="inlineStr">
        <is>
          <t>Jauh lebih bersih</t>
        </is>
      </c>
      <c r="IP96" t="n">
        <v/>
      </c>
      <c r="IQ96" t="inlineStr">
        <is>
          <t>Tidak pernah</t>
        </is>
      </c>
      <c r="IR96" t="n">
        <v/>
      </c>
      <c r="IS96" t="n">
        <v/>
      </c>
      <c r="IT96" t="n">
        <v/>
      </c>
      <c r="IU96" t="n">
        <v/>
      </c>
      <c r="IV96" t="n">
        <v/>
      </c>
      <c r="IW96" t="n">
        <v/>
      </c>
      <c r="IX96" t="n">
        <v/>
      </c>
      <c r="IY96" t="n">
        <v/>
      </c>
      <c r="IZ96" t="inlineStr">
        <is>
          <t>Tidak pernah</t>
        </is>
      </c>
      <c r="JA96" t="n">
        <v/>
      </c>
      <c r="JB96" t="n">
        <v/>
      </c>
      <c r="JC96" t="n">
        <v/>
      </c>
      <c r="JD96" t="n">
        <v/>
      </c>
      <c r="JE96" t="n">
        <v/>
      </c>
      <c r="JF96" t="n">
        <v/>
      </c>
      <c r="JG96" t="n">
        <v/>
      </c>
      <c r="JH96" t="n">
        <v/>
      </c>
      <c r="JI96" t="inlineStr">
        <is>
          <t>Tidak pernah</t>
        </is>
      </c>
      <c r="JJ96" t="n">
        <v/>
      </c>
      <c r="JK96" t="n">
        <v/>
      </c>
      <c r="JL96" t="n">
        <v/>
      </c>
      <c r="JM96" t="n">
        <v/>
      </c>
      <c r="JN96" t="n">
        <v/>
      </c>
      <c r="JO96" t="n">
        <v/>
      </c>
      <c r="JP96" t="n">
        <v/>
      </c>
      <c r="JQ96" t="n">
        <v/>
      </c>
      <c r="JR96" t="inlineStr">
        <is>
          <t>Tidak pernah</t>
        </is>
      </c>
      <c r="JS96" t="n">
        <v/>
      </c>
      <c r="JT96" t="n">
        <v/>
      </c>
      <c r="JU96" t="n">
        <v/>
      </c>
      <c r="JV96" t="n">
        <v/>
      </c>
      <c r="JW96" t="n">
        <v/>
      </c>
      <c r="JX96" t="n">
        <v/>
      </c>
      <c r="JY96" t="n">
        <v/>
      </c>
      <c r="JZ96" t="n">
        <v/>
      </c>
      <c r="KA96" t="inlineStr">
        <is>
          <t>Tidak pernah</t>
        </is>
      </c>
      <c r="KB96" t="n">
        <v/>
      </c>
      <c r="KC96" t="n">
        <v/>
      </c>
      <c r="KD96" t="n">
        <v/>
      </c>
      <c r="KE96" t="n">
        <v/>
      </c>
      <c r="KF96" t="n">
        <v/>
      </c>
      <c r="KG96" t="n">
        <v/>
      </c>
      <c r="KH96" t="n">
        <v/>
      </c>
      <c r="KI96" t="n">
        <v/>
      </c>
      <c r="KJ96" t="inlineStr">
        <is>
          <t>Tidak pernah</t>
        </is>
      </c>
      <c r="KK96" t="n">
        <v/>
      </c>
      <c r="KL96" t="n">
        <v/>
      </c>
      <c r="KM96" t="n">
        <v/>
      </c>
      <c r="KN96" t="n">
        <v/>
      </c>
      <c r="KO96" t="n">
        <v/>
      </c>
      <c r="KP96" t="n">
        <v/>
      </c>
      <c r="KQ96" t="n">
        <v/>
      </c>
      <c r="KR96" t="n">
        <v/>
      </c>
      <c r="KS96" t="inlineStr">
        <is>
          <t>Tidak ada perubahan</t>
        </is>
      </c>
      <c r="KT96" t="inlineStr">
        <is>
          <t>0-1 kali</t>
        </is>
      </c>
      <c r="KU96" t="inlineStr">
        <is>
          <t>0-1 kali</t>
        </is>
      </c>
      <c r="KV96" t="inlineStr">
        <is>
          <t>Tidak ada</t>
        </is>
      </c>
      <c r="KW96" t="n">
        <v>0</v>
      </c>
      <c r="KX96" t="n">
        <v>0</v>
      </c>
      <c r="KY96" t="n">
        <v>0</v>
      </c>
      <c r="KZ96" t="n">
        <v>1</v>
      </c>
      <c r="LA96" t="inlineStr">
        <is>
          <t>Jauh lebih baik</t>
        </is>
      </c>
      <c r="LB96" t="inlineStr">
        <is>
          <t>Cukup membaik</t>
        </is>
      </c>
      <c r="LC96" t="n">
        <v>0</v>
      </c>
      <c r="LD96" t="n">
        <v>6</v>
      </c>
      <c r="LE96" t="n">
        <v>0</v>
      </c>
      <c r="LF96" t="n">
        <v>0</v>
      </c>
      <c r="LG96" t="inlineStr">
        <is>
          <t>Ya</t>
        </is>
      </c>
      <c r="LH96" t="n">
        <v>60000</v>
      </c>
      <c r="LI96" t="n">
        <v/>
      </c>
      <c r="LJ96" t="inlineStr">
        <is>
          <t>Kebutuhan rumah tangga</t>
        </is>
      </c>
      <c r="LK96" t="n">
        <v>0</v>
      </c>
      <c r="LL96" t="n">
        <v>0</v>
      </c>
      <c r="LM96" t="n">
        <v>0</v>
      </c>
      <c r="LN96" t="n">
        <v>0</v>
      </c>
      <c r="LO96" t="n">
        <v>1</v>
      </c>
      <c r="LP96" t="n">
        <v>0</v>
      </c>
      <c r="LQ96" t="n">
        <v>0</v>
      </c>
      <c r="LR96" t="n">
        <v/>
      </c>
      <c r="LS96" t="n">
        <v>15</v>
      </c>
      <c r="LT96" t="n">
        <v>0</v>
      </c>
      <c r="LU96" t="n">
        <v>0</v>
      </c>
      <c r="LV96" t="n">
        <v>10</v>
      </c>
      <c r="LW96" t="n">
        <v>0</v>
      </c>
      <c r="LX96" t="n">
        <v>0</v>
      </c>
      <c r="LY96" t="n">
        <v>10</v>
      </c>
      <c r="LZ96" t="n">
        <v>0</v>
      </c>
      <c r="MA96" t="n">
        <v>0</v>
      </c>
      <c r="MB96" t="inlineStr">
        <is>
          <t>Ya</t>
        </is>
      </c>
      <c r="MC96" t="n">
        <v>0</v>
      </c>
      <c r="MD96" t="n">
        <v>0</v>
      </c>
      <c r="ME96" t="n">
        <v>0</v>
      </c>
      <c r="MF96" t="n">
        <v>0</v>
      </c>
      <c r="MG96" t="n">
        <v>0</v>
      </c>
      <c r="MH96" t="n">
        <v>0</v>
      </c>
      <c r="MI96" t="inlineStr">
        <is>
          <t>Istirahat</t>
        </is>
      </c>
      <c r="MJ96" t="n">
        <v>0</v>
      </c>
      <c r="MK96" t="n">
        <v>0</v>
      </c>
      <c r="ML96" t="n">
        <v>1</v>
      </c>
      <c r="MM96" t="n">
        <v>0</v>
      </c>
      <c r="MN96" t="n">
        <v>0</v>
      </c>
      <c r="MO96" t="n">
        <v>0</v>
      </c>
      <c r="MP96" t="n">
        <v/>
      </c>
      <c r="MQ96" t="n">
        <v/>
      </c>
      <c r="MR96" t="inlineStr">
        <is>
          <t>Istirahat</t>
        </is>
      </c>
      <c r="MS96" t="n">
        <v/>
      </c>
      <c r="MT96" t="inlineStr">
        <is>
          <t>Istirahat</t>
        </is>
      </c>
      <c r="MU96" t="inlineStr">
        <is>
          <t>Tidak</t>
        </is>
      </c>
      <c r="MV96" t="n">
        <v/>
      </c>
      <c r="MW96" t="n">
        <v/>
      </c>
      <c r="MX96" t="n">
        <v/>
      </c>
      <c r="MY96" t="n">
        <v/>
      </c>
      <c r="MZ96" t="n">
        <v/>
      </c>
      <c r="NA96" t="n">
        <v/>
      </c>
      <c r="NB96" t="n">
        <v/>
      </c>
      <c r="NC96" t="n">
        <v/>
      </c>
      <c r="ND96" t="n">
        <v/>
      </c>
      <c r="NE96" t="n">
        <v/>
      </c>
      <c r="NF96" t="n">
        <v/>
      </c>
      <c r="NG96" t="n">
        <v/>
      </c>
      <c r="NH96" t="n">
        <v/>
      </c>
      <c r="NI96" t="n">
        <v/>
      </c>
      <c r="NJ96" t="n">
        <v/>
      </c>
      <c r="NK96" t="n">
        <v/>
      </c>
      <c r="NL96" t="inlineStr">
        <is>
          <t>Ya</t>
        </is>
      </c>
      <c r="NM96" t="inlineStr">
        <is>
          <t>Kombinasi kredit/pinjaman dan dana hibah</t>
        </is>
      </c>
      <c r="NN96" t="inlineStr">
        <is>
          <t>7.000.001-9.000.000</t>
        </is>
      </c>
      <c r="NO96" t="inlineStr">
        <is>
          <t>Koperasi</t>
        </is>
      </c>
      <c r="NP96" t="n">
        <v/>
      </c>
      <c r="NQ96" t="inlineStr">
        <is>
          <t>Koperasi</t>
        </is>
      </c>
      <c r="NR96" t="n">
        <v/>
      </c>
      <c r="NS96" t="n">
        <v>12</v>
      </c>
      <c r="NT96" t="inlineStr">
        <is>
          <t>Anggota keluarga - Laki-laki dewasa</t>
        </is>
      </c>
      <c r="NU96" t="n">
        <v/>
      </c>
      <c r="NV96" t="n">
        <v/>
      </c>
      <c r="NW96" t="n">
        <v/>
      </c>
      <c r="NX96" t="inlineStr">
        <is>
          <t>Sedikit meningkat</t>
        </is>
      </c>
      <c r="NY96" t="n">
        <v>60</v>
      </c>
      <c r="NZ96" t="n">
        <v>0</v>
      </c>
      <c r="OA96" t="n">
        <v>0</v>
      </c>
      <c r="OB96" t="n">
        <v>0</v>
      </c>
      <c r="OC96" t="n">
        <v>10</v>
      </c>
      <c r="OD96" t="n">
        <v>0</v>
      </c>
      <c r="OE96" t="inlineStr">
        <is>
          <t>Lebih baik</t>
        </is>
      </c>
      <c r="OF96" t="inlineStr">
        <is>
          <t>Jauh lebih baik (beda waktu memasak lebih cepat setengah jam atau lebih, ATAU tidak lagi ada rasa/bau makanan yang berubah, ATAU alasan lainnya)</t>
        </is>
      </c>
      <c r="OG96" t="inlineStr">
        <is>
          <t>Ya</t>
        </is>
      </c>
      <c r="OH96" t="n">
        <v>0</v>
      </c>
      <c r="OI96" t="n">
        <v>7</v>
      </c>
      <c r="OJ96" t="n">
        <v>0</v>
      </c>
      <c r="OK96" t="n">
        <v>0</v>
      </c>
      <c r="OL96" t="n">
        <v>0</v>
      </c>
      <c r="OM96" t="n">
        <v>0</v>
      </c>
      <c r="ON96" t="n">
        <v>0</v>
      </c>
      <c r="OO96" t="n">
        <v>0</v>
      </c>
      <c r="OP96" t="inlineStr">
        <is>
          <t>Sapi perah</t>
        </is>
      </c>
      <c r="OQ96" t="n">
        <v>0</v>
      </c>
      <c r="OR96" t="n">
        <v>1</v>
      </c>
      <c r="OS96" t="n">
        <v>0</v>
      </c>
      <c r="OT96" t="n">
        <v>0</v>
      </c>
      <c r="OU96" t="n">
        <v>0</v>
      </c>
      <c r="OV96" t="n">
        <v>0</v>
      </c>
      <c r="OW96" t="n">
        <v>0</v>
      </c>
      <c r="OX96" t="n">
        <v>0</v>
      </c>
      <c r="OY96" t="n">
        <v>0</v>
      </c>
      <c r="OZ96" t="inlineStr">
        <is>
          <t>Sapi perah</t>
        </is>
      </c>
      <c r="PA96" t="n">
        <v>0</v>
      </c>
      <c r="PB96" t="n">
        <v>1</v>
      </c>
      <c r="PC96" t="n">
        <v>0</v>
      </c>
      <c r="PD96" t="n">
        <v>0</v>
      </c>
      <c r="PE96" t="n">
        <v>0</v>
      </c>
      <c r="PF96" t="n">
        <v>0</v>
      </c>
      <c r="PG96" t="n">
        <v>0</v>
      </c>
      <c r="PH96" t="n">
        <v>0</v>
      </c>
      <c r="PI96" t="n">
        <v>0</v>
      </c>
      <c r="PJ96" t="inlineStr">
        <is>
          <t>Sapi perah</t>
        </is>
      </c>
      <c r="PK96" t="n">
        <v>0</v>
      </c>
      <c r="PL96" t="n">
        <v>1</v>
      </c>
      <c r="PM96" t="n">
        <v>0</v>
      </c>
      <c r="PN96" t="n">
        <v>0</v>
      </c>
      <c r="PO96" t="n">
        <v>0</v>
      </c>
      <c r="PP96" t="n">
        <v>0</v>
      </c>
      <c r="PQ96" t="n">
        <v>0</v>
      </c>
      <c r="PR96" t="n">
        <v>0</v>
      </c>
      <c r="PS96" t="n">
        <v>0</v>
      </c>
      <c r="PT96" t="n">
        <v/>
      </c>
      <c r="PU96" t="n">
        <v/>
      </c>
      <c r="PV96" t="n">
        <v/>
      </c>
      <c r="PW96" t="n">
        <v/>
      </c>
      <c r="PX96" t="n">
        <v/>
      </c>
      <c r="PY96" t="n">
        <v/>
      </c>
      <c r="PZ96" t="n">
        <v/>
      </c>
      <c r="QA96" t="n">
        <v/>
      </c>
      <c r="QB96" t="n">
        <v/>
      </c>
      <c r="QC96" t="n">
        <v/>
      </c>
      <c r="QD96" t="n">
        <v/>
      </c>
      <c r="QE96" t="inlineStr">
        <is>
          <t>1-Disebarkan ke lahan terbuka</t>
        </is>
      </c>
      <c r="QF96" t="n">
        <v>0</v>
      </c>
      <c r="QG96" t="n">
        <v>0</v>
      </c>
      <c r="QH96" t="n">
        <v>0</v>
      </c>
      <c r="QI96" t="n">
        <v>0</v>
      </c>
      <c r="QJ96" t="n">
        <v>0</v>
      </c>
      <c r="QK96" t="n">
        <v>1</v>
      </c>
      <c r="QL96" t="n">
        <v>0</v>
      </c>
      <c r="QM96" t="n">
        <v>0</v>
      </c>
      <c r="QN96" t="n">
        <v>0</v>
      </c>
      <c r="QO96" t="n">
        <v/>
      </c>
      <c r="QP96" t="n">
        <v/>
      </c>
      <c r="QQ96" t="n">
        <v/>
      </c>
      <c r="QR96" t="n">
        <v/>
      </c>
      <c r="QS96" t="n">
        <v/>
      </c>
      <c r="QT96" t="n">
        <v/>
      </c>
      <c r="QU96" t="n">
        <v/>
      </c>
      <c r="QV96" t="n">
        <v/>
      </c>
      <c r="QW96" t="n">
        <v/>
      </c>
      <c r="QX96" t="n">
        <v/>
      </c>
      <c r="QY96" t="n">
        <v/>
      </c>
      <c r="QZ96" t="n">
        <v/>
      </c>
      <c r="RA96" t="n">
        <v/>
      </c>
      <c r="RB96" t="n">
        <v/>
      </c>
      <c r="RC96" t="n">
        <v/>
      </c>
      <c r="RD96" t="n">
        <v/>
      </c>
      <c r="RE96" t="n">
        <v/>
      </c>
      <c r="RF96" t="n">
        <v/>
      </c>
      <c r="RG96" t="n">
        <v/>
      </c>
      <c r="RH96" t="n">
        <v/>
      </c>
      <c r="RI96" t="n">
        <v/>
      </c>
      <c r="RJ96" t="n">
        <v/>
      </c>
      <c r="RK96" t="n">
        <v/>
      </c>
      <c r="RL96" t="n">
        <v/>
      </c>
      <c r="RM96" t="n">
        <v/>
      </c>
      <c r="RN96" t="n">
        <v/>
      </c>
      <c r="RO96" t="n">
        <v/>
      </c>
      <c r="RP96" t="n">
        <v/>
      </c>
      <c r="RQ96" t="n">
        <v/>
      </c>
      <c r="RR96" t="n">
        <v/>
      </c>
      <c r="RS96" t="n">
        <v/>
      </c>
      <c r="RT96" t="n">
        <v/>
      </c>
      <c r="RU96" t="n">
        <v/>
      </c>
      <c r="RV96" t="n">
        <v/>
      </c>
      <c r="RW96" t="n">
        <v/>
      </c>
      <c r="RX96" t="n">
        <v/>
      </c>
      <c r="RY96" t="n">
        <v/>
      </c>
      <c r="RZ96" t="n">
        <v/>
      </c>
      <c r="SA96" t="n">
        <v/>
      </c>
      <c r="SB96" t="n">
        <v/>
      </c>
      <c r="SC96" t="n">
        <v/>
      </c>
      <c r="SD96" t="n">
        <v/>
      </c>
      <c r="SE96" t="n">
        <v/>
      </c>
      <c r="SF96" t="n">
        <v/>
      </c>
      <c r="SG96" t="n">
        <v/>
      </c>
      <c r="SH96" t="n">
        <v/>
      </c>
      <c r="SI96" t="n">
        <v/>
      </c>
      <c r="SJ96" t="n">
        <v/>
      </c>
      <c r="SK96" t="n">
        <v/>
      </c>
      <c r="SL96" t="n">
        <v/>
      </c>
      <c r="SM96" t="n">
        <v/>
      </c>
      <c r="SN96" t="n">
        <v/>
      </c>
      <c r="SO96" t="n">
        <v/>
      </c>
      <c r="SP96" t="n">
        <v/>
      </c>
      <c r="SQ96" t="n">
        <v/>
      </c>
      <c r="SR96" t="n">
        <v/>
      </c>
      <c r="SS96" t="n">
        <v/>
      </c>
      <c r="ST96" t="n">
        <v/>
      </c>
      <c r="SU96" t="n">
        <v/>
      </c>
      <c r="SV96" t="n">
        <v/>
      </c>
      <c r="SW96" t="n">
        <v/>
      </c>
      <c r="SX96" t="n">
        <v/>
      </c>
      <c r="SY96" t="n">
        <v/>
      </c>
      <c r="SZ96" t="n">
        <v>7</v>
      </c>
      <c r="TA96" t="n">
        <v/>
      </c>
      <c r="TB96" t="n">
        <v/>
      </c>
      <c r="TC96" t="n">
        <v/>
      </c>
      <c r="TD96" t="n">
        <v/>
      </c>
      <c r="TE96" t="n">
        <v/>
      </c>
      <c r="TF96" t="n">
        <v/>
      </c>
      <c r="TG96" t="n">
        <v/>
      </c>
      <c r="TH96" t="n">
        <v/>
      </c>
      <c r="TI96" t="n">
        <v/>
      </c>
      <c r="TJ96" t="n">
        <v/>
      </c>
      <c r="TK96" t="n">
        <v/>
      </c>
      <c r="TL96" t="n">
        <v/>
      </c>
      <c r="TM96" t="n">
        <v/>
      </c>
      <c r="TN96" t="n">
        <v/>
      </c>
      <c r="TO96" t="n">
        <v/>
      </c>
      <c r="TP96" t="n">
        <v/>
      </c>
      <c r="TQ96" t="n">
        <v/>
      </c>
      <c r="TR96" t="n">
        <v/>
      </c>
      <c r="TS96" t="n">
        <v/>
      </c>
      <c r="TT96" t="n">
        <v/>
      </c>
      <c r="TU96" t="n">
        <v/>
      </c>
      <c r="TV96" t="n">
        <v/>
      </c>
      <c r="TW96" t="n">
        <v/>
      </c>
      <c r="TX96" t="n">
        <v/>
      </c>
      <c r="TY96" t="n">
        <v/>
      </c>
      <c r="TZ96" t="n">
        <v/>
      </c>
      <c r="UA96" t="n">
        <v/>
      </c>
      <c r="UB96" t="n">
        <v/>
      </c>
      <c r="UC96" t="n">
        <v/>
      </c>
      <c r="UD96" t="n">
        <v/>
      </c>
      <c r="UE96" t="n">
        <v/>
      </c>
      <c r="UF96" t="n">
        <v/>
      </c>
      <c r="UG96" t="n">
        <v/>
      </c>
      <c r="UH96" t="n">
        <v/>
      </c>
      <c r="UI96" t="n">
        <v/>
      </c>
      <c r="UJ96" t="n">
        <v/>
      </c>
      <c r="UK96" t="n">
        <v/>
      </c>
      <c r="UL96" t="n">
        <v/>
      </c>
      <c r="UM96" t="n">
        <v/>
      </c>
      <c r="UN96" t="n">
        <v/>
      </c>
      <c r="UO96" t="n">
        <v/>
      </c>
      <c r="UP96" t="n">
        <v/>
      </c>
      <c r="UQ96" t="n">
        <v/>
      </c>
      <c r="UR96" t="n">
        <v/>
      </c>
      <c r="US96" t="n">
        <v/>
      </c>
      <c r="UT96" t="n">
        <v/>
      </c>
      <c r="UU96" t="n">
        <v/>
      </c>
      <c r="UV96" t="inlineStr">
        <is>
          <t>Pemberian pakan di kandang</t>
        </is>
      </c>
      <c r="UW96" t="n">
        <v/>
      </c>
      <c r="UX96" t="n">
        <v/>
      </c>
      <c r="UY96" t="n">
        <v/>
      </c>
      <c r="UZ96" t="n">
        <v/>
      </c>
      <c r="VA96" t="n">
        <v/>
      </c>
      <c r="VB96" t="n">
        <v/>
      </c>
      <c r="VC96" t="n">
        <v/>
      </c>
      <c r="VD96" t="inlineStr">
        <is>
          <t>Sangat jarang (&gt;1 bulan sekali)</t>
        </is>
      </c>
      <c r="VE96" t="n">
        <v/>
      </c>
      <c r="VF96" t="n">
        <v/>
      </c>
      <c r="VG96" t="n">
        <v/>
      </c>
      <c r="VH96" t="n">
        <v/>
      </c>
      <c r="VI96" t="n">
        <v/>
      </c>
      <c r="VJ96" t="n">
        <v/>
      </c>
      <c r="VK96" t="n">
        <v/>
      </c>
      <c r="VL96" t="inlineStr">
        <is>
          <t>Sangat jarang (&gt;1 bulan sekali)</t>
        </is>
      </c>
      <c r="VM96" t="n">
        <v/>
      </c>
      <c r="VN96" t="n">
        <v/>
      </c>
      <c r="VO96" t="n">
        <v/>
      </c>
      <c r="VP96" t="n">
        <v/>
      </c>
      <c r="VQ96" t="n">
        <v/>
      </c>
      <c r="VR96" t="n">
        <v/>
      </c>
      <c r="VS96" t="n">
        <v/>
      </c>
      <c r="VT96" t="n">
        <v/>
      </c>
      <c r="VU96" t="n">
        <v/>
      </c>
      <c r="VV96" t="n">
        <v/>
      </c>
      <c r="VW96" t="n">
        <v/>
      </c>
      <c r="VX96" t="n">
        <v/>
      </c>
      <c r="VY96" t="n">
        <v/>
      </c>
      <c r="VZ96" t="n">
        <v/>
      </c>
      <c r="WA96" t="n">
        <v/>
      </c>
      <c r="WB96" t="n">
        <v/>
      </c>
      <c r="WC96" t="n">
        <v/>
      </c>
      <c r="WD96" t="n">
        <v/>
      </c>
      <c r="WE96" t="n">
        <v/>
      </c>
      <c r="WF96" t="inlineStr">
        <is>
          <t>6-Digester biogas</t>
        </is>
      </c>
      <c r="WG96" t="n">
        <v>0</v>
      </c>
      <c r="WH96" t="n">
        <v>0</v>
      </c>
      <c r="WI96" t="n">
        <v>0</v>
      </c>
      <c r="WJ96" t="n">
        <v>0</v>
      </c>
      <c r="WK96" t="n">
        <v>0</v>
      </c>
      <c r="WL96" t="n">
        <v>0</v>
      </c>
      <c r="WM96" t="n">
        <v>0</v>
      </c>
      <c r="WN96" t="n">
        <v>0</v>
      </c>
      <c r="WO96" t="n">
        <v>0</v>
      </c>
      <c r="WP96" t="n">
        <v>1</v>
      </c>
      <c r="WQ96" t="n">
        <v>0</v>
      </c>
      <c r="WR96" t="n">
        <v>0</v>
      </c>
      <c r="WS96" t="n">
        <v/>
      </c>
      <c r="WT96" t="n">
        <v/>
      </c>
      <c r="WU96" t="n">
        <v/>
      </c>
      <c r="WV96" t="n">
        <v/>
      </c>
      <c r="WW96" t="n">
        <v/>
      </c>
      <c r="WX96" t="n">
        <v/>
      </c>
      <c r="WY96" t="n">
        <v/>
      </c>
      <c r="WZ96" t="n">
        <v/>
      </c>
      <c r="XA96" t="n">
        <v/>
      </c>
      <c r="XB96" t="n">
        <v/>
      </c>
      <c r="XC96" t="n">
        <v/>
      </c>
      <c r="XD96" t="n">
        <v/>
      </c>
      <c r="XE96" t="n">
        <v/>
      </c>
      <c r="XF96" t="n">
        <v/>
      </c>
      <c r="XG96" t="n">
        <v/>
      </c>
      <c r="XH96" t="n">
        <v/>
      </c>
      <c r="XI96" t="n">
        <v/>
      </c>
      <c r="XJ96" t="n">
        <v/>
      </c>
      <c r="XK96" t="n">
        <v/>
      </c>
      <c r="XL96" t="n">
        <v/>
      </c>
      <c r="XM96" t="n">
        <v/>
      </c>
      <c r="XN96" t="n">
        <v/>
      </c>
      <c r="XO96" t="n">
        <v/>
      </c>
      <c r="XP96" t="n">
        <v/>
      </c>
      <c r="XQ96" t="n">
        <v/>
      </c>
      <c r="XR96" t="n">
        <v/>
      </c>
      <c r="XS96" t="n">
        <v/>
      </c>
      <c r="XT96" t="n">
        <v/>
      </c>
      <c r="XU96" t="n">
        <v/>
      </c>
      <c r="XV96" t="n">
        <v/>
      </c>
      <c r="XW96" t="n">
        <v/>
      </c>
      <c r="XX96" t="n">
        <v/>
      </c>
      <c r="XY96" t="n">
        <v/>
      </c>
      <c r="XZ96" t="n">
        <v/>
      </c>
      <c r="YA96" t="n">
        <v/>
      </c>
      <c r="YB96" t="n">
        <v/>
      </c>
      <c r="YC96" t="n">
        <v/>
      </c>
      <c r="YD96" t="n">
        <v/>
      </c>
      <c r="YE96" t="n">
        <v/>
      </c>
      <c r="YF96" t="n">
        <v/>
      </c>
      <c r="YG96" t="n">
        <v/>
      </c>
      <c r="YH96" t="n">
        <v/>
      </c>
      <c r="YI96" t="n">
        <v/>
      </c>
      <c r="YJ96" t="n">
        <v/>
      </c>
      <c r="YK96" t="n">
        <v/>
      </c>
      <c r="YL96" t="n">
        <v/>
      </c>
      <c r="YM96" t="n">
        <v/>
      </c>
      <c r="YN96" t="n">
        <v/>
      </c>
      <c r="YO96" t="n">
        <v/>
      </c>
      <c r="YP96" t="n">
        <v/>
      </c>
      <c r="YQ96" t="n">
        <v/>
      </c>
      <c r="YR96" t="n">
        <v/>
      </c>
      <c r="YS96" t="n">
        <v/>
      </c>
      <c r="YT96" t="n">
        <v/>
      </c>
      <c r="YU96" t="n">
        <v/>
      </c>
      <c r="YV96" t="n">
        <v/>
      </c>
      <c r="YW96" t="n">
        <v/>
      </c>
      <c r="YX96" t="n">
        <v/>
      </c>
      <c r="YY96" t="n">
        <v/>
      </c>
      <c r="YZ96" t="n">
        <v/>
      </c>
      <c r="ZA96" t="n">
        <v/>
      </c>
      <c r="ZB96" t="n">
        <v/>
      </c>
      <c r="ZC96" t="n">
        <v/>
      </c>
      <c r="ZD96" t="n">
        <v/>
      </c>
      <c r="ZE96" t="n">
        <v/>
      </c>
      <c r="ZF96" t="n">
        <v/>
      </c>
      <c r="ZG96" t="n">
        <v/>
      </c>
      <c r="ZH96" t="n">
        <v/>
      </c>
      <c r="ZI96" t="n">
        <v/>
      </c>
      <c r="ZJ96" t="n">
        <v/>
      </c>
      <c r="ZK96" t="n">
        <v/>
      </c>
      <c r="ZL96" t="n">
        <v/>
      </c>
      <c r="ZM96" t="n">
        <v/>
      </c>
      <c r="ZN96" t="n">
        <v/>
      </c>
      <c r="ZO96" t="n">
        <v>50</v>
      </c>
      <c r="ZP96" t="n">
        <v/>
      </c>
      <c r="ZQ96" t="n">
        <v/>
      </c>
      <c r="ZR96" t="n">
        <v/>
      </c>
      <c r="ZS96" t="n">
        <v/>
      </c>
      <c r="ZT96" t="n">
        <v/>
      </c>
      <c r="ZU96" t="n">
        <v/>
      </c>
      <c r="ZV96" t="n">
        <v/>
      </c>
      <c r="ZW96" t="n">
        <v>2</v>
      </c>
      <c r="ZX96" t="n">
        <v/>
      </c>
      <c r="ZY96" t="n">
        <v/>
      </c>
      <c r="ZZ96" t="n">
        <v/>
      </c>
      <c r="AAA96" t="n">
        <v/>
      </c>
      <c r="AAB96" t="n">
        <v/>
      </c>
      <c r="AAC96" t="n">
        <v/>
      </c>
      <c r="AAD96" t="n">
        <v/>
      </c>
      <c r="AAE96" t="inlineStr">
        <is>
          <t>Pakan segar (misal: rumput)</t>
        </is>
      </c>
      <c r="AAF96" t="n">
        <v/>
      </c>
      <c r="AAG96" t="n">
        <v/>
      </c>
      <c r="AAH96" t="n">
        <v/>
      </c>
      <c r="AAI96" t="n">
        <v/>
      </c>
      <c r="AAJ96" t="n">
        <v/>
      </c>
      <c r="AAK96" t="n">
        <v/>
      </c>
      <c r="AAL96" t="inlineStr">
        <is>
          <t>Tidak</t>
        </is>
      </c>
      <c r="AAM96" t="n">
        <v/>
      </c>
      <c r="AAN96" t="n">
        <v/>
      </c>
      <c r="AAO96" t="n">
        <v/>
      </c>
      <c r="AAP96" t="n">
        <v/>
      </c>
      <c r="AAQ96" t="n">
        <v/>
      </c>
      <c r="AAR96" t="inlineStr">
        <is>
          <t>Ya</t>
        </is>
      </c>
      <c r="AAS96" t="inlineStr">
        <is>
          <t>Tidak pasti/ragu-ragu</t>
        </is>
      </c>
      <c r="AAT96" t="inlineStr">
        <is>
          <t>Digunakan untuk pupuk di lahan pertanian sendiri</t>
        </is>
      </c>
      <c r="AAU96" t="n">
        <v>1</v>
      </c>
      <c r="AAV96" t="n">
        <v>0</v>
      </c>
      <c r="AAW96" t="n">
        <v>0</v>
      </c>
      <c r="AAX96" t="n">
        <v>0</v>
      </c>
      <c r="AAY96" t="n">
        <v>0</v>
      </c>
      <c r="AAZ96" t="n">
        <v>0</v>
      </c>
      <c r="ABA96" t="n">
        <v>0</v>
      </c>
      <c r="ABB96" t="inlineStr">
        <is>
          <t>Pembenah tanah (soil conditioner)</t>
        </is>
      </c>
      <c r="ABC96" t="n">
        <v>0</v>
      </c>
      <c r="ABD96" t="n">
        <v>1</v>
      </c>
      <c r="ABE96" t="n">
        <v>0</v>
      </c>
      <c r="ABF96" t="n">
        <v>0</v>
      </c>
      <c r="ABG96" t="n">
        <v>0</v>
      </c>
      <c r="ABH96" t="n">
        <v/>
      </c>
      <c r="ABI96" t="n">
        <v/>
      </c>
      <c r="ABJ96" t="n">
        <v/>
      </c>
      <c r="ABK96" t="n">
        <v/>
      </c>
      <c r="ABL96" t="n">
        <v/>
      </c>
      <c r="ABM96" t="n">
        <v/>
      </c>
      <c r="ABN96" t="n">
        <v/>
      </c>
      <c r="ABO96" t="n">
        <v/>
      </c>
      <c r="ABP96" t="n">
        <v/>
      </c>
      <c r="ABQ96" t="inlineStr">
        <is>
          <t>Rumput gajah</t>
        </is>
      </c>
      <c r="ABR96" t="inlineStr">
        <is>
          <t>Jarang (1 bulan sekali)</t>
        </is>
      </c>
      <c r="ABS96" t="n">
        <v>40</v>
      </c>
      <c r="ABT96" t="n">
        <v/>
      </c>
      <c r="ABU96" t="n">
        <v>100</v>
      </c>
      <c r="ABV96" t="n">
        <v>0</v>
      </c>
      <c r="ABW96" t="inlineStr">
        <is>
          <t>Lainnya</t>
        </is>
      </c>
      <c r="ABX96" t="inlineStr">
        <is>
          <t>X</t>
        </is>
      </c>
      <c r="ABY96" t="n">
        <v>0</v>
      </c>
      <c r="ABZ96" t="n">
        <v>0</v>
      </c>
      <c r="ACA96" t="n">
        <v>0</v>
      </c>
      <c r="ACB96" t="n">
        <v>0</v>
      </c>
      <c r="ACC96" t="n">
        <v>2500</v>
      </c>
      <c r="ACD96" t="n">
        <v>400</v>
      </c>
      <c r="ACE96" t="inlineStr">
        <is>
          <t>Ya</t>
        </is>
      </c>
      <c r="ACF96" t="inlineStr">
        <is>
          <t>Cukup meningkat</t>
        </is>
      </c>
      <c r="ACG96" t="inlineStr">
        <is>
          <t>Cukup meningkat</t>
        </is>
      </c>
      <c r="ACH96" t="inlineStr">
        <is>
          <t>Cukup meningkat</t>
        </is>
      </c>
      <c r="ACI96" t="n">
        <v/>
      </c>
      <c r="ACJ96" t="n">
        <v/>
      </c>
      <c r="ACK96" t="n">
        <v/>
      </c>
      <c r="ACL96" t="n">
        <v/>
      </c>
      <c r="ACM96" t="n">
        <v/>
      </c>
      <c r="ACN96" t="n">
        <v/>
      </c>
      <c r="ACO96" t="n">
        <v/>
      </c>
      <c r="ACP96" t="n">
        <v/>
      </c>
      <c r="ACQ96" t="n">
        <v/>
      </c>
      <c r="ACR96" t="n">
        <v/>
      </c>
      <c r="ACS96" t="n">
        <v/>
      </c>
      <c r="ACT96" t="inlineStr">
        <is>
          <t>X</t>
        </is>
      </c>
      <c r="ACU96" t="inlineStr">
        <is>
          <t>Manfaat cukup signifikan, terasa di kehidupan sehari-hari</t>
        </is>
      </c>
      <c r="ACV96" t="inlineStr">
        <is>
          <t>Berkurang</t>
        </is>
      </c>
      <c r="ACW96" t="inlineStr">
        <is>
          <t>Anggota keluarga - Perempuan dewasa</t>
        </is>
      </c>
      <c r="ACX96" t="inlineStr">
        <is>
          <t>Netral/tidak tahu</t>
        </is>
      </c>
      <c r="ACY96" t="inlineStr">
        <is>
          <t>Anggota keluarga - Laki-laki dewasa Anggota keluarga - Perempuan dewasa Anggota keluarga - Anak-anak</t>
        </is>
      </c>
      <c r="ACZ96" t="n">
        <v>1</v>
      </c>
      <c r="ADA96" t="n">
        <v>1</v>
      </c>
      <c r="ADB96" t="n">
        <v>1</v>
      </c>
      <c r="ADC96" t="n">
        <v>0</v>
      </c>
      <c r="ADD96" t="inlineStr">
        <is>
          <t>Sangat puas</t>
        </is>
      </c>
      <c r="ADE96" t="inlineStr">
        <is>
          <t>Puas</t>
        </is>
      </c>
      <c r="ADF96" t="inlineStr">
        <is>
          <t>Puas</t>
        </is>
      </c>
      <c r="ADG96" t="inlineStr">
        <is>
          <t>Puas</t>
        </is>
      </c>
      <c r="ADH96" t="inlineStr">
        <is>
          <t>Tidak</t>
        </is>
      </c>
      <c r="ADI96" t="n">
        <v/>
      </c>
      <c r="ADJ96" t="inlineStr">
        <is>
          <t>Puas</t>
        </is>
      </c>
      <c r="ADK96" t="n">
        <v/>
      </c>
      <c r="ADL96" t="n">
        <v/>
      </c>
      <c r="ADM96" t="n">
        <v/>
      </c>
      <c r="ADN96" t="n">
        <v/>
      </c>
      <c r="ADO96" t="n">
        <v/>
      </c>
      <c r="ADP96" t="n">
        <v/>
      </c>
      <c r="ADQ96" t="n">
        <v/>
      </c>
      <c r="ADR96" t="n">
        <v/>
      </c>
      <c r="ADS96" t="n">
        <v/>
      </c>
      <c r="ADT96" t="n">
        <v/>
      </c>
      <c r="ADU96" t="inlineStr">
        <is>
          <t>Memperbaiki sendiri</t>
        </is>
      </c>
      <c r="ADV96" t="n">
        <v>0</v>
      </c>
      <c r="ADW96" t="n">
        <v>0</v>
      </c>
      <c r="ADX96" t="n">
        <v>0</v>
      </c>
      <c r="ADY96" t="n">
        <v>0</v>
      </c>
      <c r="ADZ96" t="n">
        <v>0</v>
      </c>
      <c r="AEA96" t="n">
        <v>1</v>
      </c>
      <c r="AEB96" t="n">
        <v>0</v>
      </c>
      <c r="AEC96" t="n">
        <v>0</v>
      </c>
      <c r="AED96" t="inlineStr">
        <is>
          <t>X</t>
        </is>
      </c>
      <c r="AEE96" t="inlineStr">
        <is>
          <t>Laki-laki dewasa</t>
        </is>
      </c>
      <c r="AEF96" t="n">
        <v/>
      </c>
      <c r="AEG96" t="inlineStr">
        <is>
          <t>Menelepon atau WA langsung</t>
        </is>
      </c>
      <c r="AEH96" t="n">
        <v/>
      </c>
      <c r="AEI96" t="inlineStr">
        <is>
          <t>X</t>
        </is>
      </c>
      <c r="AEJ96" t="inlineStr">
        <is>
          <t>Ya, selalu</t>
        </is>
      </c>
      <c r="AEK96"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AEL96" t="n">
        <v>1</v>
      </c>
      <c r="AEM96" t="n">
        <v>1</v>
      </c>
      <c r="AEN96" t="n">
        <v>1</v>
      </c>
      <c r="AEO96" t="n">
        <v>1</v>
      </c>
      <c r="AEP96" t="n">
        <v>1</v>
      </c>
      <c r="AEQ96" t="n">
        <v>1</v>
      </c>
      <c r="AER96" t="n">
        <v>1</v>
      </c>
      <c r="AES96" t="n">
        <v>1</v>
      </c>
      <c r="AET96" t="n">
        <v>1</v>
      </c>
      <c r="AEU96" t="n">
        <v>1</v>
      </c>
      <c r="AEV96" t="n">
        <v>1</v>
      </c>
      <c r="AEW96" t="n">
        <v>0</v>
      </c>
      <c r="AEX96" t="n">
        <v/>
      </c>
      <c r="AEY96" t="inlineStr">
        <is>
          <t>Mengurangi pengeluaran energi</t>
        </is>
      </c>
      <c r="AEZ96" t="n">
        <v/>
      </c>
      <c r="AFA96" t="inlineStr">
        <is>
          <t>Koperasi</t>
        </is>
      </c>
      <c r="AFB96" t="n">
        <v/>
      </c>
      <c r="AFC96" t="inlineStr">
        <is>
          <t>1000524825-12_49_22.jpg</t>
        </is>
      </c>
      <c r="AFD96" t="inlineStr">
        <is>
          <t>https://kf.kobotoolbox.org/api/v2/assets/avstPQqLr3Ab3ZdcVTXZ6f/data/663255074/attachments/attsEAjxsEKA3BHPbAXUKi9k/</t>
        </is>
      </c>
      <c r="AFE96" t="inlineStr">
        <is>
          <t>1000524822-12_49_31.jpg</t>
        </is>
      </c>
      <c r="AFF96" t="inlineStr">
        <is>
          <t>https://kf.kobotoolbox.org/api/v2/assets/avstPQqLr3Ab3ZdcVTXZ6f/data/663255074/attachments/att3aiWict7qXsBCfom9EiyG/</t>
        </is>
      </c>
      <c r="AFG96" t="inlineStr">
        <is>
          <t>Fahrizal khoirul rozikin</t>
        </is>
      </c>
      <c r="AFH96" t="n">
        <v/>
      </c>
      <c r="AFI96" t="n">
        <v/>
      </c>
    </row>
    <row r="97">
      <c r="A97" t="n">
        <v/>
      </c>
      <c r="B97" t="n">
        <v/>
      </c>
      <c r="C97" t="n">
        <v/>
      </c>
      <c r="D97" t="inlineStr">
        <is>
          <t>irul</t>
        </is>
      </c>
      <c r="E97" t="n">
        <v>0</v>
      </c>
      <c r="F97" t="inlineStr">
        <is>
          <t>-7.942999 112.787022 714 22.5</t>
        </is>
      </c>
      <c r="G97" t="n">
        <v>-7.942999</v>
      </c>
      <c r="H97" t="n">
        <v>112.787022</v>
      </c>
      <c r="I97" t="n">
        <v>714</v>
      </c>
      <c r="J97" t="n">
        <v>22.5</v>
      </c>
      <c r="K97" t="n">
        <v>0</v>
      </c>
      <c r="L97" t="inlineStr">
        <is>
          <t>-7.942526 112.7875 714 8.5</t>
        </is>
      </c>
      <c r="M97" t="n">
        <v>-7.942526</v>
      </c>
      <c r="N97" t="n">
        <v>112.7875</v>
      </c>
      <c r="O97" t="n">
        <v>714</v>
      </c>
      <c r="P97" t="n">
        <v>8.5</v>
      </c>
      <c r="Q97" t="n">
        <v>0</v>
      </c>
      <c r="R97" t="inlineStr">
        <is>
          <t>Jawa Timur</t>
        </is>
      </c>
      <c r="S97" t="n">
        <v>0</v>
      </c>
      <c r="T97" t="n">
        <v>0</v>
      </c>
      <c r="U97" t="n">
        <v>0</v>
      </c>
      <c r="V97" t="n">
        <v>0</v>
      </c>
      <c r="W97" t="n">
        <v>0</v>
      </c>
      <c r="X97" t="n">
        <v>1</v>
      </c>
      <c r="Y97" t="n">
        <v>0</v>
      </c>
      <c r="Z97" t="n">
        <v>0</v>
      </c>
      <c r="AA97" t="n">
        <v>0</v>
      </c>
      <c r="AB97" t="n">
        <v>0</v>
      </c>
      <c r="AC97" t="inlineStr">
        <is>
          <t>MALANG</t>
        </is>
      </c>
      <c r="AD97" t="inlineStr">
        <is>
          <t>JABUNG</t>
        </is>
      </c>
      <c r="AE97" t="inlineStr">
        <is>
          <t>ARGOSARI</t>
        </is>
      </c>
      <c r="AF97" t="inlineStr">
        <is>
          <t>KAN JABUNG</t>
        </is>
      </c>
      <c r="AG97" t="inlineStr">
        <is>
          <t>KJP0647</t>
        </is>
      </c>
      <c r="AH97" t="n">
        <v>8</v>
      </c>
      <c r="AI97" t="inlineStr">
        <is>
          <t>VPA2</t>
        </is>
      </c>
      <c r="AJ97" t="inlineStr">
        <is>
          <t>Aktif</t>
        </is>
      </c>
      <c r="AK97" t="n">
        <v>21</v>
      </c>
      <c r="AL97" t="inlineStr">
        <is>
          <t>Laki-laki</t>
        </is>
      </c>
      <c r="AM97" t="inlineStr">
        <is>
          <t>Belum menikah</t>
        </is>
      </c>
      <c r="AN97" t="inlineStr">
        <is>
          <t>SMA/Sederajat</t>
        </is>
      </c>
      <c r="AO97" t="inlineStr">
        <is>
          <t>Peternak</t>
        </is>
      </c>
      <c r="AP97" t="n">
        <v>0</v>
      </c>
      <c r="AQ97" t="n">
        <v>1</v>
      </c>
      <c r="AR97" t="n">
        <v>0</v>
      </c>
      <c r="AS97" t="n">
        <v>0</v>
      </c>
      <c r="AT97" t="n">
        <v>0</v>
      </c>
      <c r="AU97" t="n">
        <v>0</v>
      </c>
      <c r="AV97" t="n">
        <v>0</v>
      </c>
      <c r="AW97" t="n">
        <v>0</v>
      </c>
      <c r="AX97" t="n">
        <v/>
      </c>
      <c r="AY97" t="inlineStr">
        <is>
          <t>Peternak</t>
        </is>
      </c>
      <c r="AZ97" t="n">
        <v>0</v>
      </c>
      <c r="BA97" t="n">
        <v>1</v>
      </c>
      <c r="BB97" t="n">
        <v>0</v>
      </c>
      <c r="BC97" t="n">
        <v>0</v>
      </c>
      <c r="BD97" t="n">
        <v>0</v>
      </c>
      <c r="BE97" t="n">
        <v>0</v>
      </c>
      <c r="BF97" t="n">
        <v>0</v>
      </c>
      <c r="BG97" t="n">
        <v>0</v>
      </c>
      <c r="BH97" t="n">
        <v/>
      </c>
      <c r="BI97" t="inlineStr">
        <is>
          <t>Rp2.500.000 - Rp3.500.000</t>
        </is>
      </c>
      <c r="BJ97" t="n">
        <v>2</v>
      </c>
      <c r="BK97" t="n">
        <v>1</v>
      </c>
      <c r="BL97" t="n">
        <v>0</v>
      </c>
      <c r="BM97" t="n">
        <v>0</v>
      </c>
      <c r="BN97" t="inlineStr">
        <is>
          <t>Milik sendiri</t>
        </is>
      </c>
      <c r="BO97" t="inlineStr">
        <is>
          <t>Permanen (dinding bata dan semen)</t>
        </is>
      </c>
      <c r="BP97" t="n">
        <v>1</v>
      </c>
      <c r="BQ97" t="n">
        <v>0</v>
      </c>
      <c r="BR97" t="n">
        <v>0</v>
      </c>
      <c r="BS97" t="n">
        <v>0</v>
      </c>
      <c r="BT97" t="n">
        <v>0</v>
      </c>
      <c r="BU97" t="n">
        <v/>
      </c>
      <c r="BV97" t="inlineStr">
        <is>
          <t>Keramik/ubin</t>
        </is>
      </c>
      <c r="BW97" t="n">
        <v>0</v>
      </c>
      <c r="BX97" t="n">
        <v>0</v>
      </c>
      <c r="BY97" t="n">
        <v>1</v>
      </c>
      <c r="BZ97" t="n">
        <v>0</v>
      </c>
      <c r="CA97" t="n">
        <v>0</v>
      </c>
      <c r="CB97" t="n">
        <v/>
      </c>
      <c r="CC97" t="inlineStr">
        <is>
          <t>Genting</t>
        </is>
      </c>
      <c r="CD97" t="n">
        <v>0</v>
      </c>
      <c r="CE97" t="n">
        <v>0</v>
      </c>
      <c r="CF97" t="n">
        <v>0</v>
      </c>
      <c r="CG97" t="n">
        <v>0</v>
      </c>
      <c r="CH97" t="n">
        <v>0</v>
      </c>
      <c r="CI97" t="n">
        <v>1</v>
      </c>
      <c r="CJ97" t="n">
        <v>0</v>
      </c>
      <c r="CK97" t="n">
        <v/>
      </c>
      <c r="CL97" t="inlineStr">
        <is>
          <t>Ya</t>
        </is>
      </c>
      <c r="CM97" t="n">
        <v>2018</v>
      </c>
      <c r="CN97" t="inlineStr">
        <is>
          <t>Fixed-Dome (Kubah Tetap)</t>
        </is>
      </c>
      <c r="CO97" t="inlineStr">
        <is>
          <t>6 m³ (4-5 ekor sapi, ±5 jam memasak/hari, ±50 kg</t>
        </is>
      </c>
      <c r="CP97" t="inlineStr">
        <is>
          <t>Anggota keluarga - laki-laki</t>
        </is>
      </c>
      <c r="CQ97" t="n">
        <v>0</v>
      </c>
      <c r="CR97" t="n">
        <v>0</v>
      </c>
      <c r="CS97" t="n">
        <v>0</v>
      </c>
      <c r="CT97" t="n">
        <v>0</v>
      </c>
      <c r="CU97" t="n">
        <v>1</v>
      </c>
      <c r="CV97" t="n">
        <v>0</v>
      </c>
      <c r="CW97" t="n">
        <v>0</v>
      </c>
      <c r="CX97" t="n">
        <v>0</v>
      </c>
      <c r="CY97" t="inlineStr">
        <is>
          <t>Anggota keluarga - laki-laki</t>
        </is>
      </c>
      <c r="CZ97" t="n">
        <v>1</v>
      </c>
      <c r="DA97" t="n">
        <v>0</v>
      </c>
      <c r="DB97" t="n">
        <v>0</v>
      </c>
      <c r="DC97" t="n">
        <v/>
      </c>
      <c r="DD97" t="inlineStr">
        <is>
          <t>Anggota keluarga - laki-laki</t>
        </is>
      </c>
      <c r="DE97" t="n">
        <v>1</v>
      </c>
      <c r="DF97" t="n">
        <v>0</v>
      </c>
      <c r="DG97" t="n">
        <v>0</v>
      </c>
      <c r="DH97" t="n">
        <v>0</v>
      </c>
      <c r="DI97" t="n">
        <v/>
      </c>
      <c r="DJ97" t="inlineStr">
        <is>
          <t>Anggota keluarga - laki-laki</t>
        </is>
      </c>
      <c r="DK97" t="n">
        <v>1</v>
      </c>
      <c r="DL97" t="n">
        <v>0</v>
      </c>
      <c r="DM97" t="n">
        <v>0</v>
      </c>
      <c r="DN97" t="n">
        <v>0</v>
      </c>
      <c r="DO97" t="n">
        <v/>
      </c>
      <c r="DP97" t="inlineStr">
        <is>
          <t>Ya</t>
        </is>
      </c>
      <c r="DQ97" t="n">
        <v/>
      </c>
      <c r="DR97" t="n">
        <v/>
      </c>
      <c r="DS97" t="n">
        <v/>
      </c>
      <c r="DT97" t="n">
        <v/>
      </c>
      <c r="DU97" t="n">
        <v/>
      </c>
      <c r="DV97" t="n">
        <v/>
      </c>
      <c r="DW97" t="n">
        <v/>
      </c>
      <c r="DX97" t="n">
        <v/>
      </c>
      <c r="DY97" t="n">
        <v/>
      </c>
      <c r="DZ97" t="n">
        <v/>
      </c>
      <c r="EA97" t="n">
        <v/>
      </c>
      <c r="EB97" t="n">
        <v/>
      </c>
      <c r="EC97" t="n">
        <v/>
      </c>
      <c r="ED97" t="n">
        <v/>
      </c>
      <c r="EE97" t="n">
        <v/>
      </c>
      <c r="EF97" t="n">
        <v/>
      </c>
      <c r="EG97" t="n">
        <v/>
      </c>
      <c r="EH97" t="n">
        <v/>
      </c>
      <c r="EI97" t="inlineStr">
        <is>
          <t>Tidak ada masalah</t>
        </is>
      </c>
      <c r="EJ97" t="n">
        <v>0</v>
      </c>
      <c r="EK97" t="n">
        <v>0</v>
      </c>
      <c r="EL97" t="n">
        <v>0</v>
      </c>
      <c r="EM97" t="n">
        <v>1</v>
      </c>
      <c r="EN97" t="n">
        <v>0</v>
      </c>
      <c r="EO97" t="n">
        <v/>
      </c>
      <c r="EP97" t="inlineStr">
        <is>
          <t>Ya, sangat jelas dan mudah diikuti</t>
        </is>
      </c>
      <c r="EQ97" t="inlineStr">
        <is>
          <t>Pelatihan</t>
        </is>
      </c>
      <c r="ER97" t="inlineStr">
        <is>
          <t>CPO atau pendamping</t>
        </is>
      </c>
      <c r="ES97" t="n">
        <v>1</v>
      </c>
      <c r="ET97" t="n">
        <v>0</v>
      </c>
      <c r="EU97" t="n">
        <v>0</v>
      </c>
      <c r="EV97" t="n">
        <v>0</v>
      </c>
      <c r="EW97" t="n">
        <v/>
      </c>
      <c r="EX97" t="inlineStr">
        <is>
          <t>Anggota keluarga - Laki-laki</t>
        </is>
      </c>
      <c r="EY97" t="n">
        <v>1</v>
      </c>
      <c r="EZ97" t="n">
        <v>0</v>
      </c>
      <c r="FA97" t="n">
        <v>0</v>
      </c>
      <c r="FB97" t="n">
        <v/>
      </c>
      <c r="FC97" t="inlineStr">
        <is>
          <t>Setiap minggu</t>
        </is>
      </c>
      <c r="FD97" t="n">
        <v/>
      </c>
      <c r="FE97" t="inlineStr">
        <is>
          <t>Mengetahui</t>
        </is>
      </c>
      <c r="FF97" t="inlineStr">
        <is>
          <t>Sering (setiap minggu)</t>
        </is>
      </c>
      <c r="FG97" t="inlineStr">
        <is>
          <t>Mengetahui</t>
        </is>
      </c>
      <c r="FH97" t="inlineStr">
        <is>
          <t>Sering (setiap minggu)</t>
        </is>
      </c>
      <c r="FI97" t="inlineStr">
        <is>
          <t>Mengetahui</t>
        </is>
      </c>
      <c r="FJ97" t="inlineStr">
        <is>
          <t>Selalu (setiap hari)</t>
        </is>
      </c>
      <c r="FK97" t="inlineStr">
        <is>
          <t>Mengetahui</t>
        </is>
      </c>
      <c r="FL97" t="inlineStr">
        <is>
          <t>Sering (setiap minggu)</t>
        </is>
      </c>
      <c r="FM97" t="inlineStr">
        <is>
          <t>Mengetahui</t>
        </is>
      </c>
      <c r="FN97" t="inlineStr">
        <is>
          <t>Sering (setiap minggu)</t>
        </is>
      </c>
      <c r="FO97" t="inlineStr">
        <is>
          <t>Mengetahui</t>
        </is>
      </c>
      <c r="FP97" t="inlineStr">
        <is>
          <t>Sering (setiap minggu)</t>
        </is>
      </c>
      <c r="FQ97" t="inlineStr">
        <is>
          <t>Mengetahui</t>
        </is>
      </c>
      <c r="FR97" t="inlineStr">
        <is>
          <t>Ya</t>
        </is>
      </c>
      <c r="FS97" t="inlineStr">
        <is>
          <t>Mengetahui</t>
        </is>
      </c>
      <c r="FT97" t="inlineStr">
        <is>
          <t>Ya, selalu</t>
        </is>
      </c>
      <c r="FU97" t="inlineStr">
        <is>
          <t>Laki-laki dewasa</t>
        </is>
      </c>
      <c r="FV97" t="n">
        <v>1</v>
      </c>
      <c r="FW97" t="n">
        <v>0</v>
      </c>
      <c r="FX97" t="n">
        <v>0</v>
      </c>
      <c r="FY97" t="n">
        <v>0</v>
      </c>
      <c r="FZ97" t="inlineStr">
        <is>
          <t>Sangat memahami</t>
        </is>
      </c>
      <c r="GA97" t="inlineStr">
        <is>
          <t>CPO</t>
        </is>
      </c>
      <c r="GB97" t="n">
        <v>1</v>
      </c>
      <c r="GC97" t="n">
        <v>0</v>
      </c>
      <c r="GD97" t="n">
        <v>0</v>
      </c>
      <c r="GE97" t="n">
        <v>0</v>
      </c>
      <c r="GF97" t="n">
        <v/>
      </c>
      <c r="GG97" t="inlineStr">
        <is>
          <t>Selalu</t>
        </is>
      </c>
      <c r="GH97" t="inlineStr">
        <is>
          <t>Tidak</t>
        </is>
      </c>
      <c r="GI97" t="n">
        <v/>
      </c>
      <c r="GJ97" t="n">
        <v/>
      </c>
      <c r="GK97" t="n">
        <v/>
      </c>
      <c r="GL97" t="n">
        <v/>
      </c>
      <c r="GM97" t="n">
        <v/>
      </c>
      <c r="GN97" t="n">
        <v/>
      </c>
      <c r="GO97" t="n">
        <v/>
      </c>
      <c r="GP97" t="inlineStr">
        <is>
          <t>Sebagian</t>
        </is>
      </c>
      <c r="GQ97" t="inlineStr">
        <is>
          <t>LPG</t>
        </is>
      </c>
      <c r="GR97" t="n">
        <v>1</v>
      </c>
      <c r="GS97" t="n">
        <v>0</v>
      </c>
      <c r="GT97" t="n">
        <v>0</v>
      </c>
      <c r="GU97" t="n">
        <v>0</v>
      </c>
      <c r="GV97" t="n">
        <v>0</v>
      </c>
      <c r="GW97" t="n">
        <v>0</v>
      </c>
      <c r="GX97" t="n">
        <v>0</v>
      </c>
      <c r="GY97" t="n">
        <v/>
      </c>
      <c r="GZ97" t="inlineStr">
        <is>
          <t>Tidak</t>
        </is>
      </c>
      <c r="HA97" t="n">
        <v/>
      </c>
      <c r="HB97" t="n">
        <v/>
      </c>
      <c r="HC97" t="n">
        <v/>
      </c>
      <c r="HD97" t="n">
        <v/>
      </c>
      <c r="HE97" t="n">
        <v/>
      </c>
      <c r="HF97" t="n">
        <v/>
      </c>
      <c r="HG97" t="n">
        <v/>
      </c>
      <c r="HH97" t="n">
        <v/>
      </c>
      <c r="HI97" t="n">
        <v/>
      </c>
      <c r="HJ97" t="n">
        <v/>
      </c>
      <c r="HK97" t="n">
        <v/>
      </c>
      <c r="HL97" t="n">
        <v/>
      </c>
      <c r="HM97" t="n">
        <v/>
      </c>
      <c r="HN97" t="n">
        <v/>
      </c>
      <c r="HO97" t="n">
        <v/>
      </c>
      <c r="HP97" t="n">
        <v/>
      </c>
      <c r="HQ97" t="n">
        <v/>
      </c>
      <c r="HR97" t="n">
        <v/>
      </c>
      <c r="HS97" t="n">
        <v/>
      </c>
      <c r="HT97" t="n">
        <v/>
      </c>
      <c r="HU97" t="n">
        <v/>
      </c>
      <c r="HV97" t="n">
        <v/>
      </c>
      <c r="HW97" t="n">
        <v/>
      </c>
      <c r="HX97" t="n">
        <v/>
      </c>
      <c r="HY97" t="n">
        <v/>
      </c>
      <c r="HZ97" t="n">
        <v/>
      </c>
      <c r="IA97" t="n">
        <v>3</v>
      </c>
      <c r="IB97" t="n">
        <v>21000</v>
      </c>
      <c r="IC97" t="n">
        <v/>
      </c>
      <c r="ID97" t="n">
        <v/>
      </c>
      <c r="IE97" t="n">
        <v/>
      </c>
      <c r="IF97" t="n">
        <v/>
      </c>
      <c r="IG97" t="n">
        <v/>
      </c>
      <c r="IH97" t="n">
        <v/>
      </c>
      <c r="II97" t="n">
        <v/>
      </c>
      <c r="IJ97" t="n">
        <v/>
      </c>
      <c r="IK97" t="inlineStr">
        <is>
          <t>65-80 kg</t>
        </is>
      </c>
      <c r="IL97" t="inlineStr">
        <is>
          <t>3-5 jam</t>
        </is>
      </c>
      <c r="IM97" t="inlineStr">
        <is>
          <t>Ya</t>
        </is>
      </c>
      <c r="IN97" t="inlineStr">
        <is>
          <t>Tidak</t>
        </is>
      </c>
      <c r="IO97" t="inlineStr">
        <is>
          <t>Tidak ada perubahan</t>
        </is>
      </c>
      <c r="IP97" t="n">
        <v/>
      </c>
      <c r="IQ97" t="inlineStr">
        <is>
          <t>Tidak pernah</t>
        </is>
      </c>
      <c r="IR97" t="n">
        <v/>
      </c>
      <c r="IS97" t="n">
        <v/>
      </c>
      <c r="IT97" t="n">
        <v/>
      </c>
      <c r="IU97" t="n">
        <v/>
      </c>
      <c r="IV97" t="n">
        <v/>
      </c>
      <c r="IW97" t="n">
        <v/>
      </c>
      <c r="IX97" t="n">
        <v/>
      </c>
      <c r="IY97" t="n">
        <v/>
      </c>
      <c r="IZ97" t="inlineStr">
        <is>
          <t>Tidak pernah</t>
        </is>
      </c>
      <c r="JA97" t="n">
        <v/>
      </c>
      <c r="JB97" t="n">
        <v/>
      </c>
      <c r="JC97" t="n">
        <v/>
      </c>
      <c r="JD97" t="n">
        <v/>
      </c>
      <c r="JE97" t="n">
        <v/>
      </c>
      <c r="JF97" t="n">
        <v/>
      </c>
      <c r="JG97" t="n">
        <v/>
      </c>
      <c r="JH97" t="n">
        <v/>
      </c>
      <c r="JI97" t="inlineStr">
        <is>
          <t>Tidak pernah</t>
        </is>
      </c>
      <c r="JJ97" t="n">
        <v/>
      </c>
      <c r="JK97" t="n">
        <v/>
      </c>
      <c r="JL97" t="n">
        <v/>
      </c>
      <c r="JM97" t="n">
        <v/>
      </c>
      <c r="JN97" t="n">
        <v/>
      </c>
      <c r="JO97" t="n">
        <v/>
      </c>
      <c r="JP97" t="n">
        <v/>
      </c>
      <c r="JQ97" t="n">
        <v/>
      </c>
      <c r="JR97" t="inlineStr">
        <is>
          <t>Tidak pernah</t>
        </is>
      </c>
      <c r="JS97" t="n">
        <v/>
      </c>
      <c r="JT97" t="n">
        <v/>
      </c>
      <c r="JU97" t="n">
        <v/>
      </c>
      <c r="JV97" t="n">
        <v/>
      </c>
      <c r="JW97" t="n">
        <v/>
      </c>
      <c r="JX97" t="n">
        <v/>
      </c>
      <c r="JY97" t="n">
        <v/>
      </c>
      <c r="JZ97" t="n">
        <v/>
      </c>
      <c r="KA97" t="inlineStr">
        <is>
          <t>Tidak pernah</t>
        </is>
      </c>
      <c r="KB97" t="n">
        <v/>
      </c>
      <c r="KC97" t="n">
        <v/>
      </c>
      <c r="KD97" t="n">
        <v/>
      </c>
      <c r="KE97" t="n">
        <v/>
      </c>
      <c r="KF97" t="n">
        <v/>
      </c>
      <c r="KG97" t="n">
        <v/>
      </c>
      <c r="KH97" t="n">
        <v/>
      </c>
      <c r="KI97" t="n">
        <v/>
      </c>
      <c r="KJ97" t="inlineStr">
        <is>
          <t>Tidak pernah</t>
        </is>
      </c>
      <c r="KK97" t="n">
        <v/>
      </c>
      <c r="KL97" t="n">
        <v/>
      </c>
      <c r="KM97" t="n">
        <v/>
      </c>
      <c r="KN97" t="n">
        <v/>
      </c>
      <c r="KO97" t="n">
        <v/>
      </c>
      <c r="KP97" t="n">
        <v/>
      </c>
      <c r="KQ97" t="n">
        <v/>
      </c>
      <c r="KR97" t="n">
        <v/>
      </c>
      <c r="KS97" t="inlineStr">
        <is>
          <t>Jauh lebih baik</t>
        </is>
      </c>
      <c r="KT97" t="inlineStr">
        <is>
          <t>0-1 kali</t>
        </is>
      </c>
      <c r="KU97" t="inlineStr">
        <is>
          <t>0-1 kali</t>
        </is>
      </c>
      <c r="KV97" t="inlineStr">
        <is>
          <t>Tidak ada</t>
        </is>
      </c>
      <c r="KW97" t="n">
        <v>0</v>
      </c>
      <c r="KX97" t="n">
        <v>0</v>
      </c>
      <c r="KY97" t="n">
        <v>0</v>
      </c>
      <c r="KZ97" t="n">
        <v>1</v>
      </c>
      <c r="LA97" t="inlineStr">
        <is>
          <t>Cukup membaik</t>
        </is>
      </c>
      <c r="LB97" t="inlineStr">
        <is>
          <t>Jauh lebih baik</t>
        </is>
      </c>
      <c r="LC97" t="n">
        <v>0</v>
      </c>
      <c r="LD97" t="n">
        <v>6</v>
      </c>
      <c r="LE97" t="n">
        <v>0</v>
      </c>
      <c r="LF97" t="n">
        <v>0</v>
      </c>
      <c r="LG97" t="inlineStr">
        <is>
          <t>Ya</t>
        </is>
      </c>
      <c r="LH97" t="n">
        <v>50000</v>
      </c>
      <c r="LI97" t="n">
        <v/>
      </c>
      <c r="LJ97" t="inlineStr">
        <is>
          <t>Kebutuhan rumah tangga</t>
        </is>
      </c>
      <c r="LK97" t="n">
        <v>0</v>
      </c>
      <c r="LL97" t="n">
        <v>0</v>
      </c>
      <c r="LM97" t="n">
        <v>0</v>
      </c>
      <c r="LN97" t="n">
        <v>0</v>
      </c>
      <c r="LO97" t="n">
        <v>1</v>
      </c>
      <c r="LP97" t="n">
        <v>0</v>
      </c>
      <c r="LQ97" t="n">
        <v>0</v>
      </c>
      <c r="LR97" t="n">
        <v/>
      </c>
      <c r="LS97" t="n">
        <v>30</v>
      </c>
      <c r="LT97" t="n">
        <v>0</v>
      </c>
      <c r="LU97" t="n">
        <v>0</v>
      </c>
      <c r="LV97" t="n">
        <v>15</v>
      </c>
      <c r="LW97" t="n">
        <v>0</v>
      </c>
      <c r="LX97" t="n">
        <v>0</v>
      </c>
      <c r="LY97" t="n">
        <v>10</v>
      </c>
      <c r="LZ97" t="n">
        <v>0</v>
      </c>
      <c r="MA97" t="n">
        <v>0</v>
      </c>
      <c r="MB97" t="inlineStr">
        <is>
          <t>Ya</t>
        </is>
      </c>
      <c r="MC97" t="n">
        <v>0</v>
      </c>
      <c r="MD97" t="n">
        <v>0</v>
      </c>
      <c r="ME97" t="n">
        <v>0</v>
      </c>
      <c r="MF97" t="n">
        <v>0</v>
      </c>
      <c r="MG97" t="n">
        <v>0</v>
      </c>
      <c r="MH97" t="n">
        <v>0</v>
      </c>
      <c r="MI97" t="inlineStr">
        <is>
          <t>Istirahat</t>
        </is>
      </c>
      <c r="MJ97" t="n">
        <v>0</v>
      </c>
      <c r="MK97" t="n">
        <v>0</v>
      </c>
      <c r="ML97" t="n">
        <v>1</v>
      </c>
      <c r="MM97" t="n">
        <v>0</v>
      </c>
      <c r="MN97" t="n">
        <v>0</v>
      </c>
      <c r="MO97" t="n">
        <v>0</v>
      </c>
      <c r="MP97" t="n">
        <v/>
      </c>
      <c r="MQ97" t="n">
        <v/>
      </c>
      <c r="MR97" t="inlineStr">
        <is>
          <t>Istirahat</t>
        </is>
      </c>
      <c r="MS97" t="n">
        <v/>
      </c>
      <c r="MT97" t="inlineStr">
        <is>
          <t>Istirahat</t>
        </is>
      </c>
      <c r="MU97" t="inlineStr">
        <is>
          <t>Tidak</t>
        </is>
      </c>
      <c r="MV97" t="n">
        <v/>
      </c>
      <c r="MW97" t="n">
        <v/>
      </c>
      <c r="MX97" t="n">
        <v/>
      </c>
      <c r="MY97" t="n">
        <v/>
      </c>
      <c r="MZ97" t="n">
        <v/>
      </c>
      <c r="NA97" t="n">
        <v/>
      </c>
      <c r="NB97" t="n">
        <v/>
      </c>
      <c r="NC97" t="n">
        <v/>
      </c>
      <c r="ND97" t="n">
        <v/>
      </c>
      <c r="NE97" t="n">
        <v/>
      </c>
      <c r="NF97" t="n">
        <v/>
      </c>
      <c r="NG97" t="n">
        <v/>
      </c>
      <c r="NH97" t="n">
        <v/>
      </c>
      <c r="NI97" t="n">
        <v/>
      </c>
      <c r="NJ97" t="n">
        <v/>
      </c>
      <c r="NK97" t="n">
        <v/>
      </c>
      <c r="NL97" t="inlineStr">
        <is>
          <t>Tidak</t>
        </is>
      </c>
      <c r="NM97" t="inlineStr">
        <is>
          <t>Kombinasi kredit/pinjaman dan dana hibah</t>
        </is>
      </c>
      <c r="NN97" t="inlineStr">
        <is>
          <t>5.000.001-7.000.000</t>
        </is>
      </c>
      <c r="NO97" t="inlineStr">
        <is>
          <t>Yayasan Rumah Energi atau BIRU</t>
        </is>
      </c>
      <c r="NP97" t="n">
        <v/>
      </c>
      <c r="NQ97" t="inlineStr">
        <is>
          <t>Koperasi</t>
        </is>
      </c>
      <c r="NR97" t="n">
        <v/>
      </c>
      <c r="NS97" t="n">
        <v>24</v>
      </c>
      <c r="NT97" t="inlineStr">
        <is>
          <t>Anggota keluarga - Laki-laki dewasa</t>
        </is>
      </c>
      <c r="NU97" t="n">
        <v/>
      </c>
      <c r="NV97" t="n">
        <v/>
      </c>
      <c r="NW97" t="n">
        <v/>
      </c>
      <c r="NX97" t="inlineStr">
        <is>
          <t>Sedikit meningkat</t>
        </is>
      </c>
      <c r="NY97" t="n">
        <v>60</v>
      </c>
      <c r="NZ97" t="n">
        <v>0</v>
      </c>
      <c r="OA97" t="n">
        <v>0</v>
      </c>
      <c r="OB97" t="n">
        <v>10</v>
      </c>
      <c r="OC97" t="n">
        <v>0</v>
      </c>
      <c r="OD97" t="n">
        <v>0</v>
      </c>
      <c r="OE97" t="inlineStr">
        <is>
          <t>Lebih baik</t>
        </is>
      </c>
      <c r="OF97" t="inlineStr">
        <is>
          <t>Sama saja (tidak ada perbedaan waktu memasak MAUPUN rasa/bau makanan bila dibandingkan penggunaan sebelumnya)</t>
        </is>
      </c>
      <c r="OG97" t="inlineStr">
        <is>
          <t>Ya</t>
        </is>
      </c>
      <c r="OH97" t="n">
        <v>0</v>
      </c>
      <c r="OI97" t="n">
        <v>5</v>
      </c>
      <c r="OJ97" t="n">
        <v>0</v>
      </c>
      <c r="OK97" t="n">
        <v>0</v>
      </c>
      <c r="OL97" t="n">
        <v>0</v>
      </c>
      <c r="OM97" t="n">
        <v>0</v>
      </c>
      <c r="ON97" t="n">
        <v>0</v>
      </c>
      <c r="OO97" t="n">
        <v>0</v>
      </c>
      <c r="OP97" t="inlineStr">
        <is>
          <t>Sapi perah</t>
        </is>
      </c>
      <c r="OQ97" t="n">
        <v>0</v>
      </c>
      <c r="OR97" t="n">
        <v>1</v>
      </c>
      <c r="OS97" t="n">
        <v>0</v>
      </c>
      <c r="OT97" t="n">
        <v>0</v>
      </c>
      <c r="OU97" t="n">
        <v>0</v>
      </c>
      <c r="OV97" t="n">
        <v>0</v>
      </c>
      <c r="OW97" t="n">
        <v>0</v>
      </c>
      <c r="OX97" t="n">
        <v>0</v>
      </c>
      <c r="OY97" t="n">
        <v>0</v>
      </c>
      <c r="OZ97" t="inlineStr">
        <is>
          <t>Sapi perah</t>
        </is>
      </c>
      <c r="PA97" t="n">
        <v>0</v>
      </c>
      <c r="PB97" t="n">
        <v>1</v>
      </c>
      <c r="PC97" t="n">
        <v>0</v>
      </c>
      <c r="PD97" t="n">
        <v>0</v>
      </c>
      <c r="PE97" t="n">
        <v>0</v>
      </c>
      <c r="PF97" t="n">
        <v>0</v>
      </c>
      <c r="PG97" t="n">
        <v>0</v>
      </c>
      <c r="PH97" t="n">
        <v>0</v>
      </c>
      <c r="PI97" t="n">
        <v>0</v>
      </c>
      <c r="PJ97" t="inlineStr">
        <is>
          <t>Sapi perah</t>
        </is>
      </c>
      <c r="PK97" t="n">
        <v>0</v>
      </c>
      <c r="PL97" t="n">
        <v>1</v>
      </c>
      <c r="PM97" t="n">
        <v>0</v>
      </c>
      <c r="PN97" t="n">
        <v>0</v>
      </c>
      <c r="PO97" t="n">
        <v>0</v>
      </c>
      <c r="PP97" t="n">
        <v>0</v>
      </c>
      <c r="PQ97" t="n">
        <v>0</v>
      </c>
      <c r="PR97" t="n">
        <v>0</v>
      </c>
      <c r="PS97" t="n">
        <v>0</v>
      </c>
      <c r="PT97" t="n">
        <v/>
      </c>
      <c r="PU97" t="n">
        <v/>
      </c>
      <c r="PV97" t="n">
        <v/>
      </c>
      <c r="PW97" t="n">
        <v/>
      </c>
      <c r="PX97" t="n">
        <v/>
      </c>
      <c r="PY97" t="n">
        <v/>
      </c>
      <c r="PZ97" t="n">
        <v/>
      </c>
      <c r="QA97" t="n">
        <v/>
      </c>
      <c r="QB97" t="n">
        <v/>
      </c>
      <c r="QC97" t="n">
        <v/>
      </c>
      <c r="QD97" t="n">
        <v/>
      </c>
      <c r="QE97" t="inlineStr">
        <is>
          <t>1-Disebarkan ke lahan terbuka</t>
        </is>
      </c>
      <c r="QF97" t="n">
        <v>0</v>
      </c>
      <c r="QG97" t="n">
        <v>0</v>
      </c>
      <c r="QH97" t="n">
        <v>0</v>
      </c>
      <c r="QI97" t="n">
        <v>0</v>
      </c>
      <c r="QJ97" t="n">
        <v>0</v>
      </c>
      <c r="QK97" t="n">
        <v>1</v>
      </c>
      <c r="QL97" t="n">
        <v>0</v>
      </c>
      <c r="QM97" t="n">
        <v>0</v>
      </c>
      <c r="QN97" t="n">
        <v>0</v>
      </c>
      <c r="QO97" t="n">
        <v/>
      </c>
      <c r="QP97" t="n">
        <v/>
      </c>
      <c r="QQ97" t="n">
        <v/>
      </c>
      <c r="QR97" t="n">
        <v/>
      </c>
      <c r="QS97" t="n">
        <v/>
      </c>
      <c r="QT97" t="n">
        <v/>
      </c>
      <c r="QU97" t="n">
        <v/>
      </c>
      <c r="QV97" t="n">
        <v/>
      </c>
      <c r="QW97" t="n">
        <v/>
      </c>
      <c r="QX97" t="n">
        <v/>
      </c>
      <c r="QY97" t="n">
        <v/>
      </c>
      <c r="QZ97" t="n">
        <v/>
      </c>
      <c r="RA97" t="n">
        <v/>
      </c>
      <c r="RB97" t="n">
        <v/>
      </c>
      <c r="RC97" t="n">
        <v/>
      </c>
      <c r="RD97" t="n">
        <v/>
      </c>
      <c r="RE97" t="n">
        <v/>
      </c>
      <c r="RF97" t="n">
        <v/>
      </c>
      <c r="RG97" t="n">
        <v/>
      </c>
      <c r="RH97" t="n">
        <v/>
      </c>
      <c r="RI97" t="n">
        <v/>
      </c>
      <c r="RJ97" t="n">
        <v/>
      </c>
      <c r="RK97" t="n">
        <v/>
      </c>
      <c r="RL97" t="n">
        <v/>
      </c>
      <c r="RM97" t="n">
        <v/>
      </c>
      <c r="RN97" t="n">
        <v/>
      </c>
      <c r="RO97" t="n">
        <v/>
      </c>
      <c r="RP97" t="n">
        <v/>
      </c>
      <c r="RQ97" t="n">
        <v/>
      </c>
      <c r="RR97" t="n">
        <v/>
      </c>
      <c r="RS97" t="n">
        <v/>
      </c>
      <c r="RT97" t="n">
        <v/>
      </c>
      <c r="RU97" t="n">
        <v/>
      </c>
      <c r="RV97" t="n">
        <v/>
      </c>
      <c r="RW97" t="n">
        <v/>
      </c>
      <c r="RX97" t="n">
        <v/>
      </c>
      <c r="RY97" t="n">
        <v/>
      </c>
      <c r="RZ97" t="n">
        <v/>
      </c>
      <c r="SA97" t="n">
        <v/>
      </c>
      <c r="SB97" t="n">
        <v/>
      </c>
      <c r="SC97" t="n">
        <v/>
      </c>
      <c r="SD97" t="n">
        <v/>
      </c>
      <c r="SE97" t="n">
        <v/>
      </c>
      <c r="SF97" t="n">
        <v/>
      </c>
      <c r="SG97" t="n">
        <v/>
      </c>
      <c r="SH97" t="n">
        <v/>
      </c>
      <c r="SI97" t="n">
        <v/>
      </c>
      <c r="SJ97" t="n">
        <v/>
      </c>
      <c r="SK97" t="n">
        <v/>
      </c>
      <c r="SL97" t="n">
        <v/>
      </c>
      <c r="SM97" t="n">
        <v/>
      </c>
      <c r="SN97" t="n">
        <v/>
      </c>
      <c r="SO97" t="n">
        <v/>
      </c>
      <c r="SP97" t="n">
        <v/>
      </c>
      <c r="SQ97" t="n">
        <v/>
      </c>
      <c r="SR97" t="n">
        <v/>
      </c>
      <c r="SS97" t="n">
        <v/>
      </c>
      <c r="ST97" t="n">
        <v/>
      </c>
      <c r="SU97" t="n">
        <v/>
      </c>
      <c r="SV97" t="n">
        <v/>
      </c>
      <c r="SW97" t="n">
        <v/>
      </c>
      <c r="SX97" t="n">
        <v/>
      </c>
      <c r="SY97" t="n">
        <v/>
      </c>
      <c r="SZ97" t="n">
        <v>5</v>
      </c>
      <c r="TA97" t="n">
        <v/>
      </c>
      <c r="TB97" t="n">
        <v/>
      </c>
      <c r="TC97" t="n">
        <v/>
      </c>
      <c r="TD97" t="n">
        <v/>
      </c>
      <c r="TE97" t="n">
        <v/>
      </c>
      <c r="TF97" t="n">
        <v/>
      </c>
      <c r="TG97" t="n">
        <v/>
      </c>
      <c r="TH97" t="n">
        <v/>
      </c>
      <c r="TI97" t="n">
        <v/>
      </c>
      <c r="TJ97" t="n">
        <v/>
      </c>
      <c r="TK97" t="n">
        <v/>
      </c>
      <c r="TL97" t="n">
        <v/>
      </c>
      <c r="TM97" t="n">
        <v/>
      </c>
      <c r="TN97" t="n">
        <v/>
      </c>
      <c r="TO97" t="n">
        <v/>
      </c>
      <c r="TP97" t="n">
        <v/>
      </c>
      <c r="TQ97" t="n">
        <v/>
      </c>
      <c r="TR97" t="n">
        <v/>
      </c>
      <c r="TS97" t="n">
        <v/>
      </c>
      <c r="TT97" t="n">
        <v/>
      </c>
      <c r="TU97" t="n">
        <v/>
      </c>
      <c r="TV97" t="n">
        <v/>
      </c>
      <c r="TW97" t="n">
        <v/>
      </c>
      <c r="TX97" t="n">
        <v/>
      </c>
      <c r="TY97" t="n">
        <v/>
      </c>
      <c r="TZ97" t="n">
        <v/>
      </c>
      <c r="UA97" t="n">
        <v/>
      </c>
      <c r="UB97" t="n">
        <v/>
      </c>
      <c r="UC97" t="n">
        <v/>
      </c>
      <c r="UD97" t="n">
        <v/>
      </c>
      <c r="UE97" t="n">
        <v/>
      </c>
      <c r="UF97" t="n">
        <v/>
      </c>
      <c r="UG97" t="n">
        <v/>
      </c>
      <c r="UH97" t="n">
        <v/>
      </c>
      <c r="UI97" t="n">
        <v/>
      </c>
      <c r="UJ97" t="n">
        <v/>
      </c>
      <c r="UK97" t="n">
        <v/>
      </c>
      <c r="UL97" t="n">
        <v/>
      </c>
      <c r="UM97" t="n">
        <v/>
      </c>
      <c r="UN97" t="n">
        <v/>
      </c>
      <c r="UO97" t="n">
        <v/>
      </c>
      <c r="UP97" t="n">
        <v/>
      </c>
      <c r="UQ97" t="n">
        <v/>
      </c>
      <c r="UR97" t="n">
        <v/>
      </c>
      <c r="US97" t="n">
        <v/>
      </c>
      <c r="UT97" t="n">
        <v/>
      </c>
      <c r="UU97" t="n">
        <v/>
      </c>
      <c r="UV97" t="inlineStr">
        <is>
          <t>Pemberian pakan di kandang</t>
        </is>
      </c>
      <c r="UW97" t="n">
        <v/>
      </c>
      <c r="UX97" t="n">
        <v/>
      </c>
      <c r="UY97" t="n">
        <v/>
      </c>
      <c r="UZ97" t="n">
        <v/>
      </c>
      <c r="VA97" t="n">
        <v/>
      </c>
      <c r="VB97" t="n">
        <v/>
      </c>
      <c r="VC97" t="n">
        <v/>
      </c>
      <c r="VD97" t="inlineStr">
        <is>
          <t>Sangat teratur (setiap hari)</t>
        </is>
      </c>
      <c r="VE97" t="n">
        <v/>
      </c>
      <c r="VF97" t="n">
        <v/>
      </c>
      <c r="VG97" t="n">
        <v/>
      </c>
      <c r="VH97" t="n">
        <v/>
      </c>
      <c r="VI97" t="n">
        <v/>
      </c>
      <c r="VJ97" t="n">
        <v/>
      </c>
      <c r="VK97" t="n">
        <v/>
      </c>
      <c r="VL97" t="inlineStr">
        <is>
          <t>Sangat sering (&gt;1 kali sehari)</t>
        </is>
      </c>
      <c r="VM97" t="n">
        <v/>
      </c>
      <c r="VN97" t="n">
        <v/>
      </c>
      <c r="VO97" t="n">
        <v/>
      </c>
      <c r="VP97" t="n">
        <v/>
      </c>
      <c r="VQ97" t="n">
        <v/>
      </c>
      <c r="VR97" t="n">
        <v/>
      </c>
      <c r="VS97" t="n">
        <v/>
      </c>
      <c r="VT97" t="n">
        <v/>
      </c>
      <c r="VU97" t="n">
        <v/>
      </c>
      <c r="VV97" t="n">
        <v/>
      </c>
      <c r="VW97" t="n">
        <v/>
      </c>
      <c r="VX97" t="n">
        <v/>
      </c>
      <c r="VY97" t="n">
        <v/>
      </c>
      <c r="VZ97" t="n">
        <v/>
      </c>
      <c r="WA97" t="n">
        <v/>
      </c>
      <c r="WB97" t="n">
        <v/>
      </c>
      <c r="WC97" t="n">
        <v/>
      </c>
      <c r="WD97" t="n">
        <v/>
      </c>
      <c r="WE97" t="n">
        <v/>
      </c>
      <c r="WF97" t="inlineStr">
        <is>
          <t>6-Digester biogas</t>
        </is>
      </c>
      <c r="WG97" t="n">
        <v>0</v>
      </c>
      <c r="WH97" t="n">
        <v>0</v>
      </c>
      <c r="WI97" t="n">
        <v>0</v>
      </c>
      <c r="WJ97" t="n">
        <v>0</v>
      </c>
      <c r="WK97" t="n">
        <v>0</v>
      </c>
      <c r="WL97" t="n">
        <v>0</v>
      </c>
      <c r="WM97" t="n">
        <v>0</v>
      </c>
      <c r="WN97" t="n">
        <v>0</v>
      </c>
      <c r="WO97" t="n">
        <v>0</v>
      </c>
      <c r="WP97" t="n">
        <v>1</v>
      </c>
      <c r="WQ97" t="n">
        <v>0</v>
      </c>
      <c r="WR97" t="n">
        <v>0</v>
      </c>
      <c r="WS97" t="n">
        <v/>
      </c>
      <c r="WT97" t="n">
        <v/>
      </c>
      <c r="WU97" t="n">
        <v/>
      </c>
      <c r="WV97" t="n">
        <v/>
      </c>
      <c r="WW97" t="n">
        <v/>
      </c>
      <c r="WX97" t="n">
        <v/>
      </c>
      <c r="WY97" t="n">
        <v/>
      </c>
      <c r="WZ97" t="n">
        <v/>
      </c>
      <c r="XA97" t="n">
        <v/>
      </c>
      <c r="XB97" t="n">
        <v/>
      </c>
      <c r="XC97" t="n">
        <v/>
      </c>
      <c r="XD97" t="n">
        <v/>
      </c>
      <c r="XE97" t="n">
        <v/>
      </c>
      <c r="XF97" t="n">
        <v/>
      </c>
      <c r="XG97" t="n">
        <v/>
      </c>
      <c r="XH97" t="n">
        <v/>
      </c>
      <c r="XI97" t="n">
        <v/>
      </c>
      <c r="XJ97" t="n">
        <v/>
      </c>
      <c r="XK97" t="n">
        <v/>
      </c>
      <c r="XL97" t="n">
        <v/>
      </c>
      <c r="XM97" t="n">
        <v/>
      </c>
      <c r="XN97" t="n">
        <v/>
      </c>
      <c r="XO97" t="n">
        <v/>
      </c>
      <c r="XP97" t="n">
        <v/>
      </c>
      <c r="XQ97" t="n">
        <v/>
      </c>
      <c r="XR97" t="n">
        <v/>
      </c>
      <c r="XS97" t="n">
        <v/>
      </c>
      <c r="XT97" t="n">
        <v/>
      </c>
      <c r="XU97" t="n">
        <v/>
      </c>
      <c r="XV97" t="n">
        <v/>
      </c>
      <c r="XW97" t="n">
        <v/>
      </c>
      <c r="XX97" t="n">
        <v/>
      </c>
      <c r="XY97" t="n">
        <v/>
      </c>
      <c r="XZ97" t="n">
        <v/>
      </c>
      <c r="YA97" t="n">
        <v/>
      </c>
      <c r="YB97" t="n">
        <v/>
      </c>
      <c r="YC97" t="n">
        <v/>
      </c>
      <c r="YD97" t="n">
        <v/>
      </c>
      <c r="YE97" t="n">
        <v/>
      </c>
      <c r="YF97" t="n">
        <v/>
      </c>
      <c r="YG97" t="n">
        <v/>
      </c>
      <c r="YH97" t="n">
        <v/>
      </c>
      <c r="YI97" t="n">
        <v/>
      </c>
      <c r="YJ97" t="n">
        <v/>
      </c>
      <c r="YK97" t="n">
        <v/>
      </c>
      <c r="YL97" t="n">
        <v/>
      </c>
      <c r="YM97" t="n">
        <v/>
      </c>
      <c r="YN97" t="n">
        <v/>
      </c>
      <c r="YO97" t="n">
        <v/>
      </c>
      <c r="YP97" t="n">
        <v/>
      </c>
      <c r="YQ97" t="n">
        <v/>
      </c>
      <c r="YR97" t="n">
        <v/>
      </c>
      <c r="YS97" t="n">
        <v/>
      </c>
      <c r="YT97" t="n">
        <v/>
      </c>
      <c r="YU97" t="n">
        <v/>
      </c>
      <c r="YV97" t="n">
        <v/>
      </c>
      <c r="YW97" t="n">
        <v/>
      </c>
      <c r="YX97" t="n">
        <v/>
      </c>
      <c r="YY97" t="n">
        <v/>
      </c>
      <c r="YZ97" t="n">
        <v/>
      </c>
      <c r="ZA97" t="n">
        <v/>
      </c>
      <c r="ZB97" t="n">
        <v/>
      </c>
      <c r="ZC97" t="n">
        <v/>
      </c>
      <c r="ZD97" t="n">
        <v/>
      </c>
      <c r="ZE97" t="n">
        <v/>
      </c>
      <c r="ZF97" t="n">
        <v/>
      </c>
      <c r="ZG97" t="n">
        <v/>
      </c>
      <c r="ZH97" t="n">
        <v/>
      </c>
      <c r="ZI97" t="n">
        <v/>
      </c>
      <c r="ZJ97" t="n">
        <v/>
      </c>
      <c r="ZK97" t="n">
        <v/>
      </c>
      <c r="ZL97" t="n">
        <v/>
      </c>
      <c r="ZM97" t="n">
        <v/>
      </c>
      <c r="ZN97" t="n">
        <v/>
      </c>
      <c r="ZO97" t="n">
        <v>100</v>
      </c>
      <c r="ZP97" t="n">
        <v/>
      </c>
      <c r="ZQ97" t="n">
        <v/>
      </c>
      <c r="ZR97" t="n">
        <v/>
      </c>
      <c r="ZS97" t="n">
        <v/>
      </c>
      <c r="ZT97" t="n">
        <v/>
      </c>
      <c r="ZU97" t="n">
        <v/>
      </c>
      <c r="ZV97" t="n">
        <v/>
      </c>
      <c r="ZW97" t="n">
        <v>2</v>
      </c>
      <c r="ZX97" t="n">
        <v/>
      </c>
      <c r="ZY97" t="n">
        <v/>
      </c>
      <c r="ZZ97" t="n">
        <v/>
      </c>
      <c r="AAA97" t="n">
        <v/>
      </c>
      <c r="AAB97" t="n">
        <v/>
      </c>
      <c r="AAC97" t="n">
        <v/>
      </c>
      <c r="AAD97" t="n">
        <v/>
      </c>
      <c r="AAE97" t="inlineStr">
        <is>
          <t>Pakan segar (misal: rumput)</t>
        </is>
      </c>
      <c r="AAF97" t="n">
        <v/>
      </c>
      <c r="AAG97" t="n">
        <v/>
      </c>
      <c r="AAH97" t="n">
        <v/>
      </c>
      <c r="AAI97" t="n">
        <v/>
      </c>
      <c r="AAJ97" t="n">
        <v/>
      </c>
      <c r="AAK97" t="n">
        <v/>
      </c>
      <c r="AAL97" t="inlineStr">
        <is>
          <t>Tidak</t>
        </is>
      </c>
      <c r="AAM97" t="n">
        <v/>
      </c>
      <c r="AAN97" t="n">
        <v/>
      </c>
      <c r="AAO97" t="n">
        <v/>
      </c>
      <c r="AAP97" t="n">
        <v/>
      </c>
      <c r="AAQ97" t="n">
        <v/>
      </c>
      <c r="AAR97" t="inlineStr">
        <is>
          <t>Ya</t>
        </is>
      </c>
      <c r="AAS97" t="inlineStr">
        <is>
          <t>Tidak pasti/ragu-ragu</t>
        </is>
      </c>
      <c r="AAT97" t="inlineStr">
        <is>
          <t>Dibuang ke selokan</t>
        </is>
      </c>
      <c r="AAU97" t="n">
        <v>0</v>
      </c>
      <c r="AAV97" t="n">
        <v>0</v>
      </c>
      <c r="AAW97" t="n">
        <v>0</v>
      </c>
      <c r="AAX97" t="n">
        <v>0</v>
      </c>
      <c r="AAY97" t="n">
        <v>0</v>
      </c>
      <c r="AAZ97" t="n">
        <v>0</v>
      </c>
      <c r="ABA97" t="n">
        <v>1</v>
      </c>
      <c r="ABB97" t="n">
        <v/>
      </c>
      <c r="ABC97" t="n">
        <v/>
      </c>
      <c r="ABD97" t="n">
        <v/>
      </c>
      <c r="ABE97" t="n">
        <v/>
      </c>
      <c r="ABF97" t="n">
        <v/>
      </c>
      <c r="ABG97" t="n">
        <v/>
      </c>
      <c r="ABH97" t="n">
        <v/>
      </c>
      <c r="ABI97" t="n">
        <v/>
      </c>
      <c r="ABJ97" t="n">
        <v/>
      </c>
      <c r="ABK97" t="n">
        <v/>
      </c>
      <c r="ABL97" t="n">
        <v/>
      </c>
      <c r="ABM97" t="n">
        <v/>
      </c>
      <c r="ABN97" t="n">
        <v/>
      </c>
      <c r="ABO97" t="n">
        <v/>
      </c>
      <c r="ABP97" t="n">
        <v/>
      </c>
      <c r="ABQ97" t="n">
        <v/>
      </c>
      <c r="ABR97" t="n">
        <v/>
      </c>
      <c r="ABS97" t="n">
        <v/>
      </c>
      <c r="ABT97" t="n">
        <v/>
      </c>
      <c r="ABU97" t="n">
        <v/>
      </c>
      <c r="ABV97" t="n">
        <v/>
      </c>
      <c r="ABW97" t="n">
        <v/>
      </c>
      <c r="ABX97" t="n">
        <v/>
      </c>
      <c r="ABY97" t="n">
        <v/>
      </c>
      <c r="ABZ97" t="n">
        <v/>
      </c>
      <c r="ACA97" t="n">
        <v/>
      </c>
      <c r="ACB97" t="n">
        <v/>
      </c>
      <c r="ACC97" t="n">
        <v/>
      </c>
      <c r="ACD97" t="n">
        <v/>
      </c>
      <c r="ACE97" t="n">
        <v/>
      </c>
      <c r="ACF97" t="n">
        <v/>
      </c>
      <c r="ACG97" t="n">
        <v/>
      </c>
      <c r="ACH97" t="n">
        <v/>
      </c>
      <c r="ACI97" t="n">
        <v/>
      </c>
      <c r="ACJ97" t="n">
        <v/>
      </c>
      <c r="ACK97" t="inlineStr">
        <is>
          <t>Tidak punya waktu mengumpulkannya</t>
        </is>
      </c>
      <c r="ACL97" t="n">
        <v>0</v>
      </c>
      <c r="ACM97" t="n">
        <v>0</v>
      </c>
      <c r="ACN97" t="n">
        <v>1</v>
      </c>
      <c r="ACO97" t="n">
        <v>0</v>
      </c>
      <c r="ACP97" t="n">
        <v>0</v>
      </c>
      <c r="ACQ97" t="n">
        <v>0</v>
      </c>
      <c r="ACR97" t="n">
        <v>0</v>
      </c>
      <c r="ACS97" t="n">
        <v/>
      </c>
      <c r="ACT97" t="inlineStr">
        <is>
          <t>Tidak</t>
        </is>
      </c>
      <c r="ACU97" t="inlineStr">
        <is>
          <t>Manfaat besar dan membantu kehidupan sehari-hari</t>
        </is>
      </c>
      <c r="ACV97" t="inlineStr">
        <is>
          <t>Berkurang</t>
        </is>
      </c>
      <c r="ACW97" t="inlineStr">
        <is>
          <t>Anggota keluarga - Perempuan dewasa</t>
        </is>
      </c>
      <c r="ACX97" t="inlineStr">
        <is>
          <t>Tidak setuju</t>
        </is>
      </c>
      <c r="ACY97" t="inlineStr">
        <is>
          <t>Anggota keluarga - Laki-laki dewasa Anggota keluarga - Perempuan dewasa</t>
        </is>
      </c>
      <c r="ACZ97" t="n">
        <v>1</v>
      </c>
      <c r="ADA97" t="n">
        <v>1</v>
      </c>
      <c r="ADB97" t="n">
        <v>0</v>
      </c>
      <c r="ADC97" t="n">
        <v>0</v>
      </c>
      <c r="ADD97" t="inlineStr">
        <is>
          <t>Cukup puas</t>
        </is>
      </c>
      <c r="ADE97" t="inlineStr">
        <is>
          <t>Cukup puas</t>
        </is>
      </c>
      <c r="ADF97" t="inlineStr">
        <is>
          <t>Cukup puas</t>
        </is>
      </c>
      <c r="ADG97" t="inlineStr">
        <is>
          <t>Cukup puas</t>
        </is>
      </c>
      <c r="ADH97" t="inlineStr">
        <is>
          <t>Tidak</t>
        </is>
      </c>
      <c r="ADI97" t="n">
        <v/>
      </c>
      <c r="ADJ97" t="inlineStr">
        <is>
          <t>Puas</t>
        </is>
      </c>
      <c r="ADK97" t="n">
        <v/>
      </c>
      <c r="ADL97" t="n">
        <v/>
      </c>
      <c r="ADM97" t="n">
        <v/>
      </c>
      <c r="ADN97" t="n">
        <v/>
      </c>
      <c r="ADO97" t="n">
        <v/>
      </c>
      <c r="ADP97" t="n">
        <v/>
      </c>
      <c r="ADQ97" t="n">
        <v/>
      </c>
      <c r="ADR97" t="n">
        <v/>
      </c>
      <c r="ADS97" t="n">
        <v/>
      </c>
      <c r="ADT97" t="n">
        <v/>
      </c>
      <c r="ADU97" t="inlineStr">
        <is>
          <t>Menghubungi CPO atau pendamping</t>
        </is>
      </c>
      <c r="ADV97" t="n">
        <v>0</v>
      </c>
      <c r="ADW97" t="n">
        <v>0</v>
      </c>
      <c r="ADX97" t="n">
        <v>0</v>
      </c>
      <c r="ADY97" t="n">
        <v>0</v>
      </c>
      <c r="ADZ97" t="n">
        <v>1</v>
      </c>
      <c r="AEA97" t="n">
        <v>0</v>
      </c>
      <c r="AEB97" t="n">
        <v>0</v>
      </c>
      <c r="AEC97" t="n">
        <v>0</v>
      </c>
      <c r="AED97" t="inlineStr">
        <is>
          <t>Tidak</t>
        </is>
      </c>
      <c r="AEE97" t="inlineStr">
        <is>
          <t>Laki-laki dewasa</t>
        </is>
      </c>
      <c r="AEF97" t="n">
        <v/>
      </c>
      <c r="AEG97" t="inlineStr">
        <is>
          <t>Menghubungi melalui rekan</t>
        </is>
      </c>
      <c r="AEH97" t="n">
        <v/>
      </c>
      <c r="AEI97" t="inlineStr">
        <is>
          <t>Tidak.</t>
        </is>
      </c>
      <c r="AEJ97" t="inlineStr">
        <is>
          <t>Ya, selalu</t>
        </is>
      </c>
      <c r="AEK97" t="inlineStr">
        <is>
          <t>Pengurangan pengeluaran rumah tangga (bahan bakar minyak, pupuk, dll.)</t>
        </is>
      </c>
      <c r="AEL97" t="n">
        <v>1</v>
      </c>
      <c r="AEM97" t="n">
        <v>0</v>
      </c>
      <c r="AEN97" t="n">
        <v>0</v>
      </c>
      <c r="AEO97" t="n">
        <v>0</v>
      </c>
      <c r="AEP97" t="n">
        <v>0</v>
      </c>
      <c r="AEQ97" t="n">
        <v>0</v>
      </c>
      <c r="AER97" t="n">
        <v>0</v>
      </c>
      <c r="AES97" t="n">
        <v>0</v>
      </c>
      <c r="AET97" t="n">
        <v>0</v>
      </c>
      <c r="AEU97" t="n">
        <v>0</v>
      </c>
      <c r="AEV97" t="n">
        <v>0</v>
      </c>
      <c r="AEW97" t="n">
        <v>0</v>
      </c>
      <c r="AEX97" t="n">
        <v/>
      </c>
      <c r="AEY97" t="inlineStr">
        <is>
          <t>Mengurangi pengeluaran energi</t>
        </is>
      </c>
      <c r="AEZ97" t="n">
        <v/>
      </c>
      <c r="AFA97" t="inlineStr">
        <is>
          <t>Koperasi</t>
        </is>
      </c>
      <c r="AFB97" t="n">
        <v/>
      </c>
      <c r="AFC97" t="inlineStr">
        <is>
          <t>1000527242-17_41_39.jpg</t>
        </is>
      </c>
      <c r="AFD97" t="inlineStr">
        <is>
          <t>https://kf.kobotoolbox.org/api/v2/assets/avstPQqLr3Ab3ZdcVTXZ6f/data/670239002/attachments/atty4c69Z8tjLrdSeDf7DE25/</t>
        </is>
      </c>
      <c r="AFE97" t="inlineStr">
        <is>
          <t>1000527239-17_41_44.jpg</t>
        </is>
      </c>
      <c r="AFF97" t="inlineStr">
        <is>
          <t>https://kf.kobotoolbox.org/api/v2/assets/avstPQqLr3Ab3ZdcVTXZ6f/data/670239002/attachments/att3VHRawByDjJk8t6ThWwST/</t>
        </is>
      </c>
      <c r="AFG97" t="inlineStr">
        <is>
          <t>Fahrizal</t>
        </is>
      </c>
      <c r="AFH97" t="n">
        <v/>
      </c>
      <c r="AFI97" t="n">
        <v/>
      </c>
    </row>
    <row r="98">
      <c r="A98" t="n">
        <v/>
      </c>
      <c r="B98" t="n">
        <v/>
      </c>
      <c r="C98" t="n">
        <v/>
      </c>
      <c r="D98" t="inlineStr">
        <is>
          <t>ISTRI MUNIR</t>
        </is>
      </c>
      <c r="E98" t="inlineStr">
        <is>
          <t>0</t>
        </is>
      </c>
      <c r="F98" t="inlineStr">
        <is>
          <t>-7.947625 112.785331 685.7000122070312 87.599994741211</t>
        </is>
      </c>
      <c r="G98" t="n">
        <v>-7.947625</v>
      </c>
      <c r="H98" t="n">
        <v>112.785331</v>
      </c>
      <c r="I98" t="n">
        <v>685.7000122070312</v>
      </c>
      <c r="J98" t="n">
        <v>87.59999474121101</v>
      </c>
      <c r="K98" t="inlineStr">
        <is>
          <t>0</t>
        </is>
      </c>
      <c r="L98" t="inlineStr">
        <is>
          <t>-7.946868 112.78556 685.7000122070312 13</t>
        </is>
      </c>
      <c r="M98" t="n">
        <v>-7.946868</v>
      </c>
      <c r="N98" t="n">
        <v>112.78556</v>
      </c>
      <c r="O98" t="n">
        <v>685.7000122070312</v>
      </c>
      <c r="P98" t="n">
        <v>13</v>
      </c>
      <c r="Q98" t="inlineStr">
        <is>
          <t>0</t>
        </is>
      </c>
      <c r="R98" t="inlineStr">
        <is>
          <t>Jawa Timur</t>
        </is>
      </c>
      <c r="S98" t="n">
        <v>0</v>
      </c>
      <c r="T98" t="n">
        <v>0</v>
      </c>
      <c r="U98" t="n">
        <v>0</v>
      </c>
      <c r="V98" t="n">
        <v>0</v>
      </c>
      <c r="W98" t="n">
        <v>0</v>
      </c>
      <c r="X98" t="n">
        <v>1</v>
      </c>
      <c r="Y98" t="n">
        <v>0</v>
      </c>
      <c r="Z98" t="n">
        <v>0</v>
      </c>
      <c r="AA98" t="n">
        <v>0</v>
      </c>
      <c r="AB98" t="n">
        <v>0</v>
      </c>
      <c r="AC98" t="inlineStr">
        <is>
          <t>MALANG</t>
        </is>
      </c>
      <c r="AD98" t="inlineStr">
        <is>
          <t>JABUNG</t>
        </is>
      </c>
      <c r="AE98" t="inlineStr">
        <is>
          <t>ARGOSARI</t>
        </is>
      </c>
      <c r="AF98" t="inlineStr">
        <is>
          <t>KAN JABUNG</t>
        </is>
      </c>
      <c r="AG98" t="inlineStr">
        <is>
          <t>KJP0245</t>
        </is>
      </c>
      <c r="AH98" t="n">
        <v>14</v>
      </c>
      <c r="AI98" t="inlineStr">
        <is>
          <t>VPA1</t>
        </is>
      </c>
      <c r="AJ98" t="inlineStr">
        <is>
          <t>Aktif</t>
        </is>
      </c>
      <c r="AK98" t="n">
        <v>45</v>
      </c>
      <c r="AL98" t="inlineStr">
        <is>
          <t>Perempuan</t>
        </is>
      </c>
      <c r="AM98" t="inlineStr">
        <is>
          <t xml:space="preserve">Sudah menikah </t>
        </is>
      </c>
      <c r="AN98" t="inlineStr">
        <is>
          <t>SMP/Sederajat</t>
        </is>
      </c>
      <c r="AO98" t="inlineStr">
        <is>
          <t>Peternak</t>
        </is>
      </c>
      <c r="AP98" t="n">
        <v>0</v>
      </c>
      <c r="AQ98" t="n">
        <v>1</v>
      </c>
      <c r="AR98" t="n">
        <v>0</v>
      </c>
      <c r="AS98" t="n">
        <v>0</v>
      </c>
      <c r="AT98" t="n">
        <v>0</v>
      </c>
      <c r="AU98" t="n">
        <v>0</v>
      </c>
      <c r="AV98" t="n">
        <v>0</v>
      </c>
      <c r="AW98" t="n">
        <v>0</v>
      </c>
      <c r="AX98" t="n">
        <v/>
      </c>
      <c r="AY98" t="inlineStr">
        <is>
          <t>Peternak</t>
        </is>
      </c>
      <c r="AZ98" t="n">
        <v>0</v>
      </c>
      <c r="BA98" t="n">
        <v>1</v>
      </c>
      <c r="BB98" t="n">
        <v>0</v>
      </c>
      <c r="BC98" t="n">
        <v>0</v>
      </c>
      <c r="BD98" t="n">
        <v>0</v>
      </c>
      <c r="BE98" t="n">
        <v>0</v>
      </c>
      <c r="BF98" t="n">
        <v>0</v>
      </c>
      <c r="BG98" t="n">
        <v>0</v>
      </c>
      <c r="BH98" t="n">
        <v/>
      </c>
      <c r="BI98" t="inlineStr">
        <is>
          <t>Rp2.500.000 - Rp3.500.000</t>
        </is>
      </c>
      <c r="BJ98" t="n">
        <v>1</v>
      </c>
      <c r="BK98" t="n">
        <v>1</v>
      </c>
      <c r="BL98" t="n">
        <v>2</v>
      </c>
      <c r="BM98" t="n">
        <v>0</v>
      </c>
      <c r="BN98" t="inlineStr">
        <is>
          <t>Milik sendiri</t>
        </is>
      </c>
      <c r="BO98" t="inlineStr">
        <is>
          <t>Permanen (dinding bata dan semen)</t>
        </is>
      </c>
      <c r="BP98" t="n">
        <v>1</v>
      </c>
      <c r="BQ98" t="n">
        <v>0</v>
      </c>
      <c r="BR98" t="n">
        <v>0</v>
      </c>
      <c r="BS98" t="n">
        <v>0</v>
      </c>
      <c r="BT98" t="n">
        <v>0</v>
      </c>
      <c r="BU98" t="n">
        <v/>
      </c>
      <c r="BV98" t="inlineStr">
        <is>
          <t>Keramik/ubin</t>
        </is>
      </c>
      <c r="BW98" t="n">
        <v>0</v>
      </c>
      <c r="BX98" t="n">
        <v>0</v>
      </c>
      <c r="BY98" t="n">
        <v>1</v>
      </c>
      <c r="BZ98" t="n">
        <v>0</v>
      </c>
      <c r="CA98" t="n">
        <v>0</v>
      </c>
      <c r="CB98" t="n">
        <v/>
      </c>
      <c r="CC98" t="inlineStr">
        <is>
          <t>Genting</t>
        </is>
      </c>
      <c r="CD98" t="n">
        <v>0</v>
      </c>
      <c r="CE98" t="n">
        <v>0</v>
      </c>
      <c r="CF98" t="n">
        <v>0</v>
      </c>
      <c r="CG98" t="n">
        <v>0</v>
      </c>
      <c r="CH98" t="n">
        <v>0</v>
      </c>
      <c r="CI98" t="n">
        <v>1</v>
      </c>
      <c r="CJ98" t="n">
        <v>0</v>
      </c>
      <c r="CK98" t="n">
        <v/>
      </c>
      <c r="CL98" t="inlineStr">
        <is>
          <t>Ya</t>
        </is>
      </c>
      <c r="CM98" t="n">
        <v>2011</v>
      </c>
      <c r="CN98" t="inlineStr">
        <is>
          <t>Fixed-Dome (Kubah Tetap)</t>
        </is>
      </c>
      <c r="CO98" t="inlineStr">
        <is>
          <t>4 m³ (2-3 ekor sapi, ±3 jam  memasak/hari, ±30 kg slurry/hari)</t>
        </is>
      </c>
      <c r="CP98" t="inlineStr">
        <is>
          <t>Anggota keluarga - laki-laki</t>
        </is>
      </c>
      <c r="CQ98" t="n">
        <v>0</v>
      </c>
      <c r="CR98" t="n">
        <v>0</v>
      </c>
      <c r="CS98" t="n">
        <v>0</v>
      </c>
      <c r="CT98" t="n">
        <v>0</v>
      </c>
      <c r="CU98" t="n">
        <v>1</v>
      </c>
      <c r="CV98" t="n">
        <v>0</v>
      </c>
      <c r="CW98" t="n">
        <v>0</v>
      </c>
      <c r="CX98" t="n">
        <v>0</v>
      </c>
      <c r="CY98" t="inlineStr">
        <is>
          <t>Anggota keluarga - laki-laki</t>
        </is>
      </c>
      <c r="CZ98" t="n">
        <v>1</v>
      </c>
      <c r="DA98" t="n">
        <v>0</v>
      </c>
      <c r="DB98" t="n">
        <v>0</v>
      </c>
      <c r="DC98" t="n">
        <v/>
      </c>
      <c r="DD98" t="inlineStr">
        <is>
          <t>Anggota keluarga - laki-laki CPO atau pendamping</t>
        </is>
      </c>
      <c r="DE98" t="n">
        <v>1</v>
      </c>
      <c r="DF98" t="n">
        <v>0</v>
      </c>
      <c r="DG98" t="n">
        <v>1</v>
      </c>
      <c r="DH98" t="n">
        <v>0</v>
      </c>
      <c r="DI98" t="n">
        <v/>
      </c>
      <c r="DJ98" t="inlineStr">
        <is>
          <t>CPO atau pendamping</t>
        </is>
      </c>
      <c r="DK98" t="n">
        <v>0</v>
      </c>
      <c r="DL98" t="n">
        <v>0</v>
      </c>
      <c r="DM98" t="n">
        <v>1</v>
      </c>
      <c r="DN98" t="n">
        <v>0</v>
      </c>
      <c r="DO98" t="n">
        <v/>
      </c>
      <c r="DP98" t="inlineStr">
        <is>
          <t>Ya</t>
        </is>
      </c>
      <c r="DQ98" t="n">
        <v/>
      </c>
      <c r="DR98" t="n">
        <v/>
      </c>
      <c r="DS98" t="n">
        <v/>
      </c>
      <c r="DT98" t="n">
        <v/>
      </c>
      <c r="DU98" t="n">
        <v/>
      </c>
      <c r="DV98" t="n">
        <v/>
      </c>
      <c r="DW98" t="n">
        <v/>
      </c>
      <c r="DX98" t="n">
        <v/>
      </c>
      <c r="DY98" t="n">
        <v/>
      </c>
      <c r="DZ98" t="n">
        <v/>
      </c>
      <c r="EA98" t="n">
        <v/>
      </c>
      <c r="EB98" t="n">
        <v/>
      </c>
      <c r="EC98" t="n">
        <v/>
      </c>
      <c r="ED98" t="n">
        <v/>
      </c>
      <c r="EE98" t="n">
        <v/>
      </c>
      <c r="EF98" t="n">
        <v/>
      </c>
      <c r="EG98" t="n">
        <v/>
      </c>
      <c r="EH98" t="n">
        <v/>
      </c>
      <c r="EI98" t="inlineStr">
        <is>
          <t>Tidak ada masalah</t>
        </is>
      </c>
      <c r="EJ98" t="n">
        <v>0</v>
      </c>
      <c r="EK98" t="n">
        <v>0</v>
      </c>
      <c r="EL98" t="n">
        <v>0</v>
      </c>
      <c r="EM98" t="n">
        <v>1</v>
      </c>
      <c r="EN98" t="n">
        <v>0</v>
      </c>
      <c r="EO98" t="n">
        <v/>
      </c>
      <c r="EP98" t="inlineStr">
        <is>
          <t>Ya, cukup jelas dan mudah diikuti</t>
        </is>
      </c>
      <c r="EQ98" t="inlineStr">
        <is>
          <t>Pelatihan</t>
        </is>
      </c>
      <c r="ER98" t="inlineStr">
        <is>
          <t>CPO atau pendamping Staff BIRU</t>
        </is>
      </c>
      <c r="ES98" t="n">
        <v>1</v>
      </c>
      <c r="ET98" t="n">
        <v>1</v>
      </c>
      <c r="EU98" t="n">
        <v>0</v>
      </c>
      <c r="EV98" t="n">
        <v>0</v>
      </c>
      <c r="EW98" t="n">
        <v/>
      </c>
      <c r="EX98" t="inlineStr">
        <is>
          <t>Anggota keluarga - Laki-laki</t>
        </is>
      </c>
      <c r="EY98" t="n">
        <v>1</v>
      </c>
      <c r="EZ98" t="n">
        <v>0</v>
      </c>
      <c r="FA98" t="n">
        <v>0</v>
      </c>
      <c r="FB98" t="n">
        <v/>
      </c>
      <c r="FC98" t="inlineStr">
        <is>
          <t>Jarang sekali</t>
        </is>
      </c>
      <c r="FD98" t="n">
        <v/>
      </c>
      <c r="FE98" t="inlineStr">
        <is>
          <t>Mengetahui</t>
        </is>
      </c>
      <c r="FF98" t="inlineStr">
        <is>
          <t>Sering (setiap minggu)</t>
        </is>
      </c>
      <c r="FG98" t="inlineStr">
        <is>
          <t>Mengetahui</t>
        </is>
      </c>
      <c r="FH98" t="inlineStr">
        <is>
          <t>Selalu (setiap hari)</t>
        </is>
      </c>
      <c r="FI98" t="inlineStr">
        <is>
          <t>Mengetahui</t>
        </is>
      </c>
      <c r="FJ98" t="inlineStr">
        <is>
          <t>Selalu (setiap hari)</t>
        </is>
      </c>
      <c r="FK98" t="inlineStr">
        <is>
          <t>Mengetahui</t>
        </is>
      </c>
      <c r="FL98" t="inlineStr">
        <is>
          <t>Sering (setiap minggu)</t>
        </is>
      </c>
      <c r="FM98" t="inlineStr">
        <is>
          <t>Mengetahui</t>
        </is>
      </c>
      <c r="FN98" t="inlineStr">
        <is>
          <t>Sering (setiap minggu)</t>
        </is>
      </c>
      <c r="FO98" t="inlineStr">
        <is>
          <t>Mengetahui</t>
        </is>
      </c>
      <c r="FP98" t="inlineStr">
        <is>
          <t>Sering (setiap minggu)</t>
        </is>
      </c>
      <c r="FQ98" t="inlineStr">
        <is>
          <t>Mengetahui</t>
        </is>
      </c>
      <c r="FR98" t="inlineStr">
        <is>
          <t>Ya</t>
        </is>
      </c>
      <c r="FS98" t="inlineStr">
        <is>
          <t>Mengetahui</t>
        </is>
      </c>
      <c r="FT98" t="inlineStr">
        <is>
          <t>Ya, selalu</t>
        </is>
      </c>
      <c r="FU98" t="inlineStr">
        <is>
          <t>Laki-laki dewasa Perempuan dewasa</t>
        </is>
      </c>
      <c r="FV98" t="n">
        <v>1</v>
      </c>
      <c r="FW98" t="n">
        <v>1</v>
      </c>
      <c r="FX98" t="n">
        <v>0</v>
      </c>
      <c r="FY98" t="n">
        <v>0</v>
      </c>
      <c r="FZ98" t="inlineStr">
        <is>
          <t>Memahami</t>
        </is>
      </c>
      <c r="GA98" t="inlineStr">
        <is>
          <t>CPO Pelatihan</t>
        </is>
      </c>
      <c r="GB98" t="n">
        <v>1</v>
      </c>
      <c r="GC98" t="n">
        <v>1</v>
      </c>
      <c r="GD98" t="n">
        <v>0</v>
      </c>
      <c r="GE98" t="n">
        <v>0</v>
      </c>
      <c r="GF98" t="n">
        <v/>
      </c>
      <c r="GG98" t="inlineStr">
        <is>
          <t>Sering</t>
        </is>
      </c>
      <c r="GH98" t="inlineStr">
        <is>
          <t>Ya</t>
        </is>
      </c>
      <c r="GI98" t="inlineStr">
        <is>
          <t>Tetangga Teman/keluarga</t>
        </is>
      </c>
      <c r="GJ98" t="n">
        <v>1</v>
      </c>
      <c r="GK98" t="n">
        <v>1</v>
      </c>
      <c r="GL98" t="n">
        <v>0</v>
      </c>
      <c r="GM98" t="n">
        <v>0</v>
      </c>
      <c r="GN98" t="n">
        <v/>
      </c>
      <c r="GO98" t="n">
        <v>9</v>
      </c>
      <c r="GP98" t="inlineStr">
        <is>
          <t>Sebagian</t>
        </is>
      </c>
      <c r="GQ98" t="inlineStr">
        <is>
          <t>LPG</t>
        </is>
      </c>
      <c r="GR98" t="n">
        <v>1</v>
      </c>
      <c r="GS98" t="n">
        <v>0</v>
      </c>
      <c r="GT98" t="n">
        <v>0</v>
      </c>
      <c r="GU98" t="n">
        <v>0</v>
      </c>
      <c r="GV98" t="n">
        <v>0</v>
      </c>
      <c r="GW98" t="n">
        <v>0</v>
      </c>
      <c r="GX98" t="n">
        <v>0</v>
      </c>
      <c r="GY98" t="n">
        <v/>
      </c>
      <c r="GZ98" t="inlineStr">
        <is>
          <t>Tidak</t>
        </is>
      </c>
      <c r="HA98" t="n">
        <v/>
      </c>
      <c r="HB98" t="n">
        <v/>
      </c>
      <c r="HC98" t="n">
        <v/>
      </c>
      <c r="HD98" t="n">
        <v/>
      </c>
      <c r="HE98" t="n">
        <v/>
      </c>
      <c r="HF98" t="n">
        <v/>
      </c>
      <c r="HG98" t="n">
        <v/>
      </c>
      <c r="HH98" t="n">
        <v/>
      </c>
      <c r="HI98" t="n">
        <v/>
      </c>
      <c r="HJ98" t="n">
        <v/>
      </c>
      <c r="HK98" t="n">
        <v/>
      </c>
      <c r="HL98" t="n">
        <v/>
      </c>
      <c r="HM98" t="n">
        <v/>
      </c>
      <c r="HN98" t="n">
        <v/>
      </c>
      <c r="HO98" t="n">
        <v/>
      </c>
      <c r="HP98" t="n">
        <v/>
      </c>
      <c r="HQ98" t="n">
        <v/>
      </c>
      <c r="HR98" t="n">
        <v/>
      </c>
      <c r="HS98" t="n">
        <v/>
      </c>
      <c r="HT98" t="n">
        <v/>
      </c>
      <c r="HU98" t="n">
        <v/>
      </c>
      <c r="HV98" t="n">
        <v/>
      </c>
      <c r="HW98" t="n">
        <v/>
      </c>
      <c r="HX98" t="n">
        <v/>
      </c>
      <c r="HY98" t="n">
        <v/>
      </c>
      <c r="HZ98" t="n">
        <v/>
      </c>
      <c r="IA98" t="n">
        <v>6</v>
      </c>
      <c r="IB98" t="n">
        <v>42000</v>
      </c>
      <c r="IC98" t="n">
        <v/>
      </c>
      <c r="ID98" t="n">
        <v/>
      </c>
      <c r="IE98" t="n">
        <v/>
      </c>
      <c r="IF98" t="n">
        <v/>
      </c>
      <c r="IG98" t="n">
        <v/>
      </c>
      <c r="IH98" t="n">
        <v/>
      </c>
      <c r="II98" t="n">
        <v/>
      </c>
      <c r="IJ98" t="n">
        <v/>
      </c>
      <c r="IK98" t="inlineStr">
        <is>
          <t>15-30 kg</t>
        </is>
      </c>
      <c r="IL98" t="inlineStr">
        <is>
          <t>1-3 jam</t>
        </is>
      </c>
      <c r="IM98" t="inlineStr">
        <is>
          <t>Tidak</t>
        </is>
      </c>
      <c r="IN98" t="inlineStr">
        <is>
          <t xml:space="preserve">Tidak </t>
        </is>
      </c>
      <c r="IO98" t="inlineStr">
        <is>
          <t>Tidak ada perubahan</t>
        </is>
      </c>
      <c r="IP98" t="n">
        <v/>
      </c>
      <c r="IQ98" t="inlineStr">
        <is>
          <t>Tidak pernah</t>
        </is>
      </c>
      <c r="IR98" t="n">
        <v/>
      </c>
      <c r="IS98" t="n">
        <v/>
      </c>
      <c r="IT98" t="n">
        <v/>
      </c>
      <c r="IU98" t="n">
        <v/>
      </c>
      <c r="IV98" t="n">
        <v/>
      </c>
      <c r="IW98" t="n">
        <v/>
      </c>
      <c r="IX98" t="n">
        <v/>
      </c>
      <c r="IY98" t="n">
        <v/>
      </c>
      <c r="IZ98" t="inlineStr">
        <is>
          <t>Tidak pernah</t>
        </is>
      </c>
      <c r="JA98" t="n">
        <v/>
      </c>
      <c r="JB98" t="n">
        <v/>
      </c>
      <c r="JC98" t="n">
        <v/>
      </c>
      <c r="JD98" t="n">
        <v/>
      </c>
      <c r="JE98" t="n">
        <v/>
      </c>
      <c r="JF98" t="n">
        <v/>
      </c>
      <c r="JG98" t="n">
        <v/>
      </c>
      <c r="JH98" t="n">
        <v/>
      </c>
      <c r="JI98" t="inlineStr">
        <is>
          <t>Tidak pernah</t>
        </is>
      </c>
      <c r="JJ98" t="n">
        <v/>
      </c>
      <c r="JK98" t="n">
        <v/>
      </c>
      <c r="JL98" t="n">
        <v/>
      </c>
      <c r="JM98" t="n">
        <v/>
      </c>
      <c r="JN98" t="n">
        <v/>
      </c>
      <c r="JO98" t="n">
        <v/>
      </c>
      <c r="JP98" t="n">
        <v/>
      </c>
      <c r="JQ98" t="n">
        <v/>
      </c>
      <c r="JR98" t="inlineStr">
        <is>
          <t>Tidak pernah</t>
        </is>
      </c>
      <c r="JS98" t="n">
        <v/>
      </c>
      <c r="JT98" t="n">
        <v/>
      </c>
      <c r="JU98" t="n">
        <v/>
      </c>
      <c r="JV98" t="n">
        <v/>
      </c>
      <c r="JW98" t="n">
        <v/>
      </c>
      <c r="JX98" t="n">
        <v/>
      </c>
      <c r="JY98" t="n">
        <v/>
      </c>
      <c r="JZ98" t="n">
        <v/>
      </c>
      <c r="KA98" t="inlineStr">
        <is>
          <t>Tidak pernah</t>
        </is>
      </c>
      <c r="KB98" t="n">
        <v/>
      </c>
      <c r="KC98" t="n">
        <v/>
      </c>
      <c r="KD98" t="n">
        <v/>
      </c>
      <c r="KE98" t="n">
        <v/>
      </c>
      <c r="KF98" t="n">
        <v/>
      </c>
      <c r="KG98" t="n">
        <v/>
      </c>
      <c r="KH98" t="n">
        <v/>
      </c>
      <c r="KI98" t="n">
        <v/>
      </c>
      <c r="KJ98" t="inlineStr">
        <is>
          <t>Tidak pernah</t>
        </is>
      </c>
      <c r="KK98" t="n">
        <v/>
      </c>
      <c r="KL98" t="n">
        <v/>
      </c>
      <c r="KM98" t="n">
        <v/>
      </c>
      <c r="KN98" t="n">
        <v/>
      </c>
      <c r="KO98" t="n">
        <v/>
      </c>
      <c r="KP98" t="n">
        <v/>
      </c>
      <c r="KQ98" t="n">
        <v/>
      </c>
      <c r="KR98" t="n">
        <v/>
      </c>
      <c r="KS98" t="inlineStr">
        <is>
          <t>Tidak ada perubahan</t>
        </is>
      </c>
      <c r="KT98" t="inlineStr">
        <is>
          <t>0-1 kali</t>
        </is>
      </c>
      <c r="KU98" t="inlineStr">
        <is>
          <t>0-1 kali</t>
        </is>
      </c>
      <c r="KV98" t="inlineStr">
        <is>
          <t>Tidak ada</t>
        </is>
      </c>
      <c r="KW98" t="n">
        <v>0</v>
      </c>
      <c r="KX98" t="n">
        <v>0</v>
      </c>
      <c r="KY98" t="n">
        <v>0</v>
      </c>
      <c r="KZ98" t="n">
        <v>1</v>
      </c>
      <c r="LA98" t="inlineStr">
        <is>
          <t>Cukup membaik</t>
        </is>
      </c>
      <c r="LB98" t="inlineStr">
        <is>
          <t>Cukup membaik</t>
        </is>
      </c>
      <c r="LC98" t="n">
        <v>0</v>
      </c>
      <c r="LD98" t="n">
        <v>8</v>
      </c>
      <c r="LE98" t="n">
        <v>0</v>
      </c>
      <c r="LF98" t="n">
        <v>0</v>
      </c>
      <c r="LG98" t="inlineStr">
        <is>
          <t>Ya</t>
        </is>
      </c>
      <c r="LH98" t="n">
        <v>60000</v>
      </c>
      <c r="LI98" t="n">
        <v/>
      </c>
      <c r="LJ98" t="inlineStr">
        <is>
          <t>Kebutuhan rumah tangga</t>
        </is>
      </c>
      <c r="LK98" t="n">
        <v>0</v>
      </c>
      <c r="LL98" t="n">
        <v>0</v>
      </c>
      <c r="LM98" t="n">
        <v>0</v>
      </c>
      <c r="LN98" t="n">
        <v>0</v>
      </c>
      <c r="LO98" t="n">
        <v>1</v>
      </c>
      <c r="LP98" t="n">
        <v>0</v>
      </c>
      <c r="LQ98" t="n">
        <v>0</v>
      </c>
      <c r="LR98" t="n">
        <v/>
      </c>
      <c r="LS98" t="n">
        <v>20</v>
      </c>
      <c r="LT98" t="n">
        <v>0</v>
      </c>
      <c r="LU98" t="n">
        <v>0</v>
      </c>
      <c r="LV98" t="n">
        <v>10</v>
      </c>
      <c r="LW98" t="n">
        <v>0</v>
      </c>
      <c r="LX98" t="n">
        <v>0</v>
      </c>
      <c r="LY98" t="n">
        <v>10</v>
      </c>
      <c r="LZ98" t="n">
        <v>0</v>
      </c>
      <c r="MA98" t="n">
        <v>0</v>
      </c>
      <c r="MB98" t="inlineStr">
        <is>
          <t>Ya</t>
        </is>
      </c>
      <c r="MC98" t="n">
        <v>30</v>
      </c>
      <c r="MD98" t="n">
        <v>30</v>
      </c>
      <c r="ME98" t="n">
        <v>0</v>
      </c>
      <c r="MF98" t="n">
        <v>0</v>
      </c>
      <c r="MG98" t="n">
        <v>0</v>
      </c>
      <c r="MH98" t="n">
        <v>0</v>
      </c>
      <c r="MI98" t="inlineStr">
        <is>
          <t>Istirahat</t>
        </is>
      </c>
      <c r="MJ98" t="n">
        <v>0</v>
      </c>
      <c r="MK98" t="n">
        <v>0</v>
      </c>
      <c r="ML98" t="n">
        <v>1</v>
      </c>
      <c r="MM98" t="n">
        <v>0</v>
      </c>
      <c r="MN98" t="n">
        <v>0</v>
      </c>
      <c r="MO98" t="n">
        <v>0</v>
      </c>
      <c r="MP98" t="n">
        <v/>
      </c>
      <c r="MQ98" t="n">
        <v/>
      </c>
      <c r="MR98" t="inlineStr">
        <is>
          <t>ISTIRAHAT</t>
        </is>
      </c>
      <c r="MS98" t="n">
        <v/>
      </c>
      <c r="MT98" t="inlineStr">
        <is>
          <t>ISTIRAHAT</t>
        </is>
      </c>
      <c r="MU98" t="inlineStr">
        <is>
          <t>Tidak</t>
        </is>
      </c>
      <c r="MV98" t="n">
        <v/>
      </c>
      <c r="MW98" t="n">
        <v/>
      </c>
      <c r="MX98" t="n">
        <v/>
      </c>
      <c r="MY98" t="n">
        <v/>
      </c>
      <c r="MZ98" t="n">
        <v/>
      </c>
      <c r="NA98" t="n">
        <v/>
      </c>
      <c r="NB98" t="n">
        <v/>
      </c>
      <c r="NC98" t="n">
        <v/>
      </c>
      <c r="ND98" t="n">
        <v/>
      </c>
      <c r="NE98" t="n">
        <v/>
      </c>
      <c r="NF98" t="n">
        <v/>
      </c>
      <c r="NG98" t="n">
        <v/>
      </c>
      <c r="NH98" t="n">
        <v/>
      </c>
      <c r="NI98" t="n">
        <v/>
      </c>
      <c r="NJ98" t="n">
        <v/>
      </c>
      <c r="NK98" t="n">
        <v/>
      </c>
      <c r="NL98" t="inlineStr">
        <is>
          <t>Ya</t>
        </is>
      </c>
      <c r="NM98" t="inlineStr">
        <is>
          <t>Kombinasi dana mandiri dan dana hibah</t>
        </is>
      </c>
      <c r="NN98" t="inlineStr">
        <is>
          <t>1.000.001-3.000.000</t>
        </is>
      </c>
      <c r="NO98" t="inlineStr">
        <is>
          <t>Yayasan Rumah Energi atau BIRU</t>
        </is>
      </c>
      <c r="NP98" t="n">
        <v/>
      </c>
      <c r="NQ98" t="n">
        <v/>
      </c>
      <c r="NR98" t="n">
        <v/>
      </c>
      <c r="NS98" t="n">
        <v/>
      </c>
      <c r="NT98" t="n">
        <v/>
      </c>
      <c r="NU98" t="n">
        <v/>
      </c>
      <c r="NV98" t="inlineStr">
        <is>
          <t>Anggota keluarga - Laki-laki dewasa</t>
        </is>
      </c>
      <c r="NW98" t="n">
        <v/>
      </c>
      <c r="NX98" t="inlineStr">
        <is>
          <t>Sedikit meningkat</t>
        </is>
      </c>
      <c r="NY98" t="n">
        <v>60</v>
      </c>
      <c r="NZ98" t="n">
        <v>0</v>
      </c>
      <c r="OA98" t="n">
        <v>0</v>
      </c>
      <c r="OB98" t="n">
        <v>0</v>
      </c>
      <c r="OC98" t="n">
        <v>30</v>
      </c>
      <c r="OD98" t="n">
        <v>0</v>
      </c>
      <c r="OE98" t="inlineStr">
        <is>
          <t>Tidak ada perubahan</t>
        </is>
      </c>
      <c r="OF98" t="inlineStr">
        <is>
          <t>Sama saja (tidak ada perbedaan waktu memasak MAUPUN  rasa/bau makanan bila dibandingkan penggunaan sebelumnya)</t>
        </is>
      </c>
      <c r="OG98" t="inlineStr">
        <is>
          <t>Ya</t>
        </is>
      </c>
      <c r="OH98" t="n">
        <v>0</v>
      </c>
      <c r="OI98" t="n">
        <v>4</v>
      </c>
      <c r="OJ98" t="n">
        <v>0</v>
      </c>
      <c r="OK98" t="n">
        <v>0</v>
      </c>
      <c r="OL98" t="n">
        <v>0</v>
      </c>
      <c r="OM98" t="n">
        <v>0</v>
      </c>
      <c r="ON98" t="n">
        <v>0</v>
      </c>
      <c r="OO98" t="n">
        <v>0</v>
      </c>
      <c r="OP98" t="inlineStr">
        <is>
          <t>Sapi perah</t>
        </is>
      </c>
      <c r="OQ98" t="n">
        <v>0</v>
      </c>
      <c r="OR98" t="n">
        <v>1</v>
      </c>
      <c r="OS98" t="n">
        <v>0</v>
      </c>
      <c r="OT98" t="n">
        <v>0</v>
      </c>
      <c r="OU98" t="n">
        <v>0</v>
      </c>
      <c r="OV98" t="n">
        <v>0</v>
      </c>
      <c r="OW98" t="n">
        <v>0</v>
      </c>
      <c r="OX98" t="n">
        <v>0</v>
      </c>
      <c r="OY98" t="n">
        <v/>
      </c>
      <c r="OZ98" t="n">
        <v/>
      </c>
      <c r="PA98" t="n">
        <v/>
      </c>
      <c r="PB98" t="n">
        <v/>
      </c>
      <c r="PC98" t="n">
        <v/>
      </c>
      <c r="PD98" t="n">
        <v/>
      </c>
      <c r="PE98" t="n">
        <v/>
      </c>
      <c r="PF98" t="n">
        <v/>
      </c>
      <c r="PG98" t="n">
        <v/>
      </c>
      <c r="PH98" t="n">
        <v/>
      </c>
      <c r="PI98" t="n">
        <v/>
      </c>
      <c r="PJ98" t="n">
        <v/>
      </c>
      <c r="PK98" t="n">
        <v/>
      </c>
      <c r="PL98" t="n">
        <v/>
      </c>
      <c r="PM98" t="n">
        <v/>
      </c>
      <c r="PN98" t="n">
        <v/>
      </c>
      <c r="PO98" t="n">
        <v/>
      </c>
      <c r="PP98" t="n">
        <v/>
      </c>
      <c r="PQ98" t="n">
        <v/>
      </c>
      <c r="PR98" t="n">
        <v/>
      </c>
      <c r="PS98" t="n">
        <v/>
      </c>
      <c r="PT98" t="n">
        <v/>
      </c>
      <c r="PU98" t="n">
        <v/>
      </c>
      <c r="PV98" t="n">
        <v/>
      </c>
      <c r="PW98" t="n">
        <v/>
      </c>
      <c r="PX98" t="n">
        <v/>
      </c>
      <c r="PY98" t="n">
        <v/>
      </c>
      <c r="PZ98" t="n">
        <v/>
      </c>
      <c r="QA98" t="n">
        <v/>
      </c>
      <c r="QB98" t="n">
        <v/>
      </c>
      <c r="QC98" t="n">
        <v/>
      </c>
      <c r="QD98" t="n">
        <v/>
      </c>
      <c r="QE98" t="inlineStr">
        <is>
          <t>1-Disebarkan ke lahan terbuka</t>
        </is>
      </c>
      <c r="QF98" t="n">
        <v>0</v>
      </c>
      <c r="QG98" t="n">
        <v>0</v>
      </c>
      <c r="QH98" t="n">
        <v>0</v>
      </c>
      <c r="QI98" t="n">
        <v>0</v>
      </c>
      <c r="QJ98" t="n">
        <v>0</v>
      </c>
      <c r="QK98" t="n">
        <v>1</v>
      </c>
      <c r="QL98" t="n">
        <v>0</v>
      </c>
      <c r="QM98" t="n">
        <v>0</v>
      </c>
      <c r="QN98" t="n">
        <v>0</v>
      </c>
      <c r="QO98" t="n">
        <v/>
      </c>
      <c r="QP98" t="n">
        <v/>
      </c>
      <c r="QQ98" t="n">
        <v/>
      </c>
      <c r="QR98" t="n">
        <v/>
      </c>
      <c r="QS98" t="n">
        <v/>
      </c>
      <c r="QT98" t="n">
        <v/>
      </c>
      <c r="QU98" t="n">
        <v/>
      </c>
      <c r="QV98" t="n">
        <v/>
      </c>
      <c r="QW98" t="n">
        <v/>
      </c>
      <c r="QX98" t="n">
        <v/>
      </c>
      <c r="QY98" t="n">
        <v/>
      </c>
      <c r="QZ98" t="n">
        <v/>
      </c>
      <c r="RA98" t="n">
        <v/>
      </c>
      <c r="RB98" t="n">
        <v/>
      </c>
      <c r="RC98" t="n">
        <v/>
      </c>
      <c r="RD98" t="n">
        <v/>
      </c>
      <c r="RE98" t="n">
        <v/>
      </c>
      <c r="RF98" t="n">
        <v/>
      </c>
      <c r="RG98" t="n">
        <v/>
      </c>
      <c r="RH98" t="n">
        <v/>
      </c>
      <c r="RI98" t="n">
        <v/>
      </c>
      <c r="RJ98" t="n">
        <v/>
      </c>
      <c r="RK98" t="n">
        <v/>
      </c>
      <c r="RL98" t="n">
        <v/>
      </c>
      <c r="RM98" t="n">
        <v/>
      </c>
      <c r="RN98" t="n">
        <v/>
      </c>
      <c r="RO98" t="n">
        <v/>
      </c>
      <c r="RP98" t="n">
        <v/>
      </c>
      <c r="RQ98" t="n">
        <v/>
      </c>
      <c r="RR98" t="n">
        <v/>
      </c>
      <c r="RS98" t="n">
        <v/>
      </c>
      <c r="RT98" t="n">
        <v/>
      </c>
      <c r="RU98" t="n">
        <v/>
      </c>
      <c r="RV98" t="n">
        <v/>
      </c>
      <c r="RW98" t="n">
        <v/>
      </c>
      <c r="RX98" t="n">
        <v/>
      </c>
      <c r="RY98" t="n">
        <v/>
      </c>
      <c r="RZ98" t="n">
        <v/>
      </c>
      <c r="SA98" t="n">
        <v/>
      </c>
      <c r="SB98" t="n">
        <v/>
      </c>
      <c r="SC98" t="n">
        <v/>
      </c>
      <c r="SD98" t="n">
        <v/>
      </c>
      <c r="SE98" t="n">
        <v/>
      </c>
      <c r="SF98" t="n">
        <v/>
      </c>
      <c r="SG98" t="n">
        <v/>
      </c>
      <c r="SH98" t="n">
        <v/>
      </c>
      <c r="SI98" t="n">
        <v/>
      </c>
      <c r="SJ98" t="n">
        <v/>
      </c>
      <c r="SK98" t="n">
        <v/>
      </c>
      <c r="SL98" t="n">
        <v/>
      </c>
      <c r="SM98" t="n">
        <v/>
      </c>
      <c r="SN98" t="n">
        <v/>
      </c>
      <c r="SO98" t="n">
        <v/>
      </c>
      <c r="SP98" t="n">
        <v/>
      </c>
      <c r="SQ98" t="n">
        <v/>
      </c>
      <c r="SR98" t="n">
        <v/>
      </c>
      <c r="SS98" t="n">
        <v/>
      </c>
      <c r="ST98" t="n">
        <v/>
      </c>
      <c r="SU98" t="n">
        <v/>
      </c>
      <c r="SV98" t="n">
        <v/>
      </c>
      <c r="SW98" t="n">
        <v/>
      </c>
      <c r="SX98" t="n">
        <v/>
      </c>
      <c r="SY98" t="n">
        <v/>
      </c>
      <c r="SZ98" t="n">
        <v>4</v>
      </c>
      <c r="TA98" t="n">
        <v/>
      </c>
      <c r="TB98" t="n">
        <v/>
      </c>
      <c r="TC98" t="n">
        <v/>
      </c>
      <c r="TD98" t="n">
        <v/>
      </c>
      <c r="TE98" t="n">
        <v/>
      </c>
      <c r="TF98" t="n">
        <v/>
      </c>
      <c r="TG98" t="n">
        <v/>
      </c>
      <c r="TH98" t="n">
        <v>4</v>
      </c>
      <c r="TI98" t="n">
        <v/>
      </c>
      <c r="TJ98" t="n">
        <v/>
      </c>
      <c r="TK98" t="n">
        <v/>
      </c>
      <c r="TL98" t="n">
        <v/>
      </c>
      <c r="TM98" t="n">
        <v/>
      </c>
      <c r="TN98" t="n">
        <v/>
      </c>
      <c r="TO98" t="n">
        <v/>
      </c>
      <c r="TP98" t="n">
        <v/>
      </c>
      <c r="TQ98" t="n">
        <v/>
      </c>
      <c r="TR98" t="n">
        <v/>
      </c>
      <c r="TS98" t="n">
        <v>0</v>
      </c>
      <c r="TT98" t="n">
        <v>0</v>
      </c>
      <c r="TU98" t="n">
        <v>0</v>
      </c>
      <c r="TV98" t="n">
        <v>0</v>
      </c>
      <c r="TW98" t="n">
        <v/>
      </c>
      <c r="TX98" t="n">
        <v/>
      </c>
      <c r="TY98" t="n">
        <v/>
      </c>
      <c r="TZ98" t="n">
        <v/>
      </c>
      <c r="UA98" t="n">
        <v/>
      </c>
      <c r="UB98" t="n">
        <v/>
      </c>
      <c r="UC98" t="n">
        <v/>
      </c>
      <c r="UD98" t="n">
        <v/>
      </c>
      <c r="UE98" t="n">
        <v/>
      </c>
      <c r="UF98" t="n">
        <v/>
      </c>
      <c r="UG98" t="n">
        <v/>
      </c>
      <c r="UH98" t="n">
        <v/>
      </c>
      <c r="UI98" t="n">
        <v/>
      </c>
      <c r="UJ98" t="n">
        <v/>
      </c>
      <c r="UK98" t="n">
        <v/>
      </c>
      <c r="UL98" t="n">
        <v/>
      </c>
      <c r="UM98" t="n">
        <v/>
      </c>
      <c r="UN98" t="n">
        <v/>
      </c>
      <c r="UO98" t="n">
        <v/>
      </c>
      <c r="UP98" t="n">
        <v/>
      </c>
      <c r="UQ98" t="n">
        <v/>
      </c>
      <c r="UR98" t="n">
        <v/>
      </c>
      <c r="US98" t="n">
        <v/>
      </c>
      <c r="UT98" t="n">
        <v/>
      </c>
      <c r="UU98" t="n">
        <v/>
      </c>
      <c r="UV98" t="inlineStr">
        <is>
          <t>Pemberian pakan di kandang</t>
        </is>
      </c>
      <c r="UW98" t="n">
        <v/>
      </c>
      <c r="UX98" t="n">
        <v/>
      </c>
      <c r="UY98" t="n">
        <v/>
      </c>
      <c r="UZ98" t="n">
        <v/>
      </c>
      <c r="VA98" t="n">
        <v/>
      </c>
      <c r="VB98" t="n">
        <v/>
      </c>
      <c r="VC98" t="n">
        <v/>
      </c>
      <c r="VD98" t="inlineStr">
        <is>
          <t>Jarang (2-3 minggu sekali)</t>
        </is>
      </c>
      <c r="VE98" t="n">
        <v/>
      </c>
      <c r="VF98" t="n">
        <v/>
      </c>
      <c r="VG98" t="n">
        <v/>
      </c>
      <c r="VH98" t="n">
        <v/>
      </c>
      <c r="VI98" t="n">
        <v/>
      </c>
      <c r="VJ98" t="n">
        <v/>
      </c>
      <c r="VK98" t="n">
        <v/>
      </c>
      <c r="VL98" t="inlineStr">
        <is>
          <t>Sering (1 kali sehari)</t>
        </is>
      </c>
      <c r="VM98" t="n">
        <v/>
      </c>
      <c r="VN98" t="n">
        <v/>
      </c>
      <c r="VO98" t="n">
        <v/>
      </c>
      <c r="VP98" t="n">
        <v/>
      </c>
      <c r="VQ98" t="n">
        <v/>
      </c>
      <c r="VR98" t="n">
        <v/>
      </c>
      <c r="VS98" t="n">
        <v/>
      </c>
      <c r="VT98" t="n">
        <v/>
      </c>
      <c r="VU98" t="n">
        <v/>
      </c>
      <c r="VV98" t="n">
        <v/>
      </c>
      <c r="VW98" t="n">
        <v/>
      </c>
      <c r="VX98" t="n">
        <v/>
      </c>
      <c r="VY98" t="n">
        <v/>
      </c>
      <c r="VZ98" t="n">
        <v/>
      </c>
      <c r="WA98" t="n">
        <v/>
      </c>
      <c r="WB98" t="n">
        <v/>
      </c>
      <c r="WC98" t="n">
        <v/>
      </c>
      <c r="WD98" t="n">
        <v/>
      </c>
      <c r="WE98" t="n">
        <v/>
      </c>
      <c r="WF98" t="inlineStr">
        <is>
          <t>3-Disimpan terbuka (dry lot) 6-Digester biogas</t>
        </is>
      </c>
      <c r="WG98" t="n">
        <v>0</v>
      </c>
      <c r="WH98" t="n">
        <v>0</v>
      </c>
      <c r="WI98" t="n">
        <v>0</v>
      </c>
      <c r="WJ98" t="n">
        <v>0</v>
      </c>
      <c r="WK98" t="n">
        <v>0</v>
      </c>
      <c r="WL98" t="n">
        <v>0</v>
      </c>
      <c r="WM98" t="n">
        <v>1</v>
      </c>
      <c r="WN98" t="n">
        <v>0</v>
      </c>
      <c r="WO98" t="n">
        <v>0</v>
      </c>
      <c r="WP98" t="n">
        <v>1</v>
      </c>
      <c r="WQ98" t="n">
        <v>0</v>
      </c>
      <c r="WR98" t="n">
        <v>0</v>
      </c>
      <c r="WS98" t="n">
        <v/>
      </c>
      <c r="WT98" t="n">
        <v/>
      </c>
      <c r="WU98" t="n">
        <v/>
      </c>
      <c r="WV98" t="n">
        <v/>
      </c>
      <c r="WW98" t="n">
        <v/>
      </c>
      <c r="WX98" t="n">
        <v/>
      </c>
      <c r="WY98" t="n">
        <v/>
      </c>
      <c r="WZ98" t="n">
        <v/>
      </c>
      <c r="XA98" t="n">
        <v/>
      </c>
      <c r="XB98" t="n">
        <v/>
      </c>
      <c r="XC98" t="n">
        <v/>
      </c>
      <c r="XD98" t="n">
        <v/>
      </c>
      <c r="XE98" t="n">
        <v/>
      </c>
      <c r="XF98" t="n">
        <v/>
      </c>
      <c r="XG98" t="n">
        <v/>
      </c>
      <c r="XH98" t="n">
        <v/>
      </c>
      <c r="XI98" t="n">
        <v/>
      </c>
      <c r="XJ98" t="n">
        <v/>
      </c>
      <c r="XK98" t="n">
        <v/>
      </c>
      <c r="XL98" t="n">
        <v/>
      </c>
      <c r="XM98" t="n">
        <v/>
      </c>
      <c r="XN98" t="n">
        <v/>
      </c>
      <c r="XO98" t="n">
        <v/>
      </c>
      <c r="XP98" t="n">
        <v/>
      </c>
      <c r="XQ98" t="n">
        <v/>
      </c>
      <c r="XR98" t="n">
        <v/>
      </c>
      <c r="XS98" t="n">
        <v/>
      </c>
      <c r="XT98" t="n">
        <v/>
      </c>
      <c r="XU98" t="n">
        <v/>
      </c>
      <c r="XV98" t="n">
        <v/>
      </c>
      <c r="XW98" t="n">
        <v/>
      </c>
      <c r="XX98" t="n">
        <v/>
      </c>
      <c r="XY98" t="n">
        <v/>
      </c>
      <c r="XZ98" t="n">
        <v/>
      </c>
      <c r="YA98" t="n">
        <v/>
      </c>
      <c r="YB98" t="n">
        <v/>
      </c>
      <c r="YC98" t="n">
        <v/>
      </c>
      <c r="YD98" t="n">
        <v/>
      </c>
      <c r="YE98" t="n">
        <v/>
      </c>
      <c r="YF98" t="n">
        <v/>
      </c>
      <c r="YG98" t="n">
        <v/>
      </c>
      <c r="YH98" t="n">
        <v/>
      </c>
      <c r="YI98" t="n">
        <v/>
      </c>
      <c r="YJ98" t="n">
        <v/>
      </c>
      <c r="YK98" t="n">
        <v/>
      </c>
      <c r="YL98" t="n">
        <v/>
      </c>
      <c r="YM98" t="n">
        <v/>
      </c>
      <c r="YN98" t="n">
        <v/>
      </c>
      <c r="YO98" t="n">
        <v/>
      </c>
      <c r="YP98" t="n">
        <v/>
      </c>
      <c r="YQ98" t="n">
        <v/>
      </c>
      <c r="YR98" t="n">
        <v/>
      </c>
      <c r="YS98" t="n">
        <v/>
      </c>
      <c r="YT98" t="n">
        <v/>
      </c>
      <c r="YU98" t="n">
        <v/>
      </c>
      <c r="YV98" t="n">
        <v/>
      </c>
      <c r="YW98" t="n">
        <v/>
      </c>
      <c r="YX98" t="n">
        <v/>
      </c>
      <c r="YY98" t="n">
        <v/>
      </c>
      <c r="YZ98" t="n">
        <v/>
      </c>
      <c r="ZA98" t="n">
        <v/>
      </c>
      <c r="ZB98" t="n">
        <v/>
      </c>
      <c r="ZC98" t="n">
        <v/>
      </c>
      <c r="ZD98" t="n">
        <v/>
      </c>
      <c r="ZE98" t="n">
        <v/>
      </c>
      <c r="ZF98" t="n">
        <v/>
      </c>
      <c r="ZG98" t="n">
        <v/>
      </c>
      <c r="ZH98" t="n">
        <v/>
      </c>
      <c r="ZI98" t="n">
        <v/>
      </c>
      <c r="ZJ98" t="n">
        <v/>
      </c>
      <c r="ZK98" t="n">
        <v/>
      </c>
      <c r="ZL98" t="n">
        <v/>
      </c>
      <c r="ZM98" t="n">
        <v/>
      </c>
      <c r="ZN98" t="n">
        <v/>
      </c>
      <c r="ZO98" t="n">
        <v>50</v>
      </c>
      <c r="ZP98" t="n">
        <v/>
      </c>
      <c r="ZQ98" t="n">
        <v/>
      </c>
      <c r="ZR98" t="n">
        <v/>
      </c>
      <c r="ZS98" t="n">
        <v/>
      </c>
      <c r="ZT98" t="n">
        <v/>
      </c>
      <c r="ZU98" t="n">
        <v/>
      </c>
      <c r="ZV98" t="n">
        <v/>
      </c>
      <c r="ZW98" t="n">
        <v>3</v>
      </c>
      <c r="ZX98" t="n">
        <v/>
      </c>
      <c r="ZY98" t="n">
        <v/>
      </c>
      <c r="ZZ98" t="n">
        <v/>
      </c>
      <c r="AAA98" t="n">
        <v/>
      </c>
      <c r="AAB98" t="n">
        <v/>
      </c>
      <c r="AAC98" t="n">
        <v/>
      </c>
      <c r="AAD98" t="n">
        <v/>
      </c>
      <c r="AAE98" t="inlineStr">
        <is>
          <t>Pakan segar (misal: rumput)</t>
        </is>
      </c>
      <c r="AAF98" t="n">
        <v/>
      </c>
      <c r="AAG98" t="n">
        <v/>
      </c>
      <c r="AAH98" t="n">
        <v/>
      </c>
      <c r="AAI98" t="n">
        <v/>
      </c>
      <c r="AAJ98" t="n">
        <v/>
      </c>
      <c r="AAK98" t="n">
        <v/>
      </c>
      <c r="AAL98" t="inlineStr">
        <is>
          <t>Tidak</t>
        </is>
      </c>
      <c r="AAM98" t="n">
        <v/>
      </c>
      <c r="AAN98" t="n">
        <v/>
      </c>
      <c r="AAO98" t="n">
        <v/>
      </c>
      <c r="AAP98" t="n">
        <v/>
      </c>
      <c r="AAQ98" t="n">
        <v/>
      </c>
      <c r="AAR98" t="inlineStr">
        <is>
          <t>Tidak</t>
        </is>
      </c>
      <c r="AAS98" t="inlineStr">
        <is>
          <t>Mengetahui</t>
        </is>
      </c>
      <c r="AAT98" t="inlineStr">
        <is>
          <t>Dibuang ke selokan</t>
        </is>
      </c>
      <c r="AAU98" t="n">
        <v>0</v>
      </c>
      <c r="AAV98" t="n">
        <v>0</v>
      </c>
      <c r="AAW98" t="n">
        <v>0</v>
      </c>
      <c r="AAX98" t="n">
        <v>0</v>
      </c>
      <c r="AAY98" t="n">
        <v>0</v>
      </c>
      <c r="AAZ98" t="n">
        <v>0</v>
      </c>
      <c r="ABA98" t="n">
        <v>1</v>
      </c>
      <c r="ABB98" t="n">
        <v/>
      </c>
      <c r="ABC98" t="n">
        <v/>
      </c>
      <c r="ABD98" t="n">
        <v/>
      </c>
      <c r="ABE98" t="n">
        <v/>
      </c>
      <c r="ABF98" t="n">
        <v/>
      </c>
      <c r="ABG98" t="n">
        <v/>
      </c>
      <c r="ABH98" t="n">
        <v/>
      </c>
      <c r="ABI98" t="n">
        <v/>
      </c>
      <c r="ABJ98" t="n">
        <v/>
      </c>
      <c r="ABK98" t="n">
        <v/>
      </c>
      <c r="ABL98" t="n">
        <v/>
      </c>
      <c r="ABM98" t="n">
        <v/>
      </c>
      <c r="ABN98" t="n">
        <v/>
      </c>
      <c r="ABO98" t="n">
        <v/>
      </c>
      <c r="ABP98" t="n">
        <v/>
      </c>
      <c r="ABQ98" t="n">
        <v/>
      </c>
      <c r="ABR98" t="n">
        <v/>
      </c>
      <c r="ABS98" t="n">
        <v/>
      </c>
      <c r="ABT98" t="n">
        <v/>
      </c>
      <c r="ABU98" t="n">
        <v/>
      </c>
      <c r="ABV98" t="n">
        <v/>
      </c>
      <c r="ABW98" t="n">
        <v/>
      </c>
      <c r="ABX98" t="n">
        <v/>
      </c>
      <c r="ABY98" t="n">
        <v/>
      </c>
      <c r="ABZ98" t="n">
        <v/>
      </c>
      <c r="ACA98" t="n">
        <v/>
      </c>
      <c r="ACB98" t="n">
        <v/>
      </c>
      <c r="ACC98" t="n">
        <v/>
      </c>
      <c r="ACD98" t="n">
        <v/>
      </c>
      <c r="ACE98" t="n">
        <v/>
      </c>
      <c r="ACF98" t="n">
        <v/>
      </c>
      <c r="ACG98" t="n">
        <v/>
      </c>
      <c r="ACH98" t="n">
        <v/>
      </c>
      <c r="ACI98" t="n">
        <v/>
      </c>
      <c r="ACJ98" t="n">
        <v/>
      </c>
      <c r="ACK98" t="inlineStr">
        <is>
          <t>Tidak punya waktu mengumpulkannya</t>
        </is>
      </c>
      <c r="ACL98" t="n">
        <v>0</v>
      </c>
      <c r="ACM98" t="n">
        <v>0</v>
      </c>
      <c r="ACN98" t="n">
        <v>1</v>
      </c>
      <c r="ACO98" t="n">
        <v>0</v>
      </c>
      <c r="ACP98" t="n">
        <v>0</v>
      </c>
      <c r="ACQ98" t="n">
        <v>0</v>
      </c>
      <c r="ACR98" t="n">
        <v>0</v>
      </c>
      <c r="ACS98" t="n">
        <v/>
      </c>
      <c r="ACT98" t="inlineStr">
        <is>
          <t>0</t>
        </is>
      </c>
      <c r="ACU98" t="inlineStr">
        <is>
          <t>Manfaat besar dan membantu kehidupan sehari-hari</t>
        </is>
      </c>
      <c r="ACV98" t="inlineStr">
        <is>
          <t>Sama saja</t>
        </is>
      </c>
      <c r="ACW98" t="inlineStr">
        <is>
          <t xml:space="preserve">Anggota keluarga -  Perempuan dewasa </t>
        </is>
      </c>
      <c r="ACX98" t="inlineStr">
        <is>
          <t>Netral/tidak tahu</t>
        </is>
      </c>
      <c r="ACY98" t="inlineStr">
        <is>
          <t>Anggota keluarga - Laki-laki dewasa Anggota keluarga - Perempuan dewasa</t>
        </is>
      </c>
      <c r="ACZ98" t="n">
        <v>1</v>
      </c>
      <c r="ADA98" t="n">
        <v>1</v>
      </c>
      <c r="ADB98" t="n">
        <v>0</v>
      </c>
      <c r="ADC98" t="n">
        <v>0</v>
      </c>
      <c r="ADD98" t="inlineStr">
        <is>
          <t>Puas</t>
        </is>
      </c>
      <c r="ADE98" t="inlineStr">
        <is>
          <t>Puas</t>
        </is>
      </c>
      <c r="ADF98" t="inlineStr">
        <is>
          <t>Puas</t>
        </is>
      </c>
      <c r="ADG98" t="inlineStr">
        <is>
          <t>Puas</t>
        </is>
      </c>
      <c r="ADH98" t="inlineStr">
        <is>
          <t>Tidak</t>
        </is>
      </c>
      <c r="ADI98" t="n">
        <v/>
      </c>
      <c r="ADJ98" t="inlineStr">
        <is>
          <t>Puas</t>
        </is>
      </c>
      <c r="ADK98" t="n">
        <v/>
      </c>
      <c r="ADL98" t="n">
        <v/>
      </c>
      <c r="ADM98" t="n">
        <v/>
      </c>
      <c r="ADN98" t="n">
        <v/>
      </c>
      <c r="ADO98" t="n">
        <v/>
      </c>
      <c r="ADP98" t="n">
        <v/>
      </c>
      <c r="ADQ98" t="n">
        <v/>
      </c>
      <c r="ADR98" t="n">
        <v/>
      </c>
      <c r="ADS98" t="n">
        <v/>
      </c>
      <c r="ADT98" t="n">
        <v/>
      </c>
      <c r="ADU98" t="inlineStr">
        <is>
          <t>Menghubungi CPO atau pendamping Memperbaiki sendiri</t>
        </is>
      </c>
      <c r="ADV98" t="n">
        <v>0</v>
      </c>
      <c r="ADW98" t="n">
        <v>0</v>
      </c>
      <c r="ADX98" t="n">
        <v>0</v>
      </c>
      <c r="ADY98" t="n">
        <v>0</v>
      </c>
      <c r="ADZ98" t="n">
        <v>1</v>
      </c>
      <c r="AEA98" t="n">
        <v>1</v>
      </c>
      <c r="AEB98" t="n">
        <v>0</v>
      </c>
      <c r="AEC98" t="n">
        <v>0</v>
      </c>
      <c r="AED98" t="inlineStr">
        <is>
          <t>0</t>
        </is>
      </c>
      <c r="AEE98" t="inlineStr">
        <is>
          <t>Laki-laki dewasa</t>
        </is>
      </c>
      <c r="AEF98" t="n">
        <v/>
      </c>
      <c r="AEG98" t="inlineStr">
        <is>
          <t>Menghubungi melalui rekan</t>
        </is>
      </c>
      <c r="AEH98" t="n">
        <v/>
      </c>
      <c r="AEI98" t="inlineStr">
        <is>
          <t>0</t>
        </is>
      </c>
      <c r="AEJ98" t="inlineStr">
        <is>
          <t>Ya, selalu</t>
        </is>
      </c>
      <c r="AEK98" t="inlineStr">
        <is>
          <t xml:space="preserve"> Mendapatkan subsidi </t>
        </is>
      </c>
      <c r="AEL98" t="n">
        <v>0</v>
      </c>
      <c r="AEM98" t="n">
        <v>0</v>
      </c>
      <c r="AEN98" t="n">
        <v>0</v>
      </c>
      <c r="AEO98" t="n">
        <v>0</v>
      </c>
      <c r="AEP98" t="n">
        <v>0</v>
      </c>
      <c r="AEQ98" t="n">
        <v>0</v>
      </c>
      <c r="AER98" t="n">
        <v>0</v>
      </c>
      <c r="AES98" t="n">
        <v>0</v>
      </c>
      <c r="AET98" t="n">
        <v>0</v>
      </c>
      <c r="AEU98" t="n">
        <v>0</v>
      </c>
      <c r="AEV98" t="n">
        <v>1</v>
      </c>
      <c r="AEW98" t="n">
        <v>0</v>
      </c>
      <c r="AEX98" t="n">
        <v/>
      </c>
      <c r="AEY98" t="inlineStr">
        <is>
          <t>Didukung oleh pihak lain atau ada subsidi</t>
        </is>
      </c>
      <c r="AEZ98" t="n">
        <v/>
      </c>
      <c r="AFA98" t="inlineStr">
        <is>
          <t>Koperasi</t>
        </is>
      </c>
      <c r="AFB98" t="n">
        <v/>
      </c>
      <c r="AFC98" t="inlineStr">
        <is>
          <t>bc6a2b2a-8f4e-4647-b33a-b8d1c9801f76-13_0_44.jfif</t>
        </is>
      </c>
      <c r="AFD98" t="inlineStr">
        <is>
          <t>https://kf.kobotoolbox.org/api/v2/assets/avstPQqLr3Ab3ZdcVTXZ6f/data/699854810/attachments/atti52oSvTTNBx47QG6yydQp/</t>
        </is>
      </c>
      <c r="AFE98" t="inlineStr">
        <is>
          <t>90daa338-693c-4870-a17e-3b0b10000d39-13_0_51.jfif</t>
        </is>
      </c>
      <c r="AFF98" t="inlineStr">
        <is>
          <t>https://kf.kobotoolbox.org/api/v2/assets/avstPQqLr3Ab3ZdcVTXZ6f/data/699854810/attachments/attzjJ8ZGBMnkNSFBpgti7tr/</t>
        </is>
      </c>
      <c r="AFG98" t="inlineStr">
        <is>
          <t>FAHRIZAL</t>
        </is>
      </c>
      <c r="AFH98" t="n">
        <v/>
      </c>
      <c r="AFI98" t="n">
        <v/>
      </c>
    </row>
    <row r="99">
      <c r="A99" t="n">
        <v/>
      </c>
      <c r="B99" t="n">
        <v/>
      </c>
      <c r="C99" t="n">
        <v/>
      </c>
      <c r="D99" t="inlineStr">
        <is>
          <t>jali</t>
        </is>
      </c>
      <c r="E99" t="n">
        <v>0</v>
      </c>
      <c r="F99" t="inlineStr">
        <is>
          <t>-7.899883 112.768519 825.5999755859375 13</t>
        </is>
      </c>
      <c r="G99" t="n">
        <v>-7.899883</v>
      </c>
      <c r="H99" t="n">
        <v>112.768519</v>
      </c>
      <c r="I99" t="n">
        <v>825.5999756</v>
      </c>
      <c r="J99" t="n">
        <v>13</v>
      </c>
      <c r="K99" t="n">
        <v>0</v>
      </c>
      <c r="L99" t="inlineStr">
        <is>
          <t>-7.900019 112.76846 825.5999755859375 45.5880012512207</t>
        </is>
      </c>
      <c r="M99" t="n">
        <v>-7.900019</v>
      </c>
      <c r="N99" t="n">
        <v>112.76846</v>
      </c>
      <c r="O99" t="n">
        <v>825.5999756</v>
      </c>
      <c r="P99" t="n">
        <v>45.58800125</v>
      </c>
      <c r="Q99" t="n">
        <v>0</v>
      </c>
      <c r="R99" t="inlineStr">
        <is>
          <t>Jawa Timur</t>
        </is>
      </c>
      <c r="S99" t="n">
        <v>0</v>
      </c>
      <c r="T99" t="n">
        <v>0</v>
      </c>
      <c r="U99" t="n">
        <v>0</v>
      </c>
      <c r="V99" t="n">
        <v>0</v>
      </c>
      <c r="W99" t="n">
        <v>0</v>
      </c>
      <c r="X99" t="n">
        <v>1</v>
      </c>
      <c r="Y99" t="n">
        <v>0</v>
      </c>
      <c r="Z99" t="n">
        <v>0</v>
      </c>
      <c r="AA99" t="n">
        <v>0</v>
      </c>
      <c r="AB99" t="n">
        <v>0</v>
      </c>
      <c r="AC99" t="inlineStr">
        <is>
          <t>MALANG</t>
        </is>
      </c>
      <c r="AD99" t="inlineStr">
        <is>
          <t>JABUNG</t>
        </is>
      </c>
      <c r="AE99" t="inlineStr">
        <is>
          <t>KEMIRI</t>
        </is>
      </c>
      <c r="AF99" t="inlineStr">
        <is>
          <t>KAN JABUNG</t>
        </is>
      </c>
      <c r="AG99" t="inlineStr">
        <is>
          <t>KJP0316</t>
        </is>
      </c>
      <c r="AH99" t="n">
        <v>13</v>
      </c>
      <c r="AI99" t="inlineStr">
        <is>
          <t>VPA1</t>
        </is>
      </c>
      <c r="AJ99" t="inlineStr">
        <is>
          <t>Aktif</t>
        </is>
      </c>
      <c r="AK99" t="n">
        <v>60</v>
      </c>
      <c r="AL99" t="inlineStr">
        <is>
          <t>Laki-laki</t>
        </is>
      </c>
      <c r="AM99" t="inlineStr">
        <is>
          <t>Sudah menikah</t>
        </is>
      </c>
      <c r="AN99" t="inlineStr">
        <is>
          <t>SD/Sederajat</t>
        </is>
      </c>
      <c r="AO99" t="inlineStr">
        <is>
          <t>Peternak</t>
        </is>
      </c>
      <c r="AP99" t="n">
        <v>0</v>
      </c>
      <c r="AQ99" t="n">
        <v>1</v>
      </c>
      <c r="AR99" t="n">
        <v>0</v>
      </c>
      <c r="AS99" t="n">
        <v>0</v>
      </c>
      <c r="AT99" t="n">
        <v>0</v>
      </c>
      <c r="AU99" t="n">
        <v>0</v>
      </c>
      <c r="AV99" t="n">
        <v>0</v>
      </c>
      <c r="AW99" t="n">
        <v>0</v>
      </c>
      <c r="AX99" t="n">
        <v/>
      </c>
      <c r="AY99" t="inlineStr">
        <is>
          <t>Peternak</t>
        </is>
      </c>
      <c r="AZ99" t="n">
        <v>0</v>
      </c>
      <c r="BA99" t="n">
        <v>1</v>
      </c>
      <c r="BB99" t="n">
        <v>0</v>
      </c>
      <c r="BC99" t="n">
        <v>0</v>
      </c>
      <c r="BD99" t="n">
        <v>0</v>
      </c>
      <c r="BE99" t="n">
        <v>0</v>
      </c>
      <c r="BF99" t="n">
        <v>0</v>
      </c>
      <c r="BG99" t="n">
        <v>0</v>
      </c>
      <c r="BH99" t="n">
        <v/>
      </c>
      <c r="BI99" t="inlineStr">
        <is>
          <t>Rp1.500.000 - Rp2.500.000</t>
        </is>
      </c>
      <c r="BJ99" t="n">
        <v>1</v>
      </c>
      <c r="BK99" t="n">
        <v>1</v>
      </c>
      <c r="BL99" t="n">
        <v>0</v>
      </c>
      <c r="BM99" t="n">
        <v>0</v>
      </c>
      <c r="BN99" t="inlineStr">
        <is>
          <t>Milik sendiri</t>
        </is>
      </c>
      <c r="BO99" t="inlineStr">
        <is>
          <t>Permanen (dinding bata dan semen)</t>
        </is>
      </c>
      <c r="BP99" t="n">
        <v>1</v>
      </c>
      <c r="BQ99" t="n">
        <v>0</v>
      </c>
      <c r="BR99" t="n">
        <v>0</v>
      </c>
      <c r="BS99" t="n">
        <v>0</v>
      </c>
      <c r="BT99" t="n">
        <v>0</v>
      </c>
      <c r="BU99" t="n">
        <v/>
      </c>
      <c r="BV99" t="inlineStr">
        <is>
          <t>Keramik/ubin</t>
        </is>
      </c>
      <c r="BW99" t="n">
        <v>0</v>
      </c>
      <c r="BX99" t="n">
        <v>0</v>
      </c>
      <c r="BY99" t="n">
        <v>1</v>
      </c>
      <c r="BZ99" t="n">
        <v>0</v>
      </c>
      <c r="CA99" t="n">
        <v>0</v>
      </c>
      <c r="CB99" t="n">
        <v/>
      </c>
      <c r="CC99" t="inlineStr">
        <is>
          <t>Genting</t>
        </is>
      </c>
      <c r="CD99" t="n">
        <v>0</v>
      </c>
      <c r="CE99" t="n">
        <v>0</v>
      </c>
      <c r="CF99" t="n">
        <v>0</v>
      </c>
      <c r="CG99" t="n">
        <v>0</v>
      </c>
      <c r="CH99" t="n">
        <v>0</v>
      </c>
      <c r="CI99" t="n">
        <v>1</v>
      </c>
      <c r="CJ99" t="n">
        <v>0</v>
      </c>
      <c r="CK99" t="n">
        <v/>
      </c>
      <c r="CL99" t="inlineStr">
        <is>
          <t>Ya</t>
        </is>
      </c>
      <c r="CM99" t="n">
        <v>2012</v>
      </c>
      <c r="CN99" t="inlineStr">
        <is>
          <t>Fixed-Dome (Kubah Tetap)</t>
        </is>
      </c>
      <c r="CO99" t="inlineStr">
        <is>
          <t>6 m³ (4-5 ekor sapi, ±5 jam memasak/hari, ±50 kg</t>
        </is>
      </c>
      <c r="CP99" t="inlineStr">
        <is>
          <t>Anggota keluarga - laki-laki</t>
        </is>
      </c>
      <c r="CQ99" t="n">
        <v>0</v>
      </c>
      <c r="CR99" t="n">
        <v>0</v>
      </c>
      <c r="CS99" t="n">
        <v>0</v>
      </c>
      <c r="CT99" t="n">
        <v>0</v>
      </c>
      <c r="CU99" t="n">
        <v>1</v>
      </c>
      <c r="CV99" t="n">
        <v>0</v>
      </c>
      <c r="CW99" t="n">
        <v>0</v>
      </c>
      <c r="CX99" t="n">
        <v>0</v>
      </c>
      <c r="CY99" t="inlineStr">
        <is>
          <t>Anggota keluarga - laki-laki</t>
        </is>
      </c>
      <c r="CZ99" t="n">
        <v>1</v>
      </c>
      <c r="DA99" t="n">
        <v>0</v>
      </c>
      <c r="DB99" t="n">
        <v>0</v>
      </c>
      <c r="DC99" t="n">
        <v/>
      </c>
      <c r="DD99" t="inlineStr">
        <is>
          <t>Anggota keluarga - laki-laki</t>
        </is>
      </c>
      <c r="DE99" t="n">
        <v>1</v>
      </c>
      <c r="DF99" t="n">
        <v>0</v>
      </c>
      <c r="DG99" t="n">
        <v>0</v>
      </c>
      <c r="DH99" t="n">
        <v>0</v>
      </c>
      <c r="DI99" t="n">
        <v/>
      </c>
      <c r="DJ99" t="inlineStr">
        <is>
          <t>Anggota keluarga - laki-laki</t>
        </is>
      </c>
      <c r="DK99" t="n">
        <v>1</v>
      </c>
      <c r="DL99" t="n">
        <v>0</v>
      </c>
      <c r="DM99" t="n">
        <v>0</v>
      </c>
      <c r="DN99" t="n">
        <v>0</v>
      </c>
      <c r="DO99" t="n">
        <v/>
      </c>
      <c r="DP99" t="inlineStr">
        <is>
          <t>Ya</t>
        </is>
      </c>
      <c r="DQ99" t="n">
        <v/>
      </c>
      <c r="DR99" t="n">
        <v/>
      </c>
      <c r="DS99" t="n">
        <v/>
      </c>
      <c r="DT99" t="n">
        <v/>
      </c>
      <c r="DU99" t="n">
        <v/>
      </c>
      <c r="DV99" t="n">
        <v/>
      </c>
      <c r="DW99" t="n">
        <v/>
      </c>
      <c r="DX99" t="n">
        <v/>
      </c>
      <c r="DY99" t="n">
        <v/>
      </c>
      <c r="DZ99" t="n">
        <v/>
      </c>
      <c r="EA99" t="n">
        <v/>
      </c>
      <c r="EB99" t="n">
        <v/>
      </c>
      <c r="EC99" t="n">
        <v/>
      </c>
      <c r="ED99" t="n">
        <v/>
      </c>
      <c r="EE99" t="n">
        <v/>
      </c>
      <c r="EF99" t="n">
        <v/>
      </c>
      <c r="EG99" t="n">
        <v/>
      </c>
      <c r="EH99" t="n">
        <v/>
      </c>
      <c r="EI99" t="inlineStr">
        <is>
          <t>Tidak ada masalah</t>
        </is>
      </c>
      <c r="EJ99" t="n">
        <v>0</v>
      </c>
      <c r="EK99" t="n">
        <v>0</v>
      </c>
      <c r="EL99" t="n">
        <v>0</v>
      </c>
      <c r="EM99" t="n">
        <v>1</v>
      </c>
      <c r="EN99" t="n">
        <v>0</v>
      </c>
      <c r="EO99" t="n">
        <v/>
      </c>
      <c r="EP99" t="inlineStr">
        <is>
          <t>Ya, cukup jelas dan mudah diikuti</t>
        </is>
      </c>
      <c r="EQ99" t="inlineStr">
        <is>
          <t>Pelatihan</t>
        </is>
      </c>
      <c r="ER99" t="inlineStr">
        <is>
          <t>CPO atau pendamping Staff BIRU</t>
        </is>
      </c>
      <c r="ES99" t="n">
        <v>1</v>
      </c>
      <c r="ET99" t="n">
        <v>1</v>
      </c>
      <c r="EU99" t="n">
        <v>0</v>
      </c>
      <c r="EV99" t="n">
        <v>0</v>
      </c>
      <c r="EW99" t="n">
        <v/>
      </c>
      <c r="EX99" t="inlineStr">
        <is>
          <t>Anggota keluarga - Laki-laki</t>
        </is>
      </c>
      <c r="EY99" t="n">
        <v>1</v>
      </c>
      <c r="EZ99" t="n">
        <v>0</v>
      </c>
      <c r="FA99" t="n">
        <v>0</v>
      </c>
      <c r="FB99" t="n">
        <v/>
      </c>
      <c r="FC99" t="inlineStr">
        <is>
          <t>Setiap minggu</t>
        </is>
      </c>
      <c r="FD99" t="n">
        <v/>
      </c>
      <c r="FE99" t="inlineStr">
        <is>
          <t>Mengetahui</t>
        </is>
      </c>
      <c r="FF99" t="inlineStr">
        <is>
          <t>Sering (setiap minggu)</t>
        </is>
      </c>
      <c r="FG99" t="inlineStr">
        <is>
          <t>Mengetahui</t>
        </is>
      </c>
      <c r="FH99" t="inlineStr">
        <is>
          <t>Sering (setiap minggu)</t>
        </is>
      </c>
      <c r="FI99" t="inlineStr">
        <is>
          <t>Mengetahui</t>
        </is>
      </c>
      <c r="FJ99" t="inlineStr">
        <is>
          <t>Selalu (setiap hari)</t>
        </is>
      </c>
      <c r="FK99" t="inlineStr">
        <is>
          <t>Mengetahui</t>
        </is>
      </c>
      <c r="FL99" t="inlineStr">
        <is>
          <t>Sering (setiap minggu)</t>
        </is>
      </c>
      <c r="FM99" t="inlineStr">
        <is>
          <t>Mengetahui</t>
        </is>
      </c>
      <c r="FN99" t="inlineStr">
        <is>
          <t>Cukup sering (2 minggu sekali)</t>
        </is>
      </c>
      <c r="FO99" t="inlineStr">
        <is>
          <t>Mengetahui</t>
        </is>
      </c>
      <c r="FP99" t="inlineStr">
        <is>
          <t>Sering (setiap minggu)</t>
        </is>
      </c>
      <c r="FQ99" t="inlineStr">
        <is>
          <t>Mengetahui</t>
        </is>
      </c>
      <c r="FR99" t="inlineStr">
        <is>
          <t>Ya</t>
        </is>
      </c>
      <c r="FS99" t="inlineStr">
        <is>
          <t>Mengetahui</t>
        </is>
      </c>
      <c r="FT99" t="inlineStr">
        <is>
          <t>Ya, terkadang</t>
        </is>
      </c>
      <c r="FU99" t="inlineStr">
        <is>
          <t>Laki-laki dewasa</t>
        </is>
      </c>
      <c r="FV99" t="n">
        <v>1</v>
      </c>
      <c r="FW99" t="n">
        <v>0</v>
      </c>
      <c r="FX99" t="n">
        <v>0</v>
      </c>
      <c r="FY99" t="n">
        <v>0</v>
      </c>
      <c r="FZ99" t="inlineStr">
        <is>
          <t>Memahami</t>
        </is>
      </c>
      <c r="GA99" t="inlineStr">
        <is>
          <t>CPO Pelatihan</t>
        </is>
      </c>
      <c r="GB99" t="n">
        <v>1</v>
      </c>
      <c r="GC99" t="n">
        <v>1</v>
      </c>
      <c r="GD99" t="n">
        <v>0</v>
      </c>
      <c r="GE99" t="n">
        <v>0</v>
      </c>
      <c r="GF99" t="n">
        <v/>
      </c>
      <c r="GG99" t="inlineStr">
        <is>
          <t>Sering</t>
        </is>
      </c>
      <c r="GH99" t="inlineStr">
        <is>
          <t>Ya</t>
        </is>
      </c>
      <c r="GI99" t="inlineStr">
        <is>
          <t>Tetangga</t>
        </is>
      </c>
      <c r="GJ99" t="n">
        <v>1</v>
      </c>
      <c r="GK99" t="n">
        <v>0</v>
      </c>
      <c r="GL99" t="n">
        <v>0</v>
      </c>
      <c r="GM99" t="n">
        <v>0</v>
      </c>
      <c r="GN99" t="n">
        <v/>
      </c>
      <c r="GO99" t="n">
        <v>8</v>
      </c>
      <c r="GP99" t="inlineStr">
        <is>
          <t>Sebagian</t>
        </is>
      </c>
      <c r="GQ99" t="inlineStr">
        <is>
          <t>Kayu bakar LPG</t>
        </is>
      </c>
      <c r="GR99" t="n">
        <v>1</v>
      </c>
      <c r="GS99" t="n">
        <v>1</v>
      </c>
      <c r="GT99" t="n">
        <v>0</v>
      </c>
      <c r="GU99" t="n">
        <v>0</v>
      </c>
      <c r="GV99" t="n">
        <v>0</v>
      </c>
      <c r="GW99" t="n">
        <v>0</v>
      </c>
      <c r="GX99" t="n">
        <v>0</v>
      </c>
      <c r="GY99" t="n">
        <v/>
      </c>
      <c r="GZ99" t="inlineStr">
        <is>
          <t>Tidak</t>
        </is>
      </c>
      <c r="HA99" t="n">
        <v/>
      </c>
      <c r="HB99" t="n">
        <v/>
      </c>
      <c r="HC99" t="n">
        <v/>
      </c>
      <c r="HD99" t="n">
        <v/>
      </c>
      <c r="HE99" t="n">
        <v/>
      </c>
      <c r="HF99" t="n">
        <v/>
      </c>
      <c r="HG99" t="n">
        <v/>
      </c>
      <c r="HH99" t="n">
        <v/>
      </c>
      <c r="HI99" t="n">
        <v/>
      </c>
      <c r="HJ99" t="n">
        <v/>
      </c>
      <c r="HK99" t="n">
        <v/>
      </c>
      <c r="HL99" t="n">
        <v/>
      </c>
      <c r="HM99" t="n">
        <v/>
      </c>
      <c r="HN99" t="n">
        <v/>
      </c>
      <c r="HO99" t="n">
        <v/>
      </c>
      <c r="HP99" t="n">
        <v/>
      </c>
      <c r="HQ99" t="n">
        <v/>
      </c>
      <c r="HR99" t="n">
        <v/>
      </c>
      <c r="HS99" t="n">
        <v/>
      </c>
      <c r="HT99" t="n">
        <v/>
      </c>
      <c r="HU99" t="n">
        <v/>
      </c>
      <c r="HV99" t="n">
        <v/>
      </c>
      <c r="HW99" t="n">
        <v/>
      </c>
      <c r="HX99" t="n">
        <v/>
      </c>
      <c r="HY99" t="n">
        <v>0</v>
      </c>
      <c r="HZ99" t="n">
        <v>0</v>
      </c>
      <c r="IA99" t="n">
        <v>-3</v>
      </c>
      <c r="IB99" t="n">
        <v>-21000</v>
      </c>
      <c r="IC99" t="n">
        <v/>
      </c>
      <c r="ID99" t="n">
        <v/>
      </c>
      <c r="IE99" t="n">
        <v/>
      </c>
      <c r="IF99" t="n">
        <v/>
      </c>
      <c r="IG99" t="n">
        <v/>
      </c>
      <c r="IH99" t="n">
        <v/>
      </c>
      <c r="II99" t="n">
        <v/>
      </c>
      <c r="IJ99" t="n">
        <v/>
      </c>
      <c r="IK99" t="inlineStr">
        <is>
          <t>65-80 kg</t>
        </is>
      </c>
      <c r="IL99" t="inlineStr">
        <is>
          <t>1-3 jam</t>
        </is>
      </c>
      <c r="IM99" t="inlineStr">
        <is>
          <t>Ya</t>
        </is>
      </c>
      <c r="IN99" t="inlineStr">
        <is>
          <t>Tidak</t>
        </is>
      </c>
      <c r="IO99" t="inlineStr">
        <is>
          <t>Lebih bersih</t>
        </is>
      </c>
      <c r="IP99" t="n">
        <v/>
      </c>
      <c r="IQ99" t="inlineStr">
        <is>
          <t>Tidak pernah</t>
        </is>
      </c>
      <c r="IR99" t="n">
        <v/>
      </c>
      <c r="IS99" t="n">
        <v/>
      </c>
      <c r="IT99" t="n">
        <v/>
      </c>
      <c r="IU99" t="n">
        <v/>
      </c>
      <c r="IV99" t="n">
        <v/>
      </c>
      <c r="IW99" t="n">
        <v/>
      </c>
      <c r="IX99" t="n">
        <v/>
      </c>
      <c r="IY99" t="n">
        <v/>
      </c>
      <c r="IZ99" t="inlineStr">
        <is>
          <t>Tidak pernah</t>
        </is>
      </c>
      <c r="JA99" t="n">
        <v/>
      </c>
      <c r="JB99" t="n">
        <v/>
      </c>
      <c r="JC99" t="n">
        <v/>
      </c>
      <c r="JD99" t="n">
        <v/>
      </c>
      <c r="JE99" t="n">
        <v/>
      </c>
      <c r="JF99" t="n">
        <v/>
      </c>
      <c r="JG99" t="n">
        <v/>
      </c>
      <c r="JH99" t="n">
        <v/>
      </c>
      <c r="JI99" t="inlineStr">
        <is>
          <t>Tidak pernah</t>
        </is>
      </c>
      <c r="JJ99" t="n">
        <v/>
      </c>
      <c r="JK99" t="n">
        <v/>
      </c>
      <c r="JL99" t="n">
        <v/>
      </c>
      <c r="JM99" t="n">
        <v/>
      </c>
      <c r="JN99" t="n">
        <v/>
      </c>
      <c r="JO99" t="n">
        <v/>
      </c>
      <c r="JP99" t="n">
        <v/>
      </c>
      <c r="JQ99" t="n">
        <v/>
      </c>
      <c r="JR99" t="inlineStr">
        <is>
          <t>Tidak pernah</t>
        </is>
      </c>
      <c r="JS99" t="n">
        <v/>
      </c>
      <c r="JT99" t="n">
        <v/>
      </c>
      <c r="JU99" t="n">
        <v/>
      </c>
      <c r="JV99" t="n">
        <v/>
      </c>
      <c r="JW99" t="n">
        <v/>
      </c>
      <c r="JX99" t="n">
        <v/>
      </c>
      <c r="JY99" t="n">
        <v/>
      </c>
      <c r="JZ99" t="n">
        <v/>
      </c>
      <c r="KA99" t="inlineStr">
        <is>
          <t>Tidak pernah</t>
        </is>
      </c>
      <c r="KB99" t="n">
        <v/>
      </c>
      <c r="KC99" t="n">
        <v/>
      </c>
      <c r="KD99" t="n">
        <v/>
      </c>
      <c r="KE99" t="n">
        <v/>
      </c>
      <c r="KF99" t="n">
        <v/>
      </c>
      <c r="KG99" t="n">
        <v/>
      </c>
      <c r="KH99" t="n">
        <v/>
      </c>
      <c r="KI99" t="n">
        <v/>
      </c>
      <c r="KJ99" t="inlineStr">
        <is>
          <t>Tidak pernah</t>
        </is>
      </c>
      <c r="KK99" t="n">
        <v/>
      </c>
      <c r="KL99" t="n">
        <v/>
      </c>
      <c r="KM99" t="n">
        <v/>
      </c>
      <c r="KN99" t="n">
        <v/>
      </c>
      <c r="KO99" t="n">
        <v/>
      </c>
      <c r="KP99" t="n">
        <v/>
      </c>
      <c r="KQ99" t="n">
        <v/>
      </c>
      <c r="KR99" t="n">
        <v/>
      </c>
      <c r="KS99" t="inlineStr">
        <is>
          <t>Cukup membaik</t>
        </is>
      </c>
      <c r="KT99" t="inlineStr">
        <is>
          <t>0-1 kali</t>
        </is>
      </c>
      <c r="KU99" t="inlineStr">
        <is>
          <t>0-1 kali</t>
        </is>
      </c>
      <c r="KV99" t="inlineStr">
        <is>
          <t>Laki-laki dewasa</t>
        </is>
      </c>
      <c r="KW99" t="n">
        <v>1</v>
      </c>
      <c r="KX99" t="n">
        <v>0</v>
      </c>
      <c r="KY99" t="n">
        <v>0</v>
      </c>
      <c r="KZ99" t="n">
        <v>0</v>
      </c>
      <c r="LA99" t="inlineStr">
        <is>
          <t>Cukup membaik</t>
        </is>
      </c>
      <c r="LB99" t="inlineStr">
        <is>
          <t>Cukup membaik</t>
        </is>
      </c>
      <c r="LC99" t="n">
        <v>0</v>
      </c>
      <c r="LD99" t="n">
        <v>6</v>
      </c>
      <c r="LE99" t="n">
        <v>0</v>
      </c>
      <c r="LF99" t="n">
        <v>0</v>
      </c>
      <c r="LG99" t="inlineStr">
        <is>
          <t>Ya</t>
        </is>
      </c>
      <c r="LH99" t="n">
        <v>50000</v>
      </c>
      <c r="LI99" t="n">
        <v/>
      </c>
      <c r="LJ99" t="inlineStr">
        <is>
          <t>Kebutuhan rumah tangga</t>
        </is>
      </c>
      <c r="LK99" t="n">
        <v>0</v>
      </c>
      <c r="LL99" t="n">
        <v>0</v>
      </c>
      <c r="LM99" t="n">
        <v>0</v>
      </c>
      <c r="LN99" t="n">
        <v>0</v>
      </c>
      <c r="LO99" t="n">
        <v>1</v>
      </c>
      <c r="LP99" t="n">
        <v>0</v>
      </c>
      <c r="LQ99" t="n">
        <v>0</v>
      </c>
      <c r="LR99" t="n">
        <v/>
      </c>
      <c r="LS99" t="n">
        <v>10</v>
      </c>
      <c r="LT99" t="n">
        <v>0</v>
      </c>
      <c r="LU99" t="n">
        <v>0</v>
      </c>
      <c r="LV99" t="n">
        <v>10</v>
      </c>
      <c r="LW99" t="n">
        <v>0</v>
      </c>
      <c r="LX99" t="n">
        <v>0</v>
      </c>
      <c r="LY99" t="n">
        <v>5</v>
      </c>
      <c r="LZ99" t="n">
        <v>0</v>
      </c>
      <c r="MA99" t="n">
        <v>0</v>
      </c>
      <c r="MB99" t="inlineStr">
        <is>
          <t>Ya</t>
        </is>
      </c>
      <c r="MC99" t="n">
        <v>60</v>
      </c>
      <c r="MD99" t="n">
        <v>30</v>
      </c>
      <c r="ME99" t="n">
        <v>0</v>
      </c>
      <c r="MF99" t="n">
        <v>8</v>
      </c>
      <c r="MG99" t="n">
        <v>0</v>
      </c>
      <c r="MH99" t="n">
        <v>0</v>
      </c>
      <c r="MI99" t="inlineStr">
        <is>
          <t>Istirahat</t>
        </is>
      </c>
      <c r="MJ99" t="n">
        <v>0</v>
      </c>
      <c r="MK99" t="n">
        <v>0</v>
      </c>
      <c r="ML99" t="n">
        <v>1</v>
      </c>
      <c r="MM99" t="n">
        <v>0</v>
      </c>
      <c r="MN99" t="n">
        <v>0</v>
      </c>
      <c r="MO99" t="n">
        <v>0</v>
      </c>
      <c r="MP99" t="n">
        <v/>
      </c>
      <c r="MQ99" t="n">
        <v/>
      </c>
      <c r="MR99" t="inlineStr">
        <is>
          <t>Istirahat</t>
        </is>
      </c>
      <c r="MS99" t="n">
        <v/>
      </c>
      <c r="MT99" t="inlineStr">
        <is>
          <t>Istirahat</t>
        </is>
      </c>
      <c r="MU99" t="inlineStr">
        <is>
          <t>Ya, mempekerjakan orang lain</t>
        </is>
      </c>
      <c r="MV99" t="inlineStr">
        <is>
          <t>Pemasangan sistem biogas</t>
        </is>
      </c>
      <c r="MW99" t="n">
        <v>0</v>
      </c>
      <c r="MX99" t="n">
        <v>1</v>
      </c>
      <c r="MY99" t="n">
        <v>0</v>
      </c>
      <c r="MZ99" t="n">
        <v>0</v>
      </c>
      <c r="NA99" t="n">
        <v/>
      </c>
      <c r="NB99" t="n">
        <v>2</v>
      </c>
      <c r="NC99" t="n">
        <v/>
      </c>
      <c r="ND99" t="n">
        <v/>
      </c>
      <c r="NE99" t="n">
        <v/>
      </c>
      <c r="NF99" t="n">
        <v/>
      </c>
      <c r="NG99" t="n">
        <v/>
      </c>
      <c r="NH99" t="n">
        <v/>
      </c>
      <c r="NI99" t="n">
        <v/>
      </c>
      <c r="NJ99" t="n">
        <v/>
      </c>
      <c r="NK99" t="n">
        <v/>
      </c>
      <c r="NL99" t="inlineStr">
        <is>
          <t>Ya</t>
        </is>
      </c>
      <c r="NM99" t="inlineStr">
        <is>
          <t>Kombinasi kredit/pinjaman dan dana hibah</t>
        </is>
      </c>
      <c r="NN99" t="inlineStr">
        <is>
          <t>5.000.001-7.000.000</t>
        </is>
      </c>
      <c r="NO99" t="inlineStr">
        <is>
          <t>Yayasan Rumah Energi atau BIRU</t>
        </is>
      </c>
      <c r="NP99" t="n">
        <v/>
      </c>
      <c r="NQ99" t="inlineStr">
        <is>
          <t>Koperasi</t>
        </is>
      </c>
      <c r="NR99" t="n">
        <v/>
      </c>
      <c r="NS99" t="n">
        <v>24</v>
      </c>
      <c r="NT99" t="inlineStr">
        <is>
          <t>CPO/pendamping</t>
        </is>
      </c>
      <c r="NU99" t="n">
        <v/>
      </c>
      <c r="NV99" t="n">
        <v/>
      </c>
      <c r="NW99" t="n">
        <v/>
      </c>
      <c r="NX99" t="inlineStr">
        <is>
          <t>Sedikit meningkat</t>
        </is>
      </c>
      <c r="NY99" t="n">
        <v>90</v>
      </c>
      <c r="NZ99" t="n">
        <v>0</v>
      </c>
      <c r="OA99" t="n">
        <v>0</v>
      </c>
      <c r="OB99" t="n">
        <v>0</v>
      </c>
      <c r="OC99" t="n">
        <v>30</v>
      </c>
      <c r="OD99" t="n">
        <v>0</v>
      </c>
      <c r="OE99" t="inlineStr">
        <is>
          <t>Lebih baik</t>
        </is>
      </c>
      <c r="OF99" t="inlineStr">
        <is>
          <t>Sama saja (tidak ada perbedaan waktu memasak MAUPUN rasa/bau makanan bila dibandingkan penggunaan sebelumnya)</t>
        </is>
      </c>
      <c r="OG99" t="inlineStr">
        <is>
          <t>Ya</t>
        </is>
      </c>
      <c r="OH99" t="n">
        <v>0</v>
      </c>
      <c r="OI99" t="n">
        <v>3</v>
      </c>
      <c r="OJ99" t="n">
        <v>0</v>
      </c>
      <c r="OK99" t="n">
        <v>0</v>
      </c>
      <c r="OL99" t="n">
        <v>0</v>
      </c>
      <c r="OM99" t="n">
        <v>0</v>
      </c>
      <c r="ON99" t="n">
        <v>0</v>
      </c>
      <c r="OO99" t="n">
        <v>0</v>
      </c>
      <c r="OP99" t="inlineStr">
        <is>
          <t>Sapi perah</t>
        </is>
      </c>
      <c r="OQ99" t="n">
        <v>0</v>
      </c>
      <c r="OR99" t="n">
        <v>1</v>
      </c>
      <c r="OS99" t="n">
        <v>0</v>
      </c>
      <c r="OT99" t="n">
        <v>0</v>
      </c>
      <c r="OU99" t="n">
        <v>0</v>
      </c>
      <c r="OV99" t="n">
        <v>0</v>
      </c>
      <c r="OW99" t="n">
        <v>0</v>
      </c>
      <c r="OX99" t="n">
        <v>0</v>
      </c>
      <c r="OY99" t="n">
        <v>0</v>
      </c>
      <c r="OZ99" t="inlineStr">
        <is>
          <t>Sapi perah</t>
        </is>
      </c>
      <c r="PA99" t="n">
        <v>0</v>
      </c>
      <c r="PB99" t="n">
        <v>1</v>
      </c>
      <c r="PC99" t="n">
        <v>0</v>
      </c>
      <c r="PD99" t="n">
        <v>0</v>
      </c>
      <c r="PE99" t="n">
        <v>0</v>
      </c>
      <c r="PF99" t="n">
        <v>0</v>
      </c>
      <c r="PG99" t="n">
        <v>0</v>
      </c>
      <c r="PH99" t="n">
        <v>0</v>
      </c>
      <c r="PI99" t="n">
        <v>0</v>
      </c>
      <c r="PJ99" t="inlineStr">
        <is>
          <t>Sapi perah</t>
        </is>
      </c>
      <c r="PK99" t="n">
        <v>0</v>
      </c>
      <c r="PL99" t="n">
        <v>1</v>
      </c>
      <c r="PM99" t="n">
        <v>0</v>
      </c>
      <c r="PN99" t="n">
        <v>0</v>
      </c>
      <c r="PO99" t="n">
        <v>0</v>
      </c>
      <c r="PP99" t="n">
        <v>0</v>
      </c>
      <c r="PQ99" t="n">
        <v>0</v>
      </c>
      <c r="PR99" t="n">
        <v>0</v>
      </c>
      <c r="PS99" t="n">
        <v>0</v>
      </c>
      <c r="PT99" t="n">
        <v/>
      </c>
      <c r="PU99" t="n">
        <v/>
      </c>
      <c r="PV99" t="n">
        <v/>
      </c>
      <c r="PW99" t="n">
        <v/>
      </c>
      <c r="PX99" t="n">
        <v/>
      </c>
      <c r="PY99" t="n">
        <v/>
      </c>
      <c r="PZ99" t="n">
        <v/>
      </c>
      <c r="QA99" t="n">
        <v/>
      </c>
      <c r="QB99" t="n">
        <v/>
      </c>
      <c r="QC99" t="n">
        <v/>
      </c>
      <c r="QD99" t="n">
        <v/>
      </c>
      <c r="QE99" t="inlineStr">
        <is>
          <t>2-Dibuang ke sungai</t>
        </is>
      </c>
      <c r="QF99" t="n">
        <v>0</v>
      </c>
      <c r="QG99" t="n">
        <v>0</v>
      </c>
      <c r="QH99" t="n">
        <v>0</v>
      </c>
      <c r="QI99" t="n">
        <v>0</v>
      </c>
      <c r="QJ99" t="n">
        <v>0</v>
      </c>
      <c r="QK99" t="n">
        <v>0</v>
      </c>
      <c r="QL99" t="n">
        <v>1</v>
      </c>
      <c r="QM99" t="n">
        <v>0</v>
      </c>
      <c r="QN99" t="n">
        <v>0</v>
      </c>
      <c r="QO99" t="n">
        <v/>
      </c>
      <c r="QP99" t="n">
        <v/>
      </c>
      <c r="QQ99" t="n">
        <v/>
      </c>
      <c r="QR99" t="n">
        <v/>
      </c>
      <c r="QS99" t="n">
        <v/>
      </c>
      <c r="QT99" t="n">
        <v/>
      </c>
      <c r="QU99" t="n">
        <v/>
      </c>
      <c r="QV99" t="n">
        <v/>
      </c>
      <c r="QW99" t="n">
        <v/>
      </c>
      <c r="QX99" t="n">
        <v/>
      </c>
      <c r="QY99" t="n">
        <v/>
      </c>
      <c r="QZ99" t="n">
        <v/>
      </c>
      <c r="RA99" t="n">
        <v/>
      </c>
      <c r="RB99" t="n">
        <v/>
      </c>
      <c r="RC99" t="n">
        <v/>
      </c>
      <c r="RD99" t="n">
        <v/>
      </c>
      <c r="RE99" t="n">
        <v/>
      </c>
      <c r="RF99" t="n">
        <v/>
      </c>
      <c r="RG99" t="n">
        <v/>
      </c>
      <c r="RH99" t="n">
        <v/>
      </c>
      <c r="RI99" t="n">
        <v/>
      </c>
      <c r="RJ99" t="n">
        <v/>
      </c>
      <c r="RK99" t="n">
        <v/>
      </c>
      <c r="RL99" t="n">
        <v/>
      </c>
      <c r="RM99" t="n">
        <v/>
      </c>
      <c r="RN99" t="n">
        <v/>
      </c>
      <c r="RO99" t="n">
        <v/>
      </c>
      <c r="RP99" t="n">
        <v/>
      </c>
      <c r="RQ99" t="n">
        <v/>
      </c>
      <c r="RR99" t="n">
        <v/>
      </c>
      <c r="RS99" t="n">
        <v/>
      </c>
      <c r="RT99" t="n">
        <v/>
      </c>
      <c r="RU99" t="n">
        <v/>
      </c>
      <c r="RV99" t="n">
        <v/>
      </c>
      <c r="RW99" t="n">
        <v/>
      </c>
      <c r="RX99" t="n">
        <v/>
      </c>
      <c r="RY99" t="n">
        <v/>
      </c>
      <c r="RZ99" t="n">
        <v/>
      </c>
      <c r="SA99" t="n">
        <v/>
      </c>
      <c r="SB99" t="n">
        <v/>
      </c>
      <c r="SC99" t="n">
        <v/>
      </c>
      <c r="SD99" t="n">
        <v/>
      </c>
      <c r="SE99" t="n">
        <v/>
      </c>
      <c r="SF99" t="n">
        <v/>
      </c>
      <c r="SG99" t="n">
        <v/>
      </c>
      <c r="SH99" t="n">
        <v/>
      </c>
      <c r="SI99" t="n">
        <v/>
      </c>
      <c r="SJ99" t="n">
        <v/>
      </c>
      <c r="SK99" t="n">
        <v/>
      </c>
      <c r="SL99" t="n">
        <v/>
      </c>
      <c r="SM99" t="n">
        <v/>
      </c>
      <c r="SN99" t="n">
        <v/>
      </c>
      <c r="SO99" t="n">
        <v/>
      </c>
      <c r="SP99" t="n">
        <v/>
      </c>
      <c r="SQ99" t="n">
        <v/>
      </c>
      <c r="SR99" t="n">
        <v/>
      </c>
      <c r="SS99" t="n">
        <v/>
      </c>
      <c r="ST99" t="n">
        <v/>
      </c>
      <c r="SU99" t="n">
        <v/>
      </c>
      <c r="SV99" t="n">
        <v/>
      </c>
      <c r="SW99" t="n">
        <v/>
      </c>
      <c r="SX99" t="n">
        <v/>
      </c>
      <c r="SY99" t="n">
        <v/>
      </c>
      <c r="SZ99" t="n">
        <v>6</v>
      </c>
      <c r="TA99" t="n">
        <v/>
      </c>
      <c r="TB99" t="n">
        <v/>
      </c>
      <c r="TC99" t="n">
        <v/>
      </c>
      <c r="TD99" t="n">
        <v/>
      </c>
      <c r="TE99" t="n">
        <v/>
      </c>
      <c r="TF99" t="n">
        <v/>
      </c>
      <c r="TG99" t="n">
        <v/>
      </c>
      <c r="TH99" t="n">
        <v/>
      </c>
      <c r="TI99" t="n">
        <v/>
      </c>
      <c r="TJ99" t="n">
        <v/>
      </c>
      <c r="TK99" t="n">
        <v/>
      </c>
      <c r="TL99" t="n">
        <v/>
      </c>
      <c r="TM99" t="n">
        <v/>
      </c>
      <c r="TN99" t="n">
        <v/>
      </c>
      <c r="TO99" t="n">
        <v/>
      </c>
      <c r="TP99" t="n">
        <v/>
      </c>
      <c r="TQ99" t="n">
        <v/>
      </c>
      <c r="TR99" t="n">
        <v/>
      </c>
      <c r="TS99" t="n">
        <v/>
      </c>
      <c r="TT99" t="n">
        <v/>
      </c>
      <c r="TU99" t="n">
        <v/>
      </c>
      <c r="TV99" t="n">
        <v/>
      </c>
      <c r="TW99" t="n">
        <v/>
      </c>
      <c r="TX99" t="n">
        <v/>
      </c>
      <c r="TY99" t="n">
        <v/>
      </c>
      <c r="TZ99" t="n">
        <v/>
      </c>
      <c r="UA99" t="n">
        <v/>
      </c>
      <c r="UB99" t="n">
        <v/>
      </c>
      <c r="UC99" t="n">
        <v/>
      </c>
      <c r="UD99" t="n">
        <v/>
      </c>
      <c r="UE99" t="n">
        <v/>
      </c>
      <c r="UF99" t="n">
        <v/>
      </c>
      <c r="UG99" t="n">
        <v/>
      </c>
      <c r="UH99" t="n">
        <v/>
      </c>
      <c r="UI99" t="n">
        <v/>
      </c>
      <c r="UJ99" t="n">
        <v/>
      </c>
      <c r="UK99" t="n">
        <v/>
      </c>
      <c r="UL99" t="n">
        <v/>
      </c>
      <c r="UM99" t="n">
        <v/>
      </c>
      <c r="UN99" t="n">
        <v/>
      </c>
      <c r="UO99" t="n">
        <v/>
      </c>
      <c r="UP99" t="n">
        <v/>
      </c>
      <c r="UQ99" t="n">
        <v/>
      </c>
      <c r="UR99" t="n">
        <v/>
      </c>
      <c r="US99" t="n">
        <v/>
      </c>
      <c r="UT99" t="n">
        <v/>
      </c>
      <c r="UU99" t="n">
        <v/>
      </c>
      <c r="UV99" t="inlineStr">
        <is>
          <t>Pemberian pakan di kandang</t>
        </is>
      </c>
      <c r="UW99" t="n">
        <v/>
      </c>
      <c r="UX99" t="n">
        <v/>
      </c>
      <c r="UY99" t="n">
        <v/>
      </c>
      <c r="UZ99" t="n">
        <v/>
      </c>
      <c r="VA99" t="n">
        <v/>
      </c>
      <c r="VB99" t="n">
        <v/>
      </c>
      <c r="VC99" t="n">
        <v/>
      </c>
      <c r="VD99" t="inlineStr">
        <is>
          <t>Jarang (2-3 minggu sekali)</t>
        </is>
      </c>
      <c r="VE99" t="n">
        <v/>
      </c>
      <c r="VF99" t="n">
        <v/>
      </c>
      <c r="VG99" t="n">
        <v/>
      </c>
      <c r="VH99" t="n">
        <v/>
      </c>
      <c r="VI99" t="n">
        <v/>
      </c>
      <c r="VJ99" t="n">
        <v/>
      </c>
      <c r="VK99" t="n">
        <v/>
      </c>
      <c r="VL99" t="inlineStr">
        <is>
          <t>Sangat sering (&gt;1 kali sehari)</t>
        </is>
      </c>
      <c r="VM99" t="n">
        <v/>
      </c>
      <c r="VN99" t="n">
        <v/>
      </c>
      <c r="VO99" t="n">
        <v/>
      </c>
      <c r="VP99" t="n">
        <v/>
      </c>
      <c r="VQ99" t="n">
        <v/>
      </c>
      <c r="VR99" t="n">
        <v/>
      </c>
      <c r="VS99" t="n">
        <v/>
      </c>
      <c r="VT99" t="n">
        <v/>
      </c>
      <c r="VU99" t="n">
        <v/>
      </c>
      <c r="VV99" t="n">
        <v/>
      </c>
      <c r="VW99" t="n">
        <v/>
      </c>
      <c r="VX99" t="n">
        <v/>
      </c>
      <c r="VY99" t="n">
        <v/>
      </c>
      <c r="VZ99" t="n">
        <v/>
      </c>
      <c r="WA99" t="n">
        <v/>
      </c>
      <c r="WB99" t="n">
        <v/>
      </c>
      <c r="WC99" t="n">
        <v/>
      </c>
      <c r="WD99" t="n">
        <v/>
      </c>
      <c r="WE99" t="n">
        <v/>
      </c>
      <c r="WF99" t="inlineStr">
        <is>
          <t>6-Digester biogas</t>
        </is>
      </c>
      <c r="WG99" t="n">
        <v>0</v>
      </c>
      <c r="WH99" t="n">
        <v>0</v>
      </c>
      <c r="WI99" t="n">
        <v>0</v>
      </c>
      <c r="WJ99" t="n">
        <v>0</v>
      </c>
      <c r="WK99" t="n">
        <v>0</v>
      </c>
      <c r="WL99" t="n">
        <v>0</v>
      </c>
      <c r="WM99" t="n">
        <v>0</v>
      </c>
      <c r="WN99" t="n">
        <v>0</v>
      </c>
      <c r="WO99" t="n">
        <v>0</v>
      </c>
      <c r="WP99" t="n">
        <v>1</v>
      </c>
      <c r="WQ99" t="n">
        <v>0</v>
      </c>
      <c r="WR99" t="n">
        <v>0</v>
      </c>
      <c r="WS99" t="n">
        <v/>
      </c>
      <c r="WT99" t="n">
        <v/>
      </c>
      <c r="WU99" t="n">
        <v/>
      </c>
      <c r="WV99" t="n">
        <v/>
      </c>
      <c r="WW99" t="n">
        <v/>
      </c>
      <c r="WX99" t="n">
        <v/>
      </c>
      <c r="WY99" t="n">
        <v/>
      </c>
      <c r="WZ99" t="n">
        <v/>
      </c>
      <c r="XA99" t="n">
        <v/>
      </c>
      <c r="XB99" t="n">
        <v/>
      </c>
      <c r="XC99" t="n">
        <v/>
      </c>
      <c r="XD99" t="n">
        <v/>
      </c>
      <c r="XE99" t="n">
        <v/>
      </c>
      <c r="XF99" t="n">
        <v/>
      </c>
      <c r="XG99" t="n">
        <v/>
      </c>
      <c r="XH99" t="n">
        <v/>
      </c>
      <c r="XI99" t="n">
        <v/>
      </c>
      <c r="XJ99" t="n">
        <v/>
      </c>
      <c r="XK99" t="n">
        <v/>
      </c>
      <c r="XL99" t="n">
        <v/>
      </c>
      <c r="XM99" t="n">
        <v/>
      </c>
      <c r="XN99" t="n">
        <v/>
      </c>
      <c r="XO99" t="n">
        <v/>
      </c>
      <c r="XP99" t="n">
        <v/>
      </c>
      <c r="XQ99" t="n">
        <v/>
      </c>
      <c r="XR99" t="n">
        <v/>
      </c>
      <c r="XS99" t="n">
        <v/>
      </c>
      <c r="XT99" t="n">
        <v/>
      </c>
      <c r="XU99" t="n">
        <v/>
      </c>
      <c r="XV99" t="n">
        <v/>
      </c>
      <c r="XW99" t="n">
        <v/>
      </c>
      <c r="XX99" t="n">
        <v/>
      </c>
      <c r="XY99" t="n">
        <v/>
      </c>
      <c r="XZ99" t="n">
        <v/>
      </c>
      <c r="YA99" t="n">
        <v/>
      </c>
      <c r="YB99" t="n">
        <v/>
      </c>
      <c r="YC99" t="n">
        <v/>
      </c>
      <c r="YD99" t="n">
        <v/>
      </c>
      <c r="YE99" t="n">
        <v/>
      </c>
      <c r="YF99" t="n">
        <v/>
      </c>
      <c r="YG99" t="n">
        <v/>
      </c>
      <c r="YH99" t="n">
        <v/>
      </c>
      <c r="YI99" t="n">
        <v/>
      </c>
      <c r="YJ99" t="n">
        <v/>
      </c>
      <c r="YK99" t="n">
        <v/>
      </c>
      <c r="YL99" t="n">
        <v/>
      </c>
      <c r="YM99" t="n">
        <v/>
      </c>
      <c r="YN99" t="n">
        <v/>
      </c>
      <c r="YO99" t="n">
        <v/>
      </c>
      <c r="YP99" t="n">
        <v/>
      </c>
      <c r="YQ99" t="n">
        <v/>
      </c>
      <c r="YR99" t="n">
        <v/>
      </c>
      <c r="YS99" t="n">
        <v/>
      </c>
      <c r="YT99" t="n">
        <v/>
      </c>
      <c r="YU99" t="n">
        <v/>
      </c>
      <c r="YV99" t="n">
        <v/>
      </c>
      <c r="YW99" t="n">
        <v/>
      </c>
      <c r="YX99" t="n">
        <v/>
      </c>
      <c r="YY99" t="n">
        <v/>
      </c>
      <c r="YZ99" t="n">
        <v/>
      </c>
      <c r="ZA99" t="n">
        <v/>
      </c>
      <c r="ZB99" t="n">
        <v/>
      </c>
      <c r="ZC99" t="n">
        <v/>
      </c>
      <c r="ZD99" t="n">
        <v/>
      </c>
      <c r="ZE99" t="n">
        <v/>
      </c>
      <c r="ZF99" t="n">
        <v/>
      </c>
      <c r="ZG99" t="n">
        <v/>
      </c>
      <c r="ZH99" t="n">
        <v/>
      </c>
      <c r="ZI99" t="n">
        <v/>
      </c>
      <c r="ZJ99" t="n">
        <v/>
      </c>
      <c r="ZK99" t="n">
        <v/>
      </c>
      <c r="ZL99" t="n">
        <v/>
      </c>
      <c r="ZM99" t="n">
        <v/>
      </c>
      <c r="ZN99" t="n">
        <v/>
      </c>
      <c r="ZO99" t="n">
        <v>100</v>
      </c>
      <c r="ZP99" t="n">
        <v/>
      </c>
      <c r="ZQ99" t="n">
        <v/>
      </c>
      <c r="ZR99" t="n">
        <v/>
      </c>
      <c r="ZS99" t="n">
        <v/>
      </c>
      <c r="ZT99" t="n">
        <v/>
      </c>
      <c r="ZU99" t="n">
        <v/>
      </c>
      <c r="ZV99" t="n">
        <v/>
      </c>
      <c r="ZW99" t="n">
        <v>3</v>
      </c>
      <c r="ZX99" t="n">
        <v/>
      </c>
      <c r="ZY99" t="n">
        <v/>
      </c>
      <c r="ZZ99" t="n">
        <v/>
      </c>
      <c r="AAA99" t="n">
        <v/>
      </c>
      <c r="AAB99" t="n">
        <v/>
      </c>
      <c r="AAC99" t="n">
        <v/>
      </c>
      <c r="AAD99" t="n">
        <v/>
      </c>
      <c r="AAE99" t="inlineStr">
        <is>
          <t>Pakan segar (misal: rumput)</t>
        </is>
      </c>
      <c r="AAF99" t="n">
        <v/>
      </c>
      <c r="AAG99" t="n">
        <v/>
      </c>
      <c r="AAH99" t="n">
        <v/>
      </c>
      <c r="AAI99" t="n">
        <v/>
      </c>
      <c r="AAJ99" t="n">
        <v/>
      </c>
      <c r="AAK99" t="n">
        <v/>
      </c>
      <c r="AAL99" t="inlineStr">
        <is>
          <t>Tidak</t>
        </is>
      </c>
      <c r="AAM99" t="n">
        <v/>
      </c>
      <c r="AAN99" t="n">
        <v/>
      </c>
      <c r="AAO99" t="n">
        <v/>
      </c>
      <c r="AAP99" t="n">
        <v/>
      </c>
      <c r="AAQ99" t="n">
        <v/>
      </c>
      <c r="AAR99" t="inlineStr">
        <is>
          <t>Ya</t>
        </is>
      </c>
      <c r="AAS99" t="inlineStr">
        <is>
          <t>Tidak pasti/ragu-ragu</t>
        </is>
      </c>
      <c r="AAT99" t="inlineStr">
        <is>
          <t>Dibuang ke lahan sekitar kandang - yg ditanami tanaman</t>
        </is>
      </c>
      <c r="AAU99" t="n">
        <v>0</v>
      </c>
      <c r="AAV99" t="n">
        <v>0</v>
      </c>
      <c r="AAW99" t="n">
        <v>0</v>
      </c>
      <c r="AAX99" t="n">
        <v>1</v>
      </c>
      <c r="AAY99" t="n">
        <v>0</v>
      </c>
      <c r="AAZ99" t="n">
        <v>0</v>
      </c>
      <c r="ABA99" t="n">
        <v>0</v>
      </c>
      <c r="ABB99" t="n">
        <v/>
      </c>
      <c r="ABC99" t="n">
        <v/>
      </c>
      <c r="ABD99" t="n">
        <v/>
      </c>
      <c r="ABE99" t="n">
        <v/>
      </c>
      <c r="ABF99" t="n">
        <v/>
      </c>
      <c r="ABG99" t="n">
        <v/>
      </c>
      <c r="ABH99" t="n">
        <v/>
      </c>
      <c r="ABI99" t="n">
        <v/>
      </c>
      <c r="ABJ99" t="n">
        <v/>
      </c>
      <c r="ABK99" t="n">
        <v/>
      </c>
      <c r="ABL99" t="n">
        <v/>
      </c>
      <c r="ABM99" t="n">
        <v/>
      </c>
      <c r="ABN99" t="n">
        <v/>
      </c>
      <c r="ABO99" t="n">
        <v/>
      </c>
      <c r="ABP99" t="n">
        <v/>
      </c>
      <c r="ABQ99" t="inlineStr">
        <is>
          <t>Rumput</t>
        </is>
      </c>
      <c r="ABR99" t="inlineStr">
        <is>
          <t>Jarang (1 bulan sekali)</t>
        </is>
      </c>
      <c r="ABS99" t="n">
        <v/>
      </c>
      <c r="ABT99" t="n">
        <v>100</v>
      </c>
      <c r="ABU99" t="n">
        <v/>
      </c>
      <c r="ABV99" t="n">
        <v/>
      </c>
      <c r="ABW99" t="n">
        <v/>
      </c>
      <c r="ABX99" t="n">
        <v/>
      </c>
      <c r="ABY99" t="n">
        <v/>
      </c>
      <c r="ABZ99" t="n">
        <v/>
      </c>
      <c r="ACA99" t="n">
        <v/>
      </c>
      <c r="ACB99" t="n">
        <v/>
      </c>
      <c r="ACC99" t="n">
        <v/>
      </c>
      <c r="ACD99" t="n">
        <v/>
      </c>
      <c r="ACE99" t="n">
        <v/>
      </c>
      <c r="ACF99" t="n">
        <v/>
      </c>
      <c r="ACG99" t="n">
        <v/>
      </c>
      <c r="ACH99" t="n">
        <v/>
      </c>
      <c r="ACI99" t="n">
        <v/>
      </c>
      <c r="ACJ99" t="n">
        <v/>
      </c>
      <c r="ACK99" t="inlineStr">
        <is>
          <t>Tidak punya waktu mengumpulkannya</t>
        </is>
      </c>
      <c r="ACL99" t="n">
        <v>0</v>
      </c>
      <c r="ACM99" t="n">
        <v>0</v>
      </c>
      <c r="ACN99" t="n">
        <v>1</v>
      </c>
      <c r="ACO99" t="n">
        <v>0</v>
      </c>
      <c r="ACP99" t="n">
        <v>0</v>
      </c>
      <c r="ACQ99" t="n">
        <v>0</v>
      </c>
      <c r="ACR99" t="n">
        <v>0</v>
      </c>
      <c r="ACS99" t="n">
        <v/>
      </c>
      <c r="ACT99" t="n">
        <v>0</v>
      </c>
      <c r="ACU99" t="inlineStr">
        <is>
          <t>Manfaat cukup signifikan, terasa di kehidupan sehari-hari</t>
        </is>
      </c>
      <c r="ACV99" t="inlineStr">
        <is>
          <t>Bertambah</t>
        </is>
      </c>
      <c r="ACW99" t="inlineStr">
        <is>
          <t>Anggota keluarga - Perempuan dewasa</t>
        </is>
      </c>
      <c r="ACX99" t="inlineStr">
        <is>
          <t>Setuju</t>
        </is>
      </c>
      <c r="ACY99" t="inlineStr">
        <is>
          <t>Anggota keluarga - Laki-laki dewasa</t>
        </is>
      </c>
      <c r="ACZ99" t="n">
        <v>1</v>
      </c>
      <c r="ADA99" t="n">
        <v>0</v>
      </c>
      <c r="ADB99" t="n">
        <v>0</v>
      </c>
      <c r="ADC99" t="n">
        <v>0</v>
      </c>
      <c r="ADD99" t="inlineStr">
        <is>
          <t>Puas</t>
        </is>
      </c>
      <c r="ADE99" t="inlineStr">
        <is>
          <t>Puas</t>
        </is>
      </c>
      <c r="ADF99" t="inlineStr">
        <is>
          <t>Puas</t>
        </is>
      </c>
      <c r="ADG99" t="inlineStr">
        <is>
          <t>Puas</t>
        </is>
      </c>
      <c r="ADH99" t="inlineStr">
        <is>
          <t>Tidak</t>
        </is>
      </c>
      <c r="ADI99" t="n">
        <v/>
      </c>
      <c r="ADJ99" t="inlineStr">
        <is>
          <t>Puas</t>
        </is>
      </c>
      <c r="ADK99" t="n">
        <v/>
      </c>
      <c r="ADL99" t="n">
        <v/>
      </c>
      <c r="ADM99" t="n">
        <v/>
      </c>
      <c r="ADN99" t="n">
        <v/>
      </c>
      <c r="ADO99" t="n">
        <v/>
      </c>
      <c r="ADP99" t="n">
        <v/>
      </c>
      <c r="ADQ99" t="n">
        <v/>
      </c>
      <c r="ADR99" t="n">
        <v/>
      </c>
      <c r="ADS99" t="n">
        <v/>
      </c>
      <c r="ADT99" t="n">
        <v/>
      </c>
      <c r="ADU99" t="inlineStr">
        <is>
          <t>Menghubungi CPO atau pendamping Memperbaiki sendiri</t>
        </is>
      </c>
      <c r="ADV99" t="n">
        <v>0</v>
      </c>
      <c r="ADW99" t="n">
        <v>0</v>
      </c>
      <c r="ADX99" t="n">
        <v>0</v>
      </c>
      <c r="ADY99" t="n">
        <v>0</v>
      </c>
      <c r="ADZ99" t="n">
        <v>1</v>
      </c>
      <c r="AEA99" t="n">
        <v>1</v>
      </c>
      <c r="AEB99" t="n">
        <v>0</v>
      </c>
      <c r="AEC99" t="n">
        <v>0</v>
      </c>
      <c r="AED99" t="inlineStr">
        <is>
          <t>Tidak</t>
        </is>
      </c>
      <c r="AEE99" t="inlineStr">
        <is>
          <t>Laki-laki dewasa</t>
        </is>
      </c>
      <c r="AEF99" t="n">
        <v/>
      </c>
      <c r="AEG99" t="inlineStr">
        <is>
          <t>Menghubungi melalui rekan</t>
        </is>
      </c>
      <c r="AEH99" t="n">
        <v/>
      </c>
      <c r="AEI99" t="inlineStr">
        <is>
          <t>Tidak</t>
        </is>
      </c>
      <c r="AEJ99" t="inlineStr">
        <is>
          <t>Kadang-kadang</t>
        </is>
      </c>
      <c r="AEK99" t="inlineStr">
        <is>
          <t>Dapat dibayar melalui skema kredit Mendapatkan subsidi</t>
        </is>
      </c>
      <c r="AEL99" t="n">
        <v>0</v>
      </c>
      <c r="AEM99" t="n">
        <v>0</v>
      </c>
      <c r="AEN99" t="n">
        <v>0</v>
      </c>
      <c r="AEO99" t="n">
        <v>0</v>
      </c>
      <c r="AEP99" t="n">
        <v>0</v>
      </c>
      <c r="AEQ99" t="n">
        <v>0</v>
      </c>
      <c r="AER99" t="n">
        <v>0</v>
      </c>
      <c r="AES99" t="n">
        <v>0</v>
      </c>
      <c r="AET99" t="n">
        <v>0</v>
      </c>
      <c r="AEU99" t="n">
        <v>1</v>
      </c>
      <c r="AEV99" t="n">
        <v>1</v>
      </c>
      <c r="AEW99" t="n">
        <v>0</v>
      </c>
      <c r="AEX99" t="n">
        <v/>
      </c>
      <c r="AEY99" t="inlineStr">
        <is>
          <t>Agar kandang lebih bersih</t>
        </is>
      </c>
      <c r="AEZ99" t="n">
        <v/>
      </c>
      <c r="AFA99" t="inlineStr">
        <is>
          <t>Koperasi</t>
        </is>
      </c>
      <c r="AFB99" t="n">
        <v/>
      </c>
      <c r="AFC99" t="inlineStr">
        <is>
          <t>1000540854-16_44_14.jpg</t>
        </is>
      </c>
      <c r="AFD99" t="inlineStr">
        <is>
          <t>https://kf.kobotoolbox.org/api/v2/assets/avstPQqLr3Ab3ZdcVTXZ6f/data/671996842/attachments/attp8Lfq9CgUktiKPvBH26b8/</t>
        </is>
      </c>
      <c r="AFE99" t="inlineStr">
        <is>
          <t>1000540857-16_44_24.jpg</t>
        </is>
      </c>
      <c r="AFF99" t="inlineStr">
        <is>
          <t>https://kf.kobotoolbox.org/api/v2/assets/avstPQqLr3Ab3ZdcVTXZ6f/data/671996842/attachments/attXrPSW2kfDkNQujwpuqYz2/</t>
        </is>
      </c>
      <c r="AFG99" t="inlineStr">
        <is>
          <t>Muktar</t>
        </is>
      </c>
      <c r="AFH99" t="n">
        <v/>
      </c>
      <c r="AFI99" t="inlineStr">
        <is>
          <t>Untuk kayu bakar tidak beli mencari dihutan</t>
        </is>
      </c>
    </row>
    <row r="100">
      <c r="A100" t="n">
        <v/>
      </c>
      <c r="B100" t="n">
        <v/>
      </c>
      <c r="C100" t="n">
        <v/>
      </c>
      <c r="D100" t="inlineStr">
        <is>
          <t>jasmari</t>
        </is>
      </c>
      <c r="E100" t="n">
        <v>82139635191</v>
      </c>
      <c r="F100" t="inlineStr">
        <is>
          <t>-7.968999 112.788428 707.5999755859375 15.71399974822998</t>
        </is>
      </c>
      <c r="G100" t="n">
        <v>-7.968999</v>
      </c>
      <c r="H100" t="n">
        <v>112.788428</v>
      </c>
      <c r="I100" t="n">
        <v>707.5999756</v>
      </c>
      <c r="J100" t="n">
        <v>15.71399975</v>
      </c>
      <c r="K100" t="n">
        <v>0</v>
      </c>
      <c r="L100" t="inlineStr">
        <is>
          <t>-7.969025 112.788319 707.5999755859375 18.496999740600586</t>
        </is>
      </c>
      <c r="M100" t="n">
        <v>-7.969025</v>
      </c>
      <c r="N100" t="n">
        <v>112.788319</v>
      </c>
      <c r="O100" t="n">
        <v>707.5999756</v>
      </c>
      <c r="P100" t="n">
        <v>18.49699974</v>
      </c>
      <c r="Q100" t="n">
        <v>0</v>
      </c>
      <c r="R100" t="inlineStr">
        <is>
          <t>Jawa Timur</t>
        </is>
      </c>
      <c r="S100" t="n">
        <v>0</v>
      </c>
      <c r="T100" t="n">
        <v>0</v>
      </c>
      <c r="U100" t="n">
        <v>0</v>
      </c>
      <c r="V100" t="n">
        <v>0</v>
      </c>
      <c r="W100" t="n">
        <v>0</v>
      </c>
      <c r="X100" t="n">
        <v>1</v>
      </c>
      <c r="Y100" t="n">
        <v>0</v>
      </c>
      <c r="Z100" t="n">
        <v>0</v>
      </c>
      <c r="AA100" t="n">
        <v>0</v>
      </c>
      <c r="AB100" t="n">
        <v>0</v>
      </c>
      <c r="AC100" t="inlineStr">
        <is>
          <t>MALANG</t>
        </is>
      </c>
      <c r="AD100" t="inlineStr">
        <is>
          <t>JABUNG</t>
        </is>
      </c>
      <c r="AE100" t="inlineStr">
        <is>
          <t>PANDANSARI LOR</t>
        </is>
      </c>
      <c r="AF100" t="inlineStr">
        <is>
          <t>KAN JABUNG</t>
        </is>
      </c>
      <c r="AG100" t="inlineStr">
        <is>
          <t>KJP0804</t>
        </is>
      </c>
      <c r="AH100" t="n">
        <v>5</v>
      </c>
      <c r="AI100" t="inlineStr">
        <is>
          <t>VPA2</t>
        </is>
      </c>
      <c r="AJ100" t="inlineStr">
        <is>
          <t>Aktif</t>
        </is>
      </c>
      <c r="AK100" t="n">
        <v>58</v>
      </c>
      <c r="AL100" t="inlineStr">
        <is>
          <t>Laki-laki</t>
        </is>
      </c>
      <c r="AM100" t="inlineStr">
        <is>
          <t>Sudah menikah</t>
        </is>
      </c>
      <c r="AN100" t="inlineStr">
        <is>
          <t>SD/Sederajat</t>
        </is>
      </c>
      <c r="AO100" t="inlineStr">
        <is>
          <t>Pekerja lepas</t>
        </is>
      </c>
      <c r="AP100" t="n">
        <v>0</v>
      </c>
      <c r="AQ100" t="n">
        <v>0</v>
      </c>
      <c r="AR100" t="n">
        <v>1</v>
      </c>
      <c r="AS100" t="n">
        <v>0</v>
      </c>
      <c r="AT100" t="n">
        <v>0</v>
      </c>
      <c r="AU100" t="n">
        <v>0</v>
      </c>
      <c r="AV100" t="n">
        <v>0</v>
      </c>
      <c r="AW100" t="n">
        <v>0</v>
      </c>
      <c r="AX100" t="n">
        <v/>
      </c>
      <c r="AY100" t="inlineStr">
        <is>
          <t>Petani</t>
        </is>
      </c>
      <c r="AZ100" t="n">
        <v>1</v>
      </c>
      <c r="BA100" t="n">
        <v>0</v>
      </c>
      <c r="BB100" t="n">
        <v>0</v>
      </c>
      <c r="BC100" t="n">
        <v>0</v>
      </c>
      <c r="BD100" t="n">
        <v>0</v>
      </c>
      <c r="BE100" t="n">
        <v>0</v>
      </c>
      <c r="BF100" t="n">
        <v>0</v>
      </c>
      <c r="BG100" t="n">
        <v>0</v>
      </c>
      <c r="BH100" t="n">
        <v/>
      </c>
      <c r="BI100" t="inlineStr">
        <is>
          <t>Rp2.500.000 - Rp3.500.000</t>
        </is>
      </c>
      <c r="BJ100" t="n">
        <v>2</v>
      </c>
      <c r="BK100" t="n">
        <v>1</v>
      </c>
      <c r="BL100" t="n">
        <v>0</v>
      </c>
      <c r="BM100" t="n">
        <v>0</v>
      </c>
      <c r="BN100" t="inlineStr">
        <is>
          <t>Milik sendiri</t>
        </is>
      </c>
      <c r="BO100" t="inlineStr">
        <is>
          <t>Permanen (dinding bata dan semen)</t>
        </is>
      </c>
      <c r="BP100" t="n">
        <v>1</v>
      </c>
      <c r="BQ100" t="n">
        <v>0</v>
      </c>
      <c r="BR100" t="n">
        <v>0</v>
      </c>
      <c r="BS100" t="n">
        <v>0</v>
      </c>
      <c r="BT100" t="n">
        <v>0</v>
      </c>
      <c r="BU100" t="n">
        <v/>
      </c>
      <c r="BV100" t="inlineStr">
        <is>
          <t>Keramik/ubin</t>
        </is>
      </c>
      <c r="BW100" t="n">
        <v>0</v>
      </c>
      <c r="BX100" t="n">
        <v>0</v>
      </c>
      <c r="BY100" t="n">
        <v>1</v>
      </c>
      <c r="BZ100" t="n">
        <v>0</v>
      </c>
      <c r="CA100" t="n">
        <v>0</v>
      </c>
      <c r="CB100" t="n">
        <v/>
      </c>
      <c r="CC100" t="inlineStr">
        <is>
          <t>Genting</t>
        </is>
      </c>
      <c r="CD100" t="n">
        <v>0</v>
      </c>
      <c r="CE100" t="n">
        <v>0</v>
      </c>
      <c r="CF100" t="n">
        <v>0</v>
      </c>
      <c r="CG100" t="n">
        <v>0</v>
      </c>
      <c r="CH100" t="n">
        <v>0</v>
      </c>
      <c r="CI100" t="n">
        <v>1</v>
      </c>
      <c r="CJ100" t="n">
        <v>0</v>
      </c>
      <c r="CK100" t="n">
        <v/>
      </c>
      <c r="CL100" t="inlineStr">
        <is>
          <t>Ya</t>
        </is>
      </c>
      <c r="CM100" t="n">
        <v>2021</v>
      </c>
      <c r="CN100" t="inlineStr">
        <is>
          <t>Fixed-Dome (Kubah Tetap)</t>
        </is>
      </c>
      <c r="CO100" t="inlineStr">
        <is>
          <t>8 m³ (6-7 ekor sapi, ±6,5 jam memasak/hari, ±65 kg slurry/hari)</t>
        </is>
      </c>
      <c r="CP100" t="inlineStr">
        <is>
          <t>Anggota keluarga - laki-laki</t>
        </is>
      </c>
      <c r="CQ100" t="n">
        <v>0</v>
      </c>
      <c r="CR100" t="n">
        <v>0</v>
      </c>
      <c r="CS100" t="n">
        <v>0</v>
      </c>
      <c r="CT100" t="n">
        <v>0</v>
      </c>
      <c r="CU100" t="n">
        <v>1</v>
      </c>
      <c r="CV100" t="n">
        <v>0</v>
      </c>
      <c r="CW100" t="n">
        <v>0</v>
      </c>
      <c r="CX100" t="n">
        <v>0</v>
      </c>
      <c r="CY100" t="inlineStr">
        <is>
          <t>Anggota keluarga - laki-laki Anggota keluarga - perempuan dewasa</t>
        </is>
      </c>
      <c r="CZ100" t="n">
        <v>1</v>
      </c>
      <c r="DA100" t="n">
        <v>1</v>
      </c>
      <c r="DB100" t="n">
        <v>0</v>
      </c>
      <c r="DC100" t="n">
        <v/>
      </c>
      <c r="DD100" t="inlineStr">
        <is>
          <t>Anggota keluarga - laki-laki CPO atau pendamping</t>
        </is>
      </c>
      <c r="DE100" t="n">
        <v>1</v>
      </c>
      <c r="DF100" t="n">
        <v>0</v>
      </c>
      <c r="DG100" t="n">
        <v>1</v>
      </c>
      <c r="DH100" t="n">
        <v>0</v>
      </c>
      <c r="DI100" t="n">
        <v/>
      </c>
      <c r="DJ100" t="inlineStr">
        <is>
          <t>Anggota keluarga - laki-laki Anggota keluarga - perempuan dewasa CPO atau pendamping</t>
        </is>
      </c>
      <c r="DK100" t="n">
        <v>1</v>
      </c>
      <c r="DL100" t="n">
        <v>1</v>
      </c>
      <c r="DM100" t="n">
        <v>1</v>
      </c>
      <c r="DN100" t="n">
        <v>0</v>
      </c>
      <c r="DO100" t="n">
        <v/>
      </c>
      <c r="DP100" t="inlineStr">
        <is>
          <t>Ya</t>
        </is>
      </c>
      <c r="DQ100" t="n">
        <v/>
      </c>
      <c r="DR100" t="n">
        <v/>
      </c>
      <c r="DS100" t="n">
        <v/>
      </c>
      <c r="DT100" t="n">
        <v/>
      </c>
      <c r="DU100" t="n">
        <v/>
      </c>
      <c r="DV100" t="n">
        <v/>
      </c>
      <c r="DW100" t="n">
        <v/>
      </c>
      <c r="DX100" t="n">
        <v/>
      </c>
      <c r="DY100" t="n">
        <v/>
      </c>
      <c r="DZ100" t="n">
        <v/>
      </c>
      <c r="EA100" t="n">
        <v/>
      </c>
      <c r="EB100" t="n">
        <v/>
      </c>
      <c r="EC100" t="n">
        <v/>
      </c>
      <c r="ED100" t="n">
        <v/>
      </c>
      <c r="EE100" t="n">
        <v/>
      </c>
      <c r="EF100" t="n">
        <v/>
      </c>
      <c r="EG100" t="n">
        <v/>
      </c>
      <c r="EH100" t="n">
        <v/>
      </c>
      <c r="EI100" t="inlineStr">
        <is>
          <t>Tidak ada masalah</t>
        </is>
      </c>
      <c r="EJ100" t="n">
        <v>0</v>
      </c>
      <c r="EK100" t="n">
        <v>0</v>
      </c>
      <c r="EL100" t="n">
        <v>0</v>
      </c>
      <c r="EM100" t="n">
        <v>1</v>
      </c>
      <c r="EN100" t="n">
        <v>0</v>
      </c>
      <c r="EO100" t="n">
        <v/>
      </c>
      <c r="EP100" t="inlineStr">
        <is>
          <t>Ya, cukup jelas dan mudah diikuti</t>
        </is>
      </c>
      <c r="EQ100" t="inlineStr">
        <is>
          <t>Pelatihan</t>
        </is>
      </c>
      <c r="ER100" t="inlineStr">
        <is>
          <t>CPO atau pendamping Staff BIRU Pegawai koperasi</t>
        </is>
      </c>
      <c r="ES100" t="n">
        <v>1</v>
      </c>
      <c r="ET100" t="n">
        <v>1</v>
      </c>
      <c r="EU100" t="n">
        <v>1</v>
      </c>
      <c r="EV100" t="n">
        <v>0</v>
      </c>
      <c r="EW100" t="n">
        <v/>
      </c>
      <c r="EX100" t="inlineStr">
        <is>
          <t>Anggota keluarga - Laki-laki Anggota keluarga - Perempuan dewasa</t>
        </is>
      </c>
      <c r="EY100" t="n">
        <v>1</v>
      </c>
      <c r="EZ100" t="n">
        <v>1</v>
      </c>
      <c r="FA100" t="n">
        <v>0</v>
      </c>
      <c r="FB100" t="n">
        <v/>
      </c>
      <c r="FC100" t="inlineStr">
        <is>
          <t>Setiap bulan</t>
        </is>
      </c>
      <c r="FD100" t="n">
        <v/>
      </c>
      <c r="FE100" t="inlineStr">
        <is>
          <t>Mengetahui</t>
        </is>
      </c>
      <c r="FF100" t="inlineStr">
        <is>
          <t>Sering (setiap minggu)</t>
        </is>
      </c>
      <c r="FG100" t="inlineStr">
        <is>
          <t>Mengetahui</t>
        </is>
      </c>
      <c r="FH100" t="inlineStr">
        <is>
          <t>Sering (setiap minggu)</t>
        </is>
      </c>
      <c r="FI100" t="inlineStr">
        <is>
          <t>Mengetahui</t>
        </is>
      </c>
      <c r="FJ100" t="inlineStr">
        <is>
          <t>Sering (setiap minggu)</t>
        </is>
      </c>
      <c r="FK100" t="inlineStr">
        <is>
          <t>Mengetahui</t>
        </is>
      </c>
      <c r="FL100" t="inlineStr">
        <is>
          <t>Sering (setiap minggu)</t>
        </is>
      </c>
      <c r="FM100" t="inlineStr">
        <is>
          <t>Mengetahui</t>
        </is>
      </c>
      <c r="FN100" t="inlineStr">
        <is>
          <t>Cukup sering (2 minggu sekali)</t>
        </is>
      </c>
      <c r="FO100" t="inlineStr">
        <is>
          <t>Mengetahui</t>
        </is>
      </c>
      <c r="FP100" t="inlineStr">
        <is>
          <t>Cukup sering (2 minggu sekali)</t>
        </is>
      </c>
      <c r="FQ100" t="inlineStr">
        <is>
          <t>Mengetahui</t>
        </is>
      </c>
      <c r="FR100" t="inlineStr">
        <is>
          <t>Ya</t>
        </is>
      </c>
      <c r="FS100" t="inlineStr">
        <is>
          <t>Mengetahui</t>
        </is>
      </c>
      <c r="FT100" t="inlineStr">
        <is>
          <t>Tidak sama sekali</t>
        </is>
      </c>
      <c r="FU100" t="inlineStr">
        <is>
          <t>Laki-laki dewasa</t>
        </is>
      </c>
      <c r="FV100" t="n">
        <v>1</v>
      </c>
      <c r="FW100" t="n">
        <v>0</v>
      </c>
      <c r="FX100" t="n">
        <v>0</v>
      </c>
      <c r="FY100" t="n">
        <v>0</v>
      </c>
      <c r="FZ100" t="inlineStr">
        <is>
          <t>Memahami</t>
        </is>
      </c>
      <c r="GA100" t="inlineStr">
        <is>
          <t>Pelatihan</t>
        </is>
      </c>
      <c r="GB100" t="n">
        <v>0</v>
      </c>
      <c r="GC100" t="n">
        <v>1</v>
      </c>
      <c r="GD100" t="n">
        <v>0</v>
      </c>
      <c r="GE100" t="n">
        <v>0</v>
      </c>
      <c r="GF100" t="n">
        <v/>
      </c>
      <c r="GG100" t="inlineStr">
        <is>
          <t>Sering</t>
        </is>
      </c>
      <c r="GH100" t="inlineStr">
        <is>
          <t>Ya</t>
        </is>
      </c>
      <c r="GI100" t="inlineStr">
        <is>
          <t>Tetangga</t>
        </is>
      </c>
      <c r="GJ100" t="n">
        <v>1</v>
      </c>
      <c r="GK100" t="n">
        <v>0</v>
      </c>
      <c r="GL100" t="n">
        <v>0</v>
      </c>
      <c r="GM100" t="n">
        <v>0</v>
      </c>
      <c r="GN100" t="n">
        <v/>
      </c>
      <c r="GO100" t="n">
        <v>4</v>
      </c>
      <c r="GP100" t="inlineStr">
        <is>
          <t>Penuh (100%)</t>
        </is>
      </c>
      <c r="GQ100" t="inlineStr">
        <is>
          <t>LPG</t>
        </is>
      </c>
      <c r="GR100" t="n">
        <v>1</v>
      </c>
      <c r="GS100" t="n">
        <v>0</v>
      </c>
      <c r="GT100" t="n">
        <v>0</v>
      </c>
      <c r="GU100" t="n">
        <v>0</v>
      </c>
      <c r="GV100" t="n">
        <v>0</v>
      </c>
      <c r="GW100" t="n">
        <v>0</v>
      </c>
      <c r="GX100" t="n">
        <v>0</v>
      </c>
      <c r="GY100" t="n">
        <v/>
      </c>
      <c r="GZ100" t="inlineStr">
        <is>
          <t>Tidak</t>
        </is>
      </c>
      <c r="HA100" t="n">
        <v/>
      </c>
      <c r="HB100" t="n">
        <v/>
      </c>
      <c r="HC100" t="n">
        <v/>
      </c>
      <c r="HD100" t="n">
        <v/>
      </c>
      <c r="HE100" t="n">
        <v/>
      </c>
      <c r="HF100" t="n">
        <v/>
      </c>
      <c r="HG100" t="n">
        <v/>
      </c>
      <c r="HH100" t="n">
        <v/>
      </c>
      <c r="HI100" t="n">
        <v/>
      </c>
      <c r="HJ100" t="n">
        <v/>
      </c>
      <c r="HK100" t="n">
        <v/>
      </c>
      <c r="HL100" t="n">
        <v/>
      </c>
      <c r="HM100" t="n">
        <v/>
      </c>
      <c r="HN100" t="n">
        <v/>
      </c>
      <c r="HO100" t="n">
        <v/>
      </c>
      <c r="HP100" t="n">
        <v/>
      </c>
      <c r="HQ100" t="n">
        <v/>
      </c>
      <c r="HR100" t="n">
        <v/>
      </c>
      <c r="HS100" t="n">
        <v/>
      </c>
      <c r="HT100" t="n">
        <v/>
      </c>
      <c r="HU100" t="n">
        <v/>
      </c>
      <c r="HV100" t="n">
        <v/>
      </c>
      <c r="HW100" t="n">
        <v/>
      </c>
      <c r="HX100" t="n">
        <v/>
      </c>
      <c r="HY100" t="n">
        <v/>
      </c>
      <c r="HZ100" t="n">
        <v/>
      </c>
      <c r="IA100" t="n">
        <v>12</v>
      </c>
      <c r="IB100" t="n">
        <v>80000</v>
      </c>
      <c r="IC100" t="n">
        <v/>
      </c>
      <c r="ID100" t="n">
        <v/>
      </c>
      <c r="IE100" t="n">
        <v/>
      </c>
      <c r="IF100" t="n">
        <v/>
      </c>
      <c r="IG100" t="n">
        <v/>
      </c>
      <c r="IH100" t="n">
        <v/>
      </c>
      <c r="II100" t="n">
        <v/>
      </c>
      <c r="IJ100" t="n">
        <v/>
      </c>
      <c r="IK100" t="inlineStr">
        <is>
          <t>65-80 kg</t>
        </is>
      </c>
      <c r="IL100" t="inlineStr">
        <is>
          <t>1-3 jam</t>
        </is>
      </c>
      <c r="IM100" t="inlineStr">
        <is>
          <t>Ya</t>
        </is>
      </c>
      <c r="IN100" t="inlineStr">
        <is>
          <t>Tidak</t>
        </is>
      </c>
      <c r="IO100" t="inlineStr">
        <is>
          <t>Tidak ada perubahan</t>
        </is>
      </c>
      <c r="IP100" t="n">
        <v/>
      </c>
      <c r="IQ100" t="inlineStr">
        <is>
          <t>Tidak pernah</t>
        </is>
      </c>
      <c r="IR100" t="n">
        <v/>
      </c>
      <c r="IS100" t="n">
        <v/>
      </c>
      <c r="IT100" t="n">
        <v/>
      </c>
      <c r="IU100" t="n">
        <v/>
      </c>
      <c r="IV100" t="n">
        <v/>
      </c>
      <c r="IW100" t="n">
        <v/>
      </c>
      <c r="IX100" t="n">
        <v/>
      </c>
      <c r="IY100" t="n">
        <v/>
      </c>
      <c r="IZ100" t="inlineStr">
        <is>
          <t>Tidak pernah</t>
        </is>
      </c>
      <c r="JA100" t="n">
        <v/>
      </c>
      <c r="JB100" t="n">
        <v/>
      </c>
      <c r="JC100" t="n">
        <v/>
      </c>
      <c r="JD100" t="n">
        <v/>
      </c>
      <c r="JE100" t="n">
        <v/>
      </c>
      <c r="JF100" t="n">
        <v/>
      </c>
      <c r="JG100" t="n">
        <v/>
      </c>
      <c r="JH100" t="n">
        <v/>
      </c>
      <c r="JI100" t="inlineStr">
        <is>
          <t>Tidak pernah</t>
        </is>
      </c>
      <c r="JJ100" t="n">
        <v/>
      </c>
      <c r="JK100" t="n">
        <v/>
      </c>
      <c r="JL100" t="n">
        <v/>
      </c>
      <c r="JM100" t="n">
        <v/>
      </c>
      <c r="JN100" t="n">
        <v/>
      </c>
      <c r="JO100" t="n">
        <v/>
      </c>
      <c r="JP100" t="n">
        <v/>
      </c>
      <c r="JQ100" t="n">
        <v/>
      </c>
      <c r="JR100" t="inlineStr">
        <is>
          <t>Tidak pernah</t>
        </is>
      </c>
      <c r="JS100" t="n">
        <v/>
      </c>
      <c r="JT100" t="n">
        <v/>
      </c>
      <c r="JU100" t="n">
        <v/>
      </c>
      <c r="JV100" t="n">
        <v/>
      </c>
      <c r="JW100" t="n">
        <v/>
      </c>
      <c r="JX100" t="n">
        <v/>
      </c>
      <c r="JY100" t="n">
        <v/>
      </c>
      <c r="JZ100" t="n">
        <v/>
      </c>
      <c r="KA100" t="inlineStr">
        <is>
          <t>Tidak pernah</t>
        </is>
      </c>
      <c r="KB100" t="n">
        <v/>
      </c>
      <c r="KC100" t="n">
        <v/>
      </c>
      <c r="KD100" t="n">
        <v/>
      </c>
      <c r="KE100" t="n">
        <v/>
      </c>
      <c r="KF100" t="n">
        <v/>
      </c>
      <c r="KG100" t="n">
        <v/>
      </c>
      <c r="KH100" t="n">
        <v/>
      </c>
      <c r="KI100" t="n">
        <v/>
      </c>
      <c r="KJ100" t="inlineStr">
        <is>
          <t>Tidak pernah</t>
        </is>
      </c>
      <c r="KK100" t="n">
        <v/>
      </c>
      <c r="KL100" t="n">
        <v/>
      </c>
      <c r="KM100" t="n">
        <v/>
      </c>
      <c r="KN100" t="n">
        <v/>
      </c>
      <c r="KO100" t="n">
        <v/>
      </c>
      <c r="KP100" t="n">
        <v/>
      </c>
      <c r="KQ100" t="n">
        <v/>
      </c>
      <c r="KR100" t="n">
        <v/>
      </c>
      <c r="KS100" t="inlineStr">
        <is>
          <t>Tidak ada perubahan</t>
        </is>
      </c>
      <c r="KT100" t="inlineStr">
        <is>
          <t>0-1 kali</t>
        </is>
      </c>
      <c r="KU100" t="inlineStr">
        <is>
          <t>0-1 kali</t>
        </is>
      </c>
      <c r="KV100" t="inlineStr">
        <is>
          <t>Anak-anak (0-18 tahun)</t>
        </is>
      </c>
      <c r="KW100" t="n">
        <v>0</v>
      </c>
      <c r="KX100" t="n">
        <v>0</v>
      </c>
      <c r="KY100" t="n">
        <v>1</v>
      </c>
      <c r="KZ100" t="n">
        <v>0</v>
      </c>
      <c r="LA100" t="inlineStr">
        <is>
          <t>Cukup membaik</t>
        </is>
      </c>
      <c r="LB100" t="inlineStr">
        <is>
          <t>Cukup membaik</t>
        </is>
      </c>
      <c r="LC100" t="n">
        <v>0</v>
      </c>
      <c r="LD100" t="n">
        <v>3</v>
      </c>
      <c r="LE100" t="n">
        <v>0</v>
      </c>
      <c r="LF100" t="n">
        <v>0</v>
      </c>
      <c r="LG100" t="inlineStr">
        <is>
          <t>Ya</t>
        </is>
      </c>
      <c r="LH100" t="n">
        <v>150000</v>
      </c>
      <c r="LI100" t="n">
        <v/>
      </c>
      <c r="LJ100" t="inlineStr">
        <is>
          <t>Kebutuhan rumah tangga</t>
        </is>
      </c>
      <c r="LK100" t="n">
        <v>0</v>
      </c>
      <c r="LL100" t="n">
        <v>0</v>
      </c>
      <c r="LM100" t="n">
        <v>0</v>
      </c>
      <c r="LN100" t="n">
        <v>0</v>
      </c>
      <c r="LO100" t="n">
        <v>1</v>
      </c>
      <c r="LP100" t="n">
        <v>0</v>
      </c>
      <c r="LQ100" t="n">
        <v>0</v>
      </c>
      <c r="LR100" t="n">
        <v/>
      </c>
      <c r="LS100" t="n">
        <v>15</v>
      </c>
      <c r="LT100" t="n">
        <v>0</v>
      </c>
      <c r="LU100" t="n">
        <v>0</v>
      </c>
      <c r="LV100" t="n">
        <v>5</v>
      </c>
      <c r="LW100" t="n">
        <v>0</v>
      </c>
      <c r="LX100" t="n">
        <v>0</v>
      </c>
      <c r="LY100" t="n">
        <v>5</v>
      </c>
      <c r="LZ100" t="n">
        <v>0</v>
      </c>
      <c r="MA100" t="n">
        <v>0</v>
      </c>
      <c r="MB100" t="inlineStr">
        <is>
          <t>Ya</t>
        </is>
      </c>
      <c r="MC100" t="n">
        <v>0</v>
      </c>
      <c r="MD100" t="n">
        <v>0</v>
      </c>
      <c r="ME100" t="n">
        <v>0</v>
      </c>
      <c r="MF100" t="n">
        <v>0</v>
      </c>
      <c r="MG100" t="n">
        <v>0</v>
      </c>
      <c r="MH100" t="n">
        <v>0</v>
      </c>
      <c r="MI100" t="inlineStr">
        <is>
          <t>Istirahat</t>
        </is>
      </c>
      <c r="MJ100" t="n">
        <v>0</v>
      </c>
      <c r="MK100" t="n">
        <v>0</v>
      </c>
      <c r="ML100" t="n">
        <v>1</v>
      </c>
      <c r="MM100" t="n">
        <v>0</v>
      </c>
      <c r="MN100" t="n">
        <v>0</v>
      </c>
      <c r="MO100" t="n">
        <v>0</v>
      </c>
      <c r="MP100" t="n">
        <v/>
      </c>
      <c r="MQ100" t="n">
        <v/>
      </c>
      <c r="MR100" t="inlineStr">
        <is>
          <t>Istirahat</t>
        </is>
      </c>
      <c r="MS100" t="n">
        <v/>
      </c>
      <c r="MT100" t="inlineStr">
        <is>
          <t>Istirahat</t>
        </is>
      </c>
      <c r="MU100" t="inlineStr">
        <is>
          <t>Tidak</t>
        </is>
      </c>
      <c r="MV100" t="n">
        <v/>
      </c>
      <c r="MW100" t="n">
        <v/>
      </c>
      <c r="MX100" t="n">
        <v/>
      </c>
      <c r="MY100" t="n">
        <v/>
      </c>
      <c r="MZ100" t="n">
        <v/>
      </c>
      <c r="NA100" t="n">
        <v/>
      </c>
      <c r="NB100" t="n">
        <v/>
      </c>
      <c r="NC100" t="n">
        <v/>
      </c>
      <c r="ND100" t="n">
        <v/>
      </c>
      <c r="NE100" t="n">
        <v/>
      </c>
      <c r="NF100" t="n">
        <v/>
      </c>
      <c r="NG100" t="n">
        <v/>
      </c>
      <c r="NH100" t="n">
        <v/>
      </c>
      <c r="NI100" t="n">
        <v/>
      </c>
      <c r="NJ100" t="n">
        <v/>
      </c>
      <c r="NK100" t="n">
        <v/>
      </c>
      <c r="NL100" t="inlineStr">
        <is>
          <t>Tidak</t>
        </is>
      </c>
      <c r="NM100" t="inlineStr">
        <is>
          <t>Kombinasi kredit/pinjaman dan dana hibah</t>
        </is>
      </c>
      <c r="NN100" t="inlineStr">
        <is>
          <t>3.000.001-5.000.000</t>
        </is>
      </c>
      <c r="NO100" t="inlineStr">
        <is>
          <t>Yayasan Rumah Energi atau BIRU</t>
        </is>
      </c>
      <c r="NP100" t="n">
        <v/>
      </c>
      <c r="NQ100" t="inlineStr">
        <is>
          <t>Koperasi</t>
        </is>
      </c>
      <c r="NR100" t="n">
        <v/>
      </c>
      <c r="NS100" t="n">
        <v>24</v>
      </c>
      <c r="NT100" t="inlineStr">
        <is>
          <t>Anggota keluarga - Laki-laki dewasa</t>
        </is>
      </c>
      <c r="NU100" t="n">
        <v/>
      </c>
      <c r="NV100" t="n">
        <v/>
      </c>
      <c r="NW100" t="n">
        <v/>
      </c>
      <c r="NX100" t="inlineStr">
        <is>
          <t>Sama saja</t>
        </is>
      </c>
      <c r="NY100" t="n">
        <v>120</v>
      </c>
      <c r="NZ100" t="n">
        <v>0</v>
      </c>
      <c r="OA100" t="n">
        <v>0</v>
      </c>
      <c r="OB100" t="n">
        <v>0</v>
      </c>
      <c r="OC100" t="n">
        <v>20</v>
      </c>
      <c r="OD100" t="n">
        <v>0</v>
      </c>
      <c r="OE100" t="inlineStr">
        <is>
          <t>Lebih baik</t>
        </is>
      </c>
      <c r="OF100" t="inlineStr">
        <is>
          <t>Lebih baik (beda waktu memasak 5-30 menit, ATAU tidak lagi ada rasa/bau makanan yang berubah, ATAU alasan lainnya)</t>
        </is>
      </c>
      <c r="OG100" t="inlineStr">
        <is>
          <t>Ya</t>
        </is>
      </c>
      <c r="OH100" t="n">
        <v>0</v>
      </c>
      <c r="OI100" t="n">
        <v>4</v>
      </c>
      <c r="OJ100" t="n">
        <v>0</v>
      </c>
      <c r="OK100" t="n">
        <v>0</v>
      </c>
      <c r="OL100" t="n">
        <v>0</v>
      </c>
      <c r="OM100" t="n">
        <v>0</v>
      </c>
      <c r="ON100" t="n">
        <v>0</v>
      </c>
      <c r="OO100" t="n">
        <v>0</v>
      </c>
      <c r="OP100" t="inlineStr">
        <is>
          <t>Sapi perah</t>
        </is>
      </c>
      <c r="OQ100" t="n">
        <v>0</v>
      </c>
      <c r="OR100" t="n">
        <v>1</v>
      </c>
      <c r="OS100" t="n">
        <v>0</v>
      </c>
      <c r="OT100" t="n">
        <v>0</v>
      </c>
      <c r="OU100" t="n">
        <v>0</v>
      </c>
      <c r="OV100" t="n">
        <v>0</v>
      </c>
      <c r="OW100" t="n">
        <v>0</v>
      </c>
      <c r="OX100" t="n">
        <v>0</v>
      </c>
      <c r="OY100" t="n">
        <v>0</v>
      </c>
      <c r="OZ100" t="inlineStr">
        <is>
          <t>Sapi perah</t>
        </is>
      </c>
      <c r="PA100" t="n">
        <v>0</v>
      </c>
      <c r="PB100" t="n">
        <v>1</v>
      </c>
      <c r="PC100" t="n">
        <v>0</v>
      </c>
      <c r="PD100" t="n">
        <v>0</v>
      </c>
      <c r="PE100" t="n">
        <v>0</v>
      </c>
      <c r="PF100" t="n">
        <v>0</v>
      </c>
      <c r="PG100" t="n">
        <v>0</v>
      </c>
      <c r="PH100" t="n">
        <v>0</v>
      </c>
      <c r="PI100" t="n">
        <v>0</v>
      </c>
      <c r="PJ100" t="inlineStr">
        <is>
          <t>Sapi perah</t>
        </is>
      </c>
      <c r="PK100" t="n">
        <v>0</v>
      </c>
      <c r="PL100" t="n">
        <v>1</v>
      </c>
      <c r="PM100" t="n">
        <v>0</v>
      </c>
      <c r="PN100" t="n">
        <v>0</v>
      </c>
      <c r="PO100" t="n">
        <v>0</v>
      </c>
      <c r="PP100" t="n">
        <v>0</v>
      </c>
      <c r="PQ100" t="n">
        <v>0</v>
      </c>
      <c r="PR100" t="n">
        <v>0</v>
      </c>
      <c r="PS100" t="n">
        <v>0</v>
      </c>
      <c r="PT100" t="n">
        <v/>
      </c>
      <c r="PU100" t="n">
        <v/>
      </c>
      <c r="PV100" t="n">
        <v/>
      </c>
      <c r="PW100" t="n">
        <v/>
      </c>
      <c r="PX100" t="n">
        <v/>
      </c>
      <c r="PY100" t="n">
        <v/>
      </c>
      <c r="PZ100" t="n">
        <v/>
      </c>
      <c r="QA100" t="n">
        <v/>
      </c>
      <c r="QB100" t="n">
        <v/>
      </c>
      <c r="QC100" t="n">
        <v/>
      </c>
      <c r="QD100" t="n">
        <v/>
      </c>
      <c r="QE100" t="inlineStr">
        <is>
          <t>1-Disebarkan ke lahan terbuka</t>
        </is>
      </c>
      <c r="QF100" t="n">
        <v>0</v>
      </c>
      <c r="QG100" t="n">
        <v>0</v>
      </c>
      <c r="QH100" t="n">
        <v>0</v>
      </c>
      <c r="QI100" t="n">
        <v>0</v>
      </c>
      <c r="QJ100" t="n">
        <v>0</v>
      </c>
      <c r="QK100" t="n">
        <v>1</v>
      </c>
      <c r="QL100" t="n">
        <v>0</v>
      </c>
      <c r="QM100" t="n">
        <v>0</v>
      </c>
      <c r="QN100" t="n">
        <v>0</v>
      </c>
      <c r="QO100" t="n">
        <v/>
      </c>
      <c r="QP100" t="n">
        <v/>
      </c>
      <c r="QQ100" t="n">
        <v/>
      </c>
      <c r="QR100" t="n">
        <v/>
      </c>
      <c r="QS100" t="n">
        <v/>
      </c>
      <c r="QT100" t="n">
        <v/>
      </c>
      <c r="QU100" t="n">
        <v/>
      </c>
      <c r="QV100" t="n">
        <v/>
      </c>
      <c r="QW100" t="n">
        <v/>
      </c>
      <c r="QX100" t="n">
        <v/>
      </c>
      <c r="QY100" t="n">
        <v/>
      </c>
      <c r="QZ100" t="n">
        <v/>
      </c>
      <c r="RA100" t="n">
        <v/>
      </c>
      <c r="RB100" t="n">
        <v/>
      </c>
      <c r="RC100" t="n">
        <v/>
      </c>
      <c r="RD100" t="n">
        <v/>
      </c>
      <c r="RE100" t="n">
        <v/>
      </c>
      <c r="RF100" t="n">
        <v/>
      </c>
      <c r="RG100" t="n">
        <v/>
      </c>
      <c r="RH100" t="n">
        <v/>
      </c>
      <c r="RI100" t="n">
        <v/>
      </c>
      <c r="RJ100" t="n">
        <v/>
      </c>
      <c r="RK100" t="n">
        <v/>
      </c>
      <c r="RL100" t="n">
        <v/>
      </c>
      <c r="RM100" t="n">
        <v/>
      </c>
      <c r="RN100" t="n">
        <v/>
      </c>
      <c r="RO100" t="n">
        <v/>
      </c>
      <c r="RP100" t="n">
        <v/>
      </c>
      <c r="RQ100" t="n">
        <v/>
      </c>
      <c r="RR100" t="n">
        <v/>
      </c>
      <c r="RS100" t="n">
        <v/>
      </c>
      <c r="RT100" t="n">
        <v/>
      </c>
      <c r="RU100" t="n">
        <v/>
      </c>
      <c r="RV100" t="n">
        <v/>
      </c>
      <c r="RW100" t="n">
        <v/>
      </c>
      <c r="RX100" t="n">
        <v/>
      </c>
      <c r="RY100" t="n">
        <v/>
      </c>
      <c r="RZ100" t="n">
        <v/>
      </c>
      <c r="SA100" t="n">
        <v/>
      </c>
      <c r="SB100" t="n">
        <v/>
      </c>
      <c r="SC100" t="n">
        <v/>
      </c>
      <c r="SD100" t="n">
        <v/>
      </c>
      <c r="SE100" t="n">
        <v/>
      </c>
      <c r="SF100" t="n">
        <v/>
      </c>
      <c r="SG100" t="n">
        <v/>
      </c>
      <c r="SH100" t="n">
        <v/>
      </c>
      <c r="SI100" t="n">
        <v/>
      </c>
      <c r="SJ100" t="n">
        <v/>
      </c>
      <c r="SK100" t="n">
        <v/>
      </c>
      <c r="SL100" t="n">
        <v/>
      </c>
      <c r="SM100" t="n">
        <v/>
      </c>
      <c r="SN100" t="n">
        <v/>
      </c>
      <c r="SO100" t="n">
        <v/>
      </c>
      <c r="SP100" t="n">
        <v/>
      </c>
      <c r="SQ100" t="n">
        <v/>
      </c>
      <c r="SR100" t="n">
        <v/>
      </c>
      <c r="SS100" t="n">
        <v/>
      </c>
      <c r="ST100" t="n">
        <v/>
      </c>
      <c r="SU100" t="n">
        <v/>
      </c>
      <c r="SV100" t="n">
        <v/>
      </c>
      <c r="SW100" t="n">
        <v/>
      </c>
      <c r="SX100" t="n">
        <v/>
      </c>
      <c r="SY100" t="n">
        <v/>
      </c>
      <c r="SZ100" t="n">
        <v>3</v>
      </c>
      <c r="TA100" t="n">
        <v/>
      </c>
      <c r="TB100" t="n">
        <v/>
      </c>
      <c r="TC100" t="n">
        <v/>
      </c>
      <c r="TD100" t="n">
        <v/>
      </c>
      <c r="TE100" t="n">
        <v/>
      </c>
      <c r="TF100" t="n">
        <v/>
      </c>
      <c r="TG100" t="n">
        <v/>
      </c>
      <c r="TH100" t="n">
        <v/>
      </c>
      <c r="TI100" t="n">
        <v/>
      </c>
      <c r="TJ100" t="n">
        <v/>
      </c>
      <c r="TK100" t="n">
        <v/>
      </c>
      <c r="TL100" t="n">
        <v/>
      </c>
      <c r="TM100" t="n">
        <v/>
      </c>
      <c r="TN100" t="n">
        <v/>
      </c>
      <c r="TO100" t="n">
        <v/>
      </c>
      <c r="TP100" t="n">
        <v/>
      </c>
      <c r="TQ100" t="n">
        <v/>
      </c>
      <c r="TR100" t="n">
        <v/>
      </c>
      <c r="TS100" t="n">
        <v/>
      </c>
      <c r="TT100" t="n">
        <v/>
      </c>
      <c r="TU100" t="n">
        <v/>
      </c>
      <c r="TV100" t="n">
        <v/>
      </c>
      <c r="TW100" t="n">
        <v/>
      </c>
      <c r="TX100" t="n">
        <v/>
      </c>
      <c r="TY100" t="n">
        <v/>
      </c>
      <c r="TZ100" t="n">
        <v/>
      </c>
      <c r="UA100" t="n">
        <v/>
      </c>
      <c r="UB100" t="n">
        <v/>
      </c>
      <c r="UC100" t="n">
        <v/>
      </c>
      <c r="UD100" t="n">
        <v/>
      </c>
      <c r="UE100" t="n">
        <v/>
      </c>
      <c r="UF100" t="n">
        <v/>
      </c>
      <c r="UG100" t="n">
        <v/>
      </c>
      <c r="UH100" t="n">
        <v/>
      </c>
      <c r="UI100" t="n">
        <v/>
      </c>
      <c r="UJ100" t="n">
        <v/>
      </c>
      <c r="UK100" t="n">
        <v/>
      </c>
      <c r="UL100" t="n">
        <v/>
      </c>
      <c r="UM100" t="n">
        <v/>
      </c>
      <c r="UN100" t="n">
        <v/>
      </c>
      <c r="UO100" t="n">
        <v/>
      </c>
      <c r="UP100" t="n">
        <v/>
      </c>
      <c r="UQ100" t="n">
        <v/>
      </c>
      <c r="UR100" t="n">
        <v/>
      </c>
      <c r="US100" t="n">
        <v/>
      </c>
      <c r="UT100" t="n">
        <v/>
      </c>
      <c r="UU100" t="n">
        <v/>
      </c>
      <c r="UV100" t="inlineStr">
        <is>
          <t>Pemberian pakan di kandang</t>
        </is>
      </c>
      <c r="UW100" t="n">
        <v/>
      </c>
      <c r="UX100" t="n">
        <v/>
      </c>
      <c r="UY100" t="n">
        <v/>
      </c>
      <c r="UZ100" t="n">
        <v/>
      </c>
      <c r="VA100" t="n">
        <v/>
      </c>
      <c r="VB100" t="n">
        <v/>
      </c>
      <c r="VC100" t="n">
        <v/>
      </c>
      <c r="VD100" t="inlineStr">
        <is>
          <t>Sangat jarang (&gt;1 bulan sekali)</t>
        </is>
      </c>
      <c r="VE100" t="n">
        <v/>
      </c>
      <c r="VF100" t="n">
        <v/>
      </c>
      <c r="VG100" t="n">
        <v/>
      </c>
      <c r="VH100" t="n">
        <v/>
      </c>
      <c r="VI100" t="n">
        <v/>
      </c>
      <c r="VJ100" t="n">
        <v/>
      </c>
      <c r="VK100" t="n">
        <v/>
      </c>
      <c r="VL100" t="inlineStr">
        <is>
          <t>Sangat sering (&gt;1 kali sehari)</t>
        </is>
      </c>
      <c r="VM100" t="n">
        <v/>
      </c>
      <c r="VN100" t="n">
        <v/>
      </c>
      <c r="VO100" t="n">
        <v/>
      </c>
      <c r="VP100" t="n">
        <v/>
      </c>
      <c r="VQ100" t="n">
        <v/>
      </c>
      <c r="VR100" t="n">
        <v/>
      </c>
      <c r="VS100" t="n">
        <v/>
      </c>
      <c r="VT100" t="n">
        <v/>
      </c>
      <c r="VU100" t="n">
        <v/>
      </c>
      <c r="VV100" t="n">
        <v/>
      </c>
      <c r="VW100" t="n">
        <v/>
      </c>
      <c r="VX100" t="n">
        <v/>
      </c>
      <c r="VY100" t="n">
        <v/>
      </c>
      <c r="VZ100" t="n">
        <v/>
      </c>
      <c r="WA100" t="n">
        <v/>
      </c>
      <c r="WB100" t="n">
        <v/>
      </c>
      <c r="WC100" t="n">
        <v/>
      </c>
      <c r="WD100" t="n">
        <v/>
      </c>
      <c r="WE100" t="n">
        <v/>
      </c>
      <c r="WF100" t="inlineStr">
        <is>
          <t>6-Digester biogas</t>
        </is>
      </c>
      <c r="WG100" t="n">
        <v>0</v>
      </c>
      <c r="WH100" t="n">
        <v>0</v>
      </c>
      <c r="WI100" t="n">
        <v>0</v>
      </c>
      <c r="WJ100" t="n">
        <v>0</v>
      </c>
      <c r="WK100" t="n">
        <v>0</v>
      </c>
      <c r="WL100" t="n">
        <v>0</v>
      </c>
      <c r="WM100" t="n">
        <v>0</v>
      </c>
      <c r="WN100" t="n">
        <v>0</v>
      </c>
      <c r="WO100" t="n">
        <v>0</v>
      </c>
      <c r="WP100" t="n">
        <v>1</v>
      </c>
      <c r="WQ100" t="n">
        <v>0</v>
      </c>
      <c r="WR100" t="n">
        <v>0</v>
      </c>
      <c r="WS100" t="n">
        <v/>
      </c>
      <c r="WT100" t="n">
        <v/>
      </c>
      <c r="WU100" t="n">
        <v/>
      </c>
      <c r="WV100" t="n">
        <v/>
      </c>
      <c r="WW100" t="n">
        <v/>
      </c>
      <c r="WX100" t="n">
        <v/>
      </c>
      <c r="WY100" t="n">
        <v/>
      </c>
      <c r="WZ100" t="n">
        <v/>
      </c>
      <c r="XA100" t="n">
        <v/>
      </c>
      <c r="XB100" t="n">
        <v/>
      </c>
      <c r="XC100" t="n">
        <v/>
      </c>
      <c r="XD100" t="n">
        <v/>
      </c>
      <c r="XE100" t="n">
        <v/>
      </c>
      <c r="XF100" t="n">
        <v/>
      </c>
      <c r="XG100" t="n">
        <v/>
      </c>
      <c r="XH100" t="n">
        <v/>
      </c>
      <c r="XI100" t="n">
        <v/>
      </c>
      <c r="XJ100" t="n">
        <v/>
      </c>
      <c r="XK100" t="n">
        <v/>
      </c>
      <c r="XL100" t="n">
        <v/>
      </c>
      <c r="XM100" t="n">
        <v/>
      </c>
      <c r="XN100" t="n">
        <v/>
      </c>
      <c r="XO100" t="n">
        <v/>
      </c>
      <c r="XP100" t="n">
        <v/>
      </c>
      <c r="XQ100" t="n">
        <v/>
      </c>
      <c r="XR100" t="n">
        <v/>
      </c>
      <c r="XS100" t="n">
        <v/>
      </c>
      <c r="XT100" t="n">
        <v/>
      </c>
      <c r="XU100" t="n">
        <v/>
      </c>
      <c r="XV100" t="n">
        <v/>
      </c>
      <c r="XW100" t="n">
        <v/>
      </c>
      <c r="XX100" t="n">
        <v/>
      </c>
      <c r="XY100" t="n">
        <v/>
      </c>
      <c r="XZ100" t="n">
        <v/>
      </c>
      <c r="YA100" t="n">
        <v/>
      </c>
      <c r="YB100" t="n">
        <v/>
      </c>
      <c r="YC100" t="n">
        <v/>
      </c>
      <c r="YD100" t="n">
        <v/>
      </c>
      <c r="YE100" t="n">
        <v/>
      </c>
      <c r="YF100" t="n">
        <v/>
      </c>
      <c r="YG100" t="n">
        <v/>
      </c>
      <c r="YH100" t="n">
        <v/>
      </c>
      <c r="YI100" t="n">
        <v/>
      </c>
      <c r="YJ100" t="n">
        <v/>
      </c>
      <c r="YK100" t="n">
        <v/>
      </c>
      <c r="YL100" t="n">
        <v/>
      </c>
      <c r="YM100" t="n">
        <v/>
      </c>
      <c r="YN100" t="n">
        <v/>
      </c>
      <c r="YO100" t="n">
        <v/>
      </c>
      <c r="YP100" t="n">
        <v/>
      </c>
      <c r="YQ100" t="n">
        <v/>
      </c>
      <c r="YR100" t="n">
        <v/>
      </c>
      <c r="YS100" t="n">
        <v/>
      </c>
      <c r="YT100" t="n">
        <v/>
      </c>
      <c r="YU100" t="n">
        <v/>
      </c>
      <c r="YV100" t="n">
        <v/>
      </c>
      <c r="YW100" t="n">
        <v/>
      </c>
      <c r="YX100" t="n">
        <v/>
      </c>
      <c r="YY100" t="n">
        <v/>
      </c>
      <c r="YZ100" t="n">
        <v/>
      </c>
      <c r="ZA100" t="n">
        <v/>
      </c>
      <c r="ZB100" t="n">
        <v/>
      </c>
      <c r="ZC100" t="n">
        <v/>
      </c>
      <c r="ZD100" t="n">
        <v/>
      </c>
      <c r="ZE100" t="n">
        <v/>
      </c>
      <c r="ZF100" t="n">
        <v/>
      </c>
      <c r="ZG100" t="n">
        <v/>
      </c>
      <c r="ZH100" t="n">
        <v/>
      </c>
      <c r="ZI100" t="n">
        <v/>
      </c>
      <c r="ZJ100" t="n">
        <v/>
      </c>
      <c r="ZK100" t="n">
        <v/>
      </c>
      <c r="ZL100" t="n">
        <v/>
      </c>
      <c r="ZM100" t="n">
        <v/>
      </c>
      <c r="ZN100" t="n">
        <v/>
      </c>
      <c r="ZO100" t="n">
        <v>100</v>
      </c>
      <c r="ZP100" t="n">
        <v/>
      </c>
      <c r="ZQ100" t="n">
        <v/>
      </c>
      <c r="ZR100" t="n">
        <v/>
      </c>
      <c r="ZS100" t="n">
        <v/>
      </c>
      <c r="ZT100" t="n">
        <v/>
      </c>
      <c r="ZU100" t="n">
        <v/>
      </c>
      <c r="ZV100" t="n">
        <v/>
      </c>
      <c r="ZW100" t="n">
        <v>3</v>
      </c>
      <c r="ZX100" t="n">
        <v/>
      </c>
      <c r="ZY100" t="n">
        <v/>
      </c>
      <c r="ZZ100" t="n">
        <v/>
      </c>
      <c r="AAA100" t="n">
        <v/>
      </c>
      <c r="AAB100" t="n">
        <v/>
      </c>
      <c r="AAC100" t="n">
        <v/>
      </c>
      <c r="AAD100" t="n">
        <v/>
      </c>
      <c r="AAE100" t="inlineStr">
        <is>
          <t>Pakan segar (misal: rumput)</t>
        </is>
      </c>
      <c r="AAF100" t="n">
        <v/>
      </c>
      <c r="AAG100" t="n">
        <v/>
      </c>
      <c r="AAH100" t="n">
        <v/>
      </c>
      <c r="AAI100" t="n">
        <v/>
      </c>
      <c r="AAJ100" t="n">
        <v/>
      </c>
      <c r="AAK100" t="n">
        <v/>
      </c>
      <c r="AAL100" t="inlineStr">
        <is>
          <t>Ya</t>
        </is>
      </c>
      <c r="AAM100" t="inlineStr">
        <is>
          <t>Cair</t>
        </is>
      </c>
      <c r="AAN100" t="n">
        <v>0</v>
      </c>
      <c r="AAO100" t="n">
        <v>1</v>
      </c>
      <c r="AAP100" t="n">
        <v>20</v>
      </c>
      <c r="AAQ100" t="n">
        <v/>
      </c>
      <c r="AAR100" t="inlineStr">
        <is>
          <t>Ya</t>
        </is>
      </c>
      <c r="AAS100" t="inlineStr">
        <is>
          <t>Mengetahui</t>
        </is>
      </c>
      <c r="AAT100" t="inlineStr">
        <is>
          <t>Dibuang ke lahan sekitar kandang - yg ditanami tanaman</t>
        </is>
      </c>
      <c r="AAU100" t="n">
        <v>0</v>
      </c>
      <c r="AAV100" t="n">
        <v>0</v>
      </c>
      <c r="AAW100" t="n">
        <v>0</v>
      </c>
      <c r="AAX100" t="n">
        <v>1</v>
      </c>
      <c r="AAY100" t="n">
        <v>0</v>
      </c>
      <c r="AAZ100" t="n">
        <v>0</v>
      </c>
      <c r="ABA100" t="n">
        <v>0</v>
      </c>
      <c r="ABB100" t="n">
        <v/>
      </c>
      <c r="ABC100" t="n">
        <v/>
      </c>
      <c r="ABD100" t="n">
        <v/>
      </c>
      <c r="ABE100" t="n">
        <v/>
      </c>
      <c r="ABF100" t="n">
        <v/>
      </c>
      <c r="ABG100" t="n">
        <v/>
      </c>
      <c r="ABH100" t="n">
        <v/>
      </c>
      <c r="ABI100" t="n">
        <v/>
      </c>
      <c r="ABJ100" t="n">
        <v/>
      </c>
      <c r="ABK100" t="n">
        <v/>
      </c>
      <c r="ABL100" t="n">
        <v/>
      </c>
      <c r="ABM100" t="n">
        <v/>
      </c>
      <c r="ABN100" t="n">
        <v/>
      </c>
      <c r="ABO100" t="n">
        <v/>
      </c>
      <c r="ABP100" t="n">
        <v/>
      </c>
      <c r="ABQ100" t="inlineStr">
        <is>
          <t>Rumput</t>
        </is>
      </c>
      <c r="ABR100" t="inlineStr">
        <is>
          <t>Sering ( 1 minggu 2 kali)</t>
        </is>
      </c>
      <c r="ABS100" t="n">
        <v/>
      </c>
      <c r="ABT100" t="n">
        <v>100</v>
      </c>
      <c r="ABU100" t="n">
        <v/>
      </c>
      <c r="ABV100" t="n">
        <v/>
      </c>
      <c r="ABW100" t="n">
        <v/>
      </c>
      <c r="ABX100" t="n">
        <v/>
      </c>
      <c r="ABY100" t="n">
        <v/>
      </c>
      <c r="ABZ100" t="n">
        <v/>
      </c>
      <c r="ACA100" t="n">
        <v/>
      </c>
      <c r="ACB100" t="n">
        <v/>
      </c>
      <c r="ACC100" t="n">
        <v/>
      </c>
      <c r="ACD100" t="n">
        <v/>
      </c>
      <c r="ACE100" t="n">
        <v/>
      </c>
      <c r="ACF100" t="n">
        <v/>
      </c>
      <c r="ACG100" t="n">
        <v/>
      </c>
      <c r="ACH100" t="n">
        <v/>
      </c>
      <c r="ACI100" t="n">
        <v/>
      </c>
      <c r="ACJ100" t="n">
        <v/>
      </c>
      <c r="ACK100" t="inlineStr">
        <is>
          <t>Lainnya</t>
        </is>
      </c>
      <c r="ACL100" t="n">
        <v>0</v>
      </c>
      <c r="ACM100" t="n">
        <v>0</v>
      </c>
      <c r="ACN100" t="n">
        <v>0</v>
      </c>
      <c r="ACO100" t="n">
        <v>0</v>
      </c>
      <c r="ACP100" t="n">
        <v>0</v>
      </c>
      <c r="ACQ100" t="n">
        <v>0</v>
      </c>
      <c r="ACR100" t="n">
        <v>1</v>
      </c>
      <c r="ACS100" t="inlineStr">
        <is>
          <t>Iya</t>
        </is>
      </c>
      <c r="ACT100" t="n">
        <v>0</v>
      </c>
      <c r="ACU100" t="inlineStr">
        <is>
          <t>Manfaat besar dan membantu kehidupan sehari-hari</t>
        </is>
      </c>
      <c r="ACV100" t="inlineStr">
        <is>
          <t>Sama saja</t>
        </is>
      </c>
      <c r="ACW100" t="inlineStr">
        <is>
          <t>Anggota keluarga - Perempuan dewasa</t>
        </is>
      </c>
      <c r="ACX100" t="inlineStr">
        <is>
          <t>Netral/tidak tahu</t>
        </is>
      </c>
      <c r="ACY100" t="inlineStr">
        <is>
          <t>Anggota keluarga - Laki-laki dewasa Anggota keluarga - Perempuan dewasa Anggota keluarga - Anak-anak</t>
        </is>
      </c>
      <c r="ACZ100" t="n">
        <v>1</v>
      </c>
      <c r="ADA100" t="n">
        <v>1</v>
      </c>
      <c r="ADB100" t="n">
        <v>1</v>
      </c>
      <c r="ADC100" t="n">
        <v>0</v>
      </c>
      <c r="ADD100" t="inlineStr">
        <is>
          <t>Cukup puas</t>
        </is>
      </c>
      <c r="ADE100" t="inlineStr">
        <is>
          <t>Puas</t>
        </is>
      </c>
      <c r="ADF100" t="inlineStr">
        <is>
          <t>Puas</t>
        </is>
      </c>
      <c r="ADG100" t="inlineStr">
        <is>
          <t>Puas</t>
        </is>
      </c>
      <c r="ADH100" t="inlineStr">
        <is>
          <t>Tidak</t>
        </is>
      </c>
      <c r="ADI100" t="n">
        <v/>
      </c>
      <c r="ADJ100" t="inlineStr">
        <is>
          <t>Puas</t>
        </is>
      </c>
      <c r="ADK100" t="n">
        <v/>
      </c>
      <c r="ADL100" t="n">
        <v/>
      </c>
      <c r="ADM100" t="n">
        <v/>
      </c>
      <c r="ADN100" t="n">
        <v/>
      </c>
      <c r="ADO100" t="n">
        <v/>
      </c>
      <c r="ADP100" t="n">
        <v/>
      </c>
      <c r="ADQ100" t="n">
        <v/>
      </c>
      <c r="ADR100" t="n">
        <v/>
      </c>
      <c r="ADS100" t="n">
        <v/>
      </c>
      <c r="ADT100" t="n">
        <v/>
      </c>
      <c r="ADU100" t="inlineStr">
        <is>
          <t>Menghubungi CPO atau pendamping</t>
        </is>
      </c>
      <c r="ADV100" t="n">
        <v>0</v>
      </c>
      <c r="ADW100" t="n">
        <v>0</v>
      </c>
      <c r="ADX100" t="n">
        <v>0</v>
      </c>
      <c r="ADY100" t="n">
        <v>0</v>
      </c>
      <c r="ADZ100" t="n">
        <v>1</v>
      </c>
      <c r="AEA100" t="n">
        <v>0</v>
      </c>
      <c r="AEB100" t="n">
        <v>0</v>
      </c>
      <c r="AEC100" t="n">
        <v>0</v>
      </c>
      <c r="AED100" t="inlineStr">
        <is>
          <t>X</t>
        </is>
      </c>
      <c r="AEE100" t="inlineStr">
        <is>
          <t>Laki-laki dewasa</t>
        </is>
      </c>
      <c r="AEF100" t="n">
        <v/>
      </c>
      <c r="AEG100" t="inlineStr">
        <is>
          <t>Menelepon atau WA langsung</t>
        </is>
      </c>
      <c r="AEH100" t="n">
        <v/>
      </c>
      <c r="AEI100" t="inlineStr">
        <is>
          <t>Tidak</t>
        </is>
      </c>
      <c r="AEJ100" t="inlineStr">
        <is>
          <t>Ya, selalu</t>
        </is>
      </c>
      <c r="AEK100" t="inlineStr">
        <is>
          <t>Pengurangan pengeluaran rumah tangga (bahan bakar minyak, pupuk, dll.) Pengurangan waktu dan tenaga Dapat dibayar melalui skema kredit Mendapatkan subsidi</t>
        </is>
      </c>
      <c r="AEL100" t="n">
        <v>1</v>
      </c>
      <c r="AEM100" t="n">
        <v>0</v>
      </c>
      <c r="AEN100" t="n">
        <v>0</v>
      </c>
      <c r="AEO100" t="n">
        <v>0</v>
      </c>
      <c r="AEP100" t="n">
        <v>0</v>
      </c>
      <c r="AEQ100" t="n">
        <v>1</v>
      </c>
      <c r="AER100" t="n">
        <v>0</v>
      </c>
      <c r="AES100" t="n">
        <v>0</v>
      </c>
      <c r="AET100" t="n">
        <v>0</v>
      </c>
      <c r="AEU100" t="n">
        <v>1</v>
      </c>
      <c r="AEV100" t="n">
        <v>1</v>
      </c>
      <c r="AEW100" t="n">
        <v>0</v>
      </c>
      <c r="AEX100" t="n">
        <v/>
      </c>
      <c r="AEY100" t="inlineStr">
        <is>
          <t>Didukung oleh pihak lain atau ada subsidi</t>
        </is>
      </c>
      <c r="AEZ100" t="n">
        <v/>
      </c>
      <c r="AFA100" t="inlineStr">
        <is>
          <t>Koperasi</t>
        </is>
      </c>
      <c r="AFB100" t="n">
        <v/>
      </c>
      <c r="AFC100" t="inlineStr">
        <is>
          <t>1000530336-18_38_43.jpg</t>
        </is>
      </c>
      <c r="AFD100" t="inlineStr">
        <is>
          <t>https://kf.kobotoolbox.org/api/v2/assets/avstPQqLr3Ab3ZdcVTXZ6f/data/667148896/attachments/attMkwpiiMmEmxbt4BzQNLqL/</t>
        </is>
      </c>
      <c r="AFE100" t="inlineStr">
        <is>
          <t>1000530843-18_39_1.jpg</t>
        </is>
      </c>
      <c r="AFF100" t="inlineStr">
        <is>
          <t>https://kf.kobotoolbox.org/api/v2/assets/avstPQqLr3Ab3ZdcVTXZ6f/data/667148896/attachments/attrYTdhjYxap5FZkQCVA4iT/</t>
        </is>
      </c>
      <c r="AFG100" t="inlineStr">
        <is>
          <t>Bagus arum</t>
        </is>
      </c>
      <c r="AFH100" t="n">
        <v/>
      </c>
      <c r="AFI100" t="n">
        <v/>
      </c>
    </row>
    <row r="101">
      <c r="A101" t="n">
        <v/>
      </c>
      <c r="B101" t="n">
        <v/>
      </c>
      <c r="C101" t="n">
        <v/>
      </c>
      <c r="D101" t="inlineStr">
        <is>
          <t>jujur sadarita</t>
        </is>
      </c>
      <c r="E101" t="n">
        <v>0</v>
      </c>
      <c r="F101" t="inlineStr">
        <is>
          <t>-7.90988 112.765593 695.240726608474 19.444000244140625</t>
        </is>
      </c>
      <c r="G101" t="n">
        <v>-7.90988</v>
      </c>
      <c r="H101" t="n">
        <v>112.765593</v>
      </c>
      <c r="I101" t="n">
        <v>695.2407266</v>
      </c>
      <c r="J101" t="n">
        <v>19.44400024</v>
      </c>
      <c r="K101" t="n">
        <v>0</v>
      </c>
      <c r="L101" t="inlineStr">
        <is>
          <t>-7.90988 112.765593 695.2407266608474 19.444000244140625</t>
        </is>
      </c>
      <c r="M101" t="n">
        <v>-7.90988</v>
      </c>
      <c r="N101" t="n">
        <v>112.765593</v>
      </c>
      <c r="O101" t="n">
        <v>695.2407267</v>
      </c>
      <c r="P101" t="n">
        <v>19.44400024</v>
      </c>
      <c r="Q101" t="n">
        <v>0</v>
      </c>
      <c r="R101" t="inlineStr">
        <is>
          <t>Jawa Timur</t>
        </is>
      </c>
      <c r="S101" t="n">
        <v>0</v>
      </c>
      <c r="T101" t="n">
        <v>0</v>
      </c>
      <c r="U101" t="n">
        <v>0</v>
      </c>
      <c r="V101" t="n">
        <v>0</v>
      </c>
      <c r="W101" t="n">
        <v>0</v>
      </c>
      <c r="X101" t="n">
        <v>1</v>
      </c>
      <c r="Y101" t="n">
        <v>0</v>
      </c>
      <c r="Z101" t="n">
        <v>0</v>
      </c>
      <c r="AA101" t="n">
        <v>0</v>
      </c>
      <c r="AB101" t="n">
        <v>0</v>
      </c>
      <c r="AC101" t="inlineStr">
        <is>
          <t>MALANG</t>
        </is>
      </c>
      <c r="AD101" t="inlineStr">
        <is>
          <t>JABUNG</t>
        </is>
      </c>
      <c r="AE101" t="inlineStr">
        <is>
          <t>KEMIRI</t>
        </is>
      </c>
      <c r="AF101" t="inlineStr">
        <is>
          <t>KAN JABUNG</t>
        </is>
      </c>
      <c r="AG101" t="inlineStr">
        <is>
          <t>KJP0840</t>
        </is>
      </c>
      <c r="AH101" t="n">
        <v>1</v>
      </c>
      <c r="AI101" t="inlineStr">
        <is>
          <t>VPA2</t>
        </is>
      </c>
      <c r="AJ101" t="inlineStr">
        <is>
          <t>Aktif</t>
        </is>
      </c>
      <c r="AK101" t="n">
        <v>33</v>
      </c>
      <c r="AL101" t="inlineStr">
        <is>
          <t>Laki-laki</t>
        </is>
      </c>
      <c r="AM101" t="inlineStr">
        <is>
          <t>Sudah menikah</t>
        </is>
      </c>
      <c r="AN101" t="inlineStr">
        <is>
          <t>SMA/Sederajat</t>
        </is>
      </c>
      <c r="AO101" t="inlineStr">
        <is>
          <t>Peternak</t>
        </is>
      </c>
      <c r="AP101" t="n">
        <v>0</v>
      </c>
      <c r="AQ101" t="n">
        <v>1</v>
      </c>
      <c r="AR101" t="n">
        <v>0</v>
      </c>
      <c r="AS101" t="n">
        <v>0</v>
      </c>
      <c r="AT101" t="n">
        <v>0</v>
      </c>
      <c r="AU101" t="n">
        <v>0</v>
      </c>
      <c r="AV101" t="n">
        <v>0</v>
      </c>
      <c r="AW101" t="n">
        <v>0</v>
      </c>
      <c r="AX101" t="n">
        <v/>
      </c>
      <c r="AY101" t="inlineStr">
        <is>
          <t>Pekerja lepas</t>
        </is>
      </c>
      <c r="AZ101" t="n">
        <v>0</v>
      </c>
      <c r="BA101" t="n">
        <v>0</v>
      </c>
      <c r="BB101" t="n">
        <v>1</v>
      </c>
      <c r="BC101" t="n">
        <v>0</v>
      </c>
      <c r="BD101" t="n">
        <v>0</v>
      </c>
      <c r="BE101" t="n">
        <v>0</v>
      </c>
      <c r="BF101" t="n">
        <v>0</v>
      </c>
      <c r="BG101" t="n">
        <v>0</v>
      </c>
      <c r="BH101" t="n">
        <v/>
      </c>
      <c r="BI101" t="inlineStr">
        <is>
          <t>&gt;Rp3.500.000</t>
        </is>
      </c>
      <c r="BJ101" t="n">
        <v>2</v>
      </c>
      <c r="BK101" t="n">
        <v>2</v>
      </c>
      <c r="BL101" t="n">
        <v>1</v>
      </c>
      <c r="BM101" t="n">
        <v>0</v>
      </c>
      <c r="BN101" t="inlineStr">
        <is>
          <t>Milik sendiri</t>
        </is>
      </c>
      <c r="BO101" t="inlineStr">
        <is>
          <t>Permanen (dinding bata dan semen)</t>
        </is>
      </c>
      <c r="BP101" t="n">
        <v>1</v>
      </c>
      <c r="BQ101" t="n">
        <v>0</v>
      </c>
      <c r="BR101" t="n">
        <v>0</v>
      </c>
      <c r="BS101" t="n">
        <v>0</v>
      </c>
      <c r="BT101" t="n">
        <v>0</v>
      </c>
      <c r="BU101" t="n">
        <v/>
      </c>
      <c r="BV101" t="inlineStr">
        <is>
          <t>Keramik/ubin</t>
        </is>
      </c>
      <c r="BW101" t="n">
        <v>0</v>
      </c>
      <c r="BX101" t="n">
        <v>0</v>
      </c>
      <c r="BY101" t="n">
        <v>1</v>
      </c>
      <c r="BZ101" t="n">
        <v>0</v>
      </c>
      <c r="CA101" t="n">
        <v>0</v>
      </c>
      <c r="CB101" t="n">
        <v/>
      </c>
      <c r="CC101" t="inlineStr">
        <is>
          <t>Genting</t>
        </is>
      </c>
      <c r="CD101" t="n">
        <v>0</v>
      </c>
      <c r="CE101" t="n">
        <v>0</v>
      </c>
      <c r="CF101" t="n">
        <v>0</v>
      </c>
      <c r="CG101" t="n">
        <v>0</v>
      </c>
      <c r="CH101" t="n">
        <v>0</v>
      </c>
      <c r="CI101" t="n">
        <v>1</v>
      </c>
      <c r="CJ101" t="n">
        <v>0</v>
      </c>
      <c r="CK101" t="n">
        <v/>
      </c>
      <c r="CL101" t="inlineStr">
        <is>
          <t>Ya</t>
        </is>
      </c>
      <c r="CM101" t="n">
        <v>2025</v>
      </c>
      <c r="CN101" t="inlineStr">
        <is>
          <t>Fixed-Dome (Kubah Tetap)</t>
        </is>
      </c>
      <c r="CO101" t="inlineStr">
        <is>
          <t>8 m³ (6-7 ekor sapi, ±6,5 jam memasak/hari, ±65 kg slurry/hari)</t>
        </is>
      </c>
      <c r="CP101" t="inlineStr">
        <is>
          <t>Koperasi</t>
        </is>
      </c>
      <c r="CQ101" t="n">
        <v>0</v>
      </c>
      <c r="CR101" t="n">
        <v>0</v>
      </c>
      <c r="CS101" t="n">
        <v>0</v>
      </c>
      <c r="CT101" t="n">
        <v>0</v>
      </c>
      <c r="CU101" t="n">
        <v>0</v>
      </c>
      <c r="CV101" t="n">
        <v>0</v>
      </c>
      <c r="CW101" t="n">
        <v>1</v>
      </c>
      <c r="CX101" t="n">
        <v>0</v>
      </c>
      <c r="CY101" t="inlineStr">
        <is>
          <t>Anggota keluarga - laki-laki</t>
        </is>
      </c>
      <c r="CZ101" t="n">
        <v>1</v>
      </c>
      <c r="DA101" t="n">
        <v>0</v>
      </c>
      <c r="DB101" t="n">
        <v>0</v>
      </c>
      <c r="DC101" t="n">
        <v/>
      </c>
      <c r="DD101" t="inlineStr">
        <is>
          <t>Anggota keluarga - laki-laki</t>
        </is>
      </c>
      <c r="DE101" t="n">
        <v>1</v>
      </c>
      <c r="DF101" t="n">
        <v>0</v>
      </c>
      <c r="DG101" t="n">
        <v>0</v>
      </c>
      <c r="DH101" t="n">
        <v>0</v>
      </c>
      <c r="DI101" t="n">
        <v/>
      </c>
      <c r="DJ101" t="inlineStr">
        <is>
          <t>Anggota keluarga - laki-laki CPO atau pendamping</t>
        </is>
      </c>
      <c r="DK101" t="n">
        <v>1</v>
      </c>
      <c r="DL101" t="n">
        <v>0</v>
      </c>
      <c r="DM101" t="n">
        <v>1</v>
      </c>
      <c r="DN101" t="n">
        <v>0</v>
      </c>
      <c r="DO101" t="n">
        <v/>
      </c>
      <c r="DP101" t="inlineStr">
        <is>
          <t>Ya</t>
        </is>
      </c>
      <c r="DQ101" t="n">
        <v/>
      </c>
      <c r="DR101" t="n">
        <v/>
      </c>
      <c r="DS101" t="n">
        <v/>
      </c>
      <c r="DT101" t="n">
        <v/>
      </c>
      <c r="DU101" t="n">
        <v/>
      </c>
      <c r="DV101" t="n">
        <v/>
      </c>
      <c r="DW101" t="n">
        <v/>
      </c>
      <c r="DX101" t="n">
        <v/>
      </c>
      <c r="DY101" t="n">
        <v/>
      </c>
      <c r="DZ101" t="n">
        <v/>
      </c>
      <c r="EA101" t="n">
        <v/>
      </c>
      <c r="EB101" t="n">
        <v/>
      </c>
      <c r="EC101" t="n">
        <v/>
      </c>
      <c r="ED101" t="n">
        <v/>
      </c>
      <c r="EE101" t="n">
        <v/>
      </c>
      <c r="EF101" t="n">
        <v/>
      </c>
      <c r="EG101" t="n">
        <v/>
      </c>
      <c r="EH101" t="n">
        <v/>
      </c>
      <c r="EI101" t="inlineStr">
        <is>
          <t>Tidak ada masalah</t>
        </is>
      </c>
      <c r="EJ101" t="n">
        <v>0</v>
      </c>
      <c r="EK101" t="n">
        <v>0</v>
      </c>
      <c r="EL101" t="n">
        <v>0</v>
      </c>
      <c r="EM101" t="n">
        <v>1</v>
      </c>
      <c r="EN101" t="n">
        <v>0</v>
      </c>
      <c r="EO101" t="n">
        <v/>
      </c>
      <c r="EP101" t="inlineStr">
        <is>
          <t>Ya, cukup jelas dan mudah diikuti</t>
        </is>
      </c>
      <c r="EQ101" t="inlineStr">
        <is>
          <t>Bukan pelatihan</t>
        </is>
      </c>
      <c r="ER101" t="inlineStr">
        <is>
          <t>CPO atau pendamping Pegawai koperasi</t>
        </is>
      </c>
      <c r="ES101" t="n">
        <v>1</v>
      </c>
      <c r="ET101" t="n">
        <v>0</v>
      </c>
      <c r="EU101" t="n">
        <v>1</v>
      </c>
      <c r="EV101" t="n">
        <v>0</v>
      </c>
      <c r="EW101" t="n">
        <v/>
      </c>
      <c r="EX101" t="inlineStr">
        <is>
          <t>Anggota keluarga - Laki-laki</t>
        </is>
      </c>
      <c r="EY101" t="n">
        <v>1</v>
      </c>
      <c r="EZ101" t="n">
        <v>0</v>
      </c>
      <c r="FA101" t="n">
        <v>0</v>
      </c>
      <c r="FB101" t="n">
        <v/>
      </c>
      <c r="FC101" t="inlineStr">
        <is>
          <t>Setiap bulan</t>
        </is>
      </c>
      <c r="FD101" t="n">
        <v/>
      </c>
      <c r="FE101" t="inlineStr">
        <is>
          <t>Mengetahui</t>
        </is>
      </c>
      <c r="FF101" t="inlineStr">
        <is>
          <t>Selalu (setiap hari)</t>
        </is>
      </c>
      <c r="FG101" t="inlineStr">
        <is>
          <t>Mengetahui</t>
        </is>
      </c>
      <c r="FH101" t="inlineStr">
        <is>
          <t>Jarang (setiap bulan atau lebih)</t>
        </is>
      </c>
      <c r="FI101" t="inlineStr">
        <is>
          <t>Mengetahui</t>
        </is>
      </c>
      <c r="FJ101" t="inlineStr">
        <is>
          <t>Selalu (setiap hari)</t>
        </is>
      </c>
      <c r="FK101" t="inlineStr">
        <is>
          <t>Mengetahui</t>
        </is>
      </c>
      <c r="FL101" t="inlineStr">
        <is>
          <t>Sering (setiap minggu)</t>
        </is>
      </c>
      <c r="FM101" t="inlineStr">
        <is>
          <t>Mengetahui</t>
        </is>
      </c>
      <c r="FN101" t="inlineStr">
        <is>
          <t>Cukup sering (2 minggu sekali)</t>
        </is>
      </c>
      <c r="FO101" t="inlineStr">
        <is>
          <t>Mengetahui</t>
        </is>
      </c>
      <c r="FP101" t="inlineStr">
        <is>
          <t>Sering (setiap minggu)</t>
        </is>
      </c>
      <c r="FQ101" t="inlineStr">
        <is>
          <t>Mengetahui</t>
        </is>
      </c>
      <c r="FR101" t="inlineStr">
        <is>
          <t>Ya</t>
        </is>
      </c>
      <c r="FS101" t="inlineStr">
        <is>
          <t>Mengetahui</t>
        </is>
      </c>
      <c r="FT101" t="inlineStr">
        <is>
          <t>Ya, selalu</t>
        </is>
      </c>
      <c r="FU101" t="inlineStr">
        <is>
          <t>Laki-laki dewasa Perempuan dewasa</t>
        </is>
      </c>
      <c r="FV101" t="n">
        <v>1</v>
      </c>
      <c r="FW101" t="n">
        <v>1</v>
      </c>
      <c r="FX101" t="n">
        <v>0</v>
      </c>
      <c r="FY101" t="n">
        <v>0</v>
      </c>
      <c r="FZ101" t="inlineStr">
        <is>
          <t>Memahami</t>
        </is>
      </c>
      <c r="GA101" t="inlineStr">
        <is>
          <t>Pelatihan</t>
        </is>
      </c>
      <c r="GB101" t="n">
        <v>0</v>
      </c>
      <c r="GC101" t="n">
        <v>1</v>
      </c>
      <c r="GD101" t="n">
        <v>0</v>
      </c>
      <c r="GE101" t="n">
        <v>0</v>
      </c>
      <c r="GF101" t="n">
        <v/>
      </c>
      <c r="GG101" t="inlineStr">
        <is>
          <t>Sering</t>
        </is>
      </c>
      <c r="GH101" t="inlineStr">
        <is>
          <t>Ya</t>
        </is>
      </c>
      <c r="GI101" t="inlineStr">
        <is>
          <t>Tetangga</t>
        </is>
      </c>
      <c r="GJ101" t="n">
        <v>1</v>
      </c>
      <c r="GK101" t="n">
        <v>0</v>
      </c>
      <c r="GL101" t="n">
        <v>0</v>
      </c>
      <c r="GM101" t="n">
        <v>0</v>
      </c>
      <c r="GN101" t="n">
        <v/>
      </c>
      <c r="GO101" t="n">
        <v>9</v>
      </c>
      <c r="GP101" t="inlineStr">
        <is>
          <t>Sebagian</t>
        </is>
      </c>
      <c r="GQ101" t="inlineStr">
        <is>
          <t>LPG</t>
        </is>
      </c>
      <c r="GR101" t="n">
        <v>1</v>
      </c>
      <c r="GS101" t="n">
        <v>0</v>
      </c>
      <c r="GT101" t="n">
        <v>0</v>
      </c>
      <c r="GU101" t="n">
        <v>0</v>
      </c>
      <c r="GV101" t="n">
        <v>0</v>
      </c>
      <c r="GW101" t="n">
        <v>0</v>
      </c>
      <c r="GX101" t="n">
        <v>0</v>
      </c>
      <c r="GY101" t="n">
        <v/>
      </c>
      <c r="GZ101" t="inlineStr">
        <is>
          <t>Tidak</t>
        </is>
      </c>
      <c r="HA101" t="n">
        <v/>
      </c>
      <c r="HB101" t="n">
        <v/>
      </c>
      <c r="HC101" t="n">
        <v/>
      </c>
      <c r="HD101" t="n">
        <v/>
      </c>
      <c r="HE101" t="n">
        <v/>
      </c>
      <c r="HF101" t="n">
        <v/>
      </c>
      <c r="HG101" t="n">
        <v/>
      </c>
      <c r="HH101" t="n">
        <v/>
      </c>
      <c r="HI101" t="n">
        <v/>
      </c>
      <c r="HJ101" t="n">
        <v/>
      </c>
      <c r="HK101" t="n">
        <v/>
      </c>
      <c r="HL101" t="n">
        <v/>
      </c>
      <c r="HM101" t="n">
        <v/>
      </c>
      <c r="HN101" t="n">
        <v/>
      </c>
      <c r="HO101" t="n">
        <v/>
      </c>
      <c r="HP101" t="n">
        <v/>
      </c>
      <c r="HQ101" t="n">
        <v/>
      </c>
      <c r="HR101" t="n">
        <v/>
      </c>
      <c r="HS101" t="n">
        <v/>
      </c>
      <c r="HT101" t="n">
        <v/>
      </c>
      <c r="HU101" t="n">
        <v/>
      </c>
      <c r="HV101" t="n">
        <v/>
      </c>
      <c r="HW101" t="n">
        <v/>
      </c>
      <c r="HX101" t="n">
        <v/>
      </c>
      <c r="HY101" t="n">
        <v/>
      </c>
      <c r="HZ101" t="n">
        <v/>
      </c>
      <c r="IA101" t="n">
        <v>6</v>
      </c>
      <c r="IB101" t="n">
        <v>40000</v>
      </c>
      <c r="IC101" t="n">
        <v/>
      </c>
      <c r="ID101" t="n">
        <v/>
      </c>
      <c r="IE101" t="n">
        <v/>
      </c>
      <c r="IF101" t="n">
        <v/>
      </c>
      <c r="IG101" t="n">
        <v/>
      </c>
      <c r="IH101" t="n">
        <v/>
      </c>
      <c r="II101" t="n">
        <v/>
      </c>
      <c r="IJ101" t="n">
        <v/>
      </c>
      <c r="IK101" t="inlineStr">
        <is>
          <t>65-80 kg</t>
        </is>
      </c>
      <c r="IL101" t="inlineStr">
        <is>
          <t>1-3 jam</t>
        </is>
      </c>
      <c r="IM101" t="inlineStr">
        <is>
          <t>Ya</t>
        </is>
      </c>
      <c r="IN101" t="inlineStr">
        <is>
          <t>Ya</t>
        </is>
      </c>
      <c r="IO101" t="inlineStr">
        <is>
          <t>Jauh lebih bersih</t>
        </is>
      </c>
      <c r="IP101" t="n">
        <v/>
      </c>
      <c r="IQ101" t="inlineStr">
        <is>
          <t>Tidak pernah</t>
        </is>
      </c>
      <c r="IR101" t="n">
        <v/>
      </c>
      <c r="IS101" t="n">
        <v/>
      </c>
      <c r="IT101" t="n">
        <v/>
      </c>
      <c r="IU101" t="n">
        <v/>
      </c>
      <c r="IV101" t="n">
        <v/>
      </c>
      <c r="IW101" t="n">
        <v/>
      </c>
      <c r="IX101" t="n">
        <v/>
      </c>
      <c r="IY101" t="n">
        <v/>
      </c>
      <c r="IZ101" t="inlineStr">
        <is>
          <t>Tidak pernah</t>
        </is>
      </c>
      <c r="JA101" t="n">
        <v/>
      </c>
      <c r="JB101" t="n">
        <v/>
      </c>
      <c r="JC101" t="n">
        <v/>
      </c>
      <c r="JD101" t="n">
        <v/>
      </c>
      <c r="JE101" t="n">
        <v/>
      </c>
      <c r="JF101" t="n">
        <v/>
      </c>
      <c r="JG101" t="n">
        <v/>
      </c>
      <c r="JH101" t="n">
        <v/>
      </c>
      <c r="JI101" t="inlineStr">
        <is>
          <t>Tidak pernah</t>
        </is>
      </c>
      <c r="JJ101" t="n">
        <v/>
      </c>
      <c r="JK101" t="n">
        <v/>
      </c>
      <c r="JL101" t="n">
        <v/>
      </c>
      <c r="JM101" t="n">
        <v/>
      </c>
      <c r="JN101" t="n">
        <v/>
      </c>
      <c r="JO101" t="n">
        <v/>
      </c>
      <c r="JP101" t="n">
        <v/>
      </c>
      <c r="JQ101" t="n">
        <v/>
      </c>
      <c r="JR101" t="inlineStr">
        <is>
          <t>Tidak pernah</t>
        </is>
      </c>
      <c r="JS101" t="n">
        <v/>
      </c>
      <c r="JT101" t="n">
        <v/>
      </c>
      <c r="JU101" t="n">
        <v/>
      </c>
      <c r="JV101" t="n">
        <v/>
      </c>
      <c r="JW101" t="n">
        <v/>
      </c>
      <c r="JX101" t="n">
        <v/>
      </c>
      <c r="JY101" t="n">
        <v/>
      </c>
      <c r="JZ101" t="n">
        <v/>
      </c>
      <c r="KA101" t="inlineStr">
        <is>
          <t>Tidak pernah</t>
        </is>
      </c>
      <c r="KB101" t="n">
        <v/>
      </c>
      <c r="KC101" t="n">
        <v/>
      </c>
      <c r="KD101" t="n">
        <v/>
      </c>
      <c r="KE101" t="n">
        <v/>
      </c>
      <c r="KF101" t="n">
        <v/>
      </c>
      <c r="KG101" t="n">
        <v/>
      </c>
      <c r="KH101" t="n">
        <v/>
      </c>
      <c r="KI101" t="n">
        <v/>
      </c>
      <c r="KJ101" t="inlineStr">
        <is>
          <t>Tidak pernah</t>
        </is>
      </c>
      <c r="KK101" t="n">
        <v/>
      </c>
      <c r="KL101" t="n">
        <v/>
      </c>
      <c r="KM101" t="n">
        <v/>
      </c>
      <c r="KN101" t="n">
        <v/>
      </c>
      <c r="KO101" t="n">
        <v/>
      </c>
      <c r="KP101" t="n">
        <v/>
      </c>
      <c r="KQ101" t="n">
        <v/>
      </c>
      <c r="KR101" t="n">
        <v/>
      </c>
      <c r="KS101" t="inlineStr">
        <is>
          <t>Jauh lebih baik</t>
        </is>
      </c>
      <c r="KT101" t="inlineStr">
        <is>
          <t>0-1 kali</t>
        </is>
      </c>
      <c r="KU101" t="inlineStr">
        <is>
          <t>0-1 kali</t>
        </is>
      </c>
      <c r="KV101" t="inlineStr">
        <is>
          <t>Anak-anak (0-18 tahun)</t>
        </is>
      </c>
      <c r="KW101" t="n">
        <v>0</v>
      </c>
      <c r="KX101" t="n">
        <v>0</v>
      </c>
      <c r="KY101" t="n">
        <v>1</v>
      </c>
      <c r="KZ101" t="n">
        <v>0</v>
      </c>
      <c r="LA101" t="inlineStr">
        <is>
          <t>Cukup membaik</t>
        </is>
      </c>
      <c r="LB101" t="inlineStr">
        <is>
          <t>Jauh lebih baik</t>
        </is>
      </c>
      <c r="LC101" t="n">
        <v>4</v>
      </c>
      <c r="LD101" t="n">
        <v>3</v>
      </c>
      <c r="LE101" t="n">
        <v>0</v>
      </c>
      <c r="LF101" t="n">
        <v>0</v>
      </c>
      <c r="LG101" t="inlineStr">
        <is>
          <t>Ya</t>
        </is>
      </c>
      <c r="LH101" t="n">
        <v>100000</v>
      </c>
      <c r="LI101" t="n">
        <v/>
      </c>
      <c r="LJ101" t="inlineStr">
        <is>
          <t>Tabungan Kebutuhan rumah tangga</t>
        </is>
      </c>
      <c r="LK101" t="n">
        <v>1</v>
      </c>
      <c r="LL101" t="n">
        <v>0</v>
      </c>
      <c r="LM101" t="n">
        <v>0</v>
      </c>
      <c r="LN101" t="n">
        <v>0</v>
      </c>
      <c r="LO101" t="n">
        <v>1</v>
      </c>
      <c r="LP101" t="n">
        <v>0</v>
      </c>
      <c r="LQ101" t="n">
        <v>0</v>
      </c>
      <c r="LR101" t="n">
        <v/>
      </c>
      <c r="LS101" t="n">
        <v>5</v>
      </c>
      <c r="LT101" t="n">
        <v>5</v>
      </c>
      <c r="LU101" t="n">
        <v>0</v>
      </c>
      <c r="LV101" t="n">
        <v>5</v>
      </c>
      <c r="LW101" t="n">
        <v>5</v>
      </c>
      <c r="LX101" t="n">
        <v>0</v>
      </c>
      <c r="LY101" t="n">
        <v>5</v>
      </c>
      <c r="LZ101" t="n">
        <v>5</v>
      </c>
      <c r="MA101" t="n">
        <v>0</v>
      </c>
      <c r="MB101" t="inlineStr">
        <is>
          <t>Ya</t>
        </is>
      </c>
      <c r="MC101" t="n">
        <v>0</v>
      </c>
      <c r="MD101" t="n">
        <v>0</v>
      </c>
      <c r="ME101" t="n">
        <v>0</v>
      </c>
      <c r="MF101" t="n">
        <v>0</v>
      </c>
      <c r="MG101" t="n">
        <v>0</v>
      </c>
      <c r="MH101" t="n">
        <v>0</v>
      </c>
      <c r="MI101" t="inlineStr">
        <is>
          <t>Istirahat</t>
        </is>
      </c>
      <c r="MJ101" t="n">
        <v>0</v>
      </c>
      <c r="MK101" t="n">
        <v>0</v>
      </c>
      <c r="ML101" t="n">
        <v>1</v>
      </c>
      <c r="MM101" t="n">
        <v>0</v>
      </c>
      <c r="MN101" t="n">
        <v>0</v>
      </c>
      <c r="MO101" t="n">
        <v>0</v>
      </c>
      <c r="MP101" t="n">
        <v/>
      </c>
      <c r="MQ101" t="n">
        <v/>
      </c>
      <c r="MR101" t="inlineStr">
        <is>
          <t>Istirahat</t>
        </is>
      </c>
      <c r="MS101" t="n">
        <v/>
      </c>
      <c r="MT101" t="inlineStr">
        <is>
          <t>Istirahat</t>
        </is>
      </c>
      <c r="MU101" t="inlineStr">
        <is>
          <t>Tidak</t>
        </is>
      </c>
      <c r="MV101" t="n">
        <v/>
      </c>
      <c r="MW101" t="n">
        <v/>
      </c>
      <c r="MX101" t="n">
        <v/>
      </c>
      <c r="MY101" t="n">
        <v/>
      </c>
      <c r="MZ101" t="n">
        <v/>
      </c>
      <c r="NA101" t="n">
        <v/>
      </c>
      <c r="NB101" t="n">
        <v/>
      </c>
      <c r="NC101" t="n">
        <v/>
      </c>
      <c r="ND101" t="n">
        <v/>
      </c>
      <c r="NE101" t="n">
        <v/>
      </c>
      <c r="NF101" t="n">
        <v/>
      </c>
      <c r="NG101" t="n">
        <v/>
      </c>
      <c r="NH101" t="n">
        <v/>
      </c>
      <c r="NI101" t="n">
        <v/>
      </c>
      <c r="NJ101" t="n">
        <v/>
      </c>
      <c r="NK101" t="n">
        <v/>
      </c>
      <c r="NL101" t="inlineStr">
        <is>
          <t>Ya</t>
        </is>
      </c>
      <c r="NM101" t="inlineStr">
        <is>
          <t>Kombinasi dana mandiri dan dana hibah</t>
        </is>
      </c>
      <c r="NN101" t="inlineStr">
        <is>
          <t>9.000.001-11.000.000</t>
        </is>
      </c>
      <c r="NO101" t="inlineStr">
        <is>
          <t>Yayasan Rumah Energi atau BIRU</t>
        </is>
      </c>
      <c r="NP101" t="n">
        <v/>
      </c>
      <c r="NQ101" t="n">
        <v/>
      </c>
      <c r="NR101" t="n">
        <v/>
      </c>
      <c r="NS101" t="n">
        <v/>
      </c>
      <c r="NT101" t="n">
        <v/>
      </c>
      <c r="NU101" t="n">
        <v/>
      </c>
      <c r="NV101" t="inlineStr">
        <is>
          <t>Anggota keluarga - Laki-laki dewasa</t>
        </is>
      </c>
      <c r="NW101" t="n">
        <v/>
      </c>
      <c r="NX101" t="inlineStr">
        <is>
          <t>Sangat meningkat</t>
        </is>
      </c>
      <c r="NY101" t="n">
        <v>90</v>
      </c>
      <c r="NZ101" t="n">
        <v>60</v>
      </c>
      <c r="OA101" t="n">
        <v>0</v>
      </c>
      <c r="OB101" t="n">
        <v>90</v>
      </c>
      <c r="OC101" t="n">
        <v>60</v>
      </c>
      <c r="OD101" t="n">
        <v>0</v>
      </c>
      <c r="OE101" t="inlineStr">
        <is>
          <t>Jauh lebih baik</t>
        </is>
      </c>
      <c r="OF101" t="inlineStr">
        <is>
          <t>Lebih baik (beda waktu memasak 5-30 menit, ATAU tidak lagi ada rasa/bau makanan yang berubah, ATAU alasan lainnya)</t>
        </is>
      </c>
      <c r="OG101" t="inlineStr">
        <is>
          <t>Ya</t>
        </is>
      </c>
      <c r="OH101" t="n">
        <v>0</v>
      </c>
      <c r="OI101" t="n">
        <v>4</v>
      </c>
      <c r="OJ101" t="n">
        <v>0</v>
      </c>
      <c r="OK101" t="n">
        <v>0</v>
      </c>
      <c r="OL101" t="n">
        <v>0</v>
      </c>
      <c r="OM101" t="n">
        <v>0</v>
      </c>
      <c r="ON101" t="n">
        <v>0</v>
      </c>
      <c r="OO101" t="n">
        <v>0</v>
      </c>
      <c r="OP101" t="inlineStr">
        <is>
          <t>Sapi perah</t>
        </is>
      </c>
      <c r="OQ101" t="n">
        <v>0</v>
      </c>
      <c r="OR101" t="n">
        <v>1</v>
      </c>
      <c r="OS101" t="n">
        <v>0</v>
      </c>
      <c r="OT101" t="n">
        <v>0</v>
      </c>
      <c r="OU101" t="n">
        <v>0</v>
      </c>
      <c r="OV101" t="n">
        <v>0</v>
      </c>
      <c r="OW101" t="n">
        <v>0</v>
      </c>
      <c r="OX101" t="n">
        <v>0</v>
      </c>
      <c r="OY101" t="n">
        <v>0</v>
      </c>
      <c r="OZ101" t="inlineStr">
        <is>
          <t>Sapi perah</t>
        </is>
      </c>
      <c r="PA101" t="n">
        <v>0</v>
      </c>
      <c r="PB101" t="n">
        <v>1</v>
      </c>
      <c r="PC101" t="n">
        <v>0</v>
      </c>
      <c r="PD101" t="n">
        <v>0</v>
      </c>
      <c r="PE101" t="n">
        <v>0</v>
      </c>
      <c r="PF101" t="n">
        <v>0</v>
      </c>
      <c r="PG101" t="n">
        <v>0</v>
      </c>
      <c r="PH101" t="n">
        <v>0</v>
      </c>
      <c r="PI101" t="n">
        <v>0</v>
      </c>
      <c r="PJ101" t="inlineStr">
        <is>
          <t>Sapi perah</t>
        </is>
      </c>
      <c r="PK101" t="n">
        <v>0</v>
      </c>
      <c r="PL101" t="n">
        <v>1</v>
      </c>
      <c r="PM101" t="n">
        <v>0</v>
      </c>
      <c r="PN101" t="n">
        <v>0</v>
      </c>
      <c r="PO101" t="n">
        <v>0</v>
      </c>
      <c r="PP101" t="n">
        <v>0</v>
      </c>
      <c r="PQ101" t="n">
        <v>0</v>
      </c>
      <c r="PR101" t="n">
        <v>0</v>
      </c>
      <c r="PS101" t="n">
        <v>0</v>
      </c>
      <c r="PT101" t="n">
        <v/>
      </c>
      <c r="PU101" t="n">
        <v/>
      </c>
      <c r="PV101" t="n">
        <v/>
      </c>
      <c r="PW101" t="n">
        <v/>
      </c>
      <c r="PX101" t="n">
        <v/>
      </c>
      <c r="PY101" t="n">
        <v/>
      </c>
      <c r="PZ101" t="n">
        <v/>
      </c>
      <c r="QA101" t="n">
        <v/>
      </c>
      <c r="QB101" t="n">
        <v/>
      </c>
      <c r="QC101" t="n">
        <v/>
      </c>
      <c r="QD101" t="n">
        <v/>
      </c>
      <c r="QE101" t="inlineStr">
        <is>
          <t>1-Disebarkan ke lahan terbuka</t>
        </is>
      </c>
      <c r="QF101" t="n">
        <v>0</v>
      </c>
      <c r="QG101" t="n">
        <v>0</v>
      </c>
      <c r="QH101" t="n">
        <v>0</v>
      </c>
      <c r="QI101" t="n">
        <v>0</v>
      </c>
      <c r="QJ101" t="n">
        <v>0</v>
      </c>
      <c r="QK101" t="n">
        <v>1</v>
      </c>
      <c r="QL101" t="n">
        <v>0</v>
      </c>
      <c r="QM101" t="n">
        <v>0</v>
      </c>
      <c r="QN101" t="n">
        <v>0</v>
      </c>
      <c r="QO101" t="n">
        <v/>
      </c>
      <c r="QP101" t="n">
        <v/>
      </c>
      <c r="QQ101" t="n">
        <v/>
      </c>
      <c r="QR101" t="n">
        <v/>
      </c>
      <c r="QS101" t="n">
        <v/>
      </c>
      <c r="QT101" t="n">
        <v/>
      </c>
      <c r="QU101" t="n">
        <v/>
      </c>
      <c r="QV101" t="n">
        <v/>
      </c>
      <c r="QW101" t="n">
        <v/>
      </c>
      <c r="QX101" t="n">
        <v/>
      </c>
      <c r="QY101" t="n">
        <v/>
      </c>
      <c r="QZ101" t="n">
        <v/>
      </c>
      <c r="RA101" t="n">
        <v/>
      </c>
      <c r="RB101" t="n">
        <v/>
      </c>
      <c r="RC101" t="n">
        <v/>
      </c>
      <c r="RD101" t="n">
        <v/>
      </c>
      <c r="RE101" t="n">
        <v/>
      </c>
      <c r="RF101" t="n">
        <v/>
      </c>
      <c r="RG101" t="n">
        <v/>
      </c>
      <c r="RH101" t="n">
        <v/>
      </c>
      <c r="RI101" t="n">
        <v/>
      </c>
      <c r="RJ101" t="n">
        <v/>
      </c>
      <c r="RK101" t="n">
        <v/>
      </c>
      <c r="RL101" t="n">
        <v/>
      </c>
      <c r="RM101" t="n">
        <v/>
      </c>
      <c r="RN101" t="n">
        <v/>
      </c>
      <c r="RO101" t="n">
        <v/>
      </c>
      <c r="RP101" t="n">
        <v/>
      </c>
      <c r="RQ101" t="n">
        <v/>
      </c>
      <c r="RR101" t="n">
        <v/>
      </c>
      <c r="RS101" t="n">
        <v/>
      </c>
      <c r="RT101" t="n">
        <v/>
      </c>
      <c r="RU101" t="n">
        <v/>
      </c>
      <c r="RV101" t="n">
        <v/>
      </c>
      <c r="RW101" t="n">
        <v/>
      </c>
      <c r="RX101" t="n">
        <v/>
      </c>
      <c r="RY101" t="n">
        <v/>
      </c>
      <c r="RZ101" t="n">
        <v/>
      </c>
      <c r="SA101" t="n">
        <v/>
      </c>
      <c r="SB101" t="n">
        <v/>
      </c>
      <c r="SC101" t="n">
        <v/>
      </c>
      <c r="SD101" t="n">
        <v/>
      </c>
      <c r="SE101" t="n">
        <v/>
      </c>
      <c r="SF101" t="n">
        <v/>
      </c>
      <c r="SG101" t="n">
        <v/>
      </c>
      <c r="SH101" t="n">
        <v/>
      </c>
      <c r="SI101" t="n">
        <v/>
      </c>
      <c r="SJ101" t="n">
        <v/>
      </c>
      <c r="SK101" t="n">
        <v/>
      </c>
      <c r="SL101" t="n">
        <v/>
      </c>
      <c r="SM101" t="n">
        <v/>
      </c>
      <c r="SN101" t="n">
        <v/>
      </c>
      <c r="SO101" t="n">
        <v/>
      </c>
      <c r="SP101" t="n">
        <v/>
      </c>
      <c r="SQ101" t="n">
        <v/>
      </c>
      <c r="SR101" t="n">
        <v/>
      </c>
      <c r="SS101" t="n">
        <v/>
      </c>
      <c r="ST101" t="n">
        <v/>
      </c>
      <c r="SU101" t="n">
        <v/>
      </c>
      <c r="SV101" t="n">
        <v/>
      </c>
      <c r="SW101" t="n">
        <v/>
      </c>
      <c r="SX101" t="n">
        <v/>
      </c>
      <c r="SY101" t="n">
        <v/>
      </c>
      <c r="SZ101" t="n">
        <v>3</v>
      </c>
      <c r="TA101" t="n">
        <v/>
      </c>
      <c r="TB101" t="n">
        <v/>
      </c>
      <c r="TC101" t="n">
        <v/>
      </c>
      <c r="TD101" t="n">
        <v/>
      </c>
      <c r="TE101" t="n">
        <v/>
      </c>
      <c r="TF101" t="n">
        <v/>
      </c>
      <c r="TG101" t="n">
        <v/>
      </c>
      <c r="TH101" t="n">
        <v/>
      </c>
      <c r="TI101" t="n">
        <v/>
      </c>
      <c r="TJ101" t="n">
        <v/>
      </c>
      <c r="TK101" t="n">
        <v/>
      </c>
      <c r="TL101" t="n">
        <v/>
      </c>
      <c r="TM101" t="n">
        <v/>
      </c>
      <c r="TN101" t="n">
        <v/>
      </c>
      <c r="TO101" t="n">
        <v/>
      </c>
      <c r="TP101" t="n">
        <v/>
      </c>
      <c r="TQ101" t="n">
        <v/>
      </c>
      <c r="TR101" t="n">
        <v/>
      </c>
      <c r="TS101" t="n">
        <v/>
      </c>
      <c r="TT101" t="n">
        <v/>
      </c>
      <c r="TU101" t="n">
        <v/>
      </c>
      <c r="TV101" t="n">
        <v/>
      </c>
      <c r="TW101" t="n">
        <v/>
      </c>
      <c r="TX101" t="n">
        <v/>
      </c>
      <c r="TY101" t="n">
        <v/>
      </c>
      <c r="TZ101" t="n">
        <v/>
      </c>
      <c r="UA101" t="n">
        <v/>
      </c>
      <c r="UB101" t="n">
        <v/>
      </c>
      <c r="UC101" t="n">
        <v/>
      </c>
      <c r="UD101" t="n">
        <v/>
      </c>
      <c r="UE101" t="n">
        <v/>
      </c>
      <c r="UF101" t="n">
        <v/>
      </c>
      <c r="UG101" t="n">
        <v/>
      </c>
      <c r="UH101" t="n">
        <v/>
      </c>
      <c r="UI101" t="n">
        <v/>
      </c>
      <c r="UJ101" t="n">
        <v/>
      </c>
      <c r="UK101" t="n">
        <v/>
      </c>
      <c r="UL101" t="n">
        <v/>
      </c>
      <c r="UM101" t="n">
        <v/>
      </c>
      <c r="UN101" t="n">
        <v/>
      </c>
      <c r="UO101" t="n">
        <v/>
      </c>
      <c r="UP101" t="n">
        <v/>
      </c>
      <c r="UQ101" t="n">
        <v/>
      </c>
      <c r="UR101" t="n">
        <v/>
      </c>
      <c r="US101" t="n">
        <v/>
      </c>
      <c r="UT101" t="n">
        <v/>
      </c>
      <c r="UU101" t="n">
        <v/>
      </c>
      <c r="UV101" t="inlineStr">
        <is>
          <t>Pemberian pakan di kandang</t>
        </is>
      </c>
      <c r="UW101" t="n">
        <v/>
      </c>
      <c r="UX101" t="n">
        <v/>
      </c>
      <c r="UY101" t="n">
        <v/>
      </c>
      <c r="UZ101" t="n">
        <v/>
      </c>
      <c r="VA101" t="n">
        <v/>
      </c>
      <c r="VB101" t="n">
        <v/>
      </c>
      <c r="VC101" t="n">
        <v/>
      </c>
      <c r="VD101" t="inlineStr">
        <is>
          <t>Sangat jarang (&gt;1 bulan sekali)</t>
        </is>
      </c>
      <c r="VE101" t="n">
        <v/>
      </c>
      <c r="VF101" t="n">
        <v/>
      </c>
      <c r="VG101" t="n">
        <v/>
      </c>
      <c r="VH101" t="n">
        <v/>
      </c>
      <c r="VI101" t="n">
        <v/>
      </c>
      <c r="VJ101" t="n">
        <v/>
      </c>
      <c r="VK101" t="n">
        <v/>
      </c>
      <c r="VL101" t="inlineStr">
        <is>
          <t>Sangat sering (&gt;1 kali sehari)</t>
        </is>
      </c>
      <c r="VM101" t="n">
        <v/>
      </c>
      <c r="VN101" t="n">
        <v/>
      </c>
      <c r="VO101" t="n">
        <v/>
      </c>
      <c r="VP101" t="n">
        <v/>
      </c>
      <c r="VQ101" t="n">
        <v/>
      </c>
      <c r="VR101" t="n">
        <v/>
      </c>
      <c r="VS101" t="n">
        <v/>
      </c>
      <c r="VT101" t="n">
        <v/>
      </c>
      <c r="VU101" t="n">
        <v/>
      </c>
      <c r="VV101" t="n">
        <v/>
      </c>
      <c r="VW101" t="n">
        <v/>
      </c>
      <c r="VX101" t="n">
        <v/>
      </c>
      <c r="VY101" t="n">
        <v/>
      </c>
      <c r="VZ101" t="n">
        <v/>
      </c>
      <c r="WA101" t="n">
        <v/>
      </c>
      <c r="WB101" t="n">
        <v/>
      </c>
      <c r="WC101" t="n">
        <v/>
      </c>
      <c r="WD101" t="n">
        <v/>
      </c>
      <c r="WE101" t="n">
        <v/>
      </c>
      <c r="WF101" t="inlineStr">
        <is>
          <t>6-Digester biogas</t>
        </is>
      </c>
      <c r="WG101" t="n">
        <v>0</v>
      </c>
      <c r="WH101" t="n">
        <v>0</v>
      </c>
      <c r="WI101" t="n">
        <v>0</v>
      </c>
      <c r="WJ101" t="n">
        <v>0</v>
      </c>
      <c r="WK101" t="n">
        <v>0</v>
      </c>
      <c r="WL101" t="n">
        <v>0</v>
      </c>
      <c r="WM101" t="n">
        <v>0</v>
      </c>
      <c r="WN101" t="n">
        <v>0</v>
      </c>
      <c r="WO101" t="n">
        <v>0</v>
      </c>
      <c r="WP101" t="n">
        <v>1</v>
      </c>
      <c r="WQ101" t="n">
        <v>0</v>
      </c>
      <c r="WR101" t="n">
        <v>0</v>
      </c>
      <c r="WS101" t="n">
        <v/>
      </c>
      <c r="WT101" t="n">
        <v/>
      </c>
      <c r="WU101" t="n">
        <v/>
      </c>
      <c r="WV101" t="n">
        <v/>
      </c>
      <c r="WW101" t="n">
        <v/>
      </c>
      <c r="WX101" t="n">
        <v/>
      </c>
      <c r="WY101" t="n">
        <v/>
      </c>
      <c r="WZ101" t="n">
        <v/>
      </c>
      <c r="XA101" t="n">
        <v/>
      </c>
      <c r="XB101" t="n">
        <v/>
      </c>
      <c r="XC101" t="n">
        <v/>
      </c>
      <c r="XD101" t="n">
        <v/>
      </c>
      <c r="XE101" t="n">
        <v/>
      </c>
      <c r="XF101" t="n">
        <v/>
      </c>
      <c r="XG101" t="n">
        <v/>
      </c>
      <c r="XH101" t="n">
        <v/>
      </c>
      <c r="XI101" t="n">
        <v/>
      </c>
      <c r="XJ101" t="n">
        <v/>
      </c>
      <c r="XK101" t="n">
        <v/>
      </c>
      <c r="XL101" t="n">
        <v/>
      </c>
      <c r="XM101" t="n">
        <v/>
      </c>
      <c r="XN101" t="n">
        <v/>
      </c>
      <c r="XO101" t="n">
        <v/>
      </c>
      <c r="XP101" t="n">
        <v/>
      </c>
      <c r="XQ101" t="n">
        <v/>
      </c>
      <c r="XR101" t="n">
        <v/>
      </c>
      <c r="XS101" t="n">
        <v/>
      </c>
      <c r="XT101" t="n">
        <v/>
      </c>
      <c r="XU101" t="n">
        <v/>
      </c>
      <c r="XV101" t="n">
        <v/>
      </c>
      <c r="XW101" t="n">
        <v/>
      </c>
      <c r="XX101" t="n">
        <v/>
      </c>
      <c r="XY101" t="n">
        <v/>
      </c>
      <c r="XZ101" t="n">
        <v/>
      </c>
      <c r="YA101" t="n">
        <v/>
      </c>
      <c r="YB101" t="n">
        <v/>
      </c>
      <c r="YC101" t="n">
        <v/>
      </c>
      <c r="YD101" t="n">
        <v/>
      </c>
      <c r="YE101" t="n">
        <v/>
      </c>
      <c r="YF101" t="n">
        <v/>
      </c>
      <c r="YG101" t="n">
        <v/>
      </c>
      <c r="YH101" t="n">
        <v/>
      </c>
      <c r="YI101" t="n">
        <v/>
      </c>
      <c r="YJ101" t="n">
        <v/>
      </c>
      <c r="YK101" t="n">
        <v/>
      </c>
      <c r="YL101" t="n">
        <v/>
      </c>
      <c r="YM101" t="n">
        <v/>
      </c>
      <c r="YN101" t="n">
        <v/>
      </c>
      <c r="YO101" t="n">
        <v/>
      </c>
      <c r="YP101" t="n">
        <v/>
      </c>
      <c r="YQ101" t="n">
        <v/>
      </c>
      <c r="YR101" t="n">
        <v/>
      </c>
      <c r="YS101" t="n">
        <v/>
      </c>
      <c r="YT101" t="n">
        <v/>
      </c>
      <c r="YU101" t="n">
        <v/>
      </c>
      <c r="YV101" t="n">
        <v/>
      </c>
      <c r="YW101" t="n">
        <v/>
      </c>
      <c r="YX101" t="n">
        <v/>
      </c>
      <c r="YY101" t="n">
        <v/>
      </c>
      <c r="YZ101" t="n">
        <v/>
      </c>
      <c r="ZA101" t="n">
        <v/>
      </c>
      <c r="ZB101" t="n">
        <v/>
      </c>
      <c r="ZC101" t="n">
        <v/>
      </c>
      <c r="ZD101" t="n">
        <v/>
      </c>
      <c r="ZE101" t="n">
        <v/>
      </c>
      <c r="ZF101" t="n">
        <v/>
      </c>
      <c r="ZG101" t="n">
        <v/>
      </c>
      <c r="ZH101" t="n">
        <v/>
      </c>
      <c r="ZI101" t="n">
        <v/>
      </c>
      <c r="ZJ101" t="n">
        <v/>
      </c>
      <c r="ZK101" t="n">
        <v/>
      </c>
      <c r="ZL101" t="n">
        <v/>
      </c>
      <c r="ZM101" t="n">
        <v/>
      </c>
      <c r="ZN101" t="n">
        <v/>
      </c>
      <c r="ZO101" t="n">
        <v>100</v>
      </c>
      <c r="ZP101" t="n">
        <v/>
      </c>
      <c r="ZQ101" t="n">
        <v/>
      </c>
      <c r="ZR101" t="n">
        <v/>
      </c>
      <c r="ZS101" t="n">
        <v/>
      </c>
      <c r="ZT101" t="n">
        <v/>
      </c>
      <c r="ZU101" t="n">
        <v/>
      </c>
      <c r="ZV101" t="n">
        <v/>
      </c>
      <c r="ZW101" t="n">
        <v>3</v>
      </c>
      <c r="ZX101" t="n">
        <v/>
      </c>
      <c r="ZY101" t="n">
        <v/>
      </c>
      <c r="ZZ101" t="n">
        <v/>
      </c>
      <c r="AAA101" t="n">
        <v/>
      </c>
      <c r="AAB101" t="n">
        <v/>
      </c>
      <c r="AAC101" t="n">
        <v/>
      </c>
      <c r="AAD101" t="n">
        <v/>
      </c>
      <c r="AAE101" t="inlineStr">
        <is>
          <t>Pakan segar (misal: rumput)</t>
        </is>
      </c>
      <c r="AAF101" t="n">
        <v/>
      </c>
      <c r="AAG101" t="n">
        <v/>
      </c>
      <c r="AAH101" t="n">
        <v/>
      </c>
      <c r="AAI101" t="n">
        <v/>
      </c>
      <c r="AAJ101" t="n">
        <v/>
      </c>
      <c r="AAK101" t="n">
        <v/>
      </c>
      <c r="AAL101" t="inlineStr">
        <is>
          <t>Ya</t>
        </is>
      </c>
      <c r="AAM101" t="inlineStr">
        <is>
          <t>Padat</t>
        </is>
      </c>
      <c r="AAN101" t="n">
        <v>1</v>
      </c>
      <c r="AAO101" t="n">
        <v>0</v>
      </c>
      <c r="AAP101" t="n">
        <v/>
      </c>
      <c r="AAQ101" t="n">
        <v>50</v>
      </c>
      <c r="AAR101" t="inlineStr">
        <is>
          <t>Ya</t>
        </is>
      </c>
      <c r="AAS101" t="inlineStr">
        <is>
          <t>Mengetahui</t>
        </is>
      </c>
      <c r="AAT101" t="inlineStr">
        <is>
          <t>Dibuang ke lahan sekitar kandang - yg ditanami tanaman</t>
        </is>
      </c>
      <c r="AAU101" t="n">
        <v>0</v>
      </c>
      <c r="AAV101" t="n">
        <v>0</v>
      </c>
      <c r="AAW101" t="n">
        <v>0</v>
      </c>
      <c r="AAX101" t="n">
        <v>1</v>
      </c>
      <c r="AAY101" t="n">
        <v>0</v>
      </c>
      <c r="AAZ101" t="n">
        <v>0</v>
      </c>
      <c r="ABA101" t="n">
        <v>0</v>
      </c>
      <c r="ABB101" t="n">
        <v/>
      </c>
      <c r="ABC101" t="n">
        <v/>
      </c>
      <c r="ABD101" t="n">
        <v/>
      </c>
      <c r="ABE101" t="n">
        <v/>
      </c>
      <c r="ABF101" t="n">
        <v/>
      </c>
      <c r="ABG101" t="n">
        <v/>
      </c>
      <c r="ABH101" t="n">
        <v/>
      </c>
      <c r="ABI101" t="n">
        <v/>
      </c>
      <c r="ABJ101" t="n">
        <v/>
      </c>
      <c r="ABK101" t="n">
        <v/>
      </c>
      <c r="ABL101" t="n">
        <v/>
      </c>
      <c r="ABM101" t="n">
        <v/>
      </c>
      <c r="ABN101" t="n">
        <v/>
      </c>
      <c r="ABO101" t="n">
        <v/>
      </c>
      <c r="ABP101" t="n">
        <v/>
      </c>
      <c r="ABQ101" t="inlineStr">
        <is>
          <t>Rumput</t>
        </is>
      </c>
      <c r="ABR101" t="inlineStr">
        <is>
          <t>Jarang (1 bulan sekali)</t>
        </is>
      </c>
      <c r="ABS101" t="n">
        <v/>
      </c>
      <c r="ABT101" t="n">
        <v>200</v>
      </c>
      <c r="ABU101" t="n">
        <v/>
      </c>
      <c r="ABV101" t="n">
        <v/>
      </c>
      <c r="ABW101" t="n">
        <v/>
      </c>
      <c r="ABX101" t="n">
        <v/>
      </c>
      <c r="ABY101" t="n">
        <v/>
      </c>
      <c r="ABZ101" t="n">
        <v/>
      </c>
      <c r="ACA101" t="n">
        <v/>
      </c>
      <c r="ACB101" t="n">
        <v/>
      </c>
      <c r="ACC101" t="n">
        <v/>
      </c>
      <c r="ACD101" t="n">
        <v/>
      </c>
      <c r="ACE101" t="n">
        <v/>
      </c>
      <c r="ACF101" t="n">
        <v/>
      </c>
      <c r="ACG101" t="n">
        <v/>
      </c>
      <c r="ACH101" t="n">
        <v/>
      </c>
      <c r="ACI101" t="n">
        <v/>
      </c>
      <c r="ACJ101" t="n">
        <v/>
      </c>
      <c r="ACK101" t="inlineStr">
        <is>
          <t>Lainnya</t>
        </is>
      </c>
      <c r="ACL101" t="n">
        <v>0</v>
      </c>
      <c r="ACM101" t="n">
        <v>0</v>
      </c>
      <c r="ACN101" t="n">
        <v>0</v>
      </c>
      <c r="ACO101" t="n">
        <v>0</v>
      </c>
      <c r="ACP101" t="n">
        <v>0</v>
      </c>
      <c r="ACQ101" t="n">
        <v>0</v>
      </c>
      <c r="ACR101" t="n">
        <v>1</v>
      </c>
      <c r="ACS101" t="inlineStr">
        <is>
          <t>Menggunakan pupuk kandang</t>
        </is>
      </c>
      <c r="ACT101" t="inlineStr">
        <is>
          <t>X</t>
        </is>
      </c>
      <c r="ACU101" t="inlineStr">
        <is>
          <t>Manfaat besar dan membantu kehidupan sehari-hari</t>
        </is>
      </c>
      <c r="ACV101" t="inlineStr">
        <is>
          <t>Sama saja</t>
        </is>
      </c>
      <c r="ACW101" t="inlineStr">
        <is>
          <t>Anggota keluarga - Perempuan dewasa</t>
        </is>
      </c>
      <c r="ACX101" t="inlineStr">
        <is>
          <t>Setuju</t>
        </is>
      </c>
      <c r="ACY101" t="inlineStr">
        <is>
          <t>Anggota keluarga - Laki-laki dewasa Anggota keluarga - Perempuan dewasa</t>
        </is>
      </c>
      <c r="ACZ101" t="n">
        <v>1</v>
      </c>
      <c r="ADA101" t="n">
        <v>1</v>
      </c>
      <c r="ADB101" t="n">
        <v>0</v>
      </c>
      <c r="ADC101" t="n">
        <v>0</v>
      </c>
      <c r="ADD101" t="inlineStr">
        <is>
          <t>Puas</t>
        </is>
      </c>
      <c r="ADE101" t="inlineStr">
        <is>
          <t>Puas</t>
        </is>
      </c>
      <c r="ADF101" t="inlineStr">
        <is>
          <t>Puas</t>
        </is>
      </c>
      <c r="ADG101" t="inlineStr">
        <is>
          <t>Sangat puas</t>
        </is>
      </c>
      <c r="ADH101" t="inlineStr">
        <is>
          <t>Ya</t>
        </is>
      </c>
      <c r="ADI101" t="inlineStr">
        <is>
          <t>Kompor dan perbaikan bak</t>
        </is>
      </c>
      <c r="ADJ101" t="inlineStr">
        <is>
          <t>Puas</t>
        </is>
      </c>
      <c r="ADK101" t="n">
        <v/>
      </c>
      <c r="ADL101" t="n">
        <v/>
      </c>
      <c r="ADM101" t="n">
        <v/>
      </c>
      <c r="ADN101" t="n">
        <v/>
      </c>
      <c r="ADO101" t="n">
        <v/>
      </c>
      <c r="ADP101" t="n">
        <v/>
      </c>
      <c r="ADQ101" t="n">
        <v/>
      </c>
      <c r="ADR101" t="n">
        <v/>
      </c>
      <c r="ADS101" t="n">
        <v/>
      </c>
      <c r="ADT101" t="n">
        <v/>
      </c>
      <c r="ADU101" t="inlineStr">
        <is>
          <t>Menghubungi CPO atau pendamping</t>
        </is>
      </c>
      <c r="ADV101" t="n">
        <v>0</v>
      </c>
      <c r="ADW101" t="n">
        <v>0</v>
      </c>
      <c r="ADX101" t="n">
        <v>0</v>
      </c>
      <c r="ADY101" t="n">
        <v>0</v>
      </c>
      <c r="ADZ101" t="n">
        <v>1</v>
      </c>
      <c r="AEA101" t="n">
        <v>0</v>
      </c>
      <c r="AEB101" t="n">
        <v>0</v>
      </c>
      <c r="AEC101" t="n">
        <v>0</v>
      </c>
      <c r="AED101" t="inlineStr">
        <is>
          <t>X</t>
        </is>
      </c>
      <c r="AEE101" t="inlineStr">
        <is>
          <t>Laki-laki dewasa</t>
        </is>
      </c>
      <c r="AEF101" t="n">
        <v/>
      </c>
      <c r="AEG101" t="inlineStr">
        <is>
          <t>Menelepon atau WA langsung</t>
        </is>
      </c>
      <c r="AEH101" t="n">
        <v/>
      </c>
      <c r="AEI101" t="inlineStr">
        <is>
          <t>Tidak.</t>
        </is>
      </c>
      <c r="AEJ101" t="inlineStr">
        <is>
          <t>Ya, selalu</t>
        </is>
      </c>
      <c r="AEK101" t="inlineStr">
        <is>
          <t>Pengurangan pengeluaran rumah tangga (bahan bakar minyak, pupuk, dll.) Lebih mudah mendapatkan energi Pasokan energi yang andal Peningkatan kebersihan kandang ternak</t>
        </is>
      </c>
      <c r="AEL101" t="n">
        <v>1</v>
      </c>
      <c r="AEM101" t="n">
        <v>1</v>
      </c>
      <c r="AEN101" t="n">
        <v>1</v>
      </c>
      <c r="AEO101" t="n">
        <v>0</v>
      </c>
      <c r="AEP101" t="n">
        <v>0</v>
      </c>
      <c r="AEQ101" t="n">
        <v>0</v>
      </c>
      <c r="AER101" t="n">
        <v>1</v>
      </c>
      <c r="AES101" t="n">
        <v>0</v>
      </c>
      <c r="AET101" t="n">
        <v>0</v>
      </c>
      <c r="AEU101" t="n">
        <v>0</v>
      </c>
      <c r="AEV101" t="n">
        <v>0</v>
      </c>
      <c r="AEW101" t="n">
        <v>0</v>
      </c>
      <c r="AEX101" t="n">
        <v/>
      </c>
      <c r="AEY101" t="inlineStr">
        <is>
          <t>Didukung oleh pihak lain atau ada subsidi</t>
        </is>
      </c>
      <c r="AEZ101" t="n">
        <v/>
      </c>
      <c r="AFA101" t="inlineStr">
        <is>
          <t>Koperasi</t>
        </is>
      </c>
      <c r="AFB101" t="n">
        <v/>
      </c>
      <c r="AFC101" t="inlineStr">
        <is>
          <t>1000525119-10_46_37.jpg</t>
        </is>
      </c>
      <c r="AFD101" t="inlineStr">
        <is>
          <t>https://kf.kobotoolbox.org/api/v2/assets/avstPQqLr3Ab3ZdcVTXZ6f/data/666298421/attachments/attqic8rx95EkoqpESdC9TLZ/</t>
        </is>
      </c>
      <c r="AFE101" t="inlineStr">
        <is>
          <t>1000525116-10_46_45.jpg</t>
        </is>
      </c>
      <c r="AFF101" t="inlineStr">
        <is>
          <t>https://kf.kobotoolbox.org/api/v2/assets/avstPQqLr3Ab3ZdcVTXZ6f/data/666298421/attachments/attxVS9W424UiAFhokp395ZW/</t>
        </is>
      </c>
      <c r="AFG101" t="inlineStr">
        <is>
          <t>Sugeng hariadi</t>
        </is>
      </c>
      <c r="AFH101" t="n">
        <v/>
      </c>
      <c r="AFI101" t="inlineStr">
        <is>
          <t>Untuk pakan menggunakan hijauan dan konsentrat</t>
        </is>
      </c>
    </row>
    <row r="102">
      <c r="A102" t="n">
        <v/>
      </c>
      <c r="B102" t="n">
        <v/>
      </c>
      <c r="C102" t="n">
        <v/>
      </c>
      <c r="D102" t="inlineStr">
        <is>
          <t>KARIADI</t>
        </is>
      </c>
      <c r="E102" t="inlineStr">
        <is>
          <t>0</t>
        </is>
      </c>
      <c r="F102" t="inlineStr">
        <is>
          <t>-7.949034 112.708536 287.200122070312 16.75200080871582</t>
        </is>
      </c>
      <c r="G102" t="n">
        <v>-7.949034</v>
      </c>
      <c r="H102" t="n">
        <v>112.708536</v>
      </c>
      <c r="I102" t="n">
        <v>287.200122070312</v>
      </c>
      <c r="J102" t="n">
        <v>16.75200080871582</v>
      </c>
      <c r="K102" t="inlineStr">
        <is>
          <t>0</t>
        </is>
      </c>
      <c r="L102" t="inlineStr">
        <is>
          <t>-7.949035 112.708562 287.2000122070312 12.90999984741211</t>
        </is>
      </c>
      <c r="M102" t="n">
        <v>-7.949035</v>
      </c>
      <c r="N102" t="n">
        <v>112.708562</v>
      </c>
      <c r="O102" t="n">
        <v>287.2000122070312</v>
      </c>
      <c r="P102" t="n">
        <v>12.90999984741211</v>
      </c>
      <c r="Q102" t="inlineStr">
        <is>
          <t>0</t>
        </is>
      </c>
      <c r="R102" t="inlineStr">
        <is>
          <t>Jawa Timur</t>
        </is>
      </c>
      <c r="S102" t="n">
        <v>0</v>
      </c>
      <c r="T102" t="n">
        <v>0</v>
      </c>
      <c r="U102" t="n">
        <v>0</v>
      </c>
      <c r="V102" t="n">
        <v>0</v>
      </c>
      <c r="W102" t="n">
        <v>0</v>
      </c>
      <c r="X102" t="n">
        <v>1</v>
      </c>
      <c r="Y102" t="n">
        <v>0</v>
      </c>
      <c r="Z102" t="n">
        <v>0</v>
      </c>
      <c r="AA102" t="n">
        <v>0</v>
      </c>
      <c r="AB102" t="n">
        <v>0</v>
      </c>
      <c r="AC102" t="inlineStr">
        <is>
          <t>MALANG</t>
        </is>
      </c>
      <c r="AD102" t="inlineStr">
        <is>
          <t>PAKIS</t>
        </is>
      </c>
      <c r="AE102" t="inlineStr">
        <is>
          <t>BUNUT WETAN</t>
        </is>
      </c>
      <c r="AF102" t="inlineStr">
        <is>
          <t>KAN JABUNG</t>
        </is>
      </c>
      <c r="AG102" t="inlineStr">
        <is>
          <t>KJP0303</t>
        </is>
      </c>
      <c r="AH102" t="n">
        <v>13</v>
      </c>
      <c r="AI102" t="inlineStr">
        <is>
          <t>VPA1</t>
        </is>
      </c>
      <c r="AJ102" t="inlineStr">
        <is>
          <t>Tidak aktif</t>
        </is>
      </c>
      <c r="AK102" t="n">
        <v>48</v>
      </c>
      <c r="AL102" t="inlineStr">
        <is>
          <t>Laki-laki</t>
        </is>
      </c>
      <c r="AM102" t="inlineStr">
        <is>
          <t xml:space="preserve">Sudah menikah </t>
        </is>
      </c>
      <c r="AN102" t="inlineStr">
        <is>
          <t>SMP/Sederajat</t>
        </is>
      </c>
      <c r="AO102" t="inlineStr">
        <is>
          <t>Pekerja lepas</t>
        </is>
      </c>
      <c r="AP102" t="n">
        <v>0</v>
      </c>
      <c r="AQ102" t="n">
        <v>0</v>
      </c>
      <c r="AR102" t="n">
        <v>1</v>
      </c>
      <c r="AS102" t="n">
        <v>0</v>
      </c>
      <c r="AT102" t="n">
        <v>0</v>
      </c>
      <c r="AU102" t="n">
        <v>0</v>
      </c>
      <c r="AV102" t="n">
        <v>0</v>
      </c>
      <c r="AW102" t="n">
        <v>0</v>
      </c>
      <c r="AX102" t="n">
        <v/>
      </c>
      <c r="AY102" t="inlineStr">
        <is>
          <t>Pekerja lepas</t>
        </is>
      </c>
      <c r="AZ102" t="n">
        <v>0</v>
      </c>
      <c r="BA102" t="n">
        <v>0</v>
      </c>
      <c r="BB102" t="n">
        <v>1</v>
      </c>
      <c r="BC102" t="n">
        <v>0</v>
      </c>
      <c r="BD102" t="n">
        <v>0</v>
      </c>
      <c r="BE102" t="n">
        <v>0</v>
      </c>
      <c r="BF102" t="n">
        <v>0</v>
      </c>
      <c r="BG102" t="n">
        <v>0</v>
      </c>
      <c r="BH102" t="n">
        <v/>
      </c>
      <c r="BI102" t="inlineStr">
        <is>
          <t>&gt;Rp3.500.000</t>
        </is>
      </c>
      <c r="BJ102" t="n">
        <v>2</v>
      </c>
      <c r="BK102" t="n">
        <v>1</v>
      </c>
      <c r="BL102" t="n">
        <v>1</v>
      </c>
      <c r="BM102" t="n">
        <v>0</v>
      </c>
      <c r="BN102" t="inlineStr">
        <is>
          <t>Milik sendiri</t>
        </is>
      </c>
      <c r="BO102" t="inlineStr">
        <is>
          <t>Permanen (dinding bata dan semen)</t>
        </is>
      </c>
      <c r="BP102" t="n">
        <v>1</v>
      </c>
      <c r="BQ102" t="n">
        <v>0</v>
      </c>
      <c r="BR102" t="n">
        <v>0</v>
      </c>
      <c r="BS102" t="n">
        <v>0</v>
      </c>
      <c r="BT102" t="n">
        <v>0</v>
      </c>
      <c r="BU102" t="n">
        <v/>
      </c>
      <c r="BV102" t="inlineStr">
        <is>
          <t>Keramik/ubin</t>
        </is>
      </c>
      <c r="BW102" t="n">
        <v>0</v>
      </c>
      <c r="BX102" t="n">
        <v>0</v>
      </c>
      <c r="BY102" t="n">
        <v>1</v>
      </c>
      <c r="BZ102" t="n">
        <v>0</v>
      </c>
      <c r="CA102" t="n">
        <v>0</v>
      </c>
      <c r="CB102" t="n">
        <v/>
      </c>
      <c r="CC102" t="inlineStr">
        <is>
          <t>Genting</t>
        </is>
      </c>
      <c r="CD102" t="n">
        <v>0</v>
      </c>
      <c r="CE102" t="n">
        <v>0</v>
      </c>
      <c r="CF102" t="n">
        <v>0</v>
      </c>
      <c r="CG102" t="n">
        <v>0</v>
      </c>
      <c r="CH102" t="n">
        <v>0</v>
      </c>
      <c r="CI102" t="n">
        <v>1</v>
      </c>
      <c r="CJ102" t="n">
        <v>0</v>
      </c>
      <c r="CK102" t="n">
        <v/>
      </c>
      <c r="CL102" t="inlineStr">
        <is>
          <t>Ya</t>
        </is>
      </c>
      <c r="CM102" t="n">
        <v>2012</v>
      </c>
      <c r="CN102" t="inlineStr">
        <is>
          <t>Fixed-Dome (Kubah Tetap)</t>
        </is>
      </c>
      <c r="CO102" t="inlineStr">
        <is>
          <t>12 m³ (10-11 ekor sapi, ±10 jam  memasak/hari, ±100 kg slurry/hari)</t>
        </is>
      </c>
      <c r="CP102" t="inlineStr">
        <is>
          <t>Anggota keluarga - laki-laki</t>
        </is>
      </c>
      <c r="CQ102" t="n">
        <v>0</v>
      </c>
      <c r="CR102" t="n">
        <v>0</v>
      </c>
      <c r="CS102" t="n">
        <v>0</v>
      </c>
      <c r="CT102" t="n">
        <v>0</v>
      </c>
      <c r="CU102" t="n">
        <v>1</v>
      </c>
      <c r="CV102" t="n">
        <v>0</v>
      </c>
      <c r="CW102" t="n">
        <v>0</v>
      </c>
      <c r="CX102" t="n">
        <v>0</v>
      </c>
      <c r="CY102" t="inlineStr">
        <is>
          <t>Anggota keluarga - laki-laki</t>
        </is>
      </c>
      <c r="CZ102" t="n">
        <v>1</v>
      </c>
      <c r="DA102" t="n">
        <v>0</v>
      </c>
      <c r="DB102" t="n">
        <v>0</v>
      </c>
      <c r="DC102" t="n">
        <v/>
      </c>
      <c r="DD102" t="inlineStr">
        <is>
          <t>Anggota keluarga - laki-laki CPO atau pendamping</t>
        </is>
      </c>
      <c r="DE102" t="n">
        <v>1</v>
      </c>
      <c r="DF102" t="n">
        <v>0</v>
      </c>
      <c r="DG102" t="n">
        <v>1</v>
      </c>
      <c r="DH102" t="n">
        <v>0</v>
      </c>
      <c r="DI102" t="n">
        <v/>
      </c>
      <c r="DJ102" t="inlineStr">
        <is>
          <t>Anggota keluarga - laki-laki</t>
        </is>
      </c>
      <c r="DK102" t="n">
        <v>1</v>
      </c>
      <c r="DL102" t="n">
        <v>0</v>
      </c>
      <c r="DM102" t="n">
        <v>0</v>
      </c>
      <c r="DN102" t="n">
        <v>0</v>
      </c>
      <c r="DO102" t="n">
        <v/>
      </c>
      <c r="DP102" t="inlineStr">
        <is>
          <t>Tidak berfungsi sama sekali</t>
        </is>
      </c>
      <c r="DQ102" t="inlineStr">
        <is>
          <t>&gt;1 tahun yang lalu</t>
        </is>
      </c>
      <c r="DR102" t="inlineStr">
        <is>
          <t>Tidak ada ternak</t>
        </is>
      </c>
      <c r="DS102" t="n">
        <v/>
      </c>
      <c r="DT102" t="n">
        <v/>
      </c>
      <c r="DU102" t="n">
        <v/>
      </c>
      <c r="DV102" t="n">
        <v/>
      </c>
      <c r="DW102" t="n">
        <v/>
      </c>
      <c r="DX102" t="n">
        <v/>
      </c>
      <c r="DY102" t="n">
        <v/>
      </c>
      <c r="DZ102" t="n">
        <v/>
      </c>
      <c r="EA102" t="n">
        <v/>
      </c>
      <c r="EB102" t="n">
        <v/>
      </c>
      <c r="EC102" t="n">
        <v/>
      </c>
      <c r="ED102" t="n">
        <v/>
      </c>
      <c r="EE102" t="n">
        <v/>
      </c>
      <c r="EF102" t="n">
        <v/>
      </c>
      <c r="EG102" t="n">
        <v/>
      </c>
      <c r="EH102" t="n">
        <v/>
      </c>
      <c r="EI102" t="inlineStr">
        <is>
          <t>Tidak ada masalah</t>
        </is>
      </c>
      <c r="EJ102" t="n">
        <v>0</v>
      </c>
      <c r="EK102" t="n">
        <v>0</v>
      </c>
      <c r="EL102" t="n">
        <v>0</v>
      </c>
      <c r="EM102" t="n">
        <v>1</v>
      </c>
      <c r="EN102" t="n">
        <v>0</v>
      </c>
      <c r="EO102" t="n">
        <v/>
      </c>
      <c r="EP102" t="inlineStr">
        <is>
          <t>Ya, cukup jelas dan mudah diikuti</t>
        </is>
      </c>
      <c r="EQ102" t="inlineStr">
        <is>
          <t>Pelatihan</t>
        </is>
      </c>
      <c r="ER102" t="inlineStr">
        <is>
          <t>CPO atau pendamping</t>
        </is>
      </c>
      <c r="ES102" t="n">
        <v>1</v>
      </c>
      <c r="ET102" t="n">
        <v>0</v>
      </c>
      <c r="EU102" t="n">
        <v>0</v>
      </c>
      <c r="EV102" t="n">
        <v>0</v>
      </c>
      <c r="EW102" t="n">
        <v/>
      </c>
      <c r="EX102" t="inlineStr">
        <is>
          <t>Anggota keluarga - Laki-laki</t>
        </is>
      </c>
      <c r="EY102" t="n">
        <v>1</v>
      </c>
      <c r="EZ102" t="n">
        <v>0</v>
      </c>
      <c r="FA102" t="n">
        <v>0</v>
      </c>
      <c r="FB102" t="n">
        <v/>
      </c>
      <c r="FC102" t="inlineStr">
        <is>
          <t>Jarang sekali</t>
        </is>
      </c>
      <c r="FD102" t="n">
        <v/>
      </c>
      <c r="FE102" t="inlineStr">
        <is>
          <t>Mengetahui</t>
        </is>
      </c>
      <c r="FF102" t="inlineStr">
        <is>
          <t>Tidak pernah</t>
        </is>
      </c>
      <c r="FG102" t="inlineStr">
        <is>
          <t>Mengetahui</t>
        </is>
      </c>
      <c r="FH102" t="inlineStr">
        <is>
          <t>Tidak pernah</t>
        </is>
      </c>
      <c r="FI102" t="inlineStr">
        <is>
          <t>Mengetahui</t>
        </is>
      </c>
      <c r="FJ102" t="inlineStr">
        <is>
          <t>Tidak pernah</t>
        </is>
      </c>
      <c r="FK102" t="inlineStr">
        <is>
          <t>Mengetahui</t>
        </is>
      </c>
      <c r="FL102" t="inlineStr">
        <is>
          <t>Tidak pernah</t>
        </is>
      </c>
      <c r="FM102" t="inlineStr">
        <is>
          <t>Mengetahui</t>
        </is>
      </c>
      <c r="FN102" t="inlineStr">
        <is>
          <t>Tidak pernah</t>
        </is>
      </c>
      <c r="FO102" t="inlineStr">
        <is>
          <t>Mengetahui</t>
        </is>
      </c>
      <c r="FP102" t="inlineStr">
        <is>
          <t>Tidak pernah</t>
        </is>
      </c>
      <c r="FQ102" t="inlineStr">
        <is>
          <t>Mengetahui</t>
        </is>
      </c>
      <c r="FR102" t="inlineStr">
        <is>
          <t>Ya</t>
        </is>
      </c>
      <c r="FS102" t="inlineStr">
        <is>
          <t>Mengetahui</t>
        </is>
      </c>
      <c r="FT102" t="inlineStr">
        <is>
          <t>Tidak sama sekali</t>
        </is>
      </c>
      <c r="FU102" t="inlineStr">
        <is>
          <t>Laki-laki dewasa</t>
        </is>
      </c>
      <c r="FV102" t="n">
        <v>1</v>
      </c>
      <c r="FW102" t="n">
        <v>0</v>
      </c>
      <c r="FX102" t="n">
        <v>0</v>
      </c>
      <c r="FY102" t="n">
        <v>0</v>
      </c>
      <c r="FZ102" t="inlineStr">
        <is>
          <t>Tidak memahami</t>
        </is>
      </c>
      <c r="GA102" t="inlineStr">
        <is>
          <t>CPO</t>
        </is>
      </c>
      <c r="GB102" t="n">
        <v>1</v>
      </c>
      <c r="GC102" t="n">
        <v>0</v>
      </c>
      <c r="GD102" t="n">
        <v>0</v>
      </c>
      <c r="GE102" t="n">
        <v>0</v>
      </c>
      <c r="GF102" t="n">
        <v/>
      </c>
      <c r="GG102" t="inlineStr">
        <is>
          <t>Kadang-kadang</t>
        </is>
      </c>
      <c r="GH102" t="inlineStr">
        <is>
          <t>Tidak</t>
        </is>
      </c>
      <c r="GI102" t="n">
        <v/>
      </c>
      <c r="GJ102" t="n">
        <v/>
      </c>
      <c r="GK102" t="n">
        <v/>
      </c>
      <c r="GL102" t="n">
        <v/>
      </c>
      <c r="GM102" t="n">
        <v/>
      </c>
      <c r="GN102" t="n">
        <v/>
      </c>
      <c r="GO102" t="n">
        <v/>
      </c>
      <c r="GP102" t="inlineStr">
        <is>
          <t>Sebagian</t>
        </is>
      </c>
      <c r="GQ102" t="inlineStr">
        <is>
          <t>LPG</t>
        </is>
      </c>
      <c r="GR102" t="n">
        <v>1</v>
      </c>
      <c r="GS102" t="n">
        <v>0</v>
      </c>
      <c r="GT102" t="n">
        <v>0</v>
      </c>
      <c r="GU102" t="n">
        <v>0</v>
      </c>
      <c r="GV102" t="n">
        <v>0</v>
      </c>
      <c r="GW102" t="n">
        <v>0</v>
      </c>
      <c r="GX102" t="n">
        <v>0</v>
      </c>
      <c r="GY102" t="n">
        <v/>
      </c>
      <c r="GZ102" t="inlineStr">
        <is>
          <t>Tidak</t>
        </is>
      </c>
      <c r="HA102" t="n">
        <v/>
      </c>
      <c r="HB102" t="n">
        <v/>
      </c>
      <c r="HC102" t="n">
        <v/>
      </c>
      <c r="HD102" t="n">
        <v/>
      </c>
      <c r="HE102" t="n">
        <v/>
      </c>
      <c r="HF102" t="n">
        <v/>
      </c>
      <c r="HG102" t="n">
        <v/>
      </c>
      <c r="HH102" t="n">
        <v/>
      </c>
      <c r="HI102" t="n">
        <v/>
      </c>
      <c r="HJ102" t="n">
        <v/>
      </c>
      <c r="HK102" t="n">
        <v/>
      </c>
      <c r="HL102" t="n">
        <v/>
      </c>
      <c r="HM102" t="n">
        <v/>
      </c>
      <c r="HN102" t="n">
        <v/>
      </c>
      <c r="HO102" t="n">
        <v/>
      </c>
      <c r="HP102" t="n">
        <v/>
      </c>
      <c r="HQ102" t="n">
        <v/>
      </c>
      <c r="HR102" t="n">
        <v/>
      </c>
      <c r="HS102" t="n">
        <v/>
      </c>
      <c r="HT102" t="n">
        <v/>
      </c>
      <c r="HU102" t="n">
        <v/>
      </c>
      <c r="HV102" t="n">
        <v/>
      </c>
      <c r="HW102" t="n">
        <v/>
      </c>
      <c r="HX102" t="n">
        <v/>
      </c>
      <c r="HY102" t="n">
        <v/>
      </c>
      <c r="HZ102" t="n">
        <v/>
      </c>
      <c r="IA102" t="n">
        <v>0</v>
      </c>
      <c r="IB102" t="n">
        <v>0</v>
      </c>
      <c r="IC102" t="n">
        <v/>
      </c>
      <c r="ID102" t="n">
        <v/>
      </c>
      <c r="IE102" t="n">
        <v/>
      </c>
      <c r="IF102" t="n">
        <v/>
      </c>
      <c r="IG102" t="n">
        <v/>
      </c>
      <c r="IH102" t="n">
        <v/>
      </c>
      <c r="II102" t="n">
        <v/>
      </c>
      <c r="IJ102" t="n">
        <v/>
      </c>
      <c r="IK102" t="inlineStr">
        <is>
          <t>&lt;15 kg</t>
        </is>
      </c>
      <c r="IL102" t="inlineStr">
        <is>
          <t>&lt;1 jam</t>
        </is>
      </c>
      <c r="IM102" t="inlineStr">
        <is>
          <t>Tidak</t>
        </is>
      </c>
      <c r="IN102" t="inlineStr">
        <is>
          <t xml:space="preserve">Tidak </t>
        </is>
      </c>
      <c r="IO102" t="inlineStr">
        <is>
          <t>Tidak ada perubahan</t>
        </is>
      </c>
      <c r="IP102" t="n">
        <v/>
      </c>
      <c r="IQ102" t="inlineStr">
        <is>
          <t>Tidak pernah</t>
        </is>
      </c>
      <c r="IR102" t="n">
        <v/>
      </c>
      <c r="IS102" t="n">
        <v/>
      </c>
      <c r="IT102" t="n">
        <v/>
      </c>
      <c r="IU102" t="n">
        <v/>
      </c>
      <c r="IV102" t="n">
        <v/>
      </c>
      <c r="IW102" t="n">
        <v/>
      </c>
      <c r="IX102" t="n">
        <v/>
      </c>
      <c r="IY102" t="n">
        <v/>
      </c>
      <c r="IZ102" t="inlineStr">
        <is>
          <t>Tidak pernah</t>
        </is>
      </c>
      <c r="JA102" t="n">
        <v/>
      </c>
      <c r="JB102" t="n">
        <v/>
      </c>
      <c r="JC102" t="n">
        <v/>
      </c>
      <c r="JD102" t="n">
        <v/>
      </c>
      <c r="JE102" t="n">
        <v/>
      </c>
      <c r="JF102" t="n">
        <v/>
      </c>
      <c r="JG102" t="n">
        <v/>
      </c>
      <c r="JH102" t="n">
        <v/>
      </c>
      <c r="JI102" t="inlineStr">
        <is>
          <t>Tidak pernah</t>
        </is>
      </c>
      <c r="JJ102" t="n">
        <v/>
      </c>
      <c r="JK102" t="n">
        <v/>
      </c>
      <c r="JL102" t="n">
        <v/>
      </c>
      <c r="JM102" t="n">
        <v/>
      </c>
      <c r="JN102" t="n">
        <v/>
      </c>
      <c r="JO102" t="n">
        <v/>
      </c>
      <c r="JP102" t="n">
        <v/>
      </c>
      <c r="JQ102" t="n">
        <v/>
      </c>
      <c r="JR102" t="inlineStr">
        <is>
          <t>Tidak pernah</t>
        </is>
      </c>
      <c r="JS102" t="n">
        <v/>
      </c>
      <c r="JT102" t="n">
        <v/>
      </c>
      <c r="JU102" t="n">
        <v/>
      </c>
      <c r="JV102" t="n">
        <v/>
      </c>
      <c r="JW102" t="n">
        <v/>
      </c>
      <c r="JX102" t="n">
        <v/>
      </c>
      <c r="JY102" t="n">
        <v/>
      </c>
      <c r="JZ102" t="n">
        <v/>
      </c>
      <c r="KA102" t="inlineStr">
        <is>
          <t>Tidak pernah</t>
        </is>
      </c>
      <c r="KB102" t="n">
        <v/>
      </c>
      <c r="KC102" t="n">
        <v/>
      </c>
      <c r="KD102" t="n">
        <v/>
      </c>
      <c r="KE102" t="n">
        <v/>
      </c>
      <c r="KF102" t="n">
        <v/>
      </c>
      <c r="KG102" t="n">
        <v/>
      </c>
      <c r="KH102" t="n">
        <v/>
      </c>
      <c r="KI102" t="n">
        <v/>
      </c>
      <c r="KJ102" t="inlineStr">
        <is>
          <t>Tidak pernah</t>
        </is>
      </c>
      <c r="KK102" t="n">
        <v/>
      </c>
      <c r="KL102" t="n">
        <v/>
      </c>
      <c r="KM102" t="n">
        <v/>
      </c>
      <c r="KN102" t="n">
        <v/>
      </c>
      <c r="KO102" t="n">
        <v/>
      </c>
      <c r="KP102" t="n">
        <v/>
      </c>
      <c r="KQ102" t="n">
        <v/>
      </c>
      <c r="KR102" t="n">
        <v/>
      </c>
      <c r="KS102" t="inlineStr">
        <is>
          <t>Tidak ada perubahan</t>
        </is>
      </c>
      <c r="KT102" t="inlineStr">
        <is>
          <t>0-1 kali</t>
        </is>
      </c>
      <c r="KU102" t="inlineStr">
        <is>
          <t>0-1 kali</t>
        </is>
      </c>
      <c r="KV102" t="inlineStr">
        <is>
          <t>Laki-laki dewasa</t>
        </is>
      </c>
      <c r="KW102" t="n">
        <v>1</v>
      </c>
      <c r="KX102" t="n">
        <v>0</v>
      </c>
      <c r="KY102" t="n">
        <v>0</v>
      </c>
      <c r="KZ102" t="n">
        <v>0</v>
      </c>
      <c r="LA102" t="inlineStr">
        <is>
          <t>Cukup membaik</t>
        </is>
      </c>
      <c r="LB102" t="inlineStr">
        <is>
          <t>Cukup membaik</t>
        </is>
      </c>
      <c r="LC102" t="n">
        <v>0</v>
      </c>
      <c r="LD102" t="n">
        <v>0</v>
      </c>
      <c r="LE102" t="n">
        <v>8</v>
      </c>
      <c r="LF102" t="n">
        <v>0</v>
      </c>
      <c r="LG102" t="inlineStr">
        <is>
          <t>Tidak</t>
        </is>
      </c>
      <c r="LH102" t="n">
        <v/>
      </c>
      <c r="LI102" t="n">
        <v>0</v>
      </c>
      <c r="LJ102" t="inlineStr">
        <is>
          <t>Tabungan</t>
        </is>
      </c>
      <c r="LK102" t="n">
        <v>1</v>
      </c>
      <c r="LL102" t="n">
        <v>0</v>
      </c>
      <c r="LM102" t="n">
        <v>0</v>
      </c>
      <c r="LN102" t="n">
        <v>0</v>
      </c>
      <c r="LO102" t="n">
        <v>0</v>
      </c>
      <c r="LP102" t="n">
        <v>0</v>
      </c>
      <c r="LQ102" t="n">
        <v>0</v>
      </c>
      <c r="LR102" t="n">
        <v/>
      </c>
      <c r="LS102" t="n">
        <v>0</v>
      </c>
      <c r="LT102" t="n">
        <v>0</v>
      </c>
      <c r="LU102" t="n">
        <v>0</v>
      </c>
      <c r="LV102" t="n">
        <v>0</v>
      </c>
      <c r="LW102" t="n">
        <v>0</v>
      </c>
      <c r="LX102" t="n">
        <v>0</v>
      </c>
      <c r="LY102" t="n">
        <v>0</v>
      </c>
      <c r="LZ102" t="n">
        <v>0</v>
      </c>
      <c r="MA102" t="n">
        <v>0</v>
      </c>
      <c r="MB102" t="inlineStr">
        <is>
          <t>Ya</t>
        </is>
      </c>
      <c r="MC102" t="n">
        <v>0</v>
      </c>
      <c r="MD102" t="n">
        <v>0</v>
      </c>
      <c r="ME102" t="n">
        <v>0</v>
      </c>
      <c r="MF102" t="n">
        <v>0</v>
      </c>
      <c r="MG102" t="n">
        <v>0</v>
      </c>
      <c r="MH102" t="n">
        <v>0</v>
      </c>
      <c r="MI102" t="inlineStr">
        <is>
          <t>Bekerja</t>
        </is>
      </c>
      <c r="MJ102" t="n">
        <v>0</v>
      </c>
      <c r="MK102" t="n">
        <v>0</v>
      </c>
      <c r="ML102" t="n">
        <v>0</v>
      </c>
      <c r="MM102" t="n">
        <v>0</v>
      </c>
      <c r="MN102" t="n">
        <v>1</v>
      </c>
      <c r="MO102" t="n">
        <v>0</v>
      </c>
      <c r="MP102" t="n">
        <v/>
      </c>
      <c r="MQ102" t="inlineStr">
        <is>
          <t>0</t>
        </is>
      </c>
      <c r="MR102" t="n">
        <v/>
      </c>
      <c r="MS102" t="n">
        <v/>
      </c>
      <c r="MT102" t="inlineStr">
        <is>
          <t>0</t>
        </is>
      </c>
      <c r="MU102" t="inlineStr">
        <is>
          <t>Tidak</t>
        </is>
      </c>
      <c r="MV102" t="n">
        <v/>
      </c>
      <c r="MW102" t="n">
        <v/>
      </c>
      <c r="MX102" t="n">
        <v/>
      </c>
      <c r="MY102" t="n">
        <v/>
      </c>
      <c r="MZ102" t="n">
        <v/>
      </c>
      <c r="NA102" t="n">
        <v/>
      </c>
      <c r="NB102" t="n">
        <v/>
      </c>
      <c r="NC102" t="n">
        <v/>
      </c>
      <c r="ND102" t="n">
        <v/>
      </c>
      <c r="NE102" t="n">
        <v/>
      </c>
      <c r="NF102" t="n">
        <v/>
      </c>
      <c r="NG102" t="n">
        <v/>
      </c>
      <c r="NH102" t="n">
        <v/>
      </c>
      <c r="NI102" t="n">
        <v/>
      </c>
      <c r="NJ102" t="n">
        <v/>
      </c>
      <c r="NK102" t="n">
        <v/>
      </c>
      <c r="NL102" t="inlineStr">
        <is>
          <t>Tidak</t>
        </is>
      </c>
      <c r="NM102" t="inlineStr">
        <is>
          <t>Kombinasi dana mandiri dan dana hibah</t>
        </is>
      </c>
      <c r="NN102" t="inlineStr">
        <is>
          <t>9.000.001-11.000.000</t>
        </is>
      </c>
      <c r="NO102" t="inlineStr">
        <is>
          <t>Yayasan Rumah Energi atau BIRU</t>
        </is>
      </c>
      <c r="NP102" t="n">
        <v/>
      </c>
      <c r="NQ102" t="n">
        <v/>
      </c>
      <c r="NR102" t="n">
        <v/>
      </c>
      <c r="NS102" t="n">
        <v/>
      </c>
      <c r="NT102" t="n">
        <v/>
      </c>
      <c r="NU102" t="n">
        <v/>
      </c>
      <c r="NV102" t="inlineStr">
        <is>
          <t>Anggota keluarga - Laki-laki dewasa</t>
        </is>
      </c>
      <c r="NW102" t="n">
        <v/>
      </c>
      <c r="NX102" t="inlineStr">
        <is>
          <t>Sama saja</t>
        </is>
      </c>
      <c r="NY102" t="n">
        <v>90</v>
      </c>
      <c r="NZ102" t="n">
        <v>0</v>
      </c>
      <c r="OA102" t="n">
        <v>0</v>
      </c>
      <c r="OB102" t="n">
        <v>0</v>
      </c>
      <c r="OC102" t="n">
        <v>0</v>
      </c>
      <c r="OD102" t="n">
        <v>0</v>
      </c>
      <c r="OE102" t="inlineStr">
        <is>
          <t>Tidak ada perubahan</t>
        </is>
      </c>
      <c r="OF102" t="inlineStr">
        <is>
          <t>Sama saja (tidak ada perbedaan waktu memasak MAUPUN  rasa/bau makanan bila dibandingkan penggunaan sebelumnya)</t>
        </is>
      </c>
      <c r="OG102" t="inlineStr">
        <is>
          <t>Tidak</t>
        </is>
      </c>
      <c r="OH102" t="n">
        <v>0</v>
      </c>
      <c r="OI102" t="n">
        <v>0</v>
      </c>
      <c r="OJ102" t="n">
        <v>0</v>
      </c>
      <c r="OK102" t="n">
        <v>0</v>
      </c>
      <c r="OL102" t="n">
        <v>0</v>
      </c>
      <c r="OM102" t="n">
        <v>0</v>
      </c>
      <c r="ON102" t="n">
        <v>0</v>
      </c>
      <c r="OO102" t="n">
        <v>0</v>
      </c>
      <c r="OP102" t="inlineStr">
        <is>
          <t>Sapi perah</t>
        </is>
      </c>
      <c r="OQ102" t="n">
        <v>0</v>
      </c>
      <c r="OR102" t="n">
        <v>1</v>
      </c>
      <c r="OS102" t="n">
        <v>0</v>
      </c>
      <c r="OT102" t="n">
        <v>0</v>
      </c>
      <c r="OU102" t="n">
        <v>0</v>
      </c>
      <c r="OV102" t="n">
        <v>0</v>
      </c>
      <c r="OW102" t="n">
        <v>0</v>
      </c>
      <c r="OX102" t="n">
        <v>0</v>
      </c>
      <c r="OY102" t="n">
        <v/>
      </c>
      <c r="OZ102" t="n">
        <v/>
      </c>
      <c r="PA102" t="n">
        <v/>
      </c>
      <c r="PB102" t="n">
        <v/>
      </c>
      <c r="PC102" t="n">
        <v/>
      </c>
      <c r="PD102" t="n">
        <v/>
      </c>
      <c r="PE102" t="n">
        <v/>
      </c>
      <c r="PF102" t="n">
        <v/>
      </c>
      <c r="PG102" t="n">
        <v/>
      </c>
      <c r="PH102" t="n">
        <v/>
      </c>
      <c r="PI102" t="n">
        <v/>
      </c>
      <c r="PJ102" t="n">
        <v/>
      </c>
      <c r="PK102" t="n">
        <v/>
      </c>
      <c r="PL102" t="n">
        <v/>
      </c>
      <c r="PM102" t="n">
        <v/>
      </c>
      <c r="PN102" t="n">
        <v/>
      </c>
      <c r="PO102" t="n">
        <v/>
      </c>
      <c r="PP102" t="n">
        <v/>
      </c>
      <c r="PQ102" t="n">
        <v/>
      </c>
      <c r="PR102" t="n">
        <v/>
      </c>
      <c r="PS102" t="n">
        <v/>
      </c>
      <c r="PT102" t="n">
        <v/>
      </c>
      <c r="PU102" t="n">
        <v/>
      </c>
      <c r="PV102" t="n">
        <v/>
      </c>
      <c r="PW102" t="n">
        <v/>
      </c>
      <c r="PX102" t="n">
        <v/>
      </c>
      <c r="PY102" t="n">
        <v/>
      </c>
      <c r="PZ102" t="n">
        <v/>
      </c>
      <c r="QA102" t="n">
        <v/>
      </c>
      <c r="QB102" t="n">
        <v/>
      </c>
      <c r="QC102" t="n">
        <v/>
      </c>
      <c r="QD102" t="n">
        <v/>
      </c>
      <c r="QE102" t="inlineStr">
        <is>
          <t>1-Disebarkan ke lahan terbuka</t>
        </is>
      </c>
      <c r="QF102" t="n">
        <v>0</v>
      </c>
      <c r="QG102" t="n">
        <v>0</v>
      </c>
      <c r="QH102" t="n">
        <v>0</v>
      </c>
      <c r="QI102" t="n">
        <v>0</v>
      </c>
      <c r="QJ102" t="n">
        <v>0</v>
      </c>
      <c r="QK102" t="n">
        <v>1</v>
      </c>
      <c r="QL102" t="n">
        <v>0</v>
      </c>
      <c r="QM102" t="n">
        <v>0</v>
      </c>
      <c r="QN102" t="n">
        <v>0</v>
      </c>
      <c r="QO102" t="n">
        <v/>
      </c>
      <c r="QP102" t="n">
        <v/>
      </c>
      <c r="QQ102" t="n">
        <v/>
      </c>
      <c r="QR102" t="n">
        <v/>
      </c>
      <c r="QS102" t="n">
        <v/>
      </c>
      <c r="QT102" t="n">
        <v/>
      </c>
      <c r="QU102" t="n">
        <v/>
      </c>
      <c r="QV102" t="n">
        <v/>
      </c>
      <c r="QW102" t="n">
        <v/>
      </c>
      <c r="QX102" t="n">
        <v/>
      </c>
      <c r="QY102" t="n">
        <v/>
      </c>
      <c r="QZ102" t="n">
        <v/>
      </c>
      <c r="RA102" t="n">
        <v/>
      </c>
      <c r="RB102" t="n">
        <v/>
      </c>
      <c r="RC102" t="n">
        <v/>
      </c>
      <c r="RD102" t="n">
        <v/>
      </c>
      <c r="RE102" t="n">
        <v/>
      </c>
      <c r="RF102" t="n">
        <v/>
      </c>
      <c r="RG102" t="n">
        <v/>
      </c>
      <c r="RH102" t="n">
        <v/>
      </c>
      <c r="RI102" t="n">
        <v/>
      </c>
      <c r="RJ102" t="n">
        <v/>
      </c>
      <c r="RK102" t="n">
        <v/>
      </c>
      <c r="RL102" t="n">
        <v/>
      </c>
      <c r="RM102" t="n">
        <v/>
      </c>
      <c r="RN102" t="n">
        <v/>
      </c>
      <c r="RO102" t="n">
        <v/>
      </c>
      <c r="RP102" t="n">
        <v/>
      </c>
      <c r="RQ102" t="n">
        <v/>
      </c>
      <c r="RR102" t="n">
        <v/>
      </c>
      <c r="RS102" t="n">
        <v/>
      </c>
      <c r="RT102" t="n">
        <v/>
      </c>
      <c r="RU102" t="n">
        <v/>
      </c>
      <c r="RV102" t="n">
        <v/>
      </c>
      <c r="RW102" t="n">
        <v/>
      </c>
      <c r="RX102" t="n">
        <v/>
      </c>
      <c r="RY102" t="n">
        <v/>
      </c>
      <c r="RZ102" t="n">
        <v/>
      </c>
      <c r="SA102" t="n">
        <v/>
      </c>
      <c r="SB102" t="n">
        <v/>
      </c>
      <c r="SC102" t="n">
        <v/>
      </c>
      <c r="SD102" t="n">
        <v/>
      </c>
      <c r="SE102" t="n">
        <v/>
      </c>
      <c r="SF102" t="n">
        <v/>
      </c>
      <c r="SG102" t="n">
        <v/>
      </c>
      <c r="SH102" t="n">
        <v/>
      </c>
      <c r="SI102" t="n">
        <v/>
      </c>
      <c r="SJ102" t="n">
        <v/>
      </c>
      <c r="SK102" t="n">
        <v/>
      </c>
      <c r="SL102" t="n">
        <v/>
      </c>
      <c r="SM102" t="n">
        <v/>
      </c>
      <c r="SN102" t="n">
        <v/>
      </c>
      <c r="SO102" t="n">
        <v/>
      </c>
      <c r="SP102" t="n">
        <v/>
      </c>
      <c r="SQ102" t="n">
        <v/>
      </c>
      <c r="SR102" t="n">
        <v/>
      </c>
      <c r="SS102" t="n">
        <v/>
      </c>
      <c r="ST102" t="n">
        <v/>
      </c>
      <c r="SU102" t="n">
        <v/>
      </c>
      <c r="SV102" t="n">
        <v/>
      </c>
      <c r="SW102" t="n">
        <v/>
      </c>
      <c r="SX102" t="n">
        <v/>
      </c>
      <c r="SY102" t="n">
        <v/>
      </c>
      <c r="SZ102" t="n">
        <v>10</v>
      </c>
      <c r="TA102" t="n">
        <v/>
      </c>
      <c r="TB102" t="n">
        <v/>
      </c>
      <c r="TC102" t="n">
        <v/>
      </c>
      <c r="TD102" t="n">
        <v/>
      </c>
      <c r="TE102" t="n">
        <v/>
      </c>
      <c r="TF102" t="n">
        <v/>
      </c>
      <c r="TG102" t="n">
        <v/>
      </c>
      <c r="TH102" t="n">
        <v/>
      </c>
      <c r="TI102" t="n">
        <v/>
      </c>
      <c r="TJ102" t="n">
        <v/>
      </c>
      <c r="TK102" t="n">
        <v/>
      </c>
      <c r="TL102" t="n">
        <v/>
      </c>
      <c r="TM102" t="n">
        <v/>
      </c>
      <c r="TN102" t="n">
        <v/>
      </c>
      <c r="TO102" t="n">
        <v/>
      </c>
      <c r="TP102" t="n">
        <v/>
      </c>
      <c r="TQ102" t="n">
        <v/>
      </c>
      <c r="TR102" t="n">
        <v/>
      </c>
      <c r="TS102" t="n">
        <v/>
      </c>
      <c r="TT102" t="n">
        <v/>
      </c>
      <c r="TU102" t="n">
        <v/>
      </c>
      <c r="TV102" t="n">
        <v/>
      </c>
      <c r="TW102" t="n">
        <v/>
      </c>
      <c r="TX102" t="n">
        <v/>
      </c>
      <c r="TY102" t="n">
        <v/>
      </c>
      <c r="TZ102" t="n">
        <v/>
      </c>
      <c r="UA102" t="n">
        <v/>
      </c>
      <c r="UB102" t="n">
        <v/>
      </c>
      <c r="UC102" t="n">
        <v/>
      </c>
      <c r="UD102" t="n">
        <v/>
      </c>
      <c r="UE102" t="n">
        <v/>
      </c>
      <c r="UF102" t="n">
        <v/>
      </c>
      <c r="UG102" t="n">
        <v/>
      </c>
      <c r="UH102" t="n">
        <v/>
      </c>
      <c r="UI102" t="n">
        <v/>
      </c>
      <c r="UJ102" t="n">
        <v/>
      </c>
      <c r="UK102" t="n">
        <v/>
      </c>
      <c r="UL102" t="n">
        <v/>
      </c>
      <c r="UM102" t="n">
        <v/>
      </c>
      <c r="UN102" t="n">
        <v/>
      </c>
      <c r="UO102" t="n">
        <v/>
      </c>
      <c r="UP102" t="n">
        <v/>
      </c>
      <c r="UQ102" t="n">
        <v/>
      </c>
      <c r="UR102" t="n">
        <v/>
      </c>
      <c r="US102" t="n">
        <v/>
      </c>
      <c r="UT102" t="n">
        <v/>
      </c>
      <c r="UU102" t="n">
        <v/>
      </c>
      <c r="UV102" t="n">
        <v/>
      </c>
      <c r="UW102" t="n">
        <v/>
      </c>
      <c r="UX102" t="n">
        <v/>
      </c>
      <c r="UY102" t="n">
        <v/>
      </c>
      <c r="UZ102" t="n">
        <v/>
      </c>
      <c r="VA102" t="n">
        <v/>
      </c>
      <c r="VB102" t="n">
        <v/>
      </c>
      <c r="VC102" t="n">
        <v/>
      </c>
      <c r="VD102" t="n">
        <v/>
      </c>
      <c r="VE102" t="n">
        <v/>
      </c>
      <c r="VF102" t="n">
        <v/>
      </c>
      <c r="VG102" t="n">
        <v/>
      </c>
      <c r="VH102" t="n">
        <v/>
      </c>
      <c r="VI102" t="n">
        <v/>
      </c>
      <c r="VJ102" t="n">
        <v/>
      </c>
      <c r="VK102" t="n">
        <v/>
      </c>
      <c r="VL102" t="n">
        <v/>
      </c>
      <c r="VM102" t="n">
        <v/>
      </c>
      <c r="VN102" t="n">
        <v/>
      </c>
      <c r="VO102" t="n">
        <v/>
      </c>
      <c r="VP102" t="n">
        <v/>
      </c>
      <c r="VQ102" t="n">
        <v/>
      </c>
      <c r="VR102" t="n">
        <v/>
      </c>
      <c r="VS102" t="n">
        <v/>
      </c>
      <c r="VT102" t="n">
        <v/>
      </c>
      <c r="VU102" t="n">
        <v/>
      </c>
      <c r="VV102" t="n">
        <v/>
      </c>
      <c r="VW102" t="n">
        <v/>
      </c>
      <c r="VX102" t="n">
        <v/>
      </c>
      <c r="VY102" t="n">
        <v/>
      </c>
      <c r="VZ102" t="n">
        <v/>
      </c>
      <c r="WA102" t="n">
        <v/>
      </c>
      <c r="WB102" t="n">
        <v/>
      </c>
      <c r="WC102" t="n">
        <v/>
      </c>
      <c r="WD102" t="n">
        <v/>
      </c>
      <c r="WE102" t="n">
        <v/>
      </c>
      <c r="WF102" t="n">
        <v/>
      </c>
      <c r="WG102" t="n">
        <v/>
      </c>
      <c r="WH102" t="n">
        <v/>
      </c>
      <c r="WI102" t="n">
        <v/>
      </c>
      <c r="WJ102" t="n">
        <v/>
      </c>
      <c r="WK102" t="n">
        <v/>
      </c>
      <c r="WL102" t="n">
        <v/>
      </c>
      <c r="WM102" t="n">
        <v/>
      </c>
      <c r="WN102" t="n">
        <v/>
      </c>
      <c r="WO102" t="n">
        <v/>
      </c>
      <c r="WP102" t="n">
        <v/>
      </c>
      <c r="WQ102" t="n">
        <v/>
      </c>
      <c r="WR102" t="n">
        <v/>
      </c>
      <c r="WS102" t="n">
        <v/>
      </c>
      <c r="WT102" t="n">
        <v/>
      </c>
      <c r="WU102" t="n">
        <v/>
      </c>
      <c r="WV102" t="n">
        <v/>
      </c>
      <c r="WW102" t="n">
        <v/>
      </c>
      <c r="WX102" t="n">
        <v/>
      </c>
      <c r="WY102" t="n">
        <v/>
      </c>
      <c r="WZ102" t="n">
        <v/>
      </c>
      <c r="XA102" t="n">
        <v/>
      </c>
      <c r="XB102" t="n">
        <v/>
      </c>
      <c r="XC102" t="n">
        <v/>
      </c>
      <c r="XD102" t="n">
        <v/>
      </c>
      <c r="XE102" t="n">
        <v/>
      </c>
      <c r="XF102" t="n">
        <v/>
      </c>
      <c r="XG102" t="n">
        <v/>
      </c>
      <c r="XH102" t="n">
        <v/>
      </c>
      <c r="XI102" t="n">
        <v/>
      </c>
      <c r="XJ102" t="n">
        <v/>
      </c>
      <c r="XK102" t="n">
        <v/>
      </c>
      <c r="XL102" t="n">
        <v/>
      </c>
      <c r="XM102" t="n">
        <v/>
      </c>
      <c r="XN102" t="n">
        <v/>
      </c>
      <c r="XO102" t="n">
        <v/>
      </c>
      <c r="XP102" t="n">
        <v/>
      </c>
      <c r="XQ102" t="n">
        <v/>
      </c>
      <c r="XR102" t="n">
        <v/>
      </c>
      <c r="XS102" t="n">
        <v/>
      </c>
      <c r="XT102" t="n">
        <v/>
      </c>
      <c r="XU102" t="n">
        <v/>
      </c>
      <c r="XV102" t="n">
        <v/>
      </c>
      <c r="XW102" t="n">
        <v/>
      </c>
      <c r="XX102" t="n">
        <v/>
      </c>
      <c r="XY102" t="n">
        <v/>
      </c>
      <c r="XZ102" t="n">
        <v/>
      </c>
      <c r="YA102" t="n">
        <v/>
      </c>
      <c r="YB102" t="n">
        <v/>
      </c>
      <c r="YC102" t="n">
        <v/>
      </c>
      <c r="YD102" t="n">
        <v/>
      </c>
      <c r="YE102" t="n">
        <v/>
      </c>
      <c r="YF102" t="n">
        <v/>
      </c>
      <c r="YG102" t="n">
        <v/>
      </c>
      <c r="YH102" t="n">
        <v/>
      </c>
      <c r="YI102" t="n">
        <v/>
      </c>
      <c r="YJ102" t="n">
        <v/>
      </c>
      <c r="YK102" t="n">
        <v/>
      </c>
      <c r="YL102" t="n">
        <v/>
      </c>
      <c r="YM102" t="n">
        <v/>
      </c>
      <c r="YN102" t="n">
        <v/>
      </c>
      <c r="YO102" t="n">
        <v/>
      </c>
      <c r="YP102" t="n">
        <v/>
      </c>
      <c r="YQ102" t="n">
        <v/>
      </c>
      <c r="YR102" t="n">
        <v/>
      </c>
      <c r="YS102" t="n">
        <v/>
      </c>
      <c r="YT102" t="n">
        <v/>
      </c>
      <c r="YU102" t="n">
        <v/>
      </c>
      <c r="YV102" t="n">
        <v/>
      </c>
      <c r="YW102" t="n">
        <v/>
      </c>
      <c r="YX102" t="n">
        <v/>
      </c>
      <c r="YY102" t="n">
        <v/>
      </c>
      <c r="YZ102" t="n">
        <v/>
      </c>
      <c r="ZA102" t="n">
        <v/>
      </c>
      <c r="ZB102" t="n">
        <v/>
      </c>
      <c r="ZC102" t="n">
        <v/>
      </c>
      <c r="ZD102" t="n">
        <v/>
      </c>
      <c r="ZE102" t="n">
        <v/>
      </c>
      <c r="ZF102" t="n">
        <v/>
      </c>
      <c r="ZG102" t="n">
        <v/>
      </c>
      <c r="ZH102" t="n">
        <v/>
      </c>
      <c r="ZI102" t="n">
        <v/>
      </c>
      <c r="ZJ102" t="n">
        <v/>
      </c>
      <c r="ZK102" t="n">
        <v/>
      </c>
      <c r="ZL102" t="n">
        <v/>
      </c>
      <c r="ZM102" t="n">
        <v/>
      </c>
      <c r="ZN102" t="n">
        <v/>
      </c>
      <c r="ZO102" t="n">
        <v/>
      </c>
      <c r="ZP102" t="n">
        <v/>
      </c>
      <c r="ZQ102" t="n">
        <v/>
      </c>
      <c r="ZR102" t="n">
        <v/>
      </c>
      <c r="ZS102" t="n">
        <v/>
      </c>
      <c r="ZT102" t="n">
        <v/>
      </c>
      <c r="ZU102" t="n">
        <v/>
      </c>
      <c r="ZV102" t="n">
        <v/>
      </c>
      <c r="ZW102" t="n">
        <v/>
      </c>
      <c r="ZX102" t="n">
        <v/>
      </c>
      <c r="ZY102" t="n">
        <v/>
      </c>
      <c r="ZZ102" t="n">
        <v/>
      </c>
      <c r="AAA102" t="n">
        <v/>
      </c>
      <c r="AAB102" t="n">
        <v/>
      </c>
      <c r="AAC102" t="n">
        <v/>
      </c>
      <c r="AAD102" t="n">
        <v/>
      </c>
      <c r="AAE102" t="n">
        <v/>
      </c>
      <c r="AAF102" t="n">
        <v/>
      </c>
      <c r="AAG102" t="n">
        <v/>
      </c>
      <c r="AAH102" t="n">
        <v/>
      </c>
      <c r="AAI102" t="n">
        <v/>
      </c>
      <c r="AAJ102" t="n">
        <v/>
      </c>
      <c r="AAK102" t="n">
        <v/>
      </c>
      <c r="AAL102" t="inlineStr">
        <is>
          <t>Tidak</t>
        </is>
      </c>
      <c r="AAM102" t="n">
        <v/>
      </c>
      <c r="AAN102" t="n">
        <v/>
      </c>
      <c r="AAO102" t="n">
        <v/>
      </c>
      <c r="AAP102" t="n">
        <v/>
      </c>
      <c r="AAQ102" t="n">
        <v/>
      </c>
      <c r="AAR102" t="inlineStr">
        <is>
          <t>Tidak</t>
        </is>
      </c>
      <c r="AAS102" t="inlineStr">
        <is>
          <t>Mengetahui</t>
        </is>
      </c>
      <c r="AAT102" t="inlineStr">
        <is>
          <t>Diberikan gratis ke orang  lain</t>
        </is>
      </c>
      <c r="AAU102" t="n">
        <v>0</v>
      </c>
      <c r="AAV102" t="n">
        <v>0</v>
      </c>
      <c r="AAW102" t="n">
        <v>0</v>
      </c>
      <c r="AAX102" t="n">
        <v>0</v>
      </c>
      <c r="AAY102" t="n">
        <v>1</v>
      </c>
      <c r="AAZ102" t="n">
        <v>0</v>
      </c>
      <c r="ABA102" t="n">
        <v>0</v>
      </c>
      <c r="ABB102" t="n">
        <v/>
      </c>
      <c r="ABC102" t="n">
        <v/>
      </c>
      <c r="ABD102" t="n">
        <v/>
      </c>
      <c r="ABE102" t="n">
        <v/>
      </c>
      <c r="ABF102" t="n">
        <v/>
      </c>
      <c r="ABG102" t="n">
        <v/>
      </c>
      <c r="ABH102" t="n">
        <v/>
      </c>
      <c r="ABI102" t="n">
        <v/>
      </c>
      <c r="ABJ102" t="n">
        <v/>
      </c>
      <c r="ABK102" t="n">
        <v/>
      </c>
      <c r="ABL102" t="n">
        <v/>
      </c>
      <c r="ABM102" t="n">
        <v/>
      </c>
      <c r="ABN102" t="n">
        <v/>
      </c>
      <c r="ABO102" t="n">
        <v/>
      </c>
      <c r="ABP102" t="n">
        <v/>
      </c>
      <c r="ABQ102" t="n">
        <v/>
      </c>
      <c r="ABR102" t="n">
        <v/>
      </c>
      <c r="ABS102" t="n">
        <v/>
      </c>
      <c r="ABT102" t="n">
        <v/>
      </c>
      <c r="ABU102" t="n">
        <v/>
      </c>
      <c r="ABV102" t="n">
        <v/>
      </c>
      <c r="ABW102" t="n">
        <v/>
      </c>
      <c r="ABX102" t="n">
        <v/>
      </c>
      <c r="ABY102" t="n">
        <v/>
      </c>
      <c r="ABZ102" t="n">
        <v/>
      </c>
      <c r="ACA102" t="n">
        <v/>
      </c>
      <c r="ACB102" t="n">
        <v/>
      </c>
      <c r="ACC102" t="n">
        <v/>
      </c>
      <c r="ACD102" t="n">
        <v/>
      </c>
      <c r="ACE102" t="n">
        <v/>
      </c>
      <c r="ACF102" t="n">
        <v/>
      </c>
      <c r="ACG102" t="n">
        <v/>
      </c>
      <c r="ACH102" t="n">
        <v/>
      </c>
      <c r="ACI102" t="n">
        <v/>
      </c>
      <c r="ACJ102" t="n">
        <v/>
      </c>
      <c r="ACK102" t="inlineStr">
        <is>
          <t>Tidak punya waktu mengumpulkannya</t>
        </is>
      </c>
      <c r="ACL102" t="n">
        <v>0</v>
      </c>
      <c r="ACM102" t="n">
        <v>0</v>
      </c>
      <c r="ACN102" t="n">
        <v>1</v>
      </c>
      <c r="ACO102" t="n">
        <v>0</v>
      </c>
      <c r="ACP102" t="n">
        <v>0</v>
      </c>
      <c r="ACQ102" t="n">
        <v>0</v>
      </c>
      <c r="ACR102" t="n">
        <v>0</v>
      </c>
      <c r="ACS102" t="n">
        <v/>
      </c>
      <c r="ACT102" t="inlineStr">
        <is>
          <t>0</t>
        </is>
      </c>
      <c r="ACU102" t="inlineStr">
        <is>
          <t>Manfaat sangat kecil/terbatas</t>
        </is>
      </c>
      <c r="ACV102" t="inlineStr">
        <is>
          <t>Sama saja</t>
        </is>
      </c>
      <c r="ACW102" t="inlineStr">
        <is>
          <t xml:space="preserve">Anggota keluarga -  Perempuan dewasa </t>
        </is>
      </c>
      <c r="ACX102" t="inlineStr">
        <is>
          <t>Netral/tidak tahu</t>
        </is>
      </c>
      <c r="ACY102" t="inlineStr">
        <is>
          <t>Anggota keluarga - Laki-laki dewasa Anggota keluarga - Perempuan dewasa</t>
        </is>
      </c>
      <c r="ACZ102" t="n">
        <v>1</v>
      </c>
      <c r="ADA102" t="n">
        <v>1</v>
      </c>
      <c r="ADB102" t="n">
        <v>0</v>
      </c>
      <c r="ADC102" t="n">
        <v>0</v>
      </c>
      <c r="ADD102" t="inlineStr">
        <is>
          <t>Cukup puas</t>
        </is>
      </c>
      <c r="ADE102" t="inlineStr">
        <is>
          <t>Cukup puas</t>
        </is>
      </c>
      <c r="ADF102" t="inlineStr">
        <is>
          <t>Cukup puas</t>
        </is>
      </c>
      <c r="ADG102" t="inlineStr">
        <is>
          <t>Cukup puas</t>
        </is>
      </c>
      <c r="ADH102" t="inlineStr">
        <is>
          <t>Tidak</t>
        </is>
      </c>
      <c r="ADI102" t="n">
        <v/>
      </c>
      <c r="ADJ102" t="inlineStr">
        <is>
          <t>Cukup puas</t>
        </is>
      </c>
      <c r="ADK102" t="n">
        <v/>
      </c>
      <c r="ADL102" t="n">
        <v/>
      </c>
      <c r="ADM102" t="n">
        <v/>
      </c>
      <c r="ADN102" t="n">
        <v/>
      </c>
      <c r="ADO102" t="n">
        <v/>
      </c>
      <c r="ADP102" t="n">
        <v/>
      </c>
      <c r="ADQ102" t="n">
        <v/>
      </c>
      <c r="ADR102" t="n">
        <v/>
      </c>
      <c r="ADS102" t="n">
        <v/>
      </c>
      <c r="ADT102" t="n">
        <v/>
      </c>
      <c r="ADU102" t="inlineStr">
        <is>
          <t>Dibiarkan saja</t>
        </is>
      </c>
      <c r="ADV102" t="n">
        <v>0</v>
      </c>
      <c r="ADW102" t="n">
        <v>0</v>
      </c>
      <c r="ADX102" t="n">
        <v>0</v>
      </c>
      <c r="ADY102" t="n">
        <v>0</v>
      </c>
      <c r="ADZ102" t="n">
        <v>0</v>
      </c>
      <c r="AEA102" t="n">
        <v>0</v>
      </c>
      <c r="AEB102" t="n">
        <v>1</v>
      </c>
      <c r="AEC102" t="n">
        <v>0</v>
      </c>
      <c r="AED102" t="inlineStr">
        <is>
          <t>0</t>
        </is>
      </c>
      <c r="AEE102" t="inlineStr">
        <is>
          <t>Laki-laki dewasa</t>
        </is>
      </c>
      <c r="AEF102" t="n">
        <v/>
      </c>
      <c r="AEG102" t="inlineStr">
        <is>
          <t>Menghubungi melalui rekan</t>
        </is>
      </c>
      <c r="AEH102" t="n">
        <v/>
      </c>
      <c r="AEI102" t="inlineStr">
        <is>
          <t>0</t>
        </is>
      </c>
      <c r="AEJ102" t="inlineStr">
        <is>
          <t>Tidak pernah</t>
        </is>
      </c>
      <c r="AEK102" t="inlineStr">
        <is>
          <t xml:space="preserve"> Mendapatkan subsidi </t>
        </is>
      </c>
      <c r="AEL102" t="n">
        <v>0</v>
      </c>
      <c r="AEM102" t="n">
        <v>0</v>
      </c>
      <c r="AEN102" t="n">
        <v>0</v>
      </c>
      <c r="AEO102" t="n">
        <v>0</v>
      </c>
      <c r="AEP102" t="n">
        <v>0</v>
      </c>
      <c r="AEQ102" t="n">
        <v>0</v>
      </c>
      <c r="AER102" t="n">
        <v>0</v>
      </c>
      <c r="AES102" t="n">
        <v>0</v>
      </c>
      <c r="AET102" t="n">
        <v>0</v>
      </c>
      <c r="AEU102" t="n">
        <v>0</v>
      </c>
      <c r="AEV102" t="n">
        <v>1</v>
      </c>
      <c r="AEW102" t="n">
        <v>0</v>
      </c>
      <c r="AEX102" t="n">
        <v/>
      </c>
      <c r="AEY102" t="inlineStr">
        <is>
          <t>Didukung oleh pihak lain atau ada subsidi</t>
        </is>
      </c>
      <c r="AEZ102" t="n">
        <v/>
      </c>
      <c r="AFA102" t="inlineStr">
        <is>
          <t>Koperasi</t>
        </is>
      </c>
      <c r="AFB102" t="n">
        <v/>
      </c>
      <c r="AFC102" t="inlineStr">
        <is>
          <t>bd90b0a1-f0e1-4466-a75d-51303bfbb447-12_43_53.jfif</t>
        </is>
      </c>
      <c r="AFD102" t="inlineStr">
        <is>
          <t>https://kf.kobotoolbox.org/api/v2/assets/avstPQqLr3Ab3ZdcVTXZ6f/data/698777302/attachments/attwP672Zh4kb8AcGTkJ9gxx/</t>
        </is>
      </c>
      <c r="AFE102" t="inlineStr">
        <is>
          <t>242cb5af-3c77-4c7d-aef1-26ffa2dd06cd-12_43_59.jfif</t>
        </is>
      </c>
      <c r="AFF102" t="inlineStr">
        <is>
          <t>https://kf.kobotoolbox.org/api/v2/assets/avstPQqLr3Ab3ZdcVTXZ6f/data/698777302/attachments/attNxnCsq4AYhQHnPVbMHcbV/</t>
        </is>
      </c>
      <c r="AFG102" t="inlineStr">
        <is>
          <t>FAHRIZAL</t>
        </is>
      </c>
      <c r="AFH102" t="n">
        <v/>
      </c>
      <c r="AFI102" t="n">
        <v/>
      </c>
    </row>
    <row r="103">
      <c r="A103" t="n">
        <v/>
      </c>
      <c r="B103" t="n">
        <v/>
      </c>
      <c r="C103" t="n">
        <v/>
      </c>
      <c r="D103" t="inlineStr">
        <is>
          <t>karsiti</t>
        </is>
      </c>
      <c r="E103" t="n">
        <v>0</v>
      </c>
      <c r="F103" t="inlineStr">
        <is>
          <t>-7.911331 112.766337 717.4911660738071 19.256000518798828</t>
        </is>
      </c>
      <c r="G103" t="n">
        <v>-7.911331</v>
      </c>
      <c r="H103" t="n">
        <v>112.766337</v>
      </c>
      <c r="I103" t="n">
        <v>717.4911661</v>
      </c>
      <c r="J103" t="n">
        <v>19.25600052</v>
      </c>
      <c r="K103" t="n">
        <v>0</v>
      </c>
      <c r="L103" t="inlineStr">
        <is>
          <t>-7.911254 112.766161 701.8793565336321 23.600000381469727</t>
        </is>
      </c>
      <c r="M103" t="n">
        <v>-7.911254</v>
      </c>
      <c r="N103" t="n">
        <v>112.766161</v>
      </c>
      <c r="O103" t="n">
        <v>701.8793565</v>
      </c>
      <c r="P103" t="n">
        <v>23.60000038</v>
      </c>
      <c r="Q103" t="n">
        <v>0</v>
      </c>
      <c r="R103" t="inlineStr">
        <is>
          <t>Jawa Timur</t>
        </is>
      </c>
      <c r="S103" t="n">
        <v>0</v>
      </c>
      <c r="T103" t="n">
        <v>0</v>
      </c>
      <c r="U103" t="n">
        <v>0</v>
      </c>
      <c r="V103" t="n">
        <v>0</v>
      </c>
      <c r="W103" t="n">
        <v>0</v>
      </c>
      <c r="X103" t="n">
        <v>1</v>
      </c>
      <c r="Y103" t="n">
        <v>0</v>
      </c>
      <c r="Z103" t="n">
        <v>0</v>
      </c>
      <c r="AA103" t="n">
        <v>0</v>
      </c>
      <c r="AB103" t="n">
        <v>0</v>
      </c>
      <c r="AC103" t="inlineStr">
        <is>
          <t>MALANG</t>
        </is>
      </c>
      <c r="AD103" t="inlineStr">
        <is>
          <t>JABUNG</t>
        </is>
      </c>
      <c r="AE103" t="inlineStr">
        <is>
          <t>KEMIRI</t>
        </is>
      </c>
      <c r="AF103" t="inlineStr">
        <is>
          <t>KAN JABUNG</t>
        </is>
      </c>
      <c r="AG103" t="inlineStr">
        <is>
          <t>KJP0058</t>
        </is>
      </c>
      <c r="AH103" t="n">
        <v>16</v>
      </c>
      <c r="AI103" t="inlineStr">
        <is>
          <t>VPA1</t>
        </is>
      </c>
      <c r="AJ103" t="inlineStr">
        <is>
          <t>Tidak aktif</t>
        </is>
      </c>
      <c r="AK103" t="n">
        <v>57</v>
      </c>
      <c r="AL103" t="inlineStr">
        <is>
          <t>Perempuan</t>
        </is>
      </c>
      <c r="AM103" t="inlineStr">
        <is>
          <t>Sudah menikah</t>
        </is>
      </c>
      <c r="AN103" t="inlineStr">
        <is>
          <t>SD/Sederajat</t>
        </is>
      </c>
      <c r="AO103" t="inlineStr">
        <is>
          <t>Peternak</t>
        </is>
      </c>
      <c r="AP103" t="n">
        <v>0</v>
      </c>
      <c r="AQ103" t="n">
        <v>1</v>
      </c>
      <c r="AR103" t="n">
        <v>0</v>
      </c>
      <c r="AS103" t="n">
        <v>0</v>
      </c>
      <c r="AT103" t="n">
        <v>0</v>
      </c>
      <c r="AU103" t="n">
        <v>0</v>
      </c>
      <c r="AV103" t="n">
        <v>0</v>
      </c>
      <c r="AW103" t="n">
        <v>0</v>
      </c>
      <c r="AX103" t="n">
        <v/>
      </c>
      <c r="AY103" t="inlineStr">
        <is>
          <t>Petani</t>
        </is>
      </c>
      <c r="AZ103" t="n">
        <v>1</v>
      </c>
      <c r="BA103" t="n">
        <v>0</v>
      </c>
      <c r="BB103" t="n">
        <v>0</v>
      </c>
      <c r="BC103" t="n">
        <v>0</v>
      </c>
      <c r="BD103" t="n">
        <v>0</v>
      </c>
      <c r="BE103" t="n">
        <v>0</v>
      </c>
      <c r="BF103" t="n">
        <v>0</v>
      </c>
      <c r="BG103" t="n">
        <v>0</v>
      </c>
      <c r="BH103" t="n">
        <v/>
      </c>
      <c r="BI103" t="inlineStr">
        <is>
          <t>&gt;Rp3.500.000</t>
        </is>
      </c>
      <c r="BJ103" t="n">
        <v>1</v>
      </c>
      <c r="BK103" t="n">
        <v>1</v>
      </c>
      <c r="BL103" t="n">
        <v>0</v>
      </c>
      <c r="BM103" t="n">
        <v>0</v>
      </c>
      <c r="BN103" t="inlineStr">
        <is>
          <t>Milik sendiri</t>
        </is>
      </c>
      <c r="BO103" t="inlineStr">
        <is>
          <t>Permanen (dinding bata dan semen)</t>
        </is>
      </c>
      <c r="BP103" t="n">
        <v>1</v>
      </c>
      <c r="BQ103" t="n">
        <v>0</v>
      </c>
      <c r="BR103" t="n">
        <v>0</v>
      </c>
      <c r="BS103" t="n">
        <v>0</v>
      </c>
      <c r="BT103" t="n">
        <v>0</v>
      </c>
      <c r="BU103" t="n">
        <v/>
      </c>
      <c r="BV103" t="inlineStr">
        <is>
          <t>Keramik/ubin</t>
        </is>
      </c>
      <c r="BW103" t="n">
        <v>0</v>
      </c>
      <c r="BX103" t="n">
        <v>0</v>
      </c>
      <c r="BY103" t="n">
        <v>1</v>
      </c>
      <c r="BZ103" t="n">
        <v>0</v>
      </c>
      <c r="CA103" t="n">
        <v>0</v>
      </c>
      <c r="CB103" t="n">
        <v/>
      </c>
      <c r="CC103" t="inlineStr">
        <is>
          <t>Genting</t>
        </is>
      </c>
      <c r="CD103" t="n">
        <v>0</v>
      </c>
      <c r="CE103" t="n">
        <v>0</v>
      </c>
      <c r="CF103" t="n">
        <v>0</v>
      </c>
      <c r="CG103" t="n">
        <v>0</v>
      </c>
      <c r="CH103" t="n">
        <v>0</v>
      </c>
      <c r="CI103" t="n">
        <v>1</v>
      </c>
      <c r="CJ103" t="n">
        <v>0</v>
      </c>
      <c r="CK103" t="n">
        <v/>
      </c>
      <c r="CL103" t="inlineStr">
        <is>
          <t>Ya</t>
        </is>
      </c>
      <c r="CM103" t="n">
        <v>2010</v>
      </c>
      <c r="CN103" t="inlineStr">
        <is>
          <t>Fixed-Dome (Kubah Tetap)</t>
        </is>
      </c>
      <c r="CO103" t="inlineStr">
        <is>
          <t>4 m³ (2-3 ekor sapi, ±3 jam memasak/hari, ±30 kg slurry/hari)</t>
        </is>
      </c>
      <c r="CP103" t="inlineStr">
        <is>
          <t>Anggota keluarga - laki-laki</t>
        </is>
      </c>
      <c r="CQ103" t="n">
        <v>0</v>
      </c>
      <c r="CR103" t="n">
        <v>0</v>
      </c>
      <c r="CS103" t="n">
        <v>0</v>
      </c>
      <c r="CT103" t="n">
        <v>0</v>
      </c>
      <c r="CU103" t="n">
        <v>1</v>
      </c>
      <c r="CV103" t="n">
        <v>0</v>
      </c>
      <c r="CW103" t="n">
        <v>0</v>
      </c>
      <c r="CX103" t="n">
        <v>0</v>
      </c>
      <c r="CY103" t="inlineStr">
        <is>
          <t>Anggota keluarga - laki-laki</t>
        </is>
      </c>
      <c r="CZ103" t="n">
        <v>1</v>
      </c>
      <c r="DA103" t="n">
        <v>0</v>
      </c>
      <c r="DB103" t="n">
        <v>0</v>
      </c>
      <c r="DC103" t="n">
        <v/>
      </c>
      <c r="DD103" t="inlineStr">
        <is>
          <t>Anggota keluarga - laki-laki</t>
        </is>
      </c>
      <c r="DE103" t="n">
        <v>1</v>
      </c>
      <c r="DF103" t="n">
        <v>0</v>
      </c>
      <c r="DG103" t="n">
        <v>0</v>
      </c>
      <c r="DH103" t="n">
        <v>0</v>
      </c>
      <c r="DI103" t="n">
        <v/>
      </c>
      <c r="DJ103" t="inlineStr">
        <is>
          <t>Anggota keluarga - laki-laki CPO atau pendamping</t>
        </is>
      </c>
      <c r="DK103" t="n">
        <v>1</v>
      </c>
      <c r="DL103" t="n">
        <v>0</v>
      </c>
      <c r="DM103" t="n">
        <v>1</v>
      </c>
      <c r="DN103" t="n">
        <v>0</v>
      </c>
      <c r="DO103" t="n">
        <v/>
      </c>
      <c r="DP103" t="inlineStr">
        <is>
          <t>Tidak berfungsi sama sekali</t>
        </is>
      </c>
      <c r="DQ103" t="inlineStr">
        <is>
          <t>1-6 bulan yang lalu</t>
        </is>
      </c>
      <c r="DR103" t="inlineStr">
        <is>
          <t>Lainnya</t>
        </is>
      </c>
      <c r="DS103" t="inlineStr">
        <is>
          <t>Kendala tempat</t>
        </is>
      </c>
      <c r="DT103" t="n">
        <v/>
      </c>
      <c r="DU103" t="n">
        <v/>
      </c>
      <c r="DV103" t="n">
        <v/>
      </c>
      <c r="DW103" t="n">
        <v/>
      </c>
      <c r="DX103" t="n">
        <v/>
      </c>
      <c r="DY103" t="n">
        <v/>
      </c>
      <c r="DZ103" t="n">
        <v/>
      </c>
      <c r="EA103" t="n">
        <v/>
      </c>
      <c r="EB103" t="n">
        <v/>
      </c>
      <c r="EC103" t="n">
        <v/>
      </c>
      <c r="ED103" t="n">
        <v/>
      </c>
      <c r="EE103" t="n">
        <v/>
      </c>
      <c r="EF103" t="n">
        <v/>
      </c>
      <c r="EG103" t="n">
        <v/>
      </c>
      <c r="EH103" t="n">
        <v/>
      </c>
      <c r="EI103" t="inlineStr">
        <is>
          <t>Lainnya</t>
        </is>
      </c>
      <c r="EJ103" t="n">
        <v>0</v>
      </c>
      <c r="EK103" t="n">
        <v>0</v>
      </c>
      <c r="EL103" t="n">
        <v>0</v>
      </c>
      <c r="EM103" t="n">
        <v>1</v>
      </c>
      <c r="EN103" t="n">
        <v>0</v>
      </c>
      <c r="EO103" t="inlineStr">
        <is>
          <t>Kendala tata letak</t>
        </is>
      </c>
      <c r="EP103" t="inlineStr">
        <is>
          <t>Ya, cukup jelas dan mudah diikuti</t>
        </is>
      </c>
      <c r="EQ103" t="inlineStr">
        <is>
          <t>Pelatihan</t>
        </is>
      </c>
      <c r="ER103" t="inlineStr">
        <is>
          <t>CPO atau pendamping</t>
        </is>
      </c>
      <c r="ES103" t="n">
        <v>1</v>
      </c>
      <c r="ET103" t="n">
        <v>0</v>
      </c>
      <c r="EU103" t="n">
        <v>0</v>
      </c>
      <c r="EV103" t="n">
        <v>0</v>
      </c>
      <c r="EW103" t="n">
        <v/>
      </c>
      <c r="EX103" t="inlineStr">
        <is>
          <t>Anggota keluarga - Laki-laki</t>
        </is>
      </c>
      <c r="EY103" t="n">
        <v>1</v>
      </c>
      <c r="EZ103" t="n">
        <v>0</v>
      </c>
      <c r="FA103" t="n">
        <v>0</v>
      </c>
      <c r="FB103" t="n">
        <v/>
      </c>
      <c r="FC103" t="inlineStr">
        <is>
          <t>Jarang sekali</t>
        </is>
      </c>
      <c r="FD103" t="n">
        <v/>
      </c>
      <c r="FE103" t="inlineStr">
        <is>
          <t>Mengetahui</t>
        </is>
      </c>
      <c r="FF103" t="inlineStr">
        <is>
          <t>Tidak pernah</t>
        </is>
      </c>
      <c r="FG103" t="inlineStr">
        <is>
          <t>Mengetahui</t>
        </is>
      </c>
      <c r="FH103" t="inlineStr">
        <is>
          <t>Tidak pernah</t>
        </is>
      </c>
      <c r="FI103" t="inlineStr">
        <is>
          <t>Mengetahui</t>
        </is>
      </c>
      <c r="FJ103" t="inlineStr">
        <is>
          <t>Tidak pernah</t>
        </is>
      </c>
      <c r="FK103" t="inlineStr">
        <is>
          <t>Mengetahui</t>
        </is>
      </c>
      <c r="FL103" t="inlineStr">
        <is>
          <t>Tidak pernah</t>
        </is>
      </c>
      <c r="FM103" t="inlineStr">
        <is>
          <t>Mengetahui</t>
        </is>
      </c>
      <c r="FN103" t="inlineStr">
        <is>
          <t>Tidak pernah</t>
        </is>
      </c>
      <c r="FO103" t="inlineStr">
        <is>
          <t>Mengetahui</t>
        </is>
      </c>
      <c r="FP103" t="inlineStr">
        <is>
          <t>Tidak pernah</t>
        </is>
      </c>
      <c r="FQ103" t="inlineStr">
        <is>
          <t>Mengetahui</t>
        </is>
      </c>
      <c r="FR103" t="inlineStr">
        <is>
          <t>Tidak</t>
        </is>
      </c>
      <c r="FS103" t="inlineStr">
        <is>
          <t>Mengetahui</t>
        </is>
      </c>
      <c r="FT103" t="inlineStr">
        <is>
          <t>Tidak sama sekali</t>
        </is>
      </c>
      <c r="FU103" t="inlineStr">
        <is>
          <t>Laki-laki dewasa Perempuan dewasa</t>
        </is>
      </c>
      <c r="FV103" t="n">
        <v>1</v>
      </c>
      <c r="FW103" t="n">
        <v>1</v>
      </c>
      <c r="FX103" t="n">
        <v>0</v>
      </c>
      <c r="FY103" t="n">
        <v>0</v>
      </c>
      <c r="FZ103" t="inlineStr">
        <is>
          <t>Cukup memahami</t>
        </is>
      </c>
      <c r="GA103" t="inlineStr">
        <is>
          <t>CPO</t>
        </is>
      </c>
      <c r="GB103" t="n">
        <v>1</v>
      </c>
      <c r="GC103" t="n">
        <v>0</v>
      </c>
      <c r="GD103" t="n">
        <v>0</v>
      </c>
      <c r="GE103" t="n">
        <v>0</v>
      </c>
      <c r="GF103" t="n">
        <v/>
      </c>
      <c r="GG103" t="inlineStr">
        <is>
          <t>Selalu</t>
        </is>
      </c>
      <c r="GH103" t="inlineStr">
        <is>
          <t>Tidak</t>
        </is>
      </c>
      <c r="GI103" t="n">
        <v/>
      </c>
      <c r="GJ103" t="n">
        <v/>
      </c>
      <c r="GK103" t="n">
        <v/>
      </c>
      <c r="GL103" t="n">
        <v/>
      </c>
      <c r="GM103" t="n">
        <v/>
      </c>
      <c r="GN103" t="n">
        <v/>
      </c>
      <c r="GO103" t="n">
        <v/>
      </c>
      <c r="GP103" t="inlineStr">
        <is>
          <t>Sebagian</t>
        </is>
      </c>
      <c r="GQ103" t="inlineStr">
        <is>
          <t>LPG</t>
        </is>
      </c>
      <c r="GR103" t="n">
        <v>1</v>
      </c>
      <c r="GS103" t="n">
        <v>0</v>
      </c>
      <c r="GT103" t="n">
        <v>0</v>
      </c>
      <c r="GU103" t="n">
        <v>0</v>
      </c>
      <c r="GV103" t="n">
        <v>0</v>
      </c>
      <c r="GW103" t="n">
        <v>0</v>
      </c>
      <c r="GX103" t="n">
        <v>0</v>
      </c>
      <c r="GY103" t="n">
        <v/>
      </c>
      <c r="GZ103" t="inlineStr">
        <is>
          <t>Tidak</t>
        </is>
      </c>
      <c r="HA103" t="n">
        <v/>
      </c>
      <c r="HB103" t="n">
        <v/>
      </c>
      <c r="HC103" t="n">
        <v/>
      </c>
      <c r="HD103" t="n">
        <v/>
      </c>
      <c r="HE103" t="n">
        <v/>
      </c>
      <c r="HF103" t="n">
        <v/>
      </c>
      <c r="HG103" t="n">
        <v/>
      </c>
      <c r="HH103" t="n">
        <v/>
      </c>
      <c r="HI103" t="n">
        <v/>
      </c>
      <c r="HJ103" t="n">
        <v/>
      </c>
      <c r="HK103" t="n">
        <v/>
      </c>
      <c r="HL103" t="n">
        <v/>
      </c>
      <c r="HM103" t="n">
        <v/>
      </c>
      <c r="HN103" t="n">
        <v/>
      </c>
      <c r="HO103" t="n">
        <v/>
      </c>
      <c r="HP103" t="n">
        <v/>
      </c>
      <c r="HQ103" t="n">
        <v/>
      </c>
      <c r="HR103" t="n">
        <v/>
      </c>
      <c r="HS103" t="n">
        <v/>
      </c>
      <c r="HT103" t="n">
        <v/>
      </c>
      <c r="HU103" t="n">
        <v/>
      </c>
      <c r="HV103" t="n">
        <v/>
      </c>
      <c r="HW103" t="n">
        <v/>
      </c>
      <c r="HX103" t="n">
        <v/>
      </c>
      <c r="HY103" t="n">
        <v/>
      </c>
      <c r="HZ103" t="n">
        <v/>
      </c>
      <c r="IA103" t="n">
        <v>0</v>
      </c>
      <c r="IB103" t="n">
        <v>0</v>
      </c>
      <c r="IC103" t="n">
        <v/>
      </c>
      <c r="ID103" t="n">
        <v/>
      </c>
      <c r="IE103" t="n">
        <v/>
      </c>
      <c r="IF103" t="n">
        <v/>
      </c>
      <c r="IG103" t="n">
        <v/>
      </c>
      <c r="IH103" t="n">
        <v/>
      </c>
      <c r="II103" t="n">
        <v/>
      </c>
      <c r="IJ103" t="n">
        <v/>
      </c>
      <c r="IK103" t="inlineStr">
        <is>
          <t>30-50 kg</t>
        </is>
      </c>
      <c r="IL103" t="inlineStr">
        <is>
          <t>1-3 jam</t>
        </is>
      </c>
      <c r="IM103" t="inlineStr">
        <is>
          <t>Ya</t>
        </is>
      </c>
      <c r="IN103" t="inlineStr">
        <is>
          <t>Tidak</t>
        </is>
      </c>
      <c r="IO103" t="inlineStr">
        <is>
          <t>Lebih bersih</t>
        </is>
      </c>
      <c r="IP103" t="n">
        <v/>
      </c>
      <c r="IQ103" t="inlineStr">
        <is>
          <t>Tidak pernah</t>
        </is>
      </c>
      <c r="IR103" t="n">
        <v/>
      </c>
      <c r="IS103" t="n">
        <v/>
      </c>
      <c r="IT103" t="n">
        <v/>
      </c>
      <c r="IU103" t="n">
        <v/>
      </c>
      <c r="IV103" t="n">
        <v/>
      </c>
      <c r="IW103" t="n">
        <v/>
      </c>
      <c r="IX103" t="n">
        <v/>
      </c>
      <c r="IY103" t="n">
        <v/>
      </c>
      <c r="IZ103" t="inlineStr">
        <is>
          <t>Tidak pernah</t>
        </is>
      </c>
      <c r="JA103" t="n">
        <v/>
      </c>
      <c r="JB103" t="n">
        <v/>
      </c>
      <c r="JC103" t="n">
        <v/>
      </c>
      <c r="JD103" t="n">
        <v/>
      </c>
      <c r="JE103" t="n">
        <v/>
      </c>
      <c r="JF103" t="n">
        <v/>
      </c>
      <c r="JG103" t="n">
        <v/>
      </c>
      <c r="JH103" t="n">
        <v/>
      </c>
      <c r="JI103" t="inlineStr">
        <is>
          <t>Tidak pernah</t>
        </is>
      </c>
      <c r="JJ103" t="n">
        <v/>
      </c>
      <c r="JK103" t="n">
        <v/>
      </c>
      <c r="JL103" t="n">
        <v/>
      </c>
      <c r="JM103" t="n">
        <v/>
      </c>
      <c r="JN103" t="n">
        <v/>
      </c>
      <c r="JO103" t="n">
        <v/>
      </c>
      <c r="JP103" t="n">
        <v/>
      </c>
      <c r="JQ103" t="n">
        <v/>
      </c>
      <c r="JR103" t="inlineStr">
        <is>
          <t>Tidak pernah</t>
        </is>
      </c>
      <c r="JS103" t="n">
        <v/>
      </c>
      <c r="JT103" t="n">
        <v/>
      </c>
      <c r="JU103" t="n">
        <v/>
      </c>
      <c r="JV103" t="n">
        <v/>
      </c>
      <c r="JW103" t="n">
        <v/>
      </c>
      <c r="JX103" t="n">
        <v/>
      </c>
      <c r="JY103" t="n">
        <v/>
      </c>
      <c r="JZ103" t="n">
        <v/>
      </c>
      <c r="KA103" t="inlineStr">
        <is>
          <t>Tidak pernah</t>
        </is>
      </c>
      <c r="KB103" t="n">
        <v/>
      </c>
      <c r="KC103" t="n">
        <v/>
      </c>
      <c r="KD103" t="n">
        <v/>
      </c>
      <c r="KE103" t="n">
        <v/>
      </c>
      <c r="KF103" t="n">
        <v/>
      </c>
      <c r="KG103" t="n">
        <v/>
      </c>
      <c r="KH103" t="n">
        <v/>
      </c>
      <c r="KI103" t="n">
        <v/>
      </c>
      <c r="KJ103" t="inlineStr">
        <is>
          <t>Tidak pernah</t>
        </is>
      </c>
      <c r="KK103" t="n">
        <v/>
      </c>
      <c r="KL103" t="n">
        <v/>
      </c>
      <c r="KM103" t="n">
        <v/>
      </c>
      <c r="KN103" t="n">
        <v/>
      </c>
      <c r="KO103" t="n">
        <v/>
      </c>
      <c r="KP103" t="n">
        <v/>
      </c>
      <c r="KQ103" t="n">
        <v/>
      </c>
      <c r="KR103" t="n">
        <v/>
      </c>
      <c r="KS103" t="inlineStr">
        <is>
          <t>Cukup membaik</t>
        </is>
      </c>
      <c r="KT103" t="inlineStr">
        <is>
          <t>0-1 kali</t>
        </is>
      </c>
      <c r="KU103" t="inlineStr">
        <is>
          <t>0-1 kali</t>
        </is>
      </c>
      <c r="KV103" t="inlineStr">
        <is>
          <t>Tidak ada</t>
        </is>
      </c>
      <c r="KW103" t="n">
        <v>0</v>
      </c>
      <c r="KX103" t="n">
        <v>0</v>
      </c>
      <c r="KY103" t="n">
        <v>0</v>
      </c>
      <c r="KZ103" t="n">
        <v>1</v>
      </c>
      <c r="LA103" t="inlineStr">
        <is>
          <t>Cukup membaik</t>
        </is>
      </c>
      <c r="LB103" t="inlineStr">
        <is>
          <t>Cukup membaik</t>
        </is>
      </c>
      <c r="LC103" t="n">
        <v>0</v>
      </c>
      <c r="LD103" t="n">
        <v>6</v>
      </c>
      <c r="LE103" t="n">
        <v>0</v>
      </c>
      <c r="LF103" t="n">
        <v>0</v>
      </c>
      <c r="LG103" t="inlineStr">
        <is>
          <t>Ya</t>
        </is>
      </c>
      <c r="LH103" t="n">
        <v>0</v>
      </c>
      <c r="LI103" t="n">
        <v/>
      </c>
      <c r="LJ103" t="inlineStr">
        <is>
          <t>Kebutuhan rumah tangga</t>
        </is>
      </c>
      <c r="LK103" t="n">
        <v>0</v>
      </c>
      <c r="LL103" t="n">
        <v>0</v>
      </c>
      <c r="LM103" t="n">
        <v>0</v>
      </c>
      <c r="LN103" t="n">
        <v>0</v>
      </c>
      <c r="LO103" t="n">
        <v>1</v>
      </c>
      <c r="LP103" t="n">
        <v>0</v>
      </c>
      <c r="LQ103" t="n">
        <v>0</v>
      </c>
      <c r="LR103" t="n">
        <v/>
      </c>
      <c r="LS103" t="n">
        <v>10</v>
      </c>
      <c r="LT103" t="n">
        <v>0</v>
      </c>
      <c r="LU103" t="n">
        <v>0</v>
      </c>
      <c r="LV103" t="n">
        <v>10</v>
      </c>
      <c r="LW103" t="n">
        <v>0</v>
      </c>
      <c r="LX103" t="n">
        <v>0</v>
      </c>
      <c r="LY103" t="n">
        <v>10</v>
      </c>
      <c r="LZ103" t="n">
        <v>0</v>
      </c>
      <c r="MA103" t="n">
        <v>0</v>
      </c>
      <c r="MB103" t="inlineStr">
        <is>
          <t>Tidak</t>
        </is>
      </c>
      <c r="MC103" t="n">
        <v>0</v>
      </c>
      <c r="MD103" t="n">
        <v>0</v>
      </c>
      <c r="ME103" t="n">
        <v>0</v>
      </c>
      <c r="MF103" t="n">
        <v>0</v>
      </c>
      <c r="MG103" t="n">
        <v>0</v>
      </c>
      <c r="MH103" t="n">
        <v>0</v>
      </c>
      <c r="MI103" t="n">
        <v/>
      </c>
      <c r="MJ103" t="n">
        <v/>
      </c>
      <c r="MK103" t="n">
        <v/>
      </c>
      <c r="ML103" t="n">
        <v/>
      </c>
      <c r="MM103" t="n">
        <v/>
      </c>
      <c r="MN103" t="n">
        <v/>
      </c>
      <c r="MO103" t="n">
        <v/>
      </c>
      <c r="MP103" t="n">
        <v/>
      </c>
      <c r="MQ103" t="n">
        <v/>
      </c>
      <c r="MR103" t="inlineStr">
        <is>
          <t>Istirahat</t>
        </is>
      </c>
      <c r="MS103" t="n">
        <v/>
      </c>
      <c r="MT103" t="inlineStr">
        <is>
          <t>Istirahat</t>
        </is>
      </c>
      <c r="MU103" t="inlineStr">
        <is>
          <t>Tidak</t>
        </is>
      </c>
      <c r="MV103" t="n">
        <v/>
      </c>
      <c r="MW103" t="n">
        <v/>
      </c>
      <c r="MX103" t="n">
        <v/>
      </c>
      <c r="MY103" t="n">
        <v/>
      </c>
      <c r="MZ103" t="n">
        <v/>
      </c>
      <c r="NA103" t="n">
        <v/>
      </c>
      <c r="NB103" t="n">
        <v/>
      </c>
      <c r="NC103" t="n">
        <v/>
      </c>
      <c r="ND103" t="n">
        <v/>
      </c>
      <c r="NE103" t="n">
        <v/>
      </c>
      <c r="NF103" t="n">
        <v/>
      </c>
      <c r="NG103" t="n">
        <v/>
      </c>
      <c r="NH103" t="n">
        <v/>
      </c>
      <c r="NI103" t="n">
        <v/>
      </c>
      <c r="NJ103" t="n">
        <v/>
      </c>
      <c r="NK103" t="n">
        <v/>
      </c>
      <c r="NL103" t="inlineStr">
        <is>
          <t>Ya</t>
        </is>
      </c>
      <c r="NM103" t="inlineStr">
        <is>
          <t>Kombinasi kredit/pinjaman dan dana hibah</t>
        </is>
      </c>
      <c r="NN103" t="inlineStr">
        <is>
          <t>7.000.001-9.000.000</t>
        </is>
      </c>
      <c r="NO103" t="inlineStr">
        <is>
          <t>Yayasan Rumah Energi atau BIRU</t>
        </is>
      </c>
      <c r="NP103" t="n">
        <v/>
      </c>
      <c r="NQ103" t="inlineStr">
        <is>
          <t>Koperasi</t>
        </is>
      </c>
      <c r="NR103" t="n">
        <v/>
      </c>
      <c r="NS103" t="n">
        <v>24</v>
      </c>
      <c r="NT103" t="inlineStr">
        <is>
          <t>Anggota keluarga - Laki-laki dewasa</t>
        </is>
      </c>
      <c r="NU103" t="n">
        <v/>
      </c>
      <c r="NV103" t="n">
        <v/>
      </c>
      <c r="NW103" t="n">
        <v/>
      </c>
      <c r="NX103" t="inlineStr">
        <is>
          <t>Sedikit meningkat</t>
        </is>
      </c>
      <c r="NY103" t="n">
        <v>90</v>
      </c>
      <c r="NZ103" t="n">
        <v>0</v>
      </c>
      <c r="OA103" t="n">
        <v>0</v>
      </c>
      <c r="OB103" t="n">
        <v>0</v>
      </c>
      <c r="OC103" t="n">
        <v>20</v>
      </c>
      <c r="OD103" t="n">
        <v>0</v>
      </c>
      <c r="OE103" t="inlineStr">
        <is>
          <t>Lebih baik</t>
        </is>
      </c>
      <c r="OF103" t="inlineStr">
        <is>
          <t>Lebih baik (beda waktu memasak 5-30 menit, ATAU tidak lagi ada rasa/bau makanan yang berubah, ATAU alasan lainnya)</t>
        </is>
      </c>
      <c r="OG103" t="inlineStr">
        <is>
          <t>Ya</t>
        </is>
      </c>
      <c r="OH103" t="n">
        <v>0</v>
      </c>
      <c r="OI103" t="n">
        <v>4</v>
      </c>
      <c r="OJ103" t="n">
        <v>0</v>
      </c>
      <c r="OK103" t="n">
        <v>0</v>
      </c>
      <c r="OL103" t="n">
        <v>0</v>
      </c>
      <c r="OM103" t="n">
        <v>0</v>
      </c>
      <c r="ON103" t="n">
        <v>0</v>
      </c>
      <c r="OO103" t="n">
        <v>0</v>
      </c>
      <c r="OP103" t="inlineStr">
        <is>
          <t>Sapi perah</t>
        </is>
      </c>
      <c r="OQ103" t="n">
        <v>0</v>
      </c>
      <c r="OR103" t="n">
        <v>1</v>
      </c>
      <c r="OS103" t="n">
        <v>0</v>
      </c>
      <c r="OT103" t="n">
        <v>0</v>
      </c>
      <c r="OU103" t="n">
        <v>0</v>
      </c>
      <c r="OV103" t="n">
        <v>0</v>
      </c>
      <c r="OW103" t="n">
        <v>0</v>
      </c>
      <c r="OX103" t="n">
        <v>0</v>
      </c>
      <c r="OY103" t="n">
        <v>0</v>
      </c>
      <c r="OZ103" t="inlineStr">
        <is>
          <t>Sapi perah</t>
        </is>
      </c>
      <c r="PA103" t="n">
        <v>0</v>
      </c>
      <c r="PB103" t="n">
        <v>1</v>
      </c>
      <c r="PC103" t="n">
        <v>0</v>
      </c>
      <c r="PD103" t="n">
        <v>0</v>
      </c>
      <c r="PE103" t="n">
        <v>0</v>
      </c>
      <c r="PF103" t="n">
        <v>0</v>
      </c>
      <c r="PG103" t="n">
        <v>0</v>
      </c>
      <c r="PH103" t="n">
        <v>0</v>
      </c>
      <c r="PI103" t="n">
        <v>0</v>
      </c>
      <c r="PJ103" t="inlineStr">
        <is>
          <t>Sapi perah</t>
        </is>
      </c>
      <c r="PK103" t="n">
        <v>0</v>
      </c>
      <c r="PL103" t="n">
        <v>1</v>
      </c>
      <c r="PM103" t="n">
        <v>0</v>
      </c>
      <c r="PN103" t="n">
        <v>0</v>
      </c>
      <c r="PO103" t="n">
        <v>0</v>
      </c>
      <c r="PP103" t="n">
        <v>0</v>
      </c>
      <c r="PQ103" t="n">
        <v>0</v>
      </c>
      <c r="PR103" t="n">
        <v>0</v>
      </c>
      <c r="PS103" t="n">
        <v>0</v>
      </c>
      <c r="PT103" t="n">
        <v/>
      </c>
      <c r="PU103" t="n">
        <v/>
      </c>
      <c r="PV103" t="n">
        <v/>
      </c>
      <c r="PW103" t="n">
        <v/>
      </c>
      <c r="PX103" t="n">
        <v/>
      </c>
      <c r="PY103" t="n">
        <v/>
      </c>
      <c r="PZ103" t="n">
        <v/>
      </c>
      <c r="QA103" t="n">
        <v/>
      </c>
      <c r="QB103" t="n">
        <v/>
      </c>
      <c r="QC103" t="n">
        <v/>
      </c>
      <c r="QD103" t="n">
        <v/>
      </c>
      <c r="QE103" t="inlineStr">
        <is>
          <t>1-Disebarkan ke lahan terbuka</t>
        </is>
      </c>
      <c r="QF103" t="n">
        <v>0</v>
      </c>
      <c r="QG103" t="n">
        <v>0</v>
      </c>
      <c r="QH103" t="n">
        <v>0</v>
      </c>
      <c r="QI103" t="n">
        <v>0</v>
      </c>
      <c r="QJ103" t="n">
        <v>0</v>
      </c>
      <c r="QK103" t="n">
        <v>1</v>
      </c>
      <c r="QL103" t="n">
        <v>0</v>
      </c>
      <c r="QM103" t="n">
        <v>0</v>
      </c>
      <c r="QN103" t="n">
        <v>0</v>
      </c>
      <c r="QO103" t="n">
        <v/>
      </c>
      <c r="QP103" t="n">
        <v/>
      </c>
      <c r="QQ103" t="n">
        <v/>
      </c>
      <c r="QR103" t="n">
        <v/>
      </c>
      <c r="QS103" t="n">
        <v/>
      </c>
      <c r="QT103" t="n">
        <v/>
      </c>
      <c r="QU103" t="n">
        <v/>
      </c>
      <c r="QV103" t="n">
        <v/>
      </c>
      <c r="QW103" t="n">
        <v/>
      </c>
      <c r="QX103" t="n">
        <v/>
      </c>
      <c r="QY103" t="n">
        <v/>
      </c>
      <c r="QZ103" t="n">
        <v/>
      </c>
      <c r="RA103" t="n">
        <v/>
      </c>
      <c r="RB103" t="n">
        <v/>
      </c>
      <c r="RC103" t="n">
        <v/>
      </c>
      <c r="RD103" t="n">
        <v/>
      </c>
      <c r="RE103" t="n">
        <v/>
      </c>
      <c r="RF103" t="n">
        <v/>
      </c>
      <c r="RG103" t="n">
        <v/>
      </c>
      <c r="RH103" t="n">
        <v/>
      </c>
      <c r="RI103" t="n">
        <v/>
      </c>
      <c r="RJ103" t="n">
        <v/>
      </c>
      <c r="RK103" t="n">
        <v/>
      </c>
      <c r="RL103" t="n">
        <v/>
      </c>
      <c r="RM103" t="n">
        <v/>
      </c>
      <c r="RN103" t="n">
        <v/>
      </c>
      <c r="RO103" t="n">
        <v/>
      </c>
      <c r="RP103" t="n">
        <v/>
      </c>
      <c r="RQ103" t="n">
        <v/>
      </c>
      <c r="RR103" t="n">
        <v/>
      </c>
      <c r="RS103" t="n">
        <v/>
      </c>
      <c r="RT103" t="n">
        <v/>
      </c>
      <c r="RU103" t="n">
        <v/>
      </c>
      <c r="RV103" t="n">
        <v/>
      </c>
      <c r="RW103" t="n">
        <v/>
      </c>
      <c r="RX103" t="n">
        <v/>
      </c>
      <c r="RY103" t="n">
        <v/>
      </c>
      <c r="RZ103" t="n">
        <v/>
      </c>
      <c r="SA103" t="n">
        <v/>
      </c>
      <c r="SB103" t="n">
        <v/>
      </c>
      <c r="SC103" t="n">
        <v/>
      </c>
      <c r="SD103" t="n">
        <v/>
      </c>
      <c r="SE103" t="n">
        <v/>
      </c>
      <c r="SF103" t="n">
        <v/>
      </c>
      <c r="SG103" t="n">
        <v/>
      </c>
      <c r="SH103" t="n">
        <v/>
      </c>
      <c r="SI103" t="n">
        <v/>
      </c>
      <c r="SJ103" t="n">
        <v/>
      </c>
      <c r="SK103" t="n">
        <v/>
      </c>
      <c r="SL103" t="n">
        <v/>
      </c>
      <c r="SM103" t="n">
        <v/>
      </c>
      <c r="SN103" t="n">
        <v/>
      </c>
      <c r="SO103" t="n">
        <v/>
      </c>
      <c r="SP103" t="n">
        <v/>
      </c>
      <c r="SQ103" t="n">
        <v/>
      </c>
      <c r="SR103" t="n">
        <v/>
      </c>
      <c r="SS103" t="n">
        <v/>
      </c>
      <c r="ST103" t="n">
        <v/>
      </c>
      <c r="SU103" t="n">
        <v/>
      </c>
      <c r="SV103" t="n">
        <v/>
      </c>
      <c r="SW103" t="n">
        <v/>
      </c>
      <c r="SX103" t="n">
        <v/>
      </c>
      <c r="SY103" t="n">
        <v/>
      </c>
      <c r="SZ103" t="n">
        <v>6</v>
      </c>
      <c r="TA103" t="n">
        <v/>
      </c>
      <c r="TB103" t="n">
        <v/>
      </c>
      <c r="TC103" t="n">
        <v/>
      </c>
      <c r="TD103" t="n">
        <v/>
      </c>
      <c r="TE103" t="n">
        <v/>
      </c>
      <c r="TF103" t="n">
        <v/>
      </c>
      <c r="TG103" t="n">
        <v/>
      </c>
      <c r="TH103" t="n">
        <v/>
      </c>
      <c r="TI103" t="n">
        <v/>
      </c>
      <c r="TJ103" t="n">
        <v/>
      </c>
      <c r="TK103" t="n">
        <v/>
      </c>
      <c r="TL103" t="n">
        <v/>
      </c>
      <c r="TM103" t="n">
        <v/>
      </c>
      <c r="TN103" t="n">
        <v/>
      </c>
      <c r="TO103" t="n">
        <v/>
      </c>
      <c r="TP103" t="n">
        <v/>
      </c>
      <c r="TQ103" t="n">
        <v/>
      </c>
      <c r="TR103" t="n">
        <v/>
      </c>
      <c r="TS103" t="n">
        <v/>
      </c>
      <c r="TT103" t="n">
        <v/>
      </c>
      <c r="TU103" t="n">
        <v/>
      </c>
      <c r="TV103" t="n">
        <v/>
      </c>
      <c r="TW103" t="n">
        <v/>
      </c>
      <c r="TX103" t="n">
        <v/>
      </c>
      <c r="TY103" t="n">
        <v/>
      </c>
      <c r="TZ103" t="n">
        <v/>
      </c>
      <c r="UA103" t="n">
        <v/>
      </c>
      <c r="UB103" t="n">
        <v/>
      </c>
      <c r="UC103" t="n">
        <v/>
      </c>
      <c r="UD103" t="n">
        <v/>
      </c>
      <c r="UE103" t="n">
        <v/>
      </c>
      <c r="UF103" t="n">
        <v/>
      </c>
      <c r="UG103" t="n">
        <v/>
      </c>
      <c r="UH103" t="n">
        <v/>
      </c>
      <c r="UI103" t="n">
        <v/>
      </c>
      <c r="UJ103" t="n">
        <v/>
      </c>
      <c r="UK103" t="n">
        <v/>
      </c>
      <c r="UL103" t="n">
        <v/>
      </c>
      <c r="UM103" t="n">
        <v/>
      </c>
      <c r="UN103" t="n">
        <v/>
      </c>
      <c r="UO103" t="n">
        <v/>
      </c>
      <c r="UP103" t="n">
        <v/>
      </c>
      <c r="UQ103" t="n">
        <v/>
      </c>
      <c r="UR103" t="n">
        <v/>
      </c>
      <c r="US103" t="n">
        <v/>
      </c>
      <c r="UT103" t="n">
        <v/>
      </c>
      <c r="UU103" t="n">
        <v/>
      </c>
      <c r="UV103" t="inlineStr">
        <is>
          <t>Pemberian pakan di kandang</t>
        </is>
      </c>
      <c r="UW103" t="n">
        <v/>
      </c>
      <c r="UX103" t="n">
        <v/>
      </c>
      <c r="UY103" t="n">
        <v/>
      </c>
      <c r="UZ103" t="n">
        <v/>
      </c>
      <c r="VA103" t="n">
        <v/>
      </c>
      <c r="VB103" t="n">
        <v/>
      </c>
      <c r="VC103" t="n">
        <v/>
      </c>
      <c r="VD103" t="inlineStr">
        <is>
          <t>Sangat jarang (&gt;1 bulan sekali)</t>
        </is>
      </c>
      <c r="VE103" t="n">
        <v/>
      </c>
      <c r="VF103" t="n">
        <v/>
      </c>
      <c r="VG103" t="n">
        <v/>
      </c>
      <c r="VH103" t="n">
        <v/>
      </c>
      <c r="VI103" t="n">
        <v/>
      </c>
      <c r="VJ103" t="n">
        <v/>
      </c>
      <c r="VK103" t="n">
        <v/>
      </c>
      <c r="VL103" t="inlineStr">
        <is>
          <t>Sangat sering (&gt;1 kali sehari)</t>
        </is>
      </c>
      <c r="VM103" t="n">
        <v/>
      </c>
      <c r="VN103" t="n">
        <v/>
      </c>
      <c r="VO103" t="n">
        <v/>
      </c>
      <c r="VP103" t="n">
        <v/>
      </c>
      <c r="VQ103" t="n">
        <v/>
      </c>
      <c r="VR103" t="n">
        <v/>
      </c>
      <c r="VS103" t="n">
        <v/>
      </c>
      <c r="VT103" t="n">
        <v/>
      </c>
      <c r="VU103" t="n">
        <v/>
      </c>
      <c r="VV103" t="n">
        <v/>
      </c>
      <c r="VW103" t="n">
        <v/>
      </c>
      <c r="VX103" t="n">
        <v/>
      </c>
      <c r="VY103" t="n">
        <v/>
      </c>
      <c r="VZ103" t="n">
        <v/>
      </c>
      <c r="WA103" t="n">
        <v/>
      </c>
      <c r="WB103" t="n">
        <v/>
      </c>
      <c r="WC103" t="n">
        <v/>
      </c>
      <c r="WD103" t="n">
        <v/>
      </c>
      <c r="WE103" t="n">
        <v/>
      </c>
      <c r="WF103" t="inlineStr">
        <is>
          <t>3-Disimpan terbuka (dry lot)</t>
        </is>
      </c>
      <c r="WG103" t="n">
        <v>0</v>
      </c>
      <c r="WH103" t="n">
        <v>0</v>
      </c>
      <c r="WI103" t="n">
        <v>0</v>
      </c>
      <c r="WJ103" t="n">
        <v>0</v>
      </c>
      <c r="WK103" t="n">
        <v>0</v>
      </c>
      <c r="WL103" t="n">
        <v>0</v>
      </c>
      <c r="WM103" t="n">
        <v>1</v>
      </c>
      <c r="WN103" t="n">
        <v>0</v>
      </c>
      <c r="WO103" t="n">
        <v>0</v>
      </c>
      <c r="WP103" t="n">
        <v>0</v>
      </c>
      <c r="WQ103" t="n">
        <v>0</v>
      </c>
      <c r="WR103" t="n">
        <v>0</v>
      </c>
      <c r="WS103" t="n">
        <v/>
      </c>
      <c r="WT103" t="n">
        <v/>
      </c>
      <c r="WU103" t="n">
        <v/>
      </c>
      <c r="WV103" t="n">
        <v/>
      </c>
      <c r="WW103" t="n">
        <v/>
      </c>
      <c r="WX103" t="n">
        <v/>
      </c>
      <c r="WY103" t="n">
        <v/>
      </c>
      <c r="WZ103" t="n">
        <v/>
      </c>
      <c r="XA103" t="n">
        <v/>
      </c>
      <c r="XB103" t="n">
        <v/>
      </c>
      <c r="XC103" t="n">
        <v/>
      </c>
      <c r="XD103" t="n">
        <v/>
      </c>
      <c r="XE103" t="n">
        <v/>
      </c>
      <c r="XF103" t="n">
        <v/>
      </c>
      <c r="XG103" t="n">
        <v/>
      </c>
      <c r="XH103" t="n">
        <v/>
      </c>
      <c r="XI103" t="n">
        <v/>
      </c>
      <c r="XJ103" t="n">
        <v/>
      </c>
      <c r="XK103" t="n">
        <v/>
      </c>
      <c r="XL103" t="n">
        <v/>
      </c>
      <c r="XM103" t="n">
        <v/>
      </c>
      <c r="XN103" t="n">
        <v/>
      </c>
      <c r="XO103" t="n">
        <v/>
      </c>
      <c r="XP103" t="n">
        <v/>
      </c>
      <c r="XQ103" t="n">
        <v/>
      </c>
      <c r="XR103" t="n">
        <v/>
      </c>
      <c r="XS103" t="n">
        <v/>
      </c>
      <c r="XT103" t="n">
        <v/>
      </c>
      <c r="XU103" t="n">
        <v/>
      </c>
      <c r="XV103" t="n">
        <v/>
      </c>
      <c r="XW103" t="n">
        <v/>
      </c>
      <c r="XX103" t="n">
        <v/>
      </c>
      <c r="XY103" t="n">
        <v/>
      </c>
      <c r="XZ103" t="n">
        <v/>
      </c>
      <c r="YA103" t="n">
        <v/>
      </c>
      <c r="YB103" t="n">
        <v/>
      </c>
      <c r="YC103" t="n">
        <v/>
      </c>
      <c r="YD103" t="n">
        <v/>
      </c>
      <c r="YE103" t="n">
        <v/>
      </c>
      <c r="YF103" t="n">
        <v/>
      </c>
      <c r="YG103" t="n">
        <v/>
      </c>
      <c r="YH103" t="n">
        <v/>
      </c>
      <c r="YI103" t="n">
        <v/>
      </c>
      <c r="YJ103" t="n">
        <v/>
      </c>
      <c r="YK103" t="n">
        <v/>
      </c>
      <c r="YL103" t="n">
        <v/>
      </c>
      <c r="YM103" t="n">
        <v/>
      </c>
      <c r="YN103" t="n">
        <v/>
      </c>
      <c r="YO103" t="n">
        <v/>
      </c>
      <c r="YP103" t="n">
        <v/>
      </c>
      <c r="YQ103" t="n">
        <v/>
      </c>
      <c r="YR103" t="n">
        <v/>
      </c>
      <c r="YS103" t="n">
        <v/>
      </c>
      <c r="YT103" t="n">
        <v/>
      </c>
      <c r="YU103" t="n">
        <v/>
      </c>
      <c r="YV103" t="n">
        <v/>
      </c>
      <c r="YW103" t="n">
        <v/>
      </c>
      <c r="YX103" t="n">
        <v/>
      </c>
      <c r="YY103" t="n">
        <v/>
      </c>
      <c r="YZ103" t="n">
        <v/>
      </c>
      <c r="ZA103" t="n">
        <v/>
      </c>
      <c r="ZB103" t="n">
        <v/>
      </c>
      <c r="ZC103" t="n">
        <v/>
      </c>
      <c r="ZD103" t="n">
        <v/>
      </c>
      <c r="ZE103" t="n">
        <v/>
      </c>
      <c r="ZF103" t="n">
        <v/>
      </c>
      <c r="ZG103" t="n">
        <v/>
      </c>
      <c r="ZH103" t="n">
        <v/>
      </c>
      <c r="ZI103" t="n">
        <v/>
      </c>
      <c r="ZJ103" t="n">
        <v/>
      </c>
      <c r="ZK103" t="n">
        <v/>
      </c>
      <c r="ZL103" t="n">
        <v/>
      </c>
      <c r="ZM103" t="n">
        <v/>
      </c>
      <c r="ZN103" t="n">
        <v/>
      </c>
      <c r="ZO103" t="n">
        <v/>
      </c>
      <c r="ZP103" t="n">
        <v/>
      </c>
      <c r="ZQ103" t="n">
        <v/>
      </c>
      <c r="ZR103" t="n">
        <v/>
      </c>
      <c r="ZS103" t="n">
        <v/>
      </c>
      <c r="ZT103" t="n">
        <v/>
      </c>
      <c r="ZU103" t="n">
        <v/>
      </c>
      <c r="ZV103" t="n">
        <v/>
      </c>
      <c r="ZW103" t="n">
        <v>3</v>
      </c>
      <c r="ZX103" t="n">
        <v/>
      </c>
      <c r="ZY103" t="n">
        <v/>
      </c>
      <c r="ZZ103" t="n">
        <v/>
      </c>
      <c r="AAA103" t="n">
        <v/>
      </c>
      <c r="AAB103" t="n">
        <v/>
      </c>
      <c r="AAC103" t="n">
        <v/>
      </c>
      <c r="AAD103" t="n">
        <v/>
      </c>
      <c r="AAE103" t="inlineStr">
        <is>
          <t>Pakan segar (misal: rumput)</t>
        </is>
      </c>
      <c r="AAF103" t="n">
        <v/>
      </c>
      <c r="AAG103" t="n">
        <v/>
      </c>
      <c r="AAH103" t="n">
        <v/>
      </c>
      <c r="AAI103" t="n">
        <v/>
      </c>
      <c r="AAJ103" t="n">
        <v/>
      </c>
      <c r="AAK103" t="n">
        <v/>
      </c>
      <c r="AAL103" t="inlineStr">
        <is>
          <t>Tidak</t>
        </is>
      </c>
      <c r="AAM103" t="n">
        <v/>
      </c>
      <c r="AAN103" t="n">
        <v/>
      </c>
      <c r="AAO103" t="n">
        <v/>
      </c>
      <c r="AAP103" t="n">
        <v/>
      </c>
      <c r="AAQ103" t="n">
        <v/>
      </c>
      <c r="AAR103" t="inlineStr">
        <is>
          <t>Ya</t>
        </is>
      </c>
      <c r="AAS103" t="inlineStr">
        <is>
          <t>Tidak pasti/ragu-ragu</t>
        </is>
      </c>
      <c r="AAT103" t="inlineStr">
        <is>
          <t>Dibuang ke selokan</t>
        </is>
      </c>
      <c r="AAU103" t="n">
        <v>0</v>
      </c>
      <c r="AAV103" t="n">
        <v>0</v>
      </c>
      <c r="AAW103" t="n">
        <v>0</v>
      </c>
      <c r="AAX103" t="n">
        <v>0</v>
      </c>
      <c r="AAY103" t="n">
        <v>0</v>
      </c>
      <c r="AAZ103" t="n">
        <v>0</v>
      </c>
      <c r="ABA103" t="n">
        <v>1</v>
      </c>
      <c r="ABB103" t="n">
        <v/>
      </c>
      <c r="ABC103" t="n">
        <v/>
      </c>
      <c r="ABD103" t="n">
        <v/>
      </c>
      <c r="ABE103" t="n">
        <v/>
      </c>
      <c r="ABF103" t="n">
        <v/>
      </c>
      <c r="ABG103" t="n">
        <v/>
      </c>
      <c r="ABH103" t="n">
        <v/>
      </c>
      <c r="ABI103" t="n">
        <v/>
      </c>
      <c r="ABJ103" t="n">
        <v/>
      </c>
      <c r="ABK103" t="n">
        <v/>
      </c>
      <c r="ABL103" t="n">
        <v/>
      </c>
      <c r="ABM103" t="n">
        <v/>
      </c>
      <c r="ABN103" t="n">
        <v/>
      </c>
      <c r="ABO103" t="n">
        <v/>
      </c>
      <c r="ABP103" t="n">
        <v/>
      </c>
      <c r="ABQ103" t="n">
        <v/>
      </c>
      <c r="ABR103" t="n">
        <v/>
      </c>
      <c r="ABS103" t="n">
        <v/>
      </c>
      <c r="ABT103" t="n">
        <v/>
      </c>
      <c r="ABU103" t="n">
        <v/>
      </c>
      <c r="ABV103" t="n">
        <v/>
      </c>
      <c r="ABW103" t="n">
        <v/>
      </c>
      <c r="ABX103" t="n">
        <v/>
      </c>
      <c r="ABY103" t="n">
        <v/>
      </c>
      <c r="ABZ103" t="n">
        <v/>
      </c>
      <c r="ACA103" t="n">
        <v/>
      </c>
      <c r="ACB103" t="n">
        <v/>
      </c>
      <c r="ACC103" t="n">
        <v/>
      </c>
      <c r="ACD103" t="n">
        <v/>
      </c>
      <c r="ACE103" t="n">
        <v/>
      </c>
      <c r="ACF103" t="n">
        <v/>
      </c>
      <c r="ACG103" t="n">
        <v/>
      </c>
      <c r="ACH103" t="n">
        <v/>
      </c>
      <c r="ACI103" t="n">
        <v/>
      </c>
      <c r="ACJ103" t="n">
        <v/>
      </c>
      <c r="ACK103" t="inlineStr">
        <is>
          <t>Tidak punya waktu mengumpulkannya</t>
        </is>
      </c>
      <c r="ACL103" t="n">
        <v>0</v>
      </c>
      <c r="ACM103" t="n">
        <v>0</v>
      </c>
      <c r="ACN103" t="n">
        <v>1</v>
      </c>
      <c r="ACO103" t="n">
        <v>0</v>
      </c>
      <c r="ACP103" t="n">
        <v>0</v>
      </c>
      <c r="ACQ103" t="n">
        <v>0</v>
      </c>
      <c r="ACR103" t="n">
        <v>0</v>
      </c>
      <c r="ACS103" t="n">
        <v/>
      </c>
      <c r="ACT103" t="inlineStr">
        <is>
          <t>Tidak</t>
        </is>
      </c>
      <c r="ACU103" t="inlineStr">
        <is>
          <t>Manfaat besar dan membantu kehidupan sehari-hari</t>
        </is>
      </c>
      <c r="ACV103" t="inlineStr">
        <is>
          <t>Sama saja</t>
        </is>
      </c>
      <c r="ACW103" t="inlineStr">
        <is>
          <t>Anggota keluarga - Perempuan dewasa</t>
        </is>
      </c>
      <c r="ACX103" t="inlineStr">
        <is>
          <t>Setuju</t>
        </is>
      </c>
      <c r="ACY103" t="inlineStr">
        <is>
          <t>Anggota keluarga - Perempuan dewasa</t>
        </is>
      </c>
      <c r="ACZ103" t="n">
        <v>0</v>
      </c>
      <c r="ADA103" t="n">
        <v>1</v>
      </c>
      <c r="ADB103" t="n">
        <v>0</v>
      </c>
      <c r="ADC103" t="n">
        <v>0</v>
      </c>
      <c r="ADD103" t="inlineStr">
        <is>
          <t>Puas</t>
        </is>
      </c>
      <c r="ADE103" t="inlineStr">
        <is>
          <t>Puas</t>
        </is>
      </c>
      <c r="ADF103" t="inlineStr">
        <is>
          <t>Puas</t>
        </is>
      </c>
      <c r="ADG103" t="inlineStr">
        <is>
          <t>Puas</t>
        </is>
      </c>
      <c r="ADH103" t="inlineStr">
        <is>
          <t>Tidak</t>
        </is>
      </c>
      <c r="ADI103" t="n">
        <v/>
      </c>
      <c r="ADJ103" t="inlineStr">
        <is>
          <t>Puas</t>
        </is>
      </c>
      <c r="ADK103" t="n">
        <v/>
      </c>
      <c r="ADL103" t="n">
        <v/>
      </c>
      <c r="ADM103" t="n">
        <v/>
      </c>
      <c r="ADN103" t="n">
        <v/>
      </c>
      <c r="ADO103" t="n">
        <v/>
      </c>
      <c r="ADP103" t="n">
        <v/>
      </c>
      <c r="ADQ103" t="n">
        <v/>
      </c>
      <c r="ADR103" t="n">
        <v/>
      </c>
      <c r="ADS103" t="n">
        <v/>
      </c>
      <c r="ADT103" t="n">
        <v/>
      </c>
      <c r="ADU103" t="inlineStr">
        <is>
          <t>Menghubungi CPO atau pendamping</t>
        </is>
      </c>
      <c r="ADV103" t="n">
        <v>0</v>
      </c>
      <c r="ADW103" t="n">
        <v>0</v>
      </c>
      <c r="ADX103" t="n">
        <v>0</v>
      </c>
      <c r="ADY103" t="n">
        <v>0</v>
      </c>
      <c r="ADZ103" t="n">
        <v>1</v>
      </c>
      <c r="AEA103" t="n">
        <v>0</v>
      </c>
      <c r="AEB103" t="n">
        <v>0</v>
      </c>
      <c r="AEC103" t="n">
        <v>0</v>
      </c>
      <c r="AED103" t="inlineStr">
        <is>
          <t>Tidak</t>
        </is>
      </c>
      <c r="AEE103" t="inlineStr">
        <is>
          <t>Laki-laki dewasa</t>
        </is>
      </c>
      <c r="AEF103" t="n">
        <v/>
      </c>
      <c r="AEG103" t="inlineStr">
        <is>
          <t>Menghubungi melalui rekan</t>
        </is>
      </c>
      <c r="AEH103" t="n">
        <v/>
      </c>
      <c r="AEI103" t="inlineStr">
        <is>
          <t>Tidak</t>
        </is>
      </c>
      <c r="AEJ103" t="inlineStr">
        <is>
          <t>Ya, selalu</t>
        </is>
      </c>
      <c r="AEK103" t="inlineStr">
        <is>
          <t>Peningkatan kebersihan kandang ternak</t>
        </is>
      </c>
      <c r="AEL103" t="n">
        <v>0</v>
      </c>
      <c r="AEM103" t="n">
        <v>0</v>
      </c>
      <c r="AEN103" t="n">
        <v>0</v>
      </c>
      <c r="AEO103" t="n">
        <v>0</v>
      </c>
      <c r="AEP103" t="n">
        <v>0</v>
      </c>
      <c r="AEQ103" t="n">
        <v>0</v>
      </c>
      <c r="AER103" t="n">
        <v>1</v>
      </c>
      <c r="AES103" t="n">
        <v>0</v>
      </c>
      <c r="AET103" t="n">
        <v>0</v>
      </c>
      <c r="AEU103" t="n">
        <v>0</v>
      </c>
      <c r="AEV103" t="n">
        <v>0</v>
      </c>
      <c r="AEW103" t="n">
        <v>0</v>
      </c>
      <c r="AEX103" t="n">
        <v/>
      </c>
      <c r="AEY103" t="inlineStr">
        <is>
          <t>Didukung oleh pihak lain atau ada subsidi</t>
        </is>
      </c>
      <c r="AEZ103" t="n">
        <v/>
      </c>
      <c r="AFA103" t="inlineStr">
        <is>
          <t>Koperasi</t>
        </is>
      </c>
      <c r="AFB103" t="n">
        <v/>
      </c>
      <c r="AFC103" t="inlineStr">
        <is>
          <t>1000525059-18_40_57.jpg</t>
        </is>
      </c>
      <c r="AFD103" t="inlineStr">
        <is>
          <t>https://kf.kobotoolbox.org/api/v2/assets/avstPQqLr3Ab3ZdcVTXZ6f/data/671299728/attachments/attjtbqHN8xCzis5nEk4hNyb/</t>
        </is>
      </c>
      <c r="AFE103" t="inlineStr">
        <is>
          <t>1000525056-18_41_4.jpg</t>
        </is>
      </c>
      <c r="AFF103" t="inlineStr">
        <is>
          <t>https://kf.kobotoolbox.org/api/v2/assets/avstPQqLr3Ab3ZdcVTXZ6f/data/671299728/attachments/attB7LYMQeTLhg5MyM99qxoj/</t>
        </is>
      </c>
      <c r="AFG103" t="inlineStr">
        <is>
          <t>Sugeng hariadi</t>
        </is>
      </c>
      <c r="AFH103" t="n">
        <v/>
      </c>
      <c r="AFI103" t="n">
        <v/>
      </c>
    </row>
    <row r="104">
      <c r="A104" t="n">
        <v/>
      </c>
      <c r="B104" t="n">
        <v/>
      </c>
      <c r="C104" t="n">
        <v/>
      </c>
      <c r="D104" t="inlineStr">
        <is>
          <t>kastari</t>
        </is>
      </c>
      <c r="E104" t="n">
        <v>0</v>
      </c>
      <c r="F104" t="inlineStr">
        <is>
          <t>-7.908581 112.759094 710.509155734375 7.4720001220703125</t>
        </is>
      </c>
      <c r="G104" t="n">
        <v>-7.908581</v>
      </c>
      <c r="H104" t="n">
        <v>112.759094</v>
      </c>
      <c r="I104" t="n">
        <v>710.5091557</v>
      </c>
      <c r="J104" t="n">
        <v>7.472000122</v>
      </c>
      <c r="K104" t="n">
        <v>0</v>
      </c>
      <c r="L104" t="inlineStr">
        <is>
          <t>-7.908058 112.759047 112.759047 25.8700008392334</t>
        </is>
      </c>
      <c r="M104" t="n">
        <v>-7.908058</v>
      </c>
      <c r="N104" t="n">
        <v>112.759047</v>
      </c>
      <c r="O104" t="n">
        <v>112.759047</v>
      </c>
      <c r="P104" t="n">
        <v>25.87000084</v>
      </c>
      <c r="Q104" t="n">
        <v>0</v>
      </c>
      <c r="R104" t="inlineStr">
        <is>
          <t>Jawa Timur</t>
        </is>
      </c>
      <c r="S104" t="n">
        <v>0</v>
      </c>
      <c r="T104" t="n">
        <v>0</v>
      </c>
      <c r="U104" t="n">
        <v>0</v>
      </c>
      <c r="V104" t="n">
        <v>0</v>
      </c>
      <c r="W104" t="n">
        <v>0</v>
      </c>
      <c r="X104" t="n">
        <v>1</v>
      </c>
      <c r="Y104" t="n">
        <v>0</v>
      </c>
      <c r="Z104" t="n">
        <v>0</v>
      </c>
      <c r="AA104" t="n">
        <v>0</v>
      </c>
      <c r="AB104" t="n">
        <v>0</v>
      </c>
      <c r="AC104" t="inlineStr">
        <is>
          <t>MALANG</t>
        </is>
      </c>
      <c r="AD104" t="inlineStr">
        <is>
          <t>JABUNG</t>
        </is>
      </c>
      <c r="AE104" t="inlineStr">
        <is>
          <t>JABUNG</t>
        </is>
      </c>
      <c r="AF104" t="inlineStr">
        <is>
          <t>KAN JABUNG</t>
        </is>
      </c>
      <c r="AG104" t="inlineStr">
        <is>
          <t>KJP0762</t>
        </is>
      </c>
      <c r="AH104" t="n">
        <v>8</v>
      </c>
      <c r="AI104" t="inlineStr">
        <is>
          <t>VPA2</t>
        </is>
      </c>
      <c r="AJ104" t="inlineStr">
        <is>
          <t>Aktif</t>
        </is>
      </c>
      <c r="AK104" t="n">
        <v>50</v>
      </c>
      <c r="AL104" t="inlineStr">
        <is>
          <t>Perempuan</t>
        </is>
      </c>
      <c r="AM104" t="inlineStr">
        <is>
          <t>Sudah menikah</t>
        </is>
      </c>
      <c r="AN104" t="inlineStr">
        <is>
          <t>SD/Sederajat</t>
        </is>
      </c>
      <c r="AO104" t="inlineStr">
        <is>
          <t>Peternak</t>
        </is>
      </c>
      <c r="AP104" t="n">
        <v>0</v>
      </c>
      <c r="AQ104" t="n">
        <v>1</v>
      </c>
      <c r="AR104" t="n">
        <v>0</v>
      </c>
      <c r="AS104" t="n">
        <v>0</v>
      </c>
      <c r="AT104" t="n">
        <v>0</v>
      </c>
      <c r="AU104" t="n">
        <v>0</v>
      </c>
      <c r="AV104" t="n">
        <v>0</v>
      </c>
      <c r="AW104" t="n">
        <v>0</v>
      </c>
      <c r="AX104" t="n">
        <v/>
      </c>
      <c r="AY104" t="inlineStr">
        <is>
          <t>Peternak</t>
        </is>
      </c>
      <c r="AZ104" t="n">
        <v>0</v>
      </c>
      <c r="BA104" t="n">
        <v>1</v>
      </c>
      <c r="BB104" t="n">
        <v>0</v>
      </c>
      <c r="BC104" t="n">
        <v>0</v>
      </c>
      <c r="BD104" t="n">
        <v>0</v>
      </c>
      <c r="BE104" t="n">
        <v>0</v>
      </c>
      <c r="BF104" t="n">
        <v>0</v>
      </c>
      <c r="BG104" t="n">
        <v>0</v>
      </c>
      <c r="BH104" t="n">
        <v/>
      </c>
      <c r="BI104" t="inlineStr">
        <is>
          <t>Rp2.500.000 - Rp3.500.000</t>
        </is>
      </c>
      <c r="BJ104" t="n">
        <v>1</v>
      </c>
      <c r="BK104" t="n">
        <v>1</v>
      </c>
      <c r="BL104" t="n">
        <v>0</v>
      </c>
      <c r="BM104" t="n">
        <v>0</v>
      </c>
      <c r="BN104" t="inlineStr">
        <is>
          <t>Milik sendiri</t>
        </is>
      </c>
      <c r="BO104" t="inlineStr">
        <is>
          <t>Permanen (dinding bata dan semen)</t>
        </is>
      </c>
      <c r="BP104" t="n">
        <v>1</v>
      </c>
      <c r="BQ104" t="n">
        <v>0</v>
      </c>
      <c r="BR104" t="n">
        <v>0</v>
      </c>
      <c r="BS104" t="n">
        <v>0</v>
      </c>
      <c r="BT104" t="n">
        <v>0</v>
      </c>
      <c r="BU104" t="n">
        <v/>
      </c>
      <c r="BV104" t="inlineStr">
        <is>
          <t>Keramik/ubin</t>
        </is>
      </c>
      <c r="BW104" t="n">
        <v>0</v>
      </c>
      <c r="BX104" t="n">
        <v>0</v>
      </c>
      <c r="BY104" t="n">
        <v>1</v>
      </c>
      <c r="BZ104" t="n">
        <v>0</v>
      </c>
      <c r="CA104" t="n">
        <v>0</v>
      </c>
      <c r="CB104" t="n">
        <v/>
      </c>
      <c r="CC104" t="inlineStr">
        <is>
          <t>Genting</t>
        </is>
      </c>
      <c r="CD104" t="n">
        <v>0</v>
      </c>
      <c r="CE104" t="n">
        <v>0</v>
      </c>
      <c r="CF104" t="n">
        <v>0</v>
      </c>
      <c r="CG104" t="n">
        <v>0</v>
      </c>
      <c r="CH104" t="n">
        <v>0</v>
      </c>
      <c r="CI104" t="n">
        <v>1</v>
      </c>
      <c r="CJ104" t="n">
        <v>0</v>
      </c>
      <c r="CK104" t="n">
        <v/>
      </c>
      <c r="CL104" t="inlineStr">
        <is>
          <t>Ya</t>
        </is>
      </c>
      <c r="CM104" t="n">
        <v>2018</v>
      </c>
      <c r="CN104" t="inlineStr">
        <is>
          <t>Fixed-Dome (Kubah Tetap)</t>
        </is>
      </c>
      <c r="CO104" t="inlineStr">
        <is>
          <t>8 m³ (6-7 ekor sapi, ±6,5 jam memasak/hari, ±65 kg slurry/hari)</t>
        </is>
      </c>
      <c r="CP104" t="inlineStr">
        <is>
          <t>Anggota keluarga - laki-laki</t>
        </is>
      </c>
      <c r="CQ104" t="n">
        <v>0</v>
      </c>
      <c r="CR104" t="n">
        <v>0</v>
      </c>
      <c r="CS104" t="n">
        <v>0</v>
      </c>
      <c r="CT104" t="n">
        <v>0</v>
      </c>
      <c r="CU104" t="n">
        <v>1</v>
      </c>
      <c r="CV104" t="n">
        <v>0</v>
      </c>
      <c r="CW104" t="n">
        <v>0</v>
      </c>
      <c r="CX104" t="n">
        <v>0</v>
      </c>
      <c r="CY104" t="inlineStr">
        <is>
          <t>Anggota keluarga - laki-laki</t>
        </is>
      </c>
      <c r="CZ104" t="n">
        <v>1</v>
      </c>
      <c r="DA104" t="n">
        <v>0</v>
      </c>
      <c r="DB104" t="n">
        <v>0</v>
      </c>
      <c r="DC104" t="n">
        <v/>
      </c>
      <c r="DD104" t="inlineStr">
        <is>
          <t>Anggota keluarga - laki-laki Anggota keluarga - perempuan dewasa</t>
        </is>
      </c>
      <c r="DE104" t="n">
        <v>1</v>
      </c>
      <c r="DF104" t="n">
        <v>1</v>
      </c>
      <c r="DG104" t="n">
        <v>0</v>
      </c>
      <c r="DH104" t="n">
        <v>0</v>
      </c>
      <c r="DI104" t="n">
        <v/>
      </c>
      <c r="DJ104" t="inlineStr">
        <is>
          <t>Anggota keluarga - laki-laki</t>
        </is>
      </c>
      <c r="DK104" t="n">
        <v>1</v>
      </c>
      <c r="DL104" t="n">
        <v>0</v>
      </c>
      <c r="DM104" t="n">
        <v>0</v>
      </c>
      <c r="DN104" t="n">
        <v>0</v>
      </c>
      <c r="DO104" t="n">
        <v/>
      </c>
      <c r="DP104" t="inlineStr">
        <is>
          <t>Ya</t>
        </is>
      </c>
      <c r="DQ104" t="n">
        <v/>
      </c>
      <c r="DR104" t="n">
        <v/>
      </c>
      <c r="DS104" t="n">
        <v/>
      </c>
      <c r="DT104" t="n">
        <v/>
      </c>
      <c r="DU104" t="n">
        <v/>
      </c>
      <c r="DV104" t="n">
        <v/>
      </c>
      <c r="DW104" t="n">
        <v/>
      </c>
      <c r="DX104" t="n">
        <v/>
      </c>
      <c r="DY104" t="n">
        <v/>
      </c>
      <c r="DZ104" t="n">
        <v/>
      </c>
      <c r="EA104" t="n">
        <v/>
      </c>
      <c r="EB104" t="n">
        <v/>
      </c>
      <c r="EC104" t="n">
        <v/>
      </c>
      <c r="ED104" t="n">
        <v/>
      </c>
      <c r="EE104" t="n">
        <v/>
      </c>
      <c r="EF104" t="n">
        <v/>
      </c>
      <c r="EG104" t="n">
        <v/>
      </c>
      <c r="EH104" t="n">
        <v/>
      </c>
      <c r="EI104" t="inlineStr">
        <is>
          <t>Tidak ada masalah</t>
        </is>
      </c>
      <c r="EJ104" t="n">
        <v>0</v>
      </c>
      <c r="EK104" t="n">
        <v>0</v>
      </c>
      <c r="EL104" t="n">
        <v>0</v>
      </c>
      <c r="EM104" t="n">
        <v>1</v>
      </c>
      <c r="EN104" t="n">
        <v>0</v>
      </c>
      <c r="EO104" t="n">
        <v/>
      </c>
      <c r="EP104" t="inlineStr">
        <is>
          <t>Ya, cukup jelas dan mudah diikuti</t>
        </is>
      </c>
      <c r="EQ104" t="inlineStr">
        <is>
          <t>Pelatihan</t>
        </is>
      </c>
      <c r="ER104" t="inlineStr">
        <is>
          <t>CPO atau pendamping Staff BIRU</t>
        </is>
      </c>
      <c r="ES104" t="n">
        <v>1</v>
      </c>
      <c r="ET104" t="n">
        <v>1</v>
      </c>
      <c r="EU104" t="n">
        <v>0</v>
      </c>
      <c r="EV104" t="n">
        <v>0</v>
      </c>
      <c r="EW104" t="n">
        <v/>
      </c>
      <c r="EX104" t="inlineStr">
        <is>
          <t>Anggota keluarga - Laki-laki</t>
        </is>
      </c>
      <c r="EY104" t="n">
        <v>1</v>
      </c>
      <c r="EZ104" t="n">
        <v>0</v>
      </c>
      <c r="FA104" t="n">
        <v>0</v>
      </c>
      <c r="FB104" t="n">
        <v/>
      </c>
      <c r="FC104" t="inlineStr">
        <is>
          <t>Setiap minggu</t>
        </is>
      </c>
      <c r="FD104" t="n">
        <v/>
      </c>
      <c r="FE104" t="inlineStr">
        <is>
          <t>Mengetahui</t>
        </is>
      </c>
      <c r="FF104" t="inlineStr">
        <is>
          <t>Sering (setiap minggu)</t>
        </is>
      </c>
      <c r="FG104" t="inlineStr">
        <is>
          <t>Mengetahui</t>
        </is>
      </c>
      <c r="FH104" t="inlineStr">
        <is>
          <t>Sering (setiap minggu)</t>
        </is>
      </c>
      <c r="FI104" t="inlineStr">
        <is>
          <t>Mengetahui</t>
        </is>
      </c>
      <c r="FJ104" t="inlineStr">
        <is>
          <t>Sering (setiap minggu)</t>
        </is>
      </c>
      <c r="FK104" t="inlineStr">
        <is>
          <t>Mengetahui</t>
        </is>
      </c>
      <c r="FL104" t="inlineStr">
        <is>
          <t>Sering (setiap minggu)</t>
        </is>
      </c>
      <c r="FM104" t="inlineStr">
        <is>
          <t>Mengetahui</t>
        </is>
      </c>
      <c r="FN104" t="inlineStr">
        <is>
          <t>Sering (setiap minggu)</t>
        </is>
      </c>
      <c r="FO104" t="inlineStr">
        <is>
          <t>Mengetahui</t>
        </is>
      </c>
      <c r="FP104" t="inlineStr">
        <is>
          <t>Sering (setiap minggu)</t>
        </is>
      </c>
      <c r="FQ104" t="inlineStr">
        <is>
          <t>Mengetahui</t>
        </is>
      </c>
      <c r="FR104" t="inlineStr">
        <is>
          <t>Ya</t>
        </is>
      </c>
      <c r="FS104" t="inlineStr">
        <is>
          <t>Mengetahui</t>
        </is>
      </c>
      <c r="FT104" t="inlineStr">
        <is>
          <t>Ya, terkadang</t>
        </is>
      </c>
      <c r="FU104" t="inlineStr">
        <is>
          <t>Laki-laki dewasa</t>
        </is>
      </c>
      <c r="FV104" t="n">
        <v>1</v>
      </c>
      <c r="FW104" t="n">
        <v>0</v>
      </c>
      <c r="FX104" t="n">
        <v>0</v>
      </c>
      <c r="FY104" t="n">
        <v>0</v>
      </c>
      <c r="FZ104" t="inlineStr">
        <is>
          <t>Memahami</t>
        </is>
      </c>
      <c r="GA104" t="inlineStr">
        <is>
          <t>CPO Pelatihan</t>
        </is>
      </c>
      <c r="GB104" t="n">
        <v>1</v>
      </c>
      <c r="GC104" t="n">
        <v>1</v>
      </c>
      <c r="GD104" t="n">
        <v>0</v>
      </c>
      <c r="GE104" t="n">
        <v>0</v>
      </c>
      <c r="GF104" t="n">
        <v/>
      </c>
      <c r="GG104" t="inlineStr">
        <is>
          <t>Sering</t>
        </is>
      </c>
      <c r="GH104" t="inlineStr">
        <is>
          <t>Tidak</t>
        </is>
      </c>
      <c r="GI104" t="n">
        <v/>
      </c>
      <c r="GJ104" t="n">
        <v/>
      </c>
      <c r="GK104" t="n">
        <v/>
      </c>
      <c r="GL104" t="n">
        <v/>
      </c>
      <c r="GM104" t="n">
        <v/>
      </c>
      <c r="GN104" t="n">
        <v/>
      </c>
      <c r="GO104" t="n">
        <v/>
      </c>
      <c r="GP104" t="inlineStr">
        <is>
          <t>Sebagian</t>
        </is>
      </c>
      <c r="GQ104" t="inlineStr">
        <is>
          <t>LPG</t>
        </is>
      </c>
      <c r="GR104" t="n">
        <v>1</v>
      </c>
      <c r="GS104" t="n">
        <v>0</v>
      </c>
      <c r="GT104" t="n">
        <v>0</v>
      </c>
      <c r="GU104" t="n">
        <v>0</v>
      </c>
      <c r="GV104" t="n">
        <v>0</v>
      </c>
      <c r="GW104" t="n">
        <v>0</v>
      </c>
      <c r="GX104" t="n">
        <v>0</v>
      </c>
      <c r="GY104" t="n">
        <v/>
      </c>
      <c r="GZ104" t="inlineStr">
        <is>
          <t>Ya</t>
        </is>
      </c>
      <c r="HA104" t="n">
        <v/>
      </c>
      <c r="HB104" t="n">
        <v/>
      </c>
      <c r="HC104" t="n">
        <v/>
      </c>
      <c r="HD104" t="n">
        <v/>
      </c>
      <c r="HE104" t="n">
        <v/>
      </c>
      <c r="HF104" t="n">
        <v/>
      </c>
      <c r="HG104" t="n">
        <v/>
      </c>
      <c r="HH104" t="n">
        <v/>
      </c>
      <c r="HI104" t="n">
        <v/>
      </c>
      <c r="HJ104" t="n">
        <v/>
      </c>
      <c r="HK104" t="n">
        <v/>
      </c>
      <c r="HL104" t="n">
        <v/>
      </c>
      <c r="HM104" t="n">
        <v/>
      </c>
      <c r="HN104" t="n">
        <v/>
      </c>
      <c r="HO104" t="n">
        <v/>
      </c>
      <c r="HP104" t="n">
        <v/>
      </c>
      <c r="HQ104" t="n">
        <v/>
      </c>
      <c r="HR104" t="n">
        <v/>
      </c>
      <c r="HS104" t="n">
        <v/>
      </c>
      <c r="HT104" t="n">
        <v/>
      </c>
      <c r="HU104" t="n">
        <v/>
      </c>
      <c r="HV104" t="n">
        <v/>
      </c>
      <c r="HW104" t="n">
        <v/>
      </c>
      <c r="HX104" t="n">
        <v/>
      </c>
      <c r="HY104" t="n">
        <v/>
      </c>
      <c r="HZ104" t="n">
        <v/>
      </c>
      <c r="IA104" t="n">
        <v>9</v>
      </c>
      <c r="IB104" t="n">
        <v>60000</v>
      </c>
      <c r="IC104" t="n">
        <v/>
      </c>
      <c r="ID104" t="n">
        <v/>
      </c>
      <c r="IE104" t="n">
        <v/>
      </c>
      <c r="IF104" t="n">
        <v/>
      </c>
      <c r="IG104" t="n">
        <v/>
      </c>
      <c r="IH104" t="n">
        <v/>
      </c>
      <c r="II104" t="n">
        <v/>
      </c>
      <c r="IJ104" t="n">
        <v/>
      </c>
      <c r="IK104" t="inlineStr">
        <is>
          <t>50-65 kg</t>
        </is>
      </c>
      <c r="IL104" t="inlineStr">
        <is>
          <t>1-3 jam</t>
        </is>
      </c>
      <c r="IM104" t="inlineStr">
        <is>
          <t>Ya</t>
        </is>
      </c>
      <c r="IN104" t="inlineStr">
        <is>
          <t>Tidak</t>
        </is>
      </c>
      <c r="IO104" t="inlineStr">
        <is>
          <t>Lebih bersih</t>
        </is>
      </c>
      <c r="IP104" t="n">
        <v/>
      </c>
      <c r="IQ104" t="inlineStr">
        <is>
          <t>Tidak pernah</t>
        </is>
      </c>
      <c r="IR104" t="n">
        <v/>
      </c>
      <c r="IS104" t="n">
        <v/>
      </c>
      <c r="IT104" t="n">
        <v/>
      </c>
      <c r="IU104" t="n">
        <v/>
      </c>
      <c r="IV104" t="n">
        <v/>
      </c>
      <c r="IW104" t="n">
        <v/>
      </c>
      <c r="IX104" t="n">
        <v/>
      </c>
      <c r="IY104" t="n">
        <v/>
      </c>
      <c r="IZ104" t="inlineStr">
        <is>
          <t>Tidak pernah</t>
        </is>
      </c>
      <c r="JA104" t="n">
        <v/>
      </c>
      <c r="JB104" t="n">
        <v/>
      </c>
      <c r="JC104" t="n">
        <v/>
      </c>
      <c r="JD104" t="n">
        <v/>
      </c>
      <c r="JE104" t="n">
        <v/>
      </c>
      <c r="JF104" t="n">
        <v/>
      </c>
      <c r="JG104" t="n">
        <v/>
      </c>
      <c r="JH104" t="n">
        <v/>
      </c>
      <c r="JI104" t="inlineStr">
        <is>
          <t>Tidak pernah</t>
        </is>
      </c>
      <c r="JJ104" t="n">
        <v/>
      </c>
      <c r="JK104" t="n">
        <v/>
      </c>
      <c r="JL104" t="n">
        <v/>
      </c>
      <c r="JM104" t="n">
        <v/>
      </c>
      <c r="JN104" t="n">
        <v/>
      </c>
      <c r="JO104" t="n">
        <v/>
      </c>
      <c r="JP104" t="n">
        <v/>
      </c>
      <c r="JQ104" t="n">
        <v/>
      </c>
      <c r="JR104" t="inlineStr">
        <is>
          <t>Tidak pernah</t>
        </is>
      </c>
      <c r="JS104" t="n">
        <v/>
      </c>
      <c r="JT104" t="n">
        <v/>
      </c>
      <c r="JU104" t="n">
        <v/>
      </c>
      <c r="JV104" t="n">
        <v/>
      </c>
      <c r="JW104" t="n">
        <v/>
      </c>
      <c r="JX104" t="n">
        <v/>
      </c>
      <c r="JY104" t="n">
        <v/>
      </c>
      <c r="JZ104" t="n">
        <v/>
      </c>
      <c r="KA104" t="inlineStr">
        <is>
          <t>Tidak pernah</t>
        </is>
      </c>
      <c r="KB104" t="n">
        <v/>
      </c>
      <c r="KC104" t="n">
        <v/>
      </c>
      <c r="KD104" t="n">
        <v/>
      </c>
      <c r="KE104" t="n">
        <v/>
      </c>
      <c r="KF104" t="n">
        <v/>
      </c>
      <c r="KG104" t="n">
        <v/>
      </c>
      <c r="KH104" t="n">
        <v/>
      </c>
      <c r="KI104" t="n">
        <v/>
      </c>
      <c r="KJ104" t="inlineStr">
        <is>
          <t>Tidak pernah</t>
        </is>
      </c>
      <c r="KK104" t="n">
        <v/>
      </c>
      <c r="KL104" t="n">
        <v/>
      </c>
      <c r="KM104" t="n">
        <v/>
      </c>
      <c r="KN104" t="n">
        <v/>
      </c>
      <c r="KO104" t="n">
        <v/>
      </c>
      <c r="KP104" t="n">
        <v/>
      </c>
      <c r="KQ104" t="n">
        <v/>
      </c>
      <c r="KR104" t="n">
        <v/>
      </c>
      <c r="KS104" t="inlineStr">
        <is>
          <t>Jauh lebih baik</t>
        </is>
      </c>
      <c r="KT104" t="inlineStr">
        <is>
          <t>0-1 kali</t>
        </is>
      </c>
      <c r="KU104" t="inlineStr">
        <is>
          <t>0-1 kali</t>
        </is>
      </c>
      <c r="KV104" t="inlineStr">
        <is>
          <t>Laki-laki dewasa</t>
        </is>
      </c>
      <c r="KW104" t="n">
        <v>1</v>
      </c>
      <c r="KX104" t="n">
        <v>0</v>
      </c>
      <c r="KY104" t="n">
        <v>0</v>
      </c>
      <c r="KZ104" t="n">
        <v>0</v>
      </c>
      <c r="LA104" t="inlineStr">
        <is>
          <t>Cukup membaik</t>
        </is>
      </c>
      <c r="LB104" t="inlineStr">
        <is>
          <t>Cukup membaik</t>
        </is>
      </c>
      <c r="LC104" t="n">
        <v>4</v>
      </c>
      <c r="LD104" t="n">
        <v>6</v>
      </c>
      <c r="LE104" t="n">
        <v>0</v>
      </c>
      <c r="LF104" t="n">
        <v>0</v>
      </c>
      <c r="LG104" t="inlineStr">
        <is>
          <t>Ya</t>
        </is>
      </c>
      <c r="LH104" t="n">
        <v>100000</v>
      </c>
      <c r="LI104" t="n">
        <v/>
      </c>
      <c r="LJ104" t="inlineStr">
        <is>
          <t>Kebutuhan rumah tangga</t>
        </is>
      </c>
      <c r="LK104" t="n">
        <v>0</v>
      </c>
      <c r="LL104" t="n">
        <v>0</v>
      </c>
      <c r="LM104" t="n">
        <v>0</v>
      </c>
      <c r="LN104" t="n">
        <v>0</v>
      </c>
      <c r="LO104" t="n">
        <v>1</v>
      </c>
      <c r="LP104" t="n">
        <v>0</v>
      </c>
      <c r="LQ104" t="n">
        <v>0</v>
      </c>
      <c r="LR104" t="n">
        <v/>
      </c>
      <c r="LS104" t="n">
        <v>10</v>
      </c>
      <c r="LT104" t="n">
        <v>0</v>
      </c>
      <c r="LU104" t="n">
        <v>0</v>
      </c>
      <c r="LV104" t="n">
        <v>10</v>
      </c>
      <c r="LW104" t="n">
        <v>0</v>
      </c>
      <c r="LX104" t="n">
        <v>0</v>
      </c>
      <c r="LY104" t="n">
        <v>10</v>
      </c>
      <c r="LZ104" t="n">
        <v>0</v>
      </c>
      <c r="MA104" t="n">
        <v>0</v>
      </c>
      <c r="MB104" t="inlineStr">
        <is>
          <t>Tidak</t>
        </is>
      </c>
      <c r="MC104" t="n">
        <v>60</v>
      </c>
      <c r="MD104" t="n">
        <v>30</v>
      </c>
      <c r="ME104" t="n">
        <v>0</v>
      </c>
      <c r="MF104" t="n">
        <v>0</v>
      </c>
      <c r="MG104" t="n">
        <v>0</v>
      </c>
      <c r="MH104" t="n">
        <v>0</v>
      </c>
      <c r="MI104" t="n">
        <v/>
      </c>
      <c r="MJ104" t="n">
        <v/>
      </c>
      <c r="MK104" t="n">
        <v/>
      </c>
      <c r="ML104" t="n">
        <v/>
      </c>
      <c r="MM104" t="n">
        <v/>
      </c>
      <c r="MN104" t="n">
        <v/>
      </c>
      <c r="MO104" t="n">
        <v/>
      </c>
      <c r="MP104" t="n">
        <v/>
      </c>
      <c r="MQ104" t="n">
        <v/>
      </c>
      <c r="MR104" t="inlineStr">
        <is>
          <t>Istirahat</t>
        </is>
      </c>
      <c r="MS104" t="n">
        <v/>
      </c>
      <c r="MT104" t="inlineStr">
        <is>
          <t>Istirahat</t>
        </is>
      </c>
      <c r="MU104" t="inlineStr">
        <is>
          <t>Ya, mempekerjakan orang lain</t>
        </is>
      </c>
      <c r="MV104" t="inlineStr">
        <is>
          <t>Pemasangan sistem biogas</t>
        </is>
      </c>
      <c r="MW104" t="n">
        <v>0</v>
      </c>
      <c r="MX104" t="n">
        <v>1</v>
      </c>
      <c r="MY104" t="n">
        <v>0</v>
      </c>
      <c r="MZ104" t="n">
        <v>0</v>
      </c>
      <c r="NA104" t="n">
        <v/>
      </c>
      <c r="NB104" t="n">
        <v>2</v>
      </c>
      <c r="NC104" t="n">
        <v/>
      </c>
      <c r="ND104" t="n">
        <v/>
      </c>
      <c r="NE104" t="n">
        <v/>
      </c>
      <c r="NF104" t="n">
        <v/>
      </c>
      <c r="NG104" t="n">
        <v/>
      </c>
      <c r="NH104" t="n">
        <v/>
      </c>
      <c r="NI104" t="n">
        <v/>
      </c>
      <c r="NJ104" t="n">
        <v/>
      </c>
      <c r="NK104" t="n">
        <v/>
      </c>
      <c r="NL104" t="inlineStr">
        <is>
          <t>Tidak</t>
        </is>
      </c>
      <c r="NM104" t="inlineStr">
        <is>
          <t>Kombinasi dana mandiri dan dana hibah</t>
        </is>
      </c>
      <c r="NN104" t="inlineStr">
        <is>
          <t>5.000.001-7.000.000</t>
        </is>
      </c>
      <c r="NO104" t="inlineStr">
        <is>
          <t>Yayasan Rumah Energi atau BIRU</t>
        </is>
      </c>
      <c r="NP104" t="n">
        <v/>
      </c>
      <c r="NQ104" t="n">
        <v/>
      </c>
      <c r="NR104" t="n">
        <v/>
      </c>
      <c r="NS104" t="n">
        <v/>
      </c>
      <c r="NT104" t="n">
        <v/>
      </c>
      <c r="NU104" t="n">
        <v/>
      </c>
      <c r="NV104" t="inlineStr">
        <is>
          <t>Anggota keluarga - Laki-laki dewasa</t>
        </is>
      </c>
      <c r="NW104" t="n">
        <v/>
      </c>
      <c r="NX104" t="inlineStr">
        <is>
          <t>Sedikit meningkat</t>
        </is>
      </c>
      <c r="NY104" t="n">
        <v>90</v>
      </c>
      <c r="NZ104" t="n">
        <v>0</v>
      </c>
      <c r="OA104" t="n">
        <v>0</v>
      </c>
      <c r="OB104" t="n">
        <v>0</v>
      </c>
      <c r="OC104" t="n">
        <v>30</v>
      </c>
      <c r="OD104" t="n">
        <v>0</v>
      </c>
      <c r="OE104" t="inlineStr">
        <is>
          <t>Lebih baik</t>
        </is>
      </c>
      <c r="OF104" t="inlineStr">
        <is>
          <t>Lebih baik (beda waktu memasak 5-30 menit, ATAU tidak lagi ada rasa/bau makanan yang berubah, ATAU alasan lainnya)</t>
        </is>
      </c>
      <c r="OG104" t="inlineStr">
        <is>
          <t>Ya</t>
        </is>
      </c>
      <c r="OH104" t="n">
        <v>0</v>
      </c>
      <c r="OI104" t="n">
        <v>6</v>
      </c>
      <c r="OJ104" t="n">
        <v>0</v>
      </c>
      <c r="OK104" t="n">
        <v>0</v>
      </c>
      <c r="OL104" t="n">
        <v>0</v>
      </c>
      <c r="OM104" t="n">
        <v>0</v>
      </c>
      <c r="ON104" t="n">
        <v>0</v>
      </c>
      <c r="OO104" t="n">
        <v>0</v>
      </c>
      <c r="OP104" t="inlineStr">
        <is>
          <t>Sapi perah</t>
        </is>
      </c>
      <c r="OQ104" t="n">
        <v>0</v>
      </c>
      <c r="OR104" t="n">
        <v>1</v>
      </c>
      <c r="OS104" t="n">
        <v>0</v>
      </c>
      <c r="OT104" t="n">
        <v>0</v>
      </c>
      <c r="OU104" t="n">
        <v>0</v>
      </c>
      <c r="OV104" t="n">
        <v>0</v>
      </c>
      <c r="OW104" t="n">
        <v>0</v>
      </c>
      <c r="OX104" t="n">
        <v>0</v>
      </c>
      <c r="OY104" t="n">
        <v>0</v>
      </c>
      <c r="OZ104" t="inlineStr">
        <is>
          <t>Sapi perah</t>
        </is>
      </c>
      <c r="PA104" t="n">
        <v>0</v>
      </c>
      <c r="PB104" t="n">
        <v>1</v>
      </c>
      <c r="PC104" t="n">
        <v>0</v>
      </c>
      <c r="PD104" t="n">
        <v>0</v>
      </c>
      <c r="PE104" t="n">
        <v>0</v>
      </c>
      <c r="PF104" t="n">
        <v>0</v>
      </c>
      <c r="PG104" t="n">
        <v>0</v>
      </c>
      <c r="PH104" t="n">
        <v>0</v>
      </c>
      <c r="PI104" t="n">
        <v>0</v>
      </c>
      <c r="PJ104" t="inlineStr">
        <is>
          <t>Sapi perah</t>
        </is>
      </c>
      <c r="PK104" t="n">
        <v>0</v>
      </c>
      <c r="PL104" t="n">
        <v>1</v>
      </c>
      <c r="PM104" t="n">
        <v>0</v>
      </c>
      <c r="PN104" t="n">
        <v>0</v>
      </c>
      <c r="PO104" t="n">
        <v>0</v>
      </c>
      <c r="PP104" t="n">
        <v>0</v>
      </c>
      <c r="PQ104" t="n">
        <v>0</v>
      </c>
      <c r="PR104" t="n">
        <v>0</v>
      </c>
      <c r="PS104" t="n">
        <v>0</v>
      </c>
      <c r="PT104" t="n">
        <v/>
      </c>
      <c r="PU104" t="n">
        <v/>
      </c>
      <c r="PV104" t="n">
        <v/>
      </c>
      <c r="PW104" t="n">
        <v/>
      </c>
      <c r="PX104" t="n">
        <v/>
      </c>
      <c r="PY104" t="n">
        <v/>
      </c>
      <c r="PZ104" t="n">
        <v/>
      </c>
      <c r="QA104" t="n">
        <v/>
      </c>
      <c r="QB104" t="n">
        <v/>
      </c>
      <c r="QC104" t="n">
        <v/>
      </c>
      <c r="QD104" t="n">
        <v/>
      </c>
      <c r="QE104" t="inlineStr">
        <is>
          <t>2-Dibuang ke sungai</t>
        </is>
      </c>
      <c r="QF104" t="n">
        <v>0</v>
      </c>
      <c r="QG104" t="n">
        <v>0</v>
      </c>
      <c r="QH104" t="n">
        <v>0</v>
      </c>
      <c r="QI104" t="n">
        <v>0</v>
      </c>
      <c r="QJ104" t="n">
        <v>0</v>
      </c>
      <c r="QK104" t="n">
        <v>0</v>
      </c>
      <c r="QL104" t="n">
        <v>1</v>
      </c>
      <c r="QM104" t="n">
        <v>0</v>
      </c>
      <c r="QN104" t="n">
        <v>0</v>
      </c>
      <c r="QO104" t="n">
        <v/>
      </c>
      <c r="QP104" t="n">
        <v/>
      </c>
      <c r="QQ104" t="n">
        <v/>
      </c>
      <c r="QR104" t="n">
        <v/>
      </c>
      <c r="QS104" t="n">
        <v/>
      </c>
      <c r="QT104" t="n">
        <v/>
      </c>
      <c r="QU104" t="n">
        <v/>
      </c>
      <c r="QV104" t="n">
        <v/>
      </c>
      <c r="QW104" t="n">
        <v/>
      </c>
      <c r="QX104" t="n">
        <v/>
      </c>
      <c r="QY104" t="n">
        <v/>
      </c>
      <c r="QZ104" t="n">
        <v/>
      </c>
      <c r="RA104" t="n">
        <v/>
      </c>
      <c r="RB104" t="n">
        <v/>
      </c>
      <c r="RC104" t="n">
        <v/>
      </c>
      <c r="RD104" t="n">
        <v/>
      </c>
      <c r="RE104" t="n">
        <v/>
      </c>
      <c r="RF104" t="n">
        <v/>
      </c>
      <c r="RG104" t="n">
        <v/>
      </c>
      <c r="RH104" t="n">
        <v/>
      </c>
      <c r="RI104" t="n">
        <v/>
      </c>
      <c r="RJ104" t="n">
        <v/>
      </c>
      <c r="RK104" t="n">
        <v/>
      </c>
      <c r="RL104" t="n">
        <v/>
      </c>
      <c r="RM104" t="n">
        <v/>
      </c>
      <c r="RN104" t="n">
        <v/>
      </c>
      <c r="RO104" t="n">
        <v/>
      </c>
      <c r="RP104" t="n">
        <v/>
      </c>
      <c r="RQ104" t="n">
        <v/>
      </c>
      <c r="RR104" t="n">
        <v/>
      </c>
      <c r="RS104" t="n">
        <v/>
      </c>
      <c r="RT104" t="n">
        <v/>
      </c>
      <c r="RU104" t="n">
        <v/>
      </c>
      <c r="RV104" t="n">
        <v/>
      </c>
      <c r="RW104" t="n">
        <v/>
      </c>
      <c r="RX104" t="n">
        <v/>
      </c>
      <c r="RY104" t="n">
        <v/>
      </c>
      <c r="RZ104" t="n">
        <v/>
      </c>
      <c r="SA104" t="n">
        <v/>
      </c>
      <c r="SB104" t="n">
        <v/>
      </c>
      <c r="SC104" t="n">
        <v/>
      </c>
      <c r="SD104" t="n">
        <v/>
      </c>
      <c r="SE104" t="n">
        <v/>
      </c>
      <c r="SF104" t="n">
        <v/>
      </c>
      <c r="SG104" t="n">
        <v/>
      </c>
      <c r="SH104" t="n">
        <v/>
      </c>
      <c r="SI104" t="n">
        <v/>
      </c>
      <c r="SJ104" t="n">
        <v/>
      </c>
      <c r="SK104" t="n">
        <v/>
      </c>
      <c r="SL104" t="n">
        <v/>
      </c>
      <c r="SM104" t="n">
        <v/>
      </c>
      <c r="SN104" t="n">
        <v/>
      </c>
      <c r="SO104" t="n">
        <v/>
      </c>
      <c r="SP104" t="n">
        <v/>
      </c>
      <c r="SQ104" t="n">
        <v/>
      </c>
      <c r="SR104" t="n">
        <v/>
      </c>
      <c r="SS104" t="n">
        <v/>
      </c>
      <c r="ST104" t="n">
        <v/>
      </c>
      <c r="SU104" t="n">
        <v/>
      </c>
      <c r="SV104" t="n">
        <v/>
      </c>
      <c r="SW104" t="n">
        <v/>
      </c>
      <c r="SX104" t="n">
        <v/>
      </c>
      <c r="SY104" t="n">
        <v/>
      </c>
      <c r="SZ104" t="n">
        <v>6</v>
      </c>
      <c r="TA104" t="n">
        <v/>
      </c>
      <c r="TB104" t="n">
        <v/>
      </c>
      <c r="TC104" t="n">
        <v/>
      </c>
      <c r="TD104" t="n">
        <v/>
      </c>
      <c r="TE104" t="n">
        <v/>
      </c>
      <c r="TF104" t="n">
        <v/>
      </c>
      <c r="TG104" t="n">
        <v/>
      </c>
      <c r="TH104" t="n">
        <v/>
      </c>
      <c r="TI104" t="n">
        <v/>
      </c>
      <c r="TJ104" t="n">
        <v/>
      </c>
      <c r="TK104" t="n">
        <v/>
      </c>
      <c r="TL104" t="n">
        <v/>
      </c>
      <c r="TM104" t="n">
        <v/>
      </c>
      <c r="TN104" t="n">
        <v/>
      </c>
      <c r="TO104" t="n">
        <v/>
      </c>
      <c r="TP104" t="n">
        <v/>
      </c>
      <c r="TQ104" t="n">
        <v/>
      </c>
      <c r="TR104" t="n">
        <v/>
      </c>
      <c r="TS104" t="n">
        <v/>
      </c>
      <c r="TT104" t="n">
        <v/>
      </c>
      <c r="TU104" t="n">
        <v/>
      </c>
      <c r="TV104" t="n">
        <v/>
      </c>
      <c r="TW104" t="n">
        <v/>
      </c>
      <c r="TX104" t="n">
        <v/>
      </c>
      <c r="TY104" t="n">
        <v/>
      </c>
      <c r="TZ104" t="n">
        <v/>
      </c>
      <c r="UA104" t="n">
        <v/>
      </c>
      <c r="UB104" t="n">
        <v/>
      </c>
      <c r="UC104" t="n">
        <v/>
      </c>
      <c r="UD104" t="n">
        <v/>
      </c>
      <c r="UE104" t="n">
        <v/>
      </c>
      <c r="UF104" t="n">
        <v/>
      </c>
      <c r="UG104" t="n">
        <v/>
      </c>
      <c r="UH104" t="n">
        <v/>
      </c>
      <c r="UI104" t="n">
        <v/>
      </c>
      <c r="UJ104" t="n">
        <v/>
      </c>
      <c r="UK104" t="n">
        <v/>
      </c>
      <c r="UL104" t="n">
        <v/>
      </c>
      <c r="UM104" t="n">
        <v/>
      </c>
      <c r="UN104" t="n">
        <v/>
      </c>
      <c r="UO104" t="n">
        <v/>
      </c>
      <c r="UP104" t="n">
        <v/>
      </c>
      <c r="UQ104" t="n">
        <v/>
      </c>
      <c r="UR104" t="n">
        <v/>
      </c>
      <c r="US104" t="n">
        <v/>
      </c>
      <c r="UT104" t="n">
        <v/>
      </c>
      <c r="UU104" t="n">
        <v/>
      </c>
      <c r="UV104" t="inlineStr">
        <is>
          <t>Pemberian pakan di kandang</t>
        </is>
      </c>
      <c r="UW104" t="n">
        <v/>
      </c>
      <c r="UX104" t="n">
        <v/>
      </c>
      <c r="UY104" t="n">
        <v/>
      </c>
      <c r="UZ104" t="n">
        <v/>
      </c>
      <c r="VA104" t="n">
        <v/>
      </c>
      <c r="VB104" t="n">
        <v/>
      </c>
      <c r="VC104" t="n">
        <v/>
      </c>
      <c r="VD104" t="inlineStr">
        <is>
          <t>Sangat jarang (&gt;1 bulan sekali)</t>
        </is>
      </c>
      <c r="VE104" t="n">
        <v/>
      </c>
      <c r="VF104" t="n">
        <v/>
      </c>
      <c r="VG104" t="n">
        <v/>
      </c>
      <c r="VH104" t="n">
        <v/>
      </c>
      <c r="VI104" t="n">
        <v/>
      </c>
      <c r="VJ104" t="n">
        <v/>
      </c>
      <c r="VK104" t="n">
        <v/>
      </c>
      <c r="VL104" t="inlineStr">
        <is>
          <t>Sangat sering (&gt;1 kali sehari)</t>
        </is>
      </c>
      <c r="VM104" t="n">
        <v/>
      </c>
      <c r="VN104" t="n">
        <v/>
      </c>
      <c r="VO104" t="n">
        <v/>
      </c>
      <c r="VP104" t="n">
        <v/>
      </c>
      <c r="VQ104" t="n">
        <v/>
      </c>
      <c r="VR104" t="n">
        <v/>
      </c>
      <c r="VS104" t="n">
        <v/>
      </c>
      <c r="VT104" t="n">
        <v/>
      </c>
      <c r="VU104" t="n">
        <v/>
      </c>
      <c r="VV104" t="n">
        <v/>
      </c>
      <c r="VW104" t="n">
        <v/>
      </c>
      <c r="VX104" t="n">
        <v/>
      </c>
      <c r="VY104" t="n">
        <v/>
      </c>
      <c r="VZ104" t="n">
        <v/>
      </c>
      <c r="WA104" t="n">
        <v/>
      </c>
      <c r="WB104" t="n">
        <v/>
      </c>
      <c r="WC104" t="n">
        <v/>
      </c>
      <c r="WD104" t="n">
        <v/>
      </c>
      <c r="WE104" t="n">
        <v/>
      </c>
      <c r="WF104" t="inlineStr">
        <is>
          <t>6-Digester biogas</t>
        </is>
      </c>
      <c r="WG104" t="n">
        <v>0</v>
      </c>
      <c r="WH104" t="n">
        <v>0</v>
      </c>
      <c r="WI104" t="n">
        <v>0</v>
      </c>
      <c r="WJ104" t="n">
        <v>0</v>
      </c>
      <c r="WK104" t="n">
        <v>0</v>
      </c>
      <c r="WL104" t="n">
        <v>0</v>
      </c>
      <c r="WM104" t="n">
        <v>0</v>
      </c>
      <c r="WN104" t="n">
        <v>0</v>
      </c>
      <c r="WO104" t="n">
        <v>0</v>
      </c>
      <c r="WP104" t="n">
        <v>1</v>
      </c>
      <c r="WQ104" t="n">
        <v>0</v>
      </c>
      <c r="WR104" t="n">
        <v>0</v>
      </c>
      <c r="WS104" t="n">
        <v/>
      </c>
      <c r="WT104" t="n">
        <v/>
      </c>
      <c r="WU104" t="n">
        <v/>
      </c>
      <c r="WV104" t="n">
        <v/>
      </c>
      <c r="WW104" t="n">
        <v/>
      </c>
      <c r="WX104" t="n">
        <v/>
      </c>
      <c r="WY104" t="n">
        <v/>
      </c>
      <c r="WZ104" t="n">
        <v/>
      </c>
      <c r="XA104" t="n">
        <v/>
      </c>
      <c r="XB104" t="n">
        <v/>
      </c>
      <c r="XC104" t="n">
        <v/>
      </c>
      <c r="XD104" t="n">
        <v/>
      </c>
      <c r="XE104" t="n">
        <v/>
      </c>
      <c r="XF104" t="n">
        <v/>
      </c>
      <c r="XG104" t="n">
        <v/>
      </c>
      <c r="XH104" t="n">
        <v/>
      </c>
      <c r="XI104" t="n">
        <v/>
      </c>
      <c r="XJ104" t="n">
        <v/>
      </c>
      <c r="XK104" t="n">
        <v/>
      </c>
      <c r="XL104" t="n">
        <v/>
      </c>
      <c r="XM104" t="n">
        <v/>
      </c>
      <c r="XN104" t="n">
        <v/>
      </c>
      <c r="XO104" t="n">
        <v/>
      </c>
      <c r="XP104" t="n">
        <v/>
      </c>
      <c r="XQ104" t="n">
        <v/>
      </c>
      <c r="XR104" t="n">
        <v/>
      </c>
      <c r="XS104" t="n">
        <v/>
      </c>
      <c r="XT104" t="n">
        <v/>
      </c>
      <c r="XU104" t="n">
        <v/>
      </c>
      <c r="XV104" t="n">
        <v/>
      </c>
      <c r="XW104" t="n">
        <v/>
      </c>
      <c r="XX104" t="n">
        <v/>
      </c>
      <c r="XY104" t="n">
        <v/>
      </c>
      <c r="XZ104" t="n">
        <v/>
      </c>
      <c r="YA104" t="n">
        <v/>
      </c>
      <c r="YB104" t="n">
        <v/>
      </c>
      <c r="YC104" t="n">
        <v/>
      </c>
      <c r="YD104" t="n">
        <v/>
      </c>
      <c r="YE104" t="n">
        <v/>
      </c>
      <c r="YF104" t="n">
        <v/>
      </c>
      <c r="YG104" t="n">
        <v/>
      </c>
      <c r="YH104" t="n">
        <v/>
      </c>
      <c r="YI104" t="n">
        <v/>
      </c>
      <c r="YJ104" t="n">
        <v/>
      </c>
      <c r="YK104" t="n">
        <v/>
      </c>
      <c r="YL104" t="n">
        <v/>
      </c>
      <c r="YM104" t="n">
        <v/>
      </c>
      <c r="YN104" t="n">
        <v/>
      </c>
      <c r="YO104" t="n">
        <v/>
      </c>
      <c r="YP104" t="n">
        <v/>
      </c>
      <c r="YQ104" t="n">
        <v/>
      </c>
      <c r="YR104" t="n">
        <v/>
      </c>
      <c r="YS104" t="n">
        <v/>
      </c>
      <c r="YT104" t="n">
        <v/>
      </c>
      <c r="YU104" t="n">
        <v/>
      </c>
      <c r="YV104" t="n">
        <v/>
      </c>
      <c r="YW104" t="n">
        <v/>
      </c>
      <c r="YX104" t="n">
        <v/>
      </c>
      <c r="YY104" t="n">
        <v/>
      </c>
      <c r="YZ104" t="n">
        <v/>
      </c>
      <c r="ZA104" t="n">
        <v/>
      </c>
      <c r="ZB104" t="n">
        <v/>
      </c>
      <c r="ZC104" t="n">
        <v/>
      </c>
      <c r="ZD104" t="n">
        <v/>
      </c>
      <c r="ZE104" t="n">
        <v/>
      </c>
      <c r="ZF104" t="n">
        <v/>
      </c>
      <c r="ZG104" t="n">
        <v/>
      </c>
      <c r="ZH104" t="n">
        <v/>
      </c>
      <c r="ZI104" t="n">
        <v/>
      </c>
      <c r="ZJ104" t="n">
        <v/>
      </c>
      <c r="ZK104" t="n">
        <v/>
      </c>
      <c r="ZL104" t="n">
        <v/>
      </c>
      <c r="ZM104" t="n">
        <v/>
      </c>
      <c r="ZN104" t="n">
        <v/>
      </c>
      <c r="ZO104" t="n">
        <v>100</v>
      </c>
      <c r="ZP104" t="n">
        <v/>
      </c>
      <c r="ZQ104" t="n">
        <v/>
      </c>
      <c r="ZR104" t="n">
        <v/>
      </c>
      <c r="ZS104" t="n">
        <v/>
      </c>
      <c r="ZT104" t="n">
        <v/>
      </c>
      <c r="ZU104" t="n">
        <v/>
      </c>
      <c r="ZV104" t="n">
        <v/>
      </c>
      <c r="ZW104" t="n">
        <v>3</v>
      </c>
      <c r="ZX104" t="n">
        <v/>
      </c>
      <c r="ZY104" t="n">
        <v/>
      </c>
      <c r="ZZ104" t="n">
        <v/>
      </c>
      <c r="AAA104" t="n">
        <v/>
      </c>
      <c r="AAB104" t="n">
        <v/>
      </c>
      <c r="AAC104" t="n">
        <v/>
      </c>
      <c r="AAD104" t="n">
        <v/>
      </c>
      <c r="AAE104" t="inlineStr">
        <is>
          <t>Pakan segar (misal: rumput)</t>
        </is>
      </c>
      <c r="AAF104" t="n">
        <v/>
      </c>
      <c r="AAG104" t="n">
        <v/>
      </c>
      <c r="AAH104" t="n">
        <v/>
      </c>
      <c r="AAI104" t="n">
        <v/>
      </c>
      <c r="AAJ104" t="n">
        <v/>
      </c>
      <c r="AAK104" t="n">
        <v/>
      </c>
      <c r="AAL104" t="inlineStr">
        <is>
          <t>Tidak</t>
        </is>
      </c>
      <c r="AAM104" t="n">
        <v/>
      </c>
      <c r="AAN104" t="n">
        <v/>
      </c>
      <c r="AAO104" t="n">
        <v/>
      </c>
      <c r="AAP104" t="n">
        <v/>
      </c>
      <c r="AAQ104" t="n">
        <v/>
      </c>
      <c r="AAR104" t="inlineStr">
        <is>
          <t>Ya</t>
        </is>
      </c>
      <c r="AAS104" t="inlineStr">
        <is>
          <t>Mengetahui</t>
        </is>
      </c>
      <c r="AAT104" t="inlineStr">
        <is>
          <t>Dibuang ke lahan sekitar kandang - yg ditanami tanaman</t>
        </is>
      </c>
      <c r="AAU104" t="n">
        <v>0</v>
      </c>
      <c r="AAV104" t="n">
        <v>0</v>
      </c>
      <c r="AAW104" t="n">
        <v>0</v>
      </c>
      <c r="AAX104" t="n">
        <v>1</v>
      </c>
      <c r="AAY104" t="n">
        <v>0</v>
      </c>
      <c r="AAZ104" t="n">
        <v>0</v>
      </c>
      <c r="ABA104" t="n">
        <v>0</v>
      </c>
      <c r="ABB104" t="n">
        <v/>
      </c>
      <c r="ABC104" t="n">
        <v/>
      </c>
      <c r="ABD104" t="n">
        <v/>
      </c>
      <c r="ABE104" t="n">
        <v/>
      </c>
      <c r="ABF104" t="n">
        <v/>
      </c>
      <c r="ABG104" t="n">
        <v/>
      </c>
      <c r="ABH104" t="n">
        <v/>
      </c>
      <c r="ABI104" t="n">
        <v/>
      </c>
      <c r="ABJ104" t="n">
        <v/>
      </c>
      <c r="ABK104" t="n">
        <v/>
      </c>
      <c r="ABL104" t="n">
        <v/>
      </c>
      <c r="ABM104" t="n">
        <v/>
      </c>
      <c r="ABN104" t="n">
        <v/>
      </c>
      <c r="ABO104" t="n">
        <v/>
      </c>
      <c r="ABP104" t="n">
        <v/>
      </c>
      <c r="ABQ104" t="inlineStr">
        <is>
          <t>Rumput</t>
        </is>
      </c>
      <c r="ABR104" t="inlineStr">
        <is>
          <t>Sering ( 1 minggu 2 kali)</t>
        </is>
      </c>
      <c r="ABS104" t="n">
        <v/>
      </c>
      <c r="ABT104" t="n">
        <v>100</v>
      </c>
      <c r="ABU104" t="n">
        <v/>
      </c>
      <c r="ABV104" t="n">
        <v/>
      </c>
      <c r="ABW104" t="n">
        <v/>
      </c>
      <c r="ABX104" t="n">
        <v/>
      </c>
      <c r="ABY104" t="n">
        <v/>
      </c>
      <c r="ABZ104" t="n">
        <v/>
      </c>
      <c r="ACA104" t="n">
        <v/>
      </c>
      <c r="ACB104" t="n">
        <v/>
      </c>
      <c r="ACC104" t="n">
        <v/>
      </c>
      <c r="ACD104" t="n">
        <v/>
      </c>
      <c r="ACE104" t="n">
        <v/>
      </c>
      <c r="ACF104" t="n">
        <v/>
      </c>
      <c r="ACG104" t="n">
        <v/>
      </c>
      <c r="ACH104" t="n">
        <v/>
      </c>
      <c r="ACI104" t="n">
        <v/>
      </c>
      <c r="ACJ104" t="n">
        <v/>
      </c>
      <c r="ACK104" t="inlineStr">
        <is>
          <t>Tidak punya waktu mengumpulkannya</t>
        </is>
      </c>
      <c r="ACL104" t="n">
        <v>0</v>
      </c>
      <c r="ACM104" t="n">
        <v>0</v>
      </c>
      <c r="ACN104" t="n">
        <v>1</v>
      </c>
      <c r="ACO104" t="n">
        <v>0</v>
      </c>
      <c r="ACP104" t="n">
        <v>0</v>
      </c>
      <c r="ACQ104" t="n">
        <v>0</v>
      </c>
      <c r="ACR104" t="n">
        <v>0</v>
      </c>
      <c r="ACS104" t="n">
        <v/>
      </c>
      <c r="ACT104" t="inlineStr">
        <is>
          <t>Tidak</t>
        </is>
      </c>
      <c r="ACU104" t="inlineStr">
        <is>
          <t>Manfaat cukup signifikan, terasa di kehidupan sehari-hari</t>
        </is>
      </c>
      <c r="ACV104" t="inlineStr">
        <is>
          <t>Berkurang</t>
        </is>
      </c>
      <c r="ACW104" t="inlineStr">
        <is>
          <t>Anggota keluarga - Perempuan dewasa</t>
        </is>
      </c>
      <c r="ACX104" t="inlineStr">
        <is>
          <t>Netral/tidak tahu</t>
        </is>
      </c>
      <c r="ACY104" t="inlineStr">
        <is>
          <t>Anggota keluarga - Perempuan dewasa</t>
        </is>
      </c>
      <c r="ACZ104" t="n">
        <v>0</v>
      </c>
      <c r="ADA104" t="n">
        <v>1</v>
      </c>
      <c r="ADB104" t="n">
        <v>0</v>
      </c>
      <c r="ADC104" t="n">
        <v>0</v>
      </c>
      <c r="ADD104" t="inlineStr">
        <is>
          <t>Puas</t>
        </is>
      </c>
      <c r="ADE104" t="inlineStr">
        <is>
          <t>Puas</t>
        </is>
      </c>
      <c r="ADF104" t="inlineStr">
        <is>
          <t>Puas</t>
        </is>
      </c>
      <c r="ADG104" t="inlineStr">
        <is>
          <t>Puas</t>
        </is>
      </c>
      <c r="ADH104" t="inlineStr">
        <is>
          <t>Tidak</t>
        </is>
      </c>
      <c r="ADI104" t="n">
        <v/>
      </c>
      <c r="ADJ104" t="inlineStr">
        <is>
          <t>Puas</t>
        </is>
      </c>
      <c r="ADK104" t="n">
        <v/>
      </c>
      <c r="ADL104" t="n">
        <v/>
      </c>
      <c r="ADM104" t="n">
        <v/>
      </c>
      <c r="ADN104" t="n">
        <v/>
      </c>
      <c r="ADO104" t="n">
        <v/>
      </c>
      <c r="ADP104" t="n">
        <v/>
      </c>
      <c r="ADQ104" t="n">
        <v/>
      </c>
      <c r="ADR104" t="n">
        <v/>
      </c>
      <c r="ADS104" t="n">
        <v/>
      </c>
      <c r="ADT104" t="n">
        <v/>
      </c>
      <c r="ADU104" t="inlineStr">
        <is>
          <t>Menghubungi CPO atau pendamping Memperbaiki sendiri</t>
        </is>
      </c>
      <c r="ADV104" t="n">
        <v>0</v>
      </c>
      <c r="ADW104" t="n">
        <v>0</v>
      </c>
      <c r="ADX104" t="n">
        <v>0</v>
      </c>
      <c r="ADY104" t="n">
        <v>0</v>
      </c>
      <c r="ADZ104" t="n">
        <v>1</v>
      </c>
      <c r="AEA104" t="n">
        <v>1</v>
      </c>
      <c r="AEB104" t="n">
        <v>0</v>
      </c>
      <c r="AEC104" t="n">
        <v>0</v>
      </c>
      <c r="AED104" t="inlineStr">
        <is>
          <t>Tidak</t>
        </is>
      </c>
      <c r="AEE104" t="inlineStr">
        <is>
          <t>Laki-laki dewasa</t>
        </is>
      </c>
      <c r="AEF104" t="n">
        <v/>
      </c>
      <c r="AEG104" t="inlineStr">
        <is>
          <t>Menghubungi melalui rekan</t>
        </is>
      </c>
      <c r="AEH104" t="n">
        <v/>
      </c>
      <c r="AEI104" t="inlineStr">
        <is>
          <t>Tidak</t>
        </is>
      </c>
      <c r="AEJ104" t="inlineStr">
        <is>
          <t>Kadang-kadang</t>
        </is>
      </c>
      <c r="AEK104" t="inlineStr">
        <is>
          <t>Mendapatkan subsidi</t>
        </is>
      </c>
      <c r="AEL104" t="n">
        <v>0</v>
      </c>
      <c r="AEM104" t="n">
        <v>0</v>
      </c>
      <c r="AEN104" t="n">
        <v>0</v>
      </c>
      <c r="AEO104" t="n">
        <v>0</v>
      </c>
      <c r="AEP104" t="n">
        <v>0</v>
      </c>
      <c r="AEQ104" t="n">
        <v>0</v>
      </c>
      <c r="AER104" t="n">
        <v>0</v>
      </c>
      <c r="AES104" t="n">
        <v>0</v>
      </c>
      <c r="AET104" t="n">
        <v>0</v>
      </c>
      <c r="AEU104" t="n">
        <v>0</v>
      </c>
      <c r="AEV104" t="n">
        <v>1</v>
      </c>
      <c r="AEW104" t="n">
        <v>0</v>
      </c>
      <c r="AEX104" t="n">
        <v/>
      </c>
      <c r="AEY104" t="inlineStr">
        <is>
          <t>Didukung oleh pihak lain atau ada subsidi</t>
        </is>
      </c>
      <c r="AEZ104" t="n">
        <v/>
      </c>
      <c r="AFA104" t="inlineStr">
        <is>
          <t>Koperasi</t>
        </is>
      </c>
      <c r="AFB104" t="n">
        <v/>
      </c>
      <c r="AFC104" t="inlineStr">
        <is>
          <t>1000545038-9_45_49.jpg</t>
        </is>
      </c>
      <c r="AFD104" t="inlineStr">
        <is>
          <t>https://kf.kobotoolbox.org/api/v2/assets/avstPQqLr3Ab3ZdcVTXZ6f/data/673516204/attachments/attxBDGpoxfVuAVUP97faNYv/</t>
        </is>
      </c>
      <c r="AFE104" t="inlineStr">
        <is>
          <t>1000539332-9_45_54.jpg</t>
        </is>
      </c>
      <c r="AFF104" t="inlineStr">
        <is>
          <t>https://kf.kobotoolbox.org/api/v2/assets/avstPQqLr3Ab3ZdcVTXZ6f/data/673516204/attachments/attr8yPXJZFkeXwiNxCUVECR/</t>
        </is>
      </c>
      <c r="AFG104" t="inlineStr">
        <is>
          <t>Ali</t>
        </is>
      </c>
      <c r="AFH104" t="n">
        <v/>
      </c>
      <c r="AFI104" t="inlineStr">
        <is>
          <t>E12 Pakansl konsentrat dan hijauan</t>
        </is>
      </c>
    </row>
    <row r="105">
      <c r="A105" t="n">
        <v/>
      </c>
      <c r="B105" t="n">
        <v/>
      </c>
      <c r="C105" t="n">
        <v/>
      </c>
      <c r="D105" t="inlineStr">
        <is>
          <t>khoirul anam</t>
        </is>
      </c>
      <c r="E105" t="n">
        <v>8880373738260</v>
      </c>
      <c r="F105" t="inlineStr">
        <is>
          <t>-7.932615 112.745734 564.7999877929688 25.9060001373291</t>
        </is>
      </c>
      <c r="G105" t="n">
        <v>-7.932615</v>
      </c>
      <c r="H105" t="n">
        <v>112.745734</v>
      </c>
      <c r="I105" t="n">
        <v>564.7999878000001</v>
      </c>
      <c r="J105" t="n">
        <v>25.90600014</v>
      </c>
      <c r="K105" t="n">
        <v>0</v>
      </c>
      <c r="L105" t="inlineStr">
        <is>
          <t>-7.942834 112.748634 564.7999877929688 34.400001525878906</t>
        </is>
      </c>
      <c r="M105" t="n">
        <v>-7.942834</v>
      </c>
      <c r="N105" t="n">
        <v>112.748634</v>
      </c>
      <c r="O105" t="n">
        <v>564.7999878000001</v>
      </c>
      <c r="P105" t="n">
        <v>34.40000153</v>
      </c>
      <c r="Q105" t="n">
        <v>0</v>
      </c>
      <c r="R105" t="inlineStr">
        <is>
          <t>Jawa Timur</t>
        </is>
      </c>
      <c r="S105" t="n">
        <v>0</v>
      </c>
      <c r="T105" t="n">
        <v>0</v>
      </c>
      <c r="U105" t="n">
        <v>0</v>
      </c>
      <c r="V105" t="n">
        <v>0</v>
      </c>
      <c r="W105" t="n">
        <v>0</v>
      </c>
      <c r="X105" t="n">
        <v>1</v>
      </c>
      <c r="Y105" t="n">
        <v>0</v>
      </c>
      <c r="Z105" t="n">
        <v>0</v>
      </c>
      <c r="AA105" t="n">
        <v>0</v>
      </c>
      <c r="AB105" t="n">
        <v>0</v>
      </c>
      <c r="AC105" t="inlineStr">
        <is>
          <t>MALANG</t>
        </is>
      </c>
      <c r="AD105" t="inlineStr">
        <is>
          <t>JABUNG</t>
        </is>
      </c>
      <c r="AE105" t="inlineStr">
        <is>
          <t>KEMANTREN</t>
        </is>
      </c>
      <c r="AF105" t="inlineStr">
        <is>
          <t>KAN JABUNG</t>
        </is>
      </c>
      <c r="AG105" t="inlineStr">
        <is>
          <t>KJP0800</t>
        </is>
      </c>
      <c r="AH105" t="n">
        <v>5</v>
      </c>
      <c r="AI105" t="inlineStr">
        <is>
          <t>VPA2</t>
        </is>
      </c>
      <c r="AJ105" t="inlineStr">
        <is>
          <t>Aktif</t>
        </is>
      </c>
      <c r="AK105" t="n">
        <v>49</v>
      </c>
      <c r="AL105" t="inlineStr">
        <is>
          <t>Laki-laki</t>
        </is>
      </c>
      <c r="AM105" t="inlineStr">
        <is>
          <t>Sudah menikah</t>
        </is>
      </c>
      <c r="AN105" t="inlineStr">
        <is>
          <t>SMA/Sederajat</t>
        </is>
      </c>
      <c r="AO105" t="inlineStr">
        <is>
          <t>Peternak</t>
        </is>
      </c>
      <c r="AP105" t="n">
        <v>0</v>
      </c>
      <c r="AQ105" t="n">
        <v>1</v>
      </c>
      <c r="AR105" t="n">
        <v>0</v>
      </c>
      <c r="AS105" t="n">
        <v>0</v>
      </c>
      <c r="AT105" t="n">
        <v>0</v>
      </c>
      <c r="AU105" t="n">
        <v>0</v>
      </c>
      <c r="AV105" t="n">
        <v>0</v>
      </c>
      <c r="AW105" t="n">
        <v>0</v>
      </c>
      <c r="AX105" t="n">
        <v/>
      </c>
      <c r="AY105" t="inlineStr">
        <is>
          <t>Petani Peternak</t>
        </is>
      </c>
      <c r="AZ105" t="n">
        <v>1</v>
      </c>
      <c r="BA105" t="n">
        <v>1</v>
      </c>
      <c r="BB105" t="n">
        <v>0</v>
      </c>
      <c r="BC105" t="n">
        <v>0</v>
      </c>
      <c r="BD105" t="n">
        <v>0</v>
      </c>
      <c r="BE105" t="n">
        <v>0</v>
      </c>
      <c r="BF105" t="n">
        <v>0</v>
      </c>
      <c r="BG105" t="n">
        <v>0</v>
      </c>
      <c r="BH105" t="n">
        <v/>
      </c>
      <c r="BI105" t="inlineStr">
        <is>
          <t>Rp2.500.000 - Rp3.500.000</t>
        </is>
      </c>
      <c r="BJ105" t="n">
        <v>1</v>
      </c>
      <c r="BK105" t="n">
        <v>1</v>
      </c>
      <c r="BL105" t="n">
        <v>2</v>
      </c>
      <c r="BM105" t="n">
        <v>0</v>
      </c>
      <c r="BN105" t="inlineStr">
        <is>
          <t>Milik sendiri</t>
        </is>
      </c>
      <c r="BO105" t="inlineStr">
        <is>
          <t>Permanen (dinding bata dan semen)</t>
        </is>
      </c>
      <c r="BP105" t="n">
        <v>1</v>
      </c>
      <c r="BQ105" t="n">
        <v>0</v>
      </c>
      <c r="BR105" t="n">
        <v>0</v>
      </c>
      <c r="BS105" t="n">
        <v>0</v>
      </c>
      <c r="BT105" t="n">
        <v>0</v>
      </c>
      <c r="BU105" t="n">
        <v/>
      </c>
      <c r="BV105" t="inlineStr">
        <is>
          <t>Keramik/ubin</t>
        </is>
      </c>
      <c r="BW105" t="n">
        <v>0</v>
      </c>
      <c r="BX105" t="n">
        <v>0</v>
      </c>
      <c r="BY105" t="n">
        <v>1</v>
      </c>
      <c r="BZ105" t="n">
        <v>0</v>
      </c>
      <c r="CA105" t="n">
        <v>0</v>
      </c>
      <c r="CB105" t="n">
        <v/>
      </c>
      <c r="CC105" t="inlineStr">
        <is>
          <t>Genting</t>
        </is>
      </c>
      <c r="CD105" t="n">
        <v>0</v>
      </c>
      <c r="CE105" t="n">
        <v>0</v>
      </c>
      <c r="CF105" t="n">
        <v>0</v>
      </c>
      <c r="CG105" t="n">
        <v>0</v>
      </c>
      <c r="CH105" t="n">
        <v>0</v>
      </c>
      <c r="CI105" t="n">
        <v>1</v>
      </c>
      <c r="CJ105" t="n">
        <v>0</v>
      </c>
      <c r="CK105" t="n">
        <v/>
      </c>
      <c r="CL105" t="inlineStr">
        <is>
          <t>Ya</t>
        </is>
      </c>
      <c r="CM105" t="n">
        <v>2021</v>
      </c>
      <c r="CN105" t="inlineStr">
        <is>
          <t>Fixed-Dome (Kubah Tetap)</t>
        </is>
      </c>
      <c r="CO105" t="inlineStr">
        <is>
          <t>10 m³ (8-9 ekor sapi, ±8 jam memasak/hari, ±80 kg slurry/hari)</t>
        </is>
      </c>
      <c r="CP105" t="inlineStr">
        <is>
          <t>Anggota keluarga - laki-laki</t>
        </is>
      </c>
      <c r="CQ105" t="n">
        <v>0</v>
      </c>
      <c r="CR105" t="n">
        <v>0</v>
      </c>
      <c r="CS105" t="n">
        <v>0</v>
      </c>
      <c r="CT105" t="n">
        <v>0</v>
      </c>
      <c r="CU105" t="n">
        <v>1</v>
      </c>
      <c r="CV105" t="n">
        <v>0</v>
      </c>
      <c r="CW105" t="n">
        <v>0</v>
      </c>
      <c r="CX105" t="n">
        <v>0</v>
      </c>
      <c r="CY105" t="inlineStr">
        <is>
          <t>Anggota keluarga - laki-laki</t>
        </is>
      </c>
      <c r="CZ105" t="n">
        <v>1</v>
      </c>
      <c r="DA105" t="n">
        <v>0</v>
      </c>
      <c r="DB105" t="n">
        <v>0</v>
      </c>
      <c r="DC105" t="n">
        <v/>
      </c>
      <c r="DD105" t="inlineStr">
        <is>
          <t>CPO atau pendamping</t>
        </is>
      </c>
      <c r="DE105" t="n">
        <v>0</v>
      </c>
      <c r="DF105" t="n">
        <v>0</v>
      </c>
      <c r="DG105" t="n">
        <v>1</v>
      </c>
      <c r="DH105" t="n">
        <v>0</v>
      </c>
      <c r="DI105" t="n">
        <v/>
      </c>
      <c r="DJ105" t="inlineStr">
        <is>
          <t>CPO atau pendamping</t>
        </is>
      </c>
      <c r="DK105" t="n">
        <v>0</v>
      </c>
      <c r="DL105" t="n">
        <v>0</v>
      </c>
      <c r="DM105" t="n">
        <v>1</v>
      </c>
      <c r="DN105" t="n">
        <v>0</v>
      </c>
      <c r="DO105" t="n">
        <v/>
      </c>
      <c r="DP105" t="inlineStr">
        <is>
          <t>Ya</t>
        </is>
      </c>
      <c r="DQ105" t="n">
        <v/>
      </c>
      <c r="DR105" t="n">
        <v/>
      </c>
      <c r="DS105" t="n">
        <v/>
      </c>
      <c r="DT105" t="n">
        <v/>
      </c>
      <c r="DU105" t="n">
        <v/>
      </c>
      <c r="DV105" t="n">
        <v/>
      </c>
      <c r="DW105" t="n">
        <v/>
      </c>
      <c r="DX105" t="n">
        <v/>
      </c>
      <c r="DY105" t="n">
        <v/>
      </c>
      <c r="DZ105" t="n">
        <v/>
      </c>
      <c r="EA105" t="n">
        <v/>
      </c>
      <c r="EB105" t="n">
        <v/>
      </c>
      <c r="EC105" t="n">
        <v/>
      </c>
      <c r="ED105" t="n">
        <v/>
      </c>
      <c r="EE105" t="n">
        <v/>
      </c>
      <c r="EF105" t="n">
        <v/>
      </c>
      <c r="EG105" t="n">
        <v/>
      </c>
      <c r="EH105" t="n">
        <v/>
      </c>
      <c r="EI105" t="inlineStr">
        <is>
          <t>Tidak ada masalah</t>
        </is>
      </c>
      <c r="EJ105" t="n">
        <v>0</v>
      </c>
      <c r="EK105" t="n">
        <v>0</v>
      </c>
      <c r="EL105" t="n">
        <v>0</v>
      </c>
      <c r="EM105" t="n">
        <v>1</v>
      </c>
      <c r="EN105" t="n">
        <v>0</v>
      </c>
      <c r="EO105" t="n">
        <v/>
      </c>
      <c r="EP105" t="inlineStr">
        <is>
          <t>Ya, cukup jelas dan mudah diikuti</t>
        </is>
      </c>
      <c r="EQ105" t="inlineStr">
        <is>
          <t>Pelatihan</t>
        </is>
      </c>
      <c r="ER105" t="inlineStr">
        <is>
          <t>CPO atau pendamping Staff BIRU</t>
        </is>
      </c>
      <c r="ES105" t="n">
        <v>1</v>
      </c>
      <c r="ET105" t="n">
        <v>1</v>
      </c>
      <c r="EU105" t="n">
        <v>0</v>
      </c>
      <c r="EV105" t="n">
        <v>0</v>
      </c>
      <c r="EW105" t="n">
        <v/>
      </c>
      <c r="EX105" t="inlineStr">
        <is>
          <t>Anggota keluarga - Laki-laki</t>
        </is>
      </c>
      <c r="EY105" t="n">
        <v>1</v>
      </c>
      <c r="EZ105" t="n">
        <v>0</v>
      </c>
      <c r="FA105" t="n">
        <v>0</v>
      </c>
      <c r="FB105" t="n">
        <v/>
      </c>
      <c r="FC105" t="inlineStr">
        <is>
          <t>Setiap hari</t>
        </is>
      </c>
      <c r="FD105" t="n">
        <v/>
      </c>
      <c r="FE105" t="inlineStr">
        <is>
          <t>Mengetahui</t>
        </is>
      </c>
      <c r="FF105" t="inlineStr">
        <is>
          <t>Sering (setiap minggu)</t>
        </is>
      </c>
      <c r="FG105" t="inlineStr">
        <is>
          <t>Mengetahui</t>
        </is>
      </c>
      <c r="FH105" t="inlineStr">
        <is>
          <t>Sering (setiap minggu)</t>
        </is>
      </c>
      <c r="FI105" t="inlineStr">
        <is>
          <t>Mengetahui</t>
        </is>
      </c>
      <c r="FJ105" t="inlineStr">
        <is>
          <t>Selalu (setiap hari)</t>
        </is>
      </c>
      <c r="FK105" t="inlineStr">
        <is>
          <t>Mengetahui</t>
        </is>
      </c>
      <c r="FL105" t="inlineStr">
        <is>
          <t>Sering (setiap minggu)</t>
        </is>
      </c>
      <c r="FM105" t="inlineStr">
        <is>
          <t>Mengetahui</t>
        </is>
      </c>
      <c r="FN105" t="inlineStr">
        <is>
          <t>Cukup sering (2 minggu sekali)</t>
        </is>
      </c>
      <c r="FO105" t="inlineStr">
        <is>
          <t>Mengetahui</t>
        </is>
      </c>
      <c r="FP105" t="inlineStr">
        <is>
          <t>Jarang (setiap bulan atau lebih)</t>
        </is>
      </c>
      <c r="FQ105" t="inlineStr">
        <is>
          <t>Mengetahui</t>
        </is>
      </c>
      <c r="FR105" t="inlineStr">
        <is>
          <t>Ya</t>
        </is>
      </c>
      <c r="FS105" t="inlineStr">
        <is>
          <t>Mengetahui</t>
        </is>
      </c>
      <c r="FT105" t="inlineStr">
        <is>
          <t>Ya, selalu</t>
        </is>
      </c>
      <c r="FU105" t="inlineStr">
        <is>
          <t>Laki-laki dewasa Perempuan dewasa</t>
        </is>
      </c>
      <c r="FV105" t="n">
        <v>1</v>
      </c>
      <c r="FW105" t="n">
        <v>1</v>
      </c>
      <c r="FX105" t="n">
        <v>0</v>
      </c>
      <c r="FY105" t="n">
        <v>0</v>
      </c>
      <c r="FZ105" t="inlineStr">
        <is>
          <t>Sangat memahami</t>
        </is>
      </c>
      <c r="GA105" t="inlineStr">
        <is>
          <t>CPO</t>
        </is>
      </c>
      <c r="GB105" t="n">
        <v>1</v>
      </c>
      <c r="GC105" t="n">
        <v>0</v>
      </c>
      <c r="GD105" t="n">
        <v>0</v>
      </c>
      <c r="GE105" t="n">
        <v>0</v>
      </c>
      <c r="GF105" t="n">
        <v/>
      </c>
      <c r="GG105" t="inlineStr">
        <is>
          <t>Sering</t>
        </is>
      </c>
      <c r="GH105" t="inlineStr">
        <is>
          <t>Ya</t>
        </is>
      </c>
      <c r="GI105" t="inlineStr">
        <is>
          <t>Tetangga</t>
        </is>
      </c>
      <c r="GJ105" t="n">
        <v>1</v>
      </c>
      <c r="GK105" t="n">
        <v>0</v>
      </c>
      <c r="GL105" t="n">
        <v>0</v>
      </c>
      <c r="GM105" t="n">
        <v>0</v>
      </c>
      <c r="GN105" t="n">
        <v/>
      </c>
      <c r="GO105" t="n">
        <v>10</v>
      </c>
      <c r="GP105" t="inlineStr">
        <is>
          <t>Sebagian</t>
        </is>
      </c>
      <c r="GQ105" t="inlineStr">
        <is>
          <t>LPG</t>
        </is>
      </c>
      <c r="GR105" t="n">
        <v>1</v>
      </c>
      <c r="GS105" t="n">
        <v>0</v>
      </c>
      <c r="GT105" t="n">
        <v>0</v>
      </c>
      <c r="GU105" t="n">
        <v>0</v>
      </c>
      <c r="GV105" t="n">
        <v>0</v>
      </c>
      <c r="GW105" t="n">
        <v>0</v>
      </c>
      <c r="GX105" t="n">
        <v>0</v>
      </c>
      <c r="GY105" t="n">
        <v/>
      </c>
      <c r="GZ105" t="inlineStr">
        <is>
          <t>Tidak</t>
        </is>
      </c>
      <c r="HA105" t="n">
        <v/>
      </c>
      <c r="HB105" t="n">
        <v/>
      </c>
      <c r="HC105" t="n">
        <v/>
      </c>
      <c r="HD105" t="n">
        <v/>
      </c>
      <c r="HE105" t="n">
        <v/>
      </c>
      <c r="HF105" t="n">
        <v/>
      </c>
      <c r="HG105" t="n">
        <v/>
      </c>
      <c r="HH105" t="n">
        <v/>
      </c>
      <c r="HI105" t="n">
        <v/>
      </c>
      <c r="HJ105" t="n">
        <v/>
      </c>
      <c r="HK105" t="n">
        <v/>
      </c>
      <c r="HL105" t="n">
        <v/>
      </c>
      <c r="HM105" t="n">
        <v/>
      </c>
      <c r="HN105" t="n">
        <v/>
      </c>
      <c r="HO105" t="n">
        <v/>
      </c>
      <c r="HP105" t="n">
        <v/>
      </c>
      <c r="HQ105" t="n">
        <v/>
      </c>
      <c r="HR105" t="n">
        <v/>
      </c>
      <c r="HS105" t="n">
        <v/>
      </c>
      <c r="HT105" t="n">
        <v/>
      </c>
      <c r="HU105" t="n">
        <v/>
      </c>
      <c r="HV105" t="n">
        <v/>
      </c>
      <c r="HW105" t="n">
        <v/>
      </c>
      <c r="HX105" t="n">
        <v/>
      </c>
      <c r="HY105" t="n">
        <v/>
      </c>
      <c r="HZ105" t="n">
        <v/>
      </c>
      <c r="IA105" t="n">
        <v>6</v>
      </c>
      <c r="IB105" t="n">
        <v>42000</v>
      </c>
      <c r="IC105" t="n">
        <v/>
      </c>
      <c r="ID105" t="n">
        <v/>
      </c>
      <c r="IE105" t="n">
        <v/>
      </c>
      <c r="IF105" t="n">
        <v/>
      </c>
      <c r="IG105" t="n">
        <v/>
      </c>
      <c r="IH105" t="n">
        <v/>
      </c>
      <c r="II105" t="n">
        <v/>
      </c>
      <c r="IJ105" t="n">
        <v/>
      </c>
      <c r="IK105" t="inlineStr">
        <is>
          <t>80-100 kg</t>
        </is>
      </c>
      <c r="IL105" t="inlineStr">
        <is>
          <t>3-5 jam</t>
        </is>
      </c>
      <c r="IM105" t="inlineStr">
        <is>
          <t>Tidak</t>
        </is>
      </c>
      <c r="IN105" t="inlineStr">
        <is>
          <t>Tidak</t>
        </is>
      </c>
      <c r="IO105" t="inlineStr">
        <is>
          <t>Jauh lebih bersih</t>
        </is>
      </c>
      <c r="IP105" t="n">
        <v/>
      </c>
      <c r="IQ105" t="inlineStr">
        <is>
          <t>Tidak pernah</t>
        </is>
      </c>
      <c r="IR105" t="n">
        <v/>
      </c>
      <c r="IS105" t="n">
        <v/>
      </c>
      <c r="IT105" t="n">
        <v/>
      </c>
      <c r="IU105" t="n">
        <v/>
      </c>
      <c r="IV105" t="n">
        <v/>
      </c>
      <c r="IW105" t="n">
        <v/>
      </c>
      <c r="IX105" t="n">
        <v/>
      </c>
      <c r="IY105" t="n">
        <v/>
      </c>
      <c r="IZ105" t="inlineStr">
        <is>
          <t>Tidak pernah</t>
        </is>
      </c>
      <c r="JA105" t="n">
        <v/>
      </c>
      <c r="JB105" t="n">
        <v/>
      </c>
      <c r="JC105" t="n">
        <v/>
      </c>
      <c r="JD105" t="n">
        <v/>
      </c>
      <c r="JE105" t="n">
        <v/>
      </c>
      <c r="JF105" t="n">
        <v/>
      </c>
      <c r="JG105" t="n">
        <v/>
      </c>
      <c r="JH105" t="n">
        <v/>
      </c>
      <c r="JI105" t="inlineStr">
        <is>
          <t>Tidak pernah</t>
        </is>
      </c>
      <c r="JJ105" t="n">
        <v/>
      </c>
      <c r="JK105" t="n">
        <v/>
      </c>
      <c r="JL105" t="n">
        <v/>
      </c>
      <c r="JM105" t="n">
        <v/>
      </c>
      <c r="JN105" t="n">
        <v/>
      </c>
      <c r="JO105" t="n">
        <v/>
      </c>
      <c r="JP105" t="n">
        <v/>
      </c>
      <c r="JQ105" t="n">
        <v/>
      </c>
      <c r="JR105" t="inlineStr">
        <is>
          <t>Tidak pernah</t>
        </is>
      </c>
      <c r="JS105" t="n">
        <v/>
      </c>
      <c r="JT105" t="n">
        <v/>
      </c>
      <c r="JU105" t="n">
        <v/>
      </c>
      <c r="JV105" t="n">
        <v/>
      </c>
      <c r="JW105" t="n">
        <v/>
      </c>
      <c r="JX105" t="n">
        <v/>
      </c>
      <c r="JY105" t="n">
        <v/>
      </c>
      <c r="JZ105" t="n">
        <v/>
      </c>
      <c r="KA105" t="inlineStr">
        <is>
          <t>Tidak pernah</t>
        </is>
      </c>
      <c r="KB105" t="n">
        <v/>
      </c>
      <c r="KC105" t="n">
        <v/>
      </c>
      <c r="KD105" t="n">
        <v/>
      </c>
      <c r="KE105" t="n">
        <v/>
      </c>
      <c r="KF105" t="n">
        <v/>
      </c>
      <c r="KG105" t="n">
        <v/>
      </c>
      <c r="KH105" t="n">
        <v/>
      </c>
      <c r="KI105" t="n">
        <v/>
      </c>
      <c r="KJ105" t="inlineStr">
        <is>
          <t>Tidak pernah</t>
        </is>
      </c>
      <c r="KK105" t="n">
        <v/>
      </c>
      <c r="KL105" t="n">
        <v/>
      </c>
      <c r="KM105" t="n">
        <v/>
      </c>
      <c r="KN105" t="n">
        <v/>
      </c>
      <c r="KO105" t="n">
        <v/>
      </c>
      <c r="KP105" t="n">
        <v/>
      </c>
      <c r="KQ105" t="n">
        <v/>
      </c>
      <c r="KR105" t="n">
        <v/>
      </c>
      <c r="KS105" t="inlineStr">
        <is>
          <t>Cukup membaik</t>
        </is>
      </c>
      <c r="KT105" t="inlineStr">
        <is>
          <t>0-1 kali</t>
        </is>
      </c>
      <c r="KU105" t="inlineStr">
        <is>
          <t>0-1 kali</t>
        </is>
      </c>
      <c r="KV105" t="inlineStr">
        <is>
          <t>Tidak ada</t>
        </is>
      </c>
      <c r="KW105" t="n">
        <v>0</v>
      </c>
      <c r="KX105" t="n">
        <v>0</v>
      </c>
      <c r="KY105" t="n">
        <v>0</v>
      </c>
      <c r="KZ105" t="n">
        <v>1</v>
      </c>
      <c r="LA105" t="inlineStr">
        <is>
          <t>Jauh lebih baik</t>
        </is>
      </c>
      <c r="LB105" t="inlineStr">
        <is>
          <t>Jauh lebih baik</t>
        </is>
      </c>
      <c r="LC105" t="n">
        <v>4</v>
      </c>
      <c r="LD105" t="n">
        <v>6</v>
      </c>
      <c r="LE105" t="n">
        <v>0</v>
      </c>
      <c r="LF105" t="n">
        <v>0</v>
      </c>
      <c r="LG105" t="inlineStr">
        <is>
          <t>Ya</t>
        </is>
      </c>
      <c r="LH105" t="n">
        <v>300000</v>
      </c>
      <c r="LI105" t="n">
        <v/>
      </c>
      <c r="LJ105" t="inlineStr">
        <is>
          <t>Kebutuhan rumah tangga</t>
        </is>
      </c>
      <c r="LK105" t="n">
        <v>0</v>
      </c>
      <c r="LL105" t="n">
        <v>0</v>
      </c>
      <c r="LM105" t="n">
        <v>0</v>
      </c>
      <c r="LN105" t="n">
        <v>0</v>
      </c>
      <c r="LO105" t="n">
        <v>1</v>
      </c>
      <c r="LP105" t="n">
        <v>0</v>
      </c>
      <c r="LQ105" t="n">
        <v>0</v>
      </c>
      <c r="LR105" t="n">
        <v/>
      </c>
      <c r="LS105" t="n">
        <v>15</v>
      </c>
      <c r="LT105" t="n">
        <v>0</v>
      </c>
      <c r="LU105" t="n">
        <v>0</v>
      </c>
      <c r="LV105" t="n">
        <v>10</v>
      </c>
      <c r="LW105" t="n">
        <v>0</v>
      </c>
      <c r="LX105" t="n">
        <v>0</v>
      </c>
      <c r="LY105" t="n">
        <v>5</v>
      </c>
      <c r="LZ105" t="n">
        <v>0</v>
      </c>
      <c r="MA105" t="n">
        <v>0</v>
      </c>
      <c r="MB105" t="inlineStr">
        <is>
          <t>Ya</t>
        </is>
      </c>
      <c r="MC105" t="n">
        <v>0</v>
      </c>
      <c r="MD105" t="n">
        <v>30</v>
      </c>
      <c r="ME105" t="n">
        <v>0</v>
      </c>
      <c r="MF105" t="n">
        <v>0</v>
      </c>
      <c r="MG105" t="n">
        <v>0</v>
      </c>
      <c r="MH105" t="n">
        <v>0</v>
      </c>
      <c r="MI105" t="inlineStr">
        <is>
          <t>Istirahat</t>
        </is>
      </c>
      <c r="MJ105" t="n">
        <v>0</v>
      </c>
      <c r="MK105" t="n">
        <v>0</v>
      </c>
      <c r="ML105" t="n">
        <v>1</v>
      </c>
      <c r="MM105" t="n">
        <v>0</v>
      </c>
      <c r="MN105" t="n">
        <v>0</v>
      </c>
      <c r="MO105" t="n">
        <v>0</v>
      </c>
      <c r="MP105" t="n">
        <v/>
      </c>
      <c r="MQ105" t="n">
        <v/>
      </c>
      <c r="MR105" t="inlineStr">
        <is>
          <t>Istirahat</t>
        </is>
      </c>
      <c r="MS105" t="n">
        <v/>
      </c>
      <c r="MT105" t="inlineStr">
        <is>
          <t>Istirahat</t>
        </is>
      </c>
      <c r="MU105" t="inlineStr">
        <is>
          <t>Tidak</t>
        </is>
      </c>
      <c r="MV105" t="n">
        <v/>
      </c>
      <c r="MW105" t="n">
        <v/>
      </c>
      <c r="MX105" t="n">
        <v/>
      </c>
      <c r="MY105" t="n">
        <v/>
      </c>
      <c r="MZ105" t="n">
        <v/>
      </c>
      <c r="NA105" t="n">
        <v/>
      </c>
      <c r="NB105" t="n">
        <v/>
      </c>
      <c r="NC105" t="n">
        <v/>
      </c>
      <c r="ND105" t="n">
        <v/>
      </c>
      <c r="NE105" t="n">
        <v/>
      </c>
      <c r="NF105" t="n">
        <v/>
      </c>
      <c r="NG105" t="n">
        <v/>
      </c>
      <c r="NH105" t="n">
        <v/>
      </c>
      <c r="NI105" t="n">
        <v/>
      </c>
      <c r="NJ105" t="n">
        <v/>
      </c>
      <c r="NK105" t="n">
        <v/>
      </c>
      <c r="NL105" t="inlineStr">
        <is>
          <t>Tidak</t>
        </is>
      </c>
      <c r="NM105" t="inlineStr">
        <is>
          <t>Kombinasi dana mandiri dan dana hibah</t>
        </is>
      </c>
      <c r="NN105" t="inlineStr">
        <is>
          <t>9.000.001-11.000.000</t>
        </is>
      </c>
      <c r="NO105" t="inlineStr">
        <is>
          <t>Yayasan Rumah Energi atau BIRU</t>
        </is>
      </c>
      <c r="NP105" t="n">
        <v/>
      </c>
      <c r="NQ105" t="n">
        <v/>
      </c>
      <c r="NR105" t="n">
        <v/>
      </c>
      <c r="NS105" t="n">
        <v/>
      </c>
      <c r="NT105" t="n">
        <v/>
      </c>
      <c r="NU105" t="n">
        <v/>
      </c>
      <c r="NV105" t="inlineStr">
        <is>
          <t>Anggota keluarga - Laki-laki dewasa</t>
        </is>
      </c>
      <c r="NW105" t="n">
        <v/>
      </c>
      <c r="NX105" t="inlineStr">
        <is>
          <t>Sedikit meningkat</t>
        </is>
      </c>
      <c r="NY105" t="n">
        <v>90</v>
      </c>
      <c r="NZ105" t="n">
        <v>0</v>
      </c>
      <c r="OA105" t="n">
        <v>0</v>
      </c>
      <c r="OB105" t="n">
        <v>0</v>
      </c>
      <c r="OC105" t="n">
        <v>30</v>
      </c>
      <c r="OD105" t="n">
        <v>0</v>
      </c>
      <c r="OE105" t="inlineStr">
        <is>
          <t>Lebih baik</t>
        </is>
      </c>
      <c r="OF105" t="inlineStr">
        <is>
          <t>Lebih baik (beda waktu memasak 5-30 menit, ATAU tidak lagi ada rasa/bau makanan yang berubah, ATAU alasan lainnya)</t>
        </is>
      </c>
      <c r="OG105" t="inlineStr">
        <is>
          <t>Ya</t>
        </is>
      </c>
      <c r="OH105" t="n">
        <v>0</v>
      </c>
      <c r="OI105" t="n">
        <v>8</v>
      </c>
      <c r="OJ105" t="n">
        <v>0</v>
      </c>
      <c r="OK105" t="n">
        <v>0</v>
      </c>
      <c r="OL105" t="n">
        <v>0</v>
      </c>
      <c r="OM105" t="n">
        <v>0</v>
      </c>
      <c r="ON105" t="n">
        <v>0</v>
      </c>
      <c r="OO105" t="n">
        <v>0</v>
      </c>
      <c r="OP105" t="inlineStr">
        <is>
          <t>Sapi perah</t>
        </is>
      </c>
      <c r="OQ105" t="n">
        <v>0</v>
      </c>
      <c r="OR105" t="n">
        <v>1</v>
      </c>
      <c r="OS105" t="n">
        <v>0</v>
      </c>
      <c r="OT105" t="n">
        <v>0</v>
      </c>
      <c r="OU105" t="n">
        <v>0</v>
      </c>
      <c r="OV105" t="n">
        <v>0</v>
      </c>
      <c r="OW105" t="n">
        <v>0</v>
      </c>
      <c r="OX105" t="n">
        <v>0</v>
      </c>
      <c r="OY105" t="n">
        <v>0</v>
      </c>
      <c r="OZ105" t="inlineStr">
        <is>
          <t>Sapi perah</t>
        </is>
      </c>
      <c r="PA105" t="n">
        <v>0</v>
      </c>
      <c r="PB105" t="n">
        <v>1</v>
      </c>
      <c r="PC105" t="n">
        <v>0</v>
      </c>
      <c r="PD105" t="n">
        <v>0</v>
      </c>
      <c r="PE105" t="n">
        <v>0</v>
      </c>
      <c r="PF105" t="n">
        <v>0</v>
      </c>
      <c r="PG105" t="n">
        <v>0</v>
      </c>
      <c r="PH105" t="n">
        <v>0</v>
      </c>
      <c r="PI105" t="n">
        <v>0</v>
      </c>
      <c r="PJ105" t="inlineStr">
        <is>
          <t>Sapi perah</t>
        </is>
      </c>
      <c r="PK105" t="n">
        <v>0</v>
      </c>
      <c r="PL105" t="n">
        <v>1</v>
      </c>
      <c r="PM105" t="n">
        <v>0</v>
      </c>
      <c r="PN105" t="n">
        <v>0</v>
      </c>
      <c r="PO105" t="n">
        <v>0</v>
      </c>
      <c r="PP105" t="n">
        <v>0</v>
      </c>
      <c r="PQ105" t="n">
        <v>0</v>
      </c>
      <c r="PR105" t="n">
        <v>0</v>
      </c>
      <c r="PS105" t="n">
        <v>0</v>
      </c>
      <c r="PT105" t="n">
        <v/>
      </c>
      <c r="PU105" t="n">
        <v/>
      </c>
      <c r="PV105" t="n">
        <v/>
      </c>
      <c r="PW105" t="n">
        <v/>
      </c>
      <c r="PX105" t="n">
        <v/>
      </c>
      <c r="PY105" t="n">
        <v/>
      </c>
      <c r="PZ105" t="n">
        <v/>
      </c>
      <c r="QA105" t="n">
        <v/>
      </c>
      <c r="QB105" t="n">
        <v/>
      </c>
      <c r="QC105" t="n">
        <v/>
      </c>
      <c r="QD105" t="n">
        <v/>
      </c>
      <c r="QE105" t="inlineStr">
        <is>
          <t>1-Disebarkan ke lahan terbuka</t>
        </is>
      </c>
      <c r="QF105" t="n">
        <v>0</v>
      </c>
      <c r="QG105" t="n">
        <v>0</v>
      </c>
      <c r="QH105" t="n">
        <v>0</v>
      </c>
      <c r="QI105" t="n">
        <v>0</v>
      </c>
      <c r="QJ105" t="n">
        <v>0</v>
      </c>
      <c r="QK105" t="n">
        <v>1</v>
      </c>
      <c r="QL105" t="n">
        <v>0</v>
      </c>
      <c r="QM105" t="n">
        <v>0</v>
      </c>
      <c r="QN105" t="n">
        <v>0</v>
      </c>
      <c r="QO105" t="n">
        <v/>
      </c>
      <c r="QP105" t="n">
        <v/>
      </c>
      <c r="QQ105" t="n">
        <v/>
      </c>
      <c r="QR105" t="n">
        <v/>
      </c>
      <c r="QS105" t="n">
        <v/>
      </c>
      <c r="QT105" t="n">
        <v/>
      </c>
      <c r="QU105" t="n">
        <v/>
      </c>
      <c r="QV105" t="n">
        <v/>
      </c>
      <c r="QW105" t="n">
        <v/>
      </c>
      <c r="QX105" t="n">
        <v/>
      </c>
      <c r="QY105" t="n">
        <v/>
      </c>
      <c r="QZ105" t="n">
        <v/>
      </c>
      <c r="RA105" t="n">
        <v/>
      </c>
      <c r="RB105" t="n">
        <v/>
      </c>
      <c r="RC105" t="n">
        <v/>
      </c>
      <c r="RD105" t="n">
        <v/>
      </c>
      <c r="RE105" t="n">
        <v/>
      </c>
      <c r="RF105" t="n">
        <v/>
      </c>
      <c r="RG105" t="n">
        <v/>
      </c>
      <c r="RH105" t="n">
        <v/>
      </c>
      <c r="RI105" t="n">
        <v/>
      </c>
      <c r="RJ105" t="n">
        <v/>
      </c>
      <c r="RK105" t="n">
        <v/>
      </c>
      <c r="RL105" t="n">
        <v/>
      </c>
      <c r="RM105" t="n">
        <v/>
      </c>
      <c r="RN105" t="n">
        <v/>
      </c>
      <c r="RO105" t="n">
        <v/>
      </c>
      <c r="RP105" t="n">
        <v/>
      </c>
      <c r="RQ105" t="n">
        <v/>
      </c>
      <c r="RR105" t="n">
        <v/>
      </c>
      <c r="RS105" t="n">
        <v/>
      </c>
      <c r="RT105" t="n">
        <v/>
      </c>
      <c r="RU105" t="n">
        <v/>
      </c>
      <c r="RV105" t="n">
        <v/>
      </c>
      <c r="RW105" t="n">
        <v/>
      </c>
      <c r="RX105" t="n">
        <v/>
      </c>
      <c r="RY105" t="n">
        <v/>
      </c>
      <c r="RZ105" t="n">
        <v/>
      </c>
      <c r="SA105" t="n">
        <v/>
      </c>
      <c r="SB105" t="n">
        <v/>
      </c>
      <c r="SC105" t="n">
        <v/>
      </c>
      <c r="SD105" t="n">
        <v/>
      </c>
      <c r="SE105" t="n">
        <v/>
      </c>
      <c r="SF105" t="n">
        <v/>
      </c>
      <c r="SG105" t="n">
        <v/>
      </c>
      <c r="SH105" t="n">
        <v/>
      </c>
      <c r="SI105" t="n">
        <v/>
      </c>
      <c r="SJ105" t="n">
        <v/>
      </c>
      <c r="SK105" t="n">
        <v/>
      </c>
      <c r="SL105" t="n">
        <v/>
      </c>
      <c r="SM105" t="n">
        <v/>
      </c>
      <c r="SN105" t="n">
        <v/>
      </c>
      <c r="SO105" t="n">
        <v/>
      </c>
      <c r="SP105" t="n">
        <v/>
      </c>
      <c r="SQ105" t="n">
        <v/>
      </c>
      <c r="SR105" t="n">
        <v/>
      </c>
      <c r="SS105" t="n">
        <v/>
      </c>
      <c r="ST105" t="n">
        <v/>
      </c>
      <c r="SU105" t="n">
        <v/>
      </c>
      <c r="SV105" t="n">
        <v/>
      </c>
      <c r="SW105" t="n">
        <v/>
      </c>
      <c r="SX105" t="n">
        <v/>
      </c>
      <c r="SY105" t="n">
        <v/>
      </c>
      <c r="SZ105" t="n">
        <v>10</v>
      </c>
      <c r="TA105" t="n">
        <v/>
      </c>
      <c r="TB105" t="n">
        <v/>
      </c>
      <c r="TC105" t="n">
        <v/>
      </c>
      <c r="TD105" t="n">
        <v/>
      </c>
      <c r="TE105" t="n">
        <v/>
      </c>
      <c r="TF105" t="n">
        <v/>
      </c>
      <c r="TG105" t="n">
        <v/>
      </c>
      <c r="TH105" t="n">
        <v/>
      </c>
      <c r="TI105" t="n">
        <v/>
      </c>
      <c r="TJ105" t="n">
        <v/>
      </c>
      <c r="TK105" t="n">
        <v/>
      </c>
      <c r="TL105" t="n">
        <v/>
      </c>
      <c r="TM105" t="n">
        <v/>
      </c>
      <c r="TN105" t="n">
        <v/>
      </c>
      <c r="TO105" t="n">
        <v/>
      </c>
      <c r="TP105" t="n">
        <v/>
      </c>
      <c r="TQ105" t="n">
        <v/>
      </c>
      <c r="TR105" t="n">
        <v/>
      </c>
      <c r="TS105" t="n">
        <v/>
      </c>
      <c r="TT105" t="n">
        <v/>
      </c>
      <c r="TU105" t="n">
        <v/>
      </c>
      <c r="TV105" t="n">
        <v/>
      </c>
      <c r="TW105" t="n">
        <v/>
      </c>
      <c r="TX105" t="n">
        <v/>
      </c>
      <c r="TY105" t="n">
        <v/>
      </c>
      <c r="TZ105" t="n">
        <v/>
      </c>
      <c r="UA105" t="n">
        <v/>
      </c>
      <c r="UB105" t="n">
        <v/>
      </c>
      <c r="UC105" t="n">
        <v/>
      </c>
      <c r="UD105" t="n">
        <v/>
      </c>
      <c r="UE105" t="n">
        <v/>
      </c>
      <c r="UF105" t="n">
        <v/>
      </c>
      <c r="UG105" t="n">
        <v/>
      </c>
      <c r="UH105" t="n">
        <v/>
      </c>
      <c r="UI105" t="n">
        <v/>
      </c>
      <c r="UJ105" t="n">
        <v/>
      </c>
      <c r="UK105" t="n">
        <v/>
      </c>
      <c r="UL105" t="n">
        <v/>
      </c>
      <c r="UM105" t="n">
        <v/>
      </c>
      <c r="UN105" t="n">
        <v/>
      </c>
      <c r="UO105" t="n">
        <v/>
      </c>
      <c r="UP105" t="n">
        <v/>
      </c>
      <c r="UQ105" t="n">
        <v/>
      </c>
      <c r="UR105" t="n">
        <v/>
      </c>
      <c r="US105" t="n">
        <v/>
      </c>
      <c r="UT105" t="n">
        <v/>
      </c>
      <c r="UU105" t="n">
        <v/>
      </c>
      <c r="UV105" t="inlineStr">
        <is>
          <t>Pemberian pakan di kandang</t>
        </is>
      </c>
      <c r="UW105" t="n">
        <v/>
      </c>
      <c r="UX105" t="n">
        <v/>
      </c>
      <c r="UY105" t="n">
        <v/>
      </c>
      <c r="UZ105" t="n">
        <v/>
      </c>
      <c r="VA105" t="n">
        <v/>
      </c>
      <c r="VB105" t="n">
        <v/>
      </c>
      <c r="VC105" t="n">
        <v/>
      </c>
      <c r="VD105" t="inlineStr">
        <is>
          <t>Sangat teratur (setiap hari)</t>
        </is>
      </c>
      <c r="VE105" t="n">
        <v/>
      </c>
      <c r="VF105" t="n">
        <v/>
      </c>
      <c r="VG105" t="n">
        <v/>
      </c>
      <c r="VH105" t="n">
        <v/>
      </c>
      <c r="VI105" t="n">
        <v/>
      </c>
      <c r="VJ105" t="n">
        <v/>
      </c>
      <c r="VK105" t="n">
        <v/>
      </c>
      <c r="VL105" t="inlineStr">
        <is>
          <t>Sangat sering (&gt;1 kali sehari)</t>
        </is>
      </c>
      <c r="VM105" t="n">
        <v/>
      </c>
      <c r="VN105" t="n">
        <v/>
      </c>
      <c r="VO105" t="n">
        <v/>
      </c>
      <c r="VP105" t="n">
        <v/>
      </c>
      <c r="VQ105" t="n">
        <v/>
      </c>
      <c r="VR105" t="n">
        <v/>
      </c>
      <c r="VS105" t="n">
        <v/>
      </c>
      <c r="VT105" t="n">
        <v/>
      </c>
      <c r="VU105" t="n">
        <v/>
      </c>
      <c r="VV105" t="n">
        <v/>
      </c>
      <c r="VW105" t="n">
        <v/>
      </c>
      <c r="VX105" t="n">
        <v/>
      </c>
      <c r="VY105" t="n">
        <v/>
      </c>
      <c r="VZ105" t="n">
        <v/>
      </c>
      <c r="WA105" t="n">
        <v/>
      </c>
      <c r="WB105" t="n">
        <v/>
      </c>
      <c r="WC105" t="n">
        <v/>
      </c>
      <c r="WD105" t="n">
        <v/>
      </c>
      <c r="WE105" t="n">
        <v/>
      </c>
      <c r="WF105" t="inlineStr">
        <is>
          <t>6-Digester biogas</t>
        </is>
      </c>
      <c r="WG105" t="n">
        <v>0</v>
      </c>
      <c r="WH105" t="n">
        <v>0</v>
      </c>
      <c r="WI105" t="n">
        <v>0</v>
      </c>
      <c r="WJ105" t="n">
        <v>0</v>
      </c>
      <c r="WK105" t="n">
        <v>0</v>
      </c>
      <c r="WL105" t="n">
        <v>0</v>
      </c>
      <c r="WM105" t="n">
        <v>0</v>
      </c>
      <c r="WN105" t="n">
        <v>0</v>
      </c>
      <c r="WO105" t="n">
        <v>0</v>
      </c>
      <c r="WP105" t="n">
        <v>1</v>
      </c>
      <c r="WQ105" t="n">
        <v>0</v>
      </c>
      <c r="WR105" t="n">
        <v>0</v>
      </c>
      <c r="WS105" t="n">
        <v/>
      </c>
      <c r="WT105" t="n">
        <v/>
      </c>
      <c r="WU105" t="n">
        <v/>
      </c>
      <c r="WV105" t="n">
        <v/>
      </c>
      <c r="WW105" t="n">
        <v/>
      </c>
      <c r="WX105" t="n">
        <v/>
      </c>
      <c r="WY105" t="n">
        <v/>
      </c>
      <c r="WZ105" t="n">
        <v/>
      </c>
      <c r="XA105" t="n">
        <v/>
      </c>
      <c r="XB105" t="n">
        <v/>
      </c>
      <c r="XC105" t="n">
        <v/>
      </c>
      <c r="XD105" t="n">
        <v/>
      </c>
      <c r="XE105" t="n">
        <v/>
      </c>
      <c r="XF105" t="n">
        <v/>
      </c>
      <c r="XG105" t="n">
        <v/>
      </c>
      <c r="XH105" t="n">
        <v/>
      </c>
      <c r="XI105" t="n">
        <v/>
      </c>
      <c r="XJ105" t="n">
        <v/>
      </c>
      <c r="XK105" t="n">
        <v/>
      </c>
      <c r="XL105" t="n">
        <v/>
      </c>
      <c r="XM105" t="n">
        <v/>
      </c>
      <c r="XN105" t="n">
        <v/>
      </c>
      <c r="XO105" t="n">
        <v/>
      </c>
      <c r="XP105" t="n">
        <v/>
      </c>
      <c r="XQ105" t="n">
        <v/>
      </c>
      <c r="XR105" t="n">
        <v/>
      </c>
      <c r="XS105" t="n">
        <v/>
      </c>
      <c r="XT105" t="n">
        <v/>
      </c>
      <c r="XU105" t="n">
        <v/>
      </c>
      <c r="XV105" t="n">
        <v/>
      </c>
      <c r="XW105" t="n">
        <v/>
      </c>
      <c r="XX105" t="n">
        <v/>
      </c>
      <c r="XY105" t="n">
        <v/>
      </c>
      <c r="XZ105" t="n">
        <v/>
      </c>
      <c r="YA105" t="n">
        <v/>
      </c>
      <c r="YB105" t="n">
        <v/>
      </c>
      <c r="YC105" t="n">
        <v/>
      </c>
      <c r="YD105" t="n">
        <v/>
      </c>
      <c r="YE105" t="n">
        <v/>
      </c>
      <c r="YF105" t="n">
        <v/>
      </c>
      <c r="YG105" t="n">
        <v/>
      </c>
      <c r="YH105" t="n">
        <v/>
      </c>
      <c r="YI105" t="n">
        <v/>
      </c>
      <c r="YJ105" t="n">
        <v/>
      </c>
      <c r="YK105" t="n">
        <v/>
      </c>
      <c r="YL105" t="n">
        <v/>
      </c>
      <c r="YM105" t="n">
        <v/>
      </c>
      <c r="YN105" t="n">
        <v/>
      </c>
      <c r="YO105" t="n">
        <v/>
      </c>
      <c r="YP105" t="n">
        <v/>
      </c>
      <c r="YQ105" t="n">
        <v/>
      </c>
      <c r="YR105" t="n">
        <v/>
      </c>
      <c r="YS105" t="n">
        <v/>
      </c>
      <c r="YT105" t="n">
        <v/>
      </c>
      <c r="YU105" t="n">
        <v/>
      </c>
      <c r="YV105" t="n">
        <v/>
      </c>
      <c r="YW105" t="n">
        <v/>
      </c>
      <c r="YX105" t="n">
        <v/>
      </c>
      <c r="YY105" t="n">
        <v/>
      </c>
      <c r="YZ105" t="n">
        <v/>
      </c>
      <c r="ZA105" t="n">
        <v/>
      </c>
      <c r="ZB105" t="n">
        <v/>
      </c>
      <c r="ZC105" t="n">
        <v/>
      </c>
      <c r="ZD105" t="n">
        <v/>
      </c>
      <c r="ZE105" t="n">
        <v/>
      </c>
      <c r="ZF105" t="n">
        <v/>
      </c>
      <c r="ZG105" t="n">
        <v/>
      </c>
      <c r="ZH105" t="n">
        <v/>
      </c>
      <c r="ZI105" t="n">
        <v/>
      </c>
      <c r="ZJ105" t="n">
        <v/>
      </c>
      <c r="ZK105" t="n">
        <v/>
      </c>
      <c r="ZL105" t="n">
        <v/>
      </c>
      <c r="ZM105" t="n">
        <v/>
      </c>
      <c r="ZN105" t="n">
        <v/>
      </c>
      <c r="ZO105" t="n">
        <v>100</v>
      </c>
      <c r="ZP105" t="n">
        <v/>
      </c>
      <c r="ZQ105" t="n">
        <v/>
      </c>
      <c r="ZR105" t="n">
        <v/>
      </c>
      <c r="ZS105" t="n">
        <v/>
      </c>
      <c r="ZT105" t="n">
        <v/>
      </c>
      <c r="ZU105" t="n">
        <v/>
      </c>
      <c r="ZV105" t="n">
        <v/>
      </c>
      <c r="ZW105" t="n">
        <v>3</v>
      </c>
      <c r="ZX105" t="n">
        <v/>
      </c>
      <c r="ZY105" t="n">
        <v/>
      </c>
      <c r="ZZ105" t="n">
        <v/>
      </c>
      <c r="AAA105" t="n">
        <v/>
      </c>
      <c r="AAB105" t="n">
        <v/>
      </c>
      <c r="AAC105" t="n">
        <v/>
      </c>
      <c r="AAD105" t="n">
        <v/>
      </c>
      <c r="AAE105" t="inlineStr">
        <is>
          <t>Pakan segar (misal: rumput)</t>
        </is>
      </c>
      <c r="AAF105" t="n">
        <v/>
      </c>
      <c r="AAG105" t="n">
        <v/>
      </c>
      <c r="AAH105" t="n">
        <v/>
      </c>
      <c r="AAI105" t="n">
        <v/>
      </c>
      <c r="AAJ105" t="n">
        <v/>
      </c>
      <c r="AAK105" t="n">
        <v/>
      </c>
      <c r="AAL105" t="inlineStr">
        <is>
          <t>Tidak</t>
        </is>
      </c>
      <c r="AAM105" t="n">
        <v/>
      </c>
      <c r="AAN105" t="n">
        <v/>
      </c>
      <c r="AAO105" t="n">
        <v/>
      </c>
      <c r="AAP105" t="n">
        <v/>
      </c>
      <c r="AAQ105" t="n">
        <v/>
      </c>
      <c r="AAR105" t="inlineStr">
        <is>
          <t>Ya</t>
        </is>
      </c>
      <c r="AAS105" t="inlineStr">
        <is>
          <t>Mengetahui</t>
        </is>
      </c>
      <c r="AAT105" t="inlineStr">
        <is>
          <t>Didiamkan saja/dibiarkan di tempatnya (di bak/kolam penampung slurry)</t>
        </is>
      </c>
      <c r="AAU105" t="n">
        <v>0</v>
      </c>
      <c r="AAV105" t="n">
        <v>0</v>
      </c>
      <c r="AAW105" t="n">
        <v>0</v>
      </c>
      <c r="AAX105" t="n">
        <v>0</v>
      </c>
      <c r="AAY105" t="n">
        <v>0</v>
      </c>
      <c r="AAZ105" t="n">
        <v>1</v>
      </c>
      <c r="ABA105" t="n">
        <v>0</v>
      </c>
      <c r="ABB105" t="n">
        <v/>
      </c>
      <c r="ABC105" t="n">
        <v/>
      </c>
      <c r="ABD105" t="n">
        <v/>
      </c>
      <c r="ABE105" t="n">
        <v/>
      </c>
      <c r="ABF105" t="n">
        <v/>
      </c>
      <c r="ABG105" t="n">
        <v/>
      </c>
      <c r="ABH105" t="n">
        <v/>
      </c>
      <c r="ABI105" t="n">
        <v/>
      </c>
      <c r="ABJ105" t="n">
        <v/>
      </c>
      <c r="ABK105" t="n">
        <v/>
      </c>
      <c r="ABL105" t="n">
        <v/>
      </c>
      <c r="ABM105" t="n">
        <v/>
      </c>
      <c r="ABN105" t="n">
        <v/>
      </c>
      <c r="ABO105" t="n">
        <v/>
      </c>
      <c r="ABP105" t="n">
        <v/>
      </c>
      <c r="ABQ105" t="n">
        <v/>
      </c>
      <c r="ABR105" t="n">
        <v/>
      </c>
      <c r="ABS105" t="n">
        <v/>
      </c>
      <c r="ABT105" t="n">
        <v/>
      </c>
      <c r="ABU105" t="n">
        <v/>
      </c>
      <c r="ABV105" t="n">
        <v/>
      </c>
      <c r="ABW105" t="n">
        <v/>
      </c>
      <c r="ABX105" t="n">
        <v/>
      </c>
      <c r="ABY105" t="n">
        <v/>
      </c>
      <c r="ABZ105" t="n">
        <v/>
      </c>
      <c r="ACA105" t="n">
        <v/>
      </c>
      <c r="ACB105" t="n">
        <v/>
      </c>
      <c r="ACC105" t="n">
        <v/>
      </c>
      <c r="ACD105" t="n">
        <v/>
      </c>
      <c r="ACE105" t="n">
        <v/>
      </c>
      <c r="ACF105" t="n">
        <v/>
      </c>
      <c r="ACG105" t="n">
        <v/>
      </c>
      <c r="ACH105" t="n">
        <v/>
      </c>
      <c r="ACI105" t="n">
        <v/>
      </c>
      <c r="ACJ105" t="n">
        <v/>
      </c>
      <c r="ACK105" t="inlineStr">
        <is>
          <t>Tidak punya waktu mengumpulkannya</t>
        </is>
      </c>
      <c r="ACL105" t="n">
        <v>0</v>
      </c>
      <c r="ACM105" t="n">
        <v>0</v>
      </c>
      <c r="ACN105" t="n">
        <v>1</v>
      </c>
      <c r="ACO105" t="n">
        <v>0</v>
      </c>
      <c r="ACP105" t="n">
        <v>0</v>
      </c>
      <c r="ACQ105" t="n">
        <v>0</v>
      </c>
      <c r="ACR105" t="n">
        <v>0</v>
      </c>
      <c r="ACS105" t="n">
        <v/>
      </c>
      <c r="ACT105" t="inlineStr">
        <is>
          <t>Ta</t>
        </is>
      </c>
      <c r="ACU105" t="inlineStr">
        <is>
          <t>Manfaat cukup signifikan, terasa di kehidupan sehari-hari</t>
        </is>
      </c>
      <c r="ACV105" t="inlineStr">
        <is>
          <t>Sama saja</t>
        </is>
      </c>
      <c r="ACW105" t="inlineStr">
        <is>
          <t>Anggota keluarga - Perempuan dewasa</t>
        </is>
      </c>
      <c r="ACX105" t="inlineStr">
        <is>
          <t>Netral/tidak tahu</t>
        </is>
      </c>
      <c r="ACY105" t="inlineStr">
        <is>
          <t>Anggota keluarga - Perempuan dewasa</t>
        </is>
      </c>
      <c r="ACZ105" t="n">
        <v>0</v>
      </c>
      <c r="ADA105" t="n">
        <v>1</v>
      </c>
      <c r="ADB105" t="n">
        <v>0</v>
      </c>
      <c r="ADC105" t="n">
        <v>0</v>
      </c>
      <c r="ADD105" t="inlineStr">
        <is>
          <t>Sangat puas</t>
        </is>
      </c>
      <c r="ADE105" t="inlineStr">
        <is>
          <t>Sangat puas</t>
        </is>
      </c>
      <c r="ADF105" t="inlineStr">
        <is>
          <t>Sangat puas</t>
        </is>
      </c>
      <c r="ADG105" t="inlineStr">
        <is>
          <t>Sangat puas</t>
        </is>
      </c>
      <c r="ADH105" t="inlineStr">
        <is>
          <t>Tidak</t>
        </is>
      </c>
      <c r="ADI105" t="n">
        <v/>
      </c>
      <c r="ADJ105" t="inlineStr">
        <is>
          <t>Sangat puas</t>
        </is>
      </c>
      <c r="ADK105" t="n">
        <v/>
      </c>
      <c r="ADL105" t="n">
        <v/>
      </c>
      <c r="ADM105" t="n">
        <v/>
      </c>
      <c r="ADN105" t="n">
        <v/>
      </c>
      <c r="ADO105" t="n">
        <v/>
      </c>
      <c r="ADP105" t="n">
        <v/>
      </c>
      <c r="ADQ105" t="n">
        <v/>
      </c>
      <c r="ADR105" t="n">
        <v/>
      </c>
      <c r="ADS105" t="n">
        <v/>
      </c>
      <c r="ADT105" t="n">
        <v/>
      </c>
      <c r="ADU105" t="inlineStr">
        <is>
          <t>Menghubungi CPO atau pendamping</t>
        </is>
      </c>
      <c r="ADV105" t="n">
        <v>0</v>
      </c>
      <c r="ADW105" t="n">
        <v>0</v>
      </c>
      <c r="ADX105" t="n">
        <v>0</v>
      </c>
      <c r="ADY105" t="n">
        <v>0</v>
      </c>
      <c r="ADZ105" t="n">
        <v>1</v>
      </c>
      <c r="AEA105" t="n">
        <v>0</v>
      </c>
      <c r="AEB105" t="n">
        <v>0</v>
      </c>
      <c r="AEC105" t="n">
        <v>0</v>
      </c>
      <c r="AED105" t="inlineStr">
        <is>
          <t>Tidak</t>
        </is>
      </c>
      <c r="AEE105" t="inlineStr">
        <is>
          <t>Laki-laki dewasa</t>
        </is>
      </c>
      <c r="AEF105" t="n">
        <v/>
      </c>
      <c r="AEG105" t="inlineStr">
        <is>
          <t>Menelepon atau WA langsung</t>
        </is>
      </c>
      <c r="AEH105" t="n">
        <v/>
      </c>
      <c r="AEI105" t="inlineStr">
        <is>
          <t>Tidak</t>
        </is>
      </c>
      <c r="AEJ105" t="inlineStr">
        <is>
          <t>Ya, selalu</t>
        </is>
      </c>
      <c r="AEK105" t="inlineStr">
        <is>
          <t>Peningkatan kebersihan kandang ternak</t>
        </is>
      </c>
      <c r="AEL105" t="n">
        <v>0</v>
      </c>
      <c r="AEM105" t="n">
        <v>0</v>
      </c>
      <c r="AEN105" t="n">
        <v>0</v>
      </c>
      <c r="AEO105" t="n">
        <v>0</v>
      </c>
      <c r="AEP105" t="n">
        <v>0</v>
      </c>
      <c r="AEQ105" t="n">
        <v>0</v>
      </c>
      <c r="AER105" t="n">
        <v>1</v>
      </c>
      <c r="AES105" t="n">
        <v>0</v>
      </c>
      <c r="AET105" t="n">
        <v>0</v>
      </c>
      <c r="AEU105" t="n">
        <v>0</v>
      </c>
      <c r="AEV105" t="n">
        <v>0</v>
      </c>
      <c r="AEW105" t="n">
        <v>0</v>
      </c>
      <c r="AEX105" t="n">
        <v/>
      </c>
      <c r="AEY105" t="inlineStr">
        <is>
          <t>Agar kandang lebih bersih</t>
        </is>
      </c>
      <c r="AEZ105" t="n">
        <v/>
      </c>
      <c r="AFA105" t="inlineStr">
        <is>
          <t>Koperasi</t>
        </is>
      </c>
      <c r="AFB105" t="n">
        <v/>
      </c>
      <c r="AFC105" t="inlineStr">
        <is>
          <t>1000557295-3_47_33.jpg</t>
        </is>
      </c>
      <c r="AFD105" t="inlineStr">
        <is>
          <t>https://kf.kobotoolbox.org/api/v2/assets/avstPQqLr3Ab3ZdcVTXZ6f/data/680355539/attachments/attPvZTUGEogeUTST24HUuQz/</t>
        </is>
      </c>
      <c r="AFE105" t="inlineStr">
        <is>
          <t>1000557292-3_47_42.jpg</t>
        </is>
      </c>
      <c r="AFF105" t="inlineStr">
        <is>
          <t>https://kf.kobotoolbox.org/api/v2/assets/avstPQqLr3Ab3ZdcVTXZ6f/data/680355539/attachments/attmnLUKVujnnaZxKibQJFEw/</t>
        </is>
      </c>
      <c r="AFG105" t="inlineStr">
        <is>
          <t>Koko</t>
        </is>
      </c>
      <c r="AFH105" t="n">
        <v/>
      </c>
      <c r="AFI105" t="n">
        <v/>
      </c>
    </row>
    <row r="106">
      <c r="A106" t="n">
        <v/>
      </c>
      <c r="B106" t="n">
        <v/>
      </c>
      <c r="C106" t="n">
        <v/>
      </c>
      <c r="D106" t="inlineStr">
        <is>
          <t>komari (penjaga rumah mardiyati)</t>
        </is>
      </c>
      <c r="E106" t="n">
        <v>8343737417858</v>
      </c>
      <c r="F106" t="inlineStr">
        <is>
          <t>-7.976546 112.777038 604.9957227706909 24.367065342877375</t>
        </is>
      </c>
      <c r="G106" t="n">
        <v>-7.976546</v>
      </c>
      <c r="H106" t="n">
        <v>112.777038</v>
      </c>
      <c r="I106" t="n">
        <v>604.9957228</v>
      </c>
      <c r="J106" t="n">
        <v>24.36706534</v>
      </c>
      <c r="K106" t="n">
        <v>0</v>
      </c>
      <c r="L106" t="inlineStr">
        <is>
          <t>-7.976456 112.777038 604.9957227706909 24.41229590549129</t>
        </is>
      </c>
      <c r="M106" t="n">
        <v>-7.976456</v>
      </c>
      <c r="N106" t="n">
        <v>112.777038</v>
      </c>
      <c r="O106" t="n">
        <v>604.9957228</v>
      </c>
      <c r="P106" t="n">
        <v>24.41229591</v>
      </c>
      <c r="Q106" t="n">
        <v>0</v>
      </c>
      <c r="R106" t="inlineStr">
        <is>
          <t>Jawa Timur</t>
        </is>
      </c>
      <c r="S106" t="n">
        <v>0</v>
      </c>
      <c r="T106" t="n">
        <v>0</v>
      </c>
      <c r="U106" t="n">
        <v>0</v>
      </c>
      <c r="V106" t="n">
        <v>0</v>
      </c>
      <c r="W106" t="n">
        <v>0</v>
      </c>
      <c r="X106" t="n">
        <v>1</v>
      </c>
      <c r="Y106" t="n">
        <v>0</v>
      </c>
      <c r="Z106" t="n">
        <v>0</v>
      </c>
      <c r="AA106" t="n">
        <v>0</v>
      </c>
      <c r="AB106" t="n">
        <v>0</v>
      </c>
      <c r="AC106" t="inlineStr">
        <is>
          <t>MALANG</t>
        </is>
      </c>
      <c r="AD106" t="inlineStr">
        <is>
          <t>JABUNG</t>
        </is>
      </c>
      <c r="AE106" t="inlineStr">
        <is>
          <t>SUKOPURO CINCING</t>
        </is>
      </c>
      <c r="AF106" t="inlineStr">
        <is>
          <t>KAN JABUNG</t>
        </is>
      </c>
      <c r="AG106" t="inlineStr">
        <is>
          <t>KJP0692</t>
        </is>
      </c>
      <c r="AH106" t="n">
        <v>10</v>
      </c>
      <c r="AI106" t="inlineStr">
        <is>
          <t>VPA1</t>
        </is>
      </c>
      <c r="AJ106" t="inlineStr">
        <is>
          <t>Tidak aktif</t>
        </is>
      </c>
      <c r="AK106" t="n">
        <v>50</v>
      </c>
      <c r="AL106" t="inlineStr">
        <is>
          <t>Perempuan</t>
        </is>
      </c>
      <c r="AM106" t="inlineStr">
        <is>
          <t>Sudah menikah</t>
        </is>
      </c>
      <c r="AN106" t="inlineStr">
        <is>
          <t>SMA/Sederajat</t>
        </is>
      </c>
      <c r="AO106" t="inlineStr">
        <is>
          <t>Wiraswasta</t>
        </is>
      </c>
      <c r="AP106" t="n">
        <v>0</v>
      </c>
      <c r="AQ106" t="n">
        <v>0</v>
      </c>
      <c r="AR106" t="n">
        <v>0</v>
      </c>
      <c r="AS106" t="n">
        <v>1</v>
      </c>
      <c r="AT106" t="n">
        <v>0</v>
      </c>
      <c r="AU106" t="n">
        <v>0</v>
      </c>
      <c r="AV106" t="n">
        <v>0</v>
      </c>
      <c r="AW106" t="n">
        <v>0</v>
      </c>
      <c r="AX106" t="n">
        <v/>
      </c>
      <c r="AY106" t="inlineStr">
        <is>
          <t>Tidak ada</t>
        </is>
      </c>
      <c r="AZ106" t="n">
        <v>0</v>
      </c>
      <c r="BA106" t="n">
        <v>0</v>
      </c>
      <c r="BB106" t="n">
        <v>0</v>
      </c>
      <c r="BC106" t="n">
        <v>0</v>
      </c>
      <c r="BD106" t="n">
        <v>0</v>
      </c>
      <c r="BE106" t="n">
        <v>0</v>
      </c>
      <c r="BF106" t="n">
        <v>0</v>
      </c>
      <c r="BG106" t="n">
        <v>1</v>
      </c>
      <c r="BH106" t="n">
        <v/>
      </c>
      <c r="BI106" t="inlineStr">
        <is>
          <t>Rp2.500.000 - Rp3.500.000</t>
        </is>
      </c>
      <c r="BJ106" t="n">
        <v>1</v>
      </c>
      <c r="BK106" t="n">
        <v>1</v>
      </c>
      <c r="BL106" t="n">
        <v>0</v>
      </c>
      <c r="BM106" t="n">
        <v>0</v>
      </c>
      <c r="BN106" t="inlineStr">
        <is>
          <t>Milik sendiri</t>
        </is>
      </c>
      <c r="BO106" t="inlineStr">
        <is>
          <t>Permanen (dinding bata dan semen)</t>
        </is>
      </c>
      <c r="BP106" t="n">
        <v>1</v>
      </c>
      <c r="BQ106" t="n">
        <v>0</v>
      </c>
      <c r="BR106" t="n">
        <v>0</v>
      </c>
      <c r="BS106" t="n">
        <v>0</v>
      </c>
      <c r="BT106" t="n">
        <v>0</v>
      </c>
      <c r="BU106" t="n">
        <v/>
      </c>
      <c r="BV106" t="inlineStr">
        <is>
          <t>Keramik/ubin</t>
        </is>
      </c>
      <c r="BW106" t="n">
        <v>0</v>
      </c>
      <c r="BX106" t="n">
        <v>0</v>
      </c>
      <c r="BY106" t="n">
        <v>1</v>
      </c>
      <c r="BZ106" t="n">
        <v>0</v>
      </c>
      <c r="CA106" t="n">
        <v>0</v>
      </c>
      <c r="CB106" t="n">
        <v/>
      </c>
      <c r="CC106" t="inlineStr">
        <is>
          <t>Genting</t>
        </is>
      </c>
      <c r="CD106" t="n">
        <v>0</v>
      </c>
      <c r="CE106" t="n">
        <v>0</v>
      </c>
      <c r="CF106" t="n">
        <v>0</v>
      </c>
      <c r="CG106" t="n">
        <v>0</v>
      </c>
      <c r="CH106" t="n">
        <v>0</v>
      </c>
      <c r="CI106" t="n">
        <v>1</v>
      </c>
      <c r="CJ106" t="n">
        <v>0</v>
      </c>
      <c r="CK106" t="n">
        <v/>
      </c>
      <c r="CL106" t="inlineStr">
        <is>
          <t>Ya</t>
        </is>
      </c>
      <c r="CM106" t="n">
        <v>2017</v>
      </c>
      <c r="CN106" t="inlineStr">
        <is>
          <t>Fixed-Dome (Kubah Tetap)</t>
        </is>
      </c>
      <c r="CO106" t="inlineStr">
        <is>
          <t>8 m³ (6-7 ekor sapi, ±6,5 jam memasak/hari, ±65 kg slurry/hari)</t>
        </is>
      </c>
      <c r="CP106" t="inlineStr">
        <is>
          <t>Anggota keluarga - laki-laki</t>
        </is>
      </c>
      <c r="CQ106" t="n">
        <v>0</v>
      </c>
      <c r="CR106" t="n">
        <v>0</v>
      </c>
      <c r="CS106" t="n">
        <v>0</v>
      </c>
      <c r="CT106" t="n">
        <v>0</v>
      </c>
      <c r="CU106" t="n">
        <v>1</v>
      </c>
      <c r="CV106" t="n">
        <v>0</v>
      </c>
      <c r="CW106" t="n">
        <v>0</v>
      </c>
      <c r="CX106" t="n">
        <v>0</v>
      </c>
      <c r="CY106" t="inlineStr">
        <is>
          <t>Anggota keluarga - laki-laki</t>
        </is>
      </c>
      <c r="CZ106" t="n">
        <v>1</v>
      </c>
      <c r="DA106" t="n">
        <v>0</v>
      </c>
      <c r="DB106" t="n">
        <v>0</v>
      </c>
      <c r="DC106" t="n">
        <v/>
      </c>
      <c r="DD106" t="inlineStr">
        <is>
          <t>CPO atau pendamping</t>
        </is>
      </c>
      <c r="DE106" t="n">
        <v>0</v>
      </c>
      <c r="DF106" t="n">
        <v>0</v>
      </c>
      <c r="DG106" t="n">
        <v>1</v>
      </c>
      <c r="DH106" t="n">
        <v>0</v>
      </c>
      <c r="DI106" t="n">
        <v/>
      </c>
      <c r="DJ106" t="inlineStr">
        <is>
          <t>CPO atau pendamping</t>
        </is>
      </c>
      <c r="DK106" t="n">
        <v>0</v>
      </c>
      <c r="DL106" t="n">
        <v>0</v>
      </c>
      <c r="DM106" t="n">
        <v>1</v>
      </c>
      <c r="DN106" t="n">
        <v>0</v>
      </c>
      <c r="DO106" t="n">
        <v/>
      </c>
      <c r="DP106" t="inlineStr">
        <is>
          <t>Tidak berfungsi sama sekali</t>
        </is>
      </c>
      <c r="DQ106" t="inlineStr">
        <is>
          <t>&gt;1 tahun yang lalu</t>
        </is>
      </c>
      <c r="DR106" t="inlineStr">
        <is>
          <t>Tidak ada ternak</t>
        </is>
      </c>
      <c r="DS106" t="n">
        <v/>
      </c>
      <c r="DT106" t="n">
        <v/>
      </c>
      <c r="DU106" t="n">
        <v/>
      </c>
      <c r="DV106" t="n">
        <v/>
      </c>
      <c r="DW106" t="n">
        <v/>
      </c>
      <c r="DX106" t="n">
        <v/>
      </c>
      <c r="DY106" t="n">
        <v/>
      </c>
      <c r="DZ106" t="n">
        <v/>
      </c>
      <c r="EA106" t="n">
        <v/>
      </c>
      <c r="EB106" t="n">
        <v/>
      </c>
      <c r="EC106" t="n">
        <v/>
      </c>
      <c r="ED106" t="n">
        <v/>
      </c>
      <c r="EE106" t="n">
        <v/>
      </c>
      <c r="EF106" t="n">
        <v/>
      </c>
      <c r="EG106" t="n">
        <v/>
      </c>
      <c r="EH106" t="n">
        <v/>
      </c>
      <c r="EI106" t="inlineStr">
        <is>
          <t>Tidak ada masalah</t>
        </is>
      </c>
      <c r="EJ106" t="n">
        <v>0</v>
      </c>
      <c r="EK106" t="n">
        <v>0</v>
      </c>
      <c r="EL106" t="n">
        <v>0</v>
      </c>
      <c r="EM106" t="n">
        <v>1</v>
      </c>
      <c r="EN106" t="n">
        <v>0</v>
      </c>
      <c r="EO106" t="n">
        <v/>
      </c>
      <c r="EP106" t="inlineStr">
        <is>
          <t>Ya, sangat jelas dan mudah diikuti</t>
        </is>
      </c>
      <c r="EQ106" t="inlineStr">
        <is>
          <t>Pelatihan</t>
        </is>
      </c>
      <c r="ER106" t="inlineStr">
        <is>
          <t>CPO atau pendamping Staff BIRU</t>
        </is>
      </c>
      <c r="ES106" t="n">
        <v>1</v>
      </c>
      <c r="ET106" t="n">
        <v>1</v>
      </c>
      <c r="EU106" t="n">
        <v>0</v>
      </c>
      <c r="EV106" t="n">
        <v>0</v>
      </c>
      <c r="EW106" t="n">
        <v/>
      </c>
      <c r="EX106" t="inlineStr">
        <is>
          <t>Anggota keluarga - Laki-laki Anggota keluarga - Perempuan dewasa</t>
        </is>
      </c>
      <c r="EY106" t="n">
        <v>1</v>
      </c>
      <c r="EZ106" t="n">
        <v>1</v>
      </c>
      <c r="FA106" t="n">
        <v>0</v>
      </c>
      <c r="FB106" t="n">
        <v/>
      </c>
      <c r="FC106" t="inlineStr">
        <is>
          <t>Jarang sekali</t>
        </is>
      </c>
      <c r="FD106" t="n">
        <v/>
      </c>
      <c r="FE106" t="inlineStr">
        <is>
          <t>Mengetahui</t>
        </is>
      </c>
      <c r="FF106" t="inlineStr">
        <is>
          <t>Tidak pernah</t>
        </is>
      </c>
      <c r="FG106" t="inlineStr">
        <is>
          <t>Mengetahui</t>
        </is>
      </c>
      <c r="FH106" t="inlineStr">
        <is>
          <t>Tidak pernah</t>
        </is>
      </c>
      <c r="FI106" t="inlineStr">
        <is>
          <t>Mengetahui</t>
        </is>
      </c>
      <c r="FJ106" t="inlineStr">
        <is>
          <t>Tidak pernah</t>
        </is>
      </c>
      <c r="FK106" t="inlineStr">
        <is>
          <t>Mengetahui</t>
        </is>
      </c>
      <c r="FL106" t="inlineStr">
        <is>
          <t>Tidak pernah</t>
        </is>
      </c>
      <c r="FM106" t="inlineStr">
        <is>
          <t>Mengetahui</t>
        </is>
      </c>
      <c r="FN106" t="inlineStr">
        <is>
          <t>Tidak pernah</t>
        </is>
      </c>
      <c r="FO106" t="inlineStr">
        <is>
          <t>Mengetahui</t>
        </is>
      </c>
      <c r="FP106" t="inlineStr">
        <is>
          <t>Tidak pernah</t>
        </is>
      </c>
      <c r="FQ106" t="inlineStr">
        <is>
          <t>Mengetahui</t>
        </is>
      </c>
      <c r="FR106" t="inlineStr">
        <is>
          <t>Tidak</t>
        </is>
      </c>
      <c r="FS106" t="inlineStr">
        <is>
          <t>Mengetahui</t>
        </is>
      </c>
      <c r="FT106" t="inlineStr">
        <is>
          <t>Tidak sama sekali</t>
        </is>
      </c>
      <c r="FU106" t="inlineStr">
        <is>
          <t>Laki-laki dewasa Perempuan dewasa</t>
        </is>
      </c>
      <c r="FV106" t="n">
        <v>1</v>
      </c>
      <c r="FW106" t="n">
        <v>1</v>
      </c>
      <c r="FX106" t="n">
        <v>0</v>
      </c>
      <c r="FY106" t="n">
        <v>0</v>
      </c>
      <c r="FZ106" t="inlineStr">
        <is>
          <t>Memahami</t>
        </is>
      </c>
      <c r="GA106" t="inlineStr">
        <is>
          <t>Pelatihan</t>
        </is>
      </c>
      <c r="GB106" t="n">
        <v>0</v>
      </c>
      <c r="GC106" t="n">
        <v>1</v>
      </c>
      <c r="GD106" t="n">
        <v>0</v>
      </c>
      <c r="GE106" t="n">
        <v>0</v>
      </c>
      <c r="GF106" t="n">
        <v/>
      </c>
      <c r="GG106" t="inlineStr">
        <is>
          <t>Sering</t>
        </is>
      </c>
      <c r="GH106" t="inlineStr">
        <is>
          <t>Tidak</t>
        </is>
      </c>
      <c r="GI106" t="n">
        <v/>
      </c>
      <c r="GJ106" t="n">
        <v/>
      </c>
      <c r="GK106" t="n">
        <v/>
      </c>
      <c r="GL106" t="n">
        <v/>
      </c>
      <c r="GM106" t="n">
        <v/>
      </c>
      <c r="GN106" t="n">
        <v/>
      </c>
      <c r="GO106" t="n">
        <v/>
      </c>
      <c r="GP106" t="inlineStr">
        <is>
          <t>Sebagian</t>
        </is>
      </c>
      <c r="GQ106" t="inlineStr">
        <is>
          <t>LPG</t>
        </is>
      </c>
      <c r="GR106" t="n">
        <v>1</v>
      </c>
      <c r="GS106" t="n">
        <v>0</v>
      </c>
      <c r="GT106" t="n">
        <v>0</v>
      </c>
      <c r="GU106" t="n">
        <v>0</v>
      </c>
      <c r="GV106" t="n">
        <v>0</v>
      </c>
      <c r="GW106" t="n">
        <v>0</v>
      </c>
      <c r="GX106" t="n">
        <v>0</v>
      </c>
      <c r="GY106" t="n">
        <v/>
      </c>
      <c r="GZ106" t="inlineStr">
        <is>
          <t>Tidak</t>
        </is>
      </c>
      <c r="HA106" t="n">
        <v/>
      </c>
      <c r="HB106" t="n">
        <v/>
      </c>
      <c r="HC106" t="n">
        <v/>
      </c>
      <c r="HD106" t="n">
        <v/>
      </c>
      <c r="HE106" t="n">
        <v/>
      </c>
      <c r="HF106" t="n">
        <v/>
      </c>
      <c r="HG106" t="n">
        <v/>
      </c>
      <c r="HH106" t="n">
        <v/>
      </c>
      <c r="HI106" t="n">
        <v/>
      </c>
      <c r="HJ106" t="n">
        <v/>
      </c>
      <c r="HK106" t="n">
        <v/>
      </c>
      <c r="HL106" t="n">
        <v/>
      </c>
      <c r="HM106" t="n">
        <v/>
      </c>
      <c r="HN106" t="n">
        <v/>
      </c>
      <c r="HO106" t="n">
        <v/>
      </c>
      <c r="HP106" t="n">
        <v/>
      </c>
      <c r="HQ106" t="n">
        <v/>
      </c>
      <c r="HR106" t="n">
        <v/>
      </c>
      <c r="HS106" t="n">
        <v/>
      </c>
      <c r="HT106" t="n">
        <v/>
      </c>
      <c r="HU106" t="n">
        <v/>
      </c>
      <c r="HV106" t="n">
        <v/>
      </c>
      <c r="HW106" t="n">
        <v/>
      </c>
      <c r="HX106" t="n">
        <v/>
      </c>
      <c r="HY106" t="n">
        <v/>
      </c>
      <c r="HZ106" t="n">
        <v/>
      </c>
      <c r="IA106" t="n">
        <v>0</v>
      </c>
      <c r="IB106" t="n">
        <v>0</v>
      </c>
      <c r="IC106" t="n">
        <v/>
      </c>
      <c r="ID106" t="n">
        <v/>
      </c>
      <c r="IE106" t="n">
        <v/>
      </c>
      <c r="IF106" t="n">
        <v/>
      </c>
      <c r="IG106" t="n">
        <v/>
      </c>
      <c r="IH106" t="n">
        <v/>
      </c>
      <c r="II106" t="n">
        <v/>
      </c>
      <c r="IJ106" t="n">
        <v/>
      </c>
      <c r="IK106" t="inlineStr">
        <is>
          <t>&lt;15 kg</t>
        </is>
      </c>
      <c r="IL106" t="inlineStr">
        <is>
          <t>&lt;1 jam</t>
        </is>
      </c>
      <c r="IM106" t="inlineStr">
        <is>
          <t>Tidak</t>
        </is>
      </c>
      <c r="IN106" t="inlineStr">
        <is>
          <t>Tidak</t>
        </is>
      </c>
      <c r="IO106" t="inlineStr">
        <is>
          <t>Lebih bersih</t>
        </is>
      </c>
      <c r="IP106" t="n">
        <v/>
      </c>
      <c r="IQ106" t="inlineStr">
        <is>
          <t>Tidak pernah</t>
        </is>
      </c>
      <c r="IR106" t="n">
        <v/>
      </c>
      <c r="IS106" t="n">
        <v/>
      </c>
      <c r="IT106" t="n">
        <v/>
      </c>
      <c r="IU106" t="n">
        <v/>
      </c>
      <c r="IV106" t="n">
        <v/>
      </c>
      <c r="IW106" t="n">
        <v/>
      </c>
      <c r="IX106" t="n">
        <v/>
      </c>
      <c r="IY106" t="n">
        <v/>
      </c>
      <c r="IZ106" t="inlineStr">
        <is>
          <t>Tidak pernah</t>
        </is>
      </c>
      <c r="JA106" t="n">
        <v/>
      </c>
      <c r="JB106" t="n">
        <v/>
      </c>
      <c r="JC106" t="n">
        <v/>
      </c>
      <c r="JD106" t="n">
        <v/>
      </c>
      <c r="JE106" t="n">
        <v/>
      </c>
      <c r="JF106" t="n">
        <v/>
      </c>
      <c r="JG106" t="n">
        <v/>
      </c>
      <c r="JH106" t="n">
        <v/>
      </c>
      <c r="JI106" t="inlineStr">
        <is>
          <t>Tidak pernah</t>
        </is>
      </c>
      <c r="JJ106" t="n">
        <v/>
      </c>
      <c r="JK106" t="n">
        <v/>
      </c>
      <c r="JL106" t="n">
        <v/>
      </c>
      <c r="JM106" t="n">
        <v/>
      </c>
      <c r="JN106" t="n">
        <v/>
      </c>
      <c r="JO106" t="n">
        <v/>
      </c>
      <c r="JP106" t="n">
        <v/>
      </c>
      <c r="JQ106" t="n">
        <v/>
      </c>
      <c r="JR106" t="inlineStr">
        <is>
          <t>Tidak pernah</t>
        </is>
      </c>
      <c r="JS106" t="n">
        <v/>
      </c>
      <c r="JT106" t="n">
        <v/>
      </c>
      <c r="JU106" t="n">
        <v/>
      </c>
      <c r="JV106" t="n">
        <v/>
      </c>
      <c r="JW106" t="n">
        <v/>
      </c>
      <c r="JX106" t="n">
        <v/>
      </c>
      <c r="JY106" t="n">
        <v/>
      </c>
      <c r="JZ106" t="n">
        <v/>
      </c>
      <c r="KA106" t="inlineStr">
        <is>
          <t>Tidak pernah</t>
        </is>
      </c>
      <c r="KB106" t="n">
        <v/>
      </c>
      <c r="KC106" t="n">
        <v/>
      </c>
      <c r="KD106" t="n">
        <v/>
      </c>
      <c r="KE106" t="n">
        <v/>
      </c>
      <c r="KF106" t="n">
        <v/>
      </c>
      <c r="KG106" t="n">
        <v/>
      </c>
      <c r="KH106" t="n">
        <v/>
      </c>
      <c r="KI106" t="n">
        <v/>
      </c>
      <c r="KJ106" t="inlineStr">
        <is>
          <t>Tidak pernah</t>
        </is>
      </c>
      <c r="KK106" t="n">
        <v/>
      </c>
      <c r="KL106" t="n">
        <v/>
      </c>
      <c r="KM106" t="n">
        <v/>
      </c>
      <c r="KN106" t="n">
        <v/>
      </c>
      <c r="KO106" t="n">
        <v/>
      </c>
      <c r="KP106" t="n">
        <v/>
      </c>
      <c r="KQ106" t="n">
        <v/>
      </c>
      <c r="KR106" t="n">
        <v/>
      </c>
      <c r="KS106" t="inlineStr">
        <is>
          <t>Tidak ada perubahan</t>
        </is>
      </c>
      <c r="KT106" t="inlineStr">
        <is>
          <t>0-1 kali</t>
        </is>
      </c>
      <c r="KU106" t="inlineStr">
        <is>
          <t>0-1 kali</t>
        </is>
      </c>
      <c r="KV106" t="inlineStr">
        <is>
          <t>Laki-laki dewasa</t>
        </is>
      </c>
      <c r="KW106" t="n">
        <v>1</v>
      </c>
      <c r="KX106" t="n">
        <v>0</v>
      </c>
      <c r="KY106" t="n">
        <v>0</v>
      </c>
      <c r="KZ106" t="n">
        <v>0</v>
      </c>
      <c r="LA106" t="inlineStr">
        <is>
          <t>Cukup membaik</t>
        </is>
      </c>
      <c r="LB106" t="inlineStr">
        <is>
          <t>Cukup membaik</t>
        </is>
      </c>
      <c r="LC106" t="n">
        <v>0</v>
      </c>
      <c r="LD106" t="n">
        <v>0</v>
      </c>
      <c r="LE106" t="n">
        <v>0</v>
      </c>
      <c r="LF106" t="n">
        <v>8</v>
      </c>
      <c r="LG106" t="inlineStr">
        <is>
          <t>Ya</t>
        </is>
      </c>
      <c r="LH106" t="n">
        <v>0</v>
      </c>
      <c r="LI106" t="n">
        <v/>
      </c>
      <c r="LJ106" t="inlineStr">
        <is>
          <t>Kebutuhan rumah tangga</t>
        </is>
      </c>
      <c r="LK106" t="n">
        <v>0</v>
      </c>
      <c r="LL106" t="n">
        <v>0</v>
      </c>
      <c r="LM106" t="n">
        <v>0</v>
      </c>
      <c r="LN106" t="n">
        <v>0</v>
      </c>
      <c r="LO106" t="n">
        <v>1</v>
      </c>
      <c r="LP106" t="n">
        <v>0</v>
      </c>
      <c r="LQ106" t="n">
        <v>0</v>
      </c>
      <c r="LR106" t="n">
        <v/>
      </c>
      <c r="LS106" t="n">
        <v>0</v>
      </c>
      <c r="LT106" t="n">
        <v>0</v>
      </c>
      <c r="LU106" t="n">
        <v>0</v>
      </c>
      <c r="LV106" t="n">
        <v>0</v>
      </c>
      <c r="LW106" t="n">
        <v>0</v>
      </c>
      <c r="LX106" t="n">
        <v>0</v>
      </c>
      <c r="LY106" t="n">
        <v>0</v>
      </c>
      <c r="LZ106" t="n">
        <v>0</v>
      </c>
      <c r="MA106" t="n">
        <v>0</v>
      </c>
      <c r="MB106" t="inlineStr">
        <is>
          <t>Tidak</t>
        </is>
      </c>
      <c r="MC106" t="n">
        <v>0</v>
      </c>
      <c r="MD106" t="n">
        <v>0</v>
      </c>
      <c r="ME106" t="n">
        <v>0</v>
      </c>
      <c r="MF106" t="n">
        <v>0</v>
      </c>
      <c r="MG106" t="n">
        <v>0</v>
      </c>
      <c r="MH106" t="n">
        <v>0</v>
      </c>
      <c r="MI106" t="n">
        <v/>
      </c>
      <c r="MJ106" t="n">
        <v/>
      </c>
      <c r="MK106" t="n">
        <v/>
      </c>
      <c r="ML106" t="n">
        <v/>
      </c>
      <c r="MM106" t="n">
        <v/>
      </c>
      <c r="MN106" t="n">
        <v/>
      </c>
      <c r="MO106" t="n">
        <v/>
      </c>
      <c r="MP106" t="n">
        <v/>
      </c>
      <c r="MQ106" t="n">
        <v/>
      </c>
      <c r="MR106" t="inlineStr">
        <is>
          <t>Istirahat</t>
        </is>
      </c>
      <c r="MS106" t="n">
        <v/>
      </c>
      <c r="MT106" t="inlineStr">
        <is>
          <t>Istirahat</t>
        </is>
      </c>
      <c r="MU106" t="inlineStr">
        <is>
          <t>Tidak</t>
        </is>
      </c>
      <c r="MV106" t="n">
        <v/>
      </c>
      <c r="MW106" t="n">
        <v/>
      </c>
      <c r="MX106" t="n">
        <v/>
      </c>
      <c r="MY106" t="n">
        <v/>
      </c>
      <c r="MZ106" t="n">
        <v/>
      </c>
      <c r="NA106" t="n">
        <v/>
      </c>
      <c r="NB106" t="n">
        <v/>
      </c>
      <c r="NC106" t="n">
        <v/>
      </c>
      <c r="ND106" t="n">
        <v/>
      </c>
      <c r="NE106" t="n">
        <v/>
      </c>
      <c r="NF106" t="n">
        <v/>
      </c>
      <c r="NG106" t="n">
        <v/>
      </c>
      <c r="NH106" t="n">
        <v/>
      </c>
      <c r="NI106" t="n">
        <v/>
      </c>
      <c r="NJ106" t="n">
        <v/>
      </c>
      <c r="NK106" t="n">
        <v/>
      </c>
      <c r="NL106" t="inlineStr">
        <is>
          <t>Tidak</t>
        </is>
      </c>
      <c r="NM106" t="inlineStr">
        <is>
          <t>Kombinasi dana mandiri dan dana hibah</t>
        </is>
      </c>
      <c r="NN106" t="inlineStr">
        <is>
          <t>7.000.001-9.000.000</t>
        </is>
      </c>
      <c r="NO106" t="inlineStr">
        <is>
          <t>Yayasan Rumah Energi atau BIRU</t>
        </is>
      </c>
      <c r="NP106" t="n">
        <v/>
      </c>
      <c r="NQ106" t="n">
        <v/>
      </c>
      <c r="NR106" t="n">
        <v/>
      </c>
      <c r="NS106" t="n">
        <v/>
      </c>
      <c r="NT106" t="n">
        <v/>
      </c>
      <c r="NU106" t="n">
        <v/>
      </c>
      <c r="NV106" t="inlineStr">
        <is>
          <t>Anggota keluarga - Laki-laki dewasa</t>
        </is>
      </c>
      <c r="NW106" t="n">
        <v/>
      </c>
      <c r="NX106" t="inlineStr">
        <is>
          <t>Sama saja</t>
        </is>
      </c>
      <c r="NY106" t="n">
        <v>90</v>
      </c>
      <c r="NZ106" t="n">
        <v>0</v>
      </c>
      <c r="OA106" t="n">
        <v>0</v>
      </c>
      <c r="OB106" t="n">
        <v>0</v>
      </c>
      <c r="OC106" t="n">
        <v>0</v>
      </c>
      <c r="OD106" t="n">
        <v>0</v>
      </c>
      <c r="OE106" t="inlineStr">
        <is>
          <t>Lebih baik</t>
        </is>
      </c>
      <c r="OF106" t="inlineStr">
        <is>
          <t>Sama saja (tidak ada perbedaan waktu memasak MAUPUN rasa/bau makanan bila dibandingkan penggunaan sebelumnya)</t>
        </is>
      </c>
      <c r="OG106" t="inlineStr">
        <is>
          <t>Ya</t>
        </is>
      </c>
      <c r="OH106" t="n">
        <v>0</v>
      </c>
      <c r="OI106" t="n">
        <v>0</v>
      </c>
      <c r="OJ106" t="n">
        <v>0</v>
      </c>
      <c r="OK106" t="n">
        <v>0</v>
      </c>
      <c r="OL106" t="n">
        <v>0</v>
      </c>
      <c r="OM106" t="n">
        <v>0</v>
      </c>
      <c r="ON106" t="n">
        <v>0</v>
      </c>
      <c r="OO106" t="n">
        <v>0</v>
      </c>
      <c r="OP106" t="inlineStr">
        <is>
          <t>Sapi perah</t>
        </is>
      </c>
      <c r="OQ106" t="n">
        <v>0</v>
      </c>
      <c r="OR106" t="n">
        <v>1</v>
      </c>
      <c r="OS106" t="n">
        <v>0</v>
      </c>
      <c r="OT106" t="n">
        <v>0</v>
      </c>
      <c r="OU106" t="n">
        <v>0</v>
      </c>
      <c r="OV106" t="n">
        <v>0</v>
      </c>
      <c r="OW106" t="n">
        <v>0</v>
      </c>
      <c r="OX106" t="n">
        <v>0</v>
      </c>
      <c r="OY106" t="n">
        <v>0</v>
      </c>
      <c r="OZ106" t="inlineStr">
        <is>
          <t>Sapi perah</t>
        </is>
      </c>
      <c r="PA106" t="n">
        <v>0</v>
      </c>
      <c r="PB106" t="n">
        <v>1</v>
      </c>
      <c r="PC106" t="n">
        <v>0</v>
      </c>
      <c r="PD106" t="n">
        <v>0</v>
      </c>
      <c r="PE106" t="n">
        <v>0</v>
      </c>
      <c r="PF106" t="n">
        <v>0</v>
      </c>
      <c r="PG106" t="n">
        <v>0</v>
      </c>
      <c r="PH106" t="n">
        <v>0</v>
      </c>
      <c r="PI106" t="n">
        <v>0</v>
      </c>
      <c r="PJ106" t="inlineStr">
        <is>
          <t>Sapi perah</t>
        </is>
      </c>
      <c r="PK106" t="n">
        <v>0</v>
      </c>
      <c r="PL106" t="n">
        <v>1</v>
      </c>
      <c r="PM106" t="n">
        <v>0</v>
      </c>
      <c r="PN106" t="n">
        <v>0</v>
      </c>
      <c r="PO106" t="n">
        <v>0</v>
      </c>
      <c r="PP106" t="n">
        <v>0</v>
      </c>
      <c r="PQ106" t="n">
        <v>0</v>
      </c>
      <c r="PR106" t="n">
        <v>0</v>
      </c>
      <c r="PS106" t="n">
        <v>0</v>
      </c>
      <c r="PT106" t="n">
        <v/>
      </c>
      <c r="PU106" t="n">
        <v/>
      </c>
      <c r="PV106" t="n">
        <v/>
      </c>
      <c r="PW106" t="n">
        <v/>
      </c>
      <c r="PX106" t="n">
        <v/>
      </c>
      <c r="PY106" t="n">
        <v/>
      </c>
      <c r="PZ106" t="n">
        <v/>
      </c>
      <c r="QA106" t="n">
        <v/>
      </c>
      <c r="QB106" t="n">
        <v/>
      </c>
      <c r="QC106" t="n">
        <v/>
      </c>
      <c r="QD106" t="n">
        <v/>
      </c>
      <c r="QE106" t="inlineStr">
        <is>
          <t>1-Disebarkan ke lahan terbuka</t>
        </is>
      </c>
      <c r="QF106" t="n">
        <v>0</v>
      </c>
      <c r="QG106" t="n">
        <v>0</v>
      </c>
      <c r="QH106" t="n">
        <v>0</v>
      </c>
      <c r="QI106" t="n">
        <v>0</v>
      </c>
      <c r="QJ106" t="n">
        <v>0</v>
      </c>
      <c r="QK106" t="n">
        <v>1</v>
      </c>
      <c r="QL106" t="n">
        <v>0</v>
      </c>
      <c r="QM106" t="n">
        <v>0</v>
      </c>
      <c r="QN106" t="n">
        <v>0</v>
      </c>
      <c r="QO106" t="n">
        <v/>
      </c>
      <c r="QP106" t="n">
        <v/>
      </c>
      <c r="QQ106" t="n">
        <v/>
      </c>
      <c r="QR106" t="n">
        <v/>
      </c>
      <c r="QS106" t="n">
        <v/>
      </c>
      <c r="QT106" t="n">
        <v/>
      </c>
      <c r="QU106" t="n">
        <v/>
      </c>
      <c r="QV106" t="n">
        <v/>
      </c>
      <c r="QW106" t="n">
        <v/>
      </c>
      <c r="QX106" t="n">
        <v/>
      </c>
      <c r="QY106" t="n">
        <v/>
      </c>
      <c r="QZ106" t="n">
        <v/>
      </c>
      <c r="RA106" t="n">
        <v/>
      </c>
      <c r="RB106" t="n">
        <v/>
      </c>
      <c r="RC106" t="n">
        <v/>
      </c>
      <c r="RD106" t="n">
        <v/>
      </c>
      <c r="RE106" t="n">
        <v/>
      </c>
      <c r="RF106" t="n">
        <v/>
      </c>
      <c r="RG106" t="n">
        <v/>
      </c>
      <c r="RH106" t="n">
        <v/>
      </c>
      <c r="RI106" t="n">
        <v/>
      </c>
      <c r="RJ106" t="n">
        <v/>
      </c>
      <c r="RK106" t="n">
        <v/>
      </c>
      <c r="RL106" t="n">
        <v/>
      </c>
      <c r="RM106" t="n">
        <v/>
      </c>
      <c r="RN106" t="n">
        <v/>
      </c>
      <c r="RO106" t="n">
        <v/>
      </c>
      <c r="RP106" t="n">
        <v/>
      </c>
      <c r="RQ106" t="n">
        <v/>
      </c>
      <c r="RR106" t="n">
        <v/>
      </c>
      <c r="RS106" t="n">
        <v/>
      </c>
      <c r="RT106" t="n">
        <v/>
      </c>
      <c r="RU106" t="n">
        <v/>
      </c>
      <c r="RV106" t="n">
        <v/>
      </c>
      <c r="RW106" t="n">
        <v/>
      </c>
      <c r="RX106" t="n">
        <v/>
      </c>
      <c r="RY106" t="n">
        <v/>
      </c>
      <c r="RZ106" t="n">
        <v/>
      </c>
      <c r="SA106" t="n">
        <v/>
      </c>
      <c r="SB106" t="n">
        <v/>
      </c>
      <c r="SC106" t="n">
        <v/>
      </c>
      <c r="SD106" t="n">
        <v/>
      </c>
      <c r="SE106" t="n">
        <v/>
      </c>
      <c r="SF106" t="n">
        <v/>
      </c>
      <c r="SG106" t="n">
        <v/>
      </c>
      <c r="SH106" t="n">
        <v/>
      </c>
      <c r="SI106" t="n">
        <v/>
      </c>
      <c r="SJ106" t="n">
        <v/>
      </c>
      <c r="SK106" t="n">
        <v/>
      </c>
      <c r="SL106" t="n">
        <v/>
      </c>
      <c r="SM106" t="n">
        <v/>
      </c>
      <c r="SN106" t="n">
        <v/>
      </c>
      <c r="SO106" t="n">
        <v/>
      </c>
      <c r="SP106" t="n">
        <v/>
      </c>
      <c r="SQ106" t="n">
        <v/>
      </c>
      <c r="SR106" t="n">
        <v/>
      </c>
      <c r="SS106" t="n">
        <v/>
      </c>
      <c r="ST106" t="n">
        <v/>
      </c>
      <c r="SU106" t="n">
        <v/>
      </c>
      <c r="SV106" t="n">
        <v/>
      </c>
      <c r="SW106" t="n">
        <v/>
      </c>
      <c r="SX106" t="n">
        <v/>
      </c>
      <c r="SY106" t="n">
        <v/>
      </c>
      <c r="SZ106" t="n">
        <v>15</v>
      </c>
      <c r="TA106" t="n">
        <v/>
      </c>
      <c r="TB106" t="n">
        <v/>
      </c>
      <c r="TC106" t="n">
        <v/>
      </c>
      <c r="TD106" t="n">
        <v/>
      </c>
      <c r="TE106" t="n">
        <v/>
      </c>
      <c r="TF106" t="n">
        <v/>
      </c>
      <c r="TG106" t="n">
        <v/>
      </c>
      <c r="TH106" t="n">
        <v/>
      </c>
      <c r="TI106" t="n">
        <v/>
      </c>
      <c r="TJ106" t="n">
        <v/>
      </c>
      <c r="TK106" t="n">
        <v/>
      </c>
      <c r="TL106" t="n">
        <v/>
      </c>
      <c r="TM106" t="n">
        <v/>
      </c>
      <c r="TN106" t="n">
        <v/>
      </c>
      <c r="TO106" t="n">
        <v/>
      </c>
      <c r="TP106" t="n">
        <v/>
      </c>
      <c r="TQ106" t="n">
        <v/>
      </c>
      <c r="TR106" t="n">
        <v/>
      </c>
      <c r="TS106" t="n">
        <v/>
      </c>
      <c r="TT106" t="n">
        <v/>
      </c>
      <c r="TU106" t="n">
        <v/>
      </c>
      <c r="TV106" t="n">
        <v/>
      </c>
      <c r="TW106" t="n">
        <v/>
      </c>
      <c r="TX106" t="n">
        <v/>
      </c>
      <c r="TY106" t="n">
        <v/>
      </c>
      <c r="TZ106" t="n">
        <v/>
      </c>
      <c r="UA106" t="n">
        <v/>
      </c>
      <c r="UB106" t="n">
        <v/>
      </c>
      <c r="UC106" t="n">
        <v/>
      </c>
      <c r="UD106" t="n">
        <v/>
      </c>
      <c r="UE106" t="n">
        <v/>
      </c>
      <c r="UF106" t="n">
        <v/>
      </c>
      <c r="UG106" t="n">
        <v/>
      </c>
      <c r="UH106" t="n">
        <v/>
      </c>
      <c r="UI106" t="n">
        <v/>
      </c>
      <c r="UJ106" t="n">
        <v/>
      </c>
      <c r="UK106" t="n">
        <v/>
      </c>
      <c r="UL106" t="n">
        <v/>
      </c>
      <c r="UM106" t="n">
        <v/>
      </c>
      <c r="UN106" t="n">
        <v/>
      </c>
      <c r="UO106" t="n">
        <v/>
      </c>
      <c r="UP106" t="n">
        <v/>
      </c>
      <c r="UQ106" t="n">
        <v/>
      </c>
      <c r="UR106" t="n">
        <v/>
      </c>
      <c r="US106" t="n">
        <v/>
      </c>
      <c r="UT106" t="n">
        <v/>
      </c>
      <c r="UU106" t="n">
        <v/>
      </c>
      <c r="UV106" t="n">
        <v/>
      </c>
      <c r="UW106" t="n">
        <v/>
      </c>
      <c r="UX106" t="n">
        <v/>
      </c>
      <c r="UY106" t="n">
        <v/>
      </c>
      <c r="UZ106" t="n">
        <v/>
      </c>
      <c r="VA106" t="n">
        <v/>
      </c>
      <c r="VB106" t="n">
        <v/>
      </c>
      <c r="VC106" t="n">
        <v/>
      </c>
      <c r="VD106" t="n">
        <v/>
      </c>
      <c r="VE106" t="n">
        <v/>
      </c>
      <c r="VF106" t="n">
        <v/>
      </c>
      <c r="VG106" t="n">
        <v/>
      </c>
      <c r="VH106" t="n">
        <v/>
      </c>
      <c r="VI106" t="n">
        <v/>
      </c>
      <c r="VJ106" t="n">
        <v/>
      </c>
      <c r="VK106" t="n">
        <v/>
      </c>
      <c r="VL106" t="n">
        <v/>
      </c>
      <c r="VM106" t="n">
        <v/>
      </c>
      <c r="VN106" t="n">
        <v/>
      </c>
      <c r="VO106" t="n">
        <v/>
      </c>
      <c r="VP106" t="n">
        <v/>
      </c>
      <c r="VQ106" t="n">
        <v/>
      </c>
      <c r="VR106" t="n">
        <v/>
      </c>
      <c r="VS106" t="n">
        <v/>
      </c>
      <c r="VT106" t="n">
        <v/>
      </c>
      <c r="VU106" t="n">
        <v/>
      </c>
      <c r="VV106" t="n">
        <v/>
      </c>
      <c r="VW106" t="n">
        <v/>
      </c>
      <c r="VX106" t="n">
        <v/>
      </c>
      <c r="VY106" t="n">
        <v/>
      </c>
      <c r="VZ106" t="n">
        <v/>
      </c>
      <c r="WA106" t="n">
        <v/>
      </c>
      <c r="WB106" t="n">
        <v/>
      </c>
      <c r="WC106" t="n">
        <v/>
      </c>
      <c r="WD106" t="n">
        <v/>
      </c>
      <c r="WE106" t="n">
        <v/>
      </c>
      <c r="WF106" t="n">
        <v/>
      </c>
      <c r="WG106" t="n">
        <v/>
      </c>
      <c r="WH106" t="n">
        <v/>
      </c>
      <c r="WI106" t="n">
        <v/>
      </c>
      <c r="WJ106" t="n">
        <v/>
      </c>
      <c r="WK106" t="n">
        <v/>
      </c>
      <c r="WL106" t="n">
        <v/>
      </c>
      <c r="WM106" t="n">
        <v/>
      </c>
      <c r="WN106" t="n">
        <v/>
      </c>
      <c r="WO106" t="n">
        <v/>
      </c>
      <c r="WP106" t="n">
        <v/>
      </c>
      <c r="WQ106" t="n">
        <v/>
      </c>
      <c r="WR106" t="n">
        <v/>
      </c>
      <c r="WS106" t="n">
        <v/>
      </c>
      <c r="WT106" t="n">
        <v/>
      </c>
      <c r="WU106" t="n">
        <v/>
      </c>
      <c r="WV106" t="n">
        <v/>
      </c>
      <c r="WW106" t="n">
        <v/>
      </c>
      <c r="WX106" t="n">
        <v/>
      </c>
      <c r="WY106" t="n">
        <v/>
      </c>
      <c r="WZ106" t="n">
        <v/>
      </c>
      <c r="XA106" t="n">
        <v/>
      </c>
      <c r="XB106" t="n">
        <v/>
      </c>
      <c r="XC106" t="n">
        <v/>
      </c>
      <c r="XD106" t="n">
        <v/>
      </c>
      <c r="XE106" t="n">
        <v/>
      </c>
      <c r="XF106" t="n">
        <v/>
      </c>
      <c r="XG106" t="n">
        <v/>
      </c>
      <c r="XH106" t="n">
        <v/>
      </c>
      <c r="XI106" t="n">
        <v/>
      </c>
      <c r="XJ106" t="n">
        <v/>
      </c>
      <c r="XK106" t="n">
        <v/>
      </c>
      <c r="XL106" t="n">
        <v/>
      </c>
      <c r="XM106" t="n">
        <v/>
      </c>
      <c r="XN106" t="n">
        <v/>
      </c>
      <c r="XO106" t="n">
        <v/>
      </c>
      <c r="XP106" t="n">
        <v/>
      </c>
      <c r="XQ106" t="n">
        <v/>
      </c>
      <c r="XR106" t="n">
        <v/>
      </c>
      <c r="XS106" t="n">
        <v/>
      </c>
      <c r="XT106" t="n">
        <v/>
      </c>
      <c r="XU106" t="n">
        <v/>
      </c>
      <c r="XV106" t="n">
        <v/>
      </c>
      <c r="XW106" t="n">
        <v/>
      </c>
      <c r="XX106" t="n">
        <v/>
      </c>
      <c r="XY106" t="n">
        <v/>
      </c>
      <c r="XZ106" t="n">
        <v/>
      </c>
      <c r="YA106" t="n">
        <v/>
      </c>
      <c r="YB106" t="n">
        <v/>
      </c>
      <c r="YC106" t="n">
        <v/>
      </c>
      <c r="YD106" t="n">
        <v/>
      </c>
      <c r="YE106" t="n">
        <v/>
      </c>
      <c r="YF106" t="n">
        <v/>
      </c>
      <c r="YG106" t="n">
        <v/>
      </c>
      <c r="YH106" t="n">
        <v/>
      </c>
      <c r="YI106" t="n">
        <v/>
      </c>
      <c r="YJ106" t="n">
        <v/>
      </c>
      <c r="YK106" t="n">
        <v/>
      </c>
      <c r="YL106" t="n">
        <v/>
      </c>
      <c r="YM106" t="n">
        <v/>
      </c>
      <c r="YN106" t="n">
        <v/>
      </c>
      <c r="YO106" t="n">
        <v/>
      </c>
      <c r="YP106" t="n">
        <v/>
      </c>
      <c r="YQ106" t="n">
        <v/>
      </c>
      <c r="YR106" t="n">
        <v/>
      </c>
      <c r="YS106" t="n">
        <v/>
      </c>
      <c r="YT106" t="n">
        <v/>
      </c>
      <c r="YU106" t="n">
        <v/>
      </c>
      <c r="YV106" t="n">
        <v/>
      </c>
      <c r="YW106" t="n">
        <v/>
      </c>
      <c r="YX106" t="n">
        <v/>
      </c>
      <c r="YY106" t="n">
        <v/>
      </c>
      <c r="YZ106" t="n">
        <v/>
      </c>
      <c r="ZA106" t="n">
        <v/>
      </c>
      <c r="ZB106" t="n">
        <v/>
      </c>
      <c r="ZC106" t="n">
        <v/>
      </c>
      <c r="ZD106" t="n">
        <v/>
      </c>
      <c r="ZE106" t="n">
        <v/>
      </c>
      <c r="ZF106" t="n">
        <v/>
      </c>
      <c r="ZG106" t="n">
        <v/>
      </c>
      <c r="ZH106" t="n">
        <v/>
      </c>
      <c r="ZI106" t="n">
        <v/>
      </c>
      <c r="ZJ106" t="n">
        <v/>
      </c>
      <c r="ZK106" t="n">
        <v/>
      </c>
      <c r="ZL106" t="n">
        <v/>
      </c>
      <c r="ZM106" t="n">
        <v/>
      </c>
      <c r="ZN106" t="n">
        <v/>
      </c>
      <c r="ZO106" t="n">
        <v/>
      </c>
      <c r="ZP106" t="n">
        <v/>
      </c>
      <c r="ZQ106" t="n">
        <v/>
      </c>
      <c r="ZR106" t="n">
        <v/>
      </c>
      <c r="ZS106" t="n">
        <v/>
      </c>
      <c r="ZT106" t="n">
        <v/>
      </c>
      <c r="ZU106" t="n">
        <v/>
      </c>
      <c r="ZV106" t="n">
        <v/>
      </c>
      <c r="ZW106" t="n">
        <v/>
      </c>
      <c r="ZX106" t="n">
        <v/>
      </c>
      <c r="ZY106" t="n">
        <v/>
      </c>
      <c r="ZZ106" t="n">
        <v/>
      </c>
      <c r="AAA106" t="n">
        <v/>
      </c>
      <c r="AAB106" t="n">
        <v/>
      </c>
      <c r="AAC106" t="n">
        <v/>
      </c>
      <c r="AAD106" t="n">
        <v/>
      </c>
      <c r="AAE106" t="n">
        <v/>
      </c>
      <c r="AAF106" t="n">
        <v/>
      </c>
      <c r="AAG106" t="n">
        <v/>
      </c>
      <c r="AAH106" t="n">
        <v/>
      </c>
      <c r="AAI106" t="n">
        <v/>
      </c>
      <c r="AAJ106" t="n">
        <v/>
      </c>
      <c r="AAK106" t="n">
        <v/>
      </c>
      <c r="AAL106" t="inlineStr">
        <is>
          <t>Tidak</t>
        </is>
      </c>
      <c r="AAM106" t="n">
        <v/>
      </c>
      <c r="AAN106" t="n">
        <v/>
      </c>
      <c r="AAO106" t="n">
        <v/>
      </c>
      <c r="AAP106" t="n">
        <v/>
      </c>
      <c r="AAQ106" t="n">
        <v/>
      </c>
      <c r="AAR106" t="inlineStr">
        <is>
          <t>Tidak</t>
        </is>
      </c>
      <c r="AAS106" t="inlineStr">
        <is>
          <t>Mengetahui</t>
        </is>
      </c>
      <c r="AAT106" t="inlineStr">
        <is>
          <t>Dibuang ke lahan sekitar kandang - yg ditanami tanaman</t>
        </is>
      </c>
      <c r="AAU106" t="n">
        <v>0</v>
      </c>
      <c r="AAV106" t="n">
        <v>0</v>
      </c>
      <c r="AAW106" t="n">
        <v>0</v>
      </c>
      <c r="AAX106" t="n">
        <v>1</v>
      </c>
      <c r="AAY106" t="n">
        <v>0</v>
      </c>
      <c r="AAZ106" t="n">
        <v>0</v>
      </c>
      <c r="ABA106" t="n">
        <v>0</v>
      </c>
      <c r="ABB106" t="n">
        <v/>
      </c>
      <c r="ABC106" t="n">
        <v/>
      </c>
      <c r="ABD106" t="n">
        <v/>
      </c>
      <c r="ABE106" t="n">
        <v/>
      </c>
      <c r="ABF106" t="n">
        <v/>
      </c>
      <c r="ABG106" t="n">
        <v/>
      </c>
      <c r="ABH106" t="n">
        <v/>
      </c>
      <c r="ABI106" t="n">
        <v/>
      </c>
      <c r="ABJ106" t="n">
        <v/>
      </c>
      <c r="ABK106" t="n">
        <v/>
      </c>
      <c r="ABL106" t="n">
        <v/>
      </c>
      <c r="ABM106" t="n">
        <v/>
      </c>
      <c r="ABN106" t="n">
        <v/>
      </c>
      <c r="ABO106" t="n">
        <v/>
      </c>
      <c r="ABP106" t="n">
        <v/>
      </c>
      <c r="ABQ106" t="inlineStr">
        <is>
          <t>Rumput</t>
        </is>
      </c>
      <c r="ABR106" t="inlineStr">
        <is>
          <t>Jarang (1 bulan sekali)</t>
        </is>
      </c>
      <c r="ABS106" t="n">
        <v/>
      </c>
      <c r="ABT106" t="n">
        <v>500</v>
      </c>
      <c r="ABU106" t="n">
        <v/>
      </c>
      <c r="ABV106" t="n">
        <v/>
      </c>
      <c r="ABW106" t="n">
        <v/>
      </c>
      <c r="ABX106" t="n">
        <v/>
      </c>
      <c r="ABY106" t="n">
        <v/>
      </c>
      <c r="ABZ106" t="n">
        <v/>
      </c>
      <c r="ACA106" t="n">
        <v/>
      </c>
      <c r="ACB106" t="n">
        <v/>
      </c>
      <c r="ACC106" t="n">
        <v/>
      </c>
      <c r="ACD106" t="n">
        <v/>
      </c>
      <c r="ACE106" t="n">
        <v/>
      </c>
      <c r="ACF106" t="n">
        <v/>
      </c>
      <c r="ACG106" t="n">
        <v/>
      </c>
      <c r="ACH106" t="n">
        <v/>
      </c>
      <c r="ACI106" t="n">
        <v/>
      </c>
      <c r="ACJ106" t="n">
        <v/>
      </c>
      <c r="ACK106" t="inlineStr">
        <is>
          <t>Tidak punya waktu mengumpulkannya</t>
        </is>
      </c>
      <c r="ACL106" t="n">
        <v>0</v>
      </c>
      <c r="ACM106" t="n">
        <v>0</v>
      </c>
      <c r="ACN106" t="n">
        <v>1</v>
      </c>
      <c r="ACO106" t="n">
        <v>0</v>
      </c>
      <c r="ACP106" t="n">
        <v>0</v>
      </c>
      <c r="ACQ106" t="n">
        <v>0</v>
      </c>
      <c r="ACR106" t="n">
        <v>0</v>
      </c>
      <c r="ACS106" t="n">
        <v/>
      </c>
      <c r="ACT106" t="inlineStr">
        <is>
          <t>Tidak</t>
        </is>
      </c>
      <c r="ACU106" t="inlineStr">
        <is>
          <t>Manfaat cukup signifikan, terasa di kehidupan sehari-hari</t>
        </is>
      </c>
      <c r="ACV106" t="inlineStr">
        <is>
          <t>Bertambah</t>
        </is>
      </c>
      <c r="ACW106" t="inlineStr">
        <is>
          <t>Anggota keluarga - Perempuan dewasa</t>
        </is>
      </c>
      <c r="ACX106" t="inlineStr">
        <is>
          <t>Netral/tidak tahu</t>
        </is>
      </c>
      <c r="ACY106" t="inlineStr">
        <is>
          <t>Anggota keluarga - Laki-laki dewasa Anggota keluarga - Perempuan dewasa</t>
        </is>
      </c>
      <c r="ACZ106" t="n">
        <v>1</v>
      </c>
      <c r="ADA106" t="n">
        <v>1</v>
      </c>
      <c r="ADB106" t="n">
        <v>0</v>
      </c>
      <c r="ADC106" t="n">
        <v>0</v>
      </c>
      <c r="ADD106" t="inlineStr">
        <is>
          <t>Puas</t>
        </is>
      </c>
      <c r="ADE106" t="inlineStr">
        <is>
          <t>Puas</t>
        </is>
      </c>
      <c r="ADF106" t="inlineStr">
        <is>
          <t>Puas</t>
        </is>
      </c>
      <c r="ADG106" t="inlineStr">
        <is>
          <t>Puas</t>
        </is>
      </c>
      <c r="ADH106" t="inlineStr">
        <is>
          <t>Tidak</t>
        </is>
      </c>
      <c r="ADI106" t="n">
        <v/>
      </c>
      <c r="ADJ106" t="inlineStr">
        <is>
          <t>Puas</t>
        </is>
      </c>
      <c r="ADK106" t="n">
        <v/>
      </c>
      <c r="ADL106" t="n">
        <v/>
      </c>
      <c r="ADM106" t="n">
        <v/>
      </c>
      <c r="ADN106" t="n">
        <v/>
      </c>
      <c r="ADO106" t="n">
        <v/>
      </c>
      <c r="ADP106" t="n">
        <v/>
      </c>
      <c r="ADQ106" t="n">
        <v/>
      </c>
      <c r="ADR106" t="n">
        <v/>
      </c>
      <c r="ADS106" t="n">
        <v/>
      </c>
      <c r="ADT106" t="n">
        <v/>
      </c>
      <c r="ADU106" t="inlineStr">
        <is>
          <t>Menghubungi CPO atau pendamping</t>
        </is>
      </c>
      <c r="ADV106" t="n">
        <v>0</v>
      </c>
      <c r="ADW106" t="n">
        <v>0</v>
      </c>
      <c r="ADX106" t="n">
        <v>0</v>
      </c>
      <c r="ADY106" t="n">
        <v>0</v>
      </c>
      <c r="ADZ106" t="n">
        <v>1</v>
      </c>
      <c r="AEA106" t="n">
        <v>0</v>
      </c>
      <c r="AEB106" t="n">
        <v>0</v>
      </c>
      <c r="AEC106" t="n">
        <v>0</v>
      </c>
      <c r="AED106" t="inlineStr">
        <is>
          <t>Tidak</t>
        </is>
      </c>
      <c r="AEE106" t="inlineStr">
        <is>
          <t>Laki-laki dewasa</t>
        </is>
      </c>
      <c r="AEF106" t="n">
        <v/>
      </c>
      <c r="AEG106" t="inlineStr">
        <is>
          <t>Menelepon atau WA langsung</t>
        </is>
      </c>
      <c r="AEH106" t="n">
        <v/>
      </c>
      <c r="AEI106" t="inlineStr">
        <is>
          <t>Tidak</t>
        </is>
      </c>
      <c r="AEJ106" t="inlineStr">
        <is>
          <t>Ya, selalu</t>
        </is>
      </c>
      <c r="AEK106" t="inlineStr">
        <is>
          <t>Pengurangan pengeluaran rumah tangga (bahan bakar minyak, pupuk, dll.)</t>
        </is>
      </c>
      <c r="AEL106" t="n">
        <v>1</v>
      </c>
      <c r="AEM106" t="n">
        <v>0</v>
      </c>
      <c r="AEN106" t="n">
        <v>0</v>
      </c>
      <c r="AEO106" t="n">
        <v>0</v>
      </c>
      <c r="AEP106" t="n">
        <v>0</v>
      </c>
      <c r="AEQ106" t="n">
        <v>0</v>
      </c>
      <c r="AER106" t="n">
        <v>0</v>
      </c>
      <c r="AES106" t="n">
        <v>0</v>
      </c>
      <c r="AET106" t="n">
        <v>0</v>
      </c>
      <c r="AEU106" t="n">
        <v>0</v>
      </c>
      <c r="AEV106" t="n">
        <v>0</v>
      </c>
      <c r="AEW106" t="n">
        <v>0</v>
      </c>
      <c r="AEX106" t="n">
        <v/>
      </c>
      <c r="AEY106" t="inlineStr">
        <is>
          <t>Agar kandang lebih bersih</t>
        </is>
      </c>
      <c r="AEZ106" t="n">
        <v/>
      </c>
      <c r="AFA106" t="inlineStr">
        <is>
          <t>Koperasi</t>
        </is>
      </c>
      <c r="AFB106" t="n">
        <v/>
      </c>
      <c r="AFC106" t="inlineStr">
        <is>
          <t>1000559749-3_55_46.jpg</t>
        </is>
      </c>
      <c r="AFD106" t="inlineStr">
        <is>
          <t>https://kf.kobotoolbox.org/api/v2/assets/avstPQqLr3Ab3ZdcVTXZ6f/data/681457893/attachments/attKTFSDgckbURPDFgG699nY/</t>
        </is>
      </c>
      <c r="AFE106" t="inlineStr">
        <is>
          <t>1000560849-3_55_53.jpg</t>
        </is>
      </c>
      <c r="AFF106" t="inlineStr">
        <is>
          <t>https://kf.kobotoolbox.org/api/v2/assets/avstPQqLr3Ab3ZdcVTXZ6f/data/681457893/attachments/attTJGuQiSbB6Fycy7FmiVtQ/</t>
        </is>
      </c>
      <c r="AFG106" t="inlineStr">
        <is>
          <t>Khafif</t>
        </is>
      </c>
      <c r="AFH106" t="n">
        <v/>
      </c>
      <c r="AFI106" t="inlineStr">
        <is>
          <t>Hanya sebagai rumah singgah.... Dan sapi sudah habis....</t>
        </is>
      </c>
    </row>
    <row r="107">
      <c r="A107" t="n">
        <v/>
      </c>
      <c r="B107" t="n">
        <v/>
      </c>
      <c r="C107" t="n">
        <v/>
      </c>
      <c r="D107" t="inlineStr">
        <is>
          <t>lantip trisunarmo</t>
        </is>
      </c>
      <c r="E107" t="n">
        <v>8123248312</v>
      </c>
      <c r="F107" t="inlineStr">
        <is>
          <t>-7.82214 112.700442 0 0</t>
        </is>
      </c>
      <c r="G107" t="n">
        <v>-7.82214</v>
      </c>
      <c r="H107" t="n">
        <v>112.700442</v>
      </c>
      <c r="I107" t="n">
        <v>0</v>
      </c>
      <c r="J107" t="n">
        <v>0</v>
      </c>
      <c r="K107" t="n">
        <v>0</v>
      </c>
      <c r="L107" t="inlineStr">
        <is>
          <t>-7.82214 112.700442 0 0</t>
        </is>
      </c>
      <c r="M107" t="n">
        <v>-7.82214</v>
      </c>
      <c r="N107" t="n">
        <v>112.700442</v>
      </c>
      <c r="O107" t="n">
        <v>0</v>
      </c>
      <c r="P107" t="n">
        <v>0</v>
      </c>
      <c r="Q107" t="n">
        <v>0</v>
      </c>
      <c r="R107" t="inlineStr">
        <is>
          <t>Jawa Timur</t>
        </is>
      </c>
      <c r="S107" t="n">
        <v>0</v>
      </c>
      <c r="T107" t="n">
        <v>0</v>
      </c>
      <c r="U107" t="n">
        <v>0</v>
      </c>
      <c r="V107" t="n">
        <v>0</v>
      </c>
      <c r="W107" t="n">
        <v>0</v>
      </c>
      <c r="X107" t="n">
        <v>1</v>
      </c>
      <c r="Y107" t="n">
        <v>0</v>
      </c>
      <c r="Z107" t="n">
        <v>0</v>
      </c>
      <c r="AA107" t="n">
        <v>0</v>
      </c>
      <c r="AB107" t="n">
        <v>0</v>
      </c>
      <c r="AC107" t="inlineStr">
        <is>
          <t>MALANG</t>
        </is>
      </c>
      <c r="AD107" t="inlineStr">
        <is>
          <t>LAWANG</t>
        </is>
      </c>
      <c r="AE107" t="inlineStr">
        <is>
          <t>TURIREJO</t>
        </is>
      </c>
      <c r="AF107" t="inlineStr">
        <is>
          <t>KTM MALANG</t>
        </is>
      </c>
      <c r="AG107" t="inlineStr">
        <is>
          <t>KTP0228</t>
        </is>
      </c>
      <c r="AH107" t="n">
        <v>6</v>
      </c>
      <c r="AI107" t="inlineStr">
        <is>
          <t>VPA2</t>
        </is>
      </c>
      <c r="AJ107" t="inlineStr">
        <is>
          <t>Aktif</t>
        </is>
      </c>
      <c r="AK107" t="n">
        <v>38</v>
      </c>
      <c r="AL107" t="inlineStr">
        <is>
          <t>Laki-laki</t>
        </is>
      </c>
      <c r="AM107" t="inlineStr">
        <is>
          <t>Sudah menikah</t>
        </is>
      </c>
      <c r="AN107" t="inlineStr">
        <is>
          <t>SMA/Sederajat</t>
        </is>
      </c>
      <c r="AO107" t="inlineStr">
        <is>
          <t>Wiraswasta</t>
        </is>
      </c>
      <c r="AP107" t="n">
        <v>0</v>
      </c>
      <c r="AQ107" t="n">
        <v>0</v>
      </c>
      <c r="AR107" t="n">
        <v>0</v>
      </c>
      <c r="AS107" t="n">
        <v>1</v>
      </c>
      <c r="AT107" t="n">
        <v>0</v>
      </c>
      <c r="AU107" t="n">
        <v>0</v>
      </c>
      <c r="AV107" t="n">
        <v>0</v>
      </c>
      <c r="AW107" t="n">
        <v>0</v>
      </c>
      <c r="AX107" t="n">
        <v/>
      </c>
      <c r="AY107" t="inlineStr">
        <is>
          <t>Peternak</t>
        </is>
      </c>
      <c r="AZ107" t="n">
        <v>0</v>
      </c>
      <c r="BA107" t="n">
        <v>1</v>
      </c>
      <c r="BB107" t="n">
        <v>0</v>
      </c>
      <c r="BC107" t="n">
        <v>0</v>
      </c>
      <c r="BD107" t="n">
        <v>0</v>
      </c>
      <c r="BE107" t="n">
        <v>0</v>
      </c>
      <c r="BF107" t="n">
        <v>0</v>
      </c>
      <c r="BG107" t="n">
        <v>0</v>
      </c>
      <c r="BH107" t="n">
        <v/>
      </c>
      <c r="BI107" t="inlineStr">
        <is>
          <t>&gt;Rp3.500.000</t>
        </is>
      </c>
      <c r="BJ107" t="n">
        <v>2</v>
      </c>
      <c r="BK107" t="n">
        <v>1</v>
      </c>
      <c r="BL107" t="n">
        <v>2</v>
      </c>
      <c r="BM107" t="n">
        <v>0</v>
      </c>
      <c r="BN107" t="inlineStr">
        <is>
          <t>Milik sendiri</t>
        </is>
      </c>
      <c r="BO107" t="inlineStr">
        <is>
          <t>Permanen (dinding bata dan semen)</t>
        </is>
      </c>
      <c r="BP107" t="n">
        <v>1</v>
      </c>
      <c r="BQ107" t="n">
        <v>0</v>
      </c>
      <c r="BR107" t="n">
        <v>0</v>
      </c>
      <c r="BS107" t="n">
        <v>0</v>
      </c>
      <c r="BT107" t="n">
        <v>0</v>
      </c>
      <c r="BU107" t="n">
        <v/>
      </c>
      <c r="BV107" t="inlineStr">
        <is>
          <t>Keramik/ubin</t>
        </is>
      </c>
      <c r="BW107" t="n">
        <v>0</v>
      </c>
      <c r="BX107" t="n">
        <v>0</v>
      </c>
      <c r="BY107" t="n">
        <v>1</v>
      </c>
      <c r="BZ107" t="n">
        <v>0</v>
      </c>
      <c r="CA107" t="n">
        <v>0</v>
      </c>
      <c r="CB107" t="n">
        <v/>
      </c>
      <c r="CC107" t="inlineStr">
        <is>
          <t>Genting</t>
        </is>
      </c>
      <c r="CD107" t="n">
        <v>0</v>
      </c>
      <c r="CE107" t="n">
        <v>0</v>
      </c>
      <c r="CF107" t="n">
        <v>0</v>
      </c>
      <c r="CG107" t="n">
        <v>0</v>
      </c>
      <c r="CH107" t="n">
        <v>0</v>
      </c>
      <c r="CI107" t="n">
        <v>1</v>
      </c>
      <c r="CJ107" t="n">
        <v>0</v>
      </c>
      <c r="CK107" t="n">
        <v/>
      </c>
      <c r="CL107" t="inlineStr">
        <is>
          <t>Ya</t>
        </is>
      </c>
      <c r="CM107" t="n">
        <v>2020</v>
      </c>
      <c r="CN107" t="inlineStr">
        <is>
          <t>Fixed-Dome (Kubah Tetap)</t>
        </is>
      </c>
      <c r="CO107" t="inlineStr">
        <is>
          <t>1 m³ (400 liter output gas, ±1 jam memasak/hari)</t>
        </is>
      </c>
      <c r="CP107" t="inlineStr">
        <is>
          <t>Anggota keluarga - laki-laki</t>
        </is>
      </c>
      <c r="CQ107" t="n">
        <v>0</v>
      </c>
      <c r="CR107" t="n">
        <v>0</v>
      </c>
      <c r="CS107" t="n">
        <v>0</v>
      </c>
      <c r="CT107" t="n">
        <v>0</v>
      </c>
      <c r="CU107" t="n">
        <v>1</v>
      </c>
      <c r="CV107" t="n">
        <v>0</v>
      </c>
      <c r="CW107" t="n">
        <v>0</v>
      </c>
      <c r="CX107" t="n">
        <v>0</v>
      </c>
      <c r="CY107" t="inlineStr">
        <is>
          <t>Anggota keluarga - laki-laki</t>
        </is>
      </c>
      <c r="CZ107" t="n">
        <v>1</v>
      </c>
      <c r="DA107" t="n">
        <v>0</v>
      </c>
      <c r="DB107" t="n">
        <v>0</v>
      </c>
      <c r="DC107" t="n">
        <v/>
      </c>
      <c r="DD107" t="inlineStr">
        <is>
          <t>Anggota keluarga - laki-laki</t>
        </is>
      </c>
      <c r="DE107" t="n">
        <v>1</v>
      </c>
      <c r="DF107" t="n">
        <v>0</v>
      </c>
      <c r="DG107" t="n">
        <v>0</v>
      </c>
      <c r="DH107" t="n">
        <v>0</v>
      </c>
      <c r="DI107" t="n">
        <v/>
      </c>
      <c r="DJ107" t="inlineStr">
        <is>
          <t>CPO atau pendamping</t>
        </is>
      </c>
      <c r="DK107" t="n">
        <v>0</v>
      </c>
      <c r="DL107" t="n">
        <v>0</v>
      </c>
      <c r="DM107" t="n">
        <v>1</v>
      </c>
      <c r="DN107" t="n">
        <v>0</v>
      </c>
      <c r="DO107" t="n">
        <v/>
      </c>
      <c r="DP107" t="inlineStr">
        <is>
          <t>Ya</t>
        </is>
      </c>
      <c r="DQ107" t="n">
        <v/>
      </c>
      <c r="DR107" t="n">
        <v/>
      </c>
      <c r="DS107" t="n">
        <v/>
      </c>
      <c r="DT107" t="n">
        <v/>
      </c>
      <c r="DU107" t="n">
        <v/>
      </c>
      <c r="DV107" t="n">
        <v/>
      </c>
      <c r="DW107" t="n">
        <v/>
      </c>
      <c r="DX107" t="n">
        <v/>
      </c>
      <c r="DY107" t="n">
        <v/>
      </c>
      <c r="DZ107" t="n">
        <v/>
      </c>
      <c r="EA107" t="n">
        <v/>
      </c>
      <c r="EB107" t="n">
        <v/>
      </c>
      <c r="EC107" t="n">
        <v/>
      </c>
      <c r="ED107" t="n">
        <v/>
      </c>
      <c r="EE107" t="n">
        <v/>
      </c>
      <c r="EF107" t="n">
        <v/>
      </c>
      <c r="EG107" t="n">
        <v/>
      </c>
      <c r="EH107" t="n">
        <v/>
      </c>
      <c r="EI107" t="inlineStr">
        <is>
          <t>Tidak ada masalah</t>
        </is>
      </c>
      <c r="EJ107" t="n">
        <v>0</v>
      </c>
      <c r="EK107" t="n">
        <v>0</v>
      </c>
      <c r="EL107" t="n">
        <v>0</v>
      </c>
      <c r="EM107" t="n">
        <v>1</v>
      </c>
      <c r="EN107" t="n">
        <v>0</v>
      </c>
      <c r="EO107" t="n">
        <v/>
      </c>
      <c r="EP107" t="inlineStr">
        <is>
          <t>Ya, sangat jelas dan mudah diikuti</t>
        </is>
      </c>
      <c r="EQ107" t="inlineStr">
        <is>
          <t>Pelatihan</t>
        </is>
      </c>
      <c r="ER107" t="inlineStr">
        <is>
          <t>CPO atau pendamping</t>
        </is>
      </c>
      <c r="ES107" t="n">
        <v>1</v>
      </c>
      <c r="ET107" t="n">
        <v>0</v>
      </c>
      <c r="EU107" t="n">
        <v>0</v>
      </c>
      <c r="EV107" t="n">
        <v>0</v>
      </c>
      <c r="EW107" t="n">
        <v/>
      </c>
      <c r="EX107" t="inlineStr">
        <is>
          <t>Anggota keluarga - Laki-laki</t>
        </is>
      </c>
      <c r="EY107" t="n">
        <v>1</v>
      </c>
      <c r="EZ107" t="n">
        <v>0</v>
      </c>
      <c r="FA107" t="n">
        <v>0</v>
      </c>
      <c r="FB107" t="n">
        <v/>
      </c>
      <c r="FC107" t="inlineStr">
        <is>
          <t>Setiap minggu</t>
        </is>
      </c>
      <c r="FD107" t="n">
        <v/>
      </c>
      <c r="FE107" t="inlineStr">
        <is>
          <t>Mengetahui</t>
        </is>
      </c>
      <c r="FF107" t="inlineStr">
        <is>
          <t>Sering (setiap minggu)</t>
        </is>
      </c>
      <c r="FG107" t="inlineStr">
        <is>
          <t>Mengetahui</t>
        </is>
      </c>
      <c r="FH107" t="inlineStr">
        <is>
          <t>Sering (setiap minggu)</t>
        </is>
      </c>
      <c r="FI107" t="inlineStr">
        <is>
          <t>Mengetahui</t>
        </is>
      </c>
      <c r="FJ107" t="inlineStr">
        <is>
          <t>Sering (setiap minggu)</t>
        </is>
      </c>
      <c r="FK107" t="inlineStr">
        <is>
          <t>Mengetahui</t>
        </is>
      </c>
      <c r="FL107" t="inlineStr">
        <is>
          <t>Selalu (setiap hari)</t>
        </is>
      </c>
      <c r="FM107" t="inlineStr">
        <is>
          <t>Mengetahui</t>
        </is>
      </c>
      <c r="FN107" t="inlineStr">
        <is>
          <t>Sering (setiap minggu)</t>
        </is>
      </c>
      <c r="FO107" t="inlineStr">
        <is>
          <t>Mengetahui</t>
        </is>
      </c>
      <c r="FP107" t="inlineStr">
        <is>
          <t>Sering (setiap minggu)</t>
        </is>
      </c>
      <c r="FQ107" t="inlineStr">
        <is>
          <t>Mengetahui</t>
        </is>
      </c>
      <c r="FR107" t="inlineStr">
        <is>
          <t>Ya</t>
        </is>
      </c>
      <c r="FS107" t="inlineStr">
        <is>
          <t>Mengetahui</t>
        </is>
      </c>
      <c r="FT107" t="inlineStr">
        <is>
          <t>Ya, selalu</t>
        </is>
      </c>
      <c r="FU107" t="inlineStr">
        <is>
          <t>Laki-laki dewasa</t>
        </is>
      </c>
      <c r="FV107" t="n">
        <v>1</v>
      </c>
      <c r="FW107" t="n">
        <v>0</v>
      </c>
      <c r="FX107" t="n">
        <v>0</v>
      </c>
      <c r="FY107" t="n">
        <v>0</v>
      </c>
      <c r="FZ107" t="inlineStr">
        <is>
          <t>Memahami</t>
        </is>
      </c>
      <c r="GA107" t="inlineStr">
        <is>
          <t>CPO</t>
        </is>
      </c>
      <c r="GB107" t="n">
        <v>1</v>
      </c>
      <c r="GC107" t="n">
        <v>0</v>
      </c>
      <c r="GD107" t="n">
        <v>0</v>
      </c>
      <c r="GE107" t="n">
        <v>0</v>
      </c>
      <c r="GF107" t="n">
        <v/>
      </c>
      <c r="GG107" t="inlineStr">
        <is>
          <t>Sering</t>
        </is>
      </c>
      <c r="GH107" t="inlineStr">
        <is>
          <t>Ya</t>
        </is>
      </c>
      <c r="GI107" t="inlineStr">
        <is>
          <t>Tetangga</t>
        </is>
      </c>
      <c r="GJ107" t="n">
        <v>1</v>
      </c>
      <c r="GK107" t="n">
        <v>0</v>
      </c>
      <c r="GL107" t="n">
        <v>0</v>
      </c>
      <c r="GM107" t="n">
        <v>0</v>
      </c>
      <c r="GN107" t="n">
        <v/>
      </c>
      <c r="GO107" t="n">
        <v>9</v>
      </c>
      <c r="GP107" t="inlineStr">
        <is>
          <t>Sebagian</t>
        </is>
      </c>
      <c r="GQ107" t="inlineStr">
        <is>
          <t>LPG</t>
        </is>
      </c>
      <c r="GR107" t="n">
        <v>1</v>
      </c>
      <c r="GS107" t="n">
        <v>0</v>
      </c>
      <c r="GT107" t="n">
        <v>0</v>
      </c>
      <c r="GU107" t="n">
        <v>0</v>
      </c>
      <c r="GV107" t="n">
        <v>0</v>
      </c>
      <c r="GW107" t="n">
        <v>0</v>
      </c>
      <c r="GX107" t="n">
        <v>0</v>
      </c>
      <c r="GY107" t="n">
        <v/>
      </c>
      <c r="GZ107" t="inlineStr">
        <is>
          <t>Tidak</t>
        </is>
      </c>
      <c r="HA107" t="n">
        <v/>
      </c>
      <c r="HB107" t="n">
        <v/>
      </c>
      <c r="HC107" t="n">
        <v/>
      </c>
      <c r="HD107" t="n">
        <v/>
      </c>
      <c r="HE107" t="n">
        <v/>
      </c>
      <c r="HF107" t="n">
        <v/>
      </c>
      <c r="HG107" t="n">
        <v/>
      </c>
      <c r="HH107" t="n">
        <v/>
      </c>
      <c r="HI107" t="n">
        <v/>
      </c>
      <c r="HJ107" t="n">
        <v/>
      </c>
      <c r="HK107" t="n">
        <v/>
      </c>
      <c r="HL107" t="n">
        <v/>
      </c>
      <c r="HM107" t="n">
        <v/>
      </c>
      <c r="HN107" t="n">
        <v/>
      </c>
      <c r="HO107" t="n">
        <v/>
      </c>
      <c r="HP107" t="n">
        <v/>
      </c>
      <c r="HQ107" t="n">
        <v/>
      </c>
      <c r="HR107" t="n">
        <v/>
      </c>
      <c r="HS107" t="n">
        <v/>
      </c>
      <c r="HT107" t="n">
        <v/>
      </c>
      <c r="HU107" t="n">
        <v/>
      </c>
      <c r="HV107" t="n">
        <v/>
      </c>
      <c r="HW107" t="n">
        <v/>
      </c>
      <c r="HX107" t="n">
        <v/>
      </c>
      <c r="HY107" t="n">
        <v/>
      </c>
      <c r="HZ107" t="n">
        <v/>
      </c>
      <c r="IA107" t="n">
        <v>3</v>
      </c>
      <c r="IB107" t="n">
        <v>20000</v>
      </c>
      <c r="IC107" t="n">
        <v/>
      </c>
      <c r="ID107" t="n">
        <v/>
      </c>
      <c r="IE107" t="n">
        <v/>
      </c>
      <c r="IF107" t="n">
        <v/>
      </c>
      <c r="IG107" t="n">
        <v/>
      </c>
      <c r="IH107" t="n">
        <v/>
      </c>
      <c r="II107" t="n">
        <v/>
      </c>
      <c r="IJ107" t="n">
        <v/>
      </c>
      <c r="IK107" t="inlineStr">
        <is>
          <t>15-30 kg</t>
        </is>
      </c>
      <c r="IL107" t="inlineStr">
        <is>
          <t>&lt;1 jam</t>
        </is>
      </c>
      <c r="IM107" t="inlineStr">
        <is>
          <t>Tidak</t>
        </is>
      </c>
      <c r="IN107" t="inlineStr">
        <is>
          <t>Tidak</t>
        </is>
      </c>
      <c r="IO107" t="inlineStr">
        <is>
          <t>Jauh lebih bersih</t>
        </is>
      </c>
      <c r="IP107" t="n">
        <v/>
      </c>
      <c r="IQ107" t="inlineStr">
        <is>
          <t>Tidak pernah</t>
        </is>
      </c>
      <c r="IR107" t="n">
        <v/>
      </c>
      <c r="IS107" t="n">
        <v/>
      </c>
      <c r="IT107" t="n">
        <v/>
      </c>
      <c r="IU107" t="n">
        <v/>
      </c>
      <c r="IV107" t="n">
        <v/>
      </c>
      <c r="IW107" t="n">
        <v/>
      </c>
      <c r="IX107" t="n">
        <v/>
      </c>
      <c r="IY107" t="n">
        <v/>
      </c>
      <c r="IZ107" t="inlineStr">
        <is>
          <t>Tidak pernah</t>
        </is>
      </c>
      <c r="JA107" t="n">
        <v/>
      </c>
      <c r="JB107" t="n">
        <v/>
      </c>
      <c r="JC107" t="n">
        <v/>
      </c>
      <c r="JD107" t="n">
        <v/>
      </c>
      <c r="JE107" t="n">
        <v/>
      </c>
      <c r="JF107" t="n">
        <v/>
      </c>
      <c r="JG107" t="n">
        <v/>
      </c>
      <c r="JH107" t="n">
        <v/>
      </c>
      <c r="JI107" t="inlineStr">
        <is>
          <t>Tidak pernah</t>
        </is>
      </c>
      <c r="JJ107" t="n">
        <v/>
      </c>
      <c r="JK107" t="n">
        <v/>
      </c>
      <c r="JL107" t="n">
        <v/>
      </c>
      <c r="JM107" t="n">
        <v/>
      </c>
      <c r="JN107" t="n">
        <v/>
      </c>
      <c r="JO107" t="n">
        <v/>
      </c>
      <c r="JP107" t="n">
        <v/>
      </c>
      <c r="JQ107" t="n">
        <v/>
      </c>
      <c r="JR107" t="inlineStr">
        <is>
          <t>Tidak pernah</t>
        </is>
      </c>
      <c r="JS107" t="n">
        <v/>
      </c>
      <c r="JT107" t="n">
        <v/>
      </c>
      <c r="JU107" t="n">
        <v/>
      </c>
      <c r="JV107" t="n">
        <v/>
      </c>
      <c r="JW107" t="n">
        <v/>
      </c>
      <c r="JX107" t="n">
        <v/>
      </c>
      <c r="JY107" t="n">
        <v/>
      </c>
      <c r="JZ107" t="n">
        <v/>
      </c>
      <c r="KA107" t="inlineStr">
        <is>
          <t>Tidak pernah</t>
        </is>
      </c>
      <c r="KB107" t="n">
        <v/>
      </c>
      <c r="KC107" t="n">
        <v/>
      </c>
      <c r="KD107" t="n">
        <v/>
      </c>
      <c r="KE107" t="n">
        <v/>
      </c>
      <c r="KF107" t="n">
        <v/>
      </c>
      <c r="KG107" t="n">
        <v/>
      </c>
      <c r="KH107" t="n">
        <v/>
      </c>
      <c r="KI107" t="n">
        <v/>
      </c>
      <c r="KJ107" t="inlineStr">
        <is>
          <t>Tidak pernah</t>
        </is>
      </c>
      <c r="KK107" t="n">
        <v/>
      </c>
      <c r="KL107" t="n">
        <v/>
      </c>
      <c r="KM107" t="n">
        <v/>
      </c>
      <c r="KN107" t="n">
        <v/>
      </c>
      <c r="KO107" t="n">
        <v/>
      </c>
      <c r="KP107" t="n">
        <v/>
      </c>
      <c r="KQ107" t="n">
        <v/>
      </c>
      <c r="KR107" t="n">
        <v/>
      </c>
      <c r="KS107" t="inlineStr">
        <is>
          <t>Cukup membaik</t>
        </is>
      </c>
      <c r="KT107" t="inlineStr">
        <is>
          <t>0-1 kali</t>
        </is>
      </c>
      <c r="KU107" t="inlineStr">
        <is>
          <t>0-1 kali</t>
        </is>
      </c>
      <c r="KV107" t="inlineStr">
        <is>
          <t>Anak-anak (0-18 tahun)</t>
        </is>
      </c>
      <c r="KW107" t="n">
        <v>0</v>
      </c>
      <c r="KX107" t="n">
        <v>0</v>
      </c>
      <c r="KY107" t="n">
        <v>1</v>
      </c>
      <c r="KZ107" t="n">
        <v>0</v>
      </c>
      <c r="LA107" t="inlineStr">
        <is>
          <t>Jauh lebih baik</t>
        </is>
      </c>
      <c r="LB107" t="inlineStr">
        <is>
          <t>Jauh lebih baik</t>
        </is>
      </c>
      <c r="LC107" t="n">
        <v>0</v>
      </c>
      <c r="LD107" t="n">
        <v>1</v>
      </c>
      <c r="LE107" t="n">
        <v>0</v>
      </c>
      <c r="LF107" t="n">
        <v>7</v>
      </c>
      <c r="LG107" t="inlineStr">
        <is>
          <t>Ya</t>
        </is>
      </c>
      <c r="LH107" t="n">
        <v>100000</v>
      </c>
      <c r="LI107" t="n">
        <v/>
      </c>
      <c r="LJ107" t="inlineStr">
        <is>
          <t>Kebutuhan rumah tangga</t>
        </is>
      </c>
      <c r="LK107" t="n">
        <v>0</v>
      </c>
      <c r="LL107" t="n">
        <v>0</v>
      </c>
      <c r="LM107" t="n">
        <v>0</v>
      </c>
      <c r="LN107" t="n">
        <v>0</v>
      </c>
      <c r="LO107" t="n">
        <v>1</v>
      </c>
      <c r="LP107" t="n">
        <v>0</v>
      </c>
      <c r="LQ107" t="n">
        <v>0</v>
      </c>
      <c r="LR107" t="n">
        <v/>
      </c>
      <c r="LS107" t="n">
        <v>10</v>
      </c>
      <c r="LT107" t="n">
        <v>10</v>
      </c>
      <c r="LU107" t="n">
        <v>0</v>
      </c>
      <c r="LV107" t="n">
        <v>10</v>
      </c>
      <c r="LW107" t="n">
        <v>10</v>
      </c>
      <c r="LX107" t="n">
        <v>0</v>
      </c>
      <c r="LY107" t="n">
        <v>15</v>
      </c>
      <c r="LZ107" t="n">
        <v>15</v>
      </c>
      <c r="MA107" t="n">
        <v>0</v>
      </c>
      <c r="MB107" t="inlineStr">
        <is>
          <t>Ya</t>
        </is>
      </c>
      <c r="MC107" t="n">
        <v>0</v>
      </c>
      <c r="MD107" t="n">
        <v>25</v>
      </c>
      <c r="ME107" t="n">
        <v>0</v>
      </c>
      <c r="MF107" t="n">
        <v>25</v>
      </c>
      <c r="MG107" t="n">
        <v>0</v>
      </c>
      <c r="MH107" t="n">
        <v>0</v>
      </c>
      <c r="MI107" t="inlineStr">
        <is>
          <t>Istirahat</t>
        </is>
      </c>
      <c r="MJ107" t="n">
        <v>0</v>
      </c>
      <c r="MK107" t="n">
        <v>0</v>
      </c>
      <c r="ML107" t="n">
        <v>1</v>
      </c>
      <c r="MM107" t="n">
        <v>0</v>
      </c>
      <c r="MN107" t="n">
        <v>0</v>
      </c>
      <c r="MO107" t="n">
        <v>0</v>
      </c>
      <c r="MP107" t="n">
        <v/>
      </c>
      <c r="MQ107" t="n">
        <v/>
      </c>
      <c r="MR107" t="inlineStr">
        <is>
          <t>Istirahat</t>
        </is>
      </c>
      <c r="MS107" t="n">
        <v/>
      </c>
      <c r="MT107" t="inlineStr">
        <is>
          <t>Istirahat</t>
        </is>
      </c>
      <c r="MU107" t="inlineStr">
        <is>
          <t>Tidak</t>
        </is>
      </c>
      <c r="MV107" t="n">
        <v/>
      </c>
      <c r="MW107" t="n">
        <v/>
      </c>
      <c r="MX107" t="n">
        <v/>
      </c>
      <c r="MY107" t="n">
        <v/>
      </c>
      <c r="MZ107" t="n">
        <v/>
      </c>
      <c r="NA107" t="n">
        <v/>
      </c>
      <c r="NB107" t="n">
        <v/>
      </c>
      <c r="NC107" t="n">
        <v/>
      </c>
      <c r="ND107" t="n">
        <v/>
      </c>
      <c r="NE107" t="n">
        <v/>
      </c>
      <c r="NF107" t="n">
        <v/>
      </c>
      <c r="NG107" t="n">
        <v/>
      </c>
      <c r="NH107" t="n">
        <v/>
      </c>
      <c r="NI107" t="n">
        <v/>
      </c>
      <c r="NJ107" t="n">
        <v/>
      </c>
      <c r="NK107" t="n">
        <v/>
      </c>
      <c r="NL107" t="inlineStr">
        <is>
          <t>Ya</t>
        </is>
      </c>
      <c r="NM107" t="inlineStr">
        <is>
          <t>Kombinasi dana mandiri dan dana hibah</t>
        </is>
      </c>
      <c r="NN107" t="inlineStr">
        <is>
          <t>1.000.001-3.000.000</t>
        </is>
      </c>
      <c r="NO107" t="inlineStr">
        <is>
          <t>Yayasan Rumah Energi atau BIRU</t>
        </is>
      </c>
      <c r="NP107" t="n">
        <v/>
      </c>
      <c r="NQ107" t="n">
        <v/>
      </c>
      <c r="NR107" t="n">
        <v/>
      </c>
      <c r="NS107" t="n">
        <v/>
      </c>
      <c r="NT107" t="n">
        <v/>
      </c>
      <c r="NU107" t="n">
        <v/>
      </c>
      <c r="NV107" t="inlineStr">
        <is>
          <t>Anggota keluarga - Laki-laki dewasa</t>
        </is>
      </c>
      <c r="NW107" t="n">
        <v/>
      </c>
      <c r="NX107" t="inlineStr">
        <is>
          <t>Sedikit meningkat</t>
        </is>
      </c>
      <c r="NY107" t="n">
        <v>90</v>
      </c>
      <c r="NZ107" t="n">
        <v>30</v>
      </c>
      <c r="OA107" t="n">
        <v>0</v>
      </c>
      <c r="OB107" t="n">
        <v>10</v>
      </c>
      <c r="OC107" t="n">
        <v>10</v>
      </c>
      <c r="OD107" t="n">
        <v>0</v>
      </c>
      <c r="OE107" t="inlineStr">
        <is>
          <t>Lebih baik</t>
        </is>
      </c>
      <c r="OF107" t="inlineStr">
        <is>
          <t>Lebih baik (beda waktu memasak 5-30 menit, ATAU tidak lagi ada rasa/bau makanan yang berubah, ATAU alasan lainnya)</t>
        </is>
      </c>
      <c r="OG107" t="inlineStr">
        <is>
          <t>Ya</t>
        </is>
      </c>
      <c r="OH107" t="n">
        <v>0</v>
      </c>
      <c r="OI107" t="n">
        <v>3</v>
      </c>
      <c r="OJ107" t="n">
        <v>0</v>
      </c>
      <c r="OK107" t="n">
        <v>0</v>
      </c>
      <c r="OL107" t="n">
        <v>0</v>
      </c>
      <c r="OM107" t="n">
        <v>0</v>
      </c>
      <c r="ON107" t="n">
        <v>10</v>
      </c>
      <c r="OO107" t="n">
        <v>0</v>
      </c>
      <c r="OP107" t="inlineStr">
        <is>
          <t>Ayam Unggas lainnya</t>
        </is>
      </c>
      <c r="OQ107" t="n">
        <v>0</v>
      </c>
      <c r="OR107" t="n">
        <v>0</v>
      </c>
      <c r="OS107" t="n">
        <v>0</v>
      </c>
      <c r="OT107" t="n">
        <v>0</v>
      </c>
      <c r="OU107" t="n">
        <v>0</v>
      </c>
      <c r="OV107" t="n">
        <v>0</v>
      </c>
      <c r="OW107" t="n">
        <v>1</v>
      </c>
      <c r="OX107" t="n">
        <v>1</v>
      </c>
      <c r="OY107" t="n">
        <v>0</v>
      </c>
      <c r="OZ107" t="inlineStr">
        <is>
          <t>Sapi perah</t>
        </is>
      </c>
      <c r="PA107" t="n">
        <v>0</v>
      </c>
      <c r="PB107" t="n">
        <v>1</v>
      </c>
      <c r="PC107" t="n">
        <v>0</v>
      </c>
      <c r="PD107" t="n">
        <v>0</v>
      </c>
      <c r="PE107" t="n">
        <v>0</v>
      </c>
      <c r="PF107" t="n">
        <v>0</v>
      </c>
      <c r="PG107" t="n">
        <v>0</v>
      </c>
      <c r="PH107" t="n">
        <v>0</v>
      </c>
      <c r="PI107" t="n">
        <v>0</v>
      </c>
      <c r="PJ107" t="inlineStr">
        <is>
          <t>Sapi perah</t>
        </is>
      </c>
      <c r="PK107" t="n">
        <v>0</v>
      </c>
      <c r="PL107" t="n">
        <v>1</v>
      </c>
      <c r="PM107" t="n">
        <v>0</v>
      </c>
      <c r="PN107" t="n">
        <v>0</v>
      </c>
      <c r="PO107" t="n">
        <v>0</v>
      </c>
      <c r="PP107" t="n">
        <v>0</v>
      </c>
      <c r="PQ107" t="n">
        <v>0</v>
      </c>
      <c r="PR107" t="n">
        <v>0</v>
      </c>
      <c r="PS107" t="n">
        <v>0</v>
      </c>
      <c r="PT107" t="n">
        <v/>
      </c>
      <c r="PU107" t="n">
        <v/>
      </c>
      <c r="PV107" t="n">
        <v/>
      </c>
      <c r="PW107" t="n">
        <v/>
      </c>
      <c r="PX107" t="n">
        <v/>
      </c>
      <c r="PY107" t="n">
        <v/>
      </c>
      <c r="PZ107" t="n">
        <v/>
      </c>
      <c r="QA107" t="n">
        <v/>
      </c>
      <c r="QB107" t="n">
        <v/>
      </c>
      <c r="QC107" t="n">
        <v/>
      </c>
      <c r="QD107" t="n">
        <v/>
      </c>
      <c r="QE107" t="n">
        <v/>
      </c>
      <c r="QF107" t="n">
        <v/>
      </c>
      <c r="QG107" t="n">
        <v/>
      </c>
      <c r="QH107" t="n">
        <v/>
      </c>
      <c r="QI107" t="n">
        <v/>
      </c>
      <c r="QJ107" t="n">
        <v/>
      </c>
      <c r="QK107" t="n">
        <v/>
      </c>
      <c r="QL107" t="n">
        <v/>
      </c>
      <c r="QM107" t="n">
        <v/>
      </c>
      <c r="QN107" t="n">
        <v/>
      </c>
      <c r="QO107" t="n">
        <v/>
      </c>
      <c r="QP107" t="n">
        <v/>
      </c>
      <c r="QQ107" t="n">
        <v/>
      </c>
      <c r="QR107" t="n">
        <v/>
      </c>
      <c r="QS107" t="n">
        <v/>
      </c>
      <c r="QT107" t="n">
        <v/>
      </c>
      <c r="QU107" t="n">
        <v/>
      </c>
      <c r="QV107" t="n">
        <v/>
      </c>
      <c r="QW107" t="n">
        <v/>
      </c>
      <c r="QX107" t="n">
        <v/>
      </c>
      <c r="QY107" t="n">
        <v/>
      </c>
      <c r="QZ107" t="n">
        <v/>
      </c>
      <c r="RA107" t="n">
        <v/>
      </c>
      <c r="RB107" t="n">
        <v/>
      </c>
      <c r="RC107" t="n">
        <v/>
      </c>
      <c r="RD107" t="n">
        <v/>
      </c>
      <c r="RE107" t="n">
        <v/>
      </c>
      <c r="RF107" t="n">
        <v/>
      </c>
      <c r="RG107" t="n">
        <v/>
      </c>
      <c r="RH107" t="n">
        <v/>
      </c>
      <c r="RI107" t="n">
        <v/>
      </c>
      <c r="RJ107" t="n">
        <v/>
      </c>
      <c r="RK107" t="n">
        <v/>
      </c>
      <c r="RL107" t="n">
        <v/>
      </c>
      <c r="RM107" t="n">
        <v/>
      </c>
      <c r="RN107" t="n">
        <v/>
      </c>
      <c r="RO107" t="n">
        <v/>
      </c>
      <c r="RP107" t="n">
        <v/>
      </c>
      <c r="RQ107" t="n">
        <v/>
      </c>
      <c r="RR107" t="n">
        <v/>
      </c>
      <c r="RS107" t="n">
        <v/>
      </c>
      <c r="RT107" t="n">
        <v/>
      </c>
      <c r="RU107" t="n">
        <v/>
      </c>
      <c r="RV107" t="n">
        <v/>
      </c>
      <c r="RW107" t="n">
        <v/>
      </c>
      <c r="RX107" t="n">
        <v/>
      </c>
      <c r="RY107" t="n">
        <v/>
      </c>
      <c r="RZ107" t="n">
        <v/>
      </c>
      <c r="SA107" t="n">
        <v/>
      </c>
      <c r="SB107" t="n">
        <v/>
      </c>
      <c r="SC107" t="inlineStr">
        <is>
          <t>1-Disebarkan ke lahan terbuka</t>
        </is>
      </c>
      <c r="SD107" t="n">
        <v>0</v>
      </c>
      <c r="SE107" t="n">
        <v>0</v>
      </c>
      <c r="SF107" t="n">
        <v>0</v>
      </c>
      <c r="SG107" t="n">
        <v>0</v>
      </c>
      <c r="SH107" t="n">
        <v>0</v>
      </c>
      <c r="SI107" t="n">
        <v>1</v>
      </c>
      <c r="SJ107" t="n">
        <v>0</v>
      </c>
      <c r="SK107" t="n">
        <v>0</v>
      </c>
      <c r="SL107" t="n">
        <v>0</v>
      </c>
      <c r="SM107" t="n">
        <v/>
      </c>
      <c r="SN107" t="inlineStr">
        <is>
          <t>1-Disebarkan ke lahan terbuka</t>
        </is>
      </c>
      <c r="SO107" t="n">
        <v>0</v>
      </c>
      <c r="SP107" t="n">
        <v>0</v>
      </c>
      <c r="SQ107" t="n">
        <v>0</v>
      </c>
      <c r="SR107" t="n">
        <v>0</v>
      </c>
      <c r="SS107" t="n">
        <v>0</v>
      </c>
      <c r="ST107" t="n">
        <v>1</v>
      </c>
      <c r="SU107" t="n">
        <v>0</v>
      </c>
      <c r="SV107" t="n">
        <v>0</v>
      </c>
      <c r="SW107" t="n">
        <v>0</v>
      </c>
      <c r="SX107" t="n">
        <v/>
      </c>
      <c r="SY107" t="n">
        <v/>
      </c>
      <c r="SZ107" t="n">
        <v/>
      </c>
      <c r="TA107" t="n">
        <v/>
      </c>
      <c r="TB107" t="n">
        <v/>
      </c>
      <c r="TC107" t="n">
        <v/>
      </c>
      <c r="TD107" t="n">
        <v/>
      </c>
      <c r="TE107" t="n">
        <v>10</v>
      </c>
      <c r="TF107" t="n">
        <v>1</v>
      </c>
      <c r="TG107" t="n">
        <v/>
      </c>
      <c r="TH107" t="n">
        <v/>
      </c>
      <c r="TI107" t="n">
        <v/>
      </c>
      <c r="TJ107" t="n">
        <v/>
      </c>
      <c r="TK107" t="n">
        <v/>
      </c>
      <c r="TL107" t="n">
        <v/>
      </c>
      <c r="TM107" t="n">
        <v/>
      </c>
      <c r="TN107" t="n">
        <v/>
      </c>
      <c r="TO107" t="n">
        <v/>
      </c>
      <c r="TP107" t="n">
        <v/>
      </c>
      <c r="TQ107" t="n">
        <v/>
      </c>
      <c r="TR107" t="n">
        <v/>
      </c>
      <c r="TS107" t="n">
        <v/>
      </c>
      <c r="TT107" t="n">
        <v/>
      </c>
      <c r="TU107" t="n">
        <v/>
      </c>
      <c r="TV107" t="n">
        <v/>
      </c>
      <c r="TW107" t="n">
        <v/>
      </c>
      <c r="TX107" t="n">
        <v/>
      </c>
      <c r="TY107" t="n">
        <v/>
      </c>
      <c r="TZ107" t="n">
        <v/>
      </c>
      <c r="UA107" t="n">
        <v/>
      </c>
      <c r="UB107" t="n">
        <v/>
      </c>
      <c r="UC107" t="n">
        <v/>
      </c>
      <c r="UD107" t="n">
        <v/>
      </c>
      <c r="UE107" t="n">
        <v/>
      </c>
      <c r="UF107" t="n">
        <v/>
      </c>
      <c r="UG107" t="n">
        <v/>
      </c>
      <c r="UH107" t="n">
        <v/>
      </c>
      <c r="UI107" t="n">
        <v/>
      </c>
      <c r="UJ107" t="n">
        <v/>
      </c>
      <c r="UK107" t="n">
        <v/>
      </c>
      <c r="UL107" t="n">
        <v/>
      </c>
      <c r="UM107" t="n">
        <v/>
      </c>
      <c r="UN107" t="n">
        <v/>
      </c>
      <c r="UO107" t="n">
        <v/>
      </c>
      <c r="UP107" t="n">
        <v/>
      </c>
      <c r="UQ107" t="n">
        <v/>
      </c>
      <c r="UR107" t="n">
        <v/>
      </c>
      <c r="US107" t="n">
        <v/>
      </c>
      <c r="UT107" t="n">
        <v/>
      </c>
      <c r="UU107" t="n">
        <v/>
      </c>
      <c r="UV107" t="inlineStr">
        <is>
          <t>Pemberian pakan di kandang</t>
        </is>
      </c>
      <c r="UW107" t="n">
        <v/>
      </c>
      <c r="UX107" t="n">
        <v/>
      </c>
      <c r="UY107" t="n">
        <v/>
      </c>
      <c r="UZ107" t="n">
        <v/>
      </c>
      <c r="VA107" t="inlineStr">
        <is>
          <t>Penggembalaan semi-terbuka</t>
        </is>
      </c>
      <c r="VB107" t="n">
        <v/>
      </c>
      <c r="VC107" t="n">
        <v/>
      </c>
      <c r="VD107" t="inlineStr">
        <is>
          <t>Cukup teratur (setiap minggu)</t>
        </is>
      </c>
      <c r="VE107" t="n">
        <v/>
      </c>
      <c r="VF107" t="n">
        <v/>
      </c>
      <c r="VG107" t="n">
        <v/>
      </c>
      <c r="VH107" t="n">
        <v/>
      </c>
      <c r="VI107" t="inlineStr">
        <is>
          <t>Sangat jarang (&gt;1 bulan sekali)</t>
        </is>
      </c>
      <c r="VJ107" t="n">
        <v/>
      </c>
      <c r="VK107" t="n">
        <v/>
      </c>
      <c r="VL107" t="inlineStr">
        <is>
          <t>Sering (1 kali sehari)</t>
        </is>
      </c>
      <c r="VM107" t="n">
        <v/>
      </c>
      <c r="VN107" t="n">
        <v/>
      </c>
      <c r="VO107" t="n">
        <v/>
      </c>
      <c r="VP107" t="n">
        <v/>
      </c>
      <c r="VQ107" t="inlineStr">
        <is>
          <t>Cukup (2-6 hari sekali)</t>
        </is>
      </c>
      <c r="VR107" t="n">
        <v/>
      </c>
      <c r="VS107" t="n">
        <v/>
      </c>
      <c r="VT107" t="n">
        <v/>
      </c>
      <c r="VU107" t="n">
        <v/>
      </c>
      <c r="VV107" t="n">
        <v/>
      </c>
      <c r="VW107" t="n">
        <v/>
      </c>
      <c r="VX107" t="n">
        <v/>
      </c>
      <c r="VY107" t="n">
        <v/>
      </c>
      <c r="VZ107" t="n">
        <v/>
      </c>
      <c r="WA107" t="n">
        <v/>
      </c>
      <c r="WB107" t="n">
        <v/>
      </c>
      <c r="WC107" t="n">
        <v/>
      </c>
      <c r="WD107" t="n">
        <v/>
      </c>
      <c r="WE107" t="n">
        <v/>
      </c>
      <c r="WF107" t="inlineStr">
        <is>
          <t>3-Disimpan terbuka (dry lot)</t>
        </is>
      </c>
      <c r="WG107" t="n">
        <v>0</v>
      </c>
      <c r="WH107" t="n">
        <v>0</v>
      </c>
      <c r="WI107" t="n">
        <v>0</v>
      </c>
      <c r="WJ107" t="n">
        <v>0</v>
      </c>
      <c r="WK107" t="n">
        <v>0</v>
      </c>
      <c r="WL107" t="n">
        <v>0</v>
      </c>
      <c r="WM107" t="n">
        <v>1</v>
      </c>
      <c r="WN107" t="n">
        <v>0</v>
      </c>
      <c r="WO107" t="n">
        <v>0</v>
      </c>
      <c r="WP107" t="n">
        <v>0</v>
      </c>
      <c r="WQ107" t="n">
        <v>0</v>
      </c>
      <c r="WR107" t="n">
        <v>0</v>
      </c>
      <c r="WS107" t="n">
        <v/>
      </c>
      <c r="WT107" t="n">
        <v/>
      </c>
      <c r="WU107" t="n">
        <v/>
      </c>
      <c r="WV107" t="n">
        <v/>
      </c>
      <c r="WW107" t="n">
        <v/>
      </c>
      <c r="WX107" t="n">
        <v/>
      </c>
      <c r="WY107" t="n">
        <v/>
      </c>
      <c r="WZ107" t="n">
        <v/>
      </c>
      <c r="XA107" t="n">
        <v/>
      </c>
      <c r="XB107" t="n">
        <v/>
      </c>
      <c r="XC107" t="n">
        <v/>
      </c>
      <c r="XD107" t="n">
        <v/>
      </c>
      <c r="XE107" t="n">
        <v/>
      </c>
      <c r="XF107" t="n">
        <v/>
      </c>
      <c r="XG107" t="n">
        <v/>
      </c>
      <c r="XH107" t="n">
        <v/>
      </c>
      <c r="XI107" t="n">
        <v/>
      </c>
      <c r="XJ107" t="n">
        <v/>
      </c>
      <c r="XK107" t="n">
        <v/>
      </c>
      <c r="XL107" t="n">
        <v/>
      </c>
      <c r="XM107" t="n">
        <v/>
      </c>
      <c r="XN107" t="n">
        <v/>
      </c>
      <c r="XO107" t="n">
        <v/>
      </c>
      <c r="XP107" t="n">
        <v/>
      </c>
      <c r="XQ107" t="n">
        <v/>
      </c>
      <c r="XR107" t="n">
        <v/>
      </c>
      <c r="XS107" t="n">
        <v/>
      </c>
      <c r="XT107" t="n">
        <v/>
      </c>
      <c r="XU107" t="n">
        <v/>
      </c>
      <c r="XV107" t="n">
        <v/>
      </c>
      <c r="XW107" t="n">
        <v/>
      </c>
      <c r="XX107" t="n">
        <v/>
      </c>
      <c r="XY107" t="n">
        <v/>
      </c>
      <c r="XZ107" t="n">
        <v/>
      </c>
      <c r="YA107" t="n">
        <v/>
      </c>
      <c r="YB107" t="n">
        <v/>
      </c>
      <c r="YC107" t="n">
        <v/>
      </c>
      <c r="YD107" t="n">
        <v/>
      </c>
      <c r="YE107" t="n">
        <v/>
      </c>
      <c r="YF107" t="n">
        <v/>
      </c>
      <c r="YG107" t="n">
        <v/>
      </c>
      <c r="YH107" t="n">
        <v/>
      </c>
      <c r="YI107" t="n">
        <v/>
      </c>
      <c r="YJ107" t="n">
        <v/>
      </c>
      <c r="YK107" t="n">
        <v/>
      </c>
      <c r="YL107" t="n">
        <v/>
      </c>
      <c r="YM107" t="n">
        <v/>
      </c>
      <c r="YN107" t="inlineStr">
        <is>
          <t>3-Disimpan terbuka (dry lot)</t>
        </is>
      </c>
      <c r="YO107" t="n">
        <v>0</v>
      </c>
      <c r="YP107" t="n">
        <v>0</v>
      </c>
      <c r="YQ107" t="n">
        <v>0</v>
      </c>
      <c r="YR107" t="n">
        <v>0</v>
      </c>
      <c r="YS107" t="n">
        <v>0</v>
      </c>
      <c r="YT107" t="n">
        <v>0</v>
      </c>
      <c r="YU107" t="n">
        <v>1</v>
      </c>
      <c r="YV107" t="n">
        <v>0</v>
      </c>
      <c r="YW107" t="n">
        <v>0</v>
      </c>
      <c r="YX107" t="n">
        <v>0</v>
      </c>
      <c r="YY107" t="n">
        <v>0</v>
      </c>
      <c r="YZ107" t="n">
        <v>0</v>
      </c>
      <c r="ZA107" t="n">
        <v/>
      </c>
      <c r="ZB107" t="n">
        <v/>
      </c>
      <c r="ZC107" t="n">
        <v/>
      </c>
      <c r="ZD107" t="n">
        <v/>
      </c>
      <c r="ZE107" t="n">
        <v/>
      </c>
      <c r="ZF107" t="n">
        <v/>
      </c>
      <c r="ZG107" t="n">
        <v/>
      </c>
      <c r="ZH107" t="n">
        <v/>
      </c>
      <c r="ZI107" t="n">
        <v/>
      </c>
      <c r="ZJ107" t="n">
        <v/>
      </c>
      <c r="ZK107" t="n">
        <v/>
      </c>
      <c r="ZL107" t="n">
        <v/>
      </c>
      <c r="ZM107" t="n">
        <v/>
      </c>
      <c r="ZN107" t="n">
        <v/>
      </c>
      <c r="ZO107" t="n">
        <v/>
      </c>
      <c r="ZP107" t="n">
        <v/>
      </c>
      <c r="ZQ107" t="n">
        <v/>
      </c>
      <c r="ZR107" t="n">
        <v/>
      </c>
      <c r="ZS107" t="n">
        <v/>
      </c>
      <c r="ZT107" t="n">
        <v/>
      </c>
      <c r="ZU107" t="n">
        <v/>
      </c>
      <c r="ZV107" t="n">
        <v/>
      </c>
      <c r="ZW107" t="n">
        <v>3</v>
      </c>
      <c r="ZX107" t="n">
        <v/>
      </c>
      <c r="ZY107" t="n">
        <v/>
      </c>
      <c r="ZZ107" t="n">
        <v/>
      </c>
      <c r="AAA107" t="n">
        <v/>
      </c>
      <c r="AAB107" t="n">
        <v>2</v>
      </c>
      <c r="AAC107" t="n">
        <v/>
      </c>
      <c r="AAD107" t="n">
        <v/>
      </c>
      <c r="AAE107" t="inlineStr">
        <is>
          <t>Pakan segar (misal: rumput)</t>
        </is>
      </c>
      <c r="AAF107" t="n">
        <v/>
      </c>
      <c r="AAG107" t="n">
        <v/>
      </c>
      <c r="AAH107" t="n">
        <v/>
      </c>
      <c r="AAI107" t="n">
        <v/>
      </c>
      <c r="AAJ107" t="inlineStr">
        <is>
          <t>Pakan kering (misal: konsentrat, silase, pelet)</t>
        </is>
      </c>
      <c r="AAK107" t="n">
        <v/>
      </c>
      <c r="AAL107" t="inlineStr">
        <is>
          <t>Tidak</t>
        </is>
      </c>
      <c r="AAM107" t="n">
        <v/>
      </c>
      <c r="AAN107" t="n">
        <v/>
      </c>
      <c r="AAO107" t="n">
        <v/>
      </c>
      <c r="AAP107" t="n">
        <v/>
      </c>
      <c r="AAQ107" t="n">
        <v/>
      </c>
      <c r="AAR107" t="inlineStr">
        <is>
          <t>Tidak</t>
        </is>
      </c>
      <c r="AAS107" t="inlineStr">
        <is>
          <t>Mengetahui</t>
        </is>
      </c>
      <c r="AAT107" t="inlineStr">
        <is>
          <t>Didiamkan saja/dibiarkan di tempatnya (di bak/kolam penampung slurry)</t>
        </is>
      </c>
      <c r="AAU107" t="n">
        <v>0</v>
      </c>
      <c r="AAV107" t="n">
        <v>0</v>
      </c>
      <c r="AAW107" t="n">
        <v>0</v>
      </c>
      <c r="AAX107" t="n">
        <v>0</v>
      </c>
      <c r="AAY107" t="n">
        <v>0</v>
      </c>
      <c r="AAZ107" t="n">
        <v>1</v>
      </c>
      <c r="ABA107" t="n">
        <v>0</v>
      </c>
      <c r="ABB107" t="n">
        <v/>
      </c>
      <c r="ABC107" t="n">
        <v/>
      </c>
      <c r="ABD107" t="n">
        <v/>
      </c>
      <c r="ABE107" t="n">
        <v/>
      </c>
      <c r="ABF107" t="n">
        <v/>
      </c>
      <c r="ABG107" t="n">
        <v/>
      </c>
      <c r="ABH107" t="n">
        <v/>
      </c>
      <c r="ABI107" t="n">
        <v/>
      </c>
      <c r="ABJ107" t="n">
        <v/>
      </c>
      <c r="ABK107" t="n">
        <v/>
      </c>
      <c r="ABL107" t="n">
        <v/>
      </c>
      <c r="ABM107" t="n">
        <v/>
      </c>
      <c r="ABN107" t="n">
        <v/>
      </c>
      <c r="ABO107" t="n">
        <v/>
      </c>
      <c r="ABP107" t="n">
        <v/>
      </c>
      <c r="ABQ107" t="n">
        <v/>
      </c>
      <c r="ABR107" t="n">
        <v/>
      </c>
      <c r="ABS107" t="n">
        <v/>
      </c>
      <c r="ABT107" t="n">
        <v/>
      </c>
      <c r="ABU107" t="n">
        <v/>
      </c>
      <c r="ABV107" t="n">
        <v/>
      </c>
      <c r="ABW107" t="n">
        <v/>
      </c>
      <c r="ABX107" t="n">
        <v/>
      </c>
      <c r="ABY107" t="n">
        <v/>
      </c>
      <c r="ABZ107" t="n">
        <v/>
      </c>
      <c r="ACA107" t="n">
        <v/>
      </c>
      <c r="ACB107" t="n">
        <v/>
      </c>
      <c r="ACC107" t="n">
        <v/>
      </c>
      <c r="ACD107" t="n">
        <v/>
      </c>
      <c r="ACE107" t="n">
        <v/>
      </c>
      <c r="ACF107" t="n">
        <v/>
      </c>
      <c r="ACG107" t="n">
        <v/>
      </c>
      <c r="ACH107" t="n">
        <v/>
      </c>
      <c r="ACI107" t="n">
        <v/>
      </c>
      <c r="ACJ107" t="n">
        <v/>
      </c>
      <c r="ACK107" t="inlineStr">
        <is>
          <t>Tidak punya waktu mengumpulkannya</t>
        </is>
      </c>
      <c r="ACL107" t="n">
        <v>0</v>
      </c>
      <c r="ACM107" t="n">
        <v>0</v>
      </c>
      <c r="ACN107" t="n">
        <v>1</v>
      </c>
      <c r="ACO107" t="n">
        <v>0</v>
      </c>
      <c r="ACP107" t="n">
        <v>0</v>
      </c>
      <c r="ACQ107" t="n">
        <v>0</v>
      </c>
      <c r="ACR107" t="n">
        <v>0</v>
      </c>
      <c r="ACS107" t="n">
        <v/>
      </c>
      <c r="ACT107" t="inlineStr">
        <is>
          <t>Tidak</t>
        </is>
      </c>
      <c r="ACU107" t="inlineStr">
        <is>
          <t>Manfaat cukup signifikan, terasa di kehidupan sehari-hari</t>
        </is>
      </c>
      <c r="ACV107" t="inlineStr">
        <is>
          <t>Sama saja</t>
        </is>
      </c>
      <c r="ACW107" t="inlineStr">
        <is>
          <t>Anggota keluarga - Perempuan dewasa</t>
        </is>
      </c>
      <c r="ACX107" t="inlineStr">
        <is>
          <t>Netral/tidak tahu</t>
        </is>
      </c>
      <c r="ACY107" t="inlineStr">
        <is>
          <t>Anggota keluarga - Perempuan dewasa</t>
        </is>
      </c>
      <c r="ACZ107" t="n">
        <v>0</v>
      </c>
      <c r="ADA107" t="n">
        <v>1</v>
      </c>
      <c r="ADB107" t="n">
        <v>0</v>
      </c>
      <c r="ADC107" t="n">
        <v>0</v>
      </c>
      <c r="ADD107" t="inlineStr">
        <is>
          <t>Sangat puas</t>
        </is>
      </c>
      <c r="ADE107" t="inlineStr">
        <is>
          <t>Sangat puas</t>
        </is>
      </c>
      <c r="ADF107" t="inlineStr">
        <is>
          <t>Sangat puas</t>
        </is>
      </c>
      <c r="ADG107" t="inlineStr">
        <is>
          <t>Sangat puas</t>
        </is>
      </c>
      <c r="ADH107" t="inlineStr">
        <is>
          <t>Tidak</t>
        </is>
      </c>
      <c r="ADI107" t="n">
        <v/>
      </c>
      <c r="ADJ107" t="inlineStr">
        <is>
          <t>Sangat puas</t>
        </is>
      </c>
      <c r="ADK107" t="n">
        <v/>
      </c>
      <c r="ADL107" t="n">
        <v/>
      </c>
      <c r="ADM107" t="n">
        <v/>
      </c>
      <c r="ADN107" t="n">
        <v/>
      </c>
      <c r="ADO107" t="n">
        <v/>
      </c>
      <c r="ADP107" t="n">
        <v/>
      </c>
      <c r="ADQ107" t="n">
        <v/>
      </c>
      <c r="ADR107" t="n">
        <v/>
      </c>
      <c r="ADS107" t="n">
        <v/>
      </c>
      <c r="ADT107" t="n">
        <v/>
      </c>
      <c r="ADU107" t="inlineStr">
        <is>
          <t>Menghubungi CPO atau pendamping</t>
        </is>
      </c>
      <c r="ADV107" t="n">
        <v>0</v>
      </c>
      <c r="ADW107" t="n">
        <v>0</v>
      </c>
      <c r="ADX107" t="n">
        <v>0</v>
      </c>
      <c r="ADY107" t="n">
        <v>0</v>
      </c>
      <c r="ADZ107" t="n">
        <v>1</v>
      </c>
      <c r="AEA107" t="n">
        <v>0</v>
      </c>
      <c r="AEB107" t="n">
        <v>0</v>
      </c>
      <c r="AEC107" t="n">
        <v>0</v>
      </c>
      <c r="AED107" t="inlineStr">
        <is>
          <t>Tidak</t>
        </is>
      </c>
      <c r="AEE107" t="inlineStr">
        <is>
          <t>Laki-laki dewasa</t>
        </is>
      </c>
      <c r="AEF107" t="n">
        <v/>
      </c>
      <c r="AEG107" t="inlineStr">
        <is>
          <t>Menelepon atau WA langsung</t>
        </is>
      </c>
      <c r="AEH107" t="n">
        <v/>
      </c>
      <c r="AEI107" t="inlineStr">
        <is>
          <t>Tidak</t>
        </is>
      </c>
      <c r="AEJ107" t="inlineStr">
        <is>
          <t>Ya, selalu</t>
        </is>
      </c>
      <c r="AEK107" t="inlineStr">
        <is>
          <t>Peningkatan kebersihan kandang ternak</t>
        </is>
      </c>
      <c r="AEL107" t="n">
        <v>0</v>
      </c>
      <c r="AEM107" t="n">
        <v>0</v>
      </c>
      <c r="AEN107" t="n">
        <v>0</v>
      </c>
      <c r="AEO107" t="n">
        <v>0</v>
      </c>
      <c r="AEP107" t="n">
        <v>0</v>
      </c>
      <c r="AEQ107" t="n">
        <v>0</v>
      </c>
      <c r="AER107" t="n">
        <v>1</v>
      </c>
      <c r="AES107" t="n">
        <v>0</v>
      </c>
      <c r="AET107" t="n">
        <v>0</v>
      </c>
      <c r="AEU107" t="n">
        <v>0</v>
      </c>
      <c r="AEV107" t="n">
        <v>0</v>
      </c>
      <c r="AEW107" t="n">
        <v>0</v>
      </c>
      <c r="AEX107" t="n">
        <v/>
      </c>
      <c r="AEY107" t="inlineStr">
        <is>
          <t>Agar kandang lebih bersih</t>
        </is>
      </c>
      <c r="AEZ107" t="n">
        <v/>
      </c>
      <c r="AFA107" t="inlineStr">
        <is>
          <t>Koperasi</t>
        </is>
      </c>
      <c r="AFB107" t="n">
        <v/>
      </c>
      <c r="AFC107" t="inlineStr">
        <is>
          <t>1000560165-4_11_45.jpg</t>
        </is>
      </c>
      <c r="AFD107" t="inlineStr">
        <is>
          <t>https://kf.kobotoolbox.org/api/v2/assets/avstPQqLr3Ab3ZdcVTXZ6f/data/681464736/attachments/attognAbjH6PwnJHsbcWXQEa/</t>
        </is>
      </c>
      <c r="AFE107" t="inlineStr">
        <is>
          <t>1000560162-4_11_50.jpg</t>
        </is>
      </c>
      <c r="AFF107" t="inlineStr">
        <is>
          <t>https://kf.kobotoolbox.org/api/v2/assets/avstPQqLr3Ab3ZdcVTXZ6f/data/681464736/attachments/attiyGVoVs7ppnVUX7g2wWpx/</t>
        </is>
      </c>
      <c r="AFG107" t="inlineStr">
        <is>
          <t>Soki</t>
        </is>
      </c>
      <c r="AFH107" t="n">
        <v/>
      </c>
      <c r="AFI107" t="n">
        <v/>
      </c>
    </row>
    <row r="108">
      <c r="A108" t="n">
        <v/>
      </c>
      <c r="B108" t="n">
        <v/>
      </c>
      <c r="C108" t="n">
        <v/>
      </c>
      <c r="D108" t="inlineStr">
        <is>
          <t>lasim</t>
        </is>
      </c>
      <c r="E108" t="n">
        <v>0</v>
      </c>
      <c r="F108" t="inlineStr">
        <is>
          <t>-7.92305 112.730704 585.5 33616.29800033569</t>
        </is>
      </c>
      <c r="G108" t="n">
        <v>-7.92305</v>
      </c>
      <c r="H108" t="n">
        <v>112.730704</v>
      </c>
      <c r="I108" t="n">
        <v>585.5</v>
      </c>
      <c r="J108" t="n">
        <v>33616.298</v>
      </c>
      <c r="K108" t="n">
        <v>0</v>
      </c>
      <c r="L108" t="inlineStr">
        <is>
          <t>-7.922831 112.730814 576 8</t>
        </is>
      </c>
      <c r="M108" t="n">
        <v>-7.922831</v>
      </c>
      <c r="N108" t="n">
        <v>112.730814</v>
      </c>
      <c r="O108" t="n">
        <v>576</v>
      </c>
      <c r="P108" t="n">
        <v>8</v>
      </c>
      <c r="Q108" t="n">
        <v>0</v>
      </c>
      <c r="R108" t="inlineStr">
        <is>
          <t>Jawa Timur</t>
        </is>
      </c>
      <c r="S108" t="n">
        <v>0</v>
      </c>
      <c r="T108" t="n">
        <v>0</v>
      </c>
      <c r="U108" t="n">
        <v>0</v>
      </c>
      <c r="V108" t="n">
        <v>0</v>
      </c>
      <c r="W108" t="n">
        <v>0</v>
      </c>
      <c r="X108" t="n">
        <v>1</v>
      </c>
      <c r="Y108" t="n">
        <v>0</v>
      </c>
      <c r="Z108" t="n">
        <v>0</v>
      </c>
      <c r="AA108" t="n">
        <v>0</v>
      </c>
      <c r="AB108" t="n">
        <v>0</v>
      </c>
      <c r="AC108" t="inlineStr">
        <is>
          <t>MALANG</t>
        </is>
      </c>
      <c r="AD108" t="inlineStr">
        <is>
          <t>PAKIS</t>
        </is>
      </c>
      <c r="AE108" t="inlineStr">
        <is>
          <t>BUNUT WETAN</t>
        </is>
      </c>
      <c r="AF108" t="inlineStr">
        <is>
          <t>KAN JABUNG</t>
        </is>
      </c>
      <c r="AG108" t="inlineStr">
        <is>
          <t>KJP0087</t>
        </is>
      </c>
      <c r="AH108" t="n">
        <v>15</v>
      </c>
      <c r="AI108" t="inlineStr">
        <is>
          <t>VPA1</t>
        </is>
      </c>
      <c r="AJ108" t="inlineStr">
        <is>
          <t>Tidak aktif</t>
        </is>
      </c>
      <c r="AK108" t="n">
        <v>60</v>
      </c>
      <c r="AL108" t="inlineStr">
        <is>
          <t>Laki-laki</t>
        </is>
      </c>
      <c r="AM108" t="inlineStr">
        <is>
          <t>Sudah menikah</t>
        </is>
      </c>
      <c r="AN108" t="inlineStr">
        <is>
          <t>SD/Sederajat</t>
        </is>
      </c>
      <c r="AO108" t="inlineStr">
        <is>
          <t>Peternak</t>
        </is>
      </c>
      <c r="AP108" t="n">
        <v>0</v>
      </c>
      <c r="AQ108" t="n">
        <v>1</v>
      </c>
      <c r="AR108" t="n">
        <v>0</v>
      </c>
      <c r="AS108" t="n">
        <v>0</v>
      </c>
      <c r="AT108" t="n">
        <v>0</v>
      </c>
      <c r="AU108" t="n">
        <v>0</v>
      </c>
      <c r="AV108" t="n">
        <v>0</v>
      </c>
      <c r="AW108" t="n">
        <v>0</v>
      </c>
      <c r="AX108" t="n">
        <v/>
      </c>
      <c r="AY108" t="inlineStr">
        <is>
          <t>Peternak</t>
        </is>
      </c>
      <c r="AZ108" t="n">
        <v>0</v>
      </c>
      <c r="BA108" t="n">
        <v>1</v>
      </c>
      <c r="BB108" t="n">
        <v>0</v>
      </c>
      <c r="BC108" t="n">
        <v>0</v>
      </c>
      <c r="BD108" t="n">
        <v>0</v>
      </c>
      <c r="BE108" t="n">
        <v>0</v>
      </c>
      <c r="BF108" t="n">
        <v>0</v>
      </c>
      <c r="BG108" t="n">
        <v>0</v>
      </c>
      <c r="BH108" t="n">
        <v/>
      </c>
      <c r="BI108" t="inlineStr">
        <is>
          <t>Rp1.500.000 - Rp2.500.000</t>
        </is>
      </c>
      <c r="BJ108" t="n">
        <v>0</v>
      </c>
      <c r="BK108" t="n">
        <v>1</v>
      </c>
      <c r="BL108" t="n">
        <v>0</v>
      </c>
      <c r="BM108" t="n">
        <v>2</v>
      </c>
      <c r="BN108" t="inlineStr">
        <is>
          <t>Milik sendiri</t>
        </is>
      </c>
      <c r="BO108" t="inlineStr">
        <is>
          <t>Permanen (dinding bata dan semen)</t>
        </is>
      </c>
      <c r="BP108" t="n">
        <v>1</v>
      </c>
      <c r="BQ108" t="n">
        <v>0</v>
      </c>
      <c r="BR108" t="n">
        <v>0</v>
      </c>
      <c r="BS108" t="n">
        <v>0</v>
      </c>
      <c r="BT108" t="n">
        <v>0</v>
      </c>
      <c r="BU108" t="n">
        <v/>
      </c>
      <c r="BV108" t="inlineStr">
        <is>
          <t>Keramik/ubin</t>
        </is>
      </c>
      <c r="BW108" t="n">
        <v>0</v>
      </c>
      <c r="BX108" t="n">
        <v>0</v>
      </c>
      <c r="BY108" t="n">
        <v>1</v>
      </c>
      <c r="BZ108" t="n">
        <v>0</v>
      </c>
      <c r="CA108" t="n">
        <v>0</v>
      </c>
      <c r="CB108" t="n">
        <v/>
      </c>
      <c r="CC108" t="inlineStr">
        <is>
          <t>Genting</t>
        </is>
      </c>
      <c r="CD108" t="n">
        <v>0</v>
      </c>
      <c r="CE108" t="n">
        <v>0</v>
      </c>
      <c r="CF108" t="n">
        <v>0</v>
      </c>
      <c r="CG108" t="n">
        <v>0</v>
      </c>
      <c r="CH108" t="n">
        <v>0</v>
      </c>
      <c r="CI108" t="n">
        <v>1</v>
      </c>
      <c r="CJ108" t="n">
        <v>0</v>
      </c>
      <c r="CK108" t="n">
        <v/>
      </c>
      <c r="CL108" t="inlineStr">
        <is>
          <t>Ya</t>
        </is>
      </c>
      <c r="CM108" t="n">
        <v>2010</v>
      </c>
      <c r="CN108" t="inlineStr">
        <is>
          <t>Fixed-Dome (Kubah Tetap)</t>
        </is>
      </c>
      <c r="CO108" t="inlineStr">
        <is>
          <t>6 m³ (4-5 ekor sapi, ±5 jam memasak/hari, ±50 kg</t>
        </is>
      </c>
      <c r="CP108" t="inlineStr">
        <is>
          <t>Anggota keluarga - laki-laki</t>
        </is>
      </c>
      <c r="CQ108" t="n">
        <v>0</v>
      </c>
      <c r="CR108" t="n">
        <v>0</v>
      </c>
      <c r="CS108" t="n">
        <v>0</v>
      </c>
      <c r="CT108" t="n">
        <v>0</v>
      </c>
      <c r="CU108" t="n">
        <v>1</v>
      </c>
      <c r="CV108" t="n">
        <v>0</v>
      </c>
      <c r="CW108" t="n">
        <v>0</v>
      </c>
      <c r="CX108" t="n">
        <v>0</v>
      </c>
      <c r="CY108" t="inlineStr">
        <is>
          <t>Anggota keluarga - laki-laki</t>
        </is>
      </c>
      <c r="CZ108" t="n">
        <v>1</v>
      </c>
      <c r="DA108" t="n">
        <v>0</v>
      </c>
      <c r="DB108" t="n">
        <v>0</v>
      </c>
      <c r="DC108" t="n">
        <v/>
      </c>
      <c r="DD108" t="inlineStr">
        <is>
          <t>CPO atau pendamping</t>
        </is>
      </c>
      <c r="DE108" t="n">
        <v>0</v>
      </c>
      <c r="DF108" t="n">
        <v>0</v>
      </c>
      <c r="DG108" t="n">
        <v>1</v>
      </c>
      <c r="DH108" t="n">
        <v>0</v>
      </c>
      <c r="DI108" t="n">
        <v/>
      </c>
      <c r="DJ108" t="inlineStr">
        <is>
          <t>CPO atau pendamping</t>
        </is>
      </c>
      <c r="DK108" t="n">
        <v>0</v>
      </c>
      <c r="DL108" t="n">
        <v>0</v>
      </c>
      <c r="DM108" t="n">
        <v>1</v>
      </c>
      <c r="DN108" t="n">
        <v>0</v>
      </c>
      <c r="DO108" t="n">
        <v/>
      </c>
      <c r="DP108" t="inlineStr">
        <is>
          <t>Tidak berfungsi sama sekali</t>
        </is>
      </c>
      <c r="DQ108" t="inlineStr">
        <is>
          <t>&gt;1 tahun yang lalu</t>
        </is>
      </c>
      <c r="DR108" t="inlineStr">
        <is>
          <t>Kurangnya pemeliharaan yang memadai</t>
        </is>
      </c>
      <c r="DS108" t="n">
        <v/>
      </c>
      <c r="DT108" t="n">
        <v/>
      </c>
      <c r="DU108" t="n">
        <v/>
      </c>
      <c r="DV108" t="n">
        <v/>
      </c>
      <c r="DW108" t="n">
        <v/>
      </c>
      <c r="DX108" t="n">
        <v/>
      </c>
      <c r="DY108" t="n">
        <v/>
      </c>
      <c r="DZ108" t="n">
        <v/>
      </c>
      <c r="EA108" t="n">
        <v/>
      </c>
      <c r="EB108" t="n">
        <v/>
      </c>
      <c r="EC108" t="n">
        <v/>
      </c>
      <c r="ED108" t="n">
        <v/>
      </c>
      <c r="EE108" t="n">
        <v/>
      </c>
      <c r="EF108" t="n">
        <v/>
      </c>
      <c r="EG108" t="n">
        <v/>
      </c>
      <c r="EH108" t="n">
        <v/>
      </c>
      <c r="EI108" t="inlineStr">
        <is>
          <t>Tidak ada masalah</t>
        </is>
      </c>
      <c r="EJ108" t="n">
        <v>0</v>
      </c>
      <c r="EK108" t="n">
        <v>0</v>
      </c>
      <c r="EL108" t="n">
        <v>0</v>
      </c>
      <c r="EM108" t="n">
        <v>1</v>
      </c>
      <c r="EN108" t="n">
        <v>0</v>
      </c>
      <c r="EO108" t="n">
        <v/>
      </c>
      <c r="EP108" t="inlineStr">
        <is>
          <t>Ya, sangat jelas dan mudah diikuti</t>
        </is>
      </c>
      <c r="EQ108" t="inlineStr">
        <is>
          <t>Pelatihan</t>
        </is>
      </c>
      <c r="ER108" t="inlineStr">
        <is>
          <t>CPO atau pendamping Staff BIRU Pegawai koperasi</t>
        </is>
      </c>
      <c r="ES108" t="n">
        <v>1</v>
      </c>
      <c r="ET108" t="n">
        <v>1</v>
      </c>
      <c r="EU108" t="n">
        <v>1</v>
      </c>
      <c r="EV108" t="n">
        <v>0</v>
      </c>
      <c r="EW108" t="n">
        <v/>
      </c>
      <c r="EX108" t="inlineStr">
        <is>
          <t>Anggota keluarga - Laki-laki Anggota keluarga - Perempuan dewasa</t>
        </is>
      </c>
      <c r="EY108" t="n">
        <v>1</v>
      </c>
      <c r="EZ108" t="n">
        <v>1</v>
      </c>
      <c r="FA108" t="n">
        <v>0</v>
      </c>
      <c r="FB108" t="n">
        <v/>
      </c>
      <c r="FC108" t="inlineStr">
        <is>
          <t>Jarang sekali</t>
        </is>
      </c>
      <c r="FD108" t="n">
        <v/>
      </c>
      <c r="FE108" t="inlineStr">
        <is>
          <t>Mengetahui</t>
        </is>
      </c>
      <c r="FF108" t="inlineStr">
        <is>
          <t>Tidak pernah</t>
        </is>
      </c>
      <c r="FG108" t="inlineStr">
        <is>
          <t>Mengetahui</t>
        </is>
      </c>
      <c r="FH108" t="inlineStr">
        <is>
          <t>Tidak pernah</t>
        </is>
      </c>
      <c r="FI108" t="inlineStr">
        <is>
          <t>Mengetahui</t>
        </is>
      </c>
      <c r="FJ108" t="inlineStr">
        <is>
          <t>Tidak pernah</t>
        </is>
      </c>
      <c r="FK108" t="inlineStr">
        <is>
          <t>Mengetahui</t>
        </is>
      </c>
      <c r="FL108" t="inlineStr">
        <is>
          <t>Tidak pernah</t>
        </is>
      </c>
      <c r="FM108" t="inlineStr">
        <is>
          <t>Mengetahui</t>
        </is>
      </c>
      <c r="FN108" t="inlineStr">
        <is>
          <t>Tidak pernah</t>
        </is>
      </c>
      <c r="FO108" t="inlineStr">
        <is>
          <t>Mengetahui</t>
        </is>
      </c>
      <c r="FP108" t="inlineStr">
        <is>
          <t>Tidak pernah</t>
        </is>
      </c>
      <c r="FQ108" t="inlineStr">
        <is>
          <t>Mengetahui</t>
        </is>
      </c>
      <c r="FR108" t="inlineStr">
        <is>
          <t>Tidak</t>
        </is>
      </c>
      <c r="FS108" t="inlineStr">
        <is>
          <t>Mengetahui</t>
        </is>
      </c>
      <c r="FT108" t="inlineStr">
        <is>
          <t>Tidak sama sekali</t>
        </is>
      </c>
      <c r="FU108" t="inlineStr">
        <is>
          <t>Laki-laki dewasa</t>
        </is>
      </c>
      <c r="FV108" t="n">
        <v>1</v>
      </c>
      <c r="FW108" t="n">
        <v>0</v>
      </c>
      <c r="FX108" t="n">
        <v>0</v>
      </c>
      <c r="FY108" t="n">
        <v>0</v>
      </c>
      <c r="FZ108" t="inlineStr">
        <is>
          <t>Memahami</t>
        </is>
      </c>
      <c r="GA108" t="inlineStr">
        <is>
          <t>CPO Pelatihan</t>
        </is>
      </c>
      <c r="GB108" t="n">
        <v>1</v>
      </c>
      <c r="GC108" t="n">
        <v>1</v>
      </c>
      <c r="GD108" t="n">
        <v>0</v>
      </c>
      <c r="GE108" t="n">
        <v>0</v>
      </c>
      <c r="GF108" t="n">
        <v/>
      </c>
      <c r="GG108" t="inlineStr">
        <is>
          <t>Sering</t>
        </is>
      </c>
      <c r="GH108" t="inlineStr">
        <is>
          <t>Tidak</t>
        </is>
      </c>
      <c r="GI108" t="n">
        <v/>
      </c>
      <c r="GJ108" t="n">
        <v/>
      </c>
      <c r="GK108" t="n">
        <v/>
      </c>
      <c r="GL108" t="n">
        <v/>
      </c>
      <c r="GM108" t="n">
        <v/>
      </c>
      <c r="GN108" t="n">
        <v/>
      </c>
      <c r="GO108" t="n">
        <v/>
      </c>
      <c r="GP108" t="inlineStr">
        <is>
          <t>Sebagian</t>
        </is>
      </c>
      <c r="GQ108" t="inlineStr">
        <is>
          <t>LPG</t>
        </is>
      </c>
      <c r="GR108" t="n">
        <v>1</v>
      </c>
      <c r="GS108" t="n">
        <v>0</v>
      </c>
      <c r="GT108" t="n">
        <v>0</v>
      </c>
      <c r="GU108" t="n">
        <v>0</v>
      </c>
      <c r="GV108" t="n">
        <v>0</v>
      </c>
      <c r="GW108" t="n">
        <v>0</v>
      </c>
      <c r="GX108" t="n">
        <v>0</v>
      </c>
      <c r="GY108" t="n">
        <v/>
      </c>
      <c r="GZ108" t="inlineStr">
        <is>
          <t>Tidak</t>
        </is>
      </c>
      <c r="HA108" t="n">
        <v/>
      </c>
      <c r="HB108" t="n">
        <v/>
      </c>
      <c r="HC108" t="n">
        <v/>
      </c>
      <c r="HD108" t="n">
        <v/>
      </c>
      <c r="HE108" t="n">
        <v/>
      </c>
      <c r="HF108" t="n">
        <v/>
      </c>
      <c r="HG108" t="n">
        <v/>
      </c>
      <c r="HH108" t="n">
        <v/>
      </c>
      <c r="HI108" t="n">
        <v/>
      </c>
      <c r="HJ108" t="n">
        <v/>
      </c>
      <c r="HK108" t="n">
        <v/>
      </c>
      <c r="HL108" t="n">
        <v/>
      </c>
      <c r="HM108" t="n">
        <v/>
      </c>
      <c r="HN108" t="n">
        <v/>
      </c>
      <c r="HO108" t="n">
        <v/>
      </c>
      <c r="HP108" t="n">
        <v/>
      </c>
      <c r="HQ108" t="n">
        <v/>
      </c>
      <c r="HR108" t="n">
        <v/>
      </c>
      <c r="HS108" t="n">
        <v/>
      </c>
      <c r="HT108" t="n">
        <v/>
      </c>
      <c r="HU108" t="n">
        <v/>
      </c>
      <c r="HV108" t="n">
        <v/>
      </c>
      <c r="HW108" t="n">
        <v/>
      </c>
      <c r="HX108" t="n">
        <v/>
      </c>
      <c r="HY108" t="n">
        <v/>
      </c>
      <c r="HZ108" t="n">
        <v/>
      </c>
      <c r="IA108" t="n">
        <v>0</v>
      </c>
      <c r="IB108" t="n">
        <v>0</v>
      </c>
      <c r="IC108" t="n">
        <v/>
      </c>
      <c r="ID108" t="n">
        <v/>
      </c>
      <c r="IE108" t="n">
        <v/>
      </c>
      <c r="IF108" t="n">
        <v/>
      </c>
      <c r="IG108" t="n">
        <v/>
      </c>
      <c r="IH108" t="n">
        <v/>
      </c>
      <c r="II108" t="n">
        <v/>
      </c>
      <c r="IJ108" t="n">
        <v/>
      </c>
      <c r="IK108" t="inlineStr">
        <is>
          <t>&lt;15 kg</t>
        </is>
      </c>
      <c r="IL108" t="inlineStr">
        <is>
          <t>&lt;1 jam</t>
        </is>
      </c>
      <c r="IM108" t="inlineStr">
        <is>
          <t>Ya</t>
        </is>
      </c>
      <c r="IN108" t="inlineStr">
        <is>
          <t>Tidak</t>
        </is>
      </c>
      <c r="IO108" t="inlineStr">
        <is>
          <t>Lebih bersih</t>
        </is>
      </c>
      <c r="IP108" t="n">
        <v/>
      </c>
      <c r="IQ108" t="inlineStr">
        <is>
          <t>Tidak pernah</t>
        </is>
      </c>
      <c r="IR108" t="n">
        <v/>
      </c>
      <c r="IS108" t="n">
        <v/>
      </c>
      <c r="IT108" t="n">
        <v/>
      </c>
      <c r="IU108" t="n">
        <v/>
      </c>
      <c r="IV108" t="n">
        <v/>
      </c>
      <c r="IW108" t="n">
        <v/>
      </c>
      <c r="IX108" t="n">
        <v/>
      </c>
      <c r="IY108" t="n">
        <v/>
      </c>
      <c r="IZ108" t="inlineStr">
        <is>
          <t>Tidak pernah</t>
        </is>
      </c>
      <c r="JA108" t="n">
        <v/>
      </c>
      <c r="JB108" t="n">
        <v/>
      </c>
      <c r="JC108" t="n">
        <v/>
      </c>
      <c r="JD108" t="n">
        <v/>
      </c>
      <c r="JE108" t="n">
        <v/>
      </c>
      <c r="JF108" t="n">
        <v/>
      </c>
      <c r="JG108" t="n">
        <v/>
      </c>
      <c r="JH108" t="n">
        <v/>
      </c>
      <c r="JI108" t="inlineStr">
        <is>
          <t>Tidak pernah</t>
        </is>
      </c>
      <c r="JJ108" t="n">
        <v/>
      </c>
      <c r="JK108" t="n">
        <v/>
      </c>
      <c r="JL108" t="n">
        <v/>
      </c>
      <c r="JM108" t="n">
        <v/>
      </c>
      <c r="JN108" t="n">
        <v/>
      </c>
      <c r="JO108" t="n">
        <v/>
      </c>
      <c r="JP108" t="n">
        <v/>
      </c>
      <c r="JQ108" t="n">
        <v/>
      </c>
      <c r="JR108" t="inlineStr">
        <is>
          <t>Tidak pernah</t>
        </is>
      </c>
      <c r="JS108" t="n">
        <v/>
      </c>
      <c r="JT108" t="n">
        <v/>
      </c>
      <c r="JU108" t="n">
        <v/>
      </c>
      <c r="JV108" t="n">
        <v/>
      </c>
      <c r="JW108" t="n">
        <v/>
      </c>
      <c r="JX108" t="n">
        <v/>
      </c>
      <c r="JY108" t="n">
        <v/>
      </c>
      <c r="JZ108" t="n">
        <v/>
      </c>
      <c r="KA108" t="inlineStr">
        <is>
          <t>Tidak pernah</t>
        </is>
      </c>
      <c r="KB108" t="n">
        <v/>
      </c>
      <c r="KC108" t="n">
        <v/>
      </c>
      <c r="KD108" t="n">
        <v/>
      </c>
      <c r="KE108" t="n">
        <v/>
      </c>
      <c r="KF108" t="n">
        <v/>
      </c>
      <c r="KG108" t="n">
        <v/>
      </c>
      <c r="KH108" t="n">
        <v/>
      </c>
      <c r="KI108" t="n">
        <v/>
      </c>
      <c r="KJ108" t="inlineStr">
        <is>
          <t>Tidak pernah</t>
        </is>
      </c>
      <c r="KK108" t="n">
        <v/>
      </c>
      <c r="KL108" t="n">
        <v/>
      </c>
      <c r="KM108" t="n">
        <v/>
      </c>
      <c r="KN108" t="n">
        <v/>
      </c>
      <c r="KO108" t="n">
        <v/>
      </c>
      <c r="KP108" t="n">
        <v/>
      </c>
      <c r="KQ108" t="n">
        <v/>
      </c>
      <c r="KR108" t="n">
        <v/>
      </c>
      <c r="KS108" t="inlineStr">
        <is>
          <t>Cukup membaik</t>
        </is>
      </c>
      <c r="KT108" t="inlineStr">
        <is>
          <t>0-1 kali</t>
        </is>
      </c>
      <c r="KU108" t="inlineStr">
        <is>
          <t>0-1 kali</t>
        </is>
      </c>
      <c r="KV108" t="inlineStr">
        <is>
          <t>Laki-laki dewasa</t>
        </is>
      </c>
      <c r="KW108" t="n">
        <v>1</v>
      </c>
      <c r="KX108" t="n">
        <v>0</v>
      </c>
      <c r="KY108" t="n">
        <v>0</v>
      </c>
      <c r="KZ108" t="n">
        <v>0</v>
      </c>
      <c r="LA108" t="inlineStr">
        <is>
          <t>Cukup membaik</t>
        </is>
      </c>
      <c r="LB108" t="inlineStr">
        <is>
          <t>Cukup membaik</t>
        </is>
      </c>
      <c r="LC108" t="n">
        <v>0</v>
      </c>
      <c r="LD108" t="n">
        <v>4</v>
      </c>
      <c r="LE108" t="n">
        <v>0</v>
      </c>
      <c r="LF108" t="n">
        <v>0</v>
      </c>
      <c r="LG108" t="inlineStr">
        <is>
          <t>Ya</t>
        </is>
      </c>
      <c r="LH108" t="n">
        <v>0</v>
      </c>
      <c r="LI108" t="n">
        <v/>
      </c>
      <c r="LJ108" t="inlineStr">
        <is>
          <t>Kebutuhan rumah tangga</t>
        </is>
      </c>
      <c r="LK108" t="n">
        <v>0</v>
      </c>
      <c r="LL108" t="n">
        <v>0</v>
      </c>
      <c r="LM108" t="n">
        <v>0</v>
      </c>
      <c r="LN108" t="n">
        <v>0</v>
      </c>
      <c r="LO108" t="n">
        <v>1</v>
      </c>
      <c r="LP108" t="n">
        <v>0</v>
      </c>
      <c r="LQ108" t="n">
        <v>0</v>
      </c>
      <c r="LR108" t="n">
        <v/>
      </c>
      <c r="LS108" t="n">
        <v>0</v>
      </c>
      <c r="LT108" t="n">
        <v>0</v>
      </c>
      <c r="LU108" t="n">
        <v>0</v>
      </c>
      <c r="LV108" t="n">
        <v>0</v>
      </c>
      <c r="LW108" t="n">
        <v>0</v>
      </c>
      <c r="LX108" t="n">
        <v>0</v>
      </c>
      <c r="LY108" t="n">
        <v>0</v>
      </c>
      <c r="LZ108" t="n">
        <v>0</v>
      </c>
      <c r="MA108" t="n">
        <v>0</v>
      </c>
      <c r="MB108" t="inlineStr">
        <is>
          <t>Ya</t>
        </is>
      </c>
      <c r="MC108" t="n">
        <v>0</v>
      </c>
      <c r="MD108" t="n">
        <v>0</v>
      </c>
      <c r="ME108" t="n">
        <v>0</v>
      </c>
      <c r="MF108" t="n">
        <v>0</v>
      </c>
      <c r="MG108" t="n">
        <v>0</v>
      </c>
      <c r="MH108" t="n">
        <v>0</v>
      </c>
      <c r="MI108" t="inlineStr">
        <is>
          <t>Istirahat</t>
        </is>
      </c>
      <c r="MJ108" t="n">
        <v>0</v>
      </c>
      <c r="MK108" t="n">
        <v>0</v>
      </c>
      <c r="ML108" t="n">
        <v>1</v>
      </c>
      <c r="MM108" t="n">
        <v>0</v>
      </c>
      <c r="MN108" t="n">
        <v>0</v>
      </c>
      <c r="MO108" t="n">
        <v>0</v>
      </c>
      <c r="MP108" t="n">
        <v/>
      </c>
      <c r="MQ108" t="n">
        <v/>
      </c>
      <c r="MR108" t="inlineStr">
        <is>
          <t>Istirahat</t>
        </is>
      </c>
      <c r="MS108" t="n">
        <v/>
      </c>
      <c r="MT108" t="inlineStr">
        <is>
          <t>Istirahat</t>
        </is>
      </c>
      <c r="MU108" t="inlineStr">
        <is>
          <t>Tidak</t>
        </is>
      </c>
      <c r="MV108" t="n">
        <v/>
      </c>
      <c r="MW108" t="n">
        <v/>
      </c>
      <c r="MX108" t="n">
        <v/>
      </c>
      <c r="MY108" t="n">
        <v/>
      </c>
      <c r="MZ108" t="n">
        <v/>
      </c>
      <c r="NA108" t="n">
        <v/>
      </c>
      <c r="NB108" t="n">
        <v/>
      </c>
      <c r="NC108" t="n">
        <v/>
      </c>
      <c r="ND108" t="n">
        <v/>
      </c>
      <c r="NE108" t="n">
        <v/>
      </c>
      <c r="NF108" t="n">
        <v/>
      </c>
      <c r="NG108" t="n">
        <v/>
      </c>
      <c r="NH108" t="n">
        <v/>
      </c>
      <c r="NI108" t="n">
        <v/>
      </c>
      <c r="NJ108" t="n">
        <v/>
      </c>
      <c r="NK108" t="n">
        <v/>
      </c>
      <c r="NL108" t="inlineStr">
        <is>
          <t>Tidak</t>
        </is>
      </c>
      <c r="NM108" t="inlineStr">
        <is>
          <t>Kombinasi dana mandiri dan dana hibah</t>
        </is>
      </c>
      <c r="NN108" t="inlineStr">
        <is>
          <t>5.000.001-7.000.000</t>
        </is>
      </c>
      <c r="NO108" t="inlineStr">
        <is>
          <t>Yayasan Rumah Energi atau BIRU</t>
        </is>
      </c>
      <c r="NP108" t="n">
        <v/>
      </c>
      <c r="NQ108" t="n">
        <v/>
      </c>
      <c r="NR108" t="n">
        <v/>
      </c>
      <c r="NS108" t="n">
        <v/>
      </c>
      <c r="NT108" t="n">
        <v/>
      </c>
      <c r="NU108" t="n">
        <v/>
      </c>
      <c r="NV108" t="inlineStr">
        <is>
          <t>Anggota keluarga - Laki-laki dewasa</t>
        </is>
      </c>
      <c r="NW108" t="n">
        <v/>
      </c>
      <c r="NX108" t="inlineStr">
        <is>
          <t>Sama saja</t>
        </is>
      </c>
      <c r="NY108" t="n">
        <v>90</v>
      </c>
      <c r="NZ108" t="n">
        <v>0</v>
      </c>
      <c r="OA108" t="n">
        <v>0</v>
      </c>
      <c r="OB108" t="n">
        <v>8</v>
      </c>
      <c r="OC108" t="n">
        <v>0</v>
      </c>
      <c r="OD108" t="n">
        <v>0</v>
      </c>
      <c r="OE108" t="inlineStr">
        <is>
          <t>Lebih baik</t>
        </is>
      </c>
      <c r="OF108" t="inlineStr">
        <is>
          <t>Lebih baik (beda waktu memasak 5-30 menit, ATAU tidak lagi ada rasa/bau makanan yang berubah, ATAU alasan lainnya)</t>
        </is>
      </c>
      <c r="OG108" t="inlineStr">
        <is>
          <t>Ya</t>
        </is>
      </c>
      <c r="OH108" t="n">
        <v>3</v>
      </c>
      <c r="OI108" t="n">
        <v>0</v>
      </c>
      <c r="OJ108" t="n">
        <v>0</v>
      </c>
      <c r="OK108" t="n">
        <v>0</v>
      </c>
      <c r="OL108" t="n">
        <v>0</v>
      </c>
      <c r="OM108" t="n">
        <v>0</v>
      </c>
      <c r="ON108" t="n">
        <v>0</v>
      </c>
      <c r="OO108" t="n">
        <v>0</v>
      </c>
      <c r="OP108" t="inlineStr">
        <is>
          <t>Sapi perah</t>
        </is>
      </c>
      <c r="OQ108" t="n">
        <v>0</v>
      </c>
      <c r="OR108" t="n">
        <v>1</v>
      </c>
      <c r="OS108" t="n">
        <v>0</v>
      </c>
      <c r="OT108" t="n">
        <v>0</v>
      </c>
      <c r="OU108" t="n">
        <v>0</v>
      </c>
      <c r="OV108" t="n">
        <v>0</v>
      </c>
      <c r="OW108" t="n">
        <v>0</v>
      </c>
      <c r="OX108" t="n">
        <v>0</v>
      </c>
      <c r="OY108" t="n">
        <v>0</v>
      </c>
      <c r="OZ108" t="inlineStr">
        <is>
          <t>Sapi perah</t>
        </is>
      </c>
      <c r="PA108" t="n">
        <v>0</v>
      </c>
      <c r="PB108" t="n">
        <v>1</v>
      </c>
      <c r="PC108" t="n">
        <v>0</v>
      </c>
      <c r="PD108" t="n">
        <v>0</v>
      </c>
      <c r="PE108" t="n">
        <v>0</v>
      </c>
      <c r="PF108" t="n">
        <v>0</v>
      </c>
      <c r="PG108" t="n">
        <v>0</v>
      </c>
      <c r="PH108" t="n">
        <v>0</v>
      </c>
      <c r="PI108" t="n">
        <v>0</v>
      </c>
      <c r="PJ108" t="inlineStr">
        <is>
          <t>Sapi perah</t>
        </is>
      </c>
      <c r="PK108" t="n">
        <v>0</v>
      </c>
      <c r="PL108" t="n">
        <v>1</v>
      </c>
      <c r="PM108" t="n">
        <v>0</v>
      </c>
      <c r="PN108" t="n">
        <v>0</v>
      </c>
      <c r="PO108" t="n">
        <v>0</v>
      </c>
      <c r="PP108" t="n">
        <v>0</v>
      </c>
      <c r="PQ108" t="n">
        <v>0</v>
      </c>
      <c r="PR108" t="n">
        <v>0</v>
      </c>
      <c r="PS108" t="n">
        <v>0</v>
      </c>
      <c r="PT108" t="n">
        <v/>
      </c>
      <c r="PU108" t="n">
        <v/>
      </c>
      <c r="PV108" t="n">
        <v/>
      </c>
      <c r="PW108" t="n">
        <v/>
      </c>
      <c r="PX108" t="n">
        <v/>
      </c>
      <c r="PY108" t="n">
        <v/>
      </c>
      <c r="PZ108" t="n">
        <v/>
      </c>
      <c r="QA108" t="n">
        <v/>
      </c>
      <c r="QB108" t="n">
        <v/>
      </c>
      <c r="QC108" t="n">
        <v/>
      </c>
      <c r="QD108" t="n">
        <v/>
      </c>
      <c r="QE108" t="inlineStr">
        <is>
          <t>1-Disebarkan ke lahan terbuka</t>
        </is>
      </c>
      <c r="QF108" t="n">
        <v>0</v>
      </c>
      <c r="QG108" t="n">
        <v>0</v>
      </c>
      <c r="QH108" t="n">
        <v>0</v>
      </c>
      <c r="QI108" t="n">
        <v>0</v>
      </c>
      <c r="QJ108" t="n">
        <v>0</v>
      </c>
      <c r="QK108" t="n">
        <v>1</v>
      </c>
      <c r="QL108" t="n">
        <v>0</v>
      </c>
      <c r="QM108" t="n">
        <v>0</v>
      </c>
      <c r="QN108" t="n">
        <v>0</v>
      </c>
      <c r="QO108" t="n">
        <v/>
      </c>
      <c r="QP108" t="n">
        <v/>
      </c>
      <c r="QQ108" t="n">
        <v/>
      </c>
      <c r="QR108" t="n">
        <v/>
      </c>
      <c r="QS108" t="n">
        <v/>
      </c>
      <c r="QT108" t="n">
        <v/>
      </c>
      <c r="QU108" t="n">
        <v/>
      </c>
      <c r="QV108" t="n">
        <v/>
      </c>
      <c r="QW108" t="n">
        <v/>
      </c>
      <c r="QX108" t="n">
        <v/>
      </c>
      <c r="QY108" t="n">
        <v/>
      </c>
      <c r="QZ108" t="n">
        <v/>
      </c>
      <c r="RA108" t="n">
        <v/>
      </c>
      <c r="RB108" t="n">
        <v/>
      </c>
      <c r="RC108" t="n">
        <v/>
      </c>
      <c r="RD108" t="n">
        <v/>
      </c>
      <c r="RE108" t="n">
        <v/>
      </c>
      <c r="RF108" t="n">
        <v/>
      </c>
      <c r="RG108" t="n">
        <v/>
      </c>
      <c r="RH108" t="n">
        <v/>
      </c>
      <c r="RI108" t="n">
        <v/>
      </c>
      <c r="RJ108" t="n">
        <v/>
      </c>
      <c r="RK108" t="n">
        <v/>
      </c>
      <c r="RL108" t="n">
        <v/>
      </c>
      <c r="RM108" t="n">
        <v/>
      </c>
      <c r="RN108" t="n">
        <v/>
      </c>
      <c r="RO108" t="n">
        <v/>
      </c>
      <c r="RP108" t="n">
        <v/>
      </c>
      <c r="RQ108" t="n">
        <v/>
      </c>
      <c r="RR108" t="n">
        <v/>
      </c>
      <c r="RS108" t="n">
        <v/>
      </c>
      <c r="RT108" t="n">
        <v/>
      </c>
      <c r="RU108" t="n">
        <v/>
      </c>
      <c r="RV108" t="n">
        <v/>
      </c>
      <c r="RW108" t="n">
        <v/>
      </c>
      <c r="RX108" t="n">
        <v/>
      </c>
      <c r="RY108" t="n">
        <v/>
      </c>
      <c r="RZ108" t="n">
        <v/>
      </c>
      <c r="SA108" t="n">
        <v/>
      </c>
      <c r="SB108" t="n">
        <v/>
      </c>
      <c r="SC108" t="n">
        <v/>
      </c>
      <c r="SD108" t="n">
        <v/>
      </c>
      <c r="SE108" t="n">
        <v/>
      </c>
      <c r="SF108" t="n">
        <v/>
      </c>
      <c r="SG108" t="n">
        <v/>
      </c>
      <c r="SH108" t="n">
        <v/>
      </c>
      <c r="SI108" t="n">
        <v/>
      </c>
      <c r="SJ108" t="n">
        <v/>
      </c>
      <c r="SK108" t="n">
        <v/>
      </c>
      <c r="SL108" t="n">
        <v/>
      </c>
      <c r="SM108" t="n">
        <v/>
      </c>
      <c r="SN108" t="n">
        <v/>
      </c>
      <c r="SO108" t="n">
        <v/>
      </c>
      <c r="SP108" t="n">
        <v/>
      </c>
      <c r="SQ108" t="n">
        <v/>
      </c>
      <c r="SR108" t="n">
        <v/>
      </c>
      <c r="SS108" t="n">
        <v/>
      </c>
      <c r="ST108" t="n">
        <v/>
      </c>
      <c r="SU108" t="n">
        <v/>
      </c>
      <c r="SV108" t="n">
        <v/>
      </c>
      <c r="SW108" t="n">
        <v/>
      </c>
      <c r="SX108" t="n">
        <v/>
      </c>
      <c r="SY108" t="n">
        <v/>
      </c>
      <c r="SZ108" t="n">
        <v>5</v>
      </c>
      <c r="TA108" t="n">
        <v/>
      </c>
      <c r="TB108" t="n">
        <v/>
      </c>
      <c r="TC108" t="n">
        <v/>
      </c>
      <c r="TD108" t="n">
        <v/>
      </c>
      <c r="TE108" t="n">
        <v/>
      </c>
      <c r="TF108" t="n">
        <v/>
      </c>
      <c r="TG108" t="n">
        <v/>
      </c>
      <c r="TH108" t="n">
        <v/>
      </c>
      <c r="TI108" t="n">
        <v/>
      </c>
      <c r="TJ108" t="n">
        <v/>
      </c>
      <c r="TK108" t="n">
        <v/>
      </c>
      <c r="TL108" t="n">
        <v/>
      </c>
      <c r="TM108" t="n">
        <v/>
      </c>
      <c r="TN108" t="n">
        <v/>
      </c>
      <c r="TO108" t="n">
        <v/>
      </c>
      <c r="TP108" t="n">
        <v/>
      </c>
      <c r="TQ108" t="n">
        <v/>
      </c>
      <c r="TR108" t="n">
        <v/>
      </c>
      <c r="TS108" t="n">
        <v/>
      </c>
      <c r="TT108" t="n">
        <v/>
      </c>
      <c r="TU108" t="n">
        <v/>
      </c>
      <c r="TV108" t="n">
        <v/>
      </c>
      <c r="TW108" t="n">
        <v/>
      </c>
      <c r="TX108" t="n">
        <v/>
      </c>
      <c r="TY108" t="n">
        <v/>
      </c>
      <c r="TZ108" t="n">
        <v/>
      </c>
      <c r="UA108" t="n">
        <v/>
      </c>
      <c r="UB108" t="n">
        <v/>
      </c>
      <c r="UC108" t="n">
        <v/>
      </c>
      <c r="UD108" t="n">
        <v/>
      </c>
      <c r="UE108" t="n">
        <v/>
      </c>
      <c r="UF108" t="n">
        <v/>
      </c>
      <c r="UG108" t="n">
        <v/>
      </c>
      <c r="UH108" t="n">
        <v/>
      </c>
      <c r="UI108" t="n">
        <v/>
      </c>
      <c r="UJ108" t="n">
        <v/>
      </c>
      <c r="UK108" t="n">
        <v/>
      </c>
      <c r="UL108" t="n">
        <v/>
      </c>
      <c r="UM108" t="n">
        <v/>
      </c>
      <c r="UN108" t="n">
        <v/>
      </c>
      <c r="UO108" t="n">
        <v/>
      </c>
      <c r="UP108" t="n">
        <v/>
      </c>
      <c r="UQ108" t="n">
        <v/>
      </c>
      <c r="UR108" t="n">
        <v/>
      </c>
      <c r="US108" t="n">
        <v/>
      </c>
      <c r="UT108" t="n">
        <v/>
      </c>
      <c r="UU108" t="inlineStr">
        <is>
          <t>Pemberian pakan di kandang</t>
        </is>
      </c>
      <c r="UV108" t="n">
        <v/>
      </c>
      <c r="UW108" t="n">
        <v/>
      </c>
      <c r="UX108" t="n">
        <v/>
      </c>
      <c r="UY108" t="n">
        <v/>
      </c>
      <c r="UZ108" t="n">
        <v/>
      </c>
      <c r="VA108" t="n">
        <v/>
      </c>
      <c r="VB108" t="n">
        <v/>
      </c>
      <c r="VC108" t="inlineStr">
        <is>
          <t>Cukup teratur (setiap minggu)</t>
        </is>
      </c>
      <c r="VD108" t="n">
        <v/>
      </c>
      <c r="VE108" t="n">
        <v/>
      </c>
      <c r="VF108" t="n">
        <v/>
      </c>
      <c r="VG108" t="n">
        <v/>
      </c>
      <c r="VH108" t="n">
        <v/>
      </c>
      <c r="VI108" t="n">
        <v/>
      </c>
      <c r="VJ108" t="n">
        <v/>
      </c>
      <c r="VK108" t="inlineStr">
        <is>
          <t>Sering (1 kali sehari)</t>
        </is>
      </c>
      <c r="VL108" t="n">
        <v/>
      </c>
      <c r="VM108" t="n">
        <v/>
      </c>
      <c r="VN108" t="n">
        <v/>
      </c>
      <c r="VO108" t="n">
        <v/>
      </c>
      <c r="VP108" t="n">
        <v/>
      </c>
      <c r="VQ108" t="n">
        <v/>
      </c>
      <c r="VR108" t="n">
        <v/>
      </c>
      <c r="VS108" t="inlineStr">
        <is>
          <t>3-Disimpan terbuka (dry lot)</t>
        </is>
      </c>
      <c r="VT108" t="n">
        <v>0</v>
      </c>
      <c r="VU108" t="n">
        <v>0</v>
      </c>
      <c r="VV108" t="n">
        <v>0</v>
      </c>
      <c r="VW108" t="n">
        <v>0</v>
      </c>
      <c r="VX108" t="n">
        <v>0</v>
      </c>
      <c r="VY108" t="n">
        <v>0</v>
      </c>
      <c r="VZ108" t="n">
        <v>1</v>
      </c>
      <c r="WA108" t="n">
        <v>0</v>
      </c>
      <c r="WB108" t="n">
        <v>0</v>
      </c>
      <c r="WC108" t="n">
        <v>0</v>
      </c>
      <c r="WD108" t="n">
        <v>0</v>
      </c>
      <c r="WE108" t="n">
        <v>0</v>
      </c>
      <c r="WF108" t="n">
        <v/>
      </c>
      <c r="WG108" t="n">
        <v/>
      </c>
      <c r="WH108" t="n">
        <v/>
      </c>
      <c r="WI108" t="n">
        <v/>
      </c>
      <c r="WJ108" t="n">
        <v/>
      </c>
      <c r="WK108" t="n">
        <v/>
      </c>
      <c r="WL108" t="n">
        <v/>
      </c>
      <c r="WM108" t="n">
        <v/>
      </c>
      <c r="WN108" t="n">
        <v/>
      </c>
      <c r="WO108" t="n">
        <v/>
      </c>
      <c r="WP108" t="n">
        <v/>
      </c>
      <c r="WQ108" t="n">
        <v/>
      </c>
      <c r="WR108" t="n">
        <v/>
      </c>
      <c r="WS108" t="n">
        <v/>
      </c>
      <c r="WT108" t="n">
        <v/>
      </c>
      <c r="WU108" t="n">
        <v/>
      </c>
      <c r="WV108" t="n">
        <v/>
      </c>
      <c r="WW108" t="n">
        <v/>
      </c>
      <c r="WX108" t="n">
        <v/>
      </c>
      <c r="WY108" t="n">
        <v/>
      </c>
      <c r="WZ108" t="n">
        <v/>
      </c>
      <c r="XA108" t="n">
        <v/>
      </c>
      <c r="XB108" t="n">
        <v/>
      </c>
      <c r="XC108" t="n">
        <v/>
      </c>
      <c r="XD108" t="n">
        <v/>
      </c>
      <c r="XE108" t="n">
        <v/>
      </c>
      <c r="XF108" t="n">
        <v/>
      </c>
      <c r="XG108" t="n">
        <v/>
      </c>
      <c r="XH108" t="n">
        <v/>
      </c>
      <c r="XI108" t="n">
        <v/>
      </c>
      <c r="XJ108" t="n">
        <v/>
      </c>
      <c r="XK108" t="n">
        <v/>
      </c>
      <c r="XL108" t="n">
        <v/>
      </c>
      <c r="XM108" t="n">
        <v/>
      </c>
      <c r="XN108" t="n">
        <v/>
      </c>
      <c r="XO108" t="n">
        <v/>
      </c>
      <c r="XP108" t="n">
        <v/>
      </c>
      <c r="XQ108" t="n">
        <v/>
      </c>
      <c r="XR108" t="n">
        <v/>
      </c>
      <c r="XS108" t="n">
        <v/>
      </c>
      <c r="XT108" t="n">
        <v/>
      </c>
      <c r="XU108" t="n">
        <v/>
      </c>
      <c r="XV108" t="n">
        <v/>
      </c>
      <c r="XW108" t="n">
        <v/>
      </c>
      <c r="XX108" t="n">
        <v/>
      </c>
      <c r="XY108" t="n">
        <v/>
      </c>
      <c r="XZ108" t="n">
        <v/>
      </c>
      <c r="YA108" t="n">
        <v/>
      </c>
      <c r="YB108" t="n">
        <v/>
      </c>
      <c r="YC108" t="n">
        <v/>
      </c>
      <c r="YD108" t="n">
        <v/>
      </c>
      <c r="YE108" t="n">
        <v/>
      </c>
      <c r="YF108" t="n">
        <v/>
      </c>
      <c r="YG108" t="n">
        <v/>
      </c>
      <c r="YH108" t="n">
        <v/>
      </c>
      <c r="YI108" t="n">
        <v/>
      </c>
      <c r="YJ108" t="n">
        <v/>
      </c>
      <c r="YK108" t="n">
        <v/>
      </c>
      <c r="YL108" t="n">
        <v/>
      </c>
      <c r="YM108" t="n">
        <v/>
      </c>
      <c r="YN108" t="n">
        <v/>
      </c>
      <c r="YO108" t="n">
        <v/>
      </c>
      <c r="YP108" t="n">
        <v/>
      </c>
      <c r="YQ108" t="n">
        <v/>
      </c>
      <c r="YR108" t="n">
        <v/>
      </c>
      <c r="YS108" t="n">
        <v/>
      </c>
      <c r="YT108" t="n">
        <v/>
      </c>
      <c r="YU108" t="n">
        <v/>
      </c>
      <c r="YV108" t="n">
        <v/>
      </c>
      <c r="YW108" t="n">
        <v/>
      </c>
      <c r="YX108" t="n">
        <v/>
      </c>
      <c r="YY108" t="n">
        <v/>
      </c>
      <c r="YZ108" t="n">
        <v/>
      </c>
      <c r="ZA108" t="n">
        <v/>
      </c>
      <c r="ZB108" t="n">
        <v/>
      </c>
      <c r="ZC108" t="n">
        <v/>
      </c>
      <c r="ZD108" t="n">
        <v/>
      </c>
      <c r="ZE108" t="n">
        <v/>
      </c>
      <c r="ZF108" t="n">
        <v/>
      </c>
      <c r="ZG108" t="n">
        <v/>
      </c>
      <c r="ZH108" t="n">
        <v/>
      </c>
      <c r="ZI108" t="n">
        <v/>
      </c>
      <c r="ZJ108" t="n">
        <v/>
      </c>
      <c r="ZK108" t="n">
        <v/>
      </c>
      <c r="ZL108" t="n">
        <v/>
      </c>
      <c r="ZM108" t="n">
        <v/>
      </c>
      <c r="ZN108" t="n">
        <v/>
      </c>
      <c r="ZO108" t="n">
        <v/>
      </c>
      <c r="ZP108" t="n">
        <v/>
      </c>
      <c r="ZQ108" t="n">
        <v/>
      </c>
      <c r="ZR108" t="n">
        <v/>
      </c>
      <c r="ZS108" t="n">
        <v/>
      </c>
      <c r="ZT108" t="n">
        <v/>
      </c>
      <c r="ZU108" t="n">
        <v/>
      </c>
      <c r="ZV108" t="n">
        <v>3</v>
      </c>
      <c r="ZW108" t="n">
        <v/>
      </c>
      <c r="ZX108" t="n">
        <v/>
      </c>
      <c r="ZY108" t="n">
        <v/>
      </c>
      <c r="ZZ108" t="n">
        <v/>
      </c>
      <c r="AAA108" t="n">
        <v/>
      </c>
      <c r="AAB108" t="n">
        <v/>
      </c>
      <c r="AAC108" t="n">
        <v/>
      </c>
      <c r="AAD108" t="inlineStr">
        <is>
          <t>Pakan segar (misal: rumput)</t>
        </is>
      </c>
      <c r="AAE108" t="n">
        <v/>
      </c>
      <c r="AAF108" t="n">
        <v/>
      </c>
      <c r="AAG108" t="n">
        <v/>
      </c>
      <c r="AAH108" t="n">
        <v/>
      </c>
      <c r="AAI108" t="n">
        <v/>
      </c>
      <c r="AAJ108" t="n">
        <v/>
      </c>
      <c r="AAK108" t="n">
        <v/>
      </c>
      <c r="AAL108" t="inlineStr">
        <is>
          <t>Tidak</t>
        </is>
      </c>
      <c r="AAM108" t="n">
        <v/>
      </c>
      <c r="AAN108" t="n">
        <v/>
      </c>
      <c r="AAO108" t="n">
        <v/>
      </c>
      <c r="AAP108" t="n">
        <v/>
      </c>
      <c r="AAQ108" t="n">
        <v/>
      </c>
      <c r="AAR108" t="inlineStr">
        <is>
          <t>Ya</t>
        </is>
      </c>
      <c r="AAS108" t="inlineStr">
        <is>
          <t>Mengetahui</t>
        </is>
      </c>
      <c r="AAT108" t="inlineStr">
        <is>
          <t>Diberikan gratis ke orang lain</t>
        </is>
      </c>
      <c r="AAU108" t="n">
        <v>0</v>
      </c>
      <c r="AAV108" t="n">
        <v>0</v>
      </c>
      <c r="AAW108" t="n">
        <v>0</v>
      </c>
      <c r="AAX108" t="n">
        <v>0</v>
      </c>
      <c r="AAY108" t="n">
        <v>1</v>
      </c>
      <c r="AAZ108" t="n">
        <v>0</v>
      </c>
      <c r="ABA108" t="n">
        <v>0</v>
      </c>
      <c r="ABB108" t="n">
        <v/>
      </c>
      <c r="ABC108" t="n">
        <v/>
      </c>
      <c r="ABD108" t="n">
        <v/>
      </c>
      <c r="ABE108" t="n">
        <v/>
      </c>
      <c r="ABF108" t="n">
        <v/>
      </c>
      <c r="ABG108" t="n">
        <v/>
      </c>
      <c r="ABH108" t="n">
        <v/>
      </c>
      <c r="ABI108" t="n">
        <v/>
      </c>
      <c r="ABJ108" t="n">
        <v/>
      </c>
      <c r="ABK108" t="n">
        <v/>
      </c>
      <c r="ABL108" t="n">
        <v/>
      </c>
      <c r="ABM108" t="n">
        <v/>
      </c>
      <c r="ABN108" t="n">
        <v/>
      </c>
      <c r="ABO108" t="n">
        <v/>
      </c>
      <c r="ABP108" t="n">
        <v/>
      </c>
      <c r="ABQ108" t="n">
        <v/>
      </c>
      <c r="ABR108" t="n">
        <v/>
      </c>
      <c r="ABS108" t="n">
        <v/>
      </c>
      <c r="ABT108" t="n">
        <v/>
      </c>
      <c r="ABU108" t="n">
        <v/>
      </c>
      <c r="ABV108" t="n">
        <v/>
      </c>
      <c r="ABW108" t="n">
        <v/>
      </c>
      <c r="ABX108" t="n">
        <v/>
      </c>
      <c r="ABY108" t="n">
        <v/>
      </c>
      <c r="ABZ108" t="n">
        <v/>
      </c>
      <c r="ACA108" t="n">
        <v/>
      </c>
      <c r="ACB108" t="n">
        <v/>
      </c>
      <c r="ACC108" t="n">
        <v/>
      </c>
      <c r="ACD108" t="n">
        <v/>
      </c>
      <c r="ACE108" t="n">
        <v/>
      </c>
      <c r="ACF108" t="n">
        <v/>
      </c>
      <c r="ACG108" t="n">
        <v/>
      </c>
      <c r="ACH108" t="n">
        <v/>
      </c>
      <c r="ACI108" t="n">
        <v/>
      </c>
      <c r="ACJ108" t="n">
        <v/>
      </c>
      <c r="ACK108" t="inlineStr">
        <is>
          <t>Tidak punya waktu mengumpulkannya</t>
        </is>
      </c>
      <c r="ACL108" t="n">
        <v>0</v>
      </c>
      <c r="ACM108" t="n">
        <v>0</v>
      </c>
      <c r="ACN108" t="n">
        <v>1</v>
      </c>
      <c r="ACO108" t="n">
        <v>0</v>
      </c>
      <c r="ACP108" t="n">
        <v>0</v>
      </c>
      <c r="ACQ108" t="n">
        <v>0</v>
      </c>
      <c r="ACR108" t="n">
        <v>0</v>
      </c>
      <c r="ACS108" t="n">
        <v/>
      </c>
      <c r="ACT108" t="inlineStr">
        <is>
          <t>Tidak</t>
        </is>
      </c>
      <c r="ACU108" t="inlineStr">
        <is>
          <t>Manfaat cukup signifikan, terasa di kehidupan sehari-hari</t>
        </is>
      </c>
      <c r="ACV108" t="inlineStr">
        <is>
          <t>Bertambah</t>
        </is>
      </c>
      <c r="ACW108" t="inlineStr">
        <is>
          <t>Anggota keluarga - Perempuan dewasa</t>
        </is>
      </c>
      <c r="ACX108" t="inlineStr">
        <is>
          <t>Setuju</t>
        </is>
      </c>
      <c r="ACY108" t="inlineStr">
        <is>
          <t>Anggota keluarga - Laki-laki dewasa Anggota keluarga - Perempuan dewasa</t>
        </is>
      </c>
      <c r="ACZ108" t="n">
        <v>1</v>
      </c>
      <c r="ADA108" t="n">
        <v>1</v>
      </c>
      <c r="ADB108" t="n">
        <v>0</v>
      </c>
      <c r="ADC108" t="n">
        <v>0</v>
      </c>
      <c r="ADD108" t="inlineStr">
        <is>
          <t>Puas</t>
        </is>
      </c>
      <c r="ADE108" t="inlineStr">
        <is>
          <t>Puas</t>
        </is>
      </c>
      <c r="ADF108" t="inlineStr">
        <is>
          <t>Puas</t>
        </is>
      </c>
      <c r="ADG108" t="inlineStr">
        <is>
          <t>Puas</t>
        </is>
      </c>
      <c r="ADH108" t="inlineStr">
        <is>
          <t>Tidak</t>
        </is>
      </c>
      <c r="ADI108" t="n">
        <v/>
      </c>
      <c r="ADJ108" t="inlineStr">
        <is>
          <t>Puas</t>
        </is>
      </c>
      <c r="ADK108" t="n">
        <v/>
      </c>
      <c r="ADL108" t="n">
        <v/>
      </c>
      <c r="ADM108" t="n">
        <v/>
      </c>
      <c r="ADN108" t="n">
        <v/>
      </c>
      <c r="ADO108" t="n">
        <v/>
      </c>
      <c r="ADP108" t="n">
        <v/>
      </c>
      <c r="ADQ108" t="n">
        <v/>
      </c>
      <c r="ADR108" t="n">
        <v/>
      </c>
      <c r="ADS108" t="n">
        <v/>
      </c>
      <c r="ADT108" t="n">
        <v/>
      </c>
      <c r="ADU108" t="inlineStr">
        <is>
          <t>Memperbaiki sendiri</t>
        </is>
      </c>
      <c r="ADV108" t="n">
        <v>0</v>
      </c>
      <c r="ADW108" t="n">
        <v>0</v>
      </c>
      <c r="ADX108" t="n">
        <v>0</v>
      </c>
      <c r="ADY108" t="n">
        <v>0</v>
      </c>
      <c r="ADZ108" t="n">
        <v>0</v>
      </c>
      <c r="AEA108" t="n">
        <v>1</v>
      </c>
      <c r="AEB108" t="n">
        <v>0</v>
      </c>
      <c r="AEC108" t="n">
        <v>0</v>
      </c>
      <c r="AED108" t="inlineStr">
        <is>
          <t>Tidak</t>
        </is>
      </c>
      <c r="AEE108" t="inlineStr">
        <is>
          <t>Laki-laki dewasa</t>
        </is>
      </c>
      <c r="AEF108" t="n">
        <v/>
      </c>
      <c r="AEG108" t="inlineStr">
        <is>
          <t>Menghubungi melalui rekan</t>
        </is>
      </c>
      <c r="AEH108" t="n">
        <v/>
      </c>
      <c r="AEI108" t="inlineStr">
        <is>
          <t>Tidak</t>
        </is>
      </c>
      <c r="AEJ108" t="inlineStr">
        <is>
          <t>Ya, selalu</t>
        </is>
      </c>
      <c r="AEK108" t="inlineStr">
        <is>
          <t>Pengurangan pengeluaran rumah tangga (bahan bakar minyak, pupuk, dll.)</t>
        </is>
      </c>
      <c r="AEL108" t="n">
        <v>1</v>
      </c>
      <c r="AEM108" t="n">
        <v>0</v>
      </c>
      <c r="AEN108" t="n">
        <v>0</v>
      </c>
      <c r="AEO108" t="n">
        <v>0</v>
      </c>
      <c r="AEP108" t="n">
        <v>0</v>
      </c>
      <c r="AEQ108" t="n">
        <v>0</v>
      </c>
      <c r="AER108" t="n">
        <v>0</v>
      </c>
      <c r="AES108" t="n">
        <v>0</v>
      </c>
      <c r="AET108" t="n">
        <v>0</v>
      </c>
      <c r="AEU108" t="n">
        <v>0</v>
      </c>
      <c r="AEV108" t="n">
        <v>0</v>
      </c>
      <c r="AEW108" t="n">
        <v>0</v>
      </c>
      <c r="AEX108" t="n">
        <v/>
      </c>
      <c r="AEY108" t="inlineStr">
        <is>
          <t>Mendukung lingkungan</t>
        </is>
      </c>
      <c r="AEZ108" t="n">
        <v/>
      </c>
      <c r="AFA108" t="inlineStr">
        <is>
          <t>Koperasi</t>
        </is>
      </c>
      <c r="AFB108" t="n">
        <v/>
      </c>
      <c r="AFC108" t="inlineStr">
        <is>
          <t>1000557197-16_43_32.jpg</t>
        </is>
      </c>
      <c r="AFD108" t="inlineStr">
        <is>
          <t>https://kf.kobotoolbox.org/api/v2/assets/avstPQqLr3Ab3ZdcVTXZ6f/data/678820455/attachments/attgqnMtX99tFAVfzFiFH9Hv/</t>
        </is>
      </c>
      <c r="AFE108" t="inlineStr">
        <is>
          <t>1000557194-16_43_37.jpg</t>
        </is>
      </c>
      <c r="AFF108" t="inlineStr">
        <is>
          <t>https://kf.kobotoolbox.org/api/v2/assets/avstPQqLr3Ab3ZdcVTXZ6f/data/678820455/attachments/attbze8gwhXQLgNrR5jT4AFp/</t>
        </is>
      </c>
      <c r="AFG108" t="inlineStr">
        <is>
          <t>Fahrizal</t>
        </is>
      </c>
      <c r="AFH108" t="n">
        <v/>
      </c>
      <c r="AFI108" t="n">
        <v/>
      </c>
    </row>
    <row r="109">
      <c r="A109" t="n">
        <v/>
      </c>
      <c r="B109" t="n">
        <v/>
      </c>
      <c r="C109" t="n">
        <v/>
      </c>
      <c r="D109" t="inlineStr">
        <is>
          <t>m abdullah</t>
        </is>
      </c>
      <c r="E109" t="n">
        <v>88989846727</v>
      </c>
      <c r="F109" t="inlineStr">
        <is>
          <t>-7.900061 112.7413 604.3688174909354 18.42665919618846</t>
        </is>
      </c>
      <c r="G109" t="n">
        <v>-7.900061</v>
      </c>
      <c r="H109" t="n">
        <v>112.7413</v>
      </c>
      <c r="I109" t="n">
        <v>604.3688175</v>
      </c>
      <c r="J109" t="n">
        <v>18.4266592</v>
      </c>
      <c r="K109" t="n">
        <v>0</v>
      </c>
      <c r="L109" t="inlineStr">
        <is>
          <t>-7.900172 112.741364 606.1293264299745 19.115614024565446</t>
        </is>
      </c>
      <c r="M109" t="n">
        <v>-7.900172</v>
      </c>
      <c r="N109" t="n">
        <v>112.741364</v>
      </c>
      <c r="O109" t="n">
        <v>606.1293264</v>
      </c>
      <c r="P109" t="n">
        <v>19.11561402</v>
      </c>
      <c r="Q109" t="n">
        <v>0</v>
      </c>
      <c r="R109" t="inlineStr">
        <is>
          <t>Jawa Timur</t>
        </is>
      </c>
      <c r="S109" t="n">
        <v>0</v>
      </c>
      <c r="T109" t="n">
        <v>0</v>
      </c>
      <c r="U109" t="n">
        <v>0</v>
      </c>
      <c r="V109" t="n">
        <v>0</v>
      </c>
      <c r="W109" t="n">
        <v>0</v>
      </c>
      <c r="X109" t="n">
        <v>1</v>
      </c>
      <c r="Y109" t="n">
        <v>0</v>
      </c>
      <c r="Z109" t="n">
        <v>0</v>
      </c>
      <c r="AA109" t="n">
        <v>0</v>
      </c>
      <c r="AB109" t="n">
        <v>0</v>
      </c>
      <c r="AC109" t="inlineStr">
        <is>
          <t>MALANG</t>
        </is>
      </c>
      <c r="AD109" t="inlineStr">
        <is>
          <t>SINGOSARI</t>
        </is>
      </c>
      <c r="AE109" t="inlineStr">
        <is>
          <t>WONOREJO, BLANDIT</t>
        </is>
      </c>
      <c r="AF109" t="inlineStr">
        <is>
          <t>KAN JABUNG</t>
        </is>
      </c>
      <c r="AG109" t="inlineStr">
        <is>
          <t>KJP0011</t>
        </is>
      </c>
      <c r="AH109" t="n">
        <v>16</v>
      </c>
      <c r="AI109" t="inlineStr">
        <is>
          <t>VPA1</t>
        </is>
      </c>
      <c r="AJ109" t="inlineStr">
        <is>
          <t>Aktif</t>
        </is>
      </c>
      <c r="AK109" t="n">
        <v>45</v>
      </c>
      <c r="AL109" t="inlineStr">
        <is>
          <t>Laki-laki</t>
        </is>
      </c>
      <c r="AM109" t="inlineStr">
        <is>
          <t>Sudah menikah</t>
        </is>
      </c>
      <c r="AN109" t="inlineStr">
        <is>
          <t>SMP/Sederajat</t>
        </is>
      </c>
      <c r="AO109" t="inlineStr">
        <is>
          <t>Peternak</t>
        </is>
      </c>
      <c r="AP109" t="n">
        <v>0</v>
      </c>
      <c r="AQ109" t="n">
        <v>1</v>
      </c>
      <c r="AR109" t="n">
        <v>0</v>
      </c>
      <c r="AS109" t="n">
        <v>0</v>
      </c>
      <c r="AT109" t="n">
        <v>0</v>
      </c>
      <c r="AU109" t="n">
        <v>0</v>
      </c>
      <c r="AV109" t="n">
        <v>0</v>
      </c>
      <c r="AW109" t="n">
        <v>0</v>
      </c>
      <c r="AX109" t="n">
        <v/>
      </c>
      <c r="AY109" t="inlineStr">
        <is>
          <t>Peternak</t>
        </is>
      </c>
      <c r="AZ109" t="n">
        <v>0</v>
      </c>
      <c r="BA109" t="n">
        <v>1</v>
      </c>
      <c r="BB109" t="n">
        <v>0</v>
      </c>
      <c r="BC109" t="n">
        <v>0</v>
      </c>
      <c r="BD109" t="n">
        <v>0</v>
      </c>
      <c r="BE109" t="n">
        <v>0</v>
      </c>
      <c r="BF109" t="n">
        <v>0</v>
      </c>
      <c r="BG109" t="n">
        <v>0</v>
      </c>
      <c r="BH109" t="n">
        <v/>
      </c>
      <c r="BI109" t="inlineStr">
        <is>
          <t>Rp2.500.000 - Rp3.500.000</t>
        </is>
      </c>
      <c r="BJ109" t="n">
        <v>1</v>
      </c>
      <c r="BK109" t="n">
        <v>1</v>
      </c>
      <c r="BL109" t="n">
        <v>2</v>
      </c>
      <c r="BM109" t="n">
        <v>0</v>
      </c>
      <c r="BN109" t="inlineStr">
        <is>
          <t>Milik sendiri</t>
        </is>
      </c>
      <c r="BO109" t="inlineStr">
        <is>
          <t>Permanen (dinding bata dan semen)</t>
        </is>
      </c>
      <c r="BP109" t="n">
        <v>1</v>
      </c>
      <c r="BQ109" t="n">
        <v>0</v>
      </c>
      <c r="BR109" t="n">
        <v>0</v>
      </c>
      <c r="BS109" t="n">
        <v>0</v>
      </c>
      <c r="BT109" t="n">
        <v>0</v>
      </c>
      <c r="BU109" t="n">
        <v/>
      </c>
      <c r="BV109" t="inlineStr">
        <is>
          <t>Keramik/ubin</t>
        </is>
      </c>
      <c r="BW109" t="n">
        <v>0</v>
      </c>
      <c r="BX109" t="n">
        <v>0</v>
      </c>
      <c r="BY109" t="n">
        <v>1</v>
      </c>
      <c r="BZ109" t="n">
        <v>0</v>
      </c>
      <c r="CA109" t="n">
        <v>0</v>
      </c>
      <c r="CB109" t="n">
        <v/>
      </c>
      <c r="CC109" t="inlineStr">
        <is>
          <t>Genting</t>
        </is>
      </c>
      <c r="CD109" t="n">
        <v>0</v>
      </c>
      <c r="CE109" t="n">
        <v>0</v>
      </c>
      <c r="CF109" t="n">
        <v>0</v>
      </c>
      <c r="CG109" t="n">
        <v>0</v>
      </c>
      <c r="CH109" t="n">
        <v>0</v>
      </c>
      <c r="CI109" t="n">
        <v>1</v>
      </c>
      <c r="CJ109" t="n">
        <v>0</v>
      </c>
      <c r="CK109" t="n">
        <v/>
      </c>
      <c r="CL109" t="inlineStr">
        <is>
          <t>Ya</t>
        </is>
      </c>
      <c r="CM109" t="n">
        <v>2009</v>
      </c>
      <c r="CN109" t="inlineStr">
        <is>
          <t>Fixed-Dome (Kubah Tetap)</t>
        </is>
      </c>
      <c r="CO109" t="inlineStr">
        <is>
          <t>6 m³ (4-5 ekor sapi, ±5 jam memasak/hari, ±50 kg</t>
        </is>
      </c>
      <c r="CP109" t="inlineStr">
        <is>
          <t>Anggota keluarga - laki-laki</t>
        </is>
      </c>
      <c r="CQ109" t="n">
        <v>0</v>
      </c>
      <c r="CR109" t="n">
        <v>0</v>
      </c>
      <c r="CS109" t="n">
        <v>0</v>
      </c>
      <c r="CT109" t="n">
        <v>0</v>
      </c>
      <c r="CU109" t="n">
        <v>1</v>
      </c>
      <c r="CV109" t="n">
        <v>0</v>
      </c>
      <c r="CW109" t="n">
        <v>0</v>
      </c>
      <c r="CX109" t="n">
        <v>0</v>
      </c>
      <c r="CY109" t="inlineStr">
        <is>
          <t>Anggota keluarga - laki-laki Anggota keluarga - perempuan dewasa</t>
        </is>
      </c>
      <c r="CZ109" t="n">
        <v>1</v>
      </c>
      <c r="DA109" t="n">
        <v>1</v>
      </c>
      <c r="DB109" t="n">
        <v>0</v>
      </c>
      <c r="DC109" t="n">
        <v/>
      </c>
      <c r="DD109" t="inlineStr">
        <is>
          <t>Anggota keluarga - laki-laki CPO atau pendamping</t>
        </is>
      </c>
      <c r="DE109" t="n">
        <v>1</v>
      </c>
      <c r="DF109" t="n">
        <v>0</v>
      </c>
      <c r="DG109" t="n">
        <v>1</v>
      </c>
      <c r="DH109" t="n">
        <v>0</v>
      </c>
      <c r="DI109" t="n">
        <v/>
      </c>
      <c r="DJ109" t="inlineStr">
        <is>
          <t>Anggota keluarga - laki-laki CPO atau pendamping</t>
        </is>
      </c>
      <c r="DK109" t="n">
        <v>1</v>
      </c>
      <c r="DL109" t="n">
        <v>0</v>
      </c>
      <c r="DM109" t="n">
        <v>1</v>
      </c>
      <c r="DN109" t="n">
        <v>0</v>
      </c>
      <c r="DO109" t="n">
        <v/>
      </c>
      <c r="DP109" t="inlineStr">
        <is>
          <t>Ya</t>
        </is>
      </c>
      <c r="DQ109" t="n">
        <v/>
      </c>
      <c r="DR109" t="n">
        <v/>
      </c>
      <c r="DS109" t="n">
        <v/>
      </c>
      <c r="DT109" t="n">
        <v/>
      </c>
      <c r="DU109" t="n">
        <v/>
      </c>
      <c r="DV109" t="n">
        <v/>
      </c>
      <c r="DW109" t="n">
        <v/>
      </c>
      <c r="DX109" t="n">
        <v/>
      </c>
      <c r="DY109" t="n">
        <v/>
      </c>
      <c r="DZ109" t="n">
        <v/>
      </c>
      <c r="EA109" t="n">
        <v/>
      </c>
      <c r="EB109" t="n">
        <v/>
      </c>
      <c r="EC109" t="n">
        <v/>
      </c>
      <c r="ED109" t="n">
        <v/>
      </c>
      <c r="EE109" t="n">
        <v/>
      </c>
      <c r="EF109" t="n">
        <v/>
      </c>
      <c r="EG109" t="n">
        <v/>
      </c>
      <c r="EH109" t="n">
        <v/>
      </c>
      <c r="EI109" t="inlineStr">
        <is>
          <t>Tidak ada masalah</t>
        </is>
      </c>
      <c r="EJ109" t="n">
        <v>0</v>
      </c>
      <c r="EK109" t="n">
        <v>0</v>
      </c>
      <c r="EL109" t="n">
        <v>0</v>
      </c>
      <c r="EM109" t="n">
        <v>1</v>
      </c>
      <c r="EN109" t="n">
        <v>0</v>
      </c>
      <c r="EO109" t="n">
        <v/>
      </c>
      <c r="EP109" t="inlineStr">
        <is>
          <t>Ya, cukup jelas dan mudah diikuti</t>
        </is>
      </c>
      <c r="EQ109" t="inlineStr">
        <is>
          <t>Pelatihan</t>
        </is>
      </c>
      <c r="ER109" t="inlineStr">
        <is>
          <t>CPO atau pendamping Staff BIRU Pegawai koperasi</t>
        </is>
      </c>
      <c r="ES109" t="n">
        <v>1</v>
      </c>
      <c r="ET109" t="n">
        <v>1</v>
      </c>
      <c r="EU109" t="n">
        <v>1</v>
      </c>
      <c r="EV109" t="n">
        <v>0</v>
      </c>
      <c r="EW109" t="n">
        <v/>
      </c>
      <c r="EX109" t="inlineStr">
        <is>
          <t>Anggota keluarga - Laki-laki Anggota keluarga - Perempuan dewasa</t>
        </is>
      </c>
      <c r="EY109" t="n">
        <v>1</v>
      </c>
      <c r="EZ109" t="n">
        <v>1</v>
      </c>
      <c r="FA109" t="n">
        <v>0</v>
      </c>
      <c r="FB109" t="n">
        <v/>
      </c>
      <c r="FC109" t="inlineStr">
        <is>
          <t>Jarang sekali</t>
        </is>
      </c>
      <c r="FD109" t="n">
        <v/>
      </c>
      <c r="FE109" t="inlineStr">
        <is>
          <t>Mengetahui</t>
        </is>
      </c>
      <c r="FF109" t="inlineStr">
        <is>
          <t>Cukup sering (2 minggu sekali)</t>
        </is>
      </c>
      <c r="FG109" t="inlineStr">
        <is>
          <t>Mengetahui</t>
        </is>
      </c>
      <c r="FH109" t="inlineStr">
        <is>
          <t>Sering (setiap minggu)</t>
        </is>
      </c>
      <c r="FI109" t="inlineStr">
        <is>
          <t>Mengetahui</t>
        </is>
      </c>
      <c r="FJ109" t="inlineStr">
        <is>
          <t>Selalu (setiap hari)</t>
        </is>
      </c>
      <c r="FK109" t="inlineStr">
        <is>
          <t>Mengetahui</t>
        </is>
      </c>
      <c r="FL109" t="inlineStr">
        <is>
          <t>Sering (setiap minggu)</t>
        </is>
      </c>
      <c r="FM109" t="inlineStr">
        <is>
          <t>Mengetahui</t>
        </is>
      </c>
      <c r="FN109" t="inlineStr">
        <is>
          <t>Cukup sering (2 minggu sekali)</t>
        </is>
      </c>
      <c r="FO109" t="inlineStr">
        <is>
          <t>Mengetahui</t>
        </is>
      </c>
      <c r="FP109" t="inlineStr">
        <is>
          <t>Sering (setiap minggu)</t>
        </is>
      </c>
      <c r="FQ109" t="inlineStr">
        <is>
          <t>Mengetahui</t>
        </is>
      </c>
      <c r="FR109" t="inlineStr">
        <is>
          <t>Ya</t>
        </is>
      </c>
      <c r="FS109" t="inlineStr">
        <is>
          <t>Mengetahui</t>
        </is>
      </c>
      <c r="FT109" t="inlineStr">
        <is>
          <t>Ya, terkadang</t>
        </is>
      </c>
      <c r="FU109" t="inlineStr">
        <is>
          <t>Laki-laki dewasa Perempuan dewasa</t>
        </is>
      </c>
      <c r="FV109" t="n">
        <v>1</v>
      </c>
      <c r="FW109" t="n">
        <v>1</v>
      </c>
      <c r="FX109" t="n">
        <v>0</v>
      </c>
      <c r="FY109" t="n">
        <v>0</v>
      </c>
      <c r="FZ109" t="inlineStr">
        <is>
          <t>Memahami</t>
        </is>
      </c>
      <c r="GA109" t="inlineStr">
        <is>
          <t>CPO Pelatihan</t>
        </is>
      </c>
      <c r="GB109" t="n">
        <v>1</v>
      </c>
      <c r="GC109" t="n">
        <v>1</v>
      </c>
      <c r="GD109" t="n">
        <v>0</v>
      </c>
      <c r="GE109" t="n">
        <v>0</v>
      </c>
      <c r="GF109" t="n">
        <v/>
      </c>
      <c r="GG109" t="inlineStr">
        <is>
          <t>Sering</t>
        </is>
      </c>
      <c r="GH109" t="inlineStr">
        <is>
          <t>Tidak</t>
        </is>
      </c>
      <c r="GI109" t="n">
        <v/>
      </c>
      <c r="GJ109" t="n">
        <v/>
      </c>
      <c r="GK109" t="n">
        <v/>
      </c>
      <c r="GL109" t="n">
        <v/>
      </c>
      <c r="GM109" t="n">
        <v/>
      </c>
      <c r="GN109" t="n">
        <v/>
      </c>
      <c r="GO109" t="n">
        <v/>
      </c>
      <c r="GP109" t="inlineStr">
        <is>
          <t>Penuh (100%)</t>
        </is>
      </c>
      <c r="GQ109" t="inlineStr">
        <is>
          <t>Kayu bakar</t>
        </is>
      </c>
      <c r="GR109" t="n">
        <v>0</v>
      </c>
      <c r="GS109" t="n">
        <v>1</v>
      </c>
      <c r="GT109" t="n">
        <v>0</v>
      </c>
      <c r="GU109" t="n">
        <v>0</v>
      </c>
      <c r="GV109" t="n">
        <v>0</v>
      </c>
      <c r="GW109" t="n">
        <v>0</v>
      </c>
      <c r="GX109" t="n">
        <v>0</v>
      </c>
      <c r="GY109" t="n">
        <v/>
      </c>
      <c r="GZ109" t="inlineStr">
        <is>
          <t>Ya</t>
        </is>
      </c>
      <c r="HA109" t="n">
        <v/>
      </c>
      <c r="HB109" t="n">
        <v/>
      </c>
      <c r="HC109" t="n">
        <v/>
      </c>
      <c r="HD109" t="n">
        <v/>
      </c>
      <c r="HE109" t="n">
        <v/>
      </c>
      <c r="HF109" t="n">
        <v/>
      </c>
      <c r="HG109" t="n">
        <v/>
      </c>
      <c r="HH109" t="n">
        <v/>
      </c>
      <c r="HI109" t="n">
        <v/>
      </c>
      <c r="HJ109" t="n">
        <v/>
      </c>
      <c r="HK109" t="n">
        <v/>
      </c>
      <c r="HL109" t="n">
        <v/>
      </c>
      <c r="HM109" t="n">
        <v/>
      </c>
      <c r="HN109" t="n">
        <v/>
      </c>
      <c r="HO109" t="n">
        <v/>
      </c>
      <c r="HP109" t="n">
        <v/>
      </c>
      <c r="HQ109" t="n">
        <v/>
      </c>
      <c r="HR109" t="n">
        <v/>
      </c>
      <c r="HS109" t="n">
        <v/>
      </c>
      <c r="HT109" t="n">
        <v/>
      </c>
      <c r="HU109" t="n">
        <v/>
      </c>
      <c r="HV109" t="n">
        <v/>
      </c>
      <c r="HW109" t="n">
        <v/>
      </c>
      <c r="HX109" t="n">
        <v/>
      </c>
      <c r="HY109" t="n">
        <v>1</v>
      </c>
      <c r="HZ109" t="n">
        <v>75000</v>
      </c>
      <c r="IA109" t="n">
        <v/>
      </c>
      <c r="IB109" t="n">
        <v/>
      </c>
      <c r="IC109" t="n">
        <v/>
      </c>
      <c r="ID109" t="n">
        <v/>
      </c>
      <c r="IE109" t="n">
        <v/>
      </c>
      <c r="IF109" t="n">
        <v/>
      </c>
      <c r="IG109" t="n">
        <v/>
      </c>
      <c r="IH109" t="n">
        <v/>
      </c>
      <c r="II109" t="n">
        <v/>
      </c>
      <c r="IJ109" t="n">
        <v/>
      </c>
      <c r="IK109" t="inlineStr">
        <is>
          <t>50-65 kg</t>
        </is>
      </c>
      <c r="IL109" t="inlineStr">
        <is>
          <t>1-3 jam</t>
        </is>
      </c>
      <c r="IM109" t="inlineStr">
        <is>
          <t>Ya</t>
        </is>
      </c>
      <c r="IN109" t="inlineStr">
        <is>
          <t>Tidak</t>
        </is>
      </c>
      <c r="IO109" t="inlineStr">
        <is>
          <t>Lebih bersih</t>
        </is>
      </c>
      <c r="IP109" t="inlineStr">
        <is>
          <t>Tidak pernah</t>
        </is>
      </c>
      <c r="IQ109" t="inlineStr">
        <is>
          <t>Tidak pernah</t>
        </is>
      </c>
      <c r="IR109" t="n">
        <v/>
      </c>
      <c r="IS109" t="n">
        <v/>
      </c>
      <c r="IT109" t="n">
        <v/>
      </c>
      <c r="IU109" t="n">
        <v/>
      </c>
      <c r="IV109" t="n">
        <v/>
      </c>
      <c r="IW109" t="n">
        <v/>
      </c>
      <c r="IX109" t="n">
        <v/>
      </c>
      <c r="IY109" t="n">
        <v/>
      </c>
      <c r="IZ109" t="inlineStr">
        <is>
          <t>Tidak pernah</t>
        </is>
      </c>
      <c r="JA109" t="n">
        <v/>
      </c>
      <c r="JB109" t="n">
        <v/>
      </c>
      <c r="JC109" t="n">
        <v/>
      </c>
      <c r="JD109" t="n">
        <v/>
      </c>
      <c r="JE109" t="n">
        <v/>
      </c>
      <c r="JF109" t="n">
        <v/>
      </c>
      <c r="JG109" t="n">
        <v/>
      </c>
      <c r="JH109" t="n">
        <v/>
      </c>
      <c r="JI109" t="inlineStr">
        <is>
          <t>Tidak pernah</t>
        </is>
      </c>
      <c r="JJ109" t="n">
        <v/>
      </c>
      <c r="JK109" t="n">
        <v/>
      </c>
      <c r="JL109" t="n">
        <v/>
      </c>
      <c r="JM109" t="n">
        <v/>
      </c>
      <c r="JN109" t="n">
        <v/>
      </c>
      <c r="JO109" t="n">
        <v/>
      </c>
      <c r="JP109" t="n">
        <v/>
      </c>
      <c r="JQ109" t="n">
        <v/>
      </c>
      <c r="JR109" t="inlineStr">
        <is>
          <t>Tidak pernah</t>
        </is>
      </c>
      <c r="JS109" t="n">
        <v/>
      </c>
      <c r="JT109" t="n">
        <v/>
      </c>
      <c r="JU109" t="n">
        <v/>
      </c>
      <c r="JV109" t="n">
        <v/>
      </c>
      <c r="JW109" t="n">
        <v/>
      </c>
      <c r="JX109" t="n">
        <v/>
      </c>
      <c r="JY109" t="n">
        <v/>
      </c>
      <c r="JZ109" t="n">
        <v/>
      </c>
      <c r="KA109" t="inlineStr">
        <is>
          <t>Tidak pernah</t>
        </is>
      </c>
      <c r="KB109" t="n">
        <v/>
      </c>
      <c r="KC109" t="n">
        <v/>
      </c>
      <c r="KD109" t="n">
        <v/>
      </c>
      <c r="KE109" t="n">
        <v/>
      </c>
      <c r="KF109" t="n">
        <v/>
      </c>
      <c r="KG109" t="n">
        <v/>
      </c>
      <c r="KH109" t="n">
        <v/>
      </c>
      <c r="KI109" t="n">
        <v/>
      </c>
      <c r="KJ109" t="inlineStr">
        <is>
          <t>Tidak pernah</t>
        </is>
      </c>
      <c r="KK109" t="n">
        <v/>
      </c>
      <c r="KL109" t="n">
        <v/>
      </c>
      <c r="KM109" t="n">
        <v/>
      </c>
      <c r="KN109" t="n">
        <v/>
      </c>
      <c r="KO109" t="n">
        <v/>
      </c>
      <c r="KP109" t="n">
        <v/>
      </c>
      <c r="KQ109" t="n">
        <v/>
      </c>
      <c r="KR109" t="n">
        <v/>
      </c>
      <c r="KS109" t="inlineStr">
        <is>
          <t>Cukup membaik</t>
        </is>
      </c>
      <c r="KT109" t="inlineStr">
        <is>
          <t>0-1 kali</t>
        </is>
      </c>
      <c r="KU109" t="inlineStr">
        <is>
          <t>0-1 kali</t>
        </is>
      </c>
      <c r="KV109" t="inlineStr">
        <is>
          <t>Tidak ada</t>
        </is>
      </c>
      <c r="KW109" t="n">
        <v>0</v>
      </c>
      <c r="KX109" t="n">
        <v>0</v>
      </c>
      <c r="KY109" t="n">
        <v>0</v>
      </c>
      <c r="KZ109" t="n">
        <v>1</v>
      </c>
      <c r="LA109" t="inlineStr">
        <is>
          <t>Cukup membaik</t>
        </is>
      </c>
      <c r="LB109" t="inlineStr">
        <is>
          <t>Cukup membaik</t>
        </is>
      </c>
      <c r="LC109" t="n">
        <v>0</v>
      </c>
      <c r="LD109" t="n">
        <v>6</v>
      </c>
      <c r="LE109" t="n">
        <v>0</v>
      </c>
      <c r="LF109" t="n">
        <v>0</v>
      </c>
      <c r="LG109" t="inlineStr">
        <is>
          <t>Ya</t>
        </is>
      </c>
      <c r="LH109" t="n">
        <v>75000</v>
      </c>
      <c r="LI109" t="n">
        <v/>
      </c>
      <c r="LJ109" t="inlineStr">
        <is>
          <t>Kebutuhan rumah tangga</t>
        </is>
      </c>
      <c r="LK109" t="n">
        <v>0</v>
      </c>
      <c r="LL109" t="n">
        <v>0</v>
      </c>
      <c r="LM109" t="n">
        <v>0</v>
      </c>
      <c r="LN109" t="n">
        <v>0</v>
      </c>
      <c r="LO109" t="n">
        <v>1</v>
      </c>
      <c r="LP109" t="n">
        <v>0</v>
      </c>
      <c r="LQ109" t="n">
        <v>0</v>
      </c>
      <c r="LR109" t="n">
        <v/>
      </c>
      <c r="LS109" t="n">
        <v>10</v>
      </c>
      <c r="LT109" t="n">
        <v>0</v>
      </c>
      <c r="LU109" t="n">
        <v>0</v>
      </c>
      <c r="LV109" t="n">
        <v>10</v>
      </c>
      <c r="LW109" t="n">
        <v>0</v>
      </c>
      <c r="LX109" t="n">
        <v>0</v>
      </c>
      <c r="LY109" t="n">
        <v>5</v>
      </c>
      <c r="LZ109" t="n">
        <v>0</v>
      </c>
      <c r="MA109" t="n">
        <v>0</v>
      </c>
      <c r="MB109" t="inlineStr">
        <is>
          <t>Tidak</t>
        </is>
      </c>
      <c r="MC109" t="n">
        <v>60</v>
      </c>
      <c r="MD109" t="n">
        <v>0</v>
      </c>
      <c r="ME109" t="n">
        <v>0</v>
      </c>
      <c r="MF109" t="n">
        <v>0</v>
      </c>
      <c r="MG109" t="n">
        <v>0</v>
      </c>
      <c r="MH109" t="n">
        <v>0</v>
      </c>
      <c r="MI109" t="n">
        <v/>
      </c>
      <c r="MJ109" t="n">
        <v/>
      </c>
      <c r="MK109" t="n">
        <v/>
      </c>
      <c r="ML109" t="n">
        <v/>
      </c>
      <c r="MM109" t="n">
        <v/>
      </c>
      <c r="MN109" t="n">
        <v/>
      </c>
      <c r="MO109" t="n">
        <v/>
      </c>
      <c r="MP109" t="n">
        <v/>
      </c>
      <c r="MQ109" t="n">
        <v/>
      </c>
      <c r="MR109" t="inlineStr">
        <is>
          <t>Istirahat</t>
        </is>
      </c>
      <c r="MS109" t="n">
        <v/>
      </c>
      <c r="MT109" t="inlineStr">
        <is>
          <t>Istirahat</t>
        </is>
      </c>
      <c r="MU109" t="inlineStr">
        <is>
          <t>Tidak</t>
        </is>
      </c>
      <c r="MV109" t="n">
        <v/>
      </c>
      <c r="MW109" t="n">
        <v/>
      </c>
      <c r="MX109" t="n">
        <v/>
      </c>
      <c r="MY109" t="n">
        <v/>
      </c>
      <c r="MZ109" t="n">
        <v/>
      </c>
      <c r="NA109" t="n">
        <v/>
      </c>
      <c r="NB109" t="n">
        <v/>
      </c>
      <c r="NC109" t="n">
        <v/>
      </c>
      <c r="ND109" t="n">
        <v/>
      </c>
      <c r="NE109" t="n">
        <v/>
      </c>
      <c r="NF109" t="n">
        <v/>
      </c>
      <c r="NG109" t="n">
        <v/>
      </c>
      <c r="NH109" t="n">
        <v/>
      </c>
      <c r="NI109" t="n">
        <v/>
      </c>
      <c r="NJ109" t="n">
        <v/>
      </c>
      <c r="NK109" t="n">
        <v/>
      </c>
      <c r="NL109" t="inlineStr">
        <is>
          <t>Ya</t>
        </is>
      </c>
      <c r="NM109" t="inlineStr">
        <is>
          <t>Kombinasi dana mandiri dan dana hibah</t>
        </is>
      </c>
      <c r="NN109" t="inlineStr">
        <is>
          <t>7.000.001-9.000.000</t>
        </is>
      </c>
      <c r="NO109" t="inlineStr">
        <is>
          <t>Yayasan Rumah Energi atau BIRU</t>
        </is>
      </c>
      <c r="NP109" t="n">
        <v/>
      </c>
      <c r="NQ109" t="n">
        <v/>
      </c>
      <c r="NR109" t="n">
        <v/>
      </c>
      <c r="NS109" t="n">
        <v/>
      </c>
      <c r="NT109" t="n">
        <v/>
      </c>
      <c r="NU109" t="n">
        <v/>
      </c>
      <c r="NV109" t="inlineStr">
        <is>
          <t>Anggota keluarga - Laki-laki dewasa</t>
        </is>
      </c>
      <c r="NW109" t="n">
        <v/>
      </c>
      <c r="NX109" t="inlineStr">
        <is>
          <t>Sedikit meningkat</t>
        </is>
      </c>
      <c r="NY109" t="n">
        <v>90</v>
      </c>
      <c r="NZ109" t="n">
        <v>0</v>
      </c>
      <c r="OA109" t="n">
        <v>0</v>
      </c>
      <c r="OB109" t="n">
        <v>0</v>
      </c>
      <c r="OC109" t="n">
        <v>25</v>
      </c>
      <c r="OD109" t="n">
        <v>0</v>
      </c>
      <c r="OE109" t="inlineStr">
        <is>
          <t>Lebih baik</t>
        </is>
      </c>
      <c r="OF109" t="inlineStr">
        <is>
          <t>Lebih baik (beda waktu memasak 5-30 menit, ATAU tidak lagi ada rasa/bau makanan yang berubah, ATAU alasan lainnya)</t>
        </is>
      </c>
      <c r="OG109" t="inlineStr">
        <is>
          <t>Ya</t>
        </is>
      </c>
      <c r="OH109" t="n">
        <v>1</v>
      </c>
      <c r="OI109" t="n">
        <v>4</v>
      </c>
      <c r="OJ109" t="n">
        <v>0</v>
      </c>
      <c r="OK109" t="n">
        <v>0</v>
      </c>
      <c r="OL109" t="n">
        <v>0</v>
      </c>
      <c r="OM109" t="n">
        <v>0</v>
      </c>
      <c r="ON109" t="n">
        <v>0</v>
      </c>
      <c r="OO109" t="n">
        <v>0</v>
      </c>
      <c r="OP109" t="inlineStr">
        <is>
          <t>Sapi perah</t>
        </is>
      </c>
      <c r="OQ109" t="n">
        <v>0</v>
      </c>
      <c r="OR109" t="n">
        <v>1</v>
      </c>
      <c r="OS109" t="n">
        <v>0</v>
      </c>
      <c r="OT109" t="n">
        <v>0</v>
      </c>
      <c r="OU109" t="n">
        <v>0</v>
      </c>
      <c r="OV109" t="n">
        <v>0</v>
      </c>
      <c r="OW109" t="n">
        <v>0</v>
      </c>
      <c r="OX109" t="n">
        <v>0</v>
      </c>
      <c r="OY109" t="n">
        <v>0</v>
      </c>
      <c r="OZ109" t="inlineStr">
        <is>
          <t>Sapi perah</t>
        </is>
      </c>
      <c r="PA109" t="n">
        <v>0</v>
      </c>
      <c r="PB109" t="n">
        <v>1</v>
      </c>
      <c r="PC109" t="n">
        <v>0</v>
      </c>
      <c r="PD109" t="n">
        <v>0</v>
      </c>
      <c r="PE109" t="n">
        <v>0</v>
      </c>
      <c r="PF109" t="n">
        <v>0</v>
      </c>
      <c r="PG109" t="n">
        <v>0</v>
      </c>
      <c r="PH109" t="n">
        <v>0</v>
      </c>
      <c r="PI109" t="n">
        <v>0</v>
      </c>
      <c r="PJ109" t="inlineStr">
        <is>
          <t>Sapi perah</t>
        </is>
      </c>
      <c r="PK109" t="n">
        <v>0</v>
      </c>
      <c r="PL109" t="n">
        <v>1</v>
      </c>
      <c r="PM109" t="n">
        <v>0</v>
      </c>
      <c r="PN109" t="n">
        <v>0</v>
      </c>
      <c r="PO109" t="n">
        <v>0</v>
      </c>
      <c r="PP109" t="n">
        <v>0</v>
      </c>
      <c r="PQ109" t="n">
        <v>0</v>
      </c>
      <c r="PR109" t="n">
        <v>0</v>
      </c>
      <c r="PS109" t="n">
        <v>0</v>
      </c>
      <c r="PT109" t="n">
        <v/>
      </c>
      <c r="PU109" t="n">
        <v/>
      </c>
      <c r="PV109" t="n">
        <v/>
      </c>
      <c r="PW109" t="n">
        <v/>
      </c>
      <c r="PX109" t="n">
        <v/>
      </c>
      <c r="PY109" t="n">
        <v/>
      </c>
      <c r="PZ109" t="n">
        <v/>
      </c>
      <c r="QA109" t="n">
        <v/>
      </c>
      <c r="QB109" t="n">
        <v/>
      </c>
      <c r="QC109" t="n">
        <v/>
      </c>
      <c r="QD109" t="n">
        <v/>
      </c>
      <c r="QE109" t="inlineStr">
        <is>
          <t>2-Dibuang ke sungai</t>
        </is>
      </c>
      <c r="QF109" t="n">
        <v>0</v>
      </c>
      <c r="QG109" t="n">
        <v>0</v>
      </c>
      <c r="QH109" t="n">
        <v>0</v>
      </c>
      <c r="QI109" t="n">
        <v>0</v>
      </c>
      <c r="QJ109" t="n">
        <v>0</v>
      </c>
      <c r="QK109" t="n">
        <v>0</v>
      </c>
      <c r="QL109" t="n">
        <v>1</v>
      </c>
      <c r="QM109" t="n">
        <v>0</v>
      </c>
      <c r="QN109" t="n">
        <v>0</v>
      </c>
      <c r="QO109" t="n">
        <v/>
      </c>
      <c r="QP109" t="n">
        <v/>
      </c>
      <c r="QQ109" t="n">
        <v/>
      </c>
      <c r="QR109" t="n">
        <v/>
      </c>
      <c r="QS109" t="n">
        <v/>
      </c>
      <c r="QT109" t="n">
        <v/>
      </c>
      <c r="QU109" t="n">
        <v/>
      </c>
      <c r="QV109" t="n">
        <v/>
      </c>
      <c r="QW109" t="n">
        <v/>
      </c>
      <c r="QX109" t="n">
        <v/>
      </c>
      <c r="QY109" t="n">
        <v/>
      </c>
      <c r="QZ109" t="n">
        <v/>
      </c>
      <c r="RA109" t="n">
        <v/>
      </c>
      <c r="RB109" t="n">
        <v/>
      </c>
      <c r="RC109" t="n">
        <v/>
      </c>
      <c r="RD109" t="n">
        <v/>
      </c>
      <c r="RE109" t="n">
        <v/>
      </c>
      <c r="RF109" t="n">
        <v/>
      </c>
      <c r="RG109" t="n">
        <v/>
      </c>
      <c r="RH109" t="n">
        <v/>
      </c>
      <c r="RI109" t="n">
        <v/>
      </c>
      <c r="RJ109" t="n">
        <v/>
      </c>
      <c r="RK109" t="n">
        <v/>
      </c>
      <c r="RL109" t="n">
        <v/>
      </c>
      <c r="RM109" t="n">
        <v/>
      </c>
      <c r="RN109" t="n">
        <v/>
      </c>
      <c r="RO109" t="n">
        <v/>
      </c>
      <c r="RP109" t="n">
        <v/>
      </c>
      <c r="RQ109" t="n">
        <v/>
      </c>
      <c r="RR109" t="n">
        <v/>
      </c>
      <c r="RS109" t="n">
        <v/>
      </c>
      <c r="RT109" t="n">
        <v/>
      </c>
      <c r="RU109" t="n">
        <v/>
      </c>
      <c r="RV109" t="n">
        <v/>
      </c>
      <c r="RW109" t="n">
        <v/>
      </c>
      <c r="RX109" t="n">
        <v/>
      </c>
      <c r="RY109" t="n">
        <v/>
      </c>
      <c r="RZ109" t="n">
        <v/>
      </c>
      <c r="SA109" t="n">
        <v/>
      </c>
      <c r="SB109" t="n">
        <v/>
      </c>
      <c r="SC109" t="n">
        <v/>
      </c>
      <c r="SD109" t="n">
        <v/>
      </c>
      <c r="SE109" t="n">
        <v/>
      </c>
      <c r="SF109" t="n">
        <v/>
      </c>
      <c r="SG109" t="n">
        <v/>
      </c>
      <c r="SH109" t="n">
        <v/>
      </c>
      <c r="SI109" t="n">
        <v/>
      </c>
      <c r="SJ109" t="n">
        <v/>
      </c>
      <c r="SK109" t="n">
        <v/>
      </c>
      <c r="SL109" t="n">
        <v/>
      </c>
      <c r="SM109" t="n">
        <v/>
      </c>
      <c r="SN109" t="n">
        <v/>
      </c>
      <c r="SO109" t="n">
        <v/>
      </c>
      <c r="SP109" t="n">
        <v/>
      </c>
      <c r="SQ109" t="n">
        <v/>
      </c>
      <c r="SR109" t="n">
        <v/>
      </c>
      <c r="SS109" t="n">
        <v/>
      </c>
      <c r="ST109" t="n">
        <v/>
      </c>
      <c r="SU109" t="n">
        <v/>
      </c>
      <c r="SV109" t="n">
        <v/>
      </c>
      <c r="SW109" t="n">
        <v/>
      </c>
      <c r="SX109" t="n">
        <v/>
      </c>
      <c r="SY109" t="n">
        <v/>
      </c>
      <c r="SZ109" t="n">
        <v>4</v>
      </c>
      <c r="TA109" t="n">
        <v/>
      </c>
      <c r="TB109" t="n">
        <v/>
      </c>
      <c r="TC109" t="n">
        <v/>
      </c>
      <c r="TD109" t="n">
        <v/>
      </c>
      <c r="TE109" t="n">
        <v/>
      </c>
      <c r="TF109" t="n">
        <v/>
      </c>
      <c r="TG109" t="n">
        <v/>
      </c>
      <c r="TH109" t="n">
        <v/>
      </c>
      <c r="TI109" t="n">
        <v/>
      </c>
      <c r="TJ109" t="n">
        <v/>
      </c>
      <c r="TK109" t="n">
        <v/>
      </c>
      <c r="TL109" t="n">
        <v/>
      </c>
      <c r="TM109" t="n">
        <v/>
      </c>
      <c r="TN109" t="n">
        <v/>
      </c>
      <c r="TO109" t="n">
        <v/>
      </c>
      <c r="TP109" t="n">
        <v/>
      </c>
      <c r="TQ109" t="n">
        <v/>
      </c>
      <c r="TR109" t="n">
        <v/>
      </c>
      <c r="TS109" t="n">
        <v/>
      </c>
      <c r="TT109" t="n">
        <v/>
      </c>
      <c r="TU109" t="n">
        <v/>
      </c>
      <c r="TV109" t="n">
        <v/>
      </c>
      <c r="TW109" t="n">
        <v/>
      </c>
      <c r="TX109" t="n">
        <v/>
      </c>
      <c r="TY109" t="n">
        <v/>
      </c>
      <c r="TZ109" t="n">
        <v/>
      </c>
      <c r="UA109" t="n">
        <v/>
      </c>
      <c r="UB109" t="n">
        <v/>
      </c>
      <c r="UC109" t="n">
        <v/>
      </c>
      <c r="UD109" t="n">
        <v/>
      </c>
      <c r="UE109" t="n">
        <v/>
      </c>
      <c r="UF109" t="n">
        <v/>
      </c>
      <c r="UG109" t="n">
        <v/>
      </c>
      <c r="UH109" t="n">
        <v/>
      </c>
      <c r="UI109" t="n">
        <v/>
      </c>
      <c r="UJ109" t="n">
        <v/>
      </c>
      <c r="UK109" t="n">
        <v/>
      </c>
      <c r="UL109" t="n">
        <v/>
      </c>
      <c r="UM109" t="n">
        <v/>
      </c>
      <c r="UN109" t="n">
        <v/>
      </c>
      <c r="UO109" t="n">
        <v/>
      </c>
      <c r="UP109" t="n">
        <v/>
      </c>
      <c r="UQ109" t="n">
        <v/>
      </c>
      <c r="UR109" t="n">
        <v/>
      </c>
      <c r="US109" t="n">
        <v/>
      </c>
      <c r="UT109" t="n">
        <v/>
      </c>
      <c r="UU109" t="inlineStr">
        <is>
          <t>Pemberian pakan di kandang</t>
        </is>
      </c>
      <c r="UV109" t="inlineStr">
        <is>
          <t>Pemberian pakan di kandang</t>
        </is>
      </c>
      <c r="UW109" t="n">
        <v/>
      </c>
      <c r="UX109" t="n">
        <v/>
      </c>
      <c r="UY109" t="n">
        <v/>
      </c>
      <c r="UZ109" t="n">
        <v/>
      </c>
      <c r="VA109" t="n">
        <v/>
      </c>
      <c r="VB109" t="n">
        <v/>
      </c>
      <c r="VC109" t="inlineStr">
        <is>
          <t>Sangat jarang (&gt;1 bulan sekali)</t>
        </is>
      </c>
      <c r="VD109" t="inlineStr">
        <is>
          <t>Sangat jarang (&gt;1 bulan sekali)</t>
        </is>
      </c>
      <c r="VE109" t="n">
        <v/>
      </c>
      <c r="VF109" t="n">
        <v/>
      </c>
      <c r="VG109" t="n">
        <v/>
      </c>
      <c r="VH109" t="n">
        <v/>
      </c>
      <c r="VI109" t="n">
        <v/>
      </c>
      <c r="VJ109" t="n">
        <v/>
      </c>
      <c r="VK109" t="inlineStr">
        <is>
          <t>Jarang (1-3 minggu sekali)</t>
        </is>
      </c>
      <c r="VL109" t="inlineStr">
        <is>
          <t>Sering (1 kali sehari)</t>
        </is>
      </c>
      <c r="VM109" t="n">
        <v/>
      </c>
      <c r="VN109" t="n">
        <v/>
      </c>
      <c r="VO109" t="n">
        <v/>
      </c>
      <c r="VP109" t="n">
        <v/>
      </c>
      <c r="VQ109" t="n">
        <v/>
      </c>
      <c r="VR109" t="n">
        <v/>
      </c>
      <c r="VS109" t="inlineStr">
        <is>
          <t>6-Digester biogas</t>
        </is>
      </c>
      <c r="VT109" t="n">
        <v>0</v>
      </c>
      <c r="VU109" t="n">
        <v>0</v>
      </c>
      <c r="VV109" t="n">
        <v>0</v>
      </c>
      <c r="VW109" t="n">
        <v>0</v>
      </c>
      <c r="VX109" t="n">
        <v>0</v>
      </c>
      <c r="VY109" t="n">
        <v>0</v>
      </c>
      <c r="VZ109" t="n">
        <v>0</v>
      </c>
      <c r="WA109" t="n">
        <v>0</v>
      </c>
      <c r="WB109" t="n">
        <v>0</v>
      </c>
      <c r="WC109" t="n">
        <v>1</v>
      </c>
      <c r="WD109" t="n">
        <v>0</v>
      </c>
      <c r="WE109" t="n">
        <v>0</v>
      </c>
      <c r="WF109" t="inlineStr">
        <is>
          <t>6-Digester biogas</t>
        </is>
      </c>
      <c r="WG109" t="n">
        <v>0</v>
      </c>
      <c r="WH109" t="n">
        <v>0</v>
      </c>
      <c r="WI109" t="n">
        <v>0</v>
      </c>
      <c r="WJ109" t="n">
        <v>0</v>
      </c>
      <c r="WK109" t="n">
        <v>0</v>
      </c>
      <c r="WL109" t="n">
        <v>0</v>
      </c>
      <c r="WM109" t="n">
        <v>0</v>
      </c>
      <c r="WN109" t="n">
        <v>0</v>
      </c>
      <c r="WO109" t="n">
        <v>0</v>
      </c>
      <c r="WP109" t="n">
        <v>1</v>
      </c>
      <c r="WQ109" t="n">
        <v>0</v>
      </c>
      <c r="WR109" t="n">
        <v>0</v>
      </c>
      <c r="WS109" t="n">
        <v/>
      </c>
      <c r="WT109" t="n">
        <v/>
      </c>
      <c r="WU109" t="n">
        <v/>
      </c>
      <c r="WV109" t="n">
        <v/>
      </c>
      <c r="WW109" t="n">
        <v/>
      </c>
      <c r="WX109" t="n">
        <v/>
      </c>
      <c r="WY109" t="n">
        <v/>
      </c>
      <c r="WZ109" t="n">
        <v/>
      </c>
      <c r="XA109" t="n">
        <v/>
      </c>
      <c r="XB109" t="n">
        <v/>
      </c>
      <c r="XC109" t="n">
        <v/>
      </c>
      <c r="XD109" t="n">
        <v/>
      </c>
      <c r="XE109" t="n">
        <v/>
      </c>
      <c r="XF109" t="n">
        <v/>
      </c>
      <c r="XG109" t="n">
        <v/>
      </c>
      <c r="XH109" t="n">
        <v/>
      </c>
      <c r="XI109" t="n">
        <v/>
      </c>
      <c r="XJ109" t="n">
        <v/>
      </c>
      <c r="XK109" t="n">
        <v/>
      </c>
      <c r="XL109" t="n">
        <v/>
      </c>
      <c r="XM109" t="n">
        <v/>
      </c>
      <c r="XN109" t="n">
        <v/>
      </c>
      <c r="XO109" t="n">
        <v/>
      </c>
      <c r="XP109" t="n">
        <v/>
      </c>
      <c r="XQ109" t="n">
        <v/>
      </c>
      <c r="XR109" t="n">
        <v/>
      </c>
      <c r="XS109" t="n">
        <v/>
      </c>
      <c r="XT109" t="n">
        <v/>
      </c>
      <c r="XU109" t="n">
        <v/>
      </c>
      <c r="XV109" t="n">
        <v/>
      </c>
      <c r="XW109" t="n">
        <v/>
      </c>
      <c r="XX109" t="n">
        <v/>
      </c>
      <c r="XY109" t="n">
        <v/>
      </c>
      <c r="XZ109" t="n">
        <v/>
      </c>
      <c r="YA109" t="n">
        <v/>
      </c>
      <c r="YB109" t="n">
        <v/>
      </c>
      <c r="YC109" t="n">
        <v/>
      </c>
      <c r="YD109" t="n">
        <v/>
      </c>
      <c r="YE109" t="n">
        <v/>
      </c>
      <c r="YF109" t="n">
        <v/>
      </c>
      <c r="YG109" t="n">
        <v/>
      </c>
      <c r="YH109" t="n">
        <v/>
      </c>
      <c r="YI109" t="n">
        <v/>
      </c>
      <c r="YJ109" t="n">
        <v/>
      </c>
      <c r="YK109" t="n">
        <v/>
      </c>
      <c r="YL109" t="n">
        <v/>
      </c>
      <c r="YM109" t="n">
        <v/>
      </c>
      <c r="YN109" t="n">
        <v/>
      </c>
      <c r="YO109" t="n">
        <v/>
      </c>
      <c r="YP109" t="n">
        <v/>
      </c>
      <c r="YQ109" t="n">
        <v/>
      </c>
      <c r="YR109" t="n">
        <v/>
      </c>
      <c r="YS109" t="n">
        <v/>
      </c>
      <c r="YT109" t="n">
        <v/>
      </c>
      <c r="YU109" t="n">
        <v/>
      </c>
      <c r="YV109" t="n">
        <v/>
      </c>
      <c r="YW109" t="n">
        <v/>
      </c>
      <c r="YX109" t="n">
        <v/>
      </c>
      <c r="YY109" t="n">
        <v/>
      </c>
      <c r="YZ109" t="n">
        <v/>
      </c>
      <c r="ZA109" t="n">
        <v/>
      </c>
      <c r="ZB109" t="n">
        <v/>
      </c>
      <c r="ZC109" t="n">
        <v/>
      </c>
      <c r="ZD109" t="n">
        <v/>
      </c>
      <c r="ZE109" t="n">
        <v/>
      </c>
      <c r="ZF109" t="n">
        <v/>
      </c>
      <c r="ZG109" t="n">
        <v/>
      </c>
      <c r="ZH109" t="n">
        <v/>
      </c>
      <c r="ZI109" t="n">
        <v/>
      </c>
      <c r="ZJ109" t="n">
        <v/>
      </c>
      <c r="ZK109" t="n">
        <v/>
      </c>
      <c r="ZL109" t="n">
        <v/>
      </c>
      <c r="ZM109" t="n">
        <v/>
      </c>
      <c r="ZN109" t="n">
        <v>100</v>
      </c>
      <c r="ZO109" t="n">
        <v>100</v>
      </c>
      <c r="ZP109" t="n">
        <v/>
      </c>
      <c r="ZQ109" t="n">
        <v/>
      </c>
      <c r="ZR109" t="n">
        <v/>
      </c>
      <c r="ZS109" t="n">
        <v/>
      </c>
      <c r="ZT109" t="n">
        <v/>
      </c>
      <c r="ZU109" t="n">
        <v/>
      </c>
      <c r="ZV109" t="n">
        <v>2</v>
      </c>
      <c r="ZW109" t="n">
        <v>2</v>
      </c>
      <c r="ZX109" t="n">
        <v/>
      </c>
      <c r="ZY109" t="n">
        <v/>
      </c>
      <c r="ZZ109" t="n">
        <v/>
      </c>
      <c r="AAA109" t="n">
        <v/>
      </c>
      <c r="AAB109" t="n">
        <v/>
      </c>
      <c r="AAC109" t="n">
        <v/>
      </c>
      <c r="AAD109" t="inlineStr">
        <is>
          <t>Pakan segar (misal: rumput)</t>
        </is>
      </c>
      <c r="AAE109" t="inlineStr">
        <is>
          <t>Pakan segar (misal: rumput)</t>
        </is>
      </c>
      <c r="AAF109" t="n">
        <v/>
      </c>
      <c r="AAG109" t="n">
        <v/>
      </c>
      <c r="AAH109" t="n">
        <v/>
      </c>
      <c r="AAI109" t="n">
        <v/>
      </c>
      <c r="AAJ109" t="n">
        <v/>
      </c>
      <c r="AAK109" t="n">
        <v/>
      </c>
      <c r="AAL109" t="inlineStr">
        <is>
          <t>Tidak</t>
        </is>
      </c>
      <c r="AAM109" t="n">
        <v/>
      </c>
      <c r="AAN109" t="n">
        <v/>
      </c>
      <c r="AAO109" t="n">
        <v/>
      </c>
      <c r="AAP109" t="n">
        <v/>
      </c>
      <c r="AAQ109" t="n">
        <v/>
      </c>
      <c r="AAR109" t="inlineStr">
        <is>
          <t>Tidak</t>
        </is>
      </c>
      <c r="AAS109" t="inlineStr">
        <is>
          <t>Mengetahui</t>
        </is>
      </c>
      <c r="AAT109" t="inlineStr">
        <is>
          <t>Dibuang ke selokan</t>
        </is>
      </c>
      <c r="AAU109" t="n">
        <v>0</v>
      </c>
      <c r="AAV109" t="n">
        <v>0</v>
      </c>
      <c r="AAW109" t="n">
        <v>0</v>
      </c>
      <c r="AAX109" t="n">
        <v>0</v>
      </c>
      <c r="AAY109" t="n">
        <v>0</v>
      </c>
      <c r="AAZ109" t="n">
        <v>0</v>
      </c>
      <c r="ABA109" t="n">
        <v>1</v>
      </c>
      <c r="ABB109" t="n">
        <v/>
      </c>
      <c r="ABC109" t="n">
        <v/>
      </c>
      <c r="ABD109" t="n">
        <v/>
      </c>
      <c r="ABE109" t="n">
        <v/>
      </c>
      <c r="ABF109" t="n">
        <v/>
      </c>
      <c r="ABG109" t="n">
        <v/>
      </c>
      <c r="ABH109" t="n">
        <v/>
      </c>
      <c r="ABI109" t="n">
        <v/>
      </c>
      <c r="ABJ109" t="n">
        <v/>
      </c>
      <c r="ABK109" t="n">
        <v/>
      </c>
      <c r="ABL109" t="n">
        <v/>
      </c>
      <c r="ABM109" t="n">
        <v/>
      </c>
      <c r="ABN109" t="n">
        <v/>
      </c>
      <c r="ABO109" t="n">
        <v/>
      </c>
      <c r="ABP109" t="n">
        <v/>
      </c>
      <c r="ABQ109" t="n">
        <v/>
      </c>
      <c r="ABR109" t="n">
        <v/>
      </c>
      <c r="ABS109" t="n">
        <v/>
      </c>
      <c r="ABT109" t="n">
        <v/>
      </c>
      <c r="ABU109" t="n">
        <v/>
      </c>
      <c r="ABV109" t="n">
        <v/>
      </c>
      <c r="ABW109" t="n">
        <v/>
      </c>
      <c r="ABX109" t="n">
        <v/>
      </c>
      <c r="ABY109" t="n">
        <v/>
      </c>
      <c r="ABZ109" t="n">
        <v/>
      </c>
      <c r="ACA109" t="n">
        <v/>
      </c>
      <c r="ACB109" t="n">
        <v/>
      </c>
      <c r="ACC109" t="n">
        <v/>
      </c>
      <c r="ACD109" t="n">
        <v/>
      </c>
      <c r="ACE109" t="n">
        <v/>
      </c>
      <c r="ACF109" t="n">
        <v/>
      </c>
      <c r="ACG109" t="n">
        <v/>
      </c>
      <c r="ACH109" t="n">
        <v/>
      </c>
      <c r="ACI109" t="n">
        <v/>
      </c>
      <c r="ACJ109" t="n">
        <v/>
      </c>
      <c r="ACK109" t="inlineStr">
        <is>
          <t>Tidak punya waktu mengumpulkannya</t>
        </is>
      </c>
      <c r="ACL109" t="n">
        <v>0</v>
      </c>
      <c r="ACM109" t="n">
        <v>0</v>
      </c>
      <c r="ACN109" t="n">
        <v>1</v>
      </c>
      <c r="ACO109" t="n">
        <v>0</v>
      </c>
      <c r="ACP109" t="n">
        <v>0</v>
      </c>
      <c r="ACQ109" t="n">
        <v>0</v>
      </c>
      <c r="ACR109" t="n">
        <v>0</v>
      </c>
      <c r="ACS109" t="n">
        <v/>
      </c>
      <c r="ACT109" t="inlineStr">
        <is>
          <t>Tidak</t>
        </is>
      </c>
      <c r="ACU109" t="inlineStr">
        <is>
          <t>Manfaat cukup signifikan, terasa di kehidupan sehari-hari</t>
        </is>
      </c>
      <c r="ACV109" t="inlineStr">
        <is>
          <t>Bertambah</t>
        </is>
      </c>
      <c r="ACW109" t="inlineStr">
        <is>
          <t>Anggota keluarga - Perempuan dewasa</t>
        </is>
      </c>
      <c r="ACX109" t="inlineStr">
        <is>
          <t>Netral/tidak tahu</t>
        </is>
      </c>
      <c r="ACY109" t="inlineStr">
        <is>
          <t>Anggota keluarga - Laki-laki dewasa Anggota keluarga - Perempuan dewasa</t>
        </is>
      </c>
      <c r="ACZ109" t="n">
        <v>1</v>
      </c>
      <c r="ADA109" t="n">
        <v>1</v>
      </c>
      <c r="ADB109" t="n">
        <v>0</v>
      </c>
      <c r="ADC109" t="n">
        <v>0</v>
      </c>
      <c r="ADD109" t="inlineStr">
        <is>
          <t>Cukup puas</t>
        </is>
      </c>
      <c r="ADE109" t="inlineStr">
        <is>
          <t>Cukup puas</t>
        </is>
      </c>
      <c r="ADF109" t="inlineStr">
        <is>
          <t>Cukup puas</t>
        </is>
      </c>
      <c r="ADG109" t="inlineStr">
        <is>
          <t>Puas</t>
        </is>
      </c>
      <c r="ADH109" t="inlineStr">
        <is>
          <t>Tidak</t>
        </is>
      </c>
      <c r="ADI109" t="n">
        <v/>
      </c>
      <c r="ADJ109" t="inlineStr">
        <is>
          <t>Puas</t>
        </is>
      </c>
      <c r="ADK109" t="n">
        <v/>
      </c>
      <c r="ADL109" t="n">
        <v/>
      </c>
      <c r="ADM109" t="n">
        <v/>
      </c>
      <c r="ADN109" t="n">
        <v/>
      </c>
      <c r="ADO109" t="n">
        <v/>
      </c>
      <c r="ADP109" t="n">
        <v/>
      </c>
      <c r="ADQ109" t="n">
        <v/>
      </c>
      <c r="ADR109" t="n">
        <v/>
      </c>
      <c r="ADS109" t="n">
        <v/>
      </c>
      <c r="ADT109" t="n">
        <v/>
      </c>
      <c r="ADU109" t="inlineStr">
        <is>
          <t>Menghubungi CPO atau pendamping Memperbaiki sendiri</t>
        </is>
      </c>
      <c r="ADV109" t="n">
        <v>0</v>
      </c>
      <c r="ADW109" t="n">
        <v>0</v>
      </c>
      <c r="ADX109" t="n">
        <v>0</v>
      </c>
      <c r="ADY109" t="n">
        <v>0</v>
      </c>
      <c r="ADZ109" t="n">
        <v>1</v>
      </c>
      <c r="AEA109" t="n">
        <v>1</v>
      </c>
      <c r="AEB109" t="n">
        <v>0</v>
      </c>
      <c r="AEC109" t="n">
        <v>0</v>
      </c>
      <c r="AED109" t="inlineStr">
        <is>
          <t>Tidak</t>
        </is>
      </c>
      <c r="AEE109" t="inlineStr">
        <is>
          <t>Laki-laki dewasa</t>
        </is>
      </c>
      <c r="AEF109" t="n">
        <v/>
      </c>
      <c r="AEG109" t="inlineStr">
        <is>
          <t>Menelepon atau WA langsung</t>
        </is>
      </c>
      <c r="AEH109" t="n">
        <v/>
      </c>
      <c r="AEI109" t="inlineStr">
        <is>
          <t>Tidak</t>
        </is>
      </c>
      <c r="AEJ109" t="inlineStr">
        <is>
          <t>Kadang-kadang</t>
        </is>
      </c>
      <c r="AEK109" t="inlineStr">
        <is>
          <t>Dapat dibayar melalui skema kredit Mendapatkan subsidi</t>
        </is>
      </c>
      <c r="AEL109" t="n">
        <v>0</v>
      </c>
      <c r="AEM109" t="n">
        <v>0</v>
      </c>
      <c r="AEN109" t="n">
        <v>0</v>
      </c>
      <c r="AEO109" t="n">
        <v>0</v>
      </c>
      <c r="AEP109" t="n">
        <v>0</v>
      </c>
      <c r="AEQ109" t="n">
        <v>0</v>
      </c>
      <c r="AER109" t="n">
        <v>0</v>
      </c>
      <c r="AES109" t="n">
        <v>0</v>
      </c>
      <c r="AET109" t="n">
        <v>0</v>
      </c>
      <c r="AEU109" t="n">
        <v>1</v>
      </c>
      <c r="AEV109" t="n">
        <v>1</v>
      </c>
      <c r="AEW109" t="n">
        <v>0</v>
      </c>
      <c r="AEX109" t="n">
        <v/>
      </c>
      <c r="AEY109" t="inlineStr">
        <is>
          <t>Didukung oleh pihak lain atau ada subsidi</t>
        </is>
      </c>
      <c r="AEZ109" t="n">
        <v/>
      </c>
      <c r="AFA109" t="inlineStr">
        <is>
          <t>Koperasi</t>
        </is>
      </c>
      <c r="AFB109" t="n">
        <v/>
      </c>
      <c r="AFC109" t="inlineStr">
        <is>
          <t>1000535925-20_24_45.jpg</t>
        </is>
      </c>
      <c r="AFD109" t="inlineStr">
        <is>
          <t>https://kf.kobotoolbox.org/api/v2/assets/avstPQqLr3Ab3ZdcVTXZ6f/data/668299870/attachments/attjepcLMdxudNhTuK4dbD7S/</t>
        </is>
      </c>
      <c r="AFE109" t="inlineStr">
        <is>
          <t>1000535928-20_25_52.jpg</t>
        </is>
      </c>
      <c r="AFF109" t="inlineStr">
        <is>
          <t>https://kf.kobotoolbox.org/api/v2/assets/avstPQqLr3Ab3ZdcVTXZ6f/data/668299870/attachments/attddT9akJtrwXqwczkjCStS/</t>
        </is>
      </c>
      <c r="AFG109" t="inlineStr">
        <is>
          <t>Dadiri</t>
        </is>
      </c>
      <c r="AFH109" t="n">
        <v/>
      </c>
      <c r="AFI109" t="n">
        <v/>
      </c>
    </row>
    <row r="110">
      <c r="A110" t="n">
        <v/>
      </c>
      <c r="B110" t="n">
        <v/>
      </c>
      <c r="C110" t="n">
        <v/>
      </c>
      <c r="D110" t="inlineStr">
        <is>
          <t>m agung saputra</t>
        </is>
      </c>
      <c r="E110" t="n">
        <v>0</v>
      </c>
      <c r="F110" t="inlineStr">
        <is>
          <t>-7.949194 112.751424 549.7000122070312 112.77899932861328</t>
        </is>
      </c>
      <c r="G110" t="n">
        <v>-7.949194</v>
      </c>
      <c r="H110" t="n">
        <v>112.751424</v>
      </c>
      <c r="I110" t="n">
        <v>549.7000121999999</v>
      </c>
      <c r="J110" t="n">
        <v>112.7789993</v>
      </c>
      <c r="K110" t="n">
        <v>0</v>
      </c>
      <c r="L110" t="inlineStr">
        <is>
          <t>-7.949244 112.751046 549.7000122070312 709199523925781</t>
        </is>
      </c>
      <c r="M110" t="n">
        <v>-7.949244</v>
      </c>
      <c r="N110" t="n">
        <v>112.751046</v>
      </c>
      <c r="O110" t="n">
        <v>549.7000121999999</v>
      </c>
      <c r="P110" t="n">
        <v>709199523925781</v>
      </c>
      <c r="Q110" t="n">
        <v>0</v>
      </c>
      <c r="R110" t="inlineStr">
        <is>
          <t>Jawa Timur</t>
        </is>
      </c>
      <c r="S110" t="n">
        <v>0</v>
      </c>
      <c r="T110" t="n">
        <v>0</v>
      </c>
      <c r="U110" t="n">
        <v>0</v>
      </c>
      <c r="V110" t="n">
        <v>0</v>
      </c>
      <c r="W110" t="n">
        <v>0</v>
      </c>
      <c r="X110" t="n">
        <v>1</v>
      </c>
      <c r="Y110" t="n">
        <v>0</v>
      </c>
      <c r="Z110" t="n">
        <v>0</v>
      </c>
      <c r="AA110" t="n">
        <v>0</v>
      </c>
      <c r="AB110" t="n">
        <v>0</v>
      </c>
      <c r="AC110" t="inlineStr">
        <is>
          <t>MALANG</t>
        </is>
      </c>
      <c r="AD110" t="inlineStr">
        <is>
          <t>JABUNG</t>
        </is>
      </c>
      <c r="AE110" t="inlineStr">
        <is>
          <t>KEMANTREN</t>
        </is>
      </c>
      <c r="AF110" t="inlineStr">
        <is>
          <t>KAN JABUNG</t>
        </is>
      </c>
      <c r="AG110" t="inlineStr">
        <is>
          <t>KJP0803</t>
        </is>
      </c>
      <c r="AH110" t="n">
        <v>5</v>
      </c>
      <c r="AI110" t="inlineStr">
        <is>
          <t>VPA2</t>
        </is>
      </c>
      <c r="AJ110" t="inlineStr">
        <is>
          <t>Aktif</t>
        </is>
      </c>
      <c r="AK110" t="n">
        <v>52</v>
      </c>
      <c r="AL110" t="inlineStr">
        <is>
          <t>Laki-laki</t>
        </is>
      </c>
      <c r="AM110" t="inlineStr">
        <is>
          <t>Sudah menikah</t>
        </is>
      </c>
      <c r="AN110" t="inlineStr">
        <is>
          <t>SMA/Sederajat</t>
        </is>
      </c>
      <c r="AO110" t="inlineStr">
        <is>
          <t>Peternak</t>
        </is>
      </c>
      <c r="AP110" t="n">
        <v>0</v>
      </c>
      <c r="AQ110" t="n">
        <v>1</v>
      </c>
      <c r="AR110" t="n">
        <v>0</v>
      </c>
      <c r="AS110" t="n">
        <v>0</v>
      </c>
      <c r="AT110" t="n">
        <v>0</v>
      </c>
      <c r="AU110" t="n">
        <v>0</v>
      </c>
      <c r="AV110" t="n">
        <v>0</v>
      </c>
      <c r="AW110" t="n">
        <v>0</v>
      </c>
      <c r="AX110" t="n">
        <v/>
      </c>
      <c r="AY110" t="inlineStr">
        <is>
          <t>Petani</t>
        </is>
      </c>
      <c r="AZ110" t="n">
        <v>1</v>
      </c>
      <c r="BA110" t="n">
        <v>0</v>
      </c>
      <c r="BB110" t="n">
        <v>0</v>
      </c>
      <c r="BC110" t="n">
        <v>0</v>
      </c>
      <c r="BD110" t="n">
        <v>0</v>
      </c>
      <c r="BE110" t="n">
        <v>0</v>
      </c>
      <c r="BF110" t="n">
        <v>0</v>
      </c>
      <c r="BG110" t="n">
        <v>0</v>
      </c>
      <c r="BH110" t="n">
        <v/>
      </c>
      <c r="BI110" t="inlineStr">
        <is>
          <t>&gt;Rp3.500.000</t>
        </is>
      </c>
      <c r="BJ110" t="n">
        <v>2</v>
      </c>
      <c r="BK110" t="n">
        <v>2</v>
      </c>
      <c r="BL110" t="n">
        <v>0</v>
      </c>
      <c r="BM110" t="n">
        <v>0</v>
      </c>
      <c r="BN110" t="inlineStr">
        <is>
          <t>Milik sendiri</t>
        </is>
      </c>
      <c r="BO110" t="inlineStr">
        <is>
          <t>Permanen (dinding bata dan semen)</t>
        </is>
      </c>
      <c r="BP110" t="n">
        <v>1</v>
      </c>
      <c r="BQ110" t="n">
        <v>0</v>
      </c>
      <c r="BR110" t="n">
        <v>0</v>
      </c>
      <c r="BS110" t="n">
        <v>0</v>
      </c>
      <c r="BT110" t="n">
        <v>0</v>
      </c>
      <c r="BU110" t="n">
        <v/>
      </c>
      <c r="BV110" t="inlineStr">
        <is>
          <t>Keramik/ubin</t>
        </is>
      </c>
      <c r="BW110" t="n">
        <v>0</v>
      </c>
      <c r="BX110" t="n">
        <v>0</v>
      </c>
      <c r="BY110" t="n">
        <v>1</v>
      </c>
      <c r="BZ110" t="n">
        <v>0</v>
      </c>
      <c r="CA110" t="n">
        <v>0</v>
      </c>
      <c r="CB110" t="n">
        <v/>
      </c>
      <c r="CC110" t="inlineStr">
        <is>
          <t>Genting</t>
        </is>
      </c>
      <c r="CD110" t="n">
        <v>0</v>
      </c>
      <c r="CE110" t="n">
        <v>0</v>
      </c>
      <c r="CF110" t="n">
        <v>0</v>
      </c>
      <c r="CG110" t="n">
        <v>0</v>
      </c>
      <c r="CH110" t="n">
        <v>0</v>
      </c>
      <c r="CI110" t="n">
        <v>1</v>
      </c>
      <c r="CJ110" t="n">
        <v>0</v>
      </c>
      <c r="CK110" t="n">
        <v/>
      </c>
      <c r="CL110" t="inlineStr">
        <is>
          <t>Ya</t>
        </is>
      </c>
      <c r="CM110" t="n">
        <v>2021</v>
      </c>
      <c r="CN110" t="inlineStr">
        <is>
          <t>Fixed-Dome (Kubah Tetap)</t>
        </is>
      </c>
      <c r="CO110" t="inlineStr">
        <is>
          <t>8 m³ (6-7 ekor sapi, ±6,5 jam memasak/hari, ±65 kg slurry/hari)</t>
        </is>
      </c>
      <c r="CP110" t="inlineStr">
        <is>
          <t>Anggota keluarga - laki-laki</t>
        </is>
      </c>
      <c r="CQ110" t="n">
        <v>0</v>
      </c>
      <c r="CR110" t="n">
        <v>0</v>
      </c>
      <c r="CS110" t="n">
        <v>0</v>
      </c>
      <c r="CT110" t="n">
        <v>0</v>
      </c>
      <c r="CU110" t="n">
        <v>1</v>
      </c>
      <c r="CV110" t="n">
        <v>0</v>
      </c>
      <c r="CW110" t="n">
        <v>0</v>
      </c>
      <c r="CX110" t="n">
        <v>0</v>
      </c>
      <c r="CY110" t="inlineStr">
        <is>
          <t>Anggota keluarga - laki-laki</t>
        </is>
      </c>
      <c r="CZ110" t="n">
        <v>1</v>
      </c>
      <c r="DA110" t="n">
        <v>0</v>
      </c>
      <c r="DB110" t="n">
        <v>0</v>
      </c>
      <c r="DC110" t="n">
        <v/>
      </c>
      <c r="DD110" t="inlineStr">
        <is>
          <t>CPO atau pendamping</t>
        </is>
      </c>
      <c r="DE110" t="n">
        <v>0</v>
      </c>
      <c r="DF110" t="n">
        <v>0</v>
      </c>
      <c r="DG110" t="n">
        <v>1</v>
      </c>
      <c r="DH110" t="n">
        <v>0</v>
      </c>
      <c r="DI110" t="n">
        <v/>
      </c>
      <c r="DJ110" t="inlineStr">
        <is>
          <t>CPO atau pendamping</t>
        </is>
      </c>
      <c r="DK110" t="n">
        <v>0</v>
      </c>
      <c r="DL110" t="n">
        <v>0</v>
      </c>
      <c r="DM110" t="n">
        <v>1</v>
      </c>
      <c r="DN110" t="n">
        <v>0</v>
      </c>
      <c r="DO110" t="n">
        <v/>
      </c>
      <c r="DP110" t="inlineStr">
        <is>
          <t>Ya</t>
        </is>
      </c>
      <c r="DQ110" t="n">
        <v/>
      </c>
      <c r="DR110" t="n">
        <v/>
      </c>
      <c r="DS110" t="n">
        <v/>
      </c>
      <c r="DT110" t="n">
        <v/>
      </c>
      <c r="DU110" t="n">
        <v/>
      </c>
      <c r="DV110" t="n">
        <v/>
      </c>
      <c r="DW110" t="n">
        <v/>
      </c>
      <c r="DX110" t="n">
        <v/>
      </c>
      <c r="DY110" t="n">
        <v/>
      </c>
      <c r="DZ110" t="n">
        <v/>
      </c>
      <c r="EA110" t="n">
        <v/>
      </c>
      <c r="EB110" t="n">
        <v/>
      </c>
      <c r="EC110" t="n">
        <v/>
      </c>
      <c r="ED110" t="n">
        <v/>
      </c>
      <c r="EE110" t="n">
        <v/>
      </c>
      <c r="EF110" t="n">
        <v/>
      </c>
      <c r="EG110" t="n">
        <v/>
      </c>
      <c r="EH110" t="n">
        <v/>
      </c>
      <c r="EI110" t="inlineStr">
        <is>
          <t>Tidak ada masalah</t>
        </is>
      </c>
      <c r="EJ110" t="n">
        <v>0</v>
      </c>
      <c r="EK110" t="n">
        <v>0</v>
      </c>
      <c r="EL110" t="n">
        <v>0</v>
      </c>
      <c r="EM110" t="n">
        <v>1</v>
      </c>
      <c r="EN110" t="n">
        <v>0</v>
      </c>
      <c r="EO110" t="n">
        <v/>
      </c>
      <c r="EP110" t="inlineStr">
        <is>
          <t>Ya, sangat jelas dan mudah diikuti</t>
        </is>
      </c>
      <c r="EQ110" t="inlineStr">
        <is>
          <t>Pelatihan</t>
        </is>
      </c>
      <c r="ER110" t="inlineStr">
        <is>
          <t>CPO atau pendamping Staff BIRU</t>
        </is>
      </c>
      <c r="ES110" t="n">
        <v>1</v>
      </c>
      <c r="ET110" t="n">
        <v>1</v>
      </c>
      <c r="EU110" t="n">
        <v>0</v>
      </c>
      <c r="EV110" t="n">
        <v>0</v>
      </c>
      <c r="EW110" t="n">
        <v/>
      </c>
      <c r="EX110" t="inlineStr">
        <is>
          <t>Anggota keluarga - Laki-laki</t>
        </is>
      </c>
      <c r="EY110" t="n">
        <v>1</v>
      </c>
      <c r="EZ110" t="n">
        <v>0</v>
      </c>
      <c r="FA110" t="n">
        <v>0</v>
      </c>
      <c r="FB110" t="n">
        <v/>
      </c>
      <c r="FC110" t="inlineStr">
        <is>
          <t>Setiap minggu</t>
        </is>
      </c>
      <c r="FD110" t="n">
        <v/>
      </c>
      <c r="FE110" t="inlineStr">
        <is>
          <t>Mengetahui</t>
        </is>
      </c>
      <c r="FF110" t="inlineStr">
        <is>
          <t>Cukup sering (2 minggu sekali)</t>
        </is>
      </c>
      <c r="FG110" t="inlineStr">
        <is>
          <t>Mengetahui</t>
        </is>
      </c>
      <c r="FH110" t="inlineStr">
        <is>
          <t>Cukup sering (2 minggu sekali)</t>
        </is>
      </c>
      <c r="FI110" t="inlineStr">
        <is>
          <t>Mengetahui</t>
        </is>
      </c>
      <c r="FJ110" t="inlineStr">
        <is>
          <t>Sering (setiap minggu)</t>
        </is>
      </c>
      <c r="FK110" t="inlineStr">
        <is>
          <t>Mengetahui</t>
        </is>
      </c>
      <c r="FL110" t="inlineStr">
        <is>
          <t>Selalu (setiap hari)</t>
        </is>
      </c>
      <c r="FM110" t="inlineStr">
        <is>
          <t>Mengetahui</t>
        </is>
      </c>
      <c r="FN110" t="inlineStr">
        <is>
          <t>Sering (setiap minggu)</t>
        </is>
      </c>
      <c r="FO110" t="inlineStr">
        <is>
          <t>Mengetahui</t>
        </is>
      </c>
      <c r="FP110" t="inlineStr">
        <is>
          <t>Sering (setiap minggu)</t>
        </is>
      </c>
      <c r="FQ110" t="inlineStr">
        <is>
          <t>Mengetahui</t>
        </is>
      </c>
      <c r="FR110" t="inlineStr">
        <is>
          <t>Ya</t>
        </is>
      </c>
      <c r="FS110" t="inlineStr">
        <is>
          <t>Mengetahui</t>
        </is>
      </c>
      <c r="FT110" t="inlineStr">
        <is>
          <t>Ya, selalu</t>
        </is>
      </c>
      <c r="FU110" t="inlineStr">
        <is>
          <t>Laki-laki dewasa</t>
        </is>
      </c>
      <c r="FV110" t="n">
        <v>1</v>
      </c>
      <c r="FW110" t="n">
        <v>0</v>
      </c>
      <c r="FX110" t="n">
        <v>0</v>
      </c>
      <c r="FY110" t="n">
        <v>0</v>
      </c>
      <c r="FZ110" t="inlineStr">
        <is>
          <t>Memahami</t>
        </is>
      </c>
      <c r="GA110" t="inlineStr">
        <is>
          <t>CPO</t>
        </is>
      </c>
      <c r="GB110" t="n">
        <v>1</v>
      </c>
      <c r="GC110" t="n">
        <v>0</v>
      </c>
      <c r="GD110" t="n">
        <v>0</v>
      </c>
      <c r="GE110" t="n">
        <v>0</v>
      </c>
      <c r="GF110" t="n">
        <v/>
      </c>
      <c r="GG110" t="inlineStr">
        <is>
          <t>Sering</t>
        </is>
      </c>
      <c r="GH110" t="inlineStr">
        <is>
          <t>Ya</t>
        </is>
      </c>
      <c r="GI110" t="inlineStr">
        <is>
          <t>Teman/keluarga</t>
        </is>
      </c>
      <c r="GJ110" t="n">
        <v>0</v>
      </c>
      <c r="GK110" t="n">
        <v>1</v>
      </c>
      <c r="GL110" t="n">
        <v>0</v>
      </c>
      <c r="GM110" t="n">
        <v>0</v>
      </c>
      <c r="GN110" t="n">
        <v/>
      </c>
      <c r="GO110" t="n">
        <v>1</v>
      </c>
      <c r="GP110" t="inlineStr">
        <is>
          <t>Sebagian</t>
        </is>
      </c>
      <c r="GQ110" t="inlineStr">
        <is>
          <t>LPG</t>
        </is>
      </c>
      <c r="GR110" t="n">
        <v>1</v>
      </c>
      <c r="GS110" t="n">
        <v>0</v>
      </c>
      <c r="GT110" t="n">
        <v>0</v>
      </c>
      <c r="GU110" t="n">
        <v>0</v>
      </c>
      <c r="GV110" t="n">
        <v>0</v>
      </c>
      <c r="GW110" t="n">
        <v>0</v>
      </c>
      <c r="GX110" t="n">
        <v>0</v>
      </c>
      <c r="GY110" t="n">
        <v/>
      </c>
      <c r="GZ110" t="inlineStr">
        <is>
          <t>Tidak</t>
        </is>
      </c>
      <c r="HA110" t="n">
        <v/>
      </c>
      <c r="HB110" t="n">
        <v/>
      </c>
      <c r="HC110" t="n">
        <v/>
      </c>
      <c r="HD110" t="n">
        <v/>
      </c>
      <c r="HE110" t="n">
        <v/>
      </c>
      <c r="HF110" t="n">
        <v/>
      </c>
      <c r="HG110" t="n">
        <v/>
      </c>
      <c r="HH110" t="n">
        <v/>
      </c>
      <c r="HI110" t="n">
        <v/>
      </c>
      <c r="HJ110" t="n">
        <v/>
      </c>
      <c r="HK110" t="n">
        <v/>
      </c>
      <c r="HL110" t="n">
        <v/>
      </c>
      <c r="HM110" t="n">
        <v/>
      </c>
      <c r="HN110" t="n">
        <v/>
      </c>
      <c r="HO110" t="n">
        <v/>
      </c>
      <c r="HP110" t="n">
        <v/>
      </c>
      <c r="HQ110" t="n">
        <v/>
      </c>
      <c r="HR110" t="n">
        <v/>
      </c>
      <c r="HS110" t="n">
        <v/>
      </c>
      <c r="HT110" t="n">
        <v/>
      </c>
      <c r="HU110" t="n">
        <v/>
      </c>
      <c r="HV110" t="n">
        <v/>
      </c>
      <c r="HW110" t="n">
        <v/>
      </c>
      <c r="HX110" t="n">
        <v/>
      </c>
      <c r="HY110" t="n">
        <v/>
      </c>
      <c r="HZ110" t="n">
        <v/>
      </c>
      <c r="IA110" t="n">
        <v>3</v>
      </c>
      <c r="IB110" t="n">
        <v>21000</v>
      </c>
      <c r="IC110" t="n">
        <v/>
      </c>
      <c r="ID110" t="n">
        <v/>
      </c>
      <c r="IE110" t="n">
        <v/>
      </c>
      <c r="IF110" t="n">
        <v/>
      </c>
      <c r="IG110" t="n">
        <v/>
      </c>
      <c r="IH110" t="n">
        <v/>
      </c>
      <c r="II110" t="n">
        <v/>
      </c>
      <c r="IJ110" t="n">
        <v/>
      </c>
      <c r="IK110" t="inlineStr">
        <is>
          <t>80-100 kg</t>
        </is>
      </c>
      <c r="IL110" t="inlineStr">
        <is>
          <t>1-3 jam</t>
        </is>
      </c>
      <c r="IM110" t="inlineStr">
        <is>
          <t>Ya</t>
        </is>
      </c>
      <c r="IN110" t="inlineStr">
        <is>
          <t>Ya</t>
        </is>
      </c>
      <c r="IO110" t="inlineStr">
        <is>
          <t>Lebih bersih</t>
        </is>
      </c>
      <c r="IP110" t="n">
        <v/>
      </c>
      <c r="IQ110" t="inlineStr">
        <is>
          <t>Tidak pernah</t>
        </is>
      </c>
      <c r="IR110" t="n">
        <v/>
      </c>
      <c r="IS110" t="n">
        <v/>
      </c>
      <c r="IT110" t="n">
        <v/>
      </c>
      <c r="IU110" t="n">
        <v/>
      </c>
      <c r="IV110" t="n">
        <v/>
      </c>
      <c r="IW110" t="n">
        <v/>
      </c>
      <c r="IX110" t="n">
        <v/>
      </c>
      <c r="IY110" t="n">
        <v/>
      </c>
      <c r="IZ110" t="inlineStr">
        <is>
          <t>Tidak pernah</t>
        </is>
      </c>
      <c r="JA110" t="n">
        <v/>
      </c>
      <c r="JB110" t="n">
        <v/>
      </c>
      <c r="JC110" t="n">
        <v/>
      </c>
      <c r="JD110" t="n">
        <v/>
      </c>
      <c r="JE110" t="n">
        <v/>
      </c>
      <c r="JF110" t="n">
        <v/>
      </c>
      <c r="JG110" t="n">
        <v/>
      </c>
      <c r="JH110" t="n">
        <v/>
      </c>
      <c r="JI110" t="inlineStr">
        <is>
          <t>Tidak pernah</t>
        </is>
      </c>
      <c r="JJ110" t="n">
        <v/>
      </c>
      <c r="JK110" t="n">
        <v/>
      </c>
      <c r="JL110" t="n">
        <v/>
      </c>
      <c r="JM110" t="n">
        <v/>
      </c>
      <c r="JN110" t="n">
        <v/>
      </c>
      <c r="JO110" t="n">
        <v/>
      </c>
      <c r="JP110" t="n">
        <v/>
      </c>
      <c r="JQ110" t="n">
        <v/>
      </c>
      <c r="JR110" t="inlineStr">
        <is>
          <t>Tidak pernah</t>
        </is>
      </c>
      <c r="JS110" t="n">
        <v/>
      </c>
      <c r="JT110" t="n">
        <v/>
      </c>
      <c r="JU110" t="n">
        <v/>
      </c>
      <c r="JV110" t="n">
        <v/>
      </c>
      <c r="JW110" t="n">
        <v/>
      </c>
      <c r="JX110" t="n">
        <v/>
      </c>
      <c r="JY110" t="n">
        <v/>
      </c>
      <c r="JZ110" t="n">
        <v/>
      </c>
      <c r="KA110" t="inlineStr">
        <is>
          <t>Tidak pernah</t>
        </is>
      </c>
      <c r="KB110" t="n">
        <v/>
      </c>
      <c r="KC110" t="n">
        <v/>
      </c>
      <c r="KD110" t="n">
        <v/>
      </c>
      <c r="KE110" t="n">
        <v/>
      </c>
      <c r="KF110" t="n">
        <v/>
      </c>
      <c r="KG110" t="n">
        <v/>
      </c>
      <c r="KH110" t="n">
        <v/>
      </c>
      <c r="KI110" t="n">
        <v/>
      </c>
      <c r="KJ110" t="inlineStr">
        <is>
          <t>Tidak pernah</t>
        </is>
      </c>
      <c r="KK110" t="n">
        <v/>
      </c>
      <c r="KL110" t="n">
        <v/>
      </c>
      <c r="KM110" t="n">
        <v/>
      </c>
      <c r="KN110" t="n">
        <v/>
      </c>
      <c r="KO110" t="n">
        <v/>
      </c>
      <c r="KP110" t="n">
        <v/>
      </c>
      <c r="KQ110" t="n">
        <v/>
      </c>
      <c r="KR110" t="n">
        <v/>
      </c>
      <c r="KS110" t="inlineStr">
        <is>
          <t>Jauh lebih baik</t>
        </is>
      </c>
      <c r="KT110" t="inlineStr">
        <is>
          <t>2-4 kali</t>
        </is>
      </c>
      <c r="KU110" t="inlineStr">
        <is>
          <t>0-1 kali</t>
        </is>
      </c>
      <c r="KV110" t="inlineStr">
        <is>
          <t>Laki-laki dewasa</t>
        </is>
      </c>
      <c r="KW110" t="n">
        <v>1</v>
      </c>
      <c r="KX110" t="n">
        <v>0</v>
      </c>
      <c r="KY110" t="n">
        <v>0</v>
      </c>
      <c r="KZ110" t="n">
        <v>0</v>
      </c>
      <c r="LA110" t="inlineStr">
        <is>
          <t>Jauh lebih baik</t>
        </is>
      </c>
      <c r="LB110" t="inlineStr">
        <is>
          <t>Jauh lebih baik</t>
        </is>
      </c>
      <c r="LC110" t="n">
        <v>4</v>
      </c>
      <c r="LD110" t="n">
        <v>6</v>
      </c>
      <c r="LE110" t="n">
        <v>0</v>
      </c>
      <c r="LF110" t="n">
        <v>0</v>
      </c>
      <c r="LG110" t="inlineStr">
        <is>
          <t>Ya</t>
        </is>
      </c>
      <c r="LH110" t="n">
        <v>200000</v>
      </c>
      <c r="LI110" t="n">
        <v/>
      </c>
      <c r="LJ110" t="inlineStr">
        <is>
          <t>Kebutuhan rumah tangga</t>
        </is>
      </c>
      <c r="LK110" t="n">
        <v>0</v>
      </c>
      <c r="LL110" t="n">
        <v>0</v>
      </c>
      <c r="LM110" t="n">
        <v>0</v>
      </c>
      <c r="LN110" t="n">
        <v>0</v>
      </c>
      <c r="LO110" t="n">
        <v>1</v>
      </c>
      <c r="LP110" t="n">
        <v>0</v>
      </c>
      <c r="LQ110" t="n">
        <v>0</v>
      </c>
      <c r="LR110" t="n">
        <v/>
      </c>
      <c r="LS110" t="n">
        <v>30</v>
      </c>
      <c r="LT110" t="n">
        <v>0</v>
      </c>
      <c r="LU110" t="n">
        <v>0</v>
      </c>
      <c r="LV110" t="n">
        <v>15</v>
      </c>
      <c r="LW110" t="n">
        <v>0</v>
      </c>
      <c r="LX110" t="n">
        <v>0</v>
      </c>
      <c r="LY110" t="n">
        <v>15</v>
      </c>
      <c r="LZ110" t="n">
        <v>0</v>
      </c>
      <c r="MA110" t="n">
        <v>0</v>
      </c>
      <c r="MB110" t="inlineStr">
        <is>
          <t>Ya</t>
        </is>
      </c>
      <c r="MC110" t="n">
        <v>0</v>
      </c>
      <c r="MD110" t="n">
        <v>0</v>
      </c>
      <c r="ME110" t="n">
        <v>0</v>
      </c>
      <c r="MF110" t="n">
        <v>0</v>
      </c>
      <c r="MG110" t="n">
        <v>0</v>
      </c>
      <c r="MH110" t="n">
        <v>0</v>
      </c>
      <c r="MI110" t="inlineStr">
        <is>
          <t>Istirahat</t>
        </is>
      </c>
      <c r="MJ110" t="n">
        <v>0</v>
      </c>
      <c r="MK110" t="n">
        <v>0</v>
      </c>
      <c r="ML110" t="n">
        <v>1</v>
      </c>
      <c r="MM110" t="n">
        <v>0</v>
      </c>
      <c r="MN110" t="n">
        <v>0</v>
      </c>
      <c r="MO110" t="n">
        <v>0</v>
      </c>
      <c r="MP110" t="n">
        <v/>
      </c>
      <c r="MQ110" t="n">
        <v/>
      </c>
      <c r="MR110" t="inlineStr">
        <is>
          <t>Istirahat</t>
        </is>
      </c>
      <c r="MS110" t="n">
        <v/>
      </c>
      <c r="MT110" t="inlineStr">
        <is>
          <t>Istirahat</t>
        </is>
      </c>
      <c r="MU110" t="inlineStr">
        <is>
          <t>Tidak</t>
        </is>
      </c>
      <c r="MV110" t="n">
        <v/>
      </c>
      <c r="MW110" t="n">
        <v/>
      </c>
      <c r="MX110" t="n">
        <v/>
      </c>
      <c r="MY110" t="n">
        <v/>
      </c>
      <c r="MZ110" t="n">
        <v/>
      </c>
      <c r="NA110" t="n">
        <v/>
      </c>
      <c r="NB110" t="n">
        <v/>
      </c>
      <c r="NC110" t="n">
        <v/>
      </c>
      <c r="ND110" t="n">
        <v/>
      </c>
      <c r="NE110" t="n">
        <v/>
      </c>
      <c r="NF110" t="n">
        <v/>
      </c>
      <c r="NG110" t="n">
        <v/>
      </c>
      <c r="NH110" t="n">
        <v/>
      </c>
      <c r="NI110" t="n">
        <v/>
      </c>
      <c r="NJ110" t="n">
        <v/>
      </c>
      <c r="NK110" t="n">
        <v/>
      </c>
      <c r="NL110" t="inlineStr">
        <is>
          <t>Ya</t>
        </is>
      </c>
      <c r="NM110" t="inlineStr">
        <is>
          <t>Kombinasi dana mandiri dan dana hibah</t>
        </is>
      </c>
      <c r="NN110" t="inlineStr">
        <is>
          <t>7.000.001-9.000.000</t>
        </is>
      </c>
      <c r="NO110" t="inlineStr">
        <is>
          <t>Yayasan Rumah Energi atau BIRU</t>
        </is>
      </c>
      <c r="NP110" t="n">
        <v/>
      </c>
      <c r="NQ110" t="n">
        <v/>
      </c>
      <c r="NR110" t="n">
        <v/>
      </c>
      <c r="NS110" t="n">
        <v/>
      </c>
      <c r="NT110" t="n">
        <v/>
      </c>
      <c r="NU110" t="n">
        <v/>
      </c>
      <c r="NV110" t="inlineStr">
        <is>
          <t>Anggota keluarga - Laki-laki dewasa</t>
        </is>
      </c>
      <c r="NW110" t="n">
        <v/>
      </c>
      <c r="NX110" t="inlineStr">
        <is>
          <t>Sangat meningkat</t>
        </is>
      </c>
      <c r="NY110" t="n">
        <v>60</v>
      </c>
      <c r="NZ110" t="n">
        <v>0</v>
      </c>
      <c r="OA110" t="n">
        <v>0</v>
      </c>
      <c r="OB110" t="n">
        <v>0</v>
      </c>
      <c r="OC110" t="n">
        <v>30</v>
      </c>
      <c r="OD110" t="n">
        <v>0</v>
      </c>
      <c r="OE110" t="inlineStr">
        <is>
          <t>Jauh lebih baik</t>
        </is>
      </c>
      <c r="OF110" t="inlineStr">
        <is>
          <t>Lebih baik (beda waktu memasak 5-30 menit, ATAU tidak lagi ada rasa/bau makanan yang berubah, ATAU alasan lainnya)</t>
        </is>
      </c>
      <c r="OG110" t="inlineStr">
        <is>
          <t>Ya</t>
        </is>
      </c>
      <c r="OH110" t="n">
        <v>0</v>
      </c>
      <c r="OI110" t="n">
        <v>6</v>
      </c>
      <c r="OJ110" t="n">
        <v>0</v>
      </c>
      <c r="OK110" t="n">
        <v>0</v>
      </c>
      <c r="OL110" t="n">
        <v>0</v>
      </c>
      <c r="OM110" t="n">
        <v>0</v>
      </c>
      <c r="ON110" t="n">
        <v>0</v>
      </c>
      <c r="OO110" t="n">
        <v>0</v>
      </c>
      <c r="OP110" t="inlineStr">
        <is>
          <t>Sapi perah</t>
        </is>
      </c>
      <c r="OQ110" t="n">
        <v>0</v>
      </c>
      <c r="OR110" t="n">
        <v>1</v>
      </c>
      <c r="OS110" t="n">
        <v>0</v>
      </c>
      <c r="OT110" t="n">
        <v>0</v>
      </c>
      <c r="OU110" t="n">
        <v>0</v>
      </c>
      <c r="OV110" t="n">
        <v>0</v>
      </c>
      <c r="OW110" t="n">
        <v>0</v>
      </c>
      <c r="OX110" t="n">
        <v>0</v>
      </c>
      <c r="OY110" t="n">
        <v>0</v>
      </c>
      <c r="OZ110" t="inlineStr">
        <is>
          <t>Sapi perah</t>
        </is>
      </c>
      <c r="PA110" t="n">
        <v>0</v>
      </c>
      <c r="PB110" t="n">
        <v>1</v>
      </c>
      <c r="PC110" t="n">
        <v>0</v>
      </c>
      <c r="PD110" t="n">
        <v>0</v>
      </c>
      <c r="PE110" t="n">
        <v>0</v>
      </c>
      <c r="PF110" t="n">
        <v>0</v>
      </c>
      <c r="PG110" t="n">
        <v>0</v>
      </c>
      <c r="PH110" t="n">
        <v>0</v>
      </c>
      <c r="PI110" t="n">
        <v>0</v>
      </c>
      <c r="PJ110" t="inlineStr">
        <is>
          <t>Sapi perah</t>
        </is>
      </c>
      <c r="PK110" t="n">
        <v>0</v>
      </c>
      <c r="PL110" t="n">
        <v>1</v>
      </c>
      <c r="PM110" t="n">
        <v>0</v>
      </c>
      <c r="PN110" t="n">
        <v>0</v>
      </c>
      <c r="PO110" t="n">
        <v>0</v>
      </c>
      <c r="PP110" t="n">
        <v>0</v>
      </c>
      <c r="PQ110" t="n">
        <v>0</v>
      </c>
      <c r="PR110" t="n">
        <v>0</v>
      </c>
      <c r="PS110" t="n">
        <v>0</v>
      </c>
      <c r="PT110" t="n">
        <v/>
      </c>
      <c r="PU110" t="n">
        <v/>
      </c>
      <c r="PV110" t="n">
        <v/>
      </c>
      <c r="PW110" t="n">
        <v/>
      </c>
      <c r="PX110" t="n">
        <v/>
      </c>
      <c r="PY110" t="n">
        <v/>
      </c>
      <c r="PZ110" t="n">
        <v/>
      </c>
      <c r="QA110" t="n">
        <v/>
      </c>
      <c r="QB110" t="n">
        <v/>
      </c>
      <c r="QC110" t="n">
        <v/>
      </c>
      <c r="QD110" t="n">
        <v/>
      </c>
      <c r="QE110" t="inlineStr">
        <is>
          <t>1-Disebarkan ke lahan terbuka</t>
        </is>
      </c>
      <c r="QF110" t="n">
        <v>0</v>
      </c>
      <c r="QG110" t="n">
        <v>0</v>
      </c>
      <c r="QH110" t="n">
        <v>0</v>
      </c>
      <c r="QI110" t="n">
        <v>0</v>
      </c>
      <c r="QJ110" t="n">
        <v>0</v>
      </c>
      <c r="QK110" t="n">
        <v>1</v>
      </c>
      <c r="QL110" t="n">
        <v>0</v>
      </c>
      <c r="QM110" t="n">
        <v>0</v>
      </c>
      <c r="QN110" t="n">
        <v>0</v>
      </c>
      <c r="QO110" t="n">
        <v/>
      </c>
      <c r="QP110" t="n">
        <v/>
      </c>
      <c r="QQ110" t="n">
        <v/>
      </c>
      <c r="QR110" t="n">
        <v/>
      </c>
      <c r="QS110" t="n">
        <v/>
      </c>
      <c r="QT110" t="n">
        <v/>
      </c>
      <c r="QU110" t="n">
        <v/>
      </c>
      <c r="QV110" t="n">
        <v/>
      </c>
      <c r="QW110" t="n">
        <v/>
      </c>
      <c r="QX110" t="n">
        <v/>
      </c>
      <c r="QY110" t="n">
        <v/>
      </c>
      <c r="QZ110" t="n">
        <v/>
      </c>
      <c r="RA110" t="n">
        <v/>
      </c>
      <c r="RB110" t="n">
        <v/>
      </c>
      <c r="RC110" t="n">
        <v/>
      </c>
      <c r="RD110" t="n">
        <v/>
      </c>
      <c r="RE110" t="n">
        <v/>
      </c>
      <c r="RF110" t="n">
        <v/>
      </c>
      <c r="RG110" t="n">
        <v/>
      </c>
      <c r="RH110" t="n">
        <v/>
      </c>
      <c r="RI110" t="n">
        <v/>
      </c>
      <c r="RJ110" t="n">
        <v/>
      </c>
      <c r="RK110" t="n">
        <v/>
      </c>
      <c r="RL110" t="n">
        <v/>
      </c>
      <c r="RM110" t="n">
        <v/>
      </c>
      <c r="RN110" t="n">
        <v/>
      </c>
      <c r="RO110" t="n">
        <v/>
      </c>
      <c r="RP110" t="n">
        <v/>
      </c>
      <c r="RQ110" t="n">
        <v/>
      </c>
      <c r="RR110" t="n">
        <v/>
      </c>
      <c r="RS110" t="n">
        <v/>
      </c>
      <c r="RT110" t="n">
        <v/>
      </c>
      <c r="RU110" t="n">
        <v/>
      </c>
      <c r="RV110" t="n">
        <v/>
      </c>
      <c r="RW110" t="n">
        <v/>
      </c>
      <c r="RX110" t="n">
        <v/>
      </c>
      <c r="RY110" t="n">
        <v/>
      </c>
      <c r="RZ110" t="n">
        <v/>
      </c>
      <c r="SA110" t="n">
        <v/>
      </c>
      <c r="SB110" t="n">
        <v/>
      </c>
      <c r="SC110" t="n">
        <v/>
      </c>
      <c r="SD110" t="n">
        <v/>
      </c>
      <c r="SE110" t="n">
        <v/>
      </c>
      <c r="SF110" t="n">
        <v/>
      </c>
      <c r="SG110" t="n">
        <v/>
      </c>
      <c r="SH110" t="n">
        <v/>
      </c>
      <c r="SI110" t="n">
        <v/>
      </c>
      <c r="SJ110" t="n">
        <v/>
      </c>
      <c r="SK110" t="n">
        <v/>
      </c>
      <c r="SL110" t="n">
        <v/>
      </c>
      <c r="SM110" t="n">
        <v/>
      </c>
      <c r="SN110" t="n">
        <v/>
      </c>
      <c r="SO110" t="n">
        <v/>
      </c>
      <c r="SP110" t="n">
        <v/>
      </c>
      <c r="SQ110" t="n">
        <v/>
      </c>
      <c r="SR110" t="n">
        <v/>
      </c>
      <c r="SS110" t="n">
        <v/>
      </c>
      <c r="ST110" t="n">
        <v/>
      </c>
      <c r="SU110" t="n">
        <v/>
      </c>
      <c r="SV110" t="n">
        <v/>
      </c>
      <c r="SW110" t="n">
        <v/>
      </c>
      <c r="SX110" t="n">
        <v/>
      </c>
      <c r="SY110" t="n">
        <v/>
      </c>
      <c r="SZ110" t="n">
        <v>4</v>
      </c>
      <c r="TA110" t="n">
        <v/>
      </c>
      <c r="TB110" t="n">
        <v/>
      </c>
      <c r="TC110" t="n">
        <v/>
      </c>
      <c r="TD110" t="n">
        <v/>
      </c>
      <c r="TE110" t="n">
        <v/>
      </c>
      <c r="TF110" t="n">
        <v/>
      </c>
      <c r="TG110" t="n">
        <v/>
      </c>
      <c r="TH110" t="n">
        <v/>
      </c>
      <c r="TI110" t="n">
        <v/>
      </c>
      <c r="TJ110" t="n">
        <v/>
      </c>
      <c r="TK110" t="n">
        <v/>
      </c>
      <c r="TL110" t="n">
        <v/>
      </c>
      <c r="TM110" t="n">
        <v/>
      </c>
      <c r="TN110" t="n">
        <v/>
      </c>
      <c r="TO110" t="n">
        <v/>
      </c>
      <c r="TP110" t="n">
        <v/>
      </c>
      <c r="TQ110" t="n">
        <v/>
      </c>
      <c r="TR110" t="n">
        <v/>
      </c>
      <c r="TS110" t="n">
        <v/>
      </c>
      <c r="TT110" t="n">
        <v/>
      </c>
      <c r="TU110" t="n">
        <v/>
      </c>
      <c r="TV110" t="n">
        <v/>
      </c>
      <c r="TW110" t="n">
        <v/>
      </c>
      <c r="TX110" t="n">
        <v/>
      </c>
      <c r="TY110" t="n">
        <v/>
      </c>
      <c r="TZ110" t="n">
        <v/>
      </c>
      <c r="UA110" t="n">
        <v/>
      </c>
      <c r="UB110" t="n">
        <v/>
      </c>
      <c r="UC110" t="n">
        <v/>
      </c>
      <c r="UD110" t="n">
        <v/>
      </c>
      <c r="UE110" t="n">
        <v/>
      </c>
      <c r="UF110" t="n">
        <v/>
      </c>
      <c r="UG110" t="n">
        <v/>
      </c>
      <c r="UH110" t="n">
        <v/>
      </c>
      <c r="UI110" t="n">
        <v/>
      </c>
      <c r="UJ110" t="n">
        <v/>
      </c>
      <c r="UK110" t="n">
        <v/>
      </c>
      <c r="UL110" t="n">
        <v/>
      </c>
      <c r="UM110" t="n">
        <v/>
      </c>
      <c r="UN110" t="n">
        <v/>
      </c>
      <c r="UO110" t="n">
        <v/>
      </c>
      <c r="UP110" t="n">
        <v/>
      </c>
      <c r="UQ110" t="n">
        <v/>
      </c>
      <c r="UR110" t="n">
        <v/>
      </c>
      <c r="US110" t="n">
        <v/>
      </c>
      <c r="UT110" t="n">
        <v/>
      </c>
      <c r="UU110" t="n">
        <v/>
      </c>
      <c r="UV110" t="inlineStr">
        <is>
          <t>Pemberian pakan di kandang</t>
        </is>
      </c>
      <c r="UW110" t="n">
        <v/>
      </c>
      <c r="UX110" t="n">
        <v/>
      </c>
      <c r="UY110" t="n">
        <v/>
      </c>
      <c r="UZ110" t="n">
        <v/>
      </c>
      <c r="VA110" t="n">
        <v/>
      </c>
      <c r="VB110" t="n">
        <v/>
      </c>
      <c r="VC110" t="n">
        <v/>
      </c>
      <c r="VD110" t="inlineStr">
        <is>
          <t>Cukup teratur (setiap minggu)</t>
        </is>
      </c>
      <c r="VE110" t="n">
        <v/>
      </c>
      <c r="VF110" t="n">
        <v/>
      </c>
      <c r="VG110" t="n">
        <v/>
      </c>
      <c r="VH110" t="n">
        <v/>
      </c>
      <c r="VI110" t="n">
        <v/>
      </c>
      <c r="VJ110" t="n">
        <v/>
      </c>
      <c r="VK110" t="n">
        <v/>
      </c>
      <c r="VL110" t="inlineStr">
        <is>
          <t>Sangat sering (&gt;1 kali sehari)</t>
        </is>
      </c>
      <c r="VM110" t="n">
        <v/>
      </c>
      <c r="VN110" t="n">
        <v/>
      </c>
      <c r="VO110" t="n">
        <v/>
      </c>
      <c r="VP110" t="n">
        <v/>
      </c>
      <c r="VQ110" t="n">
        <v/>
      </c>
      <c r="VR110" t="n">
        <v/>
      </c>
      <c r="VS110" t="n">
        <v/>
      </c>
      <c r="VT110" t="n">
        <v/>
      </c>
      <c r="VU110" t="n">
        <v/>
      </c>
      <c r="VV110" t="n">
        <v/>
      </c>
      <c r="VW110" t="n">
        <v/>
      </c>
      <c r="VX110" t="n">
        <v/>
      </c>
      <c r="VY110" t="n">
        <v/>
      </c>
      <c r="VZ110" t="n">
        <v/>
      </c>
      <c r="WA110" t="n">
        <v/>
      </c>
      <c r="WB110" t="n">
        <v/>
      </c>
      <c r="WC110" t="n">
        <v/>
      </c>
      <c r="WD110" t="n">
        <v/>
      </c>
      <c r="WE110" t="n">
        <v/>
      </c>
      <c r="WF110" t="inlineStr">
        <is>
          <t>6-Digester biogas</t>
        </is>
      </c>
      <c r="WG110" t="n">
        <v>0</v>
      </c>
      <c r="WH110" t="n">
        <v>0</v>
      </c>
      <c r="WI110" t="n">
        <v>0</v>
      </c>
      <c r="WJ110" t="n">
        <v>0</v>
      </c>
      <c r="WK110" t="n">
        <v>0</v>
      </c>
      <c r="WL110" t="n">
        <v>0</v>
      </c>
      <c r="WM110" t="n">
        <v>0</v>
      </c>
      <c r="WN110" t="n">
        <v>0</v>
      </c>
      <c r="WO110" t="n">
        <v>0</v>
      </c>
      <c r="WP110" t="n">
        <v>1</v>
      </c>
      <c r="WQ110" t="n">
        <v>0</v>
      </c>
      <c r="WR110" t="n">
        <v>0</v>
      </c>
      <c r="WS110" t="n">
        <v/>
      </c>
      <c r="WT110" t="n">
        <v/>
      </c>
      <c r="WU110" t="n">
        <v/>
      </c>
      <c r="WV110" t="n">
        <v/>
      </c>
      <c r="WW110" t="n">
        <v/>
      </c>
      <c r="WX110" t="n">
        <v/>
      </c>
      <c r="WY110" t="n">
        <v/>
      </c>
      <c r="WZ110" t="n">
        <v/>
      </c>
      <c r="XA110" t="n">
        <v/>
      </c>
      <c r="XB110" t="n">
        <v/>
      </c>
      <c r="XC110" t="n">
        <v/>
      </c>
      <c r="XD110" t="n">
        <v/>
      </c>
      <c r="XE110" t="n">
        <v/>
      </c>
      <c r="XF110" t="n">
        <v/>
      </c>
      <c r="XG110" t="n">
        <v/>
      </c>
      <c r="XH110" t="n">
        <v/>
      </c>
      <c r="XI110" t="n">
        <v/>
      </c>
      <c r="XJ110" t="n">
        <v/>
      </c>
      <c r="XK110" t="n">
        <v/>
      </c>
      <c r="XL110" t="n">
        <v/>
      </c>
      <c r="XM110" t="n">
        <v/>
      </c>
      <c r="XN110" t="n">
        <v/>
      </c>
      <c r="XO110" t="n">
        <v/>
      </c>
      <c r="XP110" t="n">
        <v/>
      </c>
      <c r="XQ110" t="n">
        <v/>
      </c>
      <c r="XR110" t="n">
        <v/>
      </c>
      <c r="XS110" t="n">
        <v/>
      </c>
      <c r="XT110" t="n">
        <v/>
      </c>
      <c r="XU110" t="n">
        <v/>
      </c>
      <c r="XV110" t="n">
        <v/>
      </c>
      <c r="XW110" t="n">
        <v/>
      </c>
      <c r="XX110" t="n">
        <v/>
      </c>
      <c r="XY110" t="n">
        <v/>
      </c>
      <c r="XZ110" t="n">
        <v/>
      </c>
      <c r="YA110" t="n">
        <v/>
      </c>
      <c r="YB110" t="n">
        <v/>
      </c>
      <c r="YC110" t="n">
        <v/>
      </c>
      <c r="YD110" t="n">
        <v/>
      </c>
      <c r="YE110" t="n">
        <v/>
      </c>
      <c r="YF110" t="n">
        <v/>
      </c>
      <c r="YG110" t="n">
        <v/>
      </c>
      <c r="YH110" t="n">
        <v/>
      </c>
      <c r="YI110" t="n">
        <v/>
      </c>
      <c r="YJ110" t="n">
        <v/>
      </c>
      <c r="YK110" t="n">
        <v/>
      </c>
      <c r="YL110" t="n">
        <v/>
      </c>
      <c r="YM110" t="n">
        <v/>
      </c>
      <c r="YN110" t="n">
        <v/>
      </c>
      <c r="YO110" t="n">
        <v/>
      </c>
      <c r="YP110" t="n">
        <v/>
      </c>
      <c r="YQ110" t="n">
        <v/>
      </c>
      <c r="YR110" t="n">
        <v/>
      </c>
      <c r="YS110" t="n">
        <v/>
      </c>
      <c r="YT110" t="n">
        <v/>
      </c>
      <c r="YU110" t="n">
        <v/>
      </c>
      <c r="YV110" t="n">
        <v/>
      </c>
      <c r="YW110" t="n">
        <v/>
      </c>
      <c r="YX110" t="n">
        <v/>
      </c>
      <c r="YY110" t="n">
        <v/>
      </c>
      <c r="YZ110" t="n">
        <v/>
      </c>
      <c r="ZA110" t="n">
        <v/>
      </c>
      <c r="ZB110" t="n">
        <v/>
      </c>
      <c r="ZC110" t="n">
        <v/>
      </c>
      <c r="ZD110" t="n">
        <v/>
      </c>
      <c r="ZE110" t="n">
        <v/>
      </c>
      <c r="ZF110" t="n">
        <v/>
      </c>
      <c r="ZG110" t="n">
        <v/>
      </c>
      <c r="ZH110" t="n">
        <v/>
      </c>
      <c r="ZI110" t="n">
        <v/>
      </c>
      <c r="ZJ110" t="n">
        <v/>
      </c>
      <c r="ZK110" t="n">
        <v/>
      </c>
      <c r="ZL110" t="n">
        <v/>
      </c>
      <c r="ZM110" t="n">
        <v/>
      </c>
      <c r="ZN110" t="n">
        <v/>
      </c>
      <c r="ZO110" t="n">
        <v>100</v>
      </c>
      <c r="ZP110" t="n">
        <v/>
      </c>
      <c r="ZQ110" t="n">
        <v/>
      </c>
      <c r="ZR110" t="n">
        <v/>
      </c>
      <c r="ZS110" t="n">
        <v/>
      </c>
      <c r="ZT110" t="n">
        <v/>
      </c>
      <c r="ZU110" t="n">
        <v/>
      </c>
      <c r="ZV110" t="n">
        <v/>
      </c>
      <c r="ZW110" t="n">
        <v>3</v>
      </c>
      <c r="ZX110" t="n">
        <v/>
      </c>
      <c r="ZY110" t="n">
        <v/>
      </c>
      <c r="ZZ110" t="n">
        <v/>
      </c>
      <c r="AAA110" t="n">
        <v/>
      </c>
      <c r="AAB110" t="n">
        <v/>
      </c>
      <c r="AAC110" t="n">
        <v/>
      </c>
      <c r="AAD110" t="n">
        <v/>
      </c>
      <c r="AAE110" t="inlineStr">
        <is>
          <t>Pakan segar (misal: rumput)</t>
        </is>
      </c>
      <c r="AAF110" t="n">
        <v/>
      </c>
      <c r="AAG110" t="n">
        <v/>
      </c>
      <c r="AAH110" t="n">
        <v/>
      </c>
      <c r="AAI110" t="n">
        <v/>
      </c>
      <c r="AAJ110" t="n">
        <v/>
      </c>
      <c r="AAK110" t="n">
        <v/>
      </c>
      <c r="AAL110" t="inlineStr">
        <is>
          <t>Tidak</t>
        </is>
      </c>
      <c r="AAM110" t="n">
        <v/>
      </c>
      <c r="AAN110" t="n">
        <v/>
      </c>
      <c r="AAO110" t="n">
        <v/>
      </c>
      <c r="AAP110" t="n">
        <v/>
      </c>
      <c r="AAQ110" t="n">
        <v/>
      </c>
      <c r="AAR110" t="inlineStr">
        <is>
          <t>Ya</t>
        </is>
      </c>
      <c r="AAS110" t="inlineStr">
        <is>
          <t>Mengetahui</t>
        </is>
      </c>
      <c r="AAT110" t="inlineStr">
        <is>
          <t>Diberikan gratis ke orang lain</t>
        </is>
      </c>
      <c r="AAU110" t="n">
        <v>0</v>
      </c>
      <c r="AAV110" t="n">
        <v>0</v>
      </c>
      <c r="AAW110" t="n">
        <v>0</v>
      </c>
      <c r="AAX110" t="n">
        <v>0</v>
      </c>
      <c r="AAY110" t="n">
        <v>1</v>
      </c>
      <c r="AAZ110" t="n">
        <v>0</v>
      </c>
      <c r="ABA110" t="n">
        <v>0</v>
      </c>
      <c r="ABB110" t="n">
        <v/>
      </c>
      <c r="ABC110" t="n">
        <v/>
      </c>
      <c r="ABD110" t="n">
        <v/>
      </c>
      <c r="ABE110" t="n">
        <v/>
      </c>
      <c r="ABF110" t="n">
        <v/>
      </c>
      <c r="ABG110" t="n">
        <v/>
      </c>
      <c r="ABH110" t="n">
        <v/>
      </c>
      <c r="ABI110" t="n">
        <v/>
      </c>
      <c r="ABJ110" t="n">
        <v/>
      </c>
      <c r="ABK110" t="n">
        <v/>
      </c>
      <c r="ABL110" t="n">
        <v/>
      </c>
      <c r="ABM110" t="n">
        <v/>
      </c>
      <c r="ABN110" t="n">
        <v/>
      </c>
      <c r="ABO110" t="n">
        <v/>
      </c>
      <c r="ABP110" t="n">
        <v/>
      </c>
      <c r="ABQ110" t="n">
        <v/>
      </c>
      <c r="ABR110" t="n">
        <v/>
      </c>
      <c r="ABS110" t="n">
        <v/>
      </c>
      <c r="ABT110" t="n">
        <v/>
      </c>
      <c r="ABU110" t="n">
        <v/>
      </c>
      <c r="ABV110" t="n">
        <v/>
      </c>
      <c r="ABW110" t="n">
        <v/>
      </c>
      <c r="ABX110" t="n">
        <v/>
      </c>
      <c r="ABY110" t="n">
        <v/>
      </c>
      <c r="ABZ110" t="n">
        <v/>
      </c>
      <c r="ACA110" t="n">
        <v/>
      </c>
      <c r="ACB110" t="n">
        <v/>
      </c>
      <c r="ACC110" t="n">
        <v/>
      </c>
      <c r="ACD110" t="n">
        <v/>
      </c>
      <c r="ACE110" t="n">
        <v/>
      </c>
      <c r="ACF110" t="n">
        <v/>
      </c>
      <c r="ACG110" t="n">
        <v/>
      </c>
      <c r="ACH110" t="n">
        <v/>
      </c>
      <c r="ACI110" t="n">
        <v/>
      </c>
      <c r="ACJ110" t="n">
        <v/>
      </c>
      <c r="ACK110" t="inlineStr">
        <is>
          <t>Ladang/sawah terlalu jauh, sulit untuk mengangkut ke sana</t>
        </is>
      </c>
      <c r="ACL110" t="n">
        <v>0</v>
      </c>
      <c r="ACM110" t="n">
        <v>0</v>
      </c>
      <c r="ACN110" t="n">
        <v>0</v>
      </c>
      <c r="ACO110" t="n">
        <v>1</v>
      </c>
      <c r="ACP110" t="n">
        <v>0</v>
      </c>
      <c r="ACQ110" t="n">
        <v>0</v>
      </c>
      <c r="ACR110" t="n">
        <v>0</v>
      </c>
      <c r="ACS110" t="n">
        <v/>
      </c>
      <c r="ACT110" t="inlineStr">
        <is>
          <t>Tidak</t>
        </is>
      </c>
      <c r="ACU110" t="inlineStr">
        <is>
          <t>Manfaat cukup signifikan, terasa di kehidupan sehari-hari</t>
        </is>
      </c>
      <c r="ACV110" t="inlineStr">
        <is>
          <t>Bertambah</t>
        </is>
      </c>
      <c r="ACW110" t="inlineStr">
        <is>
          <t>Anggota keluarga - Perempuan dewasa</t>
        </is>
      </c>
      <c r="ACX110" t="inlineStr">
        <is>
          <t>Setuju</t>
        </is>
      </c>
      <c r="ACY110" t="inlineStr">
        <is>
          <t>Anggota keluarga - Laki-laki dewasa Anggota keluarga - Perempuan dewasa</t>
        </is>
      </c>
      <c r="ACZ110" t="n">
        <v>1</v>
      </c>
      <c r="ADA110" t="n">
        <v>1</v>
      </c>
      <c r="ADB110" t="n">
        <v>0</v>
      </c>
      <c r="ADC110" t="n">
        <v>0</v>
      </c>
      <c r="ADD110" t="inlineStr">
        <is>
          <t>Sangat puas</t>
        </is>
      </c>
      <c r="ADE110" t="inlineStr">
        <is>
          <t>Puas</t>
        </is>
      </c>
      <c r="ADF110" t="inlineStr">
        <is>
          <t>Sangat puas</t>
        </is>
      </c>
      <c r="ADG110" t="inlineStr">
        <is>
          <t>Puas</t>
        </is>
      </c>
      <c r="ADH110" t="inlineStr">
        <is>
          <t>Tidak</t>
        </is>
      </c>
      <c r="ADI110" t="n">
        <v/>
      </c>
      <c r="ADJ110" t="inlineStr">
        <is>
          <t>Puas</t>
        </is>
      </c>
      <c r="ADK110" t="n">
        <v/>
      </c>
      <c r="ADL110" t="n">
        <v/>
      </c>
      <c r="ADM110" t="n">
        <v/>
      </c>
      <c r="ADN110" t="n">
        <v/>
      </c>
      <c r="ADO110" t="n">
        <v/>
      </c>
      <c r="ADP110" t="n">
        <v/>
      </c>
      <c r="ADQ110" t="n">
        <v/>
      </c>
      <c r="ADR110" t="n">
        <v/>
      </c>
      <c r="ADS110" t="n">
        <v/>
      </c>
      <c r="ADT110" t="n">
        <v/>
      </c>
      <c r="ADU110" t="inlineStr">
        <is>
          <t>Menghubungi CPO atau pendamping</t>
        </is>
      </c>
      <c r="ADV110" t="n">
        <v>0</v>
      </c>
      <c r="ADW110" t="n">
        <v>0</v>
      </c>
      <c r="ADX110" t="n">
        <v>0</v>
      </c>
      <c r="ADY110" t="n">
        <v>0</v>
      </c>
      <c r="ADZ110" t="n">
        <v>1</v>
      </c>
      <c r="AEA110" t="n">
        <v>0</v>
      </c>
      <c r="AEB110" t="n">
        <v>0</v>
      </c>
      <c r="AEC110" t="n">
        <v>0</v>
      </c>
      <c r="AED110" t="inlineStr">
        <is>
          <t>Tidak</t>
        </is>
      </c>
      <c r="AEE110" t="inlineStr">
        <is>
          <t>Laki-laki dewasa</t>
        </is>
      </c>
      <c r="AEF110" t="n">
        <v/>
      </c>
      <c r="AEG110" t="inlineStr">
        <is>
          <t>Menelepon atau WA langsung</t>
        </is>
      </c>
      <c r="AEH110" t="n">
        <v/>
      </c>
      <c r="AEI110" t="inlineStr">
        <is>
          <t>Tidak</t>
        </is>
      </c>
      <c r="AEJ110" t="inlineStr">
        <is>
          <t>Ya, selalu</t>
        </is>
      </c>
      <c r="AEK110" t="inlineStr">
        <is>
          <t>Pengurangan pengeluaran rumah tangga (bahan bakar minyak, pupuk, dll.) Lebih mudah mendapatkan energi</t>
        </is>
      </c>
      <c r="AEL110" t="n">
        <v>1</v>
      </c>
      <c r="AEM110" t="n">
        <v>1</v>
      </c>
      <c r="AEN110" t="n">
        <v>0</v>
      </c>
      <c r="AEO110" t="n">
        <v>0</v>
      </c>
      <c r="AEP110" t="n">
        <v>0</v>
      </c>
      <c r="AEQ110" t="n">
        <v>0</v>
      </c>
      <c r="AER110" t="n">
        <v>0</v>
      </c>
      <c r="AES110" t="n">
        <v>0</v>
      </c>
      <c r="AET110" t="n">
        <v>0</v>
      </c>
      <c r="AEU110" t="n">
        <v>0</v>
      </c>
      <c r="AEV110" t="n">
        <v>0</v>
      </c>
      <c r="AEW110" t="n">
        <v>0</v>
      </c>
      <c r="AEX110" t="n">
        <v/>
      </c>
      <c r="AEY110" t="inlineStr">
        <is>
          <t>Mendukung lingkungan</t>
        </is>
      </c>
      <c r="AEZ110" t="n">
        <v/>
      </c>
      <c r="AFA110" t="inlineStr">
        <is>
          <t>Koperasi</t>
        </is>
      </c>
      <c r="AFB110" t="n">
        <v/>
      </c>
      <c r="AFC110" t="inlineStr">
        <is>
          <t>1000538480-4_48_33.jpg</t>
        </is>
      </c>
      <c r="AFD110" t="inlineStr">
        <is>
          <t>https://kf.kobotoolbox.org/api/v2/assets/avstPQqLr3Ab3ZdcVTXZ6f/data/676660233/attachments/attoX2huKo4bQQL9JovB8H8M/</t>
        </is>
      </c>
      <c r="AFE110" t="inlineStr">
        <is>
          <t>1000538477-4_48_38.jpg</t>
        </is>
      </c>
      <c r="AFF110" t="inlineStr">
        <is>
          <t>https://kf.kobotoolbox.org/api/v2/assets/avstPQqLr3Ab3ZdcVTXZ6f/data/676660233/attachments/attowEcTrXB8SxLWisBE6VLV/</t>
        </is>
      </c>
      <c r="AFG110" t="inlineStr">
        <is>
          <t>Rizan</t>
        </is>
      </c>
      <c r="AFH110" t="n">
        <v/>
      </c>
      <c r="AFI110" t="n">
        <v/>
      </c>
    </row>
    <row r="111">
      <c r="A111" t="n">
        <v/>
      </c>
      <c r="B111" t="n">
        <v/>
      </c>
      <c r="C111" t="n">
        <v/>
      </c>
      <c r="D111" t="inlineStr">
        <is>
          <t>m sholeh</t>
        </is>
      </c>
      <c r="E111" t="n">
        <v>81573228859</v>
      </c>
      <c r="F111" t="inlineStr">
        <is>
          <t>-7.911905 112.759301 441.5 32.5099983215332</t>
        </is>
      </c>
      <c r="G111" t="n">
        <v>-7.911905</v>
      </c>
      <c r="H111" t="n">
        <v>112.759301</v>
      </c>
      <c r="I111" t="n">
        <v>441.5</v>
      </c>
      <c r="J111" t="n">
        <v>32.50999832</v>
      </c>
      <c r="K111" t="n">
        <v>0</v>
      </c>
      <c r="L111" t="inlineStr">
        <is>
          <t>-7.911895 112.759525 441.5 39.599998474121094</t>
        </is>
      </c>
      <c r="M111" t="n">
        <v>-7.911895</v>
      </c>
      <c r="N111" t="n">
        <v>112.759525</v>
      </c>
      <c r="O111" t="n">
        <v>441.5</v>
      </c>
      <c r="P111" t="n">
        <v>39.59999847</v>
      </c>
      <c r="Q111" t="n">
        <v>0</v>
      </c>
      <c r="R111" t="inlineStr">
        <is>
          <t>Jawa Timur</t>
        </is>
      </c>
      <c r="S111" t="n">
        <v>0</v>
      </c>
      <c r="T111" t="n">
        <v>0</v>
      </c>
      <c r="U111" t="n">
        <v>0</v>
      </c>
      <c r="V111" t="n">
        <v>0</v>
      </c>
      <c r="W111" t="n">
        <v>0</v>
      </c>
      <c r="X111" t="n">
        <v>1</v>
      </c>
      <c r="Y111" t="n">
        <v>0</v>
      </c>
      <c r="Z111" t="n">
        <v>0</v>
      </c>
      <c r="AA111" t="n">
        <v>0</v>
      </c>
      <c r="AB111" t="n">
        <v>0</v>
      </c>
      <c r="AC111" t="inlineStr">
        <is>
          <t>MALANG</t>
        </is>
      </c>
      <c r="AD111" t="inlineStr">
        <is>
          <t>JABUNG</t>
        </is>
      </c>
      <c r="AE111" t="inlineStr">
        <is>
          <t>JABUNG</t>
        </is>
      </c>
      <c r="AF111" t="inlineStr">
        <is>
          <t>KAN JABUNG</t>
        </is>
      </c>
      <c r="AG111" t="inlineStr">
        <is>
          <t>KJP0144</t>
        </is>
      </c>
      <c r="AH111" t="n">
        <v>15</v>
      </c>
      <c r="AI111" t="inlineStr">
        <is>
          <t>VPA1</t>
        </is>
      </c>
      <c r="AJ111" t="inlineStr">
        <is>
          <t>Aktif</t>
        </is>
      </c>
      <c r="AK111" t="n">
        <v>50</v>
      </c>
      <c r="AL111" t="inlineStr">
        <is>
          <t>Laki-laki</t>
        </is>
      </c>
      <c r="AM111" t="inlineStr">
        <is>
          <t>Sudah menikah</t>
        </is>
      </c>
      <c r="AN111" t="inlineStr">
        <is>
          <t>SMP/Sederajat</t>
        </is>
      </c>
      <c r="AO111" t="inlineStr">
        <is>
          <t>Peternak</t>
        </is>
      </c>
      <c r="AP111" t="n">
        <v>0</v>
      </c>
      <c r="AQ111" t="n">
        <v>1</v>
      </c>
      <c r="AR111" t="n">
        <v>0</v>
      </c>
      <c r="AS111" t="n">
        <v>0</v>
      </c>
      <c r="AT111" t="n">
        <v>0</v>
      </c>
      <c r="AU111" t="n">
        <v>0</v>
      </c>
      <c r="AV111" t="n">
        <v>0</v>
      </c>
      <c r="AW111" t="n">
        <v>0</v>
      </c>
      <c r="AX111" t="n">
        <v/>
      </c>
      <c r="AY111" t="inlineStr">
        <is>
          <t>Petani</t>
        </is>
      </c>
      <c r="AZ111" t="n">
        <v>1</v>
      </c>
      <c r="BA111" t="n">
        <v>0</v>
      </c>
      <c r="BB111" t="n">
        <v>0</v>
      </c>
      <c r="BC111" t="n">
        <v>0</v>
      </c>
      <c r="BD111" t="n">
        <v>0</v>
      </c>
      <c r="BE111" t="n">
        <v>0</v>
      </c>
      <c r="BF111" t="n">
        <v>0</v>
      </c>
      <c r="BG111" t="n">
        <v>0</v>
      </c>
      <c r="BH111" t="n">
        <v/>
      </c>
      <c r="BI111" t="inlineStr">
        <is>
          <t>&gt;Rp3.500.000</t>
        </is>
      </c>
      <c r="BJ111" t="n">
        <v>2</v>
      </c>
      <c r="BK111" t="n">
        <v>1</v>
      </c>
      <c r="BL111" t="n">
        <v>1</v>
      </c>
      <c r="BM111" t="n">
        <v>0</v>
      </c>
      <c r="BN111" t="inlineStr">
        <is>
          <t>Milik sendiri</t>
        </is>
      </c>
      <c r="BO111" t="inlineStr">
        <is>
          <t>Permanen (dinding bata dan semen)</t>
        </is>
      </c>
      <c r="BP111" t="n">
        <v>1</v>
      </c>
      <c r="BQ111" t="n">
        <v>0</v>
      </c>
      <c r="BR111" t="n">
        <v>0</v>
      </c>
      <c r="BS111" t="n">
        <v>0</v>
      </c>
      <c r="BT111" t="n">
        <v>0</v>
      </c>
      <c r="BU111" t="n">
        <v/>
      </c>
      <c r="BV111" t="inlineStr">
        <is>
          <t>Keramik/ubin</t>
        </is>
      </c>
      <c r="BW111" t="n">
        <v>0</v>
      </c>
      <c r="BX111" t="n">
        <v>0</v>
      </c>
      <c r="BY111" t="n">
        <v>1</v>
      </c>
      <c r="BZ111" t="n">
        <v>0</v>
      </c>
      <c r="CA111" t="n">
        <v>0</v>
      </c>
      <c r="CB111" t="n">
        <v/>
      </c>
      <c r="CC111" t="inlineStr">
        <is>
          <t>Genting</t>
        </is>
      </c>
      <c r="CD111" t="n">
        <v>0</v>
      </c>
      <c r="CE111" t="n">
        <v>0</v>
      </c>
      <c r="CF111" t="n">
        <v>0</v>
      </c>
      <c r="CG111" t="n">
        <v>0</v>
      </c>
      <c r="CH111" t="n">
        <v>0</v>
      </c>
      <c r="CI111" t="n">
        <v>1</v>
      </c>
      <c r="CJ111" t="n">
        <v>0</v>
      </c>
      <c r="CK111" t="n">
        <v/>
      </c>
      <c r="CL111" t="inlineStr">
        <is>
          <t>Ya</t>
        </is>
      </c>
      <c r="CM111" t="n">
        <v>2011</v>
      </c>
      <c r="CN111" t="inlineStr">
        <is>
          <t>Fixed-Dome (Kubah Tetap)</t>
        </is>
      </c>
      <c r="CO111" t="inlineStr">
        <is>
          <t>12 m³ (10-11 ekor sapi, ±10 jam memasak/hari, ±100 kg slurry/hari)</t>
        </is>
      </c>
      <c r="CP111" t="inlineStr">
        <is>
          <t>Anggota keluarga - laki-laki</t>
        </is>
      </c>
      <c r="CQ111" t="n">
        <v>0</v>
      </c>
      <c r="CR111" t="n">
        <v>0</v>
      </c>
      <c r="CS111" t="n">
        <v>0</v>
      </c>
      <c r="CT111" t="n">
        <v>0</v>
      </c>
      <c r="CU111" t="n">
        <v>1</v>
      </c>
      <c r="CV111" t="n">
        <v>0</v>
      </c>
      <c r="CW111" t="n">
        <v>0</v>
      </c>
      <c r="CX111" t="n">
        <v>0</v>
      </c>
      <c r="CY111" t="inlineStr">
        <is>
          <t>Anggota keluarga - laki-laki</t>
        </is>
      </c>
      <c r="CZ111" t="n">
        <v>1</v>
      </c>
      <c r="DA111" t="n">
        <v>0</v>
      </c>
      <c r="DB111" t="n">
        <v>0</v>
      </c>
      <c r="DC111" t="n">
        <v/>
      </c>
      <c r="DD111" t="inlineStr">
        <is>
          <t>Anggota keluarga - laki-laki CPO atau pendamping</t>
        </is>
      </c>
      <c r="DE111" t="n">
        <v>1</v>
      </c>
      <c r="DF111" t="n">
        <v>0</v>
      </c>
      <c r="DG111" t="n">
        <v>1</v>
      </c>
      <c r="DH111" t="n">
        <v>0</v>
      </c>
      <c r="DI111" t="n">
        <v/>
      </c>
      <c r="DJ111" t="inlineStr">
        <is>
          <t>Anggota keluarga - laki-laki CPO atau pendamping</t>
        </is>
      </c>
      <c r="DK111" t="n">
        <v>1</v>
      </c>
      <c r="DL111" t="n">
        <v>0</v>
      </c>
      <c r="DM111" t="n">
        <v>1</v>
      </c>
      <c r="DN111" t="n">
        <v>0</v>
      </c>
      <c r="DO111" t="n">
        <v/>
      </c>
      <c r="DP111" t="inlineStr">
        <is>
          <t>Ya</t>
        </is>
      </c>
      <c r="DQ111" t="n">
        <v/>
      </c>
      <c r="DR111" t="n">
        <v/>
      </c>
      <c r="DS111" t="n">
        <v/>
      </c>
      <c r="DT111" t="n">
        <v/>
      </c>
      <c r="DU111" t="n">
        <v/>
      </c>
      <c r="DV111" t="n">
        <v/>
      </c>
      <c r="DW111" t="n">
        <v/>
      </c>
      <c r="DX111" t="n">
        <v/>
      </c>
      <c r="DY111" t="n">
        <v/>
      </c>
      <c r="DZ111" t="n">
        <v/>
      </c>
      <c r="EA111" t="n">
        <v/>
      </c>
      <c r="EB111" t="n">
        <v/>
      </c>
      <c r="EC111" t="n">
        <v/>
      </c>
      <c r="ED111" t="n">
        <v/>
      </c>
      <c r="EE111" t="n">
        <v/>
      </c>
      <c r="EF111" t="n">
        <v/>
      </c>
      <c r="EG111" t="n">
        <v/>
      </c>
      <c r="EH111" t="n">
        <v/>
      </c>
      <c r="EI111" t="inlineStr">
        <is>
          <t>Tidak ada masalah</t>
        </is>
      </c>
      <c r="EJ111" t="n">
        <v>0</v>
      </c>
      <c r="EK111" t="n">
        <v>0</v>
      </c>
      <c r="EL111" t="n">
        <v>0</v>
      </c>
      <c r="EM111" t="n">
        <v>1</v>
      </c>
      <c r="EN111" t="n">
        <v>0</v>
      </c>
      <c r="EO111" t="n">
        <v/>
      </c>
      <c r="EP111" t="inlineStr">
        <is>
          <t>Ya, cukup jelas dan mudah diikuti</t>
        </is>
      </c>
      <c r="EQ111" t="inlineStr">
        <is>
          <t>Pelatihan</t>
        </is>
      </c>
      <c r="ER111" t="inlineStr">
        <is>
          <t>CPO atau pendamping Staff BIRU</t>
        </is>
      </c>
      <c r="ES111" t="n">
        <v>1</v>
      </c>
      <c r="ET111" t="n">
        <v>1</v>
      </c>
      <c r="EU111" t="n">
        <v>0</v>
      </c>
      <c r="EV111" t="n">
        <v>0</v>
      </c>
      <c r="EW111" t="n">
        <v/>
      </c>
      <c r="EX111" t="inlineStr">
        <is>
          <t>Anggota keluarga - Laki-laki Anggota keluarga - Perempuan dewasa</t>
        </is>
      </c>
      <c r="EY111" t="n">
        <v>1</v>
      </c>
      <c r="EZ111" t="n">
        <v>1</v>
      </c>
      <c r="FA111" t="n">
        <v>0</v>
      </c>
      <c r="FB111" t="n">
        <v/>
      </c>
      <c r="FC111" t="inlineStr">
        <is>
          <t>Setiap hari</t>
        </is>
      </c>
      <c r="FD111" t="n">
        <v/>
      </c>
      <c r="FE111" t="inlineStr">
        <is>
          <t>Mengetahui</t>
        </is>
      </c>
      <c r="FF111" t="inlineStr">
        <is>
          <t>Sering (setiap minggu)</t>
        </is>
      </c>
      <c r="FG111" t="inlineStr">
        <is>
          <t>Mengetahui</t>
        </is>
      </c>
      <c r="FH111" t="inlineStr">
        <is>
          <t>Sering (setiap minggu)</t>
        </is>
      </c>
      <c r="FI111" t="inlineStr">
        <is>
          <t>Mengetahui</t>
        </is>
      </c>
      <c r="FJ111" t="inlineStr">
        <is>
          <t>Selalu (setiap hari)</t>
        </is>
      </c>
      <c r="FK111" t="inlineStr">
        <is>
          <t>Mengetahui</t>
        </is>
      </c>
      <c r="FL111" t="inlineStr">
        <is>
          <t>Selalu (setiap hari)</t>
        </is>
      </c>
      <c r="FM111" t="inlineStr">
        <is>
          <t>Mengetahui</t>
        </is>
      </c>
      <c r="FN111" t="inlineStr">
        <is>
          <t>Sering (setiap minggu)</t>
        </is>
      </c>
      <c r="FO111" t="inlineStr">
        <is>
          <t>Mengetahui</t>
        </is>
      </c>
      <c r="FP111" t="inlineStr">
        <is>
          <t>Sering (setiap minggu)</t>
        </is>
      </c>
      <c r="FQ111" t="inlineStr">
        <is>
          <t>Mengetahui</t>
        </is>
      </c>
      <c r="FR111" t="inlineStr">
        <is>
          <t>Ya</t>
        </is>
      </c>
      <c r="FS111" t="inlineStr">
        <is>
          <t>Mengetahui</t>
        </is>
      </c>
      <c r="FT111" t="inlineStr">
        <is>
          <t>Ya, terkadang</t>
        </is>
      </c>
      <c r="FU111" t="inlineStr">
        <is>
          <t>Laki-laki dewasa Perempuan dewasa</t>
        </is>
      </c>
      <c r="FV111" t="n">
        <v>1</v>
      </c>
      <c r="FW111" t="n">
        <v>1</v>
      </c>
      <c r="FX111" t="n">
        <v>0</v>
      </c>
      <c r="FY111" t="n">
        <v>0</v>
      </c>
      <c r="FZ111" t="inlineStr">
        <is>
          <t>Memahami</t>
        </is>
      </c>
      <c r="GA111" t="inlineStr">
        <is>
          <t>CPO Pelatihan</t>
        </is>
      </c>
      <c r="GB111" t="n">
        <v>1</v>
      </c>
      <c r="GC111" t="n">
        <v>1</v>
      </c>
      <c r="GD111" t="n">
        <v>0</v>
      </c>
      <c r="GE111" t="n">
        <v>0</v>
      </c>
      <c r="GF111" t="n">
        <v/>
      </c>
      <c r="GG111" t="inlineStr">
        <is>
          <t>Selalu</t>
        </is>
      </c>
      <c r="GH111" t="inlineStr">
        <is>
          <t>Ya</t>
        </is>
      </c>
      <c r="GI111" t="inlineStr">
        <is>
          <t>Tetangga Teman/keluarga</t>
        </is>
      </c>
      <c r="GJ111" t="n">
        <v>1</v>
      </c>
      <c r="GK111" t="n">
        <v>1</v>
      </c>
      <c r="GL111" t="n">
        <v>0</v>
      </c>
      <c r="GM111" t="n">
        <v>0</v>
      </c>
      <c r="GN111" t="n">
        <v/>
      </c>
      <c r="GO111" t="n">
        <v>10</v>
      </c>
      <c r="GP111" t="inlineStr">
        <is>
          <t>Sebagian</t>
        </is>
      </c>
      <c r="GQ111" t="inlineStr">
        <is>
          <t>LPG</t>
        </is>
      </c>
      <c r="GR111" t="n">
        <v>1</v>
      </c>
      <c r="GS111" t="n">
        <v>0</v>
      </c>
      <c r="GT111" t="n">
        <v>0</v>
      </c>
      <c r="GU111" t="n">
        <v>0</v>
      </c>
      <c r="GV111" t="n">
        <v>0</v>
      </c>
      <c r="GW111" t="n">
        <v>0</v>
      </c>
      <c r="GX111" t="n">
        <v>0</v>
      </c>
      <c r="GY111" t="n">
        <v/>
      </c>
      <c r="GZ111" t="inlineStr">
        <is>
          <t>Tidak</t>
        </is>
      </c>
      <c r="HA111" t="n">
        <v/>
      </c>
      <c r="HB111" t="n">
        <v/>
      </c>
      <c r="HC111" t="n">
        <v/>
      </c>
      <c r="HD111" t="n">
        <v/>
      </c>
      <c r="HE111" t="n">
        <v/>
      </c>
      <c r="HF111" t="n">
        <v/>
      </c>
      <c r="HG111" t="n">
        <v/>
      </c>
      <c r="HH111" t="n">
        <v/>
      </c>
      <c r="HI111" t="n">
        <v/>
      </c>
      <c r="HJ111" t="n">
        <v/>
      </c>
      <c r="HK111" t="n">
        <v/>
      </c>
      <c r="HL111" t="n">
        <v/>
      </c>
      <c r="HM111" t="n">
        <v/>
      </c>
      <c r="HN111" t="n">
        <v/>
      </c>
      <c r="HO111" t="n">
        <v/>
      </c>
      <c r="HP111" t="n">
        <v/>
      </c>
      <c r="HQ111" t="n">
        <v/>
      </c>
      <c r="HR111" t="n">
        <v/>
      </c>
      <c r="HS111" t="n">
        <v/>
      </c>
      <c r="HT111" t="n">
        <v/>
      </c>
      <c r="HU111" t="n">
        <v/>
      </c>
      <c r="HV111" t="n">
        <v/>
      </c>
      <c r="HW111" t="n">
        <v/>
      </c>
      <c r="HX111" t="n">
        <v/>
      </c>
      <c r="HY111" t="n">
        <v/>
      </c>
      <c r="HZ111" t="n">
        <v/>
      </c>
      <c r="IA111" t="n">
        <v>9</v>
      </c>
      <c r="IB111" t="n">
        <v>80000</v>
      </c>
      <c r="IC111" t="n">
        <v/>
      </c>
      <c r="ID111" t="n">
        <v/>
      </c>
      <c r="IE111" t="n">
        <v/>
      </c>
      <c r="IF111" t="n">
        <v/>
      </c>
      <c r="IG111" t="n">
        <v/>
      </c>
      <c r="IH111" t="n">
        <v/>
      </c>
      <c r="II111" t="n">
        <v/>
      </c>
      <c r="IJ111" t="n">
        <v/>
      </c>
      <c r="IK111" t="inlineStr">
        <is>
          <t>&gt;100 kg</t>
        </is>
      </c>
      <c r="IL111" t="inlineStr">
        <is>
          <t>3-5 jam</t>
        </is>
      </c>
      <c r="IM111" t="inlineStr">
        <is>
          <t>Ya</t>
        </is>
      </c>
      <c r="IN111" t="inlineStr">
        <is>
          <t>Ya</t>
        </is>
      </c>
      <c r="IO111" t="inlineStr">
        <is>
          <t>Lebih bersih</t>
        </is>
      </c>
      <c r="IP111" t="n">
        <v/>
      </c>
      <c r="IQ111" t="inlineStr">
        <is>
          <t>Tidak pernah</t>
        </is>
      </c>
      <c r="IR111" t="n">
        <v/>
      </c>
      <c r="IS111" t="n">
        <v/>
      </c>
      <c r="IT111" t="n">
        <v/>
      </c>
      <c r="IU111" t="n">
        <v/>
      </c>
      <c r="IV111" t="n">
        <v/>
      </c>
      <c r="IW111" t="n">
        <v/>
      </c>
      <c r="IX111" t="n">
        <v/>
      </c>
      <c r="IY111" t="n">
        <v/>
      </c>
      <c r="IZ111" t="inlineStr">
        <is>
          <t>Tidak pernah</t>
        </is>
      </c>
      <c r="JA111" t="n">
        <v/>
      </c>
      <c r="JB111" t="n">
        <v/>
      </c>
      <c r="JC111" t="n">
        <v/>
      </c>
      <c r="JD111" t="n">
        <v/>
      </c>
      <c r="JE111" t="n">
        <v/>
      </c>
      <c r="JF111" t="n">
        <v/>
      </c>
      <c r="JG111" t="n">
        <v/>
      </c>
      <c r="JH111" t="n">
        <v/>
      </c>
      <c r="JI111" t="inlineStr">
        <is>
          <t>Tidak pernah</t>
        </is>
      </c>
      <c r="JJ111" t="n">
        <v/>
      </c>
      <c r="JK111" t="n">
        <v/>
      </c>
      <c r="JL111" t="n">
        <v/>
      </c>
      <c r="JM111" t="n">
        <v/>
      </c>
      <c r="JN111" t="n">
        <v/>
      </c>
      <c r="JO111" t="n">
        <v/>
      </c>
      <c r="JP111" t="n">
        <v/>
      </c>
      <c r="JQ111" t="n">
        <v/>
      </c>
      <c r="JR111" t="inlineStr">
        <is>
          <t>Tidak pernah</t>
        </is>
      </c>
      <c r="JS111" t="n">
        <v/>
      </c>
      <c r="JT111" t="n">
        <v/>
      </c>
      <c r="JU111" t="n">
        <v/>
      </c>
      <c r="JV111" t="n">
        <v/>
      </c>
      <c r="JW111" t="n">
        <v/>
      </c>
      <c r="JX111" t="n">
        <v/>
      </c>
      <c r="JY111" t="n">
        <v/>
      </c>
      <c r="JZ111" t="n">
        <v/>
      </c>
      <c r="KA111" t="inlineStr">
        <is>
          <t>Tidak pernah</t>
        </is>
      </c>
      <c r="KB111" t="n">
        <v/>
      </c>
      <c r="KC111" t="n">
        <v/>
      </c>
      <c r="KD111" t="n">
        <v/>
      </c>
      <c r="KE111" t="n">
        <v/>
      </c>
      <c r="KF111" t="n">
        <v/>
      </c>
      <c r="KG111" t="n">
        <v/>
      </c>
      <c r="KH111" t="n">
        <v/>
      </c>
      <c r="KI111" t="n">
        <v/>
      </c>
      <c r="KJ111" t="inlineStr">
        <is>
          <t>Tidak pernah</t>
        </is>
      </c>
      <c r="KK111" t="n">
        <v/>
      </c>
      <c r="KL111" t="n">
        <v/>
      </c>
      <c r="KM111" t="n">
        <v/>
      </c>
      <c r="KN111" t="n">
        <v/>
      </c>
      <c r="KO111" t="n">
        <v/>
      </c>
      <c r="KP111" t="n">
        <v/>
      </c>
      <c r="KQ111" t="n">
        <v/>
      </c>
      <c r="KR111" t="n">
        <v/>
      </c>
      <c r="KS111" t="inlineStr">
        <is>
          <t>Jauh lebih baik</t>
        </is>
      </c>
      <c r="KT111" t="inlineStr">
        <is>
          <t>0-1 kali</t>
        </is>
      </c>
      <c r="KU111" t="inlineStr">
        <is>
          <t>0-1 kali</t>
        </is>
      </c>
      <c r="KV111" t="inlineStr">
        <is>
          <t>Anak-anak (0-18 tahun)</t>
        </is>
      </c>
      <c r="KW111" t="n">
        <v>0</v>
      </c>
      <c r="KX111" t="n">
        <v>0</v>
      </c>
      <c r="KY111" t="n">
        <v>1</v>
      </c>
      <c r="KZ111" t="n">
        <v>0</v>
      </c>
      <c r="LA111" t="inlineStr">
        <is>
          <t>Cukup membaik</t>
        </is>
      </c>
      <c r="LB111" t="inlineStr">
        <is>
          <t>Cukup membaik</t>
        </is>
      </c>
      <c r="LC111" t="n">
        <v>4</v>
      </c>
      <c r="LD111" t="n">
        <v>6</v>
      </c>
      <c r="LE111" t="n">
        <v>0</v>
      </c>
      <c r="LF111" t="n">
        <v>0</v>
      </c>
      <c r="LG111" t="inlineStr">
        <is>
          <t>Ya</t>
        </is>
      </c>
      <c r="LH111" t="n">
        <v>500000</v>
      </c>
      <c r="LI111" t="n">
        <v/>
      </c>
      <c r="LJ111" t="inlineStr">
        <is>
          <t>Kebutuhan rumah tangga</t>
        </is>
      </c>
      <c r="LK111" t="n">
        <v>0</v>
      </c>
      <c r="LL111" t="n">
        <v>0</v>
      </c>
      <c r="LM111" t="n">
        <v>0</v>
      </c>
      <c r="LN111" t="n">
        <v>0</v>
      </c>
      <c r="LO111" t="n">
        <v>1</v>
      </c>
      <c r="LP111" t="n">
        <v>0</v>
      </c>
      <c r="LQ111" t="n">
        <v>0</v>
      </c>
      <c r="LR111" t="n">
        <v/>
      </c>
      <c r="LS111" t="n">
        <v>15</v>
      </c>
      <c r="LT111" t="n">
        <v>0</v>
      </c>
      <c r="LU111" t="n">
        <v>0</v>
      </c>
      <c r="LV111" t="n">
        <v>10</v>
      </c>
      <c r="LW111" t="n">
        <v>0</v>
      </c>
      <c r="LX111" t="n">
        <v>0</v>
      </c>
      <c r="LY111" t="n">
        <v>5</v>
      </c>
      <c r="LZ111" t="n">
        <v>5</v>
      </c>
      <c r="MA111" t="n">
        <v>0</v>
      </c>
      <c r="MB111" t="inlineStr">
        <is>
          <t>Ya</t>
        </is>
      </c>
      <c r="MC111" t="n">
        <v>60</v>
      </c>
      <c r="MD111" t="n">
        <v>25</v>
      </c>
      <c r="ME111" t="n">
        <v>0</v>
      </c>
      <c r="MF111" t="n">
        <v>0</v>
      </c>
      <c r="MG111" t="n">
        <v>0</v>
      </c>
      <c r="MH111" t="n">
        <v>0</v>
      </c>
      <c r="MI111" t="inlineStr">
        <is>
          <t>Istirahat</t>
        </is>
      </c>
      <c r="MJ111" t="n">
        <v>0</v>
      </c>
      <c r="MK111" t="n">
        <v>0</v>
      </c>
      <c r="ML111" t="n">
        <v>1</v>
      </c>
      <c r="MM111" t="n">
        <v>0</v>
      </c>
      <c r="MN111" t="n">
        <v>0</v>
      </c>
      <c r="MO111" t="n">
        <v>0</v>
      </c>
      <c r="MP111" t="n">
        <v/>
      </c>
      <c r="MQ111" t="n">
        <v/>
      </c>
      <c r="MR111" t="inlineStr">
        <is>
          <t>Istirahat</t>
        </is>
      </c>
      <c r="MS111" t="n">
        <v/>
      </c>
      <c r="MT111" t="inlineStr">
        <is>
          <t>Istirahat</t>
        </is>
      </c>
      <c r="MU111" t="inlineStr">
        <is>
          <t>Ya, untuk anggota keluarga</t>
        </is>
      </c>
      <c r="MV111" t="inlineStr">
        <is>
          <t>Pemasangan sistem biogas</t>
        </is>
      </c>
      <c r="MW111" t="n">
        <v>0</v>
      </c>
      <c r="MX111" t="n">
        <v>1</v>
      </c>
      <c r="MY111" t="n">
        <v>0</v>
      </c>
      <c r="MZ111" t="n">
        <v>0</v>
      </c>
      <c r="NA111" t="n">
        <v/>
      </c>
      <c r="NB111" t="n">
        <v/>
      </c>
      <c r="NC111" t="n">
        <v/>
      </c>
      <c r="ND111" t="n">
        <v/>
      </c>
      <c r="NE111" t="n">
        <v/>
      </c>
      <c r="NF111" t="n">
        <v/>
      </c>
      <c r="NG111" t="n">
        <v/>
      </c>
      <c r="NH111" t="n">
        <v/>
      </c>
      <c r="NI111" t="n">
        <v/>
      </c>
      <c r="NJ111" t="n">
        <v/>
      </c>
      <c r="NK111" t="n">
        <v/>
      </c>
      <c r="NL111" t="inlineStr">
        <is>
          <t>Ya</t>
        </is>
      </c>
      <c r="NM111" t="inlineStr">
        <is>
          <t>Kombinasi kredit/pinjaman dan dana hibah</t>
        </is>
      </c>
      <c r="NN111" t="inlineStr">
        <is>
          <t>&gt;11.000.001</t>
        </is>
      </c>
      <c r="NO111" t="inlineStr">
        <is>
          <t>Yayasan Rumah Energi atau BIRU</t>
        </is>
      </c>
      <c r="NP111" t="n">
        <v/>
      </c>
      <c r="NQ111" t="inlineStr">
        <is>
          <t>Koperasi</t>
        </is>
      </c>
      <c r="NR111" t="n">
        <v/>
      </c>
      <c r="NS111" t="n">
        <v>24</v>
      </c>
      <c r="NT111" t="inlineStr">
        <is>
          <t>Anggota keluarga - Laki-laki dewasa</t>
        </is>
      </c>
      <c r="NU111" t="n">
        <v/>
      </c>
      <c r="NV111" t="n">
        <v/>
      </c>
      <c r="NW111" t="n">
        <v/>
      </c>
      <c r="NX111" t="inlineStr">
        <is>
          <t>Sedikit meningkat</t>
        </is>
      </c>
      <c r="NY111" t="n">
        <v>60</v>
      </c>
      <c r="NZ111" t="n">
        <v>0</v>
      </c>
      <c r="OA111" t="n">
        <v>0</v>
      </c>
      <c r="OB111" t="n">
        <v>20</v>
      </c>
      <c r="OC111" t="n">
        <v>0</v>
      </c>
      <c r="OD111" t="n">
        <v>0</v>
      </c>
      <c r="OE111" t="inlineStr">
        <is>
          <t>Lebih baik</t>
        </is>
      </c>
      <c r="OF111" t="inlineStr">
        <is>
          <t>Jauh lebih baik (beda waktu memasak lebih cepat setengah jam atau lebih, ATAU tidak lagi ada rasa/bau makanan yang berubah, ATAU alasan lainnya)</t>
        </is>
      </c>
      <c r="OG111" t="inlineStr">
        <is>
          <t>Ya</t>
        </is>
      </c>
      <c r="OH111" t="n">
        <v>0</v>
      </c>
      <c r="OI111" t="n">
        <v>8</v>
      </c>
      <c r="OJ111" t="n">
        <v>0</v>
      </c>
      <c r="OK111" t="n">
        <v>0</v>
      </c>
      <c r="OL111" t="n">
        <v>0</v>
      </c>
      <c r="OM111" t="n">
        <v>0</v>
      </c>
      <c r="ON111" t="n">
        <v>0</v>
      </c>
      <c r="OO111" t="n">
        <v>0</v>
      </c>
      <c r="OP111" t="inlineStr">
        <is>
          <t>Sapi perah</t>
        </is>
      </c>
      <c r="OQ111" t="n">
        <v>0</v>
      </c>
      <c r="OR111" t="n">
        <v>1</v>
      </c>
      <c r="OS111" t="n">
        <v>0</v>
      </c>
      <c r="OT111" t="n">
        <v>0</v>
      </c>
      <c r="OU111" t="n">
        <v>0</v>
      </c>
      <c r="OV111" t="n">
        <v>0</v>
      </c>
      <c r="OW111" t="n">
        <v>0</v>
      </c>
      <c r="OX111" t="n">
        <v>0</v>
      </c>
      <c r="OY111" t="n">
        <v>0</v>
      </c>
      <c r="OZ111" t="inlineStr">
        <is>
          <t>Sapi perah</t>
        </is>
      </c>
      <c r="PA111" t="n">
        <v>0</v>
      </c>
      <c r="PB111" t="n">
        <v>1</v>
      </c>
      <c r="PC111" t="n">
        <v>0</v>
      </c>
      <c r="PD111" t="n">
        <v>0</v>
      </c>
      <c r="PE111" t="n">
        <v>0</v>
      </c>
      <c r="PF111" t="n">
        <v>0</v>
      </c>
      <c r="PG111" t="n">
        <v>0</v>
      </c>
      <c r="PH111" t="n">
        <v>0</v>
      </c>
      <c r="PI111" t="n">
        <v>0</v>
      </c>
      <c r="PJ111" t="inlineStr">
        <is>
          <t>Sapi perah</t>
        </is>
      </c>
      <c r="PK111" t="n">
        <v>0</v>
      </c>
      <c r="PL111" t="n">
        <v>1</v>
      </c>
      <c r="PM111" t="n">
        <v>0</v>
      </c>
      <c r="PN111" t="n">
        <v>0</v>
      </c>
      <c r="PO111" t="n">
        <v>0</v>
      </c>
      <c r="PP111" t="n">
        <v>0</v>
      </c>
      <c r="PQ111" t="n">
        <v>0</v>
      </c>
      <c r="PR111" t="n">
        <v>0</v>
      </c>
      <c r="PS111" t="n">
        <v>0</v>
      </c>
      <c r="PT111" t="n">
        <v/>
      </c>
      <c r="PU111" t="n">
        <v/>
      </c>
      <c r="PV111" t="n">
        <v/>
      </c>
      <c r="PW111" t="n">
        <v/>
      </c>
      <c r="PX111" t="n">
        <v/>
      </c>
      <c r="PY111" t="n">
        <v/>
      </c>
      <c r="PZ111" t="n">
        <v/>
      </c>
      <c r="QA111" t="n">
        <v/>
      </c>
      <c r="QB111" t="n">
        <v/>
      </c>
      <c r="QC111" t="n">
        <v/>
      </c>
      <c r="QD111" t="n">
        <v/>
      </c>
      <c r="QE111" t="inlineStr">
        <is>
          <t>1-Disebarkan ke lahan terbuka</t>
        </is>
      </c>
      <c r="QF111" t="n">
        <v>0</v>
      </c>
      <c r="QG111" t="n">
        <v>0</v>
      </c>
      <c r="QH111" t="n">
        <v>0</v>
      </c>
      <c r="QI111" t="n">
        <v>0</v>
      </c>
      <c r="QJ111" t="n">
        <v>0</v>
      </c>
      <c r="QK111" t="n">
        <v>1</v>
      </c>
      <c r="QL111" t="n">
        <v>0</v>
      </c>
      <c r="QM111" t="n">
        <v>0</v>
      </c>
      <c r="QN111" t="n">
        <v>0</v>
      </c>
      <c r="QO111" t="n">
        <v/>
      </c>
      <c r="QP111" t="n">
        <v/>
      </c>
      <c r="QQ111" t="n">
        <v/>
      </c>
      <c r="QR111" t="n">
        <v/>
      </c>
      <c r="QS111" t="n">
        <v/>
      </c>
      <c r="QT111" t="n">
        <v/>
      </c>
      <c r="QU111" t="n">
        <v/>
      </c>
      <c r="QV111" t="n">
        <v/>
      </c>
      <c r="QW111" t="n">
        <v/>
      </c>
      <c r="QX111" t="n">
        <v/>
      </c>
      <c r="QY111" t="n">
        <v/>
      </c>
      <c r="QZ111" t="n">
        <v/>
      </c>
      <c r="RA111" t="n">
        <v/>
      </c>
      <c r="RB111" t="n">
        <v/>
      </c>
      <c r="RC111" t="n">
        <v/>
      </c>
      <c r="RD111" t="n">
        <v/>
      </c>
      <c r="RE111" t="n">
        <v/>
      </c>
      <c r="RF111" t="n">
        <v/>
      </c>
      <c r="RG111" t="n">
        <v/>
      </c>
      <c r="RH111" t="n">
        <v/>
      </c>
      <c r="RI111" t="n">
        <v/>
      </c>
      <c r="RJ111" t="n">
        <v/>
      </c>
      <c r="RK111" t="n">
        <v/>
      </c>
      <c r="RL111" t="n">
        <v/>
      </c>
      <c r="RM111" t="n">
        <v/>
      </c>
      <c r="RN111" t="n">
        <v/>
      </c>
      <c r="RO111" t="n">
        <v/>
      </c>
      <c r="RP111" t="n">
        <v/>
      </c>
      <c r="RQ111" t="n">
        <v/>
      </c>
      <c r="RR111" t="n">
        <v/>
      </c>
      <c r="RS111" t="n">
        <v/>
      </c>
      <c r="RT111" t="n">
        <v/>
      </c>
      <c r="RU111" t="n">
        <v/>
      </c>
      <c r="RV111" t="n">
        <v/>
      </c>
      <c r="RW111" t="n">
        <v/>
      </c>
      <c r="RX111" t="n">
        <v/>
      </c>
      <c r="RY111" t="n">
        <v/>
      </c>
      <c r="RZ111" t="n">
        <v/>
      </c>
      <c r="SA111" t="n">
        <v/>
      </c>
      <c r="SB111" t="n">
        <v/>
      </c>
      <c r="SC111" t="n">
        <v/>
      </c>
      <c r="SD111" t="n">
        <v/>
      </c>
      <c r="SE111" t="n">
        <v/>
      </c>
      <c r="SF111" t="n">
        <v/>
      </c>
      <c r="SG111" t="n">
        <v/>
      </c>
      <c r="SH111" t="n">
        <v/>
      </c>
      <c r="SI111" t="n">
        <v/>
      </c>
      <c r="SJ111" t="n">
        <v/>
      </c>
      <c r="SK111" t="n">
        <v/>
      </c>
      <c r="SL111" t="n">
        <v/>
      </c>
      <c r="SM111" t="n">
        <v/>
      </c>
      <c r="SN111" t="n">
        <v/>
      </c>
      <c r="SO111" t="n">
        <v/>
      </c>
      <c r="SP111" t="n">
        <v/>
      </c>
      <c r="SQ111" t="n">
        <v/>
      </c>
      <c r="SR111" t="n">
        <v/>
      </c>
      <c r="SS111" t="n">
        <v/>
      </c>
      <c r="ST111" t="n">
        <v/>
      </c>
      <c r="SU111" t="n">
        <v/>
      </c>
      <c r="SV111" t="n">
        <v/>
      </c>
      <c r="SW111" t="n">
        <v/>
      </c>
      <c r="SX111" t="n">
        <v/>
      </c>
      <c r="SY111" t="n">
        <v/>
      </c>
      <c r="SZ111" t="n">
        <v>5</v>
      </c>
      <c r="TA111" t="n">
        <v/>
      </c>
      <c r="TB111" t="n">
        <v/>
      </c>
      <c r="TC111" t="n">
        <v/>
      </c>
      <c r="TD111" t="n">
        <v/>
      </c>
      <c r="TE111" t="n">
        <v/>
      </c>
      <c r="TF111" t="n">
        <v/>
      </c>
      <c r="TG111" t="n">
        <v/>
      </c>
      <c r="TH111" t="n">
        <v/>
      </c>
      <c r="TI111" t="n">
        <v/>
      </c>
      <c r="TJ111" t="n">
        <v/>
      </c>
      <c r="TK111" t="n">
        <v/>
      </c>
      <c r="TL111" t="n">
        <v/>
      </c>
      <c r="TM111" t="n">
        <v/>
      </c>
      <c r="TN111" t="n">
        <v/>
      </c>
      <c r="TO111" t="n">
        <v/>
      </c>
      <c r="TP111" t="n">
        <v/>
      </c>
      <c r="TQ111" t="n">
        <v/>
      </c>
      <c r="TR111" t="n">
        <v/>
      </c>
      <c r="TS111" t="n">
        <v/>
      </c>
      <c r="TT111" t="n">
        <v/>
      </c>
      <c r="TU111" t="n">
        <v/>
      </c>
      <c r="TV111" t="n">
        <v/>
      </c>
      <c r="TW111" t="n">
        <v/>
      </c>
      <c r="TX111" t="n">
        <v/>
      </c>
      <c r="TY111" t="n">
        <v/>
      </c>
      <c r="TZ111" t="n">
        <v/>
      </c>
      <c r="UA111" t="n">
        <v/>
      </c>
      <c r="UB111" t="n">
        <v/>
      </c>
      <c r="UC111" t="n">
        <v/>
      </c>
      <c r="UD111" t="n">
        <v/>
      </c>
      <c r="UE111" t="n">
        <v/>
      </c>
      <c r="UF111" t="n">
        <v/>
      </c>
      <c r="UG111" t="n">
        <v/>
      </c>
      <c r="UH111" t="n">
        <v/>
      </c>
      <c r="UI111" t="n">
        <v/>
      </c>
      <c r="UJ111" t="n">
        <v/>
      </c>
      <c r="UK111" t="n">
        <v/>
      </c>
      <c r="UL111" t="n">
        <v/>
      </c>
      <c r="UM111" t="n">
        <v/>
      </c>
      <c r="UN111" t="n">
        <v/>
      </c>
      <c r="UO111" t="n">
        <v/>
      </c>
      <c r="UP111" t="n">
        <v/>
      </c>
      <c r="UQ111" t="n">
        <v/>
      </c>
      <c r="UR111" t="n">
        <v/>
      </c>
      <c r="US111" t="n">
        <v/>
      </c>
      <c r="UT111" t="n">
        <v/>
      </c>
      <c r="UU111" t="n">
        <v/>
      </c>
      <c r="UV111" t="inlineStr">
        <is>
          <t>Pemberian pakan di kandang</t>
        </is>
      </c>
      <c r="UW111" t="n">
        <v/>
      </c>
      <c r="UX111" t="n">
        <v/>
      </c>
      <c r="UY111" t="n">
        <v/>
      </c>
      <c r="UZ111" t="n">
        <v/>
      </c>
      <c r="VA111" t="n">
        <v/>
      </c>
      <c r="VB111" t="n">
        <v/>
      </c>
      <c r="VC111" t="n">
        <v/>
      </c>
      <c r="VD111" t="inlineStr">
        <is>
          <t>Sangat jarang (&gt;1 bulan sekali)</t>
        </is>
      </c>
      <c r="VE111" t="n">
        <v/>
      </c>
      <c r="VF111" t="n">
        <v/>
      </c>
      <c r="VG111" t="n">
        <v/>
      </c>
      <c r="VH111" t="n">
        <v/>
      </c>
      <c r="VI111" t="n">
        <v/>
      </c>
      <c r="VJ111" t="n">
        <v/>
      </c>
      <c r="VK111" t="n">
        <v/>
      </c>
      <c r="VL111" t="inlineStr">
        <is>
          <t>Sangat sering (&gt;1 kali sehari)</t>
        </is>
      </c>
      <c r="VM111" t="n">
        <v/>
      </c>
      <c r="VN111" t="n">
        <v/>
      </c>
      <c r="VO111" t="n">
        <v/>
      </c>
      <c r="VP111" t="n">
        <v/>
      </c>
      <c r="VQ111" t="n">
        <v/>
      </c>
      <c r="VR111" t="n">
        <v/>
      </c>
      <c r="VS111" t="n">
        <v/>
      </c>
      <c r="VT111" t="n">
        <v/>
      </c>
      <c r="VU111" t="n">
        <v/>
      </c>
      <c r="VV111" t="n">
        <v/>
      </c>
      <c r="VW111" t="n">
        <v/>
      </c>
      <c r="VX111" t="n">
        <v/>
      </c>
      <c r="VY111" t="n">
        <v/>
      </c>
      <c r="VZ111" t="n">
        <v/>
      </c>
      <c r="WA111" t="n">
        <v/>
      </c>
      <c r="WB111" t="n">
        <v/>
      </c>
      <c r="WC111" t="n">
        <v/>
      </c>
      <c r="WD111" t="n">
        <v/>
      </c>
      <c r="WE111" t="n">
        <v/>
      </c>
      <c r="WF111" t="inlineStr">
        <is>
          <t>6-Digester biogas</t>
        </is>
      </c>
      <c r="WG111" t="n">
        <v>0</v>
      </c>
      <c r="WH111" t="n">
        <v>0</v>
      </c>
      <c r="WI111" t="n">
        <v>0</v>
      </c>
      <c r="WJ111" t="n">
        <v>0</v>
      </c>
      <c r="WK111" t="n">
        <v>0</v>
      </c>
      <c r="WL111" t="n">
        <v>0</v>
      </c>
      <c r="WM111" t="n">
        <v>0</v>
      </c>
      <c r="WN111" t="n">
        <v>0</v>
      </c>
      <c r="WO111" t="n">
        <v>0</v>
      </c>
      <c r="WP111" t="n">
        <v>1</v>
      </c>
      <c r="WQ111" t="n">
        <v>0</v>
      </c>
      <c r="WR111" t="n">
        <v>0</v>
      </c>
      <c r="WS111" t="n">
        <v/>
      </c>
      <c r="WT111" t="n">
        <v/>
      </c>
      <c r="WU111" t="n">
        <v/>
      </c>
      <c r="WV111" t="n">
        <v/>
      </c>
      <c r="WW111" t="n">
        <v/>
      </c>
      <c r="WX111" t="n">
        <v/>
      </c>
      <c r="WY111" t="n">
        <v/>
      </c>
      <c r="WZ111" t="n">
        <v/>
      </c>
      <c r="XA111" t="n">
        <v/>
      </c>
      <c r="XB111" t="n">
        <v/>
      </c>
      <c r="XC111" t="n">
        <v/>
      </c>
      <c r="XD111" t="n">
        <v/>
      </c>
      <c r="XE111" t="n">
        <v/>
      </c>
      <c r="XF111" t="n">
        <v/>
      </c>
      <c r="XG111" t="n">
        <v/>
      </c>
      <c r="XH111" t="n">
        <v/>
      </c>
      <c r="XI111" t="n">
        <v/>
      </c>
      <c r="XJ111" t="n">
        <v/>
      </c>
      <c r="XK111" t="n">
        <v/>
      </c>
      <c r="XL111" t="n">
        <v/>
      </c>
      <c r="XM111" t="n">
        <v/>
      </c>
      <c r="XN111" t="n">
        <v/>
      </c>
      <c r="XO111" t="n">
        <v/>
      </c>
      <c r="XP111" t="n">
        <v/>
      </c>
      <c r="XQ111" t="n">
        <v/>
      </c>
      <c r="XR111" t="n">
        <v/>
      </c>
      <c r="XS111" t="n">
        <v/>
      </c>
      <c r="XT111" t="n">
        <v/>
      </c>
      <c r="XU111" t="n">
        <v/>
      </c>
      <c r="XV111" t="n">
        <v/>
      </c>
      <c r="XW111" t="n">
        <v/>
      </c>
      <c r="XX111" t="n">
        <v/>
      </c>
      <c r="XY111" t="n">
        <v/>
      </c>
      <c r="XZ111" t="n">
        <v/>
      </c>
      <c r="YA111" t="n">
        <v/>
      </c>
      <c r="YB111" t="n">
        <v/>
      </c>
      <c r="YC111" t="n">
        <v/>
      </c>
      <c r="YD111" t="n">
        <v/>
      </c>
      <c r="YE111" t="n">
        <v/>
      </c>
      <c r="YF111" t="n">
        <v/>
      </c>
      <c r="YG111" t="n">
        <v/>
      </c>
      <c r="YH111" t="n">
        <v/>
      </c>
      <c r="YI111" t="n">
        <v/>
      </c>
      <c r="YJ111" t="n">
        <v/>
      </c>
      <c r="YK111" t="n">
        <v/>
      </c>
      <c r="YL111" t="n">
        <v/>
      </c>
      <c r="YM111" t="n">
        <v/>
      </c>
      <c r="YN111" t="n">
        <v/>
      </c>
      <c r="YO111" t="n">
        <v/>
      </c>
      <c r="YP111" t="n">
        <v/>
      </c>
      <c r="YQ111" t="n">
        <v/>
      </c>
      <c r="YR111" t="n">
        <v/>
      </c>
      <c r="YS111" t="n">
        <v/>
      </c>
      <c r="YT111" t="n">
        <v/>
      </c>
      <c r="YU111" t="n">
        <v/>
      </c>
      <c r="YV111" t="n">
        <v/>
      </c>
      <c r="YW111" t="n">
        <v/>
      </c>
      <c r="YX111" t="n">
        <v/>
      </c>
      <c r="YY111" t="n">
        <v/>
      </c>
      <c r="YZ111" t="n">
        <v/>
      </c>
      <c r="ZA111" t="n">
        <v/>
      </c>
      <c r="ZB111" t="n">
        <v/>
      </c>
      <c r="ZC111" t="n">
        <v/>
      </c>
      <c r="ZD111" t="n">
        <v/>
      </c>
      <c r="ZE111" t="n">
        <v/>
      </c>
      <c r="ZF111" t="n">
        <v/>
      </c>
      <c r="ZG111" t="n">
        <v/>
      </c>
      <c r="ZH111" t="n">
        <v/>
      </c>
      <c r="ZI111" t="n">
        <v/>
      </c>
      <c r="ZJ111" t="n">
        <v/>
      </c>
      <c r="ZK111" t="n">
        <v/>
      </c>
      <c r="ZL111" t="n">
        <v/>
      </c>
      <c r="ZM111" t="n">
        <v/>
      </c>
      <c r="ZN111" t="n">
        <v/>
      </c>
      <c r="ZO111" t="n">
        <v>100</v>
      </c>
      <c r="ZP111" t="n">
        <v/>
      </c>
      <c r="ZQ111" t="n">
        <v/>
      </c>
      <c r="ZR111" t="n">
        <v/>
      </c>
      <c r="ZS111" t="n">
        <v/>
      </c>
      <c r="ZT111" t="n">
        <v/>
      </c>
      <c r="ZU111" t="n">
        <v/>
      </c>
      <c r="ZV111" t="n">
        <v/>
      </c>
      <c r="ZW111" t="n">
        <v>2</v>
      </c>
      <c r="ZX111" t="n">
        <v/>
      </c>
      <c r="ZY111" t="n">
        <v/>
      </c>
      <c r="ZZ111" t="n">
        <v/>
      </c>
      <c r="AAA111" t="n">
        <v/>
      </c>
      <c r="AAB111" t="n">
        <v/>
      </c>
      <c r="AAC111" t="n">
        <v/>
      </c>
      <c r="AAD111" t="n">
        <v/>
      </c>
      <c r="AAE111" t="inlineStr">
        <is>
          <t>Pakan segar (misal: rumput)</t>
        </is>
      </c>
      <c r="AAF111" t="n">
        <v/>
      </c>
      <c r="AAG111" t="n">
        <v/>
      </c>
      <c r="AAH111" t="n">
        <v/>
      </c>
      <c r="AAI111" t="n">
        <v/>
      </c>
      <c r="AAJ111" t="n">
        <v/>
      </c>
      <c r="AAK111" t="n">
        <v/>
      </c>
      <c r="AAL111" t="inlineStr">
        <is>
          <t>Tidak</t>
        </is>
      </c>
      <c r="AAM111" t="n">
        <v/>
      </c>
      <c r="AAN111" t="n">
        <v/>
      </c>
      <c r="AAO111" t="n">
        <v/>
      </c>
      <c r="AAP111" t="n">
        <v/>
      </c>
      <c r="AAQ111" t="n">
        <v/>
      </c>
      <c r="AAR111" t="inlineStr">
        <is>
          <t>Ya</t>
        </is>
      </c>
      <c r="AAS111" t="inlineStr">
        <is>
          <t>Mengetahui</t>
        </is>
      </c>
      <c r="AAT111" t="inlineStr">
        <is>
          <t>Digunakan untuk pupuk di lahan pertanian sendiri</t>
        </is>
      </c>
      <c r="AAU111" t="n">
        <v>1</v>
      </c>
      <c r="AAV111" t="n">
        <v>0</v>
      </c>
      <c r="AAW111" t="n">
        <v>0</v>
      </c>
      <c r="AAX111" t="n">
        <v>0</v>
      </c>
      <c r="AAY111" t="n">
        <v>0</v>
      </c>
      <c r="AAZ111" t="n">
        <v>0</v>
      </c>
      <c r="ABA111" t="n">
        <v>0</v>
      </c>
      <c r="ABB111" t="inlineStr">
        <is>
          <t>Pembenah tanah (soil conditioner)</t>
        </is>
      </c>
      <c r="ABC111" t="n">
        <v>0</v>
      </c>
      <c r="ABD111" t="n">
        <v>1</v>
      </c>
      <c r="ABE111" t="n">
        <v>0</v>
      </c>
      <c r="ABF111" t="n">
        <v>0</v>
      </c>
      <c r="ABG111" t="n">
        <v>0</v>
      </c>
      <c r="ABH111" t="n">
        <v/>
      </c>
      <c r="ABI111" t="n">
        <v/>
      </c>
      <c r="ABJ111" t="n">
        <v/>
      </c>
      <c r="ABK111" t="n">
        <v/>
      </c>
      <c r="ABL111" t="n">
        <v/>
      </c>
      <c r="ABM111" t="n">
        <v/>
      </c>
      <c r="ABN111" t="n">
        <v/>
      </c>
      <c r="ABO111" t="n">
        <v/>
      </c>
      <c r="ABP111" t="n">
        <v/>
      </c>
      <c r="ABQ111" t="inlineStr">
        <is>
          <t>Rumput</t>
        </is>
      </c>
      <c r="ABR111" t="inlineStr">
        <is>
          <t>Jarang (1 bulan sekali)</t>
        </is>
      </c>
      <c r="ABS111" t="n">
        <v>500</v>
      </c>
      <c r="ABT111" t="n">
        <v/>
      </c>
      <c r="ABU111" t="n">
        <v>50</v>
      </c>
      <c r="ABV111" t="n">
        <v>50</v>
      </c>
      <c r="ABW111" t="inlineStr">
        <is>
          <t>Lainnya</t>
        </is>
      </c>
      <c r="ABX111" t="inlineStr">
        <is>
          <t>Kandang</t>
        </is>
      </c>
      <c r="ABY111" t="n">
        <v>0</v>
      </c>
      <c r="ABZ111" t="n">
        <v>0</v>
      </c>
      <c r="ACA111" t="n">
        <v>0</v>
      </c>
      <c r="ACB111" t="n">
        <v>0</v>
      </c>
      <c r="ACC111" t="n">
        <v>5000</v>
      </c>
      <c r="ACD111" t="n">
        <v>5000</v>
      </c>
      <c r="ACE111" t="inlineStr">
        <is>
          <t>Tidak</t>
        </is>
      </c>
      <c r="ACF111" t="inlineStr">
        <is>
          <t>Cukup meningkat</t>
        </is>
      </c>
      <c r="ACG111" t="inlineStr">
        <is>
          <t>Cukup meningkat</t>
        </is>
      </c>
      <c r="ACH111" t="inlineStr">
        <is>
          <t>Cukup meningkat</t>
        </is>
      </c>
      <c r="ACI111" t="n">
        <v/>
      </c>
      <c r="ACJ111" t="n">
        <v/>
      </c>
      <c r="ACK111" t="n">
        <v/>
      </c>
      <c r="ACL111" t="n">
        <v/>
      </c>
      <c r="ACM111" t="n">
        <v/>
      </c>
      <c r="ACN111" t="n">
        <v/>
      </c>
      <c r="ACO111" t="n">
        <v/>
      </c>
      <c r="ACP111" t="n">
        <v/>
      </c>
      <c r="ACQ111" t="n">
        <v/>
      </c>
      <c r="ACR111" t="n">
        <v/>
      </c>
      <c r="ACS111" t="n">
        <v/>
      </c>
      <c r="ACT111" t="inlineStr">
        <is>
          <t>Tidak</t>
        </is>
      </c>
      <c r="ACU111" t="inlineStr">
        <is>
          <t>Manfaat cukup signifikan, terasa di kehidupan sehari-hari</t>
        </is>
      </c>
      <c r="ACV111" t="inlineStr">
        <is>
          <t>Berkurang</t>
        </is>
      </c>
      <c r="ACW111" t="inlineStr">
        <is>
          <t>Anggota keluarga - Perempuan dewasa</t>
        </is>
      </c>
      <c r="ACX111" t="inlineStr">
        <is>
          <t>Setuju</t>
        </is>
      </c>
      <c r="ACY111" t="inlineStr">
        <is>
          <t>Anggota keluarga - Perempuan dewasa</t>
        </is>
      </c>
      <c r="ACZ111" t="n">
        <v>0</v>
      </c>
      <c r="ADA111" t="n">
        <v>1</v>
      </c>
      <c r="ADB111" t="n">
        <v>0</v>
      </c>
      <c r="ADC111" t="n">
        <v>0</v>
      </c>
      <c r="ADD111" t="inlineStr">
        <is>
          <t>Puas</t>
        </is>
      </c>
      <c r="ADE111" t="inlineStr">
        <is>
          <t>Puas</t>
        </is>
      </c>
      <c r="ADF111" t="inlineStr">
        <is>
          <t>Puas</t>
        </is>
      </c>
      <c r="ADG111" t="inlineStr">
        <is>
          <t>Puas</t>
        </is>
      </c>
      <c r="ADH111" t="inlineStr">
        <is>
          <t>Tidak</t>
        </is>
      </c>
      <c r="ADI111" t="n">
        <v/>
      </c>
      <c r="ADJ111" t="inlineStr">
        <is>
          <t>Puas</t>
        </is>
      </c>
      <c r="ADK111" t="n">
        <v/>
      </c>
      <c r="ADL111" t="n">
        <v/>
      </c>
      <c r="ADM111" t="n">
        <v/>
      </c>
      <c r="ADN111" t="n">
        <v/>
      </c>
      <c r="ADO111" t="n">
        <v/>
      </c>
      <c r="ADP111" t="n">
        <v/>
      </c>
      <c r="ADQ111" t="n">
        <v/>
      </c>
      <c r="ADR111" t="n">
        <v/>
      </c>
      <c r="ADS111" t="n">
        <v/>
      </c>
      <c r="ADT111" t="n">
        <v/>
      </c>
      <c r="ADU111" t="inlineStr">
        <is>
          <t>Menghubungi CPO atau pendamping Memperbaiki sendiri</t>
        </is>
      </c>
      <c r="ADV111" t="n">
        <v>0</v>
      </c>
      <c r="ADW111" t="n">
        <v>0</v>
      </c>
      <c r="ADX111" t="n">
        <v>0</v>
      </c>
      <c r="ADY111" t="n">
        <v>0</v>
      </c>
      <c r="ADZ111" t="n">
        <v>1</v>
      </c>
      <c r="AEA111" t="n">
        <v>1</v>
      </c>
      <c r="AEB111" t="n">
        <v>0</v>
      </c>
      <c r="AEC111" t="n">
        <v>0</v>
      </c>
      <c r="AED111" t="inlineStr">
        <is>
          <t>Tidak</t>
        </is>
      </c>
      <c r="AEE111" t="inlineStr">
        <is>
          <t>Perempuan dewasa</t>
        </is>
      </c>
      <c r="AEF111" t="n">
        <v/>
      </c>
      <c r="AEG111" t="inlineStr">
        <is>
          <t>Menelepon atau WA langsung</t>
        </is>
      </c>
      <c r="AEH111" t="n">
        <v/>
      </c>
      <c r="AEI111" t="inlineStr">
        <is>
          <t>Tidak</t>
        </is>
      </c>
      <c r="AEJ111" t="inlineStr">
        <is>
          <t>Ya, selalu</t>
        </is>
      </c>
      <c r="AEK111" t="inlineStr">
        <is>
          <t>Pengurangan pengeluaran rumah tangga (bahan bakar minyak, pupuk, dll.) Peningkatan kebersihan kandang ternak Pemanfaatan bio-slurry sebagai pupuk Dapur lebih bersih dan bebas asap Mendapatkan subsidi</t>
        </is>
      </c>
      <c r="AEL111" t="n">
        <v>1</v>
      </c>
      <c r="AEM111" t="n">
        <v>0</v>
      </c>
      <c r="AEN111" t="n">
        <v>0</v>
      </c>
      <c r="AEO111" t="n">
        <v>0</v>
      </c>
      <c r="AEP111" t="n">
        <v>0</v>
      </c>
      <c r="AEQ111" t="n">
        <v>0</v>
      </c>
      <c r="AER111" t="n">
        <v>1</v>
      </c>
      <c r="AES111" t="n">
        <v>1</v>
      </c>
      <c r="AET111" t="n">
        <v>1</v>
      </c>
      <c r="AEU111" t="n">
        <v>0</v>
      </c>
      <c r="AEV111" t="n">
        <v>1</v>
      </c>
      <c r="AEW111" t="n">
        <v>0</v>
      </c>
      <c r="AEX111" t="n">
        <v/>
      </c>
      <c r="AEY111" t="inlineStr">
        <is>
          <t>Didukung oleh pihak lain atau ada subsidi</t>
        </is>
      </c>
      <c r="AEZ111" t="n">
        <v/>
      </c>
      <c r="AFA111" t="inlineStr">
        <is>
          <t>Koperasi</t>
        </is>
      </c>
      <c r="AFB111" t="n">
        <v/>
      </c>
      <c r="AFC111" t="inlineStr">
        <is>
          <t>1000533861-16_43_17.jpg</t>
        </is>
      </c>
      <c r="AFD111" t="inlineStr">
        <is>
          <t>https://kf.kobotoolbox.org/api/v2/assets/avstPQqLr3Ab3ZdcVTXZ6f/data/667019028/attachments/atthiy7axj7Y77yu2hGb3t3E/</t>
        </is>
      </c>
      <c r="AFE111" t="inlineStr">
        <is>
          <t>1000533863-16_43_22.jpg</t>
        </is>
      </c>
      <c r="AFF111" t="inlineStr">
        <is>
          <t>https://kf.kobotoolbox.org/api/v2/assets/avstPQqLr3Ab3ZdcVTXZ6f/data/667019028/attachments/attDcbgHet9BpySuYz3M6TcF/</t>
        </is>
      </c>
      <c r="AFG111" t="inlineStr">
        <is>
          <t>Ali</t>
        </is>
      </c>
      <c r="AFH111" t="n">
        <v/>
      </c>
      <c r="AFI111" t="n">
        <v/>
      </c>
    </row>
    <row r="112">
      <c r="A112" t="n">
        <v/>
      </c>
      <c r="B112" t="n">
        <v/>
      </c>
      <c r="C112" t="n">
        <v/>
      </c>
      <c r="D112" t="inlineStr">
        <is>
          <t>m syahroni</t>
        </is>
      </c>
      <c r="E112" t="n">
        <v>0</v>
      </c>
      <c r="F112" t="inlineStr">
        <is>
          <t>-7.902271 112.746218 614.462727213204 15.380639246315473</t>
        </is>
      </c>
      <c r="G112" t="n">
        <v>-7.902271</v>
      </c>
      <c r="H112" t="n">
        <v>112.746218</v>
      </c>
      <c r="I112" t="n">
        <v>614.4627272</v>
      </c>
      <c r="J112" t="n">
        <v>15.38063925</v>
      </c>
      <c r="K112" t="n">
        <v>0</v>
      </c>
      <c r="L112" t="inlineStr">
        <is>
          <t>-7.902252 112.746266 614.4627272713204 18.085916296446047</t>
        </is>
      </c>
      <c r="M112" t="n">
        <v>-7.902252</v>
      </c>
      <c r="N112" t="n">
        <v>112.746266</v>
      </c>
      <c r="O112" t="n">
        <v>614.4627273</v>
      </c>
      <c r="P112" t="n">
        <v>18.0859163</v>
      </c>
      <c r="Q112" t="n">
        <v>0</v>
      </c>
      <c r="R112" t="inlineStr">
        <is>
          <t>Jawa Timur</t>
        </is>
      </c>
      <c r="S112" t="n">
        <v>0</v>
      </c>
      <c r="T112" t="n">
        <v>0</v>
      </c>
      <c r="U112" t="n">
        <v>0</v>
      </c>
      <c r="V112" t="n">
        <v>0</v>
      </c>
      <c r="W112" t="n">
        <v>0</v>
      </c>
      <c r="X112" t="n">
        <v>1</v>
      </c>
      <c r="Y112" t="n">
        <v>0</v>
      </c>
      <c r="Z112" t="n">
        <v>0</v>
      </c>
      <c r="AA112" t="n">
        <v>0</v>
      </c>
      <c r="AB112" t="n">
        <v>0</v>
      </c>
      <c r="AC112" t="inlineStr">
        <is>
          <t>MALANG</t>
        </is>
      </c>
      <c r="AD112" t="inlineStr">
        <is>
          <t>SINGOSARI</t>
        </is>
      </c>
      <c r="AE112" t="inlineStr">
        <is>
          <t>WONOREJO</t>
        </is>
      </c>
      <c r="AF112" t="inlineStr">
        <is>
          <t>KAN JABUNG</t>
        </is>
      </c>
      <c r="AG112" t="inlineStr">
        <is>
          <t>KJP0053</t>
        </is>
      </c>
      <c r="AH112" t="n">
        <v>16</v>
      </c>
      <c r="AI112" t="inlineStr">
        <is>
          <t>VPA1</t>
        </is>
      </c>
      <c r="AJ112" t="inlineStr">
        <is>
          <t>Aktif</t>
        </is>
      </c>
      <c r="AK112" t="n">
        <v>53</v>
      </c>
      <c r="AL112" t="inlineStr">
        <is>
          <t>Laki-laki</t>
        </is>
      </c>
      <c r="AM112" t="inlineStr">
        <is>
          <t>Sudah menikah</t>
        </is>
      </c>
      <c r="AN112" t="inlineStr">
        <is>
          <t>SMP/Sederajat</t>
        </is>
      </c>
      <c r="AO112" t="inlineStr">
        <is>
          <t>Peternak</t>
        </is>
      </c>
      <c r="AP112" t="n">
        <v>0</v>
      </c>
      <c r="AQ112" t="n">
        <v>1</v>
      </c>
      <c r="AR112" t="n">
        <v>0</v>
      </c>
      <c r="AS112" t="n">
        <v>0</v>
      </c>
      <c r="AT112" t="n">
        <v>0</v>
      </c>
      <c r="AU112" t="n">
        <v>0</v>
      </c>
      <c r="AV112" t="n">
        <v>0</v>
      </c>
      <c r="AW112" t="n">
        <v>0</v>
      </c>
      <c r="AX112" t="n">
        <v/>
      </c>
      <c r="AY112" t="inlineStr">
        <is>
          <t>Petani</t>
        </is>
      </c>
      <c r="AZ112" t="n">
        <v>1</v>
      </c>
      <c r="BA112" t="n">
        <v>0</v>
      </c>
      <c r="BB112" t="n">
        <v>0</v>
      </c>
      <c r="BC112" t="n">
        <v>0</v>
      </c>
      <c r="BD112" t="n">
        <v>0</v>
      </c>
      <c r="BE112" t="n">
        <v>0</v>
      </c>
      <c r="BF112" t="n">
        <v>0</v>
      </c>
      <c r="BG112" t="n">
        <v>0</v>
      </c>
      <c r="BH112" t="n">
        <v/>
      </c>
      <c r="BI112" t="inlineStr">
        <is>
          <t>Rp2.500.000 - Rp3.500.000</t>
        </is>
      </c>
      <c r="BJ112" t="n">
        <v>2</v>
      </c>
      <c r="BK112" t="n">
        <v>1</v>
      </c>
      <c r="BL112" t="n">
        <v>0</v>
      </c>
      <c r="BM112" t="n">
        <v>0</v>
      </c>
      <c r="BN112" t="inlineStr">
        <is>
          <t>Milik sendiri</t>
        </is>
      </c>
      <c r="BO112" t="inlineStr">
        <is>
          <t>Permanen (dinding bata dan semen)</t>
        </is>
      </c>
      <c r="BP112" t="n">
        <v>1</v>
      </c>
      <c r="BQ112" t="n">
        <v>0</v>
      </c>
      <c r="BR112" t="n">
        <v>0</v>
      </c>
      <c r="BS112" t="n">
        <v>0</v>
      </c>
      <c r="BT112" t="n">
        <v>0</v>
      </c>
      <c r="BU112" t="n">
        <v/>
      </c>
      <c r="BV112" t="inlineStr">
        <is>
          <t>Keramik/ubin</t>
        </is>
      </c>
      <c r="BW112" t="n">
        <v>0</v>
      </c>
      <c r="BX112" t="n">
        <v>0</v>
      </c>
      <c r="BY112" t="n">
        <v>1</v>
      </c>
      <c r="BZ112" t="n">
        <v>0</v>
      </c>
      <c r="CA112" t="n">
        <v>0</v>
      </c>
      <c r="CB112" t="n">
        <v/>
      </c>
      <c r="CC112" t="inlineStr">
        <is>
          <t>Genting</t>
        </is>
      </c>
      <c r="CD112" t="n">
        <v>0</v>
      </c>
      <c r="CE112" t="n">
        <v>0</v>
      </c>
      <c r="CF112" t="n">
        <v>0</v>
      </c>
      <c r="CG112" t="n">
        <v>0</v>
      </c>
      <c r="CH112" t="n">
        <v>0</v>
      </c>
      <c r="CI112" t="n">
        <v>1</v>
      </c>
      <c r="CJ112" t="n">
        <v>0</v>
      </c>
      <c r="CK112" t="n">
        <v/>
      </c>
      <c r="CL112" t="inlineStr">
        <is>
          <t>Ya</t>
        </is>
      </c>
      <c r="CM112" t="n">
        <v>2010</v>
      </c>
      <c r="CN112" t="inlineStr">
        <is>
          <t>Fixed-Dome (Kubah Tetap)</t>
        </is>
      </c>
      <c r="CO112" t="inlineStr">
        <is>
          <t>10 m³ (8-9 ekor sapi, ±8 jam memasak/hari, ±80 kg slurry/hari)</t>
        </is>
      </c>
      <c r="CP112" t="inlineStr">
        <is>
          <t>Anggota keluarga - laki-laki</t>
        </is>
      </c>
      <c r="CQ112" t="n">
        <v>0</v>
      </c>
      <c r="CR112" t="n">
        <v>0</v>
      </c>
      <c r="CS112" t="n">
        <v>0</v>
      </c>
      <c r="CT112" t="n">
        <v>0</v>
      </c>
      <c r="CU112" t="n">
        <v>1</v>
      </c>
      <c r="CV112" t="n">
        <v>0</v>
      </c>
      <c r="CW112" t="n">
        <v>0</v>
      </c>
      <c r="CX112" t="n">
        <v>0</v>
      </c>
      <c r="CY112" t="inlineStr">
        <is>
          <t>Anggota keluarga - laki-laki</t>
        </is>
      </c>
      <c r="CZ112" t="n">
        <v>1</v>
      </c>
      <c r="DA112" t="n">
        <v>0</v>
      </c>
      <c r="DB112" t="n">
        <v>0</v>
      </c>
      <c r="DC112" t="n">
        <v/>
      </c>
      <c r="DD112" t="inlineStr">
        <is>
          <t>Anggota keluarga - laki-laki</t>
        </is>
      </c>
      <c r="DE112" t="n">
        <v>1</v>
      </c>
      <c r="DF112" t="n">
        <v>0</v>
      </c>
      <c r="DG112" t="n">
        <v>0</v>
      </c>
      <c r="DH112" t="n">
        <v>0</v>
      </c>
      <c r="DI112" t="n">
        <v/>
      </c>
      <c r="DJ112" t="inlineStr">
        <is>
          <t>CPO atau pendamping</t>
        </is>
      </c>
      <c r="DK112" t="n">
        <v>0</v>
      </c>
      <c r="DL112" t="n">
        <v>0</v>
      </c>
      <c r="DM112" t="n">
        <v>1</v>
      </c>
      <c r="DN112" t="n">
        <v>0</v>
      </c>
      <c r="DO112" t="n">
        <v/>
      </c>
      <c r="DP112" t="inlineStr">
        <is>
          <t>Ya</t>
        </is>
      </c>
      <c r="DQ112" t="n">
        <v/>
      </c>
      <c r="DR112" t="n">
        <v/>
      </c>
      <c r="DS112" t="n">
        <v/>
      </c>
      <c r="DT112" t="n">
        <v/>
      </c>
      <c r="DU112" t="n">
        <v/>
      </c>
      <c r="DV112" t="n">
        <v/>
      </c>
      <c r="DW112" t="n">
        <v/>
      </c>
      <c r="DX112" t="n">
        <v/>
      </c>
      <c r="DY112" t="n">
        <v/>
      </c>
      <c r="DZ112" t="n">
        <v/>
      </c>
      <c r="EA112" t="n">
        <v/>
      </c>
      <c r="EB112" t="n">
        <v/>
      </c>
      <c r="EC112" t="n">
        <v/>
      </c>
      <c r="ED112" t="n">
        <v/>
      </c>
      <c r="EE112" t="n">
        <v/>
      </c>
      <c r="EF112" t="n">
        <v/>
      </c>
      <c r="EG112" t="n">
        <v/>
      </c>
      <c r="EH112" t="n">
        <v/>
      </c>
      <c r="EI112" t="inlineStr">
        <is>
          <t>Tidak ada masalah</t>
        </is>
      </c>
      <c r="EJ112" t="n">
        <v>0</v>
      </c>
      <c r="EK112" t="n">
        <v>0</v>
      </c>
      <c r="EL112" t="n">
        <v>0</v>
      </c>
      <c r="EM112" t="n">
        <v>1</v>
      </c>
      <c r="EN112" t="n">
        <v>0</v>
      </c>
      <c r="EO112" t="n">
        <v/>
      </c>
      <c r="EP112" t="inlineStr">
        <is>
          <t>Ya, sangat jelas dan mudah diikuti</t>
        </is>
      </c>
      <c r="EQ112" t="inlineStr">
        <is>
          <t>Pelatihan</t>
        </is>
      </c>
      <c r="ER112" t="inlineStr">
        <is>
          <t>CPO atau pendamping Staff BIRU</t>
        </is>
      </c>
      <c r="ES112" t="n">
        <v>1</v>
      </c>
      <c r="ET112" t="n">
        <v>1</v>
      </c>
      <c r="EU112" t="n">
        <v>0</v>
      </c>
      <c r="EV112" t="n">
        <v>0</v>
      </c>
      <c r="EW112" t="n">
        <v/>
      </c>
      <c r="EX112" t="inlineStr">
        <is>
          <t>Anggota keluarga - Laki-laki</t>
        </is>
      </c>
      <c r="EY112" t="n">
        <v>1</v>
      </c>
      <c r="EZ112" t="n">
        <v>0</v>
      </c>
      <c r="FA112" t="n">
        <v>0</v>
      </c>
      <c r="FB112" t="n">
        <v/>
      </c>
      <c r="FC112" t="inlineStr">
        <is>
          <t>Setiap minggu</t>
        </is>
      </c>
      <c r="FD112" t="n">
        <v/>
      </c>
      <c r="FE112" t="inlineStr">
        <is>
          <t>Mengetahui</t>
        </is>
      </c>
      <c r="FF112" t="inlineStr">
        <is>
          <t>Sering (setiap minggu)</t>
        </is>
      </c>
      <c r="FG112" t="inlineStr">
        <is>
          <t>Mengetahui</t>
        </is>
      </c>
      <c r="FH112" t="inlineStr">
        <is>
          <t>Sering (setiap minggu)</t>
        </is>
      </c>
      <c r="FI112" t="inlineStr">
        <is>
          <t>Mengetahui</t>
        </is>
      </c>
      <c r="FJ112" t="inlineStr">
        <is>
          <t>Sering (setiap minggu)</t>
        </is>
      </c>
      <c r="FK112" t="inlineStr">
        <is>
          <t>Mengetahui</t>
        </is>
      </c>
      <c r="FL112" t="inlineStr">
        <is>
          <t>Sering (setiap minggu)</t>
        </is>
      </c>
      <c r="FM112" t="inlineStr">
        <is>
          <t>Mengetahui</t>
        </is>
      </c>
      <c r="FN112" t="inlineStr">
        <is>
          <t>Sering (setiap minggu)</t>
        </is>
      </c>
      <c r="FO112" t="inlineStr">
        <is>
          <t>Mengetahui</t>
        </is>
      </c>
      <c r="FP112" t="inlineStr">
        <is>
          <t>Sering (setiap minggu)</t>
        </is>
      </c>
      <c r="FQ112" t="inlineStr">
        <is>
          <t>Mengetahui</t>
        </is>
      </c>
      <c r="FR112" t="inlineStr">
        <is>
          <t>Ya</t>
        </is>
      </c>
      <c r="FS112" t="inlineStr">
        <is>
          <t>Mengetahui</t>
        </is>
      </c>
      <c r="FT112" t="inlineStr">
        <is>
          <t>Ya, selalu</t>
        </is>
      </c>
      <c r="FU112" t="inlineStr">
        <is>
          <t>Laki-laki dewasa</t>
        </is>
      </c>
      <c r="FV112" t="n">
        <v>1</v>
      </c>
      <c r="FW112" t="n">
        <v>0</v>
      </c>
      <c r="FX112" t="n">
        <v>0</v>
      </c>
      <c r="FY112" t="n">
        <v>0</v>
      </c>
      <c r="FZ112" t="inlineStr">
        <is>
          <t>Memahami</t>
        </is>
      </c>
      <c r="GA112" t="inlineStr">
        <is>
          <t>CPO</t>
        </is>
      </c>
      <c r="GB112" t="n">
        <v>1</v>
      </c>
      <c r="GC112" t="n">
        <v>0</v>
      </c>
      <c r="GD112" t="n">
        <v>0</v>
      </c>
      <c r="GE112" t="n">
        <v>0</v>
      </c>
      <c r="GF112" t="n">
        <v/>
      </c>
      <c r="GG112" t="inlineStr">
        <is>
          <t>Sering</t>
        </is>
      </c>
      <c r="GH112" t="inlineStr">
        <is>
          <t>Ya</t>
        </is>
      </c>
      <c r="GI112" t="inlineStr">
        <is>
          <t>Tetangga</t>
        </is>
      </c>
      <c r="GJ112" t="n">
        <v>1</v>
      </c>
      <c r="GK112" t="n">
        <v>0</v>
      </c>
      <c r="GL112" t="n">
        <v>0</v>
      </c>
      <c r="GM112" t="n">
        <v>0</v>
      </c>
      <c r="GN112" t="n">
        <v/>
      </c>
      <c r="GO112" t="n">
        <v>8</v>
      </c>
      <c r="GP112" t="inlineStr">
        <is>
          <t>Sebagian</t>
        </is>
      </c>
      <c r="GQ112" t="inlineStr">
        <is>
          <t>LPG</t>
        </is>
      </c>
      <c r="GR112" t="n">
        <v>1</v>
      </c>
      <c r="GS112" t="n">
        <v>0</v>
      </c>
      <c r="GT112" t="n">
        <v>0</v>
      </c>
      <c r="GU112" t="n">
        <v>0</v>
      </c>
      <c r="GV112" t="n">
        <v>0</v>
      </c>
      <c r="GW112" t="n">
        <v>0</v>
      </c>
      <c r="GX112" t="n">
        <v>0</v>
      </c>
      <c r="GY112" t="n">
        <v/>
      </c>
      <c r="GZ112" t="inlineStr">
        <is>
          <t>Tidak</t>
        </is>
      </c>
      <c r="HA112" t="n">
        <v/>
      </c>
      <c r="HB112" t="n">
        <v/>
      </c>
      <c r="HC112" t="n">
        <v/>
      </c>
      <c r="HD112" t="n">
        <v/>
      </c>
      <c r="HE112" t="n">
        <v/>
      </c>
      <c r="HF112" t="n">
        <v/>
      </c>
      <c r="HG112" t="n">
        <v/>
      </c>
      <c r="HH112" t="n">
        <v/>
      </c>
      <c r="HI112" t="n">
        <v/>
      </c>
      <c r="HJ112" t="n">
        <v/>
      </c>
      <c r="HK112" t="n">
        <v/>
      </c>
      <c r="HL112" t="n">
        <v/>
      </c>
      <c r="HM112" t="n">
        <v/>
      </c>
      <c r="HN112" t="n">
        <v/>
      </c>
      <c r="HO112" t="n">
        <v/>
      </c>
      <c r="HP112" t="n">
        <v/>
      </c>
      <c r="HQ112" t="n">
        <v/>
      </c>
      <c r="HR112" t="n">
        <v/>
      </c>
      <c r="HS112" t="n">
        <v/>
      </c>
      <c r="HT112" t="n">
        <v/>
      </c>
      <c r="HU112" t="n">
        <v/>
      </c>
      <c r="HV112" t="n">
        <v/>
      </c>
      <c r="HW112" t="n">
        <v/>
      </c>
      <c r="HX112" t="n">
        <v/>
      </c>
      <c r="HY112" t="n">
        <v/>
      </c>
      <c r="HZ112" t="n">
        <v/>
      </c>
      <c r="IA112" t="n">
        <v>9</v>
      </c>
      <c r="IB112" t="n">
        <v>63000</v>
      </c>
      <c r="IC112" t="n">
        <v/>
      </c>
      <c r="ID112" t="n">
        <v/>
      </c>
      <c r="IE112" t="n">
        <v/>
      </c>
      <c r="IF112" t="n">
        <v/>
      </c>
      <c r="IG112" t="n">
        <v/>
      </c>
      <c r="IH112" t="n">
        <v/>
      </c>
      <c r="II112" t="n">
        <v/>
      </c>
      <c r="IJ112" t="n">
        <v/>
      </c>
      <c r="IK112" t="inlineStr">
        <is>
          <t>65-80 kg</t>
        </is>
      </c>
      <c r="IL112" t="inlineStr">
        <is>
          <t>1-3 jam</t>
        </is>
      </c>
      <c r="IM112" t="inlineStr">
        <is>
          <t>Ya</t>
        </is>
      </c>
      <c r="IN112" t="inlineStr">
        <is>
          <t>Ya</t>
        </is>
      </c>
      <c r="IO112" t="inlineStr">
        <is>
          <t>Lebih bersih</t>
        </is>
      </c>
      <c r="IP112" t="n">
        <v/>
      </c>
      <c r="IQ112" t="inlineStr">
        <is>
          <t>Tidak pernah</t>
        </is>
      </c>
      <c r="IR112" t="n">
        <v/>
      </c>
      <c r="IS112" t="n">
        <v/>
      </c>
      <c r="IT112" t="n">
        <v/>
      </c>
      <c r="IU112" t="n">
        <v/>
      </c>
      <c r="IV112" t="n">
        <v/>
      </c>
      <c r="IW112" t="n">
        <v/>
      </c>
      <c r="IX112" t="n">
        <v/>
      </c>
      <c r="IY112" t="n">
        <v/>
      </c>
      <c r="IZ112" t="inlineStr">
        <is>
          <t>Tidak pernah</t>
        </is>
      </c>
      <c r="JA112" t="n">
        <v/>
      </c>
      <c r="JB112" t="n">
        <v/>
      </c>
      <c r="JC112" t="n">
        <v/>
      </c>
      <c r="JD112" t="n">
        <v/>
      </c>
      <c r="JE112" t="n">
        <v/>
      </c>
      <c r="JF112" t="n">
        <v/>
      </c>
      <c r="JG112" t="n">
        <v/>
      </c>
      <c r="JH112" t="n">
        <v/>
      </c>
      <c r="JI112" t="inlineStr">
        <is>
          <t>Tidak pernah</t>
        </is>
      </c>
      <c r="JJ112" t="n">
        <v/>
      </c>
      <c r="JK112" t="n">
        <v/>
      </c>
      <c r="JL112" t="n">
        <v/>
      </c>
      <c r="JM112" t="n">
        <v/>
      </c>
      <c r="JN112" t="n">
        <v/>
      </c>
      <c r="JO112" t="n">
        <v/>
      </c>
      <c r="JP112" t="n">
        <v/>
      </c>
      <c r="JQ112" t="n">
        <v/>
      </c>
      <c r="JR112" t="inlineStr">
        <is>
          <t>Tidak pernah</t>
        </is>
      </c>
      <c r="JS112" t="n">
        <v/>
      </c>
      <c r="JT112" t="n">
        <v/>
      </c>
      <c r="JU112" t="n">
        <v/>
      </c>
      <c r="JV112" t="n">
        <v/>
      </c>
      <c r="JW112" t="n">
        <v/>
      </c>
      <c r="JX112" t="n">
        <v/>
      </c>
      <c r="JY112" t="n">
        <v/>
      </c>
      <c r="JZ112" t="n">
        <v/>
      </c>
      <c r="KA112" t="inlineStr">
        <is>
          <t>Tidak pernah</t>
        </is>
      </c>
      <c r="KB112" t="n">
        <v/>
      </c>
      <c r="KC112" t="n">
        <v/>
      </c>
      <c r="KD112" t="n">
        <v/>
      </c>
      <c r="KE112" t="n">
        <v/>
      </c>
      <c r="KF112" t="n">
        <v/>
      </c>
      <c r="KG112" t="n">
        <v/>
      </c>
      <c r="KH112" t="n">
        <v/>
      </c>
      <c r="KI112" t="n">
        <v/>
      </c>
      <c r="KJ112" t="inlineStr">
        <is>
          <t>Tidak pernah</t>
        </is>
      </c>
      <c r="KK112" t="n">
        <v/>
      </c>
      <c r="KL112" t="n">
        <v/>
      </c>
      <c r="KM112" t="n">
        <v/>
      </c>
      <c r="KN112" t="n">
        <v/>
      </c>
      <c r="KO112" t="n">
        <v/>
      </c>
      <c r="KP112" t="n">
        <v/>
      </c>
      <c r="KQ112" t="n">
        <v/>
      </c>
      <c r="KR112" t="n">
        <v/>
      </c>
      <c r="KS112" t="inlineStr">
        <is>
          <t>Jauh lebih baik</t>
        </is>
      </c>
      <c r="KT112" t="inlineStr">
        <is>
          <t>0-1 kali</t>
        </is>
      </c>
      <c r="KU112" t="inlineStr">
        <is>
          <t>0-1 kali</t>
        </is>
      </c>
      <c r="KV112" t="inlineStr">
        <is>
          <t>Tidak ada</t>
        </is>
      </c>
      <c r="KW112" t="n">
        <v>0</v>
      </c>
      <c r="KX112" t="n">
        <v>0</v>
      </c>
      <c r="KY112" t="n">
        <v>0</v>
      </c>
      <c r="KZ112" t="n">
        <v>1</v>
      </c>
      <c r="LA112" t="inlineStr">
        <is>
          <t>Cukup membaik</t>
        </is>
      </c>
      <c r="LB112" t="inlineStr">
        <is>
          <t>Cukup membaik</t>
        </is>
      </c>
      <c r="LC112" t="n">
        <v>6</v>
      </c>
      <c r="LD112" t="n">
        <v>4</v>
      </c>
      <c r="LE112" t="n">
        <v>0</v>
      </c>
      <c r="LF112" t="n">
        <v>0</v>
      </c>
      <c r="LG112" t="inlineStr">
        <is>
          <t>Ya</t>
        </is>
      </c>
      <c r="LH112" t="n">
        <v>200000</v>
      </c>
      <c r="LI112" t="n">
        <v/>
      </c>
      <c r="LJ112" t="inlineStr">
        <is>
          <t>Kebutuhan rumah tangga</t>
        </is>
      </c>
      <c r="LK112" t="n">
        <v>0</v>
      </c>
      <c r="LL112" t="n">
        <v>0</v>
      </c>
      <c r="LM112" t="n">
        <v>0</v>
      </c>
      <c r="LN112" t="n">
        <v>0</v>
      </c>
      <c r="LO112" t="n">
        <v>1</v>
      </c>
      <c r="LP112" t="n">
        <v>0</v>
      </c>
      <c r="LQ112" t="n">
        <v>0</v>
      </c>
      <c r="LR112" t="n">
        <v/>
      </c>
      <c r="LS112" t="n">
        <v>15</v>
      </c>
      <c r="LT112" t="n">
        <v>0</v>
      </c>
      <c r="LU112" t="n">
        <v>0</v>
      </c>
      <c r="LV112" t="n">
        <v>5</v>
      </c>
      <c r="LW112" t="n">
        <v>0</v>
      </c>
      <c r="LX112" t="n">
        <v>0</v>
      </c>
      <c r="LY112" t="n">
        <v>5</v>
      </c>
      <c r="LZ112" t="n">
        <v>0</v>
      </c>
      <c r="MA112" t="n">
        <v>0</v>
      </c>
      <c r="MB112" t="inlineStr">
        <is>
          <t>Ya</t>
        </is>
      </c>
      <c r="MC112" t="n">
        <v>0</v>
      </c>
      <c r="MD112" t="n">
        <v>0</v>
      </c>
      <c r="ME112" t="n">
        <v>0</v>
      </c>
      <c r="MF112" t="n">
        <v>0</v>
      </c>
      <c r="MG112" t="n">
        <v>0</v>
      </c>
      <c r="MH112" t="n">
        <v>0</v>
      </c>
      <c r="MI112" t="inlineStr">
        <is>
          <t>Istirahat</t>
        </is>
      </c>
      <c r="MJ112" t="n">
        <v>0</v>
      </c>
      <c r="MK112" t="n">
        <v>0</v>
      </c>
      <c r="ML112" t="n">
        <v>1</v>
      </c>
      <c r="MM112" t="n">
        <v>0</v>
      </c>
      <c r="MN112" t="n">
        <v>0</v>
      </c>
      <c r="MO112" t="n">
        <v>0</v>
      </c>
      <c r="MP112" t="n">
        <v/>
      </c>
      <c r="MQ112" t="n">
        <v/>
      </c>
      <c r="MR112" t="inlineStr">
        <is>
          <t>Istirahat</t>
        </is>
      </c>
      <c r="MS112" t="n">
        <v/>
      </c>
      <c r="MT112" t="inlineStr">
        <is>
          <t>Istirahat</t>
        </is>
      </c>
      <c r="MU112" t="inlineStr">
        <is>
          <t>Tidak</t>
        </is>
      </c>
      <c r="MV112" t="n">
        <v/>
      </c>
      <c r="MW112" t="n">
        <v/>
      </c>
      <c r="MX112" t="n">
        <v/>
      </c>
      <c r="MY112" t="n">
        <v/>
      </c>
      <c r="MZ112" t="n">
        <v/>
      </c>
      <c r="NA112" t="n">
        <v/>
      </c>
      <c r="NB112" t="n">
        <v/>
      </c>
      <c r="NC112" t="n">
        <v/>
      </c>
      <c r="ND112" t="n">
        <v/>
      </c>
      <c r="NE112" t="n">
        <v/>
      </c>
      <c r="NF112" t="n">
        <v/>
      </c>
      <c r="NG112" t="n">
        <v/>
      </c>
      <c r="NH112" t="n">
        <v/>
      </c>
      <c r="NI112" t="n">
        <v/>
      </c>
      <c r="NJ112" t="n">
        <v/>
      </c>
      <c r="NK112" t="n">
        <v/>
      </c>
      <c r="NL112" t="inlineStr">
        <is>
          <t>Ya</t>
        </is>
      </c>
      <c r="NM112" t="inlineStr">
        <is>
          <t>Kombinasi dana mandiri dan dana hibah</t>
        </is>
      </c>
      <c r="NN112" t="inlineStr">
        <is>
          <t>7.000.001-9.000.000</t>
        </is>
      </c>
      <c r="NO112" t="inlineStr">
        <is>
          <t>Yayasan Rumah Energi atau BIRU</t>
        </is>
      </c>
      <c r="NP112" t="n">
        <v/>
      </c>
      <c r="NQ112" t="n">
        <v/>
      </c>
      <c r="NR112" t="n">
        <v/>
      </c>
      <c r="NS112" t="n">
        <v/>
      </c>
      <c r="NT112" t="n">
        <v/>
      </c>
      <c r="NU112" t="n">
        <v/>
      </c>
      <c r="NV112" t="inlineStr">
        <is>
          <t>Anggota keluarga - Laki-laki dewasa</t>
        </is>
      </c>
      <c r="NW112" t="n">
        <v/>
      </c>
      <c r="NX112" t="inlineStr">
        <is>
          <t>Sama saja</t>
        </is>
      </c>
      <c r="NY112" t="n">
        <v>0</v>
      </c>
      <c r="NZ112" t="n">
        <v>0</v>
      </c>
      <c r="OA112" t="n">
        <v>0</v>
      </c>
      <c r="OB112" t="n">
        <v>0</v>
      </c>
      <c r="OC112" t="n">
        <v>30</v>
      </c>
      <c r="OD112" t="n">
        <v>0</v>
      </c>
      <c r="OE112" t="inlineStr">
        <is>
          <t>Lebih baik</t>
        </is>
      </c>
      <c r="OF112" t="inlineStr">
        <is>
          <t>Lebih baik (beda waktu memasak 5-30 menit, ATAU tidak lagi ada rasa/bau makanan yang berubah, ATAU alasan lainnya)</t>
        </is>
      </c>
      <c r="OG112" t="inlineStr">
        <is>
          <t>Ya</t>
        </is>
      </c>
      <c r="OH112" t="n">
        <v>3</v>
      </c>
      <c r="OI112" t="n">
        <v>0</v>
      </c>
      <c r="OJ112" t="n">
        <v>0</v>
      </c>
      <c r="OK112" t="n">
        <v>0</v>
      </c>
      <c r="OL112" t="n">
        <v>0</v>
      </c>
      <c r="OM112" t="n">
        <v>0</v>
      </c>
      <c r="ON112" t="n">
        <v>0</v>
      </c>
      <c r="OO112" t="n">
        <v>0</v>
      </c>
      <c r="OP112" t="inlineStr">
        <is>
          <t>Sapi perah</t>
        </is>
      </c>
      <c r="OQ112" t="n">
        <v>0</v>
      </c>
      <c r="OR112" t="n">
        <v>1</v>
      </c>
      <c r="OS112" t="n">
        <v>0</v>
      </c>
      <c r="OT112" t="n">
        <v>0</v>
      </c>
      <c r="OU112" t="n">
        <v>0</v>
      </c>
      <c r="OV112" t="n">
        <v>0</v>
      </c>
      <c r="OW112" t="n">
        <v>0</v>
      </c>
      <c r="OX112" t="n">
        <v>0</v>
      </c>
      <c r="OY112" t="n">
        <v>0</v>
      </c>
      <c r="OZ112" t="inlineStr">
        <is>
          <t>Sapi perah</t>
        </is>
      </c>
      <c r="PA112" t="n">
        <v>0</v>
      </c>
      <c r="PB112" t="n">
        <v>1</v>
      </c>
      <c r="PC112" t="n">
        <v>0</v>
      </c>
      <c r="PD112" t="n">
        <v>0</v>
      </c>
      <c r="PE112" t="n">
        <v>0</v>
      </c>
      <c r="PF112" t="n">
        <v>0</v>
      </c>
      <c r="PG112" t="n">
        <v>0</v>
      </c>
      <c r="PH112" t="n">
        <v>0</v>
      </c>
      <c r="PI112" t="n">
        <v>0</v>
      </c>
      <c r="PJ112" t="inlineStr">
        <is>
          <t>Sapi perah</t>
        </is>
      </c>
      <c r="PK112" t="n">
        <v>0</v>
      </c>
      <c r="PL112" t="n">
        <v>1</v>
      </c>
      <c r="PM112" t="n">
        <v>0</v>
      </c>
      <c r="PN112" t="n">
        <v>0</v>
      </c>
      <c r="PO112" t="n">
        <v>0</v>
      </c>
      <c r="PP112" t="n">
        <v>0</v>
      </c>
      <c r="PQ112" t="n">
        <v>0</v>
      </c>
      <c r="PR112" t="n">
        <v>0</v>
      </c>
      <c r="PS112" t="n">
        <v>0</v>
      </c>
      <c r="PT112" t="n">
        <v/>
      </c>
      <c r="PU112" t="n">
        <v/>
      </c>
      <c r="PV112" t="n">
        <v/>
      </c>
      <c r="PW112" t="n">
        <v/>
      </c>
      <c r="PX112" t="n">
        <v/>
      </c>
      <c r="PY112" t="n">
        <v/>
      </c>
      <c r="PZ112" t="n">
        <v/>
      </c>
      <c r="QA112" t="n">
        <v/>
      </c>
      <c r="QB112" t="n">
        <v/>
      </c>
      <c r="QC112" t="n">
        <v/>
      </c>
      <c r="QD112" t="n">
        <v/>
      </c>
      <c r="QE112" t="inlineStr">
        <is>
          <t>1-Disebarkan ke lahan terbuka</t>
        </is>
      </c>
      <c r="QF112" t="n">
        <v>0</v>
      </c>
      <c r="QG112" t="n">
        <v>0</v>
      </c>
      <c r="QH112" t="n">
        <v>0</v>
      </c>
      <c r="QI112" t="n">
        <v>0</v>
      </c>
      <c r="QJ112" t="n">
        <v>0</v>
      </c>
      <c r="QK112" t="n">
        <v>1</v>
      </c>
      <c r="QL112" t="n">
        <v>0</v>
      </c>
      <c r="QM112" t="n">
        <v>0</v>
      </c>
      <c r="QN112" t="n">
        <v>0</v>
      </c>
      <c r="QO112" t="n">
        <v/>
      </c>
      <c r="QP112" t="n">
        <v/>
      </c>
      <c r="QQ112" t="n">
        <v/>
      </c>
      <c r="QR112" t="n">
        <v/>
      </c>
      <c r="QS112" t="n">
        <v/>
      </c>
      <c r="QT112" t="n">
        <v/>
      </c>
      <c r="QU112" t="n">
        <v/>
      </c>
      <c r="QV112" t="n">
        <v/>
      </c>
      <c r="QW112" t="n">
        <v/>
      </c>
      <c r="QX112" t="n">
        <v/>
      </c>
      <c r="QY112" t="n">
        <v/>
      </c>
      <c r="QZ112" t="n">
        <v/>
      </c>
      <c r="RA112" t="n">
        <v/>
      </c>
      <c r="RB112" t="n">
        <v/>
      </c>
      <c r="RC112" t="n">
        <v/>
      </c>
      <c r="RD112" t="n">
        <v/>
      </c>
      <c r="RE112" t="n">
        <v/>
      </c>
      <c r="RF112" t="n">
        <v/>
      </c>
      <c r="RG112" t="n">
        <v/>
      </c>
      <c r="RH112" t="n">
        <v/>
      </c>
      <c r="RI112" t="n">
        <v/>
      </c>
      <c r="RJ112" t="n">
        <v/>
      </c>
      <c r="RK112" t="n">
        <v/>
      </c>
      <c r="RL112" t="n">
        <v/>
      </c>
      <c r="RM112" t="n">
        <v/>
      </c>
      <c r="RN112" t="n">
        <v/>
      </c>
      <c r="RO112" t="n">
        <v/>
      </c>
      <c r="RP112" t="n">
        <v/>
      </c>
      <c r="RQ112" t="n">
        <v/>
      </c>
      <c r="RR112" t="n">
        <v/>
      </c>
      <c r="RS112" t="n">
        <v/>
      </c>
      <c r="RT112" t="n">
        <v/>
      </c>
      <c r="RU112" t="n">
        <v/>
      </c>
      <c r="RV112" t="n">
        <v/>
      </c>
      <c r="RW112" t="n">
        <v/>
      </c>
      <c r="RX112" t="n">
        <v/>
      </c>
      <c r="RY112" t="n">
        <v/>
      </c>
      <c r="RZ112" t="n">
        <v/>
      </c>
      <c r="SA112" t="n">
        <v/>
      </c>
      <c r="SB112" t="n">
        <v/>
      </c>
      <c r="SC112" t="n">
        <v/>
      </c>
      <c r="SD112" t="n">
        <v/>
      </c>
      <c r="SE112" t="n">
        <v/>
      </c>
      <c r="SF112" t="n">
        <v/>
      </c>
      <c r="SG112" t="n">
        <v/>
      </c>
      <c r="SH112" t="n">
        <v/>
      </c>
      <c r="SI112" t="n">
        <v/>
      </c>
      <c r="SJ112" t="n">
        <v/>
      </c>
      <c r="SK112" t="n">
        <v/>
      </c>
      <c r="SL112" t="n">
        <v/>
      </c>
      <c r="SM112" t="n">
        <v/>
      </c>
      <c r="SN112" t="n">
        <v/>
      </c>
      <c r="SO112" t="n">
        <v/>
      </c>
      <c r="SP112" t="n">
        <v/>
      </c>
      <c r="SQ112" t="n">
        <v/>
      </c>
      <c r="SR112" t="n">
        <v/>
      </c>
      <c r="SS112" t="n">
        <v/>
      </c>
      <c r="ST112" t="n">
        <v/>
      </c>
      <c r="SU112" t="n">
        <v/>
      </c>
      <c r="SV112" t="n">
        <v/>
      </c>
      <c r="SW112" t="n">
        <v/>
      </c>
      <c r="SX112" t="n">
        <v/>
      </c>
      <c r="SY112" t="n">
        <v/>
      </c>
      <c r="SZ112" t="n">
        <v>6</v>
      </c>
      <c r="TA112" t="n">
        <v/>
      </c>
      <c r="TB112" t="n">
        <v/>
      </c>
      <c r="TC112" t="n">
        <v/>
      </c>
      <c r="TD112" t="n">
        <v/>
      </c>
      <c r="TE112" t="n">
        <v/>
      </c>
      <c r="TF112" t="n">
        <v/>
      </c>
      <c r="TG112" t="n">
        <v/>
      </c>
      <c r="TH112" t="n">
        <v/>
      </c>
      <c r="TI112" t="n">
        <v/>
      </c>
      <c r="TJ112" t="n">
        <v/>
      </c>
      <c r="TK112" t="n">
        <v/>
      </c>
      <c r="TL112" t="n">
        <v/>
      </c>
      <c r="TM112" t="n">
        <v/>
      </c>
      <c r="TN112" t="n">
        <v/>
      </c>
      <c r="TO112" t="n">
        <v/>
      </c>
      <c r="TP112" t="n">
        <v/>
      </c>
      <c r="TQ112" t="n">
        <v/>
      </c>
      <c r="TR112" t="n">
        <v/>
      </c>
      <c r="TS112" t="n">
        <v/>
      </c>
      <c r="TT112" t="n">
        <v/>
      </c>
      <c r="TU112" t="n">
        <v/>
      </c>
      <c r="TV112" t="n">
        <v/>
      </c>
      <c r="TW112" t="n">
        <v/>
      </c>
      <c r="TX112" t="n">
        <v/>
      </c>
      <c r="TY112" t="n">
        <v/>
      </c>
      <c r="TZ112" t="n">
        <v/>
      </c>
      <c r="UA112" t="n">
        <v/>
      </c>
      <c r="UB112" t="n">
        <v/>
      </c>
      <c r="UC112" t="n">
        <v/>
      </c>
      <c r="UD112" t="n">
        <v/>
      </c>
      <c r="UE112" t="n">
        <v/>
      </c>
      <c r="UF112" t="n">
        <v/>
      </c>
      <c r="UG112" t="n">
        <v/>
      </c>
      <c r="UH112" t="n">
        <v/>
      </c>
      <c r="UI112" t="n">
        <v/>
      </c>
      <c r="UJ112" t="n">
        <v/>
      </c>
      <c r="UK112" t="n">
        <v/>
      </c>
      <c r="UL112" t="n">
        <v/>
      </c>
      <c r="UM112" t="n">
        <v/>
      </c>
      <c r="UN112" t="n">
        <v/>
      </c>
      <c r="UO112" t="n">
        <v/>
      </c>
      <c r="UP112" t="n">
        <v/>
      </c>
      <c r="UQ112" t="n">
        <v/>
      </c>
      <c r="UR112" t="n">
        <v/>
      </c>
      <c r="US112" t="n">
        <v/>
      </c>
      <c r="UT112" t="n">
        <v/>
      </c>
      <c r="UU112" t="inlineStr">
        <is>
          <t>Penggembalaan semi-terbuka</t>
        </is>
      </c>
      <c r="UV112" t="n">
        <v/>
      </c>
      <c r="UW112" t="n">
        <v/>
      </c>
      <c r="UX112" t="n">
        <v/>
      </c>
      <c r="UY112" t="n">
        <v/>
      </c>
      <c r="UZ112" t="n">
        <v/>
      </c>
      <c r="VA112" t="n">
        <v/>
      </c>
      <c r="VB112" t="n">
        <v/>
      </c>
      <c r="VC112" t="inlineStr">
        <is>
          <t>Cukup teratur (setiap minggu)</t>
        </is>
      </c>
      <c r="VD112" t="n">
        <v/>
      </c>
      <c r="VE112" t="n">
        <v/>
      </c>
      <c r="VF112" t="n">
        <v/>
      </c>
      <c r="VG112" t="n">
        <v/>
      </c>
      <c r="VH112" t="n">
        <v/>
      </c>
      <c r="VI112" t="n">
        <v/>
      </c>
      <c r="VJ112" t="n">
        <v/>
      </c>
      <c r="VK112" t="inlineStr">
        <is>
          <t>Sangat sering (&gt;1 kali sehari)</t>
        </is>
      </c>
      <c r="VL112" t="n">
        <v/>
      </c>
      <c r="VM112" t="n">
        <v/>
      </c>
      <c r="VN112" t="n">
        <v/>
      </c>
      <c r="VO112" t="n">
        <v/>
      </c>
      <c r="VP112" t="n">
        <v/>
      </c>
      <c r="VQ112" t="n">
        <v/>
      </c>
      <c r="VR112" t="n">
        <v/>
      </c>
      <c r="VS112" t="inlineStr">
        <is>
          <t>6-Digester biogas</t>
        </is>
      </c>
      <c r="VT112" t="n">
        <v>0</v>
      </c>
      <c r="VU112" t="n">
        <v>0</v>
      </c>
      <c r="VV112" t="n">
        <v>0</v>
      </c>
      <c r="VW112" t="n">
        <v>0</v>
      </c>
      <c r="VX112" t="n">
        <v>0</v>
      </c>
      <c r="VY112" t="n">
        <v>0</v>
      </c>
      <c r="VZ112" t="n">
        <v>0</v>
      </c>
      <c r="WA112" t="n">
        <v>0</v>
      </c>
      <c r="WB112" t="n">
        <v>0</v>
      </c>
      <c r="WC112" t="n">
        <v>1</v>
      </c>
      <c r="WD112" t="n">
        <v>0</v>
      </c>
      <c r="WE112" t="n">
        <v>0</v>
      </c>
      <c r="WF112" t="n">
        <v/>
      </c>
      <c r="WG112" t="n">
        <v/>
      </c>
      <c r="WH112" t="n">
        <v/>
      </c>
      <c r="WI112" t="n">
        <v/>
      </c>
      <c r="WJ112" t="n">
        <v/>
      </c>
      <c r="WK112" t="n">
        <v/>
      </c>
      <c r="WL112" t="n">
        <v/>
      </c>
      <c r="WM112" t="n">
        <v/>
      </c>
      <c r="WN112" t="n">
        <v/>
      </c>
      <c r="WO112" t="n">
        <v/>
      </c>
      <c r="WP112" t="n">
        <v/>
      </c>
      <c r="WQ112" t="n">
        <v/>
      </c>
      <c r="WR112" t="n">
        <v/>
      </c>
      <c r="WS112" t="n">
        <v/>
      </c>
      <c r="WT112" t="n">
        <v/>
      </c>
      <c r="WU112" t="n">
        <v/>
      </c>
      <c r="WV112" t="n">
        <v/>
      </c>
      <c r="WW112" t="n">
        <v/>
      </c>
      <c r="WX112" t="n">
        <v/>
      </c>
      <c r="WY112" t="n">
        <v/>
      </c>
      <c r="WZ112" t="n">
        <v/>
      </c>
      <c r="XA112" t="n">
        <v/>
      </c>
      <c r="XB112" t="n">
        <v/>
      </c>
      <c r="XC112" t="n">
        <v/>
      </c>
      <c r="XD112" t="n">
        <v/>
      </c>
      <c r="XE112" t="n">
        <v/>
      </c>
      <c r="XF112" t="n">
        <v/>
      </c>
      <c r="XG112" t="n">
        <v/>
      </c>
      <c r="XH112" t="n">
        <v/>
      </c>
      <c r="XI112" t="n">
        <v/>
      </c>
      <c r="XJ112" t="n">
        <v/>
      </c>
      <c r="XK112" t="n">
        <v/>
      </c>
      <c r="XL112" t="n">
        <v/>
      </c>
      <c r="XM112" t="n">
        <v/>
      </c>
      <c r="XN112" t="n">
        <v/>
      </c>
      <c r="XO112" t="n">
        <v/>
      </c>
      <c r="XP112" t="n">
        <v/>
      </c>
      <c r="XQ112" t="n">
        <v/>
      </c>
      <c r="XR112" t="n">
        <v/>
      </c>
      <c r="XS112" t="n">
        <v/>
      </c>
      <c r="XT112" t="n">
        <v/>
      </c>
      <c r="XU112" t="n">
        <v/>
      </c>
      <c r="XV112" t="n">
        <v/>
      </c>
      <c r="XW112" t="n">
        <v/>
      </c>
      <c r="XX112" t="n">
        <v/>
      </c>
      <c r="XY112" t="n">
        <v/>
      </c>
      <c r="XZ112" t="n">
        <v/>
      </c>
      <c r="YA112" t="n">
        <v/>
      </c>
      <c r="YB112" t="n">
        <v/>
      </c>
      <c r="YC112" t="n">
        <v/>
      </c>
      <c r="YD112" t="n">
        <v/>
      </c>
      <c r="YE112" t="n">
        <v/>
      </c>
      <c r="YF112" t="n">
        <v/>
      </c>
      <c r="YG112" t="n">
        <v/>
      </c>
      <c r="YH112" t="n">
        <v/>
      </c>
      <c r="YI112" t="n">
        <v/>
      </c>
      <c r="YJ112" t="n">
        <v/>
      </c>
      <c r="YK112" t="n">
        <v/>
      </c>
      <c r="YL112" t="n">
        <v/>
      </c>
      <c r="YM112" t="n">
        <v/>
      </c>
      <c r="YN112" t="n">
        <v/>
      </c>
      <c r="YO112" t="n">
        <v/>
      </c>
      <c r="YP112" t="n">
        <v/>
      </c>
      <c r="YQ112" t="n">
        <v/>
      </c>
      <c r="YR112" t="n">
        <v/>
      </c>
      <c r="YS112" t="n">
        <v/>
      </c>
      <c r="YT112" t="n">
        <v/>
      </c>
      <c r="YU112" t="n">
        <v/>
      </c>
      <c r="YV112" t="n">
        <v/>
      </c>
      <c r="YW112" t="n">
        <v/>
      </c>
      <c r="YX112" t="n">
        <v/>
      </c>
      <c r="YY112" t="n">
        <v/>
      </c>
      <c r="YZ112" t="n">
        <v/>
      </c>
      <c r="ZA112" t="n">
        <v/>
      </c>
      <c r="ZB112" t="n">
        <v/>
      </c>
      <c r="ZC112" t="n">
        <v/>
      </c>
      <c r="ZD112" t="n">
        <v/>
      </c>
      <c r="ZE112" t="n">
        <v/>
      </c>
      <c r="ZF112" t="n">
        <v/>
      </c>
      <c r="ZG112" t="n">
        <v/>
      </c>
      <c r="ZH112" t="n">
        <v/>
      </c>
      <c r="ZI112" t="n">
        <v/>
      </c>
      <c r="ZJ112" t="n">
        <v/>
      </c>
      <c r="ZK112" t="n">
        <v/>
      </c>
      <c r="ZL112" t="n">
        <v/>
      </c>
      <c r="ZM112" t="n">
        <v/>
      </c>
      <c r="ZN112" t="n">
        <v>100</v>
      </c>
      <c r="ZO112" t="n">
        <v/>
      </c>
      <c r="ZP112" t="n">
        <v/>
      </c>
      <c r="ZQ112" t="n">
        <v/>
      </c>
      <c r="ZR112" t="n">
        <v/>
      </c>
      <c r="ZS112" t="n">
        <v/>
      </c>
      <c r="ZT112" t="n">
        <v/>
      </c>
      <c r="ZU112" t="n">
        <v/>
      </c>
      <c r="ZV112" t="n">
        <v>3</v>
      </c>
      <c r="ZW112" t="n">
        <v/>
      </c>
      <c r="ZX112" t="n">
        <v/>
      </c>
      <c r="ZY112" t="n">
        <v/>
      </c>
      <c r="ZZ112" t="n">
        <v/>
      </c>
      <c r="AAA112" t="n">
        <v/>
      </c>
      <c r="AAB112" t="n">
        <v/>
      </c>
      <c r="AAC112" t="n">
        <v/>
      </c>
      <c r="AAD112" t="inlineStr">
        <is>
          <t>Pakan segar (misal: rumput)</t>
        </is>
      </c>
      <c r="AAE112" t="n">
        <v/>
      </c>
      <c r="AAF112" t="n">
        <v/>
      </c>
      <c r="AAG112" t="n">
        <v/>
      </c>
      <c r="AAH112" t="n">
        <v/>
      </c>
      <c r="AAI112" t="n">
        <v/>
      </c>
      <c r="AAJ112" t="n">
        <v/>
      </c>
      <c r="AAK112" t="n">
        <v/>
      </c>
      <c r="AAL112" t="inlineStr">
        <is>
          <t>Tidak</t>
        </is>
      </c>
      <c r="AAM112" t="n">
        <v/>
      </c>
      <c r="AAN112" t="n">
        <v/>
      </c>
      <c r="AAO112" t="n">
        <v/>
      </c>
      <c r="AAP112" t="n">
        <v/>
      </c>
      <c r="AAQ112" t="n">
        <v/>
      </c>
      <c r="AAR112" t="inlineStr">
        <is>
          <t>Ya</t>
        </is>
      </c>
      <c r="AAS112" t="inlineStr">
        <is>
          <t>Mengetahui</t>
        </is>
      </c>
      <c r="AAT112" t="inlineStr">
        <is>
          <t>Diberikan gratis ke orang lain</t>
        </is>
      </c>
      <c r="AAU112" t="n">
        <v>0</v>
      </c>
      <c r="AAV112" t="n">
        <v>0</v>
      </c>
      <c r="AAW112" t="n">
        <v>0</v>
      </c>
      <c r="AAX112" t="n">
        <v>0</v>
      </c>
      <c r="AAY112" t="n">
        <v>1</v>
      </c>
      <c r="AAZ112" t="n">
        <v>0</v>
      </c>
      <c r="ABA112" t="n">
        <v>0</v>
      </c>
      <c r="ABB112" t="n">
        <v/>
      </c>
      <c r="ABC112" t="n">
        <v/>
      </c>
      <c r="ABD112" t="n">
        <v/>
      </c>
      <c r="ABE112" t="n">
        <v/>
      </c>
      <c r="ABF112" t="n">
        <v/>
      </c>
      <c r="ABG112" t="n">
        <v/>
      </c>
      <c r="ABH112" t="n">
        <v/>
      </c>
      <c r="ABI112" t="n">
        <v/>
      </c>
      <c r="ABJ112" t="n">
        <v/>
      </c>
      <c r="ABK112" t="n">
        <v/>
      </c>
      <c r="ABL112" t="n">
        <v/>
      </c>
      <c r="ABM112" t="n">
        <v/>
      </c>
      <c r="ABN112" t="n">
        <v/>
      </c>
      <c r="ABO112" t="n">
        <v/>
      </c>
      <c r="ABP112" t="n">
        <v/>
      </c>
      <c r="ABQ112" t="n">
        <v/>
      </c>
      <c r="ABR112" t="n">
        <v/>
      </c>
      <c r="ABS112" t="n">
        <v/>
      </c>
      <c r="ABT112" t="n">
        <v/>
      </c>
      <c r="ABU112" t="n">
        <v/>
      </c>
      <c r="ABV112" t="n">
        <v/>
      </c>
      <c r="ABW112" t="n">
        <v/>
      </c>
      <c r="ABX112" t="n">
        <v/>
      </c>
      <c r="ABY112" t="n">
        <v/>
      </c>
      <c r="ABZ112" t="n">
        <v/>
      </c>
      <c r="ACA112" t="n">
        <v/>
      </c>
      <c r="ACB112" t="n">
        <v/>
      </c>
      <c r="ACC112" t="n">
        <v/>
      </c>
      <c r="ACD112" t="n">
        <v/>
      </c>
      <c r="ACE112" t="n">
        <v/>
      </c>
      <c r="ACF112" t="n">
        <v/>
      </c>
      <c r="ACG112" t="n">
        <v/>
      </c>
      <c r="ACH112" t="n">
        <v/>
      </c>
      <c r="ACI112" t="n">
        <v/>
      </c>
      <c r="ACJ112" t="n">
        <v/>
      </c>
      <c r="ACK112" t="inlineStr">
        <is>
          <t>Ladang/sawah terlalu jauh, sulit untuk mengangkut ke sana</t>
        </is>
      </c>
      <c r="ACL112" t="n">
        <v>0</v>
      </c>
      <c r="ACM112" t="n">
        <v>0</v>
      </c>
      <c r="ACN112" t="n">
        <v>0</v>
      </c>
      <c r="ACO112" t="n">
        <v>1</v>
      </c>
      <c r="ACP112" t="n">
        <v>0</v>
      </c>
      <c r="ACQ112" t="n">
        <v>0</v>
      </c>
      <c r="ACR112" t="n">
        <v>0</v>
      </c>
      <c r="ACS112" t="n">
        <v/>
      </c>
      <c r="ACT112" t="inlineStr">
        <is>
          <t>Tidak</t>
        </is>
      </c>
      <c r="ACU112" t="inlineStr">
        <is>
          <t>Manfaat cukup signifikan, terasa di kehidupan sehari-hari</t>
        </is>
      </c>
      <c r="ACV112" t="inlineStr">
        <is>
          <t>Sama saja</t>
        </is>
      </c>
      <c r="ACW112" t="inlineStr">
        <is>
          <t>Anggota keluarga - Perempuan dewasa</t>
        </is>
      </c>
      <c r="ACX112" t="inlineStr">
        <is>
          <t>Setuju</t>
        </is>
      </c>
      <c r="ACY112" t="inlineStr">
        <is>
          <t>Anggota keluarga - Perempuan dewasa</t>
        </is>
      </c>
      <c r="ACZ112" t="n">
        <v>0</v>
      </c>
      <c r="ADA112" t="n">
        <v>1</v>
      </c>
      <c r="ADB112" t="n">
        <v>0</v>
      </c>
      <c r="ADC112" t="n">
        <v>0</v>
      </c>
      <c r="ADD112" t="inlineStr">
        <is>
          <t>Puas</t>
        </is>
      </c>
      <c r="ADE112" t="inlineStr">
        <is>
          <t>Puas</t>
        </is>
      </c>
      <c r="ADF112" t="inlineStr">
        <is>
          <t>Puas</t>
        </is>
      </c>
      <c r="ADG112" t="inlineStr">
        <is>
          <t>Puas</t>
        </is>
      </c>
      <c r="ADH112" t="inlineStr">
        <is>
          <t>Ya</t>
        </is>
      </c>
      <c r="ADI112" t="inlineStr">
        <is>
          <t>Tidak</t>
        </is>
      </c>
      <c r="ADJ112" t="inlineStr">
        <is>
          <t>Puas</t>
        </is>
      </c>
      <c r="ADK112" t="n">
        <v/>
      </c>
      <c r="ADL112" t="n">
        <v/>
      </c>
      <c r="ADM112" t="n">
        <v/>
      </c>
      <c r="ADN112" t="n">
        <v/>
      </c>
      <c r="ADO112" t="n">
        <v/>
      </c>
      <c r="ADP112" t="n">
        <v/>
      </c>
      <c r="ADQ112" t="n">
        <v/>
      </c>
      <c r="ADR112" t="n">
        <v/>
      </c>
      <c r="ADS112" t="n">
        <v/>
      </c>
      <c r="ADT112" t="n">
        <v/>
      </c>
      <c r="ADU112" t="inlineStr">
        <is>
          <t>Menghubungi CPO atau pendamping</t>
        </is>
      </c>
      <c r="ADV112" t="n">
        <v>0</v>
      </c>
      <c r="ADW112" t="n">
        <v>0</v>
      </c>
      <c r="ADX112" t="n">
        <v>0</v>
      </c>
      <c r="ADY112" t="n">
        <v>0</v>
      </c>
      <c r="ADZ112" t="n">
        <v>1</v>
      </c>
      <c r="AEA112" t="n">
        <v>0</v>
      </c>
      <c r="AEB112" t="n">
        <v>0</v>
      </c>
      <c r="AEC112" t="n">
        <v>0</v>
      </c>
      <c r="AED112" t="inlineStr">
        <is>
          <t>Tidak</t>
        </is>
      </c>
      <c r="AEE112" t="inlineStr">
        <is>
          <t>Perempuan dewasa</t>
        </is>
      </c>
      <c r="AEF112" t="n">
        <v/>
      </c>
      <c r="AEG112" t="inlineStr">
        <is>
          <t>Menelepon atau WA langsung</t>
        </is>
      </c>
      <c r="AEH112" t="n">
        <v/>
      </c>
      <c r="AEI112" t="inlineStr">
        <is>
          <t>Tidak</t>
        </is>
      </c>
      <c r="AEJ112" t="inlineStr">
        <is>
          <t>Ya, selalu</t>
        </is>
      </c>
      <c r="AEK112" t="inlineStr">
        <is>
          <t>Pengurangan pengeluaran rumah tangga (bahan bakar minyak, pupuk, dll.) Lebih mudah mendapatkan energi</t>
        </is>
      </c>
      <c r="AEL112" t="n">
        <v>1</v>
      </c>
      <c r="AEM112" t="n">
        <v>1</v>
      </c>
      <c r="AEN112" t="n">
        <v>0</v>
      </c>
      <c r="AEO112" t="n">
        <v>0</v>
      </c>
      <c r="AEP112" t="n">
        <v>0</v>
      </c>
      <c r="AEQ112" t="n">
        <v>0</v>
      </c>
      <c r="AER112" t="n">
        <v>0</v>
      </c>
      <c r="AES112" t="n">
        <v>0</v>
      </c>
      <c r="AET112" t="n">
        <v>0</v>
      </c>
      <c r="AEU112" t="n">
        <v>0</v>
      </c>
      <c r="AEV112" t="n">
        <v>0</v>
      </c>
      <c r="AEW112" t="n">
        <v>0</v>
      </c>
      <c r="AEX112" t="n">
        <v/>
      </c>
      <c r="AEY112" t="inlineStr">
        <is>
          <t>Mengurangi pengeluaran energi</t>
        </is>
      </c>
      <c r="AEZ112" t="n">
        <v/>
      </c>
      <c r="AFA112" t="inlineStr">
        <is>
          <t>Koperasi</t>
        </is>
      </c>
      <c r="AFB112" t="n">
        <v/>
      </c>
      <c r="AFC112" t="inlineStr">
        <is>
          <t>1000552217-19_19_36.jpg</t>
        </is>
      </c>
      <c r="AFD112" t="inlineStr">
        <is>
          <t>https://kf.kobotoolbox.org/api/v2/assets/avstPQqLr3Ab3ZdcVTXZ6f/data/676966657/attachments/attYj97kuQMFCj2sXy32f7jA/</t>
        </is>
      </c>
      <c r="AFE112" t="inlineStr">
        <is>
          <t>1000552218-19_19_40.jpg</t>
        </is>
      </c>
      <c r="AFF112" t="inlineStr">
        <is>
          <t>https://kf.kobotoolbox.org/api/v2/assets/avstPQqLr3Ab3ZdcVTXZ6f/data/676966657/attachments/attBz8iT2dXvKrTgijv8x49T/</t>
        </is>
      </c>
      <c r="AFG112" t="inlineStr">
        <is>
          <t>Dadiri</t>
        </is>
      </c>
      <c r="AFH112" t="n">
        <v/>
      </c>
      <c r="AFI112" t="n">
        <v/>
      </c>
    </row>
    <row r="113">
      <c r="A113" t="n">
        <v/>
      </c>
      <c r="B113" t="n">
        <v/>
      </c>
      <c r="C113" t="n">
        <v/>
      </c>
      <c r="D113" t="inlineStr">
        <is>
          <t>m zainuri</t>
        </is>
      </c>
      <c r="E113" t="inlineStr">
        <is>
          <t>0856 07359886</t>
        </is>
      </c>
      <c r="F113" t="inlineStr">
        <is>
          <t>-7.96097 112.711735 494.0300178527832 39.99977403036178</t>
        </is>
      </c>
      <c r="G113" t="n">
        <v>-7.96097</v>
      </c>
      <c r="H113" t="n">
        <v>112.711735</v>
      </c>
      <c r="I113" t="n">
        <v>494.0300179</v>
      </c>
      <c r="J113" t="n">
        <v>39.99977403</v>
      </c>
      <c r="K113" t="n">
        <v>0</v>
      </c>
      <c r="L113" t="inlineStr">
        <is>
          <t>-7.961023 112.711828 490.20798110961914 22.500529067883704</t>
        </is>
      </c>
      <c r="M113" t="n">
        <v>-7.961023</v>
      </c>
      <c r="N113" t="n">
        <v>112.711828</v>
      </c>
      <c r="O113" t="n">
        <v>490.2079811</v>
      </c>
      <c r="P113" t="n">
        <v>22.50052907</v>
      </c>
      <c r="Q113" t="n">
        <v>0</v>
      </c>
      <c r="R113" t="inlineStr">
        <is>
          <t>Jawa Timur</t>
        </is>
      </c>
      <c r="S113" t="n">
        <v>0</v>
      </c>
      <c r="T113" t="n">
        <v>0</v>
      </c>
      <c r="U113" t="n">
        <v>0</v>
      </c>
      <c r="V113" t="n">
        <v>0</v>
      </c>
      <c r="W113" t="n">
        <v>0</v>
      </c>
      <c r="X113" t="n">
        <v>1</v>
      </c>
      <c r="Y113" t="n">
        <v>0</v>
      </c>
      <c r="Z113" t="n">
        <v>0</v>
      </c>
      <c r="AA113" t="n">
        <v>0</v>
      </c>
      <c r="AB113" t="n">
        <v>0</v>
      </c>
      <c r="AC113" t="inlineStr">
        <is>
          <t>MALANG</t>
        </is>
      </c>
      <c r="AD113" t="inlineStr">
        <is>
          <t>PAKIS</t>
        </is>
      </c>
      <c r="AE113" t="inlineStr">
        <is>
          <t>PAKISJAJAR</t>
        </is>
      </c>
      <c r="AF113" t="inlineStr">
        <is>
          <t>KAN JABUNG</t>
        </is>
      </c>
      <c r="AG113" t="inlineStr">
        <is>
          <t>KJP0555</t>
        </is>
      </c>
      <c r="AH113" t="n">
        <v>11</v>
      </c>
      <c r="AI113" t="inlineStr">
        <is>
          <t>VPA1</t>
        </is>
      </c>
      <c r="AJ113" t="inlineStr">
        <is>
          <t>Aktif</t>
        </is>
      </c>
      <c r="AK113" t="n">
        <v>30</v>
      </c>
      <c r="AL113" t="inlineStr">
        <is>
          <t>Laki-laki</t>
        </is>
      </c>
      <c r="AM113" t="inlineStr">
        <is>
          <t>Sudah menikah</t>
        </is>
      </c>
      <c r="AN113" t="inlineStr">
        <is>
          <t>SMP/Sederajat</t>
        </is>
      </c>
      <c r="AO113" t="inlineStr">
        <is>
          <t>Petani</t>
        </is>
      </c>
      <c r="AP113" t="n">
        <v>1</v>
      </c>
      <c r="AQ113" t="n">
        <v>0</v>
      </c>
      <c r="AR113" t="n">
        <v>0</v>
      </c>
      <c r="AS113" t="n">
        <v>0</v>
      </c>
      <c r="AT113" t="n">
        <v>0</v>
      </c>
      <c r="AU113" t="n">
        <v>0</v>
      </c>
      <c r="AV113" t="n">
        <v>0</v>
      </c>
      <c r="AW113" t="n">
        <v>0</v>
      </c>
      <c r="AX113" t="n">
        <v/>
      </c>
      <c r="AY113" t="inlineStr">
        <is>
          <t>Peternak</t>
        </is>
      </c>
      <c r="AZ113" t="n">
        <v>0</v>
      </c>
      <c r="BA113" t="n">
        <v>1</v>
      </c>
      <c r="BB113" t="n">
        <v>0</v>
      </c>
      <c r="BC113" t="n">
        <v>0</v>
      </c>
      <c r="BD113" t="n">
        <v>0</v>
      </c>
      <c r="BE113" t="n">
        <v>0</v>
      </c>
      <c r="BF113" t="n">
        <v>0</v>
      </c>
      <c r="BG113" t="n">
        <v>0</v>
      </c>
      <c r="BH113" t="n">
        <v/>
      </c>
      <c r="BI113" t="inlineStr">
        <is>
          <t>Rp2.500.000 - Rp3.500.000</t>
        </is>
      </c>
      <c r="BJ113" t="n">
        <v>2</v>
      </c>
      <c r="BK113" t="n">
        <v>1</v>
      </c>
      <c r="BL113" t="n">
        <v>0</v>
      </c>
      <c r="BM113" t="n">
        <v>0</v>
      </c>
      <c r="BN113" t="inlineStr">
        <is>
          <t>Milik sendiri</t>
        </is>
      </c>
      <c r="BO113" t="inlineStr">
        <is>
          <t>Permanen (dinding bata dan semen)</t>
        </is>
      </c>
      <c r="BP113" t="n">
        <v>1</v>
      </c>
      <c r="BQ113" t="n">
        <v>0</v>
      </c>
      <c r="BR113" t="n">
        <v>0</v>
      </c>
      <c r="BS113" t="n">
        <v>0</v>
      </c>
      <c r="BT113" t="n">
        <v>0</v>
      </c>
      <c r="BU113" t="n">
        <v/>
      </c>
      <c r="BV113" t="inlineStr">
        <is>
          <t>Keramik/ubin</t>
        </is>
      </c>
      <c r="BW113" t="n">
        <v>0</v>
      </c>
      <c r="BX113" t="n">
        <v>0</v>
      </c>
      <c r="BY113" t="n">
        <v>1</v>
      </c>
      <c r="BZ113" t="n">
        <v>0</v>
      </c>
      <c r="CA113" t="n">
        <v>0</v>
      </c>
      <c r="CB113" t="n">
        <v/>
      </c>
      <c r="CC113" t="inlineStr">
        <is>
          <t>Genting</t>
        </is>
      </c>
      <c r="CD113" t="n">
        <v>0</v>
      </c>
      <c r="CE113" t="n">
        <v>0</v>
      </c>
      <c r="CF113" t="n">
        <v>0</v>
      </c>
      <c r="CG113" t="n">
        <v>0</v>
      </c>
      <c r="CH113" t="n">
        <v>0</v>
      </c>
      <c r="CI113" t="n">
        <v>1</v>
      </c>
      <c r="CJ113" t="n">
        <v>0</v>
      </c>
      <c r="CK113" t="n">
        <v/>
      </c>
      <c r="CL113" t="inlineStr">
        <is>
          <t>Ya</t>
        </is>
      </c>
      <c r="CM113" t="n">
        <v>2015</v>
      </c>
      <c r="CN113" t="inlineStr">
        <is>
          <t>Fixed-Dome (Kubah Tetap)</t>
        </is>
      </c>
      <c r="CO113" t="inlineStr">
        <is>
          <t>8 m³ (6-7 ekor sapi, ±6,5 jam memasak/hari, ±65 kg slurry/hari)</t>
        </is>
      </c>
      <c r="CP113" t="inlineStr">
        <is>
          <t>Anggota keluarga - laki-laki</t>
        </is>
      </c>
      <c r="CQ113" t="n">
        <v>0</v>
      </c>
      <c r="CR113" t="n">
        <v>0</v>
      </c>
      <c r="CS113" t="n">
        <v>0</v>
      </c>
      <c r="CT113" t="n">
        <v>0</v>
      </c>
      <c r="CU113" t="n">
        <v>1</v>
      </c>
      <c r="CV113" t="n">
        <v>0</v>
      </c>
      <c r="CW113" t="n">
        <v>0</v>
      </c>
      <c r="CX113" t="n">
        <v>0</v>
      </c>
      <c r="CY113" t="inlineStr">
        <is>
          <t>Anggota keluarga - laki-laki</t>
        </is>
      </c>
      <c r="CZ113" t="n">
        <v>1</v>
      </c>
      <c r="DA113" t="n">
        <v>0</v>
      </c>
      <c r="DB113" t="n">
        <v>0</v>
      </c>
      <c r="DC113" t="n">
        <v/>
      </c>
      <c r="DD113" t="inlineStr">
        <is>
          <t>Anggota keluarga - laki-laki Anggota keluarga - perempuan dewasa</t>
        </is>
      </c>
      <c r="DE113" t="n">
        <v>1</v>
      </c>
      <c r="DF113" t="n">
        <v>1</v>
      </c>
      <c r="DG113" t="n">
        <v>0</v>
      </c>
      <c r="DH113" t="n">
        <v>0</v>
      </c>
      <c r="DI113" t="n">
        <v/>
      </c>
      <c r="DJ113" t="inlineStr">
        <is>
          <t>CPO atau pendamping</t>
        </is>
      </c>
      <c r="DK113" t="n">
        <v>0</v>
      </c>
      <c r="DL113" t="n">
        <v>0</v>
      </c>
      <c r="DM113" t="n">
        <v>1</v>
      </c>
      <c r="DN113" t="n">
        <v>0</v>
      </c>
      <c r="DO113" t="n">
        <v/>
      </c>
      <c r="DP113" t="inlineStr">
        <is>
          <t>Ya</t>
        </is>
      </c>
      <c r="DQ113" t="n">
        <v/>
      </c>
      <c r="DR113" t="n">
        <v/>
      </c>
      <c r="DS113" t="n">
        <v/>
      </c>
      <c r="DT113" t="n">
        <v/>
      </c>
      <c r="DU113" t="n">
        <v/>
      </c>
      <c r="DV113" t="n">
        <v/>
      </c>
      <c r="DW113" t="n">
        <v/>
      </c>
      <c r="DX113" t="n">
        <v/>
      </c>
      <c r="DY113" t="n">
        <v/>
      </c>
      <c r="DZ113" t="n">
        <v/>
      </c>
      <c r="EA113" t="n">
        <v/>
      </c>
      <c r="EB113" t="n">
        <v/>
      </c>
      <c r="EC113" t="n">
        <v/>
      </c>
      <c r="ED113" t="n">
        <v/>
      </c>
      <c r="EE113" t="n">
        <v/>
      </c>
      <c r="EF113" t="n">
        <v/>
      </c>
      <c r="EG113" t="n">
        <v/>
      </c>
      <c r="EH113" t="n">
        <v/>
      </c>
      <c r="EI113" t="inlineStr">
        <is>
          <t>Tidak ada masalah</t>
        </is>
      </c>
      <c r="EJ113" t="n">
        <v>0</v>
      </c>
      <c r="EK113" t="n">
        <v>0</v>
      </c>
      <c r="EL113" t="n">
        <v>0</v>
      </c>
      <c r="EM113" t="n">
        <v>1</v>
      </c>
      <c r="EN113" t="n">
        <v>0</v>
      </c>
      <c r="EO113" t="n">
        <v/>
      </c>
      <c r="EP113" t="inlineStr">
        <is>
          <t>Ya, sangat jelas dan mudah diikuti</t>
        </is>
      </c>
      <c r="EQ113" t="inlineStr">
        <is>
          <t>Pelatihan</t>
        </is>
      </c>
      <c r="ER113" t="inlineStr">
        <is>
          <t>CPO atau pendamping</t>
        </is>
      </c>
      <c r="ES113" t="n">
        <v>1</v>
      </c>
      <c r="ET113" t="n">
        <v>0</v>
      </c>
      <c r="EU113" t="n">
        <v>0</v>
      </c>
      <c r="EV113" t="n">
        <v>0</v>
      </c>
      <c r="EW113" t="n">
        <v/>
      </c>
      <c r="EX113" t="inlineStr">
        <is>
          <t>Anggota keluarga - Laki-laki</t>
        </is>
      </c>
      <c r="EY113" t="n">
        <v>1</v>
      </c>
      <c r="EZ113" t="n">
        <v>0</v>
      </c>
      <c r="FA113" t="n">
        <v>0</v>
      </c>
      <c r="FB113" t="n">
        <v/>
      </c>
      <c r="FC113" t="inlineStr">
        <is>
          <t>Setiap minggu</t>
        </is>
      </c>
      <c r="FD113" t="n">
        <v/>
      </c>
      <c r="FE113" t="inlineStr">
        <is>
          <t>Mengetahui</t>
        </is>
      </c>
      <c r="FF113" t="inlineStr">
        <is>
          <t>Sering (setiap minggu)</t>
        </is>
      </c>
      <c r="FG113" t="inlineStr">
        <is>
          <t>Mengetahui</t>
        </is>
      </c>
      <c r="FH113" t="inlineStr">
        <is>
          <t>Sering (setiap minggu)</t>
        </is>
      </c>
      <c r="FI113" t="inlineStr">
        <is>
          <t>Mengetahui</t>
        </is>
      </c>
      <c r="FJ113" t="inlineStr">
        <is>
          <t>Sering (setiap minggu)</t>
        </is>
      </c>
      <c r="FK113" t="inlineStr">
        <is>
          <t>Mengetahui</t>
        </is>
      </c>
      <c r="FL113" t="inlineStr">
        <is>
          <t>Sering (setiap minggu)</t>
        </is>
      </c>
      <c r="FM113" t="inlineStr">
        <is>
          <t>Mengetahui</t>
        </is>
      </c>
      <c r="FN113" t="inlineStr">
        <is>
          <t>Selalu (setiap hari)</t>
        </is>
      </c>
      <c r="FO113" t="inlineStr">
        <is>
          <t>Mengetahui</t>
        </is>
      </c>
      <c r="FP113" t="inlineStr">
        <is>
          <t>Sering (setiap minggu)</t>
        </is>
      </c>
      <c r="FQ113" t="inlineStr">
        <is>
          <t>Mengetahui</t>
        </is>
      </c>
      <c r="FR113" t="inlineStr">
        <is>
          <t>Ya</t>
        </is>
      </c>
      <c r="FS113" t="inlineStr">
        <is>
          <t>Mengetahui</t>
        </is>
      </c>
      <c r="FT113" t="inlineStr">
        <is>
          <t>Ya, selalu</t>
        </is>
      </c>
      <c r="FU113" t="inlineStr">
        <is>
          <t>Laki-laki dewasa</t>
        </is>
      </c>
      <c r="FV113" t="n">
        <v>1</v>
      </c>
      <c r="FW113" t="n">
        <v>0</v>
      </c>
      <c r="FX113" t="n">
        <v>0</v>
      </c>
      <c r="FY113" t="n">
        <v>0</v>
      </c>
      <c r="FZ113" t="inlineStr">
        <is>
          <t>Memahami</t>
        </is>
      </c>
      <c r="GA113" t="inlineStr">
        <is>
          <t>CPO</t>
        </is>
      </c>
      <c r="GB113" t="n">
        <v>1</v>
      </c>
      <c r="GC113" t="n">
        <v>0</v>
      </c>
      <c r="GD113" t="n">
        <v>0</v>
      </c>
      <c r="GE113" t="n">
        <v>0</v>
      </c>
      <c r="GF113" t="n">
        <v/>
      </c>
      <c r="GG113" t="inlineStr">
        <is>
          <t>Sering</t>
        </is>
      </c>
      <c r="GH113" t="inlineStr">
        <is>
          <t>Ya</t>
        </is>
      </c>
      <c r="GI113" t="inlineStr">
        <is>
          <t>Tetangga</t>
        </is>
      </c>
      <c r="GJ113" t="n">
        <v>1</v>
      </c>
      <c r="GK113" t="n">
        <v>0</v>
      </c>
      <c r="GL113" t="n">
        <v>0</v>
      </c>
      <c r="GM113" t="n">
        <v>0</v>
      </c>
      <c r="GN113" t="n">
        <v/>
      </c>
      <c r="GO113" t="n">
        <v>9</v>
      </c>
      <c r="GP113" t="inlineStr">
        <is>
          <t>Sebagian</t>
        </is>
      </c>
      <c r="GQ113" t="inlineStr">
        <is>
          <t>LPG</t>
        </is>
      </c>
      <c r="GR113" t="n">
        <v>1</v>
      </c>
      <c r="GS113" t="n">
        <v>0</v>
      </c>
      <c r="GT113" t="n">
        <v>0</v>
      </c>
      <c r="GU113" t="n">
        <v>0</v>
      </c>
      <c r="GV113" t="n">
        <v>0</v>
      </c>
      <c r="GW113" t="n">
        <v>0</v>
      </c>
      <c r="GX113" t="n">
        <v>0</v>
      </c>
      <c r="GY113" t="n">
        <v/>
      </c>
      <c r="GZ113" t="inlineStr">
        <is>
          <t>Ya</t>
        </is>
      </c>
      <c r="HA113" t="n">
        <v/>
      </c>
      <c r="HB113" t="n">
        <v/>
      </c>
      <c r="HC113" t="n">
        <v/>
      </c>
      <c r="HD113" t="n">
        <v/>
      </c>
      <c r="HE113" t="n">
        <v/>
      </c>
      <c r="HF113" t="n">
        <v/>
      </c>
      <c r="HG113" t="n">
        <v/>
      </c>
      <c r="HH113" t="n">
        <v/>
      </c>
      <c r="HI113" t="n">
        <v/>
      </c>
      <c r="HJ113" t="n">
        <v/>
      </c>
      <c r="HK113" t="n">
        <v/>
      </c>
      <c r="HL113" t="n">
        <v/>
      </c>
      <c r="HM113" t="n">
        <v/>
      </c>
      <c r="HN113" t="n">
        <v/>
      </c>
      <c r="HO113" t="n">
        <v/>
      </c>
      <c r="HP113" t="n">
        <v/>
      </c>
      <c r="HQ113" t="n">
        <v/>
      </c>
      <c r="HR113" t="n">
        <v/>
      </c>
      <c r="HS113" t="n">
        <v/>
      </c>
      <c r="HT113" t="n">
        <v/>
      </c>
      <c r="HU113" t="n">
        <v/>
      </c>
      <c r="HV113" t="n">
        <v/>
      </c>
      <c r="HW113" t="n">
        <v/>
      </c>
      <c r="HX113" t="n">
        <v/>
      </c>
      <c r="HY113" t="n">
        <v/>
      </c>
      <c r="HZ113" t="n">
        <v/>
      </c>
      <c r="IA113" t="n">
        <v>6</v>
      </c>
      <c r="IB113" t="n">
        <v>42000</v>
      </c>
      <c r="IC113" t="n">
        <v/>
      </c>
      <c r="ID113" t="n">
        <v/>
      </c>
      <c r="IE113" t="n">
        <v/>
      </c>
      <c r="IF113" t="n">
        <v/>
      </c>
      <c r="IG113" t="n">
        <v/>
      </c>
      <c r="IH113" t="n">
        <v/>
      </c>
      <c r="II113" t="n">
        <v/>
      </c>
      <c r="IJ113" t="n">
        <v/>
      </c>
      <c r="IK113" t="inlineStr">
        <is>
          <t>50-65 kg</t>
        </is>
      </c>
      <c r="IL113" t="inlineStr">
        <is>
          <t>1-3 jam</t>
        </is>
      </c>
      <c r="IM113" t="inlineStr">
        <is>
          <t>Ya</t>
        </is>
      </c>
      <c r="IN113" t="inlineStr">
        <is>
          <t>Ya</t>
        </is>
      </c>
      <c r="IO113" t="inlineStr">
        <is>
          <t>Jauh lebih bersih</t>
        </is>
      </c>
      <c r="IP113" t="n">
        <v/>
      </c>
      <c r="IQ113" t="inlineStr">
        <is>
          <t>Tidak pernah</t>
        </is>
      </c>
      <c r="IR113" t="n">
        <v/>
      </c>
      <c r="IS113" t="n">
        <v/>
      </c>
      <c r="IT113" t="n">
        <v/>
      </c>
      <c r="IU113" t="n">
        <v/>
      </c>
      <c r="IV113" t="n">
        <v/>
      </c>
      <c r="IW113" t="n">
        <v/>
      </c>
      <c r="IX113" t="n">
        <v/>
      </c>
      <c r="IY113" t="n">
        <v/>
      </c>
      <c r="IZ113" t="inlineStr">
        <is>
          <t>Tidak pernah</t>
        </is>
      </c>
      <c r="JA113" t="n">
        <v/>
      </c>
      <c r="JB113" t="n">
        <v/>
      </c>
      <c r="JC113" t="n">
        <v/>
      </c>
      <c r="JD113" t="n">
        <v/>
      </c>
      <c r="JE113" t="n">
        <v/>
      </c>
      <c r="JF113" t="n">
        <v/>
      </c>
      <c r="JG113" t="n">
        <v/>
      </c>
      <c r="JH113" t="n">
        <v/>
      </c>
      <c r="JI113" t="inlineStr">
        <is>
          <t>Tidak pernah</t>
        </is>
      </c>
      <c r="JJ113" t="n">
        <v/>
      </c>
      <c r="JK113" t="n">
        <v/>
      </c>
      <c r="JL113" t="n">
        <v/>
      </c>
      <c r="JM113" t="n">
        <v/>
      </c>
      <c r="JN113" t="n">
        <v/>
      </c>
      <c r="JO113" t="n">
        <v/>
      </c>
      <c r="JP113" t="n">
        <v/>
      </c>
      <c r="JQ113" t="n">
        <v/>
      </c>
      <c r="JR113" t="inlineStr">
        <is>
          <t>Tidak pernah</t>
        </is>
      </c>
      <c r="JS113" t="n">
        <v/>
      </c>
      <c r="JT113" t="n">
        <v/>
      </c>
      <c r="JU113" t="n">
        <v/>
      </c>
      <c r="JV113" t="n">
        <v/>
      </c>
      <c r="JW113" t="n">
        <v/>
      </c>
      <c r="JX113" t="n">
        <v/>
      </c>
      <c r="JY113" t="n">
        <v/>
      </c>
      <c r="JZ113" t="n">
        <v/>
      </c>
      <c r="KA113" t="inlineStr">
        <is>
          <t>Tidak pernah</t>
        </is>
      </c>
      <c r="KB113" t="n">
        <v/>
      </c>
      <c r="KC113" t="n">
        <v/>
      </c>
      <c r="KD113" t="n">
        <v/>
      </c>
      <c r="KE113" t="n">
        <v/>
      </c>
      <c r="KF113" t="n">
        <v/>
      </c>
      <c r="KG113" t="n">
        <v/>
      </c>
      <c r="KH113" t="n">
        <v/>
      </c>
      <c r="KI113" t="n">
        <v/>
      </c>
      <c r="KJ113" t="inlineStr">
        <is>
          <t>Tidak pernah</t>
        </is>
      </c>
      <c r="KK113" t="n">
        <v/>
      </c>
      <c r="KL113" t="n">
        <v/>
      </c>
      <c r="KM113" t="n">
        <v/>
      </c>
      <c r="KN113" t="n">
        <v/>
      </c>
      <c r="KO113" t="n">
        <v/>
      </c>
      <c r="KP113" t="n">
        <v/>
      </c>
      <c r="KQ113" t="n">
        <v/>
      </c>
      <c r="KR113" t="n">
        <v/>
      </c>
      <c r="KS113" t="inlineStr">
        <is>
          <t>Jauh lebih baik</t>
        </is>
      </c>
      <c r="KT113" t="inlineStr">
        <is>
          <t>2-4 kali</t>
        </is>
      </c>
      <c r="KU113" t="inlineStr">
        <is>
          <t>0-1 kali</t>
        </is>
      </c>
      <c r="KV113" t="inlineStr">
        <is>
          <t>Laki-laki dewasa</t>
        </is>
      </c>
      <c r="KW113" t="n">
        <v>1</v>
      </c>
      <c r="KX113" t="n">
        <v>0</v>
      </c>
      <c r="KY113" t="n">
        <v>0</v>
      </c>
      <c r="KZ113" t="n">
        <v>0</v>
      </c>
      <c r="LA113" t="inlineStr">
        <is>
          <t>Cukup membaik</t>
        </is>
      </c>
      <c r="LB113" t="inlineStr">
        <is>
          <t>Cukup membaik</t>
        </is>
      </c>
      <c r="LC113" t="n">
        <v>6</v>
      </c>
      <c r="LD113" t="n">
        <v>4</v>
      </c>
      <c r="LE113" t="n">
        <v>0</v>
      </c>
      <c r="LF113" t="n">
        <v>0</v>
      </c>
      <c r="LG113" t="inlineStr">
        <is>
          <t>Ya</t>
        </is>
      </c>
      <c r="LH113" t="n">
        <v>42000</v>
      </c>
      <c r="LI113" t="n">
        <v/>
      </c>
      <c r="LJ113" t="inlineStr">
        <is>
          <t>Kebutuhan rumah tangga</t>
        </is>
      </c>
      <c r="LK113" t="n">
        <v>0</v>
      </c>
      <c r="LL113" t="n">
        <v>0</v>
      </c>
      <c r="LM113" t="n">
        <v>0</v>
      </c>
      <c r="LN113" t="n">
        <v>0</v>
      </c>
      <c r="LO113" t="n">
        <v>1</v>
      </c>
      <c r="LP113" t="n">
        <v>0</v>
      </c>
      <c r="LQ113" t="n">
        <v>0</v>
      </c>
      <c r="LR113" t="n">
        <v/>
      </c>
      <c r="LS113" t="n">
        <v>20</v>
      </c>
      <c r="LT113" t="n">
        <v>0</v>
      </c>
      <c r="LU113" t="n">
        <v>0</v>
      </c>
      <c r="LV113" t="n">
        <v>10</v>
      </c>
      <c r="LW113" t="n">
        <v>0</v>
      </c>
      <c r="LX113" t="n">
        <v>0</v>
      </c>
      <c r="LY113" t="n">
        <v>10</v>
      </c>
      <c r="LZ113" t="n">
        <v>0</v>
      </c>
      <c r="MA113" t="n">
        <v>0</v>
      </c>
      <c r="MB113" t="inlineStr">
        <is>
          <t>Ya</t>
        </is>
      </c>
      <c r="MC113" t="n">
        <v>0</v>
      </c>
      <c r="MD113" t="n">
        <v>0</v>
      </c>
      <c r="ME113" t="n">
        <v>0</v>
      </c>
      <c r="MF113" t="n">
        <v>0</v>
      </c>
      <c r="MG113" t="n">
        <v>0</v>
      </c>
      <c r="MH113" t="n">
        <v>0</v>
      </c>
      <c r="MI113" t="inlineStr">
        <is>
          <t>Istirahat</t>
        </is>
      </c>
      <c r="MJ113" t="n">
        <v>0</v>
      </c>
      <c r="MK113" t="n">
        <v>0</v>
      </c>
      <c r="ML113" t="n">
        <v>1</v>
      </c>
      <c r="MM113" t="n">
        <v>0</v>
      </c>
      <c r="MN113" t="n">
        <v>0</v>
      </c>
      <c r="MO113" t="n">
        <v>0</v>
      </c>
      <c r="MP113" t="n">
        <v/>
      </c>
      <c r="MQ113" t="n">
        <v/>
      </c>
      <c r="MR113" t="inlineStr">
        <is>
          <t>Istirahat</t>
        </is>
      </c>
      <c r="MS113" t="n">
        <v/>
      </c>
      <c r="MT113" t="inlineStr">
        <is>
          <t>Istirahat</t>
        </is>
      </c>
      <c r="MU113" t="inlineStr">
        <is>
          <t>Tidak</t>
        </is>
      </c>
      <c r="MV113" t="n">
        <v/>
      </c>
      <c r="MW113" t="n">
        <v/>
      </c>
      <c r="MX113" t="n">
        <v/>
      </c>
      <c r="MY113" t="n">
        <v/>
      </c>
      <c r="MZ113" t="n">
        <v/>
      </c>
      <c r="NA113" t="n">
        <v/>
      </c>
      <c r="NB113" t="n">
        <v/>
      </c>
      <c r="NC113" t="n">
        <v/>
      </c>
      <c r="ND113" t="n">
        <v/>
      </c>
      <c r="NE113" t="n">
        <v/>
      </c>
      <c r="NF113" t="n">
        <v/>
      </c>
      <c r="NG113" t="n">
        <v/>
      </c>
      <c r="NH113" t="n">
        <v/>
      </c>
      <c r="NI113" t="n">
        <v/>
      </c>
      <c r="NJ113" t="n">
        <v/>
      </c>
      <c r="NK113" t="n">
        <v/>
      </c>
      <c r="NL113" t="inlineStr">
        <is>
          <t>Ya</t>
        </is>
      </c>
      <c r="NM113" t="inlineStr">
        <is>
          <t>Kombinasi dana mandiri dan dana hibah</t>
        </is>
      </c>
      <c r="NN113" t="inlineStr">
        <is>
          <t>7.000.001-9.000.000</t>
        </is>
      </c>
      <c r="NO113" t="inlineStr">
        <is>
          <t>Yayasan Rumah Energi atau BIRU</t>
        </is>
      </c>
      <c r="NP113" t="n">
        <v/>
      </c>
      <c r="NQ113" t="n">
        <v/>
      </c>
      <c r="NR113" t="n">
        <v/>
      </c>
      <c r="NS113" t="n">
        <v/>
      </c>
      <c r="NT113" t="n">
        <v/>
      </c>
      <c r="NU113" t="n">
        <v/>
      </c>
      <c r="NV113" t="inlineStr">
        <is>
          <t>Anggota keluarga - Laki-laki dewasa</t>
        </is>
      </c>
      <c r="NW113" t="n">
        <v/>
      </c>
      <c r="NX113" t="inlineStr">
        <is>
          <t>Sedikit meningkat</t>
        </is>
      </c>
      <c r="NY113" t="n">
        <v>60</v>
      </c>
      <c r="NZ113" t="n">
        <v>0</v>
      </c>
      <c r="OA113" t="n">
        <v>0</v>
      </c>
      <c r="OB113" t="n">
        <v>0</v>
      </c>
      <c r="OC113" t="n">
        <v>30</v>
      </c>
      <c r="OD113" t="n">
        <v>0</v>
      </c>
      <c r="OE113" t="inlineStr">
        <is>
          <t>Lebih baik</t>
        </is>
      </c>
      <c r="OF113" t="inlineStr">
        <is>
          <t>Lebih baik (beda waktu memasak 5-30 menit, ATAU tidak lagi ada rasa/bau makanan yang berubah, ATAU alasan lainnya)</t>
        </is>
      </c>
      <c r="OG113" t="inlineStr">
        <is>
          <t>Ya</t>
        </is>
      </c>
      <c r="OH113" t="n">
        <v>4</v>
      </c>
      <c r="OI113" t="n">
        <v>0</v>
      </c>
      <c r="OJ113" t="n">
        <v>0</v>
      </c>
      <c r="OK113" t="n">
        <v>0</v>
      </c>
      <c r="OL113" t="n">
        <v>0</v>
      </c>
      <c r="OM113" t="n">
        <v>0</v>
      </c>
      <c r="ON113" t="n">
        <v>0</v>
      </c>
      <c r="OO113" t="n">
        <v>0</v>
      </c>
      <c r="OP113" t="inlineStr">
        <is>
          <t>Sapi pedaging Sapi perah</t>
        </is>
      </c>
      <c r="OQ113" t="n">
        <v>1</v>
      </c>
      <c r="OR113" t="n">
        <v>1</v>
      </c>
      <c r="OS113" t="n">
        <v>0</v>
      </c>
      <c r="OT113" t="n">
        <v>0</v>
      </c>
      <c r="OU113" t="n">
        <v>0</v>
      </c>
      <c r="OV113" t="n">
        <v>0</v>
      </c>
      <c r="OW113" t="n">
        <v>0</v>
      </c>
      <c r="OX113" t="n">
        <v>0</v>
      </c>
      <c r="OY113" t="n">
        <v>0</v>
      </c>
      <c r="OZ113" t="inlineStr">
        <is>
          <t>Sapi perah</t>
        </is>
      </c>
      <c r="PA113" t="n">
        <v>0</v>
      </c>
      <c r="PB113" t="n">
        <v>1</v>
      </c>
      <c r="PC113" t="n">
        <v>0</v>
      </c>
      <c r="PD113" t="n">
        <v>0</v>
      </c>
      <c r="PE113" t="n">
        <v>0</v>
      </c>
      <c r="PF113" t="n">
        <v>0</v>
      </c>
      <c r="PG113" t="n">
        <v>0</v>
      </c>
      <c r="PH113" t="n">
        <v>0</v>
      </c>
      <c r="PI113" t="n">
        <v>0</v>
      </c>
      <c r="PJ113" t="inlineStr">
        <is>
          <t>Sapi perah</t>
        </is>
      </c>
      <c r="PK113" t="n">
        <v>0</v>
      </c>
      <c r="PL113" t="n">
        <v>1</v>
      </c>
      <c r="PM113" t="n">
        <v>0</v>
      </c>
      <c r="PN113" t="n">
        <v>0</v>
      </c>
      <c r="PO113" t="n">
        <v>0</v>
      </c>
      <c r="PP113" t="n">
        <v>0</v>
      </c>
      <c r="PQ113" t="n">
        <v>0</v>
      </c>
      <c r="PR113" t="n">
        <v>0</v>
      </c>
      <c r="PS113" t="n">
        <v>0</v>
      </c>
      <c r="PT113" t="inlineStr">
        <is>
          <t>1-Disebarkan ke lahan terbuka</t>
        </is>
      </c>
      <c r="PU113" t="n">
        <v>0</v>
      </c>
      <c r="PV113" t="n">
        <v>0</v>
      </c>
      <c r="PW113" t="n">
        <v>0</v>
      </c>
      <c r="PX113" t="n">
        <v>0</v>
      </c>
      <c r="PY113" t="n">
        <v>0</v>
      </c>
      <c r="PZ113" t="n">
        <v>1</v>
      </c>
      <c r="QA113" t="n">
        <v>0</v>
      </c>
      <c r="QB113" t="n">
        <v>0</v>
      </c>
      <c r="QC113" t="n">
        <v>0</v>
      </c>
      <c r="QD113" t="n">
        <v/>
      </c>
      <c r="QE113" t="inlineStr">
        <is>
          <t>1-Disebarkan ke lahan terbuka</t>
        </is>
      </c>
      <c r="QF113" t="n">
        <v>0</v>
      </c>
      <c r="QG113" t="n">
        <v>0</v>
      </c>
      <c r="QH113" t="n">
        <v>0</v>
      </c>
      <c r="QI113" t="n">
        <v>0</v>
      </c>
      <c r="QJ113" t="n">
        <v>0</v>
      </c>
      <c r="QK113" t="n">
        <v>1</v>
      </c>
      <c r="QL113" t="n">
        <v>0</v>
      </c>
      <c r="QM113" t="n">
        <v>0</v>
      </c>
      <c r="QN113" t="n">
        <v>0</v>
      </c>
      <c r="QO113" t="n">
        <v/>
      </c>
      <c r="QP113" t="n">
        <v/>
      </c>
      <c r="QQ113" t="n">
        <v/>
      </c>
      <c r="QR113" t="n">
        <v/>
      </c>
      <c r="QS113" t="n">
        <v/>
      </c>
      <c r="QT113" t="n">
        <v/>
      </c>
      <c r="QU113" t="n">
        <v/>
      </c>
      <c r="QV113" t="n">
        <v/>
      </c>
      <c r="QW113" t="n">
        <v/>
      </c>
      <c r="QX113" t="n">
        <v/>
      </c>
      <c r="QY113" t="n">
        <v/>
      </c>
      <c r="QZ113" t="n">
        <v/>
      </c>
      <c r="RA113" t="n">
        <v/>
      </c>
      <c r="RB113" t="n">
        <v/>
      </c>
      <c r="RC113" t="n">
        <v/>
      </c>
      <c r="RD113" t="n">
        <v/>
      </c>
      <c r="RE113" t="n">
        <v/>
      </c>
      <c r="RF113" t="n">
        <v/>
      </c>
      <c r="RG113" t="n">
        <v/>
      </c>
      <c r="RH113" t="n">
        <v/>
      </c>
      <c r="RI113" t="n">
        <v/>
      </c>
      <c r="RJ113" t="n">
        <v/>
      </c>
      <c r="RK113" t="n">
        <v/>
      </c>
      <c r="RL113" t="n">
        <v/>
      </c>
      <c r="RM113" t="n">
        <v/>
      </c>
      <c r="RN113" t="n">
        <v/>
      </c>
      <c r="RO113" t="n">
        <v/>
      </c>
      <c r="RP113" t="n">
        <v/>
      </c>
      <c r="RQ113" t="n">
        <v/>
      </c>
      <c r="RR113" t="n">
        <v/>
      </c>
      <c r="RS113" t="n">
        <v/>
      </c>
      <c r="RT113" t="n">
        <v/>
      </c>
      <c r="RU113" t="n">
        <v/>
      </c>
      <c r="RV113" t="n">
        <v/>
      </c>
      <c r="RW113" t="n">
        <v/>
      </c>
      <c r="RX113" t="n">
        <v/>
      </c>
      <c r="RY113" t="n">
        <v/>
      </c>
      <c r="RZ113" t="n">
        <v/>
      </c>
      <c r="SA113" t="n">
        <v/>
      </c>
      <c r="SB113" t="n">
        <v/>
      </c>
      <c r="SC113" t="n">
        <v/>
      </c>
      <c r="SD113" t="n">
        <v/>
      </c>
      <c r="SE113" t="n">
        <v/>
      </c>
      <c r="SF113" t="n">
        <v/>
      </c>
      <c r="SG113" t="n">
        <v/>
      </c>
      <c r="SH113" t="n">
        <v/>
      </c>
      <c r="SI113" t="n">
        <v/>
      </c>
      <c r="SJ113" t="n">
        <v/>
      </c>
      <c r="SK113" t="n">
        <v/>
      </c>
      <c r="SL113" t="n">
        <v/>
      </c>
      <c r="SM113" t="n">
        <v/>
      </c>
      <c r="SN113" t="n">
        <v/>
      </c>
      <c r="SO113" t="n">
        <v/>
      </c>
      <c r="SP113" t="n">
        <v/>
      </c>
      <c r="SQ113" t="n">
        <v/>
      </c>
      <c r="SR113" t="n">
        <v/>
      </c>
      <c r="SS113" t="n">
        <v/>
      </c>
      <c r="ST113" t="n">
        <v/>
      </c>
      <c r="SU113" t="n">
        <v/>
      </c>
      <c r="SV113" t="n">
        <v/>
      </c>
      <c r="SW113" t="n">
        <v/>
      </c>
      <c r="SX113" t="n">
        <v/>
      </c>
      <c r="SY113" t="n">
        <v>1</v>
      </c>
      <c r="SZ113" t="n">
        <v>6</v>
      </c>
      <c r="TA113" t="n">
        <v/>
      </c>
      <c r="TB113" t="n">
        <v/>
      </c>
      <c r="TC113" t="n">
        <v/>
      </c>
      <c r="TD113" t="n">
        <v/>
      </c>
      <c r="TE113" t="n">
        <v/>
      </c>
      <c r="TF113" t="n">
        <v/>
      </c>
      <c r="TG113" t="n">
        <v>4</v>
      </c>
      <c r="TH113" t="n">
        <v>0</v>
      </c>
      <c r="TI113" t="n">
        <v>0</v>
      </c>
      <c r="TJ113" t="n">
        <v>0</v>
      </c>
      <c r="TK113" t="n">
        <v>0</v>
      </c>
      <c r="TL113" t="n">
        <v>0</v>
      </c>
      <c r="TM113" t="n">
        <v>0</v>
      </c>
      <c r="TN113" t="n">
        <v>0</v>
      </c>
      <c r="TO113" t="n">
        <v>0</v>
      </c>
      <c r="TP113" t="n">
        <v>0</v>
      </c>
      <c r="TQ113" t="n">
        <v>0</v>
      </c>
      <c r="TR113" t="n">
        <v>0</v>
      </c>
      <c r="TS113" t="n">
        <v>0</v>
      </c>
      <c r="TT113" t="n">
        <v>0</v>
      </c>
      <c r="TU113" t="n">
        <v>0</v>
      </c>
      <c r="TV113" t="n">
        <v>0</v>
      </c>
      <c r="TW113" t="n">
        <v/>
      </c>
      <c r="TX113" t="n">
        <v/>
      </c>
      <c r="TY113" t="n">
        <v/>
      </c>
      <c r="TZ113" t="n">
        <v/>
      </c>
      <c r="UA113" t="n">
        <v/>
      </c>
      <c r="UB113" t="n">
        <v/>
      </c>
      <c r="UC113" t="n">
        <v/>
      </c>
      <c r="UD113" t="n">
        <v/>
      </c>
      <c r="UE113" t="n">
        <v/>
      </c>
      <c r="UF113" t="n">
        <v/>
      </c>
      <c r="UG113" t="n">
        <v/>
      </c>
      <c r="UH113" t="n">
        <v/>
      </c>
      <c r="UI113" t="n">
        <v/>
      </c>
      <c r="UJ113" t="n">
        <v/>
      </c>
      <c r="UK113" t="n">
        <v/>
      </c>
      <c r="UL113" t="n">
        <v/>
      </c>
      <c r="UM113" t="n">
        <v/>
      </c>
      <c r="UN113" t="n">
        <v/>
      </c>
      <c r="UO113" t="n">
        <v/>
      </c>
      <c r="UP113" t="n">
        <v/>
      </c>
      <c r="UQ113" t="n">
        <v/>
      </c>
      <c r="UR113" t="n">
        <v/>
      </c>
      <c r="US113" t="n">
        <v/>
      </c>
      <c r="UT113" t="n">
        <v/>
      </c>
      <c r="UU113" t="inlineStr">
        <is>
          <t>Pemberian pakan di kandang</t>
        </is>
      </c>
      <c r="UV113" t="n">
        <v/>
      </c>
      <c r="UW113" t="n">
        <v/>
      </c>
      <c r="UX113" t="n">
        <v/>
      </c>
      <c r="UY113" t="n">
        <v/>
      </c>
      <c r="UZ113" t="n">
        <v/>
      </c>
      <c r="VA113" t="n">
        <v/>
      </c>
      <c r="VB113" t="n">
        <v/>
      </c>
      <c r="VC113" t="inlineStr">
        <is>
          <t>Cukup teratur (setiap minggu)</t>
        </is>
      </c>
      <c r="VD113" t="n">
        <v/>
      </c>
      <c r="VE113" t="n">
        <v/>
      </c>
      <c r="VF113" t="n">
        <v/>
      </c>
      <c r="VG113" t="n">
        <v/>
      </c>
      <c r="VH113" t="n">
        <v/>
      </c>
      <c r="VI113" t="n">
        <v/>
      </c>
      <c r="VJ113" t="n">
        <v/>
      </c>
      <c r="VK113" t="inlineStr">
        <is>
          <t>Sangat sering (&gt;1 kali sehari)</t>
        </is>
      </c>
      <c r="VL113" t="n">
        <v/>
      </c>
      <c r="VM113" t="n">
        <v/>
      </c>
      <c r="VN113" t="n">
        <v/>
      </c>
      <c r="VO113" t="n">
        <v/>
      </c>
      <c r="VP113" t="n">
        <v/>
      </c>
      <c r="VQ113" t="n">
        <v/>
      </c>
      <c r="VR113" t="n">
        <v/>
      </c>
      <c r="VS113" t="inlineStr">
        <is>
          <t>6-Digester biogas</t>
        </is>
      </c>
      <c r="VT113" t="n">
        <v>0</v>
      </c>
      <c r="VU113" t="n">
        <v>0</v>
      </c>
      <c r="VV113" t="n">
        <v>0</v>
      </c>
      <c r="VW113" t="n">
        <v>0</v>
      </c>
      <c r="VX113" t="n">
        <v>0</v>
      </c>
      <c r="VY113" t="n">
        <v>0</v>
      </c>
      <c r="VZ113" t="n">
        <v>0</v>
      </c>
      <c r="WA113" t="n">
        <v>0</v>
      </c>
      <c r="WB113" t="n">
        <v>0</v>
      </c>
      <c r="WC113" t="n">
        <v>1</v>
      </c>
      <c r="WD113" t="n">
        <v>0</v>
      </c>
      <c r="WE113" t="n">
        <v>0</v>
      </c>
      <c r="WF113" t="n">
        <v/>
      </c>
      <c r="WG113" t="n">
        <v/>
      </c>
      <c r="WH113" t="n">
        <v/>
      </c>
      <c r="WI113" t="n">
        <v/>
      </c>
      <c r="WJ113" t="n">
        <v/>
      </c>
      <c r="WK113" t="n">
        <v/>
      </c>
      <c r="WL113" t="n">
        <v/>
      </c>
      <c r="WM113" t="n">
        <v/>
      </c>
      <c r="WN113" t="n">
        <v/>
      </c>
      <c r="WO113" t="n">
        <v/>
      </c>
      <c r="WP113" t="n">
        <v/>
      </c>
      <c r="WQ113" t="n">
        <v/>
      </c>
      <c r="WR113" t="n">
        <v/>
      </c>
      <c r="WS113" t="n">
        <v/>
      </c>
      <c r="WT113" t="n">
        <v/>
      </c>
      <c r="WU113" t="n">
        <v/>
      </c>
      <c r="WV113" t="n">
        <v/>
      </c>
      <c r="WW113" t="n">
        <v/>
      </c>
      <c r="WX113" t="n">
        <v/>
      </c>
      <c r="WY113" t="n">
        <v/>
      </c>
      <c r="WZ113" t="n">
        <v/>
      </c>
      <c r="XA113" t="n">
        <v/>
      </c>
      <c r="XB113" t="n">
        <v/>
      </c>
      <c r="XC113" t="n">
        <v/>
      </c>
      <c r="XD113" t="n">
        <v/>
      </c>
      <c r="XE113" t="n">
        <v/>
      </c>
      <c r="XF113" t="n">
        <v/>
      </c>
      <c r="XG113" t="n">
        <v/>
      </c>
      <c r="XH113" t="n">
        <v/>
      </c>
      <c r="XI113" t="n">
        <v/>
      </c>
      <c r="XJ113" t="n">
        <v/>
      </c>
      <c r="XK113" t="n">
        <v/>
      </c>
      <c r="XL113" t="n">
        <v/>
      </c>
      <c r="XM113" t="n">
        <v/>
      </c>
      <c r="XN113" t="n">
        <v/>
      </c>
      <c r="XO113" t="n">
        <v/>
      </c>
      <c r="XP113" t="n">
        <v/>
      </c>
      <c r="XQ113" t="n">
        <v/>
      </c>
      <c r="XR113" t="n">
        <v/>
      </c>
      <c r="XS113" t="n">
        <v/>
      </c>
      <c r="XT113" t="n">
        <v/>
      </c>
      <c r="XU113" t="n">
        <v/>
      </c>
      <c r="XV113" t="n">
        <v/>
      </c>
      <c r="XW113" t="n">
        <v/>
      </c>
      <c r="XX113" t="n">
        <v/>
      </c>
      <c r="XY113" t="n">
        <v/>
      </c>
      <c r="XZ113" t="n">
        <v/>
      </c>
      <c r="YA113" t="n">
        <v/>
      </c>
      <c r="YB113" t="n">
        <v/>
      </c>
      <c r="YC113" t="n">
        <v/>
      </c>
      <c r="YD113" t="n">
        <v/>
      </c>
      <c r="YE113" t="n">
        <v/>
      </c>
      <c r="YF113" t="n">
        <v/>
      </c>
      <c r="YG113" t="n">
        <v/>
      </c>
      <c r="YH113" t="n">
        <v/>
      </c>
      <c r="YI113" t="n">
        <v/>
      </c>
      <c r="YJ113" t="n">
        <v/>
      </c>
      <c r="YK113" t="n">
        <v/>
      </c>
      <c r="YL113" t="n">
        <v/>
      </c>
      <c r="YM113" t="n">
        <v/>
      </c>
      <c r="YN113" t="n">
        <v/>
      </c>
      <c r="YO113" t="n">
        <v/>
      </c>
      <c r="YP113" t="n">
        <v/>
      </c>
      <c r="YQ113" t="n">
        <v/>
      </c>
      <c r="YR113" t="n">
        <v/>
      </c>
      <c r="YS113" t="n">
        <v/>
      </c>
      <c r="YT113" t="n">
        <v/>
      </c>
      <c r="YU113" t="n">
        <v/>
      </c>
      <c r="YV113" t="n">
        <v/>
      </c>
      <c r="YW113" t="n">
        <v/>
      </c>
      <c r="YX113" t="n">
        <v/>
      </c>
      <c r="YY113" t="n">
        <v/>
      </c>
      <c r="YZ113" t="n">
        <v/>
      </c>
      <c r="ZA113" t="n">
        <v/>
      </c>
      <c r="ZB113" t="n">
        <v/>
      </c>
      <c r="ZC113" t="n">
        <v/>
      </c>
      <c r="ZD113" t="n">
        <v/>
      </c>
      <c r="ZE113" t="n">
        <v/>
      </c>
      <c r="ZF113" t="n">
        <v/>
      </c>
      <c r="ZG113" t="n">
        <v/>
      </c>
      <c r="ZH113" t="n">
        <v/>
      </c>
      <c r="ZI113" t="n">
        <v/>
      </c>
      <c r="ZJ113" t="n">
        <v/>
      </c>
      <c r="ZK113" t="n">
        <v/>
      </c>
      <c r="ZL113" t="n">
        <v/>
      </c>
      <c r="ZM113" t="n">
        <v/>
      </c>
      <c r="ZN113" t="n">
        <v>100</v>
      </c>
      <c r="ZO113" t="n">
        <v/>
      </c>
      <c r="ZP113" t="n">
        <v/>
      </c>
      <c r="ZQ113" t="n">
        <v/>
      </c>
      <c r="ZR113" t="n">
        <v/>
      </c>
      <c r="ZS113" t="n">
        <v/>
      </c>
      <c r="ZT113" t="n">
        <v/>
      </c>
      <c r="ZU113" t="n">
        <v/>
      </c>
      <c r="ZV113" t="n">
        <v>3</v>
      </c>
      <c r="ZW113" t="n">
        <v/>
      </c>
      <c r="ZX113" t="n">
        <v/>
      </c>
      <c r="ZY113" t="n">
        <v/>
      </c>
      <c r="ZZ113" t="n">
        <v/>
      </c>
      <c r="AAA113" t="n">
        <v/>
      </c>
      <c r="AAB113" t="n">
        <v/>
      </c>
      <c r="AAC113" t="n">
        <v/>
      </c>
      <c r="AAD113" t="inlineStr">
        <is>
          <t>Pakan segar (misal: rumput)</t>
        </is>
      </c>
      <c r="AAE113" t="n">
        <v/>
      </c>
      <c r="AAF113" t="n">
        <v/>
      </c>
      <c r="AAG113" t="n">
        <v/>
      </c>
      <c r="AAH113" t="n">
        <v/>
      </c>
      <c r="AAI113" t="n">
        <v/>
      </c>
      <c r="AAJ113" t="n">
        <v/>
      </c>
      <c r="AAK113" t="n">
        <v/>
      </c>
      <c r="AAL113" t="inlineStr">
        <is>
          <t>Tidak</t>
        </is>
      </c>
      <c r="AAM113" t="n">
        <v/>
      </c>
      <c r="AAN113" t="n">
        <v/>
      </c>
      <c r="AAO113" t="n">
        <v/>
      </c>
      <c r="AAP113" t="n">
        <v/>
      </c>
      <c r="AAQ113" t="n">
        <v/>
      </c>
      <c r="AAR113" t="inlineStr">
        <is>
          <t>Ya</t>
        </is>
      </c>
      <c r="AAS113" t="inlineStr">
        <is>
          <t>Mengetahui</t>
        </is>
      </c>
      <c r="AAT113" t="inlineStr">
        <is>
          <t>Diberikan gratis ke orang lain</t>
        </is>
      </c>
      <c r="AAU113" t="n">
        <v>0</v>
      </c>
      <c r="AAV113" t="n">
        <v>0</v>
      </c>
      <c r="AAW113" t="n">
        <v>0</v>
      </c>
      <c r="AAX113" t="n">
        <v>0</v>
      </c>
      <c r="AAY113" t="n">
        <v>1</v>
      </c>
      <c r="AAZ113" t="n">
        <v>0</v>
      </c>
      <c r="ABA113" t="n">
        <v>0</v>
      </c>
      <c r="ABB113" t="n">
        <v/>
      </c>
      <c r="ABC113" t="n">
        <v/>
      </c>
      <c r="ABD113" t="n">
        <v/>
      </c>
      <c r="ABE113" t="n">
        <v/>
      </c>
      <c r="ABF113" t="n">
        <v/>
      </c>
      <c r="ABG113" t="n">
        <v/>
      </c>
      <c r="ABH113" t="n">
        <v/>
      </c>
      <c r="ABI113" t="n">
        <v/>
      </c>
      <c r="ABJ113" t="n">
        <v/>
      </c>
      <c r="ABK113" t="n">
        <v/>
      </c>
      <c r="ABL113" t="n">
        <v/>
      </c>
      <c r="ABM113" t="n">
        <v/>
      </c>
      <c r="ABN113" t="n">
        <v/>
      </c>
      <c r="ABO113" t="n">
        <v/>
      </c>
      <c r="ABP113" t="n">
        <v/>
      </c>
      <c r="ABQ113" t="n">
        <v/>
      </c>
      <c r="ABR113" t="n">
        <v/>
      </c>
      <c r="ABS113" t="n">
        <v/>
      </c>
      <c r="ABT113" t="n">
        <v/>
      </c>
      <c r="ABU113" t="n">
        <v/>
      </c>
      <c r="ABV113" t="n">
        <v/>
      </c>
      <c r="ABW113" t="n">
        <v/>
      </c>
      <c r="ABX113" t="n">
        <v/>
      </c>
      <c r="ABY113" t="n">
        <v/>
      </c>
      <c r="ABZ113" t="n">
        <v/>
      </c>
      <c r="ACA113" t="n">
        <v/>
      </c>
      <c r="ACB113" t="n">
        <v/>
      </c>
      <c r="ACC113" t="n">
        <v/>
      </c>
      <c r="ACD113" t="n">
        <v/>
      </c>
      <c r="ACE113" t="n">
        <v/>
      </c>
      <c r="ACF113" t="n">
        <v/>
      </c>
      <c r="ACG113" t="n">
        <v/>
      </c>
      <c r="ACH113" t="n">
        <v/>
      </c>
      <c r="ACI113" t="n">
        <v/>
      </c>
      <c r="ACJ113" t="n">
        <v/>
      </c>
      <c r="ACK113" t="inlineStr">
        <is>
          <t>Ladang/sawah terlalu jauh, sulit untuk mengangkut ke sana</t>
        </is>
      </c>
      <c r="ACL113" t="n">
        <v>0</v>
      </c>
      <c r="ACM113" t="n">
        <v>0</v>
      </c>
      <c r="ACN113" t="n">
        <v>0</v>
      </c>
      <c r="ACO113" t="n">
        <v>1</v>
      </c>
      <c r="ACP113" t="n">
        <v>0</v>
      </c>
      <c r="ACQ113" t="n">
        <v>0</v>
      </c>
      <c r="ACR113" t="n">
        <v>0</v>
      </c>
      <c r="ACS113" t="n">
        <v/>
      </c>
      <c r="ACT113" t="inlineStr">
        <is>
          <t>Tidak</t>
        </is>
      </c>
      <c r="ACU113" t="inlineStr">
        <is>
          <t>Manfaat cukup signifikan, terasa di kehidupan sehari-hari</t>
        </is>
      </c>
      <c r="ACV113" t="inlineStr">
        <is>
          <t>Bertambah</t>
        </is>
      </c>
      <c r="ACW113" t="inlineStr">
        <is>
          <t>Anggota keluarga - Perempuan dewasa</t>
        </is>
      </c>
      <c r="ACX113" t="inlineStr">
        <is>
          <t>Setuju</t>
        </is>
      </c>
      <c r="ACY113" t="inlineStr">
        <is>
          <t>Anggota keluarga - Perempuan dewasa</t>
        </is>
      </c>
      <c r="ACZ113" t="n">
        <v>0</v>
      </c>
      <c r="ADA113" t="n">
        <v>1</v>
      </c>
      <c r="ADB113" t="n">
        <v>0</v>
      </c>
      <c r="ADC113" t="n">
        <v>0</v>
      </c>
      <c r="ADD113" t="inlineStr">
        <is>
          <t>Puas</t>
        </is>
      </c>
      <c r="ADE113" t="inlineStr">
        <is>
          <t>Puas</t>
        </is>
      </c>
      <c r="ADF113" t="inlineStr">
        <is>
          <t>Puas</t>
        </is>
      </c>
      <c r="ADG113" t="inlineStr">
        <is>
          <t>Puas</t>
        </is>
      </c>
      <c r="ADH113" t="inlineStr">
        <is>
          <t>Tidak</t>
        </is>
      </c>
      <c r="ADI113" t="n">
        <v/>
      </c>
      <c r="ADJ113" t="inlineStr">
        <is>
          <t>Puas</t>
        </is>
      </c>
      <c r="ADK113" t="n">
        <v/>
      </c>
      <c r="ADL113" t="n">
        <v/>
      </c>
      <c r="ADM113" t="n">
        <v/>
      </c>
      <c r="ADN113" t="n">
        <v/>
      </c>
      <c r="ADO113" t="n">
        <v/>
      </c>
      <c r="ADP113" t="n">
        <v/>
      </c>
      <c r="ADQ113" t="n">
        <v/>
      </c>
      <c r="ADR113" t="n">
        <v/>
      </c>
      <c r="ADS113" t="n">
        <v/>
      </c>
      <c r="ADT113" t="n">
        <v/>
      </c>
      <c r="ADU113" t="inlineStr">
        <is>
          <t>Menghubungi CPO atau pendamping</t>
        </is>
      </c>
      <c r="ADV113" t="n">
        <v>0</v>
      </c>
      <c r="ADW113" t="n">
        <v>0</v>
      </c>
      <c r="ADX113" t="n">
        <v>0</v>
      </c>
      <c r="ADY113" t="n">
        <v>0</v>
      </c>
      <c r="ADZ113" t="n">
        <v>1</v>
      </c>
      <c r="AEA113" t="n">
        <v>0</v>
      </c>
      <c r="AEB113" t="n">
        <v>0</v>
      </c>
      <c r="AEC113" t="n">
        <v>0</v>
      </c>
      <c r="AED113" t="inlineStr">
        <is>
          <t>Tidak</t>
        </is>
      </c>
      <c r="AEE113" t="inlineStr">
        <is>
          <t>Laki-laki dewasa</t>
        </is>
      </c>
      <c r="AEF113" t="n">
        <v/>
      </c>
      <c r="AEG113" t="inlineStr">
        <is>
          <t>Menelepon atau WA langsung</t>
        </is>
      </c>
      <c r="AEH113" t="n">
        <v/>
      </c>
      <c r="AEI113" t="inlineStr">
        <is>
          <t>Tidak</t>
        </is>
      </c>
      <c r="AEJ113" t="inlineStr">
        <is>
          <t>Ya, selalu</t>
        </is>
      </c>
      <c r="AEK113" t="inlineStr">
        <is>
          <t>Pengurangan pengeluaran rumah tangga (bahan bakar minyak, pupuk, dll.) Lebih mudah mendapatkan energi</t>
        </is>
      </c>
      <c r="AEL113" t="n">
        <v>1</v>
      </c>
      <c r="AEM113" t="n">
        <v>1</v>
      </c>
      <c r="AEN113" t="n">
        <v>0</v>
      </c>
      <c r="AEO113" t="n">
        <v>0</v>
      </c>
      <c r="AEP113" t="n">
        <v>0</v>
      </c>
      <c r="AEQ113" t="n">
        <v>0</v>
      </c>
      <c r="AER113" t="n">
        <v>0</v>
      </c>
      <c r="AES113" t="n">
        <v>0</v>
      </c>
      <c r="AET113" t="n">
        <v>0</v>
      </c>
      <c r="AEU113" t="n">
        <v>0</v>
      </c>
      <c r="AEV113" t="n">
        <v>0</v>
      </c>
      <c r="AEW113" t="n">
        <v>0</v>
      </c>
      <c r="AEX113" t="n">
        <v/>
      </c>
      <c r="AEY113" t="inlineStr">
        <is>
          <t>Mengurangi pengeluaran energi</t>
        </is>
      </c>
      <c r="AEZ113" t="n">
        <v/>
      </c>
      <c r="AFA113" t="inlineStr">
        <is>
          <t>Koperasi</t>
        </is>
      </c>
      <c r="AFB113" t="n">
        <v/>
      </c>
      <c r="AFC113" t="inlineStr">
        <is>
          <t>1000552084-19_2_52.jpg</t>
        </is>
      </c>
      <c r="AFD113" t="inlineStr">
        <is>
          <t>https://kf.kobotoolbox.org/api/v2/assets/avstPQqLr3Ab3ZdcVTXZ6f/data/676956074/attachments/attLhhbvpw5mjzMX6KQteHWe/</t>
        </is>
      </c>
      <c r="AFE113" t="inlineStr">
        <is>
          <t>1000552083-19_2_57.jpg</t>
        </is>
      </c>
      <c r="AFF113" t="inlineStr">
        <is>
          <t>https://kf.kobotoolbox.org/api/v2/assets/avstPQqLr3Ab3ZdcVTXZ6f/data/676956074/attachments/attQo9DaYAzNh3y3tBZHEr7d/</t>
        </is>
      </c>
      <c r="AFG113" t="inlineStr">
        <is>
          <t>Dadiri</t>
        </is>
      </c>
      <c r="AFH113" t="n">
        <v/>
      </c>
      <c r="AFI113" t="n">
        <v/>
      </c>
    </row>
    <row r="114">
      <c r="A114" t="n">
        <v/>
      </c>
      <c r="B114" t="n">
        <v/>
      </c>
      <c r="C114" t="n">
        <v/>
      </c>
      <c r="D114" t="inlineStr">
        <is>
          <t>makhrus</t>
        </is>
      </c>
      <c r="E114" t="n">
        <v>85805870473</v>
      </c>
      <c r="F114" t="inlineStr">
        <is>
          <t>-7.87852 112.709717 559.2000122070312 16.06800079345703</t>
        </is>
      </c>
      <c r="G114" t="n">
        <v>-7.87852</v>
      </c>
      <c r="H114" t="n">
        <v>112.709717</v>
      </c>
      <c r="I114" t="n">
        <v>559.2000121999999</v>
      </c>
      <c r="J114" t="n">
        <v>16.06800079</v>
      </c>
      <c r="K114" t="n">
        <v>0</v>
      </c>
      <c r="L114" t="inlineStr">
        <is>
          <t>-7.878285 112.709763 559.5 15.420000076293945</t>
        </is>
      </c>
      <c r="M114" t="n">
        <v>-7.878285</v>
      </c>
      <c r="N114" t="n">
        <v>112.709763</v>
      </c>
      <c r="O114" t="n">
        <v>559.5</v>
      </c>
      <c r="P114" t="n">
        <v>15.42000008</v>
      </c>
      <c r="Q114" t="n">
        <v>0</v>
      </c>
      <c r="R114" t="inlineStr">
        <is>
          <t>Jawa Timur</t>
        </is>
      </c>
      <c r="S114" t="n">
        <v>0</v>
      </c>
      <c r="T114" t="n">
        <v>0</v>
      </c>
      <c r="U114" t="n">
        <v>0</v>
      </c>
      <c r="V114" t="n">
        <v>0</v>
      </c>
      <c r="W114" t="n">
        <v>0</v>
      </c>
      <c r="X114" t="n">
        <v>1</v>
      </c>
      <c r="Y114" t="n">
        <v>0</v>
      </c>
      <c r="Z114" t="n">
        <v>0</v>
      </c>
      <c r="AA114" t="n">
        <v>0</v>
      </c>
      <c r="AB114" t="n">
        <v>0</v>
      </c>
      <c r="AC114" t="inlineStr">
        <is>
          <t>MALANG</t>
        </is>
      </c>
      <c r="AD114" t="inlineStr">
        <is>
          <t>SINGOSARI</t>
        </is>
      </c>
      <c r="AE114" t="inlineStr">
        <is>
          <t>BATURETNO</t>
        </is>
      </c>
      <c r="AF114" t="inlineStr">
        <is>
          <t>KAN JABUNG</t>
        </is>
      </c>
      <c r="AG114" t="inlineStr">
        <is>
          <t>KJP0811</t>
        </is>
      </c>
      <c r="AH114" t="n">
        <v>5</v>
      </c>
      <c r="AI114" t="inlineStr">
        <is>
          <t>VPA2</t>
        </is>
      </c>
      <c r="AJ114" t="inlineStr">
        <is>
          <t>Tidak aktif</t>
        </is>
      </c>
      <c r="AK114" t="n">
        <v>33</v>
      </c>
      <c r="AL114" t="inlineStr">
        <is>
          <t>Perempuan</t>
        </is>
      </c>
      <c r="AM114" t="inlineStr">
        <is>
          <t>Sudah menikah</t>
        </is>
      </c>
      <c r="AN114" t="inlineStr">
        <is>
          <t>SMP/Sederajat</t>
        </is>
      </c>
      <c r="AO114" t="inlineStr">
        <is>
          <t>Peternak</t>
        </is>
      </c>
      <c r="AP114" t="n">
        <v>0</v>
      </c>
      <c r="AQ114" t="n">
        <v>1</v>
      </c>
      <c r="AR114" t="n">
        <v>0</v>
      </c>
      <c r="AS114" t="n">
        <v>0</v>
      </c>
      <c r="AT114" t="n">
        <v>0</v>
      </c>
      <c r="AU114" t="n">
        <v>0</v>
      </c>
      <c r="AV114" t="n">
        <v>0</v>
      </c>
      <c r="AW114" t="n">
        <v>0</v>
      </c>
      <c r="AX114" t="n">
        <v/>
      </c>
      <c r="AY114" t="inlineStr">
        <is>
          <t>Petani</t>
        </is>
      </c>
      <c r="AZ114" t="n">
        <v>1</v>
      </c>
      <c r="BA114" t="n">
        <v>0</v>
      </c>
      <c r="BB114" t="n">
        <v>0</v>
      </c>
      <c r="BC114" t="n">
        <v>0</v>
      </c>
      <c r="BD114" t="n">
        <v>0</v>
      </c>
      <c r="BE114" t="n">
        <v>0</v>
      </c>
      <c r="BF114" t="n">
        <v>0</v>
      </c>
      <c r="BG114" t="n">
        <v>0</v>
      </c>
      <c r="BH114" t="n">
        <v/>
      </c>
      <c r="BI114" t="inlineStr">
        <is>
          <t>Rp1.500.000 - Rp2.500.000</t>
        </is>
      </c>
      <c r="BJ114" t="n">
        <v>1</v>
      </c>
      <c r="BK114" t="n">
        <v>1</v>
      </c>
      <c r="BL114" t="n">
        <v>1</v>
      </c>
      <c r="BM114" t="n">
        <v>0</v>
      </c>
      <c r="BN114" t="inlineStr">
        <is>
          <t>Milik sendiri</t>
        </is>
      </c>
      <c r="BO114" t="inlineStr">
        <is>
          <t>Permanen (dinding bata dan semen)</t>
        </is>
      </c>
      <c r="BP114" t="n">
        <v>1</v>
      </c>
      <c r="BQ114" t="n">
        <v>0</v>
      </c>
      <c r="BR114" t="n">
        <v>0</v>
      </c>
      <c r="BS114" t="n">
        <v>0</v>
      </c>
      <c r="BT114" t="n">
        <v>0</v>
      </c>
      <c r="BU114" t="n">
        <v/>
      </c>
      <c r="BV114" t="inlineStr">
        <is>
          <t>Keramik/ubin</t>
        </is>
      </c>
      <c r="BW114" t="n">
        <v>0</v>
      </c>
      <c r="BX114" t="n">
        <v>0</v>
      </c>
      <c r="BY114" t="n">
        <v>1</v>
      </c>
      <c r="BZ114" t="n">
        <v>0</v>
      </c>
      <c r="CA114" t="n">
        <v>0</v>
      </c>
      <c r="CB114" t="n">
        <v/>
      </c>
      <c r="CC114" t="inlineStr">
        <is>
          <t>Genting</t>
        </is>
      </c>
      <c r="CD114" t="n">
        <v>0</v>
      </c>
      <c r="CE114" t="n">
        <v>0</v>
      </c>
      <c r="CF114" t="n">
        <v>0</v>
      </c>
      <c r="CG114" t="n">
        <v>0</v>
      </c>
      <c r="CH114" t="n">
        <v>0</v>
      </c>
      <c r="CI114" t="n">
        <v>1</v>
      </c>
      <c r="CJ114" t="n">
        <v>0</v>
      </c>
      <c r="CK114" t="n">
        <v/>
      </c>
      <c r="CL114" t="inlineStr">
        <is>
          <t>Ya</t>
        </is>
      </c>
      <c r="CM114" t="n">
        <v>2021</v>
      </c>
      <c r="CN114" t="inlineStr">
        <is>
          <t>Fixed-Dome (Kubah Tetap)</t>
        </is>
      </c>
      <c r="CO114" t="inlineStr">
        <is>
          <t>6 m³ (4-5 ekor sapi, ±5 jam memasak/hari, ±50 kg</t>
        </is>
      </c>
      <c r="CP114" t="inlineStr">
        <is>
          <t>Anggota keluarga - laki-laki</t>
        </is>
      </c>
      <c r="CQ114" t="n">
        <v>0</v>
      </c>
      <c r="CR114" t="n">
        <v>0</v>
      </c>
      <c r="CS114" t="n">
        <v>0</v>
      </c>
      <c r="CT114" t="n">
        <v>0</v>
      </c>
      <c r="CU114" t="n">
        <v>1</v>
      </c>
      <c r="CV114" t="n">
        <v>0</v>
      </c>
      <c r="CW114" t="n">
        <v>0</v>
      </c>
      <c r="CX114" t="n">
        <v>0</v>
      </c>
      <c r="CY114" t="inlineStr">
        <is>
          <t>Anggota keluarga - laki-laki</t>
        </is>
      </c>
      <c r="CZ114" t="n">
        <v>1</v>
      </c>
      <c r="DA114" t="n">
        <v>0</v>
      </c>
      <c r="DB114" t="n">
        <v>0</v>
      </c>
      <c r="DC114" t="n">
        <v/>
      </c>
      <c r="DD114" t="inlineStr">
        <is>
          <t>Anggota keluarga - laki-laki CPO atau pendamping</t>
        </is>
      </c>
      <c r="DE114" t="n">
        <v>1</v>
      </c>
      <c r="DF114" t="n">
        <v>0</v>
      </c>
      <c r="DG114" t="n">
        <v>1</v>
      </c>
      <c r="DH114" t="n">
        <v>0</v>
      </c>
      <c r="DI114" t="n">
        <v/>
      </c>
      <c r="DJ114" t="inlineStr">
        <is>
          <t>Anggota keluarga - laki-laki CPO atau pendamping</t>
        </is>
      </c>
      <c r="DK114" t="n">
        <v>1</v>
      </c>
      <c r="DL114" t="n">
        <v>0</v>
      </c>
      <c r="DM114" t="n">
        <v>1</v>
      </c>
      <c r="DN114" t="n">
        <v>0</v>
      </c>
      <c r="DO114" t="n">
        <v/>
      </c>
      <c r="DP114" t="inlineStr">
        <is>
          <t>Tidak berfungsi sama sekali</t>
        </is>
      </c>
      <c r="DQ114" t="inlineStr">
        <is>
          <t>6-12 bulan yang lalu</t>
        </is>
      </c>
      <c r="DR114" t="inlineStr">
        <is>
          <t>Kurangnya pemeliharaan yang memadai</t>
        </is>
      </c>
      <c r="DS114" t="n">
        <v/>
      </c>
      <c r="DT114" t="n">
        <v/>
      </c>
      <c r="DU114" t="n">
        <v/>
      </c>
      <c r="DV114" t="n">
        <v/>
      </c>
      <c r="DW114" t="n">
        <v/>
      </c>
      <c r="DX114" t="n">
        <v/>
      </c>
      <c r="DY114" t="n">
        <v/>
      </c>
      <c r="DZ114" t="n">
        <v/>
      </c>
      <c r="EA114" t="n">
        <v/>
      </c>
      <c r="EB114" t="n">
        <v/>
      </c>
      <c r="EC114" t="n">
        <v/>
      </c>
      <c r="ED114" t="n">
        <v/>
      </c>
      <c r="EE114" t="n">
        <v/>
      </c>
      <c r="EF114" t="n">
        <v/>
      </c>
      <c r="EG114" t="n">
        <v/>
      </c>
      <c r="EH114" t="n">
        <v/>
      </c>
      <c r="EI114" t="inlineStr">
        <is>
          <t>Tidak ada masalah</t>
        </is>
      </c>
      <c r="EJ114" t="n">
        <v>0</v>
      </c>
      <c r="EK114" t="n">
        <v>0</v>
      </c>
      <c r="EL114" t="n">
        <v>0</v>
      </c>
      <c r="EM114" t="n">
        <v>1</v>
      </c>
      <c r="EN114" t="n">
        <v>0</v>
      </c>
      <c r="EO114" t="n">
        <v/>
      </c>
      <c r="EP114" t="inlineStr">
        <is>
          <t>Ya, cukup jelas dan mudah diikuti</t>
        </is>
      </c>
      <c r="EQ114" t="inlineStr">
        <is>
          <t>Pelatihan</t>
        </is>
      </c>
      <c r="ER114" t="inlineStr">
        <is>
          <t>CPO atau pendamping Staff BIRU</t>
        </is>
      </c>
      <c r="ES114" t="n">
        <v>1</v>
      </c>
      <c r="ET114" t="n">
        <v>1</v>
      </c>
      <c r="EU114" t="n">
        <v>0</v>
      </c>
      <c r="EV114" t="n">
        <v>0</v>
      </c>
      <c r="EW114" t="n">
        <v/>
      </c>
      <c r="EX114" t="inlineStr">
        <is>
          <t>Anggota keluarga - Laki-laki</t>
        </is>
      </c>
      <c r="EY114" t="n">
        <v>1</v>
      </c>
      <c r="EZ114" t="n">
        <v>0</v>
      </c>
      <c r="FA114" t="n">
        <v>0</v>
      </c>
      <c r="FB114" t="n">
        <v/>
      </c>
      <c r="FC114" t="inlineStr">
        <is>
          <t>Jarang sekali</t>
        </is>
      </c>
      <c r="FD114" t="n">
        <v/>
      </c>
      <c r="FE114" t="inlineStr">
        <is>
          <t>Mengetahui</t>
        </is>
      </c>
      <c r="FF114" t="inlineStr">
        <is>
          <t>Sering (setiap minggu)</t>
        </is>
      </c>
      <c r="FG114" t="inlineStr">
        <is>
          <t>Mengetahui</t>
        </is>
      </c>
      <c r="FH114" t="inlineStr">
        <is>
          <t>Jarang (setiap bulan atau lebih)</t>
        </is>
      </c>
      <c r="FI114" t="inlineStr">
        <is>
          <t>Mengetahui</t>
        </is>
      </c>
      <c r="FJ114" t="inlineStr">
        <is>
          <t>Selalu (setiap hari)</t>
        </is>
      </c>
      <c r="FK114" t="inlineStr">
        <is>
          <t>Mengetahui</t>
        </is>
      </c>
      <c r="FL114" t="inlineStr">
        <is>
          <t>Jarang (setiap bulan atau lebih)</t>
        </is>
      </c>
      <c r="FM114" t="inlineStr">
        <is>
          <t>Mengetahui</t>
        </is>
      </c>
      <c r="FN114" t="inlineStr">
        <is>
          <t>Tidak pernah</t>
        </is>
      </c>
      <c r="FO114" t="inlineStr">
        <is>
          <t>Mengetahui</t>
        </is>
      </c>
      <c r="FP114" t="inlineStr">
        <is>
          <t>Jarang (setiap bulan atau lebih)</t>
        </is>
      </c>
      <c r="FQ114" t="inlineStr">
        <is>
          <t>Mengetahui</t>
        </is>
      </c>
      <c r="FR114" t="inlineStr">
        <is>
          <t>Ya</t>
        </is>
      </c>
      <c r="FS114" t="inlineStr">
        <is>
          <t>Mengetahui</t>
        </is>
      </c>
      <c r="FT114" t="inlineStr">
        <is>
          <t>Ya, selalu</t>
        </is>
      </c>
      <c r="FU114" t="inlineStr">
        <is>
          <t>Laki-laki dewasa</t>
        </is>
      </c>
      <c r="FV114" t="n">
        <v>1</v>
      </c>
      <c r="FW114" t="n">
        <v>0</v>
      </c>
      <c r="FX114" t="n">
        <v>0</v>
      </c>
      <c r="FY114" t="n">
        <v>0</v>
      </c>
      <c r="FZ114" t="inlineStr">
        <is>
          <t>Memahami</t>
        </is>
      </c>
      <c r="GA114" t="inlineStr">
        <is>
          <t>CPO</t>
        </is>
      </c>
      <c r="GB114" t="n">
        <v>1</v>
      </c>
      <c r="GC114" t="n">
        <v>0</v>
      </c>
      <c r="GD114" t="n">
        <v>0</v>
      </c>
      <c r="GE114" t="n">
        <v>0</v>
      </c>
      <c r="GF114" t="n">
        <v/>
      </c>
      <c r="GG114" t="inlineStr">
        <is>
          <t>Kadang-kadang</t>
        </is>
      </c>
      <c r="GH114" t="inlineStr">
        <is>
          <t>Ya</t>
        </is>
      </c>
      <c r="GI114" t="inlineStr">
        <is>
          <t>Tetangga</t>
        </is>
      </c>
      <c r="GJ114" t="n">
        <v>1</v>
      </c>
      <c r="GK114" t="n">
        <v>0</v>
      </c>
      <c r="GL114" t="n">
        <v>0</v>
      </c>
      <c r="GM114" t="n">
        <v>0</v>
      </c>
      <c r="GN114" t="n">
        <v/>
      </c>
      <c r="GO114" t="n">
        <v>8</v>
      </c>
      <c r="GP114" t="inlineStr">
        <is>
          <t>Sebagian</t>
        </is>
      </c>
      <c r="GQ114" t="inlineStr">
        <is>
          <t>LPG</t>
        </is>
      </c>
      <c r="GR114" t="n">
        <v>1</v>
      </c>
      <c r="GS114" t="n">
        <v>0</v>
      </c>
      <c r="GT114" t="n">
        <v>0</v>
      </c>
      <c r="GU114" t="n">
        <v>0</v>
      </c>
      <c r="GV114" t="n">
        <v>0</v>
      </c>
      <c r="GW114" t="n">
        <v>0</v>
      </c>
      <c r="GX114" t="n">
        <v>0</v>
      </c>
      <c r="GY114" t="n">
        <v/>
      </c>
      <c r="GZ114" t="inlineStr">
        <is>
          <t>Tidak</t>
        </is>
      </c>
      <c r="HA114" t="n">
        <v/>
      </c>
      <c r="HB114" t="n">
        <v/>
      </c>
      <c r="HC114" t="n">
        <v/>
      </c>
      <c r="HD114" t="n">
        <v/>
      </c>
      <c r="HE114" t="n">
        <v/>
      </c>
      <c r="HF114" t="n">
        <v/>
      </c>
      <c r="HG114" t="n">
        <v/>
      </c>
      <c r="HH114" t="n">
        <v/>
      </c>
      <c r="HI114" t="n">
        <v/>
      </c>
      <c r="HJ114" t="n">
        <v/>
      </c>
      <c r="HK114" t="n">
        <v/>
      </c>
      <c r="HL114" t="n">
        <v/>
      </c>
      <c r="HM114" t="n">
        <v/>
      </c>
      <c r="HN114" t="n">
        <v/>
      </c>
      <c r="HO114" t="n">
        <v/>
      </c>
      <c r="HP114" t="n">
        <v/>
      </c>
      <c r="HQ114" t="n">
        <v/>
      </c>
      <c r="HR114" t="n">
        <v/>
      </c>
      <c r="HS114" t="n">
        <v/>
      </c>
      <c r="HT114" t="n">
        <v/>
      </c>
      <c r="HU114" t="n">
        <v/>
      </c>
      <c r="HV114" t="n">
        <v/>
      </c>
      <c r="HW114" t="n">
        <v/>
      </c>
      <c r="HX114" t="n">
        <v/>
      </c>
      <c r="HY114" t="n">
        <v/>
      </c>
      <c r="HZ114" t="n">
        <v/>
      </c>
      <c r="IA114" t="n">
        <v>0</v>
      </c>
      <c r="IB114" t="n">
        <v>0</v>
      </c>
      <c r="IC114" t="n">
        <v/>
      </c>
      <c r="ID114" t="n">
        <v/>
      </c>
      <c r="IE114" t="n">
        <v/>
      </c>
      <c r="IF114" t="n">
        <v/>
      </c>
      <c r="IG114" t="n">
        <v/>
      </c>
      <c r="IH114" t="n">
        <v/>
      </c>
      <c r="II114" t="n">
        <v/>
      </c>
      <c r="IJ114" t="n">
        <v/>
      </c>
      <c r="IK114" t="inlineStr">
        <is>
          <t>50-65 kg</t>
        </is>
      </c>
      <c r="IL114" t="inlineStr">
        <is>
          <t>1-3 jam</t>
        </is>
      </c>
      <c r="IM114" t="inlineStr">
        <is>
          <t>Ya</t>
        </is>
      </c>
      <c r="IN114" t="inlineStr">
        <is>
          <t>Tidak</t>
        </is>
      </c>
      <c r="IO114" t="inlineStr">
        <is>
          <t>Lebih bersih</t>
        </is>
      </c>
      <c r="IP114" t="n">
        <v/>
      </c>
      <c r="IQ114" t="inlineStr">
        <is>
          <t>Tidak pernah</t>
        </is>
      </c>
      <c r="IR114" t="n">
        <v/>
      </c>
      <c r="IS114" t="n">
        <v/>
      </c>
      <c r="IT114" t="n">
        <v/>
      </c>
      <c r="IU114" t="n">
        <v/>
      </c>
      <c r="IV114" t="n">
        <v/>
      </c>
      <c r="IW114" t="n">
        <v/>
      </c>
      <c r="IX114" t="n">
        <v/>
      </c>
      <c r="IY114" t="n">
        <v/>
      </c>
      <c r="IZ114" t="inlineStr">
        <is>
          <t>Tidak pernah</t>
        </is>
      </c>
      <c r="JA114" t="n">
        <v/>
      </c>
      <c r="JB114" t="n">
        <v/>
      </c>
      <c r="JC114" t="n">
        <v/>
      </c>
      <c r="JD114" t="n">
        <v/>
      </c>
      <c r="JE114" t="n">
        <v/>
      </c>
      <c r="JF114" t="n">
        <v/>
      </c>
      <c r="JG114" t="n">
        <v/>
      </c>
      <c r="JH114" t="n">
        <v/>
      </c>
      <c r="JI114" t="inlineStr">
        <is>
          <t>Tidak pernah</t>
        </is>
      </c>
      <c r="JJ114" t="n">
        <v/>
      </c>
      <c r="JK114" t="n">
        <v/>
      </c>
      <c r="JL114" t="n">
        <v/>
      </c>
      <c r="JM114" t="n">
        <v/>
      </c>
      <c r="JN114" t="n">
        <v/>
      </c>
      <c r="JO114" t="n">
        <v/>
      </c>
      <c r="JP114" t="n">
        <v/>
      </c>
      <c r="JQ114" t="n">
        <v/>
      </c>
      <c r="JR114" t="inlineStr">
        <is>
          <t>Tidak pernah</t>
        </is>
      </c>
      <c r="JS114" t="n">
        <v/>
      </c>
      <c r="JT114" t="n">
        <v/>
      </c>
      <c r="JU114" t="n">
        <v/>
      </c>
      <c r="JV114" t="n">
        <v/>
      </c>
      <c r="JW114" t="n">
        <v/>
      </c>
      <c r="JX114" t="n">
        <v/>
      </c>
      <c r="JY114" t="n">
        <v/>
      </c>
      <c r="JZ114" t="n">
        <v/>
      </c>
      <c r="KA114" t="inlineStr">
        <is>
          <t>Tidak pernah</t>
        </is>
      </c>
      <c r="KB114" t="n">
        <v/>
      </c>
      <c r="KC114" t="n">
        <v/>
      </c>
      <c r="KD114" t="n">
        <v/>
      </c>
      <c r="KE114" t="n">
        <v/>
      </c>
      <c r="KF114" t="n">
        <v/>
      </c>
      <c r="KG114" t="n">
        <v/>
      </c>
      <c r="KH114" t="n">
        <v/>
      </c>
      <c r="KI114" t="n">
        <v/>
      </c>
      <c r="KJ114" t="inlineStr">
        <is>
          <t>Tidak pernah</t>
        </is>
      </c>
      <c r="KK114" t="n">
        <v/>
      </c>
      <c r="KL114" t="n">
        <v/>
      </c>
      <c r="KM114" t="n">
        <v/>
      </c>
      <c r="KN114" t="n">
        <v/>
      </c>
      <c r="KO114" t="n">
        <v/>
      </c>
      <c r="KP114" t="n">
        <v/>
      </c>
      <c r="KQ114" t="n">
        <v/>
      </c>
      <c r="KR114" t="n">
        <v/>
      </c>
      <c r="KS114" t="inlineStr">
        <is>
          <t>Jauh lebih baik</t>
        </is>
      </c>
      <c r="KT114" t="inlineStr">
        <is>
          <t>0-1 kali</t>
        </is>
      </c>
      <c r="KU114" t="inlineStr">
        <is>
          <t>0-1 kali</t>
        </is>
      </c>
      <c r="KV114" t="inlineStr">
        <is>
          <t>Tidak ada</t>
        </is>
      </c>
      <c r="KW114" t="n">
        <v>0</v>
      </c>
      <c r="KX114" t="n">
        <v>0</v>
      </c>
      <c r="KY114" t="n">
        <v>0</v>
      </c>
      <c r="KZ114" t="n">
        <v>1</v>
      </c>
      <c r="LA114" t="inlineStr">
        <is>
          <t>Cukup membaik</t>
        </is>
      </c>
      <c r="LB114" t="inlineStr">
        <is>
          <t>Cukup membaik</t>
        </is>
      </c>
      <c r="LC114" t="n">
        <v>5</v>
      </c>
      <c r="LD114" t="n">
        <v>2</v>
      </c>
      <c r="LE114" t="n">
        <v>0</v>
      </c>
      <c r="LF114" t="n">
        <v>0</v>
      </c>
      <c r="LG114" t="inlineStr">
        <is>
          <t>Ya</t>
        </is>
      </c>
      <c r="LH114" t="n">
        <v>500000</v>
      </c>
      <c r="LI114" t="n">
        <v/>
      </c>
      <c r="LJ114" t="inlineStr">
        <is>
          <t>Tabungan</t>
        </is>
      </c>
      <c r="LK114" t="n">
        <v>1</v>
      </c>
      <c r="LL114" t="n">
        <v>0</v>
      </c>
      <c r="LM114" t="n">
        <v>0</v>
      </c>
      <c r="LN114" t="n">
        <v>0</v>
      </c>
      <c r="LO114" t="n">
        <v>0</v>
      </c>
      <c r="LP114" t="n">
        <v>0</v>
      </c>
      <c r="LQ114" t="n">
        <v>0</v>
      </c>
      <c r="LR114" t="n">
        <v/>
      </c>
      <c r="LS114" t="n">
        <v>0</v>
      </c>
      <c r="LT114" t="n">
        <v>0</v>
      </c>
      <c r="LU114" t="n">
        <v>0</v>
      </c>
      <c r="LV114" t="n">
        <v>0</v>
      </c>
      <c r="LW114" t="n">
        <v>0</v>
      </c>
      <c r="LX114" t="n">
        <v>0</v>
      </c>
      <c r="LY114" t="n">
        <v>0</v>
      </c>
      <c r="LZ114" t="n">
        <v>0</v>
      </c>
      <c r="MA114" t="n">
        <v>0</v>
      </c>
      <c r="MB114" t="inlineStr">
        <is>
          <t>Tidak</t>
        </is>
      </c>
      <c r="MC114" t="n">
        <v>0</v>
      </c>
      <c r="MD114" t="n">
        <v>0</v>
      </c>
      <c r="ME114" t="n">
        <v>0</v>
      </c>
      <c r="MF114" t="n">
        <v>0</v>
      </c>
      <c r="MG114" t="n">
        <v>0</v>
      </c>
      <c r="MH114" t="n">
        <v>0</v>
      </c>
      <c r="MI114" t="n">
        <v/>
      </c>
      <c r="MJ114" t="n">
        <v/>
      </c>
      <c r="MK114" t="n">
        <v/>
      </c>
      <c r="ML114" t="n">
        <v/>
      </c>
      <c r="MM114" t="n">
        <v/>
      </c>
      <c r="MN114" t="n">
        <v/>
      </c>
      <c r="MO114" t="n">
        <v/>
      </c>
      <c r="MP114" t="n">
        <v/>
      </c>
      <c r="MQ114" t="n">
        <v/>
      </c>
      <c r="MR114" t="inlineStr">
        <is>
          <t>Istirahat</t>
        </is>
      </c>
      <c r="MS114" t="n">
        <v/>
      </c>
      <c r="MT114" t="inlineStr">
        <is>
          <t>Istirahat</t>
        </is>
      </c>
      <c r="MU114" t="inlineStr">
        <is>
          <t>Tidak</t>
        </is>
      </c>
      <c r="MV114" t="n">
        <v/>
      </c>
      <c r="MW114" t="n">
        <v/>
      </c>
      <c r="MX114" t="n">
        <v/>
      </c>
      <c r="MY114" t="n">
        <v/>
      </c>
      <c r="MZ114" t="n">
        <v/>
      </c>
      <c r="NA114" t="n">
        <v/>
      </c>
      <c r="NB114" t="n">
        <v/>
      </c>
      <c r="NC114" t="n">
        <v/>
      </c>
      <c r="ND114" t="n">
        <v/>
      </c>
      <c r="NE114" t="n">
        <v/>
      </c>
      <c r="NF114" t="n">
        <v/>
      </c>
      <c r="NG114" t="n">
        <v/>
      </c>
      <c r="NH114" t="n">
        <v/>
      </c>
      <c r="NI114" t="n">
        <v/>
      </c>
      <c r="NJ114" t="n">
        <v/>
      </c>
      <c r="NK114" t="n">
        <v/>
      </c>
      <c r="NL114" t="inlineStr">
        <is>
          <t>Ya</t>
        </is>
      </c>
      <c r="NM114" t="inlineStr">
        <is>
          <t>Kombinasi dana mandiri dan dana hibah</t>
        </is>
      </c>
      <c r="NN114" t="inlineStr">
        <is>
          <t>7.000.001-9.000.000</t>
        </is>
      </c>
      <c r="NO114" t="inlineStr">
        <is>
          <t>Yayasan Rumah Energi atau BIRU</t>
        </is>
      </c>
      <c r="NP114" t="n">
        <v/>
      </c>
      <c r="NQ114" t="n">
        <v/>
      </c>
      <c r="NR114" t="n">
        <v/>
      </c>
      <c r="NS114" t="n">
        <v/>
      </c>
      <c r="NT114" t="n">
        <v/>
      </c>
      <c r="NU114" t="n">
        <v/>
      </c>
      <c r="NV114" t="inlineStr">
        <is>
          <t>Anggota keluarga - Laki-laki dewasa</t>
        </is>
      </c>
      <c r="NW114" t="n">
        <v/>
      </c>
      <c r="NX114" t="inlineStr">
        <is>
          <t>Sedikit meningkat</t>
        </is>
      </c>
      <c r="NY114" t="n">
        <v>60</v>
      </c>
      <c r="NZ114" t="n">
        <v>0</v>
      </c>
      <c r="OA114" t="n">
        <v>0</v>
      </c>
      <c r="OB114" t="n">
        <v>15</v>
      </c>
      <c r="OC114" t="n">
        <v>15</v>
      </c>
      <c r="OD114" t="n">
        <v>0</v>
      </c>
      <c r="OE114" t="inlineStr">
        <is>
          <t>Lebih baik</t>
        </is>
      </c>
      <c r="OF114" t="inlineStr">
        <is>
          <t>Lebih baik (beda waktu memasak 5-30 menit, ATAU tidak lagi ada rasa/bau makanan yang berubah, ATAU alasan lainnya)</t>
        </is>
      </c>
      <c r="OG114" t="inlineStr">
        <is>
          <t>Ya</t>
        </is>
      </c>
      <c r="OH114" t="n">
        <v>1</v>
      </c>
      <c r="OI114" t="n">
        <v>0</v>
      </c>
      <c r="OJ114" t="n">
        <v>0</v>
      </c>
      <c r="OK114" t="n">
        <v>0</v>
      </c>
      <c r="OL114" t="n">
        <v>0</v>
      </c>
      <c r="OM114" t="n">
        <v>0</v>
      </c>
      <c r="ON114" t="n">
        <v>0</v>
      </c>
      <c r="OO114" t="n">
        <v>0</v>
      </c>
      <c r="OP114" t="inlineStr">
        <is>
          <t>Sapi perah</t>
        </is>
      </c>
      <c r="OQ114" t="n">
        <v>0</v>
      </c>
      <c r="OR114" t="n">
        <v>1</v>
      </c>
      <c r="OS114" t="n">
        <v>0</v>
      </c>
      <c r="OT114" t="n">
        <v>0</v>
      </c>
      <c r="OU114" t="n">
        <v>0</v>
      </c>
      <c r="OV114" t="n">
        <v>0</v>
      </c>
      <c r="OW114" t="n">
        <v>0</v>
      </c>
      <c r="OX114" t="n">
        <v>0</v>
      </c>
      <c r="OY114" t="n">
        <v>0</v>
      </c>
      <c r="OZ114" t="inlineStr">
        <is>
          <t>Sapi perah</t>
        </is>
      </c>
      <c r="PA114" t="n">
        <v>0</v>
      </c>
      <c r="PB114" t="n">
        <v>1</v>
      </c>
      <c r="PC114" t="n">
        <v>0</v>
      </c>
      <c r="PD114" t="n">
        <v>0</v>
      </c>
      <c r="PE114" t="n">
        <v>0</v>
      </c>
      <c r="PF114" t="n">
        <v>0</v>
      </c>
      <c r="PG114" t="n">
        <v>0</v>
      </c>
      <c r="PH114" t="n">
        <v>0</v>
      </c>
      <c r="PI114" t="n">
        <v>0</v>
      </c>
      <c r="PJ114" t="inlineStr">
        <is>
          <t>Sapi perah</t>
        </is>
      </c>
      <c r="PK114" t="n">
        <v>0</v>
      </c>
      <c r="PL114" t="n">
        <v>1</v>
      </c>
      <c r="PM114" t="n">
        <v>0</v>
      </c>
      <c r="PN114" t="n">
        <v>0</v>
      </c>
      <c r="PO114" t="n">
        <v>0</v>
      </c>
      <c r="PP114" t="n">
        <v>0</v>
      </c>
      <c r="PQ114" t="n">
        <v>0</v>
      </c>
      <c r="PR114" t="n">
        <v>0</v>
      </c>
      <c r="PS114" t="n">
        <v>0</v>
      </c>
      <c r="PT114" t="n">
        <v/>
      </c>
      <c r="PU114" t="n">
        <v/>
      </c>
      <c r="PV114" t="n">
        <v/>
      </c>
      <c r="PW114" t="n">
        <v/>
      </c>
      <c r="PX114" t="n">
        <v/>
      </c>
      <c r="PY114" t="n">
        <v/>
      </c>
      <c r="PZ114" t="n">
        <v/>
      </c>
      <c r="QA114" t="n">
        <v/>
      </c>
      <c r="QB114" t="n">
        <v/>
      </c>
      <c r="QC114" t="n">
        <v/>
      </c>
      <c r="QD114" t="n">
        <v/>
      </c>
      <c r="QE114" t="inlineStr">
        <is>
          <t>1-Disebarkan ke lahan terbuka</t>
        </is>
      </c>
      <c r="QF114" t="n">
        <v>0</v>
      </c>
      <c r="QG114" t="n">
        <v>0</v>
      </c>
      <c r="QH114" t="n">
        <v>0</v>
      </c>
      <c r="QI114" t="n">
        <v>0</v>
      </c>
      <c r="QJ114" t="n">
        <v>0</v>
      </c>
      <c r="QK114" t="n">
        <v>1</v>
      </c>
      <c r="QL114" t="n">
        <v>0</v>
      </c>
      <c r="QM114" t="n">
        <v>0</v>
      </c>
      <c r="QN114" t="n">
        <v>0</v>
      </c>
      <c r="QO114" t="n">
        <v/>
      </c>
      <c r="QP114" t="n">
        <v/>
      </c>
      <c r="QQ114" t="n">
        <v/>
      </c>
      <c r="QR114" t="n">
        <v/>
      </c>
      <c r="QS114" t="n">
        <v/>
      </c>
      <c r="QT114" t="n">
        <v/>
      </c>
      <c r="QU114" t="n">
        <v/>
      </c>
      <c r="QV114" t="n">
        <v/>
      </c>
      <c r="QW114" t="n">
        <v/>
      </c>
      <c r="QX114" t="n">
        <v/>
      </c>
      <c r="QY114" t="n">
        <v/>
      </c>
      <c r="QZ114" t="n">
        <v/>
      </c>
      <c r="RA114" t="n">
        <v/>
      </c>
      <c r="RB114" t="n">
        <v/>
      </c>
      <c r="RC114" t="n">
        <v/>
      </c>
      <c r="RD114" t="n">
        <v/>
      </c>
      <c r="RE114" t="n">
        <v/>
      </c>
      <c r="RF114" t="n">
        <v/>
      </c>
      <c r="RG114" t="n">
        <v/>
      </c>
      <c r="RH114" t="n">
        <v/>
      </c>
      <c r="RI114" t="n">
        <v/>
      </c>
      <c r="RJ114" t="n">
        <v/>
      </c>
      <c r="RK114" t="n">
        <v/>
      </c>
      <c r="RL114" t="n">
        <v/>
      </c>
      <c r="RM114" t="n">
        <v/>
      </c>
      <c r="RN114" t="n">
        <v/>
      </c>
      <c r="RO114" t="n">
        <v/>
      </c>
      <c r="RP114" t="n">
        <v/>
      </c>
      <c r="RQ114" t="n">
        <v/>
      </c>
      <c r="RR114" t="n">
        <v/>
      </c>
      <c r="RS114" t="n">
        <v/>
      </c>
      <c r="RT114" t="n">
        <v/>
      </c>
      <c r="RU114" t="n">
        <v/>
      </c>
      <c r="RV114" t="n">
        <v/>
      </c>
      <c r="RW114" t="n">
        <v/>
      </c>
      <c r="RX114" t="n">
        <v/>
      </c>
      <c r="RY114" t="n">
        <v/>
      </c>
      <c r="RZ114" t="n">
        <v/>
      </c>
      <c r="SA114" t="n">
        <v/>
      </c>
      <c r="SB114" t="n">
        <v/>
      </c>
      <c r="SC114" t="n">
        <v/>
      </c>
      <c r="SD114" t="n">
        <v/>
      </c>
      <c r="SE114" t="n">
        <v/>
      </c>
      <c r="SF114" t="n">
        <v/>
      </c>
      <c r="SG114" t="n">
        <v/>
      </c>
      <c r="SH114" t="n">
        <v/>
      </c>
      <c r="SI114" t="n">
        <v/>
      </c>
      <c r="SJ114" t="n">
        <v/>
      </c>
      <c r="SK114" t="n">
        <v/>
      </c>
      <c r="SL114" t="n">
        <v/>
      </c>
      <c r="SM114" t="n">
        <v/>
      </c>
      <c r="SN114" t="n">
        <v/>
      </c>
      <c r="SO114" t="n">
        <v/>
      </c>
      <c r="SP114" t="n">
        <v/>
      </c>
      <c r="SQ114" t="n">
        <v/>
      </c>
      <c r="SR114" t="n">
        <v/>
      </c>
      <c r="SS114" t="n">
        <v/>
      </c>
      <c r="ST114" t="n">
        <v/>
      </c>
      <c r="SU114" t="n">
        <v/>
      </c>
      <c r="SV114" t="n">
        <v/>
      </c>
      <c r="SW114" t="n">
        <v/>
      </c>
      <c r="SX114" t="n">
        <v/>
      </c>
      <c r="SY114" t="n">
        <v/>
      </c>
      <c r="SZ114" t="n">
        <v>5</v>
      </c>
      <c r="TA114" t="n">
        <v/>
      </c>
      <c r="TB114" t="n">
        <v/>
      </c>
      <c r="TC114" t="n">
        <v/>
      </c>
      <c r="TD114" t="n">
        <v/>
      </c>
      <c r="TE114" t="n">
        <v/>
      </c>
      <c r="TF114" t="n">
        <v/>
      </c>
      <c r="TG114" t="n">
        <v/>
      </c>
      <c r="TH114" t="n">
        <v/>
      </c>
      <c r="TI114" t="n">
        <v/>
      </c>
      <c r="TJ114" t="n">
        <v/>
      </c>
      <c r="TK114" t="n">
        <v/>
      </c>
      <c r="TL114" t="n">
        <v/>
      </c>
      <c r="TM114" t="n">
        <v/>
      </c>
      <c r="TN114" t="n">
        <v/>
      </c>
      <c r="TO114" t="n">
        <v/>
      </c>
      <c r="TP114" t="n">
        <v/>
      </c>
      <c r="TQ114" t="n">
        <v/>
      </c>
      <c r="TR114" t="n">
        <v/>
      </c>
      <c r="TS114" t="n">
        <v/>
      </c>
      <c r="TT114" t="n">
        <v/>
      </c>
      <c r="TU114" t="n">
        <v/>
      </c>
      <c r="TV114" t="n">
        <v/>
      </c>
      <c r="TW114" t="n">
        <v/>
      </c>
      <c r="TX114" t="n">
        <v/>
      </c>
      <c r="TY114" t="n">
        <v/>
      </c>
      <c r="TZ114" t="n">
        <v/>
      </c>
      <c r="UA114" t="n">
        <v/>
      </c>
      <c r="UB114" t="n">
        <v/>
      </c>
      <c r="UC114" t="n">
        <v/>
      </c>
      <c r="UD114" t="n">
        <v/>
      </c>
      <c r="UE114" t="n">
        <v/>
      </c>
      <c r="UF114" t="n">
        <v/>
      </c>
      <c r="UG114" t="n">
        <v/>
      </c>
      <c r="UH114" t="n">
        <v/>
      </c>
      <c r="UI114" t="n">
        <v/>
      </c>
      <c r="UJ114" t="n">
        <v/>
      </c>
      <c r="UK114" t="n">
        <v/>
      </c>
      <c r="UL114" t="n">
        <v/>
      </c>
      <c r="UM114" t="n">
        <v/>
      </c>
      <c r="UN114" t="n">
        <v/>
      </c>
      <c r="UO114" t="n">
        <v/>
      </c>
      <c r="UP114" t="n">
        <v/>
      </c>
      <c r="UQ114" t="n">
        <v/>
      </c>
      <c r="UR114" t="n">
        <v/>
      </c>
      <c r="US114" t="n">
        <v/>
      </c>
      <c r="UT114" t="n">
        <v/>
      </c>
      <c r="UU114" t="inlineStr">
        <is>
          <t>Pemberian pakan di kandang</t>
        </is>
      </c>
      <c r="UV114" t="n">
        <v/>
      </c>
      <c r="UW114" t="n">
        <v/>
      </c>
      <c r="UX114" t="n">
        <v/>
      </c>
      <c r="UY114" t="n">
        <v/>
      </c>
      <c r="UZ114" t="n">
        <v/>
      </c>
      <c r="VA114" t="n">
        <v/>
      </c>
      <c r="VB114" t="n">
        <v/>
      </c>
      <c r="VC114" t="inlineStr">
        <is>
          <t>Sangat jarang (&gt;1 bulan sekali)</t>
        </is>
      </c>
      <c r="VD114" t="n">
        <v/>
      </c>
      <c r="VE114" t="n">
        <v/>
      </c>
      <c r="VF114" t="n">
        <v/>
      </c>
      <c r="VG114" t="n">
        <v/>
      </c>
      <c r="VH114" t="n">
        <v/>
      </c>
      <c r="VI114" t="n">
        <v/>
      </c>
      <c r="VJ114" t="n">
        <v/>
      </c>
      <c r="VK114" t="inlineStr">
        <is>
          <t>Cukup (2-6 hari sekali)</t>
        </is>
      </c>
      <c r="VL114" t="n">
        <v/>
      </c>
      <c r="VM114" t="n">
        <v/>
      </c>
      <c r="VN114" t="n">
        <v/>
      </c>
      <c r="VO114" t="n">
        <v/>
      </c>
      <c r="VP114" t="n">
        <v/>
      </c>
      <c r="VQ114" t="n">
        <v/>
      </c>
      <c r="VR114" t="n">
        <v/>
      </c>
      <c r="VS114" t="inlineStr">
        <is>
          <t>3-Disimpan terbuka (dry lot)</t>
        </is>
      </c>
      <c r="VT114" t="n">
        <v>0</v>
      </c>
      <c r="VU114" t="n">
        <v>0</v>
      </c>
      <c r="VV114" t="n">
        <v>0</v>
      </c>
      <c r="VW114" t="n">
        <v>0</v>
      </c>
      <c r="VX114" t="n">
        <v>0</v>
      </c>
      <c r="VY114" t="n">
        <v>0</v>
      </c>
      <c r="VZ114" t="n">
        <v>1</v>
      </c>
      <c r="WA114" t="n">
        <v>0</v>
      </c>
      <c r="WB114" t="n">
        <v>0</v>
      </c>
      <c r="WC114" t="n">
        <v>0</v>
      </c>
      <c r="WD114" t="n">
        <v>0</v>
      </c>
      <c r="WE114" t="n">
        <v>0</v>
      </c>
      <c r="WF114" t="n">
        <v/>
      </c>
      <c r="WG114" t="n">
        <v/>
      </c>
      <c r="WH114" t="n">
        <v/>
      </c>
      <c r="WI114" t="n">
        <v/>
      </c>
      <c r="WJ114" t="n">
        <v/>
      </c>
      <c r="WK114" t="n">
        <v/>
      </c>
      <c r="WL114" t="n">
        <v/>
      </c>
      <c r="WM114" t="n">
        <v/>
      </c>
      <c r="WN114" t="n">
        <v/>
      </c>
      <c r="WO114" t="n">
        <v/>
      </c>
      <c r="WP114" t="n">
        <v/>
      </c>
      <c r="WQ114" t="n">
        <v/>
      </c>
      <c r="WR114" t="n">
        <v/>
      </c>
      <c r="WS114" t="n">
        <v/>
      </c>
      <c r="WT114" t="n">
        <v/>
      </c>
      <c r="WU114" t="n">
        <v/>
      </c>
      <c r="WV114" t="n">
        <v/>
      </c>
      <c r="WW114" t="n">
        <v/>
      </c>
      <c r="WX114" t="n">
        <v/>
      </c>
      <c r="WY114" t="n">
        <v/>
      </c>
      <c r="WZ114" t="n">
        <v/>
      </c>
      <c r="XA114" t="n">
        <v/>
      </c>
      <c r="XB114" t="n">
        <v/>
      </c>
      <c r="XC114" t="n">
        <v/>
      </c>
      <c r="XD114" t="n">
        <v/>
      </c>
      <c r="XE114" t="n">
        <v/>
      </c>
      <c r="XF114" t="n">
        <v/>
      </c>
      <c r="XG114" t="n">
        <v/>
      </c>
      <c r="XH114" t="n">
        <v/>
      </c>
      <c r="XI114" t="n">
        <v/>
      </c>
      <c r="XJ114" t="n">
        <v/>
      </c>
      <c r="XK114" t="n">
        <v/>
      </c>
      <c r="XL114" t="n">
        <v/>
      </c>
      <c r="XM114" t="n">
        <v/>
      </c>
      <c r="XN114" t="n">
        <v/>
      </c>
      <c r="XO114" t="n">
        <v/>
      </c>
      <c r="XP114" t="n">
        <v/>
      </c>
      <c r="XQ114" t="n">
        <v/>
      </c>
      <c r="XR114" t="n">
        <v/>
      </c>
      <c r="XS114" t="n">
        <v/>
      </c>
      <c r="XT114" t="n">
        <v/>
      </c>
      <c r="XU114" t="n">
        <v/>
      </c>
      <c r="XV114" t="n">
        <v/>
      </c>
      <c r="XW114" t="n">
        <v/>
      </c>
      <c r="XX114" t="n">
        <v/>
      </c>
      <c r="XY114" t="n">
        <v/>
      </c>
      <c r="XZ114" t="n">
        <v/>
      </c>
      <c r="YA114" t="n">
        <v/>
      </c>
      <c r="YB114" t="n">
        <v/>
      </c>
      <c r="YC114" t="n">
        <v/>
      </c>
      <c r="YD114" t="n">
        <v/>
      </c>
      <c r="YE114" t="n">
        <v/>
      </c>
      <c r="YF114" t="n">
        <v/>
      </c>
      <c r="YG114" t="n">
        <v/>
      </c>
      <c r="YH114" t="n">
        <v/>
      </c>
      <c r="YI114" t="n">
        <v/>
      </c>
      <c r="YJ114" t="n">
        <v/>
      </c>
      <c r="YK114" t="n">
        <v/>
      </c>
      <c r="YL114" t="n">
        <v/>
      </c>
      <c r="YM114" t="n">
        <v/>
      </c>
      <c r="YN114" t="n">
        <v/>
      </c>
      <c r="YO114" t="n">
        <v/>
      </c>
      <c r="YP114" t="n">
        <v/>
      </c>
      <c r="YQ114" t="n">
        <v/>
      </c>
      <c r="YR114" t="n">
        <v/>
      </c>
      <c r="YS114" t="n">
        <v/>
      </c>
      <c r="YT114" t="n">
        <v/>
      </c>
      <c r="YU114" t="n">
        <v/>
      </c>
      <c r="YV114" t="n">
        <v/>
      </c>
      <c r="YW114" t="n">
        <v/>
      </c>
      <c r="YX114" t="n">
        <v/>
      </c>
      <c r="YY114" t="n">
        <v/>
      </c>
      <c r="YZ114" t="n">
        <v/>
      </c>
      <c r="ZA114" t="n">
        <v/>
      </c>
      <c r="ZB114" t="n">
        <v/>
      </c>
      <c r="ZC114" t="n">
        <v/>
      </c>
      <c r="ZD114" t="n">
        <v/>
      </c>
      <c r="ZE114" t="n">
        <v/>
      </c>
      <c r="ZF114" t="n">
        <v/>
      </c>
      <c r="ZG114" t="n">
        <v/>
      </c>
      <c r="ZH114" t="n">
        <v/>
      </c>
      <c r="ZI114" t="n">
        <v/>
      </c>
      <c r="ZJ114" t="n">
        <v/>
      </c>
      <c r="ZK114" t="n">
        <v/>
      </c>
      <c r="ZL114" t="n">
        <v/>
      </c>
      <c r="ZM114" t="n">
        <v/>
      </c>
      <c r="ZN114" t="n">
        <v/>
      </c>
      <c r="ZO114" t="n">
        <v/>
      </c>
      <c r="ZP114" t="n">
        <v/>
      </c>
      <c r="ZQ114" t="n">
        <v/>
      </c>
      <c r="ZR114" t="n">
        <v/>
      </c>
      <c r="ZS114" t="n">
        <v/>
      </c>
      <c r="ZT114" t="n">
        <v/>
      </c>
      <c r="ZU114" t="n">
        <v/>
      </c>
      <c r="ZV114" t="n">
        <v>2</v>
      </c>
      <c r="ZW114" t="n">
        <v/>
      </c>
      <c r="ZX114" t="n">
        <v/>
      </c>
      <c r="ZY114" t="n">
        <v/>
      </c>
      <c r="ZZ114" t="n">
        <v/>
      </c>
      <c r="AAA114" t="n">
        <v/>
      </c>
      <c r="AAB114" t="n">
        <v/>
      </c>
      <c r="AAC114" t="n">
        <v/>
      </c>
      <c r="AAD114" t="inlineStr">
        <is>
          <t>Pakan segar (misal: rumput)</t>
        </is>
      </c>
      <c r="AAE114" t="n">
        <v/>
      </c>
      <c r="AAF114" t="n">
        <v/>
      </c>
      <c r="AAG114" t="n">
        <v/>
      </c>
      <c r="AAH114" t="n">
        <v/>
      </c>
      <c r="AAI114" t="n">
        <v/>
      </c>
      <c r="AAJ114" t="n">
        <v/>
      </c>
      <c r="AAK114" t="n">
        <v/>
      </c>
      <c r="AAL114" t="inlineStr">
        <is>
          <t>Tidak</t>
        </is>
      </c>
      <c r="AAM114" t="n">
        <v/>
      </c>
      <c r="AAN114" t="n">
        <v/>
      </c>
      <c r="AAO114" t="n">
        <v/>
      </c>
      <c r="AAP114" t="n">
        <v/>
      </c>
      <c r="AAQ114" t="n">
        <v/>
      </c>
      <c r="AAR114" t="inlineStr">
        <is>
          <t>Ya</t>
        </is>
      </c>
      <c r="AAS114" t="inlineStr">
        <is>
          <t>Tidak pasti/ragu-ragu</t>
        </is>
      </c>
      <c r="AAT114" t="inlineStr">
        <is>
          <t>Dibuang ke selokan</t>
        </is>
      </c>
      <c r="AAU114" t="n">
        <v>0</v>
      </c>
      <c r="AAV114" t="n">
        <v>0</v>
      </c>
      <c r="AAW114" t="n">
        <v>0</v>
      </c>
      <c r="AAX114" t="n">
        <v>0</v>
      </c>
      <c r="AAY114" t="n">
        <v>0</v>
      </c>
      <c r="AAZ114" t="n">
        <v>0</v>
      </c>
      <c r="ABA114" t="n">
        <v>1</v>
      </c>
      <c r="ABB114" t="n">
        <v/>
      </c>
      <c r="ABC114" t="n">
        <v/>
      </c>
      <c r="ABD114" t="n">
        <v/>
      </c>
      <c r="ABE114" t="n">
        <v/>
      </c>
      <c r="ABF114" t="n">
        <v/>
      </c>
      <c r="ABG114" t="n">
        <v/>
      </c>
      <c r="ABH114" t="n">
        <v/>
      </c>
      <c r="ABI114" t="n">
        <v/>
      </c>
      <c r="ABJ114" t="n">
        <v/>
      </c>
      <c r="ABK114" t="n">
        <v/>
      </c>
      <c r="ABL114" t="n">
        <v/>
      </c>
      <c r="ABM114" t="n">
        <v/>
      </c>
      <c r="ABN114" t="n">
        <v/>
      </c>
      <c r="ABO114" t="n">
        <v/>
      </c>
      <c r="ABP114" t="n">
        <v/>
      </c>
      <c r="ABQ114" t="n">
        <v/>
      </c>
      <c r="ABR114" t="n">
        <v/>
      </c>
      <c r="ABS114" t="n">
        <v/>
      </c>
      <c r="ABT114" t="n">
        <v/>
      </c>
      <c r="ABU114" t="n">
        <v/>
      </c>
      <c r="ABV114" t="n">
        <v/>
      </c>
      <c r="ABW114" t="n">
        <v/>
      </c>
      <c r="ABX114" t="n">
        <v/>
      </c>
      <c r="ABY114" t="n">
        <v/>
      </c>
      <c r="ABZ114" t="n">
        <v/>
      </c>
      <c r="ACA114" t="n">
        <v/>
      </c>
      <c r="ACB114" t="n">
        <v/>
      </c>
      <c r="ACC114" t="n">
        <v/>
      </c>
      <c r="ACD114" t="n">
        <v/>
      </c>
      <c r="ACE114" t="n">
        <v/>
      </c>
      <c r="ACF114" t="n">
        <v/>
      </c>
      <c r="ACG114" t="n">
        <v/>
      </c>
      <c r="ACH114" t="n">
        <v/>
      </c>
      <c r="ACI114" t="n">
        <v/>
      </c>
      <c r="ACJ114" t="n">
        <v/>
      </c>
      <c r="ACK114" t="inlineStr">
        <is>
          <t>Tidak memiliki tempat untuk menyimpan</t>
        </is>
      </c>
      <c r="ACL114" t="n">
        <v>0</v>
      </c>
      <c r="ACM114" t="n">
        <v>1</v>
      </c>
      <c r="ACN114" t="n">
        <v>0</v>
      </c>
      <c r="ACO114" t="n">
        <v>0</v>
      </c>
      <c r="ACP114" t="n">
        <v>0</v>
      </c>
      <c r="ACQ114" t="n">
        <v>0</v>
      </c>
      <c r="ACR114" t="n">
        <v>0</v>
      </c>
      <c r="ACS114" t="n">
        <v/>
      </c>
      <c r="ACT114" t="inlineStr">
        <is>
          <t>X</t>
        </is>
      </c>
      <c r="ACU114" t="inlineStr">
        <is>
          <t>Manfaat cukup signifikan, terasa di kehidupan sehari-hari</t>
        </is>
      </c>
      <c r="ACV114" t="inlineStr">
        <is>
          <t>Bertambah</t>
        </is>
      </c>
      <c r="ACW114" t="inlineStr">
        <is>
          <t>Anggota keluarga - Perempuan dewasa</t>
        </is>
      </c>
      <c r="ACX114" t="inlineStr">
        <is>
          <t>Netral/tidak tahu</t>
        </is>
      </c>
      <c r="ACY114" t="inlineStr">
        <is>
          <t>Anggota keluarga - Perempuan dewasa</t>
        </is>
      </c>
      <c r="ACZ114" t="n">
        <v>0</v>
      </c>
      <c r="ADA114" t="n">
        <v>1</v>
      </c>
      <c r="ADB114" t="n">
        <v>0</v>
      </c>
      <c r="ADC114" t="n">
        <v>0</v>
      </c>
      <c r="ADD114" t="inlineStr">
        <is>
          <t>Puas</t>
        </is>
      </c>
      <c r="ADE114" t="inlineStr">
        <is>
          <t>Puas</t>
        </is>
      </c>
      <c r="ADF114" t="inlineStr">
        <is>
          <t>Puas</t>
        </is>
      </c>
      <c r="ADG114" t="inlineStr">
        <is>
          <t>Puas</t>
        </is>
      </c>
      <c r="ADH114" t="inlineStr">
        <is>
          <t>Tidak</t>
        </is>
      </c>
      <c r="ADI114" t="n">
        <v/>
      </c>
      <c r="ADJ114" t="inlineStr">
        <is>
          <t>Sangat puas</t>
        </is>
      </c>
      <c r="ADK114" t="n">
        <v/>
      </c>
      <c r="ADL114" t="n">
        <v/>
      </c>
      <c r="ADM114" t="n">
        <v/>
      </c>
      <c r="ADN114" t="n">
        <v/>
      </c>
      <c r="ADO114" t="n">
        <v/>
      </c>
      <c r="ADP114" t="n">
        <v/>
      </c>
      <c r="ADQ114" t="n">
        <v/>
      </c>
      <c r="ADR114" t="n">
        <v/>
      </c>
      <c r="ADS114" t="n">
        <v/>
      </c>
      <c r="ADT114" t="n">
        <v/>
      </c>
      <c r="ADU114" t="inlineStr">
        <is>
          <t>Menghubungi CPO atau pendamping</t>
        </is>
      </c>
      <c r="ADV114" t="n">
        <v>0</v>
      </c>
      <c r="ADW114" t="n">
        <v>0</v>
      </c>
      <c r="ADX114" t="n">
        <v>0</v>
      </c>
      <c r="ADY114" t="n">
        <v>0</v>
      </c>
      <c r="ADZ114" t="n">
        <v>1</v>
      </c>
      <c r="AEA114" t="n">
        <v>0</v>
      </c>
      <c r="AEB114" t="n">
        <v>0</v>
      </c>
      <c r="AEC114" t="n">
        <v>0</v>
      </c>
      <c r="AED114" t="inlineStr">
        <is>
          <t>X</t>
        </is>
      </c>
      <c r="AEE114" t="inlineStr">
        <is>
          <t>Perempuan dewasa</t>
        </is>
      </c>
      <c r="AEF114" t="n">
        <v/>
      </c>
      <c r="AEG114" t="inlineStr">
        <is>
          <t>Menelepon atau WA langsung</t>
        </is>
      </c>
      <c r="AEH114" t="n">
        <v/>
      </c>
      <c r="AEI114" t="inlineStr">
        <is>
          <t>Tidak</t>
        </is>
      </c>
      <c r="AEJ114" t="inlineStr">
        <is>
          <t>Ya, selalu</t>
        </is>
      </c>
      <c r="AEK114" t="inlineStr">
        <is>
          <t>Lebih aman</t>
        </is>
      </c>
      <c r="AEL114" t="n">
        <v>0</v>
      </c>
      <c r="AEM114" t="n">
        <v>0</v>
      </c>
      <c r="AEN114" t="n">
        <v>0</v>
      </c>
      <c r="AEO114" t="n">
        <v>0</v>
      </c>
      <c r="AEP114" t="n">
        <v>1</v>
      </c>
      <c r="AEQ114" t="n">
        <v>0</v>
      </c>
      <c r="AER114" t="n">
        <v>0</v>
      </c>
      <c r="AES114" t="n">
        <v>0</v>
      </c>
      <c r="AET114" t="n">
        <v>0</v>
      </c>
      <c r="AEU114" t="n">
        <v>0</v>
      </c>
      <c r="AEV114" t="n">
        <v>0</v>
      </c>
      <c r="AEW114" t="n">
        <v>0</v>
      </c>
      <c r="AEX114" t="n">
        <v/>
      </c>
      <c r="AEY114" t="inlineStr">
        <is>
          <t>Memasak lebih aman</t>
        </is>
      </c>
      <c r="AEZ114" t="n">
        <v/>
      </c>
      <c r="AFA114" t="inlineStr">
        <is>
          <t>Koperasi</t>
        </is>
      </c>
      <c r="AFB114" t="n">
        <v/>
      </c>
      <c r="AFC114" t="inlineStr">
        <is>
          <t>1000519368-17_7_8.jpg</t>
        </is>
      </c>
      <c r="AFD114" t="inlineStr">
        <is>
          <t>https://kf.kobotoolbox.org/api/v2/assets/avstPQqLr3Ab3ZdcVTXZ6f/data/666421947/attachments/att2WKyi54tUrvDFozDL7aVT/</t>
        </is>
      </c>
      <c r="AFE114" t="inlineStr">
        <is>
          <t>1000519365-17_7_13.jpg</t>
        </is>
      </c>
      <c r="AFF114" t="inlineStr">
        <is>
          <t>https://kf.kobotoolbox.org/api/v2/assets/avstPQqLr3Ab3ZdcVTXZ6f/data/666421947/attachments/atttWVE6zCjkirGzCvTBEFLx/</t>
        </is>
      </c>
      <c r="AFG114" t="inlineStr">
        <is>
          <t>Doni iswanto</t>
        </is>
      </c>
      <c r="AFH114" t="n">
        <v/>
      </c>
      <c r="AFI114" t="n">
        <v/>
      </c>
    </row>
    <row r="115">
      <c r="A115" t="n">
        <v/>
      </c>
      <c r="B115" t="n">
        <v/>
      </c>
      <c r="C115" t="n">
        <v/>
      </c>
      <c r="D115" t="inlineStr">
        <is>
          <t>maliki</t>
        </is>
      </c>
      <c r="E115" t="n">
        <v>85712797371</v>
      </c>
      <c r="F115" t="inlineStr">
        <is>
          <t>-7.9742 112.782199 590.9522333145152 30.52441744878083</t>
        </is>
      </c>
      <c r="G115" t="n">
        <v>-7.9742</v>
      </c>
      <c r="H115" t="n">
        <v>112.782199</v>
      </c>
      <c r="I115" t="n">
        <v>590.9522333</v>
      </c>
      <c r="J115" t="n">
        <v>30.52441745</v>
      </c>
      <c r="K115" t="n">
        <v>0</v>
      </c>
      <c r="L115" t="inlineStr">
        <is>
          <t>-7.974199 112.782213 590.9522333145142 68.7729281853433</t>
        </is>
      </c>
      <c r="M115" t="n">
        <v>-7.974199</v>
      </c>
      <c r="N115" t="n">
        <v>112.782213</v>
      </c>
      <c r="O115" t="n">
        <v>590.9522333</v>
      </c>
      <c r="P115" t="n">
        <v>68.77292819</v>
      </c>
      <c r="Q115" t="n">
        <v>0</v>
      </c>
      <c r="R115" t="inlineStr">
        <is>
          <t>Jawa Timur</t>
        </is>
      </c>
      <c r="S115" t="n">
        <v>0</v>
      </c>
      <c r="T115" t="n">
        <v>0</v>
      </c>
      <c r="U115" t="n">
        <v>0</v>
      </c>
      <c r="V115" t="n">
        <v>0</v>
      </c>
      <c r="W115" t="n">
        <v>0</v>
      </c>
      <c r="X115" t="n">
        <v>1</v>
      </c>
      <c r="Y115" t="n">
        <v>0</v>
      </c>
      <c r="Z115" t="n">
        <v>0</v>
      </c>
      <c r="AA115" t="n">
        <v>0</v>
      </c>
      <c r="AB115" t="n">
        <v>0</v>
      </c>
      <c r="AC115" t="inlineStr">
        <is>
          <t>MALANG</t>
        </is>
      </c>
      <c r="AD115" t="inlineStr">
        <is>
          <t>JABUNG</t>
        </is>
      </c>
      <c r="AE115" t="inlineStr">
        <is>
          <t>SUKOPURO</t>
        </is>
      </c>
      <c r="AF115" t="inlineStr">
        <is>
          <t>KAN JABUNG</t>
        </is>
      </c>
      <c r="AG115" t="inlineStr">
        <is>
          <t>KJP0816</t>
        </is>
      </c>
      <c r="AH115" t="n">
        <v>3</v>
      </c>
      <c r="AI115" t="inlineStr">
        <is>
          <t>VPA2</t>
        </is>
      </c>
      <c r="AJ115" t="inlineStr">
        <is>
          <t>Aktif</t>
        </is>
      </c>
      <c r="AK115" t="n">
        <v>43</v>
      </c>
      <c r="AL115" t="inlineStr">
        <is>
          <t>Laki-laki</t>
        </is>
      </c>
      <c r="AM115" t="inlineStr">
        <is>
          <t>Sudah menikah</t>
        </is>
      </c>
      <c r="AN115" t="inlineStr">
        <is>
          <t>SMP/Sederajat</t>
        </is>
      </c>
      <c r="AO115" t="inlineStr">
        <is>
          <t>Peternak</t>
        </is>
      </c>
      <c r="AP115" t="n">
        <v>0</v>
      </c>
      <c r="AQ115" t="n">
        <v>1</v>
      </c>
      <c r="AR115" t="n">
        <v>0</v>
      </c>
      <c r="AS115" t="n">
        <v>0</v>
      </c>
      <c r="AT115" t="n">
        <v>0</v>
      </c>
      <c r="AU115" t="n">
        <v>0</v>
      </c>
      <c r="AV115" t="n">
        <v>0</v>
      </c>
      <c r="AW115" t="n">
        <v>0</v>
      </c>
      <c r="AX115" t="n">
        <v/>
      </c>
      <c r="AY115" t="inlineStr">
        <is>
          <t>Peternak</t>
        </is>
      </c>
      <c r="AZ115" t="n">
        <v>0</v>
      </c>
      <c r="BA115" t="n">
        <v>1</v>
      </c>
      <c r="BB115" t="n">
        <v>0</v>
      </c>
      <c r="BC115" t="n">
        <v>0</v>
      </c>
      <c r="BD115" t="n">
        <v>0</v>
      </c>
      <c r="BE115" t="n">
        <v>0</v>
      </c>
      <c r="BF115" t="n">
        <v>0</v>
      </c>
      <c r="BG115" t="n">
        <v>0</v>
      </c>
      <c r="BH115" t="n">
        <v/>
      </c>
      <c r="BI115" t="inlineStr">
        <is>
          <t>Rp1.500.000 - Rp2.500.000</t>
        </is>
      </c>
      <c r="BJ115" t="n">
        <v>1</v>
      </c>
      <c r="BK115" t="n">
        <v>2</v>
      </c>
      <c r="BL115" t="n">
        <v>1</v>
      </c>
      <c r="BM115" t="n">
        <v>0</v>
      </c>
      <c r="BN115" t="inlineStr">
        <is>
          <t>Milik sendiri</t>
        </is>
      </c>
      <c r="BO115" t="inlineStr">
        <is>
          <t>Permanen (dinding bata dan semen)</t>
        </is>
      </c>
      <c r="BP115" t="n">
        <v>1</v>
      </c>
      <c r="BQ115" t="n">
        <v>0</v>
      </c>
      <c r="BR115" t="n">
        <v>0</v>
      </c>
      <c r="BS115" t="n">
        <v>0</v>
      </c>
      <c r="BT115" t="n">
        <v>0</v>
      </c>
      <c r="BU115" t="n">
        <v/>
      </c>
      <c r="BV115" t="inlineStr">
        <is>
          <t>Semen</t>
        </is>
      </c>
      <c r="BW115" t="n">
        <v>0</v>
      </c>
      <c r="BX115" t="n">
        <v>1</v>
      </c>
      <c r="BY115" t="n">
        <v>0</v>
      </c>
      <c r="BZ115" t="n">
        <v>0</v>
      </c>
      <c r="CA115" t="n">
        <v>0</v>
      </c>
      <c r="CB115" t="n">
        <v/>
      </c>
      <c r="CC115" t="inlineStr">
        <is>
          <t>Genting</t>
        </is>
      </c>
      <c r="CD115" t="n">
        <v>0</v>
      </c>
      <c r="CE115" t="n">
        <v>0</v>
      </c>
      <c r="CF115" t="n">
        <v>0</v>
      </c>
      <c r="CG115" t="n">
        <v>0</v>
      </c>
      <c r="CH115" t="n">
        <v>0</v>
      </c>
      <c r="CI115" t="n">
        <v>1</v>
      </c>
      <c r="CJ115" t="n">
        <v>0</v>
      </c>
      <c r="CK115" t="n">
        <v/>
      </c>
      <c r="CL115" t="inlineStr">
        <is>
          <t>Ya</t>
        </is>
      </c>
      <c r="CM115" t="n">
        <v>2023</v>
      </c>
      <c r="CN115" t="inlineStr">
        <is>
          <t>Fixed-Dome (Kubah Tetap)</t>
        </is>
      </c>
      <c r="CO115" t="inlineStr">
        <is>
          <t>10 m³ (8-9 ekor sapi, ±8 jam memasak/hari, ±80 kg slurry/hari)</t>
        </is>
      </c>
      <c r="CP115" t="inlineStr">
        <is>
          <t>Anggota keluarga - laki-laki</t>
        </is>
      </c>
      <c r="CQ115" t="n">
        <v>0</v>
      </c>
      <c r="CR115" t="n">
        <v>0</v>
      </c>
      <c r="CS115" t="n">
        <v>0</v>
      </c>
      <c r="CT115" t="n">
        <v>0</v>
      </c>
      <c r="CU115" t="n">
        <v>1</v>
      </c>
      <c r="CV115" t="n">
        <v>0</v>
      </c>
      <c r="CW115" t="n">
        <v>0</v>
      </c>
      <c r="CX115" t="n">
        <v>0</v>
      </c>
      <c r="CY115" t="inlineStr">
        <is>
          <t>Anggota keluarga - laki-laki</t>
        </is>
      </c>
      <c r="CZ115" t="n">
        <v>1</v>
      </c>
      <c r="DA115" t="n">
        <v>0</v>
      </c>
      <c r="DB115" t="n">
        <v>0</v>
      </c>
      <c r="DC115" t="n">
        <v/>
      </c>
      <c r="DD115" t="inlineStr">
        <is>
          <t>Anggota keluarga - laki-laki</t>
        </is>
      </c>
      <c r="DE115" t="n">
        <v>1</v>
      </c>
      <c r="DF115" t="n">
        <v>0</v>
      </c>
      <c r="DG115" t="n">
        <v>0</v>
      </c>
      <c r="DH115" t="n">
        <v>0</v>
      </c>
      <c r="DI115" t="n">
        <v/>
      </c>
      <c r="DJ115" t="inlineStr">
        <is>
          <t>Anggota keluarga - laki-laki</t>
        </is>
      </c>
      <c r="DK115" t="n">
        <v>1</v>
      </c>
      <c r="DL115" t="n">
        <v>0</v>
      </c>
      <c r="DM115" t="n">
        <v>0</v>
      </c>
      <c r="DN115" t="n">
        <v>0</v>
      </c>
      <c r="DO115" t="n">
        <v/>
      </c>
      <c r="DP115" t="inlineStr">
        <is>
          <t>Ya</t>
        </is>
      </c>
      <c r="DQ115" t="n">
        <v/>
      </c>
      <c r="DR115" t="n">
        <v/>
      </c>
      <c r="DS115" t="n">
        <v/>
      </c>
      <c r="DT115" t="n">
        <v/>
      </c>
      <c r="DU115" t="n">
        <v/>
      </c>
      <c r="DV115" t="n">
        <v/>
      </c>
      <c r="DW115" t="n">
        <v/>
      </c>
      <c r="DX115" t="n">
        <v/>
      </c>
      <c r="DY115" t="n">
        <v/>
      </c>
      <c r="DZ115" t="n">
        <v/>
      </c>
      <c r="EA115" t="n">
        <v/>
      </c>
      <c r="EB115" t="n">
        <v/>
      </c>
      <c r="EC115" t="n">
        <v/>
      </c>
      <c r="ED115" t="n">
        <v/>
      </c>
      <c r="EE115" t="n">
        <v/>
      </c>
      <c r="EF115" t="n">
        <v/>
      </c>
      <c r="EG115" t="n">
        <v/>
      </c>
      <c r="EH115" t="n">
        <v/>
      </c>
      <c r="EI115" t="inlineStr">
        <is>
          <t>Tidak ada masalah</t>
        </is>
      </c>
      <c r="EJ115" t="n">
        <v>0</v>
      </c>
      <c r="EK115" t="n">
        <v>0</v>
      </c>
      <c r="EL115" t="n">
        <v>0</v>
      </c>
      <c r="EM115" t="n">
        <v>1</v>
      </c>
      <c r="EN115" t="n">
        <v>0</v>
      </c>
      <c r="EO115" t="n">
        <v/>
      </c>
      <c r="EP115" t="inlineStr">
        <is>
          <t>Ya, cukup jelas dan mudah diikuti</t>
        </is>
      </c>
      <c r="EQ115" t="inlineStr">
        <is>
          <t>Pelatihan</t>
        </is>
      </c>
      <c r="ER115" t="inlineStr">
        <is>
          <t>CPO atau pendamping</t>
        </is>
      </c>
      <c r="ES115" t="n">
        <v>1</v>
      </c>
      <c r="ET115" t="n">
        <v>0</v>
      </c>
      <c r="EU115" t="n">
        <v>0</v>
      </c>
      <c r="EV115" t="n">
        <v>0</v>
      </c>
      <c r="EW115" t="n">
        <v/>
      </c>
      <c r="EX115" t="inlineStr">
        <is>
          <t>Anggota keluarga - Laki-laki</t>
        </is>
      </c>
      <c r="EY115" t="n">
        <v>1</v>
      </c>
      <c r="EZ115" t="n">
        <v>0</v>
      </c>
      <c r="FA115" t="n">
        <v>0</v>
      </c>
      <c r="FB115" t="n">
        <v/>
      </c>
      <c r="FC115" t="inlineStr">
        <is>
          <t>Setiap bulan</t>
        </is>
      </c>
      <c r="FD115" t="n">
        <v/>
      </c>
      <c r="FE115" t="inlineStr">
        <is>
          <t>Mengetahui</t>
        </is>
      </c>
      <c r="FF115" t="inlineStr">
        <is>
          <t>Cukup sering (2 minggu sekali)</t>
        </is>
      </c>
      <c r="FG115" t="inlineStr">
        <is>
          <t>Mengetahui</t>
        </is>
      </c>
      <c r="FH115" t="inlineStr">
        <is>
          <t>Sering (setiap minggu)</t>
        </is>
      </c>
      <c r="FI115" t="inlineStr">
        <is>
          <t>Mengetahui</t>
        </is>
      </c>
      <c r="FJ115" t="inlineStr">
        <is>
          <t>Sering (setiap minggu)</t>
        </is>
      </c>
      <c r="FK115" t="inlineStr">
        <is>
          <t>Mengetahui</t>
        </is>
      </c>
      <c r="FL115" t="inlineStr">
        <is>
          <t>Cukup sering (2 minggu sekali)</t>
        </is>
      </c>
      <c r="FM115" t="inlineStr">
        <is>
          <t>Mengetahui</t>
        </is>
      </c>
      <c r="FN115" t="inlineStr">
        <is>
          <t>Jarang (setiap bulan atau lebih)</t>
        </is>
      </c>
      <c r="FO115" t="inlineStr">
        <is>
          <t>Mengetahui</t>
        </is>
      </c>
      <c r="FP115" t="inlineStr">
        <is>
          <t>Jarang (setiap bulan atau lebih)</t>
        </is>
      </c>
      <c r="FQ115" t="inlineStr">
        <is>
          <t>Mengetahui</t>
        </is>
      </c>
      <c r="FR115" t="inlineStr">
        <is>
          <t>Ya</t>
        </is>
      </c>
      <c r="FS115" t="inlineStr">
        <is>
          <t>Mengetahui</t>
        </is>
      </c>
      <c r="FT115" t="inlineStr">
        <is>
          <t>Ya, selalu</t>
        </is>
      </c>
      <c r="FU115" t="inlineStr">
        <is>
          <t>Laki-laki dewasa</t>
        </is>
      </c>
      <c r="FV115" t="n">
        <v>1</v>
      </c>
      <c r="FW115" t="n">
        <v>0</v>
      </c>
      <c r="FX115" t="n">
        <v>0</v>
      </c>
      <c r="FY115" t="n">
        <v>0</v>
      </c>
      <c r="FZ115" t="inlineStr">
        <is>
          <t>Memahami</t>
        </is>
      </c>
      <c r="GA115" t="inlineStr">
        <is>
          <t>CPO</t>
        </is>
      </c>
      <c r="GB115" t="n">
        <v>1</v>
      </c>
      <c r="GC115" t="n">
        <v>0</v>
      </c>
      <c r="GD115" t="n">
        <v>0</v>
      </c>
      <c r="GE115" t="n">
        <v>0</v>
      </c>
      <c r="GF115" t="n">
        <v/>
      </c>
      <c r="GG115" t="inlineStr">
        <is>
          <t>Sering</t>
        </is>
      </c>
      <c r="GH115" t="inlineStr">
        <is>
          <t>Tidak</t>
        </is>
      </c>
      <c r="GI115" t="n">
        <v/>
      </c>
      <c r="GJ115" t="n">
        <v/>
      </c>
      <c r="GK115" t="n">
        <v/>
      </c>
      <c r="GL115" t="n">
        <v/>
      </c>
      <c r="GM115" t="n">
        <v/>
      </c>
      <c r="GN115" t="n">
        <v/>
      </c>
      <c r="GO115" t="n">
        <v/>
      </c>
      <c r="GP115" t="inlineStr">
        <is>
          <t>Sebagian</t>
        </is>
      </c>
      <c r="GQ115" t="inlineStr">
        <is>
          <t>LPG</t>
        </is>
      </c>
      <c r="GR115" t="n">
        <v>1</v>
      </c>
      <c r="GS115" t="n">
        <v>0</v>
      </c>
      <c r="GT115" t="n">
        <v>0</v>
      </c>
      <c r="GU115" t="n">
        <v>0</v>
      </c>
      <c r="GV115" t="n">
        <v>0</v>
      </c>
      <c r="GW115" t="n">
        <v>0</v>
      </c>
      <c r="GX115" t="n">
        <v>0</v>
      </c>
      <c r="GY115" t="n">
        <v/>
      </c>
      <c r="GZ115" t="inlineStr">
        <is>
          <t>Tidak</t>
        </is>
      </c>
      <c r="HA115" t="n">
        <v/>
      </c>
      <c r="HB115" t="n">
        <v/>
      </c>
      <c r="HC115" t="n">
        <v/>
      </c>
      <c r="HD115" t="n">
        <v/>
      </c>
      <c r="HE115" t="n">
        <v/>
      </c>
      <c r="HF115" t="n">
        <v/>
      </c>
      <c r="HG115" t="n">
        <v/>
      </c>
      <c r="HH115" t="n">
        <v/>
      </c>
      <c r="HI115" t="n">
        <v/>
      </c>
      <c r="HJ115" t="n">
        <v/>
      </c>
      <c r="HK115" t="n">
        <v/>
      </c>
      <c r="HL115" t="n">
        <v/>
      </c>
      <c r="HM115" t="n">
        <v/>
      </c>
      <c r="HN115" t="n">
        <v/>
      </c>
      <c r="HO115" t="n">
        <v/>
      </c>
      <c r="HP115" t="n">
        <v/>
      </c>
      <c r="HQ115" t="n">
        <v/>
      </c>
      <c r="HR115" t="n">
        <v/>
      </c>
      <c r="HS115" t="n">
        <v/>
      </c>
      <c r="HT115" t="n">
        <v/>
      </c>
      <c r="HU115" t="n">
        <v/>
      </c>
      <c r="HV115" t="n">
        <v/>
      </c>
      <c r="HW115" t="n">
        <v/>
      </c>
      <c r="HX115" t="n">
        <v/>
      </c>
      <c r="HY115" t="n">
        <v/>
      </c>
      <c r="HZ115" t="n">
        <v/>
      </c>
      <c r="IA115" t="n">
        <v>9</v>
      </c>
      <c r="IB115" t="n">
        <v>63000</v>
      </c>
      <c r="IC115" t="n">
        <v/>
      </c>
      <c r="ID115" t="n">
        <v/>
      </c>
      <c r="IE115" t="n">
        <v/>
      </c>
      <c r="IF115" t="n">
        <v/>
      </c>
      <c r="IG115" t="n">
        <v/>
      </c>
      <c r="IH115" t="n">
        <v/>
      </c>
      <c r="II115" t="n">
        <v/>
      </c>
      <c r="IJ115" t="n">
        <v/>
      </c>
      <c r="IK115" t="inlineStr">
        <is>
          <t>50-65 kg</t>
        </is>
      </c>
      <c r="IL115" t="inlineStr">
        <is>
          <t>1-3 jam</t>
        </is>
      </c>
      <c r="IM115" t="inlineStr">
        <is>
          <t>Ya</t>
        </is>
      </c>
      <c r="IN115" t="inlineStr">
        <is>
          <t>Tidak</t>
        </is>
      </c>
      <c r="IO115" t="inlineStr">
        <is>
          <t>Jauh lebih bersih</t>
        </is>
      </c>
      <c r="IP115" t="n">
        <v/>
      </c>
      <c r="IQ115" t="inlineStr">
        <is>
          <t>Tidak pernah</t>
        </is>
      </c>
      <c r="IR115" t="n">
        <v/>
      </c>
      <c r="IS115" t="n">
        <v/>
      </c>
      <c r="IT115" t="n">
        <v/>
      </c>
      <c r="IU115" t="n">
        <v/>
      </c>
      <c r="IV115" t="n">
        <v/>
      </c>
      <c r="IW115" t="n">
        <v/>
      </c>
      <c r="IX115" t="n">
        <v/>
      </c>
      <c r="IY115" t="n">
        <v/>
      </c>
      <c r="IZ115" t="inlineStr">
        <is>
          <t>Tidak pernah</t>
        </is>
      </c>
      <c r="JA115" t="n">
        <v/>
      </c>
      <c r="JB115" t="n">
        <v/>
      </c>
      <c r="JC115" t="n">
        <v/>
      </c>
      <c r="JD115" t="n">
        <v/>
      </c>
      <c r="JE115" t="n">
        <v/>
      </c>
      <c r="JF115" t="n">
        <v/>
      </c>
      <c r="JG115" t="n">
        <v/>
      </c>
      <c r="JH115" t="n">
        <v/>
      </c>
      <c r="JI115" t="inlineStr">
        <is>
          <t>Tidak pernah</t>
        </is>
      </c>
      <c r="JJ115" t="n">
        <v/>
      </c>
      <c r="JK115" t="n">
        <v/>
      </c>
      <c r="JL115" t="n">
        <v/>
      </c>
      <c r="JM115" t="n">
        <v/>
      </c>
      <c r="JN115" t="n">
        <v/>
      </c>
      <c r="JO115" t="n">
        <v/>
      </c>
      <c r="JP115" t="n">
        <v/>
      </c>
      <c r="JQ115" t="n">
        <v/>
      </c>
      <c r="JR115" t="inlineStr">
        <is>
          <t>Tidak pernah</t>
        </is>
      </c>
      <c r="JS115" t="n">
        <v/>
      </c>
      <c r="JT115" t="n">
        <v/>
      </c>
      <c r="JU115" t="n">
        <v/>
      </c>
      <c r="JV115" t="n">
        <v/>
      </c>
      <c r="JW115" t="n">
        <v/>
      </c>
      <c r="JX115" t="n">
        <v/>
      </c>
      <c r="JY115" t="n">
        <v/>
      </c>
      <c r="JZ115" t="n">
        <v/>
      </c>
      <c r="KA115" t="inlineStr">
        <is>
          <t>Tidak pernah</t>
        </is>
      </c>
      <c r="KB115" t="n">
        <v/>
      </c>
      <c r="KC115" t="n">
        <v/>
      </c>
      <c r="KD115" t="n">
        <v/>
      </c>
      <c r="KE115" t="n">
        <v/>
      </c>
      <c r="KF115" t="n">
        <v/>
      </c>
      <c r="KG115" t="n">
        <v/>
      </c>
      <c r="KH115" t="n">
        <v/>
      </c>
      <c r="KI115" t="n">
        <v/>
      </c>
      <c r="KJ115" t="inlineStr">
        <is>
          <t>Tidak pernah</t>
        </is>
      </c>
      <c r="KK115" t="n">
        <v/>
      </c>
      <c r="KL115" t="n">
        <v/>
      </c>
      <c r="KM115" t="n">
        <v/>
      </c>
      <c r="KN115" t="n">
        <v/>
      </c>
      <c r="KO115" t="n">
        <v/>
      </c>
      <c r="KP115" t="n">
        <v/>
      </c>
      <c r="KQ115" t="n">
        <v/>
      </c>
      <c r="KR115" t="n">
        <v/>
      </c>
      <c r="KS115" t="inlineStr">
        <is>
          <t>Jauh lebih baik</t>
        </is>
      </c>
      <c r="KT115" t="inlineStr">
        <is>
          <t>0-1 kali</t>
        </is>
      </c>
      <c r="KU115" t="inlineStr">
        <is>
          <t>0-1 kali</t>
        </is>
      </c>
      <c r="KV115" t="inlineStr">
        <is>
          <t>Perempuan dewasa</t>
        </is>
      </c>
      <c r="KW115" t="n">
        <v>0</v>
      </c>
      <c r="KX115" t="n">
        <v>1</v>
      </c>
      <c r="KY115" t="n">
        <v>0</v>
      </c>
      <c r="KZ115" t="n">
        <v>0</v>
      </c>
      <c r="LA115" t="inlineStr">
        <is>
          <t>Jauh lebih baik</t>
        </is>
      </c>
      <c r="LB115" t="inlineStr">
        <is>
          <t>Jauh lebih baik</t>
        </is>
      </c>
      <c r="LC115" t="n">
        <v>4</v>
      </c>
      <c r="LD115" t="n">
        <v>6</v>
      </c>
      <c r="LE115" t="n">
        <v>0</v>
      </c>
      <c r="LF115" t="n">
        <v>0</v>
      </c>
      <c r="LG115" t="inlineStr">
        <is>
          <t>Ya</t>
        </is>
      </c>
      <c r="LH115" t="n">
        <v>450000</v>
      </c>
      <c r="LI115" t="n">
        <v/>
      </c>
      <c r="LJ115" t="inlineStr">
        <is>
          <t>Kebutuhan rumah tangga</t>
        </is>
      </c>
      <c r="LK115" t="n">
        <v>0</v>
      </c>
      <c r="LL115" t="n">
        <v>0</v>
      </c>
      <c r="LM115" t="n">
        <v>0</v>
      </c>
      <c r="LN115" t="n">
        <v>0</v>
      </c>
      <c r="LO115" t="n">
        <v>1</v>
      </c>
      <c r="LP115" t="n">
        <v>0</v>
      </c>
      <c r="LQ115" t="n">
        <v>0</v>
      </c>
      <c r="LR115" t="n">
        <v/>
      </c>
      <c r="LS115" t="n">
        <v>10</v>
      </c>
      <c r="LT115" t="n">
        <v>0</v>
      </c>
      <c r="LU115" t="n">
        <v>0</v>
      </c>
      <c r="LV115" t="n">
        <v>10</v>
      </c>
      <c r="LW115" t="n">
        <v>0</v>
      </c>
      <c r="LX115" t="n">
        <v>0</v>
      </c>
      <c r="LY115" t="n">
        <v>10</v>
      </c>
      <c r="LZ115" t="n">
        <v>0</v>
      </c>
      <c r="MA115" t="n">
        <v>0</v>
      </c>
      <c r="MB115" t="inlineStr">
        <is>
          <t>Ya</t>
        </is>
      </c>
      <c r="MC115" t="n">
        <v>0</v>
      </c>
      <c r="MD115" t="n">
        <v>0</v>
      </c>
      <c r="ME115" t="n">
        <v>0</v>
      </c>
      <c r="MF115" t="n">
        <v>0</v>
      </c>
      <c r="MG115" t="n">
        <v>0</v>
      </c>
      <c r="MH115" t="n">
        <v>0</v>
      </c>
      <c r="MI115" t="inlineStr">
        <is>
          <t>Istirahat</t>
        </is>
      </c>
      <c r="MJ115" t="n">
        <v>0</v>
      </c>
      <c r="MK115" t="n">
        <v>0</v>
      </c>
      <c r="ML115" t="n">
        <v>1</v>
      </c>
      <c r="MM115" t="n">
        <v>0</v>
      </c>
      <c r="MN115" t="n">
        <v>0</v>
      </c>
      <c r="MO115" t="n">
        <v>0</v>
      </c>
      <c r="MP115" t="n">
        <v/>
      </c>
      <c r="MQ115" t="n">
        <v/>
      </c>
      <c r="MR115" t="inlineStr">
        <is>
          <t>Istirahat</t>
        </is>
      </c>
      <c r="MS115" t="n">
        <v/>
      </c>
      <c r="MT115" t="inlineStr">
        <is>
          <t>Istirahat</t>
        </is>
      </c>
      <c r="MU115" t="inlineStr">
        <is>
          <t>Tidak</t>
        </is>
      </c>
      <c r="MV115" t="n">
        <v/>
      </c>
      <c r="MW115" t="n">
        <v/>
      </c>
      <c r="MX115" t="n">
        <v/>
      </c>
      <c r="MY115" t="n">
        <v/>
      </c>
      <c r="MZ115" t="n">
        <v/>
      </c>
      <c r="NA115" t="n">
        <v/>
      </c>
      <c r="NB115" t="n">
        <v/>
      </c>
      <c r="NC115" t="n">
        <v/>
      </c>
      <c r="ND115" t="n">
        <v/>
      </c>
      <c r="NE115" t="n">
        <v/>
      </c>
      <c r="NF115" t="n">
        <v/>
      </c>
      <c r="NG115" t="n">
        <v/>
      </c>
      <c r="NH115" t="n">
        <v/>
      </c>
      <c r="NI115" t="n">
        <v/>
      </c>
      <c r="NJ115" t="n">
        <v/>
      </c>
      <c r="NK115" t="n">
        <v/>
      </c>
      <c r="NL115" t="inlineStr">
        <is>
          <t>Tidak</t>
        </is>
      </c>
      <c r="NM115" t="inlineStr">
        <is>
          <t>Kombinasi dana mandiri dan dana hibah</t>
        </is>
      </c>
      <c r="NN115" t="inlineStr">
        <is>
          <t>7.000.001-9.000.000</t>
        </is>
      </c>
      <c r="NO115" t="inlineStr">
        <is>
          <t>Yayasan Rumah Energi atau BIRU</t>
        </is>
      </c>
      <c r="NP115" t="n">
        <v/>
      </c>
      <c r="NQ115" t="n">
        <v/>
      </c>
      <c r="NR115" t="n">
        <v/>
      </c>
      <c r="NS115" t="n">
        <v/>
      </c>
      <c r="NT115" t="n">
        <v/>
      </c>
      <c r="NU115" t="n">
        <v/>
      </c>
      <c r="NV115" t="inlineStr">
        <is>
          <t>Anggota keluarga - Laki-laki dewasa</t>
        </is>
      </c>
      <c r="NW115" t="n">
        <v/>
      </c>
      <c r="NX115" t="inlineStr">
        <is>
          <t>Sedikit meningkat</t>
        </is>
      </c>
      <c r="NY115" t="n">
        <v>90</v>
      </c>
      <c r="NZ115" t="n">
        <v>0</v>
      </c>
      <c r="OA115" t="n">
        <v>0</v>
      </c>
      <c r="OB115" t="n">
        <v>0</v>
      </c>
      <c r="OC115" t="n">
        <v>30</v>
      </c>
      <c r="OD115" t="n">
        <v>0</v>
      </c>
      <c r="OE115" t="inlineStr">
        <is>
          <t>Lebih baik</t>
        </is>
      </c>
      <c r="OF115" t="inlineStr">
        <is>
          <t>Lebih baik (beda waktu memasak 5-30 menit, ATAU tidak lagi ada rasa/bau makanan yang berubah, ATAU alasan lainnya)</t>
        </is>
      </c>
      <c r="OG115" t="inlineStr">
        <is>
          <t>Ya</t>
        </is>
      </c>
      <c r="OH115" t="n">
        <v>0</v>
      </c>
      <c r="OI115" t="n">
        <v>7</v>
      </c>
      <c r="OJ115" t="n">
        <v>0</v>
      </c>
      <c r="OK115" t="n">
        <v>0</v>
      </c>
      <c r="OL115" t="n">
        <v>0</v>
      </c>
      <c r="OM115" t="n">
        <v>0</v>
      </c>
      <c r="ON115" t="n">
        <v>0</v>
      </c>
      <c r="OO115" t="n">
        <v>0</v>
      </c>
      <c r="OP115" t="inlineStr">
        <is>
          <t>Sapi perah</t>
        </is>
      </c>
      <c r="OQ115" t="n">
        <v>0</v>
      </c>
      <c r="OR115" t="n">
        <v>1</v>
      </c>
      <c r="OS115" t="n">
        <v>0</v>
      </c>
      <c r="OT115" t="n">
        <v>0</v>
      </c>
      <c r="OU115" t="n">
        <v>0</v>
      </c>
      <c r="OV115" t="n">
        <v>0</v>
      </c>
      <c r="OW115" t="n">
        <v>0</v>
      </c>
      <c r="OX115" t="n">
        <v>0</v>
      </c>
      <c r="OY115" t="n">
        <v>0</v>
      </c>
      <c r="OZ115" t="inlineStr">
        <is>
          <t>Sapi perah</t>
        </is>
      </c>
      <c r="PA115" t="n">
        <v>0</v>
      </c>
      <c r="PB115" t="n">
        <v>1</v>
      </c>
      <c r="PC115" t="n">
        <v>0</v>
      </c>
      <c r="PD115" t="n">
        <v>0</v>
      </c>
      <c r="PE115" t="n">
        <v>0</v>
      </c>
      <c r="PF115" t="n">
        <v>0</v>
      </c>
      <c r="PG115" t="n">
        <v>0</v>
      </c>
      <c r="PH115" t="n">
        <v>0</v>
      </c>
      <c r="PI115" t="n">
        <v>0</v>
      </c>
      <c r="PJ115" t="inlineStr">
        <is>
          <t>Sapi perah</t>
        </is>
      </c>
      <c r="PK115" t="n">
        <v>0</v>
      </c>
      <c r="PL115" t="n">
        <v>1</v>
      </c>
      <c r="PM115" t="n">
        <v>0</v>
      </c>
      <c r="PN115" t="n">
        <v>0</v>
      </c>
      <c r="PO115" t="n">
        <v>0</v>
      </c>
      <c r="PP115" t="n">
        <v>0</v>
      </c>
      <c r="PQ115" t="n">
        <v>0</v>
      </c>
      <c r="PR115" t="n">
        <v>0</v>
      </c>
      <c r="PS115" t="n">
        <v>0</v>
      </c>
      <c r="PT115" t="n">
        <v/>
      </c>
      <c r="PU115" t="n">
        <v/>
      </c>
      <c r="PV115" t="n">
        <v/>
      </c>
      <c r="PW115" t="n">
        <v/>
      </c>
      <c r="PX115" t="n">
        <v/>
      </c>
      <c r="PY115" t="n">
        <v/>
      </c>
      <c r="PZ115" t="n">
        <v/>
      </c>
      <c r="QA115" t="n">
        <v/>
      </c>
      <c r="QB115" t="n">
        <v/>
      </c>
      <c r="QC115" t="n">
        <v/>
      </c>
      <c r="QD115" t="n">
        <v/>
      </c>
      <c r="QE115" t="inlineStr">
        <is>
          <t>2-Dibuang ke sungai</t>
        </is>
      </c>
      <c r="QF115" t="n">
        <v>0</v>
      </c>
      <c r="QG115" t="n">
        <v>0</v>
      </c>
      <c r="QH115" t="n">
        <v>0</v>
      </c>
      <c r="QI115" t="n">
        <v>0</v>
      </c>
      <c r="QJ115" t="n">
        <v>0</v>
      </c>
      <c r="QK115" t="n">
        <v>0</v>
      </c>
      <c r="QL115" t="n">
        <v>1</v>
      </c>
      <c r="QM115" t="n">
        <v>0</v>
      </c>
      <c r="QN115" t="n">
        <v>0</v>
      </c>
      <c r="QO115" t="n">
        <v/>
      </c>
      <c r="QP115" t="n">
        <v/>
      </c>
      <c r="QQ115" t="n">
        <v/>
      </c>
      <c r="QR115" t="n">
        <v/>
      </c>
      <c r="QS115" t="n">
        <v/>
      </c>
      <c r="QT115" t="n">
        <v/>
      </c>
      <c r="QU115" t="n">
        <v/>
      </c>
      <c r="QV115" t="n">
        <v/>
      </c>
      <c r="QW115" t="n">
        <v/>
      </c>
      <c r="QX115" t="n">
        <v/>
      </c>
      <c r="QY115" t="n">
        <v/>
      </c>
      <c r="QZ115" t="n">
        <v/>
      </c>
      <c r="RA115" t="n">
        <v/>
      </c>
      <c r="RB115" t="n">
        <v/>
      </c>
      <c r="RC115" t="n">
        <v/>
      </c>
      <c r="RD115" t="n">
        <v/>
      </c>
      <c r="RE115" t="n">
        <v/>
      </c>
      <c r="RF115" t="n">
        <v/>
      </c>
      <c r="RG115" t="n">
        <v/>
      </c>
      <c r="RH115" t="n">
        <v/>
      </c>
      <c r="RI115" t="n">
        <v/>
      </c>
      <c r="RJ115" t="n">
        <v/>
      </c>
      <c r="RK115" t="n">
        <v/>
      </c>
      <c r="RL115" t="n">
        <v/>
      </c>
      <c r="RM115" t="n">
        <v/>
      </c>
      <c r="RN115" t="n">
        <v/>
      </c>
      <c r="RO115" t="n">
        <v/>
      </c>
      <c r="RP115" t="n">
        <v/>
      </c>
      <c r="RQ115" t="n">
        <v/>
      </c>
      <c r="RR115" t="n">
        <v/>
      </c>
      <c r="RS115" t="n">
        <v/>
      </c>
      <c r="RT115" t="n">
        <v/>
      </c>
      <c r="RU115" t="n">
        <v/>
      </c>
      <c r="RV115" t="n">
        <v/>
      </c>
      <c r="RW115" t="n">
        <v/>
      </c>
      <c r="RX115" t="n">
        <v/>
      </c>
      <c r="RY115" t="n">
        <v/>
      </c>
      <c r="RZ115" t="n">
        <v/>
      </c>
      <c r="SA115" t="n">
        <v/>
      </c>
      <c r="SB115" t="n">
        <v/>
      </c>
      <c r="SC115" t="n">
        <v/>
      </c>
      <c r="SD115" t="n">
        <v/>
      </c>
      <c r="SE115" t="n">
        <v/>
      </c>
      <c r="SF115" t="n">
        <v/>
      </c>
      <c r="SG115" t="n">
        <v/>
      </c>
      <c r="SH115" t="n">
        <v/>
      </c>
      <c r="SI115" t="n">
        <v/>
      </c>
      <c r="SJ115" t="n">
        <v/>
      </c>
      <c r="SK115" t="n">
        <v/>
      </c>
      <c r="SL115" t="n">
        <v/>
      </c>
      <c r="SM115" t="n">
        <v/>
      </c>
      <c r="SN115" t="n">
        <v/>
      </c>
      <c r="SO115" t="n">
        <v/>
      </c>
      <c r="SP115" t="n">
        <v/>
      </c>
      <c r="SQ115" t="n">
        <v/>
      </c>
      <c r="SR115" t="n">
        <v/>
      </c>
      <c r="SS115" t="n">
        <v/>
      </c>
      <c r="ST115" t="n">
        <v/>
      </c>
      <c r="SU115" t="n">
        <v/>
      </c>
      <c r="SV115" t="n">
        <v/>
      </c>
      <c r="SW115" t="n">
        <v/>
      </c>
      <c r="SX115" t="n">
        <v/>
      </c>
      <c r="SY115" t="n">
        <v/>
      </c>
      <c r="SZ115" t="n">
        <v>5</v>
      </c>
      <c r="TA115" t="n">
        <v/>
      </c>
      <c r="TB115" t="n">
        <v/>
      </c>
      <c r="TC115" t="n">
        <v/>
      </c>
      <c r="TD115" t="n">
        <v/>
      </c>
      <c r="TE115" t="n">
        <v/>
      </c>
      <c r="TF115" t="n">
        <v/>
      </c>
      <c r="TG115" t="n">
        <v/>
      </c>
      <c r="TH115" t="n">
        <v/>
      </c>
      <c r="TI115" t="n">
        <v/>
      </c>
      <c r="TJ115" t="n">
        <v/>
      </c>
      <c r="TK115" t="n">
        <v/>
      </c>
      <c r="TL115" t="n">
        <v/>
      </c>
      <c r="TM115" t="n">
        <v/>
      </c>
      <c r="TN115" t="n">
        <v/>
      </c>
      <c r="TO115" t="n">
        <v/>
      </c>
      <c r="TP115" t="n">
        <v/>
      </c>
      <c r="TQ115" t="n">
        <v/>
      </c>
      <c r="TR115" t="n">
        <v/>
      </c>
      <c r="TS115" t="n">
        <v/>
      </c>
      <c r="TT115" t="n">
        <v/>
      </c>
      <c r="TU115" t="n">
        <v/>
      </c>
      <c r="TV115" t="n">
        <v/>
      </c>
      <c r="TW115" t="n">
        <v/>
      </c>
      <c r="TX115" t="n">
        <v/>
      </c>
      <c r="TY115" t="n">
        <v/>
      </c>
      <c r="TZ115" t="n">
        <v/>
      </c>
      <c r="UA115" t="n">
        <v/>
      </c>
      <c r="UB115" t="n">
        <v/>
      </c>
      <c r="UC115" t="n">
        <v/>
      </c>
      <c r="UD115" t="n">
        <v/>
      </c>
      <c r="UE115" t="n">
        <v/>
      </c>
      <c r="UF115" t="n">
        <v/>
      </c>
      <c r="UG115" t="n">
        <v/>
      </c>
      <c r="UH115" t="n">
        <v/>
      </c>
      <c r="UI115" t="n">
        <v/>
      </c>
      <c r="UJ115" t="n">
        <v/>
      </c>
      <c r="UK115" t="n">
        <v/>
      </c>
      <c r="UL115" t="n">
        <v/>
      </c>
      <c r="UM115" t="n">
        <v/>
      </c>
      <c r="UN115" t="n">
        <v/>
      </c>
      <c r="UO115" t="n">
        <v/>
      </c>
      <c r="UP115" t="n">
        <v/>
      </c>
      <c r="UQ115" t="n">
        <v/>
      </c>
      <c r="UR115" t="n">
        <v/>
      </c>
      <c r="US115" t="n">
        <v/>
      </c>
      <c r="UT115" t="n">
        <v/>
      </c>
      <c r="UU115" t="n">
        <v/>
      </c>
      <c r="UV115" t="inlineStr">
        <is>
          <t>Pemberian pakan di kandang</t>
        </is>
      </c>
      <c r="UW115" t="n">
        <v/>
      </c>
      <c r="UX115" t="n">
        <v/>
      </c>
      <c r="UY115" t="n">
        <v/>
      </c>
      <c r="UZ115" t="n">
        <v/>
      </c>
      <c r="VA115" t="n">
        <v/>
      </c>
      <c r="VB115" t="n">
        <v/>
      </c>
      <c r="VC115" t="n">
        <v/>
      </c>
      <c r="VD115" t="inlineStr">
        <is>
          <t>Sangat jarang (&gt;1 bulan sekali)</t>
        </is>
      </c>
      <c r="VE115" t="n">
        <v/>
      </c>
      <c r="VF115" t="n">
        <v/>
      </c>
      <c r="VG115" t="n">
        <v/>
      </c>
      <c r="VH115" t="n">
        <v/>
      </c>
      <c r="VI115" t="n">
        <v/>
      </c>
      <c r="VJ115" t="n">
        <v/>
      </c>
      <c r="VK115" t="n">
        <v/>
      </c>
      <c r="VL115" t="inlineStr">
        <is>
          <t>Sangat sering (&gt;1 kali sehari)</t>
        </is>
      </c>
      <c r="VM115" t="n">
        <v/>
      </c>
      <c r="VN115" t="n">
        <v/>
      </c>
      <c r="VO115" t="n">
        <v/>
      </c>
      <c r="VP115" t="n">
        <v/>
      </c>
      <c r="VQ115" t="n">
        <v/>
      </c>
      <c r="VR115" t="n">
        <v/>
      </c>
      <c r="VS115" t="n">
        <v/>
      </c>
      <c r="VT115" t="n">
        <v/>
      </c>
      <c r="VU115" t="n">
        <v/>
      </c>
      <c r="VV115" t="n">
        <v/>
      </c>
      <c r="VW115" t="n">
        <v/>
      </c>
      <c r="VX115" t="n">
        <v/>
      </c>
      <c r="VY115" t="n">
        <v/>
      </c>
      <c r="VZ115" t="n">
        <v/>
      </c>
      <c r="WA115" t="n">
        <v/>
      </c>
      <c r="WB115" t="n">
        <v/>
      </c>
      <c r="WC115" t="n">
        <v/>
      </c>
      <c r="WD115" t="n">
        <v/>
      </c>
      <c r="WE115" t="n">
        <v/>
      </c>
      <c r="WF115" t="inlineStr">
        <is>
          <t>6-Digester biogas</t>
        </is>
      </c>
      <c r="WG115" t="n">
        <v>0</v>
      </c>
      <c r="WH115" t="n">
        <v>0</v>
      </c>
      <c r="WI115" t="n">
        <v>0</v>
      </c>
      <c r="WJ115" t="n">
        <v>0</v>
      </c>
      <c r="WK115" t="n">
        <v>0</v>
      </c>
      <c r="WL115" t="n">
        <v>0</v>
      </c>
      <c r="WM115" t="n">
        <v>0</v>
      </c>
      <c r="WN115" t="n">
        <v>0</v>
      </c>
      <c r="WO115" t="n">
        <v>0</v>
      </c>
      <c r="WP115" t="n">
        <v>1</v>
      </c>
      <c r="WQ115" t="n">
        <v>0</v>
      </c>
      <c r="WR115" t="n">
        <v>0</v>
      </c>
      <c r="WS115" t="n">
        <v/>
      </c>
      <c r="WT115" t="n">
        <v/>
      </c>
      <c r="WU115" t="n">
        <v/>
      </c>
      <c r="WV115" t="n">
        <v/>
      </c>
      <c r="WW115" t="n">
        <v/>
      </c>
      <c r="WX115" t="n">
        <v/>
      </c>
      <c r="WY115" t="n">
        <v/>
      </c>
      <c r="WZ115" t="n">
        <v/>
      </c>
      <c r="XA115" t="n">
        <v/>
      </c>
      <c r="XB115" t="n">
        <v/>
      </c>
      <c r="XC115" t="n">
        <v/>
      </c>
      <c r="XD115" t="n">
        <v/>
      </c>
      <c r="XE115" t="n">
        <v/>
      </c>
      <c r="XF115" t="n">
        <v/>
      </c>
      <c r="XG115" t="n">
        <v/>
      </c>
      <c r="XH115" t="n">
        <v/>
      </c>
      <c r="XI115" t="n">
        <v/>
      </c>
      <c r="XJ115" t="n">
        <v/>
      </c>
      <c r="XK115" t="n">
        <v/>
      </c>
      <c r="XL115" t="n">
        <v/>
      </c>
      <c r="XM115" t="n">
        <v/>
      </c>
      <c r="XN115" t="n">
        <v/>
      </c>
      <c r="XO115" t="n">
        <v/>
      </c>
      <c r="XP115" t="n">
        <v/>
      </c>
      <c r="XQ115" t="n">
        <v/>
      </c>
      <c r="XR115" t="n">
        <v/>
      </c>
      <c r="XS115" t="n">
        <v/>
      </c>
      <c r="XT115" t="n">
        <v/>
      </c>
      <c r="XU115" t="n">
        <v/>
      </c>
      <c r="XV115" t="n">
        <v/>
      </c>
      <c r="XW115" t="n">
        <v/>
      </c>
      <c r="XX115" t="n">
        <v/>
      </c>
      <c r="XY115" t="n">
        <v/>
      </c>
      <c r="XZ115" t="n">
        <v/>
      </c>
      <c r="YA115" t="n">
        <v/>
      </c>
      <c r="YB115" t="n">
        <v/>
      </c>
      <c r="YC115" t="n">
        <v/>
      </c>
      <c r="YD115" t="n">
        <v/>
      </c>
      <c r="YE115" t="n">
        <v/>
      </c>
      <c r="YF115" t="n">
        <v/>
      </c>
      <c r="YG115" t="n">
        <v/>
      </c>
      <c r="YH115" t="n">
        <v/>
      </c>
      <c r="YI115" t="n">
        <v/>
      </c>
      <c r="YJ115" t="n">
        <v/>
      </c>
      <c r="YK115" t="n">
        <v/>
      </c>
      <c r="YL115" t="n">
        <v/>
      </c>
      <c r="YM115" t="n">
        <v/>
      </c>
      <c r="YN115" t="n">
        <v/>
      </c>
      <c r="YO115" t="n">
        <v/>
      </c>
      <c r="YP115" t="n">
        <v/>
      </c>
      <c r="YQ115" t="n">
        <v/>
      </c>
      <c r="YR115" t="n">
        <v/>
      </c>
      <c r="YS115" t="n">
        <v/>
      </c>
      <c r="YT115" t="n">
        <v/>
      </c>
      <c r="YU115" t="n">
        <v/>
      </c>
      <c r="YV115" t="n">
        <v/>
      </c>
      <c r="YW115" t="n">
        <v/>
      </c>
      <c r="YX115" t="n">
        <v/>
      </c>
      <c r="YY115" t="n">
        <v/>
      </c>
      <c r="YZ115" t="n">
        <v/>
      </c>
      <c r="ZA115" t="n">
        <v/>
      </c>
      <c r="ZB115" t="n">
        <v/>
      </c>
      <c r="ZC115" t="n">
        <v/>
      </c>
      <c r="ZD115" t="n">
        <v/>
      </c>
      <c r="ZE115" t="n">
        <v/>
      </c>
      <c r="ZF115" t="n">
        <v/>
      </c>
      <c r="ZG115" t="n">
        <v/>
      </c>
      <c r="ZH115" t="n">
        <v/>
      </c>
      <c r="ZI115" t="n">
        <v/>
      </c>
      <c r="ZJ115" t="n">
        <v/>
      </c>
      <c r="ZK115" t="n">
        <v/>
      </c>
      <c r="ZL115" t="n">
        <v/>
      </c>
      <c r="ZM115" t="n">
        <v/>
      </c>
      <c r="ZN115" t="n">
        <v/>
      </c>
      <c r="ZO115" t="n">
        <v>100</v>
      </c>
      <c r="ZP115" t="n">
        <v/>
      </c>
      <c r="ZQ115" t="n">
        <v/>
      </c>
      <c r="ZR115" t="n">
        <v/>
      </c>
      <c r="ZS115" t="n">
        <v/>
      </c>
      <c r="ZT115" t="n">
        <v/>
      </c>
      <c r="ZU115" t="n">
        <v/>
      </c>
      <c r="ZV115" t="n">
        <v/>
      </c>
      <c r="ZW115" t="n">
        <v>3</v>
      </c>
      <c r="ZX115" t="n">
        <v/>
      </c>
      <c r="ZY115" t="n">
        <v/>
      </c>
      <c r="ZZ115" t="n">
        <v/>
      </c>
      <c r="AAA115" t="n">
        <v/>
      </c>
      <c r="AAB115" t="n">
        <v/>
      </c>
      <c r="AAC115" t="n">
        <v/>
      </c>
      <c r="AAD115" t="n">
        <v/>
      </c>
      <c r="AAE115" t="inlineStr">
        <is>
          <t>Pakan segar (misal: rumput)</t>
        </is>
      </c>
      <c r="AAF115" t="n">
        <v/>
      </c>
      <c r="AAG115" t="n">
        <v/>
      </c>
      <c r="AAH115" t="n">
        <v/>
      </c>
      <c r="AAI115" t="n">
        <v/>
      </c>
      <c r="AAJ115" t="n">
        <v/>
      </c>
      <c r="AAK115" t="n">
        <v/>
      </c>
      <c r="AAL115" t="inlineStr">
        <is>
          <t>Tidak</t>
        </is>
      </c>
      <c r="AAM115" t="n">
        <v/>
      </c>
      <c r="AAN115" t="n">
        <v/>
      </c>
      <c r="AAO115" t="n">
        <v/>
      </c>
      <c r="AAP115" t="n">
        <v/>
      </c>
      <c r="AAQ115" t="n">
        <v/>
      </c>
      <c r="AAR115" t="inlineStr">
        <is>
          <t>Ya</t>
        </is>
      </c>
      <c r="AAS115" t="inlineStr">
        <is>
          <t>Tidak pasti/ragu-ragu</t>
        </is>
      </c>
      <c r="AAT115" t="inlineStr">
        <is>
          <t>Dibuang ke selokan</t>
        </is>
      </c>
      <c r="AAU115" t="n">
        <v>0</v>
      </c>
      <c r="AAV115" t="n">
        <v>0</v>
      </c>
      <c r="AAW115" t="n">
        <v>0</v>
      </c>
      <c r="AAX115" t="n">
        <v>0</v>
      </c>
      <c r="AAY115" t="n">
        <v>0</v>
      </c>
      <c r="AAZ115" t="n">
        <v>0</v>
      </c>
      <c r="ABA115" t="n">
        <v>1</v>
      </c>
      <c r="ABB115" t="n">
        <v/>
      </c>
      <c r="ABC115" t="n">
        <v/>
      </c>
      <c r="ABD115" t="n">
        <v/>
      </c>
      <c r="ABE115" t="n">
        <v/>
      </c>
      <c r="ABF115" t="n">
        <v/>
      </c>
      <c r="ABG115" t="n">
        <v/>
      </c>
      <c r="ABH115" t="n">
        <v/>
      </c>
      <c r="ABI115" t="n">
        <v/>
      </c>
      <c r="ABJ115" t="n">
        <v/>
      </c>
      <c r="ABK115" t="n">
        <v/>
      </c>
      <c r="ABL115" t="n">
        <v/>
      </c>
      <c r="ABM115" t="n">
        <v/>
      </c>
      <c r="ABN115" t="n">
        <v/>
      </c>
      <c r="ABO115" t="n">
        <v/>
      </c>
      <c r="ABP115" t="n">
        <v/>
      </c>
      <c r="ABQ115" t="n">
        <v/>
      </c>
      <c r="ABR115" t="n">
        <v/>
      </c>
      <c r="ABS115" t="n">
        <v/>
      </c>
      <c r="ABT115" t="n">
        <v/>
      </c>
      <c r="ABU115" t="n">
        <v/>
      </c>
      <c r="ABV115" t="n">
        <v/>
      </c>
      <c r="ABW115" t="n">
        <v/>
      </c>
      <c r="ABX115" t="n">
        <v/>
      </c>
      <c r="ABY115" t="n">
        <v/>
      </c>
      <c r="ABZ115" t="n">
        <v/>
      </c>
      <c r="ACA115" t="n">
        <v/>
      </c>
      <c r="ACB115" t="n">
        <v/>
      </c>
      <c r="ACC115" t="n">
        <v/>
      </c>
      <c r="ACD115" t="n">
        <v/>
      </c>
      <c r="ACE115" t="n">
        <v/>
      </c>
      <c r="ACF115" t="n">
        <v/>
      </c>
      <c r="ACG115" t="n">
        <v/>
      </c>
      <c r="ACH115" t="n">
        <v/>
      </c>
      <c r="ACI115" t="n">
        <v/>
      </c>
      <c r="ACJ115" t="n">
        <v/>
      </c>
      <c r="ACK115" t="inlineStr">
        <is>
          <t>Ladang/sawah terlalu jauh, sulit untuk mengangkut ke sana</t>
        </is>
      </c>
      <c r="ACL115" t="n">
        <v>0</v>
      </c>
      <c r="ACM115" t="n">
        <v>0</v>
      </c>
      <c r="ACN115" t="n">
        <v>0</v>
      </c>
      <c r="ACO115" t="n">
        <v>1</v>
      </c>
      <c r="ACP115" t="n">
        <v>0</v>
      </c>
      <c r="ACQ115" t="n">
        <v>0</v>
      </c>
      <c r="ACR115" t="n">
        <v>0</v>
      </c>
      <c r="ACS115" t="n">
        <v/>
      </c>
      <c r="ACT115" t="inlineStr">
        <is>
          <t>Tidak</t>
        </is>
      </c>
      <c r="ACU115" t="inlineStr">
        <is>
          <t>Manfaat cukup signifikan, terasa di kehidupan sehari-hari</t>
        </is>
      </c>
      <c r="ACV115" t="inlineStr">
        <is>
          <t>Berkurang</t>
        </is>
      </c>
      <c r="ACW115" t="inlineStr">
        <is>
          <t>Anggota keluarga - Perempuan dewasa</t>
        </is>
      </c>
      <c r="ACX115" t="inlineStr">
        <is>
          <t>Setuju</t>
        </is>
      </c>
      <c r="ACY115" t="inlineStr">
        <is>
          <t>Anggota keluarga - Laki-laki dewasa Anggota keluarga - Perempuan dewasa Anggota keluarga - Anak-anak</t>
        </is>
      </c>
      <c r="ACZ115" t="n">
        <v>1</v>
      </c>
      <c r="ADA115" t="n">
        <v>1</v>
      </c>
      <c r="ADB115" t="n">
        <v>1</v>
      </c>
      <c r="ADC115" t="n">
        <v>0</v>
      </c>
      <c r="ADD115" t="inlineStr">
        <is>
          <t>Puas</t>
        </is>
      </c>
      <c r="ADE115" t="inlineStr">
        <is>
          <t>Puas</t>
        </is>
      </c>
      <c r="ADF115" t="inlineStr">
        <is>
          <t>Puas</t>
        </is>
      </c>
      <c r="ADG115" t="inlineStr">
        <is>
          <t>Puas</t>
        </is>
      </c>
      <c r="ADH115" t="inlineStr">
        <is>
          <t>Tidak</t>
        </is>
      </c>
      <c r="ADI115" t="n">
        <v/>
      </c>
      <c r="ADJ115" t="inlineStr">
        <is>
          <t>Puas</t>
        </is>
      </c>
      <c r="ADK115" t="n">
        <v/>
      </c>
      <c r="ADL115" t="n">
        <v/>
      </c>
      <c r="ADM115" t="n">
        <v/>
      </c>
      <c r="ADN115" t="n">
        <v/>
      </c>
      <c r="ADO115" t="n">
        <v/>
      </c>
      <c r="ADP115" t="n">
        <v/>
      </c>
      <c r="ADQ115" t="n">
        <v/>
      </c>
      <c r="ADR115" t="n">
        <v/>
      </c>
      <c r="ADS115" t="n">
        <v/>
      </c>
      <c r="ADT115" t="n">
        <v/>
      </c>
      <c r="ADU115" t="inlineStr">
        <is>
          <t>Menghubungi CPO atau pendamping</t>
        </is>
      </c>
      <c r="ADV115" t="n">
        <v>0</v>
      </c>
      <c r="ADW115" t="n">
        <v>0</v>
      </c>
      <c r="ADX115" t="n">
        <v>0</v>
      </c>
      <c r="ADY115" t="n">
        <v>0</v>
      </c>
      <c r="ADZ115" t="n">
        <v>1</v>
      </c>
      <c r="AEA115" t="n">
        <v>0</v>
      </c>
      <c r="AEB115" t="n">
        <v>0</v>
      </c>
      <c r="AEC115" t="n">
        <v>0</v>
      </c>
      <c r="AED115" t="inlineStr">
        <is>
          <t>Tidak</t>
        </is>
      </c>
      <c r="AEE115" t="inlineStr">
        <is>
          <t>Laki-laki dewasa</t>
        </is>
      </c>
      <c r="AEF115" t="n">
        <v/>
      </c>
      <c r="AEG115" t="inlineStr">
        <is>
          <t>Menelepon atau WA langsung</t>
        </is>
      </c>
      <c r="AEH115" t="n">
        <v/>
      </c>
      <c r="AEI115" t="inlineStr">
        <is>
          <t>Tidak</t>
        </is>
      </c>
      <c r="AEJ115" t="inlineStr">
        <is>
          <t>Ya, selalu</t>
        </is>
      </c>
      <c r="AEK115" t="inlineStr">
        <is>
          <t>Peningkatan kebersihan kandang ternak Dapur lebih bersih dan bebas asap</t>
        </is>
      </c>
      <c r="AEL115" t="n">
        <v>0</v>
      </c>
      <c r="AEM115" t="n">
        <v>0</v>
      </c>
      <c r="AEN115" t="n">
        <v>0</v>
      </c>
      <c r="AEO115" t="n">
        <v>0</v>
      </c>
      <c r="AEP115" t="n">
        <v>0</v>
      </c>
      <c r="AEQ115" t="n">
        <v>0</v>
      </c>
      <c r="AER115" t="n">
        <v>1</v>
      </c>
      <c r="AES115" t="n">
        <v>0</v>
      </c>
      <c r="AET115" t="n">
        <v>1</v>
      </c>
      <c r="AEU115" t="n">
        <v>0</v>
      </c>
      <c r="AEV115" t="n">
        <v>0</v>
      </c>
      <c r="AEW115" t="n">
        <v>0</v>
      </c>
      <c r="AEX115" t="n">
        <v/>
      </c>
      <c r="AEY115" t="inlineStr">
        <is>
          <t>Agar kandang lebih bersih</t>
        </is>
      </c>
      <c r="AEZ115" t="n">
        <v/>
      </c>
      <c r="AFA115" t="inlineStr">
        <is>
          <t>Koperasi</t>
        </is>
      </c>
      <c r="AFB115" t="n">
        <v/>
      </c>
      <c r="AFC115" t="inlineStr">
        <is>
          <t>1000538645-7_0_52.jpg</t>
        </is>
      </c>
      <c r="AFD115" t="inlineStr">
        <is>
          <t>https://kf.kobotoolbox.org/api/v2/assets/avstPQqLr3Ab3ZdcVTXZ6f/data/671769683/attachments/attWf6iTj7DY8ThYizZvv5Mk/</t>
        </is>
      </c>
      <c r="AFE115" t="inlineStr">
        <is>
          <t>1000538648-7_0_58.jpg</t>
        </is>
      </c>
      <c r="AFF115" t="inlineStr">
        <is>
          <t>https://kf.kobotoolbox.org/api/v2/assets/avstPQqLr3Ab3ZdcVTXZ6f/data/671769683/attachments/attBnqYencVUHBsVmoh6rQa6/</t>
        </is>
      </c>
      <c r="AFG115" t="inlineStr">
        <is>
          <t>Teguh</t>
        </is>
      </c>
      <c r="AFH115" t="n">
        <v/>
      </c>
      <c r="AFI115" t="inlineStr">
        <is>
          <t>E12. Pakan konsentrat dan hijauan</t>
        </is>
      </c>
    </row>
    <row r="116">
      <c r="A116" t="n">
        <v/>
      </c>
      <c r="B116" t="n">
        <v/>
      </c>
      <c r="C116" t="n">
        <v/>
      </c>
      <c r="D116" t="inlineStr">
        <is>
          <t>mat korzinatul</t>
        </is>
      </c>
      <c r="E116" t="n">
        <v>81529539511</v>
      </c>
      <c r="F116" t="inlineStr">
        <is>
          <t>-7.959508 112.767662 607.7000122070312 20</t>
        </is>
      </c>
      <c r="G116" t="n">
        <v>-7.959508</v>
      </c>
      <c r="H116" t="n">
        <v>112.767662</v>
      </c>
      <c r="I116" t="n">
        <v>607.7000121999999</v>
      </c>
      <c r="J116" t="n">
        <v>20</v>
      </c>
      <c r="K116" t="n">
        <v>0</v>
      </c>
      <c r="L116" t="inlineStr">
        <is>
          <t>-7.939507 112.7670658 607.7000122070312 33.71900177001953</t>
        </is>
      </c>
      <c r="M116" t="n">
        <v>-7.939507</v>
      </c>
      <c r="N116" t="n">
        <v>112.7670658</v>
      </c>
      <c r="O116" t="n">
        <v>607.7000121999999</v>
      </c>
      <c r="P116" t="n">
        <v>33.71900177</v>
      </c>
      <c r="Q116" t="n">
        <v>0</v>
      </c>
      <c r="R116" t="inlineStr">
        <is>
          <t>Jawa Timur</t>
        </is>
      </c>
      <c r="S116" t="n">
        <v>0</v>
      </c>
      <c r="T116" t="n">
        <v>0</v>
      </c>
      <c r="U116" t="n">
        <v>0</v>
      </c>
      <c r="V116" t="n">
        <v>0</v>
      </c>
      <c r="W116" t="n">
        <v>0</v>
      </c>
      <c r="X116" t="n">
        <v>1</v>
      </c>
      <c r="Y116" t="n">
        <v>0</v>
      </c>
      <c r="Z116" t="n">
        <v>0</v>
      </c>
      <c r="AA116" t="n">
        <v>0</v>
      </c>
      <c r="AB116" t="n">
        <v>0</v>
      </c>
      <c r="AC116" t="inlineStr">
        <is>
          <t>MALANG</t>
        </is>
      </c>
      <c r="AD116" t="inlineStr">
        <is>
          <t>JABUNG</t>
        </is>
      </c>
      <c r="AE116" t="inlineStr">
        <is>
          <t>SLAMPAREJO</t>
        </is>
      </c>
      <c r="AF116" t="inlineStr">
        <is>
          <t>KAN JABUNG</t>
        </is>
      </c>
      <c r="AG116" t="inlineStr">
        <is>
          <t>KJP0824</t>
        </is>
      </c>
      <c r="AH116" t="n">
        <v>2</v>
      </c>
      <c r="AI116" t="inlineStr">
        <is>
          <t>VPA2</t>
        </is>
      </c>
      <c r="AJ116" t="inlineStr">
        <is>
          <t>Tidak aktif</t>
        </is>
      </c>
      <c r="AK116" t="n">
        <v>31</v>
      </c>
      <c r="AL116" t="inlineStr">
        <is>
          <t>Laki-laki</t>
        </is>
      </c>
      <c r="AM116" t="inlineStr">
        <is>
          <t>Sudah menikah</t>
        </is>
      </c>
      <c r="AN116" t="inlineStr">
        <is>
          <t>SD/Sederajat</t>
        </is>
      </c>
      <c r="AO116" t="inlineStr">
        <is>
          <t>Petani</t>
        </is>
      </c>
      <c r="AP116" t="n">
        <v>1</v>
      </c>
      <c r="AQ116" t="n">
        <v>0</v>
      </c>
      <c r="AR116" t="n">
        <v>0</v>
      </c>
      <c r="AS116" t="n">
        <v>0</v>
      </c>
      <c r="AT116" t="n">
        <v>0</v>
      </c>
      <c r="AU116" t="n">
        <v>0</v>
      </c>
      <c r="AV116" t="n">
        <v>0</v>
      </c>
      <c r="AW116" t="n">
        <v>0</v>
      </c>
      <c r="AX116" t="n">
        <v/>
      </c>
      <c r="AY116" t="inlineStr">
        <is>
          <t>Petani</t>
        </is>
      </c>
      <c r="AZ116" t="n">
        <v>1</v>
      </c>
      <c r="BA116" t="n">
        <v>0</v>
      </c>
      <c r="BB116" t="n">
        <v>0</v>
      </c>
      <c r="BC116" t="n">
        <v>0</v>
      </c>
      <c r="BD116" t="n">
        <v>0</v>
      </c>
      <c r="BE116" t="n">
        <v>0</v>
      </c>
      <c r="BF116" t="n">
        <v>0</v>
      </c>
      <c r="BG116" t="n">
        <v>0</v>
      </c>
      <c r="BH116" t="n">
        <v/>
      </c>
      <c r="BI116" t="inlineStr">
        <is>
          <t>Rp1.500.000 - Rp2.500.000</t>
        </is>
      </c>
      <c r="BJ116" t="n">
        <v>1</v>
      </c>
      <c r="BK116" t="n">
        <v>1</v>
      </c>
      <c r="BL116" t="n">
        <v>1</v>
      </c>
      <c r="BM116" t="n">
        <v>0</v>
      </c>
      <c r="BN116" t="inlineStr">
        <is>
          <t>Milik sendiri</t>
        </is>
      </c>
      <c r="BO116" t="inlineStr">
        <is>
          <t>Permanen (dinding bata dan semen)</t>
        </is>
      </c>
      <c r="BP116" t="n">
        <v>1</v>
      </c>
      <c r="BQ116" t="n">
        <v>0</v>
      </c>
      <c r="BR116" t="n">
        <v>0</v>
      </c>
      <c r="BS116" t="n">
        <v>0</v>
      </c>
      <c r="BT116" t="n">
        <v>0</v>
      </c>
      <c r="BU116" t="n">
        <v/>
      </c>
      <c r="BV116" t="inlineStr">
        <is>
          <t>Keramik/ubin</t>
        </is>
      </c>
      <c r="BW116" t="n">
        <v>0</v>
      </c>
      <c r="BX116" t="n">
        <v>0</v>
      </c>
      <c r="BY116" t="n">
        <v>1</v>
      </c>
      <c r="BZ116" t="n">
        <v>0</v>
      </c>
      <c r="CA116" t="n">
        <v>0</v>
      </c>
      <c r="CB116" t="n">
        <v/>
      </c>
      <c r="CC116" t="inlineStr">
        <is>
          <t>Genting</t>
        </is>
      </c>
      <c r="CD116" t="n">
        <v>0</v>
      </c>
      <c r="CE116" t="n">
        <v>0</v>
      </c>
      <c r="CF116" t="n">
        <v>0</v>
      </c>
      <c r="CG116" t="n">
        <v>0</v>
      </c>
      <c r="CH116" t="n">
        <v>0</v>
      </c>
      <c r="CI116" t="n">
        <v>1</v>
      </c>
      <c r="CJ116" t="n">
        <v>0</v>
      </c>
      <c r="CK116" t="n">
        <v/>
      </c>
      <c r="CL116" t="inlineStr">
        <is>
          <t>Ya</t>
        </is>
      </c>
      <c r="CM116" t="n">
        <v>2024</v>
      </c>
      <c r="CN116" t="inlineStr">
        <is>
          <t>Fixed-Dome (Kubah Tetap)</t>
        </is>
      </c>
      <c r="CO116" t="inlineStr">
        <is>
          <t>8 m³ (6-7 ekor sapi, ±6,5 jam memasak/hari, ±65 kg slurry/hari)</t>
        </is>
      </c>
      <c r="CP116" t="inlineStr">
        <is>
          <t>Anggota keluarga - laki-laki</t>
        </is>
      </c>
      <c r="CQ116" t="n">
        <v>0</v>
      </c>
      <c r="CR116" t="n">
        <v>0</v>
      </c>
      <c r="CS116" t="n">
        <v>0</v>
      </c>
      <c r="CT116" t="n">
        <v>0</v>
      </c>
      <c r="CU116" t="n">
        <v>1</v>
      </c>
      <c r="CV116" t="n">
        <v>0</v>
      </c>
      <c r="CW116" t="n">
        <v>0</v>
      </c>
      <c r="CX116" t="n">
        <v>0</v>
      </c>
      <c r="CY116" t="inlineStr">
        <is>
          <t>Anggota keluarga - laki-laki Anggota keluarga - perempuan dewasa</t>
        </is>
      </c>
      <c r="CZ116" t="n">
        <v>1</v>
      </c>
      <c r="DA116" t="n">
        <v>1</v>
      </c>
      <c r="DB116" t="n">
        <v>0</v>
      </c>
      <c r="DC116" t="n">
        <v/>
      </c>
      <c r="DD116" t="inlineStr">
        <is>
          <t>Anggota keluarga - laki-laki CPO atau pendamping</t>
        </is>
      </c>
      <c r="DE116" t="n">
        <v>1</v>
      </c>
      <c r="DF116" t="n">
        <v>0</v>
      </c>
      <c r="DG116" t="n">
        <v>1</v>
      </c>
      <c r="DH116" t="n">
        <v>0</v>
      </c>
      <c r="DI116" t="n">
        <v/>
      </c>
      <c r="DJ116" t="inlineStr">
        <is>
          <t>Anggota keluarga - laki-laki CPO atau pendamping</t>
        </is>
      </c>
      <c r="DK116" t="n">
        <v>1</v>
      </c>
      <c r="DL116" t="n">
        <v>0</v>
      </c>
      <c r="DM116" t="n">
        <v>1</v>
      </c>
      <c r="DN116" t="n">
        <v>0</v>
      </c>
      <c r="DO116" t="n">
        <v/>
      </c>
      <c r="DP116" t="inlineStr">
        <is>
          <t>Tidak berfungsi sama sekali</t>
        </is>
      </c>
      <c r="DQ116" t="inlineStr">
        <is>
          <t>&gt;1 tahun yang lalu</t>
        </is>
      </c>
      <c r="DR116" t="inlineStr">
        <is>
          <t>Lainnya</t>
        </is>
      </c>
      <c r="DS116" t="inlineStr">
        <is>
          <t>Kendala tata letak</t>
        </is>
      </c>
      <c r="DT116" t="n">
        <v/>
      </c>
      <c r="DU116" t="n">
        <v/>
      </c>
      <c r="DV116" t="n">
        <v/>
      </c>
      <c r="DW116" t="n">
        <v/>
      </c>
      <c r="DX116" t="n">
        <v/>
      </c>
      <c r="DY116" t="n">
        <v/>
      </c>
      <c r="DZ116" t="n">
        <v/>
      </c>
      <c r="EA116" t="n">
        <v/>
      </c>
      <c r="EB116" t="n">
        <v/>
      </c>
      <c r="EC116" t="n">
        <v/>
      </c>
      <c r="ED116" t="n">
        <v/>
      </c>
      <c r="EE116" t="n">
        <v/>
      </c>
      <c r="EF116" t="n">
        <v/>
      </c>
      <c r="EG116" t="n">
        <v/>
      </c>
      <c r="EH116" t="n">
        <v/>
      </c>
      <c r="EI116" t="inlineStr">
        <is>
          <t>Lainnya</t>
        </is>
      </c>
      <c r="EJ116" t="n">
        <v>0</v>
      </c>
      <c r="EK116" t="n">
        <v>0</v>
      </c>
      <c r="EL116" t="n">
        <v>0</v>
      </c>
      <c r="EM116" t="n">
        <v>0</v>
      </c>
      <c r="EN116" t="n">
        <v>1</v>
      </c>
      <c r="EO116" t="inlineStr">
        <is>
          <t>Kendala tata letak</t>
        </is>
      </c>
      <c r="EP116" t="inlineStr">
        <is>
          <t>Ya, cukup jelas dan mudah diikuti</t>
        </is>
      </c>
      <c r="EQ116" t="inlineStr">
        <is>
          <t>Pelatihan</t>
        </is>
      </c>
      <c r="ER116" t="inlineStr">
        <is>
          <t>CPO atau pendamping Staff BIRU</t>
        </is>
      </c>
      <c r="ES116" t="n">
        <v>1</v>
      </c>
      <c r="ET116" t="n">
        <v>1</v>
      </c>
      <c r="EU116" t="n">
        <v>0</v>
      </c>
      <c r="EV116" t="n">
        <v>0</v>
      </c>
      <c r="EW116" t="n">
        <v/>
      </c>
      <c r="EX116" t="inlineStr">
        <is>
          <t>Anggota keluarga - Laki-laki</t>
        </is>
      </c>
      <c r="EY116" t="n">
        <v>1</v>
      </c>
      <c r="EZ116" t="n">
        <v>0</v>
      </c>
      <c r="FA116" t="n">
        <v>0</v>
      </c>
      <c r="FB116" t="n">
        <v/>
      </c>
      <c r="FC116" t="inlineStr">
        <is>
          <t>Jarang sekali</t>
        </is>
      </c>
      <c r="FD116" t="n">
        <v/>
      </c>
      <c r="FE116" t="inlineStr">
        <is>
          <t>Mengetahui</t>
        </is>
      </c>
      <c r="FF116" t="inlineStr">
        <is>
          <t>Tidak pernah</t>
        </is>
      </c>
      <c r="FG116" t="inlineStr">
        <is>
          <t>Mengetahui</t>
        </is>
      </c>
      <c r="FH116" t="inlineStr">
        <is>
          <t>Tidak pernah</t>
        </is>
      </c>
      <c r="FI116" t="inlineStr">
        <is>
          <t>Mengetahui</t>
        </is>
      </c>
      <c r="FJ116" t="inlineStr">
        <is>
          <t>Tidak pernah</t>
        </is>
      </c>
      <c r="FK116" t="inlineStr">
        <is>
          <t>Mengetahui</t>
        </is>
      </c>
      <c r="FL116" t="inlineStr">
        <is>
          <t>Tidak pernah</t>
        </is>
      </c>
      <c r="FM116" t="inlineStr">
        <is>
          <t>Mengetahui</t>
        </is>
      </c>
      <c r="FN116" t="inlineStr">
        <is>
          <t>Tidak pernah</t>
        </is>
      </c>
      <c r="FO116" t="inlineStr">
        <is>
          <t>Mengetahui</t>
        </is>
      </c>
      <c r="FP116" t="inlineStr">
        <is>
          <t>Tidak pernah</t>
        </is>
      </c>
      <c r="FQ116" t="inlineStr">
        <is>
          <t>Mengetahui</t>
        </is>
      </c>
      <c r="FR116" t="inlineStr">
        <is>
          <t>Tidak</t>
        </is>
      </c>
      <c r="FS116" t="inlineStr">
        <is>
          <t>Mengetahui</t>
        </is>
      </c>
      <c r="FT116" t="inlineStr">
        <is>
          <t>Tidak sama sekali</t>
        </is>
      </c>
      <c r="FU116" t="inlineStr">
        <is>
          <t>Laki-laki dewasa</t>
        </is>
      </c>
      <c r="FV116" t="n">
        <v>1</v>
      </c>
      <c r="FW116" t="n">
        <v>0</v>
      </c>
      <c r="FX116" t="n">
        <v>0</v>
      </c>
      <c r="FY116" t="n">
        <v>0</v>
      </c>
      <c r="FZ116" t="inlineStr">
        <is>
          <t>Memahami</t>
        </is>
      </c>
      <c r="GA116" t="inlineStr">
        <is>
          <t>CPO Pelatihan</t>
        </is>
      </c>
      <c r="GB116" t="n">
        <v>1</v>
      </c>
      <c r="GC116" t="n">
        <v>1</v>
      </c>
      <c r="GD116" t="n">
        <v>0</v>
      </c>
      <c r="GE116" t="n">
        <v>0</v>
      </c>
      <c r="GF116" t="n">
        <v/>
      </c>
      <c r="GG116" t="inlineStr">
        <is>
          <t>Tidak pernah</t>
        </is>
      </c>
      <c r="GH116" t="inlineStr">
        <is>
          <t>Tidak</t>
        </is>
      </c>
      <c r="GI116" t="n">
        <v/>
      </c>
      <c r="GJ116" t="n">
        <v/>
      </c>
      <c r="GK116" t="n">
        <v/>
      </c>
      <c r="GL116" t="n">
        <v/>
      </c>
      <c r="GM116" t="n">
        <v/>
      </c>
      <c r="GN116" t="n">
        <v/>
      </c>
      <c r="GO116" t="n">
        <v/>
      </c>
      <c r="GP116" t="inlineStr">
        <is>
          <t>Sebagian</t>
        </is>
      </c>
      <c r="GQ116" t="inlineStr">
        <is>
          <t>LPG</t>
        </is>
      </c>
      <c r="GR116" t="n">
        <v>1</v>
      </c>
      <c r="GS116" t="n">
        <v>0</v>
      </c>
      <c r="GT116" t="n">
        <v>0</v>
      </c>
      <c r="GU116" t="n">
        <v>0</v>
      </c>
      <c r="GV116" t="n">
        <v>0</v>
      </c>
      <c r="GW116" t="n">
        <v>0</v>
      </c>
      <c r="GX116" t="n">
        <v>0</v>
      </c>
      <c r="GY116" t="n">
        <v/>
      </c>
      <c r="GZ116" t="inlineStr">
        <is>
          <t>Tidak</t>
        </is>
      </c>
      <c r="HA116" t="n">
        <v/>
      </c>
      <c r="HB116" t="n">
        <v/>
      </c>
      <c r="HC116" t="n">
        <v/>
      </c>
      <c r="HD116" t="n">
        <v/>
      </c>
      <c r="HE116" t="n">
        <v/>
      </c>
      <c r="HF116" t="n">
        <v/>
      </c>
      <c r="HG116" t="n">
        <v/>
      </c>
      <c r="HH116" t="n">
        <v/>
      </c>
      <c r="HI116" t="n">
        <v/>
      </c>
      <c r="HJ116" t="n">
        <v/>
      </c>
      <c r="HK116" t="n">
        <v/>
      </c>
      <c r="HL116" t="n">
        <v/>
      </c>
      <c r="HM116" t="n">
        <v/>
      </c>
      <c r="HN116" t="n">
        <v/>
      </c>
      <c r="HO116" t="n">
        <v/>
      </c>
      <c r="HP116" t="n">
        <v/>
      </c>
      <c r="HQ116" t="n">
        <v/>
      </c>
      <c r="HR116" t="n">
        <v/>
      </c>
      <c r="HS116" t="n">
        <v/>
      </c>
      <c r="HT116" t="n">
        <v/>
      </c>
      <c r="HU116" t="n">
        <v/>
      </c>
      <c r="HV116" t="n">
        <v/>
      </c>
      <c r="HW116" t="n">
        <v/>
      </c>
      <c r="HX116" t="n">
        <v/>
      </c>
      <c r="HY116" t="n">
        <v/>
      </c>
      <c r="HZ116" t="n">
        <v/>
      </c>
      <c r="IA116" t="n">
        <v>0</v>
      </c>
      <c r="IB116" t="n">
        <v>0</v>
      </c>
      <c r="IC116" t="n">
        <v/>
      </c>
      <c r="ID116" t="n">
        <v/>
      </c>
      <c r="IE116" t="n">
        <v/>
      </c>
      <c r="IF116" t="n">
        <v/>
      </c>
      <c r="IG116" t="n">
        <v/>
      </c>
      <c r="IH116" t="n">
        <v/>
      </c>
      <c r="II116" t="n">
        <v/>
      </c>
      <c r="IJ116" t="n">
        <v/>
      </c>
      <c r="IK116" t="inlineStr">
        <is>
          <t>&lt;15 kg</t>
        </is>
      </c>
      <c r="IL116" t="inlineStr">
        <is>
          <t>1-3 jam</t>
        </is>
      </c>
      <c r="IM116" t="inlineStr">
        <is>
          <t>Ya</t>
        </is>
      </c>
      <c r="IN116" t="inlineStr">
        <is>
          <t>Tidak</t>
        </is>
      </c>
      <c r="IO116" t="inlineStr">
        <is>
          <t>Tidak ada perubahan</t>
        </is>
      </c>
      <c r="IP116" t="n">
        <v/>
      </c>
      <c r="IQ116" t="inlineStr">
        <is>
          <t>Tidak pernah</t>
        </is>
      </c>
      <c r="IR116" t="n">
        <v/>
      </c>
      <c r="IS116" t="n">
        <v/>
      </c>
      <c r="IT116" t="n">
        <v/>
      </c>
      <c r="IU116" t="n">
        <v/>
      </c>
      <c r="IV116" t="n">
        <v/>
      </c>
      <c r="IW116" t="n">
        <v/>
      </c>
      <c r="IX116" t="n">
        <v/>
      </c>
      <c r="IY116" t="n">
        <v/>
      </c>
      <c r="IZ116" t="inlineStr">
        <is>
          <t>Tidak pernah</t>
        </is>
      </c>
      <c r="JA116" t="n">
        <v/>
      </c>
      <c r="JB116" t="n">
        <v/>
      </c>
      <c r="JC116" t="n">
        <v/>
      </c>
      <c r="JD116" t="n">
        <v/>
      </c>
      <c r="JE116" t="n">
        <v/>
      </c>
      <c r="JF116" t="n">
        <v/>
      </c>
      <c r="JG116" t="n">
        <v/>
      </c>
      <c r="JH116" t="n">
        <v/>
      </c>
      <c r="JI116" t="inlineStr">
        <is>
          <t>Tidak pernah</t>
        </is>
      </c>
      <c r="JJ116" t="n">
        <v/>
      </c>
      <c r="JK116" t="n">
        <v/>
      </c>
      <c r="JL116" t="n">
        <v/>
      </c>
      <c r="JM116" t="n">
        <v/>
      </c>
      <c r="JN116" t="n">
        <v/>
      </c>
      <c r="JO116" t="n">
        <v/>
      </c>
      <c r="JP116" t="n">
        <v/>
      </c>
      <c r="JQ116" t="n">
        <v/>
      </c>
      <c r="JR116" t="inlineStr">
        <is>
          <t>Tidak pernah</t>
        </is>
      </c>
      <c r="JS116" t="n">
        <v/>
      </c>
      <c r="JT116" t="n">
        <v/>
      </c>
      <c r="JU116" t="n">
        <v/>
      </c>
      <c r="JV116" t="n">
        <v/>
      </c>
      <c r="JW116" t="n">
        <v/>
      </c>
      <c r="JX116" t="n">
        <v/>
      </c>
      <c r="JY116" t="n">
        <v/>
      </c>
      <c r="JZ116" t="n">
        <v/>
      </c>
      <c r="KA116" t="inlineStr">
        <is>
          <t>Tidak pernah</t>
        </is>
      </c>
      <c r="KB116" t="n">
        <v/>
      </c>
      <c r="KC116" t="n">
        <v/>
      </c>
      <c r="KD116" t="n">
        <v/>
      </c>
      <c r="KE116" t="n">
        <v/>
      </c>
      <c r="KF116" t="n">
        <v/>
      </c>
      <c r="KG116" t="n">
        <v/>
      </c>
      <c r="KH116" t="n">
        <v/>
      </c>
      <c r="KI116" t="n">
        <v/>
      </c>
      <c r="KJ116" t="inlineStr">
        <is>
          <t>Tidak pernah</t>
        </is>
      </c>
      <c r="KK116" t="n">
        <v/>
      </c>
      <c r="KL116" t="n">
        <v/>
      </c>
      <c r="KM116" t="n">
        <v/>
      </c>
      <c r="KN116" t="n">
        <v/>
      </c>
      <c r="KO116" t="n">
        <v/>
      </c>
      <c r="KP116" t="n">
        <v/>
      </c>
      <c r="KQ116" t="n">
        <v/>
      </c>
      <c r="KR116" t="n">
        <v/>
      </c>
      <c r="KS116" t="inlineStr">
        <is>
          <t>Tidak ada perubahan</t>
        </is>
      </c>
      <c r="KT116" t="inlineStr">
        <is>
          <t>0-1 kali</t>
        </is>
      </c>
      <c r="KU116" t="inlineStr">
        <is>
          <t>0-1 kali</t>
        </is>
      </c>
      <c r="KV116" t="inlineStr">
        <is>
          <t>Tidak ada</t>
        </is>
      </c>
      <c r="KW116" t="n">
        <v>0</v>
      </c>
      <c r="KX116" t="n">
        <v>0</v>
      </c>
      <c r="KY116" t="n">
        <v>0</v>
      </c>
      <c r="KZ116" t="n">
        <v>1</v>
      </c>
      <c r="LA116" t="inlineStr">
        <is>
          <t>Tidak ada perubahan</t>
        </is>
      </c>
      <c r="LB116" t="inlineStr">
        <is>
          <t>Tidak ada perubahan</t>
        </is>
      </c>
      <c r="LC116" t="n">
        <v>3</v>
      </c>
      <c r="LD116" t="n">
        <v>3</v>
      </c>
      <c r="LE116" t="n">
        <v>0</v>
      </c>
      <c r="LF116" t="n">
        <v>0</v>
      </c>
      <c r="LG116" t="inlineStr">
        <is>
          <t>Tidak</t>
        </is>
      </c>
      <c r="LH116" t="n">
        <v/>
      </c>
      <c r="LI116" t="n">
        <v>0</v>
      </c>
      <c r="LJ116" t="inlineStr">
        <is>
          <t>Kebutuhan rumah tangga</t>
        </is>
      </c>
      <c r="LK116" t="n">
        <v>0</v>
      </c>
      <c r="LL116" t="n">
        <v>0</v>
      </c>
      <c r="LM116" t="n">
        <v>0</v>
      </c>
      <c r="LN116" t="n">
        <v>0</v>
      </c>
      <c r="LO116" t="n">
        <v>1</v>
      </c>
      <c r="LP116" t="n">
        <v>0</v>
      </c>
      <c r="LQ116" t="n">
        <v>0</v>
      </c>
      <c r="LR116" t="n">
        <v/>
      </c>
      <c r="LS116" t="n">
        <v>15</v>
      </c>
      <c r="LT116" t="n">
        <v>0</v>
      </c>
      <c r="LU116" t="n">
        <v>0</v>
      </c>
      <c r="LV116" t="n">
        <v>5</v>
      </c>
      <c r="LW116" t="n">
        <v>0</v>
      </c>
      <c r="LX116" t="n">
        <v>0</v>
      </c>
      <c r="LY116" t="n">
        <v>3</v>
      </c>
      <c r="LZ116" t="n">
        <v>0</v>
      </c>
      <c r="MA116" t="n">
        <v>0</v>
      </c>
      <c r="MB116" t="inlineStr">
        <is>
          <t>Ya</t>
        </is>
      </c>
      <c r="MC116" t="n">
        <v>0</v>
      </c>
      <c r="MD116" t="n">
        <v>0</v>
      </c>
      <c r="ME116" t="n">
        <v>0</v>
      </c>
      <c r="MF116" t="n">
        <v>0</v>
      </c>
      <c r="MG116" t="n">
        <v>0</v>
      </c>
      <c r="MH116" t="n">
        <v>0</v>
      </c>
      <c r="MI116" t="inlineStr">
        <is>
          <t>Istirahat</t>
        </is>
      </c>
      <c r="MJ116" t="n">
        <v>0</v>
      </c>
      <c r="MK116" t="n">
        <v>0</v>
      </c>
      <c r="ML116" t="n">
        <v>1</v>
      </c>
      <c r="MM116" t="n">
        <v>0</v>
      </c>
      <c r="MN116" t="n">
        <v>0</v>
      </c>
      <c r="MO116" t="n">
        <v>0</v>
      </c>
      <c r="MP116" t="n">
        <v/>
      </c>
      <c r="MQ116" t="n">
        <v/>
      </c>
      <c r="MR116" t="inlineStr">
        <is>
          <t>Istirahat</t>
        </is>
      </c>
      <c r="MS116" t="n">
        <v/>
      </c>
      <c r="MT116" t="inlineStr">
        <is>
          <t>Istirahat</t>
        </is>
      </c>
      <c r="MU116" t="inlineStr">
        <is>
          <t>Tidak</t>
        </is>
      </c>
      <c r="MV116" t="n">
        <v/>
      </c>
      <c r="MW116" t="n">
        <v/>
      </c>
      <c r="MX116" t="n">
        <v/>
      </c>
      <c r="MY116" t="n">
        <v/>
      </c>
      <c r="MZ116" t="n">
        <v/>
      </c>
      <c r="NA116" t="n">
        <v/>
      </c>
      <c r="NB116" t="n">
        <v/>
      </c>
      <c r="NC116" t="n">
        <v/>
      </c>
      <c r="ND116" t="n">
        <v/>
      </c>
      <c r="NE116" t="n">
        <v/>
      </c>
      <c r="NF116" t="n">
        <v/>
      </c>
      <c r="NG116" t="n">
        <v/>
      </c>
      <c r="NH116" t="n">
        <v/>
      </c>
      <c r="NI116" t="n">
        <v/>
      </c>
      <c r="NJ116" t="n">
        <v/>
      </c>
      <c r="NK116" t="n">
        <v/>
      </c>
      <c r="NL116" t="inlineStr">
        <is>
          <t>Tidak</t>
        </is>
      </c>
      <c r="NM116" t="inlineStr">
        <is>
          <t>Kombinasi kredit/pinjaman dan dana hibah</t>
        </is>
      </c>
      <c r="NN116" t="inlineStr">
        <is>
          <t>9.000.001-11.000.000</t>
        </is>
      </c>
      <c r="NO116" t="inlineStr">
        <is>
          <t>Yayasan Rumah Energi atau BIRU</t>
        </is>
      </c>
      <c r="NP116" t="n">
        <v/>
      </c>
      <c r="NQ116" t="inlineStr">
        <is>
          <t>Koperasi</t>
        </is>
      </c>
      <c r="NR116" t="n">
        <v/>
      </c>
      <c r="NS116" t="n">
        <v>3</v>
      </c>
      <c r="NT116" t="inlineStr">
        <is>
          <t>Anggota keluarga - Laki-laki dewasa</t>
        </is>
      </c>
      <c r="NU116" t="n">
        <v/>
      </c>
      <c r="NV116" t="n">
        <v/>
      </c>
      <c r="NW116" t="n">
        <v/>
      </c>
      <c r="NX116" t="inlineStr">
        <is>
          <t>Sama saja</t>
        </is>
      </c>
      <c r="NY116" t="n">
        <v>60</v>
      </c>
      <c r="NZ116" t="n">
        <v>0</v>
      </c>
      <c r="OA116" t="n">
        <v>0</v>
      </c>
      <c r="OB116" t="n">
        <v>0</v>
      </c>
      <c r="OC116" t="n">
        <v>0</v>
      </c>
      <c r="OD116" t="n">
        <v>0</v>
      </c>
      <c r="OE116" t="inlineStr">
        <is>
          <t>Tidak ada perubahan</t>
        </is>
      </c>
      <c r="OF116" t="inlineStr">
        <is>
          <t>Sama saja (tidak ada perbedaan waktu memasak MAUPUN rasa/bau makanan bila dibandingkan penggunaan sebelumnya)</t>
        </is>
      </c>
      <c r="OG116" t="inlineStr">
        <is>
          <t>Ya</t>
        </is>
      </c>
      <c r="OH116" t="n">
        <v>0</v>
      </c>
      <c r="OI116" t="n">
        <v>7</v>
      </c>
      <c r="OJ116" t="n">
        <v>0</v>
      </c>
      <c r="OK116" t="n">
        <v>0</v>
      </c>
      <c r="OL116" t="n">
        <v>0</v>
      </c>
      <c r="OM116" t="n">
        <v>0</v>
      </c>
      <c r="ON116" t="n">
        <v>0</v>
      </c>
      <c r="OO116" t="n">
        <v>0</v>
      </c>
      <c r="OP116" t="inlineStr">
        <is>
          <t>Sapi perah</t>
        </is>
      </c>
      <c r="OQ116" t="n">
        <v>0</v>
      </c>
      <c r="OR116" t="n">
        <v>1</v>
      </c>
      <c r="OS116" t="n">
        <v>0</v>
      </c>
      <c r="OT116" t="n">
        <v>0</v>
      </c>
      <c r="OU116" t="n">
        <v>0</v>
      </c>
      <c r="OV116" t="n">
        <v>0</v>
      </c>
      <c r="OW116" t="n">
        <v>0</v>
      </c>
      <c r="OX116" t="n">
        <v>0</v>
      </c>
      <c r="OY116" t="n">
        <v>0</v>
      </c>
      <c r="OZ116" t="inlineStr">
        <is>
          <t>Sapi perah</t>
        </is>
      </c>
      <c r="PA116" t="n">
        <v>0</v>
      </c>
      <c r="PB116" t="n">
        <v>1</v>
      </c>
      <c r="PC116" t="n">
        <v>0</v>
      </c>
      <c r="PD116" t="n">
        <v>0</v>
      </c>
      <c r="PE116" t="n">
        <v>0</v>
      </c>
      <c r="PF116" t="n">
        <v>0</v>
      </c>
      <c r="PG116" t="n">
        <v>0</v>
      </c>
      <c r="PH116" t="n">
        <v>0</v>
      </c>
      <c r="PI116" t="n">
        <v>0</v>
      </c>
      <c r="PJ116" t="inlineStr">
        <is>
          <t>Sapi perah</t>
        </is>
      </c>
      <c r="PK116" t="n">
        <v>0</v>
      </c>
      <c r="PL116" t="n">
        <v>1</v>
      </c>
      <c r="PM116" t="n">
        <v>0</v>
      </c>
      <c r="PN116" t="n">
        <v>0</v>
      </c>
      <c r="PO116" t="n">
        <v>0</v>
      </c>
      <c r="PP116" t="n">
        <v>0</v>
      </c>
      <c r="PQ116" t="n">
        <v>0</v>
      </c>
      <c r="PR116" t="n">
        <v>0</v>
      </c>
      <c r="PS116" t="n">
        <v>0</v>
      </c>
      <c r="PT116" t="n">
        <v/>
      </c>
      <c r="PU116" t="n">
        <v/>
      </c>
      <c r="PV116" t="n">
        <v/>
      </c>
      <c r="PW116" t="n">
        <v/>
      </c>
      <c r="PX116" t="n">
        <v/>
      </c>
      <c r="PY116" t="n">
        <v/>
      </c>
      <c r="PZ116" t="n">
        <v/>
      </c>
      <c r="QA116" t="n">
        <v/>
      </c>
      <c r="QB116" t="n">
        <v/>
      </c>
      <c r="QC116" t="n">
        <v/>
      </c>
      <c r="QD116" t="n">
        <v/>
      </c>
      <c r="QE116" t="inlineStr">
        <is>
          <t>1-Disebarkan ke lahan terbuka</t>
        </is>
      </c>
      <c r="QF116" t="n">
        <v>0</v>
      </c>
      <c r="QG116" t="n">
        <v>0</v>
      </c>
      <c r="QH116" t="n">
        <v>0</v>
      </c>
      <c r="QI116" t="n">
        <v>0</v>
      </c>
      <c r="QJ116" t="n">
        <v>0</v>
      </c>
      <c r="QK116" t="n">
        <v>1</v>
      </c>
      <c r="QL116" t="n">
        <v>0</v>
      </c>
      <c r="QM116" t="n">
        <v>0</v>
      </c>
      <c r="QN116" t="n">
        <v>0</v>
      </c>
      <c r="QO116" t="n">
        <v/>
      </c>
      <c r="QP116" t="n">
        <v/>
      </c>
      <c r="QQ116" t="n">
        <v/>
      </c>
      <c r="QR116" t="n">
        <v/>
      </c>
      <c r="QS116" t="n">
        <v/>
      </c>
      <c r="QT116" t="n">
        <v/>
      </c>
      <c r="QU116" t="n">
        <v/>
      </c>
      <c r="QV116" t="n">
        <v/>
      </c>
      <c r="QW116" t="n">
        <v/>
      </c>
      <c r="QX116" t="n">
        <v/>
      </c>
      <c r="QY116" t="n">
        <v/>
      </c>
      <c r="QZ116" t="n">
        <v/>
      </c>
      <c r="RA116" t="n">
        <v/>
      </c>
      <c r="RB116" t="n">
        <v/>
      </c>
      <c r="RC116" t="n">
        <v/>
      </c>
      <c r="RD116" t="n">
        <v/>
      </c>
      <c r="RE116" t="n">
        <v/>
      </c>
      <c r="RF116" t="n">
        <v/>
      </c>
      <c r="RG116" t="n">
        <v/>
      </c>
      <c r="RH116" t="n">
        <v/>
      </c>
      <c r="RI116" t="n">
        <v/>
      </c>
      <c r="RJ116" t="n">
        <v/>
      </c>
      <c r="RK116" t="n">
        <v/>
      </c>
      <c r="RL116" t="n">
        <v/>
      </c>
      <c r="RM116" t="n">
        <v/>
      </c>
      <c r="RN116" t="n">
        <v/>
      </c>
      <c r="RO116" t="n">
        <v/>
      </c>
      <c r="RP116" t="n">
        <v/>
      </c>
      <c r="RQ116" t="n">
        <v/>
      </c>
      <c r="RR116" t="n">
        <v/>
      </c>
      <c r="RS116" t="n">
        <v/>
      </c>
      <c r="RT116" t="n">
        <v/>
      </c>
      <c r="RU116" t="n">
        <v/>
      </c>
      <c r="RV116" t="n">
        <v/>
      </c>
      <c r="RW116" t="n">
        <v/>
      </c>
      <c r="RX116" t="n">
        <v/>
      </c>
      <c r="RY116" t="n">
        <v/>
      </c>
      <c r="RZ116" t="n">
        <v/>
      </c>
      <c r="SA116" t="n">
        <v/>
      </c>
      <c r="SB116" t="n">
        <v/>
      </c>
      <c r="SC116" t="n">
        <v/>
      </c>
      <c r="SD116" t="n">
        <v/>
      </c>
      <c r="SE116" t="n">
        <v/>
      </c>
      <c r="SF116" t="n">
        <v/>
      </c>
      <c r="SG116" t="n">
        <v/>
      </c>
      <c r="SH116" t="n">
        <v/>
      </c>
      <c r="SI116" t="n">
        <v/>
      </c>
      <c r="SJ116" t="n">
        <v/>
      </c>
      <c r="SK116" t="n">
        <v/>
      </c>
      <c r="SL116" t="n">
        <v/>
      </c>
      <c r="SM116" t="n">
        <v/>
      </c>
      <c r="SN116" t="n">
        <v/>
      </c>
      <c r="SO116" t="n">
        <v/>
      </c>
      <c r="SP116" t="n">
        <v/>
      </c>
      <c r="SQ116" t="n">
        <v/>
      </c>
      <c r="SR116" t="n">
        <v/>
      </c>
      <c r="SS116" t="n">
        <v/>
      </c>
      <c r="ST116" t="n">
        <v/>
      </c>
      <c r="SU116" t="n">
        <v/>
      </c>
      <c r="SV116" t="n">
        <v/>
      </c>
      <c r="SW116" t="n">
        <v/>
      </c>
      <c r="SX116" t="n">
        <v/>
      </c>
      <c r="SY116" t="n">
        <v/>
      </c>
      <c r="SZ116" t="n">
        <v>10</v>
      </c>
      <c r="TA116" t="n">
        <v/>
      </c>
      <c r="TB116" t="n">
        <v/>
      </c>
      <c r="TC116" t="n">
        <v/>
      </c>
      <c r="TD116" t="n">
        <v/>
      </c>
      <c r="TE116" t="n">
        <v/>
      </c>
      <c r="TF116" t="n">
        <v/>
      </c>
      <c r="TG116" t="n">
        <v/>
      </c>
      <c r="TH116" t="n">
        <v/>
      </c>
      <c r="TI116" t="n">
        <v/>
      </c>
      <c r="TJ116" t="n">
        <v/>
      </c>
      <c r="TK116" t="n">
        <v/>
      </c>
      <c r="TL116" t="n">
        <v/>
      </c>
      <c r="TM116" t="n">
        <v/>
      </c>
      <c r="TN116" t="n">
        <v/>
      </c>
      <c r="TO116" t="n">
        <v/>
      </c>
      <c r="TP116" t="n">
        <v/>
      </c>
      <c r="TQ116" t="n">
        <v/>
      </c>
      <c r="TR116" t="n">
        <v/>
      </c>
      <c r="TS116" t="n">
        <v/>
      </c>
      <c r="TT116" t="n">
        <v/>
      </c>
      <c r="TU116" t="n">
        <v/>
      </c>
      <c r="TV116" t="n">
        <v/>
      </c>
      <c r="TW116" t="n">
        <v/>
      </c>
      <c r="TX116" t="n">
        <v/>
      </c>
      <c r="TY116" t="n">
        <v/>
      </c>
      <c r="TZ116" t="n">
        <v/>
      </c>
      <c r="UA116" t="n">
        <v/>
      </c>
      <c r="UB116" t="n">
        <v/>
      </c>
      <c r="UC116" t="n">
        <v/>
      </c>
      <c r="UD116" t="n">
        <v/>
      </c>
      <c r="UE116" t="n">
        <v/>
      </c>
      <c r="UF116" t="n">
        <v/>
      </c>
      <c r="UG116" t="n">
        <v/>
      </c>
      <c r="UH116" t="n">
        <v/>
      </c>
      <c r="UI116" t="n">
        <v/>
      </c>
      <c r="UJ116" t="n">
        <v/>
      </c>
      <c r="UK116" t="n">
        <v/>
      </c>
      <c r="UL116" t="n">
        <v/>
      </c>
      <c r="UM116" t="n">
        <v/>
      </c>
      <c r="UN116" t="n">
        <v/>
      </c>
      <c r="UO116" t="n">
        <v/>
      </c>
      <c r="UP116" t="n">
        <v/>
      </c>
      <c r="UQ116" t="n">
        <v/>
      </c>
      <c r="UR116" t="n">
        <v/>
      </c>
      <c r="US116" t="n">
        <v/>
      </c>
      <c r="UT116" t="n">
        <v/>
      </c>
      <c r="UU116" t="n">
        <v/>
      </c>
      <c r="UV116" t="inlineStr">
        <is>
          <t>Pemberian pakan di kandang</t>
        </is>
      </c>
      <c r="UW116" t="n">
        <v/>
      </c>
      <c r="UX116" t="n">
        <v/>
      </c>
      <c r="UY116" t="n">
        <v/>
      </c>
      <c r="UZ116" t="n">
        <v/>
      </c>
      <c r="VA116" t="n">
        <v/>
      </c>
      <c r="VB116" t="n">
        <v/>
      </c>
      <c r="VC116" t="n">
        <v/>
      </c>
      <c r="VD116" t="inlineStr">
        <is>
          <t>Sangat jarang (&gt;1 bulan sekali)</t>
        </is>
      </c>
      <c r="VE116" t="n">
        <v/>
      </c>
      <c r="VF116" t="n">
        <v/>
      </c>
      <c r="VG116" t="n">
        <v/>
      </c>
      <c r="VH116" t="n">
        <v/>
      </c>
      <c r="VI116" t="n">
        <v/>
      </c>
      <c r="VJ116" t="n">
        <v/>
      </c>
      <c r="VK116" t="n">
        <v/>
      </c>
      <c r="VL116" t="inlineStr">
        <is>
          <t>Sangat sering (&gt;1 kali sehari)</t>
        </is>
      </c>
      <c r="VM116" t="n">
        <v/>
      </c>
      <c r="VN116" t="n">
        <v/>
      </c>
      <c r="VO116" t="n">
        <v/>
      </c>
      <c r="VP116" t="n">
        <v/>
      </c>
      <c r="VQ116" t="n">
        <v/>
      </c>
      <c r="VR116" t="n">
        <v/>
      </c>
      <c r="VS116" t="n">
        <v/>
      </c>
      <c r="VT116" t="n">
        <v/>
      </c>
      <c r="VU116" t="n">
        <v/>
      </c>
      <c r="VV116" t="n">
        <v/>
      </c>
      <c r="VW116" t="n">
        <v/>
      </c>
      <c r="VX116" t="n">
        <v/>
      </c>
      <c r="VY116" t="n">
        <v/>
      </c>
      <c r="VZ116" t="n">
        <v/>
      </c>
      <c r="WA116" t="n">
        <v/>
      </c>
      <c r="WB116" t="n">
        <v/>
      </c>
      <c r="WC116" t="n">
        <v/>
      </c>
      <c r="WD116" t="n">
        <v/>
      </c>
      <c r="WE116" t="n">
        <v/>
      </c>
      <c r="WF116" t="inlineStr">
        <is>
          <t>3-Disimpan terbuka (dry lot)</t>
        </is>
      </c>
      <c r="WG116" t="n">
        <v>0</v>
      </c>
      <c r="WH116" t="n">
        <v>0</v>
      </c>
      <c r="WI116" t="n">
        <v>0</v>
      </c>
      <c r="WJ116" t="n">
        <v>0</v>
      </c>
      <c r="WK116" t="n">
        <v>0</v>
      </c>
      <c r="WL116" t="n">
        <v>0</v>
      </c>
      <c r="WM116" t="n">
        <v>1</v>
      </c>
      <c r="WN116" t="n">
        <v>0</v>
      </c>
      <c r="WO116" t="n">
        <v>0</v>
      </c>
      <c r="WP116" t="n">
        <v>0</v>
      </c>
      <c r="WQ116" t="n">
        <v>0</v>
      </c>
      <c r="WR116" t="n">
        <v>0</v>
      </c>
      <c r="WS116" t="n">
        <v/>
      </c>
      <c r="WT116" t="n">
        <v/>
      </c>
      <c r="WU116" t="n">
        <v/>
      </c>
      <c r="WV116" t="n">
        <v/>
      </c>
      <c r="WW116" t="n">
        <v/>
      </c>
      <c r="WX116" t="n">
        <v/>
      </c>
      <c r="WY116" t="n">
        <v/>
      </c>
      <c r="WZ116" t="n">
        <v/>
      </c>
      <c r="XA116" t="n">
        <v/>
      </c>
      <c r="XB116" t="n">
        <v/>
      </c>
      <c r="XC116" t="n">
        <v/>
      </c>
      <c r="XD116" t="n">
        <v/>
      </c>
      <c r="XE116" t="n">
        <v/>
      </c>
      <c r="XF116" t="n">
        <v/>
      </c>
      <c r="XG116" t="n">
        <v/>
      </c>
      <c r="XH116" t="n">
        <v/>
      </c>
      <c r="XI116" t="n">
        <v/>
      </c>
      <c r="XJ116" t="n">
        <v/>
      </c>
      <c r="XK116" t="n">
        <v/>
      </c>
      <c r="XL116" t="n">
        <v/>
      </c>
      <c r="XM116" t="n">
        <v/>
      </c>
      <c r="XN116" t="n">
        <v/>
      </c>
      <c r="XO116" t="n">
        <v/>
      </c>
      <c r="XP116" t="n">
        <v/>
      </c>
      <c r="XQ116" t="n">
        <v/>
      </c>
      <c r="XR116" t="n">
        <v/>
      </c>
      <c r="XS116" t="n">
        <v/>
      </c>
      <c r="XT116" t="n">
        <v/>
      </c>
      <c r="XU116" t="n">
        <v/>
      </c>
      <c r="XV116" t="n">
        <v/>
      </c>
      <c r="XW116" t="n">
        <v/>
      </c>
      <c r="XX116" t="n">
        <v/>
      </c>
      <c r="XY116" t="n">
        <v/>
      </c>
      <c r="XZ116" t="n">
        <v/>
      </c>
      <c r="YA116" t="n">
        <v/>
      </c>
      <c r="YB116" t="n">
        <v/>
      </c>
      <c r="YC116" t="n">
        <v/>
      </c>
      <c r="YD116" t="n">
        <v/>
      </c>
      <c r="YE116" t="n">
        <v/>
      </c>
      <c r="YF116" t="n">
        <v/>
      </c>
      <c r="YG116" t="n">
        <v/>
      </c>
      <c r="YH116" t="n">
        <v/>
      </c>
      <c r="YI116" t="n">
        <v/>
      </c>
      <c r="YJ116" t="n">
        <v/>
      </c>
      <c r="YK116" t="n">
        <v/>
      </c>
      <c r="YL116" t="n">
        <v/>
      </c>
      <c r="YM116" t="n">
        <v/>
      </c>
      <c r="YN116" t="n">
        <v/>
      </c>
      <c r="YO116" t="n">
        <v/>
      </c>
      <c r="YP116" t="n">
        <v/>
      </c>
      <c r="YQ116" t="n">
        <v/>
      </c>
      <c r="YR116" t="n">
        <v/>
      </c>
      <c r="YS116" t="n">
        <v/>
      </c>
      <c r="YT116" t="n">
        <v/>
      </c>
      <c r="YU116" t="n">
        <v/>
      </c>
      <c r="YV116" t="n">
        <v/>
      </c>
      <c r="YW116" t="n">
        <v/>
      </c>
      <c r="YX116" t="n">
        <v/>
      </c>
      <c r="YY116" t="n">
        <v/>
      </c>
      <c r="YZ116" t="n">
        <v/>
      </c>
      <c r="ZA116" t="n">
        <v/>
      </c>
      <c r="ZB116" t="n">
        <v/>
      </c>
      <c r="ZC116" t="n">
        <v/>
      </c>
      <c r="ZD116" t="n">
        <v/>
      </c>
      <c r="ZE116" t="n">
        <v/>
      </c>
      <c r="ZF116" t="n">
        <v/>
      </c>
      <c r="ZG116" t="n">
        <v/>
      </c>
      <c r="ZH116" t="n">
        <v/>
      </c>
      <c r="ZI116" t="n">
        <v/>
      </c>
      <c r="ZJ116" t="n">
        <v/>
      </c>
      <c r="ZK116" t="n">
        <v/>
      </c>
      <c r="ZL116" t="n">
        <v/>
      </c>
      <c r="ZM116" t="n">
        <v/>
      </c>
      <c r="ZN116" t="n">
        <v/>
      </c>
      <c r="ZO116" t="n">
        <v/>
      </c>
      <c r="ZP116" t="n">
        <v/>
      </c>
      <c r="ZQ116" t="n">
        <v/>
      </c>
      <c r="ZR116" t="n">
        <v/>
      </c>
      <c r="ZS116" t="n">
        <v/>
      </c>
      <c r="ZT116" t="n">
        <v/>
      </c>
      <c r="ZU116" t="n">
        <v/>
      </c>
      <c r="ZV116" t="n">
        <v/>
      </c>
      <c r="ZW116" t="n">
        <v>3</v>
      </c>
      <c r="ZX116" t="n">
        <v/>
      </c>
      <c r="ZY116" t="n">
        <v/>
      </c>
      <c r="ZZ116" t="n">
        <v/>
      </c>
      <c r="AAA116" t="n">
        <v/>
      </c>
      <c r="AAB116" t="n">
        <v/>
      </c>
      <c r="AAC116" t="n">
        <v/>
      </c>
      <c r="AAD116" t="n">
        <v/>
      </c>
      <c r="AAE116" t="inlineStr">
        <is>
          <t>Pakan segar (misal: rumput)</t>
        </is>
      </c>
      <c r="AAF116" t="n">
        <v/>
      </c>
      <c r="AAG116" t="n">
        <v/>
      </c>
      <c r="AAH116" t="n">
        <v/>
      </c>
      <c r="AAI116" t="n">
        <v/>
      </c>
      <c r="AAJ116" t="n">
        <v/>
      </c>
      <c r="AAK116" t="n">
        <v/>
      </c>
      <c r="AAL116" t="inlineStr">
        <is>
          <t>Tidak</t>
        </is>
      </c>
      <c r="AAM116" t="n">
        <v/>
      </c>
      <c r="AAN116" t="n">
        <v/>
      </c>
      <c r="AAO116" t="n">
        <v/>
      </c>
      <c r="AAP116" t="n">
        <v/>
      </c>
      <c r="AAQ116" t="n">
        <v/>
      </c>
      <c r="AAR116" t="inlineStr">
        <is>
          <t>Tidak</t>
        </is>
      </c>
      <c r="AAS116" t="inlineStr">
        <is>
          <t>Tidak mengetahui</t>
        </is>
      </c>
      <c r="AAT116" t="inlineStr">
        <is>
          <t>Dibuang ke selokan</t>
        </is>
      </c>
      <c r="AAU116" t="n">
        <v>0</v>
      </c>
      <c r="AAV116" t="n">
        <v>0</v>
      </c>
      <c r="AAW116" t="n">
        <v>0</v>
      </c>
      <c r="AAX116" t="n">
        <v>0</v>
      </c>
      <c r="AAY116" t="n">
        <v>0</v>
      </c>
      <c r="AAZ116" t="n">
        <v>0</v>
      </c>
      <c r="ABA116" t="n">
        <v>1</v>
      </c>
      <c r="ABB116" t="n">
        <v/>
      </c>
      <c r="ABC116" t="n">
        <v/>
      </c>
      <c r="ABD116" t="n">
        <v/>
      </c>
      <c r="ABE116" t="n">
        <v/>
      </c>
      <c r="ABF116" t="n">
        <v/>
      </c>
      <c r="ABG116" t="n">
        <v/>
      </c>
      <c r="ABH116" t="n">
        <v/>
      </c>
      <c r="ABI116" t="n">
        <v/>
      </c>
      <c r="ABJ116" t="n">
        <v/>
      </c>
      <c r="ABK116" t="n">
        <v/>
      </c>
      <c r="ABL116" t="n">
        <v/>
      </c>
      <c r="ABM116" t="n">
        <v/>
      </c>
      <c r="ABN116" t="n">
        <v/>
      </c>
      <c r="ABO116" t="n">
        <v/>
      </c>
      <c r="ABP116" t="n">
        <v/>
      </c>
      <c r="ABQ116" t="n">
        <v/>
      </c>
      <c r="ABR116" t="n">
        <v/>
      </c>
      <c r="ABS116" t="n">
        <v/>
      </c>
      <c r="ABT116" t="n">
        <v/>
      </c>
      <c r="ABU116" t="n">
        <v/>
      </c>
      <c r="ABV116" t="n">
        <v/>
      </c>
      <c r="ABW116" t="n">
        <v/>
      </c>
      <c r="ABX116" t="n">
        <v/>
      </c>
      <c r="ABY116" t="n">
        <v/>
      </c>
      <c r="ABZ116" t="n">
        <v/>
      </c>
      <c r="ACA116" t="n">
        <v/>
      </c>
      <c r="ACB116" t="n">
        <v/>
      </c>
      <c r="ACC116" t="n">
        <v/>
      </c>
      <c r="ACD116" t="n">
        <v/>
      </c>
      <c r="ACE116" t="n">
        <v/>
      </c>
      <c r="ACF116" t="n">
        <v/>
      </c>
      <c r="ACG116" t="n">
        <v/>
      </c>
      <c r="ACH116" t="n">
        <v/>
      </c>
      <c r="ACI116" t="n">
        <v/>
      </c>
      <c r="ACJ116" t="n">
        <v/>
      </c>
      <c r="ACK116" t="inlineStr">
        <is>
          <t>Tidak punya waktu mengumpulkannya</t>
        </is>
      </c>
      <c r="ACL116" t="n">
        <v>0</v>
      </c>
      <c r="ACM116" t="n">
        <v>0</v>
      </c>
      <c r="ACN116" t="n">
        <v>1</v>
      </c>
      <c r="ACO116" t="n">
        <v>0</v>
      </c>
      <c r="ACP116" t="n">
        <v>0</v>
      </c>
      <c r="ACQ116" t="n">
        <v>0</v>
      </c>
      <c r="ACR116" t="n">
        <v>0</v>
      </c>
      <c r="ACS116" t="n">
        <v/>
      </c>
      <c r="ACT116" t="inlineStr">
        <is>
          <t>X</t>
        </is>
      </c>
      <c r="ACU116" t="inlineStr">
        <is>
          <t>Manfaat cukup signifikan, terasa di kehidupan sehari-hari</t>
        </is>
      </c>
      <c r="ACV116" t="inlineStr">
        <is>
          <t>Sama saja</t>
        </is>
      </c>
      <c r="ACW116" t="inlineStr">
        <is>
          <t>Anggota keluarga - Perempuan dewasa</t>
        </is>
      </c>
      <c r="ACX116" t="inlineStr">
        <is>
          <t>Netral/tidak tahu</t>
        </is>
      </c>
      <c r="ACY116" t="inlineStr">
        <is>
          <t>Anggota keluarga - Laki-laki dewasa Anggota keluarga - Perempuan dewasa Anggota keluarga - Anak-anak</t>
        </is>
      </c>
      <c r="ACZ116" t="n">
        <v>1</v>
      </c>
      <c r="ADA116" t="n">
        <v>1</v>
      </c>
      <c r="ADB116" t="n">
        <v>1</v>
      </c>
      <c r="ADC116" t="n">
        <v>0</v>
      </c>
      <c r="ADD116" t="inlineStr">
        <is>
          <t>Puas</t>
        </is>
      </c>
      <c r="ADE116" t="inlineStr">
        <is>
          <t>Cukup puas</t>
        </is>
      </c>
      <c r="ADF116" t="inlineStr">
        <is>
          <t>Puas</t>
        </is>
      </c>
      <c r="ADG116" t="inlineStr">
        <is>
          <t>Puas</t>
        </is>
      </c>
      <c r="ADH116" t="inlineStr">
        <is>
          <t>Tidak</t>
        </is>
      </c>
      <c r="ADI116" t="n">
        <v/>
      </c>
      <c r="ADJ116" t="inlineStr">
        <is>
          <t>Puas</t>
        </is>
      </c>
      <c r="ADK116" t="n">
        <v/>
      </c>
      <c r="ADL116" t="n">
        <v/>
      </c>
      <c r="ADM116" t="n">
        <v/>
      </c>
      <c r="ADN116" t="n">
        <v/>
      </c>
      <c r="ADO116" t="n">
        <v/>
      </c>
      <c r="ADP116" t="n">
        <v/>
      </c>
      <c r="ADQ116" t="n">
        <v/>
      </c>
      <c r="ADR116" t="n">
        <v/>
      </c>
      <c r="ADS116" t="n">
        <v/>
      </c>
      <c r="ADT116" t="n">
        <v/>
      </c>
      <c r="ADU116" t="inlineStr">
        <is>
          <t>Menghubungi CPO atau pendamping</t>
        </is>
      </c>
      <c r="ADV116" t="n">
        <v>0</v>
      </c>
      <c r="ADW116" t="n">
        <v>0</v>
      </c>
      <c r="ADX116" t="n">
        <v>0</v>
      </c>
      <c r="ADY116" t="n">
        <v>0</v>
      </c>
      <c r="ADZ116" t="n">
        <v>1</v>
      </c>
      <c r="AEA116" t="n">
        <v>0</v>
      </c>
      <c r="AEB116" t="n">
        <v>0</v>
      </c>
      <c r="AEC116" t="n">
        <v>0</v>
      </c>
      <c r="AED116" t="inlineStr">
        <is>
          <t>X</t>
        </is>
      </c>
      <c r="AEE116" t="inlineStr">
        <is>
          <t>Laki-laki dewasa</t>
        </is>
      </c>
      <c r="AEF116" t="n">
        <v/>
      </c>
      <c r="AEG116" t="inlineStr">
        <is>
          <t>Menelepon atau WA langsung</t>
        </is>
      </c>
      <c r="AEH116" t="n">
        <v/>
      </c>
      <c r="AEI116" t="inlineStr">
        <is>
          <t>Tidak</t>
        </is>
      </c>
      <c r="AEJ116" t="inlineStr">
        <is>
          <t>Ya, selalu</t>
        </is>
      </c>
      <c r="AEK116" t="inlineStr">
        <is>
          <t>Dapat dibayar melalui skema kredit Mendapatkan subsidi</t>
        </is>
      </c>
      <c r="AEL116" t="n">
        <v>0</v>
      </c>
      <c r="AEM116" t="n">
        <v>0</v>
      </c>
      <c r="AEN116" t="n">
        <v>0</v>
      </c>
      <c r="AEO116" t="n">
        <v>0</v>
      </c>
      <c r="AEP116" t="n">
        <v>0</v>
      </c>
      <c r="AEQ116" t="n">
        <v>0</v>
      </c>
      <c r="AER116" t="n">
        <v>0</v>
      </c>
      <c r="AES116" t="n">
        <v>0</v>
      </c>
      <c r="AET116" t="n">
        <v>0</v>
      </c>
      <c r="AEU116" t="n">
        <v>1</v>
      </c>
      <c r="AEV116" t="n">
        <v>1</v>
      </c>
      <c r="AEW116" t="n">
        <v>0</v>
      </c>
      <c r="AEX116" t="n">
        <v/>
      </c>
      <c r="AEY116" t="inlineStr">
        <is>
          <t>Didukung oleh pihak lain atau ada subsidi</t>
        </is>
      </c>
      <c r="AEZ116" t="n">
        <v/>
      </c>
      <c r="AFA116" t="inlineStr">
        <is>
          <t>Koperasi</t>
        </is>
      </c>
      <c r="AFB116" t="n">
        <v/>
      </c>
      <c r="AFC116" t="inlineStr">
        <is>
          <t>1000525811-18_24_49.jpg</t>
        </is>
      </c>
      <c r="AFD116" t="inlineStr">
        <is>
          <t>https://kf.kobotoolbox.org/api/v2/assets/avstPQqLr3Ab3ZdcVTXZ6f/data/667132532/attachments/attANYGexausSZJys2cBm2kM/</t>
        </is>
      </c>
      <c r="AFE116" t="inlineStr">
        <is>
          <t>1000525814-18_24_54.jpg</t>
        </is>
      </c>
      <c r="AFF116" t="inlineStr">
        <is>
          <t>https://kf.kobotoolbox.org/api/v2/assets/avstPQqLr3Ab3ZdcVTXZ6f/data/667132532/attachments/attC3fUowTqiGE7BdBruGFho/</t>
        </is>
      </c>
      <c r="AFG116" t="inlineStr">
        <is>
          <t>Bagus arum</t>
        </is>
      </c>
      <c r="AFH116" t="n">
        <v/>
      </c>
      <c r="AFI116" t="n">
        <v/>
      </c>
    </row>
    <row r="117">
      <c r="A117" t="n">
        <v/>
      </c>
      <c r="B117" t="n">
        <v/>
      </c>
      <c r="C117" t="n">
        <v/>
      </c>
      <c r="D117" t="inlineStr">
        <is>
          <t>mat nakuan</t>
        </is>
      </c>
      <c r="E117" t="n">
        <v>0</v>
      </c>
      <c r="F117" t="inlineStr">
        <is>
          <t>-7.899899 112.769682 828.3999633789062 20.076000213623068</t>
        </is>
      </c>
      <c r="G117" t="n">
        <v>-7.899899</v>
      </c>
      <c r="H117" t="n">
        <v>112.769682</v>
      </c>
      <c r="I117" t="n">
        <v>828.3999634</v>
      </c>
      <c r="J117" t="n">
        <v>20.07600021</v>
      </c>
      <c r="K117" t="n">
        <v>0</v>
      </c>
      <c r="L117" t="inlineStr">
        <is>
          <t>-7.899857 112.769793 828.3999633789062 11</t>
        </is>
      </c>
      <c r="M117" t="n">
        <v>-7.899857</v>
      </c>
      <c r="N117" t="n">
        <v>112.769793</v>
      </c>
      <c r="O117" t="n">
        <v>828.3999634</v>
      </c>
      <c r="P117" t="n">
        <v>11</v>
      </c>
      <c r="Q117" t="n">
        <v>0</v>
      </c>
      <c r="R117" t="inlineStr">
        <is>
          <t>Jawa Timur</t>
        </is>
      </c>
      <c r="S117" t="n">
        <v>0</v>
      </c>
      <c r="T117" t="n">
        <v>0</v>
      </c>
      <c r="U117" t="n">
        <v>0</v>
      </c>
      <c r="V117" t="n">
        <v>0</v>
      </c>
      <c r="W117" t="n">
        <v>0</v>
      </c>
      <c r="X117" t="n">
        <v>1</v>
      </c>
      <c r="Y117" t="n">
        <v>0</v>
      </c>
      <c r="Z117" t="n">
        <v>0</v>
      </c>
      <c r="AA117" t="n">
        <v>0</v>
      </c>
      <c r="AB117" t="n">
        <v>0</v>
      </c>
      <c r="AC117" t="inlineStr">
        <is>
          <t>MALANG</t>
        </is>
      </c>
      <c r="AD117" t="inlineStr">
        <is>
          <t>JABUNG</t>
        </is>
      </c>
      <c r="AE117" t="inlineStr">
        <is>
          <t>KEMIRI</t>
        </is>
      </c>
      <c r="AF117" t="inlineStr">
        <is>
          <t>KAN JABUNG</t>
        </is>
      </c>
      <c r="AG117" t="inlineStr">
        <is>
          <t>KJP0243</t>
        </is>
      </c>
      <c r="AH117" t="n">
        <v>14</v>
      </c>
      <c r="AI117" t="inlineStr">
        <is>
          <t>VPA1</t>
        </is>
      </c>
      <c r="AJ117" t="inlineStr">
        <is>
          <t>Aktif</t>
        </is>
      </c>
      <c r="AK117" t="n">
        <v>45</v>
      </c>
      <c r="AL117" t="inlineStr">
        <is>
          <t>Laki-laki</t>
        </is>
      </c>
      <c r="AM117" t="inlineStr">
        <is>
          <t>Sudah menikah</t>
        </is>
      </c>
      <c r="AN117" t="inlineStr">
        <is>
          <t>SD/Sederajat</t>
        </is>
      </c>
      <c r="AO117" t="inlineStr">
        <is>
          <t>Peternak</t>
        </is>
      </c>
      <c r="AP117" t="n">
        <v>0</v>
      </c>
      <c r="AQ117" t="n">
        <v>1</v>
      </c>
      <c r="AR117" t="n">
        <v>0</v>
      </c>
      <c r="AS117" t="n">
        <v>0</v>
      </c>
      <c r="AT117" t="n">
        <v>0</v>
      </c>
      <c r="AU117" t="n">
        <v>0</v>
      </c>
      <c r="AV117" t="n">
        <v>0</v>
      </c>
      <c r="AW117" t="n">
        <v>0</v>
      </c>
      <c r="AX117" t="n">
        <v/>
      </c>
      <c r="AY117" t="inlineStr">
        <is>
          <t>Peternak</t>
        </is>
      </c>
      <c r="AZ117" t="n">
        <v>0</v>
      </c>
      <c r="BA117" t="n">
        <v>1</v>
      </c>
      <c r="BB117" t="n">
        <v>0</v>
      </c>
      <c r="BC117" t="n">
        <v>0</v>
      </c>
      <c r="BD117" t="n">
        <v>0</v>
      </c>
      <c r="BE117" t="n">
        <v>0</v>
      </c>
      <c r="BF117" t="n">
        <v>0</v>
      </c>
      <c r="BG117" t="n">
        <v>0</v>
      </c>
      <c r="BH117" t="n">
        <v/>
      </c>
      <c r="BI117" t="inlineStr">
        <is>
          <t>Rp2.500.000 - Rp3.500.000</t>
        </is>
      </c>
      <c r="BJ117" t="n">
        <v>1</v>
      </c>
      <c r="BK117" t="n">
        <v>1</v>
      </c>
      <c r="BL117" t="n">
        <v>0</v>
      </c>
      <c r="BM117" t="n">
        <v>0</v>
      </c>
      <c r="BN117" t="inlineStr">
        <is>
          <t>Milik sendiri</t>
        </is>
      </c>
      <c r="BO117" t="inlineStr">
        <is>
          <t>Permanen (dinding bata dan semen)</t>
        </is>
      </c>
      <c r="BP117" t="n">
        <v>1</v>
      </c>
      <c r="BQ117" t="n">
        <v>0</v>
      </c>
      <c r="BR117" t="n">
        <v>0</v>
      </c>
      <c r="BS117" t="n">
        <v>0</v>
      </c>
      <c r="BT117" t="n">
        <v>0</v>
      </c>
      <c r="BU117" t="n">
        <v/>
      </c>
      <c r="BV117" t="inlineStr">
        <is>
          <t>Keramik/ubin</t>
        </is>
      </c>
      <c r="BW117" t="n">
        <v>0</v>
      </c>
      <c r="BX117" t="n">
        <v>0</v>
      </c>
      <c r="BY117" t="n">
        <v>1</v>
      </c>
      <c r="BZ117" t="n">
        <v>0</v>
      </c>
      <c r="CA117" t="n">
        <v>0</v>
      </c>
      <c r="CB117" t="n">
        <v/>
      </c>
      <c r="CC117" t="inlineStr">
        <is>
          <t>Genting</t>
        </is>
      </c>
      <c r="CD117" t="n">
        <v>0</v>
      </c>
      <c r="CE117" t="n">
        <v>0</v>
      </c>
      <c r="CF117" t="n">
        <v>0</v>
      </c>
      <c r="CG117" t="n">
        <v>0</v>
      </c>
      <c r="CH117" t="n">
        <v>0</v>
      </c>
      <c r="CI117" t="n">
        <v>1</v>
      </c>
      <c r="CJ117" t="n">
        <v>0</v>
      </c>
      <c r="CK117" t="n">
        <v/>
      </c>
      <c r="CL117" t="inlineStr">
        <is>
          <t>Ya</t>
        </is>
      </c>
      <c r="CM117" t="n">
        <v>2011</v>
      </c>
      <c r="CN117" t="inlineStr">
        <is>
          <t>Fixed-Dome (Kubah Tetap)</t>
        </is>
      </c>
      <c r="CO117" t="inlineStr">
        <is>
          <t>6 m³ (4-5 ekor sapi, ±5 jam memasak/hari, ±50 kg</t>
        </is>
      </c>
      <c r="CP117" t="inlineStr">
        <is>
          <t>Anggota keluarga - laki-laki</t>
        </is>
      </c>
      <c r="CQ117" t="n">
        <v>0</v>
      </c>
      <c r="CR117" t="n">
        <v>0</v>
      </c>
      <c r="CS117" t="n">
        <v>0</v>
      </c>
      <c r="CT117" t="n">
        <v>0</v>
      </c>
      <c r="CU117" t="n">
        <v>1</v>
      </c>
      <c r="CV117" t="n">
        <v>0</v>
      </c>
      <c r="CW117" t="n">
        <v>0</v>
      </c>
      <c r="CX117" t="n">
        <v>0</v>
      </c>
      <c r="CY117" t="inlineStr">
        <is>
          <t>Anggota keluarga - laki-laki</t>
        </is>
      </c>
      <c r="CZ117" t="n">
        <v>1</v>
      </c>
      <c r="DA117" t="n">
        <v>0</v>
      </c>
      <c r="DB117" t="n">
        <v>0</v>
      </c>
      <c r="DC117" t="n">
        <v/>
      </c>
      <c r="DD117" t="inlineStr">
        <is>
          <t>Anggota keluarga - laki-laki</t>
        </is>
      </c>
      <c r="DE117" t="n">
        <v>1</v>
      </c>
      <c r="DF117" t="n">
        <v>0</v>
      </c>
      <c r="DG117" t="n">
        <v>0</v>
      </c>
      <c r="DH117" t="n">
        <v>0</v>
      </c>
      <c r="DI117" t="n">
        <v/>
      </c>
      <c r="DJ117" t="inlineStr">
        <is>
          <t>Anggota keluarga - laki-laki</t>
        </is>
      </c>
      <c r="DK117" t="n">
        <v>1</v>
      </c>
      <c r="DL117" t="n">
        <v>0</v>
      </c>
      <c r="DM117" t="n">
        <v>0</v>
      </c>
      <c r="DN117" t="n">
        <v>0</v>
      </c>
      <c r="DO117" t="n">
        <v/>
      </c>
      <c r="DP117" t="inlineStr">
        <is>
          <t>Ya</t>
        </is>
      </c>
      <c r="DQ117" t="n">
        <v/>
      </c>
      <c r="DR117" t="n">
        <v/>
      </c>
      <c r="DS117" t="n">
        <v/>
      </c>
      <c r="DT117" t="n">
        <v/>
      </c>
      <c r="DU117" t="n">
        <v/>
      </c>
      <c r="DV117" t="n">
        <v/>
      </c>
      <c r="DW117" t="n">
        <v/>
      </c>
      <c r="DX117" t="n">
        <v/>
      </c>
      <c r="DY117" t="n">
        <v/>
      </c>
      <c r="DZ117" t="n">
        <v/>
      </c>
      <c r="EA117" t="n">
        <v/>
      </c>
      <c r="EB117" t="n">
        <v/>
      </c>
      <c r="EC117" t="n">
        <v/>
      </c>
      <c r="ED117" t="n">
        <v/>
      </c>
      <c r="EE117" t="n">
        <v/>
      </c>
      <c r="EF117" t="n">
        <v/>
      </c>
      <c r="EG117" t="n">
        <v/>
      </c>
      <c r="EH117" t="n">
        <v/>
      </c>
      <c r="EI117" t="inlineStr">
        <is>
          <t>Tidak ada masalah</t>
        </is>
      </c>
      <c r="EJ117" t="n">
        <v>0</v>
      </c>
      <c r="EK117" t="n">
        <v>0</v>
      </c>
      <c r="EL117" t="n">
        <v>0</v>
      </c>
      <c r="EM117" t="n">
        <v>1</v>
      </c>
      <c r="EN117" t="n">
        <v>0</v>
      </c>
      <c r="EO117" t="n">
        <v/>
      </c>
      <c r="EP117" t="inlineStr">
        <is>
          <t>Ya, cukup jelas dan mudah diikuti</t>
        </is>
      </c>
      <c r="EQ117" t="inlineStr">
        <is>
          <t>Pelatihan</t>
        </is>
      </c>
      <c r="ER117" t="inlineStr">
        <is>
          <t>Staff BIRU</t>
        </is>
      </c>
      <c r="ES117" t="n">
        <v>0</v>
      </c>
      <c r="ET117" t="n">
        <v>1</v>
      </c>
      <c r="EU117" t="n">
        <v>0</v>
      </c>
      <c r="EV117" t="n">
        <v>0</v>
      </c>
      <c r="EW117" t="n">
        <v/>
      </c>
      <c r="EX117" t="inlineStr">
        <is>
          <t>Anggota keluarga - Laki-laki</t>
        </is>
      </c>
      <c r="EY117" t="n">
        <v>1</v>
      </c>
      <c r="EZ117" t="n">
        <v>0</v>
      </c>
      <c r="FA117" t="n">
        <v>0</v>
      </c>
      <c r="FB117" t="n">
        <v/>
      </c>
      <c r="FC117" t="inlineStr">
        <is>
          <t>Setiap minggu</t>
        </is>
      </c>
      <c r="FD117" t="n">
        <v/>
      </c>
      <c r="FE117" t="inlineStr">
        <is>
          <t>Mengetahui</t>
        </is>
      </c>
      <c r="FF117" t="inlineStr">
        <is>
          <t>Sering (setiap minggu)</t>
        </is>
      </c>
      <c r="FG117" t="inlineStr">
        <is>
          <t>Mengetahui</t>
        </is>
      </c>
      <c r="FH117" t="inlineStr">
        <is>
          <t>Sering (setiap minggu)</t>
        </is>
      </c>
      <c r="FI117" t="inlineStr">
        <is>
          <t>Mengetahui</t>
        </is>
      </c>
      <c r="FJ117" t="inlineStr">
        <is>
          <t>Selalu (setiap hari)</t>
        </is>
      </c>
      <c r="FK117" t="inlineStr">
        <is>
          <t>Mengetahui</t>
        </is>
      </c>
      <c r="FL117" t="inlineStr">
        <is>
          <t>Sering (setiap minggu)</t>
        </is>
      </c>
      <c r="FM117" t="inlineStr">
        <is>
          <t>Mengetahui</t>
        </is>
      </c>
      <c r="FN117" t="inlineStr">
        <is>
          <t>Sering (setiap minggu)</t>
        </is>
      </c>
      <c r="FO117" t="inlineStr">
        <is>
          <t>Mengetahui</t>
        </is>
      </c>
      <c r="FP117" t="inlineStr">
        <is>
          <t>Sering (setiap minggu)</t>
        </is>
      </c>
      <c r="FQ117" t="inlineStr">
        <is>
          <t>Mengetahui</t>
        </is>
      </c>
      <c r="FR117" t="inlineStr">
        <is>
          <t>Ya</t>
        </is>
      </c>
      <c r="FS117" t="inlineStr">
        <is>
          <t>Mengetahui</t>
        </is>
      </c>
      <c r="FT117" t="inlineStr">
        <is>
          <t>Ya, terkadang</t>
        </is>
      </c>
      <c r="FU117" t="inlineStr">
        <is>
          <t>Laki-laki dewasa Perempuan dewasa</t>
        </is>
      </c>
      <c r="FV117" t="n">
        <v>1</v>
      </c>
      <c r="FW117" t="n">
        <v>1</v>
      </c>
      <c r="FX117" t="n">
        <v>0</v>
      </c>
      <c r="FY117" t="n">
        <v>0</v>
      </c>
      <c r="FZ117" t="inlineStr">
        <is>
          <t>Memahami</t>
        </is>
      </c>
      <c r="GA117" t="inlineStr">
        <is>
          <t>Pelatihan</t>
        </is>
      </c>
      <c r="GB117" t="n">
        <v>0</v>
      </c>
      <c r="GC117" t="n">
        <v>1</v>
      </c>
      <c r="GD117" t="n">
        <v>0</v>
      </c>
      <c r="GE117" t="n">
        <v>0</v>
      </c>
      <c r="GF117" t="n">
        <v/>
      </c>
      <c r="GG117" t="inlineStr">
        <is>
          <t>Sering</t>
        </is>
      </c>
      <c r="GH117" t="inlineStr">
        <is>
          <t>Tidak</t>
        </is>
      </c>
      <c r="GI117" t="n">
        <v/>
      </c>
      <c r="GJ117" t="n">
        <v/>
      </c>
      <c r="GK117" t="n">
        <v/>
      </c>
      <c r="GL117" t="n">
        <v/>
      </c>
      <c r="GM117" t="n">
        <v/>
      </c>
      <c r="GN117" t="n">
        <v/>
      </c>
      <c r="GO117" t="n">
        <v/>
      </c>
      <c r="GP117" t="inlineStr">
        <is>
          <t>Sebagian</t>
        </is>
      </c>
      <c r="GQ117" t="inlineStr">
        <is>
          <t>Kayu bakar LPG</t>
        </is>
      </c>
      <c r="GR117" t="n">
        <v>1</v>
      </c>
      <c r="GS117" t="n">
        <v>1</v>
      </c>
      <c r="GT117" t="n">
        <v>0</v>
      </c>
      <c r="GU117" t="n">
        <v>0</v>
      </c>
      <c r="GV117" t="n">
        <v>0</v>
      </c>
      <c r="GW117" t="n">
        <v>0</v>
      </c>
      <c r="GX117" t="n">
        <v>0</v>
      </c>
      <c r="GY117" t="n">
        <v/>
      </c>
      <c r="GZ117" t="inlineStr">
        <is>
          <t>Tidak</t>
        </is>
      </c>
      <c r="HA117" t="n">
        <v/>
      </c>
      <c r="HB117" t="n">
        <v/>
      </c>
      <c r="HC117" t="n">
        <v/>
      </c>
      <c r="HD117" t="n">
        <v/>
      </c>
      <c r="HE117" t="n">
        <v/>
      </c>
      <c r="HF117" t="n">
        <v/>
      </c>
      <c r="HG117" t="n">
        <v/>
      </c>
      <c r="HH117" t="n">
        <v/>
      </c>
      <c r="HI117" t="n">
        <v/>
      </c>
      <c r="HJ117" t="n">
        <v/>
      </c>
      <c r="HK117" t="n">
        <v/>
      </c>
      <c r="HL117" t="n">
        <v/>
      </c>
      <c r="HM117" t="n">
        <v/>
      </c>
      <c r="HN117" t="n">
        <v/>
      </c>
      <c r="HO117" t="n">
        <v/>
      </c>
      <c r="HP117" t="n">
        <v/>
      </c>
      <c r="HQ117" t="n">
        <v/>
      </c>
      <c r="HR117" t="n">
        <v/>
      </c>
      <c r="HS117" t="n">
        <v/>
      </c>
      <c r="HT117" t="n">
        <v/>
      </c>
      <c r="HU117" t="n">
        <v/>
      </c>
      <c r="HV117" t="n">
        <v/>
      </c>
      <c r="HW117" t="n">
        <v/>
      </c>
      <c r="HX117" t="n">
        <v/>
      </c>
      <c r="HY117" t="n">
        <v>100</v>
      </c>
      <c r="HZ117" t="n">
        <v>0</v>
      </c>
      <c r="IA117" t="n">
        <v>0</v>
      </c>
      <c r="IB117" t="n">
        <v>0</v>
      </c>
      <c r="IC117" t="n">
        <v/>
      </c>
      <c r="ID117" t="n">
        <v/>
      </c>
      <c r="IE117" t="n">
        <v/>
      </c>
      <c r="IF117" t="n">
        <v/>
      </c>
      <c r="IG117" t="n">
        <v/>
      </c>
      <c r="IH117" t="n">
        <v/>
      </c>
      <c r="II117" t="n">
        <v/>
      </c>
      <c r="IJ117" t="n">
        <v/>
      </c>
      <c r="IK117" t="inlineStr">
        <is>
          <t>65-80 kg</t>
        </is>
      </c>
      <c r="IL117" t="inlineStr">
        <is>
          <t>1-3 jam</t>
        </is>
      </c>
      <c r="IM117" t="inlineStr">
        <is>
          <t>Ya</t>
        </is>
      </c>
      <c r="IN117" t="inlineStr">
        <is>
          <t>Tidak</t>
        </is>
      </c>
      <c r="IO117" t="inlineStr">
        <is>
          <t>Lebih bersih</t>
        </is>
      </c>
      <c r="IP117" t="n">
        <v/>
      </c>
      <c r="IQ117" t="inlineStr">
        <is>
          <t>Tidak pernah</t>
        </is>
      </c>
      <c r="IR117" t="n">
        <v/>
      </c>
      <c r="IS117" t="n">
        <v/>
      </c>
      <c r="IT117" t="n">
        <v/>
      </c>
      <c r="IU117" t="n">
        <v/>
      </c>
      <c r="IV117" t="n">
        <v/>
      </c>
      <c r="IW117" t="n">
        <v/>
      </c>
      <c r="IX117" t="n">
        <v/>
      </c>
      <c r="IY117" t="n">
        <v/>
      </c>
      <c r="IZ117" t="inlineStr">
        <is>
          <t>Tidak pernah</t>
        </is>
      </c>
      <c r="JA117" t="n">
        <v/>
      </c>
      <c r="JB117" t="n">
        <v/>
      </c>
      <c r="JC117" t="n">
        <v/>
      </c>
      <c r="JD117" t="n">
        <v/>
      </c>
      <c r="JE117" t="n">
        <v/>
      </c>
      <c r="JF117" t="n">
        <v/>
      </c>
      <c r="JG117" t="n">
        <v/>
      </c>
      <c r="JH117" t="n">
        <v/>
      </c>
      <c r="JI117" t="inlineStr">
        <is>
          <t>Tidak pernah</t>
        </is>
      </c>
      <c r="JJ117" t="n">
        <v/>
      </c>
      <c r="JK117" t="n">
        <v/>
      </c>
      <c r="JL117" t="n">
        <v/>
      </c>
      <c r="JM117" t="n">
        <v/>
      </c>
      <c r="JN117" t="n">
        <v/>
      </c>
      <c r="JO117" t="n">
        <v/>
      </c>
      <c r="JP117" t="n">
        <v/>
      </c>
      <c r="JQ117" t="n">
        <v/>
      </c>
      <c r="JR117" t="inlineStr">
        <is>
          <t>Tidak pernah</t>
        </is>
      </c>
      <c r="JS117" t="n">
        <v/>
      </c>
      <c r="JT117" t="n">
        <v/>
      </c>
      <c r="JU117" t="n">
        <v/>
      </c>
      <c r="JV117" t="n">
        <v/>
      </c>
      <c r="JW117" t="n">
        <v/>
      </c>
      <c r="JX117" t="n">
        <v/>
      </c>
      <c r="JY117" t="n">
        <v/>
      </c>
      <c r="JZ117" t="n">
        <v/>
      </c>
      <c r="KA117" t="inlineStr">
        <is>
          <t>Tidak pernah</t>
        </is>
      </c>
      <c r="KB117" t="n">
        <v/>
      </c>
      <c r="KC117" t="n">
        <v/>
      </c>
      <c r="KD117" t="n">
        <v/>
      </c>
      <c r="KE117" t="n">
        <v/>
      </c>
      <c r="KF117" t="n">
        <v/>
      </c>
      <c r="KG117" t="n">
        <v/>
      </c>
      <c r="KH117" t="n">
        <v/>
      </c>
      <c r="KI117" t="n">
        <v/>
      </c>
      <c r="KJ117" t="inlineStr">
        <is>
          <t>Tidak pernah</t>
        </is>
      </c>
      <c r="KK117" t="n">
        <v/>
      </c>
      <c r="KL117" t="n">
        <v/>
      </c>
      <c r="KM117" t="n">
        <v/>
      </c>
      <c r="KN117" t="n">
        <v/>
      </c>
      <c r="KO117" t="n">
        <v/>
      </c>
      <c r="KP117" t="n">
        <v/>
      </c>
      <c r="KQ117" t="n">
        <v/>
      </c>
      <c r="KR117" t="n">
        <v/>
      </c>
      <c r="KS117" t="inlineStr">
        <is>
          <t>Jauh lebih baik</t>
        </is>
      </c>
      <c r="KT117" t="inlineStr">
        <is>
          <t>0-1 kali</t>
        </is>
      </c>
      <c r="KU117" t="inlineStr">
        <is>
          <t>0-1 kali</t>
        </is>
      </c>
      <c r="KV117" t="inlineStr">
        <is>
          <t>Laki-laki dewasa</t>
        </is>
      </c>
      <c r="KW117" t="n">
        <v>1</v>
      </c>
      <c r="KX117" t="n">
        <v>0</v>
      </c>
      <c r="KY117" t="n">
        <v>0</v>
      </c>
      <c r="KZ117" t="n">
        <v>0</v>
      </c>
      <c r="LA117" t="inlineStr">
        <is>
          <t>Cukup membaik</t>
        </is>
      </c>
      <c r="LB117" t="inlineStr">
        <is>
          <t>Cukup membaik</t>
        </is>
      </c>
      <c r="LC117" t="n">
        <v>6</v>
      </c>
      <c r="LD117" t="n">
        <v>6</v>
      </c>
      <c r="LE117" t="n">
        <v>0</v>
      </c>
      <c r="LF117" t="n">
        <v>0</v>
      </c>
      <c r="LG117" t="inlineStr">
        <is>
          <t>Ya</t>
        </is>
      </c>
      <c r="LH117" t="n">
        <v>100000</v>
      </c>
      <c r="LI117" t="n">
        <v/>
      </c>
      <c r="LJ117" t="inlineStr">
        <is>
          <t>Kebutuhan rumah tangga</t>
        </is>
      </c>
      <c r="LK117" t="n">
        <v>0</v>
      </c>
      <c r="LL117" t="n">
        <v>0</v>
      </c>
      <c r="LM117" t="n">
        <v>0</v>
      </c>
      <c r="LN117" t="n">
        <v>0</v>
      </c>
      <c r="LO117" t="n">
        <v>1</v>
      </c>
      <c r="LP117" t="n">
        <v>0</v>
      </c>
      <c r="LQ117" t="n">
        <v>0</v>
      </c>
      <c r="LR117" t="n">
        <v/>
      </c>
      <c r="LS117" t="n">
        <v>10</v>
      </c>
      <c r="LT117" t="n">
        <v>0</v>
      </c>
      <c r="LU117" t="n">
        <v>0</v>
      </c>
      <c r="LV117" t="n">
        <v>10</v>
      </c>
      <c r="LW117" t="n">
        <v>0</v>
      </c>
      <c r="LX117" t="n">
        <v>0</v>
      </c>
      <c r="LY117" t="n">
        <v>5</v>
      </c>
      <c r="LZ117" t="n">
        <v>0</v>
      </c>
      <c r="MA117" t="n">
        <v>0</v>
      </c>
      <c r="MB117" t="inlineStr">
        <is>
          <t>Ya</t>
        </is>
      </c>
      <c r="MC117" t="n">
        <v>60</v>
      </c>
      <c r="MD117" t="n">
        <v>0</v>
      </c>
      <c r="ME117" t="n">
        <v>0</v>
      </c>
      <c r="MF117" t="n">
        <v>0</v>
      </c>
      <c r="MG117" t="n">
        <v>0</v>
      </c>
      <c r="MH117" t="n">
        <v>0</v>
      </c>
      <c r="MI117" t="inlineStr">
        <is>
          <t>Istirahat</t>
        </is>
      </c>
      <c r="MJ117" t="n">
        <v>0</v>
      </c>
      <c r="MK117" t="n">
        <v>0</v>
      </c>
      <c r="ML117" t="n">
        <v>1</v>
      </c>
      <c r="MM117" t="n">
        <v>0</v>
      </c>
      <c r="MN117" t="n">
        <v>0</v>
      </c>
      <c r="MO117" t="n">
        <v>0</v>
      </c>
      <c r="MP117" t="n">
        <v/>
      </c>
      <c r="MQ117" t="n">
        <v/>
      </c>
      <c r="MR117" t="inlineStr">
        <is>
          <t>Istirahat</t>
        </is>
      </c>
      <c r="MS117" t="n">
        <v/>
      </c>
      <c r="MT117" t="inlineStr">
        <is>
          <t>Istirahat</t>
        </is>
      </c>
      <c r="MU117" t="inlineStr">
        <is>
          <t>Tidak</t>
        </is>
      </c>
      <c r="MV117" t="n">
        <v/>
      </c>
      <c r="MW117" t="n">
        <v/>
      </c>
      <c r="MX117" t="n">
        <v/>
      </c>
      <c r="MY117" t="n">
        <v/>
      </c>
      <c r="MZ117" t="n">
        <v/>
      </c>
      <c r="NA117" t="n">
        <v/>
      </c>
      <c r="NB117" t="n">
        <v/>
      </c>
      <c r="NC117" t="n">
        <v/>
      </c>
      <c r="ND117" t="n">
        <v/>
      </c>
      <c r="NE117" t="n">
        <v/>
      </c>
      <c r="NF117" t="n">
        <v/>
      </c>
      <c r="NG117" t="n">
        <v/>
      </c>
      <c r="NH117" t="n">
        <v/>
      </c>
      <c r="NI117" t="n">
        <v/>
      </c>
      <c r="NJ117" t="n">
        <v/>
      </c>
      <c r="NK117" t="n">
        <v/>
      </c>
      <c r="NL117" t="inlineStr">
        <is>
          <t>Ya</t>
        </is>
      </c>
      <c r="NM117" t="inlineStr">
        <is>
          <t>Kombinasi kredit/pinjaman dan dana hibah</t>
        </is>
      </c>
      <c r="NN117" t="inlineStr">
        <is>
          <t>5.000.001-7.000.000</t>
        </is>
      </c>
      <c r="NO117" t="inlineStr">
        <is>
          <t>Yayasan Rumah Energi atau BIRU</t>
        </is>
      </c>
      <c r="NP117" t="n">
        <v/>
      </c>
      <c r="NQ117" t="inlineStr">
        <is>
          <t>Koperasi</t>
        </is>
      </c>
      <c r="NR117" t="n">
        <v/>
      </c>
      <c r="NS117" t="n">
        <v>24</v>
      </c>
      <c r="NT117" t="inlineStr">
        <is>
          <t>CPO/pendamping</t>
        </is>
      </c>
      <c r="NU117" t="n">
        <v/>
      </c>
      <c r="NV117" t="n">
        <v/>
      </c>
      <c r="NW117" t="n">
        <v/>
      </c>
      <c r="NX117" t="inlineStr">
        <is>
          <t>Sedikit meningkat</t>
        </is>
      </c>
      <c r="NY117" t="n">
        <v>90</v>
      </c>
      <c r="NZ117" t="n">
        <v>0</v>
      </c>
      <c r="OA117" t="n">
        <v>0</v>
      </c>
      <c r="OB117" t="n">
        <v>0</v>
      </c>
      <c r="OC117" t="n">
        <v>10</v>
      </c>
      <c r="OD117" t="n">
        <v>0</v>
      </c>
      <c r="OE117" t="inlineStr">
        <is>
          <t>Lebih baik</t>
        </is>
      </c>
      <c r="OF117" t="inlineStr">
        <is>
          <t>Lebih baik (beda waktu memasak 5-30 menit, ATAU tidak lagi ada rasa/bau makanan yang berubah, ATAU alasan lainnya)</t>
        </is>
      </c>
      <c r="OG117" t="inlineStr">
        <is>
          <t>Ya</t>
        </is>
      </c>
      <c r="OH117" t="n">
        <v>0</v>
      </c>
      <c r="OI117" t="n">
        <v>14</v>
      </c>
      <c r="OJ117" t="n">
        <v>0</v>
      </c>
      <c r="OK117" t="n">
        <v>0</v>
      </c>
      <c r="OL117" t="n">
        <v>0</v>
      </c>
      <c r="OM117" t="n">
        <v>0</v>
      </c>
      <c r="ON117" t="n">
        <v>6</v>
      </c>
      <c r="OO117" t="n">
        <v>0</v>
      </c>
      <c r="OP117" t="inlineStr">
        <is>
          <t>Sapi perah</t>
        </is>
      </c>
      <c r="OQ117" t="n">
        <v>0</v>
      </c>
      <c r="OR117" t="n">
        <v>1</v>
      </c>
      <c r="OS117" t="n">
        <v>0</v>
      </c>
      <c r="OT117" t="n">
        <v>0</v>
      </c>
      <c r="OU117" t="n">
        <v>0</v>
      </c>
      <c r="OV117" t="n">
        <v>0</v>
      </c>
      <c r="OW117" t="n">
        <v>0</v>
      </c>
      <c r="OX117" t="n">
        <v>0</v>
      </c>
      <c r="OY117" t="n">
        <v>0</v>
      </c>
      <c r="OZ117" t="inlineStr">
        <is>
          <t>Sapi perah</t>
        </is>
      </c>
      <c r="PA117" t="n">
        <v>0</v>
      </c>
      <c r="PB117" t="n">
        <v>1</v>
      </c>
      <c r="PC117" t="n">
        <v>0</v>
      </c>
      <c r="PD117" t="n">
        <v>0</v>
      </c>
      <c r="PE117" t="n">
        <v>0</v>
      </c>
      <c r="PF117" t="n">
        <v>0</v>
      </c>
      <c r="PG117" t="n">
        <v>0</v>
      </c>
      <c r="PH117" t="n">
        <v>0</v>
      </c>
      <c r="PI117" t="n">
        <v>0</v>
      </c>
      <c r="PJ117" t="inlineStr">
        <is>
          <t>Sapi perah</t>
        </is>
      </c>
      <c r="PK117" t="n">
        <v>0</v>
      </c>
      <c r="PL117" t="n">
        <v>1</v>
      </c>
      <c r="PM117" t="n">
        <v>0</v>
      </c>
      <c r="PN117" t="n">
        <v>0</v>
      </c>
      <c r="PO117" t="n">
        <v>0</v>
      </c>
      <c r="PP117" t="n">
        <v>0</v>
      </c>
      <c r="PQ117" t="n">
        <v>0</v>
      </c>
      <c r="PR117" t="n">
        <v>0</v>
      </c>
      <c r="PS117" t="n">
        <v>0</v>
      </c>
      <c r="PT117" t="n">
        <v/>
      </c>
      <c r="PU117" t="n">
        <v/>
      </c>
      <c r="PV117" t="n">
        <v/>
      </c>
      <c r="PW117" t="n">
        <v/>
      </c>
      <c r="PX117" t="n">
        <v/>
      </c>
      <c r="PY117" t="n">
        <v/>
      </c>
      <c r="PZ117" t="n">
        <v/>
      </c>
      <c r="QA117" t="n">
        <v/>
      </c>
      <c r="QB117" t="n">
        <v/>
      </c>
      <c r="QC117" t="n">
        <v/>
      </c>
      <c r="QD117" t="n">
        <v/>
      </c>
      <c r="QE117" t="inlineStr">
        <is>
          <t>2-Dibuang ke sungai</t>
        </is>
      </c>
      <c r="QF117" t="n">
        <v>0</v>
      </c>
      <c r="QG117" t="n">
        <v>0</v>
      </c>
      <c r="QH117" t="n">
        <v>0</v>
      </c>
      <c r="QI117" t="n">
        <v>0</v>
      </c>
      <c r="QJ117" t="n">
        <v>0</v>
      </c>
      <c r="QK117" t="n">
        <v>0</v>
      </c>
      <c r="QL117" t="n">
        <v>1</v>
      </c>
      <c r="QM117" t="n">
        <v>0</v>
      </c>
      <c r="QN117" t="n">
        <v>0</v>
      </c>
      <c r="QO117" t="n">
        <v/>
      </c>
      <c r="QP117" t="n">
        <v/>
      </c>
      <c r="QQ117" t="n">
        <v/>
      </c>
      <c r="QR117" t="n">
        <v/>
      </c>
      <c r="QS117" t="n">
        <v/>
      </c>
      <c r="QT117" t="n">
        <v/>
      </c>
      <c r="QU117" t="n">
        <v/>
      </c>
      <c r="QV117" t="n">
        <v/>
      </c>
      <c r="QW117" t="n">
        <v/>
      </c>
      <c r="QX117" t="n">
        <v/>
      </c>
      <c r="QY117" t="n">
        <v/>
      </c>
      <c r="QZ117" t="n">
        <v/>
      </c>
      <c r="RA117" t="n">
        <v/>
      </c>
      <c r="RB117" t="n">
        <v/>
      </c>
      <c r="RC117" t="n">
        <v/>
      </c>
      <c r="RD117" t="n">
        <v/>
      </c>
      <c r="RE117" t="n">
        <v/>
      </c>
      <c r="RF117" t="n">
        <v/>
      </c>
      <c r="RG117" t="n">
        <v/>
      </c>
      <c r="RH117" t="n">
        <v/>
      </c>
      <c r="RI117" t="n">
        <v/>
      </c>
      <c r="RJ117" t="n">
        <v/>
      </c>
      <c r="RK117" t="n">
        <v/>
      </c>
      <c r="RL117" t="n">
        <v/>
      </c>
      <c r="RM117" t="n">
        <v/>
      </c>
      <c r="RN117" t="n">
        <v/>
      </c>
      <c r="RO117" t="n">
        <v/>
      </c>
      <c r="RP117" t="n">
        <v/>
      </c>
      <c r="RQ117" t="n">
        <v/>
      </c>
      <c r="RR117" t="n">
        <v/>
      </c>
      <c r="RS117" t="n">
        <v/>
      </c>
      <c r="RT117" t="n">
        <v/>
      </c>
      <c r="RU117" t="n">
        <v/>
      </c>
      <c r="RV117" t="n">
        <v/>
      </c>
      <c r="RW117" t="n">
        <v/>
      </c>
      <c r="RX117" t="n">
        <v/>
      </c>
      <c r="RY117" t="n">
        <v/>
      </c>
      <c r="RZ117" t="n">
        <v/>
      </c>
      <c r="SA117" t="n">
        <v/>
      </c>
      <c r="SB117" t="n">
        <v/>
      </c>
      <c r="SC117" t="n">
        <v/>
      </c>
      <c r="SD117" t="n">
        <v/>
      </c>
      <c r="SE117" t="n">
        <v/>
      </c>
      <c r="SF117" t="n">
        <v/>
      </c>
      <c r="SG117" t="n">
        <v/>
      </c>
      <c r="SH117" t="n">
        <v/>
      </c>
      <c r="SI117" t="n">
        <v/>
      </c>
      <c r="SJ117" t="n">
        <v/>
      </c>
      <c r="SK117" t="n">
        <v/>
      </c>
      <c r="SL117" t="n">
        <v/>
      </c>
      <c r="SM117" t="n">
        <v/>
      </c>
      <c r="SN117" t="n">
        <v/>
      </c>
      <c r="SO117" t="n">
        <v/>
      </c>
      <c r="SP117" t="n">
        <v/>
      </c>
      <c r="SQ117" t="n">
        <v/>
      </c>
      <c r="SR117" t="n">
        <v/>
      </c>
      <c r="SS117" t="n">
        <v/>
      </c>
      <c r="ST117" t="n">
        <v/>
      </c>
      <c r="SU117" t="n">
        <v/>
      </c>
      <c r="SV117" t="n">
        <v/>
      </c>
      <c r="SW117" t="n">
        <v/>
      </c>
      <c r="SX117" t="n">
        <v/>
      </c>
      <c r="SY117" t="n">
        <v/>
      </c>
      <c r="SZ117" t="n">
        <v>6</v>
      </c>
      <c r="TA117" t="n">
        <v/>
      </c>
      <c r="TB117" t="n">
        <v/>
      </c>
      <c r="TC117" t="n">
        <v/>
      </c>
      <c r="TD117" t="n">
        <v/>
      </c>
      <c r="TE117" t="n">
        <v/>
      </c>
      <c r="TF117" t="n">
        <v/>
      </c>
      <c r="TG117" t="n">
        <v/>
      </c>
      <c r="TH117" t="n">
        <v/>
      </c>
      <c r="TI117" t="n">
        <v/>
      </c>
      <c r="TJ117" t="n">
        <v/>
      </c>
      <c r="TK117" t="n">
        <v/>
      </c>
      <c r="TL117" t="n">
        <v/>
      </c>
      <c r="TM117" t="n">
        <v/>
      </c>
      <c r="TN117" t="n">
        <v/>
      </c>
      <c r="TO117" t="n">
        <v/>
      </c>
      <c r="TP117" t="n">
        <v/>
      </c>
      <c r="TQ117" t="n">
        <v/>
      </c>
      <c r="TR117" t="n">
        <v/>
      </c>
      <c r="TS117" t="n">
        <v/>
      </c>
      <c r="TT117" t="n">
        <v/>
      </c>
      <c r="TU117" t="n">
        <v/>
      </c>
      <c r="TV117" t="n">
        <v/>
      </c>
      <c r="TW117" t="n">
        <v/>
      </c>
      <c r="TX117" t="n">
        <v/>
      </c>
      <c r="TY117" t="n">
        <v/>
      </c>
      <c r="TZ117" t="n">
        <v/>
      </c>
      <c r="UA117" t="n">
        <v/>
      </c>
      <c r="UB117" t="n">
        <v/>
      </c>
      <c r="UC117" t="n">
        <v/>
      </c>
      <c r="UD117" t="n">
        <v/>
      </c>
      <c r="UE117" t="n">
        <v/>
      </c>
      <c r="UF117" t="n">
        <v/>
      </c>
      <c r="UG117" t="n">
        <v/>
      </c>
      <c r="UH117" t="n">
        <v/>
      </c>
      <c r="UI117" t="n">
        <v/>
      </c>
      <c r="UJ117" t="n">
        <v/>
      </c>
      <c r="UK117" t="n">
        <v/>
      </c>
      <c r="UL117" t="n">
        <v/>
      </c>
      <c r="UM117" t="n">
        <v/>
      </c>
      <c r="UN117" t="n">
        <v/>
      </c>
      <c r="UO117" t="n">
        <v/>
      </c>
      <c r="UP117" t="n">
        <v/>
      </c>
      <c r="UQ117" t="n">
        <v/>
      </c>
      <c r="UR117" t="n">
        <v/>
      </c>
      <c r="US117" t="n">
        <v/>
      </c>
      <c r="UT117" t="n">
        <v/>
      </c>
      <c r="UU117" t="n">
        <v/>
      </c>
      <c r="UV117" t="inlineStr">
        <is>
          <t>Pemberian pakan di kandang</t>
        </is>
      </c>
      <c r="UW117" t="n">
        <v/>
      </c>
      <c r="UX117" t="n">
        <v/>
      </c>
      <c r="UY117" t="n">
        <v/>
      </c>
      <c r="UZ117" t="n">
        <v/>
      </c>
      <c r="VA117" t="inlineStr">
        <is>
          <t>Penggembalaan semi-terbuka</t>
        </is>
      </c>
      <c r="VB117" t="n">
        <v/>
      </c>
      <c r="VC117" t="n">
        <v/>
      </c>
      <c r="VD117" t="inlineStr">
        <is>
          <t>Sangat jarang (&gt;1 bulan sekali)</t>
        </is>
      </c>
      <c r="VE117" t="n">
        <v/>
      </c>
      <c r="VF117" t="n">
        <v/>
      </c>
      <c r="VG117" t="n">
        <v/>
      </c>
      <c r="VH117" t="n">
        <v/>
      </c>
      <c r="VI117" t="inlineStr">
        <is>
          <t>Sangat jarang (&gt;1 bulan sekali)</t>
        </is>
      </c>
      <c r="VJ117" t="n">
        <v/>
      </c>
      <c r="VK117" t="n">
        <v/>
      </c>
      <c r="VL117" t="inlineStr">
        <is>
          <t>Sering (1 kali sehari)</t>
        </is>
      </c>
      <c r="VM117" t="n">
        <v/>
      </c>
      <c r="VN117" t="n">
        <v/>
      </c>
      <c r="VO117" t="n">
        <v/>
      </c>
      <c r="VP117" t="n">
        <v/>
      </c>
      <c r="VQ117" t="inlineStr">
        <is>
          <t>Sering (1 kali sehari)</t>
        </is>
      </c>
      <c r="VR117" t="n">
        <v/>
      </c>
      <c r="VS117" t="n">
        <v/>
      </c>
      <c r="VT117" t="n">
        <v/>
      </c>
      <c r="VU117" t="n">
        <v/>
      </c>
      <c r="VV117" t="n">
        <v/>
      </c>
      <c r="VW117" t="n">
        <v/>
      </c>
      <c r="VX117" t="n">
        <v/>
      </c>
      <c r="VY117" t="n">
        <v/>
      </c>
      <c r="VZ117" t="n">
        <v/>
      </c>
      <c r="WA117" t="n">
        <v/>
      </c>
      <c r="WB117" t="n">
        <v/>
      </c>
      <c r="WC117" t="n">
        <v/>
      </c>
      <c r="WD117" t="n">
        <v/>
      </c>
      <c r="WE117" t="n">
        <v/>
      </c>
      <c r="WF117" t="inlineStr">
        <is>
          <t>3-Disimpan terbuka (dry lot) 6-Digester biogas</t>
        </is>
      </c>
      <c r="WG117" t="n">
        <v>0</v>
      </c>
      <c r="WH117" t="n">
        <v>0</v>
      </c>
      <c r="WI117" t="n">
        <v>0</v>
      </c>
      <c r="WJ117" t="n">
        <v>0</v>
      </c>
      <c r="WK117" t="n">
        <v>0</v>
      </c>
      <c r="WL117" t="n">
        <v>0</v>
      </c>
      <c r="WM117" t="n">
        <v>1</v>
      </c>
      <c r="WN117" t="n">
        <v>0</v>
      </c>
      <c r="WO117" t="n">
        <v>0</v>
      </c>
      <c r="WP117" t="n">
        <v>1</v>
      </c>
      <c r="WQ117" t="n">
        <v>0</v>
      </c>
      <c r="WR117" t="n">
        <v>0</v>
      </c>
      <c r="WS117" t="n">
        <v/>
      </c>
      <c r="WT117" t="n">
        <v/>
      </c>
      <c r="WU117" t="n">
        <v/>
      </c>
      <c r="WV117" t="n">
        <v/>
      </c>
      <c r="WW117" t="n">
        <v/>
      </c>
      <c r="WX117" t="n">
        <v/>
      </c>
      <c r="WY117" t="n">
        <v/>
      </c>
      <c r="WZ117" t="n">
        <v/>
      </c>
      <c r="XA117" t="n">
        <v/>
      </c>
      <c r="XB117" t="n">
        <v/>
      </c>
      <c r="XC117" t="n">
        <v/>
      </c>
      <c r="XD117" t="n">
        <v/>
      </c>
      <c r="XE117" t="n">
        <v/>
      </c>
      <c r="XF117" t="n">
        <v/>
      </c>
      <c r="XG117" t="n">
        <v/>
      </c>
      <c r="XH117" t="n">
        <v/>
      </c>
      <c r="XI117" t="n">
        <v/>
      </c>
      <c r="XJ117" t="n">
        <v/>
      </c>
      <c r="XK117" t="n">
        <v/>
      </c>
      <c r="XL117" t="n">
        <v/>
      </c>
      <c r="XM117" t="n">
        <v/>
      </c>
      <c r="XN117" t="n">
        <v/>
      </c>
      <c r="XO117" t="n">
        <v/>
      </c>
      <c r="XP117" t="n">
        <v/>
      </c>
      <c r="XQ117" t="n">
        <v/>
      </c>
      <c r="XR117" t="n">
        <v/>
      </c>
      <c r="XS117" t="n">
        <v/>
      </c>
      <c r="XT117" t="n">
        <v/>
      </c>
      <c r="XU117" t="n">
        <v/>
      </c>
      <c r="XV117" t="n">
        <v/>
      </c>
      <c r="XW117" t="n">
        <v/>
      </c>
      <c r="XX117" t="n">
        <v/>
      </c>
      <c r="XY117" t="n">
        <v/>
      </c>
      <c r="XZ117" t="n">
        <v/>
      </c>
      <c r="YA117" t="n">
        <v/>
      </c>
      <c r="YB117" t="n">
        <v/>
      </c>
      <c r="YC117" t="n">
        <v/>
      </c>
      <c r="YD117" t="n">
        <v/>
      </c>
      <c r="YE117" t="n">
        <v/>
      </c>
      <c r="YF117" t="n">
        <v/>
      </c>
      <c r="YG117" t="n">
        <v/>
      </c>
      <c r="YH117" t="n">
        <v/>
      </c>
      <c r="YI117" t="n">
        <v/>
      </c>
      <c r="YJ117" t="n">
        <v/>
      </c>
      <c r="YK117" t="n">
        <v/>
      </c>
      <c r="YL117" t="n">
        <v/>
      </c>
      <c r="YM117" t="n">
        <v/>
      </c>
      <c r="YN117" t="inlineStr">
        <is>
          <t>8-Dibiarkan tersebar di ladang penggembalaan</t>
        </is>
      </c>
      <c r="YO117" t="n">
        <v>0</v>
      </c>
      <c r="YP117" t="n">
        <v>0</v>
      </c>
      <c r="YQ117" t="n">
        <v>0</v>
      </c>
      <c r="YR117" t="n">
        <v>0</v>
      </c>
      <c r="YS117" t="n">
        <v>0</v>
      </c>
      <c r="YT117" t="n">
        <v>0</v>
      </c>
      <c r="YU117" t="n">
        <v>0</v>
      </c>
      <c r="YV117" t="n">
        <v>0</v>
      </c>
      <c r="YW117" t="n">
        <v>0</v>
      </c>
      <c r="YX117" t="n">
        <v>0</v>
      </c>
      <c r="YY117" t="n">
        <v>0</v>
      </c>
      <c r="YZ117" t="n">
        <v>1</v>
      </c>
      <c r="ZA117" t="n">
        <v/>
      </c>
      <c r="ZB117" t="n">
        <v/>
      </c>
      <c r="ZC117" t="n">
        <v/>
      </c>
      <c r="ZD117" t="n">
        <v/>
      </c>
      <c r="ZE117" t="n">
        <v/>
      </c>
      <c r="ZF117" t="n">
        <v/>
      </c>
      <c r="ZG117" t="n">
        <v/>
      </c>
      <c r="ZH117" t="n">
        <v/>
      </c>
      <c r="ZI117" t="n">
        <v/>
      </c>
      <c r="ZJ117" t="n">
        <v/>
      </c>
      <c r="ZK117" t="n">
        <v/>
      </c>
      <c r="ZL117" t="n">
        <v/>
      </c>
      <c r="ZM117" t="n">
        <v/>
      </c>
      <c r="ZN117" t="n">
        <v/>
      </c>
      <c r="ZO117" t="n">
        <v>100</v>
      </c>
      <c r="ZP117" t="n">
        <v/>
      </c>
      <c r="ZQ117" t="n">
        <v/>
      </c>
      <c r="ZR117" t="n">
        <v/>
      </c>
      <c r="ZS117" t="n">
        <v/>
      </c>
      <c r="ZT117" t="n">
        <v/>
      </c>
      <c r="ZU117" t="n">
        <v/>
      </c>
      <c r="ZV117" t="n">
        <v/>
      </c>
      <c r="ZW117" t="n">
        <v>3</v>
      </c>
      <c r="ZX117" t="n">
        <v/>
      </c>
      <c r="ZY117" t="n">
        <v/>
      </c>
      <c r="ZZ117" t="n">
        <v/>
      </c>
      <c r="AAA117" t="n">
        <v/>
      </c>
      <c r="AAB117" t="n">
        <v>2</v>
      </c>
      <c r="AAC117" t="n">
        <v/>
      </c>
      <c r="AAD117" t="n">
        <v/>
      </c>
      <c r="AAE117" t="inlineStr">
        <is>
          <t>Pakan segar (misal: rumput)</t>
        </is>
      </c>
      <c r="AAF117" t="n">
        <v/>
      </c>
      <c r="AAG117" t="n">
        <v/>
      </c>
      <c r="AAH117" t="n">
        <v/>
      </c>
      <c r="AAI117" t="n">
        <v/>
      </c>
      <c r="AAJ117" t="inlineStr">
        <is>
          <t>Pakan kering (misal: konsentrat, silase, pelet)</t>
        </is>
      </c>
      <c r="AAK117" t="n">
        <v/>
      </c>
      <c r="AAL117" t="inlineStr">
        <is>
          <t>Tidak</t>
        </is>
      </c>
      <c r="AAM117" t="n">
        <v/>
      </c>
      <c r="AAN117" t="n">
        <v/>
      </c>
      <c r="AAO117" t="n">
        <v/>
      </c>
      <c r="AAP117" t="n">
        <v/>
      </c>
      <c r="AAQ117" t="n">
        <v/>
      </c>
      <c r="AAR117" t="inlineStr">
        <is>
          <t>Ya</t>
        </is>
      </c>
      <c r="AAS117" t="inlineStr">
        <is>
          <t>Tidak pasti/ragu-ragu</t>
        </is>
      </c>
      <c r="AAT117" t="inlineStr">
        <is>
          <t>Dibuang ke lahan sekitar kandang - yg ditanami tanaman</t>
        </is>
      </c>
      <c r="AAU117" t="n">
        <v>0</v>
      </c>
      <c r="AAV117" t="n">
        <v>0</v>
      </c>
      <c r="AAW117" t="n">
        <v>0</v>
      </c>
      <c r="AAX117" t="n">
        <v>1</v>
      </c>
      <c r="AAY117" t="n">
        <v>0</v>
      </c>
      <c r="AAZ117" t="n">
        <v>0</v>
      </c>
      <c r="ABA117" t="n">
        <v>0</v>
      </c>
      <c r="ABB117" t="n">
        <v/>
      </c>
      <c r="ABC117" t="n">
        <v/>
      </c>
      <c r="ABD117" t="n">
        <v/>
      </c>
      <c r="ABE117" t="n">
        <v/>
      </c>
      <c r="ABF117" t="n">
        <v/>
      </c>
      <c r="ABG117" t="n">
        <v/>
      </c>
      <c r="ABH117" t="n">
        <v/>
      </c>
      <c r="ABI117" t="n">
        <v/>
      </c>
      <c r="ABJ117" t="n">
        <v/>
      </c>
      <c r="ABK117" t="n">
        <v/>
      </c>
      <c r="ABL117" t="n">
        <v/>
      </c>
      <c r="ABM117" t="n">
        <v/>
      </c>
      <c r="ABN117" t="n">
        <v/>
      </c>
      <c r="ABO117" t="n">
        <v/>
      </c>
      <c r="ABP117" t="n">
        <v/>
      </c>
      <c r="ABQ117" t="inlineStr">
        <is>
          <t>Rumput</t>
        </is>
      </c>
      <c r="ABR117" t="inlineStr">
        <is>
          <t>Sangat jarang (2 bulan sekali)</t>
        </is>
      </c>
      <c r="ABS117" t="n">
        <v/>
      </c>
      <c r="ABT117" t="n">
        <v>200</v>
      </c>
      <c r="ABU117" t="n">
        <v/>
      </c>
      <c r="ABV117" t="n">
        <v/>
      </c>
      <c r="ABW117" t="n">
        <v/>
      </c>
      <c r="ABX117" t="n">
        <v/>
      </c>
      <c r="ABY117" t="n">
        <v/>
      </c>
      <c r="ABZ117" t="n">
        <v/>
      </c>
      <c r="ACA117" t="n">
        <v/>
      </c>
      <c r="ACB117" t="n">
        <v/>
      </c>
      <c r="ACC117" t="n">
        <v/>
      </c>
      <c r="ACD117" t="n">
        <v/>
      </c>
      <c r="ACE117" t="n">
        <v/>
      </c>
      <c r="ACF117" t="n">
        <v/>
      </c>
      <c r="ACG117" t="n">
        <v/>
      </c>
      <c r="ACH117" t="n">
        <v/>
      </c>
      <c r="ACI117" t="n">
        <v/>
      </c>
      <c r="ACJ117" t="n">
        <v/>
      </c>
      <c r="ACK117" t="inlineStr">
        <is>
          <t>Tidak punya waktu mengumpulkannya</t>
        </is>
      </c>
      <c r="ACL117" t="n">
        <v>0</v>
      </c>
      <c r="ACM117" t="n">
        <v>0</v>
      </c>
      <c r="ACN117" t="n">
        <v>1</v>
      </c>
      <c r="ACO117" t="n">
        <v>0</v>
      </c>
      <c r="ACP117" t="n">
        <v>0</v>
      </c>
      <c r="ACQ117" t="n">
        <v>0</v>
      </c>
      <c r="ACR117" t="n">
        <v>0</v>
      </c>
      <c r="ACS117" t="n">
        <v/>
      </c>
      <c r="ACT117" t="inlineStr">
        <is>
          <t>Tidak</t>
        </is>
      </c>
      <c r="ACU117" t="inlineStr">
        <is>
          <t>Manfaat cukup signifikan, terasa di kehidupan sehari-hari</t>
        </is>
      </c>
      <c r="ACV117" t="inlineStr">
        <is>
          <t>Bertambah</t>
        </is>
      </c>
      <c r="ACW117" t="inlineStr">
        <is>
          <t>Anggota keluarga - Perempuan dewasa</t>
        </is>
      </c>
      <c r="ACX117" t="inlineStr">
        <is>
          <t>Netral/tidak tahu</t>
        </is>
      </c>
      <c r="ACY117" t="inlineStr">
        <is>
          <t>Anggota keluarga - Perempuan dewasa</t>
        </is>
      </c>
      <c r="ACZ117" t="n">
        <v>0</v>
      </c>
      <c r="ADA117" t="n">
        <v>1</v>
      </c>
      <c r="ADB117" t="n">
        <v>0</v>
      </c>
      <c r="ADC117" t="n">
        <v>0</v>
      </c>
      <c r="ADD117" t="inlineStr">
        <is>
          <t>Puas</t>
        </is>
      </c>
      <c r="ADE117" t="inlineStr">
        <is>
          <t>Cukup puas</t>
        </is>
      </c>
      <c r="ADF117" t="inlineStr">
        <is>
          <t>Cukup puas</t>
        </is>
      </c>
      <c r="ADG117" t="inlineStr">
        <is>
          <t>Cukup puas</t>
        </is>
      </c>
      <c r="ADH117" t="inlineStr">
        <is>
          <t>Tidak</t>
        </is>
      </c>
      <c r="ADI117" t="n">
        <v/>
      </c>
      <c r="ADJ117" t="inlineStr">
        <is>
          <t>Cukup puas</t>
        </is>
      </c>
      <c r="ADK117" t="n">
        <v/>
      </c>
      <c r="ADL117" t="n">
        <v/>
      </c>
      <c r="ADM117" t="n">
        <v/>
      </c>
      <c r="ADN117" t="n">
        <v/>
      </c>
      <c r="ADO117" t="n">
        <v/>
      </c>
      <c r="ADP117" t="n">
        <v/>
      </c>
      <c r="ADQ117" t="n">
        <v/>
      </c>
      <c r="ADR117" t="n">
        <v/>
      </c>
      <c r="ADS117" t="n">
        <v/>
      </c>
      <c r="ADT117" t="n">
        <v/>
      </c>
      <c r="ADU117" t="inlineStr">
        <is>
          <t>Menghubungi CPO atau pendamping Memperbaiki sendiri</t>
        </is>
      </c>
      <c r="ADV117" t="n">
        <v>0</v>
      </c>
      <c r="ADW117" t="n">
        <v>0</v>
      </c>
      <c r="ADX117" t="n">
        <v>0</v>
      </c>
      <c r="ADY117" t="n">
        <v>0</v>
      </c>
      <c r="ADZ117" t="n">
        <v>1</v>
      </c>
      <c r="AEA117" t="n">
        <v>1</v>
      </c>
      <c r="AEB117" t="n">
        <v>0</v>
      </c>
      <c r="AEC117" t="n">
        <v>0</v>
      </c>
      <c r="AED117" t="inlineStr">
        <is>
          <t>Tidak</t>
        </is>
      </c>
      <c r="AEE117" t="inlineStr">
        <is>
          <t>Laki-laki dewasa</t>
        </is>
      </c>
      <c r="AEF117" t="n">
        <v/>
      </c>
      <c r="AEG117" t="inlineStr">
        <is>
          <t>Menghubungi melalui rekan</t>
        </is>
      </c>
      <c r="AEH117" t="n">
        <v/>
      </c>
      <c r="AEI117" t="inlineStr">
        <is>
          <t>Tidak</t>
        </is>
      </c>
      <c r="AEJ117" t="inlineStr">
        <is>
          <t>Kadang-kadang</t>
        </is>
      </c>
      <c r="AEK117" t="inlineStr">
        <is>
          <t>Dapat dibayar melalui skema kredit Mendapatkan subsidi</t>
        </is>
      </c>
      <c r="AEL117" t="n">
        <v>0</v>
      </c>
      <c r="AEM117" t="n">
        <v>0</v>
      </c>
      <c r="AEN117" t="n">
        <v>0</v>
      </c>
      <c r="AEO117" t="n">
        <v>0</v>
      </c>
      <c r="AEP117" t="n">
        <v>0</v>
      </c>
      <c r="AEQ117" t="n">
        <v>0</v>
      </c>
      <c r="AER117" t="n">
        <v>0</v>
      </c>
      <c r="AES117" t="n">
        <v>0</v>
      </c>
      <c r="AET117" t="n">
        <v>0</v>
      </c>
      <c r="AEU117" t="n">
        <v>1</v>
      </c>
      <c r="AEV117" t="n">
        <v>1</v>
      </c>
      <c r="AEW117" t="n">
        <v>0</v>
      </c>
      <c r="AEX117" t="n">
        <v/>
      </c>
      <c r="AEY117" t="inlineStr">
        <is>
          <t>Didukung oleh pihak lain atau ada subsidi</t>
        </is>
      </c>
      <c r="AEZ117" t="n">
        <v/>
      </c>
      <c r="AFA117" t="inlineStr">
        <is>
          <t>Koperasi</t>
        </is>
      </c>
      <c r="AFB117" t="n">
        <v/>
      </c>
      <c r="AFC117" t="inlineStr">
        <is>
          <t>1000540935-17_1_9.jpg</t>
        </is>
      </c>
      <c r="AFD117" t="inlineStr">
        <is>
          <t>https://kf.kobotoolbox.org/api/v2/assets/avstPQqLr3Ab3ZdcVTXZ6f/data/672003556/attachments/attNFGQrTiJMviDDipUSNQrj/</t>
        </is>
      </c>
      <c r="AFE117" t="inlineStr">
        <is>
          <t>1000540926-17_1_14.jpg</t>
        </is>
      </c>
      <c r="AFF117" t="inlineStr">
        <is>
          <t>https://kf.kobotoolbox.org/api/v2/assets/avstPQqLr3Ab3ZdcVTXZ6f/data/672003556/attachments/attF4sWpKiixBRwMbGRavpQj/</t>
        </is>
      </c>
      <c r="AFG117" t="inlineStr">
        <is>
          <t>Muktar</t>
        </is>
      </c>
      <c r="AFH117" t="n">
        <v/>
      </c>
      <c r="AFI117" t="n">
        <v/>
      </c>
    </row>
    <row r="118">
      <c r="A118" t="n">
        <v/>
      </c>
      <c r="B118" t="n">
        <v/>
      </c>
      <c r="C118" t="n">
        <v/>
      </c>
      <c r="D118" t="inlineStr">
        <is>
          <t>miseri</t>
        </is>
      </c>
      <c r="E118" t="n">
        <v>881011810078</v>
      </c>
      <c r="F118" t="inlineStr">
        <is>
          <t>-8.008075 112.719327 530.8709354400635 24.901181936945704</t>
        </is>
      </c>
      <c r="G118" t="n">
        <v>-8.008075</v>
      </c>
      <c r="H118" t="n">
        <v>112.719327</v>
      </c>
      <c r="I118" t="n">
        <v>530.8709354</v>
      </c>
      <c r="J118" t="n">
        <v>24.90118194</v>
      </c>
      <c r="K118" t="n">
        <v>0</v>
      </c>
      <c r="L118" t="inlineStr">
        <is>
          <t>-8.008022 112.71941 530.8709354400635 32.03520373315788</t>
        </is>
      </c>
      <c r="M118" t="n">
        <v>-8.008022</v>
      </c>
      <c r="N118" t="n">
        <v>112.71941</v>
      </c>
      <c r="O118" t="n">
        <v>530.8709354</v>
      </c>
      <c r="P118" t="n">
        <v>32.03520373</v>
      </c>
      <c r="Q118" t="n">
        <v>0</v>
      </c>
      <c r="R118" t="inlineStr">
        <is>
          <t>Jawa Timur</t>
        </is>
      </c>
      <c r="S118" t="n">
        <v>0</v>
      </c>
      <c r="T118" t="n">
        <v>0</v>
      </c>
      <c r="U118" t="n">
        <v>0</v>
      </c>
      <c r="V118" t="n">
        <v>0</v>
      </c>
      <c r="W118" t="n">
        <v>0</v>
      </c>
      <c r="X118" t="n">
        <v>1</v>
      </c>
      <c r="Y118" t="n">
        <v>0</v>
      </c>
      <c r="Z118" t="n">
        <v>0</v>
      </c>
      <c r="AA118" t="n">
        <v>0</v>
      </c>
      <c r="AB118" t="n">
        <v>0</v>
      </c>
      <c r="AC118" t="inlineStr">
        <is>
          <t>MALANG</t>
        </is>
      </c>
      <c r="AD118" t="inlineStr">
        <is>
          <t>TUMPANG</t>
        </is>
      </c>
      <c r="AE118" t="inlineStr">
        <is>
          <t>TAMI AJENG</t>
        </is>
      </c>
      <c r="AF118" t="inlineStr">
        <is>
          <t>KAN JABUNG</t>
        </is>
      </c>
      <c r="AG118" t="inlineStr">
        <is>
          <t>KJP0628</t>
        </is>
      </c>
      <c r="AH118" t="n">
        <v>9</v>
      </c>
      <c r="AI118" t="inlineStr">
        <is>
          <t>VPA2</t>
        </is>
      </c>
      <c r="AJ118" t="inlineStr">
        <is>
          <t>Aktif</t>
        </is>
      </c>
      <c r="AK118" t="n">
        <v>49</v>
      </c>
      <c r="AL118" t="inlineStr">
        <is>
          <t>Laki-laki</t>
        </is>
      </c>
      <c r="AM118" t="inlineStr">
        <is>
          <t>Sudah menikah</t>
        </is>
      </c>
      <c r="AN118" t="inlineStr">
        <is>
          <t>SD/Sederajat</t>
        </is>
      </c>
      <c r="AO118" t="inlineStr">
        <is>
          <t>Peternak</t>
        </is>
      </c>
      <c r="AP118" t="n">
        <v>0</v>
      </c>
      <c r="AQ118" t="n">
        <v>1</v>
      </c>
      <c r="AR118" t="n">
        <v>0</v>
      </c>
      <c r="AS118" t="n">
        <v>0</v>
      </c>
      <c r="AT118" t="n">
        <v>0</v>
      </c>
      <c r="AU118" t="n">
        <v>0</v>
      </c>
      <c r="AV118" t="n">
        <v>0</v>
      </c>
      <c r="AW118" t="n">
        <v>0</v>
      </c>
      <c r="AX118" t="n">
        <v/>
      </c>
      <c r="AY118" t="inlineStr">
        <is>
          <t>Peternak</t>
        </is>
      </c>
      <c r="AZ118" t="n">
        <v>0</v>
      </c>
      <c r="BA118" t="n">
        <v>1</v>
      </c>
      <c r="BB118" t="n">
        <v>0</v>
      </c>
      <c r="BC118" t="n">
        <v>0</v>
      </c>
      <c r="BD118" t="n">
        <v>0</v>
      </c>
      <c r="BE118" t="n">
        <v>0</v>
      </c>
      <c r="BF118" t="n">
        <v>0</v>
      </c>
      <c r="BG118" t="n">
        <v>0</v>
      </c>
      <c r="BH118" t="n">
        <v/>
      </c>
      <c r="BI118" t="inlineStr">
        <is>
          <t>Rp1.500.000 - Rp2.500.000</t>
        </is>
      </c>
      <c r="BJ118" t="n">
        <v>1</v>
      </c>
      <c r="BK118" t="n">
        <v>3</v>
      </c>
      <c r="BL118" t="n">
        <v>0</v>
      </c>
      <c r="BM118" t="n">
        <v>0</v>
      </c>
      <c r="BN118" t="inlineStr">
        <is>
          <t>Milik sendiri</t>
        </is>
      </c>
      <c r="BO118" t="inlineStr">
        <is>
          <t>Permanen (dinding bata dan semen)</t>
        </is>
      </c>
      <c r="BP118" t="n">
        <v>1</v>
      </c>
      <c r="BQ118" t="n">
        <v>0</v>
      </c>
      <c r="BR118" t="n">
        <v>0</v>
      </c>
      <c r="BS118" t="n">
        <v>0</v>
      </c>
      <c r="BT118" t="n">
        <v>0</v>
      </c>
      <c r="BU118" t="n">
        <v/>
      </c>
      <c r="BV118" t="inlineStr">
        <is>
          <t>Keramik/ubin</t>
        </is>
      </c>
      <c r="BW118" t="n">
        <v>0</v>
      </c>
      <c r="BX118" t="n">
        <v>0</v>
      </c>
      <c r="BY118" t="n">
        <v>1</v>
      </c>
      <c r="BZ118" t="n">
        <v>0</v>
      </c>
      <c r="CA118" t="n">
        <v>0</v>
      </c>
      <c r="CB118" t="n">
        <v/>
      </c>
      <c r="CC118" t="inlineStr">
        <is>
          <t>Genting</t>
        </is>
      </c>
      <c r="CD118" t="n">
        <v>0</v>
      </c>
      <c r="CE118" t="n">
        <v>0</v>
      </c>
      <c r="CF118" t="n">
        <v>0</v>
      </c>
      <c r="CG118" t="n">
        <v>0</v>
      </c>
      <c r="CH118" t="n">
        <v>0</v>
      </c>
      <c r="CI118" t="n">
        <v>1</v>
      </c>
      <c r="CJ118" t="n">
        <v>0</v>
      </c>
      <c r="CK118" t="n">
        <v/>
      </c>
      <c r="CL118" t="inlineStr">
        <is>
          <t>Ya</t>
        </is>
      </c>
      <c r="CM118" t="n">
        <v>2017</v>
      </c>
      <c r="CN118" t="inlineStr">
        <is>
          <t>Fixed-Dome (Kubah Tetap)</t>
        </is>
      </c>
      <c r="CO118" t="inlineStr">
        <is>
          <t>8 m³ (6-7 ekor sapi, ±6,5 jam memasak/hari, ±65 kg slurry/hari)</t>
        </is>
      </c>
      <c r="CP118" t="inlineStr">
        <is>
          <t>Anggota keluarga - laki-laki</t>
        </is>
      </c>
      <c r="CQ118" t="n">
        <v>0</v>
      </c>
      <c r="CR118" t="n">
        <v>0</v>
      </c>
      <c r="CS118" t="n">
        <v>0</v>
      </c>
      <c r="CT118" t="n">
        <v>0</v>
      </c>
      <c r="CU118" t="n">
        <v>1</v>
      </c>
      <c r="CV118" t="n">
        <v>0</v>
      </c>
      <c r="CW118" t="n">
        <v>0</v>
      </c>
      <c r="CX118" t="n">
        <v>0</v>
      </c>
      <c r="CY118" t="inlineStr">
        <is>
          <t>Anggota keluarga - laki-laki</t>
        </is>
      </c>
      <c r="CZ118" t="n">
        <v>1</v>
      </c>
      <c r="DA118" t="n">
        <v>0</v>
      </c>
      <c r="DB118" t="n">
        <v>0</v>
      </c>
      <c r="DC118" t="n">
        <v/>
      </c>
      <c r="DD118" t="inlineStr">
        <is>
          <t>Anggota keluarga - laki-laki</t>
        </is>
      </c>
      <c r="DE118" t="n">
        <v>1</v>
      </c>
      <c r="DF118" t="n">
        <v>0</v>
      </c>
      <c r="DG118" t="n">
        <v>0</v>
      </c>
      <c r="DH118" t="n">
        <v>0</v>
      </c>
      <c r="DI118" t="n">
        <v/>
      </c>
      <c r="DJ118" t="inlineStr">
        <is>
          <t>Anggota keluarga - laki-laki CPO atau pendamping</t>
        </is>
      </c>
      <c r="DK118" t="n">
        <v>1</v>
      </c>
      <c r="DL118" t="n">
        <v>0</v>
      </c>
      <c r="DM118" t="n">
        <v>1</v>
      </c>
      <c r="DN118" t="n">
        <v>0</v>
      </c>
      <c r="DO118" t="n">
        <v/>
      </c>
      <c r="DP118" t="inlineStr">
        <is>
          <t>Ya</t>
        </is>
      </c>
      <c r="DQ118" t="n">
        <v/>
      </c>
      <c r="DR118" t="n">
        <v/>
      </c>
      <c r="DS118" t="n">
        <v/>
      </c>
      <c r="DT118" t="n">
        <v/>
      </c>
      <c r="DU118" t="n">
        <v/>
      </c>
      <c r="DV118" t="n">
        <v/>
      </c>
      <c r="DW118" t="n">
        <v/>
      </c>
      <c r="DX118" t="n">
        <v/>
      </c>
      <c r="DY118" t="n">
        <v/>
      </c>
      <c r="DZ118" t="n">
        <v/>
      </c>
      <c r="EA118" t="n">
        <v/>
      </c>
      <c r="EB118" t="n">
        <v/>
      </c>
      <c r="EC118" t="n">
        <v/>
      </c>
      <c r="ED118" t="n">
        <v/>
      </c>
      <c r="EE118" t="n">
        <v/>
      </c>
      <c r="EF118" t="n">
        <v/>
      </c>
      <c r="EG118" t="n">
        <v/>
      </c>
      <c r="EH118" t="n">
        <v/>
      </c>
      <c r="EI118" t="inlineStr">
        <is>
          <t>Tidak ada masalah</t>
        </is>
      </c>
      <c r="EJ118" t="n">
        <v>0</v>
      </c>
      <c r="EK118" t="n">
        <v>0</v>
      </c>
      <c r="EL118" t="n">
        <v>0</v>
      </c>
      <c r="EM118" t="n">
        <v>1</v>
      </c>
      <c r="EN118" t="n">
        <v>0</v>
      </c>
      <c r="EO118" t="n">
        <v/>
      </c>
      <c r="EP118" t="inlineStr">
        <is>
          <t>Ya, cukup jelas dan mudah diikuti</t>
        </is>
      </c>
      <c r="EQ118" t="inlineStr">
        <is>
          <t>Pelatihan</t>
        </is>
      </c>
      <c r="ER118" t="inlineStr">
        <is>
          <t>CPO atau pendamping</t>
        </is>
      </c>
      <c r="ES118" t="n">
        <v>1</v>
      </c>
      <c r="ET118" t="n">
        <v>0</v>
      </c>
      <c r="EU118" t="n">
        <v>0</v>
      </c>
      <c r="EV118" t="n">
        <v>0</v>
      </c>
      <c r="EW118" t="n">
        <v/>
      </c>
      <c r="EX118" t="inlineStr">
        <is>
          <t>Anggota keluarga - Laki-laki</t>
        </is>
      </c>
      <c r="EY118" t="n">
        <v>1</v>
      </c>
      <c r="EZ118" t="n">
        <v>0</v>
      </c>
      <c r="FA118" t="n">
        <v>0</v>
      </c>
      <c r="FB118" t="n">
        <v/>
      </c>
      <c r="FC118" t="inlineStr">
        <is>
          <t>Setiap bulan</t>
        </is>
      </c>
      <c r="FD118" t="n">
        <v/>
      </c>
      <c r="FE118" t="inlineStr">
        <is>
          <t>Mengetahui</t>
        </is>
      </c>
      <c r="FF118" t="inlineStr">
        <is>
          <t>Jarang (setiap bulan atau lebih)</t>
        </is>
      </c>
      <c r="FG118" t="inlineStr">
        <is>
          <t>Mengetahui</t>
        </is>
      </c>
      <c r="FH118" t="inlineStr">
        <is>
          <t>Cukup sering (2 minggu sekali)</t>
        </is>
      </c>
      <c r="FI118" t="inlineStr">
        <is>
          <t>Mengetahui</t>
        </is>
      </c>
      <c r="FJ118" t="inlineStr">
        <is>
          <t>Jarang (setiap bulan atau lebih)</t>
        </is>
      </c>
      <c r="FK118" t="inlineStr">
        <is>
          <t>Mengetahui</t>
        </is>
      </c>
      <c r="FL118" t="inlineStr">
        <is>
          <t>Cukup sering (2 minggu sekali)</t>
        </is>
      </c>
      <c r="FM118" t="inlineStr">
        <is>
          <t>Mengetahui</t>
        </is>
      </c>
      <c r="FN118" t="inlineStr">
        <is>
          <t>Cukup sering (2 minggu sekali)</t>
        </is>
      </c>
      <c r="FO118" t="inlineStr">
        <is>
          <t>Mengetahui</t>
        </is>
      </c>
      <c r="FP118" t="inlineStr">
        <is>
          <t>Cukup sering (2 minggu sekali)</t>
        </is>
      </c>
      <c r="FQ118" t="inlineStr">
        <is>
          <t>Mengetahui</t>
        </is>
      </c>
      <c r="FR118" t="inlineStr">
        <is>
          <t>Ya</t>
        </is>
      </c>
      <c r="FS118" t="inlineStr">
        <is>
          <t>Mengetahui</t>
        </is>
      </c>
      <c r="FT118" t="inlineStr">
        <is>
          <t>Ya, selalu</t>
        </is>
      </c>
      <c r="FU118" t="inlineStr">
        <is>
          <t>Laki-laki dewasa</t>
        </is>
      </c>
      <c r="FV118" t="n">
        <v>1</v>
      </c>
      <c r="FW118" t="n">
        <v>0</v>
      </c>
      <c r="FX118" t="n">
        <v>0</v>
      </c>
      <c r="FY118" t="n">
        <v>0</v>
      </c>
      <c r="FZ118" t="inlineStr">
        <is>
          <t>Memahami</t>
        </is>
      </c>
      <c r="GA118" t="inlineStr">
        <is>
          <t>CPO</t>
        </is>
      </c>
      <c r="GB118" t="n">
        <v>1</v>
      </c>
      <c r="GC118" t="n">
        <v>0</v>
      </c>
      <c r="GD118" t="n">
        <v>0</v>
      </c>
      <c r="GE118" t="n">
        <v>0</v>
      </c>
      <c r="GF118" t="n">
        <v/>
      </c>
      <c r="GG118" t="inlineStr">
        <is>
          <t>Selalu</t>
        </is>
      </c>
      <c r="GH118" t="inlineStr">
        <is>
          <t>Ya</t>
        </is>
      </c>
      <c r="GI118" t="inlineStr">
        <is>
          <t>Tetangga</t>
        </is>
      </c>
      <c r="GJ118" t="n">
        <v>1</v>
      </c>
      <c r="GK118" t="n">
        <v>0</v>
      </c>
      <c r="GL118" t="n">
        <v>0</v>
      </c>
      <c r="GM118" t="n">
        <v>0</v>
      </c>
      <c r="GN118" t="n">
        <v/>
      </c>
      <c r="GO118" t="n">
        <v>8</v>
      </c>
      <c r="GP118" t="inlineStr">
        <is>
          <t>Sebagian</t>
        </is>
      </c>
      <c r="GQ118" t="inlineStr">
        <is>
          <t>LPG</t>
        </is>
      </c>
      <c r="GR118" t="n">
        <v>1</v>
      </c>
      <c r="GS118" t="n">
        <v>0</v>
      </c>
      <c r="GT118" t="n">
        <v>0</v>
      </c>
      <c r="GU118" t="n">
        <v>0</v>
      </c>
      <c r="GV118" t="n">
        <v>0</v>
      </c>
      <c r="GW118" t="n">
        <v>0</v>
      </c>
      <c r="GX118" t="n">
        <v>0</v>
      </c>
      <c r="GY118" t="n">
        <v/>
      </c>
      <c r="GZ118" t="inlineStr">
        <is>
          <t>Tidak</t>
        </is>
      </c>
      <c r="HA118" t="n">
        <v/>
      </c>
      <c r="HB118" t="n">
        <v/>
      </c>
      <c r="HC118" t="n">
        <v/>
      </c>
      <c r="HD118" t="n">
        <v/>
      </c>
      <c r="HE118" t="n">
        <v/>
      </c>
      <c r="HF118" t="n">
        <v/>
      </c>
      <c r="HG118" t="n">
        <v/>
      </c>
      <c r="HH118" t="n">
        <v/>
      </c>
      <c r="HI118" t="n">
        <v/>
      </c>
      <c r="HJ118" t="n">
        <v/>
      </c>
      <c r="HK118" t="n">
        <v/>
      </c>
      <c r="HL118" t="n">
        <v/>
      </c>
      <c r="HM118" t="n">
        <v/>
      </c>
      <c r="HN118" t="n">
        <v/>
      </c>
      <c r="HO118" t="n">
        <v/>
      </c>
      <c r="HP118" t="n">
        <v/>
      </c>
      <c r="HQ118" t="n">
        <v/>
      </c>
      <c r="HR118" t="n">
        <v/>
      </c>
      <c r="HS118" t="n">
        <v/>
      </c>
      <c r="HT118" t="n">
        <v/>
      </c>
      <c r="HU118" t="n">
        <v/>
      </c>
      <c r="HV118" t="n">
        <v/>
      </c>
      <c r="HW118" t="n">
        <v/>
      </c>
      <c r="HX118" t="n">
        <v/>
      </c>
      <c r="HY118" t="n">
        <v/>
      </c>
      <c r="HZ118" t="n">
        <v/>
      </c>
      <c r="IA118" t="n">
        <v>4</v>
      </c>
      <c r="IB118" t="n">
        <v>80000</v>
      </c>
      <c r="IC118" t="n">
        <v/>
      </c>
      <c r="ID118" t="n">
        <v/>
      </c>
      <c r="IE118" t="n">
        <v/>
      </c>
      <c r="IF118" t="n">
        <v/>
      </c>
      <c r="IG118" t="n">
        <v/>
      </c>
      <c r="IH118" t="n">
        <v/>
      </c>
      <c r="II118" t="n">
        <v/>
      </c>
      <c r="IJ118" t="n">
        <v/>
      </c>
      <c r="IK118" t="inlineStr">
        <is>
          <t>30-50 kg</t>
        </is>
      </c>
      <c r="IL118" t="inlineStr">
        <is>
          <t>3-5 jam</t>
        </is>
      </c>
      <c r="IM118" t="inlineStr">
        <is>
          <t>Ya</t>
        </is>
      </c>
      <c r="IN118" t="inlineStr">
        <is>
          <t>Ya</t>
        </is>
      </c>
      <c r="IO118" t="inlineStr">
        <is>
          <t>Lebih bersih</t>
        </is>
      </c>
      <c r="IP118" t="n">
        <v/>
      </c>
      <c r="IQ118" t="inlineStr">
        <is>
          <t>Tidak pernah</t>
        </is>
      </c>
      <c r="IR118" t="n">
        <v/>
      </c>
      <c r="IS118" t="n">
        <v/>
      </c>
      <c r="IT118" t="n">
        <v/>
      </c>
      <c r="IU118" t="n">
        <v/>
      </c>
      <c r="IV118" t="n">
        <v/>
      </c>
      <c r="IW118" t="n">
        <v/>
      </c>
      <c r="IX118" t="n">
        <v/>
      </c>
      <c r="IY118" t="n">
        <v/>
      </c>
      <c r="IZ118" t="inlineStr">
        <is>
          <t>Tidak pernah</t>
        </is>
      </c>
      <c r="JA118" t="n">
        <v/>
      </c>
      <c r="JB118" t="n">
        <v/>
      </c>
      <c r="JC118" t="n">
        <v/>
      </c>
      <c r="JD118" t="n">
        <v/>
      </c>
      <c r="JE118" t="n">
        <v/>
      </c>
      <c r="JF118" t="n">
        <v/>
      </c>
      <c r="JG118" t="n">
        <v/>
      </c>
      <c r="JH118" t="n">
        <v/>
      </c>
      <c r="JI118" t="inlineStr">
        <is>
          <t>Tidak pernah</t>
        </is>
      </c>
      <c r="JJ118" t="n">
        <v/>
      </c>
      <c r="JK118" t="n">
        <v/>
      </c>
      <c r="JL118" t="n">
        <v/>
      </c>
      <c r="JM118" t="n">
        <v/>
      </c>
      <c r="JN118" t="n">
        <v/>
      </c>
      <c r="JO118" t="n">
        <v/>
      </c>
      <c r="JP118" t="n">
        <v/>
      </c>
      <c r="JQ118" t="n">
        <v/>
      </c>
      <c r="JR118" t="inlineStr">
        <is>
          <t>Tidak pernah</t>
        </is>
      </c>
      <c r="JS118" t="n">
        <v/>
      </c>
      <c r="JT118" t="n">
        <v/>
      </c>
      <c r="JU118" t="n">
        <v/>
      </c>
      <c r="JV118" t="n">
        <v/>
      </c>
      <c r="JW118" t="n">
        <v/>
      </c>
      <c r="JX118" t="n">
        <v/>
      </c>
      <c r="JY118" t="n">
        <v/>
      </c>
      <c r="JZ118" t="n">
        <v/>
      </c>
      <c r="KA118" t="inlineStr">
        <is>
          <t>Tidak pernah</t>
        </is>
      </c>
      <c r="KB118" t="n">
        <v/>
      </c>
      <c r="KC118" t="n">
        <v/>
      </c>
      <c r="KD118" t="n">
        <v/>
      </c>
      <c r="KE118" t="n">
        <v/>
      </c>
      <c r="KF118" t="n">
        <v/>
      </c>
      <c r="KG118" t="n">
        <v/>
      </c>
      <c r="KH118" t="n">
        <v/>
      </c>
      <c r="KI118" t="n">
        <v/>
      </c>
      <c r="KJ118" t="inlineStr">
        <is>
          <t>Tidak pernah</t>
        </is>
      </c>
      <c r="KK118" t="n">
        <v/>
      </c>
      <c r="KL118" t="n">
        <v/>
      </c>
      <c r="KM118" t="n">
        <v/>
      </c>
      <c r="KN118" t="n">
        <v/>
      </c>
      <c r="KO118" t="n">
        <v/>
      </c>
      <c r="KP118" t="n">
        <v/>
      </c>
      <c r="KQ118" t="n">
        <v/>
      </c>
      <c r="KR118" t="n">
        <v/>
      </c>
      <c r="KS118" t="inlineStr">
        <is>
          <t>Jauh lebih baik</t>
        </is>
      </c>
      <c r="KT118" t="inlineStr">
        <is>
          <t>2-4 kali</t>
        </is>
      </c>
      <c r="KU118" t="inlineStr">
        <is>
          <t>0-1 kali</t>
        </is>
      </c>
      <c r="KV118" t="inlineStr">
        <is>
          <t>Perempuan dewasa</t>
        </is>
      </c>
      <c r="KW118" t="n">
        <v>0</v>
      </c>
      <c r="KX118" t="n">
        <v>1</v>
      </c>
      <c r="KY118" t="n">
        <v>0</v>
      </c>
      <c r="KZ118" t="n">
        <v>0</v>
      </c>
      <c r="LA118" t="inlineStr">
        <is>
          <t>Jauh lebih baik</t>
        </is>
      </c>
      <c r="LB118" t="inlineStr">
        <is>
          <t>Jauh lebih baik</t>
        </is>
      </c>
      <c r="LC118" t="n">
        <v>0</v>
      </c>
      <c r="LD118" t="n">
        <v>8</v>
      </c>
      <c r="LE118" t="n">
        <v>0</v>
      </c>
      <c r="LF118" t="n">
        <v>0</v>
      </c>
      <c r="LG118" t="inlineStr">
        <is>
          <t>Ya</t>
        </is>
      </c>
      <c r="LH118" t="n">
        <v>500000</v>
      </c>
      <c r="LI118" t="n">
        <v/>
      </c>
      <c r="LJ118" t="inlineStr">
        <is>
          <t>Tabungan</t>
        </is>
      </c>
      <c r="LK118" t="n">
        <v>1</v>
      </c>
      <c r="LL118" t="n">
        <v>0</v>
      </c>
      <c r="LM118" t="n">
        <v>0</v>
      </c>
      <c r="LN118" t="n">
        <v>0</v>
      </c>
      <c r="LO118" t="n">
        <v>0</v>
      </c>
      <c r="LP118" t="n">
        <v>0</v>
      </c>
      <c r="LQ118" t="n">
        <v>0</v>
      </c>
      <c r="LR118" t="n">
        <v/>
      </c>
      <c r="LS118" t="n">
        <v>10</v>
      </c>
      <c r="LT118" t="n">
        <v>0</v>
      </c>
      <c r="LU118" t="n">
        <v>0</v>
      </c>
      <c r="LV118" t="n">
        <v>10</v>
      </c>
      <c r="LW118" t="n">
        <v>0</v>
      </c>
      <c r="LX118" t="n">
        <v>0</v>
      </c>
      <c r="LY118" t="n">
        <v>10</v>
      </c>
      <c r="LZ118" t="n">
        <v>0</v>
      </c>
      <c r="MA118" t="n">
        <v>0</v>
      </c>
      <c r="MB118" t="inlineStr">
        <is>
          <t>Ya</t>
        </is>
      </c>
      <c r="MC118" t="n">
        <v>0</v>
      </c>
      <c r="MD118" t="n">
        <v>0</v>
      </c>
      <c r="ME118" t="n">
        <v>0</v>
      </c>
      <c r="MF118" t="n">
        <v>0</v>
      </c>
      <c r="MG118" t="n">
        <v>0</v>
      </c>
      <c r="MH118" t="n">
        <v>0</v>
      </c>
      <c r="MI118" t="inlineStr">
        <is>
          <t>Istirahat</t>
        </is>
      </c>
      <c r="MJ118" t="n">
        <v>0</v>
      </c>
      <c r="MK118" t="n">
        <v>0</v>
      </c>
      <c r="ML118" t="n">
        <v>1</v>
      </c>
      <c r="MM118" t="n">
        <v>0</v>
      </c>
      <c r="MN118" t="n">
        <v>0</v>
      </c>
      <c r="MO118" t="n">
        <v>0</v>
      </c>
      <c r="MP118" t="n">
        <v/>
      </c>
      <c r="MQ118" t="n">
        <v/>
      </c>
      <c r="MR118" t="inlineStr">
        <is>
          <t>Istirahat</t>
        </is>
      </c>
      <c r="MS118" t="n">
        <v/>
      </c>
      <c r="MT118" t="inlineStr">
        <is>
          <t>Istirahat</t>
        </is>
      </c>
      <c r="MU118" t="inlineStr">
        <is>
          <t>Tidak</t>
        </is>
      </c>
      <c r="MV118" t="n">
        <v/>
      </c>
      <c r="MW118" t="n">
        <v/>
      </c>
      <c r="MX118" t="n">
        <v/>
      </c>
      <c r="MY118" t="n">
        <v/>
      </c>
      <c r="MZ118" t="n">
        <v/>
      </c>
      <c r="NA118" t="n">
        <v/>
      </c>
      <c r="NB118" t="n">
        <v/>
      </c>
      <c r="NC118" t="n">
        <v/>
      </c>
      <c r="ND118" t="n">
        <v/>
      </c>
      <c r="NE118" t="n">
        <v/>
      </c>
      <c r="NF118" t="n">
        <v/>
      </c>
      <c r="NG118" t="n">
        <v/>
      </c>
      <c r="NH118" t="n">
        <v/>
      </c>
      <c r="NI118" t="n">
        <v/>
      </c>
      <c r="NJ118" t="n">
        <v/>
      </c>
      <c r="NK118" t="n">
        <v/>
      </c>
      <c r="NL118" t="inlineStr">
        <is>
          <t>Tidak</t>
        </is>
      </c>
      <c r="NM118" t="inlineStr">
        <is>
          <t>Kombinasi dana mandiri dan dana hibah</t>
        </is>
      </c>
      <c r="NN118" t="inlineStr">
        <is>
          <t>7.000.001-9.000.000</t>
        </is>
      </c>
      <c r="NO118" t="inlineStr">
        <is>
          <t>Yayasan Rumah Energi atau BIRU</t>
        </is>
      </c>
      <c r="NP118" t="n">
        <v/>
      </c>
      <c r="NQ118" t="n">
        <v/>
      </c>
      <c r="NR118" t="n">
        <v/>
      </c>
      <c r="NS118" t="n">
        <v/>
      </c>
      <c r="NT118" t="n">
        <v/>
      </c>
      <c r="NU118" t="n">
        <v/>
      </c>
      <c r="NV118" t="inlineStr">
        <is>
          <t>Anggota keluarga - Laki-laki dewasa</t>
        </is>
      </c>
      <c r="NW118" t="n">
        <v/>
      </c>
      <c r="NX118" t="inlineStr">
        <is>
          <t>Sedikit meningkat</t>
        </is>
      </c>
      <c r="NY118" t="n">
        <v>10</v>
      </c>
      <c r="NZ118" t="n">
        <v>0</v>
      </c>
      <c r="OA118" t="n">
        <v>0</v>
      </c>
      <c r="OB118" t="n">
        <v>10</v>
      </c>
      <c r="OC118" t="n">
        <v>0</v>
      </c>
      <c r="OD118" t="n">
        <v>0</v>
      </c>
      <c r="OE118" t="inlineStr">
        <is>
          <t>Lebih baik</t>
        </is>
      </c>
      <c r="OF118" t="inlineStr">
        <is>
          <t>Lebih baik (beda waktu memasak 5-30 menit, ATAU tidak lagi ada rasa/bau makanan yang berubah, ATAU alasan lainnya)</t>
        </is>
      </c>
      <c r="OG118" t="inlineStr">
        <is>
          <t>Ya</t>
        </is>
      </c>
      <c r="OH118" t="n">
        <v>0</v>
      </c>
      <c r="OI118" t="n">
        <v>5</v>
      </c>
      <c r="OJ118" t="n">
        <v>0</v>
      </c>
      <c r="OK118" t="n">
        <v>0</v>
      </c>
      <c r="OL118" t="n">
        <v>0</v>
      </c>
      <c r="OM118" t="n">
        <v>0</v>
      </c>
      <c r="ON118" t="n">
        <v>0</v>
      </c>
      <c r="OO118" t="n">
        <v>0</v>
      </c>
      <c r="OP118" t="inlineStr">
        <is>
          <t>Sapi perah</t>
        </is>
      </c>
      <c r="OQ118" t="n">
        <v>0</v>
      </c>
      <c r="OR118" t="n">
        <v>1</v>
      </c>
      <c r="OS118" t="n">
        <v>0</v>
      </c>
      <c r="OT118" t="n">
        <v>0</v>
      </c>
      <c r="OU118" t="n">
        <v>0</v>
      </c>
      <c r="OV118" t="n">
        <v>0</v>
      </c>
      <c r="OW118" t="n">
        <v>0</v>
      </c>
      <c r="OX118" t="n">
        <v>0</v>
      </c>
      <c r="OY118" t="n">
        <v>0</v>
      </c>
      <c r="OZ118" t="inlineStr">
        <is>
          <t>Sapi perah</t>
        </is>
      </c>
      <c r="PA118" t="n">
        <v>0</v>
      </c>
      <c r="PB118" t="n">
        <v>1</v>
      </c>
      <c r="PC118" t="n">
        <v>0</v>
      </c>
      <c r="PD118" t="n">
        <v>0</v>
      </c>
      <c r="PE118" t="n">
        <v>0</v>
      </c>
      <c r="PF118" t="n">
        <v>0</v>
      </c>
      <c r="PG118" t="n">
        <v>0</v>
      </c>
      <c r="PH118" t="n">
        <v>0</v>
      </c>
      <c r="PI118" t="n">
        <v>0</v>
      </c>
      <c r="PJ118" t="inlineStr">
        <is>
          <t>Sapi perah</t>
        </is>
      </c>
      <c r="PK118" t="n">
        <v>0</v>
      </c>
      <c r="PL118" t="n">
        <v>1</v>
      </c>
      <c r="PM118" t="n">
        <v>0</v>
      </c>
      <c r="PN118" t="n">
        <v>0</v>
      </c>
      <c r="PO118" t="n">
        <v>0</v>
      </c>
      <c r="PP118" t="n">
        <v>0</v>
      </c>
      <c r="PQ118" t="n">
        <v>0</v>
      </c>
      <c r="PR118" t="n">
        <v>0</v>
      </c>
      <c r="PS118" t="n">
        <v>0</v>
      </c>
      <c r="PT118" t="n">
        <v/>
      </c>
      <c r="PU118" t="n">
        <v/>
      </c>
      <c r="PV118" t="n">
        <v/>
      </c>
      <c r="PW118" t="n">
        <v/>
      </c>
      <c r="PX118" t="n">
        <v/>
      </c>
      <c r="PY118" t="n">
        <v/>
      </c>
      <c r="PZ118" t="n">
        <v/>
      </c>
      <c r="QA118" t="n">
        <v/>
      </c>
      <c r="QB118" t="n">
        <v/>
      </c>
      <c r="QC118" t="n">
        <v/>
      </c>
      <c r="QD118" t="n">
        <v/>
      </c>
      <c r="QE118" t="inlineStr">
        <is>
          <t>1-Disebarkan ke lahan terbuka</t>
        </is>
      </c>
      <c r="QF118" t="n">
        <v>0</v>
      </c>
      <c r="QG118" t="n">
        <v>0</v>
      </c>
      <c r="QH118" t="n">
        <v>0</v>
      </c>
      <c r="QI118" t="n">
        <v>0</v>
      </c>
      <c r="QJ118" t="n">
        <v>0</v>
      </c>
      <c r="QK118" t="n">
        <v>1</v>
      </c>
      <c r="QL118" t="n">
        <v>0</v>
      </c>
      <c r="QM118" t="n">
        <v>0</v>
      </c>
      <c r="QN118" t="n">
        <v>0</v>
      </c>
      <c r="QO118" t="n">
        <v/>
      </c>
      <c r="QP118" t="n">
        <v/>
      </c>
      <c r="QQ118" t="n">
        <v/>
      </c>
      <c r="QR118" t="n">
        <v/>
      </c>
      <c r="QS118" t="n">
        <v/>
      </c>
      <c r="QT118" t="n">
        <v/>
      </c>
      <c r="QU118" t="n">
        <v/>
      </c>
      <c r="QV118" t="n">
        <v/>
      </c>
      <c r="QW118" t="n">
        <v/>
      </c>
      <c r="QX118" t="n">
        <v/>
      </c>
      <c r="QY118" t="n">
        <v/>
      </c>
      <c r="QZ118" t="n">
        <v/>
      </c>
      <c r="RA118" t="n">
        <v/>
      </c>
      <c r="RB118" t="n">
        <v/>
      </c>
      <c r="RC118" t="n">
        <v/>
      </c>
      <c r="RD118" t="n">
        <v/>
      </c>
      <c r="RE118" t="n">
        <v/>
      </c>
      <c r="RF118" t="n">
        <v/>
      </c>
      <c r="RG118" t="n">
        <v/>
      </c>
      <c r="RH118" t="n">
        <v/>
      </c>
      <c r="RI118" t="n">
        <v/>
      </c>
      <c r="RJ118" t="n">
        <v/>
      </c>
      <c r="RK118" t="n">
        <v/>
      </c>
      <c r="RL118" t="n">
        <v/>
      </c>
      <c r="RM118" t="n">
        <v/>
      </c>
      <c r="RN118" t="n">
        <v/>
      </c>
      <c r="RO118" t="n">
        <v/>
      </c>
      <c r="RP118" t="n">
        <v/>
      </c>
      <c r="RQ118" t="n">
        <v/>
      </c>
      <c r="RR118" t="n">
        <v/>
      </c>
      <c r="RS118" t="n">
        <v/>
      </c>
      <c r="RT118" t="n">
        <v/>
      </c>
      <c r="RU118" t="n">
        <v/>
      </c>
      <c r="RV118" t="n">
        <v/>
      </c>
      <c r="RW118" t="n">
        <v/>
      </c>
      <c r="RX118" t="n">
        <v/>
      </c>
      <c r="RY118" t="n">
        <v/>
      </c>
      <c r="RZ118" t="n">
        <v/>
      </c>
      <c r="SA118" t="n">
        <v/>
      </c>
      <c r="SB118" t="n">
        <v/>
      </c>
      <c r="SC118" t="n">
        <v/>
      </c>
      <c r="SD118" t="n">
        <v/>
      </c>
      <c r="SE118" t="n">
        <v/>
      </c>
      <c r="SF118" t="n">
        <v/>
      </c>
      <c r="SG118" t="n">
        <v/>
      </c>
      <c r="SH118" t="n">
        <v/>
      </c>
      <c r="SI118" t="n">
        <v/>
      </c>
      <c r="SJ118" t="n">
        <v/>
      </c>
      <c r="SK118" t="n">
        <v/>
      </c>
      <c r="SL118" t="n">
        <v/>
      </c>
      <c r="SM118" t="n">
        <v/>
      </c>
      <c r="SN118" t="n">
        <v/>
      </c>
      <c r="SO118" t="n">
        <v/>
      </c>
      <c r="SP118" t="n">
        <v/>
      </c>
      <c r="SQ118" t="n">
        <v/>
      </c>
      <c r="SR118" t="n">
        <v/>
      </c>
      <c r="SS118" t="n">
        <v/>
      </c>
      <c r="ST118" t="n">
        <v/>
      </c>
      <c r="SU118" t="n">
        <v/>
      </c>
      <c r="SV118" t="n">
        <v/>
      </c>
      <c r="SW118" t="n">
        <v/>
      </c>
      <c r="SX118" t="n">
        <v/>
      </c>
      <c r="SY118" t="n">
        <v/>
      </c>
      <c r="SZ118" t="n">
        <v>5</v>
      </c>
      <c r="TA118" t="n">
        <v/>
      </c>
      <c r="TB118" t="n">
        <v/>
      </c>
      <c r="TC118" t="n">
        <v/>
      </c>
      <c r="TD118" t="n">
        <v/>
      </c>
      <c r="TE118" t="n">
        <v/>
      </c>
      <c r="TF118" t="n">
        <v/>
      </c>
      <c r="TG118" t="n">
        <v/>
      </c>
      <c r="TH118" t="n">
        <v/>
      </c>
      <c r="TI118" t="n">
        <v/>
      </c>
      <c r="TJ118" t="n">
        <v/>
      </c>
      <c r="TK118" t="n">
        <v/>
      </c>
      <c r="TL118" t="n">
        <v/>
      </c>
      <c r="TM118" t="n">
        <v/>
      </c>
      <c r="TN118" t="n">
        <v/>
      </c>
      <c r="TO118" t="n">
        <v/>
      </c>
      <c r="TP118" t="n">
        <v/>
      </c>
      <c r="TQ118" t="n">
        <v/>
      </c>
      <c r="TR118" t="n">
        <v/>
      </c>
      <c r="TS118" t="n">
        <v/>
      </c>
      <c r="TT118" t="n">
        <v/>
      </c>
      <c r="TU118" t="n">
        <v/>
      </c>
      <c r="TV118" t="n">
        <v/>
      </c>
      <c r="TW118" t="n">
        <v/>
      </c>
      <c r="TX118" t="n">
        <v/>
      </c>
      <c r="TY118" t="n">
        <v/>
      </c>
      <c r="TZ118" t="n">
        <v/>
      </c>
      <c r="UA118" t="n">
        <v/>
      </c>
      <c r="UB118" t="n">
        <v/>
      </c>
      <c r="UC118" t="n">
        <v/>
      </c>
      <c r="UD118" t="n">
        <v/>
      </c>
      <c r="UE118" t="n">
        <v/>
      </c>
      <c r="UF118" t="n">
        <v/>
      </c>
      <c r="UG118" t="n">
        <v/>
      </c>
      <c r="UH118" t="n">
        <v/>
      </c>
      <c r="UI118" t="n">
        <v/>
      </c>
      <c r="UJ118" t="n">
        <v/>
      </c>
      <c r="UK118" t="n">
        <v/>
      </c>
      <c r="UL118" t="n">
        <v/>
      </c>
      <c r="UM118" t="n">
        <v/>
      </c>
      <c r="UN118" t="n">
        <v/>
      </c>
      <c r="UO118" t="n">
        <v/>
      </c>
      <c r="UP118" t="n">
        <v/>
      </c>
      <c r="UQ118" t="n">
        <v/>
      </c>
      <c r="UR118" t="n">
        <v/>
      </c>
      <c r="US118" t="n">
        <v/>
      </c>
      <c r="UT118" t="n">
        <v/>
      </c>
      <c r="UU118" t="n">
        <v/>
      </c>
      <c r="UV118" t="inlineStr">
        <is>
          <t>Pemberian pakan di kandang</t>
        </is>
      </c>
      <c r="UW118" t="n">
        <v/>
      </c>
      <c r="UX118" t="n">
        <v/>
      </c>
      <c r="UY118" t="n">
        <v/>
      </c>
      <c r="UZ118" t="n">
        <v/>
      </c>
      <c r="VA118" t="n">
        <v/>
      </c>
      <c r="VB118" t="n">
        <v/>
      </c>
      <c r="VC118" t="n">
        <v/>
      </c>
      <c r="VD118" t="inlineStr">
        <is>
          <t>Sangat jarang (&gt;1 bulan sekali)</t>
        </is>
      </c>
      <c r="VE118" t="n">
        <v/>
      </c>
      <c r="VF118" t="n">
        <v/>
      </c>
      <c r="VG118" t="n">
        <v/>
      </c>
      <c r="VH118" t="n">
        <v/>
      </c>
      <c r="VI118" t="n">
        <v/>
      </c>
      <c r="VJ118" t="n">
        <v/>
      </c>
      <c r="VK118" t="n">
        <v/>
      </c>
      <c r="VL118" t="inlineStr">
        <is>
          <t>Sangat sering (&gt;1 kali sehari)</t>
        </is>
      </c>
      <c r="VM118" t="n">
        <v/>
      </c>
      <c r="VN118" t="n">
        <v/>
      </c>
      <c r="VO118" t="n">
        <v/>
      </c>
      <c r="VP118" t="n">
        <v/>
      </c>
      <c r="VQ118" t="n">
        <v/>
      </c>
      <c r="VR118" t="n">
        <v/>
      </c>
      <c r="VS118" t="n">
        <v/>
      </c>
      <c r="VT118" t="n">
        <v/>
      </c>
      <c r="VU118" t="n">
        <v/>
      </c>
      <c r="VV118" t="n">
        <v/>
      </c>
      <c r="VW118" t="n">
        <v/>
      </c>
      <c r="VX118" t="n">
        <v/>
      </c>
      <c r="VY118" t="n">
        <v/>
      </c>
      <c r="VZ118" t="n">
        <v/>
      </c>
      <c r="WA118" t="n">
        <v/>
      </c>
      <c r="WB118" t="n">
        <v/>
      </c>
      <c r="WC118" t="n">
        <v/>
      </c>
      <c r="WD118" t="n">
        <v/>
      </c>
      <c r="WE118" t="n">
        <v/>
      </c>
      <c r="WF118" t="inlineStr">
        <is>
          <t>6-Digester biogas</t>
        </is>
      </c>
      <c r="WG118" t="n">
        <v>0</v>
      </c>
      <c r="WH118" t="n">
        <v>0</v>
      </c>
      <c r="WI118" t="n">
        <v>0</v>
      </c>
      <c r="WJ118" t="n">
        <v>0</v>
      </c>
      <c r="WK118" t="n">
        <v>0</v>
      </c>
      <c r="WL118" t="n">
        <v>0</v>
      </c>
      <c r="WM118" t="n">
        <v>0</v>
      </c>
      <c r="WN118" t="n">
        <v>0</v>
      </c>
      <c r="WO118" t="n">
        <v>0</v>
      </c>
      <c r="WP118" t="n">
        <v>1</v>
      </c>
      <c r="WQ118" t="n">
        <v>0</v>
      </c>
      <c r="WR118" t="n">
        <v>0</v>
      </c>
      <c r="WS118" t="n">
        <v/>
      </c>
      <c r="WT118" t="n">
        <v/>
      </c>
      <c r="WU118" t="n">
        <v/>
      </c>
      <c r="WV118" t="n">
        <v/>
      </c>
      <c r="WW118" t="n">
        <v/>
      </c>
      <c r="WX118" t="n">
        <v/>
      </c>
      <c r="WY118" t="n">
        <v/>
      </c>
      <c r="WZ118" t="n">
        <v/>
      </c>
      <c r="XA118" t="n">
        <v/>
      </c>
      <c r="XB118" t="n">
        <v/>
      </c>
      <c r="XC118" t="n">
        <v/>
      </c>
      <c r="XD118" t="n">
        <v/>
      </c>
      <c r="XE118" t="n">
        <v/>
      </c>
      <c r="XF118" t="n">
        <v/>
      </c>
      <c r="XG118" t="n">
        <v/>
      </c>
      <c r="XH118" t="n">
        <v/>
      </c>
      <c r="XI118" t="n">
        <v/>
      </c>
      <c r="XJ118" t="n">
        <v/>
      </c>
      <c r="XK118" t="n">
        <v/>
      </c>
      <c r="XL118" t="n">
        <v/>
      </c>
      <c r="XM118" t="n">
        <v/>
      </c>
      <c r="XN118" t="n">
        <v/>
      </c>
      <c r="XO118" t="n">
        <v/>
      </c>
      <c r="XP118" t="n">
        <v/>
      </c>
      <c r="XQ118" t="n">
        <v/>
      </c>
      <c r="XR118" t="n">
        <v/>
      </c>
      <c r="XS118" t="n">
        <v/>
      </c>
      <c r="XT118" t="n">
        <v/>
      </c>
      <c r="XU118" t="n">
        <v/>
      </c>
      <c r="XV118" t="n">
        <v/>
      </c>
      <c r="XW118" t="n">
        <v/>
      </c>
      <c r="XX118" t="n">
        <v/>
      </c>
      <c r="XY118" t="n">
        <v/>
      </c>
      <c r="XZ118" t="n">
        <v/>
      </c>
      <c r="YA118" t="n">
        <v/>
      </c>
      <c r="YB118" t="n">
        <v/>
      </c>
      <c r="YC118" t="n">
        <v/>
      </c>
      <c r="YD118" t="n">
        <v/>
      </c>
      <c r="YE118" t="n">
        <v/>
      </c>
      <c r="YF118" t="n">
        <v/>
      </c>
      <c r="YG118" t="n">
        <v/>
      </c>
      <c r="YH118" t="n">
        <v/>
      </c>
      <c r="YI118" t="n">
        <v/>
      </c>
      <c r="YJ118" t="n">
        <v/>
      </c>
      <c r="YK118" t="n">
        <v/>
      </c>
      <c r="YL118" t="n">
        <v/>
      </c>
      <c r="YM118" t="n">
        <v/>
      </c>
      <c r="YN118" t="n">
        <v/>
      </c>
      <c r="YO118" t="n">
        <v/>
      </c>
      <c r="YP118" t="n">
        <v/>
      </c>
      <c r="YQ118" t="n">
        <v/>
      </c>
      <c r="YR118" t="n">
        <v/>
      </c>
      <c r="YS118" t="n">
        <v/>
      </c>
      <c r="YT118" t="n">
        <v/>
      </c>
      <c r="YU118" t="n">
        <v/>
      </c>
      <c r="YV118" t="n">
        <v/>
      </c>
      <c r="YW118" t="n">
        <v/>
      </c>
      <c r="YX118" t="n">
        <v/>
      </c>
      <c r="YY118" t="n">
        <v/>
      </c>
      <c r="YZ118" t="n">
        <v/>
      </c>
      <c r="ZA118" t="n">
        <v/>
      </c>
      <c r="ZB118" t="n">
        <v/>
      </c>
      <c r="ZC118" t="n">
        <v/>
      </c>
      <c r="ZD118" t="n">
        <v/>
      </c>
      <c r="ZE118" t="n">
        <v/>
      </c>
      <c r="ZF118" t="n">
        <v/>
      </c>
      <c r="ZG118" t="n">
        <v/>
      </c>
      <c r="ZH118" t="n">
        <v/>
      </c>
      <c r="ZI118" t="n">
        <v/>
      </c>
      <c r="ZJ118" t="n">
        <v/>
      </c>
      <c r="ZK118" t="n">
        <v/>
      </c>
      <c r="ZL118" t="n">
        <v/>
      </c>
      <c r="ZM118" t="n">
        <v/>
      </c>
      <c r="ZN118" t="n">
        <v/>
      </c>
      <c r="ZO118" t="n">
        <v>100</v>
      </c>
      <c r="ZP118" t="n">
        <v/>
      </c>
      <c r="ZQ118" t="n">
        <v/>
      </c>
      <c r="ZR118" t="n">
        <v/>
      </c>
      <c r="ZS118" t="n">
        <v/>
      </c>
      <c r="ZT118" t="n">
        <v/>
      </c>
      <c r="ZU118" t="n">
        <v/>
      </c>
      <c r="ZV118" t="n">
        <v/>
      </c>
      <c r="ZW118" t="n">
        <v>2</v>
      </c>
      <c r="ZX118" t="n">
        <v/>
      </c>
      <c r="ZY118" t="n">
        <v/>
      </c>
      <c r="ZZ118" t="n">
        <v/>
      </c>
      <c r="AAA118" t="n">
        <v/>
      </c>
      <c r="AAB118" t="n">
        <v/>
      </c>
      <c r="AAC118" t="n">
        <v/>
      </c>
      <c r="AAD118" t="n">
        <v/>
      </c>
      <c r="AAE118" t="inlineStr">
        <is>
          <t>Pakan segar (misal: rumput)</t>
        </is>
      </c>
      <c r="AAF118" t="n">
        <v/>
      </c>
      <c r="AAG118" t="n">
        <v/>
      </c>
      <c r="AAH118" t="n">
        <v/>
      </c>
      <c r="AAI118" t="n">
        <v/>
      </c>
      <c r="AAJ118" t="n">
        <v/>
      </c>
      <c r="AAK118" t="n">
        <v/>
      </c>
      <c r="AAL118" t="inlineStr">
        <is>
          <t>Tidak</t>
        </is>
      </c>
      <c r="AAM118" t="n">
        <v/>
      </c>
      <c r="AAN118" t="n">
        <v/>
      </c>
      <c r="AAO118" t="n">
        <v/>
      </c>
      <c r="AAP118" t="n">
        <v/>
      </c>
      <c r="AAQ118" t="n">
        <v/>
      </c>
      <c r="AAR118" t="inlineStr">
        <is>
          <t>Ya</t>
        </is>
      </c>
      <c r="AAS118" t="inlineStr">
        <is>
          <t>Mengetahui</t>
        </is>
      </c>
      <c r="AAT118" t="inlineStr">
        <is>
          <t>Dibuang ke selokan</t>
        </is>
      </c>
      <c r="AAU118" t="n">
        <v>0</v>
      </c>
      <c r="AAV118" t="n">
        <v>0</v>
      </c>
      <c r="AAW118" t="n">
        <v>0</v>
      </c>
      <c r="AAX118" t="n">
        <v>0</v>
      </c>
      <c r="AAY118" t="n">
        <v>0</v>
      </c>
      <c r="AAZ118" t="n">
        <v>0</v>
      </c>
      <c r="ABA118" t="n">
        <v>1</v>
      </c>
      <c r="ABB118" t="n">
        <v/>
      </c>
      <c r="ABC118" t="n">
        <v/>
      </c>
      <c r="ABD118" t="n">
        <v/>
      </c>
      <c r="ABE118" t="n">
        <v/>
      </c>
      <c r="ABF118" t="n">
        <v/>
      </c>
      <c r="ABG118" t="n">
        <v/>
      </c>
      <c r="ABH118" t="n">
        <v/>
      </c>
      <c r="ABI118" t="n">
        <v/>
      </c>
      <c r="ABJ118" t="n">
        <v/>
      </c>
      <c r="ABK118" t="n">
        <v/>
      </c>
      <c r="ABL118" t="n">
        <v/>
      </c>
      <c r="ABM118" t="n">
        <v/>
      </c>
      <c r="ABN118" t="n">
        <v/>
      </c>
      <c r="ABO118" t="n">
        <v/>
      </c>
      <c r="ABP118" t="n">
        <v/>
      </c>
      <c r="ABQ118" t="n">
        <v/>
      </c>
      <c r="ABR118" t="n">
        <v/>
      </c>
      <c r="ABS118" t="n">
        <v/>
      </c>
      <c r="ABT118" t="n">
        <v/>
      </c>
      <c r="ABU118" t="n">
        <v/>
      </c>
      <c r="ABV118" t="n">
        <v/>
      </c>
      <c r="ABW118" t="n">
        <v/>
      </c>
      <c r="ABX118" t="n">
        <v/>
      </c>
      <c r="ABY118" t="n">
        <v/>
      </c>
      <c r="ABZ118" t="n">
        <v/>
      </c>
      <c r="ACA118" t="n">
        <v/>
      </c>
      <c r="ACB118" t="n">
        <v/>
      </c>
      <c r="ACC118" t="n">
        <v/>
      </c>
      <c r="ACD118" t="n">
        <v/>
      </c>
      <c r="ACE118" t="n">
        <v/>
      </c>
      <c r="ACF118" t="n">
        <v/>
      </c>
      <c r="ACG118" t="n">
        <v/>
      </c>
      <c r="ACH118" t="n">
        <v/>
      </c>
      <c r="ACI118" t="n">
        <v/>
      </c>
      <c r="ACJ118" t="n">
        <v/>
      </c>
      <c r="ACK118" t="inlineStr">
        <is>
          <t>Tidak memiliki tempat untuk menyimpan</t>
        </is>
      </c>
      <c r="ACL118" t="n">
        <v>0</v>
      </c>
      <c r="ACM118" t="n">
        <v>1</v>
      </c>
      <c r="ACN118" t="n">
        <v>0</v>
      </c>
      <c r="ACO118" t="n">
        <v>0</v>
      </c>
      <c r="ACP118" t="n">
        <v>0</v>
      </c>
      <c r="ACQ118" t="n">
        <v>0</v>
      </c>
      <c r="ACR118" t="n">
        <v>0</v>
      </c>
      <c r="ACS118" t="n">
        <v/>
      </c>
      <c r="ACT118" t="inlineStr">
        <is>
          <t>X</t>
        </is>
      </c>
      <c r="ACU118" t="inlineStr">
        <is>
          <t>Manfaat cukup signifikan, terasa di kehidupan sehari-hari</t>
        </is>
      </c>
      <c r="ACV118" t="inlineStr">
        <is>
          <t>Berkurang</t>
        </is>
      </c>
      <c r="ACW118" t="inlineStr">
        <is>
          <t>Anggota keluarga - Perempuan dewasa</t>
        </is>
      </c>
      <c r="ACX118" t="inlineStr">
        <is>
          <t>Setuju</t>
        </is>
      </c>
      <c r="ACY118" t="inlineStr">
        <is>
          <t>Anggota keluarga - Laki-laki dewasa Anggota keluarga - Perempuan dewasa</t>
        </is>
      </c>
      <c r="ACZ118" t="n">
        <v>1</v>
      </c>
      <c r="ADA118" t="n">
        <v>1</v>
      </c>
      <c r="ADB118" t="n">
        <v>0</v>
      </c>
      <c r="ADC118" t="n">
        <v>0</v>
      </c>
      <c r="ADD118" t="inlineStr">
        <is>
          <t>Puas</t>
        </is>
      </c>
      <c r="ADE118" t="inlineStr">
        <is>
          <t>Puas</t>
        </is>
      </c>
      <c r="ADF118" t="inlineStr">
        <is>
          <t>Puas</t>
        </is>
      </c>
      <c r="ADG118" t="inlineStr">
        <is>
          <t>Puas</t>
        </is>
      </c>
      <c r="ADH118" t="inlineStr">
        <is>
          <t>Tidak</t>
        </is>
      </c>
      <c r="ADI118" t="n">
        <v/>
      </c>
      <c r="ADJ118" t="inlineStr">
        <is>
          <t>Cukup puas</t>
        </is>
      </c>
      <c r="ADK118" t="n">
        <v/>
      </c>
      <c r="ADL118" t="n">
        <v/>
      </c>
      <c r="ADM118" t="n">
        <v/>
      </c>
      <c r="ADN118" t="n">
        <v/>
      </c>
      <c r="ADO118" t="n">
        <v/>
      </c>
      <c r="ADP118" t="n">
        <v/>
      </c>
      <c r="ADQ118" t="n">
        <v/>
      </c>
      <c r="ADR118" t="n">
        <v/>
      </c>
      <c r="ADS118" t="n">
        <v/>
      </c>
      <c r="ADT118" t="n">
        <v/>
      </c>
      <c r="ADU118" t="inlineStr">
        <is>
          <t>Dibiarkan saja</t>
        </is>
      </c>
      <c r="ADV118" t="n">
        <v>0</v>
      </c>
      <c r="ADW118" t="n">
        <v>0</v>
      </c>
      <c r="ADX118" t="n">
        <v>0</v>
      </c>
      <c r="ADY118" t="n">
        <v>0</v>
      </c>
      <c r="ADZ118" t="n">
        <v>0</v>
      </c>
      <c r="AEA118" t="n">
        <v>0</v>
      </c>
      <c r="AEB118" t="n">
        <v>1</v>
      </c>
      <c r="AEC118" t="n">
        <v>0</v>
      </c>
      <c r="AED118" t="inlineStr">
        <is>
          <t>X</t>
        </is>
      </c>
      <c r="AEE118" t="inlineStr">
        <is>
          <t>Laki-laki dewasa</t>
        </is>
      </c>
      <c r="AEF118" t="n">
        <v/>
      </c>
      <c r="AEG118" t="inlineStr">
        <is>
          <t>Menelepon atau WA langsung</t>
        </is>
      </c>
      <c r="AEH118" t="n">
        <v/>
      </c>
      <c r="AEI118" t="inlineStr">
        <is>
          <t>X</t>
        </is>
      </c>
      <c r="AEJ118" t="inlineStr">
        <is>
          <t>Ya, selalu</t>
        </is>
      </c>
      <c r="AEK118" t="inlineStr">
        <is>
          <t>Peningkatan kebersihan kandang ternak Dapat dibayar melalui skema kredit Mendapatkan subsidi</t>
        </is>
      </c>
      <c r="AEL118" t="n">
        <v>0</v>
      </c>
      <c r="AEM118" t="n">
        <v>0</v>
      </c>
      <c r="AEN118" t="n">
        <v>0</v>
      </c>
      <c r="AEO118" t="n">
        <v>0</v>
      </c>
      <c r="AEP118" t="n">
        <v>0</v>
      </c>
      <c r="AEQ118" t="n">
        <v>0</v>
      </c>
      <c r="AER118" t="n">
        <v>1</v>
      </c>
      <c r="AES118" t="n">
        <v>0</v>
      </c>
      <c r="AET118" t="n">
        <v>0</v>
      </c>
      <c r="AEU118" t="n">
        <v>1</v>
      </c>
      <c r="AEV118" t="n">
        <v>1</v>
      </c>
      <c r="AEW118" t="n">
        <v>0</v>
      </c>
      <c r="AEX118" t="n">
        <v/>
      </c>
      <c r="AEY118" t="inlineStr">
        <is>
          <t>Mengurangi pengeluaran energi</t>
        </is>
      </c>
      <c r="AEZ118" t="n">
        <v/>
      </c>
      <c r="AFA118" t="inlineStr">
        <is>
          <t>Koperasi</t>
        </is>
      </c>
      <c r="AFB118" t="n">
        <v/>
      </c>
      <c r="AFC118" t="inlineStr">
        <is>
          <t>1000532743-14_43_8.jpg</t>
        </is>
      </c>
      <c r="AFD118" t="inlineStr">
        <is>
          <t>https://kf.kobotoolbox.org/api/v2/assets/avstPQqLr3Ab3ZdcVTXZ6f/data/666358754/attachments/attvSjDCb6vsJqqztNwvRyfB/</t>
        </is>
      </c>
      <c r="AFE118" t="inlineStr">
        <is>
          <t>1000530445-14_43_14.jpg</t>
        </is>
      </c>
      <c r="AFF118" t="inlineStr">
        <is>
          <t>https://kf.kobotoolbox.org/api/v2/assets/avstPQqLr3Ab3ZdcVTXZ6f/data/666358754/attachments/attyKuSYAPWwPNvvaDrbKwSE/</t>
        </is>
      </c>
      <c r="AFG118" t="inlineStr">
        <is>
          <t>Khafif</t>
        </is>
      </c>
      <c r="AFH118" t="n">
        <v/>
      </c>
      <c r="AFI118" t="inlineStr">
        <is>
          <t>Pakan konsentrat dan hijauan</t>
        </is>
      </c>
    </row>
    <row r="119">
      <c r="A119" t="n">
        <v/>
      </c>
      <c r="B119" t="n">
        <v/>
      </c>
      <c r="C119" t="n">
        <v/>
      </c>
      <c r="D119" t="inlineStr">
        <is>
          <t>misral</t>
        </is>
      </c>
      <c r="E119" t="n">
        <v>0</v>
      </c>
      <c r="F119" t="inlineStr">
        <is>
          <t>-7.890249 112.744536 599.6974743107747 11.5146703093415</t>
        </is>
      </c>
      <c r="G119" t="n">
        <v>-7.890249</v>
      </c>
      <c r="H119" t="n">
        <v>112.744536</v>
      </c>
      <c r="I119" t="n">
        <v>599.6974743</v>
      </c>
      <c r="J119" t="n">
        <v>11.51467031</v>
      </c>
      <c r="K119" t="n">
        <v>0</v>
      </c>
      <c r="L119" t="inlineStr">
        <is>
          <t>-7.890445 112.744526 613.6626415252686 13.395628379840671</t>
        </is>
      </c>
      <c r="M119" t="n">
        <v>-7.890445</v>
      </c>
      <c r="N119" t="n">
        <v>112.744526</v>
      </c>
      <c r="O119" t="n">
        <v>613.6626414999999</v>
      </c>
      <c r="P119" t="n">
        <v>13.39562838</v>
      </c>
      <c r="Q119" t="n">
        <v>0</v>
      </c>
      <c r="R119" t="inlineStr">
        <is>
          <t>Jawa Timur</t>
        </is>
      </c>
      <c r="S119" t="n">
        <v>0</v>
      </c>
      <c r="T119" t="n">
        <v>0</v>
      </c>
      <c r="U119" t="n">
        <v>0</v>
      </c>
      <c r="V119" t="n">
        <v>0</v>
      </c>
      <c r="W119" t="n">
        <v>0</v>
      </c>
      <c r="X119" t="n">
        <v>1</v>
      </c>
      <c r="Y119" t="n">
        <v>0</v>
      </c>
      <c r="Z119" t="n">
        <v>0</v>
      </c>
      <c r="AA119" t="n">
        <v>0</v>
      </c>
      <c r="AB119" t="n">
        <v>0</v>
      </c>
      <c r="AC119" t="inlineStr">
        <is>
          <t>MALANG</t>
        </is>
      </c>
      <c r="AD119" t="inlineStr">
        <is>
          <t>LAWANG</t>
        </is>
      </c>
      <c r="AE119" t="inlineStr">
        <is>
          <t>SIDOLUHUR</t>
        </is>
      </c>
      <c r="AF119" t="inlineStr">
        <is>
          <t>KAN JABUNG</t>
        </is>
      </c>
      <c r="AG119" t="inlineStr">
        <is>
          <t>KJP0697</t>
        </is>
      </c>
      <c r="AH119" t="n">
        <v>9</v>
      </c>
      <c r="AI119" t="inlineStr">
        <is>
          <t>VPA2</t>
        </is>
      </c>
      <c r="AJ119" t="inlineStr">
        <is>
          <t>Aktif</t>
        </is>
      </c>
      <c r="AK119" t="n">
        <v>52</v>
      </c>
      <c r="AL119" t="inlineStr">
        <is>
          <t>Laki-laki</t>
        </is>
      </c>
      <c r="AM119" t="inlineStr">
        <is>
          <t>Sudah menikah</t>
        </is>
      </c>
      <c r="AN119" t="inlineStr">
        <is>
          <t>SD/Sederajat</t>
        </is>
      </c>
      <c r="AO119" t="inlineStr">
        <is>
          <t>Petani</t>
        </is>
      </c>
      <c r="AP119" t="n">
        <v>1</v>
      </c>
      <c r="AQ119" t="n">
        <v>0</v>
      </c>
      <c r="AR119" t="n">
        <v>0</v>
      </c>
      <c r="AS119" t="n">
        <v>0</v>
      </c>
      <c r="AT119" t="n">
        <v>0</v>
      </c>
      <c r="AU119" t="n">
        <v>0</v>
      </c>
      <c r="AV119" t="n">
        <v>0</v>
      </c>
      <c r="AW119" t="n">
        <v>0</v>
      </c>
      <c r="AX119" t="n">
        <v/>
      </c>
      <c r="AY119" t="inlineStr">
        <is>
          <t>Peternak</t>
        </is>
      </c>
      <c r="AZ119" t="n">
        <v>0</v>
      </c>
      <c r="BA119" t="n">
        <v>1</v>
      </c>
      <c r="BB119" t="n">
        <v>0</v>
      </c>
      <c r="BC119" t="n">
        <v>0</v>
      </c>
      <c r="BD119" t="n">
        <v>0</v>
      </c>
      <c r="BE119" t="n">
        <v>0</v>
      </c>
      <c r="BF119" t="n">
        <v>0</v>
      </c>
      <c r="BG119" t="n">
        <v>0</v>
      </c>
      <c r="BH119" t="n">
        <v/>
      </c>
      <c r="BI119" t="inlineStr">
        <is>
          <t>&gt;Rp3.500.000</t>
        </is>
      </c>
      <c r="BJ119" t="n">
        <v>1</v>
      </c>
      <c r="BK119" t="n">
        <v>1</v>
      </c>
      <c r="BL119" t="n">
        <v>0</v>
      </c>
      <c r="BM119" t="n">
        <v>0</v>
      </c>
      <c r="BN119" t="inlineStr">
        <is>
          <t>Milik sendiri</t>
        </is>
      </c>
      <c r="BO119" t="inlineStr">
        <is>
          <t>Permanen (dinding bata dan semen)</t>
        </is>
      </c>
      <c r="BP119" t="n">
        <v>1</v>
      </c>
      <c r="BQ119" t="n">
        <v>0</v>
      </c>
      <c r="BR119" t="n">
        <v>0</v>
      </c>
      <c r="BS119" t="n">
        <v>0</v>
      </c>
      <c r="BT119" t="n">
        <v>0</v>
      </c>
      <c r="BU119" t="n">
        <v/>
      </c>
      <c r="BV119" t="inlineStr">
        <is>
          <t>Keramik/ubin</t>
        </is>
      </c>
      <c r="BW119" t="n">
        <v>0</v>
      </c>
      <c r="BX119" t="n">
        <v>0</v>
      </c>
      <c r="BY119" t="n">
        <v>1</v>
      </c>
      <c r="BZ119" t="n">
        <v>0</v>
      </c>
      <c r="CA119" t="n">
        <v>0</v>
      </c>
      <c r="CB119" t="n">
        <v/>
      </c>
      <c r="CC119" t="inlineStr">
        <is>
          <t>Genting</t>
        </is>
      </c>
      <c r="CD119" t="n">
        <v>0</v>
      </c>
      <c r="CE119" t="n">
        <v>0</v>
      </c>
      <c r="CF119" t="n">
        <v>0</v>
      </c>
      <c r="CG119" t="n">
        <v>0</v>
      </c>
      <c r="CH119" t="n">
        <v>0</v>
      </c>
      <c r="CI119" t="n">
        <v>1</v>
      </c>
      <c r="CJ119" t="n">
        <v>0</v>
      </c>
      <c r="CK119" t="n">
        <v/>
      </c>
      <c r="CL119" t="inlineStr">
        <is>
          <t>Ya</t>
        </is>
      </c>
      <c r="CM119" t="n">
        <v>2017</v>
      </c>
      <c r="CN119" t="inlineStr">
        <is>
          <t>Fixed-Dome (Kubah Tetap)</t>
        </is>
      </c>
      <c r="CO119" t="inlineStr">
        <is>
          <t>6 m³ (4-5 ekor sapi, ±5 jam memasak/hari, ±50 kg</t>
        </is>
      </c>
      <c r="CP119" t="inlineStr">
        <is>
          <t>Anggota keluarga - laki-laki</t>
        </is>
      </c>
      <c r="CQ119" t="n">
        <v>0</v>
      </c>
      <c r="CR119" t="n">
        <v>0</v>
      </c>
      <c r="CS119" t="n">
        <v>0</v>
      </c>
      <c r="CT119" t="n">
        <v>0</v>
      </c>
      <c r="CU119" t="n">
        <v>1</v>
      </c>
      <c r="CV119" t="n">
        <v>0</v>
      </c>
      <c r="CW119" t="n">
        <v>0</v>
      </c>
      <c r="CX119" t="n">
        <v>0</v>
      </c>
      <c r="CY119" t="inlineStr">
        <is>
          <t>Anggota keluarga - laki-laki Anggota keluarga - perempuan dewasa</t>
        </is>
      </c>
      <c r="CZ119" t="n">
        <v>1</v>
      </c>
      <c r="DA119" t="n">
        <v>1</v>
      </c>
      <c r="DB119" t="n">
        <v>0</v>
      </c>
      <c r="DC119" t="n">
        <v/>
      </c>
      <c r="DD119" t="inlineStr">
        <is>
          <t>Anggota keluarga - laki-laki CPO atau pendamping</t>
        </is>
      </c>
      <c r="DE119" t="n">
        <v>1</v>
      </c>
      <c r="DF119" t="n">
        <v>0</v>
      </c>
      <c r="DG119" t="n">
        <v>1</v>
      </c>
      <c r="DH119" t="n">
        <v>0</v>
      </c>
      <c r="DI119" t="n">
        <v/>
      </c>
      <c r="DJ119" t="inlineStr">
        <is>
          <t>Anggota keluarga - laki-laki CPO atau pendamping</t>
        </is>
      </c>
      <c r="DK119" t="n">
        <v>1</v>
      </c>
      <c r="DL119" t="n">
        <v>0</v>
      </c>
      <c r="DM119" t="n">
        <v>1</v>
      </c>
      <c r="DN119" t="n">
        <v>0</v>
      </c>
      <c r="DO119" t="n">
        <v/>
      </c>
      <c r="DP119" t="inlineStr">
        <is>
          <t>Ya</t>
        </is>
      </c>
      <c r="DQ119" t="n">
        <v/>
      </c>
      <c r="DR119" t="n">
        <v/>
      </c>
      <c r="DS119" t="n">
        <v/>
      </c>
      <c r="DT119" t="n">
        <v/>
      </c>
      <c r="DU119" t="n">
        <v/>
      </c>
      <c r="DV119" t="n">
        <v/>
      </c>
      <c r="DW119" t="n">
        <v/>
      </c>
      <c r="DX119" t="n">
        <v/>
      </c>
      <c r="DY119" t="n">
        <v/>
      </c>
      <c r="DZ119" t="n">
        <v/>
      </c>
      <c r="EA119" t="n">
        <v/>
      </c>
      <c r="EB119" t="n">
        <v/>
      </c>
      <c r="EC119" t="n">
        <v/>
      </c>
      <c r="ED119" t="n">
        <v/>
      </c>
      <c r="EE119" t="n">
        <v/>
      </c>
      <c r="EF119" t="n">
        <v/>
      </c>
      <c r="EG119" t="n">
        <v/>
      </c>
      <c r="EH119" t="n">
        <v/>
      </c>
      <c r="EI119" t="inlineStr">
        <is>
          <t>Tidak ada masalah</t>
        </is>
      </c>
      <c r="EJ119" t="n">
        <v>0</v>
      </c>
      <c r="EK119" t="n">
        <v>0</v>
      </c>
      <c r="EL119" t="n">
        <v>0</v>
      </c>
      <c r="EM119" t="n">
        <v>1</v>
      </c>
      <c r="EN119" t="n">
        <v>0</v>
      </c>
      <c r="EO119" t="n">
        <v/>
      </c>
      <c r="EP119" t="inlineStr">
        <is>
          <t>Ya, cukup jelas dan mudah diikuti</t>
        </is>
      </c>
      <c r="EQ119" t="inlineStr">
        <is>
          <t>Pelatihan</t>
        </is>
      </c>
      <c r="ER119" t="inlineStr">
        <is>
          <t>CPO atau pendamping Staff BIRU Pegawai koperasi</t>
        </is>
      </c>
      <c r="ES119" t="n">
        <v>1</v>
      </c>
      <c r="ET119" t="n">
        <v>1</v>
      </c>
      <c r="EU119" t="n">
        <v>1</v>
      </c>
      <c r="EV119" t="n">
        <v>0</v>
      </c>
      <c r="EW119" t="n">
        <v/>
      </c>
      <c r="EX119" t="inlineStr">
        <is>
          <t>Anggota keluarga - Laki-laki Anggota keluarga - Perempuan dewasa</t>
        </is>
      </c>
      <c r="EY119" t="n">
        <v>1</v>
      </c>
      <c r="EZ119" t="n">
        <v>1</v>
      </c>
      <c r="FA119" t="n">
        <v>0</v>
      </c>
      <c r="FB119" t="n">
        <v/>
      </c>
      <c r="FC119" t="inlineStr">
        <is>
          <t>Setiap hari</t>
        </is>
      </c>
      <c r="FD119" t="n">
        <v/>
      </c>
      <c r="FE119" t="inlineStr">
        <is>
          <t>Mengetahui</t>
        </is>
      </c>
      <c r="FF119" t="inlineStr">
        <is>
          <t>Cukup sering (2 minggu sekali)</t>
        </is>
      </c>
      <c r="FG119" t="inlineStr">
        <is>
          <t>Mengetahui</t>
        </is>
      </c>
      <c r="FH119" t="inlineStr">
        <is>
          <t>Cukup sering (2 minggu sekali)</t>
        </is>
      </c>
      <c r="FI119" t="inlineStr">
        <is>
          <t>Mengetahui</t>
        </is>
      </c>
      <c r="FJ119" t="inlineStr">
        <is>
          <t>Selalu (setiap hari)</t>
        </is>
      </c>
      <c r="FK119" t="inlineStr">
        <is>
          <t>Mengetahui</t>
        </is>
      </c>
      <c r="FL119" t="inlineStr">
        <is>
          <t>Selalu (setiap hari)</t>
        </is>
      </c>
      <c r="FM119" t="inlineStr">
        <is>
          <t>Mengetahui</t>
        </is>
      </c>
      <c r="FN119" t="inlineStr">
        <is>
          <t>Cukup sering (2 minggu sekali)</t>
        </is>
      </c>
      <c r="FO119" t="inlineStr">
        <is>
          <t>Mengetahui</t>
        </is>
      </c>
      <c r="FP119" t="inlineStr">
        <is>
          <t>Jarang (setiap bulan atau lebih)</t>
        </is>
      </c>
      <c r="FQ119" t="inlineStr">
        <is>
          <t>Mengetahui</t>
        </is>
      </c>
      <c r="FR119" t="inlineStr">
        <is>
          <t>Ya</t>
        </is>
      </c>
      <c r="FS119" t="inlineStr">
        <is>
          <t>Mengetahui</t>
        </is>
      </c>
      <c r="FT119" t="inlineStr">
        <is>
          <t>Ya, terkadang</t>
        </is>
      </c>
      <c r="FU119" t="inlineStr">
        <is>
          <t>Laki-laki dewasa Perempuan dewasa</t>
        </is>
      </c>
      <c r="FV119" t="n">
        <v>1</v>
      </c>
      <c r="FW119" t="n">
        <v>1</v>
      </c>
      <c r="FX119" t="n">
        <v>0</v>
      </c>
      <c r="FY119" t="n">
        <v>0</v>
      </c>
      <c r="FZ119" t="inlineStr">
        <is>
          <t>Memahami</t>
        </is>
      </c>
      <c r="GA119" t="inlineStr">
        <is>
          <t>CPO Pelatihan</t>
        </is>
      </c>
      <c r="GB119" t="n">
        <v>1</v>
      </c>
      <c r="GC119" t="n">
        <v>1</v>
      </c>
      <c r="GD119" t="n">
        <v>0</v>
      </c>
      <c r="GE119" t="n">
        <v>0</v>
      </c>
      <c r="GF119" t="n">
        <v/>
      </c>
      <c r="GG119" t="inlineStr">
        <is>
          <t>Selalu</t>
        </is>
      </c>
      <c r="GH119" t="inlineStr">
        <is>
          <t>Tidak</t>
        </is>
      </c>
      <c r="GI119" t="n">
        <v/>
      </c>
      <c r="GJ119" t="n">
        <v/>
      </c>
      <c r="GK119" t="n">
        <v/>
      </c>
      <c r="GL119" t="n">
        <v/>
      </c>
      <c r="GM119" t="n">
        <v/>
      </c>
      <c r="GN119" t="n">
        <v/>
      </c>
      <c r="GO119" t="n">
        <v/>
      </c>
      <c r="GP119" t="inlineStr">
        <is>
          <t>Sebagian</t>
        </is>
      </c>
      <c r="GQ119" t="inlineStr">
        <is>
          <t>Kayu bakar</t>
        </is>
      </c>
      <c r="GR119" t="n">
        <v>0</v>
      </c>
      <c r="GS119" t="n">
        <v>1</v>
      </c>
      <c r="GT119" t="n">
        <v>0</v>
      </c>
      <c r="GU119" t="n">
        <v>0</v>
      </c>
      <c r="GV119" t="n">
        <v>0</v>
      </c>
      <c r="GW119" t="n">
        <v>0</v>
      </c>
      <c r="GX119" t="n">
        <v>0</v>
      </c>
      <c r="GY119" t="n">
        <v/>
      </c>
      <c r="GZ119" t="inlineStr">
        <is>
          <t>Tidak</t>
        </is>
      </c>
      <c r="HA119" t="n">
        <v/>
      </c>
      <c r="HB119" t="n">
        <v/>
      </c>
      <c r="HC119" t="n">
        <v/>
      </c>
      <c r="HD119" t="n">
        <v/>
      </c>
      <c r="HE119" t="n">
        <v/>
      </c>
      <c r="HF119" t="n">
        <v/>
      </c>
      <c r="HG119" t="n">
        <v/>
      </c>
      <c r="HH119" t="n">
        <v/>
      </c>
      <c r="HI119" t="n">
        <v/>
      </c>
      <c r="HJ119" t="n">
        <v/>
      </c>
      <c r="HK119" t="n">
        <v/>
      </c>
      <c r="HL119" t="n">
        <v/>
      </c>
      <c r="HM119" t="n">
        <v/>
      </c>
      <c r="HN119" t="n">
        <v/>
      </c>
      <c r="HO119" t="n">
        <v/>
      </c>
      <c r="HP119" t="n">
        <v/>
      </c>
      <c r="HQ119" t="n">
        <v/>
      </c>
      <c r="HR119" t="n">
        <v/>
      </c>
      <c r="HS119" t="n">
        <v/>
      </c>
      <c r="HT119" t="n">
        <v/>
      </c>
      <c r="HU119" t="n">
        <v/>
      </c>
      <c r="HV119" t="n">
        <v/>
      </c>
      <c r="HW119" t="n">
        <v/>
      </c>
      <c r="HX119" t="n">
        <v/>
      </c>
      <c r="HY119" t="n">
        <v>2</v>
      </c>
      <c r="HZ119" t="n">
        <v>100000</v>
      </c>
      <c r="IA119" t="n">
        <v/>
      </c>
      <c r="IB119" t="n">
        <v/>
      </c>
      <c r="IC119" t="n">
        <v/>
      </c>
      <c r="ID119" t="n">
        <v/>
      </c>
      <c r="IE119" t="n">
        <v/>
      </c>
      <c r="IF119" t="n">
        <v/>
      </c>
      <c r="IG119" t="n">
        <v/>
      </c>
      <c r="IH119" t="n">
        <v/>
      </c>
      <c r="II119" t="n">
        <v/>
      </c>
      <c r="IJ119" t="n">
        <v/>
      </c>
      <c r="IK119" t="inlineStr">
        <is>
          <t>80-100 kg</t>
        </is>
      </c>
      <c r="IL119" t="inlineStr">
        <is>
          <t>3-5 jam</t>
        </is>
      </c>
      <c r="IM119" t="inlineStr">
        <is>
          <t>Ya</t>
        </is>
      </c>
      <c r="IN119" t="inlineStr">
        <is>
          <t>Tidak</t>
        </is>
      </c>
      <c r="IO119" t="inlineStr">
        <is>
          <t>Lebih bersih</t>
        </is>
      </c>
      <c r="IP119" t="inlineStr">
        <is>
          <t>Tidak pernah</t>
        </is>
      </c>
      <c r="IQ119" t="inlineStr">
        <is>
          <t>Tidak pernah</t>
        </is>
      </c>
      <c r="IR119" t="n">
        <v/>
      </c>
      <c r="IS119" t="n">
        <v/>
      </c>
      <c r="IT119" t="n">
        <v/>
      </c>
      <c r="IU119" t="n">
        <v/>
      </c>
      <c r="IV119" t="n">
        <v/>
      </c>
      <c r="IW119" t="n">
        <v/>
      </c>
      <c r="IX119" t="n">
        <v/>
      </c>
      <c r="IY119" t="n">
        <v/>
      </c>
      <c r="IZ119" t="inlineStr">
        <is>
          <t>Tidak pernah</t>
        </is>
      </c>
      <c r="JA119" t="n">
        <v/>
      </c>
      <c r="JB119" t="n">
        <v/>
      </c>
      <c r="JC119" t="n">
        <v/>
      </c>
      <c r="JD119" t="n">
        <v/>
      </c>
      <c r="JE119" t="n">
        <v/>
      </c>
      <c r="JF119" t="n">
        <v/>
      </c>
      <c r="JG119" t="n">
        <v/>
      </c>
      <c r="JH119" t="n">
        <v/>
      </c>
      <c r="JI119" t="inlineStr">
        <is>
          <t>Tidak pernah</t>
        </is>
      </c>
      <c r="JJ119" t="n">
        <v/>
      </c>
      <c r="JK119" t="n">
        <v/>
      </c>
      <c r="JL119" t="n">
        <v/>
      </c>
      <c r="JM119" t="n">
        <v/>
      </c>
      <c r="JN119" t="n">
        <v/>
      </c>
      <c r="JO119" t="n">
        <v/>
      </c>
      <c r="JP119" t="n">
        <v/>
      </c>
      <c r="JQ119" t="n">
        <v/>
      </c>
      <c r="JR119" t="inlineStr">
        <is>
          <t>Tidak pernah</t>
        </is>
      </c>
      <c r="JS119" t="n">
        <v/>
      </c>
      <c r="JT119" t="n">
        <v/>
      </c>
      <c r="JU119" t="n">
        <v/>
      </c>
      <c r="JV119" t="n">
        <v/>
      </c>
      <c r="JW119" t="n">
        <v/>
      </c>
      <c r="JX119" t="n">
        <v/>
      </c>
      <c r="JY119" t="n">
        <v/>
      </c>
      <c r="JZ119" t="n">
        <v/>
      </c>
      <c r="KA119" t="inlineStr">
        <is>
          <t>Tidak pernah</t>
        </is>
      </c>
      <c r="KB119" t="n">
        <v/>
      </c>
      <c r="KC119" t="n">
        <v/>
      </c>
      <c r="KD119" t="n">
        <v/>
      </c>
      <c r="KE119" t="n">
        <v/>
      </c>
      <c r="KF119" t="n">
        <v/>
      </c>
      <c r="KG119" t="n">
        <v/>
      </c>
      <c r="KH119" t="n">
        <v/>
      </c>
      <c r="KI119" t="n">
        <v/>
      </c>
      <c r="KJ119" t="inlineStr">
        <is>
          <t>Tidak pernah</t>
        </is>
      </c>
      <c r="KK119" t="n">
        <v/>
      </c>
      <c r="KL119" t="n">
        <v/>
      </c>
      <c r="KM119" t="n">
        <v/>
      </c>
      <c r="KN119" t="n">
        <v/>
      </c>
      <c r="KO119" t="n">
        <v/>
      </c>
      <c r="KP119" t="n">
        <v/>
      </c>
      <c r="KQ119" t="n">
        <v/>
      </c>
      <c r="KR119" t="n">
        <v/>
      </c>
      <c r="KS119" t="inlineStr">
        <is>
          <t>Cukup membaik</t>
        </is>
      </c>
      <c r="KT119" t="inlineStr">
        <is>
          <t>0-1 kali</t>
        </is>
      </c>
      <c r="KU119" t="inlineStr">
        <is>
          <t>0-1 kali</t>
        </is>
      </c>
      <c r="KV119" t="inlineStr">
        <is>
          <t>Tidak ada</t>
        </is>
      </c>
      <c r="KW119" t="n">
        <v>0</v>
      </c>
      <c r="KX119" t="n">
        <v>0</v>
      </c>
      <c r="KY119" t="n">
        <v>0</v>
      </c>
      <c r="KZ119" t="n">
        <v>1</v>
      </c>
      <c r="LA119" t="inlineStr">
        <is>
          <t>Cukup membaik</t>
        </is>
      </c>
      <c r="LB119" t="inlineStr">
        <is>
          <t>Cukup membaik</t>
        </is>
      </c>
      <c r="LC119" t="n">
        <v>4</v>
      </c>
      <c r="LD119" t="n">
        <v>6</v>
      </c>
      <c r="LE119" t="n">
        <v>0</v>
      </c>
      <c r="LF119" t="n">
        <v>0</v>
      </c>
      <c r="LG119" t="inlineStr">
        <is>
          <t>Ya</t>
        </is>
      </c>
      <c r="LH119" t="n">
        <v>100000</v>
      </c>
      <c r="LI119" t="n">
        <v/>
      </c>
      <c r="LJ119" t="inlineStr">
        <is>
          <t>Kebutuhan rumah tangga</t>
        </is>
      </c>
      <c r="LK119" t="n">
        <v>0</v>
      </c>
      <c r="LL119" t="n">
        <v>0</v>
      </c>
      <c r="LM119" t="n">
        <v>0</v>
      </c>
      <c r="LN119" t="n">
        <v>0</v>
      </c>
      <c r="LO119" t="n">
        <v>1</v>
      </c>
      <c r="LP119" t="n">
        <v>0</v>
      </c>
      <c r="LQ119" t="n">
        <v>0</v>
      </c>
      <c r="LR119" t="n">
        <v/>
      </c>
      <c r="LS119" t="n">
        <v>10</v>
      </c>
      <c r="LT119" t="n">
        <v>0</v>
      </c>
      <c r="LU119" t="n">
        <v>0</v>
      </c>
      <c r="LV119" t="n">
        <v>10</v>
      </c>
      <c r="LW119" t="n">
        <v>0</v>
      </c>
      <c r="LX119" t="n">
        <v>0</v>
      </c>
      <c r="LY119" t="n">
        <v>5</v>
      </c>
      <c r="LZ119" t="n">
        <v>0</v>
      </c>
      <c r="MA119" t="n">
        <v>0</v>
      </c>
      <c r="MB119" t="inlineStr">
        <is>
          <t>Ya</t>
        </is>
      </c>
      <c r="MC119" t="n">
        <v>60</v>
      </c>
      <c r="MD119" t="n">
        <v>25</v>
      </c>
      <c r="ME119" t="n">
        <v>0</v>
      </c>
      <c r="MF119" t="n">
        <v>0</v>
      </c>
      <c r="MG119" t="n">
        <v>0</v>
      </c>
      <c r="MH119" t="n">
        <v>0</v>
      </c>
      <c r="MI119" t="inlineStr">
        <is>
          <t>Istirahat</t>
        </is>
      </c>
      <c r="MJ119" t="n">
        <v>0</v>
      </c>
      <c r="MK119" t="n">
        <v>0</v>
      </c>
      <c r="ML119" t="n">
        <v>1</v>
      </c>
      <c r="MM119" t="n">
        <v>0</v>
      </c>
      <c r="MN119" t="n">
        <v>0</v>
      </c>
      <c r="MO119" t="n">
        <v>0</v>
      </c>
      <c r="MP119" t="n">
        <v/>
      </c>
      <c r="MQ119" t="n">
        <v/>
      </c>
      <c r="MR119" t="inlineStr">
        <is>
          <t>Istirahat</t>
        </is>
      </c>
      <c r="MS119" t="n">
        <v/>
      </c>
      <c r="MT119" t="inlineStr">
        <is>
          <t>Istirahat</t>
        </is>
      </c>
      <c r="MU119" t="inlineStr">
        <is>
          <t>Ya, mempekerjakan orang lain</t>
        </is>
      </c>
      <c r="MV119" t="inlineStr">
        <is>
          <t>Pemasangan sistem biogas</t>
        </is>
      </c>
      <c r="MW119" t="n">
        <v>0</v>
      </c>
      <c r="MX119" t="n">
        <v>1</v>
      </c>
      <c r="MY119" t="n">
        <v>0</v>
      </c>
      <c r="MZ119" t="n">
        <v>0</v>
      </c>
      <c r="NA119" t="n">
        <v/>
      </c>
      <c r="NB119" t="n">
        <v>2</v>
      </c>
      <c r="NC119" t="n">
        <v/>
      </c>
      <c r="ND119" t="n">
        <v/>
      </c>
      <c r="NE119" t="n">
        <v/>
      </c>
      <c r="NF119" t="n">
        <v/>
      </c>
      <c r="NG119" t="n">
        <v/>
      </c>
      <c r="NH119" t="n">
        <v/>
      </c>
      <c r="NI119" t="n">
        <v/>
      </c>
      <c r="NJ119" t="n">
        <v/>
      </c>
      <c r="NK119" t="n">
        <v/>
      </c>
      <c r="NL119" t="inlineStr">
        <is>
          <t>Ya</t>
        </is>
      </c>
      <c r="NM119" t="inlineStr">
        <is>
          <t>Kombinasi dana mandiri dan dana hibah</t>
        </is>
      </c>
      <c r="NN119" t="inlineStr">
        <is>
          <t>7.000.001-9.000.000</t>
        </is>
      </c>
      <c r="NO119" t="inlineStr">
        <is>
          <t>Yayasan Rumah Energi atau BIRU</t>
        </is>
      </c>
      <c r="NP119" t="n">
        <v/>
      </c>
      <c r="NQ119" t="n">
        <v/>
      </c>
      <c r="NR119" t="n">
        <v/>
      </c>
      <c r="NS119" t="n">
        <v/>
      </c>
      <c r="NT119" t="n">
        <v/>
      </c>
      <c r="NU119" t="n">
        <v/>
      </c>
      <c r="NV119" t="inlineStr">
        <is>
          <t>Anggota keluarga - Laki-laki dewasa</t>
        </is>
      </c>
      <c r="NW119" t="n">
        <v/>
      </c>
      <c r="NX119" t="inlineStr">
        <is>
          <t>Sedikit meningkat</t>
        </is>
      </c>
      <c r="NY119" t="n">
        <v>90</v>
      </c>
      <c r="NZ119" t="n">
        <v>0</v>
      </c>
      <c r="OA119" t="n">
        <v>0</v>
      </c>
      <c r="OB119" t="n">
        <v>15</v>
      </c>
      <c r="OC119" t="n">
        <v>25</v>
      </c>
      <c r="OD119" t="n">
        <v>0</v>
      </c>
      <c r="OE119" t="inlineStr">
        <is>
          <t>Lebih baik</t>
        </is>
      </c>
      <c r="OF119" t="inlineStr">
        <is>
          <t>Lebih baik (beda waktu memasak 5-30 menit, ATAU tidak lagi ada rasa/bau makanan yang berubah, ATAU alasan lainnya)</t>
        </is>
      </c>
      <c r="OG119" t="inlineStr">
        <is>
          <t>Ya</t>
        </is>
      </c>
      <c r="OH119" t="n">
        <v>0</v>
      </c>
      <c r="OI119" t="n">
        <v>11</v>
      </c>
      <c r="OJ119" t="n">
        <v>0</v>
      </c>
      <c r="OK119" t="n">
        <v>0</v>
      </c>
      <c r="OL119" t="n">
        <v>0</v>
      </c>
      <c r="OM119" t="n">
        <v>0</v>
      </c>
      <c r="ON119" t="n">
        <v>0</v>
      </c>
      <c r="OO119" t="n">
        <v>0</v>
      </c>
      <c r="OP119" t="inlineStr">
        <is>
          <t>Sapi perah</t>
        </is>
      </c>
      <c r="OQ119" t="n">
        <v>0</v>
      </c>
      <c r="OR119" t="n">
        <v>1</v>
      </c>
      <c r="OS119" t="n">
        <v>0</v>
      </c>
      <c r="OT119" t="n">
        <v>0</v>
      </c>
      <c r="OU119" t="n">
        <v>0</v>
      </c>
      <c r="OV119" t="n">
        <v>0</v>
      </c>
      <c r="OW119" t="n">
        <v>0</v>
      </c>
      <c r="OX119" t="n">
        <v>0</v>
      </c>
      <c r="OY119" t="n">
        <v>0</v>
      </c>
      <c r="OZ119" t="inlineStr">
        <is>
          <t>Sapi perah</t>
        </is>
      </c>
      <c r="PA119" t="n">
        <v>0</v>
      </c>
      <c r="PB119" t="n">
        <v>1</v>
      </c>
      <c r="PC119" t="n">
        <v>0</v>
      </c>
      <c r="PD119" t="n">
        <v>0</v>
      </c>
      <c r="PE119" t="n">
        <v>0</v>
      </c>
      <c r="PF119" t="n">
        <v>0</v>
      </c>
      <c r="PG119" t="n">
        <v>0</v>
      </c>
      <c r="PH119" t="n">
        <v>0</v>
      </c>
      <c r="PI119" t="n">
        <v>0</v>
      </c>
      <c r="PJ119" t="inlineStr">
        <is>
          <t>Sapi perah</t>
        </is>
      </c>
      <c r="PK119" t="n">
        <v>0</v>
      </c>
      <c r="PL119" t="n">
        <v>1</v>
      </c>
      <c r="PM119" t="n">
        <v>0</v>
      </c>
      <c r="PN119" t="n">
        <v>0</v>
      </c>
      <c r="PO119" t="n">
        <v>0</v>
      </c>
      <c r="PP119" t="n">
        <v>0</v>
      </c>
      <c r="PQ119" t="n">
        <v>0</v>
      </c>
      <c r="PR119" t="n">
        <v>0</v>
      </c>
      <c r="PS119" t="n">
        <v>0</v>
      </c>
      <c r="PT119" t="n">
        <v/>
      </c>
      <c r="PU119" t="n">
        <v/>
      </c>
      <c r="PV119" t="n">
        <v/>
      </c>
      <c r="PW119" t="n">
        <v/>
      </c>
      <c r="PX119" t="n">
        <v/>
      </c>
      <c r="PY119" t="n">
        <v/>
      </c>
      <c r="PZ119" t="n">
        <v/>
      </c>
      <c r="QA119" t="n">
        <v/>
      </c>
      <c r="QB119" t="n">
        <v/>
      </c>
      <c r="QC119" t="n">
        <v/>
      </c>
      <c r="QD119" t="n">
        <v/>
      </c>
      <c r="QE119" t="inlineStr">
        <is>
          <t>1-Disebarkan ke lahan terbuka</t>
        </is>
      </c>
      <c r="QF119" t="n">
        <v>0</v>
      </c>
      <c r="QG119" t="n">
        <v>0</v>
      </c>
      <c r="QH119" t="n">
        <v>0</v>
      </c>
      <c r="QI119" t="n">
        <v>0</v>
      </c>
      <c r="QJ119" t="n">
        <v>0</v>
      </c>
      <c r="QK119" t="n">
        <v>1</v>
      </c>
      <c r="QL119" t="n">
        <v>0</v>
      </c>
      <c r="QM119" t="n">
        <v>0</v>
      </c>
      <c r="QN119" t="n">
        <v>0</v>
      </c>
      <c r="QO119" t="n">
        <v/>
      </c>
      <c r="QP119" t="n">
        <v/>
      </c>
      <c r="QQ119" t="n">
        <v/>
      </c>
      <c r="QR119" t="n">
        <v/>
      </c>
      <c r="QS119" t="n">
        <v/>
      </c>
      <c r="QT119" t="n">
        <v/>
      </c>
      <c r="QU119" t="n">
        <v/>
      </c>
      <c r="QV119" t="n">
        <v/>
      </c>
      <c r="QW119" t="n">
        <v/>
      </c>
      <c r="QX119" t="n">
        <v/>
      </c>
      <c r="QY119" t="n">
        <v/>
      </c>
      <c r="QZ119" t="n">
        <v/>
      </c>
      <c r="RA119" t="n">
        <v/>
      </c>
      <c r="RB119" t="n">
        <v/>
      </c>
      <c r="RC119" t="n">
        <v/>
      </c>
      <c r="RD119" t="n">
        <v/>
      </c>
      <c r="RE119" t="n">
        <v/>
      </c>
      <c r="RF119" t="n">
        <v/>
      </c>
      <c r="RG119" t="n">
        <v/>
      </c>
      <c r="RH119" t="n">
        <v/>
      </c>
      <c r="RI119" t="n">
        <v/>
      </c>
      <c r="RJ119" t="n">
        <v/>
      </c>
      <c r="RK119" t="n">
        <v/>
      </c>
      <c r="RL119" t="n">
        <v/>
      </c>
      <c r="RM119" t="n">
        <v/>
      </c>
      <c r="RN119" t="n">
        <v/>
      </c>
      <c r="RO119" t="n">
        <v/>
      </c>
      <c r="RP119" t="n">
        <v/>
      </c>
      <c r="RQ119" t="n">
        <v/>
      </c>
      <c r="RR119" t="n">
        <v/>
      </c>
      <c r="RS119" t="n">
        <v/>
      </c>
      <c r="RT119" t="n">
        <v/>
      </c>
      <c r="RU119" t="n">
        <v/>
      </c>
      <c r="RV119" t="n">
        <v/>
      </c>
      <c r="RW119" t="n">
        <v/>
      </c>
      <c r="RX119" t="n">
        <v/>
      </c>
      <c r="RY119" t="n">
        <v/>
      </c>
      <c r="RZ119" t="n">
        <v/>
      </c>
      <c r="SA119" t="n">
        <v/>
      </c>
      <c r="SB119" t="n">
        <v/>
      </c>
      <c r="SC119" t="n">
        <v/>
      </c>
      <c r="SD119" t="n">
        <v/>
      </c>
      <c r="SE119" t="n">
        <v/>
      </c>
      <c r="SF119" t="n">
        <v/>
      </c>
      <c r="SG119" t="n">
        <v/>
      </c>
      <c r="SH119" t="n">
        <v/>
      </c>
      <c r="SI119" t="n">
        <v/>
      </c>
      <c r="SJ119" t="n">
        <v/>
      </c>
      <c r="SK119" t="n">
        <v/>
      </c>
      <c r="SL119" t="n">
        <v/>
      </c>
      <c r="SM119" t="n">
        <v/>
      </c>
      <c r="SN119" t="n">
        <v/>
      </c>
      <c r="SO119" t="n">
        <v/>
      </c>
      <c r="SP119" t="n">
        <v/>
      </c>
      <c r="SQ119" t="n">
        <v/>
      </c>
      <c r="SR119" t="n">
        <v/>
      </c>
      <c r="SS119" t="n">
        <v/>
      </c>
      <c r="ST119" t="n">
        <v/>
      </c>
      <c r="SU119" t="n">
        <v/>
      </c>
      <c r="SV119" t="n">
        <v/>
      </c>
      <c r="SW119" t="n">
        <v/>
      </c>
      <c r="SX119" t="n">
        <v/>
      </c>
      <c r="SY119" t="n">
        <v/>
      </c>
      <c r="SZ119" t="n">
        <v>5</v>
      </c>
      <c r="TA119" t="n">
        <v/>
      </c>
      <c r="TB119" t="n">
        <v/>
      </c>
      <c r="TC119" t="n">
        <v/>
      </c>
      <c r="TD119" t="n">
        <v/>
      </c>
      <c r="TE119" t="n">
        <v/>
      </c>
      <c r="TF119" t="n">
        <v/>
      </c>
      <c r="TG119" t="n">
        <v/>
      </c>
      <c r="TH119" t="n">
        <v/>
      </c>
      <c r="TI119" t="n">
        <v/>
      </c>
      <c r="TJ119" t="n">
        <v/>
      </c>
      <c r="TK119" t="n">
        <v/>
      </c>
      <c r="TL119" t="n">
        <v/>
      </c>
      <c r="TM119" t="n">
        <v/>
      </c>
      <c r="TN119" t="n">
        <v/>
      </c>
      <c r="TO119" t="n">
        <v/>
      </c>
      <c r="TP119" t="n">
        <v/>
      </c>
      <c r="TQ119" t="n">
        <v/>
      </c>
      <c r="TR119" t="n">
        <v/>
      </c>
      <c r="TS119" t="n">
        <v/>
      </c>
      <c r="TT119" t="n">
        <v/>
      </c>
      <c r="TU119" t="n">
        <v/>
      </c>
      <c r="TV119" t="n">
        <v/>
      </c>
      <c r="TW119" t="n">
        <v/>
      </c>
      <c r="TX119" t="n">
        <v/>
      </c>
      <c r="TY119" t="n">
        <v/>
      </c>
      <c r="TZ119" t="n">
        <v/>
      </c>
      <c r="UA119" t="n">
        <v/>
      </c>
      <c r="UB119" t="n">
        <v/>
      </c>
      <c r="UC119" t="n">
        <v/>
      </c>
      <c r="UD119" t="n">
        <v/>
      </c>
      <c r="UE119" t="n">
        <v/>
      </c>
      <c r="UF119" t="n">
        <v/>
      </c>
      <c r="UG119" t="n">
        <v/>
      </c>
      <c r="UH119" t="n">
        <v/>
      </c>
      <c r="UI119" t="n">
        <v/>
      </c>
      <c r="UJ119" t="n">
        <v/>
      </c>
      <c r="UK119" t="n">
        <v/>
      </c>
      <c r="UL119" t="n">
        <v/>
      </c>
      <c r="UM119" t="n">
        <v/>
      </c>
      <c r="UN119" t="n">
        <v/>
      </c>
      <c r="UO119" t="n">
        <v/>
      </c>
      <c r="UP119" t="n">
        <v/>
      </c>
      <c r="UQ119" t="n">
        <v/>
      </c>
      <c r="UR119" t="n">
        <v/>
      </c>
      <c r="US119" t="n">
        <v/>
      </c>
      <c r="UT119" t="n">
        <v/>
      </c>
      <c r="UU119" t="n">
        <v/>
      </c>
      <c r="UV119" t="inlineStr">
        <is>
          <t>Pemberian pakan di kandang</t>
        </is>
      </c>
      <c r="UW119" t="n">
        <v/>
      </c>
      <c r="UX119" t="n">
        <v/>
      </c>
      <c r="UY119" t="n">
        <v/>
      </c>
      <c r="UZ119" t="n">
        <v/>
      </c>
      <c r="VA119" t="n">
        <v/>
      </c>
      <c r="VB119" t="n">
        <v/>
      </c>
      <c r="VC119" t="n">
        <v/>
      </c>
      <c r="VD119" t="inlineStr">
        <is>
          <t>Sangat jarang (&gt;1 bulan sekali)</t>
        </is>
      </c>
      <c r="VE119" t="n">
        <v/>
      </c>
      <c r="VF119" t="n">
        <v/>
      </c>
      <c r="VG119" t="n">
        <v/>
      </c>
      <c r="VH119" t="n">
        <v/>
      </c>
      <c r="VI119" t="n">
        <v/>
      </c>
      <c r="VJ119" t="n">
        <v/>
      </c>
      <c r="VK119" t="n">
        <v/>
      </c>
      <c r="VL119" t="inlineStr">
        <is>
          <t>Sangat sering (&gt;1 kali sehari)</t>
        </is>
      </c>
      <c r="VM119" t="n">
        <v/>
      </c>
      <c r="VN119" t="n">
        <v/>
      </c>
      <c r="VO119" t="n">
        <v/>
      </c>
      <c r="VP119" t="n">
        <v/>
      </c>
      <c r="VQ119" t="n">
        <v/>
      </c>
      <c r="VR119" t="n">
        <v/>
      </c>
      <c r="VS119" t="n">
        <v/>
      </c>
      <c r="VT119" t="n">
        <v/>
      </c>
      <c r="VU119" t="n">
        <v/>
      </c>
      <c r="VV119" t="n">
        <v/>
      </c>
      <c r="VW119" t="n">
        <v/>
      </c>
      <c r="VX119" t="n">
        <v/>
      </c>
      <c r="VY119" t="n">
        <v/>
      </c>
      <c r="VZ119" t="n">
        <v/>
      </c>
      <c r="WA119" t="n">
        <v/>
      </c>
      <c r="WB119" t="n">
        <v/>
      </c>
      <c r="WC119" t="n">
        <v/>
      </c>
      <c r="WD119" t="n">
        <v/>
      </c>
      <c r="WE119" t="n">
        <v/>
      </c>
      <c r="WF119" t="inlineStr">
        <is>
          <t>3-Disimpan terbuka (dry lot) 6-Digester biogas</t>
        </is>
      </c>
      <c r="WG119" t="n">
        <v>0</v>
      </c>
      <c r="WH119" t="n">
        <v>0</v>
      </c>
      <c r="WI119" t="n">
        <v>0</v>
      </c>
      <c r="WJ119" t="n">
        <v>0</v>
      </c>
      <c r="WK119" t="n">
        <v>0</v>
      </c>
      <c r="WL119" t="n">
        <v>0</v>
      </c>
      <c r="WM119" t="n">
        <v>1</v>
      </c>
      <c r="WN119" t="n">
        <v>0</v>
      </c>
      <c r="WO119" t="n">
        <v>0</v>
      </c>
      <c r="WP119" t="n">
        <v>1</v>
      </c>
      <c r="WQ119" t="n">
        <v>0</v>
      </c>
      <c r="WR119" t="n">
        <v>0</v>
      </c>
      <c r="WS119" t="n">
        <v/>
      </c>
      <c r="WT119" t="n">
        <v/>
      </c>
      <c r="WU119" t="n">
        <v/>
      </c>
      <c r="WV119" t="n">
        <v/>
      </c>
      <c r="WW119" t="n">
        <v/>
      </c>
      <c r="WX119" t="n">
        <v/>
      </c>
      <c r="WY119" t="n">
        <v/>
      </c>
      <c r="WZ119" t="n">
        <v/>
      </c>
      <c r="XA119" t="n">
        <v/>
      </c>
      <c r="XB119" t="n">
        <v/>
      </c>
      <c r="XC119" t="n">
        <v/>
      </c>
      <c r="XD119" t="n">
        <v/>
      </c>
      <c r="XE119" t="n">
        <v/>
      </c>
      <c r="XF119" t="n">
        <v/>
      </c>
      <c r="XG119" t="n">
        <v/>
      </c>
      <c r="XH119" t="n">
        <v/>
      </c>
      <c r="XI119" t="n">
        <v/>
      </c>
      <c r="XJ119" t="n">
        <v/>
      </c>
      <c r="XK119" t="n">
        <v/>
      </c>
      <c r="XL119" t="n">
        <v/>
      </c>
      <c r="XM119" t="n">
        <v/>
      </c>
      <c r="XN119" t="n">
        <v/>
      </c>
      <c r="XO119" t="n">
        <v/>
      </c>
      <c r="XP119" t="n">
        <v/>
      </c>
      <c r="XQ119" t="n">
        <v/>
      </c>
      <c r="XR119" t="n">
        <v/>
      </c>
      <c r="XS119" t="n">
        <v/>
      </c>
      <c r="XT119" t="n">
        <v/>
      </c>
      <c r="XU119" t="n">
        <v/>
      </c>
      <c r="XV119" t="n">
        <v/>
      </c>
      <c r="XW119" t="n">
        <v/>
      </c>
      <c r="XX119" t="n">
        <v/>
      </c>
      <c r="XY119" t="n">
        <v/>
      </c>
      <c r="XZ119" t="n">
        <v/>
      </c>
      <c r="YA119" t="n">
        <v/>
      </c>
      <c r="YB119" t="n">
        <v/>
      </c>
      <c r="YC119" t="n">
        <v/>
      </c>
      <c r="YD119" t="n">
        <v/>
      </c>
      <c r="YE119" t="n">
        <v/>
      </c>
      <c r="YF119" t="n">
        <v/>
      </c>
      <c r="YG119" t="n">
        <v/>
      </c>
      <c r="YH119" t="n">
        <v/>
      </c>
      <c r="YI119" t="n">
        <v/>
      </c>
      <c r="YJ119" t="n">
        <v/>
      </c>
      <c r="YK119" t="n">
        <v/>
      </c>
      <c r="YL119" t="n">
        <v/>
      </c>
      <c r="YM119" t="n">
        <v/>
      </c>
      <c r="YN119" t="n">
        <v/>
      </c>
      <c r="YO119" t="n">
        <v/>
      </c>
      <c r="YP119" t="n">
        <v/>
      </c>
      <c r="YQ119" t="n">
        <v/>
      </c>
      <c r="YR119" t="n">
        <v/>
      </c>
      <c r="YS119" t="n">
        <v/>
      </c>
      <c r="YT119" t="n">
        <v/>
      </c>
      <c r="YU119" t="n">
        <v/>
      </c>
      <c r="YV119" t="n">
        <v/>
      </c>
      <c r="YW119" t="n">
        <v/>
      </c>
      <c r="YX119" t="n">
        <v/>
      </c>
      <c r="YY119" t="n">
        <v/>
      </c>
      <c r="YZ119" t="n">
        <v/>
      </c>
      <c r="ZA119" t="n">
        <v/>
      </c>
      <c r="ZB119" t="n">
        <v/>
      </c>
      <c r="ZC119" t="n">
        <v/>
      </c>
      <c r="ZD119" t="n">
        <v/>
      </c>
      <c r="ZE119" t="n">
        <v/>
      </c>
      <c r="ZF119" t="n">
        <v/>
      </c>
      <c r="ZG119" t="n">
        <v/>
      </c>
      <c r="ZH119" t="n">
        <v/>
      </c>
      <c r="ZI119" t="n">
        <v/>
      </c>
      <c r="ZJ119" t="n">
        <v/>
      </c>
      <c r="ZK119" t="n">
        <v/>
      </c>
      <c r="ZL119" t="n">
        <v/>
      </c>
      <c r="ZM119" t="n">
        <v/>
      </c>
      <c r="ZN119" t="n">
        <v/>
      </c>
      <c r="ZO119" t="n">
        <v>80</v>
      </c>
      <c r="ZP119" t="n">
        <v/>
      </c>
      <c r="ZQ119" t="n">
        <v/>
      </c>
      <c r="ZR119" t="n">
        <v/>
      </c>
      <c r="ZS119" t="n">
        <v/>
      </c>
      <c r="ZT119" t="n">
        <v/>
      </c>
      <c r="ZU119" t="n">
        <v/>
      </c>
      <c r="ZV119" t="n">
        <v/>
      </c>
      <c r="ZW119" t="n">
        <v>3</v>
      </c>
      <c r="ZX119" t="n">
        <v/>
      </c>
      <c r="ZY119" t="n">
        <v/>
      </c>
      <c r="ZZ119" t="n">
        <v/>
      </c>
      <c r="AAA119" t="n">
        <v/>
      </c>
      <c r="AAB119" t="n">
        <v/>
      </c>
      <c r="AAC119" t="n">
        <v/>
      </c>
      <c r="AAD119" t="n">
        <v/>
      </c>
      <c r="AAE119" t="inlineStr">
        <is>
          <t>Pakan kering (misal: konsentrat, silase, pelet)</t>
        </is>
      </c>
      <c r="AAF119" t="n">
        <v/>
      </c>
      <c r="AAG119" t="n">
        <v/>
      </c>
      <c r="AAH119" t="n">
        <v/>
      </c>
      <c r="AAI119" t="n">
        <v/>
      </c>
      <c r="AAJ119" t="n">
        <v/>
      </c>
      <c r="AAK119" t="n">
        <v/>
      </c>
      <c r="AAL119" t="inlineStr">
        <is>
          <t>Tidak</t>
        </is>
      </c>
      <c r="AAM119" t="n">
        <v/>
      </c>
      <c r="AAN119" t="n">
        <v/>
      </c>
      <c r="AAO119" t="n">
        <v/>
      </c>
      <c r="AAP119" t="n">
        <v/>
      </c>
      <c r="AAQ119" t="n">
        <v/>
      </c>
      <c r="AAR119" t="inlineStr">
        <is>
          <t>Ya</t>
        </is>
      </c>
      <c r="AAS119" t="inlineStr">
        <is>
          <t>Tidak pasti/ragu-ragu</t>
        </is>
      </c>
      <c r="AAT119" t="inlineStr">
        <is>
          <t>Dibuang ke selokan</t>
        </is>
      </c>
      <c r="AAU119" t="n">
        <v>0</v>
      </c>
      <c r="AAV119" t="n">
        <v>0</v>
      </c>
      <c r="AAW119" t="n">
        <v>0</v>
      </c>
      <c r="AAX119" t="n">
        <v>0</v>
      </c>
      <c r="AAY119" t="n">
        <v>0</v>
      </c>
      <c r="AAZ119" t="n">
        <v>0</v>
      </c>
      <c r="ABA119" t="n">
        <v>1</v>
      </c>
      <c r="ABB119" t="n">
        <v/>
      </c>
      <c r="ABC119" t="n">
        <v/>
      </c>
      <c r="ABD119" t="n">
        <v/>
      </c>
      <c r="ABE119" t="n">
        <v/>
      </c>
      <c r="ABF119" t="n">
        <v/>
      </c>
      <c r="ABG119" t="n">
        <v/>
      </c>
      <c r="ABH119" t="n">
        <v/>
      </c>
      <c r="ABI119" t="n">
        <v/>
      </c>
      <c r="ABJ119" t="n">
        <v/>
      </c>
      <c r="ABK119" t="n">
        <v/>
      </c>
      <c r="ABL119" t="n">
        <v/>
      </c>
      <c r="ABM119" t="n">
        <v/>
      </c>
      <c r="ABN119" t="n">
        <v/>
      </c>
      <c r="ABO119" t="n">
        <v/>
      </c>
      <c r="ABP119" t="n">
        <v/>
      </c>
      <c r="ABQ119" t="n">
        <v/>
      </c>
      <c r="ABR119" t="n">
        <v/>
      </c>
      <c r="ABS119" t="n">
        <v/>
      </c>
      <c r="ABT119" t="n">
        <v/>
      </c>
      <c r="ABU119" t="n">
        <v/>
      </c>
      <c r="ABV119" t="n">
        <v/>
      </c>
      <c r="ABW119" t="n">
        <v/>
      </c>
      <c r="ABX119" t="n">
        <v/>
      </c>
      <c r="ABY119" t="n">
        <v/>
      </c>
      <c r="ABZ119" t="n">
        <v/>
      </c>
      <c r="ACA119" t="n">
        <v/>
      </c>
      <c r="ACB119" t="n">
        <v/>
      </c>
      <c r="ACC119" t="n">
        <v/>
      </c>
      <c r="ACD119" t="n">
        <v/>
      </c>
      <c r="ACE119" t="n">
        <v/>
      </c>
      <c r="ACF119" t="n">
        <v/>
      </c>
      <c r="ACG119" t="n">
        <v/>
      </c>
      <c r="ACH119" t="n">
        <v/>
      </c>
      <c r="ACI119" t="n">
        <v/>
      </c>
      <c r="ACJ119" t="n">
        <v/>
      </c>
      <c r="ACK119" t="inlineStr">
        <is>
          <t>Tidak punya waktu mengumpulkannya</t>
        </is>
      </c>
      <c r="ACL119" t="n">
        <v>0</v>
      </c>
      <c r="ACM119" t="n">
        <v>0</v>
      </c>
      <c r="ACN119" t="n">
        <v>1</v>
      </c>
      <c r="ACO119" t="n">
        <v>0</v>
      </c>
      <c r="ACP119" t="n">
        <v>0</v>
      </c>
      <c r="ACQ119" t="n">
        <v>0</v>
      </c>
      <c r="ACR119" t="n">
        <v>0</v>
      </c>
      <c r="ACS119" t="n">
        <v/>
      </c>
      <c r="ACT119" t="inlineStr">
        <is>
          <t>Tidak</t>
        </is>
      </c>
      <c r="ACU119" t="inlineStr">
        <is>
          <t>Manfaat cukup signifikan, terasa di kehidupan sehari-hari</t>
        </is>
      </c>
      <c r="ACV119" t="inlineStr">
        <is>
          <t>Bertambah</t>
        </is>
      </c>
      <c r="ACW119" t="inlineStr">
        <is>
          <t>Anggota keluarga - Perempuan dewasa</t>
        </is>
      </c>
      <c r="ACX119" t="inlineStr">
        <is>
          <t>Netral/tidak tahu</t>
        </is>
      </c>
      <c r="ACY119" t="inlineStr">
        <is>
          <t>Anggota keluarga - Laki-laki dewasa Anggota keluarga - Perempuan dewasa</t>
        </is>
      </c>
      <c r="ACZ119" t="n">
        <v>1</v>
      </c>
      <c r="ADA119" t="n">
        <v>1</v>
      </c>
      <c r="ADB119" t="n">
        <v>0</v>
      </c>
      <c r="ADC119" t="n">
        <v>0</v>
      </c>
      <c r="ADD119" t="inlineStr">
        <is>
          <t>Puas</t>
        </is>
      </c>
      <c r="ADE119" t="inlineStr">
        <is>
          <t>Puas</t>
        </is>
      </c>
      <c r="ADF119" t="inlineStr">
        <is>
          <t>Puas</t>
        </is>
      </c>
      <c r="ADG119" t="inlineStr">
        <is>
          <t>Puas</t>
        </is>
      </c>
      <c r="ADH119" t="inlineStr">
        <is>
          <t>Tidak</t>
        </is>
      </c>
      <c r="ADI119" t="n">
        <v/>
      </c>
      <c r="ADJ119" t="inlineStr">
        <is>
          <t>Sangat puas</t>
        </is>
      </c>
      <c r="ADK119" t="n">
        <v/>
      </c>
      <c r="ADL119" t="n">
        <v/>
      </c>
      <c r="ADM119" t="n">
        <v/>
      </c>
      <c r="ADN119" t="n">
        <v/>
      </c>
      <c r="ADO119" t="n">
        <v/>
      </c>
      <c r="ADP119" t="n">
        <v/>
      </c>
      <c r="ADQ119" t="n">
        <v/>
      </c>
      <c r="ADR119" t="n">
        <v/>
      </c>
      <c r="ADS119" t="n">
        <v/>
      </c>
      <c r="ADT119" t="n">
        <v/>
      </c>
      <c r="ADU119" t="inlineStr">
        <is>
          <t>Menghubungi CPO atau pendamping</t>
        </is>
      </c>
      <c r="ADV119" t="n">
        <v>0</v>
      </c>
      <c r="ADW119" t="n">
        <v>0</v>
      </c>
      <c r="ADX119" t="n">
        <v>0</v>
      </c>
      <c r="ADY119" t="n">
        <v>0</v>
      </c>
      <c r="ADZ119" t="n">
        <v>1</v>
      </c>
      <c r="AEA119" t="n">
        <v>0</v>
      </c>
      <c r="AEB119" t="n">
        <v>0</v>
      </c>
      <c r="AEC119" t="n">
        <v>0</v>
      </c>
      <c r="AED119" t="inlineStr">
        <is>
          <t>Tidak</t>
        </is>
      </c>
      <c r="AEE119" t="inlineStr">
        <is>
          <t>Laki-laki dewasa</t>
        </is>
      </c>
      <c r="AEF119" t="n">
        <v/>
      </c>
      <c r="AEG119" t="inlineStr">
        <is>
          <t>Menghubungi melalui rekan</t>
        </is>
      </c>
      <c r="AEH119" t="n">
        <v/>
      </c>
      <c r="AEI119" t="inlineStr">
        <is>
          <t>Tidak</t>
        </is>
      </c>
      <c r="AEJ119" t="inlineStr">
        <is>
          <t>Ya, selalu</t>
        </is>
      </c>
      <c r="AEK119" t="inlineStr">
        <is>
          <t>Pengurangan pengeluaran rumah tangga (bahan bakar minyak, pupuk, dll.) Pengurangan waktu dan tenaga Dapat dibayar melalui skema kredit Mendapatkan subsidi</t>
        </is>
      </c>
      <c r="AEL119" t="n">
        <v>1</v>
      </c>
      <c r="AEM119" t="n">
        <v>0</v>
      </c>
      <c r="AEN119" t="n">
        <v>0</v>
      </c>
      <c r="AEO119" t="n">
        <v>0</v>
      </c>
      <c r="AEP119" t="n">
        <v>0</v>
      </c>
      <c r="AEQ119" t="n">
        <v>1</v>
      </c>
      <c r="AER119" t="n">
        <v>0</v>
      </c>
      <c r="AES119" t="n">
        <v>0</v>
      </c>
      <c r="AET119" t="n">
        <v>0</v>
      </c>
      <c r="AEU119" t="n">
        <v>1</v>
      </c>
      <c r="AEV119" t="n">
        <v>1</v>
      </c>
      <c r="AEW119" t="n">
        <v>0</v>
      </c>
      <c r="AEX119" t="n">
        <v/>
      </c>
      <c r="AEY119" t="inlineStr">
        <is>
          <t>Didukung oleh pihak lain atau ada subsidi</t>
        </is>
      </c>
      <c r="AEZ119" t="n">
        <v/>
      </c>
      <c r="AFA119" t="inlineStr">
        <is>
          <t>Koperasi</t>
        </is>
      </c>
      <c r="AFB119" t="n">
        <v/>
      </c>
      <c r="AFC119" t="inlineStr">
        <is>
          <t>1000536136-5_10_47.jpg</t>
        </is>
      </c>
      <c r="AFD119" t="inlineStr">
        <is>
          <t>https://kf.kobotoolbox.org/api/v2/assets/avstPQqLr3Ab3ZdcVTXZ6f/data/668741948/attachments/attDvtFEAQwcxSUtFmVmXzKe/</t>
        </is>
      </c>
      <c r="AFE119" t="inlineStr">
        <is>
          <t>1000535943-5_10_54.jpg</t>
        </is>
      </c>
      <c r="AFF119" t="inlineStr">
        <is>
          <t>https://kf.kobotoolbox.org/api/v2/assets/avstPQqLr3Ab3ZdcVTXZ6f/data/668741948/attachments/att5WiBbQzE4nk4ReEGEKJ3Y/</t>
        </is>
      </c>
      <c r="AFG119" t="inlineStr">
        <is>
          <t>Dadiri</t>
        </is>
      </c>
      <c r="AFH119" t="n">
        <v/>
      </c>
      <c r="AFI119" t="inlineStr">
        <is>
          <t>Kayu satuan kubik</t>
        </is>
      </c>
    </row>
    <row r="120">
      <c r="A120" t="n">
        <v/>
      </c>
      <c r="B120" t="n">
        <v/>
      </c>
      <c r="C120" t="n">
        <v/>
      </c>
      <c r="D120" t="inlineStr">
        <is>
          <t>mudaifah</t>
        </is>
      </c>
      <c r="E120" t="n">
        <v>81455041648</v>
      </c>
      <c r="F120" t="inlineStr">
        <is>
          <t>-7.719607 112.731039 596.5 32</t>
        </is>
      </c>
      <c r="G120" t="n">
        <v>-7.719607</v>
      </c>
      <c r="H120" t="n">
        <v>112.731039</v>
      </c>
      <c r="I120" t="n">
        <v>596.5</v>
      </c>
      <c r="J120" t="n">
        <v>32</v>
      </c>
      <c r="K120" t="n">
        <v>0</v>
      </c>
      <c r="L120" t="inlineStr">
        <is>
          <t>-7.911171 112.731178 596.5 11</t>
        </is>
      </c>
      <c r="M120" t="n">
        <v>-7.911171</v>
      </c>
      <c r="N120" t="n">
        <v>112.731178</v>
      </c>
      <c r="O120" t="n">
        <v>596.5</v>
      </c>
      <c r="P120" t="n">
        <v>11</v>
      </c>
      <c r="Q120" t="n">
        <v>0</v>
      </c>
      <c r="R120" t="inlineStr">
        <is>
          <t>Jawa Timur</t>
        </is>
      </c>
      <c r="S120" t="n">
        <v>0</v>
      </c>
      <c r="T120" t="n">
        <v>0</v>
      </c>
      <c r="U120" t="n">
        <v>0</v>
      </c>
      <c r="V120" t="n">
        <v>0</v>
      </c>
      <c r="W120" t="n">
        <v>0</v>
      </c>
      <c r="X120" t="n">
        <v>1</v>
      </c>
      <c r="Y120" t="n">
        <v>0</v>
      </c>
      <c r="Z120" t="n">
        <v>0</v>
      </c>
      <c r="AA120" t="n">
        <v>0</v>
      </c>
      <c r="AB120" t="n">
        <v>0</v>
      </c>
      <c r="AC120" t="inlineStr">
        <is>
          <t>MALANG</t>
        </is>
      </c>
      <c r="AD120" t="inlineStr">
        <is>
          <t>JABUNG</t>
        </is>
      </c>
      <c r="AE120" t="inlineStr">
        <is>
          <t>GUNUNG JATI</t>
        </is>
      </c>
      <c r="AF120" t="inlineStr">
        <is>
          <t>KAN JABUNG</t>
        </is>
      </c>
      <c r="AG120" t="inlineStr">
        <is>
          <t>KJP0064</t>
        </is>
      </c>
      <c r="AH120" t="n">
        <v>16</v>
      </c>
      <c r="AI120" t="inlineStr">
        <is>
          <t>VPA1</t>
        </is>
      </c>
      <c r="AJ120" t="inlineStr">
        <is>
          <t>Aktif</t>
        </is>
      </c>
      <c r="AK120" t="n">
        <v>45</v>
      </c>
      <c r="AL120" t="inlineStr">
        <is>
          <t>Laki-laki</t>
        </is>
      </c>
      <c r="AM120" t="inlineStr">
        <is>
          <t>Sudah menikah</t>
        </is>
      </c>
      <c r="AN120" t="inlineStr">
        <is>
          <t>SMP/Sederajat</t>
        </is>
      </c>
      <c r="AO120" t="inlineStr">
        <is>
          <t>Pekerja lepas</t>
        </is>
      </c>
      <c r="AP120" t="n">
        <v>0</v>
      </c>
      <c r="AQ120" t="n">
        <v>0</v>
      </c>
      <c r="AR120" t="n">
        <v>1</v>
      </c>
      <c r="AS120" t="n">
        <v>0</v>
      </c>
      <c r="AT120" t="n">
        <v>0</v>
      </c>
      <c r="AU120" t="n">
        <v>0</v>
      </c>
      <c r="AV120" t="n">
        <v>0</v>
      </c>
      <c r="AW120" t="n">
        <v>0</v>
      </c>
      <c r="AX120" t="n">
        <v/>
      </c>
      <c r="AY120" t="inlineStr">
        <is>
          <t>Peternak</t>
        </is>
      </c>
      <c r="AZ120" t="n">
        <v>0</v>
      </c>
      <c r="BA120" t="n">
        <v>1</v>
      </c>
      <c r="BB120" t="n">
        <v>0</v>
      </c>
      <c r="BC120" t="n">
        <v>0</v>
      </c>
      <c r="BD120" t="n">
        <v>0</v>
      </c>
      <c r="BE120" t="n">
        <v>0</v>
      </c>
      <c r="BF120" t="n">
        <v>0</v>
      </c>
      <c r="BG120" t="n">
        <v>0</v>
      </c>
      <c r="BH120" t="n">
        <v/>
      </c>
      <c r="BI120" t="inlineStr">
        <is>
          <t>&gt;Rp3.500.000</t>
        </is>
      </c>
      <c r="BJ120" t="n">
        <v>3</v>
      </c>
      <c r="BK120" t="n">
        <v>1</v>
      </c>
      <c r="BL120" t="n">
        <v>1</v>
      </c>
      <c r="BM120" t="n">
        <v>0</v>
      </c>
      <c r="BN120" t="inlineStr">
        <is>
          <t>Milik sendiri</t>
        </is>
      </c>
      <c r="BO120" t="inlineStr">
        <is>
          <t>Permanen (dinding bata dan semen)</t>
        </is>
      </c>
      <c r="BP120" t="n">
        <v>1</v>
      </c>
      <c r="BQ120" t="n">
        <v>0</v>
      </c>
      <c r="BR120" t="n">
        <v>0</v>
      </c>
      <c r="BS120" t="n">
        <v>0</v>
      </c>
      <c r="BT120" t="n">
        <v>0</v>
      </c>
      <c r="BU120" t="n">
        <v/>
      </c>
      <c r="BV120" t="inlineStr">
        <is>
          <t>Keramik/ubin</t>
        </is>
      </c>
      <c r="BW120" t="n">
        <v>0</v>
      </c>
      <c r="BX120" t="n">
        <v>0</v>
      </c>
      <c r="BY120" t="n">
        <v>1</v>
      </c>
      <c r="BZ120" t="n">
        <v>0</v>
      </c>
      <c r="CA120" t="n">
        <v>0</v>
      </c>
      <c r="CB120" t="n">
        <v/>
      </c>
      <c r="CC120" t="inlineStr">
        <is>
          <t>Genting</t>
        </is>
      </c>
      <c r="CD120" t="n">
        <v>0</v>
      </c>
      <c r="CE120" t="n">
        <v>0</v>
      </c>
      <c r="CF120" t="n">
        <v>0</v>
      </c>
      <c r="CG120" t="n">
        <v>0</v>
      </c>
      <c r="CH120" t="n">
        <v>0</v>
      </c>
      <c r="CI120" t="n">
        <v>1</v>
      </c>
      <c r="CJ120" t="n">
        <v>0</v>
      </c>
      <c r="CK120" t="n">
        <v/>
      </c>
      <c r="CL120" t="inlineStr">
        <is>
          <t>Ya</t>
        </is>
      </c>
      <c r="CM120" t="n">
        <v>2010</v>
      </c>
      <c r="CN120" t="inlineStr">
        <is>
          <t>Fixed-Dome (Kubah Tetap)</t>
        </is>
      </c>
      <c r="CO120" t="inlineStr">
        <is>
          <t>4 m³ (2-3 ekor sapi, ±3 jam memasak/hari, ±30 kg slurry/hari)</t>
        </is>
      </c>
      <c r="CP120" t="inlineStr">
        <is>
          <t>Anggota keluarga - laki-laki</t>
        </is>
      </c>
      <c r="CQ120" t="n">
        <v>0</v>
      </c>
      <c r="CR120" t="n">
        <v>0</v>
      </c>
      <c r="CS120" t="n">
        <v>0</v>
      </c>
      <c r="CT120" t="n">
        <v>0</v>
      </c>
      <c r="CU120" t="n">
        <v>1</v>
      </c>
      <c r="CV120" t="n">
        <v>0</v>
      </c>
      <c r="CW120" t="n">
        <v>0</v>
      </c>
      <c r="CX120" t="n">
        <v>0</v>
      </c>
      <c r="CY120" t="inlineStr">
        <is>
          <t>Anggota keluarga - laki-laki Anggota keluarga - perempuan dewasa</t>
        </is>
      </c>
      <c r="CZ120" t="n">
        <v>1</v>
      </c>
      <c r="DA120" t="n">
        <v>1</v>
      </c>
      <c r="DB120" t="n">
        <v>0</v>
      </c>
      <c r="DC120" t="n">
        <v/>
      </c>
      <c r="DD120" t="inlineStr">
        <is>
          <t>Anggota keluarga - laki-laki CPO atau pendamping</t>
        </is>
      </c>
      <c r="DE120" t="n">
        <v>1</v>
      </c>
      <c r="DF120" t="n">
        <v>0</v>
      </c>
      <c r="DG120" t="n">
        <v>1</v>
      </c>
      <c r="DH120" t="n">
        <v>0</v>
      </c>
      <c r="DI120" t="n">
        <v/>
      </c>
      <c r="DJ120" t="inlineStr">
        <is>
          <t>Anggota keluarga - laki-laki CPO atau pendamping</t>
        </is>
      </c>
      <c r="DK120" t="n">
        <v>1</v>
      </c>
      <c r="DL120" t="n">
        <v>0</v>
      </c>
      <c r="DM120" t="n">
        <v>1</v>
      </c>
      <c r="DN120" t="n">
        <v>0</v>
      </c>
      <c r="DO120" t="n">
        <v/>
      </c>
      <c r="DP120" t="inlineStr">
        <is>
          <t>Ya</t>
        </is>
      </c>
      <c r="DQ120" t="n">
        <v/>
      </c>
      <c r="DR120" t="n">
        <v/>
      </c>
      <c r="DS120" t="n">
        <v/>
      </c>
      <c r="DT120" t="n">
        <v/>
      </c>
      <c r="DU120" t="n">
        <v/>
      </c>
      <c r="DV120" t="n">
        <v/>
      </c>
      <c r="DW120" t="n">
        <v/>
      </c>
      <c r="DX120" t="n">
        <v/>
      </c>
      <c r="DY120" t="n">
        <v/>
      </c>
      <c r="DZ120" t="n">
        <v/>
      </c>
      <c r="EA120" t="n">
        <v/>
      </c>
      <c r="EB120" t="n">
        <v/>
      </c>
      <c r="EC120" t="n">
        <v/>
      </c>
      <c r="ED120" t="n">
        <v/>
      </c>
      <c r="EE120" t="n">
        <v/>
      </c>
      <c r="EF120" t="n">
        <v/>
      </c>
      <c r="EG120" t="n">
        <v/>
      </c>
      <c r="EH120" t="n">
        <v/>
      </c>
      <c r="EI120" t="inlineStr">
        <is>
          <t>Tidak ada masalah</t>
        </is>
      </c>
      <c r="EJ120" t="n">
        <v>0</v>
      </c>
      <c r="EK120" t="n">
        <v>0</v>
      </c>
      <c r="EL120" t="n">
        <v>0</v>
      </c>
      <c r="EM120" t="n">
        <v>1</v>
      </c>
      <c r="EN120" t="n">
        <v>0</v>
      </c>
      <c r="EO120" t="n">
        <v/>
      </c>
      <c r="EP120" t="inlineStr">
        <is>
          <t>Ya, cukup jelas dan mudah diikuti</t>
        </is>
      </c>
      <c r="EQ120" t="inlineStr">
        <is>
          <t>Pelatihan</t>
        </is>
      </c>
      <c r="ER120" t="inlineStr">
        <is>
          <t>CPO atau pendamping Staff BIRU</t>
        </is>
      </c>
      <c r="ES120" t="n">
        <v>1</v>
      </c>
      <c r="ET120" t="n">
        <v>1</v>
      </c>
      <c r="EU120" t="n">
        <v>0</v>
      </c>
      <c r="EV120" t="n">
        <v>0</v>
      </c>
      <c r="EW120" t="n">
        <v/>
      </c>
      <c r="EX120" t="inlineStr">
        <is>
          <t>Anggota keluarga - Laki-laki</t>
        </is>
      </c>
      <c r="EY120" t="n">
        <v>1</v>
      </c>
      <c r="EZ120" t="n">
        <v>0</v>
      </c>
      <c r="FA120" t="n">
        <v>0</v>
      </c>
      <c r="FB120" t="n">
        <v/>
      </c>
      <c r="FC120" t="inlineStr">
        <is>
          <t>Setiap minggu</t>
        </is>
      </c>
      <c r="FD120" t="n">
        <v/>
      </c>
      <c r="FE120" t="inlineStr">
        <is>
          <t>Mengetahui</t>
        </is>
      </c>
      <c r="FF120" t="inlineStr">
        <is>
          <t>Sering (setiap minggu)</t>
        </is>
      </c>
      <c r="FG120" t="inlineStr">
        <is>
          <t>Mengetahui</t>
        </is>
      </c>
      <c r="FH120" t="inlineStr">
        <is>
          <t>Sering (setiap minggu)</t>
        </is>
      </c>
      <c r="FI120" t="inlineStr">
        <is>
          <t>Mengetahui</t>
        </is>
      </c>
      <c r="FJ120" t="inlineStr">
        <is>
          <t>Sering (setiap minggu)</t>
        </is>
      </c>
      <c r="FK120" t="inlineStr">
        <is>
          <t>Mengetahui</t>
        </is>
      </c>
      <c r="FL120" t="inlineStr">
        <is>
          <t>Sering (setiap minggu)</t>
        </is>
      </c>
      <c r="FM120" t="inlineStr">
        <is>
          <t>Mengetahui</t>
        </is>
      </c>
      <c r="FN120" t="inlineStr">
        <is>
          <t>Sering (setiap minggu)</t>
        </is>
      </c>
      <c r="FO120" t="inlineStr">
        <is>
          <t>Mengetahui</t>
        </is>
      </c>
      <c r="FP120" t="inlineStr">
        <is>
          <t>Sering (setiap minggu)</t>
        </is>
      </c>
      <c r="FQ120" t="inlineStr">
        <is>
          <t>Mengetahui</t>
        </is>
      </c>
      <c r="FR120" t="inlineStr">
        <is>
          <t>Ya</t>
        </is>
      </c>
      <c r="FS120" t="inlineStr">
        <is>
          <t>Mengetahui</t>
        </is>
      </c>
      <c r="FT120" t="inlineStr">
        <is>
          <t>Ya, terkadang</t>
        </is>
      </c>
      <c r="FU120" t="inlineStr">
        <is>
          <t>Laki-laki dewasa</t>
        </is>
      </c>
      <c r="FV120" t="n">
        <v>1</v>
      </c>
      <c r="FW120" t="n">
        <v>0</v>
      </c>
      <c r="FX120" t="n">
        <v>0</v>
      </c>
      <c r="FY120" t="n">
        <v>0</v>
      </c>
      <c r="FZ120" t="inlineStr">
        <is>
          <t>Memahami</t>
        </is>
      </c>
      <c r="GA120" t="inlineStr">
        <is>
          <t>CPO</t>
        </is>
      </c>
      <c r="GB120" t="n">
        <v>1</v>
      </c>
      <c r="GC120" t="n">
        <v>0</v>
      </c>
      <c r="GD120" t="n">
        <v>0</v>
      </c>
      <c r="GE120" t="n">
        <v>0</v>
      </c>
      <c r="GF120" t="n">
        <v/>
      </c>
      <c r="GG120" t="inlineStr">
        <is>
          <t>Sering</t>
        </is>
      </c>
      <c r="GH120" t="inlineStr">
        <is>
          <t>Tidak</t>
        </is>
      </c>
      <c r="GI120" t="n">
        <v/>
      </c>
      <c r="GJ120" t="n">
        <v/>
      </c>
      <c r="GK120" t="n">
        <v/>
      </c>
      <c r="GL120" t="n">
        <v/>
      </c>
      <c r="GM120" t="n">
        <v/>
      </c>
      <c r="GN120" t="n">
        <v/>
      </c>
      <c r="GO120" t="n">
        <v/>
      </c>
      <c r="GP120" t="inlineStr">
        <is>
          <t>Sebagian</t>
        </is>
      </c>
      <c r="GQ120" t="inlineStr">
        <is>
          <t>Kayu bakar</t>
        </is>
      </c>
      <c r="GR120" t="n">
        <v>0</v>
      </c>
      <c r="GS120" t="n">
        <v>1</v>
      </c>
      <c r="GT120" t="n">
        <v>0</v>
      </c>
      <c r="GU120" t="n">
        <v>0</v>
      </c>
      <c r="GV120" t="n">
        <v>0</v>
      </c>
      <c r="GW120" t="n">
        <v>0</v>
      </c>
      <c r="GX120" t="n">
        <v>0</v>
      </c>
      <c r="GY120" t="n">
        <v/>
      </c>
      <c r="GZ120" t="inlineStr">
        <is>
          <t>Tidak</t>
        </is>
      </c>
      <c r="HA120" t="n">
        <v/>
      </c>
      <c r="HB120" t="n">
        <v/>
      </c>
      <c r="HC120" t="n">
        <v/>
      </c>
      <c r="HD120" t="n">
        <v/>
      </c>
      <c r="HE120" t="n">
        <v/>
      </c>
      <c r="HF120" t="n">
        <v/>
      </c>
      <c r="HG120" t="n">
        <v/>
      </c>
      <c r="HH120" t="n">
        <v/>
      </c>
      <c r="HI120" t="n">
        <v/>
      </c>
      <c r="HJ120" t="n">
        <v/>
      </c>
      <c r="HK120" t="n">
        <v/>
      </c>
      <c r="HL120" t="n">
        <v/>
      </c>
      <c r="HM120" t="n">
        <v/>
      </c>
      <c r="HN120" t="n">
        <v/>
      </c>
      <c r="HO120" t="n">
        <v/>
      </c>
      <c r="HP120" t="n">
        <v/>
      </c>
      <c r="HQ120" t="n">
        <v/>
      </c>
      <c r="HR120" t="n">
        <v/>
      </c>
      <c r="HS120" t="n">
        <v/>
      </c>
      <c r="HT120" t="n">
        <v/>
      </c>
      <c r="HU120" t="n">
        <v/>
      </c>
      <c r="HV120" t="n">
        <v/>
      </c>
      <c r="HW120" t="n">
        <v/>
      </c>
      <c r="HX120" t="n">
        <v/>
      </c>
      <c r="HY120" t="n">
        <v>1</v>
      </c>
      <c r="HZ120" t="n">
        <v>65000</v>
      </c>
      <c r="IA120" t="n">
        <v/>
      </c>
      <c r="IB120" t="n">
        <v/>
      </c>
      <c r="IC120" t="n">
        <v/>
      </c>
      <c r="ID120" t="n">
        <v/>
      </c>
      <c r="IE120" t="n">
        <v/>
      </c>
      <c r="IF120" t="n">
        <v/>
      </c>
      <c r="IG120" t="n">
        <v/>
      </c>
      <c r="IH120" t="n">
        <v/>
      </c>
      <c r="II120" t="n">
        <v/>
      </c>
      <c r="IJ120" t="n">
        <v/>
      </c>
      <c r="IK120" t="inlineStr">
        <is>
          <t>50-65 kg</t>
        </is>
      </c>
      <c r="IL120" t="inlineStr">
        <is>
          <t>1-3 jam</t>
        </is>
      </c>
      <c r="IM120" t="inlineStr">
        <is>
          <t>Ya</t>
        </is>
      </c>
      <c r="IN120" t="inlineStr">
        <is>
          <t>Ya</t>
        </is>
      </c>
      <c r="IO120" t="inlineStr">
        <is>
          <t>Lebih bersih</t>
        </is>
      </c>
      <c r="IP120" t="inlineStr">
        <is>
          <t>Lebih jarang (lebih sering tidak terpapar asap)</t>
        </is>
      </c>
      <c r="IQ120" t="inlineStr">
        <is>
          <t>Tidak pernah</t>
        </is>
      </c>
      <c r="IR120" t="n">
        <v/>
      </c>
      <c r="IS120" t="n">
        <v/>
      </c>
      <c r="IT120" t="n">
        <v/>
      </c>
      <c r="IU120" t="n">
        <v/>
      </c>
      <c r="IV120" t="n">
        <v/>
      </c>
      <c r="IW120" t="n">
        <v/>
      </c>
      <c r="IX120" t="n">
        <v/>
      </c>
      <c r="IY120" t="n">
        <v/>
      </c>
      <c r="IZ120" t="inlineStr">
        <is>
          <t>Tidak pernah</t>
        </is>
      </c>
      <c r="JA120" t="n">
        <v/>
      </c>
      <c r="JB120" t="n">
        <v/>
      </c>
      <c r="JC120" t="n">
        <v/>
      </c>
      <c r="JD120" t="n">
        <v/>
      </c>
      <c r="JE120" t="n">
        <v/>
      </c>
      <c r="JF120" t="n">
        <v/>
      </c>
      <c r="JG120" t="n">
        <v/>
      </c>
      <c r="JH120" t="n">
        <v/>
      </c>
      <c r="JI120" t="inlineStr">
        <is>
          <t>Tidak pernah</t>
        </is>
      </c>
      <c r="JJ120" t="n">
        <v/>
      </c>
      <c r="JK120" t="n">
        <v/>
      </c>
      <c r="JL120" t="n">
        <v/>
      </c>
      <c r="JM120" t="n">
        <v/>
      </c>
      <c r="JN120" t="n">
        <v/>
      </c>
      <c r="JO120" t="n">
        <v/>
      </c>
      <c r="JP120" t="n">
        <v/>
      </c>
      <c r="JQ120" t="n">
        <v/>
      </c>
      <c r="JR120" t="inlineStr">
        <is>
          <t>Tidak pernah</t>
        </is>
      </c>
      <c r="JS120" t="n">
        <v/>
      </c>
      <c r="JT120" t="n">
        <v/>
      </c>
      <c r="JU120" t="n">
        <v/>
      </c>
      <c r="JV120" t="n">
        <v/>
      </c>
      <c r="JW120" t="n">
        <v/>
      </c>
      <c r="JX120" t="n">
        <v/>
      </c>
      <c r="JY120" t="n">
        <v/>
      </c>
      <c r="JZ120" t="n">
        <v/>
      </c>
      <c r="KA120" t="inlineStr">
        <is>
          <t>Tidak pernah</t>
        </is>
      </c>
      <c r="KB120" t="n">
        <v/>
      </c>
      <c r="KC120" t="n">
        <v/>
      </c>
      <c r="KD120" t="n">
        <v/>
      </c>
      <c r="KE120" t="n">
        <v/>
      </c>
      <c r="KF120" t="n">
        <v/>
      </c>
      <c r="KG120" t="n">
        <v/>
      </c>
      <c r="KH120" t="n">
        <v/>
      </c>
      <c r="KI120" t="n">
        <v/>
      </c>
      <c r="KJ120" t="inlineStr">
        <is>
          <t>Tidak pernah</t>
        </is>
      </c>
      <c r="KK120" t="n">
        <v/>
      </c>
      <c r="KL120" t="n">
        <v/>
      </c>
      <c r="KM120" t="n">
        <v/>
      </c>
      <c r="KN120" t="n">
        <v/>
      </c>
      <c r="KO120" t="n">
        <v/>
      </c>
      <c r="KP120" t="n">
        <v/>
      </c>
      <c r="KQ120" t="n">
        <v/>
      </c>
      <c r="KR120" t="n">
        <v/>
      </c>
      <c r="KS120" t="inlineStr">
        <is>
          <t>Jauh lebih baik</t>
        </is>
      </c>
      <c r="KT120" t="inlineStr">
        <is>
          <t>0-1 kali</t>
        </is>
      </c>
      <c r="KU120" t="inlineStr">
        <is>
          <t>0-1 kali</t>
        </is>
      </c>
      <c r="KV120" t="inlineStr">
        <is>
          <t>Tidak ada</t>
        </is>
      </c>
      <c r="KW120" t="n">
        <v>0</v>
      </c>
      <c r="KX120" t="n">
        <v>0</v>
      </c>
      <c r="KY120" t="n">
        <v>0</v>
      </c>
      <c r="KZ120" t="n">
        <v>1</v>
      </c>
      <c r="LA120" t="inlineStr">
        <is>
          <t>Cukup membaik</t>
        </is>
      </c>
      <c r="LB120" t="inlineStr">
        <is>
          <t>Cukup membaik</t>
        </is>
      </c>
      <c r="LC120" t="n">
        <v>0</v>
      </c>
      <c r="LD120" t="n">
        <v>6</v>
      </c>
      <c r="LE120" t="n">
        <v>0</v>
      </c>
      <c r="LF120" t="n">
        <v>0</v>
      </c>
      <c r="LG120" t="inlineStr">
        <is>
          <t>Ya</t>
        </is>
      </c>
      <c r="LH120" t="n">
        <v>65000</v>
      </c>
      <c r="LI120" t="n">
        <v/>
      </c>
      <c r="LJ120" t="inlineStr">
        <is>
          <t>Kebutuhan rumah tangga</t>
        </is>
      </c>
      <c r="LK120" t="n">
        <v>0</v>
      </c>
      <c r="LL120" t="n">
        <v>0</v>
      </c>
      <c r="LM120" t="n">
        <v>0</v>
      </c>
      <c r="LN120" t="n">
        <v>0</v>
      </c>
      <c r="LO120" t="n">
        <v>1</v>
      </c>
      <c r="LP120" t="n">
        <v>0</v>
      </c>
      <c r="LQ120" t="n">
        <v>0</v>
      </c>
      <c r="LR120" t="n">
        <v/>
      </c>
      <c r="LS120" t="n">
        <v>10</v>
      </c>
      <c r="LT120" t="n">
        <v>10</v>
      </c>
      <c r="LU120" t="n">
        <v>0</v>
      </c>
      <c r="LV120" t="n">
        <v>10</v>
      </c>
      <c r="LW120" t="n">
        <v>0</v>
      </c>
      <c r="LX120" t="n">
        <v>0</v>
      </c>
      <c r="LY120" t="n">
        <v>5</v>
      </c>
      <c r="LZ120" t="n">
        <v>0</v>
      </c>
      <c r="MA120" t="n">
        <v>0</v>
      </c>
      <c r="MB120" t="inlineStr">
        <is>
          <t>Ya</t>
        </is>
      </c>
      <c r="MC120" t="n">
        <v>60</v>
      </c>
      <c r="MD120" t="n">
        <v>30</v>
      </c>
      <c r="ME120" t="n">
        <v>0</v>
      </c>
      <c r="MF120" t="n">
        <v>0</v>
      </c>
      <c r="MG120" t="n">
        <v>0</v>
      </c>
      <c r="MH120" t="n">
        <v>0</v>
      </c>
      <c r="MI120" t="inlineStr">
        <is>
          <t>Istirahat</t>
        </is>
      </c>
      <c r="MJ120" t="n">
        <v>0</v>
      </c>
      <c r="MK120" t="n">
        <v>0</v>
      </c>
      <c r="ML120" t="n">
        <v>1</v>
      </c>
      <c r="MM120" t="n">
        <v>0</v>
      </c>
      <c r="MN120" t="n">
        <v>0</v>
      </c>
      <c r="MO120" t="n">
        <v>0</v>
      </c>
      <c r="MP120" t="n">
        <v/>
      </c>
      <c r="MQ120" t="n">
        <v/>
      </c>
      <c r="MR120" t="inlineStr">
        <is>
          <t>Istirahat</t>
        </is>
      </c>
      <c r="MS120" t="n">
        <v/>
      </c>
      <c r="MT120" t="inlineStr">
        <is>
          <t>Istirahat</t>
        </is>
      </c>
      <c r="MU120" t="inlineStr">
        <is>
          <t>Ya, mempekerjakan orang lain</t>
        </is>
      </c>
      <c r="MV120" t="inlineStr">
        <is>
          <t>Pemasangan sistem biogas</t>
        </is>
      </c>
      <c r="MW120" t="n">
        <v>0</v>
      </c>
      <c r="MX120" t="n">
        <v>1</v>
      </c>
      <c r="MY120" t="n">
        <v>0</v>
      </c>
      <c r="MZ120" t="n">
        <v>0</v>
      </c>
      <c r="NA120" t="n">
        <v/>
      </c>
      <c r="NB120" t="n">
        <v>2</v>
      </c>
      <c r="NC120" t="n">
        <v/>
      </c>
      <c r="ND120" t="n">
        <v/>
      </c>
      <c r="NE120" t="n">
        <v/>
      </c>
      <c r="NF120" t="n">
        <v/>
      </c>
      <c r="NG120" t="n">
        <v/>
      </c>
      <c r="NH120" t="n">
        <v/>
      </c>
      <c r="NI120" t="n">
        <v/>
      </c>
      <c r="NJ120" t="n">
        <v/>
      </c>
      <c r="NK120" t="n">
        <v/>
      </c>
      <c r="NL120" t="inlineStr">
        <is>
          <t>Ya</t>
        </is>
      </c>
      <c r="NM120" t="inlineStr">
        <is>
          <t>Kombinasi dana mandiri dan dana hibah</t>
        </is>
      </c>
      <c r="NN120" t="inlineStr">
        <is>
          <t>5.000.001-7.000.000</t>
        </is>
      </c>
      <c r="NO120" t="inlineStr">
        <is>
          <t>Yayasan Rumah Energi atau BIRU</t>
        </is>
      </c>
      <c r="NP120" t="n">
        <v/>
      </c>
      <c r="NQ120" t="n">
        <v/>
      </c>
      <c r="NR120" t="n">
        <v/>
      </c>
      <c r="NS120" t="n">
        <v/>
      </c>
      <c r="NT120" t="n">
        <v/>
      </c>
      <c r="NU120" t="n">
        <v/>
      </c>
      <c r="NV120" t="inlineStr">
        <is>
          <t>Anggota keluarga - Laki-laki dewasa</t>
        </is>
      </c>
      <c r="NW120" t="n">
        <v/>
      </c>
      <c r="NX120" t="inlineStr">
        <is>
          <t>Sedikit meningkat</t>
        </is>
      </c>
      <c r="NY120" t="n">
        <v>60</v>
      </c>
      <c r="NZ120" t="n">
        <v>0</v>
      </c>
      <c r="OA120" t="n">
        <v>0</v>
      </c>
      <c r="OB120" t="n">
        <v>45</v>
      </c>
      <c r="OC120" t="n">
        <v>0</v>
      </c>
      <c r="OD120" t="n">
        <v>0</v>
      </c>
      <c r="OE120" t="inlineStr">
        <is>
          <t>Lebih baik</t>
        </is>
      </c>
      <c r="OF120" t="inlineStr">
        <is>
          <t>Lebih baik (beda waktu memasak 5-30 menit, ATAU tidak lagi ada rasa/bau makanan yang berubah, ATAU alasan lainnya)</t>
        </is>
      </c>
      <c r="OG120" t="inlineStr">
        <is>
          <t>Ya</t>
        </is>
      </c>
      <c r="OH120" t="n">
        <v>0</v>
      </c>
      <c r="OI120" t="n">
        <v>11</v>
      </c>
      <c r="OJ120" t="n">
        <v>0</v>
      </c>
      <c r="OK120" t="n">
        <v>0</v>
      </c>
      <c r="OL120" t="n">
        <v>0</v>
      </c>
      <c r="OM120" t="n">
        <v>0</v>
      </c>
      <c r="ON120" t="n">
        <v>0</v>
      </c>
      <c r="OO120" t="n">
        <v>0</v>
      </c>
      <c r="OP120" t="inlineStr">
        <is>
          <t>Sapi perah</t>
        </is>
      </c>
      <c r="OQ120" t="n">
        <v>0</v>
      </c>
      <c r="OR120" t="n">
        <v>1</v>
      </c>
      <c r="OS120" t="n">
        <v>0</v>
      </c>
      <c r="OT120" t="n">
        <v>0</v>
      </c>
      <c r="OU120" t="n">
        <v>0</v>
      </c>
      <c r="OV120" t="n">
        <v>0</v>
      </c>
      <c r="OW120" t="n">
        <v>0</v>
      </c>
      <c r="OX120" t="n">
        <v>0</v>
      </c>
      <c r="OY120" t="n">
        <v>0</v>
      </c>
      <c r="OZ120" t="inlineStr">
        <is>
          <t>Sapi perah</t>
        </is>
      </c>
      <c r="PA120" t="n">
        <v>0</v>
      </c>
      <c r="PB120" t="n">
        <v>1</v>
      </c>
      <c r="PC120" t="n">
        <v>0</v>
      </c>
      <c r="PD120" t="n">
        <v>0</v>
      </c>
      <c r="PE120" t="n">
        <v>0</v>
      </c>
      <c r="PF120" t="n">
        <v>0</v>
      </c>
      <c r="PG120" t="n">
        <v>0</v>
      </c>
      <c r="PH120" t="n">
        <v>0</v>
      </c>
      <c r="PI120" t="n">
        <v>0</v>
      </c>
      <c r="PJ120" t="inlineStr">
        <is>
          <t>Sapi perah</t>
        </is>
      </c>
      <c r="PK120" t="n">
        <v>0</v>
      </c>
      <c r="PL120" t="n">
        <v>1</v>
      </c>
      <c r="PM120" t="n">
        <v>0</v>
      </c>
      <c r="PN120" t="n">
        <v>0</v>
      </c>
      <c r="PO120" t="n">
        <v>0</v>
      </c>
      <c r="PP120" t="n">
        <v>0</v>
      </c>
      <c r="PQ120" t="n">
        <v>0</v>
      </c>
      <c r="PR120" t="n">
        <v>0</v>
      </c>
      <c r="PS120" t="n">
        <v>0</v>
      </c>
      <c r="PT120" t="n">
        <v/>
      </c>
      <c r="PU120" t="n">
        <v/>
      </c>
      <c r="PV120" t="n">
        <v/>
      </c>
      <c r="PW120" t="n">
        <v/>
      </c>
      <c r="PX120" t="n">
        <v/>
      </c>
      <c r="PY120" t="n">
        <v/>
      </c>
      <c r="PZ120" t="n">
        <v/>
      </c>
      <c r="QA120" t="n">
        <v/>
      </c>
      <c r="QB120" t="n">
        <v/>
      </c>
      <c r="QC120" t="n">
        <v/>
      </c>
      <c r="QD120" t="n">
        <v/>
      </c>
      <c r="QE120" t="inlineStr">
        <is>
          <t>1-Disebarkan ke lahan terbuka</t>
        </is>
      </c>
      <c r="QF120" t="n">
        <v>0</v>
      </c>
      <c r="QG120" t="n">
        <v>0</v>
      </c>
      <c r="QH120" t="n">
        <v>0</v>
      </c>
      <c r="QI120" t="n">
        <v>0</v>
      </c>
      <c r="QJ120" t="n">
        <v>0</v>
      </c>
      <c r="QK120" t="n">
        <v>1</v>
      </c>
      <c r="QL120" t="n">
        <v>0</v>
      </c>
      <c r="QM120" t="n">
        <v>0</v>
      </c>
      <c r="QN120" t="n">
        <v>0</v>
      </c>
      <c r="QO120" t="n">
        <v/>
      </c>
      <c r="QP120" t="n">
        <v/>
      </c>
      <c r="QQ120" t="n">
        <v/>
      </c>
      <c r="QR120" t="n">
        <v/>
      </c>
      <c r="QS120" t="n">
        <v/>
      </c>
      <c r="QT120" t="n">
        <v/>
      </c>
      <c r="QU120" t="n">
        <v/>
      </c>
      <c r="QV120" t="n">
        <v/>
      </c>
      <c r="QW120" t="n">
        <v/>
      </c>
      <c r="QX120" t="n">
        <v/>
      </c>
      <c r="QY120" t="n">
        <v/>
      </c>
      <c r="QZ120" t="n">
        <v/>
      </c>
      <c r="RA120" t="n">
        <v/>
      </c>
      <c r="RB120" t="n">
        <v/>
      </c>
      <c r="RC120" t="n">
        <v/>
      </c>
      <c r="RD120" t="n">
        <v/>
      </c>
      <c r="RE120" t="n">
        <v/>
      </c>
      <c r="RF120" t="n">
        <v/>
      </c>
      <c r="RG120" t="n">
        <v/>
      </c>
      <c r="RH120" t="n">
        <v/>
      </c>
      <c r="RI120" t="n">
        <v/>
      </c>
      <c r="RJ120" t="n">
        <v/>
      </c>
      <c r="RK120" t="n">
        <v/>
      </c>
      <c r="RL120" t="n">
        <v/>
      </c>
      <c r="RM120" t="n">
        <v/>
      </c>
      <c r="RN120" t="n">
        <v/>
      </c>
      <c r="RO120" t="n">
        <v/>
      </c>
      <c r="RP120" t="n">
        <v/>
      </c>
      <c r="RQ120" t="n">
        <v/>
      </c>
      <c r="RR120" t="n">
        <v/>
      </c>
      <c r="RS120" t="n">
        <v/>
      </c>
      <c r="RT120" t="n">
        <v/>
      </c>
      <c r="RU120" t="n">
        <v/>
      </c>
      <c r="RV120" t="n">
        <v/>
      </c>
      <c r="RW120" t="n">
        <v/>
      </c>
      <c r="RX120" t="n">
        <v/>
      </c>
      <c r="RY120" t="n">
        <v/>
      </c>
      <c r="RZ120" t="n">
        <v/>
      </c>
      <c r="SA120" t="n">
        <v/>
      </c>
      <c r="SB120" t="n">
        <v/>
      </c>
      <c r="SC120" t="n">
        <v/>
      </c>
      <c r="SD120" t="n">
        <v/>
      </c>
      <c r="SE120" t="n">
        <v/>
      </c>
      <c r="SF120" t="n">
        <v/>
      </c>
      <c r="SG120" t="n">
        <v/>
      </c>
      <c r="SH120" t="n">
        <v/>
      </c>
      <c r="SI120" t="n">
        <v/>
      </c>
      <c r="SJ120" t="n">
        <v/>
      </c>
      <c r="SK120" t="n">
        <v/>
      </c>
      <c r="SL120" t="n">
        <v/>
      </c>
      <c r="SM120" t="n">
        <v/>
      </c>
      <c r="SN120" t="n">
        <v/>
      </c>
      <c r="SO120" t="n">
        <v/>
      </c>
      <c r="SP120" t="n">
        <v/>
      </c>
      <c r="SQ120" t="n">
        <v/>
      </c>
      <c r="SR120" t="n">
        <v/>
      </c>
      <c r="SS120" t="n">
        <v/>
      </c>
      <c r="ST120" t="n">
        <v/>
      </c>
      <c r="SU120" t="n">
        <v/>
      </c>
      <c r="SV120" t="n">
        <v/>
      </c>
      <c r="SW120" t="n">
        <v/>
      </c>
      <c r="SX120" t="n">
        <v/>
      </c>
      <c r="SY120" t="n">
        <v/>
      </c>
      <c r="SZ120" t="n">
        <v>3</v>
      </c>
      <c r="TA120" t="n">
        <v/>
      </c>
      <c r="TB120" t="n">
        <v/>
      </c>
      <c r="TC120" t="n">
        <v/>
      </c>
      <c r="TD120" t="n">
        <v/>
      </c>
      <c r="TE120" t="n">
        <v/>
      </c>
      <c r="TF120" t="n">
        <v/>
      </c>
      <c r="TG120" t="n">
        <v/>
      </c>
      <c r="TH120" t="n">
        <v/>
      </c>
      <c r="TI120" t="n">
        <v/>
      </c>
      <c r="TJ120" t="n">
        <v/>
      </c>
      <c r="TK120" t="n">
        <v/>
      </c>
      <c r="TL120" t="n">
        <v/>
      </c>
      <c r="TM120" t="n">
        <v/>
      </c>
      <c r="TN120" t="n">
        <v/>
      </c>
      <c r="TO120" t="n">
        <v/>
      </c>
      <c r="TP120" t="n">
        <v/>
      </c>
      <c r="TQ120" t="n">
        <v/>
      </c>
      <c r="TR120" t="n">
        <v/>
      </c>
      <c r="TS120" t="n">
        <v/>
      </c>
      <c r="TT120" t="n">
        <v/>
      </c>
      <c r="TU120" t="n">
        <v/>
      </c>
      <c r="TV120" t="n">
        <v/>
      </c>
      <c r="TW120" t="n">
        <v/>
      </c>
      <c r="TX120" t="n">
        <v/>
      </c>
      <c r="TY120" t="n">
        <v/>
      </c>
      <c r="TZ120" t="n">
        <v/>
      </c>
      <c r="UA120" t="n">
        <v/>
      </c>
      <c r="UB120" t="n">
        <v/>
      </c>
      <c r="UC120" t="n">
        <v/>
      </c>
      <c r="UD120" t="n">
        <v/>
      </c>
      <c r="UE120" t="n">
        <v/>
      </c>
      <c r="UF120" t="n">
        <v/>
      </c>
      <c r="UG120" t="n">
        <v/>
      </c>
      <c r="UH120" t="n">
        <v/>
      </c>
      <c r="UI120" t="n">
        <v/>
      </c>
      <c r="UJ120" t="n">
        <v/>
      </c>
      <c r="UK120" t="n">
        <v/>
      </c>
      <c r="UL120" t="n">
        <v/>
      </c>
      <c r="UM120" t="n">
        <v/>
      </c>
      <c r="UN120" t="n">
        <v/>
      </c>
      <c r="UO120" t="n">
        <v/>
      </c>
      <c r="UP120" t="n">
        <v/>
      </c>
      <c r="UQ120" t="n">
        <v/>
      </c>
      <c r="UR120" t="n">
        <v/>
      </c>
      <c r="US120" t="n">
        <v/>
      </c>
      <c r="UT120" t="n">
        <v/>
      </c>
      <c r="UU120" t="n">
        <v/>
      </c>
      <c r="UV120" t="inlineStr">
        <is>
          <t>Pemberian pakan di kandang</t>
        </is>
      </c>
      <c r="UW120" t="n">
        <v/>
      </c>
      <c r="UX120" t="n">
        <v/>
      </c>
      <c r="UY120" t="n">
        <v/>
      </c>
      <c r="UZ120" t="n">
        <v/>
      </c>
      <c r="VA120" t="n">
        <v/>
      </c>
      <c r="VB120" t="n">
        <v/>
      </c>
      <c r="VC120" t="n">
        <v/>
      </c>
      <c r="VD120" t="inlineStr">
        <is>
          <t>Cukup teratur (setiap minggu)</t>
        </is>
      </c>
      <c r="VE120" t="n">
        <v/>
      </c>
      <c r="VF120" t="n">
        <v/>
      </c>
      <c r="VG120" t="n">
        <v/>
      </c>
      <c r="VH120" t="n">
        <v/>
      </c>
      <c r="VI120" t="n">
        <v/>
      </c>
      <c r="VJ120" t="n">
        <v/>
      </c>
      <c r="VK120" t="n">
        <v/>
      </c>
      <c r="VL120" t="inlineStr">
        <is>
          <t>Sering (1 kali sehari)</t>
        </is>
      </c>
      <c r="VM120" t="n">
        <v/>
      </c>
      <c r="VN120" t="n">
        <v/>
      </c>
      <c r="VO120" t="n">
        <v/>
      </c>
      <c r="VP120" t="n">
        <v/>
      </c>
      <c r="VQ120" t="n">
        <v/>
      </c>
      <c r="VR120" t="n">
        <v/>
      </c>
      <c r="VS120" t="n">
        <v/>
      </c>
      <c r="VT120" t="n">
        <v/>
      </c>
      <c r="VU120" t="n">
        <v/>
      </c>
      <c r="VV120" t="n">
        <v/>
      </c>
      <c r="VW120" t="n">
        <v/>
      </c>
      <c r="VX120" t="n">
        <v/>
      </c>
      <c r="VY120" t="n">
        <v/>
      </c>
      <c r="VZ120" t="n">
        <v/>
      </c>
      <c r="WA120" t="n">
        <v/>
      </c>
      <c r="WB120" t="n">
        <v/>
      </c>
      <c r="WC120" t="n">
        <v/>
      </c>
      <c r="WD120" t="n">
        <v/>
      </c>
      <c r="WE120" t="n">
        <v/>
      </c>
      <c r="WF120" t="inlineStr">
        <is>
          <t>6-Digester biogas</t>
        </is>
      </c>
      <c r="WG120" t="n">
        <v>0</v>
      </c>
      <c r="WH120" t="n">
        <v>0</v>
      </c>
      <c r="WI120" t="n">
        <v>0</v>
      </c>
      <c r="WJ120" t="n">
        <v>0</v>
      </c>
      <c r="WK120" t="n">
        <v>0</v>
      </c>
      <c r="WL120" t="n">
        <v>0</v>
      </c>
      <c r="WM120" t="n">
        <v>0</v>
      </c>
      <c r="WN120" t="n">
        <v>0</v>
      </c>
      <c r="WO120" t="n">
        <v>0</v>
      </c>
      <c r="WP120" t="n">
        <v>1</v>
      </c>
      <c r="WQ120" t="n">
        <v>0</v>
      </c>
      <c r="WR120" t="n">
        <v>0</v>
      </c>
      <c r="WS120" t="n">
        <v/>
      </c>
      <c r="WT120" t="n">
        <v/>
      </c>
      <c r="WU120" t="n">
        <v/>
      </c>
      <c r="WV120" t="n">
        <v/>
      </c>
      <c r="WW120" t="n">
        <v/>
      </c>
      <c r="WX120" t="n">
        <v/>
      </c>
      <c r="WY120" t="n">
        <v/>
      </c>
      <c r="WZ120" t="n">
        <v/>
      </c>
      <c r="XA120" t="n">
        <v/>
      </c>
      <c r="XB120" t="n">
        <v/>
      </c>
      <c r="XC120" t="n">
        <v/>
      </c>
      <c r="XD120" t="n">
        <v/>
      </c>
      <c r="XE120" t="n">
        <v/>
      </c>
      <c r="XF120" t="n">
        <v/>
      </c>
      <c r="XG120" t="n">
        <v/>
      </c>
      <c r="XH120" t="n">
        <v/>
      </c>
      <c r="XI120" t="n">
        <v/>
      </c>
      <c r="XJ120" t="n">
        <v/>
      </c>
      <c r="XK120" t="n">
        <v/>
      </c>
      <c r="XL120" t="n">
        <v/>
      </c>
      <c r="XM120" t="n">
        <v/>
      </c>
      <c r="XN120" t="n">
        <v/>
      </c>
      <c r="XO120" t="n">
        <v/>
      </c>
      <c r="XP120" t="n">
        <v/>
      </c>
      <c r="XQ120" t="n">
        <v/>
      </c>
      <c r="XR120" t="n">
        <v/>
      </c>
      <c r="XS120" t="n">
        <v/>
      </c>
      <c r="XT120" t="n">
        <v/>
      </c>
      <c r="XU120" t="n">
        <v/>
      </c>
      <c r="XV120" t="n">
        <v/>
      </c>
      <c r="XW120" t="n">
        <v/>
      </c>
      <c r="XX120" t="n">
        <v/>
      </c>
      <c r="XY120" t="n">
        <v/>
      </c>
      <c r="XZ120" t="n">
        <v/>
      </c>
      <c r="YA120" t="n">
        <v/>
      </c>
      <c r="YB120" t="n">
        <v/>
      </c>
      <c r="YC120" t="n">
        <v/>
      </c>
      <c r="YD120" t="n">
        <v/>
      </c>
      <c r="YE120" t="n">
        <v/>
      </c>
      <c r="YF120" t="n">
        <v/>
      </c>
      <c r="YG120" t="n">
        <v/>
      </c>
      <c r="YH120" t="n">
        <v/>
      </c>
      <c r="YI120" t="n">
        <v/>
      </c>
      <c r="YJ120" t="n">
        <v/>
      </c>
      <c r="YK120" t="n">
        <v/>
      </c>
      <c r="YL120" t="n">
        <v/>
      </c>
      <c r="YM120" t="n">
        <v/>
      </c>
      <c r="YN120" t="n">
        <v/>
      </c>
      <c r="YO120" t="n">
        <v/>
      </c>
      <c r="YP120" t="n">
        <v/>
      </c>
      <c r="YQ120" t="n">
        <v/>
      </c>
      <c r="YR120" t="n">
        <v/>
      </c>
      <c r="YS120" t="n">
        <v/>
      </c>
      <c r="YT120" t="n">
        <v/>
      </c>
      <c r="YU120" t="n">
        <v/>
      </c>
      <c r="YV120" t="n">
        <v/>
      </c>
      <c r="YW120" t="n">
        <v/>
      </c>
      <c r="YX120" t="n">
        <v/>
      </c>
      <c r="YY120" t="n">
        <v/>
      </c>
      <c r="YZ120" t="n">
        <v/>
      </c>
      <c r="ZA120" t="n">
        <v/>
      </c>
      <c r="ZB120" t="n">
        <v/>
      </c>
      <c r="ZC120" t="n">
        <v/>
      </c>
      <c r="ZD120" t="n">
        <v/>
      </c>
      <c r="ZE120" t="n">
        <v/>
      </c>
      <c r="ZF120" t="n">
        <v/>
      </c>
      <c r="ZG120" t="n">
        <v/>
      </c>
      <c r="ZH120" t="n">
        <v/>
      </c>
      <c r="ZI120" t="n">
        <v/>
      </c>
      <c r="ZJ120" t="n">
        <v/>
      </c>
      <c r="ZK120" t="n">
        <v/>
      </c>
      <c r="ZL120" t="n">
        <v/>
      </c>
      <c r="ZM120" t="n">
        <v/>
      </c>
      <c r="ZN120" t="n">
        <v/>
      </c>
      <c r="ZO120" t="n">
        <v>75</v>
      </c>
      <c r="ZP120" t="n">
        <v/>
      </c>
      <c r="ZQ120" t="n">
        <v/>
      </c>
      <c r="ZR120" t="n">
        <v/>
      </c>
      <c r="ZS120" t="n">
        <v/>
      </c>
      <c r="ZT120" t="n">
        <v/>
      </c>
      <c r="ZU120" t="n">
        <v/>
      </c>
      <c r="ZV120" t="n">
        <v/>
      </c>
      <c r="ZW120" t="n">
        <v>2</v>
      </c>
      <c r="ZX120" t="n">
        <v/>
      </c>
      <c r="ZY120" t="n">
        <v/>
      </c>
      <c r="ZZ120" t="n">
        <v/>
      </c>
      <c r="AAA120" t="n">
        <v/>
      </c>
      <c r="AAB120" t="n">
        <v/>
      </c>
      <c r="AAC120" t="n">
        <v/>
      </c>
      <c r="AAD120" t="n">
        <v/>
      </c>
      <c r="AAE120" t="inlineStr">
        <is>
          <t>Pakan segar (misal: rumput)</t>
        </is>
      </c>
      <c r="AAF120" t="n">
        <v/>
      </c>
      <c r="AAG120" t="n">
        <v/>
      </c>
      <c r="AAH120" t="n">
        <v/>
      </c>
      <c r="AAI120" t="n">
        <v/>
      </c>
      <c r="AAJ120" t="n">
        <v/>
      </c>
      <c r="AAK120" t="n">
        <v/>
      </c>
      <c r="AAL120" t="inlineStr">
        <is>
          <t>Tidak</t>
        </is>
      </c>
      <c r="AAM120" t="n">
        <v/>
      </c>
      <c r="AAN120" t="n">
        <v/>
      </c>
      <c r="AAO120" t="n">
        <v/>
      </c>
      <c r="AAP120" t="n">
        <v/>
      </c>
      <c r="AAQ120" t="n">
        <v/>
      </c>
      <c r="AAR120" t="inlineStr">
        <is>
          <t>Tidak</t>
        </is>
      </c>
      <c r="AAS120" t="inlineStr">
        <is>
          <t>Tidak pasti/ragu-ragu</t>
        </is>
      </c>
      <c r="AAT120" t="inlineStr">
        <is>
          <t>Dibuang ke selokan</t>
        </is>
      </c>
      <c r="AAU120" t="n">
        <v>0</v>
      </c>
      <c r="AAV120" t="n">
        <v>0</v>
      </c>
      <c r="AAW120" t="n">
        <v>0</v>
      </c>
      <c r="AAX120" t="n">
        <v>0</v>
      </c>
      <c r="AAY120" t="n">
        <v>0</v>
      </c>
      <c r="AAZ120" t="n">
        <v>0</v>
      </c>
      <c r="ABA120" t="n">
        <v>1</v>
      </c>
      <c r="ABB120" t="n">
        <v/>
      </c>
      <c r="ABC120" t="n">
        <v/>
      </c>
      <c r="ABD120" t="n">
        <v/>
      </c>
      <c r="ABE120" t="n">
        <v/>
      </c>
      <c r="ABF120" t="n">
        <v/>
      </c>
      <c r="ABG120" t="n">
        <v/>
      </c>
      <c r="ABH120" t="n">
        <v/>
      </c>
      <c r="ABI120" t="n">
        <v/>
      </c>
      <c r="ABJ120" t="n">
        <v/>
      </c>
      <c r="ABK120" t="n">
        <v/>
      </c>
      <c r="ABL120" t="n">
        <v/>
      </c>
      <c r="ABM120" t="n">
        <v/>
      </c>
      <c r="ABN120" t="n">
        <v/>
      </c>
      <c r="ABO120" t="n">
        <v/>
      </c>
      <c r="ABP120" t="n">
        <v/>
      </c>
      <c r="ABQ120" t="n">
        <v/>
      </c>
      <c r="ABR120" t="n">
        <v/>
      </c>
      <c r="ABS120" t="n">
        <v/>
      </c>
      <c r="ABT120" t="n">
        <v/>
      </c>
      <c r="ABU120" t="n">
        <v/>
      </c>
      <c r="ABV120" t="n">
        <v/>
      </c>
      <c r="ABW120" t="n">
        <v/>
      </c>
      <c r="ABX120" t="n">
        <v/>
      </c>
      <c r="ABY120" t="n">
        <v/>
      </c>
      <c r="ABZ120" t="n">
        <v/>
      </c>
      <c r="ACA120" t="n">
        <v/>
      </c>
      <c r="ACB120" t="n">
        <v/>
      </c>
      <c r="ACC120" t="n">
        <v/>
      </c>
      <c r="ACD120" t="n">
        <v/>
      </c>
      <c r="ACE120" t="n">
        <v/>
      </c>
      <c r="ACF120" t="n">
        <v/>
      </c>
      <c r="ACG120" t="n">
        <v/>
      </c>
      <c r="ACH120" t="n">
        <v/>
      </c>
      <c r="ACI120" t="n">
        <v/>
      </c>
      <c r="ACJ120" t="n">
        <v/>
      </c>
      <c r="ACK120" t="inlineStr">
        <is>
          <t>Tidak memiliki tempat untuk menyimpan</t>
        </is>
      </c>
      <c r="ACL120" t="n">
        <v>0</v>
      </c>
      <c r="ACM120" t="n">
        <v>1</v>
      </c>
      <c r="ACN120" t="n">
        <v>0</v>
      </c>
      <c r="ACO120" t="n">
        <v>0</v>
      </c>
      <c r="ACP120" t="n">
        <v>0</v>
      </c>
      <c r="ACQ120" t="n">
        <v>0</v>
      </c>
      <c r="ACR120" t="n">
        <v>0</v>
      </c>
      <c r="ACS120" t="n">
        <v/>
      </c>
      <c r="ACT120" t="inlineStr">
        <is>
          <t>X</t>
        </is>
      </c>
      <c r="ACU120" t="inlineStr">
        <is>
          <t>Manfaat cukup signifikan, terasa di kehidupan sehari-hari</t>
        </is>
      </c>
      <c r="ACV120" t="inlineStr">
        <is>
          <t>Sama saja</t>
        </is>
      </c>
      <c r="ACW120" t="inlineStr">
        <is>
          <t>Anggota keluarga - Perempuan dewasa</t>
        </is>
      </c>
      <c r="ACX120" t="inlineStr">
        <is>
          <t>Setuju</t>
        </is>
      </c>
      <c r="ACY120" t="inlineStr">
        <is>
          <t>Anggota keluarga - Laki-laki dewasa Anggota keluarga - Perempuan dewasa</t>
        </is>
      </c>
      <c r="ACZ120" t="n">
        <v>1</v>
      </c>
      <c r="ADA120" t="n">
        <v>1</v>
      </c>
      <c r="ADB120" t="n">
        <v>0</v>
      </c>
      <c r="ADC120" t="n">
        <v>0</v>
      </c>
      <c r="ADD120" t="inlineStr">
        <is>
          <t>Puas</t>
        </is>
      </c>
      <c r="ADE120" t="inlineStr">
        <is>
          <t>Puas</t>
        </is>
      </c>
      <c r="ADF120" t="inlineStr">
        <is>
          <t>Puas</t>
        </is>
      </c>
      <c r="ADG120" t="inlineStr">
        <is>
          <t>Puas</t>
        </is>
      </c>
      <c r="ADH120" t="inlineStr">
        <is>
          <t>Ya</t>
        </is>
      </c>
      <c r="ADI120" t="inlineStr">
        <is>
          <t>Kompor</t>
        </is>
      </c>
      <c r="ADJ120" t="inlineStr">
        <is>
          <t>Puas</t>
        </is>
      </c>
      <c r="ADK120" t="n">
        <v/>
      </c>
      <c r="ADL120" t="n">
        <v/>
      </c>
      <c r="ADM120" t="n">
        <v/>
      </c>
      <c r="ADN120" t="n">
        <v/>
      </c>
      <c r="ADO120" t="n">
        <v/>
      </c>
      <c r="ADP120" t="n">
        <v/>
      </c>
      <c r="ADQ120" t="n">
        <v/>
      </c>
      <c r="ADR120" t="n">
        <v/>
      </c>
      <c r="ADS120" t="n">
        <v/>
      </c>
      <c r="ADT120" t="n">
        <v/>
      </c>
      <c r="ADU120" t="inlineStr">
        <is>
          <t>Menghubungi CPO atau pendamping Memperbaiki sendiri</t>
        </is>
      </c>
      <c r="ADV120" t="n">
        <v>0</v>
      </c>
      <c r="ADW120" t="n">
        <v>0</v>
      </c>
      <c r="ADX120" t="n">
        <v>0</v>
      </c>
      <c r="ADY120" t="n">
        <v>0</v>
      </c>
      <c r="ADZ120" t="n">
        <v>1</v>
      </c>
      <c r="AEA120" t="n">
        <v>1</v>
      </c>
      <c r="AEB120" t="n">
        <v>0</v>
      </c>
      <c r="AEC120" t="n">
        <v>0</v>
      </c>
      <c r="AED120" t="inlineStr">
        <is>
          <t>2 kali perbaikan sekitar 200rb sekian</t>
        </is>
      </c>
      <c r="AEE120" t="inlineStr">
        <is>
          <t>Laki-laki dewasa</t>
        </is>
      </c>
      <c r="AEF120" t="n">
        <v/>
      </c>
      <c r="AEG120" t="inlineStr">
        <is>
          <t>Menelepon atau WA langsung</t>
        </is>
      </c>
      <c r="AEH120" t="n">
        <v/>
      </c>
      <c r="AEI120" t="inlineStr">
        <is>
          <t>X</t>
        </is>
      </c>
      <c r="AEJ120" t="inlineStr">
        <is>
          <t>Kadang-kadang</t>
        </is>
      </c>
      <c r="AEK120" t="inlineStr">
        <is>
          <t>Pengurangan pengeluaran rumah tangga (bahan bakar minyak, pupuk, dll.) Lebih mudah mendapatkan energi Memasak lebih cepat Lebih aman Peningkatan kebersihan kandang ternak Dapat dibayar melalui skema kredit Mendapatkan subsidi</t>
        </is>
      </c>
      <c r="AEL120" t="n">
        <v>1</v>
      </c>
      <c r="AEM120" t="n">
        <v>1</v>
      </c>
      <c r="AEN120" t="n">
        <v>0</v>
      </c>
      <c r="AEO120" t="n">
        <v>1</v>
      </c>
      <c r="AEP120" t="n">
        <v>1</v>
      </c>
      <c r="AEQ120" t="n">
        <v>0</v>
      </c>
      <c r="AER120" t="n">
        <v>1</v>
      </c>
      <c r="AES120" t="n">
        <v>0</v>
      </c>
      <c r="AET120" t="n">
        <v>0</v>
      </c>
      <c r="AEU120" t="n">
        <v>1</v>
      </c>
      <c r="AEV120" t="n">
        <v>1</v>
      </c>
      <c r="AEW120" t="n">
        <v>0</v>
      </c>
      <c r="AEX120" t="n">
        <v/>
      </c>
      <c r="AEY120" t="inlineStr">
        <is>
          <t>Didukung oleh pihak lain atau ada subsidi</t>
        </is>
      </c>
      <c r="AEZ120" t="n">
        <v/>
      </c>
      <c r="AFA120" t="inlineStr">
        <is>
          <t>Koperasi</t>
        </is>
      </c>
      <c r="AFB120" t="n">
        <v/>
      </c>
      <c r="AFC120" t="inlineStr">
        <is>
          <t>1000529007-21_9_21.jpg</t>
        </is>
      </c>
      <c r="AFD120" t="inlineStr">
        <is>
          <t>https://kf.kobotoolbox.org/api/v2/assets/avstPQqLr3Ab3ZdcVTXZ6f/data/665773189/attachments/attu8y2DQcnZjRSynQDVYVae/</t>
        </is>
      </c>
      <c r="AFE120" t="inlineStr">
        <is>
          <t>1000529004-21_9_35.jpg</t>
        </is>
      </c>
      <c r="AFF120" t="inlineStr">
        <is>
          <t>https://kf.kobotoolbox.org/api/v2/assets/avstPQqLr3Ab3ZdcVTXZ6f/data/665773189/attachments/attNkN7vSDPkCVEnZJKaBKem/</t>
        </is>
      </c>
      <c r="AFG120" t="inlineStr">
        <is>
          <t>Saiful Anwar</t>
        </is>
      </c>
      <c r="AFH120" t="n">
        <v/>
      </c>
      <c r="AFI120" t="n">
        <v/>
      </c>
    </row>
    <row r="121">
      <c r="A121" t="n">
        <v/>
      </c>
      <c r="B121" t="n">
        <v/>
      </c>
      <c r="C121" t="n">
        <v/>
      </c>
      <c r="D121" t="inlineStr">
        <is>
          <t>muhammad munir</t>
        </is>
      </c>
      <c r="E121" t="inlineStr">
        <is>
          <t>, 0882009201721</t>
        </is>
      </c>
      <c r="F121" t="inlineStr">
        <is>
          <t>-7.90851 112.735252 518.8573449325561 18.111326929222187</t>
        </is>
      </c>
      <c r="G121" t="n">
        <v>-7.90851</v>
      </c>
      <c r="H121" t="n">
        <v>112.735252</v>
      </c>
      <c r="I121" t="n">
        <v>518.8573449</v>
      </c>
      <c r="J121" t="n">
        <v>18.11132693</v>
      </c>
      <c r="K121" t="n">
        <v>0</v>
      </c>
      <c r="L121" t="inlineStr">
        <is>
          <t>-7.9810912 112.735184 521.0711405407637 18.92568807745684</t>
        </is>
      </c>
      <c r="M121" t="n">
        <v>-7.9810912</v>
      </c>
      <c r="N121" t="n">
        <v>112.735184</v>
      </c>
      <c r="O121" t="n">
        <v>521.0711405</v>
      </c>
      <c r="P121" t="n">
        <v>18.92568808</v>
      </c>
      <c r="Q121" t="n">
        <v>0</v>
      </c>
      <c r="R121" t="inlineStr">
        <is>
          <t>Jawa Timur</t>
        </is>
      </c>
      <c r="S121" t="n">
        <v>0</v>
      </c>
      <c r="T121" t="n">
        <v>0</v>
      </c>
      <c r="U121" t="n">
        <v>0</v>
      </c>
      <c r="V121" t="n">
        <v>0</v>
      </c>
      <c r="W121" t="n">
        <v>0</v>
      </c>
      <c r="X121" t="n">
        <v>1</v>
      </c>
      <c r="Y121" t="n">
        <v>0</v>
      </c>
      <c r="Z121" t="n">
        <v>0</v>
      </c>
      <c r="AA121" t="n">
        <v>0</v>
      </c>
      <c r="AB121" t="n">
        <v>0</v>
      </c>
      <c r="AC121" t="inlineStr">
        <is>
          <t>MALANG</t>
        </is>
      </c>
      <c r="AD121" t="inlineStr">
        <is>
          <t>PAKIS</t>
        </is>
      </c>
      <c r="AE121" t="inlineStr">
        <is>
          <t>PLALAR</t>
        </is>
      </c>
      <c r="AF121" t="inlineStr">
        <is>
          <t>KAN JABUNG</t>
        </is>
      </c>
      <c r="AG121" t="inlineStr">
        <is>
          <t>KJP0164</t>
        </is>
      </c>
      <c r="AH121" t="n">
        <v>15</v>
      </c>
      <c r="AI121" t="inlineStr">
        <is>
          <t>VPA1</t>
        </is>
      </c>
      <c r="AJ121" t="inlineStr">
        <is>
          <t>Tidak aktif</t>
        </is>
      </c>
      <c r="AK121" t="n">
        <v>58</v>
      </c>
      <c r="AL121" t="inlineStr">
        <is>
          <t>Laki-laki</t>
        </is>
      </c>
      <c r="AM121" t="inlineStr">
        <is>
          <t>Sudah menikah</t>
        </is>
      </c>
      <c r="AN121" t="inlineStr">
        <is>
          <t>SD/Sederajat</t>
        </is>
      </c>
      <c r="AO121" t="inlineStr">
        <is>
          <t>Peternak</t>
        </is>
      </c>
      <c r="AP121" t="n">
        <v>0</v>
      </c>
      <c r="AQ121" t="n">
        <v>1</v>
      </c>
      <c r="AR121" t="n">
        <v>0</v>
      </c>
      <c r="AS121" t="n">
        <v>0</v>
      </c>
      <c r="AT121" t="n">
        <v>0</v>
      </c>
      <c r="AU121" t="n">
        <v>0</v>
      </c>
      <c r="AV121" t="n">
        <v>0</v>
      </c>
      <c r="AW121" t="n">
        <v>0</v>
      </c>
      <c r="AX121" t="n">
        <v/>
      </c>
      <c r="AY121" t="inlineStr">
        <is>
          <t>Peternak</t>
        </is>
      </c>
      <c r="AZ121" t="n">
        <v>0</v>
      </c>
      <c r="BA121" t="n">
        <v>1</v>
      </c>
      <c r="BB121" t="n">
        <v>0</v>
      </c>
      <c r="BC121" t="n">
        <v>0</v>
      </c>
      <c r="BD121" t="n">
        <v>0</v>
      </c>
      <c r="BE121" t="n">
        <v>0</v>
      </c>
      <c r="BF121" t="n">
        <v>0</v>
      </c>
      <c r="BG121" t="n">
        <v>0</v>
      </c>
      <c r="BH121" t="n">
        <v/>
      </c>
      <c r="BI121" t="inlineStr">
        <is>
          <t>Rp1.500.000 - Rp2.500.000</t>
        </is>
      </c>
      <c r="BJ121" t="n">
        <v>1</v>
      </c>
      <c r="BK121" t="n">
        <v>0</v>
      </c>
      <c r="BL121" t="n">
        <v>0</v>
      </c>
      <c r="BM121" t="n">
        <v>0</v>
      </c>
      <c r="BN121" t="inlineStr">
        <is>
          <t>Milik sendiri</t>
        </is>
      </c>
      <c r="BO121" t="inlineStr">
        <is>
          <t>Permanen (dinding bata dan semen)</t>
        </is>
      </c>
      <c r="BP121" t="n">
        <v>1</v>
      </c>
      <c r="BQ121" t="n">
        <v>0</v>
      </c>
      <c r="BR121" t="n">
        <v>0</v>
      </c>
      <c r="BS121" t="n">
        <v>0</v>
      </c>
      <c r="BT121" t="n">
        <v>0</v>
      </c>
      <c r="BU121" t="n">
        <v/>
      </c>
      <c r="BV121" t="inlineStr">
        <is>
          <t>Keramik/ubin</t>
        </is>
      </c>
      <c r="BW121" t="n">
        <v>0</v>
      </c>
      <c r="BX121" t="n">
        <v>0</v>
      </c>
      <c r="BY121" t="n">
        <v>1</v>
      </c>
      <c r="BZ121" t="n">
        <v>0</v>
      </c>
      <c r="CA121" t="n">
        <v>0</v>
      </c>
      <c r="CB121" t="n">
        <v/>
      </c>
      <c r="CC121" t="inlineStr">
        <is>
          <t>Genting</t>
        </is>
      </c>
      <c r="CD121" t="n">
        <v>0</v>
      </c>
      <c r="CE121" t="n">
        <v>0</v>
      </c>
      <c r="CF121" t="n">
        <v>0</v>
      </c>
      <c r="CG121" t="n">
        <v>0</v>
      </c>
      <c r="CH121" t="n">
        <v>0</v>
      </c>
      <c r="CI121" t="n">
        <v>1</v>
      </c>
      <c r="CJ121" t="n">
        <v>0</v>
      </c>
      <c r="CK121" t="n">
        <v/>
      </c>
      <c r="CL121" t="inlineStr">
        <is>
          <t>Ya</t>
        </is>
      </c>
      <c r="CM121" t="n">
        <v>2011</v>
      </c>
      <c r="CN121" t="inlineStr">
        <is>
          <t>Fixed-Dome (Kubah Tetap)</t>
        </is>
      </c>
      <c r="CO121" t="inlineStr">
        <is>
          <t>12 m³ (10-11 ekor sapi, ±10 jam memasak/hari, ±100 kg slurry/hari)</t>
        </is>
      </c>
      <c r="CP121" t="inlineStr">
        <is>
          <t>Anggota keluarga - laki-laki</t>
        </is>
      </c>
      <c r="CQ121" t="n">
        <v>0</v>
      </c>
      <c r="CR121" t="n">
        <v>0</v>
      </c>
      <c r="CS121" t="n">
        <v>0</v>
      </c>
      <c r="CT121" t="n">
        <v>0</v>
      </c>
      <c r="CU121" t="n">
        <v>1</v>
      </c>
      <c r="CV121" t="n">
        <v>0</v>
      </c>
      <c r="CW121" t="n">
        <v>0</v>
      </c>
      <c r="CX121" t="n">
        <v>0</v>
      </c>
      <c r="CY121" t="inlineStr">
        <is>
          <t>Anggota keluarga - laki-laki</t>
        </is>
      </c>
      <c r="CZ121" t="n">
        <v>1</v>
      </c>
      <c r="DA121" t="n">
        <v>0</v>
      </c>
      <c r="DB121" t="n">
        <v>0</v>
      </c>
      <c r="DC121" t="n">
        <v/>
      </c>
      <c r="DD121" t="inlineStr">
        <is>
          <t>Anggota keluarga - laki-laki</t>
        </is>
      </c>
      <c r="DE121" t="n">
        <v>1</v>
      </c>
      <c r="DF121" t="n">
        <v>0</v>
      </c>
      <c r="DG121" t="n">
        <v>0</v>
      </c>
      <c r="DH121" t="n">
        <v>0</v>
      </c>
      <c r="DI121" t="n">
        <v/>
      </c>
      <c r="DJ121" t="inlineStr">
        <is>
          <t>CPO atau pendamping</t>
        </is>
      </c>
      <c r="DK121" t="n">
        <v>0</v>
      </c>
      <c r="DL121" t="n">
        <v>0</v>
      </c>
      <c r="DM121" t="n">
        <v>1</v>
      </c>
      <c r="DN121" t="n">
        <v>0</v>
      </c>
      <c r="DO121" t="n">
        <v/>
      </c>
      <c r="DP121" t="inlineStr">
        <is>
          <t>Tidak berfungsi sama sekali</t>
        </is>
      </c>
      <c r="DQ121" t="inlineStr">
        <is>
          <t>&gt;1 tahun yang lalu</t>
        </is>
      </c>
      <c r="DR121" t="inlineStr">
        <is>
          <t>Perpindahan tempat tinggal</t>
        </is>
      </c>
      <c r="DS121" t="n">
        <v/>
      </c>
      <c r="DT121" t="n">
        <v/>
      </c>
      <c r="DU121" t="n">
        <v/>
      </c>
      <c r="DV121" t="n">
        <v/>
      </c>
      <c r="DW121" t="n">
        <v/>
      </c>
      <c r="DX121" t="n">
        <v/>
      </c>
      <c r="DY121" t="n">
        <v/>
      </c>
      <c r="DZ121" t="n">
        <v/>
      </c>
      <c r="EA121" t="n">
        <v/>
      </c>
      <c r="EB121" t="n">
        <v/>
      </c>
      <c r="EC121" t="n">
        <v/>
      </c>
      <c r="ED121" t="n">
        <v/>
      </c>
      <c r="EE121" t="n">
        <v/>
      </c>
      <c r="EF121" t="n">
        <v/>
      </c>
      <c r="EG121" t="n">
        <v/>
      </c>
      <c r="EH121" t="n">
        <v/>
      </c>
      <c r="EI121" t="inlineStr">
        <is>
          <t>Tidak ada masalah</t>
        </is>
      </c>
      <c r="EJ121" t="n">
        <v>0</v>
      </c>
      <c r="EK121" t="n">
        <v>0</v>
      </c>
      <c r="EL121" t="n">
        <v>0</v>
      </c>
      <c r="EM121" t="n">
        <v>1</v>
      </c>
      <c r="EN121" t="n">
        <v>0</v>
      </c>
      <c r="EO121" t="n">
        <v/>
      </c>
      <c r="EP121" t="inlineStr">
        <is>
          <t>Ya, sangat jelas dan mudah diikuti</t>
        </is>
      </c>
      <c r="EQ121" t="inlineStr">
        <is>
          <t>Pelatihan</t>
        </is>
      </c>
      <c r="ER121" t="inlineStr">
        <is>
          <t>CPO atau pendamping</t>
        </is>
      </c>
      <c r="ES121" t="n">
        <v>1</v>
      </c>
      <c r="ET121" t="n">
        <v>0</v>
      </c>
      <c r="EU121" t="n">
        <v>0</v>
      </c>
      <c r="EV121" t="n">
        <v>0</v>
      </c>
      <c r="EW121" t="n">
        <v/>
      </c>
      <c r="EX121" t="inlineStr">
        <is>
          <t>Anggota keluarga - Laki-laki</t>
        </is>
      </c>
      <c r="EY121" t="n">
        <v>1</v>
      </c>
      <c r="EZ121" t="n">
        <v>0</v>
      </c>
      <c r="FA121" t="n">
        <v>0</v>
      </c>
      <c r="FB121" t="n">
        <v/>
      </c>
      <c r="FC121" t="inlineStr">
        <is>
          <t>Jarang sekali</t>
        </is>
      </c>
      <c r="FD121" t="n">
        <v/>
      </c>
      <c r="FE121" t="inlineStr">
        <is>
          <t>Mengetahui</t>
        </is>
      </c>
      <c r="FF121" t="inlineStr">
        <is>
          <t>Tidak pernah</t>
        </is>
      </c>
      <c r="FG121" t="inlineStr">
        <is>
          <t>Mengetahui</t>
        </is>
      </c>
      <c r="FH121" t="inlineStr">
        <is>
          <t>Tidak pernah</t>
        </is>
      </c>
      <c r="FI121" t="inlineStr">
        <is>
          <t>Mengetahui</t>
        </is>
      </c>
      <c r="FJ121" t="inlineStr">
        <is>
          <t>Tidak pernah</t>
        </is>
      </c>
      <c r="FK121" t="inlineStr">
        <is>
          <t>Mengetahui</t>
        </is>
      </c>
      <c r="FL121" t="inlineStr">
        <is>
          <t>Tidak pernah</t>
        </is>
      </c>
      <c r="FM121" t="inlineStr">
        <is>
          <t>Mengetahui</t>
        </is>
      </c>
      <c r="FN121" t="inlineStr">
        <is>
          <t>Tidak pernah</t>
        </is>
      </c>
      <c r="FO121" t="inlineStr">
        <is>
          <t>Mengetahui</t>
        </is>
      </c>
      <c r="FP121" t="inlineStr">
        <is>
          <t>Tidak pernah</t>
        </is>
      </c>
      <c r="FQ121" t="inlineStr">
        <is>
          <t>Mengetahui</t>
        </is>
      </c>
      <c r="FR121" t="inlineStr">
        <is>
          <t>Tidak</t>
        </is>
      </c>
      <c r="FS121" t="inlineStr">
        <is>
          <t>Mengetahui</t>
        </is>
      </c>
      <c r="FT121" t="inlineStr">
        <is>
          <t>Tidak sama sekali</t>
        </is>
      </c>
      <c r="FU121" t="inlineStr">
        <is>
          <t>Laki-laki dewasa</t>
        </is>
      </c>
      <c r="FV121" t="n">
        <v>1</v>
      </c>
      <c r="FW121" t="n">
        <v>0</v>
      </c>
      <c r="FX121" t="n">
        <v>0</v>
      </c>
      <c r="FY121" t="n">
        <v>0</v>
      </c>
      <c r="FZ121" t="inlineStr">
        <is>
          <t>Memahami</t>
        </is>
      </c>
      <c r="GA121" t="inlineStr">
        <is>
          <t>CPO Pelatihan</t>
        </is>
      </c>
      <c r="GB121" t="n">
        <v>1</v>
      </c>
      <c r="GC121" t="n">
        <v>1</v>
      </c>
      <c r="GD121" t="n">
        <v>0</v>
      </c>
      <c r="GE121" t="n">
        <v>0</v>
      </c>
      <c r="GF121" t="n">
        <v/>
      </c>
      <c r="GG121" t="inlineStr">
        <is>
          <t>Sering</t>
        </is>
      </c>
      <c r="GH121" t="inlineStr">
        <is>
          <t>Tidak</t>
        </is>
      </c>
      <c r="GI121" t="n">
        <v/>
      </c>
      <c r="GJ121" t="n">
        <v/>
      </c>
      <c r="GK121" t="n">
        <v/>
      </c>
      <c r="GL121" t="n">
        <v/>
      </c>
      <c r="GM121" t="n">
        <v/>
      </c>
      <c r="GN121" t="n">
        <v/>
      </c>
      <c r="GO121" t="n">
        <v/>
      </c>
      <c r="GP121" t="inlineStr">
        <is>
          <t>Sebagian</t>
        </is>
      </c>
      <c r="GQ121" t="inlineStr">
        <is>
          <t>LPG</t>
        </is>
      </c>
      <c r="GR121" t="n">
        <v>1</v>
      </c>
      <c r="GS121" t="n">
        <v>0</v>
      </c>
      <c r="GT121" t="n">
        <v>0</v>
      </c>
      <c r="GU121" t="n">
        <v>0</v>
      </c>
      <c r="GV121" t="n">
        <v>0</v>
      </c>
      <c r="GW121" t="n">
        <v>0</v>
      </c>
      <c r="GX121" t="n">
        <v>0</v>
      </c>
      <c r="GY121" t="n">
        <v/>
      </c>
      <c r="GZ121" t="inlineStr">
        <is>
          <t>Ya</t>
        </is>
      </c>
      <c r="HA121" t="n">
        <v/>
      </c>
      <c r="HB121" t="n">
        <v/>
      </c>
      <c r="HC121" t="n">
        <v/>
      </c>
      <c r="HD121" t="n">
        <v/>
      </c>
      <c r="HE121" t="n">
        <v/>
      </c>
      <c r="HF121" t="n">
        <v/>
      </c>
      <c r="HG121" t="n">
        <v/>
      </c>
      <c r="HH121" t="n">
        <v/>
      </c>
      <c r="HI121" t="n">
        <v/>
      </c>
      <c r="HJ121" t="n">
        <v/>
      </c>
      <c r="HK121" t="n">
        <v/>
      </c>
      <c r="HL121" t="n">
        <v/>
      </c>
      <c r="HM121" t="n">
        <v/>
      </c>
      <c r="HN121" t="n">
        <v/>
      </c>
      <c r="HO121" t="n">
        <v/>
      </c>
      <c r="HP121" t="n">
        <v/>
      </c>
      <c r="HQ121" t="n">
        <v/>
      </c>
      <c r="HR121" t="n">
        <v/>
      </c>
      <c r="HS121" t="n">
        <v/>
      </c>
      <c r="HT121" t="n">
        <v/>
      </c>
      <c r="HU121" t="n">
        <v/>
      </c>
      <c r="HV121" t="n">
        <v/>
      </c>
      <c r="HW121" t="n">
        <v/>
      </c>
      <c r="HX121" t="n">
        <v/>
      </c>
      <c r="HY121" t="n">
        <v/>
      </c>
      <c r="HZ121" t="n">
        <v/>
      </c>
      <c r="IA121" t="n">
        <v>0</v>
      </c>
      <c r="IB121" t="n">
        <v>0</v>
      </c>
      <c r="IC121" t="n">
        <v/>
      </c>
      <c r="ID121" t="n">
        <v/>
      </c>
      <c r="IE121" t="n">
        <v/>
      </c>
      <c r="IF121" t="n">
        <v/>
      </c>
      <c r="IG121" t="n">
        <v/>
      </c>
      <c r="IH121" t="n">
        <v/>
      </c>
      <c r="II121" t="n">
        <v/>
      </c>
      <c r="IJ121" t="n">
        <v/>
      </c>
      <c r="IK121" t="inlineStr">
        <is>
          <t>&lt;15 kg</t>
        </is>
      </c>
      <c r="IL121" t="inlineStr">
        <is>
          <t>&lt;1 jam</t>
        </is>
      </c>
      <c r="IM121" t="inlineStr">
        <is>
          <t>Ya</t>
        </is>
      </c>
      <c r="IN121" t="inlineStr">
        <is>
          <t>Tidak</t>
        </is>
      </c>
      <c r="IO121" t="inlineStr">
        <is>
          <t>Lebih bersih</t>
        </is>
      </c>
      <c r="IP121" t="n">
        <v/>
      </c>
      <c r="IQ121" t="inlineStr">
        <is>
          <t>Tidak pernah</t>
        </is>
      </c>
      <c r="IR121" t="n">
        <v/>
      </c>
      <c r="IS121" t="n">
        <v/>
      </c>
      <c r="IT121" t="n">
        <v/>
      </c>
      <c r="IU121" t="n">
        <v/>
      </c>
      <c r="IV121" t="n">
        <v/>
      </c>
      <c r="IW121" t="n">
        <v/>
      </c>
      <c r="IX121" t="n">
        <v/>
      </c>
      <c r="IY121" t="n">
        <v/>
      </c>
      <c r="IZ121" t="inlineStr">
        <is>
          <t>Tidak pernah</t>
        </is>
      </c>
      <c r="JA121" t="n">
        <v/>
      </c>
      <c r="JB121" t="n">
        <v/>
      </c>
      <c r="JC121" t="n">
        <v/>
      </c>
      <c r="JD121" t="n">
        <v/>
      </c>
      <c r="JE121" t="n">
        <v/>
      </c>
      <c r="JF121" t="n">
        <v/>
      </c>
      <c r="JG121" t="n">
        <v/>
      </c>
      <c r="JH121" t="n">
        <v/>
      </c>
      <c r="JI121" t="inlineStr">
        <is>
          <t>Tidak pernah</t>
        </is>
      </c>
      <c r="JJ121" t="n">
        <v/>
      </c>
      <c r="JK121" t="n">
        <v/>
      </c>
      <c r="JL121" t="n">
        <v/>
      </c>
      <c r="JM121" t="n">
        <v/>
      </c>
      <c r="JN121" t="n">
        <v/>
      </c>
      <c r="JO121" t="n">
        <v/>
      </c>
      <c r="JP121" t="n">
        <v/>
      </c>
      <c r="JQ121" t="n">
        <v/>
      </c>
      <c r="JR121" t="inlineStr">
        <is>
          <t>Tidak pernah</t>
        </is>
      </c>
      <c r="JS121" t="n">
        <v/>
      </c>
      <c r="JT121" t="n">
        <v/>
      </c>
      <c r="JU121" t="n">
        <v/>
      </c>
      <c r="JV121" t="n">
        <v/>
      </c>
      <c r="JW121" t="n">
        <v/>
      </c>
      <c r="JX121" t="n">
        <v/>
      </c>
      <c r="JY121" t="n">
        <v/>
      </c>
      <c r="JZ121" t="n">
        <v/>
      </c>
      <c r="KA121" t="inlineStr">
        <is>
          <t>Tidak pernah</t>
        </is>
      </c>
      <c r="KB121" t="n">
        <v/>
      </c>
      <c r="KC121" t="n">
        <v/>
      </c>
      <c r="KD121" t="n">
        <v/>
      </c>
      <c r="KE121" t="n">
        <v/>
      </c>
      <c r="KF121" t="n">
        <v/>
      </c>
      <c r="KG121" t="n">
        <v/>
      </c>
      <c r="KH121" t="n">
        <v/>
      </c>
      <c r="KI121" t="n">
        <v/>
      </c>
      <c r="KJ121" t="inlineStr">
        <is>
          <t>Tidak pernah</t>
        </is>
      </c>
      <c r="KK121" t="n">
        <v/>
      </c>
      <c r="KL121" t="n">
        <v/>
      </c>
      <c r="KM121" t="n">
        <v/>
      </c>
      <c r="KN121" t="n">
        <v/>
      </c>
      <c r="KO121" t="n">
        <v/>
      </c>
      <c r="KP121" t="n">
        <v/>
      </c>
      <c r="KQ121" t="n">
        <v/>
      </c>
      <c r="KR121" t="n">
        <v/>
      </c>
      <c r="KS121" t="inlineStr">
        <is>
          <t>Cukup membaik</t>
        </is>
      </c>
      <c r="KT121" t="inlineStr">
        <is>
          <t>0-1 kali</t>
        </is>
      </c>
      <c r="KU121" t="inlineStr">
        <is>
          <t>0-1 kali</t>
        </is>
      </c>
      <c r="KV121" t="inlineStr">
        <is>
          <t>Tidak ada</t>
        </is>
      </c>
      <c r="KW121" t="n">
        <v>0</v>
      </c>
      <c r="KX121" t="n">
        <v>0</v>
      </c>
      <c r="KY121" t="n">
        <v>0</v>
      </c>
      <c r="KZ121" t="n">
        <v>1</v>
      </c>
      <c r="LA121" t="inlineStr">
        <is>
          <t>Cukup membaik</t>
        </is>
      </c>
      <c r="LB121" t="inlineStr">
        <is>
          <t>Cukup membaik</t>
        </is>
      </c>
      <c r="LC121" t="n">
        <v>8</v>
      </c>
      <c r="LD121" t="n">
        <v>8</v>
      </c>
      <c r="LE121" t="n">
        <v>0</v>
      </c>
      <c r="LF121" t="n">
        <v>0</v>
      </c>
      <c r="LG121" t="inlineStr">
        <is>
          <t>Ya</t>
        </is>
      </c>
      <c r="LH121" t="n">
        <v>0</v>
      </c>
      <c r="LI121" t="n">
        <v/>
      </c>
      <c r="LJ121" t="inlineStr">
        <is>
          <t>Kebutuhan rumah tangga</t>
        </is>
      </c>
      <c r="LK121" t="n">
        <v>0</v>
      </c>
      <c r="LL121" t="n">
        <v>0</v>
      </c>
      <c r="LM121" t="n">
        <v>0</v>
      </c>
      <c r="LN121" t="n">
        <v>0</v>
      </c>
      <c r="LO121" t="n">
        <v>1</v>
      </c>
      <c r="LP121" t="n">
        <v>0</v>
      </c>
      <c r="LQ121" t="n">
        <v>0</v>
      </c>
      <c r="LR121" t="n">
        <v/>
      </c>
      <c r="LS121" t="n">
        <v>30</v>
      </c>
      <c r="LT121" t="n">
        <v>0</v>
      </c>
      <c r="LU121" t="n">
        <v>0</v>
      </c>
      <c r="LV121" t="n">
        <v>0</v>
      </c>
      <c r="LW121" t="n">
        <v>0</v>
      </c>
      <c r="LX121" t="n">
        <v>0</v>
      </c>
      <c r="LY121" t="n">
        <v>0</v>
      </c>
      <c r="LZ121" t="n">
        <v>0</v>
      </c>
      <c r="MA121" t="n">
        <v>0</v>
      </c>
      <c r="MB121" t="inlineStr">
        <is>
          <t>Tidak</t>
        </is>
      </c>
      <c r="MC121" t="n">
        <v>0</v>
      </c>
      <c r="MD121" t="n">
        <v>0</v>
      </c>
      <c r="ME121" t="n">
        <v>0</v>
      </c>
      <c r="MF121" t="n">
        <v>0</v>
      </c>
      <c r="MG121" t="n">
        <v>0</v>
      </c>
      <c r="MH121" t="n">
        <v>0</v>
      </c>
      <c r="MI121" t="n">
        <v/>
      </c>
      <c r="MJ121" t="n">
        <v/>
      </c>
      <c r="MK121" t="n">
        <v/>
      </c>
      <c r="ML121" t="n">
        <v/>
      </c>
      <c r="MM121" t="n">
        <v/>
      </c>
      <c r="MN121" t="n">
        <v/>
      </c>
      <c r="MO121" t="n">
        <v/>
      </c>
      <c r="MP121" t="n">
        <v/>
      </c>
      <c r="MQ121" t="n">
        <v/>
      </c>
      <c r="MR121" t="inlineStr">
        <is>
          <t>Istirahat</t>
        </is>
      </c>
      <c r="MS121" t="n">
        <v/>
      </c>
      <c r="MT121" t="inlineStr">
        <is>
          <t>Istirahat</t>
        </is>
      </c>
      <c r="MU121" t="inlineStr">
        <is>
          <t>Tidak</t>
        </is>
      </c>
      <c r="MV121" t="n">
        <v/>
      </c>
      <c r="MW121" t="n">
        <v/>
      </c>
      <c r="MX121" t="n">
        <v/>
      </c>
      <c r="MY121" t="n">
        <v/>
      </c>
      <c r="MZ121" t="n">
        <v/>
      </c>
      <c r="NA121" t="n">
        <v/>
      </c>
      <c r="NB121" t="n">
        <v/>
      </c>
      <c r="NC121" t="n">
        <v/>
      </c>
      <c r="ND121" t="n">
        <v/>
      </c>
      <c r="NE121" t="n">
        <v/>
      </c>
      <c r="NF121" t="n">
        <v/>
      </c>
      <c r="NG121" t="n">
        <v/>
      </c>
      <c r="NH121" t="n">
        <v/>
      </c>
      <c r="NI121" t="n">
        <v/>
      </c>
      <c r="NJ121" t="n">
        <v/>
      </c>
      <c r="NK121" t="n">
        <v/>
      </c>
      <c r="NL121" t="inlineStr">
        <is>
          <t>Tidak</t>
        </is>
      </c>
      <c r="NM121" t="inlineStr">
        <is>
          <t>Kombinasi dana mandiri dan kredit/pinjaman</t>
        </is>
      </c>
      <c r="NN121" t="inlineStr">
        <is>
          <t>9.000.001-11.000.000</t>
        </is>
      </c>
      <c r="NO121" t="n">
        <v/>
      </c>
      <c r="NP121" t="n">
        <v/>
      </c>
      <c r="NQ121" t="inlineStr">
        <is>
          <t>Koperasi</t>
        </is>
      </c>
      <c r="NR121" t="n">
        <v/>
      </c>
      <c r="NS121" t="n">
        <v>24</v>
      </c>
      <c r="NT121" t="inlineStr">
        <is>
          <t>Anggota keluarga - Laki-laki dewasa</t>
        </is>
      </c>
      <c r="NU121" t="n">
        <v/>
      </c>
      <c r="NV121" t="inlineStr">
        <is>
          <t>Anggota keluarga - Laki-laki dewasa</t>
        </is>
      </c>
      <c r="NW121" t="n">
        <v/>
      </c>
      <c r="NX121" t="inlineStr">
        <is>
          <t>Sama saja</t>
        </is>
      </c>
      <c r="NY121" t="n">
        <v>0</v>
      </c>
      <c r="NZ121" t="n">
        <v>30</v>
      </c>
      <c r="OA121" t="n">
        <v>0</v>
      </c>
      <c r="OB121" t="n">
        <v>0</v>
      </c>
      <c r="OC121" t="n">
        <v>0</v>
      </c>
      <c r="OD121" t="n">
        <v>0</v>
      </c>
      <c r="OE121" t="inlineStr">
        <is>
          <t>Lebih baik</t>
        </is>
      </c>
      <c r="OF121" t="inlineStr">
        <is>
          <t>Sama saja (tidak ada perbedaan waktu memasak MAUPUN rasa/bau makanan bila dibandingkan penggunaan sebelumnya)</t>
        </is>
      </c>
      <c r="OG121" t="inlineStr">
        <is>
          <t>Ya</t>
        </is>
      </c>
      <c r="OH121" t="n">
        <v>0</v>
      </c>
      <c r="OI121" t="n">
        <v>5</v>
      </c>
      <c r="OJ121" t="n">
        <v>0</v>
      </c>
      <c r="OK121" t="n">
        <v>0</v>
      </c>
      <c r="OL121" t="n">
        <v>0</v>
      </c>
      <c r="OM121" t="n">
        <v>0</v>
      </c>
      <c r="ON121" t="n">
        <v>0</v>
      </c>
      <c r="OO121" t="n">
        <v>0</v>
      </c>
      <c r="OP121" t="inlineStr">
        <is>
          <t>Sapi perah</t>
        </is>
      </c>
      <c r="OQ121" t="n">
        <v>0</v>
      </c>
      <c r="OR121" t="n">
        <v>1</v>
      </c>
      <c r="OS121" t="n">
        <v>0</v>
      </c>
      <c r="OT121" t="n">
        <v>0</v>
      </c>
      <c r="OU121" t="n">
        <v>0</v>
      </c>
      <c r="OV121" t="n">
        <v>0</v>
      </c>
      <c r="OW121" t="n">
        <v>0</v>
      </c>
      <c r="OX121" t="n">
        <v>0</v>
      </c>
      <c r="OY121" t="n">
        <v>0</v>
      </c>
      <c r="OZ121" t="inlineStr">
        <is>
          <t>Sapi perah</t>
        </is>
      </c>
      <c r="PA121" t="n">
        <v>0</v>
      </c>
      <c r="PB121" t="n">
        <v>1</v>
      </c>
      <c r="PC121" t="n">
        <v>0</v>
      </c>
      <c r="PD121" t="n">
        <v>0</v>
      </c>
      <c r="PE121" t="n">
        <v>0</v>
      </c>
      <c r="PF121" t="n">
        <v>0</v>
      </c>
      <c r="PG121" t="n">
        <v>0</v>
      </c>
      <c r="PH121" t="n">
        <v>0</v>
      </c>
      <c r="PI121" t="n">
        <v>0</v>
      </c>
      <c r="PJ121" t="inlineStr">
        <is>
          <t>Sapi perah</t>
        </is>
      </c>
      <c r="PK121" t="n">
        <v>0</v>
      </c>
      <c r="PL121" t="n">
        <v>1</v>
      </c>
      <c r="PM121" t="n">
        <v>0</v>
      </c>
      <c r="PN121" t="n">
        <v>0</v>
      </c>
      <c r="PO121" t="n">
        <v>0</v>
      </c>
      <c r="PP121" t="n">
        <v>0</v>
      </c>
      <c r="PQ121" t="n">
        <v>0</v>
      </c>
      <c r="PR121" t="n">
        <v>0</v>
      </c>
      <c r="PS121" t="n">
        <v>0</v>
      </c>
      <c r="PT121" t="n">
        <v/>
      </c>
      <c r="PU121" t="n">
        <v/>
      </c>
      <c r="PV121" t="n">
        <v/>
      </c>
      <c r="PW121" t="n">
        <v/>
      </c>
      <c r="PX121" t="n">
        <v/>
      </c>
      <c r="PY121" t="n">
        <v/>
      </c>
      <c r="PZ121" t="n">
        <v/>
      </c>
      <c r="QA121" t="n">
        <v/>
      </c>
      <c r="QB121" t="n">
        <v/>
      </c>
      <c r="QC121" t="n">
        <v/>
      </c>
      <c r="QD121" t="n">
        <v/>
      </c>
      <c r="QE121" t="inlineStr">
        <is>
          <t>1-Disebarkan ke lahan terbuka</t>
        </is>
      </c>
      <c r="QF121" t="n">
        <v>0</v>
      </c>
      <c r="QG121" t="n">
        <v>0</v>
      </c>
      <c r="QH121" t="n">
        <v>0</v>
      </c>
      <c r="QI121" t="n">
        <v>0</v>
      </c>
      <c r="QJ121" t="n">
        <v>0</v>
      </c>
      <c r="QK121" t="n">
        <v>1</v>
      </c>
      <c r="QL121" t="n">
        <v>0</v>
      </c>
      <c r="QM121" t="n">
        <v>0</v>
      </c>
      <c r="QN121" t="n">
        <v>0</v>
      </c>
      <c r="QO121" t="n">
        <v/>
      </c>
      <c r="QP121" t="n">
        <v/>
      </c>
      <c r="QQ121" t="n">
        <v/>
      </c>
      <c r="QR121" t="n">
        <v/>
      </c>
      <c r="QS121" t="n">
        <v/>
      </c>
      <c r="QT121" t="n">
        <v/>
      </c>
      <c r="QU121" t="n">
        <v/>
      </c>
      <c r="QV121" t="n">
        <v/>
      </c>
      <c r="QW121" t="n">
        <v/>
      </c>
      <c r="QX121" t="n">
        <v/>
      </c>
      <c r="QY121" t="n">
        <v/>
      </c>
      <c r="QZ121" t="n">
        <v/>
      </c>
      <c r="RA121" t="n">
        <v/>
      </c>
      <c r="RB121" t="n">
        <v/>
      </c>
      <c r="RC121" t="n">
        <v/>
      </c>
      <c r="RD121" t="n">
        <v/>
      </c>
      <c r="RE121" t="n">
        <v/>
      </c>
      <c r="RF121" t="n">
        <v/>
      </c>
      <c r="RG121" t="n">
        <v/>
      </c>
      <c r="RH121" t="n">
        <v/>
      </c>
      <c r="RI121" t="n">
        <v/>
      </c>
      <c r="RJ121" t="n">
        <v/>
      </c>
      <c r="RK121" t="n">
        <v/>
      </c>
      <c r="RL121" t="n">
        <v/>
      </c>
      <c r="RM121" t="n">
        <v/>
      </c>
      <c r="RN121" t="n">
        <v/>
      </c>
      <c r="RO121" t="n">
        <v/>
      </c>
      <c r="RP121" t="n">
        <v/>
      </c>
      <c r="RQ121" t="n">
        <v/>
      </c>
      <c r="RR121" t="n">
        <v/>
      </c>
      <c r="RS121" t="n">
        <v/>
      </c>
      <c r="RT121" t="n">
        <v/>
      </c>
      <c r="RU121" t="n">
        <v/>
      </c>
      <c r="RV121" t="n">
        <v/>
      </c>
      <c r="RW121" t="n">
        <v/>
      </c>
      <c r="RX121" t="n">
        <v/>
      </c>
      <c r="RY121" t="n">
        <v/>
      </c>
      <c r="RZ121" t="n">
        <v/>
      </c>
      <c r="SA121" t="n">
        <v/>
      </c>
      <c r="SB121" t="n">
        <v/>
      </c>
      <c r="SC121" t="n">
        <v/>
      </c>
      <c r="SD121" t="n">
        <v/>
      </c>
      <c r="SE121" t="n">
        <v/>
      </c>
      <c r="SF121" t="n">
        <v/>
      </c>
      <c r="SG121" t="n">
        <v/>
      </c>
      <c r="SH121" t="n">
        <v/>
      </c>
      <c r="SI121" t="n">
        <v/>
      </c>
      <c r="SJ121" t="n">
        <v/>
      </c>
      <c r="SK121" t="n">
        <v/>
      </c>
      <c r="SL121" t="n">
        <v/>
      </c>
      <c r="SM121" t="n">
        <v/>
      </c>
      <c r="SN121" t="n">
        <v/>
      </c>
      <c r="SO121" t="n">
        <v/>
      </c>
      <c r="SP121" t="n">
        <v/>
      </c>
      <c r="SQ121" t="n">
        <v/>
      </c>
      <c r="SR121" t="n">
        <v/>
      </c>
      <c r="SS121" t="n">
        <v/>
      </c>
      <c r="ST121" t="n">
        <v/>
      </c>
      <c r="SU121" t="n">
        <v/>
      </c>
      <c r="SV121" t="n">
        <v/>
      </c>
      <c r="SW121" t="n">
        <v/>
      </c>
      <c r="SX121" t="n">
        <v/>
      </c>
      <c r="SY121" t="n">
        <v/>
      </c>
      <c r="SZ121" t="n">
        <v>12</v>
      </c>
      <c r="TA121" t="n">
        <v/>
      </c>
      <c r="TB121" t="n">
        <v/>
      </c>
      <c r="TC121" t="n">
        <v/>
      </c>
      <c r="TD121" t="n">
        <v/>
      </c>
      <c r="TE121" t="n">
        <v/>
      </c>
      <c r="TF121" t="n">
        <v/>
      </c>
      <c r="TG121" t="n">
        <v/>
      </c>
      <c r="TH121" t="n">
        <v/>
      </c>
      <c r="TI121" t="n">
        <v/>
      </c>
      <c r="TJ121" t="n">
        <v/>
      </c>
      <c r="TK121" t="n">
        <v/>
      </c>
      <c r="TL121" t="n">
        <v/>
      </c>
      <c r="TM121" t="n">
        <v/>
      </c>
      <c r="TN121" t="n">
        <v/>
      </c>
      <c r="TO121" t="n">
        <v/>
      </c>
      <c r="TP121" t="n">
        <v/>
      </c>
      <c r="TQ121" t="n">
        <v/>
      </c>
      <c r="TR121" t="n">
        <v/>
      </c>
      <c r="TS121" t="n">
        <v/>
      </c>
      <c r="TT121" t="n">
        <v/>
      </c>
      <c r="TU121" t="n">
        <v/>
      </c>
      <c r="TV121" t="n">
        <v/>
      </c>
      <c r="TW121" t="n">
        <v/>
      </c>
      <c r="TX121" t="n">
        <v/>
      </c>
      <c r="TY121" t="n">
        <v/>
      </c>
      <c r="TZ121" t="n">
        <v/>
      </c>
      <c r="UA121" t="n">
        <v/>
      </c>
      <c r="UB121" t="n">
        <v/>
      </c>
      <c r="UC121" t="n">
        <v/>
      </c>
      <c r="UD121" t="n">
        <v/>
      </c>
      <c r="UE121" t="n">
        <v/>
      </c>
      <c r="UF121" t="n">
        <v/>
      </c>
      <c r="UG121" t="n">
        <v/>
      </c>
      <c r="UH121" t="n">
        <v/>
      </c>
      <c r="UI121" t="n">
        <v/>
      </c>
      <c r="UJ121" t="n">
        <v/>
      </c>
      <c r="UK121" t="n">
        <v/>
      </c>
      <c r="UL121" t="n">
        <v/>
      </c>
      <c r="UM121" t="n">
        <v/>
      </c>
      <c r="UN121" t="n">
        <v/>
      </c>
      <c r="UO121" t="n">
        <v/>
      </c>
      <c r="UP121" t="n">
        <v/>
      </c>
      <c r="UQ121" t="n">
        <v/>
      </c>
      <c r="UR121" t="n">
        <v/>
      </c>
      <c r="US121" t="n">
        <v/>
      </c>
      <c r="UT121" t="n">
        <v/>
      </c>
      <c r="UU121" t="n">
        <v/>
      </c>
      <c r="UV121" t="inlineStr">
        <is>
          <t>Pemberian pakan di kandang</t>
        </is>
      </c>
      <c r="UW121" t="n">
        <v/>
      </c>
      <c r="UX121" t="n">
        <v/>
      </c>
      <c r="UY121" t="n">
        <v/>
      </c>
      <c r="UZ121" t="n">
        <v/>
      </c>
      <c r="VA121" t="n">
        <v/>
      </c>
      <c r="VB121" t="n">
        <v/>
      </c>
      <c r="VC121" t="n">
        <v/>
      </c>
      <c r="VD121" t="inlineStr">
        <is>
          <t>Cukup teratur (setiap minggu)</t>
        </is>
      </c>
      <c r="VE121" t="n">
        <v/>
      </c>
      <c r="VF121" t="n">
        <v/>
      </c>
      <c r="VG121" t="n">
        <v/>
      </c>
      <c r="VH121" t="n">
        <v/>
      </c>
      <c r="VI121" t="n">
        <v/>
      </c>
      <c r="VJ121" t="n">
        <v/>
      </c>
      <c r="VK121" t="n">
        <v/>
      </c>
      <c r="VL121" t="inlineStr">
        <is>
          <t>Sangat sering (&gt;1 kali sehari)</t>
        </is>
      </c>
      <c r="VM121" t="n">
        <v/>
      </c>
      <c r="VN121" t="n">
        <v/>
      </c>
      <c r="VO121" t="n">
        <v/>
      </c>
      <c r="VP121" t="n">
        <v/>
      </c>
      <c r="VQ121" t="n">
        <v/>
      </c>
      <c r="VR121" t="n">
        <v/>
      </c>
      <c r="VS121" t="n">
        <v/>
      </c>
      <c r="VT121" t="n">
        <v/>
      </c>
      <c r="VU121" t="n">
        <v/>
      </c>
      <c r="VV121" t="n">
        <v/>
      </c>
      <c r="VW121" t="n">
        <v/>
      </c>
      <c r="VX121" t="n">
        <v/>
      </c>
      <c r="VY121" t="n">
        <v/>
      </c>
      <c r="VZ121" t="n">
        <v/>
      </c>
      <c r="WA121" t="n">
        <v/>
      </c>
      <c r="WB121" t="n">
        <v/>
      </c>
      <c r="WC121" t="n">
        <v/>
      </c>
      <c r="WD121" t="n">
        <v/>
      </c>
      <c r="WE121" t="n">
        <v/>
      </c>
      <c r="WF121" t="inlineStr">
        <is>
          <t>3-Disimpan terbuka (dry lot)</t>
        </is>
      </c>
      <c r="WG121" t="n">
        <v>0</v>
      </c>
      <c r="WH121" t="n">
        <v>0</v>
      </c>
      <c r="WI121" t="n">
        <v>0</v>
      </c>
      <c r="WJ121" t="n">
        <v>0</v>
      </c>
      <c r="WK121" t="n">
        <v>0</v>
      </c>
      <c r="WL121" t="n">
        <v>0</v>
      </c>
      <c r="WM121" t="n">
        <v>1</v>
      </c>
      <c r="WN121" t="n">
        <v>0</v>
      </c>
      <c r="WO121" t="n">
        <v>0</v>
      </c>
      <c r="WP121" t="n">
        <v>0</v>
      </c>
      <c r="WQ121" t="n">
        <v>0</v>
      </c>
      <c r="WR121" t="n">
        <v>0</v>
      </c>
      <c r="WS121" t="n">
        <v/>
      </c>
      <c r="WT121" t="n">
        <v/>
      </c>
      <c r="WU121" t="n">
        <v/>
      </c>
      <c r="WV121" t="n">
        <v/>
      </c>
      <c r="WW121" t="n">
        <v/>
      </c>
      <c r="WX121" t="n">
        <v/>
      </c>
      <c r="WY121" t="n">
        <v/>
      </c>
      <c r="WZ121" t="n">
        <v/>
      </c>
      <c r="XA121" t="n">
        <v/>
      </c>
      <c r="XB121" t="n">
        <v/>
      </c>
      <c r="XC121" t="n">
        <v/>
      </c>
      <c r="XD121" t="n">
        <v/>
      </c>
      <c r="XE121" t="n">
        <v/>
      </c>
      <c r="XF121" t="n">
        <v/>
      </c>
      <c r="XG121" t="n">
        <v/>
      </c>
      <c r="XH121" t="n">
        <v/>
      </c>
      <c r="XI121" t="n">
        <v/>
      </c>
      <c r="XJ121" t="n">
        <v/>
      </c>
      <c r="XK121" t="n">
        <v/>
      </c>
      <c r="XL121" t="n">
        <v/>
      </c>
      <c r="XM121" t="n">
        <v/>
      </c>
      <c r="XN121" t="n">
        <v/>
      </c>
      <c r="XO121" t="n">
        <v/>
      </c>
      <c r="XP121" t="n">
        <v/>
      </c>
      <c r="XQ121" t="n">
        <v/>
      </c>
      <c r="XR121" t="n">
        <v/>
      </c>
      <c r="XS121" t="n">
        <v/>
      </c>
      <c r="XT121" t="n">
        <v/>
      </c>
      <c r="XU121" t="n">
        <v/>
      </c>
      <c r="XV121" t="n">
        <v/>
      </c>
      <c r="XW121" t="n">
        <v/>
      </c>
      <c r="XX121" t="n">
        <v/>
      </c>
      <c r="XY121" t="n">
        <v/>
      </c>
      <c r="XZ121" t="n">
        <v/>
      </c>
      <c r="YA121" t="n">
        <v/>
      </c>
      <c r="YB121" t="n">
        <v/>
      </c>
      <c r="YC121" t="n">
        <v/>
      </c>
      <c r="YD121" t="n">
        <v/>
      </c>
      <c r="YE121" t="n">
        <v/>
      </c>
      <c r="YF121" t="n">
        <v/>
      </c>
      <c r="YG121" t="n">
        <v/>
      </c>
      <c r="YH121" t="n">
        <v/>
      </c>
      <c r="YI121" t="n">
        <v/>
      </c>
      <c r="YJ121" t="n">
        <v/>
      </c>
      <c r="YK121" t="n">
        <v/>
      </c>
      <c r="YL121" t="n">
        <v/>
      </c>
      <c r="YM121" t="n">
        <v/>
      </c>
      <c r="YN121" t="n">
        <v/>
      </c>
      <c r="YO121" t="n">
        <v/>
      </c>
      <c r="YP121" t="n">
        <v/>
      </c>
      <c r="YQ121" t="n">
        <v/>
      </c>
      <c r="YR121" t="n">
        <v/>
      </c>
      <c r="YS121" t="n">
        <v/>
      </c>
      <c r="YT121" t="n">
        <v/>
      </c>
      <c r="YU121" t="n">
        <v/>
      </c>
      <c r="YV121" t="n">
        <v/>
      </c>
      <c r="YW121" t="n">
        <v/>
      </c>
      <c r="YX121" t="n">
        <v/>
      </c>
      <c r="YY121" t="n">
        <v/>
      </c>
      <c r="YZ121" t="n">
        <v/>
      </c>
      <c r="ZA121" t="n">
        <v/>
      </c>
      <c r="ZB121" t="n">
        <v/>
      </c>
      <c r="ZC121" t="n">
        <v/>
      </c>
      <c r="ZD121" t="n">
        <v/>
      </c>
      <c r="ZE121" t="n">
        <v/>
      </c>
      <c r="ZF121" t="n">
        <v/>
      </c>
      <c r="ZG121" t="n">
        <v/>
      </c>
      <c r="ZH121" t="n">
        <v/>
      </c>
      <c r="ZI121" t="n">
        <v/>
      </c>
      <c r="ZJ121" t="n">
        <v/>
      </c>
      <c r="ZK121" t="n">
        <v/>
      </c>
      <c r="ZL121" t="n">
        <v/>
      </c>
      <c r="ZM121" t="n">
        <v/>
      </c>
      <c r="ZN121" t="n">
        <v/>
      </c>
      <c r="ZO121" t="n">
        <v/>
      </c>
      <c r="ZP121" t="n">
        <v/>
      </c>
      <c r="ZQ121" t="n">
        <v/>
      </c>
      <c r="ZR121" t="n">
        <v/>
      </c>
      <c r="ZS121" t="n">
        <v/>
      </c>
      <c r="ZT121" t="n">
        <v/>
      </c>
      <c r="ZU121" t="n">
        <v/>
      </c>
      <c r="ZV121" t="n">
        <v/>
      </c>
      <c r="ZW121" t="n">
        <v>3</v>
      </c>
      <c r="ZX121" t="n">
        <v/>
      </c>
      <c r="ZY121" t="n">
        <v/>
      </c>
      <c r="ZZ121" t="n">
        <v/>
      </c>
      <c r="AAA121" t="n">
        <v/>
      </c>
      <c r="AAB121" t="n">
        <v/>
      </c>
      <c r="AAC121" t="n">
        <v/>
      </c>
      <c r="AAD121" t="n">
        <v/>
      </c>
      <c r="AAE121" t="inlineStr">
        <is>
          <t>Pakan segar (misal: rumput)</t>
        </is>
      </c>
      <c r="AAF121" t="n">
        <v/>
      </c>
      <c r="AAG121" t="n">
        <v/>
      </c>
      <c r="AAH121" t="n">
        <v/>
      </c>
      <c r="AAI121" t="n">
        <v/>
      </c>
      <c r="AAJ121" t="n">
        <v/>
      </c>
      <c r="AAK121" t="n">
        <v/>
      </c>
      <c r="AAL121" t="inlineStr">
        <is>
          <t>Tidak</t>
        </is>
      </c>
      <c r="AAM121" t="n">
        <v/>
      </c>
      <c r="AAN121" t="n">
        <v/>
      </c>
      <c r="AAO121" t="n">
        <v/>
      </c>
      <c r="AAP121" t="n">
        <v/>
      </c>
      <c r="AAQ121" t="n">
        <v/>
      </c>
      <c r="AAR121" t="inlineStr">
        <is>
          <t>Ya</t>
        </is>
      </c>
      <c r="AAS121" t="inlineStr">
        <is>
          <t>Mengetahui</t>
        </is>
      </c>
      <c r="AAT121" t="inlineStr">
        <is>
          <t>Diberikan gratis ke orang lain</t>
        </is>
      </c>
      <c r="AAU121" t="n">
        <v>0</v>
      </c>
      <c r="AAV121" t="n">
        <v>0</v>
      </c>
      <c r="AAW121" t="n">
        <v>0</v>
      </c>
      <c r="AAX121" t="n">
        <v>0</v>
      </c>
      <c r="AAY121" t="n">
        <v>1</v>
      </c>
      <c r="AAZ121" t="n">
        <v>0</v>
      </c>
      <c r="ABA121" t="n">
        <v>0</v>
      </c>
      <c r="ABB121" t="n">
        <v/>
      </c>
      <c r="ABC121" t="n">
        <v/>
      </c>
      <c r="ABD121" t="n">
        <v/>
      </c>
      <c r="ABE121" t="n">
        <v/>
      </c>
      <c r="ABF121" t="n">
        <v/>
      </c>
      <c r="ABG121" t="n">
        <v/>
      </c>
      <c r="ABH121" t="n">
        <v/>
      </c>
      <c r="ABI121" t="n">
        <v/>
      </c>
      <c r="ABJ121" t="n">
        <v/>
      </c>
      <c r="ABK121" t="n">
        <v/>
      </c>
      <c r="ABL121" t="n">
        <v/>
      </c>
      <c r="ABM121" t="n">
        <v/>
      </c>
      <c r="ABN121" t="n">
        <v/>
      </c>
      <c r="ABO121" t="n">
        <v/>
      </c>
      <c r="ABP121" t="n">
        <v/>
      </c>
      <c r="ABQ121" t="n">
        <v/>
      </c>
      <c r="ABR121" t="n">
        <v/>
      </c>
      <c r="ABS121" t="n">
        <v/>
      </c>
      <c r="ABT121" t="n">
        <v/>
      </c>
      <c r="ABU121" t="n">
        <v/>
      </c>
      <c r="ABV121" t="n">
        <v/>
      </c>
      <c r="ABW121" t="n">
        <v/>
      </c>
      <c r="ABX121" t="n">
        <v/>
      </c>
      <c r="ABY121" t="n">
        <v/>
      </c>
      <c r="ABZ121" t="n">
        <v/>
      </c>
      <c r="ACA121" t="n">
        <v/>
      </c>
      <c r="ACB121" t="n">
        <v/>
      </c>
      <c r="ACC121" t="n">
        <v/>
      </c>
      <c r="ACD121" t="n">
        <v/>
      </c>
      <c r="ACE121" t="n">
        <v/>
      </c>
      <c r="ACF121" t="n">
        <v/>
      </c>
      <c r="ACG121" t="n">
        <v/>
      </c>
      <c r="ACH121" t="n">
        <v/>
      </c>
      <c r="ACI121" t="n">
        <v/>
      </c>
      <c r="ACJ121" t="n">
        <v/>
      </c>
      <c r="ACK121" t="inlineStr">
        <is>
          <t>Ladang/sawah terlalu jauh, sulit untuk mengangkut ke sana</t>
        </is>
      </c>
      <c r="ACL121" t="n">
        <v>0</v>
      </c>
      <c r="ACM121" t="n">
        <v>0</v>
      </c>
      <c r="ACN121" t="n">
        <v>0</v>
      </c>
      <c r="ACO121" t="n">
        <v>1</v>
      </c>
      <c r="ACP121" t="n">
        <v>0</v>
      </c>
      <c r="ACQ121" t="n">
        <v>0</v>
      </c>
      <c r="ACR121" t="n">
        <v>0</v>
      </c>
      <c r="ACS121" t="n">
        <v/>
      </c>
      <c r="ACT121" t="inlineStr">
        <is>
          <t>Tidak</t>
        </is>
      </c>
      <c r="ACU121" t="inlineStr">
        <is>
          <t>Manfaat cukup signifikan, terasa di kehidupan sehari-hari</t>
        </is>
      </c>
      <c r="ACV121" t="n">
        <v/>
      </c>
      <c r="ACW121" t="inlineStr">
        <is>
          <t>Anggota keluarga - Laki-laki dewasa</t>
        </is>
      </c>
      <c r="ACX121" t="inlineStr">
        <is>
          <t>Netral/tidak tahu</t>
        </is>
      </c>
      <c r="ACY121" t="inlineStr">
        <is>
          <t>Anggota keluarga - Laki-laki dewasa</t>
        </is>
      </c>
      <c r="ACZ121" t="n">
        <v>1</v>
      </c>
      <c r="ADA121" t="n">
        <v>0</v>
      </c>
      <c r="ADB121" t="n">
        <v>0</v>
      </c>
      <c r="ADC121" t="n">
        <v>0</v>
      </c>
      <c r="ADD121" t="inlineStr">
        <is>
          <t>Puas</t>
        </is>
      </c>
      <c r="ADE121" t="inlineStr">
        <is>
          <t>Puas</t>
        </is>
      </c>
      <c r="ADF121" t="inlineStr">
        <is>
          <t>Puas</t>
        </is>
      </c>
      <c r="ADG121" t="inlineStr">
        <is>
          <t>Puas</t>
        </is>
      </c>
      <c r="ADH121" t="inlineStr">
        <is>
          <t>Tidak</t>
        </is>
      </c>
      <c r="ADI121" t="n">
        <v/>
      </c>
      <c r="ADJ121" t="inlineStr">
        <is>
          <t>Puas</t>
        </is>
      </c>
      <c r="ADK121" t="n">
        <v/>
      </c>
      <c r="ADL121" t="n">
        <v/>
      </c>
      <c r="ADM121" t="n">
        <v/>
      </c>
      <c r="ADN121" t="n">
        <v/>
      </c>
      <c r="ADO121" t="n">
        <v/>
      </c>
      <c r="ADP121" t="n">
        <v/>
      </c>
      <c r="ADQ121" t="n">
        <v/>
      </c>
      <c r="ADR121" t="n">
        <v/>
      </c>
      <c r="ADS121" t="n">
        <v/>
      </c>
      <c r="ADT121" t="n">
        <v/>
      </c>
      <c r="ADU121" t="inlineStr">
        <is>
          <t>Memperbaiki sendiri</t>
        </is>
      </c>
      <c r="ADV121" t="n">
        <v>0</v>
      </c>
      <c r="ADW121" t="n">
        <v>0</v>
      </c>
      <c r="ADX121" t="n">
        <v>0</v>
      </c>
      <c r="ADY121" t="n">
        <v>0</v>
      </c>
      <c r="ADZ121" t="n">
        <v>0</v>
      </c>
      <c r="AEA121" t="n">
        <v>1</v>
      </c>
      <c r="AEB121" t="n">
        <v>0</v>
      </c>
      <c r="AEC121" t="n">
        <v>0</v>
      </c>
      <c r="AED121" t="inlineStr">
        <is>
          <t>Tidak</t>
        </is>
      </c>
      <c r="AEE121" t="inlineStr">
        <is>
          <t>Laki-laki dewasa</t>
        </is>
      </c>
      <c r="AEF121" t="n">
        <v/>
      </c>
      <c r="AEG121" t="inlineStr">
        <is>
          <t>Menghubungi melalui rekan</t>
        </is>
      </c>
      <c r="AEH121" t="n">
        <v/>
      </c>
      <c r="AEI121" t="inlineStr">
        <is>
          <t>Tidak</t>
        </is>
      </c>
      <c r="AEJ121" t="inlineStr">
        <is>
          <t>Kadang-kadang</t>
        </is>
      </c>
      <c r="AEK121" t="inlineStr">
        <is>
          <t>Peningkatan kebersihan kandang ternak Dapat dibayar melalui skema kredit</t>
        </is>
      </c>
      <c r="AEL121" t="n">
        <v>0</v>
      </c>
      <c r="AEM121" t="n">
        <v>0</v>
      </c>
      <c r="AEN121" t="n">
        <v>0</v>
      </c>
      <c r="AEO121" t="n">
        <v>0</v>
      </c>
      <c r="AEP121" t="n">
        <v>0</v>
      </c>
      <c r="AEQ121" t="n">
        <v>0</v>
      </c>
      <c r="AER121" t="n">
        <v>1</v>
      </c>
      <c r="AES121" t="n">
        <v>0</v>
      </c>
      <c r="AET121" t="n">
        <v>0</v>
      </c>
      <c r="AEU121" t="n">
        <v>1</v>
      </c>
      <c r="AEV121" t="n">
        <v>0</v>
      </c>
      <c r="AEW121" t="n">
        <v>0</v>
      </c>
      <c r="AEX121" t="n">
        <v/>
      </c>
      <c r="AEY121" t="inlineStr">
        <is>
          <t>Agar kandang lebih bersih</t>
        </is>
      </c>
      <c r="AEZ121" t="n">
        <v/>
      </c>
      <c r="AFA121" t="inlineStr">
        <is>
          <t>Koperasi</t>
        </is>
      </c>
      <c r="AFB121" t="n">
        <v/>
      </c>
      <c r="AFC121" t="inlineStr">
        <is>
          <t>1000557515-17_0_22.jpg</t>
        </is>
      </c>
      <c r="AFD121" t="inlineStr">
        <is>
          <t>https://kf.kobotoolbox.org/api/v2/assets/avstPQqLr3Ab3ZdcVTXZ6f/data/678835573/attachments/attm67dMwnSn9f8CiUaW39RS/</t>
        </is>
      </c>
      <c r="AFE121" t="inlineStr">
        <is>
          <t>1000557513-17_0_26.jpg</t>
        </is>
      </c>
      <c r="AFF121" t="inlineStr">
        <is>
          <t>https://kf.kobotoolbox.org/api/v2/assets/avstPQqLr3Ab3ZdcVTXZ6f/data/678835573/attachments/attWvpasToqZwThiGvtCnA3e/</t>
        </is>
      </c>
      <c r="AFG121" t="inlineStr">
        <is>
          <t>Kafif.</t>
        </is>
      </c>
      <c r="AFH121" t="n">
        <v/>
      </c>
      <c r="AFI121" t="n">
        <v/>
      </c>
    </row>
    <row r="122">
      <c r="A122" t="n">
        <v/>
      </c>
      <c r="B122" t="n">
        <v/>
      </c>
      <c r="C122" t="n">
        <v/>
      </c>
      <c r="D122" t="inlineStr">
        <is>
          <t>murniati</t>
        </is>
      </c>
      <c r="E122" t="n">
        <v>85801623537</v>
      </c>
      <c r="F122" t="inlineStr">
        <is>
          <t>-7.960193 112.782876 623.972334072129 21.637495647032782</t>
        </is>
      </c>
      <c r="G122" t="n">
        <v>-7.960193</v>
      </c>
      <c r="H122" t="n">
        <v>112.782876</v>
      </c>
      <c r="I122" t="n">
        <v>623.9723341</v>
      </c>
      <c r="J122" t="n">
        <v>21.63749565</v>
      </c>
      <c r="K122" t="n">
        <v>0</v>
      </c>
      <c r="L122" t="inlineStr">
        <is>
          <t>-7.960458 112.782382 624.6901903031394 3.714068125173921</t>
        </is>
      </c>
      <c r="M122" t="n">
        <v>-7.960458</v>
      </c>
      <c r="N122" t="n">
        <v>112.782382</v>
      </c>
      <c r="O122" t="n">
        <v>624.6901903</v>
      </c>
      <c r="P122" t="n">
        <v>3.714068125</v>
      </c>
      <c r="Q122" t="n">
        <v>0</v>
      </c>
      <c r="R122" t="inlineStr">
        <is>
          <t>Jawa Timur</t>
        </is>
      </c>
      <c r="S122" t="n">
        <v>0</v>
      </c>
      <c r="T122" t="n">
        <v>0</v>
      </c>
      <c r="U122" t="n">
        <v>0</v>
      </c>
      <c r="V122" t="n">
        <v>0</v>
      </c>
      <c r="W122" t="n">
        <v>0</v>
      </c>
      <c r="X122" t="n">
        <v>1</v>
      </c>
      <c r="Y122" t="n">
        <v>0</v>
      </c>
      <c r="Z122" t="n">
        <v>0</v>
      </c>
      <c r="AA122" t="n">
        <v>0</v>
      </c>
      <c r="AB122" t="n">
        <v>0</v>
      </c>
      <c r="AC122" t="inlineStr">
        <is>
          <t>MALANG</t>
        </is>
      </c>
      <c r="AD122" t="inlineStr">
        <is>
          <t>JABUNG</t>
        </is>
      </c>
      <c r="AE122" t="inlineStr">
        <is>
          <t>GADING KEMBAR</t>
        </is>
      </c>
      <c r="AF122" t="inlineStr">
        <is>
          <t>KAN JABUNG</t>
        </is>
      </c>
      <c r="AG122" t="inlineStr">
        <is>
          <t>KJP0787</t>
        </is>
      </c>
      <c r="AH122" t="n">
        <v>7</v>
      </c>
      <c r="AI122" t="inlineStr">
        <is>
          <t>VPA2</t>
        </is>
      </c>
      <c r="AJ122" t="inlineStr">
        <is>
          <t>Aktif</t>
        </is>
      </c>
      <c r="AK122" t="n">
        <v>41</v>
      </c>
      <c r="AL122" t="inlineStr">
        <is>
          <t>Perempuan</t>
        </is>
      </c>
      <c r="AM122" t="inlineStr">
        <is>
          <t>Sudah menikah</t>
        </is>
      </c>
      <c r="AN122" t="inlineStr">
        <is>
          <t>SMP/Sederajat</t>
        </is>
      </c>
      <c r="AO122" t="inlineStr">
        <is>
          <t>Peternak</t>
        </is>
      </c>
      <c r="AP122" t="n">
        <v>0</v>
      </c>
      <c r="AQ122" t="n">
        <v>1</v>
      </c>
      <c r="AR122" t="n">
        <v>0</v>
      </c>
      <c r="AS122" t="n">
        <v>0</v>
      </c>
      <c r="AT122" t="n">
        <v>0</v>
      </c>
      <c r="AU122" t="n">
        <v>0</v>
      </c>
      <c r="AV122" t="n">
        <v>0</v>
      </c>
      <c r="AW122" t="n">
        <v>0</v>
      </c>
      <c r="AX122" t="n">
        <v/>
      </c>
      <c r="AY122" t="inlineStr">
        <is>
          <t>Peternak</t>
        </is>
      </c>
      <c r="AZ122" t="n">
        <v>0</v>
      </c>
      <c r="BA122" t="n">
        <v>1</v>
      </c>
      <c r="BB122" t="n">
        <v>0</v>
      </c>
      <c r="BC122" t="n">
        <v>0</v>
      </c>
      <c r="BD122" t="n">
        <v>0</v>
      </c>
      <c r="BE122" t="n">
        <v>0</v>
      </c>
      <c r="BF122" t="n">
        <v>0</v>
      </c>
      <c r="BG122" t="n">
        <v>0</v>
      </c>
      <c r="BH122" t="n">
        <v/>
      </c>
      <c r="BI122" t="inlineStr">
        <is>
          <t>Rp2.500.000 - Rp3.500.000</t>
        </is>
      </c>
      <c r="BJ122" t="n">
        <v>1</v>
      </c>
      <c r="BK122" t="n">
        <v>1</v>
      </c>
      <c r="BL122" t="n">
        <v>1</v>
      </c>
      <c r="BM122" t="n">
        <v>0</v>
      </c>
      <c r="BN122" t="inlineStr">
        <is>
          <t>Milik sendiri</t>
        </is>
      </c>
      <c r="BO122" t="inlineStr">
        <is>
          <t>Permanen (dinding bata dan semen)</t>
        </is>
      </c>
      <c r="BP122" t="n">
        <v>1</v>
      </c>
      <c r="BQ122" t="n">
        <v>0</v>
      </c>
      <c r="BR122" t="n">
        <v>0</v>
      </c>
      <c r="BS122" t="n">
        <v>0</v>
      </c>
      <c r="BT122" t="n">
        <v>0</v>
      </c>
      <c r="BU122" t="n">
        <v/>
      </c>
      <c r="BV122" t="inlineStr">
        <is>
          <t>Keramik/ubin</t>
        </is>
      </c>
      <c r="BW122" t="n">
        <v>0</v>
      </c>
      <c r="BX122" t="n">
        <v>0</v>
      </c>
      <c r="BY122" t="n">
        <v>1</v>
      </c>
      <c r="BZ122" t="n">
        <v>0</v>
      </c>
      <c r="CA122" t="n">
        <v>0</v>
      </c>
      <c r="CB122" t="n">
        <v/>
      </c>
      <c r="CC122" t="inlineStr">
        <is>
          <t>Genting</t>
        </is>
      </c>
      <c r="CD122" t="n">
        <v>0</v>
      </c>
      <c r="CE122" t="n">
        <v>0</v>
      </c>
      <c r="CF122" t="n">
        <v>0</v>
      </c>
      <c r="CG122" t="n">
        <v>0</v>
      </c>
      <c r="CH122" t="n">
        <v>0</v>
      </c>
      <c r="CI122" t="n">
        <v>1</v>
      </c>
      <c r="CJ122" t="n">
        <v>0</v>
      </c>
      <c r="CK122" t="n">
        <v/>
      </c>
      <c r="CL122" t="inlineStr">
        <is>
          <t>Ya</t>
        </is>
      </c>
      <c r="CM122" t="n">
        <v>2019</v>
      </c>
      <c r="CN122" t="inlineStr">
        <is>
          <t>Fixed-Dome (Kubah Tetap)</t>
        </is>
      </c>
      <c r="CO122" t="inlineStr">
        <is>
          <t>8 m³ (6-7 ekor sapi, ±6,5 jam memasak/hari, ±65 kg slurry/hari)</t>
        </is>
      </c>
      <c r="CP122" t="inlineStr">
        <is>
          <t>Anggota keluarga - laki-laki</t>
        </is>
      </c>
      <c r="CQ122" t="n">
        <v>0</v>
      </c>
      <c r="CR122" t="n">
        <v>0</v>
      </c>
      <c r="CS122" t="n">
        <v>0</v>
      </c>
      <c r="CT122" t="n">
        <v>0</v>
      </c>
      <c r="CU122" t="n">
        <v>1</v>
      </c>
      <c r="CV122" t="n">
        <v>0</v>
      </c>
      <c r="CW122" t="n">
        <v>0</v>
      </c>
      <c r="CX122" t="n">
        <v>0</v>
      </c>
      <c r="CY122" t="inlineStr">
        <is>
          <t>Anggota keluarga - laki-laki</t>
        </is>
      </c>
      <c r="CZ122" t="n">
        <v>1</v>
      </c>
      <c r="DA122" t="n">
        <v>0</v>
      </c>
      <c r="DB122" t="n">
        <v>0</v>
      </c>
      <c r="DC122" t="n">
        <v/>
      </c>
      <c r="DD122" t="inlineStr">
        <is>
          <t>Anggota keluarga - laki-laki</t>
        </is>
      </c>
      <c r="DE122" t="n">
        <v>1</v>
      </c>
      <c r="DF122" t="n">
        <v>0</v>
      </c>
      <c r="DG122" t="n">
        <v>0</v>
      </c>
      <c r="DH122" t="n">
        <v>0</v>
      </c>
      <c r="DI122" t="n">
        <v/>
      </c>
      <c r="DJ122" t="inlineStr">
        <is>
          <t>CPO atau pendamping</t>
        </is>
      </c>
      <c r="DK122" t="n">
        <v>0</v>
      </c>
      <c r="DL122" t="n">
        <v>0</v>
      </c>
      <c r="DM122" t="n">
        <v>1</v>
      </c>
      <c r="DN122" t="n">
        <v>0</v>
      </c>
      <c r="DO122" t="n">
        <v/>
      </c>
      <c r="DP122" t="inlineStr">
        <is>
          <t>Ya</t>
        </is>
      </c>
      <c r="DQ122" t="n">
        <v/>
      </c>
      <c r="DR122" t="n">
        <v/>
      </c>
      <c r="DS122" t="n">
        <v/>
      </c>
      <c r="DT122" t="n">
        <v/>
      </c>
      <c r="DU122" t="n">
        <v/>
      </c>
      <c r="DV122" t="n">
        <v/>
      </c>
      <c r="DW122" t="n">
        <v/>
      </c>
      <c r="DX122" t="n">
        <v/>
      </c>
      <c r="DY122" t="n">
        <v/>
      </c>
      <c r="DZ122" t="n">
        <v/>
      </c>
      <c r="EA122" t="n">
        <v/>
      </c>
      <c r="EB122" t="n">
        <v/>
      </c>
      <c r="EC122" t="n">
        <v/>
      </c>
      <c r="ED122" t="n">
        <v/>
      </c>
      <c r="EE122" t="n">
        <v/>
      </c>
      <c r="EF122" t="n">
        <v/>
      </c>
      <c r="EG122" t="n">
        <v/>
      </c>
      <c r="EH122" t="n">
        <v/>
      </c>
      <c r="EI122" t="inlineStr">
        <is>
          <t>Tidak ada masalah</t>
        </is>
      </c>
      <c r="EJ122" t="n">
        <v>0</v>
      </c>
      <c r="EK122" t="n">
        <v>0</v>
      </c>
      <c r="EL122" t="n">
        <v>0</v>
      </c>
      <c r="EM122" t="n">
        <v>1</v>
      </c>
      <c r="EN122" t="n">
        <v>0</v>
      </c>
      <c r="EO122" t="n">
        <v/>
      </c>
      <c r="EP122" t="inlineStr">
        <is>
          <t>Ya, cukup jelas dan mudah diikuti</t>
        </is>
      </c>
      <c r="EQ122" t="inlineStr">
        <is>
          <t>Pelatihan</t>
        </is>
      </c>
      <c r="ER122" t="inlineStr">
        <is>
          <t>Staff BIRU</t>
        </is>
      </c>
      <c r="ES122" t="n">
        <v>0</v>
      </c>
      <c r="ET122" t="n">
        <v>1</v>
      </c>
      <c r="EU122" t="n">
        <v>0</v>
      </c>
      <c r="EV122" t="n">
        <v>0</v>
      </c>
      <c r="EW122" t="n">
        <v/>
      </c>
      <c r="EX122" t="inlineStr">
        <is>
          <t>Anggota keluarga - Laki-laki</t>
        </is>
      </c>
      <c r="EY122" t="n">
        <v>1</v>
      </c>
      <c r="EZ122" t="n">
        <v>0</v>
      </c>
      <c r="FA122" t="n">
        <v>0</v>
      </c>
      <c r="FB122" t="n">
        <v/>
      </c>
      <c r="FC122" t="inlineStr">
        <is>
          <t>Setiap minggu</t>
        </is>
      </c>
      <c r="FD122" t="n">
        <v/>
      </c>
      <c r="FE122" t="inlineStr">
        <is>
          <t>Mengetahui</t>
        </is>
      </c>
      <c r="FF122" t="inlineStr">
        <is>
          <t>Cukup sering (2 minggu sekali)</t>
        </is>
      </c>
      <c r="FG122" t="inlineStr">
        <is>
          <t>Mengetahui</t>
        </is>
      </c>
      <c r="FH122" t="inlineStr">
        <is>
          <t>Sering (setiap minggu)</t>
        </is>
      </c>
      <c r="FI122" t="inlineStr">
        <is>
          <t>Mengetahui</t>
        </is>
      </c>
      <c r="FJ122" t="inlineStr">
        <is>
          <t>Selalu (setiap hari)</t>
        </is>
      </c>
      <c r="FK122" t="inlineStr">
        <is>
          <t>Mengetahui</t>
        </is>
      </c>
      <c r="FL122" t="inlineStr">
        <is>
          <t>Selalu (setiap hari)</t>
        </is>
      </c>
      <c r="FM122" t="inlineStr">
        <is>
          <t>Mengetahui</t>
        </is>
      </c>
      <c r="FN122" t="inlineStr">
        <is>
          <t>Sering (setiap minggu)</t>
        </is>
      </c>
      <c r="FO122" t="inlineStr">
        <is>
          <t>Mengetahui</t>
        </is>
      </c>
      <c r="FP122" t="inlineStr">
        <is>
          <t>Sering (setiap minggu)</t>
        </is>
      </c>
      <c r="FQ122" t="inlineStr">
        <is>
          <t>Mengetahui</t>
        </is>
      </c>
      <c r="FR122" t="inlineStr">
        <is>
          <t>Ya</t>
        </is>
      </c>
      <c r="FS122" t="inlineStr">
        <is>
          <t>Mengetahui</t>
        </is>
      </c>
      <c r="FT122" t="inlineStr">
        <is>
          <t>Tidak sama sekali</t>
        </is>
      </c>
      <c r="FU122" t="inlineStr">
        <is>
          <t>Laki-laki dewasa</t>
        </is>
      </c>
      <c r="FV122" t="n">
        <v>1</v>
      </c>
      <c r="FW122" t="n">
        <v>0</v>
      </c>
      <c r="FX122" t="n">
        <v>0</v>
      </c>
      <c r="FY122" t="n">
        <v>0</v>
      </c>
      <c r="FZ122" t="inlineStr">
        <is>
          <t>Memahami</t>
        </is>
      </c>
      <c r="GA122" t="inlineStr">
        <is>
          <t>Pelatihan</t>
        </is>
      </c>
      <c r="GB122" t="n">
        <v>0</v>
      </c>
      <c r="GC122" t="n">
        <v>1</v>
      </c>
      <c r="GD122" t="n">
        <v>0</v>
      </c>
      <c r="GE122" t="n">
        <v>0</v>
      </c>
      <c r="GF122" t="n">
        <v/>
      </c>
      <c r="GG122" t="inlineStr">
        <is>
          <t>Sering</t>
        </is>
      </c>
      <c r="GH122" t="inlineStr">
        <is>
          <t>Ya</t>
        </is>
      </c>
      <c r="GI122" t="inlineStr">
        <is>
          <t>Teman/keluarga</t>
        </is>
      </c>
      <c r="GJ122" t="n">
        <v>0</v>
      </c>
      <c r="GK122" t="n">
        <v>1</v>
      </c>
      <c r="GL122" t="n">
        <v>0</v>
      </c>
      <c r="GM122" t="n">
        <v>0</v>
      </c>
      <c r="GN122" t="n">
        <v/>
      </c>
      <c r="GO122" t="n">
        <v>9</v>
      </c>
      <c r="GP122" t="inlineStr">
        <is>
          <t>Sebagian</t>
        </is>
      </c>
      <c r="GQ122" t="inlineStr">
        <is>
          <t>LPG</t>
        </is>
      </c>
      <c r="GR122" t="n">
        <v>1</v>
      </c>
      <c r="GS122" t="n">
        <v>0</v>
      </c>
      <c r="GT122" t="n">
        <v>0</v>
      </c>
      <c r="GU122" t="n">
        <v>0</v>
      </c>
      <c r="GV122" t="n">
        <v>0</v>
      </c>
      <c r="GW122" t="n">
        <v>0</v>
      </c>
      <c r="GX122" t="n">
        <v>0</v>
      </c>
      <c r="GY122" t="n">
        <v/>
      </c>
      <c r="GZ122" t="inlineStr">
        <is>
          <t>Tidak</t>
        </is>
      </c>
      <c r="HA122" t="n">
        <v/>
      </c>
      <c r="HB122" t="n">
        <v/>
      </c>
      <c r="HC122" t="n">
        <v/>
      </c>
      <c r="HD122" t="n">
        <v/>
      </c>
      <c r="HE122" t="n">
        <v/>
      </c>
      <c r="HF122" t="n">
        <v/>
      </c>
      <c r="HG122" t="n">
        <v/>
      </c>
      <c r="HH122" t="n">
        <v/>
      </c>
      <c r="HI122" t="n">
        <v/>
      </c>
      <c r="HJ122" t="n">
        <v/>
      </c>
      <c r="HK122" t="n">
        <v/>
      </c>
      <c r="HL122" t="n">
        <v/>
      </c>
      <c r="HM122" t="n">
        <v/>
      </c>
      <c r="HN122" t="n">
        <v/>
      </c>
      <c r="HO122" t="n">
        <v/>
      </c>
      <c r="HP122" t="n">
        <v/>
      </c>
      <c r="HQ122" t="n">
        <v/>
      </c>
      <c r="HR122" t="n">
        <v/>
      </c>
      <c r="HS122" t="n">
        <v/>
      </c>
      <c r="HT122" t="n">
        <v/>
      </c>
      <c r="HU122" t="n">
        <v/>
      </c>
      <c r="HV122" t="n">
        <v/>
      </c>
      <c r="HW122" t="n">
        <v/>
      </c>
      <c r="HX122" t="n">
        <v/>
      </c>
      <c r="HY122" t="n">
        <v/>
      </c>
      <c r="HZ122" t="n">
        <v/>
      </c>
      <c r="IA122" t="n">
        <v>9</v>
      </c>
      <c r="IB122" t="n">
        <v>63000</v>
      </c>
      <c r="IC122" t="n">
        <v/>
      </c>
      <c r="ID122" t="n">
        <v/>
      </c>
      <c r="IE122" t="n">
        <v/>
      </c>
      <c r="IF122" t="n">
        <v/>
      </c>
      <c r="IG122" t="n">
        <v/>
      </c>
      <c r="IH122" t="n">
        <v/>
      </c>
      <c r="II122" t="n">
        <v/>
      </c>
      <c r="IJ122" t="n">
        <v/>
      </c>
      <c r="IK122" t="inlineStr">
        <is>
          <t>80-100 kg</t>
        </is>
      </c>
      <c r="IL122" t="inlineStr">
        <is>
          <t>1-3 jam</t>
        </is>
      </c>
      <c r="IM122" t="inlineStr">
        <is>
          <t>Ya</t>
        </is>
      </c>
      <c r="IN122" t="inlineStr">
        <is>
          <t>Tidak</t>
        </is>
      </c>
      <c r="IO122" t="inlineStr">
        <is>
          <t>Lebih bersih</t>
        </is>
      </c>
      <c r="IP122" t="n">
        <v/>
      </c>
      <c r="IQ122" t="inlineStr">
        <is>
          <t>Tidak pernah</t>
        </is>
      </c>
      <c r="IR122" t="n">
        <v/>
      </c>
      <c r="IS122" t="n">
        <v/>
      </c>
      <c r="IT122" t="n">
        <v/>
      </c>
      <c r="IU122" t="n">
        <v/>
      </c>
      <c r="IV122" t="n">
        <v/>
      </c>
      <c r="IW122" t="n">
        <v/>
      </c>
      <c r="IX122" t="n">
        <v/>
      </c>
      <c r="IY122" t="n">
        <v/>
      </c>
      <c r="IZ122" t="inlineStr">
        <is>
          <t>Tidak pernah</t>
        </is>
      </c>
      <c r="JA122" t="n">
        <v/>
      </c>
      <c r="JB122" t="n">
        <v/>
      </c>
      <c r="JC122" t="n">
        <v/>
      </c>
      <c r="JD122" t="n">
        <v/>
      </c>
      <c r="JE122" t="n">
        <v/>
      </c>
      <c r="JF122" t="n">
        <v/>
      </c>
      <c r="JG122" t="n">
        <v/>
      </c>
      <c r="JH122" t="n">
        <v/>
      </c>
      <c r="JI122" t="inlineStr">
        <is>
          <t>Tidak pernah</t>
        </is>
      </c>
      <c r="JJ122" t="n">
        <v/>
      </c>
      <c r="JK122" t="n">
        <v/>
      </c>
      <c r="JL122" t="n">
        <v/>
      </c>
      <c r="JM122" t="n">
        <v/>
      </c>
      <c r="JN122" t="n">
        <v/>
      </c>
      <c r="JO122" t="n">
        <v/>
      </c>
      <c r="JP122" t="n">
        <v/>
      </c>
      <c r="JQ122" t="n">
        <v/>
      </c>
      <c r="JR122" t="inlineStr">
        <is>
          <t>Tidak pernah</t>
        </is>
      </c>
      <c r="JS122" t="n">
        <v/>
      </c>
      <c r="JT122" t="n">
        <v/>
      </c>
      <c r="JU122" t="n">
        <v/>
      </c>
      <c r="JV122" t="n">
        <v/>
      </c>
      <c r="JW122" t="n">
        <v/>
      </c>
      <c r="JX122" t="n">
        <v/>
      </c>
      <c r="JY122" t="n">
        <v/>
      </c>
      <c r="JZ122" t="n">
        <v/>
      </c>
      <c r="KA122" t="inlineStr">
        <is>
          <t>Tidak pernah</t>
        </is>
      </c>
      <c r="KB122" t="n">
        <v/>
      </c>
      <c r="KC122" t="n">
        <v/>
      </c>
      <c r="KD122" t="n">
        <v/>
      </c>
      <c r="KE122" t="n">
        <v/>
      </c>
      <c r="KF122" t="n">
        <v/>
      </c>
      <c r="KG122" t="n">
        <v/>
      </c>
      <c r="KH122" t="n">
        <v/>
      </c>
      <c r="KI122" t="n">
        <v/>
      </c>
      <c r="KJ122" t="inlineStr">
        <is>
          <t>Tidak pernah</t>
        </is>
      </c>
      <c r="KK122" t="n">
        <v/>
      </c>
      <c r="KL122" t="n">
        <v/>
      </c>
      <c r="KM122" t="n">
        <v/>
      </c>
      <c r="KN122" t="n">
        <v/>
      </c>
      <c r="KO122" t="n">
        <v/>
      </c>
      <c r="KP122" t="n">
        <v/>
      </c>
      <c r="KQ122" t="n">
        <v/>
      </c>
      <c r="KR122" t="n">
        <v/>
      </c>
      <c r="KS122" t="inlineStr">
        <is>
          <t>Cukup membaik</t>
        </is>
      </c>
      <c r="KT122" t="inlineStr">
        <is>
          <t>0-1 kali</t>
        </is>
      </c>
      <c r="KU122" t="inlineStr">
        <is>
          <t>0-1 kali</t>
        </is>
      </c>
      <c r="KV122" t="inlineStr">
        <is>
          <t>Tidak ada</t>
        </is>
      </c>
      <c r="KW122" t="n">
        <v>0</v>
      </c>
      <c r="KX122" t="n">
        <v>0</v>
      </c>
      <c r="KY122" t="n">
        <v>0</v>
      </c>
      <c r="KZ122" t="n">
        <v>1</v>
      </c>
      <c r="LA122" t="inlineStr">
        <is>
          <t>Cukup membaik</t>
        </is>
      </c>
      <c r="LB122" t="inlineStr">
        <is>
          <t>Cukup membaik</t>
        </is>
      </c>
      <c r="LC122" t="n">
        <v>0</v>
      </c>
      <c r="LD122" t="n">
        <v>6</v>
      </c>
      <c r="LE122" t="n">
        <v>0</v>
      </c>
      <c r="LF122" t="n">
        <v>0</v>
      </c>
      <c r="LG122" t="inlineStr">
        <is>
          <t>Ya</t>
        </is>
      </c>
      <c r="LH122" t="n">
        <v>50000</v>
      </c>
      <c r="LI122" t="n">
        <v/>
      </c>
      <c r="LJ122" t="inlineStr">
        <is>
          <t>Kebutuhan rumah tangga</t>
        </is>
      </c>
      <c r="LK122" t="n">
        <v>0</v>
      </c>
      <c r="LL122" t="n">
        <v>0</v>
      </c>
      <c r="LM122" t="n">
        <v>0</v>
      </c>
      <c r="LN122" t="n">
        <v>0</v>
      </c>
      <c r="LO122" t="n">
        <v>1</v>
      </c>
      <c r="LP122" t="n">
        <v>0</v>
      </c>
      <c r="LQ122" t="n">
        <v>0</v>
      </c>
      <c r="LR122" t="n">
        <v/>
      </c>
      <c r="LS122" t="n">
        <v>10</v>
      </c>
      <c r="LT122" t="n">
        <v>0</v>
      </c>
      <c r="LU122" t="n">
        <v>0</v>
      </c>
      <c r="LV122" t="n">
        <v>10</v>
      </c>
      <c r="LW122" t="n">
        <v>0</v>
      </c>
      <c r="LX122" t="n">
        <v>0</v>
      </c>
      <c r="LY122" t="n">
        <v>10</v>
      </c>
      <c r="LZ122" t="n">
        <v>0</v>
      </c>
      <c r="MA122" t="n">
        <v>0</v>
      </c>
      <c r="MB122" t="inlineStr">
        <is>
          <t>Ya</t>
        </is>
      </c>
      <c r="MC122" t="n">
        <v>60</v>
      </c>
      <c r="MD122" t="n">
        <v>0</v>
      </c>
      <c r="ME122" t="n">
        <v>0</v>
      </c>
      <c r="MF122" t="n">
        <v>0</v>
      </c>
      <c r="MG122" t="n">
        <v>0</v>
      </c>
      <c r="MH122" t="n">
        <v>0</v>
      </c>
      <c r="MI122" t="inlineStr">
        <is>
          <t>Istirahat</t>
        </is>
      </c>
      <c r="MJ122" t="n">
        <v>0</v>
      </c>
      <c r="MK122" t="n">
        <v>0</v>
      </c>
      <c r="ML122" t="n">
        <v>1</v>
      </c>
      <c r="MM122" t="n">
        <v>0</v>
      </c>
      <c r="MN122" t="n">
        <v>0</v>
      </c>
      <c r="MO122" t="n">
        <v>0</v>
      </c>
      <c r="MP122" t="n">
        <v/>
      </c>
      <c r="MQ122" t="n">
        <v/>
      </c>
      <c r="MR122" t="inlineStr">
        <is>
          <t>Istirahat</t>
        </is>
      </c>
      <c r="MS122" t="n">
        <v/>
      </c>
      <c r="MT122" t="inlineStr">
        <is>
          <t>Istirahat</t>
        </is>
      </c>
      <c r="MU122" t="inlineStr">
        <is>
          <t>Tidak</t>
        </is>
      </c>
      <c r="MV122" t="n">
        <v/>
      </c>
      <c r="MW122" t="n">
        <v/>
      </c>
      <c r="MX122" t="n">
        <v/>
      </c>
      <c r="MY122" t="n">
        <v/>
      </c>
      <c r="MZ122" t="n">
        <v/>
      </c>
      <c r="NA122" t="n">
        <v/>
      </c>
      <c r="NB122" t="n">
        <v/>
      </c>
      <c r="NC122" t="n">
        <v/>
      </c>
      <c r="ND122" t="n">
        <v/>
      </c>
      <c r="NE122" t="n">
        <v/>
      </c>
      <c r="NF122" t="n">
        <v/>
      </c>
      <c r="NG122" t="n">
        <v/>
      </c>
      <c r="NH122" t="n">
        <v/>
      </c>
      <c r="NI122" t="n">
        <v/>
      </c>
      <c r="NJ122" t="n">
        <v/>
      </c>
      <c r="NK122" t="n">
        <v/>
      </c>
      <c r="NL122" t="inlineStr">
        <is>
          <t>Tidak</t>
        </is>
      </c>
      <c r="NM122" t="inlineStr">
        <is>
          <t>Kombinasi dana mandiri dan dana hibah</t>
        </is>
      </c>
      <c r="NN122" t="inlineStr">
        <is>
          <t>7.000.001-9.000.000</t>
        </is>
      </c>
      <c r="NO122" t="inlineStr">
        <is>
          <t>Yayasan Rumah Energi atau BIRU</t>
        </is>
      </c>
      <c r="NP122" t="n">
        <v/>
      </c>
      <c r="NQ122" t="n">
        <v/>
      </c>
      <c r="NR122" t="n">
        <v/>
      </c>
      <c r="NS122" t="n">
        <v/>
      </c>
      <c r="NT122" t="n">
        <v/>
      </c>
      <c r="NU122" t="n">
        <v/>
      </c>
      <c r="NV122" t="inlineStr">
        <is>
          <t>Anggota keluarga - Laki-laki dewasa</t>
        </is>
      </c>
      <c r="NW122" t="n">
        <v/>
      </c>
      <c r="NX122" t="inlineStr">
        <is>
          <t>Sedikit meningkat</t>
        </is>
      </c>
      <c r="NY122" t="n">
        <v>90</v>
      </c>
      <c r="NZ122" t="n">
        <v>0</v>
      </c>
      <c r="OA122" t="n">
        <v>0</v>
      </c>
      <c r="OB122" t="n">
        <v>0</v>
      </c>
      <c r="OC122" t="n">
        <v>30</v>
      </c>
      <c r="OD122" t="n">
        <v>0</v>
      </c>
      <c r="OE122" t="inlineStr">
        <is>
          <t>Lebih baik</t>
        </is>
      </c>
      <c r="OF122" t="inlineStr">
        <is>
          <t>Lebih baik (beda waktu memasak 5-30 menit, ATAU tidak lagi ada rasa/bau makanan yang berubah, ATAU alasan lainnya)</t>
        </is>
      </c>
      <c r="OG122" t="inlineStr">
        <is>
          <t>Ya</t>
        </is>
      </c>
      <c r="OH122" t="n">
        <v>0</v>
      </c>
      <c r="OI122" t="n">
        <v>7</v>
      </c>
      <c r="OJ122" t="n">
        <v>0</v>
      </c>
      <c r="OK122" t="n">
        <v>0</v>
      </c>
      <c r="OL122" t="n">
        <v>0</v>
      </c>
      <c r="OM122" t="n">
        <v>0</v>
      </c>
      <c r="ON122" t="n">
        <v>0</v>
      </c>
      <c r="OO122" t="n">
        <v>0</v>
      </c>
      <c r="OP122" t="inlineStr">
        <is>
          <t>Sapi perah</t>
        </is>
      </c>
      <c r="OQ122" t="n">
        <v>0</v>
      </c>
      <c r="OR122" t="n">
        <v>1</v>
      </c>
      <c r="OS122" t="n">
        <v>0</v>
      </c>
      <c r="OT122" t="n">
        <v>0</v>
      </c>
      <c r="OU122" t="n">
        <v>0</v>
      </c>
      <c r="OV122" t="n">
        <v>0</v>
      </c>
      <c r="OW122" t="n">
        <v>0</v>
      </c>
      <c r="OX122" t="n">
        <v>0</v>
      </c>
      <c r="OY122" t="n">
        <v>0</v>
      </c>
      <c r="OZ122" t="inlineStr">
        <is>
          <t>Sapi perah</t>
        </is>
      </c>
      <c r="PA122" t="n">
        <v>0</v>
      </c>
      <c r="PB122" t="n">
        <v>1</v>
      </c>
      <c r="PC122" t="n">
        <v>0</v>
      </c>
      <c r="PD122" t="n">
        <v>0</v>
      </c>
      <c r="PE122" t="n">
        <v>0</v>
      </c>
      <c r="PF122" t="n">
        <v>0</v>
      </c>
      <c r="PG122" t="n">
        <v>0</v>
      </c>
      <c r="PH122" t="n">
        <v>0</v>
      </c>
      <c r="PI122" t="n">
        <v>0</v>
      </c>
      <c r="PJ122" t="inlineStr">
        <is>
          <t>Sapi perah</t>
        </is>
      </c>
      <c r="PK122" t="n">
        <v>0</v>
      </c>
      <c r="PL122" t="n">
        <v>1</v>
      </c>
      <c r="PM122" t="n">
        <v>0</v>
      </c>
      <c r="PN122" t="n">
        <v>0</v>
      </c>
      <c r="PO122" t="n">
        <v>0</v>
      </c>
      <c r="PP122" t="n">
        <v>0</v>
      </c>
      <c r="PQ122" t="n">
        <v>0</v>
      </c>
      <c r="PR122" t="n">
        <v>0</v>
      </c>
      <c r="PS122" t="n">
        <v>0</v>
      </c>
      <c r="PT122" t="n">
        <v/>
      </c>
      <c r="PU122" t="n">
        <v/>
      </c>
      <c r="PV122" t="n">
        <v/>
      </c>
      <c r="PW122" t="n">
        <v/>
      </c>
      <c r="PX122" t="n">
        <v/>
      </c>
      <c r="PY122" t="n">
        <v/>
      </c>
      <c r="PZ122" t="n">
        <v/>
      </c>
      <c r="QA122" t="n">
        <v/>
      </c>
      <c r="QB122" t="n">
        <v/>
      </c>
      <c r="QC122" t="n">
        <v/>
      </c>
      <c r="QD122" t="n">
        <v/>
      </c>
      <c r="QE122" t="inlineStr">
        <is>
          <t>1-Disebarkan ke lahan terbuka</t>
        </is>
      </c>
      <c r="QF122" t="n">
        <v>0</v>
      </c>
      <c r="QG122" t="n">
        <v>0</v>
      </c>
      <c r="QH122" t="n">
        <v>0</v>
      </c>
      <c r="QI122" t="n">
        <v>0</v>
      </c>
      <c r="QJ122" t="n">
        <v>0</v>
      </c>
      <c r="QK122" t="n">
        <v>1</v>
      </c>
      <c r="QL122" t="n">
        <v>0</v>
      </c>
      <c r="QM122" t="n">
        <v>0</v>
      </c>
      <c r="QN122" t="n">
        <v>0</v>
      </c>
      <c r="QO122" t="n">
        <v/>
      </c>
      <c r="QP122" t="n">
        <v/>
      </c>
      <c r="QQ122" t="n">
        <v/>
      </c>
      <c r="QR122" t="n">
        <v/>
      </c>
      <c r="QS122" t="n">
        <v/>
      </c>
      <c r="QT122" t="n">
        <v/>
      </c>
      <c r="QU122" t="n">
        <v/>
      </c>
      <c r="QV122" t="n">
        <v/>
      </c>
      <c r="QW122" t="n">
        <v/>
      </c>
      <c r="QX122" t="n">
        <v/>
      </c>
      <c r="QY122" t="n">
        <v/>
      </c>
      <c r="QZ122" t="n">
        <v/>
      </c>
      <c r="RA122" t="n">
        <v/>
      </c>
      <c r="RB122" t="n">
        <v/>
      </c>
      <c r="RC122" t="n">
        <v/>
      </c>
      <c r="RD122" t="n">
        <v/>
      </c>
      <c r="RE122" t="n">
        <v/>
      </c>
      <c r="RF122" t="n">
        <v/>
      </c>
      <c r="RG122" t="n">
        <v/>
      </c>
      <c r="RH122" t="n">
        <v/>
      </c>
      <c r="RI122" t="n">
        <v/>
      </c>
      <c r="RJ122" t="n">
        <v/>
      </c>
      <c r="RK122" t="n">
        <v/>
      </c>
      <c r="RL122" t="n">
        <v/>
      </c>
      <c r="RM122" t="n">
        <v/>
      </c>
      <c r="RN122" t="n">
        <v/>
      </c>
      <c r="RO122" t="n">
        <v/>
      </c>
      <c r="RP122" t="n">
        <v/>
      </c>
      <c r="RQ122" t="n">
        <v/>
      </c>
      <c r="RR122" t="n">
        <v/>
      </c>
      <c r="RS122" t="n">
        <v/>
      </c>
      <c r="RT122" t="n">
        <v/>
      </c>
      <c r="RU122" t="n">
        <v/>
      </c>
      <c r="RV122" t="n">
        <v/>
      </c>
      <c r="RW122" t="n">
        <v/>
      </c>
      <c r="RX122" t="n">
        <v/>
      </c>
      <c r="RY122" t="n">
        <v/>
      </c>
      <c r="RZ122" t="n">
        <v/>
      </c>
      <c r="SA122" t="n">
        <v/>
      </c>
      <c r="SB122" t="n">
        <v/>
      </c>
      <c r="SC122" t="n">
        <v/>
      </c>
      <c r="SD122" t="n">
        <v/>
      </c>
      <c r="SE122" t="n">
        <v/>
      </c>
      <c r="SF122" t="n">
        <v/>
      </c>
      <c r="SG122" t="n">
        <v/>
      </c>
      <c r="SH122" t="n">
        <v/>
      </c>
      <c r="SI122" t="n">
        <v/>
      </c>
      <c r="SJ122" t="n">
        <v/>
      </c>
      <c r="SK122" t="n">
        <v/>
      </c>
      <c r="SL122" t="n">
        <v/>
      </c>
      <c r="SM122" t="n">
        <v/>
      </c>
      <c r="SN122" t="n">
        <v/>
      </c>
      <c r="SO122" t="n">
        <v/>
      </c>
      <c r="SP122" t="n">
        <v/>
      </c>
      <c r="SQ122" t="n">
        <v/>
      </c>
      <c r="SR122" t="n">
        <v/>
      </c>
      <c r="SS122" t="n">
        <v/>
      </c>
      <c r="ST122" t="n">
        <v/>
      </c>
      <c r="SU122" t="n">
        <v/>
      </c>
      <c r="SV122" t="n">
        <v/>
      </c>
      <c r="SW122" t="n">
        <v/>
      </c>
      <c r="SX122" t="n">
        <v/>
      </c>
      <c r="SY122" t="n">
        <v/>
      </c>
      <c r="SZ122" t="n">
        <v>6</v>
      </c>
      <c r="TA122" t="n">
        <v/>
      </c>
      <c r="TB122" t="n">
        <v/>
      </c>
      <c r="TC122" t="n">
        <v/>
      </c>
      <c r="TD122" t="n">
        <v/>
      </c>
      <c r="TE122" t="n">
        <v/>
      </c>
      <c r="TF122" t="n">
        <v/>
      </c>
      <c r="TG122" t="n">
        <v/>
      </c>
      <c r="TH122" t="n">
        <v/>
      </c>
      <c r="TI122" t="n">
        <v/>
      </c>
      <c r="TJ122" t="n">
        <v/>
      </c>
      <c r="TK122" t="n">
        <v/>
      </c>
      <c r="TL122" t="n">
        <v/>
      </c>
      <c r="TM122" t="n">
        <v/>
      </c>
      <c r="TN122" t="n">
        <v/>
      </c>
      <c r="TO122" t="n">
        <v/>
      </c>
      <c r="TP122" t="n">
        <v/>
      </c>
      <c r="TQ122" t="n">
        <v/>
      </c>
      <c r="TR122" t="n">
        <v/>
      </c>
      <c r="TS122" t="n">
        <v/>
      </c>
      <c r="TT122" t="n">
        <v/>
      </c>
      <c r="TU122" t="n">
        <v/>
      </c>
      <c r="TV122" t="n">
        <v/>
      </c>
      <c r="TW122" t="n">
        <v/>
      </c>
      <c r="TX122" t="n">
        <v/>
      </c>
      <c r="TY122" t="n">
        <v/>
      </c>
      <c r="TZ122" t="n">
        <v/>
      </c>
      <c r="UA122" t="n">
        <v/>
      </c>
      <c r="UB122" t="n">
        <v/>
      </c>
      <c r="UC122" t="n">
        <v/>
      </c>
      <c r="UD122" t="n">
        <v/>
      </c>
      <c r="UE122" t="n">
        <v/>
      </c>
      <c r="UF122" t="n">
        <v/>
      </c>
      <c r="UG122" t="n">
        <v/>
      </c>
      <c r="UH122" t="n">
        <v/>
      </c>
      <c r="UI122" t="n">
        <v/>
      </c>
      <c r="UJ122" t="n">
        <v/>
      </c>
      <c r="UK122" t="n">
        <v/>
      </c>
      <c r="UL122" t="n">
        <v/>
      </c>
      <c r="UM122" t="n">
        <v/>
      </c>
      <c r="UN122" t="n">
        <v/>
      </c>
      <c r="UO122" t="n">
        <v/>
      </c>
      <c r="UP122" t="n">
        <v/>
      </c>
      <c r="UQ122" t="n">
        <v/>
      </c>
      <c r="UR122" t="n">
        <v/>
      </c>
      <c r="US122" t="n">
        <v/>
      </c>
      <c r="UT122" t="n">
        <v/>
      </c>
      <c r="UU122" t="n">
        <v/>
      </c>
      <c r="UV122" t="inlineStr">
        <is>
          <t>Pemberian pakan di kandang</t>
        </is>
      </c>
      <c r="UW122" t="n">
        <v/>
      </c>
      <c r="UX122" t="n">
        <v/>
      </c>
      <c r="UY122" t="n">
        <v/>
      </c>
      <c r="UZ122" t="n">
        <v/>
      </c>
      <c r="VA122" t="n">
        <v/>
      </c>
      <c r="VB122" t="n">
        <v/>
      </c>
      <c r="VC122" t="n">
        <v/>
      </c>
      <c r="VD122" t="inlineStr">
        <is>
          <t>Sangat jarang (&gt;1 bulan sekali)</t>
        </is>
      </c>
      <c r="VE122" t="n">
        <v/>
      </c>
      <c r="VF122" t="n">
        <v/>
      </c>
      <c r="VG122" t="n">
        <v/>
      </c>
      <c r="VH122" t="n">
        <v/>
      </c>
      <c r="VI122" t="n">
        <v/>
      </c>
      <c r="VJ122" t="n">
        <v/>
      </c>
      <c r="VK122" t="n">
        <v/>
      </c>
      <c r="VL122" t="inlineStr">
        <is>
          <t>Sering (1 kali sehari)</t>
        </is>
      </c>
      <c r="VM122" t="n">
        <v/>
      </c>
      <c r="VN122" t="n">
        <v/>
      </c>
      <c r="VO122" t="n">
        <v/>
      </c>
      <c r="VP122" t="n">
        <v/>
      </c>
      <c r="VQ122" t="n">
        <v/>
      </c>
      <c r="VR122" t="n">
        <v/>
      </c>
      <c r="VS122" t="n">
        <v/>
      </c>
      <c r="VT122" t="n">
        <v/>
      </c>
      <c r="VU122" t="n">
        <v/>
      </c>
      <c r="VV122" t="n">
        <v/>
      </c>
      <c r="VW122" t="n">
        <v/>
      </c>
      <c r="VX122" t="n">
        <v/>
      </c>
      <c r="VY122" t="n">
        <v/>
      </c>
      <c r="VZ122" t="n">
        <v/>
      </c>
      <c r="WA122" t="n">
        <v/>
      </c>
      <c r="WB122" t="n">
        <v/>
      </c>
      <c r="WC122" t="n">
        <v/>
      </c>
      <c r="WD122" t="n">
        <v/>
      </c>
      <c r="WE122" t="n">
        <v/>
      </c>
      <c r="WF122" t="inlineStr">
        <is>
          <t>3-Disimpan terbuka (dry lot)</t>
        </is>
      </c>
      <c r="WG122" t="n">
        <v>0</v>
      </c>
      <c r="WH122" t="n">
        <v>0</v>
      </c>
      <c r="WI122" t="n">
        <v>0</v>
      </c>
      <c r="WJ122" t="n">
        <v>0</v>
      </c>
      <c r="WK122" t="n">
        <v>0</v>
      </c>
      <c r="WL122" t="n">
        <v>0</v>
      </c>
      <c r="WM122" t="n">
        <v>1</v>
      </c>
      <c r="WN122" t="n">
        <v>0</v>
      </c>
      <c r="WO122" t="n">
        <v>0</v>
      </c>
      <c r="WP122" t="n">
        <v>0</v>
      </c>
      <c r="WQ122" t="n">
        <v>0</v>
      </c>
      <c r="WR122" t="n">
        <v>0</v>
      </c>
      <c r="WS122" t="n">
        <v/>
      </c>
      <c r="WT122" t="n">
        <v/>
      </c>
      <c r="WU122" t="n">
        <v/>
      </c>
      <c r="WV122" t="n">
        <v/>
      </c>
      <c r="WW122" t="n">
        <v/>
      </c>
      <c r="WX122" t="n">
        <v/>
      </c>
      <c r="WY122" t="n">
        <v/>
      </c>
      <c r="WZ122" t="n">
        <v/>
      </c>
      <c r="XA122" t="n">
        <v/>
      </c>
      <c r="XB122" t="n">
        <v/>
      </c>
      <c r="XC122" t="n">
        <v/>
      </c>
      <c r="XD122" t="n">
        <v/>
      </c>
      <c r="XE122" t="n">
        <v/>
      </c>
      <c r="XF122" t="n">
        <v/>
      </c>
      <c r="XG122" t="n">
        <v/>
      </c>
      <c r="XH122" t="n">
        <v/>
      </c>
      <c r="XI122" t="n">
        <v/>
      </c>
      <c r="XJ122" t="n">
        <v/>
      </c>
      <c r="XK122" t="n">
        <v/>
      </c>
      <c r="XL122" t="n">
        <v/>
      </c>
      <c r="XM122" t="n">
        <v/>
      </c>
      <c r="XN122" t="n">
        <v/>
      </c>
      <c r="XO122" t="n">
        <v/>
      </c>
      <c r="XP122" t="n">
        <v/>
      </c>
      <c r="XQ122" t="n">
        <v/>
      </c>
      <c r="XR122" t="n">
        <v/>
      </c>
      <c r="XS122" t="n">
        <v/>
      </c>
      <c r="XT122" t="n">
        <v/>
      </c>
      <c r="XU122" t="n">
        <v/>
      </c>
      <c r="XV122" t="n">
        <v/>
      </c>
      <c r="XW122" t="n">
        <v/>
      </c>
      <c r="XX122" t="n">
        <v/>
      </c>
      <c r="XY122" t="n">
        <v/>
      </c>
      <c r="XZ122" t="n">
        <v/>
      </c>
      <c r="YA122" t="n">
        <v/>
      </c>
      <c r="YB122" t="n">
        <v/>
      </c>
      <c r="YC122" t="n">
        <v/>
      </c>
      <c r="YD122" t="n">
        <v/>
      </c>
      <c r="YE122" t="n">
        <v/>
      </c>
      <c r="YF122" t="n">
        <v/>
      </c>
      <c r="YG122" t="n">
        <v/>
      </c>
      <c r="YH122" t="n">
        <v/>
      </c>
      <c r="YI122" t="n">
        <v/>
      </c>
      <c r="YJ122" t="n">
        <v/>
      </c>
      <c r="YK122" t="n">
        <v/>
      </c>
      <c r="YL122" t="n">
        <v/>
      </c>
      <c r="YM122" t="n">
        <v/>
      </c>
      <c r="YN122" t="n">
        <v/>
      </c>
      <c r="YO122" t="n">
        <v/>
      </c>
      <c r="YP122" t="n">
        <v/>
      </c>
      <c r="YQ122" t="n">
        <v/>
      </c>
      <c r="YR122" t="n">
        <v/>
      </c>
      <c r="YS122" t="n">
        <v/>
      </c>
      <c r="YT122" t="n">
        <v/>
      </c>
      <c r="YU122" t="n">
        <v/>
      </c>
      <c r="YV122" t="n">
        <v/>
      </c>
      <c r="YW122" t="n">
        <v/>
      </c>
      <c r="YX122" t="n">
        <v/>
      </c>
      <c r="YY122" t="n">
        <v/>
      </c>
      <c r="YZ122" t="n">
        <v/>
      </c>
      <c r="ZA122" t="n">
        <v/>
      </c>
      <c r="ZB122" t="n">
        <v/>
      </c>
      <c r="ZC122" t="n">
        <v/>
      </c>
      <c r="ZD122" t="n">
        <v/>
      </c>
      <c r="ZE122" t="n">
        <v/>
      </c>
      <c r="ZF122" t="n">
        <v/>
      </c>
      <c r="ZG122" t="n">
        <v/>
      </c>
      <c r="ZH122" t="n">
        <v/>
      </c>
      <c r="ZI122" t="n">
        <v/>
      </c>
      <c r="ZJ122" t="n">
        <v/>
      </c>
      <c r="ZK122" t="n">
        <v/>
      </c>
      <c r="ZL122" t="n">
        <v/>
      </c>
      <c r="ZM122" t="n">
        <v/>
      </c>
      <c r="ZN122" t="n">
        <v/>
      </c>
      <c r="ZO122" t="n">
        <v/>
      </c>
      <c r="ZP122" t="n">
        <v/>
      </c>
      <c r="ZQ122" t="n">
        <v/>
      </c>
      <c r="ZR122" t="n">
        <v/>
      </c>
      <c r="ZS122" t="n">
        <v/>
      </c>
      <c r="ZT122" t="n">
        <v/>
      </c>
      <c r="ZU122" t="n">
        <v/>
      </c>
      <c r="ZV122" t="n">
        <v/>
      </c>
      <c r="ZW122" t="n">
        <v>3</v>
      </c>
      <c r="ZX122" t="n">
        <v/>
      </c>
      <c r="ZY122" t="n">
        <v/>
      </c>
      <c r="ZZ122" t="n">
        <v/>
      </c>
      <c r="AAA122" t="n">
        <v/>
      </c>
      <c r="AAB122" t="n">
        <v/>
      </c>
      <c r="AAC122" t="n">
        <v/>
      </c>
      <c r="AAD122" t="n">
        <v/>
      </c>
      <c r="AAE122" t="inlineStr">
        <is>
          <t>Pakan kering (misal: konsentrat, silase, pelet)</t>
        </is>
      </c>
      <c r="AAF122" t="n">
        <v/>
      </c>
      <c r="AAG122" t="n">
        <v/>
      </c>
      <c r="AAH122" t="n">
        <v/>
      </c>
      <c r="AAI122" t="n">
        <v/>
      </c>
      <c r="AAJ122" t="n">
        <v/>
      </c>
      <c r="AAK122" t="n">
        <v/>
      </c>
      <c r="AAL122" t="inlineStr">
        <is>
          <t>Tidak</t>
        </is>
      </c>
      <c r="AAM122" t="n">
        <v/>
      </c>
      <c r="AAN122" t="n">
        <v/>
      </c>
      <c r="AAO122" t="n">
        <v/>
      </c>
      <c r="AAP122" t="n">
        <v/>
      </c>
      <c r="AAQ122" t="n">
        <v/>
      </c>
      <c r="AAR122" t="inlineStr">
        <is>
          <t>Tidak</t>
        </is>
      </c>
      <c r="AAS122" t="inlineStr">
        <is>
          <t>Tidak mengetahui</t>
        </is>
      </c>
      <c r="AAT122" t="inlineStr">
        <is>
          <t>Dibuang ke selokan</t>
        </is>
      </c>
      <c r="AAU122" t="n">
        <v>0</v>
      </c>
      <c r="AAV122" t="n">
        <v>0</v>
      </c>
      <c r="AAW122" t="n">
        <v>0</v>
      </c>
      <c r="AAX122" t="n">
        <v>0</v>
      </c>
      <c r="AAY122" t="n">
        <v>0</v>
      </c>
      <c r="AAZ122" t="n">
        <v>0</v>
      </c>
      <c r="ABA122" t="n">
        <v>1</v>
      </c>
      <c r="ABB122" t="n">
        <v/>
      </c>
      <c r="ABC122" t="n">
        <v/>
      </c>
      <c r="ABD122" t="n">
        <v/>
      </c>
      <c r="ABE122" t="n">
        <v/>
      </c>
      <c r="ABF122" t="n">
        <v/>
      </c>
      <c r="ABG122" t="n">
        <v/>
      </c>
      <c r="ABH122" t="n">
        <v/>
      </c>
      <c r="ABI122" t="n">
        <v/>
      </c>
      <c r="ABJ122" t="n">
        <v/>
      </c>
      <c r="ABK122" t="n">
        <v/>
      </c>
      <c r="ABL122" t="n">
        <v/>
      </c>
      <c r="ABM122" t="n">
        <v/>
      </c>
      <c r="ABN122" t="n">
        <v/>
      </c>
      <c r="ABO122" t="n">
        <v/>
      </c>
      <c r="ABP122" t="n">
        <v/>
      </c>
      <c r="ABQ122" t="n">
        <v/>
      </c>
      <c r="ABR122" t="n">
        <v/>
      </c>
      <c r="ABS122" t="n">
        <v/>
      </c>
      <c r="ABT122" t="n">
        <v/>
      </c>
      <c r="ABU122" t="n">
        <v/>
      </c>
      <c r="ABV122" t="n">
        <v/>
      </c>
      <c r="ABW122" t="n">
        <v/>
      </c>
      <c r="ABX122" t="n">
        <v/>
      </c>
      <c r="ABY122" t="n">
        <v/>
      </c>
      <c r="ABZ122" t="n">
        <v/>
      </c>
      <c r="ACA122" t="n">
        <v/>
      </c>
      <c r="ACB122" t="n">
        <v/>
      </c>
      <c r="ACC122" t="n">
        <v/>
      </c>
      <c r="ACD122" t="n">
        <v/>
      </c>
      <c r="ACE122" t="n">
        <v/>
      </c>
      <c r="ACF122" t="n">
        <v/>
      </c>
      <c r="ACG122" t="n">
        <v/>
      </c>
      <c r="ACH122" t="n">
        <v/>
      </c>
      <c r="ACI122" t="n">
        <v/>
      </c>
      <c r="ACJ122" t="n">
        <v/>
      </c>
      <c r="ACK122" t="inlineStr">
        <is>
          <t>Tidak punya waktu mengumpulkannya Ladang/sawah terlalu jauh, sulit untuk mengangkut ke sana</t>
        </is>
      </c>
      <c r="ACL122" t="n">
        <v>0</v>
      </c>
      <c r="ACM122" t="n">
        <v>0</v>
      </c>
      <c r="ACN122" t="n">
        <v>1</v>
      </c>
      <c r="ACO122" t="n">
        <v>1</v>
      </c>
      <c r="ACP122" t="n">
        <v>0</v>
      </c>
      <c r="ACQ122" t="n">
        <v>0</v>
      </c>
      <c r="ACR122" t="n">
        <v>0</v>
      </c>
      <c r="ACS122" t="n">
        <v/>
      </c>
      <c r="ACT122" t="inlineStr">
        <is>
          <t>Tidak</t>
        </is>
      </c>
      <c r="ACU122" t="inlineStr">
        <is>
          <t>Manfaat cukup signifikan, terasa di kehidupan sehari-hari</t>
        </is>
      </c>
      <c r="ACV122" t="inlineStr">
        <is>
          <t>Sama saja</t>
        </is>
      </c>
      <c r="ACW122" t="inlineStr">
        <is>
          <t>Anggota keluarga - Perempuan dewasa</t>
        </is>
      </c>
      <c r="ACX122" t="inlineStr">
        <is>
          <t>Setuju</t>
        </is>
      </c>
      <c r="ACY122" t="inlineStr">
        <is>
          <t>Anggota keluarga - Laki-laki dewasa Anggota keluarga - Perempuan dewasa Anggota keluarga - Anak-anak</t>
        </is>
      </c>
      <c r="ACZ122" t="n">
        <v>1</v>
      </c>
      <c r="ADA122" t="n">
        <v>1</v>
      </c>
      <c r="ADB122" t="n">
        <v>1</v>
      </c>
      <c r="ADC122" t="n">
        <v>0</v>
      </c>
      <c r="ADD122" t="inlineStr">
        <is>
          <t>Puas</t>
        </is>
      </c>
      <c r="ADE122" t="inlineStr">
        <is>
          <t>Puas</t>
        </is>
      </c>
      <c r="ADF122" t="inlineStr">
        <is>
          <t>Puas</t>
        </is>
      </c>
      <c r="ADG122" t="inlineStr">
        <is>
          <t>Puas</t>
        </is>
      </c>
      <c r="ADH122" t="inlineStr">
        <is>
          <t>Tidak</t>
        </is>
      </c>
      <c r="ADI122" t="n">
        <v/>
      </c>
      <c r="ADJ122" t="inlineStr">
        <is>
          <t>Puas</t>
        </is>
      </c>
      <c r="ADK122" t="n">
        <v/>
      </c>
      <c r="ADL122" t="n">
        <v/>
      </c>
      <c r="ADM122" t="n">
        <v/>
      </c>
      <c r="ADN122" t="n">
        <v/>
      </c>
      <c r="ADO122" t="n">
        <v/>
      </c>
      <c r="ADP122" t="n">
        <v/>
      </c>
      <c r="ADQ122" t="n">
        <v/>
      </c>
      <c r="ADR122" t="n">
        <v/>
      </c>
      <c r="ADS122" t="n">
        <v/>
      </c>
      <c r="ADT122" t="n">
        <v/>
      </c>
      <c r="ADU122" t="inlineStr">
        <is>
          <t>Menghubungi CPO atau pendamping Memperbaiki sendiri</t>
        </is>
      </c>
      <c r="ADV122" t="n">
        <v>0</v>
      </c>
      <c r="ADW122" t="n">
        <v>0</v>
      </c>
      <c r="ADX122" t="n">
        <v>0</v>
      </c>
      <c r="ADY122" t="n">
        <v>0</v>
      </c>
      <c r="ADZ122" t="n">
        <v>1</v>
      </c>
      <c r="AEA122" t="n">
        <v>1</v>
      </c>
      <c r="AEB122" t="n">
        <v>0</v>
      </c>
      <c r="AEC122" t="n">
        <v>0</v>
      </c>
      <c r="AED122" t="inlineStr">
        <is>
          <t>Tidak</t>
        </is>
      </c>
      <c r="AEE122" t="inlineStr">
        <is>
          <t>Perempuan dewasa</t>
        </is>
      </c>
      <c r="AEF122" t="n">
        <v/>
      </c>
      <c r="AEG122" t="inlineStr">
        <is>
          <t>Menelepon atau WA langsung</t>
        </is>
      </c>
      <c r="AEH122" t="n">
        <v/>
      </c>
      <c r="AEI122" t="inlineStr">
        <is>
          <t>Tidak</t>
        </is>
      </c>
      <c r="AEJ122" t="inlineStr">
        <is>
          <t>Ya, selalu</t>
        </is>
      </c>
      <c r="AEK122" t="inlineStr">
        <is>
          <t>Pengurangan pengeluaran rumah tangga (bahan bakar minyak, pupuk, dll.) Lebih mudah mendapatkan energi Lebih aman</t>
        </is>
      </c>
      <c r="AEL122" t="n">
        <v>1</v>
      </c>
      <c r="AEM122" t="n">
        <v>1</v>
      </c>
      <c r="AEN122" t="n">
        <v>0</v>
      </c>
      <c r="AEO122" t="n">
        <v>0</v>
      </c>
      <c r="AEP122" t="n">
        <v>1</v>
      </c>
      <c r="AEQ122" t="n">
        <v>0</v>
      </c>
      <c r="AER122" t="n">
        <v>0</v>
      </c>
      <c r="AES122" t="n">
        <v>0</v>
      </c>
      <c r="AET122" t="n">
        <v>0</v>
      </c>
      <c r="AEU122" t="n">
        <v>0</v>
      </c>
      <c r="AEV122" t="n">
        <v>0</v>
      </c>
      <c r="AEW122" t="n">
        <v>0</v>
      </c>
      <c r="AEX122" t="n">
        <v/>
      </c>
      <c r="AEY122" t="inlineStr">
        <is>
          <t>Mengurangi pengeluaran energi</t>
        </is>
      </c>
      <c r="AEZ122" t="n">
        <v/>
      </c>
      <c r="AFA122" t="inlineStr">
        <is>
          <t>Koperasi</t>
        </is>
      </c>
      <c r="AFB122" t="n">
        <v/>
      </c>
      <c r="AFC122" t="inlineStr">
        <is>
          <t>1000538189-21_39_9.jpg</t>
        </is>
      </c>
      <c r="AFD122" t="inlineStr">
        <is>
          <t>https://kf.kobotoolbox.org/api/v2/assets/avstPQqLr3Ab3ZdcVTXZ6f/data/670489295/attachments/attCvbqkFkWXL2Hv6Zo9a4Vc/</t>
        </is>
      </c>
      <c r="AFE122" t="inlineStr">
        <is>
          <t>1000538186-21_39_13.jpg</t>
        </is>
      </c>
      <c r="AFF122" t="inlineStr">
        <is>
          <t>https://kf.kobotoolbox.org/api/v2/assets/avstPQqLr3Ab3ZdcVTXZ6f/data/670489295/attachments/attoX6awCyX4AFdhcTH9EFds/</t>
        </is>
      </c>
      <c r="AFG122" t="inlineStr">
        <is>
          <t>Yudi</t>
        </is>
      </c>
      <c r="AFH122" t="n">
        <v/>
      </c>
      <c r="AFI122" t="n">
        <v/>
      </c>
    </row>
    <row r="123">
      <c r="A123" t="n">
        <v/>
      </c>
      <c r="B123" t="n">
        <v/>
      </c>
      <c r="C123" t="n">
        <v/>
      </c>
      <c r="D123" t="inlineStr">
        <is>
          <t>musripah istri darmono</t>
        </is>
      </c>
      <c r="E123" t="n">
        <v>82333153537</v>
      </c>
      <c r="F123" t="inlineStr">
        <is>
          <t>-7.911861 112.767021 717 23.60000038164973</t>
        </is>
      </c>
      <c r="G123" t="n">
        <v>-7.911861</v>
      </c>
      <c r="H123" t="n">
        <v>112.767021</v>
      </c>
      <c r="I123" t="n">
        <v>717</v>
      </c>
      <c r="J123" t="n">
        <v>23.60000038</v>
      </c>
      <c r="K123" t="n">
        <v>0</v>
      </c>
      <c r="L123" t="inlineStr">
        <is>
          <t>-7.912048 112.767014 715.8999633789062 9.211000442504883</t>
        </is>
      </c>
      <c r="M123" t="n">
        <v>-7.912048</v>
      </c>
      <c r="N123" t="n">
        <v>112.767014</v>
      </c>
      <c r="O123" t="n">
        <v>715.8999634</v>
      </c>
      <c r="P123" t="n">
        <v>9.211000443</v>
      </c>
      <c r="Q123" t="n">
        <v>0</v>
      </c>
      <c r="R123" t="inlineStr">
        <is>
          <t>Jawa Timur</t>
        </is>
      </c>
      <c r="S123" t="n">
        <v>0</v>
      </c>
      <c r="T123" t="n">
        <v>0</v>
      </c>
      <c r="U123" t="n">
        <v>0</v>
      </c>
      <c r="V123" t="n">
        <v>0</v>
      </c>
      <c r="W123" t="n">
        <v>0</v>
      </c>
      <c r="X123" t="n">
        <v>1</v>
      </c>
      <c r="Y123" t="n">
        <v>0</v>
      </c>
      <c r="Z123" t="n">
        <v>0</v>
      </c>
      <c r="AA123" t="n">
        <v>0</v>
      </c>
      <c r="AB123" t="n">
        <v>0</v>
      </c>
      <c r="AC123" t="inlineStr">
        <is>
          <t>MALANG</t>
        </is>
      </c>
      <c r="AD123" t="inlineStr">
        <is>
          <t>JABUNG</t>
        </is>
      </c>
      <c r="AE123" t="inlineStr">
        <is>
          <t>KEMIRI</t>
        </is>
      </c>
      <c r="AF123" t="inlineStr">
        <is>
          <t>KAN JABUNG</t>
        </is>
      </c>
      <c r="AG123" t="inlineStr">
        <is>
          <t>KJP0426</t>
        </is>
      </c>
      <c r="AH123" t="n">
        <v>12</v>
      </c>
      <c r="AI123" t="inlineStr">
        <is>
          <t>VPA1</t>
        </is>
      </c>
      <c r="AJ123" t="inlineStr">
        <is>
          <t>Aktif</t>
        </is>
      </c>
      <c r="AK123" t="n">
        <v>30</v>
      </c>
      <c r="AL123" t="inlineStr">
        <is>
          <t>Perempuan</t>
        </is>
      </c>
      <c r="AM123" t="inlineStr">
        <is>
          <t>Sudah menikah</t>
        </is>
      </c>
      <c r="AN123" t="inlineStr">
        <is>
          <t>SMP/Sederajat</t>
        </is>
      </c>
      <c r="AO123" t="inlineStr">
        <is>
          <t>Peternak Pekerja lepas</t>
        </is>
      </c>
      <c r="AP123" t="n">
        <v>0</v>
      </c>
      <c r="AQ123" t="n">
        <v>1</v>
      </c>
      <c r="AR123" t="n">
        <v>1</v>
      </c>
      <c r="AS123" t="n">
        <v>0</v>
      </c>
      <c r="AT123" t="n">
        <v>0</v>
      </c>
      <c r="AU123" t="n">
        <v>0</v>
      </c>
      <c r="AV123" t="n">
        <v>0</v>
      </c>
      <c r="AW123" t="n">
        <v>0</v>
      </c>
      <c r="AX123" t="n">
        <v/>
      </c>
      <c r="AY123" t="inlineStr">
        <is>
          <t>Peternak</t>
        </is>
      </c>
      <c r="AZ123" t="n">
        <v>0</v>
      </c>
      <c r="BA123" t="n">
        <v>1</v>
      </c>
      <c r="BB123" t="n">
        <v>0</v>
      </c>
      <c r="BC123" t="n">
        <v>0</v>
      </c>
      <c r="BD123" t="n">
        <v>0</v>
      </c>
      <c r="BE123" t="n">
        <v>0</v>
      </c>
      <c r="BF123" t="n">
        <v>0</v>
      </c>
      <c r="BG123" t="n">
        <v>0</v>
      </c>
      <c r="BH123" t="n">
        <v/>
      </c>
      <c r="BI123" t="inlineStr">
        <is>
          <t>Rp2.500.000 - Rp3.500.000</t>
        </is>
      </c>
      <c r="BJ123" t="n">
        <v>2</v>
      </c>
      <c r="BK123" t="n">
        <v>1</v>
      </c>
      <c r="BL123" t="n">
        <v>2</v>
      </c>
      <c r="BM123" t="n">
        <v>0</v>
      </c>
      <c r="BN123" t="inlineStr">
        <is>
          <t>Milik sendiri</t>
        </is>
      </c>
      <c r="BO123" t="inlineStr">
        <is>
          <t>Semi-permanen (semen dan kayu)</t>
        </is>
      </c>
      <c r="BP123" t="n">
        <v>0</v>
      </c>
      <c r="BQ123" t="n">
        <v>1</v>
      </c>
      <c r="BR123" t="n">
        <v>0</v>
      </c>
      <c r="BS123" t="n">
        <v>0</v>
      </c>
      <c r="BT123" t="n">
        <v>0</v>
      </c>
      <c r="BU123" t="n">
        <v/>
      </c>
      <c r="BV123" t="inlineStr">
        <is>
          <t>Tanah</t>
        </is>
      </c>
      <c r="BW123" t="n">
        <v>0</v>
      </c>
      <c r="BX123" t="n">
        <v>0</v>
      </c>
      <c r="BY123" t="n">
        <v>0</v>
      </c>
      <c r="BZ123" t="n">
        <v>1</v>
      </c>
      <c r="CA123" t="n">
        <v>0</v>
      </c>
      <c r="CB123" t="n">
        <v/>
      </c>
      <c r="CC123" t="inlineStr">
        <is>
          <t>Asbes Genting</t>
        </is>
      </c>
      <c r="CD123" t="n">
        <v>1</v>
      </c>
      <c r="CE123" t="n">
        <v>0</v>
      </c>
      <c r="CF123" t="n">
        <v>0</v>
      </c>
      <c r="CG123" t="n">
        <v>0</v>
      </c>
      <c r="CH123" t="n">
        <v>0</v>
      </c>
      <c r="CI123" t="n">
        <v>1</v>
      </c>
      <c r="CJ123" t="n">
        <v>0</v>
      </c>
      <c r="CK123" t="n">
        <v/>
      </c>
      <c r="CL123" t="inlineStr">
        <is>
          <t>Ya</t>
        </is>
      </c>
      <c r="CM123" t="n">
        <v>2013</v>
      </c>
      <c r="CN123" t="inlineStr">
        <is>
          <t>Fixed-Dome (Kubah Tetap)</t>
        </is>
      </c>
      <c r="CO123" t="inlineStr">
        <is>
          <t>6 m³ (4-5 ekor sapi, ±5 jam memasak/hari, ±50 kg</t>
        </is>
      </c>
      <c r="CP123" t="inlineStr">
        <is>
          <t>Anggota keluarga - laki-laki Koperasi</t>
        </is>
      </c>
      <c r="CQ123" t="n">
        <v>0</v>
      </c>
      <c r="CR123" t="n">
        <v>0</v>
      </c>
      <c r="CS123" t="n">
        <v>0</v>
      </c>
      <c r="CT123" t="n">
        <v>0</v>
      </c>
      <c r="CU123" t="n">
        <v>1</v>
      </c>
      <c r="CV123" t="n">
        <v>0</v>
      </c>
      <c r="CW123" t="n">
        <v>1</v>
      </c>
      <c r="CX123" t="n">
        <v>0</v>
      </c>
      <c r="CY123" t="inlineStr">
        <is>
          <t>Anggota keluarga - laki-laki</t>
        </is>
      </c>
      <c r="CZ123" t="n">
        <v>1</v>
      </c>
      <c r="DA123" t="n">
        <v>0</v>
      </c>
      <c r="DB123" t="n">
        <v>0</v>
      </c>
      <c r="DC123" t="n">
        <v/>
      </c>
      <c r="DD123" t="inlineStr">
        <is>
          <t>Anggota keluarga - laki-laki CPO atau pendamping</t>
        </is>
      </c>
      <c r="DE123" t="n">
        <v>1</v>
      </c>
      <c r="DF123" t="n">
        <v>0</v>
      </c>
      <c r="DG123" t="n">
        <v>1</v>
      </c>
      <c r="DH123" t="n">
        <v>0</v>
      </c>
      <c r="DI123" t="n">
        <v/>
      </c>
      <c r="DJ123" t="inlineStr">
        <is>
          <t>Anggota keluarga - laki-laki CPO atau pendamping</t>
        </is>
      </c>
      <c r="DK123" t="n">
        <v>1</v>
      </c>
      <c r="DL123" t="n">
        <v>0</v>
      </c>
      <c r="DM123" t="n">
        <v>1</v>
      </c>
      <c r="DN123" t="n">
        <v>0</v>
      </c>
      <c r="DO123" t="n">
        <v/>
      </c>
      <c r="DP123" t="inlineStr">
        <is>
          <t>Ya</t>
        </is>
      </c>
      <c r="DQ123" t="n">
        <v/>
      </c>
      <c r="DR123" t="n">
        <v/>
      </c>
      <c r="DS123" t="n">
        <v/>
      </c>
      <c r="DT123" t="n">
        <v/>
      </c>
      <c r="DU123" t="n">
        <v/>
      </c>
      <c r="DV123" t="n">
        <v/>
      </c>
      <c r="DW123" t="n">
        <v/>
      </c>
      <c r="DX123" t="n">
        <v/>
      </c>
      <c r="DY123" t="n">
        <v/>
      </c>
      <c r="DZ123" t="n">
        <v/>
      </c>
      <c r="EA123" t="n">
        <v/>
      </c>
      <c r="EB123" t="n">
        <v/>
      </c>
      <c r="EC123" t="n">
        <v/>
      </c>
      <c r="ED123" t="n">
        <v/>
      </c>
      <c r="EE123" t="n">
        <v/>
      </c>
      <c r="EF123" t="n">
        <v/>
      </c>
      <c r="EG123" t="n">
        <v/>
      </c>
      <c r="EH123" t="n">
        <v/>
      </c>
      <c r="EI123" t="inlineStr">
        <is>
          <t>Tidak ada masalah</t>
        </is>
      </c>
      <c r="EJ123" t="n">
        <v>0</v>
      </c>
      <c r="EK123" t="n">
        <v>0</v>
      </c>
      <c r="EL123" t="n">
        <v>0</v>
      </c>
      <c r="EM123" t="n">
        <v>1</v>
      </c>
      <c r="EN123" t="n">
        <v>0</v>
      </c>
      <c r="EO123" t="n">
        <v/>
      </c>
      <c r="EP123" t="inlineStr">
        <is>
          <t>Ya, cukup jelas dan mudah diikuti</t>
        </is>
      </c>
      <c r="EQ123" t="inlineStr">
        <is>
          <t>Pelatihan</t>
        </is>
      </c>
      <c r="ER123" t="inlineStr">
        <is>
          <t>Pegawai koperasi</t>
        </is>
      </c>
      <c r="ES123" t="n">
        <v>0</v>
      </c>
      <c r="ET123" t="n">
        <v>0</v>
      </c>
      <c r="EU123" t="n">
        <v>1</v>
      </c>
      <c r="EV123" t="n">
        <v>0</v>
      </c>
      <c r="EW123" t="n">
        <v/>
      </c>
      <c r="EX123" t="inlineStr">
        <is>
          <t>Anggota keluarga - Laki-laki</t>
        </is>
      </c>
      <c r="EY123" t="n">
        <v>1</v>
      </c>
      <c r="EZ123" t="n">
        <v>0</v>
      </c>
      <c r="FA123" t="n">
        <v>0</v>
      </c>
      <c r="FB123" t="n">
        <v/>
      </c>
      <c r="FC123" t="inlineStr">
        <is>
          <t>Jarang sekali</t>
        </is>
      </c>
      <c r="FD123" t="n">
        <v/>
      </c>
      <c r="FE123" t="inlineStr">
        <is>
          <t>Mengetahui</t>
        </is>
      </c>
      <c r="FF123" t="inlineStr">
        <is>
          <t>Selalu (setiap hari)</t>
        </is>
      </c>
      <c r="FG123" t="inlineStr">
        <is>
          <t>Mengetahui</t>
        </is>
      </c>
      <c r="FH123" t="inlineStr">
        <is>
          <t>Jarang (setiap bulan atau lebih)</t>
        </is>
      </c>
      <c r="FI123" t="inlineStr">
        <is>
          <t>Mengetahui</t>
        </is>
      </c>
      <c r="FJ123" t="inlineStr">
        <is>
          <t>Sering (setiap minggu)</t>
        </is>
      </c>
      <c r="FK123" t="inlineStr">
        <is>
          <t>Mengetahui</t>
        </is>
      </c>
      <c r="FL123" t="inlineStr">
        <is>
          <t>Sering (setiap minggu)</t>
        </is>
      </c>
      <c r="FM123" t="inlineStr">
        <is>
          <t>Mengetahui</t>
        </is>
      </c>
      <c r="FN123" t="inlineStr">
        <is>
          <t>Sering (setiap minggu)</t>
        </is>
      </c>
      <c r="FO123" t="inlineStr">
        <is>
          <t>Mengetahui</t>
        </is>
      </c>
      <c r="FP123" t="inlineStr">
        <is>
          <t>Sering (setiap minggu)</t>
        </is>
      </c>
      <c r="FQ123" t="inlineStr">
        <is>
          <t>Mengetahui</t>
        </is>
      </c>
      <c r="FR123" t="inlineStr">
        <is>
          <t>Ya</t>
        </is>
      </c>
      <c r="FS123" t="inlineStr">
        <is>
          <t>Mengetahui</t>
        </is>
      </c>
      <c r="FT123" t="inlineStr">
        <is>
          <t>Ya, selalu</t>
        </is>
      </c>
      <c r="FU123" t="inlineStr">
        <is>
          <t>Laki-laki dewasa</t>
        </is>
      </c>
      <c r="FV123" t="n">
        <v>1</v>
      </c>
      <c r="FW123" t="n">
        <v>0</v>
      </c>
      <c r="FX123" t="n">
        <v>0</v>
      </c>
      <c r="FY123" t="n">
        <v>0</v>
      </c>
      <c r="FZ123" t="inlineStr">
        <is>
          <t>Memahami</t>
        </is>
      </c>
      <c r="GA123" t="inlineStr">
        <is>
          <t>Pelatihan</t>
        </is>
      </c>
      <c r="GB123" t="n">
        <v>0</v>
      </c>
      <c r="GC123" t="n">
        <v>1</v>
      </c>
      <c r="GD123" t="n">
        <v>0</v>
      </c>
      <c r="GE123" t="n">
        <v>0</v>
      </c>
      <c r="GF123" t="n">
        <v/>
      </c>
      <c r="GG123" t="inlineStr">
        <is>
          <t>Sering</t>
        </is>
      </c>
      <c r="GH123" t="inlineStr">
        <is>
          <t>Ya</t>
        </is>
      </c>
      <c r="GI123" t="inlineStr">
        <is>
          <t>Tetangga</t>
        </is>
      </c>
      <c r="GJ123" t="n">
        <v>1</v>
      </c>
      <c r="GK123" t="n">
        <v>0</v>
      </c>
      <c r="GL123" t="n">
        <v>0</v>
      </c>
      <c r="GM123" t="n">
        <v>0</v>
      </c>
      <c r="GN123" t="n">
        <v/>
      </c>
      <c r="GO123" t="n">
        <v>10</v>
      </c>
      <c r="GP123" t="inlineStr">
        <is>
          <t>Sebagian</t>
        </is>
      </c>
      <c r="GQ123" t="inlineStr">
        <is>
          <t>LPG</t>
        </is>
      </c>
      <c r="GR123" t="n">
        <v>1</v>
      </c>
      <c r="GS123" t="n">
        <v>0</v>
      </c>
      <c r="GT123" t="n">
        <v>0</v>
      </c>
      <c r="GU123" t="n">
        <v>0</v>
      </c>
      <c r="GV123" t="n">
        <v>0</v>
      </c>
      <c r="GW123" t="n">
        <v>0</v>
      </c>
      <c r="GX123" t="n">
        <v>0</v>
      </c>
      <c r="GY123" t="n">
        <v/>
      </c>
      <c r="GZ123" t="inlineStr">
        <is>
          <t>Tidak</t>
        </is>
      </c>
      <c r="HA123" t="n">
        <v/>
      </c>
      <c r="HB123" t="n">
        <v/>
      </c>
      <c r="HC123" t="n">
        <v/>
      </c>
      <c r="HD123" t="n">
        <v/>
      </c>
      <c r="HE123" t="n">
        <v/>
      </c>
      <c r="HF123" t="n">
        <v/>
      </c>
      <c r="HG123" t="n">
        <v/>
      </c>
      <c r="HH123" t="n">
        <v/>
      </c>
      <c r="HI123" t="n">
        <v/>
      </c>
      <c r="HJ123" t="n">
        <v/>
      </c>
      <c r="HK123" t="n">
        <v/>
      </c>
      <c r="HL123" t="n">
        <v/>
      </c>
      <c r="HM123" t="n">
        <v/>
      </c>
      <c r="HN123" t="n">
        <v/>
      </c>
      <c r="HO123" t="n">
        <v/>
      </c>
      <c r="HP123" t="n">
        <v/>
      </c>
      <c r="HQ123" t="n">
        <v/>
      </c>
      <c r="HR123" t="n">
        <v/>
      </c>
      <c r="HS123" t="n">
        <v/>
      </c>
      <c r="HT123" t="n">
        <v/>
      </c>
      <c r="HU123" t="n">
        <v/>
      </c>
      <c r="HV123" t="n">
        <v/>
      </c>
      <c r="HW123" t="n">
        <v/>
      </c>
      <c r="HX123" t="n">
        <v/>
      </c>
      <c r="HY123" t="n">
        <v/>
      </c>
      <c r="HZ123" t="n">
        <v/>
      </c>
      <c r="IA123" t="n">
        <v>3</v>
      </c>
      <c r="IB123" t="n">
        <v>40000</v>
      </c>
      <c r="IC123" t="n">
        <v/>
      </c>
      <c r="ID123" t="n">
        <v/>
      </c>
      <c r="IE123" t="n">
        <v/>
      </c>
      <c r="IF123" t="n">
        <v/>
      </c>
      <c r="IG123" t="n">
        <v/>
      </c>
      <c r="IH123" t="n">
        <v/>
      </c>
      <c r="II123" t="n">
        <v/>
      </c>
      <c r="IJ123" t="n">
        <v/>
      </c>
      <c r="IK123" t="inlineStr">
        <is>
          <t>50-65 kg</t>
        </is>
      </c>
      <c r="IL123" t="inlineStr">
        <is>
          <t>1-3 jam</t>
        </is>
      </c>
      <c r="IM123" t="inlineStr">
        <is>
          <t>Ya</t>
        </is>
      </c>
      <c r="IN123" t="inlineStr">
        <is>
          <t>Ya</t>
        </is>
      </c>
      <c r="IO123" t="inlineStr">
        <is>
          <t>Lebih bersih</t>
        </is>
      </c>
      <c r="IP123" t="n">
        <v/>
      </c>
      <c r="IQ123" t="inlineStr">
        <is>
          <t>Tidak pernah</t>
        </is>
      </c>
      <c r="IR123" t="n">
        <v/>
      </c>
      <c r="IS123" t="n">
        <v/>
      </c>
      <c r="IT123" t="n">
        <v/>
      </c>
      <c r="IU123" t="n">
        <v/>
      </c>
      <c r="IV123" t="n">
        <v/>
      </c>
      <c r="IW123" t="n">
        <v/>
      </c>
      <c r="IX123" t="n">
        <v/>
      </c>
      <c r="IY123" t="n">
        <v/>
      </c>
      <c r="IZ123" t="inlineStr">
        <is>
          <t>Tidak pernah</t>
        </is>
      </c>
      <c r="JA123" t="n">
        <v/>
      </c>
      <c r="JB123" t="n">
        <v/>
      </c>
      <c r="JC123" t="n">
        <v/>
      </c>
      <c r="JD123" t="n">
        <v/>
      </c>
      <c r="JE123" t="n">
        <v/>
      </c>
      <c r="JF123" t="n">
        <v/>
      </c>
      <c r="JG123" t="n">
        <v/>
      </c>
      <c r="JH123" t="n">
        <v/>
      </c>
      <c r="JI123" t="inlineStr">
        <is>
          <t>Tidak pernah</t>
        </is>
      </c>
      <c r="JJ123" t="n">
        <v/>
      </c>
      <c r="JK123" t="n">
        <v/>
      </c>
      <c r="JL123" t="n">
        <v/>
      </c>
      <c r="JM123" t="n">
        <v/>
      </c>
      <c r="JN123" t="n">
        <v/>
      </c>
      <c r="JO123" t="n">
        <v/>
      </c>
      <c r="JP123" t="n">
        <v/>
      </c>
      <c r="JQ123" t="n">
        <v/>
      </c>
      <c r="JR123" t="inlineStr">
        <is>
          <t>Tidak pernah</t>
        </is>
      </c>
      <c r="JS123" t="n">
        <v/>
      </c>
      <c r="JT123" t="n">
        <v/>
      </c>
      <c r="JU123" t="n">
        <v/>
      </c>
      <c r="JV123" t="n">
        <v/>
      </c>
      <c r="JW123" t="n">
        <v/>
      </c>
      <c r="JX123" t="n">
        <v/>
      </c>
      <c r="JY123" t="n">
        <v/>
      </c>
      <c r="JZ123" t="n">
        <v/>
      </c>
      <c r="KA123" t="inlineStr">
        <is>
          <t>Tidak pernah</t>
        </is>
      </c>
      <c r="KB123" t="n">
        <v/>
      </c>
      <c r="KC123" t="n">
        <v/>
      </c>
      <c r="KD123" t="n">
        <v/>
      </c>
      <c r="KE123" t="n">
        <v/>
      </c>
      <c r="KF123" t="n">
        <v/>
      </c>
      <c r="KG123" t="n">
        <v/>
      </c>
      <c r="KH123" t="n">
        <v/>
      </c>
      <c r="KI123" t="n">
        <v/>
      </c>
      <c r="KJ123" t="inlineStr">
        <is>
          <t>Tidak pernah</t>
        </is>
      </c>
      <c r="KK123" t="n">
        <v/>
      </c>
      <c r="KL123" t="n">
        <v/>
      </c>
      <c r="KM123" t="n">
        <v/>
      </c>
      <c r="KN123" t="n">
        <v/>
      </c>
      <c r="KO123" t="n">
        <v/>
      </c>
      <c r="KP123" t="n">
        <v/>
      </c>
      <c r="KQ123" t="n">
        <v/>
      </c>
      <c r="KR123" t="n">
        <v/>
      </c>
      <c r="KS123" t="inlineStr">
        <is>
          <t>Cukup membaik</t>
        </is>
      </c>
      <c r="KT123" t="inlineStr">
        <is>
          <t>0-1 kali</t>
        </is>
      </c>
      <c r="KU123" t="inlineStr">
        <is>
          <t>0-1 kali</t>
        </is>
      </c>
      <c r="KV123" t="inlineStr">
        <is>
          <t>Anak-anak (0-18 tahun)</t>
        </is>
      </c>
      <c r="KW123" t="n">
        <v>0</v>
      </c>
      <c r="KX123" t="n">
        <v>0</v>
      </c>
      <c r="KY123" t="n">
        <v>1</v>
      </c>
      <c r="KZ123" t="n">
        <v>0</v>
      </c>
      <c r="LA123" t="inlineStr">
        <is>
          <t>Cukup membaik</t>
        </is>
      </c>
      <c r="LB123" t="inlineStr">
        <is>
          <t>Cukup membaik</t>
        </is>
      </c>
      <c r="LC123" t="n">
        <v>4</v>
      </c>
      <c r="LD123" t="n">
        <v>4</v>
      </c>
      <c r="LE123" t="n">
        <v>0</v>
      </c>
      <c r="LF123" t="n">
        <v>0</v>
      </c>
      <c r="LG123" t="inlineStr">
        <is>
          <t>Ya</t>
        </is>
      </c>
      <c r="LH123" t="n">
        <v>50000</v>
      </c>
      <c r="LI123" t="n">
        <v/>
      </c>
      <c r="LJ123" t="inlineStr">
        <is>
          <t>Tabungan Kebutuhan rumah tangga</t>
        </is>
      </c>
      <c r="LK123" t="n">
        <v>1</v>
      </c>
      <c r="LL123" t="n">
        <v>0</v>
      </c>
      <c r="LM123" t="n">
        <v>0</v>
      </c>
      <c r="LN123" t="n">
        <v>0</v>
      </c>
      <c r="LO123" t="n">
        <v>1</v>
      </c>
      <c r="LP123" t="n">
        <v>0</v>
      </c>
      <c r="LQ123" t="n">
        <v>0</v>
      </c>
      <c r="LR123" t="n">
        <v/>
      </c>
      <c r="LS123" t="n">
        <v>3</v>
      </c>
      <c r="LT123" t="n">
        <v>3</v>
      </c>
      <c r="LU123" t="n">
        <v>0</v>
      </c>
      <c r="LV123" t="n">
        <v>3</v>
      </c>
      <c r="LW123" t="n">
        <v>3</v>
      </c>
      <c r="LX123" t="n">
        <v>0</v>
      </c>
      <c r="LY123" t="n">
        <v>3</v>
      </c>
      <c r="LZ123" t="n">
        <v>3</v>
      </c>
      <c r="MA123" t="n">
        <v>0</v>
      </c>
      <c r="MB123" t="inlineStr">
        <is>
          <t>Ya</t>
        </is>
      </c>
      <c r="MC123" t="n">
        <v>0</v>
      </c>
      <c r="MD123" t="n">
        <v>0</v>
      </c>
      <c r="ME123" t="n">
        <v>0</v>
      </c>
      <c r="MF123" t="n">
        <v>0</v>
      </c>
      <c r="MG123" t="n">
        <v>0</v>
      </c>
      <c r="MH123" t="n">
        <v>0</v>
      </c>
      <c r="MI123" t="inlineStr">
        <is>
          <t>Istirahat</t>
        </is>
      </c>
      <c r="MJ123" t="n">
        <v>0</v>
      </c>
      <c r="MK123" t="n">
        <v>0</v>
      </c>
      <c r="ML123" t="n">
        <v>1</v>
      </c>
      <c r="MM123" t="n">
        <v>0</v>
      </c>
      <c r="MN123" t="n">
        <v>0</v>
      </c>
      <c r="MO123" t="n">
        <v>0</v>
      </c>
      <c r="MP123" t="n">
        <v/>
      </c>
      <c r="MQ123" t="n">
        <v/>
      </c>
      <c r="MR123" t="inlineStr">
        <is>
          <t>Istirahat</t>
        </is>
      </c>
      <c r="MS123" t="n">
        <v/>
      </c>
      <c r="MT123" t="inlineStr">
        <is>
          <t>Istirahat</t>
        </is>
      </c>
      <c r="MU123" t="inlineStr">
        <is>
          <t>Tidak</t>
        </is>
      </c>
      <c r="MV123" t="n">
        <v/>
      </c>
      <c r="MW123" t="n">
        <v/>
      </c>
      <c r="MX123" t="n">
        <v/>
      </c>
      <c r="MY123" t="n">
        <v/>
      </c>
      <c r="MZ123" t="n">
        <v/>
      </c>
      <c r="NA123" t="n">
        <v/>
      </c>
      <c r="NB123" t="n">
        <v/>
      </c>
      <c r="NC123" t="n">
        <v/>
      </c>
      <c r="ND123" t="n">
        <v/>
      </c>
      <c r="NE123" t="n">
        <v/>
      </c>
      <c r="NF123" t="n">
        <v/>
      </c>
      <c r="NG123" t="n">
        <v/>
      </c>
      <c r="NH123" t="n">
        <v/>
      </c>
      <c r="NI123" t="n">
        <v/>
      </c>
      <c r="NJ123" t="n">
        <v/>
      </c>
      <c r="NK123" t="n">
        <v/>
      </c>
      <c r="NL123" t="inlineStr">
        <is>
          <t>Ya</t>
        </is>
      </c>
      <c r="NM123" t="inlineStr">
        <is>
          <t>Kombinasi kredit/pinjaman dan dana hibah</t>
        </is>
      </c>
      <c r="NN123" t="inlineStr">
        <is>
          <t>3.000.001-5.000.000</t>
        </is>
      </c>
      <c r="NO123" t="inlineStr">
        <is>
          <t>Yayasan Rumah Energi atau BIRU</t>
        </is>
      </c>
      <c r="NP123" t="n">
        <v/>
      </c>
      <c r="NQ123" t="inlineStr">
        <is>
          <t>Koperasi</t>
        </is>
      </c>
      <c r="NR123" t="n">
        <v/>
      </c>
      <c r="NS123" t="n">
        <v>24</v>
      </c>
      <c r="NT123" t="inlineStr">
        <is>
          <t>Anggota keluarga - Laki-laki dewasa</t>
        </is>
      </c>
      <c r="NU123" t="n">
        <v/>
      </c>
      <c r="NV123" t="n">
        <v/>
      </c>
      <c r="NW123" t="n">
        <v/>
      </c>
      <c r="NX123" t="inlineStr">
        <is>
          <t>Sedikit meningkat</t>
        </is>
      </c>
      <c r="NY123" t="n">
        <v>60</v>
      </c>
      <c r="NZ123" t="n">
        <v>60</v>
      </c>
      <c r="OA123" t="n">
        <v>0</v>
      </c>
      <c r="OB123" t="n">
        <v>60</v>
      </c>
      <c r="OC123" t="n">
        <v>60</v>
      </c>
      <c r="OD123" t="n">
        <v>0</v>
      </c>
      <c r="OE123" t="inlineStr">
        <is>
          <t>Jauh lebih baik</t>
        </is>
      </c>
      <c r="OF123" t="inlineStr">
        <is>
          <t>Jauh lebih baik (beda waktu memasak lebih cepat setengah jam atau lebih, ATAU tidak lagi ada rasa/bau makanan yang berubah, ATAU alasan lainnya)</t>
        </is>
      </c>
      <c r="OG123" t="inlineStr">
        <is>
          <t>Ya</t>
        </is>
      </c>
      <c r="OH123" t="n">
        <v>0</v>
      </c>
      <c r="OI123" t="n">
        <v>2</v>
      </c>
      <c r="OJ123" t="n">
        <v>0</v>
      </c>
      <c r="OK123" t="n">
        <v>0</v>
      </c>
      <c r="OL123" t="n">
        <v>0</v>
      </c>
      <c r="OM123" t="n">
        <v>0</v>
      </c>
      <c r="ON123" t="n">
        <v>0</v>
      </c>
      <c r="OO123" t="n">
        <v>0</v>
      </c>
      <c r="OP123" t="inlineStr">
        <is>
          <t>Sapi perah</t>
        </is>
      </c>
      <c r="OQ123" t="n">
        <v>0</v>
      </c>
      <c r="OR123" t="n">
        <v>1</v>
      </c>
      <c r="OS123" t="n">
        <v>0</v>
      </c>
      <c r="OT123" t="n">
        <v>0</v>
      </c>
      <c r="OU123" t="n">
        <v>0</v>
      </c>
      <c r="OV123" t="n">
        <v>0</v>
      </c>
      <c r="OW123" t="n">
        <v>0</v>
      </c>
      <c r="OX123" t="n">
        <v>0</v>
      </c>
      <c r="OY123" t="n">
        <v>0</v>
      </c>
      <c r="OZ123" t="inlineStr">
        <is>
          <t>Sapi perah</t>
        </is>
      </c>
      <c r="PA123" t="n">
        <v>0</v>
      </c>
      <c r="PB123" t="n">
        <v>1</v>
      </c>
      <c r="PC123" t="n">
        <v>0</v>
      </c>
      <c r="PD123" t="n">
        <v>0</v>
      </c>
      <c r="PE123" t="n">
        <v>0</v>
      </c>
      <c r="PF123" t="n">
        <v>0</v>
      </c>
      <c r="PG123" t="n">
        <v>0</v>
      </c>
      <c r="PH123" t="n">
        <v>0</v>
      </c>
      <c r="PI123" t="n">
        <v>0</v>
      </c>
      <c r="PJ123" t="inlineStr">
        <is>
          <t>Sapi perah</t>
        </is>
      </c>
      <c r="PK123" t="n">
        <v>0</v>
      </c>
      <c r="PL123" t="n">
        <v>1</v>
      </c>
      <c r="PM123" t="n">
        <v>0</v>
      </c>
      <c r="PN123" t="n">
        <v>0</v>
      </c>
      <c r="PO123" t="n">
        <v>0</v>
      </c>
      <c r="PP123" t="n">
        <v>0</v>
      </c>
      <c r="PQ123" t="n">
        <v>0</v>
      </c>
      <c r="PR123" t="n">
        <v>0</v>
      </c>
      <c r="PS123" t="n">
        <v>0</v>
      </c>
      <c r="PT123" t="n">
        <v/>
      </c>
      <c r="PU123" t="n">
        <v/>
      </c>
      <c r="PV123" t="n">
        <v/>
      </c>
      <c r="PW123" t="n">
        <v/>
      </c>
      <c r="PX123" t="n">
        <v/>
      </c>
      <c r="PY123" t="n">
        <v/>
      </c>
      <c r="PZ123" t="n">
        <v/>
      </c>
      <c r="QA123" t="n">
        <v/>
      </c>
      <c r="QB123" t="n">
        <v/>
      </c>
      <c r="QC123" t="n">
        <v/>
      </c>
      <c r="QD123" t="n">
        <v/>
      </c>
      <c r="QE123" t="inlineStr">
        <is>
          <t>1-Disebarkan ke lahan terbuka</t>
        </is>
      </c>
      <c r="QF123" t="n">
        <v>0</v>
      </c>
      <c r="QG123" t="n">
        <v>0</v>
      </c>
      <c r="QH123" t="n">
        <v>0</v>
      </c>
      <c r="QI123" t="n">
        <v>0</v>
      </c>
      <c r="QJ123" t="n">
        <v>0</v>
      </c>
      <c r="QK123" t="n">
        <v>1</v>
      </c>
      <c r="QL123" t="n">
        <v>0</v>
      </c>
      <c r="QM123" t="n">
        <v>0</v>
      </c>
      <c r="QN123" t="n">
        <v>0</v>
      </c>
      <c r="QO123" t="n">
        <v/>
      </c>
      <c r="QP123" t="n">
        <v/>
      </c>
      <c r="QQ123" t="n">
        <v/>
      </c>
      <c r="QR123" t="n">
        <v/>
      </c>
      <c r="QS123" t="n">
        <v/>
      </c>
      <c r="QT123" t="n">
        <v/>
      </c>
      <c r="QU123" t="n">
        <v/>
      </c>
      <c r="QV123" t="n">
        <v/>
      </c>
      <c r="QW123" t="n">
        <v/>
      </c>
      <c r="QX123" t="n">
        <v/>
      </c>
      <c r="QY123" t="n">
        <v/>
      </c>
      <c r="QZ123" t="n">
        <v/>
      </c>
      <c r="RA123" t="n">
        <v/>
      </c>
      <c r="RB123" t="n">
        <v/>
      </c>
      <c r="RC123" t="n">
        <v/>
      </c>
      <c r="RD123" t="n">
        <v/>
      </c>
      <c r="RE123" t="n">
        <v/>
      </c>
      <c r="RF123" t="n">
        <v/>
      </c>
      <c r="RG123" t="n">
        <v/>
      </c>
      <c r="RH123" t="n">
        <v/>
      </c>
      <c r="RI123" t="n">
        <v/>
      </c>
      <c r="RJ123" t="n">
        <v/>
      </c>
      <c r="RK123" t="n">
        <v/>
      </c>
      <c r="RL123" t="n">
        <v/>
      </c>
      <c r="RM123" t="n">
        <v/>
      </c>
      <c r="RN123" t="n">
        <v/>
      </c>
      <c r="RO123" t="n">
        <v/>
      </c>
      <c r="RP123" t="n">
        <v/>
      </c>
      <c r="RQ123" t="n">
        <v/>
      </c>
      <c r="RR123" t="n">
        <v/>
      </c>
      <c r="RS123" t="n">
        <v/>
      </c>
      <c r="RT123" t="n">
        <v/>
      </c>
      <c r="RU123" t="n">
        <v/>
      </c>
      <c r="RV123" t="n">
        <v/>
      </c>
      <c r="RW123" t="n">
        <v/>
      </c>
      <c r="RX123" t="n">
        <v/>
      </c>
      <c r="RY123" t="n">
        <v/>
      </c>
      <c r="RZ123" t="n">
        <v/>
      </c>
      <c r="SA123" t="n">
        <v/>
      </c>
      <c r="SB123" t="n">
        <v/>
      </c>
      <c r="SC123" t="n">
        <v/>
      </c>
      <c r="SD123" t="n">
        <v/>
      </c>
      <c r="SE123" t="n">
        <v/>
      </c>
      <c r="SF123" t="n">
        <v/>
      </c>
      <c r="SG123" t="n">
        <v/>
      </c>
      <c r="SH123" t="n">
        <v/>
      </c>
      <c r="SI123" t="n">
        <v/>
      </c>
      <c r="SJ123" t="n">
        <v/>
      </c>
      <c r="SK123" t="n">
        <v/>
      </c>
      <c r="SL123" t="n">
        <v/>
      </c>
      <c r="SM123" t="n">
        <v/>
      </c>
      <c r="SN123" t="n">
        <v/>
      </c>
      <c r="SO123" t="n">
        <v/>
      </c>
      <c r="SP123" t="n">
        <v/>
      </c>
      <c r="SQ123" t="n">
        <v/>
      </c>
      <c r="SR123" t="n">
        <v/>
      </c>
      <c r="SS123" t="n">
        <v/>
      </c>
      <c r="ST123" t="n">
        <v/>
      </c>
      <c r="SU123" t="n">
        <v/>
      </c>
      <c r="SV123" t="n">
        <v/>
      </c>
      <c r="SW123" t="n">
        <v/>
      </c>
      <c r="SX123" t="n">
        <v/>
      </c>
      <c r="SY123" t="n">
        <v/>
      </c>
      <c r="SZ123" t="n">
        <v>1</v>
      </c>
      <c r="TA123" t="n">
        <v/>
      </c>
      <c r="TB123" t="n">
        <v/>
      </c>
      <c r="TC123" t="n">
        <v/>
      </c>
      <c r="TD123" t="n">
        <v/>
      </c>
      <c r="TE123" t="n">
        <v/>
      </c>
      <c r="TF123" t="n">
        <v/>
      </c>
      <c r="TG123" t="n">
        <v/>
      </c>
      <c r="TH123" t="n">
        <v/>
      </c>
      <c r="TI123" t="n">
        <v/>
      </c>
      <c r="TJ123" t="n">
        <v/>
      </c>
      <c r="TK123" t="n">
        <v/>
      </c>
      <c r="TL123" t="n">
        <v/>
      </c>
      <c r="TM123" t="n">
        <v/>
      </c>
      <c r="TN123" t="n">
        <v/>
      </c>
      <c r="TO123" t="n">
        <v/>
      </c>
      <c r="TP123" t="n">
        <v/>
      </c>
      <c r="TQ123" t="n">
        <v/>
      </c>
      <c r="TR123" t="n">
        <v/>
      </c>
      <c r="TS123" t="n">
        <v/>
      </c>
      <c r="TT123" t="n">
        <v/>
      </c>
      <c r="TU123" t="n">
        <v/>
      </c>
      <c r="TV123" t="n">
        <v/>
      </c>
      <c r="TW123" t="n">
        <v/>
      </c>
      <c r="TX123" t="n">
        <v/>
      </c>
      <c r="TY123" t="n">
        <v/>
      </c>
      <c r="TZ123" t="n">
        <v/>
      </c>
      <c r="UA123" t="n">
        <v/>
      </c>
      <c r="UB123" t="n">
        <v/>
      </c>
      <c r="UC123" t="n">
        <v/>
      </c>
      <c r="UD123" t="n">
        <v/>
      </c>
      <c r="UE123" t="n">
        <v/>
      </c>
      <c r="UF123" t="n">
        <v/>
      </c>
      <c r="UG123" t="n">
        <v/>
      </c>
      <c r="UH123" t="n">
        <v/>
      </c>
      <c r="UI123" t="n">
        <v/>
      </c>
      <c r="UJ123" t="n">
        <v/>
      </c>
      <c r="UK123" t="n">
        <v/>
      </c>
      <c r="UL123" t="n">
        <v/>
      </c>
      <c r="UM123" t="n">
        <v/>
      </c>
      <c r="UN123" t="n">
        <v/>
      </c>
      <c r="UO123" t="n">
        <v/>
      </c>
      <c r="UP123" t="n">
        <v/>
      </c>
      <c r="UQ123" t="n">
        <v/>
      </c>
      <c r="UR123" t="n">
        <v/>
      </c>
      <c r="US123" t="n">
        <v/>
      </c>
      <c r="UT123" t="n">
        <v/>
      </c>
      <c r="UU123" t="n">
        <v/>
      </c>
      <c r="UV123" t="inlineStr">
        <is>
          <t>Pemberian pakan di kandang</t>
        </is>
      </c>
      <c r="UW123" t="n">
        <v/>
      </c>
      <c r="UX123" t="n">
        <v/>
      </c>
      <c r="UY123" t="n">
        <v/>
      </c>
      <c r="UZ123" t="n">
        <v/>
      </c>
      <c r="VA123" t="n">
        <v/>
      </c>
      <c r="VB123" t="n">
        <v/>
      </c>
      <c r="VC123" t="n">
        <v/>
      </c>
      <c r="VD123" t="inlineStr">
        <is>
          <t>Sangat jarang (&gt;1 bulan sekali)</t>
        </is>
      </c>
      <c r="VE123" t="n">
        <v/>
      </c>
      <c r="VF123" t="n">
        <v/>
      </c>
      <c r="VG123" t="n">
        <v/>
      </c>
      <c r="VH123" t="n">
        <v/>
      </c>
      <c r="VI123" t="n">
        <v/>
      </c>
      <c r="VJ123" t="n">
        <v/>
      </c>
      <c r="VK123" t="n">
        <v/>
      </c>
      <c r="VL123" t="inlineStr">
        <is>
          <t>Sangat sering (&gt;1 kali sehari)</t>
        </is>
      </c>
      <c r="VM123" t="n">
        <v/>
      </c>
      <c r="VN123" t="n">
        <v/>
      </c>
      <c r="VO123" t="n">
        <v/>
      </c>
      <c r="VP123" t="n">
        <v/>
      </c>
      <c r="VQ123" t="n">
        <v/>
      </c>
      <c r="VR123" t="n">
        <v/>
      </c>
      <c r="VS123" t="n">
        <v/>
      </c>
      <c r="VT123" t="n">
        <v/>
      </c>
      <c r="VU123" t="n">
        <v/>
      </c>
      <c r="VV123" t="n">
        <v/>
      </c>
      <c r="VW123" t="n">
        <v/>
      </c>
      <c r="VX123" t="n">
        <v/>
      </c>
      <c r="VY123" t="n">
        <v/>
      </c>
      <c r="VZ123" t="n">
        <v/>
      </c>
      <c r="WA123" t="n">
        <v/>
      </c>
      <c r="WB123" t="n">
        <v/>
      </c>
      <c r="WC123" t="n">
        <v/>
      </c>
      <c r="WD123" t="n">
        <v/>
      </c>
      <c r="WE123" t="n">
        <v/>
      </c>
      <c r="WF123" t="inlineStr">
        <is>
          <t>6-Digester biogas</t>
        </is>
      </c>
      <c r="WG123" t="n">
        <v>0</v>
      </c>
      <c r="WH123" t="n">
        <v>0</v>
      </c>
      <c r="WI123" t="n">
        <v>0</v>
      </c>
      <c r="WJ123" t="n">
        <v>0</v>
      </c>
      <c r="WK123" t="n">
        <v>0</v>
      </c>
      <c r="WL123" t="n">
        <v>0</v>
      </c>
      <c r="WM123" t="n">
        <v>0</v>
      </c>
      <c r="WN123" t="n">
        <v>0</v>
      </c>
      <c r="WO123" t="n">
        <v>0</v>
      </c>
      <c r="WP123" t="n">
        <v>1</v>
      </c>
      <c r="WQ123" t="n">
        <v>0</v>
      </c>
      <c r="WR123" t="n">
        <v>0</v>
      </c>
      <c r="WS123" t="n">
        <v/>
      </c>
      <c r="WT123" t="n">
        <v/>
      </c>
      <c r="WU123" t="n">
        <v/>
      </c>
      <c r="WV123" t="n">
        <v/>
      </c>
      <c r="WW123" t="n">
        <v/>
      </c>
      <c r="WX123" t="n">
        <v/>
      </c>
      <c r="WY123" t="n">
        <v/>
      </c>
      <c r="WZ123" t="n">
        <v/>
      </c>
      <c r="XA123" t="n">
        <v/>
      </c>
      <c r="XB123" t="n">
        <v/>
      </c>
      <c r="XC123" t="n">
        <v/>
      </c>
      <c r="XD123" t="n">
        <v/>
      </c>
      <c r="XE123" t="n">
        <v/>
      </c>
      <c r="XF123" t="n">
        <v/>
      </c>
      <c r="XG123" t="n">
        <v/>
      </c>
      <c r="XH123" t="n">
        <v/>
      </c>
      <c r="XI123" t="n">
        <v/>
      </c>
      <c r="XJ123" t="n">
        <v/>
      </c>
      <c r="XK123" t="n">
        <v/>
      </c>
      <c r="XL123" t="n">
        <v/>
      </c>
      <c r="XM123" t="n">
        <v/>
      </c>
      <c r="XN123" t="n">
        <v/>
      </c>
      <c r="XO123" t="n">
        <v/>
      </c>
      <c r="XP123" t="n">
        <v/>
      </c>
      <c r="XQ123" t="n">
        <v/>
      </c>
      <c r="XR123" t="n">
        <v/>
      </c>
      <c r="XS123" t="n">
        <v/>
      </c>
      <c r="XT123" t="n">
        <v/>
      </c>
      <c r="XU123" t="n">
        <v/>
      </c>
      <c r="XV123" t="n">
        <v/>
      </c>
      <c r="XW123" t="n">
        <v/>
      </c>
      <c r="XX123" t="n">
        <v/>
      </c>
      <c r="XY123" t="n">
        <v/>
      </c>
      <c r="XZ123" t="n">
        <v/>
      </c>
      <c r="YA123" t="n">
        <v/>
      </c>
      <c r="YB123" t="n">
        <v/>
      </c>
      <c r="YC123" t="n">
        <v/>
      </c>
      <c r="YD123" t="n">
        <v/>
      </c>
      <c r="YE123" t="n">
        <v/>
      </c>
      <c r="YF123" t="n">
        <v/>
      </c>
      <c r="YG123" t="n">
        <v/>
      </c>
      <c r="YH123" t="n">
        <v/>
      </c>
      <c r="YI123" t="n">
        <v/>
      </c>
      <c r="YJ123" t="n">
        <v/>
      </c>
      <c r="YK123" t="n">
        <v/>
      </c>
      <c r="YL123" t="n">
        <v/>
      </c>
      <c r="YM123" t="n">
        <v/>
      </c>
      <c r="YN123" t="n">
        <v/>
      </c>
      <c r="YO123" t="n">
        <v/>
      </c>
      <c r="YP123" t="n">
        <v/>
      </c>
      <c r="YQ123" t="n">
        <v/>
      </c>
      <c r="YR123" t="n">
        <v/>
      </c>
      <c r="YS123" t="n">
        <v/>
      </c>
      <c r="YT123" t="n">
        <v/>
      </c>
      <c r="YU123" t="n">
        <v/>
      </c>
      <c r="YV123" t="n">
        <v/>
      </c>
      <c r="YW123" t="n">
        <v/>
      </c>
      <c r="YX123" t="n">
        <v/>
      </c>
      <c r="YY123" t="n">
        <v/>
      </c>
      <c r="YZ123" t="n">
        <v/>
      </c>
      <c r="ZA123" t="n">
        <v/>
      </c>
      <c r="ZB123" t="n">
        <v/>
      </c>
      <c r="ZC123" t="n">
        <v/>
      </c>
      <c r="ZD123" t="n">
        <v/>
      </c>
      <c r="ZE123" t="n">
        <v/>
      </c>
      <c r="ZF123" t="n">
        <v/>
      </c>
      <c r="ZG123" t="n">
        <v/>
      </c>
      <c r="ZH123" t="n">
        <v/>
      </c>
      <c r="ZI123" t="n">
        <v/>
      </c>
      <c r="ZJ123" t="n">
        <v/>
      </c>
      <c r="ZK123" t="n">
        <v/>
      </c>
      <c r="ZL123" t="n">
        <v/>
      </c>
      <c r="ZM123" t="n">
        <v/>
      </c>
      <c r="ZN123" t="n">
        <v/>
      </c>
      <c r="ZO123" t="n">
        <v>100</v>
      </c>
      <c r="ZP123" t="n">
        <v/>
      </c>
      <c r="ZQ123" t="n">
        <v/>
      </c>
      <c r="ZR123" t="n">
        <v/>
      </c>
      <c r="ZS123" t="n">
        <v/>
      </c>
      <c r="ZT123" t="n">
        <v/>
      </c>
      <c r="ZU123" t="n">
        <v/>
      </c>
      <c r="ZV123" t="n">
        <v/>
      </c>
      <c r="ZW123" t="n">
        <v>2</v>
      </c>
      <c r="ZX123" t="n">
        <v/>
      </c>
      <c r="ZY123" t="n">
        <v/>
      </c>
      <c r="ZZ123" t="n">
        <v/>
      </c>
      <c r="AAA123" t="n">
        <v/>
      </c>
      <c r="AAB123" t="n">
        <v/>
      </c>
      <c r="AAC123" t="n">
        <v/>
      </c>
      <c r="AAD123" t="n">
        <v/>
      </c>
      <c r="AAE123" t="inlineStr">
        <is>
          <t>Pakan segar (misal: rumput)</t>
        </is>
      </c>
      <c r="AAF123" t="n">
        <v/>
      </c>
      <c r="AAG123" t="n">
        <v/>
      </c>
      <c r="AAH123" t="n">
        <v/>
      </c>
      <c r="AAI123" t="n">
        <v/>
      </c>
      <c r="AAJ123" t="n">
        <v/>
      </c>
      <c r="AAK123" t="n">
        <v/>
      </c>
      <c r="AAL123" t="inlineStr">
        <is>
          <t>Ya</t>
        </is>
      </c>
      <c r="AAM123" t="inlineStr">
        <is>
          <t>Padat</t>
        </is>
      </c>
      <c r="AAN123" t="n">
        <v>1</v>
      </c>
      <c r="AAO123" t="n">
        <v>0</v>
      </c>
      <c r="AAP123" t="n">
        <v/>
      </c>
      <c r="AAQ123" t="n">
        <v>50</v>
      </c>
      <c r="AAR123" t="inlineStr">
        <is>
          <t>Ya</t>
        </is>
      </c>
      <c r="AAS123" t="inlineStr">
        <is>
          <t>Mengetahui</t>
        </is>
      </c>
      <c r="AAT123" t="inlineStr">
        <is>
          <t>Digunakan untuk pupuk di lahan pertanian sendiri Dibuang ke lahan sekitar kandang - yg ditanami tanaman</t>
        </is>
      </c>
      <c r="AAU123" t="n">
        <v>1</v>
      </c>
      <c r="AAV123" t="n">
        <v>0</v>
      </c>
      <c r="AAW123" t="n">
        <v>0</v>
      </c>
      <c r="AAX123" t="n">
        <v>1</v>
      </c>
      <c r="AAY123" t="n">
        <v>0</v>
      </c>
      <c r="AAZ123" t="n">
        <v>0</v>
      </c>
      <c r="ABA123" t="n">
        <v>0</v>
      </c>
      <c r="ABB123" t="inlineStr">
        <is>
          <t>Pembenah tanah (soil conditioner)</t>
        </is>
      </c>
      <c r="ABC123" t="n">
        <v>0</v>
      </c>
      <c r="ABD123" t="n">
        <v>1</v>
      </c>
      <c r="ABE123" t="n">
        <v>0</v>
      </c>
      <c r="ABF123" t="n">
        <v>0</v>
      </c>
      <c r="ABG123" t="n">
        <v>0</v>
      </c>
      <c r="ABH123" t="n">
        <v/>
      </c>
      <c r="ABI123" t="n">
        <v/>
      </c>
      <c r="ABJ123" t="n">
        <v/>
      </c>
      <c r="ABK123" t="n">
        <v/>
      </c>
      <c r="ABL123" t="n">
        <v/>
      </c>
      <c r="ABM123" t="n">
        <v/>
      </c>
      <c r="ABN123" t="n">
        <v/>
      </c>
      <c r="ABO123" t="n">
        <v/>
      </c>
      <c r="ABP123" t="n">
        <v/>
      </c>
      <c r="ABQ123" t="inlineStr">
        <is>
          <t>Rumput</t>
        </is>
      </c>
      <c r="ABR123" t="inlineStr">
        <is>
          <t>Jarang (1 bulan sekali)</t>
        </is>
      </c>
      <c r="ABS123" t="n">
        <v>200</v>
      </c>
      <c r="ABT123" t="n">
        <v>200</v>
      </c>
      <c r="ABU123" t="n">
        <v>50</v>
      </c>
      <c r="ABV123" t="n">
        <v>50</v>
      </c>
      <c r="ABW123" t="inlineStr">
        <is>
          <t>Lainnya</t>
        </is>
      </c>
      <c r="ABX123" t="inlineStr">
        <is>
          <t>Kandang</t>
        </is>
      </c>
      <c r="ABY123" t="n">
        <v>50</v>
      </c>
      <c r="ABZ123" t="n">
        <v>50000</v>
      </c>
      <c r="ACA123" t="n">
        <v>0</v>
      </c>
      <c r="ACB123" t="n">
        <v>0</v>
      </c>
      <c r="ACC123" t="n">
        <v>400</v>
      </c>
      <c r="ACD123" t="n">
        <v>500</v>
      </c>
      <c r="ACE123" t="inlineStr">
        <is>
          <t>Tidak</t>
        </is>
      </c>
      <c r="ACF123" t="inlineStr">
        <is>
          <t>Cukup meningkat</t>
        </is>
      </c>
      <c r="ACG123" t="inlineStr">
        <is>
          <t>Cukup meningkat</t>
        </is>
      </c>
      <c r="ACH123" t="inlineStr">
        <is>
          <t>Sangat meningkat</t>
        </is>
      </c>
      <c r="ACI123" t="n">
        <v/>
      </c>
      <c r="ACJ123" t="n">
        <v/>
      </c>
      <c r="ACK123" t="inlineStr">
        <is>
          <t>Lainnya</t>
        </is>
      </c>
      <c r="ACL123" t="n">
        <v>0</v>
      </c>
      <c r="ACM123" t="n">
        <v>0</v>
      </c>
      <c r="ACN123" t="n">
        <v>0</v>
      </c>
      <c r="ACO123" t="n">
        <v>0</v>
      </c>
      <c r="ACP123" t="n">
        <v>0</v>
      </c>
      <c r="ACQ123" t="n">
        <v>0</v>
      </c>
      <c r="ACR123" t="n">
        <v>1</v>
      </c>
      <c r="ACS123" t="inlineStr">
        <is>
          <t>Tidak ad</t>
        </is>
      </c>
      <c r="ACT123" t="inlineStr">
        <is>
          <t>Tidak ada</t>
        </is>
      </c>
      <c r="ACU123" t="inlineStr">
        <is>
          <t>Manfaat besar dan membantu kehidupan sehari-hari</t>
        </is>
      </c>
      <c r="ACV123" t="inlineStr">
        <is>
          <t>Sama saja</t>
        </is>
      </c>
      <c r="ACW123" t="inlineStr">
        <is>
          <t>Anggota keluarga - Perempuan dewasa</t>
        </is>
      </c>
      <c r="ACX123" t="inlineStr">
        <is>
          <t>Setuju</t>
        </is>
      </c>
      <c r="ACY123" t="inlineStr">
        <is>
          <t>Anggota keluarga - Laki-laki dewasa Anggota keluarga - Perempuan dewasa</t>
        </is>
      </c>
      <c r="ACZ123" t="n">
        <v>1</v>
      </c>
      <c r="ADA123" t="n">
        <v>1</v>
      </c>
      <c r="ADB123" t="n">
        <v>0</v>
      </c>
      <c r="ADC123" t="n">
        <v>0</v>
      </c>
      <c r="ADD123" t="inlineStr">
        <is>
          <t>Puas</t>
        </is>
      </c>
      <c r="ADE123" t="inlineStr">
        <is>
          <t>Puas</t>
        </is>
      </c>
      <c r="ADF123" t="inlineStr">
        <is>
          <t>Puas</t>
        </is>
      </c>
      <c r="ADG123" t="inlineStr">
        <is>
          <t>Sangat puas</t>
        </is>
      </c>
      <c r="ADH123" t="inlineStr">
        <is>
          <t>Tidak</t>
        </is>
      </c>
      <c r="ADI123" t="n">
        <v/>
      </c>
      <c r="ADJ123" t="inlineStr">
        <is>
          <t>Puas</t>
        </is>
      </c>
      <c r="ADK123" t="n">
        <v/>
      </c>
      <c r="ADL123" t="n">
        <v/>
      </c>
      <c r="ADM123" t="n">
        <v/>
      </c>
      <c r="ADN123" t="n">
        <v/>
      </c>
      <c r="ADO123" t="n">
        <v/>
      </c>
      <c r="ADP123" t="n">
        <v/>
      </c>
      <c r="ADQ123" t="n">
        <v/>
      </c>
      <c r="ADR123" t="n">
        <v/>
      </c>
      <c r="ADS123" t="n">
        <v/>
      </c>
      <c r="ADT123" t="n">
        <v/>
      </c>
      <c r="ADU123" t="inlineStr">
        <is>
          <t>Menghubungi CPO atau pendamping</t>
        </is>
      </c>
      <c r="ADV123" t="n">
        <v>0</v>
      </c>
      <c r="ADW123" t="n">
        <v>0</v>
      </c>
      <c r="ADX123" t="n">
        <v>0</v>
      </c>
      <c r="ADY123" t="n">
        <v>0</v>
      </c>
      <c r="ADZ123" t="n">
        <v>1</v>
      </c>
      <c r="AEA123" t="n">
        <v>0</v>
      </c>
      <c r="AEB123" t="n">
        <v>0</v>
      </c>
      <c r="AEC123" t="n">
        <v>0</v>
      </c>
      <c r="AED123" t="inlineStr">
        <is>
          <t>X</t>
        </is>
      </c>
      <c r="AEE123" t="inlineStr">
        <is>
          <t>Laki-laki dewasa</t>
        </is>
      </c>
      <c r="AEF123" t="n">
        <v/>
      </c>
      <c r="AEG123" t="inlineStr">
        <is>
          <t>Menelepon atau WA langsung</t>
        </is>
      </c>
      <c r="AEH123" t="n">
        <v/>
      </c>
      <c r="AEI123" t="n">
        <v>0</v>
      </c>
      <c r="AEJ123" t="inlineStr">
        <is>
          <t>Ya, selalu</t>
        </is>
      </c>
      <c r="AEK123" t="inlineStr">
        <is>
          <t>Pengurangan pengeluaran rumah tangga (bahan bakar minyak, pupuk, dll.) Lebih mudah mendapatkan energi Pasokan energi yang andal</t>
        </is>
      </c>
      <c r="AEL123" t="n">
        <v>1</v>
      </c>
      <c r="AEM123" t="n">
        <v>1</v>
      </c>
      <c r="AEN123" t="n">
        <v>1</v>
      </c>
      <c r="AEO123" t="n">
        <v>0</v>
      </c>
      <c r="AEP123" t="n">
        <v>0</v>
      </c>
      <c r="AEQ123" t="n">
        <v>0</v>
      </c>
      <c r="AER123" t="n">
        <v>0</v>
      </c>
      <c r="AES123" t="n">
        <v>0</v>
      </c>
      <c r="AET123" t="n">
        <v>0</v>
      </c>
      <c r="AEU123" t="n">
        <v>0</v>
      </c>
      <c r="AEV123" t="n">
        <v>0</v>
      </c>
      <c r="AEW123" t="n">
        <v>0</v>
      </c>
      <c r="AEX123" t="n">
        <v/>
      </c>
      <c r="AEY123" t="inlineStr">
        <is>
          <t>Mengurangi pengeluaran energi</t>
        </is>
      </c>
      <c r="AEZ123" t="n">
        <v/>
      </c>
      <c r="AFA123" t="inlineStr">
        <is>
          <t>Koperasi</t>
        </is>
      </c>
      <c r="AFB123" t="n">
        <v/>
      </c>
      <c r="AFC123" t="inlineStr">
        <is>
          <t>1000525107-19_30_57.jpg</t>
        </is>
      </c>
      <c r="AFD123" t="inlineStr">
        <is>
          <t>https://kf.kobotoolbox.org/api/v2/assets/avstPQqLr3Ab3ZdcVTXZ6f/data/666039231/attachments/attysRSaCswVXJfk3MK7xeZT/</t>
        </is>
      </c>
      <c r="AFE123" t="inlineStr">
        <is>
          <t>1000525104-19_31_5.jpg</t>
        </is>
      </c>
      <c r="AFF123" t="inlineStr">
        <is>
          <t>https://kf.kobotoolbox.org/api/v2/assets/avstPQqLr3Ab3ZdcVTXZ6f/data/666039231/attachments/attNZL68NwFUkeR9d37qBnad/</t>
        </is>
      </c>
      <c r="AFG123" t="inlineStr">
        <is>
          <t>Adimas oki</t>
        </is>
      </c>
      <c r="AFH123" t="n">
        <v/>
      </c>
      <c r="AFI123" t="n">
        <v/>
      </c>
    </row>
    <row r="124">
      <c r="A124" t="n">
        <v/>
      </c>
      <c r="B124" t="n">
        <v/>
      </c>
      <c r="C124" t="n">
        <v/>
      </c>
      <c r="D124" t="inlineStr">
        <is>
          <t>naam</t>
        </is>
      </c>
      <c r="E124" t="n">
        <v>0</v>
      </c>
      <c r="F124" t="inlineStr">
        <is>
          <t>-8.005405 112.739246 579.2586829118231 20</t>
        </is>
      </c>
      <c r="G124" t="n">
        <v>-8.005405</v>
      </c>
      <c r="H124" t="n">
        <v>112.739246</v>
      </c>
      <c r="I124" t="n">
        <v>579.2586829000001</v>
      </c>
      <c r="J124" t="n">
        <v>20</v>
      </c>
      <c r="K124" t="n">
        <v>0</v>
      </c>
      <c r="L124" t="inlineStr">
        <is>
          <t>-8.005652 112.739046 579.2586829118231 6.44199912261963</t>
        </is>
      </c>
      <c r="M124" t="n">
        <v>-8.005652</v>
      </c>
      <c r="N124" t="n">
        <v>112.739046</v>
      </c>
      <c r="O124" t="n">
        <v>579.2586829000001</v>
      </c>
      <c r="P124" t="n">
        <v>6.441999123</v>
      </c>
      <c r="Q124" t="n">
        <v>0</v>
      </c>
      <c r="R124" t="inlineStr">
        <is>
          <t>Jawa Timur</t>
        </is>
      </c>
      <c r="S124" t="n">
        <v>0</v>
      </c>
      <c r="T124" t="n">
        <v>0</v>
      </c>
      <c r="U124" t="n">
        <v>0</v>
      </c>
      <c r="V124" t="n">
        <v>0</v>
      </c>
      <c r="W124" t="n">
        <v>0</v>
      </c>
      <c r="X124" t="n">
        <v>1</v>
      </c>
      <c r="Y124" t="n">
        <v>0</v>
      </c>
      <c r="Z124" t="n">
        <v>0</v>
      </c>
      <c r="AA124" t="n">
        <v>0</v>
      </c>
      <c r="AB124" t="n">
        <v>0</v>
      </c>
      <c r="AC124" t="inlineStr">
        <is>
          <t>MALANG</t>
        </is>
      </c>
      <c r="AD124" t="inlineStr">
        <is>
          <t>TUMPANG</t>
        </is>
      </c>
      <c r="AE124" t="inlineStr">
        <is>
          <t>BOKOR</t>
        </is>
      </c>
      <c r="AF124" t="inlineStr">
        <is>
          <t>KAN JABUNG</t>
        </is>
      </c>
      <c r="AG124" t="inlineStr">
        <is>
          <t>KJP0253</t>
        </is>
      </c>
      <c r="AH124" t="n">
        <v>14</v>
      </c>
      <c r="AI124" t="inlineStr">
        <is>
          <t>VPA1</t>
        </is>
      </c>
      <c r="AJ124" t="inlineStr">
        <is>
          <t>Aktif</t>
        </is>
      </c>
      <c r="AK124" t="n">
        <v>56</v>
      </c>
      <c r="AL124" t="inlineStr">
        <is>
          <t>Laki-laki</t>
        </is>
      </c>
      <c r="AM124" t="inlineStr">
        <is>
          <t>Sudah menikah</t>
        </is>
      </c>
      <c r="AN124" t="inlineStr">
        <is>
          <t>SD/Sederajat</t>
        </is>
      </c>
      <c r="AO124" t="inlineStr">
        <is>
          <t>Petani</t>
        </is>
      </c>
      <c r="AP124" t="n">
        <v>1</v>
      </c>
      <c r="AQ124" t="n">
        <v>0</v>
      </c>
      <c r="AR124" t="n">
        <v>0</v>
      </c>
      <c r="AS124" t="n">
        <v>0</v>
      </c>
      <c r="AT124" t="n">
        <v>0</v>
      </c>
      <c r="AU124" t="n">
        <v>0</v>
      </c>
      <c r="AV124" t="n">
        <v>0</v>
      </c>
      <c r="AW124" t="n">
        <v>0</v>
      </c>
      <c r="AX124" t="n">
        <v/>
      </c>
      <c r="AY124" t="inlineStr">
        <is>
          <t>Peternak</t>
        </is>
      </c>
      <c r="AZ124" t="n">
        <v>0</v>
      </c>
      <c r="BA124" t="n">
        <v>1</v>
      </c>
      <c r="BB124" t="n">
        <v>0</v>
      </c>
      <c r="BC124" t="n">
        <v>0</v>
      </c>
      <c r="BD124" t="n">
        <v>0</v>
      </c>
      <c r="BE124" t="n">
        <v>0</v>
      </c>
      <c r="BF124" t="n">
        <v>0</v>
      </c>
      <c r="BG124" t="n">
        <v>0</v>
      </c>
      <c r="BH124" t="n">
        <v/>
      </c>
      <c r="BI124" t="inlineStr">
        <is>
          <t>&lt;Rp1.500.000</t>
        </is>
      </c>
      <c r="BJ124" t="n">
        <v>5</v>
      </c>
      <c r="BK124" t="n">
        <v>1</v>
      </c>
      <c r="BL124" t="n">
        <v>0</v>
      </c>
      <c r="BM124" t="n">
        <v>0</v>
      </c>
      <c r="BN124" t="inlineStr">
        <is>
          <t>Milik sendiri</t>
        </is>
      </c>
      <c r="BO124" t="inlineStr">
        <is>
          <t>Permanen (dinding bata dan semen)</t>
        </is>
      </c>
      <c r="BP124" t="n">
        <v>1</v>
      </c>
      <c r="BQ124" t="n">
        <v>0</v>
      </c>
      <c r="BR124" t="n">
        <v>0</v>
      </c>
      <c r="BS124" t="n">
        <v>0</v>
      </c>
      <c r="BT124" t="n">
        <v>0</v>
      </c>
      <c r="BU124" t="n">
        <v/>
      </c>
      <c r="BV124" t="inlineStr">
        <is>
          <t>Semen</t>
        </is>
      </c>
      <c r="BW124" t="n">
        <v>0</v>
      </c>
      <c r="BX124" t="n">
        <v>1</v>
      </c>
      <c r="BY124" t="n">
        <v>0</v>
      </c>
      <c r="BZ124" t="n">
        <v>0</v>
      </c>
      <c r="CA124" t="n">
        <v>0</v>
      </c>
      <c r="CB124" t="n">
        <v/>
      </c>
      <c r="CC124" t="inlineStr">
        <is>
          <t>Genting</t>
        </is>
      </c>
      <c r="CD124" t="n">
        <v>0</v>
      </c>
      <c r="CE124" t="n">
        <v>0</v>
      </c>
      <c r="CF124" t="n">
        <v>0</v>
      </c>
      <c r="CG124" t="n">
        <v>0</v>
      </c>
      <c r="CH124" t="n">
        <v>0</v>
      </c>
      <c r="CI124" t="n">
        <v>1</v>
      </c>
      <c r="CJ124" t="n">
        <v>0</v>
      </c>
      <c r="CK124" t="n">
        <v/>
      </c>
      <c r="CL124" t="inlineStr">
        <is>
          <t>Ya</t>
        </is>
      </c>
      <c r="CM124" t="n">
        <v>2012</v>
      </c>
      <c r="CN124" t="inlineStr">
        <is>
          <t>Fixed-Dome (Kubah Tetap)</t>
        </is>
      </c>
      <c r="CO124" t="inlineStr">
        <is>
          <t>6 m³ (4-5 ekor sapi, ±5 jam memasak/hari, ±50 kg</t>
        </is>
      </c>
      <c r="CP124" t="inlineStr">
        <is>
          <t>Anggota keluarga - laki-laki</t>
        </is>
      </c>
      <c r="CQ124" t="n">
        <v>0</v>
      </c>
      <c r="CR124" t="n">
        <v>0</v>
      </c>
      <c r="CS124" t="n">
        <v>0</v>
      </c>
      <c r="CT124" t="n">
        <v>0</v>
      </c>
      <c r="CU124" t="n">
        <v>1</v>
      </c>
      <c r="CV124" t="n">
        <v>0</v>
      </c>
      <c r="CW124" t="n">
        <v>0</v>
      </c>
      <c r="CX124" t="n">
        <v>0</v>
      </c>
      <c r="CY124" t="inlineStr">
        <is>
          <t>Anggota keluarga - laki-laki Anggota keluarga - perempuan dewasa</t>
        </is>
      </c>
      <c r="CZ124" t="n">
        <v>1</v>
      </c>
      <c r="DA124" t="n">
        <v>1</v>
      </c>
      <c r="DB124" t="n">
        <v>0</v>
      </c>
      <c r="DC124" t="n">
        <v/>
      </c>
      <c r="DD124" t="inlineStr">
        <is>
          <t>Anggota keluarga - laki-laki CPO atau pendamping</t>
        </is>
      </c>
      <c r="DE124" t="n">
        <v>1</v>
      </c>
      <c r="DF124" t="n">
        <v>0</v>
      </c>
      <c r="DG124" t="n">
        <v>1</v>
      </c>
      <c r="DH124" t="n">
        <v>0</v>
      </c>
      <c r="DI124" t="n">
        <v/>
      </c>
      <c r="DJ124" t="inlineStr">
        <is>
          <t>CPO atau pendamping</t>
        </is>
      </c>
      <c r="DK124" t="n">
        <v>0</v>
      </c>
      <c r="DL124" t="n">
        <v>0</v>
      </c>
      <c r="DM124" t="n">
        <v>1</v>
      </c>
      <c r="DN124" t="n">
        <v>0</v>
      </c>
      <c r="DO124" t="n">
        <v/>
      </c>
      <c r="DP124" t="inlineStr">
        <is>
          <t>Ya</t>
        </is>
      </c>
      <c r="DQ124" t="n">
        <v/>
      </c>
      <c r="DR124" t="n">
        <v/>
      </c>
      <c r="DS124" t="n">
        <v/>
      </c>
      <c r="DT124" t="n">
        <v/>
      </c>
      <c r="DU124" t="n">
        <v/>
      </c>
      <c r="DV124" t="n">
        <v/>
      </c>
      <c r="DW124" t="n">
        <v/>
      </c>
      <c r="DX124" t="n">
        <v/>
      </c>
      <c r="DY124" t="n">
        <v/>
      </c>
      <c r="DZ124" t="n">
        <v/>
      </c>
      <c r="EA124" t="n">
        <v/>
      </c>
      <c r="EB124" t="n">
        <v/>
      </c>
      <c r="EC124" t="n">
        <v/>
      </c>
      <c r="ED124" t="n">
        <v/>
      </c>
      <c r="EE124" t="n">
        <v/>
      </c>
      <c r="EF124" t="n">
        <v/>
      </c>
      <c r="EG124" t="n">
        <v/>
      </c>
      <c r="EH124" t="n">
        <v/>
      </c>
      <c r="EI124" t="inlineStr">
        <is>
          <t>Tidak ada masalah</t>
        </is>
      </c>
      <c r="EJ124" t="n">
        <v>0</v>
      </c>
      <c r="EK124" t="n">
        <v>0</v>
      </c>
      <c r="EL124" t="n">
        <v>0</v>
      </c>
      <c r="EM124" t="n">
        <v>1</v>
      </c>
      <c r="EN124" t="n">
        <v>0</v>
      </c>
      <c r="EO124" t="n">
        <v/>
      </c>
      <c r="EP124" t="inlineStr">
        <is>
          <t>Ya, sangat jelas dan mudah diikuti</t>
        </is>
      </c>
      <c r="EQ124" t="inlineStr">
        <is>
          <t>Pelatihan</t>
        </is>
      </c>
      <c r="ER124" t="inlineStr">
        <is>
          <t>CPO atau pendamping</t>
        </is>
      </c>
      <c r="ES124" t="n">
        <v>1</v>
      </c>
      <c r="ET124" t="n">
        <v>0</v>
      </c>
      <c r="EU124" t="n">
        <v>0</v>
      </c>
      <c r="EV124" t="n">
        <v>0</v>
      </c>
      <c r="EW124" t="n">
        <v/>
      </c>
      <c r="EX124" t="inlineStr">
        <is>
          <t>Anggota keluarga - Laki-laki</t>
        </is>
      </c>
      <c r="EY124" t="n">
        <v>1</v>
      </c>
      <c r="EZ124" t="n">
        <v>0</v>
      </c>
      <c r="FA124" t="n">
        <v>0</v>
      </c>
      <c r="FB124" t="n">
        <v/>
      </c>
      <c r="FC124" t="inlineStr">
        <is>
          <t>Setiap bulan</t>
        </is>
      </c>
      <c r="FD124" t="n">
        <v/>
      </c>
      <c r="FE124" t="inlineStr">
        <is>
          <t>Mengetahui</t>
        </is>
      </c>
      <c r="FF124" t="inlineStr">
        <is>
          <t>Cukup sering (2 minggu sekali)</t>
        </is>
      </c>
      <c r="FG124" t="inlineStr">
        <is>
          <t>Mengetahui</t>
        </is>
      </c>
      <c r="FH124" t="inlineStr">
        <is>
          <t>Cukup sering (2 minggu sekali)</t>
        </is>
      </c>
      <c r="FI124" t="inlineStr">
        <is>
          <t>Mengetahui</t>
        </is>
      </c>
      <c r="FJ124" t="inlineStr">
        <is>
          <t>Sering (setiap minggu)</t>
        </is>
      </c>
      <c r="FK124" t="inlineStr">
        <is>
          <t>Mengetahui</t>
        </is>
      </c>
      <c r="FL124" t="inlineStr">
        <is>
          <t>Cukup sering (2 minggu sekali)</t>
        </is>
      </c>
      <c r="FM124" t="inlineStr">
        <is>
          <t>Mengetahui</t>
        </is>
      </c>
      <c r="FN124" t="inlineStr">
        <is>
          <t>Cukup sering (2 minggu sekali)</t>
        </is>
      </c>
      <c r="FO124" t="inlineStr">
        <is>
          <t>Mengetahui</t>
        </is>
      </c>
      <c r="FP124" t="inlineStr">
        <is>
          <t>Cukup sering (2 minggu sekali)</t>
        </is>
      </c>
      <c r="FQ124" t="inlineStr">
        <is>
          <t>Mengetahui</t>
        </is>
      </c>
      <c r="FR124" t="inlineStr">
        <is>
          <t>Ya</t>
        </is>
      </c>
      <c r="FS124" t="inlineStr">
        <is>
          <t>Mengetahui</t>
        </is>
      </c>
      <c r="FT124" t="inlineStr">
        <is>
          <t>Ya, selalu</t>
        </is>
      </c>
      <c r="FU124" t="inlineStr">
        <is>
          <t>Laki-laki dewasa</t>
        </is>
      </c>
      <c r="FV124" t="n">
        <v>1</v>
      </c>
      <c r="FW124" t="n">
        <v>0</v>
      </c>
      <c r="FX124" t="n">
        <v>0</v>
      </c>
      <c r="FY124" t="n">
        <v>0</v>
      </c>
      <c r="FZ124" t="inlineStr">
        <is>
          <t>Cukup memahami</t>
        </is>
      </c>
      <c r="GA124" t="inlineStr">
        <is>
          <t>CPO</t>
        </is>
      </c>
      <c r="GB124" t="n">
        <v>1</v>
      </c>
      <c r="GC124" t="n">
        <v>0</v>
      </c>
      <c r="GD124" t="n">
        <v>0</v>
      </c>
      <c r="GE124" t="n">
        <v>0</v>
      </c>
      <c r="GF124" t="n">
        <v/>
      </c>
      <c r="GG124" t="inlineStr">
        <is>
          <t>Sering</t>
        </is>
      </c>
      <c r="GH124" t="inlineStr">
        <is>
          <t>Ya</t>
        </is>
      </c>
      <c r="GI124" t="inlineStr">
        <is>
          <t>Teman/keluarga</t>
        </is>
      </c>
      <c r="GJ124" t="n">
        <v>0</v>
      </c>
      <c r="GK124" t="n">
        <v>1</v>
      </c>
      <c r="GL124" t="n">
        <v>0</v>
      </c>
      <c r="GM124" t="n">
        <v>0</v>
      </c>
      <c r="GN124" t="n">
        <v/>
      </c>
      <c r="GO124" t="n">
        <v>7</v>
      </c>
      <c r="GP124" t="inlineStr">
        <is>
          <t>Sebagian</t>
        </is>
      </c>
      <c r="GQ124" t="inlineStr">
        <is>
          <t>Kayu bakar</t>
        </is>
      </c>
      <c r="GR124" t="n">
        <v>0</v>
      </c>
      <c r="GS124" t="n">
        <v>1</v>
      </c>
      <c r="GT124" t="n">
        <v>0</v>
      </c>
      <c r="GU124" t="n">
        <v>0</v>
      </c>
      <c r="GV124" t="n">
        <v>0</v>
      </c>
      <c r="GW124" t="n">
        <v>0</v>
      </c>
      <c r="GX124" t="n">
        <v>0</v>
      </c>
      <c r="GY124" t="n">
        <v/>
      </c>
      <c r="GZ124" t="inlineStr">
        <is>
          <t>Tidak</t>
        </is>
      </c>
      <c r="HA124" t="n">
        <v/>
      </c>
      <c r="HB124" t="n">
        <v/>
      </c>
      <c r="HC124" t="n">
        <v/>
      </c>
      <c r="HD124" t="n">
        <v/>
      </c>
      <c r="HE124" t="n">
        <v/>
      </c>
      <c r="HF124" t="n">
        <v/>
      </c>
      <c r="HG124" t="n">
        <v/>
      </c>
      <c r="HH124" t="n">
        <v/>
      </c>
      <c r="HI124" t="n">
        <v/>
      </c>
      <c r="HJ124" t="n">
        <v/>
      </c>
      <c r="HK124" t="n">
        <v/>
      </c>
      <c r="HL124" t="n">
        <v/>
      </c>
      <c r="HM124" t="n">
        <v/>
      </c>
      <c r="HN124" t="n">
        <v/>
      </c>
      <c r="HO124" t="n">
        <v/>
      </c>
      <c r="HP124" t="n">
        <v/>
      </c>
      <c r="HQ124" t="n">
        <v/>
      </c>
      <c r="HR124" t="n">
        <v/>
      </c>
      <c r="HS124" t="n">
        <v/>
      </c>
      <c r="HT124" t="n">
        <v/>
      </c>
      <c r="HU124" t="n">
        <v/>
      </c>
      <c r="HV124" t="n">
        <v/>
      </c>
      <c r="HW124" t="n">
        <v/>
      </c>
      <c r="HX124" t="n">
        <v/>
      </c>
      <c r="HY124" t="n">
        <v>2</v>
      </c>
      <c r="HZ124" t="n">
        <v>100000</v>
      </c>
      <c r="IA124" t="n">
        <v/>
      </c>
      <c r="IB124" t="n">
        <v/>
      </c>
      <c r="IC124" t="n">
        <v/>
      </c>
      <c r="ID124" t="n">
        <v/>
      </c>
      <c r="IE124" t="n">
        <v/>
      </c>
      <c r="IF124" t="n">
        <v/>
      </c>
      <c r="IG124" t="n">
        <v/>
      </c>
      <c r="IH124" t="n">
        <v/>
      </c>
      <c r="II124" t="n">
        <v/>
      </c>
      <c r="IJ124" t="n">
        <v/>
      </c>
      <c r="IK124" t="inlineStr">
        <is>
          <t>30-50 kg</t>
        </is>
      </c>
      <c r="IL124" t="inlineStr">
        <is>
          <t>1-3 jam</t>
        </is>
      </c>
      <c r="IM124" t="inlineStr">
        <is>
          <t>Ya</t>
        </is>
      </c>
      <c r="IN124" t="inlineStr">
        <is>
          <t>Ya</t>
        </is>
      </c>
      <c r="IO124" t="inlineStr">
        <is>
          <t>Lebih bersih</t>
        </is>
      </c>
      <c r="IP124" t="inlineStr">
        <is>
          <t>Tidak pernah</t>
        </is>
      </c>
      <c r="IQ124" t="inlineStr">
        <is>
          <t>Tidak pernah</t>
        </is>
      </c>
      <c r="IR124" t="n">
        <v/>
      </c>
      <c r="IS124" t="n">
        <v/>
      </c>
      <c r="IT124" t="n">
        <v/>
      </c>
      <c r="IU124" t="n">
        <v/>
      </c>
      <c r="IV124" t="n">
        <v/>
      </c>
      <c r="IW124" t="n">
        <v/>
      </c>
      <c r="IX124" t="n">
        <v/>
      </c>
      <c r="IY124" t="n">
        <v/>
      </c>
      <c r="IZ124" t="inlineStr">
        <is>
          <t>Tidak pernah</t>
        </is>
      </c>
      <c r="JA124" t="n">
        <v/>
      </c>
      <c r="JB124" t="n">
        <v/>
      </c>
      <c r="JC124" t="n">
        <v/>
      </c>
      <c r="JD124" t="n">
        <v/>
      </c>
      <c r="JE124" t="n">
        <v/>
      </c>
      <c r="JF124" t="n">
        <v/>
      </c>
      <c r="JG124" t="n">
        <v/>
      </c>
      <c r="JH124" t="n">
        <v/>
      </c>
      <c r="JI124" t="inlineStr">
        <is>
          <t>Tidak pernah</t>
        </is>
      </c>
      <c r="JJ124" t="n">
        <v/>
      </c>
      <c r="JK124" t="n">
        <v/>
      </c>
      <c r="JL124" t="n">
        <v/>
      </c>
      <c r="JM124" t="n">
        <v/>
      </c>
      <c r="JN124" t="n">
        <v/>
      </c>
      <c r="JO124" t="n">
        <v/>
      </c>
      <c r="JP124" t="n">
        <v/>
      </c>
      <c r="JQ124" t="n">
        <v/>
      </c>
      <c r="JR124" t="inlineStr">
        <is>
          <t>Tidak pernah</t>
        </is>
      </c>
      <c r="JS124" t="n">
        <v/>
      </c>
      <c r="JT124" t="n">
        <v/>
      </c>
      <c r="JU124" t="n">
        <v/>
      </c>
      <c r="JV124" t="n">
        <v/>
      </c>
      <c r="JW124" t="n">
        <v/>
      </c>
      <c r="JX124" t="n">
        <v/>
      </c>
      <c r="JY124" t="n">
        <v/>
      </c>
      <c r="JZ124" t="n">
        <v/>
      </c>
      <c r="KA124" t="inlineStr">
        <is>
          <t>Tidak pernah</t>
        </is>
      </c>
      <c r="KB124" t="n">
        <v/>
      </c>
      <c r="KC124" t="n">
        <v/>
      </c>
      <c r="KD124" t="n">
        <v/>
      </c>
      <c r="KE124" t="n">
        <v/>
      </c>
      <c r="KF124" t="n">
        <v/>
      </c>
      <c r="KG124" t="n">
        <v/>
      </c>
      <c r="KH124" t="n">
        <v/>
      </c>
      <c r="KI124" t="n">
        <v/>
      </c>
      <c r="KJ124" t="inlineStr">
        <is>
          <t>Tidak pernah</t>
        </is>
      </c>
      <c r="KK124" t="n">
        <v/>
      </c>
      <c r="KL124" t="n">
        <v/>
      </c>
      <c r="KM124" t="n">
        <v/>
      </c>
      <c r="KN124" t="n">
        <v/>
      </c>
      <c r="KO124" t="n">
        <v/>
      </c>
      <c r="KP124" t="n">
        <v/>
      </c>
      <c r="KQ124" t="n">
        <v/>
      </c>
      <c r="KR124" t="n">
        <v/>
      </c>
      <c r="KS124" t="inlineStr">
        <is>
          <t>Cukup membaik</t>
        </is>
      </c>
      <c r="KT124" t="inlineStr">
        <is>
          <t>2-4 kali</t>
        </is>
      </c>
      <c r="KU124" t="inlineStr">
        <is>
          <t>0-1 kali</t>
        </is>
      </c>
      <c r="KV124" t="inlineStr">
        <is>
          <t>Laki-laki dewasa</t>
        </is>
      </c>
      <c r="KW124" t="n">
        <v>1</v>
      </c>
      <c r="KX124" t="n">
        <v>0</v>
      </c>
      <c r="KY124" t="n">
        <v>0</v>
      </c>
      <c r="KZ124" t="n">
        <v>0</v>
      </c>
      <c r="LA124" t="inlineStr">
        <is>
          <t>Jauh lebih baik</t>
        </is>
      </c>
      <c r="LB124" t="inlineStr">
        <is>
          <t>Jauh lebih baik</t>
        </is>
      </c>
      <c r="LC124" t="n">
        <v>0</v>
      </c>
      <c r="LD124" t="n">
        <v>8</v>
      </c>
      <c r="LE124" t="n">
        <v>0</v>
      </c>
      <c r="LF124" t="n">
        <v>0</v>
      </c>
      <c r="LG124" t="inlineStr">
        <is>
          <t>Ya</t>
        </is>
      </c>
      <c r="LH124" t="n">
        <v>100000</v>
      </c>
      <c r="LI124" t="n">
        <v/>
      </c>
      <c r="LJ124" t="inlineStr">
        <is>
          <t>Tabungan</t>
        </is>
      </c>
      <c r="LK124" t="n">
        <v>1</v>
      </c>
      <c r="LL124" t="n">
        <v>0</v>
      </c>
      <c r="LM124" t="n">
        <v>0</v>
      </c>
      <c r="LN124" t="n">
        <v>0</v>
      </c>
      <c r="LO124" t="n">
        <v>0</v>
      </c>
      <c r="LP124" t="n">
        <v>0</v>
      </c>
      <c r="LQ124" t="n">
        <v>0</v>
      </c>
      <c r="LR124" t="n">
        <v/>
      </c>
      <c r="LS124" t="n">
        <v>10</v>
      </c>
      <c r="LT124" t="n">
        <v>0</v>
      </c>
      <c r="LU124" t="n">
        <v>0</v>
      </c>
      <c r="LV124" t="n">
        <v>10</v>
      </c>
      <c r="LW124" t="n">
        <v>0</v>
      </c>
      <c r="LX124" t="n">
        <v>0</v>
      </c>
      <c r="LY124" t="n">
        <v>10</v>
      </c>
      <c r="LZ124" t="n">
        <v>0</v>
      </c>
      <c r="MA124" t="n">
        <v>0</v>
      </c>
      <c r="MB124" t="inlineStr">
        <is>
          <t>Ya</t>
        </is>
      </c>
      <c r="MC124" t="n">
        <v>10</v>
      </c>
      <c r="MD124" t="n">
        <v>20</v>
      </c>
      <c r="ME124" t="n">
        <v>10</v>
      </c>
      <c r="MF124" t="n">
        <v>0</v>
      </c>
      <c r="MG124" t="n">
        <v>0</v>
      </c>
      <c r="MH124" t="n">
        <v>0</v>
      </c>
      <c r="MI124" t="inlineStr">
        <is>
          <t>Istirahat</t>
        </is>
      </c>
      <c r="MJ124" t="n">
        <v>0</v>
      </c>
      <c r="MK124" t="n">
        <v>0</v>
      </c>
      <c r="ML124" t="n">
        <v>1</v>
      </c>
      <c r="MM124" t="n">
        <v>0</v>
      </c>
      <c r="MN124" t="n">
        <v>0</v>
      </c>
      <c r="MO124" t="n">
        <v>0</v>
      </c>
      <c r="MP124" t="n">
        <v/>
      </c>
      <c r="MQ124" t="n">
        <v/>
      </c>
      <c r="MR124" t="inlineStr">
        <is>
          <t>Istirahat</t>
        </is>
      </c>
      <c r="MS124" t="n">
        <v/>
      </c>
      <c r="MT124" t="inlineStr">
        <is>
          <t>Istirahat</t>
        </is>
      </c>
      <c r="MU124" t="inlineStr">
        <is>
          <t>Tidak</t>
        </is>
      </c>
      <c r="MV124" t="n">
        <v/>
      </c>
      <c r="MW124" t="n">
        <v/>
      </c>
      <c r="MX124" t="n">
        <v/>
      </c>
      <c r="MY124" t="n">
        <v/>
      </c>
      <c r="MZ124" t="n">
        <v/>
      </c>
      <c r="NA124" t="n">
        <v/>
      </c>
      <c r="NB124" t="n">
        <v/>
      </c>
      <c r="NC124" t="n">
        <v/>
      </c>
      <c r="ND124" t="n">
        <v/>
      </c>
      <c r="NE124" t="n">
        <v/>
      </c>
      <c r="NF124" t="n">
        <v/>
      </c>
      <c r="NG124" t="n">
        <v/>
      </c>
      <c r="NH124" t="n">
        <v/>
      </c>
      <c r="NI124" t="n">
        <v/>
      </c>
      <c r="NJ124" t="n">
        <v/>
      </c>
      <c r="NK124" t="n">
        <v/>
      </c>
      <c r="NL124" t="inlineStr">
        <is>
          <t>Tidak</t>
        </is>
      </c>
      <c r="NM124" t="inlineStr">
        <is>
          <t>Kombinasi dana mandiri dan dana hibah</t>
        </is>
      </c>
      <c r="NN124" t="inlineStr">
        <is>
          <t>7.000.001-9.000.000</t>
        </is>
      </c>
      <c r="NO124" t="inlineStr">
        <is>
          <t>Yayasan Rumah Energi atau BIRU</t>
        </is>
      </c>
      <c r="NP124" t="n">
        <v/>
      </c>
      <c r="NQ124" t="n">
        <v/>
      </c>
      <c r="NR124" t="n">
        <v/>
      </c>
      <c r="NS124" t="n">
        <v/>
      </c>
      <c r="NT124" t="n">
        <v/>
      </c>
      <c r="NU124" t="n">
        <v/>
      </c>
      <c r="NV124" t="inlineStr">
        <is>
          <t>Anggota keluarga - Laki-laki dewasa</t>
        </is>
      </c>
      <c r="NW124" t="n">
        <v/>
      </c>
      <c r="NX124" t="inlineStr">
        <is>
          <t>Sedikit meningkat</t>
        </is>
      </c>
      <c r="NY124" t="n">
        <v>60</v>
      </c>
      <c r="NZ124" t="n">
        <v>0</v>
      </c>
      <c r="OA124" t="n">
        <v>0</v>
      </c>
      <c r="OB124" t="n">
        <v>60</v>
      </c>
      <c r="OC124" t="n">
        <v>0</v>
      </c>
      <c r="OD124" t="n">
        <v>0</v>
      </c>
      <c r="OE124" t="inlineStr">
        <is>
          <t>Lebih baik</t>
        </is>
      </c>
      <c r="OF124" t="inlineStr">
        <is>
          <t>Lebih baik (beda waktu memasak 5-30 menit, ATAU tidak lagi ada rasa/bau makanan yang berubah, ATAU alasan lainnya)</t>
        </is>
      </c>
      <c r="OG124" t="inlineStr">
        <is>
          <t>Ya</t>
        </is>
      </c>
      <c r="OH124" t="n">
        <v>0</v>
      </c>
      <c r="OI124" t="n">
        <v>6</v>
      </c>
      <c r="OJ124" t="n">
        <v>0</v>
      </c>
      <c r="OK124" t="n">
        <v>0</v>
      </c>
      <c r="OL124" t="n">
        <v>0</v>
      </c>
      <c r="OM124" t="n">
        <v>0</v>
      </c>
      <c r="ON124" t="n">
        <v>0</v>
      </c>
      <c r="OO124" t="n">
        <v>0</v>
      </c>
      <c r="OP124" t="inlineStr">
        <is>
          <t>Sapi perah</t>
        </is>
      </c>
      <c r="OQ124" t="n">
        <v>0</v>
      </c>
      <c r="OR124" t="n">
        <v>1</v>
      </c>
      <c r="OS124" t="n">
        <v>0</v>
      </c>
      <c r="OT124" t="n">
        <v>0</v>
      </c>
      <c r="OU124" t="n">
        <v>0</v>
      </c>
      <c r="OV124" t="n">
        <v>0</v>
      </c>
      <c r="OW124" t="n">
        <v>0</v>
      </c>
      <c r="OX124" t="n">
        <v>0</v>
      </c>
      <c r="OY124" t="n">
        <v>0</v>
      </c>
      <c r="OZ124" t="inlineStr">
        <is>
          <t>Sapi perah</t>
        </is>
      </c>
      <c r="PA124" t="n">
        <v>0</v>
      </c>
      <c r="PB124" t="n">
        <v>1</v>
      </c>
      <c r="PC124" t="n">
        <v>0</v>
      </c>
      <c r="PD124" t="n">
        <v>0</v>
      </c>
      <c r="PE124" t="n">
        <v>0</v>
      </c>
      <c r="PF124" t="n">
        <v>0</v>
      </c>
      <c r="PG124" t="n">
        <v>0</v>
      </c>
      <c r="PH124" t="n">
        <v>0</v>
      </c>
      <c r="PI124" t="n">
        <v>0</v>
      </c>
      <c r="PJ124" t="inlineStr">
        <is>
          <t>Sapi perah</t>
        </is>
      </c>
      <c r="PK124" t="n">
        <v>0</v>
      </c>
      <c r="PL124" t="n">
        <v>1</v>
      </c>
      <c r="PM124" t="n">
        <v>0</v>
      </c>
      <c r="PN124" t="n">
        <v>0</v>
      </c>
      <c r="PO124" t="n">
        <v>0</v>
      </c>
      <c r="PP124" t="n">
        <v>0</v>
      </c>
      <c r="PQ124" t="n">
        <v>0</v>
      </c>
      <c r="PR124" t="n">
        <v>0</v>
      </c>
      <c r="PS124" t="n">
        <v>0</v>
      </c>
      <c r="PT124" t="n">
        <v/>
      </c>
      <c r="PU124" t="n">
        <v/>
      </c>
      <c r="PV124" t="n">
        <v/>
      </c>
      <c r="PW124" t="n">
        <v/>
      </c>
      <c r="PX124" t="n">
        <v/>
      </c>
      <c r="PY124" t="n">
        <v/>
      </c>
      <c r="PZ124" t="n">
        <v/>
      </c>
      <c r="QA124" t="n">
        <v/>
      </c>
      <c r="QB124" t="n">
        <v/>
      </c>
      <c r="QC124" t="n">
        <v/>
      </c>
      <c r="QD124" t="n">
        <v/>
      </c>
      <c r="QE124" t="inlineStr">
        <is>
          <t>1-Disebarkan ke lahan terbuka</t>
        </is>
      </c>
      <c r="QF124" t="n">
        <v>0</v>
      </c>
      <c r="QG124" t="n">
        <v>0</v>
      </c>
      <c r="QH124" t="n">
        <v>0</v>
      </c>
      <c r="QI124" t="n">
        <v>0</v>
      </c>
      <c r="QJ124" t="n">
        <v>0</v>
      </c>
      <c r="QK124" t="n">
        <v>1</v>
      </c>
      <c r="QL124" t="n">
        <v>0</v>
      </c>
      <c r="QM124" t="n">
        <v>0</v>
      </c>
      <c r="QN124" t="n">
        <v>0</v>
      </c>
      <c r="QO124" t="n">
        <v/>
      </c>
      <c r="QP124" t="n">
        <v/>
      </c>
      <c r="QQ124" t="n">
        <v/>
      </c>
      <c r="QR124" t="n">
        <v/>
      </c>
      <c r="QS124" t="n">
        <v/>
      </c>
      <c r="QT124" t="n">
        <v/>
      </c>
      <c r="QU124" t="n">
        <v/>
      </c>
      <c r="QV124" t="n">
        <v/>
      </c>
      <c r="QW124" t="n">
        <v/>
      </c>
      <c r="QX124" t="n">
        <v/>
      </c>
      <c r="QY124" t="n">
        <v/>
      </c>
      <c r="QZ124" t="n">
        <v/>
      </c>
      <c r="RA124" t="n">
        <v/>
      </c>
      <c r="RB124" t="n">
        <v/>
      </c>
      <c r="RC124" t="n">
        <v/>
      </c>
      <c r="RD124" t="n">
        <v/>
      </c>
      <c r="RE124" t="n">
        <v/>
      </c>
      <c r="RF124" t="n">
        <v/>
      </c>
      <c r="RG124" t="n">
        <v/>
      </c>
      <c r="RH124" t="n">
        <v/>
      </c>
      <c r="RI124" t="n">
        <v/>
      </c>
      <c r="RJ124" t="n">
        <v/>
      </c>
      <c r="RK124" t="n">
        <v/>
      </c>
      <c r="RL124" t="n">
        <v/>
      </c>
      <c r="RM124" t="n">
        <v/>
      </c>
      <c r="RN124" t="n">
        <v/>
      </c>
      <c r="RO124" t="n">
        <v/>
      </c>
      <c r="RP124" t="n">
        <v/>
      </c>
      <c r="RQ124" t="n">
        <v/>
      </c>
      <c r="RR124" t="n">
        <v/>
      </c>
      <c r="RS124" t="n">
        <v/>
      </c>
      <c r="RT124" t="n">
        <v/>
      </c>
      <c r="RU124" t="n">
        <v/>
      </c>
      <c r="RV124" t="n">
        <v/>
      </c>
      <c r="RW124" t="n">
        <v/>
      </c>
      <c r="RX124" t="n">
        <v/>
      </c>
      <c r="RY124" t="n">
        <v/>
      </c>
      <c r="RZ124" t="n">
        <v/>
      </c>
      <c r="SA124" t="n">
        <v/>
      </c>
      <c r="SB124" t="n">
        <v/>
      </c>
      <c r="SC124" t="n">
        <v/>
      </c>
      <c r="SD124" t="n">
        <v/>
      </c>
      <c r="SE124" t="n">
        <v/>
      </c>
      <c r="SF124" t="n">
        <v/>
      </c>
      <c r="SG124" t="n">
        <v/>
      </c>
      <c r="SH124" t="n">
        <v/>
      </c>
      <c r="SI124" t="n">
        <v/>
      </c>
      <c r="SJ124" t="n">
        <v/>
      </c>
      <c r="SK124" t="n">
        <v/>
      </c>
      <c r="SL124" t="n">
        <v/>
      </c>
      <c r="SM124" t="n">
        <v/>
      </c>
      <c r="SN124" t="n">
        <v/>
      </c>
      <c r="SO124" t="n">
        <v/>
      </c>
      <c r="SP124" t="n">
        <v/>
      </c>
      <c r="SQ124" t="n">
        <v/>
      </c>
      <c r="SR124" t="n">
        <v/>
      </c>
      <c r="SS124" t="n">
        <v/>
      </c>
      <c r="ST124" t="n">
        <v/>
      </c>
      <c r="SU124" t="n">
        <v/>
      </c>
      <c r="SV124" t="n">
        <v/>
      </c>
      <c r="SW124" t="n">
        <v/>
      </c>
      <c r="SX124" t="n">
        <v/>
      </c>
      <c r="SY124" t="n">
        <v/>
      </c>
      <c r="SZ124" t="n">
        <v>4</v>
      </c>
      <c r="TA124" t="n">
        <v/>
      </c>
      <c r="TB124" t="n">
        <v/>
      </c>
      <c r="TC124" t="n">
        <v/>
      </c>
      <c r="TD124" t="n">
        <v/>
      </c>
      <c r="TE124" t="n">
        <v/>
      </c>
      <c r="TF124" t="n">
        <v/>
      </c>
      <c r="TG124" t="n">
        <v/>
      </c>
      <c r="TH124" t="n">
        <v/>
      </c>
      <c r="TI124" t="n">
        <v/>
      </c>
      <c r="TJ124" t="n">
        <v/>
      </c>
      <c r="TK124" t="n">
        <v/>
      </c>
      <c r="TL124" t="n">
        <v/>
      </c>
      <c r="TM124" t="n">
        <v/>
      </c>
      <c r="TN124" t="n">
        <v/>
      </c>
      <c r="TO124" t="n">
        <v/>
      </c>
      <c r="TP124" t="n">
        <v/>
      </c>
      <c r="TQ124" t="n">
        <v/>
      </c>
      <c r="TR124" t="n">
        <v/>
      </c>
      <c r="TS124" t="n">
        <v/>
      </c>
      <c r="TT124" t="n">
        <v/>
      </c>
      <c r="TU124" t="n">
        <v/>
      </c>
      <c r="TV124" t="n">
        <v/>
      </c>
      <c r="TW124" t="n">
        <v/>
      </c>
      <c r="TX124" t="n">
        <v/>
      </c>
      <c r="TY124" t="n">
        <v/>
      </c>
      <c r="TZ124" t="n">
        <v/>
      </c>
      <c r="UA124" t="n">
        <v/>
      </c>
      <c r="UB124" t="n">
        <v/>
      </c>
      <c r="UC124" t="n">
        <v/>
      </c>
      <c r="UD124" t="n">
        <v/>
      </c>
      <c r="UE124" t="n">
        <v/>
      </c>
      <c r="UF124" t="n">
        <v/>
      </c>
      <c r="UG124" t="n">
        <v/>
      </c>
      <c r="UH124" t="n">
        <v/>
      </c>
      <c r="UI124" t="n">
        <v/>
      </c>
      <c r="UJ124" t="n">
        <v/>
      </c>
      <c r="UK124" t="n">
        <v/>
      </c>
      <c r="UL124" t="n">
        <v/>
      </c>
      <c r="UM124" t="n">
        <v/>
      </c>
      <c r="UN124" t="n">
        <v/>
      </c>
      <c r="UO124" t="n">
        <v/>
      </c>
      <c r="UP124" t="n">
        <v/>
      </c>
      <c r="UQ124" t="n">
        <v/>
      </c>
      <c r="UR124" t="n">
        <v/>
      </c>
      <c r="US124" t="n">
        <v/>
      </c>
      <c r="UT124" t="n">
        <v/>
      </c>
      <c r="UU124" t="n">
        <v/>
      </c>
      <c r="UV124" t="inlineStr">
        <is>
          <t>Pemberian pakan di kandang</t>
        </is>
      </c>
      <c r="UW124" t="n">
        <v/>
      </c>
      <c r="UX124" t="n">
        <v/>
      </c>
      <c r="UY124" t="n">
        <v/>
      </c>
      <c r="UZ124" t="n">
        <v/>
      </c>
      <c r="VA124" t="n">
        <v/>
      </c>
      <c r="VB124" t="n">
        <v/>
      </c>
      <c r="VC124" t="n">
        <v/>
      </c>
      <c r="VD124" t="inlineStr">
        <is>
          <t>Sangat jarang (&gt;1 bulan sekali)</t>
        </is>
      </c>
      <c r="VE124" t="n">
        <v/>
      </c>
      <c r="VF124" t="n">
        <v/>
      </c>
      <c r="VG124" t="n">
        <v/>
      </c>
      <c r="VH124" t="n">
        <v/>
      </c>
      <c r="VI124" t="n">
        <v/>
      </c>
      <c r="VJ124" t="n">
        <v/>
      </c>
      <c r="VK124" t="n">
        <v/>
      </c>
      <c r="VL124" t="inlineStr">
        <is>
          <t>Sangat sering (&gt;1 kali sehari)</t>
        </is>
      </c>
      <c r="VM124" t="n">
        <v/>
      </c>
      <c r="VN124" t="n">
        <v/>
      </c>
      <c r="VO124" t="n">
        <v/>
      </c>
      <c r="VP124" t="n">
        <v/>
      </c>
      <c r="VQ124" t="n">
        <v/>
      </c>
      <c r="VR124" t="n">
        <v/>
      </c>
      <c r="VS124" t="n">
        <v/>
      </c>
      <c r="VT124" t="n">
        <v/>
      </c>
      <c r="VU124" t="n">
        <v/>
      </c>
      <c r="VV124" t="n">
        <v/>
      </c>
      <c r="VW124" t="n">
        <v/>
      </c>
      <c r="VX124" t="n">
        <v/>
      </c>
      <c r="VY124" t="n">
        <v/>
      </c>
      <c r="VZ124" t="n">
        <v/>
      </c>
      <c r="WA124" t="n">
        <v/>
      </c>
      <c r="WB124" t="n">
        <v/>
      </c>
      <c r="WC124" t="n">
        <v/>
      </c>
      <c r="WD124" t="n">
        <v/>
      </c>
      <c r="WE124" t="n">
        <v/>
      </c>
      <c r="WF124" t="inlineStr">
        <is>
          <t>6-Digester biogas</t>
        </is>
      </c>
      <c r="WG124" t="n">
        <v>0</v>
      </c>
      <c r="WH124" t="n">
        <v>0</v>
      </c>
      <c r="WI124" t="n">
        <v>0</v>
      </c>
      <c r="WJ124" t="n">
        <v>0</v>
      </c>
      <c r="WK124" t="n">
        <v>0</v>
      </c>
      <c r="WL124" t="n">
        <v>0</v>
      </c>
      <c r="WM124" t="n">
        <v>0</v>
      </c>
      <c r="WN124" t="n">
        <v>0</v>
      </c>
      <c r="WO124" t="n">
        <v>0</v>
      </c>
      <c r="WP124" t="n">
        <v>1</v>
      </c>
      <c r="WQ124" t="n">
        <v>0</v>
      </c>
      <c r="WR124" t="n">
        <v>0</v>
      </c>
      <c r="WS124" t="n">
        <v/>
      </c>
      <c r="WT124" t="n">
        <v/>
      </c>
      <c r="WU124" t="n">
        <v/>
      </c>
      <c r="WV124" t="n">
        <v/>
      </c>
      <c r="WW124" t="n">
        <v/>
      </c>
      <c r="WX124" t="n">
        <v/>
      </c>
      <c r="WY124" t="n">
        <v/>
      </c>
      <c r="WZ124" t="n">
        <v/>
      </c>
      <c r="XA124" t="n">
        <v/>
      </c>
      <c r="XB124" t="n">
        <v/>
      </c>
      <c r="XC124" t="n">
        <v/>
      </c>
      <c r="XD124" t="n">
        <v/>
      </c>
      <c r="XE124" t="n">
        <v/>
      </c>
      <c r="XF124" t="n">
        <v/>
      </c>
      <c r="XG124" t="n">
        <v/>
      </c>
      <c r="XH124" t="n">
        <v/>
      </c>
      <c r="XI124" t="n">
        <v/>
      </c>
      <c r="XJ124" t="n">
        <v/>
      </c>
      <c r="XK124" t="n">
        <v/>
      </c>
      <c r="XL124" t="n">
        <v/>
      </c>
      <c r="XM124" t="n">
        <v/>
      </c>
      <c r="XN124" t="n">
        <v/>
      </c>
      <c r="XO124" t="n">
        <v/>
      </c>
      <c r="XP124" t="n">
        <v/>
      </c>
      <c r="XQ124" t="n">
        <v/>
      </c>
      <c r="XR124" t="n">
        <v/>
      </c>
      <c r="XS124" t="n">
        <v/>
      </c>
      <c r="XT124" t="n">
        <v/>
      </c>
      <c r="XU124" t="n">
        <v/>
      </c>
      <c r="XV124" t="n">
        <v/>
      </c>
      <c r="XW124" t="n">
        <v/>
      </c>
      <c r="XX124" t="n">
        <v/>
      </c>
      <c r="XY124" t="n">
        <v/>
      </c>
      <c r="XZ124" t="n">
        <v/>
      </c>
      <c r="YA124" t="n">
        <v/>
      </c>
      <c r="YB124" t="n">
        <v/>
      </c>
      <c r="YC124" t="n">
        <v/>
      </c>
      <c r="YD124" t="n">
        <v/>
      </c>
      <c r="YE124" t="n">
        <v/>
      </c>
      <c r="YF124" t="n">
        <v/>
      </c>
      <c r="YG124" t="n">
        <v/>
      </c>
      <c r="YH124" t="n">
        <v/>
      </c>
      <c r="YI124" t="n">
        <v/>
      </c>
      <c r="YJ124" t="n">
        <v/>
      </c>
      <c r="YK124" t="n">
        <v/>
      </c>
      <c r="YL124" t="n">
        <v/>
      </c>
      <c r="YM124" t="n">
        <v/>
      </c>
      <c r="YN124" t="n">
        <v/>
      </c>
      <c r="YO124" t="n">
        <v/>
      </c>
      <c r="YP124" t="n">
        <v/>
      </c>
      <c r="YQ124" t="n">
        <v/>
      </c>
      <c r="YR124" t="n">
        <v/>
      </c>
      <c r="YS124" t="n">
        <v/>
      </c>
      <c r="YT124" t="n">
        <v/>
      </c>
      <c r="YU124" t="n">
        <v/>
      </c>
      <c r="YV124" t="n">
        <v/>
      </c>
      <c r="YW124" t="n">
        <v/>
      </c>
      <c r="YX124" t="n">
        <v/>
      </c>
      <c r="YY124" t="n">
        <v/>
      </c>
      <c r="YZ124" t="n">
        <v/>
      </c>
      <c r="ZA124" t="n">
        <v/>
      </c>
      <c r="ZB124" t="n">
        <v/>
      </c>
      <c r="ZC124" t="n">
        <v/>
      </c>
      <c r="ZD124" t="n">
        <v/>
      </c>
      <c r="ZE124" t="n">
        <v/>
      </c>
      <c r="ZF124" t="n">
        <v/>
      </c>
      <c r="ZG124" t="n">
        <v/>
      </c>
      <c r="ZH124" t="n">
        <v/>
      </c>
      <c r="ZI124" t="n">
        <v/>
      </c>
      <c r="ZJ124" t="n">
        <v/>
      </c>
      <c r="ZK124" t="n">
        <v/>
      </c>
      <c r="ZL124" t="n">
        <v/>
      </c>
      <c r="ZM124" t="n">
        <v/>
      </c>
      <c r="ZN124" t="n">
        <v/>
      </c>
      <c r="ZO124" t="n">
        <v>100</v>
      </c>
      <c r="ZP124" t="n">
        <v/>
      </c>
      <c r="ZQ124" t="n">
        <v/>
      </c>
      <c r="ZR124" t="n">
        <v/>
      </c>
      <c r="ZS124" t="n">
        <v/>
      </c>
      <c r="ZT124" t="n">
        <v/>
      </c>
      <c r="ZU124" t="n">
        <v/>
      </c>
      <c r="ZV124" t="n">
        <v/>
      </c>
      <c r="ZW124" t="n">
        <v>3</v>
      </c>
      <c r="ZX124" t="n">
        <v/>
      </c>
      <c r="ZY124" t="n">
        <v/>
      </c>
      <c r="ZZ124" t="n">
        <v/>
      </c>
      <c r="AAA124" t="n">
        <v/>
      </c>
      <c r="AAB124" t="n">
        <v/>
      </c>
      <c r="AAC124" t="n">
        <v/>
      </c>
      <c r="AAD124" t="n">
        <v/>
      </c>
      <c r="AAE124" t="inlineStr">
        <is>
          <t>Pakan segar (misal: rumput)</t>
        </is>
      </c>
      <c r="AAF124" t="n">
        <v/>
      </c>
      <c r="AAG124" t="n">
        <v/>
      </c>
      <c r="AAH124" t="n">
        <v/>
      </c>
      <c r="AAI124" t="n">
        <v/>
      </c>
      <c r="AAJ124" t="n">
        <v/>
      </c>
      <c r="AAK124" t="n">
        <v/>
      </c>
      <c r="AAL124" t="inlineStr">
        <is>
          <t>Tidak</t>
        </is>
      </c>
      <c r="AAM124" t="n">
        <v/>
      </c>
      <c r="AAN124" t="n">
        <v/>
      </c>
      <c r="AAO124" t="n">
        <v/>
      </c>
      <c r="AAP124" t="n">
        <v/>
      </c>
      <c r="AAQ124" t="n">
        <v/>
      </c>
      <c r="AAR124" t="inlineStr">
        <is>
          <t>Ya</t>
        </is>
      </c>
      <c r="AAS124" t="inlineStr">
        <is>
          <t>Tidak pasti/ragu-ragu</t>
        </is>
      </c>
      <c r="AAT124" t="inlineStr">
        <is>
          <t>Dibuang ke lahan sekitar kandang - yg ditanami tanaman</t>
        </is>
      </c>
      <c r="AAU124" t="n">
        <v>0</v>
      </c>
      <c r="AAV124" t="n">
        <v>0</v>
      </c>
      <c r="AAW124" t="n">
        <v>0</v>
      </c>
      <c r="AAX124" t="n">
        <v>1</v>
      </c>
      <c r="AAY124" t="n">
        <v>0</v>
      </c>
      <c r="AAZ124" t="n">
        <v>0</v>
      </c>
      <c r="ABA124" t="n">
        <v>0</v>
      </c>
      <c r="ABB124" t="n">
        <v/>
      </c>
      <c r="ABC124" t="n">
        <v/>
      </c>
      <c r="ABD124" t="n">
        <v/>
      </c>
      <c r="ABE124" t="n">
        <v/>
      </c>
      <c r="ABF124" t="n">
        <v/>
      </c>
      <c r="ABG124" t="n">
        <v/>
      </c>
      <c r="ABH124" t="n">
        <v/>
      </c>
      <c r="ABI124" t="n">
        <v/>
      </c>
      <c r="ABJ124" t="n">
        <v/>
      </c>
      <c r="ABK124" t="n">
        <v/>
      </c>
      <c r="ABL124" t="n">
        <v/>
      </c>
      <c r="ABM124" t="n">
        <v/>
      </c>
      <c r="ABN124" t="n">
        <v/>
      </c>
      <c r="ABO124" t="n">
        <v/>
      </c>
      <c r="ABP124" t="n">
        <v/>
      </c>
      <c r="ABQ124" t="inlineStr">
        <is>
          <t>Rumput</t>
        </is>
      </c>
      <c r="ABR124" t="inlineStr">
        <is>
          <t>Cukup (2 minggu sekali)</t>
        </is>
      </c>
      <c r="ABS124" t="n">
        <v/>
      </c>
      <c r="ABT124" t="n">
        <v>20</v>
      </c>
      <c r="ABU124" t="n">
        <v/>
      </c>
      <c r="ABV124" t="n">
        <v/>
      </c>
      <c r="ABW124" t="n">
        <v/>
      </c>
      <c r="ABX124" t="n">
        <v/>
      </c>
      <c r="ABY124" t="n">
        <v/>
      </c>
      <c r="ABZ124" t="n">
        <v/>
      </c>
      <c r="ACA124" t="n">
        <v/>
      </c>
      <c r="ACB124" t="n">
        <v/>
      </c>
      <c r="ACC124" t="n">
        <v/>
      </c>
      <c r="ACD124" t="n">
        <v/>
      </c>
      <c r="ACE124" t="n">
        <v/>
      </c>
      <c r="ACF124" t="n">
        <v/>
      </c>
      <c r="ACG124" t="n">
        <v/>
      </c>
      <c r="ACH124" t="n">
        <v/>
      </c>
      <c r="ACI124" t="n">
        <v/>
      </c>
      <c r="ACJ124" t="n">
        <v/>
      </c>
      <c r="ACK124" t="inlineStr">
        <is>
          <t>Tidak memiliki tempat untuk menyimpan</t>
        </is>
      </c>
      <c r="ACL124" t="n">
        <v>0</v>
      </c>
      <c r="ACM124" t="n">
        <v>1</v>
      </c>
      <c r="ACN124" t="n">
        <v>0</v>
      </c>
      <c r="ACO124" t="n">
        <v>0</v>
      </c>
      <c r="ACP124" t="n">
        <v>0</v>
      </c>
      <c r="ACQ124" t="n">
        <v>0</v>
      </c>
      <c r="ACR124" t="n">
        <v>0</v>
      </c>
      <c r="ACS124" t="n">
        <v/>
      </c>
      <c r="ACT124" t="inlineStr">
        <is>
          <t>Tidak</t>
        </is>
      </c>
      <c r="ACU124" t="inlineStr">
        <is>
          <t>Manfaat cukup signifikan, terasa di kehidupan sehari-hari</t>
        </is>
      </c>
      <c r="ACV124" t="inlineStr">
        <is>
          <t>Berkurang</t>
        </is>
      </c>
      <c r="ACW124" t="inlineStr">
        <is>
          <t>Anggota keluarga - Perempuan dewasa</t>
        </is>
      </c>
      <c r="ACX124" t="inlineStr">
        <is>
          <t>Setuju</t>
        </is>
      </c>
      <c r="ACY124" t="inlineStr">
        <is>
          <t>Anggota keluarga - Laki-laki dewasa Anggota keluarga - Perempuan dewasa</t>
        </is>
      </c>
      <c r="ACZ124" t="n">
        <v>1</v>
      </c>
      <c r="ADA124" t="n">
        <v>1</v>
      </c>
      <c r="ADB124" t="n">
        <v>0</v>
      </c>
      <c r="ADC124" t="n">
        <v>0</v>
      </c>
      <c r="ADD124" t="inlineStr">
        <is>
          <t>Puas</t>
        </is>
      </c>
      <c r="ADE124" t="inlineStr">
        <is>
          <t>Cukup puas</t>
        </is>
      </c>
      <c r="ADF124" t="inlineStr">
        <is>
          <t>Cukup puas</t>
        </is>
      </c>
      <c r="ADG124" t="inlineStr">
        <is>
          <t>Cukup puas</t>
        </is>
      </c>
      <c r="ADH124" t="inlineStr">
        <is>
          <t>Tidak</t>
        </is>
      </c>
      <c r="ADI124" t="n">
        <v/>
      </c>
      <c r="ADJ124" t="inlineStr">
        <is>
          <t>Cukup puas</t>
        </is>
      </c>
      <c r="ADK124" t="n">
        <v/>
      </c>
      <c r="ADL124" t="n">
        <v/>
      </c>
      <c r="ADM124" t="n">
        <v/>
      </c>
      <c r="ADN124" t="n">
        <v/>
      </c>
      <c r="ADO124" t="n">
        <v/>
      </c>
      <c r="ADP124" t="n">
        <v/>
      </c>
      <c r="ADQ124" t="n">
        <v/>
      </c>
      <c r="ADR124" t="n">
        <v/>
      </c>
      <c r="ADS124" t="n">
        <v/>
      </c>
      <c r="ADT124" t="n">
        <v/>
      </c>
      <c r="ADU124" t="inlineStr">
        <is>
          <t>Memperbaiki sendiri</t>
        </is>
      </c>
      <c r="ADV124" t="n">
        <v>0</v>
      </c>
      <c r="ADW124" t="n">
        <v>0</v>
      </c>
      <c r="ADX124" t="n">
        <v>0</v>
      </c>
      <c r="ADY124" t="n">
        <v>0</v>
      </c>
      <c r="ADZ124" t="n">
        <v>0</v>
      </c>
      <c r="AEA124" t="n">
        <v>1</v>
      </c>
      <c r="AEB124" t="n">
        <v>0</v>
      </c>
      <c r="AEC124" t="n">
        <v>0</v>
      </c>
      <c r="AED124" t="inlineStr">
        <is>
          <t>X</t>
        </is>
      </c>
      <c r="AEE124" t="inlineStr">
        <is>
          <t>Laki-laki dewasa</t>
        </is>
      </c>
      <c r="AEF124" t="n">
        <v/>
      </c>
      <c r="AEG124" t="inlineStr">
        <is>
          <t>Menghubungi melalui rekan</t>
        </is>
      </c>
      <c r="AEH124" t="n">
        <v/>
      </c>
      <c r="AEI124" t="inlineStr">
        <is>
          <t>Tidak</t>
        </is>
      </c>
      <c r="AEJ124" t="inlineStr">
        <is>
          <t>Kadang-kadang</t>
        </is>
      </c>
      <c r="AEK124" t="inlineStr">
        <is>
          <t>Pengurangan pengeluaran rumah tangga (bahan bakar minyak, pupuk, dll.)</t>
        </is>
      </c>
      <c r="AEL124" t="n">
        <v>1</v>
      </c>
      <c r="AEM124" t="n">
        <v>0</v>
      </c>
      <c r="AEN124" t="n">
        <v>0</v>
      </c>
      <c r="AEO124" t="n">
        <v>0</v>
      </c>
      <c r="AEP124" t="n">
        <v>0</v>
      </c>
      <c r="AEQ124" t="n">
        <v>0</v>
      </c>
      <c r="AER124" t="n">
        <v>0</v>
      </c>
      <c r="AES124" t="n">
        <v>0</v>
      </c>
      <c r="AET124" t="n">
        <v>0</v>
      </c>
      <c r="AEU124" t="n">
        <v>0</v>
      </c>
      <c r="AEV124" t="n">
        <v>0</v>
      </c>
      <c r="AEW124" t="n">
        <v>0</v>
      </c>
      <c r="AEX124" t="n">
        <v/>
      </c>
      <c r="AEY124" t="inlineStr">
        <is>
          <t>Mendukung lingkungan</t>
        </is>
      </c>
      <c r="AEZ124" t="n">
        <v/>
      </c>
      <c r="AFA124" t="inlineStr">
        <is>
          <t>Koperasi</t>
        </is>
      </c>
      <c r="AFB124" t="n">
        <v/>
      </c>
      <c r="AFC124" t="inlineStr">
        <is>
          <t>1000530417-12_50_11.jpg</t>
        </is>
      </c>
      <c r="AFD124" t="inlineStr">
        <is>
          <t>https://kf.kobotoolbox.org/api/v2/assets/avstPQqLr3Ab3ZdcVTXZ6f/data/666324756/attachments/attY9TXABSLDMZBMeRmsRVLE/</t>
        </is>
      </c>
      <c r="AFE124" t="inlineStr">
        <is>
          <t>1000530420-12_50_17.jpg</t>
        </is>
      </c>
      <c r="AFF124" t="inlineStr">
        <is>
          <t>https://kf.kobotoolbox.org/api/v2/assets/avstPQqLr3Ab3ZdcVTXZ6f/data/666324756/attachments/attQA76W8jTUw6T9mZD8jpqx/</t>
        </is>
      </c>
      <c r="AFG124" t="inlineStr">
        <is>
          <t>Khafif</t>
        </is>
      </c>
      <c r="AFH124" t="n">
        <v/>
      </c>
      <c r="AFI124" t="n">
        <v/>
      </c>
    </row>
    <row r="125">
      <c r="A125" t="n">
        <v/>
      </c>
      <c r="B125" t="n">
        <v/>
      </c>
      <c r="C125" t="n">
        <v/>
      </c>
      <c r="D125" t="inlineStr">
        <is>
          <t>nasukan</t>
        </is>
      </c>
      <c r="E125" t="n">
        <v>0</v>
      </c>
      <c r="F125" t="inlineStr">
        <is>
          <t>-7.885753 112.763399 956.7000122070312 23.94700050354004</t>
        </is>
      </c>
      <c r="G125" t="n">
        <v>-7.885753</v>
      </c>
      <c r="H125" t="n">
        <v>112.763399</v>
      </c>
      <c r="I125" t="n">
        <v>956.7000121999999</v>
      </c>
      <c r="J125" t="n">
        <v>23.9470005</v>
      </c>
      <c r="K125" t="n">
        <v>0</v>
      </c>
      <c r="L125" t="inlineStr">
        <is>
          <t>-7.885901 112.763474 956.7000122070312 64.0999984741211</t>
        </is>
      </c>
      <c r="M125" t="n">
        <v>-7.885901</v>
      </c>
      <c r="N125" t="n">
        <v>112.763474</v>
      </c>
      <c r="O125" t="n">
        <v>956.7000121999999</v>
      </c>
      <c r="P125" t="n">
        <v>64.09999847</v>
      </c>
      <c r="Q125" t="n">
        <v>0</v>
      </c>
      <c r="R125" t="inlineStr">
        <is>
          <t>Jawa Timur</t>
        </is>
      </c>
      <c r="S125" t="n">
        <v>0</v>
      </c>
      <c r="T125" t="n">
        <v>0</v>
      </c>
      <c r="U125" t="n">
        <v>0</v>
      </c>
      <c r="V125" t="n">
        <v>0</v>
      </c>
      <c r="W125" t="n">
        <v>0</v>
      </c>
      <c r="X125" t="n">
        <v>1</v>
      </c>
      <c r="Y125" t="n">
        <v>0</v>
      </c>
      <c r="Z125" t="n">
        <v>0</v>
      </c>
      <c r="AA125" t="n">
        <v>0</v>
      </c>
      <c r="AB125" t="n">
        <v>0</v>
      </c>
      <c r="AC125" t="inlineStr">
        <is>
          <t>MALANG</t>
        </is>
      </c>
      <c r="AD125" t="inlineStr">
        <is>
          <t>JABUNG</t>
        </is>
      </c>
      <c r="AE125" t="inlineStr">
        <is>
          <t>KEMIRI</t>
        </is>
      </c>
      <c r="AF125" t="inlineStr">
        <is>
          <t>KAN JABUNG</t>
        </is>
      </c>
      <c r="AG125" t="inlineStr">
        <is>
          <t>KJP0214</t>
        </is>
      </c>
      <c r="AH125" t="n">
        <v>15</v>
      </c>
      <c r="AI125" t="inlineStr">
        <is>
          <t>VPA1</t>
        </is>
      </c>
      <c r="AJ125" t="inlineStr">
        <is>
          <t>Aktif</t>
        </is>
      </c>
      <c r="AK125" t="n">
        <v>49</v>
      </c>
      <c r="AL125" t="inlineStr">
        <is>
          <t>Laki-laki</t>
        </is>
      </c>
      <c r="AM125" t="inlineStr">
        <is>
          <t>Sudah menikah</t>
        </is>
      </c>
      <c r="AN125" t="inlineStr">
        <is>
          <t>SD/Sederajat</t>
        </is>
      </c>
      <c r="AO125" t="inlineStr">
        <is>
          <t>Peternak</t>
        </is>
      </c>
      <c r="AP125" t="n">
        <v>0</v>
      </c>
      <c r="AQ125" t="n">
        <v>1</v>
      </c>
      <c r="AR125" t="n">
        <v>0</v>
      </c>
      <c r="AS125" t="n">
        <v>0</v>
      </c>
      <c r="AT125" t="n">
        <v>0</v>
      </c>
      <c r="AU125" t="n">
        <v>0</v>
      </c>
      <c r="AV125" t="n">
        <v>0</v>
      </c>
      <c r="AW125" t="n">
        <v>0</v>
      </c>
      <c r="AX125" t="n">
        <v/>
      </c>
      <c r="AY125" t="inlineStr">
        <is>
          <t>Petani Peternak</t>
        </is>
      </c>
      <c r="AZ125" t="n">
        <v>1</v>
      </c>
      <c r="BA125" t="n">
        <v>1</v>
      </c>
      <c r="BB125" t="n">
        <v>0</v>
      </c>
      <c r="BC125" t="n">
        <v>0</v>
      </c>
      <c r="BD125" t="n">
        <v>0</v>
      </c>
      <c r="BE125" t="n">
        <v>0</v>
      </c>
      <c r="BF125" t="n">
        <v>0</v>
      </c>
      <c r="BG125" t="n">
        <v>0</v>
      </c>
      <c r="BH125" t="n">
        <v/>
      </c>
      <c r="BI125" t="inlineStr">
        <is>
          <t>Rp2.500.000 - Rp3.500.000</t>
        </is>
      </c>
      <c r="BJ125" t="n">
        <v>1</v>
      </c>
      <c r="BK125" t="n">
        <v>1</v>
      </c>
      <c r="BL125" t="n">
        <v>1</v>
      </c>
      <c r="BM125" t="n">
        <v>0</v>
      </c>
      <c r="BN125" t="inlineStr">
        <is>
          <t>Milik sendiri</t>
        </is>
      </c>
      <c r="BO125" t="inlineStr">
        <is>
          <t>Permanen (dinding bata dan semen)</t>
        </is>
      </c>
      <c r="BP125" t="n">
        <v>1</v>
      </c>
      <c r="BQ125" t="n">
        <v>0</v>
      </c>
      <c r="BR125" t="n">
        <v>0</v>
      </c>
      <c r="BS125" t="n">
        <v>0</v>
      </c>
      <c r="BT125" t="n">
        <v>0</v>
      </c>
      <c r="BU125" t="n">
        <v/>
      </c>
      <c r="BV125" t="inlineStr">
        <is>
          <t>Keramik/ubin</t>
        </is>
      </c>
      <c r="BW125" t="n">
        <v>0</v>
      </c>
      <c r="BX125" t="n">
        <v>0</v>
      </c>
      <c r="BY125" t="n">
        <v>1</v>
      </c>
      <c r="BZ125" t="n">
        <v>0</v>
      </c>
      <c r="CA125" t="n">
        <v>0</v>
      </c>
      <c r="CB125" t="n">
        <v/>
      </c>
      <c r="CC125" t="inlineStr">
        <is>
          <t>Genting</t>
        </is>
      </c>
      <c r="CD125" t="n">
        <v>0</v>
      </c>
      <c r="CE125" t="n">
        <v>0</v>
      </c>
      <c r="CF125" t="n">
        <v>0</v>
      </c>
      <c r="CG125" t="n">
        <v>0</v>
      </c>
      <c r="CH125" t="n">
        <v>0</v>
      </c>
      <c r="CI125" t="n">
        <v>1</v>
      </c>
      <c r="CJ125" t="n">
        <v>0</v>
      </c>
      <c r="CK125" t="n">
        <v/>
      </c>
      <c r="CL125" t="inlineStr">
        <is>
          <t>Ya</t>
        </is>
      </c>
      <c r="CM125" t="n">
        <v>2011</v>
      </c>
      <c r="CN125" t="inlineStr">
        <is>
          <t>Fixed-Dome (Kubah Tetap)</t>
        </is>
      </c>
      <c r="CO125" t="inlineStr">
        <is>
          <t>6 m³ (4-5 ekor sapi, ±5 jam memasak/hari, ±50 kg</t>
        </is>
      </c>
      <c r="CP125" t="inlineStr">
        <is>
          <t>Anggota keluarga - laki-laki</t>
        </is>
      </c>
      <c r="CQ125" t="n">
        <v>0</v>
      </c>
      <c r="CR125" t="n">
        <v>0</v>
      </c>
      <c r="CS125" t="n">
        <v>0</v>
      </c>
      <c r="CT125" t="n">
        <v>0</v>
      </c>
      <c r="CU125" t="n">
        <v>1</v>
      </c>
      <c r="CV125" t="n">
        <v>0</v>
      </c>
      <c r="CW125" t="n">
        <v>0</v>
      </c>
      <c r="CX125" t="n">
        <v>0</v>
      </c>
      <c r="CY125" t="inlineStr">
        <is>
          <t>Anggota keluarga - laki-laki</t>
        </is>
      </c>
      <c r="CZ125" t="n">
        <v>1</v>
      </c>
      <c r="DA125" t="n">
        <v>0</v>
      </c>
      <c r="DB125" t="n">
        <v>0</v>
      </c>
      <c r="DC125" t="n">
        <v/>
      </c>
      <c r="DD125" t="inlineStr">
        <is>
          <t>Anggota keluarga - laki-laki CPO atau pendamping</t>
        </is>
      </c>
      <c r="DE125" t="n">
        <v>1</v>
      </c>
      <c r="DF125" t="n">
        <v>0</v>
      </c>
      <c r="DG125" t="n">
        <v>1</v>
      </c>
      <c r="DH125" t="n">
        <v>0</v>
      </c>
      <c r="DI125" t="n">
        <v/>
      </c>
      <c r="DJ125" t="inlineStr">
        <is>
          <t>Anggota keluarga - laki-laki CPO atau pendamping</t>
        </is>
      </c>
      <c r="DK125" t="n">
        <v>1</v>
      </c>
      <c r="DL125" t="n">
        <v>0</v>
      </c>
      <c r="DM125" t="n">
        <v>1</v>
      </c>
      <c r="DN125" t="n">
        <v>0</v>
      </c>
      <c r="DO125" t="n">
        <v/>
      </c>
      <c r="DP125" t="inlineStr">
        <is>
          <t>Ya</t>
        </is>
      </c>
      <c r="DQ125" t="n">
        <v/>
      </c>
      <c r="DR125" t="n">
        <v/>
      </c>
      <c r="DS125" t="n">
        <v/>
      </c>
      <c r="DT125" t="n">
        <v/>
      </c>
      <c r="DU125" t="n">
        <v/>
      </c>
      <c r="DV125" t="n">
        <v/>
      </c>
      <c r="DW125" t="n">
        <v/>
      </c>
      <c r="DX125" t="n">
        <v/>
      </c>
      <c r="DY125" t="n">
        <v/>
      </c>
      <c r="DZ125" t="n">
        <v/>
      </c>
      <c r="EA125" t="n">
        <v/>
      </c>
      <c r="EB125" t="n">
        <v/>
      </c>
      <c r="EC125" t="n">
        <v/>
      </c>
      <c r="ED125" t="n">
        <v/>
      </c>
      <c r="EE125" t="n">
        <v/>
      </c>
      <c r="EF125" t="n">
        <v/>
      </c>
      <c r="EG125" t="n">
        <v/>
      </c>
      <c r="EH125" t="n">
        <v/>
      </c>
      <c r="EI125" t="inlineStr">
        <is>
          <t>Tidak ada masalah</t>
        </is>
      </c>
      <c r="EJ125" t="n">
        <v>0</v>
      </c>
      <c r="EK125" t="n">
        <v>0</v>
      </c>
      <c r="EL125" t="n">
        <v>0</v>
      </c>
      <c r="EM125" t="n">
        <v>1</v>
      </c>
      <c r="EN125" t="n">
        <v>0</v>
      </c>
      <c r="EO125" t="n">
        <v/>
      </c>
      <c r="EP125" t="inlineStr">
        <is>
          <t>Ya, cukup jelas dan mudah diikuti</t>
        </is>
      </c>
      <c r="EQ125" t="inlineStr">
        <is>
          <t>Pelatihan</t>
        </is>
      </c>
      <c r="ER125" t="inlineStr">
        <is>
          <t>CPO atau pendamping Staff BIRU</t>
        </is>
      </c>
      <c r="ES125" t="n">
        <v>1</v>
      </c>
      <c r="ET125" t="n">
        <v>1</v>
      </c>
      <c r="EU125" t="n">
        <v>0</v>
      </c>
      <c r="EV125" t="n">
        <v>0</v>
      </c>
      <c r="EW125" t="n">
        <v/>
      </c>
      <c r="EX125" t="inlineStr">
        <is>
          <t>Anggota keluarga - Laki-laki</t>
        </is>
      </c>
      <c r="EY125" t="n">
        <v>1</v>
      </c>
      <c r="EZ125" t="n">
        <v>0</v>
      </c>
      <c r="FA125" t="n">
        <v>0</v>
      </c>
      <c r="FB125" t="n">
        <v/>
      </c>
      <c r="FC125" t="inlineStr">
        <is>
          <t>Setiap bulan</t>
        </is>
      </c>
      <c r="FD125" t="n">
        <v/>
      </c>
      <c r="FE125" t="inlineStr">
        <is>
          <t>Mengetahui</t>
        </is>
      </c>
      <c r="FF125" t="inlineStr">
        <is>
          <t>Selalu (setiap hari)</t>
        </is>
      </c>
      <c r="FG125" t="inlineStr">
        <is>
          <t>Mengetahui</t>
        </is>
      </c>
      <c r="FH125" t="inlineStr">
        <is>
          <t>Cukup sering (2 minggu sekali)</t>
        </is>
      </c>
      <c r="FI125" t="inlineStr">
        <is>
          <t>Mengetahui</t>
        </is>
      </c>
      <c r="FJ125" t="inlineStr">
        <is>
          <t>Selalu (setiap hari)</t>
        </is>
      </c>
      <c r="FK125" t="inlineStr">
        <is>
          <t>Mengetahui</t>
        </is>
      </c>
      <c r="FL125" t="inlineStr">
        <is>
          <t>Selalu (setiap hari)</t>
        </is>
      </c>
      <c r="FM125" t="inlineStr">
        <is>
          <t>Mengetahui</t>
        </is>
      </c>
      <c r="FN125" t="inlineStr">
        <is>
          <t>Jarang (setiap bulan atau lebih)</t>
        </is>
      </c>
      <c r="FO125" t="inlineStr">
        <is>
          <t>Mengetahui</t>
        </is>
      </c>
      <c r="FP125" t="inlineStr">
        <is>
          <t>Jarang (setiap bulan atau lebih)</t>
        </is>
      </c>
      <c r="FQ125" t="inlineStr">
        <is>
          <t>Mengetahui</t>
        </is>
      </c>
      <c r="FR125" t="inlineStr">
        <is>
          <t>Ya</t>
        </is>
      </c>
      <c r="FS125" t="inlineStr">
        <is>
          <t>Mengetahui</t>
        </is>
      </c>
      <c r="FT125" t="inlineStr">
        <is>
          <t>Ya, selalu</t>
        </is>
      </c>
      <c r="FU125" t="inlineStr">
        <is>
          <t>Laki-laki dewasa</t>
        </is>
      </c>
      <c r="FV125" t="n">
        <v>1</v>
      </c>
      <c r="FW125" t="n">
        <v>0</v>
      </c>
      <c r="FX125" t="n">
        <v>0</v>
      </c>
      <c r="FY125" t="n">
        <v>0</v>
      </c>
      <c r="FZ125" t="inlineStr">
        <is>
          <t>Memahami</t>
        </is>
      </c>
      <c r="GA125" t="inlineStr">
        <is>
          <t>CPO</t>
        </is>
      </c>
      <c r="GB125" t="n">
        <v>1</v>
      </c>
      <c r="GC125" t="n">
        <v>0</v>
      </c>
      <c r="GD125" t="n">
        <v>0</v>
      </c>
      <c r="GE125" t="n">
        <v>0</v>
      </c>
      <c r="GF125" t="n">
        <v/>
      </c>
      <c r="GG125" t="inlineStr">
        <is>
          <t>Selalu</t>
        </is>
      </c>
      <c r="GH125" t="inlineStr">
        <is>
          <t>Ya</t>
        </is>
      </c>
      <c r="GI125" t="inlineStr">
        <is>
          <t>Tetangga</t>
        </is>
      </c>
      <c r="GJ125" t="n">
        <v>1</v>
      </c>
      <c r="GK125" t="n">
        <v>0</v>
      </c>
      <c r="GL125" t="n">
        <v>0</v>
      </c>
      <c r="GM125" t="n">
        <v>0</v>
      </c>
      <c r="GN125" t="n">
        <v/>
      </c>
      <c r="GO125" t="n">
        <v>10</v>
      </c>
      <c r="GP125" t="inlineStr">
        <is>
          <t>Sebagian</t>
        </is>
      </c>
      <c r="GQ125" t="inlineStr">
        <is>
          <t>LPG</t>
        </is>
      </c>
      <c r="GR125" t="n">
        <v>1</v>
      </c>
      <c r="GS125" t="n">
        <v>0</v>
      </c>
      <c r="GT125" t="n">
        <v>0</v>
      </c>
      <c r="GU125" t="n">
        <v>0</v>
      </c>
      <c r="GV125" t="n">
        <v>0</v>
      </c>
      <c r="GW125" t="n">
        <v>0</v>
      </c>
      <c r="GX125" t="n">
        <v>0</v>
      </c>
      <c r="GY125" t="n">
        <v/>
      </c>
      <c r="GZ125" t="inlineStr">
        <is>
          <t>Tidak</t>
        </is>
      </c>
      <c r="HA125" t="n">
        <v/>
      </c>
      <c r="HB125" t="n">
        <v/>
      </c>
      <c r="HC125" t="n">
        <v/>
      </c>
      <c r="HD125" t="n">
        <v/>
      </c>
      <c r="HE125" t="n">
        <v/>
      </c>
      <c r="HF125" t="n">
        <v/>
      </c>
      <c r="HG125" t="n">
        <v/>
      </c>
      <c r="HH125" t="n">
        <v/>
      </c>
      <c r="HI125" t="n">
        <v/>
      </c>
      <c r="HJ125" t="n">
        <v/>
      </c>
      <c r="HK125" t="n">
        <v/>
      </c>
      <c r="HL125" t="n">
        <v/>
      </c>
      <c r="HM125" t="n">
        <v/>
      </c>
      <c r="HN125" t="n">
        <v/>
      </c>
      <c r="HO125" t="n">
        <v/>
      </c>
      <c r="HP125" t="n">
        <v/>
      </c>
      <c r="HQ125" t="n">
        <v/>
      </c>
      <c r="HR125" t="n">
        <v/>
      </c>
      <c r="HS125" t="n">
        <v/>
      </c>
      <c r="HT125" t="n">
        <v/>
      </c>
      <c r="HU125" t="n">
        <v/>
      </c>
      <c r="HV125" t="n">
        <v/>
      </c>
      <c r="HW125" t="n">
        <v/>
      </c>
      <c r="HX125" t="n">
        <v/>
      </c>
      <c r="HY125" t="n">
        <v/>
      </c>
      <c r="HZ125" t="n">
        <v/>
      </c>
      <c r="IA125" t="n">
        <v>5</v>
      </c>
      <c r="IB125" t="n">
        <v>35000</v>
      </c>
      <c r="IC125" t="n">
        <v/>
      </c>
      <c r="ID125" t="n">
        <v/>
      </c>
      <c r="IE125" t="n">
        <v/>
      </c>
      <c r="IF125" t="n">
        <v/>
      </c>
      <c r="IG125" t="n">
        <v/>
      </c>
      <c r="IH125" t="n">
        <v/>
      </c>
      <c r="II125" t="n">
        <v/>
      </c>
      <c r="IJ125" t="n">
        <v/>
      </c>
      <c r="IK125" t="inlineStr">
        <is>
          <t>65-80 kg</t>
        </is>
      </c>
      <c r="IL125" t="inlineStr">
        <is>
          <t>3-5 jam</t>
        </is>
      </c>
      <c r="IM125" t="inlineStr">
        <is>
          <t>Ya</t>
        </is>
      </c>
      <c r="IN125" t="inlineStr">
        <is>
          <t>Tidak</t>
        </is>
      </c>
      <c r="IO125" t="inlineStr">
        <is>
          <t>Jauh lebih bersih</t>
        </is>
      </c>
      <c r="IP125" t="n">
        <v/>
      </c>
      <c r="IQ125" t="inlineStr">
        <is>
          <t>Tidak pernah</t>
        </is>
      </c>
      <c r="IR125" t="n">
        <v/>
      </c>
      <c r="IS125" t="n">
        <v/>
      </c>
      <c r="IT125" t="n">
        <v/>
      </c>
      <c r="IU125" t="n">
        <v/>
      </c>
      <c r="IV125" t="n">
        <v/>
      </c>
      <c r="IW125" t="n">
        <v/>
      </c>
      <c r="IX125" t="n">
        <v/>
      </c>
      <c r="IY125" t="n">
        <v/>
      </c>
      <c r="IZ125" t="inlineStr">
        <is>
          <t>Tidak pernah</t>
        </is>
      </c>
      <c r="JA125" t="n">
        <v/>
      </c>
      <c r="JB125" t="n">
        <v/>
      </c>
      <c r="JC125" t="n">
        <v/>
      </c>
      <c r="JD125" t="n">
        <v/>
      </c>
      <c r="JE125" t="n">
        <v/>
      </c>
      <c r="JF125" t="n">
        <v/>
      </c>
      <c r="JG125" t="n">
        <v/>
      </c>
      <c r="JH125" t="n">
        <v/>
      </c>
      <c r="JI125" t="inlineStr">
        <is>
          <t>Tidak pernah</t>
        </is>
      </c>
      <c r="JJ125" t="n">
        <v/>
      </c>
      <c r="JK125" t="n">
        <v/>
      </c>
      <c r="JL125" t="n">
        <v/>
      </c>
      <c r="JM125" t="n">
        <v/>
      </c>
      <c r="JN125" t="n">
        <v/>
      </c>
      <c r="JO125" t="n">
        <v/>
      </c>
      <c r="JP125" t="n">
        <v/>
      </c>
      <c r="JQ125" t="n">
        <v/>
      </c>
      <c r="JR125" t="inlineStr">
        <is>
          <t>Tidak pernah</t>
        </is>
      </c>
      <c r="JS125" t="n">
        <v/>
      </c>
      <c r="JT125" t="n">
        <v/>
      </c>
      <c r="JU125" t="n">
        <v/>
      </c>
      <c r="JV125" t="n">
        <v/>
      </c>
      <c r="JW125" t="n">
        <v/>
      </c>
      <c r="JX125" t="n">
        <v/>
      </c>
      <c r="JY125" t="n">
        <v/>
      </c>
      <c r="JZ125" t="n">
        <v/>
      </c>
      <c r="KA125" t="inlineStr">
        <is>
          <t>Tidak pernah</t>
        </is>
      </c>
      <c r="KB125" t="n">
        <v/>
      </c>
      <c r="KC125" t="n">
        <v/>
      </c>
      <c r="KD125" t="n">
        <v/>
      </c>
      <c r="KE125" t="n">
        <v/>
      </c>
      <c r="KF125" t="n">
        <v/>
      </c>
      <c r="KG125" t="n">
        <v/>
      </c>
      <c r="KH125" t="n">
        <v/>
      </c>
      <c r="KI125" t="n">
        <v/>
      </c>
      <c r="KJ125" t="inlineStr">
        <is>
          <t>Tidak pernah</t>
        </is>
      </c>
      <c r="KK125" t="n">
        <v/>
      </c>
      <c r="KL125" t="n">
        <v/>
      </c>
      <c r="KM125" t="n">
        <v/>
      </c>
      <c r="KN125" t="n">
        <v/>
      </c>
      <c r="KO125" t="n">
        <v/>
      </c>
      <c r="KP125" t="n">
        <v/>
      </c>
      <c r="KQ125" t="n">
        <v/>
      </c>
      <c r="KR125" t="n">
        <v/>
      </c>
      <c r="KS125" t="inlineStr">
        <is>
          <t>Jauh lebih baik</t>
        </is>
      </c>
      <c r="KT125" t="inlineStr">
        <is>
          <t>0-1 kali</t>
        </is>
      </c>
      <c r="KU125" t="inlineStr">
        <is>
          <t>0-1 kali</t>
        </is>
      </c>
      <c r="KV125" t="inlineStr">
        <is>
          <t>Tidak ada</t>
        </is>
      </c>
      <c r="KW125" t="n">
        <v>0</v>
      </c>
      <c r="KX125" t="n">
        <v>0</v>
      </c>
      <c r="KY125" t="n">
        <v>0</v>
      </c>
      <c r="KZ125" t="n">
        <v>1</v>
      </c>
      <c r="LA125" t="inlineStr">
        <is>
          <t>Jauh lebih baik</t>
        </is>
      </c>
      <c r="LB125" t="inlineStr">
        <is>
          <t>Jauh lebih baik</t>
        </is>
      </c>
      <c r="LC125" t="n">
        <v>0</v>
      </c>
      <c r="LD125" t="n">
        <v>8</v>
      </c>
      <c r="LE125" t="n">
        <v>0</v>
      </c>
      <c r="LF125" t="n">
        <v>0</v>
      </c>
      <c r="LG125" t="inlineStr">
        <is>
          <t>Ya</t>
        </is>
      </c>
      <c r="LH125" t="n">
        <v>500000</v>
      </c>
      <c r="LI125" t="n">
        <v/>
      </c>
      <c r="LJ125" t="inlineStr">
        <is>
          <t>Tabungan</t>
        </is>
      </c>
      <c r="LK125" t="n">
        <v>1</v>
      </c>
      <c r="LL125" t="n">
        <v>0</v>
      </c>
      <c r="LM125" t="n">
        <v>0</v>
      </c>
      <c r="LN125" t="n">
        <v>0</v>
      </c>
      <c r="LO125" t="n">
        <v>0</v>
      </c>
      <c r="LP125" t="n">
        <v>0</v>
      </c>
      <c r="LQ125" t="n">
        <v>0</v>
      </c>
      <c r="LR125" t="n">
        <v/>
      </c>
      <c r="LS125" t="n">
        <v>10</v>
      </c>
      <c r="LT125" t="n">
        <v>0</v>
      </c>
      <c r="LU125" t="n">
        <v>0</v>
      </c>
      <c r="LV125" t="n">
        <v>10</v>
      </c>
      <c r="LW125" t="n">
        <v>0</v>
      </c>
      <c r="LX125" t="n">
        <v>0</v>
      </c>
      <c r="LY125" t="n">
        <v>5</v>
      </c>
      <c r="LZ125" t="n">
        <v>0</v>
      </c>
      <c r="MA125" t="n">
        <v>0</v>
      </c>
      <c r="MB125" t="inlineStr">
        <is>
          <t>Ya</t>
        </is>
      </c>
      <c r="MC125" t="n">
        <v>0</v>
      </c>
      <c r="MD125" t="n">
        <v>0</v>
      </c>
      <c r="ME125" t="n">
        <v>0</v>
      </c>
      <c r="MF125" t="n">
        <v>0</v>
      </c>
      <c r="MG125" t="n">
        <v>0</v>
      </c>
      <c r="MH125" t="n">
        <v>0</v>
      </c>
      <c r="MI125" t="inlineStr">
        <is>
          <t>Istirahat</t>
        </is>
      </c>
      <c r="MJ125" t="n">
        <v>0</v>
      </c>
      <c r="MK125" t="n">
        <v>0</v>
      </c>
      <c r="ML125" t="n">
        <v>1</v>
      </c>
      <c r="MM125" t="n">
        <v>0</v>
      </c>
      <c r="MN125" t="n">
        <v>0</v>
      </c>
      <c r="MO125" t="n">
        <v>0</v>
      </c>
      <c r="MP125" t="n">
        <v/>
      </c>
      <c r="MQ125" t="n">
        <v/>
      </c>
      <c r="MR125" t="inlineStr">
        <is>
          <t>Istirahat</t>
        </is>
      </c>
      <c r="MS125" t="n">
        <v/>
      </c>
      <c r="MT125" t="inlineStr">
        <is>
          <t>Istirahat</t>
        </is>
      </c>
      <c r="MU125" t="inlineStr">
        <is>
          <t>Tidak</t>
        </is>
      </c>
      <c r="MV125" t="n">
        <v/>
      </c>
      <c r="MW125" t="n">
        <v/>
      </c>
      <c r="MX125" t="n">
        <v/>
      </c>
      <c r="MY125" t="n">
        <v/>
      </c>
      <c r="MZ125" t="n">
        <v/>
      </c>
      <c r="NA125" t="n">
        <v/>
      </c>
      <c r="NB125" t="n">
        <v/>
      </c>
      <c r="NC125" t="n">
        <v/>
      </c>
      <c r="ND125" t="n">
        <v/>
      </c>
      <c r="NE125" t="n">
        <v/>
      </c>
      <c r="NF125" t="n">
        <v/>
      </c>
      <c r="NG125" t="n">
        <v/>
      </c>
      <c r="NH125" t="n">
        <v/>
      </c>
      <c r="NI125" t="n">
        <v/>
      </c>
      <c r="NJ125" t="n">
        <v/>
      </c>
      <c r="NK125" t="n">
        <v/>
      </c>
      <c r="NL125" t="inlineStr">
        <is>
          <t>Tidak</t>
        </is>
      </c>
      <c r="NM125" t="inlineStr">
        <is>
          <t>Kombinasi dana mandiri dan dana hibah</t>
        </is>
      </c>
      <c r="NN125" t="inlineStr">
        <is>
          <t>7.000.001-9.000.000</t>
        </is>
      </c>
      <c r="NO125" t="inlineStr">
        <is>
          <t>Yayasan Rumah Energi atau BIRU</t>
        </is>
      </c>
      <c r="NP125" t="n">
        <v/>
      </c>
      <c r="NQ125" t="n">
        <v/>
      </c>
      <c r="NR125" t="n">
        <v/>
      </c>
      <c r="NS125" t="n">
        <v/>
      </c>
      <c r="NT125" t="n">
        <v/>
      </c>
      <c r="NU125" t="n">
        <v/>
      </c>
      <c r="NV125" t="inlineStr">
        <is>
          <t>Anggota keluarga - Laki-laki dewasa</t>
        </is>
      </c>
      <c r="NW125" t="n">
        <v/>
      </c>
      <c r="NX125" t="inlineStr">
        <is>
          <t>Sedikit meningkat</t>
        </is>
      </c>
      <c r="NY125" t="n">
        <v>90</v>
      </c>
      <c r="NZ125" t="n">
        <v>0</v>
      </c>
      <c r="OA125" t="n">
        <v>0</v>
      </c>
      <c r="OB125" t="n">
        <v>20</v>
      </c>
      <c r="OC125" t="n">
        <v>20</v>
      </c>
      <c r="OD125" t="n">
        <v>0</v>
      </c>
      <c r="OE125" t="inlineStr">
        <is>
          <t>Lebih baik</t>
        </is>
      </c>
      <c r="OF125" t="inlineStr">
        <is>
          <t>Lebih baik (beda waktu memasak 5-30 menit, ATAU tidak lagi ada rasa/bau makanan yang berubah, ATAU alasan lainnya)</t>
        </is>
      </c>
      <c r="OG125" t="inlineStr">
        <is>
          <t>Ya</t>
        </is>
      </c>
      <c r="OH125" t="n">
        <v>0</v>
      </c>
      <c r="OI125" t="n">
        <v>9</v>
      </c>
      <c r="OJ125" t="n">
        <v>0</v>
      </c>
      <c r="OK125" t="n">
        <v>0</v>
      </c>
      <c r="OL125" t="n">
        <v>0</v>
      </c>
      <c r="OM125" t="n">
        <v>0</v>
      </c>
      <c r="ON125" t="n">
        <v>0</v>
      </c>
      <c r="OO125" t="n">
        <v>0</v>
      </c>
      <c r="OP125" t="inlineStr">
        <is>
          <t>Sapi perah</t>
        </is>
      </c>
      <c r="OQ125" t="n">
        <v>0</v>
      </c>
      <c r="OR125" t="n">
        <v>1</v>
      </c>
      <c r="OS125" t="n">
        <v>0</v>
      </c>
      <c r="OT125" t="n">
        <v>0</v>
      </c>
      <c r="OU125" t="n">
        <v>0</v>
      </c>
      <c r="OV125" t="n">
        <v>0</v>
      </c>
      <c r="OW125" t="n">
        <v>0</v>
      </c>
      <c r="OX125" t="n">
        <v>0</v>
      </c>
      <c r="OY125" t="n">
        <v>0</v>
      </c>
      <c r="OZ125" t="inlineStr">
        <is>
          <t>Sapi perah</t>
        </is>
      </c>
      <c r="PA125" t="n">
        <v>0</v>
      </c>
      <c r="PB125" t="n">
        <v>1</v>
      </c>
      <c r="PC125" t="n">
        <v>0</v>
      </c>
      <c r="PD125" t="n">
        <v>0</v>
      </c>
      <c r="PE125" t="n">
        <v>0</v>
      </c>
      <c r="PF125" t="n">
        <v>0</v>
      </c>
      <c r="PG125" t="n">
        <v>0</v>
      </c>
      <c r="PH125" t="n">
        <v>0</v>
      </c>
      <c r="PI125" t="n">
        <v>0</v>
      </c>
      <c r="PJ125" t="inlineStr">
        <is>
          <t>Sapi perah</t>
        </is>
      </c>
      <c r="PK125" t="n">
        <v>0</v>
      </c>
      <c r="PL125" t="n">
        <v>1</v>
      </c>
      <c r="PM125" t="n">
        <v>0</v>
      </c>
      <c r="PN125" t="n">
        <v>0</v>
      </c>
      <c r="PO125" t="n">
        <v>0</v>
      </c>
      <c r="PP125" t="n">
        <v>0</v>
      </c>
      <c r="PQ125" t="n">
        <v>0</v>
      </c>
      <c r="PR125" t="n">
        <v>0</v>
      </c>
      <c r="PS125" t="n">
        <v>0</v>
      </c>
      <c r="PT125" t="n">
        <v/>
      </c>
      <c r="PU125" t="n">
        <v/>
      </c>
      <c r="PV125" t="n">
        <v/>
      </c>
      <c r="PW125" t="n">
        <v/>
      </c>
      <c r="PX125" t="n">
        <v/>
      </c>
      <c r="PY125" t="n">
        <v/>
      </c>
      <c r="PZ125" t="n">
        <v/>
      </c>
      <c r="QA125" t="n">
        <v/>
      </c>
      <c r="QB125" t="n">
        <v/>
      </c>
      <c r="QC125" t="n">
        <v/>
      </c>
      <c r="QD125" t="n">
        <v/>
      </c>
      <c r="QE125" t="inlineStr">
        <is>
          <t>2-Dibuang ke sungai</t>
        </is>
      </c>
      <c r="QF125" t="n">
        <v>0</v>
      </c>
      <c r="QG125" t="n">
        <v>0</v>
      </c>
      <c r="QH125" t="n">
        <v>0</v>
      </c>
      <c r="QI125" t="n">
        <v>0</v>
      </c>
      <c r="QJ125" t="n">
        <v>0</v>
      </c>
      <c r="QK125" t="n">
        <v>0</v>
      </c>
      <c r="QL125" t="n">
        <v>1</v>
      </c>
      <c r="QM125" t="n">
        <v>0</v>
      </c>
      <c r="QN125" t="n">
        <v>0</v>
      </c>
      <c r="QO125" t="n">
        <v/>
      </c>
      <c r="QP125" t="n">
        <v/>
      </c>
      <c r="QQ125" t="n">
        <v/>
      </c>
      <c r="QR125" t="n">
        <v/>
      </c>
      <c r="QS125" t="n">
        <v/>
      </c>
      <c r="QT125" t="n">
        <v/>
      </c>
      <c r="QU125" t="n">
        <v/>
      </c>
      <c r="QV125" t="n">
        <v/>
      </c>
      <c r="QW125" t="n">
        <v/>
      </c>
      <c r="QX125" t="n">
        <v/>
      </c>
      <c r="QY125" t="n">
        <v/>
      </c>
      <c r="QZ125" t="n">
        <v/>
      </c>
      <c r="RA125" t="n">
        <v/>
      </c>
      <c r="RB125" t="n">
        <v/>
      </c>
      <c r="RC125" t="n">
        <v/>
      </c>
      <c r="RD125" t="n">
        <v/>
      </c>
      <c r="RE125" t="n">
        <v/>
      </c>
      <c r="RF125" t="n">
        <v/>
      </c>
      <c r="RG125" t="n">
        <v/>
      </c>
      <c r="RH125" t="n">
        <v/>
      </c>
      <c r="RI125" t="n">
        <v/>
      </c>
      <c r="RJ125" t="n">
        <v/>
      </c>
      <c r="RK125" t="n">
        <v/>
      </c>
      <c r="RL125" t="n">
        <v/>
      </c>
      <c r="RM125" t="n">
        <v/>
      </c>
      <c r="RN125" t="n">
        <v/>
      </c>
      <c r="RO125" t="n">
        <v/>
      </c>
      <c r="RP125" t="n">
        <v/>
      </c>
      <c r="RQ125" t="n">
        <v/>
      </c>
      <c r="RR125" t="n">
        <v/>
      </c>
      <c r="RS125" t="n">
        <v/>
      </c>
      <c r="RT125" t="n">
        <v/>
      </c>
      <c r="RU125" t="n">
        <v/>
      </c>
      <c r="RV125" t="n">
        <v/>
      </c>
      <c r="RW125" t="n">
        <v/>
      </c>
      <c r="RX125" t="n">
        <v/>
      </c>
      <c r="RY125" t="n">
        <v/>
      </c>
      <c r="RZ125" t="n">
        <v/>
      </c>
      <c r="SA125" t="n">
        <v/>
      </c>
      <c r="SB125" t="n">
        <v/>
      </c>
      <c r="SC125" t="n">
        <v/>
      </c>
      <c r="SD125" t="n">
        <v/>
      </c>
      <c r="SE125" t="n">
        <v/>
      </c>
      <c r="SF125" t="n">
        <v/>
      </c>
      <c r="SG125" t="n">
        <v/>
      </c>
      <c r="SH125" t="n">
        <v/>
      </c>
      <c r="SI125" t="n">
        <v/>
      </c>
      <c r="SJ125" t="n">
        <v/>
      </c>
      <c r="SK125" t="n">
        <v/>
      </c>
      <c r="SL125" t="n">
        <v/>
      </c>
      <c r="SM125" t="n">
        <v/>
      </c>
      <c r="SN125" t="n">
        <v/>
      </c>
      <c r="SO125" t="n">
        <v/>
      </c>
      <c r="SP125" t="n">
        <v/>
      </c>
      <c r="SQ125" t="n">
        <v/>
      </c>
      <c r="SR125" t="n">
        <v/>
      </c>
      <c r="SS125" t="n">
        <v/>
      </c>
      <c r="ST125" t="n">
        <v/>
      </c>
      <c r="SU125" t="n">
        <v/>
      </c>
      <c r="SV125" t="n">
        <v/>
      </c>
      <c r="SW125" t="n">
        <v/>
      </c>
      <c r="SX125" t="n">
        <v/>
      </c>
      <c r="SY125" t="n">
        <v/>
      </c>
      <c r="SZ125" t="n">
        <v>6</v>
      </c>
      <c r="TA125" t="n">
        <v/>
      </c>
      <c r="TB125" t="n">
        <v/>
      </c>
      <c r="TC125" t="n">
        <v/>
      </c>
      <c r="TD125" t="n">
        <v/>
      </c>
      <c r="TE125" t="n">
        <v/>
      </c>
      <c r="TF125" t="n">
        <v/>
      </c>
      <c r="TG125" t="n">
        <v/>
      </c>
      <c r="TH125" t="n">
        <v/>
      </c>
      <c r="TI125" t="n">
        <v/>
      </c>
      <c r="TJ125" t="n">
        <v/>
      </c>
      <c r="TK125" t="n">
        <v/>
      </c>
      <c r="TL125" t="n">
        <v/>
      </c>
      <c r="TM125" t="n">
        <v/>
      </c>
      <c r="TN125" t="n">
        <v/>
      </c>
      <c r="TO125" t="n">
        <v/>
      </c>
      <c r="TP125" t="n">
        <v/>
      </c>
      <c r="TQ125" t="n">
        <v/>
      </c>
      <c r="TR125" t="n">
        <v/>
      </c>
      <c r="TS125" t="n">
        <v/>
      </c>
      <c r="TT125" t="n">
        <v/>
      </c>
      <c r="TU125" t="n">
        <v/>
      </c>
      <c r="TV125" t="n">
        <v/>
      </c>
      <c r="TW125" t="n">
        <v/>
      </c>
      <c r="TX125" t="n">
        <v/>
      </c>
      <c r="TY125" t="n">
        <v/>
      </c>
      <c r="TZ125" t="n">
        <v/>
      </c>
      <c r="UA125" t="n">
        <v/>
      </c>
      <c r="UB125" t="n">
        <v/>
      </c>
      <c r="UC125" t="n">
        <v/>
      </c>
      <c r="UD125" t="n">
        <v/>
      </c>
      <c r="UE125" t="n">
        <v/>
      </c>
      <c r="UF125" t="n">
        <v/>
      </c>
      <c r="UG125" t="n">
        <v/>
      </c>
      <c r="UH125" t="n">
        <v/>
      </c>
      <c r="UI125" t="n">
        <v/>
      </c>
      <c r="UJ125" t="n">
        <v/>
      </c>
      <c r="UK125" t="n">
        <v/>
      </c>
      <c r="UL125" t="n">
        <v/>
      </c>
      <c r="UM125" t="n">
        <v/>
      </c>
      <c r="UN125" t="n">
        <v/>
      </c>
      <c r="UO125" t="n">
        <v/>
      </c>
      <c r="UP125" t="n">
        <v/>
      </c>
      <c r="UQ125" t="n">
        <v/>
      </c>
      <c r="UR125" t="n">
        <v/>
      </c>
      <c r="US125" t="n">
        <v/>
      </c>
      <c r="UT125" t="n">
        <v/>
      </c>
      <c r="UU125" t="n">
        <v/>
      </c>
      <c r="UV125" t="inlineStr">
        <is>
          <t>Pemberian pakan di kandang</t>
        </is>
      </c>
      <c r="UW125" t="n">
        <v/>
      </c>
      <c r="UX125" t="n">
        <v/>
      </c>
      <c r="UY125" t="n">
        <v/>
      </c>
      <c r="UZ125" t="n">
        <v/>
      </c>
      <c r="VA125" t="n">
        <v/>
      </c>
      <c r="VB125" t="n">
        <v/>
      </c>
      <c r="VC125" t="n">
        <v/>
      </c>
      <c r="VD125" t="inlineStr">
        <is>
          <t>Sangat jarang (&gt;1 bulan sekali)</t>
        </is>
      </c>
      <c r="VE125" t="n">
        <v/>
      </c>
      <c r="VF125" t="n">
        <v/>
      </c>
      <c r="VG125" t="n">
        <v/>
      </c>
      <c r="VH125" t="n">
        <v/>
      </c>
      <c r="VI125" t="n">
        <v/>
      </c>
      <c r="VJ125" t="n">
        <v/>
      </c>
      <c r="VK125" t="n">
        <v/>
      </c>
      <c r="VL125" t="inlineStr">
        <is>
          <t>Sangat sering (&gt;1 kali sehari)</t>
        </is>
      </c>
      <c r="VM125" t="n">
        <v/>
      </c>
      <c r="VN125" t="n">
        <v/>
      </c>
      <c r="VO125" t="n">
        <v/>
      </c>
      <c r="VP125" t="n">
        <v/>
      </c>
      <c r="VQ125" t="n">
        <v/>
      </c>
      <c r="VR125" t="n">
        <v/>
      </c>
      <c r="VS125" t="n">
        <v/>
      </c>
      <c r="VT125" t="n">
        <v/>
      </c>
      <c r="VU125" t="n">
        <v/>
      </c>
      <c r="VV125" t="n">
        <v/>
      </c>
      <c r="VW125" t="n">
        <v/>
      </c>
      <c r="VX125" t="n">
        <v/>
      </c>
      <c r="VY125" t="n">
        <v/>
      </c>
      <c r="VZ125" t="n">
        <v/>
      </c>
      <c r="WA125" t="n">
        <v/>
      </c>
      <c r="WB125" t="n">
        <v/>
      </c>
      <c r="WC125" t="n">
        <v/>
      </c>
      <c r="WD125" t="n">
        <v/>
      </c>
      <c r="WE125" t="n">
        <v/>
      </c>
      <c r="WF125" t="inlineStr">
        <is>
          <t>3-Disimpan terbuka (dry lot)</t>
        </is>
      </c>
      <c r="WG125" t="n">
        <v>0</v>
      </c>
      <c r="WH125" t="n">
        <v>0</v>
      </c>
      <c r="WI125" t="n">
        <v>0</v>
      </c>
      <c r="WJ125" t="n">
        <v>0</v>
      </c>
      <c r="WK125" t="n">
        <v>0</v>
      </c>
      <c r="WL125" t="n">
        <v>0</v>
      </c>
      <c r="WM125" t="n">
        <v>1</v>
      </c>
      <c r="WN125" t="n">
        <v>0</v>
      </c>
      <c r="WO125" t="n">
        <v>0</v>
      </c>
      <c r="WP125" t="n">
        <v>0</v>
      </c>
      <c r="WQ125" t="n">
        <v>0</v>
      </c>
      <c r="WR125" t="n">
        <v>0</v>
      </c>
      <c r="WS125" t="n">
        <v/>
      </c>
      <c r="WT125" t="n">
        <v/>
      </c>
      <c r="WU125" t="n">
        <v/>
      </c>
      <c r="WV125" t="n">
        <v/>
      </c>
      <c r="WW125" t="n">
        <v/>
      </c>
      <c r="WX125" t="n">
        <v/>
      </c>
      <c r="WY125" t="n">
        <v/>
      </c>
      <c r="WZ125" t="n">
        <v/>
      </c>
      <c r="XA125" t="n">
        <v/>
      </c>
      <c r="XB125" t="n">
        <v/>
      </c>
      <c r="XC125" t="n">
        <v/>
      </c>
      <c r="XD125" t="n">
        <v/>
      </c>
      <c r="XE125" t="n">
        <v/>
      </c>
      <c r="XF125" t="n">
        <v/>
      </c>
      <c r="XG125" t="n">
        <v/>
      </c>
      <c r="XH125" t="n">
        <v/>
      </c>
      <c r="XI125" t="n">
        <v/>
      </c>
      <c r="XJ125" t="n">
        <v/>
      </c>
      <c r="XK125" t="n">
        <v/>
      </c>
      <c r="XL125" t="n">
        <v/>
      </c>
      <c r="XM125" t="n">
        <v/>
      </c>
      <c r="XN125" t="n">
        <v/>
      </c>
      <c r="XO125" t="n">
        <v/>
      </c>
      <c r="XP125" t="n">
        <v/>
      </c>
      <c r="XQ125" t="n">
        <v/>
      </c>
      <c r="XR125" t="n">
        <v/>
      </c>
      <c r="XS125" t="n">
        <v/>
      </c>
      <c r="XT125" t="n">
        <v/>
      </c>
      <c r="XU125" t="n">
        <v/>
      </c>
      <c r="XV125" t="n">
        <v/>
      </c>
      <c r="XW125" t="n">
        <v/>
      </c>
      <c r="XX125" t="n">
        <v/>
      </c>
      <c r="XY125" t="n">
        <v/>
      </c>
      <c r="XZ125" t="n">
        <v/>
      </c>
      <c r="YA125" t="n">
        <v/>
      </c>
      <c r="YB125" t="n">
        <v/>
      </c>
      <c r="YC125" t="n">
        <v/>
      </c>
      <c r="YD125" t="n">
        <v/>
      </c>
      <c r="YE125" t="n">
        <v/>
      </c>
      <c r="YF125" t="n">
        <v/>
      </c>
      <c r="YG125" t="n">
        <v/>
      </c>
      <c r="YH125" t="n">
        <v/>
      </c>
      <c r="YI125" t="n">
        <v/>
      </c>
      <c r="YJ125" t="n">
        <v/>
      </c>
      <c r="YK125" t="n">
        <v/>
      </c>
      <c r="YL125" t="n">
        <v/>
      </c>
      <c r="YM125" t="n">
        <v/>
      </c>
      <c r="YN125" t="n">
        <v/>
      </c>
      <c r="YO125" t="n">
        <v/>
      </c>
      <c r="YP125" t="n">
        <v/>
      </c>
      <c r="YQ125" t="n">
        <v/>
      </c>
      <c r="YR125" t="n">
        <v/>
      </c>
      <c r="YS125" t="n">
        <v/>
      </c>
      <c r="YT125" t="n">
        <v/>
      </c>
      <c r="YU125" t="n">
        <v/>
      </c>
      <c r="YV125" t="n">
        <v/>
      </c>
      <c r="YW125" t="n">
        <v/>
      </c>
      <c r="YX125" t="n">
        <v/>
      </c>
      <c r="YY125" t="n">
        <v/>
      </c>
      <c r="YZ125" t="n">
        <v/>
      </c>
      <c r="ZA125" t="n">
        <v/>
      </c>
      <c r="ZB125" t="n">
        <v/>
      </c>
      <c r="ZC125" t="n">
        <v/>
      </c>
      <c r="ZD125" t="n">
        <v/>
      </c>
      <c r="ZE125" t="n">
        <v/>
      </c>
      <c r="ZF125" t="n">
        <v/>
      </c>
      <c r="ZG125" t="n">
        <v/>
      </c>
      <c r="ZH125" t="n">
        <v/>
      </c>
      <c r="ZI125" t="n">
        <v/>
      </c>
      <c r="ZJ125" t="n">
        <v/>
      </c>
      <c r="ZK125" t="n">
        <v/>
      </c>
      <c r="ZL125" t="n">
        <v/>
      </c>
      <c r="ZM125" t="n">
        <v/>
      </c>
      <c r="ZN125" t="n">
        <v/>
      </c>
      <c r="ZO125" t="n">
        <v/>
      </c>
      <c r="ZP125" t="n">
        <v/>
      </c>
      <c r="ZQ125" t="n">
        <v/>
      </c>
      <c r="ZR125" t="n">
        <v/>
      </c>
      <c r="ZS125" t="n">
        <v/>
      </c>
      <c r="ZT125" t="n">
        <v/>
      </c>
      <c r="ZU125" t="n">
        <v/>
      </c>
      <c r="ZV125" t="n">
        <v/>
      </c>
      <c r="ZW125" t="n">
        <v>3</v>
      </c>
      <c r="ZX125" t="n">
        <v/>
      </c>
      <c r="ZY125" t="n">
        <v/>
      </c>
      <c r="ZZ125" t="n">
        <v/>
      </c>
      <c r="AAA125" t="n">
        <v/>
      </c>
      <c r="AAB125" t="n">
        <v/>
      </c>
      <c r="AAC125" t="n">
        <v/>
      </c>
      <c r="AAD125" t="n">
        <v/>
      </c>
      <c r="AAE125" t="inlineStr">
        <is>
          <t>Pakan segar (misal: rumput)</t>
        </is>
      </c>
      <c r="AAF125" t="n">
        <v/>
      </c>
      <c r="AAG125" t="n">
        <v/>
      </c>
      <c r="AAH125" t="n">
        <v/>
      </c>
      <c r="AAI125" t="n">
        <v/>
      </c>
      <c r="AAJ125" t="n">
        <v/>
      </c>
      <c r="AAK125" t="n">
        <v/>
      </c>
      <c r="AAL125" t="inlineStr">
        <is>
          <t>Tidak</t>
        </is>
      </c>
      <c r="AAM125" t="n">
        <v/>
      </c>
      <c r="AAN125" t="n">
        <v/>
      </c>
      <c r="AAO125" t="n">
        <v/>
      </c>
      <c r="AAP125" t="n">
        <v/>
      </c>
      <c r="AAQ125" t="n">
        <v/>
      </c>
      <c r="AAR125" t="inlineStr">
        <is>
          <t>Ya</t>
        </is>
      </c>
      <c r="AAS125" t="inlineStr">
        <is>
          <t>Tidak pasti/ragu-ragu</t>
        </is>
      </c>
      <c r="AAT125" t="inlineStr">
        <is>
          <t>Dibuang ke selokan</t>
        </is>
      </c>
      <c r="AAU125" t="n">
        <v>0</v>
      </c>
      <c r="AAV125" t="n">
        <v>0</v>
      </c>
      <c r="AAW125" t="n">
        <v>0</v>
      </c>
      <c r="AAX125" t="n">
        <v>0</v>
      </c>
      <c r="AAY125" t="n">
        <v>0</v>
      </c>
      <c r="AAZ125" t="n">
        <v>0</v>
      </c>
      <c r="ABA125" t="n">
        <v>1</v>
      </c>
      <c r="ABB125" t="n">
        <v/>
      </c>
      <c r="ABC125" t="n">
        <v/>
      </c>
      <c r="ABD125" t="n">
        <v/>
      </c>
      <c r="ABE125" t="n">
        <v/>
      </c>
      <c r="ABF125" t="n">
        <v/>
      </c>
      <c r="ABG125" t="n">
        <v/>
      </c>
      <c r="ABH125" t="n">
        <v/>
      </c>
      <c r="ABI125" t="n">
        <v/>
      </c>
      <c r="ABJ125" t="n">
        <v/>
      </c>
      <c r="ABK125" t="n">
        <v/>
      </c>
      <c r="ABL125" t="n">
        <v/>
      </c>
      <c r="ABM125" t="n">
        <v/>
      </c>
      <c r="ABN125" t="n">
        <v/>
      </c>
      <c r="ABO125" t="n">
        <v/>
      </c>
      <c r="ABP125" t="n">
        <v/>
      </c>
      <c r="ABQ125" t="n">
        <v/>
      </c>
      <c r="ABR125" t="n">
        <v/>
      </c>
      <c r="ABS125" t="n">
        <v/>
      </c>
      <c r="ABT125" t="n">
        <v/>
      </c>
      <c r="ABU125" t="n">
        <v/>
      </c>
      <c r="ABV125" t="n">
        <v/>
      </c>
      <c r="ABW125" t="n">
        <v/>
      </c>
      <c r="ABX125" t="n">
        <v/>
      </c>
      <c r="ABY125" t="n">
        <v/>
      </c>
      <c r="ABZ125" t="n">
        <v/>
      </c>
      <c r="ACA125" t="n">
        <v/>
      </c>
      <c r="ACB125" t="n">
        <v/>
      </c>
      <c r="ACC125" t="n">
        <v/>
      </c>
      <c r="ACD125" t="n">
        <v/>
      </c>
      <c r="ACE125" t="n">
        <v/>
      </c>
      <c r="ACF125" t="n">
        <v/>
      </c>
      <c r="ACG125" t="n">
        <v/>
      </c>
      <c r="ACH125" t="n">
        <v/>
      </c>
      <c r="ACI125" t="n">
        <v/>
      </c>
      <c r="ACJ125" t="n">
        <v/>
      </c>
      <c r="ACK125" t="inlineStr">
        <is>
          <t>Tidak punya waktu mengumpulkannya</t>
        </is>
      </c>
      <c r="ACL125" t="n">
        <v>0</v>
      </c>
      <c r="ACM125" t="n">
        <v>0</v>
      </c>
      <c r="ACN125" t="n">
        <v>1</v>
      </c>
      <c r="ACO125" t="n">
        <v>0</v>
      </c>
      <c r="ACP125" t="n">
        <v>0</v>
      </c>
      <c r="ACQ125" t="n">
        <v>0</v>
      </c>
      <c r="ACR125" t="n">
        <v>0</v>
      </c>
      <c r="ACS125" t="n">
        <v/>
      </c>
      <c r="ACT125" t="inlineStr">
        <is>
          <t>Tidak</t>
        </is>
      </c>
      <c r="ACU125" t="inlineStr">
        <is>
          <t>Manfaat besar dan membantu kehidupan sehari-hari</t>
        </is>
      </c>
      <c r="ACV125" t="inlineStr">
        <is>
          <t>Bertambah</t>
        </is>
      </c>
      <c r="ACW125" t="inlineStr">
        <is>
          <t>Anggota keluarga - Perempuan dewasa</t>
        </is>
      </c>
      <c r="ACX125" t="inlineStr">
        <is>
          <t>Setuju</t>
        </is>
      </c>
      <c r="ACY125" t="inlineStr">
        <is>
          <t>Anggota keluarga - Perempuan dewasa</t>
        </is>
      </c>
      <c r="ACZ125" t="n">
        <v>0</v>
      </c>
      <c r="ADA125" t="n">
        <v>1</v>
      </c>
      <c r="ADB125" t="n">
        <v>0</v>
      </c>
      <c r="ADC125" t="n">
        <v>0</v>
      </c>
      <c r="ADD125" t="inlineStr">
        <is>
          <t>Puas</t>
        </is>
      </c>
      <c r="ADE125" t="inlineStr">
        <is>
          <t>Sangat puas</t>
        </is>
      </c>
      <c r="ADF125" t="inlineStr">
        <is>
          <t>Sangat puas</t>
        </is>
      </c>
      <c r="ADG125" t="inlineStr">
        <is>
          <t>Puas</t>
        </is>
      </c>
      <c r="ADH125" t="inlineStr">
        <is>
          <t>Tidak</t>
        </is>
      </c>
      <c r="ADI125" t="n">
        <v/>
      </c>
      <c r="ADJ125" t="inlineStr">
        <is>
          <t>Sangat puas</t>
        </is>
      </c>
      <c r="ADK125" t="n">
        <v/>
      </c>
      <c r="ADL125" t="n">
        <v/>
      </c>
      <c r="ADM125" t="n">
        <v/>
      </c>
      <c r="ADN125" t="n">
        <v/>
      </c>
      <c r="ADO125" t="n">
        <v/>
      </c>
      <c r="ADP125" t="n">
        <v/>
      </c>
      <c r="ADQ125" t="n">
        <v/>
      </c>
      <c r="ADR125" t="n">
        <v/>
      </c>
      <c r="ADS125" t="n">
        <v/>
      </c>
      <c r="ADT125" t="n">
        <v/>
      </c>
      <c r="ADU125" t="inlineStr">
        <is>
          <t>Menghubungi CPO atau pendamping</t>
        </is>
      </c>
      <c r="ADV125" t="n">
        <v>0</v>
      </c>
      <c r="ADW125" t="n">
        <v>0</v>
      </c>
      <c r="ADX125" t="n">
        <v>0</v>
      </c>
      <c r="ADY125" t="n">
        <v>0</v>
      </c>
      <c r="ADZ125" t="n">
        <v>1</v>
      </c>
      <c r="AEA125" t="n">
        <v>0</v>
      </c>
      <c r="AEB125" t="n">
        <v>0</v>
      </c>
      <c r="AEC125" t="n">
        <v>0</v>
      </c>
      <c r="AED125" t="inlineStr">
        <is>
          <t>X</t>
        </is>
      </c>
      <c r="AEE125" t="inlineStr">
        <is>
          <t>Laki-laki dewasa</t>
        </is>
      </c>
      <c r="AEF125" t="n">
        <v/>
      </c>
      <c r="AEG125" t="inlineStr">
        <is>
          <t>Menelepon atau WA langsung</t>
        </is>
      </c>
      <c r="AEH125" t="n">
        <v/>
      </c>
      <c r="AEI125" t="inlineStr">
        <is>
          <t>Tidak</t>
        </is>
      </c>
      <c r="AEJ125" t="inlineStr">
        <is>
          <t>Ya, selalu</t>
        </is>
      </c>
      <c r="AEK125" t="inlineStr">
        <is>
          <t>Pengurangan pengeluaran rumah tangga (bahan bakar minyak, pupuk, dll.)</t>
        </is>
      </c>
      <c r="AEL125" t="n">
        <v>1</v>
      </c>
      <c r="AEM125" t="n">
        <v>0</v>
      </c>
      <c r="AEN125" t="n">
        <v>0</v>
      </c>
      <c r="AEO125" t="n">
        <v>0</v>
      </c>
      <c r="AEP125" t="n">
        <v>0</v>
      </c>
      <c r="AEQ125" t="n">
        <v>0</v>
      </c>
      <c r="AER125" t="n">
        <v>0</v>
      </c>
      <c r="AES125" t="n">
        <v>0</v>
      </c>
      <c r="AET125" t="n">
        <v>0</v>
      </c>
      <c r="AEU125" t="n">
        <v>0</v>
      </c>
      <c r="AEV125" t="n">
        <v>0</v>
      </c>
      <c r="AEW125" t="n">
        <v>0</v>
      </c>
      <c r="AEX125" t="n">
        <v/>
      </c>
      <c r="AEY125" t="inlineStr">
        <is>
          <t>Agar kandang lebih bersih</t>
        </is>
      </c>
      <c r="AEZ125" t="n">
        <v/>
      </c>
      <c r="AFA125" t="inlineStr">
        <is>
          <t>Koperasi</t>
        </is>
      </c>
      <c r="AFB125" t="n">
        <v/>
      </c>
      <c r="AFC125" t="inlineStr">
        <is>
          <t>1000526417-19_29_4.jpg</t>
        </is>
      </c>
      <c r="AFD125" t="inlineStr">
        <is>
          <t>https://kf.kobotoolbox.org/api/v2/assets/avstPQqLr3Ab3ZdcVTXZ6f/data/667198403/attachments/att7UB7prk6dctxoFvEkN5PK/</t>
        </is>
      </c>
      <c r="AFE125" t="inlineStr">
        <is>
          <t>1000526414-19_29_9.jpg</t>
        </is>
      </c>
      <c r="AFF125" t="inlineStr">
        <is>
          <t>https://kf.kobotoolbox.org/api/v2/assets/avstPQqLr3Ab3ZdcVTXZ6f/data/667198403/attachments/attkViB2zkByTzfAjSg3pYWu/</t>
        </is>
      </c>
      <c r="AFG125" t="inlineStr">
        <is>
          <t>Doni iswanto</t>
        </is>
      </c>
      <c r="AFH125" t="n">
        <v/>
      </c>
      <c r="AFI125" t="inlineStr">
        <is>
          <t>Peternak ybs malu jadi istrinya yang diajak foto</t>
        </is>
      </c>
    </row>
    <row r="126">
      <c r="A126" t="n">
        <v/>
      </c>
      <c r="B126" t="n">
        <v/>
      </c>
      <c r="C126" t="n">
        <v/>
      </c>
      <c r="D126" t="inlineStr">
        <is>
          <t>nunuk hari widodo</t>
        </is>
      </c>
      <c r="E126" t="inlineStr">
        <is>
          <t>0888-0526-4428</t>
        </is>
      </c>
      <c r="F126" t="inlineStr">
        <is>
          <t>-7.7946791 112.74493 560.7000122070312 59.92800014038086</t>
        </is>
      </c>
      <c r="G126" t="n">
        <v>-7.7946791</v>
      </c>
      <c r="H126" t="n">
        <v>112.74493</v>
      </c>
      <c r="I126" t="n">
        <v>560.7000121999999</v>
      </c>
      <c r="J126" t="n">
        <v>59.92800014</v>
      </c>
      <c r="K126" t="n">
        <v>0</v>
      </c>
      <c r="L126" t="inlineStr">
        <is>
          <t>-7.946687 112.744806 560.7000122070312 127.54100036621094</t>
        </is>
      </c>
      <c r="M126" t="n">
        <v>-7.946687</v>
      </c>
      <c r="N126" t="n">
        <v>112.744806</v>
      </c>
      <c r="O126" t="n">
        <v>560.7000121999999</v>
      </c>
      <c r="P126" t="n">
        <v>127.5410004</v>
      </c>
      <c r="Q126" t="n">
        <v>0</v>
      </c>
      <c r="R126" t="inlineStr">
        <is>
          <t>Jawa Timur</t>
        </is>
      </c>
      <c r="S126" t="n">
        <v>0</v>
      </c>
      <c r="T126" t="n">
        <v>0</v>
      </c>
      <c r="U126" t="n">
        <v>0</v>
      </c>
      <c r="V126" t="n">
        <v>0</v>
      </c>
      <c r="W126" t="n">
        <v>0</v>
      </c>
      <c r="X126" t="n">
        <v>1</v>
      </c>
      <c r="Y126" t="n">
        <v>0</v>
      </c>
      <c r="Z126" t="n">
        <v>0</v>
      </c>
      <c r="AA126" t="n">
        <v>0</v>
      </c>
      <c r="AB126" t="n">
        <v>0</v>
      </c>
      <c r="AC126" t="inlineStr">
        <is>
          <t>MALANG</t>
        </is>
      </c>
      <c r="AD126" t="inlineStr">
        <is>
          <t>JABUNG</t>
        </is>
      </c>
      <c r="AE126" t="inlineStr">
        <is>
          <t>SUKOLILO</t>
        </is>
      </c>
      <c r="AF126" t="inlineStr">
        <is>
          <t>KAN JABUNG</t>
        </is>
      </c>
      <c r="AG126" t="inlineStr">
        <is>
          <t>KJP0068</t>
        </is>
      </c>
      <c r="AH126" t="n">
        <v>15</v>
      </c>
      <c r="AI126" t="inlineStr">
        <is>
          <t>VPA1</t>
        </is>
      </c>
      <c r="AJ126" t="inlineStr">
        <is>
          <t>Aktif</t>
        </is>
      </c>
      <c r="AK126" t="n">
        <v>56</v>
      </c>
      <c r="AL126" t="inlineStr">
        <is>
          <t>Laki-laki</t>
        </is>
      </c>
      <c r="AM126" t="inlineStr">
        <is>
          <t>Sudah menikah</t>
        </is>
      </c>
      <c r="AN126" t="inlineStr">
        <is>
          <t>SMA/Sederajat</t>
        </is>
      </c>
      <c r="AO126" t="inlineStr">
        <is>
          <t>Peternak</t>
        </is>
      </c>
      <c r="AP126" t="n">
        <v>0</v>
      </c>
      <c r="AQ126" t="n">
        <v>1</v>
      </c>
      <c r="AR126" t="n">
        <v>0</v>
      </c>
      <c r="AS126" t="n">
        <v>0</v>
      </c>
      <c r="AT126" t="n">
        <v>0</v>
      </c>
      <c r="AU126" t="n">
        <v>0</v>
      </c>
      <c r="AV126" t="n">
        <v>0</v>
      </c>
      <c r="AW126" t="n">
        <v>0</v>
      </c>
      <c r="AX126" t="n">
        <v/>
      </c>
      <c r="AY126" t="inlineStr">
        <is>
          <t>Petani</t>
        </is>
      </c>
      <c r="AZ126" t="n">
        <v>1</v>
      </c>
      <c r="BA126" t="n">
        <v>0</v>
      </c>
      <c r="BB126" t="n">
        <v>0</v>
      </c>
      <c r="BC126" t="n">
        <v>0</v>
      </c>
      <c r="BD126" t="n">
        <v>0</v>
      </c>
      <c r="BE126" t="n">
        <v>0</v>
      </c>
      <c r="BF126" t="n">
        <v>0</v>
      </c>
      <c r="BG126" t="n">
        <v>0</v>
      </c>
      <c r="BH126" t="n">
        <v/>
      </c>
      <c r="BI126" t="inlineStr">
        <is>
          <t>&gt;Rp3.500.000</t>
        </is>
      </c>
      <c r="BJ126" t="n">
        <v>2</v>
      </c>
      <c r="BK126" t="n">
        <v>2</v>
      </c>
      <c r="BL126" t="n">
        <v>0</v>
      </c>
      <c r="BM126" t="n">
        <v>0</v>
      </c>
      <c r="BN126" t="inlineStr">
        <is>
          <t>Milik sendiri</t>
        </is>
      </c>
      <c r="BO126" t="inlineStr">
        <is>
          <t>Permanen (dinding bata dan semen)</t>
        </is>
      </c>
      <c r="BP126" t="n">
        <v>1</v>
      </c>
      <c r="BQ126" t="n">
        <v>0</v>
      </c>
      <c r="BR126" t="n">
        <v>0</v>
      </c>
      <c r="BS126" t="n">
        <v>0</v>
      </c>
      <c r="BT126" t="n">
        <v>0</v>
      </c>
      <c r="BU126" t="n">
        <v/>
      </c>
      <c r="BV126" t="inlineStr">
        <is>
          <t>Keramik/ubin</t>
        </is>
      </c>
      <c r="BW126" t="n">
        <v>0</v>
      </c>
      <c r="BX126" t="n">
        <v>0</v>
      </c>
      <c r="BY126" t="n">
        <v>1</v>
      </c>
      <c r="BZ126" t="n">
        <v>0</v>
      </c>
      <c r="CA126" t="n">
        <v>0</v>
      </c>
      <c r="CB126" t="n">
        <v/>
      </c>
      <c r="CC126" t="inlineStr">
        <is>
          <t>Genting</t>
        </is>
      </c>
      <c r="CD126" t="n">
        <v>0</v>
      </c>
      <c r="CE126" t="n">
        <v>0</v>
      </c>
      <c r="CF126" t="n">
        <v>0</v>
      </c>
      <c r="CG126" t="n">
        <v>0</v>
      </c>
      <c r="CH126" t="n">
        <v>0</v>
      </c>
      <c r="CI126" t="n">
        <v>1</v>
      </c>
      <c r="CJ126" t="n">
        <v>0</v>
      </c>
      <c r="CK126" t="n">
        <v/>
      </c>
      <c r="CL126" t="inlineStr">
        <is>
          <t>Ya</t>
        </is>
      </c>
      <c r="CM126" t="n">
        <v>2011</v>
      </c>
      <c r="CN126" t="inlineStr">
        <is>
          <t>Fixed-Dome (Kubah Tetap)</t>
        </is>
      </c>
      <c r="CO126" t="inlineStr">
        <is>
          <t>12 m³ (10-11 ekor sapi, ±10 jam memasak/hari, ±100 kg slurry/hari)</t>
        </is>
      </c>
      <c r="CP126" t="inlineStr">
        <is>
          <t>Anggota keluarga - laki-laki</t>
        </is>
      </c>
      <c r="CQ126" t="n">
        <v>0</v>
      </c>
      <c r="CR126" t="n">
        <v>0</v>
      </c>
      <c r="CS126" t="n">
        <v>0</v>
      </c>
      <c r="CT126" t="n">
        <v>0</v>
      </c>
      <c r="CU126" t="n">
        <v>1</v>
      </c>
      <c r="CV126" t="n">
        <v>0</v>
      </c>
      <c r="CW126" t="n">
        <v>0</v>
      </c>
      <c r="CX126" t="n">
        <v>0</v>
      </c>
      <c r="CY126" t="inlineStr">
        <is>
          <t>Anggota keluarga - laki-laki</t>
        </is>
      </c>
      <c r="CZ126" t="n">
        <v>1</v>
      </c>
      <c r="DA126" t="n">
        <v>0</v>
      </c>
      <c r="DB126" t="n">
        <v>0</v>
      </c>
      <c r="DC126" t="n">
        <v/>
      </c>
      <c r="DD126" t="inlineStr">
        <is>
          <t>Anggota keluarga - perempuan dewasa CPO atau pendamping</t>
        </is>
      </c>
      <c r="DE126" t="n">
        <v>0</v>
      </c>
      <c r="DF126" t="n">
        <v>1</v>
      </c>
      <c r="DG126" t="n">
        <v>1</v>
      </c>
      <c r="DH126" t="n">
        <v>0</v>
      </c>
      <c r="DI126" t="n">
        <v/>
      </c>
      <c r="DJ126" t="inlineStr">
        <is>
          <t>CPO atau pendamping</t>
        </is>
      </c>
      <c r="DK126" t="n">
        <v>0</v>
      </c>
      <c r="DL126" t="n">
        <v>0</v>
      </c>
      <c r="DM126" t="n">
        <v>1</v>
      </c>
      <c r="DN126" t="n">
        <v>0</v>
      </c>
      <c r="DO126" t="n">
        <v/>
      </c>
      <c r="DP126" t="inlineStr">
        <is>
          <t>Ya</t>
        </is>
      </c>
      <c r="DQ126" t="n">
        <v/>
      </c>
      <c r="DR126" t="n">
        <v/>
      </c>
      <c r="DS126" t="n">
        <v/>
      </c>
      <c r="DT126" t="n">
        <v/>
      </c>
      <c r="DU126" t="n">
        <v/>
      </c>
      <c r="DV126" t="n">
        <v/>
      </c>
      <c r="DW126" t="n">
        <v/>
      </c>
      <c r="DX126" t="n">
        <v/>
      </c>
      <c r="DY126" t="n">
        <v/>
      </c>
      <c r="DZ126" t="n">
        <v/>
      </c>
      <c r="EA126" t="n">
        <v/>
      </c>
      <c r="EB126" t="n">
        <v/>
      </c>
      <c r="EC126" t="n">
        <v/>
      </c>
      <c r="ED126" t="n">
        <v/>
      </c>
      <c r="EE126" t="n">
        <v/>
      </c>
      <c r="EF126" t="n">
        <v/>
      </c>
      <c r="EG126" t="n">
        <v/>
      </c>
      <c r="EH126" t="n">
        <v/>
      </c>
      <c r="EI126" t="inlineStr">
        <is>
          <t>Tidak ada masalah</t>
        </is>
      </c>
      <c r="EJ126" t="n">
        <v>0</v>
      </c>
      <c r="EK126" t="n">
        <v>0</v>
      </c>
      <c r="EL126" t="n">
        <v>0</v>
      </c>
      <c r="EM126" t="n">
        <v>1</v>
      </c>
      <c r="EN126" t="n">
        <v>0</v>
      </c>
      <c r="EO126" t="n">
        <v/>
      </c>
      <c r="EP126" t="inlineStr">
        <is>
          <t>Ya, sangat jelas dan mudah diikuti</t>
        </is>
      </c>
      <c r="EQ126" t="inlineStr">
        <is>
          <t>Pelatihan</t>
        </is>
      </c>
      <c r="ER126" t="inlineStr">
        <is>
          <t>CPO atau pendamping Staff BIRU Pegawai koperasi</t>
        </is>
      </c>
      <c r="ES126" t="n">
        <v>1</v>
      </c>
      <c r="ET126" t="n">
        <v>1</v>
      </c>
      <c r="EU126" t="n">
        <v>1</v>
      </c>
      <c r="EV126" t="n">
        <v>0</v>
      </c>
      <c r="EW126" t="n">
        <v/>
      </c>
      <c r="EX126" t="inlineStr">
        <is>
          <t>Anggota keluarga - Laki-laki</t>
        </is>
      </c>
      <c r="EY126" t="n">
        <v>1</v>
      </c>
      <c r="EZ126" t="n">
        <v>0</v>
      </c>
      <c r="FA126" t="n">
        <v>0</v>
      </c>
      <c r="FB126" t="n">
        <v/>
      </c>
      <c r="FC126" t="inlineStr">
        <is>
          <t>Setiap minggu</t>
        </is>
      </c>
      <c r="FD126" t="n">
        <v/>
      </c>
      <c r="FE126" t="inlineStr">
        <is>
          <t>Mengetahui</t>
        </is>
      </c>
      <c r="FF126" t="inlineStr">
        <is>
          <t>Cukup sering (2 minggu sekali)</t>
        </is>
      </c>
      <c r="FG126" t="inlineStr">
        <is>
          <t>Mengetahui</t>
        </is>
      </c>
      <c r="FH126" t="inlineStr">
        <is>
          <t>Cukup sering (2 minggu sekali)</t>
        </is>
      </c>
      <c r="FI126" t="inlineStr">
        <is>
          <t>Mengetahui</t>
        </is>
      </c>
      <c r="FJ126" t="inlineStr">
        <is>
          <t>Sering (setiap minggu)</t>
        </is>
      </c>
      <c r="FK126" t="inlineStr">
        <is>
          <t>Mengetahui</t>
        </is>
      </c>
      <c r="FL126" t="inlineStr">
        <is>
          <t>Selalu (setiap hari)</t>
        </is>
      </c>
      <c r="FM126" t="inlineStr">
        <is>
          <t>Mengetahui</t>
        </is>
      </c>
      <c r="FN126" t="inlineStr">
        <is>
          <t>Sering (setiap minggu)</t>
        </is>
      </c>
      <c r="FO126" t="inlineStr">
        <is>
          <t>Mengetahui</t>
        </is>
      </c>
      <c r="FP126" t="inlineStr">
        <is>
          <t>Sering (setiap minggu)</t>
        </is>
      </c>
      <c r="FQ126" t="inlineStr">
        <is>
          <t>Mengetahui</t>
        </is>
      </c>
      <c r="FR126" t="inlineStr">
        <is>
          <t>Ya</t>
        </is>
      </c>
      <c r="FS126" t="inlineStr">
        <is>
          <t>Mengetahui</t>
        </is>
      </c>
      <c r="FT126" t="inlineStr">
        <is>
          <t>Ya, selalu</t>
        </is>
      </c>
      <c r="FU126" t="inlineStr">
        <is>
          <t>Laki-laki dewasa</t>
        </is>
      </c>
      <c r="FV126" t="n">
        <v>1</v>
      </c>
      <c r="FW126" t="n">
        <v>0</v>
      </c>
      <c r="FX126" t="n">
        <v>0</v>
      </c>
      <c r="FY126" t="n">
        <v>0</v>
      </c>
      <c r="FZ126" t="inlineStr">
        <is>
          <t>Memahami</t>
        </is>
      </c>
      <c r="GA126" t="inlineStr">
        <is>
          <t>CPO</t>
        </is>
      </c>
      <c r="GB126" t="n">
        <v>1</v>
      </c>
      <c r="GC126" t="n">
        <v>0</v>
      </c>
      <c r="GD126" t="n">
        <v>0</v>
      </c>
      <c r="GE126" t="n">
        <v>0</v>
      </c>
      <c r="GF126" t="n">
        <v/>
      </c>
      <c r="GG126" t="inlineStr">
        <is>
          <t>Sering</t>
        </is>
      </c>
      <c r="GH126" t="inlineStr">
        <is>
          <t>Ya</t>
        </is>
      </c>
      <c r="GI126" t="inlineStr">
        <is>
          <t>Teman/keluarga</t>
        </is>
      </c>
      <c r="GJ126" t="n">
        <v>0</v>
      </c>
      <c r="GK126" t="n">
        <v>1</v>
      </c>
      <c r="GL126" t="n">
        <v>0</v>
      </c>
      <c r="GM126" t="n">
        <v>0</v>
      </c>
      <c r="GN126" t="n">
        <v/>
      </c>
      <c r="GO126" t="n">
        <v>9</v>
      </c>
      <c r="GP126" t="inlineStr">
        <is>
          <t>Sebagian</t>
        </is>
      </c>
      <c r="GQ126" t="inlineStr">
        <is>
          <t>LPG</t>
        </is>
      </c>
      <c r="GR126" t="n">
        <v>1</v>
      </c>
      <c r="GS126" t="n">
        <v>0</v>
      </c>
      <c r="GT126" t="n">
        <v>0</v>
      </c>
      <c r="GU126" t="n">
        <v>0</v>
      </c>
      <c r="GV126" t="n">
        <v>0</v>
      </c>
      <c r="GW126" t="n">
        <v>0</v>
      </c>
      <c r="GX126" t="n">
        <v>0</v>
      </c>
      <c r="GY126" t="n">
        <v/>
      </c>
      <c r="GZ126" t="inlineStr">
        <is>
          <t>Ya</t>
        </is>
      </c>
      <c r="HA126" t="n">
        <v/>
      </c>
      <c r="HB126" t="n">
        <v/>
      </c>
      <c r="HC126" t="n">
        <v/>
      </c>
      <c r="HD126" t="n">
        <v/>
      </c>
      <c r="HE126" t="n">
        <v/>
      </c>
      <c r="HF126" t="n">
        <v/>
      </c>
      <c r="HG126" t="n">
        <v/>
      </c>
      <c r="HH126" t="n">
        <v/>
      </c>
      <c r="HI126" t="n">
        <v/>
      </c>
      <c r="HJ126" t="n">
        <v/>
      </c>
      <c r="HK126" t="n">
        <v/>
      </c>
      <c r="HL126" t="n">
        <v/>
      </c>
      <c r="HM126" t="n">
        <v/>
      </c>
      <c r="HN126" t="n">
        <v/>
      </c>
      <c r="HO126" t="n">
        <v/>
      </c>
      <c r="HP126" t="n">
        <v/>
      </c>
      <c r="HQ126" t="n">
        <v/>
      </c>
      <c r="HR126" t="n">
        <v/>
      </c>
      <c r="HS126" t="n">
        <v/>
      </c>
      <c r="HT126" t="n">
        <v/>
      </c>
      <c r="HU126" t="n">
        <v/>
      </c>
      <c r="HV126" t="n">
        <v/>
      </c>
      <c r="HW126" t="n">
        <v/>
      </c>
      <c r="HX126" t="n">
        <v/>
      </c>
      <c r="HY126" t="n">
        <v/>
      </c>
      <c r="HZ126" t="n">
        <v/>
      </c>
      <c r="IA126" t="n">
        <v>3</v>
      </c>
      <c r="IB126" t="n">
        <v>21000</v>
      </c>
      <c r="IC126" t="n">
        <v/>
      </c>
      <c r="ID126" t="n">
        <v/>
      </c>
      <c r="IE126" t="n">
        <v/>
      </c>
      <c r="IF126" t="n">
        <v/>
      </c>
      <c r="IG126" t="n">
        <v/>
      </c>
      <c r="IH126" t="n">
        <v/>
      </c>
      <c r="II126" t="n">
        <v/>
      </c>
      <c r="IJ126" t="n">
        <v/>
      </c>
      <c r="IK126" t="inlineStr">
        <is>
          <t>80-100 kg</t>
        </is>
      </c>
      <c r="IL126" t="inlineStr">
        <is>
          <t>1-3 jam</t>
        </is>
      </c>
      <c r="IM126" t="inlineStr">
        <is>
          <t>Ya</t>
        </is>
      </c>
      <c r="IN126" t="inlineStr">
        <is>
          <t>Ya</t>
        </is>
      </c>
      <c r="IO126" t="inlineStr">
        <is>
          <t>Lebih bersih</t>
        </is>
      </c>
      <c r="IP126" t="n">
        <v/>
      </c>
      <c r="IQ126" t="inlineStr">
        <is>
          <t>Tidak pernah</t>
        </is>
      </c>
      <c r="IR126" t="n">
        <v/>
      </c>
      <c r="IS126" t="n">
        <v/>
      </c>
      <c r="IT126" t="n">
        <v/>
      </c>
      <c r="IU126" t="n">
        <v/>
      </c>
      <c r="IV126" t="n">
        <v/>
      </c>
      <c r="IW126" t="n">
        <v/>
      </c>
      <c r="IX126" t="n">
        <v/>
      </c>
      <c r="IY126" t="n">
        <v/>
      </c>
      <c r="IZ126" t="inlineStr">
        <is>
          <t>Tidak pernah</t>
        </is>
      </c>
      <c r="JA126" t="n">
        <v/>
      </c>
      <c r="JB126" t="n">
        <v/>
      </c>
      <c r="JC126" t="n">
        <v/>
      </c>
      <c r="JD126" t="n">
        <v/>
      </c>
      <c r="JE126" t="n">
        <v/>
      </c>
      <c r="JF126" t="n">
        <v/>
      </c>
      <c r="JG126" t="n">
        <v/>
      </c>
      <c r="JH126" t="n">
        <v/>
      </c>
      <c r="JI126" t="inlineStr">
        <is>
          <t>Tidak pernah</t>
        </is>
      </c>
      <c r="JJ126" t="n">
        <v/>
      </c>
      <c r="JK126" t="n">
        <v/>
      </c>
      <c r="JL126" t="n">
        <v/>
      </c>
      <c r="JM126" t="n">
        <v/>
      </c>
      <c r="JN126" t="n">
        <v/>
      </c>
      <c r="JO126" t="n">
        <v/>
      </c>
      <c r="JP126" t="n">
        <v/>
      </c>
      <c r="JQ126" t="n">
        <v/>
      </c>
      <c r="JR126" t="inlineStr">
        <is>
          <t>Tidak pernah</t>
        </is>
      </c>
      <c r="JS126" t="n">
        <v/>
      </c>
      <c r="JT126" t="n">
        <v/>
      </c>
      <c r="JU126" t="n">
        <v/>
      </c>
      <c r="JV126" t="n">
        <v/>
      </c>
      <c r="JW126" t="n">
        <v/>
      </c>
      <c r="JX126" t="n">
        <v/>
      </c>
      <c r="JY126" t="n">
        <v/>
      </c>
      <c r="JZ126" t="n">
        <v/>
      </c>
      <c r="KA126" t="inlineStr">
        <is>
          <t>Tidak pernah</t>
        </is>
      </c>
      <c r="KB126" t="n">
        <v/>
      </c>
      <c r="KC126" t="n">
        <v/>
      </c>
      <c r="KD126" t="n">
        <v/>
      </c>
      <c r="KE126" t="n">
        <v/>
      </c>
      <c r="KF126" t="n">
        <v/>
      </c>
      <c r="KG126" t="n">
        <v/>
      </c>
      <c r="KH126" t="n">
        <v/>
      </c>
      <c r="KI126" t="n">
        <v/>
      </c>
      <c r="KJ126" t="inlineStr">
        <is>
          <t>Tidak pernah</t>
        </is>
      </c>
      <c r="KK126" t="n">
        <v/>
      </c>
      <c r="KL126" t="n">
        <v/>
      </c>
      <c r="KM126" t="n">
        <v/>
      </c>
      <c r="KN126" t="n">
        <v/>
      </c>
      <c r="KO126" t="n">
        <v/>
      </c>
      <c r="KP126" t="n">
        <v/>
      </c>
      <c r="KQ126" t="n">
        <v/>
      </c>
      <c r="KR126" t="n">
        <v/>
      </c>
      <c r="KS126" t="inlineStr">
        <is>
          <t>Jauh lebih baik</t>
        </is>
      </c>
      <c r="KT126" t="inlineStr">
        <is>
          <t>2-4 kali</t>
        </is>
      </c>
      <c r="KU126" t="inlineStr">
        <is>
          <t>0-1 kali</t>
        </is>
      </c>
      <c r="KV126" t="inlineStr">
        <is>
          <t>Laki-laki dewasa</t>
        </is>
      </c>
      <c r="KW126" t="n">
        <v>1</v>
      </c>
      <c r="KX126" t="n">
        <v>0</v>
      </c>
      <c r="KY126" t="n">
        <v>0</v>
      </c>
      <c r="KZ126" t="n">
        <v>0</v>
      </c>
      <c r="LA126" t="inlineStr">
        <is>
          <t>Jauh lebih baik</t>
        </is>
      </c>
      <c r="LB126" t="inlineStr">
        <is>
          <t>Cukup membaik</t>
        </is>
      </c>
      <c r="LC126" t="n">
        <v>0</v>
      </c>
      <c r="LD126" t="n">
        <v>8</v>
      </c>
      <c r="LE126" t="n">
        <v>0</v>
      </c>
      <c r="LF126" t="n">
        <v>0</v>
      </c>
      <c r="LG126" t="inlineStr">
        <is>
          <t>Ya</t>
        </is>
      </c>
      <c r="LH126" t="n">
        <v>200000</v>
      </c>
      <c r="LI126" t="n">
        <v/>
      </c>
      <c r="LJ126" t="inlineStr">
        <is>
          <t>Kebutuhan rumah tangga</t>
        </is>
      </c>
      <c r="LK126" t="n">
        <v>0</v>
      </c>
      <c r="LL126" t="n">
        <v>0</v>
      </c>
      <c r="LM126" t="n">
        <v>0</v>
      </c>
      <c r="LN126" t="n">
        <v>0</v>
      </c>
      <c r="LO126" t="n">
        <v>1</v>
      </c>
      <c r="LP126" t="n">
        <v>0</v>
      </c>
      <c r="LQ126" t="n">
        <v>0</v>
      </c>
      <c r="LR126" t="n">
        <v/>
      </c>
      <c r="LS126" t="n">
        <v>30</v>
      </c>
      <c r="LT126" t="n">
        <v>0</v>
      </c>
      <c r="LU126" t="n">
        <v>0</v>
      </c>
      <c r="LV126" t="n">
        <v>15</v>
      </c>
      <c r="LW126" t="n">
        <v>0</v>
      </c>
      <c r="LX126" t="n">
        <v>0</v>
      </c>
      <c r="LY126" t="n">
        <v>15</v>
      </c>
      <c r="LZ126" t="n">
        <v>0</v>
      </c>
      <c r="MA126" t="n">
        <v>0</v>
      </c>
      <c r="MB126" t="inlineStr">
        <is>
          <t>Ya</t>
        </is>
      </c>
      <c r="MC126" t="n">
        <v>0</v>
      </c>
      <c r="MD126" t="n">
        <v>0</v>
      </c>
      <c r="ME126" t="n">
        <v>0</v>
      </c>
      <c r="MF126" t="n">
        <v>0</v>
      </c>
      <c r="MG126" t="n">
        <v>0</v>
      </c>
      <c r="MH126" t="n">
        <v>0</v>
      </c>
      <c r="MI126" t="inlineStr">
        <is>
          <t>Istirahat</t>
        </is>
      </c>
      <c r="MJ126" t="n">
        <v>0</v>
      </c>
      <c r="MK126" t="n">
        <v>0</v>
      </c>
      <c r="ML126" t="n">
        <v>1</v>
      </c>
      <c r="MM126" t="n">
        <v>0</v>
      </c>
      <c r="MN126" t="n">
        <v>0</v>
      </c>
      <c r="MO126" t="n">
        <v>0</v>
      </c>
      <c r="MP126" t="n">
        <v/>
      </c>
      <c r="MQ126" t="n">
        <v/>
      </c>
      <c r="MR126" t="inlineStr">
        <is>
          <t>Istirahat</t>
        </is>
      </c>
      <c r="MS126" t="n">
        <v/>
      </c>
      <c r="MT126" t="inlineStr">
        <is>
          <t>Istirahat</t>
        </is>
      </c>
      <c r="MU126" t="inlineStr">
        <is>
          <t>Tidak</t>
        </is>
      </c>
      <c r="MV126" t="n">
        <v/>
      </c>
      <c r="MW126" t="n">
        <v/>
      </c>
      <c r="MX126" t="n">
        <v/>
      </c>
      <c r="MY126" t="n">
        <v/>
      </c>
      <c r="MZ126" t="n">
        <v/>
      </c>
      <c r="NA126" t="n">
        <v/>
      </c>
      <c r="NB126" t="n">
        <v/>
      </c>
      <c r="NC126" t="n">
        <v/>
      </c>
      <c r="ND126" t="n">
        <v/>
      </c>
      <c r="NE126" t="n">
        <v/>
      </c>
      <c r="NF126" t="n">
        <v/>
      </c>
      <c r="NG126" t="n">
        <v/>
      </c>
      <c r="NH126" t="n">
        <v/>
      </c>
      <c r="NI126" t="n">
        <v/>
      </c>
      <c r="NJ126" t="n">
        <v/>
      </c>
      <c r="NK126" t="n">
        <v/>
      </c>
      <c r="NL126" t="inlineStr">
        <is>
          <t>Ya</t>
        </is>
      </c>
      <c r="NM126" t="inlineStr">
        <is>
          <t>Kombinasi dana mandiri dan dana hibah</t>
        </is>
      </c>
      <c r="NN126" t="inlineStr">
        <is>
          <t>7.000.001-9.000.000</t>
        </is>
      </c>
      <c r="NO126" t="inlineStr">
        <is>
          <t>Yayasan Rumah Energi atau BIRU</t>
        </is>
      </c>
      <c r="NP126" t="n">
        <v/>
      </c>
      <c r="NQ126" t="n">
        <v/>
      </c>
      <c r="NR126" t="n">
        <v/>
      </c>
      <c r="NS126" t="n">
        <v/>
      </c>
      <c r="NT126" t="n">
        <v/>
      </c>
      <c r="NU126" t="n">
        <v/>
      </c>
      <c r="NV126" t="inlineStr">
        <is>
          <t>Anggota keluarga - Laki-laki dewasa</t>
        </is>
      </c>
      <c r="NW126" t="n">
        <v/>
      </c>
      <c r="NX126" t="inlineStr">
        <is>
          <t>Sangat meningkat</t>
        </is>
      </c>
      <c r="NY126" t="n">
        <v>60</v>
      </c>
      <c r="NZ126" t="n">
        <v>0</v>
      </c>
      <c r="OA126" t="n">
        <v>0</v>
      </c>
      <c r="OB126" t="n">
        <v>0</v>
      </c>
      <c r="OC126" t="n">
        <v>30</v>
      </c>
      <c r="OD126" t="n">
        <v>0</v>
      </c>
      <c r="OE126" t="inlineStr">
        <is>
          <t>Jauh lebih baik</t>
        </is>
      </c>
      <c r="OF126" t="inlineStr">
        <is>
          <t>Lebih baik (beda waktu memasak 5-30 menit, ATAU tidak lagi ada rasa/bau makanan yang berubah, ATAU alasan lainnya)</t>
        </is>
      </c>
      <c r="OG126" t="inlineStr">
        <is>
          <t>Ya</t>
        </is>
      </c>
      <c r="OH126" t="n">
        <v>0</v>
      </c>
      <c r="OI126" t="n">
        <v>4</v>
      </c>
      <c r="OJ126" t="n">
        <v>0</v>
      </c>
      <c r="OK126" t="n">
        <v>0</v>
      </c>
      <c r="OL126" t="n">
        <v>0</v>
      </c>
      <c r="OM126" t="n">
        <v>0</v>
      </c>
      <c r="ON126" t="n">
        <v>0</v>
      </c>
      <c r="OO126" t="n">
        <v>0</v>
      </c>
      <c r="OP126" t="inlineStr">
        <is>
          <t>Sapi perah</t>
        </is>
      </c>
      <c r="OQ126" t="n">
        <v>0</v>
      </c>
      <c r="OR126" t="n">
        <v>1</v>
      </c>
      <c r="OS126" t="n">
        <v>0</v>
      </c>
      <c r="OT126" t="n">
        <v>0</v>
      </c>
      <c r="OU126" t="n">
        <v>0</v>
      </c>
      <c r="OV126" t="n">
        <v>0</v>
      </c>
      <c r="OW126" t="n">
        <v>0</v>
      </c>
      <c r="OX126" t="n">
        <v>0</v>
      </c>
      <c r="OY126" t="n">
        <v>0</v>
      </c>
      <c r="OZ126" t="inlineStr">
        <is>
          <t>Sapi perah</t>
        </is>
      </c>
      <c r="PA126" t="n">
        <v>0</v>
      </c>
      <c r="PB126" t="n">
        <v>1</v>
      </c>
      <c r="PC126" t="n">
        <v>0</v>
      </c>
      <c r="PD126" t="n">
        <v>0</v>
      </c>
      <c r="PE126" t="n">
        <v>0</v>
      </c>
      <c r="PF126" t="n">
        <v>0</v>
      </c>
      <c r="PG126" t="n">
        <v>0</v>
      </c>
      <c r="PH126" t="n">
        <v>0</v>
      </c>
      <c r="PI126" t="n">
        <v>0</v>
      </c>
      <c r="PJ126" t="inlineStr">
        <is>
          <t>Sapi perah</t>
        </is>
      </c>
      <c r="PK126" t="n">
        <v>0</v>
      </c>
      <c r="PL126" t="n">
        <v>1</v>
      </c>
      <c r="PM126" t="n">
        <v>0</v>
      </c>
      <c r="PN126" t="n">
        <v>0</v>
      </c>
      <c r="PO126" t="n">
        <v>0</v>
      </c>
      <c r="PP126" t="n">
        <v>0</v>
      </c>
      <c r="PQ126" t="n">
        <v>0</v>
      </c>
      <c r="PR126" t="n">
        <v>0</v>
      </c>
      <c r="PS126" t="n">
        <v>0</v>
      </c>
      <c r="PT126" t="n">
        <v/>
      </c>
      <c r="PU126" t="n">
        <v/>
      </c>
      <c r="PV126" t="n">
        <v/>
      </c>
      <c r="PW126" t="n">
        <v/>
      </c>
      <c r="PX126" t="n">
        <v/>
      </c>
      <c r="PY126" t="n">
        <v/>
      </c>
      <c r="PZ126" t="n">
        <v/>
      </c>
      <c r="QA126" t="n">
        <v/>
      </c>
      <c r="QB126" t="n">
        <v/>
      </c>
      <c r="QC126" t="n">
        <v/>
      </c>
      <c r="QD126" t="n">
        <v/>
      </c>
      <c r="QE126" t="inlineStr">
        <is>
          <t>1-Disebarkan ke lahan terbuka</t>
        </is>
      </c>
      <c r="QF126" t="n">
        <v>0</v>
      </c>
      <c r="QG126" t="n">
        <v>0</v>
      </c>
      <c r="QH126" t="n">
        <v>0</v>
      </c>
      <c r="QI126" t="n">
        <v>0</v>
      </c>
      <c r="QJ126" t="n">
        <v>0</v>
      </c>
      <c r="QK126" t="n">
        <v>1</v>
      </c>
      <c r="QL126" t="n">
        <v>0</v>
      </c>
      <c r="QM126" t="n">
        <v>0</v>
      </c>
      <c r="QN126" t="n">
        <v>0</v>
      </c>
      <c r="QO126" t="n">
        <v/>
      </c>
      <c r="QP126" t="n">
        <v/>
      </c>
      <c r="QQ126" t="n">
        <v/>
      </c>
      <c r="QR126" t="n">
        <v/>
      </c>
      <c r="QS126" t="n">
        <v/>
      </c>
      <c r="QT126" t="n">
        <v/>
      </c>
      <c r="QU126" t="n">
        <v/>
      </c>
      <c r="QV126" t="n">
        <v/>
      </c>
      <c r="QW126" t="n">
        <v/>
      </c>
      <c r="QX126" t="n">
        <v/>
      </c>
      <c r="QY126" t="n">
        <v/>
      </c>
      <c r="QZ126" t="n">
        <v/>
      </c>
      <c r="RA126" t="n">
        <v/>
      </c>
      <c r="RB126" t="n">
        <v/>
      </c>
      <c r="RC126" t="n">
        <v/>
      </c>
      <c r="RD126" t="n">
        <v/>
      </c>
      <c r="RE126" t="n">
        <v/>
      </c>
      <c r="RF126" t="n">
        <v/>
      </c>
      <c r="RG126" t="n">
        <v/>
      </c>
      <c r="RH126" t="n">
        <v/>
      </c>
      <c r="RI126" t="n">
        <v/>
      </c>
      <c r="RJ126" t="n">
        <v/>
      </c>
      <c r="RK126" t="n">
        <v/>
      </c>
      <c r="RL126" t="n">
        <v/>
      </c>
      <c r="RM126" t="n">
        <v/>
      </c>
      <c r="RN126" t="n">
        <v/>
      </c>
      <c r="RO126" t="n">
        <v/>
      </c>
      <c r="RP126" t="n">
        <v/>
      </c>
      <c r="RQ126" t="n">
        <v/>
      </c>
      <c r="RR126" t="n">
        <v/>
      </c>
      <c r="RS126" t="n">
        <v/>
      </c>
      <c r="RT126" t="n">
        <v/>
      </c>
      <c r="RU126" t="n">
        <v/>
      </c>
      <c r="RV126" t="n">
        <v/>
      </c>
      <c r="RW126" t="n">
        <v/>
      </c>
      <c r="RX126" t="n">
        <v/>
      </c>
      <c r="RY126" t="n">
        <v/>
      </c>
      <c r="RZ126" t="n">
        <v/>
      </c>
      <c r="SA126" t="n">
        <v/>
      </c>
      <c r="SB126" t="n">
        <v/>
      </c>
      <c r="SC126" t="n">
        <v/>
      </c>
      <c r="SD126" t="n">
        <v/>
      </c>
      <c r="SE126" t="n">
        <v/>
      </c>
      <c r="SF126" t="n">
        <v/>
      </c>
      <c r="SG126" t="n">
        <v/>
      </c>
      <c r="SH126" t="n">
        <v/>
      </c>
      <c r="SI126" t="n">
        <v/>
      </c>
      <c r="SJ126" t="n">
        <v/>
      </c>
      <c r="SK126" t="n">
        <v/>
      </c>
      <c r="SL126" t="n">
        <v/>
      </c>
      <c r="SM126" t="n">
        <v/>
      </c>
      <c r="SN126" t="n">
        <v/>
      </c>
      <c r="SO126" t="n">
        <v/>
      </c>
      <c r="SP126" t="n">
        <v/>
      </c>
      <c r="SQ126" t="n">
        <v/>
      </c>
      <c r="SR126" t="n">
        <v/>
      </c>
      <c r="SS126" t="n">
        <v/>
      </c>
      <c r="ST126" t="n">
        <v/>
      </c>
      <c r="SU126" t="n">
        <v/>
      </c>
      <c r="SV126" t="n">
        <v/>
      </c>
      <c r="SW126" t="n">
        <v/>
      </c>
      <c r="SX126" t="n">
        <v/>
      </c>
      <c r="SY126" t="n">
        <v/>
      </c>
      <c r="SZ126" t="n">
        <v>15</v>
      </c>
      <c r="TA126" t="n">
        <v/>
      </c>
      <c r="TB126" t="n">
        <v/>
      </c>
      <c r="TC126" t="n">
        <v/>
      </c>
      <c r="TD126" t="n">
        <v/>
      </c>
      <c r="TE126" t="n">
        <v/>
      </c>
      <c r="TF126" t="n">
        <v/>
      </c>
      <c r="TG126" t="n">
        <v/>
      </c>
      <c r="TH126" t="n">
        <v/>
      </c>
      <c r="TI126" t="n">
        <v/>
      </c>
      <c r="TJ126" t="n">
        <v/>
      </c>
      <c r="TK126" t="n">
        <v/>
      </c>
      <c r="TL126" t="n">
        <v/>
      </c>
      <c r="TM126" t="n">
        <v/>
      </c>
      <c r="TN126" t="n">
        <v/>
      </c>
      <c r="TO126" t="n">
        <v/>
      </c>
      <c r="TP126" t="n">
        <v/>
      </c>
      <c r="TQ126" t="n">
        <v/>
      </c>
      <c r="TR126" t="n">
        <v/>
      </c>
      <c r="TS126" t="n">
        <v/>
      </c>
      <c r="TT126" t="n">
        <v/>
      </c>
      <c r="TU126" t="n">
        <v/>
      </c>
      <c r="TV126" t="n">
        <v/>
      </c>
      <c r="TW126" t="n">
        <v/>
      </c>
      <c r="TX126" t="n">
        <v/>
      </c>
      <c r="TY126" t="n">
        <v/>
      </c>
      <c r="TZ126" t="n">
        <v/>
      </c>
      <c r="UA126" t="n">
        <v/>
      </c>
      <c r="UB126" t="n">
        <v/>
      </c>
      <c r="UC126" t="n">
        <v/>
      </c>
      <c r="UD126" t="n">
        <v/>
      </c>
      <c r="UE126" t="n">
        <v/>
      </c>
      <c r="UF126" t="n">
        <v/>
      </c>
      <c r="UG126" t="n">
        <v/>
      </c>
      <c r="UH126" t="n">
        <v/>
      </c>
      <c r="UI126" t="n">
        <v/>
      </c>
      <c r="UJ126" t="n">
        <v/>
      </c>
      <c r="UK126" t="n">
        <v/>
      </c>
      <c r="UL126" t="n">
        <v/>
      </c>
      <c r="UM126" t="n">
        <v/>
      </c>
      <c r="UN126" t="n">
        <v/>
      </c>
      <c r="UO126" t="n">
        <v/>
      </c>
      <c r="UP126" t="n">
        <v/>
      </c>
      <c r="UQ126" t="n">
        <v/>
      </c>
      <c r="UR126" t="n">
        <v/>
      </c>
      <c r="US126" t="n">
        <v/>
      </c>
      <c r="UT126" t="n">
        <v/>
      </c>
      <c r="UU126" t="n">
        <v/>
      </c>
      <c r="UV126" t="inlineStr">
        <is>
          <t>Pemberian pakan di kandang</t>
        </is>
      </c>
      <c r="UW126" t="n">
        <v/>
      </c>
      <c r="UX126" t="n">
        <v/>
      </c>
      <c r="UY126" t="n">
        <v/>
      </c>
      <c r="UZ126" t="n">
        <v/>
      </c>
      <c r="VA126" t="n">
        <v/>
      </c>
      <c r="VB126" t="n">
        <v/>
      </c>
      <c r="VC126" t="n">
        <v/>
      </c>
      <c r="VD126" t="inlineStr">
        <is>
          <t>Cukup teratur (setiap minggu)</t>
        </is>
      </c>
      <c r="VE126" t="n">
        <v/>
      </c>
      <c r="VF126" t="n">
        <v/>
      </c>
      <c r="VG126" t="n">
        <v/>
      </c>
      <c r="VH126" t="n">
        <v/>
      </c>
      <c r="VI126" t="n">
        <v/>
      </c>
      <c r="VJ126" t="n">
        <v/>
      </c>
      <c r="VK126" t="n">
        <v/>
      </c>
      <c r="VL126" t="inlineStr">
        <is>
          <t>Sangat sering (&gt;1 kali sehari)</t>
        </is>
      </c>
      <c r="VM126" t="n">
        <v/>
      </c>
      <c r="VN126" t="n">
        <v/>
      </c>
      <c r="VO126" t="n">
        <v/>
      </c>
      <c r="VP126" t="n">
        <v/>
      </c>
      <c r="VQ126" t="n">
        <v/>
      </c>
      <c r="VR126" t="n">
        <v/>
      </c>
      <c r="VS126" t="n">
        <v/>
      </c>
      <c r="VT126" t="n">
        <v/>
      </c>
      <c r="VU126" t="n">
        <v/>
      </c>
      <c r="VV126" t="n">
        <v/>
      </c>
      <c r="VW126" t="n">
        <v/>
      </c>
      <c r="VX126" t="n">
        <v/>
      </c>
      <c r="VY126" t="n">
        <v/>
      </c>
      <c r="VZ126" t="n">
        <v/>
      </c>
      <c r="WA126" t="n">
        <v/>
      </c>
      <c r="WB126" t="n">
        <v/>
      </c>
      <c r="WC126" t="n">
        <v/>
      </c>
      <c r="WD126" t="n">
        <v/>
      </c>
      <c r="WE126" t="n">
        <v/>
      </c>
      <c r="WF126" t="inlineStr">
        <is>
          <t>6-Digester biogas</t>
        </is>
      </c>
      <c r="WG126" t="n">
        <v>0</v>
      </c>
      <c r="WH126" t="n">
        <v>0</v>
      </c>
      <c r="WI126" t="n">
        <v>0</v>
      </c>
      <c r="WJ126" t="n">
        <v>0</v>
      </c>
      <c r="WK126" t="n">
        <v>0</v>
      </c>
      <c r="WL126" t="n">
        <v>0</v>
      </c>
      <c r="WM126" t="n">
        <v>0</v>
      </c>
      <c r="WN126" t="n">
        <v>0</v>
      </c>
      <c r="WO126" t="n">
        <v>0</v>
      </c>
      <c r="WP126" t="n">
        <v>1</v>
      </c>
      <c r="WQ126" t="n">
        <v>0</v>
      </c>
      <c r="WR126" t="n">
        <v>0</v>
      </c>
      <c r="WS126" t="n">
        <v/>
      </c>
      <c r="WT126" t="n">
        <v/>
      </c>
      <c r="WU126" t="n">
        <v/>
      </c>
      <c r="WV126" t="n">
        <v/>
      </c>
      <c r="WW126" t="n">
        <v/>
      </c>
      <c r="WX126" t="n">
        <v/>
      </c>
      <c r="WY126" t="n">
        <v/>
      </c>
      <c r="WZ126" t="n">
        <v/>
      </c>
      <c r="XA126" t="n">
        <v/>
      </c>
      <c r="XB126" t="n">
        <v/>
      </c>
      <c r="XC126" t="n">
        <v/>
      </c>
      <c r="XD126" t="n">
        <v/>
      </c>
      <c r="XE126" t="n">
        <v/>
      </c>
      <c r="XF126" t="n">
        <v/>
      </c>
      <c r="XG126" t="n">
        <v/>
      </c>
      <c r="XH126" t="n">
        <v/>
      </c>
      <c r="XI126" t="n">
        <v/>
      </c>
      <c r="XJ126" t="n">
        <v/>
      </c>
      <c r="XK126" t="n">
        <v/>
      </c>
      <c r="XL126" t="n">
        <v/>
      </c>
      <c r="XM126" t="n">
        <v/>
      </c>
      <c r="XN126" t="n">
        <v/>
      </c>
      <c r="XO126" t="n">
        <v/>
      </c>
      <c r="XP126" t="n">
        <v/>
      </c>
      <c r="XQ126" t="n">
        <v/>
      </c>
      <c r="XR126" t="n">
        <v/>
      </c>
      <c r="XS126" t="n">
        <v/>
      </c>
      <c r="XT126" t="n">
        <v/>
      </c>
      <c r="XU126" t="n">
        <v/>
      </c>
      <c r="XV126" t="n">
        <v/>
      </c>
      <c r="XW126" t="n">
        <v/>
      </c>
      <c r="XX126" t="n">
        <v/>
      </c>
      <c r="XY126" t="n">
        <v/>
      </c>
      <c r="XZ126" t="n">
        <v/>
      </c>
      <c r="YA126" t="n">
        <v/>
      </c>
      <c r="YB126" t="n">
        <v/>
      </c>
      <c r="YC126" t="n">
        <v/>
      </c>
      <c r="YD126" t="n">
        <v/>
      </c>
      <c r="YE126" t="n">
        <v/>
      </c>
      <c r="YF126" t="n">
        <v/>
      </c>
      <c r="YG126" t="n">
        <v/>
      </c>
      <c r="YH126" t="n">
        <v/>
      </c>
      <c r="YI126" t="n">
        <v/>
      </c>
      <c r="YJ126" t="n">
        <v/>
      </c>
      <c r="YK126" t="n">
        <v/>
      </c>
      <c r="YL126" t="n">
        <v/>
      </c>
      <c r="YM126" t="n">
        <v/>
      </c>
      <c r="YN126" t="n">
        <v/>
      </c>
      <c r="YO126" t="n">
        <v/>
      </c>
      <c r="YP126" t="n">
        <v/>
      </c>
      <c r="YQ126" t="n">
        <v/>
      </c>
      <c r="YR126" t="n">
        <v/>
      </c>
      <c r="YS126" t="n">
        <v/>
      </c>
      <c r="YT126" t="n">
        <v/>
      </c>
      <c r="YU126" t="n">
        <v/>
      </c>
      <c r="YV126" t="n">
        <v/>
      </c>
      <c r="YW126" t="n">
        <v/>
      </c>
      <c r="YX126" t="n">
        <v/>
      </c>
      <c r="YY126" t="n">
        <v/>
      </c>
      <c r="YZ126" t="n">
        <v/>
      </c>
      <c r="ZA126" t="n">
        <v/>
      </c>
      <c r="ZB126" t="n">
        <v/>
      </c>
      <c r="ZC126" t="n">
        <v/>
      </c>
      <c r="ZD126" t="n">
        <v/>
      </c>
      <c r="ZE126" t="n">
        <v/>
      </c>
      <c r="ZF126" t="n">
        <v/>
      </c>
      <c r="ZG126" t="n">
        <v/>
      </c>
      <c r="ZH126" t="n">
        <v/>
      </c>
      <c r="ZI126" t="n">
        <v/>
      </c>
      <c r="ZJ126" t="n">
        <v/>
      </c>
      <c r="ZK126" t="n">
        <v/>
      </c>
      <c r="ZL126" t="n">
        <v/>
      </c>
      <c r="ZM126" t="n">
        <v/>
      </c>
      <c r="ZN126" t="n">
        <v/>
      </c>
      <c r="ZO126" t="n">
        <v>100</v>
      </c>
      <c r="ZP126" t="n">
        <v/>
      </c>
      <c r="ZQ126" t="n">
        <v/>
      </c>
      <c r="ZR126" t="n">
        <v/>
      </c>
      <c r="ZS126" t="n">
        <v/>
      </c>
      <c r="ZT126" t="n">
        <v/>
      </c>
      <c r="ZU126" t="n">
        <v/>
      </c>
      <c r="ZV126" t="n">
        <v/>
      </c>
      <c r="ZW126" t="n">
        <v>3</v>
      </c>
      <c r="ZX126" t="n">
        <v/>
      </c>
      <c r="ZY126" t="n">
        <v/>
      </c>
      <c r="ZZ126" t="n">
        <v/>
      </c>
      <c r="AAA126" t="n">
        <v/>
      </c>
      <c r="AAB126" t="n">
        <v/>
      </c>
      <c r="AAC126" t="n">
        <v/>
      </c>
      <c r="AAD126" t="n">
        <v/>
      </c>
      <c r="AAE126" t="inlineStr">
        <is>
          <t>Pakan segar (misal: rumput)</t>
        </is>
      </c>
      <c r="AAF126" t="n">
        <v/>
      </c>
      <c r="AAG126" t="n">
        <v/>
      </c>
      <c r="AAH126" t="n">
        <v/>
      </c>
      <c r="AAI126" t="n">
        <v/>
      </c>
      <c r="AAJ126" t="n">
        <v/>
      </c>
      <c r="AAK126" t="n">
        <v/>
      </c>
      <c r="AAL126" t="inlineStr">
        <is>
          <t>Tidak</t>
        </is>
      </c>
      <c r="AAM126" t="n">
        <v/>
      </c>
      <c r="AAN126" t="n">
        <v/>
      </c>
      <c r="AAO126" t="n">
        <v/>
      </c>
      <c r="AAP126" t="n">
        <v/>
      </c>
      <c r="AAQ126" t="n">
        <v/>
      </c>
      <c r="AAR126" t="inlineStr">
        <is>
          <t>Ya</t>
        </is>
      </c>
      <c r="AAS126" t="inlineStr">
        <is>
          <t>Mengetahui</t>
        </is>
      </c>
      <c r="AAT126" t="inlineStr">
        <is>
          <t>Diberikan gratis ke orang lain</t>
        </is>
      </c>
      <c r="AAU126" t="n">
        <v>0</v>
      </c>
      <c r="AAV126" t="n">
        <v>0</v>
      </c>
      <c r="AAW126" t="n">
        <v>0</v>
      </c>
      <c r="AAX126" t="n">
        <v>0</v>
      </c>
      <c r="AAY126" t="n">
        <v>1</v>
      </c>
      <c r="AAZ126" t="n">
        <v>0</v>
      </c>
      <c r="ABA126" t="n">
        <v>0</v>
      </c>
      <c r="ABB126" t="n">
        <v/>
      </c>
      <c r="ABC126" t="n">
        <v/>
      </c>
      <c r="ABD126" t="n">
        <v/>
      </c>
      <c r="ABE126" t="n">
        <v/>
      </c>
      <c r="ABF126" t="n">
        <v/>
      </c>
      <c r="ABG126" t="n">
        <v/>
      </c>
      <c r="ABH126" t="n">
        <v/>
      </c>
      <c r="ABI126" t="n">
        <v/>
      </c>
      <c r="ABJ126" t="n">
        <v/>
      </c>
      <c r="ABK126" t="n">
        <v/>
      </c>
      <c r="ABL126" t="n">
        <v/>
      </c>
      <c r="ABM126" t="n">
        <v/>
      </c>
      <c r="ABN126" t="n">
        <v/>
      </c>
      <c r="ABO126" t="n">
        <v/>
      </c>
      <c r="ABP126" t="n">
        <v/>
      </c>
      <c r="ABQ126" t="n">
        <v/>
      </c>
      <c r="ABR126" t="n">
        <v/>
      </c>
      <c r="ABS126" t="n">
        <v/>
      </c>
      <c r="ABT126" t="n">
        <v/>
      </c>
      <c r="ABU126" t="n">
        <v/>
      </c>
      <c r="ABV126" t="n">
        <v/>
      </c>
      <c r="ABW126" t="n">
        <v/>
      </c>
      <c r="ABX126" t="n">
        <v/>
      </c>
      <c r="ABY126" t="n">
        <v/>
      </c>
      <c r="ABZ126" t="n">
        <v/>
      </c>
      <c r="ACA126" t="n">
        <v/>
      </c>
      <c r="ACB126" t="n">
        <v/>
      </c>
      <c r="ACC126" t="n">
        <v/>
      </c>
      <c r="ACD126" t="n">
        <v/>
      </c>
      <c r="ACE126" t="n">
        <v/>
      </c>
      <c r="ACF126" t="n">
        <v/>
      </c>
      <c r="ACG126" t="n">
        <v/>
      </c>
      <c r="ACH126" t="n">
        <v/>
      </c>
      <c r="ACI126" t="n">
        <v/>
      </c>
      <c r="ACJ126" t="n">
        <v/>
      </c>
      <c r="ACK126" t="inlineStr">
        <is>
          <t>Ladang/sawah terlalu jauh, sulit untuk mengangkut ke sana</t>
        </is>
      </c>
      <c r="ACL126" t="n">
        <v>0</v>
      </c>
      <c r="ACM126" t="n">
        <v>0</v>
      </c>
      <c r="ACN126" t="n">
        <v>0</v>
      </c>
      <c r="ACO126" t="n">
        <v>1</v>
      </c>
      <c r="ACP126" t="n">
        <v>0</v>
      </c>
      <c r="ACQ126" t="n">
        <v>0</v>
      </c>
      <c r="ACR126" t="n">
        <v>0</v>
      </c>
      <c r="ACS126" t="n">
        <v/>
      </c>
      <c r="ACT126" t="inlineStr">
        <is>
          <t>Tidak</t>
        </is>
      </c>
      <c r="ACU126" t="inlineStr">
        <is>
          <t>Manfaat cukup signifikan, terasa di kehidupan sehari-hari</t>
        </is>
      </c>
      <c r="ACV126" t="inlineStr">
        <is>
          <t>Bertambah</t>
        </is>
      </c>
      <c r="ACW126" t="inlineStr">
        <is>
          <t>Anggota keluarga - Perempuan dewasa</t>
        </is>
      </c>
      <c r="ACX126" t="inlineStr">
        <is>
          <t>Setuju</t>
        </is>
      </c>
      <c r="ACY126" t="inlineStr">
        <is>
          <t>Anggota keluarga - Perempuan dewasa</t>
        </is>
      </c>
      <c r="ACZ126" t="n">
        <v>0</v>
      </c>
      <c r="ADA126" t="n">
        <v>1</v>
      </c>
      <c r="ADB126" t="n">
        <v>0</v>
      </c>
      <c r="ADC126" t="n">
        <v>0</v>
      </c>
      <c r="ADD126" t="inlineStr">
        <is>
          <t>Sangat puas</t>
        </is>
      </c>
      <c r="ADE126" t="inlineStr">
        <is>
          <t>Puas</t>
        </is>
      </c>
      <c r="ADF126" t="inlineStr">
        <is>
          <t>Sangat puas</t>
        </is>
      </c>
      <c r="ADG126" t="inlineStr">
        <is>
          <t>Puas</t>
        </is>
      </c>
      <c r="ADH126" t="inlineStr">
        <is>
          <t>Tidak</t>
        </is>
      </c>
      <c r="ADI126" t="n">
        <v/>
      </c>
      <c r="ADJ126" t="inlineStr">
        <is>
          <t>Puas</t>
        </is>
      </c>
      <c r="ADK126" t="n">
        <v/>
      </c>
      <c r="ADL126" t="n">
        <v/>
      </c>
      <c r="ADM126" t="n">
        <v/>
      </c>
      <c r="ADN126" t="n">
        <v/>
      </c>
      <c r="ADO126" t="n">
        <v/>
      </c>
      <c r="ADP126" t="n">
        <v/>
      </c>
      <c r="ADQ126" t="n">
        <v/>
      </c>
      <c r="ADR126" t="n">
        <v/>
      </c>
      <c r="ADS126" t="n">
        <v/>
      </c>
      <c r="ADT126" t="n">
        <v/>
      </c>
      <c r="ADU126" t="inlineStr">
        <is>
          <t>Menghubungi CPO atau pendamping</t>
        </is>
      </c>
      <c r="ADV126" t="n">
        <v>0</v>
      </c>
      <c r="ADW126" t="n">
        <v>0</v>
      </c>
      <c r="ADX126" t="n">
        <v>0</v>
      </c>
      <c r="ADY126" t="n">
        <v>0</v>
      </c>
      <c r="ADZ126" t="n">
        <v>1</v>
      </c>
      <c r="AEA126" t="n">
        <v>0</v>
      </c>
      <c r="AEB126" t="n">
        <v>0</v>
      </c>
      <c r="AEC126" t="n">
        <v>0</v>
      </c>
      <c r="AED126" t="inlineStr">
        <is>
          <t>Tidak</t>
        </is>
      </c>
      <c r="AEE126" t="inlineStr">
        <is>
          <t>Laki-laki dewasa</t>
        </is>
      </c>
      <c r="AEF126" t="n">
        <v/>
      </c>
      <c r="AEG126" t="inlineStr">
        <is>
          <t>Menelepon atau WA langsung</t>
        </is>
      </c>
      <c r="AEH126" t="n">
        <v/>
      </c>
      <c r="AEI126" t="inlineStr">
        <is>
          <t>Tidak</t>
        </is>
      </c>
      <c r="AEJ126" t="inlineStr">
        <is>
          <t>Ya, selalu</t>
        </is>
      </c>
      <c r="AEK126" t="inlineStr">
        <is>
          <t>Pengurangan pengeluaran rumah tangga (bahan bakar minyak, pupuk, dll.) Lebih mudah mendapatkan energi</t>
        </is>
      </c>
      <c r="AEL126" t="n">
        <v>1</v>
      </c>
      <c r="AEM126" t="n">
        <v>1</v>
      </c>
      <c r="AEN126" t="n">
        <v>0</v>
      </c>
      <c r="AEO126" t="n">
        <v>0</v>
      </c>
      <c r="AEP126" t="n">
        <v>0</v>
      </c>
      <c r="AEQ126" t="n">
        <v>0</v>
      </c>
      <c r="AER126" t="n">
        <v>0</v>
      </c>
      <c r="AES126" t="n">
        <v>0</v>
      </c>
      <c r="AET126" t="n">
        <v>0</v>
      </c>
      <c r="AEU126" t="n">
        <v>0</v>
      </c>
      <c r="AEV126" t="n">
        <v>0</v>
      </c>
      <c r="AEW126" t="n">
        <v>0</v>
      </c>
      <c r="AEX126" t="n">
        <v/>
      </c>
      <c r="AEY126" t="inlineStr">
        <is>
          <t>Mendukung lingkungan</t>
        </is>
      </c>
      <c r="AEZ126" t="n">
        <v/>
      </c>
      <c r="AFA126" t="inlineStr">
        <is>
          <t>Koperasi</t>
        </is>
      </c>
      <c r="AFB126" t="n">
        <v/>
      </c>
      <c r="AFC126" t="inlineStr">
        <is>
          <t>1000551806-16_2_4.jpg</t>
        </is>
      </c>
      <c r="AFD126" t="inlineStr">
        <is>
          <t>https://kf.kobotoolbox.org/api/v2/assets/avstPQqLr3Ab3ZdcVTXZ6f/data/676847258/attachments/attArc5KgC7sBuq3Jo4AWa6H/</t>
        </is>
      </c>
      <c r="AFE126" t="inlineStr">
        <is>
          <t>1000536879-16_2_10.jpg</t>
        </is>
      </c>
      <c r="AFF126" t="inlineStr">
        <is>
          <t>https://kf.kobotoolbox.org/api/v2/assets/avstPQqLr3Ab3ZdcVTXZ6f/data/676847258/attachments/attmwXwNkkTEm4xFgn3uyWN9/</t>
        </is>
      </c>
      <c r="AFG126" t="inlineStr">
        <is>
          <t>Dwi priyo</t>
        </is>
      </c>
      <c r="AFH126" t="n">
        <v/>
      </c>
      <c r="AFI126" t="n">
        <v/>
      </c>
    </row>
    <row r="127">
      <c r="A127" t="n">
        <v/>
      </c>
      <c r="B127" t="n">
        <v/>
      </c>
      <c r="C127" t="n">
        <v/>
      </c>
      <c r="D127" t="inlineStr">
        <is>
          <t>raim</t>
        </is>
      </c>
      <c r="E127" t="n">
        <v>0</v>
      </c>
      <c r="F127" t="inlineStr">
        <is>
          <t>-7.898203 112.770847 839.2000122070312 16</t>
        </is>
      </c>
      <c r="G127" t="n">
        <v>-7.898203</v>
      </c>
      <c r="H127" t="n">
        <v>112.770847</v>
      </c>
      <c r="I127" t="n">
        <v>839.2000121999999</v>
      </c>
      <c r="J127" t="n">
        <v>16</v>
      </c>
      <c r="K127" t="n">
        <v>0</v>
      </c>
      <c r="L127" t="inlineStr">
        <is>
          <t>-7.89846 112.770723 839.2000122070312 26.5</t>
        </is>
      </c>
      <c r="M127" t="n">
        <v>-7.89846</v>
      </c>
      <c r="N127" t="n">
        <v>112.770723</v>
      </c>
      <c r="O127" t="n">
        <v>839.2000121999999</v>
      </c>
      <c r="P127" t="n">
        <v>26.5</v>
      </c>
      <c r="Q127" t="n">
        <v>0</v>
      </c>
      <c r="R127" t="inlineStr">
        <is>
          <t>Jawa Timur</t>
        </is>
      </c>
      <c r="S127" t="n">
        <v>0</v>
      </c>
      <c r="T127" t="n">
        <v>0</v>
      </c>
      <c r="U127" t="n">
        <v>0</v>
      </c>
      <c r="V127" t="n">
        <v>0</v>
      </c>
      <c r="W127" t="n">
        <v>0</v>
      </c>
      <c r="X127" t="n">
        <v>1</v>
      </c>
      <c r="Y127" t="n">
        <v>0</v>
      </c>
      <c r="Z127" t="n">
        <v>0</v>
      </c>
      <c r="AA127" t="n">
        <v>0</v>
      </c>
      <c r="AB127" t="n">
        <v>0</v>
      </c>
      <c r="AC127" t="inlineStr">
        <is>
          <t>MALANG</t>
        </is>
      </c>
      <c r="AD127" t="inlineStr">
        <is>
          <t>JABUNG</t>
        </is>
      </c>
      <c r="AE127" t="inlineStr">
        <is>
          <t>KEMIRI</t>
        </is>
      </c>
      <c r="AF127" t="inlineStr">
        <is>
          <t>KAN JABUNG</t>
        </is>
      </c>
      <c r="AG127" t="inlineStr">
        <is>
          <t>KJP0372</t>
        </is>
      </c>
      <c r="AH127" t="n">
        <v>13</v>
      </c>
      <c r="AI127" t="inlineStr">
        <is>
          <t>VPA1</t>
        </is>
      </c>
      <c r="AJ127" t="inlineStr">
        <is>
          <t>Tidak aktif</t>
        </is>
      </c>
      <c r="AK127" t="n">
        <v>50</v>
      </c>
      <c r="AL127" t="inlineStr">
        <is>
          <t>Laki-laki</t>
        </is>
      </c>
      <c r="AM127" t="inlineStr">
        <is>
          <t>Sudah menikah</t>
        </is>
      </c>
      <c r="AN127" t="inlineStr">
        <is>
          <t>SD/Sederajat</t>
        </is>
      </c>
      <c r="AO127" t="inlineStr">
        <is>
          <t>Peternak</t>
        </is>
      </c>
      <c r="AP127" t="n">
        <v>0</v>
      </c>
      <c r="AQ127" t="n">
        <v>1</v>
      </c>
      <c r="AR127" t="n">
        <v>0</v>
      </c>
      <c r="AS127" t="n">
        <v>0</v>
      </c>
      <c r="AT127" t="n">
        <v>0</v>
      </c>
      <c r="AU127" t="n">
        <v>0</v>
      </c>
      <c r="AV127" t="n">
        <v>0</v>
      </c>
      <c r="AW127" t="n">
        <v>0</v>
      </c>
      <c r="AX127" t="n">
        <v/>
      </c>
      <c r="AY127" t="inlineStr">
        <is>
          <t>Petani</t>
        </is>
      </c>
      <c r="AZ127" t="n">
        <v>1</v>
      </c>
      <c r="BA127" t="n">
        <v>0</v>
      </c>
      <c r="BB127" t="n">
        <v>0</v>
      </c>
      <c r="BC127" t="n">
        <v>0</v>
      </c>
      <c r="BD127" t="n">
        <v>0</v>
      </c>
      <c r="BE127" t="n">
        <v>0</v>
      </c>
      <c r="BF127" t="n">
        <v>0</v>
      </c>
      <c r="BG127" t="n">
        <v>0</v>
      </c>
      <c r="BH127" t="n">
        <v/>
      </c>
      <c r="BI127" t="inlineStr">
        <is>
          <t>Rp2.500.000 - Rp3.500.000</t>
        </is>
      </c>
      <c r="BJ127" t="n">
        <v>2</v>
      </c>
      <c r="BK127" t="n">
        <v>1</v>
      </c>
      <c r="BL127" t="n">
        <v>0</v>
      </c>
      <c r="BM127" t="n">
        <v>0</v>
      </c>
      <c r="BN127" t="inlineStr">
        <is>
          <t>Milik sendiri</t>
        </is>
      </c>
      <c r="BO127" t="inlineStr">
        <is>
          <t>Permanen (dinding bata dan semen)</t>
        </is>
      </c>
      <c r="BP127" t="n">
        <v>1</v>
      </c>
      <c r="BQ127" t="n">
        <v>0</v>
      </c>
      <c r="BR127" t="n">
        <v>0</v>
      </c>
      <c r="BS127" t="n">
        <v>0</v>
      </c>
      <c r="BT127" t="n">
        <v>0</v>
      </c>
      <c r="BU127" t="n">
        <v/>
      </c>
      <c r="BV127" t="inlineStr">
        <is>
          <t>Keramik/ubin</t>
        </is>
      </c>
      <c r="BW127" t="n">
        <v>0</v>
      </c>
      <c r="BX127" t="n">
        <v>0</v>
      </c>
      <c r="BY127" t="n">
        <v>1</v>
      </c>
      <c r="BZ127" t="n">
        <v>0</v>
      </c>
      <c r="CA127" t="n">
        <v>0</v>
      </c>
      <c r="CB127" t="n">
        <v/>
      </c>
      <c r="CC127" t="inlineStr">
        <is>
          <t>Genting</t>
        </is>
      </c>
      <c r="CD127" t="n">
        <v>0</v>
      </c>
      <c r="CE127" t="n">
        <v>0</v>
      </c>
      <c r="CF127" t="n">
        <v>0</v>
      </c>
      <c r="CG127" t="n">
        <v>0</v>
      </c>
      <c r="CH127" t="n">
        <v>0</v>
      </c>
      <c r="CI127" t="n">
        <v>1</v>
      </c>
      <c r="CJ127" t="n">
        <v>0</v>
      </c>
      <c r="CK127" t="n">
        <v/>
      </c>
      <c r="CL127" t="inlineStr">
        <is>
          <t>Ya</t>
        </is>
      </c>
      <c r="CM127" t="n">
        <v>2012</v>
      </c>
      <c r="CN127" t="inlineStr">
        <is>
          <t>Fixed-Dome (Kubah Tetap)</t>
        </is>
      </c>
      <c r="CO127" t="inlineStr">
        <is>
          <t>6 m³ (4-5 ekor sapi, ±5 jam memasak/hari, ±50 kg</t>
        </is>
      </c>
      <c r="CP127" t="inlineStr">
        <is>
          <t>Anggota keluarga - laki-laki</t>
        </is>
      </c>
      <c r="CQ127" t="n">
        <v>0</v>
      </c>
      <c r="CR127" t="n">
        <v>0</v>
      </c>
      <c r="CS127" t="n">
        <v>0</v>
      </c>
      <c r="CT127" t="n">
        <v>0</v>
      </c>
      <c r="CU127" t="n">
        <v>1</v>
      </c>
      <c r="CV127" t="n">
        <v>0</v>
      </c>
      <c r="CW127" t="n">
        <v>0</v>
      </c>
      <c r="CX127" t="n">
        <v>0</v>
      </c>
      <c r="CY127" t="inlineStr">
        <is>
          <t>Anggota keluarga - laki-laki</t>
        </is>
      </c>
      <c r="CZ127" t="n">
        <v>1</v>
      </c>
      <c r="DA127" t="n">
        <v>0</v>
      </c>
      <c r="DB127" t="n">
        <v>0</v>
      </c>
      <c r="DC127" t="n">
        <v/>
      </c>
      <c r="DD127" t="inlineStr">
        <is>
          <t>Anggota keluarga - laki-laki</t>
        </is>
      </c>
      <c r="DE127" t="n">
        <v>1</v>
      </c>
      <c r="DF127" t="n">
        <v>0</v>
      </c>
      <c r="DG127" t="n">
        <v>0</v>
      </c>
      <c r="DH127" t="n">
        <v>0</v>
      </c>
      <c r="DI127" t="n">
        <v/>
      </c>
      <c r="DJ127" t="inlineStr">
        <is>
          <t>Anggota keluarga - laki-laki</t>
        </is>
      </c>
      <c r="DK127" t="n">
        <v>1</v>
      </c>
      <c r="DL127" t="n">
        <v>0</v>
      </c>
      <c r="DM127" t="n">
        <v>0</v>
      </c>
      <c r="DN127" t="n">
        <v>0</v>
      </c>
      <c r="DO127" t="n">
        <v/>
      </c>
      <c r="DP127" t="inlineStr">
        <is>
          <t>Tidak berfungsi sama sekali</t>
        </is>
      </c>
      <c r="DQ127" t="inlineStr">
        <is>
          <t>&gt;1 tahun yang lalu</t>
        </is>
      </c>
      <c r="DR127" t="inlineStr">
        <is>
          <t>Perpindahan tempat tinggal</t>
        </is>
      </c>
      <c r="DS127" t="n">
        <v/>
      </c>
      <c r="DT127" t="n">
        <v/>
      </c>
      <c r="DU127" t="n">
        <v/>
      </c>
      <c r="DV127" t="n">
        <v/>
      </c>
      <c r="DW127" t="n">
        <v/>
      </c>
      <c r="DX127" t="n">
        <v/>
      </c>
      <c r="DY127" t="n">
        <v/>
      </c>
      <c r="DZ127" t="n">
        <v/>
      </c>
      <c r="EA127" t="n">
        <v/>
      </c>
      <c r="EB127" t="n">
        <v/>
      </c>
      <c r="EC127" t="n">
        <v/>
      </c>
      <c r="ED127" t="n">
        <v/>
      </c>
      <c r="EE127" t="n">
        <v/>
      </c>
      <c r="EF127" t="n">
        <v/>
      </c>
      <c r="EG127" t="n">
        <v/>
      </c>
      <c r="EH127" t="n">
        <v/>
      </c>
      <c r="EI127" t="inlineStr">
        <is>
          <t>Tidak ada masalah</t>
        </is>
      </c>
      <c r="EJ127" t="n">
        <v>0</v>
      </c>
      <c r="EK127" t="n">
        <v>0</v>
      </c>
      <c r="EL127" t="n">
        <v>0</v>
      </c>
      <c r="EM127" t="n">
        <v>1</v>
      </c>
      <c r="EN127" t="n">
        <v>0</v>
      </c>
      <c r="EO127" t="n">
        <v/>
      </c>
      <c r="EP127" t="inlineStr">
        <is>
          <t>Ya, cukup jelas dan mudah diikuti</t>
        </is>
      </c>
      <c r="EQ127" t="inlineStr">
        <is>
          <t>Pelatihan</t>
        </is>
      </c>
      <c r="ER127" t="inlineStr">
        <is>
          <t>CPO atau pendamping Staff BIRU</t>
        </is>
      </c>
      <c r="ES127" t="n">
        <v>1</v>
      </c>
      <c r="ET127" t="n">
        <v>1</v>
      </c>
      <c r="EU127" t="n">
        <v>0</v>
      </c>
      <c r="EV127" t="n">
        <v>0</v>
      </c>
      <c r="EW127" t="n">
        <v/>
      </c>
      <c r="EX127" t="inlineStr">
        <is>
          <t>Anggota keluarga - Laki-laki</t>
        </is>
      </c>
      <c r="EY127" t="n">
        <v>1</v>
      </c>
      <c r="EZ127" t="n">
        <v>0</v>
      </c>
      <c r="FA127" t="n">
        <v>0</v>
      </c>
      <c r="FB127" t="n">
        <v/>
      </c>
      <c r="FC127" t="inlineStr">
        <is>
          <t>Jarang sekali</t>
        </is>
      </c>
      <c r="FD127" t="n">
        <v/>
      </c>
      <c r="FE127" t="inlineStr">
        <is>
          <t>Mengetahui</t>
        </is>
      </c>
      <c r="FF127" t="inlineStr">
        <is>
          <t>Tidak pernah</t>
        </is>
      </c>
      <c r="FG127" t="inlineStr">
        <is>
          <t>Mengetahui</t>
        </is>
      </c>
      <c r="FH127" t="inlineStr">
        <is>
          <t>Tidak pernah</t>
        </is>
      </c>
      <c r="FI127" t="inlineStr">
        <is>
          <t>Mengetahui</t>
        </is>
      </c>
      <c r="FJ127" t="inlineStr">
        <is>
          <t>Tidak pernah</t>
        </is>
      </c>
      <c r="FK127" t="inlineStr">
        <is>
          <t>Mengetahui</t>
        </is>
      </c>
      <c r="FL127" t="inlineStr">
        <is>
          <t>Tidak pernah</t>
        </is>
      </c>
      <c r="FM127" t="inlineStr">
        <is>
          <t>Mengetahui</t>
        </is>
      </c>
      <c r="FN127" t="inlineStr">
        <is>
          <t>Tidak pernah</t>
        </is>
      </c>
      <c r="FO127" t="inlineStr">
        <is>
          <t>Mengetahui</t>
        </is>
      </c>
      <c r="FP127" t="inlineStr">
        <is>
          <t>Tidak pernah</t>
        </is>
      </c>
      <c r="FQ127" t="inlineStr">
        <is>
          <t>Mengetahui</t>
        </is>
      </c>
      <c r="FR127" t="inlineStr">
        <is>
          <t>Tidak</t>
        </is>
      </c>
      <c r="FS127" t="inlineStr">
        <is>
          <t>Mengetahui</t>
        </is>
      </c>
      <c r="FT127" t="inlineStr">
        <is>
          <t>Ya, terkadang</t>
        </is>
      </c>
      <c r="FU127" t="inlineStr">
        <is>
          <t>Laki-laki dewasa</t>
        </is>
      </c>
      <c r="FV127" t="n">
        <v>1</v>
      </c>
      <c r="FW127" t="n">
        <v>0</v>
      </c>
      <c r="FX127" t="n">
        <v>0</v>
      </c>
      <c r="FY127" t="n">
        <v>0</v>
      </c>
      <c r="FZ127" t="inlineStr">
        <is>
          <t>Tidak memahami</t>
        </is>
      </c>
      <c r="GA127" t="inlineStr">
        <is>
          <t>CPO</t>
        </is>
      </c>
      <c r="GB127" t="n">
        <v>1</v>
      </c>
      <c r="GC127" t="n">
        <v>0</v>
      </c>
      <c r="GD127" t="n">
        <v>0</v>
      </c>
      <c r="GE127" t="n">
        <v>0</v>
      </c>
      <c r="GF127" t="n">
        <v/>
      </c>
      <c r="GG127" t="inlineStr">
        <is>
          <t>Sering</t>
        </is>
      </c>
      <c r="GH127" t="inlineStr">
        <is>
          <t>Ya</t>
        </is>
      </c>
      <c r="GI127" t="inlineStr">
        <is>
          <t>Tetangga</t>
        </is>
      </c>
      <c r="GJ127" t="n">
        <v>1</v>
      </c>
      <c r="GK127" t="n">
        <v>0</v>
      </c>
      <c r="GL127" t="n">
        <v>0</v>
      </c>
      <c r="GM127" t="n">
        <v>0</v>
      </c>
      <c r="GN127" t="n">
        <v/>
      </c>
      <c r="GO127" t="n">
        <v>8</v>
      </c>
      <c r="GP127" t="inlineStr">
        <is>
          <t>Sebagian</t>
        </is>
      </c>
      <c r="GQ127" t="inlineStr">
        <is>
          <t>Kayu bakar LPG</t>
        </is>
      </c>
      <c r="GR127" t="n">
        <v>1</v>
      </c>
      <c r="GS127" t="n">
        <v>1</v>
      </c>
      <c r="GT127" t="n">
        <v>0</v>
      </c>
      <c r="GU127" t="n">
        <v>0</v>
      </c>
      <c r="GV127" t="n">
        <v>0</v>
      </c>
      <c r="GW127" t="n">
        <v>0</v>
      </c>
      <c r="GX127" t="n">
        <v>0</v>
      </c>
      <c r="GY127" t="n">
        <v/>
      </c>
      <c r="GZ127" t="inlineStr">
        <is>
          <t>Tidak</t>
        </is>
      </c>
      <c r="HA127" t="n">
        <v/>
      </c>
      <c r="HB127" t="n">
        <v/>
      </c>
      <c r="HC127" t="n">
        <v/>
      </c>
      <c r="HD127" t="n">
        <v/>
      </c>
      <c r="HE127" t="n">
        <v/>
      </c>
      <c r="HF127" t="n">
        <v/>
      </c>
      <c r="HG127" t="n">
        <v/>
      </c>
      <c r="HH127" t="n">
        <v/>
      </c>
      <c r="HI127" t="n">
        <v/>
      </c>
      <c r="HJ127" t="n">
        <v/>
      </c>
      <c r="HK127" t="n">
        <v/>
      </c>
      <c r="HL127" t="n">
        <v/>
      </c>
      <c r="HM127" t="n">
        <v/>
      </c>
      <c r="HN127" t="n">
        <v/>
      </c>
      <c r="HO127" t="n">
        <v/>
      </c>
      <c r="HP127" t="n">
        <v/>
      </c>
      <c r="HQ127" t="n">
        <v/>
      </c>
      <c r="HR127" t="n">
        <v/>
      </c>
      <c r="HS127" t="n">
        <v/>
      </c>
      <c r="HT127" t="n">
        <v/>
      </c>
      <c r="HU127" t="n">
        <v/>
      </c>
      <c r="HV127" t="n">
        <v/>
      </c>
      <c r="HW127" t="n">
        <v/>
      </c>
      <c r="HX127" t="n">
        <v/>
      </c>
      <c r="HY127" t="n">
        <v>80</v>
      </c>
      <c r="HZ127" t="n">
        <v>0</v>
      </c>
      <c r="IA127" t="n">
        <v>3</v>
      </c>
      <c r="IB127" t="n">
        <v>21000</v>
      </c>
      <c r="IC127" t="n">
        <v/>
      </c>
      <c r="ID127" t="n">
        <v/>
      </c>
      <c r="IE127" t="n">
        <v/>
      </c>
      <c r="IF127" t="n">
        <v/>
      </c>
      <c r="IG127" t="n">
        <v/>
      </c>
      <c r="IH127" t="n">
        <v/>
      </c>
      <c r="II127" t="n">
        <v/>
      </c>
      <c r="IJ127" t="n">
        <v/>
      </c>
      <c r="IK127" t="inlineStr">
        <is>
          <t>30-50 kg</t>
        </is>
      </c>
      <c r="IL127" t="inlineStr">
        <is>
          <t>&lt;1 jam</t>
        </is>
      </c>
      <c r="IM127" t="inlineStr">
        <is>
          <t>Ya</t>
        </is>
      </c>
      <c r="IN127" t="inlineStr">
        <is>
          <t>Tidak</t>
        </is>
      </c>
      <c r="IO127" t="inlineStr">
        <is>
          <t>Tidak ada perubahan</t>
        </is>
      </c>
      <c r="IP127" t="n">
        <v/>
      </c>
      <c r="IQ127" t="inlineStr">
        <is>
          <t>Tidak pernah</t>
        </is>
      </c>
      <c r="IR127" t="n">
        <v/>
      </c>
      <c r="IS127" t="n">
        <v/>
      </c>
      <c r="IT127" t="n">
        <v/>
      </c>
      <c r="IU127" t="n">
        <v/>
      </c>
      <c r="IV127" t="n">
        <v/>
      </c>
      <c r="IW127" t="n">
        <v/>
      </c>
      <c r="IX127" t="n">
        <v/>
      </c>
      <c r="IY127" t="n">
        <v/>
      </c>
      <c r="IZ127" t="inlineStr">
        <is>
          <t>Tidak pernah</t>
        </is>
      </c>
      <c r="JA127" t="n">
        <v/>
      </c>
      <c r="JB127" t="n">
        <v/>
      </c>
      <c r="JC127" t="n">
        <v/>
      </c>
      <c r="JD127" t="n">
        <v/>
      </c>
      <c r="JE127" t="n">
        <v/>
      </c>
      <c r="JF127" t="n">
        <v/>
      </c>
      <c r="JG127" t="n">
        <v/>
      </c>
      <c r="JH127" t="n">
        <v/>
      </c>
      <c r="JI127" t="inlineStr">
        <is>
          <t>Tidak pernah</t>
        </is>
      </c>
      <c r="JJ127" t="n">
        <v/>
      </c>
      <c r="JK127" t="n">
        <v/>
      </c>
      <c r="JL127" t="n">
        <v/>
      </c>
      <c r="JM127" t="n">
        <v/>
      </c>
      <c r="JN127" t="n">
        <v/>
      </c>
      <c r="JO127" t="n">
        <v/>
      </c>
      <c r="JP127" t="n">
        <v/>
      </c>
      <c r="JQ127" t="n">
        <v/>
      </c>
      <c r="JR127" t="inlineStr">
        <is>
          <t>Tidak pernah</t>
        </is>
      </c>
      <c r="JS127" t="n">
        <v/>
      </c>
      <c r="JT127" t="n">
        <v/>
      </c>
      <c r="JU127" t="n">
        <v/>
      </c>
      <c r="JV127" t="n">
        <v/>
      </c>
      <c r="JW127" t="n">
        <v/>
      </c>
      <c r="JX127" t="n">
        <v/>
      </c>
      <c r="JY127" t="n">
        <v/>
      </c>
      <c r="JZ127" t="n">
        <v/>
      </c>
      <c r="KA127" t="inlineStr">
        <is>
          <t>Tidak pernah</t>
        </is>
      </c>
      <c r="KB127" t="n">
        <v/>
      </c>
      <c r="KC127" t="n">
        <v/>
      </c>
      <c r="KD127" t="n">
        <v/>
      </c>
      <c r="KE127" t="n">
        <v/>
      </c>
      <c r="KF127" t="n">
        <v/>
      </c>
      <c r="KG127" t="n">
        <v/>
      </c>
      <c r="KH127" t="n">
        <v/>
      </c>
      <c r="KI127" t="n">
        <v/>
      </c>
      <c r="KJ127" t="inlineStr">
        <is>
          <t>Tidak pernah</t>
        </is>
      </c>
      <c r="KK127" t="n">
        <v/>
      </c>
      <c r="KL127" t="n">
        <v/>
      </c>
      <c r="KM127" t="n">
        <v/>
      </c>
      <c r="KN127" t="n">
        <v/>
      </c>
      <c r="KO127" t="n">
        <v/>
      </c>
      <c r="KP127" t="n">
        <v/>
      </c>
      <c r="KQ127" t="n">
        <v/>
      </c>
      <c r="KR127" t="n">
        <v/>
      </c>
      <c r="KS127" t="inlineStr">
        <is>
          <t>Tidak ada perubahan</t>
        </is>
      </c>
      <c r="KT127" t="inlineStr">
        <is>
          <t>0-1 kali</t>
        </is>
      </c>
      <c r="KU127" t="inlineStr">
        <is>
          <t>0-1 kali</t>
        </is>
      </c>
      <c r="KV127" t="inlineStr">
        <is>
          <t>Tidak ada</t>
        </is>
      </c>
      <c r="KW127" t="n">
        <v>0</v>
      </c>
      <c r="KX127" t="n">
        <v>0</v>
      </c>
      <c r="KY127" t="n">
        <v>0</v>
      </c>
      <c r="KZ127" t="n">
        <v>1</v>
      </c>
      <c r="LA127" t="inlineStr">
        <is>
          <t>Tidak ada perubahan</t>
        </is>
      </c>
      <c r="LB127" t="inlineStr">
        <is>
          <t>Cukup membaik</t>
        </is>
      </c>
      <c r="LC127" t="n">
        <v>4</v>
      </c>
      <c r="LD127" t="n">
        <v>6</v>
      </c>
      <c r="LE127" t="n">
        <v>0</v>
      </c>
      <c r="LF127" t="n">
        <v>0</v>
      </c>
      <c r="LG127" t="inlineStr">
        <is>
          <t>Ya</t>
        </is>
      </c>
      <c r="LH127" t="n">
        <v>100000</v>
      </c>
      <c r="LI127" t="n">
        <v/>
      </c>
      <c r="LJ127" t="inlineStr">
        <is>
          <t>Kebutuhan rumah tangga</t>
        </is>
      </c>
      <c r="LK127" t="n">
        <v>0</v>
      </c>
      <c r="LL127" t="n">
        <v>0</v>
      </c>
      <c r="LM127" t="n">
        <v>0</v>
      </c>
      <c r="LN127" t="n">
        <v>0</v>
      </c>
      <c r="LO127" t="n">
        <v>1</v>
      </c>
      <c r="LP127" t="n">
        <v>0</v>
      </c>
      <c r="LQ127" t="n">
        <v>0</v>
      </c>
      <c r="LR127" t="n">
        <v/>
      </c>
      <c r="LS127" t="n">
        <v>10</v>
      </c>
      <c r="LT127" t="n">
        <v>0</v>
      </c>
      <c r="LU127" t="n">
        <v>0</v>
      </c>
      <c r="LV127" t="n">
        <v>0</v>
      </c>
      <c r="LW127" t="n">
        <v>0</v>
      </c>
      <c r="LX127" t="n">
        <v>0</v>
      </c>
      <c r="LY127" t="n">
        <v>0</v>
      </c>
      <c r="LZ127" t="n">
        <v>0</v>
      </c>
      <c r="MA127" t="n">
        <v>0</v>
      </c>
      <c r="MB127" t="inlineStr">
        <is>
          <t>Ya</t>
        </is>
      </c>
      <c r="MC127" t="n">
        <v>60</v>
      </c>
      <c r="MD127" t="n">
        <v>0</v>
      </c>
      <c r="ME127" t="n">
        <v>0</v>
      </c>
      <c r="MF127" t="n">
        <v>0</v>
      </c>
      <c r="MG127" t="n">
        <v>0</v>
      </c>
      <c r="MH127" t="n">
        <v>0</v>
      </c>
      <c r="MI127" t="inlineStr">
        <is>
          <t>Istirahat</t>
        </is>
      </c>
      <c r="MJ127" t="n">
        <v>0</v>
      </c>
      <c r="MK127" t="n">
        <v>0</v>
      </c>
      <c r="ML127" t="n">
        <v>1</v>
      </c>
      <c r="MM127" t="n">
        <v>0</v>
      </c>
      <c r="MN127" t="n">
        <v>0</v>
      </c>
      <c r="MO127" t="n">
        <v>0</v>
      </c>
      <c r="MP127" t="n">
        <v/>
      </c>
      <c r="MQ127" t="n">
        <v/>
      </c>
      <c r="MR127" t="inlineStr">
        <is>
          <t>Istirahat</t>
        </is>
      </c>
      <c r="MS127" t="n">
        <v/>
      </c>
      <c r="MT127" t="inlineStr">
        <is>
          <t>Istirahat</t>
        </is>
      </c>
      <c r="MU127" t="inlineStr">
        <is>
          <t>Tidak</t>
        </is>
      </c>
      <c r="MV127" t="n">
        <v/>
      </c>
      <c r="MW127" t="n">
        <v/>
      </c>
      <c r="MX127" t="n">
        <v/>
      </c>
      <c r="MY127" t="n">
        <v/>
      </c>
      <c r="MZ127" t="n">
        <v/>
      </c>
      <c r="NA127" t="n">
        <v/>
      </c>
      <c r="NB127" t="n">
        <v/>
      </c>
      <c r="NC127" t="n">
        <v/>
      </c>
      <c r="ND127" t="n">
        <v/>
      </c>
      <c r="NE127" t="n">
        <v/>
      </c>
      <c r="NF127" t="n">
        <v/>
      </c>
      <c r="NG127" t="n">
        <v/>
      </c>
      <c r="NH127" t="n">
        <v/>
      </c>
      <c r="NI127" t="n">
        <v/>
      </c>
      <c r="NJ127" t="n">
        <v/>
      </c>
      <c r="NK127" t="n">
        <v/>
      </c>
      <c r="NL127" t="inlineStr">
        <is>
          <t>Ya</t>
        </is>
      </c>
      <c r="NM127" t="inlineStr">
        <is>
          <t>Kombinasi dana mandiri dan dana hibah</t>
        </is>
      </c>
      <c r="NN127" t="inlineStr">
        <is>
          <t>7.000.001-9.000.000</t>
        </is>
      </c>
      <c r="NO127" t="inlineStr">
        <is>
          <t>Yayasan Rumah Energi atau BIRU</t>
        </is>
      </c>
      <c r="NP127" t="n">
        <v/>
      </c>
      <c r="NQ127" t="n">
        <v/>
      </c>
      <c r="NR127" t="n">
        <v/>
      </c>
      <c r="NS127" t="n">
        <v/>
      </c>
      <c r="NT127" t="n">
        <v/>
      </c>
      <c r="NU127" t="n">
        <v/>
      </c>
      <c r="NV127" t="inlineStr">
        <is>
          <t>Anggota keluarga - Laki-laki dewasa</t>
        </is>
      </c>
      <c r="NW127" t="n">
        <v/>
      </c>
      <c r="NX127" t="inlineStr">
        <is>
          <t>Sama saja</t>
        </is>
      </c>
      <c r="NY127" t="n">
        <v>90</v>
      </c>
      <c r="NZ127" t="n">
        <v>0</v>
      </c>
      <c r="OA127" t="n">
        <v>0</v>
      </c>
      <c r="OB127" t="n">
        <v>0</v>
      </c>
      <c r="OC127" t="n">
        <v>30</v>
      </c>
      <c r="OD127" t="n">
        <v>0</v>
      </c>
      <c r="OE127" t="inlineStr">
        <is>
          <t>Lebih baik</t>
        </is>
      </c>
      <c r="OF127" t="inlineStr">
        <is>
          <t>Sama saja (tidak ada perbedaan waktu memasak MAUPUN rasa/bau makanan bila dibandingkan penggunaan sebelumnya)</t>
        </is>
      </c>
      <c r="OG127" t="inlineStr">
        <is>
          <t>Ya</t>
        </is>
      </c>
      <c r="OH127" t="n">
        <v>0</v>
      </c>
      <c r="OI127" t="n">
        <v>3</v>
      </c>
      <c r="OJ127" t="n">
        <v>0</v>
      </c>
      <c r="OK127" t="n">
        <v>0</v>
      </c>
      <c r="OL127" t="n">
        <v>0</v>
      </c>
      <c r="OM127" t="n">
        <v>0</v>
      </c>
      <c r="ON127" t="n">
        <v>0</v>
      </c>
      <c r="OO127" t="n">
        <v>0</v>
      </c>
      <c r="OP127" t="inlineStr">
        <is>
          <t>Sapi perah</t>
        </is>
      </c>
      <c r="OQ127" t="n">
        <v>0</v>
      </c>
      <c r="OR127" t="n">
        <v>1</v>
      </c>
      <c r="OS127" t="n">
        <v>0</v>
      </c>
      <c r="OT127" t="n">
        <v>0</v>
      </c>
      <c r="OU127" t="n">
        <v>0</v>
      </c>
      <c r="OV127" t="n">
        <v>0</v>
      </c>
      <c r="OW127" t="n">
        <v>0</v>
      </c>
      <c r="OX127" t="n">
        <v>0</v>
      </c>
      <c r="OY127" t="n">
        <v>0</v>
      </c>
      <c r="OZ127" t="inlineStr">
        <is>
          <t>Sapi perah</t>
        </is>
      </c>
      <c r="PA127" t="n">
        <v>0</v>
      </c>
      <c r="PB127" t="n">
        <v>1</v>
      </c>
      <c r="PC127" t="n">
        <v>0</v>
      </c>
      <c r="PD127" t="n">
        <v>0</v>
      </c>
      <c r="PE127" t="n">
        <v>0</v>
      </c>
      <c r="PF127" t="n">
        <v>0</v>
      </c>
      <c r="PG127" t="n">
        <v>0</v>
      </c>
      <c r="PH127" t="n">
        <v>0</v>
      </c>
      <c r="PI127" t="n">
        <v>0</v>
      </c>
      <c r="PJ127" t="inlineStr">
        <is>
          <t>Sapi perah</t>
        </is>
      </c>
      <c r="PK127" t="n">
        <v>0</v>
      </c>
      <c r="PL127" t="n">
        <v>1</v>
      </c>
      <c r="PM127" t="n">
        <v>0</v>
      </c>
      <c r="PN127" t="n">
        <v>0</v>
      </c>
      <c r="PO127" t="n">
        <v>0</v>
      </c>
      <c r="PP127" t="n">
        <v>0</v>
      </c>
      <c r="PQ127" t="n">
        <v>0</v>
      </c>
      <c r="PR127" t="n">
        <v>0</v>
      </c>
      <c r="PS127" t="n">
        <v>0</v>
      </c>
      <c r="PT127" t="n">
        <v/>
      </c>
      <c r="PU127" t="n">
        <v/>
      </c>
      <c r="PV127" t="n">
        <v/>
      </c>
      <c r="PW127" t="n">
        <v/>
      </c>
      <c r="PX127" t="n">
        <v/>
      </c>
      <c r="PY127" t="n">
        <v/>
      </c>
      <c r="PZ127" t="n">
        <v/>
      </c>
      <c r="QA127" t="n">
        <v/>
      </c>
      <c r="QB127" t="n">
        <v/>
      </c>
      <c r="QC127" t="n">
        <v/>
      </c>
      <c r="QD127" t="n">
        <v/>
      </c>
      <c r="QE127" t="inlineStr">
        <is>
          <t>1-Disebarkan ke lahan terbuka</t>
        </is>
      </c>
      <c r="QF127" t="n">
        <v>0</v>
      </c>
      <c r="QG127" t="n">
        <v>0</v>
      </c>
      <c r="QH127" t="n">
        <v>0</v>
      </c>
      <c r="QI127" t="n">
        <v>0</v>
      </c>
      <c r="QJ127" t="n">
        <v>0</v>
      </c>
      <c r="QK127" t="n">
        <v>1</v>
      </c>
      <c r="QL127" t="n">
        <v>0</v>
      </c>
      <c r="QM127" t="n">
        <v>0</v>
      </c>
      <c r="QN127" t="n">
        <v>0</v>
      </c>
      <c r="QO127" t="n">
        <v/>
      </c>
      <c r="QP127" t="n">
        <v/>
      </c>
      <c r="QQ127" t="n">
        <v/>
      </c>
      <c r="QR127" t="n">
        <v/>
      </c>
      <c r="QS127" t="n">
        <v/>
      </c>
      <c r="QT127" t="n">
        <v/>
      </c>
      <c r="QU127" t="n">
        <v/>
      </c>
      <c r="QV127" t="n">
        <v/>
      </c>
      <c r="QW127" t="n">
        <v/>
      </c>
      <c r="QX127" t="n">
        <v/>
      </c>
      <c r="QY127" t="n">
        <v/>
      </c>
      <c r="QZ127" t="n">
        <v/>
      </c>
      <c r="RA127" t="n">
        <v/>
      </c>
      <c r="RB127" t="n">
        <v/>
      </c>
      <c r="RC127" t="n">
        <v/>
      </c>
      <c r="RD127" t="n">
        <v/>
      </c>
      <c r="RE127" t="n">
        <v/>
      </c>
      <c r="RF127" t="n">
        <v/>
      </c>
      <c r="RG127" t="n">
        <v/>
      </c>
      <c r="RH127" t="n">
        <v/>
      </c>
      <c r="RI127" t="n">
        <v/>
      </c>
      <c r="RJ127" t="n">
        <v/>
      </c>
      <c r="RK127" t="n">
        <v/>
      </c>
      <c r="RL127" t="n">
        <v/>
      </c>
      <c r="RM127" t="n">
        <v/>
      </c>
      <c r="RN127" t="n">
        <v/>
      </c>
      <c r="RO127" t="n">
        <v/>
      </c>
      <c r="RP127" t="n">
        <v/>
      </c>
      <c r="RQ127" t="n">
        <v/>
      </c>
      <c r="RR127" t="n">
        <v/>
      </c>
      <c r="RS127" t="n">
        <v/>
      </c>
      <c r="RT127" t="n">
        <v/>
      </c>
      <c r="RU127" t="n">
        <v/>
      </c>
      <c r="RV127" t="n">
        <v/>
      </c>
      <c r="RW127" t="n">
        <v/>
      </c>
      <c r="RX127" t="n">
        <v/>
      </c>
      <c r="RY127" t="n">
        <v/>
      </c>
      <c r="RZ127" t="n">
        <v/>
      </c>
      <c r="SA127" t="n">
        <v/>
      </c>
      <c r="SB127" t="n">
        <v/>
      </c>
      <c r="SC127" t="n">
        <v/>
      </c>
      <c r="SD127" t="n">
        <v/>
      </c>
      <c r="SE127" t="n">
        <v/>
      </c>
      <c r="SF127" t="n">
        <v/>
      </c>
      <c r="SG127" t="n">
        <v/>
      </c>
      <c r="SH127" t="n">
        <v/>
      </c>
      <c r="SI127" t="n">
        <v/>
      </c>
      <c r="SJ127" t="n">
        <v/>
      </c>
      <c r="SK127" t="n">
        <v/>
      </c>
      <c r="SL127" t="n">
        <v/>
      </c>
      <c r="SM127" t="n">
        <v/>
      </c>
      <c r="SN127" t="n">
        <v/>
      </c>
      <c r="SO127" t="n">
        <v/>
      </c>
      <c r="SP127" t="n">
        <v/>
      </c>
      <c r="SQ127" t="n">
        <v/>
      </c>
      <c r="SR127" t="n">
        <v/>
      </c>
      <c r="SS127" t="n">
        <v/>
      </c>
      <c r="ST127" t="n">
        <v/>
      </c>
      <c r="SU127" t="n">
        <v/>
      </c>
      <c r="SV127" t="n">
        <v/>
      </c>
      <c r="SW127" t="n">
        <v/>
      </c>
      <c r="SX127" t="n">
        <v/>
      </c>
      <c r="SY127" t="n">
        <v/>
      </c>
      <c r="SZ127" t="n">
        <v>5</v>
      </c>
      <c r="TA127" t="n">
        <v/>
      </c>
      <c r="TB127" t="n">
        <v/>
      </c>
      <c r="TC127" t="n">
        <v/>
      </c>
      <c r="TD127" t="n">
        <v/>
      </c>
      <c r="TE127" t="n">
        <v/>
      </c>
      <c r="TF127" t="n">
        <v/>
      </c>
      <c r="TG127" t="n">
        <v/>
      </c>
      <c r="TH127" t="n">
        <v/>
      </c>
      <c r="TI127" t="n">
        <v/>
      </c>
      <c r="TJ127" t="n">
        <v/>
      </c>
      <c r="TK127" t="n">
        <v/>
      </c>
      <c r="TL127" t="n">
        <v/>
      </c>
      <c r="TM127" t="n">
        <v/>
      </c>
      <c r="TN127" t="n">
        <v/>
      </c>
      <c r="TO127" t="n">
        <v/>
      </c>
      <c r="TP127" t="n">
        <v/>
      </c>
      <c r="TQ127" t="n">
        <v/>
      </c>
      <c r="TR127" t="n">
        <v/>
      </c>
      <c r="TS127" t="n">
        <v/>
      </c>
      <c r="TT127" t="n">
        <v/>
      </c>
      <c r="TU127" t="n">
        <v/>
      </c>
      <c r="TV127" t="n">
        <v/>
      </c>
      <c r="TW127" t="n">
        <v/>
      </c>
      <c r="TX127" t="n">
        <v/>
      </c>
      <c r="TY127" t="n">
        <v/>
      </c>
      <c r="TZ127" t="n">
        <v/>
      </c>
      <c r="UA127" t="n">
        <v/>
      </c>
      <c r="UB127" t="n">
        <v/>
      </c>
      <c r="UC127" t="n">
        <v/>
      </c>
      <c r="UD127" t="n">
        <v/>
      </c>
      <c r="UE127" t="n">
        <v/>
      </c>
      <c r="UF127" t="n">
        <v/>
      </c>
      <c r="UG127" t="n">
        <v/>
      </c>
      <c r="UH127" t="n">
        <v/>
      </c>
      <c r="UI127" t="n">
        <v/>
      </c>
      <c r="UJ127" t="n">
        <v/>
      </c>
      <c r="UK127" t="n">
        <v/>
      </c>
      <c r="UL127" t="n">
        <v/>
      </c>
      <c r="UM127" t="n">
        <v/>
      </c>
      <c r="UN127" t="n">
        <v/>
      </c>
      <c r="UO127" t="n">
        <v/>
      </c>
      <c r="UP127" t="n">
        <v/>
      </c>
      <c r="UQ127" t="n">
        <v/>
      </c>
      <c r="UR127" t="n">
        <v/>
      </c>
      <c r="US127" t="n">
        <v/>
      </c>
      <c r="UT127" t="n">
        <v/>
      </c>
      <c r="UU127" t="n">
        <v/>
      </c>
      <c r="UV127" t="inlineStr">
        <is>
          <t>Pemberian pakan di kandang</t>
        </is>
      </c>
      <c r="UW127" t="n">
        <v/>
      </c>
      <c r="UX127" t="n">
        <v/>
      </c>
      <c r="UY127" t="n">
        <v/>
      </c>
      <c r="UZ127" t="n">
        <v/>
      </c>
      <c r="VA127" t="n">
        <v/>
      </c>
      <c r="VB127" t="n">
        <v/>
      </c>
      <c r="VC127" t="n">
        <v/>
      </c>
      <c r="VD127" t="inlineStr">
        <is>
          <t>Sangat jarang (&gt;1 bulan sekali)</t>
        </is>
      </c>
      <c r="VE127" t="n">
        <v/>
      </c>
      <c r="VF127" t="n">
        <v/>
      </c>
      <c r="VG127" t="n">
        <v/>
      </c>
      <c r="VH127" t="n">
        <v/>
      </c>
      <c r="VI127" t="n">
        <v/>
      </c>
      <c r="VJ127" t="n">
        <v/>
      </c>
      <c r="VK127" t="n">
        <v/>
      </c>
      <c r="VL127" t="inlineStr">
        <is>
          <t>Sering (1 kali sehari)</t>
        </is>
      </c>
      <c r="VM127" t="n">
        <v/>
      </c>
      <c r="VN127" t="n">
        <v/>
      </c>
      <c r="VO127" t="n">
        <v/>
      </c>
      <c r="VP127" t="n">
        <v/>
      </c>
      <c r="VQ127" t="n">
        <v/>
      </c>
      <c r="VR127" t="n">
        <v/>
      </c>
      <c r="VS127" t="n">
        <v/>
      </c>
      <c r="VT127" t="n">
        <v/>
      </c>
      <c r="VU127" t="n">
        <v/>
      </c>
      <c r="VV127" t="n">
        <v/>
      </c>
      <c r="VW127" t="n">
        <v/>
      </c>
      <c r="VX127" t="n">
        <v/>
      </c>
      <c r="VY127" t="n">
        <v/>
      </c>
      <c r="VZ127" t="n">
        <v/>
      </c>
      <c r="WA127" t="n">
        <v/>
      </c>
      <c r="WB127" t="n">
        <v/>
      </c>
      <c r="WC127" t="n">
        <v/>
      </c>
      <c r="WD127" t="n">
        <v/>
      </c>
      <c r="WE127" t="n">
        <v/>
      </c>
      <c r="WF127" t="inlineStr">
        <is>
          <t>3-Disimpan terbuka (dry lot)</t>
        </is>
      </c>
      <c r="WG127" t="n">
        <v>0</v>
      </c>
      <c r="WH127" t="n">
        <v>0</v>
      </c>
      <c r="WI127" t="n">
        <v>0</v>
      </c>
      <c r="WJ127" t="n">
        <v>0</v>
      </c>
      <c r="WK127" t="n">
        <v>0</v>
      </c>
      <c r="WL127" t="n">
        <v>0</v>
      </c>
      <c r="WM127" t="n">
        <v>1</v>
      </c>
      <c r="WN127" t="n">
        <v>0</v>
      </c>
      <c r="WO127" t="n">
        <v>0</v>
      </c>
      <c r="WP127" t="n">
        <v>0</v>
      </c>
      <c r="WQ127" t="n">
        <v>0</v>
      </c>
      <c r="WR127" t="n">
        <v>0</v>
      </c>
      <c r="WS127" t="n">
        <v/>
      </c>
      <c r="WT127" t="n">
        <v/>
      </c>
      <c r="WU127" t="n">
        <v/>
      </c>
      <c r="WV127" t="n">
        <v/>
      </c>
      <c r="WW127" t="n">
        <v/>
      </c>
      <c r="WX127" t="n">
        <v/>
      </c>
      <c r="WY127" t="n">
        <v/>
      </c>
      <c r="WZ127" t="n">
        <v/>
      </c>
      <c r="XA127" t="n">
        <v/>
      </c>
      <c r="XB127" t="n">
        <v/>
      </c>
      <c r="XC127" t="n">
        <v/>
      </c>
      <c r="XD127" t="n">
        <v/>
      </c>
      <c r="XE127" t="n">
        <v/>
      </c>
      <c r="XF127" t="n">
        <v/>
      </c>
      <c r="XG127" t="n">
        <v/>
      </c>
      <c r="XH127" t="n">
        <v/>
      </c>
      <c r="XI127" t="n">
        <v/>
      </c>
      <c r="XJ127" t="n">
        <v/>
      </c>
      <c r="XK127" t="n">
        <v/>
      </c>
      <c r="XL127" t="n">
        <v/>
      </c>
      <c r="XM127" t="n">
        <v/>
      </c>
      <c r="XN127" t="n">
        <v/>
      </c>
      <c r="XO127" t="n">
        <v/>
      </c>
      <c r="XP127" t="n">
        <v/>
      </c>
      <c r="XQ127" t="n">
        <v/>
      </c>
      <c r="XR127" t="n">
        <v/>
      </c>
      <c r="XS127" t="n">
        <v/>
      </c>
      <c r="XT127" t="n">
        <v/>
      </c>
      <c r="XU127" t="n">
        <v/>
      </c>
      <c r="XV127" t="n">
        <v/>
      </c>
      <c r="XW127" t="n">
        <v/>
      </c>
      <c r="XX127" t="n">
        <v/>
      </c>
      <c r="XY127" t="n">
        <v/>
      </c>
      <c r="XZ127" t="n">
        <v/>
      </c>
      <c r="YA127" t="n">
        <v/>
      </c>
      <c r="YB127" t="n">
        <v/>
      </c>
      <c r="YC127" t="n">
        <v/>
      </c>
      <c r="YD127" t="n">
        <v/>
      </c>
      <c r="YE127" t="n">
        <v/>
      </c>
      <c r="YF127" t="n">
        <v/>
      </c>
      <c r="YG127" t="n">
        <v/>
      </c>
      <c r="YH127" t="n">
        <v/>
      </c>
      <c r="YI127" t="n">
        <v/>
      </c>
      <c r="YJ127" t="n">
        <v/>
      </c>
      <c r="YK127" t="n">
        <v/>
      </c>
      <c r="YL127" t="n">
        <v/>
      </c>
      <c r="YM127" t="n">
        <v/>
      </c>
      <c r="YN127" t="n">
        <v/>
      </c>
      <c r="YO127" t="n">
        <v/>
      </c>
      <c r="YP127" t="n">
        <v/>
      </c>
      <c r="YQ127" t="n">
        <v/>
      </c>
      <c r="YR127" t="n">
        <v/>
      </c>
      <c r="YS127" t="n">
        <v/>
      </c>
      <c r="YT127" t="n">
        <v/>
      </c>
      <c r="YU127" t="n">
        <v/>
      </c>
      <c r="YV127" t="n">
        <v/>
      </c>
      <c r="YW127" t="n">
        <v/>
      </c>
      <c r="YX127" t="n">
        <v/>
      </c>
      <c r="YY127" t="n">
        <v/>
      </c>
      <c r="YZ127" t="n">
        <v/>
      </c>
      <c r="ZA127" t="n">
        <v/>
      </c>
      <c r="ZB127" t="n">
        <v/>
      </c>
      <c r="ZC127" t="n">
        <v/>
      </c>
      <c r="ZD127" t="n">
        <v/>
      </c>
      <c r="ZE127" t="n">
        <v/>
      </c>
      <c r="ZF127" t="n">
        <v/>
      </c>
      <c r="ZG127" t="n">
        <v/>
      </c>
      <c r="ZH127" t="n">
        <v/>
      </c>
      <c r="ZI127" t="n">
        <v/>
      </c>
      <c r="ZJ127" t="n">
        <v/>
      </c>
      <c r="ZK127" t="n">
        <v/>
      </c>
      <c r="ZL127" t="n">
        <v/>
      </c>
      <c r="ZM127" t="n">
        <v/>
      </c>
      <c r="ZN127" t="n">
        <v/>
      </c>
      <c r="ZO127" t="n">
        <v/>
      </c>
      <c r="ZP127" t="n">
        <v/>
      </c>
      <c r="ZQ127" t="n">
        <v/>
      </c>
      <c r="ZR127" t="n">
        <v/>
      </c>
      <c r="ZS127" t="n">
        <v/>
      </c>
      <c r="ZT127" t="n">
        <v/>
      </c>
      <c r="ZU127" t="n">
        <v/>
      </c>
      <c r="ZV127" t="n">
        <v/>
      </c>
      <c r="ZW127" t="n">
        <v>3</v>
      </c>
      <c r="ZX127" t="n">
        <v/>
      </c>
      <c r="ZY127" t="n">
        <v/>
      </c>
      <c r="ZZ127" t="n">
        <v/>
      </c>
      <c r="AAA127" t="n">
        <v/>
      </c>
      <c r="AAB127" t="n">
        <v/>
      </c>
      <c r="AAC127" t="n">
        <v/>
      </c>
      <c r="AAD127" t="n">
        <v/>
      </c>
      <c r="AAE127" t="inlineStr">
        <is>
          <t>Pakan segar (misal: rumput)</t>
        </is>
      </c>
      <c r="AAF127" t="n">
        <v/>
      </c>
      <c r="AAG127" t="n">
        <v/>
      </c>
      <c r="AAH127" t="n">
        <v/>
      </c>
      <c r="AAI127" t="n">
        <v/>
      </c>
      <c r="AAJ127" t="n">
        <v/>
      </c>
      <c r="AAK127" t="n">
        <v/>
      </c>
      <c r="AAL127" t="inlineStr">
        <is>
          <t>Tidak</t>
        </is>
      </c>
      <c r="AAM127" t="n">
        <v/>
      </c>
      <c r="AAN127" t="n">
        <v/>
      </c>
      <c r="AAO127" t="n">
        <v/>
      </c>
      <c r="AAP127" t="n">
        <v/>
      </c>
      <c r="AAQ127" t="n">
        <v/>
      </c>
      <c r="AAR127" t="inlineStr">
        <is>
          <t>Ya</t>
        </is>
      </c>
      <c r="AAS127" t="inlineStr">
        <is>
          <t>Tidak pasti/ragu-ragu</t>
        </is>
      </c>
      <c r="AAT127" t="inlineStr">
        <is>
          <t>Dibuang ke lahan sekitar kandang - yg ditanami tanaman</t>
        </is>
      </c>
      <c r="AAU127" t="n">
        <v>0</v>
      </c>
      <c r="AAV127" t="n">
        <v>0</v>
      </c>
      <c r="AAW127" t="n">
        <v>0</v>
      </c>
      <c r="AAX127" t="n">
        <v>1</v>
      </c>
      <c r="AAY127" t="n">
        <v>0</v>
      </c>
      <c r="AAZ127" t="n">
        <v>0</v>
      </c>
      <c r="ABA127" t="n">
        <v>0</v>
      </c>
      <c r="ABB127" t="n">
        <v/>
      </c>
      <c r="ABC127" t="n">
        <v/>
      </c>
      <c r="ABD127" t="n">
        <v/>
      </c>
      <c r="ABE127" t="n">
        <v/>
      </c>
      <c r="ABF127" t="n">
        <v/>
      </c>
      <c r="ABG127" t="n">
        <v/>
      </c>
      <c r="ABH127" t="n">
        <v/>
      </c>
      <c r="ABI127" t="n">
        <v/>
      </c>
      <c r="ABJ127" t="n">
        <v/>
      </c>
      <c r="ABK127" t="n">
        <v/>
      </c>
      <c r="ABL127" t="n">
        <v/>
      </c>
      <c r="ABM127" t="n">
        <v/>
      </c>
      <c r="ABN127" t="n">
        <v/>
      </c>
      <c r="ABO127" t="n">
        <v/>
      </c>
      <c r="ABP127" t="n">
        <v/>
      </c>
      <c r="ABQ127" t="inlineStr">
        <is>
          <t>Rumput</t>
        </is>
      </c>
      <c r="ABR127" t="inlineStr">
        <is>
          <t>Jarang (1 bulan sekali)</t>
        </is>
      </c>
      <c r="ABS127" t="n">
        <v/>
      </c>
      <c r="ABT127" t="n">
        <v>200</v>
      </c>
      <c r="ABU127" t="n">
        <v/>
      </c>
      <c r="ABV127" t="n">
        <v/>
      </c>
      <c r="ABW127" t="n">
        <v/>
      </c>
      <c r="ABX127" t="n">
        <v/>
      </c>
      <c r="ABY127" t="n">
        <v/>
      </c>
      <c r="ABZ127" t="n">
        <v/>
      </c>
      <c r="ACA127" t="n">
        <v/>
      </c>
      <c r="ACB127" t="n">
        <v/>
      </c>
      <c r="ACC127" t="n">
        <v/>
      </c>
      <c r="ACD127" t="n">
        <v/>
      </c>
      <c r="ACE127" t="n">
        <v/>
      </c>
      <c r="ACF127" t="n">
        <v/>
      </c>
      <c r="ACG127" t="n">
        <v/>
      </c>
      <c r="ACH127" t="n">
        <v/>
      </c>
      <c r="ACI127" t="n">
        <v/>
      </c>
      <c r="ACJ127" t="n">
        <v/>
      </c>
      <c r="ACK127" t="inlineStr">
        <is>
          <t>Tidak punya waktu mengumpulkannya</t>
        </is>
      </c>
      <c r="ACL127" t="n">
        <v>0</v>
      </c>
      <c r="ACM127" t="n">
        <v>0</v>
      </c>
      <c r="ACN127" t="n">
        <v>1</v>
      </c>
      <c r="ACO127" t="n">
        <v>0</v>
      </c>
      <c r="ACP127" t="n">
        <v>0</v>
      </c>
      <c r="ACQ127" t="n">
        <v>0</v>
      </c>
      <c r="ACR127" t="n">
        <v>0</v>
      </c>
      <c r="ACS127" t="n">
        <v/>
      </c>
      <c r="ACT127" t="inlineStr">
        <is>
          <t>Tidak</t>
        </is>
      </c>
      <c r="ACU127" t="inlineStr">
        <is>
          <t>Manfaat cukup signifikan, terasa di kehidupan sehari-hari</t>
        </is>
      </c>
      <c r="ACV127" t="inlineStr">
        <is>
          <t>Berkurang</t>
        </is>
      </c>
      <c r="ACW127" t="inlineStr">
        <is>
          <t>Anggota keluarga - Perempuan dewasa</t>
        </is>
      </c>
      <c r="ACX127" t="inlineStr">
        <is>
          <t>Netral/tidak tahu</t>
        </is>
      </c>
      <c r="ACY127" t="inlineStr">
        <is>
          <t>Anggota keluarga - Perempuan dewasa</t>
        </is>
      </c>
      <c r="ACZ127" t="n">
        <v>0</v>
      </c>
      <c r="ADA127" t="n">
        <v>1</v>
      </c>
      <c r="ADB127" t="n">
        <v>0</v>
      </c>
      <c r="ADC127" t="n">
        <v>0</v>
      </c>
      <c r="ADD127" t="inlineStr">
        <is>
          <t>Puas</t>
        </is>
      </c>
      <c r="ADE127" t="inlineStr">
        <is>
          <t>Puas</t>
        </is>
      </c>
      <c r="ADF127" t="inlineStr">
        <is>
          <t>Puas</t>
        </is>
      </c>
      <c r="ADG127" t="inlineStr">
        <is>
          <t>Puas</t>
        </is>
      </c>
      <c r="ADH127" t="inlineStr">
        <is>
          <t>Tidak</t>
        </is>
      </c>
      <c r="ADI127" t="n">
        <v/>
      </c>
      <c r="ADJ127" t="inlineStr">
        <is>
          <t>Puas</t>
        </is>
      </c>
      <c r="ADK127" t="n">
        <v/>
      </c>
      <c r="ADL127" t="n">
        <v/>
      </c>
      <c r="ADM127" t="n">
        <v/>
      </c>
      <c r="ADN127" t="n">
        <v/>
      </c>
      <c r="ADO127" t="n">
        <v/>
      </c>
      <c r="ADP127" t="n">
        <v/>
      </c>
      <c r="ADQ127" t="n">
        <v/>
      </c>
      <c r="ADR127" t="n">
        <v/>
      </c>
      <c r="ADS127" t="n">
        <v/>
      </c>
      <c r="ADT127" t="n">
        <v/>
      </c>
      <c r="ADU127" t="inlineStr">
        <is>
          <t>Menghubungi CPO atau pendamping</t>
        </is>
      </c>
      <c r="ADV127" t="n">
        <v>0</v>
      </c>
      <c r="ADW127" t="n">
        <v>0</v>
      </c>
      <c r="ADX127" t="n">
        <v>0</v>
      </c>
      <c r="ADY127" t="n">
        <v>0</v>
      </c>
      <c r="ADZ127" t="n">
        <v>1</v>
      </c>
      <c r="AEA127" t="n">
        <v>0</v>
      </c>
      <c r="AEB127" t="n">
        <v>0</v>
      </c>
      <c r="AEC127" t="n">
        <v>0</v>
      </c>
      <c r="AED127" t="inlineStr">
        <is>
          <t>Tidak</t>
        </is>
      </c>
      <c r="AEE127" t="inlineStr">
        <is>
          <t>Perempuan dewasa</t>
        </is>
      </c>
      <c r="AEF127" t="n">
        <v/>
      </c>
      <c r="AEG127" t="inlineStr">
        <is>
          <t>Datang langsung ke rumah CPO</t>
        </is>
      </c>
      <c r="AEH127" t="n">
        <v/>
      </c>
      <c r="AEI127" t="inlineStr">
        <is>
          <t>Tidak</t>
        </is>
      </c>
      <c r="AEJ127" t="inlineStr">
        <is>
          <t>Kadang-kadang</t>
        </is>
      </c>
      <c r="AEK127" t="inlineStr">
        <is>
          <t>Dapur lebih bersih dan bebas asap Dapat dibayar melalui skema kredit Mendapatkan subsidi</t>
        </is>
      </c>
      <c r="AEL127" t="n">
        <v>0</v>
      </c>
      <c r="AEM127" t="n">
        <v>0</v>
      </c>
      <c r="AEN127" t="n">
        <v>0</v>
      </c>
      <c r="AEO127" t="n">
        <v>0</v>
      </c>
      <c r="AEP127" t="n">
        <v>0</v>
      </c>
      <c r="AEQ127" t="n">
        <v>0</v>
      </c>
      <c r="AER127" t="n">
        <v>0</v>
      </c>
      <c r="AES127" t="n">
        <v>0</v>
      </c>
      <c r="AET127" t="n">
        <v>1</v>
      </c>
      <c r="AEU127" t="n">
        <v>1</v>
      </c>
      <c r="AEV127" t="n">
        <v>1</v>
      </c>
      <c r="AEW127" t="n">
        <v>0</v>
      </c>
      <c r="AEX127" t="n">
        <v/>
      </c>
      <c r="AEY127" t="inlineStr">
        <is>
          <t>Didukung oleh pihak lain atau ada subsidi</t>
        </is>
      </c>
      <c r="AEZ127" t="n">
        <v/>
      </c>
      <c r="AFA127" t="inlineStr">
        <is>
          <t>Koperasi</t>
        </is>
      </c>
      <c r="AFB127" t="n">
        <v/>
      </c>
      <c r="AFC127" t="inlineStr">
        <is>
          <t>1000540962-17_47_53.jpg</t>
        </is>
      </c>
      <c r="AFD127" t="inlineStr">
        <is>
          <t>https://kf.kobotoolbox.org/api/v2/assets/avstPQqLr3Ab3ZdcVTXZ6f/data/672028764/attachments/attvV6Cdt634bXi5Mh533cMe/</t>
        </is>
      </c>
      <c r="AFE127" t="inlineStr">
        <is>
          <t>1000540959-17_47_57.jpg</t>
        </is>
      </c>
      <c r="AFF127" t="inlineStr">
        <is>
          <t>https://kf.kobotoolbox.org/api/v2/assets/avstPQqLr3Ab3ZdcVTXZ6f/data/672028764/attachments/attMXyHNmfhFQh2Z26PmwGQD/</t>
        </is>
      </c>
      <c r="AFG127" t="inlineStr">
        <is>
          <t>Muktar</t>
        </is>
      </c>
      <c r="AFH127" t="n">
        <v/>
      </c>
      <c r="AFI127" t="inlineStr">
        <is>
          <t>Untuk biogas dan kandang sudah tidak satu tempat sehingga tidak digunakan</t>
        </is>
      </c>
    </row>
    <row r="128">
      <c r="A128" t="n">
        <v/>
      </c>
      <c r="B128" t="n">
        <v/>
      </c>
      <c r="C128" t="n">
        <v/>
      </c>
      <c r="D128" t="inlineStr">
        <is>
          <t>rain</t>
        </is>
      </c>
      <c r="E128" t="n">
        <v>88989047369</v>
      </c>
      <c r="F128" t="inlineStr">
        <is>
          <t>-7.959542 112.781418 624.3511791327596 19.99872278214205</t>
        </is>
      </c>
      <c r="G128" t="n">
        <v>-7.959542</v>
      </c>
      <c r="H128" t="n">
        <v>112.781418</v>
      </c>
      <c r="I128" t="n">
        <v>624.3511791</v>
      </c>
      <c r="J128" t="n">
        <v>19.99872278</v>
      </c>
      <c r="K128" t="n">
        <v>0</v>
      </c>
      <c r="L128" t="inlineStr">
        <is>
          <t>-7.95958 112.781497 626.1599464407191 4.748651530191761</t>
        </is>
      </c>
      <c r="M128" t="n">
        <v>-7.95958</v>
      </c>
      <c r="N128" t="n">
        <v>112.781497</v>
      </c>
      <c r="O128" t="n">
        <v>626.1599464</v>
      </c>
      <c r="P128" t="n">
        <v>4.74865153</v>
      </c>
      <c r="Q128" t="n">
        <v>0</v>
      </c>
      <c r="R128" t="inlineStr">
        <is>
          <t>Jawa Timur</t>
        </is>
      </c>
      <c r="S128" t="n">
        <v>0</v>
      </c>
      <c r="T128" t="n">
        <v>0</v>
      </c>
      <c r="U128" t="n">
        <v>0</v>
      </c>
      <c r="V128" t="n">
        <v>0</v>
      </c>
      <c r="W128" t="n">
        <v>0</v>
      </c>
      <c r="X128" t="n">
        <v>1</v>
      </c>
      <c r="Y128" t="n">
        <v>0</v>
      </c>
      <c r="Z128" t="n">
        <v>0</v>
      </c>
      <c r="AA128" t="n">
        <v>0</v>
      </c>
      <c r="AB128" t="n">
        <v>0</v>
      </c>
      <c r="AC128" t="inlineStr">
        <is>
          <t>MALANG</t>
        </is>
      </c>
      <c r="AD128" t="inlineStr">
        <is>
          <t>JABUNG</t>
        </is>
      </c>
      <c r="AE128" t="inlineStr">
        <is>
          <t>GADING KEMBAR</t>
        </is>
      </c>
      <c r="AF128" t="inlineStr">
        <is>
          <t>KAN JABUNG</t>
        </is>
      </c>
      <c r="AG128" t="inlineStr">
        <is>
          <t>KJP0029</t>
        </is>
      </c>
      <c r="AH128" t="n">
        <v>16</v>
      </c>
      <c r="AI128" t="inlineStr">
        <is>
          <t>VPA1</t>
        </is>
      </c>
      <c r="AJ128" t="inlineStr">
        <is>
          <t>Aktif</t>
        </is>
      </c>
      <c r="AK128" t="n">
        <v>64</v>
      </c>
      <c r="AL128" t="inlineStr">
        <is>
          <t>Laki-laki</t>
        </is>
      </c>
      <c r="AM128" t="inlineStr">
        <is>
          <t>Sudah menikah</t>
        </is>
      </c>
      <c r="AN128" t="inlineStr">
        <is>
          <t>SD/Sederajat</t>
        </is>
      </c>
      <c r="AO128" t="inlineStr">
        <is>
          <t>Peternak</t>
        </is>
      </c>
      <c r="AP128" t="n">
        <v>0</v>
      </c>
      <c r="AQ128" t="n">
        <v>1</v>
      </c>
      <c r="AR128" t="n">
        <v>0</v>
      </c>
      <c r="AS128" t="n">
        <v>0</v>
      </c>
      <c r="AT128" t="n">
        <v>0</v>
      </c>
      <c r="AU128" t="n">
        <v>0</v>
      </c>
      <c r="AV128" t="n">
        <v>0</v>
      </c>
      <c r="AW128" t="n">
        <v>0</v>
      </c>
      <c r="AX128" t="n">
        <v/>
      </c>
      <c r="AY128" t="inlineStr">
        <is>
          <t>Peternak</t>
        </is>
      </c>
      <c r="AZ128" t="n">
        <v>0</v>
      </c>
      <c r="BA128" t="n">
        <v>1</v>
      </c>
      <c r="BB128" t="n">
        <v>0</v>
      </c>
      <c r="BC128" t="n">
        <v>0</v>
      </c>
      <c r="BD128" t="n">
        <v>0</v>
      </c>
      <c r="BE128" t="n">
        <v>0</v>
      </c>
      <c r="BF128" t="n">
        <v>0</v>
      </c>
      <c r="BG128" t="n">
        <v>0</v>
      </c>
      <c r="BH128" t="n">
        <v/>
      </c>
      <c r="BI128" t="inlineStr">
        <is>
          <t>Rp2.500.000 - Rp3.500.000</t>
        </is>
      </c>
      <c r="BJ128" t="n">
        <v>0</v>
      </c>
      <c r="BK128" t="n">
        <v>1</v>
      </c>
      <c r="BL128" t="n">
        <v>1</v>
      </c>
      <c r="BM128" t="n">
        <v>1</v>
      </c>
      <c r="BN128" t="inlineStr">
        <is>
          <t>Milik sendiri</t>
        </is>
      </c>
      <c r="BO128" t="inlineStr">
        <is>
          <t>Permanen (dinding bata dan semen)</t>
        </is>
      </c>
      <c r="BP128" t="n">
        <v>1</v>
      </c>
      <c r="BQ128" t="n">
        <v>0</v>
      </c>
      <c r="BR128" t="n">
        <v>0</v>
      </c>
      <c r="BS128" t="n">
        <v>0</v>
      </c>
      <c r="BT128" t="n">
        <v>0</v>
      </c>
      <c r="BU128" t="n">
        <v/>
      </c>
      <c r="BV128" t="inlineStr">
        <is>
          <t>Keramik/ubin</t>
        </is>
      </c>
      <c r="BW128" t="n">
        <v>0</v>
      </c>
      <c r="BX128" t="n">
        <v>0</v>
      </c>
      <c r="BY128" t="n">
        <v>1</v>
      </c>
      <c r="BZ128" t="n">
        <v>0</v>
      </c>
      <c r="CA128" t="n">
        <v>0</v>
      </c>
      <c r="CB128" t="n">
        <v/>
      </c>
      <c r="CC128" t="inlineStr">
        <is>
          <t>Genting</t>
        </is>
      </c>
      <c r="CD128" t="n">
        <v>0</v>
      </c>
      <c r="CE128" t="n">
        <v>0</v>
      </c>
      <c r="CF128" t="n">
        <v>0</v>
      </c>
      <c r="CG128" t="n">
        <v>0</v>
      </c>
      <c r="CH128" t="n">
        <v>0</v>
      </c>
      <c r="CI128" t="n">
        <v>1</v>
      </c>
      <c r="CJ128" t="n">
        <v>0</v>
      </c>
      <c r="CK128" t="n">
        <v/>
      </c>
      <c r="CL128" t="inlineStr">
        <is>
          <t>Ya</t>
        </is>
      </c>
      <c r="CM128" t="n">
        <v>2009</v>
      </c>
      <c r="CN128" t="inlineStr">
        <is>
          <t>Fixed-Dome (Kubah Tetap)</t>
        </is>
      </c>
      <c r="CO128" t="inlineStr">
        <is>
          <t>6 m³ (4-5 ekor sapi, ±5 jam memasak/hari, ±50 kg</t>
        </is>
      </c>
      <c r="CP128" t="inlineStr">
        <is>
          <t>Anggota keluarga - laki-laki</t>
        </is>
      </c>
      <c r="CQ128" t="n">
        <v>0</v>
      </c>
      <c r="CR128" t="n">
        <v>0</v>
      </c>
      <c r="CS128" t="n">
        <v>0</v>
      </c>
      <c r="CT128" t="n">
        <v>0</v>
      </c>
      <c r="CU128" t="n">
        <v>1</v>
      </c>
      <c r="CV128" t="n">
        <v>0</v>
      </c>
      <c r="CW128" t="n">
        <v>0</v>
      </c>
      <c r="CX128" t="n">
        <v>0</v>
      </c>
      <c r="CY128" t="inlineStr">
        <is>
          <t>Anggota keluarga - laki-laki</t>
        </is>
      </c>
      <c r="CZ128" t="n">
        <v>1</v>
      </c>
      <c r="DA128" t="n">
        <v>0</v>
      </c>
      <c r="DB128" t="n">
        <v>0</v>
      </c>
      <c r="DC128" t="n">
        <v/>
      </c>
      <c r="DD128" t="inlineStr">
        <is>
          <t>CPO atau pendamping</t>
        </is>
      </c>
      <c r="DE128" t="n">
        <v>0</v>
      </c>
      <c r="DF128" t="n">
        <v>0</v>
      </c>
      <c r="DG128" t="n">
        <v>1</v>
      </c>
      <c r="DH128" t="n">
        <v>0</v>
      </c>
      <c r="DI128" t="n">
        <v/>
      </c>
      <c r="DJ128" t="inlineStr">
        <is>
          <t>CPO atau pendamping</t>
        </is>
      </c>
      <c r="DK128" t="n">
        <v>0</v>
      </c>
      <c r="DL128" t="n">
        <v>0</v>
      </c>
      <c r="DM128" t="n">
        <v>1</v>
      </c>
      <c r="DN128" t="n">
        <v>0</v>
      </c>
      <c r="DO128" t="n">
        <v/>
      </c>
      <c r="DP128" t="inlineStr">
        <is>
          <t>Ya</t>
        </is>
      </c>
      <c r="DQ128" t="n">
        <v/>
      </c>
      <c r="DR128" t="n">
        <v/>
      </c>
      <c r="DS128" t="n">
        <v/>
      </c>
      <c r="DT128" t="n">
        <v/>
      </c>
      <c r="DU128" t="n">
        <v/>
      </c>
      <c r="DV128" t="n">
        <v/>
      </c>
      <c r="DW128" t="n">
        <v/>
      </c>
      <c r="DX128" t="n">
        <v/>
      </c>
      <c r="DY128" t="n">
        <v/>
      </c>
      <c r="DZ128" t="n">
        <v/>
      </c>
      <c r="EA128" t="n">
        <v/>
      </c>
      <c r="EB128" t="n">
        <v/>
      </c>
      <c r="EC128" t="n">
        <v/>
      </c>
      <c r="ED128" t="n">
        <v/>
      </c>
      <c r="EE128" t="n">
        <v/>
      </c>
      <c r="EF128" t="n">
        <v/>
      </c>
      <c r="EG128" t="n">
        <v/>
      </c>
      <c r="EH128" t="n">
        <v/>
      </c>
      <c r="EI128" t="inlineStr">
        <is>
          <t>Tidak ada masalah</t>
        </is>
      </c>
      <c r="EJ128" t="n">
        <v>0</v>
      </c>
      <c r="EK128" t="n">
        <v>0</v>
      </c>
      <c r="EL128" t="n">
        <v>0</v>
      </c>
      <c r="EM128" t="n">
        <v>1</v>
      </c>
      <c r="EN128" t="n">
        <v>0</v>
      </c>
      <c r="EO128" t="n">
        <v/>
      </c>
      <c r="EP128" t="inlineStr">
        <is>
          <t>Ya, cukup jelas dan mudah diikuti</t>
        </is>
      </c>
      <c r="EQ128" t="inlineStr">
        <is>
          <t>Pelatihan</t>
        </is>
      </c>
      <c r="ER128" t="inlineStr">
        <is>
          <t>Staff BIRU</t>
        </is>
      </c>
      <c r="ES128" t="n">
        <v>0</v>
      </c>
      <c r="ET128" t="n">
        <v>1</v>
      </c>
      <c r="EU128" t="n">
        <v>0</v>
      </c>
      <c r="EV128" t="n">
        <v>0</v>
      </c>
      <c r="EW128" t="n">
        <v/>
      </c>
      <c r="EX128" t="inlineStr">
        <is>
          <t>Anggota keluarga - Laki-laki</t>
        </is>
      </c>
      <c r="EY128" t="n">
        <v>1</v>
      </c>
      <c r="EZ128" t="n">
        <v>0</v>
      </c>
      <c r="FA128" t="n">
        <v>0</v>
      </c>
      <c r="FB128" t="n">
        <v/>
      </c>
      <c r="FC128" t="inlineStr">
        <is>
          <t>Setiap bulan</t>
        </is>
      </c>
      <c r="FD128" t="n">
        <v/>
      </c>
      <c r="FE128" t="inlineStr">
        <is>
          <t>Mengetahui</t>
        </is>
      </c>
      <c r="FF128" t="inlineStr">
        <is>
          <t>Sering (setiap minggu)</t>
        </is>
      </c>
      <c r="FG128" t="inlineStr">
        <is>
          <t>Mengetahui</t>
        </is>
      </c>
      <c r="FH128" t="inlineStr">
        <is>
          <t>Cukup sering (2 minggu sekali)</t>
        </is>
      </c>
      <c r="FI128" t="inlineStr">
        <is>
          <t>Mengetahui</t>
        </is>
      </c>
      <c r="FJ128" t="inlineStr">
        <is>
          <t>Selalu (setiap hari)</t>
        </is>
      </c>
      <c r="FK128" t="inlineStr">
        <is>
          <t>Mengetahui</t>
        </is>
      </c>
      <c r="FL128" t="inlineStr">
        <is>
          <t>Selalu (setiap hari)</t>
        </is>
      </c>
      <c r="FM128" t="inlineStr">
        <is>
          <t>Mengetahui</t>
        </is>
      </c>
      <c r="FN128" t="inlineStr">
        <is>
          <t>Cukup sering (2 minggu sekali)</t>
        </is>
      </c>
      <c r="FO128" t="inlineStr">
        <is>
          <t>Mengetahui</t>
        </is>
      </c>
      <c r="FP128" t="inlineStr">
        <is>
          <t>Cukup sering (2 minggu sekali)</t>
        </is>
      </c>
      <c r="FQ128" t="inlineStr">
        <is>
          <t>Mengetahui</t>
        </is>
      </c>
      <c r="FR128" t="inlineStr">
        <is>
          <t>Ya</t>
        </is>
      </c>
      <c r="FS128" t="inlineStr">
        <is>
          <t>Mengetahui</t>
        </is>
      </c>
      <c r="FT128" t="inlineStr">
        <is>
          <t>Ya, terkadang</t>
        </is>
      </c>
      <c r="FU128" t="inlineStr">
        <is>
          <t>Perempuan dewasa</t>
        </is>
      </c>
      <c r="FV128" t="n">
        <v>0</v>
      </c>
      <c r="FW128" t="n">
        <v>1</v>
      </c>
      <c r="FX128" t="n">
        <v>0</v>
      </c>
      <c r="FY128" t="n">
        <v>0</v>
      </c>
      <c r="FZ128" t="inlineStr">
        <is>
          <t>Memahami</t>
        </is>
      </c>
      <c r="GA128" t="inlineStr">
        <is>
          <t>CPO Pelatihan</t>
        </is>
      </c>
      <c r="GB128" t="n">
        <v>1</v>
      </c>
      <c r="GC128" t="n">
        <v>1</v>
      </c>
      <c r="GD128" t="n">
        <v>0</v>
      </c>
      <c r="GE128" t="n">
        <v>0</v>
      </c>
      <c r="GF128" t="n">
        <v/>
      </c>
      <c r="GG128" t="inlineStr">
        <is>
          <t>Selalu</t>
        </is>
      </c>
      <c r="GH128" t="inlineStr">
        <is>
          <t>Ya</t>
        </is>
      </c>
      <c r="GI128" t="inlineStr">
        <is>
          <t>Tetangga</t>
        </is>
      </c>
      <c r="GJ128" t="n">
        <v>1</v>
      </c>
      <c r="GK128" t="n">
        <v>0</v>
      </c>
      <c r="GL128" t="n">
        <v>0</v>
      </c>
      <c r="GM128" t="n">
        <v>0</v>
      </c>
      <c r="GN128" t="n">
        <v/>
      </c>
      <c r="GO128" t="n">
        <v>8</v>
      </c>
      <c r="GP128" t="inlineStr">
        <is>
          <t>Sebagian</t>
        </is>
      </c>
      <c r="GQ128" t="inlineStr">
        <is>
          <t>LPG</t>
        </is>
      </c>
      <c r="GR128" t="n">
        <v>1</v>
      </c>
      <c r="GS128" t="n">
        <v>0</v>
      </c>
      <c r="GT128" t="n">
        <v>0</v>
      </c>
      <c r="GU128" t="n">
        <v>0</v>
      </c>
      <c r="GV128" t="n">
        <v>0</v>
      </c>
      <c r="GW128" t="n">
        <v>0</v>
      </c>
      <c r="GX128" t="n">
        <v>0</v>
      </c>
      <c r="GY128" t="n">
        <v/>
      </c>
      <c r="GZ128" t="inlineStr">
        <is>
          <t>Tidak</t>
        </is>
      </c>
      <c r="HA128" t="n">
        <v/>
      </c>
      <c r="HB128" t="n">
        <v/>
      </c>
      <c r="HC128" t="n">
        <v/>
      </c>
      <c r="HD128" t="n">
        <v/>
      </c>
      <c r="HE128" t="n">
        <v/>
      </c>
      <c r="HF128" t="n">
        <v/>
      </c>
      <c r="HG128" t="n">
        <v/>
      </c>
      <c r="HH128" t="n">
        <v/>
      </c>
      <c r="HI128" t="n">
        <v/>
      </c>
      <c r="HJ128" t="n">
        <v/>
      </c>
      <c r="HK128" t="n">
        <v/>
      </c>
      <c r="HL128" t="n">
        <v/>
      </c>
      <c r="HM128" t="n">
        <v/>
      </c>
      <c r="HN128" t="n">
        <v/>
      </c>
      <c r="HO128" t="n">
        <v/>
      </c>
      <c r="HP128" t="n">
        <v/>
      </c>
      <c r="HQ128" t="n">
        <v/>
      </c>
      <c r="HR128" t="n">
        <v/>
      </c>
      <c r="HS128" t="n">
        <v/>
      </c>
      <c r="HT128" t="n">
        <v/>
      </c>
      <c r="HU128" t="n">
        <v/>
      </c>
      <c r="HV128" t="n">
        <v/>
      </c>
      <c r="HW128" t="n">
        <v/>
      </c>
      <c r="HX128" t="n">
        <v/>
      </c>
      <c r="HY128" t="n">
        <v/>
      </c>
      <c r="HZ128" t="n">
        <v/>
      </c>
      <c r="IA128" t="n">
        <v>9</v>
      </c>
      <c r="IB128" t="n">
        <v>63000</v>
      </c>
      <c r="IC128" t="n">
        <v/>
      </c>
      <c r="ID128" t="n">
        <v/>
      </c>
      <c r="IE128" t="n">
        <v/>
      </c>
      <c r="IF128" t="n">
        <v/>
      </c>
      <c r="IG128" t="n">
        <v/>
      </c>
      <c r="IH128" t="n">
        <v/>
      </c>
      <c r="II128" t="n">
        <v/>
      </c>
      <c r="IJ128" t="n">
        <v/>
      </c>
      <c r="IK128" t="inlineStr">
        <is>
          <t>65-80 kg</t>
        </is>
      </c>
      <c r="IL128" t="inlineStr">
        <is>
          <t>1-3 jam</t>
        </is>
      </c>
      <c r="IM128" t="inlineStr">
        <is>
          <t>Ya</t>
        </is>
      </c>
      <c r="IN128" t="inlineStr">
        <is>
          <t>Tidak</t>
        </is>
      </c>
      <c r="IO128" t="inlineStr">
        <is>
          <t>Lebih bersih</t>
        </is>
      </c>
      <c r="IP128" t="n">
        <v/>
      </c>
      <c r="IQ128" t="inlineStr">
        <is>
          <t>Tidak pernah</t>
        </is>
      </c>
      <c r="IR128" t="n">
        <v/>
      </c>
      <c r="IS128" t="n">
        <v/>
      </c>
      <c r="IT128" t="n">
        <v/>
      </c>
      <c r="IU128" t="n">
        <v/>
      </c>
      <c r="IV128" t="n">
        <v/>
      </c>
      <c r="IW128" t="n">
        <v/>
      </c>
      <c r="IX128" t="n">
        <v/>
      </c>
      <c r="IY128" t="n">
        <v/>
      </c>
      <c r="IZ128" t="inlineStr">
        <is>
          <t>Tidak pernah</t>
        </is>
      </c>
      <c r="JA128" t="n">
        <v/>
      </c>
      <c r="JB128" t="n">
        <v/>
      </c>
      <c r="JC128" t="n">
        <v/>
      </c>
      <c r="JD128" t="n">
        <v/>
      </c>
      <c r="JE128" t="n">
        <v/>
      </c>
      <c r="JF128" t="n">
        <v/>
      </c>
      <c r="JG128" t="n">
        <v/>
      </c>
      <c r="JH128" t="n">
        <v/>
      </c>
      <c r="JI128" t="inlineStr">
        <is>
          <t>Tidak pernah</t>
        </is>
      </c>
      <c r="JJ128" t="n">
        <v/>
      </c>
      <c r="JK128" t="n">
        <v/>
      </c>
      <c r="JL128" t="n">
        <v/>
      </c>
      <c r="JM128" t="n">
        <v/>
      </c>
      <c r="JN128" t="n">
        <v/>
      </c>
      <c r="JO128" t="n">
        <v/>
      </c>
      <c r="JP128" t="n">
        <v/>
      </c>
      <c r="JQ128" t="n">
        <v/>
      </c>
      <c r="JR128" t="inlineStr">
        <is>
          <t>Tidak pernah</t>
        </is>
      </c>
      <c r="JS128" t="n">
        <v/>
      </c>
      <c r="JT128" t="n">
        <v/>
      </c>
      <c r="JU128" t="n">
        <v/>
      </c>
      <c r="JV128" t="n">
        <v/>
      </c>
      <c r="JW128" t="n">
        <v/>
      </c>
      <c r="JX128" t="n">
        <v/>
      </c>
      <c r="JY128" t="n">
        <v/>
      </c>
      <c r="JZ128" t="n">
        <v/>
      </c>
      <c r="KA128" t="inlineStr">
        <is>
          <t>Tidak pernah</t>
        </is>
      </c>
      <c r="KB128" t="n">
        <v/>
      </c>
      <c r="KC128" t="n">
        <v/>
      </c>
      <c r="KD128" t="n">
        <v/>
      </c>
      <c r="KE128" t="n">
        <v/>
      </c>
      <c r="KF128" t="n">
        <v/>
      </c>
      <c r="KG128" t="n">
        <v/>
      </c>
      <c r="KH128" t="n">
        <v/>
      </c>
      <c r="KI128" t="n">
        <v/>
      </c>
      <c r="KJ128" t="inlineStr">
        <is>
          <t>Tidak pernah</t>
        </is>
      </c>
      <c r="KK128" t="n">
        <v/>
      </c>
      <c r="KL128" t="n">
        <v/>
      </c>
      <c r="KM128" t="n">
        <v/>
      </c>
      <c r="KN128" t="n">
        <v/>
      </c>
      <c r="KO128" t="n">
        <v/>
      </c>
      <c r="KP128" t="n">
        <v/>
      </c>
      <c r="KQ128" t="n">
        <v/>
      </c>
      <c r="KR128" t="n">
        <v/>
      </c>
      <c r="KS128" t="inlineStr">
        <is>
          <t>Tidak ada perubahan</t>
        </is>
      </c>
      <c r="KT128" t="inlineStr">
        <is>
          <t>0-1 kali</t>
        </is>
      </c>
      <c r="KU128" t="inlineStr">
        <is>
          <t>0-1 kali</t>
        </is>
      </c>
      <c r="KV128" t="inlineStr">
        <is>
          <t>Tidak ada</t>
        </is>
      </c>
      <c r="KW128" t="n">
        <v>0</v>
      </c>
      <c r="KX128" t="n">
        <v>0</v>
      </c>
      <c r="KY128" t="n">
        <v>0</v>
      </c>
      <c r="KZ128" t="n">
        <v>1</v>
      </c>
      <c r="LA128" t="inlineStr">
        <is>
          <t>Cukup membaik</t>
        </is>
      </c>
      <c r="LB128" t="inlineStr">
        <is>
          <t>Cukup membaik</t>
        </is>
      </c>
      <c r="LC128" t="n">
        <v>0</v>
      </c>
      <c r="LD128" t="n">
        <v>6</v>
      </c>
      <c r="LE128" t="n">
        <v>0</v>
      </c>
      <c r="LF128" t="n">
        <v>0</v>
      </c>
      <c r="LG128" t="inlineStr">
        <is>
          <t>Ya</t>
        </is>
      </c>
      <c r="LH128" t="n">
        <v>60000</v>
      </c>
      <c r="LI128" t="n">
        <v/>
      </c>
      <c r="LJ128" t="inlineStr">
        <is>
          <t>Kebutuhan rumah tangga</t>
        </is>
      </c>
      <c r="LK128" t="n">
        <v>0</v>
      </c>
      <c r="LL128" t="n">
        <v>0</v>
      </c>
      <c r="LM128" t="n">
        <v>0</v>
      </c>
      <c r="LN128" t="n">
        <v>0</v>
      </c>
      <c r="LO128" t="n">
        <v>1</v>
      </c>
      <c r="LP128" t="n">
        <v>0</v>
      </c>
      <c r="LQ128" t="n">
        <v>0</v>
      </c>
      <c r="LR128" t="n">
        <v/>
      </c>
      <c r="LS128" t="n">
        <v>10</v>
      </c>
      <c r="LT128" t="n">
        <v>0</v>
      </c>
      <c r="LU128" t="n">
        <v>0</v>
      </c>
      <c r="LV128" t="n">
        <v>10</v>
      </c>
      <c r="LW128" t="n">
        <v>0</v>
      </c>
      <c r="LX128" t="n">
        <v>0</v>
      </c>
      <c r="LY128" t="n">
        <v>5</v>
      </c>
      <c r="LZ128" t="n">
        <v>0</v>
      </c>
      <c r="MA128" t="n">
        <v>0</v>
      </c>
      <c r="MB128" t="inlineStr">
        <is>
          <t>Ya</t>
        </is>
      </c>
      <c r="MC128" t="n">
        <v>60</v>
      </c>
      <c r="MD128" t="n">
        <v>30</v>
      </c>
      <c r="ME128" t="n">
        <v>0</v>
      </c>
      <c r="MF128" t="n">
        <v>0</v>
      </c>
      <c r="MG128" t="n">
        <v>0</v>
      </c>
      <c r="MH128" t="n">
        <v>0</v>
      </c>
      <c r="MI128" t="inlineStr">
        <is>
          <t>Istirahat</t>
        </is>
      </c>
      <c r="MJ128" t="n">
        <v>0</v>
      </c>
      <c r="MK128" t="n">
        <v>0</v>
      </c>
      <c r="ML128" t="n">
        <v>1</v>
      </c>
      <c r="MM128" t="n">
        <v>0</v>
      </c>
      <c r="MN128" t="n">
        <v>0</v>
      </c>
      <c r="MO128" t="n">
        <v>0</v>
      </c>
      <c r="MP128" t="n">
        <v/>
      </c>
      <c r="MQ128" t="n">
        <v/>
      </c>
      <c r="MR128" t="inlineStr">
        <is>
          <t>Istirahat</t>
        </is>
      </c>
      <c r="MS128" t="n">
        <v/>
      </c>
      <c r="MT128" t="inlineStr">
        <is>
          <t>Istirahat</t>
        </is>
      </c>
      <c r="MU128" t="inlineStr">
        <is>
          <t>Tidak</t>
        </is>
      </c>
      <c r="MV128" t="n">
        <v/>
      </c>
      <c r="MW128" t="n">
        <v/>
      </c>
      <c r="MX128" t="n">
        <v/>
      </c>
      <c r="MY128" t="n">
        <v/>
      </c>
      <c r="MZ128" t="n">
        <v/>
      </c>
      <c r="NA128" t="n">
        <v/>
      </c>
      <c r="NB128" t="n">
        <v/>
      </c>
      <c r="NC128" t="n">
        <v/>
      </c>
      <c r="ND128" t="n">
        <v/>
      </c>
      <c r="NE128" t="n">
        <v/>
      </c>
      <c r="NF128" t="n">
        <v/>
      </c>
      <c r="NG128" t="n">
        <v/>
      </c>
      <c r="NH128" t="n">
        <v/>
      </c>
      <c r="NI128" t="n">
        <v/>
      </c>
      <c r="NJ128" t="n">
        <v/>
      </c>
      <c r="NK128" t="n">
        <v/>
      </c>
      <c r="NL128" t="inlineStr">
        <is>
          <t>Ya</t>
        </is>
      </c>
      <c r="NM128" t="inlineStr">
        <is>
          <t>Kombinasi dana mandiri dan kredit/pinjaman</t>
        </is>
      </c>
      <c r="NN128" t="inlineStr">
        <is>
          <t>7.000.001-9.000.000</t>
        </is>
      </c>
      <c r="NO128" t="n">
        <v/>
      </c>
      <c r="NP128" t="n">
        <v/>
      </c>
      <c r="NQ128" t="inlineStr">
        <is>
          <t>Koperasi</t>
        </is>
      </c>
      <c r="NR128" t="n">
        <v/>
      </c>
      <c r="NS128" t="n">
        <v>24</v>
      </c>
      <c r="NT128" t="inlineStr">
        <is>
          <t>Anggota keluarga - Laki-laki dewasa</t>
        </is>
      </c>
      <c r="NU128" t="n">
        <v/>
      </c>
      <c r="NV128" t="inlineStr">
        <is>
          <t>Anggota keluarga - Laki-laki dewasa</t>
        </is>
      </c>
      <c r="NW128" t="n">
        <v/>
      </c>
      <c r="NX128" t="inlineStr">
        <is>
          <t>Sedikit meningkat</t>
        </is>
      </c>
      <c r="NY128" t="n">
        <v>90</v>
      </c>
      <c r="NZ128" t="n">
        <v>0</v>
      </c>
      <c r="OA128" t="n">
        <v>0</v>
      </c>
      <c r="OB128" t="n">
        <v>0</v>
      </c>
      <c r="OC128" t="n">
        <v>30</v>
      </c>
      <c r="OD128" t="n">
        <v>0</v>
      </c>
      <c r="OE128" t="inlineStr">
        <is>
          <t>Lebih baik</t>
        </is>
      </c>
      <c r="OF128" t="inlineStr">
        <is>
          <t>Lebih baik (beda waktu memasak 5-30 menit, ATAU tidak lagi ada rasa/bau makanan yang berubah, ATAU alasan lainnya)</t>
        </is>
      </c>
      <c r="OG128" t="inlineStr">
        <is>
          <t>Ya</t>
        </is>
      </c>
      <c r="OH128" t="n">
        <v>0</v>
      </c>
      <c r="OI128" t="n">
        <v>6</v>
      </c>
      <c r="OJ128" t="n">
        <v>0</v>
      </c>
      <c r="OK128" t="n">
        <v>0</v>
      </c>
      <c r="OL128" t="n">
        <v>0</v>
      </c>
      <c r="OM128" t="n">
        <v>0</v>
      </c>
      <c r="ON128" t="n">
        <v>0</v>
      </c>
      <c r="OO128" t="n">
        <v>0</v>
      </c>
      <c r="OP128" t="inlineStr">
        <is>
          <t>Sapi perah</t>
        </is>
      </c>
      <c r="OQ128" t="n">
        <v>0</v>
      </c>
      <c r="OR128" t="n">
        <v>1</v>
      </c>
      <c r="OS128" t="n">
        <v>0</v>
      </c>
      <c r="OT128" t="n">
        <v>0</v>
      </c>
      <c r="OU128" t="n">
        <v>0</v>
      </c>
      <c r="OV128" t="n">
        <v>0</v>
      </c>
      <c r="OW128" t="n">
        <v>0</v>
      </c>
      <c r="OX128" t="n">
        <v>0</v>
      </c>
      <c r="OY128" t="n">
        <v>0</v>
      </c>
      <c r="OZ128" t="inlineStr">
        <is>
          <t>Sapi perah</t>
        </is>
      </c>
      <c r="PA128" t="n">
        <v>0</v>
      </c>
      <c r="PB128" t="n">
        <v>1</v>
      </c>
      <c r="PC128" t="n">
        <v>0</v>
      </c>
      <c r="PD128" t="n">
        <v>0</v>
      </c>
      <c r="PE128" t="n">
        <v>0</v>
      </c>
      <c r="PF128" t="n">
        <v>0</v>
      </c>
      <c r="PG128" t="n">
        <v>0</v>
      </c>
      <c r="PH128" t="n">
        <v>0</v>
      </c>
      <c r="PI128" t="n">
        <v>0</v>
      </c>
      <c r="PJ128" t="inlineStr">
        <is>
          <t>Sapi perah</t>
        </is>
      </c>
      <c r="PK128" t="n">
        <v>0</v>
      </c>
      <c r="PL128" t="n">
        <v>1</v>
      </c>
      <c r="PM128" t="n">
        <v>0</v>
      </c>
      <c r="PN128" t="n">
        <v>0</v>
      </c>
      <c r="PO128" t="n">
        <v>0</v>
      </c>
      <c r="PP128" t="n">
        <v>0</v>
      </c>
      <c r="PQ128" t="n">
        <v>0</v>
      </c>
      <c r="PR128" t="n">
        <v>0</v>
      </c>
      <c r="PS128" t="n">
        <v>0</v>
      </c>
      <c r="PT128" t="n">
        <v/>
      </c>
      <c r="PU128" t="n">
        <v/>
      </c>
      <c r="PV128" t="n">
        <v/>
      </c>
      <c r="PW128" t="n">
        <v/>
      </c>
      <c r="PX128" t="n">
        <v/>
      </c>
      <c r="PY128" t="n">
        <v/>
      </c>
      <c r="PZ128" t="n">
        <v/>
      </c>
      <c r="QA128" t="n">
        <v/>
      </c>
      <c r="QB128" t="n">
        <v/>
      </c>
      <c r="QC128" t="n">
        <v/>
      </c>
      <c r="QD128" t="n">
        <v/>
      </c>
      <c r="QE128" t="inlineStr">
        <is>
          <t>1-Disebarkan ke lahan terbuka</t>
        </is>
      </c>
      <c r="QF128" t="n">
        <v>0</v>
      </c>
      <c r="QG128" t="n">
        <v>0</v>
      </c>
      <c r="QH128" t="n">
        <v>0</v>
      </c>
      <c r="QI128" t="n">
        <v>0</v>
      </c>
      <c r="QJ128" t="n">
        <v>0</v>
      </c>
      <c r="QK128" t="n">
        <v>1</v>
      </c>
      <c r="QL128" t="n">
        <v>0</v>
      </c>
      <c r="QM128" t="n">
        <v>0</v>
      </c>
      <c r="QN128" t="n">
        <v>0</v>
      </c>
      <c r="QO128" t="n">
        <v/>
      </c>
      <c r="QP128" t="n">
        <v/>
      </c>
      <c r="QQ128" t="n">
        <v/>
      </c>
      <c r="QR128" t="n">
        <v/>
      </c>
      <c r="QS128" t="n">
        <v/>
      </c>
      <c r="QT128" t="n">
        <v/>
      </c>
      <c r="QU128" t="n">
        <v/>
      </c>
      <c r="QV128" t="n">
        <v/>
      </c>
      <c r="QW128" t="n">
        <v/>
      </c>
      <c r="QX128" t="n">
        <v/>
      </c>
      <c r="QY128" t="n">
        <v/>
      </c>
      <c r="QZ128" t="n">
        <v/>
      </c>
      <c r="RA128" t="n">
        <v/>
      </c>
      <c r="RB128" t="n">
        <v/>
      </c>
      <c r="RC128" t="n">
        <v/>
      </c>
      <c r="RD128" t="n">
        <v/>
      </c>
      <c r="RE128" t="n">
        <v/>
      </c>
      <c r="RF128" t="n">
        <v/>
      </c>
      <c r="RG128" t="n">
        <v/>
      </c>
      <c r="RH128" t="n">
        <v/>
      </c>
      <c r="RI128" t="n">
        <v/>
      </c>
      <c r="RJ128" t="n">
        <v/>
      </c>
      <c r="RK128" t="n">
        <v/>
      </c>
      <c r="RL128" t="n">
        <v/>
      </c>
      <c r="RM128" t="n">
        <v/>
      </c>
      <c r="RN128" t="n">
        <v/>
      </c>
      <c r="RO128" t="n">
        <v/>
      </c>
      <c r="RP128" t="n">
        <v/>
      </c>
      <c r="RQ128" t="n">
        <v/>
      </c>
      <c r="RR128" t="n">
        <v/>
      </c>
      <c r="RS128" t="n">
        <v/>
      </c>
      <c r="RT128" t="n">
        <v/>
      </c>
      <c r="RU128" t="n">
        <v/>
      </c>
      <c r="RV128" t="n">
        <v/>
      </c>
      <c r="RW128" t="n">
        <v/>
      </c>
      <c r="RX128" t="n">
        <v/>
      </c>
      <c r="RY128" t="n">
        <v/>
      </c>
      <c r="RZ128" t="n">
        <v/>
      </c>
      <c r="SA128" t="n">
        <v/>
      </c>
      <c r="SB128" t="n">
        <v/>
      </c>
      <c r="SC128" t="n">
        <v/>
      </c>
      <c r="SD128" t="n">
        <v/>
      </c>
      <c r="SE128" t="n">
        <v/>
      </c>
      <c r="SF128" t="n">
        <v/>
      </c>
      <c r="SG128" t="n">
        <v/>
      </c>
      <c r="SH128" t="n">
        <v/>
      </c>
      <c r="SI128" t="n">
        <v/>
      </c>
      <c r="SJ128" t="n">
        <v/>
      </c>
      <c r="SK128" t="n">
        <v/>
      </c>
      <c r="SL128" t="n">
        <v/>
      </c>
      <c r="SM128" t="n">
        <v/>
      </c>
      <c r="SN128" t="n">
        <v/>
      </c>
      <c r="SO128" t="n">
        <v/>
      </c>
      <c r="SP128" t="n">
        <v/>
      </c>
      <c r="SQ128" t="n">
        <v/>
      </c>
      <c r="SR128" t="n">
        <v/>
      </c>
      <c r="SS128" t="n">
        <v/>
      </c>
      <c r="ST128" t="n">
        <v/>
      </c>
      <c r="SU128" t="n">
        <v/>
      </c>
      <c r="SV128" t="n">
        <v/>
      </c>
      <c r="SW128" t="n">
        <v/>
      </c>
      <c r="SX128" t="n">
        <v/>
      </c>
      <c r="SY128" t="n">
        <v/>
      </c>
      <c r="SZ128" t="n">
        <v>6</v>
      </c>
      <c r="TA128" t="n">
        <v/>
      </c>
      <c r="TB128" t="n">
        <v/>
      </c>
      <c r="TC128" t="n">
        <v/>
      </c>
      <c r="TD128" t="n">
        <v/>
      </c>
      <c r="TE128" t="n">
        <v/>
      </c>
      <c r="TF128" t="n">
        <v/>
      </c>
      <c r="TG128" t="n">
        <v/>
      </c>
      <c r="TH128" t="n">
        <v/>
      </c>
      <c r="TI128" t="n">
        <v/>
      </c>
      <c r="TJ128" t="n">
        <v/>
      </c>
      <c r="TK128" t="n">
        <v/>
      </c>
      <c r="TL128" t="n">
        <v/>
      </c>
      <c r="TM128" t="n">
        <v/>
      </c>
      <c r="TN128" t="n">
        <v/>
      </c>
      <c r="TO128" t="n">
        <v/>
      </c>
      <c r="TP128" t="n">
        <v/>
      </c>
      <c r="TQ128" t="n">
        <v/>
      </c>
      <c r="TR128" t="n">
        <v/>
      </c>
      <c r="TS128" t="n">
        <v/>
      </c>
      <c r="TT128" t="n">
        <v/>
      </c>
      <c r="TU128" t="n">
        <v/>
      </c>
      <c r="TV128" t="n">
        <v/>
      </c>
      <c r="TW128" t="n">
        <v/>
      </c>
      <c r="TX128" t="n">
        <v/>
      </c>
      <c r="TY128" t="n">
        <v/>
      </c>
      <c r="TZ128" t="n">
        <v/>
      </c>
      <c r="UA128" t="n">
        <v/>
      </c>
      <c r="UB128" t="n">
        <v/>
      </c>
      <c r="UC128" t="n">
        <v/>
      </c>
      <c r="UD128" t="n">
        <v/>
      </c>
      <c r="UE128" t="n">
        <v/>
      </c>
      <c r="UF128" t="n">
        <v/>
      </c>
      <c r="UG128" t="n">
        <v/>
      </c>
      <c r="UH128" t="n">
        <v/>
      </c>
      <c r="UI128" t="n">
        <v/>
      </c>
      <c r="UJ128" t="n">
        <v/>
      </c>
      <c r="UK128" t="n">
        <v/>
      </c>
      <c r="UL128" t="n">
        <v/>
      </c>
      <c r="UM128" t="n">
        <v/>
      </c>
      <c r="UN128" t="n">
        <v/>
      </c>
      <c r="UO128" t="n">
        <v/>
      </c>
      <c r="UP128" t="n">
        <v/>
      </c>
      <c r="UQ128" t="n">
        <v/>
      </c>
      <c r="UR128" t="n">
        <v/>
      </c>
      <c r="US128" t="n">
        <v/>
      </c>
      <c r="UT128" t="n">
        <v/>
      </c>
      <c r="UU128" t="n">
        <v/>
      </c>
      <c r="UV128" t="inlineStr">
        <is>
          <t>Pemberian pakan di kandang</t>
        </is>
      </c>
      <c r="UW128" t="n">
        <v/>
      </c>
      <c r="UX128" t="n">
        <v/>
      </c>
      <c r="UY128" t="n">
        <v/>
      </c>
      <c r="UZ128" t="n">
        <v/>
      </c>
      <c r="VA128" t="n">
        <v/>
      </c>
      <c r="VB128" t="n">
        <v/>
      </c>
      <c r="VC128" t="n">
        <v/>
      </c>
      <c r="VD128" t="inlineStr">
        <is>
          <t>Sangat jarang (&gt;1 bulan sekali)</t>
        </is>
      </c>
      <c r="VE128" t="n">
        <v/>
      </c>
      <c r="VF128" t="n">
        <v/>
      </c>
      <c r="VG128" t="n">
        <v/>
      </c>
      <c r="VH128" t="n">
        <v/>
      </c>
      <c r="VI128" t="n">
        <v/>
      </c>
      <c r="VJ128" t="n">
        <v/>
      </c>
      <c r="VK128" t="n">
        <v/>
      </c>
      <c r="VL128" t="inlineStr">
        <is>
          <t>Sangat sering (&gt;1 kali sehari)</t>
        </is>
      </c>
      <c r="VM128" t="n">
        <v/>
      </c>
      <c r="VN128" t="n">
        <v/>
      </c>
      <c r="VO128" t="n">
        <v/>
      </c>
      <c r="VP128" t="n">
        <v/>
      </c>
      <c r="VQ128" t="n">
        <v/>
      </c>
      <c r="VR128" t="n">
        <v/>
      </c>
      <c r="VS128" t="n">
        <v/>
      </c>
      <c r="VT128" t="n">
        <v/>
      </c>
      <c r="VU128" t="n">
        <v/>
      </c>
      <c r="VV128" t="n">
        <v/>
      </c>
      <c r="VW128" t="n">
        <v/>
      </c>
      <c r="VX128" t="n">
        <v/>
      </c>
      <c r="VY128" t="n">
        <v/>
      </c>
      <c r="VZ128" t="n">
        <v/>
      </c>
      <c r="WA128" t="n">
        <v/>
      </c>
      <c r="WB128" t="n">
        <v/>
      </c>
      <c r="WC128" t="n">
        <v/>
      </c>
      <c r="WD128" t="n">
        <v/>
      </c>
      <c r="WE128" t="n">
        <v/>
      </c>
      <c r="WF128" t="inlineStr">
        <is>
          <t>6-Digester biogas</t>
        </is>
      </c>
      <c r="WG128" t="n">
        <v>0</v>
      </c>
      <c r="WH128" t="n">
        <v>0</v>
      </c>
      <c r="WI128" t="n">
        <v>0</v>
      </c>
      <c r="WJ128" t="n">
        <v>0</v>
      </c>
      <c r="WK128" t="n">
        <v>0</v>
      </c>
      <c r="WL128" t="n">
        <v>0</v>
      </c>
      <c r="WM128" t="n">
        <v>0</v>
      </c>
      <c r="WN128" t="n">
        <v>0</v>
      </c>
      <c r="WO128" t="n">
        <v>0</v>
      </c>
      <c r="WP128" t="n">
        <v>1</v>
      </c>
      <c r="WQ128" t="n">
        <v>0</v>
      </c>
      <c r="WR128" t="n">
        <v>0</v>
      </c>
      <c r="WS128" t="n">
        <v/>
      </c>
      <c r="WT128" t="n">
        <v/>
      </c>
      <c r="WU128" t="n">
        <v/>
      </c>
      <c r="WV128" t="n">
        <v/>
      </c>
      <c r="WW128" t="n">
        <v/>
      </c>
      <c r="WX128" t="n">
        <v/>
      </c>
      <c r="WY128" t="n">
        <v/>
      </c>
      <c r="WZ128" t="n">
        <v/>
      </c>
      <c r="XA128" t="n">
        <v/>
      </c>
      <c r="XB128" t="n">
        <v/>
      </c>
      <c r="XC128" t="n">
        <v/>
      </c>
      <c r="XD128" t="n">
        <v/>
      </c>
      <c r="XE128" t="n">
        <v/>
      </c>
      <c r="XF128" t="n">
        <v/>
      </c>
      <c r="XG128" t="n">
        <v/>
      </c>
      <c r="XH128" t="n">
        <v/>
      </c>
      <c r="XI128" t="n">
        <v/>
      </c>
      <c r="XJ128" t="n">
        <v/>
      </c>
      <c r="XK128" t="n">
        <v/>
      </c>
      <c r="XL128" t="n">
        <v/>
      </c>
      <c r="XM128" t="n">
        <v/>
      </c>
      <c r="XN128" t="n">
        <v/>
      </c>
      <c r="XO128" t="n">
        <v/>
      </c>
      <c r="XP128" t="n">
        <v/>
      </c>
      <c r="XQ128" t="n">
        <v/>
      </c>
      <c r="XR128" t="n">
        <v/>
      </c>
      <c r="XS128" t="n">
        <v/>
      </c>
      <c r="XT128" t="n">
        <v/>
      </c>
      <c r="XU128" t="n">
        <v/>
      </c>
      <c r="XV128" t="n">
        <v/>
      </c>
      <c r="XW128" t="n">
        <v/>
      </c>
      <c r="XX128" t="n">
        <v/>
      </c>
      <c r="XY128" t="n">
        <v/>
      </c>
      <c r="XZ128" t="n">
        <v/>
      </c>
      <c r="YA128" t="n">
        <v/>
      </c>
      <c r="YB128" t="n">
        <v/>
      </c>
      <c r="YC128" t="n">
        <v/>
      </c>
      <c r="YD128" t="n">
        <v/>
      </c>
      <c r="YE128" t="n">
        <v/>
      </c>
      <c r="YF128" t="n">
        <v/>
      </c>
      <c r="YG128" t="n">
        <v/>
      </c>
      <c r="YH128" t="n">
        <v/>
      </c>
      <c r="YI128" t="n">
        <v/>
      </c>
      <c r="YJ128" t="n">
        <v/>
      </c>
      <c r="YK128" t="n">
        <v/>
      </c>
      <c r="YL128" t="n">
        <v/>
      </c>
      <c r="YM128" t="n">
        <v/>
      </c>
      <c r="YN128" t="n">
        <v/>
      </c>
      <c r="YO128" t="n">
        <v/>
      </c>
      <c r="YP128" t="n">
        <v/>
      </c>
      <c r="YQ128" t="n">
        <v/>
      </c>
      <c r="YR128" t="n">
        <v/>
      </c>
      <c r="YS128" t="n">
        <v/>
      </c>
      <c r="YT128" t="n">
        <v/>
      </c>
      <c r="YU128" t="n">
        <v/>
      </c>
      <c r="YV128" t="n">
        <v/>
      </c>
      <c r="YW128" t="n">
        <v/>
      </c>
      <c r="YX128" t="n">
        <v/>
      </c>
      <c r="YY128" t="n">
        <v/>
      </c>
      <c r="YZ128" t="n">
        <v/>
      </c>
      <c r="ZA128" t="n">
        <v/>
      </c>
      <c r="ZB128" t="n">
        <v/>
      </c>
      <c r="ZC128" t="n">
        <v/>
      </c>
      <c r="ZD128" t="n">
        <v/>
      </c>
      <c r="ZE128" t="n">
        <v/>
      </c>
      <c r="ZF128" t="n">
        <v/>
      </c>
      <c r="ZG128" t="n">
        <v/>
      </c>
      <c r="ZH128" t="n">
        <v/>
      </c>
      <c r="ZI128" t="n">
        <v/>
      </c>
      <c r="ZJ128" t="n">
        <v/>
      </c>
      <c r="ZK128" t="n">
        <v/>
      </c>
      <c r="ZL128" t="n">
        <v/>
      </c>
      <c r="ZM128" t="n">
        <v/>
      </c>
      <c r="ZN128" t="n">
        <v/>
      </c>
      <c r="ZO128" t="n">
        <v>100</v>
      </c>
      <c r="ZP128" t="n">
        <v/>
      </c>
      <c r="ZQ128" t="n">
        <v/>
      </c>
      <c r="ZR128" t="n">
        <v/>
      </c>
      <c r="ZS128" t="n">
        <v/>
      </c>
      <c r="ZT128" t="n">
        <v/>
      </c>
      <c r="ZU128" t="n">
        <v/>
      </c>
      <c r="ZV128" t="n">
        <v/>
      </c>
      <c r="ZW128" t="n">
        <v>3</v>
      </c>
      <c r="ZX128" t="n">
        <v/>
      </c>
      <c r="ZY128" t="n">
        <v/>
      </c>
      <c r="ZZ128" t="n">
        <v/>
      </c>
      <c r="AAA128" t="n">
        <v/>
      </c>
      <c r="AAB128" t="n">
        <v/>
      </c>
      <c r="AAC128" t="n">
        <v/>
      </c>
      <c r="AAD128" t="n">
        <v/>
      </c>
      <c r="AAE128" t="inlineStr">
        <is>
          <t>Pakan segar (misal: rumput)</t>
        </is>
      </c>
      <c r="AAF128" t="n">
        <v/>
      </c>
      <c r="AAG128" t="n">
        <v/>
      </c>
      <c r="AAH128" t="n">
        <v/>
      </c>
      <c r="AAI128" t="n">
        <v/>
      </c>
      <c r="AAJ128" t="n">
        <v/>
      </c>
      <c r="AAK128" t="n">
        <v/>
      </c>
      <c r="AAL128" t="inlineStr">
        <is>
          <t>Tidak</t>
        </is>
      </c>
      <c r="AAM128" t="n">
        <v/>
      </c>
      <c r="AAN128" t="n">
        <v/>
      </c>
      <c r="AAO128" t="n">
        <v/>
      </c>
      <c r="AAP128" t="n">
        <v/>
      </c>
      <c r="AAQ128" t="n">
        <v/>
      </c>
      <c r="AAR128" t="inlineStr">
        <is>
          <t>Ya</t>
        </is>
      </c>
      <c r="AAS128" t="inlineStr">
        <is>
          <t>Tidak pasti/ragu-ragu</t>
        </is>
      </c>
      <c r="AAT128" t="inlineStr">
        <is>
          <t>Dibuang ke selokan</t>
        </is>
      </c>
      <c r="AAU128" t="n">
        <v>0</v>
      </c>
      <c r="AAV128" t="n">
        <v>0</v>
      </c>
      <c r="AAW128" t="n">
        <v>0</v>
      </c>
      <c r="AAX128" t="n">
        <v>0</v>
      </c>
      <c r="AAY128" t="n">
        <v>0</v>
      </c>
      <c r="AAZ128" t="n">
        <v>0</v>
      </c>
      <c r="ABA128" t="n">
        <v>1</v>
      </c>
      <c r="ABB128" t="n">
        <v/>
      </c>
      <c r="ABC128" t="n">
        <v/>
      </c>
      <c r="ABD128" t="n">
        <v/>
      </c>
      <c r="ABE128" t="n">
        <v/>
      </c>
      <c r="ABF128" t="n">
        <v/>
      </c>
      <c r="ABG128" t="n">
        <v/>
      </c>
      <c r="ABH128" t="n">
        <v/>
      </c>
      <c r="ABI128" t="n">
        <v/>
      </c>
      <c r="ABJ128" t="n">
        <v/>
      </c>
      <c r="ABK128" t="n">
        <v/>
      </c>
      <c r="ABL128" t="n">
        <v/>
      </c>
      <c r="ABM128" t="n">
        <v/>
      </c>
      <c r="ABN128" t="n">
        <v/>
      </c>
      <c r="ABO128" t="n">
        <v/>
      </c>
      <c r="ABP128" t="n">
        <v/>
      </c>
      <c r="ABQ128" t="n">
        <v/>
      </c>
      <c r="ABR128" t="n">
        <v/>
      </c>
      <c r="ABS128" t="n">
        <v/>
      </c>
      <c r="ABT128" t="n">
        <v/>
      </c>
      <c r="ABU128" t="n">
        <v/>
      </c>
      <c r="ABV128" t="n">
        <v/>
      </c>
      <c r="ABW128" t="n">
        <v/>
      </c>
      <c r="ABX128" t="n">
        <v/>
      </c>
      <c r="ABY128" t="n">
        <v/>
      </c>
      <c r="ABZ128" t="n">
        <v/>
      </c>
      <c r="ACA128" t="n">
        <v/>
      </c>
      <c r="ACB128" t="n">
        <v/>
      </c>
      <c r="ACC128" t="n">
        <v/>
      </c>
      <c r="ACD128" t="n">
        <v/>
      </c>
      <c r="ACE128" t="n">
        <v/>
      </c>
      <c r="ACF128" t="n">
        <v/>
      </c>
      <c r="ACG128" t="n">
        <v/>
      </c>
      <c r="ACH128" t="n">
        <v/>
      </c>
      <c r="ACI128" t="n">
        <v/>
      </c>
      <c r="ACJ128" t="n">
        <v/>
      </c>
      <c r="ACK128" t="inlineStr">
        <is>
          <t>Tidak punya waktu mengumpulkannya Ladang/sawah terlalu jauh, sulit untuk mengangkut ke sana</t>
        </is>
      </c>
      <c r="ACL128" t="n">
        <v>0</v>
      </c>
      <c r="ACM128" t="n">
        <v>0</v>
      </c>
      <c r="ACN128" t="n">
        <v>1</v>
      </c>
      <c r="ACO128" t="n">
        <v>1</v>
      </c>
      <c r="ACP128" t="n">
        <v>0</v>
      </c>
      <c r="ACQ128" t="n">
        <v>0</v>
      </c>
      <c r="ACR128" t="n">
        <v>0</v>
      </c>
      <c r="ACS128" t="n">
        <v/>
      </c>
      <c r="ACT128" t="inlineStr">
        <is>
          <t>Tidak</t>
        </is>
      </c>
      <c r="ACU128" t="inlineStr">
        <is>
          <t>Manfaat cukup signifikan, terasa di kehidupan sehari-hari</t>
        </is>
      </c>
      <c r="ACV128" t="inlineStr">
        <is>
          <t>Berkurang</t>
        </is>
      </c>
      <c r="ACW128" t="inlineStr">
        <is>
          <t>Anggota keluarga - Perempuan dewasa</t>
        </is>
      </c>
      <c r="ACX128" t="inlineStr">
        <is>
          <t>Netral/tidak tahu</t>
        </is>
      </c>
      <c r="ACY128" t="inlineStr">
        <is>
          <t>Anggota keluarga - Laki-laki dewasa Anggota keluarga - Perempuan dewasa</t>
        </is>
      </c>
      <c r="ACZ128" t="n">
        <v>1</v>
      </c>
      <c r="ADA128" t="n">
        <v>1</v>
      </c>
      <c r="ADB128" t="n">
        <v>0</v>
      </c>
      <c r="ADC128" t="n">
        <v>0</v>
      </c>
      <c r="ADD128" t="inlineStr">
        <is>
          <t>Cukup puas</t>
        </is>
      </c>
      <c r="ADE128" t="inlineStr">
        <is>
          <t>Puas</t>
        </is>
      </c>
      <c r="ADF128" t="inlineStr">
        <is>
          <t>Cukup puas</t>
        </is>
      </c>
      <c r="ADG128" t="inlineStr">
        <is>
          <t>Puas</t>
        </is>
      </c>
      <c r="ADH128" t="inlineStr">
        <is>
          <t>Tidak</t>
        </is>
      </c>
      <c r="ADI128" t="n">
        <v/>
      </c>
      <c r="ADJ128" t="inlineStr">
        <is>
          <t>Puas</t>
        </is>
      </c>
      <c r="ADK128" t="n">
        <v/>
      </c>
      <c r="ADL128" t="n">
        <v/>
      </c>
      <c r="ADM128" t="n">
        <v/>
      </c>
      <c r="ADN128" t="n">
        <v/>
      </c>
      <c r="ADO128" t="n">
        <v/>
      </c>
      <c r="ADP128" t="n">
        <v/>
      </c>
      <c r="ADQ128" t="n">
        <v/>
      </c>
      <c r="ADR128" t="n">
        <v/>
      </c>
      <c r="ADS128" t="n">
        <v/>
      </c>
      <c r="ADT128" t="n">
        <v/>
      </c>
      <c r="ADU128" t="inlineStr">
        <is>
          <t>Memperbaiki sendiri</t>
        </is>
      </c>
      <c r="ADV128" t="n">
        <v>0</v>
      </c>
      <c r="ADW128" t="n">
        <v>0</v>
      </c>
      <c r="ADX128" t="n">
        <v>0</v>
      </c>
      <c r="ADY128" t="n">
        <v>0</v>
      </c>
      <c r="ADZ128" t="n">
        <v>0</v>
      </c>
      <c r="AEA128" t="n">
        <v>1</v>
      </c>
      <c r="AEB128" t="n">
        <v>0</v>
      </c>
      <c r="AEC128" t="n">
        <v>0</v>
      </c>
      <c r="AED128" t="inlineStr">
        <is>
          <t>Tidak</t>
        </is>
      </c>
      <c r="AEE128" t="inlineStr">
        <is>
          <t>Laki-laki dewasa</t>
        </is>
      </c>
      <c r="AEF128" t="n">
        <v/>
      </c>
      <c r="AEG128" t="inlineStr">
        <is>
          <t>Menghubungi melalui rekan</t>
        </is>
      </c>
      <c r="AEH128" t="n">
        <v/>
      </c>
      <c r="AEI128" t="inlineStr">
        <is>
          <t>Tidak</t>
        </is>
      </c>
      <c r="AEJ128" t="inlineStr">
        <is>
          <t>Kadang-kadang</t>
        </is>
      </c>
      <c r="AEK128" t="inlineStr">
        <is>
          <t>Peningkatan kebersihan kandang ternak Dapur lebih bersih dan bebas asap Mendapatkan subsidi</t>
        </is>
      </c>
      <c r="AEL128" t="n">
        <v>0</v>
      </c>
      <c r="AEM128" t="n">
        <v>0</v>
      </c>
      <c r="AEN128" t="n">
        <v>0</v>
      </c>
      <c r="AEO128" t="n">
        <v>0</v>
      </c>
      <c r="AEP128" t="n">
        <v>0</v>
      </c>
      <c r="AEQ128" t="n">
        <v>0</v>
      </c>
      <c r="AER128" t="n">
        <v>1</v>
      </c>
      <c r="AES128" t="n">
        <v>0</v>
      </c>
      <c r="AET128" t="n">
        <v>1</v>
      </c>
      <c r="AEU128" t="n">
        <v>0</v>
      </c>
      <c r="AEV128" t="n">
        <v>1</v>
      </c>
      <c r="AEW128" t="n">
        <v>0</v>
      </c>
      <c r="AEX128" t="n">
        <v/>
      </c>
      <c r="AEY128" t="inlineStr">
        <is>
          <t>Didukung oleh pihak lain atau ada subsidi</t>
        </is>
      </c>
      <c r="AEZ128" t="n">
        <v/>
      </c>
      <c r="AFA128" t="inlineStr">
        <is>
          <t>Koperasi</t>
        </is>
      </c>
      <c r="AFB128" t="n">
        <v/>
      </c>
      <c r="AFC128" t="inlineStr">
        <is>
          <t>1000538220-21_26_59.jpg</t>
        </is>
      </c>
      <c r="AFD128" t="inlineStr">
        <is>
          <t>https://kf.kobotoolbox.org/api/v2/assets/avstPQqLr3Ab3ZdcVTXZ6f/data/670476072/attachments/attiob2vZcjRWY8Nuy9xtX8M/</t>
        </is>
      </c>
      <c r="AFE128" t="inlineStr">
        <is>
          <t>1000538226-21_27_4.jpg</t>
        </is>
      </c>
      <c r="AFF128" t="inlineStr">
        <is>
          <t>https://kf.kobotoolbox.org/api/v2/assets/avstPQqLr3Ab3ZdcVTXZ6f/data/670476072/attachments/attRsTztbTUPbntjb8DoPSsL/</t>
        </is>
      </c>
      <c r="AFG128" t="inlineStr">
        <is>
          <t>Yudi</t>
        </is>
      </c>
      <c r="AFH128" t="n">
        <v/>
      </c>
      <c r="AFI128" t="n">
        <v/>
      </c>
    </row>
    <row r="129">
      <c r="A129" t="n">
        <v/>
      </c>
      <c r="B129" t="n">
        <v/>
      </c>
      <c r="C129" t="n">
        <v/>
      </c>
      <c r="D129" t="inlineStr">
        <is>
          <t>ratunya( p sanap)</t>
        </is>
      </c>
      <c r="E129" t="n">
        <v>83848345670</v>
      </c>
      <c r="F129" t="inlineStr">
        <is>
          <t>-7.911849 112.766508 10.53 12.600000381649727</t>
        </is>
      </c>
      <c r="G129" t="n">
        <v>-7.911849</v>
      </c>
      <c r="H129" t="n">
        <v>112.766508</v>
      </c>
      <c r="I129" t="n">
        <v>10.53</v>
      </c>
      <c r="J129" t="n">
        <v>12.60000038</v>
      </c>
      <c r="K129" t="n">
        <v>0</v>
      </c>
      <c r="L129" t="inlineStr">
        <is>
          <t>-7.89885 112.7664386 10.53 13.900001525878906</t>
        </is>
      </c>
      <c r="M129" t="n">
        <v>-7.89885</v>
      </c>
      <c r="N129" t="n">
        <v>112.7664386</v>
      </c>
      <c r="O129" t="n">
        <v>10.53</v>
      </c>
      <c r="P129" t="n">
        <v>13.90000153</v>
      </c>
      <c r="Q129" t="n">
        <v>0</v>
      </c>
      <c r="R129" t="inlineStr">
        <is>
          <t>Jawa Timur</t>
        </is>
      </c>
      <c r="S129" t="n">
        <v>0</v>
      </c>
      <c r="T129" t="n">
        <v>0</v>
      </c>
      <c r="U129" t="n">
        <v>0</v>
      </c>
      <c r="V129" t="n">
        <v>0</v>
      </c>
      <c r="W129" t="n">
        <v>0</v>
      </c>
      <c r="X129" t="n">
        <v>1</v>
      </c>
      <c r="Y129" t="n">
        <v>0</v>
      </c>
      <c r="Z129" t="n">
        <v>0</v>
      </c>
      <c r="AA129" t="n">
        <v>0</v>
      </c>
      <c r="AB129" t="n">
        <v>0</v>
      </c>
      <c r="AC129" t="inlineStr">
        <is>
          <t>MALANG</t>
        </is>
      </c>
      <c r="AD129" t="inlineStr">
        <is>
          <t>JABUNG</t>
        </is>
      </c>
      <c r="AE129" t="inlineStr">
        <is>
          <t>KEMIRI</t>
        </is>
      </c>
      <c r="AF129" t="inlineStr">
        <is>
          <t>KAN JABUNG</t>
        </is>
      </c>
      <c r="AG129" t="inlineStr">
        <is>
          <t>KJP0432</t>
        </is>
      </c>
      <c r="AH129" t="n">
        <v>12</v>
      </c>
      <c r="AI129" t="inlineStr">
        <is>
          <t>VPA1</t>
        </is>
      </c>
      <c r="AJ129" t="inlineStr">
        <is>
          <t>Aktif</t>
        </is>
      </c>
      <c r="AK129" t="n">
        <v>56</v>
      </c>
      <c r="AL129" t="inlineStr">
        <is>
          <t>Laki-laki</t>
        </is>
      </c>
      <c r="AM129" t="inlineStr">
        <is>
          <t>Sudah menikah</t>
        </is>
      </c>
      <c r="AN129" t="inlineStr">
        <is>
          <t>SMA/Sederajat</t>
        </is>
      </c>
      <c r="AO129" t="inlineStr">
        <is>
          <t>Peternak</t>
        </is>
      </c>
      <c r="AP129" t="n">
        <v>0</v>
      </c>
      <c r="AQ129" t="n">
        <v>1</v>
      </c>
      <c r="AR129" t="n">
        <v>0</v>
      </c>
      <c r="AS129" t="n">
        <v>0</v>
      </c>
      <c r="AT129" t="n">
        <v>0</v>
      </c>
      <c r="AU129" t="n">
        <v>0</v>
      </c>
      <c r="AV129" t="n">
        <v>0</v>
      </c>
      <c r="AW129" t="n">
        <v>0</v>
      </c>
      <c r="AX129" t="n">
        <v/>
      </c>
      <c r="AY129" t="inlineStr">
        <is>
          <t>Petani Peternak</t>
        </is>
      </c>
      <c r="AZ129" t="n">
        <v>1</v>
      </c>
      <c r="BA129" t="n">
        <v>1</v>
      </c>
      <c r="BB129" t="n">
        <v>0</v>
      </c>
      <c r="BC129" t="n">
        <v>0</v>
      </c>
      <c r="BD129" t="n">
        <v>0</v>
      </c>
      <c r="BE129" t="n">
        <v>0</v>
      </c>
      <c r="BF129" t="n">
        <v>0</v>
      </c>
      <c r="BG129" t="n">
        <v>0</v>
      </c>
      <c r="BH129" t="n">
        <v/>
      </c>
      <c r="BI129" t="inlineStr">
        <is>
          <t>Rp1.500.000 - Rp2.500.000</t>
        </is>
      </c>
      <c r="BJ129" t="n">
        <v>2</v>
      </c>
      <c r="BK129" t="n">
        <v>1</v>
      </c>
      <c r="BL129" t="n">
        <v>1</v>
      </c>
      <c r="BM129" t="n">
        <v>0</v>
      </c>
      <c r="BN129" t="inlineStr">
        <is>
          <t>Milik sendiri</t>
        </is>
      </c>
      <c r="BO129" t="inlineStr">
        <is>
          <t>Permanen (dinding bata dan semen)</t>
        </is>
      </c>
      <c r="BP129" t="n">
        <v>1</v>
      </c>
      <c r="BQ129" t="n">
        <v>0</v>
      </c>
      <c r="BR129" t="n">
        <v>0</v>
      </c>
      <c r="BS129" t="n">
        <v>0</v>
      </c>
      <c r="BT129" t="n">
        <v>0</v>
      </c>
      <c r="BU129" t="n">
        <v/>
      </c>
      <c r="BV129" t="inlineStr">
        <is>
          <t>Keramik/ubin</t>
        </is>
      </c>
      <c r="BW129" t="n">
        <v>0</v>
      </c>
      <c r="BX129" t="n">
        <v>0</v>
      </c>
      <c r="BY129" t="n">
        <v>1</v>
      </c>
      <c r="BZ129" t="n">
        <v>0</v>
      </c>
      <c r="CA129" t="n">
        <v>0</v>
      </c>
      <c r="CB129" t="n">
        <v/>
      </c>
      <c r="CC129" t="inlineStr">
        <is>
          <t>Genting</t>
        </is>
      </c>
      <c r="CD129" t="n">
        <v>0</v>
      </c>
      <c r="CE129" t="n">
        <v>0</v>
      </c>
      <c r="CF129" t="n">
        <v>0</v>
      </c>
      <c r="CG129" t="n">
        <v>0</v>
      </c>
      <c r="CH129" t="n">
        <v>0</v>
      </c>
      <c r="CI129" t="n">
        <v>1</v>
      </c>
      <c r="CJ129" t="n">
        <v>0</v>
      </c>
      <c r="CK129" t="n">
        <v/>
      </c>
      <c r="CL129" t="inlineStr">
        <is>
          <t>Ya</t>
        </is>
      </c>
      <c r="CM129" t="n">
        <v>2013</v>
      </c>
      <c r="CN129" t="inlineStr">
        <is>
          <t>Fixed-Dome (Kubah Tetap)</t>
        </is>
      </c>
      <c r="CO129" t="inlineStr">
        <is>
          <t>12 m³ (10-11 ekor sapi, ±10 jam memasak/hari, ±100 kg slurry/hari)</t>
        </is>
      </c>
      <c r="CP129" t="inlineStr">
        <is>
          <t>Anggota keluarga - laki-laki</t>
        </is>
      </c>
      <c r="CQ129" t="n">
        <v>0</v>
      </c>
      <c r="CR129" t="n">
        <v>0</v>
      </c>
      <c r="CS129" t="n">
        <v>0</v>
      </c>
      <c r="CT129" t="n">
        <v>0</v>
      </c>
      <c r="CU129" t="n">
        <v>1</v>
      </c>
      <c r="CV129" t="n">
        <v>0</v>
      </c>
      <c r="CW129" t="n">
        <v>0</v>
      </c>
      <c r="CX129" t="n">
        <v>0</v>
      </c>
      <c r="CY129" t="inlineStr">
        <is>
          <t>Anggota keluarga - laki-laki</t>
        </is>
      </c>
      <c r="CZ129" t="n">
        <v>1</v>
      </c>
      <c r="DA129" t="n">
        <v>0</v>
      </c>
      <c r="DB129" t="n">
        <v>0</v>
      </c>
      <c r="DC129" t="n">
        <v/>
      </c>
      <c r="DD129" t="inlineStr">
        <is>
          <t>Anggota keluarga - laki-laki CPO atau pendamping</t>
        </is>
      </c>
      <c r="DE129" t="n">
        <v>1</v>
      </c>
      <c r="DF129" t="n">
        <v>0</v>
      </c>
      <c r="DG129" t="n">
        <v>1</v>
      </c>
      <c r="DH129" t="n">
        <v>0</v>
      </c>
      <c r="DI129" t="n">
        <v/>
      </c>
      <c r="DJ129" t="inlineStr">
        <is>
          <t>Anggota keluarga - laki-laki CPO atau pendamping</t>
        </is>
      </c>
      <c r="DK129" t="n">
        <v>1</v>
      </c>
      <c r="DL129" t="n">
        <v>0</v>
      </c>
      <c r="DM129" t="n">
        <v>1</v>
      </c>
      <c r="DN129" t="n">
        <v>0</v>
      </c>
      <c r="DO129" t="n">
        <v/>
      </c>
      <c r="DP129" t="inlineStr">
        <is>
          <t>Ya</t>
        </is>
      </c>
      <c r="DQ129" t="n">
        <v/>
      </c>
      <c r="DR129" t="n">
        <v/>
      </c>
      <c r="DS129" t="n">
        <v/>
      </c>
      <c r="DT129" t="n">
        <v/>
      </c>
      <c r="DU129" t="n">
        <v/>
      </c>
      <c r="DV129" t="n">
        <v/>
      </c>
      <c r="DW129" t="n">
        <v/>
      </c>
      <c r="DX129" t="n">
        <v/>
      </c>
      <c r="DY129" t="n">
        <v/>
      </c>
      <c r="DZ129" t="n">
        <v/>
      </c>
      <c r="EA129" t="n">
        <v/>
      </c>
      <c r="EB129" t="n">
        <v/>
      </c>
      <c r="EC129" t="n">
        <v/>
      </c>
      <c r="ED129" t="n">
        <v/>
      </c>
      <c r="EE129" t="n">
        <v/>
      </c>
      <c r="EF129" t="n">
        <v/>
      </c>
      <c r="EG129" t="n">
        <v/>
      </c>
      <c r="EH129" t="n">
        <v/>
      </c>
      <c r="EI129" t="inlineStr">
        <is>
          <t>Tidak ada masalah</t>
        </is>
      </c>
      <c r="EJ129" t="n">
        <v>0</v>
      </c>
      <c r="EK129" t="n">
        <v>0</v>
      </c>
      <c r="EL129" t="n">
        <v>0</v>
      </c>
      <c r="EM129" t="n">
        <v>1</v>
      </c>
      <c r="EN129" t="n">
        <v>0</v>
      </c>
      <c r="EO129" t="n">
        <v/>
      </c>
      <c r="EP129" t="inlineStr">
        <is>
          <t>Ya, cukup jelas dan mudah diikuti</t>
        </is>
      </c>
      <c r="EQ129" t="inlineStr">
        <is>
          <t>Pelatihan</t>
        </is>
      </c>
      <c r="ER129" t="inlineStr">
        <is>
          <t>CPO atau pendamping</t>
        </is>
      </c>
      <c r="ES129" t="n">
        <v>1</v>
      </c>
      <c r="ET129" t="n">
        <v>0</v>
      </c>
      <c r="EU129" t="n">
        <v>0</v>
      </c>
      <c r="EV129" t="n">
        <v>0</v>
      </c>
      <c r="EW129" t="n">
        <v/>
      </c>
      <c r="EX129" t="inlineStr">
        <is>
          <t>Anggota keluarga - Laki-laki</t>
        </is>
      </c>
      <c r="EY129" t="n">
        <v>1</v>
      </c>
      <c r="EZ129" t="n">
        <v>0</v>
      </c>
      <c r="FA129" t="n">
        <v>0</v>
      </c>
      <c r="FB129" t="n">
        <v/>
      </c>
      <c r="FC129" t="inlineStr">
        <is>
          <t>Setiap bulan</t>
        </is>
      </c>
      <c r="FD129" t="n">
        <v/>
      </c>
      <c r="FE129" t="inlineStr">
        <is>
          <t>Mengetahui</t>
        </is>
      </c>
      <c r="FF129" t="inlineStr">
        <is>
          <t>Sering (setiap minggu)</t>
        </is>
      </c>
      <c r="FG129" t="inlineStr">
        <is>
          <t>Mengetahui</t>
        </is>
      </c>
      <c r="FH129" t="inlineStr">
        <is>
          <t>Sering (setiap minggu)</t>
        </is>
      </c>
      <c r="FI129" t="inlineStr">
        <is>
          <t>Mengetahui</t>
        </is>
      </c>
      <c r="FJ129" t="inlineStr">
        <is>
          <t>Selalu (setiap hari)</t>
        </is>
      </c>
      <c r="FK129" t="inlineStr">
        <is>
          <t>Mengetahui</t>
        </is>
      </c>
      <c r="FL129" t="inlineStr">
        <is>
          <t>Selalu (setiap hari)</t>
        </is>
      </c>
      <c r="FM129" t="inlineStr">
        <is>
          <t>Mengetahui</t>
        </is>
      </c>
      <c r="FN129" t="inlineStr">
        <is>
          <t>Jarang (setiap bulan atau lebih)</t>
        </is>
      </c>
      <c r="FO129" t="inlineStr">
        <is>
          <t>Mengetahui</t>
        </is>
      </c>
      <c r="FP129" t="inlineStr">
        <is>
          <t>Jarang (setiap bulan atau lebih)</t>
        </is>
      </c>
      <c r="FQ129" t="inlineStr">
        <is>
          <t>Mengetahui</t>
        </is>
      </c>
      <c r="FR129" t="inlineStr">
        <is>
          <t>Ya</t>
        </is>
      </c>
      <c r="FS129" t="inlineStr">
        <is>
          <t>Mengetahui</t>
        </is>
      </c>
      <c r="FT129" t="inlineStr">
        <is>
          <t>Ya, selalu</t>
        </is>
      </c>
      <c r="FU129" t="inlineStr">
        <is>
          <t>Laki-laki dewasa</t>
        </is>
      </c>
      <c r="FV129" t="n">
        <v>1</v>
      </c>
      <c r="FW129" t="n">
        <v>0</v>
      </c>
      <c r="FX129" t="n">
        <v>0</v>
      </c>
      <c r="FY129" t="n">
        <v>0</v>
      </c>
      <c r="FZ129" t="inlineStr">
        <is>
          <t>Sangat memahami</t>
        </is>
      </c>
      <c r="GA129" t="inlineStr">
        <is>
          <t>CPO</t>
        </is>
      </c>
      <c r="GB129" t="n">
        <v>1</v>
      </c>
      <c r="GC129" t="n">
        <v>0</v>
      </c>
      <c r="GD129" t="n">
        <v>0</v>
      </c>
      <c r="GE129" t="n">
        <v>0</v>
      </c>
      <c r="GF129" t="n">
        <v/>
      </c>
      <c r="GG129" t="inlineStr">
        <is>
          <t>Selalu</t>
        </is>
      </c>
      <c r="GH129" t="inlineStr">
        <is>
          <t>Ya</t>
        </is>
      </c>
      <c r="GI129" t="inlineStr">
        <is>
          <t>Tetangga</t>
        </is>
      </c>
      <c r="GJ129" t="n">
        <v>1</v>
      </c>
      <c r="GK129" t="n">
        <v>0</v>
      </c>
      <c r="GL129" t="n">
        <v>0</v>
      </c>
      <c r="GM129" t="n">
        <v>0</v>
      </c>
      <c r="GN129" t="n">
        <v/>
      </c>
      <c r="GO129" t="n">
        <v>10</v>
      </c>
      <c r="GP129" t="inlineStr">
        <is>
          <t>Sebagian</t>
        </is>
      </c>
      <c r="GQ129" t="inlineStr">
        <is>
          <t>LPG</t>
        </is>
      </c>
      <c r="GR129" t="n">
        <v>1</v>
      </c>
      <c r="GS129" t="n">
        <v>0</v>
      </c>
      <c r="GT129" t="n">
        <v>0</v>
      </c>
      <c r="GU129" t="n">
        <v>0</v>
      </c>
      <c r="GV129" t="n">
        <v>0</v>
      </c>
      <c r="GW129" t="n">
        <v>0</v>
      </c>
      <c r="GX129" t="n">
        <v>0</v>
      </c>
      <c r="GY129" t="n">
        <v/>
      </c>
      <c r="GZ129" t="inlineStr">
        <is>
          <t>Tidak</t>
        </is>
      </c>
      <c r="HA129" t="n">
        <v/>
      </c>
      <c r="HB129" t="n">
        <v/>
      </c>
      <c r="HC129" t="n">
        <v/>
      </c>
      <c r="HD129" t="n">
        <v/>
      </c>
      <c r="HE129" t="n">
        <v/>
      </c>
      <c r="HF129" t="n">
        <v/>
      </c>
      <c r="HG129" t="n">
        <v/>
      </c>
      <c r="HH129" t="n">
        <v/>
      </c>
      <c r="HI129" t="n">
        <v/>
      </c>
      <c r="HJ129" t="n">
        <v/>
      </c>
      <c r="HK129" t="n">
        <v/>
      </c>
      <c r="HL129" t="n">
        <v/>
      </c>
      <c r="HM129" t="n">
        <v/>
      </c>
      <c r="HN129" t="n">
        <v/>
      </c>
      <c r="HO129" t="n">
        <v/>
      </c>
      <c r="HP129" t="n">
        <v/>
      </c>
      <c r="HQ129" t="n">
        <v/>
      </c>
      <c r="HR129" t="n">
        <v/>
      </c>
      <c r="HS129" t="n">
        <v/>
      </c>
      <c r="HT129" t="n">
        <v/>
      </c>
      <c r="HU129" t="n">
        <v/>
      </c>
      <c r="HV129" t="n">
        <v/>
      </c>
      <c r="HW129" t="n">
        <v/>
      </c>
      <c r="HX129" t="n">
        <v/>
      </c>
      <c r="HY129" t="n">
        <v/>
      </c>
      <c r="HZ129" t="n">
        <v/>
      </c>
      <c r="IA129" t="n">
        <v>7</v>
      </c>
      <c r="IB129" t="n">
        <v>49000</v>
      </c>
      <c r="IC129" t="n">
        <v/>
      </c>
      <c r="ID129" t="n">
        <v/>
      </c>
      <c r="IE129" t="n">
        <v/>
      </c>
      <c r="IF129" t="n">
        <v/>
      </c>
      <c r="IG129" t="n">
        <v/>
      </c>
      <c r="IH129" t="n">
        <v/>
      </c>
      <c r="II129" t="n">
        <v/>
      </c>
      <c r="IJ129" t="n">
        <v/>
      </c>
      <c r="IK129" t="inlineStr">
        <is>
          <t>80-100 kg</t>
        </is>
      </c>
      <c r="IL129" t="inlineStr">
        <is>
          <t>3-5 jam</t>
        </is>
      </c>
      <c r="IM129" t="inlineStr">
        <is>
          <t>Tidak</t>
        </is>
      </c>
      <c r="IN129" t="inlineStr">
        <is>
          <t>Tidak</t>
        </is>
      </c>
      <c r="IO129" t="inlineStr">
        <is>
          <t>Jauh lebih bersih</t>
        </is>
      </c>
      <c r="IP129" t="n">
        <v/>
      </c>
      <c r="IQ129" t="inlineStr">
        <is>
          <t>Tidak pernah</t>
        </is>
      </c>
      <c r="IR129" t="n">
        <v/>
      </c>
      <c r="IS129" t="n">
        <v/>
      </c>
      <c r="IT129" t="n">
        <v/>
      </c>
      <c r="IU129" t="n">
        <v/>
      </c>
      <c r="IV129" t="n">
        <v/>
      </c>
      <c r="IW129" t="n">
        <v/>
      </c>
      <c r="IX129" t="n">
        <v/>
      </c>
      <c r="IY129" t="n">
        <v/>
      </c>
      <c r="IZ129" t="inlineStr">
        <is>
          <t>Tidak pernah</t>
        </is>
      </c>
      <c r="JA129" t="n">
        <v/>
      </c>
      <c r="JB129" t="n">
        <v/>
      </c>
      <c r="JC129" t="n">
        <v/>
      </c>
      <c r="JD129" t="n">
        <v/>
      </c>
      <c r="JE129" t="n">
        <v/>
      </c>
      <c r="JF129" t="n">
        <v/>
      </c>
      <c r="JG129" t="n">
        <v/>
      </c>
      <c r="JH129" t="n">
        <v/>
      </c>
      <c r="JI129" t="inlineStr">
        <is>
          <t>Tidak pernah</t>
        </is>
      </c>
      <c r="JJ129" t="n">
        <v/>
      </c>
      <c r="JK129" t="n">
        <v/>
      </c>
      <c r="JL129" t="n">
        <v/>
      </c>
      <c r="JM129" t="n">
        <v/>
      </c>
      <c r="JN129" t="n">
        <v/>
      </c>
      <c r="JO129" t="n">
        <v/>
      </c>
      <c r="JP129" t="n">
        <v/>
      </c>
      <c r="JQ129" t="n">
        <v/>
      </c>
      <c r="JR129" t="inlineStr">
        <is>
          <t>Tidak pernah</t>
        </is>
      </c>
      <c r="JS129" t="n">
        <v/>
      </c>
      <c r="JT129" t="n">
        <v/>
      </c>
      <c r="JU129" t="n">
        <v/>
      </c>
      <c r="JV129" t="n">
        <v/>
      </c>
      <c r="JW129" t="n">
        <v/>
      </c>
      <c r="JX129" t="n">
        <v/>
      </c>
      <c r="JY129" t="n">
        <v/>
      </c>
      <c r="JZ129" t="n">
        <v/>
      </c>
      <c r="KA129" t="inlineStr">
        <is>
          <t>Tidak pernah</t>
        </is>
      </c>
      <c r="KB129" t="n">
        <v/>
      </c>
      <c r="KC129" t="n">
        <v/>
      </c>
      <c r="KD129" t="n">
        <v/>
      </c>
      <c r="KE129" t="n">
        <v/>
      </c>
      <c r="KF129" t="n">
        <v/>
      </c>
      <c r="KG129" t="n">
        <v/>
      </c>
      <c r="KH129" t="n">
        <v/>
      </c>
      <c r="KI129" t="n">
        <v/>
      </c>
      <c r="KJ129" t="inlineStr">
        <is>
          <t>Tidak pernah</t>
        </is>
      </c>
      <c r="KK129" t="n">
        <v/>
      </c>
      <c r="KL129" t="n">
        <v/>
      </c>
      <c r="KM129" t="n">
        <v/>
      </c>
      <c r="KN129" t="n">
        <v/>
      </c>
      <c r="KO129" t="n">
        <v/>
      </c>
      <c r="KP129" t="n">
        <v/>
      </c>
      <c r="KQ129" t="n">
        <v/>
      </c>
      <c r="KR129" t="n">
        <v/>
      </c>
      <c r="KS129" t="inlineStr">
        <is>
          <t>Jauh lebih baik</t>
        </is>
      </c>
      <c r="KT129" t="inlineStr">
        <is>
          <t>0-1 kali</t>
        </is>
      </c>
      <c r="KU129" t="inlineStr">
        <is>
          <t>0-1 kali</t>
        </is>
      </c>
      <c r="KV129" t="inlineStr">
        <is>
          <t>Laki-laki dewasa</t>
        </is>
      </c>
      <c r="KW129" t="n">
        <v>1</v>
      </c>
      <c r="KX129" t="n">
        <v>0</v>
      </c>
      <c r="KY129" t="n">
        <v>0</v>
      </c>
      <c r="KZ129" t="n">
        <v>0</v>
      </c>
      <c r="LA129" t="inlineStr">
        <is>
          <t>Jauh lebih baik</t>
        </is>
      </c>
      <c r="LB129" t="inlineStr">
        <is>
          <t>Jauh lebih baik</t>
        </is>
      </c>
      <c r="LC129" t="n">
        <v>4</v>
      </c>
      <c r="LD129" t="n">
        <v>6</v>
      </c>
      <c r="LE129" t="n">
        <v>0</v>
      </c>
      <c r="LF129" t="n">
        <v>0</v>
      </c>
      <c r="LG129" t="inlineStr">
        <is>
          <t>Ya</t>
        </is>
      </c>
      <c r="LH129" t="n">
        <v>250000</v>
      </c>
      <c r="LI129" t="n">
        <v/>
      </c>
      <c r="LJ129" t="inlineStr">
        <is>
          <t>Kebutuhan rumah tangga</t>
        </is>
      </c>
      <c r="LK129" t="n">
        <v>0</v>
      </c>
      <c r="LL129" t="n">
        <v>0</v>
      </c>
      <c r="LM129" t="n">
        <v>0</v>
      </c>
      <c r="LN129" t="n">
        <v>0</v>
      </c>
      <c r="LO129" t="n">
        <v>1</v>
      </c>
      <c r="LP129" t="n">
        <v>0</v>
      </c>
      <c r="LQ129" t="n">
        <v>0</v>
      </c>
      <c r="LR129" t="n">
        <v/>
      </c>
      <c r="LS129" t="n">
        <v>10</v>
      </c>
      <c r="LT129" t="n">
        <v>0</v>
      </c>
      <c r="LU129" t="n">
        <v>0</v>
      </c>
      <c r="LV129" t="n">
        <v>10</v>
      </c>
      <c r="LW129" t="n">
        <v>0</v>
      </c>
      <c r="LX129" t="n">
        <v>0</v>
      </c>
      <c r="LY129" t="n">
        <v>10</v>
      </c>
      <c r="LZ129" t="n">
        <v>0</v>
      </c>
      <c r="MA129" t="n">
        <v>0</v>
      </c>
      <c r="MB129" t="inlineStr">
        <is>
          <t>Ya</t>
        </is>
      </c>
      <c r="MC129" t="n">
        <v>0</v>
      </c>
      <c r="MD129" t="n">
        <v>30</v>
      </c>
      <c r="ME129" t="n">
        <v>0</v>
      </c>
      <c r="MF129" t="n">
        <v>0</v>
      </c>
      <c r="MG129" t="n">
        <v>0</v>
      </c>
      <c r="MH129" t="n">
        <v>0</v>
      </c>
      <c r="MI129" t="inlineStr">
        <is>
          <t>Istirahat</t>
        </is>
      </c>
      <c r="MJ129" t="n">
        <v>0</v>
      </c>
      <c r="MK129" t="n">
        <v>0</v>
      </c>
      <c r="ML129" t="n">
        <v>1</v>
      </c>
      <c r="MM129" t="n">
        <v>0</v>
      </c>
      <c r="MN129" t="n">
        <v>0</v>
      </c>
      <c r="MO129" t="n">
        <v>0</v>
      </c>
      <c r="MP129" t="n">
        <v/>
      </c>
      <c r="MQ129" t="n">
        <v/>
      </c>
      <c r="MR129" t="inlineStr">
        <is>
          <t>Istirahat</t>
        </is>
      </c>
      <c r="MS129" t="n">
        <v/>
      </c>
      <c r="MT129" t="inlineStr">
        <is>
          <t>Istirahat</t>
        </is>
      </c>
      <c r="MU129" t="inlineStr">
        <is>
          <t>Tidak</t>
        </is>
      </c>
      <c r="MV129" t="n">
        <v/>
      </c>
      <c r="MW129" t="n">
        <v/>
      </c>
      <c r="MX129" t="n">
        <v/>
      </c>
      <c r="MY129" t="n">
        <v/>
      </c>
      <c r="MZ129" t="n">
        <v/>
      </c>
      <c r="NA129" t="n">
        <v/>
      </c>
      <c r="NB129" t="n">
        <v/>
      </c>
      <c r="NC129" t="n">
        <v/>
      </c>
      <c r="ND129" t="n">
        <v/>
      </c>
      <c r="NE129" t="n">
        <v/>
      </c>
      <c r="NF129" t="n">
        <v/>
      </c>
      <c r="NG129" t="n">
        <v/>
      </c>
      <c r="NH129" t="n">
        <v/>
      </c>
      <c r="NI129" t="n">
        <v/>
      </c>
      <c r="NJ129" t="n">
        <v/>
      </c>
      <c r="NK129" t="n">
        <v/>
      </c>
      <c r="NL129" t="inlineStr">
        <is>
          <t>Ya</t>
        </is>
      </c>
      <c r="NM129" t="inlineStr">
        <is>
          <t>Kombinasi dana mandiri dan kredit/pinjaman</t>
        </is>
      </c>
      <c r="NN129" t="inlineStr">
        <is>
          <t>7.000.001-9.000.000</t>
        </is>
      </c>
      <c r="NO129" t="n">
        <v/>
      </c>
      <c r="NP129" t="n">
        <v/>
      </c>
      <c r="NQ129" t="inlineStr">
        <is>
          <t>Yayasan Rumah Energi atau BIRU</t>
        </is>
      </c>
      <c r="NR129" t="n">
        <v/>
      </c>
      <c r="NS129" t="n">
        <v>24</v>
      </c>
      <c r="NT129" t="inlineStr">
        <is>
          <t>Anggota keluarga - Laki-laki dewasa</t>
        </is>
      </c>
      <c r="NU129" t="n">
        <v/>
      </c>
      <c r="NV129" t="inlineStr">
        <is>
          <t>Anggota keluarga - Laki-laki dewasa</t>
        </is>
      </c>
      <c r="NW129" t="n">
        <v/>
      </c>
      <c r="NX129" t="inlineStr">
        <is>
          <t>Sedikit meningkat</t>
        </is>
      </c>
      <c r="NY129" t="n">
        <v>60</v>
      </c>
      <c r="NZ129" t="n">
        <v>20</v>
      </c>
      <c r="OA129" t="n">
        <v>0</v>
      </c>
      <c r="OB129" t="n">
        <v>0</v>
      </c>
      <c r="OC129" t="n">
        <v>30</v>
      </c>
      <c r="OD129" t="n">
        <v>0</v>
      </c>
      <c r="OE129" t="inlineStr">
        <is>
          <t>Jauh lebih baik</t>
        </is>
      </c>
      <c r="OF129" t="inlineStr">
        <is>
          <t>Jauh lebih baik (beda waktu memasak lebih cepat setengah jam atau lebih, ATAU tidak lagi ada rasa/bau makanan yang berubah, ATAU alasan lainnya)</t>
        </is>
      </c>
      <c r="OG129" t="inlineStr">
        <is>
          <t>Ya</t>
        </is>
      </c>
      <c r="OH129" t="n">
        <v>0</v>
      </c>
      <c r="OI129" t="n">
        <v>11</v>
      </c>
      <c r="OJ129" t="n">
        <v>0</v>
      </c>
      <c r="OK129" t="n">
        <v>0</v>
      </c>
      <c r="OL129" t="n">
        <v>0</v>
      </c>
      <c r="OM129" t="n">
        <v>0</v>
      </c>
      <c r="ON129" t="n">
        <v>0</v>
      </c>
      <c r="OO129" t="n">
        <v>0</v>
      </c>
      <c r="OP129" t="inlineStr">
        <is>
          <t>Sapi perah</t>
        </is>
      </c>
      <c r="OQ129" t="n">
        <v>0</v>
      </c>
      <c r="OR129" t="n">
        <v>1</v>
      </c>
      <c r="OS129" t="n">
        <v>0</v>
      </c>
      <c r="OT129" t="n">
        <v>0</v>
      </c>
      <c r="OU129" t="n">
        <v>0</v>
      </c>
      <c r="OV129" t="n">
        <v>0</v>
      </c>
      <c r="OW129" t="n">
        <v>0</v>
      </c>
      <c r="OX129" t="n">
        <v>0</v>
      </c>
      <c r="OY129" t="n">
        <v>0</v>
      </c>
      <c r="OZ129" t="inlineStr">
        <is>
          <t>Sapi perah</t>
        </is>
      </c>
      <c r="PA129" t="n">
        <v>0</v>
      </c>
      <c r="PB129" t="n">
        <v>1</v>
      </c>
      <c r="PC129" t="n">
        <v>0</v>
      </c>
      <c r="PD129" t="n">
        <v>0</v>
      </c>
      <c r="PE129" t="n">
        <v>0</v>
      </c>
      <c r="PF129" t="n">
        <v>0</v>
      </c>
      <c r="PG129" t="n">
        <v>0</v>
      </c>
      <c r="PH129" t="n">
        <v>0</v>
      </c>
      <c r="PI129" t="n">
        <v>0</v>
      </c>
      <c r="PJ129" t="inlineStr">
        <is>
          <t>Sapi perah</t>
        </is>
      </c>
      <c r="PK129" t="n">
        <v>0</v>
      </c>
      <c r="PL129" t="n">
        <v>1</v>
      </c>
      <c r="PM129" t="n">
        <v>0</v>
      </c>
      <c r="PN129" t="n">
        <v>0</v>
      </c>
      <c r="PO129" t="n">
        <v>0</v>
      </c>
      <c r="PP129" t="n">
        <v>0</v>
      </c>
      <c r="PQ129" t="n">
        <v>0</v>
      </c>
      <c r="PR129" t="n">
        <v>0</v>
      </c>
      <c r="PS129" t="n">
        <v>0</v>
      </c>
      <c r="PT129" t="n">
        <v/>
      </c>
      <c r="PU129" t="n">
        <v/>
      </c>
      <c r="PV129" t="n">
        <v/>
      </c>
      <c r="PW129" t="n">
        <v/>
      </c>
      <c r="PX129" t="n">
        <v/>
      </c>
      <c r="PY129" t="n">
        <v/>
      </c>
      <c r="PZ129" t="n">
        <v/>
      </c>
      <c r="QA129" t="n">
        <v/>
      </c>
      <c r="QB129" t="n">
        <v/>
      </c>
      <c r="QC129" t="n">
        <v/>
      </c>
      <c r="QD129" t="n">
        <v/>
      </c>
      <c r="QE129" t="inlineStr">
        <is>
          <t>1-Disebarkan ke lahan terbuka</t>
        </is>
      </c>
      <c r="QF129" t="n">
        <v>0</v>
      </c>
      <c r="QG129" t="n">
        <v>0</v>
      </c>
      <c r="QH129" t="n">
        <v>0</v>
      </c>
      <c r="QI129" t="n">
        <v>0</v>
      </c>
      <c r="QJ129" t="n">
        <v>0</v>
      </c>
      <c r="QK129" t="n">
        <v>1</v>
      </c>
      <c r="QL129" t="n">
        <v>0</v>
      </c>
      <c r="QM129" t="n">
        <v>0</v>
      </c>
      <c r="QN129" t="n">
        <v>0</v>
      </c>
      <c r="QO129" t="n">
        <v/>
      </c>
      <c r="QP129" t="n">
        <v/>
      </c>
      <c r="QQ129" t="n">
        <v/>
      </c>
      <c r="QR129" t="n">
        <v/>
      </c>
      <c r="QS129" t="n">
        <v/>
      </c>
      <c r="QT129" t="n">
        <v/>
      </c>
      <c r="QU129" t="n">
        <v/>
      </c>
      <c r="QV129" t="n">
        <v/>
      </c>
      <c r="QW129" t="n">
        <v/>
      </c>
      <c r="QX129" t="n">
        <v/>
      </c>
      <c r="QY129" t="n">
        <v/>
      </c>
      <c r="QZ129" t="n">
        <v/>
      </c>
      <c r="RA129" t="n">
        <v/>
      </c>
      <c r="RB129" t="n">
        <v/>
      </c>
      <c r="RC129" t="n">
        <v/>
      </c>
      <c r="RD129" t="n">
        <v/>
      </c>
      <c r="RE129" t="n">
        <v/>
      </c>
      <c r="RF129" t="n">
        <v/>
      </c>
      <c r="RG129" t="n">
        <v/>
      </c>
      <c r="RH129" t="n">
        <v/>
      </c>
      <c r="RI129" t="n">
        <v/>
      </c>
      <c r="RJ129" t="n">
        <v/>
      </c>
      <c r="RK129" t="n">
        <v/>
      </c>
      <c r="RL129" t="n">
        <v/>
      </c>
      <c r="RM129" t="n">
        <v/>
      </c>
      <c r="RN129" t="n">
        <v/>
      </c>
      <c r="RO129" t="n">
        <v/>
      </c>
      <c r="RP129" t="n">
        <v/>
      </c>
      <c r="RQ129" t="n">
        <v/>
      </c>
      <c r="RR129" t="n">
        <v/>
      </c>
      <c r="RS129" t="n">
        <v/>
      </c>
      <c r="RT129" t="n">
        <v/>
      </c>
      <c r="RU129" t="n">
        <v/>
      </c>
      <c r="RV129" t="n">
        <v/>
      </c>
      <c r="RW129" t="n">
        <v/>
      </c>
      <c r="RX129" t="n">
        <v/>
      </c>
      <c r="RY129" t="n">
        <v/>
      </c>
      <c r="RZ129" t="n">
        <v/>
      </c>
      <c r="SA129" t="n">
        <v/>
      </c>
      <c r="SB129" t="n">
        <v/>
      </c>
      <c r="SC129" t="n">
        <v/>
      </c>
      <c r="SD129" t="n">
        <v/>
      </c>
      <c r="SE129" t="n">
        <v/>
      </c>
      <c r="SF129" t="n">
        <v/>
      </c>
      <c r="SG129" t="n">
        <v/>
      </c>
      <c r="SH129" t="n">
        <v/>
      </c>
      <c r="SI129" t="n">
        <v/>
      </c>
      <c r="SJ129" t="n">
        <v/>
      </c>
      <c r="SK129" t="n">
        <v/>
      </c>
      <c r="SL129" t="n">
        <v/>
      </c>
      <c r="SM129" t="n">
        <v/>
      </c>
      <c r="SN129" t="n">
        <v/>
      </c>
      <c r="SO129" t="n">
        <v/>
      </c>
      <c r="SP129" t="n">
        <v/>
      </c>
      <c r="SQ129" t="n">
        <v/>
      </c>
      <c r="SR129" t="n">
        <v/>
      </c>
      <c r="SS129" t="n">
        <v/>
      </c>
      <c r="ST129" t="n">
        <v/>
      </c>
      <c r="SU129" t="n">
        <v/>
      </c>
      <c r="SV129" t="n">
        <v/>
      </c>
      <c r="SW129" t="n">
        <v/>
      </c>
      <c r="SX129" t="n">
        <v/>
      </c>
      <c r="SY129" t="n">
        <v/>
      </c>
      <c r="SZ129" t="n">
        <v>8</v>
      </c>
      <c r="TA129" t="n">
        <v/>
      </c>
      <c r="TB129" t="n">
        <v/>
      </c>
      <c r="TC129" t="n">
        <v/>
      </c>
      <c r="TD129" t="n">
        <v/>
      </c>
      <c r="TE129" t="n">
        <v/>
      </c>
      <c r="TF129" t="n">
        <v/>
      </c>
      <c r="TG129" t="n">
        <v/>
      </c>
      <c r="TH129" t="n">
        <v/>
      </c>
      <c r="TI129" t="n">
        <v/>
      </c>
      <c r="TJ129" t="n">
        <v/>
      </c>
      <c r="TK129" t="n">
        <v/>
      </c>
      <c r="TL129" t="n">
        <v/>
      </c>
      <c r="TM129" t="n">
        <v/>
      </c>
      <c r="TN129" t="n">
        <v/>
      </c>
      <c r="TO129" t="n">
        <v/>
      </c>
      <c r="TP129" t="n">
        <v/>
      </c>
      <c r="TQ129" t="n">
        <v/>
      </c>
      <c r="TR129" t="n">
        <v/>
      </c>
      <c r="TS129" t="n">
        <v/>
      </c>
      <c r="TT129" t="n">
        <v/>
      </c>
      <c r="TU129" t="n">
        <v/>
      </c>
      <c r="TV129" t="n">
        <v/>
      </c>
      <c r="TW129" t="n">
        <v/>
      </c>
      <c r="TX129" t="n">
        <v/>
      </c>
      <c r="TY129" t="n">
        <v/>
      </c>
      <c r="TZ129" t="n">
        <v/>
      </c>
      <c r="UA129" t="n">
        <v/>
      </c>
      <c r="UB129" t="n">
        <v/>
      </c>
      <c r="UC129" t="n">
        <v/>
      </c>
      <c r="UD129" t="n">
        <v/>
      </c>
      <c r="UE129" t="n">
        <v/>
      </c>
      <c r="UF129" t="n">
        <v/>
      </c>
      <c r="UG129" t="n">
        <v/>
      </c>
      <c r="UH129" t="n">
        <v/>
      </c>
      <c r="UI129" t="n">
        <v/>
      </c>
      <c r="UJ129" t="n">
        <v/>
      </c>
      <c r="UK129" t="n">
        <v/>
      </c>
      <c r="UL129" t="n">
        <v/>
      </c>
      <c r="UM129" t="n">
        <v/>
      </c>
      <c r="UN129" t="n">
        <v/>
      </c>
      <c r="UO129" t="n">
        <v/>
      </c>
      <c r="UP129" t="n">
        <v/>
      </c>
      <c r="UQ129" t="n">
        <v/>
      </c>
      <c r="UR129" t="n">
        <v/>
      </c>
      <c r="US129" t="n">
        <v/>
      </c>
      <c r="UT129" t="n">
        <v/>
      </c>
      <c r="UU129" t="n">
        <v/>
      </c>
      <c r="UV129" t="inlineStr">
        <is>
          <t>Pemberian pakan di kandang</t>
        </is>
      </c>
      <c r="UW129" t="n">
        <v/>
      </c>
      <c r="UX129" t="n">
        <v/>
      </c>
      <c r="UY129" t="n">
        <v/>
      </c>
      <c r="UZ129" t="n">
        <v/>
      </c>
      <c r="VA129" t="n">
        <v/>
      </c>
      <c r="VB129" t="n">
        <v/>
      </c>
      <c r="VC129" t="n">
        <v/>
      </c>
      <c r="VD129" t="inlineStr">
        <is>
          <t>Sangat teratur (setiap hari)</t>
        </is>
      </c>
      <c r="VE129" t="n">
        <v/>
      </c>
      <c r="VF129" t="n">
        <v/>
      </c>
      <c r="VG129" t="n">
        <v/>
      </c>
      <c r="VH129" t="n">
        <v/>
      </c>
      <c r="VI129" t="n">
        <v/>
      </c>
      <c r="VJ129" t="n">
        <v/>
      </c>
      <c r="VK129" t="n">
        <v/>
      </c>
      <c r="VL129" t="inlineStr">
        <is>
          <t>Sangat sering (&gt;1 kali sehari)</t>
        </is>
      </c>
      <c r="VM129" t="n">
        <v/>
      </c>
      <c r="VN129" t="n">
        <v/>
      </c>
      <c r="VO129" t="n">
        <v/>
      </c>
      <c r="VP129" t="n">
        <v/>
      </c>
      <c r="VQ129" t="n">
        <v/>
      </c>
      <c r="VR129" t="n">
        <v/>
      </c>
      <c r="VS129" t="n">
        <v/>
      </c>
      <c r="VT129" t="n">
        <v/>
      </c>
      <c r="VU129" t="n">
        <v/>
      </c>
      <c r="VV129" t="n">
        <v/>
      </c>
      <c r="VW129" t="n">
        <v/>
      </c>
      <c r="VX129" t="n">
        <v/>
      </c>
      <c r="VY129" t="n">
        <v/>
      </c>
      <c r="VZ129" t="n">
        <v/>
      </c>
      <c r="WA129" t="n">
        <v/>
      </c>
      <c r="WB129" t="n">
        <v/>
      </c>
      <c r="WC129" t="n">
        <v/>
      </c>
      <c r="WD129" t="n">
        <v/>
      </c>
      <c r="WE129" t="n">
        <v/>
      </c>
      <c r="WF129" t="inlineStr">
        <is>
          <t>3-Disimpan terbuka (dry lot)</t>
        </is>
      </c>
      <c r="WG129" t="n">
        <v>0</v>
      </c>
      <c r="WH129" t="n">
        <v>0</v>
      </c>
      <c r="WI129" t="n">
        <v>0</v>
      </c>
      <c r="WJ129" t="n">
        <v>0</v>
      </c>
      <c r="WK129" t="n">
        <v>0</v>
      </c>
      <c r="WL129" t="n">
        <v>0</v>
      </c>
      <c r="WM129" t="n">
        <v>1</v>
      </c>
      <c r="WN129" t="n">
        <v>0</v>
      </c>
      <c r="WO129" t="n">
        <v>0</v>
      </c>
      <c r="WP129" t="n">
        <v>0</v>
      </c>
      <c r="WQ129" t="n">
        <v>0</v>
      </c>
      <c r="WR129" t="n">
        <v>0</v>
      </c>
      <c r="WS129" t="n">
        <v/>
      </c>
      <c r="WT129" t="n">
        <v/>
      </c>
      <c r="WU129" t="n">
        <v/>
      </c>
      <c r="WV129" t="n">
        <v/>
      </c>
      <c r="WW129" t="n">
        <v/>
      </c>
      <c r="WX129" t="n">
        <v/>
      </c>
      <c r="WY129" t="n">
        <v/>
      </c>
      <c r="WZ129" t="n">
        <v/>
      </c>
      <c r="XA129" t="n">
        <v/>
      </c>
      <c r="XB129" t="n">
        <v/>
      </c>
      <c r="XC129" t="n">
        <v/>
      </c>
      <c r="XD129" t="n">
        <v/>
      </c>
      <c r="XE129" t="n">
        <v/>
      </c>
      <c r="XF129" t="n">
        <v/>
      </c>
      <c r="XG129" t="n">
        <v/>
      </c>
      <c r="XH129" t="n">
        <v/>
      </c>
      <c r="XI129" t="n">
        <v/>
      </c>
      <c r="XJ129" t="n">
        <v/>
      </c>
      <c r="XK129" t="n">
        <v/>
      </c>
      <c r="XL129" t="n">
        <v/>
      </c>
      <c r="XM129" t="n">
        <v/>
      </c>
      <c r="XN129" t="n">
        <v/>
      </c>
      <c r="XO129" t="n">
        <v/>
      </c>
      <c r="XP129" t="n">
        <v/>
      </c>
      <c r="XQ129" t="n">
        <v/>
      </c>
      <c r="XR129" t="n">
        <v/>
      </c>
      <c r="XS129" t="n">
        <v/>
      </c>
      <c r="XT129" t="n">
        <v/>
      </c>
      <c r="XU129" t="n">
        <v/>
      </c>
      <c r="XV129" t="n">
        <v/>
      </c>
      <c r="XW129" t="n">
        <v/>
      </c>
      <c r="XX129" t="n">
        <v/>
      </c>
      <c r="XY129" t="n">
        <v/>
      </c>
      <c r="XZ129" t="n">
        <v/>
      </c>
      <c r="YA129" t="n">
        <v/>
      </c>
      <c r="YB129" t="n">
        <v/>
      </c>
      <c r="YC129" t="n">
        <v/>
      </c>
      <c r="YD129" t="n">
        <v/>
      </c>
      <c r="YE129" t="n">
        <v/>
      </c>
      <c r="YF129" t="n">
        <v/>
      </c>
      <c r="YG129" t="n">
        <v/>
      </c>
      <c r="YH129" t="n">
        <v/>
      </c>
      <c r="YI129" t="n">
        <v/>
      </c>
      <c r="YJ129" t="n">
        <v/>
      </c>
      <c r="YK129" t="n">
        <v/>
      </c>
      <c r="YL129" t="n">
        <v/>
      </c>
      <c r="YM129" t="n">
        <v/>
      </c>
      <c r="YN129" t="n">
        <v/>
      </c>
      <c r="YO129" t="n">
        <v/>
      </c>
      <c r="YP129" t="n">
        <v/>
      </c>
      <c r="YQ129" t="n">
        <v/>
      </c>
      <c r="YR129" t="n">
        <v/>
      </c>
      <c r="YS129" t="n">
        <v/>
      </c>
      <c r="YT129" t="n">
        <v/>
      </c>
      <c r="YU129" t="n">
        <v/>
      </c>
      <c r="YV129" t="n">
        <v/>
      </c>
      <c r="YW129" t="n">
        <v/>
      </c>
      <c r="YX129" t="n">
        <v/>
      </c>
      <c r="YY129" t="n">
        <v/>
      </c>
      <c r="YZ129" t="n">
        <v/>
      </c>
      <c r="ZA129" t="n">
        <v/>
      </c>
      <c r="ZB129" t="n">
        <v/>
      </c>
      <c r="ZC129" t="n">
        <v/>
      </c>
      <c r="ZD129" t="n">
        <v/>
      </c>
      <c r="ZE129" t="n">
        <v/>
      </c>
      <c r="ZF129" t="n">
        <v/>
      </c>
      <c r="ZG129" t="n">
        <v/>
      </c>
      <c r="ZH129" t="n">
        <v/>
      </c>
      <c r="ZI129" t="n">
        <v/>
      </c>
      <c r="ZJ129" t="n">
        <v/>
      </c>
      <c r="ZK129" t="n">
        <v/>
      </c>
      <c r="ZL129" t="n">
        <v/>
      </c>
      <c r="ZM129" t="n">
        <v/>
      </c>
      <c r="ZN129" t="n">
        <v/>
      </c>
      <c r="ZO129" t="n">
        <v/>
      </c>
      <c r="ZP129" t="n">
        <v/>
      </c>
      <c r="ZQ129" t="n">
        <v/>
      </c>
      <c r="ZR129" t="n">
        <v/>
      </c>
      <c r="ZS129" t="n">
        <v/>
      </c>
      <c r="ZT129" t="n">
        <v/>
      </c>
      <c r="ZU129" t="n">
        <v/>
      </c>
      <c r="ZV129" t="n">
        <v/>
      </c>
      <c r="ZW129" t="n">
        <v>3</v>
      </c>
      <c r="ZX129" t="n">
        <v/>
      </c>
      <c r="ZY129" t="n">
        <v/>
      </c>
      <c r="ZZ129" t="n">
        <v/>
      </c>
      <c r="AAA129" t="n">
        <v/>
      </c>
      <c r="AAB129" t="n">
        <v/>
      </c>
      <c r="AAC129" t="n">
        <v/>
      </c>
      <c r="AAD129" t="n">
        <v/>
      </c>
      <c r="AAE129" t="inlineStr">
        <is>
          <t>Pakan segar (misal: rumput)</t>
        </is>
      </c>
      <c r="AAF129" t="n">
        <v/>
      </c>
      <c r="AAG129" t="n">
        <v/>
      </c>
      <c r="AAH129" t="n">
        <v/>
      </c>
      <c r="AAI129" t="n">
        <v/>
      </c>
      <c r="AAJ129" t="n">
        <v/>
      </c>
      <c r="AAK129" t="n">
        <v/>
      </c>
      <c r="AAL129" t="inlineStr">
        <is>
          <t>Tidak</t>
        </is>
      </c>
      <c r="AAM129" t="n">
        <v/>
      </c>
      <c r="AAN129" t="n">
        <v/>
      </c>
      <c r="AAO129" t="n">
        <v/>
      </c>
      <c r="AAP129" t="n">
        <v/>
      </c>
      <c r="AAQ129" t="n">
        <v/>
      </c>
      <c r="AAR129" t="inlineStr">
        <is>
          <t>Ya</t>
        </is>
      </c>
      <c r="AAS129" t="inlineStr">
        <is>
          <t>Mengetahui</t>
        </is>
      </c>
      <c r="AAT129" t="inlineStr">
        <is>
          <t>Didiamkan saja/dibiarkan di tempatnya (di bak/kolam penampung slurry)</t>
        </is>
      </c>
      <c r="AAU129" t="n">
        <v>0</v>
      </c>
      <c r="AAV129" t="n">
        <v>0</v>
      </c>
      <c r="AAW129" t="n">
        <v>0</v>
      </c>
      <c r="AAX129" t="n">
        <v>0</v>
      </c>
      <c r="AAY129" t="n">
        <v>0</v>
      </c>
      <c r="AAZ129" t="n">
        <v>1</v>
      </c>
      <c r="ABA129" t="n">
        <v>0</v>
      </c>
      <c r="ABB129" t="n">
        <v/>
      </c>
      <c r="ABC129" t="n">
        <v/>
      </c>
      <c r="ABD129" t="n">
        <v/>
      </c>
      <c r="ABE129" t="n">
        <v/>
      </c>
      <c r="ABF129" t="n">
        <v/>
      </c>
      <c r="ABG129" t="n">
        <v/>
      </c>
      <c r="ABH129" t="n">
        <v/>
      </c>
      <c r="ABI129" t="n">
        <v/>
      </c>
      <c r="ABJ129" t="n">
        <v/>
      </c>
      <c r="ABK129" t="n">
        <v/>
      </c>
      <c r="ABL129" t="n">
        <v/>
      </c>
      <c r="ABM129" t="n">
        <v/>
      </c>
      <c r="ABN129" t="n">
        <v/>
      </c>
      <c r="ABO129" t="n">
        <v/>
      </c>
      <c r="ABP129" t="n">
        <v/>
      </c>
      <c r="ABQ129" t="n">
        <v/>
      </c>
      <c r="ABR129" t="n">
        <v/>
      </c>
      <c r="ABS129" t="n">
        <v/>
      </c>
      <c r="ABT129" t="n">
        <v/>
      </c>
      <c r="ABU129" t="n">
        <v/>
      </c>
      <c r="ABV129" t="n">
        <v/>
      </c>
      <c r="ABW129" t="n">
        <v/>
      </c>
      <c r="ABX129" t="n">
        <v/>
      </c>
      <c r="ABY129" t="n">
        <v/>
      </c>
      <c r="ABZ129" t="n">
        <v/>
      </c>
      <c r="ACA129" t="n">
        <v/>
      </c>
      <c r="ACB129" t="n">
        <v/>
      </c>
      <c r="ACC129" t="n">
        <v/>
      </c>
      <c r="ACD129" t="n">
        <v/>
      </c>
      <c r="ACE129" t="n">
        <v/>
      </c>
      <c r="ACF129" t="n">
        <v/>
      </c>
      <c r="ACG129" t="n">
        <v/>
      </c>
      <c r="ACH129" t="n">
        <v/>
      </c>
      <c r="ACI129" t="n">
        <v/>
      </c>
      <c r="ACJ129" t="n">
        <v/>
      </c>
      <c r="ACK129" t="inlineStr">
        <is>
          <t>Tidak punya waktu mengumpulkannya Ladang/sawah terlalu jauh, sulit untuk mengangkut ke sana</t>
        </is>
      </c>
      <c r="ACL129" t="n">
        <v>0</v>
      </c>
      <c r="ACM129" t="n">
        <v>0</v>
      </c>
      <c r="ACN129" t="n">
        <v>1</v>
      </c>
      <c r="ACO129" t="n">
        <v>1</v>
      </c>
      <c r="ACP129" t="n">
        <v>0</v>
      </c>
      <c r="ACQ129" t="n">
        <v>0</v>
      </c>
      <c r="ACR129" t="n">
        <v>0</v>
      </c>
      <c r="ACS129" t="n">
        <v/>
      </c>
      <c r="ACT129" t="inlineStr">
        <is>
          <t>Tidak</t>
        </is>
      </c>
      <c r="ACU129" t="inlineStr">
        <is>
          <t>Manfaat cukup signifikan, terasa di kehidupan sehari-hari</t>
        </is>
      </c>
      <c r="ACV129" t="inlineStr">
        <is>
          <t>Sama saja</t>
        </is>
      </c>
      <c r="ACW129" t="inlineStr">
        <is>
          <t>Anggota keluarga - Perempuan dewasa</t>
        </is>
      </c>
      <c r="ACX129" t="inlineStr">
        <is>
          <t>Netral/tidak tahu</t>
        </is>
      </c>
      <c r="ACY129" t="inlineStr">
        <is>
          <t>Anggota keluarga - Perempuan dewasa</t>
        </is>
      </c>
      <c r="ACZ129" t="n">
        <v>0</v>
      </c>
      <c r="ADA129" t="n">
        <v>1</v>
      </c>
      <c r="ADB129" t="n">
        <v>0</v>
      </c>
      <c r="ADC129" t="n">
        <v>0</v>
      </c>
      <c r="ADD129" t="inlineStr">
        <is>
          <t>Puas</t>
        </is>
      </c>
      <c r="ADE129" t="inlineStr">
        <is>
          <t>Puas</t>
        </is>
      </c>
      <c r="ADF129" t="inlineStr">
        <is>
          <t>Sangat puas</t>
        </is>
      </c>
      <c r="ADG129" t="inlineStr">
        <is>
          <t>Puas</t>
        </is>
      </c>
      <c r="ADH129" t="inlineStr">
        <is>
          <t>Tidak</t>
        </is>
      </c>
      <c r="ADI129" t="n">
        <v/>
      </c>
      <c r="ADJ129" t="inlineStr">
        <is>
          <t>Sangat puas</t>
        </is>
      </c>
      <c r="ADK129" t="n">
        <v/>
      </c>
      <c r="ADL129" t="n">
        <v/>
      </c>
      <c r="ADM129" t="n">
        <v/>
      </c>
      <c r="ADN129" t="n">
        <v/>
      </c>
      <c r="ADO129" t="n">
        <v/>
      </c>
      <c r="ADP129" t="n">
        <v/>
      </c>
      <c r="ADQ129" t="n">
        <v/>
      </c>
      <c r="ADR129" t="n">
        <v/>
      </c>
      <c r="ADS129" t="n">
        <v/>
      </c>
      <c r="ADT129" t="n">
        <v/>
      </c>
      <c r="ADU129" t="inlineStr">
        <is>
          <t>Menghubungi CPO atau pendamping</t>
        </is>
      </c>
      <c r="ADV129" t="n">
        <v>0</v>
      </c>
      <c r="ADW129" t="n">
        <v>0</v>
      </c>
      <c r="ADX129" t="n">
        <v>0</v>
      </c>
      <c r="ADY129" t="n">
        <v>0</v>
      </c>
      <c r="ADZ129" t="n">
        <v>1</v>
      </c>
      <c r="AEA129" t="n">
        <v>0</v>
      </c>
      <c r="AEB129" t="n">
        <v>0</v>
      </c>
      <c r="AEC129" t="n">
        <v>0</v>
      </c>
      <c r="AED129" t="inlineStr">
        <is>
          <t>Tidak</t>
        </is>
      </c>
      <c r="AEE129" t="inlineStr">
        <is>
          <t>Laki-laki dewasa</t>
        </is>
      </c>
      <c r="AEF129" t="n">
        <v/>
      </c>
      <c r="AEG129" t="inlineStr">
        <is>
          <t>Menelepon atau WA langsung</t>
        </is>
      </c>
      <c r="AEH129" t="n">
        <v/>
      </c>
      <c r="AEI129" t="inlineStr">
        <is>
          <t>Tidak</t>
        </is>
      </c>
      <c r="AEJ129" t="inlineStr">
        <is>
          <t>Ya, selalu</t>
        </is>
      </c>
      <c r="AEK129" t="inlineStr">
        <is>
          <t>Peningkatan kebersihan kandang ternak</t>
        </is>
      </c>
      <c r="AEL129" t="n">
        <v>0</v>
      </c>
      <c r="AEM129" t="n">
        <v>0</v>
      </c>
      <c r="AEN129" t="n">
        <v>0</v>
      </c>
      <c r="AEO129" t="n">
        <v>0</v>
      </c>
      <c r="AEP129" t="n">
        <v>0</v>
      </c>
      <c r="AEQ129" t="n">
        <v>0</v>
      </c>
      <c r="AER129" t="n">
        <v>1</v>
      </c>
      <c r="AES129" t="n">
        <v>0</v>
      </c>
      <c r="AET129" t="n">
        <v>0</v>
      </c>
      <c r="AEU129" t="n">
        <v>0</v>
      </c>
      <c r="AEV129" t="n">
        <v>0</v>
      </c>
      <c r="AEW129" t="n">
        <v>0</v>
      </c>
      <c r="AEX129" t="n">
        <v/>
      </c>
      <c r="AEY129" t="inlineStr">
        <is>
          <t>Agar kandang lebih bersih</t>
        </is>
      </c>
      <c r="AEZ129" t="n">
        <v/>
      </c>
      <c r="AFA129" t="inlineStr">
        <is>
          <t>Koperasi</t>
        </is>
      </c>
      <c r="AFB129" t="n">
        <v/>
      </c>
      <c r="AFC129" t="inlineStr">
        <is>
          <t>1000557322-4_1_43.jpg</t>
        </is>
      </c>
      <c r="AFD129" t="inlineStr">
        <is>
          <t>https://kf.kobotoolbox.org/api/v2/assets/avstPQqLr3Ab3ZdcVTXZ6f/data/680361933/attachments/attxPgFsojFZC4VTtsJ5qTjG/</t>
        </is>
      </c>
      <c r="AFE129" t="inlineStr">
        <is>
          <t>1000557319-4_1_56.jpg</t>
        </is>
      </c>
      <c r="AFF129" t="inlineStr">
        <is>
          <t>https://kf.kobotoolbox.org/api/v2/assets/avstPQqLr3Ab3ZdcVTXZ6f/data/680361933/attachments/attV7dMKLggSocVkXpkxNYKF/</t>
        </is>
      </c>
      <c r="AFG129" t="inlineStr">
        <is>
          <t>Koko</t>
        </is>
      </c>
      <c r="AFH129" t="n">
        <v/>
      </c>
      <c r="AFI129" t="n">
        <v/>
      </c>
    </row>
    <row r="130">
      <c r="A130" t="n">
        <v/>
      </c>
      <c r="B130" t="n">
        <v/>
      </c>
      <c r="C130" t="n">
        <v/>
      </c>
      <c r="D130" t="inlineStr">
        <is>
          <t>reni</t>
        </is>
      </c>
      <c r="E130" t="n">
        <v>878458246920</v>
      </c>
      <c r="F130" t="inlineStr">
        <is>
          <t>-7.917179 112.740598 596.5 18.5</t>
        </is>
      </c>
      <c r="G130" t="n">
        <v>-7.917179</v>
      </c>
      <c r="H130" t="n">
        <v>112.740598</v>
      </c>
      <c r="I130" t="n">
        <v>596.5</v>
      </c>
      <c r="J130" t="n">
        <v>18.5</v>
      </c>
      <c r="K130" t="n">
        <v>0</v>
      </c>
      <c r="L130" t="inlineStr">
        <is>
          <t>-7.917179 112.740598 596.5 18.5</t>
        </is>
      </c>
      <c r="M130" t="n">
        <v>-7.917179</v>
      </c>
      <c r="N130" t="n">
        <v>112.740598</v>
      </c>
      <c r="O130" t="n">
        <v>596.5</v>
      </c>
      <c r="P130" t="n">
        <v>18.5</v>
      </c>
      <c r="Q130" t="n">
        <v>0</v>
      </c>
      <c r="R130" t="inlineStr">
        <is>
          <t>Jawa Timur</t>
        </is>
      </c>
      <c r="S130" t="n">
        <v>0</v>
      </c>
      <c r="T130" t="n">
        <v>0</v>
      </c>
      <c r="U130" t="n">
        <v>0</v>
      </c>
      <c r="V130" t="n">
        <v>0</v>
      </c>
      <c r="W130" t="n">
        <v>0</v>
      </c>
      <c r="X130" t="n">
        <v>1</v>
      </c>
      <c r="Y130" t="n">
        <v>0</v>
      </c>
      <c r="Z130" t="n">
        <v>0</v>
      </c>
      <c r="AA130" t="n">
        <v>0</v>
      </c>
      <c r="AB130" t="n">
        <v>0</v>
      </c>
      <c r="AC130" t="inlineStr">
        <is>
          <t>MALANG</t>
        </is>
      </c>
      <c r="AD130" t="inlineStr">
        <is>
          <t>JABUNG</t>
        </is>
      </c>
      <c r="AE130" t="inlineStr">
        <is>
          <t>JABUNG</t>
        </is>
      </c>
      <c r="AF130" t="inlineStr">
        <is>
          <t>KAN JABUNG</t>
        </is>
      </c>
      <c r="AG130" t="inlineStr">
        <is>
          <t>KJP0045</t>
        </is>
      </c>
      <c r="AH130" t="n">
        <v>16</v>
      </c>
      <c r="AI130" t="inlineStr">
        <is>
          <t>VPA1</t>
        </is>
      </c>
      <c r="AJ130" t="inlineStr">
        <is>
          <t>Tidak aktif</t>
        </is>
      </c>
      <c r="AK130" t="n">
        <v>38</v>
      </c>
      <c r="AL130" t="inlineStr">
        <is>
          <t>Perempuan</t>
        </is>
      </c>
      <c r="AM130" t="inlineStr">
        <is>
          <t>Sudah menikah</t>
        </is>
      </c>
      <c r="AN130" t="inlineStr">
        <is>
          <t>SMA/Sederajat</t>
        </is>
      </c>
      <c r="AO130" t="inlineStr">
        <is>
          <t>Pegawai swasta</t>
        </is>
      </c>
      <c r="AP130" t="n">
        <v>0</v>
      </c>
      <c r="AQ130" t="n">
        <v>0</v>
      </c>
      <c r="AR130" t="n">
        <v>0</v>
      </c>
      <c r="AS130" t="n">
        <v>0</v>
      </c>
      <c r="AT130" t="n">
        <v>0</v>
      </c>
      <c r="AU130" t="n">
        <v>1</v>
      </c>
      <c r="AV130" t="n">
        <v>0</v>
      </c>
      <c r="AW130" t="n">
        <v>0</v>
      </c>
      <c r="AX130" t="n">
        <v/>
      </c>
      <c r="AY130" t="inlineStr">
        <is>
          <t>Peternak</t>
        </is>
      </c>
      <c r="AZ130" t="n">
        <v>0</v>
      </c>
      <c r="BA130" t="n">
        <v>1</v>
      </c>
      <c r="BB130" t="n">
        <v>0</v>
      </c>
      <c r="BC130" t="n">
        <v>0</v>
      </c>
      <c r="BD130" t="n">
        <v>0</v>
      </c>
      <c r="BE130" t="n">
        <v>0</v>
      </c>
      <c r="BF130" t="n">
        <v>0</v>
      </c>
      <c r="BG130" t="n">
        <v>0</v>
      </c>
      <c r="BH130" t="n">
        <v/>
      </c>
      <c r="BI130" t="inlineStr">
        <is>
          <t>&gt;Rp3.500.000</t>
        </is>
      </c>
      <c r="BJ130" t="n">
        <v>2</v>
      </c>
      <c r="BK130" t="n">
        <v>2</v>
      </c>
      <c r="BL130" t="n">
        <v>2</v>
      </c>
      <c r="BM130" t="n">
        <v>0</v>
      </c>
      <c r="BN130" t="inlineStr">
        <is>
          <t>Milik sendiri</t>
        </is>
      </c>
      <c r="BO130" t="inlineStr">
        <is>
          <t>Permanen (dinding bata dan semen)</t>
        </is>
      </c>
      <c r="BP130" t="n">
        <v>1</v>
      </c>
      <c r="BQ130" t="n">
        <v>0</v>
      </c>
      <c r="BR130" t="n">
        <v>0</v>
      </c>
      <c r="BS130" t="n">
        <v>0</v>
      </c>
      <c r="BT130" t="n">
        <v>0</v>
      </c>
      <c r="BU130" t="n">
        <v/>
      </c>
      <c r="BV130" t="inlineStr">
        <is>
          <t>Keramik/ubin</t>
        </is>
      </c>
      <c r="BW130" t="n">
        <v>0</v>
      </c>
      <c r="BX130" t="n">
        <v>0</v>
      </c>
      <c r="BY130" t="n">
        <v>1</v>
      </c>
      <c r="BZ130" t="n">
        <v>0</v>
      </c>
      <c r="CA130" t="n">
        <v>0</v>
      </c>
      <c r="CB130" t="n">
        <v/>
      </c>
      <c r="CC130" t="inlineStr">
        <is>
          <t>Genting</t>
        </is>
      </c>
      <c r="CD130" t="n">
        <v>0</v>
      </c>
      <c r="CE130" t="n">
        <v>0</v>
      </c>
      <c r="CF130" t="n">
        <v>0</v>
      </c>
      <c r="CG130" t="n">
        <v>0</v>
      </c>
      <c r="CH130" t="n">
        <v>0</v>
      </c>
      <c r="CI130" t="n">
        <v>1</v>
      </c>
      <c r="CJ130" t="n">
        <v>0</v>
      </c>
      <c r="CK130" t="n">
        <v/>
      </c>
      <c r="CL130" t="inlineStr">
        <is>
          <t>Ya</t>
        </is>
      </c>
      <c r="CM130" t="n">
        <v>2010</v>
      </c>
      <c r="CN130" t="inlineStr">
        <is>
          <t>Fixed-Dome (Kubah Tetap)</t>
        </is>
      </c>
      <c r="CO130" t="inlineStr">
        <is>
          <t>6 m³ (4-5 ekor sapi, ±5 jam memasak/hari, ±50 kg</t>
        </is>
      </c>
      <c r="CP130" t="inlineStr">
        <is>
          <t>Anggota keluarga - laki-laki</t>
        </is>
      </c>
      <c r="CQ130" t="n">
        <v>0</v>
      </c>
      <c r="CR130" t="n">
        <v>0</v>
      </c>
      <c r="CS130" t="n">
        <v>0</v>
      </c>
      <c r="CT130" t="n">
        <v>0</v>
      </c>
      <c r="CU130" t="n">
        <v>1</v>
      </c>
      <c r="CV130" t="n">
        <v>0</v>
      </c>
      <c r="CW130" t="n">
        <v>0</v>
      </c>
      <c r="CX130" t="n">
        <v>0</v>
      </c>
      <c r="CY130" t="inlineStr">
        <is>
          <t>Anggota keluarga - laki-laki</t>
        </is>
      </c>
      <c r="CZ130" t="n">
        <v>1</v>
      </c>
      <c r="DA130" t="n">
        <v>0</v>
      </c>
      <c r="DB130" t="n">
        <v>0</v>
      </c>
      <c r="DC130" t="n">
        <v/>
      </c>
      <c r="DD130" t="inlineStr">
        <is>
          <t>Anggota keluarga - laki-laki</t>
        </is>
      </c>
      <c r="DE130" t="n">
        <v>1</v>
      </c>
      <c r="DF130" t="n">
        <v>0</v>
      </c>
      <c r="DG130" t="n">
        <v>0</v>
      </c>
      <c r="DH130" t="n">
        <v>0</v>
      </c>
      <c r="DI130" t="n">
        <v/>
      </c>
      <c r="DJ130" t="inlineStr">
        <is>
          <t>Anggota keluarga - laki-laki</t>
        </is>
      </c>
      <c r="DK130" t="n">
        <v>1</v>
      </c>
      <c r="DL130" t="n">
        <v>0</v>
      </c>
      <c r="DM130" t="n">
        <v>0</v>
      </c>
      <c r="DN130" t="n">
        <v>0</v>
      </c>
      <c r="DO130" t="n">
        <v/>
      </c>
      <c r="DP130" t="inlineStr">
        <is>
          <t>Tidak berfungsi sama sekali</t>
        </is>
      </c>
      <c r="DQ130" t="inlineStr">
        <is>
          <t>&gt;1 tahun yang lalu</t>
        </is>
      </c>
      <c r="DR130" t="inlineStr">
        <is>
          <t>Masalah teknis (misalnya kerusakan pada komponen)</t>
        </is>
      </c>
      <c r="DS130" t="n">
        <v/>
      </c>
      <c r="DT130" t="inlineStr">
        <is>
          <t>Reaktor biogas (penampung gas, digester, manhole, outlet, dan overflow)</t>
        </is>
      </c>
      <c r="DU130" t="n">
        <v>0</v>
      </c>
      <c r="DV130" t="n">
        <v>0</v>
      </c>
      <c r="DW130" t="n">
        <v>0</v>
      </c>
      <c r="DX130" t="n">
        <v>0</v>
      </c>
      <c r="DY130" t="n">
        <v>0</v>
      </c>
      <c r="DZ130" t="n">
        <v>0</v>
      </c>
      <c r="EA130" t="n">
        <v>0</v>
      </c>
      <c r="EB130" t="n">
        <v>0</v>
      </c>
      <c r="EC130" t="n">
        <v>0</v>
      </c>
      <c r="ED130" t="n">
        <v>1</v>
      </c>
      <c r="EE130" t="n">
        <v>0</v>
      </c>
      <c r="EF130" t="n">
        <v>0</v>
      </c>
      <c r="EG130" t="n">
        <v>0</v>
      </c>
      <c r="EH130" t="n">
        <v>0</v>
      </c>
      <c r="EI130" t="inlineStr">
        <is>
          <t>Tidak ada masalah</t>
        </is>
      </c>
      <c r="EJ130" t="n">
        <v>0</v>
      </c>
      <c r="EK130" t="n">
        <v>0</v>
      </c>
      <c r="EL130" t="n">
        <v>0</v>
      </c>
      <c r="EM130" t="n">
        <v>1</v>
      </c>
      <c r="EN130" t="n">
        <v>0</v>
      </c>
      <c r="EO130" t="n">
        <v/>
      </c>
      <c r="EP130" t="inlineStr">
        <is>
          <t>Ya, cukup jelas dan mudah diikuti</t>
        </is>
      </c>
      <c r="EQ130" t="inlineStr">
        <is>
          <t>Pelatihan</t>
        </is>
      </c>
      <c r="ER130" t="inlineStr">
        <is>
          <t>CPO atau pendamping Staff BIRU</t>
        </is>
      </c>
      <c r="ES130" t="n">
        <v>1</v>
      </c>
      <c r="ET130" t="n">
        <v>1</v>
      </c>
      <c r="EU130" t="n">
        <v>0</v>
      </c>
      <c r="EV130" t="n">
        <v>0</v>
      </c>
      <c r="EW130" t="n">
        <v/>
      </c>
      <c r="EX130" t="inlineStr">
        <is>
          <t>Anggota keluarga - Laki-laki</t>
        </is>
      </c>
      <c r="EY130" t="n">
        <v>1</v>
      </c>
      <c r="EZ130" t="n">
        <v>0</v>
      </c>
      <c r="FA130" t="n">
        <v>0</v>
      </c>
      <c r="FB130" t="n">
        <v/>
      </c>
      <c r="FC130" t="inlineStr">
        <is>
          <t>Setiap hari</t>
        </is>
      </c>
      <c r="FD130" t="inlineStr">
        <is>
          <t>Rp 200,001 - Rp 500,000</t>
        </is>
      </c>
      <c r="FE130" t="inlineStr">
        <is>
          <t>Mengetahui</t>
        </is>
      </c>
      <c r="FF130" t="inlineStr">
        <is>
          <t>Sering (setiap minggu)</t>
        </is>
      </c>
      <c r="FG130" t="inlineStr">
        <is>
          <t>Mengetahui</t>
        </is>
      </c>
      <c r="FH130" t="inlineStr">
        <is>
          <t>Sering (setiap minggu)</t>
        </is>
      </c>
      <c r="FI130" t="inlineStr">
        <is>
          <t>Mengetahui</t>
        </is>
      </c>
      <c r="FJ130" t="inlineStr">
        <is>
          <t>Sering (setiap minggu)</t>
        </is>
      </c>
      <c r="FK130" t="inlineStr">
        <is>
          <t>Mengetahui</t>
        </is>
      </c>
      <c r="FL130" t="inlineStr">
        <is>
          <t>Sering (setiap minggu)</t>
        </is>
      </c>
      <c r="FM130" t="inlineStr">
        <is>
          <t>Mengetahui</t>
        </is>
      </c>
      <c r="FN130" t="inlineStr">
        <is>
          <t>Sering (setiap minggu)</t>
        </is>
      </c>
      <c r="FO130" t="inlineStr">
        <is>
          <t>Mengetahui</t>
        </is>
      </c>
      <c r="FP130" t="inlineStr">
        <is>
          <t>Sering (setiap minggu)</t>
        </is>
      </c>
      <c r="FQ130" t="inlineStr">
        <is>
          <t>Tidak mengetahui</t>
        </is>
      </c>
      <c r="FR130" t="inlineStr">
        <is>
          <t>Ya</t>
        </is>
      </c>
      <c r="FS130" t="inlineStr">
        <is>
          <t>Mengetahui</t>
        </is>
      </c>
      <c r="FT130" t="inlineStr">
        <is>
          <t>Ya, terkadang</t>
        </is>
      </c>
      <c r="FU130" t="inlineStr">
        <is>
          <t>Laki-laki dewasa Perempuan dewasa</t>
        </is>
      </c>
      <c r="FV130" t="n">
        <v>1</v>
      </c>
      <c r="FW130" t="n">
        <v>1</v>
      </c>
      <c r="FX130" t="n">
        <v>0</v>
      </c>
      <c r="FY130" t="n">
        <v>0</v>
      </c>
      <c r="FZ130" t="inlineStr">
        <is>
          <t>Memahami</t>
        </is>
      </c>
      <c r="GA130" t="inlineStr">
        <is>
          <t>CPO Pelatihan</t>
        </is>
      </c>
      <c r="GB130" t="n">
        <v>1</v>
      </c>
      <c r="GC130" t="n">
        <v>1</v>
      </c>
      <c r="GD130" t="n">
        <v>0</v>
      </c>
      <c r="GE130" t="n">
        <v>0</v>
      </c>
      <c r="GF130" t="n">
        <v/>
      </c>
      <c r="GG130" t="inlineStr">
        <is>
          <t>Sering</t>
        </is>
      </c>
      <c r="GH130" t="inlineStr">
        <is>
          <t>Tidak</t>
        </is>
      </c>
      <c r="GI130" t="n">
        <v/>
      </c>
      <c r="GJ130" t="n">
        <v/>
      </c>
      <c r="GK130" t="n">
        <v/>
      </c>
      <c r="GL130" t="n">
        <v/>
      </c>
      <c r="GM130" t="n">
        <v/>
      </c>
      <c r="GN130" t="n">
        <v/>
      </c>
      <c r="GO130" t="n">
        <v/>
      </c>
      <c r="GP130" t="inlineStr">
        <is>
          <t>Sebagian</t>
        </is>
      </c>
      <c r="GQ130" t="inlineStr">
        <is>
          <t>Kayu bakar</t>
        </is>
      </c>
      <c r="GR130" t="n">
        <v>0</v>
      </c>
      <c r="GS130" t="n">
        <v>1</v>
      </c>
      <c r="GT130" t="n">
        <v>0</v>
      </c>
      <c r="GU130" t="n">
        <v>0</v>
      </c>
      <c r="GV130" t="n">
        <v>0</v>
      </c>
      <c r="GW130" t="n">
        <v>0</v>
      </c>
      <c r="GX130" t="n">
        <v>0</v>
      </c>
      <c r="GY130" t="n">
        <v/>
      </c>
      <c r="GZ130" t="inlineStr">
        <is>
          <t>Tidak</t>
        </is>
      </c>
      <c r="HA130" t="n">
        <v/>
      </c>
      <c r="HB130" t="n">
        <v/>
      </c>
      <c r="HC130" t="n">
        <v/>
      </c>
      <c r="HD130" t="n">
        <v/>
      </c>
      <c r="HE130" t="n">
        <v/>
      </c>
      <c r="HF130" t="n">
        <v/>
      </c>
      <c r="HG130" t="n">
        <v/>
      </c>
      <c r="HH130" t="n">
        <v/>
      </c>
      <c r="HI130" t="n">
        <v/>
      </c>
      <c r="HJ130" t="n">
        <v/>
      </c>
      <c r="HK130" t="n">
        <v/>
      </c>
      <c r="HL130" t="n">
        <v/>
      </c>
      <c r="HM130" t="n">
        <v/>
      </c>
      <c r="HN130" t="n">
        <v/>
      </c>
      <c r="HO130" t="n">
        <v/>
      </c>
      <c r="HP130" t="n">
        <v/>
      </c>
      <c r="HQ130" t="n">
        <v/>
      </c>
      <c r="HR130" t="n">
        <v/>
      </c>
      <c r="HS130" t="n">
        <v/>
      </c>
      <c r="HT130" t="n">
        <v/>
      </c>
      <c r="HU130" t="n">
        <v/>
      </c>
      <c r="HV130" t="n">
        <v/>
      </c>
      <c r="HW130" t="n">
        <v/>
      </c>
      <c r="HX130" t="n">
        <v/>
      </c>
      <c r="HY130" t="n">
        <v>1</v>
      </c>
      <c r="HZ130" t="n">
        <v>75000</v>
      </c>
      <c r="IA130" t="n">
        <v/>
      </c>
      <c r="IB130" t="n">
        <v/>
      </c>
      <c r="IC130" t="n">
        <v/>
      </c>
      <c r="ID130" t="n">
        <v/>
      </c>
      <c r="IE130" t="n">
        <v/>
      </c>
      <c r="IF130" t="n">
        <v/>
      </c>
      <c r="IG130" t="n">
        <v/>
      </c>
      <c r="IH130" t="n">
        <v/>
      </c>
      <c r="II130" t="n">
        <v/>
      </c>
      <c r="IJ130" t="n">
        <v/>
      </c>
      <c r="IK130" t="inlineStr">
        <is>
          <t>50-65 kg</t>
        </is>
      </c>
      <c r="IL130" t="inlineStr">
        <is>
          <t>1-3 jam</t>
        </is>
      </c>
      <c r="IM130" t="inlineStr">
        <is>
          <t>Ya</t>
        </is>
      </c>
      <c r="IN130" t="inlineStr">
        <is>
          <t>Ya</t>
        </is>
      </c>
      <c r="IO130" t="inlineStr">
        <is>
          <t>Lebih bersih</t>
        </is>
      </c>
      <c r="IP130" t="inlineStr">
        <is>
          <t>Tidak pernah</t>
        </is>
      </c>
      <c r="IQ130" t="inlineStr">
        <is>
          <t>Tidak pernah</t>
        </is>
      </c>
      <c r="IR130" t="n">
        <v/>
      </c>
      <c r="IS130" t="n">
        <v/>
      </c>
      <c r="IT130" t="n">
        <v/>
      </c>
      <c r="IU130" t="n">
        <v/>
      </c>
      <c r="IV130" t="n">
        <v/>
      </c>
      <c r="IW130" t="n">
        <v/>
      </c>
      <c r="IX130" t="n">
        <v/>
      </c>
      <c r="IY130" t="n">
        <v/>
      </c>
      <c r="IZ130" t="inlineStr">
        <is>
          <t>Tidak pernah</t>
        </is>
      </c>
      <c r="JA130" t="n">
        <v/>
      </c>
      <c r="JB130" t="n">
        <v/>
      </c>
      <c r="JC130" t="n">
        <v/>
      </c>
      <c r="JD130" t="n">
        <v/>
      </c>
      <c r="JE130" t="n">
        <v/>
      </c>
      <c r="JF130" t="n">
        <v/>
      </c>
      <c r="JG130" t="n">
        <v/>
      </c>
      <c r="JH130" t="n">
        <v/>
      </c>
      <c r="JI130" t="inlineStr">
        <is>
          <t>Tidak pernah</t>
        </is>
      </c>
      <c r="JJ130" t="n">
        <v/>
      </c>
      <c r="JK130" t="n">
        <v/>
      </c>
      <c r="JL130" t="n">
        <v/>
      </c>
      <c r="JM130" t="n">
        <v/>
      </c>
      <c r="JN130" t="n">
        <v/>
      </c>
      <c r="JO130" t="n">
        <v/>
      </c>
      <c r="JP130" t="n">
        <v/>
      </c>
      <c r="JQ130" t="n">
        <v/>
      </c>
      <c r="JR130" t="inlineStr">
        <is>
          <t>Tidak pernah</t>
        </is>
      </c>
      <c r="JS130" t="n">
        <v/>
      </c>
      <c r="JT130" t="n">
        <v/>
      </c>
      <c r="JU130" t="n">
        <v/>
      </c>
      <c r="JV130" t="n">
        <v/>
      </c>
      <c r="JW130" t="n">
        <v/>
      </c>
      <c r="JX130" t="n">
        <v/>
      </c>
      <c r="JY130" t="n">
        <v/>
      </c>
      <c r="JZ130" t="n">
        <v/>
      </c>
      <c r="KA130" t="inlineStr">
        <is>
          <t>Tidak pernah</t>
        </is>
      </c>
      <c r="KB130" t="n">
        <v/>
      </c>
      <c r="KC130" t="n">
        <v/>
      </c>
      <c r="KD130" t="n">
        <v/>
      </c>
      <c r="KE130" t="n">
        <v/>
      </c>
      <c r="KF130" t="n">
        <v/>
      </c>
      <c r="KG130" t="n">
        <v/>
      </c>
      <c r="KH130" t="n">
        <v/>
      </c>
      <c r="KI130" t="n">
        <v/>
      </c>
      <c r="KJ130" t="inlineStr">
        <is>
          <t>Tidak pernah</t>
        </is>
      </c>
      <c r="KK130" t="n">
        <v/>
      </c>
      <c r="KL130" t="n">
        <v/>
      </c>
      <c r="KM130" t="n">
        <v/>
      </c>
      <c r="KN130" t="n">
        <v/>
      </c>
      <c r="KO130" t="n">
        <v/>
      </c>
      <c r="KP130" t="n">
        <v/>
      </c>
      <c r="KQ130" t="n">
        <v/>
      </c>
      <c r="KR130" t="n">
        <v/>
      </c>
      <c r="KS130" t="inlineStr">
        <is>
          <t>Cukup membaik</t>
        </is>
      </c>
      <c r="KT130" t="inlineStr">
        <is>
          <t>0-1 kali</t>
        </is>
      </c>
      <c r="KU130" t="inlineStr">
        <is>
          <t>0-1 kali</t>
        </is>
      </c>
      <c r="KV130" t="inlineStr">
        <is>
          <t>Tidak ada</t>
        </is>
      </c>
      <c r="KW130" t="n">
        <v>0</v>
      </c>
      <c r="KX130" t="n">
        <v>0</v>
      </c>
      <c r="KY130" t="n">
        <v>0</v>
      </c>
      <c r="KZ130" t="n">
        <v>1</v>
      </c>
      <c r="LA130" t="inlineStr">
        <is>
          <t>Tidak ada perubahan</t>
        </is>
      </c>
      <c r="LB130" t="inlineStr">
        <is>
          <t>Cukup membaik</t>
        </is>
      </c>
      <c r="LC130" t="n">
        <v>0</v>
      </c>
      <c r="LD130" t="n">
        <v>4</v>
      </c>
      <c r="LE130" t="n">
        <v>0</v>
      </c>
      <c r="LF130" t="n">
        <v>6</v>
      </c>
      <c r="LG130" t="inlineStr">
        <is>
          <t>Ya</t>
        </is>
      </c>
      <c r="LH130" t="n">
        <v>75000</v>
      </c>
      <c r="LI130" t="n">
        <v/>
      </c>
      <c r="LJ130" t="inlineStr">
        <is>
          <t>Kebutuhan rumah tangga</t>
        </is>
      </c>
      <c r="LK130" t="n">
        <v>0</v>
      </c>
      <c r="LL130" t="n">
        <v>0</v>
      </c>
      <c r="LM130" t="n">
        <v>0</v>
      </c>
      <c r="LN130" t="n">
        <v>0</v>
      </c>
      <c r="LO130" t="n">
        <v>1</v>
      </c>
      <c r="LP130" t="n">
        <v>0</v>
      </c>
      <c r="LQ130" t="n">
        <v>0</v>
      </c>
      <c r="LR130" t="n">
        <v/>
      </c>
      <c r="LS130" t="n">
        <v>10</v>
      </c>
      <c r="LT130" t="n">
        <v>10</v>
      </c>
      <c r="LU130" t="n">
        <v>0</v>
      </c>
      <c r="LV130" t="n">
        <v>10</v>
      </c>
      <c r="LW130" t="n">
        <v>0</v>
      </c>
      <c r="LX130" t="n">
        <v>0</v>
      </c>
      <c r="LY130" t="n">
        <v>5</v>
      </c>
      <c r="LZ130" t="n">
        <v>0</v>
      </c>
      <c r="MA130" t="n">
        <v>0</v>
      </c>
      <c r="MB130" t="inlineStr">
        <is>
          <t>Ya</t>
        </is>
      </c>
      <c r="MC130" t="n">
        <v>60</v>
      </c>
      <c r="MD130" t="n">
        <v>30</v>
      </c>
      <c r="ME130" t="n">
        <v>0</v>
      </c>
      <c r="MF130" t="n">
        <v>0</v>
      </c>
      <c r="MG130" t="n">
        <v>0</v>
      </c>
      <c r="MH130" t="n">
        <v>0</v>
      </c>
      <c r="MI130" t="inlineStr">
        <is>
          <t>Istirahat</t>
        </is>
      </c>
      <c r="MJ130" t="n">
        <v>0</v>
      </c>
      <c r="MK130" t="n">
        <v>0</v>
      </c>
      <c r="ML130" t="n">
        <v>1</v>
      </c>
      <c r="MM130" t="n">
        <v>0</v>
      </c>
      <c r="MN130" t="n">
        <v>0</v>
      </c>
      <c r="MO130" t="n">
        <v>0</v>
      </c>
      <c r="MP130" t="n">
        <v/>
      </c>
      <c r="MQ130" t="n">
        <v/>
      </c>
      <c r="MR130" t="inlineStr">
        <is>
          <t>Istirahat</t>
        </is>
      </c>
      <c r="MS130" t="n">
        <v/>
      </c>
      <c r="MT130" t="inlineStr">
        <is>
          <t>Istirahat</t>
        </is>
      </c>
      <c r="MU130" t="inlineStr">
        <is>
          <t>Ya, mempekerjakan orang lain</t>
        </is>
      </c>
      <c r="MV130" t="inlineStr">
        <is>
          <t>Pemasangan sistem biogas</t>
        </is>
      </c>
      <c r="MW130" t="n">
        <v>0</v>
      </c>
      <c r="MX130" t="n">
        <v>1</v>
      </c>
      <c r="MY130" t="n">
        <v>0</v>
      </c>
      <c r="MZ130" t="n">
        <v>0</v>
      </c>
      <c r="NA130" t="n">
        <v/>
      </c>
      <c r="NB130" t="n">
        <v>2</v>
      </c>
      <c r="NC130" t="n">
        <v/>
      </c>
      <c r="ND130" t="n">
        <v/>
      </c>
      <c r="NE130" t="n">
        <v/>
      </c>
      <c r="NF130" t="n">
        <v/>
      </c>
      <c r="NG130" t="n">
        <v/>
      </c>
      <c r="NH130" t="n">
        <v/>
      </c>
      <c r="NI130" t="n">
        <v/>
      </c>
      <c r="NJ130" t="n">
        <v/>
      </c>
      <c r="NK130" t="n">
        <v/>
      </c>
      <c r="NL130" t="inlineStr">
        <is>
          <t>Ya</t>
        </is>
      </c>
      <c r="NM130" t="inlineStr">
        <is>
          <t>Kombinasi kredit/pinjaman dan dana hibah</t>
        </is>
      </c>
      <c r="NN130" t="inlineStr">
        <is>
          <t>7.000.001-9.000.000</t>
        </is>
      </c>
      <c r="NO130" t="inlineStr">
        <is>
          <t>Yayasan Rumah Energi atau BIRU</t>
        </is>
      </c>
      <c r="NP130" t="n">
        <v/>
      </c>
      <c r="NQ130" t="inlineStr">
        <is>
          <t>Koperasi</t>
        </is>
      </c>
      <c r="NR130" t="n">
        <v/>
      </c>
      <c r="NS130" t="n">
        <v>24</v>
      </c>
      <c r="NT130" t="inlineStr">
        <is>
          <t>Anggota keluarga - Laki-laki dewasa</t>
        </is>
      </c>
      <c r="NU130" t="n">
        <v/>
      </c>
      <c r="NV130" t="n">
        <v/>
      </c>
      <c r="NW130" t="n">
        <v/>
      </c>
      <c r="NX130" t="inlineStr">
        <is>
          <t>Sedikit meningkat</t>
        </is>
      </c>
      <c r="NY130" t="n">
        <v>60</v>
      </c>
      <c r="NZ130" t="n">
        <v>0</v>
      </c>
      <c r="OA130" t="n">
        <v>0</v>
      </c>
      <c r="OB130" t="n">
        <v>60</v>
      </c>
      <c r="OC130" t="n">
        <v>0</v>
      </c>
      <c r="OD130" t="n">
        <v>0</v>
      </c>
      <c r="OE130" t="inlineStr">
        <is>
          <t>Lebih baik</t>
        </is>
      </c>
      <c r="OF130" t="inlineStr">
        <is>
          <t>Lebih baik (beda waktu memasak 5-30 menit, ATAU tidak lagi ada rasa/bau makanan yang berubah, ATAU alasan lainnya)</t>
        </is>
      </c>
      <c r="OG130" t="inlineStr">
        <is>
          <t>Ya</t>
        </is>
      </c>
      <c r="OH130" t="n">
        <v>0</v>
      </c>
      <c r="OI130" t="n">
        <v>0</v>
      </c>
      <c r="OJ130" t="n">
        <v>2</v>
      </c>
      <c r="OK130" t="n">
        <v>0</v>
      </c>
      <c r="OL130" t="n">
        <v>0</v>
      </c>
      <c r="OM130" t="n">
        <v>0</v>
      </c>
      <c r="ON130" t="n">
        <v>0</v>
      </c>
      <c r="OO130" t="n">
        <v>0</v>
      </c>
      <c r="OP130" t="inlineStr">
        <is>
          <t>Sapi perah</t>
        </is>
      </c>
      <c r="OQ130" t="n">
        <v>0</v>
      </c>
      <c r="OR130" t="n">
        <v>1</v>
      </c>
      <c r="OS130" t="n">
        <v>0</v>
      </c>
      <c r="OT130" t="n">
        <v>0</v>
      </c>
      <c r="OU130" t="n">
        <v>0</v>
      </c>
      <c r="OV130" t="n">
        <v>0</v>
      </c>
      <c r="OW130" t="n">
        <v>0</v>
      </c>
      <c r="OX130" t="n">
        <v>0</v>
      </c>
      <c r="OY130" t="n">
        <v>0</v>
      </c>
      <c r="OZ130" t="inlineStr">
        <is>
          <t>Sapi perah</t>
        </is>
      </c>
      <c r="PA130" t="n">
        <v>0</v>
      </c>
      <c r="PB130" t="n">
        <v>1</v>
      </c>
      <c r="PC130" t="n">
        <v>0</v>
      </c>
      <c r="PD130" t="n">
        <v>0</v>
      </c>
      <c r="PE130" t="n">
        <v>0</v>
      </c>
      <c r="PF130" t="n">
        <v>0</v>
      </c>
      <c r="PG130" t="n">
        <v>0</v>
      </c>
      <c r="PH130" t="n">
        <v>0</v>
      </c>
      <c r="PI130" t="n">
        <v>0</v>
      </c>
      <c r="PJ130" t="inlineStr">
        <is>
          <t>Sapi perah</t>
        </is>
      </c>
      <c r="PK130" t="n">
        <v>0</v>
      </c>
      <c r="PL130" t="n">
        <v>1</v>
      </c>
      <c r="PM130" t="n">
        <v>0</v>
      </c>
      <c r="PN130" t="n">
        <v>0</v>
      </c>
      <c r="PO130" t="n">
        <v>0</v>
      </c>
      <c r="PP130" t="n">
        <v>0</v>
      </c>
      <c r="PQ130" t="n">
        <v>0</v>
      </c>
      <c r="PR130" t="n">
        <v>0</v>
      </c>
      <c r="PS130" t="n">
        <v>0</v>
      </c>
      <c r="PT130" t="n">
        <v/>
      </c>
      <c r="PU130" t="n">
        <v/>
      </c>
      <c r="PV130" t="n">
        <v/>
      </c>
      <c r="PW130" t="n">
        <v/>
      </c>
      <c r="PX130" t="n">
        <v/>
      </c>
      <c r="PY130" t="n">
        <v/>
      </c>
      <c r="PZ130" t="n">
        <v/>
      </c>
      <c r="QA130" t="n">
        <v/>
      </c>
      <c r="QB130" t="n">
        <v/>
      </c>
      <c r="QC130" t="n">
        <v/>
      </c>
      <c r="QD130" t="n">
        <v/>
      </c>
      <c r="QE130" t="inlineStr">
        <is>
          <t>1-Disebarkan ke lahan terbuka</t>
        </is>
      </c>
      <c r="QF130" t="n">
        <v>0</v>
      </c>
      <c r="QG130" t="n">
        <v>0</v>
      </c>
      <c r="QH130" t="n">
        <v>0</v>
      </c>
      <c r="QI130" t="n">
        <v>0</v>
      </c>
      <c r="QJ130" t="n">
        <v>0</v>
      </c>
      <c r="QK130" t="n">
        <v>1</v>
      </c>
      <c r="QL130" t="n">
        <v>0</v>
      </c>
      <c r="QM130" t="n">
        <v>0</v>
      </c>
      <c r="QN130" t="n">
        <v>0</v>
      </c>
      <c r="QO130" t="n">
        <v/>
      </c>
      <c r="QP130" t="n">
        <v/>
      </c>
      <c r="QQ130" t="n">
        <v/>
      </c>
      <c r="QR130" t="n">
        <v/>
      </c>
      <c r="QS130" t="n">
        <v/>
      </c>
      <c r="QT130" t="n">
        <v/>
      </c>
      <c r="QU130" t="n">
        <v/>
      </c>
      <c r="QV130" t="n">
        <v/>
      </c>
      <c r="QW130" t="n">
        <v/>
      </c>
      <c r="QX130" t="n">
        <v/>
      </c>
      <c r="QY130" t="n">
        <v/>
      </c>
      <c r="QZ130" t="n">
        <v/>
      </c>
      <c r="RA130" t="n">
        <v/>
      </c>
      <c r="RB130" t="n">
        <v/>
      </c>
      <c r="RC130" t="n">
        <v/>
      </c>
      <c r="RD130" t="n">
        <v/>
      </c>
      <c r="RE130" t="n">
        <v/>
      </c>
      <c r="RF130" t="n">
        <v/>
      </c>
      <c r="RG130" t="n">
        <v/>
      </c>
      <c r="RH130" t="n">
        <v/>
      </c>
      <c r="RI130" t="n">
        <v/>
      </c>
      <c r="RJ130" t="n">
        <v/>
      </c>
      <c r="RK130" t="n">
        <v/>
      </c>
      <c r="RL130" t="n">
        <v/>
      </c>
      <c r="RM130" t="n">
        <v/>
      </c>
      <c r="RN130" t="n">
        <v/>
      </c>
      <c r="RO130" t="n">
        <v/>
      </c>
      <c r="RP130" t="n">
        <v/>
      </c>
      <c r="RQ130" t="n">
        <v/>
      </c>
      <c r="RR130" t="n">
        <v/>
      </c>
      <c r="RS130" t="n">
        <v/>
      </c>
      <c r="RT130" t="n">
        <v/>
      </c>
      <c r="RU130" t="n">
        <v/>
      </c>
      <c r="RV130" t="n">
        <v/>
      </c>
      <c r="RW130" t="n">
        <v/>
      </c>
      <c r="RX130" t="n">
        <v/>
      </c>
      <c r="RY130" t="n">
        <v/>
      </c>
      <c r="RZ130" t="n">
        <v/>
      </c>
      <c r="SA130" t="n">
        <v/>
      </c>
      <c r="SB130" t="n">
        <v/>
      </c>
      <c r="SC130" t="n">
        <v/>
      </c>
      <c r="SD130" t="n">
        <v/>
      </c>
      <c r="SE130" t="n">
        <v/>
      </c>
      <c r="SF130" t="n">
        <v/>
      </c>
      <c r="SG130" t="n">
        <v/>
      </c>
      <c r="SH130" t="n">
        <v/>
      </c>
      <c r="SI130" t="n">
        <v/>
      </c>
      <c r="SJ130" t="n">
        <v/>
      </c>
      <c r="SK130" t="n">
        <v/>
      </c>
      <c r="SL130" t="n">
        <v/>
      </c>
      <c r="SM130" t="n">
        <v/>
      </c>
      <c r="SN130" t="n">
        <v/>
      </c>
      <c r="SO130" t="n">
        <v/>
      </c>
      <c r="SP130" t="n">
        <v/>
      </c>
      <c r="SQ130" t="n">
        <v/>
      </c>
      <c r="SR130" t="n">
        <v/>
      </c>
      <c r="SS130" t="n">
        <v/>
      </c>
      <c r="ST130" t="n">
        <v/>
      </c>
      <c r="SU130" t="n">
        <v/>
      </c>
      <c r="SV130" t="n">
        <v/>
      </c>
      <c r="SW130" t="n">
        <v/>
      </c>
      <c r="SX130" t="n">
        <v/>
      </c>
      <c r="SY130" t="n">
        <v/>
      </c>
      <c r="SZ130" t="n">
        <v>5</v>
      </c>
      <c r="TA130" t="n">
        <v/>
      </c>
      <c r="TB130" t="n">
        <v/>
      </c>
      <c r="TC130" t="n">
        <v/>
      </c>
      <c r="TD130" t="n">
        <v/>
      </c>
      <c r="TE130" t="n">
        <v/>
      </c>
      <c r="TF130" t="n">
        <v/>
      </c>
      <c r="TG130" t="n">
        <v/>
      </c>
      <c r="TH130" t="n">
        <v/>
      </c>
      <c r="TI130" t="n">
        <v/>
      </c>
      <c r="TJ130" t="n">
        <v/>
      </c>
      <c r="TK130" t="n">
        <v/>
      </c>
      <c r="TL130" t="n">
        <v/>
      </c>
      <c r="TM130" t="n">
        <v/>
      </c>
      <c r="TN130" t="n">
        <v/>
      </c>
      <c r="TO130" t="n">
        <v/>
      </c>
      <c r="TP130" t="n">
        <v/>
      </c>
      <c r="TQ130" t="n">
        <v/>
      </c>
      <c r="TR130" t="n">
        <v/>
      </c>
      <c r="TS130" t="n">
        <v/>
      </c>
      <c r="TT130" t="n">
        <v/>
      </c>
      <c r="TU130" t="n">
        <v/>
      </c>
      <c r="TV130" t="n">
        <v/>
      </c>
      <c r="TW130" t="n">
        <v/>
      </c>
      <c r="TX130" t="n">
        <v/>
      </c>
      <c r="TY130" t="n">
        <v/>
      </c>
      <c r="TZ130" t="n">
        <v/>
      </c>
      <c r="UA130" t="n">
        <v/>
      </c>
      <c r="UB130" t="n">
        <v/>
      </c>
      <c r="UC130" t="n">
        <v/>
      </c>
      <c r="UD130" t="n">
        <v/>
      </c>
      <c r="UE130" t="n">
        <v/>
      </c>
      <c r="UF130" t="n">
        <v/>
      </c>
      <c r="UG130" t="n">
        <v/>
      </c>
      <c r="UH130" t="n">
        <v/>
      </c>
      <c r="UI130" t="n">
        <v/>
      </c>
      <c r="UJ130" t="n">
        <v/>
      </c>
      <c r="UK130" t="n">
        <v/>
      </c>
      <c r="UL130" t="n">
        <v/>
      </c>
      <c r="UM130" t="n">
        <v/>
      </c>
      <c r="UN130" t="n">
        <v/>
      </c>
      <c r="UO130" t="n">
        <v/>
      </c>
      <c r="UP130" t="n">
        <v/>
      </c>
      <c r="UQ130" t="n">
        <v/>
      </c>
      <c r="UR130" t="n">
        <v/>
      </c>
      <c r="US130" t="n">
        <v/>
      </c>
      <c r="UT130" t="n">
        <v/>
      </c>
      <c r="UU130" t="n">
        <v/>
      </c>
      <c r="UV130" t="n">
        <v/>
      </c>
      <c r="UW130" t="inlineStr">
        <is>
          <t>Pemberian pakan di kandang</t>
        </is>
      </c>
      <c r="UX130" t="n">
        <v/>
      </c>
      <c r="UY130" t="n">
        <v/>
      </c>
      <c r="UZ130" t="n">
        <v/>
      </c>
      <c r="VA130" t="n">
        <v/>
      </c>
      <c r="VB130" t="n">
        <v/>
      </c>
      <c r="VC130" t="n">
        <v/>
      </c>
      <c r="VD130" t="n">
        <v/>
      </c>
      <c r="VE130" t="inlineStr">
        <is>
          <t>Jarang (2-3 minggu sekali)</t>
        </is>
      </c>
      <c r="VF130" t="n">
        <v/>
      </c>
      <c r="VG130" t="n">
        <v/>
      </c>
      <c r="VH130" t="n">
        <v/>
      </c>
      <c r="VI130" t="n">
        <v/>
      </c>
      <c r="VJ130" t="n">
        <v/>
      </c>
      <c r="VK130" t="n">
        <v/>
      </c>
      <c r="VL130" t="n">
        <v/>
      </c>
      <c r="VM130" t="inlineStr">
        <is>
          <t>Sering (1 kali sehari)</t>
        </is>
      </c>
      <c r="VN130" t="n">
        <v/>
      </c>
      <c r="VO130" t="n">
        <v/>
      </c>
      <c r="VP130" t="n">
        <v/>
      </c>
      <c r="VQ130" t="n">
        <v/>
      </c>
      <c r="VR130" t="n">
        <v/>
      </c>
      <c r="VS130" t="n">
        <v/>
      </c>
      <c r="VT130" t="n">
        <v/>
      </c>
      <c r="VU130" t="n">
        <v/>
      </c>
      <c r="VV130" t="n">
        <v/>
      </c>
      <c r="VW130" t="n">
        <v/>
      </c>
      <c r="VX130" t="n">
        <v/>
      </c>
      <c r="VY130" t="n">
        <v/>
      </c>
      <c r="VZ130" t="n">
        <v/>
      </c>
      <c r="WA130" t="n">
        <v/>
      </c>
      <c r="WB130" t="n">
        <v/>
      </c>
      <c r="WC130" t="n">
        <v/>
      </c>
      <c r="WD130" t="n">
        <v/>
      </c>
      <c r="WE130" t="n">
        <v/>
      </c>
      <c r="WF130" t="n">
        <v/>
      </c>
      <c r="WG130" t="n">
        <v/>
      </c>
      <c r="WH130" t="n">
        <v/>
      </c>
      <c r="WI130" t="n">
        <v/>
      </c>
      <c r="WJ130" t="n">
        <v/>
      </c>
      <c r="WK130" t="n">
        <v/>
      </c>
      <c r="WL130" t="n">
        <v/>
      </c>
      <c r="WM130" t="n">
        <v/>
      </c>
      <c r="WN130" t="n">
        <v/>
      </c>
      <c r="WO130" t="n">
        <v/>
      </c>
      <c r="WP130" t="n">
        <v/>
      </c>
      <c r="WQ130" t="n">
        <v/>
      </c>
      <c r="WR130" t="n">
        <v/>
      </c>
      <c r="WS130" t="inlineStr">
        <is>
          <t>6-Digester biogas</t>
        </is>
      </c>
      <c r="WT130" t="n">
        <v>0</v>
      </c>
      <c r="WU130" t="n">
        <v>0</v>
      </c>
      <c r="WV130" t="n">
        <v>0</v>
      </c>
      <c r="WW130" t="n">
        <v>0</v>
      </c>
      <c r="WX130" t="n">
        <v>0</v>
      </c>
      <c r="WY130" t="n">
        <v>1</v>
      </c>
      <c r="WZ130" t="n">
        <v>0</v>
      </c>
      <c r="XA130" t="n">
        <v>0</v>
      </c>
      <c r="XB130" t="n">
        <v/>
      </c>
      <c r="XC130" t="n">
        <v/>
      </c>
      <c r="XD130" t="n">
        <v/>
      </c>
      <c r="XE130" t="n">
        <v/>
      </c>
      <c r="XF130" t="n">
        <v/>
      </c>
      <c r="XG130" t="n">
        <v/>
      </c>
      <c r="XH130" t="n">
        <v/>
      </c>
      <c r="XI130" t="n">
        <v/>
      </c>
      <c r="XJ130" t="n">
        <v/>
      </c>
      <c r="XK130" t="n">
        <v/>
      </c>
      <c r="XL130" t="n">
        <v/>
      </c>
      <c r="XM130" t="n">
        <v/>
      </c>
      <c r="XN130" t="n">
        <v/>
      </c>
      <c r="XO130" t="n">
        <v/>
      </c>
      <c r="XP130" t="n">
        <v/>
      </c>
      <c r="XQ130" t="n">
        <v/>
      </c>
      <c r="XR130" t="n">
        <v/>
      </c>
      <c r="XS130" t="n">
        <v/>
      </c>
      <c r="XT130" t="n">
        <v/>
      </c>
      <c r="XU130" t="n">
        <v/>
      </c>
      <c r="XV130" t="n">
        <v/>
      </c>
      <c r="XW130" t="n">
        <v/>
      </c>
      <c r="XX130" t="n">
        <v/>
      </c>
      <c r="XY130" t="n">
        <v/>
      </c>
      <c r="XZ130" t="n">
        <v/>
      </c>
      <c r="YA130" t="n">
        <v/>
      </c>
      <c r="YB130" t="n">
        <v/>
      </c>
      <c r="YC130" t="n">
        <v/>
      </c>
      <c r="YD130" t="n">
        <v/>
      </c>
      <c r="YE130" t="n">
        <v/>
      </c>
      <c r="YF130" t="n">
        <v/>
      </c>
      <c r="YG130" t="n">
        <v/>
      </c>
      <c r="YH130" t="n">
        <v/>
      </c>
      <c r="YI130" t="n">
        <v/>
      </c>
      <c r="YJ130" t="n">
        <v/>
      </c>
      <c r="YK130" t="n">
        <v/>
      </c>
      <c r="YL130" t="n">
        <v/>
      </c>
      <c r="YM130" t="n">
        <v/>
      </c>
      <c r="YN130" t="n">
        <v/>
      </c>
      <c r="YO130" t="n">
        <v/>
      </c>
      <c r="YP130" t="n">
        <v/>
      </c>
      <c r="YQ130" t="n">
        <v/>
      </c>
      <c r="YR130" t="n">
        <v/>
      </c>
      <c r="YS130" t="n">
        <v/>
      </c>
      <c r="YT130" t="n">
        <v/>
      </c>
      <c r="YU130" t="n">
        <v/>
      </c>
      <c r="YV130" t="n">
        <v/>
      </c>
      <c r="YW130" t="n">
        <v/>
      </c>
      <c r="YX130" t="n">
        <v/>
      </c>
      <c r="YY130" t="n">
        <v/>
      </c>
      <c r="YZ130" t="n">
        <v/>
      </c>
      <c r="ZA130" t="n">
        <v/>
      </c>
      <c r="ZB130" t="n">
        <v/>
      </c>
      <c r="ZC130" t="n">
        <v/>
      </c>
      <c r="ZD130" t="n">
        <v/>
      </c>
      <c r="ZE130" t="n">
        <v/>
      </c>
      <c r="ZF130" t="n">
        <v/>
      </c>
      <c r="ZG130" t="n">
        <v/>
      </c>
      <c r="ZH130" t="n">
        <v/>
      </c>
      <c r="ZI130" t="n">
        <v/>
      </c>
      <c r="ZJ130" t="n">
        <v/>
      </c>
      <c r="ZK130" t="n">
        <v/>
      </c>
      <c r="ZL130" t="n">
        <v/>
      </c>
      <c r="ZM130" t="n">
        <v/>
      </c>
      <c r="ZN130" t="n">
        <v/>
      </c>
      <c r="ZO130" t="n">
        <v/>
      </c>
      <c r="ZP130" t="n">
        <v>50</v>
      </c>
      <c r="ZQ130" t="n">
        <v/>
      </c>
      <c r="ZR130" t="n">
        <v/>
      </c>
      <c r="ZS130" t="n">
        <v/>
      </c>
      <c r="ZT130" t="n">
        <v/>
      </c>
      <c r="ZU130" t="n">
        <v/>
      </c>
      <c r="ZV130" t="n">
        <v/>
      </c>
      <c r="ZW130" t="n">
        <v/>
      </c>
      <c r="ZX130" t="n">
        <v>2</v>
      </c>
      <c r="ZY130" t="n">
        <v>0</v>
      </c>
      <c r="ZZ130" t="n">
        <v/>
      </c>
      <c r="AAA130" t="n">
        <v/>
      </c>
      <c r="AAB130" t="n">
        <v/>
      </c>
      <c r="AAC130" t="n">
        <v/>
      </c>
      <c r="AAD130" t="n">
        <v/>
      </c>
      <c r="AAE130" t="n">
        <v/>
      </c>
      <c r="AAF130" t="inlineStr">
        <is>
          <t>Pakan segar (misal: rumput)</t>
        </is>
      </c>
      <c r="AAG130" t="n">
        <v/>
      </c>
      <c r="AAH130" t="n">
        <v/>
      </c>
      <c r="AAI130" t="n">
        <v/>
      </c>
      <c r="AAJ130" t="n">
        <v/>
      </c>
      <c r="AAK130" t="n">
        <v/>
      </c>
      <c r="AAL130" t="inlineStr">
        <is>
          <t>Tidak</t>
        </is>
      </c>
      <c r="AAM130" t="n">
        <v/>
      </c>
      <c r="AAN130" t="n">
        <v/>
      </c>
      <c r="AAO130" t="n">
        <v/>
      </c>
      <c r="AAP130" t="n">
        <v/>
      </c>
      <c r="AAQ130" t="n">
        <v/>
      </c>
      <c r="AAR130" t="inlineStr">
        <is>
          <t>Ya</t>
        </is>
      </c>
      <c r="AAS130" t="inlineStr">
        <is>
          <t>Tidak pasti/ragu-ragu</t>
        </is>
      </c>
      <c r="AAT130" t="inlineStr">
        <is>
          <t>Dibuang ke selokan</t>
        </is>
      </c>
      <c r="AAU130" t="n">
        <v>0</v>
      </c>
      <c r="AAV130" t="n">
        <v>0</v>
      </c>
      <c r="AAW130" t="n">
        <v>0</v>
      </c>
      <c r="AAX130" t="n">
        <v>0</v>
      </c>
      <c r="AAY130" t="n">
        <v>0</v>
      </c>
      <c r="AAZ130" t="n">
        <v>0</v>
      </c>
      <c r="ABA130" t="n">
        <v>1</v>
      </c>
      <c r="ABB130" t="n">
        <v/>
      </c>
      <c r="ABC130" t="n">
        <v/>
      </c>
      <c r="ABD130" t="n">
        <v/>
      </c>
      <c r="ABE130" t="n">
        <v/>
      </c>
      <c r="ABF130" t="n">
        <v/>
      </c>
      <c r="ABG130" t="n">
        <v/>
      </c>
      <c r="ABH130" t="n">
        <v/>
      </c>
      <c r="ABI130" t="n">
        <v/>
      </c>
      <c r="ABJ130" t="n">
        <v/>
      </c>
      <c r="ABK130" t="n">
        <v/>
      </c>
      <c r="ABL130" t="n">
        <v/>
      </c>
      <c r="ABM130" t="n">
        <v/>
      </c>
      <c r="ABN130" t="n">
        <v/>
      </c>
      <c r="ABO130" t="n">
        <v/>
      </c>
      <c r="ABP130" t="n">
        <v/>
      </c>
      <c r="ABQ130" t="n">
        <v/>
      </c>
      <c r="ABR130" t="n">
        <v/>
      </c>
      <c r="ABS130" t="n">
        <v/>
      </c>
      <c r="ABT130" t="n">
        <v/>
      </c>
      <c r="ABU130" t="n">
        <v/>
      </c>
      <c r="ABV130" t="n">
        <v/>
      </c>
      <c r="ABW130" t="n">
        <v/>
      </c>
      <c r="ABX130" t="n">
        <v/>
      </c>
      <c r="ABY130" t="n">
        <v/>
      </c>
      <c r="ABZ130" t="n">
        <v/>
      </c>
      <c r="ACA130" t="n">
        <v/>
      </c>
      <c r="ACB130" t="n">
        <v/>
      </c>
      <c r="ACC130" t="n">
        <v/>
      </c>
      <c r="ACD130" t="n">
        <v/>
      </c>
      <c r="ACE130" t="n">
        <v/>
      </c>
      <c r="ACF130" t="n">
        <v/>
      </c>
      <c r="ACG130" t="n">
        <v/>
      </c>
      <c r="ACH130" t="n">
        <v/>
      </c>
      <c r="ACI130" t="n">
        <v/>
      </c>
      <c r="ACJ130" t="n">
        <v/>
      </c>
      <c r="ACK130" t="inlineStr">
        <is>
          <t>Tidak punya waktu mengumpulkannya</t>
        </is>
      </c>
      <c r="ACL130" t="n">
        <v>0</v>
      </c>
      <c r="ACM130" t="n">
        <v>0</v>
      </c>
      <c r="ACN130" t="n">
        <v>1</v>
      </c>
      <c r="ACO130" t="n">
        <v>0</v>
      </c>
      <c r="ACP130" t="n">
        <v>0</v>
      </c>
      <c r="ACQ130" t="n">
        <v>0</v>
      </c>
      <c r="ACR130" t="n">
        <v>0</v>
      </c>
      <c r="ACS130" t="n">
        <v/>
      </c>
      <c r="ACT130" t="inlineStr">
        <is>
          <t>X</t>
        </is>
      </c>
      <c r="ACU130" t="inlineStr">
        <is>
          <t>Manfaat cukup signifikan, terasa di kehidupan sehari-hari</t>
        </is>
      </c>
      <c r="ACV130" t="inlineStr">
        <is>
          <t>Sama saja</t>
        </is>
      </c>
      <c r="ACW130" t="inlineStr">
        <is>
          <t>Anggota keluarga - Perempuan dewasa</t>
        </is>
      </c>
      <c r="ACX130" t="inlineStr">
        <is>
          <t>Setuju</t>
        </is>
      </c>
      <c r="ACY130" t="inlineStr">
        <is>
          <t>Anggota keluarga - Laki-laki dewasa Anggota keluarga - Perempuan dewasa</t>
        </is>
      </c>
      <c r="ACZ130" t="n">
        <v>1</v>
      </c>
      <c r="ADA130" t="n">
        <v>1</v>
      </c>
      <c r="ADB130" t="n">
        <v>0</v>
      </c>
      <c r="ADC130" t="n">
        <v>0</v>
      </c>
      <c r="ADD130" t="inlineStr">
        <is>
          <t>Cukup puas</t>
        </is>
      </c>
      <c r="ADE130" t="inlineStr">
        <is>
          <t>Cukup puas</t>
        </is>
      </c>
      <c r="ADF130" t="inlineStr">
        <is>
          <t>Cukup puas</t>
        </is>
      </c>
      <c r="ADG130" t="inlineStr">
        <is>
          <t>Cukup puas</t>
        </is>
      </c>
      <c r="ADH130" t="inlineStr">
        <is>
          <t>Ya</t>
        </is>
      </c>
      <c r="ADI130" t="inlineStr">
        <is>
          <t>Outlet</t>
        </is>
      </c>
      <c r="ADJ130" t="inlineStr">
        <is>
          <t>Puas</t>
        </is>
      </c>
      <c r="ADK130" t="n">
        <v/>
      </c>
      <c r="ADL130" t="n">
        <v/>
      </c>
      <c r="ADM130" t="n">
        <v/>
      </c>
      <c r="ADN130" t="n">
        <v/>
      </c>
      <c r="ADO130" t="n">
        <v/>
      </c>
      <c r="ADP130" t="n">
        <v/>
      </c>
      <c r="ADQ130" t="n">
        <v/>
      </c>
      <c r="ADR130" t="n">
        <v/>
      </c>
      <c r="ADS130" t="n">
        <v/>
      </c>
      <c r="ADT130" t="n">
        <v/>
      </c>
      <c r="ADU130" t="inlineStr">
        <is>
          <t>Menghubungi CPO atau pendamping Memperbaiki sendiri</t>
        </is>
      </c>
      <c r="ADV130" t="n">
        <v>0</v>
      </c>
      <c r="ADW130" t="n">
        <v>0</v>
      </c>
      <c r="ADX130" t="n">
        <v>0</v>
      </c>
      <c r="ADY130" t="n">
        <v>0</v>
      </c>
      <c r="ADZ130" t="n">
        <v>1</v>
      </c>
      <c r="AEA130" t="n">
        <v>1</v>
      </c>
      <c r="AEB130" t="n">
        <v>0</v>
      </c>
      <c r="AEC130" t="n">
        <v>0</v>
      </c>
      <c r="AED130" t="inlineStr">
        <is>
          <t>X</t>
        </is>
      </c>
      <c r="AEE130" t="inlineStr">
        <is>
          <t>Laki-laki dewasa</t>
        </is>
      </c>
      <c r="AEF130" t="n">
        <v/>
      </c>
      <c r="AEG130" t="inlineStr">
        <is>
          <t>Menelepon atau WA langsung</t>
        </is>
      </c>
      <c r="AEH130" t="n">
        <v/>
      </c>
      <c r="AEI130" t="inlineStr">
        <is>
          <t>X</t>
        </is>
      </c>
      <c r="AEJ130" t="inlineStr">
        <is>
          <t>Kadang-kadang</t>
        </is>
      </c>
      <c r="AEK130" t="inlineStr">
        <is>
          <t>Pengurangan pengeluaran rumah tangga (bahan bakar minyak, pupuk, dll.) Pasokan energi yang andal Memasak lebih cepat Peningkatan kebersihan kandang ternak Dapur lebih bersih dan bebas asap Dapat dibayar melalui skema kredit Mendapatkan subsidi</t>
        </is>
      </c>
      <c r="AEL130" t="n">
        <v>1</v>
      </c>
      <c r="AEM130" t="n">
        <v>0</v>
      </c>
      <c r="AEN130" t="n">
        <v>1</v>
      </c>
      <c r="AEO130" t="n">
        <v>1</v>
      </c>
      <c r="AEP130" t="n">
        <v>0</v>
      </c>
      <c r="AEQ130" t="n">
        <v>0</v>
      </c>
      <c r="AER130" t="n">
        <v>1</v>
      </c>
      <c r="AES130" t="n">
        <v>0</v>
      </c>
      <c r="AET130" t="n">
        <v>1</v>
      </c>
      <c r="AEU130" t="n">
        <v>1</v>
      </c>
      <c r="AEV130" t="n">
        <v>1</v>
      </c>
      <c r="AEW130" t="n">
        <v>0</v>
      </c>
      <c r="AEX130" t="n">
        <v/>
      </c>
      <c r="AEY130" t="inlineStr">
        <is>
          <t>Didukung oleh pihak lain atau ada subsidi</t>
        </is>
      </c>
      <c r="AEZ130" t="n">
        <v/>
      </c>
      <c r="AFA130" t="inlineStr">
        <is>
          <t>Koperasi</t>
        </is>
      </c>
      <c r="AFB130" t="n">
        <v/>
      </c>
      <c r="AFC130" t="inlineStr">
        <is>
          <t>1000529028-20_56_27.jpg</t>
        </is>
      </c>
      <c r="AFD130" t="inlineStr">
        <is>
          <t>https://kf.kobotoolbox.org/api/v2/assets/avstPQqLr3Ab3ZdcVTXZ6f/data/665415816/attachments/attYfGk5umjtZCxF7XWkqx8Z/</t>
        </is>
      </c>
      <c r="AFE130" t="inlineStr">
        <is>
          <t>1000529025-20_56_41.jpg</t>
        </is>
      </c>
      <c r="AFF130" t="inlineStr">
        <is>
          <t>https://kf.kobotoolbox.org/api/v2/assets/avstPQqLr3Ab3ZdcVTXZ6f/data/665415816/attachments/attfEsZ6eGKPWMDcPMyASpRi/</t>
        </is>
      </c>
      <c r="AFG130" t="inlineStr">
        <is>
          <t>Saiful Anwar</t>
        </is>
      </c>
      <c r="AFH130" t="n">
        <v/>
      </c>
      <c r="AFI130" t="n">
        <v/>
      </c>
    </row>
    <row r="131">
      <c r="A131" t="n">
        <v/>
      </c>
      <c r="B131" t="n">
        <v/>
      </c>
      <c r="C131" t="n">
        <v/>
      </c>
      <c r="D131" t="inlineStr">
        <is>
          <t>risnawati</t>
        </is>
      </c>
      <c r="E131" t="n">
        <v>82264640547</v>
      </c>
      <c r="F131" t="inlineStr">
        <is>
          <t>-7.9003008 112.747111 653.2333154296875 100</t>
        </is>
      </c>
      <c r="G131" t="n">
        <v>-7.9003008</v>
      </c>
      <c r="H131" t="n">
        <v>112.747111</v>
      </c>
      <c r="I131" t="n">
        <v>653.2333154</v>
      </c>
      <c r="J131" t="n">
        <v>100</v>
      </c>
      <c r="K131" t="n">
        <v>0</v>
      </c>
      <c r="L131" t="inlineStr">
        <is>
          <t>-7.900748 112.747197 683.970703125 5.857999801635742</t>
        </is>
      </c>
      <c r="M131" t="n">
        <v>-7.900748</v>
      </c>
      <c r="N131" t="n">
        <v>112.747197</v>
      </c>
      <c r="O131" t="n">
        <v>683.9707031</v>
      </c>
      <c r="P131" t="n">
        <v>5.857999802</v>
      </c>
      <c r="Q131" t="n">
        <v>0</v>
      </c>
      <c r="R131" t="inlineStr">
        <is>
          <t>Jawa Timur</t>
        </is>
      </c>
      <c r="S131" t="n">
        <v>0</v>
      </c>
      <c r="T131" t="n">
        <v>0</v>
      </c>
      <c r="U131" t="n">
        <v>0</v>
      </c>
      <c r="V131" t="n">
        <v>0</v>
      </c>
      <c r="W131" t="n">
        <v>0</v>
      </c>
      <c r="X131" t="n">
        <v>1</v>
      </c>
      <c r="Y131" t="n">
        <v>0</v>
      </c>
      <c r="Z131" t="n">
        <v>0</v>
      </c>
      <c r="AA131" t="n">
        <v>0</v>
      </c>
      <c r="AB131" t="n">
        <v>0</v>
      </c>
      <c r="AC131" t="inlineStr">
        <is>
          <t>MALANG</t>
        </is>
      </c>
      <c r="AD131" t="inlineStr">
        <is>
          <t>SINGOSARI</t>
        </is>
      </c>
      <c r="AE131" t="inlineStr">
        <is>
          <t>BATURETNO</t>
        </is>
      </c>
      <c r="AF131" t="inlineStr">
        <is>
          <t>KAN JABUNG</t>
        </is>
      </c>
      <c r="AG131" t="inlineStr">
        <is>
          <t>KJP0440</t>
        </is>
      </c>
      <c r="AH131" t="n">
        <v>12</v>
      </c>
      <c r="AI131" t="inlineStr">
        <is>
          <t>VPA1</t>
        </is>
      </c>
      <c r="AJ131" t="inlineStr">
        <is>
          <t>Aktif</t>
        </is>
      </c>
      <c r="AK131" t="n">
        <v>40</v>
      </c>
      <c r="AL131" t="inlineStr">
        <is>
          <t>Perempuan</t>
        </is>
      </c>
      <c r="AM131" t="inlineStr">
        <is>
          <t>Sudah menikah</t>
        </is>
      </c>
      <c r="AN131" t="inlineStr">
        <is>
          <t>SMA/Sederajat</t>
        </is>
      </c>
      <c r="AO131" t="inlineStr">
        <is>
          <t>Peternak</t>
        </is>
      </c>
      <c r="AP131" t="n">
        <v>0</v>
      </c>
      <c r="AQ131" t="n">
        <v>1</v>
      </c>
      <c r="AR131" t="n">
        <v>0</v>
      </c>
      <c r="AS131" t="n">
        <v>0</v>
      </c>
      <c r="AT131" t="n">
        <v>0</v>
      </c>
      <c r="AU131" t="n">
        <v>0</v>
      </c>
      <c r="AV131" t="n">
        <v>0</v>
      </c>
      <c r="AW131" t="n">
        <v>0</v>
      </c>
      <c r="AX131" t="n">
        <v/>
      </c>
      <c r="AY131" t="inlineStr">
        <is>
          <t>Petani</t>
        </is>
      </c>
      <c r="AZ131" t="n">
        <v>1</v>
      </c>
      <c r="BA131" t="n">
        <v>0</v>
      </c>
      <c r="BB131" t="n">
        <v>0</v>
      </c>
      <c r="BC131" t="n">
        <v>0</v>
      </c>
      <c r="BD131" t="n">
        <v>0</v>
      </c>
      <c r="BE131" t="n">
        <v>0</v>
      </c>
      <c r="BF131" t="n">
        <v>0</v>
      </c>
      <c r="BG131" t="n">
        <v>0</v>
      </c>
      <c r="BH131" t="n">
        <v/>
      </c>
      <c r="BI131" t="inlineStr">
        <is>
          <t>&gt;Rp3.500.000</t>
        </is>
      </c>
      <c r="BJ131" t="n">
        <v>1</v>
      </c>
      <c r="BK131" t="n">
        <v>1</v>
      </c>
      <c r="BL131" t="n">
        <v>0</v>
      </c>
      <c r="BM131" t="n">
        <v>0</v>
      </c>
      <c r="BN131" t="inlineStr">
        <is>
          <t>Milik sendiri</t>
        </is>
      </c>
      <c r="BO131" t="inlineStr">
        <is>
          <t>Permanen (dinding bata dan semen)</t>
        </is>
      </c>
      <c r="BP131" t="n">
        <v>1</v>
      </c>
      <c r="BQ131" t="n">
        <v>0</v>
      </c>
      <c r="BR131" t="n">
        <v>0</v>
      </c>
      <c r="BS131" t="n">
        <v>0</v>
      </c>
      <c r="BT131" t="n">
        <v>0</v>
      </c>
      <c r="BU131" t="n">
        <v/>
      </c>
      <c r="BV131" t="inlineStr">
        <is>
          <t>Keramik/ubin</t>
        </is>
      </c>
      <c r="BW131" t="n">
        <v>0</v>
      </c>
      <c r="BX131" t="n">
        <v>0</v>
      </c>
      <c r="BY131" t="n">
        <v>1</v>
      </c>
      <c r="BZ131" t="n">
        <v>0</v>
      </c>
      <c r="CA131" t="n">
        <v>0</v>
      </c>
      <c r="CB131" t="n">
        <v/>
      </c>
      <c r="CC131" t="inlineStr">
        <is>
          <t>Genting</t>
        </is>
      </c>
      <c r="CD131" t="n">
        <v>0</v>
      </c>
      <c r="CE131" t="n">
        <v>0</v>
      </c>
      <c r="CF131" t="n">
        <v>0</v>
      </c>
      <c r="CG131" t="n">
        <v>0</v>
      </c>
      <c r="CH131" t="n">
        <v>0</v>
      </c>
      <c r="CI131" t="n">
        <v>1</v>
      </c>
      <c r="CJ131" t="n">
        <v>0</v>
      </c>
      <c r="CK131" t="n">
        <v/>
      </c>
      <c r="CL131" t="inlineStr">
        <is>
          <t>Ya</t>
        </is>
      </c>
      <c r="CM131" t="n">
        <v>2013</v>
      </c>
      <c r="CN131" t="inlineStr">
        <is>
          <t>Fixed-Dome (Kubah Tetap)</t>
        </is>
      </c>
      <c r="CO131" t="inlineStr">
        <is>
          <t>12 m³ (10-11 ekor sapi, ±10 jam memasak/hari, ±100 kg slurry/hari)</t>
        </is>
      </c>
      <c r="CP131" t="inlineStr">
        <is>
          <t>Anggota keluarga - laki-laki</t>
        </is>
      </c>
      <c r="CQ131" t="n">
        <v>0</v>
      </c>
      <c r="CR131" t="n">
        <v>0</v>
      </c>
      <c r="CS131" t="n">
        <v>0</v>
      </c>
      <c r="CT131" t="n">
        <v>0</v>
      </c>
      <c r="CU131" t="n">
        <v>1</v>
      </c>
      <c r="CV131" t="n">
        <v>0</v>
      </c>
      <c r="CW131" t="n">
        <v>0</v>
      </c>
      <c r="CX131" t="n">
        <v>0</v>
      </c>
      <c r="CY131" t="inlineStr">
        <is>
          <t>Anggota keluarga - laki-laki Anggota keluarga - perempuan dewasa</t>
        </is>
      </c>
      <c r="CZ131" t="n">
        <v>1</v>
      </c>
      <c r="DA131" t="n">
        <v>1</v>
      </c>
      <c r="DB131" t="n">
        <v>0</v>
      </c>
      <c r="DC131" t="n">
        <v/>
      </c>
      <c r="DD131" t="inlineStr">
        <is>
          <t>Anggota keluarga - laki-laki CPO atau pendamping</t>
        </is>
      </c>
      <c r="DE131" t="n">
        <v>1</v>
      </c>
      <c r="DF131" t="n">
        <v>0</v>
      </c>
      <c r="DG131" t="n">
        <v>1</v>
      </c>
      <c r="DH131" t="n">
        <v>0</v>
      </c>
      <c r="DI131" t="n">
        <v/>
      </c>
      <c r="DJ131" t="inlineStr">
        <is>
          <t>Anggota keluarga - laki-laki CPO atau pendamping</t>
        </is>
      </c>
      <c r="DK131" t="n">
        <v>1</v>
      </c>
      <c r="DL131" t="n">
        <v>0</v>
      </c>
      <c r="DM131" t="n">
        <v>1</v>
      </c>
      <c r="DN131" t="n">
        <v>0</v>
      </c>
      <c r="DO131" t="n">
        <v/>
      </c>
      <c r="DP131" t="inlineStr">
        <is>
          <t>Ya</t>
        </is>
      </c>
      <c r="DQ131" t="n">
        <v/>
      </c>
      <c r="DR131" t="n">
        <v/>
      </c>
      <c r="DS131" t="n">
        <v/>
      </c>
      <c r="DT131" t="n">
        <v/>
      </c>
      <c r="DU131" t="n">
        <v/>
      </c>
      <c r="DV131" t="n">
        <v/>
      </c>
      <c r="DW131" t="n">
        <v/>
      </c>
      <c r="DX131" t="n">
        <v/>
      </c>
      <c r="DY131" t="n">
        <v/>
      </c>
      <c r="DZ131" t="n">
        <v/>
      </c>
      <c r="EA131" t="n">
        <v/>
      </c>
      <c r="EB131" t="n">
        <v/>
      </c>
      <c r="EC131" t="n">
        <v/>
      </c>
      <c r="ED131" t="n">
        <v/>
      </c>
      <c r="EE131" t="n">
        <v/>
      </c>
      <c r="EF131" t="n">
        <v/>
      </c>
      <c r="EG131" t="n">
        <v/>
      </c>
      <c r="EH131" t="n">
        <v/>
      </c>
      <c r="EI131" t="inlineStr">
        <is>
          <t>Keterbatasan akses terhadap informasi atau pelatihan terkait biogas</t>
        </is>
      </c>
      <c r="EJ131" t="n">
        <v>0</v>
      </c>
      <c r="EK131" t="n">
        <v>0</v>
      </c>
      <c r="EL131" t="n">
        <v>1</v>
      </c>
      <c r="EM131" t="n">
        <v>0</v>
      </c>
      <c r="EN131" t="n">
        <v>0</v>
      </c>
      <c r="EO131" t="n">
        <v/>
      </c>
      <c r="EP131" t="inlineStr">
        <is>
          <t>Ya, cukup jelas dan mudah diikuti</t>
        </is>
      </c>
      <c r="EQ131" t="inlineStr">
        <is>
          <t>Pelatihan</t>
        </is>
      </c>
      <c r="ER131" t="inlineStr">
        <is>
          <t>CPO atau pendamping</t>
        </is>
      </c>
      <c r="ES131" t="n">
        <v>1</v>
      </c>
      <c r="ET131" t="n">
        <v>0</v>
      </c>
      <c r="EU131" t="n">
        <v>0</v>
      </c>
      <c r="EV131" t="n">
        <v>0</v>
      </c>
      <c r="EW131" t="n">
        <v/>
      </c>
      <c r="EX131" t="inlineStr">
        <is>
          <t>Anggota keluarga - Laki-laki</t>
        </is>
      </c>
      <c r="EY131" t="n">
        <v>1</v>
      </c>
      <c r="EZ131" t="n">
        <v>0</v>
      </c>
      <c r="FA131" t="n">
        <v>0</v>
      </c>
      <c r="FB131" t="n">
        <v/>
      </c>
      <c r="FC131" t="inlineStr">
        <is>
          <t>Setiap bulan</t>
        </is>
      </c>
      <c r="FD131" t="n">
        <v/>
      </c>
      <c r="FE131" t="inlineStr">
        <is>
          <t>Mengetahui</t>
        </is>
      </c>
      <c r="FF131" t="inlineStr">
        <is>
          <t>Jarang (setiap bulan atau lebih)</t>
        </is>
      </c>
      <c r="FG131" t="inlineStr">
        <is>
          <t>Mengetahui</t>
        </is>
      </c>
      <c r="FH131" t="inlineStr">
        <is>
          <t>Cukup sering (2 minggu sekali)</t>
        </is>
      </c>
      <c r="FI131" t="inlineStr">
        <is>
          <t>Mengetahui</t>
        </is>
      </c>
      <c r="FJ131" t="inlineStr">
        <is>
          <t>Selalu (setiap hari)</t>
        </is>
      </c>
      <c r="FK131" t="inlineStr">
        <is>
          <t>Mengetahui</t>
        </is>
      </c>
      <c r="FL131" t="inlineStr">
        <is>
          <t>Cukup sering (2 minggu sekali)</t>
        </is>
      </c>
      <c r="FM131" t="inlineStr">
        <is>
          <t>Mengetahui</t>
        </is>
      </c>
      <c r="FN131" t="inlineStr">
        <is>
          <t>Cukup sering (2 minggu sekali)</t>
        </is>
      </c>
      <c r="FO131" t="inlineStr">
        <is>
          <t>Mengetahui</t>
        </is>
      </c>
      <c r="FP131" t="inlineStr">
        <is>
          <t>Sering (setiap minggu)</t>
        </is>
      </c>
      <c r="FQ131" t="inlineStr">
        <is>
          <t>Mengetahui</t>
        </is>
      </c>
      <c r="FR131" t="inlineStr">
        <is>
          <t>Ya</t>
        </is>
      </c>
      <c r="FS131" t="inlineStr">
        <is>
          <t>Mengetahui</t>
        </is>
      </c>
      <c r="FT131" t="inlineStr">
        <is>
          <t>Ya, selalu</t>
        </is>
      </c>
      <c r="FU131" t="inlineStr">
        <is>
          <t>Laki-laki dewasa Perempuan dewasa</t>
        </is>
      </c>
      <c r="FV131" t="n">
        <v>1</v>
      </c>
      <c r="FW131" t="n">
        <v>1</v>
      </c>
      <c r="FX131" t="n">
        <v>0</v>
      </c>
      <c r="FY131" t="n">
        <v>0</v>
      </c>
      <c r="FZ131" t="inlineStr">
        <is>
          <t>Cukup memahami</t>
        </is>
      </c>
      <c r="GA131" t="inlineStr">
        <is>
          <t>CPO</t>
        </is>
      </c>
      <c r="GB131" t="n">
        <v>1</v>
      </c>
      <c r="GC131" t="n">
        <v>0</v>
      </c>
      <c r="GD131" t="n">
        <v>0</v>
      </c>
      <c r="GE131" t="n">
        <v>0</v>
      </c>
      <c r="GF131" t="n">
        <v/>
      </c>
      <c r="GG131" t="inlineStr">
        <is>
          <t>Kadang-kadang</t>
        </is>
      </c>
      <c r="GH131" t="inlineStr">
        <is>
          <t>Ya</t>
        </is>
      </c>
      <c r="GI131" t="inlineStr">
        <is>
          <t>Tetangga</t>
        </is>
      </c>
      <c r="GJ131" t="n">
        <v>1</v>
      </c>
      <c r="GK131" t="n">
        <v>0</v>
      </c>
      <c r="GL131" t="n">
        <v>0</v>
      </c>
      <c r="GM131" t="n">
        <v>0</v>
      </c>
      <c r="GN131" t="n">
        <v/>
      </c>
      <c r="GO131" t="n">
        <v>10</v>
      </c>
      <c r="GP131" t="inlineStr">
        <is>
          <t>Sebagian</t>
        </is>
      </c>
      <c r="GQ131" t="inlineStr">
        <is>
          <t>LPG</t>
        </is>
      </c>
      <c r="GR131" t="n">
        <v>1</v>
      </c>
      <c r="GS131" t="n">
        <v>0</v>
      </c>
      <c r="GT131" t="n">
        <v>0</v>
      </c>
      <c r="GU131" t="n">
        <v>0</v>
      </c>
      <c r="GV131" t="n">
        <v>0</v>
      </c>
      <c r="GW131" t="n">
        <v>0</v>
      </c>
      <c r="GX131" t="n">
        <v>0</v>
      </c>
      <c r="GY131" t="n">
        <v/>
      </c>
      <c r="GZ131" t="inlineStr">
        <is>
          <t>Ya</t>
        </is>
      </c>
      <c r="HA131" t="n">
        <v/>
      </c>
      <c r="HB131" t="n">
        <v/>
      </c>
      <c r="HC131" t="n">
        <v/>
      </c>
      <c r="HD131" t="n">
        <v/>
      </c>
      <c r="HE131" t="n">
        <v/>
      </c>
      <c r="HF131" t="n">
        <v/>
      </c>
      <c r="HG131" t="n">
        <v/>
      </c>
      <c r="HH131" t="n">
        <v/>
      </c>
      <c r="HI131" t="n">
        <v/>
      </c>
      <c r="HJ131" t="n">
        <v/>
      </c>
      <c r="HK131" t="n">
        <v/>
      </c>
      <c r="HL131" t="n">
        <v/>
      </c>
      <c r="HM131" t="n">
        <v/>
      </c>
      <c r="HN131" t="n">
        <v/>
      </c>
      <c r="HO131" t="n">
        <v/>
      </c>
      <c r="HP131" t="n">
        <v/>
      </c>
      <c r="HQ131" t="n">
        <v/>
      </c>
      <c r="HR131" t="n">
        <v/>
      </c>
      <c r="HS131" t="n">
        <v/>
      </c>
      <c r="HT131" t="n">
        <v/>
      </c>
      <c r="HU131" t="n">
        <v/>
      </c>
      <c r="HV131" t="n">
        <v/>
      </c>
      <c r="HW131" t="n">
        <v/>
      </c>
      <c r="HX131" t="n">
        <v/>
      </c>
      <c r="HY131" t="n">
        <v/>
      </c>
      <c r="HZ131" t="n">
        <v/>
      </c>
      <c r="IA131" t="n">
        <v>3</v>
      </c>
      <c r="IB131" t="n">
        <v>20000</v>
      </c>
      <c r="IC131" t="n">
        <v/>
      </c>
      <c r="ID131" t="n">
        <v/>
      </c>
      <c r="IE131" t="n">
        <v/>
      </c>
      <c r="IF131" t="n">
        <v/>
      </c>
      <c r="IG131" t="n">
        <v/>
      </c>
      <c r="IH131" t="n">
        <v/>
      </c>
      <c r="II131" t="n">
        <v/>
      </c>
      <c r="IJ131" t="n">
        <v/>
      </c>
      <c r="IK131" t="inlineStr">
        <is>
          <t>30-50 kg</t>
        </is>
      </c>
      <c r="IL131" t="inlineStr">
        <is>
          <t>&gt;5 jam</t>
        </is>
      </c>
      <c r="IM131" t="inlineStr">
        <is>
          <t>Ya</t>
        </is>
      </c>
      <c r="IN131" t="inlineStr">
        <is>
          <t>Ya</t>
        </is>
      </c>
      <c r="IO131" t="inlineStr">
        <is>
          <t>Tidak ada perubahan</t>
        </is>
      </c>
      <c r="IP131" t="n">
        <v/>
      </c>
      <c r="IQ131" t="inlineStr">
        <is>
          <t>Tidak pernah</t>
        </is>
      </c>
      <c r="IR131" t="n">
        <v/>
      </c>
      <c r="IS131" t="n">
        <v/>
      </c>
      <c r="IT131" t="n">
        <v/>
      </c>
      <c r="IU131" t="n">
        <v/>
      </c>
      <c r="IV131" t="n">
        <v/>
      </c>
      <c r="IW131" t="n">
        <v/>
      </c>
      <c r="IX131" t="n">
        <v/>
      </c>
      <c r="IY131" t="n">
        <v/>
      </c>
      <c r="IZ131" t="inlineStr">
        <is>
          <t>Tidak pernah</t>
        </is>
      </c>
      <c r="JA131" t="n">
        <v/>
      </c>
      <c r="JB131" t="n">
        <v/>
      </c>
      <c r="JC131" t="n">
        <v/>
      </c>
      <c r="JD131" t="n">
        <v/>
      </c>
      <c r="JE131" t="n">
        <v/>
      </c>
      <c r="JF131" t="n">
        <v/>
      </c>
      <c r="JG131" t="n">
        <v/>
      </c>
      <c r="JH131" t="n">
        <v/>
      </c>
      <c r="JI131" t="inlineStr">
        <is>
          <t>Tidak pernah</t>
        </is>
      </c>
      <c r="JJ131" t="n">
        <v/>
      </c>
      <c r="JK131" t="n">
        <v/>
      </c>
      <c r="JL131" t="n">
        <v/>
      </c>
      <c r="JM131" t="n">
        <v/>
      </c>
      <c r="JN131" t="n">
        <v/>
      </c>
      <c r="JO131" t="n">
        <v/>
      </c>
      <c r="JP131" t="n">
        <v/>
      </c>
      <c r="JQ131" t="n">
        <v/>
      </c>
      <c r="JR131" t="inlineStr">
        <is>
          <t>Tidak pernah</t>
        </is>
      </c>
      <c r="JS131" t="n">
        <v/>
      </c>
      <c r="JT131" t="n">
        <v/>
      </c>
      <c r="JU131" t="n">
        <v/>
      </c>
      <c r="JV131" t="n">
        <v/>
      </c>
      <c r="JW131" t="n">
        <v/>
      </c>
      <c r="JX131" t="n">
        <v/>
      </c>
      <c r="JY131" t="n">
        <v/>
      </c>
      <c r="JZ131" t="n">
        <v/>
      </c>
      <c r="KA131" t="inlineStr">
        <is>
          <t>Tidak pernah</t>
        </is>
      </c>
      <c r="KB131" t="n">
        <v/>
      </c>
      <c r="KC131" t="n">
        <v/>
      </c>
      <c r="KD131" t="n">
        <v/>
      </c>
      <c r="KE131" t="n">
        <v/>
      </c>
      <c r="KF131" t="n">
        <v/>
      </c>
      <c r="KG131" t="n">
        <v/>
      </c>
      <c r="KH131" t="n">
        <v/>
      </c>
      <c r="KI131" t="n">
        <v/>
      </c>
      <c r="KJ131" t="inlineStr">
        <is>
          <t>Tidak pernah</t>
        </is>
      </c>
      <c r="KK131" t="n">
        <v/>
      </c>
      <c r="KL131" t="n">
        <v/>
      </c>
      <c r="KM131" t="n">
        <v/>
      </c>
      <c r="KN131" t="n">
        <v/>
      </c>
      <c r="KO131" t="n">
        <v/>
      </c>
      <c r="KP131" t="n">
        <v/>
      </c>
      <c r="KQ131" t="n">
        <v/>
      </c>
      <c r="KR131" t="n">
        <v/>
      </c>
      <c r="KS131" t="inlineStr">
        <is>
          <t>Cukup membaik</t>
        </is>
      </c>
      <c r="KT131" t="inlineStr">
        <is>
          <t>0-1 kali</t>
        </is>
      </c>
      <c r="KU131" t="inlineStr">
        <is>
          <t>0-1 kali</t>
        </is>
      </c>
      <c r="KV131" t="inlineStr">
        <is>
          <t>Laki-laki dewasa Perempuan dewasa</t>
        </is>
      </c>
      <c r="KW131" t="n">
        <v>1</v>
      </c>
      <c r="KX131" t="n">
        <v>1</v>
      </c>
      <c r="KY131" t="n">
        <v>0</v>
      </c>
      <c r="KZ131" t="n">
        <v>0</v>
      </c>
      <c r="LA131" t="inlineStr">
        <is>
          <t>Cukup membaik</t>
        </is>
      </c>
      <c r="LB131" t="inlineStr">
        <is>
          <t>Tidak ada perubahan</t>
        </is>
      </c>
      <c r="LC131" t="n">
        <v>4</v>
      </c>
      <c r="LD131" t="n">
        <v>6</v>
      </c>
      <c r="LE131" t="n">
        <v>0</v>
      </c>
      <c r="LF131" t="n">
        <v>0</v>
      </c>
      <c r="LG131" t="inlineStr">
        <is>
          <t>Ya</t>
        </is>
      </c>
      <c r="LH131" t="n">
        <v>20000</v>
      </c>
      <c r="LI131" t="n">
        <v/>
      </c>
      <c r="LJ131" t="inlineStr">
        <is>
          <t>Tabungan</t>
        </is>
      </c>
      <c r="LK131" t="n">
        <v>1</v>
      </c>
      <c r="LL131" t="n">
        <v>0</v>
      </c>
      <c r="LM131" t="n">
        <v>0</v>
      </c>
      <c r="LN131" t="n">
        <v>0</v>
      </c>
      <c r="LO131" t="n">
        <v>0</v>
      </c>
      <c r="LP131" t="n">
        <v>0</v>
      </c>
      <c r="LQ131" t="n">
        <v>0</v>
      </c>
      <c r="LR131" t="n">
        <v/>
      </c>
      <c r="LS131" t="n">
        <v>30</v>
      </c>
      <c r="LT131" t="n">
        <v>0</v>
      </c>
      <c r="LU131" t="n">
        <v>0</v>
      </c>
      <c r="LV131" t="n">
        <v>20</v>
      </c>
      <c r="LW131" t="n">
        <v>0</v>
      </c>
      <c r="LX131" t="n">
        <v>0</v>
      </c>
      <c r="LY131" t="n">
        <v>10</v>
      </c>
      <c r="LZ131" t="n">
        <v>0</v>
      </c>
      <c r="MA131" t="n">
        <v>0</v>
      </c>
      <c r="MB131" t="inlineStr">
        <is>
          <t>Ya</t>
        </is>
      </c>
      <c r="MC131" t="n">
        <v>30</v>
      </c>
      <c r="MD131" t="n">
        <v>0</v>
      </c>
      <c r="ME131" t="n">
        <v>0</v>
      </c>
      <c r="MF131" t="n">
        <v>0</v>
      </c>
      <c r="MG131" t="n">
        <v>0</v>
      </c>
      <c r="MH131" t="n">
        <v>0</v>
      </c>
      <c r="MI131" t="inlineStr">
        <is>
          <t>Pendidikan anak (mengantar sekolah, menemani anak belajar, menyiapkan bekal dsb) Istirahat</t>
        </is>
      </c>
      <c r="MJ131" t="n">
        <v>1</v>
      </c>
      <c r="MK131" t="n">
        <v>0</v>
      </c>
      <c r="ML131" t="n">
        <v>1</v>
      </c>
      <c r="MM131" t="n">
        <v>0</v>
      </c>
      <c r="MN131" t="n">
        <v>0</v>
      </c>
      <c r="MO131" t="n">
        <v>0</v>
      </c>
      <c r="MP131" t="n">
        <v/>
      </c>
      <c r="MQ131" t="n">
        <v/>
      </c>
      <c r="MR131" t="n">
        <v>0</v>
      </c>
      <c r="MS131" t="n">
        <v/>
      </c>
      <c r="MT131" t="inlineStr">
        <is>
          <t>Istirahat</t>
        </is>
      </c>
      <c r="MU131" t="inlineStr">
        <is>
          <t>Ya, untuk anggota keluarga</t>
        </is>
      </c>
      <c r="MV131" t="inlineStr">
        <is>
          <t>Perawatan sistem biogas</t>
        </is>
      </c>
      <c r="MW131" t="n">
        <v>1</v>
      </c>
      <c r="MX131" t="n">
        <v>0</v>
      </c>
      <c r="MY131" t="n">
        <v>0</v>
      </c>
      <c r="MZ131" t="n">
        <v>0</v>
      </c>
      <c r="NA131" t="n">
        <v/>
      </c>
      <c r="NB131" t="n">
        <v/>
      </c>
      <c r="NC131" t="n">
        <v/>
      </c>
      <c r="ND131" t="n">
        <v/>
      </c>
      <c r="NE131" t="n">
        <v/>
      </c>
      <c r="NF131" t="n">
        <v/>
      </c>
      <c r="NG131" t="n">
        <v/>
      </c>
      <c r="NH131" t="n">
        <v/>
      </c>
      <c r="NI131" t="n">
        <v/>
      </c>
      <c r="NJ131" t="n">
        <v/>
      </c>
      <c r="NK131" t="n">
        <v/>
      </c>
      <c r="NL131" t="inlineStr">
        <is>
          <t>Ya</t>
        </is>
      </c>
      <c r="NM131" t="inlineStr">
        <is>
          <t>Kombinasi kredit/pinjaman dan dana hibah</t>
        </is>
      </c>
      <c r="NN131" t="inlineStr">
        <is>
          <t>9.000.001-11.000.000</t>
        </is>
      </c>
      <c r="NO131" t="inlineStr">
        <is>
          <t>Koperasi</t>
        </is>
      </c>
      <c r="NP131" t="n">
        <v/>
      </c>
      <c r="NQ131" t="inlineStr">
        <is>
          <t>Koperasi</t>
        </is>
      </c>
      <c r="NR131" t="n">
        <v/>
      </c>
      <c r="NS131" t="n">
        <v>24</v>
      </c>
      <c r="NT131" t="inlineStr">
        <is>
          <t>Anggota keluarga - Laki-laki dewasa</t>
        </is>
      </c>
      <c r="NU131" t="n">
        <v/>
      </c>
      <c r="NV131" t="n">
        <v/>
      </c>
      <c r="NW131" t="n">
        <v/>
      </c>
      <c r="NX131" t="inlineStr">
        <is>
          <t>Sedikit meningkat</t>
        </is>
      </c>
      <c r="NY131" t="n">
        <v>30</v>
      </c>
      <c r="NZ131" t="n">
        <v>0</v>
      </c>
      <c r="OA131" t="n">
        <v>0</v>
      </c>
      <c r="OB131" t="n">
        <v>12</v>
      </c>
      <c r="OC131" t="n">
        <v>0</v>
      </c>
      <c r="OD131" t="n">
        <v>0</v>
      </c>
      <c r="OE131" t="inlineStr">
        <is>
          <t>Tidak ada perubahan</t>
        </is>
      </c>
      <c r="OF131" t="inlineStr">
        <is>
          <t>Sama saja (tidak ada perbedaan waktu memasak MAUPUN rasa/bau makanan bila dibandingkan penggunaan sebelumnya)</t>
        </is>
      </c>
      <c r="OG131" t="inlineStr">
        <is>
          <t>Ya</t>
        </is>
      </c>
      <c r="OH131" t="n">
        <v>0</v>
      </c>
      <c r="OI131" t="n">
        <v>9</v>
      </c>
      <c r="OJ131" t="n">
        <v>0</v>
      </c>
      <c r="OK131" t="n">
        <v>0</v>
      </c>
      <c r="OL131" t="n">
        <v>0</v>
      </c>
      <c r="OM131" t="n">
        <v>0</v>
      </c>
      <c r="ON131" t="n">
        <v>0</v>
      </c>
      <c r="OO131" t="n">
        <v>0</v>
      </c>
      <c r="OP131" t="inlineStr">
        <is>
          <t>Sapi perah</t>
        </is>
      </c>
      <c r="OQ131" t="n">
        <v>0</v>
      </c>
      <c r="OR131" t="n">
        <v>1</v>
      </c>
      <c r="OS131" t="n">
        <v>0</v>
      </c>
      <c r="OT131" t="n">
        <v>0</v>
      </c>
      <c r="OU131" t="n">
        <v>0</v>
      </c>
      <c r="OV131" t="n">
        <v>0</v>
      </c>
      <c r="OW131" t="n">
        <v>0</v>
      </c>
      <c r="OX131" t="n">
        <v>0</v>
      </c>
      <c r="OY131" t="n">
        <v>0</v>
      </c>
      <c r="OZ131" t="inlineStr">
        <is>
          <t>Sapi perah</t>
        </is>
      </c>
      <c r="PA131" t="n">
        <v>0</v>
      </c>
      <c r="PB131" t="n">
        <v>1</v>
      </c>
      <c r="PC131" t="n">
        <v>0</v>
      </c>
      <c r="PD131" t="n">
        <v>0</v>
      </c>
      <c r="PE131" t="n">
        <v>0</v>
      </c>
      <c r="PF131" t="n">
        <v>0</v>
      </c>
      <c r="PG131" t="n">
        <v>0</v>
      </c>
      <c r="PH131" t="n">
        <v>0</v>
      </c>
      <c r="PI131" t="n">
        <v>0</v>
      </c>
      <c r="PJ131" t="inlineStr">
        <is>
          <t>Sapi perah</t>
        </is>
      </c>
      <c r="PK131" t="n">
        <v>0</v>
      </c>
      <c r="PL131" t="n">
        <v>1</v>
      </c>
      <c r="PM131" t="n">
        <v>0</v>
      </c>
      <c r="PN131" t="n">
        <v>0</v>
      </c>
      <c r="PO131" t="n">
        <v>0</v>
      </c>
      <c r="PP131" t="n">
        <v>0</v>
      </c>
      <c r="PQ131" t="n">
        <v>0</v>
      </c>
      <c r="PR131" t="n">
        <v>0</v>
      </c>
      <c r="PS131" t="n">
        <v>0</v>
      </c>
      <c r="PT131" t="n">
        <v/>
      </c>
      <c r="PU131" t="n">
        <v/>
      </c>
      <c r="PV131" t="n">
        <v/>
      </c>
      <c r="PW131" t="n">
        <v/>
      </c>
      <c r="PX131" t="n">
        <v/>
      </c>
      <c r="PY131" t="n">
        <v/>
      </c>
      <c r="PZ131" t="n">
        <v/>
      </c>
      <c r="QA131" t="n">
        <v/>
      </c>
      <c r="QB131" t="n">
        <v/>
      </c>
      <c r="QC131" t="n">
        <v/>
      </c>
      <c r="QD131" t="n">
        <v/>
      </c>
      <c r="QE131" t="inlineStr">
        <is>
          <t>1-Disebarkan ke lahan terbuka</t>
        </is>
      </c>
      <c r="QF131" t="n">
        <v>0</v>
      </c>
      <c r="QG131" t="n">
        <v>0</v>
      </c>
      <c r="QH131" t="n">
        <v>0</v>
      </c>
      <c r="QI131" t="n">
        <v>0</v>
      </c>
      <c r="QJ131" t="n">
        <v>0</v>
      </c>
      <c r="QK131" t="n">
        <v>1</v>
      </c>
      <c r="QL131" t="n">
        <v>0</v>
      </c>
      <c r="QM131" t="n">
        <v>0</v>
      </c>
      <c r="QN131" t="n">
        <v>0</v>
      </c>
      <c r="QO131" t="n">
        <v/>
      </c>
      <c r="QP131" t="n">
        <v/>
      </c>
      <c r="QQ131" t="n">
        <v/>
      </c>
      <c r="QR131" t="n">
        <v/>
      </c>
      <c r="QS131" t="n">
        <v/>
      </c>
      <c r="QT131" t="n">
        <v/>
      </c>
      <c r="QU131" t="n">
        <v/>
      </c>
      <c r="QV131" t="n">
        <v/>
      </c>
      <c r="QW131" t="n">
        <v/>
      </c>
      <c r="QX131" t="n">
        <v/>
      </c>
      <c r="QY131" t="n">
        <v/>
      </c>
      <c r="QZ131" t="n">
        <v/>
      </c>
      <c r="RA131" t="n">
        <v/>
      </c>
      <c r="RB131" t="n">
        <v/>
      </c>
      <c r="RC131" t="n">
        <v/>
      </c>
      <c r="RD131" t="n">
        <v/>
      </c>
      <c r="RE131" t="n">
        <v/>
      </c>
      <c r="RF131" t="n">
        <v/>
      </c>
      <c r="RG131" t="n">
        <v/>
      </c>
      <c r="RH131" t="n">
        <v/>
      </c>
      <c r="RI131" t="n">
        <v/>
      </c>
      <c r="RJ131" t="n">
        <v/>
      </c>
      <c r="RK131" t="n">
        <v/>
      </c>
      <c r="RL131" t="n">
        <v/>
      </c>
      <c r="RM131" t="n">
        <v/>
      </c>
      <c r="RN131" t="n">
        <v/>
      </c>
      <c r="RO131" t="n">
        <v/>
      </c>
      <c r="RP131" t="n">
        <v/>
      </c>
      <c r="RQ131" t="n">
        <v/>
      </c>
      <c r="RR131" t="n">
        <v/>
      </c>
      <c r="RS131" t="n">
        <v/>
      </c>
      <c r="RT131" t="n">
        <v/>
      </c>
      <c r="RU131" t="n">
        <v/>
      </c>
      <c r="RV131" t="n">
        <v/>
      </c>
      <c r="RW131" t="n">
        <v/>
      </c>
      <c r="RX131" t="n">
        <v/>
      </c>
      <c r="RY131" t="n">
        <v/>
      </c>
      <c r="RZ131" t="n">
        <v/>
      </c>
      <c r="SA131" t="n">
        <v/>
      </c>
      <c r="SB131" t="n">
        <v/>
      </c>
      <c r="SC131" t="n">
        <v/>
      </c>
      <c r="SD131" t="n">
        <v/>
      </c>
      <c r="SE131" t="n">
        <v/>
      </c>
      <c r="SF131" t="n">
        <v/>
      </c>
      <c r="SG131" t="n">
        <v/>
      </c>
      <c r="SH131" t="n">
        <v/>
      </c>
      <c r="SI131" t="n">
        <v/>
      </c>
      <c r="SJ131" t="n">
        <v/>
      </c>
      <c r="SK131" t="n">
        <v/>
      </c>
      <c r="SL131" t="n">
        <v/>
      </c>
      <c r="SM131" t="n">
        <v/>
      </c>
      <c r="SN131" t="n">
        <v/>
      </c>
      <c r="SO131" t="n">
        <v/>
      </c>
      <c r="SP131" t="n">
        <v/>
      </c>
      <c r="SQ131" t="n">
        <v/>
      </c>
      <c r="SR131" t="n">
        <v/>
      </c>
      <c r="SS131" t="n">
        <v/>
      </c>
      <c r="ST131" t="n">
        <v/>
      </c>
      <c r="SU131" t="n">
        <v/>
      </c>
      <c r="SV131" t="n">
        <v/>
      </c>
      <c r="SW131" t="n">
        <v/>
      </c>
      <c r="SX131" t="n">
        <v/>
      </c>
      <c r="SY131" t="n">
        <v/>
      </c>
      <c r="SZ131" t="n">
        <v>9</v>
      </c>
      <c r="TA131" t="n">
        <v/>
      </c>
      <c r="TB131" t="n">
        <v/>
      </c>
      <c r="TC131" t="n">
        <v/>
      </c>
      <c r="TD131" t="n">
        <v/>
      </c>
      <c r="TE131" t="n">
        <v/>
      </c>
      <c r="TF131" t="n">
        <v/>
      </c>
      <c r="TG131" t="n">
        <v/>
      </c>
      <c r="TH131" t="n">
        <v/>
      </c>
      <c r="TI131" t="n">
        <v/>
      </c>
      <c r="TJ131" t="n">
        <v/>
      </c>
      <c r="TK131" t="n">
        <v/>
      </c>
      <c r="TL131" t="n">
        <v/>
      </c>
      <c r="TM131" t="n">
        <v/>
      </c>
      <c r="TN131" t="n">
        <v/>
      </c>
      <c r="TO131" t="n">
        <v/>
      </c>
      <c r="TP131" t="n">
        <v/>
      </c>
      <c r="TQ131" t="n">
        <v/>
      </c>
      <c r="TR131" t="n">
        <v/>
      </c>
      <c r="TS131" t="n">
        <v/>
      </c>
      <c r="TT131" t="n">
        <v/>
      </c>
      <c r="TU131" t="n">
        <v/>
      </c>
      <c r="TV131" t="n">
        <v/>
      </c>
      <c r="TW131" t="n">
        <v/>
      </c>
      <c r="TX131" t="n">
        <v/>
      </c>
      <c r="TY131" t="n">
        <v/>
      </c>
      <c r="TZ131" t="n">
        <v/>
      </c>
      <c r="UA131" t="n">
        <v/>
      </c>
      <c r="UB131" t="n">
        <v/>
      </c>
      <c r="UC131" t="n">
        <v/>
      </c>
      <c r="UD131" t="n">
        <v/>
      </c>
      <c r="UE131" t="n">
        <v/>
      </c>
      <c r="UF131" t="n">
        <v/>
      </c>
      <c r="UG131" t="n">
        <v/>
      </c>
      <c r="UH131" t="n">
        <v/>
      </c>
      <c r="UI131" t="n">
        <v/>
      </c>
      <c r="UJ131" t="n">
        <v/>
      </c>
      <c r="UK131" t="n">
        <v/>
      </c>
      <c r="UL131" t="n">
        <v/>
      </c>
      <c r="UM131" t="n">
        <v/>
      </c>
      <c r="UN131" t="n">
        <v/>
      </c>
      <c r="UO131" t="n">
        <v/>
      </c>
      <c r="UP131" t="n">
        <v/>
      </c>
      <c r="UQ131" t="n">
        <v/>
      </c>
      <c r="UR131" t="n">
        <v/>
      </c>
      <c r="US131" t="n">
        <v/>
      </c>
      <c r="UT131" t="n">
        <v/>
      </c>
      <c r="UU131" t="n">
        <v/>
      </c>
      <c r="UV131" t="inlineStr">
        <is>
          <t>Pemberian pakan di kandang</t>
        </is>
      </c>
      <c r="UW131" t="n">
        <v/>
      </c>
      <c r="UX131" t="n">
        <v/>
      </c>
      <c r="UY131" t="n">
        <v/>
      </c>
      <c r="UZ131" t="n">
        <v/>
      </c>
      <c r="VA131" t="n">
        <v/>
      </c>
      <c r="VB131" t="n">
        <v/>
      </c>
      <c r="VC131" t="n">
        <v/>
      </c>
      <c r="VD131" t="inlineStr">
        <is>
          <t>Sangat jarang (&gt;1 bulan sekali)</t>
        </is>
      </c>
      <c r="VE131" t="n">
        <v/>
      </c>
      <c r="VF131" t="n">
        <v/>
      </c>
      <c r="VG131" t="n">
        <v/>
      </c>
      <c r="VH131" t="n">
        <v/>
      </c>
      <c r="VI131" t="n">
        <v/>
      </c>
      <c r="VJ131" t="n">
        <v/>
      </c>
      <c r="VK131" t="n">
        <v/>
      </c>
      <c r="VL131" t="inlineStr">
        <is>
          <t>Sangat sering (&gt;1 kali sehari)</t>
        </is>
      </c>
      <c r="VM131" t="n">
        <v/>
      </c>
      <c r="VN131" t="n">
        <v/>
      </c>
      <c r="VO131" t="n">
        <v/>
      </c>
      <c r="VP131" t="n">
        <v/>
      </c>
      <c r="VQ131" t="n">
        <v/>
      </c>
      <c r="VR131" t="n">
        <v/>
      </c>
      <c r="VS131" t="n">
        <v/>
      </c>
      <c r="VT131" t="n">
        <v/>
      </c>
      <c r="VU131" t="n">
        <v/>
      </c>
      <c r="VV131" t="n">
        <v/>
      </c>
      <c r="VW131" t="n">
        <v/>
      </c>
      <c r="VX131" t="n">
        <v/>
      </c>
      <c r="VY131" t="n">
        <v/>
      </c>
      <c r="VZ131" t="n">
        <v/>
      </c>
      <c r="WA131" t="n">
        <v/>
      </c>
      <c r="WB131" t="n">
        <v/>
      </c>
      <c r="WC131" t="n">
        <v/>
      </c>
      <c r="WD131" t="n">
        <v/>
      </c>
      <c r="WE131" t="n">
        <v/>
      </c>
      <c r="WF131" t="inlineStr">
        <is>
          <t>6-Digester biogas</t>
        </is>
      </c>
      <c r="WG131" t="n">
        <v>0</v>
      </c>
      <c r="WH131" t="n">
        <v>0</v>
      </c>
      <c r="WI131" t="n">
        <v>0</v>
      </c>
      <c r="WJ131" t="n">
        <v>0</v>
      </c>
      <c r="WK131" t="n">
        <v>0</v>
      </c>
      <c r="WL131" t="n">
        <v>0</v>
      </c>
      <c r="WM131" t="n">
        <v>0</v>
      </c>
      <c r="WN131" t="n">
        <v>0</v>
      </c>
      <c r="WO131" t="n">
        <v>0</v>
      </c>
      <c r="WP131" t="n">
        <v>1</v>
      </c>
      <c r="WQ131" t="n">
        <v>0</v>
      </c>
      <c r="WR131" t="n">
        <v>0</v>
      </c>
      <c r="WS131" t="n">
        <v/>
      </c>
      <c r="WT131" t="n">
        <v/>
      </c>
      <c r="WU131" t="n">
        <v/>
      </c>
      <c r="WV131" t="n">
        <v/>
      </c>
      <c r="WW131" t="n">
        <v/>
      </c>
      <c r="WX131" t="n">
        <v/>
      </c>
      <c r="WY131" t="n">
        <v/>
      </c>
      <c r="WZ131" t="n">
        <v/>
      </c>
      <c r="XA131" t="n">
        <v/>
      </c>
      <c r="XB131" t="n">
        <v/>
      </c>
      <c r="XC131" t="n">
        <v/>
      </c>
      <c r="XD131" t="n">
        <v/>
      </c>
      <c r="XE131" t="n">
        <v/>
      </c>
      <c r="XF131" t="n">
        <v/>
      </c>
      <c r="XG131" t="n">
        <v/>
      </c>
      <c r="XH131" t="n">
        <v/>
      </c>
      <c r="XI131" t="n">
        <v/>
      </c>
      <c r="XJ131" t="n">
        <v/>
      </c>
      <c r="XK131" t="n">
        <v/>
      </c>
      <c r="XL131" t="n">
        <v/>
      </c>
      <c r="XM131" t="n">
        <v/>
      </c>
      <c r="XN131" t="n">
        <v/>
      </c>
      <c r="XO131" t="n">
        <v/>
      </c>
      <c r="XP131" t="n">
        <v/>
      </c>
      <c r="XQ131" t="n">
        <v/>
      </c>
      <c r="XR131" t="n">
        <v/>
      </c>
      <c r="XS131" t="n">
        <v/>
      </c>
      <c r="XT131" t="n">
        <v/>
      </c>
      <c r="XU131" t="n">
        <v/>
      </c>
      <c r="XV131" t="n">
        <v/>
      </c>
      <c r="XW131" t="n">
        <v/>
      </c>
      <c r="XX131" t="n">
        <v/>
      </c>
      <c r="XY131" t="n">
        <v/>
      </c>
      <c r="XZ131" t="n">
        <v/>
      </c>
      <c r="YA131" t="n">
        <v/>
      </c>
      <c r="YB131" t="n">
        <v/>
      </c>
      <c r="YC131" t="n">
        <v/>
      </c>
      <c r="YD131" t="n">
        <v/>
      </c>
      <c r="YE131" t="n">
        <v/>
      </c>
      <c r="YF131" t="n">
        <v/>
      </c>
      <c r="YG131" t="n">
        <v/>
      </c>
      <c r="YH131" t="n">
        <v/>
      </c>
      <c r="YI131" t="n">
        <v/>
      </c>
      <c r="YJ131" t="n">
        <v/>
      </c>
      <c r="YK131" t="n">
        <v/>
      </c>
      <c r="YL131" t="n">
        <v/>
      </c>
      <c r="YM131" t="n">
        <v/>
      </c>
      <c r="YN131" t="n">
        <v/>
      </c>
      <c r="YO131" t="n">
        <v/>
      </c>
      <c r="YP131" t="n">
        <v/>
      </c>
      <c r="YQ131" t="n">
        <v/>
      </c>
      <c r="YR131" t="n">
        <v/>
      </c>
      <c r="YS131" t="n">
        <v/>
      </c>
      <c r="YT131" t="n">
        <v/>
      </c>
      <c r="YU131" t="n">
        <v/>
      </c>
      <c r="YV131" t="n">
        <v/>
      </c>
      <c r="YW131" t="n">
        <v/>
      </c>
      <c r="YX131" t="n">
        <v/>
      </c>
      <c r="YY131" t="n">
        <v/>
      </c>
      <c r="YZ131" t="n">
        <v/>
      </c>
      <c r="ZA131" t="n">
        <v/>
      </c>
      <c r="ZB131" t="n">
        <v/>
      </c>
      <c r="ZC131" t="n">
        <v/>
      </c>
      <c r="ZD131" t="n">
        <v/>
      </c>
      <c r="ZE131" t="n">
        <v/>
      </c>
      <c r="ZF131" t="n">
        <v/>
      </c>
      <c r="ZG131" t="n">
        <v/>
      </c>
      <c r="ZH131" t="n">
        <v/>
      </c>
      <c r="ZI131" t="n">
        <v/>
      </c>
      <c r="ZJ131" t="n">
        <v/>
      </c>
      <c r="ZK131" t="n">
        <v/>
      </c>
      <c r="ZL131" t="n">
        <v/>
      </c>
      <c r="ZM131" t="n">
        <v/>
      </c>
      <c r="ZN131" t="n">
        <v/>
      </c>
      <c r="ZO131" t="n">
        <v>100</v>
      </c>
      <c r="ZP131" t="n">
        <v/>
      </c>
      <c r="ZQ131" t="n">
        <v/>
      </c>
      <c r="ZR131" t="n">
        <v/>
      </c>
      <c r="ZS131" t="n">
        <v/>
      </c>
      <c r="ZT131" t="n">
        <v/>
      </c>
      <c r="ZU131" t="n">
        <v/>
      </c>
      <c r="ZV131" t="n">
        <v/>
      </c>
      <c r="ZW131" t="n">
        <v>2</v>
      </c>
      <c r="ZX131" t="n">
        <v/>
      </c>
      <c r="ZY131" t="n">
        <v/>
      </c>
      <c r="ZZ131" t="n">
        <v/>
      </c>
      <c r="AAA131" t="n">
        <v/>
      </c>
      <c r="AAB131" t="n">
        <v/>
      </c>
      <c r="AAC131" t="n">
        <v/>
      </c>
      <c r="AAD131" t="n">
        <v/>
      </c>
      <c r="AAE131" t="inlineStr">
        <is>
          <t>Pakan segar (misal: rumput)</t>
        </is>
      </c>
      <c r="AAF131" t="n">
        <v/>
      </c>
      <c r="AAG131" t="n">
        <v/>
      </c>
      <c r="AAH131" t="n">
        <v/>
      </c>
      <c r="AAI131" t="n">
        <v/>
      </c>
      <c r="AAJ131" t="n">
        <v/>
      </c>
      <c r="AAK131" t="n">
        <v/>
      </c>
      <c r="AAL131" t="inlineStr">
        <is>
          <t>Tidak</t>
        </is>
      </c>
      <c r="AAM131" t="n">
        <v/>
      </c>
      <c r="AAN131" t="n">
        <v/>
      </c>
      <c r="AAO131" t="n">
        <v/>
      </c>
      <c r="AAP131" t="n">
        <v/>
      </c>
      <c r="AAQ131" t="n">
        <v/>
      </c>
      <c r="AAR131" t="inlineStr">
        <is>
          <t>Tidak</t>
        </is>
      </c>
      <c r="AAS131" t="inlineStr">
        <is>
          <t>Tidak pasti/ragu-ragu</t>
        </is>
      </c>
      <c r="AAT131" t="inlineStr">
        <is>
          <t>Dibuang ke selokan</t>
        </is>
      </c>
      <c r="AAU131" t="n">
        <v>0</v>
      </c>
      <c r="AAV131" t="n">
        <v>0</v>
      </c>
      <c r="AAW131" t="n">
        <v>0</v>
      </c>
      <c r="AAX131" t="n">
        <v>0</v>
      </c>
      <c r="AAY131" t="n">
        <v>0</v>
      </c>
      <c r="AAZ131" t="n">
        <v>0</v>
      </c>
      <c r="ABA131" t="n">
        <v>1</v>
      </c>
      <c r="ABB131" t="n">
        <v/>
      </c>
      <c r="ABC131" t="n">
        <v/>
      </c>
      <c r="ABD131" t="n">
        <v/>
      </c>
      <c r="ABE131" t="n">
        <v/>
      </c>
      <c r="ABF131" t="n">
        <v/>
      </c>
      <c r="ABG131" t="n">
        <v/>
      </c>
      <c r="ABH131" t="n">
        <v/>
      </c>
      <c r="ABI131" t="n">
        <v/>
      </c>
      <c r="ABJ131" t="n">
        <v/>
      </c>
      <c r="ABK131" t="n">
        <v/>
      </c>
      <c r="ABL131" t="n">
        <v/>
      </c>
      <c r="ABM131" t="n">
        <v/>
      </c>
      <c r="ABN131" t="n">
        <v/>
      </c>
      <c r="ABO131" t="n">
        <v/>
      </c>
      <c r="ABP131" t="n">
        <v/>
      </c>
      <c r="ABQ131" t="n">
        <v/>
      </c>
      <c r="ABR131" t="n">
        <v/>
      </c>
      <c r="ABS131" t="n">
        <v/>
      </c>
      <c r="ABT131" t="n">
        <v/>
      </c>
      <c r="ABU131" t="n">
        <v/>
      </c>
      <c r="ABV131" t="n">
        <v/>
      </c>
      <c r="ABW131" t="n">
        <v/>
      </c>
      <c r="ABX131" t="n">
        <v/>
      </c>
      <c r="ABY131" t="n">
        <v/>
      </c>
      <c r="ABZ131" t="n">
        <v/>
      </c>
      <c r="ACA131" t="n">
        <v/>
      </c>
      <c r="ACB131" t="n">
        <v/>
      </c>
      <c r="ACC131" t="n">
        <v/>
      </c>
      <c r="ACD131" t="n">
        <v/>
      </c>
      <c r="ACE131" t="n">
        <v/>
      </c>
      <c r="ACF131" t="n">
        <v/>
      </c>
      <c r="ACG131" t="n">
        <v/>
      </c>
      <c r="ACH131" t="n">
        <v/>
      </c>
      <c r="ACI131" t="n">
        <v/>
      </c>
      <c r="ACJ131" t="n">
        <v/>
      </c>
      <c r="ACK131" t="inlineStr">
        <is>
          <t>Tidak memiliki tempat untuk menyimpan</t>
        </is>
      </c>
      <c r="ACL131" t="n">
        <v>0</v>
      </c>
      <c r="ACM131" t="n">
        <v>1</v>
      </c>
      <c r="ACN131" t="n">
        <v>0</v>
      </c>
      <c r="ACO131" t="n">
        <v>0</v>
      </c>
      <c r="ACP131" t="n">
        <v>0</v>
      </c>
      <c r="ACQ131" t="n">
        <v>0</v>
      </c>
      <c r="ACR131" t="n">
        <v>0</v>
      </c>
      <c r="ACS131" t="n">
        <v/>
      </c>
      <c r="ACT131" t="n">
        <v>0</v>
      </c>
      <c r="ACU131" t="inlineStr">
        <is>
          <t>Manfaat cukup signifikan, terasa di kehidupan sehari-hari</t>
        </is>
      </c>
      <c r="ACV131" t="inlineStr">
        <is>
          <t>Berkurang</t>
        </is>
      </c>
      <c r="ACW131" t="inlineStr">
        <is>
          <t>Anggota keluarga - Perempuan dewasa</t>
        </is>
      </c>
      <c r="ACX131" t="inlineStr">
        <is>
          <t>Netral/tidak tahu</t>
        </is>
      </c>
      <c r="ACY131" t="inlineStr">
        <is>
          <t>Anggota keluarga - Laki-laki dewasa Anggota keluarga - Perempuan dewasa</t>
        </is>
      </c>
      <c r="ACZ131" t="n">
        <v>1</v>
      </c>
      <c r="ADA131" t="n">
        <v>1</v>
      </c>
      <c r="ADB131" t="n">
        <v>0</v>
      </c>
      <c r="ADC131" t="n">
        <v>0</v>
      </c>
      <c r="ADD131" t="inlineStr">
        <is>
          <t>Cukup puas</t>
        </is>
      </c>
      <c r="ADE131" t="inlineStr">
        <is>
          <t>Puas</t>
        </is>
      </c>
      <c r="ADF131" t="inlineStr">
        <is>
          <t>Puas</t>
        </is>
      </c>
      <c r="ADG131" t="inlineStr">
        <is>
          <t>Puas</t>
        </is>
      </c>
      <c r="ADH131" t="inlineStr">
        <is>
          <t>Tidak</t>
        </is>
      </c>
      <c r="ADI131" t="n">
        <v/>
      </c>
      <c r="ADJ131" t="inlineStr">
        <is>
          <t>Cukup puas</t>
        </is>
      </c>
      <c r="ADK131" t="n">
        <v/>
      </c>
      <c r="ADL131" t="n">
        <v/>
      </c>
      <c r="ADM131" t="n">
        <v/>
      </c>
      <c r="ADN131" t="n">
        <v/>
      </c>
      <c r="ADO131" t="n">
        <v/>
      </c>
      <c r="ADP131" t="n">
        <v/>
      </c>
      <c r="ADQ131" t="n">
        <v/>
      </c>
      <c r="ADR131" t="n">
        <v/>
      </c>
      <c r="ADS131" t="n">
        <v/>
      </c>
      <c r="ADT131" t="n">
        <v/>
      </c>
      <c r="ADU131" t="inlineStr">
        <is>
          <t>Menghubungi CPO atau pendamping</t>
        </is>
      </c>
      <c r="ADV131" t="n">
        <v>0</v>
      </c>
      <c r="ADW131" t="n">
        <v>0</v>
      </c>
      <c r="ADX131" t="n">
        <v>0</v>
      </c>
      <c r="ADY131" t="n">
        <v>0</v>
      </c>
      <c r="ADZ131" t="n">
        <v>1</v>
      </c>
      <c r="AEA131" t="n">
        <v>0</v>
      </c>
      <c r="AEB131" t="n">
        <v>0</v>
      </c>
      <c r="AEC131" t="n">
        <v>0</v>
      </c>
      <c r="AED131" t="n">
        <v>0</v>
      </c>
      <c r="AEE131" t="inlineStr">
        <is>
          <t>Laki-laki dewasa</t>
        </is>
      </c>
      <c r="AEF131" t="n">
        <v/>
      </c>
      <c r="AEG131" t="inlineStr">
        <is>
          <t>Menelepon atau WA langsung</t>
        </is>
      </c>
      <c r="AEH131" t="n">
        <v/>
      </c>
      <c r="AEI131" t="n">
        <v>0</v>
      </c>
      <c r="AEJ131" t="inlineStr">
        <is>
          <t>Ya, selalu</t>
        </is>
      </c>
      <c r="AEK131" t="inlineStr">
        <is>
          <t>Pengurangan waktu dan tenaga</t>
        </is>
      </c>
      <c r="AEL131" t="n">
        <v>0</v>
      </c>
      <c r="AEM131" t="n">
        <v>0</v>
      </c>
      <c r="AEN131" t="n">
        <v>0</v>
      </c>
      <c r="AEO131" t="n">
        <v>0</v>
      </c>
      <c r="AEP131" t="n">
        <v>0</v>
      </c>
      <c r="AEQ131" t="n">
        <v>1</v>
      </c>
      <c r="AER131" t="n">
        <v>0</v>
      </c>
      <c r="AES131" t="n">
        <v>0</v>
      </c>
      <c r="AET131" t="n">
        <v>0</v>
      </c>
      <c r="AEU131" t="n">
        <v>0</v>
      </c>
      <c r="AEV131" t="n">
        <v>0</v>
      </c>
      <c r="AEW131" t="n">
        <v>0</v>
      </c>
      <c r="AEX131" t="n">
        <v/>
      </c>
      <c r="AEY131" t="inlineStr">
        <is>
          <t>Memasak lebih aman</t>
        </is>
      </c>
      <c r="AEZ131" t="n">
        <v/>
      </c>
      <c r="AFA131" t="inlineStr">
        <is>
          <t>Koperasi</t>
        </is>
      </c>
      <c r="AFB131" t="n">
        <v/>
      </c>
      <c r="AFC131" t="inlineStr">
        <is>
          <t>1000519213-14_10_47.jpg</t>
        </is>
      </c>
      <c r="AFD131" t="inlineStr">
        <is>
          <t>https://kf.kobotoolbox.org/api/v2/assets/avstPQqLr3Ab3ZdcVTXZ6f/data/661163010/attachments/attsE2itw9cTiDctRjZDHYGA/</t>
        </is>
      </c>
      <c r="AFE131" t="inlineStr">
        <is>
          <t>1000519216-14_10_53.jpg</t>
        </is>
      </c>
      <c r="AFF131" t="inlineStr">
        <is>
          <t>https://kf.kobotoolbox.org/api/v2/assets/avstPQqLr3Ab3ZdcVTXZ6f/data/661163010/attachments/att9FtmJpApB4K2fykj7wm4P/</t>
        </is>
      </c>
      <c r="AFG131" t="inlineStr">
        <is>
          <t>Doni iswanto</t>
        </is>
      </c>
      <c r="AFH131" t="n">
        <v/>
      </c>
      <c r="AFI131" t="n">
        <v/>
      </c>
    </row>
    <row r="132">
      <c r="A132" t="n">
        <v/>
      </c>
      <c r="B132" t="n">
        <v/>
      </c>
      <c r="C132" t="n">
        <v/>
      </c>
      <c r="D132" t="inlineStr">
        <is>
          <t>ruminah</t>
        </is>
      </c>
      <c r="E132" t="n">
        <v>85746964418</v>
      </c>
      <c r="F132" t="inlineStr">
        <is>
          <t>-7.93901 112.769525 613.7000122070312 20</t>
        </is>
      </c>
      <c r="G132" t="n">
        <v>-7.93901</v>
      </c>
      <c r="H132" t="n">
        <v>112.769525</v>
      </c>
      <c r="I132" t="n">
        <v>613.7000121999999</v>
      </c>
      <c r="J132" t="n">
        <v>20</v>
      </c>
      <c r="K132" t="n">
        <v>0</v>
      </c>
      <c r="L132" t="inlineStr">
        <is>
          <t>-7.93901 112.769525 613.7000122070312 20</t>
        </is>
      </c>
      <c r="M132" t="n">
        <v>-7.93901</v>
      </c>
      <c r="N132" t="n">
        <v>112.769525</v>
      </c>
      <c r="O132" t="n">
        <v>613.7000121999999</v>
      </c>
      <c r="P132" t="n">
        <v>20</v>
      </c>
      <c r="Q132" t="n">
        <v>0</v>
      </c>
      <c r="R132" t="inlineStr">
        <is>
          <t>Jawa Timur</t>
        </is>
      </c>
      <c r="S132" t="n">
        <v>0</v>
      </c>
      <c r="T132" t="n">
        <v>0</v>
      </c>
      <c r="U132" t="n">
        <v>0</v>
      </c>
      <c r="V132" t="n">
        <v>0</v>
      </c>
      <c r="W132" t="n">
        <v>0</v>
      </c>
      <c r="X132" t="n">
        <v>1</v>
      </c>
      <c r="Y132" t="n">
        <v>0</v>
      </c>
      <c r="Z132" t="n">
        <v>0</v>
      </c>
      <c r="AA132" t="n">
        <v>0</v>
      </c>
      <c r="AB132" t="n">
        <v>0</v>
      </c>
      <c r="AC132" t="inlineStr">
        <is>
          <t>MALANG</t>
        </is>
      </c>
      <c r="AD132" t="inlineStr">
        <is>
          <t>JABUNG</t>
        </is>
      </c>
      <c r="AE132" t="inlineStr">
        <is>
          <t>SLAMPAREJO</t>
        </is>
      </c>
      <c r="AF132" t="inlineStr">
        <is>
          <t>KAN JABUNG</t>
        </is>
      </c>
      <c r="AG132" t="inlineStr">
        <is>
          <t>KJP0445</t>
        </is>
      </c>
      <c r="AH132" t="n">
        <v>12</v>
      </c>
      <c r="AI132" t="inlineStr">
        <is>
          <t>VPA1</t>
        </is>
      </c>
      <c r="AJ132" t="inlineStr">
        <is>
          <t>Tidak aktif</t>
        </is>
      </c>
      <c r="AK132" t="n">
        <v>39</v>
      </c>
      <c r="AL132" t="inlineStr">
        <is>
          <t>Perempuan</t>
        </is>
      </c>
      <c r="AM132" t="inlineStr">
        <is>
          <t>Sudah menikah</t>
        </is>
      </c>
      <c r="AN132" t="inlineStr">
        <is>
          <t>SD/Sederajat</t>
        </is>
      </c>
      <c r="AO132" t="inlineStr">
        <is>
          <t>Pekerja lepas</t>
        </is>
      </c>
      <c r="AP132" t="n">
        <v>0</v>
      </c>
      <c r="AQ132" t="n">
        <v>0</v>
      </c>
      <c r="AR132" t="n">
        <v>1</v>
      </c>
      <c r="AS132" t="n">
        <v>0</v>
      </c>
      <c r="AT132" t="n">
        <v>0</v>
      </c>
      <c r="AU132" t="n">
        <v>0</v>
      </c>
      <c r="AV132" t="n">
        <v>0</v>
      </c>
      <c r="AW132" t="n">
        <v>0</v>
      </c>
      <c r="AX132" t="n">
        <v/>
      </c>
      <c r="AY132" t="inlineStr">
        <is>
          <t>Petani Peternak</t>
        </is>
      </c>
      <c r="AZ132" t="n">
        <v>1</v>
      </c>
      <c r="BA132" t="n">
        <v>1</v>
      </c>
      <c r="BB132" t="n">
        <v>0</v>
      </c>
      <c r="BC132" t="n">
        <v>0</v>
      </c>
      <c r="BD132" t="n">
        <v>0</v>
      </c>
      <c r="BE132" t="n">
        <v>0</v>
      </c>
      <c r="BF132" t="n">
        <v>0</v>
      </c>
      <c r="BG132" t="n">
        <v>0</v>
      </c>
      <c r="BH132" t="n">
        <v/>
      </c>
      <c r="BI132" t="inlineStr">
        <is>
          <t>Rp1.500.000 - Rp2.500.000</t>
        </is>
      </c>
      <c r="BJ132" t="n">
        <v>2</v>
      </c>
      <c r="BK132" t="n">
        <v>2</v>
      </c>
      <c r="BL132" t="n">
        <v>1</v>
      </c>
      <c r="BM132" t="n">
        <v>0</v>
      </c>
      <c r="BN132" t="inlineStr">
        <is>
          <t>Milik sendiri</t>
        </is>
      </c>
      <c r="BO132" t="inlineStr">
        <is>
          <t>Permanen (dinding bata dan semen)</t>
        </is>
      </c>
      <c r="BP132" t="n">
        <v>1</v>
      </c>
      <c r="BQ132" t="n">
        <v>0</v>
      </c>
      <c r="BR132" t="n">
        <v>0</v>
      </c>
      <c r="BS132" t="n">
        <v>0</v>
      </c>
      <c r="BT132" t="n">
        <v>0</v>
      </c>
      <c r="BU132" t="n">
        <v/>
      </c>
      <c r="BV132" t="inlineStr">
        <is>
          <t>Keramik/ubin</t>
        </is>
      </c>
      <c r="BW132" t="n">
        <v>0</v>
      </c>
      <c r="BX132" t="n">
        <v>0</v>
      </c>
      <c r="BY132" t="n">
        <v>1</v>
      </c>
      <c r="BZ132" t="n">
        <v>0</v>
      </c>
      <c r="CA132" t="n">
        <v>0</v>
      </c>
      <c r="CB132" t="n">
        <v/>
      </c>
      <c r="CC132" t="inlineStr">
        <is>
          <t>Genting</t>
        </is>
      </c>
      <c r="CD132" t="n">
        <v>0</v>
      </c>
      <c r="CE132" t="n">
        <v>0</v>
      </c>
      <c r="CF132" t="n">
        <v>0</v>
      </c>
      <c r="CG132" t="n">
        <v>0</v>
      </c>
      <c r="CH132" t="n">
        <v>0</v>
      </c>
      <c r="CI132" t="n">
        <v>1</v>
      </c>
      <c r="CJ132" t="n">
        <v>0</v>
      </c>
      <c r="CK132" t="n">
        <v/>
      </c>
      <c r="CL132" t="inlineStr">
        <is>
          <t>Ya</t>
        </is>
      </c>
      <c r="CM132" t="n">
        <v>2013</v>
      </c>
      <c r="CN132" t="inlineStr">
        <is>
          <t>Fixed-Dome (Kubah Tetap)</t>
        </is>
      </c>
      <c r="CO132" t="inlineStr">
        <is>
          <t>6 m³ (4-5 ekor sapi, ±5 jam memasak/hari, ±50 kg</t>
        </is>
      </c>
      <c r="CP132" t="inlineStr">
        <is>
          <t>Anggota keluarga - laki-laki</t>
        </is>
      </c>
      <c r="CQ132" t="n">
        <v>0</v>
      </c>
      <c r="CR132" t="n">
        <v>0</v>
      </c>
      <c r="CS132" t="n">
        <v>0</v>
      </c>
      <c r="CT132" t="n">
        <v>0</v>
      </c>
      <c r="CU132" t="n">
        <v>1</v>
      </c>
      <c r="CV132" t="n">
        <v>0</v>
      </c>
      <c r="CW132" t="n">
        <v>0</v>
      </c>
      <c r="CX132" t="n">
        <v>0</v>
      </c>
      <c r="CY132" t="inlineStr">
        <is>
          <t>Anggota keluarga - laki-laki Anggota keluarga - perempuan dewasa</t>
        </is>
      </c>
      <c r="CZ132" t="n">
        <v>1</v>
      </c>
      <c r="DA132" t="n">
        <v>1</v>
      </c>
      <c r="DB132" t="n">
        <v>0</v>
      </c>
      <c r="DC132" t="n">
        <v/>
      </c>
      <c r="DD132" t="inlineStr">
        <is>
          <t>Anggota keluarga - laki-laki CPO atau pendamping</t>
        </is>
      </c>
      <c r="DE132" t="n">
        <v>1</v>
      </c>
      <c r="DF132" t="n">
        <v>0</v>
      </c>
      <c r="DG132" t="n">
        <v>1</v>
      </c>
      <c r="DH132" t="n">
        <v>0</v>
      </c>
      <c r="DI132" t="n">
        <v/>
      </c>
      <c r="DJ132" t="inlineStr">
        <is>
          <t>Anggota keluarga - laki-laki CPO atau pendamping</t>
        </is>
      </c>
      <c r="DK132" t="n">
        <v>1</v>
      </c>
      <c r="DL132" t="n">
        <v>0</v>
      </c>
      <c r="DM132" t="n">
        <v>1</v>
      </c>
      <c r="DN132" t="n">
        <v>0</v>
      </c>
      <c r="DO132" t="n">
        <v/>
      </c>
      <c r="DP132" t="inlineStr">
        <is>
          <t>Tidak berfungsi sama sekali</t>
        </is>
      </c>
      <c r="DQ132" t="inlineStr">
        <is>
          <t>&gt;1 tahun yang lalu</t>
        </is>
      </c>
      <c r="DR132" t="inlineStr">
        <is>
          <t>Tidak ada ternak</t>
        </is>
      </c>
      <c r="DS132" t="n">
        <v/>
      </c>
      <c r="DT132" t="n">
        <v/>
      </c>
      <c r="DU132" t="n">
        <v/>
      </c>
      <c r="DV132" t="n">
        <v/>
      </c>
      <c r="DW132" t="n">
        <v/>
      </c>
      <c r="DX132" t="n">
        <v/>
      </c>
      <c r="DY132" t="n">
        <v/>
      </c>
      <c r="DZ132" t="n">
        <v/>
      </c>
      <c r="EA132" t="n">
        <v/>
      </c>
      <c r="EB132" t="n">
        <v/>
      </c>
      <c r="EC132" t="n">
        <v/>
      </c>
      <c r="ED132" t="n">
        <v/>
      </c>
      <c r="EE132" t="n">
        <v/>
      </c>
      <c r="EF132" t="n">
        <v/>
      </c>
      <c r="EG132" t="n">
        <v/>
      </c>
      <c r="EH132" t="n">
        <v/>
      </c>
      <c r="EI132" t="inlineStr">
        <is>
          <t>Konflik dengan anggota keluarga atau masyarakat terkait penggunaan biogas</t>
        </is>
      </c>
      <c r="EJ132" t="n">
        <v>1</v>
      </c>
      <c r="EK132" t="n">
        <v>0</v>
      </c>
      <c r="EL132" t="n">
        <v>0</v>
      </c>
      <c r="EM132" t="n">
        <v>0</v>
      </c>
      <c r="EN132" t="n">
        <v>0</v>
      </c>
      <c r="EO132" t="n">
        <v/>
      </c>
      <c r="EP132" t="inlineStr">
        <is>
          <t>Ya, cukup jelas dan mudah diikuti</t>
        </is>
      </c>
      <c r="EQ132" t="inlineStr">
        <is>
          <t>Pelatihan</t>
        </is>
      </c>
      <c r="ER132" t="inlineStr">
        <is>
          <t>CPO atau pendamping Staff BIRU Pegawai koperasi</t>
        </is>
      </c>
      <c r="ES132" t="n">
        <v>1</v>
      </c>
      <c r="ET132" t="n">
        <v>1</v>
      </c>
      <c r="EU132" t="n">
        <v>1</v>
      </c>
      <c r="EV132" t="n">
        <v>0</v>
      </c>
      <c r="EW132" t="n">
        <v/>
      </c>
      <c r="EX132" t="inlineStr">
        <is>
          <t>Anggota keluarga - Laki-laki Anggota keluarga - Perempuan dewasa</t>
        </is>
      </c>
      <c r="EY132" t="n">
        <v>1</v>
      </c>
      <c r="EZ132" t="n">
        <v>1</v>
      </c>
      <c r="FA132" t="n">
        <v>0</v>
      </c>
      <c r="FB132" t="n">
        <v/>
      </c>
      <c r="FC132" t="inlineStr">
        <is>
          <t>Jarang sekali</t>
        </is>
      </c>
      <c r="FD132" t="n">
        <v/>
      </c>
      <c r="FE132" t="inlineStr">
        <is>
          <t>Mengetahui</t>
        </is>
      </c>
      <c r="FF132" t="inlineStr">
        <is>
          <t>Jarang (setiap bulan atau lebih)</t>
        </is>
      </c>
      <c r="FG132" t="inlineStr">
        <is>
          <t>Mengetahui</t>
        </is>
      </c>
      <c r="FH132" t="inlineStr">
        <is>
          <t>Jarang (setiap bulan atau lebih)</t>
        </is>
      </c>
      <c r="FI132" t="inlineStr">
        <is>
          <t>Mengetahui</t>
        </is>
      </c>
      <c r="FJ132" t="inlineStr">
        <is>
          <t>Jarang (setiap bulan atau lebih)</t>
        </is>
      </c>
      <c r="FK132" t="inlineStr">
        <is>
          <t>Mengetahui</t>
        </is>
      </c>
      <c r="FL132" t="inlineStr">
        <is>
          <t>Jarang (setiap bulan atau lebih)</t>
        </is>
      </c>
      <c r="FM132" t="inlineStr">
        <is>
          <t>Mengetahui</t>
        </is>
      </c>
      <c r="FN132" t="inlineStr">
        <is>
          <t>Jarang (setiap bulan atau lebih)</t>
        </is>
      </c>
      <c r="FO132" t="inlineStr">
        <is>
          <t>Mengetahui</t>
        </is>
      </c>
      <c r="FP132" t="inlineStr">
        <is>
          <t>Jarang (setiap bulan atau lebih)</t>
        </is>
      </c>
      <c r="FQ132" t="inlineStr">
        <is>
          <t>Mengetahui</t>
        </is>
      </c>
      <c r="FR132" t="inlineStr">
        <is>
          <t>Ya</t>
        </is>
      </c>
      <c r="FS132" t="inlineStr">
        <is>
          <t>Mengetahui</t>
        </is>
      </c>
      <c r="FT132" t="inlineStr">
        <is>
          <t>Ya, terkadang</t>
        </is>
      </c>
      <c r="FU132" t="inlineStr">
        <is>
          <t>Laki-laki dewasa</t>
        </is>
      </c>
      <c r="FV132" t="n">
        <v>1</v>
      </c>
      <c r="FW132" t="n">
        <v>0</v>
      </c>
      <c r="FX132" t="n">
        <v>0</v>
      </c>
      <c r="FY132" t="n">
        <v>0</v>
      </c>
      <c r="FZ132" t="inlineStr">
        <is>
          <t>Cukup memahami</t>
        </is>
      </c>
      <c r="GA132" t="inlineStr">
        <is>
          <t>CPO Pelatihan</t>
        </is>
      </c>
      <c r="GB132" t="n">
        <v>1</v>
      </c>
      <c r="GC132" t="n">
        <v>1</v>
      </c>
      <c r="GD132" t="n">
        <v>0</v>
      </c>
      <c r="GE132" t="n">
        <v>0</v>
      </c>
      <c r="GF132" t="n">
        <v/>
      </c>
      <c r="GG132" t="inlineStr">
        <is>
          <t>Kadang-kadang</t>
        </is>
      </c>
      <c r="GH132" t="inlineStr">
        <is>
          <t>Tidak</t>
        </is>
      </c>
      <c r="GI132" t="n">
        <v/>
      </c>
      <c r="GJ132" t="n">
        <v/>
      </c>
      <c r="GK132" t="n">
        <v/>
      </c>
      <c r="GL132" t="n">
        <v/>
      </c>
      <c r="GM132" t="n">
        <v/>
      </c>
      <c r="GN132" t="n">
        <v/>
      </c>
      <c r="GO132" t="n">
        <v/>
      </c>
      <c r="GP132" t="inlineStr">
        <is>
          <t>Sebagian</t>
        </is>
      </c>
      <c r="GQ132" t="inlineStr">
        <is>
          <t>LPG</t>
        </is>
      </c>
      <c r="GR132" t="n">
        <v>1</v>
      </c>
      <c r="GS132" t="n">
        <v>0</v>
      </c>
      <c r="GT132" t="n">
        <v>0</v>
      </c>
      <c r="GU132" t="n">
        <v>0</v>
      </c>
      <c r="GV132" t="n">
        <v>0</v>
      </c>
      <c r="GW132" t="n">
        <v>0</v>
      </c>
      <c r="GX132" t="n">
        <v>0</v>
      </c>
      <c r="GY132" t="n">
        <v/>
      </c>
      <c r="GZ132" t="inlineStr">
        <is>
          <t>Tidak</t>
        </is>
      </c>
      <c r="HA132" t="n">
        <v/>
      </c>
      <c r="HB132" t="n">
        <v/>
      </c>
      <c r="HC132" t="n">
        <v/>
      </c>
      <c r="HD132" t="n">
        <v/>
      </c>
      <c r="HE132" t="n">
        <v/>
      </c>
      <c r="HF132" t="n">
        <v/>
      </c>
      <c r="HG132" t="n">
        <v/>
      </c>
      <c r="HH132" t="n">
        <v/>
      </c>
      <c r="HI132" t="n">
        <v/>
      </c>
      <c r="HJ132" t="n">
        <v/>
      </c>
      <c r="HK132" t="n">
        <v/>
      </c>
      <c r="HL132" t="n">
        <v/>
      </c>
      <c r="HM132" t="n">
        <v/>
      </c>
      <c r="HN132" t="n">
        <v/>
      </c>
      <c r="HO132" t="n">
        <v/>
      </c>
      <c r="HP132" t="n">
        <v/>
      </c>
      <c r="HQ132" t="n">
        <v/>
      </c>
      <c r="HR132" t="n">
        <v/>
      </c>
      <c r="HS132" t="n">
        <v/>
      </c>
      <c r="HT132" t="n">
        <v/>
      </c>
      <c r="HU132" t="n">
        <v/>
      </c>
      <c r="HV132" t="n">
        <v/>
      </c>
      <c r="HW132" t="n">
        <v/>
      </c>
      <c r="HX132" t="n">
        <v/>
      </c>
      <c r="HY132" t="n">
        <v/>
      </c>
      <c r="HZ132" t="n">
        <v/>
      </c>
      <c r="IA132" t="n">
        <v>6</v>
      </c>
      <c r="IB132" t="n">
        <v>40000</v>
      </c>
      <c r="IC132" t="n">
        <v/>
      </c>
      <c r="ID132" t="n">
        <v/>
      </c>
      <c r="IE132" t="n">
        <v/>
      </c>
      <c r="IF132" t="n">
        <v/>
      </c>
      <c r="IG132" t="n">
        <v/>
      </c>
      <c r="IH132" t="n">
        <v/>
      </c>
      <c r="II132" t="n">
        <v/>
      </c>
      <c r="IJ132" t="n">
        <v/>
      </c>
      <c r="IK132" t="inlineStr">
        <is>
          <t>65-80 kg</t>
        </is>
      </c>
      <c r="IL132" t="inlineStr">
        <is>
          <t>1-3 jam</t>
        </is>
      </c>
      <c r="IM132" t="inlineStr">
        <is>
          <t>Ya</t>
        </is>
      </c>
      <c r="IN132" t="inlineStr">
        <is>
          <t>Tidak</t>
        </is>
      </c>
      <c r="IO132" t="inlineStr">
        <is>
          <t>Tidak ada perubahan</t>
        </is>
      </c>
      <c r="IP132" t="n">
        <v/>
      </c>
      <c r="IQ132" t="inlineStr">
        <is>
          <t>Tidak pernah</t>
        </is>
      </c>
      <c r="IR132" t="n">
        <v/>
      </c>
      <c r="IS132" t="n">
        <v/>
      </c>
      <c r="IT132" t="n">
        <v/>
      </c>
      <c r="IU132" t="n">
        <v/>
      </c>
      <c r="IV132" t="n">
        <v/>
      </c>
      <c r="IW132" t="n">
        <v/>
      </c>
      <c r="IX132" t="n">
        <v/>
      </c>
      <c r="IY132" t="n">
        <v/>
      </c>
      <c r="IZ132" t="inlineStr">
        <is>
          <t>Tidak pernah</t>
        </is>
      </c>
      <c r="JA132" t="n">
        <v/>
      </c>
      <c r="JB132" t="n">
        <v/>
      </c>
      <c r="JC132" t="n">
        <v/>
      </c>
      <c r="JD132" t="n">
        <v/>
      </c>
      <c r="JE132" t="n">
        <v/>
      </c>
      <c r="JF132" t="n">
        <v/>
      </c>
      <c r="JG132" t="n">
        <v/>
      </c>
      <c r="JH132" t="n">
        <v/>
      </c>
      <c r="JI132" t="inlineStr">
        <is>
          <t>Tidak pernah</t>
        </is>
      </c>
      <c r="JJ132" t="n">
        <v/>
      </c>
      <c r="JK132" t="n">
        <v/>
      </c>
      <c r="JL132" t="n">
        <v/>
      </c>
      <c r="JM132" t="n">
        <v/>
      </c>
      <c r="JN132" t="n">
        <v/>
      </c>
      <c r="JO132" t="n">
        <v/>
      </c>
      <c r="JP132" t="n">
        <v/>
      </c>
      <c r="JQ132" t="n">
        <v/>
      </c>
      <c r="JR132" t="inlineStr">
        <is>
          <t>Tidak pernah</t>
        </is>
      </c>
      <c r="JS132" t="n">
        <v/>
      </c>
      <c r="JT132" t="n">
        <v/>
      </c>
      <c r="JU132" t="n">
        <v/>
      </c>
      <c r="JV132" t="n">
        <v/>
      </c>
      <c r="JW132" t="n">
        <v/>
      </c>
      <c r="JX132" t="n">
        <v/>
      </c>
      <c r="JY132" t="n">
        <v/>
      </c>
      <c r="JZ132" t="n">
        <v/>
      </c>
      <c r="KA132" t="inlineStr">
        <is>
          <t>Tidak pernah</t>
        </is>
      </c>
      <c r="KB132" t="n">
        <v/>
      </c>
      <c r="KC132" t="n">
        <v/>
      </c>
      <c r="KD132" t="n">
        <v/>
      </c>
      <c r="KE132" t="n">
        <v/>
      </c>
      <c r="KF132" t="n">
        <v/>
      </c>
      <c r="KG132" t="n">
        <v/>
      </c>
      <c r="KH132" t="n">
        <v/>
      </c>
      <c r="KI132" t="n">
        <v/>
      </c>
      <c r="KJ132" t="inlineStr">
        <is>
          <t>Tidak pernah</t>
        </is>
      </c>
      <c r="KK132" t="n">
        <v/>
      </c>
      <c r="KL132" t="n">
        <v/>
      </c>
      <c r="KM132" t="n">
        <v/>
      </c>
      <c r="KN132" t="n">
        <v/>
      </c>
      <c r="KO132" t="n">
        <v/>
      </c>
      <c r="KP132" t="n">
        <v/>
      </c>
      <c r="KQ132" t="n">
        <v/>
      </c>
      <c r="KR132" t="n">
        <v/>
      </c>
      <c r="KS132" t="inlineStr">
        <is>
          <t>Tidak ada perubahan</t>
        </is>
      </c>
      <c r="KT132" t="inlineStr">
        <is>
          <t>0-1 kali</t>
        </is>
      </c>
      <c r="KU132" t="inlineStr">
        <is>
          <t>0-1 kali</t>
        </is>
      </c>
      <c r="KV132" t="inlineStr">
        <is>
          <t>Tidak ada</t>
        </is>
      </c>
      <c r="KW132" t="n">
        <v>0</v>
      </c>
      <c r="KX132" t="n">
        <v>0</v>
      </c>
      <c r="KY132" t="n">
        <v>0</v>
      </c>
      <c r="KZ132" t="n">
        <v>1</v>
      </c>
      <c r="LA132" t="inlineStr">
        <is>
          <t>Cukup membaik</t>
        </is>
      </c>
      <c r="LB132" t="inlineStr">
        <is>
          <t>Cukup membaik</t>
        </is>
      </c>
      <c r="LC132" t="n">
        <v>2</v>
      </c>
      <c r="LD132" t="n">
        <v>2</v>
      </c>
      <c r="LE132" t="n">
        <v>0</v>
      </c>
      <c r="LF132" t="n">
        <v>5</v>
      </c>
      <c r="LG132" t="inlineStr">
        <is>
          <t>Tidak</t>
        </is>
      </c>
      <c r="LH132" t="n">
        <v/>
      </c>
      <c r="LI132" t="n">
        <v>0</v>
      </c>
      <c r="LJ132" t="inlineStr">
        <is>
          <t>Kebutuhan rumah tangga</t>
        </is>
      </c>
      <c r="LK132" t="n">
        <v>0</v>
      </c>
      <c r="LL132" t="n">
        <v>0</v>
      </c>
      <c r="LM132" t="n">
        <v>0</v>
      </c>
      <c r="LN132" t="n">
        <v>0</v>
      </c>
      <c r="LO132" t="n">
        <v>1</v>
      </c>
      <c r="LP132" t="n">
        <v>0</v>
      </c>
      <c r="LQ132" t="n">
        <v>0</v>
      </c>
      <c r="LR132" t="n">
        <v/>
      </c>
      <c r="LS132" t="n">
        <v>15</v>
      </c>
      <c r="LT132" t="n">
        <v>0</v>
      </c>
      <c r="LU132" t="n">
        <v>0</v>
      </c>
      <c r="LV132" t="n">
        <v>3</v>
      </c>
      <c r="LW132" t="n">
        <v>0</v>
      </c>
      <c r="LX132" t="n">
        <v>0</v>
      </c>
      <c r="LY132" t="n">
        <v>2</v>
      </c>
      <c r="LZ132" t="n">
        <v>0</v>
      </c>
      <c r="MA132" t="n">
        <v>0</v>
      </c>
      <c r="MB132" t="inlineStr">
        <is>
          <t>Tidak</t>
        </is>
      </c>
      <c r="MC132" t="n">
        <v>0</v>
      </c>
      <c r="MD132" t="n">
        <v>0</v>
      </c>
      <c r="ME132" t="n">
        <v>0</v>
      </c>
      <c r="MF132" t="n">
        <v>0</v>
      </c>
      <c r="MG132" t="n">
        <v>0</v>
      </c>
      <c r="MH132" t="n">
        <v>0</v>
      </c>
      <c r="MI132" t="n">
        <v/>
      </c>
      <c r="MJ132" t="n">
        <v/>
      </c>
      <c r="MK132" t="n">
        <v/>
      </c>
      <c r="ML132" t="n">
        <v/>
      </c>
      <c r="MM132" t="n">
        <v/>
      </c>
      <c r="MN132" t="n">
        <v/>
      </c>
      <c r="MO132" t="n">
        <v/>
      </c>
      <c r="MP132" t="n">
        <v/>
      </c>
      <c r="MQ132" t="n">
        <v/>
      </c>
      <c r="MR132" t="inlineStr">
        <is>
          <t>Istirahat</t>
        </is>
      </c>
      <c r="MS132" t="n">
        <v/>
      </c>
      <c r="MT132" t="inlineStr">
        <is>
          <t>Istirahat</t>
        </is>
      </c>
      <c r="MU132" t="inlineStr">
        <is>
          <t>Tidak</t>
        </is>
      </c>
      <c r="MV132" t="n">
        <v/>
      </c>
      <c r="MW132" t="n">
        <v/>
      </c>
      <c r="MX132" t="n">
        <v/>
      </c>
      <c r="MY132" t="n">
        <v/>
      </c>
      <c r="MZ132" t="n">
        <v/>
      </c>
      <c r="NA132" t="n">
        <v/>
      </c>
      <c r="NB132" t="n">
        <v/>
      </c>
      <c r="NC132" t="n">
        <v/>
      </c>
      <c r="ND132" t="n">
        <v/>
      </c>
      <c r="NE132" t="n">
        <v/>
      </c>
      <c r="NF132" t="n">
        <v/>
      </c>
      <c r="NG132" t="n">
        <v/>
      </c>
      <c r="NH132" t="n">
        <v/>
      </c>
      <c r="NI132" t="n">
        <v/>
      </c>
      <c r="NJ132" t="n">
        <v/>
      </c>
      <c r="NK132" t="n">
        <v/>
      </c>
      <c r="NL132" t="inlineStr">
        <is>
          <t>Tidak</t>
        </is>
      </c>
      <c r="NM132" t="inlineStr">
        <is>
          <t>Kombinasi kredit/pinjaman dan dana hibah</t>
        </is>
      </c>
      <c r="NN132" t="inlineStr">
        <is>
          <t>3.000.001-5.000.000</t>
        </is>
      </c>
      <c r="NO132" t="inlineStr">
        <is>
          <t>Yayasan Rumah Energi atau BIRU</t>
        </is>
      </c>
      <c r="NP132" t="n">
        <v/>
      </c>
      <c r="NQ132" t="inlineStr">
        <is>
          <t>Koperasi</t>
        </is>
      </c>
      <c r="NR132" t="n">
        <v/>
      </c>
      <c r="NS132" t="n">
        <v>24</v>
      </c>
      <c r="NT132" t="inlineStr">
        <is>
          <t>Anggota keluarga - Laki-laki dewasa</t>
        </is>
      </c>
      <c r="NU132" t="n">
        <v/>
      </c>
      <c r="NV132" t="n">
        <v/>
      </c>
      <c r="NW132" t="n">
        <v/>
      </c>
      <c r="NX132" t="inlineStr">
        <is>
          <t>Sama saja</t>
        </is>
      </c>
      <c r="NY132" t="n">
        <v>120</v>
      </c>
      <c r="NZ132" t="n">
        <v>0</v>
      </c>
      <c r="OA132" t="n">
        <v>8</v>
      </c>
      <c r="OB132" t="n">
        <v>0</v>
      </c>
      <c r="OC132" t="n">
        <v>60</v>
      </c>
      <c r="OD132" t="n">
        <v>0</v>
      </c>
      <c r="OE132" t="inlineStr">
        <is>
          <t>Tidak ada perubahan</t>
        </is>
      </c>
      <c r="OF132" t="inlineStr">
        <is>
          <t>Sama saja (tidak ada perbedaan waktu memasak MAUPUN rasa/bau makanan bila dibandingkan penggunaan sebelumnya)</t>
        </is>
      </c>
      <c r="OG132" t="inlineStr">
        <is>
          <t>Ya</t>
        </is>
      </c>
      <c r="OH132" t="n">
        <v>0</v>
      </c>
      <c r="OI132" t="n">
        <v>3</v>
      </c>
      <c r="OJ132" t="n">
        <v>0</v>
      </c>
      <c r="OK132" t="n">
        <v>0</v>
      </c>
      <c r="OL132" t="n">
        <v>0</v>
      </c>
      <c r="OM132" t="n">
        <v>0</v>
      </c>
      <c r="ON132" t="n">
        <v>0</v>
      </c>
      <c r="OO132" t="n">
        <v>0</v>
      </c>
      <c r="OP132" t="inlineStr">
        <is>
          <t>Sapi perah</t>
        </is>
      </c>
      <c r="OQ132" t="n">
        <v>0</v>
      </c>
      <c r="OR132" t="n">
        <v>1</v>
      </c>
      <c r="OS132" t="n">
        <v>0</v>
      </c>
      <c r="OT132" t="n">
        <v>0</v>
      </c>
      <c r="OU132" t="n">
        <v>0</v>
      </c>
      <c r="OV132" t="n">
        <v>0</v>
      </c>
      <c r="OW132" t="n">
        <v>0</v>
      </c>
      <c r="OX132" t="n">
        <v>0</v>
      </c>
      <c r="OY132" t="n">
        <v>0</v>
      </c>
      <c r="OZ132" t="inlineStr">
        <is>
          <t>Sapi perah</t>
        </is>
      </c>
      <c r="PA132" t="n">
        <v>0</v>
      </c>
      <c r="PB132" t="n">
        <v>1</v>
      </c>
      <c r="PC132" t="n">
        <v>0</v>
      </c>
      <c r="PD132" t="n">
        <v>0</v>
      </c>
      <c r="PE132" t="n">
        <v>0</v>
      </c>
      <c r="PF132" t="n">
        <v>0</v>
      </c>
      <c r="PG132" t="n">
        <v>0</v>
      </c>
      <c r="PH132" t="n">
        <v>0</v>
      </c>
      <c r="PI132" t="n">
        <v>0</v>
      </c>
      <c r="PJ132" t="inlineStr">
        <is>
          <t>Sapi perah</t>
        </is>
      </c>
      <c r="PK132" t="n">
        <v>0</v>
      </c>
      <c r="PL132" t="n">
        <v>1</v>
      </c>
      <c r="PM132" t="n">
        <v>0</v>
      </c>
      <c r="PN132" t="n">
        <v>0</v>
      </c>
      <c r="PO132" t="n">
        <v>0</v>
      </c>
      <c r="PP132" t="n">
        <v>0</v>
      </c>
      <c r="PQ132" t="n">
        <v>0</v>
      </c>
      <c r="PR132" t="n">
        <v>0</v>
      </c>
      <c r="PS132" t="n">
        <v>0</v>
      </c>
      <c r="PT132" t="n">
        <v/>
      </c>
      <c r="PU132" t="n">
        <v/>
      </c>
      <c r="PV132" t="n">
        <v/>
      </c>
      <c r="PW132" t="n">
        <v/>
      </c>
      <c r="PX132" t="n">
        <v/>
      </c>
      <c r="PY132" t="n">
        <v/>
      </c>
      <c r="PZ132" t="n">
        <v/>
      </c>
      <c r="QA132" t="n">
        <v/>
      </c>
      <c r="QB132" t="n">
        <v/>
      </c>
      <c r="QC132" t="n">
        <v/>
      </c>
      <c r="QD132" t="n">
        <v/>
      </c>
      <c r="QE132" t="inlineStr">
        <is>
          <t>2-Dibuang ke sungai</t>
        </is>
      </c>
      <c r="QF132" t="n">
        <v>0</v>
      </c>
      <c r="QG132" t="n">
        <v>0</v>
      </c>
      <c r="QH132" t="n">
        <v>0</v>
      </c>
      <c r="QI132" t="n">
        <v>0</v>
      </c>
      <c r="QJ132" t="n">
        <v>0</v>
      </c>
      <c r="QK132" t="n">
        <v>0</v>
      </c>
      <c r="QL132" t="n">
        <v>1</v>
      </c>
      <c r="QM132" t="n">
        <v>0</v>
      </c>
      <c r="QN132" t="n">
        <v>0</v>
      </c>
      <c r="QO132" t="n">
        <v/>
      </c>
      <c r="QP132" t="n">
        <v/>
      </c>
      <c r="QQ132" t="n">
        <v/>
      </c>
      <c r="QR132" t="n">
        <v/>
      </c>
      <c r="QS132" t="n">
        <v/>
      </c>
      <c r="QT132" t="n">
        <v/>
      </c>
      <c r="QU132" t="n">
        <v/>
      </c>
      <c r="QV132" t="n">
        <v/>
      </c>
      <c r="QW132" t="n">
        <v/>
      </c>
      <c r="QX132" t="n">
        <v/>
      </c>
      <c r="QY132" t="n">
        <v/>
      </c>
      <c r="QZ132" t="n">
        <v/>
      </c>
      <c r="RA132" t="n">
        <v/>
      </c>
      <c r="RB132" t="n">
        <v/>
      </c>
      <c r="RC132" t="n">
        <v/>
      </c>
      <c r="RD132" t="n">
        <v/>
      </c>
      <c r="RE132" t="n">
        <v/>
      </c>
      <c r="RF132" t="n">
        <v/>
      </c>
      <c r="RG132" t="n">
        <v/>
      </c>
      <c r="RH132" t="n">
        <v/>
      </c>
      <c r="RI132" t="n">
        <v/>
      </c>
      <c r="RJ132" t="n">
        <v/>
      </c>
      <c r="RK132" t="n">
        <v/>
      </c>
      <c r="RL132" t="n">
        <v/>
      </c>
      <c r="RM132" t="n">
        <v/>
      </c>
      <c r="RN132" t="n">
        <v/>
      </c>
      <c r="RO132" t="n">
        <v/>
      </c>
      <c r="RP132" t="n">
        <v/>
      </c>
      <c r="RQ132" t="n">
        <v/>
      </c>
      <c r="RR132" t="n">
        <v/>
      </c>
      <c r="RS132" t="n">
        <v/>
      </c>
      <c r="RT132" t="n">
        <v/>
      </c>
      <c r="RU132" t="n">
        <v/>
      </c>
      <c r="RV132" t="n">
        <v/>
      </c>
      <c r="RW132" t="n">
        <v/>
      </c>
      <c r="RX132" t="n">
        <v/>
      </c>
      <c r="RY132" t="n">
        <v/>
      </c>
      <c r="RZ132" t="n">
        <v/>
      </c>
      <c r="SA132" t="n">
        <v/>
      </c>
      <c r="SB132" t="n">
        <v/>
      </c>
      <c r="SC132" t="n">
        <v/>
      </c>
      <c r="SD132" t="n">
        <v/>
      </c>
      <c r="SE132" t="n">
        <v/>
      </c>
      <c r="SF132" t="n">
        <v/>
      </c>
      <c r="SG132" t="n">
        <v/>
      </c>
      <c r="SH132" t="n">
        <v/>
      </c>
      <c r="SI132" t="n">
        <v/>
      </c>
      <c r="SJ132" t="n">
        <v/>
      </c>
      <c r="SK132" t="n">
        <v/>
      </c>
      <c r="SL132" t="n">
        <v/>
      </c>
      <c r="SM132" t="n">
        <v/>
      </c>
      <c r="SN132" t="n">
        <v/>
      </c>
      <c r="SO132" t="n">
        <v/>
      </c>
      <c r="SP132" t="n">
        <v/>
      </c>
      <c r="SQ132" t="n">
        <v/>
      </c>
      <c r="SR132" t="n">
        <v/>
      </c>
      <c r="SS132" t="n">
        <v/>
      </c>
      <c r="ST132" t="n">
        <v/>
      </c>
      <c r="SU132" t="n">
        <v/>
      </c>
      <c r="SV132" t="n">
        <v/>
      </c>
      <c r="SW132" t="n">
        <v/>
      </c>
      <c r="SX132" t="n">
        <v/>
      </c>
      <c r="SY132" t="n">
        <v/>
      </c>
      <c r="SZ132" t="n">
        <v>6</v>
      </c>
      <c r="TA132" t="n">
        <v/>
      </c>
      <c r="TB132" t="n">
        <v/>
      </c>
      <c r="TC132" t="n">
        <v/>
      </c>
      <c r="TD132" t="n">
        <v/>
      </c>
      <c r="TE132" t="n">
        <v/>
      </c>
      <c r="TF132" t="n">
        <v/>
      </c>
      <c r="TG132" t="n">
        <v/>
      </c>
      <c r="TH132" t="n">
        <v/>
      </c>
      <c r="TI132" t="n">
        <v/>
      </c>
      <c r="TJ132" t="n">
        <v/>
      </c>
      <c r="TK132" t="n">
        <v/>
      </c>
      <c r="TL132" t="n">
        <v/>
      </c>
      <c r="TM132" t="n">
        <v/>
      </c>
      <c r="TN132" t="n">
        <v/>
      </c>
      <c r="TO132" t="n">
        <v/>
      </c>
      <c r="TP132" t="n">
        <v/>
      </c>
      <c r="TQ132" t="n">
        <v/>
      </c>
      <c r="TR132" t="n">
        <v/>
      </c>
      <c r="TS132" t="n">
        <v/>
      </c>
      <c r="TT132" t="n">
        <v/>
      </c>
      <c r="TU132" t="n">
        <v/>
      </c>
      <c r="TV132" t="n">
        <v/>
      </c>
      <c r="TW132" t="n">
        <v/>
      </c>
      <c r="TX132" t="n">
        <v/>
      </c>
      <c r="TY132" t="n">
        <v/>
      </c>
      <c r="TZ132" t="n">
        <v/>
      </c>
      <c r="UA132" t="n">
        <v/>
      </c>
      <c r="UB132" t="n">
        <v/>
      </c>
      <c r="UC132" t="n">
        <v/>
      </c>
      <c r="UD132" t="n">
        <v/>
      </c>
      <c r="UE132" t="n">
        <v/>
      </c>
      <c r="UF132" t="n">
        <v/>
      </c>
      <c r="UG132" t="n">
        <v/>
      </c>
      <c r="UH132" t="n">
        <v/>
      </c>
      <c r="UI132" t="n">
        <v/>
      </c>
      <c r="UJ132" t="n">
        <v/>
      </c>
      <c r="UK132" t="n">
        <v/>
      </c>
      <c r="UL132" t="n">
        <v/>
      </c>
      <c r="UM132" t="n">
        <v/>
      </c>
      <c r="UN132" t="n">
        <v/>
      </c>
      <c r="UO132" t="n">
        <v/>
      </c>
      <c r="UP132" t="n">
        <v/>
      </c>
      <c r="UQ132" t="n">
        <v/>
      </c>
      <c r="UR132" t="n">
        <v/>
      </c>
      <c r="US132" t="n">
        <v/>
      </c>
      <c r="UT132" t="n">
        <v/>
      </c>
      <c r="UU132" t="n">
        <v/>
      </c>
      <c r="UV132" t="inlineStr">
        <is>
          <t>Pemberian pakan di kandang</t>
        </is>
      </c>
      <c r="UW132" t="n">
        <v/>
      </c>
      <c r="UX132" t="n">
        <v/>
      </c>
      <c r="UY132" t="n">
        <v/>
      </c>
      <c r="UZ132" t="n">
        <v/>
      </c>
      <c r="VA132" t="n">
        <v/>
      </c>
      <c r="VB132" t="n">
        <v/>
      </c>
      <c r="VC132" t="n">
        <v/>
      </c>
      <c r="VD132" t="inlineStr">
        <is>
          <t>Sangat jarang (&gt;1 bulan sekali)</t>
        </is>
      </c>
      <c r="VE132" t="n">
        <v/>
      </c>
      <c r="VF132" t="n">
        <v/>
      </c>
      <c r="VG132" t="n">
        <v/>
      </c>
      <c r="VH132" t="n">
        <v/>
      </c>
      <c r="VI132" t="n">
        <v/>
      </c>
      <c r="VJ132" t="n">
        <v/>
      </c>
      <c r="VK132" t="n">
        <v/>
      </c>
      <c r="VL132" t="inlineStr">
        <is>
          <t>Sangat sering (&gt;1 kali sehari)</t>
        </is>
      </c>
      <c r="VM132" t="n">
        <v/>
      </c>
      <c r="VN132" t="n">
        <v/>
      </c>
      <c r="VO132" t="n">
        <v/>
      </c>
      <c r="VP132" t="n">
        <v/>
      </c>
      <c r="VQ132" t="n">
        <v/>
      </c>
      <c r="VR132" t="n">
        <v/>
      </c>
      <c r="VS132" t="n">
        <v/>
      </c>
      <c r="VT132" t="n">
        <v/>
      </c>
      <c r="VU132" t="n">
        <v/>
      </c>
      <c r="VV132" t="n">
        <v/>
      </c>
      <c r="VW132" t="n">
        <v/>
      </c>
      <c r="VX132" t="n">
        <v/>
      </c>
      <c r="VY132" t="n">
        <v/>
      </c>
      <c r="VZ132" t="n">
        <v/>
      </c>
      <c r="WA132" t="n">
        <v/>
      </c>
      <c r="WB132" t="n">
        <v/>
      </c>
      <c r="WC132" t="n">
        <v/>
      </c>
      <c r="WD132" t="n">
        <v/>
      </c>
      <c r="WE132" t="n">
        <v/>
      </c>
      <c r="WF132" t="inlineStr">
        <is>
          <t>3-Disimpan terbuka (dry lot)</t>
        </is>
      </c>
      <c r="WG132" t="n">
        <v>0</v>
      </c>
      <c r="WH132" t="n">
        <v>0</v>
      </c>
      <c r="WI132" t="n">
        <v>0</v>
      </c>
      <c r="WJ132" t="n">
        <v>0</v>
      </c>
      <c r="WK132" t="n">
        <v>0</v>
      </c>
      <c r="WL132" t="n">
        <v>0</v>
      </c>
      <c r="WM132" t="n">
        <v>1</v>
      </c>
      <c r="WN132" t="n">
        <v>0</v>
      </c>
      <c r="WO132" t="n">
        <v>0</v>
      </c>
      <c r="WP132" t="n">
        <v>0</v>
      </c>
      <c r="WQ132" t="n">
        <v>0</v>
      </c>
      <c r="WR132" t="n">
        <v>0</v>
      </c>
      <c r="WS132" t="n">
        <v/>
      </c>
      <c r="WT132" t="n">
        <v/>
      </c>
      <c r="WU132" t="n">
        <v/>
      </c>
      <c r="WV132" t="n">
        <v/>
      </c>
      <c r="WW132" t="n">
        <v/>
      </c>
      <c r="WX132" t="n">
        <v/>
      </c>
      <c r="WY132" t="n">
        <v/>
      </c>
      <c r="WZ132" t="n">
        <v/>
      </c>
      <c r="XA132" t="n">
        <v/>
      </c>
      <c r="XB132" t="n">
        <v/>
      </c>
      <c r="XC132" t="n">
        <v/>
      </c>
      <c r="XD132" t="n">
        <v/>
      </c>
      <c r="XE132" t="n">
        <v/>
      </c>
      <c r="XF132" t="n">
        <v/>
      </c>
      <c r="XG132" t="n">
        <v/>
      </c>
      <c r="XH132" t="n">
        <v/>
      </c>
      <c r="XI132" t="n">
        <v/>
      </c>
      <c r="XJ132" t="n">
        <v/>
      </c>
      <c r="XK132" t="n">
        <v/>
      </c>
      <c r="XL132" t="n">
        <v/>
      </c>
      <c r="XM132" t="n">
        <v/>
      </c>
      <c r="XN132" t="n">
        <v/>
      </c>
      <c r="XO132" t="n">
        <v/>
      </c>
      <c r="XP132" t="n">
        <v/>
      </c>
      <c r="XQ132" t="n">
        <v/>
      </c>
      <c r="XR132" t="n">
        <v/>
      </c>
      <c r="XS132" t="n">
        <v/>
      </c>
      <c r="XT132" t="n">
        <v/>
      </c>
      <c r="XU132" t="n">
        <v/>
      </c>
      <c r="XV132" t="n">
        <v/>
      </c>
      <c r="XW132" t="n">
        <v/>
      </c>
      <c r="XX132" t="n">
        <v/>
      </c>
      <c r="XY132" t="n">
        <v/>
      </c>
      <c r="XZ132" t="n">
        <v/>
      </c>
      <c r="YA132" t="n">
        <v/>
      </c>
      <c r="YB132" t="n">
        <v/>
      </c>
      <c r="YC132" t="n">
        <v/>
      </c>
      <c r="YD132" t="n">
        <v/>
      </c>
      <c r="YE132" t="n">
        <v/>
      </c>
      <c r="YF132" t="n">
        <v/>
      </c>
      <c r="YG132" t="n">
        <v/>
      </c>
      <c r="YH132" t="n">
        <v/>
      </c>
      <c r="YI132" t="n">
        <v/>
      </c>
      <c r="YJ132" t="n">
        <v/>
      </c>
      <c r="YK132" t="n">
        <v/>
      </c>
      <c r="YL132" t="n">
        <v/>
      </c>
      <c r="YM132" t="n">
        <v/>
      </c>
      <c r="YN132" t="n">
        <v/>
      </c>
      <c r="YO132" t="n">
        <v/>
      </c>
      <c r="YP132" t="n">
        <v/>
      </c>
      <c r="YQ132" t="n">
        <v/>
      </c>
      <c r="YR132" t="n">
        <v/>
      </c>
      <c r="YS132" t="n">
        <v/>
      </c>
      <c r="YT132" t="n">
        <v/>
      </c>
      <c r="YU132" t="n">
        <v/>
      </c>
      <c r="YV132" t="n">
        <v/>
      </c>
      <c r="YW132" t="n">
        <v/>
      </c>
      <c r="YX132" t="n">
        <v/>
      </c>
      <c r="YY132" t="n">
        <v/>
      </c>
      <c r="YZ132" t="n">
        <v/>
      </c>
      <c r="ZA132" t="n">
        <v/>
      </c>
      <c r="ZB132" t="n">
        <v/>
      </c>
      <c r="ZC132" t="n">
        <v/>
      </c>
      <c r="ZD132" t="n">
        <v/>
      </c>
      <c r="ZE132" t="n">
        <v/>
      </c>
      <c r="ZF132" t="n">
        <v/>
      </c>
      <c r="ZG132" t="n">
        <v/>
      </c>
      <c r="ZH132" t="n">
        <v/>
      </c>
      <c r="ZI132" t="n">
        <v/>
      </c>
      <c r="ZJ132" t="n">
        <v/>
      </c>
      <c r="ZK132" t="n">
        <v/>
      </c>
      <c r="ZL132" t="n">
        <v/>
      </c>
      <c r="ZM132" t="n">
        <v/>
      </c>
      <c r="ZN132" t="n">
        <v/>
      </c>
      <c r="ZO132" t="n">
        <v/>
      </c>
      <c r="ZP132" t="n">
        <v/>
      </c>
      <c r="ZQ132" t="n">
        <v/>
      </c>
      <c r="ZR132" t="n">
        <v/>
      </c>
      <c r="ZS132" t="n">
        <v/>
      </c>
      <c r="ZT132" t="n">
        <v/>
      </c>
      <c r="ZU132" t="n">
        <v/>
      </c>
      <c r="ZV132" t="n">
        <v/>
      </c>
      <c r="ZW132" t="n">
        <v>3</v>
      </c>
      <c r="ZX132" t="n">
        <v/>
      </c>
      <c r="ZY132" t="n">
        <v/>
      </c>
      <c r="ZZ132" t="n">
        <v/>
      </c>
      <c r="AAA132" t="n">
        <v/>
      </c>
      <c r="AAB132" t="n">
        <v/>
      </c>
      <c r="AAC132" t="n">
        <v/>
      </c>
      <c r="AAD132" t="n">
        <v/>
      </c>
      <c r="AAE132" t="inlineStr">
        <is>
          <t>Pakan segar (misal: rumput)</t>
        </is>
      </c>
      <c r="AAF132" t="n">
        <v/>
      </c>
      <c r="AAG132" t="n">
        <v/>
      </c>
      <c r="AAH132" t="n">
        <v/>
      </c>
      <c r="AAI132" t="n">
        <v/>
      </c>
      <c r="AAJ132" t="n">
        <v/>
      </c>
      <c r="AAK132" t="n">
        <v/>
      </c>
      <c r="AAL132" t="inlineStr">
        <is>
          <t>Tidak</t>
        </is>
      </c>
      <c r="AAM132" t="n">
        <v/>
      </c>
      <c r="AAN132" t="n">
        <v/>
      </c>
      <c r="AAO132" t="n">
        <v/>
      </c>
      <c r="AAP132" t="n">
        <v/>
      </c>
      <c r="AAQ132" t="n">
        <v/>
      </c>
      <c r="AAR132" t="inlineStr">
        <is>
          <t>Tidak</t>
        </is>
      </c>
      <c r="AAS132" t="inlineStr">
        <is>
          <t>Tidak pasti/ragu-ragu</t>
        </is>
      </c>
      <c r="AAT132" t="inlineStr">
        <is>
          <t>Dibuang ke selokan</t>
        </is>
      </c>
      <c r="AAU132" t="n">
        <v>0</v>
      </c>
      <c r="AAV132" t="n">
        <v>0</v>
      </c>
      <c r="AAW132" t="n">
        <v>0</v>
      </c>
      <c r="AAX132" t="n">
        <v>0</v>
      </c>
      <c r="AAY132" t="n">
        <v>0</v>
      </c>
      <c r="AAZ132" t="n">
        <v>0</v>
      </c>
      <c r="ABA132" t="n">
        <v>1</v>
      </c>
      <c r="ABB132" t="n">
        <v/>
      </c>
      <c r="ABC132" t="n">
        <v/>
      </c>
      <c r="ABD132" t="n">
        <v/>
      </c>
      <c r="ABE132" t="n">
        <v/>
      </c>
      <c r="ABF132" t="n">
        <v/>
      </c>
      <c r="ABG132" t="n">
        <v/>
      </c>
      <c r="ABH132" t="n">
        <v/>
      </c>
      <c r="ABI132" t="n">
        <v/>
      </c>
      <c r="ABJ132" t="n">
        <v/>
      </c>
      <c r="ABK132" t="n">
        <v/>
      </c>
      <c r="ABL132" t="n">
        <v/>
      </c>
      <c r="ABM132" t="n">
        <v/>
      </c>
      <c r="ABN132" t="n">
        <v/>
      </c>
      <c r="ABO132" t="n">
        <v/>
      </c>
      <c r="ABP132" t="n">
        <v/>
      </c>
      <c r="ABQ132" t="n">
        <v/>
      </c>
      <c r="ABR132" t="n">
        <v/>
      </c>
      <c r="ABS132" t="n">
        <v/>
      </c>
      <c r="ABT132" t="n">
        <v/>
      </c>
      <c r="ABU132" t="n">
        <v/>
      </c>
      <c r="ABV132" t="n">
        <v/>
      </c>
      <c r="ABW132" t="n">
        <v/>
      </c>
      <c r="ABX132" t="n">
        <v/>
      </c>
      <c r="ABY132" t="n">
        <v/>
      </c>
      <c r="ABZ132" t="n">
        <v/>
      </c>
      <c r="ACA132" t="n">
        <v/>
      </c>
      <c r="ACB132" t="n">
        <v/>
      </c>
      <c r="ACC132" t="n">
        <v/>
      </c>
      <c r="ACD132" t="n">
        <v/>
      </c>
      <c r="ACE132" t="n">
        <v/>
      </c>
      <c r="ACF132" t="n">
        <v/>
      </c>
      <c r="ACG132" t="n">
        <v/>
      </c>
      <c r="ACH132" t="n">
        <v/>
      </c>
      <c r="ACI132" t="n">
        <v/>
      </c>
      <c r="ACJ132" t="n">
        <v/>
      </c>
      <c r="ACK132" t="inlineStr">
        <is>
          <t>Tidak punya waktu mengumpulkannya</t>
        </is>
      </c>
      <c r="ACL132" t="n">
        <v>0</v>
      </c>
      <c r="ACM132" t="n">
        <v>0</v>
      </c>
      <c r="ACN132" t="n">
        <v>1</v>
      </c>
      <c r="ACO132" t="n">
        <v>0</v>
      </c>
      <c r="ACP132" t="n">
        <v>0</v>
      </c>
      <c r="ACQ132" t="n">
        <v>0</v>
      </c>
      <c r="ACR132" t="n">
        <v>0</v>
      </c>
      <c r="ACS132" t="n">
        <v/>
      </c>
      <c r="ACT132" t="inlineStr">
        <is>
          <t>Tidak</t>
        </is>
      </c>
      <c r="ACU132" t="inlineStr">
        <is>
          <t>Manfaat cukup signifikan, terasa di kehidupan sehari-hari</t>
        </is>
      </c>
      <c r="ACV132" t="inlineStr">
        <is>
          <t>Sama saja</t>
        </is>
      </c>
      <c r="ACW132" t="inlineStr">
        <is>
          <t>Anggota keluarga - Perempuan dewasa</t>
        </is>
      </c>
      <c r="ACX132" t="inlineStr">
        <is>
          <t>Netral/tidak tahu</t>
        </is>
      </c>
      <c r="ACY132" t="inlineStr">
        <is>
          <t>Anggota keluarga - Laki-laki dewasa Anggota keluarga - Perempuan dewasa Anggota keluarga - Anak-anak</t>
        </is>
      </c>
      <c r="ACZ132" t="n">
        <v>1</v>
      </c>
      <c r="ADA132" t="n">
        <v>1</v>
      </c>
      <c r="ADB132" t="n">
        <v>1</v>
      </c>
      <c r="ADC132" t="n">
        <v>0</v>
      </c>
      <c r="ADD132" t="inlineStr">
        <is>
          <t>Puas</t>
        </is>
      </c>
      <c r="ADE132" t="inlineStr">
        <is>
          <t>Puas</t>
        </is>
      </c>
      <c r="ADF132" t="inlineStr">
        <is>
          <t>Puas</t>
        </is>
      </c>
      <c r="ADG132" t="inlineStr">
        <is>
          <t>Puas</t>
        </is>
      </c>
      <c r="ADH132" t="inlineStr">
        <is>
          <t>Tidak</t>
        </is>
      </c>
      <c r="ADI132" t="n">
        <v/>
      </c>
      <c r="ADJ132" t="inlineStr">
        <is>
          <t>Puas</t>
        </is>
      </c>
      <c r="ADK132" t="n">
        <v/>
      </c>
      <c r="ADL132" t="n">
        <v/>
      </c>
      <c r="ADM132" t="n">
        <v/>
      </c>
      <c r="ADN132" t="n">
        <v/>
      </c>
      <c r="ADO132" t="n">
        <v/>
      </c>
      <c r="ADP132" t="n">
        <v/>
      </c>
      <c r="ADQ132" t="n">
        <v/>
      </c>
      <c r="ADR132" t="n">
        <v/>
      </c>
      <c r="ADS132" t="n">
        <v/>
      </c>
      <c r="ADT132" t="n">
        <v/>
      </c>
      <c r="ADU132" t="inlineStr">
        <is>
          <t>Menghubungi CPO atau pendamping</t>
        </is>
      </c>
      <c r="ADV132" t="n">
        <v>0</v>
      </c>
      <c r="ADW132" t="n">
        <v>0</v>
      </c>
      <c r="ADX132" t="n">
        <v>0</v>
      </c>
      <c r="ADY132" t="n">
        <v>0</v>
      </c>
      <c r="ADZ132" t="n">
        <v>1</v>
      </c>
      <c r="AEA132" t="n">
        <v>0</v>
      </c>
      <c r="AEB132" t="n">
        <v>0</v>
      </c>
      <c r="AEC132" t="n">
        <v>0</v>
      </c>
      <c r="AED132" t="inlineStr">
        <is>
          <t>Tidak</t>
        </is>
      </c>
      <c r="AEE132" t="inlineStr">
        <is>
          <t>Laki-laki dewasa</t>
        </is>
      </c>
      <c r="AEF132" t="n">
        <v/>
      </c>
      <c r="AEG132" t="inlineStr">
        <is>
          <t>Menelepon atau WA langsung</t>
        </is>
      </c>
      <c r="AEH132" t="n">
        <v/>
      </c>
      <c r="AEI132" t="inlineStr">
        <is>
          <t>Tidak</t>
        </is>
      </c>
      <c r="AEJ132" t="inlineStr">
        <is>
          <t>Ya, selalu</t>
        </is>
      </c>
      <c r="AEK132" t="inlineStr">
        <is>
          <t>Pengurangan pengeluaran rumah tangga (bahan bakar minyak, pupuk, dll.) Dapat dibayar melalui skema kredit Mendapatkan subsidi</t>
        </is>
      </c>
      <c r="AEL132" t="n">
        <v>1</v>
      </c>
      <c r="AEM132" t="n">
        <v>0</v>
      </c>
      <c r="AEN132" t="n">
        <v>0</v>
      </c>
      <c r="AEO132" t="n">
        <v>0</v>
      </c>
      <c r="AEP132" t="n">
        <v>0</v>
      </c>
      <c r="AEQ132" t="n">
        <v>0</v>
      </c>
      <c r="AER132" t="n">
        <v>0</v>
      </c>
      <c r="AES132" t="n">
        <v>0</v>
      </c>
      <c r="AET132" t="n">
        <v>0</v>
      </c>
      <c r="AEU132" t="n">
        <v>1</v>
      </c>
      <c r="AEV132" t="n">
        <v>1</v>
      </c>
      <c r="AEW132" t="n">
        <v>0</v>
      </c>
      <c r="AEX132" t="n">
        <v/>
      </c>
      <c r="AEY132" t="inlineStr">
        <is>
          <t>Didukung oleh pihak lain atau ada subsidi</t>
        </is>
      </c>
      <c r="AEZ132" t="n">
        <v/>
      </c>
      <c r="AFA132" t="inlineStr">
        <is>
          <t>Koperasi</t>
        </is>
      </c>
      <c r="AFB132" t="n">
        <v/>
      </c>
      <c r="AFC132" t="inlineStr">
        <is>
          <t>1000525823-17_39_14.jpg</t>
        </is>
      </c>
      <c r="AFD132" t="inlineStr">
        <is>
          <t>https://kf.kobotoolbox.org/api/v2/assets/avstPQqLr3Ab3ZdcVTXZ6f/data/667079458/attachments/attJ2GnWtX5Dss6PUu56hjXG/</t>
        </is>
      </c>
      <c r="AFE132" t="inlineStr">
        <is>
          <t>1000525826-17_39_23.jpg</t>
        </is>
      </c>
      <c r="AFF132" t="inlineStr">
        <is>
          <t>https://kf.kobotoolbox.org/api/v2/assets/avstPQqLr3Ab3ZdcVTXZ6f/data/667079458/attachments/attVKBXGe6Fp6mqaYoBKwXCp/</t>
        </is>
      </c>
      <c r="AFG132" t="inlineStr">
        <is>
          <t>Bagus arum</t>
        </is>
      </c>
      <c r="AFH132" t="n">
        <v/>
      </c>
      <c r="AFI132" t="inlineStr">
        <is>
          <t>Terdapat bangunan lain yang akhirnya menggangu penggunaan biogas dan adanya konflik terkait tanah.</t>
        </is>
      </c>
    </row>
    <row r="133">
      <c r="A133" t="n">
        <v/>
      </c>
      <c r="B133" t="n">
        <v/>
      </c>
      <c r="C133" t="n">
        <v/>
      </c>
      <c r="D133" t="inlineStr">
        <is>
          <t>saiful anwar</t>
        </is>
      </c>
      <c r="E133" t="n">
        <v>0</v>
      </c>
      <c r="F133" t="inlineStr">
        <is>
          <t>-7.947164 112.786309 695.5 45.599998474121094</t>
        </is>
      </c>
      <c r="G133" t="n">
        <v>-7.947164</v>
      </c>
      <c r="H133" t="n">
        <v>112.786309</v>
      </c>
      <c r="I133" t="n">
        <v>695.5</v>
      </c>
      <c r="J133" t="n">
        <v>45.59999847</v>
      </c>
      <c r="K133" t="n">
        <v>0</v>
      </c>
      <c r="L133" t="inlineStr">
        <is>
          <t>-7.946943 112.786354 695.5 42.5</t>
        </is>
      </c>
      <c r="M133" t="n">
        <v>-7.946943</v>
      </c>
      <c r="N133" t="n">
        <v>112.786354</v>
      </c>
      <c r="O133" t="n">
        <v>695.5</v>
      </c>
      <c r="P133" t="n">
        <v>42.5</v>
      </c>
      <c r="Q133" t="n">
        <v>0</v>
      </c>
      <c r="R133" t="inlineStr">
        <is>
          <t>Jawa Timur</t>
        </is>
      </c>
      <c r="S133" t="n">
        <v>0</v>
      </c>
      <c r="T133" t="n">
        <v>0</v>
      </c>
      <c r="U133" t="n">
        <v>0</v>
      </c>
      <c r="V133" t="n">
        <v>0</v>
      </c>
      <c r="W133" t="n">
        <v>0</v>
      </c>
      <c r="X133" t="n">
        <v>1</v>
      </c>
      <c r="Y133" t="n">
        <v>0</v>
      </c>
      <c r="Z133" t="n">
        <v>0</v>
      </c>
      <c r="AA133" t="n">
        <v>0</v>
      </c>
      <c r="AB133" t="n">
        <v>0</v>
      </c>
      <c r="AC133" t="inlineStr">
        <is>
          <t>MALANG</t>
        </is>
      </c>
      <c r="AD133" t="inlineStr">
        <is>
          <t>JABUNG</t>
        </is>
      </c>
      <c r="AE133" t="inlineStr">
        <is>
          <t>ARGOSARI, BENDRONG</t>
        </is>
      </c>
      <c r="AF133" t="inlineStr">
        <is>
          <t>KAN JABUNG</t>
        </is>
      </c>
      <c r="AG133" t="inlineStr">
        <is>
          <t>KJP0052</t>
        </is>
      </c>
      <c r="AH133" t="n">
        <v>16</v>
      </c>
      <c r="AI133" t="inlineStr">
        <is>
          <t>VPA1</t>
        </is>
      </c>
      <c r="AJ133" t="inlineStr">
        <is>
          <t>Tidak aktif</t>
        </is>
      </c>
      <c r="AK133" t="n">
        <v>52</v>
      </c>
      <c r="AL133" t="inlineStr">
        <is>
          <t>Laki-laki</t>
        </is>
      </c>
      <c r="AM133" t="inlineStr">
        <is>
          <t>Sudah menikah</t>
        </is>
      </c>
      <c r="AN133" t="inlineStr">
        <is>
          <t>SD/Sederajat</t>
        </is>
      </c>
      <c r="AO133" t="inlineStr">
        <is>
          <t>Petani</t>
        </is>
      </c>
      <c r="AP133" t="n">
        <v>1</v>
      </c>
      <c r="AQ133" t="n">
        <v>0</v>
      </c>
      <c r="AR133" t="n">
        <v>0</v>
      </c>
      <c r="AS133" t="n">
        <v>0</v>
      </c>
      <c r="AT133" t="n">
        <v>0</v>
      </c>
      <c r="AU133" t="n">
        <v>0</v>
      </c>
      <c r="AV133" t="n">
        <v>0</v>
      </c>
      <c r="AW133" t="n">
        <v>0</v>
      </c>
      <c r="AX133" t="n">
        <v/>
      </c>
      <c r="AY133" t="inlineStr">
        <is>
          <t>Pekerja lepas</t>
        </is>
      </c>
      <c r="AZ133" t="n">
        <v>0</v>
      </c>
      <c r="BA133" t="n">
        <v>0</v>
      </c>
      <c r="BB133" t="n">
        <v>1</v>
      </c>
      <c r="BC133" t="n">
        <v>0</v>
      </c>
      <c r="BD133" t="n">
        <v>0</v>
      </c>
      <c r="BE133" t="n">
        <v>0</v>
      </c>
      <c r="BF133" t="n">
        <v>0</v>
      </c>
      <c r="BG133" t="n">
        <v>0</v>
      </c>
      <c r="BH133" t="n">
        <v/>
      </c>
      <c r="BI133" t="inlineStr">
        <is>
          <t>Rp2.500.000 - Rp3.500.000</t>
        </is>
      </c>
      <c r="BJ133" t="n">
        <v>1</v>
      </c>
      <c r="BK133" t="n">
        <v>2</v>
      </c>
      <c r="BL133" t="n">
        <v>0</v>
      </c>
      <c r="BM133" t="n">
        <v>0</v>
      </c>
      <c r="BN133" t="inlineStr">
        <is>
          <t>Milik sendiri</t>
        </is>
      </c>
      <c r="BO133" t="inlineStr">
        <is>
          <t>Permanen (dinding bata dan semen)</t>
        </is>
      </c>
      <c r="BP133" t="n">
        <v>1</v>
      </c>
      <c r="BQ133" t="n">
        <v>0</v>
      </c>
      <c r="BR133" t="n">
        <v>0</v>
      </c>
      <c r="BS133" t="n">
        <v>0</v>
      </c>
      <c r="BT133" t="n">
        <v>0</v>
      </c>
      <c r="BU133" t="n">
        <v/>
      </c>
      <c r="BV133" t="inlineStr">
        <is>
          <t>Keramik/ubin</t>
        </is>
      </c>
      <c r="BW133" t="n">
        <v>0</v>
      </c>
      <c r="BX133" t="n">
        <v>0</v>
      </c>
      <c r="BY133" t="n">
        <v>1</v>
      </c>
      <c r="BZ133" t="n">
        <v>0</v>
      </c>
      <c r="CA133" t="n">
        <v>0</v>
      </c>
      <c r="CB133" t="n">
        <v/>
      </c>
      <c r="CC133" t="inlineStr">
        <is>
          <t>Genting</t>
        </is>
      </c>
      <c r="CD133" t="n">
        <v>0</v>
      </c>
      <c r="CE133" t="n">
        <v>0</v>
      </c>
      <c r="CF133" t="n">
        <v>0</v>
      </c>
      <c r="CG133" t="n">
        <v>0</v>
      </c>
      <c r="CH133" t="n">
        <v>0</v>
      </c>
      <c r="CI133" t="n">
        <v>1</v>
      </c>
      <c r="CJ133" t="n">
        <v>0</v>
      </c>
      <c r="CK133" t="n">
        <v/>
      </c>
      <c r="CL133" t="inlineStr">
        <is>
          <t>Ya</t>
        </is>
      </c>
      <c r="CM133" t="n">
        <v>2010</v>
      </c>
      <c r="CN133" t="inlineStr">
        <is>
          <t>Fixed-Dome (Kubah Tetap)</t>
        </is>
      </c>
      <c r="CO133" t="inlineStr">
        <is>
          <t>4 m³ (2-3 ekor sapi, ±3 jam memasak/hari, ±30 kg slurry/hari)</t>
        </is>
      </c>
      <c r="CP133" t="inlineStr">
        <is>
          <t>Anggota keluarga - laki-laki</t>
        </is>
      </c>
      <c r="CQ133" t="n">
        <v>0</v>
      </c>
      <c r="CR133" t="n">
        <v>0</v>
      </c>
      <c r="CS133" t="n">
        <v>0</v>
      </c>
      <c r="CT133" t="n">
        <v>0</v>
      </c>
      <c r="CU133" t="n">
        <v>1</v>
      </c>
      <c r="CV133" t="n">
        <v>0</v>
      </c>
      <c r="CW133" t="n">
        <v>0</v>
      </c>
      <c r="CX133" t="n">
        <v>0</v>
      </c>
      <c r="CY133" t="inlineStr">
        <is>
          <t>Anggota keluarga - laki-laki</t>
        </is>
      </c>
      <c r="CZ133" t="n">
        <v>1</v>
      </c>
      <c r="DA133" t="n">
        <v>0</v>
      </c>
      <c r="DB133" t="n">
        <v>0</v>
      </c>
      <c r="DC133" t="n">
        <v/>
      </c>
      <c r="DD133" t="inlineStr">
        <is>
          <t>Anggota keluarga - laki-laki CPO atau pendamping</t>
        </is>
      </c>
      <c r="DE133" t="n">
        <v>1</v>
      </c>
      <c r="DF133" t="n">
        <v>0</v>
      </c>
      <c r="DG133" t="n">
        <v>1</v>
      </c>
      <c r="DH133" t="n">
        <v>0</v>
      </c>
      <c r="DI133" t="n">
        <v/>
      </c>
      <c r="DJ133" t="inlineStr">
        <is>
          <t>Anggota keluarga - laki-laki CPO atau pendamping</t>
        </is>
      </c>
      <c r="DK133" t="n">
        <v>1</v>
      </c>
      <c r="DL133" t="n">
        <v>0</v>
      </c>
      <c r="DM133" t="n">
        <v>1</v>
      </c>
      <c r="DN133" t="n">
        <v>0</v>
      </c>
      <c r="DO133" t="n">
        <v/>
      </c>
      <c r="DP133" t="inlineStr">
        <is>
          <t>Tidak berfungsi sama sekali</t>
        </is>
      </c>
      <c r="DQ133" t="inlineStr">
        <is>
          <t>&gt;1 tahun yang lalu</t>
        </is>
      </c>
      <c r="DR133" t="inlineStr">
        <is>
          <t>Tidak ada ternak</t>
        </is>
      </c>
      <c r="DS133" t="n">
        <v/>
      </c>
      <c r="DT133" t="n">
        <v/>
      </c>
      <c r="DU133" t="n">
        <v/>
      </c>
      <c r="DV133" t="n">
        <v/>
      </c>
      <c r="DW133" t="n">
        <v/>
      </c>
      <c r="DX133" t="n">
        <v/>
      </c>
      <c r="DY133" t="n">
        <v/>
      </c>
      <c r="DZ133" t="n">
        <v/>
      </c>
      <c r="EA133" t="n">
        <v/>
      </c>
      <c r="EB133" t="n">
        <v/>
      </c>
      <c r="EC133" t="n">
        <v/>
      </c>
      <c r="ED133" t="n">
        <v/>
      </c>
      <c r="EE133" t="n">
        <v/>
      </c>
      <c r="EF133" t="n">
        <v/>
      </c>
      <c r="EG133" t="n">
        <v/>
      </c>
      <c r="EH133" t="n">
        <v/>
      </c>
      <c r="EI133" t="inlineStr">
        <is>
          <t>Tidak ada masalah</t>
        </is>
      </c>
      <c r="EJ133" t="n">
        <v>0</v>
      </c>
      <c r="EK133" t="n">
        <v>0</v>
      </c>
      <c r="EL133" t="n">
        <v>0</v>
      </c>
      <c r="EM133" t="n">
        <v>1</v>
      </c>
      <c r="EN133" t="n">
        <v>0</v>
      </c>
      <c r="EO133" t="n">
        <v/>
      </c>
      <c r="EP133" t="inlineStr">
        <is>
          <t>Ya, cukup jelas dan mudah diikuti</t>
        </is>
      </c>
      <c r="EQ133" t="inlineStr">
        <is>
          <t>Pelatihan</t>
        </is>
      </c>
      <c r="ER133" t="inlineStr">
        <is>
          <t>CPO atau pendamping</t>
        </is>
      </c>
      <c r="ES133" t="n">
        <v>1</v>
      </c>
      <c r="ET133" t="n">
        <v>0</v>
      </c>
      <c r="EU133" t="n">
        <v>0</v>
      </c>
      <c r="EV133" t="n">
        <v>0</v>
      </c>
      <c r="EW133" t="n">
        <v/>
      </c>
      <c r="EX133" t="inlineStr">
        <is>
          <t>Anggota keluarga - Laki-laki</t>
        </is>
      </c>
      <c r="EY133" t="n">
        <v>1</v>
      </c>
      <c r="EZ133" t="n">
        <v>0</v>
      </c>
      <c r="FA133" t="n">
        <v>0</v>
      </c>
      <c r="FB133" t="n">
        <v/>
      </c>
      <c r="FC133" t="inlineStr">
        <is>
          <t>Setiap hari</t>
        </is>
      </c>
      <c r="FD133" t="n">
        <v/>
      </c>
      <c r="FE133" t="inlineStr">
        <is>
          <t>Mengetahui</t>
        </is>
      </c>
      <c r="FF133" t="inlineStr">
        <is>
          <t>Selalu (setiap hari)</t>
        </is>
      </c>
      <c r="FG133" t="inlineStr">
        <is>
          <t>Mengetahui</t>
        </is>
      </c>
      <c r="FH133" t="inlineStr">
        <is>
          <t>Selalu (setiap hari)</t>
        </is>
      </c>
      <c r="FI133" t="inlineStr">
        <is>
          <t>Mengetahui</t>
        </is>
      </c>
      <c r="FJ133" t="inlineStr">
        <is>
          <t>Selalu (setiap hari)</t>
        </is>
      </c>
      <c r="FK133" t="inlineStr">
        <is>
          <t>Mengetahui</t>
        </is>
      </c>
      <c r="FL133" t="inlineStr">
        <is>
          <t>Selalu (setiap hari)</t>
        </is>
      </c>
      <c r="FM133" t="inlineStr">
        <is>
          <t>Mengetahui</t>
        </is>
      </c>
      <c r="FN133" t="inlineStr">
        <is>
          <t>Selalu (setiap hari)</t>
        </is>
      </c>
      <c r="FO133" t="inlineStr">
        <is>
          <t>Mengetahui</t>
        </is>
      </c>
      <c r="FP133" t="inlineStr">
        <is>
          <t>Sering (setiap minggu)</t>
        </is>
      </c>
      <c r="FQ133" t="inlineStr">
        <is>
          <t>Mengetahui</t>
        </is>
      </c>
      <c r="FR133" t="inlineStr">
        <is>
          <t>Ya</t>
        </is>
      </c>
      <c r="FS133" t="inlineStr">
        <is>
          <t>Mengetahui</t>
        </is>
      </c>
      <c r="FT133" t="inlineStr">
        <is>
          <t>Ya, terkadang</t>
        </is>
      </c>
      <c r="FU133" t="inlineStr">
        <is>
          <t>Laki-laki dewasa</t>
        </is>
      </c>
      <c r="FV133" t="n">
        <v>1</v>
      </c>
      <c r="FW133" t="n">
        <v>0</v>
      </c>
      <c r="FX133" t="n">
        <v>0</v>
      </c>
      <c r="FY133" t="n">
        <v>0</v>
      </c>
      <c r="FZ133" t="inlineStr">
        <is>
          <t>Memahami</t>
        </is>
      </c>
      <c r="GA133" t="inlineStr">
        <is>
          <t>CPO</t>
        </is>
      </c>
      <c r="GB133" t="n">
        <v>1</v>
      </c>
      <c r="GC133" t="n">
        <v>0</v>
      </c>
      <c r="GD133" t="n">
        <v>0</v>
      </c>
      <c r="GE133" t="n">
        <v>0</v>
      </c>
      <c r="GF133" t="n">
        <v/>
      </c>
      <c r="GG133" t="inlineStr">
        <is>
          <t>Sering</t>
        </is>
      </c>
      <c r="GH133" t="inlineStr">
        <is>
          <t>Tidak</t>
        </is>
      </c>
      <c r="GI133" t="n">
        <v/>
      </c>
      <c r="GJ133" t="n">
        <v/>
      </c>
      <c r="GK133" t="n">
        <v/>
      </c>
      <c r="GL133" t="n">
        <v/>
      </c>
      <c r="GM133" t="n">
        <v/>
      </c>
      <c r="GN133" t="n">
        <v/>
      </c>
      <c r="GO133" t="n">
        <v/>
      </c>
      <c r="GP133" t="inlineStr">
        <is>
          <t>Sebagian</t>
        </is>
      </c>
      <c r="GQ133" t="inlineStr">
        <is>
          <t>Kayu bakar</t>
        </is>
      </c>
      <c r="GR133" t="n">
        <v>0</v>
      </c>
      <c r="GS133" t="n">
        <v>1</v>
      </c>
      <c r="GT133" t="n">
        <v>0</v>
      </c>
      <c r="GU133" t="n">
        <v>0</v>
      </c>
      <c r="GV133" t="n">
        <v>0</v>
      </c>
      <c r="GW133" t="n">
        <v>0</v>
      </c>
      <c r="GX133" t="n">
        <v>0</v>
      </c>
      <c r="GY133" t="n">
        <v/>
      </c>
      <c r="GZ133" t="inlineStr">
        <is>
          <t>Tidak</t>
        </is>
      </c>
      <c r="HA133" t="n">
        <v/>
      </c>
      <c r="HB133" t="n">
        <v/>
      </c>
      <c r="HC133" t="n">
        <v/>
      </c>
      <c r="HD133" t="n">
        <v/>
      </c>
      <c r="HE133" t="n">
        <v/>
      </c>
      <c r="HF133" t="n">
        <v/>
      </c>
      <c r="HG133" t="n">
        <v/>
      </c>
      <c r="HH133" t="n">
        <v/>
      </c>
      <c r="HI133" t="n">
        <v/>
      </c>
      <c r="HJ133" t="n">
        <v/>
      </c>
      <c r="HK133" t="n">
        <v/>
      </c>
      <c r="HL133" t="n">
        <v/>
      </c>
      <c r="HM133" t="n">
        <v/>
      </c>
      <c r="HN133" t="n">
        <v/>
      </c>
      <c r="HO133" t="n">
        <v/>
      </c>
      <c r="HP133" t="n">
        <v/>
      </c>
      <c r="HQ133" t="n">
        <v/>
      </c>
      <c r="HR133" t="n">
        <v/>
      </c>
      <c r="HS133" t="n">
        <v/>
      </c>
      <c r="HT133" t="n">
        <v/>
      </c>
      <c r="HU133" t="n">
        <v/>
      </c>
      <c r="HV133" t="n">
        <v/>
      </c>
      <c r="HW133" t="n">
        <v/>
      </c>
      <c r="HX133" t="n">
        <v/>
      </c>
      <c r="HY133" t="n">
        <v>1</v>
      </c>
      <c r="HZ133" t="n">
        <v>50000</v>
      </c>
      <c r="IA133" t="n">
        <v/>
      </c>
      <c r="IB133" t="n">
        <v/>
      </c>
      <c r="IC133" t="n">
        <v/>
      </c>
      <c r="ID133" t="n">
        <v/>
      </c>
      <c r="IE133" t="n">
        <v/>
      </c>
      <c r="IF133" t="n">
        <v/>
      </c>
      <c r="IG133" t="n">
        <v/>
      </c>
      <c r="IH133" t="n">
        <v/>
      </c>
      <c r="II133" t="n">
        <v/>
      </c>
      <c r="IJ133" t="n">
        <v/>
      </c>
      <c r="IK133" t="inlineStr">
        <is>
          <t>50-65 kg</t>
        </is>
      </c>
      <c r="IL133" t="inlineStr">
        <is>
          <t>&lt;1 jam</t>
        </is>
      </c>
      <c r="IM133" t="inlineStr">
        <is>
          <t>Ya</t>
        </is>
      </c>
      <c r="IN133" t="inlineStr">
        <is>
          <t>Tidak</t>
        </is>
      </c>
      <c r="IO133" t="inlineStr">
        <is>
          <t>Tidak ada perubahan</t>
        </is>
      </c>
      <c r="IP133" t="inlineStr">
        <is>
          <t>Tidak ada perubahan</t>
        </is>
      </c>
      <c r="IQ133" t="inlineStr">
        <is>
          <t>Tidak pernah</t>
        </is>
      </c>
      <c r="IR133" t="n">
        <v/>
      </c>
      <c r="IS133" t="n">
        <v/>
      </c>
      <c r="IT133" t="n">
        <v/>
      </c>
      <c r="IU133" t="n">
        <v/>
      </c>
      <c r="IV133" t="n">
        <v/>
      </c>
      <c r="IW133" t="n">
        <v/>
      </c>
      <c r="IX133" t="n">
        <v/>
      </c>
      <c r="IY133" t="n">
        <v/>
      </c>
      <c r="IZ133" t="inlineStr">
        <is>
          <t>Tidak pernah</t>
        </is>
      </c>
      <c r="JA133" t="n">
        <v/>
      </c>
      <c r="JB133" t="n">
        <v/>
      </c>
      <c r="JC133" t="n">
        <v/>
      </c>
      <c r="JD133" t="n">
        <v/>
      </c>
      <c r="JE133" t="n">
        <v/>
      </c>
      <c r="JF133" t="n">
        <v/>
      </c>
      <c r="JG133" t="n">
        <v/>
      </c>
      <c r="JH133" t="n">
        <v/>
      </c>
      <c r="JI133" t="inlineStr">
        <is>
          <t>Tidak pernah</t>
        </is>
      </c>
      <c r="JJ133" t="n">
        <v/>
      </c>
      <c r="JK133" t="n">
        <v/>
      </c>
      <c r="JL133" t="n">
        <v/>
      </c>
      <c r="JM133" t="n">
        <v/>
      </c>
      <c r="JN133" t="n">
        <v/>
      </c>
      <c r="JO133" t="n">
        <v/>
      </c>
      <c r="JP133" t="n">
        <v/>
      </c>
      <c r="JQ133" t="n">
        <v/>
      </c>
      <c r="JR133" t="inlineStr">
        <is>
          <t>Tidak pernah</t>
        </is>
      </c>
      <c r="JS133" t="n">
        <v/>
      </c>
      <c r="JT133" t="n">
        <v/>
      </c>
      <c r="JU133" t="n">
        <v/>
      </c>
      <c r="JV133" t="n">
        <v/>
      </c>
      <c r="JW133" t="n">
        <v/>
      </c>
      <c r="JX133" t="n">
        <v/>
      </c>
      <c r="JY133" t="n">
        <v/>
      </c>
      <c r="JZ133" t="n">
        <v/>
      </c>
      <c r="KA133" t="inlineStr">
        <is>
          <t>Tidak pernah</t>
        </is>
      </c>
      <c r="KB133" t="n">
        <v/>
      </c>
      <c r="KC133" t="n">
        <v/>
      </c>
      <c r="KD133" t="n">
        <v/>
      </c>
      <c r="KE133" t="n">
        <v/>
      </c>
      <c r="KF133" t="n">
        <v/>
      </c>
      <c r="KG133" t="n">
        <v/>
      </c>
      <c r="KH133" t="n">
        <v/>
      </c>
      <c r="KI133" t="n">
        <v/>
      </c>
      <c r="KJ133" t="inlineStr">
        <is>
          <t>Tidak pernah</t>
        </is>
      </c>
      <c r="KK133" t="n">
        <v/>
      </c>
      <c r="KL133" t="n">
        <v/>
      </c>
      <c r="KM133" t="n">
        <v/>
      </c>
      <c r="KN133" t="n">
        <v/>
      </c>
      <c r="KO133" t="n">
        <v/>
      </c>
      <c r="KP133" t="n">
        <v/>
      </c>
      <c r="KQ133" t="n">
        <v/>
      </c>
      <c r="KR133" t="n">
        <v/>
      </c>
      <c r="KS133" t="inlineStr">
        <is>
          <t>Tidak ada perubahan</t>
        </is>
      </c>
      <c r="KT133" t="inlineStr">
        <is>
          <t>0-1 kali</t>
        </is>
      </c>
      <c r="KU133" t="inlineStr">
        <is>
          <t>0-1 kali</t>
        </is>
      </c>
      <c r="KV133" t="inlineStr">
        <is>
          <t>Tidak ada</t>
        </is>
      </c>
      <c r="KW133" t="n">
        <v>0</v>
      </c>
      <c r="KX133" t="n">
        <v>0</v>
      </c>
      <c r="KY133" t="n">
        <v>0</v>
      </c>
      <c r="KZ133" t="n">
        <v>1</v>
      </c>
      <c r="LA133" t="inlineStr">
        <is>
          <t>Cukup membaik</t>
        </is>
      </c>
      <c r="LB133" t="inlineStr">
        <is>
          <t>Cukup membaik</t>
        </is>
      </c>
      <c r="LC133" t="n">
        <v>6</v>
      </c>
      <c r="LD133" t="n">
        <v>0</v>
      </c>
      <c r="LE133" t="n">
        <v>0</v>
      </c>
      <c r="LF133" t="n">
        <v>2</v>
      </c>
      <c r="LG133" t="inlineStr">
        <is>
          <t>Ya</t>
        </is>
      </c>
      <c r="LH133" t="n">
        <v>50000</v>
      </c>
      <c r="LI133" t="n">
        <v/>
      </c>
      <c r="LJ133" t="inlineStr">
        <is>
          <t>Kebutuhan rumah tangga</t>
        </is>
      </c>
      <c r="LK133" t="n">
        <v>0</v>
      </c>
      <c r="LL133" t="n">
        <v>0</v>
      </c>
      <c r="LM133" t="n">
        <v>0</v>
      </c>
      <c r="LN133" t="n">
        <v>0</v>
      </c>
      <c r="LO133" t="n">
        <v>1</v>
      </c>
      <c r="LP133" t="n">
        <v>0</v>
      </c>
      <c r="LQ133" t="n">
        <v>0</v>
      </c>
      <c r="LR133" t="n">
        <v/>
      </c>
      <c r="LS133" t="n">
        <v>10</v>
      </c>
      <c r="LT133" t="n">
        <v>0</v>
      </c>
      <c r="LU133" t="n">
        <v>0</v>
      </c>
      <c r="LV133" t="n">
        <v>10</v>
      </c>
      <c r="LW133" t="n">
        <v>10</v>
      </c>
      <c r="LX133" t="n">
        <v>10</v>
      </c>
      <c r="LY133" t="n">
        <v>5</v>
      </c>
      <c r="LZ133" t="n">
        <v>0</v>
      </c>
      <c r="MA133" t="n">
        <v>0</v>
      </c>
      <c r="MB133" t="inlineStr">
        <is>
          <t>Ya</t>
        </is>
      </c>
      <c r="MC133" t="n">
        <v>60</v>
      </c>
      <c r="MD133" t="n">
        <v>30</v>
      </c>
      <c r="ME133" t="n">
        <v>0</v>
      </c>
      <c r="MF133" t="n">
        <v>0</v>
      </c>
      <c r="MG133" t="n">
        <v>0</v>
      </c>
      <c r="MH133" t="n">
        <v>0</v>
      </c>
      <c r="MI133" t="inlineStr">
        <is>
          <t>Istirahat</t>
        </is>
      </c>
      <c r="MJ133" t="n">
        <v>0</v>
      </c>
      <c r="MK133" t="n">
        <v>0</v>
      </c>
      <c r="ML133" t="n">
        <v>1</v>
      </c>
      <c r="MM133" t="n">
        <v>0</v>
      </c>
      <c r="MN133" t="n">
        <v>0</v>
      </c>
      <c r="MO133" t="n">
        <v>0</v>
      </c>
      <c r="MP133" t="n">
        <v/>
      </c>
      <c r="MQ133" t="n">
        <v/>
      </c>
      <c r="MR133" t="inlineStr">
        <is>
          <t>Istirahat</t>
        </is>
      </c>
      <c r="MS133" t="n">
        <v/>
      </c>
      <c r="MT133" t="inlineStr">
        <is>
          <t>Istirahat</t>
        </is>
      </c>
      <c r="MU133" t="inlineStr">
        <is>
          <t>Tidak</t>
        </is>
      </c>
      <c r="MV133" t="n">
        <v/>
      </c>
      <c r="MW133" t="n">
        <v/>
      </c>
      <c r="MX133" t="n">
        <v/>
      </c>
      <c r="MY133" t="n">
        <v/>
      </c>
      <c r="MZ133" t="n">
        <v/>
      </c>
      <c r="NA133" t="n">
        <v/>
      </c>
      <c r="NB133" t="n">
        <v/>
      </c>
      <c r="NC133" t="n">
        <v/>
      </c>
      <c r="ND133" t="n">
        <v/>
      </c>
      <c r="NE133" t="n">
        <v/>
      </c>
      <c r="NF133" t="n">
        <v/>
      </c>
      <c r="NG133" t="n">
        <v/>
      </c>
      <c r="NH133" t="n">
        <v/>
      </c>
      <c r="NI133" t="n">
        <v/>
      </c>
      <c r="NJ133" t="n">
        <v/>
      </c>
      <c r="NK133" t="n">
        <v/>
      </c>
      <c r="NL133" t="inlineStr">
        <is>
          <t>Ya</t>
        </is>
      </c>
      <c r="NM133" t="inlineStr">
        <is>
          <t>Kombinasi kredit/pinjaman dan dana hibah</t>
        </is>
      </c>
      <c r="NN133" t="inlineStr">
        <is>
          <t>7.000.001-9.000.000</t>
        </is>
      </c>
      <c r="NO133" t="inlineStr">
        <is>
          <t>Yayasan Rumah Energi atau BIRU</t>
        </is>
      </c>
      <c r="NP133" t="n">
        <v/>
      </c>
      <c r="NQ133" t="inlineStr">
        <is>
          <t>Koperasi</t>
        </is>
      </c>
      <c r="NR133" t="n">
        <v/>
      </c>
      <c r="NS133" t="n">
        <v>24</v>
      </c>
      <c r="NT133" t="inlineStr">
        <is>
          <t>CPO/pendamping</t>
        </is>
      </c>
      <c r="NU133" t="n">
        <v/>
      </c>
      <c r="NV133" t="n">
        <v/>
      </c>
      <c r="NW133" t="n">
        <v/>
      </c>
      <c r="NX133" t="inlineStr">
        <is>
          <t>Sedikit meningkat</t>
        </is>
      </c>
      <c r="NY133" t="n">
        <v>60</v>
      </c>
      <c r="NZ133" t="n">
        <v>0</v>
      </c>
      <c r="OA133" t="n">
        <v>0</v>
      </c>
      <c r="OB133" t="n">
        <v>0</v>
      </c>
      <c r="OC133" t="n">
        <v>25</v>
      </c>
      <c r="OD133" t="n">
        <v>0</v>
      </c>
      <c r="OE133" t="inlineStr">
        <is>
          <t>Lebih baik</t>
        </is>
      </c>
      <c r="OF133" t="inlineStr">
        <is>
          <t>Lebih baik (beda waktu memasak 5-30 menit, ATAU tidak lagi ada rasa/bau makanan yang berubah, ATAU alasan lainnya)</t>
        </is>
      </c>
      <c r="OG133" t="inlineStr">
        <is>
          <t>Ya</t>
        </is>
      </c>
      <c r="OH133" t="n">
        <v>0</v>
      </c>
      <c r="OI133" t="n">
        <v>0</v>
      </c>
      <c r="OJ133" t="n">
        <v>0</v>
      </c>
      <c r="OK133" t="n">
        <v>0</v>
      </c>
      <c r="OL133" t="n">
        <v>0</v>
      </c>
      <c r="OM133" t="n">
        <v>0</v>
      </c>
      <c r="ON133" t="n">
        <v>0</v>
      </c>
      <c r="OO133" t="n">
        <v>0</v>
      </c>
      <c r="OP133" t="inlineStr">
        <is>
          <t>Sapi perah</t>
        </is>
      </c>
      <c r="OQ133" t="n">
        <v>0</v>
      </c>
      <c r="OR133" t="n">
        <v>1</v>
      </c>
      <c r="OS133" t="n">
        <v>0</v>
      </c>
      <c r="OT133" t="n">
        <v>0</v>
      </c>
      <c r="OU133" t="n">
        <v>0</v>
      </c>
      <c r="OV133" t="n">
        <v>0</v>
      </c>
      <c r="OW133" t="n">
        <v>0</v>
      </c>
      <c r="OX133" t="n">
        <v>0</v>
      </c>
      <c r="OY133" t="n">
        <v>0</v>
      </c>
      <c r="OZ133" t="inlineStr">
        <is>
          <t>Sapi perah</t>
        </is>
      </c>
      <c r="PA133" t="n">
        <v>0</v>
      </c>
      <c r="PB133" t="n">
        <v>1</v>
      </c>
      <c r="PC133" t="n">
        <v>0</v>
      </c>
      <c r="PD133" t="n">
        <v>0</v>
      </c>
      <c r="PE133" t="n">
        <v>0</v>
      </c>
      <c r="PF133" t="n">
        <v>0</v>
      </c>
      <c r="PG133" t="n">
        <v>0</v>
      </c>
      <c r="PH133" t="n">
        <v>0</v>
      </c>
      <c r="PI133" t="n">
        <v>0</v>
      </c>
      <c r="PJ133" t="inlineStr">
        <is>
          <t>Sapi perah</t>
        </is>
      </c>
      <c r="PK133" t="n">
        <v>0</v>
      </c>
      <c r="PL133" t="n">
        <v>1</v>
      </c>
      <c r="PM133" t="n">
        <v>0</v>
      </c>
      <c r="PN133" t="n">
        <v>0</v>
      </c>
      <c r="PO133" t="n">
        <v>0</v>
      </c>
      <c r="PP133" t="n">
        <v>0</v>
      </c>
      <c r="PQ133" t="n">
        <v>0</v>
      </c>
      <c r="PR133" t="n">
        <v>0</v>
      </c>
      <c r="PS133" t="n">
        <v>0</v>
      </c>
      <c r="PT133" t="n">
        <v/>
      </c>
      <c r="PU133" t="n">
        <v/>
      </c>
      <c r="PV133" t="n">
        <v/>
      </c>
      <c r="PW133" t="n">
        <v/>
      </c>
      <c r="PX133" t="n">
        <v/>
      </c>
      <c r="PY133" t="n">
        <v/>
      </c>
      <c r="PZ133" t="n">
        <v/>
      </c>
      <c r="QA133" t="n">
        <v/>
      </c>
      <c r="QB133" t="n">
        <v/>
      </c>
      <c r="QC133" t="n">
        <v/>
      </c>
      <c r="QD133" t="n">
        <v/>
      </c>
      <c r="QE133" t="inlineStr">
        <is>
          <t>1-Disebarkan ke lahan terbuka</t>
        </is>
      </c>
      <c r="QF133" t="n">
        <v>0</v>
      </c>
      <c r="QG133" t="n">
        <v>0</v>
      </c>
      <c r="QH133" t="n">
        <v>0</v>
      </c>
      <c r="QI133" t="n">
        <v>0</v>
      </c>
      <c r="QJ133" t="n">
        <v>0</v>
      </c>
      <c r="QK133" t="n">
        <v>1</v>
      </c>
      <c r="QL133" t="n">
        <v>0</v>
      </c>
      <c r="QM133" t="n">
        <v>0</v>
      </c>
      <c r="QN133" t="n">
        <v>0</v>
      </c>
      <c r="QO133" t="n">
        <v/>
      </c>
      <c r="QP133" t="n">
        <v/>
      </c>
      <c r="QQ133" t="n">
        <v/>
      </c>
      <c r="QR133" t="n">
        <v/>
      </c>
      <c r="QS133" t="n">
        <v/>
      </c>
      <c r="QT133" t="n">
        <v/>
      </c>
      <c r="QU133" t="n">
        <v/>
      </c>
      <c r="QV133" t="n">
        <v/>
      </c>
      <c r="QW133" t="n">
        <v/>
      </c>
      <c r="QX133" t="n">
        <v/>
      </c>
      <c r="QY133" t="n">
        <v/>
      </c>
      <c r="QZ133" t="n">
        <v/>
      </c>
      <c r="RA133" t="n">
        <v/>
      </c>
      <c r="RB133" t="n">
        <v/>
      </c>
      <c r="RC133" t="n">
        <v/>
      </c>
      <c r="RD133" t="n">
        <v/>
      </c>
      <c r="RE133" t="n">
        <v/>
      </c>
      <c r="RF133" t="n">
        <v/>
      </c>
      <c r="RG133" t="n">
        <v/>
      </c>
      <c r="RH133" t="n">
        <v/>
      </c>
      <c r="RI133" t="n">
        <v/>
      </c>
      <c r="RJ133" t="n">
        <v/>
      </c>
      <c r="RK133" t="n">
        <v/>
      </c>
      <c r="RL133" t="n">
        <v/>
      </c>
      <c r="RM133" t="n">
        <v/>
      </c>
      <c r="RN133" t="n">
        <v/>
      </c>
      <c r="RO133" t="n">
        <v/>
      </c>
      <c r="RP133" t="n">
        <v/>
      </c>
      <c r="RQ133" t="n">
        <v/>
      </c>
      <c r="RR133" t="n">
        <v/>
      </c>
      <c r="RS133" t="n">
        <v/>
      </c>
      <c r="RT133" t="n">
        <v/>
      </c>
      <c r="RU133" t="n">
        <v/>
      </c>
      <c r="RV133" t="n">
        <v/>
      </c>
      <c r="RW133" t="n">
        <v/>
      </c>
      <c r="RX133" t="n">
        <v/>
      </c>
      <c r="RY133" t="n">
        <v/>
      </c>
      <c r="RZ133" t="n">
        <v/>
      </c>
      <c r="SA133" t="n">
        <v/>
      </c>
      <c r="SB133" t="n">
        <v/>
      </c>
      <c r="SC133" t="n">
        <v/>
      </c>
      <c r="SD133" t="n">
        <v/>
      </c>
      <c r="SE133" t="n">
        <v/>
      </c>
      <c r="SF133" t="n">
        <v/>
      </c>
      <c r="SG133" t="n">
        <v/>
      </c>
      <c r="SH133" t="n">
        <v/>
      </c>
      <c r="SI133" t="n">
        <v/>
      </c>
      <c r="SJ133" t="n">
        <v/>
      </c>
      <c r="SK133" t="n">
        <v/>
      </c>
      <c r="SL133" t="n">
        <v/>
      </c>
      <c r="SM133" t="n">
        <v/>
      </c>
      <c r="SN133" t="n">
        <v/>
      </c>
      <c r="SO133" t="n">
        <v/>
      </c>
      <c r="SP133" t="n">
        <v/>
      </c>
      <c r="SQ133" t="n">
        <v/>
      </c>
      <c r="SR133" t="n">
        <v/>
      </c>
      <c r="SS133" t="n">
        <v/>
      </c>
      <c r="ST133" t="n">
        <v/>
      </c>
      <c r="SU133" t="n">
        <v/>
      </c>
      <c r="SV133" t="n">
        <v/>
      </c>
      <c r="SW133" t="n">
        <v/>
      </c>
      <c r="SX133" t="n">
        <v/>
      </c>
      <c r="SY133" t="n">
        <v/>
      </c>
      <c r="SZ133" t="n">
        <v>5</v>
      </c>
      <c r="TA133" t="n">
        <v/>
      </c>
      <c r="TB133" t="n">
        <v/>
      </c>
      <c r="TC133" t="n">
        <v/>
      </c>
      <c r="TD133" t="n">
        <v/>
      </c>
      <c r="TE133" t="n">
        <v/>
      </c>
      <c r="TF133" t="n">
        <v/>
      </c>
      <c r="TG133" t="n">
        <v/>
      </c>
      <c r="TH133" t="n">
        <v/>
      </c>
      <c r="TI133" t="n">
        <v/>
      </c>
      <c r="TJ133" t="n">
        <v/>
      </c>
      <c r="TK133" t="n">
        <v/>
      </c>
      <c r="TL133" t="n">
        <v/>
      </c>
      <c r="TM133" t="n">
        <v/>
      </c>
      <c r="TN133" t="n">
        <v/>
      </c>
      <c r="TO133" t="n">
        <v/>
      </c>
      <c r="TP133" t="n">
        <v/>
      </c>
      <c r="TQ133" t="n">
        <v/>
      </c>
      <c r="TR133" t="n">
        <v/>
      </c>
      <c r="TS133" t="n">
        <v/>
      </c>
      <c r="TT133" t="n">
        <v/>
      </c>
      <c r="TU133" t="n">
        <v/>
      </c>
      <c r="TV133" t="n">
        <v/>
      </c>
      <c r="TW133" t="n">
        <v/>
      </c>
      <c r="TX133" t="n">
        <v/>
      </c>
      <c r="TY133" t="n">
        <v/>
      </c>
      <c r="TZ133" t="n">
        <v/>
      </c>
      <c r="UA133" t="n">
        <v/>
      </c>
      <c r="UB133" t="n">
        <v/>
      </c>
      <c r="UC133" t="n">
        <v/>
      </c>
      <c r="UD133" t="n">
        <v/>
      </c>
      <c r="UE133" t="n">
        <v/>
      </c>
      <c r="UF133" t="n">
        <v/>
      </c>
      <c r="UG133" t="n">
        <v/>
      </c>
      <c r="UH133" t="n">
        <v/>
      </c>
      <c r="UI133" t="n">
        <v/>
      </c>
      <c r="UJ133" t="n">
        <v/>
      </c>
      <c r="UK133" t="n">
        <v/>
      </c>
      <c r="UL133" t="n">
        <v/>
      </c>
      <c r="UM133" t="n">
        <v/>
      </c>
      <c r="UN133" t="n">
        <v/>
      </c>
      <c r="UO133" t="n">
        <v/>
      </c>
      <c r="UP133" t="n">
        <v/>
      </c>
      <c r="UQ133" t="n">
        <v/>
      </c>
      <c r="UR133" t="n">
        <v/>
      </c>
      <c r="US133" t="n">
        <v/>
      </c>
      <c r="UT133" t="n">
        <v/>
      </c>
      <c r="UU133" t="n">
        <v/>
      </c>
      <c r="UV133" t="n">
        <v/>
      </c>
      <c r="UW133" t="n">
        <v/>
      </c>
      <c r="UX133" t="n">
        <v/>
      </c>
      <c r="UY133" t="n">
        <v/>
      </c>
      <c r="UZ133" t="n">
        <v/>
      </c>
      <c r="VA133" t="n">
        <v/>
      </c>
      <c r="VB133" t="n">
        <v/>
      </c>
      <c r="VC133" t="n">
        <v/>
      </c>
      <c r="VD133" t="n">
        <v/>
      </c>
      <c r="VE133" t="n">
        <v/>
      </c>
      <c r="VF133" t="n">
        <v/>
      </c>
      <c r="VG133" t="n">
        <v/>
      </c>
      <c r="VH133" t="n">
        <v/>
      </c>
      <c r="VI133" t="n">
        <v/>
      </c>
      <c r="VJ133" t="n">
        <v/>
      </c>
      <c r="VK133" t="n">
        <v/>
      </c>
      <c r="VL133" t="n">
        <v/>
      </c>
      <c r="VM133" t="n">
        <v/>
      </c>
      <c r="VN133" t="n">
        <v/>
      </c>
      <c r="VO133" t="n">
        <v/>
      </c>
      <c r="VP133" t="n">
        <v/>
      </c>
      <c r="VQ133" t="n">
        <v/>
      </c>
      <c r="VR133" t="n">
        <v/>
      </c>
      <c r="VS133" t="n">
        <v/>
      </c>
      <c r="VT133" t="n">
        <v/>
      </c>
      <c r="VU133" t="n">
        <v/>
      </c>
      <c r="VV133" t="n">
        <v/>
      </c>
      <c r="VW133" t="n">
        <v/>
      </c>
      <c r="VX133" t="n">
        <v/>
      </c>
      <c r="VY133" t="n">
        <v/>
      </c>
      <c r="VZ133" t="n">
        <v/>
      </c>
      <c r="WA133" t="n">
        <v/>
      </c>
      <c r="WB133" t="n">
        <v/>
      </c>
      <c r="WC133" t="n">
        <v/>
      </c>
      <c r="WD133" t="n">
        <v/>
      </c>
      <c r="WE133" t="n">
        <v/>
      </c>
      <c r="WF133" t="n">
        <v/>
      </c>
      <c r="WG133" t="n">
        <v/>
      </c>
      <c r="WH133" t="n">
        <v/>
      </c>
      <c r="WI133" t="n">
        <v/>
      </c>
      <c r="WJ133" t="n">
        <v/>
      </c>
      <c r="WK133" t="n">
        <v/>
      </c>
      <c r="WL133" t="n">
        <v/>
      </c>
      <c r="WM133" t="n">
        <v/>
      </c>
      <c r="WN133" t="n">
        <v/>
      </c>
      <c r="WO133" t="n">
        <v/>
      </c>
      <c r="WP133" t="n">
        <v/>
      </c>
      <c r="WQ133" t="n">
        <v/>
      </c>
      <c r="WR133" t="n">
        <v/>
      </c>
      <c r="WS133" t="n">
        <v/>
      </c>
      <c r="WT133" t="n">
        <v/>
      </c>
      <c r="WU133" t="n">
        <v/>
      </c>
      <c r="WV133" t="n">
        <v/>
      </c>
      <c r="WW133" t="n">
        <v/>
      </c>
      <c r="WX133" t="n">
        <v/>
      </c>
      <c r="WY133" t="n">
        <v/>
      </c>
      <c r="WZ133" t="n">
        <v/>
      </c>
      <c r="XA133" t="n">
        <v/>
      </c>
      <c r="XB133" t="n">
        <v/>
      </c>
      <c r="XC133" t="n">
        <v/>
      </c>
      <c r="XD133" t="n">
        <v/>
      </c>
      <c r="XE133" t="n">
        <v/>
      </c>
      <c r="XF133" t="n">
        <v/>
      </c>
      <c r="XG133" t="n">
        <v/>
      </c>
      <c r="XH133" t="n">
        <v/>
      </c>
      <c r="XI133" t="n">
        <v/>
      </c>
      <c r="XJ133" t="n">
        <v/>
      </c>
      <c r="XK133" t="n">
        <v/>
      </c>
      <c r="XL133" t="n">
        <v/>
      </c>
      <c r="XM133" t="n">
        <v/>
      </c>
      <c r="XN133" t="n">
        <v/>
      </c>
      <c r="XO133" t="n">
        <v/>
      </c>
      <c r="XP133" t="n">
        <v/>
      </c>
      <c r="XQ133" t="n">
        <v/>
      </c>
      <c r="XR133" t="n">
        <v/>
      </c>
      <c r="XS133" t="n">
        <v/>
      </c>
      <c r="XT133" t="n">
        <v/>
      </c>
      <c r="XU133" t="n">
        <v/>
      </c>
      <c r="XV133" t="n">
        <v/>
      </c>
      <c r="XW133" t="n">
        <v/>
      </c>
      <c r="XX133" t="n">
        <v/>
      </c>
      <c r="XY133" t="n">
        <v/>
      </c>
      <c r="XZ133" t="n">
        <v/>
      </c>
      <c r="YA133" t="n">
        <v/>
      </c>
      <c r="YB133" t="n">
        <v/>
      </c>
      <c r="YC133" t="n">
        <v/>
      </c>
      <c r="YD133" t="n">
        <v/>
      </c>
      <c r="YE133" t="n">
        <v/>
      </c>
      <c r="YF133" t="n">
        <v/>
      </c>
      <c r="YG133" t="n">
        <v/>
      </c>
      <c r="YH133" t="n">
        <v/>
      </c>
      <c r="YI133" t="n">
        <v/>
      </c>
      <c r="YJ133" t="n">
        <v/>
      </c>
      <c r="YK133" t="n">
        <v/>
      </c>
      <c r="YL133" t="n">
        <v/>
      </c>
      <c r="YM133" t="n">
        <v/>
      </c>
      <c r="YN133" t="n">
        <v/>
      </c>
      <c r="YO133" t="n">
        <v/>
      </c>
      <c r="YP133" t="n">
        <v/>
      </c>
      <c r="YQ133" t="n">
        <v/>
      </c>
      <c r="YR133" t="n">
        <v/>
      </c>
      <c r="YS133" t="n">
        <v/>
      </c>
      <c r="YT133" t="n">
        <v/>
      </c>
      <c r="YU133" t="n">
        <v/>
      </c>
      <c r="YV133" t="n">
        <v/>
      </c>
      <c r="YW133" t="n">
        <v/>
      </c>
      <c r="YX133" t="n">
        <v/>
      </c>
      <c r="YY133" t="n">
        <v/>
      </c>
      <c r="YZ133" t="n">
        <v/>
      </c>
      <c r="ZA133" t="n">
        <v/>
      </c>
      <c r="ZB133" t="n">
        <v/>
      </c>
      <c r="ZC133" t="n">
        <v/>
      </c>
      <c r="ZD133" t="n">
        <v/>
      </c>
      <c r="ZE133" t="n">
        <v/>
      </c>
      <c r="ZF133" t="n">
        <v/>
      </c>
      <c r="ZG133" t="n">
        <v/>
      </c>
      <c r="ZH133" t="n">
        <v/>
      </c>
      <c r="ZI133" t="n">
        <v/>
      </c>
      <c r="ZJ133" t="n">
        <v/>
      </c>
      <c r="ZK133" t="n">
        <v/>
      </c>
      <c r="ZL133" t="n">
        <v/>
      </c>
      <c r="ZM133" t="n">
        <v/>
      </c>
      <c r="ZN133" t="n">
        <v/>
      </c>
      <c r="ZO133" t="n">
        <v/>
      </c>
      <c r="ZP133" t="n">
        <v/>
      </c>
      <c r="ZQ133" t="n">
        <v/>
      </c>
      <c r="ZR133" t="n">
        <v/>
      </c>
      <c r="ZS133" t="n">
        <v/>
      </c>
      <c r="ZT133" t="n">
        <v/>
      </c>
      <c r="ZU133" t="n">
        <v/>
      </c>
      <c r="ZV133" t="n">
        <v/>
      </c>
      <c r="ZW133" t="n">
        <v/>
      </c>
      <c r="ZX133" t="n">
        <v/>
      </c>
      <c r="ZY133" t="n">
        <v/>
      </c>
      <c r="ZZ133" t="n">
        <v/>
      </c>
      <c r="AAA133" t="n">
        <v/>
      </c>
      <c r="AAB133" t="n">
        <v/>
      </c>
      <c r="AAC133" t="n">
        <v/>
      </c>
      <c r="AAD133" t="n">
        <v/>
      </c>
      <c r="AAE133" t="n">
        <v/>
      </c>
      <c r="AAF133" t="n">
        <v/>
      </c>
      <c r="AAG133" t="n">
        <v/>
      </c>
      <c r="AAH133" t="n">
        <v/>
      </c>
      <c r="AAI133" t="n">
        <v/>
      </c>
      <c r="AAJ133" t="n">
        <v/>
      </c>
      <c r="AAK133" t="n">
        <v/>
      </c>
      <c r="AAL133" t="inlineStr">
        <is>
          <t>Tidak</t>
        </is>
      </c>
      <c r="AAM133" t="n">
        <v/>
      </c>
      <c r="AAN133" t="n">
        <v/>
      </c>
      <c r="AAO133" t="n">
        <v/>
      </c>
      <c r="AAP133" t="n">
        <v/>
      </c>
      <c r="AAQ133" t="n">
        <v/>
      </c>
      <c r="AAR133" t="inlineStr">
        <is>
          <t>Ya</t>
        </is>
      </c>
      <c r="AAS133" t="inlineStr">
        <is>
          <t>Tidak pasti/ragu-ragu</t>
        </is>
      </c>
      <c r="AAT133" t="inlineStr">
        <is>
          <t>Dibuang ke selokan</t>
        </is>
      </c>
      <c r="AAU133" t="n">
        <v>0</v>
      </c>
      <c r="AAV133" t="n">
        <v>0</v>
      </c>
      <c r="AAW133" t="n">
        <v>0</v>
      </c>
      <c r="AAX133" t="n">
        <v>0</v>
      </c>
      <c r="AAY133" t="n">
        <v>0</v>
      </c>
      <c r="AAZ133" t="n">
        <v>0</v>
      </c>
      <c r="ABA133" t="n">
        <v>1</v>
      </c>
      <c r="ABB133" t="n">
        <v/>
      </c>
      <c r="ABC133" t="n">
        <v/>
      </c>
      <c r="ABD133" t="n">
        <v/>
      </c>
      <c r="ABE133" t="n">
        <v/>
      </c>
      <c r="ABF133" t="n">
        <v/>
      </c>
      <c r="ABG133" t="n">
        <v/>
      </c>
      <c r="ABH133" t="n">
        <v/>
      </c>
      <c r="ABI133" t="n">
        <v/>
      </c>
      <c r="ABJ133" t="n">
        <v/>
      </c>
      <c r="ABK133" t="n">
        <v/>
      </c>
      <c r="ABL133" t="n">
        <v/>
      </c>
      <c r="ABM133" t="n">
        <v/>
      </c>
      <c r="ABN133" t="n">
        <v/>
      </c>
      <c r="ABO133" t="n">
        <v/>
      </c>
      <c r="ABP133" t="n">
        <v/>
      </c>
      <c r="ABQ133" t="n">
        <v/>
      </c>
      <c r="ABR133" t="n">
        <v/>
      </c>
      <c r="ABS133" t="n">
        <v/>
      </c>
      <c r="ABT133" t="n">
        <v/>
      </c>
      <c r="ABU133" t="n">
        <v/>
      </c>
      <c r="ABV133" t="n">
        <v/>
      </c>
      <c r="ABW133" t="n">
        <v/>
      </c>
      <c r="ABX133" t="n">
        <v/>
      </c>
      <c r="ABY133" t="n">
        <v/>
      </c>
      <c r="ABZ133" t="n">
        <v/>
      </c>
      <c r="ACA133" t="n">
        <v/>
      </c>
      <c r="ACB133" t="n">
        <v/>
      </c>
      <c r="ACC133" t="n">
        <v/>
      </c>
      <c r="ACD133" t="n">
        <v/>
      </c>
      <c r="ACE133" t="n">
        <v/>
      </c>
      <c r="ACF133" t="n">
        <v/>
      </c>
      <c r="ACG133" t="n">
        <v/>
      </c>
      <c r="ACH133" t="n">
        <v/>
      </c>
      <c r="ACI133" t="n">
        <v/>
      </c>
      <c r="ACJ133" t="n">
        <v/>
      </c>
      <c r="ACK133" t="inlineStr">
        <is>
          <t>Tidak memiliki tempat untuk menyimpan</t>
        </is>
      </c>
      <c r="ACL133" t="n">
        <v>0</v>
      </c>
      <c r="ACM133" t="n">
        <v>1</v>
      </c>
      <c r="ACN133" t="n">
        <v>0</v>
      </c>
      <c r="ACO133" t="n">
        <v>0</v>
      </c>
      <c r="ACP133" t="n">
        <v>0</v>
      </c>
      <c r="ACQ133" t="n">
        <v>0</v>
      </c>
      <c r="ACR133" t="n">
        <v>0</v>
      </c>
      <c r="ACS133" t="n">
        <v/>
      </c>
      <c r="ACT133" t="inlineStr">
        <is>
          <t>X</t>
        </is>
      </c>
      <c r="ACU133" t="inlineStr">
        <is>
          <t>Manfaat cukup signifikan, terasa di kehidupan sehari-hari</t>
        </is>
      </c>
      <c r="ACV133" t="inlineStr">
        <is>
          <t>Berkurang</t>
        </is>
      </c>
      <c r="ACW133" t="inlineStr">
        <is>
          <t>Anggota keluarga - Perempuan dewasa</t>
        </is>
      </c>
      <c r="ACX133" t="inlineStr">
        <is>
          <t>Netral/tidak tahu</t>
        </is>
      </c>
      <c r="ACY133" t="inlineStr">
        <is>
          <t>Anggota keluarga - Laki-laki dewasa Anggota keluarga - Perempuan dewasa</t>
        </is>
      </c>
      <c r="ACZ133" t="n">
        <v>1</v>
      </c>
      <c r="ADA133" t="n">
        <v>1</v>
      </c>
      <c r="ADB133" t="n">
        <v>0</v>
      </c>
      <c r="ADC133" t="n">
        <v>0</v>
      </c>
      <c r="ADD133" t="inlineStr">
        <is>
          <t>Cukup puas</t>
        </is>
      </c>
      <c r="ADE133" t="inlineStr">
        <is>
          <t>Cukup puas</t>
        </is>
      </c>
      <c r="ADF133" t="inlineStr">
        <is>
          <t>Cukup puas</t>
        </is>
      </c>
      <c r="ADG133" t="inlineStr">
        <is>
          <t>Cukup puas</t>
        </is>
      </c>
      <c r="ADH133" t="inlineStr">
        <is>
          <t>Tidak</t>
        </is>
      </c>
      <c r="ADI133" t="n">
        <v/>
      </c>
      <c r="ADJ133" t="inlineStr">
        <is>
          <t>Puas</t>
        </is>
      </c>
      <c r="ADK133" t="n">
        <v/>
      </c>
      <c r="ADL133" t="n">
        <v/>
      </c>
      <c r="ADM133" t="n">
        <v/>
      </c>
      <c r="ADN133" t="n">
        <v/>
      </c>
      <c r="ADO133" t="n">
        <v/>
      </c>
      <c r="ADP133" t="n">
        <v/>
      </c>
      <c r="ADQ133" t="n">
        <v/>
      </c>
      <c r="ADR133" t="n">
        <v/>
      </c>
      <c r="ADS133" t="n">
        <v/>
      </c>
      <c r="ADT133" t="n">
        <v/>
      </c>
      <c r="ADU133" t="inlineStr">
        <is>
          <t>Memperbaiki sendiri</t>
        </is>
      </c>
      <c r="ADV133" t="n">
        <v>0</v>
      </c>
      <c r="ADW133" t="n">
        <v>0</v>
      </c>
      <c r="ADX133" t="n">
        <v>0</v>
      </c>
      <c r="ADY133" t="n">
        <v>0</v>
      </c>
      <c r="ADZ133" t="n">
        <v>0</v>
      </c>
      <c r="AEA133" t="n">
        <v>1</v>
      </c>
      <c r="AEB133" t="n">
        <v>0</v>
      </c>
      <c r="AEC133" t="n">
        <v>0</v>
      </c>
      <c r="AED133" t="inlineStr">
        <is>
          <t>Tidak punya sapi jadi tidak digunakan</t>
        </is>
      </c>
      <c r="AEE133" t="inlineStr">
        <is>
          <t>Laki-laki dewasa</t>
        </is>
      </c>
      <c r="AEF133" t="n">
        <v/>
      </c>
      <c r="AEG133" t="inlineStr">
        <is>
          <t>Menghubungi melalui rekan</t>
        </is>
      </c>
      <c r="AEH133" t="n">
        <v/>
      </c>
      <c r="AEI133" t="inlineStr">
        <is>
          <t>X</t>
        </is>
      </c>
      <c r="AEJ133" t="inlineStr">
        <is>
          <t>Kadang-kadang</t>
        </is>
      </c>
      <c r="AEK133" t="inlineStr">
        <is>
          <t>Memasak lebih cepat Pengurangan waktu dan tenaga Peningkatan kebersihan kandang ternak Mendapatkan subsidi</t>
        </is>
      </c>
      <c r="AEL133" t="n">
        <v>0</v>
      </c>
      <c r="AEM133" t="n">
        <v>0</v>
      </c>
      <c r="AEN133" t="n">
        <v>0</v>
      </c>
      <c r="AEO133" t="n">
        <v>1</v>
      </c>
      <c r="AEP133" t="n">
        <v>0</v>
      </c>
      <c r="AEQ133" t="n">
        <v>1</v>
      </c>
      <c r="AER133" t="n">
        <v>1</v>
      </c>
      <c r="AES133" t="n">
        <v>0</v>
      </c>
      <c r="AET133" t="n">
        <v>0</v>
      </c>
      <c r="AEU133" t="n">
        <v>0</v>
      </c>
      <c r="AEV133" t="n">
        <v>1</v>
      </c>
      <c r="AEW133" t="n">
        <v>0</v>
      </c>
      <c r="AEX133" t="n">
        <v/>
      </c>
      <c r="AEY133" t="inlineStr">
        <is>
          <t>Didukung oleh pihak lain atau ada subsidi</t>
        </is>
      </c>
      <c r="AEZ133" t="n">
        <v/>
      </c>
      <c r="AFA133" t="inlineStr">
        <is>
          <t>Koperasi</t>
        </is>
      </c>
      <c r="AFB133" t="n">
        <v/>
      </c>
      <c r="AFC133" t="inlineStr">
        <is>
          <t>1000529805-19_14_31.jpg</t>
        </is>
      </c>
      <c r="AFD133" t="inlineStr">
        <is>
          <t>https://kf.kobotoolbox.org/api/v2/assets/avstPQqLr3Ab3ZdcVTXZ6f/data/665343931/attachments/att5gxZYMo7ZZjwetisY6WF4/</t>
        </is>
      </c>
      <c r="AFE133" t="inlineStr">
        <is>
          <t>1000529796-19_14_45.jpg</t>
        </is>
      </c>
      <c r="AFF133" t="inlineStr">
        <is>
          <t>https://kf.kobotoolbox.org/api/v2/assets/avstPQqLr3Ab3ZdcVTXZ6f/data/665343931/attachments/attfgG5WGZ5cTKq4aC3mMoUD/</t>
        </is>
      </c>
      <c r="AFG133" t="inlineStr">
        <is>
          <t>Saiful anwar</t>
        </is>
      </c>
      <c r="AFH133" t="n">
        <v/>
      </c>
      <c r="AFI133" t="inlineStr">
        <is>
          <t>Satuan kayu kubik,</t>
        </is>
      </c>
    </row>
    <row r="134">
      <c r="A134" t="n">
        <v/>
      </c>
      <c r="B134" t="n">
        <v/>
      </c>
      <c r="C134" t="n">
        <v/>
      </c>
      <c r="D134" t="inlineStr">
        <is>
          <t>sajid</t>
        </is>
      </c>
      <c r="E134" t="n">
        <v>0</v>
      </c>
      <c r="F134" t="inlineStr">
        <is>
          <t>-7.946739 112.751622 564.2000122070312 21.474000930786133</t>
        </is>
      </c>
      <c r="G134" t="n">
        <v>-7.946739</v>
      </c>
      <c r="H134" t="n">
        <v>112.751622</v>
      </c>
      <c r="I134" t="n">
        <v>564.2000121999999</v>
      </c>
      <c r="J134" t="n">
        <v>21.47400093</v>
      </c>
      <c r="K134" t="n">
        <v>0</v>
      </c>
      <c r="L134" t="inlineStr">
        <is>
          <t>-7.946747 112.751574 564.2000122070312 32.98099899291992</t>
        </is>
      </c>
      <c r="M134" t="n">
        <v>-7.946747</v>
      </c>
      <c r="N134" t="n">
        <v>112.751574</v>
      </c>
      <c r="O134" t="n">
        <v>564.2000121999999</v>
      </c>
      <c r="P134" t="n">
        <v>32.98099899</v>
      </c>
      <c r="Q134" t="n">
        <v>0</v>
      </c>
      <c r="R134" t="inlineStr">
        <is>
          <t>Jawa Timur</t>
        </is>
      </c>
      <c r="S134" t="n">
        <v>0</v>
      </c>
      <c r="T134" t="n">
        <v>0</v>
      </c>
      <c r="U134" t="n">
        <v>0</v>
      </c>
      <c r="V134" t="n">
        <v>0</v>
      </c>
      <c r="W134" t="n">
        <v>0</v>
      </c>
      <c r="X134" t="n">
        <v>1</v>
      </c>
      <c r="Y134" t="n">
        <v>0</v>
      </c>
      <c r="Z134" t="n">
        <v>0</v>
      </c>
      <c r="AA134" t="n">
        <v>0</v>
      </c>
      <c r="AB134" t="n">
        <v>0</v>
      </c>
      <c r="AC134" t="inlineStr">
        <is>
          <t>MALANG</t>
        </is>
      </c>
      <c r="AD134" t="inlineStr">
        <is>
          <t>JABUNG</t>
        </is>
      </c>
      <c r="AE134" t="inlineStr">
        <is>
          <t>KEMANTREN</t>
        </is>
      </c>
      <c r="AF134" t="inlineStr">
        <is>
          <t>KAN JABUNG</t>
        </is>
      </c>
      <c r="AG134" t="inlineStr">
        <is>
          <t>KJP0396</t>
        </is>
      </c>
      <c r="AH134" t="n">
        <v>13</v>
      </c>
      <c r="AI134" t="inlineStr">
        <is>
          <t>VPA1</t>
        </is>
      </c>
      <c r="AJ134" t="inlineStr">
        <is>
          <t>Aktif</t>
        </is>
      </c>
      <c r="AK134" t="n">
        <v>52</v>
      </c>
      <c r="AL134" t="inlineStr">
        <is>
          <t>Perempuan</t>
        </is>
      </c>
      <c r="AM134" t="inlineStr">
        <is>
          <t>Sudah menikah</t>
        </is>
      </c>
      <c r="AN134" t="inlineStr">
        <is>
          <t>SMP/Sederajat</t>
        </is>
      </c>
      <c r="AO134" t="inlineStr">
        <is>
          <t>Peternak</t>
        </is>
      </c>
      <c r="AP134" t="n">
        <v>0</v>
      </c>
      <c r="AQ134" t="n">
        <v>1</v>
      </c>
      <c r="AR134" t="n">
        <v>0</v>
      </c>
      <c r="AS134" t="n">
        <v>0</v>
      </c>
      <c r="AT134" t="n">
        <v>0</v>
      </c>
      <c r="AU134" t="n">
        <v>0</v>
      </c>
      <c r="AV134" t="n">
        <v>0</v>
      </c>
      <c r="AW134" t="n">
        <v>0</v>
      </c>
      <c r="AX134" t="n">
        <v/>
      </c>
      <c r="AY134" t="inlineStr">
        <is>
          <t>Petani</t>
        </is>
      </c>
      <c r="AZ134" t="n">
        <v>1</v>
      </c>
      <c r="BA134" t="n">
        <v>0</v>
      </c>
      <c r="BB134" t="n">
        <v>0</v>
      </c>
      <c r="BC134" t="n">
        <v>0</v>
      </c>
      <c r="BD134" t="n">
        <v>0</v>
      </c>
      <c r="BE134" t="n">
        <v>0</v>
      </c>
      <c r="BF134" t="n">
        <v>0</v>
      </c>
      <c r="BG134" t="n">
        <v>0</v>
      </c>
      <c r="BH134" t="n">
        <v/>
      </c>
      <c r="BI134" t="inlineStr">
        <is>
          <t>Rp2.500.000 - Rp3.500.000</t>
        </is>
      </c>
      <c r="BJ134" t="n">
        <v>2</v>
      </c>
      <c r="BK134" t="n">
        <v>2</v>
      </c>
      <c r="BL134" t="n">
        <v>0</v>
      </c>
      <c r="BM134" t="n">
        <v>0</v>
      </c>
      <c r="BN134" t="inlineStr">
        <is>
          <t>Milik sendiri</t>
        </is>
      </c>
      <c r="BO134" t="inlineStr">
        <is>
          <t>Permanen (dinding bata dan semen)</t>
        </is>
      </c>
      <c r="BP134" t="n">
        <v>1</v>
      </c>
      <c r="BQ134" t="n">
        <v>0</v>
      </c>
      <c r="BR134" t="n">
        <v>0</v>
      </c>
      <c r="BS134" t="n">
        <v>0</v>
      </c>
      <c r="BT134" t="n">
        <v>0</v>
      </c>
      <c r="BU134" t="n">
        <v/>
      </c>
      <c r="BV134" t="inlineStr">
        <is>
          <t>Keramik/ubin</t>
        </is>
      </c>
      <c r="BW134" t="n">
        <v>0</v>
      </c>
      <c r="BX134" t="n">
        <v>0</v>
      </c>
      <c r="BY134" t="n">
        <v>1</v>
      </c>
      <c r="BZ134" t="n">
        <v>0</v>
      </c>
      <c r="CA134" t="n">
        <v>0</v>
      </c>
      <c r="CB134" t="n">
        <v/>
      </c>
      <c r="CC134" t="inlineStr">
        <is>
          <t>Genting</t>
        </is>
      </c>
      <c r="CD134" t="n">
        <v>0</v>
      </c>
      <c r="CE134" t="n">
        <v>0</v>
      </c>
      <c r="CF134" t="n">
        <v>0</v>
      </c>
      <c r="CG134" t="n">
        <v>0</v>
      </c>
      <c r="CH134" t="n">
        <v>0</v>
      </c>
      <c r="CI134" t="n">
        <v>1</v>
      </c>
      <c r="CJ134" t="n">
        <v>0</v>
      </c>
      <c r="CK134" t="n">
        <v/>
      </c>
      <c r="CL134" t="inlineStr">
        <is>
          <t>Ya</t>
        </is>
      </c>
      <c r="CM134" t="n">
        <v>2013</v>
      </c>
      <c r="CN134" t="inlineStr">
        <is>
          <t>Fixed-Dome (Kubah Tetap)</t>
        </is>
      </c>
      <c r="CO134" t="inlineStr">
        <is>
          <t>6 m³ (4-5 ekor sapi, ±5 jam memasak/hari, ±50 kg</t>
        </is>
      </c>
      <c r="CP134" t="inlineStr">
        <is>
          <t>Anggota keluarga - laki-laki</t>
        </is>
      </c>
      <c r="CQ134" t="n">
        <v>0</v>
      </c>
      <c r="CR134" t="n">
        <v>0</v>
      </c>
      <c r="CS134" t="n">
        <v>0</v>
      </c>
      <c r="CT134" t="n">
        <v>0</v>
      </c>
      <c r="CU134" t="n">
        <v>1</v>
      </c>
      <c r="CV134" t="n">
        <v>0</v>
      </c>
      <c r="CW134" t="n">
        <v>0</v>
      </c>
      <c r="CX134" t="n">
        <v>0</v>
      </c>
      <c r="CY134" t="inlineStr">
        <is>
          <t>Anggota keluarga - laki-laki</t>
        </is>
      </c>
      <c r="CZ134" t="n">
        <v>1</v>
      </c>
      <c r="DA134" t="n">
        <v>0</v>
      </c>
      <c r="DB134" t="n">
        <v>0</v>
      </c>
      <c r="DC134" t="n">
        <v/>
      </c>
      <c r="DD134" t="inlineStr">
        <is>
          <t>CPO atau pendamping</t>
        </is>
      </c>
      <c r="DE134" t="n">
        <v>0</v>
      </c>
      <c r="DF134" t="n">
        <v>0</v>
      </c>
      <c r="DG134" t="n">
        <v>1</v>
      </c>
      <c r="DH134" t="n">
        <v>0</v>
      </c>
      <c r="DI134" t="n">
        <v/>
      </c>
      <c r="DJ134" t="inlineStr">
        <is>
          <t>CPO atau pendamping</t>
        </is>
      </c>
      <c r="DK134" t="n">
        <v>0</v>
      </c>
      <c r="DL134" t="n">
        <v>0</v>
      </c>
      <c r="DM134" t="n">
        <v>1</v>
      </c>
      <c r="DN134" t="n">
        <v>0</v>
      </c>
      <c r="DO134" t="n">
        <v/>
      </c>
      <c r="DP134" t="inlineStr">
        <is>
          <t>Ya</t>
        </is>
      </c>
      <c r="DQ134" t="n">
        <v/>
      </c>
      <c r="DR134" t="n">
        <v/>
      </c>
      <c r="DS134" t="n">
        <v/>
      </c>
      <c r="DT134" t="n">
        <v/>
      </c>
      <c r="DU134" t="n">
        <v/>
      </c>
      <c r="DV134" t="n">
        <v/>
      </c>
      <c r="DW134" t="n">
        <v/>
      </c>
      <c r="DX134" t="n">
        <v/>
      </c>
      <c r="DY134" t="n">
        <v/>
      </c>
      <c r="DZ134" t="n">
        <v/>
      </c>
      <c r="EA134" t="n">
        <v/>
      </c>
      <c r="EB134" t="n">
        <v/>
      </c>
      <c r="EC134" t="n">
        <v/>
      </c>
      <c r="ED134" t="n">
        <v/>
      </c>
      <c r="EE134" t="n">
        <v/>
      </c>
      <c r="EF134" t="n">
        <v/>
      </c>
      <c r="EG134" t="n">
        <v/>
      </c>
      <c r="EH134" t="n">
        <v/>
      </c>
      <c r="EI134" t="inlineStr">
        <is>
          <t>Tidak ada masalah</t>
        </is>
      </c>
      <c r="EJ134" t="n">
        <v>0</v>
      </c>
      <c r="EK134" t="n">
        <v>0</v>
      </c>
      <c r="EL134" t="n">
        <v>0</v>
      </c>
      <c r="EM134" t="n">
        <v>1</v>
      </c>
      <c r="EN134" t="n">
        <v>0</v>
      </c>
      <c r="EO134" t="n">
        <v/>
      </c>
      <c r="EP134" t="inlineStr">
        <is>
          <t>Ya, sangat jelas dan mudah diikuti</t>
        </is>
      </c>
      <c r="EQ134" t="inlineStr">
        <is>
          <t>Pelatihan</t>
        </is>
      </c>
      <c r="ER134" t="inlineStr">
        <is>
          <t>CPO atau pendamping</t>
        </is>
      </c>
      <c r="ES134" t="n">
        <v>1</v>
      </c>
      <c r="ET134" t="n">
        <v>0</v>
      </c>
      <c r="EU134" t="n">
        <v>0</v>
      </c>
      <c r="EV134" t="n">
        <v>0</v>
      </c>
      <c r="EW134" t="n">
        <v/>
      </c>
      <c r="EX134" t="inlineStr">
        <is>
          <t>Anggota keluarga - Laki-laki</t>
        </is>
      </c>
      <c r="EY134" t="n">
        <v>1</v>
      </c>
      <c r="EZ134" t="n">
        <v>0</v>
      </c>
      <c r="FA134" t="n">
        <v>0</v>
      </c>
      <c r="FB134" t="n">
        <v/>
      </c>
      <c r="FC134" t="inlineStr">
        <is>
          <t>Setiap minggu</t>
        </is>
      </c>
      <c r="FD134" t="n">
        <v/>
      </c>
      <c r="FE134" t="inlineStr">
        <is>
          <t>Mengetahui</t>
        </is>
      </c>
      <c r="FF134" t="inlineStr">
        <is>
          <t>Cukup sering (2 minggu sekali)</t>
        </is>
      </c>
      <c r="FG134" t="inlineStr">
        <is>
          <t>Mengetahui</t>
        </is>
      </c>
      <c r="FH134" t="inlineStr">
        <is>
          <t>Cukup sering (2 minggu sekali)</t>
        </is>
      </c>
      <c r="FI134" t="inlineStr">
        <is>
          <t>Mengetahui</t>
        </is>
      </c>
      <c r="FJ134" t="inlineStr">
        <is>
          <t>Sering (setiap minggu)</t>
        </is>
      </c>
      <c r="FK134" t="inlineStr">
        <is>
          <t>Mengetahui</t>
        </is>
      </c>
      <c r="FL134" t="inlineStr">
        <is>
          <t>Selalu (setiap hari)</t>
        </is>
      </c>
      <c r="FM134" t="inlineStr">
        <is>
          <t>Mengetahui</t>
        </is>
      </c>
      <c r="FN134" t="inlineStr">
        <is>
          <t>Sering (setiap minggu)</t>
        </is>
      </c>
      <c r="FO134" t="inlineStr">
        <is>
          <t>Mengetahui</t>
        </is>
      </c>
      <c r="FP134" t="inlineStr">
        <is>
          <t>Sering (setiap minggu)</t>
        </is>
      </c>
      <c r="FQ134" t="inlineStr">
        <is>
          <t>Mengetahui</t>
        </is>
      </c>
      <c r="FR134" t="inlineStr">
        <is>
          <t>Ya</t>
        </is>
      </c>
      <c r="FS134" t="inlineStr">
        <is>
          <t>Mengetahui</t>
        </is>
      </c>
      <c r="FT134" t="inlineStr">
        <is>
          <t>Ya, selalu</t>
        </is>
      </c>
      <c r="FU134" t="inlineStr">
        <is>
          <t>Laki-laki dewasa</t>
        </is>
      </c>
      <c r="FV134" t="n">
        <v>1</v>
      </c>
      <c r="FW134" t="n">
        <v>0</v>
      </c>
      <c r="FX134" t="n">
        <v>0</v>
      </c>
      <c r="FY134" t="n">
        <v>0</v>
      </c>
      <c r="FZ134" t="inlineStr">
        <is>
          <t>Memahami</t>
        </is>
      </c>
      <c r="GA134" t="inlineStr">
        <is>
          <t>CPO</t>
        </is>
      </c>
      <c r="GB134" t="n">
        <v>1</v>
      </c>
      <c r="GC134" t="n">
        <v>0</v>
      </c>
      <c r="GD134" t="n">
        <v>0</v>
      </c>
      <c r="GE134" t="n">
        <v>0</v>
      </c>
      <c r="GF134" t="n">
        <v/>
      </c>
      <c r="GG134" t="inlineStr">
        <is>
          <t>Sering</t>
        </is>
      </c>
      <c r="GH134" t="inlineStr">
        <is>
          <t>Ya</t>
        </is>
      </c>
      <c r="GI134" t="inlineStr">
        <is>
          <t>Tetangga Teman/keluarga</t>
        </is>
      </c>
      <c r="GJ134" t="n">
        <v>1</v>
      </c>
      <c r="GK134" t="n">
        <v>1</v>
      </c>
      <c r="GL134" t="n">
        <v>0</v>
      </c>
      <c r="GM134" t="n">
        <v>0</v>
      </c>
      <c r="GN134" t="n">
        <v/>
      </c>
      <c r="GO134" t="n">
        <v>9</v>
      </c>
      <c r="GP134" t="inlineStr">
        <is>
          <t>Sebagian</t>
        </is>
      </c>
      <c r="GQ134" t="inlineStr">
        <is>
          <t>LPG</t>
        </is>
      </c>
      <c r="GR134" t="n">
        <v>1</v>
      </c>
      <c r="GS134" t="n">
        <v>0</v>
      </c>
      <c r="GT134" t="n">
        <v>0</v>
      </c>
      <c r="GU134" t="n">
        <v>0</v>
      </c>
      <c r="GV134" t="n">
        <v>0</v>
      </c>
      <c r="GW134" t="n">
        <v>0</v>
      </c>
      <c r="GX134" t="n">
        <v>0</v>
      </c>
      <c r="GY134" t="n">
        <v/>
      </c>
      <c r="GZ134" t="inlineStr">
        <is>
          <t>Tidak</t>
        </is>
      </c>
      <c r="HA134" t="n">
        <v/>
      </c>
      <c r="HB134" t="n">
        <v/>
      </c>
      <c r="HC134" t="n">
        <v/>
      </c>
      <c r="HD134" t="n">
        <v/>
      </c>
      <c r="HE134" t="n">
        <v/>
      </c>
      <c r="HF134" t="n">
        <v/>
      </c>
      <c r="HG134" t="n">
        <v/>
      </c>
      <c r="HH134" t="n">
        <v/>
      </c>
      <c r="HI134" t="n">
        <v/>
      </c>
      <c r="HJ134" t="n">
        <v/>
      </c>
      <c r="HK134" t="n">
        <v/>
      </c>
      <c r="HL134" t="n">
        <v/>
      </c>
      <c r="HM134" t="n">
        <v/>
      </c>
      <c r="HN134" t="n">
        <v/>
      </c>
      <c r="HO134" t="n">
        <v/>
      </c>
      <c r="HP134" t="n">
        <v/>
      </c>
      <c r="HQ134" t="n">
        <v/>
      </c>
      <c r="HR134" t="n">
        <v/>
      </c>
      <c r="HS134" t="n">
        <v/>
      </c>
      <c r="HT134" t="n">
        <v/>
      </c>
      <c r="HU134" t="n">
        <v/>
      </c>
      <c r="HV134" t="n">
        <v/>
      </c>
      <c r="HW134" t="n">
        <v/>
      </c>
      <c r="HX134" t="n">
        <v/>
      </c>
      <c r="HY134" t="n">
        <v/>
      </c>
      <c r="HZ134" t="n">
        <v/>
      </c>
      <c r="IA134" t="n">
        <v>3</v>
      </c>
      <c r="IB134" t="n">
        <v>21000</v>
      </c>
      <c r="IC134" t="n">
        <v/>
      </c>
      <c r="ID134" t="n">
        <v/>
      </c>
      <c r="IE134" t="n">
        <v/>
      </c>
      <c r="IF134" t="n">
        <v/>
      </c>
      <c r="IG134" t="n">
        <v/>
      </c>
      <c r="IH134" t="n">
        <v/>
      </c>
      <c r="II134" t="n">
        <v/>
      </c>
      <c r="IJ134" t="n">
        <v/>
      </c>
      <c r="IK134" t="inlineStr">
        <is>
          <t>50-65 kg</t>
        </is>
      </c>
      <c r="IL134" t="inlineStr">
        <is>
          <t>1-3 jam</t>
        </is>
      </c>
      <c r="IM134" t="inlineStr">
        <is>
          <t>Ya</t>
        </is>
      </c>
      <c r="IN134" t="inlineStr">
        <is>
          <t>Ya</t>
        </is>
      </c>
      <c r="IO134" t="inlineStr">
        <is>
          <t>Jauh lebih bersih</t>
        </is>
      </c>
      <c r="IP134" t="n">
        <v/>
      </c>
      <c r="IQ134" t="inlineStr">
        <is>
          <t>Tidak pernah</t>
        </is>
      </c>
      <c r="IR134" t="n">
        <v/>
      </c>
      <c r="IS134" t="n">
        <v/>
      </c>
      <c r="IT134" t="n">
        <v/>
      </c>
      <c r="IU134" t="n">
        <v/>
      </c>
      <c r="IV134" t="n">
        <v/>
      </c>
      <c r="IW134" t="n">
        <v/>
      </c>
      <c r="IX134" t="n">
        <v/>
      </c>
      <c r="IY134" t="n">
        <v/>
      </c>
      <c r="IZ134" t="inlineStr">
        <is>
          <t>Tidak pernah</t>
        </is>
      </c>
      <c r="JA134" t="n">
        <v/>
      </c>
      <c r="JB134" t="n">
        <v/>
      </c>
      <c r="JC134" t="n">
        <v/>
      </c>
      <c r="JD134" t="n">
        <v/>
      </c>
      <c r="JE134" t="n">
        <v/>
      </c>
      <c r="JF134" t="n">
        <v/>
      </c>
      <c r="JG134" t="n">
        <v/>
      </c>
      <c r="JH134" t="n">
        <v/>
      </c>
      <c r="JI134" t="inlineStr">
        <is>
          <t>Tidak pernah</t>
        </is>
      </c>
      <c r="JJ134" t="n">
        <v/>
      </c>
      <c r="JK134" t="n">
        <v/>
      </c>
      <c r="JL134" t="n">
        <v/>
      </c>
      <c r="JM134" t="n">
        <v/>
      </c>
      <c r="JN134" t="n">
        <v/>
      </c>
      <c r="JO134" t="n">
        <v/>
      </c>
      <c r="JP134" t="n">
        <v/>
      </c>
      <c r="JQ134" t="n">
        <v/>
      </c>
      <c r="JR134" t="inlineStr">
        <is>
          <t>Tidak pernah</t>
        </is>
      </c>
      <c r="JS134" t="n">
        <v/>
      </c>
      <c r="JT134" t="n">
        <v/>
      </c>
      <c r="JU134" t="n">
        <v/>
      </c>
      <c r="JV134" t="n">
        <v/>
      </c>
      <c r="JW134" t="n">
        <v/>
      </c>
      <c r="JX134" t="n">
        <v/>
      </c>
      <c r="JY134" t="n">
        <v/>
      </c>
      <c r="JZ134" t="n">
        <v/>
      </c>
      <c r="KA134" t="inlineStr">
        <is>
          <t>Tidak pernah</t>
        </is>
      </c>
      <c r="KB134" t="n">
        <v/>
      </c>
      <c r="KC134" t="n">
        <v/>
      </c>
      <c r="KD134" t="n">
        <v/>
      </c>
      <c r="KE134" t="n">
        <v/>
      </c>
      <c r="KF134" t="n">
        <v/>
      </c>
      <c r="KG134" t="n">
        <v/>
      </c>
      <c r="KH134" t="n">
        <v/>
      </c>
      <c r="KI134" t="n">
        <v/>
      </c>
      <c r="KJ134" t="inlineStr">
        <is>
          <t>Tidak pernah</t>
        </is>
      </c>
      <c r="KK134" t="n">
        <v/>
      </c>
      <c r="KL134" t="n">
        <v/>
      </c>
      <c r="KM134" t="n">
        <v/>
      </c>
      <c r="KN134" t="n">
        <v/>
      </c>
      <c r="KO134" t="n">
        <v/>
      </c>
      <c r="KP134" t="n">
        <v/>
      </c>
      <c r="KQ134" t="n">
        <v/>
      </c>
      <c r="KR134" t="n">
        <v/>
      </c>
      <c r="KS134" t="inlineStr">
        <is>
          <t>Jauh lebih baik</t>
        </is>
      </c>
      <c r="KT134" t="inlineStr">
        <is>
          <t>2-4 kali</t>
        </is>
      </c>
      <c r="KU134" t="inlineStr">
        <is>
          <t>0-1 kali</t>
        </is>
      </c>
      <c r="KV134" t="inlineStr">
        <is>
          <t>Laki-laki dewasa</t>
        </is>
      </c>
      <c r="KW134" t="n">
        <v>1</v>
      </c>
      <c r="KX134" t="n">
        <v>0</v>
      </c>
      <c r="KY134" t="n">
        <v>0</v>
      </c>
      <c r="KZ134" t="n">
        <v>0</v>
      </c>
      <c r="LA134" t="inlineStr">
        <is>
          <t>Jauh lebih baik</t>
        </is>
      </c>
      <c r="LB134" t="inlineStr">
        <is>
          <t>Cukup membaik</t>
        </is>
      </c>
      <c r="LC134" t="n">
        <v>4</v>
      </c>
      <c r="LD134" t="n">
        <v>6</v>
      </c>
      <c r="LE134" t="n">
        <v>0</v>
      </c>
      <c r="LF134" t="n">
        <v>0</v>
      </c>
      <c r="LG134" t="inlineStr">
        <is>
          <t>Ya</t>
        </is>
      </c>
      <c r="LH134" t="n">
        <v>200000</v>
      </c>
      <c r="LI134" t="n">
        <v/>
      </c>
      <c r="LJ134" t="inlineStr">
        <is>
          <t>Kebutuhan rumah tangga</t>
        </is>
      </c>
      <c r="LK134" t="n">
        <v>0</v>
      </c>
      <c r="LL134" t="n">
        <v>0</v>
      </c>
      <c r="LM134" t="n">
        <v>0</v>
      </c>
      <c r="LN134" t="n">
        <v>0</v>
      </c>
      <c r="LO134" t="n">
        <v>1</v>
      </c>
      <c r="LP134" t="n">
        <v>0</v>
      </c>
      <c r="LQ134" t="n">
        <v>0</v>
      </c>
      <c r="LR134" t="n">
        <v/>
      </c>
      <c r="LS134" t="n">
        <v>30</v>
      </c>
      <c r="LT134" t="n">
        <v>0</v>
      </c>
      <c r="LU134" t="n">
        <v>0</v>
      </c>
      <c r="LV134" t="n">
        <v>15</v>
      </c>
      <c r="LW134" t="n">
        <v>0</v>
      </c>
      <c r="LX134" t="n">
        <v>0</v>
      </c>
      <c r="LY134" t="n">
        <v>15</v>
      </c>
      <c r="LZ134" t="n">
        <v>0</v>
      </c>
      <c r="MA134" t="n">
        <v>0</v>
      </c>
      <c r="MB134" t="inlineStr">
        <is>
          <t>Ya</t>
        </is>
      </c>
      <c r="MC134" t="n">
        <v>0</v>
      </c>
      <c r="MD134" t="n">
        <v>0</v>
      </c>
      <c r="ME134" t="n">
        <v>0</v>
      </c>
      <c r="MF134" t="n">
        <v>0</v>
      </c>
      <c r="MG134" t="n">
        <v>0</v>
      </c>
      <c r="MH134" t="n">
        <v>0</v>
      </c>
      <c r="MI134" t="inlineStr">
        <is>
          <t>Istirahat</t>
        </is>
      </c>
      <c r="MJ134" t="n">
        <v>0</v>
      </c>
      <c r="MK134" t="n">
        <v>0</v>
      </c>
      <c r="ML134" t="n">
        <v>1</v>
      </c>
      <c r="MM134" t="n">
        <v>0</v>
      </c>
      <c r="MN134" t="n">
        <v>0</v>
      </c>
      <c r="MO134" t="n">
        <v>0</v>
      </c>
      <c r="MP134" t="n">
        <v/>
      </c>
      <c r="MQ134" t="n">
        <v/>
      </c>
      <c r="MR134" t="inlineStr">
        <is>
          <t>Istirahat</t>
        </is>
      </c>
      <c r="MS134" t="n">
        <v/>
      </c>
      <c r="MT134" t="inlineStr">
        <is>
          <t>Istirahat</t>
        </is>
      </c>
      <c r="MU134" t="inlineStr">
        <is>
          <t>Tidak</t>
        </is>
      </c>
      <c r="MV134" t="n">
        <v/>
      </c>
      <c r="MW134" t="n">
        <v/>
      </c>
      <c r="MX134" t="n">
        <v/>
      </c>
      <c r="MY134" t="n">
        <v/>
      </c>
      <c r="MZ134" t="n">
        <v/>
      </c>
      <c r="NA134" t="n">
        <v/>
      </c>
      <c r="NB134" t="n">
        <v/>
      </c>
      <c r="NC134" t="n">
        <v/>
      </c>
      <c r="ND134" t="n">
        <v/>
      </c>
      <c r="NE134" t="n">
        <v/>
      </c>
      <c r="NF134" t="n">
        <v/>
      </c>
      <c r="NG134" t="n">
        <v/>
      </c>
      <c r="NH134" t="n">
        <v/>
      </c>
      <c r="NI134" t="n">
        <v/>
      </c>
      <c r="NJ134" t="n">
        <v/>
      </c>
      <c r="NK134" t="n">
        <v/>
      </c>
      <c r="NL134" t="inlineStr">
        <is>
          <t>Ya</t>
        </is>
      </c>
      <c r="NM134" t="inlineStr">
        <is>
          <t>Kombinasi dana mandiri dan dana hibah</t>
        </is>
      </c>
      <c r="NN134" t="inlineStr">
        <is>
          <t>7.000.001-9.000.000</t>
        </is>
      </c>
      <c r="NO134" t="inlineStr">
        <is>
          <t>Yayasan Rumah Energi atau BIRU</t>
        </is>
      </c>
      <c r="NP134" t="n">
        <v/>
      </c>
      <c r="NQ134" t="n">
        <v/>
      </c>
      <c r="NR134" t="n">
        <v/>
      </c>
      <c r="NS134" t="n">
        <v/>
      </c>
      <c r="NT134" t="n">
        <v/>
      </c>
      <c r="NU134" t="n">
        <v/>
      </c>
      <c r="NV134" t="inlineStr">
        <is>
          <t>Anggota keluarga - Laki-laki dewasa</t>
        </is>
      </c>
      <c r="NW134" t="n">
        <v/>
      </c>
      <c r="NX134" t="inlineStr">
        <is>
          <t>Sedikit meningkat</t>
        </is>
      </c>
      <c r="NY134" t="n">
        <v>60</v>
      </c>
      <c r="NZ134" t="n">
        <v>0</v>
      </c>
      <c r="OA134" t="n">
        <v>0</v>
      </c>
      <c r="OB134" t="n">
        <v>0</v>
      </c>
      <c r="OC134" t="n">
        <v>30</v>
      </c>
      <c r="OD134" t="n">
        <v>0</v>
      </c>
      <c r="OE134" t="inlineStr">
        <is>
          <t>Jauh lebih baik</t>
        </is>
      </c>
      <c r="OF134" t="inlineStr">
        <is>
          <t>Lebih baik (beda waktu memasak 5-30 menit, ATAU tidak lagi ada rasa/bau makanan yang berubah, ATAU alasan lainnya)</t>
        </is>
      </c>
      <c r="OG134" t="inlineStr">
        <is>
          <t>Ya</t>
        </is>
      </c>
      <c r="OH134" t="n">
        <v>0</v>
      </c>
      <c r="OI134" t="n">
        <v>6</v>
      </c>
      <c r="OJ134" t="n">
        <v>0</v>
      </c>
      <c r="OK134" t="n">
        <v>0</v>
      </c>
      <c r="OL134" t="n">
        <v>0</v>
      </c>
      <c r="OM134" t="n">
        <v>0</v>
      </c>
      <c r="ON134" t="n">
        <v>0</v>
      </c>
      <c r="OO134" t="n">
        <v>0</v>
      </c>
      <c r="OP134" t="inlineStr">
        <is>
          <t>Sapi perah</t>
        </is>
      </c>
      <c r="OQ134" t="n">
        <v>0</v>
      </c>
      <c r="OR134" t="n">
        <v>1</v>
      </c>
      <c r="OS134" t="n">
        <v>0</v>
      </c>
      <c r="OT134" t="n">
        <v>0</v>
      </c>
      <c r="OU134" t="n">
        <v>0</v>
      </c>
      <c r="OV134" t="n">
        <v>0</v>
      </c>
      <c r="OW134" t="n">
        <v>0</v>
      </c>
      <c r="OX134" t="n">
        <v>0</v>
      </c>
      <c r="OY134" t="n">
        <v>0</v>
      </c>
      <c r="OZ134" t="inlineStr">
        <is>
          <t>Sapi perah</t>
        </is>
      </c>
      <c r="PA134" t="n">
        <v>0</v>
      </c>
      <c r="PB134" t="n">
        <v>1</v>
      </c>
      <c r="PC134" t="n">
        <v>0</v>
      </c>
      <c r="PD134" t="n">
        <v>0</v>
      </c>
      <c r="PE134" t="n">
        <v>0</v>
      </c>
      <c r="PF134" t="n">
        <v>0</v>
      </c>
      <c r="PG134" t="n">
        <v>0</v>
      </c>
      <c r="PH134" t="n">
        <v>0</v>
      </c>
      <c r="PI134" t="n">
        <v>0</v>
      </c>
      <c r="PJ134" t="inlineStr">
        <is>
          <t>Sapi perah</t>
        </is>
      </c>
      <c r="PK134" t="n">
        <v>0</v>
      </c>
      <c r="PL134" t="n">
        <v>1</v>
      </c>
      <c r="PM134" t="n">
        <v>0</v>
      </c>
      <c r="PN134" t="n">
        <v>0</v>
      </c>
      <c r="PO134" t="n">
        <v>0</v>
      </c>
      <c r="PP134" t="n">
        <v>0</v>
      </c>
      <c r="PQ134" t="n">
        <v>0</v>
      </c>
      <c r="PR134" t="n">
        <v>0</v>
      </c>
      <c r="PS134" t="n">
        <v>0</v>
      </c>
      <c r="PT134" t="n">
        <v/>
      </c>
      <c r="PU134" t="n">
        <v/>
      </c>
      <c r="PV134" t="n">
        <v/>
      </c>
      <c r="PW134" t="n">
        <v/>
      </c>
      <c r="PX134" t="n">
        <v/>
      </c>
      <c r="PY134" t="n">
        <v/>
      </c>
      <c r="PZ134" t="n">
        <v/>
      </c>
      <c r="QA134" t="n">
        <v/>
      </c>
      <c r="QB134" t="n">
        <v/>
      </c>
      <c r="QC134" t="n">
        <v/>
      </c>
      <c r="QD134" t="n">
        <v/>
      </c>
      <c r="QE134" t="inlineStr">
        <is>
          <t>1-Disebarkan ke lahan terbuka</t>
        </is>
      </c>
      <c r="QF134" t="n">
        <v>0</v>
      </c>
      <c r="QG134" t="n">
        <v>0</v>
      </c>
      <c r="QH134" t="n">
        <v>0</v>
      </c>
      <c r="QI134" t="n">
        <v>0</v>
      </c>
      <c r="QJ134" t="n">
        <v>0</v>
      </c>
      <c r="QK134" t="n">
        <v>1</v>
      </c>
      <c r="QL134" t="n">
        <v>0</v>
      </c>
      <c r="QM134" t="n">
        <v>0</v>
      </c>
      <c r="QN134" t="n">
        <v>0</v>
      </c>
      <c r="QO134" t="n">
        <v/>
      </c>
      <c r="QP134" t="n">
        <v/>
      </c>
      <c r="QQ134" t="n">
        <v/>
      </c>
      <c r="QR134" t="n">
        <v/>
      </c>
      <c r="QS134" t="n">
        <v/>
      </c>
      <c r="QT134" t="n">
        <v/>
      </c>
      <c r="QU134" t="n">
        <v/>
      </c>
      <c r="QV134" t="n">
        <v/>
      </c>
      <c r="QW134" t="n">
        <v/>
      </c>
      <c r="QX134" t="n">
        <v/>
      </c>
      <c r="QY134" t="n">
        <v/>
      </c>
      <c r="QZ134" t="n">
        <v/>
      </c>
      <c r="RA134" t="n">
        <v/>
      </c>
      <c r="RB134" t="n">
        <v/>
      </c>
      <c r="RC134" t="n">
        <v/>
      </c>
      <c r="RD134" t="n">
        <v/>
      </c>
      <c r="RE134" t="n">
        <v/>
      </c>
      <c r="RF134" t="n">
        <v/>
      </c>
      <c r="RG134" t="n">
        <v/>
      </c>
      <c r="RH134" t="n">
        <v/>
      </c>
      <c r="RI134" t="n">
        <v/>
      </c>
      <c r="RJ134" t="n">
        <v/>
      </c>
      <c r="RK134" t="n">
        <v/>
      </c>
      <c r="RL134" t="n">
        <v/>
      </c>
      <c r="RM134" t="n">
        <v/>
      </c>
      <c r="RN134" t="n">
        <v/>
      </c>
      <c r="RO134" t="n">
        <v/>
      </c>
      <c r="RP134" t="n">
        <v/>
      </c>
      <c r="RQ134" t="n">
        <v/>
      </c>
      <c r="RR134" t="n">
        <v/>
      </c>
      <c r="RS134" t="n">
        <v/>
      </c>
      <c r="RT134" t="n">
        <v/>
      </c>
      <c r="RU134" t="n">
        <v/>
      </c>
      <c r="RV134" t="n">
        <v/>
      </c>
      <c r="RW134" t="n">
        <v/>
      </c>
      <c r="RX134" t="n">
        <v/>
      </c>
      <c r="RY134" t="n">
        <v/>
      </c>
      <c r="RZ134" t="n">
        <v/>
      </c>
      <c r="SA134" t="n">
        <v/>
      </c>
      <c r="SB134" t="n">
        <v/>
      </c>
      <c r="SC134" t="n">
        <v/>
      </c>
      <c r="SD134" t="n">
        <v/>
      </c>
      <c r="SE134" t="n">
        <v/>
      </c>
      <c r="SF134" t="n">
        <v/>
      </c>
      <c r="SG134" t="n">
        <v/>
      </c>
      <c r="SH134" t="n">
        <v/>
      </c>
      <c r="SI134" t="n">
        <v/>
      </c>
      <c r="SJ134" t="n">
        <v/>
      </c>
      <c r="SK134" t="n">
        <v/>
      </c>
      <c r="SL134" t="n">
        <v/>
      </c>
      <c r="SM134" t="n">
        <v/>
      </c>
      <c r="SN134" t="n">
        <v/>
      </c>
      <c r="SO134" t="n">
        <v/>
      </c>
      <c r="SP134" t="n">
        <v/>
      </c>
      <c r="SQ134" t="n">
        <v/>
      </c>
      <c r="SR134" t="n">
        <v/>
      </c>
      <c r="SS134" t="n">
        <v/>
      </c>
      <c r="ST134" t="n">
        <v/>
      </c>
      <c r="SU134" t="n">
        <v/>
      </c>
      <c r="SV134" t="n">
        <v/>
      </c>
      <c r="SW134" t="n">
        <v/>
      </c>
      <c r="SX134" t="n">
        <v/>
      </c>
      <c r="SY134" t="n">
        <v/>
      </c>
      <c r="SZ134" t="n">
        <v>10</v>
      </c>
      <c r="TA134" t="n">
        <v/>
      </c>
      <c r="TB134" t="n">
        <v/>
      </c>
      <c r="TC134" t="n">
        <v/>
      </c>
      <c r="TD134" t="n">
        <v/>
      </c>
      <c r="TE134" t="n">
        <v/>
      </c>
      <c r="TF134" t="n">
        <v/>
      </c>
      <c r="TG134" t="n">
        <v/>
      </c>
      <c r="TH134" t="n">
        <v/>
      </c>
      <c r="TI134" t="n">
        <v/>
      </c>
      <c r="TJ134" t="n">
        <v/>
      </c>
      <c r="TK134" t="n">
        <v/>
      </c>
      <c r="TL134" t="n">
        <v/>
      </c>
      <c r="TM134" t="n">
        <v/>
      </c>
      <c r="TN134" t="n">
        <v/>
      </c>
      <c r="TO134" t="n">
        <v/>
      </c>
      <c r="TP134" t="n">
        <v/>
      </c>
      <c r="TQ134" t="n">
        <v/>
      </c>
      <c r="TR134" t="n">
        <v/>
      </c>
      <c r="TS134" t="n">
        <v/>
      </c>
      <c r="TT134" t="n">
        <v/>
      </c>
      <c r="TU134" t="n">
        <v/>
      </c>
      <c r="TV134" t="n">
        <v/>
      </c>
      <c r="TW134" t="n">
        <v/>
      </c>
      <c r="TX134" t="n">
        <v/>
      </c>
      <c r="TY134" t="n">
        <v/>
      </c>
      <c r="TZ134" t="n">
        <v/>
      </c>
      <c r="UA134" t="n">
        <v/>
      </c>
      <c r="UB134" t="n">
        <v/>
      </c>
      <c r="UC134" t="n">
        <v/>
      </c>
      <c r="UD134" t="n">
        <v/>
      </c>
      <c r="UE134" t="n">
        <v/>
      </c>
      <c r="UF134" t="n">
        <v/>
      </c>
      <c r="UG134" t="n">
        <v/>
      </c>
      <c r="UH134" t="n">
        <v/>
      </c>
      <c r="UI134" t="n">
        <v/>
      </c>
      <c r="UJ134" t="n">
        <v/>
      </c>
      <c r="UK134" t="n">
        <v/>
      </c>
      <c r="UL134" t="n">
        <v/>
      </c>
      <c r="UM134" t="n">
        <v/>
      </c>
      <c r="UN134" t="n">
        <v/>
      </c>
      <c r="UO134" t="n">
        <v/>
      </c>
      <c r="UP134" t="n">
        <v/>
      </c>
      <c r="UQ134" t="n">
        <v/>
      </c>
      <c r="UR134" t="n">
        <v/>
      </c>
      <c r="US134" t="n">
        <v/>
      </c>
      <c r="UT134" t="n">
        <v/>
      </c>
      <c r="UU134" t="n">
        <v/>
      </c>
      <c r="UV134" t="inlineStr">
        <is>
          <t>Pemberian pakan di kandang</t>
        </is>
      </c>
      <c r="UW134" t="n">
        <v/>
      </c>
      <c r="UX134" t="n">
        <v/>
      </c>
      <c r="UY134" t="n">
        <v/>
      </c>
      <c r="UZ134" t="n">
        <v/>
      </c>
      <c r="VA134" t="n">
        <v/>
      </c>
      <c r="VB134" t="n">
        <v/>
      </c>
      <c r="VC134" t="n">
        <v/>
      </c>
      <c r="VD134" t="inlineStr">
        <is>
          <t>Cukup teratur (setiap minggu)</t>
        </is>
      </c>
      <c r="VE134" t="n">
        <v/>
      </c>
      <c r="VF134" t="n">
        <v/>
      </c>
      <c r="VG134" t="n">
        <v/>
      </c>
      <c r="VH134" t="n">
        <v/>
      </c>
      <c r="VI134" t="n">
        <v/>
      </c>
      <c r="VJ134" t="n">
        <v/>
      </c>
      <c r="VK134" t="n">
        <v/>
      </c>
      <c r="VL134" t="inlineStr">
        <is>
          <t>Sangat sering (&gt;1 kali sehari)</t>
        </is>
      </c>
      <c r="VM134" t="n">
        <v/>
      </c>
      <c r="VN134" t="n">
        <v/>
      </c>
      <c r="VO134" t="n">
        <v/>
      </c>
      <c r="VP134" t="n">
        <v/>
      </c>
      <c r="VQ134" t="n">
        <v/>
      </c>
      <c r="VR134" t="n">
        <v/>
      </c>
      <c r="VS134" t="n">
        <v/>
      </c>
      <c r="VT134" t="n">
        <v/>
      </c>
      <c r="VU134" t="n">
        <v/>
      </c>
      <c r="VV134" t="n">
        <v/>
      </c>
      <c r="VW134" t="n">
        <v/>
      </c>
      <c r="VX134" t="n">
        <v/>
      </c>
      <c r="VY134" t="n">
        <v/>
      </c>
      <c r="VZ134" t="n">
        <v/>
      </c>
      <c r="WA134" t="n">
        <v/>
      </c>
      <c r="WB134" t="n">
        <v/>
      </c>
      <c r="WC134" t="n">
        <v/>
      </c>
      <c r="WD134" t="n">
        <v/>
      </c>
      <c r="WE134" t="n">
        <v/>
      </c>
      <c r="WF134" t="inlineStr">
        <is>
          <t>6-Digester biogas</t>
        </is>
      </c>
      <c r="WG134" t="n">
        <v>0</v>
      </c>
      <c r="WH134" t="n">
        <v>0</v>
      </c>
      <c r="WI134" t="n">
        <v>0</v>
      </c>
      <c r="WJ134" t="n">
        <v>0</v>
      </c>
      <c r="WK134" t="n">
        <v>0</v>
      </c>
      <c r="WL134" t="n">
        <v>0</v>
      </c>
      <c r="WM134" t="n">
        <v>0</v>
      </c>
      <c r="WN134" t="n">
        <v>0</v>
      </c>
      <c r="WO134" t="n">
        <v>0</v>
      </c>
      <c r="WP134" t="n">
        <v>1</v>
      </c>
      <c r="WQ134" t="n">
        <v>0</v>
      </c>
      <c r="WR134" t="n">
        <v>0</v>
      </c>
      <c r="WS134" t="n">
        <v/>
      </c>
      <c r="WT134" t="n">
        <v/>
      </c>
      <c r="WU134" t="n">
        <v/>
      </c>
      <c r="WV134" t="n">
        <v/>
      </c>
      <c r="WW134" t="n">
        <v/>
      </c>
      <c r="WX134" t="n">
        <v/>
      </c>
      <c r="WY134" t="n">
        <v/>
      </c>
      <c r="WZ134" t="n">
        <v/>
      </c>
      <c r="XA134" t="n">
        <v/>
      </c>
      <c r="XB134" t="n">
        <v/>
      </c>
      <c r="XC134" t="n">
        <v/>
      </c>
      <c r="XD134" t="n">
        <v/>
      </c>
      <c r="XE134" t="n">
        <v/>
      </c>
      <c r="XF134" t="n">
        <v/>
      </c>
      <c r="XG134" t="n">
        <v/>
      </c>
      <c r="XH134" t="n">
        <v/>
      </c>
      <c r="XI134" t="n">
        <v/>
      </c>
      <c r="XJ134" t="n">
        <v/>
      </c>
      <c r="XK134" t="n">
        <v/>
      </c>
      <c r="XL134" t="n">
        <v/>
      </c>
      <c r="XM134" t="n">
        <v/>
      </c>
      <c r="XN134" t="n">
        <v/>
      </c>
      <c r="XO134" t="n">
        <v/>
      </c>
      <c r="XP134" t="n">
        <v/>
      </c>
      <c r="XQ134" t="n">
        <v/>
      </c>
      <c r="XR134" t="n">
        <v/>
      </c>
      <c r="XS134" t="n">
        <v/>
      </c>
      <c r="XT134" t="n">
        <v/>
      </c>
      <c r="XU134" t="n">
        <v/>
      </c>
      <c r="XV134" t="n">
        <v/>
      </c>
      <c r="XW134" t="n">
        <v/>
      </c>
      <c r="XX134" t="n">
        <v/>
      </c>
      <c r="XY134" t="n">
        <v/>
      </c>
      <c r="XZ134" t="n">
        <v/>
      </c>
      <c r="YA134" t="n">
        <v/>
      </c>
      <c r="YB134" t="n">
        <v/>
      </c>
      <c r="YC134" t="n">
        <v/>
      </c>
      <c r="YD134" t="n">
        <v/>
      </c>
      <c r="YE134" t="n">
        <v/>
      </c>
      <c r="YF134" t="n">
        <v/>
      </c>
      <c r="YG134" t="n">
        <v/>
      </c>
      <c r="YH134" t="n">
        <v/>
      </c>
      <c r="YI134" t="n">
        <v/>
      </c>
      <c r="YJ134" t="n">
        <v/>
      </c>
      <c r="YK134" t="n">
        <v/>
      </c>
      <c r="YL134" t="n">
        <v/>
      </c>
      <c r="YM134" t="n">
        <v/>
      </c>
      <c r="YN134" t="n">
        <v/>
      </c>
      <c r="YO134" t="n">
        <v/>
      </c>
      <c r="YP134" t="n">
        <v/>
      </c>
      <c r="YQ134" t="n">
        <v/>
      </c>
      <c r="YR134" t="n">
        <v/>
      </c>
      <c r="YS134" t="n">
        <v/>
      </c>
      <c r="YT134" t="n">
        <v/>
      </c>
      <c r="YU134" t="n">
        <v/>
      </c>
      <c r="YV134" t="n">
        <v/>
      </c>
      <c r="YW134" t="n">
        <v/>
      </c>
      <c r="YX134" t="n">
        <v/>
      </c>
      <c r="YY134" t="n">
        <v/>
      </c>
      <c r="YZ134" t="n">
        <v/>
      </c>
      <c r="ZA134" t="n">
        <v/>
      </c>
      <c r="ZB134" t="n">
        <v/>
      </c>
      <c r="ZC134" t="n">
        <v/>
      </c>
      <c r="ZD134" t="n">
        <v/>
      </c>
      <c r="ZE134" t="n">
        <v/>
      </c>
      <c r="ZF134" t="n">
        <v/>
      </c>
      <c r="ZG134" t="n">
        <v/>
      </c>
      <c r="ZH134" t="n">
        <v/>
      </c>
      <c r="ZI134" t="n">
        <v/>
      </c>
      <c r="ZJ134" t="n">
        <v/>
      </c>
      <c r="ZK134" t="n">
        <v/>
      </c>
      <c r="ZL134" t="n">
        <v/>
      </c>
      <c r="ZM134" t="n">
        <v/>
      </c>
      <c r="ZN134" t="n">
        <v/>
      </c>
      <c r="ZO134" t="n">
        <v>100</v>
      </c>
      <c r="ZP134" t="n">
        <v/>
      </c>
      <c r="ZQ134" t="n">
        <v/>
      </c>
      <c r="ZR134" t="n">
        <v/>
      </c>
      <c r="ZS134" t="n">
        <v/>
      </c>
      <c r="ZT134" t="n">
        <v/>
      </c>
      <c r="ZU134" t="n">
        <v/>
      </c>
      <c r="ZV134" t="n">
        <v/>
      </c>
      <c r="ZW134" t="n">
        <v>3</v>
      </c>
      <c r="ZX134" t="n">
        <v/>
      </c>
      <c r="ZY134" t="n">
        <v/>
      </c>
      <c r="ZZ134" t="n">
        <v/>
      </c>
      <c r="AAA134" t="n">
        <v/>
      </c>
      <c r="AAB134" t="n">
        <v/>
      </c>
      <c r="AAC134" t="n">
        <v/>
      </c>
      <c r="AAD134" t="n">
        <v/>
      </c>
      <c r="AAE134" t="inlineStr">
        <is>
          <t>Pakan segar (misal: rumput)</t>
        </is>
      </c>
      <c r="AAF134" t="n">
        <v/>
      </c>
      <c r="AAG134" t="n">
        <v/>
      </c>
      <c r="AAH134" t="n">
        <v/>
      </c>
      <c r="AAI134" t="n">
        <v/>
      </c>
      <c r="AAJ134" t="n">
        <v/>
      </c>
      <c r="AAK134" t="n">
        <v/>
      </c>
      <c r="AAL134" t="inlineStr">
        <is>
          <t>Tidak</t>
        </is>
      </c>
      <c r="AAM134" t="n">
        <v/>
      </c>
      <c r="AAN134" t="n">
        <v/>
      </c>
      <c r="AAO134" t="n">
        <v/>
      </c>
      <c r="AAP134" t="n">
        <v/>
      </c>
      <c r="AAQ134" t="n">
        <v/>
      </c>
      <c r="AAR134" t="inlineStr">
        <is>
          <t>Ya</t>
        </is>
      </c>
      <c r="AAS134" t="inlineStr">
        <is>
          <t>Mengetahui</t>
        </is>
      </c>
      <c r="AAT134" t="inlineStr">
        <is>
          <t>Diberikan gratis ke orang lain</t>
        </is>
      </c>
      <c r="AAU134" t="n">
        <v>0</v>
      </c>
      <c r="AAV134" t="n">
        <v>0</v>
      </c>
      <c r="AAW134" t="n">
        <v>0</v>
      </c>
      <c r="AAX134" t="n">
        <v>0</v>
      </c>
      <c r="AAY134" t="n">
        <v>1</v>
      </c>
      <c r="AAZ134" t="n">
        <v>0</v>
      </c>
      <c r="ABA134" t="n">
        <v>0</v>
      </c>
      <c r="ABB134" t="n">
        <v/>
      </c>
      <c r="ABC134" t="n">
        <v/>
      </c>
      <c r="ABD134" t="n">
        <v/>
      </c>
      <c r="ABE134" t="n">
        <v/>
      </c>
      <c r="ABF134" t="n">
        <v/>
      </c>
      <c r="ABG134" t="n">
        <v/>
      </c>
      <c r="ABH134" t="n">
        <v/>
      </c>
      <c r="ABI134" t="n">
        <v/>
      </c>
      <c r="ABJ134" t="n">
        <v/>
      </c>
      <c r="ABK134" t="n">
        <v/>
      </c>
      <c r="ABL134" t="n">
        <v/>
      </c>
      <c r="ABM134" t="n">
        <v/>
      </c>
      <c r="ABN134" t="n">
        <v/>
      </c>
      <c r="ABO134" t="n">
        <v/>
      </c>
      <c r="ABP134" t="n">
        <v/>
      </c>
      <c r="ABQ134" t="n">
        <v/>
      </c>
      <c r="ABR134" t="n">
        <v/>
      </c>
      <c r="ABS134" t="n">
        <v/>
      </c>
      <c r="ABT134" t="n">
        <v/>
      </c>
      <c r="ABU134" t="n">
        <v/>
      </c>
      <c r="ABV134" t="n">
        <v/>
      </c>
      <c r="ABW134" t="n">
        <v/>
      </c>
      <c r="ABX134" t="n">
        <v/>
      </c>
      <c r="ABY134" t="n">
        <v/>
      </c>
      <c r="ABZ134" t="n">
        <v/>
      </c>
      <c r="ACA134" t="n">
        <v/>
      </c>
      <c r="ACB134" t="n">
        <v/>
      </c>
      <c r="ACC134" t="n">
        <v/>
      </c>
      <c r="ACD134" t="n">
        <v/>
      </c>
      <c r="ACE134" t="n">
        <v/>
      </c>
      <c r="ACF134" t="n">
        <v/>
      </c>
      <c r="ACG134" t="n">
        <v/>
      </c>
      <c r="ACH134" t="n">
        <v/>
      </c>
      <c r="ACI134" t="n">
        <v/>
      </c>
      <c r="ACJ134" t="n">
        <v/>
      </c>
      <c r="ACK134" t="inlineStr">
        <is>
          <t>Ladang/sawah terlalu jauh, sulit untuk mengangkut ke sana</t>
        </is>
      </c>
      <c r="ACL134" t="n">
        <v>0</v>
      </c>
      <c r="ACM134" t="n">
        <v>0</v>
      </c>
      <c r="ACN134" t="n">
        <v>0</v>
      </c>
      <c r="ACO134" t="n">
        <v>1</v>
      </c>
      <c r="ACP134" t="n">
        <v>0</v>
      </c>
      <c r="ACQ134" t="n">
        <v>0</v>
      </c>
      <c r="ACR134" t="n">
        <v>0</v>
      </c>
      <c r="ACS134" t="n">
        <v/>
      </c>
      <c r="ACT134" t="inlineStr">
        <is>
          <t>Tidak</t>
        </is>
      </c>
      <c r="ACU134" t="inlineStr">
        <is>
          <t>Manfaat cukup signifikan, terasa di kehidupan sehari-hari</t>
        </is>
      </c>
      <c r="ACV134" t="inlineStr">
        <is>
          <t>Bertambah</t>
        </is>
      </c>
      <c r="ACW134" t="inlineStr">
        <is>
          <t>Anggota keluarga - Perempuan dewasa</t>
        </is>
      </c>
      <c r="ACX134" t="inlineStr">
        <is>
          <t>Setuju</t>
        </is>
      </c>
      <c r="ACY134" t="inlineStr">
        <is>
          <t>Anggota keluarga - Perempuan dewasa</t>
        </is>
      </c>
      <c r="ACZ134" t="n">
        <v>0</v>
      </c>
      <c r="ADA134" t="n">
        <v>1</v>
      </c>
      <c r="ADB134" t="n">
        <v>0</v>
      </c>
      <c r="ADC134" t="n">
        <v>0</v>
      </c>
      <c r="ADD134" t="inlineStr">
        <is>
          <t>Puas</t>
        </is>
      </c>
      <c r="ADE134" t="inlineStr">
        <is>
          <t>Puas</t>
        </is>
      </c>
      <c r="ADF134" t="inlineStr">
        <is>
          <t>Puas</t>
        </is>
      </c>
      <c r="ADG134" t="inlineStr">
        <is>
          <t>Puas</t>
        </is>
      </c>
      <c r="ADH134" t="inlineStr">
        <is>
          <t>Tidak</t>
        </is>
      </c>
      <c r="ADI134" t="n">
        <v/>
      </c>
      <c r="ADJ134" t="inlineStr">
        <is>
          <t>Puas</t>
        </is>
      </c>
      <c r="ADK134" t="n">
        <v/>
      </c>
      <c r="ADL134" t="n">
        <v/>
      </c>
      <c r="ADM134" t="n">
        <v/>
      </c>
      <c r="ADN134" t="n">
        <v/>
      </c>
      <c r="ADO134" t="n">
        <v/>
      </c>
      <c r="ADP134" t="n">
        <v/>
      </c>
      <c r="ADQ134" t="n">
        <v/>
      </c>
      <c r="ADR134" t="n">
        <v/>
      </c>
      <c r="ADS134" t="n">
        <v/>
      </c>
      <c r="ADT134" t="n">
        <v/>
      </c>
      <c r="ADU134" t="inlineStr">
        <is>
          <t>Menghubungi CPO atau pendamping</t>
        </is>
      </c>
      <c r="ADV134" t="n">
        <v>0</v>
      </c>
      <c r="ADW134" t="n">
        <v>0</v>
      </c>
      <c r="ADX134" t="n">
        <v>0</v>
      </c>
      <c r="ADY134" t="n">
        <v>0</v>
      </c>
      <c r="ADZ134" t="n">
        <v>1</v>
      </c>
      <c r="AEA134" t="n">
        <v>0</v>
      </c>
      <c r="AEB134" t="n">
        <v>0</v>
      </c>
      <c r="AEC134" t="n">
        <v>0</v>
      </c>
      <c r="AED134" t="inlineStr">
        <is>
          <t>Tidak</t>
        </is>
      </c>
      <c r="AEE134" t="inlineStr">
        <is>
          <t>Laki-laki dewasa</t>
        </is>
      </c>
      <c r="AEF134" t="n">
        <v/>
      </c>
      <c r="AEG134" t="inlineStr">
        <is>
          <t>Menelepon atau WA langsung</t>
        </is>
      </c>
      <c r="AEH134" t="n">
        <v/>
      </c>
      <c r="AEI134" t="inlineStr">
        <is>
          <t>Tidak</t>
        </is>
      </c>
      <c r="AEJ134" t="inlineStr">
        <is>
          <t>Ya, selalu</t>
        </is>
      </c>
      <c r="AEK134" t="inlineStr">
        <is>
          <t>Pengurangan pengeluaran rumah tangga (bahan bakar minyak, pupuk, dll.) Lebih mudah mendapatkan energi</t>
        </is>
      </c>
      <c r="AEL134" t="n">
        <v>1</v>
      </c>
      <c r="AEM134" t="n">
        <v>1</v>
      </c>
      <c r="AEN134" t="n">
        <v>0</v>
      </c>
      <c r="AEO134" t="n">
        <v>0</v>
      </c>
      <c r="AEP134" t="n">
        <v>0</v>
      </c>
      <c r="AEQ134" t="n">
        <v>0</v>
      </c>
      <c r="AER134" t="n">
        <v>0</v>
      </c>
      <c r="AES134" t="n">
        <v>0</v>
      </c>
      <c r="AET134" t="n">
        <v>0</v>
      </c>
      <c r="AEU134" t="n">
        <v>0</v>
      </c>
      <c r="AEV134" t="n">
        <v>0</v>
      </c>
      <c r="AEW134" t="n">
        <v>0</v>
      </c>
      <c r="AEX134" t="n">
        <v/>
      </c>
      <c r="AEY134" t="inlineStr">
        <is>
          <t>Mendukung lingkungan</t>
        </is>
      </c>
      <c r="AEZ134" t="n">
        <v/>
      </c>
      <c r="AFA134" t="inlineStr">
        <is>
          <t>Koperasi</t>
        </is>
      </c>
      <c r="AFB134" t="n">
        <v/>
      </c>
      <c r="AFC134" t="inlineStr">
        <is>
          <t>1000551901-17_13_36.jpg</t>
        </is>
      </c>
      <c r="AFD134" t="inlineStr">
        <is>
          <t>https://kf.kobotoolbox.org/api/v2/assets/avstPQqLr3Ab3ZdcVTXZ6f/data/676889507/attachments/atteVJrVuLzMmSAXCJwaryzs/</t>
        </is>
      </c>
      <c r="AFE134" t="inlineStr">
        <is>
          <t>1000551899-17_13_40.jpg</t>
        </is>
      </c>
      <c r="AFF134" t="inlineStr">
        <is>
          <t>https://kf.kobotoolbox.org/api/v2/assets/avstPQqLr3Ab3ZdcVTXZ6f/data/676889507/attachments/attUop4XGEzv4GwiF74wiedE/</t>
        </is>
      </c>
      <c r="AFG134" t="inlineStr">
        <is>
          <t>Dwi priyo</t>
        </is>
      </c>
      <c r="AFH134" t="n">
        <v/>
      </c>
      <c r="AFI134" t="n">
        <v/>
      </c>
    </row>
    <row r="135">
      <c r="A135" t="n">
        <v/>
      </c>
      <c r="B135" t="n">
        <v/>
      </c>
      <c r="C135" t="n">
        <v/>
      </c>
      <c r="D135" t="inlineStr">
        <is>
          <t>samai</t>
        </is>
      </c>
      <c r="E135" t="n">
        <v>0</v>
      </c>
      <c r="F135" t="inlineStr">
        <is>
          <t>-7.897396 112.77054 840 111.61199951171875</t>
        </is>
      </c>
      <c r="G135" t="n">
        <v>-7.897396</v>
      </c>
      <c r="H135" t="n">
        <v>112.77054</v>
      </c>
      <c r="I135" t="n">
        <v>840</v>
      </c>
      <c r="J135" t="n">
        <v>111.6119995</v>
      </c>
      <c r="K135" t="n">
        <v>0</v>
      </c>
      <c r="L135" t="inlineStr">
        <is>
          <t>-7.89693 112.7706 894 34.5</t>
        </is>
      </c>
      <c r="M135" t="n">
        <v>-7.89693</v>
      </c>
      <c r="N135" t="n">
        <v>112.7706</v>
      </c>
      <c r="O135" t="n">
        <v>894</v>
      </c>
      <c r="P135" t="n">
        <v>34.5</v>
      </c>
      <c r="Q135" t="n">
        <v>0</v>
      </c>
      <c r="R135" t="inlineStr">
        <is>
          <t>Jawa Timur</t>
        </is>
      </c>
      <c r="S135" t="n">
        <v>0</v>
      </c>
      <c r="T135" t="n">
        <v>0</v>
      </c>
      <c r="U135" t="n">
        <v>0</v>
      </c>
      <c r="V135" t="n">
        <v>0</v>
      </c>
      <c r="W135" t="n">
        <v>0</v>
      </c>
      <c r="X135" t="n">
        <v>1</v>
      </c>
      <c r="Y135" t="n">
        <v>0</v>
      </c>
      <c r="Z135" t="n">
        <v>0</v>
      </c>
      <c r="AA135" t="n">
        <v>0</v>
      </c>
      <c r="AB135" t="n">
        <v>0</v>
      </c>
      <c r="AC135" t="inlineStr">
        <is>
          <t>MALANG</t>
        </is>
      </c>
      <c r="AD135" t="inlineStr">
        <is>
          <t>JABUNG</t>
        </is>
      </c>
      <c r="AE135" t="inlineStr">
        <is>
          <t>KEMIRI</t>
        </is>
      </c>
      <c r="AF135" t="inlineStr">
        <is>
          <t>KAN JABUNG</t>
        </is>
      </c>
      <c r="AG135" t="inlineStr">
        <is>
          <t>KJP0786</t>
        </is>
      </c>
      <c r="AH135" t="n">
        <v>7</v>
      </c>
      <c r="AI135" t="inlineStr">
        <is>
          <t>VPA2</t>
        </is>
      </c>
      <c r="AJ135" t="inlineStr">
        <is>
          <t>Aktif</t>
        </is>
      </c>
      <c r="AK135" t="n">
        <v>55</v>
      </c>
      <c r="AL135" t="inlineStr">
        <is>
          <t>Laki-laki</t>
        </is>
      </c>
      <c r="AM135" t="inlineStr">
        <is>
          <t>Sudah menikah</t>
        </is>
      </c>
      <c r="AN135" t="inlineStr">
        <is>
          <t>SMP/Sederajat</t>
        </is>
      </c>
      <c r="AO135" t="inlineStr">
        <is>
          <t>Peternak</t>
        </is>
      </c>
      <c r="AP135" t="n">
        <v>0</v>
      </c>
      <c r="AQ135" t="n">
        <v>1</v>
      </c>
      <c r="AR135" t="n">
        <v>0</v>
      </c>
      <c r="AS135" t="n">
        <v>0</v>
      </c>
      <c r="AT135" t="n">
        <v>0</v>
      </c>
      <c r="AU135" t="n">
        <v>0</v>
      </c>
      <c r="AV135" t="n">
        <v>0</v>
      </c>
      <c r="AW135" t="n">
        <v>0</v>
      </c>
      <c r="AX135" t="n">
        <v/>
      </c>
      <c r="AY135" t="inlineStr">
        <is>
          <t>Peternak</t>
        </is>
      </c>
      <c r="AZ135" t="n">
        <v>0</v>
      </c>
      <c r="BA135" t="n">
        <v>1</v>
      </c>
      <c r="BB135" t="n">
        <v>0</v>
      </c>
      <c r="BC135" t="n">
        <v>0</v>
      </c>
      <c r="BD135" t="n">
        <v>0</v>
      </c>
      <c r="BE135" t="n">
        <v>0</v>
      </c>
      <c r="BF135" t="n">
        <v>0</v>
      </c>
      <c r="BG135" t="n">
        <v>0</v>
      </c>
      <c r="BH135" t="n">
        <v/>
      </c>
      <c r="BI135" t="inlineStr">
        <is>
          <t>&gt;Rp3.500.000</t>
        </is>
      </c>
      <c r="BJ135" t="n">
        <v>1</v>
      </c>
      <c r="BK135" t="n">
        <v>1</v>
      </c>
      <c r="BL135" t="n">
        <v>1</v>
      </c>
      <c r="BM135" t="n">
        <v>0</v>
      </c>
      <c r="BN135" t="inlineStr">
        <is>
          <t>Milik sendiri</t>
        </is>
      </c>
      <c r="BO135" t="inlineStr">
        <is>
          <t>Permanen (dinding bata dan semen)</t>
        </is>
      </c>
      <c r="BP135" t="n">
        <v>1</v>
      </c>
      <c r="BQ135" t="n">
        <v>0</v>
      </c>
      <c r="BR135" t="n">
        <v>0</v>
      </c>
      <c r="BS135" t="n">
        <v>0</v>
      </c>
      <c r="BT135" t="n">
        <v>0</v>
      </c>
      <c r="BU135" t="n">
        <v/>
      </c>
      <c r="BV135" t="inlineStr">
        <is>
          <t>Keramik/ubin</t>
        </is>
      </c>
      <c r="BW135" t="n">
        <v>0</v>
      </c>
      <c r="BX135" t="n">
        <v>0</v>
      </c>
      <c r="BY135" t="n">
        <v>1</v>
      </c>
      <c r="BZ135" t="n">
        <v>0</v>
      </c>
      <c r="CA135" t="n">
        <v>0</v>
      </c>
      <c r="CB135" t="n">
        <v/>
      </c>
      <c r="CC135" t="inlineStr">
        <is>
          <t>Genting</t>
        </is>
      </c>
      <c r="CD135" t="n">
        <v>0</v>
      </c>
      <c r="CE135" t="n">
        <v>0</v>
      </c>
      <c r="CF135" t="n">
        <v>0</v>
      </c>
      <c r="CG135" t="n">
        <v>0</v>
      </c>
      <c r="CH135" t="n">
        <v>0</v>
      </c>
      <c r="CI135" t="n">
        <v>1</v>
      </c>
      <c r="CJ135" t="n">
        <v>0</v>
      </c>
      <c r="CK135" t="n">
        <v/>
      </c>
      <c r="CL135" t="inlineStr">
        <is>
          <t>Ya</t>
        </is>
      </c>
      <c r="CM135" t="n">
        <v>2019</v>
      </c>
      <c r="CN135" t="inlineStr">
        <is>
          <t>Fixed-Dome (Kubah Tetap)</t>
        </is>
      </c>
      <c r="CO135" t="inlineStr">
        <is>
          <t>10 m³ (8-9 ekor sapi, ±8 jam memasak/hari, ±80 kg slurry/hari)</t>
        </is>
      </c>
      <c r="CP135" t="inlineStr">
        <is>
          <t>Anggota keluarga - laki-laki</t>
        </is>
      </c>
      <c r="CQ135" t="n">
        <v>0</v>
      </c>
      <c r="CR135" t="n">
        <v>0</v>
      </c>
      <c r="CS135" t="n">
        <v>0</v>
      </c>
      <c r="CT135" t="n">
        <v>0</v>
      </c>
      <c r="CU135" t="n">
        <v>1</v>
      </c>
      <c r="CV135" t="n">
        <v>0</v>
      </c>
      <c r="CW135" t="n">
        <v>0</v>
      </c>
      <c r="CX135" t="n">
        <v>0</v>
      </c>
      <c r="CY135" t="inlineStr">
        <is>
          <t>Anggota keluarga - laki-laki Anggota keluarga - perempuan dewasa</t>
        </is>
      </c>
      <c r="CZ135" t="n">
        <v>1</v>
      </c>
      <c r="DA135" t="n">
        <v>1</v>
      </c>
      <c r="DB135" t="n">
        <v>0</v>
      </c>
      <c r="DC135" t="n">
        <v/>
      </c>
      <c r="DD135" t="inlineStr">
        <is>
          <t>Anggota keluarga - laki-laki CPO atau pendamping</t>
        </is>
      </c>
      <c r="DE135" t="n">
        <v>1</v>
      </c>
      <c r="DF135" t="n">
        <v>0</v>
      </c>
      <c r="DG135" t="n">
        <v>1</v>
      </c>
      <c r="DH135" t="n">
        <v>0</v>
      </c>
      <c r="DI135" t="n">
        <v/>
      </c>
      <c r="DJ135" t="inlineStr">
        <is>
          <t>Anggota keluarga - laki-laki CPO atau pendamping</t>
        </is>
      </c>
      <c r="DK135" t="n">
        <v>1</v>
      </c>
      <c r="DL135" t="n">
        <v>0</v>
      </c>
      <c r="DM135" t="n">
        <v>1</v>
      </c>
      <c r="DN135" t="n">
        <v>0</v>
      </c>
      <c r="DO135" t="n">
        <v/>
      </c>
      <c r="DP135" t="inlineStr">
        <is>
          <t>Ya</t>
        </is>
      </c>
      <c r="DQ135" t="n">
        <v/>
      </c>
      <c r="DR135" t="n">
        <v/>
      </c>
      <c r="DS135" t="n">
        <v/>
      </c>
      <c r="DT135" t="n">
        <v/>
      </c>
      <c r="DU135" t="n">
        <v/>
      </c>
      <c r="DV135" t="n">
        <v/>
      </c>
      <c r="DW135" t="n">
        <v/>
      </c>
      <c r="DX135" t="n">
        <v/>
      </c>
      <c r="DY135" t="n">
        <v/>
      </c>
      <c r="DZ135" t="n">
        <v/>
      </c>
      <c r="EA135" t="n">
        <v/>
      </c>
      <c r="EB135" t="n">
        <v/>
      </c>
      <c r="EC135" t="n">
        <v/>
      </c>
      <c r="ED135" t="n">
        <v/>
      </c>
      <c r="EE135" t="n">
        <v/>
      </c>
      <c r="EF135" t="n">
        <v/>
      </c>
      <c r="EG135" t="n">
        <v/>
      </c>
      <c r="EH135" t="n">
        <v/>
      </c>
      <c r="EI135" t="inlineStr">
        <is>
          <t>Tidak ada masalah</t>
        </is>
      </c>
      <c r="EJ135" t="n">
        <v>0</v>
      </c>
      <c r="EK135" t="n">
        <v>0</v>
      </c>
      <c r="EL135" t="n">
        <v>0</v>
      </c>
      <c r="EM135" t="n">
        <v>1</v>
      </c>
      <c r="EN135" t="n">
        <v>0</v>
      </c>
      <c r="EO135" t="n">
        <v/>
      </c>
      <c r="EP135" t="inlineStr">
        <is>
          <t>Ya, cukup jelas dan mudah diikuti</t>
        </is>
      </c>
      <c r="EQ135" t="inlineStr">
        <is>
          <t>Pelatihan</t>
        </is>
      </c>
      <c r="ER135" t="inlineStr">
        <is>
          <t>CPO atau pendamping</t>
        </is>
      </c>
      <c r="ES135" t="n">
        <v>1</v>
      </c>
      <c r="ET135" t="n">
        <v>0</v>
      </c>
      <c r="EU135" t="n">
        <v>0</v>
      </c>
      <c r="EV135" t="n">
        <v>0</v>
      </c>
      <c r="EW135" t="n">
        <v/>
      </c>
      <c r="EX135" t="inlineStr">
        <is>
          <t>Anggota keluarga - Laki-laki</t>
        </is>
      </c>
      <c r="EY135" t="n">
        <v>1</v>
      </c>
      <c r="EZ135" t="n">
        <v>0</v>
      </c>
      <c r="FA135" t="n">
        <v>0</v>
      </c>
      <c r="FB135" t="n">
        <v/>
      </c>
      <c r="FC135" t="inlineStr">
        <is>
          <t>Setiap hari</t>
        </is>
      </c>
      <c r="FD135" t="n">
        <v/>
      </c>
      <c r="FE135" t="inlineStr">
        <is>
          <t>Mengetahui</t>
        </is>
      </c>
      <c r="FF135" t="inlineStr">
        <is>
          <t>Sering (setiap minggu)</t>
        </is>
      </c>
      <c r="FG135" t="inlineStr">
        <is>
          <t>Mengetahui</t>
        </is>
      </c>
      <c r="FH135" t="inlineStr">
        <is>
          <t>Sering (setiap minggu)</t>
        </is>
      </c>
      <c r="FI135" t="inlineStr">
        <is>
          <t>Mengetahui</t>
        </is>
      </c>
      <c r="FJ135" t="inlineStr">
        <is>
          <t>Sering (setiap minggu)</t>
        </is>
      </c>
      <c r="FK135" t="inlineStr">
        <is>
          <t>Mengetahui</t>
        </is>
      </c>
      <c r="FL135" t="inlineStr">
        <is>
          <t>Sering (setiap minggu)</t>
        </is>
      </c>
      <c r="FM135" t="inlineStr">
        <is>
          <t>Mengetahui</t>
        </is>
      </c>
      <c r="FN135" t="inlineStr">
        <is>
          <t>Sering (setiap minggu)</t>
        </is>
      </c>
      <c r="FO135" t="inlineStr">
        <is>
          <t>Mengetahui</t>
        </is>
      </c>
      <c r="FP135" t="inlineStr">
        <is>
          <t>Sering (setiap minggu)</t>
        </is>
      </c>
      <c r="FQ135" t="inlineStr">
        <is>
          <t>Mengetahui</t>
        </is>
      </c>
      <c r="FR135" t="inlineStr">
        <is>
          <t>Ya</t>
        </is>
      </c>
      <c r="FS135" t="inlineStr">
        <is>
          <t>Tidak mengetahui</t>
        </is>
      </c>
      <c r="FT135" t="inlineStr">
        <is>
          <t>Ya, selalu</t>
        </is>
      </c>
      <c r="FU135" t="inlineStr">
        <is>
          <t>Laki-laki dewasa</t>
        </is>
      </c>
      <c r="FV135" t="n">
        <v>1</v>
      </c>
      <c r="FW135" t="n">
        <v>0</v>
      </c>
      <c r="FX135" t="n">
        <v>0</v>
      </c>
      <c r="FY135" t="n">
        <v>0</v>
      </c>
      <c r="FZ135" t="inlineStr">
        <is>
          <t>Sangat memahami</t>
        </is>
      </c>
      <c r="GA135" t="inlineStr">
        <is>
          <t>Teman/keluarga</t>
        </is>
      </c>
      <c r="GB135" t="n">
        <v>0</v>
      </c>
      <c r="GC135" t="n">
        <v>0</v>
      </c>
      <c r="GD135" t="n">
        <v>1</v>
      </c>
      <c r="GE135" t="n">
        <v>0</v>
      </c>
      <c r="GF135" t="n">
        <v/>
      </c>
      <c r="GG135" t="inlineStr">
        <is>
          <t>Sering</t>
        </is>
      </c>
      <c r="GH135" t="inlineStr">
        <is>
          <t>Ya</t>
        </is>
      </c>
      <c r="GI135" t="inlineStr">
        <is>
          <t>Teman/keluarga</t>
        </is>
      </c>
      <c r="GJ135" t="n">
        <v>0</v>
      </c>
      <c r="GK135" t="n">
        <v>1</v>
      </c>
      <c r="GL135" t="n">
        <v>0</v>
      </c>
      <c r="GM135" t="n">
        <v>0</v>
      </c>
      <c r="GN135" t="n">
        <v/>
      </c>
      <c r="GO135" t="n">
        <v>9</v>
      </c>
      <c r="GP135" t="inlineStr">
        <is>
          <t>Sebagian</t>
        </is>
      </c>
      <c r="GQ135" t="inlineStr">
        <is>
          <t>Kayu bakar LPG</t>
        </is>
      </c>
      <c r="GR135" t="n">
        <v>1</v>
      </c>
      <c r="GS135" t="n">
        <v>1</v>
      </c>
      <c r="GT135" t="n">
        <v>0</v>
      </c>
      <c r="GU135" t="n">
        <v>0</v>
      </c>
      <c r="GV135" t="n">
        <v>0</v>
      </c>
      <c r="GW135" t="n">
        <v>0</v>
      </c>
      <c r="GX135" t="n">
        <v>0</v>
      </c>
      <c r="GY135" t="n">
        <v/>
      </c>
      <c r="GZ135" t="inlineStr">
        <is>
          <t>Tidak</t>
        </is>
      </c>
      <c r="HA135" t="n">
        <v/>
      </c>
      <c r="HB135" t="n">
        <v/>
      </c>
      <c r="HC135" t="n">
        <v/>
      </c>
      <c r="HD135" t="n">
        <v/>
      </c>
      <c r="HE135" t="n">
        <v/>
      </c>
      <c r="HF135" t="n">
        <v/>
      </c>
      <c r="HG135" t="n">
        <v/>
      </c>
      <c r="HH135" t="n">
        <v/>
      </c>
      <c r="HI135" t="n">
        <v/>
      </c>
      <c r="HJ135" t="n">
        <v/>
      </c>
      <c r="HK135" t="n">
        <v/>
      </c>
      <c r="HL135" t="n">
        <v/>
      </c>
      <c r="HM135" t="n">
        <v/>
      </c>
      <c r="HN135" t="n">
        <v/>
      </c>
      <c r="HO135" t="n">
        <v/>
      </c>
      <c r="HP135" t="n">
        <v/>
      </c>
      <c r="HQ135" t="n">
        <v/>
      </c>
      <c r="HR135" t="n">
        <v/>
      </c>
      <c r="HS135" t="n">
        <v/>
      </c>
      <c r="HT135" t="n">
        <v/>
      </c>
      <c r="HU135" t="n">
        <v/>
      </c>
      <c r="HV135" t="n">
        <v/>
      </c>
      <c r="HW135" t="n">
        <v/>
      </c>
      <c r="HX135" t="n">
        <v/>
      </c>
      <c r="HY135" t="n">
        <v>100</v>
      </c>
      <c r="HZ135" t="n">
        <v>40000</v>
      </c>
      <c r="IA135" t="n">
        <v>3</v>
      </c>
      <c r="IB135" t="n">
        <v>20000</v>
      </c>
      <c r="IC135" t="n">
        <v/>
      </c>
      <c r="ID135" t="n">
        <v/>
      </c>
      <c r="IE135" t="n">
        <v/>
      </c>
      <c r="IF135" t="n">
        <v/>
      </c>
      <c r="IG135" t="n">
        <v/>
      </c>
      <c r="IH135" t="n">
        <v/>
      </c>
      <c r="II135" t="n">
        <v/>
      </c>
      <c r="IJ135" t="n">
        <v/>
      </c>
      <c r="IK135" t="inlineStr">
        <is>
          <t>80-100 kg</t>
        </is>
      </c>
      <c r="IL135" t="inlineStr">
        <is>
          <t>3-5 jam</t>
        </is>
      </c>
      <c r="IM135" t="inlineStr">
        <is>
          <t>Ya</t>
        </is>
      </c>
      <c r="IN135" t="inlineStr">
        <is>
          <t>Ya</t>
        </is>
      </c>
      <c r="IO135" t="inlineStr">
        <is>
          <t>Lebih bersih</t>
        </is>
      </c>
      <c r="IP135" t="n">
        <v/>
      </c>
      <c r="IQ135" t="inlineStr">
        <is>
          <t>Tidak pernah</t>
        </is>
      </c>
      <c r="IR135" t="n">
        <v/>
      </c>
      <c r="IS135" t="n">
        <v/>
      </c>
      <c r="IT135" t="n">
        <v/>
      </c>
      <c r="IU135" t="n">
        <v/>
      </c>
      <c r="IV135" t="n">
        <v/>
      </c>
      <c r="IW135" t="n">
        <v/>
      </c>
      <c r="IX135" t="n">
        <v/>
      </c>
      <c r="IY135" t="n">
        <v/>
      </c>
      <c r="IZ135" t="inlineStr">
        <is>
          <t>Tidak pernah</t>
        </is>
      </c>
      <c r="JA135" t="n">
        <v/>
      </c>
      <c r="JB135" t="n">
        <v/>
      </c>
      <c r="JC135" t="n">
        <v/>
      </c>
      <c r="JD135" t="n">
        <v/>
      </c>
      <c r="JE135" t="n">
        <v/>
      </c>
      <c r="JF135" t="n">
        <v/>
      </c>
      <c r="JG135" t="n">
        <v/>
      </c>
      <c r="JH135" t="n">
        <v/>
      </c>
      <c r="JI135" t="inlineStr">
        <is>
          <t>Tidak pernah</t>
        </is>
      </c>
      <c r="JJ135" t="n">
        <v/>
      </c>
      <c r="JK135" t="n">
        <v/>
      </c>
      <c r="JL135" t="n">
        <v/>
      </c>
      <c r="JM135" t="n">
        <v/>
      </c>
      <c r="JN135" t="n">
        <v/>
      </c>
      <c r="JO135" t="n">
        <v/>
      </c>
      <c r="JP135" t="n">
        <v/>
      </c>
      <c r="JQ135" t="n">
        <v/>
      </c>
      <c r="JR135" t="inlineStr">
        <is>
          <t>Tidak pernah</t>
        </is>
      </c>
      <c r="JS135" t="n">
        <v/>
      </c>
      <c r="JT135" t="n">
        <v/>
      </c>
      <c r="JU135" t="n">
        <v/>
      </c>
      <c r="JV135" t="n">
        <v/>
      </c>
      <c r="JW135" t="n">
        <v/>
      </c>
      <c r="JX135" t="n">
        <v/>
      </c>
      <c r="JY135" t="n">
        <v/>
      </c>
      <c r="JZ135" t="n">
        <v/>
      </c>
      <c r="KA135" t="inlineStr">
        <is>
          <t>Tidak pernah</t>
        </is>
      </c>
      <c r="KB135" t="n">
        <v/>
      </c>
      <c r="KC135" t="n">
        <v/>
      </c>
      <c r="KD135" t="n">
        <v/>
      </c>
      <c r="KE135" t="n">
        <v/>
      </c>
      <c r="KF135" t="n">
        <v/>
      </c>
      <c r="KG135" t="n">
        <v/>
      </c>
      <c r="KH135" t="n">
        <v/>
      </c>
      <c r="KI135" t="n">
        <v/>
      </c>
      <c r="KJ135" t="inlineStr">
        <is>
          <t>Tidak pernah</t>
        </is>
      </c>
      <c r="KK135" t="n">
        <v/>
      </c>
      <c r="KL135" t="n">
        <v/>
      </c>
      <c r="KM135" t="n">
        <v/>
      </c>
      <c r="KN135" t="n">
        <v/>
      </c>
      <c r="KO135" t="n">
        <v/>
      </c>
      <c r="KP135" t="n">
        <v/>
      </c>
      <c r="KQ135" t="n">
        <v/>
      </c>
      <c r="KR135" t="n">
        <v/>
      </c>
      <c r="KS135" t="inlineStr">
        <is>
          <t>Cukup membaik</t>
        </is>
      </c>
      <c r="KT135" t="inlineStr">
        <is>
          <t>0-1 kali</t>
        </is>
      </c>
      <c r="KU135" t="inlineStr">
        <is>
          <t>0-1 kali</t>
        </is>
      </c>
      <c r="KV135" t="inlineStr">
        <is>
          <t>Tidak ada</t>
        </is>
      </c>
      <c r="KW135" t="n">
        <v>0</v>
      </c>
      <c r="KX135" t="n">
        <v>0</v>
      </c>
      <c r="KY135" t="n">
        <v>0</v>
      </c>
      <c r="KZ135" t="n">
        <v>1</v>
      </c>
      <c r="LA135" t="inlineStr">
        <is>
          <t>Jauh lebih baik</t>
        </is>
      </c>
      <c r="LB135" t="inlineStr">
        <is>
          <t>Jauh lebih baik</t>
        </is>
      </c>
      <c r="LC135" t="n">
        <v>4</v>
      </c>
      <c r="LD135" t="n">
        <v>6</v>
      </c>
      <c r="LE135" t="n">
        <v>0</v>
      </c>
      <c r="LF135" t="n">
        <v>0</v>
      </c>
      <c r="LG135" t="inlineStr">
        <is>
          <t>Ya</t>
        </is>
      </c>
      <c r="LH135" t="n">
        <v>100000</v>
      </c>
      <c r="LI135" t="n">
        <v/>
      </c>
      <c r="LJ135" t="inlineStr">
        <is>
          <t>Kebutuhan rumah tangga</t>
        </is>
      </c>
      <c r="LK135" t="n">
        <v>0</v>
      </c>
      <c r="LL135" t="n">
        <v>0</v>
      </c>
      <c r="LM135" t="n">
        <v>0</v>
      </c>
      <c r="LN135" t="n">
        <v>0</v>
      </c>
      <c r="LO135" t="n">
        <v>1</v>
      </c>
      <c r="LP135" t="n">
        <v>0</v>
      </c>
      <c r="LQ135" t="n">
        <v>0</v>
      </c>
      <c r="LR135" t="n">
        <v/>
      </c>
      <c r="LS135" t="n">
        <v>15</v>
      </c>
      <c r="LT135" t="n">
        <v>0</v>
      </c>
      <c r="LU135" t="n">
        <v>0</v>
      </c>
      <c r="LV135" t="n">
        <v>5</v>
      </c>
      <c r="LW135" t="n">
        <v>0</v>
      </c>
      <c r="LX135" t="n">
        <v>0</v>
      </c>
      <c r="LY135" t="n">
        <v>5</v>
      </c>
      <c r="LZ135" t="n">
        <v>0</v>
      </c>
      <c r="MA135" t="n">
        <v>0</v>
      </c>
      <c r="MB135" t="inlineStr">
        <is>
          <t>Ya</t>
        </is>
      </c>
      <c r="MC135" t="n">
        <v>60</v>
      </c>
      <c r="MD135" t="n">
        <v>0</v>
      </c>
      <c r="ME135" t="n">
        <v>0</v>
      </c>
      <c r="MF135" t="n">
        <v>0</v>
      </c>
      <c r="MG135" t="n">
        <v>0</v>
      </c>
      <c r="MH135" t="n">
        <v>0</v>
      </c>
      <c r="MI135" t="inlineStr">
        <is>
          <t>Istirahat</t>
        </is>
      </c>
      <c r="MJ135" t="n">
        <v>0</v>
      </c>
      <c r="MK135" t="n">
        <v>0</v>
      </c>
      <c r="ML135" t="n">
        <v>1</v>
      </c>
      <c r="MM135" t="n">
        <v>0</v>
      </c>
      <c r="MN135" t="n">
        <v>0</v>
      </c>
      <c r="MO135" t="n">
        <v>0</v>
      </c>
      <c r="MP135" t="n">
        <v/>
      </c>
      <c r="MQ135" t="n">
        <v/>
      </c>
      <c r="MR135" t="inlineStr">
        <is>
          <t>Istirahat</t>
        </is>
      </c>
      <c r="MS135" t="n">
        <v/>
      </c>
      <c r="MT135" t="inlineStr">
        <is>
          <t>Istirahat</t>
        </is>
      </c>
      <c r="MU135" t="inlineStr">
        <is>
          <t>Ya, mempekerjakan orang lain</t>
        </is>
      </c>
      <c r="MV135" t="inlineStr">
        <is>
          <t>Pemasangan sistem biogas</t>
        </is>
      </c>
      <c r="MW135" t="n">
        <v>0</v>
      </c>
      <c r="MX135" t="n">
        <v>1</v>
      </c>
      <c r="MY135" t="n">
        <v>0</v>
      </c>
      <c r="MZ135" t="n">
        <v>0</v>
      </c>
      <c r="NA135" t="n">
        <v/>
      </c>
      <c r="NB135" t="n">
        <v>2</v>
      </c>
      <c r="NC135" t="n">
        <v/>
      </c>
      <c r="ND135" t="n">
        <v/>
      </c>
      <c r="NE135" t="n">
        <v/>
      </c>
      <c r="NF135" t="n">
        <v/>
      </c>
      <c r="NG135" t="n">
        <v/>
      </c>
      <c r="NH135" t="n">
        <v/>
      </c>
      <c r="NI135" t="n">
        <v/>
      </c>
      <c r="NJ135" t="n">
        <v/>
      </c>
      <c r="NK135" t="n">
        <v/>
      </c>
      <c r="NL135" t="inlineStr">
        <is>
          <t>Ya</t>
        </is>
      </c>
      <c r="NM135" t="inlineStr">
        <is>
          <t>Kombinasi dana mandiri dan dana hibah</t>
        </is>
      </c>
      <c r="NN135" t="inlineStr">
        <is>
          <t>7.000.001-9.000.000</t>
        </is>
      </c>
      <c r="NO135" t="inlineStr">
        <is>
          <t>Yayasan Rumah Energi atau BIRU</t>
        </is>
      </c>
      <c r="NP135" t="n">
        <v/>
      </c>
      <c r="NQ135" t="n">
        <v/>
      </c>
      <c r="NR135" t="n">
        <v/>
      </c>
      <c r="NS135" t="n">
        <v/>
      </c>
      <c r="NT135" t="n">
        <v/>
      </c>
      <c r="NU135" t="n">
        <v/>
      </c>
      <c r="NV135" t="inlineStr">
        <is>
          <t>Anggota keluarga - Laki-laki dewasa</t>
        </is>
      </c>
      <c r="NW135" t="n">
        <v/>
      </c>
      <c r="NX135" t="inlineStr">
        <is>
          <t>Sedikit meningkat</t>
        </is>
      </c>
      <c r="NY135" t="n">
        <v>90</v>
      </c>
      <c r="NZ135" t="n">
        <v>0</v>
      </c>
      <c r="OA135" t="n">
        <v>0</v>
      </c>
      <c r="OB135" t="n">
        <v>0</v>
      </c>
      <c r="OC135" t="n">
        <v>30</v>
      </c>
      <c r="OD135" t="n">
        <v>0</v>
      </c>
      <c r="OE135" t="inlineStr">
        <is>
          <t>Lebih baik</t>
        </is>
      </c>
      <c r="OF135" t="inlineStr">
        <is>
          <t>Lebih baik (beda waktu memasak 5-30 menit, ATAU tidak lagi ada rasa/bau makanan yang berubah, ATAU alasan lainnya)</t>
        </is>
      </c>
      <c r="OG135" t="inlineStr">
        <is>
          <t>Ya</t>
        </is>
      </c>
      <c r="OH135" t="n">
        <v>0</v>
      </c>
      <c r="OI135" t="n">
        <v>12</v>
      </c>
      <c r="OJ135" t="n">
        <v>0</v>
      </c>
      <c r="OK135" t="n">
        <v>0</v>
      </c>
      <c r="OL135" t="n">
        <v>0</v>
      </c>
      <c r="OM135" t="n">
        <v>0</v>
      </c>
      <c r="ON135" t="n">
        <v>0</v>
      </c>
      <c r="OO135" t="n">
        <v>0</v>
      </c>
      <c r="OP135" t="inlineStr">
        <is>
          <t>Sapi perah</t>
        </is>
      </c>
      <c r="OQ135" t="n">
        <v>0</v>
      </c>
      <c r="OR135" t="n">
        <v>1</v>
      </c>
      <c r="OS135" t="n">
        <v>0</v>
      </c>
      <c r="OT135" t="n">
        <v>0</v>
      </c>
      <c r="OU135" t="n">
        <v>0</v>
      </c>
      <c r="OV135" t="n">
        <v>0</v>
      </c>
      <c r="OW135" t="n">
        <v>0</v>
      </c>
      <c r="OX135" t="n">
        <v>0</v>
      </c>
      <c r="OY135" t="n">
        <v>0</v>
      </c>
      <c r="OZ135" t="inlineStr">
        <is>
          <t>Sapi perah</t>
        </is>
      </c>
      <c r="PA135" t="n">
        <v>0</v>
      </c>
      <c r="PB135" t="n">
        <v>1</v>
      </c>
      <c r="PC135" t="n">
        <v>0</v>
      </c>
      <c r="PD135" t="n">
        <v>0</v>
      </c>
      <c r="PE135" t="n">
        <v>0</v>
      </c>
      <c r="PF135" t="n">
        <v>0</v>
      </c>
      <c r="PG135" t="n">
        <v>0</v>
      </c>
      <c r="PH135" t="n">
        <v>0</v>
      </c>
      <c r="PI135" t="n">
        <v>0</v>
      </c>
      <c r="PJ135" t="inlineStr">
        <is>
          <t>Sapi perah</t>
        </is>
      </c>
      <c r="PK135" t="n">
        <v>0</v>
      </c>
      <c r="PL135" t="n">
        <v>1</v>
      </c>
      <c r="PM135" t="n">
        <v>0</v>
      </c>
      <c r="PN135" t="n">
        <v>0</v>
      </c>
      <c r="PO135" t="n">
        <v>0</v>
      </c>
      <c r="PP135" t="n">
        <v>0</v>
      </c>
      <c r="PQ135" t="n">
        <v>0</v>
      </c>
      <c r="PR135" t="n">
        <v>0</v>
      </c>
      <c r="PS135" t="n">
        <v>0</v>
      </c>
      <c r="PT135" t="n">
        <v/>
      </c>
      <c r="PU135" t="n">
        <v/>
      </c>
      <c r="PV135" t="n">
        <v/>
      </c>
      <c r="PW135" t="n">
        <v/>
      </c>
      <c r="PX135" t="n">
        <v/>
      </c>
      <c r="PY135" t="n">
        <v/>
      </c>
      <c r="PZ135" t="n">
        <v/>
      </c>
      <c r="QA135" t="n">
        <v/>
      </c>
      <c r="QB135" t="n">
        <v/>
      </c>
      <c r="QC135" t="n">
        <v/>
      </c>
      <c r="QD135" t="n">
        <v/>
      </c>
      <c r="QE135" t="inlineStr">
        <is>
          <t>1-Disebarkan ke lahan terbuka</t>
        </is>
      </c>
      <c r="QF135" t="n">
        <v>0</v>
      </c>
      <c r="QG135" t="n">
        <v>0</v>
      </c>
      <c r="QH135" t="n">
        <v>0</v>
      </c>
      <c r="QI135" t="n">
        <v>0</v>
      </c>
      <c r="QJ135" t="n">
        <v>0</v>
      </c>
      <c r="QK135" t="n">
        <v>1</v>
      </c>
      <c r="QL135" t="n">
        <v>0</v>
      </c>
      <c r="QM135" t="n">
        <v>0</v>
      </c>
      <c r="QN135" t="n">
        <v>0</v>
      </c>
      <c r="QO135" t="n">
        <v/>
      </c>
      <c r="QP135" t="n">
        <v/>
      </c>
      <c r="QQ135" t="n">
        <v/>
      </c>
      <c r="QR135" t="n">
        <v/>
      </c>
      <c r="QS135" t="n">
        <v/>
      </c>
      <c r="QT135" t="n">
        <v/>
      </c>
      <c r="QU135" t="n">
        <v/>
      </c>
      <c r="QV135" t="n">
        <v/>
      </c>
      <c r="QW135" t="n">
        <v/>
      </c>
      <c r="QX135" t="n">
        <v/>
      </c>
      <c r="QY135" t="n">
        <v/>
      </c>
      <c r="QZ135" t="n">
        <v/>
      </c>
      <c r="RA135" t="n">
        <v/>
      </c>
      <c r="RB135" t="n">
        <v/>
      </c>
      <c r="RC135" t="n">
        <v/>
      </c>
      <c r="RD135" t="n">
        <v/>
      </c>
      <c r="RE135" t="n">
        <v/>
      </c>
      <c r="RF135" t="n">
        <v/>
      </c>
      <c r="RG135" t="n">
        <v/>
      </c>
      <c r="RH135" t="n">
        <v/>
      </c>
      <c r="RI135" t="n">
        <v/>
      </c>
      <c r="RJ135" t="n">
        <v/>
      </c>
      <c r="RK135" t="n">
        <v/>
      </c>
      <c r="RL135" t="n">
        <v/>
      </c>
      <c r="RM135" t="n">
        <v/>
      </c>
      <c r="RN135" t="n">
        <v/>
      </c>
      <c r="RO135" t="n">
        <v/>
      </c>
      <c r="RP135" t="n">
        <v/>
      </c>
      <c r="RQ135" t="n">
        <v/>
      </c>
      <c r="RR135" t="n">
        <v/>
      </c>
      <c r="RS135" t="n">
        <v/>
      </c>
      <c r="RT135" t="n">
        <v/>
      </c>
      <c r="RU135" t="n">
        <v/>
      </c>
      <c r="RV135" t="n">
        <v/>
      </c>
      <c r="RW135" t="n">
        <v/>
      </c>
      <c r="RX135" t="n">
        <v/>
      </c>
      <c r="RY135" t="n">
        <v/>
      </c>
      <c r="RZ135" t="n">
        <v/>
      </c>
      <c r="SA135" t="n">
        <v/>
      </c>
      <c r="SB135" t="n">
        <v/>
      </c>
      <c r="SC135" t="n">
        <v/>
      </c>
      <c r="SD135" t="n">
        <v/>
      </c>
      <c r="SE135" t="n">
        <v/>
      </c>
      <c r="SF135" t="n">
        <v/>
      </c>
      <c r="SG135" t="n">
        <v/>
      </c>
      <c r="SH135" t="n">
        <v/>
      </c>
      <c r="SI135" t="n">
        <v/>
      </c>
      <c r="SJ135" t="n">
        <v/>
      </c>
      <c r="SK135" t="n">
        <v/>
      </c>
      <c r="SL135" t="n">
        <v/>
      </c>
      <c r="SM135" t="n">
        <v/>
      </c>
      <c r="SN135" t="n">
        <v/>
      </c>
      <c r="SO135" t="n">
        <v/>
      </c>
      <c r="SP135" t="n">
        <v/>
      </c>
      <c r="SQ135" t="n">
        <v/>
      </c>
      <c r="SR135" t="n">
        <v/>
      </c>
      <c r="SS135" t="n">
        <v/>
      </c>
      <c r="ST135" t="n">
        <v/>
      </c>
      <c r="SU135" t="n">
        <v/>
      </c>
      <c r="SV135" t="n">
        <v/>
      </c>
      <c r="SW135" t="n">
        <v/>
      </c>
      <c r="SX135" t="n">
        <v/>
      </c>
      <c r="SY135" t="n">
        <v/>
      </c>
      <c r="SZ135" t="n">
        <v>10</v>
      </c>
      <c r="TA135" t="n">
        <v/>
      </c>
      <c r="TB135" t="n">
        <v/>
      </c>
      <c r="TC135" t="n">
        <v/>
      </c>
      <c r="TD135" t="n">
        <v/>
      </c>
      <c r="TE135" t="n">
        <v/>
      </c>
      <c r="TF135" t="n">
        <v/>
      </c>
      <c r="TG135" t="n">
        <v/>
      </c>
      <c r="TH135" t="n">
        <v/>
      </c>
      <c r="TI135" t="n">
        <v/>
      </c>
      <c r="TJ135" t="n">
        <v/>
      </c>
      <c r="TK135" t="n">
        <v/>
      </c>
      <c r="TL135" t="n">
        <v/>
      </c>
      <c r="TM135" t="n">
        <v/>
      </c>
      <c r="TN135" t="n">
        <v/>
      </c>
      <c r="TO135" t="n">
        <v/>
      </c>
      <c r="TP135" t="n">
        <v/>
      </c>
      <c r="TQ135" t="n">
        <v/>
      </c>
      <c r="TR135" t="n">
        <v/>
      </c>
      <c r="TS135" t="n">
        <v/>
      </c>
      <c r="TT135" t="n">
        <v/>
      </c>
      <c r="TU135" t="n">
        <v/>
      </c>
      <c r="TV135" t="n">
        <v/>
      </c>
      <c r="TW135" t="n">
        <v/>
      </c>
      <c r="TX135" t="n">
        <v/>
      </c>
      <c r="TY135" t="n">
        <v/>
      </c>
      <c r="TZ135" t="n">
        <v/>
      </c>
      <c r="UA135" t="n">
        <v/>
      </c>
      <c r="UB135" t="n">
        <v/>
      </c>
      <c r="UC135" t="n">
        <v/>
      </c>
      <c r="UD135" t="n">
        <v/>
      </c>
      <c r="UE135" t="n">
        <v/>
      </c>
      <c r="UF135" t="n">
        <v/>
      </c>
      <c r="UG135" t="n">
        <v/>
      </c>
      <c r="UH135" t="n">
        <v/>
      </c>
      <c r="UI135" t="n">
        <v/>
      </c>
      <c r="UJ135" t="n">
        <v/>
      </c>
      <c r="UK135" t="n">
        <v/>
      </c>
      <c r="UL135" t="n">
        <v/>
      </c>
      <c r="UM135" t="n">
        <v/>
      </c>
      <c r="UN135" t="n">
        <v/>
      </c>
      <c r="UO135" t="n">
        <v/>
      </c>
      <c r="UP135" t="n">
        <v/>
      </c>
      <c r="UQ135" t="n">
        <v/>
      </c>
      <c r="UR135" t="n">
        <v/>
      </c>
      <c r="US135" t="n">
        <v/>
      </c>
      <c r="UT135" t="n">
        <v/>
      </c>
      <c r="UU135" t="n">
        <v/>
      </c>
      <c r="UV135" t="inlineStr">
        <is>
          <t>Pemberian pakan di kandang</t>
        </is>
      </c>
      <c r="UW135" t="n">
        <v/>
      </c>
      <c r="UX135" t="n">
        <v/>
      </c>
      <c r="UY135" t="n">
        <v/>
      </c>
      <c r="UZ135" t="n">
        <v/>
      </c>
      <c r="VA135" t="n">
        <v/>
      </c>
      <c r="VB135" t="n">
        <v/>
      </c>
      <c r="VC135" t="n">
        <v/>
      </c>
      <c r="VD135" t="inlineStr">
        <is>
          <t>Sangat jarang (&gt;1 bulan sekali)</t>
        </is>
      </c>
      <c r="VE135" t="n">
        <v/>
      </c>
      <c r="VF135" t="n">
        <v/>
      </c>
      <c r="VG135" t="n">
        <v/>
      </c>
      <c r="VH135" t="n">
        <v/>
      </c>
      <c r="VI135" t="n">
        <v/>
      </c>
      <c r="VJ135" t="n">
        <v/>
      </c>
      <c r="VK135" t="n">
        <v/>
      </c>
      <c r="VL135" t="inlineStr">
        <is>
          <t>Sering (1 kali sehari)</t>
        </is>
      </c>
      <c r="VM135" t="n">
        <v/>
      </c>
      <c r="VN135" t="n">
        <v/>
      </c>
      <c r="VO135" t="n">
        <v/>
      </c>
      <c r="VP135" t="n">
        <v/>
      </c>
      <c r="VQ135" t="n">
        <v/>
      </c>
      <c r="VR135" t="n">
        <v/>
      </c>
      <c r="VS135" t="n">
        <v/>
      </c>
      <c r="VT135" t="n">
        <v/>
      </c>
      <c r="VU135" t="n">
        <v/>
      </c>
      <c r="VV135" t="n">
        <v/>
      </c>
      <c r="VW135" t="n">
        <v/>
      </c>
      <c r="VX135" t="n">
        <v/>
      </c>
      <c r="VY135" t="n">
        <v/>
      </c>
      <c r="VZ135" t="n">
        <v/>
      </c>
      <c r="WA135" t="n">
        <v/>
      </c>
      <c r="WB135" t="n">
        <v/>
      </c>
      <c r="WC135" t="n">
        <v/>
      </c>
      <c r="WD135" t="n">
        <v/>
      </c>
      <c r="WE135" t="n">
        <v/>
      </c>
      <c r="WF135" t="inlineStr">
        <is>
          <t>3-Disimpan terbuka (dry lot) 6-Digester biogas</t>
        </is>
      </c>
      <c r="WG135" t="n">
        <v>0</v>
      </c>
      <c r="WH135" t="n">
        <v>0</v>
      </c>
      <c r="WI135" t="n">
        <v>0</v>
      </c>
      <c r="WJ135" t="n">
        <v>0</v>
      </c>
      <c r="WK135" t="n">
        <v>0</v>
      </c>
      <c r="WL135" t="n">
        <v>0</v>
      </c>
      <c r="WM135" t="n">
        <v>1</v>
      </c>
      <c r="WN135" t="n">
        <v>0</v>
      </c>
      <c r="WO135" t="n">
        <v>0</v>
      </c>
      <c r="WP135" t="n">
        <v>1</v>
      </c>
      <c r="WQ135" t="n">
        <v>0</v>
      </c>
      <c r="WR135" t="n">
        <v>0</v>
      </c>
      <c r="WS135" t="n">
        <v/>
      </c>
      <c r="WT135" t="n">
        <v/>
      </c>
      <c r="WU135" t="n">
        <v/>
      </c>
      <c r="WV135" t="n">
        <v/>
      </c>
      <c r="WW135" t="n">
        <v/>
      </c>
      <c r="WX135" t="n">
        <v/>
      </c>
      <c r="WY135" t="n">
        <v/>
      </c>
      <c r="WZ135" t="n">
        <v/>
      </c>
      <c r="XA135" t="n">
        <v/>
      </c>
      <c r="XB135" t="n">
        <v/>
      </c>
      <c r="XC135" t="n">
        <v/>
      </c>
      <c r="XD135" t="n">
        <v/>
      </c>
      <c r="XE135" t="n">
        <v/>
      </c>
      <c r="XF135" t="n">
        <v/>
      </c>
      <c r="XG135" t="n">
        <v/>
      </c>
      <c r="XH135" t="n">
        <v/>
      </c>
      <c r="XI135" t="n">
        <v/>
      </c>
      <c r="XJ135" t="n">
        <v/>
      </c>
      <c r="XK135" t="n">
        <v/>
      </c>
      <c r="XL135" t="n">
        <v/>
      </c>
      <c r="XM135" t="n">
        <v/>
      </c>
      <c r="XN135" t="n">
        <v/>
      </c>
      <c r="XO135" t="n">
        <v/>
      </c>
      <c r="XP135" t="n">
        <v/>
      </c>
      <c r="XQ135" t="n">
        <v/>
      </c>
      <c r="XR135" t="n">
        <v/>
      </c>
      <c r="XS135" t="n">
        <v/>
      </c>
      <c r="XT135" t="n">
        <v/>
      </c>
      <c r="XU135" t="n">
        <v/>
      </c>
      <c r="XV135" t="n">
        <v/>
      </c>
      <c r="XW135" t="n">
        <v/>
      </c>
      <c r="XX135" t="n">
        <v/>
      </c>
      <c r="XY135" t="n">
        <v/>
      </c>
      <c r="XZ135" t="n">
        <v/>
      </c>
      <c r="YA135" t="n">
        <v/>
      </c>
      <c r="YB135" t="n">
        <v/>
      </c>
      <c r="YC135" t="n">
        <v/>
      </c>
      <c r="YD135" t="n">
        <v/>
      </c>
      <c r="YE135" t="n">
        <v/>
      </c>
      <c r="YF135" t="n">
        <v/>
      </c>
      <c r="YG135" t="n">
        <v/>
      </c>
      <c r="YH135" t="n">
        <v/>
      </c>
      <c r="YI135" t="n">
        <v/>
      </c>
      <c r="YJ135" t="n">
        <v/>
      </c>
      <c r="YK135" t="n">
        <v/>
      </c>
      <c r="YL135" t="n">
        <v/>
      </c>
      <c r="YM135" t="n">
        <v/>
      </c>
      <c r="YN135" t="n">
        <v/>
      </c>
      <c r="YO135" t="n">
        <v/>
      </c>
      <c r="YP135" t="n">
        <v/>
      </c>
      <c r="YQ135" t="n">
        <v/>
      </c>
      <c r="YR135" t="n">
        <v/>
      </c>
      <c r="YS135" t="n">
        <v/>
      </c>
      <c r="YT135" t="n">
        <v/>
      </c>
      <c r="YU135" t="n">
        <v/>
      </c>
      <c r="YV135" t="n">
        <v/>
      </c>
      <c r="YW135" t="n">
        <v/>
      </c>
      <c r="YX135" t="n">
        <v/>
      </c>
      <c r="YY135" t="n">
        <v/>
      </c>
      <c r="YZ135" t="n">
        <v/>
      </c>
      <c r="ZA135" t="n">
        <v/>
      </c>
      <c r="ZB135" t="n">
        <v/>
      </c>
      <c r="ZC135" t="n">
        <v/>
      </c>
      <c r="ZD135" t="n">
        <v/>
      </c>
      <c r="ZE135" t="n">
        <v/>
      </c>
      <c r="ZF135" t="n">
        <v/>
      </c>
      <c r="ZG135" t="n">
        <v/>
      </c>
      <c r="ZH135" t="n">
        <v/>
      </c>
      <c r="ZI135" t="n">
        <v/>
      </c>
      <c r="ZJ135" t="n">
        <v/>
      </c>
      <c r="ZK135" t="n">
        <v/>
      </c>
      <c r="ZL135" t="n">
        <v/>
      </c>
      <c r="ZM135" t="n">
        <v/>
      </c>
      <c r="ZN135" t="n">
        <v/>
      </c>
      <c r="ZO135" t="n">
        <v>80</v>
      </c>
      <c r="ZP135" t="n">
        <v/>
      </c>
      <c r="ZQ135" t="n">
        <v/>
      </c>
      <c r="ZR135" t="n">
        <v/>
      </c>
      <c r="ZS135" t="n">
        <v/>
      </c>
      <c r="ZT135" t="n">
        <v/>
      </c>
      <c r="ZU135" t="n">
        <v/>
      </c>
      <c r="ZV135" t="n">
        <v/>
      </c>
      <c r="ZW135" t="n">
        <v>3</v>
      </c>
      <c r="ZX135" t="n">
        <v/>
      </c>
      <c r="ZY135" t="n">
        <v/>
      </c>
      <c r="ZZ135" t="n">
        <v/>
      </c>
      <c r="AAA135" t="n">
        <v/>
      </c>
      <c r="AAB135" t="n">
        <v/>
      </c>
      <c r="AAC135" t="n">
        <v/>
      </c>
      <c r="AAD135" t="n">
        <v/>
      </c>
      <c r="AAE135" t="inlineStr">
        <is>
          <t>Pakan segar (misal: rumput)</t>
        </is>
      </c>
      <c r="AAF135" t="n">
        <v/>
      </c>
      <c r="AAG135" t="n">
        <v/>
      </c>
      <c r="AAH135" t="n">
        <v/>
      </c>
      <c r="AAI135" t="n">
        <v/>
      </c>
      <c r="AAJ135" t="n">
        <v/>
      </c>
      <c r="AAK135" t="n">
        <v/>
      </c>
      <c r="AAL135" t="inlineStr">
        <is>
          <t>Tidak</t>
        </is>
      </c>
      <c r="AAM135" t="n">
        <v/>
      </c>
      <c r="AAN135" t="n">
        <v/>
      </c>
      <c r="AAO135" t="n">
        <v/>
      </c>
      <c r="AAP135" t="n">
        <v/>
      </c>
      <c r="AAQ135" t="n">
        <v/>
      </c>
      <c r="AAR135" t="inlineStr">
        <is>
          <t>Tidak</t>
        </is>
      </c>
      <c r="AAS135" t="inlineStr">
        <is>
          <t>Tidak pasti/ragu-ragu</t>
        </is>
      </c>
      <c r="AAT135" t="inlineStr">
        <is>
          <t>Diberikan gratis ke orang lain</t>
        </is>
      </c>
      <c r="AAU135" t="n">
        <v>0</v>
      </c>
      <c r="AAV135" t="n">
        <v>0</v>
      </c>
      <c r="AAW135" t="n">
        <v>0</v>
      </c>
      <c r="AAX135" t="n">
        <v>0</v>
      </c>
      <c r="AAY135" t="n">
        <v>1</v>
      </c>
      <c r="AAZ135" t="n">
        <v>0</v>
      </c>
      <c r="ABA135" t="n">
        <v>0</v>
      </c>
      <c r="ABB135" t="n">
        <v/>
      </c>
      <c r="ABC135" t="n">
        <v/>
      </c>
      <c r="ABD135" t="n">
        <v/>
      </c>
      <c r="ABE135" t="n">
        <v/>
      </c>
      <c r="ABF135" t="n">
        <v/>
      </c>
      <c r="ABG135" t="n">
        <v/>
      </c>
      <c r="ABH135" t="n">
        <v/>
      </c>
      <c r="ABI135" t="n">
        <v/>
      </c>
      <c r="ABJ135" t="n">
        <v/>
      </c>
      <c r="ABK135" t="n">
        <v/>
      </c>
      <c r="ABL135" t="n">
        <v/>
      </c>
      <c r="ABM135" t="n">
        <v/>
      </c>
      <c r="ABN135" t="n">
        <v/>
      </c>
      <c r="ABO135" t="n">
        <v/>
      </c>
      <c r="ABP135" t="n">
        <v/>
      </c>
      <c r="ABQ135" t="n">
        <v/>
      </c>
      <c r="ABR135" t="n">
        <v/>
      </c>
      <c r="ABS135" t="n">
        <v/>
      </c>
      <c r="ABT135" t="n">
        <v/>
      </c>
      <c r="ABU135" t="n">
        <v/>
      </c>
      <c r="ABV135" t="n">
        <v/>
      </c>
      <c r="ABW135" t="n">
        <v/>
      </c>
      <c r="ABX135" t="n">
        <v/>
      </c>
      <c r="ABY135" t="n">
        <v/>
      </c>
      <c r="ABZ135" t="n">
        <v/>
      </c>
      <c r="ACA135" t="n">
        <v/>
      </c>
      <c r="ACB135" t="n">
        <v/>
      </c>
      <c r="ACC135" t="n">
        <v/>
      </c>
      <c r="ACD135" t="n">
        <v/>
      </c>
      <c r="ACE135" t="n">
        <v/>
      </c>
      <c r="ACF135" t="n">
        <v/>
      </c>
      <c r="ACG135" t="n">
        <v/>
      </c>
      <c r="ACH135" t="n">
        <v/>
      </c>
      <c r="ACI135" t="n">
        <v/>
      </c>
      <c r="ACJ135" t="n">
        <v/>
      </c>
      <c r="ACK135" t="inlineStr">
        <is>
          <t>Tidak punya waktu mengumpulkannya</t>
        </is>
      </c>
      <c r="ACL135" t="n">
        <v>0</v>
      </c>
      <c r="ACM135" t="n">
        <v>0</v>
      </c>
      <c r="ACN135" t="n">
        <v>1</v>
      </c>
      <c r="ACO135" t="n">
        <v>0</v>
      </c>
      <c r="ACP135" t="n">
        <v>0</v>
      </c>
      <c r="ACQ135" t="n">
        <v>0</v>
      </c>
      <c r="ACR135" t="n">
        <v>0</v>
      </c>
      <c r="ACS135" t="n">
        <v/>
      </c>
      <c r="ACT135" t="inlineStr">
        <is>
          <t>Tidak</t>
        </is>
      </c>
      <c r="ACU135" t="inlineStr">
        <is>
          <t>Manfaat cukup signifikan, terasa di kehidupan sehari-hari</t>
        </is>
      </c>
      <c r="ACV135" t="inlineStr">
        <is>
          <t>Berkurang</t>
        </is>
      </c>
      <c r="ACW135" t="inlineStr">
        <is>
          <t>Anggota keluarga - Perempuan dewasa</t>
        </is>
      </c>
      <c r="ACX135" t="inlineStr">
        <is>
          <t>Netral/tidak tahu</t>
        </is>
      </c>
      <c r="ACY135" t="inlineStr">
        <is>
          <t>Anggota keluarga - Laki-laki dewasa Anggota keluarga - Perempuan dewasa Anggota keluarga - Anak-anak</t>
        </is>
      </c>
      <c r="ACZ135" t="n">
        <v>1</v>
      </c>
      <c r="ADA135" t="n">
        <v>1</v>
      </c>
      <c r="ADB135" t="n">
        <v>1</v>
      </c>
      <c r="ADC135" t="n">
        <v>0</v>
      </c>
      <c r="ADD135" t="inlineStr">
        <is>
          <t>Puas</t>
        </is>
      </c>
      <c r="ADE135" t="inlineStr">
        <is>
          <t>Puas</t>
        </is>
      </c>
      <c r="ADF135" t="inlineStr">
        <is>
          <t>Puas</t>
        </is>
      </c>
      <c r="ADG135" t="inlineStr">
        <is>
          <t>Puas</t>
        </is>
      </c>
      <c r="ADH135" t="inlineStr">
        <is>
          <t>Tidak</t>
        </is>
      </c>
      <c r="ADI135" t="n">
        <v/>
      </c>
      <c r="ADJ135" t="inlineStr">
        <is>
          <t>Puas</t>
        </is>
      </c>
      <c r="ADK135" t="n">
        <v/>
      </c>
      <c r="ADL135" t="n">
        <v/>
      </c>
      <c r="ADM135" t="n">
        <v/>
      </c>
      <c r="ADN135" t="n">
        <v/>
      </c>
      <c r="ADO135" t="n">
        <v/>
      </c>
      <c r="ADP135" t="n">
        <v/>
      </c>
      <c r="ADQ135" t="n">
        <v/>
      </c>
      <c r="ADR135" t="n">
        <v/>
      </c>
      <c r="ADS135" t="n">
        <v/>
      </c>
      <c r="ADT135" t="n">
        <v/>
      </c>
      <c r="ADU135" t="inlineStr">
        <is>
          <t>Menghubungi CPO atau pendamping Memperbaiki sendiri</t>
        </is>
      </c>
      <c r="ADV135" t="n">
        <v>0</v>
      </c>
      <c r="ADW135" t="n">
        <v>0</v>
      </c>
      <c r="ADX135" t="n">
        <v>0</v>
      </c>
      <c r="ADY135" t="n">
        <v>0</v>
      </c>
      <c r="ADZ135" t="n">
        <v>1</v>
      </c>
      <c r="AEA135" t="n">
        <v>1</v>
      </c>
      <c r="AEB135" t="n">
        <v>0</v>
      </c>
      <c r="AEC135" t="n">
        <v>0</v>
      </c>
      <c r="AED135" t="inlineStr">
        <is>
          <t>Tidak</t>
        </is>
      </c>
      <c r="AEE135" t="inlineStr">
        <is>
          <t>Laki-laki dewasa</t>
        </is>
      </c>
      <c r="AEF135" t="n">
        <v/>
      </c>
      <c r="AEG135" t="inlineStr">
        <is>
          <t>Menghubungi melalui rekan</t>
        </is>
      </c>
      <c r="AEH135" t="n">
        <v/>
      </c>
      <c r="AEI135" t="inlineStr">
        <is>
          <t>Tidak</t>
        </is>
      </c>
      <c r="AEJ135" t="inlineStr">
        <is>
          <t>Kadang-kadang</t>
        </is>
      </c>
      <c r="AEK135" t="inlineStr">
        <is>
          <t>Pengurangan pengeluaran rumah tangga (bahan bakar minyak, pupuk, dll.) Lebih mudah mendapatkan energi Mendapatkan subsidi</t>
        </is>
      </c>
      <c r="AEL135" t="n">
        <v>1</v>
      </c>
      <c r="AEM135" t="n">
        <v>1</v>
      </c>
      <c r="AEN135" t="n">
        <v>0</v>
      </c>
      <c r="AEO135" t="n">
        <v>0</v>
      </c>
      <c r="AEP135" t="n">
        <v>0</v>
      </c>
      <c r="AEQ135" t="n">
        <v>0</v>
      </c>
      <c r="AER135" t="n">
        <v>0</v>
      </c>
      <c r="AES135" t="n">
        <v>0</v>
      </c>
      <c r="AET135" t="n">
        <v>0</v>
      </c>
      <c r="AEU135" t="n">
        <v>0</v>
      </c>
      <c r="AEV135" t="n">
        <v>1</v>
      </c>
      <c r="AEW135" t="n">
        <v>0</v>
      </c>
      <c r="AEX135" t="n">
        <v/>
      </c>
      <c r="AEY135" t="inlineStr">
        <is>
          <t>Didukung oleh pihak lain atau ada subsidi</t>
        </is>
      </c>
      <c r="AEZ135" t="n">
        <v/>
      </c>
      <c r="AFA135" t="inlineStr">
        <is>
          <t>Koperasi</t>
        </is>
      </c>
      <c r="AFB135" t="n">
        <v/>
      </c>
      <c r="AFC135" t="inlineStr">
        <is>
          <t>1000541110-20_35_10.jpg</t>
        </is>
      </c>
      <c r="AFD135" t="inlineStr">
        <is>
          <t>https://kf.kobotoolbox.org/api/v2/assets/avstPQqLr3Ab3ZdcVTXZ6f/data/673202692/attachments/attFpqJTB9dGwLctJmEih4fX/</t>
        </is>
      </c>
      <c r="AFE135" t="inlineStr">
        <is>
          <t>1000541107-20_35_14.jpg</t>
        </is>
      </c>
      <c r="AFF135" t="inlineStr">
        <is>
          <t>https://kf.kobotoolbox.org/api/v2/assets/avstPQqLr3Ab3ZdcVTXZ6f/data/673202692/attachments/attn6SsCwTDu5JSjmHLz4A2C/</t>
        </is>
      </c>
      <c r="AFG135" t="inlineStr">
        <is>
          <t>Mukhtar</t>
        </is>
      </c>
      <c r="AFH135" t="n">
        <v/>
      </c>
      <c r="AFI135" t="inlineStr">
        <is>
          <t>Pakan konsentrat dan hijauan</t>
        </is>
      </c>
    </row>
    <row r="136">
      <c r="A136" t="n">
        <v/>
      </c>
      <c r="B136" t="n">
        <v/>
      </c>
      <c r="C136" t="n">
        <v/>
      </c>
      <c r="D136" t="inlineStr">
        <is>
          <t>samai</t>
        </is>
      </c>
      <c r="E136" t="n">
        <v>0</v>
      </c>
      <c r="F136" t="inlineStr">
        <is>
          <t>-7.897396 112.77054 840 111.611999517875</t>
        </is>
      </c>
      <c r="G136" t="n">
        <v>-7.897396</v>
      </c>
      <c r="H136" t="n">
        <v>112.77054</v>
      </c>
      <c r="I136" t="n">
        <v>840</v>
      </c>
      <c r="J136" t="n">
        <v>111.6119995</v>
      </c>
      <c r="K136" t="n">
        <v>0</v>
      </c>
      <c r="L136" t="inlineStr">
        <is>
          <t>-7.896799 112.770604 840 82.5</t>
        </is>
      </c>
      <c r="M136" t="n">
        <v>-7.896799</v>
      </c>
      <c r="N136" t="n">
        <v>112.770604</v>
      </c>
      <c r="O136" t="n">
        <v>840</v>
      </c>
      <c r="P136" t="n">
        <v>82.5</v>
      </c>
      <c r="Q136" t="n">
        <v>0</v>
      </c>
      <c r="R136" t="inlineStr">
        <is>
          <t>Jawa Timur</t>
        </is>
      </c>
      <c r="S136" t="n">
        <v>0</v>
      </c>
      <c r="T136" t="n">
        <v>0</v>
      </c>
      <c r="U136" t="n">
        <v>0</v>
      </c>
      <c r="V136" t="n">
        <v>0</v>
      </c>
      <c r="W136" t="n">
        <v>0</v>
      </c>
      <c r="X136" t="n">
        <v>1</v>
      </c>
      <c r="Y136" t="n">
        <v>0</v>
      </c>
      <c r="Z136" t="n">
        <v>0</v>
      </c>
      <c r="AA136" t="n">
        <v>0</v>
      </c>
      <c r="AB136" t="n">
        <v>0</v>
      </c>
      <c r="AC136" t="inlineStr">
        <is>
          <t>MALANG</t>
        </is>
      </c>
      <c r="AD136" t="inlineStr">
        <is>
          <t>JABUNG</t>
        </is>
      </c>
      <c r="AE136" t="inlineStr">
        <is>
          <t>KEMIRI</t>
        </is>
      </c>
      <c r="AF136" t="inlineStr">
        <is>
          <t>KAN JABUNG</t>
        </is>
      </c>
      <c r="AG136" t="inlineStr">
        <is>
          <t>KJP0007</t>
        </is>
      </c>
      <c r="AH136" t="n">
        <v>16</v>
      </c>
      <c r="AI136" t="inlineStr">
        <is>
          <t>VPA1</t>
        </is>
      </c>
      <c r="AJ136" t="inlineStr">
        <is>
          <t>Tidak aktif</t>
        </is>
      </c>
      <c r="AK136" t="n">
        <v>55</v>
      </c>
      <c r="AL136" t="inlineStr">
        <is>
          <t>Laki-laki</t>
        </is>
      </c>
      <c r="AM136" t="inlineStr">
        <is>
          <t>Sudah menikah</t>
        </is>
      </c>
      <c r="AN136" t="inlineStr">
        <is>
          <t>SMP/Sederajat</t>
        </is>
      </c>
      <c r="AO136" t="inlineStr">
        <is>
          <t>Peternak</t>
        </is>
      </c>
      <c r="AP136" t="n">
        <v>0</v>
      </c>
      <c r="AQ136" t="n">
        <v>1</v>
      </c>
      <c r="AR136" t="n">
        <v>0</v>
      </c>
      <c r="AS136" t="n">
        <v>0</v>
      </c>
      <c r="AT136" t="n">
        <v>0</v>
      </c>
      <c r="AU136" t="n">
        <v>0</v>
      </c>
      <c r="AV136" t="n">
        <v>0</v>
      </c>
      <c r="AW136" t="n">
        <v>0</v>
      </c>
      <c r="AX136" t="n">
        <v/>
      </c>
      <c r="AY136" t="inlineStr">
        <is>
          <t>Peternak</t>
        </is>
      </c>
      <c r="AZ136" t="n">
        <v>0</v>
      </c>
      <c r="BA136" t="n">
        <v>1</v>
      </c>
      <c r="BB136" t="n">
        <v>0</v>
      </c>
      <c r="BC136" t="n">
        <v>0</v>
      </c>
      <c r="BD136" t="n">
        <v>0</v>
      </c>
      <c r="BE136" t="n">
        <v>0</v>
      </c>
      <c r="BF136" t="n">
        <v>0</v>
      </c>
      <c r="BG136" t="n">
        <v>0</v>
      </c>
      <c r="BH136" t="n">
        <v/>
      </c>
      <c r="BI136" t="inlineStr">
        <is>
          <t>&gt;Rp3.500.000</t>
        </is>
      </c>
      <c r="BJ136" t="n">
        <v>1</v>
      </c>
      <c r="BK136" t="n">
        <v>1</v>
      </c>
      <c r="BL136" t="n">
        <v>1</v>
      </c>
      <c r="BM136" t="n">
        <v>0</v>
      </c>
      <c r="BN136" t="inlineStr">
        <is>
          <t>Milik sendiri</t>
        </is>
      </c>
      <c r="BO136" t="inlineStr">
        <is>
          <t>Permanen (dinding bata dan semen)</t>
        </is>
      </c>
      <c r="BP136" t="n">
        <v>1</v>
      </c>
      <c r="BQ136" t="n">
        <v>0</v>
      </c>
      <c r="BR136" t="n">
        <v>0</v>
      </c>
      <c r="BS136" t="n">
        <v>0</v>
      </c>
      <c r="BT136" t="n">
        <v>0</v>
      </c>
      <c r="BU136" t="n">
        <v/>
      </c>
      <c r="BV136" t="inlineStr">
        <is>
          <t>Keramik/ubin</t>
        </is>
      </c>
      <c r="BW136" t="n">
        <v>0</v>
      </c>
      <c r="BX136" t="n">
        <v>0</v>
      </c>
      <c r="BY136" t="n">
        <v>1</v>
      </c>
      <c r="BZ136" t="n">
        <v>0</v>
      </c>
      <c r="CA136" t="n">
        <v>0</v>
      </c>
      <c r="CB136" t="n">
        <v/>
      </c>
      <c r="CC136" t="inlineStr">
        <is>
          <t>Genting</t>
        </is>
      </c>
      <c r="CD136" t="n">
        <v>0</v>
      </c>
      <c r="CE136" t="n">
        <v>0</v>
      </c>
      <c r="CF136" t="n">
        <v>0</v>
      </c>
      <c r="CG136" t="n">
        <v>0</v>
      </c>
      <c r="CH136" t="n">
        <v>0</v>
      </c>
      <c r="CI136" t="n">
        <v>1</v>
      </c>
      <c r="CJ136" t="n">
        <v>0</v>
      </c>
      <c r="CK136" t="n">
        <v/>
      </c>
      <c r="CL136" t="inlineStr">
        <is>
          <t>Ya</t>
        </is>
      </c>
      <c r="CM136" t="n">
        <v>2009</v>
      </c>
      <c r="CN136" t="inlineStr">
        <is>
          <t>Fixed-Dome (Kubah Tetap)</t>
        </is>
      </c>
      <c r="CO136" t="inlineStr">
        <is>
          <t>6 m³ (4-5 ekor sapi, ±5 jam memasak/hari, ±50 kg</t>
        </is>
      </c>
      <c r="CP136" t="inlineStr">
        <is>
          <t>Anggota keluarga - laki-laki</t>
        </is>
      </c>
      <c r="CQ136" t="n">
        <v>0</v>
      </c>
      <c r="CR136" t="n">
        <v>0</v>
      </c>
      <c r="CS136" t="n">
        <v>0</v>
      </c>
      <c r="CT136" t="n">
        <v>0</v>
      </c>
      <c r="CU136" t="n">
        <v>1</v>
      </c>
      <c r="CV136" t="n">
        <v>0</v>
      </c>
      <c r="CW136" t="n">
        <v>0</v>
      </c>
      <c r="CX136" t="n">
        <v>0</v>
      </c>
      <c r="CY136" t="inlineStr">
        <is>
          <t>Anggota keluarga - laki-laki Anggota keluarga - perempuan dewasa</t>
        </is>
      </c>
      <c r="CZ136" t="n">
        <v>1</v>
      </c>
      <c r="DA136" t="n">
        <v>1</v>
      </c>
      <c r="DB136" t="n">
        <v>0</v>
      </c>
      <c r="DC136" t="n">
        <v/>
      </c>
      <c r="DD136" t="inlineStr">
        <is>
          <t>Anggota keluarga - laki-laki</t>
        </is>
      </c>
      <c r="DE136" t="n">
        <v>1</v>
      </c>
      <c r="DF136" t="n">
        <v>0</v>
      </c>
      <c r="DG136" t="n">
        <v>0</v>
      </c>
      <c r="DH136" t="n">
        <v>0</v>
      </c>
      <c r="DI136" t="n">
        <v/>
      </c>
      <c r="DJ136" t="inlineStr">
        <is>
          <t>Anggota keluarga - laki-laki CPO atau pendamping</t>
        </is>
      </c>
      <c r="DK136" t="n">
        <v>1</v>
      </c>
      <c r="DL136" t="n">
        <v>0</v>
      </c>
      <c r="DM136" t="n">
        <v>1</v>
      </c>
      <c r="DN136" t="n">
        <v>0</v>
      </c>
      <c r="DO136" t="n">
        <v/>
      </c>
      <c r="DP136" t="inlineStr">
        <is>
          <t>Tidak berfungsi sama sekali</t>
        </is>
      </c>
      <c r="DQ136" t="inlineStr">
        <is>
          <t>&gt;1 tahun yang lalu</t>
        </is>
      </c>
      <c r="DR136" t="inlineStr">
        <is>
          <t>Lainnya</t>
        </is>
      </c>
      <c r="DS136" t="inlineStr">
        <is>
          <t>Kendala tempat</t>
        </is>
      </c>
      <c r="DT136" t="n">
        <v/>
      </c>
      <c r="DU136" t="n">
        <v/>
      </c>
      <c r="DV136" t="n">
        <v/>
      </c>
      <c r="DW136" t="n">
        <v/>
      </c>
      <c r="DX136" t="n">
        <v/>
      </c>
      <c r="DY136" t="n">
        <v/>
      </c>
      <c r="DZ136" t="n">
        <v/>
      </c>
      <c r="EA136" t="n">
        <v/>
      </c>
      <c r="EB136" t="n">
        <v/>
      </c>
      <c r="EC136" t="n">
        <v/>
      </c>
      <c r="ED136" t="n">
        <v/>
      </c>
      <c r="EE136" t="n">
        <v/>
      </c>
      <c r="EF136" t="n">
        <v/>
      </c>
      <c r="EG136" t="n">
        <v/>
      </c>
      <c r="EH136" t="n">
        <v/>
      </c>
      <c r="EI136" t="inlineStr">
        <is>
          <t>Lainnya</t>
        </is>
      </c>
      <c r="EJ136" t="n">
        <v>0</v>
      </c>
      <c r="EK136" t="n">
        <v>0</v>
      </c>
      <c r="EL136" t="n">
        <v>0</v>
      </c>
      <c r="EM136" t="n">
        <v>1</v>
      </c>
      <c r="EN136" t="n">
        <v>0</v>
      </c>
      <c r="EO136" t="inlineStr">
        <is>
          <t>Kendala tempat</t>
        </is>
      </c>
      <c r="EP136" t="inlineStr">
        <is>
          <t>Ya, cukup jelas dan mudah diikuti</t>
        </is>
      </c>
      <c r="EQ136" t="inlineStr">
        <is>
          <t>Pelatihan</t>
        </is>
      </c>
      <c r="ER136" t="inlineStr">
        <is>
          <t>CPO atau pendamping Staff BIRU</t>
        </is>
      </c>
      <c r="ES136" t="n">
        <v>1</v>
      </c>
      <c r="ET136" t="n">
        <v>1</v>
      </c>
      <c r="EU136" t="n">
        <v>0</v>
      </c>
      <c r="EV136" t="n">
        <v>0</v>
      </c>
      <c r="EW136" t="n">
        <v/>
      </c>
      <c r="EX136" t="inlineStr">
        <is>
          <t>Anggota keluarga - Laki-laki Anggota keluarga - Perempuan dewasa</t>
        </is>
      </c>
      <c r="EY136" t="n">
        <v>1</v>
      </c>
      <c r="EZ136" t="n">
        <v>1</v>
      </c>
      <c r="FA136" t="n">
        <v>0</v>
      </c>
      <c r="FB136" t="n">
        <v/>
      </c>
      <c r="FC136" t="inlineStr">
        <is>
          <t>Setiap minggu</t>
        </is>
      </c>
      <c r="FD136" t="n">
        <v/>
      </c>
      <c r="FE136" t="inlineStr">
        <is>
          <t>Mengetahui</t>
        </is>
      </c>
      <c r="FF136" t="inlineStr">
        <is>
          <t>Sering (setiap minggu)</t>
        </is>
      </c>
      <c r="FG136" t="inlineStr">
        <is>
          <t>Mengetahui</t>
        </is>
      </c>
      <c r="FH136" t="inlineStr">
        <is>
          <t>Sering (setiap minggu)</t>
        </is>
      </c>
      <c r="FI136" t="inlineStr">
        <is>
          <t>Mengetahui</t>
        </is>
      </c>
      <c r="FJ136" t="inlineStr">
        <is>
          <t>Sering (setiap minggu)</t>
        </is>
      </c>
      <c r="FK136" t="inlineStr">
        <is>
          <t>Mengetahui</t>
        </is>
      </c>
      <c r="FL136" t="inlineStr">
        <is>
          <t>Sering (setiap minggu)</t>
        </is>
      </c>
      <c r="FM136" t="inlineStr">
        <is>
          <t>Mengetahui</t>
        </is>
      </c>
      <c r="FN136" t="inlineStr">
        <is>
          <t>Sering (setiap minggu)</t>
        </is>
      </c>
      <c r="FO136" t="inlineStr">
        <is>
          <t>Mengetahui</t>
        </is>
      </c>
      <c r="FP136" t="inlineStr">
        <is>
          <t>Sering (setiap minggu)</t>
        </is>
      </c>
      <c r="FQ136" t="inlineStr">
        <is>
          <t>Mengetahui</t>
        </is>
      </c>
      <c r="FR136" t="inlineStr">
        <is>
          <t>Ya</t>
        </is>
      </c>
      <c r="FS136" t="inlineStr">
        <is>
          <t>Mengetahui</t>
        </is>
      </c>
      <c r="FT136" t="inlineStr">
        <is>
          <t>Ya, terkadang</t>
        </is>
      </c>
      <c r="FU136" t="inlineStr">
        <is>
          <t>Laki-laki dewasa</t>
        </is>
      </c>
      <c r="FV136" t="n">
        <v>1</v>
      </c>
      <c r="FW136" t="n">
        <v>0</v>
      </c>
      <c r="FX136" t="n">
        <v>0</v>
      </c>
      <c r="FY136" t="n">
        <v>0</v>
      </c>
      <c r="FZ136" t="inlineStr">
        <is>
          <t>Sangat memahami</t>
        </is>
      </c>
      <c r="GA136" t="inlineStr">
        <is>
          <t>CPO Pelatihan</t>
        </is>
      </c>
      <c r="GB136" t="n">
        <v>1</v>
      </c>
      <c r="GC136" t="n">
        <v>1</v>
      </c>
      <c r="GD136" t="n">
        <v>0</v>
      </c>
      <c r="GE136" t="n">
        <v>0</v>
      </c>
      <c r="GF136" t="n">
        <v/>
      </c>
      <c r="GG136" t="inlineStr">
        <is>
          <t>Sering</t>
        </is>
      </c>
      <c r="GH136" t="inlineStr">
        <is>
          <t>Ya</t>
        </is>
      </c>
      <c r="GI136" t="inlineStr">
        <is>
          <t>Teman/keluarga</t>
        </is>
      </c>
      <c r="GJ136" t="n">
        <v>0</v>
      </c>
      <c r="GK136" t="n">
        <v>1</v>
      </c>
      <c r="GL136" t="n">
        <v>0</v>
      </c>
      <c r="GM136" t="n">
        <v>0</v>
      </c>
      <c r="GN136" t="n">
        <v/>
      </c>
      <c r="GO136" t="n">
        <v>10</v>
      </c>
      <c r="GP136" t="inlineStr">
        <is>
          <t>Sebagian</t>
        </is>
      </c>
      <c r="GQ136" t="inlineStr">
        <is>
          <t>Kayu bakar LPG</t>
        </is>
      </c>
      <c r="GR136" t="n">
        <v>1</v>
      </c>
      <c r="GS136" t="n">
        <v>1</v>
      </c>
      <c r="GT136" t="n">
        <v>0</v>
      </c>
      <c r="GU136" t="n">
        <v>0</v>
      </c>
      <c r="GV136" t="n">
        <v>0</v>
      </c>
      <c r="GW136" t="n">
        <v>0</v>
      </c>
      <c r="GX136" t="n">
        <v>0</v>
      </c>
      <c r="GY136" t="n">
        <v/>
      </c>
      <c r="GZ136" t="inlineStr">
        <is>
          <t>Ya</t>
        </is>
      </c>
      <c r="HA136" t="n">
        <v/>
      </c>
      <c r="HB136" t="n">
        <v/>
      </c>
      <c r="HC136" t="n">
        <v/>
      </c>
      <c r="HD136" t="n">
        <v/>
      </c>
      <c r="HE136" t="n">
        <v/>
      </c>
      <c r="HF136" t="n">
        <v/>
      </c>
      <c r="HG136" t="n">
        <v/>
      </c>
      <c r="HH136" t="n">
        <v/>
      </c>
      <c r="HI136" t="n">
        <v/>
      </c>
      <c r="HJ136" t="n">
        <v/>
      </c>
      <c r="HK136" t="n">
        <v/>
      </c>
      <c r="HL136" t="n">
        <v/>
      </c>
      <c r="HM136" t="n">
        <v/>
      </c>
      <c r="HN136" t="n">
        <v/>
      </c>
      <c r="HO136" t="n">
        <v/>
      </c>
      <c r="HP136" t="n">
        <v/>
      </c>
      <c r="HQ136" t="n">
        <v/>
      </c>
      <c r="HR136" t="n">
        <v/>
      </c>
      <c r="HS136" t="n">
        <v/>
      </c>
      <c r="HT136" t="n">
        <v/>
      </c>
      <c r="HU136" t="n">
        <v/>
      </c>
      <c r="HV136" t="n">
        <v/>
      </c>
      <c r="HW136" t="n">
        <v/>
      </c>
      <c r="HX136" t="n">
        <v/>
      </c>
      <c r="HY136" t="n">
        <v>100</v>
      </c>
      <c r="HZ136" t="n">
        <v>0</v>
      </c>
      <c r="IA136" t="n">
        <v>3</v>
      </c>
      <c r="IB136" t="n">
        <v>20000</v>
      </c>
      <c r="IC136" t="n">
        <v/>
      </c>
      <c r="ID136" t="n">
        <v/>
      </c>
      <c r="IE136" t="n">
        <v/>
      </c>
      <c r="IF136" t="n">
        <v/>
      </c>
      <c r="IG136" t="n">
        <v/>
      </c>
      <c r="IH136" t="n">
        <v/>
      </c>
      <c r="II136" t="n">
        <v/>
      </c>
      <c r="IJ136" t="n">
        <v/>
      </c>
      <c r="IK136" t="inlineStr">
        <is>
          <t>80-100 kg</t>
        </is>
      </c>
      <c r="IL136" t="inlineStr">
        <is>
          <t>3-5 jam</t>
        </is>
      </c>
      <c r="IM136" t="inlineStr">
        <is>
          <t>Ya</t>
        </is>
      </c>
      <c r="IN136" t="inlineStr">
        <is>
          <t>Ya</t>
        </is>
      </c>
      <c r="IO136" t="inlineStr">
        <is>
          <t>Tidak ada perubahan</t>
        </is>
      </c>
      <c r="IP136" t="n">
        <v/>
      </c>
      <c r="IQ136" t="inlineStr">
        <is>
          <t>Tidak pernah</t>
        </is>
      </c>
      <c r="IR136" t="n">
        <v/>
      </c>
      <c r="IS136" t="n">
        <v/>
      </c>
      <c r="IT136" t="n">
        <v/>
      </c>
      <c r="IU136" t="n">
        <v/>
      </c>
      <c r="IV136" t="n">
        <v/>
      </c>
      <c r="IW136" t="n">
        <v/>
      </c>
      <c r="IX136" t="n">
        <v/>
      </c>
      <c r="IY136" t="n">
        <v/>
      </c>
      <c r="IZ136" t="inlineStr">
        <is>
          <t>Tidak pernah</t>
        </is>
      </c>
      <c r="JA136" t="n">
        <v/>
      </c>
      <c r="JB136" t="n">
        <v/>
      </c>
      <c r="JC136" t="n">
        <v/>
      </c>
      <c r="JD136" t="n">
        <v/>
      </c>
      <c r="JE136" t="n">
        <v/>
      </c>
      <c r="JF136" t="n">
        <v/>
      </c>
      <c r="JG136" t="n">
        <v/>
      </c>
      <c r="JH136" t="n">
        <v/>
      </c>
      <c r="JI136" t="inlineStr">
        <is>
          <t>Tidak pernah</t>
        </is>
      </c>
      <c r="JJ136" t="n">
        <v/>
      </c>
      <c r="JK136" t="n">
        <v/>
      </c>
      <c r="JL136" t="n">
        <v/>
      </c>
      <c r="JM136" t="n">
        <v/>
      </c>
      <c r="JN136" t="n">
        <v/>
      </c>
      <c r="JO136" t="n">
        <v/>
      </c>
      <c r="JP136" t="n">
        <v/>
      </c>
      <c r="JQ136" t="n">
        <v/>
      </c>
      <c r="JR136" t="inlineStr">
        <is>
          <t>Tidak pernah</t>
        </is>
      </c>
      <c r="JS136" t="n">
        <v/>
      </c>
      <c r="JT136" t="n">
        <v/>
      </c>
      <c r="JU136" t="n">
        <v/>
      </c>
      <c r="JV136" t="n">
        <v/>
      </c>
      <c r="JW136" t="n">
        <v/>
      </c>
      <c r="JX136" t="n">
        <v/>
      </c>
      <c r="JY136" t="n">
        <v/>
      </c>
      <c r="JZ136" t="n">
        <v/>
      </c>
      <c r="KA136" t="inlineStr">
        <is>
          <t>Tidak pernah</t>
        </is>
      </c>
      <c r="KB136" t="n">
        <v/>
      </c>
      <c r="KC136" t="n">
        <v/>
      </c>
      <c r="KD136" t="n">
        <v/>
      </c>
      <c r="KE136" t="n">
        <v/>
      </c>
      <c r="KF136" t="n">
        <v/>
      </c>
      <c r="KG136" t="n">
        <v/>
      </c>
      <c r="KH136" t="n">
        <v/>
      </c>
      <c r="KI136" t="n">
        <v/>
      </c>
      <c r="KJ136" t="inlineStr">
        <is>
          <t>Tidak pernah</t>
        </is>
      </c>
      <c r="KK136" t="n">
        <v/>
      </c>
      <c r="KL136" t="n">
        <v/>
      </c>
      <c r="KM136" t="n">
        <v/>
      </c>
      <c r="KN136" t="n">
        <v/>
      </c>
      <c r="KO136" t="n">
        <v/>
      </c>
      <c r="KP136" t="n">
        <v/>
      </c>
      <c r="KQ136" t="n">
        <v/>
      </c>
      <c r="KR136" t="n">
        <v/>
      </c>
      <c r="KS136" t="inlineStr">
        <is>
          <t>Cukup membaik</t>
        </is>
      </c>
      <c r="KT136" t="inlineStr">
        <is>
          <t>0-1 kali</t>
        </is>
      </c>
      <c r="KU136" t="inlineStr">
        <is>
          <t>0-1 kali</t>
        </is>
      </c>
      <c r="KV136" t="inlineStr">
        <is>
          <t>Anak-anak (0-18 tahun)</t>
        </is>
      </c>
      <c r="KW136" t="n">
        <v>0</v>
      </c>
      <c r="KX136" t="n">
        <v>0</v>
      </c>
      <c r="KY136" t="n">
        <v>1</v>
      </c>
      <c r="KZ136" t="n">
        <v>0</v>
      </c>
      <c r="LA136" t="inlineStr">
        <is>
          <t>Cukup membaik</t>
        </is>
      </c>
      <c r="LB136" t="inlineStr">
        <is>
          <t>Cukup membaik</t>
        </is>
      </c>
      <c r="LC136" t="n">
        <v>4</v>
      </c>
      <c r="LD136" t="n">
        <v>6</v>
      </c>
      <c r="LE136" t="n">
        <v>0</v>
      </c>
      <c r="LF136" t="n">
        <v>0</v>
      </c>
      <c r="LG136" t="inlineStr">
        <is>
          <t>Ya</t>
        </is>
      </c>
      <c r="LH136" t="n">
        <v>100000</v>
      </c>
      <c r="LI136" t="n">
        <v/>
      </c>
      <c r="LJ136" t="inlineStr">
        <is>
          <t>Kebutuhan rumah tangga</t>
        </is>
      </c>
      <c r="LK136" t="n">
        <v>0</v>
      </c>
      <c r="LL136" t="n">
        <v>0</v>
      </c>
      <c r="LM136" t="n">
        <v>0</v>
      </c>
      <c r="LN136" t="n">
        <v>0</v>
      </c>
      <c r="LO136" t="n">
        <v>1</v>
      </c>
      <c r="LP136" t="n">
        <v>0</v>
      </c>
      <c r="LQ136" t="n">
        <v>0</v>
      </c>
      <c r="LR136" t="n">
        <v/>
      </c>
      <c r="LS136" t="n">
        <v>10</v>
      </c>
      <c r="LT136" t="n">
        <v>0</v>
      </c>
      <c r="LU136" t="n">
        <v>0</v>
      </c>
      <c r="LV136" t="n">
        <v>0</v>
      </c>
      <c r="LW136" t="n">
        <v>5</v>
      </c>
      <c r="LX136" t="n">
        <v>0</v>
      </c>
      <c r="LY136" t="n">
        <v>5</v>
      </c>
      <c r="LZ136" t="n">
        <v>0</v>
      </c>
      <c r="MA136" t="n">
        <v>0</v>
      </c>
      <c r="MB136" t="inlineStr">
        <is>
          <t>Ya</t>
        </is>
      </c>
      <c r="MC136" t="n">
        <v>60</v>
      </c>
      <c r="MD136" t="n">
        <v>0</v>
      </c>
      <c r="ME136" t="n">
        <v>0</v>
      </c>
      <c r="MF136" t="n">
        <v>0</v>
      </c>
      <c r="MG136" t="n">
        <v>0</v>
      </c>
      <c r="MH136" t="n">
        <v>0</v>
      </c>
      <c r="MI136" t="inlineStr">
        <is>
          <t>Istirahat</t>
        </is>
      </c>
      <c r="MJ136" t="n">
        <v>0</v>
      </c>
      <c r="MK136" t="n">
        <v>0</v>
      </c>
      <c r="ML136" t="n">
        <v>1</v>
      </c>
      <c r="MM136" t="n">
        <v>0</v>
      </c>
      <c r="MN136" t="n">
        <v>0</v>
      </c>
      <c r="MO136" t="n">
        <v>0</v>
      </c>
      <c r="MP136" t="n">
        <v/>
      </c>
      <c r="MQ136" t="n">
        <v/>
      </c>
      <c r="MR136" t="inlineStr">
        <is>
          <t>Istirahat</t>
        </is>
      </c>
      <c r="MS136" t="n">
        <v/>
      </c>
      <c r="MT136" t="inlineStr">
        <is>
          <t>Istirahat</t>
        </is>
      </c>
      <c r="MU136" t="inlineStr">
        <is>
          <t>Ya, mempekerjakan orang lain</t>
        </is>
      </c>
      <c r="MV136" t="inlineStr">
        <is>
          <t>Pemasangan sistem biogas</t>
        </is>
      </c>
      <c r="MW136" t="n">
        <v>0</v>
      </c>
      <c r="MX136" t="n">
        <v>1</v>
      </c>
      <c r="MY136" t="n">
        <v>0</v>
      </c>
      <c r="MZ136" t="n">
        <v>0</v>
      </c>
      <c r="NA136" t="n">
        <v/>
      </c>
      <c r="NB136" t="n">
        <v>2</v>
      </c>
      <c r="NC136" t="n">
        <v/>
      </c>
      <c r="ND136" t="n">
        <v/>
      </c>
      <c r="NE136" t="n">
        <v/>
      </c>
      <c r="NF136" t="n">
        <v/>
      </c>
      <c r="NG136" t="n">
        <v/>
      </c>
      <c r="NH136" t="n">
        <v/>
      </c>
      <c r="NI136" t="n">
        <v/>
      </c>
      <c r="NJ136" t="n">
        <v/>
      </c>
      <c r="NK136" t="n">
        <v/>
      </c>
      <c r="NL136" t="inlineStr">
        <is>
          <t>Tidak</t>
        </is>
      </c>
      <c r="NM136" t="inlineStr">
        <is>
          <t>Kombinasi dana mandiri dan dana hibah</t>
        </is>
      </c>
      <c r="NN136" t="inlineStr">
        <is>
          <t>3.000.001-5.000.000</t>
        </is>
      </c>
      <c r="NO136" t="inlineStr">
        <is>
          <t>Yayasan Rumah Energi atau BIRU</t>
        </is>
      </c>
      <c r="NP136" t="n">
        <v/>
      </c>
      <c r="NQ136" t="n">
        <v/>
      </c>
      <c r="NR136" t="n">
        <v/>
      </c>
      <c r="NS136" t="n">
        <v/>
      </c>
      <c r="NT136" t="n">
        <v/>
      </c>
      <c r="NU136" t="n">
        <v/>
      </c>
      <c r="NV136" t="inlineStr">
        <is>
          <t>Anggota keluarga - Laki-laki dewasa</t>
        </is>
      </c>
      <c r="NW136" t="n">
        <v/>
      </c>
      <c r="NX136" t="inlineStr">
        <is>
          <t>Sama saja</t>
        </is>
      </c>
      <c r="NY136" t="n">
        <v>90</v>
      </c>
      <c r="NZ136" t="n">
        <v>0</v>
      </c>
      <c r="OA136" t="n">
        <v>0</v>
      </c>
      <c r="OB136" t="n">
        <v>0</v>
      </c>
      <c r="OC136" t="n">
        <v>30</v>
      </c>
      <c r="OD136" t="n">
        <v>0</v>
      </c>
      <c r="OE136" t="inlineStr">
        <is>
          <t>Lebih baik</t>
        </is>
      </c>
      <c r="OF136" t="inlineStr">
        <is>
          <t>Lebih baik (beda waktu memasak 5-30 menit, ATAU tidak lagi ada rasa/bau makanan yang berubah, ATAU alasan lainnya)</t>
        </is>
      </c>
      <c r="OG136" t="inlineStr">
        <is>
          <t>Ya</t>
        </is>
      </c>
      <c r="OH136" t="n">
        <v>0</v>
      </c>
      <c r="OI136" t="n">
        <v>12</v>
      </c>
      <c r="OJ136" t="n">
        <v>0</v>
      </c>
      <c r="OK136" t="n">
        <v>0</v>
      </c>
      <c r="OL136" t="n">
        <v>0</v>
      </c>
      <c r="OM136" t="n">
        <v>0</v>
      </c>
      <c r="ON136" t="n">
        <v>0</v>
      </c>
      <c r="OO136" t="n">
        <v>0</v>
      </c>
      <c r="OP136" t="inlineStr">
        <is>
          <t>Sapi perah</t>
        </is>
      </c>
      <c r="OQ136" t="n">
        <v>0</v>
      </c>
      <c r="OR136" t="n">
        <v>1</v>
      </c>
      <c r="OS136" t="n">
        <v>0</v>
      </c>
      <c r="OT136" t="n">
        <v>0</v>
      </c>
      <c r="OU136" t="n">
        <v>0</v>
      </c>
      <c r="OV136" t="n">
        <v>0</v>
      </c>
      <c r="OW136" t="n">
        <v>0</v>
      </c>
      <c r="OX136" t="n">
        <v>0</v>
      </c>
      <c r="OY136" t="n">
        <v>0</v>
      </c>
      <c r="OZ136" t="inlineStr">
        <is>
          <t>Sapi perah</t>
        </is>
      </c>
      <c r="PA136" t="n">
        <v>0</v>
      </c>
      <c r="PB136" t="n">
        <v>1</v>
      </c>
      <c r="PC136" t="n">
        <v>0</v>
      </c>
      <c r="PD136" t="n">
        <v>0</v>
      </c>
      <c r="PE136" t="n">
        <v>0</v>
      </c>
      <c r="PF136" t="n">
        <v>0</v>
      </c>
      <c r="PG136" t="n">
        <v>0</v>
      </c>
      <c r="PH136" t="n">
        <v>0</v>
      </c>
      <c r="PI136" t="n">
        <v>0</v>
      </c>
      <c r="PJ136" t="inlineStr">
        <is>
          <t>Sapi perah</t>
        </is>
      </c>
      <c r="PK136" t="n">
        <v>0</v>
      </c>
      <c r="PL136" t="n">
        <v>1</v>
      </c>
      <c r="PM136" t="n">
        <v>0</v>
      </c>
      <c r="PN136" t="n">
        <v>0</v>
      </c>
      <c r="PO136" t="n">
        <v>0</v>
      </c>
      <c r="PP136" t="n">
        <v>0</v>
      </c>
      <c r="PQ136" t="n">
        <v>0</v>
      </c>
      <c r="PR136" t="n">
        <v>0</v>
      </c>
      <c r="PS136" t="n">
        <v>0</v>
      </c>
      <c r="PT136" t="n">
        <v/>
      </c>
      <c r="PU136" t="n">
        <v/>
      </c>
      <c r="PV136" t="n">
        <v/>
      </c>
      <c r="PW136" t="n">
        <v/>
      </c>
      <c r="PX136" t="n">
        <v/>
      </c>
      <c r="PY136" t="n">
        <v/>
      </c>
      <c r="PZ136" t="n">
        <v/>
      </c>
      <c r="QA136" t="n">
        <v/>
      </c>
      <c r="QB136" t="n">
        <v/>
      </c>
      <c r="QC136" t="n">
        <v/>
      </c>
      <c r="QD136" t="n">
        <v/>
      </c>
      <c r="QE136" t="inlineStr">
        <is>
          <t>2-Dibuang ke sungai</t>
        </is>
      </c>
      <c r="QF136" t="n">
        <v>0</v>
      </c>
      <c r="QG136" t="n">
        <v>0</v>
      </c>
      <c r="QH136" t="n">
        <v>0</v>
      </c>
      <c r="QI136" t="n">
        <v>0</v>
      </c>
      <c r="QJ136" t="n">
        <v>0</v>
      </c>
      <c r="QK136" t="n">
        <v>0</v>
      </c>
      <c r="QL136" t="n">
        <v>1</v>
      </c>
      <c r="QM136" t="n">
        <v>0</v>
      </c>
      <c r="QN136" t="n">
        <v>0</v>
      </c>
      <c r="QO136" t="n">
        <v/>
      </c>
      <c r="QP136" t="n">
        <v/>
      </c>
      <c r="QQ136" t="n">
        <v/>
      </c>
      <c r="QR136" t="n">
        <v/>
      </c>
      <c r="QS136" t="n">
        <v/>
      </c>
      <c r="QT136" t="n">
        <v/>
      </c>
      <c r="QU136" t="n">
        <v/>
      </c>
      <c r="QV136" t="n">
        <v/>
      </c>
      <c r="QW136" t="n">
        <v/>
      </c>
      <c r="QX136" t="n">
        <v/>
      </c>
      <c r="QY136" t="n">
        <v/>
      </c>
      <c r="QZ136" t="n">
        <v/>
      </c>
      <c r="RA136" t="n">
        <v/>
      </c>
      <c r="RB136" t="n">
        <v/>
      </c>
      <c r="RC136" t="n">
        <v/>
      </c>
      <c r="RD136" t="n">
        <v/>
      </c>
      <c r="RE136" t="n">
        <v/>
      </c>
      <c r="RF136" t="n">
        <v/>
      </c>
      <c r="RG136" t="n">
        <v/>
      </c>
      <c r="RH136" t="n">
        <v/>
      </c>
      <c r="RI136" t="n">
        <v/>
      </c>
      <c r="RJ136" t="n">
        <v/>
      </c>
      <c r="RK136" t="n">
        <v/>
      </c>
      <c r="RL136" t="n">
        <v/>
      </c>
      <c r="RM136" t="n">
        <v/>
      </c>
      <c r="RN136" t="n">
        <v/>
      </c>
      <c r="RO136" t="n">
        <v/>
      </c>
      <c r="RP136" t="n">
        <v/>
      </c>
      <c r="RQ136" t="n">
        <v/>
      </c>
      <c r="RR136" t="n">
        <v/>
      </c>
      <c r="RS136" t="n">
        <v/>
      </c>
      <c r="RT136" t="n">
        <v/>
      </c>
      <c r="RU136" t="n">
        <v/>
      </c>
      <c r="RV136" t="n">
        <v/>
      </c>
      <c r="RW136" t="n">
        <v/>
      </c>
      <c r="RX136" t="n">
        <v/>
      </c>
      <c r="RY136" t="n">
        <v/>
      </c>
      <c r="RZ136" t="n">
        <v/>
      </c>
      <c r="SA136" t="n">
        <v/>
      </c>
      <c r="SB136" t="n">
        <v/>
      </c>
      <c r="SC136" t="n">
        <v/>
      </c>
      <c r="SD136" t="n">
        <v/>
      </c>
      <c r="SE136" t="n">
        <v/>
      </c>
      <c r="SF136" t="n">
        <v/>
      </c>
      <c r="SG136" t="n">
        <v/>
      </c>
      <c r="SH136" t="n">
        <v/>
      </c>
      <c r="SI136" t="n">
        <v/>
      </c>
      <c r="SJ136" t="n">
        <v/>
      </c>
      <c r="SK136" t="n">
        <v/>
      </c>
      <c r="SL136" t="n">
        <v/>
      </c>
      <c r="SM136" t="n">
        <v/>
      </c>
      <c r="SN136" t="n">
        <v/>
      </c>
      <c r="SO136" t="n">
        <v/>
      </c>
      <c r="SP136" t="n">
        <v/>
      </c>
      <c r="SQ136" t="n">
        <v/>
      </c>
      <c r="SR136" t="n">
        <v/>
      </c>
      <c r="SS136" t="n">
        <v/>
      </c>
      <c r="ST136" t="n">
        <v/>
      </c>
      <c r="SU136" t="n">
        <v/>
      </c>
      <c r="SV136" t="n">
        <v/>
      </c>
      <c r="SW136" t="n">
        <v/>
      </c>
      <c r="SX136" t="n">
        <v/>
      </c>
      <c r="SY136" t="n">
        <v/>
      </c>
      <c r="SZ136" t="n">
        <v>10</v>
      </c>
      <c r="TA136" t="n">
        <v/>
      </c>
      <c r="TB136" t="n">
        <v/>
      </c>
      <c r="TC136" t="n">
        <v/>
      </c>
      <c r="TD136" t="n">
        <v/>
      </c>
      <c r="TE136" t="n">
        <v/>
      </c>
      <c r="TF136" t="n">
        <v/>
      </c>
      <c r="TG136" t="n">
        <v/>
      </c>
      <c r="TH136" t="n">
        <v/>
      </c>
      <c r="TI136" t="n">
        <v/>
      </c>
      <c r="TJ136" t="n">
        <v/>
      </c>
      <c r="TK136" t="n">
        <v/>
      </c>
      <c r="TL136" t="n">
        <v/>
      </c>
      <c r="TM136" t="n">
        <v/>
      </c>
      <c r="TN136" t="n">
        <v/>
      </c>
      <c r="TO136" t="n">
        <v/>
      </c>
      <c r="TP136" t="n">
        <v/>
      </c>
      <c r="TQ136" t="n">
        <v/>
      </c>
      <c r="TR136" t="n">
        <v/>
      </c>
      <c r="TS136" t="n">
        <v/>
      </c>
      <c r="TT136" t="n">
        <v/>
      </c>
      <c r="TU136" t="n">
        <v/>
      </c>
      <c r="TV136" t="n">
        <v/>
      </c>
      <c r="TW136" t="n">
        <v/>
      </c>
      <c r="TX136" t="n">
        <v/>
      </c>
      <c r="TY136" t="n">
        <v/>
      </c>
      <c r="TZ136" t="n">
        <v/>
      </c>
      <c r="UA136" t="n">
        <v/>
      </c>
      <c r="UB136" t="n">
        <v/>
      </c>
      <c r="UC136" t="n">
        <v/>
      </c>
      <c r="UD136" t="n">
        <v/>
      </c>
      <c r="UE136" t="n">
        <v/>
      </c>
      <c r="UF136" t="n">
        <v/>
      </c>
      <c r="UG136" t="n">
        <v/>
      </c>
      <c r="UH136" t="n">
        <v/>
      </c>
      <c r="UI136" t="n">
        <v/>
      </c>
      <c r="UJ136" t="n">
        <v/>
      </c>
      <c r="UK136" t="n">
        <v/>
      </c>
      <c r="UL136" t="n">
        <v/>
      </c>
      <c r="UM136" t="n">
        <v/>
      </c>
      <c r="UN136" t="n">
        <v/>
      </c>
      <c r="UO136" t="n">
        <v/>
      </c>
      <c r="UP136" t="n">
        <v/>
      </c>
      <c r="UQ136" t="n">
        <v/>
      </c>
      <c r="UR136" t="n">
        <v/>
      </c>
      <c r="US136" t="n">
        <v/>
      </c>
      <c r="UT136" t="n">
        <v/>
      </c>
      <c r="UU136" t="n">
        <v/>
      </c>
      <c r="UV136" t="inlineStr">
        <is>
          <t>Pemberian pakan di kandang</t>
        </is>
      </c>
      <c r="UW136" t="n">
        <v/>
      </c>
      <c r="UX136" t="n">
        <v/>
      </c>
      <c r="UY136" t="n">
        <v/>
      </c>
      <c r="UZ136" t="n">
        <v/>
      </c>
      <c r="VA136" t="n">
        <v/>
      </c>
      <c r="VB136" t="n">
        <v/>
      </c>
      <c r="VC136" t="n">
        <v/>
      </c>
      <c r="VD136" t="inlineStr">
        <is>
          <t>Sangat jarang (&gt;1 bulan sekali)</t>
        </is>
      </c>
      <c r="VE136" t="n">
        <v/>
      </c>
      <c r="VF136" t="n">
        <v/>
      </c>
      <c r="VG136" t="n">
        <v/>
      </c>
      <c r="VH136" t="n">
        <v/>
      </c>
      <c r="VI136" t="n">
        <v/>
      </c>
      <c r="VJ136" t="n">
        <v/>
      </c>
      <c r="VK136" t="n">
        <v/>
      </c>
      <c r="VL136" t="inlineStr">
        <is>
          <t>Sering (1 kali sehari)</t>
        </is>
      </c>
      <c r="VM136" t="n">
        <v/>
      </c>
      <c r="VN136" t="n">
        <v/>
      </c>
      <c r="VO136" t="n">
        <v/>
      </c>
      <c r="VP136" t="n">
        <v/>
      </c>
      <c r="VQ136" t="n">
        <v/>
      </c>
      <c r="VR136" t="n">
        <v/>
      </c>
      <c r="VS136" t="n">
        <v/>
      </c>
      <c r="VT136" t="n">
        <v/>
      </c>
      <c r="VU136" t="n">
        <v/>
      </c>
      <c r="VV136" t="n">
        <v/>
      </c>
      <c r="VW136" t="n">
        <v/>
      </c>
      <c r="VX136" t="n">
        <v/>
      </c>
      <c r="VY136" t="n">
        <v/>
      </c>
      <c r="VZ136" t="n">
        <v/>
      </c>
      <c r="WA136" t="n">
        <v/>
      </c>
      <c r="WB136" t="n">
        <v/>
      </c>
      <c r="WC136" t="n">
        <v/>
      </c>
      <c r="WD136" t="n">
        <v/>
      </c>
      <c r="WE136" t="n">
        <v/>
      </c>
      <c r="WF136" t="inlineStr">
        <is>
          <t>3-Disimpan terbuka (dry lot) 6-Digester biogas</t>
        </is>
      </c>
      <c r="WG136" t="n">
        <v>0</v>
      </c>
      <c r="WH136" t="n">
        <v>0</v>
      </c>
      <c r="WI136" t="n">
        <v>0</v>
      </c>
      <c r="WJ136" t="n">
        <v>0</v>
      </c>
      <c r="WK136" t="n">
        <v>0</v>
      </c>
      <c r="WL136" t="n">
        <v>0</v>
      </c>
      <c r="WM136" t="n">
        <v>1</v>
      </c>
      <c r="WN136" t="n">
        <v>0</v>
      </c>
      <c r="WO136" t="n">
        <v>0</v>
      </c>
      <c r="WP136" t="n">
        <v>1</v>
      </c>
      <c r="WQ136" t="n">
        <v>0</v>
      </c>
      <c r="WR136" t="n">
        <v>0</v>
      </c>
      <c r="WS136" t="n">
        <v/>
      </c>
      <c r="WT136" t="n">
        <v/>
      </c>
      <c r="WU136" t="n">
        <v/>
      </c>
      <c r="WV136" t="n">
        <v/>
      </c>
      <c r="WW136" t="n">
        <v/>
      </c>
      <c r="WX136" t="n">
        <v/>
      </c>
      <c r="WY136" t="n">
        <v/>
      </c>
      <c r="WZ136" t="n">
        <v/>
      </c>
      <c r="XA136" t="n">
        <v/>
      </c>
      <c r="XB136" t="n">
        <v/>
      </c>
      <c r="XC136" t="n">
        <v/>
      </c>
      <c r="XD136" t="n">
        <v/>
      </c>
      <c r="XE136" t="n">
        <v/>
      </c>
      <c r="XF136" t="n">
        <v/>
      </c>
      <c r="XG136" t="n">
        <v/>
      </c>
      <c r="XH136" t="n">
        <v/>
      </c>
      <c r="XI136" t="n">
        <v/>
      </c>
      <c r="XJ136" t="n">
        <v/>
      </c>
      <c r="XK136" t="n">
        <v/>
      </c>
      <c r="XL136" t="n">
        <v/>
      </c>
      <c r="XM136" t="n">
        <v/>
      </c>
      <c r="XN136" t="n">
        <v/>
      </c>
      <c r="XO136" t="n">
        <v/>
      </c>
      <c r="XP136" t="n">
        <v/>
      </c>
      <c r="XQ136" t="n">
        <v/>
      </c>
      <c r="XR136" t="n">
        <v/>
      </c>
      <c r="XS136" t="n">
        <v/>
      </c>
      <c r="XT136" t="n">
        <v/>
      </c>
      <c r="XU136" t="n">
        <v/>
      </c>
      <c r="XV136" t="n">
        <v/>
      </c>
      <c r="XW136" t="n">
        <v/>
      </c>
      <c r="XX136" t="n">
        <v/>
      </c>
      <c r="XY136" t="n">
        <v/>
      </c>
      <c r="XZ136" t="n">
        <v/>
      </c>
      <c r="YA136" t="n">
        <v/>
      </c>
      <c r="YB136" t="n">
        <v/>
      </c>
      <c r="YC136" t="n">
        <v/>
      </c>
      <c r="YD136" t="n">
        <v/>
      </c>
      <c r="YE136" t="n">
        <v/>
      </c>
      <c r="YF136" t="n">
        <v/>
      </c>
      <c r="YG136" t="n">
        <v/>
      </c>
      <c r="YH136" t="n">
        <v/>
      </c>
      <c r="YI136" t="n">
        <v/>
      </c>
      <c r="YJ136" t="n">
        <v/>
      </c>
      <c r="YK136" t="n">
        <v/>
      </c>
      <c r="YL136" t="n">
        <v/>
      </c>
      <c r="YM136" t="n">
        <v/>
      </c>
      <c r="YN136" t="n">
        <v/>
      </c>
      <c r="YO136" t="n">
        <v/>
      </c>
      <c r="YP136" t="n">
        <v/>
      </c>
      <c r="YQ136" t="n">
        <v/>
      </c>
      <c r="YR136" t="n">
        <v/>
      </c>
      <c r="YS136" t="n">
        <v/>
      </c>
      <c r="YT136" t="n">
        <v/>
      </c>
      <c r="YU136" t="n">
        <v/>
      </c>
      <c r="YV136" t="n">
        <v/>
      </c>
      <c r="YW136" t="n">
        <v/>
      </c>
      <c r="YX136" t="n">
        <v/>
      </c>
      <c r="YY136" t="n">
        <v/>
      </c>
      <c r="YZ136" t="n">
        <v/>
      </c>
      <c r="ZA136" t="n">
        <v/>
      </c>
      <c r="ZB136" t="n">
        <v/>
      </c>
      <c r="ZC136" t="n">
        <v/>
      </c>
      <c r="ZD136" t="n">
        <v/>
      </c>
      <c r="ZE136" t="n">
        <v/>
      </c>
      <c r="ZF136" t="n">
        <v/>
      </c>
      <c r="ZG136" t="n">
        <v/>
      </c>
      <c r="ZH136" t="n">
        <v/>
      </c>
      <c r="ZI136" t="n">
        <v/>
      </c>
      <c r="ZJ136" t="n">
        <v/>
      </c>
      <c r="ZK136" t="n">
        <v/>
      </c>
      <c r="ZL136" t="n">
        <v/>
      </c>
      <c r="ZM136" t="n">
        <v/>
      </c>
      <c r="ZN136" t="n">
        <v/>
      </c>
      <c r="ZO136" t="n">
        <v>80</v>
      </c>
      <c r="ZP136" t="n">
        <v/>
      </c>
      <c r="ZQ136" t="n">
        <v/>
      </c>
      <c r="ZR136" t="n">
        <v/>
      </c>
      <c r="ZS136" t="n">
        <v/>
      </c>
      <c r="ZT136" t="n">
        <v/>
      </c>
      <c r="ZU136" t="n">
        <v/>
      </c>
      <c r="ZV136" t="n">
        <v/>
      </c>
      <c r="ZW136" t="n">
        <v>3</v>
      </c>
      <c r="ZX136" t="n">
        <v/>
      </c>
      <c r="ZY136" t="n">
        <v/>
      </c>
      <c r="ZZ136" t="n">
        <v/>
      </c>
      <c r="AAA136" t="n">
        <v/>
      </c>
      <c r="AAB136" t="n">
        <v/>
      </c>
      <c r="AAC136" t="n">
        <v/>
      </c>
      <c r="AAD136" t="n">
        <v/>
      </c>
      <c r="AAE136" t="inlineStr">
        <is>
          <t>Pakan segar (misal: rumput)</t>
        </is>
      </c>
      <c r="AAF136" t="n">
        <v/>
      </c>
      <c r="AAG136" t="n">
        <v/>
      </c>
      <c r="AAH136" t="n">
        <v/>
      </c>
      <c r="AAI136" t="n">
        <v/>
      </c>
      <c r="AAJ136" t="n">
        <v/>
      </c>
      <c r="AAK136" t="n">
        <v/>
      </c>
      <c r="AAL136" t="inlineStr">
        <is>
          <t>Tidak</t>
        </is>
      </c>
      <c r="AAM136" t="n">
        <v/>
      </c>
      <c r="AAN136" t="n">
        <v/>
      </c>
      <c r="AAO136" t="n">
        <v/>
      </c>
      <c r="AAP136" t="n">
        <v/>
      </c>
      <c r="AAQ136" t="n">
        <v/>
      </c>
      <c r="AAR136" t="inlineStr">
        <is>
          <t>Tidak</t>
        </is>
      </c>
      <c r="AAS136" t="inlineStr">
        <is>
          <t>Tidak pasti/ragu-ragu</t>
        </is>
      </c>
      <c r="AAT136" t="inlineStr">
        <is>
          <t>Diberikan gratis ke orang lain</t>
        </is>
      </c>
      <c r="AAU136" t="n">
        <v>0</v>
      </c>
      <c r="AAV136" t="n">
        <v>0</v>
      </c>
      <c r="AAW136" t="n">
        <v>0</v>
      </c>
      <c r="AAX136" t="n">
        <v>0</v>
      </c>
      <c r="AAY136" t="n">
        <v>1</v>
      </c>
      <c r="AAZ136" t="n">
        <v>0</v>
      </c>
      <c r="ABA136" t="n">
        <v>0</v>
      </c>
      <c r="ABB136" t="n">
        <v/>
      </c>
      <c r="ABC136" t="n">
        <v/>
      </c>
      <c r="ABD136" t="n">
        <v/>
      </c>
      <c r="ABE136" t="n">
        <v/>
      </c>
      <c r="ABF136" t="n">
        <v/>
      </c>
      <c r="ABG136" t="n">
        <v/>
      </c>
      <c r="ABH136" t="n">
        <v/>
      </c>
      <c r="ABI136" t="n">
        <v/>
      </c>
      <c r="ABJ136" t="n">
        <v/>
      </c>
      <c r="ABK136" t="n">
        <v/>
      </c>
      <c r="ABL136" t="n">
        <v/>
      </c>
      <c r="ABM136" t="n">
        <v/>
      </c>
      <c r="ABN136" t="n">
        <v/>
      </c>
      <c r="ABO136" t="n">
        <v/>
      </c>
      <c r="ABP136" t="n">
        <v/>
      </c>
      <c r="ABQ136" t="n">
        <v/>
      </c>
      <c r="ABR136" t="n">
        <v/>
      </c>
      <c r="ABS136" t="n">
        <v/>
      </c>
      <c r="ABT136" t="n">
        <v/>
      </c>
      <c r="ABU136" t="n">
        <v/>
      </c>
      <c r="ABV136" t="n">
        <v/>
      </c>
      <c r="ABW136" t="n">
        <v/>
      </c>
      <c r="ABX136" t="n">
        <v/>
      </c>
      <c r="ABY136" t="n">
        <v/>
      </c>
      <c r="ABZ136" t="n">
        <v/>
      </c>
      <c r="ACA136" t="n">
        <v/>
      </c>
      <c r="ACB136" t="n">
        <v/>
      </c>
      <c r="ACC136" t="n">
        <v/>
      </c>
      <c r="ACD136" t="n">
        <v/>
      </c>
      <c r="ACE136" t="n">
        <v/>
      </c>
      <c r="ACF136" t="n">
        <v/>
      </c>
      <c r="ACG136" t="n">
        <v/>
      </c>
      <c r="ACH136" t="n">
        <v/>
      </c>
      <c r="ACI136" t="n">
        <v/>
      </c>
      <c r="ACJ136" t="n">
        <v/>
      </c>
      <c r="ACK136" t="inlineStr">
        <is>
          <t>Tidak punya waktu mengumpulkannya</t>
        </is>
      </c>
      <c r="ACL136" t="n">
        <v>0</v>
      </c>
      <c r="ACM136" t="n">
        <v>0</v>
      </c>
      <c r="ACN136" t="n">
        <v>1</v>
      </c>
      <c r="ACO136" t="n">
        <v>0</v>
      </c>
      <c r="ACP136" t="n">
        <v>0</v>
      </c>
      <c r="ACQ136" t="n">
        <v>0</v>
      </c>
      <c r="ACR136" t="n">
        <v>0</v>
      </c>
      <c r="ACS136" t="n">
        <v/>
      </c>
      <c r="ACT136" t="inlineStr">
        <is>
          <t>Tidak</t>
        </is>
      </c>
      <c r="ACU136" t="inlineStr">
        <is>
          <t>Manfaat cukup signifikan, terasa di kehidupan sehari-hari</t>
        </is>
      </c>
      <c r="ACV136" t="inlineStr">
        <is>
          <t>Bertambah</t>
        </is>
      </c>
      <c r="ACW136" t="inlineStr">
        <is>
          <t>Anggota keluarga - Perempuan dewasa</t>
        </is>
      </c>
      <c r="ACX136" t="inlineStr">
        <is>
          <t>Setuju</t>
        </is>
      </c>
      <c r="ACY136" t="inlineStr">
        <is>
          <t>Anggota keluarga - Laki-laki dewasa</t>
        </is>
      </c>
      <c r="ACZ136" t="n">
        <v>1</v>
      </c>
      <c r="ADA136" t="n">
        <v>0</v>
      </c>
      <c r="ADB136" t="n">
        <v>0</v>
      </c>
      <c r="ADC136" t="n">
        <v>0</v>
      </c>
      <c r="ADD136" t="inlineStr">
        <is>
          <t>Puas</t>
        </is>
      </c>
      <c r="ADE136" t="inlineStr">
        <is>
          <t>Puas</t>
        </is>
      </c>
      <c r="ADF136" t="inlineStr">
        <is>
          <t>Puas</t>
        </is>
      </c>
      <c r="ADG136" t="inlineStr">
        <is>
          <t>Puas</t>
        </is>
      </c>
      <c r="ADH136" t="inlineStr">
        <is>
          <t>Tidak</t>
        </is>
      </c>
      <c r="ADI136" t="n">
        <v/>
      </c>
      <c r="ADJ136" t="inlineStr">
        <is>
          <t>Puas</t>
        </is>
      </c>
      <c r="ADK136" t="n">
        <v/>
      </c>
      <c r="ADL136" t="n">
        <v/>
      </c>
      <c r="ADM136" t="n">
        <v/>
      </c>
      <c r="ADN136" t="n">
        <v/>
      </c>
      <c r="ADO136" t="n">
        <v/>
      </c>
      <c r="ADP136" t="n">
        <v/>
      </c>
      <c r="ADQ136" t="n">
        <v/>
      </c>
      <c r="ADR136" t="n">
        <v/>
      </c>
      <c r="ADS136" t="n">
        <v/>
      </c>
      <c r="ADT136" t="n">
        <v/>
      </c>
      <c r="ADU136" t="inlineStr">
        <is>
          <t>Menghubungi CPO atau pendamping Memperbaiki sendiri</t>
        </is>
      </c>
      <c r="ADV136" t="n">
        <v>0</v>
      </c>
      <c r="ADW136" t="n">
        <v>0</v>
      </c>
      <c r="ADX136" t="n">
        <v>0</v>
      </c>
      <c r="ADY136" t="n">
        <v>0</v>
      </c>
      <c r="ADZ136" t="n">
        <v>1</v>
      </c>
      <c r="AEA136" t="n">
        <v>1</v>
      </c>
      <c r="AEB136" t="n">
        <v>0</v>
      </c>
      <c r="AEC136" t="n">
        <v>0</v>
      </c>
      <c r="AED136" t="inlineStr">
        <is>
          <t>Tidak</t>
        </is>
      </c>
      <c r="AEE136" t="inlineStr">
        <is>
          <t>Laki-laki dewasa</t>
        </is>
      </c>
      <c r="AEF136" t="n">
        <v/>
      </c>
      <c r="AEG136" t="inlineStr">
        <is>
          <t>Menghubungi melalui rekan</t>
        </is>
      </c>
      <c r="AEH136" t="n">
        <v/>
      </c>
      <c r="AEI136" t="inlineStr">
        <is>
          <t>Tidak</t>
        </is>
      </c>
      <c r="AEJ136" t="inlineStr">
        <is>
          <t>Kadang-kadang</t>
        </is>
      </c>
      <c r="AEK136" t="inlineStr">
        <is>
          <t>Pengurangan pengeluaran rumah tangga (bahan bakar minyak, pupuk, dll.) Mendapatkan subsidi</t>
        </is>
      </c>
      <c r="AEL136" t="n">
        <v>1</v>
      </c>
      <c r="AEM136" t="n">
        <v>0</v>
      </c>
      <c r="AEN136" t="n">
        <v>0</v>
      </c>
      <c r="AEO136" t="n">
        <v>0</v>
      </c>
      <c r="AEP136" t="n">
        <v>0</v>
      </c>
      <c r="AEQ136" t="n">
        <v>0</v>
      </c>
      <c r="AER136" t="n">
        <v>0</v>
      </c>
      <c r="AES136" t="n">
        <v>0</v>
      </c>
      <c r="AET136" t="n">
        <v>0</v>
      </c>
      <c r="AEU136" t="n">
        <v>0</v>
      </c>
      <c r="AEV136" t="n">
        <v>1</v>
      </c>
      <c r="AEW136" t="n">
        <v>0</v>
      </c>
      <c r="AEX136" t="n">
        <v/>
      </c>
      <c r="AEY136" t="inlineStr">
        <is>
          <t>Didukung oleh pihak lain atau ada subsidi</t>
        </is>
      </c>
      <c r="AEZ136" t="n">
        <v/>
      </c>
      <c r="AFA136" t="inlineStr">
        <is>
          <t>Koperasi</t>
        </is>
      </c>
      <c r="AFB136" t="n">
        <v/>
      </c>
      <c r="AFC136" t="inlineStr">
        <is>
          <t>1000541104-20_45_38.jpg</t>
        </is>
      </c>
      <c r="AFD136" t="inlineStr">
        <is>
          <t>https://kf.kobotoolbox.org/api/v2/assets/avstPQqLr3Ab3ZdcVTXZ6f/data/673211028/attachments/attRWDSdXnThQLHakGQKEY5A/</t>
        </is>
      </c>
      <c r="AFE136" t="inlineStr">
        <is>
          <t>1000541107-20_45_44.jpg</t>
        </is>
      </c>
      <c r="AFF136" t="inlineStr">
        <is>
          <t>https://kf.kobotoolbox.org/api/v2/assets/avstPQqLr3Ab3ZdcVTXZ6f/data/673211028/attachments/attcgGa93kWMmZkKPsM4qAEJ/</t>
        </is>
      </c>
      <c r="AFG136" t="inlineStr">
        <is>
          <t>Mukhtar</t>
        </is>
      </c>
      <c r="AFH136" t="n">
        <v/>
      </c>
      <c r="AFI136" t="n">
        <v/>
      </c>
    </row>
    <row r="137">
      <c r="A137" t="n">
        <v/>
      </c>
      <c r="B137" t="n">
        <v/>
      </c>
      <c r="C137" t="n">
        <v/>
      </c>
      <c r="D137" t="inlineStr">
        <is>
          <t>samari</t>
        </is>
      </c>
      <c r="E137" t="n">
        <v>0</v>
      </c>
      <c r="F137" t="inlineStr">
        <is>
          <t>-7.899738 112.768891 826.200012207013 36.900001525878906</t>
        </is>
      </c>
      <c r="G137" t="n">
        <v>-7.899738</v>
      </c>
      <c r="H137" t="n">
        <v>112.768891</v>
      </c>
      <c r="I137" t="n">
        <v>826.2000121999999</v>
      </c>
      <c r="J137" t="n">
        <v>36.90000153</v>
      </c>
      <c r="K137" t="n">
        <v>0</v>
      </c>
      <c r="L137" t="inlineStr">
        <is>
          <t>-7.899949 112.769031 825.2000122070312 20.100000381469727</t>
        </is>
      </c>
      <c r="M137" t="n">
        <v>-7.899949</v>
      </c>
      <c r="N137" t="n">
        <v>112.769031</v>
      </c>
      <c r="O137" t="n">
        <v>825.2000121999999</v>
      </c>
      <c r="P137" t="n">
        <v>20.10000038</v>
      </c>
      <c r="Q137" t="n">
        <v>0</v>
      </c>
      <c r="R137" t="inlineStr">
        <is>
          <t>Jawa Timur</t>
        </is>
      </c>
      <c r="S137" t="n">
        <v>0</v>
      </c>
      <c r="T137" t="n">
        <v>0</v>
      </c>
      <c r="U137" t="n">
        <v>0</v>
      </c>
      <c r="V137" t="n">
        <v>0</v>
      </c>
      <c r="W137" t="n">
        <v>0</v>
      </c>
      <c r="X137" t="n">
        <v>1</v>
      </c>
      <c r="Y137" t="n">
        <v>0</v>
      </c>
      <c r="Z137" t="n">
        <v>0</v>
      </c>
      <c r="AA137" t="n">
        <v>0</v>
      </c>
      <c r="AB137" t="n">
        <v>0</v>
      </c>
      <c r="AC137" t="inlineStr">
        <is>
          <t>MALANG</t>
        </is>
      </c>
      <c r="AD137" t="inlineStr">
        <is>
          <t>JABUNG</t>
        </is>
      </c>
      <c r="AE137" t="inlineStr">
        <is>
          <t>KEMIRI</t>
        </is>
      </c>
      <c r="AF137" t="inlineStr">
        <is>
          <t>KAN JABUNG</t>
        </is>
      </c>
      <c r="AG137" t="inlineStr">
        <is>
          <t>KJP0018</t>
        </is>
      </c>
      <c r="AH137" t="n">
        <v>16</v>
      </c>
      <c r="AI137" t="inlineStr">
        <is>
          <t>VPA1</t>
        </is>
      </c>
      <c r="AJ137" t="inlineStr">
        <is>
          <t>Aktif</t>
        </is>
      </c>
      <c r="AK137" t="n">
        <v>47</v>
      </c>
      <c r="AL137" t="inlineStr">
        <is>
          <t>Laki-laki</t>
        </is>
      </c>
      <c r="AM137" t="inlineStr">
        <is>
          <t>Sudah menikah</t>
        </is>
      </c>
      <c r="AN137" t="inlineStr">
        <is>
          <t>SD/Sederajat</t>
        </is>
      </c>
      <c r="AO137" t="inlineStr">
        <is>
          <t>Peternak</t>
        </is>
      </c>
      <c r="AP137" t="n">
        <v>0</v>
      </c>
      <c r="AQ137" t="n">
        <v>1</v>
      </c>
      <c r="AR137" t="n">
        <v>0</v>
      </c>
      <c r="AS137" t="n">
        <v>0</v>
      </c>
      <c r="AT137" t="n">
        <v>0</v>
      </c>
      <c r="AU137" t="n">
        <v>0</v>
      </c>
      <c r="AV137" t="n">
        <v>0</v>
      </c>
      <c r="AW137" t="n">
        <v>0</v>
      </c>
      <c r="AX137" t="n">
        <v/>
      </c>
      <c r="AY137" t="inlineStr">
        <is>
          <t>Peternak</t>
        </is>
      </c>
      <c r="AZ137" t="n">
        <v>0</v>
      </c>
      <c r="BA137" t="n">
        <v>1</v>
      </c>
      <c r="BB137" t="n">
        <v>0</v>
      </c>
      <c r="BC137" t="n">
        <v>0</v>
      </c>
      <c r="BD137" t="n">
        <v>0</v>
      </c>
      <c r="BE137" t="n">
        <v>0</v>
      </c>
      <c r="BF137" t="n">
        <v>0</v>
      </c>
      <c r="BG137" t="n">
        <v>0</v>
      </c>
      <c r="BH137" t="n">
        <v/>
      </c>
      <c r="BI137" t="inlineStr">
        <is>
          <t>&gt;Rp3.500.000</t>
        </is>
      </c>
      <c r="BJ137" t="n">
        <v>1</v>
      </c>
      <c r="BK137" t="n">
        <v>0</v>
      </c>
      <c r="BL137" t="n">
        <v>0</v>
      </c>
      <c r="BM137" t="n">
        <v>0</v>
      </c>
      <c r="BN137" t="inlineStr">
        <is>
          <t>Milik sendiri</t>
        </is>
      </c>
      <c r="BO137" t="inlineStr">
        <is>
          <t>Permanen (dinding bata dan semen)</t>
        </is>
      </c>
      <c r="BP137" t="n">
        <v>1</v>
      </c>
      <c r="BQ137" t="n">
        <v>0</v>
      </c>
      <c r="BR137" t="n">
        <v>0</v>
      </c>
      <c r="BS137" t="n">
        <v>0</v>
      </c>
      <c r="BT137" t="n">
        <v>0</v>
      </c>
      <c r="BU137" t="n">
        <v/>
      </c>
      <c r="BV137" t="inlineStr">
        <is>
          <t>Keramik/ubin</t>
        </is>
      </c>
      <c r="BW137" t="n">
        <v>0</v>
      </c>
      <c r="BX137" t="n">
        <v>0</v>
      </c>
      <c r="BY137" t="n">
        <v>1</v>
      </c>
      <c r="BZ137" t="n">
        <v>0</v>
      </c>
      <c r="CA137" t="n">
        <v>0</v>
      </c>
      <c r="CB137" t="n">
        <v/>
      </c>
      <c r="CC137" t="inlineStr">
        <is>
          <t>Genting</t>
        </is>
      </c>
      <c r="CD137" t="n">
        <v>0</v>
      </c>
      <c r="CE137" t="n">
        <v>0</v>
      </c>
      <c r="CF137" t="n">
        <v>0</v>
      </c>
      <c r="CG137" t="n">
        <v>0</v>
      </c>
      <c r="CH137" t="n">
        <v>0</v>
      </c>
      <c r="CI137" t="n">
        <v>1</v>
      </c>
      <c r="CJ137" t="n">
        <v>0</v>
      </c>
      <c r="CK137" t="n">
        <v/>
      </c>
      <c r="CL137" t="inlineStr">
        <is>
          <t>Ya</t>
        </is>
      </c>
      <c r="CM137" t="n">
        <v>2009</v>
      </c>
      <c r="CN137" t="inlineStr">
        <is>
          <t>Fixed-Dome (Kubah Tetap)</t>
        </is>
      </c>
      <c r="CO137" t="inlineStr">
        <is>
          <t>8 m³ (6-7 ekor sapi, ±6,5 jam memasak/hari, ±65 kg slurry/hari)</t>
        </is>
      </c>
      <c r="CP137" t="inlineStr">
        <is>
          <t>Anggota keluarga - laki-laki</t>
        </is>
      </c>
      <c r="CQ137" t="n">
        <v>0</v>
      </c>
      <c r="CR137" t="n">
        <v>0</v>
      </c>
      <c r="CS137" t="n">
        <v>0</v>
      </c>
      <c r="CT137" t="n">
        <v>0</v>
      </c>
      <c r="CU137" t="n">
        <v>1</v>
      </c>
      <c r="CV137" t="n">
        <v>0</v>
      </c>
      <c r="CW137" t="n">
        <v>0</v>
      </c>
      <c r="CX137" t="n">
        <v>0</v>
      </c>
      <c r="CY137" t="inlineStr">
        <is>
          <t>Anggota keluarga - laki-laki</t>
        </is>
      </c>
      <c r="CZ137" t="n">
        <v>1</v>
      </c>
      <c r="DA137" t="n">
        <v>0</v>
      </c>
      <c r="DB137" t="n">
        <v>0</v>
      </c>
      <c r="DC137" t="n">
        <v/>
      </c>
      <c r="DD137" t="inlineStr">
        <is>
          <t>Anggota keluarga - laki-laki</t>
        </is>
      </c>
      <c r="DE137" t="n">
        <v>1</v>
      </c>
      <c r="DF137" t="n">
        <v>0</v>
      </c>
      <c r="DG137" t="n">
        <v>0</v>
      </c>
      <c r="DH137" t="n">
        <v>0</v>
      </c>
      <c r="DI137" t="n">
        <v/>
      </c>
      <c r="DJ137" t="inlineStr">
        <is>
          <t>Anggota keluarga - laki-laki CPO atau pendamping</t>
        </is>
      </c>
      <c r="DK137" t="n">
        <v>1</v>
      </c>
      <c r="DL137" t="n">
        <v>0</v>
      </c>
      <c r="DM137" t="n">
        <v>1</v>
      </c>
      <c r="DN137" t="n">
        <v>0</v>
      </c>
      <c r="DO137" t="n">
        <v/>
      </c>
      <c r="DP137" t="inlineStr">
        <is>
          <t>Ya</t>
        </is>
      </c>
      <c r="DQ137" t="n">
        <v/>
      </c>
      <c r="DR137" t="n">
        <v/>
      </c>
      <c r="DS137" t="n">
        <v/>
      </c>
      <c r="DT137" t="n">
        <v/>
      </c>
      <c r="DU137" t="n">
        <v/>
      </c>
      <c r="DV137" t="n">
        <v/>
      </c>
      <c r="DW137" t="n">
        <v/>
      </c>
      <c r="DX137" t="n">
        <v/>
      </c>
      <c r="DY137" t="n">
        <v/>
      </c>
      <c r="DZ137" t="n">
        <v/>
      </c>
      <c r="EA137" t="n">
        <v/>
      </c>
      <c r="EB137" t="n">
        <v/>
      </c>
      <c r="EC137" t="n">
        <v/>
      </c>
      <c r="ED137" t="n">
        <v/>
      </c>
      <c r="EE137" t="n">
        <v/>
      </c>
      <c r="EF137" t="n">
        <v/>
      </c>
      <c r="EG137" t="n">
        <v/>
      </c>
      <c r="EH137" t="n">
        <v/>
      </c>
      <c r="EI137" t="inlineStr">
        <is>
          <t>Tidak ada masalah</t>
        </is>
      </c>
      <c r="EJ137" t="n">
        <v>0</v>
      </c>
      <c r="EK137" t="n">
        <v>0</v>
      </c>
      <c r="EL137" t="n">
        <v>0</v>
      </c>
      <c r="EM137" t="n">
        <v>1</v>
      </c>
      <c r="EN137" t="n">
        <v>0</v>
      </c>
      <c r="EO137" t="n">
        <v/>
      </c>
      <c r="EP137" t="inlineStr">
        <is>
          <t>Ya, cukup jelas dan mudah diikuti</t>
        </is>
      </c>
      <c r="EQ137" t="inlineStr">
        <is>
          <t>Pelatihan</t>
        </is>
      </c>
      <c r="ER137" t="inlineStr">
        <is>
          <t>Staff BIRU</t>
        </is>
      </c>
      <c r="ES137" t="n">
        <v>0</v>
      </c>
      <c r="ET137" t="n">
        <v>1</v>
      </c>
      <c r="EU137" t="n">
        <v>0</v>
      </c>
      <c r="EV137" t="n">
        <v>0</v>
      </c>
      <c r="EW137" t="n">
        <v/>
      </c>
      <c r="EX137" t="inlineStr">
        <is>
          <t>Anggota keluarga - Laki-laki</t>
        </is>
      </c>
      <c r="EY137" t="n">
        <v>1</v>
      </c>
      <c r="EZ137" t="n">
        <v>0</v>
      </c>
      <c r="FA137" t="n">
        <v>0</v>
      </c>
      <c r="FB137" t="n">
        <v/>
      </c>
      <c r="FC137" t="inlineStr">
        <is>
          <t>Setiap hari</t>
        </is>
      </c>
      <c r="FD137" t="n">
        <v/>
      </c>
      <c r="FE137" t="inlineStr">
        <is>
          <t>Mengetahui</t>
        </is>
      </c>
      <c r="FF137" t="inlineStr">
        <is>
          <t>Sering (setiap minggu)</t>
        </is>
      </c>
      <c r="FG137" t="inlineStr">
        <is>
          <t>Mengetahui</t>
        </is>
      </c>
      <c r="FH137" t="inlineStr">
        <is>
          <t>Sering (setiap minggu)</t>
        </is>
      </c>
      <c r="FI137" t="inlineStr">
        <is>
          <t>Mengetahui</t>
        </is>
      </c>
      <c r="FJ137" t="inlineStr">
        <is>
          <t>Sering (setiap minggu)</t>
        </is>
      </c>
      <c r="FK137" t="inlineStr">
        <is>
          <t>Mengetahui</t>
        </is>
      </c>
      <c r="FL137" t="inlineStr">
        <is>
          <t>Selalu (setiap hari)</t>
        </is>
      </c>
      <c r="FM137" t="inlineStr">
        <is>
          <t>Mengetahui</t>
        </is>
      </c>
      <c r="FN137" t="inlineStr">
        <is>
          <t>Sering (setiap minggu)</t>
        </is>
      </c>
      <c r="FO137" t="inlineStr">
        <is>
          <t>Mengetahui</t>
        </is>
      </c>
      <c r="FP137" t="inlineStr">
        <is>
          <t>Sering (setiap minggu)</t>
        </is>
      </c>
      <c r="FQ137" t="inlineStr">
        <is>
          <t>Mengetahui</t>
        </is>
      </c>
      <c r="FR137" t="inlineStr">
        <is>
          <t>Ya</t>
        </is>
      </c>
      <c r="FS137" t="inlineStr">
        <is>
          <t>Mengetahui</t>
        </is>
      </c>
      <c r="FT137" t="inlineStr">
        <is>
          <t>Ya, terkadang</t>
        </is>
      </c>
      <c r="FU137" t="inlineStr">
        <is>
          <t>Laki-laki dewasa</t>
        </is>
      </c>
      <c r="FV137" t="n">
        <v>1</v>
      </c>
      <c r="FW137" t="n">
        <v>0</v>
      </c>
      <c r="FX137" t="n">
        <v>0</v>
      </c>
      <c r="FY137" t="n">
        <v>0</v>
      </c>
      <c r="FZ137" t="inlineStr">
        <is>
          <t>Memahami</t>
        </is>
      </c>
      <c r="GA137" t="inlineStr">
        <is>
          <t>CPO</t>
        </is>
      </c>
      <c r="GB137" t="n">
        <v>1</v>
      </c>
      <c r="GC137" t="n">
        <v>0</v>
      </c>
      <c r="GD137" t="n">
        <v>0</v>
      </c>
      <c r="GE137" t="n">
        <v>0</v>
      </c>
      <c r="GF137" t="n">
        <v/>
      </c>
      <c r="GG137" t="inlineStr">
        <is>
          <t>Sering</t>
        </is>
      </c>
      <c r="GH137" t="inlineStr">
        <is>
          <t>Tidak</t>
        </is>
      </c>
      <c r="GI137" t="n">
        <v/>
      </c>
      <c r="GJ137" t="n">
        <v/>
      </c>
      <c r="GK137" t="n">
        <v/>
      </c>
      <c r="GL137" t="n">
        <v/>
      </c>
      <c r="GM137" t="n">
        <v/>
      </c>
      <c r="GN137" t="n">
        <v/>
      </c>
      <c r="GO137" t="n">
        <v/>
      </c>
      <c r="GP137" t="inlineStr">
        <is>
          <t>Penuh (100%)</t>
        </is>
      </c>
      <c r="GQ137" t="inlineStr">
        <is>
          <t>Kayu bakar</t>
        </is>
      </c>
      <c r="GR137" t="n">
        <v>0</v>
      </c>
      <c r="GS137" t="n">
        <v>1</v>
      </c>
      <c r="GT137" t="n">
        <v>0</v>
      </c>
      <c r="GU137" t="n">
        <v>0</v>
      </c>
      <c r="GV137" t="n">
        <v>0</v>
      </c>
      <c r="GW137" t="n">
        <v>0</v>
      </c>
      <c r="GX137" t="n">
        <v>0</v>
      </c>
      <c r="GY137" t="n">
        <v/>
      </c>
      <c r="GZ137" t="inlineStr">
        <is>
          <t>Tidak</t>
        </is>
      </c>
      <c r="HA137" t="n">
        <v/>
      </c>
      <c r="HB137" t="n">
        <v/>
      </c>
      <c r="HC137" t="n">
        <v/>
      </c>
      <c r="HD137" t="n">
        <v/>
      </c>
      <c r="HE137" t="n">
        <v/>
      </c>
      <c r="HF137" t="n">
        <v/>
      </c>
      <c r="HG137" t="n">
        <v/>
      </c>
      <c r="HH137" t="n">
        <v/>
      </c>
      <c r="HI137" t="n">
        <v/>
      </c>
      <c r="HJ137" t="n">
        <v/>
      </c>
      <c r="HK137" t="n">
        <v/>
      </c>
      <c r="HL137" t="n">
        <v/>
      </c>
      <c r="HM137" t="n">
        <v/>
      </c>
      <c r="HN137" t="n">
        <v/>
      </c>
      <c r="HO137" t="n">
        <v/>
      </c>
      <c r="HP137" t="n">
        <v/>
      </c>
      <c r="HQ137" t="n">
        <v/>
      </c>
      <c r="HR137" t="n">
        <v/>
      </c>
      <c r="HS137" t="n">
        <v/>
      </c>
      <c r="HT137" t="n">
        <v/>
      </c>
      <c r="HU137" t="n">
        <v/>
      </c>
      <c r="HV137" t="n">
        <v/>
      </c>
      <c r="HW137" t="n">
        <v/>
      </c>
      <c r="HX137" t="n">
        <v/>
      </c>
      <c r="HY137" t="n">
        <v>1</v>
      </c>
      <c r="HZ137" t="n">
        <v>75000</v>
      </c>
      <c r="IA137" t="n">
        <v/>
      </c>
      <c r="IB137" t="n">
        <v/>
      </c>
      <c r="IC137" t="n">
        <v/>
      </c>
      <c r="ID137" t="n">
        <v/>
      </c>
      <c r="IE137" t="n">
        <v/>
      </c>
      <c r="IF137" t="n">
        <v/>
      </c>
      <c r="IG137" t="n">
        <v/>
      </c>
      <c r="IH137" t="n">
        <v/>
      </c>
      <c r="II137" t="n">
        <v/>
      </c>
      <c r="IJ137" t="n">
        <v/>
      </c>
      <c r="IK137" t="inlineStr">
        <is>
          <t>50-65 kg</t>
        </is>
      </c>
      <c r="IL137" t="inlineStr">
        <is>
          <t>1-3 jam</t>
        </is>
      </c>
      <c r="IM137" t="inlineStr">
        <is>
          <t>Ya</t>
        </is>
      </c>
      <c r="IN137" t="inlineStr">
        <is>
          <t>Tidak</t>
        </is>
      </c>
      <c r="IO137" t="inlineStr">
        <is>
          <t>Lebih bersih</t>
        </is>
      </c>
      <c r="IP137" t="inlineStr">
        <is>
          <t>Tidak pernah</t>
        </is>
      </c>
      <c r="IQ137" t="inlineStr">
        <is>
          <t>Tidak pernah</t>
        </is>
      </c>
      <c r="IR137" t="n">
        <v/>
      </c>
      <c r="IS137" t="n">
        <v/>
      </c>
      <c r="IT137" t="n">
        <v/>
      </c>
      <c r="IU137" t="n">
        <v/>
      </c>
      <c r="IV137" t="n">
        <v/>
      </c>
      <c r="IW137" t="n">
        <v/>
      </c>
      <c r="IX137" t="n">
        <v/>
      </c>
      <c r="IY137" t="n">
        <v/>
      </c>
      <c r="IZ137" t="inlineStr">
        <is>
          <t>Tidak pernah</t>
        </is>
      </c>
      <c r="JA137" t="n">
        <v/>
      </c>
      <c r="JB137" t="n">
        <v/>
      </c>
      <c r="JC137" t="n">
        <v/>
      </c>
      <c r="JD137" t="n">
        <v/>
      </c>
      <c r="JE137" t="n">
        <v/>
      </c>
      <c r="JF137" t="n">
        <v/>
      </c>
      <c r="JG137" t="n">
        <v/>
      </c>
      <c r="JH137" t="n">
        <v/>
      </c>
      <c r="JI137" t="inlineStr">
        <is>
          <t>Tidak pernah</t>
        </is>
      </c>
      <c r="JJ137" t="n">
        <v/>
      </c>
      <c r="JK137" t="n">
        <v/>
      </c>
      <c r="JL137" t="n">
        <v/>
      </c>
      <c r="JM137" t="n">
        <v/>
      </c>
      <c r="JN137" t="n">
        <v/>
      </c>
      <c r="JO137" t="n">
        <v/>
      </c>
      <c r="JP137" t="n">
        <v/>
      </c>
      <c r="JQ137" t="n">
        <v/>
      </c>
      <c r="JR137" t="inlineStr">
        <is>
          <t>Tidak pernah</t>
        </is>
      </c>
      <c r="JS137" t="n">
        <v/>
      </c>
      <c r="JT137" t="n">
        <v/>
      </c>
      <c r="JU137" t="n">
        <v/>
      </c>
      <c r="JV137" t="n">
        <v/>
      </c>
      <c r="JW137" t="n">
        <v/>
      </c>
      <c r="JX137" t="n">
        <v/>
      </c>
      <c r="JY137" t="n">
        <v/>
      </c>
      <c r="JZ137" t="n">
        <v/>
      </c>
      <c r="KA137" t="inlineStr">
        <is>
          <t>Tidak pernah</t>
        </is>
      </c>
      <c r="KB137" t="n">
        <v/>
      </c>
      <c r="KC137" t="n">
        <v/>
      </c>
      <c r="KD137" t="n">
        <v/>
      </c>
      <c r="KE137" t="n">
        <v/>
      </c>
      <c r="KF137" t="n">
        <v/>
      </c>
      <c r="KG137" t="n">
        <v/>
      </c>
      <c r="KH137" t="n">
        <v/>
      </c>
      <c r="KI137" t="n">
        <v/>
      </c>
      <c r="KJ137" t="inlineStr">
        <is>
          <t>Tidak pernah</t>
        </is>
      </c>
      <c r="KK137" t="n">
        <v/>
      </c>
      <c r="KL137" t="n">
        <v/>
      </c>
      <c r="KM137" t="n">
        <v/>
      </c>
      <c r="KN137" t="n">
        <v/>
      </c>
      <c r="KO137" t="n">
        <v/>
      </c>
      <c r="KP137" t="n">
        <v/>
      </c>
      <c r="KQ137" t="n">
        <v/>
      </c>
      <c r="KR137" t="n">
        <v/>
      </c>
      <c r="KS137" t="inlineStr">
        <is>
          <t>Cukup membaik</t>
        </is>
      </c>
      <c r="KT137" t="inlineStr">
        <is>
          <t>0-1 kali</t>
        </is>
      </c>
      <c r="KU137" t="inlineStr">
        <is>
          <t>0-1 kali</t>
        </is>
      </c>
      <c r="KV137" t="inlineStr">
        <is>
          <t>Laki-laki dewasa</t>
        </is>
      </c>
      <c r="KW137" t="n">
        <v>1</v>
      </c>
      <c r="KX137" t="n">
        <v>0</v>
      </c>
      <c r="KY137" t="n">
        <v>0</v>
      </c>
      <c r="KZ137" t="n">
        <v>0</v>
      </c>
      <c r="LA137" t="inlineStr">
        <is>
          <t>Cukup membaik</t>
        </is>
      </c>
      <c r="LB137" t="inlineStr">
        <is>
          <t>Cukup membaik</t>
        </is>
      </c>
      <c r="LC137" t="n">
        <v>0</v>
      </c>
      <c r="LD137" t="n">
        <v>8</v>
      </c>
      <c r="LE137" t="n">
        <v>0</v>
      </c>
      <c r="LF137" t="n">
        <v>0</v>
      </c>
      <c r="LG137" t="inlineStr">
        <is>
          <t>Tidak</t>
        </is>
      </c>
      <c r="LH137" t="n">
        <v/>
      </c>
      <c r="LI137" t="n">
        <v>0</v>
      </c>
      <c r="LJ137" t="inlineStr">
        <is>
          <t>Kebutuhan rumah tangga</t>
        </is>
      </c>
      <c r="LK137" t="n">
        <v>0</v>
      </c>
      <c r="LL137" t="n">
        <v>0</v>
      </c>
      <c r="LM137" t="n">
        <v>0</v>
      </c>
      <c r="LN137" t="n">
        <v>0</v>
      </c>
      <c r="LO137" t="n">
        <v>1</v>
      </c>
      <c r="LP137" t="n">
        <v>0</v>
      </c>
      <c r="LQ137" t="n">
        <v>0</v>
      </c>
      <c r="LR137" t="n">
        <v/>
      </c>
      <c r="LS137" t="n">
        <v>10</v>
      </c>
      <c r="LT137" t="n">
        <v>0</v>
      </c>
      <c r="LU137" t="n">
        <v>0</v>
      </c>
      <c r="LV137" t="n">
        <v>10</v>
      </c>
      <c r="LW137" t="n">
        <v>0</v>
      </c>
      <c r="LX137" t="n">
        <v>0</v>
      </c>
      <c r="LY137" t="n">
        <v>10</v>
      </c>
      <c r="LZ137" t="n">
        <v>0</v>
      </c>
      <c r="MA137" t="n">
        <v>0</v>
      </c>
      <c r="MB137" t="inlineStr">
        <is>
          <t>Tidak</t>
        </is>
      </c>
      <c r="MC137" t="n">
        <v>60</v>
      </c>
      <c r="MD137" t="n">
        <v>0</v>
      </c>
      <c r="ME137" t="n">
        <v>0</v>
      </c>
      <c r="MF137" t="n">
        <v>0</v>
      </c>
      <c r="MG137" t="n">
        <v>0</v>
      </c>
      <c r="MH137" t="n">
        <v>0</v>
      </c>
      <c r="MI137" t="n">
        <v/>
      </c>
      <c r="MJ137" t="n">
        <v/>
      </c>
      <c r="MK137" t="n">
        <v/>
      </c>
      <c r="ML137" t="n">
        <v/>
      </c>
      <c r="MM137" t="n">
        <v/>
      </c>
      <c r="MN137" t="n">
        <v/>
      </c>
      <c r="MO137" t="n">
        <v/>
      </c>
      <c r="MP137" t="n">
        <v/>
      </c>
      <c r="MQ137" t="n">
        <v/>
      </c>
      <c r="MR137" t="inlineStr">
        <is>
          <t>Istirahat</t>
        </is>
      </c>
      <c r="MS137" t="n">
        <v/>
      </c>
      <c r="MT137" t="inlineStr">
        <is>
          <t>Istirahat</t>
        </is>
      </c>
      <c r="MU137" t="inlineStr">
        <is>
          <t>Tidak</t>
        </is>
      </c>
      <c r="MV137" t="n">
        <v/>
      </c>
      <c r="MW137" t="n">
        <v/>
      </c>
      <c r="MX137" t="n">
        <v/>
      </c>
      <c r="MY137" t="n">
        <v/>
      </c>
      <c r="MZ137" t="n">
        <v/>
      </c>
      <c r="NA137" t="n">
        <v/>
      </c>
      <c r="NB137" t="n">
        <v/>
      </c>
      <c r="NC137" t="n">
        <v/>
      </c>
      <c r="ND137" t="n">
        <v/>
      </c>
      <c r="NE137" t="n">
        <v/>
      </c>
      <c r="NF137" t="n">
        <v/>
      </c>
      <c r="NG137" t="n">
        <v/>
      </c>
      <c r="NH137" t="n">
        <v/>
      </c>
      <c r="NI137" t="n">
        <v/>
      </c>
      <c r="NJ137" t="n">
        <v/>
      </c>
      <c r="NK137" t="n">
        <v/>
      </c>
      <c r="NL137" t="inlineStr">
        <is>
          <t>Tidak</t>
        </is>
      </c>
      <c r="NM137" t="inlineStr">
        <is>
          <t>Kombinasi dana mandiri dan dana hibah</t>
        </is>
      </c>
      <c r="NN137" t="inlineStr">
        <is>
          <t>5.000.001-7.000.000</t>
        </is>
      </c>
      <c r="NO137" t="inlineStr">
        <is>
          <t>Yayasan Rumah Energi atau BIRU</t>
        </is>
      </c>
      <c r="NP137" t="n">
        <v/>
      </c>
      <c r="NQ137" t="n">
        <v/>
      </c>
      <c r="NR137" t="n">
        <v/>
      </c>
      <c r="NS137" t="n">
        <v/>
      </c>
      <c r="NT137" t="n">
        <v/>
      </c>
      <c r="NU137" t="n">
        <v/>
      </c>
      <c r="NV137" t="inlineStr">
        <is>
          <t>Anggota keluarga - Laki-laki dewasa</t>
        </is>
      </c>
      <c r="NW137" t="n">
        <v/>
      </c>
      <c r="NX137" t="inlineStr">
        <is>
          <t>Sedikit meningkat</t>
        </is>
      </c>
      <c r="NY137" t="n">
        <v>0</v>
      </c>
      <c r="NZ137" t="n">
        <v>90</v>
      </c>
      <c r="OA137" t="n">
        <v>0</v>
      </c>
      <c r="OB137" t="n">
        <v>0</v>
      </c>
      <c r="OC137" t="n">
        <v>30</v>
      </c>
      <c r="OD137" t="n">
        <v>0</v>
      </c>
      <c r="OE137" t="inlineStr">
        <is>
          <t>Lebih baik</t>
        </is>
      </c>
      <c r="OF137" t="inlineStr">
        <is>
          <t>Sama saja (tidak ada perbedaan waktu memasak MAUPUN rasa/bau makanan bila dibandingkan penggunaan sebelumnya)</t>
        </is>
      </c>
      <c r="OG137" t="inlineStr">
        <is>
          <t>Ya</t>
        </is>
      </c>
      <c r="OH137" t="n">
        <v>0</v>
      </c>
      <c r="OI137" t="n">
        <v>15</v>
      </c>
      <c r="OJ137" t="n">
        <v>0</v>
      </c>
      <c r="OK137" t="n">
        <v>0</v>
      </c>
      <c r="OL137" t="n">
        <v>0</v>
      </c>
      <c r="OM137" t="n">
        <v>0</v>
      </c>
      <c r="ON137" t="n">
        <v>0</v>
      </c>
      <c r="OO137" t="n">
        <v>0</v>
      </c>
      <c r="OP137" t="inlineStr">
        <is>
          <t>Sapi perah</t>
        </is>
      </c>
      <c r="OQ137" t="n">
        <v>0</v>
      </c>
      <c r="OR137" t="n">
        <v>1</v>
      </c>
      <c r="OS137" t="n">
        <v>0</v>
      </c>
      <c r="OT137" t="n">
        <v>0</v>
      </c>
      <c r="OU137" t="n">
        <v>0</v>
      </c>
      <c r="OV137" t="n">
        <v>0</v>
      </c>
      <c r="OW137" t="n">
        <v>0</v>
      </c>
      <c r="OX137" t="n">
        <v>0</v>
      </c>
      <c r="OY137" t="n">
        <v>0</v>
      </c>
      <c r="OZ137" t="inlineStr">
        <is>
          <t>Sapi perah</t>
        </is>
      </c>
      <c r="PA137" t="n">
        <v>0</v>
      </c>
      <c r="PB137" t="n">
        <v>1</v>
      </c>
      <c r="PC137" t="n">
        <v>0</v>
      </c>
      <c r="PD137" t="n">
        <v>0</v>
      </c>
      <c r="PE137" t="n">
        <v>0</v>
      </c>
      <c r="PF137" t="n">
        <v>0</v>
      </c>
      <c r="PG137" t="n">
        <v>0</v>
      </c>
      <c r="PH137" t="n">
        <v>0</v>
      </c>
      <c r="PI137" t="n">
        <v>0</v>
      </c>
      <c r="PJ137" t="inlineStr">
        <is>
          <t>Sapi perah</t>
        </is>
      </c>
      <c r="PK137" t="n">
        <v>0</v>
      </c>
      <c r="PL137" t="n">
        <v>1</v>
      </c>
      <c r="PM137" t="n">
        <v>0</v>
      </c>
      <c r="PN137" t="n">
        <v>0</v>
      </c>
      <c r="PO137" t="n">
        <v>0</v>
      </c>
      <c r="PP137" t="n">
        <v>0</v>
      </c>
      <c r="PQ137" t="n">
        <v>0</v>
      </c>
      <c r="PR137" t="n">
        <v>0</v>
      </c>
      <c r="PS137" t="n">
        <v>0</v>
      </c>
      <c r="PT137" t="n">
        <v/>
      </c>
      <c r="PU137" t="n">
        <v/>
      </c>
      <c r="PV137" t="n">
        <v/>
      </c>
      <c r="PW137" t="n">
        <v/>
      </c>
      <c r="PX137" t="n">
        <v/>
      </c>
      <c r="PY137" t="n">
        <v/>
      </c>
      <c r="PZ137" t="n">
        <v/>
      </c>
      <c r="QA137" t="n">
        <v/>
      </c>
      <c r="QB137" t="n">
        <v/>
      </c>
      <c r="QC137" t="n">
        <v/>
      </c>
      <c r="QD137" t="n">
        <v/>
      </c>
      <c r="QE137" t="inlineStr">
        <is>
          <t>1-Disebarkan ke lahan terbuka</t>
        </is>
      </c>
      <c r="QF137" t="n">
        <v>0</v>
      </c>
      <c r="QG137" t="n">
        <v>0</v>
      </c>
      <c r="QH137" t="n">
        <v>0</v>
      </c>
      <c r="QI137" t="n">
        <v>0</v>
      </c>
      <c r="QJ137" t="n">
        <v>0</v>
      </c>
      <c r="QK137" t="n">
        <v>1</v>
      </c>
      <c r="QL137" t="n">
        <v>0</v>
      </c>
      <c r="QM137" t="n">
        <v>0</v>
      </c>
      <c r="QN137" t="n">
        <v>0</v>
      </c>
      <c r="QO137" t="n">
        <v/>
      </c>
      <c r="QP137" t="n">
        <v/>
      </c>
      <c r="QQ137" t="n">
        <v/>
      </c>
      <c r="QR137" t="n">
        <v/>
      </c>
      <c r="QS137" t="n">
        <v/>
      </c>
      <c r="QT137" t="n">
        <v/>
      </c>
      <c r="QU137" t="n">
        <v/>
      </c>
      <c r="QV137" t="n">
        <v/>
      </c>
      <c r="QW137" t="n">
        <v/>
      </c>
      <c r="QX137" t="n">
        <v/>
      </c>
      <c r="QY137" t="n">
        <v/>
      </c>
      <c r="QZ137" t="n">
        <v/>
      </c>
      <c r="RA137" t="n">
        <v/>
      </c>
      <c r="RB137" t="n">
        <v/>
      </c>
      <c r="RC137" t="n">
        <v/>
      </c>
      <c r="RD137" t="n">
        <v/>
      </c>
      <c r="RE137" t="n">
        <v/>
      </c>
      <c r="RF137" t="n">
        <v/>
      </c>
      <c r="RG137" t="n">
        <v/>
      </c>
      <c r="RH137" t="n">
        <v/>
      </c>
      <c r="RI137" t="n">
        <v/>
      </c>
      <c r="RJ137" t="n">
        <v/>
      </c>
      <c r="RK137" t="n">
        <v/>
      </c>
      <c r="RL137" t="n">
        <v/>
      </c>
      <c r="RM137" t="n">
        <v/>
      </c>
      <c r="RN137" t="n">
        <v/>
      </c>
      <c r="RO137" t="n">
        <v/>
      </c>
      <c r="RP137" t="n">
        <v/>
      </c>
      <c r="RQ137" t="n">
        <v/>
      </c>
      <c r="RR137" t="n">
        <v/>
      </c>
      <c r="RS137" t="n">
        <v/>
      </c>
      <c r="RT137" t="n">
        <v/>
      </c>
      <c r="RU137" t="n">
        <v/>
      </c>
      <c r="RV137" t="n">
        <v/>
      </c>
      <c r="RW137" t="n">
        <v/>
      </c>
      <c r="RX137" t="n">
        <v/>
      </c>
      <c r="RY137" t="n">
        <v/>
      </c>
      <c r="RZ137" t="n">
        <v/>
      </c>
      <c r="SA137" t="n">
        <v/>
      </c>
      <c r="SB137" t="n">
        <v/>
      </c>
      <c r="SC137" t="n">
        <v/>
      </c>
      <c r="SD137" t="n">
        <v/>
      </c>
      <c r="SE137" t="n">
        <v/>
      </c>
      <c r="SF137" t="n">
        <v/>
      </c>
      <c r="SG137" t="n">
        <v/>
      </c>
      <c r="SH137" t="n">
        <v/>
      </c>
      <c r="SI137" t="n">
        <v/>
      </c>
      <c r="SJ137" t="n">
        <v/>
      </c>
      <c r="SK137" t="n">
        <v/>
      </c>
      <c r="SL137" t="n">
        <v/>
      </c>
      <c r="SM137" t="n">
        <v/>
      </c>
      <c r="SN137" t="n">
        <v/>
      </c>
      <c r="SO137" t="n">
        <v/>
      </c>
      <c r="SP137" t="n">
        <v/>
      </c>
      <c r="SQ137" t="n">
        <v/>
      </c>
      <c r="SR137" t="n">
        <v/>
      </c>
      <c r="SS137" t="n">
        <v/>
      </c>
      <c r="ST137" t="n">
        <v/>
      </c>
      <c r="SU137" t="n">
        <v/>
      </c>
      <c r="SV137" t="n">
        <v/>
      </c>
      <c r="SW137" t="n">
        <v/>
      </c>
      <c r="SX137" t="n">
        <v/>
      </c>
      <c r="SY137" t="n">
        <v/>
      </c>
      <c r="SZ137" t="n">
        <v>6</v>
      </c>
      <c r="TA137" t="n">
        <v/>
      </c>
      <c r="TB137" t="n">
        <v/>
      </c>
      <c r="TC137" t="n">
        <v/>
      </c>
      <c r="TD137" t="n">
        <v/>
      </c>
      <c r="TE137" t="n">
        <v/>
      </c>
      <c r="TF137" t="n">
        <v/>
      </c>
      <c r="TG137" t="n">
        <v/>
      </c>
      <c r="TH137" t="n">
        <v/>
      </c>
      <c r="TI137" t="n">
        <v/>
      </c>
      <c r="TJ137" t="n">
        <v/>
      </c>
      <c r="TK137" t="n">
        <v/>
      </c>
      <c r="TL137" t="n">
        <v/>
      </c>
      <c r="TM137" t="n">
        <v/>
      </c>
      <c r="TN137" t="n">
        <v/>
      </c>
      <c r="TO137" t="n">
        <v/>
      </c>
      <c r="TP137" t="n">
        <v/>
      </c>
      <c r="TQ137" t="n">
        <v/>
      </c>
      <c r="TR137" t="n">
        <v/>
      </c>
      <c r="TS137" t="n">
        <v/>
      </c>
      <c r="TT137" t="n">
        <v/>
      </c>
      <c r="TU137" t="n">
        <v/>
      </c>
      <c r="TV137" t="n">
        <v/>
      </c>
      <c r="TW137" t="n">
        <v/>
      </c>
      <c r="TX137" t="n">
        <v/>
      </c>
      <c r="TY137" t="n">
        <v/>
      </c>
      <c r="TZ137" t="n">
        <v/>
      </c>
      <c r="UA137" t="n">
        <v/>
      </c>
      <c r="UB137" t="n">
        <v/>
      </c>
      <c r="UC137" t="n">
        <v/>
      </c>
      <c r="UD137" t="n">
        <v/>
      </c>
      <c r="UE137" t="n">
        <v/>
      </c>
      <c r="UF137" t="n">
        <v/>
      </c>
      <c r="UG137" t="n">
        <v/>
      </c>
      <c r="UH137" t="n">
        <v/>
      </c>
      <c r="UI137" t="n">
        <v/>
      </c>
      <c r="UJ137" t="n">
        <v/>
      </c>
      <c r="UK137" t="n">
        <v/>
      </c>
      <c r="UL137" t="n">
        <v/>
      </c>
      <c r="UM137" t="n">
        <v/>
      </c>
      <c r="UN137" t="n">
        <v/>
      </c>
      <c r="UO137" t="n">
        <v/>
      </c>
      <c r="UP137" t="n">
        <v/>
      </c>
      <c r="UQ137" t="n">
        <v/>
      </c>
      <c r="UR137" t="n">
        <v/>
      </c>
      <c r="US137" t="n">
        <v/>
      </c>
      <c r="UT137" t="n">
        <v/>
      </c>
      <c r="UU137" t="n">
        <v/>
      </c>
      <c r="UV137" t="inlineStr">
        <is>
          <t>Pemberian pakan di kandang</t>
        </is>
      </c>
      <c r="UW137" t="n">
        <v/>
      </c>
      <c r="UX137" t="n">
        <v/>
      </c>
      <c r="UY137" t="n">
        <v/>
      </c>
      <c r="UZ137" t="n">
        <v/>
      </c>
      <c r="VA137" t="n">
        <v/>
      </c>
      <c r="VB137" t="n">
        <v/>
      </c>
      <c r="VC137" t="n">
        <v/>
      </c>
      <c r="VD137" t="inlineStr">
        <is>
          <t>Sangat jarang (&gt;1 bulan sekali)</t>
        </is>
      </c>
      <c r="VE137" t="n">
        <v/>
      </c>
      <c r="VF137" t="n">
        <v/>
      </c>
      <c r="VG137" t="n">
        <v/>
      </c>
      <c r="VH137" t="n">
        <v/>
      </c>
      <c r="VI137" t="n">
        <v/>
      </c>
      <c r="VJ137" t="n">
        <v/>
      </c>
      <c r="VK137" t="n">
        <v/>
      </c>
      <c r="VL137" t="inlineStr">
        <is>
          <t>Sangat sering (&gt;1 kali sehari)</t>
        </is>
      </c>
      <c r="VM137" t="n">
        <v/>
      </c>
      <c r="VN137" t="n">
        <v/>
      </c>
      <c r="VO137" t="n">
        <v/>
      </c>
      <c r="VP137" t="n">
        <v/>
      </c>
      <c r="VQ137" t="n">
        <v/>
      </c>
      <c r="VR137" t="n">
        <v/>
      </c>
      <c r="VS137" t="n">
        <v/>
      </c>
      <c r="VT137" t="n">
        <v/>
      </c>
      <c r="VU137" t="n">
        <v/>
      </c>
      <c r="VV137" t="n">
        <v/>
      </c>
      <c r="VW137" t="n">
        <v/>
      </c>
      <c r="VX137" t="n">
        <v/>
      </c>
      <c r="VY137" t="n">
        <v/>
      </c>
      <c r="VZ137" t="n">
        <v/>
      </c>
      <c r="WA137" t="n">
        <v/>
      </c>
      <c r="WB137" t="n">
        <v/>
      </c>
      <c r="WC137" t="n">
        <v/>
      </c>
      <c r="WD137" t="n">
        <v/>
      </c>
      <c r="WE137" t="n">
        <v/>
      </c>
      <c r="WF137" t="inlineStr">
        <is>
          <t>3-Disimpan terbuka (dry lot) 6-Digester biogas</t>
        </is>
      </c>
      <c r="WG137" t="n">
        <v>0</v>
      </c>
      <c r="WH137" t="n">
        <v>0</v>
      </c>
      <c r="WI137" t="n">
        <v>0</v>
      </c>
      <c r="WJ137" t="n">
        <v>0</v>
      </c>
      <c r="WK137" t="n">
        <v>0</v>
      </c>
      <c r="WL137" t="n">
        <v>0</v>
      </c>
      <c r="WM137" t="n">
        <v>1</v>
      </c>
      <c r="WN137" t="n">
        <v>0</v>
      </c>
      <c r="WO137" t="n">
        <v>0</v>
      </c>
      <c r="WP137" t="n">
        <v>1</v>
      </c>
      <c r="WQ137" t="n">
        <v>0</v>
      </c>
      <c r="WR137" t="n">
        <v>0</v>
      </c>
      <c r="WS137" t="n">
        <v/>
      </c>
      <c r="WT137" t="n">
        <v/>
      </c>
      <c r="WU137" t="n">
        <v/>
      </c>
      <c r="WV137" t="n">
        <v/>
      </c>
      <c r="WW137" t="n">
        <v/>
      </c>
      <c r="WX137" t="n">
        <v/>
      </c>
      <c r="WY137" t="n">
        <v/>
      </c>
      <c r="WZ137" t="n">
        <v/>
      </c>
      <c r="XA137" t="n">
        <v/>
      </c>
      <c r="XB137" t="n">
        <v/>
      </c>
      <c r="XC137" t="n">
        <v/>
      </c>
      <c r="XD137" t="n">
        <v/>
      </c>
      <c r="XE137" t="n">
        <v/>
      </c>
      <c r="XF137" t="n">
        <v/>
      </c>
      <c r="XG137" t="n">
        <v/>
      </c>
      <c r="XH137" t="n">
        <v/>
      </c>
      <c r="XI137" t="n">
        <v/>
      </c>
      <c r="XJ137" t="n">
        <v/>
      </c>
      <c r="XK137" t="n">
        <v/>
      </c>
      <c r="XL137" t="n">
        <v/>
      </c>
      <c r="XM137" t="n">
        <v/>
      </c>
      <c r="XN137" t="n">
        <v/>
      </c>
      <c r="XO137" t="n">
        <v/>
      </c>
      <c r="XP137" t="n">
        <v/>
      </c>
      <c r="XQ137" t="n">
        <v/>
      </c>
      <c r="XR137" t="n">
        <v/>
      </c>
      <c r="XS137" t="n">
        <v/>
      </c>
      <c r="XT137" t="n">
        <v/>
      </c>
      <c r="XU137" t="n">
        <v/>
      </c>
      <c r="XV137" t="n">
        <v/>
      </c>
      <c r="XW137" t="n">
        <v/>
      </c>
      <c r="XX137" t="n">
        <v/>
      </c>
      <c r="XY137" t="n">
        <v/>
      </c>
      <c r="XZ137" t="n">
        <v/>
      </c>
      <c r="YA137" t="n">
        <v/>
      </c>
      <c r="YB137" t="n">
        <v/>
      </c>
      <c r="YC137" t="n">
        <v/>
      </c>
      <c r="YD137" t="n">
        <v/>
      </c>
      <c r="YE137" t="n">
        <v/>
      </c>
      <c r="YF137" t="n">
        <v/>
      </c>
      <c r="YG137" t="n">
        <v/>
      </c>
      <c r="YH137" t="n">
        <v/>
      </c>
      <c r="YI137" t="n">
        <v/>
      </c>
      <c r="YJ137" t="n">
        <v/>
      </c>
      <c r="YK137" t="n">
        <v/>
      </c>
      <c r="YL137" t="n">
        <v/>
      </c>
      <c r="YM137" t="n">
        <v/>
      </c>
      <c r="YN137" t="n">
        <v/>
      </c>
      <c r="YO137" t="n">
        <v/>
      </c>
      <c r="YP137" t="n">
        <v/>
      </c>
      <c r="YQ137" t="n">
        <v/>
      </c>
      <c r="YR137" t="n">
        <v/>
      </c>
      <c r="YS137" t="n">
        <v/>
      </c>
      <c r="YT137" t="n">
        <v/>
      </c>
      <c r="YU137" t="n">
        <v/>
      </c>
      <c r="YV137" t="n">
        <v/>
      </c>
      <c r="YW137" t="n">
        <v/>
      </c>
      <c r="YX137" t="n">
        <v/>
      </c>
      <c r="YY137" t="n">
        <v/>
      </c>
      <c r="YZ137" t="n">
        <v/>
      </c>
      <c r="ZA137" t="n">
        <v/>
      </c>
      <c r="ZB137" t="n">
        <v/>
      </c>
      <c r="ZC137" t="n">
        <v/>
      </c>
      <c r="ZD137" t="n">
        <v/>
      </c>
      <c r="ZE137" t="n">
        <v/>
      </c>
      <c r="ZF137" t="n">
        <v/>
      </c>
      <c r="ZG137" t="n">
        <v/>
      </c>
      <c r="ZH137" t="n">
        <v/>
      </c>
      <c r="ZI137" t="n">
        <v/>
      </c>
      <c r="ZJ137" t="n">
        <v/>
      </c>
      <c r="ZK137" t="n">
        <v/>
      </c>
      <c r="ZL137" t="n">
        <v/>
      </c>
      <c r="ZM137" t="n">
        <v/>
      </c>
      <c r="ZN137" t="n">
        <v/>
      </c>
      <c r="ZO137" t="n">
        <v>50</v>
      </c>
      <c r="ZP137" t="n">
        <v/>
      </c>
      <c r="ZQ137" t="n">
        <v/>
      </c>
      <c r="ZR137" t="n">
        <v/>
      </c>
      <c r="ZS137" t="n">
        <v/>
      </c>
      <c r="ZT137" t="n">
        <v/>
      </c>
      <c r="ZU137" t="n">
        <v/>
      </c>
      <c r="ZV137" t="n">
        <v/>
      </c>
      <c r="ZW137" t="n">
        <v>3</v>
      </c>
      <c r="ZX137" t="n">
        <v/>
      </c>
      <c r="ZY137" t="n">
        <v/>
      </c>
      <c r="ZZ137" t="n">
        <v/>
      </c>
      <c r="AAA137" t="n">
        <v/>
      </c>
      <c r="AAB137" t="n">
        <v/>
      </c>
      <c r="AAC137" t="n">
        <v/>
      </c>
      <c r="AAD137" t="n">
        <v/>
      </c>
      <c r="AAE137" t="inlineStr">
        <is>
          <t>Pakan segar (misal: rumput)</t>
        </is>
      </c>
      <c r="AAF137" t="n">
        <v/>
      </c>
      <c r="AAG137" t="n">
        <v/>
      </c>
      <c r="AAH137" t="n">
        <v/>
      </c>
      <c r="AAI137" t="n">
        <v/>
      </c>
      <c r="AAJ137" t="n">
        <v/>
      </c>
      <c r="AAK137" t="n">
        <v/>
      </c>
      <c r="AAL137" t="inlineStr">
        <is>
          <t>Tidak</t>
        </is>
      </c>
      <c r="AAM137" t="n">
        <v/>
      </c>
      <c r="AAN137" t="n">
        <v/>
      </c>
      <c r="AAO137" t="n">
        <v/>
      </c>
      <c r="AAP137" t="n">
        <v/>
      </c>
      <c r="AAQ137" t="n">
        <v/>
      </c>
      <c r="AAR137" t="inlineStr">
        <is>
          <t>Ya</t>
        </is>
      </c>
      <c r="AAS137" t="inlineStr">
        <is>
          <t>Tidak pasti/ragu-ragu</t>
        </is>
      </c>
      <c r="AAT137" t="inlineStr">
        <is>
          <t>Dibuang ke selokan</t>
        </is>
      </c>
      <c r="AAU137" t="n">
        <v>0</v>
      </c>
      <c r="AAV137" t="n">
        <v>0</v>
      </c>
      <c r="AAW137" t="n">
        <v>0</v>
      </c>
      <c r="AAX137" t="n">
        <v>0</v>
      </c>
      <c r="AAY137" t="n">
        <v>0</v>
      </c>
      <c r="AAZ137" t="n">
        <v>0</v>
      </c>
      <c r="ABA137" t="n">
        <v>1</v>
      </c>
      <c r="ABB137" t="n">
        <v/>
      </c>
      <c r="ABC137" t="n">
        <v/>
      </c>
      <c r="ABD137" t="n">
        <v/>
      </c>
      <c r="ABE137" t="n">
        <v/>
      </c>
      <c r="ABF137" t="n">
        <v/>
      </c>
      <c r="ABG137" t="n">
        <v/>
      </c>
      <c r="ABH137" t="n">
        <v/>
      </c>
      <c r="ABI137" t="n">
        <v/>
      </c>
      <c r="ABJ137" t="n">
        <v/>
      </c>
      <c r="ABK137" t="n">
        <v/>
      </c>
      <c r="ABL137" t="n">
        <v/>
      </c>
      <c r="ABM137" t="n">
        <v/>
      </c>
      <c r="ABN137" t="n">
        <v/>
      </c>
      <c r="ABO137" t="n">
        <v/>
      </c>
      <c r="ABP137" t="n">
        <v/>
      </c>
      <c r="ABQ137" t="n">
        <v/>
      </c>
      <c r="ABR137" t="n">
        <v/>
      </c>
      <c r="ABS137" t="n">
        <v/>
      </c>
      <c r="ABT137" t="n">
        <v/>
      </c>
      <c r="ABU137" t="n">
        <v/>
      </c>
      <c r="ABV137" t="n">
        <v/>
      </c>
      <c r="ABW137" t="n">
        <v/>
      </c>
      <c r="ABX137" t="n">
        <v/>
      </c>
      <c r="ABY137" t="n">
        <v/>
      </c>
      <c r="ABZ137" t="n">
        <v/>
      </c>
      <c r="ACA137" t="n">
        <v/>
      </c>
      <c r="ACB137" t="n">
        <v/>
      </c>
      <c r="ACC137" t="n">
        <v/>
      </c>
      <c r="ACD137" t="n">
        <v/>
      </c>
      <c r="ACE137" t="n">
        <v/>
      </c>
      <c r="ACF137" t="n">
        <v/>
      </c>
      <c r="ACG137" t="n">
        <v/>
      </c>
      <c r="ACH137" t="n">
        <v/>
      </c>
      <c r="ACI137" t="n">
        <v/>
      </c>
      <c r="ACJ137" t="n">
        <v/>
      </c>
      <c r="ACK137" t="inlineStr">
        <is>
          <t>Ladang/sawah terlalu jauh, sulit untuk mengangkut ke sana</t>
        </is>
      </c>
      <c r="ACL137" t="n">
        <v>0</v>
      </c>
      <c r="ACM137" t="n">
        <v>0</v>
      </c>
      <c r="ACN137" t="n">
        <v>0</v>
      </c>
      <c r="ACO137" t="n">
        <v>1</v>
      </c>
      <c r="ACP137" t="n">
        <v>0</v>
      </c>
      <c r="ACQ137" t="n">
        <v>0</v>
      </c>
      <c r="ACR137" t="n">
        <v>0</v>
      </c>
      <c r="ACS137" t="n">
        <v/>
      </c>
      <c r="ACT137" t="inlineStr">
        <is>
          <t>Tidak</t>
        </is>
      </c>
      <c r="ACU137" t="inlineStr">
        <is>
          <t>Manfaat cukup signifikan, terasa di kehidupan sehari-hari</t>
        </is>
      </c>
      <c r="ACV137" t="n">
        <v/>
      </c>
      <c r="ACW137" t="inlineStr">
        <is>
          <t>Anggota keluarga - Laki-laki dewasa</t>
        </is>
      </c>
      <c r="ACX137" t="inlineStr">
        <is>
          <t>Setuju</t>
        </is>
      </c>
      <c r="ACY137" t="inlineStr">
        <is>
          <t>Anggota keluarga - Laki-laki dewasa</t>
        </is>
      </c>
      <c r="ACZ137" t="n">
        <v>1</v>
      </c>
      <c r="ADA137" t="n">
        <v>0</v>
      </c>
      <c r="ADB137" t="n">
        <v>0</v>
      </c>
      <c r="ADC137" t="n">
        <v>0</v>
      </c>
      <c r="ADD137" t="inlineStr">
        <is>
          <t>Sangat puas</t>
        </is>
      </c>
      <c r="ADE137" t="inlineStr">
        <is>
          <t>Puas</t>
        </is>
      </c>
      <c r="ADF137" t="inlineStr">
        <is>
          <t>Puas</t>
        </is>
      </c>
      <c r="ADG137" t="inlineStr">
        <is>
          <t>Puas</t>
        </is>
      </c>
      <c r="ADH137" t="inlineStr">
        <is>
          <t>Tidak</t>
        </is>
      </c>
      <c r="ADI137" t="n">
        <v/>
      </c>
      <c r="ADJ137" t="inlineStr">
        <is>
          <t>Puas</t>
        </is>
      </c>
      <c r="ADK137" t="n">
        <v/>
      </c>
      <c r="ADL137" t="n">
        <v/>
      </c>
      <c r="ADM137" t="n">
        <v/>
      </c>
      <c r="ADN137" t="n">
        <v/>
      </c>
      <c r="ADO137" t="n">
        <v/>
      </c>
      <c r="ADP137" t="n">
        <v/>
      </c>
      <c r="ADQ137" t="n">
        <v/>
      </c>
      <c r="ADR137" t="n">
        <v/>
      </c>
      <c r="ADS137" t="n">
        <v/>
      </c>
      <c r="ADT137" t="n">
        <v/>
      </c>
      <c r="ADU137" t="inlineStr">
        <is>
          <t>Menghubungi CPO atau pendamping</t>
        </is>
      </c>
      <c r="ADV137" t="n">
        <v>0</v>
      </c>
      <c r="ADW137" t="n">
        <v>0</v>
      </c>
      <c r="ADX137" t="n">
        <v>0</v>
      </c>
      <c r="ADY137" t="n">
        <v>0</v>
      </c>
      <c r="ADZ137" t="n">
        <v>1</v>
      </c>
      <c r="AEA137" t="n">
        <v>0</v>
      </c>
      <c r="AEB137" t="n">
        <v>0</v>
      </c>
      <c r="AEC137" t="n">
        <v>0</v>
      </c>
      <c r="AED137" t="inlineStr">
        <is>
          <t>Tidak</t>
        </is>
      </c>
      <c r="AEE137" t="inlineStr">
        <is>
          <t>Laki-laki dewasa</t>
        </is>
      </c>
      <c r="AEF137" t="n">
        <v/>
      </c>
      <c r="AEG137" t="inlineStr">
        <is>
          <t>Menghubungi melalui rekan</t>
        </is>
      </c>
      <c r="AEH137" t="n">
        <v/>
      </c>
      <c r="AEI137" t="inlineStr">
        <is>
          <t>Tidak</t>
        </is>
      </c>
      <c r="AEJ137" t="inlineStr">
        <is>
          <t>Kadang-kadang</t>
        </is>
      </c>
      <c r="AEK137" t="inlineStr">
        <is>
          <t>Mendapatkan subsidi</t>
        </is>
      </c>
      <c r="AEL137" t="n">
        <v>0</v>
      </c>
      <c r="AEM137" t="n">
        <v>0</v>
      </c>
      <c r="AEN137" t="n">
        <v>0</v>
      </c>
      <c r="AEO137" t="n">
        <v>0</v>
      </c>
      <c r="AEP137" t="n">
        <v>0</v>
      </c>
      <c r="AEQ137" t="n">
        <v>0</v>
      </c>
      <c r="AER137" t="n">
        <v>0</v>
      </c>
      <c r="AES137" t="n">
        <v>0</v>
      </c>
      <c r="AET137" t="n">
        <v>0</v>
      </c>
      <c r="AEU137" t="n">
        <v>0</v>
      </c>
      <c r="AEV137" t="n">
        <v>1</v>
      </c>
      <c r="AEW137" t="n">
        <v>0</v>
      </c>
      <c r="AEX137" t="n">
        <v/>
      </c>
      <c r="AEY137" t="inlineStr">
        <is>
          <t>Didukung oleh pihak lain atau ada subsidi</t>
        </is>
      </c>
      <c r="AEZ137" t="n">
        <v/>
      </c>
      <c r="AFA137" t="inlineStr">
        <is>
          <t>Koperasi</t>
        </is>
      </c>
      <c r="AFB137" t="n">
        <v/>
      </c>
      <c r="AFC137" t="inlineStr">
        <is>
          <t>1000540845-16_31_51.jpg</t>
        </is>
      </c>
      <c r="AFD137" t="inlineStr">
        <is>
          <t>https://kf.kobotoolbox.org/api/v2/assets/avstPQqLr3Ab3ZdcVTXZ6f/data/671988291/attachments/atthdewSnWrMSrhjMnnGU3UU/</t>
        </is>
      </c>
      <c r="AFE137" t="inlineStr">
        <is>
          <t>1000540848-16_31_56.jpg</t>
        </is>
      </c>
      <c r="AFF137" t="inlineStr">
        <is>
          <t>https://kf.kobotoolbox.org/api/v2/assets/avstPQqLr3Ab3ZdcVTXZ6f/data/671988291/attachments/attXPkDdgUTyPYBTVetwr56a/</t>
        </is>
      </c>
      <c r="AFG137" t="inlineStr">
        <is>
          <t>Muktar</t>
        </is>
      </c>
      <c r="AFH137" t="n">
        <v/>
      </c>
      <c r="AFI137" t="inlineStr">
        <is>
          <t>E12 konsentrat dan hijau an</t>
        </is>
      </c>
    </row>
    <row r="138">
      <c r="A138" t="n">
        <v/>
      </c>
      <c r="B138" t="n">
        <v/>
      </c>
      <c r="C138" t="n">
        <v/>
      </c>
      <c r="D138" t="inlineStr">
        <is>
          <t>sari</t>
        </is>
      </c>
      <c r="E138" t="n">
        <v>8891161835</v>
      </c>
      <c r="F138" t="inlineStr">
        <is>
          <t>-7.943656 112.784319 595.5 34.40000152587879</t>
        </is>
      </c>
      <c r="G138" t="n">
        <v>-7.943656</v>
      </c>
      <c r="H138" t="n">
        <v>112.784319</v>
      </c>
      <c r="I138" t="n">
        <v>595.5</v>
      </c>
      <c r="J138" t="n">
        <v>34.40000153</v>
      </c>
      <c r="K138" t="n">
        <v>0</v>
      </c>
      <c r="L138" t="inlineStr">
        <is>
          <t>-7.943655 112.78432 695.5 39.599998474121094</t>
        </is>
      </c>
      <c r="M138" t="n">
        <v>-7.943655</v>
      </c>
      <c r="N138" t="n">
        <v>112.78432</v>
      </c>
      <c r="O138" t="n">
        <v>695.5</v>
      </c>
      <c r="P138" t="n">
        <v>39.59999847</v>
      </c>
      <c r="Q138" t="n">
        <v>0</v>
      </c>
      <c r="R138" t="inlineStr">
        <is>
          <t>Jawa Timur</t>
        </is>
      </c>
      <c r="S138" t="n">
        <v>0</v>
      </c>
      <c r="T138" t="n">
        <v>0</v>
      </c>
      <c r="U138" t="n">
        <v>0</v>
      </c>
      <c r="V138" t="n">
        <v>0</v>
      </c>
      <c r="W138" t="n">
        <v>0</v>
      </c>
      <c r="X138" t="n">
        <v>1</v>
      </c>
      <c r="Y138" t="n">
        <v>0</v>
      </c>
      <c r="Z138" t="n">
        <v>0</v>
      </c>
      <c r="AA138" t="n">
        <v>0</v>
      </c>
      <c r="AB138" t="n">
        <v>0</v>
      </c>
      <c r="AC138" t="inlineStr">
        <is>
          <t>MALANG</t>
        </is>
      </c>
      <c r="AD138" t="inlineStr">
        <is>
          <t>JABUNG</t>
        </is>
      </c>
      <c r="AE138" t="inlineStr">
        <is>
          <t>ARGOSARI BENDRONG</t>
        </is>
      </c>
      <c r="AF138" t="inlineStr">
        <is>
          <t>KAN JABUNG</t>
        </is>
      </c>
      <c r="AG138" t="inlineStr">
        <is>
          <t>KJP0767</t>
        </is>
      </c>
      <c r="AH138" t="n">
        <v>8</v>
      </c>
      <c r="AI138" t="inlineStr">
        <is>
          <t>VPA2</t>
        </is>
      </c>
      <c r="AJ138" t="inlineStr">
        <is>
          <t>Aktif</t>
        </is>
      </c>
      <c r="AK138" t="n">
        <v>45</v>
      </c>
      <c r="AL138" t="inlineStr">
        <is>
          <t>Perempuan</t>
        </is>
      </c>
      <c r="AM138" t="inlineStr">
        <is>
          <t>Sudah menikah</t>
        </is>
      </c>
      <c r="AN138" t="inlineStr">
        <is>
          <t>SMP/Sederajat</t>
        </is>
      </c>
      <c r="AO138" t="inlineStr">
        <is>
          <t>Peternak</t>
        </is>
      </c>
      <c r="AP138" t="n">
        <v>0</v>
      </c>
      <c r="AQ138" t="n">
        <v>1</v>
      </c>
      <c r="AR138" t="n">
        <v>0</v>
      </c>
      <c r="AS138" t="n">
        <v>0</v>
      </c>
      <c r="AT138" t="n">
        <v>0</v>
      </c>
      <c r="AU138" t="n">
        <v>0</v>
      </c>
      <c r="AV138" t="n">
        <v>0</v>
      </c>
      <c r="AW138" t="n">
        <v>0</v>
      </c>
      <c r="AX138" t="n">
        <v/>
      </c>
      <c r="AY138" t="inlineStr">
        <is>
          <t>Peternak</t>
        </is>
      </c>
      <c r="AZ138" t="n">
        <v>0</v>
      </c>
      <c r="BA138" t="n">
        <v>1</v>
      </c>
      <c r="BB138" t="n">
        <v>0</v>
      </c>
      <c r="BC138" t="n">
        <v>0</v>
      </c>
      <c r="BD138" t="n">
        <v>0</v>
      </c>
      <c r="BE138" t="n">
        <v>0</v>
      </c>
      <c r="BF138" t="n">
        <v>0</v>
      </c>
      <c r="BG138" t="n">
        <v>0</v>
      </c>
      <c r="BH138" t="n">
        <v/>
      </c>
      <c r="BI138" t="inlineStr">
        <is>
          <t>Rp2.500.000 - Rp3.500.000</t>
        </is>
      </c>
      <c r="BJ138" t="n">
        <v>1</v>
      </c>
      <c r="BK138" t="n">
        <v>1</v>
      </c>
      <c r="BL138" t="n">
        <v>1</v>
      </c>
      <c r="BM138" t="n">
        <v>0</v>
      </c>
      <c r="BN138" t="inlineStr">
        <is>
          <t>Milik sendiri</t>
        </is>
      </c>
      <c r="BO138" t="inlineStr">
        <is>
          <t>Permanen (dinding bata dan semen)</t>
        </is>
      </c>
      <c r="BP138" t="n">
        <v>1</v>
      </c>
      <c r="BQ138" t="n">
        <v>0</v>
      </c>
      <c r="BR138" t="n">
        <v>0</v>
      </c>
      <c r="BS138" t="n">
        <v>0</v>
      </c>
      <c r="BT138" t="n">
        <v>0</v>
      </c>
      <c r="BU138" t="n">
        <v/>
      </c>
      <c r="BV138" t="inlineStr">
        <is>
          <t>Keramik/ubin</t>
        </is>
      </c>
      <c r="BW138" t="n">
        <v>0</v>
      </c>
      <c r="BX138" t="n">
        <v>0</v>
      </c>
      <c r="BY138" t="n">
        <v>1</v>
      </c>
      <c r="BZ138" t="n">
        <v>0</v>
      </c>
      <c r="CA138" t="n">
        <v>0</v>
      </c>
      <c r="CB138" t="n">
        <v/>
      </c>
      <c r="CC138" t="inlineStr">
        <is>
          <t>Asbes Genting</t>
        </is>
      </c>
      <c r="CD138" t="n">
        <v>1</v>
      </c>
      <c r="CE138" t="n">
        <v>0</v>
      </c>
      <c r="CF138" t="n">
        <v>0</v>
      </c>
      <c r="CG138" t="n">
        <v>0</v>
      </c>
      <c r="CH138" t="n">
        <v>0</v>
      </c>
      <c r="CI138" t="n">
        <v>1</v>
      </c>
      <c r="CJ138" t="n">
        <v>0</v>
      </c>
      <c r="CK138" t="n">
        <v/>
      </c>
      <c r="CL138" t="inlineStr">
        <is>
          <t>Ya</t>
        </is>
      </c>
      <c r="CM138" t="n">
        <v>2018</v>
      </c>
      <c r="CN138" t="inlineStr">
        <is>
          <t>Fixed-Dome (Kubah Tetap)</t>
        </is>
      </c>
      <c r="CO138" t="inlineStr">
        <is>
          <t>6 m³ (4-5 ekor sapi, ±5 jam memasak/hari, ±50 kg</t>
        </is>
      </c>
      <c r="CP138" t="inlineStr">
        <is>
          <t>Anggota keluarga - laki-laki</t>
        </is>
      </c>
      <c r="CQ138" t="n">
        <v>0</v>
      </c>
      <c r="CR138" t="n">
        <v>0</v>
      </c>
      <c r="CS138" t="n">
        <v>0</v>
      </c>
      <c r="CT138" t="n">
        <v>0</v>
      </c>
      <c r="CU138" t="n">
        <v>1</v>
      </c>
      <c r="CV138" t="n">
        <v>0</v>
      </c>
      <c r="CW138" t="n">
        <v>0</v>
      </c>
      <c r="CX138" t="n">
        <v>0</v>
      </c>
      <c r="CY138" t="inlineStr">
        <is>
          <t>Anggota keluarga - laki-laki</t>
        </is>
      </c>
      <c r="CZ138" t="n">
        <v>1</v>
      </c>
      <c r="DA138" t="n">
        <v>0</v>
      </c>
      <c r="DB138" t="n">
        <v>0</v>
      </c>
      <c r="DC138" t="n">
        <v/>
      </c>
      <c r="DD138" t="inlineStr">
        <is>
          <t>Anggota keluarga - laki-laki CPO atau pendamping</t>
        </is>
      </c>
      <c r="DE138" t="n">
        <v>1</v>
      </c>
      <c r="DF138" t="n">
        <v>0</v>
      </c>
      <c r="DG138" t="n">
        <v>1</v>
      </c>
      <c r="DH138" t="n">
        <v>0</v>
      </c>
      <c r="DI138" t="n">
        <v/>
      </c>
      <c r="DJ138" t="inlineStr">
        <is>
          <t>Anggota keluarga - laki-laki CPO atau pendamping</t>
        </is>
      </c>
      <c r="DK138" t="n">
        <v>1</v>
      </c>
      <c r="DL138" t="n">
        <v>0</v>
      </c>
      <c r="DM138" t="n">
        <v>1</v>
      </c>
      <c r="DN138" t="n">
        <v>0</v>
      </c>
      <c r="DO138" t="n">
        <v/>
      </c>
      <c r="DP138" t="inlineStr">
        <is>
          <t>Ya</t>
        </is>
      </c>
      <c r="DQ138" t="n">
        <v/>
      </c>
      <c r="DR138" t="n">
        <v/>
      </c>
      <c r="DS138" t="n">
        <v/>
      </c>
      <c r="DT138" t="n">
        <v/>
      </c>
      <c r="DU138" t="n">
        <v/>
      </c>
      <c r="DV138" t="n">
        <v/>
      </c>
      <c r="DW138" t="n">
        <v/>
      </c>
      <c r="DX138" t="n">
        <v/>
      </c>
      <c r="DY138" t="n">
        <v/>
      </c>
      <c r="DZ138" t="n">
        <v/>
      </c>
      <c r="EA138" t="n">
        <v/>
      </c>
      <c r="EB138" t="n">
        <v/>
      </c>
      <c r="EC138" t="n">
        <v/>
      </c>
      <c r="ED138" t="n">
        <v/>
      </c>
      <c r="EE138" t="n">
        <v/>
      </c>
      <c r="EF138" t="n">
        <v/>
      </c>
      <c r="EG138" t="n">
        <v/>
      </c>
      <c r="EH138" t="n">
        <v/>
      </c>
      <c r="EI138" t="inlineStr">
        <is>
          <t>Tidak ada masalah</t>
        </is>
      </c>
      <c r="EJ138" t="n">
        <v>0</v>
      </c>
      <c r="EK138" t="n">
        <v>0</v>
      </c>
      <c r="EL138" t="n">
        <v>0</v>
      </c>
      <c r="EM138" t="n">
        <v>1</v>
      </c>
      <c r="EN138" t="n">
        <v>0</v>
      </c>
      <c r="EO138" t="n">
        <v/>
      </c>
      <c r="EP138" t="inlineStr">
        <is>
          <t>Ya, cukup jelas dan mudah diikuti</t>
        </is>
      </c>
      <c r="EQ138" t="inlineStr">
        <is>
          <t>Pelatihan</t>
        </is>
      </c>
      <c r="ER138" t="inlineStr">
        <is>
          <t>CPO atau pendamping</t>
        </is>
      </c>
      <c r="ES138" t="n">
        <v>1</v>
      </c>
      <c r="ET138" t="n">
        <v>0</v>
      </c>
      <c r="EU138" t="n">
        <v>0</v>
      </c>
      <c r="EV138" t="n">
        <v>0</v>
      </c>
      <c r="EW138" t="n">
        <v/>
      </c>
      <c r="EX138" t="inlineStr">
        <is>
          <t>Anggota keluarga - Laki-laki</t>
        </is>
      </c>
      <c r="EY138" t="n">
        <v>1</v>
      </c>
      <c r="EZ138" t="n">
        <v>0</v>
      </c>
      <c r="FA138" t="n">
        <v>0</v>
      </c>
      <c r="FB138" t="n">
        <v/>
      </c>
      <c r="FC138" t="inlineStr">
        <is>
          <t>Jarang sekali</t>
        </is>
      </c>
      <c r="FD138" t="n">
        <v/>
      </c>
      <c r="FE138" t="inlineStr">
        <is>
          <t>Mengetahui</t>
        </is>
      </c>
      <c r="FF138" t="inlineStr">
        <is>
          <t>Selalu (setiap hari)</t>
        </is>
      </c>
      <c r="FG138" t="inlineStr">
        <is>
          <t>Mengetahui</t>
        </is>
      </c>
      <c r="FH138" t="inlineStr">
        <is>
          <t>Selalu (setiap hari)</t>
        </is>
      </c>
      <c r="FI138" t="inlineStr">
        <is>
          <t>Mengetahui</t>
        </is>
      </c>
      <c r="FJ138" t="inlineStr">
        <is>
          <t>Selalu (setiap hari)</t>
        </is>
      </c>
      <c r="FK138" t="inlineStr">
        <is>
          <t>Mengetahui</t>
        </is>
      </c>
      <c r="FL138" t="inlineStr">
        <is>
          <t>Selalu (setiap hari)</t>
        </is>
      </c>
      <c r="FM138" t="inlineStr">
        <is>
          <t>Mengetahui</t>
        </is>
      </c>
      <c r="FN138" t="inlineStr">
        <is>
          <t>Sering (setiap minggu)</t>
        </is>
      </c>
      <c r="FO138" t="inlineStr">
        <is>
          <t>Mengetahui</t>
        </is>
      </c>
      <c r="FP138" t="inlineStr">
        <is>
          <t>Cukup sering (2 minggu sekali)</t>
        </is>
      </c>
      <c r="FQ138" t="inlineStr">
        <is>
          <t>Mengetahui</t>
        </is>
      </c>
      <c r="FR138" t="inlineStr">
        <is>
          <t>Ya</t>
        </is>
      </c>
      <c r="FS138" t="inlineStr">
        <is>
          <t>Mengetahui</t>
        </is>
      </c>
      <c r="FT138" t="inlineStr">
        <is>
          <t>Ya, terkadang</t>
        </is>
      </c>
      <c r="FU138" t="inlineStr">
        <is>
          <t>Laki-laki dewasa</t>
        </is>
      </c>
      <c r="FV138" t="n">
        <v>1</v>
      </c>
      <c r="FW138" t="n">
        <v>0</v>
      </c>
      <c r="FX138" t="n">
        <v>0</v>
      </c>
      <c r="FY138" t="n">
        <v>0</v>
      </c>
      <c r="FZ138" t="inlineStr">
        <is>
          <t>Memahami</t>
        </is>
      </c>
      <c r="GA138" t="inlineStr">
        <is>
          <t>CPO Pelatihan</t>
        </is>
      </c>
      <c r="GB138" t="n">
        <v>1</v>
      </c>
      <c r="GC138" t="n">
        <v>1</v>
      </c>
      <c r="GD138" t="n">
        <v>0</v>
      </c>
      <c r="GE138" t="n">
        <v>0</v>
      </c>
      <c r="GF138" t="n">
        <v/>
      </c>
      <c r="GG138" t="inlineStr">
        <is>
          <t>Sering</t>
        </is>
      </c>
      <c r="GH138" t="inlineStr">
        <is>
          <t>Tidak</t>
        </is>
      </c>
      <c r="GI138" t="n">
        <v/>
      </c>
      <c r="GJ138" t="n">
        <v/>
      </c>
      <c r="GK138" t="n">
        <v/>
      </c>
      <c r="GL138" t="n">
        <v/>
      </c>
      <c r="GM138" t="n">
        <v/>
      </c>
      <c r="GN138" t="n">
        <v/>
      </c>
      <c r="GO138" t="n">
        <v/>
      </c>
      <c r="GP138" t="inlineStr">
        <is>
          <t>Sebagian</t>
        </is>
      </c>
      <c r="GQ138" t="inlineStr">
        <is>
          <t>Kayu bakar</t>
        </is>
      </c>
      <c r="GR138" t="n">
        <v>0</v>
      </c>
      <c r="GS138" t="n">
        <v>1</v>
      </c>
      <c r="GT138" t="n">
        <v>0</v>
      </c>
      <c r="GU138" t="n">
        <v>0</v>
      </c>
      <c r="GV138" t="n">
        <v>0</v>
      </c>
      <c r="GW138" t="n">
        <v>0</v>
      </c>
      <c r="GX138" t="n">
        <v>0</v>
      </c>
      <c r="GY138" t="n">
        <v/>
      </c>
      <c r="GZ138" t="inlineStr">
        <is>
          <t>Tidak</t>
        </is>
      </c>
      <c r="HA138" t="n">
        <v/>
      </c>
      <c r="HB138" t="n">
        <v/>
      </c>
      <c r="HC138" t="n">
        <v/>
      </c>
      <c r="HD138" t="n">
        <v/>
      </c>
      <c r="HE138" t="n">
        <v/>
      </c>
      <c r="HF138" t="n">
        <v/>
      </c>
      <c r="HG138" t="n">
        <v/>
      </c>
      <c r="HH138" t="n">
        <v/>
      </c>
      <c r="HI138" t="n">
        <v/>
      </c>
      <c r="HJ138" t="n">
        <v/>
      </c>
      <c r="HK138" t="n">
        <v/>
      </c>
      <c r="HL138" t="n">
        <v/>
      </c>
      <c r="HM138" t="n">
        <v/>
      </c>
      <c r="HN138" t="n">
        <v/>
      </c>
      <c r="HO138" t="n">
        <v/>
      </c>
      <c r="HP138" t="n">
        <v/>
      </c>
      <c r="HQ138" t="n">
        <v/>
      </c>
      <c r="HR138" t="n">
        <v/>
      </c>
      <c r="HS138" t="n">
        <v/>
      </c>
      <c r="HT138" t="n">
        <v/>
      </c>
      <c r="HU138" t="n">
        <v/>
      </c>
      <c r="HV138" t="n">
        <v/>
      </c>
      <c r="HW138" t="n">
        <v/>
      </c>
      <c r="HX138" t="n">
        <v/>
      </c>
      <c r="HY138" t="n">
        <v>1.5</v>
      </c>
      <c r="HZ138" t="n">
        <v>75000</v>
      </c>
      <c r="IA138" t="n">
        <v/>
      </c>
      <c r="IB138" t="n">
        <v/>
      </c>
      <c r="IC138" t="n">
        <v/>
      </c>
      <c r="ID138" t="n">
        <v/>
      </c>
      <c r="IE138" t="n">
        <v/>
      </c>
      <c r="IF138" t="n">
        <v/>
      </c>
      <c r="IG138" t="n">
        <v/>
      </c>
      <c r="IH138" t="n">
        <v/>
      </c>
      <c r="II138" t="n">
        <v/>
      </c>
      <c r="IJ138" t="n">
        <v/>
      </c>
      <c r="IK138" t="inlineStr">
        <is>
          <t>50-65 kg</t>
        </is>
      </c>
      <c r="IL138" t="inlineStr">
        <is>
          <t>1-3 jam</t>
        </is>
      </c>
      <c r="IM138" t="inlineStr">
        <is>
          <t>Ya</t>
        </is>
      </c>
      <c r="IN138" t="inlineStr">
        <is>
          <t>Tidak</t>
        </is>
      </c>
      <c r="IO138" t="inlineStr">
        <is>
          <t>Tidak ada perubahan</t>
        </is>
      </c>
      <c r="IP138" t="inlineStr">
        <is>
          <t>Lebih jarang (lebih sering tidak terpapar asap)</t>
        </is>
      </c>
      <c r="IQ138" t="inlineStr">
        <is>
          <t>Tidak pernah</t>
        </is>
      </c>
      <c r="IR138" t="n">
        <v/>
      </c>
      <c r="IS138" t="n">
        <v/>
      </c>
      <c r="IT138" t="n">
        <v/>
      </c>
      <c r="IU138" t="n">
        <v/>
      </c>
      <c r="IV138" t="n">
        <v/>
      </c>
      <c r="IW138" t="n">
        <v/>
      </c>
      <c r="IX138" t="n">
        <v/>
      </c>
      <c r="IY138" t="n">
        <v/>
      </c>
      <c r="IZ138" t="inlineStr">
        <is>
          <t>Tidak pernah</t>
        </is>
      </c>
      <c r="JA138" t="n">
        <v/>
      </c>
      <c r="JB138" t="n">
        <v/>
      </c>
      <c r="JC138" t="n">
        <v/>
      </c>
      <c r="JD138" t="n">
        <v/>
      </c>
      <c r="JE138" t="n">
        <v/>
      </c>
      <c r="JF138" t="n">
        <v/>
      </c>
      <c r="JG138" t="n">
        <v/>
      </c>
      <c r="JH138" t="n">
        <v/>
      </c>
      <c r="JI138" t="inlineStr">
        <is>
          <t>Tidak pernah</t>
        </is>
      </c>
      <c r="JJ138" t="n">
        <v/>
      </c>
      <c r="JK138" t="n">
        <v/>
      </c>
      <c r="JL138" t="n">
        <v/>
      </c>
      <c r="JM138" t="n">
        <v/>
      </c>
      <c r="JN138" t="n">
        <v/>
      </c>
      <c r="JO138" t="n">
        <v/>
      </c>
      <c r="JP138" t="n">
        <v/>
      </c>
      <c r="JQ138" t="n">
        <v/>
      </c>
      <c r="JR138" t="inlineStr">
        <is>
          <t>Tidak pernah</t>
        </is>
      </c>
      <c r="JS138" t="n">
        <v/>
      </c>
      <c r="JT138" t="n">
        <v/>
      </c>
      <c r="JU138" t="n">
        <v/>
      </c>
      <c r="JV138" t="n">
        <v/>
      </c>
      <c r="JW138" t="n">
        <v/>
      </c>
      <c r="JX138" t="n">
        <v/>
      </c>
      <c r="JY138" t="n">
        <v/>
      </c>
      <c r="JZ138" t="n">
        <v/>
      </c>
      <c r="KA138" t="inlineStr">
        <is>
          <t>Tidak pernah</t>
        </is>
      </c>
      <c r="KB138" t="n">
        <v/>
      </c>
      <c r="KC138" t="n">
        <v/>
      </c>
      <c r="KD138" t="n">
        <v/>
      </c>
      <c r="KE138" t="n">
        <v/>
      </c>
      <c r="KF138" t="n">
        <v/>
      </c>
      <c r="KG138" t="n">
        <v/>
      </c>
      <c r="KH138" t="n">
        <v/>
      </c>
      <c r="KI138" t="n">
        <v/>
      </c>
      <c r="KJ138" t="inlineStr">
        <is>
          <t>Tidak pernah</t>
        </is>
      </c>
      <c r="KK138" t="n">
        <v/>
      </c>
      <c r="KL138" t="n">
        <v/>
      </c>
      <c r="KM138" t="n">
        <v/>
      </c>
      <c r="KN138" t="n">
        <v/>
      </c>
      <c r="KO138" t="n">
        <v/>
      </c>
      <c r="KP138" t="n">
        <v/>
      </c>
      <c r="KQ138" t="n">
        <v/>
      </c>
      <c r="KR138" t="n">
        <v/>
      </c>
      <c r="KS138" t="inlineStr">
        <is>
          <t>Cukup membaik</t>
        </is>
      </c>
      <c r="KT138" t="inlineStr">
        <is>
          <t>0-1 kali</t>
        </is>
      </c>
      <c r="KU138" t="inlineStr">
        <is>
          <t>0-1 kali</t>
        </is>
      </c>
      <c r="KV138" t="inlineStr">
        <is>
          <t>Tidak ada</t>
        </is>
      </c>
      <c r="KW138" t="n">
        <v>0</v>
      </c>
      <c r="KX138" t="n">
        <v>0</v>
      </c>
      <c r="KY138" t="n">
        <v>0</v>
      </c>
      <c r="KZ138" t="n">
        <v>1</v>
      </c>
      <c r="LA138" t="inlineStr">
        <is>
          <t>Cukup membaik</t>
        </is>
      </c>
      <c r="LB138" t="inlineStr">
        <is>
          <t>Cukup membaik</t>
        </is>
      </c>
      <c r="LC138" t="n">
        <v>0</v>
      </c>
      <c r="LD138" t="n">
        <v>6</v>
      </c>
      <c r="LE138" t="n">
        <v>0</v>
      </c>
      <c r="LF138" t="n">
        <v>0</v>
      </c>
      <c r="LG138" t="inlineStr">
        <is>
          <t>Ya</t>
        </is>
      </c>
      <c r="LH138" t="n">
        <v>75000</v>
      </c>
      <c r="LI138" t="n">
        <v/>
      </c>
      <c r="LJ138" t="inlineStr">
        <is>
          <t>Kebutuhan rumah tangga</t>
        </is>
      </c>
      <c r="LK138" t="n">
        <v>0</v>
      </c>
      <c r="LL138" t="n">
        <v>0</v>
      </c>
      <c r="LM138" t="n">
        <v>0</v>
      </c>
      <c r="LN138" t="n">
        <v>0</v>
      </c>
      <c r="LO138" t="n">
        <v>1</v>
      </c>
      <c r="LP138" t="n">
        <v>0</v>
      </c>
      <c r="LQ138" t="n">
        <v>0</v>
      </c>
      <c r="LR138" t="n">
        <v/>
      </c>
      <c r="LS138" t="n">
        <v>10</v>
      </c>
      <c r="LT138" t="n">
        <v>0</v>
      </c>
      <c r="LU138" t="n">
        <v>0</v>
      </c>
      <c r="LV138" t="n">
        <v>10</v>
      </c>
      <c r="LW138" t="n">
        <v>0</v>
      </c>
      <c r="LX138" t="n">
        <v>0</v>
      </c>
      <c r="LY138" t="n">
        <v>5</v>
      </c>
      <c r="LZ138" t="n">
        <v>0</v>
      </c>
      <c r="MA138" t="n">
        <v>0</v>
      </c>
      <c r="MB138" t="inlineStr">
        <is>
          <t>Ya</t>
        </is>
      </c>
      <c r="MC138" t="n">
        <v>60</v>
      </c>
      <c r="MD138" t="n">
        <v>60</v>
      </c>
      <c r="ME138" t="n">
        <v>0</v>
      </c>
      <c r="MF138" t="n">
        <v>15</v>
      </c>
      <c r="MG138" t="n">
        <v>0</v>
      </c>
      <c r="MH138" t="n">
        <v>0</v>
      </c>
      <c r="MI138" t="inlineStr">
        <is>
          <t>Istirahat</t>
        </is>
      </c>
      <c r="MJ138" t="n">
        <v>0</v>
      </c>
      <c r="MK138" t="n">
        <v>0</v>
      </c>
      <c r="ML138" t="n">
        <v>1</v>
      </c>
      <c r="MM138" t="n">
        <v>0</v>
      </c>
      <c r="MN138" t="n">
        <v>0</v>
      </c>
      <c r="MO138" t="n">
        <v>0</v>
      </c>
      <c r="MP138" t="n">
        <v/>
      </c>
      <c r="MQ138" t="n">
        <v/>
      </c>
      <c r="MR138" t="inlineStr">
        <is>
          <t>Istirahat</t>
        </is>
      </c>
      <c r="MS138" t="n">
        <v/>
      </c>
      <c r="MT138" t="inlineStr">
        <is>
          <t>Istirahat</t>
        </is>
      </c>
      <c r="MU138" t="inlineStr">
        <is>
          <t>Tidak</t>
        </is>
      </c>
      <c r="MV138" t="n">
        <v/>
      </c>
      <c r="MW138" t="n">
        <v/>
      </c>
      <c r="MX138" t="n">
        <v/>
      </c>
      <c r="MY138" t="n">
        <v/>
      </c>
      <c r="MZ138" t="n">
        <v/>
      </c>
      <c r="NA138" t="n">
        <v/>
      </c>
      <c r="NB138" t="n">
        <v/>
      </c>
      <c r="NC138" t="n">
        <v/>
      </c>
      <c r="ND138" t="n">
        <v/>
      </c>
      <c r="NE138" t="n">
        <v/>
      </c>
      <c r="NF138" t="n">
        <v/>
      </c>
      <c r="NG138" t="n">
        <v/>
      </c>
      <c r="NH138" t="n">
        <v/>
      </c>
      <c r="NI138" t="n">
        <v/>
      </c>
      <c r="NJ138" t="n">
        <v/>
      </c>
      <c r="NK138" t="n">
        <v/>
      </c>
      <c r="NL138" t="inlineStr">
        <is>
          <t>Ya</t>
        </is>
      </c>
      <c r="NM138" t="inlineStr">
        <is>
          <t>Kombinasi kredit/pinjaman dan dana hibah</t>
        </is>
      </c>
      <c r="NN138" t="inlineStr">
        <is>
          <t>7.000.001-9.000.000</t>
        </is>
      </c>
      <c r="NO138" t="inlineStr">
        <is>
          <t>Koperasi</t>
        </is>
      </c>
      <c r="NP138" t="n">
        <v/>
      </c>
      <c r="NQ138" t="inlineStr">
        <is>
          <t>Koperasi</t>
        </is>
      </c>
      <c r="NR138" t="n">
        <v/>
      </c>
      <c r="NS138" t="n">
        <v>24</v>
      </c>
      <c r="NT138" t="inlineStr">
        <is>
          <t>Anggota keluarga - Laki-laki dewasa</t>
        </is>
      </c>
      <c r="NU138" t="n">
        <v/>
      </c>
      <c r="NV138" t="n">
        <v/>
      </c>
      <c r="NW138" t="n">
        <v/>
      </c>
      <c r="NX138" t="inlineStr">
        <is>
          <t>Sedikit meningkat</t>
        </is>
      </c>
      <c r="NY138" t="n">
        <v>60</v>
      </c>
      <c r="NZ138" t="n">
        <v>0</v>
      </c>
      <c r="OA138" t="n">
        <v>0</v>
      </c>
      <c r="OB138" t="n">
        <v>60</v>
      </c>
      <c r="OC138" t="n">
        <v>0</v>
      </c>
      <c r="OD138" t="n">
        <v>0</v>
      </c>
      <c r="OE138" t="inlineStr">
        <is>
          <t>Lebih baik</t>
        </is>
      </c>
      <c r="OF138" t="inlineStr">
        <is>
          <t>Sama saja (tidak ada perbedaan waktu memasak MAUPUN rasa/bau makanan bila dibandingkan penggunaan sebelumnya)</t>
        </is>
      </c>
      <c r="OG138" t="inlineStr">
        <is>
          <t>Ya</t>
        </is>
      </c>
      <c r="OH138" t="n">
        <v>0</v>
      </c>
      <c r="OI138" t="n">
        <v>2</v>
      </c>
      <c r="OJ138" t="n">
        <v>0</v>
      </c>
      <c r="OK138" t="n">
        <v>0</v>
      </c>
      <c r="OL138" t="n">
        <v>0</v>
      </c>
      <c r="OM138" t="n">
        <v>0</v>
      </c>
      <c r="ON138" t="n">
        <v>0</v>
      </c>
      <c r="OO138" t="n">
        <v>0</v>
      </c>
      <c r="OP138" t="inlineStr">
        <is>
          <t>Sapi perah</t>
        </is>
      </c>
      <c r="OQ138" t="n">
        <v>0</v>
      </c>
      <c r="OR138" t="n">
        <v>1</v>
      </c>
      <c r="OS138" t="n">
        <v>0</v>
      </c>
      <c r="OT138" t="n">
        <v>0</v>
      </c>
      <c r="OU138" t="n">
        <v>0</v>
      </c>
      <c r="OV138" t="n">
        <v>0</v>
      </c>
      <c r="OW138" t="n">
        <v>0</v>
      </c>
      <c r="OX138" t="n">
        <v>0</v>
      </c>
      <c r="OY138" t="n">
        <v>0</v>
      </c>
      <c r="OZ138" t="inlineStr">
        <is>
          <t>Sapi perah</t>
        </is>
      </c>
      <c r="PA138" t="n">
        <v>0</v>
      </c>
      <c r="PB138" t="n">
        <v>1</v>
      </c>
      <c r="PC138" t="n">
        <v>0</v>
      </c>
      <c r="PD138" t="n">
        <v>0</v>
      </c>
      <c r="PE138" t="n">
        <v>0</v>
      </c>
      <c r="PF138" t="n">
        <v>0</v>
      </c>
      <c r="PG138" t="n">
        <v>0</v>
      </c>
      <c r="PH138" t="n">
        <v>0</v>
      </c>
      <c r="PI138" t="n">
        <v>0</v>
      </c>
      <c r="PJ138" t="inlineStr">
        <is>
          <t>Sapi perah</t>
        </is>
      </c>
      <c r="PK138" t="n">
        <v>0</v>
      </c>
      <c r="PL138" t="n">
        <v>1</v>
      </c>
      <c r="PM138" t="n">
        <v>0</v>
      </c>
      <c r="PN138" t="n">
        <v>0</v>
      </c>
      <c r="PO138" t="n">
        <v>0</v>
      </c>
      <c r="PP138" t="n">
        <v>0</v>
      </c>
      <c r="PQ138" t="n">
        <v>0</v>
      </c>
      <c r="PR138" t="n">
        <v>0</v>
      </c>
      <c r="PS138" t="n">
        <v>0</v>
      </c>
      <c r="PT138" t="n">
        <v/>
      </c>
      <c r="PU138" t="n">
        <v/>
      </c>
      <c r="PV138" t="n">
        <v/>
      </c>
      <c r="PW138" t="n">
        <v/>
      </c>
      <c r="PX138" t="n">
        <v/>
      </c>
      <c r="PY138" t="n">
        <v/>
      </c>
      <c r="PZ138" t="n">
        <v/>
      </c>
      <c r="QA138" t="n">
        <v/>
      </c>
      <c r="QB138" t="n">
        <v/>
      </c>
      <c r="QC138" t="n">
        <v/>
      </c>
      <c r="QD138" t="n">
        <v/>
      </c>
      <c r="QE138" t="inlineStr">
        <is>
          <t>1-Disebarkan ke lahan terbuka</t>
        </is>
      </c>
      <c r="QF138" t="n">
        <v>0</v>
      </c>
      <c r="QG138" t="n">
        <v>0</v>
      </c>
      <c r="QH138" t="n">
        <v>0</v>
      </c>
      <c r="QI138" t="n">
        <v>0</v>
      </c>
      <c r="QJ138" t="n">
        <v>0</v>
      </c>
      <c r="QK138" t="n">
        <v>1</v>
      </c>
      <c r="QL138" t="n">
        <v>0</v>
      </c>
      <c r="QM138" t="n">
        <v>0</v>
      </c>
      <c r="QN138" t="n">
        <v>0</v>
      </c>
      <c r="QO138" t="n">
        <v/>
      </c>
      <c r="QP138" t="n">
        <v/>
      </c>
      <c r="QQ138" t="n">
        <v/>
      </c>
      <c r="QR138" t="n">
        <v/>
      </c>
      <c r="QS138" t="n">
        <v/>
      </c>
      <c r="QT138" t="n">
        <v/>
      </c>
      <c r="QU138" t="n">
        <v/>
      </c>
      <c r="QV138" t="n">
        <v/>
      </c>
      <c r="QW138" t="n">
        <v/>
      </c>
      <c r="QX138" t="n">
        <v/>
      </c>
      <c r="QY138" t="n">
        <v/>
      </c>
      <c r="QZ138" t="n">
        <v/>
      </c>
      <c r="RA138" t="n">
        <v/>
      </c>
      <c r="RB138" t="n">
        <v/>
      </c>
      <c r="RC138" t="n">
        <v/>
      </c>
      <c r="RD138" t="n">
        <v/>
      </c>
      <c r="RE138" t="n">
        <v/>
      </c>
      <c r="RF138" t="n">
        <v/>
      </c>
      <c r="RG138" t="n">
        <v/>
      </c>
      <c r="RH138" t="n">
        <v/>
      </c>
      <c r="RI138" t="n">
        <v/>
      </c>
      <c r="RJ138" t="n">
        <v/>
      </c>
      <c r="RK138" t="n">
        <v/>
      </c>
      <c r="RL138" t="n">
        <v/>
      </c>
      <c r="RM138" t="n">
        <v/>
      </c>
      <c r="RN138" t="n">
        <v/>
      </c>
      <c r="RO138" t="n">
        <v/>
      </c>
      <c r="RP138" t="n">
        <v/>
      </c>
      <c r="RQ138" t="n">
        <v/>
      </c>
      <c r="RR138" t="n">
        <v/>
      </c>
      <c r="RS138" t="n">
        <v/>
      </c>
      <c r="RT138" t="n">
        <v/>
      </c>
      <c r="RU138" t="n">
        <v/>
      </c>
      <c r="RV138" t="n">
        <v/>
      </c>
      <c r="RW138" t="n">
        <v/>
      </c>
      <c r="RX138" t="n">
        <v/>
      </c>
      <c r="RY138" t="n">
        <v/>
      </c>
      <c r="RZ138" t="n">
        <v/>
      </c>
      <c r="SA138" t="n">
        <v/>
      </c>
      <c r="SB138" t="n">
        <v/>
      </c>
      <c r="SC138" t="n">
        <v/>
      </c>
      <c r="SD138" t="n">
        <v/>
      </c>
      <c r="SE138" t="n">
        <v/>
      </c>
      <c r="SF138" t="n">
        <v/>
      </c>
      <c r="SG138" t="n">
        <v/>
      </c>
      <c r="SH138" t="n">
        <v/>
      </c>
      <c r="SI138" t="n">
        <v/>
      </c>
      <c r="SJ138" t="n">
        <v/>
      </c>
      <c r="SK138" t="n">
        <v/>
      </c>
      <c r="SL138" t="n">
        <v/>
      </c>
      <c r="SM138" t="n">
        <v/>
      </c>
      <c r="SN138" t="n">
        <v/>
      </c>
      <c r="SO138" t="n">
        <v/>
      </c>
      <c r="SP138" t="n">
        <v/>
      </c>
      <c r="SQ138" t="n">
        <v/>
      </c>
      <c r="SR138" t="n">
        <v/>
      </c>
      <c r="SS138" t="n">
        <v/>
      </c>
      <c r="ST138" t="n">
        <v/>
      </c>
      <c r="SU138" t="n">
        <v/>
      </c>
      <c r="SV138" t="n">
        <v/>
      </c>
      <c r="SW138" t="n">
        <v/>
      </c>
      <c r="SX138" t="n">
        <v/>
      </c>
      <c r="SY138" t="n">
        <v/>
      </c>
      <c r="SZ138" t="n">
        <v>1</v>
      </c>
      <c r="TA138" t="n">
        <v/>
      </c>
      <c r="TB138" t="n">
        <v/>
      </c>
      <c r="TC138" t="n">
        <v/>
      </c>
      <c r="TD138" t="n">
        <v/>
      </c>
      <c r="TE138" t="n">
        <v/>
      </c>
      <c r="TF138" t="n">
        <v/>
      </c>
      <c r="TG138" t="n">
        <v/>
      </c>
      <c r="TH138" t="n">
        <v/>
      </c>
      <c r="TI138" t="n">
        <v/>
      </c>
      <c r="TJ138" t="n">
        <v/>
      </c>
      <c r="TK138" t="n">
        <v/>
      </c>
      <c r="TL138" t="n">
        <v/>
      </c>
      <c r="TM138" t="n">
        <v/>
      </c>
      <c r="TN138" t="n">
        <v/>
      </c>
      <c r="TO138" t="n">
        <v/>
      </c>
      <c r="TP138" t="n">
        <v/>
      </c>
      <c r="TQ138" t="n">
        <v/>
      </c>
      <c r="TR138" t="n">
        <v/>
      </c>
      <c r="TS138" t="n">
        <v/>
      </c>
      <c r="TT138" t="n">
        <v/>
      </c>
      <c r="TU138" t="n">
        <v/>
      </c>
      <c r="TV138" t="n">
        <v/>
      </c>
      <c r="TW138" t="n">
        <v/>
      </c>
      <c r="TX138" t="n">
        <v/>
      </c>
      <c r="TY138" t="n">
        <v/>
      </c>
      <c r="TZ138" t="n">
        <v/>
      </c>
      <c r="UA138" t="n">
        <v/>
      </c>
      <c r="UB138" t="n">
        <v/>
      </c>
      <c r="UC138" t="n">
        <v/>
      </c>
      <c r="UD138" t="n">
        <v/>
      </c>
      <c r="UE138" t="n">
        <v/>
      </c>
      <c r="UF138" t="n">
        <v/>
      </c>
      <c r="UG138" t="n">
        <v/>
      </c>
      <c r="UH138" t="n">
        <v/>
      </c>
      <c r="UI138" t="n">
        <v/>
      </c>
      <c r="UJ138" t="n">
        <v/>
      </c>
      <c r="UK138" t="n">
        <v/>
      </c>
      <c r="UL138" t="n">
        <v/>
      </c>
      <c r="UM138" t="n">
        <v/>
      </c>
      <c r="UN138" t="n">
        <v/>
      </c>
      <c r="UO138" t="n">
        <v/>
      </c>
      <c r="UP138" t="n">
        <v/>
      </c>
      <c r="UQ138" t="n">
        <v/>
      </c>
      <c r="UR138" t="n">
        <v/>
      </c>
      <c r="US138" t="n">
        <v/>
      </c>
      <c r="UT138" t="n">
        <v/>
      </c>
      <c r="UU138" t="n">
        <v/>
      </c>
      <c r="UV138" t="inlineStr">
        <is>
          <t>Pemberian pakan di kandang</t>
        </is>
      </c>
      <c r="UW138" t="n">
        <v/>
      </c>
      <c r="UX138" t="n">
        <v/>
      </c>
      <c r="UY138" t="n">
        <v/>
      </c>
      <c r="UZ138" t="n">
        <v/>
      </c>
      <c r="VA138" t="n">
        <v/>
      </c>
      <c r="VB138" t="n">
        <v/>
      </c>
      <c r="VC138" t="n">
        <v/>
      </c>
      <c r="VD138" t="inlineStr">
        <is>
          <t>Sangat jarang (&gt;1 bulan sekali)</t>
        </is>
      </c>
      <c r="VE138" t="n">
        <v/>
      </c>
      <c r="VF138" t="n">
        <v/>
      </c>
      <c r="VG138" t="n">
        <v/>
      </c>
      <c r="VH138" t="n">
        <v/>
      </c>
      <c r="VI138" t="n">
        <v/>
      </c>
      <c r="VJ138" t="n">
        <v/>
      </c>
      <c r="VK138" t="n">
        <v/>
      </c>
      <c r="VL138" t="inlineStr">
        <is>
          <t>Sangat sering (&gt;1 kali sehari)</t>
        </is>
      </c>
      <c r="VM138" t="n">
        <v/>
      </c>
      <c r="VN138" t="n">
        <v/>
      </c>
      <c r="VO138" t="n">
        <v/>
      </c>
      <c r="VP138" t="n">
        <v/>
      </c>
      <c r="VQ138" t="n">
        <v/>
      </c>
      <c r="VR138" t="n">
        <v/>
      </c>
      <c r="VS138" t="n">
        <v/>
      </c>
      <c r="VT138" t="n">
        <v/>
      </c>
      <c r="VU138" t="n">
        <v/>
      </c>
      <c r="VV138" t="n">
        <v/>
      </c>
      <c r="VW138" t="n">
        <v/>
      </c>
      <c r="VX138" t="n">
        <v/>
      </c>
      <c r="VY138" t="n">
        <v/>
      </c>
      <c r="VZ138" t="n">
        <v/>
      </c>
      <c r="WA138" t="n">
        <v/>
      </c>
      <c r="WB138" t="n">
        <v/>
      </c>
      <c r="WC138" t="n">
        <v/>
      </c>
      <c r="WD138" t="n">
        <v/>
      </c>
      <c r="WE138" t="n">
        <v/>
      </c>
      <c r="WF138" t="inlineStr">
        <is>
          <t>6-Digester biogas</t>
        </is>
      </c>
      <c r="WG138" t="n">
        <v>0</v>
      </c>
      <c r="WH138" t="n">
        <v>0</v>
      </c>
      <c r="WI138" t="n">
        <v>0</v>
      </c>
      <c r="WJ138" t="n">
        <v>0</v>
      </c>
      <c r="WK138" t="n">
        <v>0</v>
      </c>
      <c r="WL138" t="n">
        <v>0</v>
      </c>
      <c r="WM138" t="n">
        <v>0</v>
      </c>
      <c r="WN138" t="n">
        <v>0</v>
      </c>
      <c r="WO138" t="n">
        <v>0</v>
      </c>
      <c r="WP138" t="n">
        <v>1</v>
      </c>
      <c r="WQ138" t="n">
        <v>0</v>
      </c>
      <c r="WR138" t="n">
        <v>0</v>
      </c>
      <c r="WS138" t="n">
        <v/>
      </c>
      <c r="WT138" t="n">
        <v/>
      </c>
      <c r="WU138" t="n">
        <v/>
      </c>
      <c r="WV138" t="n">
        <v/>
      </c>
      <c r="WW138" t="n">
        <v/>
      </c>
      <c r="WX138" t="n">
        <v/>
      </c>
      <c r="WY138" t="n">
        <v/>
      </c>
      <c r="WZ138" t="n">
        <v/>
      </c>
      <c r="XA138" t="n">
        <v/>
      </c>
      <c r="XB138" t="n">
        <v/>
      </c>
      <c r="XC138" t="n">
        <v/>
      </c>
      <c r="XD138" t="n">
        <v/>
      </c>
      <c r="XE138" t="n">
        <v/>
      </c>
      <c r="XF138" t="n">
        <v/>
      </c>
      <c r="XG138" t="n">
        <v/>
      </c>
      <c r="XH138" t="n">
        <v/>
      </c>
      <c r="XI138" t="n">
        <v/>
      </c>
      <c r="XJ138" t="n">
        <v/>
      </c>
      <c r="XK138" t="n">
        <v/>
      </c>
      <c r="XL138" t="n">
        <v/>
      </c>
      <c r="XM138" t="n">
        <v/>
      </c>
      <c r="XN138" t="n">
        <v/>
      </c>
      <c r="XO138" t="n">
        <v/>
      </c>
      <c r="XP138" t="n">
        <v/>
      </c>
      <c r="XQ138" t="n">
        <v/>
      </c>
      <c r="XR138" t="n">
        <v/>
      </c>
      <c r="XS138" t="n">
        <v/>
      </c>
      <c r="XT138" t="n">
        <v/>
      </c>
      <c r="XU138" t="n">
        <v/>
      </c>
      <c r="XV138" t="n">
        <v/>
      </c>
      <c r="XW138" t="n">
        <v/>
      </c>
      <c r="XX138" t="n">
        <v/>
      </c>
      <c r="XY138" t="n">
        <v/>
      </c>
      <c r="XZ138" t="n">
        <v/>
      </c>
      <c r="YA138" t="n">
        <v/>
      </c>
      <c r="YB138" t="n">
        <v/>
      </c>
      <c r="YC138" t="n">
        <v/>
      </c>
      <c r="YD138" t="n">
        <v/>
      </c>
      <c r="YE138" t="n">
        <v/>
      </c>
      <c r="YF138" t="n">
        <v/>
      </c>
      <c r="YG138" t="n">
        <v/>
      </c>
      <c r="YH138" t="n">
        <v/>
      </c>
      <c r="YI138" t="n">
        <v/>
      </c>
      <c r="YJ138" t="n">
        <v/>
      </c>
      <c r="YK138" t="n">
        <v/>
      </c>
      <c r="YL138" t="n">
        <v/>
      </c>
      <c r="YM138" t="n">
        <v/>
      </c>
      <c r="YN138" t="n">
        <v/>
      </c>
      <c r="YO138" t="n">
        <v/>
      </c>
      <c r="YP138" t="n">
        <v/>
      </c>
      <c r="YQ138" t="n">
        <v/>
      </c>
      <c r="YR138" t="n">
        <v/>
      </c>
      <c r="YS138" t="n">
        <v/>
      </c>
      <c r="YT138" t="n">
        <v/>
      </c>
      <c r="YU138" t="n">
        <v/>
      </c>
      <c r="YV138" t="n">
        <v/>
      </c>
      <c r="YW138" t="n">
        <v/>
      </c>
      <c r="YX138" t="n">
        <v/>
      </c>
      <c r="YY138" t="n">
        <v/>
      </c>
      <c r="YZ138" t="n">
        <v/>
      </c>
      <c r="ZA138" t="n">
        <v/>
      </c>
      <c r="ZB138" t="n">
        <v/>
      </c>
      <c r="ZC138" t="n">
        <v/>
      </c>
      <c r="ZD138" t="n">
        <v/>
      </c>
      <c r="ZE138" t="n">
        <v/>
      </c>
      <c r="ZF138" t="n">
        <v/>
      </c>
      <c r="ZG138" t="n">
        <v/>
      </c>
      <c r="ZH138" t="n">
        <v/>
      </c>
      <c r="ZI138" t="n">
        <v/>
      </c>
      <c r="ZJ138" t="n">
        <v/>
      </c>
      <c r="ZK138" t="n">
        <v/>
      </c>
      <c r="ZL138" t="n">
        <v/>
      </c>
      <c r="ZM138" t="n">
        <v/>
      </c>
      <c r="ZN138" t="n">
        <v/>
      </c>
      <c r="ZO138" t="n">
        <v>100</v>
      </c>
      <c r="ZP138" t="n">
        <v/>
      </c>
      <c r="ZQ138" t="n">
        <v/>
      </c>
      <c r="ZR138" t="n">
        <v/>
      </c>
      <c r="ZS138" t="n">
        <v/>
      </c>
      <c r="ZT138" t="n">
        <v/>
      </c>
      <c r="ZU138" t="n">
        <v/>
      </c>
      <c r="ZV138" t="n">
        <v/>
      </c>
      <c r="ZW138" t="n">
        <v>2</v>
      </c>
      <c r="ZX138" t="n">
        <v/>
      </c>
      <c r="ZY138" t="n">
        <v/>
      </c>
      <c r="ZZ138" t="n">
        <v/>
      </c>
      <c r="AAA138" t="n">
        <v/>
      </c>
      <c r="AAB138" t="n">
        <v/>
      </c>
      <c r="AAC138" t="n">
        <v/>
      </c>
      <c r="AAD138" t="n">
        <v/>
      </c>
      <c r="AAE138" t="inlineStr">
        <is>
          <t>Pakan segar (misal: rumput)</t>
        </is>
      </c>
      <c r="AAF138" t="n">
        <v/>
      </c>
      <c r="AAG138" t="n">
        <v/>
      </c>
      <c r="AAH138" t="n">
        <v/>
      </c>
      <c r="AAI138" t="n">
        <v/>
      </c>
      <c r="AAJ138" t="n">
        <v/>
      </c>
      <c r="AAK138" t="n">
        <v/>
      </c>
      <c r="AAL138" t="inlineStr">
        <is>
          <t>Tidak</t>
        </is>
      </c>
      <c r="AAM138" t="n">
        <v/>
      </c>
      <c r="AAN138" t="n">
        <v/>
      </c>
      <c r="AAO138" t="n">
        <v/>
      </c>
      <c r="AAP138" t="n">
        <v/>
      </c>
      <c r="AAQ138" t="n">
        <v/>
      </c>
      <c r="AAR138" t="inlineStr">
        <is>
          <t>Ya</t>
        </is>
      </c>
      <c r="AAS138" t="inlineStr">
        <is>
          <t>Tidak pasti/ragu-ragu</t>
        </is>
      </c>
      <c r="AAT138" t="inlineStr">
        <is>
          <t>Dibuang ke selokan</t>
        </is>
      </c>
      <c r="AAU138" t="n">
        <v>0</v>
      </c>
      <c r="AAV138" t="n">
        <v>0</v>
      </c>
      <c r="AAW138" t="n">
        <v>0</v>
      </c>
      <c r="AAX138" t="n">
        <v>0</v>
      </c>
      <c r="AAY138" t="n">
        <v>0</v>
      </c>
      <c r="AAZ138" t="n">
        <v>0</v>
      </c>
      <c r="ABA138" t="n">
        <v>1</v>
      </c>
      <c r="ABB138" t="n">
        <v/>
      </c>
      <c r="ABC138" t="n">
        <v/>
      </c>
      <c r="ABD138" t="n">
        <v/>
      </c>
      <c r="ABE138" t="n">
        <v/>
      </c>
      <c r="ABF138" t="n">
        <v/>
      </c>
      <c r="ABG138" t="n">
        <v/>
      </c>
      <c r="ABH138" t="n">
        <v/>
      </c>
      <c r="ABI138" t="n">
        <v/>
      </c>
      <c r="ABJ138" t="n">
        <v/>
      </c>
      <c r="ABK138" t="n">
        <v/>
      </c>
      <c r="ABL138" t="n">
        <v/>
      </c>
      <c r="ABM138" t="n">
        <v/>
      </c>
      <c r="ABN138" t="n">
        <v/>
      </c>
      <c r="ABO138" t="n">
        <v/>
      </c>
      <c r="ABP138" t="n">
        <v/>
      </c>
      <c r="ABQ138" t="n">
        <v/>
      </c>
      <c r="ABR138" t="n">
        <v/>
      </c>
      <c r="ABS138" t="n">
        <v/>
      </c>
      <c r="ABT138" t="n">
        <v/>
      </c>
      <c r="ABU138" t="n">
        <v/>
      </c>
      <c r="ABV138" t="n">
        <v/>
      </c>
      <c r="ABW138" t="n">
        <v/>
      </c>
      <c r="ABX138" t="n">
        <v/>
      </c>
      <c r="ABY138" t="n">
        <v/>
      </c>
      <c r="ABZ138" t="n">
        <v/>
      </c>
      <c r="ACA138" t="n">
        <v/>
      </c>
      <c r="ACB138" t="n">
        <v/>
      </c>
      <c r="ACC138" t="n">
        <v/>
      </c>
      <c r="ACD138" t="n">
        <v/>
      </c>
      <c r="ACE138" t="n">
        <v/>
      </c>
      <c r="ACF138" t="n">
        <v/>
      </c>
      <c r="ACG138" t="n">
        <v/>
      </c>
      <c r="ACH138" t="n">
        <v/>
      </c>
      <c r="ACI138" t="n">
        <v/>
      </c>
      <c r="ACJ138" t="n">
        <v/>
      </c>
      <c r="ACK138" t="inlineStr">
        <is>
          <t>Tidak memiliki tempat untuk menyimpan</t>
        </is>
      </c>
      <c r="ACL138" t="n">
        <v>0</v>
      </c>
      <c r="ACM138" t="n">
        <v>1</v>
      </c>
      <c r="ACN138" t="n">
        <v>0</v>
      </c>
      <c r="ACO138" t="n">
        <v>0</v>
      </c>
      <c r="ACP138" t="n">
        <v>0</v>
      </c>
      <c r="ACQ138" t="n">
        <v>0</v>
      </c>
      <c r="ACR138" t="n">
        <v>0</v>
      </c>
      <c r="ACS138" t="n">
        <v/>
      </c>
      <c r="ACT138" t="n">
        <v>0</v>
      </c>
      <c r="ACU138" t="inlineStr">
        <is>
          <t>Manfaat cukup signifikan, terasa di kehidupan sehari-hari</t>
        </is>
      </c>
      <c r="ACV138" t="inlineStr">
        <is>
          <t>Berkurang</t>
        </is>
      </c>
      <c r="ACW138" t="inlineStr">
        <is>
          <t>Anggota keluarga - Perempuan dewasa</t>
        </is>
      </c>
      <c r="ACX138" t="inlineStr">
        <is>
          <t>Setuju</t>
        </is>
      </c>
      <c r="ACY138" t="inlineStr">
        <is>
          <t>Anggota keluarga - Perempuan dewasa</t>
        </is>
      </c>
      <c r="ACZ138" t="n">
        <v>0</v>
      </c>
      <c r="ADA138" t="n">
        <v>1</v>
      </c>
      <c r="ADB138" t="n">
        <v>0</v>
      </c>
      <c r="ADC138" t="n">
        <v>0</v>
      </c>
      <c r="ADD138" t="inlineStr">
        <is>
          <t>Cukup puas</t>
        </is>
      </c>
      <c r="ADE138" t="inlineStr">
        <is>
          <t>Cukup puas</t>
        </is>
      </c>
      <c r="ADF138" t="inlineStr">
        <is>
          <t>Cukup puas</t>
        </is>
      </c>
      <c r="ADG138" t="inlineStr">
        <is>
          <t>Puas</t>
        </is>
      </c>
      <c r="ADH138" t="inlineStr">
        <is>
          <t>Tidak</t>
        </is>
      </c>
      <c r="ADI138" t="n">
        <v/>
      </c>
      <c r="ADJ138" t="inlineStr">
        <is>
          <t>Cukup puas</t>
        </is>
      </c>
      <c r="ADK138" t="n">
        <v/>
      </c>
      <c r="ADL138" t="n">
        <v/>
      </c>
      <c r="ADM138" t="n">
        <v/>
      </c>
      <c r="ADN138" t="n">
        <v/>
      </c>
      <c r="ADO138" t="n">
        <v/>
      </c>
      <c r="ADP138" t="n">
        <v/>
      </c>
      <c r="ADQ138" t="n">
        <v/>
      </c>
      <c r="ADR138" t="n">
        <v/>
      </c>
      <c r="ADS138" t="n">
        <v/>
      </c>
      <c r="ADT138" t="n">
        <v/>
      </c>
      <c r="ADU138" t="inlineStr">
        <is>
          <t>Menghubungi CPO atau pendamping</t>
        </is>
      </c>
      <c r="ADV138" t="n">
        <v>0</v>
      </c>
      <c r="ADW138" t="n">
        <v>0</v>
      </c>
      <c r="ADX138" t="n">
        <v>0</v>
      </c>
      <c r="ADY138" t="n">
        <v>0</v>
      </c>
      <c r="ADZ138" t="n">
        <v>1</v>
      </c>
      <c r="AEA138" t="n">
        <v>0</v>
      </c>
      <c r="AEB138" t="n">
        <v>0</v>
      </c>
      <c r="AEC138" t="n">
        <v>0</v>
      </c>
      <c r="AED138" t="inlineStr">
        <is>
          <t>X</t>
        </is>
      </c>
      <c r="AEE138" t="inlineStr">
        <is>
          <t>Laki-laki dewasa</t>
        </is>
      </c>
      <c r="AEF138" t="n">
        <v/>
      </c>
      <c r="AEG138" t="inlineStr">
        <is>
          <t>Menelepon atau WA langsung</t>
        </is>
      </c>
      <c r="AEH138" t="n">
        <v/>
      </c>
      <c r="AEI138" t="inlineStr">
        <is>
          <t>X</t>
        </is>
      </c>
      <c r="AEJ138" t="inlineStr">
        <is>
          <t>Kadang-kadang</t>
        </is>
      </c>
      <c r="AEK138" t="inlineStr">
        <is>
          <t>Pengurangan waktu dan tenaga Dapat dibayar melalui skema kredit Mendapatkan subsidi</t>
        </is>
      </c>
      <c r="AEL138" t="n">
        <v>0</v>
      </c>
      <c r="AEM138" t="n">
        <v>0</v>
      </c>
      <c r="AEN138" t="n">
        <v>0</v>
      </c>
      <c r="AEO138" t="n">
        <v>0</v>
      </c>
      <c r="AEP138" t="n">
        <v>0</v>
      </c>
      <c r="AEQ138" t="n">
        <v>1</v>
      </c>
      <c r="AER138" t="n">
        <v>0</v>
      </c>
      <c r="AES138" t="n">
        <v>0</v>
      </c>
      <c r="AET138" t="n">
        <v>0</v>
      </c>
      <c r="AEU138" t="n">
        <v>1</v>
      </c>
      <c r="AEV138" t="n">
        <v>1</v>
      </c>
      <c r="AEW138" t="n">
        <v>0</v>
      </c>
      <c r="AEX138" t="n">
        <v/>
      </c>
      <c r="AEY138" t="inlineStr">
        <is>
          <t>Didukung oleh pihak lain atau ada subsidi</t>
        </is>
      </c>
      <c r="AEZ138" t="n">
        <v/>
      </c>
      <c r="AFA138" t="inlineStr">
        <is>
          <t>Koperasi</t>
        </is>
      </c>
      <c r="AFB138" t="n">
        <v/>
      </c>
      <c r="AFC138" t="inlineStr">
        <is>
          <t>1000529808-18_56_17.jpg</t>
        </is>
      </c>
      <c r="AFD138" t="inlineStr">
        <is>
          <t>https://kf.kobotoolbox.org/api/v2/assets/avstPQqLr3Ab3ZdcVTXZ6f/data/665772569/attachments/attqTtFfKGbrbQjixZUtGyjG/</t>
        </is>
      </c>
      <c r="AFE138" t="inlineStr">
        <is>
          <t>1000529811-18_56_26.jpg</t>
        </is>
      </c>
      <c r="AFF138" t="inlineStr">
        <is>
          <t>https://kf.kobotoolbox.org/api/v2/assets/avstPQqLr3Ab3ZdcVTXZ6f/data/665772569/attachments/attCfY74CPhodPWMVxNEPvxz/</t>
        </is>
      </c>
      <c r="AFG138" t="inlineStr">
        <is>
          <t>Saiful anwar</t>
        </is>
      </c>
      <c r="AFH138" t="n">
        <v/>
      </c>
      <c r="AFI138" t="inlineStr">
        <is>
          <t>E. 12 itu menggunakan pakan konsentrat dan hijauan, untuk ukuran kayu di B3 ukuran kubik</t>
        </is>
      </c>
    </row>
    <row r="139">
      <c r="A139" t="n">
        <v/>
      </c>
      <c r="B139" t="n">
        <v/>
      </c>
      <c r="C139" t="n">
        <v/>
      </c>
      <c r="D139" t="inlineStr">
        <is>
          <t>siti jariyah</t>
        </is>
      </c>
      <c r="E139" t="n">
        <v>0</v>
      </c>
      <c r="F139" t="inlineStr">
        <is>
          <t>-7.949329 112.74631 0 125.25599670410156</t>
        </is>
      </c>
      <c r="G139" t="n">
        <v>-7.949329</v>
      </c>
      <c r="H139" t="n">
        <v>112.74631</v>
      </c>
      <c r="I139" t="n">
        <v>0</v>
      </c>
      <c r="J139" t="n">
        <v>125.2559967</v>
      </c>
      <c r="K139" t="n">
        <v>0</v>
      </c>
      <c r="L139" t="inlineStr">
        <is>
          <t>-7.946253 112.746865 564 39.53199768066406</t>
        </is>
      </c>
      <c r="M139" t="n">
        <v>-7.946253</v>
      </c>
      <c r="N139" t="n">
        <v>112.746865</v>
      </c>
      <c r="O139" t="n">
        <v>564</v>
      </c>
      <c r="P139" t="n">
        <v>39.53199768</v>
      </c>
      <c r="Q139" t="n">
        <v>0</v>
      </c>
      <c r="R139" t="inlineStr">
        <is>
          <t>Jawa Timur</t>
        </is>
      </c>
      <c r="S139" t="n">
        <v>0</v>
      </c>
      <c r="T139" t="n">
        <v>0</v>
      </c>
      <c r="U139" t="n">
        <v>0</v>
      </c>
      <c r="V139" t="n">
        <v>0</v>
      </c>
      <c r="W139" t="n">
        <v>0</v>
      </c>
      <c r="X139" t="n">
        <v>1</v>
      </c>
      <c r="Y139" t="n">
        <v>0</v>
      </c>
      <c r="Z139" t="n">
        <v>0</v>
      </c>
      <c r="AA139" t="n">
        <v>0</v>
      </c>
      <c r="AB139" t="n">
        <v>0</v>
      </c>
      <c r="AC139" t="inlineStr">
        <is>
          <t>MALANG</t>
        </is>
      </c>
      <c r="AD139" t="inlineStr">
        <is>
          <t>JABUNG</t>
        </is>
      </c>
      <c r="AE139" t="inlineStr">
        <is>
          <t>KEMANTREN</t>
        </is>
      </c>
      <c r="AF139" t="inlineStr">
        <is>
          <t>KAN JABUNG</t>
        </is>
      </c>
      <c r="AG139" t="inlineStr">
        <is>
          <t>KJP0793</t>
        </is>
      </c>
      <c r="AH139" t="n">
        <v>6</v>
      </c>
      <c r="AI139" t="inlineStr">
        <is>
          <t>VPA2</t>
        </is>
      </c>
      <c r="AJ139" t="inlineStr">
        <is>
          <t>Aktif</t>
        </is>
      </c>
      <c r="AK139" t="n">
        <v>50</v>
      </c>
      <c r="AL139" t="inlineStr">
        <is>
          <t>Perempuan</t>
        </is>
      </c>
      <c r="AM139" t="inlineStr">
        <is>
          <t>Sudah menikah</t>
        </is>
      </c>
      <c r="AN139" t="inlineStr">
        <is>
          <t>SMP/Sederajat</t>
        </is>
      </c>
      <c r="AO139" t="inlineStr">
        <is>
          <t>Peternak</t>
        </is>
      </c>
      <c r="AP139" t="n">
        <v>0</v>
      </c>
      <c r="AQ139" t="n">
        <v>1</v>
      </c>
      <c r="AR139" t="n">
        <v>0</v>
      </c>
      <c r="AS139" t="n">
        <v>0</v>
      </c>
      <c r="AT139" t="n">
        <v>0</v>
      </c>
      <c r="AU139" t="n">
        <v>0</v>
      </c>
      <c r="AV139" t="n">
        <v>0</v>
      </c>
      <c r="AW139" t="n">
        <v>0</v>
      </c>
      <c r="AX139" t="n">
        <v/>
      </c>
      <c r="AY139" t="inlineStr">
        <is>
          <t>Petani</t>
        </is>
      </c>
      <c r="AZ139" t="n">
        <v>1</v>
      </c>
      <c r="BA139" t="n">
        <v>0</v>
      </c>
      <c r="BB139" t="n">
        <v>0</v>
      </c>
      <c r="BC139" t="n">
        <v>0</v>
      </c>
      <c r="BD139" t="n">
        <v>0</v>
      </c>
      <c r="BE139" t="n">
        <v>0</v>
      </c>
      <c r="BF139" t="n">
        <v>0</v>
      </c>
      <c r="BG139" t="n">
        <v>0</v>
      </c>
      <c r="BH139" t="n">
        <v/>
      </c>
      <c r="BI139" t="inlineStr">
        <is>
          <t>&gt;Rp3.500.000</t>
        </is>
      </c>
      <c r="BJ139" t="n">
        <v>2</v>
      </c>
      <c r="BK139" t="n">
        <v>2</v>
      </c>
      <c r="BL139" t="n">
        <v>0</v>
      </c>
      <c r="BM139" t="n">
        <v>0</v>
      </c>
      <c r="BN139" t="inlineStr">
        <is>
          <t>Milik sendiri</t>
        </is>
      </c>
      <c r="BO139" t="inlineStr">
        <is>
          <t>Permanen (dinding bata dan semen)</t>
        </is>
      </c>
      <c r="BP139" t="n">
        <v>1</v>
      </c>
      <c r="BQ139" t="n">
        <v>0</v>
      </c>
      <c r="BR139" t="n">
        <v>0</v>
      </c>
      <c r="BS139" t="n">
        <v>0</v>
      </c>
      <c r="BT139" t="n">
        <v>0</v>
      </c>
      <c r="BU139" t="n">
        <v/>
      </c>
      <c r="BV139" t="inlineStr">
        <is>
          <t>Keramik/ubin</t>
        </is>
      </c>
      <c r="BW139" t="n">
        <v>0</v>
      </c>
      <c r="BX139" t="n">
        <v>0</v>
      </c>
      <c r="BY139" t="n">
        <v>1</v>
      </c>
      <c r="BZ139" t="n">
        <v>0</v>
      </c>
      <c r="CA139" t="n">
        <v>0</v>
      </c>
      <c r="CB139" t="n">
        <v/>
      </c>
      <c r="CC139" t="inlineStr">
        <is>
          <t>Genting</t>
        </is>
      </c>
      <c r="CD139" t="n">
        <v>0</v>
      </c>
      <c r="CE139" t="n">
        <v>0</v>
      </c>
      <c r="CF139" t="n">
        <v>0</v>
      </c>
      <c r="CG139" t="n">
        <v>0</v>
      </c>
      <c r="CH139" t="n">
        <v>0</v>
      </c>
      <c r="CI139" t="n">
        <v>1</v>
      </c>
      <c r="CJ139" t="n">
        <v>0</v>
      </c>
      <c r="CK139" t="n">
        <v/>
      </c>
      <c r="CL139" t="inlineStr">
        <is>
          <t>Ya</t>
        </is>
      </c>
      <c r="CM139" t="n">
        <v>2020</v>
      </c>
      <c r="CN139" t="inlineStr">
        <is>
          <t>Fixed-Dome (Kubah Tetap)</t>
        </is>
      </c>
      <c r="CO139" t="inlineStr">
        <is>
          <t>8 m³ (6-7 ekor sapi, ±6,5 jam memasak/hari, ±65 kg slurry/hari)</t>
        </is>
      </c>
      <c r="CP139" t="inlineStr">
        <is>
          <t>Anggota keluarga - laki-laki</t>
        </is>
      </c>
      <c r="CQ139" t="n">
        <v>0</v>
      </c>
      <c r="CR139" t="n">
        <v>0</v>
      </c>
      <c r="CS139" t="n">
        <v>0</v>
      </c>
      <c r="CT139" t="n">
        <v>0</v>
      </c>
      <c r="CU139" t="n">
        <v>1</v>
      </c>
      <c r="CV139" t="n">
        <v>0</v>
      </c>
      <c r="CW139" t="n">
        <v>0</v>
      </c>
      <c r="CX139" t="n">
        <v>0</v>
      </c>
      <c r="CY139" t="inlineStr">
        <is>
          <t>Anggota keluarga - laki-laki</t>
        </is>
      </c>
      <c r="CZ139" t="n">
        <v>1</v>
      </c>
      <c r="DA139" t="n">
        <v>0</v>
      </c>
      <c r="DB139" t="n">
        <v>0</v>
      </c>
      <c r="DC139" t="n">
        <v/>
      </c>
      <c r="DD139" t="inlineStr">
        <is>
          <t>CPO atau pendamping</t>
        </is>
      </c>
      <c r="DE139" t="n">
        <v>0</v>
      </c>
      <c r="DF139" t="n">
        <v>0</v>
      </c>
      <c r="DG139" t="n">
        <v>1</v>
      </c>
      <c r="DH139" t="n">
        <v>0</v>
      </c>
      <c r="DI139" t="n">
        <v/>
      </c>
      <c r="DJ139" t="inlineStr">
        <is>
          <t>CPO atau pendamping</t>
        </is>
      </c>
      <c r="DK139" t="n">
        <v>0</v>
      </c>
      <c r="DL139" t="n">
        <v>0</v>
      </c>
      <c r="DM139" t="n">
        <v>1</v>
      </c>
      <c r="DN139" t="n">
        <v>0</v>
      </c>
      <c r="DO139" t="n">
        <v/>
      </c>
      <c r="DP139" t="inlineStr">
        <is>
          <t>Ya</t>
        </is>
      </c>
      <c r="DQ139" t="n">
        <v/>
      </c>
      <c r="DR139" t="n">
        <v/>
      </c>
      <c r="DS139" t="n">
        <v/>
      </c>
      <c r="DT139" t="n">
        <v/>
      </c>
      <c r="DU139" t="n">
        <v/>
      </c>
      <c r="DV139" t="n">
        <v/>
      </c>
      <c r="DW139" t="n">
        <v/>
      </c>
      <c r="DX139" t="n">
        <v/>
      </c>
      <c r="DY139" t="n">
        <v/>
      </c>
      <c r="DZ139" t="n">
        <v/>
      </c>
      <c r="EA139" t="n">
        <v/>
      </c>
      <c r="EB139" t="n">
        <v/>
      </c>
      <c r="EC139" t="n">
        <v/>
      </c>
      <c r="ED139" t="n">
        <v/>
      </c>
      <c r="EE139" t="n">
        <v/>
      </c>
      <c r="EF139" t="n">
        <v/>
      </c>
      <c r="EG139" t="n">
        <v/>
      </c>
      <c r="EH139" t="n">
        <v/>
      </c>
      <c r="EI139" t="inlineStr">
        <is>
          <t>Tidak ada masalah</t>
        </is>
      </c>
      <c r="EJ139" t="n">
        <v>0</v>
      </c>
      <c r="EK139" t="n">
        <v>0</v>
      </c>
      <c r="EL139" t="n">
        <v>0</v>
      </c>
      <c r="EM139" t="n">
        <v>1</v>
      </c>
      <c r="EN139" t="n">
        <v>0</v>
      </c>
      <c r="EO139" t="n">
        <v/>
      </c>
      <c r="EP139" t="inlineStr">
        <is>
          <t>Ya, sangat jelas dan mudah diikuti</t>
        </is>
      </c>
      <c r="EQ139" t="inlineStr">
        <is>
          <t>Pelatihan</t>
        </is>
      </c>
      <c r="ER139" t="inlineStr">
        <is>
          <t>CPO atau pendamping Staff BIRU</t>
        </is>
      </c>
      <c r="ES139" t="n">
        <v>1</v>
      </c>
      <c r="ET139" t="n">
        <v>1</v>
      </c>
      <c r="EU139" t="n">
        <v>0</v>
      </c>
      <c r="EV139" t="n">
        <v>0</v>
      </c>
      <c r="EW139" t="n">
        <v/>
      </c>
      <c r="EX139" t="inlineStr">
        <is>
          <t>Anggota keluarga - Laki-laki</t>
        </is>
      </c>
      <c r="EY139" t="n">
        <v>1</v>
      </c>
      <c r="EZ139" t="n">
        <v>0</v>
      </c>
      <c r="FA139" t="n">
        <v>0</v>
      </c>
      <c r="FB139" t="n">
        <v/>
      </c>
      <c r="FC139" t="inlineStr">
        <is>
          <t>Setiap minggu</t>
        </is>
      </c>
      <c r="FD139" t="n">
        <v/>
      </c>
      <c r="FE139" t="inlineStr">
        <is>
          <t>Mengetahui</t>
        </is>
      </c>
      <c r="FF139" t="inlineStr">
        <is>
          <t>Cukup sering (2 minggu sekali)</t>
        </is>
      </c>
      <c r="FG139" t="inlineStr">
        <is>
          <t>Mengetahui</t>
        </is>
      </c>
      <c r="FH139" t="inlineStr">
        <is>
          <t>Cukup sering (2 minggu sekali)</t>
        </is>
      </c>
      <c r="FI139" t="inlineStr">
        <is>
          <t>Mengetahui</t>
        </is>
      </c>
      <c r="FJ139" t="inlineStr">
        <is>
          <t>Sering (setiap minggu)</t>
        </is>
      </c>
      <c r="FK139" t="inlineStr">
        <is>
          <t>Mengetahui</t>
        </is>
      </c>
      <c r="FL139" t="inlineStr">
        <is>
          <t>Selalu (setiap hari)</t>
        </is>
      </c>
      <c r="FM139" t="inlineStr">
        <is>
          <t>Mengetahui</t>
        </is>
      </c>
      <c r="FN139" t="inlineStr">
        <is>
          <t>Sering (setiap minggu)</t>
        </is>
      </c>
      <c r="FO139" t="inlineStr">
        <is>
          <t>Mengetahui</t>
        </is>
      </c>
      <c r="FP139" t="inlineStr">
        <is>
          <t>Sering (setiap minggu)</t>
        </is>
      </c>
      <c r="FQ139" t="inlineStr">
        <is>
          <t>Mengetahui</t>
        </is>
      </c>
      <c r="FR139" t="inlineStr">
        <is>
          <t>Ya</t>
        </is>
      </c>
      <c r="FS139" t="inlineStr">
        <is>
          <t>Mengetahui</t>
        </is>
      </c>
      <c r="FT139" t="inlineStr">
        <is>
          <t>Ya, selalu</t>
        </is>
      </c>
      <c r="FU139" t="inlineStr">
        <is>
          <t>Laki-laki dewasa</t>
        </is>
      </c>
      <c r="FV139" t="n">
        <v>1</v>
      </c>
      <c r="FW139" t="n">
        <v>0</v>
      </c>
      <c r="FX139" t="n">
        <v>0</v>
      </c>
      <c r="FY139" t="n">
        <v>0</v>
      </c>
      <c r="FZ139" t="inlineStr">
        <is>
          <t>Memahami</t>
        </is>
      </c>
      <c r="GA139" t="inlineStr">
        <is>
          <t>CPO Pelatihan</t>
        </is>
      </c>
      <c r="GB139" t="n">
        <v>1</v>
      </c>
      <c r="GC139" t="n">
        <v>1</v>
      </c>
      <c r="GD139" t="n">
        <v>0</v>
      </c>
      <c r="GE139" t="n">
        <v>0</v>
      </c>
      <c r="GF139" t="n">
        <v/>
      </c>
      <c r="GG139" t="inlineStr">
        <is>
          <t>Sering</t>
        </is>
      </c>
      <c r="GH139" t="inlineStr">
        <is>
          <t>Ya</t>
        </is>
      </c>
      <c r="GI139" t="inlineStr">
        <is>
          <t>Teman/keluarga</t>
        </is>
      </c>
      <c r="GJ139" t="n">
        <v>0</v>
      </c>
      <c r="GK139" t="n">
        <v>1</v>
      </c>
      <c r="GL139" t="n">
        <v>0</v>
      </c>
      <c r="GM139" t="n">
        <v>0</v>
      </c>
      <c r="GN139" t="n">
        <v/>
      </c>
      <c r="GO139" t="n">
        <v>2</v>
      </c>
      <c r="GP139" t="inlineStr">
        <is>
          <t>Sebagian</t>
        </is>
      </c>
      <c r="GQ139" t="inlineStr">
        <is>
          <t>Kayu bakar LPG</t>
        </is>
      </c>
      <c r="GR139" t="n">
        <v>1</v>
      </c>
      <c r="GS139" t="n">
        <v>1</v>
      </c>
      <c r="GT139" t="n">
        <v>0</v>
      </c>
      <c r="GU139" t="n">
        <v>0</v>
      </c>
      <c r="GV139" t="n">
        <v>0</v>
      </c>
      <c r="GW139" t="n">
        <v>0</v>
      </c>
      <c r="GX139" t="n">
        <v>0</v>
      </c>
      <c r="GY139" t="n">
        <v/>
      </c>
      <c r="GZ139" t="inlineStr">
        <is>
          <t>Tidak</t>
        </is>
      </c>
      <c r="HA139" t="n">
        <v/>
      </c>
      <c r="HB139" t="n">
        <v/>
      </c>
      <c r="HC139" t="n">
        <v/>
      </c>
      <c r="HD139" t="n">
        <v/>
      </c>
      <c r="HE139" t="n">
        <v/>
      </c>
      <c r="HF139" t="n">
        <v/>
      </c>
      <c r="HG139" t="n">
        <v/>
      </c>
      <c r="HH139" t="n">
        <v/>
      </c>
      <c r="HI139" t="n">
        <v/>
      </c>
      <c r="HJ139" t="n">
        <v/>
      </c>
      <c r="HK139" t="n">
        <v/>
      </c>
      <c r="HL139" t="n">
        <v/>
      </c>
      <c r="HM139" t="n">
        <v/>
      </c>
      <c r="HN139" t="n">
        <v/>
      </c>
      <c r="HO139" t="n">
        <v/>
      </c>
      <c r="HP139" t="n">
        <v/>
      </c>
      <c r="HQ139" t="n">
        <v/>
      </c>
      <c r="HR139" t="n">
        <v/>
      </c>
      <c r="HS139" t="n">
        <v/>
      </c>
      <c r="HT139" t="n">
        <v/>
      </c>
      <c r="HU139" t="n">
        <v/>
      </c>
      <c r="HV139" t="n">
        <v/>
      </c>
      <c r="HW139" t="n">
        <v/>
      </c>
      <c r="HX139" t="n">
        <v/>
      </c>
      <c r="HY139" t="n">
        <v>20</v>
      </c>
      <c r="HZ139" t="n">
        <v>20000</v>
      </c>
      <c r="IA139" t="n">
        <v>3</v>
      </c>
      <c r="IB139" t="n">
        <v>21000</v>
      </c>
      <c r="IC139" t="n">
        <v/>
      </c>
      <c r="ID139" t="n">
        <v/>
      </c>
      <c r="IE139" t="n">
        <v/>
      </c>
      <c r="IF139" t="n">
        <v/>
      </c>
      <c r="IG139" t="n">
        <v/>
      </c>
      <c r="IH139" t="n">
        <v/>
      </c>
      <c r="II139" t="n">
        <v/>
      </c>
      <c r="IJ139" t="n">
        <v/>
      </c>
      <c r="IK139" t="inlineStr">
        <is>
          <t>80-100 kg</t>
        </is>
      </c>
      <c r="IL139" t="inlineStr">
        <is>
          <t>1-3 jam</t>
        </is>
      </c>
      <c r="IM139" t="inlineStr">
        <is>
          <t>Ya</t>
        </is>
      </c>
      <c r="IN139" t="inlineStr">
        <is>
          <t>Ya</t>
        </is>
      </c>
      <c r="IO139" t="inlineStr">
        <is>
          <t>Lebih bersih</t>
        </is>
      </c>
      <c r="IP139" t="n">
        <v/>
      </c>
      <c r="IQ139" t="inlineStr">
        <is>
          <t>Tidak pernah</t>
        </is>
      </c>
      <c r="IR139" t="n">
        <v/>
      </c>
      <c r="IS139" t="n">
        <v/>
      </c>
      <c r="IT139" t="n">
        <v/>
      </c>
      <c r="IU139" t="n">
        <v/>
      </c>
      <c r="IV139" t="n">
        <v/>
      </c>
      <c r="IW139" t="n">
        <v/>
      </c>
      <c r="IX139" t="n">
        <v/>
      </c>
      <c r="IY139" t="n">
        <v/>
      </c>
      <c r="IZ139" t="inlineStr">
        <is>
          <t>Tidak pernah</t>
        </is>
      </c>
      <c r="JA139" t="n">
        <v/>
      </c>
      <c r="JB139" t="n">
        <v/>
      </c>
      <c r="JC139" t="n">
        <v/>
      </c>
      <c r="JD139" t="n">
        <v/>
      </c>
      <c r="JE139" t="n">
        <v/>
      </c>
      <c r="JF139" t="n">
        <v/>
      </c>
      <c r="JG139" t="n">
        <v/>
      </c>
      <c r="JH139" t="n">
        <v/>
      </c>
      <c r="JI139" t="inlineStr">
        <is>
          <t>Tidak pernah</t>
        </is>
      </c>
      <c r="JJ139" t="n">
        <v/>
      </c>
      <c r="JK139" t="n">
        <v/>
      </c>
      <c r="JL139" t="n">
        <v/>
      </c>
      <c r="JM139" t="n">
        <v/>
      </c>
      <c r="JN139" t="n">
        <v/>
      </c>
      <c r="JO139" t="n">
        <v/>
      </c>
      <c r="JP139" t="n">
        <v/>
      </c>
      <c r="JQ139" t="n">
        <v/>
      </c>
      <c r="JR139" t="inlineStr">
        <is>
          <t>Tidak pernah</t>
        </is>
      </c>
      <c r="JS139" t="n">
        <v/>
      </c>
      <c r="JT139" t="n">
        <v/>
      </c>
      <c r="JU139" t="n">
        <v/>
      </c>
      <c r="JV139" t="n">
        <v/>
      </c>
      <c r="JW139" t="n">
        <v/>
      </c>
      <c r="JX139" t="n">
        <v/>
      </c>
      <c r="JY139" t="n">
        <v/>
      </c>
      <c r="JZ139" t="n">
        <v/>
      </c>
      <c r="KA139" t="inlineStr">
        <is>
          <t>Tidak pernah</t>
        </is>
      </c>
      <c r="KB139" t="n">
        <v/>
      </c>
      <c r="KC139" t="n">
        <v/>
      </c>
      <c r="KD139" t="n">
        <v/>
      </c>
      <c r="KE139" t="n">
        <v/>
      </c>
      <c r="KF139" t="n">
        <v/>
      </c>
      <c r="KG139" t="n">
        <v/>
      </c>
      <c r="KH139" t="n">
        <v/>
      </c>
      <c r="KI139" t="n">
        <v/>
      </c>
      <c r="KJ139" t="inlineStr">
        <is>
          <t>Tidak pernah</t>
        </is>
      </c>
      <c r="KK139" t="n">
        <v/>
      </c>
      <c r="KL139" t="n">
        <v/>
      </c>
      <c r="KM139" t="n">
        <v/>
      </c>
      <c r="KN139" t="n">
        <v/>
      </c>
      <c r="KO139" t="n">
        <v/>
      </c>
      <c r="KP139" t="n">
        <v/>
      </c>
      <c r="KQ139" t="n">
        <v/>
      </c>
      <c r="KR139" t="n">
        <v/>
      </c>
      <c r="KS139" t="inlineStr">
        <is>
          <t>Jauh lebih baik</t>
        </is>
      </c>
      <c r="KT139" t="inlineStr">
        <is>
          <t>2-4 kali</t>
        </is>
      </c>
      <c r="KU139" t="inlineStr">
        <is>
          <t>0-1 kali</t>
        </is>
      </c>
      <c r="KV139" t="inlineStr">
        <is>
          <t>Laki-laki dewasa</t>
        </is>
      </c>
      <c r="KW139" t="n">
        <v>1</v>
      </c>
      <c r="KX139" t="n">
        <v>0</v>
      </c>
      <c r="KY139" t="n">
        <v>0</v>
      </c>
      <c r="KZ139" t="n">
        <v>0</v>
      </c>
      <c r="LA139" t="inlineStr">
        <is>
          <t>Jauh lebih baik</t>
        </is>
      </c>
      <c r="LB139" t="inlineStr">
        <is>
          <t>Cukup membaik</t>
        </is>
      </c>
      <c r="LC139" t="n">
        <v>0</v>
      </c>
      <c r="LD139" t="n">
        <v>8</v>
      </c>
      <c r="LE139" t="n">
        <v>0</v>
      </c>
      <c r="LF139" t="n">
        <v>0</v>
      </c>
      <c r="LG139" t="inlineStr">
        <is>
          <t>Ya</t>
        </is>
      </c>
      <c r="LH139" t="n">
        <v>250000</v>
      </c>
      <c r="LI139" t="n">
        <v/>
      </c>
      <c r="LJ139" t="inlineStr">
        <is>
          <t>Kebutuhan rumah tangga</t>
        </is>
      </c>
      <c r="LK139" t="n">
        <v>0</v>
      </c>
      <c r="LL139" t="n">
        <v>0</v>
      </c>
      <c r="LM139" t="n">
        <v>0</v>
      </c>
      <c r="LN139" t="n">
        <v>0</v>
      </c>
      <c r="LO139" t="n">
        <v>1</v>
      </c>
      <c r="LP139" t="n">
        <v>0</v>
      </c>
      <c r="LQ139" t="n">
        <v>0</v>
      </c>
      <c r="LR139" t="n">
        <v/>
      </c>
      <c r="LS139" t="n">
        <v>30</v>
      </c>
      <c r="LT139" t="n">
        <v>0</v>
      </c>
      <c r="LU139" t="n">
        <v>0</v>
      </c>
      <c r="LV139" t="n">
        <v>15</v>
      </c>
      <c r="LW139" t="n">
        <v>0</v>
      </c>
      <c r="LX139" t="n">
        <v>0</v>
      </c>
      <c r="LY139" t="n">
        <v>15</v>
      </c>
      <c r="LZ139" t="n">
        <v>0</v>
      </c>
      <c r="MA139" t="n">
        <v>0</v>
      </c>
      <c r="MB139" t="inlineStr">
        <is>
          <t>Ya</t>
        </is>
      </c>
      <c r="MC139" t="n">
        <v>0</v>
      </c>
      <c r="MD139" t="n">
        <v>0</v>
      </c>
      <c r="ME139" t="n">
        <v>0</v>
      </c>
      <c r="MF139" t="n">
        <v>0</v>
      </c>
      <c r="MG139" t="n">
        <v>0</v>
      </c>
      <c r="MH139" t="n">
        <v>0</v>
      </c>
      <c r="MI139" t="inlineStr">
        <is>
          <t>Istirahat</t>
        </is>
      </c>
      <c r="MJ139" t="n">
        <v>0</v>
      </c>
      <c r="MK139" t="n">
        <v>0</v>
      </c>
      <c r="ML139" t="n">
        <v>1</v>
      </c>
      <c r="MM139" t="n">
        <v>0</v>
      </c>
      <c r="MN139" t="n">
        <v>0</v>
      </c>
      <c r="MO139" t="n">
        <v>0</v>
      </c>
      <c r="MP139" t="n">
        <v/>
      </c>
      <c r="MQ139" t="n">
        <v/>
      </c>
      <c r="MR139" t="inlineStr">
        <is>
          <t>Istirahat</t>
        </is>
      </c>
      <c r="MS139" t="n">
        <v/>
      </c>
      <c r="MT139" t="inlineStr">
        <is>
          <t>Istirahat</t>
        </is>
      </c>
      <c r="MU139" t="inlineStr">
        <is>
          <t>Tidak</t>
        </is>
      </c>
      <c r="MV139" t="n">
        <v/>
      </c>
      <c r="MW139" t="n">
        <v/>
      </c>
      <c r="MX139" t="n">
        <v/>
      </c>
      <c r="MY139" t="n">
        <v/>
      </c>
      <c r="MZ139" t="n">
        <v/>
      </c>
      <c r="NA139" t="n">
        <v/>
      </c>
      <c r="NB139" t="n">
        <v/>
      </c>
      <c r="NC139" t="n">
        <v/>
      </c>
      <c r="ND139" t="n">
        <v/>
      </c>
      <c r="NE139" t="n">
        <v/>
      </c>
      <c r="NF139" t="n">
        <v/>
      </c>
      <c r="NG139" t="n">
        <v/>
      </c>
      <c r="NH139" t="n">
        <v/>
      </c>
      <c r="NI139" t="n">
        <v/>
      </c>
      <c r="NJ139" t="n">
        <v/>
      </c>
      <c r="NK139" t="n">
        <v/>
      </c>
      <c r="NL139" t="inlineStr">
        <is>
          <t>Ya</t>
        </is>
      </c>
      <c r="NM139" t="inlineStr">
        <is>
          <t>Kombinasi dana mandiri dan dana hibah</t>
        </is>
      </c>
      <c r="NN139" t="inlineStr">
        <is>
          <t>7.000.001-9.000.000</t>
        </is>
      </c>
      <c r="NO139" t="inlineStr">
        <is>
          <t>Yayasan Rumah Energi atau BIRU</t>
        </is>
      </c>
      <c r="NP139" t="n">
        <v/>
      </c>
      <c r="NQ139" t="n">
        <v/>
      </c>
      <c r="NR139" t="n">
        <v/>
      </c>
      <c r="NS139" t="n">
        <v/>
      </c>
      <c r="NT139" t="n">
        <v/>
      </c>
      <c r="NU139" t="n">
        <v/>
      </c>
      <c r="NV139" t="inlineStr">
        <is>
          <t>Anggota keluarga - Laki-laki dewasa</t>
        </is>
      </c>
      <c r="NW139" t="n">
        <v/>
      </c>
      <c r="NX139" t="inlineStr">
        <is>
          <t>Sangat meningkat</t>
        </is>
      </c>
      <c r="NY139" t="n">
        <v>60</v>
      </c>
      <c r="NZ139" t="n">
        <v>0</v>
      </c>
      <c r="OA139" t="n">
        <v>0</v>
      </c>
      <c r="OB139" t="n">
        <v>0</v>
      </c>
      <c r="OC139" t="n">
        <v>30</v>
      </c>
      <c r="OD139" t="n">
        <v>0</v>
      </c>
      <c r="OE139" t="inlineStr">
        <is>
          <t>Jauh lebih baik</t>
        </is>
      </c>
      <c r="OF139" t="inlineStr">
        <is>
          <t>Lebih baik (beda waktu memasak 5-30 menit, ATAU tidak lagi ada rasa/bau makanan yang berubah, ATAU alasan lainnya)</t>
        </is>
      </c>
      <c r="OG139" t="inlineStr">
        <is>
          <t>Ya</t>
        </is>
      </c>
      <c r="OH139" t="n">
        <v>0</v>
      </c>
      <c r="OI139" t="n">
        <v>6</v>
      </c>
      <c r="OJ139" t="n">
        <v>0</v>
      </c>
      <c r="OK139" t="n">
        <v>0</v>
      </c>
      <c r="OL139" t="n">
        <v>0</v>
      </c>
      <c r="OM139" t="n">
        <v>0</v>
      </c>
      <c r="ON139" t="n">
        <v>0</v>
      </c>
      <c r="OO139" t="n">
        <v>0</v>
      </c>
      <c r="OP139" t="inlineStr">
        <is>
          <t>Sapi perah</t>
        </is>
      </c>
      <c r="OQ139" t="n">
        <v>0</v>
      </c>
      <c r="OR139" t="n">
        <v>1</v>
      </c>
      <c r="OS139" t="n">
        <v>0</v>
      </c>
      <c r="OT139" t="n">
        <v>0</v>
      </c>
      <c r="OU139" t="n">
        <v>0</v>
      </c>
      <c r="OV139" t="n">
        <v>0</v>
      </c>
      <c r="OW139" t="n">
        <v>0</v>
      </c>
      <c r="OX139" t="n">
        <v>0</v>
      </c>
      <c r="OY139" t="n">
        <v>0</v>
      </c>
      <c r="OZ139" t="inlineStr">
        <is>
          <t>Sapi perah</t>
        </is>
      </c>
      <c r="PA139" t="n">
        <v>0</v>
      </c>
      <c r="PB139" t="n">
        <v>1</v>
      </c>
      <c r="PC139" t="n">
        <v>0</v>
      </c>
      <c r="PD139" t="n">
        <v>0</v>
      </c>
      <c r="PE139" t="n">
        <v>0</v>
      </c>
      <c r="PF139" t="n">
        <v>0</v>
      </c>
      <c r="PG139" t="n">
        <v>0</v>
      </c>
      <c r="PH139" t="n">
        <v>0</v>
      </c>
      <c r="PI139" t="n">
        <v>0</v>
      </c>
      <c r="PJ139" t="inlineStr">
        <is>
          <t>Sapi perah</t>
        </is>
      </c>
      <c r="PK139" t="n">
        <v>0</v>
      </c>
      <c r="PL139" t="n">
        <v>1</v>
      </c>
      <c r="PM139" t="n">
        <v>0</v>
      </c>
      <c r="PN139" t="n">
        <v>0</v>
      </c>
      <c r="PO139" t="n">
        <v>0</v>
      </c>
      <c r="PP139" t="n">
        <v>0</v>
      </c>
      <c r="PQ139" t="n">
        <v>0</v>
      </c>
      <c r="PR139" t="n">
        <v>0</v>
      </c>
      <c r="PS139" t="n">
        <v>0</v>
      </c>
      <c r="PT139" t="n">
        <v/>
      </c>
      <c r="PU139" t="n">
        <v/>
      </c>
      <c r="PV139" t="n">
        <v/>
      </c>
      <c r="PW139" t="n">
        <v/>
      </c>
      <c r="PX139" t="n">
        <v/>
      </c>
      <c r="PY139" t="n">
        <v/>
      </c>
      <c r="PZ139" t="n">
        <v/>
      </c>
      <c r="QA139" t="n">
        <v/>
      </c>
      <c r="QB139" t="n">
        <v/>
      </c>
      <c r="QC139" t="n">
        <v/>
      </c>
      <c r="QD139" t="n">
        <v/>
      </c>
      <c r="QE139" t="inlineStr">
        <is>
          <t>1-Disebarkan ke lahan terbuka</t>
        </is>
      </c>
      <c r="QF139" t="n">
        <v>0</v>
      </c>
      <c r="QG139" t="n">
        <v>0</v>
      </c>
      <c r="QH139" t="n">
        <v>0</v>
      </c>
      <c r="QI139" t="n">
        <v>0</v>
      </c>
      <c r="QJ139" t="n">
        <v>0</v>
      </c>
      <c r="QK139" t="n">
        <v>1</v>
      </c>
      <c r="QL139" t="n">
        <v>0</v>
      </c>
      <c r="QM139" t="n">
        <v>0</v>
      </c>
      <c r="QN139" t="n">
        <v>0</v>
      </c>
      <c r="QO139" t="n">
        <v/>
      </c>
      <c r="QP139" t="n">
        <v/>
      </c>
      <c r="QQ139" t="n">
        <v/>
      </c>
      <c r="QR139" t="n">
        <v/>
      </c>
      <c r="QS139" t="n">
        <v/>
      </c>
      <c r="QT139" t="n">
        <v/>
      </c>
      <c r="QU139" t="n">
        <v/>
      </c>
      <c r="QV139" t="n">
        <v/>
      </c>
      <c r="QW139" t="n">
        <v/>
      </c>
      <c r="QX139" t="n">
        <v/>
      </c>
      <c r="QY139" t="n">
        <v/>
      </c>
      <c r="QZ139" t="n">
        <v/>
      </c>
      <c r="RA139" t="n">
        <v/>
      </c>
      <c r="RB139" t="n">
        <v/>
      </c>
      <c r="RC139" t="n">
        <v/>
      </c>
      <c r="RD139" t="n">
        <v/>
      </c>
      <c r="RE139" t="n">
        <v/>
      </c>
      <c r="RF139" t="n">
        <v/>
      </c>
      <c r="RG139" t="n">
        <v/>
      </c>
      <c r="RH139" t="n">
        <v/>
      </c>
      <c r="RI139" t="n">
        <v/>
      </c>
      <c r="RJ139" t="n">
        <v/>
      </c>
      <c r="RK139" t="n">
        <v/>
      </c>
      <c r="RL139" t="n">
        <v/>
      </c>
      <c r="RM139" t="n">
        <v/>
      </c>
      <c r="RN139" t="n">
        <v/>
      </c>
      <c r="RO139" t="n">
        <v/>
      </c>
      <c r="RP139" t="n">
        <v/>
      </c>
      <c r="RQ139" t="n">
        <v/>
      </c>
      <c r="RR139" t="n">
        <v/>
      </c>
      <c r="RS139" t="n">
        <v/>
      </c>
      <c r="RT139" t="n">
        <v/>
      </c>
      <c r="RU139" t="n">
        <v/>
      </c>
      <c r="RV139" t="n">
        <v/>
      </c>
      <c r="RW139" t="n">
        <v/>
      </c>
      <c r="RX139" t="n">
        <v/>
      </c>
      <c r="RY139" t="n">
        <v/>
      </c>
      <c r="RZ139" t="n">
        <v/>
      </c>
      <c r="SA139" t="n">
        <v/>
      </c>
      <c r="SB139" t="n">
        <v/>
      </c>
      <c r="SC139" t="n">
        <v/>
      </c>
      <c r="SD139" t="n">
        <v/>
      </c>
      <c r="SE139" t="n">
        <v/>
      </c>
      <c r="SF139" t="n">
        <v/>
      </c>
      <c r="SG139" t="n">
        <v/>
      </c>
      <c r="SH139" t="n">
        <v/>
      </c>
      <c r="SI139" t="n">
        <v/>
      </c>
      <c r="SJ139" t="n">
        <v/>
      </c>
      <c r="SK139" t="n">
        <v/>
      </c>
      <c r="SL139" t="n">
        <v/>
      </c>
      <c r="SM139" t="n">
        <v/>
      </c>
      <c r="SN139" t="n">
        <v/>
      </c>
      <c r="SO139" t="n">
        <v/>
      </c>
      <c r="SP139" t="n">
        <v/>
      </c>
      <c r="SQ139" t="n">
        <v/>
      </c>
      <c r="SR139" t="n">
        <v/>
      </c>
      <c r="SS139" t="n">
        <v/>
      </c>
      <c r="ST139" t="n">
        <v/>
      </c>
      <c r="SU139" t="n">
        <v/>
      </c>
      <c r="SV139" t="n">
        <v/>
      </c>
      <c r="SW139" t="n">
        <v/>
      </c>
      <c r="SX139" t="n">
        <v/>
      </c>
      <c r="SY139" t="n">
        <v/>
      </c>
      <c r="SZ139" t="n">
        <v>10</v>
      </c>
      <c r="TA139" t="n">
        <v/>
      </c>
      <c r="TB139" t="n">
        <v/>
      </c>
      <c r="TC139" t="n">
        <v/>
      </c>
      <c r="TD139" t="n">
        <v/>
      </c>
      <c r="TE139" t="n">
        <v/>
      </c>
      <c r="TF139" t="n">
        <v/>
      </c>
      <c r="TG139" t="n">
        <v/>
      </c>
      <c r="TH139" t="n">
        <v/>
      </c>
      <c r="TI139" t="n">
        <v/>
      </c>
      <c r="TJ139" t="n">
        <v/>
      </c>
      <c r="TK139" t="n">
        <v/>
      </c>
      <c r="TL139" t="n">
        <v/>
      </c>
      <c r="TM139" t="n">
        <v/>
      </c>
      <c r="TN139" t="n">
        <v/>
      </c>
      <c r="TO139" t="n">
        <v/>
      </c>
      <c r="TP139" t="n">
        <v/>
      </c>
      <c r="TQ139" t="n">
        <v/>
      </c>
      <c r="TR139" t="n">
        <v/>
      </c>
      <c r="TS139" t="n">
        <v/>
      </c>
      <c r="TT139" t="n">
        <v/>
      </c>
      <c r="TU139" t="n">
        <v/>
      </c>
      <c r="TV139" t="n">
        <v/>
      </c>
      <c r="TW139" t="n">
        <v/>
      </c>
      <c r="TX139" t="n">
        <v/>
      </c>
      <c r="TY139" t="n">
        <v/>
      </c>
      <c r="TZ139" t="n">
        <v/>
      </c>
      <c r="UA139" t="n">
        <v/>
      </c>
      <c r="UB139" t="n">
        <v/>
      </c>
      <c r="UC139" t="n">
        <v/>
      </c>
      <c r="UD139" t="n">
        <v/>
      </c>
      <c r="UE139" t="n">
        <v/>
      </c>
      <c r="UF139" t="n">
        <v/>
      </c>
      <c r="UG139" t="n">
        <v/>
      </c>
      <c r="UH139" t="n">
        <v/>
      </c>
      <c r="UI139" t="n">
        <v/>
      </c>
      <c r="UJ139" t="n">
        <v/>
      </c>
      <c r="UK139" t="n">
        <v/>
      </c>
      <c r="UL139" t="n">
        <v/>
      </c>
      <c r="UM139" t="n">
        <v/>
      </c>
      <c r="UN139" t="n">
        <v/>
      </c>
      <c r="UO139" t="n">
        <v/>
      </c>
      <c r="UP139" t="n">
        <v/>
      </c>
      <c r="UQ139" t="n">
        <v/>
      </c>
      <c r="UR139" t="n">
        <v/>
      </c>
      <c r="US139" t="n">
        <v/>
      </c>
      <c r="UT139" t="n">
        <v/>
      </c>
      <c r="UU139" t="n">
        <v/>
      </c>
      <c r="UV139" t="inlineStr">
        <is>
          <t>Pemberian pakan di kandang</t>
        </is>
      </c>
      <c r="UW139" t="n">
        <v/>
      </c>
      <c r="UX139" t="n">
        <v/>
      </c>
      <c r="UY139" t="n">
        <v/>
      </c>
      <c r="UZ139" t="n">
        <v/>
      </c>
      <c r="VA139" t="n">
        <v/>
      </c>
      <c r="VB139" t="n">
        <v/>
      </c>
      <c r="VC139" t="n">
        <v/>
      </c>
      <c r="VD139" t="inlineStr">
        <is>
          <t>Cukup teratur (setiap minggu)</t>
        </is>
      </c>
      <c r="VE139" t="n">
        <v/>
      </c>
      <c r="VF139" t="n">
        <v/>
      </c>
      <c r="VG139" t="n">
        <v/>
      </c>
      <c r="VH139" t="n">
        <v/>
      </c>
      <c r="VI139" t="n">
        <v/>
      </c>
      <c r="VJ139" t="n">
        <v/>
      </c>
      <c r="VK139" t="n">
        <v/>
      </c>
      <c r="VL139" t="inlineStr">
        <is>
          <t>Sangat sering (&gt;1 kali sehari)</t>
        </is>
      </c>
      <c r="VM139" t="n">
        <v/>
      </c>
      <c r="VN139" t="n">
        <v/>
      </c>
      <c r="VO139" t="n">
        <v/>
      </c>
      <c r="VP139" t="n">
        <v/>
      </c>
      <c r="VQ139" t="n">
        <v/>
      </c>
      <c r="VR139" t="n">
        <v/>
      </c>
      <c r="VS139" t="n">
        <v/>
      </c>
      <c r="VT139" t="n">
        <v/>
      </c>
      <c r="VU139" t="n">
        <v/>
      </c>
      <c r="VV139" t="n">
        <v/>
      </c>
      <c r="VW139" t="n">
        <v/>
      </c>
      <c r="VX139" t="n">
        <v/>
      </c>
      <c r="VY139" t="n">
        <v/>
      </c>
      <c r="VZ139" t="n">
        <v/>
      </c>
      <c r="WA139" t="n">
        <v/>
      </c>
      <c r="WB139" t="n">
        <v/>
      </c>
      <c r="WC139" t="n">
        <v/>
      </c>
      <c r="WD139" t="n">
        <v/>
      </c>
      <c r="WE139" t="n">
        <v/>
      </c>
      <c r="WF139" t="inlineStr">
        <is>
          <t>6-Digester biogas</t>
        </is>
      </c>
      <c r="WG139" t="n">
        <v>0</v>
      </c>
      <c r="WH139" t="n">
        <v>0</v>
      </c>
      <c r="WI139" t="n">
        <v>0</v>
      </c>
      <c r="WJ139" t="n">
        <v>0</v>
      </c>
      <c r="WK139" t="n">
        <v>0</v>
      </c>
      <c r="WL139" t="n">
        <v>0</v>
      </c>
      <c r="WM139" t="n">
        <v>0</v>
      </c>
      <c r="WN139" t="n">
        <v>0</v>
      </c>
      <c r="WO139" t="n">
        <v>0</v>
      </c>
      <c r="WP139" t="n">
        <v>1</v>
      </c>
      <c r="WQ139" t="n">
        <v>0</v>
      </c>
      <c r="WR139" t="n">
        <v>0</v>
      </c>
      <c r="WS139" t="n">
        <v/>
      </c>
      <c r="WT139" t="n">
        <v/>
      </c>
      <c r="WU139" t="n">
        <v/>
      </c>
      <c r="WV139" t="n">
        <v/>
      </c>
      <c r="WW139" t="n">
        <v/>
      </c>
      <c r="WX139" t="n">
        <v/>
      </c>
      <c r="WY139" t="n">
        <v/>
      </c>
      <c r="WZ139" t="n">
        <v/>
      </c>
      <c r="XA139" t="n">
        <v/>
      </c>
      <c r="XB139" t="n">
        <v/>
      </c>
      <c r="XC139" t="n">
        <v/>
      </c>
      <c r="XD139" t="n">
        <v/>
      </c>
      <c r="XE139" t="n">
        <v/>
      </c>
      <c r="XF139" t="n">
        <v/>
      </c>
      <c r="XG139" t="n">
        <v/>
      </c>
      <c r="XH139" t="n">
        <v/>
      </c>
      <c r="XI139" t="n">
        <v/>
      </c>
      <c r="XJ139" t="n">
        <v/>
      </c>
      <c r="XK139" t="n">
        <v/>
      </c>
      <c r="XL139" t="n">
        <v/>
      </c>
      <c r="XM139" t="n">
        <v/>
      </c>
      <c r="XN139" t="n">
        <v/>
      </c>
      <c r="XO139" t="n">
        <v/>
      </c>
      <c r="XP139" t="n">
        <v/>
      </c>
      <c r="XQ139" t="n">
        <v/>
      </c>
      <c r="XR139" t="n">
        <v/>
      </c>
      <c r="XS139" t="n">
        <v/>
      </c>
      <c r="XT139" t="n">
        <v/>
      </c>
      <c r="XU139" t="n">
        <v/>
      </c>
      <c r="XV139" t="n">
        <v/>
      </c>
      <c r="XW139" t="n">
        <v/>
      </c>
      <c r="XX139" t="n">
        <v/>
      </c>
      <c r="XY139" t="n">
        <v/>
      </c>
      <c r="XZ139" t="n">
        <v/>
      </c>
      <c r="YA139" t="n">
        <v/>
      </c>
      <c r="YB139" t="n">
        <v/>
      </c>
      <c r="YC139" t="n">
        <v/>
      </c>
      <c r="YD139" t="n">
        <v/>
      </c>
      <c r="YE139" t="n">
        <v/>
      </c>
      <c r="YF139" t="n">
        <v/>
      </c>
      <c r="YG139" t="n">
        <v/>
      </c>
      <c r="YH139" t="n">
        <v/>
      </c>
      <c r="YI139" t="n">
        <v/>
      </c>
      <c r="YJ139" t="n">
        <v/>
      </c>
      <c r="YK139" t="n">
        <v/>
      </c>
      <c r="YL139" t="n">
        <v/>
      </c>
      <c r="YM139" t="n">
        <v/>
      </c>
      <c r="YN139" t="n">
        <v/>
      </c>
      <c r="YO139" t="n">
        <v/>
      </c>
      <c r="YP139" t="n">
        <v/>
      </c>
      <c r="YQ139" t="n">
        <v/>
      </c>
      <c r="YR139" t="n">
        <v/>
      </c>
      <c r="YS139" t="n">
        <v/>
      </c>
      <c r="YT139" t="n">
        <v/>
      </c>
      <c r="YU139" t="n">
        <v/>
      </c>
      <c r="YV139" t="n">
        <v/>
      </c>
      <c r="YW139" t="n">
        <v/>
      </c>
      <c r="YX139" t="n">
        <v/>
      </c>
      <c r="YY139" t="n">
        <v/>
      </c>
      <c r="YZ139" t="n">
        <v/>
      </c>
      <c r="ZA139" t="n">
        <v/>
      </c>
      <c r="ZB139" t="n">
        <v/>
      </c>
      <c r="ZC139" t="n">
        <v/>
      </c>
      <c r="ZD139" t="n">
        <v/>
      </c>
      <c r="ZE139" t="n">
        <v/>
      </c>
      <c r="ZF139" t="n">
        <v/>
      </c>
      <c r="ZG139" t="n">
        <v/>
      </c>
      <c r="ZH139" t="n">
        <v/>
      </c>
      <c r="ZI139" t="n">
        <v/>
      </c>
      <c r="ZJ139" t="n">
        <v/>
      </c>
      <c r="ZK139" t="n">
        <v/>
      </c>
      <c r="ZL139" t="n">
        <v/>
      </c>
      <c r="ZM139" t="n">
        <v/>
      </c>
      <c r="ZN139" t="n">
        <v/>
      </c>
      <c r="ZO139" t="n">
        <v>100</v>
      </c>
      <c r="ZP139" t="n">
        <v/>
      </c>
      <c r="ZQ139" t="n">
        <v/>
      </c>
      <c r="ZR139" t="n">
        <v/>
      </c>
      <c r="ZS139" t="n">
        <v/>
      </c>
      <c r="ZT139" t="n">
        <v/>
      </c>
      <c r="ZU139" t="n">
        <v/>
      </c>
      <c r="ZV139" t="n">
        <v/>
      </c>
      <c r="ZW139" t="n">
        <v>3</v>
      </c>
      <c r="ZX139" t="n">
        <v/>
      </c>
      <c r="ZY139" t="n">
        <v/>
      </c>
      <c r="ZZ139" t="n">
        <v/>
      </c>
      <c r="AAA139" t="n">
        <v/>
      </c>
      <c r="AAB139" t="n">
        <v/>
      </c>
      <c r="AAC139" t="n">
        <v/>
      </c>
      <c r="AAD139" t="n">
        <v/>
      </c>
      <c r="AAE139" t="inlineStr">
        <is>
          <t>Pakan segar (misal: rumput)</t>
        </is>
      </c>
      <c r="AAF139" t="n">
        <v/>
      </c>
      <c r="AAG139" t="n">
        <v/>
      </c>
      <c r="AAH139" t="n">
        <v/>
      </c>
      <c r="AAI139" t="n">
        <v/>
      </c>
      <c r="AAJ139" t="n">
        <v/>
      </c>
      <c r="AAK139" t="n">
        <v/>
      </c>
      <c r="AAL139" t="inlineStr">
        <is>
          <t>Tidak</t>
        </is>
      </c>
      <c r="AAM139" t="n">
        <v/>
      </c>
      <c r="AAN139" t="n">
        <v/>
      </c>
      <c r="AAO139" t="n">
        <v/>
      </c>
      <c r="AAP139" t="n">
        <v/>
      </c>
      <c r="AAQ139" t="n">
        <v/>
      </c>
      <c r="AAR139" t="inlineStr">
        <is>
          <t>Tidak</t>
        </is>
      </c>
      <c r="AAS139" t="inlineStr">
        <is>
          <t>Mengetahui</t>
        </is>
      </c>
      <c r="AAT139" t="inlineStr">
        <is>
          <t>Diberikan gratis ke orang lain</t>
        </is>
      </c>
      <c r="AAU139" t="n">
        <v>0</v>
      </c>
      <c r="AAV139" t="n">
        <v>0</v>
      </c>
      <c r="AAW139" t="n">
        <v>0</v>
      </c>
      <c r="AAX139" t="n">
        <v>0</v>
      </c>
      <c r="AAY139" t="n">
        <v>1</v>
      </c>
      <c r="AAZ139" t="n">
        <v>0</v>
      </c>
      <c r="ABA139" t="n">
        <v>0</v>
      </c>
      <c r="ABB139" t="n">
        <v/>
      </c>
      <c r="ABC139" t="n">
        <v/>
      </c>
      <c r="ABD139" t="n">
        <v/>
      </c>
      <c r="ABE139" t="n">
        <v/>
      </c>
      <c r="ABF139" t="n">
        <v/>
      </c>
      <c r="ABG139" t="n">
        <v/>
      </c>
      <c r="ABH139" t="n">
        <v/>
      </c>
      <c r="ABI139" t="n">
        <v/>
      </c>
      <c r="ABJ139" t="n">
        <v/>
      </c>
      <c r="ABK139" t="n">
        <v/>
      </c>
      <c r="ABL139" t="n">
        <v/>
      </c>
      <c r="ABM139" t="n">
        <v/>
      </c>
      <c r="ABN139" t="n">
        <v/>
      </c>
      <c r="ABO139" t="n">
        <v/>
      </c>
      <c r="ABP139" t="n">
        <v/>
      </c>
      <c r="ABQ139" t="n">
        <v/>
      </c>
      <c r="ABR139" t="n">
        <v/>
      </c>
      <c r="ABS139" t="n">
        <v/>
      </c>
      <c r="ABT139" t="n">
        <v/>
      </c>
      <c r="ABU139" t="n">
        <v/>
      </c>
      <c r="ABV139" t="n">
        <v/>
      </c>
      <c r="ABW139" t="n">
        <v/>
      </c>
      <c r="ABX139" t="n">
        <v/>
      </c>
      <c r="ABY139" t="n">
        <v/>
      </c>
      <c r="ABZ139" t="n">
        <v/>
      </c>
      <c r="ACA139" t="n">
        <v/>
      </c>
      <c r="ACB139" t="n">
        <v/>
      </c>
      <c r="ACC139" t="n">
        <v/>
      </c>
      <c r="ACD139" t="n">
        <v/>
      </c>
      <c r="ACE139" t="n">
        <v/>
      </c>
      <c r="ACF139" t="n">
        <v/>
      </c>
      <c r="ACG139" t="n">
        <v/>
      </c>
      <c r="ACH139" t="n">
        <v/>
      </c>
      <c r="ACI139" t="n">
        <v/>
      </c>
      <c r="ACJ139" t="n">
        <v/>
      </c>
      <c r="ACK139" t="inlineStr">
        <is>
          <t>Ladang/sawah terlalu jauh, sulit untuk mengangkut ke sana</t>
        </is>
      </c>
      <c r="ACL139" t="n">
        <v>0</v>
      </c>
      <c r="ACM139" t="n">
        <v>0</v>
      </c>
      <c r="ACN139" t="n">
        <v>0</v>
      </c>
      <c r="ACO139" t="n">
        <v>1</v>
      </c>
      <c r="ACP139" t="n">
        <v>0</v>
      </c>
      <c r="ACQ139" t="n">
        <v>0</v>
      </c>
      <c r="ACR139" t="n">
        <v>0</v>
      </c>
      <c r="ACS139" t="n">
        <v/>
      </c>
      <c r="ACT139" t="inlineStr">
        <is>
          <t>Tidak</t>
        </is>
      </c>
      <c r="ACU139" t="inlineStr">
        <is>
          <t>Manfaat cukup signifikan, terasa di kehidupan sehari-hari</t>
        </is>
      </c>
      <c r="ACV139" t="inlineStr">
        <is>
          <t>Bertambah</t>
        </is>
      </c>
      <c r="ACW139" t="inlineStr">
        <is>
          <t>Anggota keluarga - Perempuan dewasa</t>
        </is>
      </c>
      <c r="ACX139" t="inlineStr">
        <is>
          <t>Setuju</t>
        </is>
      </c>
      <c r="ACY139" t="inlineStr">
        <is>
          <t>Anggota keluarga - Perempuan dewasa</t>
        </is>
      </c>
      <c r="ACZ139" t="n">
        <v>0</v>
      </c>
      <c r="ADA139" t="n">
        <v>1</v>
      </c>
      <c r="ADB139" t="n">
        <v>0</v>
      </c>
      <c r="ADC139" t="n">
        <v>0</v>
      </c>
      <c r="ADD139" t="inlineStr">
        <is>
          <t>Sangat puas</t>
        </is>
      </c>
      <c r="ADE139" t="inlineStr">
        <is>
          <t>Puas</t>
        </is>
      </c>
      <c r="ADF139" t="inlineStr">
        <is>
          <t>Sangat puas</t>
        </is>
      </c>
      <c r="ADG139" t="inlineStr">
        <is>
          <t>Puas</t>
        </is>
      </c>
      <c r="ADH139" t="inlineStr">
        <is>
          <t>Tidak</t>
        </is>
      </c>
      <c r="ADI139" t="n">
        <v/>
      </c>
      <c r="ADJ139" t="inlineStr">
        <is>
          <t>Puas</t>
        </is>
      </c>
      <c r="ADK139" t="n">
        <v/>
      </c>
      <c r="ADL139" t="n">
        <v/>
      </c>
      <c r="ADM139" t="n">
        <v/>
      </c>
      <c r="ADN139" t="n">
        <v/>
      </c>
      <c r="ADO139" t="n">
        <v/>
      </c>
      <c r="ADP139" t="n">
        <v/>
      </c>
      <c r="ADQ139" t="n">
        <v/>
      </c>
      <c r="ADR139" t="n">
        <v/>
      </c>
      <c r="ADS139" t="n">
        <v/>
      </c>
      <c r="ADT139" t="n">
        <v/>
      </c>
      <c r="ADU139" t="inlineStr">
        <is>
          <t>Menghubungi CPO atau pendamping</t>
        </is>
      </c>
      <c r="ADV139" t="n">
        <v>0</v>
      </c>
      <c r="ADW139" t="n">
        <v>0</v>
      </c>
      <c r="ADX139" t="n">
        <v>0</v>
      </c>
      <c r="ADY139" t="n">
        <v>0</v>
      </c>
      <c r="ADZ139" t="n">
        <v>1</v>
      </c>
      <c r="AEA139" t="n">
        <v>0</v>
      </c>
      <c r="AEB139" t="n">
        <v>0</v>
      </c>
      <c r="AEC139" t="n">
        <v>0</v>
      </c>
      <c r="AED139" t="inlineStr">
        <is>
          <t>Tidak</t>
        </is>
      </c>
      <c r="AEE139" t="inlineStr">
        <is>
          <t>Laki-laki dewasa</t>
        </is>
      </c>
      <c r="AEF139" t="n">
        <v/>
      </c>
      <c r="AEG139" t="inlineStr">
        <is>
          <t>Menelepon atau WA langsung</t>
        </is>
      </c>
      <c r="AEH139" t="n">
        <v/>
      </c>
      <c r="AEI139" t="inlineStr">
        <is>
          <t>Tidak</t>
        </is>
      </c>
      <c r="AEJ139" t="inlineStr">
        <is>
          <t>Ya, selalu</t>
        </is>
      </c>
      <c r="AEK139" t="inlineStr">
        <is>
          <t>Pengurangan pengeluaran rumah tangga (bahan bakar minyak, pupuk, dll.) Lebih mudah mendapatkan energi</t>
        </is>
      </c>
      <c r="AEL139" t="n">
        <v>1</v>
      </c>
      <c r="AEM139" t="n">
        <v>1</v>
      </c>
      <c r="AEN139" t="n">
        <v>0</v>
      </c>
      <c r="AEO139" t="n">
        <v>0</v>
      </c>
      <c r="AEP139" t="n">
        <v>0</v>
      </c>
      <c r="AEQ139" t="n">
        <v>0</v>
      </c>
      <c r="AER139" t="n">
        <v>0</v>
      </c>
      <c r="AES139" t="n">
        <v>0</v>
      </c>
      <c r="AET139" t="n">
        <v>0</v>
      </c>
      <c r="AEU139" t="n">
        <v>0</v>
      </c>
      <c r="AEV139" t="n">
        <v>0</v>
      </c>
      <c r="AEW139" t="n">
        <v>0</v>
      </c>
      <c r="AEX139" t="n">
        <v/>
      </c>
      <c r="AEY139" t="inlineStr">
        <is>
          <t>Mendukung lingkungan</t>
        </is>
      </c>
      <c r="AEZ139" t="n">
        <v/>
      </c>
      <c r="AFA139" t="inlineStr">
        <is>
          <t>Koperasi</t>
        </is>
      </c>
      <c r="AFB139" t="n">
        <v/>
      </c>
      <c r="AFC139" t="inlineStr">
        <is>
          <t>1000536888-16_12_42.jpg</t>
        </is>
      </c>
      <c r="AFD139" t="inlineStr">
        <is>
          <t>https://kf.kobotoolbox.org/api/v2/assets/avstPQqLr3Ab3ZdcVTXZ6f/data/676853916/attachments/attScRQLRjBT3mzymRjopeZj/</t>
        </is>
      </c>
      <c r="AFE139" t="inlineStr">
        <is>
          <t>1000536891-16_12_46.jpg</t>
        </is>
      </c>
      <c r="AFF139" t="inlineStr">
        <is>
          <t>https://kf.kobotoolbox.org/api/v2/assets/avstPQqLr3Ab3ZdcVTXZ6f/data/676853916/attachments/attDKx2aPmBkMtZCGvQckCAi/</t>
        </is>
      </c>
      <c r="AFG139" t="inlineStr">
        <is>
          <t>Rizan</t>
        </is>
      </c>
      <c r="AFH139" t="n">
        <v/>
      </c>
      <c r="AFI139" t="n">
        <v/>
      </c>
    </row>
    <row r="140">
      <c r="A140" t="n">
        <v/>
      </c>
      <c r="B140" t="n">
        <v/>
      </c>
      <c r="C140" t="n">
        <v/>
      </c>
      <c r="D140" t="inlineStr">
        <is>
          <t>siti kumaiyah</t>
        </is>
      </c>
      <c r="E140" t="n">
        <v>81556465285</v>
      </c>
      <c r="F140" t="inlineStr">
        <is>
          <t>-7.956095 112.770091 559.9666048788986 19.99899749698486</t>
        </is>
      </c>
      <c r="G140" t="n">
        <v>-7.956095</v>
      </c>
      <c r="H140" t="n">
        <v>112.770091</v>
      </c>
      <c r="I140" t="n">
        <v>559.9666049</v>
      </c>
      <c r="J140" t="n">
        <v>19.9989975</v>
      </c>
      <c r="K140" t="n">
        <v>0</v>
      </c>
      <c r="L140" t="inlineStr">
        <is>
          <t>-7.956226 112.769936 559.726145 33.5233645125</t>
        </is>
      </c>
      <c r="M140" t="n">
        <v>-7.956226</v>
      </c>
      <c r="N140" t="n">
        <v>112.769936</v>
      </c>
      <c r="O140" t="n">
        <v>559.726145</v>
      </c>
      <c r="P140" t="n">
        <v>33.52336451</v>
      </c>
      <c r="Q140" t="n">
        <v>0</v>
      </c>
      <c r="R140" t="inlineStr">
        <is>
          <t>Jawa Timur</t>
        </is>
      </c>
      <c r="S140" t="n">
        <v>0</v>
      </c>
      <c r="T140" t="n">
        <v>0</v>
      </c>
      <c r="U140" t="n">
        <v>0</v>
      </c>
      <c r="V140" t="n">
        <v>0</v>
      </c>
      <c r="W140" t="n">
        <v>0</v>
      </c>
      <c r="X140" t="n">
        <v>1</v>
      </c>
      <c r="Y140" t="n">
        <v>0</v>
      </c>
      <c r="Z140" t="n">
        <v>0</v>
      </c>
      <c r="AA140" t="n">
        <v>0</v>
      </c>
      <c r="AB140" t="n">
        <v>0</v>
      </c>
      <c r="AC140" t="inlineStr">
        <is>
          <t>MALANG</t>
        </is>
      </c>
      <c r="AD140" t="inlineStr">
        <is>
          <t>JABUNG</t>
        </is>
      </c>
      <c r="AE140" t="inlineStr">
        <is>
          <t>SIDOMULYO</t>
        </is>
      </c>
      <c r="AF140" t="inlineStr">
        <is>
          <t>KAN JABUNG</t>
        </is>
      </c>
      <c r="AG140" t="inlineStr">
        <is>
          <t>KJP0674</t>
        </is>
      </c>
      <c r="AH140" t="n">
        <v>10</v>
      </c>
      <c r="AI140" t="inlineStr">
        <is>
          <t>VPA1</t>
        </is>
      </c>
      <c r="AJ140" t="inlineStr">
        <is>
          <t>Aktif</t>
        </is>
      </c>
      <c r="AK140" t="n">
        <v>46</v>
      </c>
      <c r="AL140" t="inlineStr">
        <is>
          <t>Perempuan</t>
        </is>
      </c>
      <c r="AM140" t="inlineStr">
        <is>
          <t>Sudah menikah</t>
        </is>
      </c>
      <c r="AN140" t="inlineStr">
        <is>
          <t>SMP/Sederajat</t>
        </is>
      </c>
      <c r="AO140" t="inlineStr">
        <is>
          <t>Peternak</t>
        </is>
      </c>
      <c r="AP140" t="n">
        <v>0</v>
      </c>
      <c r="AQ140" t="n">
        <v>1</v>
      </c>
      <c r="AR140" t="n">
        <v>0</v>
      </c>
      <c r="AS140" t="n">
        <v>0</v>
      </c>
      <c r="AT140" t="n">
        <v>0</v>
      </c>
      <c r="AU140" t="n">
        <v>0</v>
      </c>
      <c r="AV140" t="n">
        <v>0</v>
      </c>
      <c r="AW140" t="n">
        <v>0</v>
      </c>
      <c r="AX140" t="n">
        <v/>
      </c>
      <c r="AY140" t="inlineStr">
        <is>
          <t>Peternak</t>
        </is>
      </c>
      <c r="AZ140" t="n">
        <v>0</v>
      </c>
      <c r="BA140" t="n">
        <v>1</v>
      </c>
      <c r="BB140" t="n">
        <v>0</v>
      </c>
      <c r="BC140" t="n">
        <v>0</v>
      </c>
      <c r="BD140" t="n">
        <v>0</v>
      </c>
      <c r="BE140" t="n">
        <v>0</v>
      </c>
      <c r="BF140" t="n">
        <v>0</v>
      </c>
      <c r="BG140" t="n">
        <v>0</v>
      </c>
      <c r="BH140" t="n">
        <v/>
      </c>
      <c r="BI140" t="inlineStr">
        <is>
          <t>Rp2.500.000 - Rp3.500.000</t>
        </is>
      </c>
      <c r="BJ140" t="n">
        <v>2</v>
      </c>
      <c r="BK140" t="n">
        <v>2</v>
      </c>
      <c r="BL140" t="n">
        <v>1</v>
      </c>
      <c r="BM140" t="n">
        <v>0</v>
      </c>
      <c r="BN140" t="inlineStr">
        <is>
          <t>Milik sendiri</t>
        </is>
      </c>
      <c r="BO140" t="inlineStr">
        <is>
          <t>Permanen (dinding bata dan semen)</t>
        </is>
      </c>
      <c r="BP140" t="n">
        <v>1</v>
      </c>
      <c r="BQ140" t="n">
        <v>0</v>
      </c>
      <c r="BR140" t="n">
        <v>0</v>
      </c>
      <c r="BS140" t="n">
        <v>0</v>
      </c>
      <c r="BT140" t="n">
        <v>0</v>
      </c>
      <c r="BU140" t="n">
        <v/>
      </c>
      <c r="BV140" t="inlineStr">
        <is>
          <t>Keramik/ubin</t>
        </is>
      </c>
      <c r="BW140" t="n">
        <v>0</v>
      </c>
      <c r="BX140" t="n">
        <v>0</v>
      </c>
      <c r="BY140" t="n">
        <v>1</v>
      </c>
      <c r="BZ140" t="n">
        <v>0</v>
      </c>
      <c r="CA140" t="n">
        <v>0</v>
      </c>
      <c r="CB140" t="n">
        <v/>
      </c>
      <c r="CC140" t="inlineStr">
        <is>
          <t>Genting</t>
        </is>
      </c>
      <c r="CD140" t="n">
        <v>0</v>
      </c>
      <c r="CE140" t="n">
        <v>0</v>
      </c>
      <c r="CF140" t="n">
        <v>0</v>
      </c>
      <c r="CG140" t="n">
        <v>0</v>
      </c>
      <c r="CH140" t="n">
        <v>0</v>
      </c>
      <c r="CI140" t="n">
        <v>1</v>
      </c>
      <c r="CJ140" t="n">
        <v>0</v>
      </c>
      <c r="CK140" t="n">
        <v/>
      </c>
      <c r="CL140" t="inlineStr">
        <is>
          <t>Ya</t>
        </is>
      </c>
      <c r="CM140" t="n">
        <v>2017</v>
      </c>
      <c r="CN140" t="inlineStr">
        <is>
          <t>Fixed-Dome (Kubah Tetap)</t>
        </is>
      </c>
      <c r="CO140" t="inlineStr">
        <is>
          <t>6 m³ (4-5 ekor sapi, ±5 jam memasak/hari, ±50 kg</t>
        </is>
      </c>
      <c r="CP140" t="inlineStr">
        <is>
          <t>Anggota keluarga - laki-laki</t>
        </is>
      </c>
      <c r="CQ140" t="n">
        <v>0</v>
      </c>
      <c r="CR140" t="n">
        <v>0</v>
      </c>
      <c r="CS140" t="n">
        <v>0</v>
      </c>
      <c r="CT140" t="n">
        <v>0</v>
      </c>
      <c r="CU140" t="n">
        <v>1</v>
      </c>
      <c r="CV140" t="n">
        <v>0</v>
      </c>
      <c r="CW140" t="n">
        <v>0</v>
      </c>
      <c r="CX140" t="n">
        <v>0</v>
      </c>
      <c r="CY140" t="inlineStr">
        <is>
          <t>Anggota keluarga - laki-laki</t>
        </is>
      </c>
      <c r="CZ140" t="n">
        <v>1</v>
      </c>
      <c r="DA140" t="n">
        <v>0</v>
      </c>
      <c r="DB140" t="n">
        <v>0</v>
      </c>
      <c r="DC140" t="n">
        <v/>
      </c>
      <c r="DD140" t="inlineStr">
        <is>
          <t>Anggota keluarga - laki-laki CPO atau pendamping</t>
        </is>
      </c>
      <c r="DE140" t="n">
        <v>1</v>
      </c>
      <c r="DF140" t="n">
        <v>0</v>
      </c>
      <c r="DG140" t="n">
        <v>1</v>
      </c>
      <c r="DH140" t="n">
        <v>0</v>
      </c>
      <c r="DI140" t="n">
        <v/>
      </c>
      <c r="DJ140" t="inlineStr">
        <is>
          <t>CPO atau pendamping</t>
        </is>
      </c>
      <c r="DK140" t="n">
        <v>0</v>
      </c>
      <c r="DL140" t="n">
        <v>0</v>
      </c>
      <c r="DM140" t="n">
        <v>1</v>
      </c>
      <c r="DN140" t="n">
        <v>0</v>
      </c>
      <c r="DO140" t="n">
        <v/>
      </c>
      <c r="DP140" t="inlineStr">
        <is>
          <t>Ya</t>
        </is>
      </c>
      <c r="DQ140" t="n">
        <v/>
      </c>
      <c r="DR140" t="n">
        <v/>
      </c>
      <c r="DS140" t="n">
        <v/>
      </c>
      <c r="DT140" t="n">
        <v/>
      </c>
      <c r="DU140" t="n">
        <v/>
      </c>
      <c r="DV140" t="n">
        <v/>
      </c>
      <c r="DW140" t="n">
        <v/>
      </c>
      <c r="DX140" t="n">
        <v/>
      </c>
      <c r="DY140" t="n">
        <v/>
      </c>
      <c r="DZ140" t="n">
        <v/>
      </c>
      <c r="EA140" t="n">
        <v/>
      </c>
      <c r="EB140" t="n">
        <v/>
      </c>
      <c r="EC140" t="n">
        <v/>
      </c>
      <c r="ED140" t="n">
        <v/>
      </c>
      <c r="EE140" t="n">
        <v/>
      </c>
      <c r="EF140" t="n">
        <v/>
      </c>
      <c r="EG140" t="n">
        <v/>
      </c>
      <c r="EH140" t="n">
        <v/>
      </c>
      <c r="EI140" t="inlineStr">
        <is>
          <t>Tidak ada masalah</t>
        </is>
      </c>
      <c r="EJ140" t="n">
        <v>0</v>
      </c>
      <c r="EK140" t="n">
        <v>0</v>
      </c>
      <c r="EL140" t="n">
        <v>0</v>
      </c>
      <c r="EM140" t="n">
        <v>1</v>
      </c>
      <c r="EN140" t="n">
        <v>0</v>
      </c>
      <c r="EO140" t="n">
        <v/>
      </c>
      <c r="EP140" t="inlineStr">
        <is>
          <t>Ya, cukup jelas dan mudah diikuti</t>
        </is>
      </c>
      <c r="EQ140" t="inlineStr">
        <is>
          <t>Pelatihan</t>
        </is>
      </c>
      <c r="ER140" t="inlineStr">
        <is>
          <t>CPO atau pendamping Staff BIRU Pegawai koperasi</t>
        </is>
      </c>
      <c r="ES140" t="n">
        <v>1</v>
      </c>
      <c r="ET140" t="n">
        <v>1</v>
      </c>
      <c r="EU140" t="n">
        <v>1</v>
      </c>
      <c r="EV140" t="n">
        <v>0</v>
      </c>
      <c r="EW140" t="n">
        <v/>
      </c>
      <c r="EX140" t="inlineStr">
        <is>
          <t>Anggota keluarga - Laki-laki</t>
        </is>
      </c>
      <c r="EY140" t="n">
        <v>1</v>
      </c>
      <c r="EZ140" t="n">
        <v>0</v>
      </c>
      <c r="FA140" t="n">
        <v>0</v>
      </c>
      <c r="FB140" t="n">
        <v/>
      </c>
      <c r="FC140" t="inlineStr">
        <is>
          <t>Setiap minggu</t>
        </is>
      </c>
      <c r="FD140" t="n">
        <v/>
      </c>
      <c r="FE140" t="inlineStr">
        <is>
          <t>Mengetahui</t>
        </is>
      </c>
      <c r="FF140" t="inlineStr">
        <is>
          <t>Selalu (setiap hari)</t>
        </is>
      </c>
      <c r="FG140" t="inlineStr">
        <is>
          <t>Mengetahui</t>
        </is>
      </c>
      <c r="FH140" t="inlineStr">
        <is>
          <t>Sering (setiap minggu)</t>
        </is>
      </c>
      <c r="FI140" t="inlineStr">
        <is>
          <t>Mengetahui</t>
        </is>
      </c>
      <c r="FJ140" t="inlineStr">
        <is>
          <t>Sering (setiap minggu)</t>
        </is>
      </c>
      <c r="FK140" t="inlineStr">
        <is>
          <t>Mengetahui</t>
        </is>
      </c>
      <c r="FL140" t="inlineStr">
        <is>
          <t>Sering (setiap minggu)</t>
        </is>
      </c>
      <c r="FM140" t="inlineStr">
        <is>
          <t>Mengetahui</t>
        </is>
      </c>
      <c r="FN140" t="inlineStr">
        <is>
          <t>Sering (setiap minggu)</t>
        </is>
      </c>
      <c r="FO140" t="inlineStr">
        <is>
          <t>Mengetahui</t>
        </is>
      </c>
      <c r="FP140" t="inlineStr">
        <is>
          <t>Sering (setiap minggu)</t>
        </is>
      </c>
      <c r="FQ140" t="inlineStr">
        <is>
          <t>Mengetahui</t>
        </is>
      </c>
      <c r="FR140" t="inlineStr">
        <is>
          <t>Ya</t>
        </is>
      </c>
      <c r="FS140" t="inlineStr">
        <is>
          <t>Mengetahui</t>
        </is>
      </c>
      <c r="FT140" t="inlineStr">
        <is>
          <t>Ya, selalu</t>
        </is>
      </c>
      <c r="FU140" t="inlineStr">
        <is>
          <t>Laki-laki dewasa</t>
        </is>
      </c>
      <c r="FV140" t="n">
        <v>1</v>
      </c>
      <c r="FW140" t="n">
        <v>0</v>
      </c>
      <c r="FX140" t="n">
        <v>0</v>
      </c>
      <c r="FY140" t="n">
        <v>0</v>
      </c>
      <c r="FZ140" t="inlineStr">
        <is>
          <t>Memahami</t>
        </is>
      </c>
      <c r="GA140" t="inlineStr">
        <is>
          <t>CPO Pelatihan</t>
        </is>
      </c>
      <c r="GB140" t="n">
        <v>1</v>
      </c>
      <c r="GC140" t="n">
        <v>1</v>
      </c>
      <c r="GD140" t="n">
        <v>0</v>
      </c>
      <c r="GE140" t="n">
        <v>0</v>
      </c>
      <c r="GF140" t="n">
        <v/>
      </c>
      <c r="GG140" t="inlineStr">
        <is>
          <t>Selalu</t>
        </is>
      </c>
      <c r="GH140" t="inlineStr">
        <is>
          <t>Tidak</t>
        </is>
      </c>
      <c r="GI140" t="n">
        <v/>
      </c>
      <c r="GJ140" t="n">
        <v/>
      </c>
      <c r="GK140" t="n">
        <v/>
      </c>
      <c r="GL140" t="n">
        <v/>
      </c>
      <c r="GM140" t="n">
        <v/>
      </c>
      <c r="GN140" t="n">
        <v/>
      </c>
      <c r="GO140" t="n">
        <v/>
      </c>
      <c r="GP140" t="inlineStr">
        <is>
          <t>Sebagian</t>
        </is>
      </c>
      <c r="GQ140" t="inlineStr">
        <is>
          <t>LPG</t>
        </is>
      </c>
      <c r="GR140" t="n">
        <v>1</v>
      </c>
      <c r="GS140" t="n">
        <v>0</v>
      </c>
      <c r="GT140" t="n">
        <v>0</v>
      </c>
      <c r="GU140" t="n">
        <v>0</v>
      </c>
      <c r="GV140" t="n">
        <v>0</v>
      </c>
      <c r="GW140" t="n">
        <v>0</v>
      </c>
      <c r="GX140" t="n">
        <v>0</v>
      </c>
      <c r="GY140" t="n">
        <v/>
      </c>
      <c r="GZ140" t="inlineStr">
        <is>
          <t>Tidak</t>
        </is>
      </c>
      <c r="HA140" t="n">
        <v/>
      </c>
      <c r="HB140" t="n">
        <v/>
      </c>
      <c r="HC140" t="n">
        <v/>
      </c>
      <c r="HD140" t="n">
        <v/>
      </c>
      <c r="HE140" t="n">
        <v/>
      </c>
      <c r="HF140" t="n">
        <v/>
      </c>
      <c r="HG140" t="n">
        <v/>
      </c>
      <c r="HH140" t="n">
        <v/>
      </c>
      <c r="HI140" t="n">
        <v/>
      </c>
      <c r="HJ140" t="n">
        <v/>
      </c>
      <c r="HK140" t="n">
        <v/>
      </c>
      <c r="HL140" t="n">
        <v/>
      </c>
      <c r="HM140" t="n">
        <v/>
      </c>
      <c r="HN140" t="n">
        <v/>
      </c>
      <c r="HO140" t="n">
        <v/>
      </c>
      <c r="HP140" t="n">
        <v/>
      </c>
      <c r="HQ140" t="n">
        <v/>
      </c>
      <c r="HR140" t="n">
        <v/>
      </c>
      <c r="HS140" t="n">
        <v/>
      </c>
      <c r="HT140" t="n">
        <v/>
      </c>
      <c r="HU140" t="n">
        <v/>
      </c>
      <c r="HV140" t="n">
        <v/>
      </c>
      <c r="HW140" t="n">
        <v/>
      </c>
      <c r="HX140" t="n">
        <v/>
      </c>
      <c r="HY140" t="n">
        <v/>
      </c>
      <c r="HZ140" t="n">
        <v/>
      </c>
      <c r="IA140" t="n">
        <v>9</v>
      </c>
      <c r="IB140" t="n">
        <v>60000</v>
      </c>
      <c r="IC140" t="n">
        <v/>
      </c>
      <c r="ID140" t="n">
        <v/>
      </c>
      <c r="IE140" t="n">
        <v/>
      </c>
      <c r="IF140" t="n">
        <v/>
      </c>
      <c r="IG140" t="n">
        <v/>
      </c>
      <c r="IH140" t="n">
        <v/>
      </c>
      <c r="II140" t="n">
        <v/>
      </c>
      <c r="IJ140" t="n">
        <v/>
      </c>
      <c r="IK140" t="inlineStr">
        <is>
          <t>65-80 kg</t>
        </is>
      </c>
      <c r="IL140" t="inlineStr">
        <is>
          <t>3-5 jam</t>
        </is>
      </c>
      <c r="IM140" t="inlineStr">
        <is>
          <t>Ya</t>
        </is>
      </c>
      <c r="IN140" t="inlineStr">
        <is>
          <t>Tidak</t>
        </is>
      </c>
      <c r="IO140" t="inlineStr">
        <is>
          <t>Lebih bersih</t>
        </is>
      </c>
      <c r="IP140" t="n">
        <v/>
      </c>
      <c r="IQ140" t="inlineStr">
        <is>
          <t>Tidak pernah</t>
        </is>
      </c>
      <c r="IR140" t="n">
        <v/>
      </c>
      <c r="IS140" t="n">
        <v/>
      </c>
      <c r="IT140" t="n">
        <v/>
      </c>
      <c r="IU140" t="n">
        <v/>
      </c>
      <c r="IV140" t="n">
        <v/>
      </c>
      <c r="IW140" t="n">
        <v/>
      </c>
      <c r="IX140" t="n">
        <v/>
      </c>
      <c r="IY140" t="n">
        <v/>
      </c>
      <c r="IZ140" t="inlineStr">
        <is>
          <t>Tidak pernah</t>
        </is>
      </c>
      <c r="JA140" t="n">
        <v/>
      </c>
      <c r="JB140" t="n">
        <v/>
      </c>
      <c r="JC140" t="n">
        <v/>
      </c>
      <c r="JD140" t="n">
        <v/>
      </c>
      <c r="JE140" t="n">
        <v/>
      </c>
      <c r="JF140" t="n">
        <v/>
      </c>
      <c r="JG140" t="n">
        <v/>
      </c>
      <c r="JH140" t="n">
        <v/>
      </c>
      <c r="JI140" t="inlineStr">
        <is>
          <t>Tidak pernah</t>
        </is>
      </c>
      <c r="JJ140" t="n">
        <v/>
      </c>
      <c r="JK140" t="n">
        <v/>
      </c>
      <c r="JL140" t="n">
        <v/>
      </c>
      <c r="JM140" t="n">
        <v/>
      </c>
      <c r="JN140" t="n">
        <v/>
      </c>
      <c r="JO140" t="n">
        <v/>
      </c>
      <c r="JP140" t="n">
        <v/>
      </c>
      <c r="JQ140" t="n">
        <v/>
      </c>
      <c r="JR140" t="inlineStr">
        <is>
          <t>Tidak pernah</t>
        </is>
      </c>
      <c r="JS140" t="n">
        <v/>
      </c>
      <c r="JT140" t="n">
        <v/>
      </c>
      <c r="JU140" t="n">
        <v/>
      </c>
      <c r="JV140" t="n">
        <v/>
      </c>
      <c r="JW140" t="n">
        <v/>
      </c>
      <c r="JX140" t="n">
        <v/>
      </c>
      <c r="JY140" t="n">
        <v/>
      </c>
      <c r="JZ140" t="n">
        <v/>
      </c>
      <c r="KA140" t="inlineStr">
        <is>
          <t>Tidak pernah</t>
        </is>
      </c>
      <c r="KB140" t="n">
        <v/>
      </c>
      <c r="KC140" t="n">
        <v/>
      </c>
      <c r="KD140" t="n">
        <v/>
      </c>
      <c r="KE140" t="n">
        <v/>
      </c>
      <c r="KF140" t="n">
        <v/>
      </c>
      <c r="KG140" t="n">
        <v/>
      </c>
      <c r="KH140" t="n">
        <v/>
      </c>
      <c r="KI140" t="n">
        <v/>
      </c>
      <c r="KJ140" t="inlineStr">
        <is>
          <t>Tidak pernah</t>
        </is>
      </c>
      <c r="KK140" t="n">
        <v/>
      </c>
      <c r="KL140" t="n">
        <v/>
      </c>
      <c r="KM140" t="n">
        <v/>
      </c>
      <c r="KN140" t="n">
        <v/>
      </c>
      <c r="KO140" t="n">
        <v/>
      </c>
      <c r="KP140" t="n">
        <v/>
      </c>
      <c r="KQ140" t="n">
        <v/>
      </c>
      <c r="KR140" t="n">
        <v/>
      </c>
      <c r="KS140" t="inlineStr">
        <is>
          <t>Cukup membaik</t>
        </is>
      </c>
      <c r="KT140" t="inlineStr">
        <is>
          <t>0-1 kali</t>
        </is>
      </c>
      <c r="KU140" t="inlineStr">
        <is>
          <t>0-1 kali</t>
        </is>
      </c>
      <c r="KV140" t="inlineStr">
        <is>
          <t>Tidak ada</t>
        </is>
      </c>
      <c r="KW140" t="n">
        <v>0</v>
      </c>
      <c r="KX140" t="n">
        <v>0</v>
      </c>
      <c r="KY140" t="n">
        <v>0</v>
      </c>
      <c r="KZ140" t="n">
        <v>1</v>
      </c>
      <c r="LA140" t="inlineStr">
        <is>
          <t>Cukup membaik</t>
        </is>
      </c>
      <c r="LB140" t="inlineStr">
        <is>
          <t>Cukup membaik</t>
        </is>
      </c>
      <c r="LC140" t="n">
        <v>4</v>
      </c>
      <c r="LD140" t="n">
        <v>6</v>
      </c>
      <c r="LE140" t="n">
        <v>0</v>
      </c>
      <c r="LF140" t="n">
        <v>0</v>
      </c>
      <c r="LG140" t="inlineStr">
        <is>
          <t>Ya</t>
        </is>
      </c>
      <c r="LH140" t="n">
        <v>60000</v>
      </c>
      <c r="LI140" t="n">
        <v/>
      </c>
      <c r="LJ140" t="inlineStr">
        <is>
          <t>Kebutuhan rumah tangga</t>
        </is>
      </c>
      <c r="LK140" t="n">
        <v>0</v>
      </c>
      <c r="LL140" t="n">
        <v>0</v>
      </c>
      <c r="LM140" t="n">
        <v>0</v>
      </c>
      <c r="LN140" t="n">
        <v>0</v>
      </c>
      <c r="LO140" t="n">
        <v>1</v>
      </c>
      <c r="LP140" t="n">
        <v>0</v>
      </c>
      <c r="LQ140" t="n">
        <v>0</v>
      </c>
      <c r="LR140" t="n">
        <v/>
      </c>
      <c r="LS140" t="n">
        <v>10</v>
      </c>
      <c r="LT140" t="n">
        <v>0</v>
      </c>
      <c r="LU140" t="n">
        <v>0</v>
      </c>
      <c r="LV140" t="n">
        <v>5</v>
      </c>
      <c r="LW140" t="n">
        <v>5</v>
      </c>
      <c r="LX140" t="n">
        <v>0</v>
      </c>
      <c r="LY140" t="n">
        <v>5</v>
      </c>
      <c r="LZ140" t="n">
        <v>0</v>
      </c>
      <c r="MA140" t="n">
        <v>0</v>
      </c>
      <c r="MB140" t="inlineStr">
        <is>
          <t>Ya</t>
        </is>
      </c>
      <c r="MC140" t="n">
        <v>60</v>
      </c>
      <c r="MD140" t="n">
        <v>30</v>
      </c>
      <c r="ME140" t="n">
        <v>0</v>
      </c>
      <c r="MF140" t="n">
        <v>0</v>
      </c>
      <c r="MG140" t="n">
        <v>0</v>
      </c>
      <c r="MH140" t="n">
        <v>0</v>
      </c>
      <c r="MI140" t="inlineStr">
        <is>
          <t>Istirahat</t>
        </is>
      </c>
      <c r="MJ140" t="n">
        <v>0</v>
      </c>
      <c r="MK140" t="n">
        <v>0</v>
      </c>
      <c r="ML140" t="n">
        <v>1</v>
      </c>
      <c r="MM140" t="n">
        <v>0</v>
      </c>
      <c r="MN140" t="n">
        <v>0</v>
      </c>
      <c r="MO140" t="n">
        <v>0</v>
      </c>
      <c r="MP140" t="n">
        <v/>
      </c>
      <c r="MQ140" t="n">
        <v/>
      </c>
      <c r="MR140" t="inlineStr">
        <is>
          <t>Istirahat</t>
        </is>
      </c>
      <c r="MS140" t="n">
        <v/>
      </c>
      <c r="MT140" t="inlineStr">
        <is>
          <t>Istirahat</t>
        </is>
      </c>
      <c r="MU140" t="inlineStr">
        <is>
          <t>Ya, untuk anggota keluarga</t>
        </is>
      </c>
      <c r="MV140" t="inlineStr">
        <is>
          <t>Perawatan sistem biogas</t>
        </is>
      </c>
      <c r="MW140" t="n">
        <v>1</v>
      </c>
      <c r="MX140" t="n">
        <v>0</v>
      </c>
      <c r="MY140" t="n">
        <v>0</v>
      </c>
      <c r="MZ140" t="n">
        <v>0</v>
      </c>
      <c r="NA140" t="n">
        <v/>
      </c>
      <c r="NB140" t="n">
        <v/>
      </c>
      <c r="NC140" t="n">
        <v/>
      </c>
      <c r="ND140" t="n">
        <v/>
      </c>
      <c r="NE140" t="n">
        <v/>
      </c>
      <c r="NF140" t="n">
        <v/>
      </c>
      <c r="NG140" t="n">
        <v/>
      </c>
      <c r="NH140" t="n">
        <v/>
      </c>
      <c r="NI140" t="n">
        <v/>
      </c>
      <c r="NJ140" t="n">
        <v/>
      </c>
      <c r="NK140" t="n">
        <v/>
      </c>
      <c r="NL140" t="inlineStr">
        <is>
          <t>Tidak</t>
        </is>
      </c>
      <c r="NM140" t="inlineStr">
        <is>
          <t>Kombinasi kredit/pinjaman dan dana hibah</t>
        </is>
      </c>
      <c r="NN140" t="inlineStr">
        <is>
          <t>5.000.001-7.000.000</t>
        </is>
      </c>
      <c r="NO140" t="inlineStr">
        <is>
          <t>Yayasan Rumah Energi atau BIRU</t>
        </is>
      </c>
      <c r="NP140" t="n">
        <v/>
      </c>
      <c r="NQ140" t="inlineStr">
        <is>
          <t>Koperasi</t>
        </is>
      </c>
      <c r="NR140" t="n">
        <v/>
      </c>
      <c r="NS140" t="n">
        <v>24</v>
      </c>
      <c r="NT140" t="inlineStr">
        <is>
          <t>Anggota keluarga - Perempuan</t>
        </is>
      </c>
      <c r="NU140" t="n">
        <v/>
      </c>
      <c r="NV140" t="n">
        <v/>
      </c>
      <c r="NW140" t="n">
        <v/>
      </c>
      <c r="NX140" t="inlineStr">
        <is>
          <t>Sedikit meningkat</t>
        </is>
      </c>
      <c r="NY140" t="n">
        <v>90</v>
      </c>
      <c r="NZ140" t="n">
        <v>0</v>
      </c>
      <c r="OA140" t="n">
        <v>0</v>
      </c>
      <c r="OB140" t="n">
        <v>10</v>
      </c>
      <c r="OC140" t="n">
        <v>30</v>
      </c>
      <c r="OD140" t="n">
        <v>0</v>
      </c>
      <c r="OE140" t="inlineStr">
        <is>
          <t>Lebih baik</t>
        </is>
      </c>
      <c r="OF140" t="inlineStr">
        <is>
          <t>Lebih baik (beda waktu memasak 5-30 menit, ATAU tidak lagi ada rasa/bau makanan yang berubah, ATAU alasan lainnya)</t>
        </is>
      </c>
      <c r="OG140" t="inlineStr">
        <is>
          <t>Ya</t>
        </is>
      </c>
      <c r="OH140" t="n">
        <v>0</v>
      </c>
      <c r="OI140" t="n">
        <v>6</v>
      </c>
      <c r="OJ140" t="n">
        <v>0</v>
      </c>
      <c r="OK140" t="n">
        <v>0</v>
      </c>
      <c r="OL140" t="n">
        <v>0</v>
      </c>
      <c r="OM140" t="n">
        <v>0</v>
      </c>
      <c r="ON140" t="n">
        <v>0</v>
      </c>
      <c r="OO140" t="n">
        <v>0</v>
      </c>
      <c r="OP140" t="inlineStr">
        <is>
          <t>Sapi perah</t>
        </is>
      </c>
      <c r="OQ140" t="n">
        <v>0</v>
      </c>
      <c r="OR140" t="n">
        <v>1</v>
      </c>
      <c r="OS140" t="n">
        <v>0</v>
      </c>
      <c r="OT140" t="n">
        <v>0</v>
      </c>
      <c r="OU140" t="n">
        <v>0</v>
      </c>
      <c r="OV140" t="n">
        <v>0</v>
      </c>
      <c r="OW140" t="n">
        <v>0</v>
      </c>
      <c r="OX140" t="n">
        <v>0</v>
      </c>
      <c r="OY140" t="n">
        <v>0</v>
      </c>
      <c r="OZ140" t="inlineStr">
        <is>
          <t>Sapi perah</t>
        </is>
      </c>
      <c r="PA140" t="n">
        <v>0</v>
      </c>
      <c r="PB140" t="n">
        <v>1</v>
      </c>
      <c r="PC140" t="n">
        <v>0</v>
      </c>
      <c r="PD140" t="n">
        <v>0</v>
      </c>
      <c r="PE140" t="n">
        <v>0</v>
      </c>
      <c r="PF140" t="n">
        <v>0</v>
      </c>
      <c r="PG140" t="n">
        <v>0</v>
      </c>
      <c r="PH140" t="n">
        <v>0</v>
      </c>
      <c r="PI140" t="n">
        <v>0</v>
      </c>
      <c r="PJ140" t="inlineStr">
        <is>
          <t>Sapi perah</t>
        </is>
      </c>
      <c r="PK140" t="n">
        <v>0</v>
      </c>
      <c r="PL140" t="n">
        <v>1</v>
      </c>
      <c r="PM140" t="n">
        <v>0</v>
      </c>
      <c r="PN140" t="n">
        <v>0</v>
      </c>
      <c r="PO140" t="n">
        <v>0</v>
      </c>
      <c r="PP140" t="n">
        <v>0</v>
      </c>
      <c r="PQ140" t="n">
        <v>0</v>
      </c>
      <c r="PR140" t="n">
        <v>0</v>
      </c>
      <c r="PS140" t="n">
        <v>0</v>
      </c>
      <c r="PT140" t="n">
        <v/>
      </c>
      <c r="PU140" t="n">
        <v/>
      </c>
      <c r="PV140" t="n">
        <v/>
      </c>
      <c r="PW140" t="n">
        <v/>
      </c>
      <c r="PX140" t="n">
        <v/>
      </c>
      <c r="PY140" t="n">
        <v/>
      </c>
      <c r="PZ140" t="n">
        <v/>
      </c>
      <c r="QA140" t="n">
        <v/>
      </c>
      <c r="QB140" t="n">
        <v/>
      </c>
      <c r="QC140" t="n">
        <v/>
      </c>
      <c r="QD140" t="n">
        <v/>
      </c>
      <c r="QE140" t="inlineStr">
        <is>
          <t>1-Disebarkan ke lahan terbuka</t>
        </is>
      </c>
      <c r="QF140" t="n">
        <v>0</v>
      </c>
      <c r="QG140" t="n">
        <v>0</v>
      </c>
      <c r="QH140" t="n">
        <v>0</v>
      </c>
      <c r="QI140" t="n">
        <v>0</v>
      </c>
      <c r="QJ140" t="n">
        <v>0</v>
      </c>
      <c r="QK140" t="n">
        <v>1</v>
      </c>
      <c r="QL140" t="n">
        <v>0</v>
      </c>
      <c r="QM140" t="n">
        <v>0</v>
      </c>
      <c r="QN140" t="n">
        <v>0</v>
      </c>
      <c r="QO140" t="n">
        <v/>
      </c>
      <c r="QP140" t="n">
        <v/>
      </c>
      <c r="QQ140" t="n">
        <v/>
      </c>
      <c r="QR140" t="n">
        <v/>
      </c>
      <c r="QS140" t="n">
        <v/>
      </c>
      <c r="QT140" t="n">
        <v/>
      </c>
      <c r="QU140" t="n">
        <v/>
      </c>
      <c r="QV140" t="n">
        <v/>
      </c>
      <c r="QW140" t="n">
        <v/>
      </c>
      <c r="QX140" t="n">
        <v/>
      </c>
      <c r="QY140" t="n">
        <v/>
      </c>
      <c r="QZ140" t="n">
        <v/>
      </c>
      <c r="RA140" t="n">
        <v/>
      </c>
      <c r="RB140" t="n">
        <v/>
      </c>
      <c r="RC140" t="n">
        <v/>
      </c>
      <c r="RD140" t="n">
        <v/>
      </c>
      <c r="RE140" t="n">
        <v/>
      </c>
      <c r="RF140" t="n">
        <v/>
      </c>
      <c r="RG140" t="n">
        <v/>
      </c>
      <c r="RH140" t="n">
        <v/>
      </c>
      <c r="RI140" t="n">
        <v/>
      </c>
      <c r="RJ140" t="n">
        <v/>
      </c>
      <c r="RK140" t="n">
        <v/>
      </c>
      <c r="RL140" t="n">
        <v/>
      </c>
      <c r="RM140" t="n">
        <v/>
      </c>
      <c r="RN140" t="n">
        <v/>
      </c>
      <c r="RO140" t="n">
        <v/>
      </c>
      <c r="RP140" t="n">
        <v/>
      </c>
      <c r="RQ140" t="n">
        <v/>
      </c>
      <c r="RR140" t="n">
        <v/>
      </c>
      <c r="RS140" t="n">
        <v/>
      </c>
      <c r="RT140" t="n">
        <v/>
      </c>
      <c r="RU140" t="n">
        <v/>
      </c>
      <c r="RV140" t="n">
        <v/>
      </c>
      <c r="RW140" t="n">
        <v/>
      </c>
      <c r="RX140" t="n">
        <v/>
      </c>
      <c r="RY140" t="n">
        <v/>
      </c>
      <c r="RZ140" t="n">
        <v/>
      </c>
      <c r="SA140" t="n">
        <v/>
      </c>
      <c r="SB140" t="n">
        <v/>
      </c>
      <c r="SC140" t="n">
        <v/>
      </c>
      <c r="SD140" t="n">
        <v/>
      </c>
      <c r="SE140" t="n">
        <v/>
      </c>
      <c r="SF140" t="n">
        <v/>
      </c>
      <c r="SG140" t="n">
        <v/>
      </c>
      <c r="SH140" t="n">
        <v/>
      </c>
      <c r="SI140" t="n">
        <v/>
      </c>
      <c r="SJ140" t="n">
        <v/>
      </c>
      <c r="SK140" t="n">
        <v/>
      </c>
      <c r="SL140" t="n">
        <v/>
      </c>
      <c r="SM140" t="n">
        <v/>
      </c>
      <c r="SN140" t="n">
        <v/>
      </c>
      <c r="SO140" t="n">
        <v/>
      </c>
      <c r="SP140" t="n">
        <v/>
      </c>
      <c r="SQ140" t="n">
        <v/>
      </c>
      <c r="SR140" t="n">
        <v/>
      </c>
      <c r="SS140" t="n">
        <v/>
      </c>
      <c r="ST140" t="n">
        <v/>
      </c>
      <c r="SU140" t="n">
        <v/>
      </c>
      <c r="SV140" t="n">
        <v/>
      </c>
      <c r="SW140" t="n">
        <v/>
      </c>
      <c r="SX140" t="n">
        <v/>
      </c>
      <c r="SY140" t="n">
        <v/>
      </c>
      <c r="SZ140" t="n">
        <v>6</v>
      </c>
      <c r="TA140" t="n">
        <v/>
      </c>
      <c r="TB140" t="n">
        <v/>
      </c>
      <c r="TC140" t="n">
        <v/>
      </c>
      <c r="TD140" t="n">
        <v/>
      </c>
      <c r="TE140" t="n">
        <v/>
      </c>
      <c r="TF140" t="n">
        <v/>
      </c>
      <c r="TG140" t="n">
        <v/>
      </c>
      <c r="TH140" t="n">
        <v/>
      </c>
      <c r="TI140" t="n">
        <v/>
      </c>
      <c r="TJ140" t="n">
        <v/>
      </c>
      <c r="TK140" t="n">
        <v/>
      </c>
      <c r="TL140" t="n">
        <v/>
      </c>
      <c r="TM140" t="n">
        <v/>
      </c>
      <c r="TN140" t="n">
        <v/>
      </c>
      <c r="TO140" t="n">
        <v/>
      </c>
      <c r="TP140" t="n">
        <v/>
      </c>
      <c r="TQ140" t="n">
        <v/>
      </c>
      <c r="TR140" t="n">
        <v/>
      </c>
      <c r="TS140" t="n">
        <v/>
      </c>
      <c r="TT140" t="n">
        <v/>
      </c>
      <c r="TU140" t="n">
        <v/>
      </c>
      <c r="TV140" t="n">
        <v/>
      </c>
      <c r="TW140" t="n">
        <v/>
      </c>
      <c r="TX140" t="n">
        <v/>
      </c>
      <c r="TY140" t="n">
        <v/>
      </c>
      <c r="TZ140" t="n">
        <v/>
      </c>
      <c r="UA140" t="n">
        <v/>
      </c>
      <c r="UB140" t="n">
        <v/>
      </c>
      <c r="UC140" t="n">
        <v/>
      </c>
      <c r="UD140" t="n">
        <v/>
      </c>
      <c r="UE140" t="n">
        <v/>
      </c>
      <c r="UF140" t="n">
        <v/>
      </c>
      <c r="UG140" t="n">
        <v/>
      </c>
      <c r="UH140" t="n">
        <v/>
      </c>
      <c r="UI140" t="n">
        <v/>
      </c>
      <c r="UJ140" t="n">
        <v/>
      </c>
      <c r="UK140" t="n">
        <v/>
      </c>
      <c r="UL140" t="n">
        <v/>
      </c>
      <c r="UM140" t="n">
        <v/>
      </c>
      <c r="UN140" t="n">
        <v/>
      </c>
      <c r="UO140" t="n">
        <v/>
      </c>
      <c r="UP140" t="n">
        <v/>
      </c>
      <c r="UQ140" t="n">
        <v/>
      </c>
      <c r="UR140" t="n">
        <v/>
      </c>
      <c r="US140" t="n">
        <v/>
      </c>
      <c r="UT140" t="n">
        <v/>
      </c>
      <c r="UU140" t="n">
        <v/>
      </c>
      <c r="UV140" t="inlineStr">
        <is>
          <t>Pemberian pakan di kandang</t>
        </is>
      </c>
      <c r="UW140" t="n">
        <v/>
      </c>
      <c r="UX140" t="n">
        <v/>
      </c>
      <c r="UY140" t="n">
        <v/>
      </c>
      <c r="UZ140" t="n">
        <v/>
      </c>
      <c r="VA140" t="n">
        <v/>
      </c>
      <c r="VB140" t="n">
        <v/>
      </c>
      <c r="VC140" t="n">
        <v/>
      </c>
      <c r="VD140" t="inlineStr">
        <is>
          <t>Sangat teratur (setiap hari)</t>
        </is>
      </c>
      <c r="VE140" t="n">
        <v/>
      </c>
      <c r="VF140" t="n">
        <v/>
      </c>
      <c r="VG140" t="n">
        <v/>
      </c>
      <c r="VH140" t="n">
        <v/>
      </c>
      <c r="VI140" t="n">
        <v/>
      </c>
      <c r="VJ140" t="n">
        <v/>
      </c>
      <c r="VK140" t="n">
        <v/>
      </c>
      <c r="VL140" t="inlineStr">
        <is>
          <t>Sangat sering (&gt;1 kali sehari)</t>
        </is>
      </c>
      <c r="VM140" t="n">
        <v/>
      </c>
      <c r="VN140" t="n">
        <v/>
      </c>
      <c r="VO140" t="n">
        <v/>
      </c>
      <c r="VP140" t="n">
        <v/>
      </c>
      <c r="VQ140" t="n">
        <v/>
      </c>
      <c r="VR140" t="n">
        <v/>
      </c>
      <c r="VS140" t="n">
        <v/>
      </c>
      <c r="VT140" t="n">
        <v/>
      </c>
      <c r="VU140" t="n">
        <v/>
      </c>
      <c r="VV140" t="n">
        <v/>
      </c>
      <c r="VW140" t="n">
        <v/>
      </c>
      <c r="VX140" t="n">
        <v/>
      </c>
      <c r="VY140" t="n">
        <v/>
      </c>
      <c r="VZ140" t="n">
        <v/>
      </c>
      <c r="WA140" t="n">
        <v/>
      </c>
      <c r="WB140" t="n">
        <v/>
      </c>
      <c r="WC140" t="n">
        <v/>
      </c>
      <c r="WD140" t="n">
        <v/>
      </c>
      <c r="WE140" t="n">
        <v/>
      </c>
      <c r="WF140" t="inlineStr">
        <is>
          <t>6-Digester biogas</t>
        </is>
      </c>
      <c r="WG140" t="n">
        <v>0</v>
      </c>
      <c r="WH140" t="n">
        <v>0</v>
      </c>
      <c r="WI140" t="n">
        <v>0</v>
      </c>
      <c r="WJ140" t="n">
        <v>0</v>
      </c>
      <c r="WK140" t="n">
        <v>0</v>
      </c>
      <c r="WL140" t="n">
        <v>0</v>
      </c>
      <c r="WM140" t="n">
        <v>0</v>
      </c>
      <c r="WN140" t="n">
        <v>0</v>
      </c>
      <c r="WO140" t="n">
        <v>0</v>
      </c>
      <c r="WP140" t="n">
        <v>1</v>
      </c>
      <c r="WQ140" t="n">
        <v>0</v>
      </c>
      <c r="WR140" t="n">
        <v>0</v>
      </c>
      <c r="WS140" t="n">
        <v/>
      </c>
      <c r="WT140" t="n">
        <v/>
      </c>
      <c r="WU140" t="n">
        <v/>
      </c>
      <c r="WV140" t="n">
        <v/>
      </c>
      <c r="WW140" t="n">
        <v/>
      </c>
      <c r="WX140" t="n">
        <v/>
      </c>
      <c r="WY140" t="n">
        <v/>
      </c>
      <c r="WZ140" t="n">
        <v/>
      </c>
      <c r="XA140" t="n">
        <v/>
      </c>
      <c r="XB140" t="n">
        <v/>
      </c>
      <c r="XC140" t="n">
        <v/>
      </c>
      <c r="XD140" t="n">
        <v/>
      </c>
      <c r="XE140" t="n">
        <v/>
      </c>
      <c r="XF140" t="n">
        <v/>
      </c>
      <c r="XG140" t="n">
        <v/>
      </c>
      <c r="XH140" t="n">
        <v/>
      </c>
      <c r="XI140" t="n">
        <v/>
      </c>
      <c r="XJ140" t="n">
        <v/>
      </c>
      <c r="XK140" t="n">
        <v/>
      </c>
      <c r="XL140" t="n">
        <v/>
      </c>
      <c r="XM140" t="n">
        <v/>
      </c>
      <c r="XN140" t="n">
        <v/>
      </c>
      <c r="XO140" t="n">
        <v/>
      </c>
      <c r="XP140" t="n">
        <v/>
      </c>
      <c r="XQ140" t="n">
        <v/>
      </c>
      <c r="XR140" t="n">
        <v/>
      </c>
      <c r="XS140" t="n">
        <v/>
      </c>
      <c r="XT140" t="n">
        <v/>
      </c>
      <c r="XU140" t="n">
        <v/>
      </c>
      <c r="XV140" t="n">
        <v/>
      </c>
      <c r="XW140" t="n">
        <v/>
      </c>
      <c r="XX140" t="n">
        <v/>
      </c>
      <c r="XY140" t="n">
        <v/>
      </c>
      <c r="XZ140" t="n">
        <v/>
      </c>
      <c r="YA140" t="n">
        <v/>
      </c>
      <c r="YB140" t="n">
        <v/>
      </c>
      <c r="YC140" t="n">
        <v/>
      </c>
      <c r="YD140" t="n">
        <v/>
      </c>
      <c r="YE140" t="n">
        <v/>
      </c>
      <c r="YF140" t="n">
        <v/>
      </c>
      <c r="YG140" t="n">
        <v/>
      </c>
      <c r="YH140" t="n">
        <v/>
      </c>
      <c r="YI140" t="n">
        <v/>
      </c>
      <c r="YJ140" t="n">
        <v/>
      </c>
      <c r="YK140" t="n">
        <v/>
      </c>
      <c r="YL140" t="n">
        <v/>
      </c>
      <c r="YM140" t="n">
        <v/>
      </c>
      <c r="YN140" t="n">
        <v/>
      </c>
      <c r="YO140" t="n">
        <v/>
      </c>
      <c r="YP140" t="n">
        <v/>
      </c>
      <c r="YQ140" t="n">
        <v/>
      </c>
      <c r="YR140" t="n">
        <v/>
      </c>
      <c r="YS140" t="n">
        <v/>
      </c>
      <c r="YT140" t="n">
        <v/>
      </c>
      <c r="YU140" t="n">
        <v/>
      </c>
      <c r="YV140" t="n">
        <v/>
      </c>
      <c r="YW140" t="n">
        <v/>
      </c>
      <c r="YX140" t="n">
        <v/>
      </c>
      <c r="YY140" t="n">
        <v/>
      </c>
      <c r="YZ140" t="n">
        <v/>
      </c>
      <c r="ZA140" t="n">
        <v/>
      </c>
      <c r="ZB140" t="n">
        <v/>
      </c>
      <c r="ZC140" t="n">
        <v/>
      </c>
      <c r="ZD140" t="n">
        <v/>
      </c>
      <c r="ZE140" t="n">
        <v/>
      </c>
      <c r="ZF140" t="n">
        <v/>
      </c>
      <c r="ZG140" t="n">
        <v/>
      </c>
      <c r="ZH140" t="n">
        <v/>
      </c>
      <c r="ZI140" t="n">
        <v/>
      </c>
      <c r="ZJ140" t="n">
        <v/>
      </c>
      <c r="ZK140" t="n">
        <v/>
      </c>
      <c r="ZL140" t="n">
        <v/>
      </c>
      <c r="ZM140" t="n">
        <v/>
      </c>
      <c r="ZN140" t="n">
        <v/>
      </c>
      <c r="ZO140" t="n">
        <v>100</v>
      </c>
      <c r="ZP140" t="n">
        <v/>
      </c>
      <c r="ZQ140" t="n">
        <v/>
      </c>
      <c r="ZR140" t="n">
        <v/>
      </c>
      <c r="ZS140" t="n">
        <v/>
      </c>
      <c r="ZT140" t="n">
        <v/>
      </c>
      <c r="ZU140" t="n">
        <v/>
      </c>
      <c r="ZV140" t="n">
        <v/>
      </c>
      <c r="ZW140" t="n">
        <v>3</v>
      </c>
      <c r="ZX140" t="n">
        <v/>
      </c>
      <c r="ZY140" t="n">
        <v/>
      </c>
      <c r="ZZ140" t="n">
        <v/>
      </c>
      <c r="AAA140" t="n">
        <v/>
      </c>
      <c r="AAB140" t="n">
        <v/>
      </c>
      <c r="AAC140" t="n">
        <v/>
      </c>
      <c r="AAD140" t="n">
        <v/>
      </c>
      <c r="AAE140" t="inlineStr">
        <is>
          <t>Pakan segar (misal: rumput)</t>
        </is>
      </c>
      <c r="AAF140" t="n">
        <v/>
      </c>
      <c r="AAG140" t="n">
        <v/>
      </c>
      <c r="AAH140" t="n">
        <v/>
      </c>
      <c r="AAI140" t="n">
        <v/>
      </c>
      <c r="AAJ140" t="n">
        <v/>
      </c>
      <c r="AAK140" t="n">
        <v/>
      </c>
      <c r="AAL140" t="inlineStr">
        <is>
          <t>Tidak</t>
        </is>
      </c>
      <c r="AAM140" t="n">
        <v/>
      </c>
      <c r="AAN140" t="n">
        <v/>
      </c>
      <c r="AAO140" t="n">
        <v/>
      </c>
      <c r="AAP140" t="n">
        <v/>
      </c>
      <c r="AAQ140" t="n">
        <v/>
      </c>
      <c r="AAR140" t="inlineStr">
        <is>
          <t>Ya</t>
        </is>
      </c>
      <c r="AAS140" t="inlineStr">
        <is>
          <t>Tidak pasti/ragu-ragu</t>
        </is>
      </c>
      <c r="AAT140" t="inlineStr">
        <is>
          <t>Dibuang ke lahan sekitar kandang - yg ditanami tanaman</t>
        </is>
      </c>
      <c r="AAU140" t="n">
        <v>0</v>
      </c>
      <c r="AAV140" t="n">
        <v>0</v>
      </c>
      <c r="AAW140" t="n">
        <v>0</v>
      </c>
      <c r="AAX140" t="n">
        <v>1</v>
      </c>
      <c r="AAY140" t="n">
        <v>0</v>
      </c>
      <c r="AAZ140" t="n">
        <v>0</v>
      </c>
      <c r="ABA140" t="n">
        <v>0</v>
      </c>
      <c r="ABB140" t="n">
        <v/>
      </c>
      <c r="ABC140" t="n">
        <v/>
      </c>
      <c r="ABD140" t="n">
        <v/>
      </c>
      <c r="ABE140" t="n">
        <v/>
      </c>
      <c r="ABF140" t="n">
        <v/>
      </c>
      <c r="ABG140" t="n">
        <v/>
      </c>
      <c r="ABH140" t="n">
        <v/>
      </c>
      <c r="ABI140" t="n">
        <v/>
      </c>
      <c r="ABJ140" t="n">
        <v/>
      </c>
      <c r="ABK140" t="n">
        <v/>
      </c>
      <c r="ABL140" t="n">
        <v/>
      </c>
      <c r="ABM140" t="n">
        <v/>
      </c>
      <c r="ABN140" t="n">
        <v/>
      </c>
      <c r="ABO140" t="n">
        <v/>
      </c>
      <c r="ABP140" t="n">
        <v/>
      </c>
      <c r="ABQ140" t="inlineStr">
        <is>
          <t>Rumput</t>
        </is>
      </c>
      <c r="ABR140" t="inlineStr">
        <is>
          <t>Jarang (1 bulan sekali)</t>
        </is>
      </c>
      <c r="ABS140" t="n">
        <v/>
      </c>
      <c r="ABT140" t="n">
        <v>200</v>
      </c>
      <c r="ABU140" t="n">
        <v/>
      </c>
      <c r="ABV140" t="n">
        <v/>
      </c>
      <c r="ABW140" t="n">
        <v/>
      </c>
      <c r="ABX140" t="n">
        <v/>
      </c>
      <c r="ABY140" t="n">
        <v/>
      </c>
      <c r="ABZ140" t="n">
        <v/>
      </c>
      <c r="ACA140" t="n">
        <v/>
      </c>
      <c r="ACB140" t="n">
        <v/>
      </c>
      <c r="ACC140" t="n">
        <v/>
      </c>
      <c r="ACD140" t="n">
        <v/>
      </c>
      <c r="ACE140" t="n">
        <v/>
      </c>
      <c r="ACF140" t="n">
        <v/>
      </c>
      <c r="ACG140" t="n">
        <v/>
      </c>
      <c r="ACH140" t="n">
        <v/>
      </c>
      <c r="ACI140" t="n">
        <v/>
      </c>
      <c r="ACJ140" t="n">
        <v/>
      </c>
      <c r="ACK140" t="inlineStr">
        <is>
          <t>Tidak punya waktu mengumpulkannya</t>
        </is>
      </c>
      <c r="ACL140" t="n">
        <v>0</v>
      </c>
      <c r="ACM140" t="n">
        <v>0</v>
      </c>
      <c r="ACN140" t="n">
        <v>1</v>
      </c>
      <c r="ACO140" t="n">
        <v>0</v>
      </c>
      <c r="ACP140" t="n">
        <v>0</v>
      </c>
      <c r="ACQ140" t="n">
        <v>0</v>
      </c>
      <c r="ACR140" t="n">
        <v>0</v>
      </c>
      <c r="ACS140" t="n">
        <v/>
      </c>
      <c r="ACT140" t="inlineStr">
        <is>
          <t>Tidak</t>
        </is>
      </c>
      <c r="ACU140" t="inlineStr">
        <is>
          <t>Manfaat cukup signifikan, terasa di kehidupan sehari-hari</t>
        </is>
      </c>
      <c r="ACV140" t="inlineStr">
        <is>
          <t>Berkurang</t>
        </is>
      </c>
      <c r="ACW140" t="inlineStr">
        <is>
          <t>Anggota keluarga - Perempuan dewasa</t>
        </is>
      </c>
      <c r="ACX140" t="inlineStr">
        <is>
          <t>Netral/tidak tahu</t>
        </is>
      </c>
      <c r="ACY140" t="inlineStr">
        <is>
          <t>Anggota keluarga - Laki-laki dewasa Anggota keluarga - Perempuan dewasa</t>
        </is>
      </c>
      <c r="ACZ140" t="n">
        <v>1</v>
      </c>
      <c r="ADA140" t="n">
        <v>1</v>
      </c>
      <c r="ADB140" t="n">
        <v>0</v>
      </c>
      <c r="ADC140" t="n">
        <v>0</v>
      </c>
      <c r="ADD140" t="inlineStr">
        <is>
          <t>Puas</t>
        </is>
      </c>
      <c r="ADE140" t="inlineStr">
        <is>
          <t>Puas</t>
        </is>
      </c>
      <c r="ADF140" t="inlineStr">
        <is>
          <t>Puas</t>
        </is>
      </c>
      <c r="ADG140" t="inlineStr">
        <is>
          <t>Cukup puas</t>
        </is>
      </c>
      <c r="ADH140" t="inlineStr">
        <is>
          <t>Tidak</t>
        </is>
      </c>
      <c r="ADI140" t="n">
        <v/>
      </c>
      <c r="ADJ140" t="inlineStr">
        <is>
          <t>Cukup puas</t>
        </is>
      </c>
      <c r="ADK140" t="n">
        <v/>
      </c>
      <c r="ADL140" t="n">
        <v/>
      </c>
      <c r="ADM140" t="n">
        <v/>
      </c>
      <c r="ADN140" t="n">
        <v/>
      </c>
      <c r="ADO140" t="n">
        <v/>
      </c>
      <c r="ADP140" t="n">
        <v/>
      </c>
      <c r="ADQ140" t="n">
        <v/>
      </c>
      <c r="ADR140" t="n">
        <v/>
      </c>
      <c r="ADS140" t="n">
        <v/>
      </c>
      <c r="ADT140" t="n">
        <v/>
      </c>
      <c r="ADU140" t="inlineStr">
        <is>
          <t>Menghubungi CPO atau pendamping Memperbaiki sendiri</t>
        </is>
      </c>
      <c r="ADV140" t="n">
        <v>0</v>
      </c>
      <c r="ADW140" t="n">
        <v>0</v>
      </c>
      <c r="ADX140" t="n">
        <v>0</v>
      </c>
      <c r="ADY140" t="n">
        <v>0</v>
      </c>
      <c r="ADZ140" t="n">
        <v>1</v>
      </c>
      <c r="AEA140" t="n">
        <v>1</v>
      </c>
      <c r="AEB140" t="n">
        <v>0</v>
      </c>
      <c r="AEC140" t="n">
        <v>0</v>
      </c>
      <c r="AED140" t="inlineStr">
        <is>
          <t>Tidak</t>
        </is>
      </c>
      <c r="AEE140" t="inlineStr">
        <is>
          <t>Laki-laki dewasa</t>
        </is>
      </c>
      <c r="AEF140" t="n">
        <v/>
      </c>
      <c r="AEG140" t="inlineStr">
        <is>
          <t>Menelepon atau WA langsung</t>
        </is>
      </c>
      <c r="AEH140" t="n">
        <v/>
      </c>
      <c r="AEI140" t="inlineStr">
        <is>
          <t>Tidak</t>
        </is>
      </c>
      <c r="AEJ140" t="inlineStr">
        <is>
          <t>Kadang-kadang</t>
        </is>
      </c>
      <c r="AEK140" t="inlineStr">
        <is>
          <t>Dapat dibayar melalui skema kredit Mendapatkan subsidi</t>
        </is>
      </c>
      <c r="AEL140" t="n">
        <v>0</v>
      </c>
      <c r="AEM140" t="n">
        <v>0</v>
      </c>
      <c r="AEN140" t="n">
        <v>0</v>
      </c>
      <c r="AEO140" t="n">
        <v>0</v>
      </c>
      <c r="AEP140" t="n">
        <v>0</v>
      </c>
      <c r="AEQ140" t="n">
        <v>0</v>
      </c>
      <c r="AER140" t="n">
        <v>0</v>
      </c>
      <c r="AES140" t="n">
        <v>0</v>
      </c>
      <c r="AET140" t="n">
        <v>0</v>
      </c>
      <c r="AEU140" t="n">
        <v>1</v>
      </c>
      <c r="AEV140" t="n">
        <v>1</v>
      </c>
      <c r="AEW140" t="n">
        <v>0</v>
      </c>
      <c r="AEX140" t="n">
        <v/>
      </c>
      <c r="AEY140" t="inlineStr">
        <is>
          <t>Didukung oleh pihak lain atau ada subsidi</t>
        </is>
      </c>
      <c r="AEZ140" t="n">
        <v/>
      </c>
      <c r="AFA140" t="inlineStr">
        <is>
          <t>Koperasi</t>
        </is>
      </c>
      <c r="AFB140" t="n">
        <v/>
      </c>
      <c r="AFC140" t="inlineStr">
        <is>
          <t>1000524205-7_9_47.jpg</t>
        </is>
      </c>
      <c r="AFD140" t="inlineStr">
        <is>
          <t>https://kf.kobotoolbox.org/api/v2/assets/avstPQqLr3Ab3ZdcVTXZ6f/data/673496213/attachments/attJcgGQnyQQZ4PimLgbnb5J/</t>
        </is>
      </c>
      <c r="AFE140" t="inlineStr">
        <is>
          <t>1000524211-7_9_52.jpg</t>
        </is>
      </c>
      <c r="AFF140" t="inlineStr">
        <is>
          <t>https://kf.kobotoolbox.org/api/v2/assets/avstPQqLr3Ab3ZdcVTXZ6f/data/673496213/attachments/attuEHtBMtyZ7hSQUsikS2jB/</t>
        </is>
      </c>
      <c r="AFG140" t="inlineStr">
        <is>
          <t>Yudi</t>
        </is>
      </c>
      <c r="AFH140" t="n">
        <v/>
      </c>
      <c r="AFI140" t="n">
        <v/>
      </c>
    </row>
    <row r="141">
      <c r="A141" t="n">
        <v/>
      </c>
      <c r="B141" t="n">
        <v/>
      </c>
      <c r="C141" t="n">
        <v/>
      </c>
      <c r="D141" t="inlineStr">
        <is>
          <t>siyati</t>
        </is>
      </c>
      <c r="E141" t="n">
        <v>81249257512</v>
      </c>
      <c r="F141" t="inlineStr">
        <is>
          <t>-7.916162 112.765215 655.90776163031 16.884392823898892</t>
        </is>
      </c>
      <c r="G141" t="n">
        <v>-7.916162</v>
      </c>
      <c r="H141" t="n">
        <v>112.765215</v>
      </c>
      <c r="I141" t="n">
        <v>655.9077616</v>
      </c>
      <c r="J141" t="n">
        <v>16.88439282</v>
      </c>
      <c r="K141" t="n">
        <v>0</v>
      </c>
      <c r="L141" t="inlineStr">
        <is>
          <t>-7.916882 112.765638 655.4902532400142 46.906275383182695</t>
        </is>
      </c>
      <c r="M141" t="n">
        <v>-7.916882</v>
      </c>
      <c r="N141" t="n">
        <v>112.765638</v>
      </c>
      <c r="O141" t="n">
        <v>655.4902532</v>
      </c>
      <c r="P141" t="n">
        <v>46.90627538</v>
      </c>
      <c r="Q141" t="n">
        <v>0</v>
      </c>
      <c r="R141" t="inlineStr">
        <is>
          <t>Jawa Timur</t>
        </is>
      </c>
      <c r="S141" t="n">
        <v>0</v>
      </c>
      <c r="T141" t="n">
        <v>0</v>
      </c>
      <c r="U141" t="n">
        <v>0</v>
      </c>
      <c r="V141" t="n">
        <v>0</v>
      </c>
      <c r="W141" t="n">
        <v>0</v>
      </c>
      <c r="X141" t="n">
        <v>1</v>
      </c>
      <c r="Y141" t="n">
        <v>0</v>
      </c>
      <c r="Z141" t="n">
        <v>0</v>
      </c>
      <c r="AA141" t="n">
        <v>0</v>
      </c>
      <c r="AB141" t="n">
        <v>0</v>
      </c>
      <c r="AC141" t="inlineStr">
        <is>
          <t>MALANG</t>
        </is>
      </c>
      <c r="AD141" t="inlineStr">
        <is>
          <t>JABUNG</t>
        </is>
      </c>
      <c r="AE141" t="inlineStr">
        <is>
          <t>KEMIRI</t>
        </is>
      </c>
      <c r="AF141" t="inlineStr">
        <is>
          <t>KAN JABUNG</t>
        </is>
      </c>
      <c r="AG141" t="inlineStr">
        <is>
          <t>KJP0123</t>
        </is>
      </c>
      <c r="AH141" t="n">
        <v>15</v>
      </c>
      <c r="AI141" t="inlineStr">
        <is>
          <t>VPA1</t>
        </is>
      </c>
      <c r="AJ141" t="inlineStr">
        <is>
          <t>Aktif</t>
        </is>
      </c>
      <c r="AK141" t="n">
        <v>65</v>
      </c>
      <c r="AL141" t="inlineStr">
        <is>
          <t>Perempuan</t>
        </is>
      </c>
      <c r="AM141" t="inlineStr">
        <is>
          <t>Sudah menikah</t>
        </is>
      </c>
      <c r="AN141" t="inlineStr">
        <is>
          <t>SD/Sederajat</t>
        </is>
      </c>
      <c r="AO141" t="inlineStr">
        <is>
          <t>Peternak</t>
        </is>
      </c>
      <c r="AP141" t="n">
        <v>0</v>
      </c>
      <c r="AQ141" t="n">
        <v>1</v>
      </c>
      <c r="AR141" t="n">
        <v>0</v>
      </c>
      <c r="AS141" t="n">
        <v>0</v>
      </c>
      <c r="AT141" t="n">
        <v>0</v>
      </c>
      <c r="AU141" t="n">
        <v>0</v>
      </c>
      <c r="AV141" t="n">
        <v>0</v>
      </c>
      <c r="AW141" t="n">
        <v>0</v>
      </c>
      <c r="AX141" t="n">
        <v/>
      </c>
      <c r="AY141" t="inlineStr">
        <is>
          <t>Tidak ada</t>
        </is>
      </c>
      <c r="AZ141" t="n">
        <v>0</v>
      </c>
      <c r="BA141" t="n">
        <v>0</v>
      </c>
      <c r="BB141" t="n">
        <v>0</v>
      </c>
      <c r="BC141" t="n">
        <v>0</v>
      </c>
      <c r="BD141" t="n">
        <v>0</v>
      </c>
      <c r="BE141" t="n">
        <v>0</v>
      </c>
      <c r="BF141" t="n">
        <v>0</v>
      </c>
      <c r="BG141" t="n">
        <v>1</v>
      </c>
      <c r="BH141" t="n">
        <v/>
      </c>
      <c r="BI141" t="inlineStr">
        <is>
          <t>Rp1.500.000 - Rp2.500.000</t>
        </is>
      </c>
      <c r="BJ141" t="n">
        <v>1</v>
      </c>
      <c r="BK141" t="n">
        <v>1</v>
      </c>
      <c r="BL141" t="n">
        <v>0</v>
      </c>
      <c r="BM141" t="n">
        <v>1</v>
      </c>
      <c r="BN141" t="inlineStr">
        <is>
          <t>Milik sendiri</t>
        </is>
      </c>
      <c r="BO141" t="inlineStr">
        <is>
          <t>Permanen (dinding bata dan semen)</t>
        </is>
      </c>
      <c r="BP141" t="n">
        <v>1</v>
      </c>
      <c r="BQ141" t="n">
        <v>0</v>
      </c>
      <c r="BR141" t="n">
        <v>0</v>
      </c>
      <c r="BS141" t="n">
        <v>0</v>
      </c>
      <c r="BT141" t="n">
        <v>0</v>
      </c>
      <c r="BU141" t="n">
        <v/>
      </c>
      <c r="BV141" t="inlineStr">
        <is>
          <t>Keramik/ubin</t>
        </is>
      </c>
      <c r="BW141" t="n">
        <v>0</v>
      </c>
      <c r="BX141" t="n">
        <v>0</v>
      </c>
      <c r="BY141" t="n">
        <v>1</v>
      </c>
      <c r="BZ141" t="n">
        <v>0</v>
      </c>
      <c r="CA141" t="n">
        <v>0</v>
      </c>
      <c r="CB141" t="n">
        <v/>
      </c>
      <c r="CC141" t="inlineStr">
        <is>
          <t>Genting</t>
        </is>
      </c>
      <c r="CD141" t="n">
        <v>0</v>
      </c>
      <c r="CE141" t="n">
        <v>0</v>
      </c>
      <c r="CF141" t="n">
        <v>0</v>
      </c>
      <c r="CG141" t="n">
        <v>0</v>
      </c>
      <c r="CH141" t="n">
        <v>0</v>
      </c>
      <c r="CI141" t="n">
        <v>1</v>
      </c>
      <c r="CJ141" t="n">
        <v>0</v>
      </c>
      <c r="CK141" t="n">
        <v/>
      </c>
      <c r="CL141" t="inlineStr">
        <is>
          <t>Ya</t>
        </is>
      </c>
      <c r="CM141" t="n">
        <v>2010</v>
      </c>
      <c r="CN141" t="inlineStr">
        <is>
          <t>Fixed-Dome (Kubah Tetap)</t>
        </is>
      </c>
      <c r="CO141" t="inlineStr">
        <is>
          <t>6 m³ (4-5 ekor sapi, ±5 jam memasak/hari, ±50 kg</t>
        </is>
      </c>
      <c r="CP141" t="inlineStr">
        <is>
          <t>Anggota keluarga - laki-laki</t>
        </is>
      </c>
      <c r="CQ141" t="n">
        <v>0</v>
      </c>
      <c r="CR141" t="n">
        <v>0</v>
      </c>
      <c r="CS141" t="n">
        <v>0</v>
      </c>
      <c r="CT141" t="n">
        <v>0</v>
      </c>
      <c r="CU141" t="n">
        <v>1</v>
      </c>
      <c r="CV141" t="n">
        <v>0</v>
      </c>
      <c r="CW141" t="n">
        <v>0</v>
      </c>
      <c r="CX141" t="n">
        <v>0</v>
      </c>
      <c r="CY141" t="inlineStr">
        <is>
          <t>Anggota keluarga - laki-laki</t>
        </is>
      </c>
      <c r="CZ141" t="n">
        <v>1</v>
      </c>
      <c r="DA141" t="n">
        <v>0</v>
      </c>
      <c r="DB141" t="n">
        <v>0</v>
      </c>
      <c r="DC141" t="n">
        <v/>
      </c>
      <c r="DD141" t="inlineStr">
        <is>
          <t>CPO atau pendamping</t>
        </is>
      </c>
      <c r="DE141" t="n">
        <v>0</v>
      </c>
      <c r="DF141" t="n">
        <v>0</v>
      </c>
      <c r="DG141" t="n">
        <v>1</v>
      </c>
      <c r="DH141" t="n">
        <v>0</v>
      </c>
      <c r="DI141" t="n">
        <v/>
      </c>
      <c r="DJ141" t="inlineStr">
        <is>
          <t>CPO atau pendamping</t>
        </is>
      </c>
      <c r="DK141" t="n">
        <v>0</v>
      </c>
      <c r="DL141" t="n">
        <v>0</v>
      </c>
      <c r="DM141" t="n">
        <v>1</v>
      </c>
      <c r="DN141" t="n">
        <v>0</v>
      </c>
      <c r="DO141" t="n">
        <v/>
      </c>
      <c r="DP141" t="inlineStr">
        <is>
          <t>Ya</t>
        </is>
      </c>
      <c r="DQ141" t="n">
        <v/>
      </c>
      <c r="DR141" t="n">
        <v/>
      </c>
      <c r="DS141" t="n">
        <v/>
      </c>
      <c r="DT141" t="n">
        <v/>
      </c>
      <c r="DU141" t="n">
        <v/>
      </c>
      <c r="DV141" t="n">
        <v/>
      </c>
      <c r="DW141" t="n">
        <v/>
      </c>
      <c r="DX141" t="n">
        <v/>
      </c>
      <c r="DY141" t="n">
        <v/>
      </c>
      <c r="DZ141" t="n">
        <v/>
      </c>
      <c r="EA141" t="n">
        <v/>
      </c>
      <c r="EB141" t="n">
        <v/>
      </c>
      <c r="EC141" t="n">
        <v/>
      </c>
      <c r="ED141" t="n">
        <v/>
      </c>
      <c r="EE141" t="n">
        <v/>
      </c>
      <c r="EF141" t="n">
        <v/>
      </c>
      <c r="EG141" t="n">
        <v/>
      </c>
      <c r="EH141" t="n">
        <v/>
      </c>
      <c r="EI141" t="inlineStr">
        <is>
          <t>Tidak ada masalah</t>
        </is>
      </c>
      <c r="EJ141" t="n">
        <v>0</v>
      </c>
      <c r="EK141" t="n">
        <v>0</v>
      </c>
      <c r="EL141" t="n">
        <v>0</v>
      </c>
      <c r="EM141" t="n">
        <v>1</v>
      </c>
      <c r="EN141" t="n">
        <v>0</v>
      </c>
      <c r="EO141" t="n">
        <v/>
      </c>
      <c r="EP141" t="inlineStr">
        <is>
          <t>Ya, sangat jelas dan mudah diikuti</t>
        </is>
      </c>
      <c r="EQ141" t="inlineStr">
        <is>
          <t>Pelatihan</t>
        </is>
      </c>
      <c r="ER141" t="inlineStr">
        <is>
          <t>CPO atau pendamping</t>
        </is>
      </c>
      <c r="ES141" t="n">
        <v>1</v>
      </c>
      <c r="ET141" t="n">
        <v>0</v>
      </c>
      <c r="EU141" t="n">
        <v>0</v>
      </c>
      <c r="EV141" t="n">
        <v>0</v>
      </c>
      <c r="EW141" t="n">
        <v/>
      </c>
      <c r="EX141" t="inlineStr">
        <is>
          <t>Anggota keluarga - Laki-laki</t>
        </is>
      </c>
      <c r="EY141" t="n">
        <v>1</v>
      </c>
      <c r="EZ141" t="n">
        <v>0</v>
      </c>
      <c r="FA141" t="n">
        <v>0</v>
      </c>
      <c r="FB141" t="n">
        <v/>
      </c>
      <c r="FC141" t="inlineStr">
        <is>
          <t>Setiap minggu</t>
        </is>
      </c>
      <c r="FD141" t="n">
        <v/>
      </c>
      <c r="FE141" t="inlineStr">
        <is>
          <t>Mengetahui</t>
        </is>
      </c>
      <c r="FF141" t="inlineStr">
        <is>
          <t>Sering (setiap minggu)</t>
        </is>
      </c>
      <c r="FG141" t="inlineStr">
        <is>
          <t>Mengetahui</t>
        </is>
      </c>
      <c r="FH141" t="inlineStr">
        <is>
          <t>Sering (setiap minggu)</t>
        </is>
      </c>
      <c r="FI141" t="inlineStr">
        <is>
          <t>Mengetahui</t>
        </is>
      </c>
      <c r="FJ141" t="inlineStr">
        <is>
          <t>Sering (setiap minggu)</t>
        </is>
      </c>
      <c r="FK141" t="inlineStr">
        <is>
          <t>Mengetahui</t>
        </is>
      </c>
      <c r="FL141" t="inlineStr">
        <is>
          <t>Sering (setiap minggu)</t>
        </is>
      </c>
      <c r="FM141" t="inlineStr">
        <is>
          <t>Mengetahui</t>
        </is>
      </c>
      <c r="FN141" t="inlineStr">
        <is>
          <t>Sering (setiap minggu)</t>
        </is>
      </c>
      <c r="FO141" t="inlineStr">
        <is>
          <t>Mengetahui</t>
        </is>
      </c>
      <c r="FP141" t="inlineStr">
        <is>
          <t>Sering (setiap minggu)</t>
        </is>
      </c>
      <c r="FQ141" t="inlineStr">
        <is>
          <t>Mengetahui</t>
        </is>
      </c>
      <c r="FR141" t="inlineStr">
        <is>
          <t>Ya</t>
        </is>
      </c>
      <c r="FS141" t="inlineStr">
        <is>
          <t>Mengetahui</t>
        </is>
      </c>
      <c r="FT141" t="inlineStr">
        <is>
          <t>Ya, selalu</t>
        </is>
      </c>
      <c r="FU141" t="inlineStr">
        <is>
          <t>Laki-laki dewasa</t>
        </is>
      </c>
      <c r="FV141" t="n">
        <v>1</v>
      </c>
      <c r="FW141" t="n">
        <v>0</v>
      </c>
      <c r="FX141" t="n">
        <v>0</v>
      </c>
      <c r="FY141" t="n">
        <v>0</v>
      </c>
      <c r="FZ141" t="inlineStr">
        <is>
          <t>Memahami</t>
        </is>
      </c>
      <c r="GA141" t="inlineStr">
        <is>
          <t>CPO Pelatihan</t>
        </is>
      </c>
      <c r="GB141" t="n">
        <v>1</v>
      </c>
      <c r="GC141" t="n">
        <v>1</v>
      </c>
      <c r="GD141" t="n">
        <v>0</v>
      </c>
      <c r="GE141" t="n">
        <v>0</v>
      </c>
      <c r="GF141" t="n">
        <v/>
      </c>
      <c r="GG141" t="inlineStr">
        <is>
          <t>Sering</t>
        </is>
      </c>
      <c r="GH141" t="inlineStr">
        <is>
          <t>Ya</t>
        </is>
      </c>
      <c r="GI141" t="inlineStr">
        <is>
          <t>Tetangga Teman/keluarga</t>
        </is>
      </c>
      <c r="GJ141" t="n">
        <v>1</v>
      </c>
      <c r="GK141" t="n">
        <v>1</v>
      </c>
      <c r="GL141" t="n">
        <v>0</v>
      </c>
      <c r="GM141" t="n">
        <v>0</v>
      </c>
      <c r="GN141" t="n">
        <v/>
      </c>
      <c r="GO141" t="n">
        <v>9</v>
      </c>
      <c r="GP141" t="inlineStr">
        <is>
          <t>Sebagian</t>
        </is>
      </c>
      <c r="GQ141" t="inlineStr">
        <is>
          <t>LPG</t>
        </is>
      </c>
      <c r="GR141" t="n">
        <v>1</v>
      </c>
      <c r="GS141" t="n">
        <v>0</v>
      </c>
      <c r="GT141" t="n">
        <v>0</v>
      </c>
      <c r="GU141" t="n">
        <v>0</v>
      </c>
      <c r="GV141" t="n">
        <v>0</v>
      </c>
      <c r="GW141" t="n">
        <v>0</v>
      </c>
      <c r="GX141" t="n">
        <v>0</v>
      </c>
      <c r="GY141" t="n">
        <v/>
      </c>
      <c r="GZ141" t="inlineStr">
        <is>
          <t>Tidak</t>
        </is>
      </c>
      <c r="HA141" t="n">
        <v/>
      </c>
      <c r="HB141" t="n">
        <v/>
      </c>
      <c r="HC141" t="n">
        <v/>
      </c>
      <c r="HD141" t="n">
        <v/>
      </c>
      <c r="HE141" t="n">
        <v/>
      </c>
      <c r="HF141" t="n">
        <v/>
      </c>
      <c r="HG141" t="n">
        <v/>
      </c>
      <c r="HH141" t="n">
        <v/>
      </c>
      <c r="HI141" t="n">
        <v/>
      </c>
      <c r="HJ141" t="n">
        <v/>
      </c>
      <c r="HK141" t="n">
        <v/>
      </c>
      <c r="HL141" t="n">
        <v/>
      </c>
      <c r="HM141" t="n">
        <v/>
      </c>
      <c r="HN141" t="n">
        <v/>
      </c>
      <c r="HO141" t="n">
        <v/>
      </c>
      <c r="HP141" t="n">
        <v/>
      </c>
      <c r="HQ141" t="n">
        <v/>
      </c>
      <c r="HR141" t="n">
        <v/>
      </c>
      <c r="HS141" t="n">
        <v/>
      </c>
      <c r="HT141" t="n">
        <v/>
      </c>
      <c r="HU141" t="n">
        <v/>
      </c>
      <c r="HV141" t="n">
        <v/>
      </c>
      <c r="HW141" t="n">
        <v/>
      </c>
      <c r="HX141" t="n">
        <v/>
      </c>
      <c r="HY141" t="n">
        <v/>
      </c>
      <c r="HZ141" t="n">
        <v/>
      </c>
      <c r="IA141" t="n">
        <v>9</v>
      </c>
      <c r="IB141" t="n">
        <v>63000</v>
      </c>
      <c r="IC141" t="n">
        <v/>
      </c>
      <c r="ID141" t="n">
        <v/>
      </c>
      <c r="IE141" t="n">
        <v/>
      </c>
      <c r="IF141" t="n">
        <v/>
      </c>
      <c r="IG141" t="n">
        <v/>
      </c>
      <c r="IH141" t="n">
        <v/>
      </c>
      <c r="II141" t="n">
        <v/>
      </c>
      <c r="IJ141" t="n">
        <v/>
      </c>
      <c r="IK141" t="inlineStr">
        <is>
          <t>65-80 kg</t>
        </is>
      </c>
      <c r="IL141" t="inlineStr">
        <is>
          <t>1-3 jam</t>
        </is>
      </c>
      <c r="IM141" t="inlineStr">
        <is>
          <t>Ya</t>
        </is>
      </c>
      <c r="IN141" t="inlineStr">
        <is>
          <t>Ya</t>
        </is>
      </c>
      <c r="IO141" t="inlineStr">
        <is>
          <t>Jauh lebih bersih</t>
        </is>
      </c>
      <c r="IP141" t="n">
        <v/>
      </c>
      <c r="IQ141" t="inlineStr">
        <is>
          <t>Tidak pernah</t>
        </is>
      </c>
      <c r="IR141" t="n">
        <v/>
      </c>
      <c r="IS141" t="n">
        <v/>
      </c>
      <c r="IT141" t="n">
        <v/>
      </c>
      <c r="IU141" t="n">
        <v/>
      </c>
      <c r="IV141" t="n">
        <v/>
      </c>
      <c r="IW141" t="n">
        <v/>
      </c>
      <c r="IX141" t="n">
        <v/>
      </c>
      <c r="IY141" t="n">
        <v/>
      </c>
      <c r="IZ141" t="inlineStr">
        <is>
          <t>Tidak pernah</t>
        </is>
      </c>
      <c r="JA141" t="n">
        <v/>
      </c>
      <c r="JB141" t="n">
        <v/>
      </c>
      <c r="JC141" t="n">
        <v/>
      </c>
      <c r="JD141" t="n">
        <v/>
      </c>
      <c r="JE141" t="n">
        <v/>
      </c>
      <c r="JF141" t="n">
        <v/>
      </c>
      <c r="JG141" t="n">
        <v/>
      </c>
      <c r="JH141" t="n">
        <v/>
      </c>
      <c r="JI141" t="inlineStr">
        <is>
          <t>Tidak pernah</t>
        </is>
      </c>
      <c r="JJ141" t="n">
        <v/>
      </c>
      <c r="JK141" t="n">
        <v/>
      </c>
      <c r="JL141" t="n">
        <v/>
      </c>
      <c r="JM141" t="n">
        <v/>
      </c>
      <c r="JN141" t="n">
        <v/>
      </c>
      <c r="JO141" t="n">
        <v/>
      </c>
      <c r="JP141" t="n">
        <v/>
      </c>
      <c r="JQ141" t="n">
        <v/>
      </c>
      <c r="JR141" t="inlineStr">
        <is>
          <t>Tidak pernah</t>
        </is>
      </c>
      <c r="JS141" t="n">
        <v/>
      </c>
      <c r="JT141" t="n">
        <v/>
      </c>
      <c r="JU141" t="n">
        <v/>
      </c>
      <c r="JV141" t="n">
        <v/>
      </c>
      <c r="JW141" t="n">
        <v/>
      </c>
      <c r="JX141" t="n">
        <v/>
      </c>
      <c r="JY141" t="n">
        <v/>
      </c>
      <c r="JZ141" t="n">
        <v/>
      </c>
      <c r="KA141" t="inlineStr">
        <is>
          <t>Tidak pernah</t>
        </is>
      </c>
      <c r="KB141" t="n">
        <v/>
      </c>
      <c r="KC141" t="n">
        <v/>
      </c>
      <c r="KD141" t="n">
        <v/>
      </c>
      <c r="KE141" t="n">
        <v/>
      </c>
      <c r="KF141" t="n">
        <v/>
      </c>
      <c r="KG141" t="n">
        <v/>
      </c>
      <c r="KH141" t="n">
        <v/>
      </c>
      <c r="KI141" t="n">
        <v/>
      </c>
      <c r="KJ141" t="inlineStr">
        <is>
          <t>Tidak pernah</t>
        </is>
      </c>
      <c r="KK141" t="n">
        <v/>
      </c>
      <c r="KL141" t="n">
        <v/>
      </c>
      <c r="KM141" t="n">
        <v/>
      </c>
      <c r="KN141" t="n">
        <v/>
      </c>
      <c r="KO141" t="n">
        <v/>
      </c>
      <c r="KP141" t="n">
        <v/>
      </c>
      <c r="KQ141" t="n">
        <v/>
      </c>
      <c r="KR141" t="n">
        <v/>
      </c>
      <c r="KS141" t="inlineStr">
        <is>
          <t>Jauh lebih baik</t>
        </is>
      </c>
      <c r="KT141" t="inlineStr">
        <is>
          <t>0-1 kali</t>
        </is>
      </c>
      <c r="KU141" t="inlineStr">
        <is>
          <t>0-1 kali</t>
        </is>
      </c>
      <c r="KV141" t="inlineStr">
        <is>
          <t>Tidak ada</t>
        </is>
      </c>
      <c r="KW141" t="n">
        <v>0</v>
      </c>
      <c r="KX141" t="n">
        <v>0</v>
      </c>
      <c r="KY141" t="n">
        <v>0</v>
      </c>
      <c r="KZ141" t="n">
        <v>1</v>
      </c>
      <c r="LA141" t="inlineStr">
        <is>
          <t>Cukup membaik</t>
        </is>
      </c>
      <c r="LB141" t="inlineStr">
        <is>
          <t>Cukup membaik</t>
        </is>
      </c>
      <c r="LC141" t="n">
        <v>4</v>
      </c>
      <c r="LD141" t="n">
        <v>6</v>
      </c>
      <c r="LE141" t="n">
        <v>0</v>
      </c>
      <c r="LF141" t="n">
        <v>0</v>
      </c>
      <c r="LG141" t="inlineStr">
        <is>
          <t>Ya</t>
        </is>
      </c>
      <c r="LH141" t="n">
        <v>200000</v>
      </c>
      <c r="LI141" t="n">
        <v/>
      </c>
      <c r="LJ141" t="inlineStr">
        <is>
          <t>Kebutuhan rumah tangga</t>
        </is>
      </c>
      <c r="LK141" t="n">
        <v>0</v>
      </c>
      <c r="LL141" t="n">
        <v>0</v>
      </c>
      <c r="LM141" t="n">
        <v>0</v>
      </c>
      <c r="LN141" t="n">
        <v>0</v>
      </c>
      <c r="LO141" t="n">
        <v>1</v>
      </c>
      <c r="LP141" t="n">
        <v>0</v>
      </c>
      <c r="LQ141" t="n">
        <v>0</v>
      </c>
      <c r="LR141" t="n">
        <v/>
      </c>
      <c r="LS141" t="n">
        <v>20</v>
      </c>
      <c r="LT141" t="n">
        <v>0</v>
      </c>
      <c r="LU141" t="n">
        <v>0</v>
      </c>
      <c r="LV141" t="n">
        <v>5</v>
      </c>
      <c r="LW141" t="n">
        <v>0</v>
      </c>
      <c r="LX141" t="n">
        <v>0</v>
      </c>
      <c r="LY141" t="n">
        <v>5</v>
      </c>
      <c r="LZ141" t="n">
        <v>0</v>
      </c>
      <c r="MA141" t="n">
        <v>0</v>
      </c>
      <c r="MB141" t="inlineStr">
        <is>
          <t>Ya</t>
        </is>
      </c>
      <c r="MC141" t="n">
        <v>0</v>
      </c>
      <c r="MD141" t="n">
        <v>0</v>
      </c>
      <c r="ME141" t="n">
        <v>0</v>
      </c>
      <c r="MF141" t="n">
        <v>0</v>
      </c>
      <c r="MG141" t="n">
        <v>0</v>
      </c>
      <c r="MH141" t="n">
        <v>0</v>
      </c>
      <c r="MI141" t="inlineStr">
        <is>
          <t>Istirahat</t>
        </is>
      </c>
      <c r="MJ141" t="n">
        <v>0</v>
      </c>
      <c r="MK141" t="n">
        <v>0</v>
      </c>
      <c r="ML141" t="n">
        <v>1</v>
      </c>
      <c r="MM141" t="n">
        <v>0</v>
      </c>
      <c r="MN141" t="n">
        <v>0</v>
      </c>
      <c r="MO141" t="n">
        <v>0</v>
      </c>
      <c r="MP141" t="n">
        <v/>
      </c>
      <c r="MQ141" t="n">
        <v/>
      </c>
      <c r="MR141" t="inlineStr">
        <is>
          <t>Istirahat</t>
        </is>
      </c>
      <c r="MS141" t="n">
        <v/>
      </c>
      <c r="MT141" t="inlineStr">
        <is>
          <t>Istirahat</t>
        </is>
      </c>
      <c r="MU141" t="inlineStr">
        <is>
          <t>Tidak</t>
        </is>
      </c>
      <c r="MV141" t="n">
        <v/>
      </c>
      <c r="MW141" t="n">
        <v/>
      </c>
      <c r="MX141" t="n">
        <v/>
      </c>
      <c r="MY141" t="n">
        <v/>
      </c>
      <c r="MZ141" t="n">
        <v/>
      </c>
      <c r="NA141" t="n">
        <v/>
      </c>
      <c r="NB141" t="n">
        <v/>
      </c>
      <c r="NC141" t="n">
        <v/>
      </c>
      <c r="ND141" t="n">
        <v/>
      </c>
      <c r="NE141" t="n">
        <v/>
      </c>
      <c r="NF141" t="n">
        <v/>
      </c>
      <c r="NG141" t="n">
        <v/>
      </c>
      <c r="NH141" t="n">
        <v/>
      </c>
      <c r="NI141" t="n">
        <v/>
      </c>
      <c r="NJ141" t="n">
        <v/>
      </c>
      <c r="NK141" t="n">
        <v/>
      </c>
      <c r="NL141" t="inlineStr">
        <is>
          <t>Ya</t>
        </is>
      </c>
      <c r="NM141" t="inlineStr">
        <is>
          <t>Kombinasi kredit/pinjaman dan dana hibah</t>
        </is>
      </c>
      <c r="NN141" t="inlineStr">
        <is>
          <t>7.000.001-9.000.000</t>
        </is>
      </c>
      <c r="NO141" t="inlineStr">
        <is>
          <t>Yayasan Rumah Energi atau BIRU</t>
        </is>
      </c>
      <c r="NP141" t="n">
        <v/>
      </c>
      <c r="NQ141" t="inlineStr">
        <is>
          <t>Koperasi</t>
        </is>
      </c>
      <c r="NR141" t="n">
        <v/>
      </c>
      <c r="NS141" t="n">
        <v>24</v>
      </c>
      <c r="NT141" t="inlineStr">
        <is>
          <t>Anggota keluarga - Laki-laki dewasa</t>
        </is>
      </c>
      <c r="NU141" t="n">
        <v/>
      </c>
      <c r="NV141" t="n">
        <v/>
      </c>
      <c r="NW141" t="n">
        <v/>
      </c>
      <c r="NX141" t="inlineStr">
        <is>
          <t>Sedikit meningkat</t>
        </is>
      </c>
      <c r="NY141" t="n">
        <v>60</v>
      </c>
      <c r="NZ141" t="n">
        <v>0</v>
      </c>
      <c r="OA141" t="n">
        <v>0</v>
      </c>
      <c r="OB141" t="n">
        <v>0</v>
      </c>
      <c r="OC141" t="n">
        <v>30</v>
      </c>
      <c r="OD141" t="n">
        <v>0</v>
      </c>
      <c r="OE141" t="inlineStr">
        <is>
          <t>Lebih baik</t>
        </is>
      </c>
      <c r="OF141" t="inlineStr">
        <is>
          <t>Lebih baik (beda waktu memasak 5-30 menit, ATAU tidak lagi ada rasa/bau makanan yang berubah, ATAU alasan lainnya)</t>
        </is>
      </c>
      <c r="OG141" t="inlineStr">
        <is>
          <t>Ya</t>
        </is>
      </c>
      <c r="OH141" t="n">
        <v>0</v>
      </c>
      <c r="OI141" t="n">
        <v>5</v>
      </c>
      <c r="OJ141" t="n">
        <v>0</v>
      </c>
      <c r="OK141" t="n">
        <v>0</v>
      </c>
      <c r="OL141" t="n">
        <v>0</v>
      </c>
      <c r="OM141" t="n">
        <v>0</v>
      </c>
      <c r="ON141" t="n">
        <v>0</v>
      </c>
      <c r="OO141" t="n">
        <v>0</v>
      </c>
      <c r="OP141" t="inlineStr">
        <is>
          <t>Sapi perah</t>
        </is>
      </c>
      <c r="OQ141" t="n">
        <v>0</v>
      </c>
      <c r="OR141" t="n">
        <v>1</v>
      </c>
      <c r="OS141" t="n">
        <v>0</v>
      </c>
      <c r="OT141" t="n">
        <v>0</v>
      </c>
      <c r="OU141" t="n">
        <v>0</v>
      </c>
      <c r="OV141" t="n">
        <v>0</v>
      </c>
      <c r="OW141" t="n">
        <v>0</v>
      </c>
      <c r="OX141" t="n">
        <v>0</v>
      </c>
      <c r="OY141" t="n">
        <v>0</v>
      </c>
      <c r="OZ141" t="inlineStr">
        <is>
          <t>Sapi perah</t>
        </is>
      </c>
      <c r="PA141" t="n">
        <v>0</v>
      </c>
      <c r="PB141" t="n">
        <v>1</v>
      </c>
      <c r="PC141" t="n">
        <v>0</v>
      </c>
      <c r="PD141" t="n">
        <v>0</v>
      </c>
      <c r="PE141" t="n">
        <v>0</v>
      </c>
      <c r="PF141" t="n">
        <v>0</v>
      </c>
      <c r="PG141" t="n">
        <v>0</v>
      </c>
      <c r="PH141" t="n">
        <v>0</v>
      </c>
      <c r="PI141" t="n">
        <v>0</v>
      </c>
      <c r="PJ141" t="inlineStr">
        <is>
          <t>Sapi perah</t>
        </is>
      </c>
      <c r="PK141" t="n">
        <v>0</v>
      </c>
      <c r="PL141" t="n">
        <v>1</v>
      </c>
      <c r="PM141" t="n">
        <v>0</v>
      </c>
      <c r="PN141" t="n">
        <v>0</v>
      </c>
      <c r="PO141" t="n">
        <v>0</v>
      </c>
      <c r="PP141" t="n">
        <v>0</v>
      </c>
      <c r="PQ141" t="n">
        <v>0</v>
      </c>
      <c r="PR141" t="n">
        <v>0</v>
      </c>
      <c r="PS141" t="n">
        <v>0</v>
      </c>
      <c r="PT141" t="n">
        <v/>
      </c>
      <c r="PU141" t="n">
        <v/>
      </c>
      <c r="PV141" t="n">
        <v/>
      </c>
      <c r="PW141" t="n">
        <v/>
      </c>
      <c r="PX141" t="n">
        <v/>
      </c>
      <c r="PY141" t="n">
        <v/>
      </c>
      <c r="PZ141" t="n">
        <v/>
      </c>
      <c r="QA141" t="n">
        <v/>
      </c>
      <c r="QB141" t="n">
        <v/>
      </c>
      <c r="QC141" t="n">
        <v/>
      </c>
      <c r="QD141" t="n">
        <v/>
      </c>
      <c r="QE141" t="inlineStr">
        <is>
          <t>1-Disebarkan ke lahan terbuka</t>
        </is>
      </c>
      <c r="QF141" t="n">
        <v>0</v>
      </c>
      <c r="QG141" t="n">
        <v>0</v>
      </c>
      <c r="QH141" t="n">
        <v>0</v>
      </c>
      <c r="QI141" t="n">
        <v>0</v>
      </c>
      <c r="QJ141" t="n">
        <v>0</v>
      </c>
      <c r="QK141" t="n">
        <v>1</v>
      </c>
      <c r="QL141" t="n">
        <v>0</v>
      </c>
      <c r="QM141" t="n">
        <v>0</v>
      </c>
      <c r="QN141" t="n">
        <v>0</v>
      </c>
      <c r="QO141" t="n">
        <v/>
      </c>
      <c r="QP141" t="n">
        <v/>
      </c>
      <c r="QQ141" t="n">
        <v/>
      </c>
      <c r="QR141" t="n">
        <v/>
      </c>
      <c r="QS141" t="n">
        <v/>
      </c>
      <c r="QT141" t="n">
        <v/>
      </c>
      <c r="QU141" t="n">
        <v/>
      </c>
      <c r="QV141" t="n">
        <v/>
      </c>
      <c r="QW141" t="n">
        <v/>
      </c>
      <c r="QX141" t="n">
        <v/>
      </c>
      <c r="QY141" t="n">
        <v/>
      </c>
      <c r="QZ141" t="n">
        <v/>
      </c>
      <c r="RA141" t="n">
        <v/>
      </c>
      <c r="RB141" t="n">
        <v/>
      </c>
      <c r="RC141" t="n">
        <v/>
      </c>
      <c r="RD141" t="n">
        <v/>
      </c>
      <c r="RE141" t="n">
        <v/>
      </c>
      <c r="RF141" t="n">
        <v/>
      </c>
      <c r="RG141" t="n">
        <v/>
      </c>
      <c r="RH141" t="n">
        <v/>
      </c>
      <c r="RI141" t="n">
        <v/>
      </c>
      <c r="RJ141" t="n">
        <v/>
      </c>
      <c r="RK141" t="n">
        <v/>
      </c>
      <c r="RL141" t="n">
        <v/>
      </c>
      <c r="RM141" t="n">
        <v/>
      </c>
      <c r="RN141" t="n">
        <v/>
      </c>
      <c r="RO141" t="n">
        <v/>
      </c>
      <c r="RP141" t="n">
        <v/>
      </c>
      <c r="RQ141" t="n">
        <v/>
      </c>
      <c r="RR141" t="n">
        <v/>
      </c>
      <c r="RS141" t="n">
        <v/>
      </c>
      <c r="RT141" t="n">
        <v/>
      </c>
      <c r="RU141" t="n">
        <v/>
      </c>
      <c r="RV141" t="n">
        <v/>
      </c>
      <c r="RW141" t="n">
        <v/>
      </c>
      <c r="RX141" t="n">
        <v/>
      </c>
      <c r="RY141" t="n">
        <v/>
      </c>
      <c r="RZ141" t="n">
        <v/>
      </c>
      <c r="SA141" t="n">
        <v/>
      </c>
      <c r="SB141" t="n">
        <v/>
      </c>
      <c r="SC141" t="n">
        <v/>
      </c>
      <c r="SD141" t="n">
        <v/>
      </c>
      <c r="SE141" t="n">
        <v/>
      </c>
      <c r="SF141" t="n">
        <v/>
      </c>
      <c r="SG141" t="n">
        <v/>
      </c>
      <c r="SH141" t="n">
        <v/>
      </c>
      <c r="SI141" t="n">
        <v/>
      </c>
      <c r="SJ141" t="n">
        <v/>
      </c>
      <c r="SK141" t="n">
        <v/>
      </c>
      <c r="SL141" t="n">
        <v/>
      </c>
      <c r="SM141" t="n">
        <v/>
      </c>
      <c r="SN141" t="n">
        <v/>
      </c>
      <c r="SO141" t="n">
        <v/>
      </c>
      <c r="SP141" t="n">
        <v/>
      </c>
      <c r="SQ141" t="n">
        <v/>
      </c>
      <c r="SR141" t="n">
        <v/>
      </c>
      <c r="SS141" t="n">
        <v/>
      </c>
      <c r="ST141" t="n">
        <v/>
      </c>
      <c r="SU141" t="n">
        <v/>
      </c>
      <c r="SV141" t="n">
        <v/>
      </c>
      <c r="SW141" t="n">
        <v/>
      </c>
      <c r="SX141" t="n">
        <v/>
      </c>
      <c r="SY141" t="n">
        <v/>
      </c>
      <c r="SZ141" t="n">
        <v>10</v>
      </c>
      <c r="TA141" t="n">
        <v/>
      </c>
      <c r="TB141" t="n">
        <v/>
      </c>
      <c r="TC141" t="n">
        <v/>
      </c>
      <c r="TD141" t="n">
        <v/>
      </c>
      <c r="TE141" t="n">
        <v/>
      </c>
      <c r="TF141" t="n">
        <v/>
      </c>
      <c r="TG141" t="n">
        <v/>
      </c>
      <c r="TH141" t="n">
        <v/>
      </c>
      <c r="TI141" t="n">
        <v/>
      </c>
      <c r="TJ141" t="n">
        <v/>
      </c>
      <c r="TK141" t="n">
        <v/>
      </c>
      <c r="TL141" t="n">
        <v/>
      </c>
      <c r="TM141" t="n">
        <v/>
      </c>
      <c r="TN141" t="n">
        <v/>
      </c>
      <c r="TO141" t="n">
        <v/>
      </c>
      <c r="TP141" t="n">
        <v/>
      </c>
      <c r="TQ141" t="n">
        <v/>
      </c>
      <c r="TR141" t="n">
        <v/>
      </c>
      <c r="TS141" t="n">
        <v/>
      </c>
      <c r="TT141" t="n">
        <v/>
      </c>
      <c r="TU141" t="n">
        <v/>
      </c>
      <c r="TV141" t="n">
        <v/>
      </c>
      <c r="TW141" t="n">
        <v/>
      </c>
      <c r="TX141" t="n">
        <v/>
      </c>
      <c r="TY141" t="n">
        <v/>
      </c>
      <c r="TZ141" t="n">
        <v/>
      </c>
      <c r="UA141" t="n">
        <v/>
      </c>
      <c r="UB141" t="n">
        <v/>
      </c>
      <c r="UC141" t="n">
        <v/>
      </c>
      <c r="UD141" t="n">
        <v/>
      </c>
      <c r="UE141" t="n">
        <v/>
      </c>
      <c r="UF141" t="n">
        <v/>
      </c>
      <c r="UG141" t="n">
        <v/>
      </c>
      <c r="UH141" t="n">
        <v/>
      </c>
      <c r="UI141" t="n">
        <v/>
      </c>
      <c r="UJ141" t="n">
        <v/>
      </c>
      <c r="UK141" t="n">
        <v/>
      </c>
      <c r="UL141" t="n">
        <v/>
      </c>
      <c r="UM141" t="n">
        <v/>
      </c>
      <c r="UN141" t="n">
        <v/>
      </c>
      <c r="UO141" t="n">
        <v/>
      </c>
      <c r="UP141" t="n">
        <v/>
      </c>
      <c r="UQ141" t="n">
        <v/>
      </c>
      <c r="UR141" t="n">
        <v/>
      </c>
      <c r="US141" t="n">
        <v/>
      </c>
      <c r="UT141" t="n">
        <v/>
      </c>
      <c r="UU141" t="n">
        <v/>
      </c>
      <c r="UV141" t="inlineStr">
        <is>
          <t>Pemberian pakan di kandang</t>
        </is>
      </c>
      <c r="UW141" t="n">
        <v/>
      </c>
      <c r="UX141" t="n">
        <v/>
      </c>
      <c r="UY141" t="n">
        <v/>
      </c>
      <c r="UZ141" t="n">
        <v/>
      </c>
      <c r="VA141" t="n">
        <v/>
      </c>
      <c r="VB141" t="n">
        <v/>
      </c>
      <c r="VC141" t="n">
        <v/>
      </c>
      <c r="VD141" t="inlineStr">
        <is>
          <t>Cukup teratur (setiap minggu)</t>
        </is>
      </c>
      <c r="VE141" t="n">
        <v/>
      </c>
      <c r="VF141" t="n">
        <v/>
      </c>
      <c r="VG141" t="n">
        <v/>
      </c>
      <c r="VH141" t="n">
        <v/>
      </c>
      <c r="VI141" t="n">
        <v/>
      </c>
      <c r="VJ141" t="n">
        <v/>
      </c>
      <c r="VK141" t="n">
        <v/>
      </c>
      <c r="VL141" t="inlineStr">
        <is>
          <t>Sangat sering (&gt;1 kali sehari)</t>
        </is>
      </c>
      <c r="VM141" t="n">
        <v/>
      </c>
      <c r="VN141" t="n">
        <v/>
      </c>
      <c r="VO141" t="n">
        <v/>
      </c>
      <c r="VP141" t="n">
        <v/>
      </c>
      <c r="VQ141" t="n">
        <v/>
      </c>
      <c r="VR141" t="n">
        <v/>
      </c>
      <c r="VS141" t="n">
        <v/>
      </c>
      <c r="VT141" t="n">
        <v/>
      </c>
      <c r="VU141" t="n">
        <v/>
      </c>
      <c r="VV141" t="n">
        <v/>
      </c>
      <c r="VW141" t="n">
        <v/>
      </c>
      <c r="VX141" t="n">
        <v/>
      </c>
      <c r="VY141" t="n">
        <v/>
      </c>
      <c r="VZ141" t="n">
        <v/>
      </c>
      <c r="WA141" t="n">
        <v/>
      </c>
      <c r="WB141" t="n">
        <v/>
      </c>
      <c r="WC141" t="n">
        <v/>
      </c>
      <c r="WD141" t="n">
        <v/>
      </c>
      <c r="WE141" t="n">
        <v/>
      </c>
      <c r="WF141" t="inlineStr">
        <is>
          <t>6-Digester biogas</t>
        </is>
      </c>
      <c r="WG141" t="n">
        <v>0</v>
      </c>
      <c r="WH141" t="n">
        <v>0</v>
      </c>
      <c r="WI141" t="n">
        <v>0</v>
      </c>
      <c r="WJ141" t="n">
        <v>0</v>
      </c>
      <c r="WK141" t="n">
        <v>0</v>
      </c>
      <c r="WL141" t="n">
        <v>0</v>
      </c>
      <c r="WM141" t="n">
        <v>0</v>
      </c>
      <c r="WN141" t="n">
        <v>0</v>
      </c>
      <c r="WO141" t="n">
        <v>0</v>
      </c>
      <c r="WP141" t="n">
        <v>1</v>
      </c>
      <c r="WQ141" t="n">
        <v>0</v>
      </c>
      <c r="WR141" t="n">
        <v>0</v>
      </c>
      <c r="WS141" t="n">
        <v/>
      </c>
      <c r="WT141" t="n">
        <v/>
      </c>
      <c r="WU141" t="n">
        <v/>
      </c>
      <c r="WV141" t="n">
        <v/>
      </c>
      <c r="WW141" t="n">
        <v/>
      </c>
      <c r="WX141" t="n">
        <v/>
      </c>
      <c r="WY141" t="n">
        <v/>
      </c>
      <c r="WZ141" t="n">
        <v/>
      </c>
      <c r="XA141" t="n">
        <v/>
      </c>
      <c r="XB141" t="n">
        <v/>
      </c>
      <c r="XC141" t="n">
        <v/>
      </c>
      <c r="XD141" t="n">
        <v/>
      </c>
      <c r="XE141" t="n">
        <v/>
      </c>
      <c r="XF141" t="n">
        <v/>
      </c>
      <c r="XG141" t="n">
        <v/>
      </c>
      <c r="XH141" t="n">
        <v/>
      </c>
      <c r="XI141" t="n">
        <v/>
      </c>
      <c r="XJ141" t="n">
        <v/>
      </c>
      <c r="XK141" t="n">
        <v/>
      </c>
      <c r="XL141" t="n">
        <v/>
      </c>
      <c r="XM141" t="n">
        <v/>
      </c>
      <c r="XN141" t="n">
        <v/>
      </c>
      <c r="XO141" t="n">
        <v/>
      </c>
      <c r="XP141" t="n">
        <v/>
      </c>
      <c r="XQ141" t="n">
        <v/>
      </c>
      <c r="XR141" t="n">
        <v/>
      </c>
      <c r="XS141" t="n">
        <v/>
      </c>
      <c r="XT141" t="n">
        <v/>
      </c>
      <c r="XU141" t="n">
        <v/>
      </c>
      <c r="XV141" t="n">
        <v/>
      </c>
      <c r="XW141" t="n">
        <v/>
      </c>
      <c r="XX141" t="n">
        <v/>
      </c>
      <c r="XY141" t="n">
        <v/>
      </c>
      <c r="XZ141" t="n">
        <v/>
      </c>
      <c r="YA141" t="n">
        <v/>
      </c>
      <c r="YB141" t="n">
        <v/>
      </c>
      <c r="YC141" t="n">
        <v/>
      </c>
      <c r="YD141" t="n">
        <v/>
      </c>
      <c r="YE141" t="n">
        <v/>
      </c>
      <c r="YF141" t="n">
        <v/>
      </c>
      <c r="YG141" t="n">
        <v/>
      </c>
      <c r="YH141" t="n">
        <v/>
      </c>
      <c r="YI141" t="n">
        <v/>
      </c>
      <c r="YJ141" t="n">
        <v/>
      </c>
      <c r="YK141" t="n">
        <v/>
      </c>
      <c r="YL141" t="n">
        <v/>
      </c>
      <c r="YM141" t="n">
        <v/>
      </c>
      <c r="YN141" t="n">
        <v/>
      </c>
      <c r="YO141" t="n">
        <v/>
      </c>
      <c r="YP141" t="n">
        <v/>
      </c>
      <c r="YQ141" t="n">
        <v/>
      </c>
      <c r="YR141" t="n">
        <v/>
      </c>
      <c r="YS141" t="n">
        <v/>
      </c>
      <c r="YT141" t="n">
        <v/>
      </c>
      <c r="YU141" t="n">
        <v/>
      </c>
      <c r="YV141" t="n">
        <v/>
      </c>
      <c r="YW141" t="n">
        <v/>
      </c>
      <c r="YX141" t="n">
        <v/>
      </c>
      <c r="YY141" t="n">
        <v/>
      </c>
      <c r="YZ141" t="n">
        <v/>
      </c>
      <c r="ZA141" t="n">
        <v/>
      </c>
      <c r="ZB141" t="n">
        <v/>
      </c>
      <c r="ZC141" t="n">
        <v/>
      </c>
      <c r="ZD141" t="n">
        <v/>
      </c>
      <c r="ZE141" t="n">
        <v/>
      </c>
      <c r="ZF141" t="n">
        <v/>
      </c>
      <c r="ZG141" t="n">
        <v/>
      </c>
      <c r="ZH141" t="n">
        <v/>
      </c>
      <c r="ZI141" t="n">
        <v/>
      </c>
      <c r="ZJ141" t="n">
        <v/>
      </c>
      <c r="ZK141" t="n">
        <v/>
      </c>
      <c r="ZL141" t="n">
        <v/>
      </c>
      <c r="ZM141" t="n">
        <v/>
      </c>
      <c r="ZN141" t="n">
        <v/>
      </c>
      <c r="ZO141" t="n">
        <v>100</v>
      </c>
      <c r="ZP141" t="n">
        <v/>
      </c>
      <c r="ZQ141" t="n">
        <v/>
      </c>
      <c r="ZR141" t="n">
        <v/>
      </c>
      <c r="ZS141" t="n">
        <v/>
      </c>
      <c r="ZT141" t="n">
        <v/>
      </c>
      <c r="ZU141" t="n">
        <v/>
      </c>
      <c r="ZV141" t="n">
        <v/>
      </c>
      <c r="ZW141" t="n">
        <v>3</v>
      </c>
      <c r="ZX141" t="n">
        <v/>
      </c>
      <c r="ZY141" t="n">
        <v/>
      </c>
      <c r="ZZ141" t="n">
        <v/>
      </c>
      <c r="AAA141" t="n">
        <v/>
      </c>
      <c r="AAB141" t="n">
        <v/>
      </c>
      <c r="AAC141" t="n">
        <v/>
      </c>
      <c r="AAD141" t="n">
        <v/>
      </c>
      <c r="AAE141" t="inlineStr">
        <is>
          <t>Pakan segar (misal: rumput)</t>
        </is>
      </c>
      <c r="AAF141" t="n">
        <v/>
      </c>
      <c r="AAG141" t="n">
        <v/>
      </c>
      <c r="AAH141" t="n">
        <v/>
      </c>
      <c r="AAI141" t="n">
        <v/>
      </c>
      <c r="AAJ141" t="n">
        <v/>
      </c>
      <c r="AAK141" t="n">
        <v/>
      </c>
      <c r="AAL141" t="inlineStr">
        <is>
          <t>Tidak</t>
        </is>
      </c>
      <c r="AAM141" t="n">
        <v/>
      </c>
      <c r="AAN141" t="n">
        <v/>
      </c>
      <c r="AAO141" t="n">
        <v/>
      </c>
      <c r="AAP141" t="n">
        <v/>
      </c>
      <c r="AAQ141" t="n">
        <v/>
      </c>
      <c r="AAR141" t="inlineStr">
        <is>
          <t>Ya</t>
        </is>
      </c>
      <c r="AAS141" t="inlineStr">
        <is>
          <t>Mengetahui</t>
        </is>
      </c>
      <c r="AAT141" t="inlineStr">
        <is>
          <t>Diberikan gratis ke orang lain</t>
        </is>
      </c>
      <c r="AAU141" t="n">
        <v>0</v>
      </c>
      <c r="AAV141" t="n">
        <v>0</v>
      </c>
      <c r="AAW141" t="n">
        <v>0</v>
      </c>
      <c r="AAX141" t="n">
        <v>0</v>
      </c>
      <c r="AAY141" t="n">
        <v>1</v>
      </c>
      <c r="AAZ141" t="n">
        <v>0</v>
      </c>
      <c r="ABA141" t="n">
        <v>0</v>
      </c>
      <c r="ABB141" t="n">
        <v/>
      </c>
      <c r="ABC141" t="n">
        <v/>
      </c>
      <c r="ABD141" t="n">
        <v/>
      </c>
      <c r="ABE141" t="n">
        <v/>
      </c>
      <c r="ABF141" t="n">
        <v/>
      </c>
      <c r="ABG141" t="n">
        <v/>
      </c>
      <c r="ABH141" t="n">
        <v/>
      </c>
      <c r="ABI141" t="n">
        <v/>
      </c>
      <c r="ABJ141" t="n">
        <v/>
      </c>
      <c r="ABK141" t="n">
        <v/>
      </c>
      <c r="ABL141" t="n">
        <v/>
      </c>
      <c r="ABM141" t="n">
        <v/>
      </c>
      <c r="ABN141" t="n">
        <v/>
      </c>
      <c r="ABO141" t="n">
        <v/>
      </c>
      <c r="ABP141" t="n">
        <v/>
      </c>
      <c r="ABQ141" t="n">
        <v/>
      </c>
      <c r="ABR141" t="n">
        <v/>
      </c>
      <c r="ABS141" t="n">
        <v/>
      </c>
      <c r="ABT141" t="n">
        <v/>
      </c>
      <c r="ABU141" t="n">
        <v/>
      </c>
      <c r="ABV141" t="n">
        <v/>
      </c>
      <c r="ABW141" t="n">
        <v/>
      </c>
      <c r="ABX141" t="n">
        <v/>
      </c>
      <c r="ABY141" t="n">
        <v/>
      </c>
      <c r="ABZ141" t="n">
        <v/>
      </c>
      <c r="ACA141" t="n">
        <v/>
      </c>
      <c r="ACB141" t="n">
        <v/>
      </c>
      <c r="ACC141" t="n">
        <v/>
      </c>
      <c r="ACD141" t="n">
        <v/>
      </c>
      <c r="ACE141" t="n">
        <v/>
      </c>
      <c r="ACF141" t="n">
        <v/>
      </c>
      <c r="ACG141" t="n">
        <v/>
      </c>
      <c r="ACH141" t="n">
        <v/>
      </c>
      <c r="ACI141" t="n">
        <v/>
      </c>
      <c r="ACJ141" t="n">
        <v/>
      </c>
      <c r="ACK141" t="inlineStr">
        <is>
          <t>Ladang/sawah terlalu jauh, sulit untuk mengangkut ke sana</t>
        </is>
      </c>
      <c r="ACL141" t="n">
        <v>0</v>
      </c>
      <c r="ACM141" t="n">
        <v>0</v>
      </c>
      <c r="ACN141" t="n">
        <v>0</v>
      </c>
      <c r="ACO141" t="n">
        <v>1</v>
      </c>
      <c r="ACP141" t="n">
        <v>0</v>
      </c>
      <c r="ACQ141" t="n">
        <v>0</v>
      </c>
      <c r="ACR141" t="n">
        <v>0</v>
      </c>
      <c r="ACS141" t="n">
        <v/>
      </c>
      <c r="ACT141" t="inlineStr">
        <is>
          <t>Tidak</t>
        </is>
      </c>
      <c r="ACU141" t="inlineStr">
        <is>
          <t>Manfaat cukup signifikan, terasa di kehidupan sehari-hari</t>
        </is>
      </c>
      <c r="ACV141" t="inlineStr">
        <is>
          <t>Bertambah</t>
        </is>
      </c>
      <c r="ACW141" t="inlineStr">
        <is>
          <t>Anggota keluarga - Perempuan dewasa</t>
        </is>
      </c>
      <c r="ACX141" t="inlineStr">
        <is>
          <t>Setuju</t>
        </is>
      </c>
      <c r="ACY141" t="inlineStr">
        <is>
          <t>Anggota keluarga - Laki-laki dewasa</t>
        </is>
      </c>
      <c r="ACZ141" t="n">
        <v>1</v>
      </c>
      <c r="ADA141" t="n">
        <v>0</v>
      </c>
      <c r="ADB141" t="n">
        <v>0</v>
      </c>
      <c r="ADC141" t="n">
        <v>0</v>
      </c>
      <c r="ADD141" t="inlineStr">
        <is>
          <t>Puas</t>
        </is>
      </c>
      <c r="ADE141" t="inlineStr">
        <is>
          <t>Sangat puas</t>
        </is>
      </c>
      <c r="ADF141" t="inlineStr">
        <is>
          <t>Puas</t>
        </is>
      </c>
      <c r="ADG141" t="inlineStr">
        <is>
          <t>Puas</t>
        </is>
      </c>
      <c r="ADH141" t="inlineStr">
        <is>
          <t>Tidak</t>
        </is>
      </c>
      <c r="ADI141" t="n">
        <v/>
      </c>
      <c r="ADJ141" t="inlineStr">
        <is>
          <t>Puas</t>
        </is>
      </c>
      <c r="ADK141" t="n">
        <v/>
      </c>
      <c r="ADL141" t="n">
        <v/>
      </c>
      <c r="ADM141" t="n">
        <v/>
      </c>
      <c r="ADN141" t="n">
        <v/>
      </c>
      <c r="ADO141" t="n">
        <v/>
      </c>
      <c r="ADP141" t="n">
        <v/>
      </c>
      <c r="ADQ141" t="n">
        <v/>
      </c>
      <c r="ADR141" t="n">
        <v/>
      </c>
      <c r="ADS141" t="n">
        <v/>
      </c>
      <c r="ADT141" t="n">
        <v/>
      </c>
      <c r="ADU141" t="inlineStr">
        <is>
          <t>Menghubungi CPO atau pendamping</t>
        </is>
      </c>
      <c r="ADV141" t="n">
        <v>0</v>
      </c>
      <c r="ADW141" t="n">
        <v>0</v>
      </c>
      <c r="ADX141" t="n">
        <v>0</v>
      </c>
      <c r="ADY141" t="n">
        <v>0</v>
      </c>
      <c r="ADZ141" t="n">
        <v>1</v>
      </c>
      <c r="AEA141" t="n">
        <v>0</v>
      </c>
      <c r="AEB141" t="n">
        <v>0</v>
      </c>
      <c r="AEC141" t="n">
        <v>0</v>
      </c>
      <c r="AED141" t="inlineStr">
        <is>
          <t>Tidak</t>
        </is>
      </c>
      <c r="AEE141" t="inlineStr">
        <is>
          <t>Laki-laki dewasa</t>
        </is>
      </c>
      <c r="AEF141" t="n">
        <v/>
      </c>
      <c r="AEG141" t="inlineStr">
        <is>
          <t>Menelepon atau WA langsung</t>
        </is>
      </c>
      <c r="AEH141" t="n">
        <v/>
      </c>
      <c r="AEI141" t="inlineStr">
        <is>
          <t>Tidak</t>
        </is>
      </c>
      <c r="AEJ141" t="inlineStr">
        <is>
          <t>Ya, selalu</t>
        </is>
      </c>
      <c r="AEK141" t="inlineStr">
        <is>
          <t>Pengurangan pengeluaran rumah tangga (bahan bakar minyak, pupuk, dll.) Lebih mudah mendapatkan energi</t>
        </is>
      </c>
      <c r="AEL141" t="n">
        <v>1</v>
      </c>
      <c r="AEM141" t="n">
        <v>1</v>
      </c>
      <c r="AEN141" t="n">
        <v>0</v>
      </c>
      <c r="AEO141" t="n">
        <v>0</v>
      </c>
      <c r="AEP141" t="n">
        <v>0</v>
      </c>
      <c r="AEQ141" t="n">
        <v>0</v>
      </c>
      <c r="AER141" t="n">
        <v>0</v>
      </c>
      <c r="AES141" t="n">
        <v>0</v>
      </c>
      <c r="AET141" t="n">
        <v>0</v>
      </c>
      <c r="AEU141" t="n">
        <v>0</v>
      </c>
      <c r="AEV141" t="n">
        <v>0</v>
      </c>
      <c r="AEW141" t="n">
        <v>0</v>
      </c>
      <c r="AEX141" t="n">
        <v/>
      </c>
      <c r="AEY141" t="inlineStr">
        <is>
          <t>Didukung oleh pihak lain atau ada subsidi</t>
        </is>
      </c>
      <c r="AEZ141" t="n">
        <v/>
      </c>
      <c r="AFA141" t="inlineStr">
        <is>
          <t>Koperasi</t>
        </is>
      </c>
      <c r="AFB141" t="n">
        <v/>
      </c>
      <c r="AFC141" t="inlineStr">
        <is>
          <t>1000551403-19_53_36.jpg</t>
        </is>
      </c>
      <c r="AFD141" t="inlineStr">
        <is>
          <t>https://kf.kobotoolbox.org/api/v2/assets/avstPQqLr3Ab3ZdcVTXZ6f/data/676985513/attachments/attkq9WhtGVF2PQUJVbYCnSj/</t>
        </is>
      </c>
      <c r="AFE141" t="inlineStr">
        <is>
          <t>1000551398-19_53_40.jpg</t>
        </is>
      </c>
      <c r="AFF141" t="inlineStr">
        <is>
          <t>https://kf.kobotoolbox.org/api/v2/assets/avstPQqLr3Ab3ZdcVTXZ6f/data/676985513/attachments/attZRbooaynDNyrDF2wLhjeY/</t>
        </is>
      </c>
      <c r="AFG141" t="inlineStr">
        <is>
          <t>Dadiri</t>
        </is>
      </c>
      <c r="AFH141" t="n">
        <v/>
      </c>
      <c r="AFI141" t="n">
        <v/>
      </c>
    </row>
    <row r="142">
      <c r="A142" t="n">
        <v/>
      </c>
      <c r="B142" t="n">
        <v/>
      </c>
      <c r="C142" t="n">
        <v/>
      </c>
      <c r="D142" t="inlineStr">
        <is>
          <t>solikin</t>
        </is>
      </c>
      <c r="E142" t="n">
        <v>87849852840</v>
      </c>
      <c r="F142" t="inlineStr">
        <is>
          <t>-7.910193 112.763109 729.2142793179609 20.7150001528789</t>
        </is>
      </c>
      <c r="G142" t="n">
        <v>-7.910193</v>
      </c>
      <c r="H142" t="n">
        <v>112.763109</v>
      </c>
      <c r="I142" t="n">
        <v>729.2142793</v>
      </c>
      <c r="J142" t="n">
        <v>20.71500015</v>
      </c>
      <c r="K142" t="n">
        <v>0</v>
      </c>
      <c r="L142" t="inlineStr">
        <is>
          <t>-7.910102 112.763111 717.3999633789062 20.89999618530273</t>
        </is>
      </c>
      <c r="M142" t="n">
        <v>-7.910102</v>
      </c>
      <c r="N142" t="n">
        <v>112.763111</v>
      </c>
      <c r="O142" t="n">
        <v>717.3999634</v>
      </c>
      <c r="P142" t="n">
        <v>20.89999619</v>
      </c>
      <c r="Q142" t="n">
        <v>0</v>
      </c>
      <c r="R142" t="inlineStr">
        <is>
          <t>Jawa Timur</t>
        </is>
      </c>
      <c r="S142" t="n">
        <v>0</v>
      </c>
      <c r="T142" t="n">
        <v>0</v>
      </c>
      <c r="U142" t="n">
        <v>0</v>
      </c>
      <c r="V142" t="n">
        <v>0</v>
      </c>
      <c r="W142" t="n">
        <v>0</v>
      </c>
      <c r="X142" t="n">
        <v>1</v>
      </c>
      <c r="Y142" t="n">
        <v>0</v>
      </c>
      <c r="Z142" t="n">
        <v>0</v>
      </c>
      <c r="AA142" t="n">
        <v>0</v>
      </c>
      <c r="AB142" t="n">
        <v>0</v>
      </c>
      <c r="AC142" t="inlineStr">
        <is>
          <t>MALANG</t>
        </is>
      </c>
      <c r="AD142" t="inlineStr">
        <is>
          <t>JABUNG</t>
        </is>
      </c>
      <c r="AE142" t="inlineStr">
        <is>
          <t>KEMIRI</t>
        </is>
      </c>
      <c r="AF142" t="inlineStr">
        <is>
          <t>KAN JABUNG</t>
        </is>
      </c>
      <c r="AG142" t="inlineStr">
        <is>
          <t>KJP0514</t>
        </is>
      </c>
      <c r="AH142" t="n">
        <v>12</v>
      </c>
      <c r="AI142" t="inlineStr">
        <is>
          <t>VPA1</t>
        </is>
      </c>
      <c r="AJ142" t="inlineStr">
        <is>
          <t>Tidak aktif</t>
        </is>
      </c>
      <c r="AK142" t="n">
        <v>55</v>
      </c>
      <c r="AL142" t="inlineStr">
        <is>
          <t>Laki-laki</t>
        </is>
      </c>
      <c r="AM142" t="inlineStr">
        <is>
          <t>Sudah menikah</t>
        </is>
      </c>
      <c r="AN142" t="inlineStr">
        <is>
          <t>SD/Sederajat</t>
        </is>
      </c>
      <c r="AO142" t="inlineStr">
        <is>
          <t>Pekerja lepas</t>
        </is>
      </c>
      <c r="AP142" t="n">
        <v>0</v>
      </c>
      <c r="AQ142" t="n">
        <v>0</v>
      </c>
      <c r="AR142" t="n">
        <v>1</v>
      </c>
      <c r="AS142" t="n">
        <v>0</v>
      </c>
      <c r="AT142" t="n">
        <v>0</v>
      </c>
      <c r="AU142" t="n">
        <v>0</v>
      </c>
      <c r="AV142" t="n">
        <v>0</v>
      </c>
      <c r="AW142" t="n">
        <v>0</v>
      </c>
      <c r="AX142" t="n">
        <v/>
      </c>
      <c r="AY142" t="inlineStr">
        <is>
          <t>Tidak ada</t>
        </is>
      </c>
      <c r="AZ142" t="n">
        <v>0</v>
      </c>
      <c r="BA142" t="n">
        <v>0</v>
      </c>
      <c r="BB142" t="n">
        <v>0</v>
      </c>
      <c r="BC142" t="n">
        <v>0</v>
      </c>
      <c r="BD142" t="n">
        <v>0</v>
      </c>
      <c r="BE142" t="n">
        <v>0</v>
      </c>
      <c r="BF142" t="n">
        <v>0</v>
      </c>
      <c r="BG142" t="n">
        <v>1</v>
      </c>
      <c r="BH142" t="n">
        <v/>
      </c>
      <c r="BI142" t="inlineStr">
        <is>
          <t>Rp2.500.000 - Rp3.500.000</t>
        </is>
      </c>
      <c r="BJ142" t="n">
        <v>1</v>
      </c>
      <c r="BK142" t="n">
        <v>0</v>
      </c>
      <c r="BL142" t="n">
        <v>1</v>
      </c>
      <c r="BM142" t="n">
        <v>0</v>
      </c>
      <c r="BN142" t="inlineStr">
        <is>
          <t>Milik sendiri</t>
        </is>
      </c>
      <c r="BO142" t="inlineStr">
        <is>
          <t>Permanen (dinding bata dan semen)</t>
        </is>
      </c>
      <c r="BP142" t="n">
        <v>1</v>
      </c>
      <c r="BQ142" t="n">
        <v>0</v>
      </c>
      <c r="BR142" t="n">
        <v>0</v>
      </c>
      <c r="BS142" t="n">
        <v>0</v>
      </c>
      <c r="BT142" t="n">
        <v>0</v>
      </c>
      <c r="BU142" t="n">
        <v/>
      </c>
      <c r="BV142" t="inlineStr">
        <is>
          <t>Semen</t>
        </is>
      </c>
      <c r="BW142" t="n">
        <v>0</v>
      </c>
      <c r="BX142" t="n">
        <v>1</v>
      </c>
      <c r="BY142" t="n">
        <v>0</v>
      </c>
      <c r="BZ142" t="n">
        <v>0</v>
      </c>
      <c r="CA142" t="n">
        <v>0</v>
      </c>
      <c r="CB142" t="n">
        <v/>
      </c>
      <c r="CC142" t="inlineStr">
        <is>
          <t>Genting</t>
        </is>
      </c>
      <c r="CD142" t="n">
        <v>0</v>
      </c>
      <c r="CE142" t="n">
        <v>0</v>
      </c>
      <c r="CF142" t="n">
        <v>0</v>
      </c>
      <c r="CG142" t="n">
        <v>0</v>
      </c>
      <c r="CH142" t="n">
        <v>0</v>
      </c>
      <c r="CI142" t="n">
        <v>1</v>
      </c>
      <c r="CJ142" t="n">
        <v>0</v>
      </c>
      <c r="CK142" t="n">
        <v/>
      </c>
      <c r="CL142" t="inlineStr">
        <is>
          <t>Ya</t>
        </is>
      </c>
      <c r="CM142" t="n">
        <v>2014</v>
      </c>
      <c r="CN142" t="inlineStr">
        <is>
          <t>Fixed-Dome (Kubah Tetap)</t>
        </is>
      </c>
      <c r="CO142" t="inlineStr">
        <is>
          <t>6 m³ (4-5 ekor sapi, ±5 jam memasak/hari, ±50 kg</t>
        </is>
      </c>
      <c r="CP142" t="inlineStr">
        <is>
          <t>Anggota keluarga - laki-laki</t>
        </is>
      </c>
      <c r="CQ142" t="n">
        <v>0</v>
      </c>
      <c r="CR142" t="n">
        <v>0</v>
      </c>
      <c r="CS142" t="n">
        <v>0</v>
      </c>
      <c r="CT142" t="n">
        <v>0</v>
      </c>
      <c r="CU142" t="n">
        <v>1</v>
      </c>
      <c r="CV142" t="n">
        <v>0</v>
      </c>
      <c r="CW142" t="n">
        <v>0</v>
      </c>
      <c r="CX142" t="n">
        <v>0</v>
      </c>
      <c r="CY142" t="inlineStr">
        <is>
          <t>Anggota keluarga - laki-laki</t>
        </is>
      </c>
      <c r="CZ142" t="n">
        <v>1</v>
      </c>
      <c r="DA142" t="n">
        <v>0</v>
      </c>
      <c r="DB142" t="n">
        <v>0</v>
      </c>
      <c r="DC142" t="n">
        <v/>
      </c>
      <c r="DD142" t="inlineStr">
        <is>
          <t>Anggota keluarga - laki-laki CPO atau pendamping</t>
        </is>
      </c>
      <c r="DE142" t="n">
        <v>1</v>
      </c>
      <c r="DF142" t="n">
        <v>0</v>
      </c>
      <c r="DG142" t="n">
        <v>1</v>
      </c>
      <c r="DH142" t="n">
        <v>0</v>
      </c>
      <c r="DI142" t="n">
        <v/>
      </c>
      <c r="DJ142" t="inlineStr">
        <is>
          <t>Anggota keluarga - laki-laki CPO atau pendamping</t>
        </is>
      </c>
      <c r="DK142" t="n">
        <v>1</v>
      </c>
      <c r="DL142" t="n">
        <v>0</v>
      </c>
      <c r="DM142" t="n">
        <v>1</v>
      </c>
      <c r="DN142" t="n">
        <v>0</v>
      </c>
      <c r="DO142" t="n">
        <v/>
      </c>
      <c r="DP142" t="inlineStr">
        <is>
          <t>Tidak berfungsi sama sekali</t>
        </is>
      </c>
      <c r="DQ142" t="inlineStr">
        <is>
          <t>&gt;1 tahun yang lalu</t>
        </is>
      </c>
      <c r="DR142" t="inlineStr">
        <is>
          <t>Tidak ada ternak</t>
        </is>
      </c>
      <c r="DS142" t="n">
        <v/>
      </c>
      <c r="DT142" t="n">
        <v/>
      </c>
      <c r="DU142" t="n">
        <v/>
      </c>
      <c r="DV142" t="n">
        <v/>
      </c>
      <c r="DW142" t="n">
        <v/>
      </c>
      <c r="DX142" t="n">
        <v/>
      </c>
      <c r="DY142" t="n">
        <v/>
      </c>
      <c r="DZ142" t="n">
        <v/>
      </c>
      <c r="EA142" t="n">
        <v/>
      </c>
      <c r="EB142" t="n">
        <v/>
      </c>
      <c r="EC142" t="n">
        <v/>
      </c>
      <c r="ED142" t="n">
        <v/>
      </c>
      <c r="EE142" t="n">
        <v/>
      </c>
      <c r="EF142" t="n">
        <v/>
      </c>
      <c r="EG142" t="n">
        <v/>
      </c>
      <c r="EH142" t="n">
        <v/>
      </c>
      <c r="EI142" t="inlineStr">
        <is>
          <t>Tidak ada masalah</t>
        </is>
      </c>
      <c r="EJ142" t="n">
        <v>0</v>
      </c>
      <c r="EK142" t="n">
        <v>0</v>
      </c>
      <c r="EL142" t="n">
        <v>0</v>
      </c>
      <c r="EM142" t="n">
        <v>1</v>
      </c>
      <c r="EN142" t="n">
        <v>0</v>
      </c>
      <c r="EO142" t="n">
        <v/>
      </c>
      <c r="EP142" t="inlineStr">
        <is>
          <t>Ya, cukup jelas dan mudah diikuti</t>
        </is>
      </c>
      <c r="EQ142" t="inlineStr">
        <is>
          <t>Pelatihan</t>
        </is>
      </c>
      <c r="ER142" t="inlineStr">
        <is>
          <t>Staff BIRU</t>
        </is>
      </c>
      <c r="ES142" t="n">
        <v>0</v>
      </c>
      <c r="ET142" t="n">
        <v>1</v>
      </c>
      <c r="EU142" t="n">
        <v>0</v>
      </c>
      <c r="EV142" t="n">
        <v>0</v>
      </c>
      <c r="EW142" t="n">
        <v/>
      </c>
      <c r="EX142" t="inlineStr">
        <is>
          <t>Anggota keluarga - Laki-laki</t>
        </is>
      </c>
      <c r="EY142" t="n">
        <v>1</v>
      </c>
      <c r="EZ142" t="n">
        <v>0</v>
      </c>
      <c r="FA142" t="n">
        <v>0</v>
      </c>
      <c r="FB142" t="n">
        <v/>
      </c>
      <c r="FC142" t="inlineStr">
        <is>
          <t>Jarang sekali</t>
        </is>
      </c>
      <c r="FD142" t="n">
        <v/>
      </c>
      <c r="FE142" t="inlineStr">
        <is>
          <t>Mengetahui</t>
        </is>
      </c>
      <c r="FF142" t="inlineStr">
        <is>
          <t>Tidak pernah</t>
        </is>
      </c>
      <c r="FG142" t="inlineStr">
        <is>
          <t>Mengetahui</t>
        </is>
      </c>
      <c r="FH142" t="inlineStr">
        <is>
          <t>Tidak pernah</t>
        </is>
      </c>
      <c r="FI142" t="inlineStr">
        <is>
          <t>Mengetahui</t>
        </is>
      </c>
      <c r="FJ142" t="inlineStr">
        <is>
          <t>Tidak pernah</t>
        </is>
      </c>
      <c r="FK142" t="inlineStr">
        <is>
          <t>Mengetahui</t>
        </is>
      </c>
      <c r="FL142" t="inlineStr">
        <is>
          <t>Tidak pernah</t>
        </is>
      </c>
      <c r="FM142" t="inlineStr">
        <is>
          <t>Mengetahui</t>
        </is>
      </c>
      <c r="FN142" t="inlineStr">
        <is>
          <t>Tidak pernah</t>
        </is>
      </c>
      <c r="FO142" t="inlineStr">
        <is>
          <t>Mengetahui</t>
        </is>
      </c>
      <c r="FP142" t="inlineStr">
        <is>
          <t>Tidak pernah</t>
        </is>
      </c>
      <c r="FQ142" t="inlineStr">
        <is>
          <t>Mengetahui</t>
        </is>
      </c>
      <c r="FR142" t="inlineStr">
        <is>
          <t>Tidak</t>
        </is>
      </c>
      <c r="FS142" t="inlineStr">
        <is>
          <t>Mengetahui</t>
        </is>
      </c>
      <c r="FT142" t="inlineStr">
        <is>
          <t>Tidak sama sekali</t>
        </is>
      </c>
      <c r="FU142" t="inlineStr">
        <is>
          <t>Laki-laki dewasa Perempuan dewasa</t>
        </is>
      </c>
      <c r="FV142" t="n">
        <v>1</v>
      </c>
      <c r="FW142" t="n">
        <v>1</v>
      </c>
      <c r="FX142" t="n">
        <v>0</v>
      </c>
      <c r="FY142" t="n">
        <v>0</v>
      </c>
      <c r="FZ142" t="inlineStr">
        <is>
          <t>Memahami</t>
        </is>
      </c>
      <c r="GA142" t="inlineStr">
        <is>
          <t>CPO Pelatihan</t>
        </is>
      </c>
      <c r="GB142" t="n">
        <v>1</v>
      </c>
      <c r="GC142" t="n">
        <v>1</v>
      </c>
      <c r="GD142" t="n">
        <v>0</v>
      </c>
      <c r="GE142" t="n">
        <v>0</v>
      </c>
      <c r="GF142" t="n">
        <v/>
      </c>
      <c r="GG142" t="inlineStr">
        <is>
          <t>Tidak pernah</t>
        </is>
      </c>
      <c r="GH142" t="inlineStr">
        <is>
          <t>Tidak</t>
        </is>
      </c>
      <c r="GI142" t="n">
        <v/>
      </c>
      <c r="GJ142" t="n">
        <v/>
      </c>
      <c r="GK142" t="n">
        <v/>
      </c>
      <c r="GL142" t="n">
        <v/>
      </c>
      <c r="GM142" t="n">
        <v/>
      </c>
      <c r="GN142" t="n">
        <v/>
      </c>
      <c r="GO142" t="n">
        <v/>
      </c>
      <c r="GP142" t="inlineStr">
        <is>
          <t>Sebagian</t>
        </is>
      </c>
      <c r="GQ142" t="inlineStr">
        <is>
          <t>LPG</t>
        </is>
      </c>
      <c r="GR142" t="n">
        <v>1</v>
      </c>
      <c r="GS142" t="n">
        <v>0</v>
      </c>
      <c r="GT142" t="n">
        <v>0</v>
      </c>
      <c r="GU142" t="n">
        <v>0</v>
      </c>
      <c r="GV142" t="n">
        <v>0</v>
      </c>
      <c r="GW142" t="n">
        <v>0</v>
      </c>
      <c r="GX142" t="n">
        <v>0</v>
      </c>
      <c r="GY142" t="n">
        <v/>
      </c>
      <c r="GZ142" t="inlineStr">
        <is>
          <t>Tidak</t>
        </is>
      </c>
      <c r="HA142" t="n">
        <v/>
      </c>
      <c r="HB142" t="n">
        <v/>
      </c>
      <c r="HC142" t="n">
        <v/>
      </c>
      <c r="HD142" t="n">
        <v/>
      </c>
      <c r="HE142" t="n">
        <v/>
      </c>
      <c r="HF142" t="n">
        <v/>
      </c>
      <c r="HG142" t="n">
        <v/>
      </c>
      <c r="HH142" t="n">
        <v/>
      </c>
      <c r="HI142" t="n">
        <v/>
      </c>
      <c r="HJ142" t="n">
        <v/>
      </c>
      <c r="HK142" t="n">
        <v/>
      </c>
      <c r="HL142" t="n">
        <v/>
      </c>
      <c r="HM142" t="n">
        <v/>
      </c>
      <c r="HN142" t="n">
        <v/>
      </c>
      <c r="HO142" t="n">
        <v/>
      </c>
      <c r="HP142" t="n">
        <v/>
      </c>
      <c r="HQ142" t="n">
        <v/>
      </c>
      <c r="HR142" t="n">
        <v/>
      </c>
      <c r="HS142" t="n">
        <v/>
      </c>
      <c r="HT142" t="n">
        <v/>
      </c>
      <c r="HU142" t="n">
        <v/>
      </c>
      <c r="HV142" t="n">
        <v/>
      </c>
      <c r="HW142" t="n">
        <v/>
      </c>
      <c r="HX142" t="n">
        <v/>
      </c>
      <c r="HY142" t="n">
        <v/>
      </c>
      <c r="HZ142" t="n">
        <v/>
      </c>
      <c r="IA142" t="n">
        <v>0</v>
      </c>
      <c r="IB142" t="n">
        <v>0</v>
      </c>
      <c r="IC142" t="n">
        <v/>
      </c>
      <c r="ID142" t="n">
        <v/>
      </c>
      <c r="IE142" t="n">
        <v/>
      </c>
      <c r="IF142" t="n">
        <v/>
      </c>
      <c r="IG142" t="n">
        <v/>
      </c>
      <c r="IH142" t="n">
        <v/>
      </c>
      <c r="II142" t="n">
        <v/>
      </c>
      <c r="IJ142" t="n">
        <v/>
      </c>
      <c r="IK142" t="inlineStr">
        <is>
          <t>65-80 kg</t>
        </is>
      </c>
      <c r="IL142" t="inlineStr">
        <is>
          <t>1-3 jam</t>
        </is>
      </c>
      <c r="IM142" t="inlineStr">
        <is>
          <t>Ya</t>
        </is>
      </c>
      <c r="IN142" t="inlineStr">
        <is>
          <t>Tidak</t>
        </is>
      </c>
      <c r="IO142" t="inlineStr">
        <is>
          <t>Tidak ada perubahan</t>
        </is>
      </c>
      <c r="IP142" t="n">
        <v/>
      </c>
      <c r="IQ142" t="inlineStr">
        <is>
          <t>Tidak pernah</t>
        </is>
      </c>
      <c r="IR142" t="n">
        <v/>
      </c>
      <c r="IS142" t="n">
        <v/>
      </c>
      <c r="IT142" t="n">
        <v/>
      </c>
      <c r="IU142" t="n">
        <v/>
      </c>
      <c r="IV142" t="n">
        <v/>
      </c>
      <c r="IW142" t="n">
        <v/>
      </c>
      <c r="IX142" t="n">
        <v/>
      </c>
      <c r="IY142" t="n">
        <v/>
      </c>
      <c r="IZ142" t="inlineStr">
        <is>
          <t>Tidak pernah</t>
        </is>
      </c>
      <c r="JA142" t="n">
        <v/>
      </c>
      <c r="JB142" t="n">
        <v/>
      </c>
      <c r="JC142" t="n">
        <v/>
      </c>
      <c r="JD142" t="n">
        <v/>
      </c>
      <c r="JE142" t="n">
        <v/>
      </c>
      <c r="JF142" t="n">
        <v/>
      </c>
      <c r="JG142" t="n">
        <v/>
      </c>
      <c r="JH142" t="n">
        <v/>
      </c>
      <c r="JI142" t="inlineStr">
        <is>
          <t>Tidak pernah</t>
        </is>
      </c>
      <c r="JJ142" t="n">
        <v/>
      </c>
      <c r="JK142" t="n">
        <v/>
      </c>
      <c r="JL142" t="n">
        <v/>
      </c>
      <c r="JM142" t="n">
        <v/>
      </c>
      <c r="JN142" t="n">
        <v/>
      </c>
      <c r="JO142" t="n">
        <v/>
      </c>
      <c r="JP142" t="n">
        <v/>
      </c>
      <c r="JQ142" t="n">
        <v/>
      </c>
      <c r="JR142" t="inlineStr">
        <is>
          <t>Tidak pernah</t>
        </is>
      </c>
      <c r="JS142" t="n">
        <v/>
      </c>
      <c r="JT142" t="n">
        <v/>
      </c>
      <c r="JU142" t="n">
        <v/>
      </c>
      <c r="JV142" t="n">
        <v/>
      </c>
      <c r="JW142" t="n">
        <v/>
      </c>
      <c r="JX142" t="n">
        <v/>
      </c>
      <c r="JY142" t="n">
        <v/>
      </c>
      <c r="JZ142" t="n">
        <v/>
      </c>
      <c r="KA142" t="inlineStr">
        <is>
          <t>Tidak pernah</t>
        </is>
      </c>
      <c r="KB142" t="n">
        <v/>
      </c>
      <c r="KC142" t="n">
        <v/>
      </c>
      <c r="KD142" t="n">
        <v/>
      </c>
      <c r="KE142" t="n">
        <v/>
      </c>
      <c r="KF142" t="n">
        <v/>
      </c>
      <c r="KG142" t="n">
        <v/>
      </c>
      <c r="KH142" t="n">
        <v/>
      </c>
      <c r="KI142" t="n">
        <v/>
      </c>
      <c r="KJ142" t="inlineStr">
        <is>
          <t>Tidak pernah</t>
        </is>
      </c>
      <c r="KK142" t="n">
        <v/>
      </c>
      <c r="KL142" t="n">
        <v/>
      </c>
      <c r="KM142" t="n">
        <v/>
      </c>
      <c r="KN142" t="n">
        <v/>
      </c>
      <c r="KO142" t="n">
        <v/>
      </c>
      <c r="KP142" t="n">
        <v/>
      </c>
      <c r="KQ142" t="n">
        <v/>
      </c>
      <c r="KR142" t="n">
        <v/>
      </c>
      <c r="KS142" t="inlineStr">
        <is>
          <t>Tidak ada perubahan</t>
        </is>
      </c>
      <c r="KT142" t="inlineStr">
        <is>
          <t>0-1 kali</t>
        </is>
      </c>
      <c r="KU142" t="inlineStr">
        <is>
          <t>0-1 kali</t>
        </is>
      </c>
      <c r="KV142" t="inlineStr">
        <is>
          <t>Tidak ada</t>
        </is>
      </c>
      <c r="KW142" t="n">
        <v>0</v>
      </c>
      <c r="KX142" t="n">
        <v>0</v>
      </c>
      <c r="KY142" t="n">
        <v>0</v>
      </c>
      <c r="KZ142" t="n">
        <v>1</v>
      </c>
      <c r="LA142" t="inlineStr">
        <is>
          <t>Tidak ada perubahan</t>
        </is>
      </c>
      <c r="LB142" t="inlineStr">
        <is>
          <t>Tidak ada perubahan</t>
        </is>
      </c>
      <c r="LC142" t="n">
        <v>0</v>
      </c>
      <c r="LD142" t="n">
        <v>0</v>
      </c>
      <c r="LE142" t="n">
        <v>0</v>
      </c>
      <c r="LF142" t="n">
        <v>6</v>
      </c>
      <c r="LG142" t="inlineStr">
        <is>
          <t>Tidak</t>
        </is>
      </c>
      <c r="LH142" t="n">
        <v/>
      </c>
      <c r="LI142" t="n">
        <v>0</v>
      </c>
      <c r="LJ142" t="inlineStr">
        <is>
          <t>Kebutuhan rumah tangga</t>
        </is>
      </c>
      <c r="LK142" t="n">
        <v>0</v>
      </c>
      <c r="LL142" t="n">
        <v>0</v>
      </c>
      <c r="LM142" t="n">
        <v>0</v>
      </c>
      <c r="LN142" t="n">
        <v>0</v>
      </c>
      <c r="LO142" t="n">
        <v>1</v>
      </c>
      <c r="LP142" t="n">
        <v>0</v>
      </c>
      <c r="LQ142" t="n">
        <v>0</v>
      </c>
      <c r="LR142" t="n">
        <v/>
      </c>
      <c r="LS142" t="n">
        <v>0</v>
      </c>
      <c r="LT142" t="n">
        <v>0</v>
      </c>
      <c r="LU142" t="n">
        <v>0</v>
      </c>
      <c r="LV142" t="n">
        <v>0</v>
      </c>
      <c r="LW142" t="n">
        <v>0</v>
      </c>
      <c r="LX142" t="n">
        <v>0</v>
      </c>
      <c r="LY142" t="n">
        <v>0</v>
      </c>
      <c r="LZ142" t="n">
        <v>0</v>
      </c>
      <c r="MA142" t="n">
        <v>0</v>
      </c>
      <c r="MB142" t="inlineStr">
        <is>
          <t>Tidak</t>
        </is>
      </c>
      <c r="MC142" t="n">
        <v>0</v>
      </c>
      <c r="MD142" t="n">
        <v>0</v>
      </c>
      <c r="ME142" t="n">
        <v>0</v>
      </c>
      <c r="MF142" t="n">
        <v>8</v>
      </c>
      <c r="MG142" t="n">
        <v>0</v>
      </c>
      <c r="MH142" t="n">
        <v>0</v>
      </c>
      <c r="MI142" t="n">
        <v/>
      </c>
      <c r="MJ142" t="n">
        <v/>
      </c>
      <c r="MK142" t="n">
        <v/>
      </c>
      <c r="ML142" t="n">
        <v/>
      </c>
      <c r="MM142" t="n">
        <v/>
      </c>
      <c r="MN142" t="n">
        <v/>
      </c>
      <c r="MO142" t="n">
        <v/>
      </c>
      <c r="MP142" t="n">
        <v/>
      </c>
      <c r="MQ142" t="n">
        <v/>
      </c>
      <c r="MR142" t="inlineStr">
        <is>
          <t>Istirahat</t>
        </is>
      </c>
      <c r="MS142" t="n">
        <v/>
      </c>
      <c r="MT142" t="inlineStr">
        <is>
          <t>Istirahat</t>
        </is>
      </c>
      <c r="MU142" t="inlineStr">
        <is>
          <t>Tidak</t>
        </is>
      </c>
      <c r="MV142" t="n">
        <v/>
      </c>
      <c r="MW142" t="n">
        <v/>
      </c>
      <c r="MX142" t="n">
        <v/>
      </c>
      <c r="MY142" t="n">
        <v/>
      </c>
      <c r="MZ142" t="n">
        <v/>
      </c>
      <c r="NA142" t="n">
        <v/>
      </c>
      <c r="NB142" t="n">
        <v/>
      </c>
      <c r="NC142" t="n">
        <v/>
      </c>
      <c r="ND142" t="n">
        <v/>
      </c>
      <c r="NE142" t="n">
        <v/>
      </c>
      <c r="NF142" t="n">
        <v/>
      </c>
      <c r="NG142" t="n">
        <v/>
      </c>
      <c r="NH142" t="n">
        <v/>
      </c>
      <c r="NI142" t="n">
        <v/>
      </c>
      <c r="NJ142" t="n">
        <v/>
      </c>
      <c r="NK142" t="n">
        <v/>
      </c>
      <c r="NL142" t="inlineStr">
        <is>
          <t>Tidak</t>
        </is>
      </c>
      <c r="NM142" t="inlineStr">
        <is>
          <t>Kombinasi kredit/pinjaman dan dana hibah</t>
        </is>
      </c>
      <c r="NN142" t="inlineStr">
        <is>
          <t>5.000.001-7.000.000</t>
        </is>
      </c>
      <c r="NO142" t="inlineStr">
        <is>
          <t>Yayasan Rumah Energi atau BIRU</t>
        </is>
      </c>
      <c r="NP142" t="n">
        <v/>
      </c>
      <c r="NQ142" t="inlineStr">
        <is>
          <t>Koperasi</t>
        </is>
      </c>
      <c r="NR142" t="n">
        <v/>
      </c>
      <c r="NS142" t="n">
        <v>24</v>
      </c>
      <c r="NT142" t="inlineStr">
        <is>
          <t>Anggota keluarga - Laki-laki dewasa</t>
        </is>
      </c>
      <c r="NU142" t="n">
        <v/>
      </c>
      <c r="NV142" t="n">
        <v/>
      </c>
      <c r="NW142" t="n">
        <v/>
      </c>
      <c r="NX142" t="inlineStr">
        <is>
          <t>Sedikit meningkat</t>
        </is>
      </c>
      <c r="NY142" t="n">
        <v>90</v>
      </c>
      <c r="NZ142" t="n">
        <v>0</v>
      </c>
      <c r="OA142" t="n">
        <v>0</v>
      </c>
      <c r="OB142" t="n">
        <v>0</v>
      </c>
      <c r="OC142" t="n">
        <v>0</v>
      </c>
      <c r="OD142" t="n">
        <v>0</v>
      </c>
      <c r="OE142" t="inlineStr">
        <is>
          <t>Tidak ada perubahan</t>
        </is>
      </c>
      <c r="OF142" t="inlineStr">
        <is>
          <t>Sama saja (tidak ada perbedaan waktu memasak MAUPUN rasa/bau makanan bila dibandingkan penggunaan sebelumnya)</t>
        </is>
      </c>
      <c r="OG142" t="inlineStr">
        <is>
          <t>Tidak</t>
        </is>
      </c>
      <c r="OH142" t="n">
        <v>0</v>
      </c>
      <c r="OI142" t="n">
        <v>0</v>
      </c>
      <c r="OJ142" t="n">
        <v>0</v>
      </c>
      <c r="OK142" t="n">
        <v>0</v>
      </c>
      <c r="OL142" t="n">
        <v>0</v>
      </c>
      <c r="OM142" t="n">
        <v>0</v>
      </c>
      <c r="ON142" t="n">
        <v>0</v>
      </c>
      <c r="OO142" t="n">
        <v>0</v>
      </c>
      <c r="OP142" t="inlineStr">
        <is>
          <t>Sapi perah</t>
        </is>
      </c>
      <c r="OQ142" t="n">
        <v>0</v>
      </c>
      <c r="OR142" t="n">
        <v>1</v>
      </c>
      <c r="OS142" t="n">
        <v>0</v>
      </c>
      <c r="OT142" t="n">
        <v>0</v>
      </c>
      <c r="OU142" t="n">
        <v>0</v>
      </c>
      <c r="OV142" t="n">
        <v>0</v>
      </c>
      <c r="OW142" t="n">
        <v>0</v>
      </c>
      <c r="OX142" t="n">
        <v>0</v>
      </c>
      <c r="OY142" t="n">
        <v>0</v>
      </c>
      <c r="OZ142" t="inlineStr">
        <is>
          <t>Sapi perah</t>
        </is>
      </c>
      <c r="PA142" t="n">
        <v>0</v>
      </c>
      <c r="PB142" t="n">
        <v>1</v>
      </c>
      <c r="PC142" t="n">
        <v>0</v>
      </c>
      <c r="PD142" t="n">
        <v>0</v>
      </c>
      <c r="PE142" t="n">
        <v>0</v>
      </c>
      <c r="PF142" t="n">
        <v>0</v>
      </c>
      <c r="PG142" t="n">
        <v>0</v>
      </c>
      <c r="PH142" t="n">
        <v>0</v>
      </c>
      <c r="PI142" t="n">
        <v>0</v>
      </c>
      <c r="PJ142" t="inlineStr">
        <is>
          <t>Sapi perah</t>
        </is>
      </c>
      <c r="PK142" t="n">
        <v>0</v>
      </c>
      <c r="PL142" t="n">
        <v>1</v>
      </c>
      <c r="PM142" t="n">
        <v>0</v>
      </c>
      <c r="PN142" t="n">
        <v>0</v>
      </c>
      <c r="PO142" t="n">
        <v>0</v>
      </c>
      <c r="PP142" t="n">
        <v>0</v>
      </c>
      <c r="PQ142" t="n">
        <v>0</v>
      </c>
      <c r="PR142" t="n">
        <v>0</v>
      </c>
      <c r="PS142" t="n">
        <v>0</v>
      </c>
      <c r="PT142" t="n">
        <v/>
      </c>
      <c r="PU142" t="n">
        <v/>
      </c>
      <c r="PV142" t="n">
        <v/>
      </c>
      <c r="PW142" t="n">
        <v/>
      </c>
      <c r="PX142" t="n">
        <v/>
      </c>
      <c r="PY142" t="n">
        <v/>
      </c>
      <c r="PZ142" t="n">
        <v/>
      </c>
      <c r="QA142" t="n">
        <v/>
      </c>
      <c r="QB142" t="n">
        <v/>
      </c>
      <c r="QC142" t="n">
        <v/>
      </c>
      <c r="QD142" t="n">
        <v/>
      </c>
      <c r="QE142" t="inlineStr">
        <is>
          <t>1-Disebarkan ke lahan terbuka</t>
        </is>
      </c>
      <c r="QF142" t="n">
        <v>0</v>
      </c>
      <c r="QG142" t="n">
        <v>0</v>
      </c>
      <c r="QH142" t="n">
        <v>0</v>
      </c>
      <c r="QI142" t="n">
        <v>0</v>
      </c>
      <c r="QJ142" t="n">
        <v>0</v>
      </c>
      <c r="QK142" t="n">
        <v>1</v>
      </c>
      <c r="QL142" t="n">
        <v>0</v>
      </c>
      <c r="QM142" t="n">
        <v>0</v>
      </c>
      <c r="QN142" t="n">
        <v>0</v>
      </c>
      <c r="QO142" t="n">
        <v/>
      </c>
      <c r="QP142" t="n">
        <v/>
      </c>
      <c r="QQ142" t="n">
        <v/>
      </c>
      <c r="QR142" t="n">
        <v/>
      </c>
      <c r="QS142" t="n">
        <v/>
      </c>
      <c r="QT142" t="n">
        <v/>
      </c>
      <c r="QU142" t="n">
        <v/>
      </c>
      <c r="QV142" t="n">
        <v/>
      </c>
      <c r="QW142" t="n">
        <v/>
      </c>
      <c r="QX142" t="n">
        <v/>
      </c>
      <c r="QY142" t="n">
        <v/>
      </c>
      <c r="QZ142" t="n">
        <v/>
      </c>
      <c r="RA142" t="n">
        <v/>
      </c>
      <c r="RB142" t="n">
        <v/>
      </c>
      <c r="RC142" t="n">
        <v/>
      </c>
      <c r="RD142" t="n">
        <v/>
      </c>
      <c r="RE142" t="n">
        <v/>
      </c>
      <c r="RF142" t="n">
        <v/>
      </c>
      <c r="RG142" t="n">
        <v/>
      </c>
      <c r="RH142" t="n">
        <v/>
      </c>
      <c r="RI142" t="n">
        <v/>
      </c>
      <c r="RJ142" t="n">
        <v/>
      </c>
      <c r="RK142" t="n">
        <v/>
      </c>
      <c r="RL142" t="n">
        <v/>
      </c>
      <c r="RM142" t="n">
        <v/>
      </c>
      <c r="RN142" t="n">
        <v/>
      </c>
      <c r="RO142" t="n">
        <v/>
      </c>
      <c r="RP142" t="n">
        <v/>
      </c>
      <c r="RQ142" t="n">
        <v/>
      </c>
      <c r="RR142" t="n">
        <v/>
      </c>
      <c r="RS142" t="n">
        <v/>
      </c>
      <c r="RT142" t="n">
        <v/>
      </c>
      <c r="RU142" t="n">
        <v/>
      </c>
      <c r="RV142" t="n">
        <v/>
      </c>
      <c r="RW142" t="n">
        <v/>
      </c>
      <c r="RX142" t="n">
        <v/>
      </c>
      <c r="RY142" t="n">
        <v/>
      </c>
      <c r="RZ142" t="n">
        <v/>
      </c>
      <c r="SA142" t="n">
        <v/>
      </c>
      <c r="SB142" t="n">
        <v/>
      </c>
      <c r="SC142" t="n">
        <v/>
      </c>
      <c r="SD142" t="n">
        <v/>
      </c>
      <c r="SE142" t="n">
        <v/>
      </c>
      <c r="SF142" t="n">
        <v/>
      </c>
      <c r="SG142" t="n">
        <v/>
      </c>
      <c r="SH142" t="n">
        <v/>
      </c>
      <c r="SI142" t="n">
        <v/>
      </c>
      <c r="SJ142" t="n">
        <v/>
      </c>
      <c r="SK142" t="n">
        <v/>
      </c>
      <c r="SL142" t="n">
        <v/>
      </c>
      <c r="SM142" t="n">
        <v/>
      </c>
      <c r="SN142" t="n">
        <v/>
      </c>
      <c r="SO142" t="n">
        <v/>
      </c>
      <c r="SP142" t="n">
        <v/>
      </c>
      <c r="SQ142" t="n">
        <v/>
      </c>
      <c r="SR142" t="n">
        <v/>
      </c>
      <c r="SS142" t="n">
        <v/>
      </c>
      <c r="ST142" t="n">
        <v/>
      </c>
      <c r="SU142" t="n">
        <v/>
      </c>
      <c r="SV142" t="n">
        <v/>
      </c>
      <c r="SW142" t="n">
        <v/>
      </c>
      <c r="SX142" t="n">
        <v/>
      </c>
      <c r="SY142" t="n">
        <v/>
      </c>
      <c r="SZ142" t="n">
        <v>6</v>
      </c>
      <c r="TA142" t="n">
        <v/>
      </c>
      <c r="TB142" t="n">
        <v/>
      </c>
      <c r="TC142" t="n">
        <v/>
      </c>
      <c r="TD142" t="n">
        <v/>
      </c>
      <c r="TE142" t="n">
        <v/>
      </c>
      <c r="TF142" t="n">
        <v/>
      </c>
      <c r="TG142" t="n">
        <v/>
      </c>
      <c r="TH142" t="n">
        <v/>
      </c>
      <c r="TI142" t="n">
        <v/>
      </c>
      <c r="TJ142" t="n">
        <v/>
      </c>
      <c r="TK142" t="n">
        <v/>
      </c>
      <c r="TL142" t="n">
        <v/>
      </c>
      <c r="TM142" t="n">
        <v/>
      </c>
      <c r="TN142" t="n">
        <v/>
      </c>
      <c r="TO142" t="n">
        <v/>
      </c>
      <c r="TP142" t="n">
        <v/>
      </c>
      <c r="TQ142" t="n">
        <v/>
      </c>
      <c r="TR142" t="n">
        <v/>
      </c>
      <c r="TS142" t="n">
        <v/>
      </c>
      <c r="TT142" t="n">
        <v/>
      </c>
      <c r="TU142" t="n">
        <v/>
      </c>
      <c r="TV142" t="n">
        <v/>
      </c>
      <c r="TW142" t="n">
        <v/>
      </c>
      <c r="TX142" t="n">
        <v/>
      </c>
      <c r="TY142" t="n">
        <v/>
      </c>
      <c r="TZ142" t="n">
        <v/>
      </c>
      <c r="UA142" t="n">
        <v/>
      </c>
      <c r="UB142" t="n">
        <v/>
      </c>
      <c r="UC142" t="n">
        <v/>
      </c>
      <c r="UD142" t="n">
        <v/>
      </c>
      <c r="UE142" t="n">
        <v/>
      </c>
      <c r="UF142" t="n">
        <v/>
      </c>
      <c r="UG142" t="n">
        <v/>
      </c>
      <c r="UH142" t="n">
        <v/>
      </c>
      <c r="UI142" t="n">
        <v/>
      </c>
      <c r="UJ142" t="n">
        <v/>
      </c>
      <c r="UK142" t="n">
        <v/>
      </c>
      <c r="UL142" t="n">
        <v/>
      </c>
      <c r="UM142" t="n">
        <v/>
      </c>
      <c r="UN142" t="n">
        <v/>
      </c>
      <c r="UO142" t="n">
        <v/>
      </c>
      <c r="UP142" t="n">
        <v/>
      </c>
      <c r="UQ142" t="n">
        <v/>
      </c>
      <c r="UR142" t="n">
        <v/>
      </c>
      <c r="US142" t="n">
        <v/>
      </c>
      <c r="UT142" t="n">
        <v/>
      </c>
      <c r="UU142" t="n">
        <v/>
      </c>
      <c r="UV142" t="n">
        <v/>
      </c>
      <c r="UW142" t="n">
        <v/>
      </c>
      <c r="UX142" t="n">
        <v/>
      </c>
      <c r="UY142" t="n">
        <v/>
      </c>
      <c r="UZ142" t="n">
        <v/>
      </c>
      <c r="VA142" t="n">
        <v/>
      </c>
      <c r="VB142" t="n">
        <v/>
      </c>
      <c r="VC142" t="n">
        <v/>
      </c>
      <c r="VD142" t="n">
        <v/>
      </c>
      <c r="VE142" t="n">
        <v/>
      </c>
      <c r="VF142" t="n">
        <v/>
      </c>
      <c r="VG142" t="n">
        <v/>
      </c>
      <c r="VH142" t="n">
        <v/>
      </c>
      <c r="VI142" t="n">
        <v/>
      </c>
      <c r="VJ142" t="n">
        <v/>
      </c>
      <c r="VK142" t="n">
        <v/>
      </c>
      <c r="VL142" t="n">
        <v/>
      </c>
      <c r="VM142" t="n">
        <v/>
      </c>
      <c r="VN142" t="n">
        <v/>
      </c>
      <c r="VO142" t="n">
        <v/>
      </c>
      <c r="VP142" t="n">
        <v/>
      </c>
      <c r="VQ142" t="n">
        <v/>
      </c>
      <c r="VR142" t="n">
        <v/>
      </c>
      <c r="VS142" t="n">
        <v/>
      </c>
      <c r="VT142" t="n">
        <v/>
      </c>
      <c r="VU142" t="n">
        <v/>
      </c>
      <c r="VV142" t="n">
        <v/>
      </c>
      <c r="VW142" t="n">
        <v/>
      </c>
      <c r="VX142" t="n">
        <v/>
      </c>
      <c r="VY142" t="n">
        <v/>
      </c>
      <c r="VZ142" t="n">
        <v/>
      </c>
      <c r="WA142" t="n">
        <v/>
      </c>
      <c r="WB142" t="n">
        <v/>
      </c>
      <c r="WC142" t="n">
        <v/>
      </c>
      <c r="WD142" t="n">
        <v/>
      </c>
      <c r="WE142" t="n">
        <v/>
      </c>
      <c r="WF142" t="n">
        <v/>
      </c>
      <c r="WG142" t="n">
        <v/>
      </c>
      <c r="WH142" t="n">
        <v/>
      </c>
      <c r="WI142" t="n">
        <v/>
      </c>
      <c r="WJ142" t="n">
        <v/>
      </c>
      <c r="WK142" t="n">
        <v/>
      </c>
      <c r="WL142" t="n">
        <v/>
      </c>
      <c r="WM142" t="n">
        <v/>
      </c>
      <c r="WN142" t="n">
        <v/>
      </c>
      <c r="WO142" t="n">
        <v/>
      </c>
      <c r="WP142" t="n">
        <v/>
      </c>
      <c r="WQ142" t="n">
        <v/>
      </c>
      <c r="WR142" t="n">
        <v/>
      </c>
      <c r="WS142" t="n">
        <v/>
      </c>
      <c r="WT142" t="n">
        <v/>
      </c>
      <c r="WU142" t="n">
        <v/>
      </c>
      <c r="WV142" t="n">
        <v/>
      </c>
      <c r="WW142" t="n">
        <v/>
      </c>
      <c r="WX142" t="n">
        <v/>
      </c>
      <c r="WY142" t="n">
        <v/>
      </c>
      <c r="WZ142" t="n">
        <v/>
      </c>
      <c r="XA142" t="n">
        <v/>
      </c>
      <c r="XB142" t="n">
        <v/>
      </c>
      <c r="XC142" t="n">
        <v/>
      </c>
      <c r="XD142" t="n">
        <v/>
      </c>
      <c r="XE142" t="n">
        <v/>
      </c>
      <c r="XF142" t="n">
        <v/>
      </c>
      <c r="XG142" t="n">
        <v/>
      </c>
      <c r="XH142" t="n">
        <v/>
      </c>
      <c r="XI142" t="n">
        <v/>
      </c>
      <c r="XJ142" t="n">
        <v/>
      </c>
      <c r="XK142" t="n">
        <v/>
      </c>
      <c r="XL142" t="n">
        <v/>
      </c>
      <c r="XM142" t="n">
        <v/>
      </c>
      <c r="XN142" t="n">
        <v/>
      </c>
      <c r="XO142" t="n">
        <v/>
      </c>
      <c r="XP142" t="n">
        <v/>
      </c>
      <c r="XQ142" t="n">
        <v/>
      </c>
      <c r="XR142" t="n">
        <v/>
      </c>
      <c r="XS142" t="n">
        <v/>
      </c>
      <c r="XT142" t="n">
        <v/>
      </c>
      <c r="XU142" t="n">
        <v/>
      </c>
      <c r="XV142" t="n">
        <v/>
      </c>
      <c r="XW142" t="n">
        <v/>
      </c>
      <c r="XX142" t="n">
        <v/>
      </c>
      <c r="XY142" t="n">
        <v/>
      </c>
      <c r="XZ142" t="n">
        <v/>
      </c>
      <c r="YA142" t="n">
        <v/>
      </c>
      <c r="YB142" t="n">
        <v/>
      </c>
      <c r="YC142" t="n">
        <v/>
      </c>
      <c r="YD142" t="n">
        <v/>
      </c>
      <c r="YE142" t="n">
        <v/>
      </c>
      <c r="YF142" t="n">
        <v/>
      </c>
      <c r="YG142" t="n">
        <v/>
      </c>
      <c r="YH142" t="n">
        <v/>
      </c>
      <c r="YI142" t="n">
        <v/>
      </c>
      <c r="YJ142" t="n">
        <v/>
      </c>
      <c r="YK142" t="n">
        <v/>
      </c>
      <c r="YL142" t="n">
        <v/>
      </c>
      <c r="YM142" t="n">
        <v/>
      </c>
      <c r="YN142" t="n">
        <v/>
      </c>
      <c r="YO142" t="n">
        <v/>
      </c>
      <c r="YP142" t="n">
        <v/>
      </c>
      <c r="YQ142" t="n">
        <v/>
      </c>
      <c r="YR142" t="n">
        <v/>
      </c>
      <c r="YS142" t="n">
        <v/>
      </c>
      <c r="YT142" t="n">
        <v/>
      </c>
      <c r="YU142" t="n">
        <v/>
      </c>
      <c r="YV142" t="n">
        <v/>
      </c>
      <c r="YW142" t="n">
        <v/>
      </c>
      <c r="YX142" t="n">
        <v/>
      </c>
      <c r="YY142" t="n">
        <v/>
      </c>
      <c r="YZ142" t="n">
        <v/>
      </c>
      <c r="ZA142" t="n">
        <v/>
      </c>
      <c r="ZB142" t="n">
        <v/>
      </c>
      <c r="ZC142" t="n">
        <v/>
      </c>
      <c r="ZD142" t="n">
        <v/>
      </c>
      <c r="ZE142" t="n">
        <v/>
      </c>
      <c r="ZF142" t="n">
        <v/>
      </c>
      <c r="ZG142" t="n">
        <v/>
      </c>
      <c r="ZH142" t="n">
        <v/>
      </c>
      <c r="ZI142" t="n">
        <v/>
      </c>
      <c r="ZJ142" t="n">
        <v/>
      </c>
      <c r="ZK142" t="n">
        <v/>
      </c>
      <c r="ZL142" t="n">
        <v/>
      </c>
      <c r="ZM142" t="n">
        <v/>
      </c>
      <c r="ZN142" t="n">
        <v/>
      </c>
      <c r="ZO142" t="n">
        <v/>
      </c>
      <c r="ZP142" t="n">
        <v/>
      </c>
      <c r="ZQ142" t="n">
        <v/>
      </c>
      <c r="ZR142" t="n">
        <v/>
      </c>
      <c r="ZS142" t="n">
        <v/>
      </c>
      <c r="ZT142" t="n">
        <v/>
      </c>
      <c r="ZU142" t="n">
        <v/>
      </c>
      <c r="ZV142" t="n">
        <v/>
      </c>
      <c r="ZW142" t="n">
        <v/>
      </c>
      <c r="ZX142" t="n">
        <v/>
      </c>
      <c r="ZY142" t="n">
        <v/>
      </c>
      <c r="ZZ142" t="n">
        <v/>
      </c>
      <c r="AAA142" t="n">
        <v/>
      </c>
      <c r="AAB142" t="n">
        <v/>
      </c>
      <c r="AAC142" t="n">
        <v/>
      </c>
      <c r="AAD142" t="n">
        <v/>
      </c>
      <c r="AAE142" t="n">
        <v/>
      </c>
      <c r="AAF142" t="n">
        <v/>
      </c>
      <c r="AAG142" t="n">
        <v/>
      </c>
      <c r="AAH142" t="n">
        <v/>
      </c>
      <c r="AAI142" t="n">
        <v/>
      </c>
      <c r="AAJ142" t="n">
        <v/>
      </c>
      <c r="AAK142" t="n">
        <v/>
      </c>
      <c r="AAL142" t="inlineStr">
        <is>
          <t>Tidak</t>
        </is>
      </c>
      <c r="AAM142" t="n">
        <v/>
      </c>
      <c r="AAN142" t="n">
        <v/>
      </c>
      <c r="AAO142" t="n">
        <v/>
      </c>
      <c r="AAP142" t="n">
        <v/>
      </c>
      <c r="AAQ142" t="n">
        <v/>
      </c>
      <c r="AAR142" t="inlineStr">
        <is>
          <t>Tidak</t>
        </is>
      </c>
      <c r="AAS142" t="inlineStr">
        <is>
          <t>Tidak mengetahui</t>
        </is>
      </c>
      <c r="AAT142" t="inlineStr">
        <is>
          <t>Dibuang ke selokan</t>
        </is>
      </c>
      <c r="AAU142" t="n">
        <v>0</v>
      </c>
      <c r="AAV142" t="n">
        <v>0</v>
      </c>
      <c r="AAW142" t="n">
        <v>0</v>
      </c>
      <c r="AAX142" t="n">
        <v>0</v>
      </c>
      <c r="AAY142" t="n">
        <v>0</v>
      </c>
      <c r="AAZ142" t="n">
        <v>0</v>
      </c>
      <c r="ABA142" t="n">
        <v>1</v>
      </c>
      <c r="ABB142" t="n">
        <v/>
      </c>
      <c r="ABC142" t="n">
        <v/>
      </c>
      <c r="ABD142" t="n">
        <v/>
      </c>
      <c r="ABE142" t="n">
        <v/>
      </c>
      <c r="ABF142" t="n">
        <v/>
      </c>
      <c r="ABG142" t="n">
        <v/>
      </c>
      <c r="ABH142" t="n">
        <v/>
      </c>
      <c r="ABI142" t="n">
        <v/>
      </c>
      <c r="ABJ142" t="n">
        <v/>
      </c>
      <c r="ABK142" t="n">
        <v/>
      </c>
      <c r="ABL142" t="n">
        <v/>
      </c>
      <c r="ABM142" t="n">
        <v/>
      </c>
      <c r="ABN142" t="n">
        <v/>
      </c>
      <c r="ABO142" t="n">
        <v/>
      </c>
      <c r="ABP142" t="n">
        <v/>
      </c>
      <c r="ABQ142" t="n">
        <v/>
      </c>
      <c r="ABR142" t="n">
        <v/>
      </c>
      <c r="ABS142" t="n">
        <v/>
      </c>
      <c r="ABT142" t="n">
        <v/>
      </c>
      <c r="ABU142" t="n">
        <v/>
      </c>
      <c r="ABV142" t="n">
        <v/>
      </c>
      <c r="ABW142" t="n">
        <v/>
      </c>
      <c r="ABX142" t="n">
        <v/>
      </c>
      <c r="ABY142" t="n">
        <v/>
      </c>
      <c r="ABZ142" t="n">
        <v/>
      </c>
      <c r="ACA142" t="n">
        <v/>
      </c>
      <c r="ACB142" t="n">
        <v/>
      </c>
      <c r="ACC142" t="n">
        <v/>
      </c>
      <c r="ACD142" t="n">
        <v/>
      </c>
      <c r="ACE142" t="n">
        <v/>
      </c>
      <c r="ACF142" t="n">
        <v/>
      </c>
      <c r="ACG142" t="n">
        <v/>
      </c>
      <c r="ACH142" t="n">
        <v/>
      </c>
      <c r="ACI142" t="n">
        <v/>
      </c>
      <c r="ACJ142" t="n">
        <v/>
      </c>
      <c r="ACK142" t="inlineStr">
        <is>
          <t>Tidak punya waktu mengumpulkannya</t>
        </is>
      </c>
      <c r="ACL142" t="n">
        <v>0</v>
      </c>
      <c r="ACM142" t="n">
        <v>0</v>
      </c>
      <c r="ACN142" t="n">
        <v>1</v>
      </c>
      <c r="ACO142" t="n">
        <v>0</v>
      </c>
      <c r="ACP142" t="n">
        <v>0</v>
      </c>
      <c r="ACQ142" t="n">
        <v>0</v>
      </c>
      <c r="ACR142" t="n">
        <v>0</v>
      </c>
      <c r="ACS142" t="n">
        <v/>
      </c>
      <c r="ACT142" t="inlineStr">
        <is>
          <t>Tidak punya ternak habis karena wabah</t>
        </is>
      </c>
      <c r="ACU142" t="inlineStr">
        <is>
          <t>Manfaat cukup signifikan, terasa di kehidupan sehari-hari</t>
        </is>
      </c>
      <c r="ACV142" t="n">
        <v/>
      </c>
      <c r="ACW142" t="inlineStr">
        <is>
          <t>Anggota keluarga - Perempuan dewasa</t>
        </is>
      </c>
      <c r="ACX142" t="inlineStr">
        <is>
          <t>Netral/tidak tahu</t>
        </is>
      </c>
      <c r="ACY142" t="inlineStr">
        <is>
          <t>Anggota keluarga - Laki-laki dewasa Anggota keluarga - Perempuan dewasa</t>
        </is>
      </c>
      <c r="ACZ142" t="n">
        <v>1</v>
      </c>
      <c r="ADA142" t="n">
        <v>1</v>
      </c>
      <c r="ADB142" t="n">
        <v>0</v>
      </c>
      <c r="ADC142" t="n">
        <v>0</v>
      </c>
      <c r="ADD142" t="inlineStr">
        <is>
          <t>Puas</t>
        </is>
      </c>
      <c r="ADE142" t="inlineStr">
        <is>
          <t>Puas</t>
        </is>
      </c>
      <c r="ADF142" t="inlineStr">
        <is>
          <t>Puas</t>
        </is>
      </c>
      <c r="ADG142" t="inlineStr">
        <is>
          <t>Puas</t>
        </is>
      </c>
      <c r="ADH142" t="inlineStr">
        <is>
          <t>Tidak</t>
        </is>
      </c>
      <c r="ADI142" t="n">
        <v/>
      </c>
      <c r="ADJ142" t="inlineStr">
        <is>
          <t>Puas</t>
        </is>
      </c>
      <c r="ADK142" t="n">
        <v/>
      </c>
      <c r="ADL142" t="n">
        <v/>
      </c>
      <c r="ADM142" t="n">
        <v/>
      </c>
      <c r="ADN142" t="n">
        <v/>
      </c>
      <c r="ADO142" t="n">
        <v/>
      </c>
      <c r="ADP142" t="n">
        <v/>
      </c>
      <c r="ADQ142" t="n">
        <v/>
      </c>
      <c r="ADR142" t="n">
        <v/>
      </c>
      <c r="ADS142" t="n">
        <v/>
      </c>
      <c r="ADT142" t="n">
        <v/>
      </c>
      <c r="ADU142" t="inlineStr">
        <is>
          <t>Menghubungi CPO atau pendamping</t>
        </is>
      </c>
      <c r="ADV142" t="n">
        <v>0</v>
      </c>
      <c r="ADW142" t="n">
        <v>0</v>
      </c>
      <c r="ADX142" t="n">
        <v>0</v>
      </c>
      <c r="ADY142" t="n">
        <v>0</v>
      </c>
      <c r="ADZ142" t="n">
        <v>1</v>
      </c>
      <c r="AEA142" t="n">
        <v>0</v>
      </c>
      <c r="AEB142" t="n">
        <v>0</v>
      </c>
      <c r="AEC142" t="n">
        <v>0</v>
      </c>
      <c r="AED142" t="inlineStr">
        <is>
          <t>Tidak</t>
        </is>
      </c>
      <c r="AEE142" t="inlineStr">
        <is>
          <t>Laki-laki dewasa</t>
        </is>
      </c>
      <c r="AEF142" t="n">
        <v/>
      </c>
      <c r="AEG142" t="inlineStr">
        <is>
          <t>Menelepon atau WA langsung</t>
        </is>
      </c>
      <c r="AEH142" t="n">
        <v/>
      </c>
      <c r="AEI142" t="inlineStr">
        <is>
          <t>Tidak</t>
        </is>
      </c>
      <c r="AEJ142" t="inlineStr">
        <is>
          <t>Ya, selalu</t>
        </is>
      </c>
      <c r="AEK142" t="inlineStr">
        <is>
          <t>Dapat dibayar melalui skema kredit</t>
        </is>
      </c>
      <c r="AEL142" t="n">
        <v>0</v>
      </c>
      <c r="AEM142" t="n">
        <v>0</v>
      </c>
      <c r="AEN142" t="n">
        <v>0</v>
      </c>
      <c r="AEO142" t="n">
        <v>0</v>
      </c>
      <c r="AEP142" t="n">
        <v>0</v>
      </c>
      <c r="AEQ142" t="n">
        <v>0</v>
      </c>
      <c r="AER142" t="n">
        <v>0</v>
      </c>
      <c r="AES142" t="n">
        <v>0</v>
      </c>
      <c r="AET142" t="n">
        <v>0</v>
      </c>
      <c r="AEU142" t="n">
        <v>1</v>
      </c>
      <c r="AEV142" t="n">
        <v>0</v>
      </c>
      <c r="AEW142" t="n">
        <v>0</v>
      </c>
      <c r="AEX142" t="n">
        <v/>
      </c>
      <c r="AEY142" t="inlineStr">
        <is>
          <t>Didukung oleh pihak lain atau ada subsidi</t>
        </is>
      </c>
      <c r="AEZ142" t="n">
        <v/>
      </c>
      <c r="AFA142" t="inlineStr">
        <is>
          <t>Koperasi</t>
        </is>
      </c>
      <c r="AFB142" t="n">
        <v/>
      </c>
      <c r="AFC142" t="inlineStr">
        <is>
          <t>1000529990-19_28_51.jpg</t>
        </is>
      </c>
      <c r="AFD142" t="inlineStr">
        <is>
          <t>https://kf.kobotoolbox.org/api/v2/assets/avstPQqLr3Ab3ZdcVTXZ6f/data/671342431/attachments/attM6TcCTXDuNDXU3r7tSrkh/</t>
        </is>
      </c>
      <c r="AFE142" t="inlineStr">
        <is>
          <t>1000529984-19_28_56.jpg</t>
        </is>
      </c>
      <c r="AFF142" t="inlineStr">
        <is>
          <t>https://kf.kobotoolbox.org/api/v2/assets/avstPQqLr3Ab3ZdcVTXZ6f/data/671342431/attachments/attJt7tZeyWjgSNRdqbbfwhj/</t>
        </is>
      </c>
      <c r="AFG142" t="inlineStr">
        <is>
          <t>Adimas oki</t>
        </is>
      </c>
      <c r="AFH142" t="n">
        <v/>
      </c>
      <c r="AFI142" t="n">
        <v/>
      </c>
    </row>
    <row r="143">
      <c r="A143" t="n">
        <v/>
      </c>
      <c r="B143" t="n">
        <v/>
      </c>
      <c r="C143" t="n">
        <v/>
      </c>
      <c r="D143" t="inlineStr">
        <is>
          <t>sri utami</t>
        </is>
      </c>
      <c r="E143" t="n">
        <v>82229844272</v>
      </c>
      <c r="F143" t="inlineStr">
        <is>
          <t>-7.899774 112.747063 649.382568359375 8.70199966430664</t>
        </is>
      </c>
      <c r="G143" t="n">
        <v>-7.899774</v>
      </c>
      <c r="H143" t="n">
        <v>112.747063</v>
      </c>
      <c r="I143" t="n">
        <v>649.3825684</v>
      </c>
      <c r="J143" t="n">
        <v>8.701999664000001</v>
      </c>
      <c r="K143" t="n">
        <v>0</v>
      </c>
      <c r="L143" t="inlineStr">
        <is>
          <t>-7.899956 112.74711 649.382568359375 98.4000015258789</t>
        </is>
      </c>
      <c r="M143" t="n">
        <v>-7.899956</v>
      </c>
      <c r="N143" t="n">
        <v>112.74711</v>
      </c>
      <c r="O143" t="n">
        <v>649.3825684</v>
      </c>
      <c r="P143" t="n">
        <v>98.40000153</v>
      </c>
      <c r="Q143" t="n">
        <v>0</v>
      </c>
      <c r="R143" t="inlineStr">
        <is>
          <t>Jawa Timur</t>
        </is>
      </c>
      <c r="S143" t="n">
        <v>0</v>
      </c>
      <c r="T143" t="n">
        <v>1</v>
      </c>
      <c r="U143" t="n">
        <v>0</v>
      </c>
      <c r="V143" t="n">
        <v>0</v>
      </c>
      <c r="W143" t="n">
        <v>0</v>
      </c>
      <c r="X143" t="n">
        <v>1</v>
      </c>
      <c r="Y143" t="n">
        <v>0</v>
      </c>
      <c r="Z143" t="n">
        <v>0</v>
      </c>
      <c r="AA143" t="n">
        <v>0</v>
      </c>
      <c r="AB143" t="n">
        <v>0</v>
      </c>
      <c r="AC143" t="inlineStr">
        <is>
          <t>MALANG</t>
        </is>
      </c>
      <c r="AD143" t="inlineStr">
        <is>
          <t>SINGOSARI</t>
        </is>
      </c>
      <c r="AE143" t="inlineStr">
        <is>
          <t>WONOREJO</t>
        </is>
      </c>
      <c r="AF143" t="inlineStr">
        <is>
          <t>KAN JABUNG</t>
        </is>
      </c>
      <c r="AG143" t="inlineStr">
        <is>
          <t>KJP0625</t>
        </is>
      </c>
      <c r="AH143" t="n">
        <v>10</v>
      </c>
      <c r="AI143" t="inlineStr">
        <is>
          <t>VPA1</t>
        </is>
      </c>
      <c r="AJ143" t="inlineStr">
        <is>
          <t>Tidak aktif</t>
        </is>
      </c>
      <c r="AK143" t="n">
        <v>38</v>
      </c>
      <c r="AL143" t="inlineStr">
        <is>
          <t>Perempuan</t>
        </is>
      </c>
      <c r="AM143" t="inlineStr">
        <is>
          <t>Sudah menikah</t>
        </is>
      </c>
      <c r="AN143" t="inlineStr">
        <is>
          <t>SD/Sederajat</t>
        </is>
      </c>
      <c r="AO143" t="inlineStr">
        <is>
          <t>Peternak</t>
        </is>
      </c>
      <c r="AP143" t="n">
        <v>0</v>
      </c>
      <c r="AQ143" t="n">
        <v>1</v>
      </c>
      <c r="AR143" t="n">
        <v>0</v>
      </c>
      <c r="AS143" t="n">
        <v>0</v>
      </c>
      <c r="AT143" t="n">
        <v>0</v>
      </c>
      <c r="AU143" t="n">
        <v>0</v>
      </c>
      <c r="AV143" t="n">
        <v>0</v>
      </c>
      <c r="AW143" t="n">
        <v>0</v>
      </c>
      <c r="AX143" t="n">
        <v/>
      </c>
      <c r="AY143" t="inlineStr">
        <is>
          <t>Petani</t>
        </is>
      </c>
      <c r="AZ143" t="n">
        <v>1</v>
      </c>
      <c r="BA143" t="n">
        <v>0</v>
      </c>
      <c r="BB143" t="n">
        <v>0</v>
      </c>
      <c r="BC143" t="n">
        <v>0</v>
      </c>
      <c r="BD143" t="n">
        <v>0</v>
      </c>
      <c r="BE143" t="n">
        <v>0</v>
      </c>
      <c r="BF143" t="n">
        <v>0</v>
      </c>
      <c r="BG143" t="n">
        <v>0</v>
      </c>
      <c r="BH143" t="n">
        <v/>
      </c>
      <c r="BI143" t="inlineStr">
        <is>
          <t>&gt;Rp3.500.000</t>
        </is>
      </c>
      <c r="BJ143" t="n">
        <v>1</v>
      </c>
      <c r="BK143" t="n">
        <v>1</v>
      </c>
      <c r="BL143" t="n">
        <v>1</v>
      </c>
      <c r="BM143" t="n">
        <v>1</v>
      </c>
      <c r="BN143" t="inlineStr">
        <is>
          <t>Milik sendiri</t>
        </is>
      </c>
      <c r="BO143" t="inlineStr">
        <is>
          <t>Permanen (dinding bata dan semen)</t>
        </is>
      </c>
      <c r="BP143" t="n">
        <v>1</v>
      </c>
      <c r="BQ143" t="n">
        <v>0</v>
      </c>
      <c r="BR143" t="n">
        <v>0</v>
      </c>
      <c r="BS143" t="n">
        <v>0</v>
      </c>
      <c r="BT143" t="n">
        <v>0</v>
      </c>
      <c r="BU143" t="n">
        <v/>
      </c>
      <c r="BV143" t="inlineStr">
        <is>
          <t>Keramik/ubin</t>
        </is>
      </c>
      <c r="BW143" t="n">
        <v>0</v>
      </c>
      <c r="BX143" t="n">
        <v>0</v>
      </c>
      <c r="BY143" t="n">
        <v>1</v>
      </c>
      <c r="BZ143" t="n">
        <v>0</v>
      </c>
      <c r="CA143" t="n">
        <v>0</v>
      </c>
      <c r="CB143" t="n">
        <v/>
      </c>
      <c r="CC143" t="inlineStr">
        <is>
          <t>Genting</t>
        </is>
      </c>
      <c r="CD143" t="n">
        <v>0</v>
      </c>
      <c r="CE143" t="n">
        <v>0</v>
      </c>
      <c r="CF143" t="n">
        <v>0</v>
      </c>
      <c r="CG143" t="n">
        <v>0</v>
      </c>
      <c r="CH143" t="n">
        <v>0</v>
      </c>
      <c r="CI143" t="n">
        <v>1</v>
      </c>
      <c r="CJ143" t="n">
        <v>0</v>
      </c>
      <c r="CK143" t="n">
        <v/>
      </c>
      <c r="CL143" t="inlineStr">
        <is>
          <t>Ya</t>
        </is>
      </c>
      <c r="CM143" t="n">
        <v>2016</v>
      </c>
      <c r="CN143" t="inlineStr">
        <is>
          <t>Fixed-Dome (Kubah Tetap)</t>
        </is>
      </c>
      <c r="CO143" t="inlineStr">
        <is>
          <t>8 m³ (6-7 ekor sapi, ±6,5 jam memasak/hari, ±65 kg slurry/hari)</t>
        </is>
      </c>
      <c r="CP143" t="inlineStr">
        <is>
          <t>Anggota keluarga - laki-laki</t>
        </is>
      </c>
      <c r="CQ143" t="n">
        <v>0</v>
      </c>
      <c r="CR143" t="n">
        <v>0</v>
      </c>
      <c r="CS143" t="n">
        <v>0</v>
      </c>
      <c r="CT143" t="n">
        <v>0</v>
      </c>
      <c r="CU143" t="n">
        <v>1</v>
      </c>
      <c r="CV143" t="n">
        <v>0</v>
      </c>
      <c r="CW143" t="n">
        <v>0</v>
      </c>
      <c r="CX143" t="n">
        <v>0</v>
      </c>
      <c r="CY143" t="inlineStr">
        <is>
          <t>Anggota keluarga - laki-laki</t>
        </is>
      </c>
      <c r="CZ143" t="n">
        <v>1</v>
      </c>
      <c r="DA143" t="n">
        <v>0</v>
      </c>
      <c r="DB143" t="n">
        <v>0</v>
      </c>
      <c r="DC143" t="n">
        <v/>
      </c>
      <c r="DD143" t="inlineStr">
        <is>
          <t>Anggota keluarga - laki-laki CPO atau pendamping</t>
        </is>
      </c>
      <c r="DE143" t="n">
        <v>1</v>
      </c>
      <c r="DF143" t="n">
        <v>0</v>
      </c>
      <c r="DG143" t="n">
        <v>1</v>
      </c>
      <c r="DH143" t="n">
        <v>0</v>
      </c>
      <c r="DI143" t="n">
        <v/>
      </c>
      <c r="DJ143" t="inlineStr">
        <is>
          <t>Anggota keluarga - laki-laki CPO atau pendamping</t>
        </is>
      </c>
      <c r="DK143" t="n">
        <v>1</v>
      </c>
      <c r="DL143" t="n">
        <v>0</v>
      </c>
      <c r="DM143" t="n">
        <v>1</v>
      </c>
      <c r="DN143" t="n">
        <v>0</v>
      </c>
      <c r="DO143" t="n">
        <v/>
      </c>
      <c r="DP143" t="inlineStr">
        <is>
          <t>Tidak berfungsi sama sekali</t>
        </is>
      </c>
      <c r="DQ143" t="inlineStr">
        <is>
          <t>&gt;1 tahun yang lalu</t>
        </is>
      </c>
      <c r="DR143" t="inlineStr">
        <is>
          <t>Kurangnya pemeliharaan yang memadai</t>
        </is>
      </c>
      <c r="DS143" t="n">
        <v/>
      </c>
      <c r="DT143" t="n">
        <v/>
      </c>
      <c r="DU143" t="n">
        <v/>
      </c>
      <c r="DV143" t="n">
        <v/>
      </c>
      <c r="DW143" t="n">
        <v/>
      </c>
      <c r="DX143" t="n">
        <v/>
      </c>
      <c r="DY143" t="n">
        <v/>
      </c>
      <c r="DZ143" t="n">
        <v/>
      </c>
      <c r="EA143" t="n">
        <v/>
      </c>
      <c r="EB143" t="n">
        <v/>
      </c>
      <c r="EC143" t="n">
        <v/>
      </c>
      <c r="ED143" t="n">
        <v/>
      </c>
      <c r="EE143" t="n">
        <v/>
      </c>
      <c r="EF143" t="n">
        <v/>
      </c>
      <c r="EG143" t="n">
        <v/>
      </c>
      <c r="EH143" t="n">
        <v/>
      </c>
      <c r="EI143" t="inlineStr">
        <is>
          <t>Keterbatasan akses terhadap informasi atau pelatihan terkait biogas</t>
        </is>
      </c>
      <c r="EJ143" t="n">
        <v>0</v>
      </c>
      <c r="EK143" t="n">
        <v>0</v>
      </c>
      <c r="EL143" t="n">
        <v>1</v>
      </c>
      <c r="EM143" t="n">
        <v>0</v>
      </c>
      <c r="EN143" t="n">
        <v>0</v>
      </c>
      <c r="EO143" t="n">
        <v/>
      </c>
      <c r="EP143" t="inlineStr">
        <is>
          <t>Ya, cukup jelas dan mudah diikuti</t>
        </is>
      </c>
      <c r="EQ143" t="inlineStr">
        <is>
          <t>Pelatihan</t>
        </is>
      </c>
      <c r="ER143" t="inlineStr">
        <is>
          <t>CPO atau pendamping</t>
        </is>
      </c>
      <c r="ES143" t="n">
        <v>1</v>
      </c>
      <c r="ET143" t="n">
        <v>0</v>
      </c>
      <c r="EU143" t="n">
        <v>0</v>
      </c>
      <c r="EV143" t="n">
        <v>0</v>
      </c>
      <c r="EW143" t="n">
        <v/>
      </c>
      <c r="EX143" t="inlineStr">
        <is>
          <t>Anggota keluarga - Perempuan dewasa</t>
        </is>
      </c>
      <c r="EY143" t="n">
        <v>0</v>
      </c>
      <c r="EZ143" t="n">
        <v>1</v>
      </c>
      <c r="FA143" t="n">
        <v>0</v>
      </c>
      <c r="FB143" t="n">
        <v/>
      </c>
      <c r="FC143" t="inlineStr">
        <is>
          <t>Jarang sekali</t>
        </is>
      </c>
      <c r="FD143" t="n">
        <v/>
      </c>
      <c r="FE143" t="inlineStr">
        <is>
          <t>Mengetahui</t>
        </is>
      </c>
      <c r="FF143" t="inlineStr">
        <is>
          <t>Jarang (setiap bulan atau lebih)</t>
        </is>
      </c>
      <c r="FG143" t="inlineStr">
        <is>
          <t>Mengetahui</t>
        </is>
      </c>
      <c r="FH143" t="inlineStr">
        <is>
          <t>Tidak pernah</t>
        </is>
      </c>
      <c r="FI143" t="inlineStr">
        <is>
          <t>Mengetahui</t>
        </is>
      </c>
      <c r="FJ143" t="inlineStr">
        <is>
          <t>Tidak pernah</t>
        </is>
      </c>
      <c r="FK143" t="inlineStr">
        <is>
          <t>Mengetahui</t>
        </is>
      </c>
      <c r="FL143" t="inlineStr">
        <is>
          <t>Tidak pernah</t>
        </is>
      </c>
      <c r="FM143" t="inlineStr">
        <is>
          <t>Mengetahui</t>
        </is>
      </c>
      <c r="FN143" t="inlineStr">
        <is>
          <t>Tidak pernah</t>
        </is>
      </c>
      <c r="FO143" t="inlineStr">
        <is>
          <t>Mengetahui</t>
        </is>
      </c>
      <c r="FP143" t="inlineStr">
        <is>
          <t>Tidak pernah</t>
        </is>
      </c>
      <c r="FQ143" t="inlineStr">
        <is>
          <t>Mengetahui</t>
        </is>
      </c>
      <c r="FR143" t="inlineStr">
        <is>
          <t>Ya</t>
        </is>
      </c>
      <c r="FS143" t="inlineStr">
        <is>
          <t>Mengetahui</t>
        </is>
      </c>
      <c r="FT143" t="inlineStr">
        <is>
          <t>Ya, selalu</t>
        </is>
      </c>
      <c r="FU143" t="inlineStr">
        <is>
          <t>Laki-laki dewasa Perempuan dewasa</t>
        </is>
      </c>
      <c r="FV143" t="n">
        <v>1</v>
      </c>
      <c r="FW143" t="n">
        <v>1</v>
      </c>
      <c r="FX143" t="n">
        <v>0</v>
      </c>
      <c r="FY143" t="n">
        <v>0</v>
      </c>
      <c r="FZ143" t="inlineStr">
        <is>
          <t>Memahami</t>
        </is>
      </c>
      <c r="GA143" t="inlineStr">
        <is>
          <t>CPO</t>
        </is>
      </c>
      <c r="GB143" t="n">
        <v>1</v>
      </c>
      <c r="GC143" t="n">
        <v>0</v>
      </c>
      <c r="GD143" t="n">
        <v>0</v>
      </c>
      <c r="GE143" t="n">
        <v>0</v>
      </c>
      <c r="GF143" t="n">
        <v/>
      </c>
      <c r="GG143" t="inlineStr">
        <is>
          <t>Jarang</t>
        </is>
      </c>
      <c r="GH143" t="inlineStr">
        <is>
          <t>Tidak</t>
        </is>
      </c>
      <c r="GI143" t="n">
        <v/>
      </c>
      <c r="GJ143" t="n">
        <v/>
      </c>
      <c r="GK143" t="n">
        <v/>
      </c>
      <c r="GL143" t="n">
        <v/>
      </c>
      <c r="GM143" t="n">
        <v/>
      </c>
      <c r="GN143" t="n">
        <v/>
      </c>
      <c r="GO143" t="n">
        <v/>
      </c>
      <c r="GP143" t="inlineStr">
        <is>
          <t>Sebagian</t>
        </is>
      </c>
      <c r="GQ143" t="inlineStr">
        <is>
          <t>LPG</t>
        </is>
      </c>
      <c r="GR143" t="n">
        <v>1</v>
      </c>
      <c r="GS143" t="n">
        <v>0</v>
      </c>
      <c r="GT143" t="n">
        <v>0</v>
      </c>
      <c r="GU143" t="n">
        <v>0</v>
      </c>
      <c r="GV143" t="n">
        <v>0</v>
      </c>
      <c r="GW143" t="n">
        <v>0</v>
      </c>
      <c r="GX143" t="n">
        <v>0</v>
      </c>
      <c r="GY143" t="n">
        <v/>
      </c>
      <c r="GZ143" t="inlineStr">
        <is>
          <t>Tidak</t>
        </is>
      </c>
      <c r="HA143" t="n">
        <v/>
      </c>
      <c r="HB143" t="n">
        <v/>
      </c>
      <c r="HC143" t="n">
        <v/>
      </c>
      <c r="HD143" t="n">
        <v/>
      </c>
      <c r="HE143" t="n">
        <v/>
      </c>
      <c r="HF143" t="n">
        <v/>
      </c>
      <c r="HG143" t="n">
        <v/>
      </c>
      <c r="HH143" t="n">
        <v/>
      </c>
      <c r="HI143" t="n">
        <v/>
      </c>
      <c r="HJ143" t="n">
        <v/>
      </c>
      <c r="HK143" t="n">
        <v/>
      </c>
      <c r="HL143" t="n">
        <v/>
      </c>
      <c r="HM143" t="n">
        <v/>
      </c>
      <c r="HN143" t="n">
        <v/>
      </c>
      <c r="HO143" t="n">
        <v/>
      </c>
      <c r="HP143" t="n">
        <v/>
      </c>
      <c r="HQ143" t="n">
        <v/>
      </c>
      <c r="HR143" t="n">
        <v/>
      </c>
      <c r="HS143" t="n">
        <v/>
      </c>
      <c r="HT143" t="n">
        <v/>
      </c>
      <c r="HU143" t="n">
        <v/>
      </c>
      <c r="HV143" t="n">
        <v/>
      </c>
      <c r="HW143" t="n">
        <v/>
      </c>
      <c r="HX143" t="n">
        <v/>
      </c>
      <c r="HY143" t="n">
        <v/>
      </c>
      <c r="HZ143" t="n">
        <v/>
      </c>
      <c r="IA143" t="n">
        <v>0</v>
      </c>
      <c r="IB143" t="n">
        <v>0</v>
      </c>
      <c r="IC143" t="n">
        <v/>
      </c>
      <c r="ID143" t="n">
        <v/>
      </c>
      <c r="IE143" t="n">
        <v/>
      </c>
      <c r="IF143" t="n">
        <v/>
      </c>
      <c r="IG143" t="n">
        <v/>
      </c>
      <c r="IH143" t="n">
        <v/>
      </c>
      <c r="II143" t="n">
        <v/>
      </c>
      <c r="IJ143" t="n">
        <v/>
      </c>
      <c r="IK143" t="inlineStr">
        <is>
          <t>15-30 kg</t>
        </is>
      </c>
      <c r="IL143" t="inlineStr">
        <is>
          <t>1-3 jam</t>
        </is>
      </c>
      <c r="IM143" t="inlineStr">
        <is>
          <t>Ya</t>
        </is>
      </c>
      <c r="IN143" t="inlineStr">
        <is>
          <t>Tidak</t>
        </is>
      </c>
      <c r="IO143" t="inlineStr">
        <is>
          <t>Lebih bersih</t>
        </is>
      </c>
      <c r="IP143" t="n">
        <v/>
      </c>
      <c r="IQ143" t="inlineStr">
        <is>
          <t>Tidak pernah</t>
        </is>
      </c>
      <c r="IR143" t="n">
        <v/>
      </c>
      <c r="IS143" t="n">
        <v/>
      </c>
      <c r="IT143" t="n">
        <v/>
      </c>
      <c r="IU143" t="n">
        <v/>
      </c>
      <c r="IV143" t="n">
        <v/>
      </c>
      <c r="IW143" t="n">
        <v/>
      </c>
      <c r="IX143" t="n">
        <v/>
      </c>
      <c r="IY143" t="n">
        <v/>
      </c>
      <c r="IZ143" t="inlineStr">
        <is>
          <t>Tidak pernah</t>
        </is>
      </c>
      <c r="JA143" t="n">
        <v/>
      </c>
      <c r="JB143" t="n">
        <v/>
      </c>
      <c r="JC143" t="n">
        <v/>
      </c>
      <c r="JD143" t="n">
        <v/>
      </c>
      <c r="JE143" t="n">
        <v/>
      </c>
      <c r="JF143" t="n">
        <v/>
      </c>
      <c r="JG143" t="n">
        <v/>
      </c>
      <c r="JH143" t="n">
        <v/>
      </c>
      <c r="JI143" t="inlineStr">
        <is>
          <t>Tidak pernah</t>
        </is>
      </c>
      <c r="JJ143" t="n">
        <v/>
      </c>
      <c r="JK143" t="n">
        <v/>
      </c>
      <c r="JL143" t="n">
        <v/>
      </c>
      <c r="JM143" t="n">
        <v/>
      </c>
      <c r="JN143" t="n">
        <v/>
      </c>
      <c r="JO143" t="n">
        <v/>
      </c>
      <c r="JP143" t="n">
        <v/>
      </c>
      <c r="JQ143" t="n">
        <v/>
      </c>
      <c r="JR143" t="inlineStr">
        <is>
          <t>Tidak pernah</t>
        </is>
      </c>
      <c r="JS143" t="n">
        <v/>
      </c>
      <c r="JT143" t="n">
        <v/>
      </c>
      <c r="JU143" t="n">
        <v/>
      </c>
      <c r="JV143" t="n">
        <v/>
      </c>
      <c r="JW143" t="n">
        <v/>
      </c>
      <c r="JX143" t="n">
        <v/>
      </c>
      <c r="JY143" t="n">
        <v/>
      </c>
      <c r="JZ143" t="n">
        <v/>
      </c>
      <c r="KA143" t="inlineStr">
        <is>
          <t>Tidak pernah</t>
        </is>
      </c>
      <c r="KB143" t="n">
        <v/>
      </c>
      <c r="KC143" t="n">
        <v/>
      </c>
      <c r="KD143" t="n">
        <v/>
      </c>
      <c r="KE143" t="n">
        <v/>
      </c>
      <c r="KF143" t="n">
        <v/>
      </c>
      <c r="KG143" t="n">
        <v/>
      </c>
      <c r="KH143" t="n">
        <v/>
      </c>
      <c r="KI143" t="n">
        <v/>
      </c>
      <c r="KJ143" t="inlineStr">
        <is>
          <t>Tidak pernah</t>
        </is>
      </c>
      <c r="KK143" t="n">
        <v/>
      </c>
      <c r="KL143" t="n">
        <v/>
      </c>
      <c r="KM143" t="n">
        <v/>
      </c>
      <c r="KN143" t="n">
        <v/>
      </c>
      <c r="KO143" t="n">
        <v/>
      </c>
      <c r="KP143" t="n">
        <v/>
      </c>
      <c r="KQ143" t="n">
        <v/>
      </c>
      <c r="KR143" t="n">
        <v/>
      </c>
      <c r="KS143" t="inlineStr">
        <is>
          <t>Jauh lebih baik</t>
        </is>
      </c>
      <c r="KT143" t="inlineStr">
        <is>
          <t>0-1 kali</t>
        </is>
      </c>
      <c r="KU143" t="inlineStr">
        <is>
          <t>0-1 kali</t>
        </is>
      </c>
      <c r="KV143" t="inlineStr">
        <is>
          <t>Tidak ada</t>
        </is>
      </c>
      <c r="KW143" t="n">
        <v>0</v>
      </c>
      <c r="KX143" t="n">
        <v>0</v>
      </c>
      <c r="KY143" t="n">
        <v>0</v>
      </c>
      <c r="KZ143" t="n">
        <v>1</v>
      </c>
      <c r="LA143" t="inlineStr">
        <is>
          <t>Tidak ada perubahan</t>
        </is>
      </c>
      <c r="LB143" t="inlineStr">
        <is>
          <t>Tidak ada perubahan</t>
        </is>
      </c>
      <c r="LC143" t="n">
        <v>8</v>
      </c>
      <c r="LD143" t="n">
        <v>6</v>
      </c>
      <c r="LE143" t="n">
        <v>0</v>
      </c>
      <c r="LF143" t="n">
        <v>0</v>
      </c>
      <c r="LG143" t="inlineStr">
        <is>
          <t>Tidak</t>
        </is>
      </c>
      <c r="LH143" t="n">
        <v/>
      </c>
      <c r="LI143" t="n">
        <v>0</v>
      </c>
      <c r="LJ143" t="inlineStr">
        <is>
          <t>Tabungan</t>
        </is>
      </c>
      <c r="LK143" t="n">
        <v>1</v>
      </c>
      <c r="LL143" t="n">
        <v>0</v>
      </c>
      <c r="LM143" t="n">
        <v>0</v>
      </c>
      <c r="LN143" t="n">
        <v>0</v>
      </c>
      <c r="LO143" t="n">
        <v>0</v>
      </c>
      <c r="LP143" t="n">
        <v>0</v>
      </c>
      <c r="LQ143" t="n">
        <v>0</v>
      </c>
      <c r="LR143" t="n">
        <v/>
      </c>
      <c r="LS143" t="n">
        <v>60</v>
      </c>
      <c r="LT143" t="n">
        <v>60</v>
      </c>
      <c r="LU143" t="n">
        <v>0</v>
      </c>
      <c r="LV143" t="n">
        <v>15</v>
      </c>
      <c r="LW143" t="n">
        <v>15</v>
      </c>
      <c r="LX143" t="n">
        <v>0</v>
      </c>
      <c r="LY143" t="n">
        <v>15</v>
      </c>
      <c r="LZ143" t="n">
        <v>15</v>
      </c>
      <c r="MA143" t="n">
        <v>0</v>
      </c>
      <c r="MB143" t="inlineStr">
        <is>
          <t>Tidak</t>
        </is>
      </c>
      <c r="MC143" t="n">
        <v>60</v>
      </c>
      <c r="MD143" t="n">
        <v>0</v>
      </c>
      <c r="ME143" t="n">
        <v>60</v>
      </c>
      <c r="MF143" t="n">
        <v>0</v>
      </c>
      <c r="MG143" t="n">
        <v>0</v>
      </c>
      <c r="MH143" t="n">
        <v>0</v>
      </c>
      <c r="MI143" t="n">
        <v/>
      </c>
      <c r="MJ143" t="n">
        <v/>
      </c>
      <c r="MK143" t="n">
        <v/>
      </c>
      <c r="ML143" t="n">
        <v/>
      </c>
      <c r="MM143" t="n">
        <v/>
      </c>
      <c r="MN143" t="n">
        <v/>
      </c>
      <c r="MO143" t="n">
        <v/>
      </c>
      <c r="MP143" t="n">
        <v/>
      </c>
      <c r="MQ143" t="n">
        <v/>
      </c>
      <c r="MR143" t="inlineStr">
        <is>
          <t>Istirahat</t>
        </is>
      </c>
      <c r="MS143" t="n">
        <v/>
      </c>
      <c r="MT143" t="inlineStr">
        <is>
          <t>Istirahat</t>
        </is>
      </c>
      <c r="MU143" t="inlineStr">
        <is>
          <t>Tidak</t>
        </is>
      </c>
      <c r="MV143" t="n">
        <v/>
      </c>
      <c r="MW143" t="n">
        <v/>
      </c>
      <c r="MX143" t="n">
        <v/>
      </c>
      <c r="MY143" t="n">
        <v/>
      </c>
      <c r="MZ143" t="n">
        <v/>
      </c>
      <c r="NA143" t="n">
        <v/>
      </c>
      <c r="NB143" t="n">
        <v/>
      </c>
      <c r="NC143" t="n">
        <v/>
      </c>
      <c r="ND143" t="n">
        <v/>
      </c>
      <c r="NE143" t="n">
        <v/>
      </c>
      <c r="NF143" t="n">
        <v/>
      </c>
      <c r="NG143" t="n">
        <v/>
      </c>
      <c r="NH143" t="n">
        <v/>
      </c>
      <c r="NI143" t="n">
        <v/>
      </c>
      <c r="NJ143" t="n">
        <v/>
      </c>
      <c r="NK143" t="n">
        <v/>
      </c>
      <c r="NL143" t="inlineStr">
        <is>
          <t>Ya</t>
        </is>
      </c>
      <c r="NM143" t="inlineStr">
        <is>
          <t>Kombinasi kredit/pinjaman dan dana hibah</t>
        </is>
      </c>
      <c r="NN143" t="inlineStr">
        <is>
          <t>7.000.001-9.000.000</t>
        </is>
      </c>
      <c r="NO143" t="inlineStr">
        <is>
          <t>Yayasan Rumah Energi atau BIRU</t>
        </is>
      </c>
      <c r="NP143" t="n">
        <v/>
      </c>
      <c r="NQ143" t="inlineStr">
        <is>
          <t>Koperasi</t>
        </is>
      </c>
      <c r="NR143" t="n">
        <v/>
      </c>
      <c r="NS143" t="n">
        <v>12</v>
      </c>
      <c r="NT143" t="inlineStr">
        <is>
          <t>Anggota keluarga - Perempuan</t>
        </is>
      </c>
      <c r="NU143" t="n">
        <v/>
      </c>
      <c r="NV143" t="n">
        <v/>
      </c>
      <c r="NW143" t="n">
        <v/>
      </c>
      <c r="NX143" t="inlineStr">
        <is>
          <t>Sama saja</t>
        </is>
      </c>
      <c r="NY143" t="n">
        <v>60</v>
      </c>
      <c r="NZ143" t="n">
        <v>60</v>
      </c>
      <c r="OA143" t="n">
        <v>0</v>
      </c>
      <c r="OB143" t="n">
        <v>60</v>
      </c>
      <c r="OC143" t="n">
        <v>6</v>
      </c>
      <c r="OD143" t="n">
        <v>0</v>
      </c>
      <c r="OE143" t="inlineStr">
        <is>
          <t>Tidak ada perubahan</t>
        </is>
      </c>
      <c r="OF143" t="inlineStr">
        <is>
          <t>Sama saja (tidak ada perbedaan waktu memasak MAUPUN rasa/bau makanan bila dibandingkan penggunaan sebelumnya)</t>
        </is>
      </c>
      <c r="OG143" t="inlineStr">
        <is>
          <t>Ya</t>
        </is>
      </c>
      <c r="OH143" t="n">
        <v>7</v>
      </c>
      <c r="OI143" t="n">
        <v>7</v>
      </c>
      <c r="OJ143" t="n">
        <v>0</v>
      </c>
      <c r="OK143" t="n">
        <v>0</v>
      </c>
      <c r="OL143" t="n">
        <v>0</v>
      </c>
      <c r="OM143" t="n">
        <v>2</v>
      </c>
      <c r="ON143" t="n">
        <v>5</v>
      </c>
      <c r="OO143" t="n">
        <v>0</v>
      </c>
      <c r="OP143" t="inlineStr">
        <is>
          <t>Sapi perah Kambing Ayam</t>
        </is>
      </c>
      <c r="OQ143" t="n">
        <v>0</v>
      </c>
      <c r="OR143" t="n">
        <v>1</v>
      </c>
      <c r="OS143" t="n">
        <v>0</v>
      </c>
      <c r="OT143" t="n">
        <v>0</v>
      </c>
      <c r="OU143" t="n">
        <v>0</v>
      </c>
      <c r="OV143" t="n">
        <v>1</v>
      </c>
      <c r="OW143" t="n">
        <v>1</v>
      </c>
      <c r="OX143" t="n">
        <v>0</v>
      </c>
      <c r="OY143" t="n">
        <v>0</v>
      </c>
      <c r="OZ143" t="inlineStr">
        <is>
          <t>Sapi perah</t>
        </is>
      </c>
      <c r="PA143" t="n">
        <v>0</v>
      </c>
      <c r="PB143" t="n">
        <v>1</v>
      </c>
      <c r="PC143" t="n">
        <v>0</v>
      </c>
      <c r="PD143" t="n">
        <v>0</v>
      </c>
      <c r="PE143" t="n">
        <v>0</v>
      </c>
      <c r="PF143" t="n">
        <v>0</v>
      </c>
      <c r="PG143" t="n">
        <v>0</v>
      </c>
      <c r="PH143" t="n">
        <v>0</v>
      </c>
      <c r="PI143" t="n">
        <v>0</v>
      </c>
      <c r="PJ143" t="inlineStr">
        <is>
          <t>Sapi perah</t>
        </is>
      </c>
      <c r="PK143" t="n">
        <v>0</v>
      </c>
      <c r="PL143" t="n">
        <v>1</v>
      </c>
      <c r="PM143" t="n">
        <v>0</v>
      </c>
      <c r="PN143" t="n">
        <v>0</v>
      </c>
      <c r="PO143" t="n">
        <v>0</v>
      </c>
      <c r="PP143" t="n">
        <v>0</v>
      </c>
      <c r="PQ143" t="n">
        <v>0</v>
      </c>
      <c r="PR143" t="n">
        <v>0</v>
      </c>
      <c r="PS143" t="n">
        <v>0</v>
      </c>
      <c r="PT143" t="n">
        <v/>
      </c>
      <c r="PU143" t="n">
        <v/>
      </c>
      <c r="PV143" t="n">
        <v/>
      </c>
      <c r="PW143" t="n">
        <v/>
      </c>
      <c r="PX143" t="n">
        <v/>
      </c>
      <c r="PY143" t="n">
        <v/>
      </c>
      <c r="PZ143" t="n">
        <v/>
      </c>
      <c r="QA143" t="n">
        <v/>
      </c>
      <c r="QB143" t="n">
        <v/>
      </c>
      <c r="QC143" t="n">
        <v/>
      </c>
      <c r="QD143" t="n">
        <v/>
      </c>
      <c r="QE143" t="inlineStr">
        <is>
          <t>1-Disebarkan ke lahan terbuka</t>
        </is>
      </c>
      <c r="QF143" t="n">
        <v>0</v>
      </c>
      <c r="QG143" t="n">
        <v>0</v>
      </c>
      <c r="QH143" t="n">
        <v>0</v>
      </c>
      <c r="QI143" t="n">
        <v>0</v>
      </c>
      <c r="QJ143" t="n">
        <v>0</v>
      </c>
      <c r="QK143" t="n">
        <v>1</v>
      </c>
      <c r="QL143" t="n">
        <v>0</v>
      </c>
      <c r="QM143" t="n">
        <v>0</v>
      </c>
      <c r="QN143" t="n">
        <v>0</v>
      </c>
      <c r="QO143" t="n">
        <v/>
      </c>
      <c r="QP143" t="n">
        <v/>
      </c>
      <c r="QQ143" t="n">
        <v/>
      </c>
      <c r="QR143" t="n">
        <v/>
      </c>
      <c r="QS143" t="n">
        <v/>
      </c>
      <c r="QT143" t="n">
        <v/>
      </c>
      <c r="QU143" t="n">
        <v/>
      </c>
      <c r="QV143" t="n">
        <v/>
      </c>
      <c r="QW143" t="n">
        <v/>
      </c>
      <c r="QX143" t="n">
        <v/>
      </c>
      <c r="QY143" t="n">
        <v/>
      </c>
      <c r="QZ143" t="n">
        <v/>
      </c>
      <c r="RA143" t="n">
        <v/>
      </c>
      <c r="RB143" t="n">
        <v/>
      </c>
      <c r="RC143" t="n">
        <v/>
      </c>
      <c r="RD143" t="n">
        <v/>
      </c>
      <c r="RE143" t="n">
        <v/>
      </c>
      <c r="RF143" t="n">
        <v/>
      </c>
      <c r="RG143" t="n">
        <v/>
      </c>
      <c r="RH143" t="n">
        <v/>
      </c>
      <c r="RI143" t="n">
        <v/>
      </c>
      <c r="RJ143" t="n">
        <v/>
      </c>
      <c r="RK143" t="n">
        <v/>
      </c>
      <c r="RL143" t="n">
        <v/>
      </c>
      <c r="RM143" t="n">
        <v/>
      </c>
      <c r="RN143" t="n">
        <v/>
      </c>
      <c r="RO143" t="n">
        <v/>
      </c>
      <c r="RP143" t="n">
        <v/>
      </c>
      <c r="RQ143" t="n">
        <v/>
      </c>
      <c r="RR143" t="inlineStr">
        <is>
          <t>1-Disebarkan ke lahan terbuka</t>
        </is>
      </c>
      <c r="RS143" t="n">
        <v>0</v>
      </c>
      <c r="RT143" t="n">
        <v>0</v>
      </c>
      <c r="RU143" t="n">
        <v>0</v>
      </c>
      <c r="RV143" t="n">
        <v>0</v>
      </c>
      <c r="RW143" t="n">
        <v>0</v>
      </c>
      <c r="RX143" t="n">
        <v>1</v>
      </c>
      <c r="RY143" t="n">
        <v>0</v>
      </c>
      <c r="RZ143" t="n">
        <v>0</v>
      </c>
      <c r="SA143" t="n">
        <v>0</v>
      </c>
      <c r="SB143" t="n">
        <v/>
      </c>
      <c r="SC143" t="inlineStr">
        <is>
          <t>1-Disebarkan ke lahan terbuka</t>
        </is>
      </c>
      <c r="SD143" t="n">
        <v>0</v>
      </c>
      <c r="SE143" t="n">
        <v>0</v>
      </c>
      <c r="SF143" t="n">
        <v>0</v>
      </c>
      <c r="SG143" t="n">
        <v>0</v>
      </c>
      <c r="SH143" t="n">
        <v>0</v>
      </c>
      <c r="SI143" t="n">
        <v>1</v>
      </c>
      <c r="SJ143" t="n">
        <v>0</v>
      </c>
      <c r="SK143" t="n">
        <v>0</v>
      </c>
      <c r="SL143" t="n">
        <v>0</v>
      </c>
      <c r="SM143" t="n">
        <v/>
      </c>
      <c r="SN143" t="n">
        <v/>
      </c>
      <c r="SO143" t="n">
        <v/>
      </c>
      <c r="SP143" t="n">
        <v/>
      </c>
      <c r="SQ143" t="n">
        <v/>
      </c>
      <c r="SR143" t="n">
        <v/>
      </c>
      <c r="SS143" t="n">
        <v/>
      </c>
      <c r="ST143" t="n">
        <v/>
      </c>
      <c r="SU143" t="n">
        <v/>
      </c>
      <c r="SV143" t="n">
        <v/>
      </c>
      <c r="SW143" t="n">
        <v/>
      </c>
      <c r="SX143" t="n">
        <v/>
      </c>
      <c r="SY143" t="n">
        <v/>
      </c>
      <c r="SZ143" t="n">
        <v>6</v>
      </c>
      <c r="TA143" t="n">
        <v/>
      </c>
      <c r="TB143" t="n">
        <v/>
      </c>
      <c r="TC143" t="n">
        <v/>
      </c>
      <c r="TD143" t="n">
        <v>2</v>
      </c>
      <c r="TE143" t="n">
        <v>2</v>
      </c>
      <c r="TF143" t="n">
        <v/>
      </c>
      <c r="TG143" t="n">
        <v/>
      </c>
      <c r="TH143" t="n">
        <v/>
      </c>
      <c r="TI143" t="n">
        <v/>
      </c>
      <c r="TJ143" t="n">
        <v/>
      </c>
      <c r="TK143" t="n">
        <v/>
      </c>
      <c r="TL143" t="n">
        <v/>
      </c>
      <c r="TM143" t="n">
        <v/>
      </c>
      <c r="TN143" t="n">
        <v/>
      </c>
      <c r="TO143" t="n">
        <v/>
      </c>
      <c r="TP143" t="n">
        <v/>
      </c>
      <c r="TQ143" t="n">
        <v/>
      </c>
      <c r="TR143" t="n">
        <v/>
      </c>
      <c r="TS143" t="n">
        <v/>
      </c>
      <c r="TT143" t="n">
        <v/>
      </c>
      <c r="TU143" t="n">
        <v/>
      </c>
      <c r="TV143" t="n">
        <v/>
      </c>
      <c r="TW143" t="n">
        <v/>
      </c>
      <c r="TX143" t="n">
        <v/>
      </c>
      <c r="TY143" t="n">
        <v/>
      </c>
      <c r="TZ143" t="n">
        <v/>
      </c>
      <c r="UA143" t="n">
        <v/>
      </c>
      <c r="UB143" t="n">
        <v/>
      </c>
      <c r="UC143" t="n">
        <v/>
      </c>
      <c r="UD143" t="n">
        <v/>
      </c>
      <c r="UE143" t="n">
        <v/>
      </c>
      <c r="UF143" t="n">
        <v/>
      </c>
      <c r="UG143" t="n">
        <v/>
      </c>
      <c r="UH143" t="n">
        <v/>
      </c>
      <c r="UI143" t="n">
        <v/>
      </c>
      <c r="UJ143" t="n">
        <v/>
      </c>
      <c r="UK143" t="n">
        <v/>
      </c>
      <c r="UL143" t="n">
        <v/>
      </c>
      <c r="UM143" t="n">
        <v/>
      </c>
      <c r="UN143" t="n">
        <v/>
      </c>
      <c r="UO143" t="n">
        <v/>
      </c>
      <c r="UP143" t="n">
        <v/>
      </c>
      <c r="UQ143" t="n">
        <v/>
      </c>
      <c r="UR143" t="n">
        <v/>
      </c>
      <c r="US143" t="n">
        <v/>
      </c>
      <c r="UT143" t="n">
        <v/>
      </c>
      <c r="UU143" t="inlineStr">
        <is>
          <t>Pemberian pakan di kandang</t>
        </is>
      </c>
      <c r="UV143" t="inlineStr">
        <is>
          <t>Pemberian pakan di kandang</t>
        </is>
      </c>
      <c r="UW143" t="n">
        <v/>
      </c>
      <c r="UX143" t="n">
        <v/>
      </c>
      <c r="UY143" t="n">
        <v/>
      </c>
      <c r="UZ143" t="inlineStr">
        <is>
          <t>Pemberian pakan di kandang</t>
        </is>
      </c>
      <c r="VA143" t="inlineStr">
        <is>
          <t>Penggembalaan terbuka</t>
        </is>
      </c>
      <c r="VB143" t="n">
        <v/>
      </c>
      <c r="VC143" t="inlineStr">
        <is>
          <t>Jarang (2-3 minggu sekali)</t>
        </is>
      </c>
      <c r="VD143" t="inlineStr">
        <is>
          <t>Sangat teratur (setiap hari)</t>
        </is>
      </c>
      <c r="VE143" t="n">
        <v/>
      </c>
      <c r="VF143" t="n">
        <v/>
      </c>
      <c r="VG143" t="n">
        <v/>
      </c>
      <c r="VH143" t="inlineStr">
        <is>
          <t>Sangat teratur (setiap hari)</t>
        </is>
      </c>
      <c r="VI143" t="inlineStr">
        <is>
          <t>Sangat jarang (&gt;1 bulan sekali)</t>
        </is>
      </c>
      <c r="VJ143" t="n">
        <v/>
      </c>
      <c r="VK143" t="inlineStr">
        <is>
          <t>Sangat sering (&gt;1 kali sehari)</t>
        </is>
      </c>
      <c r="VL143" t="inlineStr">
        <is>
          <t>Sangat sering (&gt;1 kali sehari)</t>
        </is>
      </c>
      <c r="VM143" t="n">
        <v/>
      </c>
      <c r="VN143" t="n">
        <v/>
      </c>
      <c r="VO143" t="n">
        <v/>
      </c>
      <c r="VP143" t="inlineStr">
        <is>
          <t>Sangat sering (&gt;1 kali sehari)</t>
        </is>
      </c>
      <c r="VQ143" t="n">
        <v/>
      </c>
      <c r="VR143" t="n">
        <v/>
      </c>
      <c r="VS143" t="inlineStr">
        <is>
          <t>6-Digester biogas</t>
        </is>
      </c>
      <c r="VT143" t="n">
        <v>0</v>
      </c>
      <c r="VU143" t="n">
        <v>0</v>
      </c>
      <c r="VV143" t="n">
        <v>0</v>
      </c>
      <c r="VW143" t="n">
        <v>0</v>
      </c>
      <c r="VX143" t="n">
        <v>0</v>
      </c>
      <c r="VY143" t="n">
        <v>0</v>
      </c>
      <c r="VZ143" t="n">
        <v>0</v>
      </c>
      <c r="WA143" t="n">
        <v>0</v>
      </c>
      <c r="WB143" t="n">
        <v>0</v>
      </c>
      <c r="WC143" t="n">
        <v>1</v>
      </c>
      <c r="WD143" t="n">
        <v>0</v>
      </c>
      <c r="WE143" t="n">
        <v>0</v>
      </c>
      <c r="WF143" t="inlineStr">
        <is>
          <t>6-Digester biogas</t>
        </is>
      </c>
      <c r="WG143" t="n">
        <v>0</v>
      </c>
      <c r="WH143" t="n">
        <v>0</v>
      </c>
      <c r="WI143" t="n">
        <v>0</v>
      </c>
      <c r="WJ143" t="n">
        <v>0</v>
      </c>
      <c r="WK143" t="n">
        <v>0</v>
      </c>
      <c r="WL143" t="n">
        <v>0</v>
      </c>
      <c r="WM143" t="n">
        <v>0</v>
      </c>
      <c r="WN143" t="n">
        <v>0</v>
      </c>
      <c r="WO143" t="n">
        <v>0</v>
      </c>
      <c r="WP143" t="n">
        <v>1</v>
      </c>
      <c r="WQ143" t="n">
        <v>0</v>
      </c>
      <c r="WR143" t="n">
        <v>0</v>
      </c>
      <c r="WS143" t="n">
        <v/>
      </c>
      <c r="WT143" t="n">
        <v/>
      </c>
      <c r="WU143" t="n">
        <v/>
      </c>
      <c r="WV143" t="n">
        <v/>
      </c>
      <c r="WW143" t="n">
        <v/>
      </c>
      <c r="WX143" t="n">
        <v/>
      </c>
      <c r="WY143" t="n">
        <v/>
      </c>
      <c r="WZ143" t="n">
        <v/>
      </c>
      <c r="XA143" t="n">
        <v/>
      </c>
      <c r="XB143" t="n">
        <v/>
      </c>
      <c r="XC143" t="n">
        <v/>
      </c>
      <c r="XD143" t="n">
        <v/>
      </c>
      <c r="XE143" t="n">
        <v/>
      </c>
      <c r="XF143" t="n">
        <v/>
      </c>
      <c r="XG143" t="n">
        <v/>
      </c>
      <c r="XH143" t="n">
        <v/>
      </c>
      <c r="XI143" t="n">
        <v/>
      </c>
      <c r="XJ143" t="n">
        <v/>
      </c>
      <c r="XK143" t="n">
        <v/>
      </c>
      <c r="XL143" t="n">
        <v/>
      </c>
      <c r="XM143" t="n">
        <v/>
      </c>
      <c r="XN143" t="n">
        <v/>
      </c>
      <c r="XO143" t="n">
        <v/>
      </c>
      <c r="XP143" t="n">
        <v/>
      </c>
      <c r="XQ143" t="n">
        <v/>
      </c>
      <c r="XR143" t="n">
        <v/>
      </c>
      <c r="XS143" t="n">
        <v/>
      </c>
      <c r="XT143" t="n">
        <v/>
      </c>
      <c r="XU143" t="n">
        <v/>
      </c>
      <c r="XV143" t="n">
        <v/>
      </c>
      <c r="XW143" t="n">
        <v/>
      </c>
      <c r="XX143" t="n">
        <v/>
      </c>
      <c r="XY143" t="n">
        <v/>
      </c>
      <c r="XZ143" t="n">
        <v/>
      </c>
      <c r="YA143" t="inlineStr">
        <is>
          <t>5-Untuk disebar di tanah (dan dibajak)</t>
        </is>
      </c>
      <c r="YB143" t="n">
        <v>0</v>
      </c>
      <c r="YC143" t="n">
        <v>0</v>
      </c>
      <c r="YD143" t="n">
        <v>0</v>
      </c>
      <c r="YE143" t="n">
        <v>0</v>
      </c>
      <c r="YF143" t="n">
        <v>0</v>
      </c>
      <c r="YG143" t="n">
        <v>0</v>
      </c>
      <c r="YH143" t="n">
        <v>0</v>
      </c>
      <c r="YI143" t="n">
        <v>0</v>
      </c>
      <c r="YJ143" t="n">
        <v>1</v>
      </c>
      <c r="YK143" t="n">
        <v>0</v>
      </c>
      <c r="YL143" t="n">
        <v>0</v>
      </c>
      <c r="YM143" t="n">
        <v>0</v>
      </c>
      <c r="YN143" t="inlineStr">
        <is>
          <t>5-Untuk disebar di tanah (dan dibajak)</t>
        </is>
      </c>
      <c r="YO143" t="n">
        <v>0</v>
      </c>
      <c r="YP143" t="n">
        <v>0</v>
      </c>
      <c r="YQ143" t="n">
        <v>0</v>
      </c>
      <c r="YR143" t="n">
        <v>0</v>
      </c>
      <c r="YS143" t="n">
        <v>0</v>
      </c>
      <c r="YT143" t="n">
        <v>0</v>
      </c>
      <c r="YU143" t="n">
        <v>0</v>
      </c>
      <c r="YV143" t="n">
        <v>0</v>
      </c>
      <c r="YW143" t="n">
        <v>1</v>
      </c>
      <c r="YX143" t="n">
        <v>0</v>
      </c>
      <c r="YY143" t="n">
        <v>0</v>
      </c>
      <c r="YZ143" t="n">
        <v>0</v>
      </c>
      <c r="ZA143" t="n">
        <v/>
      </c>
      <c r="ZB143" t="n">
        <v/>
      </c>
      <c r="ZC143" t="n">
        <v/>
      </c>
      <c r="ZD143" t="n">
        <v/>
      </c>
      <c r="ZE143" t="n">
        <v/>
      </c>
      <c r="ZF143" t="n">
        <v/>
      </c>
      <c r="ZG143" t="n">
        <v/>
      </c>
      <c r="ZH143" t="n">
        <v/>
      </c>
      <c r="ZI143" t="n">
        <v/>
      </c>
      <c r="ZJ143" t="n">
        <v/>
      </c>
      <c r="ZK143" t="n">
        <v/>
      </c>
      <c r="ZL143" t="n">
        <v/>
      </c>
      <c r="ZM143" t="n">
        <v/>
      </c>
      <c r="ZN143" t="n">
        <v>100</v>
      </c>
      <c r="ZO143" t="n">
        <v>100</v>
      </c>
      <c r="ZP143" t="n">
        <v/>
      </c>
      <c r="ZQ143" t="n">
        <v/>
      </c>
      <c r="ZR143" t="n">
        <v/>
      </c>
      <c r="ZS143" t="n">
        <v/>
      </c>
      <c r="ZT143" t="n">
        <v/>
      </c>
      <c r="ZU143" t="n">
        <v/>
      </c>
      <c r="ZV143" t="n">
        <v>2</v>
      </c>
      <c r="ZW143" t="n">
        <v>2</v>
      </c>
      <c r="ZX143" t="n">
        <v/>
      </c>
      <c r="ZY143" t="n">
        <v/>
      </c>
      <c r="ZZ143" t="n">
        <v/>
      </c>
      <c r="AAA143" t="n">
        <v>2</v>
      </c>
      <c r="AAB143" t="n">
        <v>2</v>
      </c>
      <c r="AAC143" t="n">
        <v/>
      </c>
      <c r="AAD143" t="inlineStr">
        <is>
          <t>Pakan segar (misal: rumput)</t>
        </is>
      </c>
      <c r="AAE143" t="inlineStr">
        <is>
          <t>Pakan segar (misal: rumput)</t>
        </is>
      </c>
      <c r="AAF143" t="n">
        <v/>
      </c>
      <c r="AAG143" t="n">
        <v/>
      </c>
      <c r="AAH143" t="n">
        <v/>
      </c>
      <c r="AAI143" t="inlineStr">
        <is>
          <t>Pakan segar (misal: rumput)</t>
        </is>
      </c>
      <c r="AAJ143" t="inlineStr">
        <is>
          <t>Pakan segar (misal: rumput)</t>
        </is>
      </c>
      <c r="AAK143" t="n">
        <v/>
      </c>
      <c r="AAL143" t="inlineStr">
        <is>
          <t>Tidak</t>
        </is>
      </c>
      <c r="AAM143" t="n">
        <v/>
      </c>
      <c r="AAN143" t="n">
        <v/>
      </c>
      <c r="AAO143" t="n">
        <v/>
      </c>
      <c r="AAP143" t="n">
        <v/>
      </c>
      <c r="AAQ143" t="n">
        <v/>
      </c>
      <c r="AAR143" t="inlineStr">
        <is>
          <t>Tidak</t>
        </is>
      </c>
      <c r="AAS143" t="inlineStr">
        <is>
          <t>Tidak pasti/ragu-ragu</t>
        </is>
      </c>
      <c r="AAT143" t="inlineStr">
        <is>
          <t>Dibuang ke selokan</t>
        </is>
      </c>
      <c r="AAU143" t="n">
        <v>0</v>
      </c>
      <c r="AAV143" t="n">
        <v>0</v>
      </c>
      <c r="AAW143" t="n">
        <v>0</v>
      </c>
      <c r="AAX143" t="n">
        <v>0</v>
      </c>
      <c r="AAY143" t="n">
        <v>0</v>
      </c>
      <c r="AAZ143" t="n">
        <v>0</v>
      </c>
      <c r="ABA143" t="n">
        <v>1</v>
      </c>
      <c r="ABB143" t="n">
        <v/>
      </c>
      <c r="ABC143" t="n">
        <v/>
      </c>
      <c r="ABD143" t="n">
        <v/>
      </c>
      <c r="ABE143" t="n">
        <v/>
      </c>
      <c r="ABF143" t="n">
        <v/>
      </c>
      <c r="ABG143" t="n">
        <v/>
      </c>
      <c r="ABH143" t="n">
        <v/>
      </c>
      <c r="ABI143" t="n">
        <v/>
      </c>
      <c r="ABJ143" t="n">
        <v/>
      </c>
      <c r="ABK143" t="n">
        <v/>
      </c>
      <c r="ABL143" t="n">
        <v/>
      </c>
      <c r="ABM143" t="n">
        <v/>
      </c>
      <c r="ABN143" t="n">
        <v/>
      </c>
      <c r="ABO143" t="n">
        <v/>
      </c>
      <c r="ABP143" t="n">
        <v/>
      </c>
      <c r="ABQ143" t="n">
        <v/>
      </c>
      <c r="ABR143" t="n">
        <v/>
      </c>
      <c r="ABS143" t="n">
        <v/>
      </c>
      <c r="ABT143" t="n">
        <v/>
      </c>
      <c r="ABU143" t="n">
        <v/>
      </c>
      <c r="ABV143" t="n">
        <v/>
      </c>
      <c r="ABW143" t="n">
        <v/>
      </c>
      <c r="ABX143" t="n">
        <v/>
      </c>
      <c r="ABY143" t="n">
        <v/>
      </c>
      <c r="ABZ143" t="n">
        <v/>
      </c>
      <c r="ACA143" t="n">
        <v/>
      </c>
      <c r="ACB143" t="n">
        <v/>
      </c>
      <c r="ACC143" t="n">
        <v/>
      </c>
      <c r="ACD143" t="n">
        <v/>
      </c>
      <c r="ACE143" t="n">
        <v/>
      </c>
      <c r="ACF143" t="n">
        <v/>
      </c>
      <c r="ACG143" t="n">
        <v/>
      </c>
      <c r="ACH143" t="n">
        <v/>
      </c>
      <c r="ACI143" t="n">
        <v/>
      </c>
      <c r="ACJ143" t="n">
        <v/>
      </c>
      <c r="ACK143" t="inlineStr">
        <is>
          <t>Tidak memiliki tempat untuk menyimpan Lainnya</t>
        </is>
      </c>
      <c r="ACL143" t="n">
        <v>0</v>
      </c>
      <c r="ACM143" t="n">
        <v>1</v>
      </c>
      <c r="ACN143" t="n">
        <v>0</v>
      </c>
      <c r="ACO143" t="n">
        <v>0</v>
      </c>
      <c r="ACP143" t="n">
        <v>0</v>
      </c>
      <c r="ACQ143" t="n">
        <v>0</v>
      </c>
      <c r="ACR143" t="n">
        <v>1</v>
      </c>
      <c r="ACS143" t="n">
        <v>0</v>
      </c>
      <c r="ACT143" t="n">
        <v>0</v>
      </c>
      <c r="ACU143" t="inlineStr">
        <is>
          <t>Manfaat cukup signifikan, terasa di kehidupan sehari-hari</t>
        </is>
      </c>
      <c r="ACV143" t="inlineStr">
        <is>
          <t>Bertambah</t>
        </is>
      </c>
      <c r="ACW143" t="inlineStr">
        <is>
          <t>Anggota keluarga - Perempuan dewasa</t>
        </is>
      </c>
      <c r="ACX143" t="inlineStr">
        <is>
          <t>Netral/tidak tahu</t>
        </is>
      </c>
      <c r="ACY143" t="inlineStr">
        <is>
          <t>Anggota keluarga - Laki-laki dewasa Anggota keluarga - Perempuan dewasa</t>
        </is>
      </c>
      <c r="ACZ143" t="n">
        <v>1</v>
      </c>
      <c r="ADA143" t="n">
        <v>1</v>
      </c>
      <c r="ADB143" t="n">
        <v>0</v>
      </c>
      <c r="ADC143" t="n">
        <v>0</v>
      </c>
      <c r="ADD143" t="inlineStr">
        <is>
          <t>Cukup puas</t>
        </is>
      </c>
      <c r="ADE143" t="inlineStr">
        <is>
          <t>Puas</t>
        </is>
      </c>
      <c r="ADF143" t="inlineStr">
        <is>
          <t>Cukup puas</t>
        </is>
      </c>
      <c r="ADG143" t="inlineStr">
        <is>
          <t>Cukup puas</t>
        </is>
      </c>
      <c r="ADH143" t="inlineStr">
        <is>
          <t>Tidak</t>
        </is>
      </c>
      <c r="ADI143" t="n">
        <v/>
      </c>
      <c r="ADJ143" t="inlineStr">
        <is>
          <t>Cukup puas</t>
        </is>
      </c>
      <c r="ADK143" t="n">
        <v/>
      </c>
      <c r="ADL143" t="n">
        <v/>
      </c>
      <c r="ADM143" t="n">
        <v/>
      </c>
      <c r="ADN143" t="n">
        <v/>
      </c>
      <c r="ADO143" t="n">
        <v/>
      </c>
      <c r="ADP143" t="n">
        <v/>
      </c>
      <c r="ADQ143" t="n">
        <v/>
      </c>
      <c r="ADR143" t="n">
        <v/>
      </c>
      <c r="ADS143" t="n">
        <v/>
      </c>
      <c r="ADT143" t="n">
        <v/>
      </c>
      <c r="ADU143" t="inlineStr">
        <is>
          <t>Dibiarkan saja</t>
        </is>
      </c>
      <c r="ADV143" t="n">
        <v>0</v>
      </c>
      <c r="ADW143" t="n">
        <v>0</v>
      </c>
      <c r="ADX143" t="n">
        <v>0</v>
      </c>
      <c r="ADY143" t="n">
        <v>0</v>
      </c>
      <c r="ADZ143" t="n">
        <v>0</v>
      </c>
      <c r="AEA143" t="n">
        <v>0</v>
      </c>
      <c r="AEB143" t="n">
        <v>1</v>
      </c>
      <c r="AEC143" t="n">
        <v>0</v>
      </c>
      <c r="AED143" t="n">
        <v>0</v>
      </c>
      <c r="AEE143" t="inlineStr">
        <is>
          <t>Perempuan dewasa</t>
        </is>
      </c>
      <c r="AEF143" t="n">
        <v/>
      </c>
      <c r="AEG143" t="inlineStr">
        <is>
          <t>Menelepon atau WA langsung</t>
        </is>
      </c>
      <c r="AEH143" t="n">
        <v/>
      </c>
      <c r="AEI143" t="n">
        <v>0</v>
      </c>
      <c r="AEJ143" t="inlineStr">
        <is>
          <t>Tidak pernah</t>
        </is>
      </c>
      <c r="AEK143" t="inlineStr">
        <is>
          <t>Mendapatkan subsidi</t>
        </is>
      </c>
      <c r="AEL143" t="n">
        <v>0</v>
      </c>
      <c r="AEM143" t="n">
        <v>0</v>
      </c>
      <c r="AEN143" t="n">
        <v>0</v>
      </c>
      <c r="AEO143" t="n">
        <v>0</v>
      </c>
      <c r="AEP143" t="n">
        <v>0</v>
      </c>
      <c r="AEQ143" t="n">
        <v>0</v>
      </c>
      <c r="AER143" t="n">
        <v>0</v>
      </c>
      <c r="AES143" t="n">
        <v>0</v>
      </c>
      <c r="AET143" t="n">
        <v>0</v>
      </c>
      <c r="AEU143" t="n">
        <v>0</v>
      </c>
      <c r="AEV143" t="n">
        <v>1</v>
      </c>
      <c r="AEW143" t="n">
        <v>0</v>
      </c>
      <c r="AEX143" t="n">
        <v/>
      </c>
      <c r="AEY143" t="inlineStr">
        <is>
          <t>Didukung oleh pihak lain atau ada subsidi</t>
        </is>
      </c>
      <c r="AEZ143" t="n">
        <v/>
      </c>
      <c r="AFA143" t="inlineStr">
        <is>
          <t>Koperasi</t>
        </is>
      </c>
      <c r="AFB143" t="n">
        <v/>
      </c>
      <c r="AFC143" t="inlineStr">
        <is>
          <t>1000519184-13_36_1.jpg</t>
        </is>
      </c>
      <c r="AFD143" t="inlineStr">
        <is>
          <t>https://kf.kobotoolbox.org/api/v2/assets/avstPQqLr3Ab3ZdcVTXZ6f/data/661150771/attachments/attJysrKUtJPWtwfFNoD8hyf/</t>
        </is>
      </c>
      <c r="AFE143" t="inlineStr">
        <is>
          <t>1000519181-13_36_10.jpg</t>
        </is>
      </c>
      <c r="AFF143" t="inlineStr">
        <is>
          <t>https://kf.kobotoolbox.org/api/v2/assets/avstPQqLr3Ab3ZdcVTXZ6f/data/661150771/attachments/attiKuDuuoxrhpJLe4ZWocuK/</t>
        </is>
      </c>
      <c r="AFG143" t="inlineStr">
        <is>
          <t>Kukuh wahyu E. p</t>
        </is>
      </c>
      <c r="AFH143" t="n">
        <v/>
      </c>
      <c r="AFI143" t="n">
        <v/>
      </c>
    </row>
    <row r="144">
      <c r="A144" t="n">
        <v/>
      </c>
      <c r="B144" t="n">
        <v/>
      </c>
      <c r="C144" t="n">
        <v/>
      </c>
      <c r="D144" t="inlineStr">
        <is>
          <t>suami nurhayati</t>
        </is>
      </c>
      <c r="E144" t="n">
        <v>82152060330</v>
      </c>
      <c r="F144" t="inlineStr">
        <is>
          <t>-7.890955 112.764644 966.254638671875 20</t>
        </is>
      </c>
      <c r="G144" t="n">
        <v>-7.890955</v>
      </c>
      <c r="H144" t="n">
        <v>112.764644</v>
      </c>
      <c r="I144" t="n">
        <v>966.2546387</v>
      </c>
      <c r="J144" t="n">
        <v>20</v>
      </c>
      <c r="K144" t="n">
        <v>0</v>
      </c>
      <c r="L144" t="inlineStr">
        <is>
          <t>-7.891001 112.764626 972.2000122070312 24.45599937438965</t>
        </is>
      </c>
      <c r="M144" t="n">
        <v>-7.891001</v>
      </c>
      <c r="N144" t="n">
        <v>112.764626</v>
      </c>
      <c r="O144" t="n">
        <v>972.2000121999999</v>
      </c>
      <c r="P144" t="n">
        <v>24.45599937</v>
      </c>
      <c r="Q144" t="n">
        <v>0</v>
      </c>
      <c r="R144" t="inlineStr">
        <is>
          <t>Jawa Timur</t>
        </is>
      </c>
      <c r="S144" t="n">
        <v>0</v>
      </c>
      <c r="T144" t="n">
        <v>0</v>
      </c>
      <c r="U144" t="n">
        <v>0</v>
      </c>
      <c r="V144" t="n">
        <v>0</v>
      </c>
      <c r="W144" t="n">
        <v>0</v>
      </c>
      <c r="X144" t="n">
        <v>1</v>
      </c>
      <c r="Y144" t="n">
        <v>0</v>
      </c>
      <c r="Z144" t="n">
        <v>0</v>
      </c>
      <c r="AA144" t="n">
        <v>0</v>
      </c>
      <c r="AB144" t="n">
        <v>0</v>
      </c>
      <c r="AC144" t="inlineStr">
        <is>
          <t>MALANG</t>
        </is>
      </c>
      <c r="AD144" t="inlineStr">
        <is>
          <t>JABUNG</t>
        </is>
      </c>
      <c r="AE144" t="inlineStr">
        <is>
          <t>KEMIRI</t>
        </is>
      </c>
      <c r="AF144" t="inlineStr">
        <is>
          <t>KAN JABUNG</t>
        </is>
      </c>
      <c r="AG144" t="inlineStr">
        <is>
          <t>KJP0270</t>
        </is>
      </c>
      <c r="AH144" t="n">
        <v>13</v>
      </c>
      <c r="AI144" t="inlineStr">
        <is>
          <t>VPA1</t>
        </is>
      </c>
      <c r="AJ144" t="inlineStr">
        <is>
          <t>Aktif</t>
        </is>
      </c>
      <c r="AK144" t="n">
        <v>60</v>
      </c>
      <c r="AL144" t="inlineStr">
        <is>
          <t>Laki-laki</t>
        </is>
      </c>
      <c r="AM144" t="inlineStr">
        <is>
          <t>Sudah menikah</t>
        </is>
      </c>
      <c r="AN144" t="inlineStr">
        <is>
          <t>SD/Sederajat</t>
        </is>
      </c>
      <c r="AO144" t="inlineStr">
        <is>
          <t>Peternak</t>
        </is>
      </c>
      <c r="AP144" t="n">
        <v>0</v>
      </c>
      <c r="AQ144" t="n">
        <v>1</v>
      </c>
      <c r="AR144" t="n">
        <v>0</v>
      </c>
      <c r="AS144" t="n">
        <v>0</v>
      </c>
      <c r="AT144" t="n">
        <v>0</v>
      </c>
      <c r="AU144" t="n">
        <v>0</v>
      </c>
      <c r="AV144" t="n">
        <v>0</v>
      </c>
      <c r="AW144" t="n">
        <v>0</v>
      </c>
      <c r="AX144" t="n">
        <v/>
      </c>
      <c r="AY144" t="inlineStr">
        <is>
          <t>Petani</t>
        </is>
      </c>
      <c r="AZ144" t="n">
        <v>1</v>
      </c>
      <c r="BA144" t="n">
        <v>0</v>
      </c>
      <c r="BB144" t="n">
        <v>0</v>
      </c>
      <c r="BC144" t="n">
        <v>0</v>
      </c>
      <c r="BD144" t="n">
        <v>0</v>
      </c>
      <c r="BE144" t="n">
        <v>0</v>
      </c>
      <c r="BF144" t="n">
        <v>0</v>
      </c>
      <c r="BG144" t="n">
        <v>0</v>
      </c>
      <c r="BH144" t="n">
        <v/>
      </c>
      <c r="BI144" t="inlineStr">
        <is>
          <t>Rp2.500.000 - Rp3.500.000</t>
        </is>
      </c>
      <c r="BJ144" t="n">
        <v>1</v>
      </c>
      <c r="BK144" t="n">
        <v>1</v>
      </c>
      <c r="BL144" t="n">
        <v>1</v>
      </c>
      <c r="BM144" t="n">
        <v>1</v>
      </c>
      <c r="BN144" t="inlineStr">
        <is>
          <t>Milik sendiri</t>
        </is>
      </c>
      <c r="BO144" t="inlineStr">
        <is>
          <t>Permanen (dinding bata dan semen)</t>
        </is>
      </c>
      <c r="BP144" t="n">
        <v>1</v>
      </c>
      <c r="BQ144" t="n">
        <v>0</v>
      </c>
      <c r="BR144" t="n">
        <v>0</v>
      </c>
      <c r="BS144" t="n">
        <v>0</v>
      </c>
      <c r="BT144" t="n">
        <v>0</v>
      </c>
      <c r="BU144" t="n">
        <v/>
      </c>
      <c r="BV144" t="inlineStr">
        <is>
          <t>Keramik/ubin</t>
        </is>
      </c>
      <c r="BW144" t="n">
        <v>0</v>
      </c>
      <c r="BX144" t="n">
        <v>0</v>
      </c>
      <c r="BY144" t="n">
        <v>1</v>
      </c>
      <c r="BZ144" t="n">
        <v>0</v>
      </c>
      <c r="CA144" t="n">
        <v>0</v>
      </c>
      <c r="CB144" t="n">
        <v/>
      </c>
      <c r="CC144" t="inlineStr">
        <is>
          <t>Genting</t>
        </is>
      </c>
      <c r="CD144" t="n">
        <v>0</v>
      </c>
      <c r="CE144" t="n">
        <v>0</v>
      </c>
      <c r="CF144" t="n">
        <v>0</v>
      </c>
      <c r="CG144" t="n">
        <v>0</v>
      </c>
      <c r="CH144" t="n">
        <v>0</v>
      </c>
      <c r="CI144" t="n">
        <v>1</v>
      </c>
      <c r="CJ144" t="n">
        <v>0</v>
      </c>
      <c r="CK144" t="n">
        <v/>
      </c>
      <c r="CL144" t="inlineStr">
        <is>
          <t>Ya</t>
        </is>
      </c>
      <c r="CM144" t="n">
        <v>2012</v>
      </c>
      <c r="CN144" t="inlineStr">
        <is>
          <t>Fixed-Dome (Kubah Tetap)</t>
        </is>
      </c>
      <c r="CO144" t="inlineStr">
        <is>
          <t>6 m³ (4-5 ekor sapi, ±5 jam memasak/hari, ±50 kg</t>
        </is>
      </c>
      <c r="CP144" t="inlineStr">
        <is>
          <t>Anggota keluarga - laki-laki</t>
        </is>
      </c>
      <c r="CQ144" t="n">
        <v>0</v>
      </c>
      <c r="CR144" t="n">
        <v>0</v>
      </c>
      <c r="CS144" t="n">
        <v>0</v>
      </c>
      <c r="CT144" t="n">
        <v>0</v>
      </c>
      <c r="CU144" t="n">
        <v>1</v>
      </c>
      <c r="CV144" t="n">
        <v>0</v>
      </c>
      <c r="CW144" t="n">
        <v>0</v>
      </c>
      <c r="CX144" t="n">
        <v>0</v>
      </c>
      <c r="CY144" t="inlineStr">
        <is>
          <t>Anggota keluarga - laki-laki</t>
        </is>
      </c>
      <c r="CZ144" t="n">
        <v>1</v>
      </c>
      <c r="DA144" t="n">
        <v>0</v>
      </c>
      <c r="DB144" t="n">
        <v>0</v>
      </c>
      <c r="DC144" t="n">
        <v/>
      </c>
      <c r="DD144" t="inlineStr">
        <is>
          <t>Anggota keluarga - laki-laki CPO atau pendamping</t>
        </is>
      </c>
      <c r="DE144" t="n">
        <v>1</v>
      </c>
      <c r="DF144" t="n">
        <v>0</v>
      </c>
      <c r="DG144" t="n">
        <v>1</v>
      </c>
      <c r="DH144" t="n">
        <v>0</v>
      </c>
      <c r="DI144" t="n">
        <v/>
      </c>
      <c r="DJ144" t="inlineStr">
        <is>
          <t>Anggota keluarga - laki-laki CPO atau pendamping</t>
        </is>
      </c>
      <c r="DK144" t="n">
        <v>1</v>
      </c>
      <c r="DL144" t="n">
        <v>0</v>
      </c>
      <c r="DM144" t="n">
        <v>1</v>
      </c>
      <c r="DN144" t="n">
        <v>0</v>
      </c>
      <c r="DO144" t="n">
        <v/>
      </c>
      <c r="DP144" t="inlineStr">
        <is>
          <t>Ya</t>
        </is>
      </c>
      <c r="DQ144" t="n">
        <v/>
      </c>
      <c r="DR144" t="n">
        <v/>
      </c>
      <c r="DS144" t="n">
        <v/>
      </c>
      <c r="DT144" t="n">
        <v/>
      </c>
      <c r="DU144" t="n">
        <v/>
      </c>
      <c r="DV144" t="n">
        <v/>
      </c>
      <c r="DW144" t="n">
        <v/>
      </c>
      <c r="DX144" t="n">
        <v/>
      </c>
      <c r="DY144" t="n">
        <v/>
      </c>
      <c r="DZ144" t="n">
        <v/>
      </c>
      <c r="EA144" t="n">
        <v/>
      </c>
      <c r="EB144" t="n">
        <v/>
      </c>
      <c r="EC144" t="n">
        <v/>
      </c>
      <c r="ED144" t="n">
        <v/>
      </c>
      <c r="EE144" t="n">
        <v/>
      </c>
      <c r="EF144" t="n">
        <v/>
      </c>
      <c r="EG144" t="n">
        <v/>
      </c>
      <c r="EH144" t="n">
        <v/>
      </c>
      <c r="EI144" t="inlineStr">
        <is>
          <t>Tidak ada masalah</t>
        </is>
      </c>
      <c r="EJ144" t="n">
        <v>0</v>
      </c>
      <c r="EK144" t="n">
        <v>0</v>
      </c>
      <c r="EL144" t="n">
        <v>0</v>
      </c>
      <c r="EM144" t="n">
        <v>1</v>
      </c>
      <c r="EN144" t="n">
        <v>0</v>
      </c>
      <c r="EO144" t="n">
        <v/>
      </c>
      <c r="EP144" t="inlineStr">
        <is>
          <t>Ya, sangat jelas dan mudah diikuti</t>
        </is>
      </c>
      <c r="EQ144" t="inlineStr">
        <is>
          <t>Pelatihan</t>
        </is>
      </c>
      <c r="ER144" t="inlineStr">
        <is>
          <t>CPO atau pendamping</t>
        </is>
      </c>
      <c r="ES144" t="n">
        <v>1</v>
      </c>
      <c r="ET144" t="n">
        <v>0</v>
      </c>
      <c r="EU144" t="n">
        <v>0</v>
      </c>
      <c r="EV144" t="n">
        <v>0</v>
      </c>
      <c r="EW144" t="n">
        <v/>
      </c>
      <c r="EX144" t="inlineStr">
        <is>
          <t>Anggota keluarga - Laki-laki</t>
        </is>
      </c>
      <c r="EY144" t="n">
        <v>1</v>
      </c>
      <c r="EZ144" t="n">
        <v>0</v>
      </c>
      <c r="FA144" t="n">
        <v>0</v>
      </c>
      <c r="FB144" t="n">
        <v/>
      </c>
      <c r="FC144" t="inlineStr">
        <is>
          <t>Setiap bulan</t>
        </is>
      </c>
      <c r="FD144" t="n">
        <v/>
      </c>
      <c r="FE144" t="inlineStr">
        <is>
          <t>Mengetahui</t>
        </is>
      </c>
      <c r="FF144" t="inlineStr">
        <is>
          <t>Selalu (setiap hari)</t>
        </is>
      </c>
      <c r="FG144" t="inlineStr">
        <is>
          <t>Mengetahui</t>
        </is>
      </c>
      <c r="FH144" t="inlineStr">
        <is>
          <t>Selalu (setiap hari)</t>
        </is>
      </c>
      <c r="FI144" t="inlineStr">
        <is>
          <t>Mengetahui</t>
        </is>
      </c>
      <c r="FJ144" t="inlineStr">
        <is>
          <t>Selalu (setiap hari)</t>
        </is>
      </c>
      <c r="FK144" t="inlineStr">
        <is>
          <t>Mengetahui</t>
        </is>
      </c>
      <c r="FL144" t="inlineStr">
        <is>
          <t>Selalu (setiap hari)</t>
        </is>
      </c>
      <c r="FM144" t="inlineStr">
        <is>
          <t>Mengetahui</t>
        </is>
      </c>
      <c r="FN144" t="inlineStr">
        <is>
          <t>Jarang (setiap bulan atau lebih)</t>
        </is>
      </c>
      <c r="FO144" t="inlineStr">
        <is>
          <t>Mengetahui</t>
        </is>
      </c>
      <c r="FP144" t="inlineStr">
        <is>
          <t>Cukup sering (2 minggu sekali)</t>
        </is>
      </c>
      <c r="FQ144" t="inlineStr">
        <is>
          <t>Mengetahui</t>
        </is>
      </c>
      <c r="FR144" t="inlineStr">
        <is>
          <t>Ya</t>
        </is>
      </c>
      <c r="FS144" t="inlineStr">
        <is>
          <t>Mengetahui</t>
        </is>
      </c>
      <c r="FT144" t="inlineStr">
        <is>
          <t>Ya, selalu</t>
        </is>
      </c>
      <c r="FU144" t="inlineStr">
        <is>
          <t>Laki-laki dewasa</t>
        </is>
      </c>
      <c r="FV144" t="n">
        <v>1</v>
      </c>
      <c r="FW144" t="n">
        <v>0</v>
      </c>
      <c r="FX144" t="n">
        <v>0</v>
      </c>
      <c r="FY144" t="n">
        <v>0</v>
      </c>
      <c r="FZ144" t="inlineStr">
        <is>
          <t>Sangat memahami</t>
        </is>
      </c>
      <c r="GA144" t="inlineStr">
        <is>
          <t>CPO</t>
        </is>
      </c>
      <c r="GB144" t="n">
        <v>1</v>
      </c>
      <c r="GC144" t="n">
        <v>0</v>
      </c>
      <c r="GD144" t="n">
        <v>0</v>
      </c>
      <c r="GE144" t="n">
        <v>0</v>
      </c>
      <c r="GF144" t="n">
        <v/>
      </c>
      <c r="GG144" t="inlineStr">
        <is>
          <t>Selalu</t>
        </is>
      </c>
      <c r="GH144" t="inlineStr">
        <is>
          <t>Ya</t>
        </is>
      </c>
      <c r="GI144" t="inlineStr">
        <is>
          <t>Tetangga</t>
        </is>
      </c>
      <c r="GJ144" t="n">
        <v>1</v>
      </c>
      <c r="GK144" t="n">
        <v>0</v>
      </c>
      <c r="GL144" t="n">
        <v>0</v>
      </c>
      <c r="GM144" t="n">
        <v>0</v>
      </c>
      <c r="GN144" t="n">
        <v/>
      </c>
      <c r="GO144" t="n">
        <v>10</v>
      </c>
      <c r="GP144" t="inlineStr">
        <is>
          <t>Sebagian</t>
        </is>
      </c>
      <c r="GQ144" t="inlineStr">
        <is>
          <t>LPG</t>
        </is>
      </c>
      <c r="GR144" t="n">
        <v>1</v>
      </c>
      <c r="GS144" t="n">
        <v>0</v>
      </c>
      <c r="GT144" t="n">
        <v>0</v>
      </c>
      <c r="GU144" t="n">
        <v>0</v>
      </c>
      <c r="GV144" t="n">
        <v>0</v>
      </c>
      <c r="GW144" t="n">
        <v>0</v>
      </c>
      <c r="GX144" t="n">
        <v>0</v>
      </c>
      <c r="GY144" t="n">
        <v/>
      </c>
      <c r="GZ144" t="inlineStr">
        <is>
          <t>Tidak</t>
        </is>
      </c>
      <c r="HA144" t="n">
        <v/>
      </c>
      <c r="HB144" t="n">
        <v/>
      </c>
      <c r="HC144" t="n">
        <v/>
      </c>
      <c r="HD144" t="n">
        <v/>
      </c>
      <c r="HE144" t="n">
        <v/>
      </c>
      <c r="HF144" t="n">
        <v/>
      </c>
      <c r="HG144" t="n">
        <v/>
      </c>
      <c r="HH144" t="n">
        <v/>
      </c>
      <c r="HI144" t="n">
        <v/>
      </c>
      <c r="HJ144" t="n">
        <v/>
      </c>
      <c r="HK144" t="n">
        <v/>
      </c>
      <c r="HL144" t="n">
        <v/>
      </c>
      <c r="HM144" t="n">
        <v/>
      </c>
      <c r="HN144" t="n">
        <v/>
      </c>
      <c r="HO144" t="n">
        <v/>
      </c>
      <c r="HP144" t="n">
        <v/>
      </c>
      <c r="HQ144" t="n">
        <v/>
      </c>
      <c r="HR144" t="n">
        <v/>
      </c>
      <c r="HS144" t="n">
        <v/>
      </c>
      <c r="HT144" t="n">
        <v/>
      </c>
      <c r="HU144" t="n">
        <v/>
      </c>
      <c r="HV144" t="n">
        <v/>
      </c>
      <c r="HW144" t="n">
        <v/>
      </c>
      <c r="HX144" t="n">
        <v/>
      </c>
      <c r="HY144" t="n">
        <v/>
      </c>
      <c r="HZ144" t="n">
        <v/>
      </c>
      <c r="IA144" t="n">
        <v>3</v>
      </c>
      <c r="IB144" t="n">
        <v>60000</v>
      </c>
      <c r="IC144" t="n">
        <v/>
      </c>
      <c r="ID144" t="n">
        <v/>
      </c>
      <c r="IE144" t="n">
        <v/>
      </c>
      <c r="IF144" t="n">
        <v/>
      </c>
      <c r="IG144" t="n">
        <v/>
      </c>
      <c r="IH144" t="n">
        <v/>
      </c>
      <c r="II144" t="n">
        <v/>
      </c>
      <c r="IJ144" t="n">
        <v/>
      </c>
      <c r="IK144" t="inlineStr">
        <is>
          <t>50-65 kg</t>
        </is>
      </c>
      <c r="IL144" t="inlineStr">
        <is>
          <t>3-5 jam</t>
        </is>
      </c>
      <c r="IM144" t="inlineStr">
        <is>
          <t>Ya</t>
        </is>
      </c>
      <c r="IN144" t="inlineStr">
        <is>
          <t>Tidak</t>
        </is>
      </c>
      <c r="IO144" t="inlineStr">
        <is>
          <t>Jauh lebih bersih</t>
        </is>
      </c>
      <c r="IP144" t="n">
        <v/>
      </c>
      <c r="IQ144" t="inlineStr">
        <is>
          <t>Tidak pernah</t>
        </is>
      </c>
      <c r="IR144" t="n">
        <v/>
      </c>
      <c r="IS144" t="n">
        <v/>
      </c>
      <c r="IT144" t="n">
        <v/>
      </c>
      <c r="IU144" t="n">
        <v/>
      </c>
      <c r="IV144" t="n">
        <v/>
      </c>
      <c r="IW144" t="n">
        <v/>
      </c>
      <c r="IX144" t="n">
        <v/>
      </c>
      <c r="IY144" t="n">
        <v/>
      </c>
      <c r="IZ144" t="inlineStr">
        <is>
          <t>Tidak pernah</t>
        </is>
      </c>
      <c r="JA144" t="n">
        <v/>
      </c>
      <c r="JB144" t="n">
        <v/>
      </c>
      <c r="JC144" t="n">
        <v/>
      </c>
      <c r="JD144" t="n">
        <v/>
      </c>
      <c r="JE144" t="n">
        <v/>
      </c>
      <c r="JF144" t="n">
        <v/>
      </c>
      <c r="JG144" t="n">
        <v/>
      </c>
      <c r="JH144" t="n">
        <v/>
      </c>
      <c r="JI144" t="inlineStr">
        <is>
          <t>Tidak pernah</t>
        </is>
      </c>
      <c r="JJ144" t="n">
        <v/>
      </c>
      <c r="JK144" t="n">
        <v/>
      </c>
      <c r="JL144" t="n">
        <v/>
      </c>
      <c r="JM144" t="n">
        <v/>
      </c>
      <c r="JN144" t="n">
        <v/>
      </c>
      <c r="JO144" t="n">
        <v/>
      </c>
      <c r="JP144" t="n">
        <v/>
      </c>
      <c r="JQ144" t="n">
        <v/>
      </c>
      <c r="JR144" t="inlineStr">
        <is>
          <t>Tidak pernah</t>
        </is>
      </c>
      <c r="JS144" t="n">
        <v/>
      </c>
      <c r="JT144" t="n">
        <v/>
      </c>
      <c r="JU144" t="n">
        <v/>
      </c>
      <c r="JV144" t="n">
        <v/>
      </c>
      <c r="JW144" t="n">
        <v/>
      </c>
      <c r="JX144" t="n">
        <v/>
      </c>
      <c r="JY144" t="n">
        <v/>
      </c>
      <c r="JZ144" t="n">
        <v/>
      </c>
      <c r="KA144" t="inlineStr">
        <is>
          <t>Tidak pernah</t>
        </is>
      </c>
      <c r="KB144" t="n">
        <v/>
      </c>
      <c r="KC144" t="n">
        <v/>
      </c>
      <c r="KD144" t="n">
        <v/>
      </c>
      <c r="KE144" t="n">
        <v/>
      </c>
      <c r="KF144" t="n">
        <v/>
      </c>
      <c r="KG144" t="n">
        <v/>
      </c>
      <c r="KH144" t="n">
        <v/>
      </c>
      <c r="KI144" t="n">
        <v/>
      </c>
      <c r="KJ144" t="inlineStr">
        <is>
          <t>Tidak pernah</t>
        </is>
      </c>
      <c r="KK144" t="n">
        <v/>
      </c>
      <c r="KL144" t="n">
        <v/>
      </c>
      <c r="KM144" t="n">
        <v/>
      </c>
      <c r="KN144" t="n">
        <v/>
      </c>
      <c r="KO144" t="n">
        <v/>
      </c>
      <c r="KP144" t="n">
        <v/>
      </c>
      <c r="KQ144" t="n">
        <v/>
      </c>
      <c r="KR144" t="n">
        <v/>
      </c>
      <c r="KS144" t="inlineStr">
        <is>
          <t>Jauh lebih baik</t>
        </is>
      </c>
      <c r="KT144" t="inlineStr">
        <is>
          <t>0-1 kali</t>
        </is>
      </c>
      <c r="KU144" t="inlineStr">
        <is>
          <t>0-1 kali</t>
        </is>
      </c>
      <c r="KV144" t="inlineStr">
        <is>
          <t>Laki-laki dewasa</t>
        </is>
      </c>
      <c r="KW144" t="n">
        <v>1</v>
      </c>
      <c r="KX144" t="n">
        <v>0</v>
      </c>
      <c r="KY144" t="n">
        <v>0</v>
      </c>
      <c r="KZ144" t="n">
        <v>0</v>
      </c>
      <c r="LA144" t="inlineStr">
        <is>
          <t>Jauh lebih baik</t>
        </is>
      </c>
      <c r="LB144" t="inlineStr">
        <is>
          <t>Jauh lebih baik</t>
        </is>
      </c>
      <c r="LC144" t="n">
        <v>6</v>
      </c>
      <c r="LD144" t="n">
        <v>5</v>
      </c>
      <c r="LE144" t="n">
        <v>0</v>
      </c>
      <c r="LF144" t="n">
        <v>0</v>
      </c>
      <c r="LG144" t="inlineStr">
        <is>
          <t>Ya</t>
        </is>
      </c>
      <c r="LH144" t="n">
        <v>800000</v>
      </c>
      <c r="LI144" t="n">
        <v/>
      </c>
      <c r="LJ144" t="inlineStr">
        <is>
          <t>Pendidikan anggota keluarga</t>
        </is>
      </c>
      <c r="LK144" t="n">
        <v>0</v>
      </c>
      <c r="LL144" t="n">
        <v>0</v>
      </c>
      <c r="LM144" t="n">
        <v>0</v>
      </c>
      <c r="LN144" t="n">
        <v>0</v>
      </c>
      <c r="LO144" t="n">
        <v>0</v>
      </c>
      <c r="LP144" t="n">
        <v>1</v>
      </c>
      <c r="LQ144" t="n">
        <v>0</v>
      </c>
      <c r="LR144" t="n">
        <v/>
      </c>
      <c r="LS144" t="n">
        <v>10</v>
      </c>
      <c r="LT144" t="n">
        <v>0</v>
      </c>
      <c r="LU144" t="n">
        <v>0</v>
      </c>
      <c r="LV144" t="n">
        <v>10</v>
      </c>
      <c r="LW144" t="n">
        <v>0</v>
      </c>
      <c r="LX144" t="n">
        <v>0</v>
      </c>
      <c r="LY144" t="n">
        <v>15</v>
      </c>
      <c r="LZ144" t="n">
        <v>0</v>
      </c>
      <c r="MA144" t="n">
        <v>0</v>
      </c>
      <c r="MB144" t="inlineStr">
        <is>
          <t>Ya</t>
        </is>
      </c>
      <c r="MC144" t="n">
        <v>0</v>
      </c>
      <c r="MD144" t="n">
        <v>0</v>
      </c>
      <c r="ME144" t="n">
        <v>0</v>
      </c>
      <c r="MF144" t="n">
        <v>0</v>
      </c>
      <c r="MG144" t="n">
        <v>0</v>
      </c>
      <c r="MH144" t="n">
        <v>0</v>
      </c>
      <c r="MI144" t="inlineStr">
        <is>
          <t>Bekerja</t>
        </is>
      </c>
      <c r="MJ144" t="n">
        <v>0</v>
      </c>
      <c r="MK144" t="n">
        <v>0</v>
      </c>
      <c r="ML144" t="n">
        <v>0</v>
      </c>
      <c r="MM144" t="n">
        <v>0</v>
      </c>
      <c r="MN144" t="n">
        <v>1</v>
      </c>
      <c r="MO144" t="n">
        <v>0</v>
      </c>
      <c r="MP144" t="n">
        <v/>
      </c>
      <c r="MQ144" t="inlineStr">
        <is>
          <t>Tanam tebu</t>
        </is>
      </c>
      <c r="MR144" t="n">
        <v/>
      </c>
      <c r="MS144" t="n">
        <v/>
      </c>
      <c r="MT144" t="inlineStr">
        <is>
          <t>Istirahat</t>
        </is>
      </c>
      <c r="MU144" t="inlineStr">
        <is>
          <t>Tidak</t>
        </is>
      </c>
      <c r="MV144" t="n">
        <v/>
      </c>
      <c r="MW144" t="n">
        <v/>
      </c>
      <c r="MX144" t="n">
        <v/>
      </c>
      <c r="MY144" t="n">
        <v/>
      </c>
      <c r="MZ144" t="n">
        <v/>
      </c>
      <c r="NA144" t="n">
        <v/>
      </c>
      <c r="NB144" t="n">
        <v/>
      </c>
      <c r="NC144" t="n">
        <v/>
      </c>
      <c r="ND144" t="n">
        <v/>
      </c>
      <c r="NE144" t="n">
        <v/>
      </c>
      <c r="NF144" t="n">
        <v/>
      </c>
      <c r="NG144" t="n">
        <v/>
      </c>
      <c r="NH144" t="n">
        <v/>
      </c>
      <c r="NI144" t="n">
        <v/>
      </c>
      <c r="NJ144" t="n">
        <v/>
      </c>
      <c r="NK144" t="n">
        <v/>
      </c>
      <c r="NL144" t="inlineStr">
        <is>
          <t>Ya</t>
        </is>
      </c>
      <c r="NM144" t="inlineStr">
        <is>
          <t>Kombinasi dana mandiri dan dana hibah</t>
        </is>
      </c>
      <c r="NN144" t="inlineStr">
        <is>
          <t>5.000.001-7.000.000</t>
        </is>
      </c>
      <c r="NO144" t="inlineStr">
        <is>
          <t>Yayasan Rumah Energi atau BIRU</t>
        </is>
      </c>
      <c r="NP144" t="n">
        <v/>
      </c>
      <c r="NQ144" t="n">
        <v/>
      </c>
      <c r="NR144" t="n">
        <v/>
      </c>
      <c r="NS144" t="n">
        <v/>
      </c>
      <c r="NT144" t="n">
        <v/>
      </c>
      <c r="NU144" t="n">
        <v/>
      </c>
      <c r="NV144" t="inlineStr">
        <is>
          <t>Anggota keluarga - Laki-laki dewasa</t>
        </is>
      </c>
      <c r="NW144" t="n">
        <v/>
      </c>
      <c r="NX144" t="inlineStr">
        <is>
          <t>Sedikit meningkat</t>
        </is>
      </c>
      <c r="NY144" t="n">
        <v>240</v>
      </c>
      <c r="NZ144" t="n">
        <v>0</v>
      </c>
      <c r="OA144" t="n">
        <v>0</v>
      </c>
      <c r="OB144" t="n">
        <v>0</v>
      </c>
      <c r="OC144" t="n">
        <v>60</v>
      </c>
      <c r="OD144" t="n">
        <v>0</v>
      </c>
      <c r="OE144" t="inlineStr">
        <is>
          <t>Lebih baik</t>
        </is>
      </c>
      <c r="OF144" t="inlineStr">
        <is>
          <t>Lebih baik (beda waktu memasak 5-30 menit, ATAU tidak lagi ada rasa/bau makanan yang berubah, ATAU alasan lainnya)</t>
        </is>
      </c>
      <c r="OG144" t="inlineStr">
        <is>
          <t>Ya</t>
        </is>
      </c>
      <c r="OH144" t="n">
        <v>0</v>
      </c>
      <c r="OI144" t="n">
        <v>5</v>
      </c>
      <c r="OJ144" t="n">
        <v>0</v>
      </c>
      <c r="OK144" t="n">
        <v>0</v>
      </c>
      <c r="OL144" t="n">
        <v>0</v>
      </c>
      <c r="OM144" t="n">
        <v>0</v>
      </c>
      <c r="ON144" t="n">
        <v>0</v>
      </c>
      <c r="OO144" t="n">
        <v>0</v>
      </c>
      <c r="OP144" t="inlineStr">
        <is>
          <t>Sapi perah</t>
        </is>
      </c>
      <c r="OQ144" t="n">
        <v>0</v>
      </c>
      <c r="OR144" t="n">
        <v>1</v>
      </c>
      <c r="OS144" t="n">
        <v>0</v>
      </c>
      <c r="OT144" t="n">
        <v>0</v>
      </c>
      <c r="OU144" t="n">
        <v>0</v>
      </c>
      <c r="OV144" t="n">
        <v>0</v>
      </c>
      <c r="OW144" t="n">
        <v>0</v>
      </c>
      <c r="OX144" t="n">
        <v>0</v>
      </c>
      <c r="OY144" t="n">
        <v>0</v>
      </c>
      <c r="OZ144" t="inlineStr">
        <is>
          <t>Sapi perah</t>
        </is>
      </c>
      <c r="PA144" t="n">
        <v>0</v>
      </c>
      <c r="PB144" t="n">
        <v>1</v>
      </c>
      <c r="PC144" t="n">
        <v>0</v>
      </c>
      <c r="PD144" t="n">
        <v>0</v>
      </c>
      <c r="PE144" t="n">
        <v>0</v>
      </c>
      <c r="PF144" t="n">
        <v>0</v>
      </c>
      <c r="PG144" t="n">
        <v>0</v>
      </c>
      <c r="PH144" t="n">
        <v>0</v>
      </c>
      <c r="PI144" t="n">
        <v>0</v>
      </c>
      <c r="PJ144" t="inlineStr">
        <is>
          <t>Sapi perah</t>
        </is>
      </c>
      <c r="PK144" t="n">
        <v>0</v>
      </c>
      <c r="PL144" t="n">
        <v>1</v>
      </c>
      <c r="PM144" t="n">
        <v>0</v>
      </c>
      <c r="PN144" t="n">
        <v>0</v>
      </c>
      <c r="PO144" t="n">
        <v>0</v>
      </c>
      <c r="PP144" t="n">
        <v>0</v>
      </c>
      <c r="PQ144" t="n">
        <v>0</v>
      </c>
      <c r="PR144" t="n">
        <v>0</v>
      </c>
      <c r="PS144" t="n">
        <v>0</v>
      </c>
      <c r="PT144" t="n">
        <v/>
      </c>
      <c r="PU144" t="n">
        <v/>
      </c>
      <c r="PV144" t="n">
        <v/>
      </c>
      <c r="PW144" t="n">
        <v/>
      </c>
      <c r="PX144" t="n">
        <v/>
      </c>
      <c r="PY144" t="n">
        <v/>
      </c>
      <c r="PZ144" t="n">
        <v/>
      </c>
      <c r="QA144" t="n">
        <v/>
      </c>
      <c r="QB144" t="n">
        <v/>
      </c>
      <c r="QC144" t="n">
        <v/>
      </c>
      <c r="QD144" t="n">
        <v/>
      </c>
      <c r="QE144" t="inlineStr">
        <is>
          <t>1-Disebarkan ke lahan terbuka</t>
        </is>
      </c>
      <c r="QF144" t="n">
        <v>0</v>
      </c>
      <c r="QG144" t="n">
        <v>0</v>
      </c>
      <c r="QH144" t="n">
        <v>0</v>
      </c>
      <c r="QI144" t="n">
        <v>0</v>
      </c>
      <c r="QJ144" t="n">
        <v>0</v>
      </c>
      <c r="QK144" t="n">
        <v>1</v>
      </c>
      <c r="QL144" t="n">
        <v>0</v>
      </c>
      <c r="QM144" t="n">
        <v>0</v>
      </c>
      <c r="QN144" t="n">
        <v>0</v>
      </c>
      <c r="QO144" t="n">
        <v/>
      </c>
      <c r="QP144" t="n">
        <v/>
      </c>
      <c r="QQ144" t="n">
        <v/>
      </c>
      <c r="QR144" t="n">
        <v/>
      </c>
      <c r="QS144" t="n">
        <v/>
      </c>
      <c r="QT144" t="n">
        <v/>
      </c>
      <c r="QU144" t="n">
        <v/>
      </c>
      <c r="QV144" t="n">
        <v/>
      </c>
      <c r="QW144" t="n">
        <v/>
      </c>
      <c r="QX144" t="n">
        <v/>
      </c>
      <c r="QY144" t="n">
        <v/>
      </c>
      <c r="QZ144" t="n">
        <v/>
      </c>
      <c r="RA144" t="n">
        <v/>
      </c>
      <c r="RB144" t="n">
        <v/>
      </c>
      <c r="RC144" t="n">
        <v/>
      </c>
      <c r="RD144" t="n">
        <v/>
      </c>
      <c r="RE144" t="n">
        <v/>
      </c>
      <c r="RF144" t="n">
        <v/>
      </c>
      <c r="RG144" t="n">
        <v/>
      </c>
      <c r="RH144" t="n">
        <v/>
      </c>
      <c r="RI144" t="n">
        <v/>
      </c>
      <c r="RJ144" t="n">
        <v/>
      </c>
      <c r="RK144" t="n">
        <v/>
      </c>
      <c r="RL144" t="n">
        <v/>
      </c>
      <c r="RM144" t="n">
        <v/>
      </c>
      <c r="RN144" t="n">
        <v/>
      </c>
      <c r="RO144" t="n">
        <v/>
      </c>
      <c r="RP144" t="n">
        <v/>
      </c>
      <c r="RQ144" t="n">
        <v/>
      </c>
      <c r="RR144" t="n">
        <v/>
      </c>
      <c r="RS144" t="n">
        <v/>
      </c>
      <c r="RT144" t="n">
        <v/>
      </c>
      <c r="RU144" t="n">
        <v/>
      </c>
      <c r="RV144" t="n">
        <v/>
      </c>
      <c r="RW144" t="n">
        <v/>
      </c>
      <c r="RX144" t="n">
        <v/>
      </c>
      <c r="RY144" t="n">
        <v/>
      </c>
      <c r="RZ144" t="n">
        <v/>
      </c>
      <c r="SA144" t="n">
        <v/>
      </c>
      <c r="SB144" t="n">
        <v/>
      </c>
      <c r="SC144" t="n">
        <v/>
      </c>
      <c r="SD144" t="n">
        <v/>
      </c>
      <c r="SE144" t="n">
        <v/>
      </c>
      <c r="SF144" t="n">
        <v/>
      </c>
      <c r="SG144" t="n">
        <v/>
      </c>
      <c r="SH144" t="n">
        <v/>
      </c>
      <c r="SI144" t="n">
        <v/>
      </c>
      <c r="SJ144" t="n">
        <v/>
      </c>
      <c r="SK144" t="n">
        <v/>
      </c>
      <c r="SL144" t="n">
        <v/>
      </c>
      <c r="SM144" t="n">
        <v/>
      </c>
      <c r="SN144" t="n">
        <v/>
      </c>
      <c r="SO144" t="n">
        <v/>
      </c>
      <c r="SP144" t="n">
        <v/>
      </c>
      <c r="SQ144" t="n">
        <v/>
      </c>
      <c r="SR144" t="n">
        <v/>
      </c>
      <c r="SS144" t="n">
        <v/>
      </c>
      <c r="ST144" t="n">
        <v/>
      </c>
      <c r="SU144" t="n">
        <v/>
      </c>
      <c r="SV144" t="n">
        <v/>
      </c>
      <c r="SW144" t="n">
        <v/>
      </c>
      <c r="SX144" t="n">
        <v/>
      </c>
      <c r="SY144" t="n">
        <v/>
      </c>
      <c r="SZ144" t="n">
        <v>2</v>
      </c>
      <c r="TA144" t="n">
        <v/>
      </c>
      <c r="TB144" t="n">
        <v/>
      </c>
      <c r="TC144" t="n">
        <v/>
      </c>
      <c r="TD144" t="n">
        <v/>
      </c>
      <c r="TE144" t="n">
        <v/>
      </c>
      <c r="TF144" t="n">
        <v/>
      </c>
      <c r="TG144" t="n">
        <v/>
      </c>
      <c r="TH144" t="n">
        <v/>
      </c>
      <c r="TI144" t="n">
        <v/>
      </c>
      <c r="TJ144" t="n">
        <v/>
      </c>
      <c r="TK144" t="n">
        <v/>
      </c>
      <c r="TL144" t="n">
        <v/>
      </c>
      <c r="TM144" t="n">
        <v/>
      </c>
      <c r="TN144" t="n">
        <v/>
      </c>
      <c r="TO144" t="n">
        <v/>
      </c>
      <c r="TP144" t="n">
        <v/>
      </c>
      <c r="TQ144" t="n">
        <v/>
      </c>
      <c r="TR144" t="n">
        <v/>
      </c>
      <c r="TS144" t="n">
        <v/>
      </c>
      <c r="TT144" t="n">
        <v/>
      </c>
      <c r="TU144" t="n">
        <v/>
      </c>
      <c r="TV144" t="n">
        <v/>
      </c>
      <c r="TW144" t="n">
        <v/>
      </c>
      <c r="TX144" t="n">
        <v/>
      </c>
      <c r="TY144" t="n">
        <v/>
      </c>
      <c r="TZ144" t="n">
        <v/>
      </c>
      <c r="UA144" t="n">
        <v/>
      </c>
      <c r="UB144" t="n">
        <v/>
      </c>
      <c r="UC144" t="n">
        <v/>
      </c>
      <c r="UD144" t="n">
        <v/>
      </c>
      <c r="UE144" t="n">
        <v/>
      </c>
      <c r="UF144" t="n">
        <v/>
      </c>
      <c r="UG144" t="n">
        <v/>
      </c>
      <c r="UH144" t="n">
        <v/>
      </c>
      <c r="UI144" t="n">
        <v/>
      </c>
      <c r="UJ144" t="n">
        <v/>
      </c>
      <c r="UK144" t="n">
        <v/>
      </c>
      <c r="UL144" t="n">
        <v/>
      </c>
      <c r="UM144" t="n">
        <v/>
      </c>
      <c r="UN144" t="n">
        <v/>
      </c>
      <c r="UO144" t="n">
        <v/>
      </c>
      <c r="UP144" t="n">
        <v/>
      </c>
      <c r="UQ144" t="n">
        <v/>
      </c>
      <c r="UR144" t="n">
        <v/>
      </c>
      <c r="US144" t="n">
        <v/>
      </c>
      <c r="UT144" t="n">
        <v/>
      </c>
      <c r="UU144" t="n">
        <v/>
      </c>
      <c r="UV144" t="inlineStr">
        <is>
          <t>Pemberian pakan di kandang</t>
        </is>
      </c>
      <c r="UW144" t="n">
        <v/>
      </c>
      <c r="UX144" t="n">
        <v/>
      </c>
      <c r="UY144" t="n">
        <v/>
      </c>
      <c r="UZ144" t="n">
        <v/>
      </c>
      <c r="VA144" t="n">
        <v/>
      </c>
      <c r="VB144" t="n">
        <v/>
      </c>
      <c r="VC144" t="n">
        <v/>
      </c>
      <c r="VD144" t="inlineStr">
        <is>
          <t>Sangat jarang (&gt;1 bulan sekali)</t>
        </is>
      </c>
      <c r="VE144" t="n">
        <v/>
      </c>
      <c r="VF144" t="n">
        <v/>
      </c>
      <c r="VG144" t="n">
        <v/>
      </c>
      <c r="VH144" t="n">
        <v/>
      </c>
      <c r="VI144" t="n">
        <v/>
      </c>
      <c r="VJ144" t="n">
        <v/>
      </c>
      <c r="VK144" t="n">
        <v/>
      </c>
      <c r="VL144" t="inlineStr">
        <is>
          <t>Sangat sering (&gt;1 kali sehari)</t>
        </is>
      </c>
      <c r="VM144" t="n">
        <v/>
      </c>
      <c r="VN144" t="n">
        <v/>
      </c>
      <c r="VO144" t="n">
        <v/>
      </c>
      <c r="VP144" t="n">
        <v/>
      </c>
      <c r="VQ144" t="n">
        <v/>
      </c>
      <c r="VR144" t="n">
        <v/>
      </c>
      <c r="VS144" t="n">
        <v/>
      </c>
      <c r="VT144" t="n">
        <v/>
      </c>
      <c r="VU144" t="n">
        <v/>
      </c>
      <c r="VV144" t="n">
        <v/>
      </c>
      <c r="VW144" t="n">
        <v/>
      </c>
      <c r="VX144" t="n">
        <v/>
      </c>
      <c r="VY144" t="n">
        <v/>
      </c>
      <c r="VZ144" t="n">
        <v/>
      </c>
      <c r="WA144" t="n">
        <v/>
      </c>
      <c r="WB144" t="n">
        <v/>
      </c>
      <c r="WC144" t="n">
        <v/>
      </c>
      <c r="WD144" t="n">
        <v/>
      </c>
      <c r="WE144" t="n">
        <v/>
      </c>
      <c r="WF144" t="inlineStr">
        <is>
          <t>3-Disimpan terbuka (dry lot)</t>
        </is>
      </c>
      <c r="WG144" t="n">
        <v>0</v>
      </c>
      <c r="WH144" t="n">
        <v>0</v>
      </c>
      <c r="WI144" t="n">
        <v>0</v>
      </c>
      <c r="WJ144" t="n">
        <v>0</v>
      </c>
      <c r="WK144" t="n">
        <v>0</v>
      </c>
      <c r="WL144" t="n">
        <v>0</v>
      </c>
      <c r="WM144" t="n">
        <v>1</v>
      </c>
      <c r="WN144" t="n">
        <v>0</v>
      </c>
      <c r="WO144" t="n">
        <v>0</v>
      </c>
      <c r="WP144" t="n">
        <v>0</v>
      </c>
      <c r="WQ144" t="n">
        <v>0</v>
      </c>
      <c r="WR144" t="n">
        <v>0</v>
      </c>
      <c r="WS144" t="n">
        <v/>
      </c>
      <c r="WT144" t="n">
        <v/>
      </c>
      <c r="WU144" t="n">
        <v/>
      </c>
      <c r="WV144" t="n">
        <v/>
      </c>
      <c r="WW144" t="n">
        <v/>
      </c>
      <c r="WX144" t="n">
        <v/>
      </c>
      <c r="WY144" t="n">
        <v/>
      </c>
      <c r="WZ144" t="n">
        <v/>
      </c>
      <c r="XA144" t="n">
        <v/>
      </c>
      <c r="XB144" t="n">
        <v/>
      </c>
      <c r="XC144" t="n">
        <v/>
      </c>
      <c r="XD144" t="n">
        <v/>
      </c>
      <c r="XE144" t="n">
        <v/>
      </c>
      <c r="XF144" t="n">
        <v/>
      </c>
      <c r="XG144" t="n">
        <v/>
      </c>
      <c r="XH144" t="n">
        <v/>
      </c>
      <c r="XI144" t="n">
        <v/>
      </c>
      <c r="XJ144" t="n">
        <v/>
      </c>
      <c r="XK144" t="n">
        <v/>
      </c>
      <c r="XL144" t="n">
        <v/>
      </c>
      <c r="XM144" t="n">
        <v/>
      </c>
      <c r="XN144" t="n">
        <v/>
      </c>
      <c r="XO144" t="n">
        <v/>
      </c>
      <c r="XP144" t="n">
        <v/>
      </c>
      <c r="XQ144" t="n">
        <v/>
      </c>
      <c r="XR144" t="n">
        <v/>
      </c>
      <c r="XS144" t="n">
        <v/>
      </c>
      <c r="XT144" t="n">
        <v/>
      </c>
      <c r="XU144" t="n">
        <v/>
      </c>
      <c r="XV144" t="n">
        <v/>
      </c>
      <c r="XW144" t="n">
        <v/>
      </c>
      <c r="XX144" t="n">
        <v/>
      </c>
      <c r="XY144" t="n">
        <v/>
      </c>
      <c r="XZ144" t="n">
        <v/>
      </c>
      <c r="YA144" t="n">
        <v/>
      </c>
      <c r="YB144" t="n">
        <v/>
      </c>
      <c r="YC144" t="n">
        <v/>
      </c>
      <c r="YD144" t="n">
        <v/>
      </c>
      <c r="YE144" t="n">
        <v/>
      </c>
      <c r="YF144" t="n">
        <v/>
      </c>
      <c r="YG144" t="n">
        <v/>
      </c>
      <c r="YH144" t="n">
        <v/>
      </c>
      <c r="YI144" t="n">
        <v/>
      </c>
      <c r="YJ144" t="n">
        <v/>
      </c>
      <c r="YK144" t="n">
        <v/>
      </c>
      <c r="YL144" t="n">
        <v/>
      </c>
      <c r="YM144" t="n">
        <v/>
      </c>
      <c r="YN144" t="n">
        <v/>
      </c>
      <c r="YO144" t="n">
        <v/>
      </c>
      <c r="YP144" t="n">
        <v/>
      </c>
      <c r="YQ144" t="n">
        <v/>
      </c>
      <c r="YR144" t="n">
        <v/>
      </c>
      <c r="YS144" t="n">
        <v/>
      </c>
      <c r="YT144" t="n">
        <v/>
      </c>
      <c r="YU144" t="n">
        <v/>
      </c>
      <c r="YV144" t="n">
        <v/>
      </c>
      <c r="YW144" t="n">
        <v/>
      </c>
      <c r="YX144" t="n">
        <v/>
      </c>
      <c r="YY144" t="n">
        <v/>
      </c>
      <c r="YZ144" t="n">
        <v/>
      </c>
      <c r="ZA144" t="n">
        <v/>
      </c>
      <c r="ZB144" t="n">
        <v/>
      </c>
      <c r="ZC144" t="n">
        <v/>
      </c>
      <c r="ZD144" t="n">
        <v/>
      </c>
      <c r="ZE144" t="n">
        <v/>
      </c>
      <c r="ZF144" t="n">
        <v/>
      </c>
      <c r="ZG144" t="n">
        <v/>
      </c>
      <c r="ZH144" t="n">
        <v/>
      </c>
      <c r="ZI144" t="n">
        <v/>
      </c>
      <c r="ZJ144" t="n">
        <v/>
      </c>
      <c r="ZK144" t="n">
        <v/>
      </c>
      <c r="ZL144" t="n">
        <v/>
      </c>
      <c r="ZM144" t="n">
        <v/>
      </c>
      <c r="ZN144" t="n">
        <v/>
      </c>
      <c r="ZO144" t="n">
        <v/>
      </c>
      <c r="ZP144" t="n">
        <v/>
      </c>
      <c r="ZQ144" t="n">
        <v/>
      </c>
      <c r="ZR144" t="n">
        <v/>
      </c>
      <c r="ZS144" t="n">
        <v/>
      </c>
      <c r="ZT144" t="n">
        <v/>
      </c>
      <c r="ZU144" t="n">
        <v/>
      </c>
      <c r="ZV144" t="n">
        <v/>
      </c>
      <c r="ZW144" t="n">
        <v>3</v>
      </c>
      <c r="ZX144" t="n">
        <v/>
      </c>
      <c r="ZY144" t="n">
        <v/>
      </c>
      <c r="ZZ144" t="n">
        <v/>
      </c>
      <c r="AAA144" t="n">
        <v/>
      </c>
      <c r="AAB144" t="n">
        <v/>
      </c>
      <c r="AAC144" t="n">
        <v/>
      </c>
      <c r="AAD144" t="n">
        <v/>
      </c>
      <c r="AAE144" t="inlineStr">
        <is>
          <t>Pakan segar (misal: rumput)</t>
        </is>
      </c>
      <c r="AAF144" t="n">
        <v/>
      </c>
      <c r="AAG144" t="n">
        <v/>
      </c>
      <c r="AAH144" t="n">
        <v/>
      </c>
      <c r="AAI144" t="n">
        <v/>
      </c>
      <c r="AAJ144" t="n">
        <v/>
      </c>
      <c r="AAK144" t="n">
        <v/>
      </c>
      <c r="AAL144" t="inlineStr">
        <is>
          <t>Tidak</t>
        </is>
      </c>
      <c r="AAM144" t="n">
        <v/>
      </c>
      <c r="AAN144" t="n">
        <v/>
      </c>
      <c r="AAO144" t="n">
        <v/>
      </c>
      <c r="AAP144" t="n">
        <v/>
      </c>
      <c r="AAQ144" t="n">
        <v/>
      </c>
      <c r="AAR144" t="inlineStr">
        <is>
          <t>Tidak</t>
        </is>
      </c>
      <c r="AAS144" t="inlineStr">
        <is>
          <t>Mengetahui</t>
        </is>
      </c>
      <c r="AAT144" t="inlineStr">
        <is>
          <t>Diberikan gratis ke orang lain Dibuang ke selokan</t>
        </is>
      </c>
      <c r="AAU144" t="n">
        <v>0</v>
      </c>
      <c r="AAV144" t="n">
        <v>0</v>
      </c>
      <c r="AAW144" t="n">
        <v>0</v>
      </c>
      <c r="AAX144" t="n">
        <v>0</v>
      </c>
      <c r="AAY144" t="n">
        <v>1</v>
      </c>
      <c r="AAZ144" t="n">
        <v>0</v>
      </c>
      <c r="ABA144" t="n">
        <v>1</v>
      </c>
      <c r="ABB144" t="n">
        <v/>
      </c>
      <c r="ABC144" t="n">
        <v/>
      </c>
      <c r="ABD144" t="n">
        <v/>
      </c>
      <c r="ABE144" t="n">
        <v/>
      </c>
      <c r="ABF144" t="n">
        <v/>
      </c>
      <c r="ABG144" t="n">
        <v/>
      </c>
      <c r="ABH144" t="n">
        <v/>
      </c>
      <c r="ABI144" t="n">
        <v/>
      </c>
      <c r="ABJ144" t="n">
        <v/>
      </c>
      <c r="ABK144" t="n">
        <v/>
      </c>
      <c r="ABL144" t="n">
        <v/>
      </c>
      <c r="ABM144" t="n">
        <v/>
      </c>
      <c r="ABN144" t="n">
        <v/>
      </c>
      <c r="ABO144" t="n">
        <v/>
      </c>
      <c r="ABP144" t="n">
        <v/>
      </c>
      <c r="ABQ144" t="n">
        <v/>
      </c>
      <c r="ABR144" t="n">
        <v/>
      </c>
      <c r="ABS144" t="n">
        <v/>
      </c>
      <c r="ABT144" t="n">
        <v/>
      </c>
      <c r="ABU144" t="n">
        <v/>
      </c>
      <c r="ABV144" t="n">
        <v/>
      </c>
      <c r="ABW144" t="n">
        <v/>
      </c>
      <c r="ABX144" t="n">
        <v/>
      </c>
      <c r="ABY144" t="n">
        <v/>
      </c>
      <c r="ABZ144" t="n">
        <v/>
      </c>
      <c r="ACA144" t="n">
        <v/>
      </c>
      <c r="ACB144" t="n">
        <v/>
      </c>
      <c r="ACC144" t="n">
        <v/>
      </c>
      <c r="ACD144" t="n">
        <v/>
      </c>
      <c r="ACE144" t="n">
        <v/>
      </c>
      <c r="ACF144" t="n">
        <v/>
      </c>
      <c r="ACG144" t="n">
        <v/>
      </c>
      <c r="ACH144" t="n">
        <v/>
      </c>
      <c r="ACI144" t="n">
        <v/>
      </c>
      <c r="ACJ144" t="n">
        <v/>
      </c>
      <c r="ACK144" t="inlineStr">
        <is>
          <t>Tidak memiliki tempat untuk menyimpan</t>
        </is>
      </c>
      <c r="ACL144" t="n">
        <v>0</v>
      </c>
      <c r="ACM144" t="n">
        <v>1</v>
      </c>
      <c r="ACN144" t="n">
        <v>0</v>
      </c>
      <c r="ACO144" t="n">
        <v>0</v>
      </c>
      <c r="ACP144" t="n">
        <v>0</v>
      </c>
      <c r="ACQ144" t="n">
        <v>0</v>
      </c>
      <c r="ACR144" t="n">
        <v>0</v>
      </c>
      <c r="ACS144" t="n">
        <v/>
      </c>
      <c r="ACT144" t="inlineStr">
        <is>
          <t>Tidak</t>
        </is>
      </c>
      <c r="ACU144" t="inlineStr">
        <is>
          <t>Manfaat besar dan membantu kehidupan sehari-hari</t>
        </is>
      </c>
      <c r="ACV144" t="inlineStr">
        <is>
          <t>Sama saja</t>
        </is>
      </c>
      <c r="ACW144" t="inlineStr">
        <is>
          <t>Anggota keluarga - Perempuan dewasa</t>
        </is>
      </c>
      <c r="ACX144" t="inlineStr">
        <is>
          <t>Netral/tidak tahu</t>
        </is>
      </c>
      <c r="ACY144" t="inlineStr">
        <is>
          <t>Anggota keluarga - Perempuan dewasa</t>
        </is>
      </c>
      <c r="ACZ144" t="n">
        <v>0</v>
      </c>
      <c r="ADA144" t="n">
        <v>1</v>
      </c>
      <c r="ADB144" t="n">
        <v>0</v>
      </c>
      <c r="ADC144" t="n">
        <v>0</v>
      </c>
      <c r="ADD144" t="inlineStr">
        <is>
          <t>Sangat puas</t>
        </is>
      </c>
      <c r="ADE144" t="inlineStr">
        <is>
          <t>Sangat puas</t>
        </is>
      </c>
      <c r="ADF144" t="inlineStr">
        <is>
          <t>Puas</t>
        </is>
      </c>
      <c r="ADG144" t="inlineStr">
        <is>
          <t>Puas</t>
        </is>
      </c>
      <c r="ADH144" t="inlineStr">
        <is>
          <t>Tidak</t>
        </is>
      </c>
      <c r="ADI144" t="n">
        <v/>
      </c>
      <c r="ADJ144" t="inlineStr">
        <is>
          <t>Sangat puas</t>
        </is>
      </c>
      <c r="ADK144" t="n">
        <v/>
      </c>
      <c r="ADL144" t="n">
        <v/>
      </c>
      <c r="ADM144" t="n">
        <v/>
      </c>
      <c r="ADN144" t="n">
        <v/>
      </c>
      <c r="ADO144" t="n">
        <v/>
      </c>
      <c r="ADP144" t="n">
        <v/>
      </c>
      <c r="ADQ144" t="n">
        <v/>
      </c>
      <c r="ADR144" t="n">
        <v/>
      </c>
      <c r="ADS144" t="n">
        <v/>
      </c>
      <c r="ADT144" t="n">
        <v/>
      </c>
      <c r="ADU144" t="inlineStr">
        <is>
          <t>Menghubungi CPO atau pendamping</t>
        </is>
      </c>
      <c r="ADV144" t="n">
        <v>0</v>
      </c>
      <c r="ADW144" t="n">
        <v>0</v>
      </c>
      <c r="ADX144" t="n">
        <v>0</v>
      </c>
      <c r="ADY144" t="n">
        <v>0</v>
      </c>
      <c r="ADZ144" t="n">
        <v>1</v>
      </c>
      <c r="AEA144" t="n">
        <v>0</v>
      </c>
      <c r="AEB144" t="n">
        <v>0</v>
      </c>
      <c r="AEC144" t="n">
        <v>0</v>
      </c>
      <c r="AED144" t="inlineStr">
        <is>
          <t>X</t>
        </is>
      </c>
      <c r="AEE144" t="inlineStr">
        <is>
          <t>Laki-laki dewasa</t>
        </is>
      </c>
      <c r="AEF144" t="n">
        <v/>
      </c>
      <c r="AEG144" t="inlineStr">
        <is>
          <t>Lainnya</t>
        </is>
      </c>
      <c r="AEH144" t="inlineStr">
        <is>
          <t>X</t>
        </is>
      </c>
      <c r="AEI144" t="inlineStr">
        <is>
          <t>Tidak</t>
        </is>
      </c>
      <c r="AEJ144" t="inlineStr">
        <is>
          <t>Ya, selalu</t>
        </is>
      </c>
      <c r="AEK144" t="inlineStr">
        <is>
          <t>Pengurangan pengeluaran rumah tangga (bahan bakar minyak, pupuk, dll.)</t>
        </is>
      </c>
      <c r="AEL144" t="n">
        <v>1</v>
      </c>
      <c r="AEM144" t="n">
        <v>0</v>
      </c>
      <c r="AEN144" t="n">
        <v>0</v>
      </c>
      <c r="AEO144" t="n">
        <v>0</v>
      </c>
      <c r="AEP144" t="n">
        <v>0</v>
      </c>
      <c r="AEQ144" t="n">
        <v>0</v>
      </c>
      <c r="AER144" t="n">
        <v>0</v>
      </c>
      <c r="AES144" t="n">
        <v>0</v>
      </c>
      <c r="AET144" t="n">
        <v>0</v>
      </c>
      <c r="AEU144" t="n">
        <v>0</v>
      </c>
      <c r="AEV144" t="n">
        <v>0</v>
      </c>
      <c r="AEW144" t="n">
        <v>0</v>
      </c>
      <c r="AEX144" t="n">
        <v/>
      </c>
      <c r="AEY144" t="inlineStr">
        <is>
          <t>Agar kandang lebih bersih</t>
        </is>
      </c>
      <c r="AEZ144" t="n">
        <v/>
      </c>
      <c r="AFA144" t="inlineStr">
        <is>
          <t>Koperasi</t>
        </is>
      </c>
      <c r="AFB144" t="n">
        <v/>
      </c>
      <c r="AFC144" t="inlineStr">
        <is>
          <t>1000526405-15_14_23.jpg</t>
        </is>
      </c>
      <c r="AFD144" t="inlineStr">
        <is>
          <t>https://kf.kobotoolbox.org/api/v2/assets/avstPQqLr3Ab3ZdcVTXZ6f/data/666370393/attachments/attWAaCERa5wiDcjwJmGvr3v/</t>
        </is>
      </c>
      <c r="AFE144" t="inlineStr">
        <is>
          <t>1000526398-15_14_28.jpg</t>
        </is>
      </c>
      <c r="AFF144" t="inlineStr">
        <is>
          <t>https://kf.kobotoolbox.org/api/v2/assets/avstPQqLr3Ab3ZdcVTXZ6f/data/666370393/attachments/attJ6SyjbyZPqnGMPcA2Fqsq/</t>
        </is>
      </c>
      <c r="AFG144" t="inlineStr">
        <is>
          <t>Doni iswanto</t>
        </is>
      </c>
      <c r="AFH144" t="n">
        <v/>
      </c>
      <c r="AFI144" t="n">
        <v/>
      </c>
    </row>
    <row r="145">
      <c r="A145" t="n">
        <v/>
      </c>
      <c r="B145" t="n">
        <v/>
      </c>
      <c r="C145" t="n">
        <v/>
      </c>
      <c r="D145" t="inlineStr">
        <is>
          <t>sudiyono</t>
        </is>
      </c>
      <c r="E145" t="n">
        <v>0</v>
      </c>
      <c r="F145" t="inlineStr">
        <is>
          <t>-7.910581 112.767554 28.7361301807549 4.186999797841045</t>
        </is>
      </c>
      <c r="G145" t="n">
        <v>-7.910581</v>
      </c>
      <c r="H145" t="n">
        <v>112.767554</v>
      </c>
      <c r="I145" t="n">
        <v>28.73613018</v>
      </c>
      <c r="J145" t="n">
        <v>4.186999798</v>
      </c>
      <c r="K145" t="n">
        <v>0</v>
      </c>
      <c r="L145" t="inlineStr">
        <is>
          <t>-7.910376 112.767381 725.184422723337 14.213000297546387</t>
        </is>
      </c>
      <c r="M145" t="n">
        <v>-7.910376</v>
      </c>
      <c r="N145" t="n">
        <v>112.767381</v>
      </c>
      <c r="O145" t="n">
        <v>725.1844227</v>
      </c>
      <c r="P145" t="n">
        <v>14.2130003</v>
      </c>
      <c r="Q145" t="n">
        <v>0</v>
      </c>
      <c r="R145" t="inlineStr">
        <is>
          <t>Jawa Timur</t>
        </is>
      </c>
      <c r="S145" t="n">
        <v>0</v>
      </c>
      <c r="T145" t="n">
        <v>0</v>
      </c>
      <c r="U145" t="n">
        <v>0</v>
      </c>
      <c r="V145" t="n">
        <v>0</v>
      </c>
      <c r="W145" t="n">
        <v>0</v>
      </c>
      <c r="X145" t="n">
        <v>1</v>
      </c>
      <c r="Y145" t="n">
        <v>0</v>
      </c>
      <c r="Z145" t="n">
        <v>0</v>
      </c>
      <c r="AA145" t="n">
        <v>0</v>
      </c>
      <c r="AB145" t="n">
        <v>0</v>
      </c>
      <c r="AC145" t="inlineStr">
        <is>
          <t>MALANG</t>
        </is>
      </c>
      <c r="AD145" t="inlineStr">
        <is>
          <t>JABUNG</t>
        </is>
      </c>
      <c r="AE145" t="inlineStr">
        <is>
          <t>KEMIRI</t>
        </is>
      </c>
      <c r="AF145" t="inlineStr">
        <is>
          <t>KAN JABUNG</t>
        </is>
      </c>
      <c r="AG145" t="inlineStr">
        <is>
          <t>KJP0330</t>
        </is>
      </c>
      <c r="AH145" t="n">
        <v>13</v>
      </c>
      <c r="AI145" t="inlineStr">
        <is>
          <t>VPA1</t>
        </is>
      </c>
      <c r="AJ145" t="inlineStr">
        <is>
          <t>Aktif</t>
        </is>
      </c>
      <c r="AK145" t="n">
        <v>50</v>
      </c>
      <c r="AL145" t="inlineStr">
        <is>
          <t>Laki-laki</t>
        </is>
      </c>
      <c r="AM145" t="inlineStr">
        <is>
          <t>Belum menikah</t>
        </is>
      </c>
      <c r="AN145" t="inlineStr">
        <is>
          <t>SMP/Sederajat</t>
        </is>
      </c>
      <c r="AO145" t="inlineStr">
        <is>
          <t>Peternak</t>
        </is>
      </c>
      <c r="AP145" t="n">
        <v>0</v>
      </c>
      <c r="AQ145" t="n">
        <v>1</v>
      </c>
      <c r="AR145" t="n">
        <v>0</v>
      </c>
      <c r="AS145" t="n">
        <v>0</v>
      </c>
      <c r="AT145" t="n">
        <v>0</v>
      </c>
      <c r="AU145" t="n">
        <v>0</v>
      </c>
      <c r="AV145" t="n">
        <v>0</v>
      </c>
      <c r="AW145" t="n">
        <v>0</v>
      </c>
      <c r="AX145" t="n">
        <v/>
      </c>
      <c r="AY145" t="inlineStr">
        <is>
          <t>Petani</t>
        </is>
      </c>
      <c r="AZ145" t="n">
        <v>1</v>
      </c>
      <c r="BA145" t="n">
        <v>0</v>
      </c>
      <c r="BB145" t="n">
        <v>0</v>
      </c>
      <c r="BC145" t="n">
        <v>0</v>
      </c>
      <c r="BD145" t="n">
        <v>0</v>
      </c>
      <c r="BE145" t="n">
        <v>0</v>
      </c>
      <c r="BF145" t="n">
        <v>0</v>
      </c>
      <c r="BG145" t="n">
        <v>0</v>
      </c>
      <c r="BH145" t="n">
        <v/>
      </c>
      <c r="BI145" t="inlineStr">
        <is>
          <t>&gt;Rp3.500.000</t>
        </is>
      </c>
      <c r="BJ145" t="n">
        <v>2</v>
      </c>
      <c r="BK145" t="n">
        <v>2</v>
      </c>
      <c r="BL145" t="n">
        <v>2</v>
      </c>
      <c r="BM145" t="n">
        <v>0</v>
      </c>
      <c r="BN145" t="inlineStr">
        <is>
          <t>Milik sendiri</t>
        </is>
      </c>
      <c r="BO145" t="inlineStr">
        <is>
          <t>Permanen (dinding bata dan semen)</t>
        </is>
      </c>
      <c r="BP145" t="n">
        <v>1</v>
      </c>
      <c r="BQ145" t="n">
        <v>0</v>
      </c>
      <c r="BR145" t="n">
        <v>0</v>
      </c>
      <c r="BS145" t="n">
        <v>0</v>
      </c>
      <c r="BT145" t="n">
        <v>0</v>
      </c>
      <c r="BU145" t="n">
        <v/>
      </c>
      <c r="BV145" t="inlineStr">
        <is>
          <t>Keramik/ubin</t>
        </is>
      </c>
      <c r="BW145" t="n">
        <v>0</v>
      </c>
      <c r="BX145" t="n">
        <v>0</v>
      </c>
      <c r="BY145" t="n">
        <v>1</v>
      </c>
      <c r="BZ145" t="n">
        <v>0</v>
      </c>
      <c r="CA145" t="n">
        <v>0</v>
      </c>
      <c r="CB145" t="n">
        <v/>
      </c>
      <c r="CC145" t="inlineStr">
        <is>
          <t>Genting</t>
        </is>
      </c>
      <c r="CD145" t="n">
        <v>0</v>
      </c>
      <c r="CE145" t="n">
        <v>0</v>
      </c>
      <c r="CF145" t="n">
        <v>0</v>
      </c>
      <c r="CG145" t="n">
        <v>0</v>
      </c>
      <c r="CH145" t="n">
        <v>0</v>
      </c>
      <c r="CI145" t="n">
        <v>1</v>
      </c>
      <c r="CJ145" t="n">
        <v>0</v>
      </c>
      <c r="CK145" t="n">
        <v/>
      </c>
      <c r="CL145" t="inlineStr">
        <is>
          <t>Ya</t>
        </is>
      </c>
      <c r="CM145" t="n">
        <v>2013</v>
      </c>
      <c r="CN145" t="inlineStr">
        <is>
          <t>Fixed-Dome (Kubah Tetap)</t>
        </is>
      </c>
      <c r="CO145" t="inlineStr">
        <is>
          <t>10 m³ (8-9 ekor sapi, ±8 jam memasak/hari, ±80 kg slurry/hari)</t>
        </is>
      </c>
      <c r="CP145" t="inlineStr">
        <is>
          <t>Anggota keluarga - laki-laki Koperasi</t>
        </is>
      </c>
      <c r="CQ145" t="n">
        <v>0</v>
      </c>
      <c r="CR145" t="n">
        <v>0</v>
      </c>
      <c r="CS145" t="n">
        <v>0</v>
      </c>
      <c r="CT145" t="n">
        <v>0</v>
      </c>
      <c r="CU145" t="n">
        <v>1</v>
      </c>
      <c r="CV145" t="n">
        <v>0</v>
      </c>
      <c r="CW145" t="n">
        <v>1</v>
      </c>
      <c r="CX145" t="n">
        <v>0</v>
      </c>
      <c r="CY145" t="inlineStr">
        <is>
          <t>Anggota keluarga - laki-laki</t>
        </is>
      </c>
      <c r="CZ145" t="n">
        <v>1</v>
      </c>
      <c r="DA145" t="n">
        <v>0</v>
      </c>
      <c r="DB145" t="n">
        <v>0</v>
      </c>
      <c r="DC145" t="n">
        <v/>
      </c>
      <c r="DD145" t="inlineStr">
        <is>
          <t>Anggota keluarga - laki-laki CPO atau pendamping</t>
        </is>
      </c>
      <c r="DE145" t="n">
        <v>1</v>
      </c>
      <c r="DF145" t="n">
        <v>0</v>
      </c>
      <c r="DG145" t="n">
        <v>1</v>
      </c>
      <c r="DH145" t="n">
        <v>0</v>
      </c>
      <c r="DI145" t="n">
        <v/>
      </c>
      <c r="DJ145" t="inlineStr">
        <is>
          <t>Anggota keluarga - laki-laki CPO atau pendamping</t>
        </is>
      </c>
      <c r="DK145" t="n">
        <v>1</v>
      </c>
      <c r="DL145" t="n">
        <v>0</v>
      </c>
      <c r="DM145" t="n">
        <v>1</v>
      </c>
      <c r="DN145" t="n">
        <v>0</v>
      </c>
      <c r="DO145" t="n">
        <v/>
      </c>
      <c r="DP145" t="inlineStr">
        <is>
          <t>Ya</t>
        </is>
      </c>
      <c r="DQ145" t="n">
        <v/>
      </c>
      <c r="DR145" t="n">
        <v/>
      </c>
      <c r="DS145" t="n">
        <v/>
      </c>
      <c r="DT145" t="n">
        <v/>
      </c>
      <c r="DU145" t="n">
        <v/>
      </c>
      <c r="DV145" t="n">
        <v/>
      </c>
      <c r="DW145" t="n">
        <v/>
      </c>
      <c r="DX145" t="n">
        <v/>
      </c>
      <c r="DY145" t="n">
        <v/>
      </c>
      <c r="DZ145" t="n">
        <v/>
      </c>
      <c r="EA145" t="n">
        <v/>
      </c>
      <c r="EB145" t="n">
        <v/>
      </c>
      <c r="EC145" t="n">
        <v/>
      </c>
      <c r="ED145" t="n">
        <v/>
      </c>
      <c r="EE145" t="n">
        <v/>
      </c>
      <c r="EF145" t="n">
        <v/>
      </c>
      <c r="EG145" t="n">
        <v/>
      </c>
      <c r="EH145" t="n">
        <v/>
      </c>
      <c r="EI145" t="inlineStr">
        <is>
          <t>Tidak ada masalah</t>
        </is>
      </c>
      <c r="EJ145" t="n">
        <v>0</v>
      </c>
      <c r="EK145" t="n">
        <v>0</v>
      </c>
      <c r="EL145" t="n">
        <v>0</v>
      </c>
      <c r="EM145" t="n">
        <v>1</v>
      </c>
      <c r="EN145" t="n">
        <v>0</v>
      </c>
      <c r="EO145" t="n">
        <v/>
      </c>
      <c r="EP145" t="inlineStr">
        <is>
          <t>Ya, cukup jelas dan mudah diikuti</t>
        </is>
      </c>
      <c r="EQ145" t="inlineStr">
        <is>
          <t>Pelatihan</t>
        </is>
      </c>
      <c r="ER145" t="inlineStr">
        <is>
          <t>CPO atau pendamping Pegawai koperasi</t>
        </is>
      </c>
      <c r="ES145" t="n">
        <v>1</v>
      </c>
      <c r="ET145" t="n">
        <v>0</v>
      </c>
      <c r="EU145" t="n">
        <v>1</v>
      </c>
      <c r="EV145" t="n">
        <v>0</v>
      </c>
      <c r="EW145" t="n">
        <v/>
      </c>
      <c r="EX145" t="inlineStr">
        <is>
          <t>Anggota keluarga - Laki-laki</t>
        </is>
      </c>
      <c r="EY145" t="n">
        <v>1</v>
      </c>
      <c r="EZ145" t="n">
        <v>0</v>
      </c>
      <c r="FA145" t="n">
        <v>0</v>
      </c>
      <c r="FB145" t="n">
        <v/>
      </c>
      <c r="FC145" t="inlineStr">
        <is>
          <t>Jarang sekali</t>
        </is>
      </c>
      <c r="FD145" t="n">
        <v/>
      </c>
      <c r="FE145" t="inlineStr">
        <is>
          <t>Mengetahui</t>
        </is>
      </c>
      <c r="FF145" t="inlineStr">
        <is>
          <t>Selalu (setiap hari)</t>
        </is>
      </c>
      <c r="FG145" t="inlineStr">
        <is>
          <t>Mengetahui</t>
        </is>
      </c>
      <c r="FH145" t="inlineStr">
        <is>
          <t>Cukup sering (2 minggu sekali)</t>
        </is>
      </c>
      <c r="FI145" t="inlineStr">
        <is>
          <t>Mengetahui</t>
        </is>
      </c>
      <c r="FJ145" t="inlineStr">
        <is>
          <t>Selalu (setiap hari)</t>
        </is>
      </c>
      <c r="FK145" t="inlineStr">
        <is>
          <t>Mengetahui</t>
        </is>
      </c>
      <c r="FL145" t="inlineStr">
        <is>
          <t>Selalu (setiap hari)</t>
        </is>
      </c>
      <c r="FM145" t="inlineStr">
        <is>
          <t>Mengetahui</t>
        </is>
      </c>
      <c r="FN145" t="inlineStr">
        <is>
          <t>Jarang (setiap bulan atau lebih)</t>
        </is>
      </c>
      <c r="FO145" t="inlineStr">
        <is>
          <t>Mengetahui</t>
        </is>
      </c>
      <c r="FP145" t="inlineStr">
        <is>
          <t>Jarang (setiap bulan atau lebih)</t>
        </is>
      </c>
      <c r="FQ145" t="inlineStr">
        <is>
          <t>Mengetahui</t>
        </is>
      </c>
      <c r="FR145" t="inlineStr">
        <is>
          <t>Ya</t>
        </is>
      </c>
      <c r="FS145" t="inlineStr">
        <is>
          <t>Mengetahui</t>
        </is>
      </c>
      <c r="FT145" t="inlineStr">
        <is>
          <t>Ya, selalu</t>
        </is>
      </c>
      <c r="FU145" t="inlineStr">
        <is>
          <t>Laki-laki dewasa Perempuan dewasa</t>
        </is>
      </c>
      <c r="FV145" t="n">
        <v>1</v>
      </c>
      <c r="FW145" t="n">
        <v>1</v>
      </c>
      <c r="FX145" t="n">
        <v>0</v>
      </c>
      <c r="FY145" t="n">
        <v>0</v>
      </c>
      <c r="FZ145" t="inlineStr">
        <is>
          <t>Memahami</t>
        </is>
      </c>
      <c r="GA145" t="inlineStr">
        <is>
          <t>Pelatihan</t>
        </is>
      </c>
      <c r="GB145" t="n">
        <v>0</v>
      </c>
      <c r="GC145" t="n">
        <v>1</v>
      </c>
      <c r="GD145" t="n">
        <v>0</v>
      </c>
      <c r="GE145" t="n">
        <v>0</v>
      </c>
      <c r="GF145" t="n">
        <v/>
      </c>
      <c r="GG145" t="inlineStr">
        <is>
          <t>Selalu</t>
        </is>
      </c>
      <c r="GH145" t="inlineStr">
        <is>
          <t>Tidak</t>
        </is>
      </c>
      <c r="GI145" t="n">
        <v/>
      </c>
      <c r="GJ145" t="n">
        <v/>
      </c>
      <c r="GK145" t="n">
        <v/>
      </c>
      <c r="GL145" t="n">
        <v/>
      </c>
      <c r="GM145" t="n">
        <v/>
      </c>
      <c r="GN145" t="n">
        <v/>
      </c>
      <c r="GO145" t="n">
        <v/>
      </c>
      <c r="GP145" t="inlineStr">
        <is>
          <t>Sebagian</t>
        </is>
      </c>
      <c r="GQ145" t="inlineStr">
        <is>
          <t>LPG</t>
        </is>
      </c>
      <c r="GR145" t="n">
        <v>1</v>
      </c>
      <c r="GS145" t="n">
        <v>0</v>
      </c>
      <c r="GT145" t="n">
        <v>0</v>
      </c>
      <c r="GU145" t="n">
        <v>0</v>
      </c>
      <c r="GV145" t="n">
        <v>0</v>
      </c>
      <c r="GW145" t="n">
        <v>0</v>
      </c>
      <c r="GX145" t="n">
        <v>0</v>
      </c>
      <c r="GY145" t="n">
        <v/>
      </c>
      <c r="GZ145" t="inlineStr">
        <is>
          <t>Tidak</t>
        </is>
      </c>
      <c r="HA145" t="n">
        <v/>
      </c>
      <c r="HB145" t="n">
        <v/>
      </c>
      <c r="HC145" t="n">
        <v/>
      </c>
      <c r="HD145" t="n">
        <v/>
      </c>
      <c r="HE145" t="n">
        <v/>
      </c>
      <c r="HF145" t="n">
        <v/>
      </c>
      <c r="HG145" t="n">
        <v/>
      </c>
      <c r="HH145" t="n">
        <v/>
      </c>
      <c r="HI145" t="n">
        <v/>
      </c>
      <c r="HJ145" t="n">
        <v/>
      </c>
      <c r="HK145" t="n">
        <v/>
      </c>
      <c r="HL145" t="n">
        <v/>
      </c>
      <c r="HM145" t="n">
        <v/>
      </c>
      <c r="HN145" t="n">
        <v/>
      </c>
      <c r="HO145" t="n">
        <v/>
      </c>
      <c r="HP145" t="n">
        <v/>
      </c>
      <c r="HQ145" t="n">
        <v/>
      </c>
      <c r="HR145" t="n">
        <v/>
      </c>
      <c r="HS145" t="n">
        <v/>
      </c>
      <c r="HT145" t="n">
        <v/>
      </c>
      <c r="HU145" t="n">
        <v/>
      </c>
      <c r="HV145" t="n">
        <v/>
      </c>
      <c r="HW145" t="n">
        <v/>
      </c>
      <c r="HX145" t="n">
        <v/>
      </c>
      <c r="HY145" t="n">
        <v/>
      </c>
      <c r="HZ145" t="n">
        <v/>
      </c>
      <c r="IA145" t="n">
        <v>6</v>
      </c>
      <c r="IB145" t="n">
        <v>40000</v>
      </c>
      <c r="IC145" t="n">
        <v/>
      </c>
      <c r="ID145" t="n">
        <v/>
      </c>
      <c r="IE145" t="n">
        <v/>
      </c>
      <c r="IF145" t="n">
        <v/>
      </c>
      <c r="IG145" t="n">
        <v/>
      </c>
      <c r="IH145" t="n">
        <v/>
      </c>
      <c r="II145" t="n">
        <v/>
      </c>
      <c r="IJ145" t="n">
        <v/>
      </c>
      <c r="IK145" t="inlineStr">
        <is>
          <t>&gt;100 kg</t>
        </is>
      </c>
      <c r="IL145" t="inlineStr">
        <is>
          <t>1-3 jam</t>
        </is>
      </c>
      <c r="IM145" t="inlineStr">
        <is>
          <t>Ya</t>
        </is>
      </c>
      <c r="IN145" t="inlineStr">
        <is>
          <t>Ya</t>
        </is>
      </c>
      <c r="IO145" t="inlineStr">
        <is>
          <t>Lebih bersih</t>
        </is>
      </c>
      <c r="IP145" t="n">
        <v/>
      </c>
      <c r="IQ145" t="inlineStr">
        <is>
          <t>Tidak pernah</t>
        </is>
      </c>
      <c r="IR145" t="n">
        <v/>
      </c>
      <c r="IS145" t="n">
        <v/>
      </c>
      <c r="IT145" t="n">
        <v/>
      </c>
      <c r="IU145" t="n">
        <v/>
      </c>
      <c r="IV145" t="n">
        <v/>
      </c>
      <c r="IW145" t="n">
        <v/>
      </c>
      <c r="IX145" t="n">
        <v/>
      </c>
      <c r="IY145" t="n">
        <v/>
      </c>
      <c r="IZ145" t="inlineStr">
        <is>
          <t>Tidak pernah</t>
        </is>
      </c>
      <c r="JA145" t="n">
        <v/>
      </c>
      <c r="JB145" t="n">
        <v/>
      </c>
      <c r="JC145" t="n">
        <v/>
      </c>
      <c r="JD145" t="n">
        <v/>
      </c>
      <c r="JE145" t="n">
        <v/>
      </c>
      <c r="JF145" t="n">
        <v/>
      </c>
      <c r="JG145" t="n">
        <v/>
      </c>
      <c r="JH145" t="n">
        <v/>
      </c>
      <c r="JI145" t="inlineStr">
        <is>
          <t>Tidak pernah</t>
        </is>
      </c>
      <c r="JJ145" t="n">
        <v/>
      </c>
      <c r="JK145" t="n">
        <v/>
      </c>
      <c r="JL145" t="n">
        <v/>
      </c>
      <c r="JM145" t="n">
        <v/>
      </c>
      <c r="JN145" t="n">
        <v/>
      </c>
      <c r="JO145" t="n">
        <v/>
      </c>
      <c r="JP145" t="n">
        <v/>
      </c>
      <c r="JQ145" t="n">
        <v/>
      </c>
      <c r="JR145" t="inlineStr">
        <is>
          <t>Tidak pernah</t>
        </is>
      </c>
      <c r="JS145" t="n">
        <v/>
      </c>
      <c r="JT145" t="n">
        <v/>
      </c>
      <c r="JU145" t="n">
        <v/>
      </c>
      <c r="JV145" t="n">
        <v/>
      </c>
      <c r="JW145" t="n">
        <v/>
      </c>
      <c r="JX145" t="n">
        <v/>
      </c>
      <c r="JY145" t="n">
        <v/>
      </c>
      <c r="JZ145" t="n">
        <v/>
      </c>
      <c r="KA145" t="inlineStr">
        <is>
          <t>Tidak pernah</t>
        </is>
      </c>
      <c r="KB145" t="n">
        <v/>
      </c>
      <c r="KC145" t="n">
        <v/>
      </c>
      <c r="KD145" t="n">
        <v/>
      </c>
      <c r="KE145" t="n">
        <v/>
      </c>
      <c r="KF145" t="n">
        <v/>
      </c>
      <c r="KG145" t="n">
        <v/>
      </c>
      <c r="KH145" t="n">
        <v/>
      </c>
      <c r="KI145" t="n">
        <v/>
      </c>
      <c r="KJ145" t="inlineStr">
        <is>
          <t>Tidak pernah</t>
        </is>
      </c>
      <c r="KK145" t="n">
        <v/>
      </c>
      <c r="KL145" t="n">
        <v/>
      </c>
      <c r="KM145" t="n">
        <v/>
      </c>
      <c r="KN145" t="n">
        <v/>
      </c>
      <c r="KO145" t="n">
        <v/>
      </c>
      <c r="KP145" t="n">
        <v/>
      </c>
      <c r="KQ145" t="n">
        <v/>
      </c>
      <c r="KR145" t="n">
        <v/>
      </c>
      <c r="KS145" t="inlineStr">
        <is>
          <t>Cukup membaik</t>
        </is>
      </c>
      <c r="KT145" t="inlineStr">
        <is>
          <t>0-1 kali</t>
        </is>
      </c>
      <c r="KU145" t="inlineStr">
        <is>
          <t>0-1 kali</t>
        </is>
      </c>
      <c r="KV145" t="inlineStr">
        <is>
          <t>Anak-anak (0-18 tahun)</t>
        </is>
      </c>
      <c r="KW145" t="n">
        <v>0</v>
      </c>
      <c r="KX145" t="n">
        <v>0</v>
      </c>
      <c r="KY145" t="n">
        <v>1</v>
      </c>
      <c r="KZ145" t="n">
        <v>0</v>
      </c>
      <c r="LA145" t="inlineStr">
        <is>
          <t>Jauh lebih baik</t>
        </is>
      </c>
      <c r="LB145" t="inlineStr">
        <is>
          <t>Jauh lebih baik</t>
        </is>
      </c>
      <c r="LC145" t="n">
        <v>4</v>
      </c>
      <c r="LD145" t="n">
        <v>4</v>
      </c>
      <c r="LE145" t="n">
        <v>0</v>
      </c>
      <c r="LF145" t="n">
        <v>0</v>
      </c>
      <c r="LG145" t="inlineStr">
        <is>
          <t>Ya</t>
        </is>
      </c>
      <c r="LH145" t="n">
        <v>100000</v>
      </c>
      <c r="LI145" t="n">
        <v/>
      </c>
      <c r="LJ145" t="inlineStr">
        <is>
          <t>Tabungan Kebutuhan rumah tangga</t>
        </is>
      </c>
      <c r="LK145" t="n">
        <v>1</v>
      </c>
      <c r="LL145" t="n">
        <v>0</v>
      </c>
      <c r="LM145" t="n">
        <v>0</v>
      </c>
      <c r="LN145" t="n">
        <v>0</v>
      </c>
      <c r="LO145" t="n">
        <v>1</v>
      </c>
      <c r="LP145" t="n">
        <v>0</v>
      </c>
      <c r="LQ145" t="n">
        <v>0</v>
      </c>
      <c r="LR145" t="n">
        <v/>
      </c>
      <c r="LS145" t="n">
        <v>5</v>
      </c>
      <c r="LT145" t="n">
        <v>5</v>
      </c>
      <c r="LU145" t="n">
        <v>10</v>
      </c>
      <c r="LV145" t="n">
        <v>5</v>
      </c>
      <c r="LW145" t="n">
        <v>5</v>
      </c>
      <c r="LX145" t="n">
        <v>10</v>
      </c>
      <c r="LY145" t="n">
        <v>5</v>
      </c>
      <c r="LZ145" t="n">
        <v>5</v>
      </c>
      <c r="MA145" t="n">
        <v>10</v>
      </c>
      <c r="MB145" t="inlineStr">
        <is>
          <t>Ya</t>
        </is>
      </c>
      <c r="MC145" t="n">
        <v>0</v>
      </c>
      <c r="MD145" t="n">
        <v>0</v>
      </c>
      <c r="ME145" t="n">
        <v>0</v>
      </c>
      <c r="MF145" t="n">
        <v>0</v>
      </c>
      <c r="MG145" t="n">
        <v>0</v>
      </c>
      <c r="MH145" t="n">
        <v>0</v>
      </c>
      <c r="MI145" t="inlineStr">
        <is>
          <t>Istirahat</t>
        </is>
      </c>
      <c r="MJ145" t="n">
        <v>0</v>
      </c>
      <c r="MK145" t="n">
        <v>0</v>
      </c>
      <c r="ML145" t="n">
        <v>1</v>
      </c>
      <c r="MM145" t="n">
        <v>0</v>
      </c>
      <c r="MN145" t="n">
        <v>0</v>
      </c>
      <c r="MO145" t="n">
        <v>0</v>
      </c>
      <c r="MP145" t="n">
        <v/>
      </c>
      <c r="MQ145" t="n">
        <v/>
      </c>
      <c r="MR145" t="inlineStr">
        <is>
          <t>Istirahat</t>
        </is>
      </c>
      <c r="MS145" t="n">
        <v/>
      </c>
      <c r="MT145" t="inlineStr">
        <is>
          <t>Istirahat</t>
        </is>
      </c>
      <c r="MU145" t="inlineStr">
        <is>
          <t>Ya, untuk anggota keluarga</t>
        </is>
      </c>
      <c r="MV145" t="inlineStr">
        <is>
          <t>Perawatan sistem biogas</t>
        </is>
      </c>
      <c r="MW145" t="n">
        <v>1</v>
      </c>
      <c r="MX145" t="n">
        <v>0</v>
      </c>
      <c r="MY145" t="n">
        <v>0</v>
      </c>
      <c r="MZ145" t="n">
        <v>0</v>
      </c>
      <c r="NA145" t="n">
        <v/>
      </c>
      <c r="NB145" t="n">
        <v/>
      </c>
      <c r="NC145" t="n">
        <v/>
      </c>
      <c r="ND145" t="n">
        <v/>
      </c>
      <c r="NE145" t="n">
        <v/>
      </c>
      <c r="NF145" t="n">
        <v/>
      </c>
      <c r="NG145" t="n">
        <v/>
      </c>
      <c r="NH145" t="n">
        <v/>
      </c>
      <c r="NI145" t="n">
        <v/>
      </c>
      <c r="NJ145" t="n">
        <v/>
      </c>
      <c r="NK145" t="n">
        <v/>
      </c>
      <c r="NL145" t="inlineStr">
        <is>
          <t>Ya</t>
        </is>
      </c>
      <c r="NM145" t="inlineStr">
        <is>
          <t>Kombinasi kredit/pinjaman dan dana hibah</t>
        </is>
      </c>
      <c r="NN145" t="inlineStr">
        <is>
          <t>9.000.001-11.000.000</t>
        </is>
      </c>
      <c r="NO145" t="inlineStr">
        <is>
          <t>Yayasan Rumah Energi atau BIRU</t>
        </is>
      </c>
      <c r="NP145" t="n">
        <v/>
      </c>
      <c r="NQ145" t="inlineStr">
        <is>
          <t>Koperasi</t>
        </is>
      </c>
      <c r="NR145" t="n">
        <v/>
      </c>
      <c r="NS145" t="n">
        <v>24</v>
      </c>
      <c r="NT145" t="inlineStr">
        <is>
          <t>Anggota keluarga - Laki-laki dewasa</t>
        </is>
      </c>
      <c r="NU145" t="n">
        <v/>
      </c>
      <c r="NV145" t="n">
        <v/>
      </c>
      <c r="NW145" t="n">
        <v/>
      </c>
      <c r="NX145" t="inlineStr">
        <is>
          <t>Sangat meningkat</t>
        </is>
      </c>
      <c r="NY145" t="n">
        <v>90</v>
      </c>
      <c r="NZ145" t="n">
        <v>0</v>
      </c>
      <c r="OA145" t="n">
        <v>0</v>
      </c>
      <c r="OB145" t="n">
        <v>30</v>
      </c>
      <c r="OC145" t="n">
        <v>0</v>
      </c>
      <c r="OD145" t="n">
        <v>0</v>
      </c>
      <c r="OE145" t="inlineStr">
        <is>
          <t>Jauh lebih baik</t>
        </is>
      </c>
      <c r="OF145" t="inlineStr">
        <is>
          <t>Jauh lebih baik (beda waktu memasak lebih cepat setengah jam atau lebih, ATAU tidak lagi ada rasa/bau makanan yang berubah, ATAU alasan lainnya)</t>
        </is>
      </c>
      <c r="OG145" t="inlineStr">
        <is>
          <t>Ya</t>
        </is>
      </c>
      <c r="OH145" t="n">
        <v>0</v>
      </c>
      <c r="OI145" t="n">
        <v>9</v>
      </c>
      <c r="OJ145" t="n">
        <v>0</v>
      </c>
      <c r="OK145" t="n">
        <v>0</v>
      </c>
      <c r="OL145" t="n">
        <v>0</v>
      </c>
      <c r="OM145" t="n">
        <v>0</v>
      </c>
      <c r="ON145" t="n">
        <v>0</v>
      </c>
      <c r="OO145" t="n">
        <v>0</v>
      </c>
      <c r="OP145" t="inlineStr">
        <is>
          <t>Sapi perah</t>
        </is>
      </c>
      <c r="OQ145" t="n">
        <v>0</v>
      </c>
      <c r="OR145" t="n">
        <v>1</v>
      </c>
      <c r="OS145" t="n">
        <v>0</v>
      </c>
      <c r="OT145" t="n">
        <v>0</v>
      </c>
      <c r="OU145" t="n">
        <v>0</v>
      </c>
      <c r="OV145" t="n">
        <v>0</v>
      </c>
      <c r="OW145" t="n">
        <v>0</v>
      </c>
      <c r="OX145" t="n">
        <v>0</v>
      </c>
      <c r="OY145" t="n">
        <v>0</v>
      </c>
      <c r="OZ145" t="inlineStr">
        <is>
          <t>Sapi perah</t>
        </is>
      </c>
      <c r="PA145" t="n">
        <v>0</v>
      </c>
      <c r="PB145" t="n">
        <v>1</v>
      </c>
      <c r="PC145" t="n">
        <v>0</v>
      </c>
      <c r="PD145" t="n">
        <v>0</v>
      </c>
      <c r="PE145" t="n">
        <v>0</v>
      </c>
      <c r="PF145" t="n">
        <v>0</v>
      </c>
      <c r="PG145" t="n">
        <v>0</v>
      </c>
      <c r="PH145" t="n">
        <v>0</v>
      </c>
      <c r="PI145" t="n">
        <v>0</v>
      </c>
      <c r="PJ145" t="inlineStr">
        <is>
          <t>Sapi perah</t>
        </is>
      </c>
      <c r="PK145" t="n">
        <v>0</v>
      </c>
      <c r="PL145" t="n">
        <v>1</v>
      </c>
      <c r="PM145" t="n">
        <v>0</v>
      </c>
      <c r="PN145" t="n">
        <v>0</v>
      </c>
      <c r="PO145" t="n">
        <v>0</v>
      </c>
      <c r="PP145" t="n">
        <v>0</v>
      </c>
      <c r="PQ145" t="n">
        <v>0</v>
      </c>
      <c r="PR145" t="n">
        <v>0</v>
      </c>
      <c r="PS145" t="n">
        <v>0</v>
      </c>
      <c r="PT145" t="n">
        <v/>
      </c>
      <c r="PU145" t="n">
        <v/>
      </c>
      <c r="PV145" t="n">
        <v/>
      </c>
      <c r="PW145" t="n">
        <v/>
      </c>
      <c r="PX145" t="n">
        <v/>
      </c>
      <c r="PY145" t="n">
        <v/>
      </c>
      <c r="PZ145" t="n">
        <v/>
      </c>
      <c r="QA145" t="n">
        <v/>
      </c>
      <c r="QB145" t="n">
        <v/>
      </c>
      <c r="QC145" t="n">
        <v/>
      </c>
      <c r="QD145" t="n">
        <v/>
      </c>
      <c r="QE145" t="inlineStr">
        <is>
          <t>1-Disebarkan ke lahan terbuka</t>
        </is>
      </c>
      <c r="QF145" t="n">
        <v>0</v>
      </c>
      <c r="QG145" t="n">
        <v>0</v>
      </c>
      <c r="QH145" t="n">
        <v>0</v>
      </c>
      <c r="QI145" t="n">
        <v>0</v>
      </c>
      <c r="QJ145" t="n">
        <v>0</v>
      </c>
      <c r="QK145" t="n">
        <v>1</v>
      </c>
      <c r="QL145" t="n">
        <v>0</v>
      </c>
      <c r="QM145" t="n">
        <v>0</v>
      </c>
      <c r="QN145" t="n">
        <v>0</v>
      </c>
      <c r="QO145" t="n">
        <v/>
      </c>
      <c r="QP145" t="n">
        <v/>
      </c>
      <c r="QQ145" t="n">
        <v/>
      </c>
      <c r="QR145" t="n">
        <v/>
      </c>
      <c r="QS145" t="n">
        <v/>
      </c>
      <c r="QT145" t="n">
        <v/>
      </c>
      <c r="QU145" t="n">
        <v/>
      </c>
      <c r="QV145" t="n">
        <v/>
      </c>
      <c r="QW145" t="n">
        <v/>
      </c>
      <c r="QX145" t="n">
        <v/>
      </c>
      <c r="QY145" t="n">
        <v/>
      </c>
      <c r="QZ145" t="n">
        <v/>
      </c>
      <c r="RA145" t="n">
        <v/>
      </c>
      <c r="RB145" t="n">
        <v/>
      </c>
      <c r="RC145" t="n">
        <v/>
      </c>
      <c r="RD145" t="n">
        <v/>
      </c>
      <c r="RE145" t="n">
        <v/>
      </c>
      <c r="RF145" t="n">
        <v/>
      </c>
      <c r="RG145" t="n">
        <v/>
      </c>
      <c r="RH145" t="n">
        <v/>
      </c>
      <c r="RI145" t="n">
        <v/>
      </c>
      <c r="RJ145" t="n">
        <v/>
      </c>
      <c r="RK145" t="n">
        <v/>
      </c>
      <c r="RL145" t="n">
        <v/>
      </c>
      <c r="RM145" t="n">
        <v/>
      </c>
      <c r="RN145" t="n">
        <v/>
      </c>
      <c r="RO145" t="n">
        <v/>
      </c>
      <c r="RP145" t="n">
        <v/>
      </c>
      <c r="RQ145" t="n">
        <v/>
      </c>
      <c r="RR145" t="n">
        <v/>
      </c>
      <c r="RS145" t="n">
        <v/>
      </c>
      <c r="RT145" t="n">
        <v/>
      </c>
      <c r="RU145" t="n">
        <v/>
      </c>
      <c r="RV145" t="n">
        <v/>
      </c>
      <c r="RW145" t="n">
        <v/>
      </c>
      <c r="RX145" t="n">
        <v/>
      </c>
      <c r="RY145" t="n">
        <v/>
      </c>
      <c r="RZ145" t="n">
        <v/>
      </c>
      <c r="SA145" t="n">
        <v/>
      </c>
      <c r="SB145" t="n">
        <v/>
      </c>
      <c r="SC145" t="n">
        <v/>
      </c>
      <c r="SD145" t="n">
        <v/>
      </c>
      <c r="SE145" t="n">
        <v/>
      </c>
      <c r="SF145" t="n">
        <v/>
      </c>
      <c r="SG145" t="n">
        <v/>
      </c>
      <c r="SH145" t="n">
        <v/>
      </c>
      <c r="SI145" t="n">
        <v/>
      </c>
      <c r="SJ145" t="n">
        <v/>
      </c>
      <c r="SK145" t="n">
        <v/>
      </c>
      <c r="SL145" t="n">
        <v/>
      </c>
      <c r="SM145" t="n">
        <v/>
      </c>
      <c r="SN145" t="n">
        <v/>
      </c>
      <c r="SO145" t="n">
        <v/>
      </c>
      <c r="SP145" t="n">
        <v/>
      </c>
      <c r="SQ145" t="n">
        <v/>
      </c>
      <c r="SR145" t="n">
        <v/>
      </c>
      <c r="SS145" t="n">
        <v/>
      </c>
      <c r="ST145" t="n">
        <v/>
      </c>
      <c r="SU145" t="n">
        <v/>
      </c>
      <c r="SV145" t="n">
        <v/>
      </c>
      <c r="SW145" t="n">
        <v/>
      </c>
      <c r="SX145" t="n">
        <v/>
      </c>
      <c r="SY145" t="n">
        <v/>
      </c>
      <c r="SZ145" t="n">
        <v>9</v>
      </c>
      <c r="TA145" t="n">
        <v/>
      </c>
      <c r="TB145" t="n">
        <v/>
      </c>
      <c r="TC145" t="n">
        <v/>
      </c>
      <c r="TD145" t="n">
        <v/>
      </c>
      <c r="TE145" t="n">
        <v/>
      </c>
      <c r="TF145" t="n">
        <v/>
      </c>
      <c r="TG145" t="n">
        <v/>
      </c>
      <c r="TH145" t="n">
        <v/>
      </c>
      <c r="TI145" t="n">
        <v/>
      </c>
      <c r="TJ145" t="n">
        <v/>
      </c>
      <c r="TK145" t="n">
        <v/>
      </c>
      <c r="TL145" t="n">
        <v/>
      </c>
      <c r="TM145" t="n">
        <v/>
      </c>
      <c r="TN145" t="n">
        <v/>
      </c>
      <c r="TO145" t="n">
        <v/>
      </c>
      <c r="TP145" t="n">
        <v/>
      </c>
      <c r="TQ145" t="n">
        <v/>
      </c>
      <c r="TR145" t="n">
        <v/>
      </c>
      <c r="TS145" t="n">
        <v/>
      </c>
      <c r="TT145" t="n">
        <v/>
      </c>
      <c r="TU145" t="n">
        <v/>
      </c>
      <c r="TV145" t="n">
        <v/>
      </c>
      <c r="TW145" t="n">
        <v/>
      </c>
      <c r="TX145" t="n">
        <v/>
      </c>
      <c r="TY145" t="n">
        <v/>
      </c>
      <c r="TZ145" t="n">
        <v/>
      </c>
      <c r="UA145" t="n">
        <v/>
      </c>
      <c r="UB145" t="n">
        <v/>
      </c>
      <c r="UC145" t="n">
        <v/>
      </c>
      <c r="UD145" t="n">
        <v/>
      </c>
      <c r="UE145" t="n">
        <v/>
      </c>
      <c r="UF145" t="n">
        <v/>
      </c>
      <c r="UG145" t="n">
        <v/>
      </c>
      <c r="UH145" t="n">
        <v/>
      </c>
      <c r="UI145" t="n">
        <v/>
      </c>
      <c r="UJ145" t="n">
        <v/>
      </c>
      <c r="UK145" t="n">
        <v/>
      </c>
      <c r="UL145" t="n">
        <v/>
      </c>
      <c r="UM145" t="n">
        <v/>
      </c>
      <c r="UN145" t="n">
        <v/>
      </c>
      <c r="UO145" t="n">
        <v/>
      </c>
      <c r="UP145" t="n">
        <v/>
      </c>
      <c r="UQ145" t="n">
        <v/>
      </c>
      <c r="UR145" t="n">
        <v/>
      </c>
      <c r="US145" t="n">
        <v/>
      </c>
      <c r="UT145" t="n">
        <v/>
      </c>
      <c r="UU145" t="n">
        <v/>
      </c>
      <c r="UV145" t="inlineStr">
        <is>
          <t>Pemberian pakan di kandang</t>
        </is>
      </c>
      <c r="UW145" t="n">
        <v/>
      </c>
      <c r="UX145" t="n">
        <v/>
      </c>
      <c r="UY145" t="n">
        <v/>
      </c>
      <c r="UZ145" t="n">
        <v/>
      </c>
      <c r="VA145" t="n">
        <v/>
      </c>
      <c r="VB145" t="n">
        <v/>
      </c>
      <c r="VC145" t="n">
        <v/>
      </c>
      <c r="VD145" t="inlineStr">
        <is>
          <t>Sangat jarang (&gt;1 bulan sekali)</t>
        </is>
      </c>
      <c r="VE145" t="n">
        <v/>
      </c>
      <c r="VF145" t="n">
        <v/>
      </c>
      <c r="VG145" t="n">
        <v/>
      </c>
      <c r="VH145" t="n">
        <v/>
      </c>
      <c r="VI145" t="n">
        <v/>
      </c>
      <c r="VJ145" t="n">
        <v/>
      </c>
      <c r="VK145" t="n">
        <v/>
      </c>
      <c r="VL145" t="inlineStr">
        <is>
          <t>Sering (1 kali sehari)</t>
        </is>
      </c>
      <c r="VM145" t="n">
        <v/>
      </c>
      <c r="VN145" t="n">
        <v/>
      </c>
      <c r="VO145" t="n">
        <v/>
      </c>
      <c r="VP145" t="n">
        <v/>
      </c>
      <c r="VQ145" t="n">
        <v/>
      </c>
      <c r="VR145" t="n">
        <v/>
      </c>
      <c r="VS145" t="n">
        <v/>
      </c>
      <c r="VT145" t="n">
        <v/>
      </c>
      <c r="VU145" t="n">
        <v/>
      </c>
      <c r="VV145" t="n">
        <v/>
      </c>
      <c r="VW145" t="n">
        <v/>
      </c>
      <c r="VX145" t="n">
        <v/>
      </c>
      <c r="VY145" t="n">
        <v/>
      </c>
      <c r="VZ145" t="n">
        <v/>
      </c>
      <c r="WA145" t="n">
        <v/>
      </c>
      <c r="WB145" t="n">
        <v/>
      </c>
      <c r="WC145" t="n">
        <v/>
      </c>
      <c r="WD145" t="n">
        <v/>
      </c>
      <c r="WE145" t="n">
        <v/>
      </c>
      <c r="WF145" t="inlineStr">
        <is>
          <t>6-Digester biogas</t>
        </is>
      </c>
      <c r="WG145" t="n">
        <v>0</v>
      </c>
      <c r="WH145" t="n">
        <v>0</v>
      </c>
      <c r="WI145" t="n">
        <v>0</v>
      </c>
      <c r="WJ145" t="n">
        <v>0</v>
      </c>
      <c r="WK145" t="n">
        <v>0</v>
      </c>
      <c r="WL145" t="n">
        <v>0</v>
      </c>
      <c r="WM145" t="n">
        <v>0</v>
      </c>
      <c r="WN145" t="n">
        <v>0</v>
      </c>
      <c r="WO145" t="n">
        <v>0</v>
      </c>
      <c r="WP145" t="n">
        <v>1</v>
      </c>
      <c r="WQ145" t="n">
        <v>0</v>
      </c>
      <c r="WR145" t="n">
        <v>0</v>
      </c>
      <c r="WS145" t="n">
        <v/>
      </c>
      <c r="WT145" t="n">
        <v/>
      </c>
      <c r="WU145" t="n">
        <v/>
      </c>
      <c r="WV145" t="n">
        <v/>
      </c>
      <c r="WW145" t="n">
        <v/>
      </c>
      <c r="WX145" t="n">
        <v/>
      </c>
      <c r="WY145" t="n">
        <v/>
      </c>
      <c r="WZ145" t="n">
        <v/>
      </c>
      <c r="XA145" t="n">
        <v/>
      </c>
      <c r="XB145" t="n">
        <v/>
      </c>
      <c r="XC145" t="n">
        <v/>
      </c>
      <c r="XD145" t="n">
        <v/>
      </c>
      <c r="XE145" t="n">
        <v/>
      </c>
      <c r="XF145" t="n">
        <v/>
      </c>
      <c r="XG145" t="n">
        <v/>
      </c>
      <c r="XH145" t="n">
        <v/>
      </c>
      <c r="XI145" t="n">
        <v/>
      </c>
      <c r="XJ145" t="n">
        <v/>
      </c>
      <c r="XK145" t="n">
        <v/>
      </c>
      <c r="XL145" t="n">
        <v/>
      </c>
      <c r="XM145" t="n">
        <v/>
      </c>
      <c r="XN145" t="n">
        <v/>
      </c>
      <c r="XO145" t="n">
        <v/>
      </c>
      <c r="XP145" t="n">
        <v/>
      </c>
      <c r="XQ145" t="n">
        <v/>
      </c>
      <c r="XR145" t="n">
        <v/>
      </c>
      <c r="XS145" t="n">
        <v/>
      </c>
      <c r="XT145" t="n">
        <v/>
      </c>
      <c r="XU145" t="n">
        <v/>
      </c>
      <c r="XV145" t="n">
        <v/>
      </c>
      <c r="XW145" t="n">
        <v/>
      </c>
      <c r="XX145" t="n">
        <v/>
      </c>
      <c r="XY145" t="n">
        <v/>
      </c>
      <c r="XZ145" t="n">
        <v/>
      </c>
      <c r="YA145" t="n">
        <v/>
      </c>
      <c r="YB145" t="n">
        <v/>
      </c>
      <c r="YC145" t="n">
        <v/>
      </c>
      <c r="YD145" t="n">
        <v/>
      </c>
      <c r="YE145" t="n">
        <v/>
      </c>
      <c r="YF145" t="n">
        <v/>
      </c>
      <c r="YG145" t="n">
        <v/>
      </c>
      <c r="YH145" t="n">
        <v/>
      </c>
      <c r="YI145" t="n">
        <v/>
      </c>
      <c r="YJ145" t="n">
        <v/>
      </c>
      <c r="YK145" t="n">
        <v/>
      </c>
      <c r="YL145" t="n">
        <v/>
      </c>
      <c r="YM145" t="n">
        <v/>
      </c>
      <c r="YN145" t="n">
        <v/>
      </c>
      <c r="YO145" t="n">
        <v/>
      </c>
      <c r="YP145" t="n">
        <v/>
      </c>
      <c r="YQ145" t="n">
        <v/>
      </c>
      <c r="YR145" t="n">
        <v/>
      </c>
      <c r="YS145" t="n">
        <v/>
      </c>
      <c r="YT145" t="n">
        <v/>
      </c>
      <c r="YU145" t="n">
        <v/>
      </c>
      <c r="YV145" t="n">
        <v/>
      </c>
      <c r="YW145" t="n">
        <v/>
      </c>
      <c r="YX145" t="n">
        <v/>
      </c>
      <c r="YY145" t="n">
        <v/>
      </c>
      <c r="YZ145" t="n">
        <v/>
      </c>
      <c r="ZA145" t="n">
        <v/>
      </c>
      <c r="ZB145" t="n">
        <v/>
      </c>
      <c r="ZC145" t="n">
        <v/>
      </c>
      <c r="ZD145" t="n">
        <v/>
      </c>
      <c r="ZE145" t="n">
        <v/>
      </c>
      <c r="ZF145" t="n">
        <v/>
      </c>
      <c r="ZG145" t="n">
        <v/>
      </c>
      <c r="ZH145" t="n">
        <v/>
      </c>
      <c r="ZI145" t="n">
        <v/>
      </c>
      <c r="ZJ145" t="n">
        <v/>
      </c>
      <c r="ZK145" t="n">
        <v/>
      </c>
      <c r="ZL145" t="n">
        <v/>
      </c>
      <c r="ZM145" t="n">
        <v/>
      </c>
      <c r="ZN145" t="n">
        <v/>
      </c>
      <c r="ZO145" t="n">
        <v>100</v>
      </c>
      <c r="ZP145" t="n">
        <v/>
      </c>
      <c r="ZQ145" t="n">
        <v/>
      </c>
      <c r="ZR145" t="n">
        <v/>
      </c>
      <c r="ZS145" t="n">
        <v/>
      </c>
      <c r="ZT145" t="n">
        <v/>
      </c>
      <c r="ZU145" t="n">
        <v/>
      </c>
      <c r="ZV145" t="n">
        <v/>
      </c>
      <c r="ZW145" t="n">
        <v>3</v>
      </c>
      <c r="ZX145" t="n">
        <v/>
      </c>
      <c r="ZY145" t="n">
        <v/>
      </c>
      <c r="ZZ145" t="n">
        <v/>
      </c>
      <c r="AAA145" t="n">
        <v/>
      </c>
      <c r="AAB145" t="n">
        <v/>
      </c>
      <c r="AAC145" t="n">
        <v/>
      </c>
      <c r="AAD145" t="n">
        <v/>
      </c>
      <c r="AAE145" t="inlineStr">
        <is>
          <t>Pakan segar (misal: rumput)</t>
        </is>
      </c>
      <c r="AAF145" t="n">
        <v/>
      </c>
      <c r="AAG145" t="n">
        <v/>
      </c>
      <c r="AAH145" t="n">
        <v/>
      </c>
      <c r="AAI145" t="n">
        <v/>
      </c>
      <c r="AAJ145" t="n">
        <v/>
      </c>
      <c r="AAK145" t="n">
        <v/>
      </c>
      <c r="AAL145" t="inlineStr">
        <is>
          <t>Ya</t>
        </is>
      </c>
      <c r="AAM145" t="inlineStr">
        <is>
          <t>Padat</t>
        </is>
      </c>
      <c r="AAN145" t="n">
        <v>1</v>
      </c>
      <c r="AAO145" t="n">
        <v>0</v>
      </c>
      <c r="AAP145" t="n">
        <v/>
      </c>
      <c r="AAQ145" t="n">
        <v>50</v>
      </c>
      <c r="AAR145" t="inlineStr">
        <is>
          <t>Ya</t>
        </is>
      </c>
      <c r="AAS145" t="inlineStr">
        <is>
          <t>Mengetahui</t>
        </is>
      </c>
      <c r="AAT145" t="inlineStr">
        <is>
          <t>Digunakan untuk pupuk di lahan pertanian sendiri Dibuang ke lahan sekitar kandang - yg ditanami tanaman</t>
        </is>
      </c>
      <c r="AAU145" t="n">
        <v>1</v>
      </c>
      <c r="AAV145" t="n">
        <v>0</v>
      </c>
      <c r="AAW145" t="n">
        <v>0</v>
      </c>
      <c r="AAX145" t="n">
        <v>1</v>
      </c>
      <c r="AAY145" t="n">
        <v>0</v>
      </c>
      <c r="AAZ145" t="n">
        <v>0</v>
      </c>
      <c r="ABA145" t="n">
        <v>0</v>
      </c>
      <c r="ABB145" t="inlineStr">
        <is>
          <t>Pembenah tanah (soil conditioner)</t>
        </is>
      </c>
      <c r="ABC145" t="n">
        <v>0</v>
      </c>
      <c r="ABD145" t="n">
        <v>1</v>
      </c>
      <c r="ABE145" t="n">
        <v>0</v>
      </c>
      <c r="ABF145" t="n">
        <v>0</v>
      </c>
      <c r="ABG145" t="n">
        <v>0</v>
      </c>
      <c r="ABH145" t="n">
        <v/>
      </c>
      <c r="ABI145" t="n">
        <v/>
      </c>
      <c r="ABJ145" t="n">
        <v/>
      </c>
      <c r="ABK145" t="n">
        <v/>
      </c>
      <c r="ABL145" t="n">
        <v/>
      </c>
      <c r="ABM145" t="n">
        <v/>
      </c>
      <c r="ABN145" t="n">
        <v/>
      </c>
      <c r="ABO145" t="n">
        <v/>
      </c>
      <c r="ABP145" t="n">
        <v/>
      </c>
      <c r="ABQ145" t="inlineStr">
        <is>
          <t>Rumput</t>
        </is>
      </c>
      <c r="ABR145" t="inlineStr">
        <is>
          <t>Jarang (1 bulan sekali)</t>
        </is>
      </c>
      <c r="ABS145" t="n">
        <v>500</v>
      </c>
      <c r="ABT145" t="n">
        <v>500</v>
      </c>
      <c r="ABU145" t="n">
        <v>80</v>
      </c>
      <c r="ABV145" t="n">
        <v>50</v>
      </c>
      <c r="ABW145" t="inlineStr">
        <is>
          <t>Lainnya</t>
        </is>
      </c>
      <c r="ABX145" t="inlineStr">
        <is>
          <t>Tidak</t>
        </is>
      </c>
      <c r="ABY145" t="n">
        <v>0</v>
      </c>
      <c r="ABZ145" t="n">
        <v>0</v>
      </c>
      <c r="ACA145" t="n">
        <v>0</v>
      </c>
      <c r="ACB145" t="n">
        <v>0</v>
      </c>
      <c r="ACC145" t="n">
        <v>15000</v>
      </c>
      <c r="ACD145" t="n">
        <v>6000</v>
      </c>
      <c r="ACE145" t="inlineStr">
        <is>
          <t>Ya</t>
        </is>
      </c>
      <c r="ACF145" t="inlineStr">
        <is>
          <t>Sangat meningkat</t>
        </is>
      </c>
      <c r="ACG145" t="inlineStr">
        <is>
          <t>Sangat meningkat</t>
        </is>
      </c>
      <c r="ACH145" t="inlineStr">
        <is>
          <t>Sangat meningkat</t>
        </is>
      </c>
      <c r="ACI145" t="n">
        <v/>
      </c>
      <c r="ACJ145" t="n">
        <v/>
      </c>
      <c r="ACK145" t="inlineStr">
        <is>
          <t>Lainnya</t>
        </is>
      </c>
      <c r="ACL145" t="n">
        <v>0</v>
      </c>
      <c r="ACM145" t="n">
        <v>0</v>
      </c>
      <c r="ACN145" t="n">
        <v>0</v>
      </c>
      <c r="ACO145" t="n">
        <v>0</v>
      </c>
      <c r="ACP145" t="n">
        <v>0</v>
      </c>
      <c r="ACQ145" t="n">
        <v>0</v>
      </c>
      <c r="ACR145" t="n">
        <v>1</v>
      </c>
      <c r="ACS145" t="inlineStr">
        <is>
          <t>X</t>
        </is>
      </c>
      <c r="ACT145" t="inlineStr">
        <is>
          <t>X</t>
        </is>
      </c>
      <c r="ACU145" t="inlineStr">
        <is>
          <t>Manfaat sangat besar</t>
        </is>
      </c>
      <c r="ACV145" t="inlineStr">
        <is>
          <t>Berkurang</t>
        </is>
      </c>
      <c r="ACW145" t="inlineStr">
        <is>
          <t>Kontribusi beberapa anggota keluarga</t>
        </is>
      </c>
      <c r="ACX145" t="inlineStr">
        <is>
          <t>Setuju</t>
        </is>
      </c>
      <c r="ACY145" t="inlineStr">
        <is>
          <t>Anggota keluarga - Laki-laki dewasa Anggota keluarga - Perempuan dewasa Anggota keluarga - Anak-anak</t>
        </is>
      </c>
      <c r="ACZ145" t="n">
        <v>1</v>
      </c>
      <c r="ADA145" t="n">
        <v>1</v>
      </c>
      <c r="ADB145" t="n">
        <v>1</v>
      </c>
      <c r="ADC145" t="n">
        <v>0</v>
      </c>
      <c r="ADD145" t="inlineStr">
        <is>
          <t>Puas</t>
        </is>
      </c>
      <c r="ADE145" t="inlineStr">
        <is>
          <t>Puas</t>
        </is>
      </c>
      <c r="ADF145" t="inlineStr">
        <is>
          <t>Puas</t>
        </is>
      </c>
      <c r="ADG145" t="inlineStr">
        <is>
          <t>Puas</t>
        </is>
      </c>
      <c r="ADH145" t="inlineStr">
        <is>
          <t>Ya</t>
        </is>
      </c>
      <c r="ADI145" t="inlineStr">
        <is>
          <t>Kompor</t>
        </is>
      </c>
      <c r="ADJ145" t="inlineStr">
        <is>
          <t>Puas</t>
        </is>
      </c>
      <c r="ADK145" t="n">
        <v/>
      </c>
      <c r="ADL145" t="n">
        <v/>
      </c>
      <c r="ADM145" t="n">
        <v/>
      </c>
      <c r="ADN145" t="n">
        <v/>
      </c>
      <c r="ADO145" t="n">
        <v/>
      </c>
      <c r="ADP145" t="n">
        <v/>
      </c>
      <c r="ADQ145" t="n">
        <v/>
      </c>
      <c r="ADR145" t="n">
        <v/>
      </c>
      <c r="ADS145" t="n">
        <v/>
      </c>
      <c r="ADT145" t="n">
        <v/>
      </c>
      <c r="ADU145" t="inlineStr">
        <is>
          <t>Memperbaiki sendiri</t>
        </is>
      </c>
      <c r="ADV145" t="n">
        <v>0</v>
      </c>
      <c r="ADW145" t="n">
        <v>0</v>
      </c>
      <c r="ADX145" t="n">
        <v>0</v>
      </c>
      <c r="ADY145" t="n">
        <v>0</v>
      </c>
      <c r="ADZ145" t="n">
        <v>0</v>
      </c>
      <c r="AEA145" t="n">
        <v>1</v>
      </c>
      <c r="AEB145" t="n">
        <v>0</v>
      </c>
      <c r="AEC145" t="n">
        <v>0</v>
      </c>
      <c r="AED145" t="inlineStr">
        <is>
          <t>X</t>
        </is>
      </c>
      <c r="AEE145" t="inlineStr">
        <is>
          <t>Laki-laki dewasa</t>
        </is>
      </c>
      <c r="AEF145" t="n">
        <v/>
      </c>
      <c r="AEG145" t="inlineStr">
        <is>
          <t>Menghubungi melalui rekan</t>
        </is>
      </c>
      <c r="AEH145" t="n">
        <v/>
      </c>
      <c r="AEI145" t="inlineStr">
        <is>
          <t>X</t>
        </is>
      </c>
      <c r="AEJ145" t="inlineStr">
        <is>
          <t>Ya, selalu</t>
        </is>
      </c>
      <c r="AEK145" t="inlineStr">
        <is>
          <t>Pengurangan pengeluaran rumah tangga (bahan bakar minyak, pupuk, dll.) Pasokan energi yang andal Peningkatan kebersihan kandang ternak Pemanfaatan bio-slurry sebagai pupuk</t>
        </is>
      </c>
      <c r="AEL145" t="n">
        <v>1</v>
      </c>
      <c r="AEM145" t="n">
        <v>0</v>
      </c>
      <c r="AEN145" t="n">
        <v>1</v>
      </c>
      <c r="AEO145" t="n">
        <v>0</v>
      </c>
      <c r="AEP145" t="n">
        <v>0</v>
      </c>
      <c r="AEQ145" t="n">
        <v>0</v>
      </c>
      <c r="AER145" t="n">
        <v>1</v>
      </c>
      <c r="AES145" t="n">
        <v>1</v>
      </c>
      <c r="AET145" t="n">
        <v>0</v>
      </c>
      <c r="AEU145" t="n">
        <v>0</v>
      </c>
      <c r="AEV145" t="n">
        <v>0</v>
      </c>
      <c r="AEW145" t="n">
        <v>0</v>
      </c>
      <c r="AEX145" t="n">
        <v/>
      </c>
      <c r="AEY145" t="inlineStr">
        <is>
          <t>Mengurangi pengeluaran energi</t>
        </is>
      </c>
      <c r="AEZ145" t="n">
        <v/>
      </c>
      <c r="AFA145" t="inlineStr">
        <is>
          <t>Koperasi</t>
        </is>
      </c>
      <c r="AFB145" t="n">
        <v/>
      </c>
      <c r="AFC145" t="inlineStr">
        <is>
          <t>1000525032-19_48_10.jpg</t>
        </is>
      </c>
      <c r="AFD145" t="inlineStr">
        <is>
          <t>https://kf.kobotoolbox.org/api/v2/assets/avstPQqLr3Ab3ZdcVTXZ6f/data/666046407/attachments/attGxopaH273HPoquf4omFm8/</t>
        </is>
      </c>
      <c r="AFE145" t="inlineStr">
        <is>
          <t>1000525035-19_48_25.jpg</t>
        </is>
      </c>
      <c r="AFF145" t="inlineStr">
        <is>
          <t>https://kf.kobotoolbox.org/api/v2/assets/avstPQqLr3Ab3ZdcVTXZ6f/data/666046407/attachments/attVpqbewMZfmeeeXEiHt5iK/</t>
        </is>
      </c>
      <c r="AFG145" t="inlineStr">
        <is>
          <t>Sugeng hariadi</t>
        </is>
      </c>
      <c r="AFH145" t="n">
        <v/>
      </c>
      <c r="AFI145" t="n">
        <v/>
      </c>
    </row>
    <row r="146">
      <c r="A146" t="n">
        <v/>
      </c>
      <c r="B146" t="n">
        <v/>
      </c>
      <c r="C146" t="n">
        <v/>
      </c>
      <c r="D146" t="inlineStr">
        <is>
          <t>suhari</t>
        </is>
      </c>
      <c r="E146" t="n">
        <v>881036086426</v>
      </c>
      <c r="F146" t="inlineStr">
        <is>
          <t>-7.959741 112.782252 623.7112050105385 28.23222244125487</t>
        </is>
      </c>
      <c r="G146" t="n">
        <v>-7.959741</v>
      </c>
      <c r="H146" t="n">
        <v>112.782252</v>
      </c>
      <c r="I146" t="n">
        <v>623.7112049999999</v>
      </c>
      <c r="J146" t="n">
        <v>28.23222244</v>
      </c>
      <c r="K146" t="n">
        <v>0</v>
      </c>
      <c r="L146" t="inlineStr">
        <is>
          <t>-7.959863 112.782256 623.4642485005597 10.71697617353551</t>
        </is>
      </c>
      <c r="M146" t="n">
        <v>-7.959863</v>
      </c>
      <c r="N146" t="n">
        <v>112.782256</v>
      </c>
      <c r="O146" t="n">
        <v>623.4642485000001</v>
      </c>
      <c r="P146" t="n">
        <v>10.71697617</v>
      </c>
      <c r="Q146" t="n">
        <v>0</v>
      </c>
      <c r="R146" t="inlineStr">
        <is>
          <t>Jawa Timur</t>
        </is>
      </c>
      <c r="S146" t="n">
        <v>0</v>
      </c>
      <c r="T146" t="n">
        <v>0</v>
      </c>
      <c r="U146" t="n">
        <v>0</v>
      </c>
      <c r="V146" t="n">
        <v>0</v>
      </c>
      <c r="W146" t="n">
        <v>0</v>
      </c>
      <c r="X146" t="n">
        <v>1</v>
      </c>
      <c r="Y146" t="n">
        <v>0</v>
      </c>
      <c r="Z146" t="n">
        <v>0</v>
      </c>
      <c r="AA146" t="n">
        <v>0</v>
      </c>
      <c r="AB146" t="n">
        <v>0</v>
      </c>
      <c r="AC146" t="inlineStr">
        <is>
          <t>MALANG</t>
        </is>
      </c>
      <c r="AD146" t="inlineStr">
        <is>
          <t>JABUNG.</t>
        </is>
      </c>
      <c r="AE146" t="inlineStr">
        <is>
          <t>GADING KEMBAR</t>
        </is>
      </c>
      <c r="AF146" t="inlineStr">
        <is>
          <t>KAN JABUNG</t>
        </is>
      </c>
      <c r="AG146" t="inlineStr">
        <is>
          <t>KJP0247</t>
        </is>
      </c>
      <c r="AH146" t="n">
        <v>14</v>
      </c>
      <c r="AI146" t="inlineStr">
        <is>
          <t>VPA1</t>
        </is>
      </c>
      <c r="AJ146" t="inlineStr">
        <is>
          <t>Aktif</t>
        </is>
      </c>
      <c r="AK146" t="n">
        <v>70</v>
      </c>
      <c r="AL146" t="inlineStr">
        <is>
          <t>Laki-laki</t>
        </is>
      </c>
      <c r="AM146" t="inlineStr">
        <is>
          <t>Sudah menikah</t>
        </is>
      </c>
      <c r="AN146" t="inlineStr">
        <is>
          <t>SD/Sederajat</t>
        </is>
      </c>
      <c r="AO146" t="inlineStr">
        <is>
          <t>Peternak</t>
        </is>
      </c>
      <c r="AP146" t="n">
        <v>0</v>
      </c>
      <c r="AQ146" t="n">
        <v>1</v>
      </c>
      <c r="AR146" t="n">
        <v>0</v>
      </c>
      <c r="AS146" t="n">
        <v>0</v>
      </c>
      <c r="AT146" t="n">
        <v>0</v>
      </c>
      <c r="AU146" t="n">
        <v>0</v>
      </c>
      <c r="AV146" t="n">
        <v>0</v>
      </c>
      <c r="AW146" t="n">
        <v>0</v>
      </c>
      <c r="AX146" t="n">
        <v/>
      </c>
      <c r="AY146" t="inlineStr">
        <is>
          <t>Petani</t>
        </is>
      </c>
      <c r="AZ146" t="n">
        <v>1</v>
      </c>
      <c r="BA146" t="n">
        <v>0</v>
      </c>
      <c r="BB146" t="n">
        <v>0</v>
      </c>
      <c r="BC146" t="n">
        <v>0</v>
      </c>
      <c r="BD146" t="n">
        <v>0</v>
      </c>
      <c r="BE146" t="n">
        <v>0</v>
      </c>
      <c r="BF146" t="n">
        <v>0</v>
      </c>
      <c r="BG146" t="n">
        <v>0</v>
      </c>
      <c r="BH146" t="n">
        <v/>
      </c>
      <c r="BI146" t="inlineStr">
        <is>
          <t>Rp2.500.000 - Rp3.500.000</t>
        </is>
      </c>
      <c r="BJ146" t="n">
        <v>2</v>
      </c>
      <c r="BK146" t="n">
        <v>1</v>
      </c>
      <c r="BL146" t="n">
        <v>0</v>
      </c>
      <c r="BM146" t="n">
        <v>1</v>
      </c>
      <c r="BN146" t="inlineStr">
        <is>
          <t>Milik sendiri</t>
        </is>
      </c>
      <c r="BO146" t="inlineStr">
        <is>
          <t>Permanen (dinding bata dan semen)</t>
        </is>
      </c>
      <c r="BP146" t="n">
        <v>1</v>
      </c>
      <c r="BQ146" t="n">
        <v>0</v>
      </c>
      <c r="BR146" t="n">
        <v>0</v>
      </c>
      <c r="BS146" t="n">
        <v>0</v>
      </c>
      <c r="BT146" t="n">
        <v>0</v>
      </c>
      <c r="BU146" t="n">
        <v/>
      </c>
      <c r="BV146" t="inlineStr">
        <is>
          <t>Keramik/ubin</t>
        </is>
      </c>
      <c r="BW146" t="n">
        <v>0</v>
      </c>
      <c r="BX146" t="n">
        <v>0</v>
      </c>
      <c r="BY146" t="n">
        <v>1</v>
      </c>
      <c r="BZ146" t="n">
        <v>0</v>
      </c>
      <c r="CA146" t="n">
        <v>0</v>
      </c>
      <c r="CB146" t="n">
        <v/>
      </c>
      <c r="CC146" t="inlineStr">
        <is>
          <t>Genting</t>
        </is>
      </c>
      <c r="CD146" t="n">
        <v>0</v>
      </c>
      <c r="CE146" t="n">
        <v>0</v>
      </c>
      <c r="CF146" t="n">
        <v>0</v>
      </c>
      <c r="CG146" t="n">
        <v>0</v>
      </c>
      <c r="CH146" t="n">
        <v>0</v>
      </c>
      <c r="CI146" t="n">
        <v>1</v>
      </c>
      <c r="CJ146" t="n">
        <v>0</v>
      </c>
      <c r="CK146" t="n">
        <v/>
      </c>
      <c r="CL146" t="inlineStr">
        <is>
          <t>Ya</t>
        </is>
      </c>
      <c r="CM146" t="n">
        <v>2012</v>
      </c>
      <c r="CN146" t="inlineStr">
        <is>
          <t>Fixed-Dome (Kubah Tetap)</t>
        </is>
      </c>
      <c r="CO146" t="inlineStr">
        <is>
          <t>8 m³ (6-7 ekor sapi, ±6,5 jam memasak/hari, ±65 kg slurry/hari)</t>
        </is>
      </c>
      <c r="CP146" t="inlineStr">
        <is>
          <t>Anggota keluarga - laki-laki</t>
        </is>
      </c>
      <c r="CQ146" t="n">
        <v>0</v>
      </c>
      <c r="CR146" t="n">
        <v>0</v>
      </c>
      <c r="CS146" t="n">
        <v>0</v>
      </c>
      <c r="CT146" t="n">
        <v>0</v>
      </c>
      <c r="CU146" t="n">
        <v>1</v>
      </c>
      <c r="CV146" t="n">
        <v>0</v>
      </c>
      <c r="CW146" t="n">
        <v>0</v>
      </c>
      <c r="CX146" t="n">
        <v>0</v>
      </c>
      <c r="CY146" t="inlineStr">
        <is>
          <t>Anggota keluarga - laki-laki Anggota keluarga - perempuan dewasa</t>
        </is>
      </c>
      <c r="CZ146" t="n">
        <v>1</v>
      </c>
      <c r="DA146" t="n">
        <v>1</v>
      </c>
      <c r="DB146" t="n">
        <v>0</v>
      </c>
      <c r="DC146" t="n">
        <v/>
      </c>
      <c r="DD146" t="inlineStr">
        <is>
          <t>CPO atau pendamping</t>
        </is>
      </c>
      <c r="DE146" t="n">
        <v>0</v>
      </c>
      <c r="DF146" t="n">
        <v>0</v>
      </c>
      <c r="DG146" t="n">
        <v>1</v>
      </c>
      <c r="DH146" t="n">
        <v>0</v>
      </c>
      <c r="DI146" t="n">
        <v/>
      </c>
      <c r="DJ146" t="inlineStr">
        <is>
          <t>CPO atau pendamping</t>
        </is>
      </c>
      <c r="DK146" t="n">
        <v>0</v>
      </c>
      <c r="DL146" t="n">
        <v>0</v>
      </c>
      <c r="DM146" t="n">
        <v>1</v>
      </c>
      <c r="DN146" t="n">
        <v>0</v>
      </c>
      <c r="DO146" t="n">
        <v/>
      </c>
      <c r="DP146" t="inlineStr">
        <is>
          <t>Ya</t>
        </is>
      </c>
      <c r="DQ146" t="n">
        <v/>
      </c>
      <c r="DR146" t="n">
        <v/>
      </c>
      <c r="DS146" t="n">
        <v/>
      </c>
      <c r="DT146" t="n">
        <v/>
      </c>
      <c r="DU146" t="n">
        <v/>
      </c>
      <c r="DV146" t="n">
        <v/>
      </c>
      <c r="DW146" t="n">
        <v/>
      </c>
      <c r="DX146" t="n">
        <v/>
      </c>
      <c r="DY146" t="n">
        <v/>
      </c>
      <c r="DZ146" t="n">
        <v/>
      </c>
      <c r="EA146" t="n">
        <v/>
      </c>
      <c r="EB146" t="n">
        <v/>
      </c>
      <c r="EC146" t="n">
        <v/>
      </c>
      <c r="ED146" t="n">
        <v/>
      </c>
      <c r="EE146" t="n">
        <v/>
      </c>
      <c r="EF146" t="n">
        <v/>
      </c>
      <c r="EG146" t="n">
        <v/>
      </c>
      <c r="EH146" t="n">
        <v/>
      </c>
      <c r="EI146" t="inlineStr">
        <is>
          <t>Tidak ada masalah</t>
        </is>
      </c>
      <c r="EJ146" t="n">
        <v>0</v>
      </c>
      <c r="EK146" t="n">
        <v>0</v>
      </c>
      <c r="EL146" t="n">
        <v>0</v>
      </c>
      <c r="EM146" t="n">
        <v>1</v>
      </c>
      <c r="EN146" t="n">
        <v>0</v>
      </c>
      <c r="EO146" t="n">
        <v/>
      </c>
      <c r="EP146" t="inlineStr">
        <is>
          <t>Ya, cukup jelas dan mudah diikuti</t>
        </is>
      </c>
      <c r="EQ146" t="inlineStr">
        <is>
          <t>Pelatihan</t>
        </is>
      </c>
      <c r="ER146" t="inlineStr">
        <is>
          <t>CPO atau pendamping</t>
        </is>
      </c>
      <c r="ES146" t="n">
        <v>1</v>
      </c>
      <c r="ET146" t="n">
        <v>0</v>
      </c>
      <c r="EU146" t="n">
        <v>0</v>
      </c>
      <c r="EV146" t="n">
        <v>0</v>
      </c>
      <c r="EW146" t="n">
        <v/>
      </c>
      <c r="EX146" t="inlineStr">
        <is>
          <t>Anggota keluarga - Laki-laki</t>
        </is>
      </c>
      <c r="EY146" t="n">
        <v>1</v>
      </c>
      <c r="EZ146" t="n">
        <v>0</v>
      </c>
      <c r="FA146" t="n">
        <v>0</v>
      </c>
      <c r="FB146" t="n">
        <v/>
      </c>
      <c r="FC146" t="inlineStr">
        <is>
          <t>Setiap hari</t>
        </is>
      </c>
      <c r="FD146" t="n">
        <v/>
      </c>
      <c r="FE146" t="inlineStr">
        <is>
          <t>Tidak mengetahui</t>
        </is>
      </c>
      <c r="FF146" t="inlineStr">
        <is>
          <t>Sering (setiap minggu)</t>
        </is>
      </c>
      <c r="FG146" t="inlineStr">
        <is>
          <t>Mengetahui</t>
        </is>
      </c>
      <c r="FH146" t="inlineStr">
        <is>
          <t>Cukup sering (2 minggu sekali)</t>
        </is>
      </c>
      <c r="FI146" t="inlineStr">
        <is>
          <t>Mengetahui</t>
        </is>
      </c>
      <c r="FJ146" t="inlineStr">
        <is>
          <t>Selalu (setiap hari)</t>
        </is>
      </c>
      <c r="FK146" t="inlineStr">
        <is>
          <t>Mengetahui</t>
        </is>
      </c>
      <c r="FL146" t="inlineStr">
        <is>
          <t>Selalu (setiap hari)</t>
        </is>
      </c>
      <c r="FM146" t="inlineStr">
        <is>
          <t>Mengetahui</t>
        </is>
      </c>
      <c r="FN146" t="inlineStr">
        <is>
          <t>Sering (setiap minggu)</t>
        </is>
      </c>
      <c r="FO146" t="inlineStr">
        <is>
          <t>Mengetahui</t>
        </is>
      </c>
      <c r="FP146" t="inlineStr">
        <is>
          <t>Sering (setiap minggu)</t>
        </is>
      </c>
      <c r="FQ146" t="inlineStr">
        <is>
          <t>Mengetahui</t>
        </is>
      </c>
      <c r="FR146" t="inlineStr">
        <is>
          <t>Ya</t>
        </is>
      </c>
      <c r="FS146" t="inlineStr">
        <is>
          <t>Mengetahui</t>
        </is>
      </c>
      <c r="FT146" t="inlineStr">
        <is>
          <t>Ya, terkadang</t>
        </is>
      </c>
      <c r="FU146" t="inlineStr">
        <is>
          <t>Laki-laki dewasa Perempuan dewasa</t>
        </is>
      </c>
      <c r="FV146" t="n">
        <v>1</v>
      </c>
      <c r="FW146" t="n">
        <v>1</v>
      </c>
      <c r="FX146" t="n">
        <v>0</v>
      </c>
      <c r="FY146" t="n">
        <v>0</v>
      </c>
      <c r="FZ146" t="inlineStr">
        <is>
          <t>Memahami</t>
        </is>
      </c>
      <c r="GA146" t="inlineStr">
        <is>
          <t>CPO Pelatihan</t>
        </is>
      </c>
      <c r="GB146" t="n">
        <v>1</v>
      </c>
      <c r="GC146" t="n">
        <v>1</v>
      </c>
      <c r="GD146" t="n">
        <v>0</v>
      </c>
      <c r="GE146" t="n">
        <v>0</v>
      </c>
      <c r="GF146" t="n">
        <v/>
      </c>
      <c r="GG146" t="inlineStr">
        <is>
          <t>Sering</t>
        </is>
      </c>
      <c r="GH146" t="inlineStr">
        <is>
          <t>Tidak</t>
        </is>
      </c>
      <c r="GI146" t="n">
        <v/>
      </c>
      <c r="GJ146" t="n">
        <v/>
      </c>
      <c r="GK146" t="n">
        <v/>
      </c>
      <c r="GL146" t="n">
        <v/>
      </c>
      <c r="GM146" t="n">
        <v/>
      </c>
      <c r="GN146" t="n">
        <v/>
      </c>
      <c r="GO146" t="n">
        <v/>
      </c>
      <c r="GP146" t="inlineStr">
        <is>
          <t>Penuh (100%)</t>
        </is>
      </c>
      <c r="GQ146" t="inlineStr">
        <is>
          <t>Kayu bakar</t>
        </is>
      </c>
      <c r="GR146" t="n">
        <v>0</v>
      </c>
      <c r="GS146" t="n">
        <v>1</v>
      </c>
      <c r="GT146" t="n">
        <v>0</v>
      </c>
      <c r="GU146" t="n">
        <v>0</v>
      </c>
      <c r="GV146" t="n">
        <v>0</v>
      </c>
      <c r="GW146" t="n">
        <v>0</v>
      </c>
      <c r="GX146" t="n">
        <v>0</v>
      </c>
      <c r="GY146" t="n">
        <v/>
      </c>
      <c r="GZ146" t="inlineStr">
        <is>
          <t>Tidak</t>
        </is>
      </c>
      <c r="HA146" t="n">
        <v/>
      </c>
      <c r="HB146" t="n">
        <v/>
      </c>
      <c r="HC146" t="n">
        <v/>
      </c>
      <c r="HD146" t="n">
        <v/>
      </c>
      <c r="HE146" t="n">
        <v/>
      </c>
      <c r="HF146" t="n">
        <v/>
      </c>
      <c r="HG146" t="n">
        <v/>
      </c>
      <c r="HH146" t="n">
        <v/>
      </c>
      <c r="HI146" t="n">
        <v/>
      </c>
      <c r="HJ146" t="n">
        <v/>
      </c>
      <c r="HK146" t="n">
        <v/>
      </c>
      <c r="HL146" t="n">
        <v/>
      </c>
      <c r="HM146" t="n">
        <v/>
      </c>
      <c r="HN146" t="n">
        <v/>
      </c>
      <c r="HO146" t="n">
        <v/>
      </c>
      <c r="HP146" t="n">
        <v/>
      </c>
      <c r="HQ146" t="n">
        <v/>
      </c>
      <c r="HR146" t="n">
        <v/>
      </c>
      <c r="HS146" t="n">
        <v/>
      </c>
      <c r="HT146" t="n">
        <v/>
      </c>
      <c r="HU146" t="n">
        <v/>
      </c>
      <c r="HV146" t="n">
        <v/>
      </c>
      <c r="HW146" t="n">
        <v/>
      </c>
      <c r="HX146" t="n">
        <v/>
      </c>
      <c r="HY146" t="n">
        <v>60</v>
      </c>
      <c r="HZ146" t="n">
        <v>60000</v>
      </c>
      <c r="IA146" t="n">
        <v/>
      </c>
      <c r="IB146" t="n">
        <v/>
      </c>
      <c r="IC146" t="n">
        <v/>
      </c>
      <c r="ID146" t="n">
        <v/>
      </c>
      <c r="IE146" t="n">
        <v/>
      </c>
      <c r="IF146" t="n">
        <v/>
      </c>
      <c r="IG146" t="n">
        <v/>
      </c>
      <c r="IH146" t="n">
        <v/>
      </c>
      <c r="II146" t="n">
        <v/>
      </c>
      <c r="IJ146" t="n">
        <v/>
      </c>
      <c r="IK146" t="inlineStr">
        <is>
          <t>50-65 kg</t>
        </is>
      </c>
      <c r="IL146" t="inlineStr">
        <is>
          <t>1-3 jam</t>
        </is>
      </c>
      <c r="IM146" t="inlineStr">
        <is>
          <t>Ya</t>
        </is>
      </c>
      <c r="IN146" t="inlineStr">
        <is>
          <t>Ya</t>
        </is>
      </c>
      <c r="IO146" t="inlineStr">
        <is>
          <t>Lebih bersih</t>
        </is>
      </c>
      <c r="IP146" t="inlineStr">
        <is>
          <t>Tidak pernah</t>
        </is>
      </c>
      <c r="IQ146" t="inlineStr">
        <is>
          <t>Tidak pernah</t>
        </is>
      </c>
      <c r="IR146" t="n">
        <v/>
      </c>
      <c r="IS146" t="n">
        <v/>
      </c>
      <c r="IT146" t="n">
        <v/>
      </c>
      <c r="IU146" t="n">
        <v/>
      </c>
      <c r="IV146" t="n">
        <v/>
      </c>
      <c r="IW146" t="n">
        <v/>
      </c>
      <c r="IX146" t="n">
        <v/>
      </c>
      <c r="IY146" t="n">
        <v/>
      </c>
      <c r="IZ146" t="inlineStr">
        <is>
          <t>Tidak pernah</t>
        </is>
      </c>
      <c r="JA146" t="n">
        <v/>
      </c>
      <c r="JB146" t="n">
        <v/>
      </c>
      <c r="JC146" t="n">
        <v/>
      </c>
      <c r="JD146" t="n">
        <v/>
      </c>
      <c r="JE146" t="n">
        <v/>
      </c>
      <c r="JF146" t="n">
        <v/>
      </c>
      <c r="JG146" t="n">
        <v/>
      </c>
      <c r="JH146" t="n">
        <v/>
      </c>
      <c r="JI146" t="inlineStr">
        <is>
          <t>Tidak pernah</t>
        </is>
      </c>
      <c r="JJ146" t="n">
        <v/>
      </c>
      <c r="JK146" t="n">
        <v/>
      </c>
      <c r="JL146" t="n">
        <v/>
      </c>
      <c r="JM146" t="n">
        <v/>
      </c>
      <c r="JN146" t="n">
        <v/>
      </c>
      <c r="JO146" t="n">
        <v/>
      </c>
      <c r="JP146" t="n">
        <v/>
      </c>
      <c r="JQ146" t="n">
        <v/>
      </c>
      <c r="JR146" t="inlineStr">
        <is>
          <t>Tidak pernah</t>
        </is>
      </c>
      <c r="JS146" t="n">
        <v/>
      </c>
      <c r="JT146" t="n">
        <v/>
      </c>
      <c r="JU146" t="n">
        <v/>
      </c>
      <c r="JV146" t="n">
        <v/>
      </c>
      <c r="JW146" t="n">
        <v/>
      </c>
      <c r="JX146" t="n">
        <v/>
      </c>
      <c r="JY146" t="n">
        <v/>
      </c>
      <c r="JZ146" t="n">
        <v/>
      </c>
      <c r="KA146" t="inlineStr">
        <is>
          <t>Tidak pernah</t>
        </is>
      </c>
      <c r="KB146" t="n">
        <v/>
      </c>
      <c r="KC146" t="n">
        <v/>
      </c>
      <c r="KD146" t="n">
        <v/>
      </c>
      <c r="KE146" t="n">
        <v/>
      </c>
      <c r="KF146" t="n">
        <v/>
      </c>
      <c r="KG146" t="n">
        <v/>
      </c>
      <c r="KH146" t="n">
        <v/>
      </c>
      <c r="KI146" t="n">
        <v/>
      </c>
      <c r="KJ146" t="inlineStr">
        <is>
          <t>Tidak pernah</t>
        </is>
      </c>
      <c r="KK146" t="n">
        <v/>
      </c>
      <c r="KL146" t="n">
        <v/>
      </c>
      <c r="KM146" t="n">
        <v/>
      </c>
      <c r="KN146" t="n">
        <v/>
      </c>
      <c r="KO146" t="n">
        <v/>
      </c>
      <c r="KP146" t="n">
        <v/>
      </c>
      <c r="KQ146" t="n">
        <v/>
      </c>
      <c r="KR146" t="n">
        <v/>
      </c>
      <c r="KS146" t="inlineStr">
        <is>
          <t>Cukup membaik</t>
        </is>
      </c>
      <c r="KT146" t="inlineStr">
        <is>
          <t>0-1 kali</t>
        </is>
      </c>
      <c r="KU146" t="inlineStr">
        <is>
          <t>0-1 kali</t>
        </is>
      </c>
      <c r="KV146" t="inlineStr">
        <is>
          <t>Tidak ada</t>
        </is>
      </c>
      <c r="KW146" t="n">
        <v>0</v>
      </c>
      <c r="KX146" t="n">
        <v>0</v>
      </c>
      <c r="KY146" t="n">
        <v>0</v>
      </c>
      <c r="KZ146" t="n">
        <v>1</v>
      </c>
      <c r="LA146" t="inlineStr">
        <is>
          <t>Cukup membaik</t>
        </is>
      </c>
      <c r="LB146" t="inlineStr">
        <is>
          <t>Cukup membaik</t>
        </is>
      </c>
      <c r="LC146" t="n">
        <v>4</v>
      </c>
      <c r="LD146" t="n">
        <v>6</v>
      </c>
      <c r="LE146" t="n">
        <v>0</v>
      </c>
      <c r="LF146" t="n">
        <v>0</v>
      </c>
      <c r="LG146" t="inlineStr">
        <is>
          <t>Ya</t>
        </is>
      </c>
      <c r="LH146" t="n">
        <v>60000</v>
      </c>
      <c r="LI146" t="n">
        <v/>
      </c>
      <c r="LJ146" t="inlineStr">
        <is>
          <t>Kebutuhan rumah tangga</t>
        </is>
      </c>
      <c r="LK146" t="n">
        <v>0</v>
      </c>
      <c r="LL146" t="n">
        <v>0</v>
      </c>
      <c r="LM146" t="n">
        <v>0</v>
      </c>
      <c r="LN146" t="n">
        <v>0</v>
      </c>
      <c r="LO146" t="n">
        <v>1</v>
      </c>
      <c r="LP146" t="n">
        <v>0</v>
      </c>
      <c r="LQ146" t="n">
        <v>0</v>
      </c>
      <c r="LR146" t="n">
        <v/>
      </c>
      <c r="LS146" t="n">
        <v>10</v>
      </c>
      <c r="LT146" t="n">
        <v>10</v>
      </c>
      <c r="LU146" t="n">
        <v>0</v>
      </c>
      <c r="LV146" t="n">
        <v>10</v>
      </c>
      <c r="LW146" t="n">
        <v>0</v>
      </c>
      <c r="LX146" t="n">
        <v>0</v>
      </c>
      <c r="LY146" t="n">
        <v>10</v>
      </c>
      <c r="LZ146" t="n">
        <v>0</v>
      </c>
      <c r="MA146" t="n">
        <v>0</v>
      </c>
      <c r="MB146" t="inlineStr">
        <is>
          <t>Ya</t>
        </is>
      </c>
      <c r="MC146" t="n">
        <v>60</v>
      </c>
      <c r="MD146" t="n">
        <v>0</v>
      </c>
      <c r="ME146" t="n">
        <v>0</v>
      </c>
      <c r="MF146" t="n">
        <v>0</v>
      </c>
      <c r="MG146" t="n">
        <v>0</v>
      </c>
      <c r="MH146" t="n">
        <v>0</v>
      </c>
      <c r="MI146" t="inlineStr">
        <is>
          <t>Istirahat</t>
        </is>
      </c>
      <c r="MJ146" t="n">
        <v>0</v>
      </c>
      <c r="MK146" t="n">
        <v>0</v>
      </c>
      <c r="ML146" t="n">
        <v>1</v>
      </c>
      <c r="MM146" t="n">
        <v>0</v>
      </c>
      <c r="MN146" t="n">
        <v>0</v>
      </c>
      <c r="MO146" t="n">
        <v>0</v>
      </c>
      <c r="MP146" t="n">
        <v/>
      </c>
      <c r="MQ146" t="n">
        <v/>
      </c>
      <c r="MR146" t="inlineStr">
        <is>
          <t>Istirahat</t>
        </is>
      </c>
      <c r="MS146" t="n">
        <v/>
      </c>
      <c r="MT146" t="inlineStr">
        <is>
          <t>Istirahat</t>
        </is>
      </c>
      <c r="MU146" t="inlineStr">
        <is>
          <t>Tidak</t>
        </is>
      </c>
      <c r="MV146" t="n">
        <v/>
      </c>
      <c r="MW146" t="n">
        <v/>
      </c>
      <c r="MX146" t="n">
        <v/>
      </c>
      <c r="MY146" t="n">
        <v/>
      </c>
      <c r="MZ146" t="n">
        <v/>
      </c>
      <c r="NA146" t="n">
        <v/>
      </c>
      <c r="NB146" t="n">
        <v/>
      </c>
      <c r="NC146" t="n">
        <v/>
      </c>
      <c r="ND146" t="n">
        <v/>
      </c>
      <c r="NE146" t="n">
        <v/>
      </c>
      <c r="NF146" t="n">
        <v/>
      </c>
      <c r="NG146" t="n">
        <v/>
      </c>
      <c r="NH146" t="n">
        <v/>
      </c>
      <c r="NI146" t="n">
        <v/>
      </c>
      <c r="NJ146" t="n">
        <v/>
      </c>
      <c r="NK146" t="n">
        <v/>
      </c>
      <c r="NL146" t="inlineStr">
        <is>
          <t>Tidak</t>
        </is>
      </c>
      <c r="NM146" t="inlineStr">
        <is>
          <t>Kombinasi dana mandiri dan dana hibah</t>
        </is>
      </c>
      <c r="NN146" t="inlineStr">
        <is>
          <t>7.000.001-9.000.000</t>
        </is>
      </c>
      <c r="NO146" t="inlineStr">
        <is>
          <t>Yayasan Rumah Energi atau BIRU</t>
        </is>
      </c>
      <c r="NP146" t="n">
        <v/>
      </c>
      <c r="NQ146" t="n">
        <v/>
      </c>
      <c r="NR146" t="n">
        <v/>
      </c>
      <c r="NS146" t="n">
        <v/>
      </c>
      <c r="NT146" t="n">
        <v/>
      </c>
      <c r="NU146" t="n">
        <v/>
      </c>
      <c r="NV146" t="inlineStr">
        <is>
          <t>Anggota keluarga - Laki-laki dewasa</t>
        </is>
      </c>
      <c r="NW146" t="n">
        <v/>
      </c>
      <c r="NX146" t="inlineStr">
        <is>
          <t>Sedikit meningkat</t>
        </is>
      </c>
      <c r="NY146" t="n">
        <v>90</v>
      </c>
      <c r="NZ146" t="n">
        <v>0</v>
      </c>
      <c r="OA146" t="n">
        <v>0</v>
      </c>
      <c r="OB146" t="n">
        <v>0</v>
      </c>
      <c r="OC146" t="n">
        <v>30</v>
      </c>
      <c r="OD146" t="n">
        <v>0</v>
      </c>
      <c r="OE146" t="inlineStr">
        <is>
          <t>Lebih baik</t>
        </is>
      </c>
      <c r="OF146" t="inlineStr">
        <is>
          <t>Lebih baik (beda waktu memasak 5-30 menit, ATAU tidak lagi ada rasa/bau makanan yang berubah, ATAU alasan lainnya)</t>
        </is>
      </c>
      <c r="OG146" t="inlineStr">
        <is>
          <t>Ya</t>
        </is>
      </c>
      <c r="OH146" t="n">
        <v>0</v>
      </c>
      <c r="OI146" t="n">
        <v>6</v>
      </c>
      <c r="OJ146" t="n">
        <v>0</v>
      </c>
      <c r="OK146" t="n">
        <v>0</v>
      </c>
      <c r="OL146" t="n">
        <v>0</v>
      </c>
      <c r="OM146" t="n">
        <v>0</v>
      </c>
      <c r="ON146" t="n">
        <v>0</v>
      </c>
      <c r="OO146" t="n">
        <v>0</v>
      </c>
      <c r="OP146" t="inlineStr">
        <is>
          <t>Sapi perah</t>
        </is>
      </c>
      <c r="OQ146" t="n">
        <v>0</v>
      </c>
      <c r="OR146" t="n">
        <v>1</v>
      </c>
      <c r="OS146" t="n">
        <v>0</v>
      </c>
      <c r="OT146" t="n">
        <v>0</v>
      </c>
      <c r="OU146" t="n">
        <v>0</v>
      </c>
      <c r="OV146" t="n">
        <v>0</v>
      </c>
      <c r="OW146" t="n">
        <v>0</v>
      </c>
      <c r="OX146" t="n">
        <v>0</v>
      </c>
      <c r="OY146" t="n">
        <v>0</v>
      </c>
      <c r="OZ146" t="inlineStr">
        <is>
          <t>Sapi perah</t>
        </is>
      </c>
      <c r="PA146" t="n">
        <v>0</v>
      </c>
      <c r="PB146" t="n">
        <v>1</v>
      </c>
      <c r="PC146" t="n">
        <v>0</v>
      </c>
      <c r="PD146" t="n">
        <v>0</v>
      </c>
      <c r="PE146" t="n">
        <v>0</v>
      </c>
      <c r="PF146" t="n">
        <v>0</v>
      </c>
      <c r="PG146" t="n">
        <v>0</v>
      </c>
      <c r="PH146" t="n">
        <v>0</v>
      </c>
      <c r="PI146" t="n">
        <v>0</v>
      </c>
      <c r="PJ146" t="inlineStr">
        <is>
          <t>Sapi perah</t>
        </is>
      </c>
      <c r="PK146" t="n">
        <v>0</v>
      </c>
      <c r="PL146" t="n">
        <v>1</v>
      </c>
      <c r="PM146" t="n">
        <v>0</v>
      </c>
      <c r="PN146" t="n">
        <v>0</v>
      </c>
      <c r="PO146" t="n">
        <v>0</v>
      </c>
      <c r="PP146" t="n">
        <v>0</v>
      </c>
      <c r="PQ146" t="n">
        <v>0</v>
      </c>
      <c r="PR146" t="n">
        <v>0</v>
      </c>
      <c r="PS146" t="n">
        <v>0</v>
      </c>
      <c r="PT146" t="n">
        <v/>
      </c>
      <c r="PU146" t="n">
        <v/>
      </c>
      <c r="PV146" t="n">
        <v/>
      </c>
      <c r="PW146" t="n">
        <v/>
      </c>
      <c r="PX146" t="n">
        <v/>
      </c>
      <c r="PY146" t="n">
        <v/>
      </c>
      <c r="PZ146" t="n">
        <v/>
      </c>
      <c r="QA146" t="n">
        <v/>
      </c>
      <c r="QB146" t="n">
        <v/>
      </c>
      <c r="QC146" t="n">
        <v/>
      </c>
      <c r="QD146" t="n">
        <v/>
      </c>
      <c r="QE146" t="inlineStr">
        <is>
          <t>1-Disebarkan ke lahan terbuka</t>
        </is>
      </c>
      <c r="QF146" t="n">
        <v>0</v>
      </c>
      <c r="QG146" t="n">
        <v>0</v>
      </c>
      <c r="QH146" t="n">
        <v>0</v>
      </c>
      <c r="QI146" t="n">
        <v>0</v>
      </c>
      <c r="QJ146" t="n">
        <v>0</v>
      </c>
      <c r="QK146" t="n">
        <v>1</v>
      </c>
      <c r="QL146" t="n">
        <v>0</v>
      </c>
      <c r="QM146" t="n">
        <v>0</v>
      </c>
      <c r="QN146" t="n">
        <v>0</v>
      </c>
      <c r="QO146" t="n">
        <v/>
      </c>
      <c r="QP146" t="n">
        <v/>
      </c>
      <c r="QQ146" t="n">
        <v/>
      </c>
      <c r="QR146" t="n">
        <v/>
      </c>
      <c r="QS146" t="n">
        <v/>
      </c>
      <c r="QT146" t="n">
        <v/>
      </c>
      <c r="QU146" t="n">
        <v/>
      </c>
      <c r="QV146" t="n">
        <v/>
      </c>
      <c r="QW146" t="n">
        <v/>
      </c>
      <c r="QX146" t="n">
        <v/>
      </c>
      <c r="QY146" t="n">
        <v/>
      </c>
      <c r="QZ146" t="n">
        <v/>
      </c>
      <c r="RA146" t="n">
        <v/>
      </c>
      <c r="RB146" t="n">
        <v/>
      </c>
      <c r="RC146" t="n">
        <v/>
      </c>
      <c r="RD146" t="n">
        <v/>
      </c>
      <c r="RE146" t="n">
        <v/>
      </c>
      <c r="RF146" t="n">
        <v/>
      </c>
      <c r="RG146" t="n">
        <v/>
      </c>
      <c r="RH146" t="n">
        <v/>
      </c>
      <c r="RI146" t="n">
        <v/>
      </c>
      <c r="RJ146" t="n">
        <v/>
      </c>
      <c r="RK146" t="n">
        <v/>
      </c>
      <c r="RL146" t="n">
        <v/>
      </c>
      <c r="RM146" t="n">
        <v/>
      </c>
      <c r="RN146" t="n">
        <v/>
      </c>
      <c r="RO146" t="n">
        <v/>
      </c>
      <c r="RP146" t="n">
        <v/>
      </c>
      <c r="RQ146" t="n">
        <v/>
      </c>
      <c r="RR146" t="n">
        <v/>
      </c>
      <c r="RS146" t="n">
        <v/>
      </c>
      <c r="RT146" t="n">
        <v/>
      </c>
      <c r="RU146" t="n">
        <v/>
      </c>
      <c r="RV146" t="n">
        <v/>
      </c>
      <c r="RW146" t="n">
        <v/>
      </c>
      <c r="RX146" t="n">
        <v/>
      </c>
      <c r="RY146" t="n">
        <v/>
      </c>
      <c r="RZ146" t="n">
        <v/>
      </c>
      <c r="SA146" t="n">
        <v/>
      </c>
      <c r="SB146" t="n">
        <v/>
      </c>
      <c r="SC146" t="n">
        <v/>
      </c>
      <c r="SD146" t="n">
        <v/>
      </c>
      <c r="SE146" t="n">
        <v/>
      </c>
      <c r="SF146" t="n">
        <v/>
      </c>
      <c r="SG146" t="n">
        <v/>
      </c>
      <c r="SH146" t="n">
        <v/>
      </c>
      <c r="SI146" t="n">
        <v/>
      </c>
      <c r="SJ146" t="n">
        <v/>
      </c>
      <c r="SK146" t="n">
        <v/>
      </c>
      <c r="SL146" t="n">
        <v/>
      </c>
      <c r="SM146" t="n">
        <v/>
      </c>
      <c r="SN146" t="n">
        <v/>
      </c>
      <c r="SO146" t="n">
        <v/>
      </c>
      <c r="SP146" t="n">
        <v/>
      </c>
      <c r="SQ146" t="n">
        <v/>
      </c>
      <c r="SR146" t="n">
        <v/>
      </c>
      <c r="SS146" t="n">
        <v/>
      </c>
      <c r="ST146" t="n">
        <v/>
      </c>
      <c r="SU146" t="n">
        <v/>
      </c>
      <c r="SV146" t="n">
        <v/>
      </c>
      <c r="SW146" t="n">
        <v/>
      </c>
      <c r="SX146" t="n">
        <v/>
      </c>
      <c r="SY146" t="n">
        <v/>
      </c>
      <c r="SZ146" t="n">
        <v>4</v>
      </c>
      <c r="TA146" t="n">
        <v/>
      </c>
      <c r="TB146" t="n">
        <v/>
      </c>
      <c r="TC146" t="n">
        <v/>
      </c>
      <c r="TD146" t="n">
        <v/>
      </c>
      <c r="TE146" t="n">
        <v/>
      </c>
      <c r="TF146" t="n">
        <v/>
      </c>
      <c r="TG146" t="n">
        <v/>
      </c>
      <c r="TH146" t="n">
        <v/>
      </c>
      <c r="TI146" t="n">
        <v/>
      </c>
      <c r="TJ146" t="n">
        <v/>
      </c>
      <c r="TK146" t="n">
        <v/>
      </c>
      <c r="TL146" t="n">
        <v/>
      </c>
      <c r="TM146" t="n">
        <v/>
      </c>
      <c r="TN146" t="n">
        <v/>
      </c>
      <c r="TO146" t="n">
        <v/>
      </c>
      <c r="TP146" t="n">
        <v/>
      </c>
      <c r="TQ146" t="n">
        <v/>
      </c>
      <c r="TR146" t="n">
        <v/>
      </c>
      <c r="TS146" t="n">
        <v/>
      </c>
      <c r="TT146" t="n">
        <v/>
      </c>
      <c r="TU146" t="n">
        <v/>
      </c>
      <c r="TV146" t="n">
        <v/>
      </c>
      <c r="TW146" t="n">
        <v/>
      </c>
      <c r="TX146" t="n">
        <v/>
      </c>
      <c r="TY146" t="n">
        <v/>
      </c>
      <c r="TZ146" t="n">
        <v/>
      </c>
      <c r="UA146" t="n">
        <v/>
      </c>
      <c r="UB146" t="n">
        <v/>
      </c>
      <c r="UC146" t="n">
        <v/>
      </c>
      <c r="UD146" t="n">
        <v/>
      </c>
      <c r="UE146" t="n">
        <v/>
      </c>
      <c r="UF146" t="n">
        <v/>
      </c>
      <c r="UG146" t="n">
        <v/>
      </c>
      <c r="UH146" t="n">
        <v/>
      </c>
      <c r="UI146" t="n">
        <v/>
      </c>
      <c r="UJ146" t="n">
        <v/>
      </c>
      <c r="UK146" t="n">
        <v/>
      </c>
      <c r="UL146" t="n">
        <v/>
      </c>
      <c r="UM146" t="n">
        <v/>
      </c>
      <c r="UN146" t="n">
        <v/>
      </c>
      <c r="UO146" t="n">
        <v/>
      </c>
      <c r="UP146" t="n">
        <v/>
      </c>
      <c r="UQ146" t="n">
        <v/>
      </c>
      <c r="UR146" t="n">
        <v/>
      </c>
      <c r="US146" t="n">
        <v/>
      </c>
      <c r="UT146" t="n">
        <v/>
      </c>
      <c r="UU146" t="n">
        <v/>
      </c>
      <c r="UV146" t="inlineStr">
        <is>
          <t>Pemberian pakan di kandang</t>
        </is>
      </c>
      <c r="UW146" t="n">
        <v/>
      </c>
      <c r="UX146" t="n">
        <v/>
      </c>
      <c r="UY146" t="n">
        <v/>
      </c>
      <c r="UZ146" t="n">
        <v/>
      </c>
      <c r="VA146" t="n">
        <v/>
      </c>
      <c r="VB146" t="n">
        <v/>
      </c>
      <c r="VC146" t="n">
        <v/>
      </c>
      <c r="VD146" t="inlineStr">
        <is>
          <t>Sangat jarang (&gt;1 bulan sekali)</t>
        </is>
      </c>
      <c r="VE146" t="n">
        <v/>
      </c>
      <c r="VF146" t="n">
        <v/>
      </c>
      <c r="VG146" t="n">
        <v/>
      </c>
      <c r="VH146" t="n">
        <v/>
      </c>
      <c r="VI146" t="n">
        <v/>
      </c>
      <c r="VJ146" t="n">
        <v/>
      </c>
      <c r="VK146" t="n">
        <v/>
      </c>
      <c r="VL146" t="inlineStr">
        <is>
          <t>Sangat sering (&gt;1 kali sehari)</t>
        </is>
      </c>
      <c r="VM146" t="n">
        <v/>
      </c>
      <c r="VN146" t="n">
        <v/>
      </c>
      <c r="VO146" t="n">
        <v/>
      </c>
      <c r="VP146" t="n">
        <v/>
      </c>
      <c r="VQ146" t="n">
        <v/>
      </c>
      <c r="VR146" t="n">
        <v/>
      </c>
      <c r="VS146" t="n">
        <v/>
      </c>
      <c r="VT146" t="n">
        <v/>
      </c>
      <c r="VU146" t="n">
        <v/>
      </c>
      <c r="VV146" t="n">
        <v/>
      </c>
      <c r="VW146" t="n">
        <v/>
      </c>
      <c r="VX146" t="n">
        <v/>
      </c>
      <c r="VY146" t="n">
        <v/>
      </c>
      <c r="VZ146" t="n">
        <v/>
      </c>
      <c r="WA146" t="n">
        <v/>
      </c>
      <c r="WB146" t="n">
        <v/>
      </c>
      <c r="WC146" t="n">
        <v/>
      </c>
      <c r="WD146" t="n">
        <v/>
      </c>
      <c r="WE146" t="n">
        <v/>
      </c>
      <c r="WF146" t="inlineStr">
        <is>
          <t>6-Digester biogas</t>
        </is>
      </c>
      <c r="WG146" t="n">
        <v>0</v>
      </c>
      <c r="WH146" t="n">
        <v>0</v>
      </c>
      <c r="WI146" t="n">
        <v>0</v>
      </c>
      <c r="WJ146" t="n">
        <v>0</v>
      </c>
      <c r="WK146" t="n">
        <v>0</v>
      </c>
      <c r="WL146" t="n">
        <v>0</v>
      </c>
      <c r="WM146" t="n">
        <v>0</v>
      </c>
      <c r="WN146" t="n">
        <v>0</v>
      </c>
      <c r="WO146" t="n">
        <v>0</v>
      </c>
      <c r="WP146" t="n">
        <v>1</v>
      </c>
      <c r="WQ146" t="n">
        <v>0</v>
      </c>
      <c r="WR146" t="n">
        <v>0</v>
      </c>
      <c r="WS146" t="n">
        <v/>
      </c>
      <c r="WT146" t="n">
        <v/>
      </c>
      <c r="WU146" t="n">
        <v/>
      </c>
      <c r="WV146" t="n">
        <v/>
      </c>
      <c r="WW146" t="n">
        <v/>
      </c>
      <c r="WX146" t="n">
        <v/>
      </c>
      <c r="WY146" t="n">
        <v/>
      </c>
      <c r="WZ146" t="n">
        <v/>
      </c>
      <c r="XA146" t="n">
        <v/>
      </c>
      <c r="XB146" t="n">
        <v/>
      </c>
      <c r="XC146" t="n">
        <v/>
      </c>
      <c r="XD146" t="n">
        <v/>
      </c>
      <c r="XE146" t="n">
        <v/>
      </c>
      <c r="XF146" t="n">
        <v/>
      </c>
      <c r="XG146" t="n">
        <v/>
      </c>
      <c r="XH146" t="n">
        <v/>
      </c>
      <c r="XI146" t="n">
        <v/>
      </c>
      <c r="XJ146" t="n">
        <v/>
      </c>
      <c r="XK146" t="n">
        <v/>
      </c>
      <c r="XL146" t="n">
        <v/>
      </c>
      <c r="XM146" t="n">
        <v/>
      </c>
      <c r="XN146" t="n">
        <v/>
      </c>
      <c r="XO146" t="n">
        <v/>
      </c>
      <c r="XP146" t="n">
        <v/>
      </c>
      <c r="XQ146" t="n">
        <v/>
      </c>
      <c r="XR146" t="n">
        <v/>
      </c>
      <c r="XS146" t="n">
        <v/>
      </c>
      <c r="XT146" t="n">
        <v/>
      </c>
      <c r="XU146" t="n">
        <v/>
      </c>
      <c r="XV146" t="n">
        <v/>
      </c>
      <c r="XW146" t="n">
        <v/>
      </c>
      <c r="XX146" t="n">
        <v/>
      </c>
      <c r="XY146" t="n">
        <v/>
      </c>
      <c r="XZ146" t="n">
        <v/>
      </c>
      <c r="YA146" t="n">
        <v/>
      </c>
      <c r="YB146" t="n">
        <v/>
      </c>
      <c r="YC146" t="n">
        <v/>
      </c>
      <c r="YD146" t="n">
        <v/>
      </c>
      <c r="YE146" t="n">
        <v/>
      </c>
      <c r="YF146" t="n">
        <v/>
      </c>
      <c r="YG146" t="n">
        <v/>
      </c>
      <c r="YH146" t="n">
        <v/>
      </c>
      <c r="YI146" t="n">
        <v/>
      </c>
      <c r="YJ146" t="n">
        <v/>
      </c>
      <c r="YK146" t="n">
        <v/>
      </c>
      <c r="YL146" t="n">
        <v/>
      </c>
      <c r="YM146" t="n">
        <v/>
      </c>
      <c r="YN146" t="n">
        <v/>
      </c>
      <c r="YO146" t="n">
        <v/>
      </c>
      <c r="YP146" t="n">
        <v/>
      </c>
      <c r="YQ146" t="n">
        <v/>
      </c>
      <c r="YR146" t="n">
        <v/>
      </c>
      <c r="YS146" t="n">
        <v/>
      </c>
      <c r="YT146" t="n">
        <v/>
      </c>
      <c r="YU146" t="n">
        <v/>
      </c>
      <c r="YV146" t="n">
        <v/>
      </c>
      <c r="YW146" t="n">
        <v/>
      </c>
      <c r="YX146" t="n">
        <v/>
      </c>
      <c r="YY146" t="n">
        <v/>
      </c>
      <c r="YZ146" t="n">
        <v/>
      </c>
      <c r="ZA146" t="n">
        <v/>
      </c>
      <c r="ZB146" t="n">
        <v/>
      </c>
      <c r="ZC146" t="n">
        <v/>
      </c>
      <c r="ZD146" t="n">
        <v/>
      </c>
      <c r="ZE146" t="n">
        <v/>
      </c>
      <c r="ZF146" t="n">
        <v/>
      </c>
      <c r="ZG146" t="n">
        <v/>
      </c>
      <c r="ZH146" t="n">
        <v/>
      </c>
      <c r="ZI146" t="n">
        <v/>
      </c>
      <c r="ZJ146" t="n">
        <v/>
      </c>
      <c r="ZK146" t="n">
        <v/>
      </c>
      <c r="ZL146" t="n">
        <v/>
      </c>
      <c r="ZM146" t="n">
        <v/>
      </c>
      <c r="ZN146" t="n">
        <v/>
      </c>
      <c r="ZO146" t="n">
        <v>100</v>
      </c>
      <c r="ZP146" t="n">
        <v/>
      </c>
      <c r="ZQ146" t="n">
        <v/>
      </c>
      <c r="ZR146" t="n">
        <v/>
      </c>
      <c r="ZS146" t="n">
        <v/>
      </c>
      <c r="ZT146" t="n">
        <v/>
      </c>
      <c r="ZU146" t="n">
        <v/>
      </c>
      <c r="ZV146" t="n">
        <v/>
      </c>
      <c r="ZW146" t="n">
        <v>3</v>
      </c>
      <c r="ZX146" t="n">
        <v/>
      </c>
      <c r="ZY146" t="n">
        <v/>
      </c>
      <c r="ZZ146" t="n">
        <v/>
      </c>
      <c r="AAA146" t="n">
        <v/>
      </c>
      <c r="AAB146" t="n">
        <v/>
      </c>
      <c r="AAC146" t="n">
        <v/>
      </c>
      <c r="AAD146" t="n">
        <v/>
      </c>
      <c r="AAE146" t="inlineStr">
        <is>
          <t>Pakan segar (misal: rumput)</t>
        </is>
      </c>
      <c r="AAF146" t="n">
        <v/>
      </c>
      <c r="AAG146" t="n">
        <v/>
      </c>
      <c r="AAH146" t="n">
        <v/>
      </c>
      <c r="AAI146" t="n">
        <v/>
      </c>
      <c r="AAJ146" t="n">
        <v/>
      </c>
      <c r="AAK146" t="n">
        <v/>
      </c>
      <c r="AAL146" t="inlineStr">
        <is>
          <t>Tidak</t>
        </is>
      </c>
      <c r="AAM146" t="n">
        <v/>
      </c>
      <c r="AAN146" t="n">
        <v/>
      </c>
      <c r="AAO146" t="n">
        <v/>
      </c>
      <c r="AAP146" t="n">
        <v/>
      </c>
      <c r="AAQ146" t="n">
        <v/>
      </c>
      <c r="AAR146" t="inlineStr">
        <is>
          <t>Ya</t>
        </is>
      </c>
      <c r="AAS146" t="inlineStr">
        <is>
          <t>Mengetahui</t>
        </is>
      </c>
      <c r="AAT146" t="inlineStr">
        <is>
          <t>Dibuang ke selokan</t>
        </is>
      </c>
      <c r="AAU146" t="n">
        <v>0</v>
      </c>
      <c r="AAV146" t="n">
        <v>0</v>
      </c>
      <c r="AAW146" t="n">
        <v>0</v>
      </c>
      <c r="AAX146" t="n">
        <v>0</v>
      </c>
      <c r="AAY146" t="n">
        <v>0</v>
      </c>
      <c r="AAZ146" t="n">
        <v>0</v>
      </c>
      <c r="ABA146" t="n">
        <v>1</v>
      </c>
      <c r="ABB146" t="n">
        <v/>
      </c>
      <c r="ABC146" t="n">
        <v/>
      </c>
      <c r="ABD146" t="n">
        <v/>
      </c>
      <c r="ABE146" t="n">
        <v/>
      </c>
      <c r="ABF146" t="n">
        <v/>
      </c>
      <c r="ABG146" t="n">
        <v/>
      </c>
      <c r="ABH146" t="n">
        <v/>
      </c>
      <c r="ABI146" t="n">
        <v/>
      </c>
      <c r="ABJ146" t="n">
        <v/>
      </c>
      <c r="ABK146" t="n">
        <v/>
      </c>
      <c r="ABL146" t="n">
        <v/>
      </c>
      <c r="ABM146" t="n">
        <v/>
      </c>
      <c r="ABN146" t="n">
        <v/>
      </c>
      <c r="ABO146" t="n">
        <v/>
      </c>
      <c r="ABP146" t="n">
        <v/>
      </c>
      <c r="ABQ146" t="n">
        <v/>
      </c>
      <c r="ABR146" t="n">
        <v/>
      </c>
      <c r="ABS146" t="n">
        <v/>
      </c>
      <c r="ABT146" t="n">
        <v/>
      </c>
      <c r="ABU146" t="n">
        <v/>
      </c>
      <c r="ABV146" t="n">
        <v/>
      </c>
      <c r="ABW146" t="n">
        <v/>
      </c>
      <c r="ABX146" t="n">
        <v/>
      </c>
      <c r="ABY146" t="n">
        <v/>
      </c>
      <c r="ABZ146" t="n">
        <v/>
      </c>
      <c r="ACA146" t="n">
        <v/>
      </c>
      <c r="ACB146" t="n">
        <v/>
      </c>
      <c r="ACC146" t="n">
        <v/>
      </c>
      <c r="ACD146" t="n">
        <v/>
      </c>
      <c r="ACE146" t="n">
        <v/>
      </c>
      <c r="ACF146" t="n">
        <v/>
      </c>
      <c r="ACG146" t="n">
        <v/>
      </c>
      <c r="ACH146" t="n">
        <v/>
      </c>
      <c r="ACI146" t="n">
        <v/>
      </c>
      <c r="ACJ146" t="n">
        <v/>
      </c>
      <c r="ACK146" t="inlineStr">
        <is>
          <t>Tidak punya waktu mengumpulkannya</t>
        </is>
      </c>
      <c r="ACL146" t="n">
        <v>0</v>
      </c>
      <c r="ACM146" t="n">
        <v>0</v>
      </c>
      <c r="ACN146" t="n">
        <v>1</v>
      </c>
      <c r="ACO146" t="n">
        <v>0</v>
      </c>
      <c r="ACP146" t="n">
        <v>0</v>
      </c>
      <c r="ACQ146" t="n">
        <v>0</v>
      </c>
      <c r="ACR146" t="n">
        <v>0</v>
      </c>
      <c r="ACS146" t="n">
        <v/>
      </c>
      <c r="ACT146" t="inlineStr">
        <is>
          <t>Tidak</t>
        </is>
      </c>
      <c r="ACU146" t="inlineStr">
        <is>
          <t>Manfaat cukup signifikan, terasa di kehidupan sehari-hari</t>
        </is>
      </c>
      <c r="ACV146" t="inlineStr">
        <is>
          <t>Berkurang</t>
        </is>
      </c>
      <c r="ACW146" t="inlineStr">
        <is>
          <t>Anggota keluarga - Perempuan dewasa</t>
        </is>
      </c>
      <c r="ACX146" t="inlineStr">
        <is>
          <t>Setuju</t>
        </is>
      </c>
      <c r="ACY146" t="inlineStr">
        <is>
          <t>Anggota keluarga - Laki-laki dewasa Anggota keluarga - Perempuan dewasa</t>
        </is>
      </c>
      <c r="ACZ146" t="n">
        <v>1</v>
      </c>
      <c r="ADA146" t="n">
        <v>1</v>
      </c>
      <c r="ADB146" t="n">
        <v>0</v>
      </c>
      <c r="ADC146" t="n">
        <v>0</v>
      </c>
      <c r="ADD146" t="inlineStr">
        <is>
          <t>Puas</t>
        </is>
      </c>
      <c r="ADE146" t="inlineStr">
        <is>
          <t>Puas</t>
        </is>
      </c>
      <c r="ADF146" t="inlineStr">
        <is>
          <t>Puas</t>
        </is>
      </c>
      <c r="ADG146" t="inlineStr">
        <is>
          <t>Puas</t>
        </is>
      </c>
      <c r="ADH146" t="inlineStr">
        <is>
          <t>Tidak</t>
        </is>
      </c>
      <c r="ADI146" t="n">
        <v/>
      </c>
      <c r="ADJ146" t="inlineStr">
        <is>
          <t>Puas</t>
        </is>
      </c>
      <c r="ADK146" t="n">
        <v/>
      </c>
      <c r="ADL146" t="n">
        <v/>
      </c>
      <c r="ADM146" t="n">
        <v/>
      </c>
      <c r="ADN146" t="n">
        <v/>
      </c>
      <c r="ADO146" t="n">
        <v/>
      </c>
      <c r="ADP146" t="n">
        <v/>
      </c>
      <c r="ADQ146" t="n">
        <v/>
      </c>
      <c r="ADR146" t="n">
        <v/>
      </c>
      <c r="ADS146" t="n">
        <v/>
      </c>
      <c r="ADT146" t="n">
        <v/>
      </c>
      <c r="ADU146" t="inlineStr">
        <is>
          <t>Menghubungi CPO atau pendamping Memperbaiki sendiri</t>
        </is>
      </c>
      <c r="ADV146" t="n">
        <v>0</v>
      </c>
      <c r="ADW146" t="n">
        <v>0</v>
      </c>
      <c r="ADX146" t="n">
        <v>0</v>
      </c>
      <c r="ADY146" t="n">
        <v>0</v>
      </c>
      <c r="ADZ146" t="n">
        <v>1</v>
      </c>
      <c r="AEA146" t="n">
        <v>1</v>
      </c>
      <c r="AEB146" t="n">
        <v>0</v>
      </c>
      <c r="AEC146" t="n">
        <v>0</v>
      </c>
      <c r="AED146" t="inlineStr">
        <is>
          <t>Tidak</t>
        </is>
      </c>
      <c r="AEE146" t="inlineStr">
        <is>
          <t>Laki-laki dewasa</t>
        </is>
      </c>
      <c r="AEF146" t="n">
        <v/>
      </c>
      <c r="AEG146" t="inlineStr">
        <is>
          <t>Menelepon atau WA langsung</t>
        </is>
      </c>
      <c r="AEH146" t="n">
        <v/>
      </c>
      <c r="AEI146" t="inlineStr">
        <is>
          <t>Tidak</t>
        </is>
      </c>
      <c r="AEJ146" t="inlineStr">
        <is>
          <t>Kadang-kadang</t>
        </is>
      </c>
      <c r="AEK146" t="inlineStr">
        <is>
          <t>Pengurangan waktu dan tenaga Peningkatan kebersihan kandang ternak Mendapatkan subsidi</t>
        </is>
      </c>
      <c r="AEL146" t="n">
        <v>0</v>
      </c>
      <c r="AEM146" t="n">
        <v>0</v>
      </c>
      <c r="AEN146" t="n">
        <v>0</v>
      </c>
      <c r="AEO146" t="n">
        <v>0</v>
      </c>
      <c r="AEP146" t="n">
        <v>0</v>
      </c>
      <c r="AEQ146" t="n">
        <v>1</v>
      </c>
      <c r="AER146" t="n">
        <v>1</v>
      </c>
      <c r="AES146" t="n">
        <v>0</v>
      </c>
      <c r="AET146" t="n">
        <v>0</v>
      </c>
      <c r="AEU146" t="n">
        <v>0</v>
      </c>
      <c r="AEV146" t="n">
        <v>1</v>
      </c>
      <c r="AEW146" t="n">
        <v>0</v>
      </c>
      <c r="AEX146" t="n">
        <v/>
      </c>
      <c r="AEY146" t="inlineStr">
        <is>
          <t>Didukung oleh pihak lain atau ada subsidi</t>
        </is>
      </c>
      <c r="AEZ146" t="n">
        <v/>
      </c>
      <c r="AFA146" t="inlineStr">
        <is>
          <t>Koperasi</t>
        </is>
      </c>
      <c r="AFB146" t="n">
        <v/>
      </c>
      <c r="AFC146" t="inlineStr">
        <is>
          <t>1000538347-20_23_35.jpg</t>
        </is>
      </c>
      <c r="AFD146" t="inlineStr">
        <is>
          <t>https://kf.kobotoolbox.org/api/v2/assets/avstPQqLr3Ab3ZdcVTXZ6f/data/670410832/attachments/attsuhtzyVqotCE3mPT4NR2G/</t>
        </is>
      </c>
      <c r="AFE146" t="inlineStr">
        <is>
          <t>1000538344-20_23_40.jpg</t>
        </is>
      </c>
      <c r="AFF146" t="inlineStr">
        <is>
          <t>https://kf.kobotoolbox.org/api/v2/assets/avstPQqLr3Ab3ZdcVTXZ6f/data/670410832/attachments/attyDz5K7omsaTpmtWDoFpep/</t>
        </is>
      </c>
      <c r="AFG146" t="inlineStr">
        <is>
          <t>Yudi</t>
        </is>
      </c>
      <c r="AFH146" t="n">
        <v/>
      </c>
      <c r="AFI146" t="inlineStr">
        <is>
          <t>E12. Pakan konsentrat dan hijauan</t>
        </is>
      </c>
    </row>
    <row r="147">
      <c r="A147" t="n">
        <v/>
      </c>
      <c r="B147" t="n">
        <v/>
      </c>
      <c r="C147" t="n">
        <v/>
      </c>
      <c r="D147" t="inlineStr">
        <is>
          <t>suin</t>
        </is>
      </c>
      <c r="E147" t="n">
        <v>81230014134</v>
      </c>
      <c r="F147" t="inlineStr">
        <is>
          <t>-7.910709 112.726944 588 500</t>
        </is>
      </c>
      <c r="G147" t="n">
        <v>-7.910709</v>
      </c>
      <c r="H147" t="n">
        <v>112.726944</v>
      </c>
      <c r="I147" t="n">
        <v>588</v>
      </c>
      <c r="J147" t="n">
        <v>500</v>
      </c>
      <c r="K147" t="n">
        <v>0</v>
      </c>
      <c r="L147" t="inlineStr">
        <is>
          <t>-7.919222 112.739258 618 26</t>
        </is>
      </c>
      <c r="M147" t="n">
        <v>-7.919222</v>
      </c>
      <c r="N147" t="n">
        <v>112.739258</v>
      </c>
      <c r="O147" t="n">
        <v>618</v>
      </c>
      <c r="P147" t="n">
        <v>26</v>
      </c>
      <c r="Q147" t="n">
        <v>0</v>
      </c>
      <c r="R147" t="inlineStr">
        <is>
          <t>Jawa Timur</t>
        </is>
      </c>
      <c r="S147" t="n">
        <v>0</v>
      </c>
      <c r="T147" t="n">
        <v>0</v>
      </c>
      <c r="U147" t="n">
        <v>0</v>
      </c>
      <c r="V147" t="n">
        <v>0</v>
      </c>
      <c r="W147" t="n">
        <v>0</v>
      </c>
      <c r="X147" t="n">
        <v>1</v>
      </c>
      <c r="Y147" t="n">
        <v>0</v>
      </c>
      <c r="Z147" t="n">
        <v>0</v>
      </c>
      <c r="AA147" t="n">
        <v>0</v>
      </c>
      <c r="AB147" t="n">
        <v>0</v>
      </c>
      <c r="AC147" t="inlineStr">
        <is>
          <t>MALANG</t>
        </is>
      </c>
      <c r="AD147" t="inlineStr">
        <is>
          <t>JABUNG</t>
        </is>
      </c>
      <c r="AE147" t="inlineStr">
        <is>
          <t>JABUNG</t>
        </is>
      </c>
      <c r="AF147" t="inlineStr">
        <is>
          <t>KAN JABUNG</t>
        </is>
      </c>
      <c r="AG147" t="inlineStr">
        <is>
          <t>KJP0005</t>
        </is>
      </c>
      <c r="AH147" t="n">
        <v>16</v>
      </c>
      <c r="AI147" t="inlineStr">
        <is>
          <t>VPA1</t>
        </is>
      </c>
      <c r="AJ147" t="inlineStr">
        <is>
          <t>Aktif</t>
        </is>
      </c>
      <c r="AK147" t="n">
        <v>48</v>
      </c>
      <c r="AL147" t="inlineStr">
        <is>
          <t>Laki-laki</t>
        </is>
      </c>
      <c r="AM147" t="inlineStr">
        <is>
          <t>Sudah menikah</t>
        </is>
      </c>
      <c r="AN147" t="inlineStr">
        <is>
          <t>SMP/Sederajat</t>
        </is>
      </c>
      <c r="AO147" t="inlineStr">
        <is>
          <t>Pekerja lepas</t>
        </is>
      </c>
      <c r="AP147" t="n">
        <v>0</v>
      </c>
      <c r="AQ147" t="n">
        <v>0</v>
      </c>
      <c r="AR147" t="n">
        <v>1</v>
      </c>
      <c r="AS147" t="n">
        <v>0</v>
      </c>
      <c r="AT147" t="n">
        <v>0</v>
      </c>
      <c r="AU147" t="n">
        <v>0</v>
      </c>
      <c r="AV147" t="n">
        <v>0</v>
      </c>
      <c r="AW147" t="n">
        <v>0</v>
      </c>
      <c r="AX147" t="n">
        <v/>
      </c>
      <c r="AY147" t="inlineStr">
        <is>
          <t>Peternak</t>
        </is>
      </c>
      <c r="AZ147" t="n">
        <v>0</v>
      </c>
      <c r="BA147" t="n">
        <v>1</v>
      </c>
      <c r="BB147" t="n">
        <v>0</v>
      </c>
      <c r="BC147" t="n">
        <v>0</v>
      </c>
      <c r="BD147" t="n">
        <v>0</v>
      </c>
      <c r="BE147" t="n">
        <v>0</v>
      </c>
      <c r="BF147" t="n">
        <v>0</v>
      </c>
      <c r="BG147" t="n">
        <v>0</v>
      </c>
      <c r="BH147" t="n">
        <v/>
      </c>
      <c r="BI147" t="inlineStr">
        <is>
          <t>&gt;Rp3.500.000</t>
        </is>
      </c>
      <c r="BJ147" t="n">
        <v>2</v>
      </c>
      <c r="BK147" t="n">
        <v>2</v>
      </c>
      <c r="BL147" t="n">
        <v>3</v>
      </c>
      <c r="BM147" t="n">
        <v>0</v>
      </c>
      <c r="BN147" t="inlineStr">
        <is>
          <t>Milik sendiri</t>
        </is>
      </c>
      <c r="BO147" t="inlineStr">
        <is>
          <t>Permanen (dinding bata dan semen)</t>
        </is>
      </c>
      <c r="BP147" t="n">
        <v>1</v>
      </c>
      <c r="BQ147" t="n">
        <v>0</v>
      </c>
      <c r="BR147" t="n">
        <v>0</v>
      </c>
      <c r="BS147" t="n">
        <v>0</v>
      </c>
      <c r="BT147" t="n">
        <v>0</v>
      </c>
      <c r="BU147" t="n">
        <v/>
      </c>
      <c r="BV147" t="inlineStr">
        <is>
          <t>Keramik/ubin</t>
        </is>
      </c>
      <c r="BW147" t="n">
        <v>0</v>
      </c>
      <c r="BX147" t="n">
        <v>0</v>
      </c>
      <c r="BY147" t="n">
        <v>1</v>
      </c>
      <c r="BZ147" t="n">
        <v>0</v>
      </c>
      <c r="CA147" t="n">
        <v>0</v>
      </c>
      <c r="CB147" t="n">
        <v/>
      </c>
      <c r="CC147" t="inlineStr">
        <is>
          <t>Genting</t>
        </is>
      </c>
      <c r="CD147" t="n">
        <v>0</v>
      </c>
      <c r="CE147" t="n">
        <v>0</v>
      </c>
      <c r="CF147" t="n">
        <v>0</v>
      </c>
      <c r="CG147" t="n">
        <v>0</v>
      </c>
      <c r="CH147" t="n">
        <v>0</v>
      </c>
      <c r="CI147" t="n">
        <v>1</v>
      </c>
      <c r="CJ147" t="n">
        <v>0</v>
      </c>
      <c r="CK147" t="n">
        <v/>
      </c>
      <c r="CL147" t="inlineStr">
        <is>
          <t>Ya</t>
        </is>
      </c>
      <c r="CM147" t="n">
        <v>2009</v>
      </c>
      <c r="CN147" t="inlineStr">
        <is>
          <t>Fixed-Dome (Kubah Tetap)</t>
        </is>
      </c>
      <c r="CO147" t="inlineStr">
        <is>
          <t>6 m³ (4-5 ekor sapi, ±5 jam memasak/hari, ±50 kg</t>
        </is>
      </c>
      <c r="CP147" t="inlineStr">
        <is>
          <t>Anggota keluarga - laki-laki</t>
        </is>
      </c>
      <c r="CQ147" t="n">
        <v>0</v>
      </c>
      <c r="CR147" t="n">
        <v>0</v>
      </c>
      <c r="CS147" t="n">
        <v>0</v>
      </c>
      <c r="CT147" t="n">
        <v>0</v>
      </c>
      <c r="CU147" t="n">
        <v>1</v>
      </c>
      <c r="CV147" t="n">
        <v>0</v>
      </c>
      <c r="CW147" t="n">
        <v>0</v>
      </c>
      <c r="CX147" t="n">
        <v>0</v>
      </c>
      <c r="CY147" t="inlineStr">
        <is>
          <t>Anggota keluarga - laki-laki Anggota keluarga - perempuan dewasa</t>
        </is>
      </c>
      <c r="CZ147" t="n">
        <v>1</v>
      </c>
      <c r="DA147" t="n">
        <v>1</v>
      </c>
      <c r="DB147" t="n">
        <v>0</v>
      </c>
      <c r="DC147" t="n">
        <v/>
      </c>
      <c r="DD147" t="inlineStr">
        <is>
          <t>Anggota keluarga - laki-laki CPO atau pendamping</t>
        </is>
      </c>
      <c r="DE147" t="n">
        <v>1</v>
      </c>
      <c r="DF147" t="n">
        <v>0</v>
      </c>
      <c r="DG147" t="n">
        <v>1</v>
      </c>
      <c r="DH147" t="n">
        <v>0</v>
      </c>
      <c r="DI147" t="n">
        <v/>
      </c>
      <c r="DJ147" t="inlineStr">
        <is>
          <t>Anggota keluarga - laki-laki CPO atau pendamping</t>
        </is>
      </c>
      <c r="DK147" t="n">
        <v>1</v>
      </c>
      <c r="DL147" t="n">
        <v>0</v>
      </c>
      <c r="DM147" t="n">
        <v>1</v>
      </c>
      <c r="DN147" t="n">
        <v>0</v>
      </c>
      <c r="DO147" t="n">
        <v/>
      </c>
      <c r="DP147" t="inlineStr">
        <is>
          <t>Ya</t>
        </is>
      </c>
      <c r="DQ147" t="n">
        <v/>
      </c>
      <c r="DR147" t="n">
        <v/>
      </c>
      <c r="DS147" t="n">
        <v/>
      </c>
      <c r="DT147" t="n">
        <v/>
      </c>
      <c r="DU147" t="n">
        <v/>
      </c>
      <c r="DV147" t="n">
        <v/>
      </c>
      <c r="DW147" t="n">
        <v/>
      </c>
      <c r="DX147" t="n">
        <v/>
      </c>
      <c r="DY147" t="n">
        <v/>
      </c>
      <c r="DZ147" t="n">
        <v/>
      </c>
      <c r="EA147" t="n">
        <v/>
      </c>
      <c r="EB147" t="n">
        <v/>
      </c>
      <c r="EC147" t="n">
        <v/>
      </c>
      <c r="ED147" t="n">
        <v/>
      </c>
      <c r="EE147" t="n">
        <v/>
      </c>
      <c r="EF147" t="n">
        <v/>
      </c>
      <c r="EG147" t="n">
        <v/>
      </c>
      <c r="EH147" t="n">
        <v/>
      </c>
      <c r="EI147" t="inlineStr">
        <is>
          <t>Tidak ada masalah</t>
        </is>
      </c>
      <c r="EJ147" t="n">
        <v>0</v>
      </c>
      <c r="EK147" t="n">
        <v>0</v>
      </c>
      <c r="EL147" t="n">
        <v>0</v>
      </c>
      <c r="EM147" t="n">
        <v>1</v>
      </c>
      <c r="EN147" t="n">
        <v>0</v>
      </c>
      <c r="EO147" t="n">
        <v/>
      </c>
      <c r="EP147" t="inlineStr">
        <is>
          <t>Ya, cukup jelas dan mudah diikuti</t>
        </is>
      </c>
      <c r="EQ147" t="inlineStr">
        <is>
          <t>Pelatihan</t>
        </is>
      </c>
      <c r="ER147" t="inlineStr">
        <is>
          <t>CPO atau pendamping Staff BIRU</t>
        </is>
      </c>
      <c r="ES147" t="n">
        <v>1</v>
      </c>
      <c r="ET147" t="n">
        <v>1</v>
      </c>
      <c r="EU147" t="n">
        <v>0</v>
      </c>
      <c r="EV147" t="n">
        <v>0</v>
      </c>
      <c r="EW147" t="n">
        <v/>
      </c>
      <c r="EX147" t="inlineStr">
        <is>
          <t>Anggota keluarga - Laki-laki</t>
        </is>
      </c>
      <c r="EY147" t="n">
        <v>1</v>
      </c>
      <c r="EZ147" t="n">
        <v>0</v>
      </c>
      <c r="FA147" t="n">
        <v>0</v>
      </c>
      <c r="FB147" t="n">
        <v/>
      </c>
      <c r="FC147" t="inlineStr">
        <is>
          <t>Setiap hari</t>
        </is>
      </c>
      <c r="FD147" t="n">
        <v/>
      </c>
      <c r="FE147" t="inlineStr">
        <is>
          <t>Mengetahui</t>
        </is>
      </c>
      <c r="FF147" t="inlineStr">
        <is>
          <t>Sering (setiap minggu)</t>
        </is>
      </c>
      <c r="FG147" t="inlineStr">
        <is>
          <t>Mengetahui</t>
        </is>
      </c>
      <c r="FH147" t="inlineStr">
        <is>
          <t>Sering (setiap minggu)</t>
        </is>
      </c>
      <c r="FI147" t="inlineStr">
        <is>
          <t>Mengetahui</t>
        </is>
      </c>
      <c r="FJ147" t="inlineStr">
        <is>
          <t>Sering (setiap minggu)</t>
        </is>
      </c>
      <c r="FK147" t="inlineStr">
        <is>
          <t>Mengetahui</t>
        </is>
      </c>
      <c r="FL147" t="inlineStr">
        <is>
          <t>Sering (setiap minggu)</t>
        </is>
      </c>
      <c r="FM147" t="inlineStr">
        <is>
          <t>Mengetahui</t>
        </is>
      </c>
      <c r="FN147" t="inlineStr">
        <is>
          <t>Sering (setiap minggu)</t>
        </is>
      </c>
      <c r="FO147" t="inlineStr">
        <is>
          <t>Mengetahui</t>
        </is>
      </c>
      <c r="FP147" t="inlineStr">
        <is>
          <t>Sering (setiap minggu)</t>
        </is>
      </c>
      <c r="FQ147" t="inlineStr">
        <is>
          <t>Mengetahui</t>
        </is>
      </c>
      <c r="FR147" t="inlineStr">
        <is>
          <t>Ya</t>
        </is>
      </c>
      <c r="FS147" t="inlineStr">
        <is>
          <t>Mengetahui</t>
        </is>
      </c>
      <c r="FT147" t="inlineStr">
        <is>
          <t>Ya, terkadang</t>
        </is>
      </c>
      <c r="FU147" t="inlineStr">
        <is>
          <t>Laki-laki dewasa</t>
        </is>
      </c>
      <c r="FV147" t="n">
        <v>1</v>
      </c>
      <c r="FW147" t="n">
        <v>0</v>
      </c>
      <c r="FX147" t="n">
        <v>0</v>
      </c>
      <c r="FY147" t="n">
        <v>0</v>
      </c>
      <c r="FZ147" t="inlineStr">
        <is>
          <t>Memahami</t>
        </is>
      </c>
      <c r="GA147" t="inlineStr">
        <is>
          <t>CPO Pelatihan</t>
        </is>
      </c>
      <c r="GB147" t="n">
        <v>1</v>
      </c>
      <c r="GC147" t="n">
        <v>1</v>
      </c>
      <c r="GD147" t="n">
        <v>0</v>
      </c>
      <c r="GE147" t="n">
        <v>0</v>
      </c>
      <c r="GF147" t="n">
        <v/>
      </c>
      <c r="GG147" t="inlineStr">
        <is>
          <t>Sering</t>
        </is>
      </c>
      <c r="GH147" t="inlineStr">
        <is>
          <t>Tidak</t>
        </is>
      </c>
      <c r="GI147" t="n">
        <v/>
      </c>
      <c r="GJ147" t="n">
        <v/>
      </c>
      <c r="GK147" t="n">
        <v/>
      </c>
      <c r="GL147" t="n">
        <v/>
      </c>
      <c r="GM147" t="n">
        <v/>
      </c>
      <c r="GN147" t="n">
        <v/>
      </c>
      <c r="GO147" t="n">
        <v/>
      </c>
      <c r="GP147" t="inlineStr">
        <is>
          <t>Sebagian</t>
        </is>
      </c>
      <c r="GQ147" t="inlineStr">
        <is>
          <t>Kayu bakar</t>
        </is>
      </c>
      <c r="GR147" t="n">
        <v>0</v>
      </c>
      <c r="GS147" t="n">
        <v>1</v>
      </c>
      <c r="GT147" t="n">
        <v>0</v>
      </c>
      <c r="GU147" t="n">
        <v>0</v>
      </c>
      <c r="GV147" t="n">
        <v>0</v>
      </c>
      <c r="GW147" t="n">
        <v>0</v>
      </c>
      <c r="GX147" t="n">
        <v>0</v>
      </c>
      <c r="GY147" t="n">
        <v/>
      </c>
      <c r="GZ147" t="inlineStr">
        <is>
          <t>Tidak</t>
        </is>
      </c>
      <c r="HA147" t="n">
        <v/>
      </c>
      <c r="HB147" t="n">
        <v/>
      </c>
      <c r="HC147" t="n">
        <v/>
      </c>
      <c r="HD147" t="n">
        <v/>
      </c>
      <c r="HE147" t="n">
        <v/>
      </c>
      <c r="HF147" t="n">
        <v/>
      </c>
      <c r="HG147" t="n">
        <v/>
      </c>
      <c r="HH147" t="n">
        <v/>
      </c>
      <c r="HI147" t="n">
        <v/>
      </c>
      <c r="HJ147" t="n">
        <v/>
      </c>
      <c r="HK147" t="n">
        <v/>
      </c>
      <c r="HL147" t="n">
        <v/>
      </c>
      <c r="HM147" t="n">
        <v/>
      </c>
      <c r="HN147" t="n">
        <v/>
      </c>
      <c r="HO147" t="n">
        <v/>
      </c>
      <c r="HP147" t="n">
        <v/>
      </c>
      <c r="HQ147" t="n">
        <v/>
      </c>
      <c r="HR147" t="n">
        <v/>
      </c>
      <c r="HS147" t="n">
        <v/>
      </c>
      <c r="HT147" t="n">
        <v/>
      </c>
      <c r="HU147" t="n">
        <v/>
      </c>
      <c r="HV147" t="n">
        <v/>
      </c>
      <c r="HW147" t="n">
        <v/>
      </c>
      <c r="HX147" t="n">
        <v/>
      </c>
      <c r="HY147" t="n">
        <v>1</v>
      </c>
      <c r="HZ147" t="n">
        <v/>
      </c>
      <c r="IA147" t="n">
        <v/>
      </c>
      <c r="IB147" t="n">
        <v/>
      </c>
      <c r="IC147" t="n">
        <v/>
      </c>
      <c r="ID147" t="n">
        <v/>
      </c>
      <c r="IE147" t="n">
        <v/>
      </c>
      <c r="IF147" t="n">
        <v/>
      </c>
      <c r="IG147" t="n">
        <v/>
      </c>
      <c r="IH147" t="n">
        <v/>
      </c>
      <c r="II147" t="n">
        <v/>
      </c>
      <c r="IJ147" t="n">
        <v/>
      </c>
      <c r="IK147" t="inlineStr">
        <is>
          <t>50-65 kg</t>
        </is>
      </c>
      <c r="IL147" t="inlineStr">
        <is>
          <t>1-3 jam</t>
        </is>
      </c>
      <c r="IM147" t="inlineStr">
        <is>
          <t>Ya</t>
        </is>
      </c>
      <c r="IN147" t="inlineStr">
        <is>
          <t>Ya</t>
        </is>
      </c>
      <c r="IO147" t="inlineStr">
        <is>
          <t>Lebih bersih</t>
        </is>
      </c>
      <c r="IP147" t="inlineStr">
        <is>
          <t>Tidak pernah</t>
        </is>
      </c>
      <c r="IQ147" t="inlineStr">
        <is>
          <t>Tidak pernah</t>
        </is>
      </c>
      <c r="IR147" t="n">
        <v/>
      </c>
      <c r="IS147" t="n">
        <v/>
      </c>
      <c r="IT147" t="n">
        <v/>
      </c>
      <c r="IU147" t="n">
        <v/>
      </c>
      <c r="IV147" t="n">
        <v/>
      </c>
      <c r="IW147" t="n">
        <v/>
      </c>
      <c r="IX147" t="n">
        <v/>
      </c>
      <c r="IY147" t="n">
        <v/>
      </c>
      <c r="IZ147" t="inlineStr">
        <is>
          <t>Tidak pernah</t>
        </is>
      </c>
      <c r="JA147" t="n">
        <v/>
      </c>
      <c r="JB147" t="n">
        <v/>
      </c>
      <c r="JC147" t="n">
        <v/>
      </c>
      <c r="JD147" t="n">
        <v/>
      </c>
      <c r="JE147" t="n">
        <v/>
      </c>
      <c r="JF147" t="n">
        <v/>
      </c>
      <c r="JG147" t="n">
        <v/>
      </c>
      <c r="JH147" t="n">
        <v/>
      </c>
      <c r="JI147" t="inlineStr">
        <is>
          <t>Tidak pernah</t>
        </is>
      </c>
      <c r="JJ147" t="n">
        <v/>
      </c>
      <c r="JK147" t="n">
        <v/>
      </c>
      <c r="JL147" t="n">
        <v/>
      </c>
      <c r="JM147" t="n">
        <v/>
      </c>
      <c r="JN147" t="n">
        <v/>
      </c>
      <c r="JO147" t="n">
        <v/>
      </c>
      <c r="JP147" t="n">
        <v/>
      </c>
      <c r="JQ147" t="n">
        <v/>
      </c>
      <c r="JR147" t="inlineStr">
        <is>
          <t>Tidak pernah</t>
        </is>
      </c>
      <c r="JS147" t="n">
        <v/>
      </c>
      <c r="JT147" t="n">
        <v/>
      </c>
      <c r="JU147" t="n">
        <v/>
      </c>
      <c r="JV147" t="n">
        <v/>
      </c>
      <c r="JW147" t="n">
        <v/>
      </c>
      <c r="JX147" t="n">
        <v/>
      </c>
      <c r="JY147" t="n">
        <v/>
      </c>
      <c r="JZ147" t="n">
        <v/>
      </c>
      <c r="KA147" t="inlineStr">
        <is>
          <t>Tidak pernah</t>
        </is>
      </c>
      <c r="KB147" t="n">
        <v/>
      </c>
      <c r="KC147" t="n">
        <v/>
      </c>
      <c r="KD147" t="n">
        <v/>
      </c>
      <c r="KE147" t="n">
        <v/>
      </c>
      <c r="KF147" t="n">
        <v/>
      </c>
      <c r="KG147" t="n">
        <v/>
      </c>
      <c r="KH147" t="n">
        <v/>
      </c>
      <c r="KI147" t="n">
        <v/>
      </c>
      <c r="KJ147" t="inlineStr">
        <is>
          <t>Tidak pernah</t>
        </is>
      </c>
      <c r="KK147" t="n">
        <v/>
      </c>
      <c r="KL147" t="n">
        <v/>
      </c>
      <c r="KM147" t="n">
        <v/>
      </c>
      <c r="KN147" t="n">
        <v/>
      </c>
      <c r="KO147" t="n">
        <v/>
      </c>
      <c r="KP147" t="n">
        <v/>
      </c>
      <c r="KQ147" t="n">
        <v/>
      </c>
      <c r="KR147" t="n">
        <v/>
      </c>
      <c r="KS147" t="inlineStr">
        <is>
          <t>Cukup membaik</t>
        </is>
      </c>
      <c r="KT147" t="inlineStr">
        <is>
          <t>0-1 kali</t>
        </is>
      </c>
      <c r="KU147" t="inlineStr">
        <is>
          <t>0-1 kali</t>
        </is>
      </c>
      <c r="KV147" t="inlineStr">
        <is>
          <t>Tidak ada</t>
        </is>
      </c>
      <c r="KW147" t="n">
        <v>0</v>
      </c>
      <c r="KX147" t="n">
        <v>0</v>
      </c>
      <c r="KY147" t="n">
        <v>0</v>
      </c>
      <c r="KZ147" t="n">
        <v>1</v>
      </c>
      <c r="LA147" t="inlineStr">
        <is>
          <t>Cukup membaik</t>
        </is>
      </c>
      <c r="LB147" t="inlineStr">
        <is>
          <t>Cukup membaik</t>
        </is>
      </c>
      <c r="LC147" t="n">
        <v>0</v>
      </c>
      <c r="LD147" t="n">
        <v>6</v>
      </c>
      <c r="LE147" t="n">
        <v>0</v>
      </c>
      <c r="LF147" t="n">
        <v>4</v>
      </c>
      <c r="LG147" t="inlineStr">
        <is>
          <t>Ya</t>
        </is>
      </c>
      <c r="LH147" t="n">
        <v>60000</v>
      </c>
      <c r="LI147" t="n">
        <v/>
      </c>
      <c r="LJ147" t="inlineStr">
        <is>
          <t>Kebutuhan rumah tangga</t>
        </is>
      </c>
      <c r="LK147" t="n">
        <v>0</v>
      </c>
      <c r="LL147" t="n">
        <v>0</v>
      </c>
      <c r="LM147" t="n">
        <v>0</v>
      </c>
      <c r="LN147" t="n">
        <v>0</v>
      </c>
      <c r="LO147" t="n">
        <v>1</v>
      </c>
      <c r="LP147" t="n">
        <v>0</v>
      </c>
      <c r="LQ147" t="n">
        <v>0</v>
      </c>
      <c r="LR147" t="n">
        <v/>
      </c>
      <c r="LS147" t="n">
        <v>10</v>
      </c>
      <c r="LT147" t="n">
        <v>0</v>
      </c>
      <c r="LU147" t="n">
        <v>0</v>
      </c>
      <c r="LV147" t="n">
        <v>10</v>
      </c>
      <c r="LW147" t="n">
        <v>0</v>
      </c>
      <c r="LX147" t="n">
        <v>0</v>
      </c>
      <c r="LY147" t="n">
        <v>5</v>
      </c>
      <c r="LZ147" t="n">
        <v>0</v>
      </c>
      <c r="MA147" t="n">
        <v>0</v>
      </c>
      <c r="MB147" t="inlineStr">
        <is>
          <t>Ya</t>
        </is>
      </c>
      <c r="MC147" t="n">
        <v>60</v>
      </c>
      <c r="MD147" t="n">
        <v>25</v>
      </c>
      <c r="ME147" t="n">
        <v>0</v>
      </c>
      <c r="MF147" t="n">
        <v>0</v>
      </c>
      <c r="MG147" t="n">
        <v>0</v>
      </c>
      <c r="MH147" t="n">
        <v>0</v>
      </c>
      <c r="MI147" t="inlineStr">
        <is>
          <t>Istirahat</t>
        </is>
      </c>
      <c r="MJ147" t="n">
        <v>0</v>
      </c>
      <c r="MK147" t="n">
        <v>0</v>
      </c>
      <c r="ML147" t="n">
        <v>1</v>
      </c>
      <c r="MM147" t="n">
        <v>0</v>
      </c>
      <c r="MN147" t="n">
        <v>0</v>
      </c>
      <c r="MO147" t="n">
        <v>0</v>
      </c>
      <c r="MP147" t="n">
        <v/>
      </c>
      <c r="MQ147" t="n">
        <v/>
      </c>
      <c r="MR147" t="inlineStr">
        <is>
          <t>Istirahat</t>
        </is>
      </c>
      <c r="MS147" t="n">
        <v/>
      </c>
      <c r="MT147" t="inlineStr">
        <is>
          <t>Istirahat</t>
        </is>
      </c>
      <c r="MU147" t="inlineStr">
        <is>
          <t>Ya, mempekerjakan orang lain</t>
        </is>
      </c>
      <c r="MV147" t="inlineStr">
        <is>
          <t>Pemasangan sistem biogas</t>
        </is>
      </c>
      <c r="MW147" t="n">
        <v>0</v>
      </c>
      <c r="MX147" t="n">
        <v>1</v>
      </c>
      <c r="MY147" t="n">
        <v>0</v>
      </c>
      <c r="MZ147" t="n">
        <v>0</v>
      </c>
      <c r="NA147" t="n">
        <v/>
      </c>
      <c r="NB147" t="n">
        <v>2</v>
      </c>
      <c r="NC147" t="n">
        <v/>
      </c>
      <c r="ND147" t="n">
        <v/>
      </c>
      <c r="NE147" t="n">
        <v/>
      </c>
      <c r="NF147" t="n">
        <v/>
      </c>
      <c r="NG147" t="n">
        <v/>
      </c>
      <c r="NH147" t="n">
        <v/>
      </c>
      <c r="NI147" t="n">
        <v/>
      </c>
      <c r="NJ147" t="n">
        <v/>
      </c>
      <c r="NK147" t="n">
        <v/>
      </c>
      <c r="NL147" t="inlineStr">
        <is>
          <t>Ya</t>
        </is>
      </c>
      <c r="NM147" t="inlineStr">
        <is>
          <t>Kombinasi dana mandiri dan dana hibah</t>
        </is>
      </c>
      <c r="NN147" t="inlineStr">
        <is>
          <t>7.000.001-9.000.000</t>
        </is>
      </c>
      <c r="NO147" t="inlineStr">
        <is>
          <t>Yayasan Rumah Energi atau BIRU</t>
        </is>
      </c>
      <c r="NP147" t="n">
        <v/>
      </c>
      <c r="NQ147" t="n">
        <v/>
      </c>
      <c r="NR147" t="n">
        <v/>
      </c>
      <c r="NS147" t="n">
        <v/>
      </c>
      <c r="NT147" t="n">
        <v/>
      </c>
      <c r="NU147" t="n">
        <v/>
      </c>
      <c r="NV147" t="inlineStr">
        <is>
          <t>Anggota keluarga - Laki-laki dewasa</t>
        </is>
      </c>
      <c r="NW147" t="n">
        <v/>
      </c>
      <c r="NX147" t="inlineStr">
        <is>
          <t>Sedikit meningkat</t>
        </is>
      </c>
      <c r="NY147" t="n">
        <v>60</v>
      </c>
      <c r="NZ147" t="n">
        <v>0</v>
      </c>
      <c r="OA147" t="n">
        <v>0</v>
      </c>
      <c r="OB147" t="n">
        <v>60</v>
      </c>
      <c r="OC147" t="n">
        <v>0</v>
      </c>
      <c r="OD147" t="n">
        <v>0</v>
      </c>
      <c r="OE147" t="inlineStr">
        <is>
          <t>Lebih baik</t>
        </is>
      </c>
      <c r="OF147" t="inlineStr">
        <is>
          <t>Lebih baik (beda waktu memasak 5-30 menit, ATAU tidak lagi ada rasa/bau makanan yang berubah, ATAU alasan lainnya)</t>
        </is>
      </c>
      <c r="OG147" t="inlineStr">
        <is>
          <t>Ya</t>
        </is>
      </c>
      <c r="OH147" t="n">
        <v>0</v>
      </c>
      <c r="OI147" t="n">
        <v>2</v>
      </c>
      <c r="OJ147" t="n">
        <v>0</v>
      </c>
      <c r="OK147" t="n">
        <v>0</v>
      </c>
      <c r="OL147" t="n">
        <v>0</v>
      </c>
      <c r="OM147" t="n">
        <v>0</v>
      </c>
      <c r="ON147" t="n">
        <v>0</v>
      </c>
      <c r="OO147" t="n">
        <v>0</v>
      </c>
      <c r="OP147" t="inlineStr">
        <is>
          <t>Sapi perah</t>
        </is>
      </c>
      <c r="OQ147" t="n">
        <v>0</v>
      </c>
      <c r="OR147" t="n">
        <v>1</v>
      </c>
      <c r="OS147" t="n">
        <v>0</v>
      </c>
      <c r="OT147" t="n">
        <v>0</v>
      </c>
      <c r="OU147" t="n">
        <v>0</v>
      </c>
      <c r="OV147" t="n">
        <v>0</v>
      </c>
      <c r="OW147" t="n">
        <v>0</v>
      </c>
      <c r="OX147" t="n">
        <v>0</v>
      </c>
      <c r="OY147" t="n">
        <v>0</v>
      </c>
      <c r="OZ147" t="inlineStr">
        <is>
          <t>Sapi perah</t>
        </is>
      </c>
      <c r="PA147" t="n">
        <v>0</v>
      </c>
      <c r="PB147" t="n">
        <v>1</v>
      </c>
      <c r="PC147" t="n">
        <v>0</v>
      </c>
      <c r="PD147" t="n">
        <v>0</v>
      </c>
      <c r="PE147" t="n">
        <v>0</v>
      </c>
      <c r="PF147" t="n">
        <v>0</v>
      </c>
      <c r="PG147" t="n">
        <v>0</v>
      </c>
      <c r="PH147" t="n">
        <v>0</v>
      </c>
      <c r="PI147" t="n">
        <v>0</v>
      </c>
      <c r="PJ147" t="inlineStr">
        <is>
          <t>Sapi perah</t>
        </is>
      </c>
      <c r="PK147" t="n">
        <v>0</v>
      </c>
      <c r="PL147" t="n">
        <v>1</v>
      </c>
      <c r="PM147" t="n">
        <v>0</v>
      </c>
      <c r="PN147" t="n">
        <v>0</v>
      </c>
      <c r="PO147" t="n">
        <v>0</v>
      </c>
      <c r="PP147" t="n">
        <v>0</v>
      </c>
      <c r="PQ147" t="n">
        <v>0</v>
      </c>
      <c r="PR147" t="n">
        <v>0</v>
      </c>
      <c r="PS147" t="n">
        <v>0</v>
      </c>
      <c r="PT147" t="n">
        <v/>
      </c>
      <c r="PU147" t="n">
        <v/>
      </c>
      <c r="PV147" t="n">
        <v/>
      </c>
      <c r="PW147" t="n">
        <v/>
      </c>
      <c r="PX147" t="n">
        <v/>
      </c>
      <c r="PY147" t="n">
        <v/>
      </c>
      <c r="PZ147" t="n">
        <v/>
      </c>
      <c r="QA147" t="n">
        <v/>
      </c>
      <c r="QB147" t="n">
        <v/>
      </c>
      <c r="QC147" t="n">
        <v/>
      </c>
      <c r="QD147" t="n">
        <v/>
      </c>
      <c r="QE147" t="inlineStr">
        <is>
          <t>1-Disebarkan ke lahan terbuka</t>
        </is>
      </c>
      <c r="QF147" t="n">
        <v>0</v>
      </c>
      <c r="QG147" t="n">
        <v>0</v>
      </c>
      <c r="QH147" t="n">
        <v>0</v>
      </c>
      <c r="QI147" t="n">
        <v>0</v>
      </c>
      <c r="QJ147" t="n">
        <v>0</v>
      </c>
      <c r="QK147" t="n">
        <v>1</v>
      </c>
      <c r="QL147" t="n">
        <v>0</v>
      </c>
      <c r="QM147" t="n">
        <v>0</v>
      </c>
      <c r="QN147" t="n">
        <v>0</v>
      </c>
      <c r="QO147" t="n">
        <v/>
      </c>
      <c r="QP147" t="n">
        <v/>
      </c>
      <c r="QQ147" t="n">
        <v/>
      </c>
      <c r="QR147" t="n">
        <v/>
      </c>
      <c r="QS147" t="n">
        <v/>
      </c>
      <c r="QT147" t="n">
        <v/>
      </c>
      <c r="QU147" t="n">
        <v/>
      </c>
      <c r="QV147" t="n">
        <v/>
      </c>
      <c r="QW147" t="n">
        <v/>
      </c>
      <c r="QX147" t="n">
        <v/>
      </c>
      <c r="QY147" t="n">
        <v/>
      </c>
      <c r="QZ147" t="n">
        <v/>
      </c>
      <c r="RA147" t="n">
        <v/>
      </c>
      <c r="RB147" t="n">
        <v/>
      </c>
      <c r="RC147" t="n">
        <v/>
      </c>
      <c r="RD147" t="n">
        <v/>
      </c>
      <c r="RE147" t="n">
        <v/>
      </c>
      <c r="RF147" t="n">
        <v/>
      </c>
      <c r="RG147" t="n">
        <v/>
      </c>
      <c r="RH147" t="n">
        <v/>
      </c>
      <c r="RI147" t="n">
        <v/>
      </c>
      <c r="RJ147" t="n">
        <v/>
      </c>
      <c r="RK147" t="n">
        <v/>
      </c>
      <c r="RL147" t="n">
        <v/>
      </c>
      <c r="RM147" t="n">
        <v/>
      </c>
      <c r="RN147" t="n">
        <v/>
      </c>
      <c r="RO147" t="n">
        <v/>
      </c>
      <c r="RP147" t="n">
        <v/>
      </c>
      <c r="RQ147" t="n">
        <v/>
      </c>
      <c r="RR147" t="n">
        <v/>
      </c>
      <c r="RS147" t="n">
        <v/>
      </c>
      <c r="RT147" t="n">
        <v/>
      </c>
      <c r="RU147" t="n">
        <v/>
      </c>
      <c r="RV147" t="n">
        <v/>
      </c>
      <c r="RW147" t="n">
        <v/>
      </c>
      <c r="RX147" t="n">
        <v/>
      </c>
      <c r="RY147" t="n">
        <v/>
      </c>
      <c r="RZ147" t="n">
        <v/>
      </c>
      <c r="SA147" t="n">
        <v/>
      </c>
      <c r="SB147" t="n">
        <v/>
      </c>
      <c r="SC147" t="n">
        <v/>
      </c>
      <c r="SD147" t="n">
        <v/>
      </c>
      <c r="SE147" t="n">
        <v/>
      </c>
      <c r="SF147" t="n">
        <v/>
      </c>
      <c r="SG147" t="n">
        <v/>
      </c>
      <c r="SH147" t="n">
        <v/>
      </c>
      <c r="SI147" t="n">
        <v/>
      </c>
      <c r="SJ147" t="n">
        <v/>
      </c>
      <c r="SK147" t="n">
        <v/>
      </c>
      <c r="SL147" t="n">
        <v/>
      </c>
      <c r="SM147" t="n">
        <v/>
      </c>
      <c r="SN147" t="n">
        <v/>
      </c>
      <c r="SO147" t="n">
        <v/>
      </c>
      <c r="SP147" t="n">
        <v/>
      </c>
      <c r="SQ147" t="n">
        <v/>
      </c>
      <c r="SR147" t="n">
        <v/>
      </c>
      <c r="SS147" t="n">
        <v/>
      </c>
      <c r="ST147" t="n">
        <v/>
      </c>
      <c r="SU147" t="n">
        <v/>
      </c>
      <c r="SV147" t="n">
        <v/>
      </c>
      <c r="SW147" t="n">
        <v/>
      </c>
      <c r="SX147" t="n">
        <v/>
      </c>
      <c r="SY147" t="n">
        <v/>
      </c>
      <c r="SZ147" t="n">
        <v>6</v>
      </c>
      <c r="TA147" t="n">
        <v/>
      </c>
      <c r="TB147" t="n">
        <v/>
      </c>
      <c r="TC147" t="n">
        <v/>
      </c>
      <c r="TD147" t="n">
        <v/>
      </c>
      <c r="TE147" t="n">
        <v/>
      </c>
      <c r="TF147" t="n">
        <v/>
      </c>
      <c r="TG147" t="n">
        <v/>
      </c>
      <c r="TH147" t="n">
        <v/>
      </c>
      <c r="TI147" t="n">
        <v/>
      </c>
      <c r="TJ147" t="n">
        <v/>
      </c>
      <c r="TK147" t="n">
        <v/>
      </c>
      <c r="TL147" t="n">
        <v/>
      </c>
      <c r="TM147" t="n">
        <v/>
      </c>
      <c r="TN147" t="n">
        <v/>
      </c>
      <c r="TO147" t="n">
        <v/>
      </c>
      <c r="TP147" t="n">
        <v/>
      </c>
      <c r="TQ147" t="n">
        <v/>
      </c>
      <c r="TR147" t="n">
        <v/>
      </c>
      <c r="TS147" t="n">
        <v/>
      </c>
      <c r="TT147" t="n">
        <v/>
      </c>
      <c r="TU147" t="n">
        <v/>
      </c>
      <c r="TV147" t="n">
        <v/>
      </c>
      <c r="TW147" t="n">
        <v/>
      </c>
      <c r="TX147" t="n">
        <v/>
      </c>
      <c r="TY147" t="n">
        <v/>
      </c>
      <c r="TZ147" t="n">
        <v/>
      </c>
      <c r="UA147" t="n">
        <v/>
      </c>
      <c r="UB147" t="n">
        <v/>
      </c>
      <c r="UC147" t="n">
        <v/>
      </c>
      <c r="UD147" t="n">
        <v/>
      </c>
      <c r="UE147" t="n">
        <v/>
      </c>
      <c r="UF147" t="n">
        <v/>
      </c>
      <c r="UG147" t="n">
        <v/>
      </c>
      <c r="UH147" t="n">
        <v/>
      </c>
      <c r="UI147" t="n">
        <v/>
      </c>
      <c r="UJ147" t="n">
        <v/>
      </c>
      <c r="UK147" t="n">
        <v/>
      </c>
      <c r="UL147" t="n">
        <v/>
      </c>
      <c r="UM147" t="n">
        <v/>
      </c>
      <c r="UN147" t="n">
        <v/>
      </c>
      <c r="UO147" t="n">
        <v/>
      </c>
      <c r="UP147" t="n">
        <v/>
      </c>
      <c r="UQ147" t="n">
        <v/>
      </c>
      <c r="UR147" t="n">
        <v/>
      </c>
      <c r="US147" t="n">
        <v/>
      </c>
      <c r="UT147" t="n">
        <v/>
      </c>
      <c r="UU147" t="n">
        <v/>
      </c>
      <c r="UV147" t="inlineStr">
        <is>
          <t>Pemberian pakan di kandang</t>
        </is>
      </c>
      <c r="UW147" t="n">
        <v/>
      </c>
      <c r="UX147" t="n">
        <v/>
      </c>
      <c r="UY147" t="n">
        <v/>
      </c>
      <c r="UZ147" t="n">
        <v/>
      </c>
      <c r="VA147" t="n">
        <v/>
      </c>
      <c r="VB147" t="n">
        <v/>
      </c>
      <c r="VC147" t="n">
        <v/>
      </c>
      <c r="VD147" t="inlineStr">
        <is>
          <t>Sangat jarang (&gt;1 bulan sekali)</t>
        </is>
      </c>
      <c r="VE147" t="n">
        <v/>
      </c>
      <c r="VF147" t="n">
        <v/>
      </c>
      <c r="VG147" t="n">
        <v/>
      </c>
      <c r="VH147" t="n">
        <v/>
      </c>
      <c r="VI147" t="n">
        <v/>
      </c>
      <c r="VJ147" t="n">
        <v/>
      </c>
      <c r="VK147" t="n">
        <v/>
      </c>
      <c r="VL147" t="inlineStr">
        <is>
          <t>Sangat sering (&gt;1 kali sehari)</t>
        </is>
      </c>
      <c r="VM147" t="n">
        <v/>
      </c>
      <c r="VN147" t="n">
        <v/>
      </c>
      <c r="VO147" t="n">
        <v/>
      </c>
      <c r="VP147" t="n">
        <v/>
      </c>
      <c r="VQ147" t="n">
        <v/>
      </c>
      <c r="VR147" t="n">
        <v/>
      </c>
      <c r="VS147" t="n">
        <v/>
      </c>
      <c r="VT147" t="n">
        <v/>
      </c>
      <c r="VU147" t="n">
        <v/>
      </c>
      <c r="VV147" t="n">
        <v/>
      </c>
      <c r="VW147" t="n">
        <v/>
      </c>
      <c r="VX147" t="n">
        <v/>
      </c>
      <c r="VY147" t="n">
        <v/>
      </c>
      <c r="VZ147" t="n">
        <v/>
      </c>
      <c r="WA147" t="n">
        <v/>
      </c>
      <c r="WB147" t="n">
        <v/>
      </c>
      <c r="WC147" t="n">
        <v/>
      </c>
      <c r="WD147" t="n">
        <v/>
      </c>
      <c r="WE147" t="n">
        <v/>
      </c>
      <c r="WF147" t="inlineStr">
        <is>
          <t>6-Digester biogas</t>
        </is>
      </c>
      <c r="WG147" t="n">
        <v>0</v>
      </c>
      <c r="WH147" t="n">
        <v>0</v>
      </c>
      <c r="WI147" t="n">
        <v>0</v>
      </c>
      <c r="WJ147" t="n">
        <v>0</v>
      </c>
      <c r="WK147" t="n">
        <v>0</v>
      </c>
      <c r="WL147" t="n">
        <v>0</v>
      </c>
      <c r="WM147" t="n">
        <v>0</v>
      </c>
      <c r="WN147" t="n">
        <v>0</v>
      </c>
      <c r="WO147" t="n">
        <v>0</v>
      </c>
      <c r="WP147" t="n">
        <v>1</v>
      </c>
      <c r="WQ147" t="n">
        <v>0</v>
      </c>
      <c r="WR147" t="n">
        <v>0</v>
      </c>
      <c r="WS147" t="n">
        <v/>
      </c>
      <c r="WT147" t="n">
        <v/>
      </c>
      <c r="WU147" t="n">
        <v/>
      </c>
      <c r="WV147" t="n">
        <v/>
      </c>
      <c r="WW147" t="n">
        <v/>
      </c>
      <c r="WX147" t="n">
        <v/>
      </c>
      <c r="WY147" t="n">
        <v/>
      </c>
      <c r="WZ147" t="n">
        <v/>
      </c>
      <c r="XA147" t="n">
        <v/>
      </c>
      <c r="XB147" t="n">
        <v/>
      </c>
      <c r="XC147" t="n">
        <v/>
      </c>
      <c r="XD147" t="n">
        <v/>
      </c>
      <c r="XE147" t="n">
        <v/>
      </c>
      <c r="XF147" t="n">
        <v/>
      </c>
      <c r="XG147" t="n">
        <v/>
      </c>
      <c r="XH147" t="n">
        <v/>
      </c>
      <c r="XI147" t="n">
        <v/>
      </c>
      <c r="XJ147" t="n">
        <v/>
      </c>
      <c r="XK147" t="n">
        <v/>
      </c>
      <c r="XL147" t="n">
        <v/>
      </c>
      <c r="XM147" t="n">
        <v/>
      </c>
      <c r="XN147" t="n">
        <v/>
      </c>
      <c r="XO147" t="n">
        <v/>
      </c>
      <c r="XP147" t="n">
        <v/>
      </c>
      <c r="XQ147" t="n">
        <v/>
      </c>
      <c r="XR147" t="n">
        <v/>
      </c>
      <c r="XS147" t="n">
        <v/>
      </c>
      <c r="XT147" t="n">
        <v/>
      </c>
      <c r="XU147" t="n">
        <v/>
      </c>
      <c r="XV147" t="n">
        <v/>
      </c>
      <c r="XW147" t="n">
        <v/>
      </c>
      <c r="XX147" t="n">
        <v/>
      </c>
      <c r="XY147" t="n">
        <v/>
      </c>
      <c r="XZ147" t="n">
        <v/>
      </c>
      <c r="YA147" t="n">
        <v/>
      </c>
      <c r="YB147" t="n">
        <v/>
      </c>
      <c r="YC147" t="n">
        <v/>
      </c>
      <c r="YD147" t="n">
        <v/>
      </c>
      <c r="YE147" t="n">
        <v/>
      </c>
      <c r="YF147" t="n">
        <v/>
      </c>
      <c r="YG147" t="n">
        <v/>
      </c>
      <c r="YH147" t="n">
        <v/>
      </c>
      <c r="YI147" t="n">
        <v/>
      </c>
      <c r="YJ147" t="n">
        <v/>
      </c>
      <c r="YK147" t="n">
        <v/>
      </c>
      <c r="YL147" t="n">
        <v/>
      </c>
      <c r="YM147" t="n">
        <v/>
      </c>
      <c r="YN147" t="n">
        <v/>
      </c>
      <c r="YO147" t="n">
        <v/>
      </c>
      <c r="YP147" t="n">
        <v/>
      </c>
      <c r="YQ147" t="n">
        <v/>
      </c>
      <c r="YR147" t="n">
        <v/>
      </c>
      <c r="YS147" t="n">
        <v/>
      </c>
      <c r="YT147" t="n">
        <v/>
      </c>
      <c r="YU147" t="n">
        <v/>
      </c>
      <c r="YV147" t="n">
        <v/>
      </c>
      <c r="YW147" t="n">
        <v/>
      </c>
      <c r="YX147" t="n">
        <v/>
      </c>
      <c r="YY147" t="n">
        <v/>
      </c>
      <c r="YZ147" t="n">
        <v/>
      </c>
      <c r="ZA147" t="n">
        <v/>
      </c>
      <c r="ZB147" t="n">
        <v/>
      </c>
      <c r="ZC147" t="n">
        <v/>
      </c>
      <c r="ZD147" t="n">
        <v/>
      </c>
      <c r="ZE147" t="n">
        <v/>
      </c>
      <c r="ZF147" t="n">
        <v/>
      </c>
      <c r="ZG147" t="n">
        <v/>
      </c>
      <c r="ZH147" t="n">
        <v/>
      </c>
      <c r="ZI147" t="n">
        <v/>
      </c>
      <c r="ZJ147" t="n">
        <v/>
      </c>
      <c r="ZK147" t="n">
        <v/>
      </c>
      <c r="ZL147" t="n">
        <v/>
      </c>
      <c r="ZM147" t="n">
        <v/>
      </c>
      <c r="ZN147" t="n">
        <v/>
      </c>
      <c r="ZO147" t="n">
        <v>50</v>
      </c>
      <c r="ZP147" t="n">
        <v/>
      </c>
      <c r="ZQ147" t="n">
        <v/>
      </c>
      <c r="ZR147" t="n">
        <v/>
      </c>
      <c r="ZS147" t="n">
        <v/>
      </c>
      <c r="ZT147" t="n">
        <v/>
      </c>
      <c r="ZU147" t="n">
        <v/>
      </c>
      <c r="ZV147" t="n">
        <v/>
      </c>
      <c r="ZW147" t="n">
        <v>2</v>
      </c>
      <c r="ZX147" t="n">
        <v/>
      </c>
      <c r="ZY147" t="n">
        <v/>
      </c>
      <c r="ZZ147" t="n">
        <v/>
      </c>
      <c r="AAA147" t="n">
        <v/>
      </c>
      <c r="AAB147" t="n">
        <v/>
      </c>
      <c r="AAC147" t="n">
        <v/>
      </c>
      <c r="AAD147" t="n">
        <v/>
      </c>
      <c r="AAE147" t="inlineStr">
        <is>
          <t>Pakan segar (misal: rumput)</t>
        </is>
      </c>
      <c r="AAF147" t="n">
        <v/>
      </c>
      <c r="AAG147" t="n">
        <v/>
      </c>
      <c r="AAH147" t="n">
        <v/>
      </c>
      <c r="AAI147" t="n">
        <v/>
      </c>
      <c r="AAJ147" t="n">
        <v/>
      </c>
      <c r="AAK147" t="n">
        <v/>
      </c>
      <c r="AAL147" t="inlineStr">
        <is>
          <t>Tidak</t>
        </is>
      </c>
      <c r="AAM147" t="n">
        <v/>
      </c>
      <c r="AAN147" t="n">
        <v/>
      </c>
      <c r="AAO147" t="n">
        <v/>
      </c>
      <c r="AAP147" t="n">
        <v/>
      </c>
      <c r="AAQ147" t="n">
        <v/>
      </c>
      <c r="AAR147" t="inlineStr">
        <is>
          <t>Ya</t>
        </is>
      </c>
      <c r="AAS147" t="inlineStr">
        <is>
          <t>Tidak pasti/ragu-ragu</t>
        </is>
      </c>
      <c r="AAT147" t="inlineStr">
        <is>
          <t>Dibuang ke selokan</t>
        </is>
      </c>
      <c r="AAU147" t="n">
        <v>0</v>
      </c>
      <c r="AAV147" t="n">
        <v>0</v>
      </c>
      <c r="AAW147" t="n">
        <v>0</v>
      </c>
      <c r="AAX147" t="n">
        <v>0</v>
      </c>
      <c r="AAY147" t="n">
        <v>0</v>
      </c>
      <c r="AAZ147" t="n">
        <v>0</v>
      </c>
      <c r="ABA147" t="n">
        <v>1</v>
      </c>
      <c r="ABB147" t="n">
        <v/>
      </c>
      <c r="ABC147" t="n">
        <v/>
      </c>
      <c r="ABD147" t="n">
        <v/>
      </c>
      <c r="ABE147" t="n">
        <v/>
      </c>
      <c r="ABF147" t="n">
        <v/>
      </c>
      <c r="ABG147" t="n">
        <v/>
      </c>
      <c r="ABH147" t="n">
        <v/>
      </c>
      <c r="ABI147" t="n">
        <v/>
      </c>
      <c r="ABJ147" t="n">
        <v/>
      </c>
      <c r="ABK147" t="n">
        <v/>
      </c>
      <c r="ABL147" t="n">
        <v/>
      </c>
      <c r="ABM147" t="n">
        <v/>
      </c>
      <c r="ABN147" t="n">
        <v/>
      </c>
      <c r="ABO147" t="n">
        <v/>
      </c>
      <c r="ABP147" t="n">
        <v/>
      </c>
      <c r="ABQ147" t="n">
        <v/>
      </c>
      <c r="ABR147" t="n">
        <v/>
      </c>
      <c r="ABS147" t="n">
        <v/>
      </c>
      <c r="ABT147" t="n">
        <v/>
      </c>
      <c r="ABU147" t="n">
        <v/>
      </c>
      <c r="ABV147" t="n">
        <v/>
      </c>
      <c r="ABW147" t="n">
        <v/>
      </c>
      <c r="ABX147" t="n">
        <v/>
      </c>
      <c r="ABY147" t="n">
        <v/>
      </c>
      <c r="ABZ147" t="n">
        <v/>
      </c>
      <c r="ACA147" t="n">
        <v/>
      </c>
      <c r="ACB147" t="n">
        <v/>
      </c>
      <c r="ACC147" t="n">
        <v/>
      </c>
      <c r="ACD147" t="n">
        <v/>
      </c>
      <c r="ACE147" t="n">
        <v/>
      </c>
      <c r="ACF147" t="n">
        <v/>
      </c>
      <c r="ACG147" t="n">
        <v/>
      </c>
      <c r="ACH147" t="n">
        <v/>
      </c>
      <c r="ACI147" t="n">
        <v/>
      </c>
      <c r="ACJ147" t="n">
        <v/>
      </c>
      <c r="ACK147" t="inlineStr">
        <is>
          <t>Tidak memiliki tempat untuk menyimpan</t>
        </is>
      </c>
      <c r="ACL147" t="n">
        <v>0</v>
      </c>
      <c r="ACM147" t="n">
        <v>1</v>
      </c>
      <c r="ACN147" t="n">
        <v>0</v>
      </c>
      <c r="ACO147" t="n">
        <v>0</v>
      </c>
      <c r="ACP147" t="n">
        <v>0</v>
      </c>
      <c r="ACQ147" t="n">
        <v>0</v>
      </c>
      <c r="ACR147" t="n">
        <v>0</v>
      </c>
      <c r="ACS147" t="n">
        <v/>
      </c>
      <c r="ACT147" t="inlineStr">
        <is>
          <t>X</t>
        </is>
      </c>
      <c r="ACU147" t="inlineStr">
        <is>
          <t>Manfaat cukup signifikan, terasa di kehidupan sehari-hari</t>
        </is>
      </c>
      <c r="ACV147" t="inlineStr">
        <is>
          <t>Sama saja</t>
        </is>
      </c>
      <c r="ACW147" t="inlineStr">
        <is>
          <t>Anggota keluarga - Perempuan dewasa</t>
        </is>
      </c>
      <c r="ACX147" t="inlineStr">
        <is>
          <t>Setuju</t>
        </is>
      </c>
      <c r="ACY147" t="inlineStr">
        <is>
          <t>Anggota keluarga - Laki-laki dewasa Anggota keluarga - Perempuan dewasa</t>
        </is>
      </c>
      <c r="ACZ147" t="n">
        <v>1</v>
      </c>
      <c r="ADA147" t="n">
        <v>1</v>
      </c>
      <c r="ADB147" t="n">
        <v>0</v>
      </c>
      <c r="ADC147" t="n">
        <v>0</v>
      </c>
      <c r="ADD147" t="inlineStr">
        <is>
          <t>Puas</t>
        </is>
      </c>
      <c r="ADE147" t="inlineStr">
        <is>
          <t>Cukup puas</t>
        </is>
      </c>
      <c r="ADF147" t="inlineStr">
        <is>
          <t>Puas</t>
        </is>
      </c>
      <c r="ADG147" t="inlineStr">
        <is>
          <t>Puas</t>
        </is>
      </c>
      <c r="ADH147" t="inlineStr">
        <is>
          <t>Tidak</t>
        </is>
      </c>
      <c r="ADI147" t="n">
        <v/>
      </c>
      <c r="ADJ147" t="inlineStr">
        <is>
          <t>Puas</t>
        </is>
      </c>
      <c r="ADK147" t="n">
        <v/>
      </c>
      <c r="ADL147" t="n">
        <v/>
      </c>
      <c r="ADM147" t="n">
        <v/>
      </c>
      <c r="ADN147" t="n">
        <v/>
      </c>
      <c r="ADO147" t="n">
        <v/>
      </c>
      <c r="ADP147" t="n">
        <v/>
      </c>
      <c r="ADQ147" t="n">
        <v/>
      </c>
      <c r="ADR147" t="n">
        <v/>
      </c>
      <c r="ADS147" t="n">
        <v/>
      </c>
      <c r="ADT147" t="n">
        <v/>
      </c>
      <c r="ADU147" t="inlineStr">
        <is>
          <t>Menghubungi CPO atau pendamping Memperbaiki sendiri</t>
        </is>
      </c>
      <c r="ADV147" t="n">
        <v>0</v>
      </c>
      <c r="ADW147" t="n">
        <v>0</v>
      </c>
      <c r="ADX147" t="n">
        <v>0</v>
      </c>
      <c r="ADY147" t="n">
        <v>0</v>
      </c>
      <c r="ADZ147" t="n">
        <v>1</v>
      </c>
      <c r="AEA147" t="n">
        <v>1</v>
      </c>
      <c r="AEB147" t="n">
        <v>0</v>
      </c>
      <c r="AEC147" t="n">
        <v>0</v>
      </c>
      <c r="AED147" t="inlineStr">
        <is>
          <t>X</t>
        </is>
      </c>
      <c r="AEE147" t="inlineStr">
        <is>
          <t>Laki-laki dewasa</t>
        </is>
      </c>
      <c r="AEF147" t="n">
        <v/>
      </c>
      <c r="AEG147" t="inlineStr">
        <is>
          <t>Datang langsung ke rumah CPO</t>
        </is>
      </c>
      <c r="AEH147" t="n">
        <v/>
      </c>
      <c r="AEI147" t="inlineStr">
        <is>
          <t>X</t>
        </is>
      </c>
      <c r="AEJ147" t="inlineStr">
        <is>
          <t>Kadang-kadang</t>
        </is>
      </c>
      <c r="AEK147" t="inlineStr">
        <is>
          <t>Pengurangan pengeluaran rumah tangga (bahan bakar minyak, pupuk, dll.) Pasokan energi yang andal Memasak lebih cepat Peningkatan kebersihan kandang ternak Dapur lebih bersih dan bebas asap Mendapatkan subsidi</t>
        </is>
      </c>
      <c r="AEL147" t="n">
        <v>1</v>
      </c>
      <c r="AEM147" t="n">
        <v>0</v>
      </c>
      <c r="AEN147" t="n">
        <v>1</v>
      </c>
      <c r="AEO147" t="n">
        <v>1</v>
      </c>
      <c r="AEP147" t="n">
        <v>0</v>
      </c>
      <c r="AEQ147" t="n">
        <v>0</v>
      </c>
      <c r="AER147" t="n">
        <v>1</v>
      </c>
      <c r="AES147" t="n">
        <v>0</v>
      </c>
      <c r="AET147" t="n">
        <v>1</v>
      </c>
      <c r="AEU147" t="n">
        <v>0</v>
      </c>
      <c r="AEV147" t="n">
        <v>1</v>
      </c>
      <c r="AEW147" t="n">
        <v>0</v>
      </c>
      <c r="AEX147" t="n">
        <v/>
      </c>
      <c r="AEY147" t="inlineStr">
        <is>
          <t>Didukung oleh pihak lain atau ada subsidi</t>
        </is>
      </c>
      <c r="AEZ147" t="n">
        <v/>
      </c>
      <c r="AFA147" t="inlineStr">
        <is>
          <t>Koperasi</t>
        </is>
      </c>
      <c r="AFB147" t="n">
        <v/>
      </c>
      <c r="AFC147" t="inlineStr">
        <is>
          <t>1000529031-20_37_38.jpg</t>
        </is>
      </c>
      <c r="AFD147" t="inlineStr">
        <is>
          <t>https://kf.kobotoolbox.org/api/v2/assets/avstPQqLr3Ab3ZdcVTXZ6f/data/665401319/attachments/attVmS6ijAY9m7yiSMWHaEWa/</t>
        </is>
      </c>
      <c r="AFE147" t="inlineStr">
        <is>
          <t>1000529034-20_37_57.jpg</t>
        </is>
      </c>
      <c r="AFF147" t="inlineStr">
        <is>
          <t>https://kf.kobotoolbox.org/api/v2/assets/avstPQqLr3Ab3ZdcVTXZ6f/data/665401319/attachments/att2PFtm8rnAG9wYgLwzRKvM/</t>
        </is>
      </c>
      <c r="AFG147" t="inlineStr">
        <is>
          <t>Saiful Anwar</t>
        </is>
      </c>
      <c r="AFH147" t="n">
        <v/>
      </c>
      <c r="AFI147" t="n">
        <v/>
      </c>
    </row>
    <row r="148">
      <c r="A148" t="n">
        <v/>
      </c>
      <c r="B148" t="n">
        <v/>
      </c>
      <c r="C148" t="n">
        <v/>
      </c>
      <c r="D148" t="inlineStr">
        <is>
          <t>sukardi</t>
        </is>
      </c>
      <c r="E148" t="n">
        <v>0</v>
      </c>
      <c r="F148" t="inlineStr">
        <is>
          <t>-7.913073 112.760401 969.0999755859375 47.08100128173828</t>
        </is>
      </c>
      <c r="G148" t="n">
        <v>-7.913073</v>
      </c>
      <c r="H148" t="n">
        <v>112.760401</v>
      </c>
      <c r="I148" t="n">
        <v>969.0999756</v>
      </c>
      <c r="J148" t="n">
        <v>47.08100128</v>
      </c>
      <c r="K148" t="n">
        <v>0</v>
      </c>
      <c r="L148" t="inlineStr">
        <is>
          <t>-7.912612 112.759564 696.0999755859375 28.295000076296393</t>
        </is>
      </c>
      <c r="M148" t="n">
        <v>-7.912612</v>
      </c>
      <c r="N148" t="n">
        <v>112.759564</v>
      </c>
      <c r="O148" t="n">
        <v>696.0999756</v>
      </c>
      <c r="P148" t="n">
        <v>28.29500008</v>
      </c>
      <c r="Q148" t="n">
        <v>0</v>
      </c>
      <c r="R148" t="inlineStr">
        <is>
          <t>Jawa Timur</t>
        </is>
      </c>
      <c r="S148" t="n">
        <v>0</v>
      </c>
      <c r="T148" t="n">
        <v>0</v>
      </c>
      <c r="U148" t="n">
        <v>0</v>
      </c>
      <c r="V148" t="n">
        <v>0</v>
      </c>
      <c r="W148" t="n">
        <v>0</v>
      </c>
      <c r="X148" t="n">
        <v>1</v>
      </c>
      <c r="Y148" t="n">
        <v>0</v>
      </c>
      <c r="Z148" t="n">
        <v>0</v>
      </c>
      <c r="AA148" t="n">
        <v>0</v>
      </c>
      <c r="AB148" t="n">
        <v>0</v>
      </c>
      <c r="AC148" t="inlineStr">
        <is>
          <t>MALANG</t>
        </is>
      </c>
      <c r="AD148" t="inlineStr">
        <is>
          <t>JABUNG</t>
        </is>
      </c>
      <c r="AE148" t="inlineStr">
        <is>
          <t>JABUNG</t>
        </is>
      </c>
      <c r="AF148" t="inlineStr">
        <is>
          <t>KAN JABUNG</t>
        </is>
      </c>
      <c r="AG148" t="inlineStr">
        <is>
          <t>KJP0260</t>
        </is>
      </c>
      <c r="AH148" t="n">
        <v>14</v>
      </c>
      <c r="AI148" t="inlineStr">
        <is>
          <t>VPA1</t>
        </is>
      </c>
      <c r="AJ148" t="inlineStr">
        <is>
          <t>Aktif</t>
        </is>
      </c>
      <c r="AK148" t="n">
        <v>54</v>
      </c>
      <c r="AL148" t="inlineStr">
        <is>
          <t>Laki-laki</t>
        </is>
      </c>
      <c r="AM148" t="inlineStr">
        <is>
          <t>Sudah menikah</t>
        </is>
      </c>
      <c r="AN148" t="inlineStr">
        <is>
          <t>SMP/Sederajat</t>
        </is>
      </c>
      <c r="AO148" t="inlineStr">
        <is>
          <t>Peternak</t>
        </is>
      </c>
      <c r="AP148" t="n">
        <v>0</v>
      </c>
      <c r="AQ148" t="n">
        <v>1</v>
      </c>
      <c r="AR148" t="n">
        <v>0</v>
      </c>
      <c r="AS148" t="n">
        <v>0</v>
      </c>
      <c r="AT148" t="n">
        <v>0</v>
      </c>
      <c r="AU148" t="n">
        <v>0</v>
      </c>
      <c r="AV148" t="n">
        <v>0</v>
      </c>
      <c r="AW148" t="n">
        <v>0</v>
      </c>
      <c r="AX148" t="n">
        <v/>
      </c>
      <c r="AY148" t="inlineStr">
        <is>
          <t>Peternak</t>
        </is>
      </c>
      <c r="AZ148" t="n">
        <v>0</v>
      </c>
      <c r="BA148" t="n">
        <v>1</v>
      </c>
      <c r="BB148" t="n">
        <v>0</v>
      </c>
      <c r="BC148" t="n">
        <v>0</v>
      </c>
      <c r="BD148" t="n">
        <v>0</v>
      </c>
      <c r="BE148" t="n">
        <v>0</v>
      </c>
      <c r="BF148" t="n">
        <v>0</v>
      </c>
      <c r="BG148" t="n">
        <v>0</v>
      </c>
      <c r="BH148" t="n">
        <v/>
      </c>
      <c r="BI148" t="inlineStr">
        <is>
          <t>Rp2.500.000 - Rp3.500.000</t>
        </is>
      </c>
      <c r="BJ148" t="n">
        <v>1</v>
      </c>
      <c r="BK148" t="n">
        <v>1</v>
      </c>
      <c r="BL148" t="n">
        <v>1</v>
      </c>
      <c r="BM148" t="n">
        <v>0</v>
      </c>
      <c r="BN148" t="inlineStr">
        <is>
          <t>Milik sendiri</t>
        </is>
      </c>
      <c r="BO148" t="inlineStr">
        <is>
          <t>Permanen (dinding bata dan semen)</t>
        </is>
      </c>
      <c r="BP148" t="n">
        <v>1</v>
      </c>
      <c r="BQ148" t="n">
        <v>0</v>
      </c>
      <c r="BR148" t="n">
        <v>0</v>
      </c>
      <c r="BS148" t="n">
        <v>0</v>
      </c>
      <c r="BT148" t="n">
        <v>0</v>
      </c>
      <c r="BU148" t="n">
        <v/>
      </c>
      <c r="BV148" t="inlineStr">
        <is>
          <t>Keramik/ubin</t>
        </is>
      </c>
      <c r="BW148" t="n">
        <v>0</v>
      </c>
      <c r="BX148" t="n">
        <v>0</v>
      </c>
      <c r="BY148" t="n">
        <v>1</v>
      </c>
      <c r="BZ148" t="n">
        <v>0</v>
      </c>
      <c r="CA148" t="n">
        <v>0</v>
      </c>
      <c r="CB148" t="n">
        <v/>
      </c>
      <c r="CC148" t="inlineStr">
        <is>
          <t>Genting</t>
        </is>
      </c>
      <c r="CD148" t="n">
        <v>0</v>
      </c>
      <c r="CE148" t="n">
        <v>0</v>
      </c>
      <c r="CF148" t="n">
        <v>0</v>
      </c>
      <c r="CG148" t="n">
        <v>0</v>
      </c>
      <c r="CH148" t="n">
        <v>0</v>
      </c>
      <c r="CI148" t="n">
        <v>1</v>
      </c>
      <c r="CJ148" t="n">
        <v>0</v>
      </c>
      <c r="CK148" t="n">
        <v/>
      </c>
      <c r="CL148" t="inlineStr">
        <is>
          <t>Ya</t>
        </is>
      </c>
      <c r="CM148" t="n">
        <v>2012</v>
      </c>
      <c r="CN148" t="inlineStr">
        <is>
          <t>Fixed-Dome (Kubah Tetap)</t>
        </is>
      </c>
      <c r="CO148" t="inlineStr">
        <is>
          <t>6 m³ (4-5 ekor sapi, ±5 jam memasak/hari, ±50 kg</t>
        </is>
      </c>
      <c r="CP148" t="inlineStr">
        <is>
          <t>Anggota keluarga - laki-laki</t>
        </is>
      </c>
      <c r="CQ148" t="n">
        <v>0</v>
      </c>
      <c r="CR148" t="n">
        <v>0</v>
      </c>
      <c r="CS148" t="n">
        <v>0</v>
      </c>
      <c r="CT148" t="n">
        <v>0</v>
      </c>
      <c r="CU148" t="n">
        <v>1</v>
      </c>
      <c r="CV148" t="n">
        <v>0</v>
      </c>
      <c r="CW148" t="n">
        <v>0</v>
      </c>
      <c r="CX148" t="n">
        <v>0</v>
      </c>
      <c r="CY148" t="inlineStr">
        <is>
          <t>Anggota keluarga - laki-laki</t>
        </is>
      </c>
      <c r="CZ148" t="n">
        <v>1</v>
      </c>
      <c r="DA148" t="n">
        <v>0</v>
      </c>
      <c r="DB148" t="n">
        <v>0</v>
      </c>
      <c r="DC148" t="n">
        <v/>
      </c>
      <c r="DD148" t="inlineStr">
        <is>
          <t>Anggota keluarga - laki-laki</t>
        </is>
      </c>
      <c r="DE148" t="n">
        <v>1</v>
      </c>
      <c r="DF148" t="n">
        <v>0</v>
      </c>
      <c r="DG148" t="n">
        <v>0</v>
      </c>
      <c r="DH148" t="n">
        <v>0</v>
      </c>
      <c r="DI148" t="n">
        <v/>
      </c>
      <c r="DJ148" t="inlineStr">
        <is>
          <t>Anggota keluarga - laki-laki</t>
        </is>
      </c>
      <c r="DK148" t="n">
        <v>1</v>
      </c>
      <c r="DL148" t="n">
        <v>0</v>
      </c>
      <c r="DM148" t="n">
        <v>0</v>
      </c>
      <c r="DN148" t="n">
        <v>0</v>
      </c>
      <c r="DO148" t="n">
        <v/>
      </c>
      <c r="DP148" t="inlineStr">
        <is>
          <t>Ya</t>
        </is>
      </c>
      <c r="DQ148" t="n">
        <v/>
      </c>
      <c r="DR148" t="n">
        <v/>
      </c>
      <c r="DS148" t="n">
        <v/>
      </c>
      <c r="DT148" t="n">
        <v/>
      </c>
      <c r="DU148" t="n">
        <v/>
      </c>
      <c r="DV148" t="n">
        <v/>
      </c>
      <c r="DW148" t="n">
        <v/>
      </c>
      <c r="DX148" t="n">
        <v/>
      </c>
      <c r="DY148" t="n">
        <v/>
      </c>
      <c r="DZ148" t="n">
        <v/>
      </c>
      <c r="EA148" t="n">
        <v/>
      </c>
      <c r="EB148" t="n">
        <v/>
      </c>
      <c r="EC148" t="n">
        <v/>
      </c>
      <c r="ED148" t="n">
        <v/>
      </c>
      <c r="EE148" t="n">
        <v/>
      </c>
      <c r="EF148" t="n">
        <v/>
      </c>
      <c r="EG148" t="n">
        <v/>
      </c>
      <c r="EH148" t="n">
        <v/>
      </c>
      <c r="EI148" t="inlineStr">
        <is>
          <t>Tidak ada masalah</t>
        </is>
      </c>
      <c r="EJ148" t="n">
        <v>0</v>
      </c>
      <c r="EK148" t="n">
        <v>0</v>
      </c>
      <c r="EL148" t="n">
        <v>0</v>
      </c>
      <c r="EM148" t="n">
        <v>1</v>
      </c>
      <c r="EN148" t="n">
        <v>0</v>
      </c>
      <c r="EO148" t="n">
        <v/>
      </c>
      <c r="EP148" t="inlineStr">
        <is>
          <t>Ya, sangat jelas dan mudah diikuti</t>
        </is>
      </c>
      <c r="EQ148" t="inlineStr">
        <is>
          <t>Pelatihan</t>
        </is>
      </c>
      <c r="ER148" t="inlineStr">
        <is>
          <t>CPO atau pendamping Staff BIRU</t>
        </is>
      </c>
      <c r="ES148" t="n">
        <v>1</v>
      </c>
      <c r="ET148" t="n">
        <v>1</v>
      </c>
      <c r="EU148" t="n">
        <v>0</v>
      </c>
      <c r="EV148" t="n">
        <v>0</v>
      </c>
      <c r="EW148" t="n">
        <v/>
      </c>
      <c r="EX148" t="inlineStr">
        <is>
          <t>Anggota keluarga - Laki-laki</t>
        </is>
      </c>
      <c r="EY148" t="n">
        <v>1</v>
      </c>
      <c r="EZ148" t="n">
        <v>0</v>
      </c>
      <c r="FA148" t="n">
        <v>0</v>
      </c>
      <c r="FB148" t="n">
        <v/>
      </c>
      <c r="FC148" t="inlineStr">
        <is>
          <t>Setiap minggu</t>
        </is>
      </c>
      <c r="FD148" t="n">
        <v/>
      </c>
      <c r="FE148" t="inlineStr">
        <is>
          <t>Mengetahui</t>
        </is>
      </c>
      <c r="FF148" t="inlineStr">
        <is>
          <t>Sering (setiap minggu)</t>
        </is>
      </c>
      <c r="FG148" t="inlineStr">
        <is>
          <t>Mengetahui</t>
        </is>
      </c>
      <c r="FH148" t="inlineStr">
        <is>
          <t>Sering (setiap minggu)</t>
        </is>
      </c>
      <c r="FI148" t="inlineStr">
        <is>
          <t>Mengetahui</t>
        </is>
      </c>
      <c r="FJ148" t="inlineStr">
        <is>
          <t>Sering (setiap minggu)</t>
        </is>
      </c>
      <c r="FK148" t="inlineStr">
        <is>
          <t>Mengetahui</t>
        </is>
      </c>
      <c r="FL148" t="inlineStr">
        <is>
          <t>Sering (setiap minggu)</t>
        </is>
      </c>
      <c r="FM148" t="inlineStr">
        <is>
          <t>Mengetahui</t>
        </is>
      </c>
      <c r="FN148" t="inlineStr">
        <is>
          <t>Sering (setiap minggu)</t>
        </is>
      </c>
      <c r="FO148" t="inlineStr">
        <is>
          <t>Mengetahui</t>
        </is>
      </c>
      <c r="FP148" t="inlineStr">
        <is>
          <t>Sering (setiap minggu)</t>
        </is>
      </c>
      <c r="FQ148" t="inlineStr">
        <is>
          <t>Mengetahui</t>
        </is>
      </c>
      <c r="FR148" t="inlineStr">
        <is>
          <t>Ya</t>
        </is>
      </c>
      <c r="FS148" t="inlineStr">
        <is>
          <t>Mengetahui</t>
        </is>
      </c>
      <c r="FT148" t="inlineStr">
        <is>
          <t>Ya, selalu</t>
        </is>
      </c>
      <c r="FU148" t="inlineStr">
        <is>
          <t>Laki-laki dewasa</t>
        </is>
      </c>
      <c r="FV148" t="n">
        <v>1</v>
      </c>
      <c r="FW148" t="n">
        <v>0</v>
      </c>
      <c r="FX148" t="n">
        <v>0</v>
      </c>
      <c r="FY148" t="n">
        <v>0</v>
      </c>
      <c r="FZ148" t="inlineStr">
        <is>
          <t>Memahami</t>
        </is>
      </c>
      <c r="GA148" t="inlineStr">
        <is>
          <t>CPO Pelatihan</t>
        </is>
      </c>
      <c r="GB148" t="n">
        <v>1</v>
      </c>
      <c r="GC148" t="n">
        <v>1</v>
      </c>
      <c r="GD148" t="n">
        <v>0</v>
      </c>
      <c r="GE148" t="n">
        <v>0</v>
      </c>
      <c r="GF148" t="n">
        <v/>
      </c>
      <c r="GG148" t="inlineStr">
        <is>
          <t>Sering</t>
        </is>
      </c>
      <c r="GH148" t="inlineStr">
        <is>
          <t>Ya</t>
        </is>
      </c>
      <c r="GI148" t="inlineStr">
        <is>
          <t>Tetangga</t>
        </is>
      </c>
      <c r="GJ148" t="n">
        <v>1</v>
      </c>
      <c r="GK148" t="n">
        <v>0</v>
      </c>
      <c r="GL148" t="n">
        <v>0</v>
      </c>
      <c r="GM148" t="n">
        <v>0</v>
      </c>
      <c r="GN148" t="n">
        <v/>
      </c>
      <c r="GO148" t="n">
        <v>6</v>
      </c>
      <c r="GP148" t="inlineStr">
        <is>
          <t>Sebagian</t>
        </is>
      </c>
      <c r="GQ148" t="inlineStr">
        <is>
          <t>LPG</t>
        </is>
      </c>
      <c r="GR148" t="n">
        <v>1</v>
      </c>
      <c r="GS148" t="n">
        <v>0</v>
      </c>
      <c r="GT148" t="n">
        <v>0</v>
      </c>
      <c r="GU148" t="n">
        <v>0</v>
      </c>
      <c r="GV148" t="n">
        <v>0</v>
      </c>
      <c r="GW148" t="n">
        <v>0</v>
      </c>
      <c r="GX148" t="n">
        <v>0</v>
      </c>
      <c r="GY148" t="n">
        <v/>
      </c>
      <c r="GZ148" t="inlineStr">
        <is>
          <t>Ya</t>
        </is>
      </c>
      <c r="HA148" t="n">
        <v/>
      </c>
      <c r="HB148" t="n">
        <v/>
      </c>
      <c r="HC148" t="n">
        <v/>
      </c>
      <c r="HD148" t="n">
        <v/>
      </c>
      <c r="HE148" t="n">
        <v/>
      </c>
      <c r="HF148" t="n">
        <v/>
      </c>
      <c r="HG148" t="n">
        <v/>
      </c>
      <c r="HH148" t="n">
        <v/>
      </c>
      <c r="HI148" t="n">
        <v/>
      </c>
      <c r="HJ148" t="n">
        <v/>
      </c>
      <c r="HK148" t="n">
        <v/>
      </c>
      <c r="HL148" t="n">
        <v/>
      </c>
      <c r="HM148" t="n">
        <v/>
      </c>
      <c r="HN148" t="n">
        <v/>
      </c>
      <c r="HO148" t="n">
        <v/>
      </c>
      <c r="HP148" t="n">
        <v/>
      </c>
      <c r="HQ148" t="n">
        <v/>
      </c>
      <c r="HR148" t="n">
        <v/>
      </c>
      <c r="HS148" t="n">
        <v/>
      </c>
      <c r="HT148" t="n">
        <v/>
      </c>
      <c r="HU148" t="n">
        <v/>
      </c>
      <c r="HV148" t="n">
        <v/>
      </c>
      <c r="HW148" t="n">
        <v/>
      </c>
      <c r="HX148" t="n">
        <v/>
      </c>
      <c r="HY148" t="n">
        <v/>
      </c>
      <c r="HZ148" t="n">
        <v/>
      </c>
      <c r="IA148" t="n">
        <v>9</v>
      </c>
      <c r="IB148" t="n">
        <v>63000</v>
      </c>
      <c r="IC148" t="n">
        <v/>
      </c>
      <c r="ID148" t="n">
        <v/>
      </c>
      <c r="IE148" t="n">
        <v/>
      </c>
      <c r="IF148" t="n">
        <v/>
      </c>
      <c r="IG148" t="n">
        <v/>
      </c>
      <c r="IH148" t="n">
        <v/>
      </c>
      <c r="II148" t="n">
        <v/>
      </c>
      <c r="IJ148" t="n">
        <v/>
      </c>
      <c r="IK148" t="inlineStr">
        <is>
          <t>50-65 kg</t>
        </is>
      </c>
      <c r="IL148" t="inlineStr">
        <is>
          <t>1-3 jam</t>
        </is>
      </c>
      <c r="IM148" t="inlineStr">
        <is>
          <t>Ya</t>
        </is>
      </c>
      <c r="IN148" t="inlineStr">
        <is>
          <t>Tidak</t>
        </is>
      </c>
      <c r="IO148" t="inlineStr">
        <is>
          <t>Lebih bersih</t>
        </is>
      </c>
      <c r="IP148" t="n">
        <v/>
      </c>
      <c r="IQ148" t="inlineStr">
        <is>
          <t>Tidak pernah</t>
        </is>
      </c>
      <c r="IR148" t="n">
        <v/>
      </c>
      <c r="IS148" t="n">
        <v/>
      </c>
      <c r="IT148" t="n">
        <v/>
      </c>
      <c r="IU148" t="n">
        <v/>
      </c>
      <c r="IV148" t="n">
        <v/>
      </c>
      <c r="IW148" t="n">
        <v/>
      </c>
      <c r="IX148" t="n">
        <v/>
      </c>
      <c r="IY148" t="n">
        <v/>
      </c>
      <c r="IZ148" t="inlineStr">
        <is>
          <t>Tidak pernah</t>
        </is>
      </c>
      <c r="JA148" t="n">
        <v/>
      </c>
      <c r="JB148" t="n">
        <v/>
      </c>
      <c r="JC148" t="n">
        <v/>
      </c>
      <c r="JD148" t="n">
        <v/>
      </c>
      <c r="JE148" t="n">
        <v/>
      </c>
      <c r="JF148" t="n">
        <v/>
      </c>
      <c r="JG148" t="n">
        <v/>
      </c>
      <c r="JH148" t="n">
        <v/>
      </c>
      <c r="JI148" t="inlineStr">
        <is>
          <t>Tidak pernah</t>
        </is>
      </c>
      <c r="JJ148" t="n">
        <v/>
      </c>
      <c r="JK148" t="n">
        <v/>
      </c>
      <c r="JL148" t="n">
        <v/>
      </c>
      <c r="JM148" t="n">
        <v/>
      </c>
      <c r="JN148" t="n">
        <v/>
      </c>
      <c r="JO148" t="n">
        <v/>
      </c>
      <c r="JP148" t="n">
        <v/>
      </c>
      <c r="JQ148" t="n">
        <v/>
      </c>
      <c r="JR148" t="inlineStr">
        <is>
          <t>Tidak pernah</t>
        </is>
      </c>
      <c r="JS148" t="n">
        <v/>
      </c>
      <c r="JT148" t="n">
        <v/>
      </c>
      <c r="JU148" t="n">
        <v/>
      </c>
      <c r="JV148" t="n">
        <v/>
      </c>
      <c r="JW148" t="n">
        <v/>
      </c>
      <c r="JX148" t="n">
        <v/>
      </c>
      <c r="JY148" t="n">
        <v/>
      </c>
      <c r="JZ148" t="n">
        <v/>
      </c>
      <c r="KA148" t="inlineStr">
        <is>
          <t>Tidak pernah</t>
        </is>
      </c>
      <c r="KB148" t="n">
        <v/>
      </c>
      <c r="KC148" t="n">
        <v/>
      </c>
      <c r="KD148" t="n">
        <v/>
      </c>
      <c r="KE148" t="n">
        <v/>
      </c>
      <c r="KF148" t="n">
        <v/>
      </c>
      <c r="KG148" t="n">
        <v/>
      </c>
      <c r="KH148" t="n">
        <v/>
      </c>
      <c r="KI148" t="n">
        <v/>
      </c>
      <c r="KJ148" t="inlineStr">
        <is>
          <t>Tidak pernah</t>
        </is>
      </c>
      <c r="KK148" t="n">
        <v/>
      </c>
      <c r="KL148" t="n">
        <v/>
      </c>
      <c r="KM148" t="n">
        <v/>
      </c>
      <c r="KN148" t="n">
        <v/>
      </c>
      <c r="KO148" t="n">
        <v/>
      </c>
      <c r="KP148" t="n">
        <v/>
      </c>
      <c r="KQ148" t="n">
        <v/>
      </c>
      <c r="KR148" t="n">
        <v/>
      </c>
      <c r="KS148" t="inlineStr">
        <is>
          <t>Jauh lebih baik</t>
        </is>
      </c>
      <c r="KT148" t="inlineStr">
        <is>
          <t>0-1 kali</t>
        </is>
      </c>
      <c r="KU148" t="inlineStr">
        <is>
          <t>0-1 kali</t>
        </is>
      </c>
      <c r="KV148" t="inlineStr">
        <is>
          <t>Laki-laki dewasa</t>
        </is>
      </c>
      <c r="KW148" t="n">
        <v>1</v>
      </c>
      <c r="KX148" t="n">
        <v>0</v>
      </c>
      <c r="KY148" t="n">
        <v>0</v>
      </c>
      <c r="KZ148" t="n">
        <v>0</v>
      </c>
      <c r="LA148" t="inlineStr">
        <is>
          <t>Cukup membaik</t>
        </is>
      </c>
      <c r="LB148" t="inlineStr">
        <is>
          <t>Cukup membaik</t>
        </is>
      </c>
      <c r="LC148" t="n">
        <v>0</v>
      </c>
      <c r="LD148" t="n">
        <v>6</v>
      </c>
      <c r="LE148" t="n">
        <v>0</v>
      </c>
      <c r="LF148" t="n">
        <v>0</v>
      </c>
      <c r="LG148" t="inlineStr">
        <is>
          <t>Ya</t>
        </is>
      </c>
      <c r="LH148" t="n">
        <v>200000</v>
      </c>
      <c r="LI148" t="n">
        <v/>
      </c>
      <c r="LJ148" t="inlineStr">
        <is>
          <t>Kebutuhan rumah tangga</t>
        </is>
      </c>
      <c r="LK148" t="n">
        <v>0</v>
      </c>
      <c r="LL148" t="n">
        <v>0</v>
      </c>
      <c r="LM148" t="n">
        <v>0</v>
      </c>
      <c r="LN148" t="n">
        <v>0</v>
      </c>
      <c r="LO148" t="n">
        <v>1</v>
      </c>
      <c r="LP148" t="n">
        <v>0</v>
      </c>
      <c r="LQ148" t="n">
        <v>0</v>
      </c>
      <c r="LR148" t="n">
        <v/>
      </c>
      <c r="LS148" t="n">
        <v>15</v>
      </c>
      <c r="LT148" t="n">
        <v>0</v>
      </c>
      <c r="LU148" t="n">
        <v>0</v>
      </c>
      <c r="LV148" t="n">
        <v>15</v>
      </c>
      <c r="LW148" t="n">
        <v>0</v>
      </c>
      <c r="LX148" t="n">
        <v>0</v>
      </c>
      <c r="LY148" t="n">
        <v>5</v>
      </c>
      <c r="LZ148" t="n">
        <v>0</v>
      </c>
      <c r="MA148" t="n">
        <v>0</v>
      </c>
      <c r="MB148" t="inlineStr">
        <is>
          <t>Ya</t>
        </is>
      </c>
      <c r="MC148" t="n">
        <v>0</v>
      </c>
      <c r="MD148" t="n">
        <v>30</v>
      </c>
      <c r="ME148" t="n">
        <v>0</v>
      </c>
      <c r="MF148" t="n">
        <v>0</v>
      </c>
      <c r="MG148" t="n">
        <v>0</v>
      </c>
      <c r="MH148" t="n">
        <v>0</v>
      </c>
      <c r="MI148" t="inlineStr">
        <is>
          <t>Istirahat</t>
        </is>
      </c>
      <c r="MJ148" t="n">
        <v>0</v>
      </c>
      <c r="MK148" t="n">
        <v>0</v>
      </c>
      <c r="ML148" t="n">
        <v>1</v>
      </c>
      <c r="MM148" t="n">
        <v>0</v>
      </c>
      <c r="MN148" t="n">
        <v>0</v>
      </c>
      <c r="MO148" t="n">
        <v>0</v>
      </c>
      <c r="MP148" t="n">
        <v/>
      </c>
      <c r="MQ148" t="n">
        <v/>
      </c>
      <c r="MR148" t="inlineStr">
        <is>
          <t>Istirahat</t>
        </is>
      </c>
      <c r="MS148" t="n">
        <v/>
      </c>
      <c r="MT148" t="inlineStr">
        <is>
          <t>Istirahat</t>
        </is>
      </c>
      <c r="MU148" t="inlineStr">
        <is>
          <t>Tidak</t>
        </is>
      </c>
      <c r="MV148" t="n">
        <v/>
      </c>
      <c r="MW148" t="n">
        <v/>
      </c>
      <c r="MX148" t="n">
        <v/>
      </c>
      <c r="MY148" t="n">
        <v/>
      </c>
      <c r="MZ148" t="n">
        <v/>
      </c>
      <c r="NA148" t="n">
        <v/>
      </c>
      <c r="NB148" t="n">
        <v/>
      </c>
      <c r="NC148" t="n">
        <v/>
      </c>
      <c r="ND148" t="n">
        <v/>
      </c>
      <c r="NE148" t="n">
        <v/>
      </c>
      <c r="NF148" t="n">
        <v/>
      </c>
      <c r="NG148" t="n">
        <v/>
      </c>
      <c r="NH148" t="n">
        <v/>
      </c>
      <c r="NI148" t="n">
        <v/>
      </c>
      <c r="NJ148" t="n">
        <v/>
      </c>
      <c r="NK148" t="n">
        <v/>
      </c>
      <c r="NL148" t="inlineStr">
        <is>
          <t>Ya</t>
        </is>
      </c>
      <c r="NM148" t="inlineStr">
        <is>
          <t>Kombinasi dana mandiri dan dana hibah</t>
        </is>
      </c>
      <c r="NN148" t="inlineStr">
        <is>
          <t>5.000.001-7.000.000</t>
        </is>
      </c>
      <c r="NO148" t="inlineStr">
        <is>
          <t>Yayasan Rumah Energi atau BIRU</t>
        </is>
      </c>
      <c r="NP148" t="n">
        <v/>
      </c>
      <c r="NQ148" t="n">
        <v/>
      </c>
      <c r="NR148" t="n">
        <v/>
      </c>
      <c r="NS148" t="n">
        <v/>
      </c>
      <c r="NT148" t="n">
        <v/>
      </c>
      <c r="NU148" t="n">
        <v/>
      </c>
      <c r="NV148" t="inlineStr">
        <is>
          <t>Anggota keluarga - Laki-laki dewasa</t>
        </is>
      </c>
      <c r="NW148" t="n">
        <v/>
      </c>
      <c r="NX148" t="inlineStr">
        <is>
          <t>Sedikit meningkat</t>
        </is>
      </c>
      <c r="NY148" t="n">
        <v>90</v>
      </c>
      <c r="NZ148" t="n">
        <v>0</v>
      </c>
      <c r="OA148" t="n">
        <v>0</v>
      </c>
      <c r="OB148" t="n">
        <v>0</v>
      </c>
      <c r="OC148" t="n">
        <v>30</v>
      </c>
      <c r="OD148" t="n">
        <v>0</v>
      </c>
      <c r="OE148" t="inlineStr">
        <is>
          <t>Lebih baik</t>
        </is>
      </c>
      <c r="OF148" t="inlineStr">
        <is>
          <t>Lebih baik (beda waktu memasak 5-30 menit, ATAU tidak lagi ada rasa/bau makanan yang berubah, ATAU alasan lainnya)</t>
        </is>
      </c>
      <c r="OG148" t="inlineStr">
        <is>
          <t>Ya</t>
        </is>
      </c>
      <c r="OH148" t="n">
        <v>0</v>
      </c>
      <c r="OI148" t="n">
        <v>8</v>
      </c>
      <c r="OJ148" t="n">
        <v>0</v>
      </c>
      <c r="OK148" t="n">
        <v>0</v>
      </c>
      <c r="OL148" t="n">
        <v>0</v>
      </c>
      <c r="OM148" t="n">
        <v>0</v>
      </c>
      <c r="ON148" t="n">
        <v>0</v>
      </c>
      <c r="OO148" t="n">
        <v>0</v>
      </c>
      <c r="OP148" t="inlineStr">
        <is>
          <t>Sapi perah</t>
        </is>
      </c>
      <c r="OQ148" t="n">
        <v>0</v>
      </c>
      <c r="OR148" t="n">
        <v>1</v>
      </c>
      <c r="OS148" t="n">
        <v>0</v>
      </c>
      <c r="OT148" t="n">
        <v>0</v>
      </c>
      <c r="OU148" t="n">
        <v>0</v>
      </c>
      <c r="OV148" t="n">
        <v>0</v>
      </c>
      <c r="OW148" t="n">
        <v>0</v>
      </c>
      <c r="OX148" t="n">
        <v>0</v>
      </c>
      <c r="OY148" t="n">
        <v>0</v>
      </c>
      <c r="OZ148" t="inlineStr">
        <is>
          <t>Sapi perah</t>
        </is>
      </c>
      <c r="PA148" t="n">
        <v>0</v>
      </c>
      <c r="PB148" t="n">
        <v>1</v>
      </c>
      <c r="PC148" t="n">
        <v>0</v>
      </c>
      <c r="PD148" t="n">
        <v>0</v>
      </c>
      <c r="PE148" t="n">
        <v>0</v>
      </c>
      <c r="PF148" t="n">
        <v>0</v>
      </c>
      <c r="PG148" t="n">
        <v>0</v>
      </c>
      <c r="PH148" t="n">
        <v>0</v>
      </c>
      <c r="PI148" t="n">
        <v>0</v>
      </c>
      <c r="PJ148" t="inlineStr">
        <is>
          <t>Sapi perah</t>
        </is>
      </c>
      <c r="PK148" t="n">
        <v>0</v>
      </c>
      <c r="PL148" t="n">
        <v>1</v>
      </c>
      <c r="PM148" t="n">
        <v>0</v>
      </c>
      <c r="PN148" t="n">
        <v>0</v>
      </c>
      <c r="PO148" t="n">
        <v>0</v>
      </c>
      <c r="PP148" t="n">
        <v>0</v>
      </c>
      <c r="PQ148" t="n">
        <v>0</v>
      </c>
      <c r="PR148" t="n">
        <v>0</v>
      </c>
      <c r="PS148" t="n">
        <v>0</v>
      </c>
      <c r="PT148" t="n">
        <v/>
      </c>
      <c r="PU148" t="n">
        <v/>
      </c>
      <c r="PV148" t="n">
        <v/>
      </c>
      <c r="PW148" t="n">
        <v/>
      </c>
      <c r="PX148" t="n">
        <v/>
      </c>
      <c r="PY148" t="n">
        <v/>
      </c>
      <c r="PZ148" t="n">
        <v/>
      </c>
      <c r="QA148" t="n">
        <v/>
      </c>
      <c r="QB148" t="n">
        <v/>
      </c>
      <c r="QC148" t="n">
        <v/>
      </c>
      <c r="QD148" t="n">
        <v/>
      </c>
      <c r="QE148" t="inlineStr">
        <is>
          <t>1-Disebarkan ke lahan terbuka</t>
        </is>
      </c>
      <c r="QF148" t="n">
        <v>0</v>
      </c>
      <c r="QG148" t="n">
        <v>0</v>
      </c>
      <c r="QH148" t="n">
        <v>0</v>
      </c>
      <c r="QI148" t="n">
        <v>0</v>
      </c>
      <c r="QJ148" t="n">
        <v>0</v>
      </c>
      <c r="QK148" t="n">
        <v>1</v>
      </c>
      <c r="QL148" t="n">
        <v>0</v>
      </c>
      <c r="QM148" t="n">
        <v>0</v>
      </c>
      <c r="QN148" t="n">
        <v>0</v>
      </c>
      <c r="QO148" t="n">
        <v/>
      </c>
      <c r="QP148" t="n">
        <v/>
      </c>
      <c r="QQ148" t="n">
        <v/>
      </c>
      <c r="QR148" t="n">
        <v/>
      </c>
      <c r="QS148" t="n">
        <v/>
      </c>
      <c r="QT148" t="n">
        <v/>
      </c>
      <c r="QU148" t="n">
        <v/>
      </c>
      <c r="QV148" t="n">
        <v/>
      </c>
      <c r="QW148" t="n">
        <v/>
      </c>
      <c r="QX148" t="n">
        <v/>
      </c>
      <c r="QY148" t="n">
        <v/>
      </c>
      <c r="QZ148" t="n">
        <v/>
      </c>
      <c r="RA148" t="n">
        <v/>
      </c>
      <c r="RB148" t="n">
        <v/>
      </c>
      <c r="RC148" t="n">
        <v/>
      </c>
      <c r="RD148" t="n">
        <v/>
      </c>
      <c r="RE148" t="n">
        <v/>
      </c>
      <c r="RF148" t="n">
        <v/>
      </c>
      <c r="RG148" t="n">
        <v/>
      </c>
      <c r="RH148" t="n">
        <v/>
      </c>
      <c r="RI148" t="n">
        <v/>
      </c>
      <c r="RJ148" t="n">
        <v/>
      </c>
      <c r="RK148" t="n">
        <v/>
      </c>
      <c r="RL148" t="n">
        <v/>
      </c>
      <c r="RM148" t="n">
        <v/>
      </c>
      <c r="RN148" t="n">
        <v/>
      </c>
      <c r="RO148" t="n">
        <v/>
      </c>
      <c r="RP148" t="n">
        <v/>
      </c>
      <c r="RQ148" t="n">
        <v/>
      </c>
      <c r="RR148" t="n">
        <v/>
      </c>
      <c r="RS148" t="n">
        <v/>
      </c>
      <c r="RT148" t="n">
        <v/>
      </c>
      <c r="RU148" t="n">
        <v/>
      </c>
      <c r="RV148" t="n">
        <v/>
      </c>
      <c r="RW148" t="n">
        <v/>
      </c>
      <c r="RX148" t="n">
        <v/>
      </c>
      <c r="RY148" t="n">
        <v/>
      </c>
      <c r="RZ148" t="n">
        <v/>
      </c>
      <c r="SA148" t="n">
        <v/>
      </c>
      <c r="SB148" t="n">
        <v/>
      </c>
      <c r="SC148" t="n">
        <v/>
      </c>
      <c r="SD148" t="n">
        <v/>
      </c>
      <c r="SE148" t="n">
        <v/>
      </c>
      <c r="SF148" t="n">
        <v/>
      </c>
      <c r="SG148" t="n">
        <v/>
      </c>
      <c r="SH148" t="n">
        <v/>
      </c>
      <c r="SI148" t="n">
        <v/>
      </c>
      <c r="SJ148" t="n">
        <v/>
      </c>
      <c r="SK148" t="n">
        <v/>
      </c>
      <c r="SL148" t="n">
        <v/>
      </c>
      <c r="SM148" t="n">
        <v/>
      </c>
      <c r="SN148" t="n">
        <v/>
      </c>
      <c r="SO148" t="n">
        <v/>
      </c>
      <c r="SP148" t="n">
        <v/>
      </c>
      <c r="SQ148" t="n">
        <v/>
      </c>
      <c r="SR148" t="n">
        <v/>
      </c>
      <c r="SS148" t="n">
        <v/>
      </c>
      <c r="ST148" t="n">
        <v/>
      </c>
      <c r="SU148" t="n">
        <v/>
      </c>
      <c r="SV148" t="n">
        <v/>
      </c>
      <c r="SW148" t="n">
        <v/>
      </c>
      <c r="SX148" t="n">
        <v/>
      </c>
      <c r="SY148" t="n">
        <v/>
      </c>
      <c r="SZ148" t="n">
        <v>12</v>
      </c>
      <c r="TA148" t="n">
        <v/>
      </c>
      <c r="TB148" t="n">
        <v/>
      </c>
      <c r="TC148" t="n">
        <v/>
      </c>
      <c r="TD148" t="n">
        <v/>
      </c>
      <c r="TE148" t="n">
        <v/>
      </c>
      <c r="TF148" t="n">
        <v/>
      </c>
      <c r="TG148" t="n">
        <v/>
      </c>
      <c r="TH148" t="n">
        <v/>
      </c>
      <c r="TI148" t="n">
        <v/>
      </c>
      <c r="TJ148" t="n">
        <v/>
      </c>
      <c r="TK148" t="n">
        <v/>
      </c>
      <c r="TL148" t="n">
        <v/>
      </c>
      <c r="TM148" t="n">
        <v/>
      </c>
      <c r="TN148" t="n">
        <v/>
      </c>
      <c r="TO148" t="n">
        <v/>
      </c>
      <c r="TP148" t="n">
        <v/>
      </c>
      <c r="TQ148" t="n">
        <v/>
      </c>
      <c r="TR148" t="n">
        <v/>
      </c>
      <c r="TS148" t="n">
        <v/>
      </c>
      <c r="TT148" t="n">
        <v/>
      </c>
      <c r="TU148" t="n">
        <v/>
      </c>
      <c r="TV148" t="n">
        <v/>
      </c>
      <c r="TW148" t="n">
        <v/>
      </c>
      <c r="TX148" t="n">
        <v/>
      </c>
      <c r="TY148" t="n">
        <v/>
      </c>
      <c r="TZ148" t="n">
        <v/>
      </c>
      <c r="UA148" t="n">
        <v/>
      </c>
      <c r="UB148" t="n">
        <v/>
      </c>
      <c r="UC148" t="n">
        <v/>
      </c>
      <c r="UD148" t="n">
        <v/>
      </c>
      <c r="UE148" t="n">
        <v/>
      </c>
      <c r="UF148" t="n">
        <v/>
      </c>
      <c r="UG148" t="n">
        <v/>
      </c>
      <c r="UH148" t="n">
        <v/>
      </c>
      <c r="UI148" t="n">
        <v/>
      </c>
      <c r="UJ148" t="n">
        <v/>
      </c>
      <c r="UK148" t="n">
        <v/>
      </c>
      <c r="UL148" t="n">
        <v/>
      </c>
      <c r="UM148" t="n">
        <v/>
      </c>
      <c r="UN148" t="n">
        <v/>
      </c>
      <c r="UO148" t="n">
        <v/>
      </c>
      <c r="UP148" t="n">
        <v/>
      </c>
      <c r="UQ148" t="n">
        <v/>
      </c>
      <c r="UR148" t="n">
        <v/>
      </c>
      <c r="US148" t="n">
        <v/>
      </c>
      <c r="UT148" t="n">
        <v/>
      </c>
      <c r="UU148" t="n">
        <v/>
      </c>
      <c r="UV148" t="inlineStr">
        <is>
          <t>Pemberian pakan di kandang</t>
        </is>
      </c>
      <c r="UW148" t="n">
        <v/>
      </c>
      <c r="UX148" t="n">
        <v/>
      </c>
      <c r="UY148" t="n">
        <v/>
      </c>
      <c r="UZ148" t="n">
        <v/>
      </c>
      <c r="VA148" t="n">
        <v/>
      </c>
      <c r="VB148" t="n">
        <v/>
      </c>
      <c r="VC148" t="n">
        <v/>
      </c>
      <c r="VD148" t="inlineStr">
        <is>
          <t>Cukup teratur (setiap minggu)</t>
        </is>
      </c>
      <c r="VE148" t="n">
        <v/>
      </c>
      <c r="VF148" t="n">
        <v/>
      </c>
      <c r="VG148" t="n">
        <v/>
      </c>
      <c r="VH148" t="n">
        <v/>
      </c>
      <c r="VI148" t="n">
        <v/>
      </c>
      <c r="VJ148" t="n">
        <v/>
      </c>
      <c r="VK148" t="n">
        <v/>
      </c>
      <c r="VL148" t="inlineStr">
        <is>
          <t>Sangat sering (&gt;1 kali sehari)</t>
        </is>
      </c>
      <c r="VM148" t="n">
        <v/>
      </c>
      <c r="VN148" t="n">
        <v/>
      </c>
      <c r="VO148" t="n">
        <v/>
      </c>
      <c r="VP148" t="n">
        <v/>
      </c>
      <c r="VQ148" t="n">
        <v/>
      </c>
      <c r="VR148" t="n">
        <v/>
      </c>
      <c r="VS148" t="n">
        <v/>
      </c>
      <c r="VT148" t="n">
        <v/>
      </c>
      <c r="VU148" t="n">
        <v/>
      </c>
      <c r="VV148" t="n">
        <v/>
      </c>
      <c r="VW148" t="n">
        <v/>
      </c>
      <c r="VX148" t="n">
        <v/>
      </c>
      <c r="VY148" t="n">
        <v/>
      </c>
      <c r="VZ148" t="n">
        <v/>
      </c>
      <c r="WA148" t="n">
        <v/>
      </c>
      <c r="WB148" t="n">
        <v/>
      </c>
      <c r="WC148" t="n">
        <v/>
      </c>
      <c r="WD148" t="n">
        <v/>
      </c>
      <c r="WE148" t="n">
        <v/>
      </c>
      <c r="WF148" t="inlineStr">
        <is>
          <t>6-Digester biogas</t>
        </is>
      </c>
      <c r="WG148" t="n">
        <v>0</v>
      </c>
      <c r="WH148" t="n">
        <v>0</v>
      </c>
      <c r="WI148" t="n">
        <v>0</v>
      </c>
      <c r="WJ148" t="n">
        <v>0</v>
      </c>
      <c r="WK148" t="n">
        <v>0</v>
      </c>
      <c r="WL148" t="n">
        <v>0</v>
      </c>
      <c r="WM148" t="n">
        <v>0</v>
      </c>
      <c r="WN148" t="n">
        <v>0</v>
      </c>
      <c r="WO148" t="n">
        <v>0</v>
      </c>
      <c r="WP148" t="n">
        <v>1</v>
      </c>
      <c r="WQ148" t="n">
        <v>0</v>
      </c>
      <c r="WR148" t="n">
        <v>0</v>
      </c>
      <c r="WS148" t="n">
        <v/>
      </c>
      <c r="WT148" t="n">
        <v/>
      </c>
      <c r="WU148" t="n">
        <v/>
      </c>
      <c r="WV148" t="n">
        <v/>
      </c>
      <c r="WW148" t="n">
        <v/>
      </c>
      <c r="WX148" t="n">
        <v/>
      </c>
      <c r="WY148" t="n">
        <v/>
      </c>
      <c r="WZ148" t="n">
        <v/>
      </c>
      <c r="XA148" t="n">
        <v/>
      </c>
      <c r="XB148" t="n">
        <v/>
      </c>
      <c r="XC148" t="n">
        <v/>
      </c>
      <c r="XD148" t="n">
        <v/>
      </c>
      <c r="XE148" t="n">
        <v/>
      </c>
      <c r="XF148" t="n">
        <v/>
      </c>
      <c r="XG148" t="n">
        <v/>
      </c>
      <c r="XH148" t="n">
        <v/>
      </c>
      <c r="XI148" t="n">
        <v/>
      </c>
      <c r="XJ148" t="n">
        <v/>
      </c>
      <c r="XK148" t="n">
        <v/>
      </c>
      <c r="XL148" t="n">
        <v/>
      </c>
      <c r="XM148" t="n">
        <v/>
      </c>
      <c r="XN148" t="n">
        <v/>
      </c>
      <c r="XO148" t="n">
        <v/>
      </c>
      <c r="XP148" t="n">
        <v/>
      </c>
      <c r="XQ148" t="n">
        <v/>
      </c>
      <c r="XR148" t="n">
        <v/>
      </c>
      <c r="XS148" t="n">
        <v/>
      </c>
      <c r="XT148" t="n">
        <v/>
      </c>
      <c r="XU148" t="n">
        <v/>
      </c>
      <c r="XV148" t="n">
        <v/>
      </c>
      <c r="XW148" t="n">
        <v/>
      </c>
      <c r="XX148" t="n">
        <v/>
      </c>
      <c r="XY148" t="n">
        <v/>
      </c>
      <c r="XZ148" t="n">
        <v/>
      </c>
      <c r="YA148" t="n">
        <v/>
      </c>
      <c r="YB148" t="n">
        <v/>
      </c>
      <c r="YC148" t="n">
        <v/>
      </c>
      <c r="YD148" t="n">
        <v/>
      </c>
      <c r="YE148" t="n">
        <v/>
      </c>
      <c r="YF148" t="n">
        <v/>
      </c>
      <c r="YG148" t="n">
        <v/>
      </c>
      <c r="YH148" t="n">
        <v/>
      </c>
      <c r="YI148" t="n">
        <v/>
      </c>
      <c r="YJ148" t="n">
        <v/>
      </c>
      <c r="YK148" t="n">
        <v/>
      </c>
      <c r="YL148" t="n">
        <v/>
      </c>
      <c r="YM148" t="n">
        <v/>
      </c>
      <c r="YN148" t="n">
        <v/>
      </c>
      <c r="YO148" t="n">
        <v/>
      </c>
      <c r="YP148" t="n">
        <v/>
      </c>
      <c r="YQ148" t="n">
        <v/>
      </c>
      <c r="YR148" t="n">
        <v/>
      </c>
      <c r="YS148" t="n">
        <v/>
      </c>
      <c r="YT148" t="n">
        <v/>
      </c>
      <c r="YU148" t="n">
        <v/>
      </c>
      <c r="YV148" t="n">
        <v/>
      </c>
      <c r="YW148" t="n">
        <v/>
      </c>
      <c r="YX148" t="n">
        <v/>
      </c>
      <c r="YY148" t="n">
        <v/>
      </c>
      <c r="YZ148" t="n">
        <v/>
      </c>
      <c r="ZA148" t="n">
        <v/>
      </c>
      <c r="ZB148" t="n">
        <v/>
      </c>
      <c r="ZC148" t="n">
        <v/>
      </c>
      <c r="ZD148" t="n">
        <v/>
      </c>
      <c r="ZE148" t="n">
        <v/>
      </c>
      <c r="ZF148" t="n">
        <v/>
      </c>
      <c r="ZG148" t="n">
        <v/>
      </c>
      <c r="ZH148" t="n">
        <v/>
      </c>
      <c r="ZI148" t="n">
        <v/>
      </c>
      <c r="ZJ148" t="n">
        <v/>
      </c>
      <c r="ZK148" t="n">
        <v/>
      </c>
      <c r="ZL148" t="n">
        <v/>
      </c>
      <c r="ZM148" t="n">
        <v/>
      </c>
      <c r="ZN148" t="n">
        <v/>
      </c>
      <c r="ZO148" t="n">
        <v>100</v>
      </c>
      <c r="ZP148" t="n">
        <v/>
      </c>
      <c r="ZQ148" t="n">
        <v/>
      </c>
      <c r="ZR148" t="n">
        <v/>
      </c>
      <c r="ZS148" t="n">
        <v/>
      </c>
      <c r="ZT148" t="n">
        <v/>
      </c>
      <c r="ZU148" t="n">
        <v/>
      </c>
      <c r="ZV148" t="n">
        <v/>
      </c>
      <c r="ZW148" t="n">
        <v>3</v>
      </c>
      <c r="ZX148" t="n">
        <v/>
      </c>
      <c r="ZY148" t="n">
        <v/>
      </c>
      <c r="ZZ148" t="n">
        <v/>
      </c>
      <c r="AAA148" t="n">
        <v/>
      </c>
      <c r="AAB148" t="n">
        <v/>
      </c>
      <c r="AAC148" t="n">
        <v/>
      </c>
      <c r="AAD148" t="n">
        <v/>
      </c>
      <c r="AAE148" t="inlineStr">
        <is>
          <t>Pakan segar (misal: rumput)</t>
        </is>
      </c>
      <c r="AAF148" t="n">
        <v/>
      </c>
      <c r="AAG148" t="n">
        <v/>
      </c>
      <c r="AAH148" t="n">
        <v/>
      </c>
      <c r="AAI148" t="n">
        <v/>
      </c>
      <c r="AAJ148" t="n">
        <v/>
      </c>
      <c r="AAK148" t="n">
        <v/>
      </c>
      <c r="AAL148" t="inlineStr">
        <is>
          <t>Tidak</t>
        </is>
      </c>
      <c r="AAM148" t="n">
        <v/>
      </c>
      <c r="AAN148" t="n">
        <v/>
      </c>
      <c r="AAO148" t="n">
        <v/>
      </c>
      <c r="AAP148" t="n">
        <v/>
      </c>
      <c r="AAQ148" t="n">
        <v/>
      </c>
      <c r="AAR148" t="inlineStr">
        <is>
          <t>Ya</t>
        </is>
      </c>
      <c r="AAS148" t="inlineStr">
        <is>
          <t>Mengetahui</t>
        </is>
      </c>
      <c r="AAT148" t="inlineStr">
        <is>
          <t>Diberikan gratis ke orang lain</t>
        </is>
      </c>
      <c r="AAU148" t="n">
        <v>0</v>
      </c>
      <c r="AAV148" t="n">
        <v>0</v>
      </c>
      <c r="AAW148" t="n">
        <v>0</v>
      </c>
      <c r="AAX148" t="n">
        <v>0</v>
      </c>
      <c r="AAY148" t="n">
        <v>1</v>
      </c>
      <c r="AAZ148" t="n">
        <v>0</v>
      </c>
      <c r="ABA148" t="n">
        <v>0</v>
      </c>
      <c r="ABB148" t="n">
        <v/>
      </c>
      <c r="ABC148" t="n">
        <v/>
      </c>
      <c r="ABD148" t="n">
        <v/>
      </c>
      <c r="ABE148" t="n">
        <v/>
      </c>
      <c r="ABF148" t="n">
        <v/>
      </c>
      <c r="ABG148" t="n">
        <v/>
      </c>
      <c r="ABH148" t="n">
        <v/>
      </c>
      <c r="ABI148" t="n">
        <v/>
      </c>
      <c r="ABJ148" t="n">
        <v/>
      </c>
      <c r="ABK148" t="n">
        <v/>
      </c>
      <c r="ABL148" t="n">
        <v/>
      </c>
      <c r="ABM148" t="n">
        <v/>
      </c>
      <c r="ABN148" t="n">
        <v/>
      </c>
      <c r="ABO148" t="n">
        <v/>
      </c>
      <c r="ABP148" t="n">
        <v/>
      </c>
      <c r="ABQ148" t="n">
        <v/>
      </c>
      <c r="ABR148" t="n">
        <v/>
      </c>
      <c r="ABS148" t="n">
        <v/>
      </c>
      <c r="ABT148" t="n">
        <v/>
      </c>
      <c r="ABU148" t="n">
        <v/>
      </c>
      <c r="ABV148" t="n">
        <v/>
      </c>
      <c r="ABW148" t="n">
        <v/>
      </c>
      <c r="ABX148" t="n">
        <v/>
      </c>
      <c r="ABY148" t="n">
        <v/>
      </c>
      <c r="ABZ148" t="n">
        <v/>
      </c>
      <c r="ACA148" t="n">
        <v/>
      </c>
      <c r="ACB148" t="n">
        <v/>
      </c>
      <c r="ACC148" t="n">
        <v/>
      </c>
      <c r="ACD148" t="n">
        <v/>
      </c>
      <c r="ACE148" t="n">
        <v/>
      </c>
      <c r="ACF148" t="n">
        <v/>
      </c>
      <c r="ACG148" t="n">
        <v/>
      </c>
      <c r="ACH148" t="n">
        <v/>
      </c>
      <c r="ACI148" t="n">
        <v/>
      </c>
      <c r="ACJ148" t="n">
        <v/>
      </c>
      <c r="ACK148" t="inlineStr">
        <is>
          <t>Tidak punya waktu mengumpulkannya</t>
        </is>
      </c>
      <c r="ACL148" t="n">
        <v>0</v>
      </c>
      <c r="ACM148" t="n">
        <v>0</v>
      </c>
      <c r="ACN148" t="n">
        <v>1</v>
      </c>
      <c r="ACO148" t="n">
        <v>0</v>
      </c>
      <c r="ACP148" t="n">
        <v>0</v>
      </c>
      <c r="ACQ148" t="n">
        <v>0</v>
      </c>
      <c r="ACR148" t="n">
        <v>0</v>
      </c>
      <c r="ACS148" t="n">
        <v/>
      </c>
      <c r="ACT148" t="inlineStr">
        <is>
          <t>Tidak</t>
        </is>
      </c>
      <c r="ACU148" t="inlineStr">
        <is>
          <t>Manfaat cukup signifikan, terasa di kehidupan sehari-hari</t>
        </is>
      </c>
      <c r="ACV148" t="inlineStr">
        <is>
          <t>Bertambah</t>
        </is>
      </c>
      <c r="ACW148" t="inlineStr">
        <is>
          <t>Anggota keluarga - Perempuan dewasa</t>
        </is>
      </c>
      <c r="ACX148" t="inlineStr">
        <is>
          <t>Setuju</t>
        </is>
      </c>
      <c r="ACY148" t="inlineStr">
        <is>
          <t>Anggota keluarga - Laki-laki dewasa Anggota keluarga - Perempuan dewasa</t>
        </is>
      </c>
      <c r="ACZ148" t="n">
        <v>1</v>
      </c>
      <c r="ADA148" t="n">
        <v>1</v>
      </c>
      <c r="ADB148" t="n">
        <v>0</v>
      </c>
      <c r="ADC148" t="n">
        <v>0</v>
      </c>
      <c r="ADD148" t="inlineStr">
        <is>
          <t>Puas</t>
        </is>
      </c>
      <c r="ADE148" t="inlineStr">
        <is>
          <t>Puas</t>
        </is>
      </c>
      <c r="ADF148" t="inlineStr">
        <is>
          <t>Puas</t>
        </is>
      </c>
      <c r="ADG148" t="inlineStr">
        <is>
          <t>Puas</t>
        </is>
      </c>
      <c r="ADH148" t="inlineStr">
        <is>
          <t>Tidak</t>
        </is>
      </c>
      <c r="ADI148" t="n">
        <v/>
      </c>
      <c r="ADJ148" t="inlineStr">
        <is>
          <t>Puas</t>
        </is>
      </c>
      <c r="ADK148" t="n">
        <v/>
      </c>
      <c r="ADL148" t="n">
        <v/>
      </c>
      <c r="ADM148" t="n">
        <v/>
      </c>
      <c r="ADN148" t="n">
        <v/>
      </c>
      <c r="ADO148" t="n">
        <v/>
      </c>
      <c r="ADP148" t="n">
        <v/>
      </c>
      <c r="ADQ148" t="n">
        <v/>
      </c>
      <c r="ADR148" t="n">
        <v/>
      </c>
      <c r="ADS148" t="n">
        <v/>
      </c>
      <c r="ADT148" t="n">
        <v/>
      </c>
      <c r="ADU148" t="inlineStr">
        <is>
          <t>Menghubungi CPO atau pendamping Memperbaiki sendiri</t>
        </is>
      </c>
      <c r="ADV148" t="n">
        <v>0</v>
      </c>
      <c r="ADW148" t="n">
        <v>0</v>
      </c>
      <c r="ADX148" t="n">
        <v>0</v>
      </c>
      <c r="ADY148" t="n">
        <v>0</v>
      </c>
      <c r="ADZ148" t="n">
        <v>1</v>
      </c>
      <c r="AEA148" t="n">
        <v>1</v>
      </c>
      <c r="AEB148" t="n">
        <v>0</v>
      </c>
      <c r="AEC148" t="n">
        <v>0</v>
      </c>
      <c r="AED148" t="inlineStr">
        <is>
          <t>Tidak</t>
        </is>
      </c>
      <c r="AEE148" t="inlineStr">
        <is>
          <t>Perempuan dewasa</t>
        </is>
      </c>
      <c r="AEF148" t="n">
        <v/>
      </c>
      <c r="AEG148" t="inlineStr">
        <is>
          <t>Menghubungi melalui rekan</t>
        </is>
      </c>
      <c r="AEH148" t="n">
        <v/>
      </c>
      <c r="AEI148" t="inlineStr">
        <is>
          <t>Tidak</t>
        </is>
      </c>
      <c r="AEJ148" t="inlineStr">
        <is>
          <t>Ya, selalu</t>
        </is>
      </c>
      <c r="AEK148" t="inlineStr">
        <is>
          <t>Pengurangan pengeluaran rumah tangga (bahan bakar minyak, pupuk, dll.) Pengurangan waktu dan tenaga Peningkatan kebersihan kandang ternak</t>
        </is>
      </c>
      <c r="AEL148" t="n">
        <v>1</v>
      </c>
      <c r="AEM148" t="n">
        <v>0</v>
      </c>
      <c r="AEN148" t="n">
        <v>0</v>
      </c>
      <c r="AEO148" t="n">
        <v>0</v>
      </c>
      <c r="AEP148" t="n">
        <v>0</v>
      </c>
      <c r="AEQ148" t="n">
        <v>1</v>
      </c>
      <c r="AER148" t="n">
        <v>1</v>
      </c>
      <c r="AES148" t="n">
        <v>0</v>
      </c>
      <c r="AET148" t="n">
        <v>0</v>
      </c>
      <c r="AEU148" t="n">
        <v>0</v>
      </c>
      <c r="AEV148" t="n">
        <v>0</v>
      </c>
      <c r="AEW148" t="n">
        <v>0</v>
      </c>
      <c r="AEX148" t="n">
        <v/>
      </c>
      <c r="AEY148" t="inlineStr">
        <is>
          <t>Didukung oleh pihak lain atau ada subsidi</t>
        </is>
      </c>
      <c r="AEZ148" t="n">
        <v/>
      </c>
      <c r="AFA148" t="inlineStr">
        <is>
          <t>Koperasi</t>
        </is>
      </c>
      <c r="AFB148" t="n">
        <v/>
      </c>
      <c r="AFC148" t="inlineStr">
        <is>
          <t>1000557608-18_44_57.jpg</t>
        </is>
      </c>
      <c r="AFD148" t="inlineStr">
        <is>
          <t>https://kf.kobotoolbox.org/api/v2/assets/avstPQqLr3Ab3ZdcVTXZ6f/data/678933175/attachments/attcKossxcF5oxrmYhzynxAU/</t>
        </is>
      </c>
      <c r="AFE148" t="inlineStr">
        <is>
          <t>1000557610-18_45_1.jpg</t>
        </is>
      </c>
      <c r="AFF148" t="inlineStr">
        <is>
          <t>https://kf.kobotoolbox.org/api/v2/assets/avstPQqLr3Ab3ZdcVTXZ6f/data/678933175/attachments/attCa2eMaRhhr38zYg4XuFAN/</t>
        </is>
      </c>
      <c r="AFG148" t="inlineStr">
        <is>
          <t>Ali</t>
        </is>
      </c>
      <c r="AFH148" t="n">
        <v/>
      </c>
      <c r="AFI148" t="n">
        <v/>
      </c>
    </row>
    <row r="149">
      <c r="A149" t="n">
        <v/>
      </c>
      <c r="B149" t="n">
        <v/>
      </c>
      <c r="C149" t="n">
        <v/>
      </c>
      <c r="D149" t="inlineStr">
        <is>
          <t>sukeni (sutikno)</t>
        </is>
      </c>
      <c r="E149" t="n">
        <v>81999259314</v>
      </c>
      <c r="F149" t="inlineStr">
        <is>
          <t>-7.955119 112.769466 563.0269809193304 11.8202562872386</t>
        </is>
      </c>
      <c r="G149" t="n">
        <v>-7.955119</v>
      </c>
      <c r="H149" t="n">
        <v>112.769466</v>
      </c>
      <c r="I149" t="n">
        <v>563.0269809</v>
      </c>
      <c r="J149" t="n">
        <v>11.82025629</v>
      </c>
      <c r="K149" t="n">
        <v>0</v>
      </c>
      <c r="L149" t="inlineStr">
        <is>
          <t>-7.954082 112.771297 573.4968605041504 3.5355339059327373</t>
        </is>
      </c>
      <c r="M149" t="n">
        <v>-7.954082</v>
      </c>
      <c r="N149" t="n">
        <v>112.771297</v>
      </c>
      <c r="O149" t="n">
        <v>573.4968605</v>
      </c>
      <c r="P149" t="n">
        <v>3.535533906</v>
      </c>
      <c r="Q149" t="n">
        <v>0</v>
      </c>
      <c r="R149" t="inlineStr">
        <is>
          <t>Jawa Timur</t>
        </is>
      </c>
      <c r="S149" t="n">
        <v>0</v>
      </c>
      <c r="T149" t="n">
        <v>0</v>
      </c>
      <c r="U149" t="n">
        <v>0</v>
      </c>
      <c r="V149" t="n">
        <v>0</v>
      </c>
      <c r="W149" t="n">
        <v>0</v>
      </c>
      <c r="X149" t="n">
        <v>1</v>
      </c>
      <c r="Y149" t="n">
        <v>0</v>
      </c>
      <c r="Z149" t="n">
        <v>0</v>
      </c>
      <c r="AA149" t="n">
        <v>0</v>
      </c>
      <c r="AB149" t="n">
        <v>0</v>
      </c>
      <c r="AC149" t="inlineStr">
        <is>
          <t>MALANG</t>
        </is>
      </c>
      <c r="AD149" t="inlineStr">
        <is>
          <t>JABUNG</t>
        </is>
      </c>
      <c r="AE149" t="inlineStr">
        <is>
          <t>SIDOMULYO</t>
        </is>
      </c>
      <c r="AF149" t="inlineStr">
        <is>
          <t>KAN JABUNG</t>
        </is>
      </c>
      <c r="AG149" t="inlineStr">
        <is>
          <t>KJP0295</t>
        </is>
      </c>
      <c r="AH149" t="n">
        <v>13</v>
      </c>
      <c r="AI149" t="inlineStr">
        <is>
          <t>VPA1</t>
        </is>
      </c>
      <c r="AJ149" t="inlineStr">
        <is>
          <t>Aktif</t>
        </is>
      </c>
      <c r="AK149" t="n">
        <v>49</v>
      </c>
      <c r="AL149" t="inlineStr">
        <is>
          <t>Perempuan</t>
        </is>
      </c>
      <c r="AM149" t="inlineStr">
        <is>
          <t>Sudah menikah</t>
        </is>
      </c>
      <c r="AN149" t="inlineStr">
        <is>
          <t>SMP/Sederajat</t>
        </is>
      </c>
      <c r="AO149" t="inlineStr">
        <is>
          <t>Peternak</t>
        </is>
      </c>
      <c r="AP149" t="n">
        <v>0</v>
      </c>
      <c r="AQ149" t="n">
        <v>1</v>
      </c>
      <c r="AR149" t="n">
        <v>0</v>
      </c>
      <c r="AS149" t="n">
        <v>0</v>
      </c>
      <c r="AT149" t="n">
        <v>0</v>
      </c>
      <c r="AU149" t="n">
        <v>0</v>
      </c>
      <c r="AV149" t="n">
        <v>0</v>
      </c>
      <c r="AW149" t="n">
        <v>0</v>
      </c>
      <c r="AX149" t="n">
        <v/>
      </c>
      <c r="AY149" t="inlineStr">
        <is>
          <t>Peternak</t>
        </is>
      </c>
      <c r="AZ149" t="n">
        <v>0</v>
      </c>
      <c r="BA149" t="n">
        <v>1</v>
      </c>
      <c r="BB149" t="n">
        <v>0</v>
      </c>
      <c r="BC149" t="n">
        <v>0</v>
      </c>
      <c r="BD149" t="n">
        <v>0</v>
      </c>
      <c r="BE149" t="n">
        <v>0</v>
      </c>
      <c r="BF149" t="n">
        <v>0</v>
      </c>
      <c r="BG149" t="n">
        <v>0</v>
      </c>
      <c r="BH149" t="n">
        <v/>
      </c>
      <c r="BI149" t="inlineStr">
        <is>
          <t>Rp2.500.000 - Rp3.500.000</t>
        </is>
      </c>
      <c r="BJ149" t="n">
        <v>1</v>
      </c>
      <c r="BK149" t="n">
        <v>2</v>
      </c>
      <c r="BL149" t="n">
        <v>0</v>
      </c>
      <c r="BM149" t="n">
        <v>0</v>
      </c>
      <c r="BN149" t="inlineStr">
        <is>
          <t>Milik sendiri</t>
        </is>
      </c>
      <c r="BO149" t="inlineStr">
        <is>
          <t>Permanen (dinding bata dan semen)</t>
        </is>
      </c>
      <c r="BP149" t="n">
        <v>1</v>
      </c>
      <c r="BQ149" t="n">
        <v>0</v>
      </c>
      <c r="BR149" t="n">
        <v>0</v>
      </c>
      <c r="BS149" t="n">
        <v>0</v>
      </c>
      <c r="BT149" t="n">
        <v>0</v>
      </c>
      <c r="BU149" t="n">
        <v/>
      </c>
      <c r="BV149" t="inlineStr">
        <is>
          <t>Keramik/ubin</t>
        </is>
      </c>
      <c r="BW149" t="n">
        <v>0</v>
      </c>
      <c r="BX149" t="n">
        <v>0</v>
      </c>
      <c r="BY149" t="n">
        <v>1</v>
      </c>
      <c r="BZ149" t="n">
        <v>0</v>
      </c>
      <c r="CA149" t="n">
        <v>0</v>
      </c>
      <c r="CB149" t="n">
        <v/>
      </c>
      <c r="CC149" t="inlineStr">
        <is>
          <t>Genting</t>
        </is>
      </c>
      <c r="CD149" t="n">
        <v>0</v>
      </c>
      <c r="CE149" t="n">
        <v>0</v>
      </c>
      <c r="CF149" t="n">
        <v>0</v>
      </c>
      <c r="CG149" t="n">
        <v>0</v>
      </c>
      <c r="CH149" t="n">
        <v>0</v>
      </c>
      <c r="CI149" t="n">
        <v>1</v>
      </c>
      <c r="CJ149" t="n">
        <v>0</v>
      </c>
      <c r="CK149" t="n">
        <v/>
      </c>
      <c r="CL149" t="inlineStr">
        <is>
          <t>Ya</t>
        </is>
      </c>
      <c r="CM149" t="n">
        <v>2012</v>
      </c>
      <c r="CN149" t="inlineStr">
        <is>
          <t>Fixed-Dome (Kubah Tetap)</t>
        </is>
      </c>
      <c r="CO149" t="inlineStr">
        <is>
          <t>6 m³ (4-5 ekor sapi, ±5 jam memasak/hari, ±50 kg</t>
        </is>
      </c>
      <c r="CP149" t="inlineStr">
        <is>
          <t>Anggota keluarga - laki-laki Anggota keluarga - perempuan dewasa</t>
        </is>
      </c>
      <c r="CQ149" t="n">
        <v>0</v>
      </c>
      <c r="CR149" t="n">
        <v>0</v>
      </c>
      <c r="CS149" t="n">
        <v>0</v>
      </c>
      <c r="CT149" t="n">
        <v>0</v>
      </c>
      <c r="CU149" t="n">
        <v>1</v>
      </c>
      <c r="CV149" t="n">
        <v>1</v>
      </c>
      <c r="CW149" t="n">
        <v>0</v>
      </c>
      <c r="CX149" t="n">
        <v>0</v>
      </c>
      <c r="CY149" t="inlineStr">
        <is>
          <t>Anggota keluarga - perempuan dewasa</t>
        </is>
      </c>
      <c r="CZ149" t="n">
        <v>0</v>
      </c>
      <c r="DA149" t="n">
        <v>1</v>
      </c>
      <c r="DB149" t="n">
        <v>0</v>
      </c>
      <c r="DC149" t="n">
        <v/>
      </c>
      <c r="DD149" t="inlineStr">
        <is>
          <t>Anggota keluarga - laki-laki</t>
        </is>
      </c>
      <c r="DE149" t="n">
        <v>1</v>
      </c>
      <c r="DF149" t="n">
        <v>0</v>
      </c>
      <c r="DG149" t="n">
        <v>0</v>
      </c>
      <c r="DH149" t="n">
        <v>0</v>
      </c>
      <c r="DI149" t="n">
        <v/>
      </c>
      <c r="DJ149" t="inlineStr">
        <is>
          <t>Anggota keluarga - laki-laki CPO atau pendamping</t>
        </is>
      </c>
      <c r="DK149" t="n">
        <v>1</v>
      </c>
      <c r="DL149" t="n">
        <v>0</v>
      </c>
      <c r="DM149" t="n">
        <v>1</v>
      </c>
      <c r="DN149" t="n">
        <v>0</v>
      </c>
      <c r="DO149" t="n">
        <v/>
      </c>
      <c r="DP149" t="inlineStr">
        <is>
          <t>Ya</t>
        </is>
      </c>
      <c r="DQ149" t="n">
        <v/>
      </c>
      <c r="DR149" t="n">
        <v/>
      </c>
      <c r="DS149" t="n">
        <v/>
      </c>
      <c r="DT149" t="n">
        <v/>
      </c>
      <c r="DU149" t="n">
        <v/>
      </c>
      <c r="DV149" t="n">
        <v/>
      </c>
      <c r="DW149" t="n">
        <v/>
      </c>
      <c r="DX149" t="n">
        <v/>
      </c>
      <c r="DY149" t="n">
        <v/>
      </c>
      <c r="DZ149" t="n">
        <v/>
      </c>
      <c r="EA149" t="n">
        <v/>
      </c>
      <c r="EB149" t="n">
        <v/>
      </c>
      <c r="EC149" t="n">
        <v/>
      </c>
      <c r="ED149" t="n">
        <v/>
      </c>
      <c r="EE149" t="n">
        <v/>
      </c>
      <c r="EF149" t="n">
        <v/>
      </c>
      <c r="EG149" t="n">
        <v/>
      </c>
      <c r="EH149" t="n">
        <v/>
      </c>
      <c r="EI149" t="inlineStr">
        <is>
          <t>Tidak ada masalah</t>
        </is>
      </c>
      <c r="EJ149" t="n">
        <v>0</v>
      </c>
      <c r="EK149" t="n">
        <v>0</v>
      </c>
      <c r="EL149" t="n">
        <v>0</v>
      </c>
      <c r="EM149" t="n">
        <v>1</v>
      </c>
      <c r="EN149" t="n">
        <v>0</v>
      </c>
      <c r="EO149" t="n">
        <v/>
      </c>
      <c r="EP149" t="inlineStr">
        <is>
          <t>Ya, sangat jelas dan mudah diikuti</t>
        </is>
      </c>
      <c r="EQ149" t="inlineStr">
        <is>
          <t>Pelatihan</t>
        </is>
      </c>
      <c r="ER149" t="inlineStr">
        <is>
          <t>CPO atau pendamping Staff BIRU</t>
        </is>
      </c>
      <c r="ES149" t="n">
        <v>1</v>
      </c>
      <c r="ET149" t="n">
        <v>1</v>
      </c>
      <c r="EU149" t="n">
        <v>0</v>
      </c>
      <c r="EV149" t="n">
        <v>0</v>
      </c>
      <c r="EW149" t="n">
        <v/>
      </c>
      <c r="EX149" t="inlineStr">
        <is>
          <t>Anggota keluarga - Laki-laki</t>
        </is>
      </c>
      <c r="EY149" t="n">
        <v>1</v>
      </c>
      <c r="EZ149" t="n">
        <v>0</v>
      </c>
      <c r="FA149" t="n">
        <v>0</v>
      </c>
      <c r="FB149" t="n">
        <v/>
      </c>
      <c r="FC149" t="inlineStr">
        <is>
          <t>Setiap minggu</t>
        </is>
      </c>
      <c r="FD149" t="n">
        <v/>
      </c>
      <c r="FE149" t="inlineStr">
        <is>
          <t>Mengetahui</t>
        </is>
      </c>
      <c r="FF149" t="inlineStr">
        <is>
          <t>Sering (setiap minggu)</t>
        </is>
      </c>
      <c r="FG149" t="inlineStr">
        <is>
          <t>Mengetahui</t>
        </is>
      </c>
      <c r="FH149" t="inlineStr">
        <is>
          <t>Sering (setiap minggu)</t>
        </is>
      </c>
      <c r="FI149" t="inlineStr">
        <is>
          <t>Mengetahui</t>
        </is>
      </c>
      <c r="FJ149" t="inlineStr">
        <is>
          <t>Sering (setiap minggu)</t>
        </is>
      </c>
      <c r="FK149" t="inlineStr">
        <is>
          <t>Mengetahui</t>
        </is>
      </c>
      <c r="FL149" t="inlineStr">
        <is>
          <t>Sering (setiap minggu)</t>
        </is>
      </c>
      <c r="FM149" t="inlineStr">
        <is>
          <t>Mengetahui</t>
        </is>
      </c>
      <c r="FN149" t="inlineStr">
        <is>
          <t>Sering (setiap minggu)</t>
        </is>
      </c>
      <c r="FO149" t="inlineStr">
        <is>
          <t>Mengetahui</t>
        </is>
      </c>
      <c r="FP149" t="inlineStr">
        <is>
          <t>Sering (setiap minggu)</t>
        </is>
      </c>
      <c r="FQ149" t="inlineStr">
        <is>
          <t>Mengetahui</t>
        </is>
      </c>
      <c r="FR149" t="inlineStr">
        <is>
          <t>Ya</t>
        </is>
      </c>
      <c r="FS149" t="inlineStr">
        <is>
          <t>Mengetahui</t>
        </is>
      </c>
      <c r="FT149" t="inlineStr">
        <is>
          <t>Ya, selalu</t>
        </is>
      </c>
      <c r="FU149" t="inlineStr">
        <is>
          <t>Laki-laki dewasa</t>
        </is>
      </c>
      <c r="FV149" t="n">
        <v>1</v>
      </c>
      <c r="FW149" t="n">
        <v>0</v>
      </c>
      <c r="FX149" t="n">
        <v>0</v>
      </c>
      <c r="FY149" t="n">
        <v>0</v>
      </c>
      <c r="FZ149" t="inlineStr">
        <is>
          <t>Memahami</t>
        </is>
      </c>
      <c r="GA149" t="inlineStr">
        <is>
          <t>CPO Pelatihan</t>
        </is>
      </c>
      <c r="GB149" t="n">
        <v>1</v>
      </c>
      <c r="GC149" t="n">
        <v>1</v>
      </c>
      <c r="GD149" t="n">
        <v>0</v>
      </c>
      <c r="GE149" t="n">
        <v>0</v>
      </c>
      <c r="GF149" t="n">
        <v/>
      </c>
      <c r="GG149" t="inlineStr">
        <is>
          <t>Sering</t>
        </is>
      </c>
      <c r="GH149" t="inlineStr">
        <is>
          <t>Ya</t>
        </is>
      </c>
      <c r="GI149" t="inlineStr">
        <is>
          <t>Teman/keluarga</t>
        </is>
      </c>
      <c r="GJ149" t="n">
        <v>0</v>
      </c>
      <c r="GK149" t="n">
        <v>1</v>
      </c>
      <c r="GL149" t="n">
        <v>0</v>
      </c>
      <c r="GM149" t="n">
        <v>0</v>
      </c>
      <c r="GN149" t="n">
        <v/>
      </c>
      <c r="GO149" t="n">
        <v>9</v>
      </c>
      <c r="GP149" t="inlineStr">
        <is>
          <t>Sebagian</t>
        </is>
      </c>
      <c r="GQ149" t="inlineStr">
        <is>
          <t>LPG</t>
        </is>
      </c>
      <c r="GR149" t="n">
        <v>1</v>
      </c>
      <c r="GS149" t="n">
        <v>0</v>
      </c>
      <c r="GT149" t="n">
        <v>0</v>
      </c>
      <c r="GU149" t="n">
        <v>0</v>
      </c>
      <c r="GV149" t="n">
        <v>0</v>
      </c>
      <c r="GW149" t="n">
        <v>0</v>
      </c>
      <c r="GX149" t="n">
        <v>0</v>
      </c>
      <c r="GY149" t="n">
        <v/>
      </c>
      <c r="GZ149" t="inlineStr">
        <is>
          <t>Tidak</t>
        </is>
      </c>
      <c r="HA149" t="n">
        <v/>
      </c>
      <c r="HB149" t="n">
        <v/>
      </c>
      <c r="HC149" t="n">
        <v/>
      </c>
      <c r="HD149" t="n">
        <v/>
      </c>
      <c r="HE149" t="n">
        <v/>
      </c>
      <c r="HF149" t="n">
        <v/>
      </c>
      <c r="HG149" t="n">
        <v/>
      </c>
      <c r="HH149" t="n">
        <v/>
      </c>
      <c r="HI149" t="n">
        <v/>
      </c>
      <c r="HJ149" t="n">
        <v/>
      </c>
      <c r="HK149" t="n">
        <v/>
      </c>
      <c r="HL149" t="n">
        <v/>
      </c>
      <c r="HM149" t="n">
        <v/>
      </c>
      <c r="HN149" t="n">
        <v/>
      </c>
      <c r="HO149" t="n">
        <v/>
      </c>
      <c r="HP149" t="n">
        <v/>
      </c>
      <c r="HQ149" t="n">
        <v/>
      </c>
      <c r="HR149" t="n">
        <v/>
      </c>
      <c r="HS149" t="n">
        <v/>
      </c>
      <c r="HT149" t="n">
        <v/>
      </c>
      <c r="HU149" t="n">
        <v/>
      </c>
      <c r="HV149" t="n">
        <v/>
      </c>
      <c r="HW149" t="n">
        <v/>
      </c>
      <c r="HX149" t="n">
        <v/>
      </c>
      <c r="HY149" t="n">
        <v/>
      </c>
      <c r="HZ149" t="n">
        <v/>
      </c>
      <c r="IA149" t="n">
        <v>9</v>
      </c>
      <c r="IB149" t="n">
        <v>63000</v>
      </c>
      <c r="IC149" t="n">
        <v/>
      </c>
      <c r="ID149" t="n">
        <v/>
      </c>
      <c r="IE149" t="n">
        <v/>
      </c>
      <c r="IF149" t="n">
        <v/>
      </c>
      <c r="IG149" t="n">
        <v/>
      </c>
      <c r="IH149" t="n">
        <v/>
      </c>
      <c r="II149" t="n">
        <v/>
      </c>
      <c r="IJ149" t="n">
        <v/>
      </c>
      <c r="IK149" t="inlineStr">
        <is>
          <t>30-50 kg</t>
        </is>
      </c>
      <c r="IL149" t="inlineStr">
        <is>
          <t>1-3 jam</t>
        </is>
      </c>
      <c r="IM149" t="inlineStr">
        <is>
          <t>Ya</t>
        </is>
      </c>
      <c r="IN149" t="inlineStr">
        <is>
          <t>Tidak</t>
        </is>
      </c>
      <c r="IO149" t="inlineStr">
        <is>
          <t>Lebih bersih</t>
        </is>
      </c>
      <c r="IP149" t="n">
        <v/>
      </c>
      <c r="IQ149" t="inlineStr">
        <is>
          <t>Tidak pernah</t>
        </is>
      </c>
      <c r="IR149" t="n">
        <v/>
      </c>
      <c r="IS149" t="n">
        <v/>
      </c>
      <c r="IT149" t="n">
        <v/>
      </c>
      <c r="IU149" t="n">
        <v/>
      </c>
      <c r="IV149" t="n">
        <v/>
      </c>
      <c r="IW149" t="n">
        <v/>
      </c>
      <c r="IX149" t="n">
        <v/>
      </c>
      <c r="IY149" t="n">
        <v/>
      </c>
      <c r="IZ149" t="inlineStr">
        <is>
          <t>Tidak pernah</t>
        </is>
      </c>
      <c r="JA149" t="n">
        <v/>
      </c>
      <c r="JB149" t="n">
        <v/>
      </c>
      <c r="JC149" t="n">
        <v/>
      </c>
      <c r="JD149" t="n">
        <v/>
      </c>
      <c r="JE149" t="n">
        <v/>
      </c>
      <c r="JF149" t="n">
        <v/>
      </c>
      <c r="JG149" t="n">
        <v/>
      </c>
      <c r="JH149" t="n">
        <v/>
      </c>
      <c r="JI149" t="inlineStr">
        <is>
          <t>Tidak pernah</t>
        </is>
      </c>
      <c r="JJ149" t="n">
        <v/>
      </c>
      <c r="JK149" t="n">
        <v/>
      </c>
      <c r="JL149" t="n">
        <v/>
      </c>
      <c r="JM149" t="n">
        <v/>
      </c>
      <c r="JN149" t="n">
        <v/>
      </c>
      <c r="JO149" t="n">
        <v/>
      </c>
      <c r="JP149" t="n">
        <v/>
      </c>
      <c r="JQ149" t="n">
        <v/>
      </c>
      <c r="JR149" t="inlineStr">
        <is>
          <t>Tidak pernah</t>
        </is>
      </c>
      <c r="JS149" t="n">
        <v/>
      </c>
      <c r="JT149" t="n">
        <v/>
      </c>
      <c r="JU149" t="n">
        <v/>
      </c>
      <c r="JV149" t="n">
        <v/>
      </c>
      <c r="JW149" t="n">
        <v/>
      </c>
      <c r="JX149" t="n">
        <v/>
      </c>
      <c r="JY149" t="n">
        <v/>
      </c>
      <c r="JZ149" t="n">
        <v/>
      </c>
      <c r="KA149" t="inlineStr">
        <is>
          <t>Tidak pernah</t>
        </is>
      </c>
      <c r="KB149" t="n">
        <v/>
      </c>
      <c r="KC149" t="n">
        <v/>
      </c>
      <c r="KD149" t="n">
        <v/>
      </c>
      <c r="KE149" t="n">
        <v/>
      </c>
      <c r="KF149" t="n">
        <v/>
      </c>
      <c r="KG149" t="n">
        <v/>
      </c>
      <c r="KH149" t="n">
        <v/>
      </c>
      <c r="KI149" t="n">
        <v/>
      </c>
      <c r="KJ149" t="inlineStr">
        <is>
          <t>Tidak pernah</t>
        </is>
      </c>
      <c r="KK149" t="n">
        <v/>
      </c>
      <c r="KL149" t="n">
        <v/>
      </c>
      <c r="KM149" t="n">
        <v/>
      </c>
      <c r="KN149" t="n">
        <v/>
      </c>
      <c r="KO149" t="n">
        <v/>
      </c>
      <c r="KP149" t="n">
        <v/>
      </c>
      <c r="KQ149" t="n">
        <v/>
      </c>
      <c r="KR149" t="n">
        <v/>
      </c>
      <c r="KS149" t="inlineStr">
        <is>
          <t>Jauh lebih baik</t>
        </is>
      </c>
      <c r="KT149" t="inlineStr">
        <is>
          <t>0-1 kali</t>
        </is>
      </c>
      <c r="KU149" t="inlineStr">
        <is>
          <t>0-1 kali</t>
        </is>
      </c>
      <c r="KV149" t="inlineStr">
        <is>
          <t>Anak-anak (0-18 tahun)</t>
        </is>
      </c>
      <c r="KW149" t="n">
        <v>0</v>
      </c>
      <c r="KX149" t="n">
        <v>0</v>
      </c>
      <c r="KY149" t="n">
        <v>1</v>
      </c>
      <c r="KZ149" t="n">
        <v>0</v>
      </c>
      <c r="LA149" t="inlineStr">
        <is>
          <t>Cukup membaik</t>
        </is>
      </c>
      <c r="LB149" t="inlineStr">
        <is>
          <t>Cukup membaik</t>
        </is>
      </c>
      <c r="LC149" t="n">
        <v>0</v>
      </c>
      <c r="LD149" t="n">
        <v>6</v>
      </c>
      <c r="LE149" t="n">
        <v>0</v>
      </c>
      <c r="LF149" t="n">
        <v>0</v>
      </c>
      <c r="LG149" t="inlineStr">
        <is>
          <t>Ya</t>
        </is>
      </c>
      <c r="LH149" t="n">
        <v>200000</v>
      </c>
      <c r="LI149" t="n">
        <v/>
      </c>
      <c r="LJ149" t="inlineStr">
        <is>
          <t>Kebutuhan rumah tangga</t>
        </is>
      </c>
      <c r="LK149" t="n">
        <v>0</v>
      </c>
      <c r="LL149" t="n">
        <v>0</v>
      </c>
      <c r="LM149" t="n">
        <v>0</v>
      </c>
      <c r="LN149" t="n">
        <v>0</v>
      </c>
      <c r="LO149" t="n">
        <v>1</v>
      </c>
      <c r="LP149" t="n">
        <v>0</v>
      </c>
      <c r="LQ149" t="n">
        <v>0</v>
      </c>
      <c r="LR149" t="n">
        <v/>
      </c>
      <c r="LS149" t="n">
        <v>20</v>
      </c>
      <c r="LT149" t="n">
        <v>0</v>
      </c>
      <c r="LU149" t="n">
        <v>0</v>
      </c>
      <c r="LV149" t="n">
        <v>10</v>
      </c>
      <c r="LW149" t="n">
        <v>0</v>
      </c>
      <c r="LX149" t="n">
        <v>0</v>
      </c>
      <c r="LY149" t="n">
        <v>5</v>
      </c>
      <c r="LZ149" t="n">
        <v>0</v>
      </c>
      <c r="MA149" t="n">
        <v>0</v>
      </c>
      <c r="MB149" t="inlineStr">
        <is>
          <t>Ya</t>
        </is>
      </c>
      <c r="MC149" t="n">
        <v>0</v>
      </c>
      <c r="MD149" t="n">
        <v>30</v>
      </c>
      <c r="ME149" t="n">
        <v>0</v>
      </c>
      <c r="MF149" t="n">
        <v>0</v>
      </c>
      <c r="MG149" t="n">
        <v>0</v>
      </c>
      <c r="MH149" t="n">
        <v>0</v>
      </c>
      <c r="MI149" t="inlineStr">
        <is>
          <t>Istirahat</t>
        </is>
      </c>
      <c r="MJ149" t="n">
        <v>0</v>
      </c>
      <c r="MK149" t="n">
        <v>0</v>
      </c>
      <c r="ML149" t="n">
        <v>1</v>
      </c>
      <c r="MM149" t="n">
        <v>0</v>
      </c>
      <c r="MN149" t="n">
        <v>0</v>
      </c>
      <c r="MO149" t="n">
        <v>0</v>
      </c>
      <c r="MP149" t="n">
        <v/>
      </c>
      <c r="MQ149" t="n">
        <v/>
      </c>
      <c r="MR149" t="inlineStr">
        <is>
          <t>Istirahat</t>
        </is>
      </c>
      <c r="MS149" t="n">
        <v/>
      </c>
      <c r="MT149" t="inlineStr">
        <is>
          <t>Istirahat</t>
        </is>
      </c>
      <c r="MU149" t="inlineStr">
        <is>
          <t>Tidak</t>
        </is>
      </c>
      <c r="MV149" t="n">
        <v/>
      </c>
      <c r="MW149" t="n">
        <v/>
      </c>
      <c r="MX149" t="n">
        <v/>
      </c>
      <c r="MY149" t="n">
        <v/>
      </c>
      <c r="MZ149" t="n">
        <v/>
      </c>
      <c r="NA149" t="n">
        <v/>
      </c>
      <c r="NB149" t="n">
        <v/>
      </c>
      <c r="NC149" t="n">
        <v/>
      </c>
      <c r="ND149" t="n">
        <v/>
      </c>
      <c r="NE149" t="n">
        <v/>
      </c>
      <c r="NF149" t="n">
        <v/>
      </c>
      <c r="NG149" t="n">
        <v/>
      </c>
      <c r="NH149" t="n">
        <v/>
      </c>
      <c r="NI149" t="n">
        <v/>
      </c>
      <c r="NJ149" t="n">
        <v/>
      </c>
      <c r="NK149" t="n">
        <v/>
      </c>
      <c r="NL149" t="inlineStr">
        <is>
          <t>Ya</t>
        </is>
      </c>
      <c r="NM149" t="inlineStr">
        <is>
          <t>Kombinasi dana mandiri dan dana hibah</t>
        </is>
      </c>
      <c r="NN149" t="inlineStr">
        <is>
          <t>5.000.001-7.000.000</t>
        </is>
      </c>
      <c r="NO149" t="inlineStr">
        <is>
          <t>Yayasan Rumah Energi atau BIRU</t>
        </is>
      </c>
      <c r="NP149" t="n">
        <v/>
      </c>
      <c r="NQ149" t="n">
        <v/>
      </c>
      <c r="NR149" t="n">
        <v/>
      </c>
      <c r="NS149" t="n">
        <v/>
      </c>
      <c r="NT149" t="n">
        <v/>
      </c>
      <c r="NU149" t="n">
        <v/>
      </c>
      <c r="NV149" t="inlineStr">
        <is>
          <t>Anggota keluarga - Laki-laki dewasa</t>
        </is>
      </c>
      <c r="NW149" t="n">
        <v/>
      </c>
      <c r="NX149" t="inlineStr">
        <is>
          <t>Sedikit meningkat</t>
        </is>
      </c>
      <c r="NY149" t="n">
        <v>90</v>
      </c>
      <c r="NZ149" t="n">
        <v>0</v>
      </c>
      <c r="OA149" t="n">
        <v>0</v>
      </c>
      <c r="OB149" t="n">
        <v>0</v>
      </c>
      <c r="OC149" t="n">
        <v>30</v>
      </c>
      <c r="OD149" t="n">
        <v>0</v>
      </c>
      <c r="OE149" t="inlineStr">
        <is>
          <t>Lebih baik</t>
        </is>
      </c>
      <c r="OF149" t="inlineStr">
        <is>
          <t>Lebih baik (beda waktu memasak 5-30 menit, ATAU tidak lagi ada rasa/bau makanan yang berubah, ATAU alasan lainnya)</t>
        </is>
      </c>
      <c r="OG149" t="inlineStr">
        <is>
          <t>Ya</t>
        </is>
      </c>
      <c r="OH149" t="n">
        <v>0</v>
      </c>
      <c r="OI149" t="n">
        <v>2</v>
      </c>
      <c r="OJ149" t="n">
        <v>0</v>
      </c>
      <c r="OK149" t="n">
        <v>0</v>
      </c>
      <c r="OL149" t="n">
        <v>0</v>
      </c>
      <c r="OM149" t="n">
        <v>0</v>
      </c>
      <c r="ON149" t="n">
        <v>0</v>
      </c>
      <c r="OO149" t="n">
        <v>0</v>
      </c>
      <c r="OP149" t="inlineStr">
        <is>
          <t>Sapi perah</t>
        </is>
      </c>
      <c r="OQ149" t="n">
        <v>0</v>
      </c>
      <c r="OR149" t="n">
        <v>1</v>
      </c>
      <c r="OS149" t="n">
        <v>0</v>
      </c>
      <c r="OT149" t="n">
        <v>0</v>
      </c>
      <c r="OU149" t="n">
        <v>0</v>
      </c>
      <c r="OV149" t="n">
        <v>0</v>
      </c>
      <c r="OW149" t="n">
        <v>0</v>
      </c>
      <c r="OX149" t="n">
        <v>0</v>
      </c>
      <c r="OY149" t="n">
        <v>0</v>
      </c>
      <c r="OZ149" t="inlineStr">
        <is>
          <t>Sapi perah</t>
        </is>
      </c>
      <c r="PA149" t="n">
        <v>0</v>
      </c>
      <c r="PB149" t="n">
        <v>1</v>
      </c>
      <c r="PC149" t="n">
        <v>0</v>
      </c>
      <c r="PD149" t="n">
        <v>0</v>
      </c>
      <c r="PE149" t="n">
        <v>0</v>
      </c>
      <c r="PF149" t="n">
        <v>0</v>
      </c>
      <c r="PG149" t="n">
        <v>0</v>
      </c>
      <c r="PH149" t="n">
        <v>0</v>
      </c>
      <c r="PI149" t="n">
        <v>0</v>
      </c>
      <c r="PJ149" t="inlineStr">
        <is>
          <t>Sapi perah</t>
        </is>
      </c>
      <c r="PK149" t="n">
        <v>0</v>
      </c>
      <c r="PL149" t="n">
        <v>1</v>
      </c>
      <c r="PM149" t="n">
        <v>0</v>
      </c>
      <c r="PN149" t="n">
        <v>0</v>
      </c>
      <c r="PO149" t="n">
        <v>0</v>
      </c>
      <c r="PP149" t="n">
        <v>0</v>
      </c>
      <c r="PQ149" t="n">
        <v>0</v>
      </c>
      <c r="PR149" t="n">
        <v>0</v>
      </c>
      <c r="PS149" t="n">
        <v>0</v>
      </c>
      <c r="PT149" t="n">
        <v/>
      </c>
      <c r="PU149" t="n">
        <v/>
      </c>
      <c r="PV149" t="n">
        <v/>
      </c>
      <c r="PW149" t="n">
        <v/>
      </c>
      <c r="PX149" t="n">
        <v/>
      </c>
      <c r="PY149" t="n">
        <v/>
      </c>
      <c r="PZ149" t="n">
        <v/>
      </c>
      <c r="QA149" t="n">
        <v/>
      </c>
      <c r="QB149" t="n">
        <v/>
      </c>
      <c r="QC149" t="n">
        <v/>
      </c>
      <c r="QD149" t="n">
        <v/>
      </c>
      <c r="QE149" t="inlineStr">
        <is>
          <t>1-Disebarkan ke lahan terbuka</t>
        </is>
      </c>
      <c r="QF149" t="n">
        <v>0</v>
      </c>
      <c r="QG149" t="n">
        <v>0</v>
      </c>
      <c r="QH149" t="n">
        <v>0</v>
      </c>
      <c r="QI149" t="n">
        <v>0</v>
      </c>
      <c r="QJ149" t="n">
        <v>0</v>
      </c>
      <c r="QK149" t="n">
        <v>1</v>
      </c>
      <c r="QL149" t="n">
        <v>0</v>
      </c>
      <c r="QM149" t="n">
        <v>0</v>
      </c>
      <c r="QN149" t="n">
        <v>0</v>
      </c>
      <c r="QO149" t="n">
        <v/>
      </c>
      <c r="QP149" t="n">
        <v/>
      </c>
      <c r="QQ149" t="n">
        <v/>
      </c>
      <c r="QR149" t="n">
        <v/>
      </c>
      <c r="QS149" t="n">
        <v/>
      </c>
      <c r="QT149" t="n">
        <v/>
      </c>
      <c r="QU149" t="n">
        <v/>
      </c>
      <c r="QV149" t="n">
        <v/>
      </c>
      <c r="QW149" t="n">
        <v/>
      </c>
      <c r="QX149" t="n">
        <v/>
      </c>
      <c r="QY149" t="n">
        <v/>
      </c>
      <c r="QZ149" t="n">
        <v/>
      </c>
      <c r="RA149" t="n">
        <v/>
      </c>
      <c r="RB149" t="n">
        <v/>
      </c>
      <c r="RC149" t="n">
        <v/>
      </c>
      <c r="RD149" t="n">
        <v/>
      </c>
      <c r="RE149" t="n">
        <v/>
      </c>
      <c r="RF149" t="n">
        <v/>
      </c>
      <c r="RG149" t="n">
        <v/>
      </c>
      <c r="RH149" t="n">
        <v/>
      </c>
      <c r="RI149" t="n">
        <v/>
      </c>
      <c r="RJ149" t="n">
        <v/>
      </c>
      <c r="RK149" t="n">
        <v/>
      </c>
      <c r="RL149" t="n">
        <v/>
      </c>
      <c r="RM149" t="n">
        <v/>
      </c>
      <c r="RN149" t="n">
        <v/>
      </c>
      <c r="RO149" t="n">
        <v/>
      </c>
      <c r="RP149" t="n">
        <v/>
      </c>
      <c r="RQ149" t="n">
        <v/>
      </c>
      <c r="RR149" t="n">
        <v/>
      </c>
      <c r="RS149" t="n">
        <v/>
      </c>
      <c r="RT149" t="n">
        <v/>
      </c>
      <c r="RU149" t="n">
        <v/>
      </c>
      <c r="RV149" t="n">
        <v/>
      </c>
      <c r="RW149" t="n">
        <v/>
      </c>
      <c r="RX149" t="n">
        <v/>
      </c>
      <c r="RY149" t="n">
        <v/>
      </c>
      <c r="RZ149" t="n">
        <v/>
      </c>
      <c r="SA149" t="n">
        <v/>
      </c>
      <c r="SB149" t="n">
        <v/>
      </c>
      <c r="SC149" t="n">
        <v/>
      </c>
      <c r="SD149" t="n">
        <v/>
      </c>
      <c r="SE149" t="n">
        <v/>
      </c>
      <c r="SF149" t="n">
        <v/>
      </c>
      <c r="SG149" t="n">
        <v/>
      </c>
      <c r="SH149" t="n">
        <v/>
      </c>
      <c r="SI149" t="n">
        <v/>
      </c>
      <c r="SJ149" t="n">
        <v/>
      </c>
      <c r="SK149" t="n">
        <v/>
      </c>
      <c r="SL149" t="n">
        <v/>
      </c>
      <c r="SM149" t="n">
        <v/>
      </c>
      <c r="SN149" t="n">
        <v/>
      </c>
      <c r="SO149" t="n">
        <v/>
      </c>
      <c r="SP149" t="n">
        <v/>
      </c>
      <c r="SQ149" t="n">
        <v/>
      </c>
      <c r="SR149" t="n">
        <v/>
      </c>
      <c r="SS149" t="n">
        <v/>
      </c>
      <c r="ST149" t="n">
        <v/>
      </c>
      <c r="SU149" t="n">
        <v/>
      </c>
      <c r="SV149" t="n">
        <v/>
      </c>
      <c r="SW149" t="n">
        <v/>
      </c>
      <c r="SX149" t="n">
        <v/>
      </c>
      <c r="SY149" t="n">
        <v/>
      </c>
      <c r="SZ149" t="n">
        <v>6</v>
      </c>
      <c r="TA149" t="n">
        <v/>
      </c>
      <c r="TB149" t="n">
        <v/>
      </c>
      <c r="TC149" t="n">
        <v/>
      </c>
      <c r="TD149" t="n">
        <v/>
      </c>
      <c r="TE149" t="n">
        <v/>
      </c>
      <c r="TF149" t="n">
        <v/>
      </c>
      <c r="TG149" t="n">
        <v/>
      </c>
      <c r="TH149" t="n">
        <v/>
      </c>
      <c r="TI149" t="n">
        <v/>
      </c>
      <c r="TJ149" t="n">
        <v/>
      </c>
      <c r="TK149" t="n">
        <v/>
      </c>
      <c r="TL149" t="n">
        <v/>
      </c>
      <c r="TM149" t="n">
        <v/>
      </c>
      <c r="TN149" t="n">
        <v/>
      </c>
      <c r="TO149" t="n">
        <v/>
      </c>
      <c r="TP149" t="n">
        <v/>
      </c>
      <c r="TQ149" t="n">
        <v/>
      </c>
      <c r="TR149" t="n">
        <v/>
      </c>
      <c r="TS149" t="n">
        <v/>
      </c>
      <c r="TT149" t="n">
        <v/>
      </c>
      <c r="TU149" t="n">
        <v/>
      </c>
      <c r="TV149" t="n">
        <v/>
      </c>
      <c r="TW149" t="n">
        <v/>
      </c>
      <c r="TX149" t="n">
        <v/>
      </c>
      <c r="TY149" t="n">
        <v/>
      </c>
      <c r="TZ149" t="n">
        <v/>
      </c>
      <c r="UA149" t="n">
        <v/>
      </c>
      <c r="UB149" t="n">
        <v/>
      </c>
      <c r="UC149" t="n">
        <v/>
      </c>
      <c r="UD149" t="n">
        <v/>
      </c>
      <c r="UE149" t="n">
        <v/>
      </c>
      <c r="UF149" t="n">
        <v/>
      </c>
      <c r="UG149" t="n">
        <v/>
      </c>
      <c r="UH149" t="n">
        <v/>
      </c>
      <c r="UI149" t="n">
        <v/>
      </c>
      <c r="UJ149" t="n">
        <v/>
      </c>
      <c r="UK149" t="n">
        <v/>
      </c>
      <c r="UL149" t="n">
        <v/>
      </c>
      <c r="UM149" t="n">
        <v/>
      </c>
      <c r="UN149" t="n">
        <v/>
      </c>
      <c r="UO149" t="n">
        <v/>
      </c>
      <c r="UP149" t="n">
        <v/>
      </c>
      <c r="UQ149" t="n">
        <v/>
      </c>
      <c r="UR149" t="n">
        <v/>
      </c>
      <c r="US149" t="n">
        <v/>
      </c>
      <c r="UT149" t="n">
        <v/>
      </c>
      <c r="UU149" t="n">
        <v/>
      </c>
      <c r="UV149" t="inlineStr">
        <is>
          <t>Penggembalaan semi-terbuka</t>
        </is>
      </c>
      <c r="UW149" t="n">
        <v/>
      </c>
      <c r="UX149" t="n">
        <v/>
      </c>
      <c r="UY149" t="n">
        <v/>
      </c>
      <c r="UZ149" t="n">
        <v/>
      </c>
      <c r="VA149" t="n">
        <v/>
      </c>
      <c r="VB149" t="n">
        <v/>
      </c>
      <c r="VC149" t="n">
        <v/>
      </c>
      <c r="VD149" t="inlineStr">
        <is>
          <t>Sangat teratur (setiap hari)</t>
        </is>
      </c>
      <c r="VE149" t="n">
        <v/>
      </c>
      <c r="VF149" t="n">
        <v/>
      </c>
      <c r="VG149" t="n">
        <v/>
      </c>
      <c r="VH149" t="n">
        <v/>
      </c>
      <c r="VI149" t="n">
        <v/>
      </c>
      <c r="VJ149" t="n">
        <v/>
      </c>
      <c r="VK149" t="n">
        <v/>
      </c>
      <c r="VL149" t="inlineStr">
        <is>
          <t>Sering (1 kali sehari)</t>
        </is>
      </c>
      <c r="VM149" t="n">
        <v/>
      </c>
      <c r="VN149" t="n">
        <v/>
      </c>
      <c r="VO149" t="n">
        <v/>
      </c>
      <c r="VP149" t="n">
        <v/>
      </c>
      <c r="VQ149" t="n">
        <v/>
      </c>
      <c r="VR149" t="n">
        <v/>
      </c>
      <c r="VS149" t="n">
        <v/>
      </c>
      <c r="VT149" t="n">
        <v/>
      </c>
      <c r="VU149" t="n">
        <v/>
      </c>
      <c r="VV149" t="n">
        <v/>
      </c>
      <c r="VW149" t="n">
        <v/>
      </c>
      <c r="VX149" t="n">
        <v/>
      </c>
      <c r="VY149" t="n">
        <v/>
      </c>
      <c r="VZ149" t="n">
        <v/>
      </c>
      <c r="WA149" t="n">
        <v/>
      </c>
      <c r="WB149" t="n">
        <v/>
      </c>
      <c r="WC149" t="n">
        <v/>
      </c>
      <c r="WD149" t="n">
        <v/>
      </c>
      <c r="WE149" t="n">
        <v/>
      </c>
      <c r="WF149" t="inlineStr">
        <is>
          <t>6-Digester biogas</t>
        </is>
      </c>
      <c r="WG149" t="n">
        <v>0</v>
      </c>
      <c r="WH149" t="n">
        <v>0</v>
      </c>
      <c r="WI149" t="n">
        <v>0</v>
      </c>
      <c r="WJ149" t="n">
        <v>0</v>
      </c>
      <c r="WK149" t="n">
        <v>0</v>
      </c>
      <c r="WL149" t="n">
        <v>0</v>
      </c>
      <c r="WM149" t="n">
        <v>0</v>
      </c>
      <c r="WN149" t="n">
        <v>0</v>
      </c>
      <c r="WO149" t="n">
        <v>0</v>
      </c>
      <c r="WP149" t="n">
        <v>1</v>
      </c>
      <c r="WQ149" t="n">
        <v>0</v>
      </c>
      <c r="WR149" t="n">
        <v>0</v>
      </c>
      <c r="WS149" t="n">
        <v/>
      </c>
      <c r="WT149" t="n">
        <v/>
      </c>
      <c r="WU149" t="n">
        <v/>
      </c>
      <c r="WV149" t="n">
        <v/>
      </c>
      <c r="WW149" t="n">
        <v/>
      </c>
      <c r="WX149" t="n">
        <v/>
      </c>
      <c r="WY149" t="n">
        <v/>
      </c>
      <c r="WZ149" t="n">
        <v/>
      </c>
      <c r="XA149" t="n">
        <v/>
      </c>
      <c r="XB149" t="n">
        <v/>
      </c>
      <c r="XC149" t="n">
        <v/>
      </c>
      <c r="XD149" t="n">
        <v/>
      </c>
      <c r="XE149" t="n">
        <v/>
      </c>
      <c r="XF149" t="n">
        <v/>
      </c>
      <c r="XG149" t="n">
        <v/>
      </c>
      <c r="XH149" t="n">
        <v/>
      </c>
      <c r="XI149" t="n">
        <v/>
      </c>
      <c r="XJ149" t="n">
        <v/>
      </c>
      <c r="XK149" t="n">
        <v/>
      </c>
      <c r="XL149" t="n">
        <v/>
      </c>
      <c r="XM149" t="n">
        <v/>
      </c>
      <c r="XN149" t="n">
        <v/>
      </c>
      <c r="XO149" t="n">
        <v/>
      </c>
      <c r="XP149" t="n">
        <v/>
      </c>
      <c r="XQ149" t="n">
        <v/>
      </c>
      <c r="XR149" t="n">
        <v/>
      </c>
      <c r="XS149" t="n">
        <v/>
      </c>
      <c r="XT149" t="n">
        <v/>
      </c>
      <c r="XU149" t="n">
        <v/>
      </c>
      <c r="XV149" t="n">
        <v/>
      </c>
      <c r="XW149" t="n">
        <v/>
      </c>
      <c r="XX149" t="n">
        <v/>
      </c>
      <c r="XY149" t="n">
        <v/>
      </c>
      <c r="XZ149" t="n">
        <v/>
      </c>
      <c r="YA149" t="n">
        <v/>
      </c>
      <c r="YB149" t="n">
        <v/>
      </c>
      <c r="YC149" t="n">
        <v/>
      </c>
      <c r="YD149" t="n">
        <v/>
      </c>
      <c r="YE149" t="n">
        <v/>
      </c>
      <c r="YF149" t="n">
        <v/>
      </c>
      <c r="YG149" t="n">
        <v/>
      </c>
      <c r="YH149" t="n">
        <v/>
      </c>
      <c r="YI149" t="n">
        <v/>
      </c>
      <c r="YJ149" t="n">
        <v/>
      </c>
      <c r="YK149" t="n">
        <v/>
      </c>
      <c r="YL149" t="n">
        <v/>
      </c>
      <c r="YM149" t="n">
        <v/>
      </c>
      <c r="YN149" t="n">
        <v/>
      </c>
      <c r="YO149" t="n">
        <v/>
      </c>
      <c r="YP149" t="n">
        <v/>
      </c>
      <c r="YQ149" t="n">
        <v/>
      </c>
      <c r="YR149" t="n">
        <v/>
      </c>
      <c r="YS149" t="n">
        <v/>
      </c>
      <c r="YT149" t="n">
        <v/>
      </c>
      <c r="YU149" t="n">
        <v/>
      </c>
      <c r="YV149" t="n">
        <v/>
      </c>
      <c r="YW149" t="n">
        <v/>
      </c>
      <c r="YX149" t="n">
        <v/>
      </c>
      <c r="YY149" t="n">
        <v/>
      </c>
      <c r="YZ149" t="n">
        <v/>
      </c>
      <c r="ZA149" t="n">
        <v/>
      </c>
      <c r="ZB149" t="n">
        <v/>
      </c>
      <c r="ZC149" t="n">
        <v/>
      </c>
      <c r="ZD149" t="n">
        <v/>
      </c>
      <c r="ZE149" t="n">
        <v/>
      </c>
      <c r="ZF149" t="n">
        <v/>
      </c>
      <c r="ZG149" t="n">
        <v/>
      </c>
      <c r="ZH149" t="n">
        <v/>
      </c>
      <c r="ZI149" t="n">
        <v/>
      </c>
      <c r="ZJ149" t="n">
        <v/>
      </c>
      <c r="ZK149" t="n">
        <v/>
      </c>
      <c r="ZL149" t="n">
        <v/>
      </c>
      <c r="ZM149" t="n">
        <v/>
      </c>
      <c r="ZN149" t="n">
        <v/>
      </c>
      <c r="ZO149" t="n">
        <v>100</v>
      </c>
      <c r="ZP149" t="n">
        <v/>
      </c>
      <c r="ZQ149" t="n">
        <v/>
      </c>
      <c r="ZR149" t="n">
        <v/>
      </c>
      <c r="ZS149" t="n">
        <v/>
      </c>
      <c r="ZT149" t="n">
        <v/>
      </c>
      <c r="ZU149" t="n">
        <v/>
      </c>
      <c r="ZV149" t="n">
        <v/>
      </c>
      <c r="ZW149" t="n">
        <v>3</v>
      </c>
      <c r="ZX149" t="n">
        <v/>
      </c>
      <c r="ZY149" t="n">
        <v/>
      </c>
      <c r="ZZ149" t="n">
        <v/>
      </c>
      <c r="AAA149" t="n">
        <v/>
      </c>
      <c r="AAB149" t="n">
        <v/>
      </c>
      <c r="AAC149" t="n">
        <v/>
      </c>
      <c r="AAD149" t="n">
        <v/>
      </c>
      <c r="AAE149" t="inlineStr">
        <is>
          <t>Pakan segar (misal: rumput)</t>
        </is>
      </c>
      <c r="AAF149" t="n">
        <v/>
      </c>
      <c r="AAG149" t="n">
        <v/>
      </c>
      <c r="AAH149" t="n">
        <v/>
      </c>
      <c r="AAI149" t="n">
        <v/>
      </c>
      <c r="AAJ149" t="n">
        <v/>
      </c>
      <c r="AAK149" t="n">
        <v/>
      </c>
      <c r="AAL149" t="inlineStr">
        <is>
          <t>Tidak</t>
        </is>
      </c>
      <c r="AAM149" t="n">
        <v/>
      </c>
      <c r="AAN149" t="n">
        <v/>
      </c>
      <c r="AAO149" t="n">
        <v/>
      </c>
      <c r="AAP149" t="n">
        <v/>
      </c>
      <c r="AAQ149" t="n">
        <v/>
      </c>
      <c r="AAR149" t="inlineStr">
        <is>
          <t>Ya</t>
        </is>
      </c>
      <c r="AAS149" t="inlineStr">
        <is>
          <t>Mengetahui</t>
        </is>
      </c>
      <c r="AAT149" t="inlineStr">
        <is>
          <t>Diberikan gratis ke orang lain</t>
        </is>
      </c>
      <c r="AAU149" t="n">
        <v>0</v>
      </c>
      <c r="AAV149" t="n">
        <v>0</v>
      </c>
      <c r="AAW149" t="n">
        <v>0</v>
      </c>
      <c r="AAX149" t="n">
        <v>0</v>
      </c>
      <c r="AAY149" t="n">
        <v>1</v>
      </c>
      <c r="AAZ149" t="n">
        <v>0</v>
      </c>
      <c r="ABA149" t="n">
        <v>0</v>
      </c>
      <c r="ABB149" t="n">
        <v/>
      </c>
      <c r="ABC149" t="n">
        <v/>
      </c>
      <c r="ABD149" t="n">
        <v/>
      </c>
      <c r="ABE149" t="n">
        <v/>
      </c>
      <c r="ABF149" t="n">
        <v/>
      </c>
      <c r="ABG149" t="n">
        <v/>
      </c>
      <c r="ABH149" t="n">
        <v/>
      </c>
      <c r="ABI149" t="n">
        <v/>
      </c>
      <c r="ABJ149" t="n">
        <v/>
      </c>
      <c r="ABK149" t="n">
        <v/>
      </c>
      <c r="ABL149" t="n">
        <v/>
      </c>
      <c r="ABM149" t="n">
        <v/>
      </c>
      <c r="ABN149" t="n">
        <v/>
      </c>
      <c r="ABO149" t="n">
        <v/>
      </c>
      <c r="ABP149" t="n">
        <v/>
      </c>
      <c r="ABQ149" t="n">
        <v/>
      </c>
      <c r="ABR149" t="n">
        <v/>
      </c>
      <c r="ABS149" t="n">
        <v/>
      </c>
      <c r="ABT149" t="n">
        <v/>
      </c>
      <c r="ABU149" t="n">
        <v/>
      </c>
      <c r="ABV149" t="n">
        <v/>
      </c>
      <c r="ABW149" t="n">
        <v/>
      </c>
      <c r="ABX149" t="n">
        <v/>
      </c>
      <c r="ABY149" t="n">
        <v/>
      </c>
      <c r="ABZ149" t="n">
        <v/>
      </c>
      <c r="ACA149" t="n">
        <v/>
      </c>
      <c r="ACB149" t="n">
        <v/>
      </c>
      <c r="ACC149" t="n">
        <v/>
      </c>
      <c r="ACD149" t="n">
        <v/>
      </c>
      <c r="ACE149" t="n">
        <v/>
      </c>
      <c r="ACF149" t="n">
        <v/>
      </c>
      <c r="ACG149" t="n">
        <v/>
      </c>
      <c r="ACH149" t="n">
        <v/>
      </c>
      <c r="ACI149" t="n">
        <v/>
      </c>
      <c r="ACJ149" t="n">
        <v/>
      </c>
      <c r="ACK149" t="inlineStr">
        <is>
          <t>Ladang/sawah terlalu jauh, sulit untuk mengangkut ke sana</t>
        </is>
      </c>
      <c r="ACL149" t="n">
        <v>0</v>
      </c>
      <c r="ACM149" t="n">
        <v>0</v>
      </c>
      <c r="ACN149" t="n">
        <v>0</v>
      </c>
      <c r="ACO149" t="n">
        <v>1</v>
      </c>
      <c r="ACP149" t="n">
        <v>0</v>
      </c>
      <c r="ACQ149" t="n">
        <v>0</v>
      </c>
      <c r="ACR149" t="n">
        <v>0</v>
      </c>
      <c r="ACS149" t="n">
        <v/>
      </c>
      <c r="ACT149" t="inlineStr">
        <is>
          <t>Tidak</t>
        </is>
      </c>
      <c r="ACU149" t="inlineStr">
        <is>
          <t>Manfaat cukup signifikan, terasa di kehidupan sehari-hari</t>
        </is>
      </c>
      <c r="ACV149" t="inlineStr">
        <is>
          <t>Bertambah</t>
        </is>
      </c>
      <c r="ACW149" t="inlineStr">
        <is>
          <t>Anggota keluarga - Perempuan dewasa</t>
        </is>
      </c>
      <c r="ACX149" t="inlineStr">
        <is>
          <t>Setuju</t>
        </is>
      </c>
      <c r="ACY149" t="inlineStr">
        <is>
          <t>Anggota keluarga - Perempuan dewasa</t>
        </is>
      </c>
      <c r="ACZ149" t="n">
        <v>0</v>
      </c>
      <c r="ADA149" t="n">
        <v>1</v>
      </c>
      <c r="ADB149" t="n">
        <v>0</v>
      </c>
      <c r="ADC149" t="n">
        <v>0</v>
      </c>
      <c r="ADD149" t="inlineStr">
        <is>
          <t>Puas</t>
        </is>
      </c>
      <c r="ADE149" t="inlineStr">
        <is>
          <t>Puas</t>
        </is>
      </c>
      <c r="ADF149" t="inlineStr">
        <is>
          <t>Puas</t>
        </is>
      </c>
      <c r="ADG149" t="inlineStr">
        <is>
          <t>Puas</t>
        </is>
      </c>
      <c r="ADH149" t="inlineStr">
        <is>
          <t>Tidak</t>
        </is>
      </c>
      <c r="ADI149" t="n">
        <v/>
      </c>
      <c r="ADJ149" t="inlineStr">
        <is>
          <t>Puas</t>
        </is>
      </c>
      <c r="ADK149" t="n">
        <v/>
      </c>
      <c r="ADL149" t="n">
        <v/>
      </c>
      <c r="ADM149" t="n">
        <v/>
      </c>
      <c r="ADN149" t="n">
        <v/>
      </c>
      <c r="ADO149" t="n">
        <v/>
      </c>
      <c r="ADP149" t="n">
        <v/>
      </c>
      <c r="ADQ149" t="n">
        <v/>
      </c>
      <c r="ADR149" t="n">
        <v/>
      </c>
      <c r="ADS149" t="n">
        <v/>
      </c>
      <c r="ADT149" t="n">
        <v/>
      </c>
      <c r="ADU149" t="inlineStr">
        <is>
          <t>Menghubungi CPO atau pendamping Memperbaiki sendiri</t>
        </is>
      </c>
      <c r="ADV149" t="n">
        <v>0</v>
      </c>
      <c r="ADW149" t="n">
        <v>0</v>
      </c>
      <c r="ADX149" t="n">
        <v>0</v>
      </c>
      <c r="ADY149" t="n">
        <v>0</v>
      </c>
      <c r="ADZ149" t="n">
        <v>1</v>
      </c>
      <c r="AEA149" t="n">
        <v>1</v>
      </c>
      <c r="AEB149" t="n">
        <v>0</v>
      </c>
      <c r="AEC149" t="n">
        <v>0</v>
      </c>
      <c r="AED149" t="inlineStr">
        <is>
          <t>Tidak</t>
        </is>
      </c>
      <c r="AEE149" t="inlineStr">
        <is>
          <t>Laki-laki dewasa</t>
        </is>
      </c>
      <c r="AEF149" t="n">
        <v/>
      </c>
      <c r="AEG149" t="inlineStr">
        <is>
          <t>Menghubungi melalui rekan</t>
        </is>
      </c>
      <c r="AEH149" t="n">
        <v/>
      </c>
      <c r="AEI149" t="inlineStr">
        <is>
          <t>Tidak</t>
        </is>
      </c>
      <c r="AEJ149" t="inlineStr">
        <is>
          <t>Kadang-kadang</t>
        </is>
      </c>
      <c r="AEK149" t="inlineStr">
        <is>
          <t>Mendapatkan subsidi</t>
        </is>
      </c>
      <c r="AEL149" t="n">
        <v>0</v>
      </c>
      <c r="AEM149" t="n">
        <v>0</v>
      </c>
      <c r="AEN149" t="n">
        <v>0</v>
      </c>
      <c r="AEO149" t="n">
        <v>0</v>
      </c>
      <c r="AEP149" t="n">
        <v>0</v>
      </c>
      <c r="AEQ149" t="n">
        <v>0</v>
      </c>
      <c r="AER149" t="n">
        <v>0</v>
      </c>
      <c r="AES149" t="n">
        <v>0</v>
      </c>
      <c r="AET149" t="n">
        <v>0</v>
      </c>
      <c r="AEU149" t="n">
        <v>0</v>
      </c>
      <c r="AEV149" t="n">
        <v>1</v>
      </c>
      <c r="AEW149" t="n">
        <v>0</v>
      </c>
      <c r="AEX149" t="n">
        <v/>
      </c>
      <c r="AEY149" t="inlineStr">
        <is>
          <t>Mendukung lingkungan</t>
        </is>
      </c>
      <c r="AEZ149" t="n">
        <v/>
      </c>
      <c r="AFA149" t="inlineStr">
        <is>
          <t>Koperasi</t>
        </is>
      </c>
      <c r="AFB149" t="n">
        <v/>
      </c>
      <c r="AFC149" t="inlineStr">
        <is>
          <t>1000523237-19_16_58.jpg</t>
        </is>
      </c>
      <c r="AFD149" t="inlineStr">
        <is>
          <t>https://kf.kobotoolbox.org/api/v2/assets/avstPQqLr3Ab3ZdcVTXZ6f/data/678964096/attachments/attYE7RC3yBMv5GDCD8uTh7N/</t>
        </is>
      </c>
      <c r="AFE149" t="inlineStr">
        <is>
          <t>1000523228-19_17_2.jpg</t>
        </is>
      </c>
      <c r="AFF149" t="inlineStr">
        <is>
          <t>https://kf.kobotoolbox.org/api/v2/assets/avstPQqLr3Ab3ZdcVTXZ6f/data/678964096/attachments/attfSUov9hrLW6TsFaHpRNDv/</t>
        </is>
      </c>
      <c r="AFG149" t="inlineStr">
        <is>
          <t>Yudi</t>
        </is>
      </c>
      <c r="AFH149" t="n">
        <v/>
      </c>
      <c r="AFI149" t="n">
        <v/>
      </c>
    </row>
    <row r="150">
      <c r="A150" t="n">
        <v/>
      </c>
      <c r="B150" t="n">
        <v/>
      </c>
      <c r="C150" t="n">
        <v/>
      </c>
      <c r="D150" t="inlineStr">
        <is>
          <t>suketi</t>
        </is>
      </c>
      <c r="E150" t="n">
        <v>0</v>
      </c>
      <c r="F150" t="inlineStr">
        <is>
          <t>-7.912109 112.765884 701.7000122070312 14.545599952697755</t>
        </is>
      </c>
      <c r="G150" t="n">
        <v>-7.912109</v>
      </c>
      <c r="H150" t="n">
        <v>112.765884</v>
      </c>
      <c r="I150" t="n">
        <v>701.7000121999999</v>
      </c>
      <c r="J150" t="n">
        <v>14.54559995</v>
      </c>
      <c r="K150" t="n">
        <v>0</v>
      </c>
      <c r="L150" t="inlineStr">
        <is>
          <t>-7.912285 112.765987 707.7000122070312 16.825000762939453</t>
        </is>
      </c>
      <c r="M150" t="n">
        <v>-7.912285</v>
      </c>
      <c r="N150" t="n">
        <v>112.765987</v>
      </c>
      <c r="O150" t="n">
        <v>707.7000121999999</v>
      </c>
      <c r="P150" t="n">
        <v>16.82500076</v>
      </c>
      <c r="Q150" t="n">
        <v>0</v>
      </c>
      <c r="R150" t="inlineStr">
        <is>
          <t>Jawa Timur</t>
        </is>
      </c>
      <c r="S150" t="n">
        <v>0</v>
      </c>
      <c r="T150" t="n">
        <v>0</v>
      </c>
      <c r="U150" t="n">
        <v>0</v>
      </c>
      <c r="V150" t="n">
        <v>0</v>
      </c>
      <c r="W150" t="n">
        <v>0</v>
      </c>
      <c r="X150" t="n">
        <v>1</v>
      </c>
      <c r="Y150" t="n">
        <v>0</v>
      </c>
      <c r="Z150" t="n">
        <v>0</v>
      </c>
      <c r="AA150" t="n">
        <v>0</v>
      </c>
      <c r="AB150" t="n">
        <v>0</v>
      </c>
      <c r="AC150" t="inlineStr">
        <is>
          <t>MALANG</t>
        </is>
      </c>
      <c r="AD150" t="inlineStr">
        <is>
          <t>JABUNG</t>
        </is>
      </c>
      <c r="AE150" t="inlineStr">
        <is>
          <t>KEMIRI</t>
        </is>
      </c>
      <c r="AF150" t="inlineStr">
        <is>
          <t>KAN JABUNG</t>
        </is>
      </c>
      <c r="AG150" t="inlineStr">
        <is>
          <t>KJP0133</t>
        </is>
      </c>
      <c r="AH150" t="n">
        <v>15</v>
      </c>
      <c r="AI150" t="inlineStr">
        <is>
          <t>VPA1</t>
        </is>
      </c>
      <c r="AJ150" t="inlineStr">
        <is>
          <t>Tidak aktif</t>
        </is>
      </c>
      <c r="AK150" t="n">
        <v>60</v>
      </c>
      <c r="AL150" t="inlineStr">
        <is>
          <t>Perempuan</t>
        </is>
      </c>
      <c r="AM150" t="inlineStr">
        <is>
          <t>Sudah menikah</t>
        </is>
      </c>
      <c r="AN150" t="inlineStr">
        <is>
          <t>SD/Sederajat</t>
        </is>
      </c>
      <c r="AO150" t="inlineStr">
        <is>
          <t>Peternak</t>
        </is>
      </c>
      <c r="AP150" t="n">
        <v>0</v>
      </c>
      <c r="AQ150" t="n">
        <v>1</v>
      </c>
      <c r="AR150" t="n">
        <v>0</v>
      </c>
      <c r="AS150" t="n">
        <v>0</v>
      </c>
      <c r="AT150" t="n">
        <v>0</v>
      </c>
      <c r="AU150" t="n">
        <v>0</v>
      </c>
      <c r="AV150" t="n">
        <v>0</v>
      </c>
      <c r="AW150" t="n">
        <v>0</v>
      </c>
      <c r="AX150" t="n">
        <v/>
      </c>
      <c r="AY150" t="inlineStr">
        <is>
          <t>Petani</t>
        </is>
      </c>
      <c r="AZ150" t="n">
        <v>1</v>
      </c>
      <c r="BA150" t="n">
        <v>0</v>
      </c>
      <c r="BB150" t="n">
        <v>0</v>
      </c>
      <c r="BC150" t="n">
        <v>0</v>
      </c>
      <c r="BD150" t="n">
        <v>0</v>
      </c>
      <c r="BE150" t="n">
        <v>0</v>
      </c>
      <c r="BF150" t="n">
        <v>0</v>
      </c>
      <c r="BG150" t="n">
        <v>0</v>
      </c>
      <c r="BH150" t="n">
        <v/>
      </c>
      <c r="BI150" t="inlineStr">
        <is>
          <t>&gt;Rp3.500.000</t>
        </is>
      </c>
      <c r="BJ150" t="n">
        <v>1</v>
      </c>
      <c r="BK150" t="n">
        <v>1</v>
      </c>
      <c r="BL150" t="n">
        <v>1</v>
      </c>
      <c r="BM150" t="n">
        <v>2</v>
      </c>
      <c r="BN150" t="inlineStr">
        <is>
          <t>Milik sendiri</t>
        </is>
      </c>
      <c r="BO150" t="inlineStr">
        <is>
          <t>Permanen (dinding bata dan semen)</t>
        </is>
      </c>
      <c r="BP150" t="n">
        <v>1</v>
      </c>
      <c r="BQ150" t="n">
        <v>0</v>
      </c>
      <c r="BR150" t="n">
        <v>0</v>
      </c>
      <c r="BS150" t="n">
        <v>0</v>
      </c>
      <c r="BT150" t="n">
        <v>0</v>
      </c>
      <c r="BU150" t="n">
        <v/>
      </c>
      <c r="BV150" t="inlineStr">
        <is>
          <t>Keramik/ubin</t>
        </is>
      </c>
      <c r="BW150" t="n">
        <v>0</v>
      </c>
      <c r="BX150" t="n">
        <v>0</v>
      </c>
      <c r="BY150" t="n">
        <v>1</v>
      </c>
      <c r="BZ150" t="n">
        <v>0</v>
      </c>
      <c r="CA150" t="n">
        <v>0</v>
      </c>
      <c r="CB150" t="n">
        <v/>
      </c>
      <c r="CC150" t="inlineStr">
        <is>
          <t>Genting</t>
        </is>
      </c>
      <c r="CD150" t="n">
        <v>0</v>
      </c>
      <c r="CE150" t="n">
        <v>0</v>
      </c>
      <c r="CF150" t="n">
        <v>0</v>
      </c>
      <c r="CG150" t="n">
        <v>0</v>
      </c>
      <c r="CH150" t="n">
        <v>0</v>
      </c>
      <c r="CI150" t="n">
        <v>1</v>
      </c>
      <c r="CJ150" t="n">
        <v>0</v>
      </c>
      <c r="CK150" t="n">
        <v/>
      </c>
      <c r="CL150" t="inlineStr">
        <is>
          <t>Ya</t>
        </is>
      </c>
      <c r="CM150" t="n">
        <v>2011</v>
      </c>
      <c r="CN150" t="inlineStr">
        <is>
          <t>Fixed-Dome (Kubah Tetap)</t>
        </is>
      </c>
      <c r="CO150" t="inlineStr">
        <is>
          <t>6 m³ (4-5 ekor sapi, ±5 jam memasak/hari, ±50 kg</t>
        </is>
      </c>
      <c r="CP150" t="inlineStr">
        <is>
          <t>Anggota keluarga - laki-laki</t>
        </is>
      </c>
      <c r="CQ150" t="n">
        <v>0</v>
      </c>
      <c r="CR150" t="n">
        <v>0</v>
      </c>
      <c r="CS150" t="n">
        <v>0</v>
      </c>
      <c r="CT150" t="n">
        <v>0</v>
      </c>
      <c r="CU150" t="n">
        <v>1</v>
      </c>
      <c r="CV150" t="n">
        <v>0</v>
      </c>
      <c r="CW150" t="n">
        <v>0</v>
      </c>
      <c r="CX150" t="n">
        <v>0</v>
      </c>
      <c r="CY150" t="inlineStr">
        <is>
          <t>Anggota keluarga - laki-laki</t>
        </is>
      </c>
      <c r="CZ150" t="n">
        <v>1</v>
      </c>
      <c r="DA150" t="n">
        <v>0</v>
      </c>
      <c r="DB150" t="n">
        <v>0</v>
      </c>
      <c r="DC150" t="n">
        <v/>
      </c>
      <c r="DD150" t="inlineStr">
        <is>
          <t>Anggota keluarga - laki-laki CPO atau pendamping</t>
        </is>
      </c>
      <c r="DE150" t="n">
        <v>1</v>
      </c>
      <c r="DF150" t="n">
        <v>0</v>
      </c>
      <c r="DG150" t="n">
        <v>1</v>
      </c>
      <c r="DH150" t="n">
        <v>0</v>
      </c>
      <c r="DI150" t="n">
        <v/>
      </c>
      <c r="DJ150" t="inlineStr">
        <is>
          <t>Anggota keluarga - laki-laki CPO atau pendamping</t>
        </is>
      </c>
      <c r="DK150" t="n">
        <v>1</v>
      </c>
      <c r="DL150" t="n">
        <v>0</v>
      </c>
      <c r="DM150" t="n">
        <v>1</v>
      </c>
      <c r="DN150" t="n">
        <v>0</v>
      </c>
      <c r="DO150" t="n">
        <v/>
      </c>
      <c r="DP150" t="inlineStr">
        <is>
          <t>Tidak berfungsi sama sekali</t>
        </is>
      </c>
      <c r="DQ150" t="inlineStr">
        <is>
          <t>&gt;1 tahun yang lalu</t>
        </is>
      </c>
      <c r="DR150" t="inlineStr">
        <is>
          <t>Perpindahan tempat tinggal</t>
        </is>
      </c>
      <c r="DS150" t="n">
        <v/>
      </c>
      <c r="DT150" t="n">
        <v/>
      </c>
      <c r="DU150" t="n">
        <v/>
      </c>
      <c r="DV150" t="n">
        <v/>
      </c>
      <c r="DW150" t="n">
        <v/>
      </c>
      <c r="DX150" t="n">
        <v/>
      </c>
      <c r="DY150" t="n">
        <v/>
      </c>
      <c r="DZ150" t="n">
        <v/>
      </c>
      <c r="EA150" t="n">
        <v/>
      </c>
      <c r="EB150" t="n">
        <v/>
      </c>
      <c r="EC150" t="n">
        <v/>
      </c>
      <c r="ED150" t="n">
        <v/>
      </c>
      <c r="EE150" t="n">
        <v/>
      </c>
      <c r="EF150" t="n">
        <v/>
      </c>
      <c r="EG150" t="n">
        <v/>
      </c>
      <c r="EH150" t="n">
        <v/>
      </c>
      <c r="EI150" t="inlineStr">
        <is>
          <t>Tidak ada masalah</t>
        </is>
      </c>
      <c r="EJ150" t="n">
        <v>0</v>
      </c>
      <c r="EK150" t="n">
        <v>0</v>
      </c>
      <c r="EL150" t="n">
        <v>0</v>
      </c>
      <c r="EM150" t="n">
        <v>1</v>
      </c>
      <c r="EN150" t="n">
        <v>0</v>
      </c>
      <c r="EO150" t="n">
        <v/>
      </c>
      <c r="EP150" t="inlineStr">
        <is>
          <t>Ya, cukup jelas dan mudah diikuti</t>
        </is>
      </c>
      <c r="EQ150" t="inlineStr">
        <is>
          <t>Bukan pelatihan</t>
        </is>
      </c>
      <c r="ER150" t="inlineStr">
        <is>
          <t>CPO atau pendamping Staff BIRU</t>
        </is>
      </c>
      <c r="ES150" t="n">
        <v>1</v>
      </c>
      <c r="ET150" t="n">
        <v>1</v>
      </c>
      <c r="EU150" t="n">
        <v>0</v>
      </c>
      <c r="EV150" t="n">
        <v>0</v>
      </c>
      <c r="EW150" t="n">
        <v/>
      </c>
      <c r="EX150" t="inlineStr">
        <is>
          <t>Anggota keluarga - Laki-laki</t>
        </is>
      </c>
      <c r="EY150" t="n">
        <v>1</v>
      </c>
      <c r="EZ150" t="n">
        <v>0</v>
      </c>
      <c r="FA150" t="n">
        <v>0</v>
      </c>
      <c r="FB150" t="n">
        <v/>
      </c>
      <c r="FC150" t="inlineStr">
        <is>
          <t>Jarang sekali</t>
        </is>
      </c>
      <c r="FD150" t="n">
        <v/>
      </c>
      <c r="FE150" t="inlineStr">
        <is>
          <t>Tidak mengetahui</t>
        </is>
      </c>
      <c r="FF150" t="inlineStr">
        <is>
          <t>Tidak pernah</t>
        </is>
      </c>
      <c r="FG150" t="inlineStr">
        <is>
          <t>Mengetahui</t>
        </is>
      </c>
      <c r="FH150" t="inlineStr">
        <is>
          <t>Tidak pernah</t>
        </is>
      </c>
      <c r="FI150" t="inlineStr">
        <is>
          <t>Mengetahui</t>
        </is>
      </c>
      <c r="FJ150" t="inlineStr">
        <is>
          <t>Tidak pernah</t>
        </is>
      </c>
      <c r="FK150" t="inlineStr">
        <is>
          <t>Mengetahui</t>
        </is>
      </c>
      <c r="FL150" t="inlineStr">
        <is>
          <t>Tidak pernah</t>
        </is>
      </c>
      <c r="FM150" t="inlineStr">
        <is>
          <t>Mengetahui</t>
        </is>
      </c>
      <c r="FN150" t="inlineStr">
        <is>
          <t>Tidak pernah</t>
        </is>
      </c>
      <c r="FO150" t="inlineStr">
        <is>
          <t>Mengetahui</t>
        </is>
      </c>
      <c r="FP150" t="inlineStr">
        <is>
          <t>Tidak pernah</t>
        </is>
      </c>
      <c r="FQ150" t="inlineStr">
        <is>
          <t>Mengetahui</t>
        </is>
      </c>
      <c r="FR150" t="inlineStr">
        <is>
          <t>Tidak</t>
        </is>
      </c>
      <c r="FS150" t="inlineStr">
        <is>
          <t>Mengetahui</t>
        </is>
      </c>
      <c r="FT150" t="inlineStr">
        <is>
          <t>Tidak sama sekali</t>
        </is>
      </c>
      <c r="FU150" t="inlineStr">
        <is>
          <t>Laki-laki dewasa</t>
        </is>
      </c>
      <c r="FV150" t="n">
        <v>1</v>
      </c>
      <c r="FW150" t="n">
        <v>0</v>
      </c>
      <c r="FX150" t="n">
        <v>0</v>
      </c>
      <c r="FY150" t="n">
        <v>0</v>
      </c>
      <c r="FZ150" t="inlineStr">
        <is>
          <t>Memahami</t>
        </is>
      </c>
      <c r="GA150" t="inlineStr">
        <is>
          <t>CPO</t>
        </is>
      </c>
      <c r="GB150" t="n">
        <v>1</v>
      </c>
      <c r="GC150" t="n">
        <v>0</v>
      </c>
      <c r="GD150" t="n">
        <v>0</v>
      </c>
      <c r="GE150" t="n">
        <v>0</v>
      </c>
      <c r="GF150" t="n">
        <v/>
      </c>
      <c r="GG150" t="inlineStr">
        <is>
          <t>Tidak pernah</t>
        </is>
      </c>
      <c r="GH150" t="inlineStr">
        <is>
          <t>Tidak</t>
        </is>
      </c>
      <c r="GI150" t="n">
        <v/>
      </c>
      <c r="GJ150" t="n">
        <v/>
      </c>
      <c r="GK150" t="n">
        <v/>
      </c>
      <c r="GL150" t="n">
        <v/>
      </c>
      <c r="GM150" t="n">
        <v/>
      </c>
      <c r="GN150" t="n">
        <v/>
      </c>
      <c r="GO150" t="n">
        <v/>
      </c>
      <c r="GP150" t="inlineStr">
        <is>
          <t>Sebagian</t>
        </is>
      </c>
      <c r="GQ150" t="inlineStr">
        <is>
          <t>LPG</t>
        </is>
      </c>
      <c r="GR150" t="n">
        <v>1</v>
      </c>
      <c r="GS150" t="n">
        <v>0</v>
      </c>
      <c r="GT150" t="n">
        <v>0</v>
      </c>
      <c r="GU150" t="n">
        <v>0</v>
      </c>
      <c r="GV150" t="n">
        <v>0</v>
      </c>
      <c r="GW150" t="n">
        <v>0</v>
      </c>
      <c r="GX150" t="n">
        <v>0</v>
      </c>
      <c r="GY150" t="n">
        <v/>
      </c>
      <c r="GZ150" t="inlineStr">
        <is>
          <t>Ya</t>
        </is>
      </c>
      <c r="HA150" t="n">
        <v/>
      </c>
      <c r="HB150" t="n">
        <v/>
      </c>
      <c r="HC150" t="n">
        <v/>
      </c>
      <c r="HD150" t="n">
        <v/>
      </c>
      <c r="HE150" t="n">
        <v/>
      </c>
      <c r="HF150" t="n">
        <v/>
      </c>
      <c r="HG150" t="n">
        <v/>
      </c>
      <c r="HH150" t="n">
        <v/>
      </c>
      <c r="HI150" t="n">
        <v/>
      </c>
      <c r="HJ150" t="n">
        <v/>
      </c>
      <c r="HK150" t="n">
        <v/>
      </c>
      <c r="HL150" t="n">
        <v/>
      </c>
      <c r="HM150" t="n">
        <v/>
      </c>
      <c r="HN150" t="n">
        <v/>
      </c>
      <c r="HO150" t="n">
        <v/>
      </c>
      <c r="HP150" t="n">
        <v/>
      </c>
      <c r="HQ150" t="n">
        <v/>
      </c>
      <c r="HR150" t="n">
        <v/>
      </c>
      <c r="HS150" t="n">
        <v/>
      </c>
      <c r="HT150" t="n">
        <v/>
      </c>
      <c r="HU150" t="n">
        <v/>
      </c>
      <c r="HV150" t="n">
        <v/>
      </c>
      <c r="HW150" t="n">
        <v/>
      </c>
      <c r="HX150" t="n">
        <v/>
      </c>
      <c r="HY150" t="n">
        <v/>
      </c>
      <c r="HZ150" t="n">
        <v/>
      </c>
      <c r="IA150" t="n">
        <v>0</v>
      </c>
      <c r="IB150" t="n">
        <v>0</v>
      </c>
      <c r="IC150" t="n">
        <v/>
      </c>
      <c r="ID150" t="n">
        <v/>
      </c>
      <c r="IE150" t="n">
        <v/>
      </c>
      <c r="IF150" t="n">
        <v/>
      </c>
      <c r="IG150" t="n">
        <v/>
      </c>
      <c r="IH150" t="n">
        <v/>
      </c>
      <c r="II150" t="n">
        <v/>
      </c>
      <c r="IJ150" t="n">
        <v/>
      </c>
      <c r="IK150" t="inlineStr">
        <is>
          <t>65-80 kg</t>
        </is>
      </c>
      <c r="IL150" t="inlineStr">
        <is>
          <t>1-3 jam</t>
        </is>
      </c>
      <c r="IM150" t="inlineStr">
        <is>
          <t>Ya</t>
        </is>
      </c>
      <c r="IN150" t="inlineStr">
        <is>
          <t>Ya</t>
        </is>
      </c>
      <c r="IO150" t="inlineStr">
        <is>
          <t>Lebih bersih</t>
        </is>
      </c>
      <c r="IP150" t="n">
        <v/>
      </c>
      <c r="IQ150" t="inlineStr">
        <is>
          <t>Tidak pernah</t>
        </is>
      </c>
      <c r="IR150" t="n">
        <v/>
      </c>
      <c r="IS150" t="n">
        <v/>
      </c>
      <c r="IT150" t="n">
        <v/>
      </c>
      <c r="IU150" t="n">
        <v/>
      </c>
      <c r="IV150" t="n">
        <v/>
      </c>
      <c r="IW150" t="n">
        <v/>
      </c>
      <c r="IX150" t="n">
        <v/>
      </c>
      <c r="IY150" t="n">
        <v/>
      </c>
      <c r="IZ150" t="inlineStr">
        <is>
          <t>Tidak pernah</t>
        </is>
      </c>
      <c r="JA150" t="n">
        <v/>
      </c>
      <c r="JB150" t="n">
        <v/>
      </c>
      <c r="JC150" t="n">
        <v/>
      </c>
      <c r="JD150" t="n">
        <v/>
      </c>
      <c r="JE150" t="n">
        <v/>
      </c>
      <c r="JF150" t="n">
        <v/>
      </c>
      <c r="JG150" t="n">
        <v/>
      </c>
      <c r="JH150" t="n">
        <v/>
      </c>
      <c r="JI150" t="inlineStr">
        <is>
          <t>Tidak pernah</t>
        </is>
      </c>
      <c r="JJ150" t="n">
        <v/>
      </c>
      <c r="JK150" t="n">
        <v/>
      </c>
      <c r="JL150" t="n">
        <v/>
      </c>
      <c r="JM150" t="n">
        <v/>
      </c>
      <c r="JN150" t="n">
        <v/>
      </c>
      <c r="JO150" t="n">
        <v/>
      </c>
      <c r="JP150" t="n">
        <v/>
      </c>
      <c r="JQ150" t="n">
        <v/>
      </c>
      <c r="JR150" t="inlineStr">
        <is>
          <t>Tidak pernah</t>
        </is>
      </c>
      <c r="JS150" t="n">
        <v/>
      </c>
      <c r="JT150" t="n">
        <v/>
      </c>
      <c r="JU150" t="n">
        <v/>
      </c>
      <c r="JV150" t="n">
        <v/>
      </c>
      <c r="JW150" t="n">
        <v/>
      </c>
      <c r="JX150" t="n">
        <v/>
      </c>
      <c r="JY150" t="n">
        <v/>
      </c>
      <c r="JZ150" t="n">
        <v/>
      </c>
      <c r="KA150" t="inlineStr">
        <is>
          <t>Tidak pernah</t>
        </is>
      </c>
      <c r="KB150" t="n">
        <v/>
      </c>
      <c r="KC150" t="n">
        <v/>
      </c>
      <c r="KD150" t="n">
        <v/>
      </c>
      <c r="KE150" t="n">
        <v/>
      </c>
      <c r="KF150" t="n">
        <v/>
      </c>
      <c r="KG150" t="n">
        <v/>
      </c>
      <c r="KH150" t="n">
        <v/>
      </c>
      <c r="KI150" t="n">
        <v/>
      </c>
      <c r="KJ150" t="inlineStr">
        <is>
          <t>Tidak pernah</t>
        </is>
      </c>
      <c r="KK150" t="n">
        <v/>
      </c>
      <c r="KL150" t="n">
        <v/>
      </c>
      <c r="KM150" t="n">
        <v/>
      </c>
      <c r="KN150" t="n">
        <v/>
      </c>
      <c r="KO150" t="n">
        <v/>
      </c>
      <c r="KP150" t="n">
        <v/>
      </c>
      <c r="KQ150" t="n">
        <v/>
      </c>
      <c r="KR150" t="n">
        <v/>
      </c>
      <c r="KS150" t="inlineStr">
        <is>
          <t>Tidak ada perubahan</t>
        </is>
      </c>
      <c r="KT150" t="inlineStr">
        <is>
          <t>0-1 kali</t>
        </is>
      </c>
      <c r="KU150" t="inlineStr">
        <is>
          <t>0-1 kali</t>
        </is>
      </c>
      <c r="KV150" t="inlineStr">
        <is>
          <t>Tidak ada</t>
        </is>
      </c>
      <c r="KW150" t="n">
        <v>0</v>
      </c>
      <c r="KX150" t="n">
        <v>0</v>
      </c>
      <c r="KY150" t="n">
        <v>0</v>
      </c>
      <c r="KZ150" t="n">
        <v>1</v>
      </c>
      <c r="LA150" t="inlineStr">
        <is>
          <t>Tidak ada perubahan</t>
        </is>
      </c>
      <c r="LB150" t="inlineStr">
        <is>
          <t>Tidak ada perubahan</t>
        </is>
      </c>
      <c r="LC150" t="n">
        <v>6</v>
      </c>
      <c r="LD150" t="n">
        <v>6</v>
      </c>
      <c r="LE150" t="n">
        <v>0</v>
      </c>
      <c r="LF150" t="n">
        <v>0</v>
      </c>
      <c r="LG150" t="inlineStr">
        <is>
          <t>Tidak</t>
        </is>
      </c>
      <c r="LH150" t="n">
        <v/>
      </c>
      <c r="LI150" t="n">
        <v>0</v>
      </c>
      <c r="LJ150" t="inlineStr">
        <is>
          <t>Kebutuhan rumah tangga</t>
        </is>
      </c>
      <c r="LK150" t="n">
        <v>0</v>
      </c>
      <c r="LL150" t="n">
        <v>0</v>
      </c>
      <c r="LM150" t="n">
        <v>0</v>
      </c>
      <c r="LN150" t="n">
        <v>0</v>
      </c>
      <c r="LO150" t="n">
        <v>1</v>
      </c>
      <c r="LP150" t="n">
        <v>0</v>
      </c>
      <c r="LQ150" t="n">
        <v>0</v>
      </c>
      <c r="LR150" t="n">
        <v/>
      </c>
      <c r="LS150" t="n">
        <v>20</v>
      </c>
      <c r="LT150" t="n">
        <v>0</v>
      </c>
      <c r="LU150" t="n">
        <v>0</v>
      </c>
      <c r="LV150" t="n">
        <v>0</v>
      </c>
      <c r="LW150" t="n">
        <v>0</v>
      </c>
      <c r="LX150" t="n">
        <v>0</v>
      </c>
      <c r="LY150" t="n">
        <v>0</v>
      </c>
      <c r="LZ150" t="n">
        <v>0</v>
      </c>
      <c r="MA150" t="n">
        <v>0</v>
      </c>
      <c r="MB150" t="inlineStr">
        <is>
          <t>Ya</t>
        </is>
      </c>
      <c r="MC150" t="n">
        <v>0</v>
      </c>
      <c r="MD150" t="n">
        <v>0</v>
      </c>
      <c r="ME150" t="n">
        <v>8</v>
      </c>
      <c r="MF150" t="n">
        <v>0</v>
      </c>
      <c r="MG150" t="n">
        <v>0</v>
      </c>
      <c r="MH150" t="n">
        <v>0</v>
      </c>
      <c r="MI150" t="inlineStr">
        <is>
          <t>Istirahat</t>
        </is>
      </c>
      <c r="MJ150" t="n">
        <v>0</v>
      </c>
      <c r="MK150" t="n">
        <v>0</v>
      </c>
      <c r="ML150" t="n">
        <v>1</v>
      </c>
      <c r="MM150" t="n">
        <v>0</v>
      </c>
      <c r="MN150" t="n">
        <v>0</v>
      </c>
      <c r="MO150" t="n">
        <v>0</v>
      </c>
      <c r="MP150" t="n">
        <v/>
      </c>
      <c r="MQ150" t="n">
        <v/>
      </c>
      <c r="MR150" t="inlineStr">
        <is>
          <t>Istirahat.</t>
        </is>
      </c>
      <c r="MS150" t="n">
        <v/>
      </c>
      <c r="MT150" t="inlineStr">
        <is>
          <t>Istirahat</t>
        </is>
      </c>
      <c r="MU150" t="inlineStr">
        <is>
          <t>Tidak</t>
        </is>
      </c>
      <c r="MV150" t="n">
        <v/>
      </c>
      <c r="MW150" t="n">
        <v/>
      </c>
      <c r="MX150" t="n">
        <v/>
      </c>
      <c r="MY150" t="n">
        <v/>
      </c>
      <c r="MZ150" t="n">
        <v/>
      </c>
      <c r="NA150" t="n">
        <v/>
      </c>
      <c r="NB150" t="n">
        <v/>
      </c>
      <c r="NC150" t="n">
        <v/>
      </c>
      <c r="ND150" t="n">
        <v/>
      </c>
      <c r="NE150" t="n">
        <v/>
      </c>
      <c r="NF150" t="n">
        <v/>
      </c>
      <c r="NG150" t="n">
        <v/>
      </c>
      <c r="NH150" t="n">
        <v/>
      </c>
      <c r="NI150" t="n">
        <v/>
      </c>
      <c r="NJ150" t="n">
        <v/>
      </c>
      <c r="NK150" t="n">
        <v/>
      </c>
      <c r="NL150" t="inlineStr">
        <is>
          <t>Tidak</t>
        </is>
      </c>
      <c r="NM150" t="inlineStr">
        <is>
          <t>Kombinasi dana mandiri dan dana hibah</t>
        </is>
      </c>
      <c r="NN150" t="inlineStr">
        <is>
          <t>3.000.001-5.000.000</t>
        </is>
      </c>
      <c r="NO150" t="inlineStr">
        <is>
          <t>Yayasan Rumah Energi atau BIRU</t>
        </is>
      </c>
      <c r="NP150" t="n">
        <v/>
      </c>
      <c r="NQ150" t="n">
        <v/>
      </c>
      <c r="NR150" t="n">
        <v/>
      </c>
      <c r="NS150" t="n">
        <v/>
      </c>
      <c r="NT150" t="n">
        <v/>
      </c>
      <c r="NU150" t="n">
        <v/>
      </c>
      <c r="NV150" t="inlineStr">
        <is>
          <t>Anggota keluarga - Laki-laki dewasa</t>
        </is>
      </c>
      <c r="NW150" t="n">
        <v/>
      </c>
      <c r="NX150" t="inlineStr">
        <is>
          <t>Sedikit meningkat</t>
        </is>
      </c>
      <c r="NY150" t="n">
        <v>90</v>
      </c>
      <c r="NZ150" t="n">
        <v>0</v>
      </c>
      <c r="OA150" t="n">
        <v>0</v>
      </c>
      <c r="OB150" t="n">
        <v>0</v>
      </c>
      <c r="OC150" t="n">
        <v>0</v>
      </c>
      <c r="OD150" t="n">
        <v>0</v>
      </c>
      <c r="OE150" t="inlineStr">
        <is>
          <t>Tidak ada perubahan</t>
        </is>
      </c>
      <c r="OF150" t="inlineStr">
        <is>
          <t>Sama saja (tidak ada perbedaan waktu memasak MAUPUN rasa/bau makanan bila dibandingkan penggunaan sebelumnya)</t>
        </is>
      </c>
      <c r="OG150" t="inlineStr">
        <is>
          <t>Ya</t>
        </is>
      </c>
      <c r="OH150" t="n">
        <v>0</v>
      </c>
      <c r="OI150" t="n">
        <v>5</v>
      </c>
      <c r="OJ150" t="n">
        <v>0</v>
      </c>
      <c r="OK150" t="n">
        <v>0</v>
      </c>
      <c r="OL150" t="n">
        <v>0</v>
      </c>
      <c r="OM150" t="n">
        <v>0</v>
      </c>
      <c r="ON150" t="n">
        <v>0</v>
      </c>
      <c r="OO150" t="n">
        <v>0</v>
      </c>
      <c r="OP150" t="inlineStr">
        <is>
          <t>Sapi perah</t>
        </is>
      </c>
      <c r="OQ150" t="n">
        <v>0</v>
      </c>
      <c r="OR150" t="n">
        <v>1</v>
      </c>
      <c r="OS150" t="n">
        <v>0</v>
      </c>
      <c r="OT150" t="n">
        <v>0</v>
      </c>
      <c r="OU150" t="n">
        <v>0</v>
      </c>
      <c r="OV150" t="n">
        <v>0</v>
      </c>
      <c r="OW150" t="n">
        <v>0</v>
      </c>
      <c r="OX150" t="n">
        <v>0</v>
      </c>
      <c r="OY150" t="n">
        <v>0</v>
      </c>
      <c r="OZ150" t="inlineStr">
        <is>
          <t>Sapi perah</t>
        </is>
      </c>
      <c r="PA150" t="n">
        <v>0</v>
      </c>
      <c r="PB150" t="n">
        <v>1</v>
      </c>
      <c r="PC150" t="n">
        <v>0</v>
      </c>
      <c r="PD150" t="n">
        <v>0</v>
      </c>
      <c r="PE150" t="n">
        <v>0</v>
      </c>
      <c r="PF150" t="n">
        <v>0</v>
      </c>
      <c r="PG150" t="n">
        <v>0</v>
      </c>
      <c r="PH150" t="n">
        <v>0</v>
      </c>
      <c r="PI150" t="n">
        <v>0</v>
      </c>
      <c r="PJ150" t="inlineStr">
        <is>
          <t>Sapi perah</t>
        </is>
      </c>
      <c r="PK150" t="n">
        <v>0</v>
      </c>
      <c r="PL150" t="n">
        <v>1</v>
      </c>
      <c r="PM150" t="n">
        <v>0</v>
      </c>
      <c r="PN150" t="n">
        <v>0</v>
      </c>
      <c r="PO150" t="n">
        <v>0</v>
      </c>
      <c r="PP150" t="n">
        <v>0</v>
      </c>
      <c r="PQ150" t="n">
        <v>0</v>
      </c>
      <c r="PR150" t="n">
        <v>0</v>
      </c>
      <c r="PS150" t="n">
        <v>0</v>
      </c>
      <c r="PT150" t="n">
        <v/>
      </c>
      <c r="PU150" t="n">
        <v/>
      </c>
      <c r="PV150" t="n">
        <v/>
      </c>
      <c r="PW150" t="n">
        <v/>
      </c>
      <c r="PX150" t="n">
        <v/>
      </c>
      <c r="PY150" t="n">
        <v/>
      </c>
      <c r="PZ150" t="n">
        <v/>
      </c>
      <c r="QA150" t="n">
        <v/>
      </c>
      <c r="QB150" t="n">
        <v/>
      </c>
      <c r="QC150" t="n">
        <v/>
      </c>
      <c r="QD150" t="n">
        <v/>
      </c>
      <c r="QE150" t="inlineStr">
        <is>
          <t>1-Disebarkan ke lahan terbuka</t>
        </is>
      </c>
      <c r="QF150" t="n">
        <v>0</v>
      </c>
      <c r="QG150" t="n">
        <v>0</v>
      </c>
      <c r="QH150" t="n">
        <v>0</v>
      </c>
      <c r="QI150" t="n">
        <v>0</v>
      </c>
      <c r="QJ150" t="n">
        <v>0</v>
      </c>
      <c r="QK150" t="n">
        <v>1</v>
      </c>
      <c r="QL150" t="n">
        <v>0</v>
      </c>
      <c r="QM150" t="n">
        <v>0</v>
      </c>
      <c r="QN150" t="n">
        <v>0</v>
      </c>
      <c r="QO150" t="n">
        <v/>
      </c>
      <c r="QP150" t="n">
        <v/>
      </c>
      <c r="QQ150" t="n">
        <v/>
      </c>
      <c r="QR150" t="n">
        <v/>
      </c>
      <c r="QS150" t="n">
        <v/>
      </c>
      <c r="QT150" t="n">
        <v/>
      </c>
      <c r="QU150" t="n">
        <v/>
      </c>
      <c r="QV150" t="n">
        <v/>
      </c>
      <c r="QW150" t="n">
        <v/>
      </c>
      <c r="QX150" t="n">
        <v/>
      </c>
      <c r="QY150" t="n">
        <v/>
      </c>
      <c r="QZ150" t="n">
        <v/>
      </c>
      <c r="RA150" t="n">
        <v/>
      </c>
      <c r="RB150" t="n">
        <v/>
      </c>
      <c r="RC150" t="n">
        <v/>
      </c>
      <c r="RD150" t="n">
        <v/>
      </c>
      <c r="RE150" t="n">
        <v/>
      </c>
      <c r="RF150" t="n">
        <v/>
      </c>
      <c r="RG150" t="n">
        <v/>
      </c>
      <c r="RH150" t="n">
        <v/>
      </c>
      <c r="RI150" t="n">
        <v/>
      </c>
      <c r="RJ150" t="n">
        <v/>
      </c>
      <c r="RK150" t="n">
        <v/>
      </c>
      <c r="RL150" t="n">
        <v/>
      </c>
      <c r="RM150" t="n">
        <v/>
      </c>
      <c r="RN150" t="n">
        <v/>
      </c>
      <c r="RO150" t="n">
        <v/>
      </c>
      <c r="RP150" t="n">
        <v/>
      </c>
      <c r="RQ150" t="n">
        <v/>
      </c>
      <c r="RR150" t="n">
        <v/>
      </c>
      <c r="RS150" t="n">
        <v/>
      </c>
      <c r="RT150" t="n">
        <v/>
      </c>
      <c r="RU150" t="n">
        <v/>
      </c>
      <c r="RV150" t="n">
        <v/>
      </c>
      <c r="RW150" t="n">
        <v/>
      </c>
      <c r="RX150" t="n">
        <v/>
      </c>
      <c r="RY150" t="n">
        <v/>
      </c>
      <c r="RZ150" t="n">
        <v/>
      </c>
      <c r="SA150" t="n">
        <v/>
      </c>
      <c r="SB150" t="n">
        <v/>
      </c>
      <c r="SC150" t="n">
        <v/>
      </c>
      <c r="SD150" t="n">
        <v/>
      </c>
      <c r="SE150" t="n">
        <v/>
      </c>
      <c r="SF150" t="n">
        <v/>
      </c>
      <c r="SG150" t="n">
        <v/>
      </c>
      <c r="SH150" t="n">
        <v/>
      </c>
      <c r="SI150" t="n">
        <v/>
      </c>
      <c r="SJ150" t="n">
        <v/>
      </c>
      <c r="SK150" t="n">
        <v/>
      </c>
      <c r="SL150" t="n">
        <v/>
      </c>
      <c r="SM150" t="n">
        <v/>
      </c>
      <c r="SN150" t="n">
        <v/>
      </c>
      <c r="SO150" t="n">
        <v/>
      </c>
      <c r="SP150" t="n">
        <v/>
      </c>
      <c r="SQ150" t="n">
        <v/>
      </c>
      <c r="SR150" t="n">
        <v/>
      </c>
      <c r="SS150" t="n">
        <v/>
      </c>
      <c r="ST150" t="n">
        <v/>
      </c>
      <c r="SU150" t="n">
        <v/>
      </c>
      <c r="SV150" t="n">
        <v/>
      </c>
      <c r="SW150" t="n">
        <v/>
      </c>
      <c r="SX150" t="n">
        <v/>
      </c>
      <c r="SY150" t="n">
        <v/>
      </c>
      <c r="SZ150" t="n">
        <v>4</v>
      </c>
      <c r="TA150" t="n">
        <v/>
      </c>
      <c r="TB150" t="n">
        <v/>
      </c>
      <c r="TC150" t="n">
        <v/>
      </c>
      <c r="TD150" t="n">
        <v/>
      </c>
      <c r="TE150" t="n">
        <v/>
      </c>
      <c r="TF150" t="n">
        <v/>
      </c>
      <c r="TG150" t="n">
        <v/>
      </c>
      <c r="TH150" t="n">
        <v/>
      </c>
      <c r="TI150" t="n">
        <v/>
      </c>
      <c r="TJ150" t="n">
        <v/>
      </c>
      <c r="TK150" t="n">
        <v/>
      </c>
      <c r="TL150" t="n">
        <v/>
      </c>
      <c r="TM150" t="n">
        <v/>
      </c>
      <c r="TN150" t="n">
        <v/>
      </c>
      <c r="TO150" t="n">
        <v/>
      </c>
      <c r="TP150" t="n">
        <v/>
      </c>
      <c r="TQ150" t="n">
        <v/>
      </c>
      <c r="TR150" t="n">
        <v/>
      </c>
      <c r="TS150" t="n">
        <v/>
      </c>
      <c r="TT150" t="n">
        <v/>
      </c>
      <c r="TU150" t="n">
        <v/>
      </c>
      <c r="TV150" t="n">
        <v/>
      </c>
      <c r="TW150" t="n">
        <v/>
      </c>
      <c r="TX150" t="n">
        <v/>
      </c>
      <c r="TY150" t="n">
        <v/>
      </c>
      <c r="TZ150" t="n">
        <v/>
      </c>
      <c r="UA150" t="n">
        <v/>
      </c>
      <c r="UB150" t="n">
        <v/>
      </c>
      <c r="UC150" t="n">
        <v/>
      </c>
      <c r="UD150" t="n">
        <v/>
      </c>
      <c r="UE150" t="n">
        <v/>
      </c>
      <c r="UF150" t="n">
        <v/>
      </c>
      <c r="UG150" t="n">
        <v/>
      </c>
      <c r="UH150" t="n">
        <v/>
      </c>
      <c r="UI150" t="n">
        <v/>
      </c>
      <c r="UJ150" t="n">
        <v/>
      </c>
      <c r="UK150" t="n">
        <v/>
      </c>
      <c r="UL150" t="n">
        <v/>
      </c>
      <c r="UM150" t="n">
        <v/>
      </c>
      <c r="UN150" t="n">
        <v/>
      </c>
      <c r="UO150" t="n">
        <v/>
      </c>
      <c r="UP150" t="n">
        <v/>
      </c>
      <c r="UQ150" t="n">
        <v/>
      </c>
      <c r="UR150" t="n">
        <v/>
      </c>
      <c r="US150" t="n">
        <v/>
      </c>
      <c r="UT150" t="n">
        <v/>
      </c>
      <c r="UU150" t="n">
        <v/>
      </c>
      <c r="UV150" t="inlineStr">
        <is>
          <t>Pemberian pakan di kandang</t>
        </is>
      </c>
      <c r="UW150" t="n">
        <v/>
      </c>
      <c r="UX150" t="n">
        <v/>
      </c>
      <c r="UY150" t="n">
        <v/>
      </c>
      <c r="UZ150" t="n">
        <v/>
      </c>
      <c r="VA150" t="n">
        <v/>
      </c>
      <c r="VB150" t="n">
        <v/>
      </c>
      <c r="VC150" t="n">
        <v/>
      </c>
      <c r="VD150" t="inlineStr">
        <is>
          <t>Sangat jarang (&gt;1 bulan sekali)</t>
        </is>
      </c>
      <c r="VE150" t="n">
        <v/>
      </c>
      <c r="VF150" t="n">
        <v/>
      </c>
      <c r="VG150" t="n">
        <v/>
      </c>
      <c r="VH150" t="n">
        <v/>
      </c>
      <c r="VI150" t="n">
        <v/>
      </c>
      <c r="VJ150" t="n">
        <v/>
      </c>
      <c r="VK150" t="n">
        <v/>
      </c>
      <c r="VL150" t="inlineStr">
        <is>
          <t>Sangat sering (&gt;1 kali sehari)</t>
        </is>
      </c>
      <c r="VM150" t="n">
        <v/>
      </c>
      <c r="VN150" t="n">
        <v/>
      </c>
      <c r="VO150" t="n">
        <v/>
      </c>
      <c r="VP150" t="n">
        <v/>
      </c>
      <c r="VQ150" t="n">
        <v/>
      </c>
      <c r="VR150" t="n">
        <v/>
      </c>
      <c r="VS150" t="n">
        <v/>
      </c>
      <c r="VT150" t="n">
        <v/>
      </c>
      <c r="VU150" t="n">
        <v/>
      </c>
      <c r="VV150" t="n">
        <v/>
      </c>
      <c r="VW150" t="n">
        <v/>
      </c>
      <c r="VX150" t="n">
        <v/>
      </c>
      <c r="VY150" t="n">
        <v/>
      </c>
      <c r="VZ150" t="n">
        <v/>
      </c>
      <c r="WA150" t="n">
        <v/>
      </c>
      <c r="WB150" t="n">
        <v/>
      </c>
      <c r="WC150" t="n">
        <v/>
      </c>
      <c r="WD150" t="n">
        <v/>
      </c>
      <c r="WE150" t="n">
        <v/>
      </c>
      <c r="WF150" t="inlineStr">
        <is>
          <t>3-Disimpan terbuka (dry lot)</t>
        </is>
      </c>
      <c r="WG150" t="n">
        <v>0</v>
      </c>
      <c r="WH150" t="n">
        <v>0</v>
      </c>
      <c r="WI150" t="n">
        <v>0</v>
      </c>
      <c r="WJ150" t="n">
        <v>0</v>
      </c>
      <c r="WK150" t="n">
        <v>0</v>
      </c>
      <c r="WL150" t="n">
        <v>0</v>
      </c>
      <c r="WM150" t="n">
        <v>1</v>
      </c>
      <c r="WN150" t="n">
        <v>0</v>
      </c>
      <c r="WO150" t="n">
        <v>0</v>
      </c>
      <c r="WP150" t="n">
        <v>0</v>
      </c>
      <c r="WQ150" t="n">
        <v>0</v>
      </c>
      <c r="WR150" t="n">
        <v>0</v>
      </c>
      <c r="WS150" t="n">
        <v/>
      </c>
      <c r="WT150" t="n">
        <v/>
      </c>
      <c r="WU150" t="n">
        <v/>
      </c>
      <c r="WV150" t="n">
        <v/>
      </c>
      <c r="WW150" t="n">
        <v/>
      </c>
      <c r="WX150" t="n">
        <v/>
      </c>
      <c r="WY150" t="n">
        <v/>
      </c>
      <c r="WZ150" t="n">
        <v/>
      </c>
      <c r="XA150" t="n">
        <v/>
      </c>
      <c r="XB150" t="n">
        <v/>
      </c>
      <c r="XC150" t="n">
        <v/>
      </c>
      <c r="XD150" t="n">
        <v/>
      </c>
      <c r="XE150" t="n">
        <v/>
      </c>
      <c r="XF150" t="n">
        <v/>
      </c>
      <c r="XG150" t="n">
        <v/>
      </c>
      <c r="XH150" t="n">
        <v/>
      </c>
      <c r="XI150" t="n">
        <v/>
      </c>
      <c r="XJ150" t="n">
        <v/>
      </c>
      <c r="XK150" t="n">
        <v/>
      </c>
      <c r="XL150" t="n">
        <v/>
      </c>
      <c r="XM150" t="n">
        <v/>
      </c>
      <c r="XN150" t="n">
        <v/>
      </c>
      <c r="XO150" t="n">
        <v/>
      </c>
      <c r="XP150" t="n">
        <v/>
      </c>
      <c r="XQ150" t="n">
        <v/>
      </c>
      <c r="XR150" t="n">
        <v/>
      </c>
      <c r="XS150" t="n">
        <v/>
      </c>
      <c r="XT150" t="n">
        <v/>
      </c>
      <c r="XU150" t="n">
        <v/>
      </c>
      <c r="XV150" t="n">
        <v/>
      </c>
      <c r="XW150" t="n">
        <v/>
      </c>
      <c r="XX150" t="n">
        <v/>
      </c>
      <c r="XY150" t="n">
        <v/>
      </c>
      <c r="XZ150" t="n">
        <v/>
      </c>
      <c r="YA150" t="n">
        <v/>
      </c>
      <c r="YB150" t="n">
        <v/>
      </c>
      <c r="YC150" t="n">
        <v/>
      </c>
      <c r="YD150" t="n">
        <v/>
      </c>
      <c r="YE150" t="n">
        <v/>
      </c>
      <c r="YF150" t="n">
        <v/>
      </c>
      <c r="YG150" t="n">
        <v/>
      </c>
      <c r="YH150" t="n">
        <v/>
      </c>
      <c r="YI150" t="n">
        <v/>
      </c>
      <c r="YJ150" t="n">
        <v/>
      </c>
      <c r="YK150" t="n">
        <v/>
      </c>
      <c r="YL150" t="n">
        <v/>
      </c>
      <c r="YM150" t="n">
        <v/>
      </c>
      <c r="YN150" t="n">
        <v/>
      </c>
      <c r="YO150" t="n">
        <v/>
      </c>
      <c r="YP150" t="n">
        <v/>
      </c>
      <c r="YQ150" t="n">
        <v/>
      </c>
      <c r="YR150" t="n">
        <v/>
      </c>
      <c r="YS150" t="n">
        <v/>
      </c>
      <c r="YT150" t="n">
        <v/>
      </c>
      <c r="YU150" t="n">
        <v/>
      </c>
      <c r="YV150" t="n">
        <v/>
      </c>
      <c r="YW150" t="n">
        <v/>
      </c>
      <c r="YX150" t="n">
        <v/>
      </c>
      <c r="YY150" t="n">
        <v/>
      </c>
      <c r="YZ150" t="n">
        <v/>
      </c>
      <c r="ZA150" t="n">
        <v/>
      </c>
      <c r="ZB150" t="n">
        <v/>
      </c>
      <c r="ZC150" t="n">
        <v/>
      </c>
      <c r="ZD150" t="n">
        <v/>
      </c>
      <c r="ZE150" t="n">
        <v/>
      </c>
      <c r="ZF150" t="n">
        <v/>
      </c>
      <c r="ZG150" t="n">
        <v/>
      </c>
      <c r="ZH150" t="n">
        <v/>
      </c>
      <c r="ZI150" t="n">
        <v/>
      </c>
      <c r="ZJ150" t="n">
        <v/>
      </c>
      <c r="ZK150" t="n">
        <v/>
      </c>
      <c r="ZL150" t="n">
        <v/>
      </c>
      <c r="ZM150" t="n">
        <v/>
      </c>
      <c r="ZN150" t="n">
        <v/>
      </c>
      <c r="ZO150" t="n">
        <v/>
      </c>
      <c r="ZP150" t="n">
        <v/>
      </c>
      <c r="ZQ150" t="n">
        <v/>
      </c>
      <c r="ZR150" t="n">
        <v/>
      </c>
      <c r="ZS150" t="n">
        <v/>
      </c>
      <c r="ZT150" t="n">
        <v/>
      </c>
      <c r="ZU150" t="n">
        <v/>
      </c>
      <c r="ZV150" t="n">
        <v/>
      </c>
      <c r="ZW150" t="n">
        <v>3</v>
      </c>
      <c r="ZX150" t="n">
        <v/>
      </c>
      <c r="ZY150" t="n">
        <v/>
      </c>
      <c r="ZZ150" t="n">
        <v/>
      </c>
      <c r="AAA150" t="n">
        <v/>
      </c>
      <c r="AAB150" t="n">
        <v/>
      </c>
      <c r="AAC150" t="n">
        <v/>
      </c>
      <c r="AAD150" t="n">
        <v/>
      </c>
      <c r="AAE150" t="inlineStr">
        <is>
          <t>Pakan segar (misal: rumput)</t>
        </is>
      </c>
      <c r="AAF150" t="n">
        <v/>
      </c>
      <c r="AAG150" t="n">
        <v/>
      </c>
      <c r="AAH150" t="n">
        <v/>
      </c>
      <c r="AAI150" t="n">
        <v/>
      </c>
      <c r="AAJ150" t="n">
        <v/>
      </c>
      <c r="AAK150" t="n">
        <v/>
      </c>
      <c r="AAL150" t="inlineStr">
        <is>
          <t>Tidak</t>
        </is>
      </c>
      <c r="AAM150" t="n">
        <v/>
      </c>
      <c r="AAN150" t="n">
        <v/>
      </c>
      <c r="AAO150" t="n">
        <v/>
      </c>
      <c r="AAP150" t="n">
        <v/>
      </c>
      <c r="AAQ150" t="n">
        <v/>
      </c>
      <c r="AAR150" t="inlineStr">
        <is>
          <t>Ya</t>
        </is>
      </c>
      <c r="AAS150" t="inlineStr">
        <is>
          <t>Tidak pasti/ragu-ragu</t>
        </is>
      </c>
      <c r="AAT150" t="inlineStr">
        <is>
          <t>Dibuang ke lahan sekitar kandang - yg ditanami tanaman</t>
        </is>
      </c>
      <c r="AAU150" t="n">
        <v>0</v>
      </c>
      <c r="AAV150" t="n">
        <v>0</v>
      </c>
      <c r="AAW150" t="n">
        <v>0</v>
      </c>
      <c r="AAX150" t="n">
        <v>1</v>
      </c>
      <c r="AAY150" t="n">
        <v>0</v>
      </c>
      <c r="AAZ150" t="n">
        <v>0</v>
      </c>
      <c r="ABA150" t="n">
        <v>0</v>
      </c>
      <c r="ABB150" t="n">
        <v/>
      </c>
      <c r="ABC150" t="n">
        <v/>
      </c>
      <c r="ABD150" t="n">
        <v/>
      </c>
      <c r="ABE150" t="n">
        <v/>
      </c>
      <c r="ABF150" t="n">
        <v/>
      </c>
      <c r="ABG150" t="n">
        <v/>
      </c>
      <c r="ABH150" t="n">
        <v/>
      </c>
      <c r="ABI150" t="n">
        <v/>
      </c>
      <c r="ABJ150" t="n">
        <v/>
      </c>
      <c r="ABK150" t="n">
        <v/>
      </c>
      <c r="ABL150" t="n">
        <v/>
      </c>
      <c r="ABM150" t="n">
        <v/>
      </c>
      <c r="ABN150" t="n">
        <v/>
      </c>
      <c r="ABO150" t="n">
        <v/>
      </c>
      <c r="ABP150" t="n">
        <v/>
      </c>
      <c r="ABQ150" t="inlineStr">
        <is>
          <t>Rumput</t>
        </is>
      </c>
      <c r="ABR150" t="inlineStr">
        <is>
          <t>Cukup (2 minggu sekali)</t>
        </is>
      </c>
      <c r="ABS150" t="n">
        <v/>
      </c>
      <c r="ABT150" t="n">
        <v>0</v>
      </c>
      <c r="ABU150" t="n">
        <v/>
      </c>
      <c r="ABV150" t="n">
        <v/>
      </c>
      <c r="ABW150" t="n">
        <v/>
      </c>
      <c r="ABX150" t="n">
        <v/>
      </c>
      <c r="ABY150" t="n">
        <v/>
      </c>
      <c r="ABZ150" t="n">
        <v/>
      </c>
      <c r="ACA150" t="n">
        <v/>
      </c>
      <c r="ACB150" t="n">
        <v/>
      </c>
      <c r="ACC150" t="n">
        <v/>
      </c>
      <c r="ACD150" t="n">
        <v/>
      </c>
      <c r="ACE150" t="n">
        <v/>
      </c>
      <c r="ACF150" t="n">
        <v/>
      </c>
      <c r="ACG150" t="n">
        <v/>
      </c>
      <c r="ACH150" t="n">
        <v/>
      </c>
      <c r="ACI150" t="n">
        <v/>
      </c>
      <c r="ACJ150" t="n">
        <v/>
      </c>
      <c r="ACK150" t="inlineStr">
        <is>
          <t>Tidak punya waktu mengumpulkannya</t>
        </is>
      </c>
      <c r="ACL150" t="n">
        <v>0</v>
      </c>
      <c r="ACM150" t="n">
        <v>0</v>
      </c>
      <c r="ACN150" t="n">
        <v>1</v>
      </c>
      <c r="ACO150" t="n">
        <v>0</v>
      </c>
      <c r="ACP150" t="n">
        <v>0</v>
      </c>
      <c r="ACQ150" t="n">
        <v>0</v>
      </c>
      <c r="ACR150" t="n">
        <v>0</v>
      </c>
      <c r="ACS150" t="n">
        <v/>
      </c>
      <c r="ACT150" t="n">
        <v>0</v>
      </c>
      <c r="ACU150" t="inlineStr">
        <is>
          <t>Manfaat cukup signifikan, terasa di kehidupan sehari-hari</t>
        </is>
      </c>
      <c r="ACV150" t="inlineStr">
        <is>
          <t>Berkurang</t>
        </is>
      </c>
      <c r="ACW150" t="inlineStr">
        <is>
          <t>Anggota keluarga - Perempuan dewasa</t>
        </is>
      </c>
      <c r="ACX150" t="inlineStr">
        <is>
          <t>Netral/tidak tahu</t>
        </is>
      </c>
      <c r="ACY150" t="inlineStr">
        <is>
          <t>Anggota keluarga - Perempuan dewasa</t>
        </is>
      </c>
      <c r="ACZ150" t="n">
        <v>0</v>
      </c>
      <c r="ADA150" t="n">
        <v>1</v>
      </c>
      <c r="ADB150" t="n">
        <v>0</v>
      </c>
      <c r="ADC150" t="n">
        <v>0</v>
      </c>
      <c r="ADD150" t="inlineStr">
        <is>
          <t>Puas</t>
        </is>
      </c>
      <c r="ADE150" t="inlineStr">
        <is>
          <t>Puas</t>
        </is>
      </c>
      <c r="ADF150" t="inlineStr">
        <is>
          <t>Puas</t>
        </is>
      </c>
      <c r="ADG150" t="inlineStr">
        <is>
          <t>Puas</t>
        </is>
      </c>
      <c r="ADH150" t="inlineStr">
        <is>
          <t>Tidak</t>
        </is>
      </c>
      <c r="ADI150" t="n">
        <v/>
      </c>
      <c r="ADJ150" t="inlineStr">
        <is>
          <t>Puas</t>
        </is>
      </c>
      <c r="ADK150" t="n">
        <v/>
      </c>
      <c r="ADL150" t="n">
        <v/>
      </c>
      <c r="ADM150" t="n">
        <v/>
      </c>
      <c r="ADN150" t="n">
        <v/>
      </c>
      <c r="ADO150" t="n">
        <v/>
      </c>
      <c r="ADP150" t="n">
        <v/>
      </c>
      <c r="ADQ150" t="n">
        <v/>
      </c>
      <c r="ADR150" t="n">
        <v/>
      </c>
      <c r="ADS150" t="n">
        <v/>
      </c>
      <c r="ADT150" t="n">
        <v/>
      </c>
      <c r="ADU150" t="inlineStr">
        <is>
          <t>Dibiarkan saja</t>
        </is>
      </c>
      <c r="ADV150" t="n">
        <v>0</v>
      </c>
      <c r="ADW150" t="n">
        <v>0</v>
      </c>
      <c r="ADX150" t="n">
        <v>0</v>
      </c>
      <c r="ADY150" t="n">
        <v>0</v>
      </c>
      <c r="ADZ150" t="n">
        <v>0</v>
      </c>
      <c r="AEA150" t="n">
        <v>0</v>
      </c>
      <c r="AEB150" t="n">
        <v>1</v>
      </c>
      <c r="AEC150" t="n">
        <v>0</v>
      </c>
      <c r="AED150" t="inlineStr">
        <is>
          <t>Karena pindah kandang tidak digunakan</t>
        </is>
      </c>
      <c r="AEE150" t="inlineStr">
        <is>
          <t>Laki-laki dewasa</t>
        </is>
      </c>
      <c r="AEF150" t="n">
        <v/>
      </c>
      <c r="AEG150" t="inlineStr">
        <is>
          <t>Menghubungi melalui rekan</t>
        </is>
      </c>
      <c r="AEH150" t="n">
        <v/>
      </c>
      <c r="AEI150" t="inlineStr">
        <is>
          <t>Tidak</t>
        </is>
      </c>
      <c r="AEJ150" t="inlineStr">
        <is>
          <t>Ya, selalu</t>
        </is>
      </c>
      <c r="AEK150" t="inlineStr">
        <is>
          <t>Pengurangan waktu dan tenaga Peningkatan kebersihan kandang ternak</t>
        </is>
      </c>
      <c r="AEL150" t="n">
        <v>0</v>
      </c>
      <c r="AEM150" t="n">
        <v>0</v>
      </c>
      <c r="AEN150" t="n">
        <v>0</v>
      </c>
      <c r="AEO150" t="n">
        <v>0</v>
      </c>
      <c r="AEP150" t="n">
        <v>0</v>
      </c>
      <c r="AEQ150" t="n">
        <v>1</v>
      </c>
      <c r="AER150" t="n">
        <v>1</v>
      </c>
      <c r="AES150" t="n">
        <v>0</v>
      </c>
      <c r="AET150" t="n">
        <v>0</v>
      </c>
      <c r="AEU150" t="n">
        <v>0</v>
      </c>
      <c r="AEV150" t="n">
        <v>0</v>
      </c>
      <c r="AEW150" t="n">
        <v>0</v>
      </c>
      <c r="AEX150" t="n">
        <v/>
      </c>
      <c r="AEY150" t="inlineStr">
        <is>
          <t>Didukung oleh pihak lain atau ada subsidi</t>
        </is>
      </c>
      <c r="AEZ150" t="n">
        <v/>
      </c>
      <c r="AFA150" t="inlineStr">
        <is>
          <t>Koperasi</t>
        </is>
      </c>
      <c r="AFB150" t="n">
        <v/>
      </c>
      <c r="AFC150" t="inlineStr">
        <is>
          <t>1000525071-19_9_17.jpg</t>
        </is>
      </c>
      <c r="AFD150" t="inlineStr">
        <is>
          <t>https://kf.kobotoolbox.org/api/v2/assets/avstPQqLr3Ab3ZdcVTXZ6f/data/671325564/attachments/attsDjzkYDgqswqZBu7fQ3yz/</t>
        </is>
      </c>
      <c r="AFE150" t="inlineStr">
        <is>
          <t>1000525068-19_9_22.jpg</t>
        </is>
      </c>
      <c r="AFF150" t="inlineStr">
        <is>
          <t>https://kf.kobotoolbox.org/api/v2/assets/avstPQqLr3Ab3ZdcVTXZ6f/data/671325564/attachments/attzotne4uoWSDYW7BygkCYK/</t>
        </is>
      </c>
      <c r="AFG150" t="inlineStr">
        <is>
          <t>Adimas oki</t>
        </is>
      </c>
      <c r="AFH150" t="n">
        <v/>
      </c>
      <c r="AFI150" t="inlineStr">
        <is>
          <t>Karena sudah tidak digunakan maka reaktor sudah di pendam dan dibangun menjadi bangunan</t>
        </is>
      </c>
    </row>
    <row r="151">
      <c r="A151" t="n">
        <v/>
      </c>
      <c r="B151" t="n">
        <v/>
      </c>
      <c r="C151" t="n">
        <v/>
      </c>
      <c r="D151" t="inlineStr">
        <is>
          <t>suliha</t>
        </is>
      </c>
      <c r="E151" t="n">
        <v>85704505345</v>
      </c>
      <c r="F151" t="inlineStr">
        <is>
          <t>-7.900308 112.747111 653.233154296875 100</t>
        </is>
      </c>
      <c r="G151" t="n">
        <v>-7.900308</v>
      </c>
      <c r="H151" t="n">
        <v>112.747111</v>
      </c>
      <c r="I151" t="n">
        <v>653.2331543</v>
      </c>
      <c r="J151" t="n">
        <v>100</v>
      </c>
      <c r="K151" t="n">
        <v>0</v>
      </c>
      <c r="L151" t="inlineStr">
        <is>
          <t>-7.900468 112.747197 683.970703125 5.857999801635742</t>
        </is>
      </c>
      <c r="M151" t="n">
        <v>-7.900468</v>
      </c>
      <c r="N151" t="n">
        <v>112.747197</v>
      </c>
      <c r="O151" t="n">
        <v>683.9707031</v>
      </c>
      <c r="P151" t="n">
        <v>5.857999802</v>
      </c>
      <c r="Q151" t="n">
        <v>0</v>
      </c>
      <c r="R151" t="inlineStr">
        <is>
          <t>Jawa Timur</t>
        </is>
      </c>
      <c r="S151" t="n">
        <v>0</v>
      </c>
      <c r="T151" t="n">
        <v>0</v>
      </c>
      <c r="U151" t="n">
        <v>0</v>
      </c>
      <c r="V151" t="n">
        <v>0</v>
      </c>
      <c r="W151" t="n">
        <v>0</v>
      </c>
      <c r="X151" t="n">
        <v>1</v>
      </c>
      <c r="Y151" t="n">
        <v>0</v>
      </c>
      <c r="Z151" t="n">
        <v>0</v>
      </c>
      <c r="AA151" t="n">
        <v>0</v>
      </c>
      <c r="AB151" t="n">
        <v>0</v>
      </c>
      <c r="AC151" t="inlineStr">
        <is>
          <t>MALANG</t>
        </is>
      </c>
      <c r="AD151" t="inlineStr">
        <is>
          <t>SINGOSARI</t>
        </is>
      </c>
      <c r="AE151" t="inlineStr">
        <is>
          <t>WONOREJO BLANDIT</t>
        </is>
      </c>
      <c r="AF151" t="inlineStr">
        <is>
          <t>KAN JABUNG</t>
        </is>
      </c>
      <c r="AG151" t="inlineStr">
        <is>
          <t>KJP0684</t>
        </is>
      </c>
      <c r="AH151" t="n">
        <v>9</v>
      </c>
      <c r="AI151" t="inlineStr">
        <is>
          <t>VPA2</t>
        </is>
      </c>
      <c r="AJ151" t="inlineStr">
        <is>
          <t>Aktif</t>
        </is>
      </c>
      <c r="AK151" t="n">
        <v>60</v>
      </c>
      <c r="AL151" t="inlineStr">
        <is>
          <t>Perempuan</t>
        </is>
      </c>
      <c r="AM151" t="inlineStr">
        <is>
          <t>Sudah menikah</t>
        </is>
      </c>
      <c r="AN151" t="inlineStr">
        <is>
          <t>SMP/Sederajat</t>
        </is>
      </c>
      <c r="AO151" t="inlineStr">
        <is>
          <t>Peternak</t>
        </is>
      </c>
      <c r="AP151" t="n">
        <v>0</v>
      </c>
      <c r="AQ151" t="n">
        <v>1</v>
      </c>
      <c r="AR151" t="n">
        <v>0</v>
      </c>
      <c r="AS151" t="n">
        <v>0</v>
      </c>
      <c r="AT151" t="n">
        <v>0</v>
      </c>
      <c r="AU151" t="n">
        <v>0</v>
      </c>
      <c r="AV151" t="n">
        <v>0</v>
      </c>
      <c r="AW151" t="n">
        <v>0</v>
      </c>
      <c r="AX151" t="n">
        <v/>
      </c>
      <c r="AY151" t="inlineStr">
        <is>
          <t>Petani</t>
        </is>
      </c>
      <c r="AZ151" t="n">
        <v>1</v>
      </c>
      <c r="BA151" t="n">
        <v>0</v>
      </c>
      <c r="BB151" t="n">
        <v>0</v>
      </c>
      <c r="BC151" t="n">
        <v>0</v>
      </c>
      <c r="BD151" t="n">
        <v>0</v>
      </c>
      <c r="BE151" t="n">
        <v>0</v>
      </c>
      <c r="BF151" t="n">
        <v>0</v>
      </c>
      <c r="BG151" t="n">
        <v>0</v>
      </c>
      <c r="BH151" t="n">
        <v/>
      </c>
      <c r="BI151" t="inlineStr">
        <is>
          <t>Rp2.500.000 - Rp3.500.000</t>
        </is>
      </c>
      <c r="BJ151" t="n">
        <v>1</v>
      </c>
      <c r="BK151" t="n">
        <v>1</v>
      </c>
      <c r="BL151" t="n">
        <v>0</v>
      </c>
      <c r="BM151" t="n">
        <v>0</v>
      </c>
      <c r="BN151" t="inlineStr">
        <is>
          <t>Milik sendiri</t>
        </is>
      </c>
      <c r="BO151" t="inlineStr">
        <is>
          <t>Permanen (dinding bata dan semen)</t>
        </is>
      </c>
      <c r="BP151" t="n">
        <v>1</v>
      </c>
      <c r="BQ151" t="n">
        <v>0</v>
      </c>
      <c r="BR151" t="n">
        <v>0</v>
      </c>
      <c r="BS151" t="n">
        <v>0</v>
      </c>
      <c r="BT151" t="n">
        <v>0</v>
      </c>
      <c r="BU151" t="n">
        <v/>
      </c>
      <c r="BV151" t="inlineStr">
        <is>
          <t>Keramik/ubin</t>
        </is>
      </c>
      <c r="BW151" t="n">
        <v>0</v>
      </c>
      <c r="BX151" t="n">
        <v>0</v>
      </c>
      <c r="BY151" t="n">
        <v>1</v>
      </c>
      <c r="BZ151" t="n">
        <v>0</v>
      </c>
      <c r="CA151" t="n">
        <v>0</v>
      </c>
      <c r="CB151" t="n">
        <v/>
      </c>
      <c r="CC151" t="inlineStr">
        <is>
          <t>Genting</t>
        </is>
      </c>
      <c r="CD151" t="n">
        <v>0</v>
      </c>
      <c r="CE151" t="n">
        <v>0</v>
      </c>
      <c r="CF151" t="n">
        <v>0</v>
      </c>
      <c r="CG151" t="n">
        <v>0</v>
      </c>
      <c r="CH151" t="n">
        <v>0</v>
      </c>
      <c r="CI151" t="n">
        <v>1</v>
      </c>
      <c r="CJ151" t="n">
        <v>0</v>
      </c>
      <c r="CK151" t="n">
        <v/>
      </c>
      <c r="CL151" t="inlineStr">
        <is>
          <t>Ya</t>
        </is>
      </c>
      <c r="CM151" t="n">
        <v>2017</v>
      </c>
      <c r="CN151" t="inlineStr">
        <is>
          <t>Fixed-Dome (Kubah Tetap)</t>
        </is>
      </c>
      <c r="CO151" t="inlineStr">
        <is>
          <t>6 m³ (4-5 ekor sapi, ±5 jam memasak/hari, ±50 kg</t>
        </is>
      </c>
      <c r="CP151" t="inlineStr">
        <is>
          <t>Anggota keluarga - laki-laki</t>
        </is>
      </c>
      <c r="CQ151" t="n">
        <v>0</v>
      </c>
      <c r="CR151" t="n">
        <v>0</v>
      </c>
      <c r="CS151" t="n">
        <v>0</v>
      </c>
      <c r="CT151" t="n">
        <v>0</v>
      </c>
      <c r="CU151" t="n">
        <v>1</v>
      </c>
      <c r="CV151" t="n">
        <v>0</v>
      </c>
      <c r="CW151" t="n">
        <v>0</v>
      </c>
      <c r="CX151" t="n">
        <v>0</v>
      </c>
      <c r="CY151" t="inlineStr">
        <is>
          <t>Anggota keluarga - laki-laki</t>
        </is>
      </c>
      <c r="CZ151" t="n">
        <v>1</v>
      </c>
      <c r="DA151" t="n">
        <v>0</v>
      </c>
      <c r="DB151" t="n">
        <v>0</v>
      </c>
      <c r="DC151" t="n">
        <v/>
      </c>
      <c r="DD151" t="inlineStr">
        <is>
          <t>CPO atau pendamping</t>
        </is>
      </c>
      <c r="DE151" t="n">
        <v>0</v>
      </c>
      <c r="DF151" t="n">
        <v>0</v>
      </c>
      <c r="DG151" t="n">
        <v>1</v>
      </c>
      <c r="DH151" t="n">
        <v>0</v>
      </c>
      <c r="DI151" t="n">
        <v/>
      </c>
      <c r="DJ151" t="inlineStr">
        <is>
          <t>CPO atau pendamping</t>
        </is>
      </c>
      <c r="DK151" t="n">
        <v>0</v>
      </c>
      <c r="DL151" t="n">
        <v>0</v>
      </c>
      <c r="DM151" t="n">
        <v>1</v>
      </c>
      <c r="DN151" t="n">
        <v>0</v>
      </c>
      <c r="DO151" t="n">
        <v/>
      </c>
      <c r="DP151" t="inlineStr">
        <is>
          <t>Ya</t>
        </is>
      </c>
      <c r="DQ151" t="n">
        <v/>
      </c>
      <c r="DR151" t="n">
        <v/>
      </c>
      <c r="DS151" t="n">
        <v/>
      </c>
      <c r="DT151" t="n">
        <v/>
      </c>
      <c r="DU151" t="n">
        <v/>
      </c>
      <c r="DV151" t="n">
        <v/>
      </c>
      <c r="DW151" t="n">
        <v/>
      </c>
      <c r="DX151" t="n">
        <v/>
      </c>
      <c r="DY151" t="n">
        <v/>
      </c>
      <c r="DZ151" t="n">
        <v/>
      </c>
      <c r="EA151" t="n">
        <v/>
      </c>
      <c r="EB151" t="n">
        <v/>
      </c>
      <c r="EC151" t="n">
        <v/>
      </c>
      <c r="ED151" t="n">
        <v/>
      </c>
      <c r="EE151" t="n">
        <v/>
      </c>
      <c r="EF151" t="n">
        <v/>
      </c>
      <c r="EG151" t="n">
        <v/>
      </c>
      <c r="EH151" t="n">
        <v/>
      </c>
      <c r="EI151" t="inlineStr">
        <is>
          <t>Tidak ada masalah</t>
        </is>
      </c>
      <c r="EJ151" t="n">
        <v>0</v>
      </c>
      <c r="EK151" t="n">
        <v>0</v>
      </c>
      <c r="EL151" t="n">
        <v>0</v>
      </c>
      <c r="EM151" t="n">
        <v>1</v>
      </c>
      <c r="EN151" t="n">
        <v>0</v>
      </c>
      <c r="EO151" t="n">
        <v/>
      </c>
      <c r="EP151" t="inlineStr">
        <is>
          <t>Ya, cukup jelas dan mudah diikuti</t>
        </is>
      </c>
      <c r="EQ151" t="inlineStr">
        <is>
          <t>Pelatihan</t>
        </is>
      </c>
      <c r="ER151" t="inlineStr">
        <is>
          <t>CPO atau pendamping</t>
        </is>
      </c>
      <c r="ES151" t="n">
        <v>1</v>
      </c>
      <c r="ET151" t="n">
        <v>0</v>
      </c>
      <c r="EU151" t="n">
        <v>0</v>
      </c>
      <c r="EV151" t="n">
        <v>0</v>
      </c>
      <c r="EW151" t="n">
        <v/>
      </c>
      <c r="EX151" t="inlineStr">
        <is>
          <t>Anggota keluarga - Laki-laki</t>
        </is>
      </c>
      <c r="EY151" t="n">
        <v>1</v>
      </c>
      <c r="EZ151" t="n">
        <v>0</v>
      </c>
      <c r="FA151" t="n">
        <v>0</v>
      </c>
      <c r="FB151" t="n">
        <v/>
      </c>
      <c r="FC151" t="inlineStr">
        <is>
          <t>Setiap bulan</t>
        </is>
      </c>
      <c r="FD151" t="n">
        <v/>
      </c>
      <c r="FE151" t="inlineStr">
        <is>
          <t>Mengetahui</t>
        </is>
      </c>
      <c r="FF151" t="inlineStr">
        <is>
          <t>Cukup sering (2 minggu sekali)</t>
        </is>
      </c>
      <c r="FG151" t="inlineStr">
        <is>
          <t>Mengetahui</t>
        </is>
      </c>
      <c r="FH151" t="inlineStr">
        <is>
          <t>Cukup sering (2 minggu sekali)</t>
        </is>
      </c>
      <c r="FI151" t="inlineStr">
        <is>
          <t>Mengetahui</t>
        </is>
      </c>
      <c r="FJ151" t="inlineStr">
        <is>
          <t>Sering (setiap minggu)</t>
        </is>
      </c>
      <c r="FK151" t="inlineStr">
        <is>
          <t>Mengetahui</t>
        </is>
      </c>
      <c r="FL151" t="inlineStr">
        <is>
          <t>Cukup sering (2 minggu sekali)</t>
        </is>
      </c>
      <c r="FM151" t="inlineStr">
        <is>
          <t>Mengetahui</t>
        </is>
      </c>
      <c r="FN151" t="inlineStr">
        <is>
          <t>Jarang (setiap bulan atau lebih)</t>
        </is>
      </c>
      <c r="FO151" t="inlineStr">
        <is>
          <t>Mengetahui</t>
        </is>
      </c>
      <c r="FP151" t="inlineStr">
        <is>
          <t>Jarang (setiap bulan atau lebih)</t>
        </is>
      </c>
      <c r="FQ151" t="inlineStr">
        <is>
          <t>Mengetahui</t>
        </is>
      </c>
      <c r="FR151" t="inlineStr">
        <is>
          <t>Ya</t>
        </is>
      </c>
      <c r="FS151" t="inlineStr">
        <is>
          <t>Mengetahui</t>
        </is>
      </c>
      <c r="FT151" t="inlineStr">
        <is>
          <t>Ya, selalu</t>
        </is>
      </c>
      <c r="FU151" t="inlineStr">
        <is>
          <t>Laki-laki dewasa</t>
        </is>
      </c>
      <c r="FV151" t="n">
        <v>1</v>
      </c>
      <c r="FW151" t="n">
        <v>0</v>
      </c>
      <c r="FX151" t="n">
        <v>0</v>
      </c>
      <c r="FY151" t="n">
        <v>0</v>
      </c>
      <c r="FZ151" t="inlineStr">
        <is>
          <t>Memahami</t>
        </is>
      </c>
      <c r="GA151" t="inlineStr">
        <is>
          <t>CPO</t>
        </is>
      </c>
      <c r="GB151" t="n">
        <v>1</v>
      </c>
      <c r="GC151" t="n">
        <v>0</v>
      </c>
      <c r="GD151" t="n">
        <v>0</v>
      </c>
      <c r="GE151" t="n">
        <v>0</v>
      </c>
      <c r="GF151" t="n">
        <v/>
      </c>
      <c r="GG151" t="inlineStr">
        <is>
          <t>Selalu</t>
        </is>
      </c>
      <c r="GH151" t="inlineStr">
        <is>
          <t>Ya</t>
        </is>
      </c>
      <c r="GI151" t="inlineStr">
        <is>
          <t>Tetangga</t>
        </is>
      </c>
      <c r="GJ151" t="n">
        <v>1</v>
      </c>
      <c r="GK151" t="n">
        <v>0</v>
      </c>
      <c r="GL151" t="n">
        <v>0</v>
      </c>
      <c r="GM151" t="n">
        <v>0</v>
      </c>
      <c r="GN151" t="n">
        <v/>
      </c>
      <c r="GO151" t="n">
        <v>10</v>
      </c>
      <c r="GP151" t="inlineStr">
        <is>
          <t>Sebagian</t>
        </is>
      </c>
      <c r="GQ151" t="inlineStr">
        <is>
          <t>LPG</t>
        </is>
      </c>
      <c r="GR151" t="n">
        <v>1</v>
      </c>
      <c r="GS151" t="n">
        <v>0</v>
      </c>
      <c r="GT151" t="n">
        <v>0</v>
      </c>
      <c r="GU151" t="n">
        <v>0</v>
      </c>
      <c r="GV151" t="n">
        <v>0</v>
      </c>
      <c r="GW151" t="n">
        <v>0</v>
      </c>
      <c r="GX151" t="n">
        <v>0</v>
      </c>
      <c r="GY151" t="n">
        <v/>
      </c>
      <c r="GZ151" t="inlineStr">
        <is>
          <t>Ya</t>
        </is>
      </c>
      <c r="HA151" t="n">
        <v/>
      </c>
      <c r="HB151" t="n">
        <v/>
      </c>
      <c r="HC151" t="n">
        <v/>
      </c>
      <c r="HD151" t="n">
        <v/>
      </c>
      <c r="HE151" t="n">
        <v/>
      </c>
      <c r="HF151" t="n">
        <v/>
      </c>
      <c r="HG151" t="n">
        <v/>
      </c>
      <c r="HH151" t="n">
        <v/>
      </c>
      <c r="HI151" t="n">
        <v/>
      </c>
      <c r="HJ151" t="n">
        <v/>
      </c>
      <c r="HK151" t="n">
        <v/>
      </c>
      <c r="HL151" t="n">
        <v/>
      </c>
      <c r="HM151" t="n">
        <v/>
      </c>
      <c r="HN151" t="n">
        <v/>
      </c>
      <c r="HO151" t="n">
        <v/>
      </c>
      <c r="HP151" t="n">
        <v/>
      </c>
      <c r="HQ151" t="n">
        <v/>
      </c>
      <c r="HR151" t="n">
        <v/>
      </c>
      <c r="HS151" t="n">
        <v/>
      </c>
      <c r="HT151" t="n">
        <v/>
      </c>
      <c r="HU151" t="n">
        <v/>
      </c>
      <c r="HV151" t="n">
        <v/>
      </c>
      <c r="HW151" t="n">
        <v/>
      </c>
      <c r="HX151" t="n">
        <v/>
      </c>
      <c r="HY151" t="n">
        <v/>
      </c>
      <c r="HZ151" t="n">
        <v/>
      </c>
      <c r="IA151" t="n">
        <v>15</v>
      </c>
      <c r="IB151" t="n">
        <v>100000</v>
      </c>
      <c r="IC151" t="n">
        <v/>
      </c>
      <c r="ID151" t="n">
        <v/>
      </c>
      <c r="IE151" t="n">
        <v/>
      </c>
      <c r="IF151" t="n">
        <v/>
      </c>
      <c r="IG151" t="n">
        <v/>
      </c>
      <c r="IH151" t="n">
        <v/>
      </c>
      <c r="II151" t="n">
        <v/>
      </c>
      <c r="IJ151" t="n">
        <v/>
      </c>
      <c r="IK151" t="inlineStr">
        <is>
          <t>50-65 kg</t>
        </is>
      </c>
      <c r="IL151" t="inlineStr">
        <is>
          <t>3-5 jam</t>
        </is>
      </c>
      <c r="IM151" t="inlineStr">
        <is>
          <t>Ya</t>
        </is>
      </c>
      <c r="IN151" t="inlineStr">
        <is>
          <t>Tidak</t>
        </is>
      </c>
      <c r="IO151" t="inlineStr">
        <is>
          <t>Jauh lebih bersih</t>
        </is>
      </c>
      <c r="IP151" t="n">
        <v/>
      </c>
      <c r="IQ151" t="inlineStr">
        <is>
          <t>Tidak pernah</t>
        </is>
      </c>
      <c r="IR151" t="n">
        <v/>
      </c>
      <c r="IS151" t="n">
        <v/>
      </c>
      <c r="IT151" t="n">
        <v/>
      </c>
      <c r="IU151" t="n">
        <v/>
      </c>
      <c r="IV151" t="n">
        <v/>
      </c>
      <c r="IW151" t="n">
        <v/>
      </c>
      <c r="IX151" t="n">
        <v/>
      </c>
      <c r="IY151" t="n">
        <v/>
      </c>
      <c r="IZ151" t="inlineStr">
        <is>
          <t>Tidak pernah</t>
        </is>
      </c>
      <c r="JA151" t="n">
        <v/>
      </c>
      <c r="JB151" t="n">
        <v/>
      </c>
      <c r="JC151" t="n">
        <v/>
      </c>
      <c r="JD151" t="n">
        <v/>
      </c>
      <c r="JE151" t="n">
        <v/>
      </c>
      <c r="JF151" t="n">
        <v/>
      </c>
      <c r="JG151" t="n">
        <v/>
      </c>
      <c r="JH151" t="n">
        <v/>
      </c>
      <c r="JI151" t="inlineStr">
        <is>
          <t>Tidak pernah</t>
        </is>
      </c>
      <c r="JJ151" t="n">
        <v/>
      </c>
      <c r="JK151" t="n">
        <v/>
      </c>
      <c r="JL151" t="n">
        <v/>
      </c>
      <c r="JM151" t="n">
        <v/>
      </c>
      <c r="JN151" t="n">
        <v/>
      </c>
      <c r="JO151" t="n">
        <v/>
      </c>
      <c r="JP151" t="n">
        <v/>
      </c>
      <c r="JQ151" t="n">
        <v/>
      </c>
      <c r="JR151" t="inlineStr">
        <is>
          <t>Tidak pernah</t>
        </is>
      </c>
      <c r="JS151" t="n">
        <v/>
      </c>
      <c r="JT151" t="n">
        <v/>
      </c>
      <c r="JU151" t="n">
        <v/>
      </c>
      <c r="JV151" t="n">
        <v/>
      </c>
      <c r="JW151" t="n">
        <v/>
      </c>
      <c r="JX151" t="n">
        <v/>
      </c>
      <c r="JY151" t="n">
        <v/>
      </c>
      <c r="JZ151" t="n">
        <v/>
      </c>
      <c r="KA151" t="inlineStr">
        <is>
          <t>Tidak pernah</t>
        </is>
      </c>
      <c r="KB151" t="n">
        <v/>
      </c>
      <c r="KC151" t="n">
        <v/>
      </c>
      <c r="KD151" t="n">
        <v/>
      </c>
      <c r="KE151" t="n">
        <v/>
      </c>
      <c r="KF151" t="n">
        <v/>
      </c>
      <c r="KG151" t="n">
        <v/>
      </c>
      <c r="KH151" t="n">
        <v/>
      </c>
      <c r="KI151" t="n">
        <v/>
      </c>
      <c r="KJ151" t="inlineStr">
        <is>
          <t>Tidak pernah</t>
        </is>
      </c>
      <c r="KK151" t="n">
        <v/>
      </c>
      <c r="KL151" t="n">
        <v/>
      </c>
      <c r="KM151" t="n">
        <v/>
      </c>
      <c r="KN151" t="n">
        <v/>
      </c>
      <c r="KO151" t="n">
        <v/>
      </c>
      <c r="KP151" t="n">
        <v/>
      </c>
      <c r="KQ151" t="n">
        <v/>
      </c>
      <c r="KR151" t="n">
        <v/>
      </c>
      <c r="KS151" t="inlineStr">
        <is>
          <t>Jauh lebih baik</t>
        </is>
      </c>
      <c r="KT151" t="inlineStr">
        <is>
          <t>0-1 kali</t>
        </is>
      </c>
      <c r="KU151" t="inlineStr">
        <is>
          <t>0-1 kali</t>
        </is>
      </c>
      <c r="KV151" t="inlineStr">
        <is>
          <t>Tidak ada</t>
        </is>
      </c>
      <c r="KW151" t="n">
        <v>0</v>
      </c>
      <c r="KX151" t="n">
        <v>0</v>
      </c>
      <c r="KY151" t="n">
        <v>0</v>
      </c>
      <c r="KZ151" t="n">
        <v>1</v>
      </c>
      <c r="LA151" t="inlineStr">
        <is>
          <t>Jauh lebih baik</t>
        </is>
      </c>
      <c r="LB151" t="inlineStr">
        <is>
          <t>Jauh lebih baik</t>
        </is>
      </c>
      <c r="LC151" t="n">
        <v>4</v>
      </c>
      <c r="LD151" t="n">
        <v>5</v>
      </c>
      <c r="LE151" t="n">
        <v>0</v>
      </c>
      <c r="LF151" t="n">
        <v>0</v>
      </c>
      <c r="LG151" t="inlineStr">
        <is>
          <t>Ya</t>
        </is>
      </c>
      <c r="LH151" t="n">
        <v>1100000</v>
      </c>
      <c r="LI151" t="n">
        <v/>
      </c>
      <c r="LJ151" t="inlineStr">
        <is>
          <t>Tabungan</t>
        </is>
      </c>
      <c r="LK151" t="n">
        <v>1</v>
      </c>
      <c r="LL151" t="n">
        <v>0</v>
      </c>
      <c r="LM151" t="n">
        <v>0</v>
      </c>
      <c r="LN151" t="n">
        <v>0</v>
      </c>
      <c r="LO151" t="n">
        <v>0</v>
      </c>
      <c r="LP151" t="n">
        <v>0</v>
      </c>
      <c r="LQ151" t="n">
        <v>0</v>
      </c>
      <c r="LR151" t="n">
        <v/>
      </c>
      <c r="LS151" t="n">
        <v>20</v>
      </c>
      <c r="LT151" t="n">
        <v>0</v>
      </c>
      <c r="LU151" t="n">
        <v>0</v>
      </c>
      <c r="LV151" t="n">
        <v>20</v>
      </c>
      <c r="LW151" t="n">
        <v>0</v>
      </c>
      <c r="LX151" t="n">
        <v>0</v>
      </c>
      <c r="LY151" t="n">
        <v>20</v>
      </c>
      <c r="LZ151" t="n">
        <v>0</v>
      </c>
      <c r="MA151" t="n">
        <v>0</v>
      </c>
      <c r="MB151" t="inlineStr">
        <is>
          <t>Ya</t>
        </is>
      </c>
      <c r="MC151" t="n">
        <v>0</v>
      </c>
      <c r="MD151" t="n">
        <v>0</v>
      </c>
      <c r="ME151" t="n">
        <v>0</v>
      </c>
      <c r="MF151" t="n">
        <v>0</v>
      </c>
      <c r="MG151" t="n">
        <v>0</v>
      </c>
      <c r="MH151" t="n">
        <v>0</v>
      </c>
      <c r="MI151" t="inlineStr">
        <is>
          <t>Istirahat</t>
        </is>
      </c>
      <c r="MJ151" t="n">
        <v>0</v>
      </c>
      <c r="MK151" t="n">
        <v>0</v>
      </c>
      <c r="ML151" t="n">
        <v>1</v>
      </c>
      <c r="MM151" t="n">
        <v>0</v>
      </c>
      <c r="MN151" t="n">
        <v>0</v>
      </c>
      <c r="MO151" t="n">
        <v>0</v>
      </c>
      <c r="MP151" t="n">
        <v/>
      </c>
      <c r="MQ151" t="n">
        <v/>
      </c>
      <c r="MR151" t="inlineStr">
        <is>
          <t>Istirahat</t>
        </is>
      </c>
      <c r="MS151" t="n">
        <v/>
      </c>
      <c r="MT151" t="inlineStr">
        <is>
          <t>Istirahat</t>
        </is>
      </c>
      <c r="MU151" t="inlineStr">
        <is>
          <t>Tidak</t>
        </is>
      </c>
      <c r="MV151" t="n">
        <v/>
      </c>
      <c r="MW151" t="n">
        <v/>
      </c>
      <c r="MX151" t="n">
        <v/>
      </c>
      <c r="MY151" t="n">
        <v/>
      </c>
      <c r="MZ151" t="n">
        <v/>
      </c>
      <c r="NA151" t="n">
        <v/>
      </c>
      <c r="NB151" t="n">
        <v/>
      </c>
      <c r="NC151" t="n">
        <v/>
      </c>
      <c r="ND151" t="n">
        <v/>
      </c>
      <c r="NE151" t="n">
        <v/>
      </c>
      <c r="NF151" t="n">
        <v/>
      </c>
      <c r="NG151" t="n">
        <v/>
      </c>
      <c r="NH151" t="n">
        <v/>
      </c>
      <c r="NI151" t="n">
        <v/>
      </c>
      <c r="NJ151" t="n">
        <v/>
      </c>
      <c r="NK151" t="n">
        <v/>
      </c>
      <c r="NL151" t="inlineStr">
        <is>
          <t>Ya</t>
        </is>
      </c>
      <c r="NM151" t="inlineStr">
        <is>
          <t>Kombinasi kredit/pinjaman dan dana hibah</t>
        </is>
      </c>
      <c r="NN151" t="inlineStr">
        <is>
          <t>5.000.001-7.000.000</t>
        </is>
      </c>
      <c r="NO151" t="inlineStr">
        <is>
          <t>Yayasan Rumah Energi atau BIRU</t>
        </is>
      </c>
      <c r="NP151" t="n">
        <v/>
      </c>
      <c r="NQ151" t="inlineStr">
        <is>
          <t>Koperasi</t>
        </is>
      </c>
      <c r="NR151" t="n">
        <v/>
      </c>
      <c r="NS151" t="n">
        <v>24</v>
      </c>
      <c r="NT151" t="inlineStr">
        <is>
          <t>Anggota keluarga - Laki-laki dewasa</t>
        </is>
      </c>
      <c r="NU151" t="n">
        <v/>
      </c>
      <c r="NV151" t="n">
        <v/>
      </c>
      <c r="NW151" t="n">
        <v/>
      </c>
      <c r="NX151" t="inlineStr">
        <is>
          <t>Sedikit meningkat</t>
        </is>
      </c>
      <c r="NY151" t="n">
        <v>80</v>
      </c>
      <c r="NZ151" t="n">
        <v>0</v>
      </c>
      <c r="OA151" t="n">
        <v>0</v>
      </c>
      <c r="OB151" t="n">
        <v>0</v>
      </c>
      <c r="OC151" t="n">
        <v>60</v>
      </c>
      <c r="OD151" t="n">
        <v>0</v>
      </c>
      <c r="OE151" t="inlineStr">
        <is>
          <t>Jauh lebih baik</t>
        </is>
      </c>
      <c r="OF151" t="inlineStr">
        <is>
          <t>Lebih baik (beda waktu memasak 5-30 menit, ATAU tidak lagi ada rasa/bau makanan yang berubah, ATAU alasan lainnya)</t>
        </is>
      </c>
      <c r="OG151" t="inlineStr">
        <is>
          <t>Ya</t>
        </is>
      </c>
      <c r="OH151" t="n">
        <v>0</v>
      </c>
      <c r="OI151" t="n">
        <v>8</v>
      </c>
      <c r="OJ151" t="n">
        <v>0</v>
      </c>
      <c r="OK151" t="n">
        <v>0</v>
      </c>
      <c r="OL151" t="n">
        <v>0</v>
      </c>
      <c r="OM151" t="n">
        <v>0</v>
      </c>
      <c r="ON151" t="n">
        <v>0</v>
      </c>
      <c r="OO151" t="n">
        <v>0</v>
      </c>
      <c r="OP151" t="inlineStr">
        <is>
          <t>Sapi perah</t>
        </is>
      </c>
      <c r="OQ151" t="n">
        <v>0</v>
      </c>
      <c r="OR151" t="n">
        <v>1</v>
      </c>
      <c r="OS151" t="n">
        <v>0</v>
      </c>
      <c r="OT151" t="n">
        <v>0</v>
      </c>
      <c r="OU151" t="n">
        <v>0</v>
      </c>
      <c r="OV151" t="n">
        <v>0</v>
      </c>
      <c r="OW151" t="n">
        <v>0</v>
      </c>
      <c r="OX151" t="n">
        <v>0</v>
      </c>
      <c r="OY151" t="n">
        <v>0</v>
      </c>
      <c r="OZ151" t="inlineStr">
        <is>
          <t>Sapi perah</t>
        </is>
      </c>
      <c r="PA151" t="n">
        <v>0</v>
      </c>
      <c r="PB151" t="n">
        <v>1</v>
      </c>
      <c r="PC151" t="n">
        <v>0</v>
      </c>
      <c r="PD151" t="n">
        <v>0</v>
      </c>
      <c r="PE151" t="n">
        <v>0</v>
      </c>
      <c r="PF151" t="n">
        <v>0</v>
      </c>
      <c r="PG151" t="n">
        <v>0</v>
      </c>
      <c r="PH151" t="n">
        <v>0</v>
      </c>
      <c r="PI151" t="n">
        <v>0</v>
      </c>
      <c r="PJ151" t="inlineStr">
        <is>
          <t>Sapi perah</t>
        </is>
      </c>
      <c r="PK151" t="n">
        <v>0</v>
      </c>
      <c r="PL151" t="n">
        <v>1</v>
      </c>
      <c r="PM151" t="n">
        <v>0</v>
      </c>
      <c r="PN151" t="n">
        <v>0</v>
      </c>
      <c r="PO151" t="n">
        <v>0</v>
      </c>
      <c r="PP151" t="n">
        <v>0</v>
      </c>
      <c r="PQ151" t="n">
        <v>0</v>
      </c>
      <c r="PR151" t="n">
        <v>0</v>
      </c>
      <c r="PS151" t="n">
        <v>0</v>
      </c>
      <c r="PT151" t="n">
        <v/>
      </c>
      <c r="PU151" t="n">
        <v/>
      </c>
      <c r="PV151" t="n">
        <v/>
      </c>
      <c r="PW151" t="n">
        <v/>
      </c>
      <c r="PX151" t="n">
        <v/>
      </c>
      <c r="PY151" t="n">
        <v/>
      </c>
      <c r="PZ151" t="n">
        <v/>
      </c>
      <c r="QA151" t="n">
        <v/>
      </c>
      <c r="QB151" t="n">
        <v/>
      </c>
      <c r="QC151" t="n">
        <v/>
      </c>
      <c r="QD151" t="n">
        <v/>
      </c>
      <c r="QE151" t="inlineStr">
        <is>
          <t>1-Disebarkan ke lahan terbuka</t>
        </is>
      </c>
      <c r="QF151" t="n">
        <v>0</v>
      </c>
      <c r="QG151" t="n">
        <v>0</v>
      </c>
      <c r="QH151" t="n">
        <v>0</v>
      </c>
      <c r="QI151" t="n">
        <v>0</v>
      </c>
      <c r="QJ151" t="n">
        <v>0</v>
      </c>
      <c r="QK151" t="n">
        <v>1</v>
      </c>
      <c r="QL151" t="n">
        <v>0</v>
      </c>
      <c r="QM151" t="n">
        <v>0</v>
      </c>
      <c r="QN151" t="n">
        <v>0</v>
      </c>
      <c r="QO151" t="n">
        <v/>
      </c>
      <c r="QP151" t="n">
        <v/>
      </c>
      <c r="QQ151" t="n">
        <v/>
      </c>
      <c r="QR151" t="n">
        <v/>
      </c>
      <c r="QS151" t="n">
        <v/>
      </c>
      <c r="QT151" t="n">
        <v/>
      </c>
      <c r="QU151" t="n">
        <v/>
      </c>
      <c r="QV151" t="n">
        <v/>
      </c>
      <c r="QW151" t="n">
        <v/>
      </c>
      <c r="QX151" t="n">
        <v/>
      </c>
      <c r="QY151" t="n">
        <v/>
      </c>
      <c r="QZ151" t="n">
        <v/>
      </c>
      <c r="RA151" t="n">
        <v/>
      </c>
      <c r="RB151" t="n">
        <v/>
      </c>
      <c r="RC151" t="n">
        <v/>
      </c>
      <c r="RD151" t="n">
        <v/>
      </c>
      <c r="RE151" t="n">
        <v/>
      </c>
      <c r="RF151" t="n">
        <v/>
      </c>
      <c r="RG151" t="n">
        <v/>
      </c>
      <c r="RH151" t="n">
        <v/>
      </c>
      <c r="RI151" t="n">
        <v/>
      </c>
      <c r="RJ151" t="n">
        <v/>
      </c>
      <c r="RK151" t="n">
        <v/>
      </c>
      <c r="RL151" t="n">
        <v/>
      </c>
      <c r="RM151" t="n">
        <v/>
      </c>
      <c r="RN151" t="n">
        <v/>
      </c>
      <c r="RO151" t="n">
        <v/>
      </c>
      <c r="RP151" t="n">
        <v/>
      </c>
      <c r="RQ151" t="n">
        <v/>
      </c>
      <c r="RR151" t="n">
        <v/>
      </c>
      <c r="RS151" t="n">
        <v/>
      </c>
      <c r="RT151" t="n">
        <v/>
      </c>
      <c r="RU151" t="n">
        <v/>
      </c>
      <c r="RV151" t="n">
        <v/>
      </c>
      <c r="RW151" t="n">
        <v/>
      </c>
      <c r="RX151" t="n">
        <v/>
      </c>
      <c r="RY151" t="n">
        <v/>
      </c>
      <c r="RZ151" t="n">
        <v/>
      </c>
      <c r="SA151" t="n">
        <v/>
      </c>
      <c r="SB151" t="n">
        <v/>
      </c>
      <c r="SC151" t="n">
        <v/>
      </c>
      <c r="SD151" t="n">
        <v/>
      </c>
      <c r="SE151" t="n">
        <v/>
      </c>
      <c r="SF151" t="n">
        <v/>
      </c>
      <c r="SG151" t="n">
        <v/>
      </c>
      <c r="SH151" t="n">
        <v/>
      </c>
      <c r="SI151" t="n">
        <v/>
      </c>
      <c r="SJ151" t="n">
        <v/>
      </c>
      <c r="SK151" t="n">
        <v/>
      </c>
      <c r="SL151" t="n">
        <v/>
      </c>
      <c r="SM151" t="n">
        <v/>
      </c>
      <c r="SN151" t="n">
        <v/>
      </c>
      <c r="SO151" t="n">
        <v/>
      </c>
      <c r="SP151" t="n">
        <v/>
      </c>
      <c r="SQ151" t="n">
        <v/>
      </c>
      <c r="SR151" t="n">
        <v/>
      </c>
      <c r="SS151" t="n">
        <v/>
      </c>
      <c r="ST151" t="n">
        <v/>
      </c>
      <c r="SU151" t="n">
        <v/>
      </c>
      <c r="SV151" t="n">
        <v/>
      </c>
      <c r="SW151" t="n">
        <v/>
      </c>
      <c r="SX151" t="n">
        <v/>
      </c>
      <c r="SY151" t="n">
        <v/>
      </c>
      <c r="SZ151" t="n">
        <v>5</v>
      </c>
      <c r="TA151" t="n">
        <v/>
      </c>
      <c r="TB151" t="n">
        <v/>
      </c>
      <c r="TC151" t="n">
        <v/>
      </c>
      <c r="TD151" t="n">
        <v/>
      </c>
      <c r="TE151" t="n">
        <v/>
      </c>
      <c r="TF151" t="n">
        <v/>
      </c>
      <c r="TG151" t="n">
        <v/>
      </c>
      <c r="TH151" t="n">
        <v/>
      </c>
      <c r="TI151" t="n">
        <v/>
      </c>
      <c r="TJ151" t="n">
        <v/>
      </c>
      <c r="TK151" t="n">
        <v/>
      </c>
      <c r="TL151" t="n">
        <v/>
      </c>
      <c r="TM151" t="n">
        <v/>
      </c>
      <c r="TN151" t="n">
        <v/>
      </c>
      <c r="TO151" t="n">
        <v/>
      </c>
      <c r="TP151" t="n">
        <v/>
      </c>
      <c r="TQ151" t="n">
        <v/>
      </c>
      <c r="TR151" t="n">
        <v/>
      </c>
      <c r="TS151" t="n">
        <v/>
      </c>
      <c r="TT151" t="n">
        <v/>
      </c>
      <c r="TU151" t="n">
        <v/>
      </c>
      <c r="TV151" t="n">
        <v/>
      </c>
      <c r="TW151" t="n">
        <v/>
      </c>
      <c r="TX151" t="n">
        <v/>
      </c>
      <c r="TY151" t="n">
        <v/>
      </c>
      <c r="TZ151" t="n">
        <v/>
      </c>
      <c r="UA151" t="n">
        <v/>
      </c>
      <c r="UB151" t="n">
        <v/>
      </c>
      <c r="UC151" t="n">
        <v/>
      </c>
      <c r="UD151" t="n">
        <v/>
      </c>
      <c r="UE151" t="n">
        <v/>
      </c>
      <c r="UF151" t="n">
        <v/>
      </c>
      <c r="UG151" t="n">
        <v/>
      </c>
      <c r="UH151" t="n">
        <v/>
      </c>
      <c r="UI151" t="n">
        <v/>
      </c>
      <c r="UJ151" t="n">
        <v/>
      </c>
      <c r="UK151" t="n">
        <v/>
      </c>
      <c r="UL151" t="n">
        <v/>
      </c>
      <c r="UM151" t="n">
        <v/>
      </c>
      <c r="UN151" t="n">
        <v/>
      </c>
      <c r="UO151" t="n">
        <v/>
      </c>
      <c r="UP151" t="n">
        <v/>
      </c>
      <c r="UQ151" t="n">
        <v/>
      </c>
      <c r="UR151" t="n">
        <v/>
      </c>
      <c r="US151" t="n">
        <v/>
      </c>
      <c r="UT151" t="n">
        <v/>
      </c>
      <c r="UU151" t="n">
        <v/>
      </c>
      <c r="UV151" t="inlineStr">
        <is>
          <t>Pemberian pakan di kandang</t>
        </is>
      </c>
      <c r="UW151" t="n">
        <v/>
      </c>
      <c r="UX151" t="n">
        <v/>
      </c>
      <c r="UY151" t="n">
        <v/>
      </c>
      <c r="UZ151" t="n">
        <v/>
      </c>
      <c r="VA151" t="n">
        <v/>
      </c>
      <c r="VB151" t="n">
        <v/>
      </c>
      <c r="VC151" t="n">
        <v/>
      </c>
      <c r="VD151" t="inlineStr">
        <is>
          <t>Sangat teratur (setiap hari)</t>
        </is>
      </c>
      <c r="VE151" t="n">
        <v/>
      </c>
      <c r="VF151" t="n">
        <v/>
      </c>
      <c r="VG151" t="n">
        <v/>
      </c>
      <c r="VH151" t="n">
        <v/>
      </c>
      <c r="VI151" t="n">
        <v/>
      </c>
      <c r="VJ151" t="n">
        <v/>
      </c>
      <c r="VK151" t="n">
        <v/>
      </c>
      <c r="VL151" t="inlineStr">
        <is>
          <t>Sangat sering (&gt;1 kali sehari)</t>
        </is>
      </c>
      <c r="VM151" t="n">
        <v/>
      </c>
      <c r="VN151" t="n">
        <v/>
      </c>
      <c r="VO151" t="n">
        <v/>
      </c>
      <c r="VP151" t="n">
        <v/>
      </c>
      <c r="VQ151" t="n">
        <v/>
      </c>
      <c r="VR151" t="n">
        <v/>
      </c>
      <c r="VS151" t="n">
        <v/>
      </c>
      <c r="VT151" t="n">
        <v/>
      </c>
      <c r="VU151" t="n">
        <v/>
      </c>
      <c r="VV151" t="n">
        <v/>
      </c>
      <c r="VW151" t="n">
        <v/>
      </c>
      <c r="VX151" t="n">
        <v/>
      </c>
      <c r="VY151" t="n">
        <v/>
      </c>
      <c r="VZ151" t="n">
        <v/>
      </c>
      <c r="WA151" t="n">
        <v/>
      </c>
      <c r="WB151" t="n">
        <v/>
      </c>
      <c r="WC151" t="n">
        <v/>
      </c>
      <c r="WD151" t="n">
        <v/>
      </c>
      <c r="WE151" t="n">
        <v/>
      </c>
      <c r="WF151" t="inlineStr">
        <is>
          <t>3-Disimpan terbuka (dry lot)</t>
        </is>
      </c>
      <c r="WG151" t="n">
        <v>0</v>
      </c>
      <c r="WH151" t="n">
        <v>0</v>
      </c>
      <c r="WI151" t="n">
        <v>0</v>
      </c>
      <c r="WJ151" t="n">
        <v>0</v>
      </c>
      <c r="WK151" t="n">
        <v>0</v>
      </c>
      <c r="WL151" t="n">
        <v>0</v>
      </c>
      <c r="WM151" t="n">
        <v>1</v>
      </c>
      <c r="WN151" t="n">
        <v>0</v>
      </c>
      <c r="WO151" t="n">
        <v>0</v>
      </c>
      <c r="WP151" t="n">
        <v>0</v>
      </c>
      <c r="WQ151" t="n">
        <v>0</v>
      </c>
      <c r="WR151" t="n">
        <v>0</v>
      </c>
      <c r="WS151" t="n">
        <v/>
      </c>
      <c r="WT151" t="n">
        <v/>
      </c>
      <c r="WU151" t="n">
        <v/>
      </c>
      <c r="WV151" t="n">
        <v/>
      </c>
      <c r="WW151" t="n">
        <v/>
      </c>
      <c r="WX151" t="n">
        <v/>
      </c>
      <c r="WY151" t="n">
        <v/>
      </c>
      <c r="WZ151" t="n">
        <v/>
      </c>
      <c r="XA151" t="n">
        <v/>
      </c>
      <c r="XB151" t="n">
        <v/>
      </c>
      <c r="XC151" t="n">
        <v/>
      </c>
      <c r="XD151" t="n">
        <v/>
      </c>
      <c r="XE151" t="n">
        <v/>
      </c>
      <c r="XF151" t="n">
        <v/>
      </c>
      <c r="XG151" t="n">
        <v/>
      </c>
      <c r="XH151" t="n">
        <v/>
      </c>
      <c r="XI151" t="n">
        <v/>
      </c>
      <c r="XJ151" t="n">
        <v/>
      </c>
      <c r="XK151" t="n">
        <v/>
      </c>
      <c r="XL151" t="n">
        <v/>
      </c>
      <c r="XM151" t="n">
        <v/>
      </c>
      <c r="XN151" t="n">
        <v/>
      </c>
      <c r="XO151" t="n">
        <v/>
      </c>
      <c r="XP151" t="n">
        <v/>
      </c>
      <c r="XQ151" t="n">
        <v/>
      </c>
      <c r="XR151" t="n">
        <v/>
      </c>
      <c r="XS151" t="n">
        <v/>
      </c>
      <c r="XT151" t="n">
        <v/>
      </c>
      <c r="XU151" t="n">
        <v/>
      </c>
      <c r="XV151" t="n">
        <v/>
      </c>
      <c r="XW151" t="n">
        <v/>
      </c>
      <c r="XX151" t="n">
        <v/>
      </c>
      <c r="XY151" t="n">
        <v/>
      </c>
      <c r="XZ151" t="n">
        <v/>
      </c>
      <c r="YA151" t="n">
        <v/>
      </c>
      <c r="YB151" t="n">
        <v/>
      </c>
      <c r="YC151" t="n">
        <v/>
      </c>
      <c r="YD151" t="n">
        <v/>
      </c>
      <c r="YE151" t="n">
        <v/>
      </c>
      <c r="YF151" t="n">
        <v/>
      </c>
      <c r="YG151" t="n">
        <v/>
      </c>
      <c r="YH151" t="n">
        <v/>
      </c>
      <c r="YI151" t="n">
        <v/>
      </c>
      <c r="YJ151" t="n">
        <v/>
      </c>
      <c r="YK151" t="n">
        <v/>
      </c>
      <c r="YL151" t="n">
        <v/>
      </c>
      <c r="YM151" t="n">
        <v/>
      </c>
      <c r="YN151" t="n">
        <v/>
      </c>
      <c r="YO151" t="n">
        <v/>
      </c>
      <c r="YP151" t="n">
        <v/>
      </c>
      <c r="YQ151" t="n">
        <v/>
      </c>
      <c r="YR151" t="n">
        <v/>
      </c>
      <c r="YS151" t="n">
        <v/>
      </c>
      <c r="YT151" t="n">
        <v/>
      </c>
      <c r="YU151" t="n">
        <v/>
      </c>
      <c r="YV151" t="n">
        <v/>
      </c>
      <c r="YW151" t="n">
        <v/>
      </c>
      <c r="YX151" t="n">
        <v/>
      </c>
      <c r="YY151" t="n">
        <v/>
      </c>
      <c r="YZ151" t="n">
        <v/>
      </c>
      <c r="ZA151" t="n">
        <v/>
      </c>
      <c r="ZB151" t="n">
        <v/>
      </c>
      <c r="ZC151" t="n">
        <v/>
      </c>
      <c r="ZD151" t="n">
        <v/>
      </c>
      <c r="ZE151" t="n">
        <v/>
      </c>
      <c r="ZF151" t="n">
        <v/>
      </c>
      <c r="ZG151" t="n">
        <v/>
      </c>
      <c r="ZH151" t="n">
        <v/>
      </c>
      <c r="ZI151" t="n">
        <v/>
      </c>
      <c r="ZJ151" t="n">
        <v/>
      </c>
      <c r="ZK151" t="n">
        <v/>
      </c>
      <c r="ZL151" t="n">
        <v/>
      </c>
      <c r="ZM151" t="n">
        <v/>
      </c>
      <c r="ZN151" t="n">
        <v/>
      </c>
      <c r="ZO151" t="n">
        <v/>
      </c>
      <c r="ZP151" t="n">
        <v/>
      </c>
      <c r="ZQ151" t="n">
        <v/>
      </c>
      <c r="ZR151" t="n">
        <v/>
      </c>
      <c r="ZS151" t="n">
        <v/>
      </c>
      <c r="ZT151" t="n">
        <v/>
      </c>
      <c r="ZU151" t="n">
        <v/>
      </c>
      <c r="ZV151" t="n">
        <v/>
      </c>
      <c r="ZW151" t="n">
        <v>3</v>
      </c>
      <c r="ZX151" t="n">
        <v/>
      </c>
      <c r="ZY151" t="n">
        <v/>
      </c>
      <c r="ZZ151" t="n">
        <v/>
      </c>
      <c r="AAA151" t="n">
        <v/>
      </c>
      <c r="AAB151" t="n">
        <v/>
      </c>
      <c r="AAC151" t="n">
        <v/>
      </c>
      <c r="AAD151" t="n">
        <v/>
      </c>
      <c r="AAE151" t="inlineStr">
        <is>
          <t>Pakan segar (misal: rumput)</t>
        </is>
      </c>
      <c r="AAF151" t="n">
        <v/>
      </c>
      <c r="AAG151" t="n">
        <v/>
      </c>
      <c r="AAH151" t="n">
        <v/>
      </c>
      <c r="AAI151" t="n">
        <v/>
      </c>
      <c r="AAJ151" t="n">
        <v/>
      </c>
      <c r="AAK151" t="n">
        <v/>
      </c>
      <c r="AAL151" t="inlineStr">
        <is>
          <t>Tidak</t>
        </is>
      </c>
      <c r="AAM151" t="n">
        <v/>
      </c>
      <c r="AAN151" t="n">
        <v/>
      </c>
      <c r="AAO151" t="n">
        <v/>
      </c>
      <c r="AAP151" t="n">
        <v/>
      </c>
      <c r="AAQ151" t="n">
        <v/>
      </c>
      <c r="AAR151" t="inlineStr">
        <is>
          <t>Ya</t>
        </is>
      </c>
      <c r="AAS151" t="inlineStr">
        <is>
          <t>Tidak pasti/ragu-ragu</t>
        </is>
      </c>
      <c r="AAT151" t="inlineStr">
        <is>
          <t>Dibuang ke selokan</t>
        </is>
      </c>
      <c r="AAU151" t="n">
        <v>0</v>
      </c>
      <c r="AAV151" t="n">
        <v>0</v>
      </c>
      <c r="AAW151" t="n">
        <v>0</v>
      </c>
      <c r="AAX151" t="n">
        <v>0</v>
      </c>
      <c r="AAY151" t="n">
        <v>0</v>
      </c>
      <c r="AAZ151" t="n">
        <v>0</v>
      </c>
      <c r="ABA151" t="n">
        <v>1</v>
      </c>
      <c r="ABB151" t="n">
        <v/>
      </c>
      <c r="ABC151" t="n">
        <v/>
      </c>
      <c r="ABD151" t="n">
        <v/>
      </c>
      <c r="ABE151" t="n">
        <v/>
      </c>
      <c r="ABF151" t="n">
        <v/>
      </c>
      <c r="ABG151" t="n">
        <v/>
      </c>
      <c r="ABH151" t="n">
        <v/>
      </c>
      <c r="ABI151" t="n">
        <v/>
      </c>
      <c r="ABJ151" t="n">
        <v/>
      </c>
      <c r="ABK151" t="n">
        <v/>
      </c>
      <c r="ABL151" t="n">
        <v/>
      </c>
      <c r="ABM151" t="n">
        <v/>
      </c>
      <c r="ABN151" t="n">
        <v/>
      </c>
      <c r="ABO151" t="n">
        <v/>
      </c>
      <c r="ABP151" t="n">
        <v/>
      </c>
      <c r="ABQ151" t="n">
        <v/>
      </c>
      <c r="ABR151" t="n">
        <v/>
      </c>
      <c r="ABS151" t="n">
        <v/>
      </c>
      <c r="ABT151" t="n">
        <v/>
      </c>
      <c r="ABU151" t="n">
        <v/>
      </c>
      <c r="ABV151" t="n">
        <v/>
      </c>
      <c r="ABW151" t="n">
        <v/>
      </c>
      <c r="ABX151" t="n">
        <v/>
      </c>
      <c r="ABY151" t="n">
        <v/>
      </c>
      <c r="ABZ151" t="n">
        <v/>
      </c>
      <c r="ACA151" t="n">
        <v/>
      </c>
      <c r="ACB151" t="n">
        <v/>
      </c>
      <c r="ACC151" t="n">
        <v/>
      </c>
      <c r="ACD151" t="n">
        <v/>
      </c>
      <c r="ACE151" t="n">
        <v/>
      </c>
      <c r="ACF151" t="n">
        <v/>
      </c>
      <c r="ACG151" t="n">
        <v/>
      </c>
      <c r="ACH151" t="n">
        <v/>
      </c>
      <c r="ACI151" t="n">
        <v/>
      </c>
      <c r="ACJ151" t="n">
        <v/>
      </c>
      <c r="ACK151" t="inlineStr">
        <is>
          <t>Tidak memiliki tempat untuk menyimpan</t>
        </is>
      </c>
      <c r="ACL151" t="n">
        <v>0</v>
      </c>
      <c r="ACM151" t="n">
        <v>1</v>
      </c>
      <c r="ACN151" t="n">
        <v>0</v>
      </c>
      <c r="ACO151" t="n">
        <v>0</v>
      </c>
      <c r="ACP151" t="n">
        <v>0</v>
      </c>
      <c r="ACQ151" t="n">
        <v>0</v>
      </c>
      <c r="ACR151" t="n">
        <v>0</v>
      </c>
      <c r="ACS151" t="n">
        <v/>
      </c>
      <c r="ACT151" t="inlineStr">
        <is>
          <t>Tidak</t>
        </is>
      </c>
      <c r="ACU151" t="inlineStr">
        <is>
          <t>Manfaat besar dan membantu kehidupan sehari-hari</t>
        </is>
      </c>
      <c r="ACV151" t="inlineStr">
        <is>
          <t>Bertambah</t>
        </is>
      </c>
      <c r="ACW151" t="inlineStr">
        <is>
          <t>Anggota keluarga - Perempuan dewasa</t>
        </is>
      </c>
      <c r="ACX151" t="inlineStr">
        <is>
          <t>Netral/tidak tahu</t>
        </is>
      </c>
      <c r="ACY151" t="inlineStr">
        <is>
          <t>Anggota keluarga - Perempuan dewasa</t>
        </is>
      </c>
      <c r="ACZ151" t="n">
        <v>0</v>
      </c>
      <c r="ADA151" t="n">
        <v>1</v>
      </c>
      <c r="ADB151" t="n">
        <v>0</v>
      </c>
      <c r="ADC151" t="n">
        <v>0</v>
      </c>
      <c r="ADD151" t="inlineStr">
        <is>
          <t>Puas</t>
        </is>
      </c>
      <c r="ADE151" t="inlineStr">
        <is>
          <t>Puas</t>
        </is>
      </c>
      <c r="ADF151" t="inlineStr">
        <is>
          <t>Puas</t>
        </is>
      </c>
      <c r="ADG151" t="inlineStr">
        <is>
          <t>Puas</t>
        </is>
      </c>
      <c r="ADH151" t="inlineStr">
        <is>
          <t>Tidak</t>
        </is>
      </c>
      <c r="ADI151" t="n">
        <v/>
      </c>
      <c r="ADJ151" t="inlineStr">
        <is>
          <t>Puas</t>
        </is>
      </c>
      <c r="ADK151" t="n">
        <v/>
      </c>
      <c r="ADL151" t="n">
        <v/>
      </c>
      <c r="ADM151" t="n">
        <v/>
      </c>
      <c r="ADN151" t="n">
        <v/>
      </c>
      <c r="ADO151" t="n">
        <v/>
      </c>
      <c r="ADP151" t="n">
        <v/>
      </c>
      <c r="ADQ151" t="n">
        <v/>
      </c>
      <c r="ADR151" t="n">
        <v/>
      </c>
      <c r="ADS151" t="n">
        <v/>
      </c>
      <c r="ADT151" t="n">
        <v/>
      </c>
      <c r="ADU151" t="inlineStr">
        <is>
          <t>Menghubungi CPO atau pendamping</t>
        </is>
      </c>
      <c r="ADV151" t="n">
        <v>0</v>
      </c>
      <c r="ADW151" t="n">
        <v>0</v>
      </c>
      <c r="ADX151" t="n">
        <v>0</v>
      </c>
      <c r="ADY151" t="n">
        <v>0</v>
      </c>
      <c r="ADZ151" t="n">
        <v>1</v>
      </c>
      <c r="AEA151" t="n">
        <v>0</v>
      </c>
      <c r="AEB151" t="n">
        <v>0</v>
      </c>
      <c r="AEC151" t="n">
        <v>0</v>
      </c>
      <c r="AED151" t="inlineStr">
        <is>
          <t>X</t>
        </is>
      </c>
      <c r="AEE151" t="inlineStr">
        <is>
          <t>Laki-laki dewasa</t>
        </is>
      </c>
      <c r="AEF151" t="n">
        <v/>
      </c>
      <c r="AEG151" t="inlineStr">
        <is>
          <t>Menelepon atau WA langsung</t>
        </is>
      </c>
      <c r="AEH151" t="n">
        <v/>
      </c>
      <c r="AEI151" t="inlineStr">
        <is>
          <t>Tidak</t>
        </is>
      </c>
      <c r="AEJ151" t="inlineStr">
        <is>
          <t>Ya, selalu</t>
        </is>
      </c>
      <c r="AEK151" t="inlineStr">
        <is>
          <t>Peningkatan kebersihan kandang ternak</t>
        </is>
      </c>
      <c r="AEL151" t="n">
        <v>0</v>
      </c>
      <c r="AEM151" t="n">
        <v>0</v>
      </c>
      <c r="AEN151" t="n">
        <v>0</v>
      </c>
      <c r="AEO151" t="n">
        <v>0</v>
      </c>
      <c r="AEP151" t="n">
        <v>0</v>
      </c>
      <c r="AEQ151" t="n">
        <v>0</v>
      </c>
      <c r="AER151" t="n">
        <v>1</v>
      </c>
      <c r="AES151" t="n">
        <v>0</v>
      </c>
      <c r="AET151" t="n">
        <v>0</v>
      </c>
      <c r="AEU151" t="n">
        <v>0</v>
      </c>
      <c r="AEV151" t="n">
        <v>0</v>
      </c>
      <c r="AEW151" t="n">
        <v>0</v>
      </c>
      <c r="AEX151" t="n">
        <v/>
      </c>
      <c r="AEY151" t="inlineStr">
        <is>
          <t>Mengurangi pengeluaran energi</t>
        </is>
      </c>
      <c r="AEZ151" t="n">
        <v/>
      </c>
      <c r="AFA151" t="inlineStr">
        <is>
          <t>Koperasi</t>
        </is>
      </c>
      <c r="AFB151" t="n">
        <v/>
      </c>
      <c r="AFC151" t="inlineStr">
        <is>
          <t>1000532888-16_49_43.jpg</t>
        </is>
      </c>
      <c r="AFD151" t="inlineStr">
        <is>
          <t>https://kf.kobotoolbox.org/api/v2/assets/avstPQqLr3Ab3ZdcVTXZ6f/data/666414090/attachments/attNXWuGDTkEV7RTAsnbxYZY/</t>
        </is>
      </c>
      <c r="AFE151" t="inlineStr">
        <is>
          <t>1000532886-16_49_48.jpg</t>
        </is>
      </c>
      <c r="AFF151" t="inlineStr">
        <is>
          <t>https://kf.kobotoolbox.org/api/v2/assets/avstPQqLr3Ab3ZdcVTXZ6f/data/666414090/attachments/attvoFhfDmDdsNyZMuWMshtB/</t>
        </is>
      </c>
      <c r="AFG151" t="inlineStr">
        <is>
          <t>Doni iswanto</t>
        </is>
      </c>
      <c r="AFH151" t="n">
        <v/>
      </c>
      <c r="AFI151" t="n">
        <v/>
      </c>
    </row>
    <row r="152">
      <c r="A152" t="n">
        <v/>
      </c>
      <c r="B152" t="n">
        <v/>
      </c>
      <c r="C152" t="n">
        <v/>
      </c>
      <c r="D152" t="inlineStr">
        <is>
          <t>sulistyowati</t>
        </is>
      </c>
      <c r="E152" t="n">
        <v>0</v>
      </c>
      <c r="F152" t="inlineStr">
        <is>
          <t>-7.912835 112.76597 702.8800290423584 8.918000221252441</t>
        </is>
      </c>
      <c r="G152" t="n">
        <v>-7.912835</v>
      </c>
      <c r="H152" t="n">
        <v>112.76597</v>
      </c>
      <c r="I152" t="n">
        <v>702.880029</v>
      </c>
      <c r="J152" t="n">
        <v>8.918000221</v>
      </c>
      <c r="K152" t="n">
        <v>0</v>
      </c>
      <c r="L152" t="inlineStr">
        <is>
          <t>-7.912908 112.765719 696.8603900159765 59.172000885009766</t>
        </is>
      </c>
      <c r="M152" t="n">
        <v>-7.912908</v>
      </c>
      <c r="N152" t="n">
        <v>112.765719</v>
      </c>
      <c r="O152" t="n">
        <v>696.8603900000001</v>
      </c>
      <c r="P152" t="n">
        <v>59.17200089</v>
      </c>
      <c r="Q152" t="n">
        <v>0</v>
      </c>
      <c r="R152" t="inlineStr">
        <is>
          <t>Jawa Timur</t>
        </is>
      </c>
      <c r="S152" t="n">
        <v>0</v>
      </c>
      <c r="T152" t="n">
        <v>0</v>
      </c>
      <c r="U152" t="n">
        <v>0</v>
      </c>
      <c r="V152" t="n">
        <v>0</v>
      </c>
      <c r="W152" t="n">
        <v>0</v>
      </c>
      <c r="X152" t="n">
        <v>1</v>
      </c>
      <c r="Y152" t="n">
        <v>0</v>
      </c>
      <c r="Z152" t="n">
        <v>0</v>
      </c>
      <c r="AA152" t="n">
        <v>0</v>
      </c>
      <c r="AB152" t="n">
        <v>0</v>
      </c>
      <c r="AC152" t="inlineStr">
        <is>
          <t>MALANG</t>
        </is>
      </c>
      <c r="AD152" t="inlineStr">
        <is>
          <t>JABUNG</t>
        </is>
      </c>
      <c r="AE152" t="inlineStr">
        <is>
          <t>KEMIRI</t>
        </is>
      </c>
      <c r="AF152" t="inlineStr">
        <is>
          <t>KAN JABUNG</t>
        </is>
      </c>
      <c r="AG152" t="inlineStr">
        <is>
          <t>KJP0518</t>
        </is>
      </c>
      <c r="AH152" t="n">
        <v>12</v>
      </c>
      <c r="AI152" t="inlineStr">
        <is>
          <t>VPA1</t>
        </is>
      </c>
      <c r="AJ152" t="inlineStr">
        <is>
          <t>Tidak aktif</t>
        </is>
      </c>
      <c r="AK152" t="n">
        <v>51</v>
      </c>
      <c r="AL152" t="inlineStr">
        <is>
          <t>Perempuan</t>
        </is>
      </c>
      <c r="AM152" t="inlineStr">
        <is>
          <t>Sudah menikah</t>
        </is>
      </c>
      <c r="AN152" t="inlineStr">
        <is>
          <t>SD/Sederajat</t>
        </is>
      </c>
      <c r="AO152" t="inlineStr">
        <is>
          <t>Peternak</t>
        </is>
      </c>
      <c r="AP152" t="n">
        <v>0</v>
      </c>
      <c r="AQ152" t="n">
        <v>1</v>
      </c>
      <c r="AR152" t="n">
        <v>0</v>
      </c>
      <c r="AS152" t="n">
        <v>0</v>
      </c>
      <c r="AT152" t="n">
        <v>0</v>
      </c>
      <c r="AU152" t="n">
        <v>0</v>
      </c>
      <c r="AV152" t="n">
        <v>0</v>
      </c>
      <c r="AW152" t="n">
        <v>0</v>
      </c>
      <c r="AX152" t="n">
        <v/>
      </c>
      <c r="AY152" t="inlineStr">
        <is>
          <t>Tidak ada</t>
        </is>
      </c>
      <c r="AZ152" t="n">
        <v>0</v>
      </c>
      <c r="BA152" t="n">
        <v>0</v>
      </c>
      <c r="BB152" t="n">
        <v>0</v>
      </c>
      <c r="BC152" t="n">
        <v>0</v>
      </c>
      <c r="BD152" t="n">
        <v>0</v>
      </c>
      <c r="BE152" t="n">
        <v>0</v>
      </c>
      <c r="BF152" t="n">
        <v>0</v>
      </c>
      <c r="BG152" t="n">
        <v>1</v>
      </c>
      <c r="BH152" t="n">
        <v/>
      </c>
      <c r="BI152" t="inlineStr">
        <is>
          <t>&gt;Rp3.500.000</t>
        </is>
      </c>
      <c r="BJ152" t="n">
        <v>1</v>
      </c>
      <c r="BK152" t="n">
        <v>2</v>
      </c>
      <c r="BL152" t="n">
        <v>1</v>
      </c>
      <c r="BM152" t="n">
        <v>0</v>
      </c>
      <c r="BN152" t="inlineStr">
        <is>
          <t>Milik sendiri</t>
        </is>
      </c>
      <c r="BO152" t="inlineStr">
        <is>
          <t>Permanen (dinding bata dan semen)</t>
        </is>
      </c>
      <c r="BP152" t="n">
        <v>1</v>
      </c>
      <c r="BQ152" t="n">
        <v>0</v>
      </c>
      <c r="BR152" t="n">
        <v>0</v>
      </c>
      <c r="BS152" t="n">
        <v>0</v>
      </c>
      <c r="BT152" t="n">
        <v>0</v>
      </c>
      <c r="BU152" t="n">
        <v/>
      </c>
      <c r="BV152" t="inlineStr">
        <is>
          <t>Keramik/ubin</t>
        </is>
      </c>
      <c r="BW152" t="n">
        <v>0</v>
      </c>
      <c r="BX152" t="n">
        <v>0</v>
      </c>
      <c r="BY152" t="n">
        <v>1</v>
      </c>
      <c r="BZ152" t="n">
        <v>0</v>
      </c>
      <c r="CA152" t="n">
        <v>0</v>
      </c>
      <c r="CB152" t="n">
        <v/>
      </c>
      <c r="CC152" t="inlineStr">
        <is>
          <t>Genting</t>
        </is>
      </c>
      <c r="CD152" t="n">
        <v>0</v>
      </c>
      <c r="CE152" t="n">
        <v>0</v>
      </c>
      <c r="CF152" t="n">
        <v>0</v>
      </c>
      <c r="CG152" t="n">
        <v>0</v>
      </c>
      <c r="CH152" t="n">
        <v>0</v>
      </c>
      <c r="CI152" t="n">
        <v>1</v>
      </c>
      <c r="CJ152" t="n">
        <v>0</v>
      </c>
      <c r="CK152" t="n">
        <v/>
      </c>
      <c r="CL152" t="inlineStr">
        <is>
          <t>Ya</t>
        </is>
      </c>
      <c r="CM152" t="n">
        <v>2014</v>
      </c>
      <c r="CN152" t="inlineStr">
        <is>
          <t>Fixed-Dome (Kubah Tetap)</t>
        </is>
      </c>
      <c r="CO152" t="inlineStr">
        <is>
          <t>6 m³ (4-5 ekor sapi, ±5 jam memasak/hari, ±50 kg</t>
        </is>
      </c>
      <c r="CP152" t="inlineStr">
        <is>
          <t>Anggota keluarga - laki-laki Anggota keluarga - perempuan dewasa</t>
        </is>
      </c>
      <c r="CQ152" t="n">
        <v>0</v>
      </c>
      <c r="CR152" t="n">
        <v>0</v>
      </c>
      <c r="CS152" t="n">
        <v>0</v>
      </c>
      <c r="CT152" t="n">
        <v>0</v>
      </c>
      <c r="CU152" t="n">
        <v>1</v>
      </c>
      <c r="CV152" t="n">
        <v>1</v>
      </c>
      <c r="CW152" t="n">
        <v>0</v>
      </c>
      <c r="CX152" t="n">
        <v>0</v>
      </c>
      <c r="CY152" t="inlineStr">
        <is>
          <t>Anggota keluarga - laki-laki</t>
        </is>
      </c>
      <c r="CZ152" t="n">
        <v>1</v>
      </c>
      <c r="DA152" t="n">
        <v>0</v>
      </c>
      <c r="DB152" t="n">
        <v>0</v>
      </c>
      <c r="DC152" t="n">
        <v/>
      </c>
      <c r="DD152" t="inlineStr">
        <is>
          <t>Anggota keluarga - laki-laki CPO atau pendamping</t>
        </is>
      </c>
      <c r="DE152" t="n">
        <v>1</v>
      </c>
      <c r="DF152" t="n">
        <v>0</v>
      </c>
      <c r="DG152" t="n">
        <v>1</v>
      </c>
      <c r="DH152" t="n">
        <v>0</v>
      </c>
      <c r="DI152" t="n">
        <v/>
      </c>
      <c r="DJ152" t="inlineStr">
        <is>
          <t>Anggota keluarga - laki-laki CPO atau pendamping</t>
        </is>
      </c>
      <c r="DK152" t="n">
        <v>1</v>
      </c>
      <c r="DL152" t="n">
        <v>0</v>
      </c>
      <c r="DM152" t="n">
        <v>1</v>
      </c>
      <c r="DN152" t="n">
        <v>0</v>
      </c>
      <c r="DO152" t="n">
        <v/>
      </c>
      <c r="DP152" t="inlineStr">
        <is>
          <t>Tidak berfungsi sama sekali</t>
        </is>
      </c>
      <c r="DQ152" t="inlineStr">
        <is>
          <t>&gt;1 tahun yang lalu</t>
        </is>
      </c>
      <c r="DR152" t="inlineStr">
        <is>
          <t>Masalah teknis (misalnya kerusakan pada komponen)</t>
        </is>
      </c>
      <c r="DS152" t="n">
        <v/>
      </c>
      <c r="DT152" t="inlineStr">
        <is>
          <t>Mixer Reaktor biogas (penampung gas, digester, manhole, outlet, dan overflow) Saluran air (Water drain)</t>
        </is>
      </c>
      <c r="DU152" t="n">
        <v>0</v>
      </c>
      <c r="DV152" t="n">
        <v>0</v>
      </c>
      <c r="DW152" t="n">
        <v>0</v>
      </c>
      <c r="DX152" t="n">
        <v>0</v>
      </c>
      <c r="DY152" t="n">
        <v>0</v>
      </c>
      <c r="DZ152" t="n">
        <v>0</v>
      </c>
      <c r="EA152" t="n">
        <v>0</v>
      </c>
      <c r="EB152" t="n">
        <v>1</v>
      </c>
      <c r="EC152" t="n">
        <v>0</v>
      </c>
      <c r="ED152" t="n">
        <v>1</v>
      </c>
      <c r="EE152" t="n">
        <v>0</v>
      </c>
      <c r="EF152" t="n">
        <v>0</v>
      </c>
      <c r="EG152" t="n">
        <v>1</v>
      </c>
      <c r="EH152" t="n">
        <v>0</v>
      </c>
      <c r="EI152" t="inlineStr">
        <is>
          <t>Tidak ada masalah</t>
        </is>
      </c>
      <c r="EJ152" t="n">
        <v>0</v>
      </c>
      <c r="EK152" t="n">
        <v>0</v>
      </c>
      <c r="EL152" t="n">
        <v>0</v>
      </c>
      <c r="EM152" t="n">
        <v>1</v>
      </c>
      <c r="EN152" t="n">
        <v>0</v>
      </c>
      <c r="EO152" t="n">
        <v/>
      </c>
      <c r="EP152" t="inlineStr">
        <is>
          <t>Ya, cukup jelas dan mudah diikuti</t>
        </is>
      </c>
      <c r="EQ152" t="inlineStr">
        <is>
          <t>Pelatihan</t>
        </is>
      </c>
      <c r="ER152" t="inlineStr">
        <is>
          <t>CPO atau pendamping Pegawai koperasi</t>
        </is>
      </c>
      <c r="ES152" t="n">
        <v>1</v>
      </c>
      <c r="ET152" t="n">
        <v>0</v>
      </c>
      <c r="EU152" t="n">
        <v>1</v>
      </c>
      <c r="EV152" t="n">
        <v>0</v>
      </c>
      <c r="EW152" t="n">
        <v/>
      </c>
      <c r="EX152" t="inlineStr">
        <is>
          <t>Anggota keluarga - Laki-laki</t>
        </is>
      </c>
      <c r="EY152" t="n">
        <v>1</v>
      </c>
      <c r="EZ152" t="n">
        <v>0</v>
      </c>
      <c r="FA152" t="n">
        <v>0</v>
      </c>
      <c r="FB152" t="n">
        <v/>
      </c>
      <c r="FC152" t="inlineStr">
        <is>
          <t>Jarang sekali</t>
        </is>
      </c>
      <c r="FD152" t="inlineStr">
        <is>
          <t>&gt; Rp 500,001</t>
        </is>
      </c>
      <c r="FE152" t="inlineStr">
        <is>
          <t>Mengetahui</t>
        </is>
      </c>
      <c r="FF152" t="inlineStr">
        <is>
          <t>Sering (setiap minggu)</t>
        </is>
      </c>
      <c r="FG152" t="inlineStr">
        <is>
          <t>Mengetahui</t>
        </is>
      </c>
      <c r="FH152" t="inlineStr">
        <is>
          <t>Sering (setiap minggu)</t>
        </is>
      </c>
      <c r="FI152" t="inlineStr">
        <is>
          <t>Mengetahui</t>
        </is>
      </c>
      <c r="FJ152" t="inlineStr">
        <is>
          <t>Selalu (setiap hari)</t>
        </is>
      </c>
      <c r="FK152" t="inlineStr">
        <is>
          <t>Mengetahui</t>
        </is>
      </c>
      <c r="FL152" t="inlineStr">
        <is>
          <t>Selalu (setiap hari)</t>
        </is>
      </c>
      <c r="FM152" t="inlineStr">
        <is>
          <t>Mengetahui</t>
        </is>
      </c>
      <c r="FN152" t="inlineStr">
        <is>
          <t>Sering (setiap minggu)</t>
        </is>
      </c>
      <c r="FO152" t="inlineStr">
        <is>
          <t>Mengetahui</t>
        </is>
      </c>
      <c r="FP152" t="inlineStr">
        <is>
          <t>Jarang (setiap bulan atau lebih)</t>
        </is>
      </c>
      <c r="FQ152" t="inlineStr">
        <is>
          <t>Mengetahui</t>
        </is>
      </c>
      <c r="FR152" t="inlineStr">
        <is>
          <t>Ya</t>
        </is>
      </c>
      <c r="FS152" t="inlineStr">
        <is>
          <t>Mengetahui</t>
        </is>
      </c>
      <c r="FT152" t="inlineStr">
        <is>
          <t>Ya, selalu</t>
        </is>
      </c>
      <c r="FU152" t="inlineStr">
        <is>
          <t>Laki-laki dewasa</t>
        </is>
      </c>
      <c r="FV152" t="n">
        <v>1</v>
      </c>
      <c r="FW152" t="n">
        <v>0</v>
      </c>
      <c r="FX152" t="n">
        <v>0</v>
      </c>
      <c r="FY152" t="n">
        <v>0</v>
      </c>
      <c r="FZ152" t="inlineStr">
        <is>
          <t>Memahami</t>
        </is>
      </c>
      <c r="GA152" t="inlineStr">
        <is>
          <t>Pelatihan</t>
        </is>
      </c>
      <c r="GB152" t="n">
        <v>0</v>
      </c>
      <c r="GC152" t="n">
        <v>1</v>
      </c>
      <c r="GD152" t="n">
        <v>0</v>
      </c>
      <c r="GE152" t="n">
        <v>0</v>
      </c>
      <c r="GF152" t="n">
        <v/>
      </c>
      <c r="GG152" t="inlineStr">
        <is>
          <t>Sering</t>
        </is>
      </c>
      <c r="GH152" t="inlineStr">
        <is>
          <t>Ya</t>
        </is>
      </c>
      <c r="GI152" t="inlineStr">
        <is>
          <t>Tetangga</t>
        </is>
      </c>
      <c r="GJ152" t="n">
        <v>1</v>
      </c>
      <c r="GK152" t="n">
        <v>0</v>
      </c>
      <c r="GL152" t="n">
        <v>0</v>
      </c>
      <c r="GM152" t="n">
        <v>0</v>
      </c>
      <c r="GN152" t="n">
        <v/>
      </c>
      <c r="GO152" t="n">
        <v>9</v>
      </c>
      <c r="GP152" t="inlineStr">
        <is>
          <t>Sebagian</t>
        </is>
      </c>
      <c r="GQ152" t="inlineStr">
        <is>
          <t>Kayu bakar LPG</t>
        </is>
      </c>
      <c r="GR152" t="n">
        <v>1</v>
      </c>
      <c r="GS152" t="n">
        <v>1</v>
      </c>
      <c r="GT152" t="n">
        <v>0</v>
      </c>
      <c r="GU152" t="n">
        <v>0</v>
      </c>
      <c r="GV152" t="n">
        <v>0</v>
      </c>
      <c r="GW152" t="n">
        <v>0</v>
      </c>
      <c r="GX152" t="n">
        <v>0</v>
      </c>
      <c r="GY152" t="n">
        <v/>
      </c>
      <c r="GZ152" t="inlineStr">
        <is>
          <t>Tidak</t>
        </is>
      </c>
      <c r="HA152" t="n">
        <v/>
      </c>
      <c r="HB152" t="n">
        <v/>
      </c>
      <c r="HC152" t="n">
        <v/>
      </c>
      <c r="HD152" t="n">
        <v/>
      </c>
      <c r="HE152" t="n">
        <v/>
      </c>
      <c r="HF152" t="n">
        <v/>
      </c>
      <c r="HG152" t="n">
        <v/>
      </c>
      <c r="HH152" t="n">
        <v/>
      </c>
      <c r="HI152" t="n">
        <v/>
      </c>
      <c r="HJ152" t="n">
        <v/>
      </c>
      <c r="HK152" t="n">
        <v/>
      </c>
      <c r="HL152" t="n">
        <v/>
      </c>
      <c r="HM152" t="n">
        <v/>
      </c>
      <c r="HN152" t="n">
        <v/>
      </c>
      <c r="HO152" t="n">
        <v/>
      </c>
      <c r="HP152" t="n">
        <v/>
      </c>
      <c r="HQ152" t="n">
        <v/>
      </c>
      <c r="HR152" t="n">
        <v/>
      </c>
      <c r="HS152" t="n">
        <v/>
      </c>
      <c r="HT152" t="n">
        <v/>
      </c>
      <c r="HU152" t="n">
        <v/>
      </c>
      <c r="HV152" t="n">
        <v/>
      </c>
      <c r="HW152" t="n">
        <v/>
      </c>
      <c r="HX152" t="n">
        <v/>
      </c>
      <c r="HY152" t="n">
        <v>0</v>
      </c>
      <c r="HZ152" t="n">
        <v>0</v>
      </c>
      <c r="IA152" t="n">
        <v>0</v>
      </c>
      <c r="IB152" t="n">
        <v>0</v>
      </c>
      <c r="IC152" t="n">
        <v/>
      </c>
      <c r="ID152" t="n">
        <v/>
      </c>
      <c r="IE152" t="n">
        <v/>
      </c>
      <c r="IF152" t="n">
        <v/>
      </c>
      <c r="IG152" t="n">
        <v/>
      </c>
      <c r="IH152" t="n">
        <v/>
      </c>
      <c r="II152" t="n">
        <v/>
      </c>
      <c r="IJ152" t="n">
        <v/>
      </c>
      <c r="IK152" t="inlineStr">
        <is>
          <t>50-65 kg</t>
        </is>
      </c>
      <c r="IL152" t="inlineStr">
        <is>
          <t>3-5 jam</t>
        </is>
      </c>
      <c r="IM152" t="inlineStr">
        <is>
          <t>Ya</t>
        </is>
      </c>
      <c r="IN152" t="inlineStr">
        <is>
          <t>Ya</t>
        </is>
      </c>
      <c r="IO152" t="inlineStr">
        <is>
          <t>Lebih bersih</t>
        </is>
      </c>
      <c r="IP152" t="n">
        <v/>
      </c>
      <c r="IQ152" t="inlineStr">
        <is>
          <t>Tidak pernah</t>
        </is>
      </c>
      <c r="IR152" t="n">
        <v/>
      </c>
      <c r="IS152" t="n">
        <v/>
      </c>
      <c r="IT152" t="n">
        <v/>
      </c>
      <c r="IU152" t="n">
        <v/>
      </c>
      <c r="IV152" t="n">
        <v/>
      </c>
      <c r="IW152" t="n">
        <v/>
      </c>
      <c r="IX152" t="n">
        <v/>
      </c>
      <c r="IY152" t="n">
        <v/>
      </c>
      <c r="IZ152" t="inlineStr">
        <is>
          <t>Tidak pernah</t>
        </is>
      </c>
      <c r="JA152" t="n">
        <v/>
      </c>
      <c r="JB152" t="n">
        <v/>
      </c>
      <c r="JC152" t="n">
        <v/>
      </c>
      <c r="JD152" t="n">
        <v/>
      </c>
      <c r="JE152" t="n">
        <v/>
      </c>
      <c r="JF152" t="n">
        <v/>
      </c>
      <c r="JG152" t="n">
        <v/>
      </c>
      <c r="JH152" t="n">
        <v/>
      </c>
      <c r="JI152" t="inlineStr">
        <is>
          <t>Tidak pernah</t>
        </is>
      </c>
      <c r="JJ152" t="n">
        <v/>
      </c>
      <c r="JK152" t="n">
        <v/>
      </c>
      <c r="JL152" t="n">
        <v/>
      </c>
      <c r="JM152" t="n">
        <v/>
      </c>
      <c r="JN152" t="n">
        <v/>
      </c>
      <c r="JO152" t="n">
        <v/>
      </c>
      <c r="JP152" t="n">
        <v/>
      </c>
      <c r="JQ152" t="n">
        <v/>
      </c>
      <c r="JR152" t="inlineStr">
        <is>
          <t>Tidak pernah</t>
        </is>
      </c>
      <c r="JS152" t="n">
        <v/>
      </c>
      <c r="JT152" t="n">
        <v/>
      </c>
      <c r="JU152" t="n">
        <v/>
      </c>
      <c r="JV152" t="n">
        <v/>
      </c>
      <c r="JW152" t="n">
        <v/>
      </c>
      <c r="JX152" t="n">
        <v/>
      </c>
      <c r="JY152" t="n">
        <v/>
      </c>
      <c r="JZ152" t="n">
        <v/>
      </c>
      <c r="KA152" t="inlineStr">
        <is>
          <t>Tidak pernah</t>
        </is>
      </c>
      <c r="KB152" t="n">
        <v/>
      </c>
      <c r="KC152" t="n">
        <v/>
      </c>
      <c r="KD152" t="n">
        <v/>
      </c>
      <c r="KE152" t="n">
        <v/>
      </c>
      <c r="KF152" t="n">
        <v/>
      </c>
      <c r="KG152" t="n">
        <v/>
      </c>
      <c r="KH152" t="n">
        <v/>
      </c>
      <c r="KI152" t="n">
        <v/>
      </c>
      <c r="KJ152" t="inlineStr">
        <is>
          <t>Tidak pernah</t>
        </is>
      </c>
      <c r="KK152" t="n">
        <v/>
      </c>
      <c r="KL152" t="n">
        <v/>
      </c>
      <c r="KM152" t="n">
        <v/>
      </c>
      <c r="KN152" t="n">
        <v/>
      </c>
      <c r="KO152" t="n">
        <v/>
      </c>
      <c r="KP152" t="n">
        <v/>
      </c>
      <c r="KQ152" t="n">
        <v/>
      </c>
      <c r="KR152" t="n">
        <v/>
      </c>
      <c r="KS152" t="inlineStr">
        <is>
          <t>Jauh lebih baik</t>
        </is>
      </c>
      <c r="KT152" t="inlineStr">
        <is>
          <t>0-1 kali</t>
        </is>
      </c>
      <c r="KU152" t="inlineStr">
        <is>
          <t>0-1 kali</t>
        </is>
      </c>
      <c r="KV152" t="inlineStr">
        <is>
          <t>Laki-laki dewasa Anak-anak (0-18 tahun)</t>
        </is>
      </c>
      <c r="KW152" t="n">
        <v>1</v>
      </c>
      <c r="KX152" t="n">
        <v>0</v>
      </c>
      <c r="KY152" t="n">
        <v>1</v>
      </c>
      <c r="KZ152" t="n">
        <v>0</v>
      </c>
      <c r="LA152" t="inlineStr">
        <is>
          <t>Cukup membaik</t>
        </is>
      </c>
      <c r="LB152" t="inlineStr">
        <is>
          <t>Cukup membaik</t>
        </is>
      </c>
      <c r="LC152" t="n">
        <v>4</v>
      </c>
      <c r="LD152" t="n">
        <v>5</v>
      </c>
      <c r="LE152" t="n">
        <v>0</v>
      </c>
      <c r="LF152" t="n">
        <v>0</v>
      </c>
      <c r="LG152" t="inlineStr">
        <is>
          <t>Ya</t>
        </is>
      </c>
      <c r="LH152" t="n">
        <v>100000</v>
      </c>
      <c r="LI152" t="n">
        <v/>
      </c>
      <c r="LJ152" t="inlineStr">
        <is>
          <t>Tabungan Kebutuhan rumah tangga</t>
        </is>
      </c>
      <c r="LK152" t="n">
        <v>1</v>
      </c>
      <c r="LL152" t="n">
        <v>0</v>
      </c>
      <c r="LM152" t="n">
        <v>0</v>
      </c>
      <c r="LN152" t="n">
        <v>0</v>
      </c>
      <c r="LO152" t="n">
        <v>1</v>
      </c>
      <c r="LP152" t="n">
        <v>0</v>
      </c>
      <c r="LQ152" t="n">
        <v>0</v>
      </c>
      <c r="LR152" t="n">
        <v/>
      </c>
      <c r="LS152" t="n">
        <v>5</v>
      </c>
      <c r="LT152" t="n">
        <v>5</v>
      </c>
      <c r="LU152" t="n">
        <v>0</v>
      </c>
      <c r="LV152" t="n">
        <v>5</v>
      </c>
      <c r="LW152" t="n">
        <v>5</v>
      </c>
      <c r="LX152" t="n">
        <v>0</v>
      </c>
      <c r="LY152" t="n">
        <v>5</v>
      </c>
      <c r="LZ152" t="n">
        <v>5</v>
      </c>
      <c r="MA152" t="n">
        <v>0</v>
      </c>
      <c r="MB152" t="inlineStr">
        <is>
          <t>Ya</t>
        </is>
      </c>
      <c r="MC152" t="n">
        <v>60</v>
      </c>
      <c r="MD152" t="n">
        <v>0</v>
      </c>
      <c r="ME152" t="n">
        <v>0</v>
      </c>
      <c r="MF152" t="n">
        <v>0</v>
      </c>
      <c r="MG152" t="n">
        <v>0</v>
      </c>
      <c r="MH152" t="n">
        <v>0</v>
      </c>
      <c r="MI152" t="inlineStr">
        <is>
          <t>Istirahat</t>
        </is>
      </c>
      <c r="MJ152" t="n">
        <v>0</v>
      </c>
      <c r="MK152" t="n">
        <v>0</v>
      </c>
      <c r="ML152" t="n">
        <v>1</v>
      </c>
      <c r="MM152" t="n">
        <v>0</v>
      </c>
      <c r="MN152" t="n">
        <v>0</v>
      </c>
      <c r="MO152" t="n">
        <v>0</v>
      </c>
      <c r="MP152" t="n">
        <v/>
      </c>
      <c r="MQ152" t="n">
        <v/>
      </c>
      <c r="MR152" t="inlineStr">
        <is>
          <t>Istirahat</t>
        </is>
      </c>
      <c r="MS152" t="n">
        <v/>
      </c>
      <c r="MT152" t="inlineStr">
        <is>
          <t>Istirahat</t>
        </is>
      </c>
      <c r="MU152" t="inlineStr">
        <is>
          <t>Tidak</t>
        </is>
      </c>
      <c r="MV152" t="n">
        <v/>
      </c>
      <c r="MW152" t="n">
        <v/>
      </c>
      <c r="MX152" t="n">
        <v/>
      </c>
      <c r="MY152" t="n">
        <v/>
      </c>
      <c r="MZ152" t="n">
        <v/>
      </c>
      <c r="NA152" t="n">
        <v/>
      </c>
      <c r="NB152" t="n">
        <v/>
      </c>
      <c r="NC152" t="n">
        <v/>
      </c>
      <c r="ND152" t="n">
        <v/>
      </c>
      <c r="NE152" t="n">
        <v/>
      </c>
      <c r="NF152" t="n">
        <v/>
      </c>
      <c r="NG152" t="n">
        <v/>
      </c>
      <c r="NH152" t="n">
        <v/>
      </c>
      <c r="NI152" t="n">
        <v/>
      </c>
      <c r="NJ152" t="n">
        <v/>
      </c>
      <c r="NK152" t="n">
        <v/>
      </c>
      <c r="NL152" t="inlineStr">
        <is>
          <t>Ya</t>
        </is>
      </c>
      <c r="NM152" t="inlineStr">
        <is>
          <t>Kombinasi kredit/pinjaman dan dana hibah</t>
        </is>
      </c>
      <c r="NN152" t="inlineStr">
        <is>
          <t>3.000.001-5.000.000</t>
        </is>
      </c>
      <c r="NO152" t="inlineStr">
        <is>
          <t>Yayasan Rumah Energi atau BIRU</t>
        </is>
      </c>
      <c r="NP152" t="n">
        <v/>
      </c>
      <c r="NQ152" t="inlineStr">
        <is>
          <t>Koperasi</t>
        </is>
      </c>
      <c r="NR152" t="n">
        <v/>
      </c>
      <c r="NS152" t="n">
        <v>27</v>
      </c>
      <c r="NT152" t="inlineStr">
        <is>
          <t>Anggota keluarga - Laki-laki dewasa</t>
        </is>
      </c>
      <c r="NU152" t="n">
        <v/>
      </c>
      <c r="NV152" t="n">
        <v/>
      </c>
      <c r="NW152" t="n">
        <v/>
      </c>
      <c r="NX152" t="inlineStr">
        <is>
          <t>Sedikit meningkat</t>
        </is>
      </c>
      <c r="NY152" t="n">
        <v>90</v>
      </c>
      <c r="NZ152" t="n">
        <v>90</v>
      </c>
      <c r="OA152" t="n">
        <v>0</v>
      </c>
      <c r="OB152" t="n">
        <v>90</v>
      </c>
      <c r="OC152" t="n">
        <v>90</v>
      </c>
      <c r="OD152" t="n">
        <v>0</v>
      </c>
      <c r="OE152" t="inlineStr">
        <is>
          <t>Lebih baik</t>
        </is>
      </c>
      <c r="OF152" t="inlineStr">
        <is>
          <t>Jauh lebih baik (beda waktu memasak lebih cepat setengah jam atau lebih, ATAU tidak lagi ada rasa/bau makanan yang berubah, ATAU alasan lainnya)</t>
        </is>
      </c>
      <c r="OG152" t="inlineStr">
        <is>
          <t>Ya</t>
        </is>
      </c>
      <c r="OH152" t="n">
        <v>0</v>
      </c>
      <c r="OI152" t="n">
        <v>9</v>
      </c>
      <c r="OJ152" t="n">
        <v>0</v>
      </c>
      <c r="OK152" t="n">
        <v>0</v>
      </c>
      <c r="OL152" t="n">
        <v>0</v>
      </c>
      <c r="OM152" t="n">
        <v>0</v>
      </c>
      <c r="ON152" t="n">
        <v>0</v>
      </c>
      <c r="OO152" t="n">
        <v>0</v>
      </c>
      <c r="OP152" t="inlineStr">
        <is>
          <t>Sapi perah</t>
        </is>
      </c>
      <c r="OQ152" t="n">
        <v>0</v>
      </c>
      <c r="OR152" t="n">
        <v>1</v>
      </c>
      <c r="OS152" t="n">
        <v>0</v>
      </c>
      <c r="OT152" t="n">
        <v>0</v>
      </c>
      <c r="OU152" t="n">
        <v>0</v>
      </c>
      <c r="OV152" t="n">
        <v>0</v>
      </c>
      <c r="OW152" t="n">
        <v>0</v>
      </c>
      <c r="OX152" t="n">
        <v>0</v>
      </c>
      <c r="OY152" t="n">
        <v>0</v>
      </c>
      <c r="OZ152" t="inlineStr">
        <is>
          <t>Sapi perah</t>
        </is>
      </c>
      <c r="PA152" t="n">
        <v>0</v>
      </c>
      <c r="PB152" t="n">
        <v>1</v>
      </c>
      <c r="PC152" t="n">
        <v>0</v>
      </c>
      <c r="PD152" t="n">
        <v>0</v>
      </c>
      <c r="PE152" t="n">
        <v>0</v>
      </c>
      <c r="PF152" t="n">
        <v>0</v>
      </c>
      <c r="PG152" t="n">
        <v>0</v>
      </c>
      <c r="PH152" t="n">
        <v>0</v>
      </c>
      <c r="PI152" t="n">
        <v>0</v>
      </c>
      <c r="PJ152" t="inlineStr">
        <is>
          <t>Sapi perah</t>
        </is>
      </c>
      <c r="PK152" t="n">
        <v>0</v>
      </c>
      <c r="PL152" t="n">
        <v>1</v>
      </c>
      <c r="PM152" t="n">
        <v>0</v>
      </c>
      <c r="PN152" t="n">
        <v>0</v>
      </c>
      <c r="PO152" t="n">
        <v>0</v>
      </c>
      <c r="PP152" t="n">
        <v>0</v>
      </c>
      <c r="PQ152" t="n">
        <v>0</v>
      </c>
      <c r="PR152" t="n">
        <v>0</v>
      </c>
      <c r="PS152" t="n">
        <v>0</v>
      </c>
      <c r="PT152" t="n">
        <v/>
      </c>
      <c r="PU152" t="n">
        <v/>
      </c>
      <c r="PV152" t="n">
        <v/>
      </c>
      <c r="PW152" t="n">
        <v/>
      </c>
      <c r="PX152" t="n">
        <v/>
      </c>
      <c r="PY152" t="n">
        <v/>
      </c>
      <c r="PZ152" t="n">
        <v/>
      </c>
      <c r="QA152" t="n">
        <v/>
      </c>
      <c r="QB152" t="n">
        <v/>
      </c>
      <c r="QC152" t="n">
        <v/>
      </c>
      <c r="QD152" t="n">
        <v/>
      </c>
      <c r="QE152" t="inlineStr">
        <is>
          <t>1-Disebarkan ke lahan terbuka</t>
        </is>
      </c>
      <c r="QF152" t="n">
        <v>0</v>
      </c>
      <c r="QG152" t="n">
        <v>0</v>
      </c>
      <c r="QH152" t="n">
        <v>0</v>
      </c>
      <c r="QI152" t="n">
        <v>0</v>
      </c>
      <c r="QJ152" t="n">
        <v>0</v>
      </c>
      <c r="QK152" t="n">
        <v>1</v>
      </c>
      <c r="QL152" t="n">
        <v>0</v>
      </c>
      <c r="QM152" t="n">
        <v>0</v>
      </c>
      <c r="QN152" t="n">
        <v>0</v>
      </c>
      <c r="QO152" t="n">
        <v/>
      </c>
      <c r="QP152" t="n">
        <v/>
      </c>
      <c r="QQ152" t="n">
        <v/>
      </c>
      <c r="QR152" t="n">
        <v/>
      </c>
      <c r="QS152" t="n">
        <v/>
      </c>
      <c r="QT152" t="n">
        <v/>
      </c>
      <c r="QU152" t="n">
        <v/>
      </c>
      <c r="QV152" t="n">
        <v/>
      </c>
      <c r="QW152" t="n">
        <v/>
      </c>
      <c r="QX152" t="n">
        <v/>
      </c>
      <c r="QY152" t="n">
        <v/>
      </c>
      <c r="QZ152" t="n">
        <v/>
      </c>
      <c r="RA152" t="n">
        <v/>
      </c>
      <c r="RB152" t="n">
        <v/>
      </c>
      <c r="RC152" t="n">
        <v/>
      </c>
      <c r="RD152" t="n">
        <v/>
      </c>
      <c r="RE152" t="n">
        <v/>
      </c>
      <c r="RF152" t="n">
        <v/>
      </c>
      <c r="RG152" t="n">
        <v/>
      </c>
      <c r="RH152" t="n">
        <v/>
      </c>
      <c r="RI152" t="n">
        <v/>
      </c>
      <c r="RJ152" t="n">
        <v/>
      </c>
      <c r="RK152" t="n">
        <v/>
      </c>
      <c r="RL152" t="n">
        <v/>
      </c>
      <c r="RM152" t="n">
        <v/>
      </c>
      <c r="RN152" t="n">
        <v/>
      </c>
      <c r="RO152" t="n">
        <v/>
      </c>
      <c r="RP152" t="n">
        <v/>
      </c>
      <c r="RQ152" t="n">
        <v/>
      </c>
      <c r="RR152" t="n">
        <v/>
      </c>
      <c r="RS152" t="n">
        <v/>
      </c>
      <c r="RT152" t="n">
        <v/>
      </c>
      <c r="RU152" t="n">
        <v/>
      </c>
      <c r="RV152" t="n">
        <v/>
      </c>
      <c r="RW152" t="n">
        <v/>
      </c>
      <c r="RX152" t="n">
        <v/>
      </c>
      <c r="RY152" t="n">
        <v/>
      </c>
      <c r="RZ152" t="n">
        <v/>
      </c>
      <c r="SA152" t="n">
        <v/>
      </c>
      <c r="SB152" t="n">
        <v/>
      </c>
      <c r="SC152" t="n">
        <v/>
      </c>
      <c r="SD152" t="n">
        <v/>
      </c>
      <c r="SE152" t="n">
        <v/>
      </c>
      <c r="SF152" t="n">
        <v/>
      </c>
      <c r="SG152" t="n">
        <v/>
      </c>
      <c r="SH152" t="n">
        <v/>
      </c>
      <c r="SI152" t="n">
        <v/>
      </c>
      <c r="SJ152" t="n">
        <v/>
      </c>
      <c r="SK152" t="n">
        <v/>
      </c>
      <c r="SL152" t="n">
        <v/>
      </c>
      <c r="SM152" t="n">
        <v/>
      </c>
      <c r="SN152" t="n">
        <v/>
      </c>
      <c r="SO152" t="n">
        <v/>
      </c>
      <c r="SP152" t="n">
        <v/>
      </c>
      <c r="SQ152" t="n">
        <v/>
      </c>
      <c r="SR152" t="n">
        <v/>
      </c>
      <c r="SS152" t="n">
        <v/>
      </c>
      <c r="ST152" t="n">
        <v/>
      </c>
      <c r="SU152" t="n">
        <v/>
      </c>
      <c r="SV152" t="n">
        <v/>
      </c>
      <c r="SW152" t="n">
        <v/>
      </c>
      <c r="SX152" t="n">
        <v/>
      </c>
      <c r="SY152" t="n">
        <v/>
      </c>
      <c r="SZ152" t="n">
        <v>8</v>
      </c>
      <c r="TA152" t="n">
        <v/>
      </c>
      <c r="TB152" t="n">
        <v/>
      </c>
      <c r="TC152" t="n">
        <v/>
      </c>
      <c r="TD152" t="n">
        <v/>
      </c>
      <c r="TE152" t="n">
        <v/>
      </c>
      <c r="TF152" t="n">
        <v/>
      </c>
      <c r="TG152" t="n">
        <v/>
      </c>
      <c r="TH152" t="n">
        <v/>
      </c>
      <c r="TI152" t="n">
        <v/>
      </c>
      <c r="TJ152" t="n">
        <v/>
      </c>
      <c r="TK152" t="n">
        <v/>
      </c>
      <c r="TL152" t="n">
        <v/>
      </c>
      <c r="TM152" t="n">
        <v/>
      </c>
      <c r="TN152" t="n">
        <v/>
      </c>
      <c r="TO152" t="n">
        <v/>
      </c>
      <c r="TP152" t="n">
        <v/>
      </c>
      <c r="TQ152" t="n">
        <v/>
      </c>
      <c r="TR152" t="n">
        <v/>
      </c>
      <c r="TS152" t="n">
        <v/>
      </c>
      <c r="TT152" t="n">
        <v/>
      </c>
      <c r="TU152" t="n">
        <v/>
      </c>
      <c r="TV152" t="n">
        <v/>
      </c>
      <c r="TW152" t="n">
        <v/>
      </c>
      <c r="TX152" t="n">
        <v/>
      </c>
      <c r="TY152" t="n">
        <v/>
      </c>
      <c r="TZ152" t="n">
        <v/>
      </c>
      <c r="UA152" t="n">
        <v/>
      </c>
      <c r="UB152" t="n">
        <v/>
      </c>
      <c r="UC152" t="n">
        <v/>
      </c>
      <c r="UD152" t="n">
        <v/>
      </c>
      <c r="UE152" t="n">
        <v/>
      </c>
      <c r="UF152" t="n">
        <v/>
      </c>
      <c r="UG152" t="n">
        <v/>
      </c>
      <c r="UH152" t="n">
        <v/>
      </c>
      <c r="UI152" t="n">
        <v/>
      </c>
      <c r="UJ152" t="n">
        <v/>
      </c>
      <c r="UK152" t="n">
        <v/>
      </c>
      <c r="UL152" t="n">
        <v/>
      </c>
      <c r="UM152" t="n">
        <v/>
      </c>
      <c r="UN152" t="n">
        <v/>
      </c>
      <c r="UO152" t="n">
        <v/>
      </c>
      <c r="UP152" t="n">
        <v/>
      </c>
      <c r="UQ152" t="n">
        <v/>
      </c>
      <c r="UR152" t="n">
        <v/>
      </c>
      <c r="US152" t="n">
        <v/>
      </c>
      <c r="UT152" t="n">
        <v/>
      </c>
      <c r="UU152" t="n">
        <v/>
      </c>
      <c r="UV152" t="inlineStr">
        <is>
          <t>Pemberian pakan di kandang</t>
        </is>
      </c>
      <c r="UW152" t="n">
        <v/>
      </c>
      <c r="UX152" t="n">
        <v/>
      </c>
      <c r="UY152" t="n">
        <v/>
      </c>
      <c r="UZ152" t="n">
        <v/>
      </c>
      <c r="VA152" t="n">
        <v/>
      </c>
      <c r="VB152" t="n">
        <v/>
      </c>
      <c r="VC152" t="n">
        <v/>
      </c>
      <c r="VD152" t="inlineStr">
        <is>
          <t>Sangat jarang (&gt;1 bulan sekali)</t>
        </is>
      </c>
      <c r="VE152" t="n">
        <v/>
      </c>
      <c r="VF152" t="n">
        <v/>
      </c>
      <c r="VG152" t="n">
        <v/>
      </c>
      <c r="VH152" t="n">
        <v/>
      </c>
      <c r="VI152" t="n">
        <v/>
      </c>
      <c r="VJ152" t="n">
        <v/>
      </c>
      <c r="VK152" t="n">
        <v/>
      </c>
      <c r="VL152" t="inlineStr">
        <is>
          <t>Sangat sering (&gt;1 kali sehari)</t>
        </is>
      </c>
      <c r="VM152" t="n">
        <v/>
      </c>
      <c r="VN152" t="n">
        <v/>
      </c>
      <c r="VO152" t="n">
        <v/>
      </c>
      <c r="VP152" t="n">
        <v/>
      </c>
      <c r="VQ152" t="n">
        <v/>
      </c>
      <c r="VR152" t="n">
        <v/>
      </c>
      <c r="VS152" t="n">
        <v/>
      </c>
      <c r="VT152" t="n">
        <v/>
      </c>
      <c r="VU152" t="n">
        <v/>
      </c>
      <c r="VV152" t="n">
        <v/>
      </c>
      <c r="VW152" t="n">
        <v/>
      </c>
      <c r="VX152" t="n">
        <v/>
      </c>
      <c r="VY152" t="n">
        <v/>
      </c>
      <c r="VZ152" t="n">
        <v/>
      </c>
      <c r="WA152" t="n">
        <v/>
      </c>
      <c r="WB152" t="n">
        <v/>
      </c>
      <c r="WC152" t="n">
        <v/>
      </c>
      <c r="WD152" t="n">
        <v/>
      </c>
      <c r="WE152" t="n">
        <v/>
      </c>
      <c r="WF152" t="inlineStr">
        <is>
          <t>8-Dibiarkan tersebar di ladang penggembalaan</t>
        </is>
      </c>
      <c r="WG152" t="n">
        <v>0</v>
      </c>
      <c r="WH152" t="n">
        <v>0</v>
      </c>
      <c r="WI152" t="n">
        <v>0</v>
      </c>
      <c r="WJ152" t="n">
        <v>0</v>
      </c>
      <c r="WK152" t="n">
        <v>0</v>
      </c>
      <c r="WL152" t="n">
        <v>0</v>
      </c>
      <c r="WM152" t="n">
        <v>0</v>
      </c>
      <c r="WN152" t="n">
        <v>0</v>
      </c>
      <c r="WO152" t="n">
        <v>0</v>
      </c>
      <c r="WP152" t="n">
        <v>0</v>
      </c>
      <c r="WQ152" t="n">
        <v>0</v>
      </c>
      <c r="WR152" t="n">
        <v>1</v>
      </c>
      <c r="WS152" t="n">
        <v/>
      </c>
      <c r="WT152" t="n">
        <v/>
      </c>
      <c r="WU152" t="n">
        <v/>
      </c>
      <c r="WV152" t="n">
        <v/>
      </c>
      <c r="WW152" t="n">
        <v/>
      </c>
      <c r="WX152" t="n">
        <v/>
      </c>
      <c r="WY152" t="n">
        <v/>
      </c>
      <c r="WZ152" t="n">
        <v/>
      </c>
      <c r="XA152" t="n">
        <v/>
      </c>
      <c r="XB152" t="n">
        <v/>
      </c>
      <c r="XC152" t="n">
        <v/>
      </c>
      <c r="XD152" t="n">
        <v/>
      </c>
      <c r="XE152" t="n">
        <v/>
      </c>
      <c r="XF152" t="n">
        <v/>
      </c>
      <c r="XG152" t="n">
        <v/>
      </c>
      <c r="XH152" t="n">
        <v/>
      </c>
      <c r="XI152" t="n">
        <v/>
      </c>
      <c r="XJ152" t="n">
        <v/>
      </c>
      <c r="XK152" t="n">
        <v/>
      </c>
      <c r="XL152" t="n">
        <v/>
      </c>
      <c r="XM152" t="n">
        <v/>
      </c>
      <c r="XN152" t="n">
        <v/>
      </c>
      <c r="XO152" t="n">
        <v/>
      </c>
      <c r="XP152" t="n">
        <v/>
      </c>
      <c r="XQ152" t="n">
        <v/>
      </c>
      <c r="XR152" t="n">
        <v/>
      </c>
      <c r="XS152" t="n">
        <v/>
      </c>
      <c r="XT152" t="n">
        <v/>
      </c>
      <c r="XU152" t="n">
        <v/>
      </c>
      <c r="XV152" t="n">
        <v/>
      </c>
      <c r="XW152" t="n">
        <v/>
      </c>
      <c r="XX152" t="n">
        <v/>
      </c>
      <c r="XY152" t="n">
        <v/>
      </c>
      <c r="XZ152" t="n">
        <v/>
      </c>
      <c r="YA152" t="n">
        <v/>
      </c>
      <c r="YB152" t="n">
        <v/>
      </c>
      <c r="YC152" t="n">
        <v/>
      </c>
      <c r="YD152" t="n">
        <v/>
      </c>
      <c r="YE152" t="n">
        <v/>
      </c>
      <c r="YF152" t="n">
        <v/>
      </c>
      <c r="YG152" t="n">
        <v/>
      </c>
      <c r="YH152" t="n">
        <v/>
      </c>
      <c r="YI152" t="n">
        <v/>
      </c>
      <c r="YJ152" t="n">
        <v/>
      </c>
      <c r="YK152" t="n">
        <v/>
      </c>
      <c r="YL152" t="n">
        <v/>
      </c>
      <c r="YM152" t="n">
        <v/>
      </c>
      <c r="YN152" t="n">
        <v/>
      </c>
      <c r="YO152" t="n">
        <v/>
      </c>
      <c r="YP152" t="n">
        <v/>
      </c>
      <c r="YQ152" t="n">
        <v/>
      </c>
      <c r="YR152" t="n">
        <v/>
      </c>
      <c r="YS152" t="n">
        <v/>
      </c>
      <c r="YT152" t="n">
        <v/>
      </c>
      <c r="YU152" t="n">
        <v/>
      </c>
      <c r="YV152" t="n">
        <v/>
      </c>
      <c r="YW152" t="n">
        <v/>
      </c>
      <c r="YX152" t="n">
        <v/>
      </c>
      <c r="YY152" t="n">
        <v/>
      </c>
      <c r="YZ152" t="n">
        <v/>
      </c>
      <c r="ZA152" t="n">
        <v/>
      </c>
      <c r="ZB152" t="n">
        <v/>
      </c>
      <c r="ZC152" t="n">
        <v/>
      </c>
      <c r="ZD152" t="n">
        <v/>
      </c>
      <c r="ZE152" t="n">
        <v/>
      </c>
      <c r="ZF152" t="n">
        <v/>
      </c>
      <c r="ZG152" t="n">
        <v/>
      </c>
      <c r="ZH152" t="n">
        <v/>
      </c>
      <c r="ZI152" t="n">
        <v/>
      </c>
      <c r="ZJ152" t="n">
        <v/>
      </c>
      <c r="ZK152" t="n">
        <v/>
      </c>
      <c r="ZL152" t="n">
        <v/>
      </c>
      <c r="ZM152" t="n">
        <v/>
      </c>
      <c r="ZN152" t="n">
        <v/>
      </c>
      <c r="ZO152" t="n">
        <v/>
      </c>
      <c r="ZP152" t="n">
        <v/>
      </c>
      <c r="ZQ152" t="n">
        <v/>
      </c>
      <c r="ZR152" t="n">
        <v/>
      </c>
      <c r="ZS152" t="n">
        <v/>
      </c>
      <c r="ZT152" t="n">
        <v/>
      </c>
      <c r="ZU152" t="n">
        <v/>
      </c>
      <c r="ZV152" t="n">
        <v/>
      </c>
      <c r="ZW152" t="n">
        <v>2</v>
      </c>
      <c r="ZX152" t="n">
        <v/>
      </c>
      <c r="ZY152" t="n">
        <v/>
      </c>
      <c r="ZZ152" t="n">
        <v/>
      </c>
      <c r="AAA152" t="n">
        <v/>
      </c>
      <c r="AAB152" t="n">
        <v/>
      </c>
      <c r="AAC152" t="n">
        <v/>
      </c>
      <c r="AAD152" t="n">
        <v/>
      </c>
      <c r="AAE152" t="inlineStr">
        <is>
          <t>Pakan segar (misal: rumput)</t>
        </is>
      </c>
      <c r="AAF152" t="n">
        <v/>
      </c>
      <c r="AAG152" t="n">
        <v/>
      </c>
      <c r="AAH152" t="n">
        <v/>
      </c>
      <c r="AAI152" t="n">
        <v/>
      </c>
      <c r="AAJ152" t="n">
        <v/>
      </c>
      <c r="AAK152" t="n">
        <v/>
      </c>
      <c r="AAL152" t="inlineStr">
        <is>
          <t>Tidak</t>
        </is>
      </c>
      <c r="AAM152" t="n">
        <v/>
      </c>
      <c r="AAN152" t="n">
        <v/>
      </c>
      <c r="AAO152" t="n">
        <v/>
      </c>
      <c r="AAP152" t="n">
        <v/>
      </c>
      <c r="AAQ152" t="n">
        <v/>
      </c>
      <c r="AAR152" t="inlineStr">
        <is>
          <t>Ya</t>
        </is>
      </c>
      <c r="AAS152" t="inlineStr">
        <is>
          <t>Tidak pasti/ragu-ragu</t>
        </is>
      </c>
      <c r="AAT152" t="inlineStr">
        <is>
          <t>Dibuang ke selokan</t>
        </is>
      </c>
      <c r="AAU152" t="n">
        <v>0</v>
      </c>
      <c r="AAV152" t="n">
        <v>0</v>
      </c>
      <c r="AAW152" t="n">
        <v>0</v>
      </c>
      <c r="AAX152" t="n">
        <v>0</v>
      </c>
      <c r="AAY152" t="n">
        <v>0</v>
      </c>
      <c r="AAZ152" t="n">
        <v>0</v>
      </c>
      <c r="ABA152" t="n">
        <v>1</v>
      </c>
      <c r="ABB152" t="n">
        <v/>
      </c>
      <c r="ABC152" t="n">
        <v/>
      </c>
      <c r="ABD152" t="n">
        <v/>
      </c>
      <c r="ABE152" t="n">
        <v/>
      </c>
      <c r="ABF152" t="n">
        <v/>
      </c>
      <c r="ABG152" t="n">
        <v/>
      </c>
      <c r="ABH152" t="n">
        <v/>
      </c>
      <c r="ABI152" t="n">
        <v/>
      </c>
      <c r="ABJ152" t="n">
        <v/>
      </c>
      <c r="ABK152" t="n">
        <v/>
      </c>
      <c r="ABL152" t="n">
        <v/>
      </c>
      <c r="ABM152" t="n">
        <v/>
      </c>
      <c r="ABN152" t="n">
        <v/>
      </c>
      <c r="ABO152" t="n">
        <v/>
      </c>
      <c r="ABP152" t="n">
        <v/>
      </c>
      <c r="ABQ152" t="n">
        <v/>
      </c>
      <c r="ABR152" t="n">
        <v/>
      </c>
      <c r="ABS152" t="n">
        <v/>
      </c>
      <c r="ABT152" t="n">
        <v/>
      </c>
      <c r="ABU152" t="n">
        <v/>
      </c>
      <c r="ABV152" t="n">
        <v/>
      </c>
      <c r="ABW152" t="n">
        <v/>
      </c>
      <c r="ABX152" t="n">
        <v/>
      </c>
      <c r="ABY152" t="n">
        <v/>
      </c>
      <c r="ABZ152" t="n">
        <v/>
      </c>
      <c r="ACA152" t="n">
        <v/>
      </c>
      <c r="ACB152" t="n">
        <v/>
      </c>
      <c r="ACC152" t="n">
        <v/>
      </c>
      <c r="ACD152" t="n">
        <v/>
      </c>
      <c r="ACE152" t="n">
        <v/>
      </c>
      <c r="ACF152" t="n">
        <v/>
      </c>
      <c r="ACG152" t="n">
        <v/>
      </c>
      <c r="ACH152" t="n">
        <v/>
      </c>
      <c r="ACI152" t="n">
        <v/>
      </c>
      <c r="ACJ152" t="n">
        <v/>
      </c>
      <c r="ACK152" t="inlineStr">
        <is>
          <t>Tidak memiliki tempat untuk menyimpan</t>
        </is>
      </c>
      <c r="ACL152" t="n">
        <v>0</v>
      </c>
      <c r="ACM152" t="n">
        <v>1</v>
      </c>
      <c r="ACN152" t="n">
        <v>0</v>
      </c>
      <c r="ACO152" t="n">
        <v>0</v>
      </c>
      <c r="ACP152" t="n">
        <v>0</v>
      </c>
      <c r="ACQ152" t="n">
        <v>0</v>
      </c>
      <c r="ACR152" t="n">
        <v>0</v>
      </c>
      <c r="ACS152" t="n">
        <v/>
      </c>
      <c r="ACT152" t="inlineStr">
        <is>
          <t>X</t>
        </is>
      </c>
      <c r="ACU152" t="inlineStr">
        <is>
          <t>Manfaat cukup signifikan, terasa di kehidupan sehari-hari</t>
        </is>
      </c>
      <c r="ACV152" t="inlineStr">
        <is>
          <t>Sama saja</t>
        </is>
      </c>
      <c r="ACW152" t="inlineStr">
        <is>
          <t>Anggota keluarga - Perempuan dewasa</t>
        </is>
      </c>
      <c r="ACX152" t="inlineStr">
        <is>
          <t>Netral/tidak tahu</t>
        </is>
      </c>
      <c r="ACY152" t="inlineStr">
        <is>
          <t>Anggota keluarga - Laki-laki dewasa Anggota keluarga - Perempuan dewasa</t>
        </is>
      </c>
      <c r="ACZ152" t="n">
        <v>1</v>
      </c>
      <c r="ADA152" t="n">
        <v>1</v>
      </c>
      <c r="ADB152" t="n">
        <v>0</v>
      </c>
      <c r="ADC152" t="n">
        <v>0</v>
      </c>
      <c r="ADD152" t="inlineStr">
        <is>
          <t>Cukup puas</t>
        </is>
      </c>
      <c r="ADE152" t="inlineStr">
        <is>
          <t>Cukup puas</t>
        </is>
      </c>
      <c r="ADF152" t="inlineStr">
        <is>
          <t>Cukup puas</t>
        </is>
      </c>
      <c r="ADG152" t="inlineStr">
        <is>
          <t>Cukup puas</t>
        </is>
      </c>
      <c r="ADH152" t="inlineStr">
        <is>
          <t>Tidak</t>
        </is>
      </c>
      <c r="ADI152" t="n">
        <v/>
      </c>
      <c r="ADJ152" t="inlineStr">
        <is>
          <t>Cukup puas</t>
        </is>
      </c>
      <c r="ADK152" t="n">
        <v/>
      </c>
      <c r="ADL152" t="n">
        <v/>
      </c>
      <c r="ADM152" t="n">
        <v/>
      </c>
      <c r="ADN152" t="n">
        <v/>
      </c>
      <c r="ADO152" t="n">
        <v/>
      </c>
      <c r="ADP152" t="n">
        <v/>
      </c>
      <c r="ADQ152" t="n">
        <v/>
      </c>
      <c r="ADR152" t="n">
        <v/>
      </c>
      <c r="ADS152" t="n">
        <v/>
      </c>
      <c r="ADT152" t="n">
        <v/>
      </c>
      <c r="ADU152" t="inlineStr">
        <is>
          <t>Menghubungi CPO atau pendamping Memperbaiki sendiri</t>
        </is>
      </c>
      <c r="ADV152" t="n">
        <v>0</v>
      </c>
      <c r="ADW152" t="n">
        <v>0</v>
      </c>
      <c r="ADX152" t="n">
        <v>0</v>
      </c>
      <c r="ADY152" t="n">
        <v>0</v>
      </c>
      <c r="ADZ152" t="n">
        <v>1</v>
      </c>
      <c r="AEA152" t="n">
        <v>1</v>
      </c>
      <c r="AEB152" t="n">
        <v>0</v>
      </c>
      <c r="AEC152" t="n">
        <v>0</v>
      </c>
      <c r="AED152" t="inlineStr">
        <is>
          <t>Adanya pergerakan tanah sehingga digester retak jadi tidak digunakan lagi</t>
        </is>
      </c>
      <c r="AEE152" t="inlineStr">
        <is>
          <t>Laki-laki dewasa</t>
        </is>
      </c>
      <c r="AEF152" t="n">
        <v/>
      </c>
      <c r="AEG152" t="inlineStr">
        <is>
          <t>Menghubungi melalui rekan</t>
        </is>
      </c>
      <c r="AEH152" t="n">
        <v/>
      </c>
      <c r="AEI152" t="inlineStr">
        <is>
          <t>X</t>
        </is>
      </c>
      <c r="AEJ152" t="inlineStr">
        <is>
          <t>Ya, selalu</t>
        </is>
      </c>
      <c r="AEK152" t="inlineStr">
        <is>
          <t>Pengurangan pengeluaran rumah tangga (bahan bakar minyak, pupuk, dll.) Lebih mudah mendapatkan energi Pengurangan waktu dan tenaga Peningkatan kebersihan kandang ternak Mendapatkan subsidi</t>
        </is>
      </c>
      <c r="AEL152" t="n">
        <v>1</v>
      </c>
      <c r="AEM152" t="n">
        <v>1</v>
      </c>
      <c r="AEN152" t="n">
        <v>0</v>
      </c>
      <c r="AEO152" t="n">
        <v>0</v>
      </c>
      <c r="AEP152" t="n">
        <v>0</v>
      </c>
      <c r="AEQ152" t="n">
        <v>1</v>
      </c>
      <c r="AER152" t="n">
        <v>1</v>
      </c>
      <c r="AES152" t="n">
        <v>0</v>
      </c>
      <c r="AET152" t="n">
        <v>0</v>
      </c>
      <c r="AEU152" t="n">
        <v>0</v>
      </c>
      <c r="AEV152" t="n">
        <v>1</v>
      </c>
      <c r="AEW152" t="n">
        <v>0</v>
      </c>
      <c r="AEX152" t="n">
        <v/>
      </c>
      <c r="AEY152" t="inlineStr">
        <is>
          <t>Didukung oleh pihak lain atau ada subsidi</t>
        </is>
      </c>
      <c r="AEZ152" t="n">
        <v/>
      </c>
      <c r="AFA152" t="inlineStr">
        <is>
          <t>Koperasi</t>
        </is>
      </c>
      <c r="AFB152" t="n">
        <v/>
      </c>
      <c r="AFC152" t="inlineStr">
        <is>
          <t>1000525083-7_8_50.jpg</t>
        </is>
      </c>
      <c r="AFD152" t="inlineStr">
        <is>
          <t>https://kf.kobotoolbox.org/api/v2/assets/avstPQqLr3Ab3ZdcVTXZ6f/data/665749418/attachments/attRtcWuHMcA4A8dejSXioHN/</t>
        </is>
      </c>
      <c r="AFE152" t="inlineStr">
        <is>
          <t>1000525080-7_8_55.jpg</t>
        </is>
      </c>
      <c r="AFF152" t="inlineStr">
        <is>
          <t>https://kf.kobotoolbox.org/api/v2/assets/avstPQqLr3Ab3ZdcVTXZ6f/data/665749418/attachments/attCJZwsApYzapzskghGPLcM/</t>
        </is>
      </c>
      <c r="AFG152" t="inlineStr">
        <is>
          <t>Sugeng hariadi</t>
        </is>
      </c>
      <c r="AFH152" t="n">
        <v/>
      </c>
      <c r="AFI152" t="n">
        <v/>
      </c>
    </row>
    <row r="153">
      <c r="A153" t="n">
        <v/>
      </c>
      <c r="B153" t="n">
        <v/>
      </c>
      <c r="C153" t="n">
        <v/>
      </c>
      <c r="D153" t="inlineStr">
        <is>
          <t>sunaiyah</t>
        </is>
      </c>
      <c r="E153" t="n">
        <v>83152235210</v>
      </c>
      <c r="F153" t="inlineStr">
        <is>
          <t>-7.947556 112.785523 568.183048126211 11.666715687062577</t>
        </is>
      </c>
      <c r="G153" t="n">
        <v>-7.947556</v>
      </c>
      <c r="H153" t="n">
        <v>112.785523</v>
      </c>
      <c r="I153" t="n">
        <v>568.1830481</v>
      </c>
      <c r="J153" t="n">
        <v>11.66671569</v>
      </c>
      <c r="K153" t="n">
        <v>0</v>
      </c>
      <c r="L153" t="inlineStr">
        <is>
          <t>-7.947478 112.785495 568.1844806671143 42.44613480478727</t>
        </is>
      </c>
      <c r="M153" t="n">
        <v>-7.947478</v>
      </c>
      <c r="N153" t="n">
        <v>112.785495</v>
      </c>
      <c r="O153" t="n">
        <v>568.1844807</v>
      </c>
      <c r="P153" t="n">
        <v>42.4461348</v>
      </c>
      <c r="Q153" t="n">
        <v>0</v>
      </c>
      <c r="R153" t="inlineStr">
        <is>
          <t>Jawa Timur</t>
        </is>
      </c>
      <c r="S153" t="n">
        <v>0</v>
      </c>
      <c r="T153" t="n">
        <v>0</v>
      </c>
      <c r="U153" t="n">
        <v>0</v>
      </c>
      <c r="V153" t="n">
        <v>0</v>
      </c>
      <c r="W153" t="n">
        <v>0</v>
      </c>
      <c r="X153" t="n">
        <v>1</v>
      </c>
      <c r="Y153" t="n">
        <v>0</v>
      </c>
      <c r="Z153" t="n">
        <v>0</v>
      </c>
      <c r="AA153" t="n">
        <v>0</v>
      </c>
      <c r="AB153" t="n">
        <v>0</v>
      </c>
      <c r="AC153" t="inlineStr">
        <is>
          <t>MALANG</t>
        </is>
      </c>
      <c r="AD153" t="inlineStr">
        <is>
          <t>JABUNG</t>
        </is>
      </c>
      <c r="AE153" t="inlineStr">
        <is>
          <t>ARGOSARI</t>
        </is>
      </c>
      <c r="AF153" t="inlineStr">
        <is>
          <t>KAN JABUNG</t>
        </is>
      </c>
      <c r="AG153" t="inlineStr">
        <is>
          <t>KJP0030</t>
        </is>
      </c>
      <c r="AH153" t="n">
        <v>16</v>
      </c>
      <c r="AI153" t="inlineStr">
        <is>
          <t>VPA1</t>
        </is>
      </c>
      <c r="AJ153" t="inlineStr">
        <is>
          <t>Aktif</t>
        </is>
      </c>
      <c r="AK153" t="n">
        <v>53</v>
      </c>
      <c r="AL153" t="inlineStr">
        <is>
          <t>Perempuan</t>
        </is>
      </c>
      <c r="AM153" t="inlineStr">
        <is>
          <t>Sudah menikah</t>
        </is>
      </c>
      <c r="AN153" t="inlineStr">
        <is>
          <t>SMP/Sederajat</t>
        </is>
      </c>
      <c r="AO153" t="inlineStr">
        <is>
          <t>Peternak</t>
        </is>
      </c>
      <c r="AP153" t="n">
        <v>0</v>
      </c>
      <c r="AQ153" t="n">
        <v>1</v>
      </c>
      <c r="AR153" t="n">
        <v>0</v>
      </c>
      <c r="AS153" t="n">
        <v>0</v>
      </c>
      <c r="AT153" t="n">
        <v>0</v>
      </c>
      <c r="AU153" t="n">
        <v>0</v>
      </c>
      <c r="AV153" t="n">
        <v>0</v>
      </c>
      <c r="AW153" t="n">
        <v>0</v>
      </c>
      <c r="AX153" t="n">
        <v/>
      </c>
      <c r="AY153" t="inlineStr">
        <is>
          <t>Peternak</t>
        </is>
      </c>
      <c r="AZ153" t="n">
        <v>0</v>
      </c>
      <c r="BA153" t="n">
        <v>1</v>
      </c>
      <c r="BB153" t="n">
        <v>0</v>
      </c>
      <c r="BC153" t="n">
        <v>0</v>
      </c>
      <c r="BD153" t="n">
        <v>0</v>
      </c>
      <c r="BE153" t="n">
        <v>0</v>
      </c>
      <c r="BF153" t="n">
        <v>0</v>
      </c>
      <c r="BG153" t="n">
        <v>0</v>
      </c>
      <c r="BH153" t="n">
        <v/>
      </c>
      <c r="BI153" t="inlineStr">
        <is>
          <t>Rp1.500.000 - Rp2.500.000</t>
        </is>
      </c>
      <c r="BJ153" t="n">
        <v>3</v>
      </c>
      <c r="BK153" t="n">
        <v>1</v>
      </c>
      <c r="BL153" t="n">
        <v>0</v>
      </c>
      <c r="BM153" t="n">
        <v>0</v>
      </c>
      <c r="BN153" t="inlineStr">
        <is>
          <t>Milik sendiri</t>
        </is>
      </c>
      <c r="BO153" t="inlineStr">
        <is>
          <t>Permanen (dinding bata dan semen)</t>
        </is>
      </c>
      <c r="BP153" t="n">
        <v>1</v>
      </c>
      <c r="BQ153" t="n">
        <v>0</v>
      </c>
      <c r="BR153" t="n">
        <v>0</v>
      </c>
      <c r="BS153" t="n">
        <v>0</v>
      </c>
      <c r="BT153" t="n">
        <v>0</v>
      </c>
      <c r="BU153" t="n">
        <v/>
      </c>
      <c r="BV153" t="inlineStr">
        <is>
          <t>Keramik/ubin</t>
        </is>
      </c>
      <c r="BW153" t="n">
        <v>0</v>
      </c>
      <c r="BX153" t="n">
        <v>0</v>
      </c>
      <c r="BY153" t="n">
        <v>1</v>
      </c>
      <c r="BZ153" t="n">
        <v>0</v>
      </c>
      <c r="CA153" t="n">
        <v>0</v>
      </c>
      <c r="CB153" t="n">
        <v/>
      </c>
      <c r="CC153" t="inlineStr">
        <is>
          <t>Genting</t>
        </is>
      </c>
      <c r="CD153" t="n">
        <v>0</v>
      </c>
      <c r="CE153" t="n">
        <v>0</v>
      </c>
      <c r="CF153" t="n">
        <v>0</v>
      </c>
      <c r="CG153" t="n">
        <v>0</v>
      </c>
      <c r="CH153" t="n">
        <v>0</v>
      </c>
      <c r="CI153" t="n">
        <v>1</v>
      </c>
      <c r="CJ153" t="n">
        <v>0</v>
      </c>
      <c r="CK153" t="n">
        <v/>
      </c>
      <c r="CL153" t="inlineStr">
        <is>
          <t>Ya</t>
        </is>
      </c>
      <c r="CM153" t="n">
        <v>2010</v>
      </c>
      <c r="CN153" t="inlineStr">
        <is>
          <t>Fixed-Dome (Kubah Tetap)</t>
        </is>
      </c>
      <c r="CO153" t="inlineStr">
        <is>
          <t>6 m³ (4-5 ekor sapi, ±5 jam memasak/hari, ±50 kg</t>
        </is>
      </c>
      <c r="CP153" t="inlineStr">
        <is>
          <t>Anggota keluarga - laki-laki</t>
        </is>
      </c>
      <c r="CQ153" t="n">
        <v>0</v>
      </c>
      <c r="CR153" t="n">
        <v>0</v>
      </c>
      <c r="CS153" t="n">
        <v>0</v>
      </c>
      <c r="CT153" t="n">
        <v>0</v>
      </c>
      <c r="CU153" t="n">
        <v>1</v>
      </c>
      <c r="CV153" t="n">
        <v>0</v>
      </c>
      <c r="CW153" t="n">
        <v>0</v>
      </c>
      <c r="CX153" t="n">
        <v>0</v>
      </c>
      <c r="CY153" t="n">
        <v/>
      </c>
      <c r="CZ153" t="n">
        <v/>
      </c>
      <c r="DA153" t="n">
        <v/>
      </c>
      <c r="DB153" t="n">
        <v/>
      </c>
      <c r="DC153" t="n">
        <v/>
      </c>
      <c r="DD153" t="inlineStr">
        <is>
          <t>Anggota keluarga - laki-laki</t>
        </is>
      </c>
      <c r="DE153" t="n">
        <v>1</v>
      </c>
      <c r="DF153" t="n">
        <v>0</v>
      </c>
      <c r="DG153" t="n">
        <v>0</v>
      </c>
      <c r="DH153" t="n">
        <v>0</v>
      </c>
      <c r="DI153" t="n">
        <v/>
      </c>
      <c r="DJ153" t="inlineStr">
        <is>
          <t>Anggota keluarga - laki-laki</t>
        </is>
      </c>
      <c r="DK153" t="n">
        <v>1</v>
      </c>
      <c r="DL153" t="n">
        <v>0</v>
      </c>
      <c r="DM153" t="n">
        <v>0</v>
      </c>
      <c r="DN153" t="n">
        <v>0</v>
      </c>
      <c r="DO153" t="n">
        <v/>
      </c>
      <c r="DP153" t="inlineStr">
        <is>
          <t>Ya</t>
        </is>
      </c>
      <c r="DQ153" t="n">
        <v/>
      </c>
      <c r="DR153" t="n">
        <v/>
      </c>
      <c r="DS153" t="n">
        <v/>
      </c>
      <c r="DT153" t="n">
        <v/>
      </c>
      <c r="DU153" t="n">
        <v/>
      </c>
      <c r="DV153" t="n">
        <v/>
      </c>
      <c r="DW153" t="n">
        <v/>
      </c>
      <c r="DX153" t="n">
        <v/>
      </c>
      <c r="DY153" t="n">
        <v/>
      </c>
      <c r="DZ153" t="n">
        <v/>
      </c>
      <c r="EA153" t="n">
        <v/>
      </c>
      <c r="EB153" t="n">
        <v/>
      </c>
      <c r="EC153" t="n">
        <v/>
      </c>
      <c r="ED153" t="n">
        <v/>
      </c>
      <c r="EE153" t="n">
        <v/>
      </c>
      <c r="EF153" t="n">
        <v/>
      </c>
      <c r="EG153" t="n">
        <v/>
      </c>
      <c r="EH153" t="n">
        <v/>
      </c>
      <c r="EI153" t="inlineStr">
        <is>
          <t>Tidak ada masalah</t>
        </is>
      </c>
      <c r="EJ153" t="n">
        <v>0</v>
      </c>
      <c r="EK153" t="n">
        <v>0</v>
      </c>
      <c r="EL153" t="n">
        <v>0</v>
      </c>
      <c r="EM153" t="n">
        <v>1</v>
      </c>
      <c r="EN153" t="n">
        <v>0</v>
      </c>
      <c r="EO153" t="n">
        <v/>
      </c>
      <c r="EP153" t="inlineStr">
        <is>
          <t>Ya, sangat jelas dan mudah diikuti</t>
        </is>
      </c>
      <c r="EQ153" t="inlineStr">
        <is>
          <t>Pelatihan</t>
        </is>
      </c>
      <c r="ER153" t="inlineStr">
        <is>
          <t>CPO atau pendamping Staff BIRU Pegawai koperasi</t>
        </is>
      </c>
      <c r="ES153" t="n">
        <v>1</v>
      </c>
      <c r="ET153" t="n">
        <v>1</v>
      </c>
      <c r="EU153" t="n">
        <v>1</v>
      </c>
      <c r="EV153" t="n">
        <v>0</v>
      </c>
      <c r="EW153" t="n">
        <v/>
      </c>
      <c r="EX153" t="inlineStr">
        <is>
          <t>Anggota keluarga - Laki-laki</t>
        </is>
      </c>
      <c r="EY153" t="n">
        <v>1</v>
      </c>
      <c r="EZ153" t="n">
        <v>0</v>
      </c>
      <c r="FA153" t="n">
        <v>0</v>
      </c>
      <c r="FB153" t="n">
        <v/>
      </c>
      <c r="FC153" t="inlineStr">
        <is>
          <t>Setiap minggu</t>
        </is>
      </c>
      <c r="FD153" t="n">
        <v/>
      </c>
      <c r="FE153" t="inlineStr">
        <is>
          <t>Mengetahui</t>
        </is>
      </c>
      <c r="FF153" t="inlineStr">
        <is>
          <t>Sering (setiap minggu)</t>
        </is>
      </c>
      <c r="FG153" t="inlineStr">
        <is>
          <t>Mengetahui</t>
        </is>
      </c>
      <c r="FH153" t="inlineStr">
        <is>
          <t>Sering (setiap minggu)</t>
        </is>
      </c>
      <c r="FI153" t="inlineStr">
        <is>
          <t>Mengetahui</t>
        </is>
      </c>
      <c r="FJ153" t="inlineStr">
        <is>
          <t>Sering (setiap minggu)</t>
        </is>
      </c>
      <c r="FK153" t="inlineStr">
        <is>
          <t>Mengetahui</t>
        </is>
      </c>
      <c r="FL153" t="inlineStr">
        <is>
          <t>Sering (setiap minggu)</t>
        </is>
      </c>
      <c r="FM153" t="inlineStr">
        <is>
          <t>Mengetahui</t>
        </is>
      </c>
      <c r="FN153" t="inlineStr">
        <is>
          <t>Sering (setiap minggu)</t>
        </is>
      </c>
      <c r="FO153" t="inlineStr">
        <is>
          <t>Mengetahui</t>
        </is>
      </c>
      <c r="FP153" t="inlineStr">
        <is>
          <t>Sering (setiap minggu)</t>
        </is>
      </c>
      <c r="FQ153" t="inlineStr">
        <is>
          <t>Mengetahui</t>
        </is>
      </c>
      <c r="FR153" t="inlineStr">
        <is>
          <t>Ya</t>
        </is>
      </c>
      <c r="FS153" t="inlineStr">
        <is>
          <t>Mengetahui</t>
        </is>
      </c>
      <c r="FT153" t="inlineStr">
        <is>
          <t>Ya, selalu</t>
        </is>
      </c>
      <c r="FU153" t="inlineStr">
        <is>
          <t>Laki-laki dewasa</t>
        </is>
      </c>
      <c r="FV153" t="n">
        <v>1</v>
      </c>
      <c r="FW153" t="n">
        <v>0</v>
      </c>
      <c r="FX153" t="n">
        <v>0</v>
      </c>
      <c r="FY153" t="n">
        <v>0</v>
      </c>
      <c r="FZ153" t="inlineStr">
        <is>
          <t>Memahami</t>
        </is>
      </c>
      <c r="GA153" t="inlineStr">
        <is>
          <t>CPO</t>
        </is>
      </c>
      <c r="GB153" t="n">
        <v>1</v>
      </c>
      <c r="GC153" t="n">
        <v>0</v>
      </c>
      <c r="GD153" t="n">
        <v>0</v>
      </c>
      <c r="GE153" t="n">
        <v>0</v>
      </c>
      <c r="GF153" t="n">
        <v/>
      </c>
      <c r="GG153" t="inlineStr">
        <is>
          <t>Sering</t>
        </is>
      </c>
      <c r="GH153" t="inlineStr">
        <is>
          <t>Tidak</t>
        </is>
      </c>
      <c r="GI153" t="n">
        <v/>
      </c>
      <c r="GJ153" t="n">
        <v/>
      </c>
      <c r="GK153" t="n">
        <v/>
      </c>
      <c r="GL153" t="n">
        <v/>
      </c>
      <c r="GM153" t="n">
        <v/>
      </c>
      <c r="GN153" t="n">
        <v/>
      </c>
      <c r="GO153" t="n">
        <v/>
      </c>
      <c r="GP153" t="inlineStr">
        <is>
          <t>Sebagian</t>
        </is>
      </c>
      <c r="GQ153" t="inlineStr">
        <is>
          <t>LPG</t>
        </is>
      </c>
      <c r="GR153" t="n">
        <v>1</v>
      </c>
      <c r="GS153" t="n">
        <v>0</v>
      </c>
      <c r="GT153" t="n">
        <v>0</v>
      </c>
      <c r="GU153" t="n">
        <v>0</v>
      </c>
      <c r="GV153" t="n">
        <v>0</v>
      </c>
      <c r="GW153" t="n">
        <v>0</v>
      </c>
      <c r="GX153" t="n">
        <v>0</v>
      </c>
      <c r="GY153" t="n">
        <v/>
      </c>
      <c r="GZ153" t="inlineStr">
        <is>
          <t>Tidak</t>
        </is>
      </c>
      <c r="HA153" t="n">
        <v/>
      </c>
      <c r="HB153" t="n">
        <v/>
      </c>
      <c r="HC153" t="n">
        <v/>
      </c>
      <c r="HD153" t="n">
        <v/>
      </c>
      <c r="HE153" t="n">
        <v/>
      </c>
      <c r="HF153" t="n">
        <v/>
      </c>
      <c r="HG153" t="n">
        <v/>
      </c>
      <c r="HH153" t="n">
        <v/>
      </c>
      <c r="HI153" t="n">
        <v/>
      </c>
      <c r="HJ153" t="n">
        <v/>
      </c>
      <c r="HK153" t="n">
        <v/>
      </c>
      <c r="HL153" t="n">
        <v/>
      </c>
      <c r="HM153" t="n">
        <v/>
      </c>
      <c r="HN153" t="n">
        <v/>
      </c>
      <c r="HO153" t="n">
        <v/>
      </c>
      <c r="HP153" t="n">
        <v/>
      </c>
      <c r="HQ153" t="n">
        <v/>
      </c>
      <c r="HR153" t="n">
        <v/>
      </c>
      <c r="HS153" t="n">
        <v/>
      </c>
      <c r="HT153" t="n">
        <v/>
      </c>
      <c r="HU153" t="n">
        <v/>
      </c>
      <c r="HV153" t="n">
        <v/>
      </c>
      <c r="HW153" t="n">
        <v/>
      </c>
      <c r="HX153" t="n">
        <v/>
      </c>
      <c r="HY153" t="n">
        <v/>
      </c>
      <c r="HZ153" t="n">
        <v/>
      </c>
      <c r="IA153" t="n">
        <v>5</v>
      </c>
      <c r="IB153" t="n">
        <v>35000</v>
      </c>
      <c r="IC153" t="n">
        <v/>
      </c>
      <c r="ID153" t="n">
        <v/>
      </c>
      <c r="IE153" t="n">
        <v/>
      </c>
      <c r="IF153" t="n">
        <v/>
      </c>
      <c r="IG153" t="n">
        <v/>
      </c>
      <c r="IH153" t="n">
        <v/>
      </c>
      <c r="II153" t="n">
        <v/>
      </c>
      <c r="IJ153" t="n">
        <v/>
      </c>
      <c r="IK153" t="inlineStr">
        <is>
          <t>50-65 kg</t>
        </is>
      </c>
      <c r="IL153" t="inlineStr">
        <is>
          <t>3-5 jam</t>
        </is>
      </c>
      <c r="IM153" t="inlineStr">
        <is>
          <t>Ya</t>
        </is>
      </c>
      <c r="IN153" t="inlineStr">
        <is>
          <t>Ya</t>
        </is>
      </c>
      <c r="IO153" t="inlineStr">
        <is>
          <t>Lebih bersih</t>
        </is>
      </c>
      <c r="IP153" t="n">
        <v/>
      </c>
      <c r="IQ153" t="inlineStr">
        <is>
          <t>Tidak pernah</t>
        </is>
      </c>
      <c r="IR153" t="n">
        <v/>
      </c>
      <c r="IS153" t="n">
        <v/>
      </c>
      <c r="IT153" t="n">
        <v/>
      </c>
      <c r="IU153" t="n">
        <v/>
      </c>
      <c r="IV153" t="n">
        <v/>
      </c>
      <c r="IW153" t="n">
        <v/>
      </c>
      <c r="IX153" t="n">
        <v/>
      </c>
      <c r="IY153" t="n">
        <v/>
      </c>
      <c r="IZ153" t="inlineStr">
        <is>
          <t>Tidak pernah</t>
        </is>
      </c>
      <c r="JA153" t="n">
        <v/>
      </c>
      <c r="JB153" t="n">
        <v/>
      </c>
      <c r="JC153" t="n">
        <v/>
      </c>
      <c r="JD153" t="n">
        <v/>
      </c>
      <c r="JE153" t="n">
        <v/>
      </c>
      <c r="JF153" t="n">
        <v/>
      </c>
      <c r="JG153" t="n">
        <v/>
      </c>
      <c r="JH153" t="n">
        <v/>
      </c>
      <c r="JI153" t="inlineStr">
        <is>
          <t>Tidak pernah</t>
        </is>
      </c>
      <c r="JJ153" t="n">
        <v/>
      </c>
      <c r="JK153" t="n">
        <v/>
      </c>
      <c r="JL153" t="n">
        <v/>
      </c>
      <c r="JM153" t="n">
        <v/>
      </c>
      <c r="JN153" t="n">
        <v/>
      </c>
      <c r="JO153" t="n">
        <v/>
      </c>
      <c r="JP153" t="n">
        <v/>
      </c>
      <c r="JQ153" t="n">
        <v/>
      </c>
      <c r="JR153" t="inlineStr">
        <is>
          <t>Tidak pernah</t>
        </is>
      </c>
      <c r="JS153" t="n">
        <v/>
      </c>
      <c r="JT153" t="n">
        <v/>
      </c>
      <c r="JU153" t="n">
        <v/>
      </c>
      <c r="JV153" t="n">
        <v/>
      </c>
      <c r="JW153" t="n">
        <v/>
      </c>
      <c r="JX153" t="n">
        <v/>
      </c>
      <c r="JY153" t="n">
        <v/>
      </c>
      <c r="JZ153" t="n">
        <v/>
      </c>
      <c r="KA153" t="inlineStr">
        <is>
          <t>Tidak pernah</t>
        </is>
      </c>
      <c r="KB153" t="n">
        <v/>
      </c>
      <c r="KC153" t="n">
        <v/>
      </c>
      <c r="KD153" t="n">
        <v/>
      </c>
      <c r="KE153" t="n">
        <v/>
      </c>
      <c r="KF153" t="n">
        <v/>
      </c>
      <c r="KG153" t="n">
        <v/>
      </c>
      <c r="KH153" t="n">
        <v/>
      </c>
      <c r="KI153" t="n">
        <v/>
      </c>
      <c r="KJ153" t="inlineStr">
        <is>
          <t>Tidak pernah</t>
        </is>
      </c>
      <c r="KK153" t="n">
        <v/>
      </c>
      <c r="KL153" t="n">
        <v/>
      </c>
      <c r="KM153" t="n">
        <v/>
      </c>
      <c r="KN153" t="n">
        <v/>
      </c>
      <c r="KO153" t="n">
        <v/>
      </c>
      <c r="KP153" t="n">
        <v/>
      </c>
      <c r="KQ153" t="n">
        <v/>
      </c>
      <c r="KR153" t="n">
        <v/>
      </c>
      <c r="KS153" t="inlineStr">
        <is>
          <t>Cukup membaik</t>
        </is>
      </c>
      <c r="KT153" t="inlineStr">
        <is>
          <t>0-1 kali</t>
        </is>
      </c>
      <c r="KU153" t="inlineStr">
        <is>
          <t>0-1 kali</t>
        </is>
      </c>
      <c r="KV153" t="inlineStr">
        <is>
          <t>Tidak ada</t>
        </is>
      </c>
      <c r="KW153" t="n">
        <v>0</v>
      </c>
      <c r="KX153" t="n">
        <v>0</v>
      </c>
      <c r="KY153" t="n">
        <v>0</v>
      </c>
      <c r="KZ153" t="n">
        <v>1</v>
      </c>
      <c r="LA153" t="inlineStr">
        <is>
          <t>Jauh lebih baik</t>
        </is>
      </c>
      <c r="LB153" t="inlineStr">
        <is>
          <t>Jauh lebih baik</t>
        </is>
      </c>
      <c r="LC153" t="n">
        <v>0</v>
      </c>
      <c r="LD153" t="n">
        <v>5</v>
      </c>
      <c r="LE153" t="n">
        <v>0</v>
      </c>
      <c r="LF153" t="n">
        <v>0</v>
      </c>
      <c r="LG153" t="inlineStr">
        <is>
          <t>Ya</t>
        </is>
      </c>
      <c r="LH153" t="n">
        <v>200000</v>
      </c>
      <c r="LI153" t="n">
        <v/>
      </c>
      <c r="LJ153" t="inlineStr">
        <is>
          <t>Tabungan</t>
        </is>
      </c>
      <c r="LK153" t="n">
        <v>1</v>
      </c>
      <c r="LL153" t="n">
        <v>0</v>
      </c>
      <c r="LM153" t="n">
        <v>0</v>
      </c>
      <c r="LN153" t="n">
        <v>0</v>
      </c>
      <c r="LO153" t="n">
        <v>0</v>
      </c>
      <c r="LP153" t="n">
        <v>0</v>
      </c>
      <c r="LQ153" t="n">
        <v>0</v>
      </c>
      <c r="LR153" t="n">
        <v/>
      </c>
      <c r="LS153" t="n">
        <v>20</v>
      </c>
      <c r="LT153" t="n">
        <v>0</v>
      </c>
      <c r="LU153" t="n">
        <v>0</v>
      </c>
      <c r="LV153" t="n">
        <v>10</v>
      </c>
      <c r="LW153" t="n">
        <v>0</v>
      </c>
      <c r="LX153" t="n">
        <v>0</v>
      </c>
      <c r="LY153" t="n">
        <v>10</v>
      </c>
      <c r="LZ153" t="n">
        <v>0</v>
      </c>
      <c r="MA153" t="n">
        <v>0</v>
      </c>
      <c r="MB153" t="inlineStr">
        <is>
          <t>Ya</t>
        </is>
      </c>
      <c r="MC153" t="n">
        <v>0</v>
      </c>
      <c r="MD153" t="n">
        <v>0</v>
      </c>
      <c r="ME153" t="n">
        <v>0</v>
      </c>
      <c r="MF153" t="n">
        <v>0</v>
      </c>
      <c r="MG153" t="n">
        <v>0</v>
      </c>
      <c r="MH153" t="n">
        <v>0</v>
      </c>
      <c r="MI153" t="inlineStr">
        <is>
          <t>Istirahat</t>
        </is>
      </c>
      <c r="MJ153" t="n">
        <v>0</v>
      </c>
      <c r="MK153" t="n">
        <v>0</v>
      </c>
      <c r="ML153" t="n">
        <v>1</v>
      </c>
      <c r="MM153" t="n">
        <v>0</v>
      </c>
      <c r="MN153" t="n">
        <v>0</v>
      </c>
      <c r="MO153" t="n">
        <v>0</v>
      </c>
      <c r="MP153" t="n">
        <v/>
      </c>
      <c r="MQ153" t="n">
        <v/>
      </c>
      <c r="MR153" t="inlineStr">
        <is>
          <t>Istirahat</t>
        </is>
      </c>
      <c r="MS153" t="n">
        <v/>
      </c>
      <c r="MT153" t="inlineStr">
        <is>
          <t>Istirahat</t>
        </is>
      </c>
      <c r="MU153" t="inlineStr">
        <is>
          <t>Tidak</t>
        </is>
      </c>
      <c r="MV153" t="n">
        <v/>
      </c>
      <c r="MW153" t="n">
        <v/>
      </c>
      <c r="MX153" t="n">
        <v/>
      </c>
      <c r="MY153" t="n">
        <v/>
      </c>
      <c r="MZ153" t="n">
        <v/>
      </c>
      <c r="NA153" t="n">
        <v/>
      </c>
      <c r="NB153" t="n">
        <v/>
      </c>
      <c r="NC153" t="n">
        <v/>
      </c>
      <c r="ND153" t="n">
        <v/>
      </c>
      <c r="NE153" t="n">
        <v/>
      </c>
      <c r="NF153" t="n">
        <v/>
      </c>
      <c r="NG153" t="n">
        <v/>
      </c>
      <c r="NH153" t="n">
        <v/>
      </c>
      <c r="NI153" t="n">
        <v/>
      </c>
      <c r="NJ153" t="n">
        <v/>
      </c>
      <c r="NK153" t="n">
        <v/>
      </c>
      <c r="NL153" t="inlineStr">
        <is>
          <t>Tidak</t>
        </is>
      </c>
      <c r="NM153" t="inlineStr">
        <is>
          <t>Kombinasi dana mandiri dan dana hibah</t>
        </is>
      </c>
      <c r="NN153" t="inlineStr">
        <is>
          <t>5.000.001-7.000.000</t>
        </is>
      </c>
      <c r="NO153" t="inlineStr">
        <is>
          <t>Koperasi</t>
        </is>
      </c>
      <c r="NP153" t="n">
        <v/>
      </c>
      <c r="NQ153" t="n">
        <v/>
      </c>
      <c r="NR153" t="n">
        <v/>
      </c>
      <c r="NS153" t="n">
        <v/>
      </c>
      <c r="NT153" t="n">
        <v/>
      </c>
      <c r="NU153" t="n">
        <v/>
      </c>
      <c r="NV153" t="inlineStr">
        <is>
          <t>Anggota keluarga - Laki-laki dewasa</t>
        </is>
      </c>
      <c r="NW153" t="n">
        <v/>
      </c>
      <c r="NX153" t="inlineStr">
        <is>
          <t>Sedikit meningkat</t>
        </is>
      </c>
      <c r="NY153" t="n">
        <v>110</v>
      </c>
      <c r="NZ153" t="n">
        <v>0</v>
      </c>
      <c r="OA153" t="n">
        <v>0</v>
      </c>
      <c r="OB153" t="n">
        <v>0</v>
      </c>
      <c r="OC153" t="n">
        <v>20</v>
      </c>
      <c r="OD153" t="n">
        <v>0</v>
      </c>
      <c r="OE153" t="inlineStr">
        <is>
          <t>Lebih baik</t>
        </is>
      </c>
      <c r="OF153" t="inlineStr">
        <is>
          <t>Lebih baik (beda waktu memasak 5-30 menit, ATAU tidak lagi ada rasa/bau makanan yang berubah, ATAU alasan lainnya)</t>
        </is>
      </c>
      <c r="OG153" t="inlineStr">
        <is>
          <t>Ya</t>
        </is>
      </c>
      <c r="OH153" t="n">
        <v>0</v>
      </c>
      <c r="OI153" t="n">
        <v>4</v>
      </c>
      <c r="OJ153" t="n">
        <v>0</v>
      </c>
      <c r="OK153" t="n">
        <v>0</v>
      </c>
      <c r="OL153" t="n">
        <v>0</v>
      </c>
      <c r="OM153" t="n">
        <v>0</v>
      </c>
      <c r="ON153" t="n">
        <v>0</v>
      </c>
      <c r="OO153" t="n">
        <v>0</v>
      </c>
      <c r="OP153" t="inlineStr">
        <is>
          <t>Sapi perah</t>
        </is>
      </c>
      <c r="OQ153" t="n">
        <v>0</v>
      </c>
      <c r="OR153" t="n">
        <v>1</v>
      </c>
      <c r="OS153" t="n">
        <v>0</v>
      </c>
      <c r="OT153" t="n">
        <v>0</v>
      </c>
      <c r="OU153" t="n">
        <v>0</v>
      </c>
      <c r="OV153" t="n">
        <v>0</v>
      </c>
      <c r="OW153" t="n">
        <v>0</v>
      </c>
      <c r="OX153" t="n">
        <v>0</v>
      </c>
      <c r="OY153" t="n">
        <v>0</v>
      </c>
      <c r="OZ153" t="inlineStr">
        <is>
          <t>Sapi perah</t>
        </is>
      </c>
      <c r="PA153" t="n">
        <v>0</v>
      </c>
      <c r="PB153" t="n">
        <v>1</v>
      </c>
      <c r="PC153" t="n">
        <v>0</v>
      </c>
      <c r="PD153" t="n">
        <v>0</v>
      </c>
      <c r="PE153" t="n">
        <v>0</v>
      </c>
      <c r="PF153" t="n">
        <v>0</v>
      </c>
      <c r="PG153" t="n">
        <v>0</v>
      </c>
      <c r="PH153" t="n">
        <v>0</v>
      </c>
      <c r="PI153" t="n">
        <v>0</v>
      </c>
      <c r="PJ153" t="inlineStr">
        <is>
          <t>Sapi perah</t>
        </is>
      </c>
      <c r="PK153" t="n">
        <v>0</v>
      </c>
      <c r="PL153" t="n">
        <v>1</v>
      </c>
      <c r="PM153" t="n">
        <v>0</v>
      </c>
      <c r="PN153" t="n">
        <v>0</v>
      </c>
      <c r="PO153" t="n">
        <v>0</v>
      </c>
      <c r="PP153" t="n">
        <v>0</v>
      </c>
      <c r="PQ153" t="n">
        <v>0</v>
      </c>
      <c r="PR153" t="n">
        <v>0</v>
      </c>
      <c r="PS153" t="n">
        <v>0</v>
      </c>
      <c r="PT153" t="n">
        <v/>
      </c>
      <c r="PU153" t="n">
        <v/>
      </c>
      <c r="PV153" t="n">
        <v/>
      </c>
      <c r="PW153" t="n">
        <v/>
      </c>
      <c r="PX153" t="n">
        <v/>
      </c>
      <c r="PY153" t="n">
        <v/>
      </c>
      <c r="PZ153" t="n">
        <v/>
      </c>
      <c r="QA153" t="n">
        <v/>
      </c>
      <c r="QB153" t="n">
        <v/>
      </c>
      <c r="QC153" t="n">
        <v/>
      </c>
      <c r="QD153" t="n">
        <v/>
      </c>
      <c r="QE153" t="inlineStr">
        <is>
          <t>1-Disebarkan ke lahan terbuka</t>
        </is>
      </c>
      <c r="QF153" t="n">
        <v>0</v>
      </c>
      <c r="QG153" t="n">
        <v>0</v>
      </c>
      <c r="QH153" t="n">
        <v>0</v>
      </c>
      <c r="QI153" t="n">
        <v>0</v>
      </c>
      <c r="QJ153" t="n">
        <v>0</v>
      </c>
      <c r="QK153" t="n">
        <v>1</v>
      </c>
      <c r="QL153" t="n">
        <v>0</v>
      </c>
      <c r="QM153" t="n">
        <v>0</v>
      </c>
      <c r="QN153" t="n">
        <v>0</v>
      </c>
      <c r="QO153" t="n">
        <v/>
      </c>
      <c r="QP153" t="n">
        <v/>
      </c>
      <c r="QQ153" t="n">
        <v/>
      </c>
      <c r="QR153" t="n">
        <v/>
      </c>
      <c r="QS153" t="n">
        <v/>
      </c>
      <c r="QT153" t="n">
        <v/>
      </c>
      <c r="QU153" t="n">
        <v/>
      </c>
      <c r="QV153" t="n">
        <v/>
      </c>
      <c r="QW153" t="n">
        <v/>
      </c>
      <c r="QX153" t="n">
        <v/>
      </c>
      <c r="QY153" t="n">
        <v/>
      </c>
      <c r="QZ153" t="n">
        <v/>
      </c>
      <c r="RA153" t="n">
        <v/>
      </c>
      <c r="RB153" t="n">
        <v/>
      </c>
      <c r="RC153" t="n">
        <v/>
      </c>
      <c r="RD153" t="n">
        <v/>
      </c>
      <c r="RE153" t="n">
        <v/>
      </c>
      <c r="RF153" t="n">
        <v/>
      </c>
      <c r="RG153" t="n">
        <v/>
      </c>
      <c r="RH153" t="n">
        <v/>
      </c>
      <c r="RI153" t="n">
        <v/>
      </c>
      <c r="RJ153" t="n">
        <v/>
      </c>
      <c r="RK153" t="n">
        <v/>
      </c>
      <c r="RL153" t="n">
        <v/>
      </c>
      <c r="RM153" t="n">
        <v/>
      </c>
      <c r="RN153" t="n">
        <v/>
      </c>
      <c r="RO153" t="n">
        <v/>
      </c>
      <c r="RP153" t="n">
        <v/>
      </c>
      <c r="RQ153" t="n">
        <v/>
      </c>
      <c r="RR153" t="n">
        <v/>
      </c>
      <c r="RS153" t="n">
        <v/>
      </c>
      <c r="RT153" t="n">
        <v/>
      </c>
      <c r="RU153" t="n">
        <v/>
      </c>
      <c r="RV153" t="n">
        <v/>
      </c>
      <c r="RW153" t="n">
        <v/>
      </c>
      <c r="RX153" t="n">
        <v/>
      </c>
      <c r="RY153" t="n">
        <v/>
      </c>
      <c r="RZ153" t="n">
        <v/>
      </c>
      <c r="SA153" t="n">
        <v/>
      </c>
      <c r="SB153" t="n">
        <v/>
      </c>
      <c r="SC153" t="n">
        <v/>
      </c>
      <c r="SD153" t="n">
        <v/>
      </c>
      <c r="SE153" t="n">
        <v/>
      </c>
      <c r="SF153" t="n">
        <v/>
      </c>
      <c r="SG153" t="n">
        <v/>
      </c>
      <c r="SH153" t="n">
        <v/>
      </c>
      <c r="SI153" t="n">
        <v/>
      </c>
      <c r="SJ153" t="n">
        <v/>
      </c>
      <c r="SK153" t="n">
        <v/>
      </c>
      <c r="SL153" t="n">
        <v/>
      </c>
      <c r="SM153" t="n">
        <v/>
      </c>
      <c r="SN153" t="n">
        <v/>
      </c>
      <c r="SO153" t="n">
        <v/>
      </c>
      <c r="SP153" t="n">
        <v/>
      </c>
      <c r="SQ153" t="n">
        <v/>
      </c>
      <c r="SR153" t="n">
        <v/>
      </c>
      <c r="SS153" t="n">
        <v/>
      </c>
      <c r="ST153" t="n">
        <v/>
      </c>
      <c r="SU153" t="n">
        <v/>
      </c>
      <c r="SV153" t="n">
        <v/>
      </c>
      <c r="SW153" t="n">
        <v/>
      </c>
      <c r="SX153" t="n">
        <v/>
      </c>
      <c r="SY153" t="n">
        <v/>
      </c>
      <c r="SZ153" t="n">
        <v>4</v>
      </c>
      <c r="TA153" t="n">
        <v/>
      </c>
      <c r="TB153" t="n">
        <v/>
      </c>
      <c r="TC153" t="n">
        <v/>
      </c>
      <c r="TD153" t="n">
        <v/>
      </c>
      <c r="TE153" t="n">
        <v/>
      </c>
      <c r="TF153" t="n">
        <v/>
      </c>
      <c r="TG153" t="n">
        <v/>
      </c>
      <c r="TH153" t="n">
        <v/>
      </c>
      <c r="TI153" t="n">
        <v/>
      </c>
      <c r="TJ153" t="n">
        <v/>
      </c>
      <c r="TK153" t="n">
        <v/>
      </c>
      <c r="TL153" t="n">
        <v/>
      </c>
      <c r="TM153" t="n">
        <v/>
      </c>
      <c r="TN153" t="n">
        <v/>
      </c>
      <c r="TO153" t="n">
        <v/>
      </c>
      <c r="TP153" t="n">
        <v/>
      </c>
      <c r="TQ153" t="n">
        <v/>
      </c>
      <c r="TR153" t="n">
        <v/>
      </c>
      <c r="TS153" t="n">
        <v/>
      </c>
      <c r="TT153" t="n">
        <v/>
      </c>
      <c r="TU153" t="n">
        <v/>
      </c>
      <c r="TV153" t="n">
        <v/>
      </c>
      <c r="TW153" t="n">
        <v/>
      </c>
      <c r="TX153" t="n">
        <v/>
      </c>
      <c r="TY153" t="n">
        <v/>
      </c>
      <c r="TZ153" t="n">
        <v/>
      </c>
      <c r="UA153" t="n">
        <v/>
      </c>
      <c r="UB153" t="n">
        <v/>
      </c>
      <c r="UC153" t="n">
        <v/>
      </c>
      <c r="UD153" t="n">
        <v/>
      </c>
      <c r="UE153" t="n">
        <v/>
      </c>
      <c r="UF153" t="n">
        <v/>
      </c>
      <c r="UG153" t="n">
        <v/>
      </c>
      <c r="UH153" t="n">
        <v/>
      </c>
      <c r="UI153" t="n">
        <v/>
      </c>
      <c r="UJ153" t="n">
        <v/>
      </c>
      <c r="UK153" t="n">
        <v/>
      </c>
      <c r="UL153" t="n">
        <v/>
      </c>
      <c r="UM153" t="n">
        <v/>
      </c>
      <c r="UN153" t="n">
        <v/>
      </c>
      <c r="UO153" t="n">
        <v/>
      </c>
      <c r="UP153" t="n">
        <v/>
      </c>
      <c r="UQ153" t="n">
        <v/>
      </c>
      <c r="UR153" t="n">
        <v/>
      </c>
      <c r="US153" t="n">
        <v/>
      </c>
      <c r="UT153" t="n">
        <v/>
      </c>
      <c r="UU153" t="n">
        <v/>
      </c>
      <c r="UV153" t="inlineStr">
        <is>
          <t>Pemberian pakan di kandang</t>
        </is>
      </c>
      <c r="UW153" t="n">
        <v/>
      </c>
      <c r="UX153" t="n">
        <v/>
      </c>
      <c r="UY153" t="n">
        <v/>
      </c>
      <c r="UZ153" t="n">
        <v/>
      </c>
      <c r="VA153" t="n">
        <v/>
      </c>
      <c r="VB153" t="n">
        <v/>
      </c>
      <c r="VC153" t="n">
        <v/>
      </c>
      <c r="VD153" t="inlineStr">
        <is>
          <t>Teratur (2-6 hari sekali)</t>
        </is>
      </c>
      <c r="VE153" t="n">
        <v/>
      </c>
      <c r="VF153" t="n">
        <v/>
      </c>
      <c r="VG153" t="n">
        <v/>
      </c>
      <c r="VH153" t="n">
        <v/>
      </c>
      <c r="VI153" t="n">
        <v/>
      </c>
      <c r="VJ153" t="n">
        <v/>
      </c>
      <c r="VK153" t="n">
        <v/>
      </c>
      <c r="VL153" t="inlineStr">
        <is>
          <t>Sangat sering (&gt;1 kali sehari)</t>
        </is>
      </c>
      <c r="VM153" t="n">
        <v/>
      </c>
      <c r="VN153" t="n">
        <v/>
      </c>
      <c r="VO153" t="n">
        <v/>
      </c>
      <c r="VP153" t="n">
        <v/>
      </c>
      <c r="VQ153" t="n">
        <v/>
      </c>
      <c r="VR153" t="n">
        <v/>
      </c>
      <c r="VS153" t="n">
        <v/>
      </c>
      <c r="VT153" t="n">
        <v/>
      </c>
      <c r="VU153" t="n">
        <v/>
      </c>
      <c r="VV153" t="n">
        <v/>
      </c>
      <c r="VW153" t="n">
        <v/>
      </c>
      <c r="VX153" t="n">
        <v/>
      </c>
      <c r="VY153" t="n">
        <v/>
      </c>
      <c r="VZ153" t="n">
        <v/>
      </c>
      <c r="WA153" t="n">
        <v/>
      </c>
      <c r="WB153" t="n">
        <v/>
      </c>
      <c r="WC153" t="n">
        <v/>
      </c>
      <c r="WD153" t="n">
        <v/>
      </c>
      <c r="WE153" t="n">
        <v/>
      </c>
      <c r="WF153" t="inlineStr">
        <is>
          <t>6-Digester biogas</t>
        </is>
      </c>
      <c r="WG153" t="n">
        <v>0</v>
      </c>
      <c r="WH153" t="n">
        <v>0</v>
      </c>
      <c r="WI153" t="n">
        <v>0</v>
      </c>
      <c r="WJ153" t="n">
        <v>0</v>
      </c>
      <c r="WK153" t="n">
        <v>0</v>
      </c>
      <c r="WL153" t="n">
        <v>0</v>
      </c>
      <c r="WM153" t="n">
        <v>0</v>
      </c>
      <c r="WN153" t="n">
        <v>0</v>
      </c>
      <c r="WO153" t="n">
        <v>0</v>
      </c>
      <c r="WP153" t="n">
        <v>1</v>
      </c>
      <c r="WQ153" t="n">
        <v>0</v>
      </c>
      <c r="WR153" t="n">
        <v>0</v>
      </c>
      <c r="WS153" t="n">
        <v/>
      </c>
      <c r="WT153" t="n">
        <v/>
      </c>
      <c r="WU153" t="n">
        <v/>
      </c>
      <c r="WV153" t="n">
        <v/>
      </c>
      <c r="WW153" t="n">
        <v/>
      </c>
      <c r="WX153" t="n">
        <v/>
      </c>
      <c r="WY153" t="n">
        <v/>
      </c>
      <c r="WZ153" t="n">
        <v/>
      </c>
      <c r="XA153" t="n">
        <v/>
      </c>
      <c r="XB153" t="n">
        <v/>
      </c>
      <c r="XC153" t="n">
        <v/>
      </c>
      <c r="XD153" t="n">
        <v/>
      </c>
      <c r="XE153" t="n">
        <v/>
      </c>
      <c r="XF153" t="n">
        <v/>
      </c>
      <c r="XG153" t="n">
        <v/>
      </c>
      <c r="XH153" t="n">
        <v/>
      </c>
      <c r="XI153" t="n">
        <v/>
      </c>
      <c r="XJ153" t="n">
        <v/>
      </c>
      <c r="XK153" t="n">
        <v/>
      </c>
      <c r="XL153" t="n">
        <v/>
      </c>
      <c r="XM153" t="n">
        <v/>
      </c>
      <c r="XN153" t="n">
        <v/>
      </c>
      <c r="XO153" t="n">
        <v/>
      </c>
      <c r="XP153" t="n">
        <v/>
      </c>
      <c r="XQ153" t="n">
        <v/>
      </c>
      <c r="XR153" t="n">
        <v/>
      </c>
      <c r="XS153" t="n">
        <v/>
      </c>
      <c r="XT153" t="n">
        <v/>
      </c>
      <c r="XU153" t="n">
        <v/>
      </c>
      <c r="XV153" t="n">
        <v/>
      </c>
      <c r="XW153" t="n">
        <v/>
      </c>
      <c r="XX153" t="n">
        <v/>
      </c>
      <c r="XY153" t="n">
        <v/>
      </c>
      <c r="XZ153" t="n">
        <v/>
      </c>
      <c r="YA153" t="n">
        <v/>
      </c>
      <c r="YB153" t="n">
        <v/>
      </c>
      <c r="YC153" t="n">
        <v/>
      </c>
      <c r="YD153" t="n">
        <v/>
      </c>
      <c r="YE153" t="n">
        <v/>
      </c>
      <c r="YF153" t="n">
        <v/>
      </c>
      <c r="YG153" t="n">
        <v/>
      </c>
      <c r="YH153" t="n">
        <v/>
      </c>
      <c r="YI153" t="n">
        <v/>
      </c>
      <c r="YJ153" t="n">
        <v/>
      </c>
      <c r="YK153" t="n">
        <v/>
      </c>
      <c r="YL153" t="n">
        <v/>
      </c>
      <c r="YM153" t="n">
        <v/>
      </c>
      <c r="YN153" t="n">
        <v/>
      </c>
      <c r="YO153" t="n">
        <v/>
      </c>
      <c r="YP153" t="n">
        <v/>
      </c>
      <c r="YQ153" t="n">
        <v/>
      </c>
      <c r="YR153" t="n">
        <v/>
      </c>
      <c r="YS153" t="n">
        <v/>
      </c>
      <c r="YT153" t="n">
        <v/>
      </c>
      <c r="YU153" t="n">
        <v/>
      </c>
      <c r="YV153" t="n">
        <v/>
      </c>
      <c r="YW153" t="n">
        <v/>
      </c>
      <c r="YX153" t="n">
        <v/>
      </c>
      <c r="YY153" t="n">
        <v/>
      </c>
      <c r="YZ153" t="n">
        <v/>
      </c>
      <c r="ZA153" t="n">
        <v/>
      </c>
      <c r="ZB153" t="n">
        <v/>
      </c>
      <c r="ZC153" t="n">
        <v/>
      </c>
      <c r="ZD153" t="n">
        <v/>
      </c>
      <c r="ZE153" t="n">
        <v/>
      </c>
      <c r="ZF153" t="n">
        <v/>
      </c>
      <c r="ZG153" t="n">
        <v/>
      </c>
      <c r="ZH153" t="n">
        <v/>
      </c>
      <c r="ZI153" t="n">
        <v/>
      </c>
      <c r="ZJ153" t="n">
        <v/>
      </c>
      <c r="ZK153" t="n">
        <v/>
      </c>
      <c r="ZL153" t="n">
        <v/>
      </c>
      <c r="ZM153" t="n">
        <v/>
      </c>
      <c r="ZN153" t="n">
        <v/>
      </c>
      <c r="ZO153" t="n">
        <v>100</v>
      </c>
      <c r="ZP153" t="n">
        <v/>
      </c>
      <c r="ZQ153" t="n">
        <v/>
      </c>
      <c r="ZR153" t="n">
        <v/>
      </c>
      <c r="ZS153" t="n">
        <v/>
      </c>
      <c r="ZT153" t="n">
        <v/>
      </c>
      <c r="ZU153" t="n">
        <v/>
      </c>
      <c r="ZV153" t="n">
        <v/>
      </c>
      <c r="ZW153" t="n">
        <v>3</v>
      </c>
      <c r="ZX153" t="n">
        <v/>
      </c>
      <c r="ZY153" t="n">
        <v/>
      </c>
      <c r="ZZ153" t="n">
        <v/>
      </c>
      <c r="AAA153" t="n">
        <v/>
      </c>
      <c r="AAB153" t="n">
        <v/>
      </c>
      <c r="AAC153" t="n">
        <v/>
      </c>
      <c r="AAD153" t="n">
        <v/>
      </c>
      <c r="AAE153" t="inlineStr">
        <is>
          <t>Pakan segar (misal: rumput)</t>
        </is>
      </c>
      <c r="AAF153" t="n">
        <v/>
      </c>
      <c r="AAG153" t="n">
        <v/>
      </c>
      <c r="AAH153" t="n">
        <v/>
      </c>
      <c r="AAI153" t="n">
        <v/>
      </c>
      <c r="AAJ153" t="n">
        <v/>
      </c>
      <c r="AAK153" t="n">
        <v/>
      </c>
      <c r="AAL153" t="inlineStr">
        <is>
          <t>Tidak</t>
        </is>
      </c>
      <c r="AAM153" t="n">
        <v/>
      </c>
      <c r="AAN153" t="n">
        <v/>
      </c>
      <c r="AAO153" t="n">
        <v/>
      </c>
      <c r="AAP153" t="n">
        <v/>
      </c>
      <c r="AAQ153" t="n">
        <v/>
      </c>
      <c r="AAR153" t="inlineStr">
        <is>
          <t>Ya</t>
        </is>
      </c>
      <c r="AAS153" t="inlineStr">
        <is>
          <t>Mengetahui</t>
        </is>
      </c>
      <c r="AAT153" t="inlineStr">
        <is>
          <t>Dibuang ke lahan sekitar kandang - yg ditanami tanaman</t>
        </is>
      </c>
      <c r="AAU153" t="n">
        <v>0</v>
      </c>
      <c r="AAV153" t="n">
        <v>0</v>
      </c>
      <c r="AAW153" t="n">
        <v>0</v>
      </c>
      <c r="AAX153" t="n">
        <v>1</v>
      </c>
      <c r="AAY153" t="n">
        <v>0</v>
      </c>
      <c r="AAZ153" t="n">
        <v>0</v>
      </c>
      <c r="ABA153" t="n">
        <v>0</v>
      </c>
      <c r="ABB153" t="n">
        <v/>
      </c>
      <c r="ABC153" t="n">
        <v/>
      </c>
      <c r="ABD153" t="n">
        <v/>
      </c>
      <c r="ABE153" t="n">
        <v/>
      </c>
      <c r="ABF153" t="n">
        <v/>
      </c>
      <c r="ABG153" t="n">
        <v/>
      </c>
      <c r="ABH153" t="n">
        <v/>
      </c>
      <c r="ABI153" t="n">
        <v/>
      </c>
      <c r="ABJ153" t="n">
        <v/>
      </c>
      <c r="ABK153" t="n">
        <v/>
      </c>
      <c r="ABL153" t="n">
        <v/>
      </c>
      <c r="ABM153" t="n">
        <v/>
      </c>
      <c r="ABN153" t="n">
        <v/>
      </c>
      <c r="ABO153" t="n">
        <v/>
      </c>
      <c r="ABP153" t="n">
        <v/>
      </c>
      <c r="ABQ153" t="inlineStr">
        <is>
          <t>Rumput</t>
        </is>
      </c>
      <c r="ABR153" t="inlineStr">
        <is>
          <t>Cukup (2 minggu sekali)</t>
        </is>
      </c>
      <c r="ABS153" t="n">
        <v/>
      </c>
      <c r="ABT153" t="n">
        <v>100</v>
      </c>
      <c r="ABU153" t="n">
        <v/>
      </c>
      <c r="ABV153" t="n">
        <v/>
      </c>
      <c r="ABW153" t="n">
        <v/>
      </c>
      <c r="ABX153" t="n">
        <v/>
      </c>
      <c r="ABY153" t="n">
        <v/>
      </c>
      <c r="ABZ153" t="n">
        <v/>
      </c>
      <c r="ACA153" t="n">
        <v/>
      </c>
      <c r="ACB153" t="n">
        <v/>
      </c>
      <c r="ACC153" t="n">
        <v/>
      </c>
      <c r="ACD153" t="n">
        <v/>
      </c>
      <c r="ACE153" t="n">
        <v/>
      </c>
      <c r="ACF153" t="n">
        <v/>
      </c>
      <c r="ACG153" t="n">
        <v/>
      </c>
      <c r="ACH153" t="n">
        <v/>
      </c>
      <c r="ACI153" t="n">
        <v/>
      </c>
      <c r="ACJ153" t="n">
        <v/>
      </c>
      <c r="ACK153" t="inlineStr">
        <is>
          <t>Ladang/sawah terlalu jauh, sulit untuk mengangkut ke sana</t>
        </is>
      </c>
      <c r="ACL153" t="n">
        <v>0</v>
      </c>
      <c r="ACM153" t="n">
        <v>0</v>
      </c>
      <c r="ACN153" t="n">
        <v>0</v>
      </c>
      <c r="ACO153" t="n">
        <v>1</v>
      </c>
      <c r="ACP153" t="n">
        <v>0</v>
      </c>
      <c r="ACQ153" t="n">
        <v>0</v>
      </c>
      <c r="ACR153" t="n">
        <v>0</v>
      </c>
      <c r="ACS153" t="n">
        <v/>
      </c>
      <c r="ACT153" t="inlineStr">
        <is>
          <t>Tidak</t>
        </is>
      </c>
      <c r="ACU153" t="inlineStr">
        <is>
          <t>Manfaat cukup signifikan, terasa di kehidupan sehari-hari</t>
        </is>
      </c>
      <c r="ACV153" t="inlineStr">
        <is>
          <t>Bertambah</t>
        </is>
      </c>
      <c r="ACW153" t="inlineStr">
        <is>
          <t>Anggota keluarga - Perempuan dewasa</t>
        </is>
      </c>
      <c r="ACX153" t="inlineStr">
        <is>
          <t>Netral/tidak tahu</t>
        </is>
      </c>
      <c r="ACY153" t="inlineStr">
        <is>
          <t>Anggota keluarga - Laki-laki dewasa Anggota keluarga - Perempuan dewasa Anggota keluarga - Anak-anak</t>
        </is>
      </c>
      <c r="ACZ153" t="n">
        <v>1</v>
      </c>
      <c r="ADA153" t="n">
        <v>1</v>
      </c>
      <c r="ADB153" t="n">
        <v>1</v>
      </c>
      <c r="ADC153" t="n">
        <v>0</v>
      </c>
      <c r="ADD153" t="inlineStr">
        <is>
          <t>Puas</t>
        </is>
      </c>
      <c r="ADE153" t="inlineStr">
        <is>
          <t>Puas</t>
        </is>
      </c>
      <c r="ADF153" t="inlineStr">
        <is>
          <t>Puas</t>
        </is>
      </c>
      <c r="ADG153" t="inlineStr">
        <is>
          <t>Puas</t>
        </is>
      </c>
      <c r="ADH153" t="inlineStr">
        <is>
          <t>Tidak</t>
        </is>
      </c>
      <c r="ADI153" t="n">
        <v/>
      </c>
      <c r="ADJ153" t="inlineStr">
        <is>
          <t>Puas</t>
        </is>
      </c>
      <c r="ADK153" t="n">
        <v/>
      </c>
      <c r="ADL153" t="n">
        <v/>
      </c>
      <c r="ADM153" t="n">
        <v/>
      </c>
      <c r="ADN153" t="n">
        <v/>
      </c>
      <c r="ADO153" t="n">
        <v/>
      </c>
      <c r="ADP153" t="n">
        <v/>
      </c>
      <c r="ADQ153" t="n">
        <v/>
      </c>
      <c r="ADR153" t="n">
        <v/>
      </c>
      <c r="ADS153" t="n">
        <v/>
      </c>
      <c r="ADT153" t="n">
        <v/>
      </c>
      <c r="ADU153" t="inlineStr">
        <is>
          <t>Menghubungi CPO atau pendamping</t>
        </is>
      </c>
      <c r="ADV153" t="n">
        <v>0</v>
      </c>
      <c r="ADW153" t="n">
        <v>0</v>
      </c>
      <c r="ADX153" t="n">
        <v>0</v>
      </c>
      <c r="ADY153" t="n">
        <v>0</v>
      </c>
      <c r="ADZ153" t="n">
        <v>1</v>
      </c>
      <c r="AEA153" t="n">
        <v>0</v>
      </c>
      <c r="AEB153" t="n">
        <v>0</v>
      </c>
      <c r="AEC153" t="n">
        <v>0</v>
      </c>
      <c r="AED153" t="inlineStr">
        <is>
          <t>Tidak</t>
        </is>
      </c>
      <c r="AEE153" t="inlineStr">
        <is>
          <t>Laki-laki dewasa</t>
        </is>
      </c>
      <c r="AEF153" t="n">
        <v/>
      </c>
      <c r="AEG153" t="inlineStr">
        <is>
          <t>Menelepon atau WA langsung</t>
        </is>
      </c>
      <c r="AEH153" t="n">
        <v/>
      </c>
      <c r="AEI153" t="inlineStr">
        <is>
          <t>Tidak</t>
        </is>
      </c>
      <c r="AEJ153" t="inlineStr">
        <is>
          <t>Kadang-kadang</t>
        </is>
      </c>
      <c r="AEK153" t="inlineStr">
        <is>
          <t>Mendapatkan subsidi</t>
        </is>
      </c>
      <c r="AEL153" t="n">
        <v>0</v>
      </c>
      <c r="AEM153" t="n">
        <v>0</v>
      </c>
      <c r="AEN153" t="n">
        <v>0</v>
      </c>
      <c r="AEO153" t="n">
        <v>0</v>
      </c>
      <c r="AEP153" t="n">
        <v>0</v>
      </c>
      <c r="AEQ153" t="n">
        <v>0</v>
      </c>
      <c r="AER153" t="n">
        <v>0</v>
      </c>
      <c r="AES153" t="n">
        <v>0</v>
      </c>
      <c r="AET153" t="n">
        <v>0</v>
      </c>
      <c r="AEU153" t="n">
        <v>0</v>
      </c>
      <c r="AEV153" t="n">
        <v>1</v>
      </c>
      <c r="AEW153" t="n">
        <v>0</v>
      </c>
      <c r="AEX153" t="n">
        <v/>
      </c>
      <c r="AEY153" t="inlineStr">
        <is>
          <t>Didukung oleh pihak lain atau ada subsidi</t>
        </is>
      </c>
      <c r="AEZ153" t="n">
        <v/>
      </c>
      <c r="AFA153" t="inlineStr">
        <is>
          <t>Koperasi</t>
        </is>
      </c>
      <c r="AFB153" t="n">
        <v/>
      </c>
      <c r="AFC153" t="inlineStr">
        <is>
          <t>1000557096-16_19_19.jpg</t>
        </is>
      </c>
      <c r="AFD153" t="inlineStr">
        <is>
          <t>https://kf.kobotoolbox.org/api/v2/assets/avstPQqLr3Ab3ZdcVTXZ6f/data/678797127/attachments/atttMp73QaFMf5mVCSG8RnD5/</t>
        </is>
      </c>
      <c r="AFE153" t="inlineStr">
        <is>
          <t>1000557092-16_19_25.jpg</t>
        </is>
      </c>
      <c r="AFF153" t="inlineStr">
        <is>
          <t>https://kf.kobotoolbox.org/api/v2/assets/avstPQqLr3Ab3ZdcVTXZ6f/data/678797127/attachments/attymfjnciDUwjkQww64aYtn/</t>
        </is>
      </c>
      <c r="AFG153" t="inlineStr">
        <is>
          <t>Teguh</t>
        </is>
      </c>
      <c r="AFH153" t="n">
        <v/>
      </c>
      <c r="AFI153" t="n">
        <v/>
      </c>
    </row>
    <row r="154">
      <c r="A154" t="n">
        <v/>
      </c>
      <c r="B154" t="n">
        <v/>
      </c>
      <c r="C154" t="n">
        <v/>
      </c>
      <c r="D154" t="inlineStr">
        <is>
          <t>sunan</t>
        </is>
      </c>
      <c r="E154" t="n">
        <v>81249292085</v>
      </c>
      <c r="F154" t="inlineStr">
        <is>
          <t>-7.888744 112.738864 621.8013824079931 13.392910641248461</t>
        </is>
      </c>
      <c r="G154" t="n">
        <v>-7.888744</v>
      </c>
      <c r="H154" t="n">
        <v>112.738864</v>
      </c>
      <c r="I154" t="n">
        <v>621.8013824</v>
      </c>
      <c r="J154" t="n">
        <v>13.39291064</v>
      </c>
      <c r="K154" t="n">
        <v>0</v>
      </c>
      <c r="L154" t="inlineStr">
        <is>
          <t>-7.88895 112.738763 620.5085687255863 27.109283101357192</t>
        </is>
      </c>
      <c r="M154" t="n">
        <v>-7.88895</v>
      </c>
      <c r="N154" t="n">
        <v>112.738763</v>
      </c>
      <c r="O154" t="n">
        <v>620.5085687</v>
      </c>
      <c r="P154" t="n">
        <v>27.1092831</v>
      </c>
      <c r="Q154" t="n">
        <v>0</v>
      </c>
      <c r="R154" t="inlineStr">
        <is>
          <t>Jawa Timur</t>
        </is>
      </c>
      <c r="S154" t="n">
        <v>0</v>
      </c>
      <c r="T154" t="n">
        <v>0</v>
      </c>
      <c r="U154" t="n">
        <v>0</v>
      </c>
      <c r="V154" t="n">
        <v>0</v>
      </c>
      <c r="W154" t="n">
        <v>0</v>
      </c>
      <c r="X154" t="n">
        <v>1</v>
      </c>
      <c r="Y154" t="n">
        <v>0</v>
      </c>
      <c r="Z154" t="n">
        <v>0</v>
      </c>
      <c r="AA154" t="n">
        <v>0</v>
      </c>
      <c r="AB154" t="n">
        <v>0</v>
      </c>
      <c r="AC154" t="inlineStr">
        <is>
          <t>MALANG</t>
        </is>
      </c>
      <c r="AD154" t="inlineStr">
        <is>
          <t>LAWANG</t>
        </is>
      </c>
      <c r="AE154" t="inlineStr">
        <is>
          <t>SIDOLUHUR</t>
        </is>
      </c>
      <c r="AF154" t="inlineStr">
        <is>
          <t>KAN JABUNG</t>
        </is>
      </c>
      <c r="AG154" t="inlineStr">
        <is>
          <t>KJP0695</t>
        </is>
      </c>
      <c r="AH154" t="n">
        <v>9</v>
      </c>
      <c r="AI154" t="inlineStr">
        <is>
          <t>VPA2</t>
        </is>
      </c>
      <c r="AJ154" t="inlineStr">
        <is>
          <t>Aktif</t>
        </is>
      </c>
      <c r="AK154" t="n">
        <v>53</v>
      </c>
      <c r="AL154" t="inlineStr">
        <is>
          <t>Laki-laki</t>
        </is>
      </c>
      <c r="AM154" t="inlineStr">
        <is>
          <t>Sudah menikah</t>
        </is>
      </c>
      <c r="AN154" t="inlineStr">
        <is>
          <t>SMP/Sederajat</t>
        </is>
      </c>
      <c r="AO154" t="inlineStr">
        <is>
          <t>Peternak</t>
        </is>
      </c>
      <c r="AP154" t="n">
        <v>0</v>
      </c>
      <c r="AQ154" t="n">
        <v>1</v>
      </c>
      <c r="AR154" t="n">
        <v>0</v>
      </c>
      <c r="AS154" t="n">
        <v>0</v>
      </c>
      <c r="AT154" t="n">
        <v>0</v>
      </c>
      <c r="AU154" t="n">
        <v>0</v>
      </c>
      <c r="AV154" t="n">
        <v>0</v>
      </c>
      <c r="AW154" t="n">
        <v>0</v>
      </c>
      <c r="AX154" t="n">
        <v/>
      </c>
      <c r="AY154" t="inlineStr">
        <is>
          <t>Peternak</t>
        </is>
      </c>
      <c r="AZ154" t="n">
        <v>0</v>
      </c>
      <c r="BA154" t="n">
        <v>1</v>
      </c>
      <c r="BB154" t="n">
        <v>0</v>
      </c>
      <c r="BC154" t="n">
        <v>0</v>
      </c>
      <c r="BD154" t="n">
        <v>0</v>
      </c>
      <c r="BE154" t="n">
        <v>0</v>
      </c>
      <c r="BF154" t="n">
        <v>0</v>
      </c>
      <c r="BG154" t="n">
        <v>0</v>
      </c>
      <c r="BH154" t="n">
        <v/>
      </c>
      <c r="BI154" t="inlineStr">
        <is>
          <t>Rp2.500.000 - Rp3.500.000</t>
        </is>
      </c>
      <c r="BJ154" t="n">
        <v>1</v>
      </c>
      <c r="BK154" t="n">
        <v>1</v>
      </c>
      <c r="BL154" t="n">
        <v>1</v>
      </c>
      <c r="BM154" t="n">
        <v>0</v>
      </c>
      <c r="BN154" t="inlineStr">
        <is>
          <t>Milik sendiri</t>
        </is>
      </c>
      <c r="BO154" t="inlineStr">
        <is>
          <t>Permanen (dinding bata dan semen)</t>
        </is>
      </c>
      <c r="BP154" t="n">
        <v>1</v>
      </c>
      <c r="BQ154" t="n">
        <v>0</v>
      </c>
      <c r="BR154" t="n">
        <v>0</v>
      </c>
      <c r="BS154" t="n">
        <v>0</v>
      </c>
      <c r="BT154" t="n">
        <v>0</v>
      </c>
      <c r="BU154" t="n">
        <v/>
      </c>
      <c r="BV154" t="inlineStr">
        <is>
          <t>Keramik/ubin</t>
        </is>
      </c>
      <c r="BW154" t="n">
        <v>0</v>
      </c>
      <c r="BX154" t="n">
        <v>0</v>
      </c>
      <c r="BY154" t="n">
        <v>1</v>
      </c>
      <c r="BZ154" t="n">
        <v>0</v>
      </c>
      <c r="CA154" t="n">
        <v>0</v>
      </c>
      <c r="CB154" t="n">
        <v/>
      </c>
      <c r="CC154" t="inlineStr">
        <is>
          <t>Genting</t>
        </is>
      </c>
      <c r="CD154" t="n">
        <v>0</v>
      </c>
      <c r="CE154" t="n">
        <v>0</v>
      </c>
      <c r="CF154" t="n">
        <v>0</v>
      </c>
      <c r="CG154" t="n">
        <v>0</v>
      </c>
      <c r="CH154" t="n">
        <v>0</v>
      </c>
      <c r="CI154" t="n">
        <v>1</v>
      </c>
      <c r="CJ154" t="n">
        <v>0</v>
      </c>
      <c r="CK154" t="n">
        <v/>
      </c>
      <c r="CL154" t="inlineStr">
        <is>
          <t>Ya</t>
        </is>
      </c>
      <c r="CM154" t="n">
        <v>2017</v>
      </c>
      <c r="CN154" t="inlineStr">
        <is>
          <t>Fixed-Dome (Kubah Tetap)</t>
        </is>
      </c>
      <c r="CO154" t="inlineStr">
        <is>
          <t>6 m³ (4-5 ekor sapi, ±5 jam memasak/hari, ±50 kg</t>
        </is>
      </c>
      <c r="CP154" t="inlineStr">
        <is>
          <t>Anggota keluarga - laki-laki</t>
        </is>
      </c>
      <c r="CQ154" t="n">
        <v>0</v>
      </c>
      <c r="CR154" t="n">
        <v>0</v>
      </c>
      <c r="CS154" t="n">
        <v>0</v>
      </c>
      <c r="CT154" t="n">
        <v>0</v>
      </c>
      <c r="CU154" t="n">
        <v>1</v>
      </c>
      <c r="CV154" t="n">
        <v>0</v>
      </c>
      <c r="CW154" t="n">
        <v>0</v>
      </c>
      <c r="CX154" t="n">
        <v>0</v>
      </c>
      <c r="CY154" t="inlineStr">
        <is>
          <t>Anggota keluarga - laki-laki Anggota keluarga - perempuan dewasa</t>
        </is>
      </c>
      <c r="CZ154" t="n">
        <v>1</v>
      </c>
      <c r="DA154" t="n">
        <v>1</v>
      </c>
      <c r="DB154" t="n">
        <v>0</v>
      </c>
      <c r="DC154" t="n">
        <v/>
      </c>
      <c r="DD154" t="inlineStr">
        <is>
          <t>CPO atau pendamping</t>
        </is>
      </c>
      <c r="DE154" t="n">
        <v>0</v>
      </c>
      <c r="DF154" t="n">
        <v>0</v>
      </c>
      <c r="DG154" t="n">
        <v>1</v>
      </c>
      <c r="DH154" t="n">
        <v>0</v>
      </c>
      <c r="DI154" t="n">
        <v/>
      </c>
      <c r="DJ154" t="inlineStr">
        <is>
          <t>CPO atau pendamping</t>
        </is>
      </c>
      <c r="DK154" t="n">
        <v>0</v>
      </c>
      <c r="DL154" t="n">
        <v>0</v>
      </c>
      <c r="DM154" t="n">
        <v>1</v>
      </c>
      <c r="DN154" t="n">
        <v>0</v>
      </c>
      <c r="DO154" t="n">
        <v/>
      </c>
      <c r="DP154" t="inlineStr">
        <is>
          <t>Ya</t>
        </is>
      </c>
      <c r="DQ154" t="n">
        <v/>
      </c>
      <c r="DR154" t="n">
        <v/>
      </c>
      <c r="DS154" t="n">
        <v/>
      </c>
      <c r="DT154" t="n">
        <v/>
      </c>
      <c r="DU154" t="n">
        <v/>
      </c>
      <c r="DV154" t="n">
        <v/>
      </c>
      <c r="DW154" t="n">
        <v/>
      </c>
      <c r="DX154" t="n">
        <v/>
      </c>
      <c r="DY154" t="n">
        <v/>
      </c>
      <c r="DZ154" t="n">
        <v/>
      </c>
      <c r="EA154" t="n">
        <v/>
      </c>
      <c r="EB154" t="n">
        <v/>
      </c>
      <c r="EC154" t="n">
        <v/>
      </c>
      <c r="ED154" t="n">
        <v/>
      </c>
      <c r="EE154" t="n">
        <v/>
      </c>
      <c r="EF154" t="n">
        <v/>
      </c>
      <c r="EG154" t="n">
        <v/>
      </c>
      <c r="EH154" t="n">
        <v/>
      </c>
      <c r="EI154" t="inlineStr">
        <is>
          <t>Tidak ada masalah</t>
        </is>
      </c>
      <c r="EJ154" t="n">
        <v>0</v>
      </c>
      <c r="EK154" t="n">
        <v>0</v>
      </c>
      <c r="EL154" t="n">
        <v>0</v>
      </c>
      <c r="EM154" t="n">
        <v>1</v>
      </c>
      <c r="EN154" t="n">
        <v>0</v>
      </c>
      <c r="EO154" t="n">
        <v/>
      </c>
      <c r="EP154" t="inlineStr">
        <is>
          <t>Ya, cukup jelas dan mudah diikuti</t>
        </is>
      </c>
      <c r="EQ154" t="inlineStr">
        <is>
          <t>Pelatihan</t>
        </is>
      </c>
      <c r="ER154" t="inlineStr">
        <is>
          <t>CPO atau pendamping Staff BIRU</t>
        </is>
      </c>
      <c r="ES154" t="n">
        <v>1</v>
      </c>
      <c r="ET154" t="n">
        <v>1</v>
      </c>
      <c r="EU154" t="n">
        <v>0</v>
      </c>
      <c r="EV154" t="n">
        <v>0</v>
      </c>
      <c r="EW154" t="n">
        <v/>
      </c>
      <c r="EX154" t="inlineStr">
        <is>
          <t>Anggota keluarga - Laki-laki</t>
        </is>
      </c>
      <c r="EY154" t="n">
        <v>1</v>
      </c>
      <c r="EZ154" t="n">
        <v>0</v>
      </c>
      <c r="FA154" t="n">
        <v>0</v>
      </c>
      <c r="FB154" t="n">
        <v/>
      </c>
      <c r="FC154" t="inlineStr">
        <is>
          <t>Setiap bulan</t>
        </is>
      </c>
      <c r="FD154" t="n">
        <v/>
      </c>
      <c r="FE154" t="inlineStr">
        <is>
          <t>Mengetahui</t>
        </is>
      </c>
      <c r="FF154" t="inlineStr">
        <is>
          <t>Jarang (setiap bulan atau lebih)</t>
        </is>
      </c>
      <c r="FG154" t="inlineStr">
        <is>
          <t>Mengetahui</t>
        </is>
      </c>
      <c r="FH154" t="inlineStr">
        <is>
          <t>Sering (setiap minggu)</t>
        </is>
      </c>
      <c r="FI154" t="inlineStr">
        <is>
          <t>Mengetahui</t>
        </is>
      </c>
      <c r="FJ154" t="inlineStr">
        <is>
          <t>Sering (setiap minggu)</t>
        </is>
      </c>
      <c r="FK154" t="inlineStr">
        <is>
          <t>Mengetahui</t>
        </is>
      </c>
      <c r="FL154" t="inlineStr">
        <is>
          <t>Sering (setiap minggu)</t>
        </is>
      </c>
      <c r="FM154" t="inlineStr">
        <is>
          <t>Mengetahui</t>
        </is>
      </c>
      <c r="FN154" t="inlineStr">
        <is>
          <t>Sering (setiap minggu)</t>
        </is>
      </c>
      <c r="FO154" t="inlineStr">
        <is>
          <t>Mengetahui</t>
        </is>
      </c>
      <c r="FP154" t="inlineStr">
        <is>
          <t>Sering (setiap minggu)</t>
        </is>
      </c>
      <c r="FQ154" t="inlineStr">
        <is>
          <t>Mengetahui</t>
        </is>
      </c>
      <c r="FR154" t="inlineStr">
        <is>
          <t>Ya</t>
        </is>
      </c>
      <c r="FS154" t="inlineStr">
        <is>
          <t>Mengetahui</t>
        </is>
      </c>
      <c r="FT154" t="inlineStr">
        <is>
          <t>Ya, terkadang</t>
        </is>
      </c>
      <c r="FU154" t="inlineStr">
        <is>
          <t>Laki-laki dewasa Perempuan dewasa</t>
        </is>
      </c>
      <c r="FV154" t="n">
        <v>1</v>
      </c>
      <c r="FW154" t="n">
        <v>1</v>
      </c>
      <c r="FX154" t="n">
        <v>0</v>
      </c>
      <c r="FY154" t="n">
        <v>0</v>
      </c>
      <c r="FZ154" t="inlineStr">
        <is>
          <t>Memahami</t>
        </is>
      </c>
      <c r="GA154" t="inlineStr">
        <is>
          <t>CPO Pelatihan</t>
        </is>
      </c>
      <c r="GB154" t="n">
        <v>1</v>
      </c>
      <c r="GC154" t="n">
        <v>1</v>
      </c>
      <c r="GD154" t="n">
        <v>0</v>
      </c>
      <c r="GE154" t="n">
        <v>0</v>
      </c>
      <c r="GF154" t="n">
        <v/>
      </c>
      <c r="GG154" t="inlineStr">
        <is>
          <t>Selalu</t>
        </is>
      </c>
      <c r="GH154" t="inlineStr">
        <is>
          <t>Tidak</t>
        </is>
      </c>
      <c r="GI154" t="n">
        <v/>
      </c>
      <c r="GJ154" t="n">
        <v/>
      </c>
      <c r="GK154" t="n">
        <v/>
      </c>
      <c r="GL154" t="n">
        <v/>
      </c>
      <c r="GM154" t="n">
        <v/>
      </c>
      <c r="GN154" t="n">
        <v/>
      </c>
      <c r="GO154" t="n">
        <v/>
      </c>
      <c r="GP154" t="inlineStr">
        <is>
          <t>Sebagian</t>
        </is>
      </c>
      <c r="GQ154" t="inlineStr">
        <is>
          <t>Kayu bakar</t>
        </is>
      </c>
      <c r="GR154" t="n">
        <v>0</v>
      </c>
      <c r="GS154" t="n">
        <v>1</v>
      </c>
      <c r="GT154" t="n">
        <v>0</v>
      </c>
      <c r="GU154" t="n">
        <v>0</v>
      </c>
      <c r="GV154" t="n">
        <v>0</v>
      </c>
      <c r="GW154" t="n">
        <v>0</v>
      </c>
      <c r="GX154" t="n">
        <v>0</v>
      </c>
      <c r="GY154" t="n">
        <v/>
      </c>
      <c r="GZ154" t="inlineStr">
        <is>
          <t>Ya</t>
        </is>
      </c>
      <c r="HA154" t="n">
        <v/>
      </c>
      <c r="HB154" t="n">
        <v/>
      </c>
      <c r="HC154" t="n">
        <v/>
      </c>
      <c r="HD154" t="n">
        <v/>
      </c>
      <c r="HE154" t="n">
        <v/>
      </c>
      <c r="HF154" t="n">
        <v/>
      </c>
      <c r="HG154" t="n">
        <v/>
      </c>
      <c r="HH154" t="n">
        <v/>
      </c>
      <c r="HI154" t="n">
        <v/>
      </c>
      <c r="HJ154" t="n">
        <v/>
      </c>
      <c r="HK154" t="n">
        <v/>
      </c>
      <c r="HL154" t="n">
        <v/>
      </c>
      <c r="HM154" t="n">
        <v/>
      </c>
      <c r="HN154" t="n">
        <v/>
      </c>
      <c r="HO154" t="n">
        <v/>
      </c>
      <c r="HP154" t="n">
        <v/>
      </c>
      <c r="HQ154" t="n">
        <v/>
      </c>
      <c r="HR154" t="n">
        <v/>
      </c>
      <c r="HS154" t="n">
        <v/>
      </c>
      <c r="HT154" t="n">
        <v/>
      </c>
      <c r="HU154" t="n">
        <v/>
      </c>
      <c r="HV154" t="n">
        <v/>
      </c>
      <c r="HW154" t="n">
        <v/>
      </c>
      <c r="HX154" t="n">
        <v/>
      </c>
      <c r="HY154" t="n">
        <v>1</v>
      </c>
      <c r="HZ154" t="n">
        <v>50000</v>
      </c>
      <c r="IA154" t="n">
        <v/>
      </c>
      <c r="IB154" t="n">
        <v/>
      </c>
      <c r="IC154" t="n">
        <v/>
      </c>
      <c r="ID154" t="n">
        <v/>
      </c>
      <c r="IE154" t="n">
        <v/>
      </c>
      <c r="IF154" t="n">
        <v/>
      </c>
      <c r="IG154" t="n">
        <v/>
      </c>
      <c r="IH154" t="n">
        <v/>
      </c>
      <c r="II154" t="n">
        <v/>
      </c>
      <c r="IJ154" t="n">
        <v/>
      </c>
      <c r="IK154" t="inlineStr">
        <is>
          <t>65-80 kg</t>
        </is>
      </c>
      <c r="IL154" t="inlineStr">
        <is>
          <t>1-3 jam</t>
        </is>
      </c>
      <c r="IM154" t="inlineStr">
        <is>
          <t>Ya</t>
        </is>
      </c>
      <c r="IN154" t="inlineStr">
        <is>
          <t>Ya</t>
        </is>
      </c>
      <c r="IO154" t="inlineStr">
        <is>
          <t>Lebih bersih</t>
        </is>
      </c>
      <c r="IP154" t="inlineStr">
        <is>
          <t>Tidak pernah</t>
        </is>
      </c>
      <c r="IQ154" t="inlineStr">
        <is>
          <t>Tidak pernah</t>
        </is>
      </c>
      <c r="IR154" t="n">
        <v/>
      </c>
      <c r="IS154" t="n">
        <v/>
      </c>
      <c r="IT154" t="n">
        <v/>
      </c>
      <c r="IU154" t="n">
        <v/>
      </c>
      <c r="IV154" t="n">
        <v/>
      </c>
      <c r="IW154" t="n">
        <v/>
      </c>
      <c r="IX154" t="n">
        <v/>
      </c>
      <c r="IY154" t="n">
        <v/>
      </c>
      <c r="IZ154" t="inlineStr">
        <is>
          <t>Tidak pernah</t>
        </is>
      </c>
      <c r="JA154" t="n">
        <v/>
      </c>
      <c r="JB154" t="n">
        <v/>
      </c>
      <c r="JC154" t="n">
        <v/>
      </c>
      <c r="JD154" t="n">
        <v/>
      </c>
      <c r="JE154" t="n">
        <v/>
      </c>
      <c r="JF154" t="n">
        <v/>
      </c>
      <c r="JG154" t="n">
        <v/>
      </c>
      <c r="JH154" t="n">
        <v/>
      </c>
      <c r="JI154" t="inlineStr">
        <is>
          <t>Tidak pernah</t>
        </is>
      </c>
      <c r="JJ154" t="n">
        <v/>
      </c>
      <c r="JK154" t="n">
        <v/>
      </c>
      <c r="JL154" t="n">
        <v/>
      </c>
      <c r="JM154" t="n">
        <v/>
      </c>
      <c r="JN154" t="n">
        <v/>
      </c>
      <c r="JO154" t="n">
        <v/>
      </c>
      <c r="JP154" t="n">
        <v/>
      </c>
      <c r="JQ154" t="n">
        <v/>
      </c>
      <c r="JR154" t="inlineStr">
        <is>
          <t>Tidak pernah</t>
        </is>
      </c>
      <c r="JS154" t="n">
        <v/>
      </c>
      <c r="JT154" t="n">
        <v/>
      </c>
      <c r="JU154" t="n">
        <v/>
      </c>
      <c r="JV154" t="n">
        <v/>
      </c>
      <c r="JW154" t="n">
        <v/>
      </c>
      <c r="JX154" t="n">
        <v/>
      </c>
      <c r="JY154" t="n">
        <v/>
      </c>
      <c r="JZ154" t="n">
        <v/>
      </c>
      <c r="KA154" t="inlineStr">
        <is>
          <t>Tidak pernah</t>
        </is>
      </c>
      <c r="KB154" t="n">
        <v/>
      </c>
      <c r="KC154" t="n">
        <v/>
      </c>
      <c r="KD154" t="n">
        <v/>
      </c>
      <c r="KE154" t="n">
        <v/>
      </c>
      <c r="KF154" t="n">
        <v/>
      </c>
      <c r="KG154" t="n">
        <v/>
      </c>
      <c r="KH154" t="n">
        <v/>
      </c>
      <c r="KI154" t="n">
        <v/>
      </c>
      <c r="KJ154" t="inlineStr">
        <is>
          <t>Tidak pernah</t>
        </is>
      </c>
      <c r="KK154" t="n">
        <v/>
      </c>
      <c r="KL154" t="n">
        <v/>
      </c>
      <c r="KM154" t="n">
        <v/>
      </c>
      <c r="KN154" t="n">
        <v/>
      </c>
      <c r="KO154" t="n">
        <v/>
      </c>
      <c r="KP154" t="n">
        <v/>
      </c>
      <c r="KQ154" t="n">
        <v/>
      </c>
      <c r="KR154" t="n">
        <v/>
      </c>
      <c r="KS154" t="inlineStr">
        <is>
          <t>Cukup membaik</t>
        </is>
      </c>
      <c r="KT154" t="inlineStr">
        <is>
          <t>0-1 kali</t>
        </is>
      </c>
      <c r="KU154" t="inlineStr">
        <is>
          <t>0-1 kali</t>
        </is>
      </c>
      <c r="KV154" t="inlineStr">
        <is>
          <t>Anak-anak (0-18 tahun)</t>
        </is>
      </c>
      <c r="KW154" t="n">
        <v>0</v>
      </c>
      <c r="KX154" t="n">
        <v>0</v>
      </c>
      <c r="KY154" t="n">
        <v>1</v>
      </c>
      <c r="KZ154" t="n">
        <v>0</v>
      </c>
      <c r="LA154" t="inlineStr">
        <is>
          <t>Cukup membaik</t>
        </is>
      </c>
      <c r="LB154" t="inlineStr">
        <is>
          <t>Cukup membaik</t>
        </is>
      </c>
      <c r="LC154" t="n">
        <v>4</v>
      </c>
      <c r="LD154" t="n">
        <v>6</v>
      </c>
      <c r="LE154" t="n">
        <v>0</v>
      </c>
      <c r="LF154" t="n">
        <v>0</v>
      </c>
      <c r="LG154" t="inlineStr">
        <is>
          <t>Ya</t>
        </is>
      </c>
      <c r="LH154" t="n">
        <v>100000</v>
      </c>
      <c r="LI154" t="n">
        <v/>
      </c>
      <c r="LJ154" t="inlineStr">
        <is>
          <t>Kebutuhan rumah tangga</t>
        </is>
      </c>
      <c r="LK154" t="n">
        <v>0</v>
      </c>
      <c r="LL154" t="n">
        <v>0</v>
      </c>
      <c r="LM154" t="n">
        <v>0</v>
      </c>
      <c r="LN154" t="n">
        <v>0</v>
      </c>
      <c r="LO154" t="n">
        <v>1</v>
      </c>
      <c r="LP154" t="n">
        <v>0</v>
      </c>
      <c r="LQ154" t="n">
        <v>0</v>
      </c>
      <c r="LR154" t="n">
        <v/>
      </c>
      <c r="LS154" t="n">
        <v>10</v>
      </c>
      <c r="LT154" t="n">
        <v>0</v>
      </c>
      <c r="LU154" t="n">
        <v>0</v>
      </c>
      <c r="LV154" t="n">
        <v>10</v>
      </c>
      <c r="LW154" t="n">
        <v>10</v>
      </c>
      <c r="LX154" t="n">
        <v>0</v>
      </c>
      <c r="LY154" t="n">
        <v>5</v>
      </c>
      <c r="LZ154" t="n">
        <v>5</v>
      </c>
      <c r="MA154" t="n">
        <v>0</v>
      </c>
      <c r="MB154" t="inlineStr">
        <is>
          <t>Ya</t>
        </is>
      </c>
      <c r="MC154" t="n">
        <v>60</v>
      </c>
      <c r="MD154" t="n">
        <v>25</v>
      </c>
      <c r="ME154" t="n">
        <v>0</v>
      </c>
      <c r="MF154" t="n">
        <v>0</v>
      </c>
      <c r="MG154" t="n">
        <v>0</v>
      </c>
      <c r="MH154" t="n">
        <v>0</v>
      </c>
      <c r="MI154" t="inlineStr">
        <is>
          <t>Istirahat</t>
        </is>
      </c>
      <c r="MJ154" t="n">
        <v>0</v>
      </c>
      <c r="MK154" t="n">
        <v>0</v>
      </c>
      <c r="ML154" t="n">
        <v>1</v>
      </c>
      <c r="MM154" t="n">
        <v>0</v>
      </c>
      <c r="MN154" t="n">
        <v>0</v>
      </c>
      <c r="MO154" t="n">
        <v>0</v>
      </c>
      <c r="MP154" t="n">
        <v/>
      </c>
      <c r="MQ154" t="n">
        <v/>
      </c>
      <c r="MR154" t="inlineStr">
        <is>
          <t>Istirahat</t>
        </is>
      </c>
      <c r="MS154" t="n">
        <v/>
      </c>
      <c r="MT154" t="inlineStr">
        <is>
          <t>Istirahat</t>
        </is>
      </c>
      <c r="MU154" t="inlineStr">
        <is>
          <t>Tidak</t>
        </is>
      </c>
      <c r="MV154" t="n">
        <v/>
      </c>
      <c r="MW154" t="n">
        <v/>
      </c>
      <c r="MX154" t="n">
        <v/>
      </c>
      <c r="MY154" t="n">
        <v/>
      </c>
      <c r="MZ154" t="n">
        <v/>
      </c>
      <c r="NA154" t="n">
        <v/>
      </c>
      <c r="NB154" t="n">
        <v/>
      </c>
      <c r="NC154" t="n">
        <v/>
      </c>
      <c r="ND154" t="n">
        <v/>
      </c>
      <c r="NE154" t="n">
        <v/>
      </c>
      <c r="NF154" t="n">
        <v/>
      </c>
      <c r="NG154" t="n">
        <v/>
      </c>
      <c r="NH154" t="n">
        <v/>
      </c>
      <c r="NI154" t="n">
        <v/>
      </c>
      <c r="NJ154" t="n">
        <v/>
      </c>
      <c r="NK154" t="n">
        <v/>
      </c>
      <c r="NL154" t="inlineStr">
        <is>
          <t>Ya</t>
        </is>
      </c>
      <c r="NM154" t="inlineStr">
        <is>
          <t>Kombinasi kredit/pinjaman dan dana hibah</t>
        </is>
      </c>
      <c r="NN154" t="inlineStr">
        <is>
          <t>7.000.001-9.000.000</t>
        </is>
      </c>
      <c r="NO154" t="inlineStr">
        <is>
          <t>Yayasan Rumah Energi atau BIRU</t>
        </is>
      </c>
      <c r="NP154" t="n">
        <v/>
      </c>
      <c r="NQ154" t="inlineStr">
        <is>
          <t>Koperasi</t>
        </is>
      </c>
      <c r="NR154" t="n">
        <v/>
      </c>
      <c r="NS154" t="n">
        <v>24</v>
      </c>
      <c r="NT154" t="inlineStr">
        <is>
          <t>Anggota keluarga - Laki-laki dewasa</t>
        </is>
      </c>
      <c r="NU154" t="n">
        <v/>
      </c>
      <c r="NV154" t="n">
        <v/>
      </c>
      <c r="NW154" t="n">
        <v/>
      </c>
      <c r="NX154" t="inlineStr">
        <is>
          <t>Sedikit meningkat</t>
        </is>
      </c>
      <c r="NY154" t="n">
        <v>90</v>
      </c>
      <c r="NZ154" t="n">
        <v>0</v>
      </c>
      <c r="OA154" t="n">
        <v>0</v>
      </c>
      <c r="OB154" t="n">
        <v>0</v>
      </c>
      <c r="OC154" t="n">
        <v>20</v>
      </c>
      <c r="OD154" t="n">
        <v>0</v>
      </c>
      <c r="OE154" t="inlineStr">
        <is>
          <t>Lebih baik</t>
        </is>
      </c>
      <c r="OF154" t="inlineStr">
        <is>
          <t>Lebih baik (beda waktu memasak 5-30 menit, ATAU tidak lagi ada rasa/bau makanan yang berubah, ATAU alasan lainnya)</t>
        </is>
      </c>
      <c r="OG154" t="inlineStr">
        <is>
          <t>Ya</t>
        </is>
      </c>
      <c r="OH154" t="n">
        <v>0</v>
      </c>
      <c r="OI154" t="n">
        <v>10</v>
      </c>
      <c r="OJ154" t="n">
        <v>0</v>
      </c>
      <c r="OK154" t="n">
        <v>0</v>
      </c>
      <c r="OL154" t="n">
        <v>0</v>
      </c>
      <c r="OM154" t="n">
        <v>0</v>
      </c>
      <c r="ON154" t="n">
        <v>0</v>
      </c>
      <c r="OO154" t="n">
        <v>0</v>
      </c>
      <c r="OP154" t="inlineStr">
        <is>
          <t>Sapi perah</t>
        </is>
      </c>
      <c r="OQ154" t="n">
        <v>0</v>
      </c>
      <c r="OR154" t="n">
        <v>1</v>
      </c>
      <c r="OS154" t="n">
        <v>0</v>
      </c>
      <c r="OT154" t="n">
        <v>0</v>
      </c>
      <c r="OU154" t="n">
        <v>0</v>
      </c>
      <c r="OV154" t="n">
        <v>0</v>
      </c>
      <c r="OW154" t="n">
        <v>0</v>
      </c>
      <c r="OX154" t="n">
        <v>0</v>
      </c>
      <c r="OY154" t="n">
        <v>0</v>
      </c>
      <c r="OZ154" t="inlineStr">
        <is>
          <t>Sapi perah</t>
        </is>
      </c>
      <c r="PA154" t="n">
        <v>0</v>
      </c>
      <c r="PB154" t="n">
        <v>1</v>
      </c>
      <c r="PC154" t="n">
        <v>0</v>
      </c>
      <c r="PD154" t="n">
        <v>0</v>
      </c>
      <c r="PE154" t="n">
        <v>0</v>
      </c>
      <c r="PF154" t="n">
        <v>0</v>
      </c>
      <c r="PG154" t="n">
        <v>0</v>
      </c>
      <c r="PH154" t="n">
        <v>0</v>
      </c>
      <c r="PI154" t="n">
        <v>0</v>
      </c>
      <c r="PJ154" t="inlineStr">
        <is>
          <t>Sapi perah</t>
        </is>
      </c>
      <c r="PK154" t="n">
        <v>0</v>
      </c>
      <c r="PL154" t="n">
        <v>1</v>
      </c>
      <c r="PM154" t="n">
        <v>0</v>
      </c>
      <c r="PN154" t="n">
        <v>0</v>
      </c>
      <c r="PO154" t="n">
        <v>0</v>
      </c>
      <c r="PP154" t="n">
        <v>0</v>
      </c>
      <c r="PQ154" t="n">
        <v>0</v>
      </c>
      <c r="PR154" t="n">
        <v>0</v>
      </c>
      <c r="PS154" t="n">
        <v>0</v>
      </c>
      <c r="PT154" t="n">
        <v/>
      </c>
      <c r="PU154" t="n">
        <v/>
      </c>
      <c r="PV154" t="n">
        <v/>
      </c>
      <c r="PW154" t="n">
        <v/>
      </c>
      <c r="PX154" t="n">
        <v/>
      </c>
      <c r="PY154" t="n">
        <v/>
      </c>
      <c r="PZ154" t="n">
        <v/>
      </c>
      <c r="QA154" t="n">
        <v/>
      </c>
      <c r="QB154" t="n">
        <v/>
      </c>
      <c r="QC154" t="n">
        <v/>
      </c>
      <c r="QD154" t="n">
        <v/>
      </c>
      <c r="QE154" t="inlineStr">
        <is>
          <t>1-Disebarkan ke lahan terbuka</t>
        </is>
      </c>
      <c r="QF154" t="n">
        <v>0</v>
      </c>
      <c r="QG154" t="n">
        <v>0</v>
      </c>
      <c r="QH154" t="n">
        <v>0</v>
      </c>
      <c r="QI154" t="n">
        <v>0</v>
      </c>
      <c r="QJ154" t="n">
        <v>0</v>
      </c>
      <c r="QK154" t="n">
        <v>1</v>
      </c>
      <c r="QL154" t="n">
        <v>0</v>
      </c>
      <c r="QM154" t="n">
        <v>0</v>
      </c>
      <c r="QN154" t="n">
        <v>0</v>
      </c>
      <c r="QO154" t="n">
        <v/>
      </c>
      <c r="QP154" t="n">
        <v/>
      </c>
      <c r="QQ154" t="n">
        <v/>
      </c>
      <c r="QR154" t="n">
        <v/>
      </c>
      <c r="QS154" t="n">
        <v/>
      </c>
      <c r="QT154" t="n">
        <v/>
      </c>
      <c r="QU154" t="n">
        <v/>
      </c>
      <c r="QV154" t="n">
        <v/>
      </c>
      <c r="QW154" t="n">
        <v/>
      </c>
      <c r="QX154" t="n">
        <v/>
      </c>
      <c r="QY154" t="n">
        <v/>
      </c>
      <c r="QZ154" t="n">
        <v/>
      </c>
      <c r="RA154" t="n">
        <v/>
      </c>
      <c r="RB154" t="n">
        <v/>
      </c>
      <c r="RC154" t="n">
        <v/>
      </c>
      <c r="RD154" t="n">
        <v/>
      </c>
      <c r="RE154" t="n">
        <v/>
      </c>
      <c r="RF154" t="n">
        <v/>
      </c>
      <c r="RG154" t="n">
        <v/>
      </c>
      <c r="RH154" t="n">
        <v/>
      </c>
      <c r="RI154" t="n">
        <v/>
      </c>
      <c r="RJ154" t="n">
        <v/>
      </c>
      <c r="RK154" t="n">
        <v/>
      </c>
      <c r="RL154" t="n">
        <v/>
      </c>
      <c r="RM154" t="n">
        <v/>
      </c>
      <c r="RN154" t="n">
        <v/>
      </c>
      <c r="RO154" t="n">
        <v/>
      </c>
      <c r="RP154" t="n">
        <v/>
      </c>
      <c r="RQ154" t="n">
        <v/>
      </c>
      <c r="RR154" t="n">
        <v/>
      </c>
      <c r="RS154" t="n">
        <v/>
      </c>
      <c r="RT154" t="n">
        <v/>
      </c>
      <c r="RU154" t="n">
        <v/>
      </c>
      <c r="RV154" t="n">
        <v/>
      </c>
      <c r="RW154" t="n">
        <v/>
      </c>
      <c r="RX154" t="n">
        <v/>
      </c>
      <c r="RY154" t="n">
        <v/>
      </c>
      <c r="RZ154" t="n">
        <v/>
      </c>
      <c r="SA154" t="n">
        <v/>
      </c>
      <c r="SB154" t="n">
        <v/>
      </c>
      <c r="SC154" t="n">
        <v/>
      </c>
      <c r="SD154" t="n">
        <v/>
      </c>
      <c r="SE154" t="n">
        <v/>
      </c>
      <c r="SF154" t="n">
        <v/>
      </c>
      <c r="SG154" t="n">
        <v/>
      </c>
      <c r="SH154" t="n">
        <v/>
      </c>
      <c r="SI154" t="n">
        <v/>
      </c>
      <c r="SJ154" t="n">
        <v/>
      </c>
      <c r="SK154" t="n">
        <v/>
      </c>
      <c r="SL154" t="n">
        <v/>
      </c>
      <c r="SM154" t="n">
        <v/>
      </c>
      <c r="SN154" t="n">
        <v/>
      </c>
      <c r="SO154" t="n">
        <v/>
      </c>
      <c r="SP154" t="n">
        <v/>
      </c>
      <c r="SQ154" t="n">
        <v/>
      </c>
      <c r="SR154" t="n">
        <v/>
      </c>
      <c r="SS154" t="n">
        <v/>
      </c>
      <c r="ST154" t="n">
        <v/>
      </c>
      <c r="SU154" t="n">
        <v/>
      </c>
      <c r="SV154" t="n">
        <v/>
      </c>
      <c r="SW154" t="n">
        <v/>
      </c>
      <c r="SX154" t="n">
        <v/>
      </c>
      <c r="SY154" t="n">
        <v/>
      </c>
      <c r="SZ154" t="n">
        <v>5</v>
      </c>
      <c r="TA154" t="n">
        <v/>
      </c>
      <c r="TB154" t="n">
        <v/>
      </c>
      <c r="TC154" t="n">
        <v/>
      </c>
      <c r="TD154" t="n">
        <v/>
      </c>
      <c r="TE154" t="n">
        <v/>
      </c>
      <c r="TF154" t="n">
        <v/>
      </c>
      <c r="TG154" t="n">
        <v/>
      </c>
      <c r="TH154" t="n">
        <v/>
      </c>
      <c r="TI154" t="n">
        <v/>
      </c>
      <c r="TJ154" t="n">
        <v/>
      </c>
      <c r="TK154" t="n">
        <v/>
      </c>
      <c r="TL154" t="n">
        <v/>
      </c>
      <c r="TM154" t="n">
        <v/>
      </c>
      <c r="TN154" t="n">
        <v/>
      </c>
      <c r="TO154" t="n">
        <v/>
      </c>
      <c r="TP154" t="n">
        <v/>
      </c>
      <c r="TQ154" t="n">
        <v/>
      </c>
      <c r="TR154" t="n">
        <v/>
      </c>
      <c r="TS154" t="n">
        <v/>
      </c>
      <c r="TT154" t="n">
        <v/>
      </c>
      <c r="TU154" t="n">
        <v/>
      </c>
      <c r="TV154" t="n">
        <v/>
      </c>
      <c r="TW154" t="n">
        <v/>
      </c>
      <c r="TX154" t="n">
        <v/>
      </c>
      <c r="TY154" t="n">
        <v/>
      </c>
      <c r="TZ154" t="n">
        <v/>
      </c>
      <c r="UA154" t="n">
        <v/>
      </c>
      <c r="UB154" t="n">
        <v/>
      </c>
      <c r="UC154" t="n">
        <v/>
      </c>
      <c r="UD154" t="n">
        <v/>
      </c>
      <c r="UE154" t="n">
        <v/>
      </c>
      <c r="UF154" t="n">
        <v/>
      </c>
      <c r="UG154" t="n">
        <v/>
      </c>
      <c r="UH154" t="n">
        <v/>
      </c>
      <c r="UI154" t="n">
        <v/>
      </c>
      <c r="UJ154" t="n">
        <v/>
      </c>
      <c r="UK154" t="n">
        <v/>
      </c>
      <c r="UL154" t="n">
        <v/>
      </c>
      <c r="UM154" t="n">
        <v/>
      </c>
      <c r="UN154" t="n">
        <v/>
      </c>
      <c r="UO154" t="n">
        <v/>
      </c>
      <c r="UP154" t="n">
        <v/>
      </c>
      <c r="UQ154" t="n">
        <v/>
      </c>
      <c r="UR154" t="n">
        <v/>
      </c>
      <c r="US154" t="n">
        <v/>
      </c>
      <c r="UT154" t="n">
        <v/>
      </c>
      <c r="UU154" t="n">
        <v/>
      </c>
      <c r="UV154" t="inlineStr">
        <is>
          <t>Pemberian pakan di kandang</t>
        </is>
      </c>
      <c r="UW154" t="n">
        <v/>
      </c>
      <c r="UX154" t="n">
        <v/>
      </c>
      <c r="UY154" t="n">
        <v/>
      </c>
      <c r="UZ154" t="n">
        <v/>
      </c>
      <c r="VA154" t="n">
        <v/>
      </c>
      <c r="VB154" t="n">
        <v/>
      </c>
      <c r="VC154" t="n">
        <v/>
      </c>
      <c r="VD154" t="inlineStr">
        <is>
          <t>Sangat jarang (&gt;1 bulan sekali)</t>
        </is>
      </c>
      <c r="VE154" t="n">
        <v/>
      </c>
      <c r="VF154" t="n">
        <v/>
      </c>
      <c r="VG154" t="n">
        <v/>
      </c>
      <c r="VH154" t="n">
        <v/>
      </c>
      <c r="VI154" t="n">
        <v/>
      </c>
      <c r="VJ154" t="n">
        <v/>
      </c>
      <c r="VK154" t="n">
        <v/>
      </c>
      <c r="VL154" t="inlineStr">
        <is>
          <t>Sangat sering (&gt;1 kali sehari)</t>
        </is>
      </c>
      <c r="VM154" t="n">
        <v/>
      </c>
      <c r="VN154" t="n">
        <v/>
      </c>
      <c r="VO154" t="n">
        <v/>
      </c>
      <c r="VP154" t="n">
        <v/>
      </c>
      <c r="VQ154" t="n">
        <v/>
      </c>
      <c r="VR154" t="n">
        <v/>
      </c>
      <c r="VS154" t="n">
        <v/>
      </c>
      <c r="VT154" t="n">
        <v/>
      </c>
      <c r="VU154" t="n">
        <v/>
      </c>
      <c r="VV154" t="n">
        <v/>
      </c>
      <c r="VW154" t="n">
        <v/>
      </c>
      <c r="VX154" t="n">
        <v/>
      </c>
      <c r="VY154" t="n">
        <v/>
      </c>
      <c r="VZ154" t="n">
        <v/>
      </c>
      <c r="WA154" t="n">
        <v/>
      </c>
      <c r="WB154" t="n">
        <v/>
      </c>
      <c r="WC154" t="n">
        <v/>
      </c>
      <c r="WD154" t="n">
        <v/>
      </c>
      <c r="WE154" t="n">
        <v/>
      </c>
      <c r="WF154" t="inlineStr">
        <is>
          <t>6-Digester biogas</t>
        </is>
      </c>
      <c r="WG154" t="n">
        <v>0</v>
      </c>
      <c r="WH154" t="n">
        <v>0</v>
      </c>
      <c r="WI154" t="n">
        <v>0</v>
      </c>
      <c r="WJ154" t="n">
        <v>0</v>
      </c>
      <c r="WK154" t="n">
        <v>0</v>
      </c>
      <c r="WL154" t="n">
        <v>0</v>
      </c>
      <c r="WM154" t="n">
        <v>0</v>
      </c>
      <c r="WN154" t="n">
        <v>0</v>
      </c>
      <c r="WO154" t="n">
        <v>0</v>
      </c>
      <c r="WP154" t="n">
        <v>1</v>
      </c>
      <c r="WQ154" t="n">
        <v>0</v>
      </c>
      <c r="WR154" t="n">
        <v>0</v>
      </c>
      <c r="WS154" t="n">
        <v/>
      </c>
      <c r="WT154" t="n">
        <v/>
      </c>
      <c r="WU154" t="n">
        <v/>
      </c>
      <c r="WV154" t="n">
        <v/>
      </c>
      <c r="WW154" t="n">
        <v/>
      </c>
      <c r="WX154" t="n">
        <v/>
      </c>
      <c r="WY154" t="n">
        <v/>
      </c>
      <c r="WZ154" t="n">
        <v/>
      </c>
      <c r="XA154" t="n">
        <v/>
      </c>
      <c r="XB154" t="n">
        <v/>
      </c>
      <c r="XC154" t="n">
        <v/>
      </c>
      <c r="XD154" t="n">
        <v/>
      </c>
      <c r="XE154" t="n">
        <v/>
      </c>
      <c r="XF154" t="n">
        <v/>
      </c>
      <c r="XG154" t="n">
        <v/>
      </c>
      <c r="XH154" t="n">
        <v/>
      </c>
      <c r="XI154" t="n">
        <v/>
      </c>
      <c r="XJ154" t="n">
        <v/>
      </c>
      <c r="XK154" t="n">
        <v/>
      </c>
      <c r="XL154" t="n">
        <v/>
      </c>
      <c r="XM154" t="n">
        <v/>
      </c>
      <c r="XN154" t="n">
        <v/>
      </c>
      <c r="XO154" t="n">
        <v/>
      </c>
      <c r="XP154" t="n">
        <v/>
      </c>
      <c r="XQ154" t="n">
        <v/>
      </c>
      <c r="XR154" t="n">
        <v/>
      </c>
      <c r="XS154" t="n">
        <v/>
      </c>
      <c r="XT154" t="n">
        <v/>
      </c>
      <c r="XU154" t="n">
        <v/>
      </c>
      <c r="XV154" t="n">
        <v/>
      </c>
      <c r="XW154" t="n">
        <v/>
      </c>
      <c r="XX154" t="n">
        <v/>
      </c>
      <c r="XY154" t="n">
        <v/>
      </c>
      <c r="XZ154" t="n">
        <v/>
      </c>
      <c r="YA154" t="n">
        <v/>
      </c>
      <c r="YB154" t="n">
        <v/>
      </c>
      <c r="YC154" t="n">
        <v/>
      </c>
      <c r="YD154" t="n">
        <v/>
      </c>
      <c r="YE154" t="n">
        <v/>
      </c>
      <c r="YF154" t="n">
        <v/>
      </c>
      <c r="YG154" t="n">
        <v/>
      </c>
      <c r="YH154" t="n">
        <v/>
      </c>
      <c r="YI154" t="n">
        <v/>
      </c>
      <c r="YJ154" t="n">
        <v/>
      </c>
      <c r="YK154" t="n">
        <v/>
      </c>
      <c r="YL154" t="n">
        <v/>
      </c>
      <c r="YM154" t="n">
        <v/>
      </c>
      <c r="YN154" t="n">
        <v/>
      </c>
      <c r="YO154" t="n">
        <v/>
      </c>
      <c r="YP154" t="n">
        <v/>
      </c>
      <c r="YQ154" t="n">
        <v/>
      </c>
      <c r="YR154" t="n">
        <v/>
      </c>
      <c r="YS154" t="n">
        <v/>
      </c>
      <c r="YT154" t="n">
        <v/>
      </c>
      <c r="YU154" t="n">
        <v/>
      </c>
      <c r="YV154" t="n">
        <v/>
      </c>
      <c r="YW154" t="n">
        <v/>
      </c>
      <c r="YX154" t="n">
        <v/>
      </c>
      <c r="YY154" t="n">
        <v/>
      </c>
      <c r="YZ154" t="n">
        <v/>
      </c>
      <c r="ZA154" t="n">
        <v/>
      </c>
      <c r="ZB154" t="n">
        <v/>
      </c>
      <c r="ZC154" t="n">
        <v/>
      </c>
      <c r="ZD154" t="n">
        <v/>
      </c>
      <c r="ZE154" t="n">
        <v/>
      </c>
      <c r="ZF154" t="n">
        <v/>
      </c>
      <c r="ZG154" t="n">
        <v/>
      </c>
      <c r="ZH154" t="n">
        <v/>
      </c>
      <c r="ZI154" t="n">
        <v/>
      </c>
      <c r="ZJ154" t="n">
        <v/>
      </c>
      <c r="ZK154" t="n">
        <v/>
      </c>
      <c r="ZL154" t="n">
        <v/>
      </c>
      <c r="ZM154" t="n">
        <v/>
      </c>
      <c r="ZN154" t="n">
        <v/>
      </c>
      <c r="ZO154" t="n">
        <v>100</v>
      </c>
      <c r="ZP154" t="n">
        <v/>
      </c>
      <c r="ZQ154" t="n">
        <v/>
      </c>
      <c r="ZR154" t="n">
        <v/>
      </c>
      <c r="ZS154" t="n">
        <v/>
      </c>
      <c r="ZT154" t="n">
        <v/>
      </c>
      <c r="ZU154" t="n">
        <v/>
      </c>
      <c r="ZV154" t="n">
        <v/>
      </c>
      <c r="ZW154" t="n">
        <v>3</v>
      </c>
      <c r="ZX154" t="n">
        <v/>
      </c>
      <c r="ZY154" t="n">
        <v/>
      </c>
      <c r="ZZ154" t="n">
        <v/>
      </c>
      <c r="AAA154" t="n">
        <v/>
      </c>
      <c r="AAB154" t="n">
        <v/>
      </c>
      <c r="AAC154" t="n">
        <v/>
      </c>
      <c r="AAD154" t="n">
        <v/>
      </c>
      <c r="AAE154" t="inlineStr">
        <is>
          <t>Pakan segar (misal: rumput)</t>
        </is>
      </c>
      <c r="AAF154" t="n">
        <v/>
      </c>
      <c r="AAG154" t="n">
        <v/>
      </c>
      <c r="AAH154" t="n">
        <v/>
      </c>
      <c r="AAI154" t="n">
        <v/>
      </c>
      <c r="AAJ154" t="n">
        <v/>
      </c>
      <c r="AAK154" t="n">
        <v/>
      </c>
      <c r="AAL154" t="inlineStr">
        <is>
          <t>Tidak</t>
        </is>
      </c>
      <c r="AAM154" t="n">
        <v/>
      </c>
      <c r="AAN154" t="n">
        <v/>
      </c>
      <c r="AAO154" t="n">
        <v/>
      </c>
      <c r="AAP154" t="n">
        <v/>
      </c>
      <c r="AAQ154" t="n">
        <v/>
      </c>
      <c r="AAR154" t="inlineStr">
        <is>
          <t>Ya</t>
        </is>
      </c>
      <c r="AAS154" t="inlineStr">
        <is>
          <t>Tidak pasti/ragu-ragu</t>
        </is>
      </c>
      <c r="AAT154" t="inlineStr">
        <is>
          <t>Dibuang ke selokan</t>
        </is>
      </c>
      <c r="AAU154" t="n">
        <v>0</v>
      </c>
      <c r="AAV154" t="n">
        <v>0</v>
      </c>
      <c r="AAW154" t="n">
        <v>0</v>
      </c>
      <c r="AAX154" t="n">
        <v>0</v>
      </c>
      <c r="AAY154" t="n">
        <v>0</v>
      </c>
      <c r="AAZ154" t="n">
        <v>0</v>
      </c>
      <c r="ABA154" t="n">
        <v>1</v>
      </c>
      <c r="ABB154" t="n">
        <v/>
      </c>
      <c r="ABC154" t="n">
        <v/>
      </c>
      <c r="ABD154" t="n">
        <v/>
      </c>
      <c r="ABE154" t="n">
        <v/>
      </c>
      <c r="ABF154" t="n">
        <v/>
      </c>
      <c r="ABG154" t="n">
        <v/>
      </c>
      <c r="ABH154" t="n">
        <v/>
      </c>
      <c r="ABI154" t="n">
        <v/>
      </c>
      <c r="ABJ154" t="n">
        <v/>
      </c>
      <c r="ABK154" t="n">
        <v/>
      </c>
      <c r="ABL154" t="n">
        <v/>
      </c>
      <c r="ABM154" t="n">
        <v/>
      </c>
      <c r="ABN154" t="n">
        <v/>
      </c>
      <c r="ABO154" t="n">
        <v/>
      </c>
      <c r="ABP154" t="n">
        <v/>
      </c>
      <c r="ABQ154" t="n">
        <v/>
      </c>
      <c r="ABR154" t="n">
        <v/>
      </c>
      <c r="ABS154" t="n">
        <v/>
      </c>
      <c r="ABT154" t="n">
        <v/>
      </c>
      <c r="ABU154" t="n">
        <v/>
      </c>
      <c r="ABV154" t="n">
        <v/>
      </c>
      <c r="ABW154" t="n">
        <v/>
      </c>
      <c r="ABX154" t="n">
        <v/>
      </c>
      <c r="ABY154" t="n">
        <v/>
      </c>
      <c r="ABZ154" t="n">
        <v/>
      </c>
      <c r="ACA154" t="n">
        <v/>
      </c>
      <c r="ACB154" t="n">
        <v/>
      </c>
      <c r="ACC154" t="n">
        <v/>
      </c>
      <c r="ACD154" t="n">
        <v/>
      </c>
      <c r="ACE154" t="n">
        <v/>
      </c>
      <c r="ACF154" t="n">
        <v/>
      </c>
      <c r="ACG154" t="n">
        <v/>
      </c>
      <c r="ACH154" t="n">
        <v/>
      </c>
      <c r="ACI154" t="n">
        <v/>
      </c>
      <c r="ACJ154" t="n">
        <v/>
      </c>
      <c r="ACK154" t="inlineStr">
        <is>
          <t>Ladang/sawah terlalu jauh, sulit untuk mengangkut ke sana</t>
        </is>
      </c>
      <c r="ACL154" t="n">
        <v>0</v>
      </c>
      <c r="ACM154" t="n">
        <v>0</v>
      </c>
      <c r="ACN154" t="n">
        <v>0</v>
      </c>
      <c r="ACO154" t="n">
        <v>1</v>
      </c>
      <c r="ACP154" t="n">
        <v>0</v>
      </c>
      <c r="ACQ154" t="n">
        <v>0</v>
      </c>
      <c r="ACR154" t="n">
        <v>0</v>
      </c>
      <c r="ACS154" t="n">
        <v/>
      </c>
      <c r="ACT154" t="inlineStr">
        <is>
          <t>Tidak</t>
        </is>
      </c>
      <c r="ACU154" t="inlineStr">
        <is>
          <t>Manfaat cukup signifikan, terasa di kehidupan sehari-hari</t>
        </is>
      </c>
      <c r="ACV154" t="inlineStr">
        <is>
          <t>Sama saja</t>
        </is>
      </c>
      <c r="ACW154" t="inlineStr">
        <is>
          <t>Anggota keluarga - Perempuan dewasa</t>
        </is>
      </c>
      <c r="ACX154" t="inlineStr">
        <is>
          <t>Netral/tidak tahu</t>
        </is>
      </c>
      <c r="ACY154" t="inlineStr">
        <is>
          <t>Anggota keluarga - Laki-laki dewasa Anggota keluarga - Perempuan dewasa</t>
        </is>
      </c>
      <c r="ACZ154" t="n">
        <v>1</v>
      </c>
      <c r="ADA154" t="n">
        <v>1</v>
      </c>
      <c r="ADB154" t="n">
        <v>0</v>
      </c>
      <c r="ADC154" t="n">
        <v>0</v>
      </c>
      <c r="ADD154" t="inlineStr">
        <is>
          <t>Puas</t>
        </is>
      </c>
      <c r="ADE154" t="inlineStr">
        <is>
          <t>Puas</t>
        </is>
      </c>
      <c r="ADF154" t="inlineStr">
        <is>
          <t>Puas</t>
        </is>
      </c>
      <c r="ADG154" t="inlineStr">
        <is>
          <t>Puas</t>
        </is>
      </c>
      <c r="ADH154" t="inlineStr">
        <is>
          <t>Tidak</t>
        </is>
      </c>
      <c r="ADI154" t="n">
        <v/>
      </c>
      <c r="ADJ154" t="inlineStr">
        <is>
          <t>Puas</t>
        </is>
      </c>
      <c r="ADK154" t="n">
        <v/>
      </c>
      <c r="ADL154" t="n">
        <v/>
      </c>
      <c r="ADM154" t="n">
        <v/>
      </c>
      <c r="ADN154" t="n">
        <v/>
      </c>
      <c r="ADO154" t="n">
        <v/>
      </c>
      <c r="ADP154" t="n">
        <v/>
      </c>
      <c r="ADQ154" t="n">
        <v/>
      </c>
      <c r="ADR154" t="n">
        <v/>
      </c>
      <c r="ADS154" t="n">
        <v/>
      </c>
      <c r="ADT154" t="n">
        <v/>
      </c>
      <c r="ADU154" t="inlineStr">
        <is>
          <t>Menghubungi CPO atau pendamping</t>
        </is>
      </c>
      <c r="ADV154" t="n">
        <v>0</v>
      </c>
      <c r="ADW154" t="n">
        <v>0</v>
      </c>
      <c r="ADX154" t="n">
        <v>0</v>
      </c>
      <c r="ADY154" t="n">
        <v>0</v>
      </c>
      <c r="ADZ154" t="n">
        <v>1</v>
      </c>
      <c r="AEA154" t="n">
        <v>0</v>
      </c>
      <c r="AEB154" t="n">
        <v>0</v>
      </c>
      <c r="AEC154" t="n">
        <v>0</v>
      </c>
      <c r="AED154" t="inlineStr">
        <is>
          <t>Tidak</t>
        </is>
      </c>
      <c r="AEE154" t="inlineStr">
        <is>
          <t>Laki-laki dewasa</t>
        </is>
      </c>
      <c r="AEF154" t="n">
        <v/>
      </c>
      <c r="AEG154" t="inlineStr">
        <is>
          <t>Menelepon atau WA langsung</t>
        </is>
      </c>
      <c r="AEH154" t="n">
        <v/>
      </c>
      <c r="AEI154" t="inlineStr">
        <is>
          <t>Tidak</t>
        </is>
      </c>
      <c r="AEJ154" t="inlineStr">
        <is>
          <t>Ya, selalu</t>
        </is>
      </c>
      <c r="AEK154" t="inlineStr">
        <is>
          <t>Pengurangan pengeluaran rumah tangga (bahan bakar minyak, pupuk, dll.) Dapat dibayar melalui skema kredit Mendapatkan subsidi</t>
        </is>
      </c>
      <c r="AEL154" t="n">
        <v>1</v>
      </c>
      <c r="AEM154" t="n">
        <v>0</v>
      </c>
      <c r="AEN154" t="n">
        <v>0</v>
      </c>
      <c r="AEO154" t="n">
        <v>0</v>
      </c>
      <c r="AEP154" t="n">
        <v>0</v>
      </c>
      <c r="AEQ154" t="n">
        <v>0</v>
      </c>
      <c r="AER154" t="n">
        <v>0</v>
      </c>
      <c r="AES154" t="n">
        <v>0</v>
      </c>
      <c r="AET154" t="n">
        <v>0</v>
      </c>
      <c r="AEU154" t="n">
        <v>1</v>
      </c>
      <c r="AEV154" t="n">
        <v>1</v>
      </c>
      <c r="AEW154" t="n">
        <v>0</v>
      </c>
      <c r="AEX154" t="n">
        <v/>
      </c>
      <c r="AEY154" t="inlineStr">
        <is>
          <t>Didukung oleh pihak lain atau ada subsidi</t>
        </is>
      </c>
      <c r="AEZ154" t="n">
        <v/>
      </c>
      <c r="AFA154" t="inlineStr">
        <is>
          <t>Koperasi</t>
        </is>
      </c>
      <c r="AFB154" t="n">
        <v/>
      </c>
      <c r="AFC154" t="inlineStr">
        <is>
          <t>1000535273-6_4_55.jpg</t>
        </is>
      </c>
      <c r="AFD154" t="inlineStr">
        <is>
          <t>https://kf.kobotoolbox.org/api/v2/assets/avstPQqLr3Ab3ZdcVTXZ6f/data/668754760/attachments/attzsfiL6MuJCpgMmHbAwgMt/</t>
        </is>
      </c>
      <c r="AFE154" t="inlineStr">
        <is>
          <t>1000535270-6_5_4.jpg</t>
        </is>
      </c>
      <c r="AFF154" t="inlineStr">
        <is>
          <t>https://kf.kobotoolbox.org/api/v2/assets/avstPQqLr3Ab3ZdcVTXZ6f/data/668754760/attachments/atthMQ6YZA3PHYuz8gpemF5o/</t>
        </is>
      </c>
      <c r="AFG154" t="inlineStr">
        <is>
          <t>Dadiri</t>
        </is>
      </c>
      <c r="AFH154" t="n">
        <v/>
      </c>
      <c r="AFI154" t="n">
        <v/>
      </c>
    </row>
    <row r="155">
      <c r="A155" t="n">
        <v/>
      </c>
      <c r="B155" t="n">
        <v/>
      </c>
      <c r="C155" t="n">
        <v/>
      </c>
      <c r="D155" t="inlineStr">
        <is>
          <t>sunari</t>
        </is>
      </c>
      <c r="E155" t="n">
        <v>0</v>
      </c>
      <c r="F155" t="inlineStr">
        <is>
          <t>-7.911993 112.75903 701 39.08300018310547</t>
        </is>
      </c>
      <c r="G155" t="n">
        <v>-7.911993</v>
      </c>
      <c r="H155" t="n">
        <v>112.75903</v>
      </c>
      <c r="I155" t="n">
        <v>701</v>
      </c>
      <c r="J155" t="n">
        <v>39.08300018</v>
      </c>
      <c r="K155" t="n">
        <v>0</v>
      </c>
      <c r="L155" t="inlineStr">
        <is>
          <t>-7.912254 112.758887 698.8999633789062 92.9000015258789</t>
        </is>
      </c>
      <c r="M155" t="n">
        <v>-7.912254</v>
      </c>
      <c r="N155" t="n">
        <v>112.758887</v>
      </c>
      <c r="O155" t="n">
        <v>698.8999634</v>
      </c>
      <c r="P155" t="n">
        <v>92.90000153</v>
      </c>
      <c r="Q155" t="n">
        <v>0</v>
      </c>
      <c r="R155" t="inlineStr">
        <is>
          <t>Jawa Timur</t>
        </is>
      </c>
      <c r="S155" t="n">
        <v>0</v>
      </c>
      <c r="T155" t="n">
        <v>0</v>
      </c>
      <c r="U155" t="n">
        <v>0</v>
      </c>
      <c r="V155" t="n">
        <v>0</v>
      </c>
      <c r="W155" t="n">
        <v>0</v>
      </c>
      <c r="X155" t="n">
        <v>1</v>
      </c>
      <c r="Y155" t="n">
        <v>0</v>
      </c>
      <c r="Z155" t="n">
        <v>0</v>
      </c>
      <c r="AA155" t="n">
        <v>0</v>
      </c>
      <c r="AB155" t="n">
        <v>0</v>
      </c>
      <c r="AC155" t="inlineStr">
        <is>
          <t>MALANG</t>
        </is>
      </c>
      <c r="AD155" t="inlineStr">
        <is>
          <t>JABUNG</t>
        </is>
      </c>
      <c r="AE155" t="inlineStr">
        <is>
          <t>JABUNG</t>
        </is>
      </c>
      <c r="AF155" t="inlineStr">
        <is>
          <t>KAN JABUNG</t>
        </is>
      </c>
      <c r="AG155" t="inlineStr">
        <is>
          <t>KJP0070</t>
        </is>
      </c>
      <c r="AH155" t="n">
        <v>15</v>
      </c>
      <c r="AI155" t="inlineStr">
        <is>
          <t>VPA1</t>
        </is>
      </c>
      <c r="AJ155" t="inlineStr">
        <is>
          <t>Aktif</t>
        </is>
      </c>
      <c r="AK155" t="n">
        <v>50</v>
      </c>
      <c r="AL155" t="inlineStr">
        <is>
          <t>Laki-laki</t>
        </is>
      </c>
      <c r="AM155" t="inlineStr">
        <is>
          <t>Sudah menikah</t>
        </is>
      </c>
      <c r="AN155" t="inlineStr">
        <is>
          <t>SMP/Sederajat</t>
        </is>
      </c>
      <c r="AO155" t="inlineStr">
        <is>
          <t>Peternak</t>
        </is>
      </c>
      <c r="AP155" t="n">
        <v>0</v>
      </c>
      <c r="AQ155" t="n">
        <v>1</v>
      </c>
      <c r="AR155" t="n">
        <v>0</v>
      </c>
      <c r="AS155" t="n">
        <v>0</v>
      </c>
      <c r="AT155" t="n">
        <v>0</v>
      </c>
      <c r="AU155" t="n">
        <v>0</v>
      </c>
      <c r="AV155" t="n">
        <v>0</v>
      </c>
      <c r="AW155" t="n">
        <v>0</v>
      </c>
      <c r="AX155" t="n">
        <v/>
      </c>
      <c r="AY155" t="inlineStr">
        <is>
          <t>Petani</t>
        </is>
      </c>
      <c r="AZ155" t="n">
        <v>1</v>
      </c>
      <c r="BA155" t="n">
        <v>0</v>
      </c>
      <c r="BB155" t="n">
        <v>0</v>
      </c>
      <c r="BC155" t="n">
        <v>0</v>
      </c>
      <c r="BD155" t="n">
        <v>0</v>
      </c>
      <c r="BE155" t="n">
        <v>0</v>
      </c>
      <c r="BF155" t="n">
        <v>0</v>
      </c>
      <c r="BG155" t="n">
        <v>0</v>
      </c>
      <c r="BH155" t="n">
        <v/>
      </c>
      <c r="BI155" t="inlineStr">
        <is>
          <t>&gt;Rp3.500.000</t>
        </is>
      </c>
      <c r="BJ155" t="n">
        <v>1</v>
      </c>
      <c r="BK155" t="n">
        <v>1</v>
      </c>
      <c r="BL155" t="n">
        <v>0</v>
      </c>
      <c r="BM155" t="n">
        <v>0</v>
      </c>
      <c r="BN155" t="inlineStr">
        <is>
          <t>Milik sendiri</t>
        </is>
      </c>
      <c r="BO155" t="inlineStr">
        <is>
          <t>Permanen (dinding bata dan semen)</t>
        </is>
      </c>
      <c r="BP155" t="n">
        <v>1</v>
      </c>
      <c r="BQ155" t="n">
        <v>0</v>
      </c>
      <c r="BR155" t="n">
        <v>0</v>
      </c>
      <c r="BS155" t="n">
        <v>0</v>
      </c>
      <c r="BT155" t="n">
        <v>0</v>
      </c>
      <c r="BU155" t="n">
        <v/>
      </c>
      <c r="BV155" t="inlineStr">
        <is>
          <t>Keramik/ubin</t>
        </is>
      </c>
      <c r="BW155" t="n">
        <v>0</v>
      </c>
      <c r="BX155" t="n">
        <v>0</v>
      </c>
      <c r="BY155" t="n">
        <v>1</v>
      </c>
      <c r="BZ155" t="n">
        <v>0</v>
      </c>
      <c r="CA155" t="n">
        <v>0</v>
      </c>
      <c r="CB155" t="n">
        <v/>
      </c>
      <c r="CC155" t="inlineStr">
        <is>
          <t>Genting</t>
        </is>
      </c>
      <c r="CD155" t="n">
        <v>0</v>
      </c>
      <c r="CE155" t="n">
        <v>0</v>
      </c>
      <c r="CF155" t="n">
        <v>0</v>
      </c>
      <c r="CG155" t="n">
        <v>0</v>
      </c>
      <c r="CH155" t="n">
        <v>0</v>
      </c>
      <c r="CI155" t="n">
        <v>1</v>
      </c>
      <c r="CJ155" t="n">
        <v>0</v>
      </c>
      <c r="CK155" t="n">
        <v/>
      </c>
      <c r="CL155" t="inlineStr">
        <is>
          <t>Ya</t>
        </is>
      </c>
      <c r="CM155" t="n">
        <v>2010</v>
      </c>
      <c r="CN155" t="inlineStr">
        <is>
          <t>Fixed-Dome (Kubah Tetap)</t>
        </is>
      </c>
      <c r="CO155" t="inlineStr">
        <is>
          <t>12 m³ (10-11 ekor sapi, ±10 jam memasak/hari, ±100 kg slurry/hari)</t>
        </is>
      </c>
      <c r="CP155" t="inlineStr">
        <is>
          <t>Anggota keluarga - laki-laki</t>
        </is>
      </c>
      <c r="CQ155" t="n">
        <v>0</v>
      </c>
      <c r="CR155" t="n">
        <v>0</v>
      </c>
      <c r="CS155" t="n">
        <v>0</v>
      </c>
      <c r="CT155" t="n">
        <v>0</v>
      </c>
      <c r="CU155" t="n">
        <v>1</v>
      </c>
      <c r="CV155" t="n">
        <v>0</v>
      </c>
      <c r="CW155" t="n">
        <v>0</v>
      </c>
      <c r="CX155" t="n">
        <v>0</v>
      </c>
      <c r="CY155" t="inlineStr">
        <is>
          <t>Anggota keluarga - laki-laki</t>
        </is>
      </c>
      <c r="CZ155" t="n">
        <v>1</v>
      </c>
      <c r="DA155" t="n">
        <v>0</v>
      </c>
      <c r="DB155" t="n">
        <v>0</v>
      </c>
      <c r="DC155" t="n">
        <v/>
      </c>
      <c r="DD155" t="inlineStr">
        <is>
          <t>Anggota keluarga - laki-laki CPO atau pendamping</t>
        </is>
      </c>
      <c r="DE155" t="n">
        <v>1</v>
      </c>
      <c r="DF155" t="n">
        <v>0</v>
      </c>
      <c r="DG155" t="n">
        <v>1</v>
      </c>
      <c r="DH155" t="n">
        <v>0</v>
      </c>
      <c r="DI155" t="n">
        <v/>
      </c>
      <c r="DJ155" t="inlineStr">
        <is>
          <t>CPO atau pendamping</t>
        </is>
      </c>
      <c r="DK155" t="n">
        <v>0</v>
      </c>
      <c r="DL155" t="n">
        <v>0</v>
      </c>
      <c r="DM155" t="n">
        <v>1</v>
      </c>
      <c r="DN155" t="n">
        <v>0</v>
      </c>
      <c r="DO155" t="n">
        <v/>
      </c>
      <c r="DP155" t="inlineStr">
        <is>
          <t>Ya</t>
        </is>
      </c>
      <c r="DQ155" t="n">
        <v/>
      </c>
      <c r="DR155" t="n">
        <v/>
      </c>
      <c r="DS155" t="n">
        <v/>
      </c>
      <c r="DT155" t="n">
        <v/>
      </c>
      <c r="DU155" t="n">
        <v/>
      </c>
      <c r="DV155" t="n">
        <v/>
      </c>
      <c r="DW155" t="n">
        <v/>
      </c>
      <c r="DX155" t="n">
        <v/>
      </c>
      <c r="DY155" t="n">
        <v/>
      </c>
      <c r="DZ155" t="n">
        <v/>
      </c>
      <c r="EA155" t="n">
        <v/>
      </c>
      <c r="EB155" t="n">
        <v/>
      </c>
      <c r="EC155" t="n">
        <v/>
      </c>
      <c r="ED155" t="n">
        <v/>
      </c>
      <c r="EE155" t="n">
        <v/>
      </c>
      <c r="EF155" t="n">
        <v/>
      </c>
      <c r="EG155" t="n">
        <v/>
      </c>
      <c r="EH155" t="n">
        <v/>
      </c>
      <c r="EI155" t="inlineStr">
        <is>
          <t>Tidak ada masalah</t>
        </is>
      </c>
      <c r="EJ155" t="n">
        <v>0</v>
      </c>
      <c r="EK155" t="n">
        <v>0</v>
      </c>
      <c r="EL155" t="n">
        <v>0</v>
      </c>
      <c r="EM155" t="n">
        <v>1</v>
      </c>
      <c r="EN155" t="n">
        <v>0</v>
      </c>
      <c r="EO155" t="n">
        <v/>
      </c>
      <c r="EP155" t="inlineStr">
        <is>
          <t>Ya, cukup jelas dan mudah diikuti</t>
        </is>
      </c>
      <c r="EQ155" t="inlineStr">
        <is>
          <t>Pelatihan</t>
        </is>
      </c>
      <c r="ER155" t="inlineStr">
        <is>
          <t>CPO atau pendamping Staff BIRU</t>
        </is>
      </c>
      <c r="ES155" t="n">
        <v>1</v>
      </c>
      <c r="ET155" t="n">
        <v>1</v>
      </c>
      <c r="EU155" t="n">
        <v>0</v>
      </c>
      <c r="EV155" t="n">
        <v>0</v>
      </c>
      <c r="EW155" t="n">
        <v/>
      </c>
      <c r="EX155" t="inlineStr">
        <is>
          <t>Anggota keluarga - Laki-laki</t>
        </is>
      </c>
      <c r="EY155" t="n">
        <v>1</v>
      </c>
      <c r="EZ155" t="n">
        <v>0</v>
      </c>
      <c r="FA155" t="n">
        <v>0</v>
      </c>
      <c r="FB155" t="n">
        <v/>
      </c>
      <c r="FC155" t="inlineStr">
        <is>
          <t>Setiap hari</t>
        </is>
      </c>
      <c r="FD155" t="n">
        <v/>
      </c>
      <c r="FE155" t="inlineStr">
        <is>
          <t>Mengetahui</t>
        </is>
      </c>
      <c r="FF155" t="inlineStr">
        <is>
          <t>Sering (setiap minggu)</t>
        </is>
      </c>
      <c r="FG155" t="inlineStr">
        <is>
          <t>Mengetahui</t>
        </is>
      </c>
      <c r="FH155" t="inlineStr">
        <is>
          <t>Sering (setiap minggu)</t>
        </is>
      </c>
      <c r="FI155" t="inlineStr">
        <is>
          <t>Mengetahui</t>
        </is>
      </c>
      <c r="FJ155" t="inlineStr">
        <is>
          <t>Sering (setiap minggu)</t>
        </is>
      </c>
      <c r="FK155" t="inlineStr">
        <is>
          <t>Mengetahui</t>
        </is>
      </c>
      <c r="FL155" t="inlineStr">
        <is>
          <t>Sering (setiap minggu)</t>
        </is>
      </c>
      <c r="FM155" t="inlineStr">
        <is>
          <t>Mengetahui</t>
        </is>
      </c>
      <c r="FN155" t="inlineStr">
        <is>
          <t>Sering (setiap minggu)</t>
        </is>
      </c>
      <c r="FO155" t="inlineStr">
        <is>
          <t>Mengetahui</t>
        </is>
      </c>
      <c r="FP155" t="inlineStr">
        <is>
          <t>Sering (setiap minggu)</t>
        </is>
      </c>
      <c r="FQ155" t="inlineStr">
        <is>
          <t>Mengetahui</t>
        </is>
      </c>
      <c r="FR155" t="inlineStr">
        <is>
          <t>Ya</t>
        </is>
      </c>
      <c r="FS155" t="inlineStr">
        <is>
          <t>Mengetahui</t>
        </is>
      </c>
      <c r="FT155" t="inlineStr">
        <is>
          <t>Ya, terkadang</t>
        </is>
      </c>
      <c r="FU155" t="inlineStr">
        <is>
          <t>Laki-laki dewasa</t>
        </is>
      </c>
      <c r="FV155" t="n">
        <v>1</v>
      </c>
      <c r="FW155" t="n">
        <v>0</v>
      </c>
      <c r="FX155" t="n">
        <v>0</v>
      </c>
      <c r="FY155" t="n">
        <v>0</v>
      </c>
      <c r="FZ155" t="inlineStr">
        <is>
          <t>Memahami</t>
        </is>
      </c>
      <c r="GA155" t="inlineStr">
        <is>
          <t>Pelatihan</t>
        </is>
      </c>
      <c r="GB155" t="n">
        <v>0</v>
      </c>
      <c r="GC155" t="n">
        <v>1</v>
      </c>
      <c r="GD155" t="n">
        <v>0</v>
      </c>
      <c r="GE155" t="n">
        <v>0</v>
      </c>
      <c r="GF155" t="n">
        <v/>
      </c>
      <c r="GG155" t="inlineStr">
        <is>
          <t>Sering</t>
        </is>
      </c>
      <c r="GH155" t="inlineStr">
        <is>
          <t>Ya</t>
        </is>
      </c>
      <c r="GI155" t="inlineStr">
        <is>
          <t>Tetangga Teman/keluarga</t>
        </is>
      </c>
      <c r="GJ155" t="n">
        <v>1</v>
      </c>
      <c r="GK155" t="n">
        <v>1</v>
      </c>
      <c r="GL155" t="n">
        <v>0</v>
      </c>
      <c r="GM155" t="n">
        <v>0</v>
      </c>
      <c r="GN155" t="n">
        <v/>
      </c>
      <c r="GO155" t="n">
        <v>10</v>
      </c>
      <c r="GP155" t="inlineStr">
        <is>
          <t>Sebagian</t>
        </is>
      </c>
      <c r="GQ155" t="inlineStr">
        <is>
          <t>Kayu bakar LPG</t>
        </is>
      </c>
      <c r="GR155" t="n">
        <v>1</v>
      </c>
      <c r="GS155" t="n">
        <v>1</v>
      </c>
      <c r="GT155" t="n">
        <v>0</v>
      </c>
      <c r="GU155" t="n">
        <v>0</v>
      </c>
      <c r="GV155" t="n">
        <v>0</v>
      </c>
      <c r="GW155" t="n">
        <v>0</v>
      </c>
      <c r="GX155" t="n">
        <v>0</v>
      </c>
      <c r="GY155" t="n">
        <v/>
      </c>
      <c r="GZ155" t="inlineStr">
        <is>
          <t>Ya</t>
        </is>
      </c>
      <c r="HA155" t="n">
        <v/>
      </c>
      <c r="HB155" t="n">
        <v/>
      </c>
      <c r="HC155" t="n">
        <v/>
      </c>
      <c r="HD155" t="n">
        <v/>
      </c>
      <c r="HE155" t="n">
        <v/>
      </c>
      <c r="HF155" t="n">
        <v/>
      </c>
      <c r="HG155" t="n">
        <v/>
      </c>
      <c r="HH155" t="n">
        <v/>
      </c>
      <c r="HI155" t="n">
        <v/>
      </c>
      <c r="HJ155" t="n">
        <v/>
      </c>
      <c r="HK155" t="n">
        <v/>
      </c>
      <c r="HL155" t="n">
        <v/>
      </c>
      <c r="HM155" t="n">
        <v/>
      </c>
      <c r="HN155" t="n">
        <v/>
      </c>
      <c r="HO155" t="n">
        <v/>
      </c>
      <c r="HP155" t="n">
        <v/>
      </c>
      <c r="HQ155" t="n">
        <v/>
      </c>
      <c r="HR155" t="n">
        <v/>
      </c>
      <c r="HS155" t="n">
        <v/>
      </c>
      <c r="HT155" t="n">
        <v/>
      </c>
      <c r="HU155" t="n">
        <v/>
      </c>
      <c r="HV155" t="n">
        <v/>
      </c>
      <c r="HW155" t="n">
        <v/>
      </c>
      <c r="HX155" t="n">
        <v/>
      </c>
      <c r="HY155" t="n">
        <v>50</v>
      </c>
      <c r="HZ155" t="n">
        <v>0</v>
      </c>
      <c r="IA155" t="n">
        <v>9</v>
      </c>
      <c r="IB155" t="n">
        <v>60000</v>
      </c>
      <c r="IC155" t="n">
        <v/>
      </c>
      <c r="ID155" t="n">
        <v/>
      </c>
      <c r="IE155" t="n">
        <v/>
      </c>
      <c r="IF155" t="n">
        <v/>
      </c>
      <c r="IG155" t="n">
        <v/>
      </c>
      <c r="IH155" t="n">
        <v/>
      </c>
      <c r="II155" t="n">
        <v/>
      </c>
      <c r="IJ155" t="n">
        <v/>
      </c>
      <c r="IK155" t="inlineStr">
        <is>
          <t>80-100 kg</t>
        </is>
      </c>
      <c r="IL155" t="inlineStr">
        <is>
          <t>3-5 jam</t>
        </is>
      </c>
      <c r="IM155" t="inlineStr">
        <is>
          <t>Ya</t>
        </is>
      </c>
      <c r="IN155" t="inlineStr">
        <is>
          <t>Tidak</t>
        </is>
      </c>
      <c r="IO155" t="inlineStr">
        <is>
          <t>Lebih bersih</t>
        </is>
      </c>
      <c r="IP155" t="n">
        <v/>
      </c>
      <c r="IQ155" t="inlineStr">
        <is>
          <t>Tidak pernah</t>
        </is>
      </c>
      <c r="IR155" t="n">
        <v/>
      </c>
      <c r="IS155" t="n">
        <v/>
      </c>
      <c r="IT155" t="n">
        <v/>
      </c>
      <c r="IU155" t="n">
        <v/>
      </c>
      <c r="IV155" t="n">
        <v/>
      </c>
      <c r="IW155" t="n">
        <v/>
      </c>
      <c r="IX155" t="n">
        <v/>
      </c>
      <c r="IY155" t="n">
        <v/>
      </c>
      <c r="IZ155" t="inlineStr">
        <is>
          <t>Tidak pernah</t>
        </is>
      </c>
      <c r="JA155" t="n">
        <v/>
      </c>
      <c r="JB155" t="n">
        <v/>
      </c>
      <c r="JC155" t="n">
        <v/>
      </c>
      <c r="JD155" t="n">
        <v/>
      </c>
      <c r="JE155" t="n">
        <v/>
      </c>
      <c r="JF155" t="n">
        <v/>
      </c>
      <c r="JG155" t="n">
        <v/>
      </c>
      <c r="JH155" t="n">
        <v/>
      </c>
      <c r="JI155" t="inlineStr">
        <is>
          <t>Tidak pernah</t>
        </is>
      </c>
      <c r="JJ155" t="n">
        <v/>
      </c>
      <c r="JK155" t="n">
        <v/>
      </c>
      <c r="JL155" t="n">
        <v/>
      </c>
      <c r="JM155" t="n">
        <v/>
      </c>
      <c r="JN155" t="n">
        <v/>
      </c>
      <c r="JO155" t="n">
        <v/>
      </c>
      <c r="JP155" t="n">
        <v/>
      </c>
      <c r="JQ155" t="n">
        <v/>
      </c>
      <c r="JR155" t="inlineStr">
        <is>
          <t>Tidak pernah</t>
        </is>
      </c>
      <c r="JS155" t="n">
        <v/>
      </c>
      <c r="JT155" t="n">
        <v/>
      </c>
      <c r="JU155" t="n">
        <v/>
      </c>
      <c r="JV155" t="n">
        <v/>
      </c>
      <c r="JW155" t="n">
        <v/>
      </c>
      <c r="JX155" t="n">
        <v/>
      </c>
      <c r="JY155" t="n">
        <v/>
      </c>
      <c r="JZ155" t="n">
        <v/>
      </c>
      <c r="KA155" t="inlineStr">
        <is>
          <t>Tidak pernah</t>
        </is>
      </c>
      <c r="KB155" t="n">
        <v/>
      </c>
      <c r="KC155" t="n">
        <v/>
      </c>
      <c r="KD155" t="n">
        <v/>
      </c>
      <c r="KE155" t="n">
        <v/>
      </c>
      <c r="KF155" t="n">
        <v/>
      </c>
      <c r="KG155" t="n">
        <v/>
      </c>
      <c r="KH155" t="n">
        <v/>
      </c>
      <c r="KI155" t="n">
        <v/>
      </c>
      <c r="KJ155" t="inlineStr">
        <is>
          <t>Tidak pernah</t>
        </is>
      </c>
      <c r="KK155" t="n">
        <v/>
      </c>
      <c r="KL155" t="n">
        <v/>
      </c>
      <c r="KM155" t="n">
        <v/>
      </c>
      <c r="KN155" t="n">
        <v/>
      </c>
      <c r="KO155" t="n">
        <v/>
      </c>
      <c r="KP155" t="n">
        <v/>
      </c>
      <c r="KQ155" t="n">
        <v/>
      </c>
      <c r="KR155" t="n">
        <v/>
      </c>
      <c r="KS155" t="inlineStr">
        <is>
          <t>Jauh lebih baik</t>
        </is>
      </c>
      <c r="KT155" t="inlineStr">
        <is>
          <t>0-1 kali</t>
        </is>
      </c>
      <c r="KU155" t="inlineStr">
        <is>
          <t>0-1 kali</t>
        </is>
      </c>
      <c r="KV155" t="inlineStr">
        <is>
          <t>Tidak ada</t>
        </is>
      </c>
      <c r="KW155" t="n">
        <v>0</v>
      </c>
      <c r="KX155" t="n">
        <v>0</v>
      </c>
      <c r="KY155" t="n">
        <v>0</v>
      </c>
      <c r="KZ155" t="n">
        <v>1</v>
      </c>
      <c r="LA155" t="inlineStr">
        <is>
          <t>Cukup membaik</t>
        </is>
      </c>
      <c r="LB155" t="inlineStr">
        <is>
          <t>Cukup membaik</t>
        </is>
      </c>
      <c r="LC155" t="n">
        <v>6</v>
      </c>
      <c r="LD155" t="n">
        <v>6</v>
      </c>
      <c r="LE155" t="n">
        <v>0</v>
      </c>
      <c r="LF155" t="n">
        <v>0</v>
      </c>
      <c r="LG155" t="inlineStr">
        <is>
          <t>Ya</t>
        </is>
      </c>
      <c r="LH155" t="n">
        <v>150000</v>
      </c>
      <c r="LI155" t="n">
        <v/>
      </c>
      <c r="LJ155" t="inlineStr">
        <is>
          <t>Kebutuhan rumah tangga</t>
        </is>
      </c>
      <c r="LK155" t="n">
        <v>0</v>
      </c>
      <c r="LL155" t="n">
        <v>0</v>
      </c>
      <c r="LM155" t="n">
        <v>0</v>
      </c>
      <c r="LN155" t="n">
        <v>0</v>
      </c>
      <c r="LO155" t="n">
        <v>1</v>
      </c>
      <c r="LP155" t="n">
        <v>0</v>
      </c>
      <c r="LQ155" t="n">
        <v>0</v>
      </c>
      <c r="LR155" t="n">
        <v/>
      </c>
      <c r="LS155" t="n">
        <v>10</v>
      </c>
      <c r="LT155" t="n">
        <v>0</v>
      </c>
      <c r="LU155" t="n">
        <v>0</v>
      </c>
      <c r="LV155" t="n">
        <v>5</v>
      </c>
      <c r="LW155" t="n">
        <v>0</v>
      </c>
      <c r="LX155" t="n">
        <v>0</v>
      </c>
      <c r="LY155" t="n">
        <v>5</v>
      </c>
      <c r="LZ155" t="n">
        <v>0</v>
      </c>
      <c r="MA155" t="n">
        <v>0</v>
      </c>
      <c r="MB155" t="inlineStr">
        <is>
          <t>Ya</t>
        </is>
      </c>
      <c r="MC155" t="n">
        <v>60</v>
      </c>
      <c r="MD155" t="n">
        <v>30</v>
      </c>
      <c r="ME155" t="n">
        <v>0</v>
      </c>
      <c r="MF155" t="n">
        <v>0</v>
      </c>
      <c r="MG155" t="n">
        <v>0</v>
      </c>
      <c r="MH155" t="n">
        <v>0</v>
      </c>
      <c r="MI155" t="inlineStr">
        <is>
          <t>Istirahat</t>
        </is>
      </c>
      <c r="MJ155" t="n">
        <v>0</v>
      </c>
      <c r="MK155" t="n">
        <v>0</v>
      </c>
      <c r="ML155" t="n">
        <v>1</v>
      </c>
      <c r="MM155" t="n">
        <v>0</v>
      </c>
      <c r="MN155" t="n">
        <v>0</v>
      </c>
      <c r="MO155" t="n">
        <v>0</v>
      </c>
      <c r="MP155" t="n">
        <v/>
      </c>
      <c r="MQ155" t="n">
        <v/>
      </c>
      <c r="MR155" t="inlineStr">
        <is>
          <t>Istirahat</t>
        </is>
      </c>
      <c r="MS155" t="n">
        <v/>
      </c>
      <c r="MT155" t="inlineStr">
        <is>
          <t>Istirahat</t>
        </is>
      </c>
      <c r="MU155" t="inlineStr">
        <is>
          <t>Ya, untuk anggota keluarga</t>
        </is>
      </c>
      <c r="MV155" t="inlineStr">
        <is>
          <t>Pemasangan sistem biogas</t>
        </is>
      </c>
      <c r="MW155" t="n">
        <v>0</v>
      </c>
      <c r="MX155" t="n">
        <v>1</v>
      </c>
      <c r="MY155" t="n">
        <v>0</v>
      </c>
      <c r="MZ155" t="n">
        <v>0</v>
      </c>
      <c r="NA155" t="n">
        <v/>
      </c>
      <c r="NB155" t="n">
        <v/>
      </c>
      <c r="NC155" t="n">
        <v/>
      </c>
      <c r="ND155" t="n">
        <v/>
      </c>
      <c r="NE155" t="n">
        <v/>
      </c>
      <c r="NF155" t="n">
        <v/>
      </c>
      <c r="NG155" t="n">
        <v/>
      </c>
      <c r="NH155" t="n">
        <v/>
      </c>
      <c r="NI155" t="n">
        <v/>
      </c>
      <c r="NJ155" t="n">
        <v/>
      </c>
      <c r="NK155" t="n">
        <v/>
      </c>
      <c r="NL155" t="inlineStr">
        <is>
          <t>Ya</t>
        </is>
      </c>
      <c r="NM155" t="inlineStr">
        <is>
          <t>Kombinasi dana mandiri dan dana hibah</t>
        </is>
      </c>
      <c r="NN155" t="inlineStr">
        <is>
          <t>7.000.001-9.000.000</t>
        </is>
      </c>
      <c r="NO155" t="inlineStr">
        <is>
          <t>Yayasan Rumah Energi atau BIRU</t>
        </is>
      </c>
      <c r="NP155" t="n">
        <v/>
      </c>
      <c r="NQ155" t="n">
        <v/>
      </c>
      <c r="NR155" t="n">
        <v/>
      </c>
      <c r="NS155" t="n">
        <v/>
      </c>
      <c r="NT155" t="n">
        <v/>
      </c>
      <c r="NU155" t="n">
        <v/>
      </c>
      <c r="NV155" t="inlineStr">
        <is>
          <t>Anggota keluarga - Laki-laki dewasa</t>
        </is>
      </c>
      <c r="NW155" t="n">
        <v/>
      </c>
      <c r="NX155" t="inlineStr">
        <is>
          <t>Sama saja</t>
        </is>
      </c>
      <c r="NY155" t="n">
        <v>120</v>
      </c>
      <c r="NZ155" t="n">
        <v>0</v>
      </c>
      <c r="OA155" t="n">
        <v>0</v>
      </c>
      <c r="OB155" t="n">
        <v>0</v>
      </c>
      <c r="OC155" t="n">
        <v>30</v>
      </c>
      <c r="OD155" t="n">
        <v>0</v>
      </c>
      <c r="OE155" t="inlineStr">
        <is>
          <t>Lebih baik</t>
        </is>
      </c>
      <c r="OF155" t="inlineStr">
        <is>
          <t>Lebih baik (beda waktu memasak 5-30 menit, ATAU tidak lagi ada rasa/bau makanan yang berubah, ATAU alasan lainnya)</t>
        </is>
      </c>
      <c r="OG155" t="inlineStr">
        <is>
          <t>Ya</t>
        </is>
      </c>
      <c r="OH155" t="n">
        <v>0</v>
      </c>
      <c r="OI155" t="n">
        <v>10</v>
      </c>
      <c r="OJ155" t="n">
        <v>0</v>
      </c>
      <c r="OK155" t="n">
        <v>0</v>
      </c>
      <c r="OL155" t="n">
        <v>0</v>
      </c>
      <c r="OM155" t="n">
        <v>0</v>
      </c>
      <c r="ON155" t="n">
        <v>0</v>
      </c>
      <c r="OO155" t="n">
        <v>0</v>
      </c>
      <c r="OP155" t="inlineStr">
        <is>
          <t>Sapi perah</t>
        </is>
      </c>
      <c r="OQ155" t="n">
        <v>0</v>
      </c>
      <c r="OR155" t="n">
        <v>1</v>
      </c>
      <c r="OS155" t="n">
        <v>0</v>
      </c>
      <c r="OT155" t="n">
        <v>0</v>
      </c>
      <c r="OU155" t="n">
        <v>0</v>
      </c>
      <c r="OV155" t="n">
        <v>0</v>
      </c>
      <c r="OW155" t="n">
        <v>0</v>
      </c>
      <c r="OX155" t="n">
        <v>0</v>
      </c>
      <c r="OY155" t="n">
        <v>0</v>
      </c>
      <c r="OZ155" t="inlineStr">
        <is>
          <t>Sapi perah</t>
        </is>
      </c>
      <c r="PA155" t="n">
        <v>0</v>
      </c>
      <c r="PB155" t="n">
        <v>1</v>
      </c>
      <c r="PC155" t="n">
        <v>0</v>
      </c>
      <c r="PD155" t="n">
        <v>0</v>
      </c>
      <c r="PE155" t="n">
        <v>0</v>
      </c>
      <c r="PF155" t="n">
        <v>0</v>
      </c>
      <c r="PG155" t="n">
        <v>0</v>
      </c>
      <c r="PH155" t="n">
        <v>0</v>
      </c>
      <c r="PI155" t="n">
        <v>0</v>
      </c>
      <c r="PJ155" t="inlineStr">
        <is>
          <t>Sapi perah</t>
        </is>
      </c>
      <c r="PK155" t="n">
        <v>0</v>
      </c>
      <c r="PL155" t="n">
        <v>1</v>
      </c>
      <c r="PM155" t="n">
        <v>0</v>
      </c>
      <c r="PN155" t="n">
        <v>0</v>
      </c>
      <c r="PO155" t="n">
        <v>0</v>
      </c>
      <c r="PP155" t="n">
        <v>0</v>
      </c>
      <c r="PQ155" t="n">
        <v>0</v>
      </c>
      <c r="PR155" t="n">
        <v>0</v>
      </c>
      <c r="PS155" t="n">
        <v>0</v>
      </c>
      <c r="PT155" t="n">
        <v/>
      </c>
      <c r="PU155" t="n">
        <v/>
      </c>
      <c r="PV155" t="n">
        <v/>
      </c>
      <c r="PW155" t="n">
        <v/>
      </c>
      <c r="PX155" t="n">
        <v/>
      </c>
      <c r="PY155" t="n">
        <v/>
      </c>
      <c r="PZ155" t="n">
        <v/>
      </c>
      <c r="QA155" t="n">
        <v/>
      </c>
      <c r="QB155" t="n">
        <v/>
      </c>
      <c r="QC155" t="n">
        <v/>
      </c>
      <c r="QD155" t="n">
        <v/>
      </c>
      <c r="QE155" t="inlineStr">
        <is>
          <t>1-Disebarkan ke lahan terbuka 2-Dibuang ke sungai</t>
        </is>
      </c>
      <c r="QF155" t="n">
        <v>0</v>
      </c>
      <c r="QG155" t="n">
        <v>0</v>
      </c>
      <c r="QH155" t="n">
        <v>0</v>
      </c>
      <c r="QI155" t="n">
        <v>0</v>
      </c>
      <c r="QJ155" t="n">
        <v>0</v>
      </c>
      <c r="QK155" t="n">
        <v>1</v>
      </c>
      <c r="QL155" t="n">
        <v>1</v>
      </c>
      <c r="QM155" t="n">
        <v>0</v>
      </c>
      <c r="QN155" t="n">
        <v>0</v>
      </c>
      <c r="QO155" t="n">
        <v/>
      </c>
      <c r="QP155" t="n">
        <v/>
      </c>
      <c r="QQ155" t="n">
        <v/>
      </c>
      <c r="QR155" t="n">
        <v/>
      </c>
      <c r="QS155" t="n">
        <v/>
      </c>
      <c r="QT155" t="n">
        <v/>
      </c>
      <c r="QU155" t="n">
        <v/>
      </c>
      <c r="QV155" t="n">
        <v/>
      </c>
      <c r="QW155" t="n">
        <v/>
      </c>
      <c r="QX155" t="n">
        <v/>
      </c>
      <c r="QY155" t="n">
        <v/>
      </c>
      <c r="QZ155" t="n">
        <v/>
      </c>
      <c r="RA155" t="n">
        <v/>
      </c>
      <c r="RB155" t="n">
        <v/>
      </c>
      <c r="RC155" t="n">
        <v/>
      </c>
      <c r="RD155" t="n">
        <v/>
      </c>
      <c r="RE155" t="n">
        <v/>
      </c>
      <c r="RF155" t="n">
        <v/>
      </c>
      <c r="RG155" t="n">
        <v/>
      </c>
      <c r="RH155" t="n">
        <v/>
      </c>
      <c r="RI155" t="n">
        <v/>
      </c>
      <c r="RJ155" t="n">
        <v/>
      </c>
      <c r="RK155" t="n">
        <v/>
      </c>
      <c r="RL155" t="n">
        <v/>
      </c>
      <c r="RM155" t="n">
        <v/>
      </c>
      <c r="RN155" t="n">
        <v/>
      </c>
      <c r="RO155" t="n">
        <v/>
      </c>
      <c r="RP155" t="n">
        <v/>
      </c>
      <c r="RQ155" t="n">
        <v/>
      </c>
      <c r="RR155" t="n">
        <v/>
      </c>
      <c r="RS155" t="n">
        <v/>
      </c>
      <c r="RT155" t="n">
        <v/>
      </c>
      <c r="RU155" t="n">
        <v/>
      </c>
      <c r="RV155" t="n">
        <v/>
      </c>
      <c r="RW155" t="n">
        <v/>
      </c>
      <c r="RX155" t="n">
        <v/>
      </c>
      <c r="RY155" t="n">
        <v/>
      </c>
      <c r="RZ155" t="n">
        <v/>
      </c>
      <c r="SA155" t="n">
        <v/>
      </c>
      <c r="SB155" t="n">
        <v/>
      </c>
      <c r="SC155" t="n">
        <v/>
      </c>
      <c r="SD155" t="n">
        <v/>
      </c>
      <c r="SE155" t="n">
        <v/>
      </c>
      <c r="SF155" t="n">
        <v/>
      </c>
      <c r="SG155" t="n">
        <v/>
      </c>
      <c r="SH155" t="n">
        <v/>
      </c>
      <c r="SI155" t="n">
        <v/>
      </c>
      <c r="SJ155" t="n">
        <v/>
      </c>
      <c r="SK155" t="n">
        <v/>
      </c>
      <c r="SL155" t="n">
        <v/>
      </c>
      <c r="SM155" t="n">
        <v/>
      </c>
      <c r="SN155" t="n">
        <v/>
      </c>
      <c r="SO155" t="n">
        <v/>
      </c>
      <c r="SP155" t="n">
        <v/>
      </c>
      <c r="SQ155" t="n">
        <v/>
      </c>
      <c r="SR155" t="n">
        <v/>
      </c>
      <c r="SS155" t="n">
        <v/>
      </c>
      <c r="ST155" t="n">
        <v/>
      </c>
      <c r="SU155" t="n">
        <v/>
      </c>
      <c r="SV155" t="n">
        <v/>
      </c>
      <c r="SW155" t="n">
        <v/>
      </c>
      <c r="SX155" t="n">
        <v/>
      </c>
      <c r="SY155" t="n">
        <v/>
      </c>
      <c r="SZ155" t="n">
        <v>12</v>
      </c>
      <c r="TA155" t="n">
        <v/>
      </c>
      <c r="TB155" t="n">
        <v/>
      </c>
      <c r="TC155" t="n">
        <v/>
      </c>
      <c r="TD155" t="n">
        <v/>
      </c>
      <c r="TE155" t="n">
        <v/>
      </c>
      <c r="TF155" t="n">
        <v/>
      </c>
      <c r="TG155" t="n">
        <v/>
      </c>
      <c r="TH155" t="n">
        <v/>
      </c>
      <c r="TI155" t="n">
        <v/>
      </c>
      <c r="TJ155" t="n">
        <v/>
      </c>
      <c r="TK155" t="n">
        <v/>
      </c>
      <c r="TL155" t="n">
        <v/>
      </c>
      <c r="TM155" t="n">
        <v/>
      </c>
      <c r="TN155" t="n">
        <v/>
      </c>
      <c r="TO155" t="n">
        <v/>
      </c>
      <c r="TP155" t="n">
        <v/>
      </c>
      <c r="TQ155" t="n">
        <v/>
      </c>
      <c r="TR155" t="n">
        <v/>
      </c>
      <c r="TS155" t="n">
        <v/>
      </c>
      <c r="TT155" t="n">
        <v/>
      </c>
      <c r="TU155" t="n">
        <v/>
      </c>
      <c r="TV155" t="n">
        <v/>
      </c>
      <c r="TW155" t="n">
        <v/>
      </c>
      <c r="TX155" t="n">
        <v/>
      </c>
      <c r="TY155" t="n">
        <v/>
      </c>
      <c r="TZ155" t="n">
        <v/>
      </c>
      <c r="UA155" t="n">
        <v/>
      </c>
      <c r="UB155" t="n">
        <v/>
      </c>
      <c r="UC155" t="n">
        <v/>
      </c>
      <c r="UD155" t="n">
        <v/>
      </c>
      <c r="UE155" t="n">
        <v/>
      </c>
      <c r="UF155" t="n">
        <v/>
      </c>
      <c r="UG155" t="n">
        <v/>
      </c>
      <c r="UH155" t="n">
        <v/>
      </c>
      <c r="UI155" t="n">
        <v/>
      </c>
      <c r="UJ155" t="n">
        <v/>
      </c>
      <c r="UK155" t="n">
        <v/>
      </c>
      <c r="UL155" t="n">
        <v/>
      </c>
      <c r="UM155" t="n">
        <v/>
      </c>
      <c r="UN155" t="n">
        <v/>
      </c>
      <c r="UO155" t="n">
        <v/>
      </c>
      <c r="UP155" t="n">
        <v/>
      </c>
      <c r="UQ155" t="n">
        <v/>
      </c>
      <c r="UR155" t="n">
        <v/>
      </c>
      <c r="US155" t="n">
        <v/>
      </c>
      <c r="UT155" t="n">
        <v/>
      </c>
      <c r="UU155" t="n">
        <v/>
      </c>
      <c r="UV155" t="inlineStr">
        <is>
          <t>Pemberian pakan di kandang</t>
        </is>
      </c>
      <c r="UW155" t="n">
        <v/>
      </c>
      <c r="UX155" t="n">
        <v/>
      </c>
      <c r="UY155" t="n">
        <v/>
      </c>
      <c r="UZ155" t="n">
        <v/>
      </c>
      <c r="VA155" t="n">
        <v/>
      </c>
      <c r="VB155" t="n">
        <v/>
      </c>
      <c r="VC155" t="n">
        <v/>
      </c>
      <c r="VD155" t="inlineStr">
        <is>
          <t>Jarang (2-3 minggu sekali)</t>
        </is>
      </c>
      <c r="VE155" t="n">
        <v/>
      </c>
      <c r="VF155" t="n">
        <v/>
      </c>
      <c r="VG155" t="n">
        <v/>
      </c>
      <c r="VH155" t="n">
        <v/>
      </c>
      <c r="VI155" t="n">
        <v/>
      </c>
      <c r="VJ155" t="n">
        <v/>
      </c>
      <c r="VK155" t="n">
        <v/>
      </c>
      <c r="VL155" t="inlineStr">
        <is>
          <t>Sangat sering (&gt;1 kali sehari)</t>
        </is>
      </c>
      <c r="VM155" t="n">
        <v/>
      </c>
      <c r="VN155" t="n">
        <v/>
      </c>
      <c r="VO155" t="n">
        <v/>
      </c>
      <c r="VP155" t="n">
        <v/>
      </c>
      <c r="VQ155" t="n">
        <v/>
      </c>
      <c r="VR155" t="n">
        <v/>
      </c>
      <c r="VS155" t="n">
        <v/>
      </c>
      <c r="VT155" t="n">
        <v/>
      </c>
      <c r="VU155" t="n">
        <v/>
      </c>
      <c r="VV155" t="n">
        <v/>
      </c>
      <c r="VW155" t="n">
        <v/>
      </c>
      <c r="VX155" t="n">
        <v/>
      </c>
      <c r="VY155" t="n">
        <v/>
      </c>
      <c r="VZ155" t="n">
        <v/>
      </c>
      <c r="WA155" t="n">
        <v/>
      </c>
      <c r="WB155" t="n">
        <v/>
      </c>
      <c r="WC155" t="n">
        <v/>
      </c>
      <c r="WD155" t="n">
        <v/>
      </c>
      <c r="WE155" t="n">
        <v/>
      </c>
      <c r="WF155" t="inlineStr">
        <is>
          <t>6-Digester biogas</t>
        </is>
      </c>
      <c r="WG155" t="n">
        <v>0</v>
      </c>
      <c r="WH155" t="n">
        <v>0</v>
      </c>
      <c r="WI155" t="n">
        <v>0</v>
      </c>
      <c r="WJ155" t="n">
        <v>0</v>
      </c>
      <c r="WK155" t="n">
        <v>0</v>
      </c>
      <c r="WL155" t="n">
        <v>0</v>
      </c>
      <c r="WM155" t="n">
        <v>0</v>
      </c>
      <c r="WN155" t="n">
        <v>0</v>
      </c>
      <c r="WO155" t="n">
        <v>0</v>
      </c>
      <c r="WP155" t="n">
        <v>1</v>
      </c>
      <c r="WQ155" t="n">
        <v>0</v>
      </c>
      <c r="WR155" t="n">
        <v>0</v>
      </c>
      <c r="WS155" t="n">
        <v/>
      </c>
      <c r="WT155" t="n">
        <v/>
      </c>
      <c r="WU155" t="n">
        <v/>
      </c>
      <c r="WV155" t="n">
        <v/>
      </c>
      <c r="WW155" t="n">
        <v/>
      </c>
      <c r="WX155" t="n">
        <v/>
      </c>
      <c r="WY155" t="n">
        <v/>
      </c>
      <c r="WZ155" t="n">
        <v/>
      </c>
      <c r="XA155" t="n">
        <v/>
      </c>
      <c r="XB155" t="n">
        <v/>
      </c>
      <c r="XC155" t="n">
        <v/>
      </c>
      <c r="XD155" t="n">
        <v/>
      </c>
      <c r="XE155" t="n">
        <v/>
      </c>
      <c r="XF155" t="n">
        <v/>
      </c>
      <c r="XG155" t="n">
        <v/>
      </c>
      <c r="XH155" t="n">
        <v/>
      </c>
      <c r="XI155" t="n">
        <v/>
      </c>
      <c r="XJ155" t="n">
        <v/>
      </c>
      <c r="XK155" t="n">
        <v/>
      </c>
      <c r="XL155" t="n">
        <v/>
      </c>
      <c r="XM155" t="n">
        <v/>
      </c>
      <c r="XN155" t="n">
        <v/>
      </c>
      <c r="XO155" t="n">
        <v/>
      </c>
      <c r="XP155" t="n">
        <v/>
      </c>
      <c r="XQ155" t="n">
        <v/>
      </c>
      <c r="XR155" t="n">
        <v/>
      </c>
      <c r="XS155" t="n">
        <v/>
      </c>
      <c r="XT155" t="n">
        <v/>
      </c>
      <c r="XU155" t="n">
        <v/>
      </c>
      <c r="XV155" t="n">
        <v/>
      </c>
      <c r="XW155" t="n">
        <v/>
      </c>
      <c r="XX155" t="n">
        <v/>
      </c>
      <c r="XY155" t="n">
        <v/>
      </c>
      <c r="XZ155" t="n">
        <v/>
      </c>
      <c r="YA155" t="n">
        <v/>
      </c>
      <c r="YB155" t="n">
        <v/>
      </c>
      <c r="YC155" t="n">
        <v/>
      </c>
      <c r="YD155" t="n">
        <v/>
      </c>
      <c r="YE155" t="n">
        <v/>
      </c>
      <c r="YF155" t="n">
        <v/>
      </c>
      <c r="YG155" t="n">
        <v/>
      </c>
      <c r="YH155" t="n">
        <v/>
      </c>
      <c r="YI155" t="n">
        <v/>
      </c>
      <c r="YJ155" t="n">
        <v/>
      </c>
      <c r="YK155" t="n">
        <v/>
      </c>
      <c r="YL155" t="n">
        <v/>
      </c>
      <c r="YM155" t="n">
        <v/>
      </c>
      <c r="YN155" t="n">
        <v/>
      </c>
      <c r="YO155" t="n">
        <v/>
      </c>
      <c r="YP155" t="n">
        <v/>
      </c>
      <c r="YQ155" t="n">
        <v/>
      </c>
      <c r="YR155" t="n">
        <v/>
      </c>
      <c r="YS155" t="n">
        <v/>
      </c>
      <c r="YT155" t="n">
        <v/>
      </c>
      <c r="YU155" t="n">
        <v/>
      </c>
      <c r="YV155" t="n">
        <v/>
      </c>
      <c r="YW155" t="n">
        <v/>
      </c>
      <c r="YX155" t="n">
        <v/>
      </c>
      <c r="YY155" t="n">
        <v/>
      </c>
      <c r="YZ155" t="n">
        <v/>
      </c>
      <c r="ZA155" t="n">
        <v/>
      </c>
      <c r="ZB155" t="n">
        <v/>
      </c>
      <c r="ZC155" t="n">
        <v/>
      </c>
      <c r="ZD155" t="n">
        <v/>
      </c>
      <c r="ZE155" t="n">
        <v/>
      </c>
      <c r="ZF155" t="n">
        <v/>
      </c>
      <c r="ZG155" t="n">
        <v/>
      </c>
      <c r="ZH155" t="n">
        <v/>
      </c>
      <c r="ZI155" t="n">
        <v/>
      </c>
      <c r="ZJ155" t="n">
        <v/>
      </c>
      <c r="ZK155" t="n">
        <v/>
      </c>
      <c r="ZL155" t="n">
        <v/>
      </c>
      <c r="ZM155" t="n">
        <v/>
      </c>
      <c r="ZN155" t="n">
        <v/>
      </c>
      <c r="ZO155" t="n">
        <v>100</v>
      </c>
      <c r="ZP155" t="n">
        <v/>
      </c>
      <c r="ZQ155" t="n">
        <v/>
      </c>
      <c r="ZR155" t="n">
        <v/>
      </c>
      <c r="ZS155" t="n">
        <v/>
      </c>
      <c r="ZT155" t="n">
        <v/>
      </c>
      <c r="ZU155" t="n">
        <v/>
      </c>
      <c r="ZV155" t="n">
        <v/>
      </c>
      <c r="ZW155" t="n">
        <v>3</v>
      </c>
      <c r="ZX155" t="n">
        <v/>
      </c>
      <c r="ZY155" t="n">
        <v/>
      </c>
      <c r="ZZ155" t="n">
        <v/>
      </c>
      <c r="AAA155" t="n">
        <v/>
      </c>
      <c r="AAB155" t="n">
        <v/>
      </c>
      <c r="AAC155" t="n">
        <v/>
      </c>
      <c r="AAD155" t="n">
        <v/>
      </c>
      <c r="AAE155" t="inlineStr">
        <is>
          <t>Pakan segar (misal: rumput)</t>
        </is>
      </c>
      <c r="AAF155" t="n">
        <v/>
      </c>
      <c r="AAG155" t="n">
        <v/>
      </c>
      <c r="AAH155" t="n">
        <v/>
      </c>
      <c r="AAI155" t="n">
        <v/>
      </c>
      <c r="AAJ155" t="n">
        <v/>
      </c>
      <c r="AAK155" t="n">
        <v/>
      </c>
      <c r="AAL155" t="inlineStr">
        <is>
          <t>Tidak</t>
        </is>
      </c>
      <c r="AAM155" t="n">
        <v/>
      </c>
      <c r="AAN155" t="n">
        <v/>
      </c>
      <c r="AAO155" t="n">
        <v/>
      </c>
      <c r="AAP155" t="n">
        <v/>
      </c>
      <c r="AAQ155" t="n">
        <v/>
      </c>
      <c r="AAR155" t="inlineStr">
        <is>
          <t>Ya</t>
        </is>
      </c>
      <c r="AAS155" t="inlineStr">
        <is>
          <t>Tidak pasti/ragu-ragu</t>
        </is>
      </c>
      <c r="AAT155" t="inlineStr">
        <is>
          <t>Dibuang ke lahan sekitar kandang - yg ditanami tanaman</t>
        </is>
      </c>
      <c r="AAU155" t="n">
        <v>0</v>
      </c>
      <c r="AAV155" t="n">
        <v>0</v>
      </c>
      <c r="AAW155" t="n">
        <v>0</v>
      </c>
      <c r="AAX155" t="n">
        <v>1</v>
      </c>
      <c r="AAY155" t="n">
        <v>0</v>
      </c>
      <c r="AAZ155" t="n">
        <v>0</v>
      </c>
      <c r="ABA155" t="n">
        <v>0</v>
      </c>
      <c r="ABB155" t="n">
        <v/>
      </c>
      <c r="ABC155" t="n">
        <v/>
      </c>
      <c r="ABD155" t="n">
        <v/>
      </c>
      <c r="ABE155" t="n">
        <v/>
      </c>
      <c r="ABF155" t="n">
        <v/>
      </c>
      <c r="ABG155" t="n">
        <v/>
      </c>
      <c r="ABH155" t="n">
        <v/>
      </c>
      <c r="ABI155" t="n">
        <v/>
      </c>
      <c r="ABJ155" t="n">
        <v/>
      </c>
      <c r="ABK155" t="n">
        <v/>
      </c>
      <c r="ABL155" t="n">
        <v/>
      </c>
      <c r="ABM155" t="n">
        <v/>
      </c>
      <c r="ABN155" t="n">
        <v/>
      </c>
      <c r="ABO155" t="n">
        <v/>
      </c>
      <c r="ABP155" t="n">
        <v/>
      </c>
      <c r="ABQ155" t="inlineStr">
        <is>
          <t>Rumput</t>
        </is>
      </c>
      <c r="ABR155" t="inlineStr">
        <is>
          <t>Jarang (1 bulan sekali)</t>
        </is>
      </c>
      <c r="ABS155" t="n">
        <v/>
      </c>
      <c r="ABT155" t="n">
        <v>200</v>
      </c>
      <c r="ABU155" t="n">
        <v/>
      </c>
      <c r="ABV155" t="n">
        <v/>
      </c>
      <c r="ABW155" t="n">
        <v/>
      </c>
      <c r="ABX155" t="n">
        <v/>
      </c>
      <c r="ABY155" t="n">
        <v/>
      </c>
      <c r="ABZ155" t="n">
        <v/>
      </c>
      <c r="ACA155" t="n">
        <v/>
      </c>
      <c r="ACB155" t="n">
        <v/>
      </c>
      <c r="ACC155" t="n">
        <v/>
      </c>
      <c r="ACD155" t="n">
        <v/>
      </c>
      <c r="ACE155" t="n">
        <v/>
      </c>
      <c r="ACF155" t="n">
        <v/>
      </c>
      <c r="ACG155" t="n">
        <v/>
      </c>
      <c r="ACH155" t="n">
        <v/>
      </c>
      <c r="ACI155" t="n">
        <v/>
      </c>
      <c r="ACJ155" t="n">
        <v/>
      </c>
      <c r="ACK155" t="inlineStr">
        <is>
          <t>Tidak punya waktu mengumpulkannya</t>
        </is>
      </c>
      <c r="ACL155" t="n">
        <v>0</v>
      </c>
      <c r="ACM155" t="n">
        <v>0</v>
      </c>
      <c r="ACN155" t="n">
        <v>1</v>
      </c>
      <c r="ACO155" t="n">
        <v>0</v>
      </c>
      <c r="ACP155" t="n">
        <v>0</v>
      </c>
      <c r="ACQ155" t="n">
        <v>0</v>
      </c>
      <c r="ACR155" t="n">
        <v>0</v>
      </c>
      <c r="ACS155" t="n">
        <v/>
      </c>
      <c r="ACT155" t="inlineStr">
        <is>
          <t>Tidak</t>
        </is>
      </c>
      <c r="ACU155" t="inlineStr">
        <is>
          <t>Manfaat cukup signifikan, terasa di kehidupan sehari-hari</t>
        </is>
      </c>
      <c r="ACV155" t="inlineStr">
        <is>
          <t>Berkurang</t>
        </is>
      </c>
      <c r="ACW155" t="inlineStr">
        <is>
          <t>Anggota keluarga - Perempuan dewasa</t>
        </is>
      </c>
      <c r="ACX155" t="inlineStr">
        <is>
          <t>Netral/tidak tahu</t>
        </is>
      </c>
      <c r="ACY155" t="inlineStr">
        <is>
          <t>Anggota keluarga - Perempuan dewasa</t>
        </is>
      </c>
      <c r="ACZ155" t="n">
        <v>0</v>
      </c>
      <c r="ADA155" t="n">
        <v>1</v>
      </c>
      <c r="ADB155" t="n">
        <v>0</v>
      </c>
      <c r="ADC155" t="n">
        <v>0</v>
      </c>
      <c r="ADD155" t="inlineStr">
        <is>
          <t>Puas</t>
        </is>
      </c>
      <c r="ADE155" t="inlineStr">
        <is>
          <t>Puas</t>
        </is>
      </c>
      <c r="ADF155" t="inlineStr">
        <is>
          <t>Puas</t>
        </is>
      </c>
      <c r="ADG155" t="inlineStr">
        <is>
          <t>Puas</t>
        </is>
      </c>
      <c r="ADH155" t="inlineStr">
        <is>
          <t>Tidak</t>
        </is>
      </c>
      <c r="ADI155" t="n">
        <v/>
      </c>
      <c r="ADJ155" t="inlineStr">
        <is>
          <t>Puas</t>
        </is>
      </c>
      <c r="ADK155" t="n">
        <v/>
      </c>
      <c r="ADL155" t="n">
        <v/>
      </c>
      <c r="ADM155" t="n">
        <v/>
      </c>
      <c r="ADN155" t="n">
        <v/>
      </c>
      <c r="ADO155" t="n">
        <v/>
      </c>
      <c r="ADP155" t="n">
        <v/>
      </c>
      <c r="ADQ155" t="n">
        <v/>
      </c>
      <c r="ADR155" t="n">
        <v/>
      </c>
      <c r="ADS155" t="n">
        <v/>
      </c>
      <c r="ADT155" t="n">
        <v/>
      </c>
      <c r="ADU155" t="inlineStr">
        <is>
          <t>Menghubungi CPO atau pendamping</t>
        </is>
      </c>
      <c r="ADV155" t="n">
        <v>0</v>
      </c>
      <c r="ADW155" t="n">
        <v>0</v>
      </c>
      <c r="ADX155" t="n">
        <v>0</v>
      </c>
      <c r="ADY155" t="n">
        <v>0</v>
      </c>
      <c r="ADZ155" t="n">
        <v>1</v>
      </c>
      <c r="AEA155" t="n">
        <v>0</v>
      </c>
      <c r="AEB155" t="n">
        <v>0</v>
      </c>
      <c r="AEC155" t="n">
        <v>0</v>
      </c>
      <c r="AED155" t="inlineStr">
        <is>
          <t>Tidak</t>
        </is>
      </c>
      <c r="AEE155" t="inlineStr">
        <is>
          <t>Laki-laki dewasa</t>
        </is>
      </c>
      <c r="AEF155" t="n">
        <v/>
      </c>
      <c r="AEG155" t="inlineStr">
        <is>
          <t>Menghubungi melalui rekan</t>
        </is>
      </c>
      <c r="AEH155" t="n">
        <v/>
      </c>
      <c r="AEI155" t="inlineStr">
        <is>
          <t>Tidak</t>
        </is>
      </c>
      <c r="AEJ155" t="inlineStr">
        <is>
          <t>Ya, selalu</t>
        </is>
      </c>
      <c r="AEK155" t="inlineStr">
        <is>
          <t>Pengurangan waktu dan tenaga Peningkatan kebersihan kandang ternak Mendapatkan subsidi</t>
        </is>
      </c>
      <c r="AEL155" t="n">
        <v>0</v>
      </c>
      <c r="AEM155" t="n">
        <v>0</v>
      </c>
      <c r="AEN155" t="n">
        <v>0</v>
      </c>
      <c r="AEO155" t="n">
        <v>0</v>
      </c>
      <c r="AEP155" t="n">
        <v>0</v>
      </c>
      <c r="AEQ155" t="n">
        <v>1</v>
      </c>
      <c r="AER155" t="n">
        <v>1</v>
      </c>
      <c r="AES155" t="n">
        <v>0</v>
      </c>
      <c r="AET155" t="n">
        <v>0</v>
      </c>
      <c r="AEU155" t="n">
        <v>0</v>
      </c>
      <c r="AEV155" t="n">
        <v>1</v>
      </c>
      <c r="AEW155" t="n">
        <v>0</v>
      </c>
      <c r="AEX155" t="n">
        <v/>
      </c>
      <c r="AEY155" t="inlineStr">
        <is>
          <t>Didukung oleh pihak lain atau ada subsidi</t>
        </is>
      </c>
      <c r="AEZ155" t="n">
        <v/>
      </c>
      <c r="AFA155" t="inlineStr">
        <is>
          <t>Koperasi</t>
        </is>
      </c>
      <c r="AFB155" t="n">
        <v/>
      </c>
      <c r="AFC155" t="inlineStr">
        <is>
          <t>1000545066-10_0_36.jpg</t>
        </is>
      </c>
      <c r="AFD155" t="inlineStr">
        <is>
          <t>https://kf.kobotoolbox.org/api/v2/assets/avstPQqLr3Ab3ZdcVTXZ6f/data/673518354/attachments/attSCWusd87uPEEEJXm4S8wv/</t>
        </is>
      </c>
      <c r="AFE155" t="inlineStr">
        <is>
          <t>1000539445-10_0_40.jpg</t>
        </is>
      </c>
      <c r="AFF155" t="inlineStr">
        <is>
          <t>https://kf.kobotoolbox.org/api/v2/assets/avstPQqLr3Ab3ZdcVTXZ6f/data/673518354/attachments/attfTXsPvXH2ixwStpcN8guh/</t>
        </is>
      </c>
      <c r="AFG155" t="inlineStr">
        <is>
          <t>Ali</t>
        </is>
      </c>
      <c r="AFH155" t="n">
        <v/>
      </c>
      <c r="AFI155" t="inlineStr">
        <is>
          <t>E12. Pakan konsentrat dan hijauan</t>
        </is>
      </c>
    </row>
    <row r="156">
      <c r="A156" t="n">
        <v/>
      </c>
      <c r="B156" t="n">
        <v/>
      </c>
      <c r="C156" t="n">
        <v/>
      </c>
      <c r="D156" t="inlineStr">
        <is>
          <t>supardi</t>
        </is>
      </c>
      <c r="E156" t="n">
        <v>85169110737</v>
      </c>
      <c r="F156" t="inlineStr">
        <is>
          <t>-7.972562 112.768873 588.092960558424 8.29049935401983</t>
        </is>
      </c>
      <c r="G156" t="n">
        <v>-7.972562</v>
      </c>
      <c r="H156" t="n">
        <v>112.768873</v>
      </c>
      <c r="I156" t="n">
        <v>588.0929606</v>
      </c>
      <c r="J156" t="n">
        <v>8.290499354</v>
      </c>
      <c r="K156" t="n">
        <v>0</v>
      </c>
      <c r="L156" t="inlineStr">
        <is>
          <t>-7.972851 112.768557 592.3169288635254 3.5355339059327373</t>
        </is>
      </c>
      <c r="M156" t="n">
        <v>-7.972851</v>
      </c>
      <c r="N156" t="n">
        <v>112.768557</v>
      </c>
      <c r="O156" t="n">
        <v>592.3169289</v>
      </c>
      <c r="P156" t="n">
        <v>3.535533906</v>
      </c>
      <c r="Q156" t="n">
        <v>0</v>
      </c>
      <c r="R156" t="inlineStr">
        <is>
          <t>Jawa Timur</t>
        </is>
      </c>
      <c r="S156" t="n">
        <v>0</v>
      </c>
      <c r="T156" t="n">
        <v>0</v>
      </c>
      <c r="U156" t="n">
        <v>0</v>
      </c>
      <c r="V156" t="n">
        <v>0</v>
      </c>
      <c r="W156" t="n">
        <v>0</v>
      </c>
      <c r="X156" t="n">
        <v>1</v>
      </c>
      <c r="Y156" t="n">
        <v>0</v>
      </c>
      <c r="Z156" t="n">
        <v>0</v>
      </c>
      <c r="AA156" t="n">
        <v>0</v>
      </c>
      <c r="AB156" t="n">
        <v>0</v>
      </c>
      <c r="AC156" t="inlineStr">
        <is>
          <t>MALANG</t>
        </is>
      </c>
      <c r="AD156" t="inlineStr">
        <is>
          <t>JABUNG</t>
        </is>
      </c>
      <c r="AE156" t="inlineStr">
        <is>
          <t>SUKOPURO</t>
        </is>
      </c>
      <c r="AF156" t="inlineStr">
        <is>
          <t>KAN JABUNG</t>
        </is>
      </c>
      <c r="AG156" t="inlineStr">
        <is>
          <t>KJP0236</t>
        </is>
      </c>
      <c r="AH156" t="n">
        <v>14</v>
      </c>
      <c r="AI156" t="inlineStr">
        <is>
          <t>VPA1</t>
        </is>
      </c>
      <c r="AJ156" t="inlineStr">
        <is>
          <t>Aktif</t>
        </is>
      </c>
      <c r="AK156" t="n">
        <v>73</v>
      </c>
      <c r="AL156" t="inlineStr">
        <is>
          <t>Laki-laki</t>
        </is>
      </c>
      <c r="AM156" t="inlineStr">
        <is>
          <t>Sudah menikah</t>
        </is>
      </c>
      <c r="AN156" t="inlineStr">
        <is>
          <t>SMP/Sederajat</t>
        </is>
      </c>
      <c r="AO156" t="inlineStr">
        <is>
          <t>Peternak</t>
        </is>
      </c>
      <c r="AP156" t="n">
        <v>0</v>
      </c>
      <c r="AQ156" t="n">
        <v>1</v>
      </c>
      <c r="AR156" t="n">
        <v>0</v>
      </c>
      <c r="AS156" t="n">
        <v>0</v>
      </c>
      <c r="AT156" t="n">
        <v>0</v>
      </c>
      <c r="AU156" t="n">
        <v>0</v>
      </c>
      <c r="AV156" t="n">
        <v>0</v>
      </c>
      <c r="AW156" t="n">
        <v>0</v>
      </c>
      <c r="AX156" t="n">
        <v/>
      </c>
      <c r="AY156" t="inlineStr">
        <is>
          <t>Petani</t>
        </is>
      </c>
      <c r="AZ156" t="n">
        <v>1</v>
      </c>
      <c r="BA156" t="n">
        <v>0</v>
      </c>
      <c r="BB156" t="n">
        <v>0</v>
      </c>
      <c r="BC156" t="n">
        <v>0</v>
      </c>
      <c r="BD156" t="n">
        <v>0</v>
      </c>
      <c r="BE156" t="n">
        <v>0</v>
      </c>
      <c r="BF156" t="n">
        <v>0</v>
      </c>
      <c r="BG156" t="n">
        <v>0</v>
      </c>
      <c r="BH156" t="n">
        <v/>
      </c>
      <c r="BI156" t="inlineStr">
        <is>
          <t>&gt;Rp3.500.000</t>
        </is>
      </c>
      <c r="BJ156" t="n">
        <v>0</v>
      </c>
      <c r="BK156" t="n">
        <v>1</v>
      </c>
      <c r="BL156" t="n">
        <v>0</v>
      </c>
      <c r="BM156" t="n">
        <v>1</v>
      </c>
      <c r="BN156" t="inlineStr">
        <is>
          <t>Milik sendiri</t>
        </is>
      </c>
      <c r="BO156" t="inlineStr">
        <is>
          <t>Permanen (dinding bata dan semen)</t>
        </is>
      </c>
      <c r="BP156" t="n">
        <v>1</v>
      </c>
      <c r="BQ156" t="n">
        <v>0</v>
      </c>
      <c r="BR156" t="n">
        <v>0</v>
      </c>
      <c r="BS156" t="n">
        <v>0</v>
      </c>
      <c r="BT156" t="n">
        <v>0</v>
      </c>
      <c r="BU156" t="n">
        <v/>
      </c>
      <c r="BV156" t="inlineStr">
        <is>
          <t>Keramik/ubin</t>
        </is>
      </c>
      <c r="BW156" t="n">
        <v>0</v>
      </c>
      <c r="BX156" t="n">
        <v>0</v>
      </c>
      <c r="BY156" t="n">
        <v>1</v>
      </c>
      <c r="BZ156" t="n">
        <v>0</v>
      </c>
      <c r="CA156" t="n">
        <v>0</v>
      </c>
      <c r="CB156" t="n">
        <v/>
      </c>
      <c r="CC156" t="inlineStr">
        <is>
          <t>Genting</t>
        </is>
      </c>
      <c r="CD156" t="n">
        <v>0</v>
      </c>
      <c r="CE156" t="n">
        <v>0</v>
      </c>
      <c r="CF156" t="n">
        <v>0</v>
      </c>
      <c r="CG156" t="n">
        <v>0</v>
      </c>
      <c r="CH156" t="n">
        <v>0</v>
      </c>
      <c r="CI156" t="n">
        <v>1</v>
      </c>
      <c r="CJ156" t="n">
        <v>0</v>
      </c>
      <c r="CK156" t="n">
        <v/>
      </c>
      <c r="CL156" t="inlineStr">
        <is>
          <t>Ya</t>
        </is>
      </c>
      <c r="CM156" t="n">
        <v>2012</v>
      </c>
      <c r="CN156" t="inlineStr">
        <is>
          <t>Fixed-Dome (Kubah Tetap)</t>
        </is>
      </c>
      <c r="CO156" t="inlineStr">
        <is>
          <t>8 m³ (6-7 ekor sapi, ±6,5 jam memasak/hari, ±65 kg slurry/hari)</t>
        </is>
      </c>
      <c r="CP156" t="inlineStr">
        <is>
          <t>Anggota keluarga - laki-laki</t>
        </is>
      </c>
      <c r="CQ156" t="n">
        <v>0</v>
      </c>
      <c r="CR156" t="n">
        <v>0</v>
      </c>
      <c r="CS156" t="n">
        <v>0</v>
      </c>
      <c r="CT156" t="n">
        <v>0</v>
      </c>
      <c r="CU156" t="n">
        <v>1</v>
      </c>
      <c r="CV156" t="n">
        <v>0</v>
      </c>
      <c r="CW156" t="n">
        <v>0</v>
      </c>
      <c r="CX156" t="n">
        <v>0</v>
      </c>
      <c r="CY156" t="inlineStr">
        <is>
          <t>Anggota keluarga - laki-laki Anggota keluarga - perempuan dewasa</t>
        </is>
      </c>
      <c r="CZ156" t="n">
        <v>1</v>
      </c>
      <c r="DA156" t="n">
        <v>1</v>
      </c>
      <c r="DB156" t="n">
        <v>0</v>
      </c>
      <c r="DC156" t="n">
        <v/>
      </c>
      <c r="DD156" t="inlineStr">
        <is>
          <t>Anggota keluarga - laki-laki</t>
        </is>
      </c>
      <c r="DE156" t="n">
        <v>1</v>
      </c>
      <c r="DF156" t="n">
        <v>0</v>
      </c>
      <c r="DG156" t="n">
        <v>0</v>
      </c>
      <c r="DH156" t="n">
        <v>0</v>
      </c>
      <c r="DI156" t="n">
        <v/>
      </c>
      <c r="DJ156" t="inlineStr">
        <is>
          <t>Anggota keluarga - laki-laki</t>
        </is>
      </c>
      <c r="DK156" t="n">
        <v>1</v>
      </c>
      <c r="DL156" t="n">
        <v>0</v>
      </c>
      <c r="DM156" t="n">
        <v>0</v>
      </c>
      <c r="DN156" t="n">
        <v>0</v>
      </c>
      <c r="DO156" t="n">
        <v/>
      </c>
      <c r="DP156" t="inlineStr">
        <is>
          <t>Ya</t>
        </is>
      </c>
      <c r="DQ156" t="n">
        <v/>
      </c>
      <c r="DR156" t="n">
        <v/>
      </c>
      <c r="DS156" t="n">
        <v/>
      </c>
      <c r="DT156" t="n">
        <v/>
      </c>
      <c r="DU156" t="n">
        <v/>
      </c>
      <c r="DV156" t="n">
        <v/>
      </c>
      <c r="DW156" t="n">
        <v/>
      </c>
      <c r="DX156" t="n">
        <v/>
      </c>
      <c r="DY156" t="n">
        <v/>
      </c>
      <c r="DZ156" t="n">
        <v/>
      </c>
      <c r="EA156" t="n">
        <v/>
      </c>
      <c r="EB156" t="n">
        <v/>
      </c>
      <c r="EC156" t="n">
        <v/>
      </c>
      <c r="ED156" t="n">
        <v/>
      </c>
      <c r="EE156" t="n">
        <v/>
      </c>
      <c r="EF156" t="n">
        <v/>
      </c>
      <c r="EG156" t="n">
        <v/>
      </c>
      <c r="EH156" t="n">
        <v/>
      </c>
      <c r="EI156" t="inlineStr">
        <is>
          <t>Tidak ada masalah</t>
        </is>
      </c>
      <c r="EJ156" t="n">
        <v>0</v>
      </c>
      <c r="EK156" t="n">
        <v>0</v>
      </c>
      <c r="EL156" t="n">
        <v>0</v>
      </c>
      <c r="EM156" t="n">
        <v>1</v>
      </c>
      <c r="EN156" t="n">
        <v>0</v>
      </c>
      <c r="EO156" t="n">
        <v/>
      </c>
      <c r="EP156" t="inlineStr">
        <is>
          <t>Ya, cukup jelas dan mudah diikuti</t>
        </is>
      </c>
      <c r="EQ156" t="inlineStr">
        <is>
          <t>Pelatihan</t>
        </is>
      </c>
      <c r="ER156" t="inlineStr">
        <is>
          <t>CPO atau pendamping</t>
        </is>
      </c>
      <c r="ES156" t="n">
        <v>1</v>
      </c>
      <c r="ET156" t="n">
        <v>0</v>
      </c>
      <c r="EU156" t="n">
        <v>0</v>
      </c>
      <c r="EV156" t="n">
        <v>0</v>
      </c>
      <c r="EW156" t="n">
        <v/>
      </c>
      <c r="EX156" t="inlineStr">
        <is>
          <t>Anggota keluarga - Laki-laki</t>
        </is>
      </c>
      <c r="EY156" t="n">
        <v>1</v>
      </c>
      <c r="EZ156" t="n">
        <v>0</v>
      </c>
      <c r="FA156" t="n">
        <v>0</v>
      </c>
      <c r="FB156" t="n">
        <v/>
      </c>
      <c r="FC156" t="inlineStr">
        <is>
          <t>Setiap minggu</t>
        </is>
      </c>
      <c r="FD156" t="n">
        <v/>
      </c>
      <c r="FE156" t="inlineStr">
        <is>
          <t>Mengetahui</t>
        </is>
      </c>
      <c r="FF156" t="inlineStr">
        <is>
          <t>Sering (setiap minggu)</t>
        </is>
      </c>
      <c r="FG156" t="inlineStr">
        <is>
          <t>Mengetahui</t>
        </is>
      </c>
      <c r="FH156" t="inlineStr">
        <is>
          <t>Sering (setiap minggu)</t>
        </is>
      </c>
      <c r="FI156" t="inlineStr">
        <is>
          <t>Mengetahui</t>
        </is>
      </c>
      <c r="FJ156" t="inlineStr">
        <is>
          <t>Selalu (setiap hari)</t>
        </is>
      </c>
      <c r="FK156" t="inlineStr">
        <is>
          <t>Mengetahui</t>
        </is>
      </c>
      <c r="FL156" t="inlineStr">
        <is>
          <t>Sering (setiap minggu)</t>
        </is>
      </c>
      <c r="FM156" t="inlineStr">
        <is>
          <t>Mengetahui</t>
        </is>
      </c>
      <c r="FN156" t="inlineStr">
        <is>
          <t>Jarang (setiap bulan atau lebih)</t>
        </is>
      </c>
      <c r="FO156" t="inlineStr">
        <is>
          <t>Mengetahui</t>
        </is>
      </c>
      <c r="FP156" t="inlineStr">
        <is>
          <t>Tidak pernah</t>
        </is>
      </c>
      <c r="FQ156" t="inlineStr">
        <is>
          <t>Mengetahui</t>
        </is>
      </c>
      <c r="FR156" t="inlineStr">
        <is>
          <t>Ya</t>
        </is>
      </c>
      <c r="FS156" t="inlineStr">
        <is>
          <t>Mengetahui</t>
        </is>
      </c>
      <c r="FT156" t="inlineStr">
        <is>
          <t>Ya, selalu</t>
        </is>
      </c>
      <c r="FU156" t="inlineStr">
        <is>
          <t>Laki-laki dewasa</t>
        </is>
      </c>
      <c r="FV156" t="n">
        <v>1</v>
      </c>
      <c r="FW156" t="n">
        <v>0</v>
      </c>
      <c r="FX156" t="n">
        <v>0</v>
      </c>
      <c r="FY156" t="n">
        <v>0</v>
      </c>
      <c r="FZ156" t="inlineStr">
        <is>
          <t>Memahami</t>
        </is>
      </c>
      <c r="GA156" t="inlineStr">
        <is>
          <t>CPO</t>
        </is>
      </c>
      <c r="GB156" t="n">
        <v>1</v>
      </c>
      <c r="GC156" t="n">
        <v>0</v>
      </c>
      <c r="GD156" t="n">
        <v>0</v>
      </c>
      <c r="GE156" t="n">
        <v>0</v>
      </c>
      <c r="GF156" t="n">
        <v/>
      </c>
      <c r="GG156" t="inlineStr">
        <is>
          <t>Sering</t>
        </is>
      </c>
      <c r="GH156" t="inlineStr">
        <is>
          <t>Tidak</t>
        </is>
      </c>
      <c r="GI156" t="n">
        <v/>
      </c>
      <c r="GJ156" t="n">
        <v/>
      </c>
      <c r="GK156" t="n">
        <v/>
      </c>
      <c r="GL156" t="n">
        <v/>
      </c>
      <c r="GM156" t="n">
        <v/>
      </c>
      <c r="GN156" t="n">
        <v/>
      </c>
      <c r="GO156" t="n">
        <v/>
      </c>
      <c r="GP156" t="inlineStr">
        <is>
          <t>Sebagian</t>
        </is>
      </c>
      <c r="GQ156" t="inlineStr">
        <is>
          <t>LPG</t>
        </is>
      </c>
      <c r="GR156" t="n">
        <v>1</v>
      </c>
      <c r="GS156" t="n">
        <v>0</v>
      </c>
      <c r="GT156" t="n">
        <v>0</v>
      </c>
      <c r="GU156" t="n">
        <v>0</v>
      </c>
      <c r="GV156" t="n">
        <v>0</v>
      </c>
      <c r="GW156" t="n">
        <v>0</v>
      </c>
      <c r="GX156" t="n">
        <v>0</v>
      </c>
      <c r="GY156" t="n">
        <v/>
      </c>
      <c r="GZ156" t="inlineStr">
        <is>
          <t>Tidak</t>
        </is>
      </c>
      <c r="HA156" t="n">
        <v/>
      </c>
      <c r="HB156" t="n">
        <v/>
      </c>
      <c r="HC156" t="n">
        <v/>
      </c>
      <c r="HD156" t="n">
        <v/>
      </c>
      <c r="HE156" t="n">
        <v/>
      </c>
      <c r="HF156" t="n">
        <v/>
      </c>
      <c r="HG156" t="n">
        <v/>
      </c>
      <c r="HH156" t="n">
        <v/>
      </c>
      <c r="HI156" t="n">
        <v/>
      </c>
      <c r="HJ156" t="n">
        <v/>
      </c>
      <c r="HK156" t="n">
        <v/>
      </c>
      <c r="HL156" t="n">
        <v/>
      </c>
      <c r="HM156" t="n">
        <v/>
      </c>
      <c r="HN156" t="n">
        <v/>
      </c>
      <c r="HO156" t="n">
        <v/>
      </c>
      <c r="HP156" t="n">
        <v/>
      </c>
      <c r="HQ156" t="n">
        <v/>
      </c>
      <c r="HR156" t="n">
        <v/>
      </c>
      <c r="HS156" t="n">
        <v/>
      </c>
      <c r="HT156" t="n">
        <v/>
      </c>
      <c r="HU156" t="n">
        <v/>
      </c>
      <c r="HV156" t="n">
        <v/>
      </c>
      <c r="HW156" t="n">
        <v/>
      </c>
      <c r="HX156" t="n">
        <v/>
      </c>
      <c r="HY156" t="n">
        <v/>
      </c>
      <c r="HZ156" t="n">
        <v/>
      </c>
      <c r="IA156" t="n">
        <v>6</v>
      </c>
      <c r="IB156" t="n">
        <v>42000</v>
      </c>
      <c r="IC156" t="n">
        <v/>
      </c>
      <c r="ID156" t="n">
        <v/>
      </c>
      <c r="IE156" t="n">
        <v/>
      </c>
      <c r="IF156" t="n">
        <v/>
      </c>
      <c r="IG156" t="n">
        <v/>
      </c>
      <c r="IH156" t="n">
        <v/>
      </c>
      <c r="II156" t="n">
        <v/>
      </c>
      <c r="IJ156" t="n">
        <v/>
      </c>
      <c r="IK156" t="inlineStr">
        <is>
          <t>65-80 kg</t>
        </is>
      </c>
      <c r="IL156" t="inlineStr">
        <is>
          <t>3-5 jam</t>
        </is>
      </c>
      <c r="IM156" t="inlineStr">
        <is>
          <t>Ya</t>
        </is>
      </c>
      <c r="IN156" t="inlineStr">
        <is>
          <t>Tidak</t>
        </is>
      </c>
      <c r="IO156" t="inlineStr">
        <is>
          <t>Jauh lebih bersih</t>
        </is>
      </c>
      <c r="IP156" t="n">
        <v/>
      </c>
      <c r="IQ156" t="inlineStr">
        <is>
          <t>Tidak pernah</t>
        </is>
      </c>
      <c r="IR156" t="n">
        <v/>
      </c>
      <c r="IS156" t="n">
        <v/>
      </c>
      <c r="IT156" t="n">
        <v/>
      </c>
      <c r="IU156" t="n">
        <v/>
      </c>
      <c r="IV156" t="n">
        <v/>
      </c>
      <c r="IW156" t="n">
        <v/>
      </c>
      <c r="IX156" t="n">
        <v/>
      </c>
      <c r="IY156" t="n">
        <v/>
      </c>
      <c r="IZ156" t="inlineStr">
        <is>
          <t>Tidak pernah</t>
        </is>
      </c>
      <c r="JA156" t="n">
        <v/>
      </c>
      <c r="JB156" t="n">
        <v/>
      </c>
      <c r="JC156" t="n">
        <v/>
      </c>
      <c r="JD156" t="n">
        <v/>
      </c>
      <c r="JE156" t="n">
        <v/>
      </c>
      <c r="JF156" t="n">
        <v/>
      </c>
      <c r="JG156" t="n">
        <v/>
      </c>
      <c r="JH156" t="n">
        <v/>
      </c>
      <c r="JI156" t="inlineStr">
        <is>
          <t>Tidak pernah</t>
        </is>
      </c>
      <c r="JJ156" t="n">
        <v/>
      </c>
      <c r="JK156" t="n">
        <v/>
      </c>
      <c r="JL156" t="n">
        <v/>
      </c>
      <c r="JM156" t="n">
        <v/>
      </c>
      <c r="JN156" t="n">
        <v/>
      </c>
      <c r="JO156" t="n">
        <v/>
      </c>
      <c r="JP156" t="n">
        <v/>
      </c>
      <c r="JQ156" t="n">
        <v/>
      </c>
      <c r="JR156" t="inlineStr">
        <is>
          <t>Tidak pernah</t>
        </is>
      </c>
      <c r="JS156" t="n">
        <v/>
      </c>
      <c r="JT156" t="n">
        <v/>
      </c>
      <c r="JU156" t="n">
        <v/>
      </c>
      <c r="JV156" t="n">
        <v/>
      </c>
      <c r="JW156" t="n">
        <v/>
      </c>
      <c r="JX156" t="n">
        <v/>
      </c>
      <c r="JY156" t="n">
        <v/>
      </c>
      <c r="JZ156" t="n">
        <v/>
      </c>
      <c r="KA156" t="inlineStr">
        <is>
          <t>Tidak pernah</t>
        </is>
      </c>
      <c r="KB156" t="n">
        <v/>
      </c>
      <c r="KC156" t="n">
        <v/>
      </c>
      <c r="KD156" t="n">
        <v/>
      </c>
      <c r="KE156" t="n">
        <v/>
      </c>
      <c r="KF156" t="n">
        <v/>
      </c>
      <c r="KG156" t="n">
        <v/>
      </c>
      <c r="KH156" t="n">
        <v/>
      </c>
      <c r="KI156" t="n">
        <v/>
      </c>
      <c r="KJ156" t="inlineStr">
        <is>
          <t>Tidak pernah</t>
        </is>
      </c>
      <c r="KK156" t="n">
        <v/>
      </c>
      <c r="KL156" t="n">
        <v/>
      </c>
      <c r="KM156" t="n">
        <v/>
      </c>
      <c r="KN156" t="n">
        <v/>
      </c>
      <c r="KO156" t="n">
        <v/>
      </c>
      <c r="KP156" t="n">
        <v/>
      </c>
      <c r="KQ156" t="n">
        <v/>
      </c>
      <c r="KR156" t="n">
        <v/>
      </c>
      <c r="KS156" t="inlineStr">
        <is>
          <t>Cukup membaik</t>
        </is>
      </c>
      <c r="KT156" t="inlineStr">
        <is>
          <t>0-1 kali</t>
        </is>
      </c>
      <c r="KU156" t="inlineStr">
        <is>
          <t>0-1 kali</t>
        </is>
      </c>
      <c r="KV156" t="inlineStr">
        <is>
          <t>Laki-laki dewasa</t>
        </is>
      </c>
      <c r="KW156" t="n">
        <v>1</v>
      </c>
      <c r="KX156" t="n">
        <v>0</v>
      </c>
      <c r="KY156" t="n">
        <v>0</v>
      </c>
      <c r="KZ156" t="n">
        <v>0</v>
      </c>
      <c r="LA156" t="inlineStr">
        <is>
          <t>Jauh lebih baik</t>
        </is>
      </c>
      <c r="LB156" t="inlineStr">
        <is>
          <t>Jauh lebih baik</t>
        </is>
      </c>
      <c r="LC156" t="n">
        <v>7</v>
      </c>
      <c r="LD156" t="n">
        <v>5</v>
      </c>
      <c r="LE156" t="n">
        <v>3</v>
      </c>
      <c r="LF156" t="n">
        <v>0</v>
      </c>
      <c r="LG156" t="inlineStr">
        <is>
          <t>Ya</t>
        </is>
      </c>
      <c r="LH156" t="n">
        <v>1500000</v>
      </c>
      <c r="LI156" t="n">
        <v/>
      </c>
      <c r="LJ156" t="inlineStr">
        <is>
          <t>Tabungan</t>
        </is>
      </c>
      <c r="LK156" t="n">
        <v>1</v>
      </c>
      <c r="LL156" t="n">
        <v>0</v>
      </c>
      <c r="LM156" t="n">
        <v>0</v>
      </c>
      <c r="LN156" t="n">
        <v>0</v>
      </c>
      <c r="LO156" t="n">
        <v>0</v>
      </c>
      <c r="LP156" t="n">
        <v>0</v>
      </c>
      <c r="LQ156" t="n">
        <v>0</v>
      </c>
      <c r="LR156" t="n">
        <v/>
      </c>
      <c r="LS156" t="n">
        <v>5</v>
      </c>
      <c r="LT156" t="n">
        <v>0</v>
      </c>
      <c r="LU156" t="n">
        <v>0</v>
      </c>
      <c r="LV156" t="n">
        <v>5</v>
      </c>
      <c r="LW156" t="n">
        <v>0</v>
      </c>
      <c r="LX156" t="n">
        <v>0</v>
      </c>
      <c r="LY156" t="n">
        <v>5</v>
      </c>
      <c r="LZ156" t="n">
        <v>0</v>
      </c>
      <c r="MA156" t="n">
        <v>0</v>
      </c>
      <c r="MB156" t="inlineStr">
        <is>
          <t>Ya</t>
        </is>
      </c>
      <c r="MC156" t="n">
        <v>0</v>
      </c>
      <c r="MD156" t="n">
        <v>0</v>
      </c>
      <c r="ME156" t="n">
        <v>0</v>
      </c>
      <c r="MF156" t="n">
        <v>0</v>
      </c>
      <c r="MG156" t="n">
        <v>0</v>
      </c>
      <c r="MH156" t="n">
        <v>0</v>
      </c>
      <c r="MI156" t="inlineStr">
        <is>
          <t>Istirahat</t>
        </is>
      </c>
      <c r="MJ156" t="n">
        <v>0</v>
      </c>
      <c r="MK156" t="n">
        <v>0</v>
      </c>
      <c r="ML156" t="n">
        <v>1</v>
      </c>
      <c r="MM156" t="n">
        <v>0</v>
      </c>
      <c r="MN156" t="n">
        <v>0</v>
      </c>
      <c r="MO156" t="n">
        <v>0</v>
      </c>
      <c r="MP156" t="n">
        <v/>
      </c>
      <c r="MQ156" t="n">
        <v/>
      </c>
      <c r="MR156" t="inlineStr">
        <is>
          <t>Istirahat</t>
        </is>
      </c>
      <c r="MS156" t="n">
        <v/>
      </c>
      <c r="MT156" t="inlineStr">
        <is>
          <t>Istirahat</t>
        </is>
      </c>
      <c r="MU156" t="inlineStr">
        <is>
          <t>Tidak</t>
        </is>
      </c>
      <c r="MV156" t="n">
        <v/>
      </c>
      <c r="MW156" t="n">
        <v/>
      </c>
      <c r="MX156" t="n">
        <v/>
      </c>
      <c r="MY156" t="n">
        <v/>
      </c>
      <c r="MZ156" t="n">
        <v/>
      </c>
      <c r="NA156" t="n">
        <v/>
      </c>
      <c r="NB156" t="n">
        <v/>
      </c>
      <c r="NC156" t="n">
        <v/>
      </c>
      <c r="ND156" t="n">
        <v/>
      </c>
      <c r="NE156" t="n">
        <v/>
      </c>
      <c r="NF156" t="n">
        <v/>
      </c>
      <c r="NG156" t="n">
        <v/>
      </c>
      <c r="NH156" t="n">
        <v/>
      </c>
      <c r="NI156" t="n">
        <v/>
      </c>
      <c r="NJ156" t="n">
        <v/>
      </c>
      <c r="NK156" t="n">
        <v/>
      </c>
      <c r="NL156" t="inlineStr">
        <is>
          <t>Ya</t>
        </is>
      </c>
      <c r="NM156" t="inlineStr">
        <is>
          <t>Kombinasi dana mandiri dan dana hibah</t>
        </is>
      </c>
      <c r="NN156" t="inlineStr">
        <is>
          <t>5.000.001-7.000.000</t>
        </is>
      </c>
      <c r="NO156" t="inlineStr">
        <is>
          <t>Yayasan Rumah Energi atau BIRU</t>
        </is>
      </c>
      <c r="NP156" t="n">
        <v/>
      </c>
      <c r="NQ156" t="n">
        <v/>
      </c>
      <c r="NR156" t="n">
        <v/>
      </c>
      <c r="NS156" t="n">
        <v/>
      </c>
      <c r="NT156" t="n">
        <v/>
      </c>
      <c r="NU156" t="n">
        <v/>
      </c>
      <c r="NV156" t="inlineStr">
        <is>
          <t>Anggota keluarga - Laki-laki dewasa</t>
        </is>
      </c>
      <c r="NW156" t="n">
        <v/>
      </c>
      <c r="NX156" t="inlineStr">
        <is>
          <t>Sedikit meningkat</t>
        </is>
      </c>
      <c r="NY156" t="n">
        <v>90</v>
      </c>
      <c r="NZ156" t="n">
        <v>0</v>
      </c>
      <c r="OA156" t="n">
        <v>0</v>
      </c>
      <c r="OB156" t="n">
        <v>0</v>
      </c>
      <c r="OC156" t="n">
        <v>30</v>
      </c>
      <c r="OD156" t="n">
        <v>0</v>
      </c>
      <c r="OE156" t="inlineStr">
        <is>
          <t>Jauh lebih baik</t>
        </is>
      </c>
      <c r="OF156" t="inlineStr">
        <is>
          <t>Lebih baik (beda waktu memasak 5-30 menit, ATAU tidak lagi ada rasa/bau makanan yang berubah, ATAU alasan lainnya)</t>
        </is>
      </c>
      <c r="OG156" t="inlineStr">
        <is>
          <t>Ya</t>
        </is>
      </c>
      <c r="OH156" t="n">
        <v>0</v>
      </c>
      <c r="OI156" t="n">
        <v>5</v>
      </c>
      <c r="OJ156" t="n">
        <v>0</v>
      </c>
      <c r="OK156" t="n">
        <v>0</v>
      </c>
      <c r="OL156" t="n">
        <v>0</v>
      </c>
      <c r="OM156" t="n">
        <v>0</v>
      </c>
      <c r="ON156" t="n">
        <v>0</v>
      </c>
      <c r="OO156" t="n">
        <v>0</v>
      </c>
      <c r="OP156" t="inlineStr">
        <is>
          <t>Sapi perah</t>
        </is>
      </c>
      <c r="OQ156" t="n">
        <v>0</v>
      </c>
      <c r="OR156" t="n">
        <v>1</v>
      </c>
      <c r="OS156" t="n">
        <v>0</v>
      </c>
      <c r="OT156" t="n">
        <v>0</v>
      </c>
      <c r="OU156" t="n">
        <v>0</v>
      </c>
      <c r="OV156" t="n">
        <v>0</v>
      </c>
      <c r="OW156" t="n">
        <v>0</v>
      </c>
      <c r="OX156" t="n">
        <v>0</v>
      </c>
      <c r="OY156" t="n">
        <v>0</v>
      </c>
      <c r="OZ156" t="inlineStr">
        <is>
          <t>Sapi perah</t>
        </is>
      </c>
      <c r="PA156" t="n">
        <v>0</v>
      </c>
      <c r="PB156" t="n">
        <v>1</v>
      </c>
      <c r="PC156" t="n">
        <v>0</v>
      </c>
      <c r="PD156" t="n">
        <v>0</v>
      </c>
      <c r="PE156" t="n">
        <v>0</v>
      </c>
      <c r="PF156" t="n">
        <v>0</v>
      </c>
      <c r="PG156" t="n">
        <v>0</v>
      </c>
      <c r="PH156" t="n">
        <v>0</v>
      </c>
      <c r="PI156" t="n">
        <v>0</v>
      </c>
      <c r="PJ156" t="inlineStr">
        <is>
          <t>Sapi perah</t>
        </is>
      </c>
      <c r="PK156" t="n">
        <v>0</v>
      </c>
      <c r="PL156" t="n">
        <v>1</v>
      </c>
      <c r="PM156" t="n">
        <v>0</v>
      </c>
      <c r="PN156" t="n">
        <v>0</v>
      </c>
      <c r="PO156" t="n">
        <v>0</v>
      </c>
      <c r="PP156" t="n">
        <v>0</v>
      </c>
      <c r="PQ156" t="n">
        <v>0</v>
      </c>
      <c r="PR156" t="n">
        <v>0</v>
      </c>
      <c r="PS156" t="n">
        <v>0</v>
      </c>
      <c r="PT156" t="n">
        <v/>
      </c>
      <c r="PU156" t="n">
        <v/>
      </c>
      <c r="PV156" t="n">
        <v/>
      </c>
      <c r="PW156" t="n">
        <v/>
      </c>
      <c r="PX156" t="n">
        <v/>
      </c>
      <c r="PY156" t="n">
        <v/>
      </c>
      <c r="PZ156" t="n">
        <v/>
      </c>
      <c r="QA156" t="n">
        <v/>
      </c>
      <c r="QB156" t="n">
        <v/>
      </c>
      <c r="QC156" t="n">
        <v/>
      </c>
      <c r="QD156" t="n">
        <v/>
      </c>
      <c r="QE156" t="inlineStr">
        <is>
          <t>1-Disebarkan ke lahan terbuka</t>
        </is>
      </c>
      <c r="QF156" t="n">
        <v>0</v>
      </c>
      <c r="QG156" t="n">
        <v>0</v>
      </c>
      <c r="QH156" t="n">
        <v>0</v>
      </c>
      <c r="QI156" t="n">
        <v>0</v>
      </c>
      <c r="QJ156" t="n">
        <v>0</v>
      </c>
      <c r="QK156" t="n">
        <v>1</v>
      </c>
      <c r="QL156" t="n">
        <v>0</v>
      </c>
      <c r="QM156" t="n">
        <v>0</v>
      </c>
      <c r="QN156" t="n">
        <v>0</v>
      </c>
      <c r="QO156" t="n">
        <v/>
      </c>
      <c r="QP156" t="n">
        <v/>
      </c>
      <c r="QQ156" t="n">
        <v/>
      </c>
      <c r="QR156" t="n">
        <v/>
      </c>
      <c r="QS156" t="n">
        <v/>
      </c>
      <c r="QT156" t="n">
        <v/>
      </c>
      <c r="QU156" t="n">
        <v/>
      </c>
      <c r="QV156" t="n">
        <v/>
      </c>
      <c r="QW156" t="n">
        <v/>
      </c>
      <c r="QX156" t="n">
        <v/>
      </c>
      <c r="QY156" t="n">
        <v/>
      </c>
      <c r="QZ156" t="n">
        <v/>
      </c>
      <c r="RA156" t="n">
        <v/>
      </c>
      <c r="RB156" t="n">
        <v/>
      </c>
      <c r="RC156" t="n">
        <v/>
      </c>
      <c r="RD156" t="n">
        <v/>
      </c>
      <c r="RE156" t="n">
        <v/>
      </c>
      <c r="RF156" t="n">
        <v/>
      </c>
      <c r="RG156" t="n">
        <v/>
      </c>
      <c r="RH156" t="n">
        <v/>
      </c>
      <c r="RI156" t="n">
        <v/>
      </c>
      <c r="RJ156" t="n">
        <v/>
      </c>
      <c r="RK156" t="n">
        <v/>
      </c>
      <c r="RL156" t="n">
        <v/>
      </c>
      <c r="RM156" t="n">
        <v/>
      </c>
      <c r="RN156" t="n">
        <v/>
      </c>
      <c r="RO156" t="n">
        <v/>
      </c>
      <c r="RP156" t="n">
        <v/>
      </c>
      <c r="RQ156" t="n">
        <v/>
      </c>
      <c r="RR156" t="n">
        <v/>
      </c>
      <c r="RS156" t="n">
        <v/>
      </c>
      <c r="RT156" t="n">
        <v/>
      </c>
      <c r="RU156" t="n">
        <v/>
      </c>
      <c r="RV156" t="n">
        <v/>
      </c>
      <c r="RW156" t="n">
        <v/>
      </c>
      <c r="RX156" t="n">
        <v/>
      </c>
      <c r="RY156" t="n">
        <v/>
      </c>
      <c r="RZ156" t="n">
        <v/>
      </c>
      <c r="SA156" t="n">
        <v/>
      </c>
      <c r="SB156" t="n">
        <v/>
      </c>
      <c r="SC156" t="n">
        <v/>
      </c>
      <c r="SD156" t="n">
        <v/>
      </c>
      <c r="SE156" t="n">
        <v/>
      </c>
      <c r="SF156" t="n">
        <v/>
      </c>
      <c r="SG156" t="n">
        <v/>
      </c>
      <c r="SH156" t="n">
        <v/>
      </c>
      <c r="SI156" t="n">
        <v/>
      </c>
      <c r="SJ156" t="n">
        <v/>
      </c>
      <c r="SK156" t="n">
        <v/>
      </c>
      <c r="SL156" t="n">
        <v/>
      </c>
      <c r="SM156" t="n">
        <v/>
      </c>
      <c r="SN156" t="n">
        <v/>
      </c>
      <c r="SO156" t="n">
        <v/>
      </c>
      <c r="SP156" t="n">
        <v/>
      </c>
      <c r="SQ156" t="n">
        <v/>
      </c>
      <c r="SR156" t="n">
        <v/>
      </c>
      <c r="SS156" t="n">
        <v/>
      </c>
      <c r="ST156" t="n">
        <v/>
      </c>
      <c r="SU156" t="n">
        <v/>
      </c>
      <c r="SV156" t="n">
        <v/>
      </c>
      <c r="SW156" t="n">
        <v/>
      </c>
      <c r="SX156" t="n">
        <v/>
      </c>
      <c r="SY156" t="n">
        <v/>
      </c>
      <c r="SZ156" t="n">
        <v>4</v>
      </c>
      <c r="TA156" t="n">
        <v/>
      </c>
      <c r="TB156" t="n">
        <v/>
      </c>
      <c r="TC156" t="n">
        <v/>
      </c>
      <c r="TD156" t="n">
        <v/>
      </c>
      <c r="TE156" t="n">
        <v/>
      </c>
      <c r="TF156" t="n">
        <v/>
      </c>
      <c r="TG156" t="n">
        <v/>
      </c>
      <c r="TH156" t="n">
        <v/>
      </c>
      <c r="TI156" t="n">
        <v/>
      </c>
      <c r="TJ156" t="n">
        <v/>
      </c>
      <c r="TK156" t="n">
        <v/>
      </c>
      <c r="TL156" t="n">
        <v/>
      </c>
      <c r="TM156" t="n">
        <v/>
      </c>
      <c r="TN156" t="n">
        <v/>
      </c>
      <c r="TO156" t="n">
        <v/>
      </c>
      <c r="TP156" t="n">
        <v/>
      </c>
      <c r="TQ156" t="n">
        <v/>
      </c>
      <c r="TR156" t="n">
        <v/>
      </c>
      <c r="TS156" t="n">
        <v/>
      </c>
      <c r="TT156" t="n">
        <v/>
      </c>
      <c r="TU156" t="n">
        <v/>
      </c>
      <c r="TV156" t="n">
        <v/>
      </c>
      <c r="TW156" t="n">
        <v/>
      </c>
      <c r="TX156" t="n">
        <v/>
      </c>
      <c r="TY156" t="n">
        <v/>
      </c>
      <c r="TZ156" t="n">
        <v/>
      </c>
      <c r="UA156" t="n">
        <v/>
      </c>
      <c r="UB156" t="n">
        <v/>
      </c>
      <c r="UC156" t="n">
        <v/>
      </c>
      <c r="UD156" t="n">
        <v/>
      </c>
      <c r="UE156" t="n">
        <v/>
      </c>
      <c r="UF156" t="n">
        <v/>
      </c>
      <c r="UG156" t="n">
        <v/>
      </c>
      <c r="UH156" t="n">
        <v/>
      </c>
      <c r="UI156" t="n">
        <v/>
      </c>
      <c r="UJ156" t="n">
        <v/>
      </c>
      <c r="UK156" t="n">
        <v/>
      </c>
      <c r="UL156" t="n">
        <v/>
      </c>
      <c r="UM156" t="n">
        <v/>
      </c>
      <c r="UN156" t="n">
        <v/>
      </c>
      <c r="UO156" t="n">
        <v/>
      </c>
      <c r="UP156" t="n">
        <v/>
      </c>
      <c r="UQ156" t="n">
        <v/>
      </c>
      <c r="UR156" t="n">
        <v/>
      </c>
      <c r="US156" t="n">
        <v/>
      </c>
      <c r="UT156" t="n">
        <v/>
      </c>
      <c r="UU156" t="n">
        <v/>
      </c>
      <c r="UV156" t="inlineStr">
        <is>
          <t>Pemberian pakan di kandang</t>
        </is>
      </c>
      <c r="UW156" t="n">
        <v/>
      </c>
      <c r="UX156" t="n">
        <v/>
      </c>
      <c r="UY156" t="n">
        <v/>
      </c>
      <c r="UZ156" t="n">
        <v/>
      </c>
      <c r="VA156" t="n">
        <v/>
      </c>
      <c r="VB156" t="n">
        <v/>
      </c>
      <c r="VC156" t="n">
        <v/>
      </c>
      <c r="VD156" t="inlineStr">
        <is>
          <t>Sangat teratur (setiap hari)</t>
        </is>
      </c>
      <c r="VE156" t="n">
        <v/>
      </c>
      <c r="VF156" t="n">
        <v/>
      </c>
      <c r="VG156" t="n">
        <v/>
      </c>
      <c r="VH156" t="n">
        <v/>
      </c>
      <c r="VI156" t="n">
        <v/>
      </c>
      <c r="VJ156" t="n">
        <v/>
      </c>
      <c r="VK156" t="n">
        <v/>
      </c>
      <c r="VL156" t="inlineStr">
        <is>
          <t>Sangat sering (&gt;1 kali sehari)</t>
        </is>
      </c>
      <c r="VM156" t="n">
        <v/>
      </c>
      <c r="VN156" t="n">
        <v/>
      </c>
      <c r="VO156" t="n">
        <v/>
      </c>
      <c r="VP156" t="n">
        <v/>
      </c>
      <c r="VQ156" t="n">
        <v/>
      </c>
      <c r="VR156" t="n">
        <v/>
      </c>
      <c r="VS156" t="n">
        <v/>
      </c>
      <c r="VT156" t="n">
        <v/>
      </c>
      <c r="VU156" t="n">
        <v/>
      </c>
      <c r="VV156" t="n">
        <v/>
      </c>
      <c r="VW156" t="n">
        <v/>
      </c>
      <c r="VX156" t="n">
        <v/>
      </c>
      <c r="VY156" t="n">
        <v/>
      </c>
      <c r="VZ156" t="n">
        <v/>
      </c>
      <c r="WA156" t="n">
        <v/>
      </c>
      <c r="WB156" t="n">
        <v/>
      </c>
      <c r="WC156" t="n">
        <v/>
      </c>
      <c r="WD156" t="n">
        <v/>
      </c>
      <c r="WE156" t="n">
        <v/>
      </c>
      <c r="WF156" t="inlineStr">
        <is>
          <t>3-Disimpan terbuka (dry lot)</t>
        </is>
      </c>
      <c r="WG156" t="n">
        <v>0</v>
      </c>
      <c r="WH156" t="n">
        <v>0</v>
      </c>
      <c r="WI156" t="n">
        <v>0</v>
      </c>
      <c r="WJ156" t="n">
        <v>0</v>
      </c>
      <c r="WK156" t="n">
        <v>0</v>
      </c>
      <c r="WL156" t="n">
        <v>0</v>
      </c>
      <c r="WM156" t="n">
        <v>1</v>
      </c>
      <c r="WN156" t="n">
        <v>0</v>
      </c>
      <c r="WO156" t="n">
        <v>0</v>
      </c>
      <c r="WP156" t="n">
        <v>0</v>
      </c>
      <c r="WQ156" t="n">
        <v>0</v>
      </c>
      <c r="WR156" t="n">
        <v>0</v>
      </c>
      <c r="WS156" t="n">
        <v/>
      </c>
      <c r="WT156" t="n">
        <v/>
      </c>
      <c r="WU156" t="n">
        <v/>
      </c>
      <c r="WV156" t="n">
        <v/>
      </c>
      <c r="WW156" t="n">
        <v/>
      </c>
      <c r="WX156" t="n">
        <v/>
      </c>
      <c r="WY156" t="n">
        <v/>
      </c>
      <c r="WZ156" t="n">
        <v/>
      </c>
      <c r="XA156" t="n">
        <v/>
      </c>
      <c r="XB156" t="n">
        <v/>
      </c>
      <c r="XC156" t="n">
        <v/>
      </c>
      <c r="XD156" t="n">
        <v/>
      </c>
      <c r="XE156" t="n">
        <v/>
      </c>
      <c r="XF156" t="n">
        <v/>
      </c>
      <c r="XG156" t="n">
        <v/>
      </c>
      <c r="XH156" t="n">
        <v/>
      </c>
      <c r="XI156" t="n">
        <v/>
      </c>
      <c r="XJ156" t="n">
        <v/>
      </c>
      <c r="XK156" t="n">
        <v/>
      </c>
      <c r="XL156" t="n">
        <v/>
      </c>
      <c r="XM156" t="n">
        <v/>
      </c>
      <c r="XN156" t="n">
        <v/>
      </c>
      <c r="XO156" t="n">
        <v/>
      </c>
      <c r="XP156" t="n">
        <v/>
      </c>
      <c r="XQ156" t="n">
        <v/>
      </c>
      <c r="XR156" t="n">
        <v/>
      </c>
      <c r="XS156" t="n">
        <v/>
      </c>
      <c r="XT156" t="n">
        <v/>
      </c>
      <c r="XU156" t="n">
        <v/>
      </c>
      <c r="XV156" t="n">
        <v/>
      </c>
      <c r="XW156" t="n">
        <v/>
      </c>
      <c r="XX156" t="n">
        <v/>
      </c>
      <c r="XY156" t="n">
        <v/>
      </c>
      <c r="XZ156" t="n">
        <v/>
      </c>
      <c r="YA156" t="n">
        <v/>
      </c>
      <c r="YB156" t="n">
        <v/>
      </c>
      <c r="YC156" t="n">
        <v/>
      </c>
      <c r="YD156" t="n">
        <v/>
      </c>
      <c r="YE156" t="n">
        <v/>
      </c>
      <c r="YF156" t="n">
        <v/>
      </c>
      <c r="YG156" t="n">
        <v/>
      </c>
      <c r="YH156" t="n">
        <v/>
      </c>
      <c r="YI156" t="n">
        <v/>
      </c>
      <c r="YJ156" t="n">
        <v/>
      </c>
      <c r="YK156" t="n">
        <v/>
      </c>
      <c r="YL156" t="n">
        <v/>
      </c>
      <c r="YM156" t="n">
        <v/>
      </c>
      <c r="YN156" t="n">
        <v/>
      </c>
      <c r="YO156" t="n">
        <v/>
      </c>
      <c r="YP156" t="n">
        <v/>
      </c>
      <c r="YQ156" t="n">
        <v/>
      </c>
      <c r="YR156" t="n">
        <v/>
      </c>
      <c r="YS156" t="n">
        <v/>
      </c>
      <c r="YT156" t="n">
        <v/>
      </c>
      <c r="YU156" t="n">
        <v/>
      </c>
      <c r="YV156" t="n">
        <v/>
      </c>
      <c r="YW156" t="n">
        <v/>
      </c>
      <c r="YX156" t="n">
        <v/>
      </c>
      <c r="YY156" t="n">
        <v/>
      </c>
      <c r="YZ156" t="n">
        <v/>
      </c>
      <c r="ZA156" t="n">
        <v/>
      </c>
      <c r="ZB156" t="n">
        <v/>
      </c>
      <c r="ZC156" t="n">
        <v/>
      </c>
      <c r="ZD156" t="n">
        <v/>
      </c>
      <c r="ZE156" t="n">
        <v/>
      </c>
      <c r="ZF156" t="n">
        <v/>
      </c>
      <c r="ZG156" t="n">
        <v/>
      </c>
      <c r="ZH156" t="n">
        <v/>
      </c>
      <c r="ZI156" t="n">
        <v/>
      </c>
      <c r="ZJ156" t="n">
        <v/>
      </c>
      <c r="ZK156" t="n">
        <v/>
      </c>
      <c r="ZL156" t="n">
        <v/>
      </c>
      <c r="ZM156" t="n">
        <v/>
      </c>
      <c r="ZN156" t="n">
        <v/>
      </c>
      <c r="ZO156" t="n">
        <v/>
      </c>
      <c r="ZP156" t="n">
        <v/>
      </c>
      <c r="ZQ156" t="n">
        <v/>
      </c>
      <c r="ZR156" t="n">
        <v/>
      </c>
      <c r="ZS156" t="n">
        <v/>
      </c>
      <c r="ZT156" t="n">
        <v/>
      </c>
      <c r="ZU156" t="n">
        <v/>
      </c>
      <c r="ZV156" t="n">
        <v/>
      </c>
      <c r="ZW156" t="n">
        <v>3</v>
      </c>
      <c r="ZX156" t="n">
        <v/>
      </c>
      <c r="ZY156" t="n">
        <v/>
      </c>
      <c r="ZZ156" t="n">
        <v/>
      </c>
      <c r="AAA156" t="n">
        <v/>
      </c>
      <c r="AAB156" t="n">
        <v/>
      </c>
      <c r="AAC156" t="n">
        <v/>
      </c>
      <c r="AAD156" t="n">
        <v/>
      </c>
      <c r="AAE156" t="inlineStr">
        <is>
          <t>Pakan segar (misal: rumput)</t>
        </is>
      </c>
      <c r="AAF156" t="n">
        <v/>
      </c>
      <c r="AAG156" t="n">
        <v/>
      </c>
      <c r="AAH156" t="n">
        <v/>
      </c>
      <c r="AAI156" t="n">
        <v/>
      </c>
      <c r="AAJ156" t="n">
        <v/>
      </c>
      <c r="AAK156" t="n">
        <v/>
      </c>
      <c r="AAL156" t="inlineStr">
        <is>
          <t>Tidak</t>
        </is>
      </c>
      <c r="AAM156" t="n">
        <v/>
      </c>
      <c r="AAN156" t="n">
        <v/>
      </c>
      <c r="AAO156" t="n">
        <v/>
      </c>
      <c r="AAP156" t="n">
        <v/>
      </c>
      <c r="AAQ156" t="n">
        <v/>
      </c>
      <c r="AAR156" t="inlineStr">
        <is>
          <t>Ya</t>
        </is>
      </c>
      <c r="AAS156" t="inlineStr">
        <is>
          <t>Mengetahui</t>
        </is>
      </c>
      <c r="AAT156" t="inlineStr">
        <is>
          <t>Dibuang ke selokan</t>
        </is>
      </c>
      <c r="AAU156" t="n">
        <v>0</v>
      </c>
      <c r="AAV156" t="n">
        <v>0</v>
      </c>
      <c r="AAW156" t="n">
        <v>0</v>
      </c>
      <c r="AAX156" t="n">
        <v>0</v>
      </c>
      <c r="AAY156" t="n">
        <v>0</v>
      </c>
      <c r="AAZ156" t="n">
        <v>0</v>
      </c>
      <c r="ABA156" t="n">
        <v>1</v>
      </c>
      <c r="ABB156" t="n">
        <v/>
      </c>
      <c r="ABC156" t="n">
        <v/>
      </c>
      <c r="ABD156" t="n">
        <v/>
      </c>
      <c r="ABE156" t="n">
        <v/>
      </c>
      <c r="ABF156" t="n">
        <v/>
      </c>
      <c r="ABG156" t="n">
        <v/>
      </c>
      <c r="ABH156" t="n">
        <v/>
      </c>
      <c r="ABI156" t="n">
        <v/>
      </c>
      <c r="ABJ156" t="n">
        <v/>
      </c>
      <c r="ABK156" t="n">
        <v/>
      </c>
      <c r="ABL156" t="n">
        <v/>
      </c>
      <c r="ABM156" t="n">
        <v/>
      </c>
      <c r="ABN156" t="n">
        <v/>
      </c>
      <c r="ABO156" t="n">
        <v/>
      </c>
      <c r="ABP156" t="n">
        <v/>
      </c>
      <c r="ABQ156" t="n">
        <v/>
      </c>
      <c r="ABR156" t="n">
        <v/>
      </c>
      <c r="ABS156" t="n">
        <v/>
      </c>
      <c r="ABT156" t="n">
        <v/>
      </c>
      <c r="ABU156" t="n">
        <v/>
      </c>
      <c r="ABV156" t="n">
        <v/>
      </c>
      <c r="ABW156" t="n">
        <v/>
      </c>
      <c r="ABX156" t="n">
        <v/>
      </c>
      <c r="ABY156" t="n">
        <v/>
      </c>
      <c r="ABZ156" t="n">
        <v/>
      </c>
      <c r="ACA156" t="n">
        <v/>
      </c>
      <c r="ACB156" t="n">
        <v/>
      </c>
      <c r="ACC156" t="n">
        <v/>
      </c>
      <c r="ACD156" t="n">
        <v/>
      </c>
      <c r="ACE156" t="n">
        <v/>
      </c>
      <c r="ACF156" t="n">
        <v/>
      </c>
      <c r="ACG156" t="n">
        <v/>
      </c>
      <c r="ACH156" t="n">
        <v/>
      </c>
      <c r="ACI156" t="n">
        <v/>
      </c>
      <c r="ACJ156" t="n">
        <v/>
      </c>
      <c r="ACK156" t="inlineStr">
        <is>
          <t>Ladang/sawah terlalu jauh, sulit untuk mengangkut ke sana</t>
        </is>
      </c>
      <c r="ACL156" t="n">
        <v>0</v>
      </c>
      <c r="ACM156" t="n">
        <v>0</v>
      </c>
      <c r="ACN156" t="n">
        <v>0</v>
      </c>
      <c r="ACO156" t="n">
        <v>1</v>
      </c>
      <c r="ACP156" t="n">
        <v>0</v>
      </c>
      <c r="ACQ156" t="n">
        <v>0</v>
      </c>
      <c r="ACR156" t="n">
        <v>0</v>
      </c>
      <c r="ACS156" t="n">
        <v/>
      </c>
      <c r="ACT156" t="inlineStr">
        <is>
          <t>Tidak</t>
        </is>
      </c>
      <c r="ACU156" t="inlineStr">
        <is>
          <t>Manfaat cukup signifikan, terasa di kehidupan sehari-hari</t>
        </is>
      </c>
      <c r="ACV156" t="inlineStr">
        <is>
          <t>Berkurang</t>
        </is>
      </c>
      <c r="ACW156" t="inlineStr">
        <is>
          <t>Anggota keluarga - Perempuan dewasa</t>
        </is>
      </c>
      <c r="ACX156" t="inlineStr">
        <is>
          <t>Setuju</t>
        </is>
      </c>
      <c r="ACY156" t="inlineStr">
        <is>
          <t>Anggota keluarga - Laki-laki dewasa</t>
        </is>
      </c>
      <c r="ACZ156" t="n">
        <v>1</v>
      </c>
      <c r="ADA156" t="n">
        <v>0</v>
      </c>
      <c r="ADB156" t="n">
        <v>0</v>
      </c>
      <c r="ADC156" t="n">
        <v>0</v>
      </c>
      <c r="ADD156" t="inlineStr">
        <is>
          <t>Puas</t>
        </is>
      </c>
      <c r="ADE156" t="inlineStr">
        <is>
          <t>Puas</t>
        </is>
      </c>
      <c r="ADF156" t="inlineStr">
        <is>
          <t>Puas</t>
        </is>
      </c>
      <c r="ADG156" t="inlineStr">
        <is>
          <t>Puas</t>
        </is>
      </c>
      <c r="ADH156" t="inlineStr">
        <is>
          <t>Tidak</t>
        </is>
      </c>
      <c r="ADI156" t="n">
        <v/>
      </c>
      <c r="ADJ156" t="inlineStr">
        <is>
          <t>Puas</t>
        </is>
      </c>
      <c r="ADK156" t="n">
        <v/>
      </c>
      <c r="ADL156" t="n">
        <v/>
      </c>
      <c r="ADM156" t="n">
        <v/>
      </c>
      <c r="ADN156" t="n">
        <v/>
      </c>
      <c r="ADO156" t="n">
        <v/>
      </c>
      <c r="ADP156" t="n">
        <v/>
      </c>
      <c r="ADQ156" t="n">
        <v/>
      </c>
      <c r="ADR156" t="n">
        <v/>
      </c>
      <c r="ADS156" t="n">
        <v/>
      </c>
      <c r="ADT156" t="n">
        <v/>
      </c>
      <c r="ADU156" t="inlineStr">
        <is>
          <t>Menghubungi CPO atau pendamping</t>
        </is>
      </c>
      <c r="ADV156" t="n">
        <v>0</v>
      </c>
      <c r="ADW156" t="n">
        <v>0</v>
      </c>
      <c r="ADX156" t="n">
        <v>0</v>
      </c>
      <c r="ADY156" t="n">
        <v>0</v>
      </c>
      <c r="ADZ156" t="n">
        <v>1</v>
      </c>
      <c r="AEA156" t="n">
        <v>0</v>
      </c>
      <c r="AEB156" t="n">
        <v>0</v>
      </c>
      <c r="AEC156" t="n">
        <v>0</v>
      </c>
      <c r="AED156" t="inlineStr">
        <is>
          <t>Tidak</t>
        </is>
      </c>
      <c r="AEE156" t="inlineStr">
        <is>
          <t>Laki-laki dewasa</t>
        </is>
      </c>
      <c r="AEF156" t="n">
        <v/>
      </c>
      <c r="AEG156" t="inlineStr">
        <is>
          <t>Menelepon atau WA langsung</t>
        </is>
      </c>
      <c r="AEH156" t="n">
        <v/>
      </c>
      <c r="AEI156" t="inlineStr">
        <is>
          <t>Tidak</t>
        </is>
      </c>
      <c r="AEJ156" t="inlineStr">
        <is>
          <t>Ya, selalu</t>
        </is>
      </c>
      <c r="AEK156" t="inlineStr">
        <is>
          <t>Pengurangan pengeluaran rumah tangga (bahan bakar minyak, pupuk, dll.)</t>
        </is>
      </c>
      <c r="AEL156" t="n">
        <v>1</v>
      </c>
      <c r="AEM156" t="n">
        <v>0</v>
      </c>
      <c r="AEN156" t="n">
        <v>0</v>
      </c>
      <c r="AEO156" t="n">
        <v>0</v>
      </c>
      <c r="AEP156" t="n">
        <v>0</v>
      </c>
      <c r="AEQ156" t="n">
        <v>0</v>
      </c>
      <c r="AER156" t="n">
        <v>0</v>
      </c>
      <c r="AES156" t="n">
        <v>0</v>
      </c>
      <c r="AET156" t="n">
        <v>0</v>
      </c>
      <c r="AEU156" t="n">
        <v>0</v>
      </c>
      <c r="AEV156" t="n">
        <v>0</v>
      </c>
      <c r="AEW156" t="n">
        <v>0</v>
      </c>
      <c r="AEX156" t="n">
        <v/>
      </c>
      <c r="AEY156" t="inlineStr">
        <is>
          <t>Agar kandang lebih bersih</t>
        </is>
      </c>
      <c r="AEZ156" t="n">
        <v/>
      </c>
      <c r="AFA156" t="inlineStr">
        <is>
          <t>Koperasi</t>
        </is>
      </c>
      <c r="AFB156" t="n">
        <v/>
      </c>
      <c r="AFC156" t="inlineStr">
        <is>
          <t>1000539384-12_12_24.jpg</t>
        </is>
      </c>
      <c r="AFD156" t="inlineStr">
        <is>
          <t>https://kf.kobotoolbox.org/api/v2/assets/avstPQqLr3Ab3ZdcVTXZ6f/data/670937233/attachments/att9JmgzBV7ZLxfswpQrAqrg/</t>
        </is>
      </c>
      <c r="AFE156" t="inlineStr">
        <is>
          <t>1000539382-12_12_29.jpg</t>
        </is>
      </c>
      <c r="AFF156" t="inlineStr">
        <is>
          <t>https://kf.kobotoolbox.org/api/v2/assets/avstPQqLr3Ab3ZdcVTXZ6f/data/670937233/attachments/attHFqyurhacQ2pfpBmSUd55/</t>
        </is>
      </c>
      <c r="AFG156" t="inlineStr">
        <is>
          <t>Teguh</t>
        </is>
      </c>
      <c r="AFH156" t="n">
        <v/>
      </c>
      <c r="AFI156" t="n">
        <v/>
      </c>
    </row>
    <row r="157">
      <c r="A157" t="n">
        <v/>
      </c>
      <c r="B157" t="n">
        <v/>
      </c>
      <c r="C157" t="n">
        <v/>
      </c>
      <c r="D157" t="inlineStr">
        <is>
          <t>supiani</t>
        </is>
      </c>
      <c r="E157" t="n">
        <v>0</v>
      </c>
      <c r="F157" t="inlineStr">
        <is>
          <t>-7.922883 112.731982 569 41.04999923706055</t>
        </is>
      </c>
      <c r="G157" t="n">
        <v>-7.922883</v>
      </c>
      <c r="H157" t="n">
        <v>112.731982</v>
      </c>
      <c r="I157" t="n">
        <v>569</v>
      </c>
      <c r="J157" t="n">
        <v>41.04999924</v>
      </c>
      <c r="K157" t="n">
        <v>0</v>
      </c>
      <c r="L157" t="inlineStr">
        <is>
          <t>-7.922762 112.731151 578 11.5</t>
        </is>
      </c>
      <c r="M157" t="n">
        <v>-7.922762</v>
      </c>
      <c r="N157" t="n">
        <v>112.731151</v>
      </c>
      <c r="O157" t="n">
        <v>578</v>
      </c>
      <c r="P157" t="n">
        <v>11.5</v>
      </c>
      <c r="Q157" t="n">
        <v>0</v>
      </c>
      <c r="R157" t="inlineStr">
        <is>
          <t>Jawa Timur</t>
        </is>
      </c>
      <c r="S157" t="n">
        <v>0</v>
      </c>
      <c r="T157" t="n">
        <v>0</v>
      </c>
      <c r="U157" t="n">
        <v>0</v>
      </c>
      <c r="V157" t="n">
        <v>0</v>
      </c>
      <c r="W157" t="n">
        <v>0</v>
      </c>
      <c r="X157" t="n">
        <v>1</v>
      </c>
      <c r="Y157" t="n">
        <v>0</v>
      </c>
      <c r="Z157" t="n">
        <v>0</v>
      </c>
      <c r="AA157" t="n">
        <v>0</v>
      </c>
      <c r="AB157" t="n">
        <v>0</v>
      </c>
      <c r="AC157" t="inlineStr">
        <is>
          <t>MALANG</t>
        </is>
      </c>
      <c r="AD157" t="inlineStr">
        <is>
          <t>PAKIS</t>
        </is>
      </c>
      <c r="AE157" t="inlineStr">
        <is>
          <t>BUNUT WETAN. BORO BUNUT</t>
        </is>
      </c>
      <c r="AF157" t="inlineStr">
        <is>
          <t>KAN JABUNG</t>
        </is>
      </c>
      <c r="AG157" t="inlineStr">
        <is>
          <t>KJP0084</t>
        </is>
      </c>
      <c r="AH157" t="n">
        <v>15</v>
      </c>
      <c r="AI157" t="inlineStr">
        <is>
          <t>VPA1</t>
        </is>
      </c>
      <c r="AJ157" t="inlineStr">
        <is>
          <t>Tidak aktif</t>
        </is>
      </c>
      <c r="AK157" t="n">
        <v>58</v>
      </c>
      <c r="AL157" t="inlineStr">
        <is>
          <t>Perempuan</t>
        </is>
      </c>
      <c r="AM157" t="inlineStr">
        <is>
          <t>Sudah menikah</t>
        </is>
      </c>
      <c r="AN157" t="inlineStr">
        <is>
          <t>SMP/Sederajat</t>
        </is>
      </c>
      <c r="AO157" t="inlineStr">
        <is>
          <t>Peternak</t>
        </is>
      </c>
      <c r="AP157" t="n">
        <v>0</v>
      </c>
      <c r="AQ157" t="n">
        <v>1</v>
      </c>
      <c r="AR157" t="n">
        <v>0</v>
      </c>
      <c r="AS157" t="n">
        <v>0</v>
      </c>
      <c r="AT157" t="n">
        <v>0</v>
      </c>
      <c r="AU157" t="n">
        <v>0</v>
      </c>
      <c r="AV157" t="n">
        <v>0</v>
      </c>
      <c r="AW157" t="n">
        <v>0</v>
      </c>
      <c r="AX157" t="n">
        <v/>
      </c>
      <c r="AY157" t="inlineStr">
        <is>
          <t>Peternak</t>
        </is>
      </c>
      <c r="AZ157" t="n">
        <v>0</v>
      </c>
      <c r="BA157" t="n">
        <v>1</v>
      </c>
      <c r="BB157" t="n">
        <v>0</v>
      </c>
      <c r="BC157" t="n">
        <v>0</v>
      </c>
      <c r="BD157" t="n">
        <v>0</v>
      </c>
      <c r="BE157" t="n">
        <v>0</v>
      </c>
      <c r="BF157" t="n">
        <v>0</v>
      </c>
      <c r="BG157" t="n">
        <v>0</v>
      </c>
      <c r="BH157" t="n">
        <v/>
      </c>
      <c r="BI157" t="inlineStr">
        <is>
          <t>Rp2.500.000 - Rp3.500.000</t>
        </is>
      </c>
      <c r="BJ157" t="n">
        <v>0</v>
      </c>
      <c r="BK157" t="n">
        <v>0</v>
      </c>
      <c r="BL157" t="n">
        <v>0</v>
      </c>
      <c r="BM157" t="n">
        <v>2</v>
      </c>
      <c r="BN157" t="inlineStr">
        <is>
          <t>Milik sendiri</t>
        </is>
      </c>
      <c r="BO157" t="inlineStr">
        <is>
          <t>Permanen (dinding bata dan semen)</t>
        </is>
      </c>
      <c r="BP157" t="n">
        <v>1</v>
      </c>
      <c r="BQ157" t="n">
        <v>0</v>
      </c>
      <c r="BR157" t="n">
        <v>0</v>
      </c>
      <c r="BS157" t="n">
        <v>0</v>
      </c>
      <c r="BT157" t="n">
        <v>0</v>
      </c>
      <c r="BU157" t="n">
        <v/>
      </c>
      <c r="BV157" t="inlineStr">
        <is>
          <t>Keramik/ubin</t>
        </is>
      </c>
      <c r="BW157" t="n">
        <v>0</v>
      </c>
      <c r="BX157" t="n">
        <v>0</v>
      </c>
      <c r="BY157" t="n">
        <v>1</v>
      </c>
      <c r="BZ157" t="n">
        <v>0</v>
      </c>
      <c r="CA157" t="n">
        <v>0</v>
      </c>
      <c r="CB157" t="n">
        <v/>
      </c>
      <c r="CC157" t="inlineStr">
        <is>
          <t>Genting</t>
        </is>
      </c>
      <c r="CD157" t="n">
        <v>0</v>
      </c>
      <c r="CE157" t="n">
        <v>0</v>
      </c>
      <c r="CF157" t="n">
        <v>0</v>
      </c>
      <c r="CG157" t="n">
        <v>0</v>
      </c>
      <c r="CH157" t="n">
        <v>0</v>
      </c>
      <c r="CI157" t="n">
        <v>1</v>
      </c>
      <c r="CJ157" t="n">
        <v>0</v>
      </c>
      <c r="CK157" t="n">
        <v/>
      </c>
      <c r="CL157" t="inlineStr">
        <is>
          <t>Ya</t>
        </is>
      </c>
      <c r="CM157" t="n">
        <v>2010</v>
      </c>
      <c r="CN157" t="inlineStr">
        <is>
          <t>Fixed-Dome (Kubah Tetap)</t>
        </is>
      </c>
      <c r="CO157" t="inlineStr">
        <is>
          <t>6 m³ (4-5 ekor sapi, ±5 jam memasak/hari, ±50 kg</t>
        </is>
      </c>
      <c r="CP157" t="inlineStr">
        <is>
          <t>Anggota keluarga - laki-laki</t>
        </is>
      </c>
      <c r="CQ157" t="n">
        <v>0</v>
      </c>
      <c r="CR157" t="n">
        <v>0</v>
      </c>
      <c r="CS157" t="n">
        <v>0</v>
      </c>
      <c r="CT157" t="n">
        <v>0</v>
      </c>
      <c r="CU157" t="n">
        <v>1</v>
      </c>
      <c r="CV157" t="n">
        <v>0</v>
      </c>
      <c r="CW157" t="n">
        <v>0</v>
      </c>
      <c r="CX157" t="n">
        <v>0</v>
      </c>
      <c r="CY157" t="inlineStr">
        <is>
          <t>Anggota keluarga - laki-laki</t>
        </is>
      </c>
      <c r="CZ157" t="n">
        <v>1</v>
      </c>
      <c r="DA157" t="n">
        <v>0</v>
      </c>
      <c r="DB157" t="n">
        <v>0</v>
      </c>
      <c r="DC157" t="n">
        <v/>
      </c>
      <c r="DD157" t="inlineStr">
        <is>
          <t>Anggota keluarga - laki-laki</t>
        </is>
      </c>
      <c r="DE157" t="n">
        <v>1</v>
      </c>
      <c r="DF157" t="n">
        <v>0</v>
      </c>
      <c r="DG157" t="n">
        <v>0</v>
      </c>
      <c r="DH157" t="n">
        <v>0</v>
      </c>
      <c r="DI157" t="n">
        <v/>
      </c>
      <c r="DJ157" t="inlineStr">
        <is>
          <t>CPO atau pendamping</t>
        </is>
      </c>
      <c r="DK157" t="n">
        <v>0</v>
      </c>
      <c r="DL157" t="n">
        <v>0</v>
      </c>
      <c r="DM157" t="n">
        <v>1</v>
      </c>
      <c r="DN157" t="n">
        <v>0</v>
      </c>
      <c r="DO157" t="n">
        <v/>
      </c>
      <c r="DP157" t="inlineStr">
        <is>
          <t>Tidak berfungsi sama sekali</t>
        </is>
      </c>
      <c r="DQ157" t="inlineStr">
        <is>
          <t>&gt;1 tahun yang lalu</t>
        </is>
      </c>
      <c r="DR157" t="inlineStr">
        <is>
          <t>Kurangnya pemeliharaan yang memadai</t>
        </is>
      </c>
      <c r="DS157" t="n">
        <v/>
      </c>
      <c r="DT157" t="n">
        <v/>
      </c>
      <c r="DU157" t="n">
        <v/>
      </c>
      <c r="DV157" t="n">
        <v/>
      </c>
      <c r="DW157" t="n">
        <v/>
      </c>
      <c r="DX157" t="n">
        <v/>
      </c>
      <c r="DY157" t="n">
        <v/>
      </c>
      <c r="DZ157" t="n">
        <v/>
      </c>
      <c r="EA157" t="n">
        <v/>
      </c>
      <c r="EB157" t="n">
        <v/>
      </c>
      <c r="EC157" t="n">
        <v/>
      </c>
      <c r="ED157" t="n">
        <v/>
      </c>
      <c r="EE157" t="n">
        <v/>
      </c>
      <c r="EF157" t="n">
        <v/>
      </c>
      <c r="EG157" t="n">
        <v/>
      </c>
      <c r="EH157" t="n">
        <v/>
      </c>
      <c r="EI157" t="inlineStr">
        <is>
          <t>Tidak ada masalah</t>
        </is>
      </c>
      <c r="EJ157" t="n">
        <v>0</v>
      </c>
      <c r="EK157" t="n">
        <v>0</v>
      </c>
      <c r="EL157" t="n">
        <v>0</v>
      </c>
      <c r="EM157" t="n">
        <v>1</v>
      </c>
      <c r="EN157" t="n">
        <v>0</v>
      </c>
      <c r="EO157" t="n">
        <v/>
      </c>
      <c r="EP157" t="inlineStr">
        <is>
          <t>Ya, sangat jelas dan mudah diikuti</t>
        </is>
      </c>
      <c r="EQ157" t="inlineStr">
        <is>
          <t>Pelatihan</t>
        </is>
      </c>
      <c r="ER157" t="inlineStr">
        <is>
          <t>CPO atau pendamping</t>
        </is>
      </c>
      <c r="ES157" t="n">
        <v>1</v>
      </c>
      <c r="ET157" t="n">
        <v>0</v>
      </c>
      <c r="EU157" t="n">
        <v>0</v>
      </c>
      <c r="EV157" t="n">
        <v>0</v>
      </c>
      <c r="EW157" t="n">
        <v/>
      </c>
      <c r="EX157" t="inlineStr">
        <is>
          <t>Anggota keluarga - Laki-laki</t>
        </is>
      </c>
      <c r="EY157" t="n">
        <v>1</v>
      </c>
      <c r="EZ157" t="n">
        <v>0</v>
      </c>
      <c r="FA157" t="n">
        <v>0</v>
      </c>
      <c r="FB157" t="n">
        <v/>
      </c>
      <c r="FC157" t="inlineStr">
        <is>
          <t>Jarang sekali</t>
        </is>
      </c>
      <c r="FD157" t="n">
        <v/>
      </c>
      <c r="FE157" t="inlineStr">
        <is>
          <t>Mengetahui</t>
        </is>
      </c>
      <c r="FF157" t="inlineStr">
        <is>
          <t>Tidak pernah</t>
        </is>
      </c>
      <c r="FG157" t="inlineStr">
        <is>
          <t>Mengetahui</t>
        </is>
      </c>
      <c r="FH157" t="inlineStr">
        <is>
          <t>Tidak pernah</t>
        </is>
      </c>
      <c r="FI157" t="inlineStr">
        <is>
          <t>Mengetahui</t>
        </is>
      </c>
      <c r="FJ157" t="inlineStr">
        <is>
          <t>Tidak pernah</t>
        </is>
      </c>
      <c r="FK157" t="inlineStr">
        <is>
          <t>Mengetahui</t>
        </is>
      </c>
      <c r="FL157" t="inlineStr">
        <is>
          <t>Tidak pernah</t>
        </is>
      </c>
      <c r="FM157" t="inlineStr">
        <is>
          <t>Mengetahui</t>
        </is>
      </c>
      <c r="FN157" t="inlineStr">
        <is>
          <t>Tidak pernah</t>
        </is>
      </c>
      <c r="FO157" t="inlineStr">
        <is>
          <t>Mengetahui</t>
        </is>
      </c>
      <c r="FP157" t="inlineStr">
        <is>
          <t>Tidak pernah</t>
        </is>
      </c>
      <c r="FQ157" t="inlineStr">
        <is>
          <t>Mengetahui</t>
        </is>
      </c>
      <c r="FR157" t="inlineStr">
        <is>
          <t>Tidak</t>
        </is>
      </c>
      <c r="FS157" t="inlineStr">
        <is>
          <t>Mengetahui</t>
        </is>
      </c>
      <c r="FT157" t="inlineStr">
        <is>
          <t>Tidak sama sekali</t>
        </is>
      </c>
      <c r="FU157" t="inlineStr">
        <is>
          <t>Laki-laki dewasa Perempuan dewasa</t>
        </is>
      </c>
      <c r="FV157" t="n">
        <v>1</v>
      </c>
      <c r="FW157" t="n">
        <v>1</v>
      </c>
      <c r="FX157" t="n">
        <v>0</v>
      </c>
      <c r="FY157" t="n">
        <v>0</v>
      </c>
      <c r="FZ157" t="inlineStr">
        <is>
          <t>Memahami</t>
        </is>
      </c>
      <c r="GA157" t="inlineStr">
        <is>
          <t>CPO Pelatihan</t>
        </is>
      </c>
      <c r="GB157" t="n">
        <v>1</v>
      </c>
      <c r="GC157" t="n">
        <v>1</v>
      </c>
      <c r="GD157" t="n">
        <v>0</v>
      </c>
      <c r="GE157" t="n">
        <v>0</v>
      </c>
      <c r="GF157" t="n">
        <v/>
      </c>
      <c r="GG157" t="inlineStr">
        <is>
          <t>Tidak pernah</t>
        </is>
      </c>
      <c r="GH157" t="inlineStr">
        <is>
          <t>Tidak</t>
        </is>
      </c>
      <c r="GI157" t="n">
        <v/>
      </c>
      <c r="GJ157" t="n">
        <v/>
      </c>
      <c r="GK157" t="n">
        <v/>
      </c>
      <c r="GL157" t="n">
        <v/>
      </c>
      <c r="GM157" t="n">
        <v/>
      </c>
      <c r="GN157" t="n">
        <v/>
      </c>
      <c r="GO157" t="n">
        <v/>
      </c>
      <c r="GP157" t="inlineStr">
        <is>
          <t>Sebagian</t>
        </is>
      </c>
      <c r="GQ157" t="inlineStr">
        <is>
          <t>LPG</t>
        </is>
      </c>
      <c r="GR157" t="n">
        <v>1</v>
      </c>
      <c r="GS157" t="n">
        <v>0</v>
      </c>
      <c r="GT157" t="n">
        <v>0</v>
      </c>
      <c r="GU157" t="n">
        <v>0</v>
      </c>
      <c r="GV157" t="n">
        <v>0</v>
      </c>
      <c r="GW157" t="n">
        <v>0</v>
      </c>
      <c r="GX157" t="n">
        <v>0</v>
      </c>
      <c r="GY157" t="n">
        <v/>
      </c>
      <c r="GZ157" t="inlineStr">
        <is>
          <t>Ya</t>
        </is>
      </c>
      <c r="HA157" t="n">
        <v/>
      </c>
      <c r="HB157" t="n">
        <v/>
      </c>
      <c r="HC157" t="n">
        <v/>
      </c>
      <c r="HD157" t="n">
        <v/>
      </c>
      <c r="HE157" t="n">
        <v/>
      </c>
      <c r="HF157" t="n">
        <v/>
      </c>
      <c r="HG157" t="n">
        <v/>
      </c>
      <c r="HH157" t="n">
        <v/>
      </c>
      <c r="HI157" t="n">
        <v/>
      </c>
      <c r="HJ157" t="n">
        <v/>
      </c>
      <c r="HK157" t="n">
        <v/>
      </c>
      <c r="HL157" t="n">
        <v/>
      </c>
      <c r="HM157" t="n">
        <v/>
      </c>
      <c r="HN157" t="n">
        <v/>
      </c>
      <c r="HO157" t="n">
        <v/>
      </c>
      <c r="HP157" t="n">
        <v/>
      </c>
      <c r="HQ157" t="n">
        <v/>
      </c>
      <c r="HR157" t="n">
        <v/>
      </c>
      <c r="HS157" t="n">
        <v/>
      </c>
      <c r="HT157" t="n">
        <v/>
      </c>
      <c r="HU157" t="n">
        <v/>
      </c>
      <c r="HV157" t="n">
        <v/>
      </c>
      <c r="HW157" t="n">
        <v/>
      </c>
      <c r="HX157" t="n">
        <v/>
      </c>
      <c r="HY157" t="n">
        <v/>
      </c>
      <c r="HZ157" t="n">
        <v/>
      </c>
      <c r="IA157" t="n">
        <v>0</v>
      </c>
      <c r="IB157" t="n">
        <v>0</v>
      </c>
      <c r="IC157" t="n">
        <v/>
      </c>
      <c r="ID157" t="n">
        <v/>
      </c>
      <c r="IE157" t="n">
        <v/>
      </c>
      <c r="IF157" t="n">
        <v/>
      </c>
      <c r="IG157" t="n">
        <v/>
      </c>
      <c r="IH157" t="n">
        <v/>
      </c>
      <c r="II157" t="n">
        <v/>
      </c>
      <c r="IJ157" t="n">
        <v/>
      </c>
      <c r="IK157" t="inlineStr">
        <is>
          <t>&lt;15 kg</t>
        </is>
      </c>
      <c r="IL157" t="inlineStr">
        <is>
          <t>&lt;1 jam</t>
        </is>
      </c>
      <c r="IM157" t="inlineStr">
        <is>
          <t>Ya</t>
        </is>
      </c>
      <c r="IN157" t="inlineStr">
        <is>
          <t>Ya</t>
        </is>
      </c>
      <c r="IO157" t="inlineStr">
        <is>
          <t>Lebih bersih</t>
        </is>
      </c>
      <c r="IP157" t="n">
        <v/>
      </c>
      <c r="IQ157" t="inlineStr">
        <is>
          <t>Tidak pernah</t>
        </is>
      </c>
      <c r="IR157" t="n">
        <v/>
      </c>
      <c r="IS157" t="n">
        <v/>
      </c>
      <c r="IT157" t="n">
        <v/>
      </c>
      <c r="IU157" t="n">
        <v/>
      </c>
      <c r="IV157" t="n">
        <v/>
      </c>
      <c r="IW157" t="n">
        <v/>
      </c>
      <c r="IX157" t="n">
        <v/>
      </c>
      <c r="IY157" t="n">
        <v/>
      </c>
      <c r="IZ157" t="inlineStr">
        <is>
          <t>Tidak pernah</t>
        </is>
      </c>
      <c r="JA157" t="n">
        <v/>
      </c>
      <c r="JB157" t="n">
        <v/>
      </c>
      <c r="JC157" t="n">
        <v/>
      </c>
      <c r="JD157" t="n">
        <v/>
      </c>
      <c r="JE157" t="n">
        <v/>
      </c>
      <c r="JF157" t="n">
        <v/>
      </c>
      <c r="JG157" t="n">
        <v/>
      </c>
      <c r="JH157" t="n">
        <v/>
      </c>
      <c r="JI157" t="inlineStr">
        <is>
          <t>Tidak pernah</t>
        </is>
      </c>
      <c r="JJ157" t="n">
        <v/>
      </c>
      <c r="JK157" t="n">
        <v/>
      </c>
      <c r="JL157" t="n">
        <v/>
      </c>
      <c r="JM157" t="n">
        <v/>
      </c>
      <c r="JN157" t="n">
        <v/>
      </c>
      <c r="JO157" t="n">
        <v/>
      </c>
      <c r="JP157" t="n">
        <v/>
      </c>
      <c r="JQ157" t="n">
        <v/>
      </c>
      <c r="JR157" t="inlineStr">
        <is>
          <t>Tidak pernah</t>
        </is>
      </c>
      <c r="JS157" t="n">
        <v/>
      </c>
      <c r="JT157" t="n">
        <v/>
      </c>
      <c r="JU157" t="n">
        <v/>
      </c>
      <c r="JV157" t="n">
        <v/>
      </c>
      <c r="JW157" t="n">
        <v/>
      </c>
      <c r="JX157" t="n">
        <v/>
      </c>
      <c r="JY157" t="n">
        <v/>
      </c>
      <c r="JZ157" t="n">
        <v/>
      </c>
      <c r="KA157" t="inlineStr">
        <is>
          <t>Tidak pernah</t>
        </is>
      </c>
      <c r="KB157" t="n">
        <v/>
      </c>
      <c r="KC157" t="n">
        <v/>
      </c>
      <c r="KD157" t="n">
        <v/>
      </c>
      <c r="KE157" t="n">
        <v/>
      </c>
      <c r="KF157" t="n">
        <v/>
      </c>
      <c r="KG157" t="n">
        <v/>
      </c>
      <c r="KH157" t="n">
        <v/>
      </c>
      <c r="KI157" t="n">
        <v/>
      </c>
      <c r="KJ157" t="inlineStr">
        <is>
          <t>Tidak pernah</t>
        </is>
      </c>
      <c r="KK157" t="n">
        <v/>
      </c>
      <c r="KL157" t="n">
        <v/>
      </c>
      <c r="KM157" t="n">
        <v/>
      </c>
      <c r="KN157" t="n">
        <v/>
      </c>
      <c r="KO157" t="n">
        <v/>
      </c>
      <c r="KP157" t="n">
        <v/>
      </c>
      <c r="KQ157" t="n">
        <v/>
      </c>
      <c r="KR157" t="n">
        <v/>
      </c>
      <c r="KS157" t="inlineStr">
        <is>
          <t>Cukup membaik</t>
        </is>
      </c>
      <c r="KT157" t="inlineStr">
        <is>
          <t>0-1 kali</t>
        </is>
      </c>
      <c r="KU157" t="inlineStr">
        <is>
          <t>0-1 kali</t>
        </is>
      </c>
      <c r="KV157" t="inlineStr">
        <is>
          <t>Laki-laki dewasa Perempuan dewasa</t>
        </is>
      </c>
      <c r="KW157" t="n">
        <v>1</v>
      </c>
      <c r="KX157" t="n">
        <v>1</v>
      </c>
      <c r="KY157" t="n">
        <v>0</v>
      </c>
      <c r="KZ157" t="n">
        <v>0</v>
      </c>
      <c r="LA157" t="inlineStr">
        <is>
          <t>Cukup membaik</t>
        </is>
      </c>
      <c r="LB157" t="inlineStr">
        <is>
          <t>Cukup membaik</t>
        </is>
      </c>
      <c r="LC157" t="n">
        <v>0</v>
      </c>
      <c r="LD157" t="n">
        <v>4</v>
      </c>
      <c r="LE157" t="n">
        <v>0</v>
      </c>
      <c r="LF157" t="n">
        <v>0</v>
      </c>
      <c r="LG157" t="inlineStr">
        <is>
          <t>Ya</t>
        </is>
      </c>
      <c r="LH157" t="n">
        <v>0</v>
      </c>
      <c r="LI157" t="n">
        <v/>
      </c>
      <c r="LJ157" t="inlineStr">
        <is>
          <t>Kebutuhan rumah tangga</t>
        </is>
      </c>
      <c r="LK157" t="n">
        <v>0</v>
      </c>
      <c r="LL157" t="n">
        <v>0</v>
      </c>
      <c r="LM157" t="n">
        <v>0</v>
      </c>
      <c r="LN157" t="n">
        <v>0</v>
      </c>
      <c r="LO157" t="n">
        <v>1</v>
      </c>
      <c r="LP157" t="n">
        <v>0</v>
      </c>
      <c r="LQ157" t="n">
        <v>0</v>
      </c>
      <c r="LR157" t="n">
        <v/>
      </c>
      <c r="LS157" t="n">
        <v>0</v>
      </c>
      <c r="LT157" t="n">
        <v>0</v>
      </c>
      <c r="LU157" t="n">
        <v>0</v>
      </c>
      <c r="LV157" t="n">
        <v>0</v>
      </c>
      <c r="LW157" t="n">
        <v>0</v>
      </c>
      <c r="LX157" t="n">
        <v>0</v>
      </c>
      <c r="LY157" t="n">
        <v>0</v>
      </c>
      <c r="LZ157" t="n">
        <v>0</v>
      </c>
      <c r="MA157" t="n">
        <v>0</v>
      </c>
      <c r="MB157" t="inlineStr">
        <is>
          <t>Tidak</t>
        </is>
      </c>
      <c r="MC157" t="n">
        <v>0</v>
      </c>
      <c r="MD157" t="n">
        <v>0</v>
      </c>
      <c r="ME157" t="n">
        <v>0</v>
      </c>
      <c r="MF157" t="n">
        <v>0</v>
      </c>
      <c r="MG157" t="n">
        <v>8</v>
      </c>
      <c r="MH157" t="n">
        <v>0</v>
      </c>
      <c r="MI157" t="n">
        <v/>
      </c>
      <c r="MJ157" t="n">
        <v/>
      </c>
      <c r="MK157" t="n">
        <v/>
      </c>
      <c r="ML157" t="n">
        <v/>
      </c>
      <c r="MM157" t="n">
        <v/>
      </c>
      <c r="MN157" t="n">
        <v/>
      </c>
      <c r="MO157" t="n">
        <v/>
      </c>
      <c r="MP157" t="n">
        <v/>
      </c>
      <c r="MQ157" t="n">
        <v/>
      </c>
      <c r="MR157" t="inlineStr">
        <is>
          <t>Istirahat</t>
        </is>
      </c>
      <c r="MS157" t="n">
        <v/>
      </c>
      <c r="MT157" t="inlineStr">
        <is>
          <t>Istirahat</t>
        </is>
      </c>
      <c r="MU157" t="inlineStr">
        <is>
          <t>Tidak</t>
        </is>
      </c>
      <c r="MV157" t="n">
        <v/>
      </c>
      <c r="MW157" t="n">
        <v/>
      </c>
      <c r="MX157" t="n">
        <v/>
      </c>
      <c r="MY157" t="n">
        <v/>
      </c>
      <c r="MZ157" t="n">
        <v/>
      </c>
      <c r="NA157" t="n">
        <v/>
      </c>
      <c r="NB157" t="n">
        <v/>
      </c>
      <c r="NC157" t="n">
        <v/>
      </c>
      <c r="ND157" t="n">
        <v/>
      </c>
      <c r="NE157" t="n">
        <v/>
      </c>
      <c r="NF157" t="n">
        <v/>
      </c>
      <c r="NG157" t="n">
        <v/>
      </c>
      <c r="NH157" t="n">
        <v/>
      </c>
      <c r="NI157" t="n">
        <v/>
      </c>
      <c r="NJ157" t="n">
        <v/>
      </c>
      <c r="NK157" t="n">
        <v/>
      </c>
      <c r="NL157" t="inlineStr">
        <is>
          <t>Tidak</t>
        </is>
      </c>
      <c r="NM157" t="inlineStr">
        <is>
          <t>Kombinasi dana mandiri dan dana hibah</t>
        </is>
      </c>
      <c r="NN157" t="inlineStr">
        <is>
          <t>5.000.001-7.000.000</t>
        </is>
      </c>
      <c r="NO157" t="inlineStr">
        <is>
          <t>Yayasan Rumah Energi atau BIRU</t>
        </is>
      </c>
      <c r="NP157" t="n">
        <v/>
      </c>
      <c r="NQ157" t="n">
        <v/>
      </c>
      <c r="NR157" t="n">
        <v/>
      </c>
      <c r="NS157" t="n">
        <v/>
      </c>
      <c r="NT157" t="n">
        <v/>
      </c>
      <c r="NU157" t="n">
        <v/>
      </c>
      <c r="NV157" t="inlineStr">
        <is>
          <t>Anggota keluarga - Laki-laki dewasa</t>
        </is>
      </c>
      <c r="NW157" t="n">
        <v/>
      </c>
      <c r="NX157" t="inlineStr">
        <is>
          <t>Sedikit meningkat</t>
        </is>
      </c>
      <c r="NY157" t="n">
        <v>90</v>
      </c>
      <c r="NZ157" t="n">
        <v>0</v>
      </c>
      <c r="OA157" t="n">
        <v>0</v>
      </c>
      <c r="OB157" t="n">
        <v>0</v>
      </c>
      <c r="OC157" t="n">
        <v>8</v>
      </c>
      <c r="OD157" t="n">
        <v>0</v>
      </c>
      <c r="OE157" t="inlineStr">
        <is>
          <t>Lebih baik</t>
        </is>
      </c>
      <c r="OF157" t="inlineStr">
        <is>
          <t>Lebih baik (beda waktu memasak 5-30 menit, ATAU tidak lagi ada rasa/bau makanan yang berubah, ATAU alasan lainnya)</t>
        </is>
      </c>
      <c r="OG157" t="inlineStr">
        <is>
          <t>Ya</t>
        </is>
      </c>
      <c r="OH157" t="n">
        <v>2</v>
      </c>
      <c r="OI157" t="n">
        <v>0</v>
      </c>
      <c r="OJ157" t="n">
        <v>0</v>
      </c>
      <c r="OK157" t="n">
        <v>0</v>
      </c>
      <c r="OL157" t="n">
        <v>0</v>
      </c>
      <c r="OM157" t="n">
        <v>0</v>
      </c>
      <c r="ON157" t="n">
        <v>0</v>
      </c>
      <c r="OO157" t="n">
        <v>0</v>
      </c>
      <c r="OP157" t="inlineStr">
        <is>
          <t>Sapi perah</t>
        </is>
      </c>
      <c r="OQ157" t="n">
        <v>0</v>
      </c>
      <c r="OR157" t="n">
        <v>1</v>
      </c>
      <c r="OS157" t="n">
        <v>0</v>
      </c>
      <c r="OT157" t="n">
        <v>0</v>
      </c>
      <c r="OU157" t="n">
        <v>0</v>
      </c>
      <c r="OV157" t="n">
        <v>0</v>
      </c>
      <c r="OW157" t="n">
        <v>0</v>
      </c>
      <c r="OX157" t="n">
        <v>0</v>
      </c>
      <c r="OY157" t="n">
        <v>0</v>
      </c>
      <c r="OZ157" t="inlineStr">
        <is>
          <t>Sapi perah</t>
        </is>
      </c>
      <c r="PA157" t="n">
        <v>0</v>
      </c>
      <c r="PB157" t="n">
        <v>1</v>
      </c>
      <c r="PC157" t="n">
        <v>0</v>
      </c>
      <c r="PD157" t="n">
        <v>0</v>
      </c>
      <c r="PE157" t="n">
        <v>0</v>
      </c>
      <c r="PF157" t="n">
        <v>0</v>
      </c>
      <c r="PG157" t="n">
        <v>0</v>
      </c>
      <c r="PH157" t="n">
        <v>0</v>
      </c>
      <c r="PI157" t="n">
        <v>0</v>
      </c>
      <c r="PJ157" t="inlineStr">
        <is>
          <t>Sapi perah</t>
        </is>
      </c>
      <c r="PK157" t="n">
        <v>0</v>
      </c>
      <c r="PL157" t="n">
        <v>1</v>
      </c>
      <c r="PM157" t="n">
        <v>0</v>
      </c>
      <c r="PN157" t="n">
        <v>0</v>
      </c>
      <c r="PO157" t="n">
        <v>0</v>
      </c>
      <c r="PP157" t="n">
        <v>0</v>
      </c>
      <c r="PQ157" t="n">
        <v>0</v>
      </c>
      <c r="PR157" t="n">
        <v>0</v>
      </c>
      <c r="PS157" t="n">
        <v>0</v>
      </c>
      <c r="PT157" t="n">
        <v/>
      </c>
      <c r="PU157" t="n">
        <v/>
      </c>
      <c r="PV157" t="n">
        <v/>
      </c>
      <c r="PW157" t="n">
        <v/>
      </c>
      <c r="PX157" t="n">
        <v/>
      </c>
      <c r="PY157" t="n">
        <v/>
      </c>
      <c r="PZ157" t="n">
        <v/>
      </c>
      <c r="QA157" t="n">
        <v/>
      </c>
      <c r="QB157" t="n">
        <v/>
      </c>
      <c r="QC157" t="n">
        <v/>
      </c>
      <c r="QD157" t="n">
        <v/>
      </c>
      <c r="QE157" t="inlineStr">
        <is>
          <t>1-Disebarkan ke lahan terbuka</t>
        </is>
      </c>
      <c r="QF157" t="n">
        <v>0</v>
      </c>
      <c r="QG157" t="n">
        <v>0</v>
      </c>
      <c r="QH157" t="n">
        <v>0</v>
      </c>
      <c r="QI157" t="n">
        <v>0</v>
      </c>
      <c r="QJ157" t="n">
        <v>0</v>
      </c>
      <c r="QK157" t="n">
        <v>1</v>
      </c>
      <c r="QL157" t="n">
        <v>0</v>
      </c>
      <c r="QM157" t="n">
        <v>0</v>
      </c>
      <c r="QN157" t="n">
        <v>0</v>
      </c>
      <c r="QO157" t="n">
        <v/>
      </c>
      <c r="QP157" t="n">
        <v/>
      </c>
      <c r="QQ157" t="n">
        <v/>
      </c>
      <c r="QR157" t="n">
        <v/>
      </c>
      <c r="QS157" t="n">
        <v/>
      </c>
      <c r="QT157" t="n">
        <v/>
      </c>
      <c r="QU157" t="n">
        <v/>
      </c>
      <c r="QV157" t="n">
        <v/>
      </c>
      <c r="QW157" t="n">
        <v/>
      </c>
      <c r="QX157" t="n">
        <v/>
      </c>
      <c r="QY157" t="n">
        <v/>
      </c>
      <c r="QZ157" t="n">
        <v/>
      </c>
      <c r="RA157" t="n">
        <v/>
      </c>
      <c r="RB157" t="n">
        <v/>
      </c>
      <c r="RC157" t="n">
        <v/>
      </c>
      <c r="RD157" t="n">
        <v/>
      </c>
      <c r="RE157" t="n">
        <v/>
      </c>
      <c r="RF157" t="n">
        <v/>
      </c>
      <c r="RG157" t="n">
        <v/>
      </c>
      <c r="RH157" t="n">
        <v/>
      </c>
      <c r="RI157" t="n">
        <v/>
      </c>
      <c r="RJ157" t="n">
        <v/>
      </c>
      <c r="RK157" t="n">
        <v/>
      </c>
      <c r="RL157" t="n">
        <v/>
      </c>
      <c r="RM157" t="n">
        <v/>
      </c>
      <c r="RN157" t="n">
        <v/>
      </c>
      <c r="RO157" t="n">
        <v/>
      </c>
      <c r="RP157" t="n">
        <v/>
      </c>
      <c r="RQ157" t="n">
        <v/>
      </c>
      <c r="RR157" t="n">
        <v/>
      </c>
      <c r="RS157" t="n">
        <v/>
      </c>
      <c r="RT157" t="n">
        <v/>
      </c>
      <c r="RU157" t="n">
        <v/>
      </c>
      <c r="RV157" t="n">
        <v/>
      </c>
      <c r="RW157" t="n">
        <v/>
      </c>
      <c r="RX157" t="n">
        <v/>
      </c>
      <c r="RY157" t="n">
        <v/>
      </c>
      <c r="RZ157" t="n">
        <v/>
      </c>
      <c r="SA157" t="n">
        <v/>
      </c>
      <c r="SB157" t="n">
        <v/>
      </c>
      <c r="SC157" t="n">
        <v/>
      </c>
      <c r="SD157" t="n">
        <v/>
      </c>
      <c r="SE157" t="n">
        <v/>
      </c>
      <c r="SF157" t="n">
        <v/>
      </c>
      <c r="SG157" t="n">
        <v/>
      </c>
      <c r="SH157" t="n">
        <v/>
      </c>
      <c r="SI157" t="n">
        <v/>
      </c>
      <c r="SJ157" t="n">
        <v/>
      </c>
      <c r="SK157" t="n">
        <v/>
      </c>
      <c r="SL157" t="n">
        <v/>
      </c>
      <c r="SM157" t="n">
        <v/>
      </c>
      <c r="SN157" t="n">
        <v/>
      </c>
      <c r="SO157" t="n">
        <v/>
      </c>
      <c r="SP157" t="n">
        <v/>
      </c>
      <c r="SQ157" t="n">
        <v/>
      </c>
      <c r="SR157" t="n">
        <v/>
      </c>
      <c r="SS157" t="n">
        <v/>
      </c>
      <c r="ST157" t="n">
        <v/>
      </c>
      <c r="SU157" t="n">
        <v/>
      </c>
      <c r="SV157" t="n">
        <v/>
      </c>
      <c r="SW157" t="n">
        <v/>
      </c>
      <c r="SX157" t="n">
        <v/>
      </c>
      <c r="SY157" t="n">
        <v/>
      </c>
      <c r="SZ157" t="n">
        <v>5</v>
      </c>
      <c r="TA157" t="n">
        <v/>
      </c>
      <c r="TB157" t="n">
        <v/>
      </c>
      <c r="TC157" t="n">
        <v/>
      </c>
      <c r="TD157" t="n">
        <v/>
      </c>
      <c r="TE157" t="n">
        <v/>
      </c>
      <c r="TF157" t="n">
        <v/>
      </c>
      <c r="TG157" t="n">
        <v/>
      </c>
      <c r="TH157" t="n">
        <v/>
      </c>
      <c r="TI157" t="n">
        <v/>
      </c>
      <c r="TJ157" t="n">
        <v/>
      </c>
      <c r="TK157" t="n">
        <v/>
      </c>
      <c r="TL157" t="n">
        <v/>
      </c>
      <c r="TM157" t="n">
        <v/>
      </c>
      <c r="TN157" t="n">
        <v/>
      </c>
      <c r="TO157" t="n">
        <v/>
      </c>
      <c r="TP157" t="n">
        <v/>
      </c>
      <c r="TQ157" t="n">
        <v/>
      </c>
      <c r="TR157" t="n">
        <v/>
      </c>
      <c r="TS157" t="n">
        <v/>
      </c>
      <c r="TT157" t="n">
        <v/>
      </c>
      <c r="TU157" t="n">
        <v/>
      </c>
      <c r="TV157" t="n">
        <v/>
      </c>
      <c r="TW157" t="n">
        <v/>
      </c>
      <c r="TX157" t="n">
        <v/>
      </c>
      <c r="TY157" t="n">
        <v/>
      </c>
      <c r="TZ157" t="n">
        <v/>
      </c>
      <c r="UA157" t="n">
        <v/>
      </c>
      <c r="UB157" t="n">
        <v/>
      </c>
      <c r="UC157" t="n">
        <v/>
      </c>
      <c r="UD157" t="n">
        <v/>
      </c>
      <c r="UE157" t="n">
        <v/>
      </c>
      <c r="UF157" t="n">
        <v/>
      </c>
      <c r="UG157" t="n">
        <v/>
      </c>
      <c r="UH157" t="n">
        <v/>
      </c>
      <c r="UI157" t="n">
        <v/>
      </c>
      <c r="UJ157" t="n">
        <v/>
      </c>
      <c r="UK157" t="n">
        <v/>
      </c>
      <c r="UL157" t="n">
        <v/>
      </c>
      <c r="UM157" t="n">
        <v/>
      </c>
      <c r="UN157" t="n">
        <v/>
      </c>
      <c r="UO157" t="n">
        <v/>
      </c>
      <c r="UP157" t="n">
        <v/>
      </c>
      <c r="UQ157" t="n">
        <v/>
      </c>
      <c r="UR157" t="n">
        <v/>
      </c>
      <c r="US157" t="n">
        <v/>
      </c>
      <c r="UT157" t="n">
        <v/>
      </c>
      <c r="UU157" t="inlineStr">
        <is>
          <t>Pemberian pakan di kandang</t>
        </is>
      </c>
      <c r="UV157" t="n">
        <v/>
      </c>
      <c r="UW157" t="n">
        <v/>
      </c>
      <c r="UX157" t="n">
        <v/>
      </c>
      <c r="UY157" t="n">
        <v/>
      </c>
      <c r="UZ157" t="n">
        <v/>
      </c>
      <c r="VA157" t="n">
        <v/>
      </c>
      <c r="VB157" t="n">
        <v/>
      </c>
      <c r="VC157" t="inlineStr">
        <is>
          <t>Cukup teratur (setiap minggu)</t>
        </is>
      </c>
      <c r="VD157" t="n">
        <v/>
      </c>
      <c r="VE157" t="n">
        <v/>
      </c>
      <c r="VF157" t="n">
        <v/>
      </c>
      <c r="VG157" t="n">
        <v/>
      </c>
      <c r="VH157" t="n">
        <v/>
      </c>
      <c r="VI157" t="n">
        <v/>
      </c>
      <c r="VJ157" t="n">
        <v/>
      </c>
      <c r="VK157" t="inlineStr">
        <is>
          <t>Cukup (2-6 hari sekali)</t>
        </is>
      </c>
      <c r="VL157" t="n">
        <v/>
      </c>
      <c r="VM157" t="n">
        <v/>
      </c>
      <c r="VN157" t="n">
        <v/>
      </c>
      <c r="VO157" t="n">
        <v/>
      </c>
      <c r="VP157" t="n">
        <v/>
      </c>
      <c r="VQ157" t="n">
        <v/>
      </c>
      <c r="VR157" t="n">
        <v/>
      </c>
      <c r="VS157" t="inlineStr">
        <is>
          <t>3-Disimpan terbuka (dry lot)</t>
        </is>
      </c>
      <c r="VT157" t="n">
        <v>0</v>
      </c>
      <c r="VU157" t="n">
        <v>0</v>
      </c>
      <c r="VV157" t="n">
        <v>0</v>
      </c>
      <c r="VW157" t="n">
        <v>0</v>
      </c>
      <c r="VX157" t="n">
        <v>0</v>
      </c>
      <c r="VY157" t="n">
        <v>0</v>
      </c>
      <c r="VZ157" t="n">
        <v>1</v>
      </c>
      <c r="WA157" t="n">
        <v>0</v>
      </c>
      <c r="WB157" t="n">
        <v>0</v>
      </c>
      <c r="WC157" t="n">
        <v>0</v>
      </c>
      <c r="WD157" t="n">
        <v>0</v>
      </c>
      <c r="WE157" t="n">
        <v>0</v>
      </c>
      <c r="WF157" t="n">
        <v/>
      </c>
      <c r="WG157" t="n">
        <v/>
      </c>
      <c r="WH157" t="n">
        <v/>
      </c>
      <c r="WI157" t="n">
        <v/>
      </c>
      <c r="WJ157" t="n">
        <v/>
      </c>
      <c r="WK157" t="n">
        <v/>
      </c>
      <c r="WL157" t="n">
        <v/>
      </c>
      <c r="WM157" t="n">
        <v/>
      </c>
      <c r="WN157" t="n">
        <v/>
      </c>
      <c r="WO157" t="n">
        <v/>
      </c>
      <c r="WP157" t="n">
        <v/>
      </c>
      <c r="WQ157" t="n">
        <v/>
      </c>
      <c r="WR157" t="n">
        <v/>
      </c>
      <c r="WS157" t="n">
        <v/>
      </c>
      <c r="WT157" t="n">
        <v/>
      </c>
      <c r="WU157" t="n">
        <v/>
      </c>
      <c r="WV157" t="n">
        <v/>
      </c>
      <c r="WW157" t="n">
        <v/>
      </c>
      <c r="WX157" t="n">
        <v/>
      </c>
      <c r="WY157" t="n">
        <v/>
      </c>
      <c r="WZ157" t="n">
        <v/>
      </c>
      <c r="XA157" t="n">
        <v/>
      </c>
      <c r="XB157" t="n">
        <v/>
      </c>
      <c r="XC157" t="n">
        <v/>
      </c>
      <c r="XD157" t="n">
        <v/>
      </c>
      <c r="XE157" t="n">
        <v/>
      </c>
      <c r="XF157" t="n">
        <v/>
      </c>
      <c r="XG157" t="n">
        <v/>
      </c>
      <c r="XH157" t="n">
        <v/>
      </c>
      <c r="XI157" t="n">
        <v/>
      </c>
      <c r="XJ157" t="n">
        <v/>
      </c>
      <c r="XK157" t="n">
        <v/>
      </c>
      <c r="XL157" t="n">
        <v/>
      </c>
      <c r="XM157" t="n">
        <v/>
      </c>
      <c r="XN157" t="n">
        <v/>
      </c>
      <c r="XO157" t="n">
        <v/>
      </c>
      <c r="XP157" t="n">
        <v/>
      </c>
      <c r="XQ157" t="n">
        <v/>
      </c>
      <c r="XR157" t="n">
        <v/>
      </c>
      <c r="XS157" t="n">
        <v/>
      </c>
      <c r="XT157" t="n">
        <v/>
      </c>
      <c r="XU157" t="n">
        <v/>
      </c>
      <c r="XV157" t="n">
        <v/>
      </c>
      <c r="XW157" t="n">
        <v/>
      </c>
      <c r="XX157" t="n">
        <v/>
      </c>
      <c r="XY157" t="n">
        <v/>
      </c>
      <c r="XZ157" t="n">
        <v/>
      </c>
      <c r="YA157" t="n">
        <v/>
      </c>
      <c r="YB157" t="n">
        <v/>
      </c>
      <c r="YC157" t="n">
        <v/>
      </c>
      <c r="YD157" t="n">
        <v/>
      </c>
      <c r="YE157" t="n">
        <v/>
      </c>
      <c r="YF157" t="n">
        <v/>
      </c>
      <c r="YG157" t="n">
        <v/>
      </c>
      <c r="YH157" t="n">
        <v/>
      </c>
      <c r="YI157" t="n">
        <v/>
      </c>
      <c r="YJ157" t="n">
        <v/>
      </c>
      <c r="YK157" t="n">
        <v/>
      </c>
      <c r="YL157" t="n">
        <v/>
      </c>
      <c r="YM157" t="n">
        <v/>
      </c>
      <c r="YN157" t="n">
        <v/>
      </c>
      <c r="YO157" t="n">
        <v/>
      </c>
      <c r="YP157" t="n">
        <v/>
      </c>
      <c r="YQ157" t="n">
        <v/>
      </c>
      <c r="YR157" t="n">
        <v/>
      </c>
      <c r="YS157" t="n">
        <v/>
      </c>
      <c r="YT157" t="n">
        <v/>
      </c>
      <c r="YU157" t="n">
        <v/>
      </c>
      <c r="YV157" t="n">
        <v/>
      </c>
      <c r="YW157" t="n">
        <v/>
      </c>
      <c r="YX157" t="n">
        <v/>
      </c>
      <c r="YY157" t="n">
        <v/>
      </c>
      <c r="YZ157" t="n">
        <v/>
      </c>
      <c r="ZA157" t="n">
        <v/>
      </c>
      <c r="ZB157" t="n">
        <v/>
      </c>
      <c r="ZC157" t="n">
        <v/>
      </c>
      <c r="ZD157" t="n">
        <v/>
      </c>
      <c r="ZE157" t="n">
        <v/>
      </c>
      <c r="ZF157" t="n">
        <v/>
      </c>
      <c r="ZG157" t="n">
        <v/>
      </c>
      <c r="ZH157" t="n">
        <v/>
      </c>
      <c r="ZI157" t="n">
        <v/>
      </c>
      <c r="ZJ157" t="n">
        <v/>
      </c>
      <c r="ZK157" t="n">
        <v/>
      </c>
      <c r="ZL157" t="n">
        <v/>
      </c>
      <c r="ZM157" t="n">
        <v/>
      </c>
      <c r="ZN157" t="n">
        <v/>
      </c>
      <c r="ZO157" t="n">
        <v/>
      </c>
      <c r="ZP157" t="n">
        <v/>
      </c>
      <c r="ZQ157" t="n">
        <v/>
      </c>
      <c r="ZR157" t="n">
        <v/>
      </c>
      <c r="ZS157" t="n">
        <v/>
      </c>
      <c r="ZT157" t="n">
        <v/>
      </c>
      <c r="ZU157" t="n">
        <v/>
      </c>
      <c r="ZV157" t="n">
        <v>2</v>
      </c>
      <c r="ZW157" t="n">
        <v/>
      </c>
      <c r="ZX157" t="n">
        <v/>
      </c>
      <c r="ZY157" t="n">
        <v/>
      </c>
      <c r="ZZ157" t="n">
        <v/>
      </c>
      <c r="AAA157" t="n">
        <v/>
      </c>
      <c r="AAB157" t="n">
        <v/>
      </c>
      <c r="AAC157" t="n">
        <v/>
      </c>
      <c r="AAD157" t="inlineStr">
        <is>
          <t>Pakan segar (misal: rumput)</t>
        </is>
      </c>
      <c r="AAE157" t="n">
        <v/>
      </c>
      <c r="AAF157" t="n">
        <v/>
      </c>
      <c r="AAG157" t="n">
        <v/>
      </c>
      <c r="AAH157" t="n">
        <v/>
      </c>
      <c r="AAI157" t="n">
        <v/>
      </c>
      <c r="AAJ157" t="n">
        <v/>
      </c>
      <c r="AAK157" t="n">
        <v/>
      </c>
      <c r="AAL157" t="inlineStr">
        <is>
          <t>Tidak</t>
        </is>
      </c>
      <c r="AAM157" t="n">
        <v/>
      </c>
      <c r="AAN157" t="n">
        <v/>
      </c>
      <c r="AAO157" t="n">
        <v/>
      </c>
      <c r="AAP157" t="n">
        <v/>
      </c>
      <c r="AAQ157" t="n">
        <v/>
      </c>
      <c r="AAR157" t="inlineStr">
        <is>
          <t>Ya</t>
        </is>
      </c>
      <c r="AAS157" t="inlineStr">
        <is>
          <t>Mengetahui</t>
        </is>
      </c>
      <c r="AAT157" t="inlineStr">
        <is>
          <t>Diberikan gratis ke orang lain</t>
        </is>
      </c>
      <c r="AAU157" t="n">
        <v>0</v>
      </c>
      <c r="AAV157" t="n">
        <v>0</v>
      </c>
      <c r="AAW157" t="n">
        <v>0</v>
      </c>
      <c r="AAX157" t="n">
        <v>0</v>
      </c>
      <c r="AAY157" t="n">
        <v>1</v>
      </c>
      <c r="AAZ157" t="n">
        <v>0</v>
      </c>
      <c r="ABA157" t="n">
        <v>0</v>
      </c>
      <c r="ABB157" t="n">
        <v/>
      </c>
      <c r="ABC157" t="n">
        <v/>
      </c>
      <c r="ABD157" t="n">
        <v/>
      </c>
      <c r="ABE157" t="n">
        <v/>
      </c>
      <c r="ABF157" t="n">
        <v/>
      </c>
      <c r="ABG157" t="n">
        <v/>
      </c>
      <c r="ABH157" t="n">
        <v/>
      </c>
      <c r="ABI157" t="n">
        <v/>
      </c>
      <c r="ABJ157" t="n">
        <v/>
      </c>
      <c r="ABK157" t="n">
        <v/>
      </c>
      <c r="ABL157" t="n">
        <v/>
      </c>
      <c r="ABM157" t="n">
        <v/>
      </c>
      <c r="ABN157" t="n">
        <v/>
      </c>
      <c r="ABO157" t="n">
        <v/>
      </c>
      <c r="ABP157" t="n">
        <v/>
      </c>
      <c r="ABQ157" t="n">
        <v/>
      </c>
      <c r="ABR157" t="n">
        <v/>
      </c>
      <c r="ABS157" t="n">
        <v/>
      </c>
      <c r="ABT157" t="n">
        <v/>
      </c>
      <c r="ABU157" t="n">
        <v/>
      </c>
      <c r="ABV157" t="n">
        <v/>
      </c>
      <c r="ABW157" t="n">
        <v/>
      </c>
      <c r="ABX157" t="n">
        <v/>
      </c>
      <c r="ABY157" t="n">
        <v/>
      </c>
      <c r="ABZ157" t="n">
        <v/>
      </c>
      <c r="ACA157" t="n">
        <v/>
      </c>
      <c r="ACB157" t="n">
        <v/>
      </c>
      <c r="ACC157" t="n">
        <v/>
      </c>
      <c r="ACD157" t="n">
        <v/>
      </c>
      <c r="ACE157" t="n">
        <v/>
      </c>
      <c r="ACF157" t="n">
        <v/>
      </c>
      <c r="ACG157" t="n">
        <v/>
      </c>
      <c r="ACH157" t="n">
        <v/>
      </c>
      <c r="ACI157" t="n">
        <v/>
      </c>
      <c r="ACJ157" t="n">
        <v/>
      </c>
      <c r="ACK157" t="inlineStr">
        <is>
          <t>Ladang/sawah terlalu jauh, sulit untuk mengangkut ke sana</t>
        </is>
      </c>
      <c r="ACL157" t="n">
        <v>0</v>
      </c>
      <c r="ACM157" t="n">
        <v>0</v>
      </c>
      <c r="ACN157" t="n">
        <v>0</v>
      </c>
      <c r="ACO157" t="n">
        <v>1</v>
      </c>
      <c r="ACP157" t="n">
        <v>0</v>
      </c>
      <c r="ACQ157" t="n">
        <v>0</v>
      </c>
      <c r="ACR157" t="n">
        <v>0</v>
      </c>
      <c r="ACS157" t="n">
        <v/>
      </c>
      <c r="ACT157" t="inlineStr">
        <is>
          <t>Tidak</t>
        </is>
      </c>
      <c r="ACU157" t="inlineStr">
        <is>
          <t>Manfaat cukup signifikan, terasa di kehidupan sehari-hari</t>
        </is>
      </c>
      <c r="ACV157" t="inlineStr">
        <is>
          <t>Sama saja</t>
        </is>
      </c>
      <c r="ACW157" t="inlineStr">
        <is>
          <t>Anggota keluarga - Perempuan dewasa</t>
        </is>
      </c>
      <c r="ACX157" t="inlineStr">
        <is>
          <t>Setuju</t>
        </is>
      </c>
      <c r="ACY157" t="inlineStr">
        <is>
          <t>Anggota keluarga - Perempuan dewasa</t>
        </is>
      </c>
      <c r="ACZ157" t="n">
        <v>0</v>
      </c>
      <c r="ADA157" t="n">
        <v>1</v>
      </c>
      <c r="ADB157" t="n">
        <v>0</v>
      </c>
      <c r="ADC157" t="n">
        <v>0</v>
      </c>
      <c r="ADD157" t="inlineStr">
        <is>
          <t>Puas</t>
        </is>
      </c>
      <c r="ADE157" t="inlineStr">
        <is>
          <t>Puas</t>
        </is>
      </c>
      <c r="ADF157" t="inlineStr">
        <is>
          <t>Puas</t>
        </is>
      </c>
      <c r="ADG157" t="inlineStr">
        <is>
          <t>Puas</t>
        </is>
      </c>
      <c r="ADH157" t="inlineStr">
        <is>
          <t>Tidak</t>
        </is>
      </c>
      <c r="ADI157" t="n">
        <v/>
      </c>
      <c r="ADJ157" t="inlineStr">
        <is>
          <t>Puas</t>
        </is>
      </c>
      <c r="ADK157" t="n">
        <v/>
      </c>
      <c r="ADL157" t="n">
        <v/>
      </c>
      <c r="ADM157" t="n">
        <v/>
      </c>
      <c r="ADN157" t="n">
        <v/>
      </c>
      <c r="ADO157" t="n">
        <v/>
      </c>
      <c r="ADP157" t="n">
        <v/>
      </c>
      <c r="ADQ157" t="n">
        <v/>
      </c>
      <c r="ADR157" t="n">
        <v/>
      </c>
      <c r="ADS157" t="n">
        <v/>
      </c>
      <c r="ADT157" t="n">
        <v/>
      </c>
      <c r="ADU157" t="inlineStr">
        <is>
          <t>Menghubungi CPO atau pendamping Memperbaiki sendiri</t>
        </is>
      </c>
      <c r="ADV157" t="n">
        <v>0</v>
      </c>
      <c r="ADW157" t="n">
        <v>0</v>
      </c>
      <c r="ADX157" t="n">
        <v>0</v>
      </c>
      <c r="ADY157" t="n">
        <v>0</v>
      </c>
      <c r="ADZ157" t="n">
        <v>1</v>
      </c>
      <c r="AEA157" t="n">
        <v>1</v>
      </c>
      <c r="AEB157" t="n">
        <v>0</v>
      </c>
      <c r="AEC157" t="n">
        <v>0</v>
      </c>
      <c r="AED157" t="inlineStr">
        <is>
          <t>Tidak</t>
        </is>
      </c>
      <c r="AEE157" t="inlineStr">
        <is>
          <t>Laki-laki dewasa</t>
        </is>
      </c>
      <c r="AEF157" t="n">
        <v/>
      </c>
      <c r="AEG157" t="inlineStr">
        <is>
          <t>Menelepon atau WA langsung</t>
        </is>
      </c>
      <c r="AEH157" t="n">
        <v/>
      </c>
      <c r="AEI157" t="n">
        <v>0</v>
      </c>
      <c r="AEJ157" t="inlineStr">
        <is>
          <t>Kadang-kadang</t>
        </is>
      </c>
      <c r="AEK157" t="inlineStr">
        <is>
          <t>Mendapatkan subsidi</t>
        </is>
      </c>
      <c r="AEL157" t="n">
        <v>0</v>
      </c>
      <c r="AEM157" t="n">
        <v>0</v>
      </c>
      <c r="AEN157" t="n">
        <v>0</v>
      </c>
      <c r="AEO157" t="n">
        <v>0</v>
      </c>
      <c r="AEP157" t="n">
        <v>0</v>
      </c>
      <c r="AEQ157" t="n">
        <v>0</v>
      </c>
      <c r="AER157" t="n">
        <v>0</v>
      </c>
      <c r="AES157" t="n">
        <v>0</v>
      </c>
      <c r="AET157" t="n">
        <v>0</v>
      </c>
      <c r="AEU157" t="n">
        <v>0</v>
      </c>
      <c r="AEV157" t="n">
        <v>1</v>
      </c>
      <c r="AEW157" t="n">
        <v>0</v>
      </c>
      <c r="AEX157" t="n">
        <v/>
      </c>
      <c r="AEY157" t="inlineStr">
        <is>
          <t>Didukung oleh pihak lain atau ada subsidi</t>
        </is>
      </c>
      <c r="AEZ157" t="n">
        <v/>
      </c>
      <c r="AFA157" t="inlineStr">
        <is>
          <t>Koperasi</t>
        </is>
      </c>
      <c r="AFB157" t="n">
        <v/>
      </c>
      <c r="AFC157" t="inlineStr">
        <is>
          <t>1000557209-16_33_5.jpg</t>
        </is>
      </c>
      <c r="AFD157" t="inlineStr">
        <is>
          <t>https://kf.kobotoolbox.org/api/v2/assets/avstPQqLr3Ab3ZdcVTXZ6f/data/678811495/attachments/attTFYjtURigbU4vdGkJdVSJ/</t>
        </is>
      </c>
      <c r="AFE157" t="inlineStr">
        <is>
          <t>1000557206-16_33_10.jpg</t>
        </is>
      </c>
      <c r="AFF157" t="inlineStr">
        <is>
          <t>https://kf.kobotoolbox.org/api/v2/assets/avstPQqLr3Ab3ZdcVTXZ6f/data/678811495/attachments/attvHAgay9kPXtdd4uFoTysL/</t>
        </is>
      </c>
      <c r="AFG157" t="inlineStr">
        <is>
          <t>Fahrizal</t>
        </is>
      </c>
      <c r="AFH157" t="n">
        <v/>
      </c>
      <c r="AFI157" t="n">
        <v/>
      </c>
    </row>
    <row r="158">
      <c r="A158" t="n">
        <v/>
      </c>
      <c r="B158" t="n">
        <v/>
      </c>
      <c r="C158" t="n">
        <v/>
      </c>
      <c r="D158" t="inlineStr">
        <is>
          <t>supiatin</t>
        </is>
      </c>
      <c r="E158" t="n">
        <v>81259666466</v>
      </c>
      <c r="F158" t="inlineStr">
        <is>
          <t>-7.926166 112.759296 613.3999633789062 9</t>
        </is>
      </c>
      <c r="G158" t="n">
        <v>-7.926166</v>
      </c>
      <c r="H158" t="n">
        <v>112.759296</v>
      </c>
      <c r="I158" t="n">
        <v>613.3999634</v>
      </c>
      <c r="J158" t="n">
        <v>9</v>
      </c>
      <c r="K158" t="n">
        <v>0</v>
      </c>
      <c r="L158" t="inlineStr">
        <is>
          <t>-7.926024 112.759409 613.3999633789062 17</t>
        </is>
      </c>
      <c r="M158" t="n">
        <v>-7.926024</v>
      </c>
      <c r="N158" t="n">
        <v>112.759409</v>
      </c>
      <c r="O158" t="n">
        <v>613.3999634</v>
      </c>
      <c r="P158" t="n">
        <v>17</v>
      </c>
      <c r="Q158" t="n">
        <v>0</v>
      </c>
      <c r="R158" t="inlineStr">
        <is>
          <t>Jawa Timur</t>
        </is>
      </c>
      <c r="S158" t="n">
        <v>0</v>
      </c>
      <c r="T158" t="n">
        <v>0</v>
      </c>
      <c r="U158" t="n">
        <v>0</v>
      </c>
      <c r="V158" t="n">
        <v>0</v>
      </c>
      <c r="W158" t="n">
        <v>0</v>
      </c>
      <c r="X158" t="n">
        <v>1</v>
      </c>
      <c r="Y158" t="n">
        <v>0</v>
      </c>
      <c r="Z158" t="n">
        <v>0</v>
      </c>
      <c r="AA158" t="n">
        <v>0</v>
      </c>
      <c r="AB158" t="n">
        <v>0</v>
      </c>
      <c r="AC158" t="inlineStr">
        <is>
          <t>MALANG</t>
        </is>
      </c>
      <c r="AD158" t="inlineStr">
        <is>
          <t>JABUNG</t>
        </is>
      </c>
      <c r="AE158" t="inlineStr">
        <is>
          <t>SLAMPAREJO</t>
        </is>
      </c>
      <c r="AF158" t="inlineStr">
        <is>
          <t>KAN JABUNG</t>
        </is>
      </c>
      <c r="AG158" t="inlineStr">
        <is>
          <t>KJP0019</t>
        </is>
      </c>
      <c r="AH158" t="n">
        <v>16</v>
      </c>
      <c r="AI158" t="inlineStr">
        <is>
          <t>VPA1</t>
        </is>
      </c>
      <c r="AJ158" t="inlineStr">
        <is>
          <t>Aktif</t>
        </is>
      </c>
      <c r="AK158" t="n">
        <v>50</v>
      </c>
      <c r="AL158" t="inlineStr">
        <is>
          <t>Perempuan</t>
        </is>
      </c>
      <c r="AM158" t="inlineStr">
        <is>
          <t>Sudah menikah</t>
        </is>
      </c>
      <c r="AN158" t="inlineStr">
        <is>
          <t>SMP/Sederajat</t>
        </is>
      </c>
      <c r="AO158" t="inlineStr">
        <is>
          <t>Peternak</t>
        </is>
      </c>
      <c r="AP158" t="n">
        <v>0</v>
      </c>
      <c r="AQ158" t="n">
        <v>1</v>
      </c>
      <c r="AR158" t="n">
        <v>0</v>
      </c>
      <c r="AS158" t="n">
        <v>0</v>
      </c>
      <c r="AT158" t="n">
        <v>0</v>
      </c>
      <c r="AU158" t="n">
        <v>0</v>
      </c>
      <c r="AV158" t="n">
        <v>0</v>
      </c>
      <c r="AW158" t="n">
        <v>0</v>
      </c>
      <c r="AX158" t="n">
        <v/>
      </c>
      <c r="AY158" t="inlineStr">
        <is>
          <t>Peternak</t>
        </is>
      </c>
      <c r="AZ158" t="n">
        <v>0</v>
      </c>
      <c r="BA158" t="n">
        <v>1</v>
      </c>
      <c r="BB158" t="n">
        <v>0</v>
      </c>
      <c r="BC158" t="n">
        <v>0</v>
      </c>
      <c r="BD158" t="n">
        <v>0</v>
      </c>
      <c r="BE158" t="n">
        <v>0</v>
      </c>
      <c r="BF158" t="n">
        <v>0</v>
      </c>
      <c r="BG158" t="n">
        <v>0</v>
      </c>
      <c r="BH158" t="n">
        <v/>
      </c>
      <c r="BI158" t="inlineStr">
        <is>
          <t>Rp2.500.000 - Rp3.500.000</t>
        </is>
      </c>
      <c r="BJ158" t="n">
        <v>1</v>
      </c>
      <c r="BK158" t="n">
        <v>1</v>
      </c>
      <c r="BL158" t="n">
        <v>1</v>
      </c>
      <c r="BM158" t="n">
        <v>0</v>
      </c>
      <c r="BN158" t="inlineStr">
        <is>
          <t>Milik sendiri</t>
        </is>
      </c>
      <c r="BO158" t="inlineStr">
        <is>
          <t>Permanen (dinding bata dan semen)</t>
        </is>
      </c>
      <c r="BP158" t="n">
        <v>1</v>
      </c>
      <c r="BQ158" t="n">
        <v>0</v>
      </c>
      <c r="BR158" t="n">
        <v>0</v>
      </c>
      <c r="BS158" t="n">
        <v>0</v>
      </c>
      <c r="BT158" t="n">
        <v>0</v>
      </c>
      <c r="BU158" t="n">
        <v/>
      </c>
      <c r="BV158" t="inlineStr">
        <is>
          <t>Keramik/ubin</t>
        </is>
      </c>
      <c r="BW158" t="n">
        <v>0</v>
      </c>
      <c r="BX158" t="n">
        <v>0</v>
      </c>
      <c r="BY158" t="n">
        <v>1</v>
      </c>
      <c r="BZ158" t="n">
        <v>0</v>
      </c>
      <c r="CA158" t="n">
        <v>0</v>
      </c>
      <c r="CB158" t="n">
        <v/>
      </c>
      <c r="CC158" t="inlineStr">
        <is>
          <t>Genting</t>
        </is>
      </c>
      <c r="CD158" t="n">
        <v>0</v>
      </c>
      <c r="CE158" t="n">
        <v>0</v>
      </c>
      <c r="CF158" t="n">
        <v>0</v>
      </c>
      <c r="CG158" t="n">
        <v>0</v>
      </c>
      <c r="CH158" t="n">
        <v>0</v>
      </c>
      <c r="CI158" t="n">
        <v>1</v>
      </c>
      <c r="CJ158" t="n">
        <v>0</v>
      </c>
      <c r="CK158" t="n">
        <v/>
      </c>
      <c r="CL158" t="inlineStr">
        <is>
          <t>Ya</t>
        </is>
      </c>
      <c r="CM158" t="n">
        <v>2009</v>
      </c>
      <c r="CN158" t="inlineStr">
        <is>
          <t>Fixed-Dome (Kubah Tetap)</t>
        </is>
      </c>
      <c r="CO158" t="inlineStr">
        <is>
          <t>8 m³ (6-7 ekor sapi, ±6,5 jam memasak/hari, ±65 kg slurry/hari)</t>
        </is>
      </c>
      <c r="CP158" t="inlineStr">
        <is>
          <t>Anggota keluarga - laki-laki</t>
        </is>
      </c>
      <c r="CQ158" t="n">
        <v>0</v>
      </c>
      <c r="CR158" t="n">
        <v>0</v>
      </c>
      <c r="CS158" t="n">
        <v>0</v>
      </c>
      <c r="CT158" t="n">
        <v>0</v>
      </c>
      <c r="CU158" t="n">
        <v>1</v>
      </c>
      <c r="CV158" t="n">
        <v>0</v>
      </c>
      <c r="CW158" t="n">
        <v>0</v>
      </c>
      <c r="CX158" t="n">
        <v>0</v>
      </c>
      <c r="CY158" t="inlineStr">
        <is>
          <t>Anggota keluarga - laki-laki Anggota keluarga - perempuan dewasa</t>
        </is>
      </c>
      <c r="CZ158" t="n">
        <v>1</v>
      </c>
      <c r="DA158" t="n">
        <v>1</v>
      </c>
      <c r="DB158" t="n">
        <v>0</v>
      </c>
      <c r="DC158" t="n">
        <v/>
      </c>
      <c r="DD158" t="inlineStr">
        <is>
          <t>CPO atau pendamping</t>
        </is>
      </c>
      <c r="DE158" t="n">
        <v>0</v>
      </c>
      <c r="DF158" t="n">
        <v>0</v>
      </c>
      <c r="DG158" t="n">
        <v>1</v>
      </c>
      <c r="DH158" t="n">
        <v>0</v>
      </c>
      <c r="DI158" t="n">
        <v/>
      </c>
      <c r="DJ158" t="inlineStr">
        <is>
          <t>CPO atau pendamping</t>
        </is>
      </c>
      <c r="DK158" t="n">
        <v>0</v>
      </c>
      <c r="DL158" t="n">
        <v>0</v>
      </c>
      <c r="DM158" t="n">
        <v>1</v>
      </c>
      <c r="DN158" t="n">
        <v>0</v>
      </c>
      <c r="DO158" t="n">
        <v/>
      </c>
      <c r="DP158" t="inlineStr">
        <is>
          <t>Ya</t>
        </is>
      </c>
      <c r="DQ158" t="n">
        <v/>
      </c>
      <c r="DR158" t="n">
        <v/>
      </c>
      <c r="DS158" t="n">
        <v/>
      </c>
      <c r="DT158" t="n">
        <v/>
      </c>
      <c r="DU158" t="n">
        <v/>
      </c>
      <c r="DV158" t="n">
        <v/>
      </c>
      <c r="DW158" t="n">
        <v/>
      </c>
      <c r="DX158" t="n">
        <v/>
      </c>
      <c r="DY158" t="n">
        <v/>
      </c>
      <c r="DZ158" t="n">
        <v/>
      </c>
      <c r="EA158" t="n">
        <v/>
      </c>
      <c r="EB158" t="n">
        <v/>
      </c>
      <c r="EC158" t="n">
        <v/>
      </c>
      <c r="ED158" t="n">
        <v/>
      </c>
      <c r="EE158" t="n">
        <v/>
      </c>
      <c r="EF158" t="n">
        <v/>
      </c>
      <c r="EG158" t="n">
        <v/>
      </c>
      <c r="EH158" t="n">
        <v/>
      </c>
      <c r="EI158" t="inlineStr">
        <is>
          <t>Tidak ada masalah</t>
        </is>
      </c>
      <c r="EJ158" t="n">
        <v>0</v>
      </c>
      <c r="EK158" t="n">
        <v>0</v>
      </c>
      <c r="EL158" t="n">
        <v>0</v>
      </c>
      <c r="EM158" t="n">
        <v>1</v>
      </c>
      <c r="EN158" t="n">
        <v>0</v>
      </c>
      <c r="EO158" t="n">
        <v/>
      </c>
      <c r="EP158" t="inlineStr">
        <is>
          <t>Ya, sangat jelas dan mudah diikuti</t>
        </is>
      </c>
      <c r="EQ158" t="inlineStr">
        <is>
          <t>Pelatihan</t>
        </is>
      </c>
      <c r="ER158" t="inlineStr">
        <is>
          <t>CPO atau pendamping Pegawai koperasi</t>
        </is>
      </c>
      <c r="ES158" t="n">
        <v>1</v>
      </c>
      <c r="ET158" t="n">
        <v>0</v>
      </c>
      <c r="EU158" t="n">
        <v>1</v>
      </c>
      <c r="EV158" t="n">
        <v>0</v>
      </c>
      <c r="EW158" t="n">
        <v/>
      </c>
      <c r="EX158" t="inlineStr">
        <is>
          <t>Anggota keluarga - Laki-laki</t>
        </is>
      </c>
      <c r="EY158" t="n">
        <v>1</v>
      </c>
      <c r="EZ158" t="n">
        <v>0</v>
      </c>
      <c r="FA158" t="n">
        <v>0</v>
      </c>
      <c r="FB158" t="n">
        <v/>
      </c>
      <c r="FC158" t="inlineStr">
        <is>
          <t>Setiap bulan</t>
        </is>
      </c>
      <c r="FD158" t="n">
        <v/>
      </c>
      <c r="FE158" t="inlineStr">
        <is>
          <t>Mengetahui</t>
        </is>
      </c>
      <c r="FF158" t="inlineStr">
        <is>
          <t>Jarang (setiap bulan atau lebih)</t>
        </is>
      </c>
      <c r="FG158" t="inlineStr">
        <is>
          <t>Mengetahui</t>
        </is>
      </c>
      <c r="FH158" t="inlineStr">
        <is>
          <t>Jarang (setiap bulan atau lebih)</t>
        </is>
      </c>
      <c r="FI158" t="inlineStr">
        <is>
          <t>Mengetahui</t>
        </is>
      </c>
      <c r="FJ158" t="inlineStr">
        <is>
          <t>Selalu (setiap hari)</t>
        </is>
      </c>
      <c r="FK158" t="inlineStr">
        <is>
          <t>Mengetahui</t>
        </is>
      </c>
      <c r="FL158" t="inlineStr">
        <is>
          <t>Jarang (setiap bulan atau lebih)</t>
        </is>
      </c>
      <c r="FM158" t="inlineStr">
        <is>
          <t>Mengetahui</t>
        </is>
      </c>
      <c r="FN158" t="inlineStr">
        <is>
          <t>Jarang (setiap bulan atau lebih)</t>
        </is>
      </c>
      <c r="FO158" t="inlineStr">
        <is>
          <t>Mengetahui</t>
        </is>
      </c>
      <c r="FP158" t="inlineStr">
        <is>
          <t>Cukup sering (2 minggu sekali)</t>
        </is>
      </c>
      <c r="FQ158" t="inlineStr">
        <is>
          <t>Mengetahui</t>
        </is>
      </c>
      <c r="FR158" t="inlineStr">
        <is>
          <t>Ya</t>
        </is>
      </c>
      <c r="FS158" t="inlineStr">
        <is>
          <t>Mengetahui</t>
        </is>
      </c>
      <c r="FT158" t="inlineStr">
        <is>
          <t>Ya, selalu</t>
        </is>
      </c>
      <c r="FU158" t="inlineStr">
        <is>
          <t>Laki-laki dewasa Perempuan dewasa</t>
        </is>
      </c>
      <c r="FV158" t="n">
        <v>1</v>
      </c>
      <c r="FW158" t="n">
        <v>1</v>
      </c>
      <c r="FX158" t="n">
        <v>0</v>
      </c>
      <c r="FY158" t="n">
        <v>0</v>
      </c>
      <c r="FZ158" t="inlineStr">
        <is>
          <t>Cukup memahami</t>
        </is>
      </c>
      <c r="GA158" t="inlineStr">
        <is>
          <t>Pelatihan</t>
        </is>
      </c>
      <c r="GB158" t="n">
        <v>0</v>
      </c>
      <c r="GC158" t="n">
        <v>1</v>
      </c>
      <c r="GD158" t="n">
        <v>0</v>
      </c>
      <c r="GE158" t="n">
        <v>0</v>
      </c>
      <c r="GF158" t="n">
        <v/>
      </c>
      <c r="GG158" t="inlineStr">
        <is>
          <t>Sering</t>
        </is>
      </c>
      <c r="GH158" t="inlineStr">
        <is>
          <t>Tidak</t>
        </is>
      </c>
      <c r="GI158" t="n">
        <v/>
      </c>
      <c r="GJ158" t="n">
        <v/>
      </c>
      <c r="GK158" t="n">
        <v/>
      </c>
      <c r="GL158" t="n">
        <v/>
      </c>
      <c r="GM158" t="n">
        <v/>
      </c>
      <c r="GN158" t="n">
        <v/>
      </c>
      <c r="GO158" t="n">
        <v/>
      </c>
      <c r="GP158" t="inlineStr">
        <is>
          <t>Sebagian</t>
        </is>
      </c>
      <c r="GQ158" t="inlineStr">
        <is>
          <t>LPG</t>
        </is>
      </c>
      <c r="GR158" t="n">
        <v>1</v>
      </c>
      <c r="GS158" t="n">
        <v>0</v>
      </c>
      <c r="GT158" t="n">
        <v>0</v>
      </c>
      <c r="GU158" t="n">
        <v>0</v>
      </c>
      <c r="GV158" t="n">
        <v>0</v>
      </c>
      <c r="GW158" t="n">
        <v>0</v>
      </c>
      <c r="GX158" t="n">
        <v>0</v>
      </c>
      <c r="GY158" t="n">
        <v/>
      </c>
      <c r="GZ158" t="inlineStr">
        <is>
          <t>Tidak</t>
        </is>
      </c>
      <c r="HA158" t="n">
        <v/>
      </c>
      <c r="HB158" t="n">
        <v/>
      </c>
      <c r="HC158" t="n">
        <v/>
      </c>
      <c r="HD158" t="n">
        <v/>
      </c>
      <c r="HE158" t="n">
        <v/>
      </c>
      <c r="HF158" t="n">
        <v/>
      </c>
      <c r="HG158" t="n">
        <v/>
      </c>
      <c r="HH158" t="n">
        <v/>
      </c>
      <c r="HI158" t="n">
        <v/>
      </c>
      <c r="HJ158" t="n">
        <v/>
      </c>
      <c r="HK158" t="n">
        <v/>
      </c>
      <c r="HL158" t="n">
        <v/>
      </c>
      <c r="HM158" t="n">
        <v/>
      </c>
      <c r="HN158" t="n">
        <v/>
      </c>
      <c r="HO158" t="n">
        <v/>
      </c>
      <c r="HP158" t="n">
        <v/>
      </c>
      <c r="HQ158" t="n">
        <v/>
      </c>
      <c r="HR158" t="n">
        <v/>
      </c>
      <c r="HS158" t="n">
        <v/>
      </c>
      <c r="HT158" t="n">
        <v/>
      </c>
      <c r="HU158" t="n">
        <v/>
      </c>
      <c r="HV158" t="n">
        <v/>
      </c>
      <c r="HW158" t="n">
        <v/>
      </c>
      <c r="HX158" t="n">
        <v/>
      </c>
      <c r="HY158" t="n">
        <v/>
      </c>
      <c r="HZ158" t="n">
        <v/>
      </c>
      <c r="IA158" t="n">
        <v>6</v>
      </c>
      <c r="IB158" t="n">
        <v>44000</v>
      </c>
      <c r="IC158" t="n">
        <v/>
      </c>
      <c r="ID158" t="n">
        <v/>
      </c>
      <c r="IE158" t="n">
        <v/>
      </c>
      <c r="IF158" t="n">
        <v/>
      </c>
      <c r="IG158" t="n">
        <v/>
      </c>
      <c r="IH158" t="n">
        <v/>
      </c>
      <c r="II158" t="n">
        <v/>
      </c>
      <c r="IJ158" t="n">
        <v/>
      </c>
      <c r="IK158" t="inlineStr">
        <is>
          <t>80-100 kg</t>
        </is>
      </c>
      <c r="IL158" t="inlineStr">
        <is>
          <t>1-3 jam</t>
        </is>
      </c>
      <c r="IM158" t="inlineStr">
        <is>
          <t>Ya</t>
        </is>
      </c>
      <c r="IN158" t="inlineStr">
        <is>
          <t>Ya</t>
        </is>
      </c>
      <c r="IO158" t="inlineStr">
        <is>
          <t>Lebih bersih</t>
        </is>
      </c>
      <c r="IP158" t="n">
        <v/>
      </c>
      <c r="IQ158" t="inlineStr">
        <is>
          <t>Tidak pernah</t>
        </is>
      </c>
      <c r="IR158" t="n">
        <v/>
      </c>
      <c r="IS158" t="n">
        <v/>
      </c>
      <c r="IT158" t="n">
        <v/>
      </c>
      <c r="IU158" t="n">
        <v/>
      </c>
      <c r="IV158" t="n">
        <v/>
      </c>
      <c r="IW158" t="n">
        <v/>
      </c>
      <c r="IX158" t="n">
        <v/>
      </c>
      <c r="IY158" t="n">
        <v/>
      </c>
      <c r="IZ158" t="inlineStr">
        <is>
          <t>Tidak pernah</t>
        </is>
      </c>
      <c r="JA158" t="n">
        <v/>
      </c>
      <c r="JB158" t="n">
        <v/>
      </c>
      <c r="JC158" t="n">
        <v/>
      </c>
      <c r="JD158" t="n">
        <v/>
      </c>
      <c r="JE158" t="n">
        <v/>
      </c>
      <c r="JF158" t="n">
        <v/>
      </c>
      <c r="JG158" t="n">
        <v/>
      </c>
      <c r="JH158" t="n">
        <v/>
      </c>
      <c r="JI158" t="inlineStr">
        <is>
          <t>Tidak pernah</t>
        </is>
      </c>
      <c r="JJ158" t="n">
        <v/>
      </c>
      <c r="JK158" t="n">
        <v/>
      </c>
      <c r="JL158" t="n">
        <v/>
      </c>
      <c r="JM158" t="n">
        <v/>
      </c>
      <c r="JN158" t="n">
        <v/>
      </c>
      <c r="JO158" t="n">
        <v/>
      </c>
      <c r="JP158" t="n">
        <v/>
      </c>
      <c r="JQ158" t="n">
        <v/>
      </c>
      <c r="JR158" t="inlineStr">
        <is>
          <t>Tidak pernah</t>
        </is>
      </c>
      <c r="JS158" t="n">
        <v/>
      </c>
      <c r="JT158" t="n">
        <v/>
      </c>
      <c r="JU158" t="n">
        <v/>
      </c>
      <c r="JV158" t="n">
        <v/>
      </c>
      <c r="JW158" t="n">
        <v/>
      </c>
      <c r="JX158" t="n">
        <v/>
      </c>
      <c r="JY158" t="n">
        <v/>
      </c>
      <c r="JZ158" t="n">
        <v/>
      </c>
      <c r="KA158" t="inlineStr">
        <is>
          <t>Tidak pernah</t>
        </is>
      </c>
      <c r="KB158" t="n">
        <v/>
      </c>
      <c r="KC158" t="n">
        <v/>
      </c>
      <c r="KD158" t="n">
        <v/>
      </c>
      <c r="KE158" t="n">
        <v/>
      </c>
      <c r="KF158" t="n">
        <v/>
      </c>
      <c r="KG158" t="n">
        <v/>
      </c>
      <c r="KH158" t="n">
        <v/>
      </c>
      <c r="KI158" t="n">
        <v/>
      </c>
      <c r="KJ158" t="inlineStr">
        <is>
          <t>Tidak pernah</t>
        </is>
      </c>
      <c r="KK158" t="n">
        <v/>
      </c>
      <c r="KL158" t="n">
        <v/>
      </c>
      <c r="KM158" t="n">
        <v/>
      </c>
      <c r="KN158" t="n">
        <v/>
      </c>
      <c r="KO158" t="n">
        <v/>
      </c>
      <c r="KP158" t="n">
        <v/>
      </c>
      <c r="KQ158" t="n">
        <v/>
      </c>
      <c r="KR158" t="n">
        <v/>
      </c>
      <c r="KS158" t="inlineStr">
        <is>
          <t>Tidak ada perubahan</t>
        </is>
      </c>
      <c r="KT158" t="inlineStr">
        <is>
          <t>0-1 kali</t>
        </is>
      </c>
      <c r="KU158" t="inlineStr">
        <is>
          <t>0-1 kali</t>
        </is>
      </c>
      <c r="KV158" t="inlineStr">
        <is>
          <t>Anak-anak (0-18 tahun)</t>
        </is>
      </c>
      <c r="KW158" t="n">
        <v>0</v>
      </c>
      <c r="KX158" t="n">
        <v>0</v>
      </c>
      <c r="KY158" t="n">
        <v>1</v>
      </c>
      <c r="KZ158" t="n">
        <v>0</v>
      </c>
      <c r="LA158" t="inlineStr">
        <is>
          <t>Cukup membaik</t>
        </is>
      </c>
      <c r="LB158" t="inlineStr">
        <is>
          <t>Cukup membaik</t>
        </is>
      </c>
      <c r="LC158" t="n">
        <v>0</v>
      </c>
      <c r="LD158" t="n">
        <v>4</v>
      </c>
      <c r="LE158" t="n">
        <v>0</v>
      </c>
      <c r="LF158" t="n">
        <v>0</v>
      </c>
      <c r="LG158" t="inlineStr">
        <is>
          <t>Ya</t>
        </is>
      </c>
      <c r="LH158" t="n">
        <v>150000</v>
      </c>
      <c r="LI158" t="n">
        <v/>
      </c>
      <c r="LJ158" t="inlineStr">
        <is>
          <t>Kebutuhan rumah tangga</t>
        </is>
      </c>
      <c r="LK158" t="n">
        <v>0</v>
      </c>
      <c r="LL158" t="n">
        <v>0</v>
      </c>
      <c r="LM158" t="n">
        <v>0</v>
      </c>
      <c r="LN158" t="n">
        <v>0</v>
      </c>
      <c r="LO158" t="n">
        <v>1</v>
      </c>
      <c r="LP158" t="n">
        <v>0</v>
      </c>
      <c r="LQ158" t="n">
        <v>0</v>
      </c>
      <c r="LR158" t="n">
        <v/>
      </c>
      <c r="LS158" t="n">
        <v>15</v>
      </c>
      <c r="LT158" t="n">
        <v>0</v>
      </c>
      <c r="LU158" t="n">
        <v>0</v>
      </c>
      <c r="LV158" t="n">
        <v>8</v>
      </c>
      <c r="LW158" t="n">
        <v>0</v>
      </c>
      <c r="LX158" t="n">
        <v>0</v>
      </c>
      <c r="LY158" t="n">
        <v>3</v>
      </c>
      <c r="LZ158" t="n">
        <v>0</v>
      </c>
      <c r="MA158" t="n">
        <v>0</v>
      </c>
      <c r="MB158" t="inlineStr">
        <is>
          <t>Tidak</t>
        </is>
      </c>
      <c r="MC158" t="n">
        <v>0</v>
      </c>
      <c r="MD158" t="n">
        <v>0</v>
      </c>
      <c r="ME158" t="n">
        <v>0</v>
      </c>
      <c r="MF158" t="n">
        <v>0</v>
      </c>
      <c r="MG158" t="n">
        <v>0</v>
      </c>
      <c r="MH158" t="n">
        <v>0</v>
      </c>
      <c r="MI158" t="n">
        <v/>
      </c>
      <c r="MJ158" t="n">
        <v/>
      </c>
      <c r="MK158" t="n">
        <v/>
      </c>
      <c r="ML158" t="n">
        <v/>
      </c>
      <c r="MM158" t="n">
        <v/>
      </c>
      <c r="MN158" t="n">
        <v/>
      </c>
      <c r="MO158" t="n">
        <v/>
      </c>
      <c r="MP158" t="n">
        <v/>
      </c>
      <c r="MQ158" t="n">
        <v/>
      </c>
      <c r="MR158" t="inlineStr">
        <is>
          <t>Istirahat</t>
        </is>
      </c>
      <c r="MS158" t="n">
        <v/>
      </c>
      <c r="MT158" t="inlineStr">
        <is>
          <t>Istirahat</t>
        </is>
      </c>
      <c r="MU158" t="inlineStr">
        <is>
          <t>Tidak</t>
        </is>
      </c>
      <c r="MV158" t="n">
        <v/>
      </c>
      <c r="MW158" t="n">
        <v/>
      </c>
      <c r="MX158" t="n">
        <v/>
      </c>
      <c r="MY158" t="n">
        <v/>
      </c>
      <c r="MZ158" t="n">
        <v/>
      </c>
      <c r="NA158" t="n">
        <v/>
      </c>
      <c r="NB158" t="n">
        <v/>
      </c>
      <c r="NC158" t="n">
        <v/>
      </c>
      <c r="ND158" t="n">
        <v/>
      </c>
      <c r="NE158" t="n">
        <v/>
      </c>
      <c r="NF158" t="n">
        <v/>
      </c>
      <c r="NG158" t="n">
        <v/>
      </c>
      <c r="NH158" t="n">
        <v/>
      </c>
      <c r="NI158" t="n">
        <v/>
      </c>
      <c r="NJ158" t="n">
        <v/>
      </c>
      <c r="NK158" t="n">
        <v/>
      </c>
      <c r="NL158" t="inlineStr">
        <is>
          <t>Tidak</t>
        </is>
      </c>
      <c r="NM158" t="inlineStr">
        <is>
          <t>Kombinasi dana mandiri dan kredit/pinjaman</t>
        </is>
      </c>
      <c r="NN158" t="inlineStr">
        <is>
          <t>3.000.001-5.000.000</t>
        </is>
      </c>
      <c r="NO158" t="n">
        <v/>
      </c>
      <c r="NP158" t="n">
        <v/>
      </c>
      <c r="NQ158" t="inlineStr">
        <is>
          <t>Koperasi</t>
        </is>
      </c>
      <c r="NR158" t="n">
        <v/>
      </c>
      <c r="NS158" t="n">
        <v>36</v>
      </c>
      <c r="NT158" t="inlineStr">
        <is>
          <t>CPO/pendamping</t>
        </is>
      </c>
      <c r="NU158" t="n">
        <v/>
      </c>
      <c r="NV158" t="inlineStr">
        <is>
          <t>Anggota keluarga - Laki-laki dewasa</t>
        </is>
      </c>
      <c r="NW158" t="n">
        <v/>
      </c>
      <c r="NX158" t="inlineStr">
        <is>
          <t>Sedikit meningkat</t>
        </is>
      </c>
      <c r="NY158" t="n">
        <v>120</v>
      </c>
      <c r="NZ158" t="n">
        <v>0</v>
      </c>
      <c r="OA158" t="n">
        <v>0</v>
      </c>
      <c r="OB158" t="n">
        <v>0</v>
      </c>
      <c r="OC158" t="n">
        <v>20</v>
      </c>
      <c r="OD158" t="n">
        <v>0</v>
      </c>
      <c r="OE158" t="inlineStr">
        <is>
          <t>Lebih baik</t>
        </is>
      </c>
      <c r="OF158" t="inlineStr">
        <is>
          <t>Lebih baik (beda waktu memasak 5-30 menit, ATAU tidak lagi ada rasa/bau makanan yang berubah, ATAU alasan lainnya)</t>
        </is>
      </c>
      <c r="OG158" t="inlineStr">
        <is>
          <t>Ya</t>
        </is>
      </c>
      <c r="OH158" t="n">
        <v>0</v>
      </c>
      <c r="OI158" t="n">
        <v>12</v>
      </c>
      <c r="OJ158" t="n">
        <v>0</v>
      </c>
      <c r="OK158" t="n">
        <v>0</v>
      </c>
      <c r="OL158" t="n">
        <v>0</v>
      </c>
      <c r="OM158" t="n">
        <v>0</v>
      </c>
      <c r="ON158" t="n">
        <v>0</v>
      </c>
      <c r="OO158" t="n">
        <v>0</v>
      </c>
      <c r="OP158" t="inlineStr">
        <is>
          <t>Sapi perah</t>
        </is>
      </c>
      <c r="OQ158" t="n">
        <v>0</v>
      </c>
      <c r="OR158" t="n">
        <v>1</v>
      </c>
      <c r="OS158" t="n">
        <v>0</v>
      </c>
      <c r="OT158" t="n">
        <v>0</v>
      </c>
      <c r="OU158" t="n">
        <v>0</v>
      </c>
      <c r="OV158" t="n">
        <v>0</v>
      </c>
      <c r="OW158" t="n">
        <v>0</v>
      </c>
      <c r="OX158" t="n">
        <v>0</v>
      </c>
      <c r="OY158" t="n">
        <v>0</v>
      </c>
      <c r="OZ158" t="inlineStr">
        <is>
          <t>Sapi perah</t>
        </is>
      </c>
      <c r="PA158" t="n">
        <v>0</v>
      </c>
      <c r="PB158" t="n">
        <v>1</v>
      </c>
      <c r="PC158" t="n">
        <v>0</v>
      </c>
      <c r="PD158" t="n">
        <v>0</v>
      </c>
      <c r="PE158" t="n">
        <v>0</v>
      </c>
      <c r="PF158" t="n">
        <v>0</v>
      </c>
      <c r="PG158" t="n">
        <v>0</v>
      </c>
      <c r="PH158" t="n">
        <v>0</v>
      </c>
      <c r="PI158" t="n">
        <v>0</v>
      </c>
      <c r="PJ158" t="inlineStr">
        <is>
          <t>Sapi perah</t>
        </is>
      </c>
      <c r="PK158" t="n">
        <v>0</v>
      </c>
      <c r="PL158" t="n">
        <v>1</v>
      </c>
      <c r="PM158" t="n">
        <v>0</v>
      </c>
      <c r="PN158" t="n">
        <v>0</v>
      </c>
      <c r="PO158" t="n">
        <v>0</v>
      </c>
      <c r="PP158" t="n">
        <v>0</v>
      </c>
      <c r="PQ158" t="n">
        <v>0</v>
      </c>
      <c r="PR158" t="n">
        <v>0</v>
      </c>
      <c r="PS158" t="n">
        <v>0</v>
      </c>
      <c r="PT158" t="n">
        <v/>
      </c>
      <c r="PU158" t="n">
        <v/>
      </c>
      <c r="PV158" t="n">
        <v/>
      </c>
      <c r="PW158" t="n">
        <v/>
      </c>
      <c r="PX158" t="n">
        <v/>
      </c>
      <c r="PY158" t="n">
        <v/>
      </c>
      <c r="PZ158" t="n">
        <v/>
      </c>
      <c r="QA158" t="n">
        <v/>
      </c>
      <c r="QB158" t="n">
        <v/>
      </c>
      <c r="QC158" t="n">
        <v/>
      </c>
      <c r="QD158" t="n">
        <v/>
      </c>
      <c r="QE158" t="inlineStr">
        <is>
          <t>1-Disebarkan ke lahan terbuka</t>
        </is>
      </c>
      <c r="QF158" t="n">
        <v>0</v>
      </c>
      <c r="QG158" t="n">
        <v>0</v>
      </c>
      <c r="QH158" t="n">
        <v>0</v>
      </c>
      <c r="QI158" t="n">
        <v>0</v>
      </c>
      <c r="QJ158" t="n">
        <v>0</v>
      </c>
      <c r="QK158" t="n">
        <v>1</v>
      </c>
      <c r="QL158" t="n">
        <v>0</v>
      </c>
      <c r="QM158" t="n">
        <v>0</v>
      </c>
      <c r="QN158" t="n">
        <v>0</v>
      </c>
      <c r="QO158" t="n">
        <v/>
      </c>
      <c r="QP158" t="n">
        <v/>
      </c>
      <c r="QQ158" t="n">
        <v/>
      </c>
      <c r="QR158" t="n">
        <v/>
      </c>
      <c r="QS158" t="n">
        <v/>
      </c>
      <c r="QT158" t="n">
        <v/>
      </c>
      <c r="QU158" t="n">
        <v/>
      </c>
      <c r="QV158" t="n">
        <v/>
      </c>
      <c r="QW158" t="n">
        <v/>
      </c>
      <c r="QX158" t="n">
        <v/>
      </c>
      <c r="QY158" t="n">
        <v/>
      </c>
      <c r="QZ158" t="n">
        <v/>
      </c>
      <c r="RA158" t="n">
        <v/>
      </c>
      <c r="RB158" t="n">
        <v/>
      </c>
      <c r="RC158" t="n">
        <v/>
      </c>
      <c r="RD158" t="n">
        <v/>
      </c>
      <c r="RE158" t="n">
        <v/>
      </c>
      <c r="RF158" t="n">
        <v/>
      </c>
      <c r="RG158" t="n">
        <v/>
      </c>
      <c r="RH158" t="n">
        <v/>
      </c>
      <c r="RI158" t="n">
        <v/>
      </c>
      <c r="RJ158" t="n">
        <v/>
      </c>
      <c r="RK158" t="n">
        <v/>
      </c>
      <c r="RL158" t="n">
        <v/>
      </c>
      <c r="RM158" t="n">
        <v/>
      </c>
      <c r="RN158" t="n">
        <v/>
      </c>
      <c r="RO158" t="n">
        <v/>
      </c>
      <c r="RP158" t="n">
        <v/>
      </c>
      <c r="RQ158" t="n">
        <v/>
      </c>
      <c r="RR158" t="n">
        <v/>
      </c>
      <c r="RS158" t="n">
        <v/>
      </c>
      <c r="RT158" t="n">
        <v/>
      </c>
      <c r="RU158" t="n">
        <v/>
      </c>
      <c r="RV158" t="n">
        <v/>
      </c>
      <c r="RW158" t="n">
        <v/>
      </c>
      <c r="RX158" t="n">
        <v/>
      </c>
      <c r="RY158" t="n">
        <v/>
      </c>
      <c r="RZ158" t="n">
        <v/>
      </c>
      <c r="SA158" t="n">
        <v/>
      </c>
      <c r="SB158" t="n">
        <v/>
      </c>
      <c r="SC158" t="n">
        <v/>
      </c>
      <c r="SD158" t="n">
        <v/>
      </c>
      <c r="SE158" t="n">
        <v/>
      </c>
      <c r="SF158" t="n">
        <v/>
      </c>
      <c r="SG158" t="n">
        <v/>
      </c>
      <c r="SH158" t="n">
        <v/>
      </c>
      <c r="SI158" t="n">
        <v/>
      </c>
      <c r="SJ158" t="n">
        <v/>
      </c>
      <c r="SK158" t="n">
        <v/>
      </c>
      <c r="SL158" t="n">
        <v/>
      </c>
      <c r="SM158" t="n">
        <v/>
      </c>
      <c r="SN158" t="n">
        <v/>
      </c>
      <c r="SO158" t="n">
        <v/>
      </c>
      <c r="SP158" t="n">
        <v/>
      </c>
      <c r="SQ158" t="n">
        <v/>
      </c>
      <c r="SR158" t="n">
        <v/>
      </c>
      <c r="SS158" t="n">
        <v/>
      </c>
      <c r="ST158" t="n">
        <v/>
      </c>
      <c r="SU158" t="n">
        <v/>
      </c>
      <c r="SV158" t="n">
        <v/>
      </c>
      <c r="SW158" t="n">
        <v/>
      </c>
      <c r="SX158" t="n">
        <v/>
      </c>
      <c r="SY158" t="n">
        <v/>
      </c>
      <c r="SZ158" t="n">
        <v>5</v>
      </c>
      <c r="TA158" t="n">
        <v/>
      </c>
      <c r="TB158" t="n">
        <v/>
      </c>
      <c r="TC158" t="n">
        <v/>
      </c>
      <c r="TD158" t="n">
        <v/>
      </c>
      <c r="TE158" t="n">
        <v/>
      </c>
      <c r="TF158" t="n">
        <v/>
      </c>
      <c r="TG158" t="n">
        <v/>
      </c>
      <c r="TH158" t="n">
        <v/>
      </c>
      <c r="TI158" t="n">
        <v/>
      </c>
      <c r="TJ158" t="n">
        <v/>
      </c>
      <c r="TK158" t="n">
        <v/>
      </c>
      <c r="TL158" t="n">
        <v/>
      </c>
      <c r="TM158" t="n">
        <v/>
      </c>
      <c r="TN158" t="n">
        <v/>
      </c>
      <c r="TO158" t="n">
        <v/>
      </c>
      <c r="TP158" t="n">
        <v/>
      </c>
      <c r="TQ158" t="n">
        <v/>
      </c>
      <c r="TR158" t="n">
        <v/>
      </c>
      <c r="TS158" t="n">
        <v/>
      </c>
      <c r="TT158" t="n">
        <v/>
      </c>
      <c r="TU158" t="n">
        <v/>
      </c>
      <c r="TV158" t="n">
        <v/>
      </c>
      <c r="TW158" t="n">
        <v/>
      </c>
      <c r="TX158" t="n">
        <v/>
      </c>
      <c r="TY158" t="n">
        <v/>
      </c>
      <c r="TZ158" t="n">
        <v/>
      </c>
      <c r="UA158" t="n">
        <v/>
      </c>
      <c r="UB158" t="n">
        <v/>
      </c>
      <c r="UC158" t="n">
        <v/>
      </c>
      <c r="UD158" t="n">
        <v/>
      </c>
      <c r="UE158" t="n">
        <v/>
      </c>
      <c r="UF158" t="n">
        <v/>
      </c>
      <c r="UG158" t="n">
        <v/>
      </c>
      <c r="UH158" t="n">
        <v/>
      </c>
      <c r="UI158" t="n">
        <v/>
      </c>
      <c r="UJ158" t="n">
        <v/>
      </c>
      <c r="UK158" t="n">
        <v/>
      </c>
      <c r="UL158" t="n">
        <v/>
      </c>
      <c r="UM158" t="n">
        <v/>
      </c>
      <c r="UN158" t="n">
        <v/>
      </c>
      <c r="UO158" t="n">
        <v/>
      </c>
      <c r="UP158" t="n">
        <v/>
      </c>
      <c r="UQ158" t="n">
        <v/>
      </c>
      <c r="UR158" t="n">
        <v/>
      </c>
      <c r="US158" t="n">
        <v/>
      </c>
      <c r="UT158" t="n">
        <v/>
      </c>
      <c r="UU158" t="n">
        <v/>
      </c>
      <c r="UV158" t="inlineStr">
        <is>
          <t>Pemberian pakan di kandang</t>
        </is>
      </c>
      <c r="UW158" t="n">
        <v/>
      </c>
      <c r="UX158" t="n">
        <v/>
      </c>
      <c r="UY158" t="n">
        <v/>
      </c>
      <c r="UZ158" t="n">
        <v/>
      </c>
      <c r="VA158" t="n">
        <v/>
      </c>
      <c r="VB158" t="n">
        <v/>
      </c>
      <c r="VC158" t="n">
        <v/>
      </c>
      <c r="VD158" t="inlineStr">
        <is>
          <t>Sangat jarang (&gt;1 bulan sekali)</t>
        </is>
      </c>
      <c r="VE158" t="n">
        <v/>
      </c>
      <c r="VF158" t="n">
        <v/>
      </c>
      <c r="VG158" t="n">
        <v/>
      </c>
      <c r="VH158" t="n">
        <v/>
      </c>
      <c r="VI158" t="n">
        <v/>
      </c>
      <c r="VJ158" t="n">
        <v/>
      </c>
      <c r="VK158" t="n">
        <v/>
      </c>
      <c r="VL158" t="inlineStr">
        <is>
          <t>Sangat sering (&gt;1 kali sehari)</t>
        </is>
      </c>
      <c r="VM158" t="n">
        <v/>
      </c>
      <c r="VN158" t="n">
        <v/>
      </c>
      <c r="VO158" t="n">
        <v/>
      </c>
      <c r="VP158" t="n">
        <v/>
      </c>
      <c r="VQ158" t="n">
        <v/>
      </c>
      <c r="VR158" t="n">
        <v/>
      </c>
      <c r="VS158" t="n">
        <v/>
      </c>
      <c r="VT158" t="n">
        <v/>
      </c>
      <c r="VU158" t="n">
        <v/>
      </c>
      <c r="VV158" t="n">
        <v/>
      </c>
      <c r="VW158" t="n">
        <v/>
      </c>
      <c r="VX158" t="n">
        <v/>
      </c>
      <c r="VY158" t="n">
        <v/>
      </c>
      <c r="VZ158" t="n">
        <v/>
      </c>
      <c r="WA158" t="n">
        <v/>
      </c>
      <c r="WB158" t="n">
        <v/>
      </c>
      <c r="WC158" t="n">
        <v/>
      </c>
      <c r="WD158" t="n">
        <v/>
      </c>
      <c r="WE158" t="n">
        <v/>
      </c>
      <c r="WF158" t="inlineStr">
        <is>
          <t>6-Digester biogas</t>
        </is>
      </c>
      <c r="WG158" t="n">
        <v>0</v>
      </c>
      <c r="WH158" t="n">
        <v>0</v>
      </c>
      <c r="WI158" t="n">
        <v>0</v>
      </c>
      <c r="WJ158" t="n">
        <v>0</v>
      </c>
      <c r="WK158" t="n">
        <v>0</v>
      </c>
      <c r="WL158" t="n">
        <v>0</v>
      </c>
      <c r="WM158" t="n">
        <v>0</v>
      </c>
      <c r="WN158" t="n">
        <v>0</v>
      </c>
      <c r="WO158" t="n">
        <v>0</v>
      </c>
      <c r="WP158" t="n">
        <v>1</v>
      </c>
      <c r="WQ158" t="n">
        <v>0</v>
      </c>
      <c r="WR158" t="n">
        <v>0</v>
      </c>
      <c r="WS158" t="n">
        <v/>
      </c>
      <c r="WT158" t="n">
        <v/>
      </c>
      <c r="WU158" t="n">
        <v/>
      </c>
      <c r="WV158" t="n">
        <v/>
      </c>
      <c r="WW158" t="n">
        <v/>
      </c>
      <c r="WX158" t="n">
        <v/>
      </c>
      <c r="WY158" t="n">
        <v/>
      </c>
      <c r="WZ158" t="n">
        <v/>
      </c>
      <c r="XA158" t="n">
        <v/>
      </c>
      <c r="XB158" t="n">
        <v/>
      </c>
      <c r="XC158" t="n">
        <v/>
      </c>
      <c r="XD158" t="n">
        <v/>
      </c>
      <c r="XE158" t="n">
        <v/>
      </c>
      <c r="XF158" t="n">
        <v/>
      </c>
      <c r="XG158" t="n">
        <v/>
      </c>
      <c r="XH158" t="n">
        <v/>
      </c>
      <c r="XI158" t="n">
        <v/>
      </c>
      <c r="XJ158" t="n">
        <v/>
      </c>
      <c r="XK158" t="n">
        <v/>
      </c>
      <c r="XL158" t="n">
        <v/>
      </c>
      <c r="XM158" t="n">
        <v/>
      </c>
      <c r="XN158" t="n">
        <v/>
      </c>
      <c r="XO158" t="n">
        <v/>
      </c>
      <c r="XP158" t="n">
        <v/>
      </c>
      <c r="XQ158" t="n">
        <v/>
      </c>
      <c r="XR158" t="n">
        <v/>
      </c>
      <c r="XS158" t="n">
        <v/>
      </c>
      <c r="XT158" t="n">
        <v/>
      </c>
      <c r="XU158" t="n">
        <v/>
      </c>
      <c r="XV158" t="n">
        <v/>
      </c>
      <c r="XW158" t="n">
        <v/>
      </c>
      <c r="XX158" t="n">
        <v/>
      </c>
      <c r="XY158" t="n">
        <v/>
      </c>
      <c r="XZ158" t="n">
        <v/>
      </c>
      <c r="YA158" t="n">
        <v/>
      </c>
      <c r="YB158" t="n">
        <v/>
      </c>
      <c r="YC158" t="n">
        <v/>
      </c>
      <c r="YD158" t="n">
        <v/>
      </c>
      <c r="YE158" t="n">
        <v/>
      </c>
      <c r="YF158" t="n">
        <v/>
      </c>
      <c r="YG158" t="n">
        <v/>
      </c>
      <c r="YH158" t="n">
        <v/>
      </c>
      <c r="YI158" t="n">
        <v/>
      </c>
      <c r="YJ158" t="n">
        <v/>
      </c>
      <c r="YK158" t="n">
        <v/>
      </c>
      <c r="YL158" t="n">
        <v/>
      </c>
      <c r="YM158" t="n">
        <v/>
      </c>
      <c r="YN158" t="n">
        <v/>
      </c>
      <c r="YO158" t="n">
        <v/>
      </c>
      <c r="YP158" t="n">
        <v/>
      </c>
      <c r="YQ158" t="n">
        <v/>
      </c>
      <c r="YR158" t="n">
        <v/>
      </c>
      <c r="YS158" t="n">
        <v/>
      </c>
      <c r="YT158" t="n">
        <v/>
      </c>
      <c r="YU158" t="n">
        <v/>
      </c>
      <c r="YV158" t="n">
        <v/>
      </c>
      <c r="YW158" t="n">
        <v/>
      </c>
      <c r="YX158" t="n">
        <v/>
      </c>
      <c r="YY158" t="n">
        <v/>
      </c>
      <c r="YZ158" t="n">
        <v/>
      </c>
      <c r="ZA158" t="n">
        <v/>
      </c>
      <c r="ZB158" t="n">
        <v/>
      </c>
      <c r="ZC158" t="n">
        <v/>
      </c>
      <c r="ZD158" t="n">
        <v/>
      </c>
      <c r="ZE158" t="n">
        <v/>
      </c>
      <c r="ZF158" t="n">
        <v/>
      </c>
      <c r="ZG158" t="n">
        <v/>
      </c>
      <c r="ZH158" t="n">
        <v/>
      </c>
      <c r="ZI158" t="n">
        <v/>
      </c>
      <c r="ZJ158" t="n">
        <v/>
      </c>
      <c r="ZK158" t="n">
        <v/>
      </c>
      <c r="ZL158" t="n">
        <v/>
      </c>
      <c r="ZM158" t="n">
        <v/>
      </c>
      <c r="ZN158" t="n">
        <v/>
      </c>
      <c r="ZO158" t="n">
        <v>50</v>
      </c>
      <c r="ZP158" t="n">
        <v/>
      </c>
      <c r="ZQ158" t="n">
        <v/>
      </c>
      <c r="ZR158" t="n">
        <v/>
      </c>
      <c r="ZS158" t="n">
        <v/>
      </c>
      <c r="ZT158" t="n">
        <v/>
      </c>
      <c r="ZU158" t="n">
        <v/>
      </c>
      <c r="ZV158" t="n">
        <v/>
      </c>
      <c r="ZW158" t="n">
        <v>3</v>
      </c>
      <c r="ZX158" t="n">
        <v/>
      </c>
      <c r="ZY158" t="n">
        <v/>
      </c>
      <c r="ZZ158" t="n">
        <v/>
      </c>
      <c r="AAA158" t="n">
        <v/>
      </c>
      <c r="AAB158" t="n">
        <v/>
      </c>
      <c r="AAC158" t="n">
        <v/>
      </c>
      <c r="AAD158" t="n">
        <v/>
      </c>
      <c r="AAE158" t="inlineStr">
        <is>
          <t>Pakan segar (misal: rumput)</t>
        </is>
      </c>
      <c r="AAF158" t="n">
        <v/>
      </c>
      <c r="AAG158" t="n">
        <v/>
      </c>
      <c r="AAH158" t="n">
        <v/>
      </c>
      <c r="AAI158" t="n">
        <v/>
      </c>
      <c r="AAJ158" t="n">
        <v/>
      </c>
      <c r="AAK158" t="n">
        <v/>
      </c>
      <c r="AAL158" t="inlineStr">
        <is>
          <t>Tidak</t>
        </is>
      </c>
      <c r="AAM158" t="n">
        <v/>
      </c>
      <c r="AAN158" t="n">
        <v/>
      </c>
      <c r="AAO158" t="n">
        <v/>
      </c>
      <c r="AAP158" t="n">
        <v/>
      </c>
      <c r="AAQ158" t="n">
        <v/>
      </c>
      <c r="AAR158" t="inlineStr">
        <is>
          <t>Ya</t>
        </is>
      </c>
      <c r="AAS158" t="inlineStr">
        <is>
          <t>Mengetahui</t>
        </is>
      </c>
      <c r="AAT158" t="inlineStr">
        <is>
          <t>Dibuang ke selokan</t>
        </is>
      </c>
      <c r="AAU158" t="n">
        <v>0</v>
      </c>
      <c r="AAV158" t="n">
        <v>0</v>
      </c>
      <c r="AAW158" t="n">
        <v>0</v>
      </c>
      <c r="AAX158" t="n">
        <v>0</v>
      </c>
      <c r="AAY158" t="n">
        <v>0</v>
      </c>
      <c r="AAZ158" t="n">
        <v>0</v>
      </c>
      <c r="ABA158" t="n">
        <v>1</v>
      </c>
      <c r="ABB158" t="n">
        <v/>
      </c>
      <c r="ABC158" t="n">
        <v/>
      </c>
      <c r="ABD158" t="n">
        <v/>
      </c>
      <c r="ABE158" t="n">
        <v/>
      </c>
      <c r="ABF158" t="n">
        <v/>
      </c>
      <c r="ABG158" t="n">
        <v/>
      </c>
      <c r="ABH158" t="n">
        <v/>
      </c>
      <c r="ABI158" t="n">
        <v/>
      </c>
      <c r="ABJ158" t="n">
        <v/>
      </c>
      <c r="ABK158" t="n">
        <v/>
      </c>
      <c r="ABL158" t="n">
        <v/>
      </c>
      <c r="ABM158" t="n">
        <v/>
      </c>
      <c r="ABN158" t="n">
        <v/>
      </c>
      <c r="ABO158" t="n">
        <v/>
      </c>
      <c r="ABP158" t="n">
        <v/>
      </c>
      <c r="ABQ158" t="n">
        <v/>
      </c>
      <c r="ABR158" t="n">
        <v/>
      </c>
      <c r="ABS158" t="n">
        <v/>
      </c>
      <c r="ABT158" t="n">
        <v/>
      </c>
      <c r="ABU158" t="n">
        <v/>
      </c>
      <c r="ABV158" t="n">
        <v/>
      </c>
      <c r="ABW158" t="n">
        <v/>
      </c>
      <c r="ABX158" t="n">
        <v/>
      </c>
      <c r="ABY158" t="n">
        <v/>
      </c>
      <c r="ABZ158" t="n">
        <v/>
      </c>
      <c r="ACA158" t="n">
        <v/>
      </c>
      <c r="ACB158" t="n">
        <v/>
      </c>
      <c r="ACC158" t="n">
        <v/>
      </c>
      <c r="ACD158" t="n">
        <v/>
      </c>
      <c r="ACE158" t="n">
        <v/>
      </c>
      <c r="ACF158" t="n">
        <v/>
      </c>
      <c r="ACG158" t="n">
        <v/>
      </c>
      <c r="ACH158" t="n">
        <v/>
      </c>
      <c r="ACI158" t="n">
        <v/>
      </c>
      <c r="ACJ158" t="n">
        <v/>
      </c>
      <c r="ACK158" t="inlineStr">
        <is>
          <t>Tidak punya waktu mengumpulkannya</t>
        </is>
      </c>
      <c r="ACL158" t="n">
        <v>0</v>
      </c>
      <c r="ACM158" t="n">
        <v>0</v>
      </c>
      <c r="ACN158" t="n">
        <v>1</v>
      </c>
      <c r="ACO158" t="n">
        <v>0</v>
      </c>
      <c r="ACP158" t="n">
        <v>0</v>
      </c>
      <c r="ACQ158" t="n">
        <v>0</v>
      </c>
      <c r="ACR158" t="n">
        <v>0</v>
      </c>
      <c r="ACS158" t="n">
        <v/>
      </c>
      <c r="ACT158" t="inlineStr">
        <is>
          <t>Tidak</t>
        </is>
      </c>
      <c r="ACU158" t="inlineStr">
        <is>
          <t>Manfaat cukup signifikan, terasa di kehidupan sehari-hari</t>
        </is>
      </c>
      <c r="ACV158" t="inlineStr">
        <is>
          <t>Sama saja</t>
        </is>
      </c>
      <c r="ACW158" t="inlineStr">
        <is>
          <t>Anggota keluarga - Perempuan dewasa</t>
        </is>
      </c>
      <c r="ACX158" t="inlineStr">
        <is>
          <t>Netral/tidak tahu</t>
        </is>
      </c>
      <c r="ACY158" t="inlineStr">
        <is>
          <t>Anggota keluarga - Laki-laki dewasa Anggota keluarga - Perempuan dewasa Anggota keluarga - Anak-anak</t>
        </is>
      </c>
      <c r="ACZ158" t="n">
        <v>1</v>
      </c>
      <c r="ADA158" t="n">
        <v>1</v>
      </c>
      <c r="ADB158" t="n">
        <v>1</v>
      </c>
      <c r="ADC158" t="n">
        <v>0</v>
      </c>
      <c r="ADD158" t="inlineStr">
        <is>
          <t>Puas</t>
        </is>
      </c>
      <c r="ADE158" t="inlineStr">
        <is>
          <t>Puas</t>
        </is>
      </c>
      <c r="ADF158" t="inlineStr">
        <is>
          <t>Puas</t>
        </is>
      </c>
      <c r="ADG158" t="inlineStr">
        <is>
          <t>Puas</t>
        </is>
      </c>
      <c r="ADH158" t="inlineStr">
        <is>
          <t>Ya</t>
        </is>
      </c>
      <c r="ADI158" t="inlineStr">
        <is>
          <t>Kompor</t>
        </is>
      </c>
      <c r="ADJ158" t="inlineStr">
        <is>
          <t>Puas</t>
        </is>
      </c>
      <c r="ADK158" t="n">
        <v/>
      </c>
      <c r="ADL158" t="n">
        <v/>
      </c>
      <c r="ADM158" t="n">
        <v/>
      </c>
      <c r="ADN158" t="n">
        <v/>
      </c>
      <c r="ADO158" t="n">
        <v/>
      </c>
      <c r="ADP158" t="n">
        <v/>
      </c>
      <c r="ADQ158" t="n">
        <v/>
      </c>
      <c r="ADR158" t="n">
        <v/>
      </c>
      <c r="ADS158" t="n">
        <v/>
      </c>
      <c r="ADT158" t="n">
        <v/>
      </c>
      <c r="ADU158" t="inlineStr">
        <is>
          <t>Menghubungi CPO atau pendamping Memperbaiki sendiri</t>
        </is>
      </c>
      <c r="ADV158" t="n">
        <v>0</v>
      </c>
      <c r="ADW158" t="n">
        <v>0</v>
      </c>
      <c r="ADX158" t="n">
        <v>0</v>
      </c>
      <c r="ADY158" t="n">
        <v>0</v>
      </c>
      <c r="ADZ158" t="n">
        <v>1</v>
      </c>
      <c r="AEA158" t="n">
        <v>1</v>
      </c>
      <c r="AEB158" t="n">
        <v>0</v>
      </c>
      <c r="AEC158" t="n">
        <v>0</v>
      </c>
      <c r="AED158" t="inlineStr">
        <is>
          <t>Tidak</t>
        </is>
      </c>
      <c r="AEE158" t="inlineStr">
        <is>
          <t>Laki-laki dewasa</t>
        </is>
      </c>
      <c r="AEF158" t="n">
        <v/>
      </c>
      <c r="AEG158" t="inlineStr">
        <is>
          <t>Menelepon atau WA langsung</t>
        </is>
      </c>
      <c r="AEH158" t="n">
        <v/>
      </c>
      <c r="AEI158" t="inlineStr">
        <is>
          <t>Tidak</t>
        </is>
      </c>
      <c r="AEJ158" t="inlineStr">
        <is>
          <t>Kadang-kadang</t>
        </is>
      </c>
      <c r="AEK158" t="inlineStr">
        <is>
          <t>Pengurangan pengeluaran rumah tangga (bahan bakar minyak, pupuk, dll.)</t>
        </is>
      </c>
      <c r="AEL158" t="n">
        <v>1</v>
      </c>
      <c r="AEM158" t="n">
        <v>0</v>
      </c>
      <c r="AEN158" t="n">
        <v>0</v>
      </c>
      <c r="AEO158" t="n">
        <v>0</v>
      </c>
      <c r="AEP158" t="n">
        <v>0</v>
      </c>
      <c r="AEQ158" t="n">
        <v>0</v>
      </c>
      <c r="AER158" t="n">
        <v>0</v>
      </c>
      <c r="AES158" t="n">
        <v>0</v>
      </c>
      <c r="AET158" t="n">
        <v>0</v>
      </c>
      <c r="AEU158" t="n">
        <v>0</v>
      </c>
      <c r="AEV158" t="n">
        <v>0</v>
      </c>
      <c r="AEW158" t="n">
        <v>0</v>
      </c>
      <c r="AEX158" t="n">
        <v/>
      </c>
      <c r="AEY158" t="inlineStr">
        <is>
          <t>Didukung oleh pihak lain atau ada subsidi</t>
        </is>
      </c>
      <c r="AEZ158" t="n">
        <v/>
      </c>
      <c r="AFA158" t="inlineStr">
        <is>
          <t>Koperasi</t>
        </is>
      </c>
      <c r="AFB158" t="n">
        <v/>
      </c>
      <c r="AFC158" t="inlineStr">
        <is>
          <t>1000520879-17_23_50.jpg</t>
        </is>
      </c>
      <c r="AFD158" t="inlineStr">
        <is>
          <t>https://kf.kobotoolbox.org/api/v2/assets/avstPQqLr3Ab3ZdcVTXZ6f/data/667061240/attachments/attQBZgMiJawq95AKeMVcMso/</t>
        </is>
      </c>
      <c r="AFE158" t="inlineStr">
        <is>
          <t>1000520876-17_23_55.jpg</t>
        </is>
      </c>
      <c r="AFF158" t="inlineStr">
        <is>
          <t>https://kf.kobotoolbox.org/api/v2/assets/avstPQqLr3Ab3ZdcVTXZ6f/data/667061240/attachments/attMpo57jCtdmeANu7Joszgf/</t>
        </is>
      </c>
      <c r="AFG158" t="inlineStr">
        <is>
          <t>Bagus arum</t>
        </is>
      </c>
      <c r="AFH158" t="n">
        <v/>
      </c>
      <c r="AFI158" t="n">
        <v/>
      </c>
    </row>
    <row r="159">
      <c r="A159" t="n">
        <v/>
      </c>
      <c r="B159" t="n">
        <v/>
      </c>
      <c r="C159" t="n">
        <v/>
      </c>
      <c r="D159" t="inlineStr">
        <is>
          <t>susilo adi</t>
        </is>
      </c>
      <c r="E159" t="n">
        <v>82142180050</v>
      </c>
      <c r="F159" t="inlineStr">
        <is>
          <t>-8.016098 112.737646 531.0725078582764 61.46061019355613</t>
        </is>
      </c>
      <c r="G159" t="n">
        <v>-8.016098</v>
      </c>
      <c r="H159" t="n">
        <v>112.737646</v>
      </c>
      <c r="I159" t="n">
        <v>531.0725079</v>
      </c>
      <c r="J159" t="n">
        <v>61.46061019</v>
      </c>
      <c r="K159" t="n">
        <v>0</v>
      </c>
      <c r="L159" t="inlineStr">
        <is>
          <t>-8.016074 112.737616 553.6371966934204 18.782588493715814</t>
        </is>
      </c>
      <c r="M159" t="n">
        <v>-8.016074</v>
      </c>
      <c r="N159" t="n">
        <v>112.737616</v>
      </c>
      <c r="O159" t="n">
        <v>553.6371967</v>
      </c>
      <c r="P159" t="n">
        <v>18.78258849</v>
      </c>
      <c r="Q159" t="n">
        <v>0</v>
      </c>
      <c r="R159" t="inlineStr">
        <is>
          <t>Jawa Timur</t>
        </is>
      </c>
      <c r="S159" t="n">
        <v>0</v>
      </c>
      <c r="T159" t="n">
        <v>0</v>
      </c>
      <c r="U159" t="n">
        <v>0</v>
      </c>
      <c r="V159" t="n">
        <v>0</v>
      </c>
      <c r="W159" t="n">
        <v>0</v>
      </c>
      <c r="X159" t="n">
        <v>1</v>
      </c>
      <c r="Y159" t="n">
        <v>0</v>
      </c>
      <c r="Z159" t="n">
        <v>0</v>
      </c>
      <c r="AA159" t="n">
        <v>0</v>
      </c>
      <c r="AB159" t="n">
        <v>0</v>
      </c>
      <c r="AC159" t="inlineStr">
        <is>
          <t>MALANG</t>
        </is>
      </c>
      <c r="AD159" t="inlineStr">
        <is>
          <t>TUMPANG</t>
        </is>
      </c>
      <c r="AE159" t="inlineStr">
        <is>
          <t>PULUNG DOWO</t>
        </is>
      </c>
      <c r="AF159" t="inlineStr">
        <is>
          <t>KAN JABUNG</t>
        </is>
      </c>
      <c r="AG159" t="inlineStr">
        <is>
          <t>KJP0525</t>
        </is>
      </c>
      <c r="AH159" t="n">
        <v>11</v>
      </c>
      <c r="AI159" t="inlineStr">
        <is>
          <t>VPA1</t>
        </is>
      </c>
      <c r="AJ159" t="inlineStr">
        <is>
          <t>Aktif</t>
        </is>
      </c>
      <c r="AK159" t="n">
        <v>40</v>
      </c>
      <c r="AL159" t="inlineStr">
        <is>
          <t>Laki-laki</t>
        </is>
      </c>
      <c r="AM159" t="inlineStr">
        <is>
          <t>Belum menikah</t>
        </is>
      </c>
      <c r="AN159" t="inlineStr">
        <is>
          <t>SMA/Sederajat</t>
        </is>
      </c>
      <c r="AO159" t="inlineStr">
        <is>
          <t>Peternak</t>
        </is>
      </c>
      <c r="AP159" t="n">
        <v>0</v>
      </c>
      <c r="AQ159" t="n">
        <v>1</v>
      </c>
      <c r="AR159" t="n">
        <v>0</v>
      </c>
      <c r="AS159" t="n">
        <v>0</v>
      </c>
      <c r="AT159" t="n">
        <v>0</v>
      </c>
      <c r="AU159" t="n">
        <v>0</v>
      </c>
      <c r="AV159" t="n">
        <v>0</v>
      </c>
      <c r="AW159" t="n">
        <v>0</v>
      </c>
      <c r="AX159" t="n">
        <v/>
      </c>
      <c r="AY159" t="inlineStr">
        <is>
          <t>Pekerja lepas</t>
        </is>
      </c>
      <c r="AZ159" t="n">
        <v>0</v>
      </c>
      <c r="BA159" t="n">
        <v>0</v>
      </c>
      <c r="BB159" t="n">
        <v>1</v>
      </c>
      <c r="BC159" t="n">
        <v>0</v>
      </c>
      <c r="BD159" t="n">
        <v>0</v>
      </c>
      <c r="BE159" t="n">
        <v>0</v>
      </c>
      <c r="BF159" t="n">
        <v>0</v>
      </c>
      <c r="BG159" t="n">
        <v>0</v>
      </c>
      <c r="BH159" t="n">
        <v/>
      </c>
      <c r="BI159" t="inlineStr">
        <is>
          <t>Rp1.500.000 - Rp2.500.000</t>
        </is>
      </c>
      <c r="BJ159" t="n">
        <v>3</v>
      </c>
      <c r="BK159" t="n">
        <v>1</v>
      </c>
      <c r="BL159" t="n">
        <v>0</v>
      </c>
      <c r="BM159" t="n">
        <v>0</v>
      </c>
      <c r="BN159" t="inlineStr">
        <is>
          <t>Milik sendiri</t>
        </is>
      </c>
      <c r="BO159" t="inlineStr">
        <is>
          <t>Permanen (dinding bata dan semen)</t>
        </is>
      </c>
      <c r="BP159" t="n">
        <v>1</v>
      </c>
      <c r="BQ159" t="n">
        <v>0</v>
      </c>
      <c r="BR159" t="n">
        <v>0</v>
      </c>
      <c r="BS159" t="n">
        <v>0</v>
      </c>
      <c r="BT159" t="n">
        <v>0</v>
      </c>
      <c r="BU159" t="n">
        <v/>
      </c>
      <c r="BV159" t="inlineStr">
        <is>
          <t>Keramik/ubin</t>
        </is>
      </c>
      <c r="BW159" t="n">
        <v>0</v>
      </c>
      <c r="BX159" t="n">
        <v>0</v>
      </c>
      <c r="BY159" t="n">
        <v>1</v>
      </c>
      <c r="BZ159" t="n">
        <v>0</v>
      </c>
      <c r="CA159" t="n">
        <v>0</v>
      </c>
      <c r="CB159" t="n">
        <v/>
      </c>
      <c r="CC159" t="inlineStr">
        <is>
          <t>Genting</t>
        </is>
      </c>
      <c r="CD159" t="n">
        <v>0</v>
      </c>
      <c r="CE159" t="n">
        <v>0</v>
      </c>
      <c r="CF159" t="n">
        <v>0</v>
      </c>
      <c r="CG159" t="n">
        <v>0</v>
      </c>
      <c r="CH159" t="n">
        <v>0</v>
      </c>
      <c r="CI159" t="n">
        <v>1</v>
      </c>
      <c r="CJ159" t="n">
        <v>0</v>
      </c>
      <c r="CK159" t="n">
        <v/>
      </c>
      <c r="CL159" t="inlineStr">
        <is>
          <t>Ya</t>
        </is>
      </c>
      <c r="CM159" t="n">
        <v>2014</v>
      </c>
      <c r="CN159" t="inlineStr">
        <is>
          <t>Fixed-Dome (Kubah Tetap)</t>
        </is>
      </c>
      <c r="CO159" t="inlineStr">
        <is>
          <t>10 m³ (8-9 ekor sapi, ±8 jam memasak/hari, ±80 kg slurry/hari)</t>
        </is>
      </c>
      <c r="CP159" t="inlineStr">
        <is>
          <t>Anggota keluarga - laki-laki</t>
        </is>
      </c>
      <c r="CQ159" t="n">
        <v>0</v>
      </c>
      <c r="CR159" t="n">
        <v>0</v>
      </c>
      <c r="CS159" t="n">
        <v>0</v>
      </c>
      <c r="CT159" t="n">
        <v>0</v>
      </c>
      <c r="CU159" t="n">
        <v>1</v>
      </c>
      <c r="CV159" t="n">
        <v>0</v>
      </c>
      <c r="CW159" t="n">
        <v>0</v>
      </c>
      <c r="CX159" t="n">
        <v>0</v>
      </c>
      <c r="CY159" t="inlineStr">
        <is>
          <t>Anggota keluarga - laki-laki</t>
        </is>
      </c>
      <c r="CZ159" t="n">
        <v>1</v>
      </c>
      <c r="DA159" t="n">
        <v>0</v>
      </c>
      <c r="DB159" t="n">
        <v>0</v>
      </c>
      <c r="DC159" t="n">
        <v/>
      </c>
      <c r="DD159" t="inlineStr">
        <is>
          <t>Anggota keluarga - laki-laki</t>
        </is>
      </c>
      <c r="DE159" t="n">
        <v>1</v>
      </c>
      <c r="DF159" t="n">
        <v>0</v>
      </c>
      <c r="DG159" t="n">
        <v>0</v>
      </c>
      <c r="DH159" t="n">
        <v>0</v>
      </c>
      <c r="DI159" t="n">
        <v/>
      </c>
      <c r="DJ159" t="inlineStr">
        <is>
          <t>Anggota keluarga - laki-laki Anggota keluarga - perempuan dewasa</t>
        </is>
      </c>
      <c r="DK159" t="n">
        <v>1</v>
      </c>
      <c r="DL159" t="n">
        <v>1</v>
      </c>
      <c r="DM159" t="n">
        <v>0</v>
      </c>
      <c r="DN159" t="n">
        <v>0</v>
      </c>
      <c r="DO159" t="n">
        <v/>
      </c>
      <c r="DP159" t="inlineStr">
        <is>
          <t>Ya</t>
        </is>
      </c>
      <c r="DQ159" t="n">
        <v/>
      </c>
      <c r="DR159" t="n">
        <v/>
      </c>
      <c r="DS159" t="n">
        <v/>
      </c>
      <c r="DT159" t="n">
        <v/>
      </c>
      <c r="DU159" t="n">
        <v/>
      </c>
      <c r="DV159" t="n">
        <v/>
      </c>
      <c r="DW159" t="n">
        <v/>
      </c>
      <c r="DX159" t="n">
        <v/>
      </c>
      <c r="DY159" t="n">
        <v/>
      </c>
      <c r="DZ159" t="n">
        <v/>
      </c>
      <c r="EA159" t="n">
        <v/>
      </c>
      <c r="EB159" t="n">
        <v/>
      </c>
      <c r="EC159" t="n">
        <v/>
      </c>
      <c r="ED159" t="n">
        <v/>
      </c>
      <c r="EE159" t="n">
        <v/>
      </c>
      <c r="EF159" t="n">
        <v/>
      </c>
      <c r="EG159" t="n">
        <v/>
      </c>
      <c r="EH159" t="n">
        <v/>
      </c>
      <c r="EI159" t="inlineStr">
        <is>
          <t>Tidak ada masalah</t>
        </is>
      </c>
      <c r="EJ159" t="n">
        <v>0</v>
      </c>
      <c r="EK159" t="n">
        <v>0</v>
      </c>
      <c r="EL159" t="n">
        <v>0</v>
      </c>
      <c r="EM159" t="n">
        <v>1</v>
      </c>
      <c r="EN159" t="n">
        <v>0</v>
      </c>
      <c r="EO159" t="n">
        <v/>
      </c>
      <c r="EP159" t="inlineStr">
        <is>
          <t>Ya, sangat jelas dan mudah diikuti</t>
        </is>
      </c>
      <c r="EQ159" t="inlineStr">
        <is>
          <t>Pelatihan</t>
        </is>
      </c>
      <c r="ER159" t="inlineStr">
        <is>
          <t>CPO atau pendamping Staff BIRU</t>
        </is>
      </c>
      <c r="ES159" t="n">
        <v>1</v>
      </c>
      <c r="ET159" t="n">
        <v>1</v>
      </c>
      <c r="EU159" t="n">
        <v>0</v>
      </c>
      <c r="EV159" t="n">
        <v>0</v>
      </c>
      <c r="EW159" t="n">
        <v/>
      </c>
      <c r="EX159" t="inlineStr">
        <is>
          <t>Anggota keluarga - Laki-laki</t>
        </is>
      </c>
      <c r="EY159" t="n">
        <v>1</v>
      </c>
      <c r="EZ159" t="n">
        <v>0</v>
      </c>
      <c r="FA159" t="n">
        <v>0</v>
      </c>
      <c r="FB159" t="n">
        <v/>
      </c>
      <c r="FC159" t="inlineStr">
        <is>
          <t>Setiap bulan</t>
        </is>
      </c>
      <c r="FD159" t="n">
        <v/>
      </c>
      <c r="FE159" t="inlineStr">
        <is>
          <t>Mengetahui</t>
        </is>
      </c>
      <c r="FF159" t="inlineStr">
        <is>
          <t>Jarang (setiap bulan atau lebih)</t>
        </is>
      </c>
      <c r="FG159" t="inlineStr">
        <is>
          <t>Mengetahui</t>
        </is>
      </c>
      <c r="FH159" t="inlineStr">
        <is>
          <t>Cukup sering (2 minggu sekali)</t>
        </is>
      </c>
      <c r="FI159" t="inlineStr">
        <is>
          <t>Mengetahui</t>
        </is>
      </c>
      <c r="FJ159" t="inlineStr">
        <is>
          <t>Jarang (setiap bulan atau lebih)</t>
        </is>
      </c>
      <c r="FK159" t="inlineStr">
        <is>
          <t>Mengetahui</t>
        </is>
      </c>
      <c r="FL159" t="inlineStr">
        <is>
          <t>Cukup sering (2 minggu sekali)</t>
        </is>
      </c>
      <c r="FM159" t="inlineStr">
        <is>
          <t>Mengetahui</t>
        </is>
      </c>
      <c r="FN159" t="inlineStr">
        <is>
          <t>Cukup sering (2 minggu sekali)</t>
        </is>
      </c>
      <c r="FO159" t="inlineStr">
        <is>
          <t>Mengetahui</t>
        </is>
      </c>
      <c r="FP159" t="inlineStr">
        <is>
          <t>Cukup sering (2 minggu sekali)</t>
        </is>
      </c>
      <c r="FQ159" t="inlineStr">
        <is>
          <t>Mengetahui</t>
        </is>
      </c>
      <c r="FR159" t="inlineStr">
        <is>
          <t>Ya</t>
        </is>
      </c>
      <c r="FS159" t="inlineStr">
        <is>
          <t>Mengetahui</t>
        </is>
      </c>
      <c r="FT159" t="inlineStr">
        <is>
          <t>Ya, selalu</t>
        </is>
      </c>
      <c r="FU159" t="inlineStr">
        <is>
          <t>Laki-laki dewasa</t>
        </is>
      </c>
      <c r="FV159" t="n">
        <v>1</v>
      </c>
      <c r="FW159" t="n">
        <v>0</v>
      </c>
      <c r="FX159" t="n">
        <v>0</v>
      </c>
      <c r="FY159" t="n">
        <v>0</v>
      </c>
      <c r="FZ159" t="inlineStr">
        <is>
          <t>Cukup memahami</t>
        </is>
      </c>
      <c r="GA159" t="inlineStr">
        <is>
          <t>CPO</t>
        </is>
      </c>
      <c r="GB159" t="n">
        <v>1</v>
      </c>
      <c r="GC159" t="n">
        <v>0</v>
      </c>
      <c r="GD159" t="n">
        <v>0</v>
      </c>
      <c r="GE159" t="n">
        <v>0</v>
      </c>
      <c r="GF159" t="n">
        <v/>
      </c>
      <c r="GG159" t="inlineStr">
        <is>
          <t>Selalu</t>
        </is>
      </c>
      <c r="GH159" t="inlineStr">
        <is>
          <t>Tidak</t>
        </is>
      </c>
      <c r="GI159" t="n">
        <v/>
      </c>
      <c r="GJ159" t="n">
        <v/>
      </c>
      <c r="GK159" t="n">
        <v/>
      </c>
      <c r="GL159" t="n">
        <v/>
      </c>
      <c r="GM159" t="n">
        <v/>
      </c>
      <c r="GN159" t="n">
        <v/>
      </c>
      <c r="GO159" t="n">
        <v/>
      </c>
      <c r="GP159" t="inlineStr">
        <is>
          <t>Sebagian</t>
        </is>
      </c>
      <c r="GQ159" t="inlineStr">
        <is>
          <t>LPG</t>
        </is>
      </c>
      <c r="GR159" t="n">
        <v>1</v>
      </c>
      <c r="GS159" t="n">
        <v>0</v>
      </c>
      <c r="GT159" t="n">
        <v>0</v>
      </c>
      <c r="GU159" t="n">
        <v>0</v>
      </c>
      <c r="GV159" t="n">
        <v>0</v>
      </c>
      <c r="GW159" t="n">
        <v>0</v>
      </c>
      <c r="GX159" t="n">
        <v>0</v>
      </c>
      <c r="GY159" t="n">
        <v/>
      </c>
      <c r="GZ159" t="inlineStr">
        <is>
          <t>Tidak</t>
        </is>
      </c>
      <c r="HA159" t="n">
        <v/>
      </c>
      <c r="HB159" t="n">
        <v/>
      </c>
      <c r="HC159" t="n">
        <v/>
      </c>
      <c r="HD159" t="n">
        <v/>
      </c>
      <c r="HE159" t="n">
        <v/>
      </c>
      <c r="HF159" t="n">
        <v/>
      </c>
      <c r="HG159" t="n">
        <v/>
      </c>
      <c r="HH159" t="n">
        <v/>
      </c>
      <c r="HI159" t="n">
        <v/>
      </c>
      <c r="HJ159" t="n">
        <v/>
      </c>
      <c r="HK159" t="n">
        <v/>
      </c>
      <c r="HL159" t="n">
        <v/>
      </c>
      <c r="HM159" t="n">
        <v/>
      </c>
      <c r="HN159" t="n">
        <v/>
      </c>
      <c r="HO159" t="n">
        <v/>
      </c>
      <c r="HP159" t="n">
        <v/>
      </c>
      <c r="HQ159" t="n">
        <v/>
      </c>
      <c r="HR159" t="n">
        <v/>
      </c>
      <c r="HS159" t="n">
        <v/>
      </c>
      <c r="HT159" t="n">
        <v/>
      </c>
      <c r="HU159" t="n">
        <v/>
      </c>
      <c r="HV159" t="n">
        <v/>
      </c>
      <c r="HW159" t="n">
        <v/>
      </c>
      <c r="HX159" t="n">
        <v/>
      </c>
      <c r="HY159" t="n">
        <v/>
      </c>
      <c r="HZ159" t="n">
        <v/>
      </c>
      <c r="IA159" t="n">
        <v>4</v>
      </c>
      <c r="IB159" t="n">
        <v>28000</v>
      </c>
      <c r="IC159" t="n">
        <v/>
      </c>
      <c r="ID159" t="n">
        <v/>
      </c>
      <c r="IE159" t="n">
        <v/>
      </c>
      <c r="IF159" t="n">
        <v/>
      </c>
      <c r="IG159" t="n">
        <v/>
      </c>
      <c r="IH159" t="n">
        <v/>
      </c>
      <c r="II159" t="n">
        <v/>
      </c>
      <c r="IJ159" t="n">
        <v/>
      </c>
      <c r="IK159" t="inlineStr">
        <is>
          <t>50-65 kg</t>
        </is>
      </c>
      <c r="IL159" t="inlineStr">
        <is>
          <t>3-5 jam</t>
        </is>
      </c>
      <c r="IM159" t="inlineStr">
        <is>
          <t>Ya</t>
        </is>
      </c>
      <c r="IN159" t="inlineStr">
        <is>
          <t>Ya</t>
        </is>
      </c>
      <c r="IO159" t="inlineStr">
        <is>
          <t>Lebih bersih</t>
        </is>
      </c>
      <c r="IP159" t="n">
        <v/>
      </c>
      <c r="IQ159" t="inlineStr">
        <is>
          <t>Tidak pernah</t>
        </is>
      </c>
      <c r="IR159" t="n">
        <v/>
      </c>
      <c r="IS159" t="n">
        <v/>
      </c>
      <c r="IT159" t="n">
        <v/>
      </c>
      <c r="IU159" t="n">
        <v/>
      </c>
      <c r="IV159" t="n">
        <v/>
      </c>
      <c r="IW159" t="n">
        <v/>
      </c>
      <c r="IX159" t="n">
        <v/>
      </c>
      <c r="IY159" t="n">
        <v/>
      </c>
      <c r="IZ159" t="inlineStr">
        <is>
          <t>Tidak pernah</t>
        </is>
      </c>
      <c r="JA159" t="n">
        <v/>
      </c>
      <c r="JB159" t="n">
        <v/>
      </c>
      <c r="JC159" t="n">
        <v/>
      </c>
      <c r="JD159" t="n">
        <v/>
      </c>
      <c r="JE159" t="n">
        <v/>
      </c>
      <c r="JF159" t="n">
        <v/>
      </c>
      <c r="JG159" t="n">
        <v/>
      </c>
      <c r="JH159" t="n">
        <v/>
      </c>
      <c r="JI159" t="inlineStr">
        <is>
          <t>Tidak pernah</t>
        </is>
      </c>
      <c r="JJ159" t="n">
        <v/>
      </c>
      <c r="JK159" t="n">
        <v/>
      </c>
      <c r="JL159" t="n">
        <v/>
      </c>
      <c r="JM159" t="n">
        <v/>
      </c>
      <c r="JN159" t="n">
        <v/>
      </c>
      <c r="JO159" t="n">
        <v/>
      </c>
      <c r="JP159" t="n">
        <v/>
      </c>
      <c r="JQ159" t="n">
        <v/>
      </c>
      <c r="JR159" t="inlineStr">
        <is>
          <t>Tidak pernah</t>
        </is>
      </c>
      <c r="JS159" t="n">
        <v/>
      </c>
      <c r="JT159" t="n">
        <v/>
      </c>
      <c r="JU159" t="n">
        <v/>
      </c>
      <c r="JV159" t="n">
        <v/>
      </c>
      <c r="JW159" t="n">
        <v/>
      </c>
      <c r="JX159" t="n">
        <v/>
      </c>
      <c r="JY159" t="n">
        <v/>
      </c>
      <c r="JZ159" t="n">
        <v/>
      </c>
      <c r="KA159" t="inlineStr">
        <is>
          <t>Tidak pernah</t>
        </is>
      </c>
      <c r="KB159" t="n">
        <v/>
      </c>
      <c r="KC159" t="n">
        <v/>
      </c>
      <c r="KD159" t="n">
        <v/>
      </c>
      <c r="KE159" t="n">
        <v/>
      </c>
      <c r="KF159" t="n">
        <v/>
      </c>
      <c r="KG159" t="n">
        <v/>
      </c>
      <c r="KH159" t="n">
        <v/>
      </c>
      <c r="KI159" t="n">
        <v/>
      </c>
      <c r="KJ159" t="inlineStr">
        <is>
          <t>Tidak pernah</t>
        </is>
      </c>
      <c r="KK159" t="n">
        <v/>
      </c>
      <c r="KL159" t="n">
        <v/>
      </c>
      <c r="KM159" t="n">
        <v/>
      </c>
      <c r="KN159" t="n">
        <v/>
      </c>
      <c r="KO159" t="n">
        <v/>
      </c>
      <c r="KP159" t="n">
        <v/>
      </c>
      <c r="KQ159" t="n">
        <v/>
      </c>
      <c r="KR159" t="n">
        <v/>
      </c>
      <c r="KS159" t="inlineStr">
        <is>
          <t>Jauh lebih baik</t>
        </is>
      </c>
      <c r="KT159" t="inlineStr">
        <is>
          <t>0-1 kali</t>
        </is>
      </c>
      <c r="KU159" t="inlineStr">
        <is>
          <t>0-1 kali</t>
        </is>
      </c>
      <c r="KV159" t="inlineStr">
        <is>
          <t>Tidak ada</t>
        </is>
      </c>
      <c r="KW159" t="n">
        <v>0</v>
      </c>
      <c r="KX159" t="n">
        <v>0</v>
      </c>
      <c r="KY159" t="n">
        <v>0</v>
      </c>
      <c r="KZ159" t="n">
        <v>1</v>
      </c>
      <c r="LA159" t="inlineStr">
        <is>
          <t>Cukup membaik</t>
        </is>
      </c>
      <c r="LB159" t="inlineStr">
        <is>
          <t>Cukup membaik</t>
        </is>
      </c>
      <c r="LC159" t="n">
        <v>0</v>
      </c>
      <c r="LD159" t="n">
        <v>8</v>
      </c>
      <c r="LE159" t="n">
        <v>0</v>
      </c>
      <c r="LF159" t="n">
        <v>6</v>
      </c>
      <c r="LG159" t="inlineStr">
        <is>
          <t>Tidak</t>
        </is>
      </c>
      <c r="LH159" t="n">
        <v/>
      </c>
      <c r="LI159" t="n">
        <v>0</v>
      </c>
      <c r="LJ159" t="inlineStr">
        <is>
          <t>Tabungan</t>
        </is>
      </c>
      <c r="LK159" t="n">
        <v>1</v>
      </c>
      <c r="LL159" t="n">
        <v>0</v>
      </c>
      <c r="LM159" t="n">
        <v>0</v>
      </c>
      <c r="LN159" t="n">
        <v>0</v>
      </c>
      <c r="LO159" t="n">
        <v>0</v>
      </c>
      <c r="LP159" t="n">
        <v>0</v>
      </c>
      <c r="LQ159" t="n">
        <v>0</v>
      </c>
      <c r="LR159" t="n">
        <v/>
      </c>
      <c r="LS159" t="n">
        <v>10</v>
      </c>
      <c r="LT159" t="n">
        <v>0</v>
      </c>
      <c r="LU159" t="n">
        <v>0</v>
      </c>
      <c r="LV159" t="n">
        <v>10</v>
      </c>
      <c r="LW159" t="n">
        <v>0</v>
      </c>
      <c r="LX159" t="n">
        <v>0</v>
      </c>
      <c r="LY159" t="n">
        <v>10</v>
      </c>
      <c r="LZ159" t="n">
        <v>0</v>
      </c>
      <c r="MA159" t="n">
        <v>0</v>
      </c>
      <c r="MB159" t="inlineStr">
        <is>
          <t>Ya</t>
        </is>
      </c>
      <c r="MC159" t="n">
        <v>0</v>
      </c>
      <c r="MD159" t="n">
        <v>0</v>
      </c>
      <c r="ME159" t="n">
        <v>0</v>
      </c>
      <c r="MF159" t="n">
        <v>0</v>
      </c>
      <c r="MG159" t="n">
        <v>0</v>
      </c>
      <c r="MH159" t="n">
        <v>0</v>
      </c>
      <c r="MI159" t="inlineStr">
        <is>
          <t>Istirahat</t>
        </is>
      </c>
      <c r="MJ159" t="n">
        <v>0</v>
      </c>
      <c r="MK159" t="n">
        <v>0</v>
      </c>
      <c r="ML159" t="n">
        <v>1</v>
      </c>
      <c r="MM159" t="n">
        <v>0</v>
      </c>
      <c r="MN159" t="n">
        <v>0</v>
      </c>
      <c r="MO159" t="n">
        <v>0</v>
      </c>
      <c r="MP159" t="n">
        <v/>
      </c>
      <c r="MQ159" t="n">
        <v/>
      </c>
      <c r="MR159" t="inlineStr">
        <is>
          <t>Istirahat</t>
        </is>
      </c>
      <c r="MS159" t="n">
        <v/>
      </c>
      <c r="MT159" t="inlineStr">
        <is>
          <t>Istirahat</t>
        </is>
      </c>
      <c r="MU159" t="inlineStr">
        <is>
          <t>Ya, untuk anggota keluarga</t>
        </is>
      </c>
      <c r="MV159" t="inlineStr">
        <is>
          <t>Pemasangan sistem biogas</t>
        </is>
      </c>
      <c r="MW159" t="n">
        <v>0</v>
      </c>
      <c r="MX159" t="n">
        <v>1</v>
      </c>
      <c r="MY159" t="n">
        <v>0</v>
      </c>
      <c r="MZ159" t="n">
        <v>0</v>
      </c>
      <c r="NA159" t="n">
        <v/>
      </c>
      <c r="NB159" t="n">
        <v/>
      </c>
      <c r="NC159" t="n">
        <v/>
      </c>
      <c r="ND159" t="n">
        <v/>
      </c>
      <c r="NE159" t="n">
        <v/>
      </c>
      <c r="NF159" t="n">
        <v/>
      </c>
      <c r="NG159" t="n">
        <v/>
      </c>
      <c r="NH159" t="n">
        <v/>
      </c>
      <c r="NI159" t="n">
        <v/>
      </c>
      <c r="NJ159" t="n">
        <v/>
      </c>
      <c r="NK159" t="n">
        <v/>
      </c>
      <c r="NL159" t="inlineStr">
        <is>
          <t>Tidak</t>
        </is>
      </c>
      <c r="NM159" t="inlineStr">
        <is>
          <t>Kombinasi dana mandiri dan dana hibah</t>
        </is>
      </c>
      <c r="NN159" t="inlineStr">
        <is>
          <t>9.000.001-11.000.000</t>
        </is>
      </c>
      <c r="NO159" t="inlineStr">
        <is>
          <t>Yayasan Rumah Energi atau BIRU</t>
        </is>
      </c>
      <c r="NP159" t="n">
        <v/>
      </c>
      <c r="NQ159" t="n">
        <v/>
      </c>
      <c r="NR159" t="n">
        <v/>
      </c>
      <c r="NS159" t="n">
        <v/>
      </c>
      <c r="NT159" t="n">
        <v/>
      </c>
      <c r="NU159" t="n">
        <v/>
      </c>
      <c r="NV159" t="inlineStr">
        <is>
          <t>Anggota keluarga - Laki-laki dewasa</t>
        </is>
      </c>
      <c r="NW159" t="n">
        <v/>
      </c>
      <c r="NX159" t="inlineStr">
        <is>
          <t>Sedikit meningkat</t>
        </is>
      </c>
      <c r="NY159" t="n">
        <v>20</v>
      </c>
      <c r="NZ159" t="n">
        <v>0</v>
      </c>
      <c r="OA159" t="n">
        <v>0</v>
      </c>
      <c r="OB159" t="n">
        <v>60</v>
      </c>
      <c r="OC159" t="n">
        <v>0</v>
      </c>
      <c r="OD159" t="n">
        <v>0</v>
      </c>
      <c r="OE159" t="inlineStr">
        <is>
          <t>Lebih baik</t>
        </is>
      </c>
      <c r="OF159" t="inlineStr">
        <is>
          <t>Lebih baik (beda waktu memasak 5-30 menit, ATAU tidak lagi ada rasa/bau makanan yang berubah, ATAU alasan lainnya)</t>
        </is>
      </c>
      <c r="OG159" t="inlineStr">
        <is>
          <t>Ya</t>
        </is>
      </c>
      <c r="OH159" t="n">
        <v>0</v>
      </c>
      <c r="OI159" t="n">
        <v>5</v>
      </c>
      <c r="OJ159" t="n">
        <v>0</v>
      </c>
      <c r="OK159" t="n">
        <v>0</v>
      </c>
      <c r="OL159" t="n">
        <v>0</v>
      </c>
      <c r="OM159" t="n">
        <v>0</v>
      </c>
      <c r="ON159" t="n">
        <v>0</v>
      </c>
      <c r="OO159" t="n">
        <v>0</v>
      </c>
      <c r="OP159" t="inlineStr">
        <is>
          <t>Sapi perah</t>
        </is>
      </c>
      <c r="OQ159" t="n">
        <v>0</v>
      </c>
      <c r="OR159" t="n">
        <v>1</v>
      </c>
      <c r="OS159" t="n">
        <v>0</v>
      </c>
      <c r="OT159" t="n">
        <v>0</v>
      </c>
      <c r="OU159" t="n">
        <v>0</v>
      </c>
      <c r="OV159" t="n">
        <v>0</v>
      </c>
      <c r="OW159" t="n">
        <v>0</v>
      </c>
      <c r="OX159" t="n">
        <v>0</v>
      </c>
      <c r="OY159" t="n">
        <v>0</v>
      </c>
      <c r="OZ159" t="inlineStr">
        <is>
          <t>Sapi perah</t>
        </is>
      </c>
      <c r="PA159" t="n">
        <v>0</v>
      </c>
      <c r="PB159" t="n">
        <v>1</v>
      </c>
      <c r="PC159" t="n">
        <v>0</v>
      </c>
      <c r="PD159" t="n">
        <v>0</v>
      </c>
      <c r="PE159" t="n">
        <v>0</v>
      </c>
      <c r="PF159" t="n">
        <v>0</v>
      </c>
      <c r="PG159" t="n">
        <v>0</v>
      </c>
      <c r="PH159" t="n">
        <v>0</v>
      </c>
      <c r="PI159" t="n">
        <v>0</v>
      </c>
      <c r="PJ159" t="inlineStr">
        <is>
          <t>Sapi perah</t>
        </is>
      </c>
      <c r="PK159" t="n">
        <v>0</v>
      </c>
      <c r="PL159" t="n">
        <v>1</v>
      </c>
      <c r="PM159" t="n">
        <v>0</v>
      </c>
      <c r="PN159" t="n">
        <v>0</v>
      </c>
      <c r="PO159" t="n">
        <v>0</v>
      </c>
      <c r="PP159" t="n">
        <v>0</v>
      </c>
      <c r="PQ159" t="n">
        <v>0</v>
      </c>
      <c r="PR159" t="n">
        <v>0</v>
      </c>
      <c r="PS159" t="n">
        <v>0</v>
      </c>
      <c r="PT159" t="n">
        <v/>
      </c>
      <c r="PU159" t="n">
        <v/>
      </c>
      <c r="PV159" t="n">
        <v/>
      </c>
      <c r="PW159" t="n">
        <v/>
      </c>
      <c r="PX159" t="n">
        <v/>
      </c>
      <c r="PY159" t="n">
        <v/>
      </c>
      <c r="PZ159" t="n">
        <v/>
      </c>
      <c r="QA159" t="n">
        <v/>
      </c>
      <c r="QB159" t="n">
        <v/>
      </c>
      <c r="QC159" t="n">
        <v/>
      </c>
      <c r="QD159" t="n">
        <v/>
      </c>
      <c r="QE159" t="inlineStr">
        <is>
          <t>2-Dibuang ke sungai</t>
        </is>
      </c>
      <c r="QF159" t="n">
        <v>0</v>
      </c>
      <c r="QG159" t="n">
        <v>0</v>
      </c>
      <c r="QH159" t="n">
        <v>0</v>
      </c>
      <c r="QI159" t="n">
        <v>0</v>
      </c>
      <c r="QJ159" t="n">
        <v>0</v>
      </c>
      <c r="QK159" t="n">
        <v>0</v>
      </c>
      <c r="QL159" t="n">
        <v>1</v>
      </c>
      <c r="QM159" t="n">
        <v>0</v>
      </c>
      <c r="QN159" t="n">
        <v>0</v>
      </c>
      <c r="QO159" t="n">
        <v/>
      </c>
      <c r="QP159" t="n">
        <v/>
      </c>
      <c r="QQ159" t="n">
        <v/>
      </c>
      <c r="QR159" t="n">
        <v/>
      </c>
      <c r="QS159" t="n">
        <v/>
      </c>
      <c r="QT159" t="n">
        <v/>
      </c>
      <c r="QU159" t="n">
        <v/>
      </c>
      <c r="QV159" t="n">
        <v/>
      </c>
      <c r="QW159" t="n">
        <v/>
      </c>
      <c r="QX159" t="n">
        <v/>
      </c>
      <c r="QY159" t="n">
        <v/>
      </c>
      <c r="QZ159" t="n">
        <v/>
      </c>
      <c r="RA159" t="n">
        <v/>
      </c>
      <c r="RB159" t="n">
        <v/>
      </c>
      <c r="RC159" t="n">
        <v/>
      </c>
      <c r="RD159" t="n">
        <v/>
      </c>
      <c r="RE159" t="n">
        <v/>
      </c>
      <c r="RF159" t="n">
        <v/>
      </c>
      <c r="RG159" t="n">
        <v/>
      </c>
      <c r="RH159" t="n">
        <v/>
      </c>
      <c r="RI159" t="n">
        <v/>
      </c>
      <c r="RJ159" t="n">
        <v/>
      </c>
      <c r="RK159" t="n">
        <v/>
      </c>
      <c r="RL159" t="n">
        <v/>
      </c>
      <c r="RM159" t="n">
        <v/>
      </c>
      <c r="RN159" t="n">
        <v/>
      </c>
      <c r="RO159" t="n">
        <v/>
      </c>
      <c r="RP159" t="n">
        <v/>
      </c>
      <c r="RQ159" t="n">
        <v/>
      </c>
      <c r="RR159" t="n">
        <v/>
      </c>
      <c r="RS159" t="n">
        <v/>
      </c>
      <c r="RT159" t="n">
        <v/>
      </c>
      <c r="RU159" t="n">
        <v/>
      </c>
      <c r="RV159" t="n">
        <v/>
      </c>
      <c r="RW159" t="n">
        <v/>
      </c>
      <c r="RX159" t="n">
        <v/>
      </c>
      <c r="RY159" t="n">
        <v/>
      </c>
      <c r="RZ159" t="n">
        <v/>
      </c>
      <c r="SA159" t="n">
        <v/>
      </c>
      <c r="SB159" t="n">
        <v/>
      </c>
      <c r="SC159" t="n">
        <v/>
      </c>
      <c r="SD159" t="n">
        <v/>
      </c>
      <c r="SE159" t="n">
        <v/>
      </c>
      <c r="SF159" t="n">
        <v/>
      </c>
      <c r="SG159" t="n">
        <v/>
      </c>
      <c r="SH159" t="n">
        <v/>
      </c>
      <c r="SI159" t="n">
        <v/>
      </c>
      <c r="SJ159" t="n">
        <v/>
      </c>
      <c r="SK159" t="n">
        <v/>
      </c>
      <c r="SL159" t="n">
        <v/>
      </c>
      <c r="SM159" t="n">
        <v/>
      </c>
      <c r="SN159" t="n">
        <v/>
      </c>
      <c r="SO159" t="n">
        <v/>
      </c>
      <c r="SP159" t="n">
        <v/>
      </c>
      <c r="SQ159" t="n">
        <v/>
      </c>
      <c r="SR159" t="n">
        <v/>
      </c>
      <c r="SS159" t="n">
        <v/>
      </c>
      <c r="ST159" t="n">
        <v/>
      </c>
      <c r="SU159" t="n">
        <v/>
      </c>
      <c r="SV159" t="n">
        <v/>
      </c>
      <c r="SW159" t="n">
        <v/>
      </c>
      <c r="SX159" t="n">
        <v/>
      </c>
      <c r="SY159" t="n">
        <v/>
      </c>
      <c r="SZ159" t="n">
        <v>6</v>
      </c>
      <c r="TA159" t="n">
        <v/>
      </c>
      <c r="TB159" t="n">
        <v/>
      </c>
      <c r="TC159" t="n">
        <v/>
      </c>
      <c r="TD159" t="n">
        <v/>
      </c>
      <c r="TE159" t="n">
        <v/>
      </c>
      <c r="TF159" t="n">
        <v/>
      </c>
      <c r="TG159" t="n">
        <v/>
      </c>
      <c r="TH159" t="n">
        <v/>
      </c>
      <c r="TI159" t="n">
        <v/>
      </c>
      <c r="TJ159" t="n">
        <v/>
      </c>
      <c r="TK159" t="n">
        <v/>
      </c>
      <c r="TL159" t="n">
        <v/>
      </c>
      <c r="TM159" t="n">
        <v/>
      </c>
      <c r="TN159" t="n">
        <v/>
      </c>
      <c r="TO159" t="n">
        <v/>
      </c>
      <c r="TP159" t="n">
        <v/>
      </c>
      <c r="TQ159" t="n">
        <v/>
      </c>
      <c r="TR159" t="n">
        <v/>
      </c>
      <c r="TS159" t="n">
        <v/>
      </c>
      <c r="TT159" t="n">
        <v/>
      </c>
      <c r="TU159" t="n">
        <v/>
      </c>
      <c r="TV159" t="n">
        <v/>
      </c>
      <c r="TW159" t="n">
        <v/>
      </c>
      <c r="TX159" t="n">
        <v/>
      </c>
      <c r="TY159" t="n">
        <v/>
      </c>
      <c r="TZ159" t="n">
        <v/>
      </c>
      <c r="UA159" t="n">
        <v/>
      </c>
      <c r="UB159" t="n">
        <v/>
      </c>
      <c r="UC159" t="n">
        <v/>
      </c>
      <c r="UD159" t="n">
        <v/>
      </c>
      <c r="UE159" t="n">
        <v/>
      </c>
      <c r="UF159" t="n">
        <v/>
      </c>
      <c r="UG159" t="n">
        <v/>
      </c>
      <c r="UH159" t="n">
        <v/>
      </c>
      <c r="UI159" t="n">
        <v/>
      </c>
      <c r="UJ159" t="n">
        <v/>
      </c>
      <c r="UK159" t="n">
        <v/>
      </c>
      <c r="UL159" t="n">
        <v/>
      </c>
      <c r="UM159" t="n">
        <v/>
      </c>
      <c r="UN159" t="n">
        <v/>
      </c>
      <c r="UO159" t="n">
        <v/>
      </c>
      <c r="UP159" t="n">
        <v/>
      </c>
      <c r="UQ159" t="n">
        <v/>
      </c>
      <c r="UR159" t="n">
        <v/>
      </c>
      <c r="US159" t="n">
        <v/>
      </c>
      <c r="UT159" t="n">
        <v/>
      </c>
      <c r="UU159" t="n">
        <v/>
      </c>
      <c r="UV159" t="inlineStr">
        <is>
          <t>Pemberian pakan di kandang</t>
        </is>
      </c>
      <c r="UW159" t="n">
        <v/>
      </c>
      <c r="UX159" t="n">
        <v/>
      </c>
      <c r="UY159" t="n">
        <v/>
      </c>
      <c r="UZ159" t="n">
        <v/>
      </c>
      <c r="VA159" t="n">
        <v/>
      </c>
      <c r="VB159" t="n">
        <v/>
      </c>
      <c r="VC159" t="n">
        <v/>
      </c>
      <c r="VD159" t="inlineStr">
        <is>
          <t>Sangat jarang (&gt;1 bulan sekali)</t>
        </is>
      </c>
      <c r="VE159" t="n">
        <v/>
      </c>
      <c r="VF159" t="n">
        <v/>
      </c>
      <c r="VG159" t="n">
        <v/>
      </c>
      <c r="VH159" t="n">
        <v/>
      </c>
      <c r="VI159" t="n">
        <v/>
      </c>
      <c r="VJ159" t="n">
        <v/>
      </c>
      <c r="VK159" t="n">
        <v/>
      </c>
      <c r="VL159" t="inlineStr">
        <is>
          <t>Sangat sering (&gt;1 kali sehari)</t>
        </is>
      </c>
      <c r="VM159" t="n">
        <v/>
      </c>
      <c r="VN159" t="n">
        <v/>
      </c>
      <c r="VO159" t="n">
        <v/>
      </c>
      <c r="VP159" t="n">
        <v/>
      </c>
      <c r="VQ159" t="n">
        <v/>
      </c>
      <c r="VR159" t="n">
        <v/>
      </c>
      <c r="VS159" t="n">
        <v/>
      </c>
      <c r="VT159" t="n">
        <v/>
      </c>
      <c r="VU159" t="n">
        <v/>
      </c>
      <c r="VV159" t="n">
        <v/>
      </c>
      <c r="VW159" t="n">
        <v/>
      </c>
      <c r="VX159" t="n">
        <v/>
      </c>
      <c r="VY159" t="n">
        <v/>
      </c>
      <c r="VZ159" t="n">
        <v/>
      </c>
      <c r="WA159" t="n">
        <v/>
      </c>
      <c r="WB159" t="n">
        <v/>
      </c>
      <c r="WC159" t="n">
        <v/>
      </c>
      <c r="WD159" t="n">
        <v/>
      </c>
      <c r="WE159" t="n">
        <v/>
      </c>
      <c r="WF159" t="inlineStr">
        <is>
          <t>6-Digester biogas</t>
        </is>
      </c>
      <c r="WG159" t="n">
        <v>0</v>
      </c>
      <c r="WH159" t="n">
        <v>0</v>
      </c>
      <c r="WI159" t="n">
        <v>0</v>
      </c>
      <c r="WJ159" t="n">
        <v>0</v>
      </c>
      <c r="WK159" t="n">
        <v>0</v>
      </c>
      <c r="WL159" t="n">
        <v>0</v>
      </c>
      <c r="WM159" t="n">
        <v>0</v>
      </c>
      <c r="WN159" t="n">
        <v>0</v>
      </c>
      <c r="WO159" t="n">
        <v>0</v>
      </c>
      <c r="WP159" t="n">
        <v>1</v>
      </c>
      <c r="WQ159" t="n">
        <v>0</v>
      </c>
      <c r="WR159" t="n">
        <v>0</v>
      </c>
      <c r="WS159" t="n">
        <v/>
      </c>
      <c r="WT159" t="n">
        <v/>
      </c>
      <c r="WU159" t="n">
        <v/>
      </c>
      <c r="WV159" t="n">
        <v/>
      </c>
      <c r="WW159" t="n">
        <v/>
      </c>
      <c r="WX159" t="n">
        <v/>
      </c>
      <c r="WY159" t="n">
        <v/>
      </c>
      <c r="WZ159" t="n">
        <v/>
      </c>
      <c r="XA159" t="n">
        <v/>
      </c>
      <c r="XB159" t="n">
        <v/>
      </c>
      <c r="XC159" t="n">
        <v/>
      </c>
      <c r="XD159" t="n">
        <v/>
      </c>
      <c r="XE159" t="n">
        <v/>
      </c>
      <c r="XF159" t="n">
        <v/>
      </c>
      <c r="XG159" t="n">
        <v/>
      </c>
      <c r="XH159" t="n">
        <v/>
      </c>
      <c r="XI159" t="n">
        <v/>
      </c>
      <c r="XJ159" t="n">
        <v/>
      </c>
      <c r="XK159" t="n">
        <v/>
      </c>
      <c r="XL159" t="n">
        <v/>
      </c>
      <c r="XM159" t="n">
        <v/>
      </c>
      <c r="XN159" t="n">
        <v/>
      </c>
      <c r="XO159" t="n">
        <v/>
      </c>
      <c r="XP159" t="n">
        <v/>
      </c>
      <c r="XQ159" t="n">
        <v/>
      </c>
      <c r="XR159" t="n">
        <v/>
      </c>
      <c r="XS159" t="n">
        <v/>
      </c>
      <c r="XT159" t="n">
        <v/>
      </c>
      <c r="XU159" t="n">
        <v/>
      </c>
      <c r="XV159" t="n">
        <v/>
      </c>
      <c r="XW159" t="n">
        <v/>
      </c>
      <c r="XX159" t="n">
        <v/>
      </c>
      <c r="XY159" t="n">
        <v/>
      </c>
      <c r="XZ159" t="n">
        <v/>
      </c>
      <c r="YA159" t="n">
        <v/>
      </c>
      <c r="YB159" t="n">
        <v/>
      </c>
      <c r="YC159" t="n">
        <v/>
      </c>
      <c r="YD159" t="n">
        <v/>
      </c>
      <c r="YE159" t="n">
        <v/>
      </c>
      <c r="YF159" t="n">
        <v/>
      </c>
      <c r="YG159" t="n">
        <v/>
      </c>
      <c r="YH159" t="n">
        <v/>
      </c>
      <c r="YI159" t="n">
        <v/>
      </c>
      <c r="YJ159" t="n">
        <v/>
      </c>
      <c r="YK159" t="n">
        <v/>
      </c>
      <c r="YL159" t="n">
        <v/>
      </c>
      <c r="YM159" t="n">
        <v/>
      </c>
      <c r="YN159" t="n">
        <v/>
      </c>
      <c r="YO159" t="n">
        <v/>
      </c>
      <c r="YP159" t="n">
        <v/>
      </c>
      <c r="YQ159" t="n">
        <v/>
      </c>
      <c r="YR159" t="n">
        <v/>
      </c>
      <c r="YS159" t="n">
        <v/>
      </c>
      <c r="YT159" t="n">
        <v/>
      </c>
      <c r="YU159" t="n">
        <v/>
      </c>
      <c r="YV159" t="n">
        <v/>
      </c>
      <c r="YW159" t="n">
        <v/>
      </c>
      <c r="YX159" t="n">
        <v/>
      </c>
      <c r="YY159" t="n">
        <v/>
      </c>
      <c r="YZ159" t="n">
        <v/>
      </c>
      <c r="ZA159" t="n">
        <v/>
      </c>
      <c r="ZB159" t="n">
        <v/>
      </c>
      <c r="ZC159" t="n">
        <v/>
      </c>
      <c r="ZD159" t="n">
        <v/>
      </c>
      <c r="ZE159" t="n">
        <v/>
      </c>
      <c r="ZF159" t="n">
        <v/>
      </c>
      <c r="ZG159" t="n">
        <v/>
      </c>
      <c r="ZH159" t="n">
        <v/>
      </c>
      <c r="ZI159" t="n">
        <v/>
      </c>
      <c r="ZJ159" t="n">
        <v/>
      </c>
      <c r="ZK159" t="n">
        <v/>
      </c>
      <c r="ZL159" t="n">
        <v/>
      </c>
      <c r="ZM159" t="n">
        <v/>
      </c>
      <c r="ZN159" t="n">
        <v/>
      </c>
      <c r="ZO159" t="n">
        <v>100</v>
      </c>
      <c r="ZP159" t="n">
        <v/>
      </c>
      <c r="ZQ159" t="n">
        <v/>
      </c>
      <c r="ZR159" t="n">
        <v/>
      </c>
      <c r="ZS159" t="n">
        <v/>
      </c>
      <c r="ZT159" t="n">
        <v/>
      </c>
      <c r="ZU159" t="n">
        <v/>
      </c>
      <c r="ZV159" t="n">
        <v/>
      </c>
      <c r="ZW159" t="n">
        <v>2</v>
      </c>
      <c r="ZX159" t="n">
        <v/>
      </c>
      <c r="ZY159" t="n">
        <v/>
      </c>
      <c r="ZZ159" t="n">
        <v/>
      </c>
      <c r="AAA159" t="n">
        <v/>
      </c>
      <c r="AAB159" t="n">
        <v/>
      </c>
      <c r="AAC159" t="n">
        <v/>
      </c>
      <c r="AAD159" t="n">
        <v/>
      </c>
      <c r="AAE159" t="inlineStr">
        <is>
          <t>Pakan segar (misal: rumput)</t>
        </is>
      </c>
      <c r="AAF159" t="n">
        <v/>
      </c>
      <c r="AAG159" t="n">
        <v/>
      </c>
      <c r="AAH159" t="n">
        <v/>
      </c>
      <c r="AAI159" t="n">
        <v/>
      </c>
      <c r="AAJ159" t="n">
        <v/>
      </c>
      <c r="AAK159" t="n">
        <v/>
      </c>
      <c r="AAL159" t="inlineStr">
        <is>
          <t>Tidak</t>
        </is>
      </c>
      <c r="AAM159" t="n">
        <v/>
      </c>
      <c r="AAN159" t="n">
        <v/>
      </c>
      <c r="AAO159" t="n">
        <v/>
      </c>
      <c r="AAP159" t="n">
        <v/>
      </c>
      <c r="AAQ159" t="n">
        <v/>
      </c>
      <c r="AAR159" t="inlineStr">
        <is>
          <t>Tidak</t>
        </is>
      </c>
      <c r="AAS159" t="inlineStr">
        <is>
          <t>Tidak pasti/ragu-ragu</t>
        </is>
      </c>
      <c r="AAT159" t="inlineStr">
        <is>
          <t>Dibuang ke selokan</t>
        </is>
      </c>
      <c r="AAU159" t="n">
        <v>0</v>
      </c>
      <c r="AAV159" t="n">
        <v>0</v>
      </c>
      <c r="AAW159" t="n">
        <v>0</v>
      </c>
      <c r="AAX159" t="n">
        <v>0</v>
      </c>
      <c r="AAY159" t="n">
        <v>0</v>
      </c>
      <c r="AAZ159" t="n">
        <v>0</v>
      </c>
      <c r="ABA159" t="n">
        <v>1</v>
      </c>
      <c r="ABB159" t="n">
        <v/>
      </c>
      <c r="ABC159" t="n">
        <v/>
      </c>
      <c r="ABD159" t="n">
        <v/>
      </c>
      <c r="ABE159" t="n">
        <v/>
      </c>
      <c r="ABF159" t="n">
        <v/>
      </c>
      <c r="ABG159" t="n">
        <v/>
      </c>
      <c r="ABH159" t="n">
        <v/>
      </c>
      <c r="ABI159" t="n">
        <v/>
      </c>
      <c r="ABJ159" t="n">
        <v/>
      </c>
      <c r="ABK159" t="n">
        <v/>
      </c>
      <c r="ABL159" t="n">
        <v/>
      </c>
      <c r="ABM159" t="n">
        <v/>
      </c>
      <c r="ABN159" t="n">
        <v/>
      </c>
      <c r="ABO159" t="n">
        <v/>
      </c>
      <c r="ABP159" t="n">
        <v/>
      </c>
      <c r="ABQ159" t="n">
        <v/>
      </c>
      <c r="ABR159" t="n">
        <v/>
      </c>
      <c r="ABS159" t="n">
        <v/>
      </c>
      <c r="ABT159" t="n">
        <v/>
      </c>
      <c r="ABU159" t="n">
        <v/>
      </c>
      <c r="ABV159" t="n">
        <v/>
      </c>
      <c r="ABW159" t="n">
        <v/>
      </c>
      <c r="ABX159" t="n">
        <v/>
      </c>
      <c r="ABY159" t="n">
        <v/>
      </c>
      <c r="ABZ159" t="n">
        <v/>
      </c>
      <c r="ACA159" t="n">
        <v/>
      </c>
      <c r="ACB159" t="n">
        <v/>
      </c>
      <c r="ACC159" t="n">
        <v/>
      </c>
      <c r="ACD159" t="n">
        <v/>
      </c>
      <c r="ACE159" t="n">
        <v/>
      </c>
      <c r="ACF159" t="n">
        <v/>
      </c>
      <c r="ACG159" t="n">
        <v/>
      </c>
      <c r="ACH159" t="n">
        <v/>
      </c>
      <c r="ACI159" t="n">
        <v/>
      </c>
      <c r="ACJ159" t="n">
        <v/>
      </c>
      <c r="ACK159" t="inlineStr">
        <is>
          <t>Tidak punya waktu mengumpulkannya</t>
        </is>
      </c>
      <c r="ACL159" t="n">
        <v>0</v>
      </c>
      <c r="ACM159" t="n">
        <v>0</v>
      </c>
      <c r="ACN159" t="n">
        <v>1</v>
      </c>
      <c r="ACO159" t="n">
        <v>0</v>
      </c>
      <c r="ACP159" t="n">
        <v>0</v>
      </c>
      <c r="ACQ159" t="n">
        <v>0</v>
      </c>
      <c r="ACR159" t="n">
        <v>0</v>
      </c>
      <c r="ACS159" t="n">
        <v/>
      </c>
      <c r="ACT159" t="inlineStr">
        <is>
          <t>Tidak.</t>
        </is>
      </c>
      <c r="ACU159" t="inlineStr">
        <is>
          <t>Manfaat cukup signifikan, terasa di kehidupan sehari-hari</t>
        </is>
      </c>
      <c r="ACV159" t="inlineStr">
        <is>
          <t>Berkurang</t>
        </is>
      </c>
      <c r="ACW159" t="inlineStr">
        <is>
          <t>Anggota keluarga - Laki-laki dewasa</t>
        </is>
      </c>
      <c r="ACX159" t="inlineStr">
        <is>
          <t>Netral/tidak tahu</t>
        </is>
      </c>
      <c r="ACY159" t="inlineStr">
        <is>
          <t>Anggota keluarga - Laki-laki dewasa Anggota keluarga - Perempuan dewasa</t>
        </is>
      </c>
      <c r="ACZ159" t="n">
        <v>1</v>
      </c>
      <c r="ADA159" t="n">
        <v>1</v>
      </c>
      <c r="ADB159" t="n">
        <v>0</v>
      </c>
      <c r="ADC159" t="n">
        <v>0</v>
      </c>
      <c r="ADD159" t="inlineStr">
        <is>
          <t>Cukup puas</t>
        </is>
      </c>
      <c r="ADE159" t="inlineStr">
        <is>
          <t>Cukup puas</t>
        </is>
      </c>
      <c r="ADF159" t="inlineStr">
        <is>
          <t>Cukup puas</t>
        </is>
      </c>
      <c r="ADG159" t="inlineStr">
        <is>
          <t>Puas</t>
        </is>
      </c>
      <c r="ADH159" t="inlineStr">
        <is>
          <t>Tidak</t>
        </is>
      </c>
      <c r="ADI159" t="n">
        <v/>
      </c>
      <c r="ADJ159" t="inlineStr">
        <is>
          <t>Cukup puas</t>
        </is>
      </c>
      <c r="ADK159" t="n">
        <v/>
      </c>
      <c r="ADL159" t="n">
        <v/>
      </c>
      <c r="ADM159" t="n">
        <v/>
      </c>
      <c r="ADN159" t="n">
        <v/>
      </c>
      <c r="ADO159" t="n">
        <v/>
      </c>
      <c r="ADP159" t="n">
        <v/>
      </c>
      <c r="ADQ159" t="n">
        <v/>
      </c>
      <c r="ADR159" t="n">
        <v/>
      </c>
      <c r="ADS159" t="n">
        <v/>
      </c>
      <c r="ADT159" t="n">
        <v/>
      </c>
      <c r="ADU159" t="inlineStr">
        <is>
          <t>Menghubungi CPO atau pendamping</t>
        </is>
      </c>
      <c r="ADV159" t="n">
        <v>0</v>
      </c>
      <c r="ADW159" t="n">
        <v>0</v>
      </c>
      <c r="ADX159" t="n">
        <v>0</v>
      </c>
      <c r="ADY159" t="n">
        <v>0</v>
      </c>
      <c r="ADZ159" t="n">
        <v>1</v>
      </c>
      <c r="AEA159" t="n">
        <v>0</v>
      </c>
      <c r="AEB159" t="n">
        <v>0</v>
      </c>
      <c r="AEC159" t="n">
        <v>0</v>
      </c>
      <c r="AED159" t="inlineStr">
        <is>
          <t>Tidak</t>
        </is>
      </c>
      <c r="AEE159" t="inlineStr">
        <is>
          <t>Laki-laki dewasa</t>
        </is>
      </c>
      <c r="AEF159" t="n">
        <v/>
      </c>
      <c r="AEG159" t="inlineStr">
        <is>
          <t>Menelepon atau WA langsung</t>
        </is>
      </c>
      <c r="AEH159" t="n">
        <v/>
      </c>
      <c r="AEI159" t="inlineStr">
        <is>
          <t>Tidak</t>
        </is>
      </c>
      <c r="AEJ159" t="inlineStr">
        <is>
          <t>Kadang-kadang</t>
        </is>
      </c>
      <c r="AEK159" t="inlineStr">
        <is>
          <t>Pengurangan pengeluaran rumah tangga (bahan bakar minyak, pupuk, dll.) Pasokan energi yang andal</t>
        </is>
      </c>
      <c r="AEL159" t="n">
        <v>1</v>
      </c>
      <c r="AEM159" t="n">
        <v>0</v>
      </c>
      <c r="AEN159" t="n">
        <v>1</v>
      </c>
      <c r="AEO159" t="n">
        <v>0</v>
      </c>
      <c r="AEP159" t="n">
        <v>0</v>
      </c>
      <c r="AEQ159" t="n">
        <v>0</v>
      </c>
      <c r="AER159" t="n">
        <v>0</v>
      </c>
      <c r="AES159" t="n">
        <v>0</v>
      </c>
      <c r="AET159" t="n">
        <v>0</v>
      </c>
      <c r="AEU159" t="n">
        <v>0</v>
      </c>
      <c r="AEV159" t="n">
        <v>0</v>
      </c>
      <c r="AEW159" t="n">
        <v>0</v>
      </c>
      <c r="AEX159" t="n">
        <v/>
      </c>
      <c r="AEY159" t="inlineStr">
        <is>
          <t>Mengurangi pengeluaran energi</t>
        </is>
      </c>
      <c r="AEZ159" t="n">
        <v/>
      </c>
      <c r="AFA159" t="inlineStr">
        <is>
          <t>Koperasi</t>
        </is>
      </c>
      <c r="AFB159" t="n">
        <v/>
      </c>
      <c r="AFC159" t="inlineStr">
        <is>
          <t>1000544416-19_44_32.jpg</t>
        </is>
      </c>
      <c r="AFD159" t="inlineStr">
        <is>
          <t>https://kf.kobotoolbox.org/api/v2/assets/avstPQqLr3Ab3ZdcVTXZ6f/data/673162746/attachments/attctn5JNL4dnCwivEWK6R7W/</t>
        </is>
      </c>
      <c r="AFE159" t="inlineStr">
        <is>
          <t>1000544417-19_44_37.jpg</t>
        </is>
      </c>
      <c r="AFF159" t="inlineStr">
        <is>
          <t>https://kf.kobotoolbox.org/api/v2/assets/avstPQqLr3Ab3ZdcVTXZ6f/data/673162746/attachments/attohPf2Ng4GWRWYFsjXspsg/</t>
        </is>
      </c>
      <c r="AFG159" t="inlineStr">
        <is>
          <t>Khafif</t>
        </is>
      </c>
      <c r="AFH159" t="n">
        <v/>
      </c>
      <c r="AFI159" t="n">
        <v/>
      </c>
    </row>
    <row r="160">
      <c r="A160" t="n">
        <v/>
      </c>
      <c r="B160" t="n">
        <v/>
      </c>
      <c r="C160" t="n">
        <v/>
      </c>
      <c r="D160" t="inlineStr">
        <is>
          <t>sutikno</t>
        </is>
      </c>
      <c r="E160" t="n">
        <v>82143898592</v>
      </c>
      <c r="F160" t="inlineStr">
        <is>
          <t>-7.975034 112.771947 580.4444574100169 46.595014</t>
        </is>
      </c>
      <c r="G160" t="n">
        <v>-7.975034</v>
      </c>
      <c r="H160" t="n">
        <v>112.771947</v>
      </c>
      <c r="I160" t="n">
        <v>580.4444574</v>
      </c>
      <c r="J160" t="n">
        <v>46.595014</v>
      </c>
      <c r="K160" t="n">
        <v>0</v>
      </c>
      <c r="L160" t="inlineStr">
        <is>
          <t>-7.975106 112.771939 591.1856832504272 23.520959388720147</t>
        </is>
      </c>
      <c r="M160" t="n">
        <v>-7.975106</v>
      </c>
      <c r="N160" t="n">
        <v>112.771939</v>
      </c>
      <c r="O160" t="n">
        <v>591.1856833000001</v>
      </c>
      <c r="P160" t="n">
        <v>23.52095939</v>
      </c>
      <c r="Q160" t="n">
        <v>0</v>
      </c>
      <c r="R160" t="inlineStr">
        <is>
          <t>Jawa Timur</t>
        </is>
      </c>
      <c r="S160" t="n">
        <v>0</v>
      </c>
      <c r="T160" t="n">
        <v>0</v>
      </c>
      <c r="U160" t="n">
        <v>0</v>
      </c>
      <c r="V160" t="n">
        <v>0</v>
      </c>
      <c r="W160" t="n">
        <v>0</v>
      </c>
      <c r="X160" t="n">
        <v>1</v>
      </c>
      <c r="Y160" t="n">
        <v>0</v>
      </c>
      <c r="Z160" t="n">
        <v>0</v>
      </c>
      <c r="AA160" t="n">
        <v>0</v>
      </c>
      <c r="AB160" t="n">
        <v>0</v>
      </c>
      <c r="AC160" t="inlineStr">
        <is>
          <t>MALANG</t>
        </is>
      </c>
      <c r="AD160" t="inlineStr">
        <is>
          <t>JABUNG</t>
        </is>
      </c>
      <c r="AE160" t="inlineStr">
        <is>
          <t>SUKOPURO</t>
        </is>
      </c>
      <c r="AF160" t="inlineStr">
        <is>
          <t>KAN JABUNG</t>
        </is>
      </c>
      <c r="AG160" t="inlineStr">
        <is>
          <t>KJP0414</t>
        </is>
      </c>
      <c r="AH160" t="n">
        <v>13</v>
      </c>
      <c r="AI160" t="inlineStr">
        <is>
          <t>VPA1</t>
        </is>
      </c>
      <c r="AJ160" t="inlineStr">
        <is>
          <t>Tidak aktif</t>
        </is>
      </c>
      <c r="AK160" t="n">
        <v>52</v>
      </c>
      <c r="AL160" t="inlineStr">
        <is>
          <t>Laki-laki</t>
        </is>
      </c>
      <c r="AM160" t="inlineStr">
        <is>
          <t>Sudah menikah</t>
        </is>
      </c>
      <c r="AN160" t="inlineStr">
        <is>
          <t>SMA/Sederajat</t>
        </is>
      </c>
      <c r="AO160" t="inlineStr">
        <is>
          <t>Peternak</t>
        </is>
      </c>
      <c r="AP160" t="n">
        <v>0</v>
      </c>
      <c r="AQ160" t="n">
        <v>1</v>
      </c>
      <c r="AR160" t="n">
        <v>0</v>
      </c>
      <c r="AS160" t="n">
        <v>0</v>
      </c>
      <c r="AT160" t="n">
        <v>0</v>
      </c>
      <c r="AU160" t="n">
        <v>0</v>
      </c>
      <c r="AV160" t="n">
        <v>0</v>
      </c>
      <c r="AW160" t="n">
        <v>0</v>
      </c>
      <c r="AX160" t="n">
        <v/>
      </c>
      <c r="AY160" t="inlineStr">
        <is>
          <t>Lainnya</t>
        </is>
      </c>
      <c r="AZ160" t="n">
        <v>0</v>
      </c>
      <c r="BA160" t="n">
        <v>0</v>
      </c>
      <c r="BB160" t="n">
        <v>0</v>
      </c>
      <c r="BC160" t="n">
        <v>0</v>
      </c>
      <c r="BD160" t="n">
        <v>0</v>
      </c>
      <c r="BE160" t="n">
        <v>0</v>
      </c>
      <c r="BF160" t="n">
        <v>1</v>
      </c>
      <c r="BG160" t="n">
        <v>0</v>
      </c>
      <c r="BH160" t="inlineStr">
        <is>
          <t>Pedagang</t>
        </is>
      </c>
      <c r="BI160" t="inlineStr">
        <is>
          <t>Rp1.500.000 - Rp2.500.000</t>
        </is>
      </c>
      <c r="BJ160" t="n">
        <v>1</v>
      </c>
      <c r="BK160" t="n">
        <v>3</v>
      </c>
      <c r="BL160" t="n">
        <v>1</v>
      </c>
      <c r="BM160" t="n">
        <v>0</v>
      </c>
      <c r="BN160" t="inlineStr">
        <is>
          <t>Milik sendiri</t>
        </is>
      </c>
      <c r="BO160" t="inlineStr">
        <is>
          <t>Permanen (dinding bata dan semen)</t>
        </is>
      </c>
      <c r="BP160" t="n">
        <v>1</v>
      </c>
      <c r="BQ160" t="n">
        <v>0</v>
      </c>
      <c r="BR160" t="n">
        <v>0</v>
      </c>
      <c r="BS160" t="n">
        <v>0</v>
      </c>
      <c r="BT160" t="n">
        <v>0</v>
      </c>
      <c r="BU160" t="n">
        <v/>
      </c>
      <c r="BV160" t="inlineStr">
        <is>
          <t>Keramik/ubin</t>
        </is>
      </c>
      <c r="BW160" t="n">
        <v>0</v>
      </c>
      <c r="BX160" t="n">
        <v>0</v>
      </c>
      <c r="BY160" t="n">
        <v>1</v>
      </c>
      <c r="BZ160" t="n">
        <v>0</v>
      </c>
      <c r="CA160" t="n">
        <v>0</v>
      </c>
      <c r="CB160" t="n">
        <v/>
      </c>
      <c r="CC160" t="inlineStr">
        <is>
          <t>Genting</t>
        </is>
      </c>
      <c r="CD160" t="n">
        <v>0</v>
      </c>
      <c r="CE160" t="n">
        <v>0</v>
      </c>
      <c r="CF160" t="n">
        <v>0</v>
      </c>
      <c r="CG160" t="n">
        <v>0</v>
      </c>
      <c r="CH160" t="n">
        <v>0</v>
      </c>
      <c r="CI160" t="n">
        <v>1</v>
      </c>
      <c r="CJ160" t="n">
        <v>0</v>
      </c>
      <c r="CK160" t="n">
        <v/>
      </c>
      <c r="CL160" t="inlineStr">
        <is>
          <t>Ya</t>
        </is>
      </c>
      <c r="CM160" t="n">
        <v>2013</v>
      </c>
      <c r="CN160" t="inlineStr">
        <is>
          <t>Fixed-Dome (Kubah Tetap)</t>
        </is>
      </c>
      <c r="CO160" t="inlineStr">
        <is>
          <t>8 m³ (6-7 ekor sapi, ±6,5 jam memasak/hari, ±65 kg slurry/hari)</t>
        </is>
      </c>
      <c r="CP160" t="inlineStr">
        <is>
          <t>Anggota keluarga - laki-laki</t>
        </is>
      </c>
      <c r="CQ160" t="n">
        <v>0</v>
      </c>
      <c r="CR160" t="n">
        <v>0</v>
      </c>
      <c r="CS160" t="n">
        <v>0</v>
      </c>
      <c r="CT160" t="n">
        <v>0</v>
      </c>
      <c r="CU160" t="n">
        <v>1</v>
      </c>
      <c r="CV160" t="n">
        <v>0</v>
      </c>
      <c r="CW160" t="n">
        <v>0</v>
      </c>
      <c r="CX160" t="n">
        <v>0</v>
      </c>
      <c r="CY160" t="inlineStr">
        <is>
          <t>Anggota keluarga - laki-laki</t>
        </is>
      </c>
      <c r="CZ160" t="n">
        <v>1</v>
      </c>
      <c r="DA160" t="n">
        <v>0</v>
      </c>
      <c r="DB160" t="n">
        <v>0</v>
      </c>
      <c r="DC160" t="n">
        <v/>
      </c>
      <c r="DD160" t="inlineStr">
        <is>
          <t>Anggota keluarga - laki-laki</t>
        </is>
      </c>
      <c r="DE160" t="n">
        <v>1</v>
      </c>
      <c r="DF160" t="n">
        <v>0</v>
      </c>
      <c r="DG160" t="n">
        <v>0</v>
      </c>
      <c r="DH160" t="n">
        <v>0</v>
      </c>
      <c r="DI160" t="n">
        <v/>
      </c>
      <c r="DJ160" t="inlineStr">
        <is>
          <t>Anggota keluarga - laki-laki</t>
        </is>
      </c>
      <c r="DK160" t="n">
        <v>1</v>
      </c>
      <c r="DL160" t="n">
        <v>0</v>
      </c>
      <c r="DM160" t="n">
        <v>0</v>
      </c>
      <c r="DN160" t="n">
        <v>0</v>
      </c>
      <c r="DO160" t="n">
        <v/>
      </c>
      <c r="DP160" t="inlineStr">
        <is>
          <t>Tidak berfungsi sama sekali</t>
        </is>
      </c>
      <c r="DQ160" t="inlineStr">
        <is>
          <t>1-6 bulan yang lalu</t>
        </is>
      </c>
      <c r="DR160" t="inlineStr">
        <is>
          <t>Masalah teknis (misalnya kerusakan pada komponen)</t>
        </is>
      </c>
      <c r="DS160" t="n">
        <v/>
      </c>
      <c r="DT160" t="inlineStr">
        <is>
          <t>Reaktor biogas (penampung gas, digester, manhole, outlet, dan overflow)</t>
        </is>
      </c>
      <c r="DU160" t="n">
        <v>0</v>
      </c>
      <c r="DV160" t="n">
        <v>0</v>
      </c>
      <c r="DW160" t="n">
        <v>0</v>
      </c>
      <c r="DX160" t="n">
        <v>0</v>
      </c>
      <c r="DY160" t="n">
        <v>0</v>
      </c>
      <c r="DZ160" t="n">
        <v>0</v>
      </c>
      <c r="EA160" t="n">
        <v>0</v>
      </c>
      <c r="EB160" t="n">
        <v>0</v>
      </c>
      <c r="EC160" t="n">
        <v>0</v>
      </c>
      <c r="ED160" t="n">
        <v>1</v>
      </c>
      <c r="EE160" t="n">
        <v>0</v>
      </c>
      <c r="EF160" t="n">
        <v>0</v>
      </c>
      <c r="EG160" t="n">
        <v>0</v>
      </c>
      <c r="EH160" t="n">
        <v>0</v>
      </c>
      <c r="EI160" t="inlineStr">
        <is>
          <t>Tidak ada masalah</t>
        </is>
      </c>
      <c r="EJ160" t="n">
        <v>0</v>
      </c>
      <c r="EK160" t="n">
        <v>0</v>
      </c>
      <c r="EL160" t="n">
        <v>0</v>
      </c>
      <c r="EM160" t="n">
        <v>1</v>
      </c>
      <c r="EN160" t="n">
        <v>0</v>
      </c>
      <c r="EO160" t="n">
        <v/>
      </c>
      <c r="EP160" t="inlineStr">
        <is>
          <t>Ya, cukup jelas dan mudah diikuti</t>
        </is>
      </c>
      <c r="EQ160" t="inlineStr">
        <is>
          <t>Pelatihan</t>
        </is>
      </c>
      <c r="ER160" t="inlineStr">
        <is>
          <t>CPO atau pendamping Staff BIRU</t>
        </is>
      </c>
      <c r="ES160" t="n">
        <v>1</v>
      </c>
      <c r="ET160" t="n">
        <v>1</v>
      </c>
      <c r="EU160" t="n">
        <v>0</v>
      </c>
      <c r="EV160" t="n">
        <v>0</v>
      </c>
      <c r="EW160" t="n">
        <v/>
      </c>
      <c r="EX160" t="inlineStr">
        <is>
          <t>Anggota keluarga - Laki-laki</t>
        </is>
      </c>
      <c r="EY160" t="n">
        <v>1</v>
      </c>
      <c r="EZ160" t="n">
        <v>0</v>
      </c>
      <c r="FA160" t="n">
        <v>0</v>
      </c>
      <c r="FB160" t="n">
        <v/>
      </c>
      <c r="FC160" t="inlineStr">
        <is>
          <t>Jarang sekali</t>
        </is>
      </c>
      <c r="FD160" t="inlineStr">
        <is>
          <t>Rp 0,000</t>
        </is>
      </c>
      <c r="FE160" t="inlineStr">
        <is>
          <t>Tidak mengetahui</t>
        </is>
      </c>
      <c r="FF160" t="inlineStr">
        <is>
          <t>Tidak pernah</t>
        </is>
      </c>
      <c r="FG160" t="inlineStr">
        <is>
          <t>Tidak mengetahui</t>
        </is>
      </c>
      <c r="FH160" t="inlineStr">
        <is>
          <t>Jarang (setiap bulan atau lebih)</t>
        </is>
      </c>
      <c r="FI160" t="inlineStr">
        <is>
          <t>Mengetahui</t>
        </is>
      </c>
      <c r="FJ160" t="inlineStr">
        <is>
          <t>Sering (setiap minggu)</t>
        </is>
      </c>
      <c r="FK160" t="inlineStr">
        <is>
          <t>Mengetahui</t>
        </is>
      </c>
      <c r="FL160" t="inlineStr">
        <is>
          <t>Jarang (setiap bulan atau lebih)</t>
        </is>
      </c>
      <c r="FM160" t="inlineStr">
        <is>
          <t>Mengetahui</t>
        </is>
      </c>
      <c r="FN160" t="inlineStr">
        <is>
          <t>Tidak pernah</t>
        </is>
      </c>
      <c r="FO160" t="inlineStr">
        <is>
          <t>Mengetahui</t>
        </is>
      </c>
      <c r="FP160" t="inlineStr">
        <is>
          <t>Tidak pernah</t>
        </is>
      </c>
      <c r="FQ160" t="inlineStr">
        <is>
          <t>Mengetahui</t>
        </is>
      </c>
      <c r="FR160" t="inlineStr">
        <is>
          <t>Ya</t>
        </is>
      </c>
      <c r="FS160" t="inlineStr">
        <is>
          <t>Mengetahui</t>
        </is>
      </c>
      <c r="FT160" t="inlineStr">
        <is>
          <t>Ya, selalu</t>
        </is>
      </c>
      <c r="FU160" t="inlineStr">
        <is>
          <t>Laki-laki dewasa</t>
        </is>
      </c>
      <c r="FV160" t="n">
        <v>1</v>
      </c>
      <c r="FW160" t="n">
        <v>0</v>
      </c>
      <c r="FX160" t="n">
        <v>0</v>
      </c>
      <c r="FY160" t="n">
        <v>0</v>
      </c>
      <c r="FZ160" t="inlineStr">
        <is>
          <t>Sangat memahami</t>
        </is>
      </c>
      <c r="GA160" t="inlineStr">
        <is>
          <t>CPO</t>
        </is>
      </c>
      <c r="GB160" t="n">
        <v>1</v>
      </c>
      <c r="GC160" t="n">
        <v>0</v>
      </c>
      <c r="GD160" t="n">
        <v>0</v>
      </c>
      <c r="GE160" t="n">
        <v>0</v>
      </c>
      <c r="GF160" t="n">
        <v/>
      </c>
      <c r="GG160" t="inlineStr">
        <is>
          <t>Selalu</t>
        </is>
      </c>
      <c r="GH160" t="inlineStr">
        <is>
          <t>Ya</t>
        </is>
      </c>
      <c r="GI160" t="inlineStr">
        <is>
          <t>Tetangga</t>
        </is>
      </c>
      <c r="GJ160" t="n">
        <v>1</v>
      </c>
      <c r="GK160" t="n">
        <v>0</v>
      </c>
      <c r="GL160" t="n">
        <v>0</v>
      </c>
      <c r="GM160" t="n">
        <v>0</v>
      </c>
      <c r="GN160" t="n">
        <v/>
      </c>
      <c r="GO160" t="n">
        <v>8</v>
      </c>
      <c r="GP160" t="inlineStr">
        <is>
          <t>Sebagian</t>
        </is>
      </c>
      <c r="GQ160" t="inlineStr">
        <is>
          <t>LPG</t>
        </is>
      </c>
      <c r="GR160" t="n">
        <v>1</v>
      </c>
      <c r="GS160" t="n">
        <v>0</v>
      </c>
      <c r="GT160" t="n">
        <v>0</v>
      </c>
      <c r="GU160" t="n">
        <v>0</v>
      </c>
      <c r="GV160" t="n">
        <v>0</v>
      </c>
      <c r="GW160" t="n">
        <v>0</v>
      </c>
      <c r="GX160" t="n">
        <v>0</v>
      </c>
      <c r="GY160" t="n">
        <v/>
      </c>
      <c r="GZ160" t="inlineStr">
        <is>
          <t>Tidak</t>
        </is>
      </c>
      <c r="HA160" t="n">
        <v/>
      </c>
      <c r="HB160" t="n">
        <v/>
      </c>
      <c r="HC160" t="n">
        <v/>
      </c>
      <c r="HD160" t="n">
        <v/>
      </c>
      <c r="HE160" t="n">
        <v/>
      </c>
      <c r="HF160" t="n">
        <v/>
      </c>
      <c r="HG160" t="n">
        <v/>
      </c>
      <c r="HH160" t="n">
        <v/>
      </c>
      <c r="HI160" t="n">
        <v/>
      </c>
      <c r="HJ160" t="n">
        <v/>
      </c>
      <c r="HK160" t="n">
        <v/>
      </c>
      <c r="HL160" t="n">
        <v/>
      </c>
      <c r="HM160" t="n">
        <v/>
      </c>
      <c r="HN160" t="n">
        <v/>
      </c>
      <c r="HO160" t="n">
        <v/>
      </c>
      <c r="HP160" t="n">
        <v/>
      </c>
      <c r="HQ160" t="n">
        <v/>
      </c>
      <c r="HR160" t="n">
        <v/>
      </c>
      <c r="HS160" t="n">
        <v/>
      </c>
      <c r="HT160" t="n">
        <v/>
      </c>
      <c r="HU160" t="n">
        <v/>
      </c>
      <c r="HV160" t="n">
        <v/>
      </c>
      <c r="HW160" t="n">
        <v/>
      </c>
      <c r="HX160" t="n">
        <v/>
      </c>
      <c r="HY160" t="n">
        <v/>
      </c>
      <c r="HZ160" t="n">
        <v/>
      </c>
      <c r="IA160" t="n">
        <v>0</v>
      </c>
      <c r="IB160" t="n">
        <v>0</v>
      </c>
      <c r="IC160" t="n">
        <v/>
      </c>
      <c r="ID160" t="n">
        <v/>
      </c>
      <c r="IE160" t="n">
        <v/>
      </c>
      <c r="IF160" t="n">
        <v/>
      </c>
      <c r="IG160" t="n">
        <v/>
      </c>
      <c r="IH160" t="n">
        <v/>
      </c>
      <c r="II160" t="n">
        <v/>
      </c>
      <c r="IJ160" t="n">
        <v/>
      </c>
      <c r="IK160" t="inlineStr">
        <is>
          <t>50-65 kg</t>
        </is>
      </c>
      <c r="IL160" t="inlineStr">
        <is>
          <t>1-3 jam</t>
        </is>
      </c>
      <c r="IM160" t="inlineStr">
        <is>
          <t>Tidak</t>
        </is>
      </c>
      <c r="IN160" t="inlineStr">
        <is>
          <t>Tidak</t>
        </is>
      </c>
      <c r="IO160" t="inlineStr">
        <is>
          <t>Lebih bersih</t>
        </is>
      </c>
      <c r="IP160" t="n">
        <v/>
      </c>
      <c r="IQ160" t="inlineStr">
        <is>
          <t>Tidak pernah</t>
        </is>
      </c>
      <c r="IR160" t="n">
        <v/>
      </c>
      <c r="IS160" t="n">
        <v/>
      </c>
      <c r="IT160" t="n">
        <v/>
      </c>
      <c r="IU160" t="n">
        <v/>
      </c>
      <c r="IV160" t="n">
        <v/>
      </c>
      <c r="IW160" t="n">
        <v/>
      </c>
      <c r="IX160" t="n">
        <v/>
      </c>
      <c r="IY160" t="n">
        <v/>
      </c>
      <c r="IZ160" t="inlineStr">
        <is>
          <t>Tidak pernah</t>
        </is>
      </c>
      <c r="JA160" t="n">
        <v/>
      </c>
      <c r="JB160" t="n">
        <v/>
      </c>
      <c r="JC160" t="n">
        <v/>
      </c>
      <c r="JD160" t="n">
        <v/>
      </c>
      <c r="JE160" t="n">
        <v/>
      </c>
      <c r="JF160" t="n">
        <v/>
      </c>
      <c r="JG160" t="n">
        <v/>
      </c>
      <c r="JH160" t="n">
        <v/>
      </c>
      <c r="JI160" t="inlineStr">
        <is>
          <t>Tidak pernah</t>
        </is>
      </c>
      <c r="JJ160" t="n">
        <v/>
      </c>
      <c r="JK160" t="n">
        <v/>
      </c>
      <c r="JL160" t="n">
        <v/>
      </c>
      <c r="JM160" t="n">
        <v/>
      </c>
      <c r="JN160" t="n">
        <v/>
      </c>
      <c r="JO160" t="n">
        <v/>
      </c>
      <c r="JP160" t="n">
        <v/>
      </c>
      <c r="JQ160" t="n">
        <v/>
      </c>
      <c r="JR160" t="inlineStr">
        <is>
          <t>Tidak pernah</t>
        </is>
      </c>
      <c r="JS160" t="n">
        <v/>
      </c>
      <c r="JT160" t="n">
        <v/>
      </c>
      <c r="JU160" t="n">
        <v/>
      </c>
      <c r="JV160" t="n">
        <v/>
      </c>
      <c r="JW160" t="n">
        <v/>
      </c>
      <c r="JX160" t="n">
        <v/>
      </c>
      <c r="JY160" t="n">
        <v/>
      </c>
      <c r="JZ160" t="n">
        <v/>
      </c>
      <c r="KA160" t="inlineStr">
        <is>
          <t>Tidak pernah</t>
        </is>
      </c>
      <c r="KB160" t="n">
        <v/>
      </c>
      <c r="KC160" t="n">
        <v/>
      </c>
      <c r="KD160" t="n">
        <v/>
      </c>
      <c r="KE160" t="n">
        <v/>
      </c>
      <c r="KF160" t="n">
        <v/>
      </c>
      <c r="KG160" t="n">
        <v/>
      </c>
      <c r="KH160" t="n">
        <v/>
      </c>
      <c r="KI160" t="n">
        <v/>
      </c>
      <c r="KJ160" t="inlineStr">
        <is>
          <t>Tidak pernah</t>
        </is>
      </c>
      <c r="KK160" t="n">
        <v/>
      </c>
      <c r="KL160" t="n">
        <v/>
      </c>
      <c r="KM160" t="n">
        <v/>
      </c>
      <c r="KN160" t="n">
        <v/>
      </c>
      <c r="KO160" t="n">
        <v/>
      </c>
      <c r="KP160" t="n">
        <v/>
      </c>
      <c r="KQ160" t="n">
        <v/>
      </c>
      <c r="KR160" t="n">
        <v/>
      </c>
      <c r="KS160" t="inlineStr">
        <is>
          <t>Cukup membaik</t>
        </is>
      </c>
      <c r="KT160" t="inlineStr">
        <is>
          <t>0-1 kali</t>
        </is>
      </c>
      <c r="KU160" t="inlineStr">
        <is>
          <t>0-1 kali</t>
        </is>
      </c>
      <c r="KV160" t="inlineStr">
        <is>
          <t>Tidak ada</t>
        </is>
      </c>
      <c r="KW160" t="n">
        <v>0</v>
      </c>
      <c r="KX160" t="n">
        <v>0</v>
      </c>
      <c r="KY160" t="n">
        <v>0</v>
      </c>
      <c r="KZ160" t="n">
        <v>1</v>
      </c>
      <c r="LA160" t="inlineStr">
        <is>
          <t>Cukup membaik</t>
        </is>
      </c>
      <c r="LB160" t="inlineStr">
        <is>
          <t>Cukup membaik</t>
        </is>
      </c>
      <c r="LC160" t="n">
        <v>0</v>
      </c>
      <c r="LD160" t="n">
        <v>6</v>
      </c>
      <c r="LE160" t="n">
        <v>12</v>
      </c>
      <c r="LF160" t="n">
        <v>0</v>
      </c>
      <c r="LG160" t="inlineStr">
        <is>
          <t>Tidak</t>
        </is>
      </c>
      <c r="LH160" t="n">
        <v/>
      </c>
      <c r="LI160" t="n">
        <v>0</v>
      </c>
      <c r="LJ160" t="inlineStr">
        <is>
          <t>Kebutuhan rumah tangga</t>
        </is>
      </c>
      <c r="LK160" t="n">
        <v>0</v>
      </c>
      <c r="LL160" t="n">
        <v>0</v>
      </c>
      <c r="LM160" t="n">
        <v>0</v>
      </c>
      <c r="LN160" t="n">
        <v>0</v>
      </c>
      <c r="LO160" t="n">
        <v>1</v>
      </c>
      <c r="LP160" t="n">
        <v>0</v>
      </c>
      <c r="LQ160" t="n">
        <v>0</v>
      </c>
      <c r="LR160" t="n">
        <v/>
      </c>
      <c r="LS160" t="n">
        <v>10</v>
      </c>
      <c r="LT160" t="n">
        <v>0</v>
      </c>
      <c r="LU160" t="n">
        <v>0</v>
      </c>
      <c r="LV160" t="n">
        <v>0</v>
      </c>
      <c r="LW160" t="n">
        <v>0</v>
      </c>
      <c r="LX160" t="n">
        <v>0</v>
      </c>
      <c r="LY160" t="n">
        <v>0</v>
      </c>
      <c r="LZ160" t="n">
        <v>0</v>
      </c>
      <c r="MA160" t="n">
        <v>0</v>
      </c>
      <c r="MB160" t="inlineStr">
        <is>
          <t>Tidak</t>
        </is>
      </c>
      <c r="MC160" t="n">
        <v>30</v>
      </c>
      <c r="MD160" t="n">
        <v>0</v>
      </c>
      <c r="ME160" t="n">
        <v>0</v>
      </c>
      <c r="MF160" t="n">
        <v>0</v>
      </c>
      <c r="MG160" t="n">
        <v>0</v>
      </c>
      <c r="MH160" t="n">
        <v>0</v>
      </c>
      <c r="MI160" t="n">
        <v/>
      </c>
      <c r="MJ160" t="n">
        <v/>
      </c>
      <c r="MK160" t="n">
        <v/>
      </c>
      <c r="ML160" t="n">
        <v/>
      </c>
      <c r="MM160" t="n">
        <v/>
      </c>
      <c r="MN160" t="n">
        <v/>
      </c>
      <c r="MO160" t="n">
        <v/>
      </c>
      <c r="MP160" t="n">
        <v/>
      </c>
      <c r="MQ160" t="n">
        <v/>
      </c>
      <c r="MR160" t="inlineStr">
        <is>
          <t>Istirahat</t>
        </is>
      </c>
      <c r="MS160" t="n">
        <v/>
      </c>
      <c r="MT160" t="inlineStr">
        <is>
          <t>Istirahat</t>
        </is>
      </c>
      <c r="MU160" t="inlineStr">
        <is>
          <t>Tidak</t>
        </is>
      </c>
      <c r="MV160" t="n">
        <v/>
      </c>
      <c r="MW160" t="n">
        <v/>
      </c>
      <c r="MX160" t="n">
        <v/>
      </c>
      <c r="MY160" t="n">
        <v/>
      </c>
      <c r="MZ160" t="n">
        <v/>
      </c>
      <c r="NA160" t="n">
        <v/>
      </c>
      <c r="NB160" t="n">
        <v/>
      </c>
      <c r="NC160" t="n">
        <v/>
      </c>
      <c r="ND160" t="n">
        <v/>
      </c>
      <c r="NE160" t="n">
        <v/>
      </c>
      <c r="NF160" t="n">
        <v/>
      </c>
      <c r="NG160" t="n">
        <v/>
      </c>
      <c r="NH160" t="n">
        <v/>
      </c>
      <c r="NI160" t="n">
        <v/>
      </c>
      <c r="NJ160" t="n">
        <v/>
      </c>
      <c r="NK160" t="n">
        <v/>
      </c>
      <c r="NL160" t="inlineStr">
        <is>
          <t>Ya</t>
        </is>
      </c>
      <c r="NM160" t="inlineStr">
        <is>
          <t>Kombinasi dana mandiri dan dana hibah</t>
        </is>
      </c>
      <c r="NN160" t="inlineStr">
        <is>
          <t>5.000.001-7.000.000</t>
        </is>
      </c>
      <c r="NO160" t="inlineStr">
        <is>
          <t>Yayasan Rumah Energi atau BIRU</t>
        </is>
      </c>
      <c r="NP160" t="n">
        <v/>
      </c>
      <c r="NQ160" t="n">
        <v/>
      </c>
      <c r="NR160" t="n">
        <v/>
      </c>
      <c r="NS160" t="n">
        <v/>
      </c>
      <c r="NT160" t="n">
        <v/>
      </c>
      <c r="NU160" t="n">
        <v/>
      </c>
      <c r="NV160" t="inlineStr">
        <is>
          <t>Anggota keluarga - Laki-laki dewasa</t>
        </is>
      </c>
      <c r="NW160" t="n">
        <v/>
      </c>
      <c r="NX160" t="inlineStr">
        <is>
          <t>Sedikit meningkat</t>
        </is>
      </c>
      <c r="NY160" t="n">
        <v>90</v>
      </c>
      <c r="NZ160" t="n">
        <v>0</v>
      </c>
      <c r="OA160" t="n">
        <v>0</v>
      </c>
      <c r="OB160" t="n">
        <v>0</v>
      </c>
      <c r="OC160" t="n">
        <v>30</v>
      </c>
      <c r="OD160" t="n">
        <v>0</v>
      </c>
      <c r="OE160" t="inlineStr">
        <is>
          <t>Lebih baik</t>
        </is>
      </c>
      <c r="OF160" t="inlineStr">
        <is>
          <t>Sama saja (tidak ada perbedaan waktu memasak MAUPUN rasa/bau makanan bila dibandingkan penggunaan sebelumnya)</t>
        </is>
      </c>
      <c r="OG160" t="inlineStr">
        <is>
          <t>Ya</t>
        </is>
      </c>
      <c r="OH160" t="n">
        <v>0</v>
      </c>
      <c r="OI160" t="n">
        <v>2</v>
      </c>
      <c r="OJ160" t="n">
        <v>0</v>
      </c>
      <c r="OK160" t="n">
        <v>0</v>
      </c>
      <c r="OL160" t="n">
        <v>0</v>
      </c>
      <c r="OM160" t="n">
        <v>0</v>
      </c>
      <c r="ON160" t="n">
        <v>0</v>
      </c>
      <c r="OO160" t="n">
        <v>0</v>
      </c>
      <c r="OP160" t="inlineStr">
        <is>
          <t>Sapi perah</t>
        </is>
      </c>
      <c r="OQ160" t="n">
        <v>0</v>
      </c>
      <c r="OR160" t="n">
        <v>1</v>
      </c>
      <c r="OS160" t="n">
        <v>0</v>
      </c>
      <c r="OT160" t="n">
        <v>0</v>
      </c>
      <c r="OU160" t="n">
        <v>0</v>
      </c>
      <c r="OV160" t="n">
        <v>0</v>
      </c>
      <c r="OW160" t="n">
        <v>0</v>
      </c>
      <c r="OX160" t="n">
        <v>0</v>
      </c>
      <c r="OY160" t="n">
        <v>0</v>
      </c>
      <c r="OZ160" t="inlineStr">
        <is>
          <t>Sapi perah</t>
        </is>
      </c>
      <c r="PA160" t="n">
        <v>0</v>
      </c>
      <c r="PB160" t="n">
        <v>1</v>
      </c>
      <c r="PC160" t="n">
        <v>0</v>
      </c>
      <c r="PD160" t="n">
        <v>0</v>
      </c>
      <c r="PE160" t="n">
        <v>0</v>
      </c>
      <c r="PF160" t="n">
        <v>0</v>
      </c>
      <c r="PG160" t="n">
        <v>0</v>
      </c>
      <c r="PH160" t="n">
        <v>0</v>
      </c>
      <c r="PI160" t="n">
        <v>0</v>
      </c>
      <c r="PJ160" t="inlineStr">
        <is>
          <t>Sapi perah</t>
        </is>
      </c>
      <c r="PK160" t="n">
        <v>0</v>
      </c>
      <c r="PL160" t="n">
        <v>1</v>
      </c>
      <c r="PM160" t="n">
        <v>0</v>
      </c>
      <c r="PN160" t="n">
        <v>0</v>
      </c>
      <c r="PO160" t="n">
        <v>0</v>
      </c>
      <c r="PP160" t="n">
        <v>0</v>
      </c>
      <c r="PQ160" t="n">
        <v>0</v>
      </c>
      <c r="PR160" t="n">
        <v>0</v>
      </c>
      <c r="PS160" t="n">
        <v>0</v>
      </c>
      <c r="PT160" t="n">
        <v/>
      </c>
      <c r="PU160" t="n">
        <v/>
      </c>
      <c r="PV160" t="n">
        <v/>
      </c>
      <c r="PW160" t="n">
        <v/>
      </c>
      <c r="PX160" t="n">
        <v/>
      </c>
      <c r="PY160" t="n">
        <v/>
      </c>
      <c r="PZ160" t="n">
        <v/>
      </c>
      <c r="QA160" t="n">
        <v/>
      </c>
      <c r="QB160" t="n">
        <v/>
      </c>
      <c r="QC160" t="n">
        <v/>
      </c>
      <c r="QD160" t="n">
        <v/>
      </c>
      <c r="QE160" t="inlineStr">
        <is>
          <t>2-Dibuang ke sungai</t>
        </is>
      </c>
      <c r="QF160" t="n">
        <v>0</v>
      </c>
      <c r="QG160" t="n">
        <v>0</v>
      </c>
      <c r="QH160" t="n">
        <v>0</v>
      </c>
      <c r="QI160" t="n">
        <v>0</v>
      </c>
      <c r="QJ160" t="n">
        <v>0</v>
      </c>
      <c r="QK160" t="n">
        <v>0</v>
      </c>
      <c r="QL160" t="n">
        <v>1</v>
      </c>
      <c r="QM160" t="n">
        <v>0</v>
      </c>
      <c r="QN160" t="n">
        <v>0</v>
      </c>
      <c r="QO160" t="n">
        <v/>
      </c>
      <c r="QP160" t="n">
        <v/>
      </c>
      <c r="QQ160" t="n">
        <v/>
      </c>
      <c r="QR160" t="n">
        <v/>
      </c>
      <c r="QS160" t="n">
        <v/>
      </c>
      <c r="QT160" t="n">
        <v/>
      </c>
      <c r="QU160" t="n">
        <v/>
      </c>
      <c r="QV160" t="n">
        <v/>
      </c>
      <c r="QW160" t="n">
        <v/>
      </c>
      <c r="QX160" t="n">
        <v/>
      </c>
      <c r="QY160" t="n">
        <v/>
      </c>
      <c r="QZ160" t="n">
        <v/>
      </c>
      <c r="RA160" t="n">
        <v/>
      </c>
      <c r="RB160" t="n">
        <v/>
      </c>
      <c r="RC160" t="n">
        <v/>
      </c>
      <c r="RD160" t="n">
        <v/>
      </c>
      <c r="RE160" t="n">
        <v/>
      </c>
      <c r="RF160" t="n">
        <v/>
      </c>
      <c r="RG160" t="n">
        <v/>
      </c>
      <c r="RH160" t="n">
        <v/>
      </c>
      <c r="RI160" t="n">
        <v/>
      </c>
      <c r="RJ160" t="n">
        <v/>
      </c>
      <c r="RK160" t="n">
        <v/>
      </c>
      <c r="RL160" t="n">
        <v/>
      </c>
      <c r="RM160" t="n">
        <v/>
      </c>
      <c r="RN160" t="n">
        <v/>
      </c>
      <c r="RO160" t="n">
        <v/>
      </c>
      <c r="RP160" t="n">
        <v/>
      </c>
      <c r="RQ160" t="n">
        <v/>
      </c>
      <c r="RR160" t="n">
        <v/>
      </c>
      <c r="RS160" t="n">
        <v/>
      </c>
      <c r="RT160" t="n">
        <v/>
      </c>
      <c r="RU160" t="n">
        <v/>
      </c>
      <c r="RV160" t="n">
        <v/>
      </c>
      <c r="RW160" t="n">
        <v/>
      </c>
      <c r="RX160" t="n">
        <v/>
      </c>
      <c r="RY160" t="n">
        <v/>
      </c>
      <c r="RZ160" t="n">
        <v/>
      </c>
      <c r="SA160" t="n">
        <v/>
      </c>
      <c r="SB160" t="n">
        <v/>
      </c>
      <c r="SC160" t="n">
        <v/>
      </c>
      <c r="SD160" t="n">
        <v/>
      </c>
      <c r="SE160" t="n">
        <v/>
      </c>
      <c r="SF160" t="n">
        <v/>
      </c>
      <c r="SG160" t="n">
        <v/>
      </c>
      <c r="SH160" t="n">
        <v/>
      </c>
      <c r="SI160" t="n">
        <v/>
      </c>
      <c r="SJ160" t="n">
        <v/>
      </c>
      <c r="SK160" t="n">
        <v/>
      </c>
      <c r="SL160" t="n">
        <v/>
      </c>
      <c r="SM160" t="n">
        <v/>
      </c>
      <c r="SN160" t="n">
        <v/>
      </c>
      <c r="SO160" t="n">
        <v/>
      </c>
      <c r="SP160" t="n">
        <v/>
      </c>
      <c r="SQ160" t="n">
        <v/>
      </c>
      <c r="SR160" t="n">
        <v/>
      </c>
      <c r="SS160" t="n">
        <v/>
      </c>
      <c r="ST160" t="n">
        <v/>
      </c>
      <c r="SU160" t="n">
        <v/>
      </c>
      <c r="SV160" t="n">
        <v/>
      </c>
      <c r="SW160" t="n">
        <v/>
      </c>
      <c r="SX160" t="n">
        <v/>
      </c>
      <c r="SY160" t="n">
        <v/>
      </c>
      <c r="SZ160" t="n">
        <v>6</v>
      </c>
      <c r="TA160" t="n">
        <v/>
      </c>
      <c r="TB160" t="n">
        <v/>
      </c>
      <c r="TC160" t="n">
        <v/>
      </c>
      <c r="TD160" t="n">
        <v/>
      </c>
      <c r="TE160" t="n">
        <v/>
      </c>
      <c r="TF160" t="n">
        <v/>
      </c>
      <c r="TG160" t="n">
        <v/>
      </c>
      <c r="TH160" t="n">
        <v/>
      </c>
      <c r="TI160" t="n">
        <v/>
      </c>
      <c r="TJ160" t="n">
        <v/>
      </c>
      <c r="TK160" t="n">
        <v/>
      </c>
      <c r="TL160" t="n">
        <v/>
      </c>
      <c r="TM160" t="n">
        <v/>
      </c>
      <c r="TN160" t="n">
        <v/>
      </c>
      <c r="TO160" t="n">
        <v/>
      </c>
      <c r="TP160" t="n">
        <v/>
      </c>
      <c r="TQ160" t="n">
        <v/>
      </c>
      <c r="TR160" t="n">
        <v/>
      </c>
      <c r="TS160" t="n">
        <v/>
      </c>
      <c r="TT160" t="n">
        <v/>
      </c>
      <c r="TU160" t="n">
        <v/>
      </c>
      <c r="TV160" t="n">
        <v/>
      </c>
      <c r="TW160" t="n">
        <v/>
      </c>
      <c r="TX160" t="n">
        <v/>
      </c>
      <c r="TY160" t="n">
        <v/>
      </c>
      <c r="TZ160" t="n">
        <v/>
      </c>
      <c r="UA160" t="n">
        <v/>
      </c>
      <c r="UB160" t="n">
        <v/>
      </c>
      <c r="UC160" t="n">
        <v/>
      </c>
      <c r="UD160" t="n">
        <v/>
      </c>
      <c r="UE160" t="n">
        <v/>
      </c>
      <c r="UF160" t="n">
        <v/>
      </c>
      <c r="UG160" t="n">
        <v/>
      </c>
      <c r="UH160" t="n">
        <v/>
      </c>
      <c r="UI160" t="n">
        <v/>
      </c>
      <c r="UJ160" t="n">
        <v/>
      </c>
      <c r="UK160" t="n">
        <v/>
      </c>
      <c r="UL160" t="n">
        <v/>
      </c>
      <c r="UM160" t="n">
        <v/>
      </c>
      <c r="UN160" t="n">
        <v/>
      </c>
      <c r="UO160" t="n">
        <v/>
      </c>
      <c r="UP160" t="n">
        <v/>
      </c>
      <c r="UQ160" t="n">
        <v/>
      </c>
      <c r="UR160" t="n">
        <v/>
      </c>
      <c r="US160" t="n">
        <v/>
      </c>
      <c r="UT160" t="n">
        <v/>
      </c>
      <c r="UU160" t="n">
        <v/>
      </c>
      <c r="UV160" t="inlineStr">
        <is>
          <t>Pemberian pakan di kandang</t>
        </is>
      </c>
      <c r="UW160" t="n">
        <v/>
      </c>
      <c r="UX160" t="n">
        <v/>
      </c>
      <c r="UY160" t="n">
        <v/>
      </c>
      <c r="UZ160" t="n">
        <v/>
      </c>
      <c r="VA160" t="n">
        <v/>
      </c>
      <c r="VB160" t="n">
        <v/>
      </c>
      <c r="VC160" t="n">
        <v/>
      </c>
      <c r="VD160" t="inlineStr">
        <is>
          <t>Teratur (2-6 hari sekali)</t>
        </is>
      </c>
      <c r="VE160" t="n">
        <v/>
      </c>
      <c r="VF160" t="n">
        <v/>
      </c>
      <c r="VG160" t="n">
        <v/>
      </c>
      <c r="VH160" t="n">
        <v/>
      </c>
      <c r="VI160" t="n">
        <v/>
      </c>
      <c r="VJ160" t="n">
        <v/>
      </c>
      <c r="VK160" t="n">
        <v/>
      </c>
      <c r="VL160" t="inlineStr">
        <is>
          <t>Sering (1 kali sehari)</t>
        </is>
      </c>
      <c r="VM160" t="n">
        <v/>
      </c>
      <c r="VN160" t="n">
        <v/>
      </c>
      <c r="VO160" t="n">
        <v/>
      </c>
      <c r="VP160" t="n">
        <v/>
      </c>
      <c r="VQ160" t="n">
        <v/>
      </c>
      <c r="VR160" t="n">
        <v/>
      </c>
      <c r="VS160" t="n">
        <v/>
      </c>
      <c r="VT160" t="n">
        <v/>
      </c>
      <c r="VU160" t="n">
        <v/>
      </c>
      <c r="VV160" t="n">
        <v/>
      </c>
      <c r="VW160" t="n">
        <v/>
      </c>
      <c r="VX160" t="n">
        <v/>
      </c>
      <c r="VY160" t="n">
        <v/>
      </c>
      <c r="VZ160" t="n">
        <v/>
      </c>
      <c r="WA160" t="n">
        <v/>
      </c>
      <c r="WB160" t="n">
        <v/>
      </c>
      <c r="WC160" t="n">
        <v/>
      </c>
      <c r="WD160" t="n">
        <v/>
      </c>
      <c r="WE160" t="n">
        <v/>
      </c>
      <c r="WF160" t="inlineStr">
        <is>
          <t>3-Disimpan terbuka (dry lot)</t>
        </is>
      </c>
      <c r="WG160" t="n">
        <v>0</v>
      </c>
      <c r="WH160" t="n">
        <v>0</v>
      </c>
      <c r="WI160" t="n">
        <v>0</v>
      </c>
      <c r="WJ160" t="n">
        <v>0</v>
      </c>
      <c r="WK160" t="n">
        <v>0</v>
      </c>
      <c r="WL160" t="n">
        <v>0</v>
      </c>
      <c r="WM160" t="n">
        <v>1</v>
      </c>
      <c r="WN160" t="n">
        <v>0</v>
      </c>
      <c r="WO160" t="n">
        <v>0</v>
      </c>
      <c r="WP160" t="n">
        <v>0</v>
      </c>
      <c r="WQ160" t="n">
        <v>0</v>
      </c>
      <c r="WR160" t="n">
        <v>0</v>
      </c>
      <c r="WS160" t="n">
        <v/>
      </c>
      <c r="WT160" t="n">
        <v/>
      </c>
      <c r="WU160" t="n">
        <v/>
      </c>
      <c r="WV160" t="n">
        <v/>
      </c>
      <c r="WW160" t="n">
        <v/>
      </c>
      <c r="WX160" t="n">
        <v/>
      </c>
      <c r="WY160" t="n">
        <v/>
      </c>
      <c r="WZ160" t="n">
        <v/>
      </c>
      <c r="XA160" t="n">
        <v/>
      </c>
      <c r="XB160" t="n">
        <v/>
      </c>
      <c r="XC160" t="n">
        <v/>
      </c>
      <c r="XD160" t="n">
        <v/>
      </c>
      <c r="XE160" t="n">
        <v/>
      </c>
      <c r="XF160" t="n">
        <v/>
      </c>
      <c r="XG160" t="n">
        <v/>
      </c>
      <c r="XH160" t="n">
        <v/>
      </c>
      <c r="XI160" t="n">
        <v/>
      </c>
      <c r="XJ160" t="n">
        <v/>
      </c>
      <c r="XK160" t="n">
        <v/>
      </c>
      <c r="XL160" t="n">
        <v/>
      </c>
      <c r="XM160" t="n">
        <v/>
      </c>
      <c r="XN160" t="n">
        <v/>
      </c>
      <c r="XO160" t="n">
        <v/>
      </c>
      <c r="XP160" t="n">
        <v/>
      </c>
      <c r="XQ160" t="n">
        <v/>
      </c>
      <c r="XR160" t="n">
        <v/>
      </c>
      <c r="XS160" t="n">
        <v/>
      </c>
      <c r="XT160" t="n">
        <v/>
      </c>
      <c r="XU160" t="n">
        <v/>
      </c>
      <c r="XV160" t="n">
        <v/>
      </c>
      <c r="XW160" t="n">
        <v/>
      </c>
      <c r="XX160" t="n">
        <v/>
      </c>
      <c r="XY160" t="n">
        <v/>
      </c>
      <c r="XZ160" t="n">
        <v/>
      </c>
      <c r="YA160" t="n">
        <v/>
      </c>
      <c r="YB160" t="n">
        <v/>
      </c>
      <c r="YC160" t="n">
        <v/>
      </c>
      <c r="YD160" t="n">
        <v/>
      </c>
      <c r="YE160" t="n">
        <v/>
      </c>
      <c r="YF160" t="n">
        <v/>
      </c>
      <c r="YG160" t="n">
        <v/>
      </c>
      <c r="YH160" t="n">
        <v/>
      </c>
      <c r="YI160" t="n">
        <v/>
      </c>
      <c r="YJ160" t="n">
        <v/>
      </c>
      <c r="YK160" t="n">
        <v/>
      </c>
      <c r="YL160" t="n">
        <v/>
      </c>
      <c r="YM160" t="n">
        <v/>
      </c>
      <c r="YN160" t="n">
        <v/>
      </c>
      <c r="YO160" t="n">
        <v/>
      </c>
      <c r="YP160" t="n">
        <v/>
      </c>
      <c r="YQ160" t="n">
        <v/>
      </c>
      <c r="YR160" t="n">
        <v/>
      </c>
      <c r="YS160" t="n">
        <v/>
      </c>
      <c r="YT160" t="n">
        <v/>
      </c>
      <c r="YU160" t="n">
        <v/>
      </c>
      <c r="YV160" t="n">
        <v/>
      </c>
      <c r="YW160" t="n">
        <v/>
      </c>
      <c r="YX160" t="n">
        <v/>
      </c>
      <c r="YY160" t="n">
        <v/>
      </c>
      <c r="YZ160" t="n">
        <v/>
      </c>
      <c r="ZA160" t="n">
        <v/>
      </c>
      <c r="ZB160" t="n">
        <v/>
      </c>
      <c r="ZC160" t="n">
        <v/>
      </c>
      <c r="ZD160" t="n">
        <v/>
      </c>
      <c r="ZE160" t="n">
        <v/>
      </c>
      <c r="ZF160" t="n">
        <v/>
      </c>
      <c r="ZG160" t="n">
        <v/>
      </c>
      <c r="ZH160" t="n">
        <v/>
      </c>
      <c r="ZI160" t="n">
        <v/>
      </c>
      <c r="ZJ160" t="n">
        <v/>
      </c>
      <c r="ZK160" t="n">
        <v/>
      </c>
      <c r="ZL160" t="n">
        <v/>
      </c>
      <c r="ZM160" t="n">
        <v/>
      </c>
      <c r="ZN160" t="n">
        <v/>
      </c>
      <c r="ZO160" t="n">
        <v/>
      </c>
      <c r="ZP160" t="n">
        <v/>
      </c>
      <c r="ZQ160" t="n">
        <v/>
      </c>
      <c r="ZR160" t="n">
        <v/>
      </c>
      <c r="ZS160" t="n">
        <v/>
      </c>
      <c r="ZT160" t="n">
        <v/>
      </c>
      <c r="ZU160" t="n">
        <v/>
      </c>
      <c r="ZV160" t="n">
        <v/>
      </c>
      <c r="ZW160" t="n">
        <v>3</v>
      </c>
      <c r="ZX160" t="n">
        <v/>
      </c>
      <c r="ZY160" t="n">
        <v/>
      </c>
      <c r="ZZ160" t="n">
        <v/>
      </c>
      <c r="AAA160" t="n">
        <v/>
      </c>
      <c r="AAB160" t="n">
        <v/>
      </c>
      <c r="AAC160" t="n">
        <v/>
      </c>
      <c r="AAD160" t="n">
        <v/>
      </c>
      <c r="AAE160" t="inlineStr">
        <is>
          <t>Pakan segar (misal: rumput)</t>
        </is>
      </c>
      <c r="AAF160" t="n">
        <v/>
      </c>
      <c r="AAG160" t="n">
        <v/>
      </c>
      <c r="AAH160" t="n">
        <v/>
      </c>
      <c r="AAI160" t="n">
        <v/>
      </c>
      <c r="AAJ160" t="n">
        <v/>
      </c>
      <c r="AAK160" t="n">
        <v/>
      </c>
      <c r="AAL160" t="inlineStr">
        <is>
          <t>Tidak</t>
        </is>
      </c>
      <c r="AAM160" t="n">
        <v/>
      </c>
      <c r="AAN160" t="n">
        <v/>
      </c>
      <c r="AAO160" t="n">
        <v/>
      </c>
      <c r="AAP160" t="n">
        <v/>
      </c>
      <c r="AAQ160" t="n">
        <v/>
      </c>
      <c r="AAR160" t="inlineStr">
        <is>
          <t>Tidak</t>
        </is>
      </c>
      <c r="AAS160" t="inlineStr">
        <is>
          <t>Tidak pasti/ragu-ragu</t>
        </is>
      </c>
      <c r="AAT160" t="inlineStr">
        <is>
          <t>Dibuang ke selokan</t>
        </is>
      </c>
      <c r="AAU160" t="n">
        <v>0</v>
      </c>
      <c r="AAV160" t="n">
        <v>0</v>
      </c>
      <c r="AAW160" t="n">
        <v>0</v>
      </c>
      <c r="AAX160" t="n">
        <v>0</v>
      </c>
      <c r="AAY160" t="n">
        <v>0</v>
      </c>
      <c r="AAZ160" t="n">
        <v>0</v>
      </c>
      <c r="ABA160" t="n">
        <v>1</v>
      </c>
      <c r="ABB160" t="n">
        <v/>
      </c>
      <c r="ABC160" t="n">
        <v/>
      </c>
      <c r="ABD160" t="n">
        <v/>
      </c>
      <c r="ABE160" t="n">
        <v/>
      </c>
      <c r="ABF160" t="n">
        <v/>
      </c>
      <c r="ABG160" t="n">
        <v/>
      </c>
      <c r="ABH160" t="n">
        <v/>
      </c>
      <c r="ABI160" t="n">
        <v/>
      </c>
      <c r="ABJ160" t="n">
        <v/>
      </c>
      <c r="ABK160" t="n">
        <v/>
      </c>
      <c r="ABL160" t="n">
        <v/>
      </c>
      <c r="ABM160" t="n">
        <v/>
      </c>
      <c r="ABN160" t="n">
        <v/>
      </c>
      <c r="ABO160" t="n">
        <v/>
      </c>
      <c r="ABP160" t="n">
        <v/>
      </c>
      <c r="ABQ160" t="n">
        <v/>
      </c>
      <c r="ABR160" t="n">
        <v/>
      </c>
      <c r="ABS160" t="n">
        <v/>
      </c>
      <c r="ABT160" t="n">
        <v/>
      </c>
      <c r="ABU160" t="n">
        <v/>
      </c>
      <c r="ABV160" t="n">
        <v/>
      </c>
      <c r="ABW160" t="n">
        <v/>
      </c>
      <c r="ABX160" t="n">
        <v/>
      </c>
      <c r="ABY160" t="n">
        <v/>
      </c>
      <c r="ABZ160" t="n">
        <v/>
      </c>
      <c r="ACA160" t="n">
        <v/>
      </c>
      <c r="ACB160" t="n">
        <v/>
      </c>
      <c r="ACC160" t="n">
        <v/>
      </c>
      <c r="ACD160" t="n">
        <v/>
      </c>
      <c r="ACE160" t="n">
        <v/>
      </c>
      <c r="ACF160" t="n">
        <v/>
      </c>
      <c r="ACG160" t="n">
        <v/>
      </c>
      <c r="ACH160" t="n">
        <v/>
      </c>
      <c r="ACI160" t="n">
        <v/>
      </c>
      <c r="ACJ160" t="n">
        <v/>
      </c>
      <c r="ACK160" t="inlineStr">
        <is>
          <t>Tidak punya waktu mengumpulkannya</t>
        </is>
      </c>
      <c r="ACL160" t="n">
        <v>0</v>
      </c>
      <c r="ACM160" t="n">
        <v>0</v>
      </c>
      <c r="ACN160" t="n">
        <v>1</v>
      </c>
      <c r="ACO160" t="n">
        <v>0</v>
      </c>
      <c r="ACP160" t="n">
        <v>0</v>
      </c>
      <c r="ACQ160" t="n">
        <v>0</v>
      </c>
      <c r="ACR160" t="n">
        <v>0</v>
      </c>
      <c r="ACS160" t="n">
        <v/>
      </c>
      <c r="ACT160" t="inlineStr">
        <is>
          <t>Tidak</t>
        </is>
      </c>
      <c r="ACU160" t="inlineStr">
        <is>
          <t>Manfaat cukup signifikan, terasa di kehidupan sehari-hari</t>
        </is>
      </c>
      <c r="ACV160" t="inlineStr">
        <is>
          <t>Bertambah</t>
        </is>
      </c>
      <c r="ACW160" t="inlineStr">
        <is>
          <t>Anggota keluarga - Perempuan dewasa</t>
        </is>
      </c>
      <c r="ACX160" t="inlineStr">
        <is>
          <t>Setuju</t>
        </is>
      </c>
      <c r="ACY160" t="inlineStr">
        <is>
          <t>Anggota keluarga - Perempuan dewasa</t>
        </is>
      </c>
      <c r="ACZ160" t="n">
        <v>0</v>
      </c>
      <c r="ADA160" t="n">
        <v>1</v>
      </c>
      <c r="ADB160" t="n">
        <v>0</v>
      </c>
      <c r="ADC160" t="n">
        <v>0</v>
      </c>
      <c r="ADD160" t="inlineStr">
        <is>
          <t>Sangat puas</t>
        </is>
      </c>
      <c r="ADE160" t="inlineStr">
        <is>
          <t>Cukup puas</t>
        </is>
      </c>
      <c r="ADF160" t="inlineStr">
        <is>
          <t>Cukup puas</t>
        </is>
      </c>
      <c r="ADG160" t="inlineStr">
        <is>
          <t>Cukup puas</t>
        </is>
      </c>
      <c r="ADH160" t="inlineStr">
        <is>
          <t>Tidak</t>
        </is>
      </c>
      <c r="ADI160" t="n">
        <v/>
      </c>
      <c r="ADJ160" t="inlineStr">
        <is>
          <t>Puas</t>
        </is>
      </c>
      <c r="ADK160" t="n">
        <v/>
      </c>
      <c r="ADL160" t="n">
        <v/>
      </c>
      <c r="ADM160" t="n">
        <v/>
      </c>
      <c r="ADN160" t="n">
        <v/>
      </c>
      <c r="ADO160" t="n">
        <v/>
      </c>
      <c r="ADP160" t="n">
        <v/>
      </c>
      <c r="ADQ160" t="n">
        <v/>
      </c>
      <c r="ADR160" t="n">
        <v/>
      </c>
      <c r="ADS160" t="n">
        <v/>
      </c>
      <c r="ADT160" t="n">
        <v/>
      </c>
      <c r="ADU160" t="inlineStr">
        <is>
          <t>Menghubungi CPO atau pendamping</t>
        </is>
      </c>
      <c r="ADV160" t="n">
        <v>0</v>
      </c>
      <c r="ADW160" t="n">
        <v>0</v>
      </c>
      <c r="ADX160" t="n">
        <v>0</v>
      </c>
      <c r="ADY160" t="n">
        <v>0</v>
      </c>
      <c r="ADZ160" t="n">
        <v>1</v>
      </c>
      <c r="AEA160" t="n">
        <v>0</v>
      </c>
      <c r="AEB160" t="n">
        <v>0</v>
      </c>
      <c r="AEC160" t="n">
        <v>0</v>
      </c>
      <c r="AED160" t="inlineStr">
        <is>
          <t>Tidak</t>
        </is>
      </c>
      <c r="AEE160" t="inlineStr">
        <is>
          <t>Laki-laki dewasa</t>
        </is>
      </c>
      <c r="AEF160" t="n">
        <v/>
      </c>
      <c r="AEG160" t="inlineStr">
        <is>
          <t>Menelepon atau WA langsung</t>
        </is>
      </c>
      <c r="AEH160" t="n">
        <v/>
      </c>
      <c r="AEI160" t="inlineStr">
        <is>
          <t>Tidak</t>
        </is>
      </c>
      <c r="AEJ160" t="inlineStr">
        <is>
          <t>Ya, selalu</t>
        </is>
      </c>
      <c r="AEK160" t="inlineStr">
        <is>
          <t>Pengurangan pengeluaran rumah tangga (bahan bakar minyak, pupuk, dll.)</t>
        </is>
      </c>
      <c r="AEL160" t="n">
        <v>1</v>
      </c>
      <c r="AEM160" t="n">
        <v>0</v>
      </c>
      <c r="AEN160" t="n">
        <v>0</v>
      </c>
      <c r="AEO160" t="n">
        <v>0</v>
      </c>
      <c r="AEP160" t="n">
        <v>0</v>
      </c>
      <c r="AEQ160" t="n">
        <v>0</v>
      </c>
      <c r="AER160" t="n">
        <v>0</v>
      </c>
      <c r="AES160" t="n">
        <v>0</v>
      </c>
      <c r="AET160" t="n">
        <v>0</v>
      </c>
      <c r="AEU160" t="n">
        <v>0</v>
      </c>
      <c r="AEV160" t="n">
        <v>0</v>
      </c>
      <c r="AEW160" t="n">
        <v>0</v>
      </c>
      <c r="AEX160" t="n">
        <v/>
      </c>
      <c r="AEY160" t="inlineStr">
        <is>
          <t>Agar kandang lebih bersih</t>
        </is>
      </c>
      <c r="AEZ160" t="n">
        <v/>
      </c>
      <c r="AFA160" t="inlineStr">
        <is>
          <t>Koperasi</t>
        </is>
      </c>
      <c r="AFB160" t="n">
        <v/>
      </c>
      <c r="AFC160" t="inlineStr">
        <is>
          <t>1000539400-12_32_43.jpg</t>
        </is>
      </c>
      <c r="AFD160" t="inlineStr">
        <is>
          <t>https://kf.kobotoolbox.org/api/v2/assets/avstPQqLr3Ab3ZdcVTXZ6f/data/670951531/attachments/attDsZ6RV4VLzU5HAgxj4KvA/</t>
        </is>
      </c>
      <c r="AFE160" t="inlineStr">
        <is>
          <t>1000539402-12_32_48.jpg</t>
        </is>
      </c>
      <c r="AFF160" t="inlineStr">
        <is>
          <t>https://kf.kobotoolbox.org/api/v2/assets/avstPQqLr3Ab3ZdcVTXZ6f/data/670951531/attachments/attzYy7f5c9tYBdhjxMCj9Sn/</t>
        </is>
      </c>
      <c r="AFG160" t="inlineStr">
        <is>
          <t>Teguh</t>
        </is>
      </c>
      <c r="AFH160" t="n">
        <v/>
      </c>
      <c r="AFI160" t="n">
        <v/>
      </c>
    </row>
    <row r="161">
      <c r="A161" t="n">
        <v/>
      </c>
      <c r="B161" t="n">
        <v/>
      </c>
      <c r="C161" t="n">
        <v/>
      </c>
      <c r="D161" t="inlineStr">
        <is>
          <t>sutomo</t>
        </is>
      </c>
      <c r="E161" t="n">
        <v>85859516035</v>
      </c>
      <c r="F161" t="inlineStr">
        <is>
          <t>-7.946243 112.785946 690.3999633789062 30</t>
        </is>
      </c>
      <c r="G161" t="n">
        <v>-7.946243</v>
      </c>
      <c r="H161" t="n">
        <v>112.785946</v>
      </c>
      <c r="I161" t="n">
        <v>690.3999634</v>
      </c>
      <c r="J161" t="n">
        <v>30</v>
      </c>
      <c r="K161" t="n">
        <v>0</v>
      </c>
      <c r="L161" t="inlineStr">
        <is>
          <t>-7.946581 112.78594 690.3999633789062 17</t>
        </is>
      </c>
      <c r="M161" t="n">
        <v>-7.946581</v>
      </c>
      <c r="N161" t="n">
        <v>112.78594</v>
      </c>
      <c r="O161" t="n">
        <v>690.3999634</v>
      </c>
      <c r="P161" t="n">
        <v>17</v>
      </c>
      <c r="Q161" t="n">
        <v>0</v>
      </c>
      <c r="R161" t="inlineStr">
        <is>
          <t>Jawa Timur</t>
        </is>
      </c>
      <c r="S161" t="n">
        <v>0</v>
      </c>
      <c r="T161" t="n">
        <v>0</v>
      </c>
      <c r="U161" t="n">
        <v>0</v>
      </c>
      <c r="V161" t="n">
        <v>0</v>
      </c>
      <c r="W161" t="n">
        <v>0</v>
      </c>
      <c r="X161" t="n">
        <v>1</v>
      </c>
      <c r="Y161" t="n">
        <v>0</v>
      </c>
      <c r="Z161" t="n">
        <v>0</v>
      </c>
      <c r="AA161" t="n">
        <v>0</v>
      </c>
      <c r="AB161" t="n">
        <v>0</v>
      </c>
      <c r="AC161" t="inlineStr">
        <is>
          <t>MALANG</t>
        </is>
      </c>
      <c r="AD161" t="inlineStr">
        <is>
          <t>JABUNG</t>
        </is>
      </c>
      <c r="AE161" t="inlineStr">
        <is>
          <t>ARGOSARI</t>
        </is>
      </c>
      <c r="AF161" t="inlineStr">
        <is>
          <t>KAN JABUNG</t>
        </is>
      </c>
      <c r="AG161" t="inlineStr">
        <is>
          <t>KJP0023</t>
        </is>
      </c>
      <c r="AH161" t="n">
        <v>16</v>
      </c>
      <c r="AI161" t="inlineStr">
        <is>
          <t>VPA1</t>
        </is>
      </c>
      <c r="AJ161" t="inlineStr">
        <is>
          <t>Tidak aktif</t>
        </is>
      </c>
      <c r="AK161" t="n">
        <v>50</v>
      </c>
      <c r="AL161" t="inlineStr">
        <is>
          <t>Laki-laki</t>
        </is>
      </c>
      <c r="AM161" t="inlineStr">
        <is>
          <t>Sudah menikah</t>
        </is>
      </c>
      <c r="AN161" t="inlineStr">
        <is>
          <t>SD/Sederajat</t>
        </is>
      </c>
      <c r="AO161" t="inlineStr">
        <is>
          <t>Peternak</t>
        </is>
      </c>
      <c r="AP161" t="n">
        <v>0</v>
      </c>
      <c r="AQ161" t="n">
        <v>1</v>
      </c>
      <c r="AR161" t="n">
        <v>0</v>
      </c>
      <c r="AS161" t="n">
        <v>0</v>
      </c>
      <c r="AT161" t="n">
        <v>0</v>
      </c>
      <c r="AU161" t="n">
        <v>0</v>
      </c>
      <c r="AV161" t="n">
        <v>0</v>
      </c>
      <c r="AW161" t="n">
        <v>0</v>
      </c>
      <c r="AX161" t="n">
        <v/>
      </c>
      <c r="AY161" t="inlineStr">
        <is>
          <t>Peternak</t>
        </is>
      </c>
      <c r="AZ161" t="n">
        <v>0</v>
      </c>
      <c r="BA161" t="n">
        <v>1</v>
      </c>
      <c r="BB161" t="n">
        <v>0</v>
      </c>
      <c r="BC161" t="n">
        <v>0</v>
      </c>
      <c r="BD161" t="n">
        <v>0</v>
      </c>
      <c r="BE161" t="n">
        <v>0</v>
      </c>
      <c r="BF161" t="n">
        <v>0</v>
      </c>
      <c r="BG161" t="n">
        <v>0</v>
      </c>
      <c r="BH161" t="n">
        <v/>
      </c>
      <c r="BI161" t="inlineStr">
        <is>
          <t>Rp2.500.000 - Rp3.500.000</t>
        </is>
      </c>
      <c r="BJ161" t="n">
        <v>2</v>
      </c>
      <c r="BK161" t="n">
        <v>2</v>
      </c>
      <c r="BL161" t="n">
        <v>2</v>
      </c>
      <c r="BM161" t="n">
        <v>0</v>
      </c>
      <c r="BN161" t="inlineStr">
        <is>
          <t>Milik sendiri</t>
        </is>
      </c>
      <c r="BO161" t="inlineStr">
        <is>
          <t>Permanen (dinding bata dan semen)</t>
        </is>
      </c>
      <c r="BP161" t="n">
        <v>1</v>
      </c>
      <c r="BQ161" t="n">
        <v>0</v>
      </c>
      <c r="BR161" t="n">
        <v>0</v>
      </c>
      <c r="BS161" t="n">
        <v>0</v>
      </c>
      <c r="BT161" t="n">
        <v>0</v>
      </c>
      <c r="BU161" t="n">
        <v/>
      </c>
      <c r="BV161" t="inlineStr">
        <is>
          <t>Keramik/ubin</t>
        </is>
      </c>
      <c r="BW161" t="n">
        <v>0</v>
      </c>
      <c r="BX161" t="n">
        <v>0</v>
      </c>
      <c r="BY161" t="n">
        <v>1</v>
      </c>
      <c r="BZ161" t="n">
        <v>0</v>
      </c>
      <c r="CA161" t="n">
        <v>0</v>
      </c>
      <c r="CB161" t="n">
        <v/>
      </c>
      <c r="CC161" t="inlineStr">
        <is>
          <t>Genting</t>
        </is>
      </c>
      <c r="CD161" t="n">
        <v>0</v>
      </c>
      <c r="CE161" t="n">
        <v>0</v>
      </c>
      <c r="CF161" t="n">
        <v>0</v>
      </c>
      <c r="CG161" t="n">
        <v>0</v>
      </c>
      <c r="CH161" t="n">
        <v>0</v>
      </c>
      <c r="CI161" t="n">
        <v>1</v>
      </c>
      <c r="CJ161" t="n">
        <v>0</v>
      </c>
      <c r="CK161" t="n">
        <v/>
      </c>
      <c r="CL161" t="inlineStr">
        <is>
          <t>Ya</t>
        </is>
      </c>
      <c r="CM161" t="n">
        <v>2010</v>
      </c>
      <c r="CN161" t="inlineStr">
        <is>
          <t>Fixed-Dome (Kubah Tetap)</t>
        </is>
      </c>
      <c r="CO161" t="inlineStr">
        <is>
          <t>4 m³ (2-3 ekor sapi, ±3 jam memasak/hari, ±30 kg slurry/hari)</t>
        </is>
      </c>
      <c r="CP161" t="inlineStr">
        <is>
          <t>Anggota keluarga - laki-laki</t>
        </is>
      </c>
      <c r="CQ161" t="n">
        <v>0</v>
      </c>
      <c r="CR161" t="n">
        <v>0</v>
      </c>
      <c r="CS161" t="n">
        <v>0</v>
      </c>
      <c r="CT161" t="n">
        <v>0</v>
      </c>
      <c r="CU161" t="n">
        <v>1</v>
      </c>
      <c r="CV161" t="n">
        <v>0</v>
      </c>
      <c r="CW161" t="n">
        <v>0</v>
      </c>
      <c r="CX161" t="n">
        <v>0</v>
      </c>
      <c r="CY161" t="inlineStr">
        <is>
          <t>Anggota keluarga - laki-laki</t>
        </is>
      </c>
      <c r="CZ161" t="n">
        <v>1</v>
      </c>
      <c r="DA161" t="n">
        <v>0</v>
      </c>
      <c r="DB161" t="n">
        <v>0</v>
      </c>
      <c r="DC161" t="n">
        <v/>
      </c>
      <c r="DD161" t="inlineStr">
        <is>
          <t>Anggota keluarga - laki-laki</t>
        </is>
      </c>
      <c r="DE161" t="n">
        <v>1</v>
      </c>
      <c r="DF161" t="n">
        <v>0</v>
      </c>
      <c r="DG161" t="n">
        <v>0</v>
      </c>
      <c r="DH161" t="n">
        <v>0</v>
      </c>
      <c r="DI161" t="n">
        <v/>
      </c>
      <c r="DJ161" t="inlineStr">
        <is>
          <t>Anggota keluarga - laki-laki</t>
        </is>
      </c>
      <c r="DK161" t="n">
        <v>1</v>
      </c>
      <c r="DL161" t="n">
        <v>0</v>
      </c>
      <c r="DM161" t="n">
        <v>0</v>
      </c>
      <c r="DN161" t="n">
        <v>0</v>
      </c>
      <c r="DO161" t="n">
        <v/>
      </c>
      <c r="DP161" t="inlineStr">
        <is>
          <t>Tidak berfungsi sama sekali</t>
        </is>
      </c>
      <c r="DQ161" t="inlineStr">
        <is>
          <t>1-6 bulan yang lalu</t>
        </is>
      </c>
      <c r="DR161" t="inlineStr">
        <is>
          <t>Masalah teknis (misalnya kerusakan pada komponen)</t>
        </is>
      </c>
      <c r="DS161" t="n">
        <v/>
      </c>
      <c r="DT161" t="inlineStr">
        <is>
          <t>Kompor Manometer</t>
        </is>
      </c>
      <c r="DU161" t="n">
        <v>1</v>
      </c>
      <c r="DV161" t="n">
        <v>0</v>
      </c>
      <c r="DW161" t="n">
        <v>0</v>
      </c>
      <c r="DX161" t="n">
        <v>1</v>
      </c>
      <c r="DY161" t="n">
        <v>0</v>
      </c>
      <c r="DZ161" t="n">
        <v>0</v>
      </c>
      <c r="EA161" t="n">
        <v>0</v>
      </c>
      <c r="EB161" t="n">
        <v>0</v>
      </c>
      <c r="EC161" t="n">
        <v>0</v>
      </c>
      <c r="ED161" t="n">
        <v>0</v>
      </c>
      <c r="EE161" t="n">
        <v>0</v>
      </c>
      <c r="EF161" t="n">
        <v>0</v>
      </c>
      <c r="EG161" t="n">
        <v>0</v>
      </c>
      <c r="EH161" t="n">
        <v>0</v>
      </c>
      <c r="EI161" t="inlineStr">
        <is>
          <t>Tidak ada masalah</t>
        </is>
      </c>
      <c r="EJ161" t="n">
        <v>0</v>
      </c>
      <c r="EK161" t="n">
        <v>0</v>
      </c>
      <c r="EL161" t="n">
        <v>0</v>
      </c>
      <c r="EM161" t="n">
        <v>1</v>
      </c>
      <c r="EN161" t="n">
        <v>0</v>
      </c>
      <c r="EO161" t="n">
        <v/>
      </c>
      <c r="EP161" t="inlineStr">
        <is>
          <t>Ya, cukup jelas dan mudah diikuti</t>
        </is>
      </c>
      <c r="EQ161" t="inlineStr">
        <is>
          <t>Pelatihan</t>
        </is>
      </c>
      <c r="ER161" t="inlineStr">
        <is>
          <t>CPO atau pendamping</t>
        </is>
      </c>
      <c r="ES161" t="n">
        <v>1</v>
      </c>
      <c r="ET161" t="n">
        <v>0</v>
      </c>
      <c r="EU161" t="n">
        <v>0</v>
      </c>
      <c r="EV161" t="n">
        <v>0</v>
      </c>
      <c r="EW161" t="n">
        <v/>
      </c>
      <c r="EX161" t="inlineStr">
        <is>
          <t>Anggota keluarga - Laki-laki</t>
        </is>
      </c>
      <c r="EY161" t="n">
        <v>1</v>
      </c>
      <c r="EZ161" t="n">
        <v>0</v>
      </c>
      <c r="FA161" t="n">
        <v>0</v>
      </c>
      <c r="FB161" t="n">
        <v/>
      </c>
      <c r="FC161" t="inlineStr">
        <is>
          <t>Setiap minggu</t>
        </is>
      </c>
      <c r="FD161" t="inlineStr">
        <is>
          <t>&gt; Rp 500,001</t>
        </is>
      </c>
      <c r="FE161" t="inlineStr">
        <is>
          <t>Mengetahui</t>
        </is>
      </c>
      <c r="FF161" t="inlineStr">
        <is>
          <t>Selalu (setiap hari)</t>
        </is>
      </c>
      <c r="FG161" t="inlineStr">
        <is>
          <t>Mengetahui</t>
        </is>
      </c>
      <c r="FH161" t="inlineStr">
        <is>
          <t>Selalu (setiap hari)</t>
        </is>
      </c>
      <c r="FI161" t="inlineStr">
        <is>
          <t>Mengetahui</t>
        </is>
      </c>
      <c r="FJ161" t="inlineStr">
        <is>
          <t>Selalu (setiap hari)</t>
        </is>
      </c>
      <c r="FK161" t="inlineStr">
        <is>
          <t>Mengetahui</t>
        </is>
      </c>
      <c r="FL161" t="inlineStr">
        <is>
          <t>Sering (setiap minggu)</t>
        </is>
      </c>
      <c r="FM161" t="n">
        <v/>
      </c>
      <c r="FN161" t="inlineStr">
        <is>
          <t>Sering (setiap minggu)</t>
        </is>
      </c>
      <c r="FO161" t="inlineStr">
        <is>
          <t>Mengetahui</t>
        </is>
      </c>
      <c r="FP161" t="inlineStr">
        <is>
          <t>Sering (setiap minggu)</t>
        </is>
      </c>
      <c r="FQ161" t="inlineStr">
        <is>
          <t>Mengetahui</t>
        </is>
      </c>
      <c r="FR161" t="inlineStr">
        <is>
          <t>Ya</t>
        </is>
      </c>
      <c r="FS161" t="inlineStr">
        <is>
          <t>Mengetahui</t>
        </is>
      </c>
      <c r="FT161" t="inlineStr">
        <is>
          <t>Ya, selalu</t>
        </is>
      </c>
      <c r="FU161" t="inlineStr">
        <is>
          <t>Laki-laki dewasa</t>
        </is>
      </c>
      <c r="FV161" t="n">
        <v>1</v>
      </c>
      <c r="FW161" t="n">
        <v>0</v>
      </c>
      <c r="FX161" t="n">
        <v>0</v>
      </c>
      <c r="FY161" t="n">
        <v>0</v>
      </c>
      <c r="FZ161" t="inlineStr">
        <is>
          <t>Sangat memahami</t>
        </is>
      </c>
      <c r="GA161" t="inlineStr">
        <is>
          <t>CPO</t>
        </is>
      </c>
      <c r="GB161" t="n">
        <v>1</v>
      </c>
      <c r="GC161" t="n">
        <v>0</v>
      </c>
      <c r="GD161" t="n">
        <v>0</v>
      </c>
      <c r="GE161" t="n">
        <v>0</v>
      </c>
      <c r="GF161" t="n">
        <v/>
      </c>
      <c r="GG161" t="inlineStr">
        <is>
          <t>Selalu</t>
        </is>
      </c>
      <c r="GH161" t="inlineStr">
        <is>
          <t>Tidak</t>
        </is>
      </c>
      <c r="GI161" t="n">
        <v/>
      </c>
      <c r="GJ161" t="n">
        <v/>
      </c>
      <c r="GK161" t="n">
        <v/>
      </c>
      <c r="GL161" t="n">
        <v/>
      </c>
      <c r="GM161" t="n">
        <v/>
      </c>
      <c r="GN161" t="n">
        <v/>
      </c>
      <c r="GO161" t="n">
        <v/>
      </c>
      <c r="GP161" t="inlineStr">
        <is>
          <t>Sebagian</t>
        </is>
      </c>
      <c r="GQ161" t="inlineStr">
        <is>
          <t>LPG</t>
        </is>
      </c>
      <c r="GR161" t="n">
        <v>1</v>
      </c>
      <c r="GS161" t="n">
        <v>0</v>
      </c>
      <c r="GT161" t="n">
        <v>0</v>
      </c>
      <c r="GU161" t="n">
        <v>0</v>
      </c>
      <c r="GV161" t="n">
        <v>0</v>
      </c>
      <c r="GW161" t="n">
        <v>0</v>
      </c>
      <c r="GX161" t="n">
        <v>0</v>
      </c>
      <c r="GY161" t="n">
        <v/>
      </c>
      <c r="GZ161" t="inlineStr">
        <is>
          <t>Tidak</t>
        </is>
      </c>
      <c r="HA161" t="n">
        <v/>
      </c>
      <c r="HB161" t="n">
        <v/>
      </c>
      <c r="HC161" t="n">
        <v/>
      </c>
      <c r="HD161" t="n">
        <v/>
      </c>
      <c r="HE161" t="n">
        <v/>
      </c>
      <c r="HF161" t="n">
        <v/>
      </c>
      <c r="HG161" t="n">
        <v/>
      </c>
      <c r="HH161" t="n">
        <v/>
      </c>
      <c r="HI161" t="n">
        <v/>
      </c>
      <c r="HJ161" t="n">
        <v/>
      </c>
      <c r="HK161" t="n">
        <v/>
      </c>
      <c r="HL161" t="n">
        <v/>
      </c>
      <c r="HM161" t="n">
        <v/>
      </c>
      <c r="HN161" t="n">
        <v/>
      </c>
      <c r="HO161" t="n">
        <v/>
      </c>
      <c r="HP161" t="n">
        <v/>
      </c>
      <c r="HQ161" t="n">
        <v/>
      </c>
      <c r="HR161" t="n">
        <v/>
      </c>
      <c r="HS161" t="n">
        <v/>
      </c>
      <c r="HT161" t="n">
        <v/>
      </c>
      <c r="HU161" t="n">
        <v/>
      </c>
      <c r="HV161" t="n">
        <v/>
      </c>
      <c r="HW161" t="n">
        <v/>
      </c>
      <c r="HX161" t="n">
        <v/>
      </c>
      <c r="HY161" t="n">
        <v/>
      </c>
      <c r="HZ161" t="n">
        <v/>
      </c>
      <c r="IA161" t="n">
        <v>3</v>
      </c>
      <c r="IB161" t="n">
        <v>21000</v>
      </c>
      <c r="IC161" t="n">
        <v/>
      </c>
      <c r="ID161" t="n">
        <v/>
      </c>
      <c r="IE161" t="n">
        <v/>
      </c>
      <c r="IF161" t="n">
        <v/>
      </c>
      <c r="IG161" t="n">
        <v/>
      </c>
      <c r="IH161" t="n">
        <v/>
      </c>
      <c r="II161" t="n">
        <v/>
      </c>
      <c r="IJ161" t="n">
        <v/>
      </c>
      <c r="IK161" t="inlineStr">
        <is>
          <t>80-100 kg</t>
        </is>
      </c>
      <c r="IL161" t="inlineStr">
        <is>
          <t>3-5 jam</t>
        </is>
      </c>
      <c r="IM161" t="inlineStr">
        <is>
          <t>Ya</t>
        </is>
      </c>
      <c r="IN161" t="inlineStr">
        <is>
          <t>Ya</t>
        </is>
      </c>
      <c r="IO161" t="inlineStr">
        <is>
          <t>Lebih bersih</t>
        </is>
      </c>
      <c r="IP161" t="n">
        <v/>
      </c>
      <c r="IQ161" t="inlineStr">
        <is>
          <t>Tidak pernah</t>
        </is>
      </c>
      <c r="IR161" t="n">
        <v/>
      </c>
      <c r="IS161" t="n">
        <v/>
      </c>
      <c r="IT161" t="n">
        <v/>
      </c>
      <c r="IU161" t="n">
        <v/>
      </c>
      <c r="IV161" t="n">
        <v/>
      </c>
      <c r="IW161" t="n">
        <v/>
      </c>
      <c r="IX161" t="n">
        <v/>
      </c>
      <c r="IY161" t="n">
        <v/>
      </c>
      <c r="IZ161" t="inlineStr">
        <is>
          <t>Tidak pernah</t>
        </is>
      </c>
      <c r="JA161" t="n">
        <v/>
      </c>
      <c r="JB161" t="n">
        <v/>
      </c>
      <c r="JC161" t="n">
        <v/>
      </c>
      <c r="JD161" t="n">
        <v/>
      </c>
      <c r="JE161" t="n">
        <v/>
      </c>
      <c r="JF161" t="n">
        <v/>
      </c>
      <c r="JG161" t="n">
        <v/>
      </c>
      <c r="JH161" t="n">
        <v/>
      </c>
      <c r="JI161" t="inlineStr">
        <is>
          <t>Tidak pernah</t>
        </is>
      </c>
      <c r="JJ161" t="n">
        <v/>
      </c>
      <c r="JK161" t="n">
        <v/>
      </c>
      <c r="JL161" t="n">
        <v/>
      </c>
      <c r="JM161" t="n">
        <v/>
      </c>
      <c r="JN161" t="n">
        <v/>
      </c>
      <c r="JO161" t="n">
        <v/>
      </c>
      <c r="JP161" t="n">
        <v/>
      </c>
      <c r="JQ161" t="n">
        <v/>
      </c>
      <c r="JR161" t="inlineStr">
        <is>
          <t>Tidak pernah</t>
        </is>
      </c>
      <c r="JS161" t="n">
        <v/>
      </c>
      <c r="JT161" t="n">
        <v/>
      </c>
      <c r="JU161" t="n">
        <v/>
      </c>
      <c r="JV161" t="n">
        <v/>
      </c>
      <c r="JW161" t="n">
        <v/>
      </c>
      <c r="JX161" t="n">
        <v/>
      </c>
      <c r="JY161" t="n">
        <v/>
      </c>
      <c r="JZ161" t="n">
        <v/>
      </c>
      <c r="KA161" t="inlineStr">
        <is>
          <t>Tidak pernah</t>
        </is>
      </c>
      <c r="KB161" t="n">
        <v/>
      </c>
      <c r="KC161" t="n">
        <v/>
      </c>
      <c r="KD161" t="n">
        <v/>
      </c>
      <c r="KE161" t="n">
        <v/>
      </c>
      <c r="KF161" t="n">
        <v/>
      </c>
      <c r="KG161" t="n">
        <v/>
      </c>
      <c r="KH161" t="n">
        <v/>
      </c>
      <c r="KI161" t="n">
        <v/>
      </c>
      <c r="KJ161" t="inlineStr">
        <is>
          <t>Tidak pernah</t>
        </is>
      </c>
      <c r="KK161" t="n">
        <v/>
      </c>
      <c r="KL161" t="n">
        <v/>
      </c>
      <c r="KM161" t="n">
        <v/>
      </c>
      <c r="KN161" t="n">
        <v/>
      </c>
      <c r="KO161" t="n">
        <v/>
      </c>
      <c r="KP161" t="n">
        <v/>
      </c>
      <c r="KQ161" t="n">
        <v/>
      </c>
      <c r="KR161" t="n">
        <v/>
      </c>
      <c r="KS161" t="inlineStr">
        <is>
          <t>Cukup membaik</t>
        </is>
      </c>
      <c r="KT161" t="inlineStr">
        <is>
          <t>0-1 kali</t>
        </is>
      </c>
      <c r="KU161" t="inlineStr">
        <is>
          <t>0-1 kali</t>
        </is>
      </c>
      <c r="KV161" t="inlineStr">
        <is>
          <t>Tidak ada</t>
        </is>
      </c>
      <c r="KW161" t="n">
        <v>0</v>
      </c>
      <c r="KX161" t="n">
        <v>0</v>
      </c>
      <c r="KY161" t="n">
        <v>0</v>
      </c>
      <c r="KZ161" t="n">
        <v>1</v>
      </c>
      <c r="LA161" t="inlineStr">
        <is>
          <t>Cukup membaik</t>
        </is>
      </c>
      <c r="LB161" t="inlineStr">
        <is>
          <t>Cukup membaik</t>
        </is>
      </c>
      <c r="LC161" t="n">
        <v>0</v>
      </c>
      <c r="LD161" t="n">
        <v>6</v>
      </c>
      <c r="LE161" t="n">
        <v>0</v>
      </c>
      <c r="LF161" t="n">
        <v>0</v>
      </c>
      <c r="LG161" t="inlineStr">
        <is>
          <t>Ya</t>
        </is>
      </c>
      <c r="LH161" t="n">
        <v>30000</v>
      </c>
      <c r="LI161" t="n">
        <v/>
      </c>
      <c r="LJ161" t="inlineStr">
        <is>
          <t>Kebutuhan rumah tangga</t>
        </is>
      </c>
      <c r="LK161" t="n">
        <v>0</v>
      </c>
      <c r="LL161" t="n">
        <v>0</v>
      </c>
      <c r="LM161" t="n">
        <v>0</v>
      </c>
      <c r="LN161" t="n">
        <v>0</v>
      </c>
      <c r="LO161" t="n">
        <v>1</v>
      </c>
      <c r="LP161" t="n">
        <v>0</v>
      </c>
      <c r="LQ161" t="n">
        <v>0</v>
      </c>
      <c r="LR161" t="n">
        <v/>
      </c>
      <c r="LS161" t="n">
        <v>30</v>
      </c>
      <c r="LT161" t="n">
        <v>0</v>
      </c>
      <c r="LU161" t="n">
        <v>0</v>
      </c>
      <c r="LV161" t="n">
        <v>10</v>
      </c>
      <c r="LW161" t="n">
        <v>0</v>
      </c>
      <c r="LX161" t="n">
        <v>0</v>
      </c>
      <c r="LY161" t="n">
        <v>10</v>
      </c>
      <c r="LZ161" t="n">
        <v>0</v>
      </c>
      <c r="MA161" t="n">
        <v>0</v>
      </c>
      <c r="MB161" t="inlineStr">
        <is>
          <t>Ya</t>
        </is>
      </c>
      <c r="MC161" t="n">
        <v>0</v>
      </c>
      <c r="MD161" t="n">
        <v>0</v>
      </c>
      <c r="ME161" t="n">
        <v>0</v>
      </c>
      <c r="MF161" t="n">
        <v>0</v>
      </c>
      <c r="MG161" t="n">
        <v>0</v>
      </c>
      <c r="MH161" t="n">
        <v>0</v>
      </c>
      <c r="MI161" t="inlineStr">
        <is>
          <t>Istirahat</t>
        </is>
      </c>
      <c r="MJ161" t="n">
        <v>0</v>
      </c>
      <c r="MK161" t="n">
        <v>0</v>
      </c>
      <c r="ML161" t="n">
        <v>1</v>
      </c>
      <c r="MM161" t="n">
        <v>0</v>
      </c>
      <c r="MN161" t="n">
        <v>0</v>
      </c>
      <c r="MO161" t="n">
        <v>0</v>
      </c>
      <c r="MP161" t="n">
        <v/>
      </c>
      <c r="MQ161" t="n">
        <v/>
      </c>
      <c r="MR161" t="inlineStr">
        <is>
          <t>Istirahat</t>
        </is>
      </c>
      <c r="MS161" t="n">
        <v/>
      </c>
      <c r="MT161" t="inlineStr">
        <is>
          <t>Istirahat</t>
        </is>
      </c>
      <c r="MU161" t="inlineStr">
        <is>
          <t>Tidak</t>
        </is>
      </c>
      <c r="MV161" t="n">
        <v/>
      </c>
      <c r="MW161" t="n">
        <v/>
      </c>
      <c r="MX161" t="n">
        <v/>
      </c>
      <c r="MY161" t="n">
        <v/>
      </c>
      <c r="MZ161" t="n">
        <v/>
      </c>
      <c r="NA161" t="n">
        <v/>
      </c>
      <c r="NB161" t="n">
        <v/>
      </c>
      <c r="NC161" t="n">
        <v/>
      </c>
      <c r="ND161" t="n">
        <v/>
      </c>
      <c r="NE161" t="n">
        <v/>
      </c>
      <c r="NF161" t="n">
        <v/>
      </c>
      <c r="NG161" t="n">
        <v/>
      </c>
      <c r="NH161" t="n">
        <v/>
      </c>
      <c r="NI161" t="n">
        <v/>
      </c>
      <c r="NJ161" t="n">
        <v/>
      </c>
      <c r="NK161" t="n">
        <v/>
      </c>
      <c r="NL161" t="inlineStr">
        <is>
          <t>Tidak</t>
        </is>
      </c>
      <c r="NM161" t="inlineStr">
        <is>
          <t>Kombinasi dana mandiri dan dana hibah</t>
        </is>
      </c>
      <c r="NN161" t="inlineStr">
        <is>
          <t>5.000.001-7.000.000</t>
        </is>
      </c>
      <c r="NO161" t="inlineStr">
        <is>
          <t>Yayasan Rumah Energi atau BIRU</t>
        </is>
      </c>
      <c r="NP161" t="n">
        <v/>
      </c>
      <c r="NQ161" t="n">
        <v/>
      </c>
      <c r="NR161" t="n">
        <v/>
      </c>
      <c r="NS161" t="n">
        <v/>
      </c>
      <c r="NT161" t="n">
        <v/>
      </c>
      <c r="NU161" t="n">
        <v/>
      </c>
      <c r="NV161" t="inlineStr">
        <is>
          <t>Anggota keluarga - Laki-laki dewasa</t>
        </is>
      </c>
      <c r="NW161" t="n">
        <v/>
      </c>
      <c r="NX161" t="inlineStr">
        <is>
          <t>Sedikit meningkat</t>
        </is>
      </c>
      <c r="NY161" t="n">
        <v>60</v>
      </c>
      <c r="NZ161" t="n">
        <v>0</v>
      </c>
      <c r="OA161" t="n">
        <v>0</v>
      </c>
      <c r="OB161" t="n">
        <v>10</v>
      </c>
      <c r="OC161" t="n">
        <v>0</v>
      </c>
      <c r="OD161" t="n">
        <v>0</v>
      </c>
      <c r="OE161" t="inlineStr">
        <is>
          <t>Lebih baik</t>
        </is>
      </c>
      <c r="OF161" t="inlineStr">
        <is>
          <t>Jauh lebih baik (beda waktu memasak lebih cepat setengah jam atau lebih, ATAU tidak lagi ada rasa/bau makanan yang berubah, ATAU alasan lainnya)</t>
        </is>
      </c>
      <c r="OG161" t="inlineStr">
        <is>
          <t>Ya</t>
        </is>
      </c>
      <c r="OH161" t="n">
        <v>0</v>
      </c>
      <c r="OI161" t="n">
        <v>4</v>
      </c>
      <c r="OJ161" t="n">
        <v>0</v>
      </c>
      <c r="OK161" t="n">
        <v>0</v>
      </c>
      <c r="OL161" t="n">
        <v>0</v>
      </c>
      <c r="OM161" t="n">
        <v>0</v>
      </c>
      <c r="ON161" t="n">
        <v>0</v>
      </c>
      <c r="OO161" t="n">
        <v>0</v>
      </c>
      <c r="OP161" t="inlineStr">
        <is>
          <t>Sapi perah</t>
        </is>
      </c>
      <c r="OQ161" t="n">
        <v>0</v>
      </c>
      <c r="OR161" t="n">
        <v>1</v>
      </c>
      <c r="OS161" t="n">
        <v>0</v>
      </c>
      <c r="OT161" t="n">
        <v>0</v>
      </c>
      <c r="OU161" t="n">
        <v>0</v>
      </c>
      <c r="OV161" t="n">
        <v>0</v>
      </c>
      <c r="OW161" t="n">
        <v>0</v>
      </c>
      <c r="OX161" t="n">
        <v>0</v>
      </c>
      <c r="OY161" t="n">
        <v>0</v>
      </c>
      <c r="OZ161" t="inlineStr">
        <is>
          <t>Sapi perah</t>
        </is>
      </c>
      <c r="PA161" t="n">
        <v>0</v>
      </c>
      <c r="PB161" t="n">
        <v>1</v>
      </c>
      <c r="PC161" t="n">
        <v>0</v>
      </c>
      <c r="PD161" t="n">
        <v>0</v>
      </c>
      <c r="PE161" t="n">
        <v>0</v>
      </c>
      <c r="PF161" t="n">
        <v>0</v>
      </c>
      <c r="PG161" t="n">
        <v>0</v>
      </c>
      <c r="PH161" t="n">
        <v>0</v>
      </c>
      <c r="PI161" t="n">
        <v>0</v>
      </c>
      <c r="PJ161" t="inlineStr">
        <is>
          <t>Sapi perah</t>
        </is>
      </c>
      <c r="PK161" t="n">
        <v>0</v>
      </c>
      <c r="PL161" t="n">
        <v>1</v>
      </c>
      <c r="PM161" t="n">
        <v>0</v>
      </c>
      <c r="PN161" t="n">
        <v>0</v>
      </c>
      <c r="PO161" t="n">
        <v>0</v>
      </c>
      <c r="PP161" t="n">
        <v>0</v>
      </c>
      <c r="PQ161" t="n">
        <v>0</v>
      </c>
      <c r="PR161" t="n">
        <v>0</v>
      </c>
      <c r="PS161" t="n">
        <v>0</v>
      </c>
      <c r="PT161" t="n">
        <v/>
      </c>
      <c r="PU161" t="n">
        <v/>
      </c>
      <c r="PV161" t="n">
        <v/>
      </c>
      <c r="PW161" t="n">
        <v/>
      </c>
      <c r="PX161" t="n">
        <v/>
      </c>
      <c r="PY161" t="n">
        <v/>
      </c>
      <c r="PZ161" t="n">
        <v/>
      </c>
      <c r="QA161" t="n">
        <v/>
      </c>
      <c r="QB161" t="n">
        <v/>
      </c>
      <c r="QC161" t="n">
        <v/>
      </c>
      <c r="QD161" t="n">
        <v/>
      </c>
      <c r="QE161" t="inlineStr">
        <is>
          <t>1-Disebarkan ke lahan terbuka</t>
        </is>
      </c>
      <c r="QF161" t="n">
        <v>0</v>
      </c>
      <c r="QG161" t="n">
        <v>0</v>
      </c>
      <c r="QH161" t="n">
        <v>0</v>
      </c>
      <c r="QI161" t="n">
        <v>0</v>
      </c>
      <c r="QJ161" t="n">
        <v>0</v>
      </c>
      <c r="QK161" t="n">
        <v>1</v>
      </c>
      <c r="QL161" t="n">
        <v>0</v>
      </c>
      <c r="QM161" t="n">
        <v>0</v>
      </c>
      <c r="QN161" t="n">
        <v>0</v>
      </c>
      <c r="QO161" t="n">
        <v/>
      </c>
      <c r="QP161" t="n">
        <v/>
      </c>
      <c r="QQ161" t="n">
        <v/>
      </c>
      <c r="QR161" t="n">
        <v/>
      </c>
      <c r="QS161" t="n">
        <v/>
      </c>
      <c r="QT161" t="n">
        <v/>
      </c>
      <c r="QU161" t="n">
        <v/>
      </c>
      <c r="QV161" t="n">
        <v/>
      </c>
      <c r="QW161" t="n">
        <v/>
      </c>
      <c r="QX161" t="n">
        <v/>
      </c>
      <c r="QY161" t="n">
        <v/>
      </c>
      <c r="QZ161" t="n">
        <v/>
      </c>
      <c r="RA161" t="n">
        <v/>
      </c>
      <c r="RB161" t="n">
        <v/>
      </c>
      <c r="RC161" t="n">
        <v/>
      </c>
      <c r="RD161" t="n">
        <v/>
      </c>
      <c r="RE161" t="n">
        <v/>
      </c>
      <c r="RF161" t="n">
        <v/>
      </c>
      <c r="RG161" t="n">
        <v/>
      </c>
      <c r="RH161" t="n">
        <v/>
      </c>
      <c r="RI161" t="n">
        <v/>
      </c>
      <c r="RJ161" t="n">
        <v/>
      </c>
      <c r="RK161" t="n">
        <v/>
      </c>
      <c r="RL161" t="n">
        <v/>
      </c>
      <c r="RM161" t="n">
        <v/>
      </c>
      <c r="RN161" t="n">
        <v/>
      </c>
      <c r="RO161" t="n">
        <v/>
      </c>
      <c r="RP161" t="n">
        <v/>
      </c>
      <c r="RQ161" t="n">
        <v/>
      </c>
      <c r="RR161" t="n">
        <v/>
      </c>
      <c r="RS161" t="n">
        <v/>
      </c>
      <c r="RT161" t="n">
        <v/>
      </c>
      <c r="RU161" t="n">
        <v/>
      </c>
      <c r="RV161" t="n">
        <v/>
      </c>
      <c r="RW161" t="n">
        <v/>
      </c>
      <c r="RX161" t="n">
        <v/>
      </c>
      <c r="RY161" t="n">
        <v/>
      </c>
      <c r="RZ161" t="n">
        <v/>
      </c>
      <c r="SA161" t="n">
        <v/>
      </c>
      <c r="SB161" t="n">
        <v/>
      </c>
      <c r="SC161" t="n">
        <v/>
      </c>
      <c r="SD161" t="n">
        <v/>
      </c>
      <c r="SE161" t="n">
        <v/>
      </c>
      <c r="SF161" t="n">
        <v/>
      </c>
      <c r="SG161" t="n">
        <v/>
      </c>
      <c r="SH161" t="n">
        <v/>
      </c>
      <c r="SI161" t="n">
        <v/>
      </c>
      <c r="SJ161" t="n">
        <v/>
      </c>
      <c r="SK161" t="n">
        <v/>
      </c>
      <c r="SL161" t="n">
        <v/>
      </c>
      <c r="SM161" t="n">
        <v/>
      </c>
      <c r="SN161" t="n">
        <v/>
      </c>
      <c r="SO161" t="n">
        <v/>
      </c>
      <c r="SP161" t="n">
        <v/>
      </c>
      <c r="SQ161" t="n">
        <v/>
      </c>
      <c r="SR161" t="n">
        <v/>
      </c>
      <c r="SS161" t="n">
        <v/>
      </c>
      <c r="ST161" t="n">
        <v/>
      </c>
      <c r="SU161" t="n">
        <v/>
      </c>
      <c r="SV161" t="n">
        <v/>
      </c>
      <c r="SW161" t="n">
        <v/>
      </c>
      <c r="SX161" t="n">
        <v/>
      </c>
      <c r="SY161" t="n">
        <v/>
      </c>
      <c r="SZ161" t="n">
        <v>4</v>
      </c>
      <c r="TA161" t="n">
        <v/>
      </c>
      <c r="TB161" t="n">
        <v/>
      </c>
      <c r="TC161" t="n">
        <v/>
      </c>
      <c r="TD161" t="n">
        <v/>
      </c>
      <c r="TE161" t="n">
        <v/>
      </c>
      <c r="TF161" t="n">
        <v/>
      </c>
      <c r="TG161" t="n">
        <v/>
      </c>
      <c r="TH161" t="n">
        <v/>
      </c>
      <c r="TI161" t="n">
        <v/>
      </c>
      <c r="TJ161" t="n">
        <v/>
      </c>
      <c r="TK161" t="n">
        <v/>
      </c>
      <c r="TL161" t="n">
        <v/>
      </c>
      <c r="TM161" t="n">
        <v/>
      </c>
      <c r="TN161" t="n">
        <v/>
      </c>
      <c r="TO161" t="n">
        <v/>
      </c>
      <c r="TP161" t="n">
        <v/>
      </c>
      <c r="TQ161" t="n">
        <v/>
      </c>
      <c r="TR161" t="n">
        <v/>
      </c>
      <c r="TS161" t="n">
        <v/>
      </c>
      <c r="TT161" t="n">
        <v/>
      </c>
      <c r="TU161" t="n">
        <v/>
      </c>
      <c r="TV161" t="n">
        <v/>
      </c>
      <c r="TW161" t="n">
        <v/>
      </c>
      <c r="TX161" t="n">
        <v/>
      </c>
      <c r="TY161" t="n">
        <v/>
      </c>
      <c r="TZ161" t="n">
        <v/>
      </c>
      <c r="UA161" t="n">
        <v/>
      </c>
      <c r="UB161" t="n">
        <v/>
      </c>
      <c r="UC161" t="n">
        <v/>
      </c>
      <c r="UD161" t="n">
        <v/>
      </c>
      <c r="UE161" t="n">
        <v/>
      </c>
      <c r="UF161" t="n">
        <v/>
      </c>
      <c r="UG161" t="n">
        <v/>
      </c>
      <c r="UH161" t="n">
        <v/>
      </c>
      <c r="UI161" t="n">
        <v/>
      </c>
      <c r="UJ161" t="n">
        <v/>
      </c>
      <c r="UK161" t="n">
        <v/>
      </c>
      <c r="UL161" t="n">
        <v/>
      </c>
      <c r="UM161" t="n">
        <v/>
      </c>
      <c r="UN161" t="n">
        <v/>
      </c>
      <c r="UO161" t="n">
        <v/>
      </c>
      <c r="UP161" t="n">
        <v/>
      </c>
      <c r="UQ161" t="n">
        <v/>
      </c>
      <c r="UR161" t="n">
        <v/>
      </c>
      <c r="US161" t="n">
        <v/>
      </c>
      <c r="UT161" t="n">
        <v/>
      </c>
      <c r="UU161" t="n">
        <v/>
      </c>
      <c r="UV161" t="inlineStr">
        <is>
          <t>Pemberian pakan di kandang</t>
        </is>
      </c>
      <c r="UW161" t="n">
        <v/>
      </c>
      <c r="UX161" t="n">
        <v/>
      </c>
      <c r="UY161" t="n">
        <v/>
      </c>
      <c r="UZ161" t="n">
        <v/>
      </c>
      <c r="VA161" t="n">
        <v/>
      </c>
      <c r="VB161" t="n">
        <v/>
      </c>
      <c r="VC161" t="n">
        <v/>
      </c>
      <c r="VD161" t="inlineStr">
        <is>
          <t>Sangat jarang (&gt;1 bulan sekali)</t>
        </is>
      </c>
      <c r="VE161" t="n">
        <v/>
      </c>
      <c r="VF161" t="n">
        <v/>
      </c>
      <c r="VG161" t="n">
        <v/>
      </c>
      <c r="VH161" t="n">
        <v/>
      </c>
      <c r="VI161" t="n">
        <v/>
      </c>
      <c r="VJ161" t="n">
        <v/>
      </c>
      <c r="VK161" t="n">
        <v/>
      </c>
      <c r="VL161" t="inlineStr">
        <is>
          <t>Sangat sering (&gt;1 kali sehari)</t>
        </is>
      </c>
      <c r="VM161" t="n">
        <v/>
      </c>
      <c r="VN161" t="n">
        <v/>
      </c>
      <c r="VO161" t="n">
        <v/>
      </c>
      <c r="VP161" t="n">
        <v/>
      </c>
      <c r="VQ161" t="n">
        <v/>
      </c>
      <c r="VR161" t="n">
        <v/>
      </c>
      <c r="VS161" t="n">
        <v/>
      </c>
      <c r="VT161" t="n">
        <v/>
      </c>
      <c r="VU161" t="n">
        <v/>
      </c>
      <c r="VV161" t="n">
        <v/>
      </c>
      <c r="VW161" t="n">
        <v/>
      </c>
      <c r="VX161" t="n">
        <v/>
      </c>
      <c r="VY161" t="n">
        <v/>
      </c>
      <c r="VZ161" t="n">
        <v/>
      </c>
      <c r="WA161" t="n">
        <v/>
      </c>
      <c r="WB161" t="n">
        <v/>
      </c>
      <c r="WC161" t="n">
        <v/>
      </c>
      <c r="WD161" t="n">
        <v/>
      </c>
      <c r="WE161" t="n">
        <v/>
      </c>
      <c r="WF161" t="inlineStr">
        <is>
          <t>3-Disimpan terbuka (dry lot)</t>
        </is>
      </c>
      <c r="WG161" t="n">
        <v>0</v>
      </c>
      <c r="WH161" t="n">
        <v>0</v>
      </c>
      <c r="WI161" t="n">
        <v>0</v>
      </c>
      <c r="WJ161" t="n">
        <v>0</v>
      </c>
      <c r="WK161" t="n">
        <v>0</v>
      </c>
      <c r="WL161" t="n">
        <v>0</v>
      </c>
      <c r="WM161" t="n">
        <v>1</v>
      </c>
      <c r="WN161" t="n">
        <v>0</v>
      </c>
      <c r="WO161" t="n">
        <v>0</v>
      </c>
      <c r="WP161" t="n">
        <v>0</v>
      </c>
      <c r="WQ161" t="n">
        <v>0</v>
      </c>
      <c r="WR161" t="n">
        <v>0</v>
      </c>
      <c r="WS161" t="n">
        <v/>
      </c>
      <c r="WT161" t="n">
        <v/>
      </c>
      <c r="WU161" t="n">
        <v/>
      </c>
      <c r="WV161" t="n">
        <v/>
      </c>
      <c r="WW161" t="n">
        <v/>
      </c>
      <c r="WX161" t="n">
        <v/>
      </c>
      <c r="WY161" t="n">
        <v/>
      </c>
      <c r="WZ161" t="n">
        <v/>
      </c>
      <c r="XA161" t="n">
        <v/>
      </c>
      <c r="XB161" t="n">
        <v/>
      </c>
      <c r="XC161" t="n">
        <v/>
      </c>
      <c r="XD161" t="n">
        <v/>
      </c>
      <c r="XE161" t="n">
        <v/>
      </c>
      <c r="XF161" t="n">
        <v/>
      </c>
      <c r="XG161" t="n">
        <v/>
      </c>
      <c r="XH161" t="n">
        <v/>
      </c>
      <c r="XI161" t="n">
        <v/>
      </c>
      <c r="XJ161" t="n">
        <v/>
      </c>
      <c r="XK161" t="n">
        <v/>
      </c>
      <c r="XL161" t="n">
        <v/>
      </c>
      <c r="XM161" t="n">
        <v/>
      </c>
      <c r="XN161" t="n">
        <v/>
      </c>
      <c r="XO161" t="n">
        <v/>
      </c>
      <c r="XP161" t="n">
        <v/>
      </c>
      <c r="XQ161" t="n">
        <v/>
      </c>
      <c r="XR161" t="n">
        <v/>
      </c>
      <c r="XS161" t="n">
        <v/>
      </c>
      <c r="XT161" t="n">
        <v/>
      </c>
      <c r="XU161" t="n">
        <v/>
      </c>
      <c r="XV161" t="n">
        <v/>
      </c>
      <c r="XW161" t="n">
        <v/>
      </c>
      <c r="XX161" t="n">
        <v/>
      </c>
      <c r="XY161" t="n">
        <v/>
      </c>
      <c r="XZ161" t="n">
        <v/>
      </c>
      <c r="YA161" t="n">
        <v/>
      </c>
      <c r="YB161" t="n">
        <v/>
      </c>
      <c r="YC161" t="n">
        <v/>
      </c>
      <c r="YD161" t="n">
        <v/>
      </c>
      <c r="YE161" t="n">
        <v/>
      </c>
      <c r="YF161" t="n">
        <v/>
      </c>
      <c r="YG161" t="n">
        <v/>
      </c>
      <c r="YH161" t="n">
        <v/>
      </c>
      <c r="YI161" t="n">
        <v/>
      </c>
      <c r="YJ161" t="n">
        <v/>
      </c>
      <c r="YK161" t="n">
        <v/>
      </c>
      <c r="YL161" t="n">
        <v/>
      </c>
      <c r="YM161" t="n">
        <v/>
      </c>
      <c r="YN161" t="n">
        <v/>
      </c>
      <c r="YO161" t="n">
        <v/>
      </c>
      <c r="YP161" t="n">
        <v/>
      </c>
      <c r="YQ161" t="n">
        <v/>
      </c>
      <c r="YR161" t="n">
        <v/>
      </c>
      <c r="YS161" t="n">
        <v/>
      </c>
      <c r="YT161" t="n">
        <v/>
      </c>
      <c r="YU161" t="n">
        <v/>
      </c>
      <c r="YV161" t="n">
        <v/>
      </c>
      <c r="YW161" t="n">
        <v/>
      </c>
      <c r="YX161" t="n">
        <v/>
      </c>
      <c r="YY161" t="n">
        <v/>
      </c>
      <c r="YZ161" t="n">
        <v/>
      </c>
      <c r="ZA161" t="n">
        <v/>
      </c>
      <c r="ZB161" t="n">
        <v/>
      </c>
      <c r="ZC161" t="n">
        <v/>
      </c>
      <c r="ZD161" t="n">
        <v/>
      </c>
      <c r="ZE161" t="n">
        <v/>
      </c>
      <c r="ZF161" t="n">
        <v/>
      </c>
      <c r="ZG161" t="n">
        <v/>
      </c>
      <c r="ZH161" t="n">
        <v/>
      </c>
      <c r="ZI161" t="n">
        <v/>
      </c>
      <c r="ZJ161" t="n">
        <v/>
      </c>
      <c r="ZK161" t="n">
        <v/>
      </c>
      <c r="ZL161" t="n">
        <v/>
      </c>
      <c r="ZM161" t="n">
        <v/>
      </c>
      <c r="ZN161" t="n">
        <v/>
      </c>
      <c r="ZO161" t="n">
        <v/>
      </c>
      <c r="ZP161" t="n">
        <v/>
      </c>
      <c r="ZQ161" t="n">
        <v/>
      </c>
      <c r="ZR161" t="n">
        <v/>
      </c>
      <c r="ZS161" t="n">
        <v/>
      </c>
      <c r="ZT161" t="n">
        <v/>
      </c>
      <c r="ZU161" t="n">
        <v/>
      </c>
      <c r="ZV161" t="n">
        <v/>
      </c>
      <c r="ZW161" t="n">
        <v>2</v>
      </c>
      <c r="ZX161" t="n">
        <v/>
      </c>
      <c r="ZY161" t="n">
        <v/>
      </c>
      <c r="ZZ161" t="n">
        <v/>
      </c>
      <c r="AAA161" t="n">
        <v/>
      </c>
      <c r="AAB161" t="n">
        <v/>
      </c>
      <c r="AAC161" t="n">
        <v/>
      </c>
      <c r="AAD161" t="n">
        <v/>
      </c>
      <c r="AAE161" t="inlineStr">
        <is>
          <t>Pakan segar (misal: rumput)</t>
        </is>
      </c>
      <c r="AAF161" t="n">
        <v/>
      </c>
      <c r="AAG161" t="n">
        <v/>
      </c>
      <c r="AAH161" t="n">
        <v/>
      </c>
      <c r="AAI161" t="n">
        <v/>
      </c>
      <c r="AAJ161" t="n">
        <v/>
      </c>
      <c r="AAK161" t="n">
        <v/>
      </c>
      <c r="AAL161" t="inlineStr">
        <is>
          <t>Tidak</t>
        </is>
      </c>
      <c r="AAM161" t="n">
        <v/>
      </c>
      <c r="AAN161" t="n">
        <v/>
      </c>
      <c r="AAO161" t="n">
        <v/>
      </c>
      <c r="AAP161" t="n">
        <v/>
      </c>
      <c r="AAQ161" t="n">
        <v/>
      </c>
      <c r="AAR161" t="inlineStr">
        <is>
          <t>Tidak</t>
        </is>
      </c>
      <c r="AAS161" t="inlineStr">
        <is>
          <t>Tidak pasti/ragu-ragu</t>
        </is>
      </c>
      <c r="AAT161" t="inlineStr">
        <is>
          <t>Dibuang ke selokan</t>
        </is>
      </c>
      <c r="AAU161" t="n">
        <v>0</v>
      </c>
      <c r="AAV161" t="n">
        <v>0</v>
      </c>
      <c r="AAW161" t="n">
        <v>0</v>
      </c>
      <c r="AAX161" t="n">
        <v>0</v>
      </c>
      <c r="AAY161" t="n">
        <v>0</v>
      </c>
      <c r="AAZ161" t="n">
        <v>0</v>
      </c>
      <c r="ABA161" t="n">
        <v>1</v>
      </c>
      <c r="ABB161" t="n">
        <v/>
      </c>
      <c r="ABC161" t="n">
        <v/>
      </c>
      <c r="ABD161" t="n">
        <v/>
      </c>
      <c r="ABE161" t="n">
        <v/>
      </c>
      <c r="ABF161" t="n">
        <v/>
      </c>
      <c r="ABG161" t="n">
        <v/>
      </c>
      <c r="ABH161" t="n">
        <v/>
      </c>
      <c r="ABI161" t="n">
        <v/>
      </c>
      <c r="ABJ161" t="n">
        <v/>
      </c>
      <c r="ABK161" t="n">
        <v/>
      </c>
      <c r="ABL161" t="n">
        <v/>
      </c>
      <c r="ABM161" t="n">
        <v/>
      </c>
      <c r="ABN161" t="n">
        <v/>
      </c>
      <c r="ABO161" t="n">
        <v/>
      </c>
      <c r="ABP161" t="n">
        <v/>
      </c>
      <c r="ABQ161" t="n">
        <v/>
      </c>
      <c r="ABR161" t="n">
        <v/>
      </c>
      <c r="ABS161" t="n">
        <v/>
      </c>
      <c r="ABT161" t="n">
        <v/>
      </c>
      <c r="ABU161" t="n">
        <v/>
      </c>
      <c r="ABV161" t="n">
        <v/>
      </c>
      <c r="ABW161" t="n">
        <v/>
      </c>
      <c r="ABX161" t="n">
        <v/>
      </c>
      <c r="ABY161" t="n">
        <v/>
      </c>
      <c r="ABZ161" t="n">
        <v/>
      </c>
      <c r="ACA161" t="n">
        <v/>
      </c>
      <c r="ACB161" t="n">
        <v/>
      </c>
      <c r="ACC161" t="n">
        <v/>
      </c>
      <c r="ACD161" t="n">
        <v/>
      </c>
      <c r="ACE161" t="n">
        <v/>
      </c>
      <c r="ACF161" t="n">
        <v/>
      </c>
      <c r="ACG161" t="n">
        <v/>
      </c>
      <c r="ACH161" t="n">
        <v/>
      </c>
      <c r="ACI161" t="n">
        <v/>
      </c>
      <c r="ACJ161" t="n">
        <v/>
      </c>
      <c r="ACK161" t="inlineStr">
        <is>
          <t>Tidak punya waktu mengumpulkannya</t>
        </is>
      </c>
      <c r="ACL161" t="n">
        <v>0</v>
      </c>
      <c r="ACM161" t="n">
        <v>0</v>
      </c>
      <c r="ACN161" t="n">
        <v>1</v>
      </c>
      <c r="ACO161" t="n">
        <v>0</v>
      </c>
      <c r="ACP161" t="n">
        <v>0</v>
      </c>
      <c r="ACQ161" t="n">
        <v>0</v>
      </c>
      <c r="ACR161" t="n">
        <v>0</v>
      </c>
      <c r="ACS161" t="n">
        <v/>
      </c>
      <c r="ACT161" t="inlineStr">
        <is>
          <t>Tidak</t>
        </is>
      </c>
      <c r="ACU161" t="inlineStr">
        <is>
          <t>Manfaat besar dan membantu kehidupan sehari-hari</t>
        </is>
      </c>
      <c r="ACV161" t="inlineStr">
        <is>
          <t>Berkurang</t>
        </is>
      </c>
      <c r="ACW161" t="inlineStr">
        <is>
          <t>Anggota keluarga - Perempuan dewasa</t>
        </is>
      </c>
      <c r="ACX161" t="inlineStr">
        <is>
          <t>Setuju</t>
        </is>
      </c>
      <c r="ACY161" t="inlineStr">
        <is>
          <t>Anggota keluarga - Laki-laki dewasa Anggota keluarga - Perempuan dewasa</t>
        </is>
      </c>
      <c r="ACZ161" t="n">
        <v>1</v>
      </c>
      <c r="ADA161" t="n">
        <v>1</v>
      </c>
      <c r="ADB161" t="n">
        <v>0</v>
      </c>
      <c r="ADC161" t="n">
        <v>0</v>
      </c>
      <c r="ADD161" t="inlineStr">
        <is>
          <t>Puas</t>
        </is>
      </c>
      <c r="ADE161" t="inlineStr">
        <is>
          <t>Puas</t>
        </is>
      </c>
      <c r="ADF161" t="inlineStr">
        <is>
          <t>Puas</t>
        </is>
      </c>
      <c r="ADG161" t="inlineStr">
        <is>
          <t>Puas</t>
        </is>
      </c>
      <c r="ADH161" t="inlineStr">
        <is>
          <t>Tidak</t>
        </is>
      </c>
      <c r="ADI161" t="n">
        <v/>
      </c>
      <c r="ADJ161" t="inlineStr">
        <is>
          <t>Puas</t>
        </is>
      </c>
      <c r="ADK161" t="n">
        <v/>
      </c>
      <c r="ADL161" t="n">
        <v/>
      </c>
      <c r="ADM161" t="n">
        <v/>
      </c>
      <c r="ADN161" t="n">
        <v/>
      </c>
      <c r="ADO161" t="n">
        <v/>
      </c>
      <c r="ADP161" t="n">
        <v/>
      </c>
      <c r="ADQ161" t="n">
        <v/>
      </c>
      <c r="ADR161" t="n">
        <v/>
      </c>
      <c r="ADS161" t="n">
        <v/>
      </c>
      <c r="ADT161" t="n">
        <v/>
      </c>
      <c r="ADU161" t="inlineStr">
        <is>
          <t>Menghubungi CPO atau pendamping</t>
        </is>
      </c>
      <c r="ADV161" t="n">
        <v>0</v>
      </c>
      <c r="ADW161" t="n">
        <v>0</v>
      </c>
      <c r="ADX161" t="n">
        <v>0</v>
      </c>
      <c r="ADY161" t="n">
        <v>0</v>
      </c>
      <c r="ADZ161" t="n">
        <v>1</v>
      </c>
      <c r="AEA161" t="n">
        <v>0</v>
      </c>
      <c r="AEB161" t="n">
        <v>0</v>
      </c>
      <c r="AEC161" t="n">
        <v>0</v>
      </c>
      <c r="AED161" t="inlineStr">
        <is>
          <t>Tidak</t>
        </is>
      </c>
      <c r="AEE161" t="inlineStr">
        <is>
          <t>Laki-laki dewasa</t>
        </is>
      </c>
      <c r="AEF161" t="n">
        <v/>
      </c>
      <c r="AEG161" t="inlineStr">
        <is>
          <t>Menghubungi melalui rekan</t>
        </is>
      </c>
      <c r="AEH161" t="n">
        <v/>
      </c>
      <c r="AEI161" t="inlineStr">
        <is>
          <t>Tidak</t>
        </is>
      </c>
      <c r="AEJ161" t="inlineStr">
        <is>
          <t>Ya, selalu</t>
        </is>
      </c>
      <c r="AEK161"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AEL161" t="n">
        <v>1</v>
      </c>
      <c r="AEM161" t="n">
        <v>1</v>
      </c>
      <c r="AEN161" t="n">
        <v>1</v>
      </c>
      <c r="AEO161" t="n">
        <v>1</v>
      </c>
      <c r="AEP161" t="n">
        <v>1</v>
      </c>
      <c r="AEQ161" t="n">
        <v>1</v>
      </c>
      <c r="AER161" t="n">
        <v>1</v>
      </c>
      <c r="AES161" t="n">
        <v>1</v>
      </c>
      <c r="AET161" t="n">
        <v>1</v>
      </c>
      <c r="AEU161" t="n">
        <v>1</v>
      </c>
      <c r="AEV161" t="n">
        <v>1</v>
      </c>
      <c r="AEW161" t="n">
        <v>0</v>
      </c>
      <c r="AEX161" t="n">
        <v/>
      </c>
      <c r="AEY161" t="inlineStr">
        <is>
          <t>Mengurangi pengeluaran energi</t>
        </is>
      </c>
      <c r="AEZ161" t="n">
        <v/>
      </c>
      <c r="AFA161" t="inlineStr">
        <is>
          <t>Koperasi</t>
        </is>
      </c>
      <c r="AFB161" t="n">
        <v/>
      </c>
      <c r="AFC161" t="inlineStr">
        <is>
          <t>1000532669-17_32_9.jpg</t>
        </is>
      </c>
      <c r="AFD161" t="inlineStr">
        <is>
          <t>https://kf.kobotoolbox.org/api/v2/assets/avstPQqLr3Ab3ZdcVTXZ6f/data/670229726/attachments/atttEoi4arvPZt5hVjkvtmLX/</t>
        </is>
      </c>
      <c r="AFE161" t="inlineStr">
        <is>
          <t>1000532666-17_32_15.jpg</t>
        </is>
      </c>
      <c r="AFF161" t="inlineStr">
        <is>
          <t>https://kf.kobotoolbox.org/api/v2/assets/avstPQqLr3Ab3ZdcVTXZ6f/data/670229726/attachments/attNUMhraRLriy5T7W2gfYfY/</t>
        </is>
      </c>
      <c r="AFG161" t="inlineStr">
        <is>
          <t>Fahrizal</t>
        </is>
      </c>
      <c r="AFH161" t="n">
        <v/>
      </c>
      <c r="AFI161" t="inlineStr">
        <is>
          <t>E12 pakan konsentrat dan hijauan</t>
        </is>
      </c>
    </row>
    <row r="162">
      <c r="A162" t="n">
        <v/>
      </c>
      <c r="B162" t="n">
        <v/>
      </c>
      <c r="C162" t="n">
        <v/>
      </c>
      <c r="D162" t="inlineStr">
        <is>
          <t>suwaji</t>
        </is>
      </c>
      <c r="E162" t="n">
        <v>0</v>
      </c>
      <c r="F162" t="inlineStr">
        <is>
          <t>-7.890954 112.764927 969.1182801710288 35.17599868774414</t>
        </is>
      </c>
      <c r="G162" t="n">
        <v>-7.890954</v>
      </c>
      <c r="H162" t="n">
        <v>112.764927</v>
      </c>
      <c r="I162" t="n">
        <v>969.1182802</v>
      </c>
      <c r="J162" t="n">
        <v>35.17599869</v>
      </c>
      <c r="K162" t="n">
        <v>0</v>
      </c>
      <c r="L162" t="inlineStr">
        <is>
          <t>-7.890914 112.764889 969.6416236680362 56.099998474121094</t>
        </is>
      </c>
      <c r="M162" t="n">
        <v>-7.890914</v>
      </c>
      <c r="N162" t="n">
        <v>112.764889</v>
      </c>
      <c r="O162" t="n">
        <v>969.6416237</v>
      </c>
      <c r="P162" t="n">
        <v>56.09999847</v>
      </c>
      <c r="Q162" t="n">
        <v>0</v>
      </c>
      <c r="R162" t="inlineStr">
        <is>
          <t>Jawa Timur</t>
        </is>
      </c>
      <c r="S162" t="n">
        <v>0</v>
      </c>
      <c r="T162" t="n">
        <v>0</v>
      </c>
      <c r="U162" t="n">
        <v>0</v>
      </c>
      <c r="V162" t="n">
        <v>0</v>
      </c>
      <c r="W162" t="n">
        <v>0</v>
      </c>
      <c r="X162" t="n">
        <v>1</v>
      </c>
      <c r="Y162" t="n">
        <v>0</v>
      </c>
      <c r="Z162" t="n">
        <v>0</v>
      </c>
      <c r="AA162" t="n">
        <v>0</v>
      </c>
      <c r="AB162" t="n">
        <v>0</v>
      </c>
      <c r="AC162" t="inlineStr">
        <is>
          <t>MALANG</t>
        </is>
      </c>
      <c r="AD162" t="inlineStr">
        <is>
          <t>JABUNG</t>
        </is>
      </c>
      <c r="AE162" t="inlineStr">
        <is>
          <t>KEMIRI</t>
        </is>
      </c>
      <c r="AF162" t="inlineStr">
        <is>
          <t>KAN JABUNG</t>
        </is>
      </c>
      <c r="AG162" t="inlineStr">
        <is>
          <t>KJP0286</t>
        </is>
      </c>
      <c r="AH162" t="n">
        <v>13</v>
      </c>
      <c r="AI162" t="inlineStr">
        <is>
          <t>VPA1</t>
        </is>
      </c>
      <c r="AJ162" t="inlineStr">
        <is>
          <t>Tidak aktif</t>
        </is>
      </c>
      <c r="AK162" t="n">
        <v>48</v>
      </c>
      <c r="AL162" t="inlineStr">
        <is>
          <t>Laki-laki</t>
        </is>
      </c>
      <c r="AM162" t="inlineStr">
        <is>
          <t>Sudah menikah</t>
        </is>
      </c>
      <c r="AN162" t="inlineStr">
        <is>
          <t>SD/Sederajat</t>
        </is>
      </c>
      <c r="AO162" t="inlineStr">
        <is>
          <t>Pekerja lepas</t>
        </is>
      </c>
      <c r="AP162" t="n">
        <v>0</v>
      </c>
      <c r="AQ162" t="n">
        <v>0</v>
      </c>
      <c r="AR162" t="n">
        <v>1</v>
      </c>
      <c r="AS162" t="n">
        <v>0</v>
      </c>
      <c r="AT162" t="n">
        <v>0</v>
      </c>
      <c r="AU162" t="n">
        <v>0</v>
      </c>
      <c r="AV162" t="n">
        <v>0</v>
      </c>
      <c r="AW162" t="n">
        <v>0</v>
      </c>
      <c r="AX162" t="n">
        <v/>
      </c>
      <c r="AY162" t="inlineStr">
        <is>
          <t>Pekerja lepas</t>
        </is>
      </c>
      <c r="AZ162" t="n">
        <v>0</v>
      </c>
      <c r="BA162" t="n">
        <v>0</v>
      </c>
      <c r="BB162" t="n">
        <v>1</v>
      </c>
      <c r="BC162" t="n">
        <v>0</v>
      </c>
      <c r="BD162" t="n">
        <v>0</v>
      </c>
      <c r="BE162" t="n">
        <v>0</v>
      </c>
      <c r="BF162" t="n">
        <v>0</v>
      </c>
      <c r="BG162" t="n">
        <v>0</v>
      </c>
      <c r="BH162" t="n">
        <v/>
      </c>
      <c r="BI162" t="inlineStr">
        <is>
          <t>&gt;Rp3.500.000</t>
        </is>
      </c>
      <c r="BJ162" t="n">
        <v>1</v>
      </c>
      <c r="BK162" t="n">
        <v>1</v>
      </c>
      <c r="BL162" t="n">
        <v>0</v>
      </c>
      <c r="BM162" t="n">
        <v>0</v>
      </c>
      <c r="BN162" t="inlineStr">
        <is>
          <t>Milik sendiri</t>
        </is>
      </c>
      <c r="BO162" t="inlineStr">
        <is>
          <t>Permanen (dinding bata dan semen)</t>
        </is>
      </c>
      <c r="BP162" t="n">
        <v>1</v>
      </c>
      <c r="BQ162" t="n">
        <v>0</v>
      </c>
      <c r="BR162" t="n">
        <v>0</v>
      </c>
      <c r="BS162" t="n">
        <v>0</v>
      </c>
      <c r="BT162" t="n">
        <v>0</v>
      </c>
      <c r="BU162" t="n">
        <v/>
      </c>
      <c r="BV162" t="inlineStr">
        <is>
          <t>Keramik/ubin</t>
        </is>
      </c>
      <c r="BW162" t="n">
        <v>0</v>
      </c>
      <c r="BX162" t="n">
        <v>0</v>
      </c>
      <c r="BY162" t="n">
        <v>1</v>
      </c>
      <c r="BZ162" t="n">
        <v>0</v>
      </c>
      <c r="CA162" t="n">
        <v>0</v>
      </c>
      <c r="CB162" t="n">
        <v/>
      </c>
      <c r="CC162" t="inlineStr">
        <is>
          <t>Genting</t>
        </is>
      </c>
      <c r="CD162" t="n">
        <v>0</v>
      </c>
      <c r="CE162" t="n">
        <v>0</v>
      </c>
      <c r="CF162" t="n">
        <v>0</v>
      </c>
      <c r="CG162" t="n">
        <v>0</v>
      </c>
      <c r="CH162" t="n">
        <v>0</v>
      </c>
      <c r="CI162" t="n">
        <v>1</v>
      </c>
      <c r="CJ162" t="n">
        <v>0</v>
      </c>
      <c r="CK162" t="n">
        <v/>
      </c>
      <c r="CL162" t="inlineStr">
        <is>
          <t>Ya</t>
        </is>
      </c>
      <c r="CM162" t="n">
        <v>2012</v>
      </c>
      <c r="CN162" t="inlineStr">
        <is>
          <t>Fixed-Dome (Kubah Tetap)</t>
        </is>
      </c>
      <c r="CO162" t="inlineStr">
        <is>
          <t>6 m³ (4-5 ekor sapi, ±5 jam memasak/hari, ±50 kg</t>
        </is>
      </c>
      <c r="CP162" t="inlineStr">
        <is>
          <t>Anggota keluarga - laki-laki</t>
        </is>
      </c>
      <c r="CQ162" t="n">
        <v>0</v>
      </c>
      <c r="CR162" t="n">
        <v>0</v>
      </c>
      <c r="CS162" t="n">
        <v>0</v>
      </c>
      <c r="CT162" t="n">
        <v>0</v>
      </c>
      <c r="CU162" t="n">
        <v>1</v>
      </c>
      <c r="CV162" t="n">
        <v>0</v>
      </c>
      <c r="CW162" t="n">
        <v>0</v>
      </c>
      <c r="CX162" t="n">
        <v>0</v>
      </c>
      <c r="CY162" t="inlineStr">
        <is>
          <t>Anggota keluarga - laki-laki</t>
        </is>
      </c>
      <c r="CZ162" t="n">
        <v>1</v>
      </c>
      <c r="DA162" t="n">
        <v>0</v>
      </c>
      <c r="DB162" t="n">
        <v>0</v>
      </c>
      <c r="DC162" t="n">
        <v/>
      </c>
      <c r="DD162" t="inlineStr">
        <is>
          <t>Anggota keluarga - laki-laki</t>
        </is>
      </c>
      <c r="DE162" t="n">
        <v>1</v>
      </c>
      <c r="DF162" t="n">
        <v>0</v>
      </c>
      <c r="DG162" t="n">
        <v>0</v>
      </c>
      <c r="DH162" t="n">
        <v>0</v>
      </c>
      <c r="DI162" t="n">
        <v/>
      </c>
      <c r="DJ162" t="inlineStr">
        <is>
          <t>CPO atau pendamping</t>
        </is>
      </c>
      <c r="DK162" t="n">
        <v>0</v>
      </c>
      <c r="DL162" t="n">
        <v>0</v>
      </c>
      <c r="DM162" t="n">
        <v>1</v>
      </c>
      <c r="DN162" t="n">
        <v>0</v>
      </c>
      <c r="DO162" t="n">
        <v/>
      </c>
      <c r="DP162" t="inlineStr">
        <is>
          <t>Tidak berfungsi sama sekali</t>
        </is>
      </c>
      <c r="DQ162" t="inlineStr">
        <is>
          <t>&gt;1 tahun yang lalu</t>
        </is>
      </c>
      <c r="DR162" t="inlineStr">
        <is>
          <t>Tidak ada ternak</t>
        </is>
      </c>
      <c r="DS162" t="n">
        <v/>
      </c>
      <c r="DT162" t="n">
        <v/>
      </c>
      <c r="DU162" t="n">
        <v/>
      </c>
      <c r="DV162" t="n">
        <v/>
      </c>
      <c r="DW162" t="n">
        <v/>
      </c>
      <c r="DX162" t="n">
        <v/>
      </c>
      <c r="DY162" t="n">
        <v/>
      </c>
      <c r="DZ162" t="n">
        <v/>
      </c>
      <c r="EA162" t="n">
        <v/>
      </c>
      <c r="EB162" t="n">
        <v/>
      </c>
      <c r="EC162" t="n">
        <v/>
      </c>
      <c r="ED162" t="n">
        <v/>
      </c>
      <c r="EE162" t="n">
        <v/>
      </c>
      <c r="EF162" t="n">
        <v/>
      </c>
      <c r="EG162" t="n">
        <v/>
      </c>
      <c r="EH162" t="n">
        <v/>
      </c>
      <c r="EI162" t="inlineStr">
        <is>
          <t>Tidak ada masalah</t>
        </is>
      </c>
      <c r="EJ162" t="n">
        <v>0</v>
      </c>
      <c r="EK162" t="n">
        <v>0</v>
      </c>
      <c r="EL162" t="n">
        <v>0</v>
      </c>
      <c r="EM162" t="n">
        <v>1</v>
      </c>
      <c r="EN162" t="n">
        <v>0</v>
      </c>
      <c r="EO162" t="n">
        <v/>
      </c>
      <c r="EP162" t="inlineStr">
        <is>
          <t>Ya, cukup jelas dan mudah diikuti</t>
        </is>
      </c>
      <c r="EQ162" t="inlineStr">
        <is>
          <t>Pelatihan</t>
        </is>
      </c>
      <c r="ER162" t="inlineStr">
        <is>
          <t>CPO atau pendamping</t>
        </is>
      </c>
      <c r="ES162" t="n">
        <v>1</v>
      </c>
      <c r="ET162" t="n">
        <v>0</v>
      </c>
      <c r="EU162" t="n">
        <v>0</v>
      </c>
      <c r="EV162" t="n">
        <v>0</v>
      </c>
      <c r="EW162" t="n">
        <v/>
      </c>
      <c r="EX162" t="inlineStr">
        <is>
          <t>Anggota keluarga - Laki-laki</t>
        </is>
      </c>
      <c r="EY162" t="n">
        <v>1</v>
      </c>
      <c r="EZ162" t="n">
        <v>0</v>
      </c>
      <c r="FA162" t="n">
        <v>0</v>
      </c>
      <c r="FB162" t="n">
        <v/>
      </c>
      <c r="FC162" t="inlineStr">
        <is>
          <t>Jarang sekali</t>
        </is>
      </c>
      <c r="FD162" t="n">
        <v/>
      </c>
      <c r="FE162" t="inlineStr">
        <is>
          <t>Mengetahui</t>
        </is>
      </c>
      <c r="FF162" t="inlineStr">
        <is>
          <t>Tidak pernah</t>
        </is>
      </c>
      <c r="FG162" t="inlineStr">
        <is>
          <t>Mengetahui</t>
        </is>
      </c>
      <c r="FH162" t="inlineStr">
        <is>
          <t>Tidak pernah</t>
        </is>
      </c>
      <c r="FI162" t="inlineStr">
        <is>
          <t>Mengetahui</t>
        </is>
      </c>
      <c r="FJ162" t="inlineStr">
        <is>
          <t>Tidak pernah</t>
        </is>
      </c>
      <c r="FK162" t="inlineStr">
        <is>
          <t>Mengetahui</t>
        </is>
      </c>
      <c r="FL162" t="inlineStr">
        <is>
          <t>Tidak pernah</t>
        </is>
      </c>
      <c r="FM162" t="inlineStr">
        <is>
          <t>Mengetahui</t>
        </is>
      </c>
      <c r="FN162" t="inlineStr">
        <is>
          <t>Tidak pernah</t>
        </is>
      </c>
      <c r="FO162" t="inlineStr">
        <is>
          <t>Mengetahui</t>
        </is>
      </c>
      <c r="FP162" t="inlineStr">
        <is>
          <t>Tidak pernah</t>
        </is>
      </c>
      <c r="FQ162" t="inlineStr">
        <is>
          <t>Mengetahui</t>
        </is>
      </c>
      <c r="FR162" t="inlineStr">
        <is>
          <t>Tidak</t>
        </is>
      </c>
      <c r="FS162" t="inlineStr">
        <is>
          <t>Mengetahui</t>
        </is>
      </c>
      <c r="FT162" t="inlineStr">
        <is>
          <t>Tidak sama sekali</t>
        </is>
      </c>
      <c r="FU162" t="inlineStr">
        <is>
          <t>Laki-laki dewasa</t>
        </is>
      </c>
      <c r="FV162" t="n">
        <v>1</v>
      </c>
      <c r="FW162" t="n">
        <v>0</v>
      </c>
      <c r="FX162" t="n">
        <v>0</v>
      </c>
      <c r="FY162" t="n">
        <v>0</v>
      </c>
      <c r="FZ162" t="inlineStr">
        <is>
          <t>Memahami</t>
        </is>
      </c>
      <c r="GA162" t="inlineStr">
        <is>
          <t>CPO Pelatihan</t>
        </is>
      </c>
      <c r="GB162" t="n">
        <v>1</v>
      </c>
      <c r="GC162" t="n">
        <v>1</v>
      </c>
      <c r="GD162" t="n">
        <v>0</v>
      </c>
      <c r="GE162" t="n">
        <v>0</v>
      </c>
      <c r="GF162" t="n">
        <v/>
      </c>
      <c r="GG162" t="inlineStr">
        <is>
          <t>Selalu</t>
        </is>
      </c>
      <c r="GH162" t="inlineStr">
        <is>
          <t>Tidak</t>
        </is>
      </c>
      <c r="GI162" t="n">
        <v/>
      </c>
      <c r="GJ162" t="n">
        <v/>
      </c>
      <c r="GK162" t="n">
        <v/>
      </c>
      <c r="GL162" t="n">
        <v/>
      </c>
      <c r="GM162" t="n">
        <v/>
      </c>
      <c r="GN162" t="n">
        <v/>
      </c>
      <c r="GO162" t="n">
        <v/>
      </c>
      <c r="GP162" t="inlineStr">
        <is>
          <t>Sebagian</t>
        </is>
      </c>
      <c r="GQ162" t="inlineStr">
        <is>
          <t>LPG</t>
        </is>
      </c>
      <c r="GR162" t="n">
        <v>1</v>
      </c>
      <c r="GS162" t="n">
        <v>0</v>
      </c>
      <c r="GT162" t="n">
        <v>0</v>
      </c>
      <c r="GU162" t="n">
        <v>0</v>
      </c>
      <c r="GV162" t="n">
        <v>0</v>
      </c>
      <c r="GW162" t="n">
        <v>0</v>
      </c>
      <c r="GX162" t="n">
        <v>0</v>
      </c>
      <c r="GY162" t="n">
        <v/>
      </c>
      <c r="GZ162" t="inlineStr">
        <is>
          <t>Tidak</t>
        </is>
      </c>
      <c r="HA162" t="n">
        <v/>
      </c>
      <c r="HB162" t="n">
        <v/>
      </c>
      <c r="HC162" t="n">
        <v/>
      </c>
      <c r="HD162" t="n">
        <v/>
      </c>
      <c r="HE162" t="n">
        <v/>
      </c>
      <c r="HF162" t="n">
        <v/>
      </c>
      <c r="HG162" t="n">
        <v/>
      </c>
      <c r="HH162" t="n">
        <v/>
      </c>
      <c r="HI162" t="n">
        <v/>
      </c>
      <c r="HJ162" t="n">
        <v/>
      </c>
      <c r="HK162" t="n">
        <v/>
      </c>
      <c r="HL162" t="n">
        <v/>
      </c>
      <c r="HM162" t="n">
        <v/>
      </c>
      <c r="HN162" t="n">
        <v/>
      </c>
      <c r="HO162" t="n">
        <v/>
      </c>
      <c r="HP162" t="n">
        <v/>
      </c>
      <c r="HQ162" t="n">
        <v/>
      </c>
      <c r="HR162" t="n">
        <v/>
      </c>
      <c r="HS162" t="n">
        <v/>
      </c>
      <c r="HT162" t="n">
        <v/>
      </c>
      <c r="HU162" t="n">
        <v/>
      </c>
      <c r="HV162" t="n">
        <v/>
      </c>
      <c r="HW162" t="n">
        <v/>
      </c>
      <c r="HX162" t="n">
        <v/>
      </c>
      <c r="HY162" t="n">
        <v/>
      </c>
      <c r="HZ162" t="n">
        <v/>
      </c>
      <c r="IA162" t="n">
        <v>0</v>
      </c>
      <c r="IB162" t="n">
        <v>0</v>
      </c>
      <c r="IC162" t="n">
        <v/>
      </c>
      <c r="ID162" t="n">
        <v/>
      </c>
      <c r="IE162" t="n">
        <v/>
      </c>
      <c r="IF162" t="n">
        <v/>
      </c>
      <c r="IG162" t="n">
        <v/>
      </c>
      <c r="IH162" t="n">
        <v/>
      </c>
      <c r="II162" t="n">
        <v/>
      </c>
      <c r="IJ162" t="n">
        <v/>
      </c>
      <c r="IK162" t="inlineStr">
        <is>
          <t>&lt;15 kg</t>
        </is>
      </c>
      <c r="IL162" t="inlineStr">
        <is>
          <t>1-3 jam</t>
        </is>
      </c>
      <c r="IM162" t="inlineStr">
        <is>
          <t>Ya</t>
        </is>
      </c>
      <c r="IN162" t="inlineStr">
        <is>
          <t>Tidak</t>
        </is>
      </c>
      <c r="IO162" t="inlineStr">
        <is>
          <t>Tidak ada perubahan</t>
        </is>
      </c>
      <c r="IP162" t="n">
        <v/>
      </c>
      <c r="IQ162" t="inlineStr">
        <is>
          <t>Tidak pernah</t>
        </is>
      </c>
      <c r="IR162" t="n">
        <v/>
      </c>
      <c r="IS162" t="n">
        <v/>
      </c>
      <c r="IT162" t="n">
        <v/>
      </c>
      <c r="IU162" t="n">
        <v/>
      </c>
      <c r="IV162" t="n">
        <v/>
      </c>
      <c r="IW162" t="n">
        <v/>
      </c>
      <c r="IX162" t="n">
        <v/>
      </c>
      <c r="IY162" t="n">
        <v/>
      </c>
      <c r="IZ162" t="inlineStr">
        <is>
          <t>Tidak pernah</t>
        </is>
      </c>
      <c r="JA162" t="n">
        <v/>
      </c>
      <c r="JB162" t="n">
        <v/>
      </c>
      <c r="JC162" t="n">
        <v/>
      </c>
      <c r="JD162" t="n">
        <v/>
      </c>
      <c r="JE162" t="n">
        <v/>
      </c>
      <c r="JF162" t="n">
        <v/>
      </c>
      <c r="JG162" t="n">
        <v/>
      </c>
      <c r="JH162" t="n">
        <v/>
      </c>
      <c r="JI162" t="inlineStr">
        <is>
          <t>Tidak pernah</t>
        </is>
      </c>
      <c r="JJ162" t="n">
        <v/>
      </c>
      <c r="JK162" t="n">
        <v/>
      </c>
      <c r="JL162" t="n">
        <v/>
      </c>
      <c r="JM162" t="n">
        <v/>
      </c>
      <c r="JN162" t="n">
        <v/>
      </c>
      <c r="JO162" t="n">
        <v/>
      </c>
      <c r="JP162" t="n">
        <v/>
      </c>
      <c r="JQ162" t="n">
        <v/>
      </c>
      <c r="JR162" t="inlineStr">
        <is>
          <t>Tidak pernah</t>
        </is>
      </c>
      <c r="JS162" t="n">
        <v/>
      </c>
      <c r="JT162" t="n">
        <v/>
      </c>
      <c r="JU162" t="n">
        <v/>
      </c>
      <c r="JV162" t="n">
        <v/>
      </c>
      <c r="JW162" t="n">
        <v/>
      </c>
      <c r="JX162" t="n">
        <v/>
      </c>
      <c r="JY162" t="n">
        <v/>
      </c>
      <c r="JZ162" t="n">
        <v/>
      </c>
      <c r="KA162" t="inlineStr">
        <is>
          <t>Tidak pernah</t>
        </is>
      </c>
      <c r="KB162" t="n">
        <v/>
      </c>
      <c r="KC162" t="n">
        <v/>
      </c>
      <c r="KD162" t="n">
        <v/>
      </c>
      <c r="KE162" t="n">
        <v/>
      </c>
      <c r="KF162" t="n">
        <v/>
      </c>
      <c r="KG162" t="n">
        <v/>
      </c>
      <c r="KH162" t="n">
        <v/>
      </c>
      <c r="KI162" t="n">
        <v/>
      </c>
      <c r="KJ162" t="inlineStr">
        <is>
          <t>Tidak pernah</t>
        </is>
      </c>
      <c r="KK162" t="n">
        <v/>
      </c>
      <c r="KL162" t="n">
        <v/>
      </c>
      <c r="KM162" t="n">
        <v/>
      </c>
      <c r="KN162" t="n">
        <v/>
      </c>
      <c r="KO162" t="n">
        <v/>
      </c>
      <c r="KP162" t="n">
        <v/>
      </c>
      <c r="KQ162" t="n">
        <v/>
      </c>
      <c r="KR162" t="n">
        <v/>
      </c>
      <c r="KS162" t="inlineStr">
        <is>
          <t>Tidak ada perubahan</t>
        </is>
      </c>
      <c r="KT162" t="inlineStr">
        <is>
          <t>0-1 kali</t>
        </is>
      </c>
      <c r="KU162" t="inlineStr">
        <is>
          <t>0-1 kali</t>
        </is>
      </c>
      <c r="KV162" t="inlineStr">
        <is>
          <t>Tidak ada</t>
        </is>
      </c>
      <c r="KW162" t="n">
        <v>0</v>
      </c>
      <c r="KX162" t="n">
        <v>0</v>
      </c>
      <c r="KY162" t="n">
        <v>0</v>
      </c>
      <c r="KZ162" t="n">
        <v>1</v>
      </c>
      <c r="LA162" t="inlineStr">
        <is>
          <t>Tidak ada perubahan</t>
        </is>
      </c>
      <c r="LB162" t="inlineStr">
        <is>
          <t>Tidak ada perubahan</t>
        </is>
      </c>
      <c r="LC162" t="n">
        <v>0</v>
      </c>
      <c r="LD162" t="n">
        <v>0</v>
      </c>
      <c r="LE162" t="n">
        <v>0</v>
      </c>
      <c r="LF162" t="n">
        <v>8</v>
      </c>
      <c r="LG162" t="inlineStr">
        <is>
          <t>Tidak</t>
        </is>
      </c>
      <c r="LH162" t="n">
        <v/>
      </c>
      <c r="LI162" t="n">
        <v>0</v>
      </c>
      <c r="LJ162" t="inlineStr">
        <is>
          <t>Kebutuhan rumah tangga</t>
        </is>
      </c>
      <c r="LK162" t="n">
        <v>0</v>
      </c>
      <c r="LL162" t="n">
        <v>0</v>
      </c>
      <c r="LM162" t="n">
        <v>0</v>
      </c>
      <c r="LN162" t="n">
        <v>0</v>
      </c>
      <c r="LO162" t="n">
        <v>1</v>
      </c>
      <c r="LP162" t="n">
        <v>0</v>
      </c>
      <c r="LQ162" t="n">
        <v>0</v>
      </c>
      <c r="LR162" t="n">
        <v/>
      </c>
      <c r="LS162" t="n">
        <v>0</v>
      </c>
      <c r="LT162" t="n">
        <v>0</v>
      </c>
      <c r="LU162" t="n">
        <v>0</v>
      </c>
      <c r="LV162" t="n">
        <v>0</v>
      </c>
      <c r="LW162" t="n">
        <v>0</v>
      </c>
      <c r="LX162" t="n">
        <v>0</v>
      </c>
      <c r="LY162" t="n">
        <v>0</v>
      </c>
      <c r="LZ162" t="n">
        <v>0</v>
      </c>
      <c r="MA162" t="n">
        <v>0</v>
      </c>
      <c r="MB162" t="inlineStr">
        <is>
          <t>Tidak</t>
        </is>
      </c>
      <c r="MC162" t="n">
        <v>0</v>
      </c>
      <c r="MD162" t="n">
        <v>0</v>
      </c>
      <c r="ME162" t="n">
        <v>0</v>
      </c>
      <c r="MF162" t="n">
        <v>0</v>
      </c>
      <c r="MG162" t="n">
        <v>0</v>
      </c>
      <c r="MH162" t="n">
        <v>0</v>
      </c>
      <c r="MI162" t="n">
        <v/>
      </c>
      <c r="MJ162" t="n">
        <v/>
      </c>
      <c r="MK162" t="n">
        <v/>
      </c>
      <c r="ML162" t="n">
        <v/>
      </c>
      <c r="MM162" t="n">
        <v/>
      </c>
      <c r="MN162" t="n">
        <v/>
      </c>
      <c r="MO162" t="n">
        <v/>
      </c>
      <c r="MP162" t="n">
        <v/>
      </c>
      <c r="MQ162" t="n">
        <v/>
      </c>
      <c r="MR162" t="inlineStr">
        <is>
          <t>Istirahat</t>
        </is>
      </c>
      <c r="MS162" t="n">
        <v/>
      </c>
      <c r="MT162" t="inlineStr">
        <is>
          <t>Istirahat</t>
        </is>
      </c>
      <c r="MU162" t="inlineStr">
        <is>
          <t>Tidak</t>
        </is>
      </c>
      <c r="MV162" t="n">
        <v/>
      </c>
      <c r="MW162" t="n">
        <v/>
      </c>
      <c r="MX162" t="n">
        <v/>
      </c>
      <c r="MY162" t="n">
        <v/>
      </c>
      <c r="MZ162" t="n">
        <v/>
      </c>
      <c r="NA162" t="n">
        <v/>
      </c>
      <c r="NB162" t="n">
        <v/>
      </c>
      <c r="NC162" t="n">
        <v/>
      </c>
      <c r="ND162" t="n">
        <v/>
      </c>
      <c r="NE162" t="n">
        <v/>
      </c>
      <c r="NF162" t="n">
        <v/>
      </c>
      <c r="NG162" t="n">
        <v/>
      </c>
      <c r="NH162" t="n">
        <v/>
      </c>
      <c r="NI162" t="n">
        <v/>
      </c>
      <c r="NJ162" t="n">
        <v/>
      </c>
      <c r="NK162" t="n">
        <v/>
      </c>
      <c r="NL162" t="inlineStr">
        <is>
          <t>Tidak</t>
        </is>
      </c>
      <c r="NM162" t="inlineStr">
        <is>
          <t>Kombinasi kredit/pinjaman dan dana hibah</t>
        </is>
      </c>
      <c r="NN162" t="inlineStr">
        <is>
          <t>7.000.001-9.000.000</t>
        </is>
      </c>
      <c r="NO162" t="inlineStr">
        <is>
          <t>Yayasan Rumah Energi atau BIRU</t>
        </is>
      </c>
      <c r="NP162" t="n">
        <v/>
      </c>
      <c r="NQ162" t="inlineStr">
        <is>
          <t>Koperasi</t>
        </is>
      </c>
      <c r="NR162" t="n">
        <v/>
      </c>
      <c r="NS162" t="n">
        <v>24</v>
      </c>
      <c r="NT162" t="inlineStr">
        <is>
          <t>Anggota keluarga - Laki-laki dewasa</t>
        </is>
      </c>
      <c r="NU162" t="n">
        <v/>
      </c>
      <c r="NV162" t="n">
        <v/>
      </c>
      <c r="NW162" t="n">
        <v/>
      </c>
      <c r="NX162" t="inlineStr">
        <is>
          <t>Sama saja</t>
        </is>
      </c>
      <c r="NY162" t="n">
        <v>60</v>
      </c>
      <c r="NZ162" t="n">
        <v>0</v>
      </c>
      <c r="OA162" t="n">
        <v>0</v>
      </c>
      <c r="OB162" t="n">
        <v>8</v>
      </c>
      <c r="OC162" t="n">
        <v>0</v>
      </c>
      <c r="OD162" t="n">
        <v>0</v>
      </c>
      <c r="OE162" t="inlineStr">
        <is>
          <t>Tidak ada perubahan</t>
        </is>
      </c>
      <c r="OF162" t="inlineStr">
        <is>
          <t>Sama saja (tidak ada perbedaan waktu memasak MAUPUN rasa/bau makanan bila dibandingkan penggunaan sebelumnya)</t>
        </is>
      </c>
      <c r="OG162" t="inlineStr">
        <is>
          <t>Tidak</t>
        </is>
      </c>
      <c r="OH162" t="n">
        <v>0</v>
      </c>
      <c r="OI162" t="n">
        <v>0</v>
      </c>
      <c r="OJ162" t="n">
        <v>0</v>
      </c>
      <c r="OK162" t="n">
        <v>0</v>
      </c>
      <c r="OL162" t="n">
        <v>0</v>
      </c>
      <c r="OM162" t="n">
        <v>0</v>
      </c>
      <c r="ON162" t="n">
        <v>0</v>
      </c>
      <c r="OO162" t="n">
        <v>0</v>
      </c>
      <c r="OP162" t="inlineStr">
        <is>
          <t>Sapi perah</t>
        </is>
      </c>
      <c r="OQ162" t="n">
        <v>0</v>
      </c>
      <c r="OR162" t="n">
        <v>1</v>
      </c>
      <c r="OS162" t="n">
        <v>0</v>
      </c>
      <c r="OT162" t="n">
        <v>0</v>
      </c>
      <c r="OU162" t="n">
        <v>0</v>
      </c>
      <c r="OV162" t="n">
        <v>0</v>
      </c>
      <c r="OW162" t="n">
        <v>0</v>
      </c>
      <c r="OX162" t="n">
        <v>0</v>
      </c>
      <c r="OY162" t="n">
        <v>0</v>
      </c>
      <c r="OZ162" t="inlineStr">
        <is>
          <t>Sapi perah</t>
        </is>
      </c>
      <c r="PA162" t="n">
        <v>0</v>
      </c>
      <c r="PB162" t="n">
        <v>1</v>
      </c>
      <c r="PC162" t="n">
        <v>0</v>
      </c>
      <c r="PD162" t="n">
        <v>0</v>
      </c>
      <c r="PE162" t="n">
        <v>0</v>
      </c>
      <c r="PF162" t="n">
        <v>0</v>
      </c>
      <c r="PG162" t="n">
        <v>0</v>
      </c>
      <c r="PH162" t="n">
        <v>0</v>
      </c>
      <c r="PI162" t="n">
        <v>0</v>
      </c>
      <c r="PJ162" t="inlineStr">
        <is>
          <t>Sapi perah</t>
        </is>
      </c>
      <c r="PK162" t="n">
        <v>0</v>
      </c>
      <c r="PL162" t="n">
        <v>1</v>
      </c>
      <c r="PM162" t="n">
        <v>0</v>
      </c>
      <c r="PN162" t="n">
        <v>0</v>
      </c>
      <c r="PO162" t="n">
        <v>0</v>
      </c>
      <c r="PP162" t="n">
        <v>0</v>
      </c>
      <c r="PQ162" t="n">
        <v>0</v>
      </c>
      <c r="PR162" t="n">
        <v>0</v>
      </c>
      <c r="PS162" t="n">
        <v>0</v>
      </c>
      <c r="PT162" t="n">
        <v/>
      </c>
      <c r="PU162" t="n">
        <v/>
      </c>
      <c r="PV162" t="n">
        <v/>
      </c>
      <c r="PW162" t="n">
        <v/>
      </c>
      <c r="PX162" t="n">
        <v/>
      </c>
      <c r="PY162" t="n">
        <v/>
      </c>
      <c r="PZ162" t="n">
        <v/>
      </c>
      <c r="QA162" t="n">
        <v/>
      </c>
      <c r="QB162" t="n">
        <v/>
      </c>
      <c r="QC162" t="n">
        <v/>
      </c>
      <c r="QD162" t="n">
        <v/>
      </c>
      <c r="QE162" t="inlineStr">
        <is>
          <t>2-Dibuang ke sungai</t>
        </is>
      </c>
      <c r="QF162" t="n">
        <v>0</v>
      </c>
      <c r="QG162" t="n">
        <v>0</v>
      </c>
      <c r="QH162" t="n">
        <v>0</v>
      </c>
      <c r="QI162" t="n">
        <v>0</v>
      </c>
      <c r="QJ162" t="n">
        <v>0</v>
      </c>
      <c r="QK162" t="n">
        <v>0</v>
      </c>
      <c r="QL162" t="n">
        <v>1</v>
      </c>
      <c r="QM162" t="n">
        <v>0</v>
      </c>
      <c r="QN162" t="n">
        <v>0</v>
      </c>
      <c r="QO162" t="n">
        <v/>
      </c>
      <c r="QP162" t="n">
        <v/>
      </c>
      <c r="QQ162" t="n">
        <v/>
      </c>
      <c r="QR162" t="n">
        <v/>
      </c>
      <c r="QS162" t="n">
        <v/>
      </c>
      <c r="QT162" t="n">
        <v/>
      </c>
      <c r="QU162" t="n">
        <v/>
      </c>
      <c r="QV162" t="n">
        <v/>
      </c>
      <c r="QW162" t="n">
        <v/>
      </c>
      <c r="QX162" t="n">
        <v/>
      </c>
      <c r="QY162" t="n">
        <v/>
      </c>
      <c r="QZ162" t="n">
        <v/>
      </c>
      <c r="RA162" t="n">
        <v/>
      </c>
      <c r="RB162" t="n">
        <v/>
      </c>
      <c r="RC162" t="n">
        <v/>
      </c>
      <c r="RD162" t="n">
        <v/>
      </c>
      <c r="RE162" t="n">
        <v/>
      </c>
      <c r="RF162" t="n">
        <v/>
      </c>
      <c r="RG162" t="n">
        <v/>
      </c>
      <c r="RH162" t="n">
        <v/>
      </c>
      <c r="RI162" t="n">
        <v/>
      </c>
      <c r="RJ162" t="n">
        <v/>
      </c>
      <c r="RK162" t="n">
        <v/>
      </c>
      <c r="RL162" t="n">
        <v/>
      </c>
      <c r="RM162" t="n">
        <v/>
      </c>
      <c r="RN162" t="n">
        <v/>
      </c>
      <c r="RO162" t="n">
        <v/>
      </c>
      <c r="RP162" t="n">
        <v/>
      </c>
      <c r="RQ162" t="n">
        <v/>
      </c>
      <c r="RR162" t="n">
        <v/>
      </c>
      <c r="RS162" t="n">
        <v/>
      </c>
      <c r="RT162" t="n">
        <v/>
      </c>
      <c r="RU162" t="n">
        <v/>
      </c>
      <c r="RV162" t="n">
        <v/>
      </c>
      <c r="RW162" t="n">
        <v/>
      </c>
      <c r="RX162" t="n">
        <v/>
      </c>
      <c r="RY162" t="n">
        <v/>
      </c>
      <c r="RZ162" t="n">
        <v/>
      </c>
      <c r="SA162" t="n">
        <v/>
      </c>
      <c r="SB162" t="n">
        <v/>
      </c>
      <c r="SC162" t="n">
        <v/>
      </c>
      <c r="SD162" t="n">
        <v/>
      </c>
      <c r="SE162" t="n">
        <v/>
      </c>
      <c r="SF162" t="n">
        <v/>
      </c>
      <c r="SG162" t="n">
        <v/>
      </c>
      <c r="SH162" t="n">
        <v/>
      </c>
      <c r="SI162" t="n">
        <v/>
      </c>
      <c r="SJ162" t="n">
        <v/>
      </c>
      <c r="SK162" t="n">
        <v/>
      </c>
      <c r="SL162" t="n">
        <v/>
      </c>
      <c r="SM162" t="n">
        <v/>
      </c>
      <c r="SN162" t="n">
        <v/>
      </c>
      <c r="SO162" t="n">
        <v/>
      </c>
      <c r="SP162" t="n">
        <v/>
      </c>
      <c r="SQ162" t="n">
        <v/>
      </c>
      <c r="SR162" t="n">
        <v/>
      </c>
      <c r="SS162" t="n">
        <v/>
      </c>
      <c r="ST162" t="n">
        <v/>
      </c>
      <c r="SU162" t="n">
        <v/>
      </c>
      <c r="SV162" t="n">
        <v/>
      </c>
      <c r="SW162" t="n">
        <v/>
      </c>
      <c r="SX162" t="n">
        <v/>
      </c>
      <c r="SY162" t="n">
        <v/>
      </c>
      <c r="SZ162" t="n">
        <v>6</v>
      </c>
      <c r="TA162" t="n">
        <v/>
      </c>
      <c r="TB162" t="n">
        <v/>
      </c>
      <c r="TC162" t="n">
        <v/>
      </c>
      <c r="TD162" t="n">
        <v/>
      </c>
      <c r="TE162" t="n">
        <v/>
      </c>
      <c r="TF162" t="n">
        <v/>
      </c>
      <c r="TG162" t="n">
        <v/>
      </c>
      <c r="TH162" t="n">
        <v/>
      </c>
      <c r="TI162" t="n">
        <v/>
      </c>
      <c r="TJ162" t="n">
        <v/>
      </c>
      <c r="TK162" t="n">
        <v/>
      </c>
      <c r="TL162" t="n">
        <v/>
      </c>
      <c r="TM162" t="n">
        <v/>
      </c>
      <c r="TN162" t="n">
        <v/>
      </c>
      <c r="TO162" t="n">
        <v/>
      </c>
      <c r="TP162" t="n">
        <v/>
      </c>
      <c r="TQ162" t="n">
        <v/>
      </c>
      <c r="TR162" t="n">
        <v/>
      </c>
      <c r="TS162" t="n">
        <v/>
      </c>
      <c r="TT162" t="n">
        <v/>
      </c>
      <c r="TU162" t="n">
        <v/>
      </c>
      <c r="TV162" t="n">
        <v/>
      </c>
      <c r="TW162" t="n">
        <v/>
      </c>
      <c r="TX162" t="n">
        <v/>
      </c>
      <c r="TY162" t="n">
        <v/>
      </c>
      <c r="TZ162" t="n">
        <v/>
      </c>
      <c r="UA162" t="n">
        <v/>
      </c>
      <c r="UB162" t="n">
        <v/>
      </c>
      <c r="UC162" t="n">
        <v/>
      </c>
      <c r="UD162" t="n">
        <v/>
      </c>
      <c r="UE162" t="n">
        <v/>
      </c>
      <c r="UF162" t="n">
        <v/>
      </c>
      <c r="UG162" t="n">
        <v/>
      </c>
      <c r="UH162" t="n">
        <v/>
      </c>
      <c r="UI162" t="n">
        <v/>
      </c>
      <c r="UJ162" t="n">
        <v/>
      </c>
      <c r="UK162" t="n">
        <v/>
      </c>
      <c r="UL162" t="n">
        <v/>
      </c>
      <c r="UM162" t="n">
        <v/>
      </c>
      <c r="UN162" t="n">
        <v/>
      </c>
      <c r="UO162" t="n">
        <v/>
      </c>
      <c r="UP162" t="n">
        <v/>
      </c>
      <c r="UQ162" t="n">
        <v/>
      </c>
      <c r="UR162" t="n">
        <v/>
      </c>
      <c r="US162" t="n">
        <v/>
      </c>
      <c r="UT162" t="n">
        <v/>
      </c>
      <c r="UU162" t="n">
        <v/>
      </c>
      <c r="UV162" t="n">
        <v/>
      </c>
      <c r="UW162" t="n">
        <v/>
      </c>
      <c r="UX162" t="n">
        <v/>
      </c>
      <c r="UY162" t="n">
        <v/>
      </c>
      <c r="UZ162" t="n">
        <v/>
      </c>
      <c r="VA162" t="n">
        <v/>
      </c>
      <c r="VB162" t="n">
        <v/>
      </c>
      <c r="VC162" t="n">
        <v/>
      </c>
      <c r="VD162" t="n">
        <v/>
      </c>
      <c r="VE162" t="n">
        <v/>
      </c>
      <c r="VF162" t="n">
        <v/>
      </c>
      <c r="VG162" t="n">
        <v/>
      </c>
      <c r="VH162" t="n">
        <v/>
      </c>
      <c r="VI162" t="n">
        <v/>
      </c>
      <c r="VJ162" t="n">
        <v/>
      </c>
      <c r="VK162" t="n">
        <v/>
      </c>
      <c r="VL162" t="n">
        <v/>
      </c>
      <c r="VM162" t="n">
        <v/>
      </c>
      <c r="VN162" t="n">
        <v/>
      </c>
      <c r="VO162" t="n">
        <v/>
      </c>
      <c r="VP162" t="n">
        <v/>
      </c>
      <c r="VQ162" t="n">
        <v/>
      </c>
      <c r="VR162" t="n">
        <v/>
      </c>
      <c r="VS162" t="n">
        <v/>
      </c>
      <c r="VT162" t="n">
        <v/>
      </c>
      <c r="VU162" t="n">
        <v/>
      </c>
      <c r="VV162" t="n">
        <v/>
      </c>
      <c r="VW162" t="n">
        <v/>
      </c>
      <c r="VX162" t="n">
        <v/>
      </c>
      <c r="VY162" t="n">
        <v/>
      </c>
      <c r="VZ162" t="n">
        <v/>
      </c>
      <c r="WA162" t="n">
        <v/>
      </c>
      <c r="WB162" t="n">
        <v/>
      </c>
      <c r="WC162" t="n">
        <v/>
      </c>
      <c r="WD162" t="n">
        <v/>
      </c>
      <c r="WE162" t="n">
        <v/>
      </c>
      <c r="WF162" t="n">
        <v/>
      </c>
      <c r="WG162" t="n">
        <v/>
      </c>
      <c r="WH162" t="n">
        <v/>
      </c>
      <c r="WI162" t="n">
        <v/>
      </c>
      <c r="WJ162" t="n">
        <v/>
      </c>
      <c r="WK162" t="n">
        <v/>
      </c>
      <c r="WL162" t="n">
        <v/>
      </c>
      <c r="WM162" t="n">
        <v/>
      </c>
      <c r="WN162" t="n">
        <v/>
      </c>
      <c r="WO162" t="n">
        <v/>
      </c>
      <c r="WP162" t="n">
        <v/>
      </c>
      <c r="WQ162" t="n">
        <v/>
      </c>
      <c r="WR162" t="n">
        <v/>
      </c>
      <c r="WS162" t="n">
        <v/>
      </c>
      <c r="WT162" t="n">
        <v/>
      </c>
      <c r="WU162" t="n">
        <v/>
      </c>
      <c r="WV162" t="n">
        <v/>
      </c>
      <c r="WW162" t="n">
        <v/>
      </c>
      <c r="WX162" t="n">
        <v/>
      </c>
      <c r="WY162" t="n">
        <v/>
      </c>
      <c r="WZ162" t="n">
        <v/>
      </c>
      <c r="XA162" t="n">
        <v/>
      </c>
      <c r="XB162" t="n">
        <v/>
      </c>
      <c r="XC162" t="n">
        <v/>
      </c>
      <c r="XD162" t="n">
        <v/>
      </c>
      <c r="XE162" t="n">
        <v/>
      </c>
      <c r="XF162" t="n">
        <v/>
      </c>
      <c r="XG162" t="n">
        <v/>
      </c>
      <c r="XH162" t="n">
        <v/>
      </c>
      <c r="XI162" t="n">
        <v/>
      </c>
      <c r="XJ162" t="n">
        <v/>
      </c>
      <c r="XK162" t="n">
        <v/>
      </c>
      <c r="XL162" t="n">
        <v/>
      </c>
      <c r="XM162" t="n">
        <v/>
      </c>
      <c r="XN162" t="n">
        <v/>
      </c>
      <c r="XO162" t="n">
        <v/>
      </c>
      <c r="XP162" t="n">
        <v/>
      </c>
      <c r="XQ162" t="n">
        <v/>
      </c>
      <c r="XR162" t="n">
        <v/>
      </c>
      <c r="XS162" t="n">
        <v/>
      </c>
      <c r="XT162" t="n">
        <v/>
      </c>
      <c r="XU162" t="n">
        <v/>
      </c>
      <c r="XV162" t="n">
        <v/>
      </c>
      <c r="XW162" t="n">
        <v/>
      </c>
      <c r="XX162" t="n">
        <v/>
      </c>
      <c r="XY162" t="n">
        <v/>
      </c>
      <c r="XZ162" t="n">
        <v/>
      </c>
      <c r="YA162" t="n">
        <v/>
      </c>
      <c r="YB162" t="n">
        <v/>
      </c>
      <c r="YC162" t="n">
        <v/>
      </c>
      <c r="YD162" t="n">
        <v/>
      </c>
      <c r="YE162" t="n">
        <v/>
      </c>
      <c r="YF162" t="n">
        <v/>
      </c>
      <c r="YG162" t="n">
        <v/>
      </c>
      <c r="YH162" t="n">
        <v/>
      </c>
      <c r="YI162" t="n">
        <v/>
      </c>
      <c r="YJ162" t="n">
        <v/>
      </c>
      <c r="YK162" t="n">
        <v/>
      </c>
      <c r="YL162" t="n">
        <v/>
      </c>
      <c r="YM162" t="n">
        <v/>
      </c>
      <c r="YN162" t="n">
        <v/>
      </c>
      <c r="YO162" t="n">
        <v/>
      </c>
      <c r="YP162" t="n">
        <v/>
      </c>
      <c r="YQ162" t="n">
        <v/>
      </c>
      <c r="YR162" t="n">
        <v/>
      </c>
      <c r="YS162" t="n">
        <v/>
      </c>
      <c r="YT162" t="n">
        <v/>
      </c>
      <c r="YU162" t="n">
        <v/>
      </c>
      <c r="YV162" t="n">
        <v/>
      </c>
      <c r="YW162" t="n">
        <v/>
      </c>
      <c r="YX162" t="n">
        <v/>
      </c>
      <c r="YY162" t="n">
        <v/>
      </c>
      <c r="YZ162" t="n">
        <v/>
      </c>
      <c r="ZA162" t="n">
        <v/>
      </c>
      <c r="ZB162" t="n">
        <v/>
      </c>
      <c r="ZC162" t="n">
        <v/>
      </c>
      <c r="ZD162" t="n">
        <v/>
      </c>
      <c r="ZE162" t="n">
        <v/>
      </c>
      <c r="ZF162" t="n">
        <v/>
      </c>
      <c r="ZG162" t="n">
        <v/>
      </c>
      <c r="ZH162" t="n">
        <v/>
      </c>
      <c r="ZI162" t="n">
        <v/>
      </c>
      <c r="ZJ162" t="n">
        <v/>
      </c>
      <c r="ZK162" t="n">
        <v/>
      </c>
      <c r="ZL162" t="n">
        <v/>
      </c>
      <c r="ZM162" t="n">
        <v/>
      </c>
      <c r="ZN162" t="n">
        <v/>
      </c>
      <c r="ZO162" t="n">
        <v/>
      </c>
      <c r="ZP162" t="n">
        <v/>
      </c>
      <c r="ZQ162" t="n">
        <v/>
      </c>
      <c r="ZR162" t="n">
        <v/>
      </c>
      <c r="ZS162" t="n">
        <v/>
      </c>
      <c r="ZT162" t="n">
        <v/>
      </c>
      <c r="ZU162" t="n">
        <v/>
      </c>
      <c r="ZV162" t="n">
        <v/>
      </c>
      <c r="ZW162" t="n">
        <v/>
      </c>
      <c r="ZX162" t="n">
        <v/>
      </c>
      <c r="ZY162" t="n">
        <v/>
      </c>
      <c r="ZZ162" t="n">
        <v/>
      </c>
      <c r="AAA162" t="n">
        <v/>
      </c>
      <c r="AAB162" t="n">
        <v/>
      </c>
      <c r="AAC162" t="n">
        <v/>
      </c>
      <c r="AAD162" t="n">
        <v/>
      </c>
      <c r="AAE162" t="n">
        <v/>
      </c>
      <c r="AAF162" t="n">
        <v/>
      </c>
      <c r="AAG162" t="n">
        <v/>
      </c>
      <c r="AAH162" t="n">
        <v/>
      </c>
      <c r="AAI162" t="n">
        <v/>
      </c>
      <c r="AAJ162" t="n">
        <v/>
      </c>
      <c r="AAK162" t="n">
        <v/>
      </c>
      <c r="AAL162" t="inlineStr">
        <is>
          <t>Tidak</t>
        </is>
      </c>
      <c r="AAM162" t="n">
        <v/>
      </c>
      <c r="AAN162" t="n">
        <v/>
      </c>
      <c r="AAO162" t="n">
        <v/>
      </c>
      <c r="AAP162" t="n">
        <v/>
      </c>
      <c r="AAQ162" t="n">
        <v/>
      </c>
      <c r="AAR162" t="inlineStr">
        <is>
          <t>Tidak</t>
        </is>
      </c>
      <c r="AAS162" t="inlineStr">
        <is>
          <t>Tidak mengetahui</t>
        </is>
      </c>
      <c r="AAT162" t="inlineStr">
        <is>
          <t>Dibuang ke selokan</t>
        </is>
      </c>
      <c r="AAU162" t="n">
        <v>0</v>
      </c>
      <c r="AAV162" t="n">
        <v>0</v>
      </c>
      <c r="AAW162" t="n">
        <v>0</v>
      </c>
      <c r="AAX162" t="n">
        <v>0</v>
      </c>
      <c r="AAY162" t="n">
        <v>0</v>
      </c>
      <c r="AAZ162" t="n">
        <v>0</v>
      </c>
      <c r="ABA162" t="n">
        <v>1</v>
      </c>
      <c r="ABB162" t="n">
        <v/>
      </c>
      <c r="ABC162" t="n">
        <v/>
      </c>
      <c r="ABD162" t="n">
        <v/>
      </c>
      <c r="ABE162" t="n">
        <v/>
      </c>
      <c r="ABF162" t="n">
        <v/>
      </c>
      <c r="ABG162" t="n">
        <v/>
      </c>
      <c r="ABH162" t="n">
        <v/>
      </c>
      <c r="ABI162" t="n">
        <v/>
      </c>
      <c r="ABJ162" t="n">
        <v/>
      </c>
      <c r="ABK162" t="n">
        <v/>
      </c>
      <c r="ABL162" t="n">
        <v/>
      </c>
      <c r="ABM162" t="n">
        <v/>
      </c>
      <c r="ABN162" t="n">
        <v/>
      </c>
      <c r="ABO162" t="n">
        <v/>
      </c>
      <c r="ABP162" t="n">
        <v/>
      </c>
      <c r="ABQ162" t="n">
        <v/>
      </c>
      <c r="ABR162" t="n">
        <v/>
      </c>
      <c r="ABS162" t="n">
        <v/>
      </c>
      <c r="ABT162" t="n">
        <v/>
      </c>
      <c r="ABU162" t="n">
        <v/>
      </c>
      <c r="ABV162" t="n">
        <v/>
      </c>
      <c r="ABW162" t="n">
        <v/>
      </c>
      <c r="ABX162" t="n">
        <v/>
      </c>
      <c r="ABY162" t="n">
        <v/>
      </c>
      <c r="ABZ162" t="n">
        <v/>
      </c>
      <c r="ACA162" t="n">
        <v/>
      </c>
      <c r="ACB162" t="n">
        <v/>
      </c>
      <c r="ACC162" t="n">
        <v/>
      </c>
      <c r="ACD162" t="n">
        <v/>
      </c>
      <c r="ACE162" t="n">
        <v/>
      </c>
      <c r="ACF162" t="n">
        <v/>
      </c>
      <c r="ACG162" t="n">
        <v/>
      </c>
      <c r="ACH162" t="n">
        <v/>
      </c>
      <c r="ACI162" t="n">
        <v/>
      </c>
      <c r="ACJ162" t="n">
        <v/>
      </c>
      <c r="ACK162" t="inlineStr">
        <is>
          <t>Tidak punya waktu mengumpulkannya</t>
        </is>
      </c>
      <c r="ACL162" t="n">
        <v>0</v>
      </c>
      <c r="ACM162" t="n">
        <v>0</v>
      </c>
      <c r="ACN162" t="n">
        <v>1</v>
      </c>
      <c r="ACO162" t="n">
        <v>0</v>
      </c>
      <c r="ACP162" t="n">
        <v>0</v>
      </c>
      <c r="ACQ162" t="n">
        <v>0</v>
      </c>
      <c r="ACR162" t="n">
        <v>0</v>
      </c>
      <c r="ACS162" t="n">
        <v/>
      </c>
      <c r="ACT162" t="inlineStr">
        <is>
          <t>Tidak ada ternak</t>
        </is>
      </c>
      <c r="ACU162" t="inlineStr">
        <is>
          <t>Manfaat cukup signifikan, terasa di kehidupan sehari-hari</t>
        </is>
      </c>
      <c r="ACV162" t="inlineStr">
        <is>
          <t>Sama saja</t>
        </is>
      </c>
      <c r="ACW162" t="inlineStr">
        <is>
          <t>Anggota keluarga - Perempuan dewasa</t>
        </is>
      </c>
      <c r="ACX162" t="inlineStr">
        <is>
          <t>Netral/tidak tahu</t>
        </is>
      </c>
      <c r="ACY162" t="inlineStr">
        <is>
          <t>Anggota keluarga - Laki-laki dewasa Anggota keluarga - Perempuan dewasa</t>
        </is>
      </c>
      <c r="ACZ162" t="n">
        <v>1</v>
      </c>
      <c r="ADA162" t="n">
        <v>1</v>
      </c>
      <c r="ADB162" t="n">
        <v>0</v>
      </c>
      <c r="ADC162" t="n">
        <v>0</v>
      </c>
      <c r="ADD162" t="inlineStr">
        <is>
          <t>Puas</t>
        </is>
      </c>
      <c r="ADE162" t="inlineStr">
        <is>
          <t>Puas</t>
        </is>
      </c>
      <c r="ADF162" t="inlineStr">
        <is>
          <t>Puas</t>
        </is>
      </c>
      <c r="ADG162" t="inlineStr">
        <is>
          <t>Puas</t>
        </is>
      </c>
      <c r="ADH162" t="inlineStr">
        <is>
          <t>Tidak</t>
        </is>
      </c>
      <c r="ADI162" t="n">
        <v/>
      </c>
      <c r="ADJ162" t="inlineStr">
        <is>
          <t>Puas</t>
        </is>
      </c>
      <c r="ADK162" t="n">
        <v/>
      </c>
      <c r="ADL162" t="n">
        <v/>
      </c>
      <c r="ADM162" t="n">
        <v/>
      </c>
      <c r="ADN162" t="n">
        <v/>
      </c>
      <c r="ADO162" t="n">
        <v/>
      </c>
      <c r="ADP162" t="n">
        <v/>
      </c>
      <c r="ADQ162" t="n">
        <v/>
      </c>
      <c r="ADR162" t="n">
        <v/>
      </c>
      <c r="ADS162" t="n">
        <v/>
      </c>
      <c r="ADT162" t="n">
        <v/>
      </c>
      <c r="ADU162" t="inlineStr">
        <is>
          <t>Menghubungi CPO atau pendamping Memperbaiki sendiri</t>
        </is>
      </c>
      <c r="ADV162" t="n">
        <v>0</v>
      </c>
      <c r="ADW162" t="n">
        <v>0</v>
      </c>
      <c r="ADX162" t="n">
        <v>0</v>
      </c>
      <c r="ADY162" t="n">
        <v>0</v>
      </c>
      <c r="ADZ162" t="n">
        <v>1</v>
      </c>
      <c r="AEA162" t="n">
        <v>1</v>
      </c>
      <c r="AEB162" t="n">
        <v>0</v>
      </c>
      <c r="AEC162" t="n">
        <v>0</v>
      </c>
      <c r="AED162" t="inlineStr">
        <is>
          <t>Tidak ada</t>
        </is>
      </c>
      <c r="AEE162" t="inlineStr">
        <is>
          <t>Laki-laki dewasa</t>
        </is>
      </c>
      <c r="AEF162" t="n">
        <v/>
      </c>
      <c r="AEG162" t="inlineStr">
        <is>
          <t>Menghubungi melalui rekan</t>
        </is>
      </c>
      <c r="AEH162" t="n">
        <v/>
      </c>
      <c r="AEI162" t="inlineStr">
        <is>
          <t>Tidak</t>
        </is>
      </c>
      <c r="AEJ162" t="inlineStr">
        <is>
          <t>Kadang-kadang</t>
        </is>
      </c>
      <c r="AEK162" t="inlineStr">
        <is>
          <t>Mendapatkan subsidi</t>
        </is>
      </c>
      <c r="AEL162" t="n">
        <v>0</v>
      </c>
      <c r="AEM162" t="n">
        <v>0</v>
      </c>
      <c r="AEN162" t="n">
        <v>0</v>
      </c>
      <c r="AEO162" t="n">
        <v>0</v>
      </c>
      <c r="AEP162" t="n">
        <v>0</v>
      </c>
      <c r="AEQ162" t="n">
        <v>0</v>
      </c>
      <c r="AER162" t="n">
        <v>0</v>
      </c>
      <c r="AES162" t="n">
        <v>0</v>
      </c>
      <c r="AET162" t="n">
        <v>0</v>
      </c>
      <c r="AEU162" t="n">
        <v>0</v>
      </c>
      <c r="AEV162" t="n">
        <v>1</v>
      </c>
      <c r="AEW162" t="n">
        <v>0</v>
      </c>
      <c r="AEX162" t="n">
        <v/>
      </c>
      <c r="AEY162" t="inlineStr">
        <is>
          <t>Didukung oleh pihak lain atau ada subsidi</t>
        </is>
      </c>
      <c r="AEZ162" t="n">
        <v/>
      </c>
      <c r="AFA162" t="inlineStr">
        <is>
          <t>Koperasi</t>
        </is>
      </c>
      <c r="AFB162" t="n">
        <v/>
      </c>
      <c r="AFC162" t="inlineStr">
        <is>
          <t>1000530029-19_51_16.jpg</t>
        </is>
      </c>
      <c r="AFD162" t="inlineStr">
        <is>
          <t>https://kf.kobotoolbox.org/api/v2/assets/avstPQqLr3Ab3ZdcVTXZ6f/data/671361015/attachments/atts8d5kanD6YTjV2NQ2oMDP/</t>
        </is>
      </c>
      <c r="AFE162" t="inlineStr">
        <is>
          <t>1000530026-19_51_21.jpg</t>
        </is>
      </c>
      <c r="AFF162" t="inlineStr">
        <is>
          <t>https://kf.kobotoolbox.org/api/v2/assets/avstPQqLr3Ab3ZdcVTXZ6f/data/671361015/attachments/attuQVB9wAbVn2tZj6HcBxBe/</t>
        </is>
      </c>
      <c r="AFG162" t="inlineStr">
        <is>
          <t>Sugeng hariadi</t>
        </is>
      </c>
      <c r="AFH162" t="n">
        <v/>
      </c>
      <c r="AFI162" t="n">
        <v/>
      </c>
    </row>
    <row r="163">
      <c r="A163" t="n">
        <v/>
      </c>
      <c r="B163" t="n">
        <v/>
      </c>
      <c r="C163" t="n">
        <v/>
      </c>
      <c r="D163" t="inlineStr">
        <is>
          <t>suwari</t>
        </is>
      </c>
      <c r="E163" t="n">
        <v>0</v>
      </c>
      <c r="F163" t="inlineStr">
        <is>
          <t>-7.911192 112.768979 736.7028982048284 17.017000198364258</t>
        </is>
      </c>
      <c r="G163" t="n">
        <v>-7.911192</v>
      </c>
      <c r="H163" t="n">
        <v>112.768979</v>
      </c>
      <c r="I163" t="n">
        <v>736.7028982</v>
      </c>
      <c r="J163" t="n">
        <v>17.0170002</v>
      </c>
      <c r="K163" t="n">
        <v>0</v>
      </c>
      <c r="L163" t="inlineStr">
        <is>
          <t>-7.911196 112.768976 738.245913580777 19.525999069213867</t>
        </is>
      </c>
      <c r="M163" t="n">
        <v>-7.911196</v>
      </c>
      <c r="N163" t="n">
        <v>112.768976</v>
      </c>
      <c r="O163" t="n">
        <v>738.2459136</v>
      </c>
      <c r="P163" t="n">
        <v>19.52599907</v>
      </c>
      <c r="Q163" t="n">
        <v>0</v>
      </c>
      <c r="R163" t="inlineStr">
        <is>
          <t>Jawa Timur</t>
        </is>
      </c>
      <c r="S163" t="n">
        <v>0</v>
      </c>
      <c r="T163" t="n">
        <v>0</v>
      </c>
      <c r="U163" t="n">
        <v>0</v>
      </c>
      <c r="V163" t="n">
        <v>0</v>
      </c>
      <c r="W163" t="n">
        <v>0</v>
      </c>
      <c r="X163" t="n">
        <v>1</v>
      </c>
      <c r="Y163" t="n">
        <v>0</v>
      </c>
      <c r="Z163" t="n">
        <v>0</v>
      </c>
      <c r="AA163" t="n">
        <v>0</v>
      </c>
      <c r="AB163" t="n">
        <v>0</v>
      </c>
      <c r="AC163" t="inlineStr">
        <is>
          <t>MALANG</t>
        </is>
      </c>
      <c r="AD163" t="inlineStr">
        <is>
          <t>JABUNG</t>
        </is>
      </c>
      <c r="AE163" t="inlineStr">
        <is>
          <t>KEMIRI</t>
        </is>
      </c>
      <c r="AF163" t="inlineStr">
        <is>
          <t>KAN JABUNG</t>
        </is>
      </c>
      <c r="AG163" t="inlineStr">
        <is>
          <t>KJP0259</t>
        </is>
      </c>
      <c r="AH163" t="n">
        <v>14</v>
      </c>
      <c r="AI163" t="inlineStr">
        <is>
          <t>VPA1</t>
        </is>
      </c>
      <c r="AJ163" t="inlineStr">
        <is>
          <t>Aktif</t>
        </is>
      </c>
      <c r="AK163" t="n">
        <v>64</v>
      </c>
      <c r="AL163" t="inlineStr">
        <is>
          <t>Laki-laki</t>
        </is>
      </c>
      <c r="AM163" t="inlineStr">
        <is>
          <t>Sudah menikah</t>
        </is>
      </c>
      <c r="AN163" t="inlineStr">
        <is>
          <t>SD/Sederajat</t>
        </is>
      </c>
      <c r="AO163" t="inlineStr">
        <is>
          <t>Peternak</t>
        </is>
      </c>
      <c r="AP163" t="n">
        <v>0</v>
      </c>
      <c r="AQ163" t="n">
        <v>1</v>
      </c>
      <c r="AR163" t="n">
        <v>0</v>
      </c>
      <c r="AS163" t="n">
        <v>0</v>
      </c>
      <c r="AT163" t="n">
        <v>0</v>
      </c>
      <c r="AU163" t="n">
        <v>0</v>
      </c>
      <c r="AV163" t="n">
        <v>0</v>
      </c>
      <c r="AW163" t="n">
        <v>0</v>
      </c>
      <c r="AX163" t="n">
        <v/>
      </c>
      <c r="AY163" t="inlineStr">
        <is>
          <t>Petani</t>
        </is>
      </c>
      <c r="AZ163" t="n">
        <v>1</v>
      </c>
      <c r="BA163" t="n">
        <v>0</v>
      </c>
      <c r="BB163" t="n">
        <v>0</v>
      </c>
      <c r="BC163" t="n">
        <v>0</v>
      </c>
      <c r="BD163" t="n">
        <v>0</v>
      </c>
      <c r="BE163" t="n">
        <v>0</v>
      </c>
      <c r="BF163" t="n">
        <v>0</v>
      </c>
      <c r="BG163" t="n">
        <v>0</v>
      </c>
      <c r="BH163" t="n">
        <v/>
      </c>
      <c r="BI163" t="inlineStr">
        <is>
          <t>Rp2.500.000 - Rp3.500.000</t>
        </is>
      </c>
      <c r="BJ163" t="n">
        <v>3</v>
      </c>
      <c r="BK163" t="n">
        <v>2</v>
      </c>
      <c r="BL163" t="n">
        <v>2</v>
      </c>
      <c r="BM163" t="n">
        <v>2</v>
      </c>
      <c r="BN163" t="inlineStr">
        <is>
          <t>Milik sendiri</t>
        </is>
      </c>
      <c r="BO163" t="inlineStr">
        <is>
          <t>Permanen (dinding bata dan semen)</t>
        </is>
      </c>
      <c r="BP163" t="n">
        <v>1</v>
      </c>
      <c r="BQ163" t="n">
        <v>0</v>
      </c>
      <c r="BR163" t="n">
        <v>0</v>
      </c>
      <c r="BS163" t="n">
        <v>0</v>
      </c>
      <c r="BT163" t="n">
        <v>0</v>
      </c>
      <c r="BU163" t="n">
        <v/>
      </c>
      <c r="BV163" t="inlineStr">
        <is>
          <t>Keramik/ubin</t>
        </is>
      </c>
      <c r="BW163" t="n">
        <v>0</v>
      </c>
      <c r="BX163" t="n">
        <v>0</v>
      </c>
      <c r="BY163" t="n">
        <v>1</v>
      </c>
      <c r="BZ163" t="n">
        <v>0</v>
      </c>
      <c r="CA163" t="n">
        <v>0</v>
      </c>
      <c r="CB163" t="n">
        <v/>
      </c>
      <c r="CC163" t="inlineStr">
        <is>
          <t>Genting</t>
        </is>
      </c>
      <c r="CD163" t="n">
        <v>0</v>
      </c>
      <c r="CE163" t="n">
        <v>0</v>
      </c>
      <c r="CF163" t="n">
        <v>0</v>
      </c>
      <c r="CG163" t="n">
        <v>0</v>
      </c>
      <c r="CH163" t="n">
        <v>0</v>
      </c>
      <c r="CI163" t="n">
        <v>1</v>
      </c>
      <c r="CJ163" t="n">
        <v>0</v>
      </c>
      <c r="CK163" t="n">
        <v/>
      </c>
      <c r="CL163" t="inlineStr">
        <is>
          <t>Ya</t>
        </is>
      </c>
      <c r="CM163" t="n">
        <v>2012</v>
      </c>
      <c r="CN163" t="inlineStr">
        <is>
          <t>Fixed-Dome (Kubah Tetap)</t>
        </is>
      </c>
      <c r="CO163" t="inlineStr">
        <is>
          <t>6 m³ (4-5 ekor sapi, ±5 jam memasak/hari, ±50 kg</t>
        </is>
      </c>
      <c r="CP163" t="inlineStr">
        <is>
          <t>Koperasi</t>
        </is>
      </c>
      <c r="CQ163" t="n">
        <v>0</v>
      </c>
      <c r="CR163" t="n">
        <v>0</v>
      </c>
      <c r="CS163" t="n">
        <v>0</v>
      </c>
      <c r="CT163" t="n">
        <v>0</v>
      </c>
      <c r="CU163" t="n">
        <v>0</v>
      </c>
      <c r="CV163" t="n">
        <v>0</v>
      </c>
      <c r="CW163" t="n">
        <v>1</v>
      </c>
      <c r="CX163" t="n">
        <v>0</v>
      </c>
      <c r="CY163" t="inlineStr">
        <is>
          <t>Anggota keluarga - laki-laki</t>
        </is>
      </c>
      <c r="CZ163" t="n">
        <v>1</v>
      </c>
      <c r="DA163" t="n">
        <v>0</v>
      </c>
      <c r="DB163" t="n">
        <v>0</v>
      </c>
      <c r="DC163" t="n">
        <v/>
      </c>
      <c r="DD163" t="inlineStr">
        <is>
          <t>Anggota keluarga - laki-laki CPO atau pendamping</t>
        </is>
      </c>
      <c r="DE163" t="n">
        <v>1</v>
      </c>
      <c r="DF163" t="n">
        <v>0</v>
      </c>
      <c r="DG163" t="n">
        <v>1</v>
      </c>
      <c r="DH163" t="n">
        <v>0</v>
      </c>
      <c r="DI163" t="n">
        <v/>
      </c>
      <c r="DJ163" t="inlineStr">
        <is>
          <t>Anggota keluarga - laki-laki</t>
        </is>
      </c>
      <c r="DK163" t="n">
        <v>1</v>
      </c>
      <c r="DL163" t="n">
        <v>0</v>
      </c>
      <c r="DM163" t="n">
        <v>0</v>
      </c>
      <c r="DN163" t="n">
        <v>0</v>
      </c>
      <c r="DO163" t="n">
        <v/>
      </c>
      <c r="DP163" t="inlineStr">
        <is>
          <t>Ya</t>
        </is>
      </c>
      <c r="DQ163" t="n">
        <v/>
      </c>
      <c r="DR163" t="n">
        <v/>
      </c>
      <c r="DS163" t="n">
        <v/>
      </c>
      <c r="DT163" t="n">
        <v/>
      </c>
      <c r="DU163" t="n">
        <v/>
      </c>
      <c r="DV163" t="n">
        <v/>
      </c>
      <c r="DW163" t="n">
        <v/>
      </c>
      <c r="DX163" t="n">
        <v/>
      </c>
      <c r="DY163" t="n">
        <v/>
      </c>
      <c r="DZ163" t="n">
        <v/>
      </c>
      <c r="EA163" t="n">
        <v/>
      </c>
      <c r="EB163" t="n">
        <v/>
      </c>
      <c r="EC163" t="n">
        <v/>
      </c>
      <c r="ED163" t="n">
        <v/>
      </c>
      <c r="EE163" t="n">
        <v/>
      </c>
      <c r="EF163" t="n">
        <v/>
      </c>
      <c r="EG163" t="n">
        <v/>
      </c>
      <c r="EH163" t="n">
        <v/>
      </c>
      <c r="EI163" t="inlineStr">
        <is>
          <t>Tidak ada masalah</t>
        </is>
      </c>
      <c r="EJ163" t="n">
        <v>0</v>
      </c>
      <c r="EK163" t="n">
        <v>0</v>
      </c>
      <c r="EL163" t="n">
        <v>0</v>
      </c>
      <c r="EM163" t="n">
        <v>1</v>
      </c>
      <c r="EN163" t="n">
        <v>0</v>
      </c>
      <c r="EO163" t="n">
        <v/>
      </c>
      <c r="EP163" t="inlineStr">
        <is>
          <t>Ya, cukup jelas dan mudah diikuti</t>
        </is>
      </c>
      <c r="EQ163" t="inlineStr">
        <is>
          <t>Pelatihan</t>
        </is>
      </c>
      <c r="ER163" t="inlineStr">
        <is>
          <t>CPO atau pendamping</t>
        </is>
      </c>
      <c r="ES163" t="n">
        <v>1</v>
      </c>
      <c r="ET163" t="n">
        <v>0</v>
      </c>
      <c r="EU163" t="n">
        <v>0</v>
      </c>
      <c r="EV163" t="n">
        <v>0</v>
      </c>
      <c r="EW163" t="n">
        <v/>
      </c>
      <c r="EX163" t="inlineStr">
        <is>
          <t>Anggota keluarga - Laki-laki</t>
        </is>
      </c>
      <c r="EY163" t="n">
        <v>1</v>
      </c>
      <c r="EZ163" t="n">
        <v>0</v>
      </c>
      <c r="FA163" t="n">
        <v>0</v>
      </c>
      <c r="FB163" t="n">
        <v/>
      </c>
      <c r="FC163" t="inlineStr">
        <is>
          <t>Jarang sekali</t>
        </is>
      </c>
      <c r="FD163" t="n">
        <v/>
      </c>
      <c r="FE163" t="inlineStr">
        <is>
          <t>Mengetahui</t>
        </is>
      </c>
      <c r="FF163" t="inlineStr">
        <is>
          <t>Selalu (setiap hari)</t>
        </is>
      </c>
      <c r="FG163" t="inlineStr">
        <is>
          <t>Mengetahui</t>
        </is>
      </c>
      <c r="FH163" t="inlineStr">
        <is>
          <t>Selalu (setiap hari)</t>
        </is>
      </c>
      <c r="FI163" t="inlineStr">
        <is>
          <t>Mengetahui</t>
        </is>
      </c>
      <c r="FJ163" t="inlineStr">
        <is>
          <t>Selalu (setiap hari)</t>
        </is>
      </c>
      <c r="FK163" t="inlineStr">
        <is>
          <t>Mengetahui</t>
        </is>
      </c>
      <c r="FL163" t="inlineStr">
        <is>
          <t>Cukup sering (2 minggu sekali)</t>
        </is>
      </c>
      <c r="FM163" t="inlineStr">
        <is>
          <t>Mengetahui</t>
        </is>
      </c>
      <c r="FN163" t="inlineStr">
        <is>
          <t>Cukup sering (2 minggu sekali)</t>
        </is>
      </c>
      <c r="FO163" t="inlineStr">
        <is>
          <t>Mengetahui</t>
        </is>
      </c>
      <c r="FP163" t="inlineStr">
        <is>
          <t>Jarang (setiap bulan atau lebih)</t>
        </is>
      </c>
      <c r="FQ163" t="inlineStr">
        <is>
          <t>Mengetahui</t>
        </is>
      </c>
      <c r="FR163" t="inlineStr">
        <is>
          <t>Ya</t>
        </is>
      </c>
      <c r="FS163" t="inlineStr">
        <is>
          <t>Mengetahui</t>
        </is>
      </c>
      <c r="FT163" t="inlineStr">
        <is>
          <t>Ya, terkadang</t>
        </is>
      </c>
      <c r="FU163" t="inlineStr">
        <is>
          <t>Perempuan dewasa</t>
        </is>
      </c>
      <c r="FV163" t="n">
        <v>0</v>
      </c>
      <c r="FW163" t="n">
        <v>1</v>
      </c>
      <c r="FX163" t="n">
        <v>0</v>
      </c>
      <c r="FY163" t="n">
        <v>0</v>
      </c>
      <c r="FZ163" t="inlineStr">
        <is>
          <t>Memahami</t>
        </is>
      </c>
      <c r="GA163" t="inlineStr">
        <is>
          <t>CPO</t>
        </is>
      </c>
      <c r="GB163" t="n">
        <v>1</v>
      </c>
      <c r="GC163" t="n">
        <v>0</v>
      </c>
      <c r="GD163" t="n">
        <v>0</v>
      </c>
      <c r="GE163" t="n">
        <v>0</v>
      </c>
      <c r="GF163" t="n">
        <v/>
      </c>
      <c r="GG163" t="inlineStr">
        <is>
          <t>Selalu</t>
        </is>
      </c>
      <c r="GH163" t="inlineStr">
        <is>
          <t>Ya</t>
        </is>
      </c>
      <c r="GI163" t="inlineStr">
        <is>
          <t>Tetangga</t>
        </is>
      </c>
      <c r="GJ163" t="n">
        <v>1</v>
      </c>
      <c r="GK163" t="n">
        <v>0</v>
      </c>
      <c r="GL163" t="n">
        <v>0</v>
      </c>
      <c r="GM163" t="n">
        <v>0</v>
      </c>
      <c r="GN163" t="n">
        <v/>
      </c>
      <c r="GO163" t="n">
        <v>9</v>
      </c>
      <c r="GP163" t="inlineStr">
        <is>
          <t>Sebagian</t>
        </is>
      </c>
      <c r="GQ163" t="inlineStr">
        <is>
          <t>Kayu bakar LPG</t>
        </is>
      </c>
      <c r="GR163" t="n">
        <v>1</v>
      </c>
      <c r="GS163" t="n">
        <v>1</v>
      </c>
      <c r="GT163" t="n">
        <v>0</v>
      </c>
      <c r="GU163" t="n">
        <v>0</v>
      </c>
      <c r="GV163" t="n">
        <v>0</v>
      </c>
      <c r="GW163" t="n">
        <v>0</v>
      </c>
      <c r="GX163" t="n">
        <v>0</v>
      </c>
      <c r="GY163" t="n">
        <v/>
      </c>
      <c r="GZ163" t="inlineStr">
        <is>
          <t>Tidak</t>
        </is>
      </c>
      <c r="HA163" t="n">
        <v/>
      </c>
      <c r="HB163" t="n">
        <v/>
      </c>
      <c r="HC163" t="n">
        <v/>
      </c>
      <c r="HD163" t="n">
        <v/>
      </c>
      <c r="HE163" t="n">
        <v/>
      </c>
      <c r="HF163" t="n">
        <v/>
      </c>
      <c r="HG163" t="n">
        <v/>
      </c>
      <c r="HH163" t="n">
        <v/>
      </c>
      <c r="HI163" t="n">
        <v/>
      </c>
      <c r="HJ163" t="n">
        <v/>
      </c>
      <c r="HK163" t="n">
        <v/>
      </c>
      <c r="HL163" t="n">
        <v/>
      </c>
      <c r="HM163" t="n">
        <v/>
      </c>
      <c r="HN163" t="n">
        <v/>
      </c>
      <c r="HO163" t="n">
        <v/>
      </c>
      <c r="HP163" t="n">
        <v/>
      </c>
      <c r="HQ163" t="n">
        <v/>
      </c>
      <c r="HR163" t="n">
        <v/>
      </c>
      <c r="HS163" t="n">
        <v/>
      </c>
      <c r="HT163" t="n">
        <v/>
      </c>
      <c r="HU163" t="n">
        <v/>
      </c>
      <c r="HV163" t="n">
        <v/>
      </c>
      <c r="HW163" t="n">
        <v/>
      </c>
      <c r="HX163" t="n">
        <v/>
      </c>
      <c r="HY163" t="n">
        <v>225</v>
      </c>
      <c r="HZ163" t="n">
        <v>90000</v>
      </c>
      <c r="IA163" t="n">
        <v>90000</v>
      </c>
      <c r="IB163" t="n">
        <v>20000</v>
      </c>
      <c r="IC163" t="n">
        <v/>
      </c>
      <c r="ID163" t="n">
        <v/>
      </c>
      <c r="IE163" t="n">
        <v/>
      </c>
      <c r="IF163" t="n">
        <v/>
      </c>
      <c r="IG163" t="n">
        <v/>
      </c>
      <c r="IH163" t="n">
        <v/>
      </c>
      <c r="II163" t="n">
        <v/>
      </c>
      <c r="IJ163" t="n">
        <v/>
      </c>
      <c r="IK163" t="inlineStr">
        <is>
          <t>80-100 kg</t>
        </is>
      </c>
      <c r="IL163" t="inlineStr">
        <is>
          <t>1-3 jam</t>
        </is>
      </c>
      <c r="IM163" t="inlineStr">
        <is>
          <t>Ya</t>
        </is>
      </c>
      <c r="IN163" t="inlineStr">
        <is>
          <t>Tidak</t>
        </is>
      </c>
      <c r="IO163" t="inlineStr">
        <is>
          <t>Jauh lebih bersih</t>
        </is>
      </c>
      <c r="IP163" t="n">
        <v/>
      </c>
      <c r="IQ163" t="inlineStr">
        <is>
          <t>Tidak pernah</t>
        </is>
      </c>
      <c r="IR163" t="n">
        <v/>
      </c>
      <c r="IS163" t="n">
        <v/>
      </c>
      <c r="IT163" t="n">
        <v/>
      </c>
      <c r="IU163" t="n">
        <v/>
      </c>
      <c r="IV163" t="n">
        <v/>
      </c>
      <c r="IW163" t="n">
        <v/>
      </c>
      <c r="IX163" t="n">
        <v/>
      </c>
      <c r="IY163" t="n">
        <v/>
      </c>
      <c r="IZ163" t="inlineStr">
        <is>
          <t>Tidak pernah</t>
        </is>
      </c>
      <c r="JA163" t="n">
        <v/>
      </c>
      <c r="JB163" t="n">
        <v/>
      </c>
      <c r="JC163" t="n">
        <v/>
      </c>
      <c r="JD163" t="n">
        <v/>
      </c>
      <c r="JE163" t="n">
        <v/>
      </c>
      <c r="JF163" t="n">
        <v/>
      </c>
      <c r="JG163" t="n">
        <v/>
      </c>
      <c r="JH163" t="n">
        <v/>
      </c>
      <c r="JI163" t="inlineStr">
        <is>
          <t>Tidak pernah</t>
        </is>
      </c>
      <c r="JJ163" t="n">
        <v/>
      </c>
      <c r="JK163" t="n">
        <v/>
      </c>
      <c r="JL163" t="n">
        <v/>
      </c>
      <c r="JM163" t="n">
        <v/>
      </c>
      <c r="JN163" t="n">
        <v/>
      </c>
      <c r="JO163" t="n">
        <v/>
      </c>
      <c r="JP163" t="n">
        <v/>
      </c>
      <c r="JQ163" t="n">
        <v/>
      </c>
      <c r="JR163" t="inlineStr">
        <is>
          <t>Tidak pernah</t>
        </is>
      </c>
      <c r="JS163" t="n">
        <v/>
      </c>
      <c r="JT163" t="n">
        <v/>
      </c>
      <c r="JU163" t="n">
        <v/>
      </c>
      <c r="JV163" t="n">
        <v/>
      </c>
      <c r="JW163" t="n">
        <v/>
      </c>
      <c r="JX163" t="n">
        <v/>
      </c>
      <c r="JY163" t="n">
        <v/>
      </c>
      <c r="JZ163" t="n">
        <v/>
      </c>
      <c r="KA163" t="inlineStr">
        <is>
          <t>Tidak pernah</t>
        </is>
      </c>
      <c r="KB163" t="n">
        <v/>
      </c>
      <c r="KC163" t="n">
        <v/>
      </c>
      <c r="KD163" t="n">
        <v/>
      </c>
      <c r="KE163" t="n">
        <v/>
      </c>
      <c r="KF163" t="n">
        <v/>
      </c>
      <c r="KG163" t="n">
        <v/>
      </c>
      <c r="KH163" t="n">
        <v/>
      </c>
      <c r="KI163" t="n">
        <v/>
      </c>
      <c r="KJ163" t="inlineStr">
        <is>
          <t>Tidak pernah</t>
        </is>
      </c>
      <c r="KK163" t="n">
        <v/>
      </c>
      <c r="KL163" t="n">
        <v/>
      </c>
      <c r="KM163" t="n">
        <v/>
      </c>
      <c r="KN163" t="n">
        <v/>
      </c>
      <c r="KO163" t="n">
        <v/>
      </c>
      <c r="KP163" t="n">
        <v/>
      </c>
      <c r="KQ163" t="n">
        <v/>
      </c>
      <c r="KR163" t="n">
        <v/>
      </c>
      <c r="KS163" t="inlineStr">
        <is>
          <t>Jauh lebih baik</t>
        </is>
      </c>
      <c r="KT163" t="inlineStr">
        <is>
          <t>0-1 kali</t>
        </is>
      </c>
      <c r="KU163" t="inlineStr">
        <is>
          <t>0-1 kali</t>
        </is>
      </c>
      <c r="KV163" t="inlineStr">
        <is>
          <t>Anak-anak (0-18 tahun)</t>
        </is>
      </c>
      <c r="KW163" t="n">
        <v>0</v>
      </c>
      <c r="KX163" t="n">
        <v>0</v>
      </c>
      <c r="KY163" t="n">
        <v>1</v>
      </c>
      <c r="KZ163" t="n">
        <v>0</v>
      </c>
      <c r="LA163" t="inlineStr">
        <is>
          <t>Cukup membaik</t>
        </is>
      </c>
      <c r="LB163" t="inlineStr">
        <is>
          <t>Jauh lebih baik</t>
        </is>
      </c>
      <c r="LC163" t="n">
        <v>4</v>
      </c>
      <c r="LD163" t="n">
        <v>4</v>
      </c>
      <c r="LE163" t="n">
        <v>0</v>
      </c>
      <c r="LF163" t="n">
        <v>0</v>
      </c>
      <c r="LG163" t="inlineStr">
        <is>
          <t>Ya</t>
        </is>
      </c>
      <c r="LH163" t="n">
        <v>500000</v>
      </c>
      <c r="LI163" t="n">
        <v/>
      </c>
      <c r="LJ163" t="inlineStr">
        <is>
          <t>Tabungan Kebutuhan rumah tangga</t>
        </is>
      </c>
      <c r="LK163" t="n">
        <v>1</v>
      </c>
      <c r="LL163" t="n">
        <v>0</v>
      </c>
      <c r="LM163" t="n">
        <v>0</v>
      </c>
      <c r="LN163" t="n">
        <v>0</v>
      </c>
      <c r="LO163" t="n">
        <v>1</v>
      </c>
      <c r="LP163" t="n">
        <v>0</v>
      </c>
      <c r="LQ163" t="n">
        <v>0</v>
      </c>
      <c r="LR163" t="n">
        <v/>
      </c>
      <c r="LS163" t="n">
        <v>5</v>
      </c>
      <c r="LT163" t="n">
        <v>5</v>
      </c>
      <c r="LU163" t="n">
        <v>15</v>
      </c>
      <c r="LV163" t="n">
        <v>10</v>
      </c>
      <c r="LW163" t="n">
        <v>10</v>
      </c>
      <c r="LX163" t="n">
        <v>15</v>
      </c>
      <c r="LY163" t="n">
        <v>5</v>
      </c>
      <c r="LZ163" t="n">
        <v>5</v>
      </c>
      <c r="MA163" t="n">
        <v>0</v>
      </c>
      <c r="MB163" t="inlineStr">
        <is>
          <t>Ya</t>
        </is>
      </c>
      <c r="MC163" t="n">
        <v>90</v>
      </c>
      <c r="MD163" t="n">
        <v>30</v>
      </c>
      <c r="ME163" t="n">
        <v>90</v>
      </c>
      <c r="MF163" t="n">
        <v>30</v>
      </c>
      <c r="MG163" t="n">
        <v>0</v>
      </c>
      <c r="MH163" t="n">
        <v>0</v>
      </c>
      <c r="MI163" t="inlineStr">
        <is>
          <t>Istirahat</t>
        </is>
      </c>
      <c r="MJ163" t="n">
        <v>0</v>
      </c>
      <c r="MK163" t="n">
        <v>0</v>
      </c>
      <c r="ML163" t="n">
        <v>1</v>
      </c>
      <c r="MM163" t="n">
        <v>0</v>
      </c>
      <c r="MN163" t="n">
        <v>0</v>
      </c>
      <c r="MO163" t="n">
        <v>0</v>
      </c>
      <c r="MP163" t="n">
        <v/>
      </c>
      <c r="MQ163" t="n">
        <v/>
      </c>
      <c r="MR163" t="inlineStr">
        <is>
          <t>Istirahat</t>
        </is>
      </c>
      <c r="MS163" t="n">
        <v/>
      </c>
      <c r="MT163" t="inlineStr">
        <is>
          <t>Istirahat</t>
        </is>
      </c>
      <c r="MU163" t="inlineStr">
        <is>
          <t>Tidak</t>
        </is>
      </c>
      <c r="MV163" t="n">
        <v/>
      </c>
      <c r="MW163" t="n">
        <v/>
      </c>
      <c r="MX163" t="n">
        <v/>
      </c>
      <c r="MY163" t="n">
        <v/>
      </c>
      <c r="MZ163" t="n">
        <v/>
      </c>
      <c r="NA163" t="n">
        <v/>
      </c>
      <c r="NB163" t="n">
        <v/>
      </c>
      <c r="NC163" t="n">
        <v/>
      </c>
      <c r="ND163" t="n">
        <v/>
      </c>
      <c r="NE163" t="n">
        <v/>
      </c>
      <c r="NF163" t="n">
        <v/>
      </c>
      <c r="NG163" t="n">
        <v/>
      </c>
      <c r="NH163" t="n">
        <v/>
      </c>
      <c r="NI163" t="n">
        <v/>
      </c>
      <c r="NJ163" t="n">
        <v/>
      </c>
      <c r="NK163" t="n">
        <v/>
      </c>
      <c r="NL163" t="inlineStr">
        <is>
          <t>Ya</t>
        </is>
      </c>
      <c r="NM163" t="inlineStr">
        <is>
          <t>Kombinasi kredit/pinjaman dan dana hibah</t>
        </is>
      </c>
      <c r="NN163" t="inlineStr">
        <is>
          <t>3.000.001-5.000.000</t>
        </is>
      </c>
      <c r="NO163" t="inlineStr">
        <is>
          <t>Yayasan Rumah Energi atau BIRU</t>
        </is>
      </c>
      <c r="NP163" t="n">
        <v/>
      </c>
      <c r="NQ163" t="inlineStr">
        <is>
          <t>Koperasi</t>
        </is>
      </c>
      <c r="NR163" t="n">
        <v/>
      </c>
      <c r="NS163" t="n">
        <v>24</v>
      </c>
      <c r="NT163" t="inlineStr">
        <is>
          <t>CPO/pendamping</t>
        </is>
      </c>
      <c r="NU163" t="n">
        <v/>
      </c>
      <c r="NV163" t="n">
        <v/>
      </c>
      <c r="NW163" t="n">
        <v/>
      </c>
      <c r="NX163" t="inlineStr">
        <is>
          <t>Sangat meningkat</t>
        </is>
      </c>
      <c r="NY163" t="n">
        <v>90</v>
      </c>
      <c r="NZ163" t="n">
        <v>90</v>
      </c>
      <c r="OA163" t="n">
        <v>0</v>
      </c>
      <c r="OB163" t="n">
        <v>15</v>
      </c>
      <c r="OC163" t="n">
        <v>15</v>
      </c>
      <c r="OD163" t="n">
        <v>0</v>
      </c>
      <c r="OE163" t="inlineStr">
        <is>
          <t>Lebih baik</t>
        </is>
      </c>
      <c r="OF163" t="inlineStr">
        <is>
          <t>Jauh lebih baik (beda waktu memasak lebih cepat setengah jam atau lebih, ATAU tidak lagi ada rasa/bau makanan yang berubah, ATAU alasan lainnya)</t>
        </is>
      </c>
      <c r="OG163" t="inlineStr">
        <is>
          <t>Ya</t>
        </is>
      </c>
      <c r="OH163" t="n">
        <v>0</v>
      </c>
      <c r="OI163" t="n">
        <v>11</v>
      </c>
      <c r="OJ163" t="n">
        <v>0</v>
      </c>
      <c r="OK163" t="n">
        <v>0</v>
      </c>
      <c r="OL163" t="n">
        <v>0</v>
      </c>
      <c r="OM163" t="n">
        <v>0</v>
      </c>
      <c r="ON163" t="n">
        <v>0</v>
      </c>
      <c r="OO163" t="n">
        <v>0</v>
      </c>
      <c r="OP163" t="inlineStr">
        <is>
          <t>Sapi perah</t>
        </is>
      </c>
      <c r="OQ163" t="n">
        <v>0</v>
      </c>
      <c r="OR163" t="n">
        <v>1</v>
      </c>
      <c r="OS163" t="n">
        <v>0</v>
      </c>
      <c r="OT163" t="n">
        <v>0</v>
      </c>
      <c r="OU163" t="n">
        <v>0</v>
      </c>
      <c r="OV163" t="n">
        <v>0</v>
      </c>
      <c r="OW163" t="n">
        <v>0</v>
      </c>
      <c r="OX163" t="n">
        <v>0</v>
      </c>
      <c r="OY163" t="n">
        <v>0</v>
      </c>
      <c r="OZ163" t="inlineStr">
        <is>
          <t>Sapi perah</t>
        </is>
      </c>
      <c r="PA163" t="n">
        <v>0</v>
      </c>
      <c r="PB163" t="n">
        <v>1</v>
      </c>
      <c r="PC163" t="n">
        <v>0</v>
      </c>
      <c r="PD163" t="n">
        <v>0</v>
      </c>
      <c r="PE163" t="n">
        <v>0</v>
      </c>
      <c r="PF163" t="n">
        <v>0</v>
      </c>
      <c r="PG163" t="n">
        <v>0</v>
      </c>
      <c r="PH163" t="n">
        <v>0</v>
      </c>
      <c r="PI163" t="n">
        <v>0</v>
      </c>
      <c r="PJ163" t="inlineStr">
        <is>
          <t>Sapi perah</t>
        </is>
      </c>
      <c r="PK163" t="n">
        <v>0</v>
      </c>
      <c r="PL163" t="n">
        <v>1</v>
      </c>
      <c r="PM163" t="n">
        <v>0</v>
      </c>
      <c r="PN163" t="n">
        <v>0</v>
      </c>
      <c r="PO163" t="n">
        <v>0</v>
      </c>
      <c r="PP163" t="n">
        <v>0</v>
      </c>
      <c r="PQ163" t="n">
        <v>0</v>
      </c>
      <c r="PR163" t="n">
        <v>0</v>
      </c>
      <c r="PS163" t="n">
        <v>0</v>
      </c>
      <c r="PT163" t="n">
        <v/>
      </c>
      <c r="PU163" t="n">
        <v/>
      </c>
      <c r="PV163" t="n">
        <v/>
      </c>
      <c r="PW163" t="n">
        <v/>
      </c>
      <c r="PX163" t="n">
        <v/>
      </c>
      <c r="PY163" t="n">
        <v/>
      </c>
      <c r="PZ163" t="n">
        <v/>
      </c>
      <c r="QA163" t="n">
        <v/>
      </c>
      <c r="QB163" t="n">
        <v/>
      </c>
      <c r="QC163" t="n">
        <v/>
      </c>
      <c r="QD163" t="n">
        <v/>
      </c>
      <c r="QE163" t="inlineStr">
        <is>
          <t>1-Disebarkan ke lahan terbuka</t>
        </is>
      </c>
      <c r="QF163" t="n">
        <v>0</v>
      </c>
      <c r="QG163" t="n">
        <v>0</v>
      </c>
      <c r="QH163" t="n">
        <v>0</v>
      </c>
      <c r="QI163" t="n">
        <v>0</v>
      </c>
      <c r="QJ163" t="n">
        <v>0</v>
      </c>
      <c r="QK163" t="n">
        <v>1</v>
      </c>
      <c r="QL163" t="n">
        <v>0</v>
      </c>
      <c r="QM163" t="n">
        <v>0</v>
      </c>
      <c r="QN163" t="n">
        <v>0</v>
      </c>
      <c r="QO163" t="n">
        <v/>
      </c>
      <c r="QP163" t="n">
        <v/>
      </c>
      <c r="QQ163" t="n">
        <v/>
      </c>
      <c r="QR163" t="n">
        <v/>
      </c>
      <c r="QS163" t="n">
        <v/>
      </c>
      <c r="QT163" t="n">
        <v/>
      </c>
      <c r="QU163" t="n">
        <v/>
      </c>
      <c r="QV163" t="n">
        <v/>
      </c>
      <c r="QW163" t="n">
        <v/>
      </c>
      <c r="QX163" t="n">
        <v/>
      </c>
      <c r="QY163" t="n">
        <v/>
      </c>
      <c r="QZ163" t="n">
        <v/>
      </c>
      <c r="RA163" t="n">
        <v/>
      </c>
      <c r="RB163" t="n">
        <v/>
      </c>
      <c r="RC163" t="n">
        <v/>
      </c>
      <c r="RD163" t="n">
        <v/>
      </c>
      <c r="RE163" t="n">
        <v/>
      </c>
      <c r="RF163" t="n">
        <v/>
      </c>
      <c r="RG163" t="n">
        <v/>
      </c>
      <c r="RH163" t="n">
        <v/>
      </c>
      <c r="RI163" t="n">
        <v/>
      </c>
      <c r="RJ163" t="n">
        <v/>
      </c>
      <c r="RK163" t="n">
        <v/>
      </c>
      <c r="RL163" t="n">
        <v/>
      </c>
      <c r="RM163" t="n">
        <v/>
      </c>
      <c r="RN163" t="n">
        <v/>
      </c>
      <c r="RO163" t="n">
        <v/>
      </c>
      <c r="RP163" t="n">
        <v/>
      </c>
      <c r="RQ163" t="n">
        <v/>
      </c>
      <c r="RR163" t="n">
        <v/>
      </c>
      <c r="RS163" t="n">
        <v/>
      </c>
      <c r="RT163" t="n">
        <v/>
      </c>
      <c r="RU163" t="n">
        <v/>
      </c>
      <c r="RV163" t="n">
        <v/>
      </c>
      <c r="RW163" t="n">
        <v/>
      </c>
      <c r="RX163" t="n">
        <v/>
      </c>
      <c r="RY163" t="n">
        <v/>
      </c>
      <c r="RZ163" t="n">
        <v/>
      </c>
      <c r="SA163" t="n">
        <v/>
      </c>
      <c r="SB163" t="n">
        <v/>
      </c>
      <c r="SC163" t="n">
        <v/>
      </c>
      <c r="SD163" t="n">
        <v/>
      </c>
      <c r="SE163" t="n">
        <v/>
      </c>
      <c r="SF163" t="n">
        <v/>
      </c>
      <c r="SG163" t="n">
        <v/>
      </c>
      <c r="SH163" t="n">
        <v/>
      </c>
      <c r="SI163" t="n">
        <v/>
      </c>
      <c r="SJ163" t="n">
        <v/>
      </c>
      <c r="SK163" t="n">
        <v/>
      </c>
      <c r="SL163" t="n">
        <v/>
      </c>
      <c r="SM163" t="n">
        <v/>
      </c>
      <c r="SN163" t="n">
        <v/>
      </c>
      <c r="SO163" t="n">
        <v/>
      </c>
      <c r="SP163" t="n">
        <v/>
      </c>
      <c r="SQ163" t="n">
        <v/>
      </c>
      <c r="SR163" t="n">
        <v/>
      </c>
      <c r="SS163" t="n">
        <v/>
      </c>
      <c r="ST163" t="n">
        <v/>
      </c>
      <c r="SU163" t="n">
        <v/>
      </c>
      <c r="SV163" t="n">
        <v/>
      </c>
      <c r="SW163" t="n">
        <v/>
      </c>
      <c r="SX163" t="n">
        <v/>
      </c>
      <c r="SY163" t="n">
        <v/>
      </c>
      <c r="SZ163" t="n">
        <v>4</v>
      </c>
      <c r="TA163" t="n">
        <v/>
      </c>
      <c r="TB163" t="n">
        <v/>
      </c>
      <c r="TC163" t="n">
        <v/>
      </c>
      <c r="TD163" t="n">
        <v/>
      </c>
      <c r="TE163" t="n">
        <v/>
      </c>
      <c r="TF163" t="n">
        <v/>
      </c>
      <c r="TG163" t="n">
        <v/>
      </c>
      <c r="TH163" t="n">
        <v/>
      </c>
      <c r="TI163" t="n">
        <v/>
      </c>
      <c r="TJ163" t="n">
        <v/>
      </c>
      <c r="TK163" t="n">
        <v/>
      </c>
      <c r="TL163" t="n">
        <v/>
      </c>
      <c r="TM163" t="n">
        <v/>
      </c>
      <c r="TN163" t="n">
        <v/>
      </c>
      <c r="TO163" t="n">
        <v/>
      </c>
      <c r="TP163" t="n">
        <v/>
      </c>
      <c r="TQ163" t="n">
        <v/>
      </c>
      <c r="TR163" t="n">
        <v/>
      </c>
      <c r="TS163" t="n">
        <v/>
      </c>
      <c r="TT163" t="n">
        <v/>
      </c>
      <c r="TU163" t="n">
        <v/>
      </c>
      <c r="TV163" t="n">
        <v/>
      </c>
      <c r="TW163" t="n">
        <v/>
      </c>
      <c r="TX163" t="n">
        <v/>
      </c>
      <c r="TY163" t="n">
        <v/>
      </c>
      <c r="TZ163" t="n">
        <v/>
      </c>
      <c r="UA163" t="n">
        <v/>
      </c>
      <c r="UB163" t="n">
        <v/>
      </c>
      <c r="UC163" t="n">
        <v/>
      </c>
      <c r="UD163" t="n">
        <v/>
      </c>
      <c r="UE163" t="n">
        <v/>
      </c>
      <c r="UF163" t="n">
        <v/>
      </c>
      <c r="UG163" t="n">
        <v/>
      </c>
      <c r="UH163" t="n">
        <v/>
      </c>
      <c r="UI163" t="n">
        <v/>
      </c>
      <c r="UJ163" t="n">
        <v/>
      </c>
      <c r="UK163" t="n">
        <v/>
      </c>
      <c r="UL163" t="n">
        <v/>
      </c>
      <c r="UM163" t="n">
        <v/>
      </c>
      <c r="UN163" t="n">
        <v/>
      </c>
      <c r="UO163" t="n">
        <v/>
      </c>
      <c r="UP163" t="n">
        <v/>
      </c>
      <c r="UQ163" t="n">
        <v/>
      </c>
      <c r="UR163" t="n">
        <v/>
      </c>
      <c r="US163" t="n">
        <v/>
      </c>
      <c r="UT163" t="n">
        <v/>
      </c>
      <c r="UU163" t="n">
        <v/>
      </c>
      <c r="UV163" t="inlineStr">
        <is>
          <t>Pemberian pakan di kandang</t>
        </is>
      </c>
      <c r="UW163" t="n">
        <v/>
      </c>
      <c r="UX163" t="n">
        <v/>
      </c>
      <c r="UY163" t="n">
        <v/>
      </c>
      <c r="UZ163" t="n">
        <v/>
      </c>
      <c r="VA163" t="n">
        <v/>
      </c>
      <c r="VB163" t="n">
        <v/>
      </c>
      <c r="VC163" t="n">
        <v/>
      </c>
      <c r="VD163" t="inlineStr">
        <is>
          <t>Sangat jarang (&gt;1 bulan sekali)</t>
        </is>
      </c>
      <c r="VE163" t="n">
        <v/>
      </c>
      <c r="VF163" t="n">
        <v/>
      </c>
      <c r="VG163" t="n">
        <v/>
      </c>
      <c r="VH163" t="n">
        <v/>
      </c>
      <c r="VI163" t="n">
        <v/>
      </c>
      <c r="VJ163" t="n">
        <v/>
      </c>
      <c r="VK163" t="n">
        <v/>
      </c>
      <c r="VL163" t="inlineStr">
        <is>
          <t>Sangat sering (&gt;1 kali sehari)</t>
        </is>
      </c>
      <c r="VM163" t="n">
        <v/>
      </c>
      <c r="VN163" t="n">
        <v/>
      </c>
      <c r="VO163" t="n">
        <v/>
      </c>
      <c r="VP163" t="n">
        <v/>
      </c>
      <c r="VQ163" t="n">
        <v/>
      </c>
      <c r="VR163" t="n">
        <v/>
      </c>
      <c r="VS163" t="n">
        <v/>
      </c>
      <c r="VT163" t="n">
        <v/>
      </c>
      <c r="VU163" t="n">
        <v/>
      </c>
      <c r="VV163" t="n">
        <v/>
      </c>
      <c r="VW163" t="n">
        <v/>
      </c>
      <c r="VX163" t="n">
        <v/>
      </c>
      <c r="VY163" t="n">
        <v/>
      </c>
      <c r="VZ163" t="n">
        <v/>
      </c>
      <c r="WA163" t="n">
        <v/>
      </c>
      <c r="WB163" t="n">
        <v/>
      </c>
      <c r="WC163" t="n">
        <v/>
      </c>
      <c r="WD163" t="n">
        <v/>
      </c>
      <c r="WE163" t="n">
        <v/>
      </c>
      <c r="WF163" t="inlineStr">
        <is>
          <t>6-Digester biogas</t>
        </is>
      </c>
      <c r="WG163" t="n">
        <v>0</v>
      </c>
      <c r="WH163" t="n">
        <v>0</v>
      </c>
      <c r="WI163" t="n">
        <v>0</v>
      </c>
      <c r="WJ163" t="n">
        <v>0</v>
      </c>
      <c r="WK163" t="n">
        <v>0</v>
      </c>
      <c r="WL163" t="n">
        <v>0</v>
      </c>
      <c r="WM163" t="n">
        <v>0</v>
      </c>
      <c r="WN163" t="n">
        <v>0</v>
      </c>
      <c r="WO163" t="n">
        <v>0</v>
      </c>
      <c r="WP163" t="n">
        <v>1</v>
      </c>
      <c r="WQ163" t="n">
        <v>0</v>
      </c>
      <c r="WR163" t="n">
        <v>0</v>
      </c>
      <c r="WS163" t="n">
        <v/>
      </c>
      <c r="WT163" t="n">
        <v/>
      </c>
      <c r="WU163" t="n">
        <v/>
      </c>
      <c r="WV163" t="n">
        <v/>
      </c>
      <c r="WW163" t="n">
        <v/>
      </c>
      <c r="WX163" t="n">
        <v/>
      </c>
      <c r="WY163" t="n">
        <v/>
      </c>
      <c r="WZ163" t="n">
        <v/>
      </c>
      <c r="XA163" t="n">
        <v/>
      </c>
      <c r="XB163" t="n">
        <v/>
      </c>
      <c r="XC163" t="n">
        <v/>
      </c>
      <c r="XD163" t="n">
        <v/>
      </c>
      <c r="XE163" t="n">
        <v/>
      </c>
      <c r="XF163" t="n">
        <v/>
      </c>
      <c r="XG163" t="n">
        <v/>
      </c>
      <c r="XH163" t="n">
        <v/>
      </c>
      <c r="XI163" t="n">
        <v/>
      </c>
      <c r="XJ163" t="n">
        <v/>
      </c>
      <c r="XK163" t="n">
        <v/>
      </c>
      <c r="XL163" t="n">
        <v/>
      </c>
      <c r="XM163" t="n">
        <v/>
      </c>
      <c r="XN163" t="n">
        <v/>
      </c>
      <c r="XO163" t="n">
        <v/>
      </c>
      <c r="XP163" t="n">
        <v/>
      </c>
      <c r="XQ163" t="n">
        <v/>
      </c>
      <c r="XR163" t="n">
        <v/>
      </c>
      <c r="XS163" t="n">
        <v/>
      </c>
      <c r="XT163" t="n">
        <v/>
      </c>
      <c r="XU163" t="n">
        <v/>
      </c>
      <c r="XV163" t="n">
        <v/>
      </c>
      <c r="XW163" t="n">
        <v/>
      </c>
      <c r="XX163" t="n">
        <v/>
      </c>
      <c r="XY163" t="n">
        <v/>
      </c>
      <c r="XZ163" t="n">
        <v/>
      </c>
      <c r="YA163" t="n">
        <v/>
      </c>
      <c r="YB163" t="n">
        <v/>
      </c>
      <c r="YC163" t="n">
        <v/>
      </c>
      <c r="YD163" t="n">
        <v/>
      </c>
      <c r="YE163" t="n">
        <v/>
      </c>
      <c r="YF163" t="n">
        <v/>
      </c>
      <c r="YG163" t="n">
        <v/>
      </c>
      <c r="YH163" t="n">
        <v/>
      </c>
      <c r="YI163" t="n">
        <v/>
      </c>
      <c r="YJ163" t="n">
        <v/>
      </c>
      <c r="YK163" t="n">
        <v/>
      </c>
      <c r="YL163" t="n">
        <v/>
      </c>
      <c r="YM163" t="n">
        <v/>
      </c>
      <c r="YN163" t="n">
        <v/>
      </c>
      <c r="YO163" t="n">
        <v/>
      </c>
      <c r="YP163" t="n">
        <v/>
      </c>
      <c r="YQ163" t="n">
        <v/>
      </c>
      <c r="YR163" t="n">
        <v/>
      </c>
      <c r="YS163" t="n">
        <v/>
      </c>
      <c r="YT163" t="n">
        <v/>
      </c>
      <c r="YU163" t="n">
        <v/>
      </c>
      <c r="YV163" t="n">
        <v/>
      </c>
      <c r="YW163" t="n">
        <v/>
      </c>
      <c r="YX163" t="n">
        <v/>
      </c>
      <c r="YY163" t="n">
        <v/>
      </c>
      <c r="YZ163" t="n">
        <v/>
      </c>
      <c r="ZA163" t="n">
        <v/>
      </c>
      <c r="ZB163" t="n">
        <v/>
      </c>
      <c r="ZC163" t="n">
        <v/>
      </c>
      <c r="ZD163" t="n">
        <v/>
      </c>
      <c r="ZE163" t="n">
        <v/>
      </c>
      <c r="ZF163" t="n">
        <v/>
      </c>
      <c r="ZG163" t="n">
        <v/>
      </c>
      <c r="ZH163" t="n">
        <v/>
      </c>
      <c r="ZI163" t="n">
        <v/>
      </c>
      <c r="ZJ163" t="n">
        <v/>
      </c>
      <c r="ZK163" t="n">
        <v/>
      </c>
      <c r="ZL163" t="n">
        <v/>
      </c>
      <c r="ZM163" t="n">
        <v/>
      </c>
      <c r="ZN163" t="n">
        <v/>
      </c>
      <c r="ZO163" t="n">
        <v>100</v>
      </c>
      <c r="ZP163" t="n">
        <v/>
      </c>
      <c r="ZQ163" t="n">
        <v/>
      </c>
      <c r="ZR163" t="n">
        <v/>
      </c>
      <c r="ZS163" t="n">
        <v/>
      </c>
      <c r="ZT163" t="n">
        <v/>
      </c>
      <c r="ZU163" t="n">
        <v/>
      </c>
      <c r="ZV163" t="n">
        <v/>
      </c>
      <c r="ZW163" t="n">
        <v>3</v>
      </c>
      <c r="ZX163" t="n">
        <v/>
      </c>
      <c r="ZY163" t="n">
        <v/>
      </c>
      <c r="ZZ163" t="n">
        <v/>
      </c>
      <c r="AAA163" t="n">
        <v/>
      </c>
      <c r="AAB163" t="n">
        <v/>
      </c>
      <c r="AAC163" t="n">
        <v/>
      </c>
      <c r="AAD163" t="n">
        <v/>
      </c>
      <c r="AAE163" t="inlineStr">
        <is>
          <t>Pakan segar (misal: rumput)</t>
        </is>
      </c>
      <c r="AAF163" t="n">
        <v/>
      </c>
      <c r="AAG163" t="n">
        <v/>
      </c>
      <c r="AAH163" t="n">
        <v/>
      </c>
      <c r="AAI163" t="n">
        <v/>
      </c>
      <c r="AAJ163" t="n">
        <v/>
      </c>
      <c r="AAK163" t="n">
        <v/>
      </c>
      <c r="AAL163" t="inlineStr">
        <is>
          <t>Ya</t>
        </is>
      </c>
      <c r="AAM163" t="inlineStr">
        <is>
          <t>Padat</t>
        </is>
      </c>
      <c r="AAN163" t="n">
        <v>1</v>
      </c>
      <c r="AAO163" t="n">
        <v>0</v>
      </c>
      <c r="AAP163" t="n">
        <v/>
      </c>
      <c r="AAQ163" t="n">
        <v>50</v>
      </c>
      <c r="AAR163" t="inlineStr">
        <is>
          <t>Ya</t>
        </is>
      </c>
      <c r="AAS163" t="inlineStr">
        <is>
          <t>Mengetahui</t>
        </is>
      </c>
      <c r="AAT163" t="inlineStr">
        <is>
          <t>Digunakan untuk pupuk di lahan pertanian sendiri</t>
        </is>
      </c>
      <c r="AAU163" t="n">
        <v>1</v>
      </c>
      <c r="AAV163" t="n">
        <v>0</v>
      </c>
      <c r="AAW163" t="n">
        <v>0</v>
      </c>
      <c r="AAX163" t="n">
        <v>0</v>
      </c>
      <c r="AAY163" t="n">
        <v>0</v>
      </c>
      <c r="AAZ163" t="n">
        <v>0</v>
      </c>
      <c r="ABA163" t="n">
        <v>0</v>
      </c>
      <c r="ABB163" t="inlineStr">
        <is>
          <t>Pembenah tanah (soil conditioner)</t>
        </is>
      </c>
      <c r="ABC163" t="n">
        <v>0</v>
      </c>
      <c r="ABD163" t="n">
        <v>1</v>
      </c>
      <c r="ABE163" t="n">
        <v>0</v>
      </c>
      <c r="ABF163" t="n">
        <v>0</v>
      </c>
      <c r="ABG163" t="n">
        <v>0</v>
      </c>
      <c r="ABH163" t="n">
        <v/>
      </c>
      <c r="ABI163" t="n">
        <v/>
      </c>
      <c r="ABJ163" t="n">
        <v/>
      </c>
      <c r="ABK163" t="n">
        <v/>
      </c>
      <c r="ABL163" t="n">
        <v/>
      </c>
      <c r="ABM163" t="n">
        <v/>
      </c>
      <c r="ABN163" t="n">
        <v/>
      </c>
      <c r="ABO163" t="n">
        <v/>
      </c>
      <c r="ABP163" t="n">
        <v/>
      </c>
      <c r="ABQ163" t="inlineStr">
        <is>
          <t>Rumput</t>
        </is>
      </c>
      <c r="ABR163" t="inlineStr">
        <is>
          <t>Jarang (1 bulan sekali)</t>
        </is>
      </c>
      <c r="ABS163" t="n">
        <v>200</v>
      </c>
      <c r="ABT163" t="n">
        <v/>
      </c>
      <c r="ABU163" t="n">
        <v>200</v>
      </c>
      <c r="ABV163" t="n">
        <v>50</v>
      </c>
      <c r="ABW163" t="inlineStr">
        <is>
          <t>Lainnya</t>
        </is>
      </c>
      <c r="ABX163" t="inlineStr">
        <is>
          <t>Tidak</t>
        </is>
      </c>
      <c r="ABY163" t="n">
        <v>50</v>
      </c>
      <c r="ABZ163" t="n">
        <v>200000</v>
      </c>
      <c r="ACA163" t="n">
        <v>15</v>
      </c>
      <c r="ACB163" t="n">
        <v>0</v>
      </c>
      <c r="ACC163" t="n">
        <v>1000</v>
      </c>
      <c r="ACD163" t="n">
        <v>1000</v>
      </c>
      <c r="ACE163" t="inlineStr">
        <is>
          <t>Ya</t>
        </is>
      </c>
      <c r="ACF163" t="inlineStr">
        <is>
          <t>Cukup meningkat</t>
        </is>
      </c>
      <c r="ACG163" t="inlineStr">
        <is>
          <t>Cukup meningkat</t>
        </is>
      </c>
      <c r="ACH163" t="inlineStr">
        <is>
          <t>Cukup meningkat</t>
        </is>
      </c>
      <c r="ACI163" t="n">
        <v/>
      </c>
      <c r="ACJ163" t="n">
        <v/>
      </c>
      <c r="ACK163" t="n">
        <v/>
      </c>
      <c r="ACL163" t="n">
        <v/>
      </c>
      <c r="ACM163" t="n">
        <v/>
      </c>
      <c r="ACN163" t="n">
        <v/>
      </c>
      <c r="ACO163" t="n">
        <v/>
      </c>
      <c r="ACP163" t="n">
        <v/>
      </c>
      <c r="ACQ163" t="n">
        <v/>
      </c>
      <c r="ACR163" t="n">
        <v/>
      </c>
      <c r="ACS163" t="n">
        <v/>
      </c>
      <c r="ACT163" t="inlineStr">
        <is>
          <t>Tidak</t>
        </is>
      </c>
      <c r="ACU163" t="inlineStr">
        <is>
          <t>Manfaat besar dan membantu kehidupan sehari-hari</t>
        </is>
      </c>
      <c r="ACV163" t="inlineStr">
        <is>
          <t>Berkurang</t>
        </is>
      </c>
      <c r="ACW163" t="inlineStr">
        <is>
          <t>Kontribusi beberapa anggota keluarga</t>
        </is>
      </c>
      <c r="ACX163" t="inlineStr">
        <is>
          <t>Setuju</t>
        </is>
      </c>
      <c r="ACY163" t="inlineStr">
        <is>
          <t>Anggota keluarga - Laki-laki dewasa Anggota keluarga - Perempuan dewasa Anggota keluarga - Anak-anak</t>
        </is>
      </c>
      <c r="ACZ163" t="n">
        <v>1</v>
      </c>
      <c r="ADA163" t="n">
        <v>1</v>
      </c>
      <c r="ADB163" t="n">
        <v>1</v>
      </c>
      <c r="ADC163" t="n">
        <v>0</v>
      </c>
      <c r="ADD163" t="inlineStr">
        <is>
          <t>Puas</t>
        </is>
      </c>
      <c r="ADE163" t="inlineStr">
        <is>
          <t>Puas</t>
        </is>
      </c>
      <c r="ADF163" t="inlineStr">
        <is>
          <t>Puas</t>
        </is>
      </c>
      <c r="ADG163" t="inlineStr">
        <is>
          <t>Puas</t>
        </is>
      </c>
      <c r="ADH163" t="inlineStr">
        <is>
          <t>Ya</t>
        </is>
      </c>
      <c r="ADI163" t="inlineStr">
        <is>
          <t>Kompor</t>
        </is>
      </c>
      <c r="ADJ163" t="inlineStr">
        <is>
          <t>Puas</t>
        </is>
      </c>
      <c r="ADK163" t="n">
        <v/>
      </c>
      <c r="ADL163" t="n">
        <v/>
      </c>
      <c r="ADM163" t="n">
        <v/>
      </c>
      <c r="ADN163" t="n">
        <v/>
      </c>
      <c r="ADO163" t="n">
        <v/>
      </c>
      <c r="ADP163" t="n">
        <v/>
      </c>
      <c r="ADQ163" t="n">
        <v/>
      </c>
      <c r="ADR163" t="n">
        <v/>
      </c>
      <c r="ADS163" t="n">
        <v/>
      </c>
      <c r="ADT163" t="n">
        <v/>
      </c>
      <c r="ADU163" t="inlineStr">
        <is>
          <t>Memperbaiki sendiri</t>
        </is>
      </c>
      <c r="ADV163" t="n">
        <v>0</v>
      </c>
      <c r="ADW163" t="n">
        <v>0</v>
      </c>
      <c r="ADX163" t="n">
        <v>0</v>
      </c>
      <c r="ADY163" t="n">
        <v>0</v>
      </c>
      <c r="ADZ163" t="n">
        <v>0</v>
      </c>
      <c r="AEA163" t="n">
        <v>1</v>
      </c>
      <c r="AEB163" t="n">
        <v>0</v>
      </c>
      <c r="AEC163" t="n">
        <v>0</v>
      </c>
      <c r="AED163" t="inlineStr">
        <is>
          <t>X</t>
        </is>
      </c>
      <c r="AEE163" t="inlineStr">
        <is>
          <t>Laki-laki dewasa</t>
        </is>
      </c>
      <c r="AEF163" t="n">
        <v/>
      </c>
      <c r="AEG163" t="inlineStr">
        <is>
          <t>Menghubungi melalui rekan</t>
        </is>
      </c>
      <c r="AEH163" t="n">
        <v/>
      </c>
      <c r="AEI163" t="inlineStr">
        <is>
          <t>Tidak</t>
        </is>
      </c>
      <c r="AEJ163" t="inlineStr">
        <is>
          <t>Ya, selalu</t>
        </is>
      </c>
      <c r="AEK163" t="inlineStr">
        <is>
          <t>Pengurangan pengeluaran rumah tangga (bahan bakar minyak, pupuk, dll.) Pasokan energi yang andal Peningkatan kebersihan kandang ternak Pemanfaatan bio-slurry sebagai pupuk Dapur lebih bersih dan bebas asap</t>
        </is>
      </c>
      <c r="AEL163" t="n">
        <v>1</v>
      </c>
      <c r="AEM163" t="n">
        <v>0</v>
      </c>
      <c r="AEN163" t="n">
        <v>1</v>
      </c>
      <c r="AEO163" t="n">
        <v>0</v>
      </c>
      <c r="AEP163" t="n">
        <v>0</v>
      </c>
      <c r="AEQ163" t="n">
        <v>0</v>
      </c>
      <c r="AER163" t="n">
        <v>1</v>
      </c>
      <c r="AES163" t="n">
        <v>1</v>
      </c>
      <c r="AET163" t="n">
        <v>1</v>
      </c>
      <c r="AEU163" t="n">
        <v>0</v>
      </c>
      <c r="AEV163" t="n">
        <v>0</v>
      </c>
      <c r="AEW163" t="n">
        <v>0</v>
      </c>
      <c r="AEX163" t="n">
        <v/>
      </c>
      <c r="AEY163" t="inlineStr">
        <is>
          <t>Mengurangi pengeluaran energi</t>
        </is>
      </c>
      <c r="AEZ163" t="n">
        <v/>
      </c>
      <c r="AFA163" t="inlineStr">
        <is>
          <t>Koperasi</t>
        </is>
      </c>
      <c r="AFB163" t="n">
        <v/>
      </c>
      <c r="AFC163" t="inlineStr">
        <is>
          <t>1000525023-20_5_58.jpg</t>
        </is>
      </c>
      <c r="AFD163" t="inlineStr">
        <is>
          <t>https://kf.kobotoolbox.org/api/v2/assets/avstPQqLr3Ab3ZdcVTXZ6f/data/666055284/attachments/attvN4uVbEnHAJBNpuhuKYvD/</t>
        </is>
      </c>
      <c r="AFE163" t="inlineStr">
        <is>
          <t>1000525020-20_6_4.jpg</t>
        </is>
      </c>
      <c r="AFF163" t="inlineStr">
        <is>
          <t>https://kf.kobotoolbox.org/api/v2/assets/avstPQqLr3Ab3ZdcVTXZ6f/data/666055284/attachments/attVScLY7mj4pUTjY79Bddvm/</t>
        </is>
      </c>
      <c r="AFG163" t="inlineStr">
        <is>
          <t>Sugeng hariadi</t>
        </is>
      </c>
      <c r="AFH163" t="n">
        <v/>
      </c>
      <c r="AFI163" t="n">
        <v/>
      </c>
    </row>
    <row r="164">
      <c r="A164" t="n">
        <v/>
      </c>
      <c r="B164" t="n">
        <v/>
      </c>
      <c r="C164" t="n">
        <v/>
      </c>
      <c r="D164" t="inlineStr">
        <is>
          <t>SUYONO</t>
        </is>
      </c>
      <c r="E164" t="inlineStr">
        <is>
          <t>0</t>
        </is>
      </c>
      <c r="F164" t="inlineStr">
        <is>
          <t>-7.975618 112.772614 0 0</t>
        </is>
      </c>
      <c r="G164" t="n">
        <v>-7.975618</v>
      </c>
      <c r="H164" t="n">
        <v>112.772614</v>
      </c>
      <c r="I164" t="n">
        <v>0</v>
      </c>
      <c r="J164" t="n">
        <v>0</v>
      </c>
      <c r="K164" t="inlineStr">
        <is>
          <t>0</t>
        </is>
      </c>
      <c r="L164" t="inlineStr">
        <is>
          <t>-7.975882 112.772586 0 0</t>
        </is>
      </c>
      <c r="M164" t="n">
        <v>-7.975882</v>
      </c>
      <c r="N164" t="n">
        <v>112.772586</v>
      </c>
      <c r="O164" t="n">
        <v>0</v>
      </c>
      <c r="P164" t="n">
        <v>0</v>
      </c>
      <c r="Q164" t="inlineStr">
        <is>
          <t>0</t>
        </is>
      </c>
      <c r="R164" t="inlineStr">
        <is>
          <t>Jawa Timur</t>
        </is>
      </c>
      <c r="S164" t="n">
        <v>0</v>
      </c>
      <c r="T164" t="n">
        <v>0</v>
      </c>
      <c r="U164" t="n">
        <v>0</v>
      </c>
      <c r="V164" t="n">
        <v>0</v>
      </c>
      <c r="W164" t="n">
        <v>0</v>
      </c>
      <c r="X164" t="n">
        <v>1</v>
      </c>
      <c r="Y164" t="n">
        <v>0</v>
      </c>
      <c r="Z164" t="n">
        <v>0</v>
      </c>
      <c r="AA164" t="n">
        <v>0</v>
      </c>
      <c r="AB164" t="n">
        <v>0</v>
      </c>
      <c r="AC164" t="inlineStr">
        <is>
          <t>MALANG</t>
        </is>
      </c>
      <c r="AD164" t="inlineStr">
        <is>
          <t>JABUNG</t>
        </is>
      </c>
      <c r="AE164" t="inlineStr">
        <is>
          <t>SUKOPURO</t>
        </is>
      </c>
      <c r="AF164" t="inlineStr">
        <is>
          <t>KAN JABUNG</t>
        </is>
      </c>
      <c r="AG164" t="inlineStr">
        <is>
          <t>KJP0146</t>
        </is>
      </c>
      <c r="AH164" t="n">
        <v>15</v>
      </c>
      <c r="AI164" t="inlineStr">
        <is>
          <t>VPA1</t>
        </is>
      </c>
      <c r="AJ164" t="inlineStr">
        <is>
          <t>Tidak aktif</t>
        </is>
      </c>
      <c r="AK164" t="n">
        <v>50</v>
      </c>
      <c r="AL164" t="inlineStr">
        <is>
          <t>Laki-laki</t>
        </is>
      </c>
      <c r="AM164" t="inlineStr">
        <is>
          <t xml:space="preserve">Sudah menikah </t>
        </is>
      </c>
      <c r="AN164" t="inlineStr">
        <is>
          <t>SD/Sederajat</t>
        </is>
      </c>
      <c r="AO164" t="inlineStr">
        <is>
          <t>Peternak</t>
        </is>
      </c>
      <c r="AP164" t="n">
        <v>0</v>
      </c>
      <c r="AQ164" t="n">
        <v>1</v>
      </c>
      <c r="AR164" t="n">
        <v>0</v>
      </c>
      <c r="AS164" t="n">
        <v>0</v>
      </c>
      <c r="AT164" t="n">
        <v>0</v>
      </c>
      <c r="AU164" t="n">
        <v>0</v>
      </c>
      <c r="AV164" t="n">
        <v>0</v>
      </c>
      <c r="AW164" t="n">
        <v>0</v>
      </c>
      <c r="AX164" t="n">
        <v/>
      </c>
      <c r="AY164" t="inlineStr">
        <is>
          <t>Peternak</t>
        </is>
      </c>
      <c r="AZ164" t="n">
        <v>0</v>
      </c>
      <c r="BA164" t="n">
        <v>1</v>
      </c>
      <c r="BB164" t="n">
        <v>0</v>
      </c>
      <c r="BC164" t="n">
        <v>0</v>
      </c>
      <c r="BD164" t="n">
        <v>0</v>
      </c>
      <c r="BE164" t="n">
        <v>0</v>
      </c>
      <c r="BF164" t="n">
        <v>0</v>
      </c>
      <c r="BG164" t="n">
        <v>0</v>
      </c>
      <c r="BH164" t="n">
        <v/>
      </c>
      <c r="BI164" t="inlineStr">
        <is>
          <t>&gt;Rp3.500.000</t>
        </is>
      </c>
      <c r="BJ164" t="n">
        <v>2</v>
      </c>
      <c r="BK164" t="n">
        <v>1</v>
      </c>
      <c r="BL164" t="n">
        <v>1</v>
      </c>
      <c r="BM164" t="n">
        <v>0</v>
      </c>
      <c r="BN164" t="inlineStr">
        <is>
          <t>Milik sendiri</t>
        </is>
      </c>
      <c r="BO164" t="inlineStr">
        <is>
          <t>Permanen (dinding bata dan semen)</t>
        </is>
      </c>
      <c r="BP164" t="n">
        <v>1</v>
      </c>
      <c r="BQ164" t="n">
        <v>0</v>
      </c>
      <c r="BR164" t="n">
        <v>0</v>
      </c>
      <c r="BS164" t="n">
        <v>0</v>
      </c>
      <c r="BT164" t="n">
        <v>0</v>
      </c>
      <c r="BU164" t="n">
        <v/>
      </c>
      <c r="BV164" t="inlineStr">
        <is>
          <t>Keramik/ubin</t>
        </is>
      </c>
      <c r="BW164" t="n">
        <v>0</v>
      </c>
      <c r="BX164" t="n">
        <v>0</v>
      </c>
      <c r="BY164" t="n">
        <v>1</v>
      </c>
      <c r="BZ164" t="n">
        <v>0</v>
      </c>
      <c r="CA164" t="n">
        <v>0</v>
      </c>
      <c r="CB164" t="n">
        <v/>
      </c>
      <c r="CC164" t="inlineStr">
        <is>
          <t>Genting</t>
        </is>
      </c>
      <c r="CD164" t="n">
        <v>0</v>
      </c>
      <c r="CE164" t="n">
        <v>0</v>
      </c>
      <c r="CF164" t="n">
        <v>0</v>
      </c>
      <c r="CG164" t="n">
        <v>0</v>
      </c>
      <c r="CH164" t="n">
        <v>0</v>
      </c>
      <c r="CI164" t="n">
        <v>1</v>
      </c>
      <c r="CJ164" t="n">
        <v>0</v>
      </c>
      <c r="CK164" t="n">
        <v/>
      </c>
      <c r="CL164" t="inlineStr">
        <is>
          <t>Ya</t>
        </is>
      </c>
      <c r="CM164" t="n">
        <v>2011</v>
      </c>
      <c r="CN164" t="inlineStr">
        <is>
          <t>Fixed-Dome (Kubah Tetap)</t>
        </is>
      </c>
      <c r="CO164" t="inlineStr">
        <is>
          <t>12 m³ (10-11 ekor sapi, ±10 jam  memasak/hari, ±100 kg slurry/hari)</t>
        </is>
      </c>
      <c r="CP164" t="inlineStr">
        <is>
          <t>Anggota keluarga - laki-laki</t>
        </is>
      </c>
      <c r="CQ164" t="n">
        <v>0</v>
      </c>
      <c r="CR164" t="n">
        <v>0</v>
      </c>
      <c r="CS164" t="n">
        <v>0</v>
      </c>
      <c r="CT164" t="n">
        <v>0</v>
      </c>
      <c r="CU164" t="n">
        <v>1</v>
      </c>
      <c r="CV164" t="n">
        <v>0</v>
      </c>
      <c r="CW164" t="n">
        <v>0</v>
      </c>
      <c r="CX164" t="n">
        <v>0</v>
      </c>
      <c r="CY164" t="inlineStr">
        <is>
          <t>Anggota keluarga - laki-laki</t>
        </is>
      </c>
      <c r="CZ164" t="n">
        <v>1</v>
      </c>
      <c r="DA164" t="n">
        <v>0</v>
      </c>
      <c r="DB164" t="n">
        <v>0</v>
      </c>
      <c r="DC164" t="n">
        <v/>
      </c>
      <c r="DD164" t="inlineStr">
        <is>
          <t>Anggota keluarga - laki-laki CPO atau pendamping</t>
        </is>
      </c>
      <c r="DE164" t="n">
        <v>1</v>
      </c>
      <c r="DF164" t="n">
        <v>0</v>
      </c>
      <c r="DG164" t="n">
        <v>1</v>
      </c>
      <c r="DH164" t="n">
        <v>0</v>
      </c>
      <c r="DI164" t="n">
        <v/>
      </c>
      <c r="DJ164" t="inlineStr">
        <is>
          <t>Anggota keluarga - laki-laki CPO atau pendamping</t>
        </is>
      </c>
      <c r="DK164" t="n">
        <v>1</v>
      </c>
      <c r="DL164" t="n">
        <v>0</v>
      </c>
      <c r="DM164" t="n">
        <v>1</v>
      </c>
      <c r="DN164" t="n">
        <v>0</v>
      </c>
      <c r="DO164" t="n">
        <v/>
      </c>
      <c r="DP164" t="inlineStr">
        <is>
          <t>Tidak berfungsi sama sekali</t>
        </is>
      </c>
      <c r="DQ164" t="inlineStr">
        <is>
          <t>&gt;1 tahun yang lalu</t>
        </is>
      </c>
      <c r="DR164" t="inlineStr">
        <is>
          <t>Kurangnya pemeliharaan yang memadai</t>
        </is>
      </c>
      <c r="DS164" t="n">
        <v/>
      </c>
      <c r="DT164" t="n">
        <v/>
      </c>
      <c r="DU164" t="n">
        <v/>
      </c>
      <c r="DV164" t="n">
        <v/>
      </c>
      <c r="DW164" t="n">
        <v/>
      </c>
      <c r="DX164" t="n">
        <v/>
      </c>
      <c r="DY164" t="n">
        <v/>
      </c>
      <c r="DZ164" t="n">
        <v/>
      </c>
      <c r="EA164" t="n">
        <v/>
      </c>
      <c r="EB164" t="n">
        <v/>
      </c>
      <c r="EC164" t="n">
        <v/>
      </c>
      <c r="ED164" t="n">
        <v/>
      </c>
      <c r="EE164" t="n">
        <v/>
      </c>
      <c r="EF164" t="n">
        <v/>
      </c>
      <c r="EG164" t="n">
        <v/>
      </c>
      <c r="EH164" t="n">
        <v/>
      </c>
      <c r="EI164" t="inlineStr">
        <is>
          <t>Tidak ada masalah</t>
        </is>
      </c>
      <c r="EJ164" t="n">
        <v>0</v>
      </c>
      <c r="EK164" t="n">
        <v>0</v>
      </c>
      <c r="EL164" t="n">
        <v>0</v>
      </c>
      <c r="EM164" t="n">
        <v>1</v>
      </c>
      <c r="EN164" t="n">
        <v>0</v>
      </c>
      <c r="EO164" t="n">
        <v/>
      </c>
      <c r="EP164" t="inlineStr">
        <is>
          <t>Ya, instruksi yang diterima tidak jelas</t>
        </is>
      </c>
      <c r="EQ164" t="inlineStr">
        <is>
          <t>Pelatihan</t>
        </is>
      </c>
      <c r="ER164" t="inlineStr">
        <is>
          <t>Staff BIRU Pegawai koperasi</t>
        </is>
      </c>
      <c r="ES164" t="n">
        <v>0</v>
      </c>
      <c r="ET164" t="n">
        <v>1</v>
      </c>
      <c r="EU164" t="n">
        <v>1</v>
      </c>
      <c r="EV164" t="n">
        <v>0</v>
      </c>
      <c r="EW164" t="n">
        <v/>
      </c>
      <c r="EX164" t="inlineStr">
        <is>
          <t>Anggota keluarga - Laki-laki Anggota keluarga - Perempuan dewasa</t>
        </is>
      </c>
      <c r="EY164" t="n">
        <v>1</v>
      </c>
      <c r="EZ164" t="n">
        <v>1</v>
      </c>
      <c r="FA164" t="n">
        <v>0</v>
      </c>
      <c r="FB164" t="n">
        <v/>
      </c>
      <c r="FC164" t="inlineStr">
        <is>
          <t>Jarang sekali</t>
        </is>
      </c>
      <c r="FD164" t="n">
        <v/>
      </c>
      <c r="FE164" t="inlineStr">
        <is>
          <t>Mengetahui</t>
        </is>
      </c>
      <c r="FF164" t="inlineStr">
        <is>
          <t>Tidak pernah</t>
        </is>
      </c>
      <c r="FG164" t="inlineStr">
        <is>
          <t>Mengetahui</t>
        </is>
      </c>
      <c r="FH164" t="inlineStr">
        <is>
          <t>Tidak pernah</t>
        </is>
      </c>
      <c r="FI164" t="inlineStr">
        <is>
          <t>Mengetahui</t>
        </is>
      </c>
      <c r="FJ164" t="inlineStr">
        <is>
          <t>Tidak pernah</t>
        </is>
      </c>
      <c r="FK164" t="inlineStr">
        <is>
          <t>Mengetahui</t>
        </is>
      </c>
      <c r="FL164" t="inlineStr">
        <is>
          <t>Tidak pernah</t>
        </is>
      </c>
      <c r="FM164" t="inlineStr">
        <is>
          <t>Mengetahui</t>
        </is>
      </c>
      <c r="FN164" t="inlineStr">
        <is>
          <t>Tidak pernah</t>
        </is>
      </c>
      <c r="FO164" t="inlineStr">
        <is>
          <t>Mengetahui</t>
        </is>
      </c>
      <c r="FP164" t="inlineStr">
        <is>
          <t>Tidak pernah</t>
        </is>
      </c>
      <c r="FQ164" t="inlineStr">
        <is>
          <t>Mengetahui</t>
        </is>
      </c>
      <c r="FR164" t="inlineStr">
        <is>
          <t>Ya</t>
        </is>
      </c>
      <c r="FS164" t="inlineStr">
        <is>
          <t>Mengetahui</t>
        </is>
      </c>
      <c r="FT164" t="inlineStr">
        <is>
          <t>Tidak sama sekali</t>
        </is>
      </c>
      <c r="FU164" t="inlineStr">
        <is>
          <t>Laki-laki dewasa</t>
        </is>
      </c>
      <c r="FV164" t="n">
        <v>1</v>
      </c>
      <c r="FW164" t="n">
        <v>0</v>
      </c>
      <c r="FX164" t="n">
        <v>0</v>
      </c>
      <c r="FY164" t="n">
        <v>0</v>
      </c>
      <c r="FZ164" t="inlineStr">
        <is>
          <t>Tidak memahami</t>
        </is>
      </c>
      <c r="GA164" t="inlineStr">
        <is>
          <t>CPO Pelatihan</t>
        </is>
      </c>
      <c r="GB164" t="n">
        <v>1</v>
      </c>
      <c r="GC164" t="n">
        <v>1</v>
      </c>
      <c r="GD164" t="n">
        <v>0</v>
      </c>
      <c r="GE164" t="n">
        <v>0</v>
      </c>
      <c r="GF164" t="n">
        <v/>
      </c>
      <c r="GG164" t="inlineStr">
        <is>
          <t>Kadang-kadang</t>
        </is>
      </c>
      <c r="GH164" t="inlineStr">
        <is>
          <t>Tidak</t>
        </is>
      </c>
      <c r="GI164" t="n">
        <v/>
      </c>
      <c r="GJ164" t="n">
        <v/>
      </c>
      <c r="GK164" t="n">
        <v/>
      </c>
      <c r="GL164" t="n">
        <v/>
      </c>
      <c r="GM164" t="n">
        <v/>
      </c>
      <c r="GN164" t="n">
        <v/>
      </c>
      <c r="GO164" t="n">
        <v/>
      </c>
      <c r="GP164" t="inlineStr">
        <is>
          <t>Sebagian</t>
        </is>
      </c>
      <c r="GQ164" t="inlineStr">
        <is>
          <t>LPG</t>
        </is>
      </c>
      <c r="GR164" t="n">
        <v>1</v>
      </c>
      <c r="GS164" t="n">
        <v>0</v>
      </c>
      <c r="GT164" t="n">
        <v>0</v>
      </c>
      <c r="GU164" t="n">
        <v>0</v>
      </c>
      <c r="GV164" t="n">
        <v>0</v>
      </c>
      <c r="GW164" t="n">
        <v>0</v>
      </c>
      <c r="GX164" t="n">
        <v>0</v>
      </c>
      <c r="GY164" t="n">
        <v/>
      </c>
      <c r="GZ164" t="inlineStr">
        <is>
          <t>Tidak</t>
        </is>
      </c>
      <c r="HA164" t="n">
        <v/>
      </c>
      <c r="HB164" t="n">
        <v/>
      </c>
      <c r="HC164" t="n">
        <v/>
      </c>
      <c r="HD164" t="n">
        <v/>
      </c>
      <c r="HE164" t="n">
        <v/>
      </c>
      <c r="HF164" t="n">
        <v/>
      </c>
      <c r="HG164" t="n">
        <v/>
      </c>
      <c r="HH164" t="n">
        <v/>
      </c>
      <c r="HI164" t="n">
        <v/>
      </c>
      <c r="HJ164" t="n">
        <v/>
      </c>
      <c r="HK164" t="n">
        <v/>
      </c>
      <c r="HL164" t="n">
        <v/>
      </c>
      <c r="HM164" t="n">
        <v/>
      </c>
      <c r="HN164" t="n">
        <v/>
      </c>
      <c r="HO164" t="n">
        <v/>
      </c>
      <c r="HP164" t="n">
        <v/>
      </c>
      <c r="HQ164" t="n">
        <v/>
      </c>
      <c r="HR164" t="n">
        <v/>
      </c>
      <c r="HS164" t="n">
        <v/>
      </c>
      <c r="HT164" t="n">
        <v/>
      </c>
      <c r="HU164" t="n">
        <v/>
      </c>
      <c r="HV164" t="n">
        <v/>
      </c>
      <c r="HW164" t="n">
        <v/>
      </c>
      <c r="HX164" t="n">
        <v/>
      </c>
      <c r="HY164" t="n">
        <v/>
      </c>
      <c r="HZ164" t="n">
        <v/>
      </c>
      <c r="IA164" t="n">
        <v>0</v>
      </c>
      <c r="IB164" t="n">
        <v>0</v>
      </c>
      <c r="IC164" t="n">
        <v/>
      </c>
      <c r="ID164" t="n">
        <v/>
      </c>
      <c r="IE164" t="n">
        <v/>
      </c>
      <c r="IF164" t="n">
        <v/>
      </c>
      <c r="IG164" t="n">
        <v/>
      </c>
      <c r="IH164" t="n">
        <v/>
      </c>
      <c r="II164" t="n">
        <v/>
      </c>
      <c r="IJ164" t="n">
        <v/>
      </c>
      <c r="IK164" t="inlineStr">
        <is>
          <t>&lt;15 kg</t>
        </is>
      </c>
      <c r="IL164" t="inlineStr">
        <is>
          <t>&lt;1 jam</t>
        </is>
      </c>
      <c r="IM164" t="inlineStr">
        <is>
          <t>Tidak</t>
        </is>
      </c>
      <c r="IN164" t="inlineStr">
        <is>
          <t xml:space="preserve">Tidak </t>
        </is>
      </c>
      <c r="IO164" t="inlineStr">
        <is>
          <t>Tidak ada perubahan</t>
        </is>
      </c>
      <c r="IP164" t="n">
        <v/>
      </c>
      <c r="IQ164" t="inlineStr">
        <is>
          <t>Tidak pernah</t>
        </is>
      </c>
      <c r="IR164" t="n">
        <v/>
      </c>
      <c r="IS164" t="n">
        <v/>
      </c>
      <c r="IT164" t="n">
        <v/>
      </c>
      <c r="IU164" t="n">
        <v/>
      </c>
      <c r="IV164" t="n">
        <v/>
      </c>
      <c r="IW164" t="n">
        <v/>
      </c>
      <c r="IX164" t="n">
        <v/>
      </c>
      <c r="IY164" t="n">
        <v/>
      </c>
      <c r="IZ164" t="inlineStr">
        <is>
          <t>Tidak pernah</t>
        </is>
      </c>
      <c r="JA164" t="n">
        <v/>
      </c>
      <c r="JB164" t="n">
        <v/>
      </c>
      <c r="JC164" t="n">
        <v/>
      </c>
      <c r="JD164" t="n">
        <v/>
      </c>
      <c r="JE164" t="n">
        <v/>
      </c>
      <c r="JF164" t="n">
        <v/>
      </c>
      <c r="JG164" t="n">
        <v/>
      </c>
      <c r="JH164" t="n">
        <v/>
      </c>
      <c r="JI164" t="inlineStr">
        <is>
          <t>Tidak pernah</t>
        </is>
      </c>
      <c r="JJ164" t="n">
        <v/>
      </c>
      <c r="JK164" t="n">
        <v/>
      </c>
      <c r="JL164" t="n">
        <v/>
      </c>
      <c r="JM164" t="n">
        <v/>
      </c>
      <c r="JN164" t="n">
        <v/>
      </c>
      <c r="JO164" t="n">
        <v/>
      </c>
      <c r="JP164" t="n">
        <v/>
      </c>
      <c r="JQ164" t="n">
        <v/>
      </c>
      <c r="JR164" t="inlineStr">
        <is>
          <t>Tidak pernah</t>
        </is>
      </c>
      <c r="JS164" t="n">
        <v/>
      </c>
      <c r="JT164" t="n">
        <v/>
      </c>
      <c r="JU164" t="n">
        <v/>
      </c>
      <c r="JV164" t="n">
        <v/>
      </c>
      <c r="JW164" t="n">
        <v/>
      </c>
      <c r="JX164" t="n">
        <v/>
      </c>
      <c r="JY164" t="n">
        <v/>
      </c>
      <c r="JZ164" t="n">
        <v/>
      </c>
      <c r="KA164" t="inlineStr">
        <is>
          <t>Tidak pernah</t>
        </is>
      </c>
      <c r="KB164" t="n">
        <v/>
      </c>
      <c r="KC164" t="n">
        <v/>
      </c>
      <c r="KD164" t="n">
        <v/>
      </c>
      <c r="KE164" t="n">
        <v/>
      </c>
      <c r="KF164" t="n">
        <v/>
      </c>
      <c r="KG164" t="n">
        <v/>
      </c>
      <c r="KH164" t="n">
        <v/>
      </c>
      <c r="KI164" t="n">
        <v/>
      </c>
      <c r="KJ164" t="inlineStr">
        <is>
          <t>Tidak pernah</t>
        </is>
      </c>
      <c r="KK164" t="n">
        <v/>
      </c>
      <c r="KL164" t="n">
        <v/>
      </c>
      <c r="KM164" t="n">
        <v/>
      </c>
      <c r="KN164" t="n">
        <v/>
      </c>
      <c r="KO164" t="n">
        <v/>
      </c>
      <c r="KP164" t="n">
        <v/>
      </c>
      <c r="KQ164" t="n">
        <v/>
      </c>
      <c r="KR164" t="n">
        <v/>
      </c>
      <c r="KS164" t="inlineStr">
        <is>
          <t>Cukup membaik</t>
        </is>
      </c>
      <c r="KT164" t="inlineStr">
        <is>
          <t>0-1 kali</t>
        </is>
      </c>
      <c r="KU164" t="inlineStr">
        <is>
          <t>0-1 kali</t>
        </is>
      </c>
      <c r="KV164" t="inlineStr">
        <is>
          <t>Anak-anak (0-18 tahun)</t>
        </is>
      </c>
      <c r="KW164" t="n">
        <v>0</v>
      </c>
      <c r="KX164" t="n">
        <v>0</v>
      </c>
      <c r="KY164" t="n">
        <v>1</v>
      </c>
      <c r="KZ164" t="n">
        <v>0</v>
      </c>
      <c r="LA164" t="inlineStr">
        <is>
          <t>Cukup membaik</t>
        </is>
      </c>
      <c r="LB164" t="inlineStr">
        <is>
          <t>Tidak ada perubahan</t>
        </is>
      </c>
      <c r="LC164" t="n">
        <v>2</v>
      </c>
      <c r="LD164" t="n">
        <v>6</v>
      </c>
      <c r="LE164" t="n">
        <v>0</v>
      </c>
      <c r="LF164" t="n">
        <v>0</v>
      </c>
      <c r="LG164" t="inlineStr">
        <is>
          <t>Tidak</t>
        </is>
      </c>
      <c r="LH164" t="n">
        <v/>
      </c>
      <c r="LI164" t="n">
        <v>0</v>
      </c>
      <c r="LJ164" t="inlineStr">
        <is>
          <t>Tabungan</t>
        </is>
      </c>
      <c r="LK164" t="n">
        <v>1</v>
      </c>
      <c r="LL164" t="n">
        <v>0</v>
      </c>
      <c r="LM164" t="n">
        <v>0</v>
      </c>
      <c r="LN164" t="n">
        <v>0</v>
      </c>
      <c r="LO164" t="n">
        <v>0</v>
      </c>
      <c r="LP164" t="n">
        <v>0</v>
      </c>
      <c r="LQ164" t="n">
        <v>0</v>
      </c>
      <c r="LR164" t="n">
        <v/>
      </c>
      <c r="LS164" t="n">
        <v>30</v>
      </c>
      <c r="LT164" t="n">
        <v>0</v>
      </c>
      <c r="LU164" t="n">
        <v>0</v>
      </c>
      <c r="LV164" t="n">
        <v>0</v>
      </c>
      <c r="LW164" t="n">
        <v>0</v>
      </c>
      <c r="LX164" t="n">
        <v>0</v>
      </c>
      <c r="LY164" t="n">
        <v>0</v>
      </c>
      <c r="LZ164" t="n">
        <v>0</v>
      </c>
      <c r="MA164" t="n">
        <v>0</v>
      </c>
      <c r="MB164" t="inlineStr">
        <is>
          <t>Ya</t>
        </is>
      </c>
      <c r="MC164" t="n">
        <v>30</v>
      </c>
      <c r="MD164" t="n">
        <v>0</v>
      </c>
      <c r="ME164" t="n">
        <v>0</v>
      </c>
      <c r="MF164" t="n">
        <v>0</v>
      </c>
      <c r="MG164" t="n">
        <v>0</v>
      </c>
      <c r="MH164" t="n">
        <v>0</v>
      </c>
      <c r="MI164" t="inlineStr">
        <is>
          <t>Istirahat</t>
        </is>
      </c>
      <c r="MJ164" t="n">
        <v>0</v>
      </c>
      <c r="MK164" t="n">
        <v>0</v>
      </c>
      <c r="ML164" t="n">
        <v>1</v>
      </c>
      <c r="MM164" t="n">
        <v>0</v>
      </c>
      <c r="MN164" t="n">
        <v>0</v>
      </c>
      <c r="MO164" t="n">
        <v>0</v>
      </c>
      <c r="MP164" t="n">
        <v/>
      </c>
      <c r="MQ164" t="n">
        <v/>
      </c>
      <c r="MR164" t="inlineStr">
        <is>
          <t>0</t>
        </is>
      </c>
      <c r="MS164" t="n">
        <v/>
      </c>
      <c r="MT164" t="inlineStr">
        <is>
          <t>0</t>
        </is>
      </c>
      <c r="MU164" t="inlineStr">
        <is>
          <t>Tidak</t>
        </is>
      </c>
      <c r="MV164" t="n">
        <v/>
      </c>
      <c r="MW164" t="n">
        <v/>
      </c>
      <c r="MX164" t="n">
        <v/>
      </c>
      <c r="MY164" t="n">
        <v/>
      </c>
      <c r="MZ164" t="n">
        <v/>
      </c>
      <c r="NA164" t="n">
        <v/>
      </c>
      <c r="NB164" t="n">
        <v/>
      </c>
      <c r="NC164" t="n">
        <v/>
      </c>
      <c r="ND164" t="n">
        <v/>
      </c>
      <c r="NE164" t="n">
        <v/>
      </c>
      <c r="NF164" t="n">
        <v/>
      </c>
      <c r="NG164" t="n">
        <v/>
      </c>
      <c r="NH164" t="n">
        <v/>
      </c>
      <c r="NI164" t="n">
        <v/>
      </c>
      <c r="NJ164" t="n">
        <v/>
      </c>
      <c r="NK164" t="n">
        <v/>
      </c>
      <c r="NL164" t="inlineStr">
        <is>
          <t>Tidak</t>
        </is>
      </c>
      <c r="NM164" t="inlineStr">
        <is>
          <t>Kombinasi dana mandiri dan dana hibah</t>
        </is>
      </c>
      <c r="NN164" t="inlineStr">
        <is>
          <t>7.000.001-9.000.000</t>
        </is>
      </c>
      <c r="NO164" t="inlineStr">
        <is>
          <t>Yayasan Rumah Energi atau BIRU</t>
        </is>
      </c>
      <c r="NP164" t="n">
        <v/>
      </c>
      <c r="NQ164" t="n">
        <v/>
      </c>
      <c r="NR164" t="n">
        <v/>
      </c>
      <c r="NS164" t="n">
        <v/>
      </c>
      <c r="NT164" t="n">
        <v/>
      </c>
      <c r="NU164" t="n">
        <v/>
      </c>
      <c r="NV164" t="inlineStr">
        <is>
          <t>Anggota keluarga - Laki-laki dewasa</t>
        </is>
      </c>
      <c r="NW164" t="n">
        <v/>
      </c>
      <c r="NX164" t="inlineStr">
        <is>
          <t>Sedikit meningkat</t>
        </is>
      </c>
      <c r="NY164" t="n">
        <v>60</v>
      </c>
      <c r="NZ164" t="n">
        <v>0</v>
      </c>
      <c r="OA164" t="n">
        <v>0</v>
      </c>
      <c r="OB164" t="n">
        <v>30</v>
      </c>
      <c r="OC164" t="n">
        <v>0</v>
      </c>
      <c r="OD164" t="n">
        <v>0</v>
      </c>
      <c r="OE164" t="inlineStr">
        <is>
          <t>Tidak ada perubahan</t>
        </is>
      </c>
      <c r="OF164" t="inlineStr">
        <is>
          <t>Sama saja (tidak ada perbedaan waktu memasak MAUPUN  rasa/bau makanan bila dibandingkan penggunaan sebelumnya)</t>
        </is>
      </c>
      <c r="OG164" t="inlineStr">
        <is>
          <t>Ya</t>
        </is>
      </c>
      <c r="OH164" t="n">
        <v>0</v>
      </c>
      <c r="OI164" t="n">
        <v>5</v>
      </c>
      <c r="OJ164" t="n">
        <v>0</v>
      </c>
      <c r="OK164" t="n">
        <v>0</v>
      </c>
      <c r="OL164" t="n">
        <v>0</v>
      </c>
      <c r="OM164" t="n">
        <v>0</v>
      </c>
      <c r="ON164" t="n">
        <v>0</v>
      </c>
      <c r="OO164" t="n">
        <v>0</v>
      </c>
      <c r="OP164" t="inlineStr">
        <is>
          <t>Sapi perah</t>
        </is>
      </c>
      <c r="OQ164" t="n">
        <v>0</v>
      </c>
      <c r="OR164" t="n">
        <v>1</v>
      </c>
      <c r="OS164" t="n">
        <v>0</v>
      </c>
      <c r="OT164" t="n">
        <v>0</v>
      </c>
      <c r="OU164" t="n">
        <v>0</v>
      </c>
      <c r="OV164" t="n">
        <v>0</v>
      </c>
      <c r="OW164" t="n">
        <v>0</v>
      </c>
      <c r="OX164" t="n">
        <v>0</v>
      </c>
      <c r="OY164" t="n">
        <v/>
      </c>
      <c r="OZ164" t="n">
        <v/>
      </c>
      <c r="PA164" t="n">
        <v/>
      </c>
      <c r="PB164" t="n">
        <v/>
      </c>
      <c r="PC164" t="n">
        <v/>
      </c>
      <c r="PD164" t="n">
        <v/>
      </c>
      <c r="PE164" t="n">
        <v/>
      </c>
      <c r="PF164" t="n">
        <v/>
      </c>
      <c r="PG164" t="n">
        <v/>
      </c>
      <c r="PH164" t="n">
        <v/>
      </c>
      <c r="PI164" t="n">
        <v/>
      </c>
      <c r="PJ164" t="n">
        <v/>
      </c>
      <c r="PK164" t="n">
        <v/>
      </c>
      <c r="PL164" t="n">
        <v/>
      </c>
      <c r="PM164" t="n">
        <v/>
      </c>
      <c r="PN164" t="n">
        <v/>
      </c>
      <c r="PO164" t="n">
        <v/>
      </c>
      <c r="PP164" t="n">
        <v/>
      </c>
      <c r="PQ164" t="n">
        <v/>
      </c>
      <c r="PR164" t="n">
        <v/>
      </c>
      <c r="PS164" t="n">
        <v/>
      </c>
      <c r="PT164" t="n">
        <v/>
      </c>
      <c r="PU164" t="n">
        <v/>
      </c>
      <c r="PV164" t="n">
        <v/>
      </c>
      <c r="PW164" t="n">
        <v/>
      </c>
      <c r="PX164" t="n">
        <v/>
      </c>
      <c r="PY164" t="n">
        <v/>
      </c>
      <c r="PZ164" t="n">
        <v/>
      </c>
      <c r="QA164" t="n">
        <v/>
      </c>
      <c r="QB164" t="n">
        <v/>
      </c>
      <c r="QC164" t="n">
        <v/>
      </c>
      <c r="QD164" t="n">
        <v/>
      </c>
      <c r="QE164" t="inlineStr">
        <is>
          <t>2-Dibuang ke sungai</t>
        </is>
      </c>
      <c r="QF164" t="n">
        <v>0</v>
      </c>
      <c r="QG164" t="n">
        <v>0</v>
      </c>
      <c r="QH164" t="n">
        <v>0</v>
      </c>
      <c r="QI164" t="n">
        <v>0</v>
      </c>
      <c r="QJ164" t="n">
        <v>0</v>
      </c>
      <c r="QK164" t="n">
        <v>0</v>
      </c>
      <c r="QL164" t="n">
        <v>1</v>
      </c>
      <c r="QM164" t="n">
        <v>0</v>
      </c>
      <c r="QN164" t="n">
        <v>0</v>
      </c>
      <c r="QO164" t="n">
        <v/>
      </c>
      <c r="QP164" t="n">
        <v/>
      </c>
      <c r="QQ164" t="n">
        <v/>
      </c>
      <c r="QR164" t="n">
        <v/>
      </c>
      <c r="QS164" t="n">
        <v/>
      </c>
      <c r="QT164" t="n">
        <v/>
      </c>
      <c r="QU164" t="n">
        <v/>
      </c>
      <c r="QV164" t="n">
        <v/>
      </c>
      <c r="QW164" t="n">
        <v/>
      </c>
      <c r="QX164" t="n">
        <v/>
      </c>
      <c r="QY164" t="n">
        <v/>
      </c>
      <c r="QZ164" t="n">
        <v/>
      </c>
      <c r="RA164" t="n">
        <v/>
      </c>
      <c r="RB164" t="n">
        <v/>
      </c>
      <c r="RC164" t="n">
        <v/>
      </c>
      <c r="RD164" t="n">
        <v/>
      </c>
      <c r="RE164" t="n">
        <v/>
      </c>
      <c r="RF164" t="n">
        <v/>
      </c>
      <c r="RG164" t="n">
        <v/>
      </c>
      <c r="RH164" t="n">
        <v/>
      </c>
      <c r="RI164" t="n">
        <v/>
      </c>
      <c r="RJ164" t="n">
        <v/>
      </c>
      <c r="RK164" t="n">
        <v/>
      </c>
      <c r="RL164" t="n">
        <v/>
      </c>
      <c r="RM164" t="n">
        <v/>
      </c>
      <c r="RN164" t="n">
        <v/>
      </c>
      <c r="RO164" t="n">
        <v/>
      </c>
      <c r="RP164" t="n">
        <v/>
      </c>
      <c r="RQ164" t="n">
        <v/>
      </c>
      <c r="RR164" t="n">
        <v/>
      </c>
      <c r="RS164" t="n">
        <v/>
      </c>
      <c r="RT164" t="n">
        <v/>
      </c>
      <c r="RU164" t="n">
        <v/>
      </c>
      <c r="RV164" t="n">
        <v/>
      </c>
      <c r="RW164" t="n">
        <v/>
      </c>
      <c r="RX164" t="n">
        <v/>
      </c>
      <c r="RY164" t="n">
        <v/>
      </c>
      <c r="RZ164" t="n">
        <v/>
      </c>
      <c r="SA164" t="n">
        <v/>
      </c>
      <c r="SB164" t="n">
        <v/>
      </c>
      <c r="SC164" t="n">
        <v/>
      </c>
      <c r="SD164" t="n">
        <v/>
      </c>
      <c r="SE164" t="n">
        <v/>
      </c>
      <c r="SF164" t="n">
        <v/>
      </c>
      <c r="SG164" t="n">
        <v/>
      </c>
      <c r="SH164" t="n">
        <v/>
      </c>
      <c r="SI164" t="n">
        <v/>
      </c>
      <c r="SJ164" t="n">
        <v/>
      </c>
      <c r="SK164" t="n">
        <v/>
      </c>
      <c r="SL164" t="n">
        <v/>
      </c>
      <c r="SM164" t="n">
        <v/>
      </c>
      <c r="SN164" t="n">
        <v/>
      </c>
      <c r="SO164" t="n">
        <v/>
      </c>
      <c r="SP164" t="n">
        <v/>
      </c>
      <c r="SQ164" t="n">
        <v/>
      </c>
      <c r="SR164" t="n">
        <v/>
      </c>
      <c r="SS164" t="n">
        <v/>
      </c>
      <c r="ST164" t="n">
        <v/>
      </c>
      <c r="SU164" t="n">
        <v/>
      </c>
      <c r="SV164" t="n">
        <v/>
      </c>
      <c r="SW164" t="n">
        <v/>
      </c>
      <c r="SX164" t="n">
        <v/>
      </c>
      <c r="SY164" t="n">
        <v/>
      </c>
      <c r="SZ164" t="n">
        <v>15</v>
      </c>
      <c r="TA164" t="n">
        <v/>
      </c>
      <c r="TB164" t="n">
        <v/>
      </c>
      <c r="TC164" t="n">
        <v/>
      </c>
      <c r="TD164" t="n">
        <v/>
      </c>
      <c r="TE164" t="n">
        <v/>
      </c>
      <c r="TF164" t="n">
        <v/>
      </c>
      <c r="TG164" t="n">
        <v/>
      </c>
      <c r="TH164" t="n">
        <v>5</v>
      </c>
      <c r="TI164" t="n">
        <v/>
      </c>
      <c r="TJ164" t="n">
        <v/>
      </c>
      <c r="TK164" t="n">
        <v/>
      </c>
      <c r="TL164" t="n">
        <v/>
      </c>
      <c r="TM164" t="n">
        <v/>
      </c>
      <c r="TN164" t="n">
        <v/>
      </c>
      <c r="TO164" t="n">
        <v/>
      </c>
      <c r="TP164" t="n">
        <v/>
      </c>
      <c r="TQ164" t="n">
        <v/>
      </c>
      <c r="TR164" t="n">
        <v/>
      </c>
      <c r="TS164" t="n">
        <v>5</v>
      </c>
      <c r="TT164" t="n">
        <v>0</v>
      </c>
      <c r="TU164" t="n">
        <v>0</v>
      </c>
      <c r="TV164" t="n">
        <v>0</v>
      </c>
      <c r="TW164" t="n">
        <v/>
      </c>
      <c r="TX164" t="n">
        <v/>
      </c>
      <c r="TY164" t="n">
        <v/>
      </c>
      <c r="TZ164" t="n">
        <v/>
      </c>
      <c r="UA164" t="n">
        <v/>
      </c>
      <c r="UB164" t="n">
        <v/>
      </c>
      <c r="UC164" t="n">
        <v/>
      </c>
      <c r="UD164" t="n">
        <v/>
      </c>
      <c r="UE164" t="n">
        <v/>
      </c>
      <c r="UF164" t="n">
        <v/>
      </c>
      <c r="UG164" t="n">
        <v/>
      </c>
      <c r="UH164" t="n">
        <v/>
      </c>
      <c r="UI164" t="n">
        <v/>
      </c>
      <c r="UJ164" t="n">
        <v/>
      </c>
      <c r="UK164" t="n">
        <v/>
      </c>
      <c r="UL164" t="n">
        <v/>
      </c>
      <c r="UM164" t="n">
        <v/>
      </c>
      <c r="UN164" t="n">
        <v/>
      </c>
      <c r="UO164" t="n">
        <v/>
      </c>
      <c r="UP164" t="n">
        <v/>
      </c>
      <c r="UQ164" t="n">
        <v/>
      </c>
      <c r="UR164" t="n">
        <v/>
      </c>
      <c r="US164" t="n">
        <v/>
      </c>
      <c r="UT164" t="n">
        <v/>
      </c>
      <c r="UU164" t="n">
        <v/>
      </c>
      <c r="UV164" t="inlineStr">
        <is>
          <t>Pemberian pakan di kandang</t>
        </is>
      </c>
      <c r="UW164" t="n">
        <v/>
      </c>
      <c r="UX164" t="n">
        <v/>
      </c>
      <c r="UY164" t="n">
        <v/>
      </c>
      <c r="UZ164" t="n">
        <v/>
      </c>
      <c r="VA164" t="n">
        <v/>
      </c>
      <c r="VB164" t="n">
        <v/>
      </c>
      <c r="VC164" t="n">
        <v/>
      </c>
      <c r="VD164" t="inlineStr">
        <is>
          <t>Sangat jarang (&gt;1 bulan sekali)</t>
        </is>
      </c>
      <c r="VE164" t="n">
        <v/>
      </c>
      <c r="VF164" t="n">
        <v/>
      </c>
      <c r="VG164" t="n">
        <v/>
      </c>
      <c r="VH164" t="n">
        <v/>
      </c>
      <c r="VI164" t="n">
        <v/>
      </c>
      <c r="VJ164" t="n">
        <v/>
      </c>
      <c r="VK164" t="n">
        <v/>
      </c>
      <c r="VL164" t="inlineStr">
        <is>
          <t>Sangat sering (&gt;1 kali sehari)</t>
        </is>
      </c>
      <c r="VM164" t="n">
        <v/>
      </c>
      <c r="VN164" t="n">
        <v/>
      </c>
      <c r="VO164" t="n">
        <v/>
      </c>
      <c r="VP164" t="n">
        <v/>
      </c>
      <c r="VQ164" t="n">
        <v/>
      </c>
      <c r="VR164" t="n">
        <v/>
      </c>
      <c r="VS164" t="n">
        <v/>
      </c>
      <c r="VT164" t="n">
        <v/>
      </c>
      <c r="VU164" t="n">
        <v/>
      </c>
      <c r="VV164" t="n">
        <v/>
      </c>
      <c r="VW164" t="n">
        <v/>
      </c>
      <c r="VX164" t="n">
        <v/>
      </c>
      <c r="VY164" t="n">
        <v/>
      </c>
      <c r="VZ164" t="n">
        <v/>
      </c>
      <c r="WA164" t="n">
        <v/>
      </c>
      <c r="WB164" t="n">
        <v/>
      </c>
      <c r="WC164" t="n">
        <v/>
      </c>
      <c r="WD164" t="n">
        <v/>
      </c>
      <c r="WE164" t="n">
        <v/>
      </c>
      <c r="WF164" t="inlineStr">
        <is>
          <t>3-Disimpan terbuka (dry lot)</t>
        </is>
      </c>
      <c r="WG164" t="n">
        <v>0</v>
      </c>
      <c r="WH164" t="n">
        <v>0</v>
      </c>
      <c r="WI164" t="n">
        <v>0</v>
      </c>
      <c r="WJ164" t="n">
        <v>0</v>
      </c>
      <c r="WK164" t="n">
        <v>0</v>
      </c>
      <c r="WL164" t="n">
        <v>0</v>
      </c>
      <c r="WM164" t="n">
        <v>1</v>
      </c>
      <c r="WN164" t="n">
        <v>0</v>
      </c>
      <c r="WO164" t="n">
        <v>0</v>
      </c>
      <c r="WP164" t="n">
        <v>0</v>
      </c>
      <c r="WQ164" t="n">
        <v>0</v>
      </c>
      <c r="WR164" t="n">
        <v>0</v>
      </c>
      <c r="WS164" t="n">
        <v/>
      </c>
      <c r="WT164" t="n">
        <v/>
      </c>
      <c r="WU164" t="n">
        <v/>
      </c>
      <c r="WV164" t="n">
        <v/>
      </c>
      <c r="WW164" t="n">
        <v/>
      </c>
      <c r="WX164" t="n">
        <v/>
      </c>
      <c r="WY164" t="n">
        <v/>
      </c>
      <c r="WZ164" t="n">
        <v/>
      </c>
      <c r="XA164" t="n">
        <v/>
      </c>
      <c r="XB164" t="n">
        <v/>
      </c>
      <c r="XC164" t="n">
        <v/>
      </c>
      <c r="XD164" t="n">
        <v/>
      </c>
      <c r="XE164" t="n">
        <v/>
      </c>
      <c r="XF164" t="n">
        <v/>
      </c>
      <c r="XG164" t="n">
        <v/>
      </c>
      <c r="XH164" t="n">
        <v/>
      </c>
      <c r="XI164" t="n">
        <v/>
      </c>
      <c r="XJ164" t="n">
        <v/>
      </c>
      <c r="XK164" t="n">
        <v/>
      </c>
      <c r="XL164" t="n">
        <v/>
      </c>
      <c r="XM164" t="n">
        <v/>
      </c>
      <c r="XN164" t="n">
        <v/>
      </c>
      <c r="XO164" t="n">
        <v/>
      </c>
      <c r="XP164" t="n">
        <v/>
      </c>
      <c r="XQ164" t="n">
        <v/>
      </c>
      <c r="XR164" t="n">
        <v/>
      </c>
      <c r="XS164" t="n">
        <v/>
      </c>
      <c r="XT164" t="n">
        <v/>
      </c>
      <c r="XU164" t="n">
        <v/>
      </c>
      <c r="XV164" t="n">
        <v/>
      </c>
      <c r="XW164" t="n">
        <v/>
      </c>
      <c r="XX164" t="n">
        <v/>
      </c>
      <c r="XY164" t="n">
        <v/>
      </c>
      <c r="XZ164" t="n">
        <v/>
      </c>
      <c r="YA164" t="n">
        <v/>
      </c>
      <c r="YB164" t="n">
        <v/>
      </c>
      <c r="YC164" t="n">
        <v/>
      </c>
      <c r="YD164" t="n">
        <v/>
      </c>
      <c r="YE164" t="n">
        <v/>
      </c>
      <c r="YF164" t="n">
        <v/>
      </c>
      <c r="YG164" t="n">
        <v/>
      </c>
      <c r="YH164" t="n">
        <v/>
      </c>
      <c r="YI164" t="n">
        <v/>
      </c>
      <c r="YJ164" t="n">
        <v/>
      </c>
      <c r="YK164" t="n">
        <v/>
      </c>
      <c r="YL164" t="n">
        <v/>
      </c>
      <c r="YM164" t="n">
        <v/>
      </c>
      <c r="YN164" t="n">
        <v/>
      </c>
      <c r="YO164" t="n">
        <v/>
      </c>
      <c r="YP164" t="n">
        <v/>
      </c>
      <c r="YQ164" t="n">
        <v/>
      </c>
      <c r="YR164" t="n">
        <v/>
      </c>
      <c r="YS164" t="n">
        <v/>
      </c>
      <c r="YT164" t="n">
        <v/>
      </c>
      <c r="YU164" t="n">
        <v/>
      </c>
      <c r="YV164" t="n">
        <v/>
      </c>
      <c r="YW164" t="n">
        <v/>
      </c>
      <c r="YX164" t="n">
        <v/>
      </c>
      <c r="YY164" t="n">
        <v/>
      </c>
      <c r="YZ164" t="n">
        <v/>
      </c>
      <c r="ZA164" t="n">
        <v/>
      </c>
      <c r="ZB164" t="n">
        <v/>
      </c>
      <c r="ZC164" t="n">
        <v/>
      </c>
      <c r="ZD164" t="n">
        <v/>
      </c>
      <c r="ZE164" t="n">
        <v/>
      </c>
      <c r="ZF164" t="n">
        <v/>
      </c>
      <c r="ZG164" t="n">
        <v/>
      </c>
      <c r="ZH164" t="n">
        <v/>
      </c>
      <c r="ZI164" t="n">
        <v/>
      </c>
      <c r="ZJ164" t="n">
        <v/>
      </c>
      <c r="ZK164" t="n">
        <v/>
      </c>
      <c r="ZL164" t="n">
        <v/>
      </c>
      <c r="ZM164" t="n">
        <v/>
      </c>
      <c r="ZN164" t="n">
        <v/>
      </c>
      <c r="ZO164" t="n">
        <v/>
      </c>
      <c r="ZP164" t="n">
        <v/>
      </c>
      <c r="ZQ164" t="n">
        <v/>
      </c>
      <c r="ZR164" t="n">
        <v/>
      </c>
      <c r="ZS164" t="n">
        <v/>
      </c>
      <c r="ZT164" t="n">
        <v/>
      </c>
      <c r="ZU164" t="n">
        <v/>
      </c>
      <c r="ZV164" t="n">
        <v/>
      </c>
      <c r="ZW164" t="n">
        <v>3</v>
      </c>
      <c r="ZX164" t="n">
        <v/>
      </c>
      <c r="ZY164" t="n">
        <v/>
      </c>
      <c r="ZZ164" t="n">
        <v/>
      </c>
      <c r="AAA164" t="n">
        <v/>
      </c>
      <c r="AAB164" t="n">
        <v/>
      </c>
      <c r="AAC164" t="n">
        <v/>
      </c>
      <c r="AAD164" t="n">
        <v/>
      </c>
      <c r="AAE164" t="inlineStr">
        <is>
          <t>Pakan segar (misal: rumput)</t>
        </is>
      </c>
      <c r="AAF164" t="n">
        <v/>
      </c>
      <c r="AAG164" t="n">
        <v/>
      </c>
      <c r="AAH164" t="n">
        <v/>
      </c>
      <c r="AAI164" t="n">
        <v/>
      </c>
      <c r="AAJ164" t="n">
        <v/>
      </c>
      <c r="AAK164" t="n">
        <v/>
      </c>
      <c r="AAL164" t="inlineStr">
        <is>
          <t>Tidak</t>
        </is>
      </c>
      <c r="AAM164" t="n">
        <v/>
      </c>
      <c r="AAN164" t="n">
        <v/>
      </c>
      <c r="AAO164" t="n">
        <v/>
      </c>
      <c r="AAP164" t="n">
        <v/>
      </c>
      <c r="AAQ164" t="n">
        <v/>
      </c>
      <c r="AAR164" t="inlineStr">
        <is>
          <t>Tidak</t>
        </is>
      </c>
      <c r="AAS164" t="inlineStr">
        <is>
          <t>Mengetahui</t>
        </is>
      </c>
      <c r="AAT164" t="inlineStr">
        <is>
          <t>Diberikan gratis ke orang  lain</t>
        </is>
      </c>
      <c r="AAU164" t="n">
        <v>0</v>
      </c>
      <c r="AAV164" t="n">
        <v>0</v>
      </c>
      <c r="AAW164" t="n">
        <v>0</v>
      </c>
      <c r="AAX164" t="n">
        <v>0</v>
      </c>
      <c r="AAY164" t="n">
        <v>1</v>
      </c>
      <c r="AAZ164" t="n">
        <v>0</v>
      </c>
      <c r="ABA164" t="n">
        <v>0</v>
      </c>
      <c r="ABB164" t="n">
        <v/>
      </c>
      <c r="ABC164" t="n">
        <v/>
      </c>
      <c r="ABD164" t="n">
        <v/>
      </c>
      <c r="ABE164" t="n">
        <v/>
      </c>
      <c r="ABF164" t="n">
        <v/>
      </c>
      <c r="ABG164" t="n">
        <v/>
      </c>
      <c r="ABH164" t="n">
        <v/>
      </c>
      <c r="ABI164" t="n">
        <v/>
      </c>
      <c r="ABJ164" t="n">
        <v/>
      </c>
      <c r="ABK164" t="n">
        <v/>
      </c>
      <c r="ABL164" t="n">
        <v/>
      </c>
      <c r="ABM164" t="n">
        <v/>
      </c>
      <c r="ABN164" t="n">
        <v/>
      </c>
      <c r="ABO164" t="n">
        <v/>
      </c>
      <c r="ABP164" t="n">
        <v/>
      </c>
      <c r="ABQ164" t="n">
        <v/>
      </c>
      <c r="ABR164" t="n">
        <v/>
      </c>
      <c r="ABS164" t="n">
        <v/>
      </c>
      <c r="ABT164" t="n">
        <v/>
      </c>
      <c r="ABU164" t="n">
        <v/>
      </c>
      <c r="ABV164" t="n">
        <v/>
      </c>
      <c r="ABW164" t="n">
        <v/>
      </c>
      <c r="ABX164" t="n">
        <v/>
      </c>
      <c r="ABY164" t="n">
        <v/>
      </c>
      <c r="ABZ164" t="n">
        <v/>
      </c>
      <c r="ACA164" t="n">
        <v/>
      </c>
      <c r="ACB164" t="n">
        <v/>
      </c>
      <c r="ACC164" t="n">
        <v/>
      </c>
      <c r="ACD164" t="n">
        <v/>
      </c>
      <c r="ACE164" t="n">
        <v/>
      </c>
      <c r="ACF164" t="n">
        <v/>
      </c>
      <c r="ACG164" t="n">
        <v/>
      </c>
      <c r="ACH164" t="n">
        <v/>
      </c>
      <c r="ACI164" t="n">
        <v/>
      </c>
      <c r="ACJ164" t="n">
        <v/>
      </c>
      <c r="ACK164" t="inlineStr">
        <is>
          <t>Tidak punya waktu mengumpulkannya</t>
        </is>
      </c>
      <c r="ACL164" t="n">
        <v>0</v>
      </c>
      <c r="ACM164" t="n">
        <v>0</v>
      </c>
      <c r="ACN164" t="n">
        <v>1</v>
      </c>
      <c r="ACO164" t="n">
        <v>0</v>
      </c>
      <c r="ACP164" t="n">
        <v>0</v>
      </c>
      <c r="ACQ164" t="n">
        <v>0</v>
      </c>
      <c r="ACR164" t="n">
        <v>0</v>
      </c>
      <c r="ACS164" t="n">
        <v/>
      </c>
      <c r="ACT164" t="inlineStr">
        <is>
          <t>0</t>
        </is>
      </c>
      <c r="ACU164" t="inlineStr">
        <is>
          <t>Manfaat cukup signifikan, terasa di kehidupan sehari-hari</t>
        </is>
      </c>
      <c r="ACV164" t="inlineStr">
        <is>
          <t>Sama saja</t>
        </is>
      </c>
      <c r="ACW164" t="inlineStr">
        <is>
          <t xml:space="preserve">Anggota keluarga -  Perempuan dewasa </t>
        </is>
      </c>
      <c r="ACX164" t="inlineStr">
        <is>
          <t>Netral/tidak tahu</t>
        </is>
      </c>
      <c r="ACY164" t="inlineStr">
        <is>
          <t>Anggota keluarga - Perempuan dewasa</t>
        </is>
      </c>
      <c r="ACZ164" t="n">
        <v>0</v>
      </c>
      <c r="ADA164" t="n">
        <v>1</v>
      </c>
      <c r="ADB164" t="n">
        <v>0</v>
      </c>
      <c r="ADC164" t="n">
        <v>0</v>
      </c>
      <c r="ADD164" t="inlineStr">
        <is>
          <t>Cukup puas</t>
        </is>
      </c>
      <c r="ADE164" t="inlineStr">
        <is>
          <t>Cukup puas</t>
        </is>
      </c>
      <c r="ADF164" t="inlineStr">
        <is>
          <t>Cukup puas</t>
        </is>
      </c>
      <c r="ADG164" t="inlineStr">
        <is>
          <t>Cukup puas</t>
        </is>
      </c>
      <c r="ADH164" t="inlineStr">
        <is>
          <t>Tidak</t>
        </is>
      </c>
      <c r="ADI164" t="n">
        <v/>
      </c>
      <c r="ADJ164" t="inlineStr">
        <is>
          <t>Cukup puas</t>
        </is>
      </c>
      <c r="ADK164" t="n">
        <v/>
      </c>
      <c r="ADL164" t="n">
        <v/>
      </c>
      <c r="ADM164" t="n">
        <v/>
      </c>
      <c r="ADN164" t="n">
        <v/>
      </c>
      <c r="ADO164" t="n">
        <v/>
      </c>
      <c r="ADP164" t="n">
        <v/>
      </c>
      <c r="ADQ164" t="n">
        <v/>
      </c>
      <c r="ADR164" t="n">
        <v/>
      </c>
      <c r="ADS164" t="n">
        <v/>
      </c>
      <c r="ADT164" t="n">
        <v/>
      </c>
      <c r="ADU164" t="inlineStr">
        <is>
          <t>Dibiarkan saja</t>
        </is>
      </c>
      <c r="ADV164" t="n">
        <v>0</v>
      </c>
      <c r="ADW164" t="n">
        <v>0</v>
      </c>
      <c r="ADX164" t="n">
        <v>0</v>
      </c>
      <c r="ADY164" t="n">
        <v>0</v>
      </c>
      <c r="ADZ164" t="n">
        <v>0</v>
      </c>
      <c r="AEA164" t="n">
        <v>0</v>
      </c>
      <c r="AEB164" t="n">
        <v>1</v>
      </c>
      <c r="AEC164" t="n">
        <v>0</v>
      </c>
      <c r="AED164" t="inlineStr">
        <is>
          <t>0</t>
        </is>
      </c>
      <c r="AEE164" t="inlineStr">
        <is>
          <t>Laki-laki dewasa</t>
        </is>
      </c>
      <c r="AEF164" t="n">
        <v/>
      </c>
      <c r="AEG164" t="inlineStr">
        <is>
          <t>Menghubungi melalui rekan</t>
        </is>
      </c>
      <c r="AEH164" t="n">
        <v/>
      </c>
      <c r="AEI164" t="inlineStr">
        <is>
          <t>0</t>
        </is>
      </c>
      <c r="AEJ164" t="inlineStr">
        <is>
          <t>Ya, selalu</t>
        </is>
      </c>
      <c r="AEK164" t="inlineStr">
        <is>
          <t xml:space="preserve">Dapat dibayar melalui skema  kredit   Mendapatkan subsidi </t>
        </is>
      </c>
      <c r="AEL164" t="n">
        <v>0</v>
      </c>
      <c r="AEM164" t="n">
        <v>0</v>
      </c>
      <c r="AEN164" t="n">
        <v>0</v>
      </c>
      <c r="AEO164" t="n">
        <v>0</v>
      </c>
      <c r="AEP164" t="n">
        <v>0</v>
      </c>
      <c r="AEQ164" t="n">
        <v>0</v>
      </c>
      <c r="AER164" t="n">
        <v>0</v>
      </c>
      <c r="AES164" t="n">
        <v>0</v>
      </c>
      <c r="AET164" t="n">
        <v>0</v>
      </c>
      <c r="AEU164" t="n">
        <v>1</v>
      </c>
      <c r="AEV164" t="n">
        <v>1</v>
      </c>
      <c r="AEW164" t="n">
        <v>0</v>
      </c>
      <c r="AEX164" t="n">
        <v/>
      </c>
      <c r="AEY164" t="inlineStr">
        <is>
          <t>Didukung oleh pihak lain atau ada subsidi</t>
        </is>
      </c>
      <c r="AEZ164" t="n">
        <v/>
      </c>
      <c r="AFA164" t="inlineStr">
        <is>
          <t>Koperasi</t>
        </is>
      </c>
      <c r="AFB164" t="n">
        <v/>
      </c>
      <c r="AFC164" t="inlineStr">
        <is>
          <t>17c42b5d-28c2-4402-9ee0-22a037a59596-12_25_8.jfif</t>
        </is>
      </c>
      <c r="AFD164" t="inlineStr">
        <is>
          <t>https://kf.kobotoolbox.org/api/v2/assets/avstPQqLr3Ab3ZdcVTXZ6f/data/698758214/attachments/attXEzFQouwrDuQbmhK9S87X/</t>
        </is>
      </c>
      <c r="AFE164" t="inlineStr">
        <is>
          <t>3e7a09cc-aac8-4c8a-aed9-926103c3b8e1-12_25_13.jfif</t>
        </is>
      </c>
      <c r="AFF164" t="inlineStr">
        <is>
          <t>https://kf.kobotoolbox.org/api/v2/assets/avstPQqLr3Ab3ZdcVTXZ6f/data/698758214/attachments/attFmw4xkGL3dfRHJyFffjGK/</t>
        </is>
      </c>
      <c r="AFG164" t="inlineStr">
        <is>
          <t>TEGUH</t>
        </is>
      </c>
      <c r="AFH164" t="n">
        <v/>
      </c>
      <c r="AFI164" t="inlineStr">
        <is>
          <t>0</t>
        </is>
      </c>
    </row>
    <row r="165">
      <c r="A165" t="n">
        <v/>
      </c>
      <c r="B165" t="n">
        <v/>
      </c>
      <c r="C165" t="n">
        <v/>
      </c>
      <c r="D165" t="inlineStr">
        <is>
          <t>tajib</t>
        </is>
      </c>
      <c r="E165" t="n">
        <v>81235444695</v>
      </c>
      <c r="F165" t="inlineStr">
        <is>
          <t>-7.91086 112.766767 679.3030750274659 26.344211415910003</t>
        </is>
      </c>
      <c r="G165" t="n">
        <v>-7.91086</v>
      </c>
      <c r="H165" t="n">
        <v>112.766767</v>
      </c>
      <c r="I165" t="n">
        <v>679.303075</v>
      </c>
      <c r="J165" t="n">
        <v>26.34421142</v>
      </c>
      <c r="K165" t="n">
        <v>0</v>
      </c>
      <c r="L165" t="inlineStr">
        <is>
          <t>-7.910852 112.766714 677.5755226533785 14.901512696746225</t>
        </is>
      </c>
      <c r="M165" t="n">
        <v>-7.910852</v>
      </c>
      <c r="N165" t="n">
        <v>112.766714</v>
      </c>
      <c r="O165" t="n">
        <v>677.5755227</v>
      </c>
      <c r="P165" t="n">
        <v>14.9015127</v>
      </c>
      <c r="Q165" t="n">
        <v>0</v>
      </c>
      <c r="R165" t="inlineStr">
        <is>
          <t>Jawa Timur</t>
        </is>
      </c>
      <c r="S165" t="n">
        <v>0</v>
      </c>
      <c r="T165" t="n">
        <v>0</v>
      </c>
      <c r="U165" t="n">
        <v>0</v>
      </c>
      <c r="V165" t="n">
        <v>0</v>
      </c>
      <c r="W165" t="n">
        <v>0</v>
      </c>
      <c r="X165" t="n">
        <v>1</v>
      </c>
      <c r="Y165" t="n">
        <v>0</v>
      </c>
      <c r="Z165" t="n">
        <v>0</v>
      </c>
      <c r="AA165" t="n">
        <v>0</v>
      </c>
      <c r="AB165" t="n">
        <v>0</v>
      </c>
      <c r="AC165" t="inlineStr">
        <is>
          <t>MALANG</t>
        </is>
      </c>
      <c r="AD165" t="inlineStr">
        <is>
          <t>JABUNG</t>
        </is>
      </c>
      <c r="AE165" t="inlineStr">
        <is>
          <t>KEMIRI</t>
        </is>
      </c>
      <c r="AF165" t="inlineStr">
        <is>
          <t>KAN JABUNG</t>
        </is>
      </c>
      <c r="AG165" t="inlineStr">
        <is>
          <t>KJP0046</t>
        </is>
      </c>
      <c r="AH165" t="n">
        <v>16</v>
      </c>
      <c r="AI165" t="inlineStr">
        <is>
          <t>VPA1</t>
        </is>
      </c>
      <c r="AJ165" t="inlineStr">
        <is>
          <t>Aktif</t>
        </is>
      </c>
      <c r="AK165" t="n">
        <v>56</v>
      </c>
      <c r="AL165" t="inlineStr">
        <is>
          <t>Laki-laki</t>
        </is>
      </c>
      <c r="AM165" t="inlineStr">
        <is>
          <t>Sudah menikah</t>
        </is>
      </c>
      <c r="AN165" t="inlineStr">
        <is>
          <t>SD/Sederajat</t>
        </is>
      </c>
      <c r="AO165" t="inlineStr">
        <is>
          <t>Peternak</t>
        </is>
      </c>
      <c r="AP165" t="n">
        <v>0</v>
      </c>
      <c r="AQ165" t="n">
        <v>1</v>
      </c>
      <c r="AR165" t="n">
        <v>0</v>
      </c>
      <c r="AS165" t="n">
        <v>0</v>
      </c>
      <c r="AT165" t="n">
        <v>0</v>
      </c>
      <c r="AU165" t="n">
        <v>0</v>
      </c>
      <c r="AV165" t="n">
        <v>0</v>
      </c>
      <c r="AW165" t="n">
        <v>0</v>
      </c>
      <c r="AX165" t="n">
        <v/>
      </c>
      <c r="AY165" t="inlineStr">
        <is>
          <t>Petani</t>
        </is>
      </c>
      <c r="AZ165" t="n">
        <v>1</v>
      </c>
      <c r="BA165" t="n">
        <v>0</v>
      </c>
      <c r="BB165" t="n">
        <v>0</v>
      </c>
      <c r="BC165" t="n">
        <v>0</v>
      </c>
      <c r="BD165" t="n">
        <v>0</v>
      </c>
      <c r="BE165" t="n">
        <v>0</v>
      </c>
      <c r="BF165" t="n">
        <v>0</v>
      </c>
      <c r="BG165" t="n">
        <v>0</v>
      </c>
      <c r="BH165" t="n">
        <v/>
      </c>
      <c r="BI165" t="inlineStr">
        <is>
          <t>Rp2.500.000 - Rp3.500.000</t>
        </is>
      </c>
      <c r="BJ165" t="n">
        <v>2</v>
      </c>
      <c r="BK165" t="n">
        <v>1</v>
      </c>
      <c r="BL165" t="n">
        <v>0</v>
      </c>
      <c r="BM165" t="n">
        <v>0</v>
      </c>
      <c r="BN165" t="inlineStr">
        <is>
          <t>Milik sendiri</t>
        </is>
      </c>
      <c r="BO165" t="inlineStr">
        <is>
          <t>Permanen (dinding bata dan semen)</t>
        </is>
      </c>
      <c r="BP165" t="n">
        <v>1</v>
      </c>
      <c r="BQ165" t="n">
        <v>0</v>
      </c>
      <c r="BR165" t="n">
        <v>0</v>
      </c>
      <c r="BS165" t="n">
        <v>0</v>
      </c>
      <c r="BT165" t="n">
        <v>0</v>
      </c>
      <c r="BU165" t="n">
        <v/>
      </c>
      <c r="BV165" t="inlineStr">
        <is>
          <t>Keramik/ubin</t>
        </is>
      </c>
      <c r="BW165" t="n">
        <v>0</v>
      </c>
      <c r="BX165" t="n">
        <v>0</v>
      </c>
      <c r="BY165" t="n">
        <v>1</v>
      </c>
      <c r="BZ165" t="n">
        <v>0</v>
      </c>
      <c r="CA165" t="n">
        <v>0</v>
      </c>
      <c r="CB165" t="n">
        <v/>
      </c>
      <c r="CC165" t="inlineStr">
        <is>
          <t>Genting</t>
        </is>
      </c>
      <c r="CD165" t="n">
        <v>0</v>
      </c>
      <c r="CE165" t="n">
        <v>0</v>
      </c>
      <c r="CF165" t="n">
        <v>0</v>
      </c>
      <c r="CG165" t="n">
        <v>0</v>
      </c>
      <c r="CH165" t="n">
        <v>0</v>
      </c>
      <c r="CI165" t="n">
        <v>1</v>
      </c>
      <c r="CJ165" t="n">
        <v>0</v>
      </c>
      <c r="CK165" t="n">
        <v/>
      </c>
      <c r="CL165" t="inlineStr">
        <is>
          <t>Ya</t>
        </is>
      </c>
      <c r="CM165" t="n">
        <v>2010</v>
      </c>
      <c r="CN165" t="inlineStr">
        <is>
          <t>Fixed-Dome (Kubah Tetap)</t>
        </is>
      </c>
      <c r="CO165" t="inlineStr">
        <is>
          <t>6 m³ (4-5 ekor sapi, ±5 jam memasak/hari, ±50 kg</t>
        </is>
      </c>
      <c r="CP165" t="inlineStr">
        <is>
          <t>Anggota keluarga - laki-laki</t>
        </is>
      </c>
      <c r="CQ165" t="n">
        <v>0</v>
      </c>
      <c r="CR165" t="n">
        <v>0</v>
      </c>
      <c r="CS165" t="n">
        <v>0</v>
      </c>
      <c r="CT165" t="n">
        <v>0</v>
      </c>
      <c r="CU165" t="n">
        <v>1</v>
      </c>
      <c r="CV165" t="n">
        <v>0</v>
      </c>
      <c r="CW165" t="n">
        <v>0</v>
      </c>
      <c r="CX165" t="n">
        <v>0</v>
      </c>
      <c r="CY165" t="inlineStr">
        <is>
          <t>Anggota keluarga - laki-laki</t>
        </is>
      </c>
      <c r="CZ165" t="n">
        <v>1</v>
      </c>
      <c r="DA165" t="n">
        <v>0</v>
      </c>
      <c r="DB165" t="n">
        <v>0</v>
      </c>
      <c r="DC165" t="n">
        <v/>
      </c>
      <c r="DD165" t="inlineStr">
        <is>
          <t>CPO atau pendamping</t>
        </is>
      </c>
      <c r="DE165" t="n">
        <v>0</v>
      </c>
      <c r="DF165" t="n">
        <v>0</v>
      </c>
      <c r="DG165" t="n">
        <v>1</v>
      </c>
      <c r="DH165" t="n">
        <v>0</v>
      </c>
      <c r="DI165" t="n">
        <v/>
      </c>
      <c r="DJ165" t="inlineStr">
        <is>
          <t>CPO atau pendamping</t>
        </is>
      </c>
      <c r="DK165" t="n">
        <v>0</v>
      </c>
      <c r="DL165" t="n">
        <v>0</v>
      </c>
      <c r="DM165" t="n">
        <v>1</v>
      </c>
      <c r="DN165" t="n">
        <v>0</v>
      </c>
      <c r="DO165" t="n">
        <v/>
      </c>
      <c r="DP165" t="inlineStr">
        <is>
          <t>Ya</t>
        </is>
      </c>
      <c r="DQ165" t="n">
        <v/>
      </c>
      <c r="DR165" t="n">
        <v/>
      </c>
      <c r="DS165" t="n">
        <v/>
      </c>
      <c r="DT165" t="n">
        <v/>
      </c>
      <c r="DU165" t="n">
        <v/>
      </c>
      <c r="DV165" t="n">
        <v/>
      </c>
      <c r="DW165" t="n">
        <v/>
      </c>
      <c r="DX165" t="n">
        <v/>
      </c>
      <c r="DY165" t="n">
        <v/>
      </c>
      <c r="DZ165" t="n">
        <v/>
      </c>
      <c r="EA165" t="n">
        <v/>
      </c>
      <c r="EB165" t="n">
        <v/>
      </c>
      <c r="EC165" t="n">
        <v/>
      </c>
      <c r="ED165" t="n">
        <v/>
      </c>
      <c r="EE165" t="n">
        <v/>
      </c>
      <c r="EF165" t="n">
        <v/>
      </c>
      <c r="EG165" t="n">
        <v/>
      </c>
      <c r="EH165" t="n">
        <v/>
      </c>
      <c r="EI165" t="inlineStr">
        <is>
          <t>Tidak ada masalah</t>
        </is>
      </c>
      <c r="EJ165" t="n">
        <v>0</v>
      </c>
      <c r="EK165" t="n">
        <v>0</v>
      </c>
      <c r="EL165" t="n">
        <v>0</v>
      </c>
      <c r="EM165" t="n">
        <v>1</v>
      </c>
      <c r="EN165" t="n">
        <v>0</v>
      </c>
      <c r="EO165" t="n">
        <v/>
      </c>
      <c r="EP165" t="inlineStr">
        <is>
          <t>Ya, sangat jelas dan mudah diikuti</t>
        </is>
      </c>
      <c r="EQ165" t="inlineStr">
        <is>
          <t>Pelatihan</t>
        </is>
      </c>
      <c r="ER165" t="inlineStr">
        <is>
          <t>CPO atau pendamping</t>
        </is>
      </c>
      <c r="ES165" t="n">
        <v>1</v>
      </c>
      <c r="ET165" t="n">
        <v>0</v>
      </c>
      <c r="EU165" t="n">
        <v>0</v>
      </c>
      <c r="EV165" t="n">
        <v>0</v>
      </c>
      <c r="EW165" t="n">
        <v/>
      </c>
      <c r="EX165" t="inlineStr">
        <is>
          <t>Anggota keluarga - Laki-laki</t>
        </is>
      </c>
      <c r="EY165" t="n">
        <v>1</v>
      </c>
      <c r="EZ165" t="n">
        <v>0</v>
      </c>
      <c r="FA165" t="n">
        <v>0</v>
      </c>
      <c r="FB165" t="n">
        <v/>
      </c>
      <c r="FC165" t="inlineStr">
        <is>
          <t>Setiap minggu</t>
        </is>
      </c>
      <c r="FD165" t="n">
        <v/>
      </c>
      <c r="FE165" t="inlineStr">
        <is>
          <t>Mengetahui</t>
        </is>
      </c>
      <c r="FF165" t="inlineStr">
        <is>
          <t>Cukup sering (2 minggu sekali)</t>
        </is>
      </c>
      <c r="FG165" t="inlineStr">
        <is>
          <t>Mengetahui</t>
        </is>
      </c>
      <c r="FH165" t="inlineStr">
        <is>
          <t>Sering (setiap minggu)</t>
        </is>
      </c>
      <c r="FI165" t="inlineStr">
        <is>
          <t>Mengetahui</t>
        </is>
      </c>
      <c r="FJ165" t="inlineStr">
        <is>
          <t>Sering (setiap minggu)</t>
        </is>
      </c>
      <c r="FK165" t="inlineStr">
        <is>
          <t>Mengetahui</t>
        </is>
      </c>
      <c r="FL165" t="inlineStr">
        <is>
          <t>Sering (setiap minggu)</t>
        </is>
      </c>
      <c r="FM165" t="inlineStr">
        <is>
          <t>Mengetahui</t>
        </is>
      </c>
      <c r="FN165" t="inlineStr">
        <is>
          <t>Sering (setiap minggu)</t>
        </is>
      </c>
      <c r="FO165" t="inlineStr">
        <is>
          <t>Mengetahui</t>
        </is>
      </c>
      <c r="FP165" t="inlineStr">
        <is>
          <t>Sering (setiap minggu)</t>
        </is>
      </c>
      <c r="FQ165" t="inlineStr">
        <is>
          <t>Mengetahui</t>
        </is>
      </c>
      <c r="FR165" t="inlineStr">
        <is>
          <t>Ya</t>
        </is>
      </c>
      <c r="FS165" t="inlineStr">
        <is>
          <t>Mengetahui</t>
        </is>
      </c>
      <c r="FT165" t="inlineStr">
        <is>
          <t>Ya, selalu</t>
        </is>
      </c>
      <c r="FU165" t="inlineStr">
        <is>
          <t>Laki-laki dewasa</t>
        </is>
      </c>
      <c r="FV165" t="n">
        <v>1</v>
      </c>
      <c r="FW165" t="n">
        <v>0</v>
      </c>
      <c r="FX165" t="n">
        <v>0</v>
      </c>
      <c r="FY165" t="n">
        <v>0</v>
      </c>
      <c r="FZ165" t="inlineStr">
        <is>
          <t>Memahami</t>
        </is>
      </c>
      <c r="GA165" t="inlineStr">
        <is>
          <t>CPO</t>
        </is>
      </c>
      <c r="GB165" t="n">
        <v>1</v>
      </c>
      <c r="GC165" t="n">
        <v>0</v>
      </c>
      <c r="GD165" t="n">
        <v>0</v>
      </c>
      <c r="GE165" t="n">
        <v>0</v>
      </c>
      <c r="GF165" t="n">
        <v/>
      </c>
      <c r="GG165" t="inlineStr">
        <is>
          <t>Sering</t>
        </is>
      </c>
      <c r="GH165" t="inlineStr">
        <is>
          <t>Ya</t>
        </is>
      </c>
      <c r="GI165" t="inlineStr">
        <is>
          <t>Teman/keluarga</t>
        </is>
      </c>
      <c r="GJ165" t="n">
        <v>0</v>
      </c>
      <c r="GK165" t="n">
        <v>1</v>
      </c>
      <c r="GL165" t="n">
        <v>0</v>
      </c>
      <c r="GM165" t="n">
        <v>0</v>
      </c>
      <c r="GN165" t="n">
        <v/>
      </c>
      <c r="GO165" t="n">
        <v>10</v>
      </c>
      <c r="GP165" t="inlineStr">
        <is>
          <t>Sebagian</t>
        </is>
      </c>
      <c r="GQ165" t="inlineStr">
        <is>
          <t>LPG</t>
        </is>
      </c>
      <c r="GR165" t="n">
        <v>1</v>
      </c>
      <c r="GS165" t="n">
        <v>0</v>
      </c>
      <c r="GT165" t="n">
        <v>0</v>
      </c>
      <c r="GU165" t="n">
        <v>0</v>
      </c>
      <c r="GV165" t="n">
        <v>0</v>
      </c>
      <c r="GW165" t="n">
        <v>0</v>
      </c>
      <c r="GX165" t="n">
        <v>0</v>
      </c>
      <c r="GY165" t="n">
        <v/>
      </c>
      <c r="GZ165" t="inlineStr">
        <is>
          <t>Ya</t>
        </is>
      </c>
      <c r="HA165" t="n">
        <v/>
      </c>
      <c r="HB165" t="n">
        <v/>
      </c>
      <c r="HC165" t="n">
        <v/>
      </c>
      <c r="HD165" t="n">
        <v/>
      </c>
      <c r="HE165" t="n">
        <v/>
      </c>
      <c r="HF165" t="n">
        <v/>
      </c>
      <c r="HG165" t="n">
        <v/>
      </c>
      <c r="HH165" t="n">
        <v/>
      </c>
      <c r="HI165" t="n">
        <v/>
      </c>
      <c r="HJ165" t="n">
        <v/>
      </c>
      <c r="HK165" t="n">
        <v/>
      </c>
      <c r="HL165" t="n">
        <v/>
      </c>
      <c r="HM165" t="n">
        <v/>
      </c>
      <c r="HN165" t="n">
        <v/>
      </c>
      <c r="HO165" t="n">
        <v/>
      </c>
      <c r="HP165" t="n">
        <v/>
      </c>
      <c r="HQ165" t="n">
        <v/>
      </c>
      <c r="HR165" t="n">
        <v/>
      </c>
      <c r="HS165" t="n">
        <v/>
      </c>
      <c r="HT165" t="n">
        <v/>
      </c>
      <c r="HU165" t="n">
        <v/>
      </c>
      <c r="HV165" t="n">
        <v/>
      </c>
      <c r="HW165" t="n">
        <v/>
      </c>
      <c r="HX165" t="n">
        <v/>
      </c>
      <c r="HY165" t="n">
        <v/>
      </c>
      <c r="HZ165" t="n">
        <v/>
      </c>
      <c r="IA165" t="n">
        <v>9</v>
      </c>
      <c r="IB165" t="n">
        <v>21000</v>
      </c>
      <c r="IC165" t="n">
        <v/>
      </c>
      <c r="ID165" t="n">
        <v/>
      </c>
      <c r="IE165" t="n">
        <v/>
      </c>
      <c r="IF165" t="n">
        <v/>
      </c>
      <c r="IG165" t="n">
        <v/>
      </c>
      <c r="IH165" t="n">
        <v/>
      </c>
      <c r="II165" t="n">
        <v/>
      </c>
      <c r="IJ165" t="n">
        <v/>
      </c>
      <c r="IK165" t="inlineStr">
        <is>
          <t>65-80 kg</t>
        </is>
      </c>
      <c r="IL165" t="inlineStr">
        <is>
          <t>1-3 jam</t>
        </is>
      </c>
      <c r="IM165" t="inlineStr">
        <is>
          <t>Ya</t>
        </is>
      </c>
      <c r="IN165" t="inlineStr">
        <is>
          <t>Ya</t>
        </is>
      </c>
      <c r="IO165" t="inlineStr">
        <is>
          <t>Lebih bersih</t>
        </is>
      </c>
      <c r="IP165" t="n">
        <v/>
      </c>
      <c r="IQ165" t="inlineStr">
        <is>
          <t>Tidak pernah</t>
        </is>
      </c>
      <c r="IR165" t="n">
        <v/>
      </c>
      <c r="IS165" t="n">
        <v/>
      </c>
      <c r="IT165" t="n">
        <v/>
      </c>
      <c r="IU165" t="n">
        <v/>
      </c>
      <c r="IV165" t="n">
        <v/>
      </c>
      <c r="IW165" t="n">
        <v/>
      </c>
      <c r="IX165" t="n">
        <v/>
      </c>
      <c r="IY165" t="n">
        <v/>
      </c>
      <c r="IZ165" t="inlineStr">
        <is>
          <t>Tidak pernah</t>
        </is>
      </c>
      <c r="JA165" t="n">
        <v/>
      </c>
      <c r="JB165" t="n">
        <v/>
      </c>
      <c r="JC165" t="n">
        <v/>
      </c>
      <c r="JD165" t="n">
        <v/>
      </c>
      <c r="JE165" t="n">
        <v/>
      </c>
      <c r="JF165" t="n">
        <v/>
      </c>
      <c r="JG165" t="n">
        <v/>
      </c>
      <c r="JH165" t="n">
        <v/>
      </c>
      <c r="JI165" t="inlineStr">
        <is>
          <t>Tidak pernah</t>
        </is>
      </c>
      <c r="JJ165" t="n">
        <v/>
      </c>
      <c r="JK165" t="n">
        <v/>
      </c>
      <c r="JL165" t="n">
        <v/>
      </c>
      <c r="JM165" t="n">
        <v/>
      </c>
      <c r="JN165" t="n">
        <v/>
      </c>
      <c r="JO165" t="n">
        <v/>
      </c>
      <c r="JP165" t="n">
        <v/>
      </c>
      <c r="JQ165" t="n">
        <v/>
      </c>
      <c r="JR165" t="inlineStr">
        <is>
          <t>Tidak pernah</t>
        </is>
      </c>
      <c r="JS165" t="n">
        <v/>
      </c>
      <c r="JT165" t="n">
        <v/>
      </c>
      <c r="JU165" t="n">
        <v/>
      </c>
      <c r="JV165" t="n">
        <v/>
      </c>
      <c r="JW165" t="n">
        <v/>
      </c>
      <c r="JX165" t="n">
        <v/>
      </c>
      <c r="JY165" t="n">
        <v/>
      </c>
      <c r="JZ165" t="n">
        <v/>
      </c>
      <c r="KA165" t="inlineStr">
        <is>
          <t>Tidak pernah</t>
        </is>
      </c>
      <c r="KB165" t="n">
        <v/>
      </c>
      <c r="KC165" t="n">
        <v/>
      </c>
      <c r="KD165" t="n">
        <v/>
      </c>
      <c r="KE165" t="n">
        <v/>
      </c>
      <c r="KF165" t="n">
        <v/>
      </c>
      <c r="KG165" t="n">
        <v/>
      </c>
      <c r="KH165" t="n">
        <v/>
      </c>
      <c r="KI165" t="n">
        <v/>
      </c>
      <c r="KJ165" t="inlineStr">
        <is>
          <t>Tidak pernah</t>
        </is>
      </c>
      <c r="KK165" t="n">
        <v/>
      </c>
      <c r="KL165" t="n">
        <v/>
      </c>
      <c r="KM165" t="n">
        <v/>
      </c>
      <c r="KN165" t="n">
        <v/>
      </c>
      <c r="KO165" t="n">
        <v/>
      </c>
      <c r="KP165" t="n">
        <v/>
      </c>
      <c r="KQ165" t="n">
        <v/>
      </c>
      <c r="KR165" t="n">
        <v/>
      </c>
      <c r="KS165" t="inlineStr">
        <is>
          <t>Jauh lebih baik</t>
        </is>
      </c>
      <c r="KT165" t="inlineStr">
        <is>
          <t>0-1 kali</t>
        </is>
      </c>
      <c r="KU165" t="inlineStr">
        <is>
          <t>0-1 kali</t>
        </is>
      </c>
      <c r="KV165" t="inlineStr">
        <is>
          <t>Laki-laki dewasa</t>
        </is>
      </c>
      <c r="KW165" t="n">
        <v>1</v>
      </c>
      <c r="KX165" t="n">
        <v>0</v>
      </c>
      <c r="KY165" t="n">
        <v>0</v>
      </c>
      <c r="KZ165" t="n">
        <v>0</v>
      </c>
      <c r="LA165" t="inlineStr">
        <is>
          <t>Cukup membaik</t>
        </is>
      </c>
      <c r="LB165" t="inlineStr">
        <is>
          <t>Cukup membaik</t>
        </is>
      </c>
      <c r="LC165" t="n">
        <v>4</v>
      </c>
      <c r="LD165" t="n">
        <v>6</v>
      </c>
      <c r="LE165" t="n">
        <v>0</v>
      </c>
      <c r="LF165" t="n">
        <v>0</v>
      </c>
      <c r="LG165" t="inlineStr">
        <is>
          <t>Ya</t>
        </is>
      </c>
      <c r="LH165" t="n">
        <v>200000</v>
      </c>
      <c r="LI165" t="n">
        <v/>
      </c>
      <c r="LJ165" t="inlineStr">
        <is>
          <t>Kebutuhan rumah tangga</t>
        </is>
      </c>
      <c r="LK165" t="n">
        <v>0</v>
      </c>
      <c r="LL165" t="n">
        <v>0</v>
      </c>
      <c r="LM165" t="n">
        <v>0</v>
      </c>
      <c r="LN165" t="n">
        <v>0</v>
      </c>
      <c r="LO165" t="n">
        <v>1</v>
      </c>
      <c r="LP165" t="n">
        <v>0</v>
      </c>
      <c r="LQ165" t="n">
        <v>0</v>
      </c>
      <c r="LR165" t="n">
        <v/>
      </c>
      <c r="LS165" t="n">
        <v>20</v>
      </c>
      <c r="LT165" t="n">
        <v>0</v>
      </c>
      <c r="LU165" t="n">
        <v>0</v>
      </c>
      <c r="LV165" t="n">
        <v>5</v>
      </c>
      <c r="LW165" t="n">
        <v>0</v>
      </c>
      <c r="LX165" t="n">
        <v>0</v>
      </c>
      <c r="LY165" t="n">
        <v>5</v>
      </c>
      <c r="LZ165" t="n">
        <v>0</v>
      </c>
      <c r="MA165" t="n">
        <v>0</v>
      </c>
      <c r="MB165" t="inlineStr">
        <is>
          <t>Ya</t>
        </is>
      </c>
      <c r="MC165" t="n">
        <v>0</v>
      </c>
      <c r="MD165" t="n">
        <v>0</v>
      </c>
      <c r="ME165" t="n">
        <v>0</v>
      </c>
      <c r="MF165" t="n">
        <v>0</v>
      </c>
      <c r="MG165" t="n">
        <v>0</v>
      </c>
      <c r="MH165" t="n">
        <v>0</v>
      </c>
      <c r="MI165" t="inlineStr">
        <is>
          <t>Istirahat</t>
        </is>
      </c>
      <c r="MJ165" t="n">
        <v>0</v>
      </c>
      <c r="MK165" t="n">
        <v>0</v>
      </c>
      <c r="ML165" t="n">
        <v>1</v>
      </c>
      <c r="MM165" t="n">
        <v>0</v>
      </c>
      <c r="MN165" t="n">
        <v>0</v>
      </c>
      <c r="MO165" t="n">
        <v>0</v>
      </c>
      <c r="MP165" t="n">
        <v/>
      </c>
      <c r="MQ165" t="n">
        <v/>
      </c>
      <c r="MR165" t="inlineStr">
        <is>
          <t>Istirahat</t>
        </is>
      </c>
      <c r="MS165" t="n">
        <v/>
      </c>
      <c r="MT165" t="inlineStr">
        <is>
          <t>Istirahat</t>
        </is>
      </c>
      <c r="MU165" t="inlineStr">
        <is>
          <t>Ya, untuk anggota keluarga</t>
        </is>
      </c>
      <c r="MV165" t="inlineStr">
        <is>
          <t>Pemasangan sistem biogas</t>
        </is>
      </c>
      <c r="MW165" t="n">
        <v>0</v>
      </c>
      <c r="MX165" t="n">
        <v>1</v>
      </c>
      <c r="MY165" t="n">
        <v>0</v>
      </c>
      <c r="MZ165" t="n">
        <v>0</v>
      </c>
      <c r="NA165" t="n">
        <v/>
      </c>
      <c r="NB165" t="n">
        <v/>
      </c>
      <c r="NC165" t="n">
        <v/>
      </c>
      <c r="ND165" t="n">
        <v/>
      </c>
      <c r="NE165" t="n">
        <v/>
      </c>
      <c r="NF165" t="n">
        <v/>
      </c>
      <c r="NG165" t="n">
        <v/>
      </c>
      <c r="NH165" t="n">
        <v/>
      </c>
      <c r="NI165" t="n">
        <v/>
      </c>
      <c r="NJ165" t="n">
        <v/>
      </c>
      <c r="NK165" t="n">
        <v/>
      </c>
      <c r="NL165" t="inlineStr">
        <is>
          <t>Ya</t>
        </is>
      </c>
      <c r="NM165" t="inlineStr">
        <is>
          <t>Kombinasi dana mandiri dan dana hibah</t>
        </is>
      </c>
      <c r="NN165" t="inlineStr">
        <is>
          <t>7.000.001-9.000.000</t>
        </is>
      </c>
      <c r="NO165" t="inlineStr">
        <is>
          <t>Yayasan Rumah Energi atau BIRU</t>
        </is>
      </c>
      <c r="NP165" t="n">
        <v/>
      </c>
      <c r="NQ165" t="n">
        <v/>
      </c>
      <c r="NR165" t="n">
        <v/>
      </c>
      <c r="NS165" t="n">
        <v/>
      </c>
      <c r="NT165" t="n">
        <v/>
      </c>
      <c r="NU165" t="n">
        <v/>
      </c>
      <c r="NV165" t="inlineStr">
        <is>
          <t>Anggota keluarga - Laki-laki dewasa</t>
        </is>
      </c>
      <c r="NW165" t="n">
        <v/>
      </c>
      <c r="NX165" t="inlineStr">
        <is>
          <t>Sedikit meningkat</t>
        </is>
      </c>
      <c r="NY165" t="n">
        <v>60</v>
      </c>
      <c r="NZ165" t="n">
        <v>0</v>
      </c>
      <c r="OA165" t="n">
        <v>0</v>
      </c>
      <c r="OB165" t="n">
        <v>0</v>
      </c>
      <c r="OC165" t="n">
        <v>30</v>
      </c>
      <c r="OD165" t="n">
        <v>0</v>
      </c>
      <c r="OE165" t="inlineStr">
        <is>
          <t>Lebih baik</t>
        </is>
      </c>
      <c r="OF165" t="inlineStr">
        <is>
          <t>Lebih baik (beda waktu memasak 5-30 menit, ATAU tidak lagi ada rasa/bau makanan yang berubah, ATAU alasan lainnya)</t>
        </is>
      </c>
      <c r="OG165" t="inlineStr">
        <is>
          <t>Ya</t>
        </is>
      </c>
      <c r="OH165" t="n">
        <v>0</v>
      </c>
      <c r="OI165" t="n">
        <v>12</v>
      </c>
      <c r="OJ165" t="n">
        <v>0</v>
      </c>
      <c r="OK165" t="n">
        <v>0</v>
      </c>
      <c r="OL165" t="n">
        <v>0</v>
      </c>
      <c r="OM165" t="n">
        <v>0</v>
      </c>
      <c r="ON165" t="n">
        <v>0</v>
      </c>
      <c r="OO165" t="n">
        <v>0</v>
      </c>
      <c r="OP165" t="inlineStr">
        <is>
          <t>Sapi perah</t>
        </is>
      </c>
      <c r="OQ165" t="n">
        <v>0</v>
      </c>
      <c r="OR165" t="n">
        <v>1</v>
      </c>
      <c r="OS165" t="n">
        <v>0</v>
      </c>
      <c r="OT165" t="n">
        <v>0</v>
      </c>
      <c r="OU165" t="n">
        <v>0</v>
      </c>
      <c r="OV165" t="n">
        <v>0</v>
      </c>
      <c r="OW165" t="n">
        <v>0</v>
      </c>
      <c r="OX165" t="n">
        <v>0</v>
      </c>
      <c r="OY165" t="n">
        <v>0</v>
      </c>
      <c r="OZ165" t="inlineStr">
        <is>
          <t>Sapi perah</t>
        </is>
      </c>
      <c r="PA165" t="n">
        <v>0</v>
      </c>
      <c r="PB165" t="n">
        <v>1</v>
      </c>
      <c r="PC165" t="n">
        <v>0</v>
      </c>
      <c r="PD165" t="n">
        <v>0</v>
      </c>
      <c r="PE165" t="n">
        <v>0</v>
      </c>
      <c r="PF165" t="n">
        <v>0</v>
      </c>
      <c r="PG165" t="n">
        <v>0</v>
      </c>
      <c r="PH165" t="n">
        <v>0</v>
      </c>
      <c r="PI165" t="n">
        <v>0</v>
      </c>
      <c r="PJ165" t="inlineStr">
        <is>
          <t>Sapi perah</t>
        </is>
      </c>
      <c r="PK165" t="n">
        <v>0</v>
      </c>
      <c r="PL165" t="n">
        <v>1</v>
      </c>
      <c r="PM165" t="n">
        <v>0</v>
      </c>
      <c r="PN165" t="n">
        <v>0</v>
      </c>
      <c r="PO165" t="n">
        <v>0</v>
      </c>
      <c r="PP165" t="n">
        <v>0</v>
      </c>
      <c r="PQ165" t="n">
        <v>0</v>
      </c>
      <c r="PR165" t="n">
        <v>0</v>
      </c>
      <c r="PS165" t="n">
        <v>0</v>
      </c>
      <c r="PT165" t="n">
        <v/>
      </c>
      <c r="PU165" t="n">
        <v/>
      </c>
      <c r="PV165" t="n">
        <v/>
      </c>
      <c r="PW165" t="n">
        <v/>
      </c>
      <c r="PX165" t="n">
        <v/>
      </c>
      <c r="PY165" t="n">
        <v/>
      </c>
      <c r="PZ165" t="n">
        <v/>
      </c>
      <c r="QA165" t="n">
        <v/>
      </c>
      <c r="QB165" t="n">
        <v/>
      </c>
      <c r="QC165" t="n">
        <v/>
      </c>
      <c r="QD165" t="n">
        <v/>
      </c>
      <c r="QE165" t="inlineStr">
        <is>
          <t>1-Disebarkan ke lahan terbuka</t>
        </is>
      </c>
      <c r="QF165" t="n">
        <v>0</v>
      </c>
      <c r="QG165" t="n">
        <v>0</v>
      </c>
      <c r="QH165" t="n">
        <v>0</v>
      </c>
      <c r="QI165" t="n">
        <v>0</v>
      </c>
      <c r="QJ165" t="n">
        <v>0</v>
      </c>
      <c r="QK165" t="n">
        <v>1</v>
      </c>
      <c r="QL165" t="n">
        <v>0</v>
      </c>
      <c r="QM165" t="n">
        <v>0</v>
      </c>
      <c r="QN165" t="n">
        <v>0</v>
      </c>
      <c r="QO165" t="n">
        <v/>
      </c>
      <c r="QP165" t="n">
        <v/>
      </c>
      <c r="QQ165" t="n">
        <v/>
      </c>
      <c r="QR165" t="n">
        <v/>
      </c>
      <c r="QS165" t="n">
        <v/>
      </c>
      <c r="QT165" t="n">
        <v/>
      </c>
      <c r="QU165" t="n">
        <v/>
      </c>
      <c r="QV165" t="n">
        <v/>
      </c>
      <c r="QW165" t="n">
        <v/>
      </c>
      <c r="QX165" t="n">
        <v/>
      </c>
      <c r="QY165" t="n">
        <v/>
      </c>
      <c r="QZ165" t="n">
        <v/>
      </c>
      <c r="RA165" t="n">
        <v/>
      </c>
      <c r="RB165" t="n">
        <v/>
      </c>
      <c r="RC165" t="n">
        <v/>
      </c>
      <c r="RD165" t="n">
        <v/>
      </c>
      <c r="RE165" t="n">
        <v/>
      </c>
      <c r="RF165" t="n">
        <v/>
      </c>
      <c r="RG165" t="n">
        <v/>
      </c>
      <c r="RH165" t="n">
        <v/>
      </c>
      <c r="RI165" t="n">
        <v/>
      </c>
      <c r="RJ165" t="n">
        <v/>
      </c>
      <c r="RK165" t="n">
        <v/>
      </c>
      <c r="RL165" t="n">
        <v/>
      </c>
      <c r="RM165" t="n">
        <v/>
      </c>
      <c r="RN165" t="n">
        <v/>
      </c>
      <c r="RO165" t="n">
        <v/>
      </c>
      <c r="RP165" t="n">
        <v/>
      </c>
      <c r="RQ165" t="n">
        <v/>
      </c>
      <c r="RR165" t="n">
        <v/>
      </c>
      <c r="RS165" t="n">
        <v/>
      </c>
      <c r="RT165" t="n">
        <v/>
      </c>
      <c r="RU165" t="n">
        <v/>
      </c>
      <c r="RV165" t="n">
        <v/>
      </c>
      <c r="RW165" t="n">
        <v/>
      </c>
      <c r="RX165" t="n">
        <v/>
      </c>
      <c r="RY165" t="n">
        <v/>
      </c>
      <c r="RZ165" t="n">
        <v/>
      </c>
      <c r="SA165" t="n">
        <v/>
      </c>
      <c r="SB165" t="n">
        <v/>
      </c>
      <c r="SC165" t="n">
        <v/>
      </c>
      <c r="SD165" t="n">
        <v/>
      </c>
      <c r="SE165" t="n">
        <v/>
      </c>
      <c r="SF165" t="n">
        <v/>
      </c>
      <c r="SG165" t="n">
        <v/>
      </c>
      <c r="SH165" t="n">
        <v/>
      </c>
      <c r="SI165" t="n">
        <v/>
      </c>
      <c r="SJ165" t="n">
        <v/>
      </c>
      <c r="SK165" t="n">
        <v/>
      </c>
      <c r="SL165" t="n">
        <v/>
      </c>
      <c r="SM165" t="n">
        <v/>
      </c>
      <c r="SN165" t="n">
        <v/>
      </c>
      <c r="SO165" t="n">
        <v/>
      </c>
      <c r="SP165" t="n">
        <v/>
      </c>
      <c r="SQ165" t="n">
        <v/>
      </c>
      <c r="SR165" t="n">
        <v/>
      </c>
      <c r="SS165" t="n">
        <v/>
      </c>
      <c r="ST165" t="n">
        <v/>
      </c>
      <c r="SU165" t="n">
        <v/>
      </c>
      <c r="SV165" t="n">
        <v/>
      </c>
      <c r="SW165" t="n">
        <v/>
      </c>
      <c r="SX165" t="n">
        <v/>
      </c>
      <c r="SY165" t="n">
        <v/>
      </c>
      <c r="SZ165" t="n">
        <v>6</v>
      </c>
      <c r="TA165" t="n">
        <v/>
      </c>
      <c r="TB165" t="n">
        <v/>
      </c>
      <c r="TC165" t="n">
        <v/>
      </c>
      <c r="TD165" t="n">
        <v/>
      </c>
      <c r="TE165" t="n">
        <v/>
      </c>
      <c r="TF165" t="n">
        <v/>
      </c>
      <c r="TG165" t="n">
        <v/>
      </c>
      <c r="TH165" t="n">
        <v/>
      </c>
      <c r="TI165" t="n">
        <v/>
      </c>
      <c r="TJ165" t="n">
        <v/>
      </c>
      <c r="TK165" t="n">
        <v/>
      </c>
      <c r="TL165" t="n">
        <v/>
      </c>
      <c r="TM165" t="n">
        <v/>
      </c>
      <c r="TN165" t="n">
        <v/>
      </c>
      <c r="TO165" t="n">
        <v/>
      </c>
      <c r="TP165" t="n">
        <v/>
      </c>
      <c r="TQ165" t="n">
        <v/>
      </c>
      <c r="TR165" t="n">
        <v/>
      </c>
      <c r="TS165" t="n">
        <v/>
      </c>
      <c r="TT165" t="n">
        <v/>
      </c>
      <c r="TU165" t="n">
        <v/>
      </c>
      <c r="TV165" t="n">
        <v/>
      </c>
      <c r="TW165" t="n">
        <v/>
      </c>
      <c r="TX165" t="n">
        <v/>
      </c>
      <c r="TY165" t="n">
        <v/>
      </c>
      <c r="TZ165" t="n">
        <v/>
      </c>
      <c r="UA165" t="n">
        <v/>
      </c>
      <c r="UB165" t="n">
        <v/>
      </c>
      <c r="UC165" t="n">
        <v/>
      </c>
      <c r="UD165" t="n">
        <v/>
      </c>
      <c r="UE165" t="n">
        <v/>
      </c>
      <c r="UF165" t="n">
        <v/>
      </c>
      <c r="UG165" t="n">
        <v/>
      </c>
      <c r="UH165" t="n">
        <v/>
      </c>
      <c r="UI165" t="n">
        <v/>
      </c>
      <c r="UJ165" t="n">
        <v/>
      </c>
      <c r="UK165" t="n">
        <v/>
      </c>
      <c r="UL165" t="n">
        <v/>
      </c>
      <c r="UM165" t="n">
        <v/>
      </c>
      <c r="UN165" t="n">
        <v/>
      </c>
      <c r="UO165" t="n">
        <v/>
      </c>
      <c r="UP165" t="n">
        <v/>
      </c>
      <c r="UQ165" t="n">
        <v/>
      </c>
      <c r="UR165" t="n">
        <v/>
      </c>
      <c r="US165" t="n">
        <v/>
      </c>
      <c r="UT165" t="n">
        <v/>
      </c>
      <c r="UU165" t="n">
        <v/>
      </c>
      <c r="UV165" t="inlineStr">
        <is>
          <t>Pemberian pakan di kandang</t>
        </is>
      </c>
      <c r="UW165" t="n">
        <v/>
      </c>
      <c r="UX165" t="n">
        <v/>
      </c>
      <c r="UY165" t="n">
        <v/>
      </c>
      <c r="UZ165" t="n">
        <v/>
      </c>
      <c r="VA165" t="n">
        <v/>
      </c>
      <c r="VB165" t="n">
        <v/>
      </c>
      <c r="VC165" t="n">
        <v/>
      </c>
      <c r="VD165" t="inlineStr">
        <is>
          <t>Teratur (2-6 hari sekali)</t>
        </is>
      </c>
      <c r="VE165" t="n">
        <v/>
      </c>
      <c r="VF165" t="n">
        <v/>
      </c>
      <c r="VG165" t="n">
        <v/>
      </c>
      <c r="VH165" t="n">
        <v/>
      </c>
      <c r="VI165" t="n">
        <v/>
      </c>
      <c r="VJ165" t="n">
        <v/>
      </c>
      <c r="VK165" t="n">
        <v/>
      </c>
      <c r="VL165" t="inlineStr">
        <is>
          <t>Sering (1 kali sehari)</t>
        </is>
      </c>
      <c r="VM165" t="n">
        <v/>
      </c>
      <c r="VN165" t="n">
        <v/>
      </c>
      <c r="VO165" t="n">
        <v/>
      </c>
      <c r="VP165" t="n">
        <v/>
      </c>
      <c r="VQ165" t="n">
        <v/>
      </c>
      <c r="VR165" t="n">
        <v/>
      </c>
      <c r="VS165" t="n">
        <v/>
      </c>
      <c r="VT165" t="n">
        <v/>
      </c>
      <c r="VU165" t="n">
        <v/>
      </c>
      <c r="VV165" t="n">
        <v/>
      </c>
      <c r="VW165" t="n">
        <v/>
      </c>
      <c r="VX165" t="n">
        <v/>
      </c>
      <c r="VY165" t="n">
        <v/>
      </c>
      <c r="VZ165" t="n">
        <v/>
      </c>
      <c r="WA165" t="n">
        <v/>
      </c>
      <c r="WB165" t="n">
        <v/>
      </c>
      <c r="WC165" t="n">
        <v/>
      </c>
      <c r="WD165" t="n">
        <v/>
      </c>
      <c r="WE165" t="n">
        <v/>
      </c>
      <c r="WF165" t="inlineStr">
        <is>
          <t>6-Digester biogas</t>
        </is>
      </c>
      <c r="WG165" t="n">
        <v>0</v>
      </c>
      <c r="WH165" t="n">
        <v>0</v>
      </c>
      <c r="WI165" t="n">
        <v>0</v>
      </c>
      <c r="WJ165" t="n">
        <v>0</v>
      </c>
      <c r="WK165" t="n">
        <v>0</v>
      </c>
      <c r="WL165" t="n">
        <v>0</v>
      </c>
      <c r="WM165" t="n">
        <v>0</v>
      </c>
      <c r="WN165" t="n">
        <v>0</v>
      </c>
      <c r="WO165" t="n">
        <v>0</v>
      </c>
      <c r="WP165" t="n">
        <v>1</v>
      </c>
      <c r="WQ165" t="n">
        <v>0</v>
      </c>
      <c r="WR165" t="n">
        <v>0</v>
      </c>
      <c r="WS165" t="n">
        <v/>
      </c>
      <c r="WT165" t="n">
        <v/>
      </c>
      <c r="WU165" t="n">
        <v/>
      </c>
      <c r="WV165" t="n">
        <v/>
      </c>
      <c r="WW165" t="n">
        <v/>
      </c>
      <c r="WX165" t="n">
        <v/>
      </c>
      <c r="WY165" t="n">
        <v/>
      </c>
      <c r="WZ165" t="n">
        <v/>
      </c>
      <c r="XA165" t="n">
        <v/>
      </c>
      <c r="XB165" t="n">
        <v/>
      </c>
      <c r="XC165" t="n">
        <v/>
      </c>
      <c r="XD165" t="n">
        <v/>
      </c>
      <c r="XE165" t="n">
        <v/>
      </c>
      <c r="XF165" t="n">
        <v/>
      </c>
      <c r="XG165" t="n">
        <v/>
      </c>
      <c r="XH165" t="n">
        <v/>
      </c>
      <c r="XI165" t="n">
        <v/>
      </c>
      <c r="XJ165" t="n">
        <v/>
      </c>
      <c r="XK165" t="n">
        <v/>
      </c>
      <c r="XL165" t="n">
        <v/>
      </c>
      <c r="XM165" t="n">
        <v/>
      </c>
      <c r="XN165" t="n">
        <v/>
      </c>
      <c r="XO165" t="n">
        <v/>
      </c>
      <c r="XP165" t="n">
        <v/>
      </c>
      <c r="XQ165" t="n">
        <v/>
      </c>
      <c r="XR165" t="n">
        <v/>
      </c>
      <c r="XS165" t="n">
        <v/>
      </c>
      <c r="XT165" t="n">
        <v/>
      </c>
      <c r="XU165" t="n">
        <v/>
      </c>
      <c r="XV165" t="n">
        <v/>
      </c>
      <c r="XW165" t="n">
        <v/>
      </c>
      <c r="XX165" t="n">
        <v/>
      </c>
      <c r="XY165" t="n">
        <v/>
      </c>
      <c r="XZ165" t="n">
        <v/>
      </c>
      <c r="YA165" t="n">
        <v/>
      </c>
      <c r="YB165" t="n">
        <v/>
      </c>
      <c r="YC165" t="n">
        <v/>
      </c>
      <c r="YD165" t="n">
        <v/>
      </c>
      <c r="YE165" t="n">
        <v/>
      </c>
      <c r="YF165" t="n">
        <v/>
      </c>
      <c r="YG165" t="n">
        <v/>
      </c>
      <c r="YH165" t="n">
        <v/>
      </c>
      <c r="YI165" t="n">
        <v/>
      </c>
      <c r="YJ165" t="n">
        <v/>
      </c>
      <c r="YK165" t="n">
        <v/>
      </c>
      <c r="YL165" t="n">
        <v/>
      </c>
      <c r="YM165" t="n">
        <v/>
      </c>
      <c r="YN165" t="n">
        <v/>
      </c>
      <c r="YO165" t="n">
        <v/>
      </c>
      <c r="YP165" t="n">
        <v/>
      </c>
      <c r="YQ165" t="n">
        <v/>
      </c>
      <c r="YR165" t="n">
        <v/>
      </c>
      <c r="YS165" t="n">
        <v/>
      </c>
      <c r="YT165" t="n">
        <v/>
      </c>
      <c r="YU165" t="n">
        <v/>
      </c>
      <c r="YV165" t="n">
        <v/>
      </c>
      <c r="YW165" t="n">
        <v/>
      </c>
      <c r="YX165" t="n">
        <v/>
      </c>
      <c r="YY165" t="n">
        <v/>
      </c>
      <c r="YZ165" t="n">
        <v/>
      </c>
      <c r="ZA165" t="n">
        <v/>
      </c>
      <c r="ZB165" t="n">
        <v/>
      </c>
      <c r="ZC165" t="n">
        <v/>
      </c>
      <c r="ZD165" t="n">
        <v/>
      </c>
      <c r="ZE165" t="n">
        <v/>
      </c>
      <c r="ZF165" t="n">
        <v/>
      </c>
      <c r="ZG165" t="n">
        <v/>
      </c>
      <c r="ZH165" t="n">
        <v/>
      </c>
      <c r="ZI165" t="n">
        <v/>
      </c>
      <c r="ZJ165" t="n">
        <v/>
      </c>
      <c r="ZK165" t="n">
        <v/>
      </c>
      <c r="ZL165" t="n">
        <v/>
      </c>
      <c r="ZM165" t="n">
        <v/>
      </c>
      <c r="ZN165" t="n">
        <v/>
      </c>
      <c r="ZO165" t="n">
        <v>3</v>
      </c>
      <c r="ZP165" t="n">
        <v/>
      </c>
      <c r="ZQ165" t="n">
        <v/>
      </c>
      <c r="ZR165" t="n">
        <v/>
      </c>
      <c r="ZS165" t="n">
        <v/>
      </c>
      <c r="ZT165" t="n">
        <v/>
      </c>
      <c r="ZU165" t="n">
        <v/>
      </c>
      <c r="ZV165" t="n">
        <v/>
      </c>
      <c r="ZW165" t="n">
        <v>3</v>
      </c>
      <c r="ZX165" t="n">
        <v/>
      </c>
      <c r="ZY165" t="n">
        <v/>
      </c>
      <c r="ZZ165" t="n">
        <v/>
      </c>
      <c r="AAA165" t="n">
        <v/>
      </c>
      <c r="AAB165" t="n">
        <v/>
      </c>
      <c r="AAC165" t="n">
        <v/>
      </c>
      <c r="AAD165" t="n">
        <v/>
      </c>
      <c r="AAE165" t="inlineStr">
        <is>
          <t>Pakan segar (misal: rumput)</t>
        </is>
      </c>
      <c r="AAF165" t="n">
        <v/>
      </c>
      <c r="AAG165" t="n">
        <v/>
      </c>
      <c r="AAH165" t="n">
        <v/>
      </c>
      <c r="AAI165" t="n">
        <v/>
      </c>
      <c r="AAJ165" t="n">
        <v/>
      </c>
      <c r="AAK165" t="n">
        <v/>
      </c>
      <c r="AAL165" t="inlineStr">
        <is>
          <t>Tidak</t>
        </is>
      </c>
      <c r="AAM165" t="n">
        <v/>
      </c>
      <c r="AAN165" t="n">
        <v/>
      </c>
      <c r="AAO165" t="n">
        <v/>
      </c>
      <c r="AAP165" t="n">
        <v/>
      </c>
      <c r="AAQ165" t="n">
        <v/>
      </c>
      <c r="AAR165" t="inlineStr">
        <is>
          <t>Ya</t>
        </is>
      </c>
      <c r="AAS165" t="inlineStr">
        <is>
          <t>Mengetahui</t>
        </is>
      </c>
      <c r="AAT165" t="inlineStr">
        <is>
          <t>Diberikan gratis ke orang lain</t>
        </is>
      </c>
      <c r="AAU165" t="n">
        <v>0</v>
      </c>
      <c r="AAV165" t="n">
        <v>0</v>
      </c>
      <c r="AAW165" t="n">
        <v>0</v>
      </c>
      <c r="AAX165" t="n">
        <v>0</v>
      </c>
      <c r="AAY165" t="n">
        <v>1</v>
      </c>
      <c r="AAZ165" t="n">
        <v>0</v>
      </c>
      <c r="ABA165" t="n">
        <v>0</v>
      </c>
      <c r="ABB165" t="n">
        <v/>
      </c>
      <c r="ABC165" t="n">
        <v/>
      </c>
      <c r="ABD165" t="n">
        <v/>
      </c>
      <c r="ABE165" t="n">
        <v/>
      </c>
      <c r="ABF165" t="n">
        <v/>
      </c>
      <c r="ABG165" t="n">
        <v/>
      </c>
      <c r="ABH165" t="n">
        <v/>
      </c>
      <c r="ABI165" t="n">
        <v/>
      </c>
      <c r="ABJ165" t="n">
        <v/>
      </c>
      <c r="ABK165" t="n">
        <v/>
      </c>
      <c r="ABL165" t="n">
        <v/>
      </c>
      <c r="ABM165" t="n">
        <v/>
      </c>
      <c r="ABN165" t="n">
        <v/>
      </c>
      <c r="ABO165" t="n">
        <v/>
      </c>
      <c r="ABP165" t="n">
        <v/>
      </c>
      <c r="ABQ165" t="n">
        <v/>
      </c>
      <c r="ABR165" t="n">
        <v/>
      </c>
      <c r="ABS165" t="n">
        <v/>
      </c>
      <c r="ABT165" t="n">
        <v/>
      </c>
      <c r="ABU165" t="n">
        <v/>
      </c>
      <c r="ABV165" t="n">
        <v/>
      </c>
      <c r="ABW165" t="n">
        <v/>
      </c>
      <c r="ABX165" t="n">
        <v/>
      </c>
      <c r="ABY165" t="n">
        <v/>
      </c>
      <c r="ABZ165" t="n">
        <v/>
      </c>
      <c r="ACA165" t="n">
        <v/>
      </c>
      <c r="ACB165" t="n">
        <v/>
      </c>
      <c r="ACC165" t="n">
        <v/>
      </c>
      <c r="ACD165" t="n">
        <v/>
      </c>
      <c r="ACE165" t="n">
        <v/>
      </c>
      <c r="ACF165" t="n">
        <v/>
      </c>
      <c r="ACG165" t="n">
        <v/>
      </c>
      <c r="ACH165" t="n">
        <v/>
      </c>
      <c r="ACI165" t="n">
        <v/>
      </c>
      <c r="ACJ165" t="n">
        <v/>
      </c>
      <c r="ACK165" t="inlineStr">
        <is>
          <t>Ladang/sawah terlalu jauh, sulit untuk mengangkut ke sana</t>
        </is>
      </c>
      <c r="ACL165" t="n">
        <v>0</v>
      </c>
      <c r="ACM165" t="n">
        <v>0</v>
      </c>
      <c r="ACN165" t="n">
        <v>0</v>
      </c>
      <c r="ACO165" t="n">
        <v>1</v>
      </c>
      <c r="ACP165" t="n">
        <v>0</v>
      </c>
      <c r="ACQ165" t="n">
        <v>0</v>
      </c>
      <c r="ACR165" t="n">
        <v>0</v>
      </c>
      <c r="ACS165" t="n">
        <v/>
      </c>
      <c r="ACT165" t="inlineStr">
        <is>
          <t>Tidak</t>
        </is>
      </c>
      <c r="ACU165" t="inlineStr">
        <is>
          <t>Manfaat cukup signifikan, terasa di kehidupan sehari-hari</t>
        </is>
      </c>
      <c r="ACV165" t="inlineStr">
        <is>
          <t>Bertambah</t>
        </is>
      </c>
      <c r="ACW165" t="inlineStr">
        <is>
          <t>Anggota keluarga - Perempuan dewasa</t>
        </is>
      </c>
      <c r="ACX165" t="inlineStr">
        <is>
          <t>Setuju</t>
        </is>
      </c>
      <c r="ACY165" t="inlineStr">
        <is>
          <t>Anggota keluarga - Perempuan dewasa</t>
        </is>
      </c>
      <c r="ACZ165" t="n">
        <v>0</v>
      </c>
      <c r="ADA165" t="n">
        <v>1</v>
      </c>
      <c r="ADB165" t="n">
        <v>0</v>
      </c>
      <c r="ADC165" t="n">
        <v>0</v>
      </c>
      <c r="ADD165" t="inlineStr">
        <is>
          <t>Puas</t>
        </is>
      </c>
      <c r="ADE165" t="inlineStr">
        <is>
          <t>Puas</t>
        </is>
      </c>
      <c r="ADF165" t="inlineStr">
        <is>
          <t>Puas</t>
        </is>
      </c>
      <c r="ADG165" t="inlineStr">
        <is>
          <t>Puas</t>
        </is>
      </c>
      <c r="ADH165" t="inlineStr">
        <is>
          <t>Tidak</t>
        </is>
      </c>
      <c r="ADI165" t="n">
        <v/>
      </c>
      <c r="ADJ165" t="inlineStr">
        <is>
          <t>Puas</t>
        </is>
      </c>
      <c r="ADK165" t="n">
        <v/>
      </c>
      <c r="ADL165" t="n">
        <v/>
      </c>
      <c r="ADM165" t="n">
        <v/>
      </c>
      <c r="ADN165" t="n">
        <v/>
      </c>
      <c r="ADO165" t="n">
        <v/>
      </c>
      <c r="ADP165" t="n">
        <v/>
      </c>
      <c r="ADQ165" t="n">
        <v/>
      </c>
      <c r="ADR165" t="n">
        <v/>
      </c>
      <c r="ADS165" t="n">
        <v/>
      </c>
      <c r="ADT165" t="n">
        <v/>
      </c>
      <c r="ADU165" t="inlineStr">
        <is>
          <t>Menghubungi CPO atau pendamping Memperbaiki sendiri</t>
        </is>
      </c>
      <c r="ADV165" t="n">
        <v>0</v>
      </c>
      <c r="ADW165" t="n">
        <v>0</v>
      </c>
      <c r="ADX165" t="n">
        <v>0</v>
      </c>
      <c r="ADY165" t="n">
        <v>0</v>
      </c>
      <c r="ADZ165" t="n">
        <v>1</v>
      </c>
      <c r="AEA165" t="n">
        <v>1</v>
      </c>
      <c r="AEB165" t="n">
        <v>0</v>
      </c>
      <c r="AEC165" t="n">
        <v>0</v>
      </c>
      <c r="AED165" t="inlineStr">
        <is>
          <t>Tidak</t>
        </is>
      </c>
      <c r="AEE165" t="inlineStr">
        <is>
          <t>Laki-laki dewasa</t>
        </is>
      </c>
      <c r="AEF165" t="n">
        <v/>
      </c>
      <c r="AEG165" t="inlineStr">
        <is>
          <t>Menelepon atau WA langsung</t>
        </is>
      </c>
      <c r="AEH165" t="n">
        <v/>
      </c>
      <c r="AEI165" t="inlineStr">
        <is>
          <t>Tidak</t>
        </is>
      </c>
      <c r="AEJ165" t="inlineStr">
        <is>
          <t>Ya, selalu</t>
        </is>
      </c>
      <c r="AEK165" t="inlineStr">
        <is>
          <t>Pengurangan pengeluaran rumah tangga (bahan bakar minyak, pupuk, dll.) Lebih mudah mendapatkan energi</t>
        </is>
      </c>
      <c r="AEL165" t="n">
        <v>1</v>
      </c>
      <c r="AEM165" t="n">
        <v>1</v>
      </c>
      <c r="AEN165" t="n">
        <v>0</v>
      </c>
      <c r="AEO165" t="n">
        <v>0</v>
      </c>
      <c r="AEP165" t="n">
        <v>0</v>
      </c>
      <c r="AEQ165" t="n">
        <v>0</v>
      </c>
      <c r="AER165" t="n">
        <v>0</v>
      </c>
      <c r="AES165" t="n">
        <v>0</v>
      </c>
      <c r="AET165" t="n">
        <v>0</v>
      </c>
      <c r="AEU165" t="n">
        <v>0</v>
      </c>
      <c r="AEV165" t="n">
        <v>0</v>
      </c>
      <c r="AEW165" t="n">
        <v>0</v>
      </c>
      <c r="AEX165" t="n">
        <v/>
      </c>
      <c r="AEY165" t="inlineStr">
        <is>
          <t>Mengurangi pengeluaran energi</t>
        </is>
      </c>
      <c r="AEZ165" t="n">
        <v/>
      </c>
      <c r="AFA165" t="inlineStr">
        <is>
          <t>Koperasi</t>
        </is>
      </c>
      <c r="AFB165" t="n">
        <v/>
      </c>
      <c r="AFC165" t="inlineStr">
        <is>
          <t>1000552245-19_37_7.jpg</t>
        </is>
      </c>
      <c r="AFD165" t="inlineStr">
        <is>
          <t>https://kf.kobotoolbox.org/api/v2/assets/avstPQqLr3Ab3ZdcVTXZ6f/data/676976333/attachments/attfXfGyHgw64Lpofmbm4jPn/</t>
        </is>
      </c>
      <c r="AFE165" t="inlineStr">
        <is>
          <t>1000552244-19_37_12.jpg</t>
        </is>
      </c>
      <c r="AFF165" t="inlineStr">
        <is>
          <t>https://kf.kobotoolbox.org/api/v2/assets/avstPQqLr3Ab3ZdcVTXZ6f/data/676976333/attachments/attYjQpZeLVy9BWgc4aB2tTf/</t>
        </is>
      </c>
      <c r="AFG165" t="inlineStr">
        <is>
          <t>Dadiri</t>
        </is>
      </c>
      <c r="AFH165" t="n">
        <v/>
      </c>
      <c r="AFI165" t="n">
        <v/>
      </c>
    </row>
    <row r="166">
      <c r="A166" t="n">
        <v/>
      </c>
      <c r="B166" t="n">
        <v/>
      </c>
      <c r="C166" t="n">
        <v/>
      </c>
      <c r="D166" t="inlineStr">
        <is>
          <t>TUDI</t>
        </is>
      </c>
      <c r="E166" t="inlineStr">
        <is>
          <t>0</t>
        </is>
      </c>
      <c r="F166" t="inlineStr">
        <is>
          <t>-7.942275 112.788188 695.5 35.7999923706055</t>
        </is>
      </c>
      <c r="G166" t="n">
        <v>-7.942275</v>
      </c>
      <c r="H166" t="n">
        <v>112.788188</v>
      </c>
      <c r="I166" t="n">
        <v>695.5</v>
      </c>
      <c r="J166" t="n">
        <v>35.7999923706055</v>
      </c>
      <c r="K166" t="inlineStr">
        <is>
          <t>0</t>
        </is>
      </c>
      <c r="L166" t="inlineStr">
        <is>
          <t>-7.942148 112.78775 695.5 15</t>
        </is>
      </c>
      <c r="M166" t="n">
        <v>-7.942148</v>
      </c>
      <c r="N166" t="n">
        <v>112.78775</v>
      </c>
      <c r="O166" t="n">
        <v>695.5</v>
      </c>
      <c r="P166" t="n">
        <v>15</v>
      </c>
      <c r="Q166" t="inlineStr">
        <is>
          <t>0</t>
        </is>
      </c>
      <c r="R166" t="inlineStr">
        <is>
          <t>Jawa Timur</t>
        </is>
      </c>
      <c r="S166" t="n">
        <v>0</v>
      </c>
      <c r="T166" t="n">
        <v>0</v>
      </c>
      <c r="U166" t="n">
        <v>0</v>
      </c>
      <c r="V166" t="n">
        <v>0</v>
      </c>
      <c r="W166" t="n">
        <v>0</v>
      </c>
      <c r="X166" t="n">
        <v>1</v>
      </c>
      <c r="Y166" t="n">
        <v>0</v>
      </c>
      <c r="Z166" t="n">
        <v>0</v>
      </c>
      <c r="AA166" t="n">
        <v>0</v>
      </c>
      <c r="AB166" t="n">
        <v>0</v>
      </c>
      <c r="AC166" t="inlineStr">
        <is>
          <t>MALANG</t>
        </is>
      </c>
      <c r="AD166" t="inlineStr">
        <is>
          <t>JABUNG</t>
        </is>
      </c>
      <c r="AE166" t="inlineStr">
        <is>
          <t>ARGOSARI</t>
        </is>
      </c>
      <c r="AF166" t="inlineStr">
        <is>
          <t>KAN JABUNG</t>
        </is>
      </c>
      <c r="AG166" t="inlineStr">
        <is>
          <t>KJP0817</t>
        </is>
      </c>
      <c r="AH166" t="n">
        <v>3</v>
      </c>
      <c r="AI166" t="inlineStr">
        <is>
          <t>VPA2</t>
        </is>
      </c>
      <c r="AJ166" t="inlineStr">
        <is>
          <t>Aktif</t>
        </is>
      </c>
      <c r="AK166" t="n">
        <v>54</v>
      </c>
      <c r="AL166" t="inlineStr">
        <is>
          <t>Laki-laki</t>
        </is>
      </c>
      <c r="AM166" t="inlineStr">
        <is>
          <t xml:space="preserve">Sudah menikah </t>
        </is>
      </c>
      <c r="AN166" t="inlineStr">
        <is>
          <t>SMP/Sederajat</t>
        </is>
      </c>
      <c r="AO166" t="inlineStr">
        <is>
          <t>Peternak</t>
        </is>
      </c>
      <c r="AP166" t="n">
        <v>0</v>
      </c>
      <c r="AQ166" t="n">
        <v>1</v>
      </c>
      <c r="AR166" t="n">
        <v>0</v>
      </c>
      <c r="AS166" t="n">
        <v>0</v>
      </c>
      <c r="AT166" t="n">
        <v>0</v>
      </c>
      <c r="AU166" t="n">
        <v>0</v>
      </c>
      <c r="AV166" t="n">
        <v>0</v>
      </c>
      <c r="AW166" t="n">
        <v>0</v>
      </c>
      <c r="AX166" t="n">
        <v/>
      </c>
      <c r="AY166" t="inlineStr">
        <is>
          <t>Pegawai swasta</t>
        </is>
      </c>
      <c r="AZ166" t="n">
        <v>0</v>
      </c>
      <c r="BA166" t="n">
        <v>0</v>
      </c>
      <c r="BB166" t="n">
        <v>0</v>
      </c>
      <c r="BC166" t="n">
        <v>0</v>
      </c>
      <c r="BD166" t="n">
        <v>0</v>
      </c>
      <c r="BE166" t="n">
        <v>1</v>
      </c>
      <c r="BF166" t="n">
        <v>0</v>
      </c>
      <c r="BG166" t="n">
        <v>0</v>
      </c>
      <c r="BH166" t="n">
        <v/>
      </c>
      <c r="BI166" t="inlineStr">
        <is>
          <t>&gt;Rp3.500.000</t>
        </is>
      </c>
      <c r="BJ166" t="n">
        <v>2</v>
      </c>
      <c r="BK166" t="n">
        <v>2</v>
      </c>
      <c r="BL166" t="n">
        <v>1</v>
      </c>
      <c r="BM166" t="n">
        <v>0</v>
      </c>
      <c r="BN166" t="inlineStr">
        <is>
          <t>Milik sendiri</t>
        </is>
      </c>
      <c r="BO166" t="inlineStr">
        <is>
          <t>Permanen (dinding bata dan semen)</t>
        </is>
      </c>
      <c r="BP166" t="n">
        <v>1</v>
      </c>
      <c r="BQ166" t="n">
        <v>0</v>
      </c>
      <c r="BR166" t="n">
        <v>0</v>
      </c>
      <c r="BS166" t="n">
        <v>0</v>
      </c>
      <c r="BT166" t="n">
        <v>0</v>
      </c>
      <c r="BU166" t="n">
        <v/>
      </c>
      <c r="BV166" t="inlineStr">
        <is>
          <t>Keramik/ubin</t>
        </is>
      </c>
      <c r="BW166" t="n">
        <v>0</v>
      </c>
      <c r="BX166" t="n">
        <v>0</v>
      </c>
      <c r="BY166" t="n">
        <v>1</v>
      </c>
      <c r="BZ166" t="n">
        <v>0</v>
      </c>
      <c r="CA166" t="n">
        <v>0</v>
      </c>
      <c r="CB166" t="n">
        <v/>
      </c>
      <c r="CC166" t="inlineStr">
        <is>
          <t>Genting</t>
        </is>
      </c>
      <c r="CD166" t="n">
        <v>0</v>
      </c>
      <c r="CE166" t="n">
        <v>0</v>
      </c>
      <c r="CF166" t="n">
        <v>0</v>
      </c>
      <c r="CG166" t="n">
        <v>0</v>
      </c>
      <c r="CH166" t="n">
        <v>0</v>
      </c>
      <c r="CI166" t="n">
        <v>1</v>
      </c>
      <c r="CJ166" t="n">
        <v>0</v>
      </c>
      <c r="CK166" t="n">
        <v/>
      </c>
      <c r="CL166" t="inlineStr">
        <is>
          <t>Ya</t>
        </is>
      </c>
      <c r="CM166" t="n">
        <v>2023</v>
      </c>
      <c r="CN166" t="inlineStr">
        <is>
          <t>Fixed-Dome (Kubah Tetap)</t>
        </is>
      </c>
      <c r="CO166" t="inlineStr">
        <is>
          <t>10 m³ (8-9 ekor sapi, ±8 jam  memasak/hari, ±80 kg slurry/hari)</t>
        </is>
      </c>
      <c r="CP166" t="inlineStr">
        <is>
          <t>Anggota keluarga - laki-laki</t>
        </is>
      </c>
      <c r="CQ166" t="n">
        <v>0</v>
      </c>
      <c r="CR166" t="n">
        <v>0</v>
      </c>
      <c r="CS166" t="n">
        <v>0</v>
      </c>
      <c r="CT166" t="n">
        <v>0</v>
      </c>
      <c r="CU166" t="n">
        <v>1</v>
      </c>
      <c r="CV166" t="n">
        <v>0</v>
      </c>
      <c r="CW166" t="n">
        <v>0</v>
      </c>
      <c r="CX166" t="n">
        <v>0</v>
      </c>
      <c r="CY166" t="inlineStr">
        <is>
          <t>Anggota keluarga - laki-laki Anggota keluarga - perempuan dewasa</t>
        </is>
      </c>
      <c r="CZ166" t="n">
        <v>1</v>
      </c>
      <c r="DA166" t="n">
        <v>1</v>
      </c>
      <c r="DB166" t="n">
        <v>0</v>
      </c>
      <c r="DC166" t="n">
        <v/>
      </c>
      <c r="DD166" t="inlineStr">
        <is>
          <t>Anggota keluarga - laki-laki</t>
        </is>
      </c>
      <c r="DE166" t="n">
        <v>1</v>
      </c>
      <c r="DF166" t="n">
        <v>0</v>
      </c>
      <c r="DG166" t="n">
        <v>0</v>
      </c>
      <c r="DH166" t="n">
        <v>0</v>
      </c>
      <c r="DI166" t="n">
        <v/>
      </c>
      <c r="DJ166" t="inlineStr">
        <is>
          <t>CPO atau pendamping</t>
        </is>
      </c>
      <c r="DK166" t="n">
        <v>0</v>
      </c>
      <c r="DL166" t="n">
        <v>0</v>
      </c>
      <c r="DM166" t="n">
        <v>1</v>
      </c>
      <c r="DN166" t="n">
        <v>0</v>
      </c>
      <c r="DO166" t="n">
        <v/>
      </c>
      <c r="DP166" t="inlineStr">
        <is>
          <t>Ya</t>
        </is>
      </c>
      <c r="DQ166" t="n">
        <v/>
      </c>
      <c r="DR166" t="n">
        <v/>
      </c>
      <c r="DS166" t="n">
        <v/>
      </c>
      <c r="DT166" t="n">
        <v/>
      </c>
      <c r="DU166" t="n">
        <v/>
      </c>
      <c r="DV166" t="n">
        <v/>
      </c>
      <c r="DW166" t="n">
        <v/>
      </c>
      <c r="DX166" t="n">
        <v/>
      </c>
      <c r="DY166" t="n">
        <v/>
      </c>
      <c r="DZ166" t="n">
        <v/>
      </c>
      <c r="EA166" t="n">
        <v/>
      </c>
      <c r="EB166" t="n">
        <v/>
      </c>
      <c r="EC166" t="n">
        <v/>
      </c>
      <c r="ED166" t="n">
        <v/>
      </c>
      <c r="EE166" t="n">
        <v/>
      </c>
      <c r="EF166" t="n">
        <v/>
      </c>
      <c r="EG166" t="n">
        <v/>
      </c>
      <c r="EH166" t="n">
        <v/>
      </c>
      <c r="EI166" t="inlineStr">
        <is>
          <t>Tidak ada masalah</t>
        </is>
      </c>
      <c r="EJ166" t="n">
        <v>0</v>
      </c>
      <c r="EK166" t="n">
        <v>0</v>
      </c>
      <c r="EL166" t="n">
        <v>0</v>
      </c>
      <c r="EM166" t="n">
        <v>1</v>
      </c>
      <c r="EN166" t="n">
        <v>0</v>
      </c>
      <c r="EO166" t="n">
        <v/>
      </c>
      <c r="EP166" t="inlineStr">
        <is>
          <t>Ya, sangat jelas dan mudah diikuti</t>
        </is>
      </c>
      <c r="EQ166" t="inlineStr">
        <is>
          <t>Pelatihan</t>
        </is>
      </c>
      <c r="ER166" t="inlineStr">
        <is>
          <t>CPO atau pendamping</t>
        </is>
      </c>
      <c r="ES166" t="n">
        <v>1</v>
      </c>
      <c r="ET166" t="n">
        <v>0</v>
      </c>
      <c r="EU166" t="n">
        <v>0</v>
      </c>
      <c r="EV166" t="n">
        <v>0</v>
      </c>
      <c r="EW166" t="n">
        <v/>
      </c>
      <c r="EX166" t="inlineStr">
        <is>
          <t>Anggota keluarga - Laki-laki</t>
        </is>
      </c>
      <c r="EY166" t="n">
        <v>1</v>
      </c>
      <c r="EZ166" t="n">
        <v>0</v>
      </c>
      <c r="FA166" t="n">
        <v>0</v>
      </c>
      <c r="FB166" t="n">
        <v/>
      </c>
      <c r="FC166" t="inlineStr">
        <is>
          <t>Setiap hari</t>
        </is>
      </c>
      <c r="FD166" t="n">
        <v/>
      </c>
      <c r="FE166" t="inlineStr">
        <is>
          <t>Mengetahui</t>
        </is>
      </c>
      <c r="FF166" t="inlineStr">
        <is>
          <t>Selalu (setiap hari)</t>
        </is>
      </c>
      <c r="FG166" t="inlineStr">
        <is>
          <t>Mengetahui</t>
        </is>
      </c>
      <c r="FH166" t="inlineStr">
        <is>
          <t>Selalu (setiap hari)</t>
        </is>
      </c>
      <c r="FI166" t="inlineStr">
        <is>
          <t>Mengetahui</t>
        </is>
      </c>
      <c r="FJ166" t="inlineStr">
        <is>
          <t>Selalu (setiap hari)</t>
        </is>
      </c>
      <c r="FK166" t="inlineStr">
        <is>
          <t>Mengetahui</t>
        </is>
      </c>
      <c r="FL166" t="inlineStr">
        <is>
          <t>Selalu (setiap hari)</t>
        </is>
      </c>
      <c r="FM166" t="inlineStr">
        <is>
          <t>Mengetahui</t>
        </is>
      </c>
      <c r="FN166" t="inlineStr">
        <is>
          <t>Cukup sering (2 minggu sekali)</t>
        </is>
      </c>
      <c r="FO166" t="inlineStr">
        <is>
          <t>Mengetahui</t>
        </is>
      </c>
      <c r="FP166" t="inlineStr">
        <is>
          <t>Cukup sering (2 minggu sekali)</t>
        </is>
      </c>
      <c r="FQ166" t="inlineStr">
        <is>
          <t>Mengetahui</t>
        </is>
      </c>
      <c r="FR166" t="inlineStr">
        <is>
          <t>Ya</t>
        </is>
      </c>
      <c r="FS166" t="inlineStr">
        <is>
          <t>Mengetahui</t>
        </is>
      </c>
      <c r="FT166" t="inlineStr">
        <is>
          <t>Ya, selalu</t>
        </is>
      </c>
      <c r="FU166" t="inlineStr">
        <is>
          <t>Laki-laki dewasa</t>
        </is>
      </c>
      <c r="FV166" t="n">
        <v>1</v>
      </c>
      <c r="FW166" t="n">
        <v>0</v>
      </c>
      <c r="FX166" t="n">
        <v>0</v>
      </c>
      <c r="FY166" t="n">
        <v>0</v>
      </c>
      <c r="FZ166" t="inlineStr">
        <is>
          <t>Cukup memahami</t>
        </is>
      </c>
      <c r="GA166" t="inlineStr">
        <is>
          <t>CPO Pelatihan</t>
        </is>
      </c>
      <c r="GB166" t="n">
        <v>1</v>
      </c>
      <c r="GC166" t="n">
        <v>1</v>
      </c>
      <c r="GD166" t="n">
        <v>0</v>
      </c>
      <c r="GE166" t="n">
        <v>0</v>
      </c>
      <c r="GF166" t="n">
        <v/>
      </c>
      <c r="GG166" t="inlineStr">
        <is>
          <t>Sering</t>
        </is>
      </c>
      <c r="GH166" t="inlineStr">
        <is>
          <t>Tidak</t>
        </is>
      </c>
      <c r="GI166" t="n">
        <v/>
      </c>
      <c r="GJ166" t="n">
        <v/>
      </c>
      <c r="GK166" t="n">
        <v/>
      </c>
      <c r="GL166" t="n">
        <v/>
      </c>
      <c r="GM166" t="n">
        <v/>
      </c>
      <c r="GN166" t="n">
        <v/>
      </c>
      <c r="GO166" t="n">
        <v/>
      </c>
      <c r="GP166" t="inlineStr">
        <is>
          <t>Sebagian</t>
        </is>
      </c>
      <c r="GQ166" t="inlineStr">
        <is>
          <t>LPG</t>
        </is>
      </c>
      <c r="GR166" t="n">
        <v>1</v>
      </c>
      <c r="GS166" t="n">
        <v>0</v>
      </c>
      <c r="GT166" t="n">
        <v>0</v>
      </c>
      <c r="GU166" t="n">
        <v>0</v>
      </c>
      <c r="GV166" t="n">
        <v>0</v>
      </c>
      <c r="GW166" t="n">
        <v>0</v>
      </c>
      <c r="GX166" t="n">
        <v>0</v>
      </c>
      <c r="GY166" t="n">
        <v/>
      </c>
      <c r="GZ166" t="inlineStr">
        <is>
          <t>Tidak</t>
        </is>
      </c>
      <c r="HA166" t="n">
        <v/>
      </c>
      <c r="HB166" t="n">
        <v/>
      </c>
      <c r="HC166" t="n">
        <v/>
      </c>
      <c r="HD166" t="n">
        <v/>
      </c>
      <c r="HE166" t="n">
        <v/>
      </c>
      <c r="HF166" t="n">
        <v/>
      </c>
      <c r="HG166" t="n">
        <v/>
      </c>
      <c r="HH166" t="n">
        <v/>
      </c>
      <c r="HI166" t="n">
        <v/>
      </c>
      <c r="HJ166" t="n">
        <v/>
      </c>
      <c r="HK166" t="n">
        <v/>
      </c>
      <c r="HL166" t="n">
        <v/>
      </c>
      <c r="HM166" t="n">
        <v/>
      </c>
      <c r="HN166" t="n">
        <v/>
      </c>
      <c r="HO166" t="n">
        <v/>
      </c>
      <c r="HP166" t="n">
        <v/>
      </c>
      <c r="HQ166" t="n">
        <v/>
      </c>
      <c r="HR166" t="n">
        <v/>
      </c>
      <c r="HS166" t="n">
        <v/>
      </c>
      <c r="HT166" t="n">
        <v/>
      </c>
      <c r="HU166" t="n">
        <v/>
      </c>
      <c r="HV166" t="n">
        <v/>
      </c>
      <c r="HW166" t="n">
        <v/>
      </c>
      <c r="HX166" t="n">
        <v/>
      </c>
      <c r="HY166" t="n">
        <v/>
      </c>
      <c r="HZ166" t="n">
        <v/>
      </c>
      <c r="IA166" t="n">
        <v>9</v>
      </c>
      <c r="IB166" t="n">
        <v>63000</v>
      </c>
      <c r="IC166" t="n">
        <v/>
      </c>
      <c r="ID166" t="n">
        <v/>
      </c>
      <c r="IE166" t="n">
        <v/>
      </c>
      <c r="IF166" t="n">
        <v/>
      </c>
      <c r="IG166" t="n">
        <v/>
      </c>
      <c r="IH166" t="n">
        <v/>
      </c>
      <c r="II166" t="n">
        <v/>
      </c>
      <c r="IJ166" t="n">
        <v/>
      </c>
      <c r="IK166" t="inlineStr">
        <is>
          <t>30-50 kg</t>
        </is>
      </c>
      <c r="IL166" t="inlineStr">
        <is>
          <t>1-3 jam</t>
        </is>
      </c>
      <c r="IM166" t="inlineStr">
        <is>
          <t>Ya</t>
        </is>
      </c>
      <c r="IN166" t="inlineStr">
        <is>
          <t xml:space="preserve">Tidak </t>
        </is>
      </c>
      <c r="IO166" t="inlineStr">
        <is>
          <t>Tidak ada perubahan</t>
        </is>
      </c>
      <c r="IP166" t="n">
        <v/>
      </c>
      <c r="IQ166" t="inlineStr">
        <is>
          <t>Tidak pernah</t>
        </is>
      </c>
      <c r="IR166" t="n">
        <v/>
      </c>
      <c r="IS166" t="n">
        <v/>
      </c>
      <c r="IT166" t="n">
        <v/>
      </c>
      <c r="IU166" t="n">
        <v/>
      </c>
      <c r="IV166" t="n">
        <v/>
      </c>
      <c r="IW166" t="n">
        <v/>
      </c>
      <c r="IX166" t="n">
        <v/>
      </c>
      <c r="IY166" t="n">
        <v/>
      </c>
      <c r="IZ166" t="inlineStr">
        <is>
          <t>Tidak pernah</t>
        </is>
      </c>
      <c r="JA166" t="n">
        <v/>
      </c>
      <c r="JB166" t="n">
        <v/>
      </c>
      <c r="JC166" t="n">
        <v/>
      </c>
      <c r="JD166" t="n">
        <v/>
      </c>
      <c r="JE166" t="n">
        <v/>
      </c>
      <c r="JF166" t="n">
        <v/>
      </c>
      <c r="JG166" t="n">
        <v/>
      </c>
      <c r="JH166" t="n">
        <v/>
      </c>
      <c r="JI166" t="inlineStr">
        <is>
          <t>Tidak pernah</t>
        </is>
      </c>
      <c r="JJ166" t="n">
        <v/>
      </c>
      <c r="JK166" t="n">
        <v/>
      </c>
      <c r="JL166" t="n">
        <v/>
      </c>
      <c r="JM166" t="n">
        <v/>
      </c>
      <c r="JN166" t="n">
        <v/>
      </c>
      <c r="JO166" t="n">
        <v/>
      </c>
      <c r="JP166" t="n">
        <v/>
      </c>
      <c r="JQ166" t="n">
        <v/>
      </c>
      <c r="JR166" t="inlineStr">
        <is>
          <t>Tidak pernah</t>
        </is>
      </c>
      <c r="JS166" t="n">
        <v/>
      </c>
      <c r="JT166" t="n">
        <v/>
      </c>
      <c r="JU166" t="n">
        <v/>
      </c>
      <c r="JV166" t="n">
        <v/>
      </c>
      <c r="JW166" t="n">
        <v/>
      </c>
      <c r="JX166" t="n">
        <v/>
      </c>
      <c r="JY166" t="n">
        <v/>
      </c>
      <c r="JZ166" t="n">
        <v/>
      </c>
      <c r="KA166" t="inlineStr">
        <is>
          <t>Tidak pernah</t>
        </is>
      </c>
      <c r="KB166" t="n">
        <v/>
      </c>
      <c r="KC166" t="n">
        <v/>
      </c>
      <c r="KD166" t="n">
        <v/>
      </c>
      <c r="KE166" t="n">
        <v/>
      </c>
      <c r="KF166" t="n">
        <v/>
      </c>
      <c r="KG166" t="n">
        <v/>
      </c>
      <c r="KH166" t="n">
        <v/>
      </c>
      <c r="KI166" t="n">
        <v/>
      </c>
      <c r="KJ166" t="inlineStr">
        <is>
          <t>Tidak pernah</t>
        </is>
      </c>
      <c r="KK166" t="n">
        <v/>
      </c>
      <c r="KL166" t="n">
        <v/>
      </c>
      <c r="KM166" t="n">
        <v/>
      </c>
      <c r="KN166" t="n">
        <v/>
      </c>
      <c r="KO166" t="n">
        <v/>
      </c>
      <c r="KP166" t="n">
        <v/>
      </c>
      <c r="KQ166" t="n">
        <v/>
      </c>
      <c r="KR166" t="n">
        <v/>
      </c>
      <c r="KS166" t="inlineStr">
        <is>
          <t>Cukup membaik</t>
        </is>
      </c>
      <c r="KT166" t="inlineStr">
        <is>
          <t>0-1 kali</t>
        </is>
      </c>
      <c r="KU166" t="inlineStr">
        <is>
          <t>0-1 kali</t>
        </is>
      </c>
      <c r="KV166" t="inlineStr">
        <is>
          <t>Laki-laki dewasa</t>
        </is>
      </c>
      <c r="KW166" t="n">
        <v>1</v>
      </c>
      <c r="KX166" t="n">
        <v>0</v>
      </c>
      <c r="KY166" t="n">
        <v>0</v>
      </c>
      <c r="KZ166" t="n">
        <v>0</v>
      </c>
      <c r="LA166" t="inlineStr">
        <is>
          <t>Tidak ada perubahan</t>
        </is>
      </c>
      <c r="LB166" t="inlineStr">
        <is>
          <t>Cukup membaik</t>
        </is>
      </c>
      <c r="LC166" t="n">
        <v>0</v>
      </c>
      <c r="LD166" t="n">
        <v>6</v>
      </c>
      <c r="LE166" t="n">
        <v>0</v>
      </c>
      <c r="LF166" t="n">
        <v>8</v>
      </c>
      <c r="LG166" t="inlineStr">
        <is>
          <t>Tidak</t>
        </is>
      </c>
      <c r="LH166" t="n">
        <v/>
      </c>
      <c r="LI166" t="n">
        <v>0</v>
      </c>
      <c r="LJ166" t="inlineStr">
        <is>
          <t>Kebutuhan rumah tangga</t>
        </is>
      </c>
      <c r="LK166" t="n">
        <v>0</v>
      </c>
      <c r="LL166" t="n">
        <v>0</v>
      </c>
      <c r="LM166" t="n">
        <v>0</v>
      </c>
      <c r="LN166" t="n">
        <v>0</v>
      </c>
      <c r="LO166" t="n">
        <v>1</v>
      </c>
      <c r="LP166" t="n">
        <v>0</v>
      </c>
      <c r="LQ166" t="n">
        <v>0</v>
      </c>
      <c r="LR166" t="n">
        <v/>
      </c>
      <c r="LS166" t="n">
        <v>30</v>
      </c>
      <c r="LT166" t="n">
        <v>0</v>
      </c>
      <c r="LU166" t="n">
        <v>0</v>
      </c>
      <c r="LV166" t="n">
        <v>15</v>
      </c>
      <c r="LW166" t="n">
        <v>0</v>
      </c>
      <c r="LX166" t="n">
        <v>15</v>
      </c>
      <c r="LY166" t="n">
        <v>15</v>
      </c>
      <c r="LZ166" t="n">
        <v>0</v>
      </c>
      <c r="MA166" t="n">
        <v>0</v>
      </c>
      <c r="MB166" t="inlineStr">
        <is>
          <t>Ya</t>
        </is>
      </c>
      <c r="MC166" t="n">
        <v>30</v>
      </c>
      <c r="MD166" t="n">
        <v>30</v>
      </c>
      <c r="ME166" t="n">
        <v>0</v>
      </c>
      <c r="MF166" t="n">
        <v>0</v>
      </c>
      <c r="MG166" t="n">
        <v>0</v>
      </c>
      <c r="MH166" t="n">
        <v>0</v>
      </c>
      <c r="MI166" t="inlineStr">
        <is>
          <t>Istirahat</t>
        </is>
      </c>
      <c r="MJ166" t="n">
        <v>0</v>
      </c>
      <c r="MK166" t="n">
        <v>0</v>
      </c>
      <c r="ML166" t="n">
        <v>1</v>
      </c>
      <c r="MM166" t="n">
        <v>0</v>
      </c>
      <c r="MN166" t="n">
        <v>0</v>
      </c>
      <c r="MO166" t="n">
        <v>0</v>
      </c>
      <c r="MP166" t="n">
        <v/>
      </c>
      <c r="MQ166" t="n">
        <v/>
      </c>
      <c r="MR166" t="inlineStr">
        <is>
          <t>ISTIRAHAR</t>
        </is>
      </c>
      <c r="MS166" t="n">
        <v/>
      </c>
      <c r="MT166" t="inlineStr">
        <is>
          <t>ISTIRAHAT</t>
        </is>
      </c>
      <c r="MU166" t="inlineStr">
        <is>
          <t>Tidak</t>
        </is>
      </c>
      <c r="MV166" t="n">
        <v/>
      </c>
      <c r="MW166" t="n">
        <v/>
      </c>
      <c r="MX166" t="n">
        <v/>
      </c>
      <c r="MY166" t="n">
        <v/>
      </c>
      <c r="MZ166" t="n">
        <v/>
      </c>
      <c r="NA166" t="n">
        <v/>
      </c>
      <c r="NB166" t="n">
        <v/>
      </c>
      <c r="NC166" t="n">
        <v/>
      </c>
      <c r="ND166" t="n">
        <v/>
      </c>
      <c r="NE166" t="n">
        <v/>
      </c>
      <c r="NF166" t="n">
        <v/>
      </c>
      <c r="NG166" t="n">
        <v/>
      </c>
      <c r="NH166" t="n">
        <v/>
      </c>
      <c r="NI166" t="n">
        <v/>
      </c>
      <c r="NJ166" t="n">
        <v/>
      </c>
      <c r="NK166" t="n">
        <v/>
      </c>
      <c r="NL166" t="inlineStr">
        <is>
          <t>Ya</t>
        </is>
      </c>
      <c r="NM166" t="inlineStr">
        <is>
          <t>Kombinasi dana mandiri dan dana hibah</t>
        </is>
      </c>
      <c r="NN166" t="inlineStr">
        <is>
          <t>1.000.001-3.000.000</t>
        </is>
      </c>
      <c r="NO166" t="inlineStr">
        <is>
          <t>Yayasan Rumah Energi atau BIRU</t>
        </is>
      </c>
      <c r="NP166" t="n">
        <v/>
      </c>
      <c r="NQ166" t="n">
        <v/>
      </c>
      <c r="NR166" t="n">
        <v/>
      </c>
      <c r="NS166" t="n">
        <v/>
      </c>
      <c r="NT166" t="n">
        <v/>
      </c>
      <c r="NU166" t="n">
        <v/>
      </c>
      <c r="NV166" t="inlineStr">
        <is>
          <t>Anggota keluarga - Laki-laki dewasa</t>
        </is>
      </c>
      <c r="NW166" t="n">
        <v/>
      </c>
      <c r="NX166" t="inlineStr">
        <is>
          <t>Sama saja</t>
        </is>
      </c>
      <c r="NY166" t="n">
        <v>60</v>
      </c>
      <c r="NZ166" t="n">
        <v>0</v>
      </c>
      <c r="OA166" t="n">
        <v>0</v>
      </c>
      <c r="OB166" t="n">
        <v>90</v>
      </c>
      <c r="OC166" t="n">
        <v>0</v>
      </c>
      <c r="OD166" t="n">
        <v>0</v>
      </c>
      <c r="OE166" t="inlineStr">
        <is>
          <t>Lebih baik</t>
        </is>
      </c>
      <c r="OF166" t="inlineStr">
        <is>
          <t>Sama saja (tidak ada perbedaan waktu memasak MAUPUN  rasa/bau makanan bila dibandingkan penggunaan sebelumnya)</t>
        </is>
      </c>
      <c r="OG166" t="inlineStr">
        <is>
          <t>Ya</t>
        </is>
      </c>
      <c r="OH166" t="n">
        <v>0</v>
      </c>
      <c r="OI166" t="n">
        <v>10</v>
      </c>
      <c r="OJ166" t="n">
        <v>0</v>
      </c>
      <c r="OK166" t="n">
        <v>0</v>
      </c>
      <c r="OL166" t="n">
        <v>0</v>
      </c>
      <c r="OM166" t="n">
        <v>0</v>
      </c>
      <c r="ON166" t="n">
        <v>0</v>
      </c>
      <c r="OO166" t="n">
        <v>0</v>
      </c>
      <c r="OP166" t="inlineStr">
        <is>
          <t>Sapi perah</t>
        </is>
      </c>
      <c r="OQ166" t="n">
        <v>0</v>
      </c>
      <c r="OR166" t="n">
        <v>1</v>
      </c>
      <c r="OS166" t="n">
        <v>0</v>
      </c>
      <c r="OT166" t="n">
        <v>0</v>
      </c>
      <c r="OU166" t="n">
        <v>0</v>
      </c>
      <c r="OV166" t="n">
        <v>0</v>
      </c>
      <c r="OW166" t="n">
        <v>0</v>
      </c>
      <c r="OX166" t="n">
        <v>0</v>
      </c>
      <c r="OY166" t="n">
        <v/>
      </c>
      <c r="OZ166" t="n">
        <v/>
      </c>
      <c r="PA166" t="n">
        <v/>
      </c>
      <c r="PB166" t="n">
        <v/>
      </c>
      <c r="PC166" t="n">
        <v/>
      </c>
      <c r="PD166" t="n">
        <v/>
      </c>
      <c r="PE166" t="n">
        <v/>
      </c>
      <c r="PF166" t="n">
        <v/>
      </c>
      <c r="PG166" t="n">
        <v/>
      </c>
      <c r="PH166" t="n">
        <v/>
      </c>
      <c r="PI166" t="n">
        <v/>
      </c>
      <c r="PJ166" t="n">
        <v/>
      </c>
      <c r="PK166" t="n">
        <v/>
      </c>
      <c r="PL166" t="n">
        <v/>
      </c>
      <c r="PM166" t="n">
        <v/>
      </c>
      <c r="PN166" t="n">
        <v/>
      </c>
      <c r="PO166" t="n">
        <v/>
      </c>
      <c r="PP166" t="n">
        <v/>
      </c>
      <c r="PQ166" t="n">
        <v/>
      </c>
      <c r="PR166" t="n">
        <v/>
      </c>
      <c r="PS166" t="n">
        <v/>
      </c>
      <c r="PT166" t="n">
        <v/>
      </c>
      <c r="PU166" t="n">
        <v/>
      </c>
      <c r="PV166" t="n">
        <v/>
      </c>
      <c r="PW166" t="n">
        <v/>
      </c>
      <c r="PX166" t="n">
        <v/>
      </c>
      <c r="PY166" t="n">
        <v/>
      </c>
      <c r="PZ166" t="n">
        <v/>
      </c>
      <c r="QA166" t="n">
        <v/>
      </c>
      <c r="QB166" t="n">
        <v/>
      </c>
      <c r="QC166" t="n">
        <v/>
      </c>
      <c r="QD166" t="n">
        <v/>
      </c>
      <c r="QE166" t="inlineStr">
        <is>
          <t>1-Disebarkan ke lahan terbuka</t>
        </is>
      </c>
      <c r="QF166" t="n">
        <v>0</v>
      </c>
      <c r="QG166" t="n">
        <v>0</v>
      </c>
      <c r="QH166" t="n">
        <v>0</v>
      </c>
      <c r="QI166" t="n">
        <v>0</v>
      </c>
      <c r="QJ166" t="n">
        <v>0</v>
      </c>
      <c r="QK166" t="n">
        <v>1</v>
      </c>
      <c r="QL166" t="n">
        <v>0</v>
      </c>
      <c r="QM166" t="n">
        <v>0</v>
      </c>
      <c r="QN166" t="n">
        <v>0</v>
      </c>
      <c r="QO166" t="n">
        <v/>
      </c>
      <c r="QP166" t="n">
        <v/>
      </c>
      <c r="QQ166" t="n">
        <v/>
      </c>
      <c r="QR166" t="n">
        <v/>
      </c>
      <c r="QS166" t="n">
        <v/>
      </c>
      <c r="QT166" t="n">
        <v/>
      </c>
      <c r="QU166" t="n">
        <v/>
      </c>
      <c r="QV166" t="n">
        <v/>
      </c>
      <c r="QW166" t="n">
        <v/>
      </c>
      <c r="QX166" t="n">
        <v/>
      </c>
      <c r="QY166" t="n">
        <v/>
      </c>
      <c r="QZ166" t="n">
        <v/>
      </c>
      <c r="RA166" t="n">
        <v/>
      </c>
      <c r="RB166" t="n">
        <v/>
      </c>
      <c r="RC166" t="n">
        <v/>
      </c>
      <c r="RD166" t="n">
        <v/>
      </c>
      <c r="RE166" t="n">
        <v/>
      </c>
      <c r="RF166" t="n">
        <v/>
      </c>
      <c r="RG166" t="n">
        <v/>
      </c>
      <c r="RH166" t="n">
        <v/>
      </c>
      <c r="RI166" t="n">
        <v/>
      </c>
      <c r="RJ166" t="n">
        <v/>
      </c>
      <c r="RK166" t="n">
        <v/>
      </c>
      <c r="RL166" t="n">
        <v/>
      </c>
      <c r="RM166" t="n">
        <v/>
      </c>
      <c r="RN166" t="n">
        <v/>
      </c>
      <c r="RO166" t="n">
        <v/>
      </c>
      <c r="RP166" t="n">
        <v/>
      </c>
      <c r="RQ166" t="n">
        <v/>
      </c>
      <c r="RR166" t="n">
        <v/>
      </c>
      <c r="RS166" t="n">
        <v/>
      </c>
      <c r="RT166" t="n">
        <v/>
      </c>
      <c r="RU166" t="n">
        <v/>
      </c>
      <c r="RV166" t="n">
        <v/>
      </c>
      <c r="RW166" t="n">
        <v/>
      </c>
      <c r="RX166" t="n">
        <v/>
      </c>
      <c r="RY166" t="n">
        <v/>
      </c>
      <c r="RZ166" t="n">
        <v/>
      </c>
      <c r="SA166" t="n">
        <v/>
      </c>
      <c r="SB166" t="n">
        <v/>
      </c>
      <c r="SC166" t="n">
        <v/>
      </c>
      <c r="SD166" t="n">
        <v/>
      </c>
      <c r="SE166" t="n">
        <v/>
      </c>
      <c r="SF166" t="n">
        <v/>
      </c>
      <c r="SG166" t="n">
        <v/>
      </c>
      <c r="SH166" t="n">
        <v/>
      </c>
      <c r="SI166" t="n">
        <v/>
      </c>
      <c r="SJ166" t="n">
        <v/>
      </c>
      <c r="SK166" t="n">
        <v/>
      </c>
      <c r="SL166" t="n">
        <v/>
      </c>
      <c r="SM166" t="n">
        <v/>
      </c>
      <c r="SN166" t="n">
        <v/>
      </c>
      <c r="SO166" t="n">
        <v/>
      </c>
      <c r="SP166" t="n">
        <v/>
      </c>
      <c r="SQ166" t="n">
        <v/>
      </c>
      <c r="SR166" t="n">
        <v/>
      </c>
      <c r="SS166" t="n">
        <v/>
      </c>
      <c r="ST166" t="n">
        <v/>
      </c>
      <c r="SU166" t="n">
        <v/>
      </c>
      <c r="SV166" t="n">
        <v/>
      </c>
      <c r="SW166" t="n">
        <v/>
      </c>
      <c r="SX166" t="n">
        <v/>
      </c>
      <c r="SY166" t="n">
        <v/>
      </c>
      <c r="SZ166" t="n">
        <v>10</v>
      </c>
      <c r="TA166" t="n">
        <v/>
      </c>
      <c r="TB166" t="n">
        <v/>
      </c>
      <c r="TC166" t="n">
        <v/>
      </c>
      <c r="TD166" t="n">
        <v/>
      </c>
      <c r="TE166" t="n">
        <v/>
      </c>
      <c r="TF166" t="n">
        <v/>
      </c>
      <c r="TG166" t="n">
        <v/>
      </c>
      <c r="TH166" t="n">
        <v>10</v>
      </c>
      <c r="TI166" t="n">
        <v/>
      </c>
      <c r="TJ166" t="n">
        <v/>
      </c>
      <c r="TK166" t="n">
        <v/>
      </c>
      <c r="TL166" t="n">
        <v/>
      </c>
      <c r="TM166" t="n">
        <v/>
      </c>
      <c r="TN166" t="n">
        <v/>
      </c>
      <c r="TO166" t="n">
        <v/>
      </c>
      <c r="TP166" t="n">
        <v/>
      </c>
      <c r="TQ166" t="n">
        <v/>
      </c>
      <c r="TR166" t="n">
        <v/>
      </c>
      <c r="TS166" t="n">
        <v>0</v>
      </c>
      <c r="TT166" t="n">
        <v>0</v>
      </c>
      <c r="TU166" t="n">
        <v>0</v>
      </c>
      <c r="TV166" t="n">
        <v>0</v>
      </c>
      <c r="TW166" t="n">
        <v/>
      </c>
      <c r="TX166" t="n">
        <v/>
      </c>
      <c r="TY166" t="n">
        <v/>
      </c>
      <c r="TZ166" t="n">
        <v/>
      </c>
      <c r="UA166" t="n">
        <v/>
      </c>
      <c r="UB166" t="n">
        <v/>
      </c>
      <c r="UC166" t="n">
        <v/>
      </c>
      <c r="UD166" t="n">
        <v/>
      </c>
      <c r="UE166" t="n">
        <v/>
      </c>
      <c r="UF166" t="n">
        <v/>
      </c>
      <c r="UG166" t="n">
        <v/>
      </c>
      <c r="UH166" t="n">
        <v/>
      </c>
      <c r="UI166" t="n">
        <v/>
      </c>
      <c r="UJ166" t="n">
        <v/>
      </c>
      <c r="UK166" t="n">
        <v/>
      </c>
      <c r="UL166" t="n">
        <v/>
      </c>
      <c r="UM166" t="n">
        <v/>
      </c>
      <c r="UN166" t="n">
        <v/>
      </c>
      <c r="UO166" t="n">
        <v/>
      </c>
      <c r="UP166" t="n">
        <v/>
      </c>
      <c r="UQ166" t="n">
        <v/>
      </c>
      <c r="UR166" t="n">
        <v/>
      </c>
      <c r="US166" t="n">
        <v/>
      </c>
      <c r="UT166" t="n">
        <v/>
      </c>
      <c r="UU166" t="n">
        <v/>
      </c>
      <c r="UV166" t="inlineStr">
        <is>
          <t>Pemberian pakan di kandang</t>
        </is>
      </c>
      <c r="UW166" t="n">
        <v/>
      </c>
      <c r="UX166" t="n">
        <v/>
      </c>
      <c r="UY166" t="n">
        <v/>
      </c>
      <c r="UZ166" t="n">
        <v/>
      </c>
      <c r="VA166" t="n">
        <v/>
      </c>
      <c r="VB166" t="n">
        <v/>
      </c>
      <c r="VC166" t="n">
        <v/>
      </c>
      <c r="VD166" t="inlineStr">
        <is>
          <t>Teratur (2-6 hari sekali)</t>
        </is>
      </c>
      <c r="VE166" t="n">
        <v/>
      </c>
      <c r="VF166" t="n">
        <v/>
      </c>
      <c r="VG166" t="n">
        <v/>
      </c>
      <c r="VH166" t="n">
        <v/>
      </c>
      <c r="VI166" t="n">
        <v/>
      </c>
      <c r="VJ166" t="n">
        <v/>
      </c>
      <c r="VK166" t="n">
        <v/>
      </c>
      <c r="VL166" t="inlineStr">
        <is>
          <t>Sangat sering (&gt;1 kali sehari)</t>
        </is>
      </c>
      <c r="VM166" t="n">
        <v/>
      </c>
      <c r="VN166" t="n">
        <v/>
      </c>
      <c r="VO166" t="n">
        <v/>
      </c>
      <c r="VP166" t="n">
        <v/>
      </c>
      <c r="VQ166" t="n">
        <v/>
      </c>
      <c r="VR166" t="n">
        <v/>
      </c>
      <c r="VS166" t="n">
        <v/>
      </c>
      <c r="VT166" t="n">
        <v/>
      </c>
      <c r="VU166" t="n">
        <v/>
      </c>
      <c r="VV166" t="n">
        <v/>
      </c>
      <c r="VW166" t="n">
        <v/>
      </c>
      <c r="VX166" t="n">
        <v/>
      </c>
      <c r="VY166" t="n">
        <v/>
      </c>
      <c r="VZ166" t="n">
        <v/>
      </c>
      <c r="WA166" t="n">
        <v/>
      </c>
      <c r="WB166" t="n">
        <v/>
      </c>
      <c r="WC166" t="n">
        <v/>
      </c>
      <c r="WD166" t="n">
        <v/>
      </c>
      <c r="WE166" t="n">
        <v/>
      </c>
      <c r="WF166" t="inlineStr">
        <is>
          <t>6-Digester biogas</t>
        </is>
      </c>
      <c r="WG166" t="n">
        <v>0</v>
      </c>
      <c r="WH166" t="n">
        <v>0</v>
      </c>
      <c r="WI166" t="n">
        <v>0</v>
      </c>
      <c r="WJ166" t="n">
        <v>0</v>
      </c>
      <c r="WK166" t="n">
        <v>0</v>
      </c>
      <c r="WL166" t="n">
        <v>0</v>
      </c>
      <c r="WM166" t="n">
        <v>0</v>
      </c>
      <c r="WN166" t="n">
        <v>0</v>
      </c>
      <c r="WO166" t="n">
        <v>0</v>
      </c>
      <c r="WP166" t="n">
        <v>1</v>
      </c>
      <c r="WQ166" t="n">
        <v>0</v>
      </c>
      <c r="WR166" t="n">
        <v>0</v>
      </c>
      <c r="WS166" t="n">
        <v/>
      </c>
      <c r="WT166" t="n">
        <v/>
      </c>
      <c r="WU166" t="n">
        <v/>
      </c>
      <c r="WV166" t="n">
        <v/>
      </c>
      <c r="WW166" t="n">
        <v/>
      </c>
      <c r="WX166" t="n">
        <v/>
      </c>
      <c r="WY166" t="n">
        <v/>
      </c>
      <c r="WZ166" t="n">
        <v/>
      </c>
      <c r="XA166" t="n">
        <v/>
      </c>
      <c r="XB166" t="n">
        <v/>
      </c>
      <c r="XC166" t="n">
        <v/>
      </c>
      <c r="XD166" t="n">
        <v/>
      </c>
      <c r="XE166" t="n">
        <v/>
      </c>
      <c r="XF166" t="n">
        <v/>
      </c>
      <c r="XG166" t="n">
        <v/>
      </c>
      <c r="XH166" t="n">
        <v/>
      </c>
      <c r="XI166" t="n">
        <v/>
      </c>
      <c r="XJ166" t="n">
        <v/>
      </c>
      <c r="XK166" t="n">
        <v/>
      </c>
      <c r="XL166" t="n">
        <v/>
      </c>
      <c r="XM166" t="n">
        <v/>
      </c>
      <c r="XN166" t="n">
        <v/>
      </c>
      <c r="XO166" t="n">
        <v/>
      </c>
      <c r="XP166" t="n">
        <v/>
      </c>
      <c r="XQ166" t="n">
        <v/>
      </c>
      <c r="XR166" t="n">
        <v/>
      </c>
      <c r="XS166" t="n">
        <v/>
      </c>
      <c r="XT166" t="n">
        <v/>
      </c>
      <c r="XU166" t="n">
        <v/>
      </c>
      <c r="XV166" t="n">
        <v/>
      </c>
      <c r="XW166" t="n">
        <v/>
      </c>
      <c r="XX166" t="n">
        <v/>
      </c>
      <c r="XY166" t="n">
        <v/>
      </c>
      <c r="XZ166" t="n">
        <v/>
      </c>
      <c r="YA166" t="n">
        <v/>
      </c>
      <c r="YB166" t="n">
        <v/>
      </c>
      <c r="YC166" t="n">
        <v/>
      </c>
      <c r="YD166" t="n">
        <v/>
      </c>
      <c r="YE166" t="n">
        <v/>
      </c>
      <c r="YF166" t="n">
        <v/>
      </c>
      <c r="YG166" t="n">
        <v/>
      </c>
      <c r="YH166" t="n">
        <v/>
      </c>
      <c r="YI166" t="n">
        <v/>
      </c>
      <c r="YJ166" t="n">
        <v/>
      </c>
      <c r="YK166" t="n">
        <v/>
      </c>
      <c r="YL166" t="n">
        <v/>
      </c>
      <c r="YM166" t="n">
        <v/>
      </c>
      <c r="YN166" t="n">
        <v/>
      </c>
      <c r="YO166" t="n">
        <v/>
      </c>
      <c r="YP166" t="n">
        <v/>
      </c>
      <c r="YQ166" t="n">
        <v/>
      </c>
      <c r="YR166" t="n">
        <v/>
      </c>
      <c r="YS166" t="n">
        <v/>
      </c>
      <c r="YT166" t="n">
        <v/>
      </c>
      <c r="YU166" t="n">
        <v/>
      </c>
      <c r="YV166" t="n">
        <v/>
      </c>
      <c r="YW166" t="n">
        <v/>
      </c>
      <c r="YX166" t="n">
        <v/>
      </c>
      <c r="YY166" t="n">
        <v/>
      </c>
      <c r="YZ166" t="n">
        <v/>
      </c>
      <c r="ZA166" t="n">
        <v/>
      </c>
      <c r="ZB166" t="n">
        <v/>
      </c>
      <c r="ZC166" t="n">
        <v/>
      </c>
      <c r="ZD166" t="n">
        <v/>
      </c>
      <c r="ZE166" t="n">
        <v/>
      </c>
      <c r="ZF166" t="n">
        <v/>
      </c>
      <c r="ZG166" t="n">
        <v/>
      </c>
      <c r="ZH166" t="n">
        <v/>
      </c>
      <c r="ZI166" t="n">
        <v/>
      </c>
      <c r="ZJ166" t="n">
        <v/>
      </c>
      <c r="ZK166" t="n">
        <v/>
      </c>
      <c r="ZL166" t="n">
        <v/>
      </c>
      <c r="ZM166" t="n">
        <v/>
      </c>
      <c r="ZN166" t="n">
        <v/>
      </c>
      <c r="ZO166" t="n">
        <v>100</v>
      </c>
      <c r="ZP166" t="n">
        <v/>
      </c>
      <c r="ZQ166" t="n">
        <v/>
      </c>
      <c r="ZR166" t="n">
        <v/>
      </c>
      <c r="ZS166" t="n">
        <v/>
      </c>
      <c r="ZT166" t="n">
        <v/>
      </c>
      <c r="ZU166" t="n">
        <v/>
      </c>
      <c r="ZV166" t="n">
        <v/>
      </c>
      <c r="ZW166" t="n">
        <v>3</v>
      </c>
      <c r="ZX166" t="n">
        <v/>
      </c>
      <c r="ZY166" t="n">
        <v/>
      </c>
      <c r="ZZ166" t="n">
        <v/>
      </c>
      <c r="AAA166" t="n">
        <v/>
      </c>
      <c r="AAB166" t="n">
        <v/>
      </c>
      <c r="AAC166" t="n">
        <v/>
      </c>
      <c r="AAD166" t="n">
        <v/>
      </c>
      <c r="AAE166" t="inlineStr">
        <is>
          <t>Pakan segar (misal: rumput)</t>
        </is>
      </c>
      <c r="AAF166" t="n">
        <v/>
      </c>
      <c r="AAG166" t="n">
        <v/>
      </c>
      <c r="AAH166" t="n">
        <v/>
      </c>
      <c r="AAI166" t="n">
        <v/>
      </c>
      <c r="AAJ166" t="n">
        <v/>
      </c>
      <c r="AAK166" t="n">
        <v/>
      </c>
      <c r="AAL166" t="inlineStr">
        <is>
          <t>Tidak</t>
        </is>
      </c>
      <c r="AAM166" t="n">
        <v/>
      </c>
      <c r="AAN166" t="n">
        <v/>
      </c>
      <c r="AAO166" t="n">
        <v/>
      </c>
      <c r="AAP166" t="n">
        <v/>
      </c>
      <c r="AAQ166" t="n">
        <v/>
      </c>
      <c r="AAR166" t="inlineStr">
        <is>
          <t>Tidak</t>
        </is>
      </c>
      <c r="AAS166" t="inlineStr">
        <is>
          <t>Mengetahui</t>
        </is>
      </c>
      <c r="AAT166" t="inlineStr">
        <is>
          <t>Dibuang ke selokan</t>
        </is>
      </c>
      <c r="AAU166" t="n">
        <v>0</v>
      </c>
      <c r="AAV166" t="n">
        <v>0</v>
      </c>
      <c r="AAW166" t="n">
        <v>0</v>
      </c>
      <c r="AAX166" t="n">
        <v>0</v>
      </c>
      <c r="AAY166" t="n">
        <v>0</v>
      </c>
      <c r="AAZ166" t="n">
        <v>0</v>
      </c>
      <c r="ABA166" t="n">
        <v>1</v>
      </c>
      <c r="ABB166" t="n">
        <v/>
      </c>
      <c r="ABC166" t="n">
        <v/>
      </c>
      <c r="ABD166" t="n">
        <v/>
      </c>
      <c r="ABE166" t="n">
        <v/>
      </c>
      <c r="ABF166" t="n">
        <v/>
      </c>
      <c r="ABG166" t="n">
        <v/>
      </c>
      <c r="ABH166" t="n">
        <v/>
      </c>
      <c r="ABI166" t="n">
        <v/>
      </c>
      <c r="ABJ166" t="n">
        <v/>
      </c>
      <c r="ABK166" t="n">
        <v/>
      </c>
      <c r="ABL166" t="n">
        <v/>
      </c>
      <c r="ABM166" t="n">
        <v/>
      </c>
      <c r="ABN166" t="n">
        <v/>
      </c>
      <c r="ABO166" t="n">
        <v/>
      </c>
      <c r="ABP166" t="n">
        <v/>
      </c>
      <c r="ABQ166" t="n">
        <v/>
      </c>
      <c r="ABR166" t="n">
        <v/>
      </c>
      <c r="ABS166" t="n">
        <v/>
      </c>
      <c r="ABT166" t="n">
        <v/>
      </c>
      <c r="ABU166" t="n">
        <v/>
      </c>
      <c r="ABV166" t="n">
        <v/>
      </c>
      <c r="ABW166" t="n">
        <v/>
      </c>
      <c r="ABX166" t="n">
        <v/>
      </c>
      <c r="ABY166" t="n">
        <v/>
      </c>
      <c r="ABZ166" t="n">
        <v/>
      </c>
      <c r="ACA166" t="n">
        <v/>
      </c>
      <c r="ACB166" t="n">
        <v/>
      </c>
      <c r="ACC166" t="n">
        <v/>
      </c>
      <c r="ACD166" t="n">
        <v/>
      </c>
      <c r="ACE166" t="n">
        <v/>
      </c>
      <c r="ACF166" t="n">
        <v/>
      </c>
      <c r="ACG166" t="n">
        <v/>
      </c>
      <c r="ACH166" t="n">
        <v/>
      </c>
      <c r="ACI166" t="n">
        <v/>
      </c>
      <c r="ACJ166" t="n">
        <v/>
      </c>
      <c r="ACK166" t="inlineStr">
        <is>
          <t>Tidak punya waktu mengumpulkannya</t>
        </is>
      </c>
      <c r="ACL166" t="n">
        <v>0</v>
      </c>
      <c r="ACM166" t="n">
        <v>0</v>
      </c>
      <c r="ACN166" t="n">
        <v>1</v>
      </c>
      <c r="ACO166" t="n">
        <v>0</v>
      </c>
      <c r="ACP166" t="n">
        <v>0</v>
      </c>
      <c r="ACQ166" t="n">
        <v>0</v>
      </c>
      <c r="ACR166" t="n">
        <v>0</v>
      </c>
      <c r="ACS166" t="n">
        <v/>
      </c>
      <c r="ACT166" t="inlineStr">
        <is>
          <t>0</t>
        </is>
      </c>
      <c r="ACU166" t="inlineStr">
        <is>
          <t>Manfaat cukup signifikan, terasa di kehidupan sehari-hari</t>
        </is>
      </c>
      <c r="ACV166" t="inlineStr">
        <is>
          <t>Sama saja</t>
        </is>
      </c>
      <c r="ACW166" t="inlineStr">
        <is>
          <t xml:space="preserve">Anggota keluarga -  Perempuan dewasa </t>
        </is>
      </c>
      <c r="ACX166" t="inlineStr">
        <is>
          <t>Netral/tidak tahu</t>
        </is>
      </c>
      <c r="ACY166" t="inlineStr">
        <is>
          <t>Anggota keluarga - Perempuan dewasa</t>
        </is>
      </c>
      <c r="ACZ166" t="n">
        <v>0</v>
      </c>
      <c r="ADA166" t="n">
        <v>1</v>
      </c>
      <c r="ADB166" t="n">
        <v>0</v>
      </c>
      <c r="ADC166" t="n">
        <v>0</v>
      </c>
      <c r="ADD166" t="inlineStr">
        <is>
          <t>Puas</t>
        </is>
      </c>
      <c r="ADE166" t="inlineStr">
        <is>
          <t>Puas</t>
        </is>
      </c>
      <c r="ADF166" t="inlineStr">
        <is>
          <t>Puas</t>
        </is>
      </c>
      <c r="ADG166" t="inlineStr">
        <is>
          <t>Puas</t>
        </is>
      </c>
      <c r="ADH166" t="inlineStr">
        <is>
          <t>Tidak</t>
        </is>
      </c>
      <c r="ADI166" t="n">
        <v/>
      </c>
      <c r="ADJ166" t="inlineStr">
        <is>
          <t>Sangat puas</t>
        </is>
      </c>
      <c r="ADK166" t="n">
        <v/>
      </c>
      <c r="ADL166" t="n">
        <v/>
      </c>
      <c r="ADM166" t="n">
        <v/>
      </c>
      <c r="ADN166" t="n">
        <v/>
      </c>
      <c r="ADO166" t="n">
        <v/>
      </c>
      <c r="ADP166" t="n">
        <v/>
      </c>
      <c r="ADQ166" t="n">
        <v/>
      </c>
      <c r="ADR166" t="n">
        <v/>
      </c>
      <c r="ADS166" t="n">
        <v/>
      </c>
      <c r="ADT166" t="n">
        <v/>
      </c>
      <c r="ADU166" t="inlineStr">
        <is>
          <t>Menghubungi CPO atau pendamping</t>
        </is>
      </c>
      <c r="ADV166" t="n">
        <v>0</v>
      </c>
      <c r="ADW166" t="n">
        <v>0</v>
      </c>
      <c r="ADX166" t="n">
        <v>0</v>
      </c>
      <c r="ADY166" t="n">
        <v>0</v>
      </c>
      <c r="ADZ166" t="n">
        <v>1</v>
      </c>
      <c r="AEA166" t="n">
        <v>0</v>
      </c>
      <c r="AEB166" t="n">
        <v>0</v>
      </c>
      <c r="AEC166" t="n">
        <v>0</v>
      </c>
      <c r="AED166" t="inlineStr">
        <is>
          <t>0</t>
        </is>
      </c>
      <c r="AEE166" t="inlineStr">
        <is>
          <t>Laki-laki dewasa</t>
        </is>
      </c>
      <c r="AEF166" t="n">
        <v/>
      </c>
      <c r="AEG166" t="inlineStr">
        <is>
          <t>Menghubungi melalui rekan</t>
        </is>
      </c>
      <c r="AEH166" t="n">
        <v/>
      </c>
      <c r="AEI166" t="inlineStr">
        <is>
          <t>0</t>
        </is>
      </c>
      <c r="AEJ166" t="inlineStr">
        <is>
          <t>Ya, selalu</t>
        </is>
      </c>
      <c r="AEK166" t="inlineStr">
        <is>
          <t xml:space="preserve">Dapur lebih bersih dan bebas  asap  Dapat dibayar melalui skema  kredit </t>
        </is>
      </c>
      <c r="AEL166" t="n">
        <v>0</v>
      </c>
      <c r="AEM166" t="n">
        <v>0</v>
      </c>
      <c r="AEN166" t="n">
        <v>0</v>
      </c>
      <c r="AEO166" t="n">
        <v>0</v>
      </c>
      <c r="AEP166" t="n">
        <v>0</v>
      </c>
      <c r="AEQ166" t="n">
        <v>0</v>
      </c>
      <c r="AER166" t="n">
        <v>0</v>
      </c>
      <c r="AES166" t="n">
        <v>0</v>
      </c>
      <c r="AET166" t="n">
        <v>1</v>
      </c>
      <c r="AEU166" t="n">
        <v>1</v>
      </c>
      <c r="AEV166" t="n">
        <v>0</v>
      </c>
      <c r="AEW166" t="n">
        <v>0</v>
      </c>
      <c r="AEX166" t="n">
        <v/>
      </c>
      <c r="AEY166" t="inlineStr">
        <is>
          <t>Didukung oleh pihak lain atau ada subsidi</t>
        </is>
      </c>
      <c r="AEZ166" t="n">
        <v/>
      </c>
      <c r="AFA166" t="inlineStr">
        <is>
          <t>Koperasi</t>
        </is>
      </c>
      <c r="AFB166" t="n">
        <v/>
      </c>
      <c r="AFC166" t="inlineStr">
        <is>
          <t>d05d8882-14b6-4557-93ed-10aa7594ca76-12_50_22.jfif</t>
        </is>
      </c>
      <c r="AFD166" t="inlineStr">
        <is>
          <t>https://kf.kobotoolbox.org/api/v2/assets/avstPQqLr3Ab3ZdcVTXZ6f/data/699841936/attachments/attN6NPYKHcGFEaDdHWj6dFL/</t>
        </is>
      </c>
      <c r="AFE166" t="inlineStr">
        <is>
          <t>e5725e60-aa1d-461e-bae6-c88473b9bc42-12_50_27.jfif</t>
        </is>
      </c>
      <c r="AFF166" t="inlineStr">
        <is>
          <t>https://kf.kobotoolbox.org/api/v2/assets/avstPQqLr3Ab3ZdcVTXZ6f/data/699841936/attachments/attW2x7eYr4bUDzGpmH4Hni9/</t>
        </is>
      </c>
      <c r="AFG166" t="inlineStr">
        <is>
          <t>FAHRIZAL</t>
        </is>
      </c>
      <c r="AFH166" t="n">
        <v/>
      </c>
      <c r="AFI166" t="n">
        <v/>
      </c>
    </row>
    <row r="167">
      <c r="A167" t="n">
        <v/>
      </c>
      <c r="B167" t="n">
        <v/>
      </c>
      <c r="C167" t="n">
        <v/>
      </c>
      <c r="D167" t="inlineStr">
        <is>
          <t>tumirah</t>
        </is>
      </c>
      <c r="E167" t="n">
        <v>81239694386</v>
      </c>
      <c r="F167" t="inlineStr">
        <is>
          <t>-7.975485 112.766316 0 23.84569792349337</t>
        </is>
      </c>
      <c r="G167" t="n">
        <v>-7.975485</v>
      </c>
      <c r="H167" t="n">
        <v>112.766316</v>
      </c>
      <c r="I167" t="n">
        <v>0</v>
      </c>
      <c r="J167" t="n">
        <v>23.84569792</v>
      </c>
      <c r="K167" t="n">
        <v>0</v>
      </c>
      <c r="L167" t="inlineStr">
        <is>
          <t>-7.975474 112.766327 0 24.495013999999998</t>
        </is>
      </c>
      <c r="M167" t="n">
        <v>-7.975474</v>
      </c>
      <c r="N167" t="n">
        <v>112.766327</v>
      </c>
      <c r="O167" t="n">
        <v>0</v>
      </c>
      <c r="P167" t="n">
        <v>24.495014</v>
      </c>
      <c r="Q167" t="n">
        <v>0</v>
      </c>
      <c r="R167" t="inlineStr">
        <is>
          <t>Jawa Timur</t>
        </is>
      </c>
      <c r="S167" t="n">
        <v>0</v>
      </c>
      <c r="T167" t="n">
        <v>0</v>
      </c>
      <c r="U167" t="n">
        <v>0</v>
      </c>
      <c r="V167" t="n">
        <v>0</v>
      </c>
      <c r="W167" t="n">
        <v>0</v>
      </c>
      <c r="X167" t="n">
        <v>1</v>
      </c>
      <c r="Y167" t="n">
        <v>0</v>
      </c>
      <c r="Z167" t="n">
        <v>0</v>
      </c>
      <c r="AA167" t="n">
        <v>0</v>
      </c>
      <c r="AB167" t="n">
        <v>0</v>
      </c>
      <c r="AC167" t="inlineStr">
        <is>
          <t>MALANG</t>
        </is>
      </c>
      <c r="AD167" t="inlineStr">
        <is>
          <t>JABUNG</t>
        </is>
      </c>
      <c r="AE167" t="inlineStr">
        <is>
          <t>SUKOPURO</t>
        </is>
      </c>
      <c r="AF167" t="inlineStr">
        <is>
          <t>KAN JABUNG</t>
        </is>
      </c>
      <c r="AG167" t="inlineStr">
        <is>
          <t>KJP0771</t>
        </is>
      </c>
      <c r="AH167" t="n">
        <v>8</v>
      </c>
      <c r="AI167" t="inlineStr">
        <is>
          <t>VPA2</t>
        </is>
      </c>
      <c r="AJ167" t="inlineStr">
        <is>
          <t>Aktif</t>
        </is>
      </c>
      <c r="AK167" t="n">
        <v>56</v>
      </c>
      <c r="AL167" t="inlineStr">
        <is>
          <t>Perempuan</t>
        </is>
      </c>
      <c r="AM167" t="inlineStr">
        <is>
          <t>Sudah menikah</t>
        </is>
      </c>
      <c r="AN167" t="inlineStr">
        <is>
          <t>SD/Sederajat</t>
        </is>
      </c>
      <c r="AO167" t="inlineStr">
        <is>
          <t>Peternak</t>
        </is>
      </c>
      <c r="AP167" t="n">
        <v>0</v>
      </c>
      <c r="AQ167" t="n">
        <v>1</v>
      </c>
      <c r="AR167" t="n">
        <v>0</v>
      </c>
      <c r="AS167" t="n">
        <v>0</v>
      </c>
      <c r="AT167" t="n">
        <v>0</v>
      </c>
      <c r="AU167" t="n">
        <v>0</v>
      </c>
      <c r="AV167" t="n">
        <v>0</v>
      </c>
      <c r="AW167" t="n">
        <v>0</v>
      </c>
      <c r="AX167" t="n">
        <v/>
      </c>
      <c r="AY167" t="inlineStr">
        <is>
          <t>Petani</t>
        </is>
      </c>
      <c r="AZ167" t="n">
        <v>1</v>
      </c>
      <c r="BA167" t="n">
        <v>0</v>
      </c>
      <c r="BB167" t="n">
        <v>0</v>
      </c>
      <c r="BC167" t="n">
        <v>0</v>
      </c>
      <c r="BD167" t="n">
        <v>0</v>
      </c>
      <c r="BE167" t="n">
        <v>0</v>
      </c>
      <c r="BF167" t="n">
        <v>0</v>
      </c>
      <c r="BG167" t="n">
        <v>0</v>
      </c>
      <c r="BH167" t="n">
        <v/>
      </c>
      <c r="BI167" t="inlineStr">
        <is>
          <t>&gt;Rp3.500.000</t>
        </is>
      </c>
      <c r="BJ167" t="n">
        <v>2</v>
      </c>
      <c r="BK167" t="n">
        <v>1</v>
      </c>
      <c r="BL167" t="n">
        <v>0</v>
      </c>
      <c r="BM167" t="n">
        <v>1</v>
      </c>
      <c r="BN167" t="inlineStr">
        <is>
          <t>Milik sendiri</t>
        </is>
      </c>
      <c r="BO167" t="inlineStr">
        <is>
          <t>Permanen (dinding bata dan semen)</t>
        </is>
      </c>
      <c r="BP167" t="n">
        <v>1</v>
      </c>
      <c r="BQ167" t="n">
        <v>0</v>
      </c>
      <c r="BR167" t="n">
        <v>0</v>
      </c>
      <c r="BS167" t="n">
        <v>0</v>
      </c>
      <c r="BT167" t="n">
        <v>0</v>
      </c>
      <c r="BU167" t="n">
        <v/>
      </c>
      <c r="BV167" t="inlineStr">
        <is>
          <t>Keramik/ubin</t>
        </is>
      </c>
      <c r="BW167" t="n">
        <v>0</v>
      </c>
      <c r="BX167" t="n">
        <v>0</v>
      </c>
      <c r="BY167" t="n">
        <v>1</v>
      </c>
      <c r="BZ167" t="n">
        <v>0</v>
      </c>
      <c r="CA167" t="n">
        <v>0</v>
      </c>
      <c r="CB167" t="n">
        <v/>
      </c>
      <c r="CC167" t="inlineStr">
        <is>
          <t>Genting</t>
        </is>
      </c>
      <c r="CD167" t="n">
        <v>0</v>
      </c>
      <c r="CE167" t="n">
        <v>0</v>
      </c>
      <c r="CF167" t="n">
        <v>0</v>
      </c>
      <c r="CG167" t="n">
        <v>0</v>
      </c>
      <c r="CH167" t="n">
        <v>0</v>
      </c>
      <c r="CI167" t="n">
        <v>1</v>
      </c>
      <c r="CJ167" t="n">
        <v>0</v>
      </c>
      <c r="CK167" t="n">
        <v/>
      </c>
      <c r="CL167" t="inlineStr">
        <is>
          <t>Ya</t>
        </is>
      </c>
      <c r="CM167" t="n">
        <v>2018</v>
      </c>
      <c r="CN167" t="inlineStr">
        <is>
          <t>Fixed-Dome (Kubah Tetap)</t>
        </is>
      </c>
      <c r="CO167" t="inlineStr">
        <is>
          <t>8 m³ (6-7 ekor sapi, ±6,5 jam memasak/hari, ±65 kg slurry/hari)</t>
        </is>
      </c>
      <c r="CP167" t="inlineStr">
        <is>
          <t>Anggota keluarga - laki-laki</t>
        </is>
      </c>
      <c r="CQ167" t="n">
        <v>0</v>
      </c>
      <c r="CR167" t="n">
        <v>0</v>
      </c>
      <c r="CS167" t="n">
        <v>0</v>
      </c>
      <c r="CT167" t="n">
        <v>0</v>
      </c>
      <c r="CU167" t="n">
        <v>1</v>
      </c>
      <c r="CV167" t="n">
        <v>0</v>
      </c>
      <c r="CW167" t="n">
        <v>0</v>
      </c>
      <c r="CX167" t="n">
        <v>0</v>
      </c>
      <c r="CY167" t="inlineStr">
        <is>
          <t>Anggota keluarga - laki-laki</t>
        </is>
      </c>
      <c r="CZ167" t="n">
        <v>1</v>
      </c>
      <c r="DA167" t="n">
        <v>0</v>
      </c>
      <c r="DB167" t="n">
        <v>0</v>
      </c>
      <c r="DC167" t="n">
        <v/>
      </c>
      <c r="DD167" t="inlineStr">
        <is>
          <t>Anggota keluarga - laki-laki</t>
        </is>
      </c>
      <c r="DE167" t="n">
        <v>1</v>
      </c>
      <c r="DF167" t="n">
        <v>0</v>
      </c>
      <c r="DG167" t="n">
        <v>0</v>
      </c>
      <c r="DH167" t="n">
        <v>0</v>
      </c>
      <c r="DI167" t="n">
        <v/>
      </c>
      <c r="DJ167" t="inlineStr">
        <is>
          <t>Anggota keluarga - laki-laki CPO atau pendamping</t>
        </is>
      </c>
      <c r="DK167" t="n">
        <v>1</v>
      </c>
      <c r="DL167" t="n">
        <v>0</v>
      </c>
      <c r="DM167" t="n">
        <v>1</v>
      </c>
      <c r="DN167" t="n">
        <v>0</v>
      </c>
      <c r="DO167" t="n">
        <v/>
      </c>
      <c r="DP167" t="inlineStr">
        <is>
          <t>Ya</t>
        </is>
      </c>
      <c r="DQ167" t="n">
        <v/>
      </c>
      <c r="DR167" t="n">
        <v/>
      </c>
      <c r="DS167" t="n">
        <v/>
      </c>
      <c r="DT167" t="n">
        <v/>
      </c>
      <c r="DU167" t="n">
        <v/>
      </c>
      <c r="DV167" t="n">
        <v/>
      </c>
      <c r="DW167" t="n">
        <v/>
      </c>
      <c r="DX167" t="n">
        <v/>
      </c>
      <c r="DY167" t="n">
        <v/>
      </c>
      <c r="DZ167" t="n">
        <v/>
      </c>
      <c r="EA167" t="n">
        <v/>
      </c>
      <c r="EB167" t="n">
        <v/>
      </c>
      <c r="EC167" t="n">
        <v/>
      </c>
      <c r="ED167" t="n">
        <v/>
      </c>
      <c r="EE167" t="n">
        <v/>
      </c>
      <c r="EF167" t="n">
        <v/>
      </c>
      <c r="EG167" t="n">
        <v/>
      </c>
      <c r="EH167" t="n">
        <v/>
      </c>
      <c r="EI167" t="inlineStr">
        <is>
          <t>Tidak ada masalah</t>
        </is>
      </c>
      <c r="EJ167" t="n">
        <v>0</v>
      </c>
      <c r="EK167" t="n">
        <v>0</v>
      </c>
      <c r="EL167" t="n">
        <v>0</v>
      </c>
      <c r="EM167" t="n">
        <v>1</v>
      </c>
      <c r="EN167" t="n">
        <v>0</v>
      </c>
      <c r="EO167" t="n">
        <v/>
      </c>
      <c r="EP167" t="inlineStr">
        <is>
          <t>Ya, cukup jelas dan mudah diikuti</t>
        </is>
      </c>
      <c r="EQ167" t="inlineStr">
        <is>
          <t>Pelatihan</t>
        </is>
      </c>
      <c r="ER167" t="inlineStr">
        <is>
          <t>CPO atau pendamping</t>
        </is>
      </c>
      <c r="ES167" t="n">
        <v>1</v>
      </c>
      <c r="ET167" t="n">
        <v>0</v>
      </c>
      <c r="EU167" t="n">
        <v>0</v>
      </c>
      <c r="EV167" t="n">
        <v>0</v>
      </c>
      <c r="EW167" t="n">
        <v/>
      </c>
      <c r="EX167" t="inlineStr">
        <is>
          <t>Anggota keluarga - Laki-laki</t>
        </is>
      </c>
      <c r="EY167" t="n">
        <v>1</v>
      </c>
      <c r="EZ167" t="n">
        <v>0</v>
      </c>
      <c r="FA167" t="n">
        <v>0</v>
      </c>
      <c r="FB167" t="n">
        <v/>
      </c>
      <c r="FC167" t="inlineStr">
        <is>
          <t>Setiap bulan</t>
        </is>
      </c>
      <c r="FD167" t="n">
        <v/>
      </c>
      <c r="FE167" t="inlineStr">
        <is>
          <t>Mengetahui</t>
        </is>
      </c>
      <c r="FF167" t="inlineStr">
        <is>
          <t>Jarang (setiap bulan atau lebih)</t>
        </is>
      </c>
      <c r="FG167" t="inlineStr">
        <is>
          <t>Mengetahui</t>
        </is>
      </c>
      <c r="FH167" t="inlineStr">
        <is>
          <t>Jarang (setiap bulan atau lebih)</t>
        </is>
      </c>
      <c r="FI167" t="inlineStr">
        <is>
          <t>Mengetahui</t>
        </is>
      </c>
      <c r="FJ167" t="inlineStr">
        <is>
          <t>Selalu (setiap hari)</t>
        </is>
      </c>
      <c r="FK167" t="inlineStr">
        <is>
          <t>Mengetahui</t>
        </is>
      </c>
      <c r="FL167" t="inlineStr">
        <is>
          <t>Cukup sering (2 minggu sekali)</t>
        </is>
      </c>
      <c r="FM167" t="inlineStr">
        <is>
          <t>Mengetahui</t>
        </is>
      </c>
      <c r="FN167" t="inlineStr">
        <is>
          <t>Jarang (setiap bulan atau lebih)</t>
        </is>
      </c>
      <c r="FO167" t="inlineStr">
        <is>
          <t>Tidak mengetahui</t>
        </is>
      </c>
      <c r="FP167" t="inlineStr">
        <is>
          <t>Tidak pernah</t>
        </is>
      </c>
      <c r="FQ167" t="inlineStr">
        <is>
          <t>Mengetahui</t>
        </is>
      </c>
      <c r="FR167" t="inlineStr">
        <is>
          <t>Ya</t>
        </is>
      </c>
      <c r="FS167" t="inlineStr">
        <is>
          <t>Mengetahui</t>
        </is>
      </c>
      <c r="FT167" t="inlineStr">
        <is>
          <t>Ya, selalu</t>
        </is>
      </c>
      <c r="FU167" t="inlineStr">
        <is>
          <t>Laki-laki dewasa Perempuan dewasa</t>
        </is>
      </c>
      <c r="FV167" t="n">
        <v>1</v>
      </c>
      <c r="FW167" t="n">
        <v>1</v>
      </c>
      <c r="FX167" t="n">
        <v>0</v>
      </c>
      <c r="FY167" t="n">
        <v>0</v>
      </c>
      <c r="FZ167" t="inlineStr">
        <is>
          <t>Cukup memahami</t>
        </is>
      </c>
      <c r="GA167" t="inlineStr">
        <is>
          <t>CPO</t>
        </is>
      </c>
      <c r="GB167" t="n">
        <v>1</v>
      </c>
      <c r="GC167" t="n">
        <v>0</v>
      </c>
      <c r="GD167" t="n">
        <v>0</v>
      </c>
      <c r="GE167" t="n">
        <v>0</v>
      </c>
      <c r="GF167" t="n">
        <v/>
      </c>
      <c r="GG167" t="inlineStr">
        <is>
          <t>Sering</t>
        </is>
      </c>
      <c r="GH167" t="inlineStr">
        <is>
          <t>Tidak</t>
        </is>
      </c>
      <c r="GI167" t="n">
        <v/>
      </c>
      <c r="GJ167" t="n">
        <v/>
      </c>
      <c r="GK167" t="n">
        <v/>
      </c>
      <c r="GL167" t="n">
        <v/>
      </c>
      <c r="GM167" t="n">
        <v/>
      </c>
      <c r="GN167" t="n">
        <v/>
      </c>
      <c r="GO167" t="n">
        <v/>
      </c>
      <c r="GP167" t="inlineStr">
        <is>
          <t>Sebagian</t>
        </is>
      </c>
      <c r="GQ167" t="inlineStr">
        <is>
          <t>LPG</t>
        </is>
      </c>
      <c r="GR167" t="n">
        <v>1</v>
      </c>
      <c r="GS167" t="n">
        <v>0</v>
      </c>
      <c r="GT167" t="n">
        <v>0</v>
      </c>
      <c r="GU167" t="n">
        <v>0</v>
      </c>
      <c r="GV167" t="n">
        <v>0</v>
      </c>
      <c r="GW167" t="n">
        <v>0</v>
      </c>
      <c r="GX167" t="n">
        <v>0</v>
      </c>
      <c r="GY167" t="n">
        <v/>
      </c>
      <c r="GZ167" t="inlineStr">
        <is>
          <t>Tidak</t>
        </is>
      </c>
      <c r="HA167" t="n">
        <v/>
      </c>
      <c r="HB167" t="n">
        <v/>
      </c>
      <c r="HC167" t="n">
        <v/>
      </c>
      <c r="HD167" t="n">
        <v/>
      </c>
      <c r="HE167" t="n">
        <v/>
      </c>
      <c r="HF167" t="n">
        <v/>
      </c>
      <c r="HG167" t="n">
        <v/>
      </c>
      <c r="HH167" t="n">
        <v/>
      </c>
      <c r="HI167" t="n">
        <v/>
      </c>
      <c r="HJ167" t="n">
        <v/>
      </c>
      <c r="HK167" t="n">
        <v/>
      </c>
      <c r="HL167" t="n">
        <v/>
      </c>
      <c r="HM167" t="n">
        <v/>
      </c>
      <c r="HN167" t="n">
        <v/>
      </c>
      <c r="HO167" t="n">
        <v/>
      </c>
      <c r="HP167" t="n">
        <v/>
      </c>
      <c r="HQ167" t="n">
        <v/>
      </c>
      <c r="HR167" t="n">
        <v/>
      </c>
      <c r="HS167" t="n">
        <v/>
      </c>
      <c r="HT167" t="n">
        <v/>
      </c>
      <c r="HU167" t="n">
        <v/>
      </c>
      <c r="HV167" t="n">
        <v/>
      </c>
      <c r="HW167" t="n">
        <v/>
      </c>
      <c r="HX167" t="n">
        <v/>
      </c>
      <c r="HY167" t="n">
        <v/>
      </c>
      <c r="HZ167" t="n">
        <v/>
      </c>
      <c r="IA167" t="n">
        <v>6</v>
      </c>
      <c r="IB167" t="n">
        <v>42000</v>
      </c>
      <c r="IC167" t="n">
        <v/>
      </c>
      <c r="ID167" t="n">
        <v/>
      </c>
      <c r="IE167" t="n">
        <v/>
      </c>
      <c r="IF167" t="n">
        <v/>
      </c>
      <c r="IG167" t="n">
        <v/>
      </c>
      <c r="IH167" t="n">
        <v/>
      </c>
      <c r="II167" t="n">
        <v/>
      </c>
      <c r="IJ167" t="n">
        <v/>
      </c>
      <c r="IK167" t="inlineStr">
        <is>
          <t>65-80 kg</t>
        </is>
      </c>
      <c r="IL167" t="inlineStr">
        <is>
          <t>3-5 jam</t>
        </is>
      </c>
      <c r="IM167" t="inlineStr">
        <is>
          <t>Tidak</t>
        </is>
      </c>
      <c r="IN167" t="inlineStr">
        <is>
          <t>Tidak</t>
        </is>
      </c>
      <c r="IO167" t="inlineStr">
        <is>
          <t>Jauh lebih bersih</t>
        </is>
      </c>
      <c r="IP167" t="n">
        <v/>
      </c>
      <c r="IQ167" t="inlineStr">
        <is>
          <t>Tidak pernah</t>
        </is>
      </c>
      <c r="IR167" t="n">
        <v/>
      </c>
      <c r="IS167" t="n">
        <v/>
      </c>
      <c r="IT167" t="n">
        <v/>
      </c>
      <c r="IU167" t="n">
        <v/>
      </c>
      <c r="IV167" t="n">
        <v/>
      </c>
      <c r="IW167" t="n">
        <v/>
      </c>
      <c r="IX167" t="n">
        <v/>
      </c>
      <c r="IY167" t="n">
        <v/>
      </c>
      <c r="IZ167" t="inlineStr">
        <is>
          <t>Tidak pernah</t>
        </is>
      </c>
      <c r="JA167" t="n">
        <v/>
      </c>
      <c r="JB167" t="n">
        <v/>
      </c>
      <c r="JC167" t="n">
        <v/>
      </c>
      <c r="JD167" t="n">
        <v/>
      </c>
      <c r="JE167" t="n">
        <v/>
      </c>
      <c r="JF167" t="n">
        <v/>
      </c>
      <c r="JG167" t="n">
        <v/>
      </c>
      <c r="JH167" t="n">
        <v/>
      </c>
      <c r="JI167" t="inlineStr">
        <is>
          <t>Tidak pernah</t>
        </is>
      </c>
      <c r="JJ167" t="n">
        <v/>
      </c>
      <c r="JK167" t="n">
        <v/>
      </c>
      <c r="JL167" t="n">
        <v/>
      </c>
      <c r="JM167" t="n">
        <v/>
      </c>
      <c r="JN167" t="n">
        <v/>
      </c>
      <c r="JO167" t="n">
        <v/>
      </c>
      <c r="JP167" t="n">
        <v/>
      </c>
      <c r="JQ167" t="n">
        <v/>
      </c>
      <c r="JR167" t="inlineStr">
        <is>
          <t>Tidak pernah</t>
        </is>
      </c>
      <c r="JS167" t="n">
        <v/>
      </c>
      <c r="JT167" t="n">
        <v/>
      </c>
      <c r="JU167" t="n">
        <v/>
      </c>
      <c r="JV167" t="n">
        <v/>
      </c>
      <c r="JW167" t="n">
        <v/>
      </c>
      <c r="JX167" t="n">
        <v/>
      </c>
      <c r="JY167" t="n">
        <v/>
      </c>
      <c r="JZ167" t="n">
        <v/>
      </c>
      <c r="KA167" t="inlineStr">
        <is>
          <t>Tidak pernah</t>
        </is>
      </c>
      <c r="KB167" t="n">
        <v/>
      </c>
      <c r="KC167" t="n">
        <v/>
      </c>
      <c r="KD167" t="n">
        <v/>
      </c>
      <c r="KE167" t="n">
        <v/>
      </c>
      <c r="KF167" t="n">
        <v/>
      </c>
      <c r="KG167" t="n">
        <v/>
      </c>
      <c r="KH167" t="n">
        <v/>
      </c>
      <c r="KI167" t="n">
        <v/>
      </c>
      <c r="KJ167" t="inlineStr">
        <is>
          <t>Tidak pernah</t>
        </is>
      </c>
      <c r="KK167" t="n">
        <v/>
      </c>
      <c r="KL167" t="n">
        <v/>
      </c>
      <c r="KM167" t="n">
        <v/>
      </c>
      <c r="KN167" t="n">
        <v/>
      </c>
      <c r="KO167" t="n">
        <v/>
      </c>
      <c r="KP167" t="n">
        <v/>
      </c>
      <c r="KQ167" t="n">
        <v/>
      </c>
      <c r="KR167" t="n">
        <v/>
      </c>
      <c r="KS167" t="inlineStr">
        <is>
          <t>Jauh lebih baik</t>
        </is>
      </c>
      <c r="KT167" t="inlineStr">
        <is>
          <t>2-4 kali</t>
        </is>
      </c>
      <c r="KU167" t="inlineStr">
        <is>
          <t>0-1 kali</t>
        </is>
      </c>
      <c r="KV167" t="inlineStr">
        <is>
          <t>Laki-laki dewasa Anak-anak (0-18 tahun)</t>
        </is>
      </c>
      <c r="KW167" t="n">
        <v>1</v>
      </c>
      <c r="KX167" t="n">
        <v>0</v>
      </c>
      <c r="KY167" t="n">
        <v>1</v>
      </c>
      <c r="KZ167" t="n">
        <v>0</v>
      </c>
      <c r="LA167" t="inlineStr">
        <is>
          <t>Jauh lebih baik</t>
        </is>
      </c>
      <c r="LB167" t="inlineStr">
        <is>
          <t>Jauh lebih baik</t>
        </is>
      </c>
      <c r="LC167" t="n">
        <v>4</v>
      </c>
      <c r="LD167" t="n">
        <v>6</v>
      </c>
      <c r="LE167" t="n">
        <v>0</v>
      </c>
      <c r="LF167" t="n">
        <v>0</v>
      </c>
      <c r="LG167" t="inlineStr">
        <is>
          <t>Ya</t>
        </is>
      </c>
      <c r="LH167" t="n">
        <v>35000</v>
      </c>
      <c r="LI167" t="n">
        <v/>
      </c>
      <c r="LJ167" t="inlineStr">
        <is>
          <t>Kebutuhan rumah tangga Pendidikan anggota keluarga</t>
        </is>
      </c>
      <c r="LK167" t="n">
        <v>0</v>
      </c>
      <c r="LL167" t="n">
        <v>0</v>
      </c>
      <c r="LM167" t="n">
        <v>0</v>
      </c>
      <c r="LN167" t="n">
        <v>0</v>
      </c>
      <c r="LO167" t="n">
        <v>1</v>
      </c>
      <c r="LP167" t="n">
        <v>1</v>
      </c>
      <c r="LQ167" t="n">
        <v>0</v>
      </c>
      <c r="LR167" t="n">
        <v/>
      </c>
      <c r="LS167" t="n">
        <v>10</v>
      </c>
      <c r="LT167" t="n">
        <v>0</v>
      </c>
      <c r="LU167" t="n">
        <v>0</v>
      </c>
      <c r="LV167" t="n">
        <v>15</v>
      </c>
      <c r="LW167" t="n">
        <v>0</v>
      </c>
      <c r="LX167" t="n">
        <v>0</v>
      </c>
      <c r="LY167" t="n">
        <v>10</v>
      </c>
      <c r="LZ167" t="n">
        <v>0</v>
      </c>
      <c r="MA167" t="n">
        <v>0</v>
      </c>
      <c r="MB167" t="inlineStr">
        <is>
          <t>Ya</t>
        </is>
      </c>
      <c r="MC167" t="n">
        <v>0</v>
      </c>
      <c r="MD167" t="n">
        <v>30</v>
      </c>
      <c r="ME167" t="n">
        <v>0</v>
      </c>
      <c r="MF167" t="n">
        <v>0</v>
      </c>
      <c r="MG167" t="n">
        <v>0</v>
      </c>
      <c r="MH167" t="n">
        <v>0</v>
      </c>
      <c r="MI167" t="inlineStr">
        <is>
          <t>Istirahat</t>
        </is>
      </c>
      <c r="MJ167" t="n">
        <v>0</v>
      </c>
      <c r="MK167" t="n">
        <v>0</v>
      </c>
      <c r="ML167" t="n">
        <v>1</v>
      </c>
      <c r="MM167" t="n">
        <v>0</v>
      </c>
      <c r="MN167" t="n">
        <v>0</v>
      </c>
      <c r="MO167" t="n">
        <v>0</v>
      </c>
      <c r="MP167" t="n">
        <v/>
      </c>
      <c r="MQ167" t="n">
        <v/>
      </c>
      <c r="MR167" t="inlineStr">
        <is>
          <t>Istirahat</t>
        </is>
      </c>
      <c r="MS167" t="n">
        <v/>
      </c>
      <c r="MT167" t="inlineStr">
        <is>
          <t>Istirahat</t>
        </is>
      </c>
      <c r="MU167" t="inlineStr">
        <is>
          <t>Tidak</t>
        </is>
      </c>
      <c r="MV167" t="n">
        <v/>
      </c>
      <c r="MW167" t="n">
        <v/>
      </c>
      <c r="MX167" t="n">
        <v/>
      </c>
      <c r="MY167" t="n">
        <v/>
      </c>
      <c r="MZ167" t="n">
        <v/>
      </c>
      <c r="NA167" t="n">
        <v/>
      </c>
      <c r="NB167" t="n">
        <v/>
      </c>
      <c r="NC167" t="n">
        <v/>
      </c>
      <c r="ND167" t="n">
        <v/>
      </c>
      <c r="NE167" t="n">
        <v/>
      </c>
      <c r="NF167" t="n">
        <v/>
      </c>
      <c r="NG167" t="n">
        <v/>
      </c>
      <c r="NH167" t="n">
        <v/>
      </c>
      <c r="NI167" t="n">
        <v/>
      </c>
      <c r="NJ167" t="n">
        <v/>
      </c>
      <c r="NK167" t="n">
        <v/>
      </c>
      <c r="NL167" t="inlineStr">
        <is>
          <t>Tidak</t>
        </is>
      </c>
      <c r="NM167" t="inlineStr">
        <is>
          <t>Kombinasi dana mandiri dan dana hibah</t>
        </is>
      </c>
      <c r="NN167" t="inlineStr">
        <is>
          <t>7.000.001-9.000.000</t>
        </is>
      </c>
      <c r="NO167" t="inlineStr">
        <is>
          <t>Yayasan Rumah Energi atau BIRU</t>
        </is>
      </c>
      <c r="NP167" t="n">
        <v/>
      </c>
      <c r="NQ167" t="n">
        <v/>
      </c>
      <c r="NR167" t="n">
        <v/>
      </c>
      <c r="NS167" t="n">
        <v/>
      </c>
      <c r="NT167" t="n">
        <v/>
      </c>
      <c r="NU167" t="n">
        <v/>
      </c>
      <c r="NV167" t="inlineStr">
        <is>
          <t>Anggota keluarga - Laki-laki dewasa</t>
        </is>
      </c>
      <c r="NW167" t="n">
        <v/>
      </c>
      <c r="NX167" t="inlineStr">
        <is>
          <t>Sedikit meningkat</t>
        </is>
      </c>
      <c r="NY167" t="n">
        <v>90</v>
      </c>
      <c r="NZ167" t="n">
        <v>0</v>
      </c>
      <c r="OA167" t="n">
        <v>0</v>
      </c>
      <c r="OB167" t="n">
        <v>0</v>
      </c>
      <c r="OC167" t="n">
        <v>30</v>
      </c>
      <c r="OD167" t="n">
        <v>0</v>
      </c>
      <c r="OE167" t="inlineStr">
        <is>
          <t>Lebih baik</t>
        </is>
      </c>
      <c r="OF167" t="inlineStr">
        <is>
          <t>Sama saja (tidak ada perbedaan waktu memasak MAUPUN rasa/bau makanan bila dibandingkan penggunaan sebelumnya)</t>
        </is>
      </c>
      <c r="OG167" t="inlineStr">
        <is>
          <t>Ya</t>
        </is>
      </c>
      <c r="OH167" t="n">
        <v>0</v>
      </c>
      <c r="OI167" t="n">
        <v>10</v>
      </c>
      <c r="OJ167" t="n">
        <v>0</v>
      </c>
      <c r="OK167" t="n">
        <v>0</v>
      </c>
      <c r="OL167" t="n">
        <v>0</v>
      </c>
      <c r="OM167" t="n">
        <v>0</v>
      </c>
      <c r="ON167" t="n">
        <v>0</v>
      </c>
      <c r="OO167" t="n">
        <v>0</v>
      </c>
      <c r="OP167" t="inlineStr">
        <is>
          <t>Sapi perah</t>
        </is>
      </c>
      <c r="OQ167" t="n">
        <v>0</v>
      </c>
      <c r="OR167" t="n">
        <v>1</v>
      </c>
      <c r="OS167" t="n">
        <v>0</v>
      </c>
      <c r="OT167" t="n">
        <v>0</v>
      </c>
      <c r="OU167" t="n">
        <v>0</v>
      </c>
      <c r="OV167" t="n">
        <v>0</v>
      </c>
      <c r="OW167" t="n">
        <v>0</v>
      </c>
      <c r="OX167" t="n">
        <v>0</v>
      </c>
      <c r="OY167" t="n">
        <v>0</v>
      </c>
      <c r="OZ167" t="inlineStr">
        <is>
          <t>Sapi perah</t>
        </is>
      </c>
      <c r="PA167" t="n">
        <v>0</v>
      </c>
      <c r="PB167" t="n">
        <v>1</v>
      </c>
      <c r="PC167" t="n">
        <v>0</v>
      </c>
      <c r="PD167" t="n">
        <v>0</v>
      </c>
      <c r="PE167" t="n">
        <v>0</v>
      </c>
      <c r="PF167" t="n">
        <v>0</v>
      </c>
      <c r="PG167" t="n">
        <v>0</v>
      </c>
      <c r="PH167" t="n">
        <v>0</v>
      </c>
      <c r="PI167" t="n">
        <v>0</v>
      </c>
      <c r="PJ167" t="inlineStr">
        <is>
          <t>Sapi perah</t>
        </is>
      </c>
      <c r="PK167" t="n">
        <v>0</v>
      </c>
      <c r="PL167" t="n">
        <v>1</v>
      </c>
      <c r="PM167" t="n">
        <v>0</v>
      </c>
      <c r="PN167" t="n">
        <v>0</v>
      </c>
      <c r="PO167" t="n">
        <v>0</v>
      </c>
      <c r="PP167" t="n">
        <v>0</v>
      </c>
      <c r="PQ167" t="n">
        <v>0</v>
      </c>
      <c r="PR167" t="n">
        <v>0</v>
      </c>
      <c r="PS167" t="n">
        <v>0</v>
      </c>
      <c r="PT167" t="n">
        <v/>
      </c>
      <c r="PU167" t="n">
        <v/>
      </c>
      <c r="PV167" t="n">
        <v/>
      </c>
      <c r="PW167" t="n">
        <v/>
      </c>
      <c r="PX167" t="n">
        <v/>
      </c>
      <c r="PY167" t="n">
        <v/>
      </c>
      <c r="PZ167" t="n">
        <v/>
      </c>
      <c r="QA167" t="n">
        <v/>
      </c>
      <c r="QB167" t="n">
        <v/>
      </c>
      <c r="QC167" t="n">
        <v/>
      </c>
      <c r="QD167" t="n">
        <v/>
      </c>
      <c r="QE167" t="inlineStr">
        <is>
          <t>2-Dibuang ke sungai</t>
        </is>
      </c>
      <c r="QF167" t="n">
        <v>0</v>
      </c>
      <c r="QG167" t="n">
        <v>0</v>
      </c>
      <c r="QH167" t="n">
        <v>0</v>
      </c>
      <c r="QI167" t="n">
        <v>0</v>
      </c>
      <c r="QJ167" t="n">
        <v>0</v>
      </c>
      <c r="QK167" t="n">
        <v>0</v>
      </c>
      <c r="QL167" t="n">
        <v>1</v>
      </c>
      <c r="QM167" t="n">
        <v>0</v>
      </c>
      <c r="QN167" t="n">
        <v>0</v>
      </c>
      <c r="QO167" t="n">
        <v/>
      </c>
      <c r="QP167" t="n">
        <v/>
      </c>
      <c r="QQ167" t="n">
        <v/>
      </c>
      <c r="QR167" t="n">
        <v/>
      </c>
      <c r="QS167" t="n">
        <v/>
      </c>
      <c r="QT167" t="n">
        <v/>
      </c>
      <c r="QU167" t="n">
        <v/>
      </c>
      <c r="QV167" t="n">
        <v/>
      </c>
      <c r="QW167" t="n">
        <v/>
      </c>
      <c r="QX167" t="n">
        <v/>
      </c>
      <c r="QY167" t="n">
        <v/>
      </c>
      <c r="QZ167" t="n">
        <v/>
      </c>
      <c r="RA167" t="n">
        <v/>
      </c>
      <c r="RB167" t="n">
        <v/>
      </c>
      <c r="RC167" t="n">
        <v/>
      </c>
      <c r="RD167" t="n">
        <v/>
      </c>
      <c r="RE167" t="n">
        <v/>
      </c>
      <c r="RF167" t="n">
        <v/>
      </c>
      <c r="RG167" t="n">
        <v/>
      </c>
      <c r="RH167" t="n">
        <v/>
      </c>
      <c r="RI167" t="n">
        <v/>
      </c>
      <c r="RJ167" t="n">
        <v/>
      </c>
      <c r="RK167" t="n">
        <v/>
      </c>
      <c r="RL167" t="n">
        <v/>
      </c>
      <c r="RM167" t="n">
        <v/>
      </c>
      <c r="RN167" t="n">
        <v/>
      </c>
      <c r="RO167" t="n">
        <v/>
      </c>
      <c r="RP167" t="n">
        <v/>
      </c>
      <c r="RQ167" t="n">
        <v/>
      </c>
      <c r="RR167" t="n">
        <v/>
      </c>
      <c r="RS167" t="n">
        <v/>
      </c>
      <c r="RT167" t="n">
        <v/>
      </c>
      <c r="RU167" t="n">
        <v/>
      </c>
      <c r="RV167" t="n">
        <v/>
      </c>
      <c r="RW167" t="n">
        <v/>
      </c>
      <c r="RX167" t="n">
        <v/>
      </c>
      <c r="RY167" t="n">
        <v/>
      </c>
      <c r="RZ167" t="n">
        <v/>
      </c>
      <c r="SA167" t="n">
        <v/>
      </c>
      <c r="SB167" t="n">
        <v/>
      </c>
      <c r="SC167" t="n">
        <v/>
      </c>
      <c r="SD167" t="n">
        <v/>
      </c>
      <c r="SE167" t="n">
        <v/>
      </c>
      <c r="SF167" t="n">
        <v/>
      </c>
      <c r="SG167" t="n">
        <v/>
      </c>
      <c r="SH167" t="n">
        <v/>
      </c>
      <c r="SI167" t="n">
        <v/>
      </c>
      <c r="SJ167" t="n">
        <v/>
      </c>
      <c r="SK167" t="n">
        <v/>
      </c>
      <c r="SL167" t="n">
        <v/>
      </c>
      <c r="SM167" t="n">
        <v/>
      </c>
      <c r="SN167" t="n">
        <v/>
      </c>
      <c r="SO167" t="n">
        <v/>
      </c>
      <c r="SP167" t="n">
        <v/>
      </c>
      <c r="SQ167" t="n">
        <v/>
      </c>
      <c r="SR167" t="n">
        <v/>
      </c>
      <c r="SS167" t="n">
        <v/>
      </c>
      <c r="ST167" t="n">
        <v/>
      </c>
      <c r="SU167" t="n">
        <v/>
      </c>
      <c r="SV167" t="n">
        <v/>
      </c>
      <c r="SW167" t="n">
        <v/>
      </c>
      <c r="SX167" t="n">
        <v/>
      </c>
      <c r="SY167" t="n">
        <v/>
      </c>
      <c r="SZ167" t="n">
        <v>15</v>
      </c>
      <c r="TA167" t="n">
        <v/>
      </c>
      <c r="TB167" t="n">
        <v/>
      </c>
      <c r="TC167" t="n">
        <v/>
      </c>
      <c r="TD167" t="n">
        <v/>
      </c>
      <c r="TE167" t="n">
        <v/>
      </c>
      <c r="TF167" t="n">
        <v/>
      </c>
      <c r="TG167" t="n">
        <v/>
      </c>
      <c r="TH167" t="n">
        <v/>
      </c>
      <c r="TI167" t="n">
        <v/>
      </c>
      <c r="TJ167" t="n">
        <v/>
      </c>
      <c r="TK167" t="n">
        <v/>
      </c>
      <c r="TL167" t="n">
        <v/>
      </c>
      <c r="TM167" t="n">
        <v/>
      </c>
      <c r="TN167" t="n">
        <v/>
      </c>
      <c r="TO167" t="n">
        <v/>
      </c>
      <c r="TP167" t="n">
        <v/>
      </c>
      <c r="TQ167" t="n">
        <v/>
      </c>
      <c r="TR167" t="n">
        <v/>
      </c>
      <c r="TS167" t="n">
        <v/>
      </c>
      <c r="TT167" t="n">
        <v/>
      </c>
      <c r="TU167" t="n">
        <v/>
      </c>
      <c r="TV167" t="n">
        <v/>
      </c>
      <c r="TW167" t="n">
        <v/>
      </c>
      <c r="TX167" t="n">
        <v/>
      </c>
      <c r="TY167" t="n">
        <v/>
      </c>
      <c r="TZ167" t="n">
        <v/>
      </c>
      <c r="UA167" t="n">
        <v/>
      </c>
      <c r="UB167" t="n">
        <v/>
      </c>
      <c r="UC167" t="n">
        <v/>
      </c>
      <c r="UD167" t="n">
        <v/>
      </c>
      <c r="UE167" t="n">
        <v/>
      </c>
      <c r="UF167" t="n">
        <v/>
      </c>
      <c r="UG167" t="n">
        <v/>
      </c>
      <c r="UH167" t="n">
        <v/>
      </c>
      <c r="UI167" t="n">
        <v/>
      </c>
      <c r="UJ167" t="n">
        <v/>
      </c>
      <c r="UK167" t="n">
        <v/>
      </c>
      <c r="UL167" t="n">
        <v/>
      </c>
      <c r="UM167" t="n">
        <v/>
      </c>
      <c r="UN167" t="n">
        <v/>
      </c>
      <c r="UO167" t="n">
        <v/>
      </c>
      <c r="UP167" t="n">
        <v/>
      </c>
      <c r="UQ167" t="n">
        <v/>
      </c>
      <c r="UR167" t="n">
        <v/>
      </c>
      <c r="US167" t="n">
        <v/>
      </c>
      <c r="UT167" t="n">
        <v/>
      </c>
      <c r="UU167" t="n">
        <v/>
      </c>
      <c r="UV167" t="inlineStr">
        <is>
          <t>Pemberian pakan di kandang</t>
        </is>
      </c>
      <c r="UW167" t="n">
        <v/>
      </c>
      <c r="UX167" t="n">
        <v/>
      </c>
      <c r="UY167" t="n">
        <v/>
      </c>
      <c r="UZ167" t="n">
        <v/>
      </c>
      <c r="VA167" t="n">
        <v/>
      </c>
      <c r="VB167" t="n">
        <v/>
      </c>
      <c r="VC167" t="n">
        <v/>
      </c>
      <c r="VD167" t="inlineStr">
        <is>
          <t>Jarang (2-3 minggu sekali)</t>
        </is>
      </c>
      <c r="VE167" t="n">
        <v/>
      </c>
      <c r="VF167" t="n">
        <v/>
      </c>
      <c r="VG167" t="n">
        <v/>
      </c>
      <c r="VH167" t="n">
        <v/>
      </c>
      <c r="VI167" t="n">
        <v/>
      </c>
      <c r="VJ167" t="n">
        <v/>
      </c>
      <c r="VK167" t="n">
        <v/>
      </c>
      <c r="VL167" t="inlineStr">
        <is>
          <t>Sangat sering (&gt;1 kali sehari)</t>
        </is>
      </c>
      <c r="VM167" t="n">
        <v/>
      </c>
      <c r="VN167" t="n">
        <v/>
      </c>
      <c r="VO167" t="n">
        <v/>
      </c>
      <c r="VP167" t="n">
        <v/>
      </c>
      <c r="VQ167" t="n">
        <v/>
      </c>
      <c r="VR167" t="n">
        <v/>
      </c>
      <c r="VS167" t="n">
        <v/>
      </c>
      <c r="VT167" t="n">
        <v/>
      </c>
      <c r="VU167" t="n">
        <v/>
      </c>
      <c r="VV167" t="n">
        <v/>
      </c>
      <c r="VW167" t="n">
        <v/>
      </c>
      <c r="VX167" t="n">
        <v/>
      </c>
      <c r="VY167" t="n">
        <v/>
      </c>
      <c r="VZ167" t="n">
        <v/>
      </c>
      <c r="WA167" t="n">
        <v/>
      </c>
      <c r="WB167" t="n">
        <v/>
      </c>
      <c r="WC167" t="n">
        <v/>
      </c>
      <c r="WD167" t="n">
        <v/>
      </c>
      <c r="WE167" t="n">
        <v/>
      </c>
      <c r="WF167" t="inlineStr">
        <is>
          <t>3-Disimpan terbuka (dry lot)</t>
        </is>
      </c>
      <c r="WG167" t="n">
        <v>0</v>
      </c>
      <c r="WH167" t="n">
        <v>0</v>
      </c>
      <c r="WI167" t="n">
        <v>0</v>
      </c>
      <c r="WJ167" t="n">
        <v>0</v>
      </c>
      <c r="WK167" t="n">
        <v>0</v>
      </c>
      <c r="WL167" t="n">
        <v>0</v>
      </c>
      <c r="WM167" t="n">
        <v>1</v>
      </c>
      <c r="WN167" t="n">
        <v>0</v>
      </c>
      <c r="WO167" t="n">
        <v>0</v>
      </c>
      <c r="WP167" t="n">
        <v>0</v>
      </c>
      <c r="WQ167" t="n">
        <v>0</v>
      </c>
      <c r="WR167" t="n">
        <v>0</v>
      </c>
      <c r="WS167" t="n">
        <v/>
      </c>
      <c r="WT167" t="n">
        <v/>
      </c>
      <c r="WU167" t="n">
        <v/>
      </c>
      <c r="WV167" t="n">
        <v/>
      </c>
      <c r="WW167" t="n">
        <v/>
      </c>
      <c r="WX167" t="n">
        <v/>
      </c>
      <c r="WY167" t="n">
        <v/>
      </c>
      <c r="WZ167" t="n">
        <v/>
      </c>
      <c r="XA167" t="n">
        <v/>
      </c>
      <c r="XB167" t="n">
        <v/>
      </c>
      <c r="XC167" t="n">
        <v/>
      </c>
      <c r="XD167" t="n">
        <v/>
      </c>
      <c r="XE167" t="n">
        <v/>
      </c>
      <c r="XF167" t="n">
        <v/>
      </c>
      <c r="XG167" t="n">
        <v/>
      </c>
      <c r="XH167" t="n">
        <v/>
      </c>
      <c r="XI167" t="n">
        <v/>
      </c>
      <c r="XJ167" t="n">
        <v/>
      </c>
      <c r="XK167" t="n">
        <v/>
      </c>
      <c r="XL167" t="n">
        <v/>
      </c>
      <c r="XM167" t="n">
        <v/>
      </c>
      <c r="XN167" t="n">
        <v/>
      </c>
      <c r="XO167" t="n">
        <v/>
      </c>
      <c r="XP167" t="n">
        <v/>
      </c>
      <c r="XQ167" t="n">
        <v/>
      </c>
      <c r="XR167" t="n">
        <v/>
      </c>
      <c r="XS167" t="n">
        <v/>
      </c>
      <c r="XT167" t="n">
        <v/>
      </c>
      <c r="XU167" t="n">
        <v/>
      </c>
      <c r="XV167" t="n">
        <v/>
      </c>
      <c r="XW167" t="n">
        <v/>
      </c>
      <c r="XX167" t="n">
        <v/>
      </c>
      <c r="XY167" t="n">
        <v/>
      </c>
      <c r="XZ167" t="n">
        <v/>
      </c>
      <c r="YA167" t="n">
        <v/>
      </c>
      <c r="YB167" t="n">
        <v/>
      </c>
      <c r="YC167" t="n">
        <v/>
      </c>
      <c r="YD167" t="n">
        <v/>
      </c>
      <c r="YE167" t="n">
        <v/>
      </c>
      <c r="YF167" t="n">
        <v/>
      </c>
      <c r="YG167" t="n">
        <v/>
      </c>
      <c r="YH167" t="n">
        <v/>
      </c>
      <c r="YI167" t="n">
        <v/>
      </c>
      <c r="YJ167" t="n">
        <v/>
      </c>
      <c r="YK167" t="n">
        <v/>
      </c>
      <c r="YL167" t="n">
        <v/>
      </c>
      <c r="YM167" t="n">
        <v/>
      </c>
      <c r="YN167" t="n">
        <v/>
      </c>
      <c r="YO167" t="n">
        <v/>
      </c>
      <c r="YP167" t="n">
        <v/>
      </c>
      <c r="YQ167" t="n">
        <v/>
      </c>
      <c r="YR167" t="n">
        <v/>
      </c>
      <c r="YS167" t="n">
        <v/>
      </c>
      <c r="YT167" t="n">
        <v/>
      </c>
      <c r="YU167" t="n">
        <v/>
      </c>
      <c r="YV167" t="n">
        <v/>
      </c>
      <c r="YW167" t="n">
        <v/>
      </c>
      <c r="YX167" t="n">
        <v/>
      </c>
      <c r="YY167" t="n">
        <v/>
      </c>
      <c r="YZ167" t="n">
        <v/>
      </c>
      <c r="ZA167" t="n">
        <v/>
      </c>
      <c r="ZB167" t="n">
        <v/>
      </c>
      <c r="ZC167" t="n">
        <v/>
      </c>
      <c r="ZD167" t="n">
        <v/>
      </c>
      <c r="ZE167" t="n">
        <v/>
      </c>
      <c r="ZF167" t="n">
        <v/>
      </c>
      <c r="ZG167" t="n">
        <v/>
      </c>
      <c r="ZH167" t="n">
        <v/>
      </c>
      <c r="ZI167" t="n">
        <v/>
      </c>
      <c r="ZJ167" t="n">
        <v/>
      </c>
      <c r="ZK167" t="n">
        <v/>
      </c>
      <c r="ZL167" t="n">
        <v/>
      </c>
      <c r="ZM167" t="n">
        <v/>
      </c>
      <c r="ZN167" t="n">
        <v/>
      </c>
      <c r="ZO167" t="n">
        <v/>
      </c>
      <c r="ZP167" t="n">
        <v/>
      </c>
      <c r="ZQ167" t="n">
        <v/>
      </c>
      <c r="ZR167" t="n">
        <v/>
      </c>
      <c r="ZS167" t="n">
        <v/>
      </c>
      <c r="ZT167" t="n">
        <v/>
      </c>
      <c r="ZU167" t="n">
        <v/>
      </c>
      <c r="ZV167" t="n">
        <v/>
      </c>
      <c r="ZW167" t="n">
        <v>3</v>
      </c>
      <c r="ZX167" t="n">
        <v/>
      </c>
      <c r="ZY167" t="n">
        <v/>
      </c>
      <c r="ZZ167" t="n">
        <v/>
      </c>
      <c r="AAA167" t="n">
        <v/>
      </c>
      <c r="AAB167" t="n">
        <v/>
      </c>
      <c r="AAC167" t="n">
        <v/>
      </c>
      <c r="AAD167" t="n">
        <v/>
      </c>
      <c r="AAE167" t="inlineStr">
        <is>
          <t>Pakan segar (misal: rumput)</t>
        </is>
      </c>
      <c r="AAF167" t="n">
        <v/>
      </c>
      <c r="AAG167" t="n">
        <v/>
      </c>
      <c r="AAH167" t="n">
        <v/>
      </c>
      <c r="AAI167" t="n">
        <v/>
      </c>
      <c r="AAJ167" t="n">
        <v/>
      </c>
      <c r="AAK167" t="n">
        <v/>
      </c>
      <c r="AAL167" t="inlineStr">
        <is>
          <t>Ya</t>
        </is>
      </c>
      <c r="AAM167" t="inlineStr">
        <is>
          <t>Padat Cair</t>
        </is>
      </c>
      <c r="AAN167" t="n">
        <v>1</v>
      </c>
      <c r="AAO167" t="n">
        <v>1</v>
      </c>
      <c r="AAP167" t="n">
        <v>7</v>
      </c>
      <c r="AAQ167" t="n">
        <v>0</v>
      </c>
      <c r="AAR167" t="inlineStr">
        <is>
          <t>Ya</t>
        </is>
      </c>
      <c r="AAS167" t="inlineStr">
        <is>
          <t>Tidak pasti/ragu-ragu</t>
        </is>
      </c>
      <c r="AAT167" t="inlineStr">
        <is>
          <t>Digunakan untuk pupuk di lahan pertanian sendiri</t>
        </is>
      </c>
      <c r="AAU167" t="n">
        <v>1</v>
      </c>
      <c r="AAV167" t="n">
        <v>0</v>
      </c>
      <c r="AAW167" t="n">
        <v>0</v>
      </c>
      <c r="AAX167" t="n">
        <v>0</v>
      </c>
      <c r="AAY167" t="n">
        <v>0</v>
      </c>
      <c r="AAZ167" t="n">
        <v>0</v>
      </c>
      <c r="ABA167" t="n">
        <v>0</v>
      </c>
      <c r="ABB167" t="inlineStr">
        <is>
          <t>Pupuk cair untuk tanaman</t>
        </is>
      </c>
      <c r="ABC167" t="n">
        <v>1</v>
      </c>
      <c r="ABD167" t="n">
        <v>0</v>
      </c>
      <c r="ABE167" t="n">
        <v>0</v>
      </c>
      <c r="ABF167" t="n">
        <v>0</v>
      </c>
      <c r="ABG167" t="n">
        <v>0</v>
      </c>
      <c r="ABH167" t="n">
        <v/>
      </c>
      <c r="ABI167" t="n">
        <v/>
      </c>
      <c r="ABJ167" t="n">
        <v/>
      </c>
      <c r="ABK167" t="n">
        <v/>
      </c>
      <c r="ABL167" t="n">
        <v/>
      </c>
      <c r="ABM167" t="n">
        <v/>
      </c>
      <c r="ABN167" t="n">
        <v/>
      </c>
      <c r="ABO167" t="n">
        <v/>
      </c>
      <c r="ABP167" t="n">
        <v/>
      </c>
      <c r="ABQ167" t="inlineStr">
        <is>
          <t>Rumput</t>
        </is>
      </c>
      <c r="ABR167" t="inlineStr">
        <is>
          <t>Cukup (2 minggu sekali)</t>
        </is>
      </c>
      <c r="ABS167" t="n">
        <v>60</v>
      </c>
      <c r="ABT167" t="n">
        <v/>
      </c>
      <c r="ABU167" t="n">
        <v>7</v>
      </c>
      <c r="ABV167" t="n">
        <v>0</v>
      </c>
      <c r="ABW167" t="inlineStr">
        <is>
          <t>Lainnya</t>
        </is>
      </c>
      <c r="ABX167" t="inlineStr">
        <is>
          <t>Tidak</t>
        </is>
      </c>
      <c r="ABY167" t="n">
        <v>0</v>
      </c>
      <c r="ABZ167" t="n">
        <v>0</v>
      </c>
      <c r="ACA167" t="n">
        <v>0</v>
      </c>
      <c r="ACB167" t="n">
        <v>0</v>
      </c>
      <c r="ACC167" t="n">
        <v>0</v>
      </c>
      <c r="ACD167" t="n">
        <v>0</v>
      </c>
      <c r="ACE167" t="inlineStr">
        <is>
          <t>Tidak</t>
        </is>
      </c>
      <c r="ACF167" t="inlineStr">
        <is>
          <t>Cukup meningkat</t>
        </is>
      </c>
      <c r="ACG167" t="inlineStr">
        <is>
          <t>Cukup meningkat</t>
        </is>
      </c>
      <c r="ACH167" t="inlineStr">
        <is>
          <t>Cukup meningkat</t>
        </is>
      </c>
      <c r="ACI167" t="n">
        <v/>
      </c>
      <c r="ACJ167" t="n">
        <v/>
      </c>
      <c r="ACK167" t="n">
        <v/>
      </c>
      <c r="ACL167" t="n">
        <v/>
      </c>
      <c r="ACM167" t="n">
        <v/>
      </c>
      <c r="ACN167" t="n">
        <v/>
      </c>
      <c r="ACO167" t="n">
        <v/>
      </c>
      <c r="ACP167" t="n">
        <v/>
      </c>
      <c r="ACQ167" t="n">
        <v/>
      </c>
      <c r="ACR167" t="n">
        <v/>
      </c>
      <c r="ACS167" t="n">
        <v/>
      </c>
      <c r="ACT167" t="inlineStr">
        <is>
          <t>Tidak</t>
        </is>
      </c>
      <c r="ACU167" t="inlineStr">
        <is>
          <t>Manfaat besar dan membantu kehidupan sehari-hari</t>
        </is>
      </c>
      <c r="ACV167" t="inlineStr">
        <is>
          <t>Bertambah</t>
        </is>
      </c>
      <c r="ACW167" t="inlineStr">
        <is>
          <t>Anggota keluarga - Perempuan dewasa</t>
        </is>
      </c>
      <c r="ACX167" t="inlineStr">
        <is>
          <t>Sangat setuju</t>
        </is>
      </c>
      <c r="ACY167" t="inlineStr">
        <is>
          <t>Anggota keluarga - Laki-laki dewasa</t>
        </is>
      </c>
      <c r="ACZ167" t="n">
        <v>1</v>
      </c>
      <c r="ADA167" t="n">
        <v>0</v>
      </c>
      <c r="ADB167" t="n">
        <v>0</v>
      </c>
      <c r="ADC167" t="n">
        <v>0</v>
      </c>
      <c r="ADD167" t="inlineStr">
        <is>
          <t>Sangat puas</t>
        </is>
      </c>
      <c r="ADE167" t="inlineStr">
        <is>
          <t>Sangat puas</t>
        </is>
      </c>
      <c r="ADF167" t="inlineStr">
        <is>
          <t>Sangat puas</t>
        </is>
      </c>
      <c r="ADG167" t="inlineStr">
        <is>
          <t>Puas</t>
        </is>
      </c>
      <c r="ADH167" t="inlineStr">
        <is>
          <t>Tidak</t>
        </is>
      </c>
      <c r="ADI167" t="n">
        <v/>
      </c>
      <c r="ADJ167" t="inlineStr">
        <is>
          <t>Puas</t>
        </is>
      </c>
      <c r="ADK167" t="n">
        <v/>
      </c>
      <c r="ADL167" t="n">
        <v/>
      </c>
      <c r="ADM167" t="n">
        <v/>
      </c>
      <c r="ADN167" t="n">
        <v/>
      </c>
      <c r="ADO167" t="n">
        <v/>
      </c>
      <c r="ADP167" t="n">
        <v/>
      </c>
      <c r="ADQ167" t="n">
        <v/>
      </c>
      <c r="ADR167" t="n">
        <v/>
      </c>
      <c r="ADS167" t="n">
        <v/>
      </c>
      <c r="ADT167" t="n">
        <v/>
      </c>
      <c r="ADU167" t="inlineStr">
        <is>
          <t>Menghubungi CPO atau pendamping</t>
        </is>
      </c>
      <c r="ADV167" t="n">
        <v>0</v>
      </c>
      <c r="ADW167" t="n">
        <v>0</v>
      </c>
      <c r="ADX167" t="n">
        <v>0</v>
      </c>
      <c r="ADY167" t="n">
        <v>0</v>
      </c>
      <c r="ADZ167" t="n">
        <v>1</v>
      </c>
      <c r="AEA167" t="n">
        <v>0</v>
      </c>
      <c r="AEB167" t="n">
        <v>0</v>
      </c>
      <c r="AEC167" t="n">
        <v>0</v>
      </c>
      <c r="AED167" t="inlineStr">
        <is>
          <t>Tidak</t>
        </is>
      </c>
      <c r="AEE167" t="inlineStr">
        <is>
          <t>Laki-laki dewasa</t>
        </is>
      </c>
      <c r="AEF167" t="n">
        <v/>
      </c>
      <c r="AEG167" t="inlineStr">
        <is>
          <t>Menelepon atau WA langsung</t>
        </is>
      </c>
      <c r="AEH167" t="n">
        <v/>
      </c>
      <c r="AEI167" t="inlineStr">
        <is>
          <t>Tidak</t>
        </is>
      </c>
      <c r="AEJ167" t="inlineStr">
        <is>
          <t>Kadang-kadang</t>
        </is>
      </c>
      <c r="AEK167" t="inlineStr">
        <is>
          <t>Peningkatan kebersihan kandang ternak</t>
        </is>
      </c>
      <c r="AEL167" t="n">
        <v>0</v>
      </c>
      <c r="AEM167" t="n">
        <v>0</v>
      </c>
      <c r="AEN167" t="n">
        <v>0</v>
      </c>
      <c r="AEO167" t="n">
        <v>0</v>
      </c>
      <c r="AEP167" t="n">
        <v>0</v>
      </c>
      <c r="AEQ167" t="n">
        <v>0</v>
      </c>
      <c r="AER167" t="n">
        <v>1</v>
      </c>
      <c r="AES167" t="n">
        <v>0</v>
      </c>
      <c r="AET167" t="n">
        <v>0</v>
      </c>
      <c r="AEU167" t="n">
        <v>0</v>
      </c>
      <c r="AEV167" t="n">
        <v>0</v>
      </c>
      <c r="AEW167" t="n">
        <v>0</v>
      </c>
      <c r="AEX167" t="n">
        <v/>
      </c>
      <c r="AEY167" t="inlineStr">
        <is>
          <t>Agar kandang lebih bersih</t>
        </is>
      </c>
      <c r="AEZ167" t="n">
        <v/>
      </c>
      <c r="AFA167" t="inlineStr">
        <is>
          <t>Koperasi</t>
        </is>
      </c>
      <c r="AFB167" t="n">
        <v/>
      </c>
      <c r="AFC167" t="inlineStr">
        <is>
          <t>1000539434-12_54_14.jpg</t>
        </is>
      </c>
      <c r="AFD167" t="inlineStr">
        <is>
          <t>https://kf.kobotoolbox.org/api/v2/assets/avstPQqLr3Ab3ZdcVTXZ6f/data/670968861/attachments/attBCyCcrvyXpmhQRRsgfgM6/</t>
        </is>
      </c>
      <c r="AFE167" t="inlineStr">
        <is>
          <t>1000539432-12_54_20.jpg</t>
        </is>
      </c>
      <c r="AFF167" t="inlineStr">
        <is>
          <t>https://kf.kobotoolbox.org/api/v2/assets/avstPQqLr3Ab3ZdcVTXZ6f/data/670968861/attachments/attasH2FY3dt5quWJZ4wVdjd/</t>
        </is>
      </c>
      <c r="AFG167" t="inlineStr">
        <is>
          <t>Teguh</t>
        </is>
      </c>
      <c r="AFH167" t="n">
        <v/>
      </c>
      <c r="AFI167" t="inlineStr">
        <is>
          <t>E12 pakan konsentrat dan hijauan</t>
        </is>
      </c>
    </row>
    <row r="168">
      <c r="A168" t="n">
        <v/>
      </c>
      <c r="B168" t="n">
        <v/>
      </c>
      <c r="C168" t="n">
        <v/>
      </c>
      <c r="D168" t="inlineStr">
        <is>
          <t>turiman</t>
        </is>
      </c>
      <c r="E168" t="n">
        <v>89676401211</v>
      </c>
      <c r="F168" t="inlineStr">
        <is>
          <t>-7.885505 112.759499 974.316650390625 100</t>
        </is>
      </c>
      <c r="G168" t="n">
        <v>-7.885505</v>
      </c>
      <c r="H168" t="n">
        <v>112.759499</v>
      </c>
      <c r="I168" t="n">
        <v>974.3166504</v>
      </c>
      <c r="J168" t="n">
        <v>100</v>
      </c>
      <c r="K168" t="n">
        <v>0</v>
      </c>
      <c r="L168" t="inlineStr">
        <is>
          <t>-7.885924 112.760268 1045.3516845703125 16.23200035095215</t>
        </is>
      </c>
      <c r="M168" t="n">
        <v>-7.885924</v>
      </c>
      <c r="N168" t="n">
        <v>112.760268</v>
      </c>
      <c r="O168" t="n">
        <v>1045.351685</v>
      </c>
      <c r="P168" t="n">
        <v>16.23200035</v>
      </c>
      <c r="Q168" t="n">
        <v>0</v>
      </c>
      <c r="R168" t="inlineStr">
        <is>
          <t>Jawa Timur</t>
        </is>
      </c>
      <c r="S168" t="n">
        <v>0</v>
      </c>
      <c r="T168" t="n">
        <v>0</v>
      </c>
      <c r="U168" t="n">
        <v>0</v>
      </c>
      <c r="V168" t="n">
        <v>0</v>
      </c>
      <c r="W168" t="n">
        <v>0</v>
      </c>
      <c r="X168" t="n">
        <v>1</v>
      </c>
      <c r="Y168" t="n">
        <v>0</v>
      </c>
      <c r="Z168" t="n">
        <v>0</v>
      </c>
      <c r="AA168" t="n">
        <v>0</v>
      </c>
      <c r="AB168" t="n">
        <v>0</v>
      </c>
      <c r="AC168" t="inlineStr">
        <is>
          <t>MALANG</t>
        </is>
      </c>
      <c r="AD168" t="inlineStr">
        <is>
          <t>SINGOSARI</t>
        </is>
      </c>
      <c r="AE168" t="inlineStr">
        <is>
          <t>WONOREJO</t>
        </is>
      </c>
      <c r="AF168" t="inlineStr">
        <is>
          <t>KAN JABUNG</t>
        </is>
      </c>
      <c r="AG168" t="inlineStr">
        <is>
          <t>KJP0541</t>
        </is>
      </c>
      <c r="AH168" t="n">
        <v>11</v>
      </c>
      <c r="AI168" t="inlineStr">
        <is>
          <t>VPA1</t>
        </is>
      </c>
      <c r="AJ168" t="inlineStr">
        <is>
          <t>Aktif</t>
        </is>
      </c>
      <c r="AK168" t="n">
        <v>52</v>
      </c>
      <c r="AL168" t="inlineStr">
        <is>
          <t>Laki-laki</t>
        </is>
      </c>
      <c r="AM168" t="inlineStr">
        <is>
          <t>Sudah menikah</t>
        </is>
      </c>
      <c r="AN168" t="inlineStr">
        <is>
          <t>SD/Sederajat</t>
        </is>
      </c>
      <c r="AO168" t="inlineStr">
        <is>
          <t>Peternak</t>
        </is>
      </c>
      <c r="AP168" t="n">
        <v>0</v>
      </c>
      <c r="AQ168" t="n">
        <v>1</v>
      </c>
      <c r="AR168" t="n">
        <v>0</v>
      </c>
      <c r="AS168" t="n">
        <v>0</v>
      </c>
      <c r="AT168" t="n">
        <v>0</v>
      </c>
      <c r="AU168" t="n">
        <v>0</v>
      </c>
      <c r="AV168" t="n">
        <v>0</v>
      </c>
      <c r="AW168" t="n">
        <v>0</v>
      </c>
      <c r="AX168" t="n">
        <v/>
      </c>
      <c r="AY168" t="inlineStr">
        <is>
          <t>Petani</t>
        </is>
      </c>
      <c r="AZ168" t="n">
        <v>1</v>
      </c>
      <c r="BA168" t="n">
        <v>0</v>
      </c>
      <c r="BB168" t="n">
        <v>0</v>
      </c>
      <c r="BC168" t="n">
        <v>0</v>
      </c>
      <c r="BD168" t="n">
        <v>0</v>
      </c>
      <c r="BE168" t="n">
        <v>0</v>
      </c>
      <c r="BF168" t="n">
        <v>0</v>
      </c>
      <c r="BG168" t="n">
        <v>0</v>
      </c>
      <c r="BH168" t="n">
        <v/>
      </c>
      <c r="BI168" t="inlineStr">
        <is>
          <t>&gt;Rp3.500.000</t>
        </is>
      </c>
      <c r="BJ168" t="n">
        <v>1</v>
      </c>
      <c r="BK168" t="n">
        <v>1</v>
      </c>
      <c r="BL168" t="n">
        <v>1</v>
      </c>
      <c r="BM168" t="n">
        <v>0</v>
      </c>
      <c r="BN168" t="inlineStr">
        <is>
          <t>Milik sendiri</t>
        </is>
      </c>
      <c r="BO168" t="inlineStr">
        <is>
          <t>Permanen (dinding bata dan semen)</t>
        </is>
      </c>
      <c r="BP168" t="n">
        <v>1</v>
      </c>
      <c r="BQ168" t="n">
        <v>0</v>
      </c>
      <c r="BR168" t="n">
        <v>0</v>
      </c>
      <c r="BS168" t="n">
        <v>0</v>
      </c>
      <c r="BT168" t="n">
        <v>0</v>
      </c>
      <c r="BU168" t="n">
        <v/>
      </c>
      <c r="BV168" t="inlineStr">
        <is>
          <t>Keramik/ubin</t>
        </is>
      </c>
      <c r="BW168" t="n">
        <v>0</v>
      </c>
      <c r="BX168" t="n">
        <v>0</v>
      </c>
      <c r="BY168" t="n">
        <v>1</v>
      </c>
      <c r="BZ168" t="n">
        <v>0</v>
      </c>
      <c r="CA168" t="n">
        <v>0</v>
      </c>
      <c r="CB168" t="n">
        <v/>
      </c>
      <c r="CC168" t="inlineStr">
        <is>
          <t>Genting</t>
        </is>
      </c>
      <c r="CD168" t="n">
        <v>0</v>
      </c>
      <c r="CE168" t="n">
        <v>0</v>
      </c>
      <c r="CF168" t="n">
        <v>0</v>
      </c>
      <c r="CG168" t="n">
        <v>0</v>
      </c>
      <c r="CH168" t="n">
        <v>0</v>
      </c>
      <c r="CI168" t="n">
        <v>1</v>
      </c>
      <c r="CJ168" t="n">
        <v>0</v>
      </c>
      <c r="CK168" t="n">
        <v/>
      </c>
      <c r="CL168" t="inlineStr">
        <is>
          <t>Ya</t>
        </is>
      </c>
      <c r="CM168" t="n">
        <v>2015</v>
      </c>
      <c r="CN168" t="inlineStr">
        <is>
          <t>Fixed-Dome (Kubah Tetap)</t>
        </is>
      </c>
      <c r="CO168" t="inlineStr">
        <is>
          <t>8 m³ (6-7 ekor sapi, ±6,5 jam memasak/hari, ±65 kg slurry/hari)</t>
        </is>
      </c>
      <c r="CP168" t="inlineStr">
        <is>
          <t>Anggota keluarga - laki-laki</t>
        </is>
      </c>
      <c r="CQ168" t="n">
        <v>0</v>
      </c>
      <c r="CR168" t="n">
        <v>0</v>
      </c>
      <c r="CS168" t="n">
        <v>0</v>
      </c>
      <c r="CT168" t="n">
        <v>0</v>
      </c>
      <c r="CU168" t="n">
        <v>1</v>
      </c>
      <c r="CV168" t="n">
        <v>0</v>
      </c>
      <c r="CW168" t="n">
        <v>0</v>
      </c>
      <c r="CX168" t="n">
        <v>0</v>
      </c>
      <c r="CY168" t="inlineStr">
        <is>
          <t>Anggota keluarga - laki-laki</t>
        </is>
      </c>
      <c r="CZ168" t="n">
        <v>1</v>
      </c>
      <c r="DA168" t="n">
        <v>0</v>
      </c>
      <c r="DB168" t="n">
        <v>0</v>
      </c>
      <c r="DC168" t="n">
        <v/>
      </c>
      <c r="DD168" t="inlineStr">
        <is>
          <t>Anggota keluarga - laki-laki CPO atau pendamping</t>
        </is>
      </c>
      <c r="DE168" t="n">
        <v>1</v>
      </c>
      <c r="DF168" t="n">
        <v>0</v>
      </c>
      <c r="DG168" t="n">
        <v>1</v>
      </c>
      <c r="DH168" t="n">
        <v>0</v>
      </c>
      <c r="DI168" t="n">
        <v/>
      </c>
      <c r="DJ168" t="inlineStr">
        <is>
          <t>Anggota keluarga - laki-laki CPO atau pendamping</t>
        </is>
      </c>
      <c r="DK168" t="n">
        <v>1</v>
      </c>
      <c r="DL168" t="n">
        <v>0</v>
      </c>
      <c r="DM168" t="n">
        <v>1</v>
      </c>
      <c r="DN168" t="n">
        <v>0</v>
      </c>
      <c r="DO168" t="n">
        <v/>
      </c>
      <c r="DP168" t="inlineStr">
        <is>
          <t>Ya</t>
        </is>
      </c>
      <c r="DQ168" t="n">
        <v/>
      </c>
      <c r="DR168" t="n">
        <v/>
      </c>
      <c r="DS168" t="n">
        <v/>
      </c>
      <c r="DT168" t="n">
        <v/>
      </c>
      <c r="DU168" t="n">
        <v/>
      </c>
      <c r="DV168" t="n">
        <v/>
      </c>
      <c r="DW168" t="n">
        <v/>
      </c>
      <c r="DX168" t="n">
        <v/>
      </c>
      <c r="DY168" t="n">
        <v/>
      </c>
      <c r="DZ168" t="n">
        <v/>
      </c>
      <c r="EA168" t="n">
        <v/>
      </c>
      <c r="EB168" t="n">
        <v/>
      </c>
      <c r="EC168" t="n">
        <v/>
      </c>
      <c r="ED168" t="n">
        <v/>
      </c>
      <c r="EE168" t="n">
        <v/>
      </c>
      <c r="EF168" t="n">
        <v/>
      </c>
      <c r="EG168" t="n">
        <v/>
      </c>
      <c r="EH168" t="n">
        <v/>
      </c>
      <c r="EI168" t="inlineStr">
        <is>
          <t>Tidak ada masalah</t>
        </is>
      </c>
      <c r="EJ168" t="n">
        <v>0</v>
      </c>
      <c r="EK168" t="n">
        <v>0</v>
      </c>
      <c r="EL168" t="n">
        <v>0</v>
      </c>
      <c r="EM168" t="n">
        <v>1</v>
      </c>
      <c r="EN168" t="n">
        <v>0</v>
      </c>
      <c r="EO168" t="n">
        <v/>
      </c>
      <c r="EP168" t="inlineStr">
        <is>
          <t>Ya, cukup jelas dan mudah diikuti</t>
        </is>
      </c>
      <c r="EQ168" t="inlineStr">
        <is>
          <t>Pelatihan</t>
        </is>
      </c>
      <c r="ER168" t="inlineStr">
        <is>
          <t>CPO atau pendamping</t>
        </is>
      </c>
      <c r="ES168" t="n">
        <v>1</v>
      </c>
      <c r="ET168" t="n">
        <v>0</v>
      </c>
      <c r="EU168" t="n">
        <v>0</v>
      </c>
      <c r="EV168" t="n">
        <v>0</v>
      </c>
      <c r="EW168" t="n">
        <v/>
      </c>
      <c r="EX168" t="inlineStr">
        <is>
          <t>Anggota keluarga - Laki-laki</t>
        </is>
      </c>
      <c r="EY168" t="n">
        <v>1</v>
      </c>
      <c r="EZ168" t="n">
        <v>0</v>
      </c>
      <c r="FA168" t="n">
        <v>0</v>
      </c>
      <c r="FB168" t="n">
        <v/>
      </c>
      <c r="FC168" t="inlineStr">
        <is>
          <t>Setiap minggu</t>
        </is>
      </c>
      <c r="FD168" t="n">
        <v/>
      </c>
      <c r="FE168" t="inlineStr">
        <is>
          <t>Mengetahui</t>
        </is>
      </c>
      <c r="FF168" t="inlineStr">
        <is>
          <t>Sering (setiap minggu)</t>
        </is>
      </c>
      <c r="FG168" t="inlineStr">
        <is>
          <t>Mengetahui</t>
        </is>
      </c>
      <c r="FH168" t="inlineStr">
        <is>
          <t>Sering (setiap minggu)</t>
        </is>
      </c>
      <c r="FI168" t="inlineStr">
        <is>
          <t>Mengetahui</t>
        </is>
      </c>
      <c r="FJ168" t="inlineStr">
        <is>
          <t>Sering (setiap minggu)</t>
        </is>
      </c>
      <c r="FK168" t="inlineStr">
        <is>
          <t>Mengetahui</t>
        </is>
      </c>
      <c r="FL168" t="inlineStr">
        <is>
          <t>Selalu (setiap hari)</t>
        </is>
      </c>
      <c r="FM168" t="inlineStr">
        <is>
          <t>Mengetahui</t>
        </is>
      </c>
      <c r="FN168" t="inlineStr">
        <is>
          <t>Jarang (setiap bulan atau lebih)</t>
        </is>
      </c>
      <c r="FO168" t="inlineStr">
        <is>
          <t>Mengetahui</t>
        </is>
      </c>
      <c r="FP168" t="inlineStr">
        <is>
          <t>Jarang (setiap bulan atau lebih)</t>
        </is>
      </c>
      <c r="FQ168" t="inlineStr">
        <is>
          <t>Mengetahui</t>
        </is>
      </c>
      <c r="FR168" t="inlineStr">
        <is>
          <t>Ya</t>
        </is>
      </c>
      <c r="FS168" t="inlineStr">
        <is>
          <t>Mengetahui</t>
        </is>
      </c>
      <c r="FT168" t="inlineStr">
        <is>
          <t>Ya, selalu</t>
        </is>
      </c>
      <c r="FU168" t="inlineStr">
        <is>
          <t>Laki-laki dewasa</t>
        </is>
      </c>
      <c r="FV168" t="n">
        <v>1</v>
      </c>
      <c r="FW168" t="n">
        <v>0</v>
      </c>
      <c r="FX168" t="n">
        <v>0</v>
      </c>
      <c r="FY168" t="n">
        <v>0</v>
      </c>
      <c r="FZ168" t="inlineStr">
        <is>
          <t>Memahami</t>
        </is>
      </c>
      <c r="GA168" t="inlineStr">
        <is>
          <t>CPO</t>
        </is>
      </c>
      <c r="GB168" t="n">
        <v>1</v>
      </c>
      <c r="GC168" t="n">
        <v>0</v>
      </c>
      <c r="GD168" t="n">
        <v>0</v>
      </c>
      <c r="GE168" t="n">
        <v>0</v>
      </c>
      <c r="GF168" t="n">
        <v/>
      </c>
      <c r="GG168" t="inlineStr">
        <is>
          <t>Selalu</t>
        </is>
      </c>
      <c r="GH168" t="inlineStr">
        <is>
          <t>Ya</t>
        </is>
      </c>
      <c r="GI168" t="inlineStr">
        <is>
          <t>Tetangga</t>
        </is>
      </c>
      <c r="GJ168" t="n">
        <v>1</v>
      </c>
      <c r="GK168" t="n">
        <v>0</v>
      </c>
      <c r="GL168" t="n">
        <v>0</v>
      </c>
      <c r="GM168" t="n">
        <v>0</v>
      </c>
      <c r="GN168" t="n">
        <v/>
      </c>
      <c r="GO168" t="n">
        <v>10</v>
      </c>
      <c r="GP168" t="inlineStr">
        <is>
          <t>Sebagian</t>
        </is>
      </c>
      <c r="GQ168" t="inlineStr">
        <is>
          <t>LPG</t>
        </is>
      </c>
      <c r="GR168" t="n">
        <v>1</v>
      </c>
      <c r="GS168" t="n">
        <v>0</v>
      </c>
      <c r="GT168" t="n">
        <v>0</v>
      </c>
      <c r="GU168" t="n">
        <v>0</v>
      </c>
      <c r="GV168" t="n">
        <v>0</v>
      </c>
      <c r="GW168" t="n">
        <v>0</v>
      </c>
      <c r="GX168" t="n">
        <v>0</v>
      </c>
      <c r="GY168" t="n">
        <v/>
      </c>
      <c r="GZ168" t="inlineStr">
        <is>
          <t>Tidak</t>
        </is>
      </c>
      <c r="HA168" t="n">
        <v/>
      </c>
      <c r="HB168" t="n">
        <v/>
      </c>
      <c r="HC168" t="n">
        <v/>
      </c>
      <c r="HD168" t="n">
        <v/>
      </c>
      <c r="HE168" t="n">
        <v/>
      </c>
      <c r="HF168" t="n">
        <v/>
      </c>
      <c r="HG168" t="n">
        <v/>
      </c>
      <c r="HH168" t="n">
        <v/>
      </c>
      <c r="HI168" t="n">
        <v/>
      </c>
      <c r="HJ168" t="n">
        <v/>
      </c>
      <c r="HK168" t="n">
        <v/>
      </c>
      <c r="HL168" t="n">
        <v/>
      </c>
      <c r="HM168" t="n">
        <v/>
      </c>
      <c r="HN168" t="n">
        <v/>
      </c>
      <c r="HO168" t="n">
        <v/>
      </c>
      <c r="HP168" t="n">
        <v/>
      </c>
      <c r="HQ168" t="n">
        <v/>
      </c>
      <c r="HR168" t="n">
        <v/>
      </c>
      <c r="HS168" t="n">
        <v/>
      </c>
      <c r="HT168" t="n">
        <v/>
      </c>
      <c r="HU168" t="n">
        <v/>
      </c>
      <c r="HV168" t="n">
        <v/>
      </c>
      <c r="HW168" t="n">
        <v/>
      </c>
      <c r="HX168" t="n">
        <v/>
      </c>
      <c r="HY168" t="n">
        <v/>
      </c>
      <c r="HZ168" t="n">
        <v/>
      </c>
      <c r="IA168" t="n">
        <v>4</v>
      </c>
      <c r="IB168" t="n">
        <v>80000</v>
      </c>
      <c r="IC168" t="n">
        <v/>
      </c>
      <c r="ID168" t="n">
        <v/>
      </c>
      <c r="IE168" t="n">
        <v/>
      </c>
      <c r="IF168" t="n">
        <v/>
      </c>
      <c r="IG168" t="n">
        <v/>
      </c>
      <c r="IH168" t="n">
        <v/>
      </c>
      <c r="II168" t="n">
        <v/>
      </c>
      <c r="IJ168" t="n">
        <v/>
      </c>
      <c r="IK168" t="inlineStr">
        <is>
          <t>65-80 kg</t>
        </is>
      </c>
      <c r="IL168" t="inlineStr">
        <is>
          <t>3-5 jam</t>
        </is>
      </c>
      <c r="IM168" t="inlineStr">
        <is>
          <t>Ya</t>
        </is>
      </c>
      <c r="IN168" t="inlineStr">
        <is>
          <t>Tidak</t>
        </is>
      </c>
      <c r="IO168" t="inlineStr">
        <is>
          <t>Jauh lebih bersih</t>
        </is>
      </c>
      <c r="IP168" t="n">
        <v/>
      </c>
      <c r="IQ168" t="inlineStr">
        <is>
          <t>Tidak pernah</t>
        </is>
      </c>
      <c r="IR168" t="n">
        <v/>
      </c>
      <c r="IS168" t="n">
        <v/>
      </c>
      <c r="IT168" t="n">
        <v/>
      </c>
      <c r="IU168" t="n">
        <v/>
      </c>
      <c r="IV168" t="n">
        <v/>
      </c>
      <c r="IW168" t="n">
        <v/>
      </c>
      <c r="IX168" t="n">
        <v/>
      </c>
      <c r="IY168" t="n">
        <v/>
      </c>
      <c r="IZ168" t="inlineStr">
        <is>
          <t>Tidak pernah</t>
        </is>
      </c>
      <c r="JA168" t="n">
        <v/>
      </c>
      <c r="JB168" t="n">
        <v/>
      </c>
      <c r="JC168" t="n">
        <v/>
      </c>
      <c r="JD168" t="n">
        <v/>
      </c>
      <c r="JE168" t="n">
        <v/>
      </c>
      <c r="JF168" t="n">
        <v/>
      </c>
      <c r="JG168" t="n">
        <v/>
      </c>
      <c r="JH168" t="n">
        <v/>
      </c>
      <c r="JI168" t="inlineStr">
        <is>
          <t>Tidak pernah</t>
        </is>
      </c>
      <c r="JJ168" t="n">
        <v/>
      </c>
      <c r="JK168" t="n">
        <v/>
      </c>
      <c r="JL168" t="n">
        <v/>
      </c>
      <c r="JM168" t="n">
        <v/>
      </c>
      <c r="JN168" t="n">
        <v/>
      </c>
      <c r="JO168" t="n">
        <v/>
      </c>
      <c r="JP168" t="n">
        <v/>
      </c>
      <c r="JQ168" t="n">
        <v/>
      </c>
      <c r="JR168" t="inlineStr">
        <is>
          <t>Tidak pernah</t>
        </is>
      </c>
      <c r="JS168" t="n">
        <v/>
      </c>
      <c r="JT168" t="n">
        <v/>
      </c>
      <c r="JU168" t="n">
        <v/>
      </c>
      <c r="JV168" t="n">
        <v/>
      </c>
      <c r="JW168" t="n">
        <v/>
      </c>
      <c r="JX168" t="n">
        <v/>
      </c>
      <c r="JY168" t="n">
        <v/>
      </c>
      <c r="JZ168" t="n">
        <v/>
      </c>
      <c r="KA168" t="inlineStr">
        <is>
          <t>Tidak pernah</t>
        </is>
      </c>
      <c r="KB168" t="n">
        <v/>
      </c>
      <c r="KC168" t="n">
        <v/>
      </c>
      <c r="KD168" t="n">
        <v/>
      </c>
      <c r="KE168" t="n">
        <v/>
      </c>
      <c r="KF168" t="n">
        <v/>
      </c>
      <c r="KG168" t="n">
        <v/>
      </c>
      <c r="KH168" t="n">
        <v/>
      </c>
      <c r="KI168" t="n">
        <v/>
      </c>
      <c r="KJ168" t="inlineStr">
        <is>
          <t>Tidak pernah</t>
        </is>
      </c>
      <c r="KK168" t="n">
        <v/>
      </c>
      <c r="KL168" t="n">
        <v/>
      </c>
      <c r="KM168" t="n">
        <v/>
      </c>
      <c r="KN168" t="n">
        <v/>
      </c>
      <c r="KO168" t="n">
        <v/>
      </c>
      <c r="KP168" t="n">
        <v/>
      </c>
      <c r="KQ168" t="n">
        <v/>
      </c>
      <c r="KR168" t="n">
        <v/>
      </c>
      <c r="KS168" t="inlineStr">
        <is>
          <t>Jauh lebih baik</t>
        </is>
      </c>
      <c r="KT168" t="inlineStr">
        <is>
          <t>0-1 kali</t>
        </is>
      </c>
      <c r="KU168" t="inlineStr">
        <is>
          <t>0-1 kali</t>
        </is>
      </c>
      <c r="KV168" t="inlineStr">
        <is>
          <t>Tidak ada</t>
        </is>
      </c>
      <c r="KW168" t="n">
        <v>0</v>
      </c>
      <c r="KX168" t="n">
        <v>0</v>
      </c>
      <c r="KY168" t="n">
        <v>0</v>
      </c>
      <c r="KZ168" t="n">
        <v>1</v>
      </c>
      <c r="LA168" t="inlineStr">
        <is>
          <t>Jauh lebih baik</t>
        </is>
      </c>
      <c r="LB168" t="inlineStr">
        <is>
          <t>Jauh lebih baik</t>
        </is>
      </c>
      <c r="LC168" t="n">
        <v>8</v>
      </c>
      <c r="LD168" t="n">
        <v>8</v>
      </c>
      <c r="LE168" t="n">
        <v>0</v>
      </c>
      <c r="LF168" t="n">
        <v>0</v>
      </c>
      <c r="LG168" t="inlineStr">
        <is>
          <t>Ya</t>
        </is>
      </c>
      <c r="LH168" t="n">
        <v>1300000</v>
      </c>
      <c r="LI168" t="n">
        <v/>
      </c>
      <c r="LJ168" t="inlineStr">
        <is>
          <t>Tabungan Kebutuhan rumah tangga</t>
        </is>
      </c>
      <c r="LK168" t="n">
        <v>1</v>
      </c>
      <c r="LL168" t="n">
        <v>0</v>
      </c>
      <c r="LM168" t="n">
        <v>0</v>
      </c>
      <c r="LN168" t="n">
        <v>0</v>
      </c>
      <c r="LO168" t="n">
        <v>1</v>
      </c>
      <c r="LP168" t="n">
        <v>0</v>
      </c>
      <c r="LQ168" t="n">
        <v>0</v>
      </c>
      <c r="LR168" t="n">
        <v/>
      </c>
      <c r="LS168" t="n">
        <v>20</v>
      </c>
      <c r="LT168" t="n">
        <v>0</v>
      </c>
      <c r="LU168" t="n">
        <v>0</v>
      </c>
      <c r="LV168" t="n">
        <v>20</v>
      </c>
      <c r="LW168" t="n">
        <v>0</v>
      </c>
      <c r="LX168" t="n">
        <v>0</v>
      </c>
      <c r="LY168" t="n">
        <v>10</v>
      </c>
      <c r="LZ168" t="n">
        <v>0</v>
      </c>
      <c r="MA168" t="n">
        <v>0</v>
      </c>
      <c r="MB168" t="inlineStr">
        <is>
          <t>Ya</t>
        </is>
      </c>
      <c r="MC168" t="n">
        <v>0</v>
      </c>
      <c r="MD168" t="n">
        <v>0</v>
      </c>
      <c r="ME168" t="n">
        <v>0</v>
      </c>
      <c r="MF168" t="n">
        <v>0</v>
      </c>
      <c r="MG168" t="n">
        <v>0</v>
      </c>
      <c r="MH168" t="n">
        <v>0</v>
      </c>
      <c r="MI168" t="inlineStr">
        <is>
          <t>Bekerja</t>
        </is>
      </c>
      <c r="MJ168" t="n">
        <v>0</v>
      </c>
      <c r="MK168" t="n">
        <v>0</v>
      </c>
      <c r="ML168" t="n">
        <v>0</v>
      </c>
      <c r="MM168" t="n">
        <v>0</v>
      </c>
      <c r="MN168" t="n">
        <v>1</v>
      </c>
      <c r="MO168" t="n">
        <v>0</v>
      </c>
      <c r="MP168" t="n">
        <v/>
      </c>
      <c r="MQ168" t="inlineStr">
        <is>
          <t>Tanam tebu</t>
        </is>
      </c>
      <c r="MR168" t="n">
        <v/>
      </c>
      <c r="MS168" t="n">
        <v/>
      </c>
      <c r="MT168" t="inlineStr">
        <is>
          <t>Istirahat</t>
        </is>
      </c>
      <c r="MU168" t="inlineStr">
        <is>
          <t>Tidak</t>
        </is>
      </c>
      <c r="MV168" t="n">
        <v/>
      </c>
      <c r="MW168" t="n">
        <v/>
      </c>
      <c r="MX168" t="n">
        <v/>
      </c>
      <c r="MY168" t="n">
        <v/>
      </c>
      <c r="MZ168" t="n">
        <v/>
      </c>
      <c r="NA168" t="n">
        <v/>
      </c>
      <c r="NB168" t="n">
        <v/>
      </c>
      <c r="NC168" t="n">
        <v/>
      </c>
      <c r="ND168" t="n">
        <v/>
      </c>
      <c r="NE168" t="n">
        <v/>
      </c>
      <c r="NF168" t="n">
        <v/>
      </c>
      <c r="NG168" t="n">
        <v/>
      </c>
      <c r="NH168" t="n">
        <v/>
      </c>
      <c r="NI168" t="n">
        <v/>
      </c>
      <c r="NJ168" t="n">
        <v/>
      </c>
      <c r="NK168" t="n">
        <v/>
      </c>
      <c r="NL168" t="inlineStr">
        <is>
          <t>Tidak</t>
        </is>
      </c>
      <c r="NM168" t="inlineStr">
        <is>
          <t>Kombinasi dana mandiri dan dana hibah</t>
        </is>
      </c>
      <c r="NN168" t="inlineStr">
        <is>
          <t>7.000.001-9.000.000</t>
        </is>
      </c>
      <c r="NO168" t="inlineStr">
        <is>
          <t>Yayasan Rumah Energi atau BIRU</t>
        </is>
      </c>
      <c r="NP168" t="n">
        <v/>
      </c>
      <c r="NQ168" t="n">
        <v/>
      </c>
      <c r="NR168" t="n">
        <v/>
      </c>
      <c r="NS168" t="n">
        <v/>
      </c>
      <c r="NT168" t="n">
        <v/>
      </c>
      <c r="NU168" t="n">
        <v/>
      </c>
      <c r="NV168" t="inlineStr">
        <is>
          <t>Anggota keluarga - Laki-laki dewasa</t>
        </is>
      </c>
      <c r="NW168" t="n">
        <v/>
      </c>
      <c r="NX168" t="inlineStr">
        <is>
          <t>Sedikit meningkat</t>
        </is>
      </c>
      <c r="NY168" t="n">
        <v>75</v>
      </c>
      <c r="NZ168" t="n">
        <v>0</v>
      </c>
      <c r="OA168" t="n">
        <v>0</v>
      </c>
      <c r="OB168" t="n">
        <v>0</v>
      </c>
      <c r="OC168" t="n">
        <v>30</v>
      </c>
      <c r="OD168" t="n">
        <v>0</v>
      </c>
      <c r="OE168" t="inlineStr">
        <is>
          <t>Jauh lebih baik</t>
        </is>
      </c>
      <c r="OF168" t="inlineStr">
        <is>
          <t>Lebih baik (beda waktu memasak 5-30 menit, ATAU tidak lagi ada rasa/bau makanan yang berubah, ATAU alasan lainnya)</t>
        </is>
      </c>
      <c r="OG168" t="inlineStr">
        <is>
          <t>Ya</t>
        </is>
      </c>
      <c r="OH168" t="n">
        <v>0</v>
      </c>
      <c r="OI168" t="n">
        <v>8</v>
      </c>
      <c r="OJ168" t="n">
        <v>0</v>
      </c>
      <c r="OK168" t="n">
        <v>0</v>
      </c>
      <c r="OL168" t="n">
        <v>0</v>
      </c>
      <c r="OM168" t="n">
        <v>0</v>
      </c>
      <c r="ON168" t="n">
        <v>12</v>
      </c>
      <c r="OO168" t="n">
        <v>0</v>
      </c>
      <c r="OP168" t="inlineStr">
        <is>
          <t>Sapi perah Ayam</t>
        </is>
      </c>
      <c r="OQ168" t="n">
        <v>0</v>
      </c>
      <c r="OR168" t="n">
        <v>1</v>
      </c>
      <c r="OS168" t="n">
        <v>0</v>
      </c>
      <c r="OT168" t="n">
        <v>0</v>
      </c>
      <c r="OU168" t="n">
        <v>0</v>
      </c>
      <c r="OV168" t="n">
        <v>0</v>
      </c>
      <c r="OW168" t="n">
        <v>1</v>
      </c>
      <c r="OX168" t="n">
        <v>0</v>
      </c>
      <c r="OY168" t="n">
        <v>0</v>
      </c>
      <c r="OZ168" t="inlineStr">
        <is>
          <t>Sapi perah</t>
        </is>
      </c>
      <c r="PA168" t="n">
        <v>0</v>
      </c>
      <c r="PB168" t="n">
        <v>1</v>
      </c>
      <c r="PC168" t="n">
        <v>0</v>
      </c>
      <c r="PD168" t="n">
        <v>0</v>
      </c>
      <c r="PE168" t="n">
        <v>0</v>
      </c>
      <c r="PF168" t="n">
        <v>0</v>
      </c>
      <c r="PG168" t="n">
        <v>0</v>
      </c>
      <c r="PH168" t="n">
        <v>0</v>
      </c>
      <c r="PI168" t="n">
        <v>0</v>
      </c>
      <c r="PJ168" t="inlineStr">
        <is>
          <t>Sapi perah</t>
        </is>
      </c>
      <c r="PK168" t="n">
        <v>0</v>
      </c>
      <c r="PL168" t="n">
        <v>1</v>
      </c>
      <c r="PM168" t="n">
        <v>0</v>
      </c>
      <c r="PN168" t="n">
        <v>0</v>
      </c>
      <c r="PO168" t="n">
        <v>0</v>
      </c>
      <c r="PP168" t="n">
        <v>0</v>
      </c>
      <c r="PQ168" t="n">
        <v>0</v>
      </c>
      <c r="PR168" t="n">
        <v>0</v>
      </c>
      <c r="PS168" t="n">
        <v>0</v>
      </c>
      <c r="PT168" t="n">
        <v/>
      </c>
      <c r="PU168" t="n">
        <v/>
      </c>
      <c r="PV168" t="n">
        <v/>
      </c>
      <c r="PW168" t="n">
        <v/>
      </c>
      <c r="PX168" t="n">
        <v/>
      </c>
      <c r="PY168" t="n">
        <v/>
      </c>
      <c r="PZ168" t="n">
        <v/>
      </c>
      <c r="QA168" t="n">
        <v/>
      </c>
      <c r="QB168" t="n">
        <v/>
      </c>
      <c r="QC168" t="n">
        <v/>
      </c>
      <c r="QD168" t="n">
        <v/>
      </c>
      <c r="QE168" t="inlineStr">
        <is>
          <t>1-Disebarkan ke lahan terbuka</t>
        </is>
      </c>
      <c r="QF168" t="n">
        <v>0</v>
      </c>
      <c r="QG168" t="n">
        <v>0</v>
      </c>
      <c r="QH168" t="n">
        <v>0</v>
      </c>
      <c r="QI168" t="n">
        <v>0</v>
      </c>
      <c r="QJ168" t="n">
        <v>0</v>
      </c>
      <c r="QK168" t="n">
        <v>1</v>
      </c>
      <c r="QL168" t="n">
        <v>0</v>
      </c>
      <c r="QM168" t="n">
        <v>0</v>
      </c>
      <c r="QN168" t="n">
        <v>0</v>
      </c>
      <c r="QO168" t="n">
        <v/>
      </c>
      <c r="QP168" t="n">
        <v/>
      </c>
      <c r="QQ168" t="n">
        <v/>
      </c>
      <c r="QR168" t="n">
        <v/>
      </c>
      <c r="QS168" t="n">
        <v/>
      </c>
      <c r="QT168" t="n">
        <v/>
      </c>
      <c r="QU168" t="n">
        <v/>
      </c>
      <c r="QV168" t="n">
        <v/>
      </c>
      <c r="QW168" t="n">
        <v/>
      </c>
      <c r="QX168" t="n">
        <v/>
      </c>
      <c r="QY168" t="n">
        <v/>
      </c>
      <c r="QZ168" t="n">
        <v/>
      </c>
      <c r="RA168" t="n">
        <v/>
      </c>
      <c r="RB168" t="n">
        <v/>
      </c>
      <c r="RC168" t="n">
        <v/>
      </c>
      <c r="RD168" t="n">
        <v/>
      </c>
      <c r="RE168" t="n">
        <v/>
      </c>
      <c r="RF168" t="n">
        <v/>
      </c>
      <c r="RG168" t="n">
        <v/>
      </c>
      <c r="RH168" t="n">
        <v/>
      </c>
      <c r="RI168" t="n">
        <v/>
      </c>
      <c r="RJ168" t="n">
        <v/>
      </c>
      <c r="RK168" t="n">
        <v/>
      </c>
      <c r="RL168" t="n">
        <v/>
      </c>
      <c r="RM168" t="n">
        <v/>
      </c>
      <c r="RN168" t="n">
        <v/>
      </c>
      <c r="RO168" t="n">
        <v/>
      </c>
      <c r="RP168" t="n">
        <v/>
      </c>
      <c r="RQ168" t="n">
        <v/>
      </c>
      <c r="RR168" t="n">
        <v/>
      </c>
      <c r="RS168" t="n">
        <v/>
      </c>
      <c r="RT168" t="n">
        <v/>
      </c>
      <c r="RU168" t="n">
        <v/>
      </c>
      <c r="RV168" t="n">
        <v/>
      </c>
      <c r="RW168" t="n">
        <v/>
      </c>
      <c r="RX168" t="n">
        <v/>
      </c>
      <c r="RY168" t="n">
        <v/>
      </c>
      <c r="RZ168" t="n">
        <v/>
      </c>
      <c r="SA168" t="n">
        <v/>
      </c>
      <c r="SB168" t="n">
        <v/>
      </c>
      <c r="SC168" t="inlineStr">
        <is>
          <t>1-Disebarkan ke lahan terbuka</t>
        </is>
      </c>
      <c r="SD168" t="n">
        <v>0</v>
      </c>
      <c r="SE168" t="n">
        <v>0</v>
      </c>
      <c r="SF168" t="n">
        <v>0</v>
      </c>
      <c r="SG168" t="n">
        <v>0</v>
      </c>
      <c r="SH168" t="n">
        <v>0</v>
      </c>
      <c r="SI168" t="n">
        <v>1</v>
      </c>
      <c r="SJ168" t="n">
        <v>0</v>
      </c>
      <c r="SK168" t="n">
        <v>0</v>
      </c>
      <c r="SL168" t="n">
        <v>0</v>
      </c>
      <c r="SM168" t="n">
        <v/>
      </c>
      <c r="SN168" t="n">
        <v/>
      </c>
      <c r="SO168" t="n">
        <v/>
      </c>
      <c r="SP168" t="n">
        <v/>
      </c>
      <c r="SQ168" t="n">
        <v/>
      </c>
      <c r="SR168" t="n">
        <v/>
      </c>
      <c r="SS168" t="n">
        <v/>
      </c>
      <c r="ST168" t="n">
        <v/>
      </c>
      <c r="SU168" t="n">
        <v/>
      </c>
      <c r="SV168" t="n">
        <v/>
      </c>
      <c r="SW168" t="n">
        <v/>
      </c>
      <c r="SX168" t="n">
        <v/>
      </c>
      <c r="SY168" t="n">
        <v/>
      </c>
      <c r="SZ168" t="n">
        <v>4</v>
      </c>
      <c r="TA168" t="n">
        <v/>
      </c>
      <c r="TB168" t="n">
        <v/>
      </c>
      <c r="TC168" t="n">
        <v/>
      </c>
      <c r="TD168" t="n">
        <v/>
      </c>
      <c r="TE168" t="n">
        <v>4</v>
      </c>
      <c r="TF168" t="n">
        <v/>
      </c>
      <c r="TG168" t="n">
        <v/>
      </c>
      <c r="TH168" t="n">
        <v/>
      </c>
      <c r="TI168" t="n">
        <v/>
      </c>
      <c r="TJ168" t="n">
        <v/>
      </c>
      <c r="TK168" t="n">
        <v/>
      </c>
      <c r="TL168" t="n">
        <v/>
      </c>
      <c r="TM168" t="n">
        <v/>
      </c>
      <c r="TN168" t="n">
        <v/>
      </c>
      <c r="TO168" t="n">
        <v/>
      </c>
      <c r="TP168" t="n">
        <v/>
      </c>
      <c r="TQ168" t="n">
        <v/>
      </c>
      <c r="TR168" t="n">
        <v/>
      </c>
      <c r="TS168" t="n">
        <v/>
      </c>
      <c r="TT168" t="n">
        <v/>
      </c>
      <c r="TU168" t="n">
        <v/>
      </c>
      <c r="TV168" t="n">
        <v/>
      </c>
      <c r="TW168" t="n">
        <v/>
      </c>
      <c r="TX168" t="n">
        <v/>
      </c>
      <c r="TY168" t="n">
        <v/>
      </c>
      <c r="TZ168" t="n">
        <v/>
      </c>
      <c r="UA168" t="n">
        <v/>
      </c>
      <c r="UB168" t="n">
        <v/>
      </c>
      <c r="UC168" t="n">
        <v/>
      </c>
      <c r="UD168" t="n">
        <v/>
      </c>
      <c r="UE168" t="n">
        <v/>
      </c>
      <c r="UF168" t="n">
        <v/>
      </c>
      <c r="UG168" t="n">
        <v/>
      </c>
      <c r="UH168" t="n">
        <v/>
      </c>
      <c r="UI168" t="n">
        <v/>
      </c>
      <c r="UJ168" t="n">
        <v/>
      </c>
      <c r="UK168" t="n">
        <v/>
      </c>
      <c r="UL168" t="n">
        <v/>
      </c>
      <c r="UM168" t="n">
        <v/>
      </c>
      <c r="UN168" t="n">
        <v/>
      </c>
      <c r="UO168" t="n">
        <v/>
      </c>
      <c r="UP168" t="n">
        <v/>
      </c>
      <c r="UQ168" t="n">
        <v/>
      </c>
      <c r="UR168" t="n">
        <v/>
      </c>
      <c r="US168" t="n">
        <v/>
      </c>
      <c r="UT168" t="n">
        <v/>
      </c>
      <c r="UU168" t="n">
        <v/>
      </c>
      <c r="UV168" t="inlineStr">
        <is>
          <t>Pemberian pakan di kandang</t>
        </is>
      </c>
      <c r="UW168" t="n">
        <v/>
      </c>
      <c r="UX168" t="n">
        <v/>
      </c>
      <c r="UY168" t="n">
        <v/>
      </c>
      <c r="UZ168" t="n">
        <v/>
      </c>
      <c r="VA168" t="inlineStr">
        <is>
          <t>Penggembalaan terbuka</t>
        </is>
      </c>
      <c r="VB168" t="n">
        <v/>
      </c>
      <c r="VC168" t="n">
        <v/>
      </c>
      <c r="VD168" t="inlineStr">
        <is>
          <t>Sangat teratur (setiap hari)</t>
        </is>
      </c>
      <c r="VE168" t="n">
        <v/>
      </c>
      <c r="VF168" t="n">
        <v/>
      </c>
      <c r="VG168" t="n">
        <v/>
      </c>
      <c r="VH168" t="n">
        <v/>
      </c>
      <c r="VI168" t="inlineStr">
        <is>
          <t>Sangat jarang (&gt;1 bulan sekali)</t>
        </is>
      </c>
      <c r="VJ168" t="n">
        <v/>
      </c>
      <c r="VK168" t="n">
        <v/>
      </c>
      <c r="VL168" t="inlineStr">
        <is>
          <t>Sangat sering (&gt;1 kali sehari)</t>
        </is>
      </c>
      <c r="VM168" t="n">
        <v/>
      </c>
      <c r="VN168" t="n">
        <v/>
      </c>
      <c r="VO168" t="n">
        <v/>
      </c>
      <c r="VP168" t="n">
        <v/>
      </c>
      <c r="VQ168" t="n">
        <v/>
      </c>
      <c r="VR168" t="n">
        <v/>
      </c>
      <c r="VS168" t="n">
        <v/>
      </c>
      <c r="VT168" t="n">
        <v/>
      </c>
      <c r="VU168" t="n">
        <v/>
      </c>
      <c r="VV168" t="n">
        <v/>
      </c>
      <c r="VW168" t="n">
        <v/>
      </c>
      <c r="VX168" t="n">
        <v/>
      </c>
      <c r="VY168" t="n">
        <v/>
      </c>
      <c r="VZ168" t="n">
        <v/>
      </c>
      <c r="WA168" t="n">
        <v/>
      </c>
      <c r="WB168" t="n">
        <v/>
      </c>
      <c r="WC168" t="n">
        <v/>
      </c>
      <c r="WD168" t="n">
        <v/>
      </c>
      <c r="WE168" t="n">
        <v/>
      </c>
      <c r="WF168" t="inlineStr">
        <is>
          <t>3-Disimpan terbuka (dry lot)</t>
        </is>
      </c>
      <c r="WG168" t="n">
        <v>0</v>
      </c>
      <c r="WH168" t="n">
        <v>0</v>
      </c>
      <c r="WI168" t="n">
        <v>0</v>
      </c>
      <c r="WJ168" t="n">
        <v>0</v>
      </c>
      <c r="WK168" t="n">
        <v>0</v>
      </c>
      <c r="WL168" t="n">
        <v>0</v>
      </c>
      <c r="WM168" t="n">
        <v>1</v>
      </c>
      <c r="WN168" t="n">
        <v>0</v>
      </c>
      <c r="WO168" t="n">
        <v>0</v>
      </c>
      <c r="WP168" t="n">
        <v>0</v>
      </c>
      <c r="WQ168" t="n">
        <v>0</v>
      </c>
      <c r="WR168" t="n">
        <v>0</v>
      </c>
      <c r="WS168" t="n">
        <v/>
      </c>
      <c r="WT168" t="n">
        <v/>
      </c>
      <c r="WU168" t="n">
        <v/>
      </c>
      <c r="WV168" t="n">
        <v/>
      </c>
      <c r="WW168" t="n">
        <v/>
      </c>
      <c r="WX168" t="n">
        <v/>
      </c>
      <c r="WY168" t="n">
        <v/>
      </c>
      <c r="WZ168" t="n">
        <v/>
      </c>
      <c r="XA168" t="n">
        <v/>
      </c>
      <c r="XB168" t="n">
        <v/>
      </c>
      <c r="XC168" t="n">
        <v/>
      </c>
      <c r="XD168" t="n">
        <v/>
      </c>
      <c r="XE168" t="n">
        <v/>
      </c>
      <c r="XF168" t="n">
        <v/>
      </c>
      <c r="XG168" t="n">
        <v/>
      </c>
      <c r="XH168" t="n">
        <v/>
      </c>
      <c r="XI168" t="n">
        <v/>
      </c>
      <c r="XJ168" t="n">
        <v/>
      </c>
      <c r="XK168" t="n">
        <v/>
      </c>
      <c r="XL168" t="n">
        <v/>
      </c>
      <c r="XM168" t="n">
        <v/>
      </c>
      <c r="XN168" t="n">
        <v/>
      </c>
      <c r="XO168" t="n">
        <v/>
      </c>
      <c r="XP168" t="n">
        <v/>
      </c>
      <c r="XQ168" t="n">
        <v/>
      </c>
      <c r="XR168" t="n">
        <v/>
      </c>
      <c r="XS168" t="n">
        <v/>
      </c>
      <c r="XT168" t="n">
        <v/>
      </c>
      <c r="XU168" t="n">
        <v/>
      </c>
      <c r="XV168" t="n">
        <v/>
      </c>
      <c r="XW168" t="n">
        <v/>
      </c>
      <c r="XX168" t="n">
        <v/>
      </c>
      <c r="XY168" t="n">
        <v/>
      </c>
      <c r="XZ168" t="n">
        <v/>
      </c>
      <c r="YA168" t="n">
        <v/>
      </c>
      <c r="YB168" t="n">
        <v/>
      </c>
      <c r="YC168" t="n">
        <v/>
      </c>
      <c r="YD168" t="n">
        <v/>
      </c>
      <c r="YE168" t="n">
        <v/>
      </c>
      <c r="YF168" t="n">
        <v/>
      </c>
      <c r="YG168" t="n">
        <v/>
      </c>
      <c r="YH168" t="n">
        <v/>
      </c>
      <c r="YI168" t="n">
        <v/>
      </c>
      <c r="YJ168" t="n">
        <v/>
      </c>
      <c r="YK168" t="n">
        <v/>
      </c>
      <c r="YL168" t="n">
        <v/>
      </c>
      <c r="YM168" t="n">
        <v/>
      </c>
      <c r="YN168" t="inlineStr">
        <is>
          <t>3-Disimpan terbuka (dry lot)</t>
        </is>
      </c>
      <c r="YO168" t="n">
        <v>0</v>
      </c>
      <c r="YP168" t="n">
        <v>0</v>
      </c>
      <c r="YQ168" t="n">
        <v>0</v>
      </c>
      <c r="YR168" t="n">
        <v>0</v>
      </c>
      <c r="YS168" t="n">
        <v>0</v>
      </c>
      <c r="YT168" t="n">
        <v>0</v>
      </c>
      <c r="YU168" t="n">
        <v>1</v>
      </c>
      <c r="YV168" t="n">
        <v>0</v>
      </c>
      <c r="YW168" t="n">
        <v>0</v>
      </c>
      <c r="YX168" t="n">
        <v>0</v>
      </c>
      <c r="YY168" t="n">
        <v>0</v>
      </c>
      <c r="YZ168" t="n">
        <v>0</v>
      </c>
      <c r="ZA168" t="n">
        <v/>
      </c>
      <c r="ZB168" t="n">
        <v/>
      </c>
      <c r="ZC168" t="n">
        <v/>
      </c>
      <c r="ZD168" t="n">
        <v/>
      </c>
      <c r="ZE168" t="n">
        <v/>
      </c>
      <c r="ZF168" t="n">
        <v/>
      </c>
      <c r="ZG168" t="n">
        <v/>
      </c>
      <c r="ZH168" t="n">
        <v/>
      </c>
      <c r="ZI168" t="n">
        <v/>
      </c>
      <c r="ZJ168" t="n">
        <v/>
      </c>
      <c r="ZK168" t="n">
        <v/>
      </c>
      <c r="ZL168" t="n">
        <v/>
      </c>
      <c r="ZM168" t="n">
        <v/>
      </c>
      <c r="ZN168" t="n">
        <v/>
      </c>
      <c r="ZO168" t="n">
        <v/>
      </c>
      <c r="ZP168" t="n">
        <v/>
      </c>
      <c r="ZQ168" t="n">
        <v/>
      </c>
      <c r="ZR168" t="n">
        <v/>
      </c>
      <c r="ZS168" t="n">
        <v/>
      </c>
      <c r="ZT168" t="n">
        <v/>
      </c>
      <c r="ZU168" t="n">
        <v/>
      </c>
      <c r="ZV168" t="n">
        <v/>
      </c>
      <c r="ZW168" t="n">
        <v>3</v>
      </c>
      <c r="ZX168" t="n">
        <v/>
      </c>
      <c r="ZY168" t="n">
        <v/>
      </c>
      <c r="ZZ168" t="n">
        <v/>
      </c>
      <c r="AAA168" t="n">
        <v/>
      </c>
      <c r="AAB168" t="n">
        <v>2</v>
      </c>
      <c r="AAC168" t="n">
        <v/>
      </c>
      <c r="AAD168" t="n">
        <v/>
      </c>
      <c r="AAE168" t="inlineStr">
        <is>
          <t>Pakan segar (misal: rumput)</t>
        </is>
      </c>
      <c r="AAF168" t="n">
        <v/>
      </c>
      <c r="AAG168" t="n">
        <v/>
      </c>
      <c r="AAH168" t="n">
        <v/>
      </c>
      <c r="AAI168" t="n">
        <v/>
      </c>
      <c r="AAJ168" t="inlineStr">
        <is>
          <t>Pakan kering (misal: konsentrat, silase, pelet)</t>
        </is>
      </c>
      <c r="AAK168" t="n">
        <v/>
      </c>
      <c r="AAL168" t="inlineStr">
        <is>
          <t>Tidak</t>
        </is>
      </c>
      <c r="AAM168" t="n">
        <v/>
      </c>
      <c r="AAN168" t="n">
        <v/>
      </c>
      <c r="AAO168" t="n">
        <v/>
      </c>
      <c r="AAP168" t="n">
        <v/>
      </c>
      <c r="AAQ168" t="n">
        <v/>
      </c>
      <c r="AAR168" t="inlineStr">
        <is>
          <t>Tidak</t>
        </is>
      </c>
      <c r="AAS168" t="inlineStr">
        <is>
          <t>Mengetahui</t>
        </is>
      </c>
      <c r="AAT168" t="inlineStr">
        <is>
          <t>Dibuang ke selokan</t>
        </is>
      </c>
      <c r="AAU168" t="n">
        <v>0</v>
      </c>
      <c r="AAV168" t="n">
        <v>0</v>
      </c>
      <c r="AAW168" t="n">
        <v>0</v>
      </c>
      <c r="AAX168" t="n">
        <v>0</v>
      </c>
      <c r="AAY168" t="n">
        <v>0</v>
      </c>
      <c r="AAZ168" t="n">
        <v>0</v>
      </c>
      <c r="ABA168" t="n">
        <v>1</v>
      </c>
      <c r="ABB168" t="n">
        <v/>
      </c>
      <c r="ABC168" t="n">
        <v/>
      </c>
      <c r="ABD168" t="n">
        <v/>
      </c>
      <c r="ABE168" t="n">
        <v/>
      </c>
      <c r="ABF168" t="n">
        <v/>
      </c>
      <c r="ABG168" t="n">
        <v/>
      </c>
      <c r="ABH168" t="n">
        <v/>
      </c>
      <c r="ABI168" t="n">
        <v/>
      </c>
      <c r="ABJ168" t="n">
        <v/>
      </c>
      <c r="ABK168" t="n">
        <v/>
      </c>
      <c r="ABL168" t="n">
        <v/>
      </c>
      <c r="ABM168" t="n">
        <v/>
      </c>
      <c r="ABN168" t="n">
        <v/>
      </c>
      <c r="ABO168" t="n">
        <v/>
      </c>
      <c r="ABP168" t="n">
        <v/>
      </c>
      <c r="ABQ168" t="n">
        <v/>
      </c>
      <c r="ABR168" t="n">
        <v/>
      </c>
      <c r="ABS168" t="n">
        <v/>
      </c>
      <c r="ABT168" t="n">
        <v/>
      </c>
      <c r="ABU168" t="n">
        <v/>
      </c>
      <c r="ABV168" t="n">
        <v/>
      </c>
      <c r="ABW168" t="n">
        <v/>
      </c>
      <c r="ABX168" t="n">
        <v/>
      </c>
      <c r="ABY168" t="n">
        <v/>
      </c>
      <c r="ABZ168" t="n">
        <v/>
      </c>
      <c r="ACA168" t="n">
        <v/>
      </c>
      <c r="ACB168" t="n">
        <v/>
      </c>
      <c r="ACC168" t="n">
        <v/>
      </c>
      <c r="ACD168" t="n">
        <v/>
      </c>
      <c r="ACE168" t="n">
        <v/>
      </c>
      <c r="ACF168" t="n">
        <v/>
      </c>
      <c r="ACG168" t="n">
        <v/>
      </c>
      <c r="ACH168" t="n">
        <v/>
      </c>
      <c r="ACI168" t="n">
        <v/>
      </c>
      <c r="ACJ168" t="n">
        <v/>
      </c>
      <c r="ACK168" t="inlineStr">
        <is>
          <t>Tidak memiliki tempat untuk menyimpan</t>
        </is>
      </c>
      <c r="ACL168" t="n">
        <v>0</v>
      </c>
      <c r="ACM168" t="n">
        <v>1</v>
      </c>
      <c r="ACN168" t="n">
        <v>0</v>
      </c>
      <c r="ACO168" t="n">
        <v>0</v>
      </c>
      <c r="ACP168" t="n">
        <v>0</v>
      </c>
      <c r="ACQ168" t="n">
        <v>0</v>
      </c>
      <c r="ACR168" t="n">
        <v>0</v>
      </c>
      <c r="ACS168" t="n">
        <v/>
      </c>
      <c r="ACT168" t="inlineStr">
        <is>
          <t>Tidak</t>
        </is>
      </c>
      <c r="ACU168" t="inlineStr">
        <is>
          <t>Manfaat besar dan membantu kehidupan sehari-hari</t>
        </is>
      </c>
      <c r="ACV168" t="inlineStr">
        <is>
          <t>Berkurang</t>
        </is>
      </c>
      <c r="ACW168" t="inlineStr">
        <is>
          <t>Anggota keluarga - Perempuan dewasa</t>
        </is>
      </c>
      <c r="ACX168" t="inlineStr">
        <is>
          <t>Netral/tidak tahu</t>
        </is>
      </c>
      <c r="ACY168" t="inlineStr">
        <is>
          <t>Anggota keluarga - Perempuan dewasa</t>
        </is>
      </c>
      <c r="ACZ168" t="n">
        <v>0</v>
      </c>
      <c r="ADA168" t="n">
        <v>1</v>
      </c>
      <c r="ADB168" t="n">
        <v>0</v>
      </c>
      <c r="ADC168" t="n">
        <v>0</v>
      </c>
      <c r="ADD168" t="inlineStr">
        <is>
          <t>Puas</t>
        </is>
      </c>
      <c r="ADE168" t="inlineStr">
        <is>
          <t>Sangat puas</t>
        </is>
      </c>
      <c r="ADF168" t="inlineStr">
        <is>
          <t>Sangat puas</t>
        </is>
      </c>
      <c r="ADG168" t="inlineStr">
        <is>
          <t>Puas</t>
        </is>
      </c>
      <c r="ADH168" t="inlineStr">
        <is>
          <t>Tidak</t>
        </is>
      </c>
      <c r="ADI168" t="n">
        <v/>
      </c>
      <c r="ADJ168" t="inlineStr">
        <is>
          <t>Sangat puas</t>
        </is>
      </c>
      <c r="ADK168" t="n">
        <v/>
      </c>
      <c r="ADL168" t="n">
        <v/>
      </c>
      <c r="ADM168" t="n">
        <v/>
      </c>
      <c r="ADN168" t="n">
        <v/>
      </c>
      <c r="ADO168" t="n">
        <v/>
      </c>
      <c r="ADP168" t="n">
        <v/>
      </c>
      <c r="ADQ168" t="n">
        <v/>
      </c>
      <c r="ADR168" t="n">
        <v/>
      </c>
      <c r="ADS168" t="n">
        <v/>
      </c>
      <c r="ADT168" t="n">
        <v/>
      </c>
      <c r="ADU168" t="inlineStr">
        <is>
          <t>Menghubungi CPO atau pendamping</t>
        </is>
      </c>
      <c r="ADV168" t="n">
        <v>0</v>
      </c>
      <c r="ADW168" t="n">
        <v>0</v>
      </c>
      <c r="ADX168" t="n">
        <v>0</v>
      </c>
      <c r="ADY168" t="n">
        <v>0</v>
      </c>
      <c r="ADZ168" t="n">
        <v>1</v>
      </c>
      <c r="AEA168" t="n">
        <v>0</v>
      </c>
      <c r="AEB168" t="n">
        <v>0</v>
      </c>
      <c r="AEC168" t="n">
        <v>0</v>
      </c>
      <c r="AED168" t="inlineStr">
        <is>
          <t>X</t>
        </is>
      </c>
      <c r="AEE168" t="inlineStr">
        <is>
          <t>Laki-laki dewasa</t>
        </is>
      </c>
      <c r="AEF168" t="n">
        <v/>
      </c>
      <c r="AEG168" t="inlineStr">
        <is>
          <t>Menelepon atau WA langsung</t>
        </is>
      </c>
      <c r="AEH168" t="n">
        <v/>
      </c>
      <c r="AEI168" t="inlineStr">
        <is>
          <t>Tidak</t>
        </is>
      </c>
      <c r="AEJ168" t="inlineStr">
        <is>
          <t>Ya, selalu</t>
        </is>
      </c>
      <c r="AEK168" t="inlineStr">
        <is>
          <t>Pengurangan pengeluaran rumah tangga (bahan bakar minyak, pupuk, dll.)</t>
        </is>
      </c>
      <c r="AEL168" t="n">
        <v>1</v>
      </c>
      <c r="AEM168" t="n">
        <v>0</v>
      </c>
      <c r="AEN168" t="n">
        <v>0</v>
      </c>
      <c r="AEO168" t="n">
        <v>0</v>
      </c>
      <c r="AEP168" t="n">
        <v>0</v>
      </c>
      <c r="AEQ168" t="n">
        <v>0</v>
      </c>
      <c r="AER168" t="n">
        <v>0</v>
      </c>
      <c r="AES168" t="n">
        <v>0</v>
      </c>
      <c r="AET168" t="n">
        <v>0</v>
      </c>
      <c r="AEU168" t="n">
        <v>0</v>
      </c>
      <c r="AEV168" t="n">
        <v>0</v>
      </c>
      <c r="AEW168" t="n">
        <v>0</v>
      </c>
      <c r="AEX168" t="n">
        <v/>
      </c>
      <c r="AEY168" t="inlineStr">
        <is>
          <t>Meningkatkan kesehatan keluarga</t>
        </is>
      </c>
      <c r="AEZ168" t="n">
        <v/>
      </c>
      <c r="AFA168" t="inlineStr">
        <is>
          <t>Koperasi</t>
        </is>
      </c>
      <c r="AFB168" t="n">
        <v/>
      </c>
      <c r="AFC168" t="inlineStr">
        <is>
          <t>1000532819-17_21_31.jpg</t>
        </is>
      </c>
      <c r="AFD168" t="inlineStr">
        <is>
          <t>https://kf.kobotoolbox.org/api/v2/assets/avstPQqLr3Ab3ZdcVTXZ6f/data/666427501/attachments/attSRZP7RpPq5DyF59XZm9rS/</t>
        </is>
      </c>
      <c r="AFE168" t="inlineStr">
        <is>
          <t>1000532816-17_21_36.jpg</t>
        </is>
      </c>
      <c r="AFF168" t="inlineStr">
        <is>
          <t>https://kf.kobotoolbox.org/api/v2/assets/avstPQqLr3Ab3ZdcVTXZ6f/data/666427501/attachments/attFBvAKh9sXshk4W62J5Pcg/</t>
        </is>
      </c>
      <c r="AFG168" t="inlineStr">
        <is>
          <t>Kukuh wahyu</t>
        </is>
      </c>
      <c r="AFH168" t="n">
        <v/>
      </c>
      <c r="AFI168" t="n">
        <v/>
      </c>
    </row>
    <row r="169">
      <c r="A169" t="n">
        <v/>
      </c>
      <c r="B169" t="n">
        <v/>
      </c>
      <c r="C169" t="n">
        <v/>
      </c>
      <c r="D169" t="inlineStr">
        <is>
          <t>usman</t>
        </is>
      </c>
      <c r="E169" t="n">
        <v>0</v>
      </c>
      <c r="F169" t="inlineStr">
        <is>
          <t>-7.955135 112.730007 533.5999755859375 32.989990234375</t>
        </is>
      </c>
      <c r="G169" t="n">
        <v>-7.955135</v>
      </c>
      <c r="H169" t="n">
        <v>112.730007</v>
      </c>
      <c r="I169" t="n">
        <v>533.5999756</v>
      </c>
      <c r="J169" t="n">
        <v>32.98999023</v>
      </c>
      <c r="K169" t="n">
        <v>0</v>
      </c>
      <c r="L169" t="inlineStr">
        <is>
          <t>-7.956968 112.729551 0 117.57699584960938</t>
        </is>
      </c>
      <c r="M169" t="n">
        <v>-7.956968</v>
      </c>
      <c r="N169" t="n">
        <v>112.729551</v>
      </c>
      <c r="O169" t="n">
        <v>0</v>
      </c>
      <c r="P169" t="n">
        <v>117.5769958</v>
      </c>
      <c r="Q169" t="n">
        <v>0</v>
      </c>
      <c r="R169" t="inlineStr">
        <is>
          <t>Jawa Timur</t>
        </is>
      </c>
      <c r="S169" t="n">
        <v>0</v>
      </c>
      <c r="T169" t="n">
        <v>0</v>
      </c>
      <c r="U169" t="n">
        <v>0</v>
      </c>
      <c r="V169" t="n">
        <v>0</v>
      </c>
      <c r="W169" t="n">
        <v>0</v>
      </c>
      <c r="X169" t="n">
        <v>1</v>
      </c>
      <c r="Y169" t="n">
        <v>0</v>
      </c>
      <c r="Z169" t="n">
        <v>0</v>
      </c>
      <c r="AA169" t="n">
        <v>0</v>
      </c>
      <c r="AB169" t="n">
        <v>0</v>
      </c>
      <c r="AC169" t="inlineStr">
        <is>
          <t>MALANG</t>
        </is>
      </c>
      <c r="AD169" t="inlineStr">
        <is>
          <t>PAKIS</t>
        </is>
      </c>
      <c r="AE169" t="inlineStr">
        <is>
          <t>PAKIS JAJAR</t>
        </is>
      </c>
      <c r="AF169" t="inlineStr">
        <is>
          <t>KAN JABUNG</t>
        </is>
      </c>
      <c r="AG169" t="inlineStr">
        <is>
          <t>KJP0528</t>
        </is>
      </c>
      <c r="AH169" t="n">
        <v>11</v>
      </c>
      <c r="AI169" t="inlineStr">
        <is>
          <t>VPA1</t>
        </is>
      </c>
      <c r="AJ169" t="inlineStr">
        <is>
          <t>Aktif</t>
        </is>
      </c>
      <c r="AK169" t="n">
        <v>53</v>
      </c>
      <c r="AL169" t="inlineStr">
        <is>
          <t>Laki-laki</t>
        </is>
      </c>
      <c r="AM169" t="inlineStr">
        <is>
          <t>Sudah menikah</t>
        </is>
      </c>
      <c r="AN169" t="inlineStr">
        <is>
          <t>SMA/Sederajat</t>
        </is>
      </c>
      <c r="AO169" t="inlineStr">
        <is>
          <t>Peternak</t>
        </is>
      </c>
      <c r="AP169" t="n">
        <v>0</v>
      </c>
      <c r="AQ169" t="n">
        <v>1</v>
      </c>
      <c r="AR169" t="n">
        <v>0</v>
      </c>
      <c r="AS169" t="n">
        <v>0</v>
      </c>
      <c r="AT169" t="n">
        <v>0</v>
      </c>
      <c r="AU169" t="n">
        <v>0</v>
      </c>
      <c r="AV169" t="n">
        <v>0</v>
      </c>
      <c r="AW169" t="n">
        <v>0</v>
      </c>
      <c r="AX169" t="n">
        <v/>
      </c>
      <c r="AY169" t="inlineStr">
        <is>
          <t>Petani</t>
        </is>
      </c>
      <c r="AZ169" t="n">
        <v>1</v>
      </c>
      <c r="BA169" t="n">
        <v>0</v>
      </c>
      <c r="BB169" t="n">
        <v>0</v>
      </c>
      <c r="BC169" t="n">
        <v>0</v>
      </c>
      <c r="BD169" t="n">
        <v>0</v>
      </c>
      <c r="BE169" t="n">
        <v>0</v>
      </c>
      <c r="BF169" t="n">
        <v>0</v>
      </c>
      <c r="BG169" t="n">
        <v>0</v>
      </c>
      <c r="BH169" t="n">
        <v/>
      </c>
      <c r="BI169" t="inlineStr">
        <is>
          <t>&gt;Rp3.500.000</t>
        </is>
      </c>
      <c r="BJ169" t="n">
        <v>2</v>
      </c>
      <c r="BK169" t="n">
        <v>2</v>
      </c>
      <c r="BL169" t="n">
        <v>0</v>
      </c>
      <c r="BM169" t="n">
        <v>0</v>
      </c>
      <c r="BN169" t="inlineStr">
        <is>
          <t>Milik sendiri</t>
        </is>
      </c>
      <c r="BO169" t="inlineStr">
        <is>
          <t>Permanen (dinding bata dan semen)</t>
        </is>
      </c>
      <c r="BP169" t="n">
        <v>1</v>
      </c>
      <c r="BQ169" t="n">
        <v>0</v>
      </c>
      <c r="BR169" t="n">
        <v>0</v>
      </c>
      <c r="BS169" t="n">
        <v>0</v>
      </c>
      <c r="BT169" t="n">
        <v>0</v>
      </c>
      <c r="BU169" t="n">
        <v/>
      </c>
      <c r="BV169" t="inlineStr">
        <is>
          <t>Keramik/ubin</t>
        </is>
      </c>
      <c r="BW169" t="n">
        <v>0</v>
      </c>
      <c r="BX169" t="n">
        <v>0</v>
      </c>
      <c r="BY169" t="n">
        <v>1</v>
      </c>
      <c r="BZ169" t="n">
        <v>0</v>
      </c>
      <c r="CA169" t="n">
        <v>0</v>
      </c>
      <c r="CB169" t="n">
        <v/>
      </c>
      <c r="CC169" t="inlineStr">
        <is>
          <t>Genting</t>
        </is>
      </c>
      <c r="CD169" t="n">
        <v>0</v>
      </c>
      <c r="CE169" t="n">
        <v>0</v>
      </c>
      <c r="CF169" t="n">
        <v>0</v>
      </c>
      <c r="CG169" t="n">
        <v>0</v>
      </c>
      <c r="CH169" t="n">
        <v>0</v>
      </c>
      <c r="CI169" t="n">
        <v>1</v>
      </c>
      <c r="CJ169" t="n">
        <v>0</v>
      </c>
      <c r="CK169" t="n">
        <v/>
      </c>
      <c r="CL169" t="inlineStr">
        <is>
          <t>Ya</t>
        </is>
      </c>
      <c r="CM169" t="n">
        <v>2014</v>
      </c>
      <c r="CN169" t="inlineStr">
        <is>
          <t>Fixed-Dome (Kubah Tetap)</t>
        </is>
      </c>
      <c r="CO169" t="inlineStr">
        <is>
          <t>8 m³ (6-7 ekor sapi, ±6,5 jam memasak/hari, ±65 kg slurry/hari)</t>
        </is>
      </c>
      <c r="CP169" t="inlineStr">
        <is>
          <t>Anggota keluarga - laki-laki</t>
        </is>
      </c>
      <c r="CQ169" t="n">
        <v>0</v>
      </c>
      <c r="CR169" t="n">
        <v>0</v>
      </c>
      <c r="CS169" t="n">
        <v>0</v>
      </c>
      <c r="CT169" t="n">
        <v>0</v>
      </c>
      <c r="CU169" t="n">
        <v>1</v>
      </c>
      <c r="CV169" t="n">
        <v>0</v>
      </c>
      <c r="CW169" t="n">
        <v>0</v>
      </c>
      <c r="CX169" t="n">
        <v>0</v>
      </c>
      <c r="CY169" t="inlineStr">
        <is>
          <t>Anggota keluarga - laki-laki</t>
        </is>
      </c>
      <c r="CZ169" t="n">
        <v>1</v>
      </c>
      <c r="DA169" t="n">
        <v>0</v>
      </c>
      <c r="DB169" t="n">
        <v>0</v>
      </c>
      <c r="DC169" t="n">
        <v/>
      </c>
      <c r="DD169" t="inlineStr">
        <is>
          <t>CPO atau pendamping</t>
        </is>
      </c>
      <c r="DE169" t="n">
        <v>0</v>
      </c>
      <c r="DF169" t="n">
        <v>0</v>
      </c>
      <c r="DG169" t="n">
        <v>1</v>
      </c>
      <c r="DH169" t="n">
        <v>0</v>
      </c>
      <c r="DI169" t="n">
        <v/>
      </c>
      <c r="DJ169" t="inlineStr">
        <is>
          <t>CPO atau pendamping</t>
        </is>
      </c>
      <c r="DK169" t="n">
        <v>0</v>
      </c>
      <c r="DL169" t="n">
        <v>0</v>
      </c>
      <c r="DM169" t="n">
        <v>1</v>
      </c>
      <c r="DN169" t="n">
        <v>0</v>
      </c>
      <c r="DO169" t="n">
        <v/>
      </c>
      <c r="DP169" t="inlineStr">
        <is>
          <t>Ya</t>
        </is>
      </c>
      <c r="DQ169" t="n">
        <v/>
      </c>
      <c r="DR169" t="n">
        <v/>
      </c>
      <c r="DS169" t="n">
        <v/>
      </c>
      <c r="DT169" t="n">
        <v/>
      </c>
      <c r="DU169" t="n">
        <v/>
      </c>
      <c r="DV169" t="n">
        <v/>
      </c>
      <c r="DW169" t="n">
        <v/>
      </c>
      <c r="DX169" t="n">
        <v/>
      </c>
      <c r="DY169" t="n">
        <v/>
      </c>
      <c r="DZ169" t="n">
        <v/>
      </c>
      <c r="EA169" t="n">
        <v/>
      </c>
      <c r="EB169" t="n">
        <v/>
      </c>
      <c r="EC169" t="n">
        <v/>
      </c>
      <c r="ED169" t="n">
        <v/>
      </c>
      <c r="EE169" t="n">
        <v/>
      </c>
      <c r="EF169" t="n">
        <v/>
      </c>
      <c r="EG169" t="n">
        <v/>
      </c>
      <c r="EH169" t="n">
        <v/>
      </c>
      <c r="EI169" t="inlineStr">
        <is>
          <t>Tidak ada masalah</t>
        </is>
      </c>
      <c r="EJ169" t="n">
        <v>0</v>
      </c>
      <c r="EK169" t="n">
        <v>0</v>
      </c>
      <c r="EL169" t="n">
        <v>0</v>
      </c>
      <c r="EM169" t="n">
        <v>1</v>
      </c>
      <c r="EN169" t="n">
        <v>0</v>
      </c>
      <c r="EO169" t="n">
        <v/>
      </c>
      <c r="EP169" t="inlineStr">
        <is>
          <t>Ya, sangat jelas dan mudah diikuti</t>
        </is>
      </c>
      <c r="EQ169" t="inlineStr">
        <is>
          <t>Pelatihan</t>
        </is>
      </c>
      <c r="ER169" t="inlineStr">
        <is>
          <t>CPO atau pendamping Staff BIRU Pegawai koperasi</t>
        </is>
      </c>
      <c r="ES169" t="n">
        <v>1</v>
      </c>
      <c r="ET169" t="n">
        <v>1</v>
      </c>
      <c r="EU169" t="n">
        <v>1</v>
      </c>
      <c r="EV169" t="n">
        <v>0</v>
      </c>
      <c r="EW169" t="n">
        <v/>
      </c>
      <c r="EX169" t="inlineStr">
        <is>
          <t>Anggota keluarga - Laki-laki</t>
        </is>
      </c>
      <c r="EY169" t="n">
        <v>1</v>
      </c>
      <c r="EZ169" t="n">
        <v>0</v>
      </c>
      <c r="FA169" t="n">
        <v>0</v>
      </c>
      <c r="FB169" t="n">
        <v/>
      </c>
      <c r="FC169" t="inlineStr">
        <is>
          <t>Setiap minggu</t>
        </is>
      </c>
      <c r="FD169" t="n">
        <v/>
      </c>
      <c r="FE169" t="inlineStr">
        <is>
          <t>Mengetahui</t>
        </is>
      </c>
      <c r="FF169" t="inlineStr">
        <is>
          <t>Cukup sering (2 minggu sekali)</t>
        </is>
      </c>
      <c r="FG169" t="inlineStr">
        <is>
          <t>Mengetahui</t>
        </is>
      </c>
      <c r="FH169" t="inlineStr">
        <is>
          <t>Cukup sering (2 minggu sekali)</t>
        </is>
      </c>
      <c r="FI169" t="inlineStr">
        <is>
          <t>Mengetahui</t>
        </is>
      </c>
      <c r="FJ169" t="inlineStr">
        <is>
          <t>Cukup sering (2 minggu sekali)</t>
        </is>
      </c>
      <c r="FK169" t="inlineStr">
        <is>
          <t>Mengetahui</t>
        </is>
      </c>
      <c r="FL169" t="inlineStr">
        <is>
          <t>Selalu (setiap hari)</t>
        </is>
      </c>
      <c r="FM169" t="inlineStr">
        <is>
          <t>Mengetahui</t>
        </is>
      </c>
      <c r="FN169" t="inlineStr">
        <is>
          <t>Sering (setiap minggu)</t>
        </is>
      </c>
      <c r="FO169" t="inlineStr">
        <is>
          <t>Mengetahui</t>
        </is>
      </c>
      <c r="FP169" t="inlineStr">
        <is>
          <t>Sering (setiap minggu)</t>
        </is>
      </c>
      <c r="FQ169" t="inlineStr">
        <is>
          <t>Mengetahui</t>
        </is>
      </c>
      <c r="FR169" t="inlineStr">
        <is>
          <t>Ya</t>
        </is>
      </c>
      <c r="FS169" t="inlineStr">
        <is>
          <t>Mengetahui</t>
        </is>
      </c>
      <c r="FT169" t="inlineStr">
        <is>
          <t>Ya, selalu</t>
        </is>
      </c>
      <c r="FU169" t="inlineStr">
        <is>
          <t>Laki-laki dewasa</t>
        </is>
      </c>
      <c r="FV169" t="n">
        <v>1</v>
      </c>
      <c r="FW169" t="n">
        <v>0</v>
      </c>
      <c r="FX169" t="n">
        <v>0</v>
      </c>
      <c r="FY169" t="n">
        <v>0</v>
      </c>
      <c r="FZ169" t="inlineStr">
        <is>
          <t>Memahami</t>
        </is>
      </c>
      <c r="GA169" t="inlineStr">
        <is>
          <t>CPO</t>
        </is>
      </c>
      <c r="GB169" t="n">
        <v>1</v>
      </c>
      <c r="GC169" t="n">
        <v>0</v>
      </c>
      <c r="GD169" t="n">
        <v>0</v>
      </c>
      <c r="GE169" t="n">
        <v>0</v>
      </c>
      <c r="GF169" t="n">
        <v/>
      </c>
      <c r="GG169" t="inlineStr">
        <is>
          <t>Sering</t>
        </is>
      </c>
      <c r="GH169" t="inlineStr">
        <is>
          <t>Ya</t>
        </is>
      </c>
      <c r="GI169" t="inlineStr">
        <is>
          <t>Teman/keluarga</t>
        </is>
      </c>
      <c r="GJ169" t="n">
        <v>0</v>
      </c>
      <c r="GK169" t="n">
        <v>1</v>
      </c>
      <c r="GL169" t="n">
        <v>0</v>
      </c>
      <c r="GM169" t="n">
        <v>0</v>
      </c>
      <c r="GN169" t="n">
        <v/>
      </c>
      <c r="GO169" t="n">
        <v>9</v>
      </c>
      <c r="GP169" t="inlineStr">
        <is>
          <t>Sebagian</t>
        </is>
      </c>
      <c r="GQ169" t="inlineStr">
        <is>
          <t>LPG</t>
        </is>
      </c>
      <c r="GR169" t="n">
        <v>1</v>
      </c>
      <c r="GS169" t="n">
        <v>0</v>
      </c>
      <c r="GT169" t="n">
        <v>0</v>
      </c>
      <c r="GU169" t="n">
        <v>0</v>
      </c>
      <c r="GV169" t="n">
        <v>0</v>
      </c>
      <c r="GW169" t="n">
        <v>0</v>
      </c>
      <c r="GX169" t="n">
        <v>0</v>
      </c>
      <c r="GY169" t="n">
        <v/>
      </c>
      <c r="GZ169" t="inlineStr">
        <is>
          <t>Tidak</t>
        </is>
      </c>
      <c r="HA169" t="n">
        <v/>
      </c>
      <c r="HB169" t="n">
        <v/>
      </c>
      <c r="HC169" t="n">
        <v/>
      </c>
      <c r="HD169" t="n">
        <v/>
      </c>
      <c r="HE169" t="n">
        <v/>
      </c>
      <c r="HF169" t="n">
        <v/>
      </c>
      <c r="HG169" t="n">
        <v/>
      </c>
      <c r="HH169" t="n">
        <v/>
      </c>
      <c r="HI169" t="n">
        <v/>
      </c>
      <c r="HJ169" t="n">
        <v/>
      </c>
      <c r="HK169" t="n">
        <v/>
      </c>
      <c r="HL169" t="n">
        <v/>
      </c>
      <c r="HM169" t="n">
        <v/>
      </c>
      <c r="HN169" t="n">
        <v/>
      </c>
      <c r="HO169" t="n">
        <v/>
      </c>
      <c r="HP169" t="n">
        <v/>
      </c>
      <c r="HQ169" t="n">
        <v/>
      </c>
      <c r="HR169" t="n">
        <v/>
      </c>
      <c r="HS169" t="n">
        <v/>
      </c>
      <c r="HT169" t="n">
        <v/>
      </c>
      <c r="HU169" t="n">
        <v/>
      </c>
      <c r="HV169" t="n">
        <v/>
      </c>
      <c r="HW169" t="n">
        <v/>
      </c>
      <c r="HX169" t="n">
        <v/>
      </c>
      <c r="HY169" t="n">
        <v/>
      </c>
      <c r="HZ169" t="n">
        <v/>
      </c>
      <c r="IA169" t="n">
        <v>3</v>
      </c>
      <c r="IB169" t="n">
        <v>21000</v>
      </c>
      <c r="IC169" t="n">
        <v/>
      </c>
      <c r="ID169" t="n">
        <v/>
      </c>
      <c r="IE169" t="n">
        <v/>
      </c>
      <c r="IF169" t="n">
        <v/>
      </c>
      <c r="IG169" t="n">
        <v/>
      </c>
      <c r="IH169" t="n">
        <v/>
      </c>
      <c r="II169" t="n">
        <v/>
      </c>
      <c r="IJ169" t="n">
        <v/>
      </c>
      <c r="IK169" t="inlineStr">
        <is>
          <t>80-100 kg</t>
        </is>
      </c>
      <c r="IL169" t="inlineStr">
        <is>
          <t>1-3 jam</t>
        </is>
      </c>
      <c r="IM169" t="inlineStr">
        <is>
          <t>Ya</t>
        </is>
      </c>
      <c r="IN169" t="inlineStr">
        <is>
          <t>Ya</t>
        </is>
      </c>
      <c r="IO169" t="inlineStr">
        <is>
          <t>Lebih bersih</t>
        </is>
      </c>
      <c r="IP169" t="n">
        <v/>
      </c>
      <c r="IQ169" t="inlineStr">
        <is>
          <t>Tidak pernah</t>
        </is>
      </c>
      <c r="IR169" t="n">
        <v/>
      </c>
      <c r="IS169" t="n">
        <v/>
      </c>
      <c r="IT169" t="n">
        <v/>
      </c>
      <c r="IU169" t="n">
        <v/>
      </c>
      <c r="IV169" t="n">
        <v/>
      </c>
      <c r="IW169" t="n">
        <v/>
      </c>
      <c r="IX169" t="n">
        <v/>
      </c>
      <c r="IY169" t="n">
        <v/>
      </c>
      <c r="IZ169" t="inlineStr">
        <is>
          <t>Tidak pernah</t>
        </is>
      </c>
      <c r="JA169" t="n">
        <v/>
      </c>
      <c r="JB169" t="n">
        <v/>
      </c>
      <c r="JC169" t="n">
        <v/>
      </c>
      <c r="JD169" t="n">
        <v/>
      </c>
      <c r="JE169" t="n">
        <v/>
      </c>
      <c r="JF169" t="n">
        <v/>
      </c>
      <c r="JG169" t="n">
        <v/>
      </c>
      <c r="JH169" t="n">
        <v/>
      </c>
      <c r="JI169" t="inlineStr">
        <is>
          <t>Tidak pernah</t>
        </is>
      </c>
      <c r="JJ169" t="n">
        <v/>
      </c>
      <c r="JK169" t="n">
        <v/>
      </c>
      <c r="JL169" t="n">
        <v/>
      </c>
      <c r="JM169" t="n">
        <v/>
      </c>
      <c r="JN169" t="n">
        <v/>
      </c>
      <c r="JO169" t="n">
        <v/>
      </c>
      <c r="JP169" t="n">
        <v/>
      </c>
      <c r="JQ169" t="n">
        <v/>
      </c>
      <c r="JR169" t="inlineStr">
        <is>
          <t>Tidak pernah</t>
        </is>
      </c>
      <c r="JS169" t="n">
        <v/>
      </c>
      <c r="JT169" t="n">
        <v/>
      </c>
      <c r="JU169" t="n">
        <v/>
      </c>
      <c r="JV169" t="n">
        <v/>
      </c>
      <c r="JW169" t="n">
        <v/>
      </c>
      <c r="JX169" t="n">
        <v/>
      </c>
      <c r="JY169" t="n">
        <v/>
      </c>
      <c r="JZ169" t="n">
        <v/>
      </c>
      <c r="KA169" t="inlineStr">
        <is>
          <t>Tidak pernah</t>
        </is>
      </c>
      <c r="KB169" t="n">
        <v/>
      </c>
      <c r="KC169" t="n">
        <v/>
      </c>
      <c r="KD169" t="n">
        <v/>
      </c>
      <c r="KE169" t="n">
        <v/>
      </c>
      <c r="KF169" t="n">
        <v/>
      </c>
      <c r="KG169" t="n">
        <v/>
      </c>
      <c r="KH169" t="n">
        <v/>
      </c>
      <c r="KI169" t="n">
        <v/>
      </c>
      <c r="KJ169" t="inlineStr">
        <is>
          <t>Tidak pernah</t>
        </is>
      </c>
      <c r="KK169" t="n">
        <v/>
      </c>
      <c r="KL169" t="n">
        <v/>
      </c>
      <c r="KM169" t="n">
        <v/>
      </c>
      <c r="KN169" t="n">
        <v/>
      </c>
      <c r="KO169" t="n">
        <v/>
      </c>
      <c r="KP169" t="n">
        <v/>
      </c>
      <c r="KQ169" t="n">
        <v/>
      </c>
      <c r="KR169" t="n">
        <v/>
      </c>
      <c r="KS169" t="inlineStr">
        <is>
          <t>Jauh lebih baik</t>
        </is>
      </c>
      <c r="KT169" t="inlineStr">
        <is>
          <t>2-4 kali</t>
        </is>
      </c>
      <c r="KU169" t="inlineStr">
        <is>
          <t>0-1 kali</t>
        </is>
      </c>
      <c r="KV169" t="inlineStr">
        <is>
          <t>Laki-laki dewasa</t>
        </is>
      </c>
      <c r="KW169" t="n">
        <v>1</v>
      </c>
      <c r="KX169" t="n">
        <v>0</v>
      </c>
      <c r="KY169" t="n">
        <v>0</v>
      </c>
      <c r="KZ169" t="n">
        <v>0</v>
      </c>
      <c r="LA169" t="inlineStr">
        <is>
          <t>Jauh lebih baik</t>
        </is>
      </c>
      <c r="LB169" t="inlineStr">
        <is>
          <t>Jauh lebih baik</t>
        </is>
      </c>
      <c r="LC169" t="n">
        <v>4</v>
      </c>
      <c r="LD169" t="n">
        <v>8</v>
      </c>
      <c r="LE169" t="n">
        <v>0</v>
      </c>
      <c r="LF169" t="n">
        <v>0</v>
      </c>
      <c r="LG169" t="inlineStr">
        <is>
          <t>Ya</t>
        </is>
      </c>
      <c r="LH169" t="n">
        <v>200000</v>
      </c>
      <c r="LI169" t="n">
        <v/>
      </c>
      <c r="LJ169" t="inlineStr">
        <is>
          <t>Kebutuhan rumah tangga</t>
        </is>
      </c>
      <c r="LK169" t="n">
        <v>0</v>
      </c>
      <c r="LL169" t="n">
        <v>0</v>
      </c>
      <c r="LM169" t="n">
        <v>0</v>
      </c>
      <c r="LN169" t="n">
        <v>0</v>
      </c>
      <c r="LO169" t="n">
        <v>1</v>
      </c>
      <c r="LP169" t="n">
        <v>0</v>
      </c>
      <c r="LQ169" t="n">
        <v>0</v>
      </c>
      <c r="LR169" t="n">
        <v/>
      </c>
      <c r="LS169" t="n">
        <v>30</v>
      </c>
      <c r="LT169" t="n">
        <v>0</v>
      </c>
      <c r="LU169" t="n">
        <v>0</v>
      </c>
      <c r="LV169" t="n">
        <v>15</v>
      </c>
      <c r="LW169" t="n">
        <v>0</v>
      </c>
      <c r="LX169" t="n">
        <v>0</v>
      </c>
      <c r="LY169" t="n">
        <v>15</v>
      </c>
      <c r="LZ169" t="n">
        <v>0</v>
      </c>
      <c r="MA169" t="n">
        <v>0</v>
      </c>
      <c r="MB169" t="inlineStr">
        <is>
          <t>Ya</t>
        </is>
      </c>
      <c r="MC169" t="n">
        <v>0</v>
      </c>
      <c r="MD169" t="n">
        <v>0</v>
      </c>
      <c r="ME169" t="n">
        <v>0</v>
      </c>
      <c r="MF169" t="n">
        <v>0</v>
      </c>
      <c r="MG169" t="n">
        <v>0</v>
      </c>
      <c r="MH169" t="n">
        <v>0</v>
      </c>
      <c r="MI169" t="inlineStr">
        <is>
          <t>Istirahat</t>
        </is>
      </c>
      <c r="MJ169" t="n">
        <v>0</v>
      </c>
      <c r="MK169" t="n">
        <v>0</v>
      </c>
      <c r="ML169" t="n">
        <v>1</v>
      </c>
      <c r="MM169" t="n">
        <v>0</v>
      </c>
      <c r="MN169" t="n">
        <v>0</v>
      </c>
      <c r="MO169" t="n">
        <v>0</v>
      </c>
      <c r="MP169" t="n">
        <v/>
      </c>
      <c r="MQ169" t="n">
        <v/>
      </c>
      <c r="MR169" t="inlineStr">
        <is>
          <t>Istirahat</t>
        </is>
      </c>
      <c r="MS169" t="n">
        <v/>
      </c>
      <c r="MT169" t="inlineStr">
        <is>
          <t>Istirahat</t>
        </is>
      </c>
      <c r="MU169" t="inlineStr">
        <is>
          <t>Ya, untuk anggota keluarga</t>
        </is>
      </c>
      <c r="MV169" t="inlineStr">
        <is>
          <t>Perawatan sistem biogas</t>
        </is>
      </c>
      <c r="MW169" t="n">
        <v>1</v>
      </c>
      <c r="MX169" t="n">
        <v>0</v>
      </c>
      <c r="MY169" t="n">
        <v>0</v>
      </c>
      <c r="MZ169" t="n">
        <v>0</v>
      </c>
      <c r="NA169" t="n">
        <v/>
      </c>
      <c r="NB169" t="n">
        <v/>
      </c>
      <c r="NC169" t="n">
        <v/>
      </c>
      <c r="ND169" t="n">
        <v/>
      </c>
      <c r="NE169" t="n">
        <v/>
      </c>
      <c r="NF169" t="n">
        <v/>
      </c>
      <c r="NG169" t="n">
        <v/>
      </c>
      <c r="NH169" t="n">
        <v/>
      </c>
      <c r="NI169" t="n">
        <v/>
      </c>
      <c r="NJ169" t="n">
        <v/>
      </c>
      <c r="NK169" t="n">
        <v/>
      </c>
      <c r="NL169" t="inlineStr">
        <is>
          <t>Ya</t>
        </is>
      </c>
      <c r="NM169" t="inlineStr">
        <is>
          <t>Kombinasi dana mandiri dan dana hibah</t>
        </is>
      </c>
      <c r="NN169" t="inlineStr">
        <is>
          <t>7.000.001-9.000.000</t>
        </is>
      </c>
      <c r="NO169" t="inlineStr">
        <is>
          <t>Yayasan Rumah Energi atau BIRU</t>
        </is>
      </c>
      <c r="NP169" t="n">
        <v/>
      </c>
      <c r="NQ169" t="n">
        <v/>
      </c>
      <c r="NR169" t="n">
        <v/>
      </c>
      <c r="NS169" t="n">
        <v/>
      </c>
      <c r="NT169" t="n">
        <v/>
      </c>
      <c r="NU169" t="n">
        <v/>
      </c>
      <c r="NV169" t="inlineStr">
        <is>
          <t>Anggota keluarga - Laki-laki dewasa</t>
        </is>
      </c>
      <c r="NW169" t="n">
        <v/>
      </c>
      <c r="NX169" t="inlineStr">
        <is>
          <t>Sedikit meningkat</t>
        </is>
      </c>
      <c r="NY169" t="n">
        <v>60</v>
      </c>
      <c r="NZ169" t="n">
        <v>0</v>
      </c>
      <c r="OA169" t="n">
        <v>0</v>
      </c>
      <c r="OB169" t="n">
        <v>0</v>
      </c>
      <c r="OC169" t="n">
        <v>30</v>
      </c>
      <c r="OD169" t="n">
        <v>0</v>
      </c>
      <c r="OE169" t="inlineStr">
        <is>
          <t>Lebih baik</t>
        </is>
      </c>
      <c r="OF169" t="inlineStr">
        <is>
          <t>Lebih baik (beda waktu memasak 5-30 menit, ATAU tidak lagi ada rasa/bau makanan yang berubah, ATAU alasan lainnya)</t>
        </is>
      </c>
      <c r="OG169" t="inlineStr">
        <is>
          <t>Ya</t>
        </is>
      </c>
      <c r="OH169" t="n">
        <v>0</v>
      </c>
      <c r="OI169" t="n">
        <v>4</v>
      </c>
      <c r="OJ169" t="n">
        <v>0</v>
      </c>
      <c r="OK169" t="n">
        <v>0</v>
      </c>
      <c r="OL169" t="n">
        <v>0</v>
      </c>
      <c r="OM169" t="n">
        <v>0</v>
      </c>
      <c r="ON169" t="n">
        <v>0</v>
      </c>
      <c r="OO169" t="n">
        <v>0</v>
      </c>
      <c r="OP169" t="inlineStr">
        <is>
          <t>Sapi perah</t>
        </is>
      </c>
      <c r="OQ169" t="n">
        <v>0</v>
      </c>
      <c r="OR169" t="n">
        <v>1</v>
      </c>
      <c r="OS169" t="n">
        <v>0</v>
      </c>
      <c r="OT169" t="n">
        <v>0</v>
      </c>
      <c r="OU169" t="n">
        <v>0</v>
      </c>
      <c r="OV169" t="n">
        <v>0</v>
      </c>
      <c r="OW169" t="n">
        <v>0</v>
      </c>
      <c r="OX169" t="n">
        <v>0</v>
      </c>
      <c r="OY169" t="n">
        <v>0</v>
      </c>
      <c r="OZ169" t="inlineStr">
        <is>
          <t>Sapi perah</t>
        </is>
      </c>
      <c r="PA169" t="n">
        <v>0</v>
      </c>
      <c r="PB169" t="n">
        <v>1</v>
      </c>
      <c r="PC169" t="n">
        <v>0</v>
      </c>
      <c r="PD169" t="n">
        <v>0</v>
      </c>
      <c r="PE169" t="n">
        <v>0</v>
      </c>
      <c r="PF169" t="n">
        <v>0</v>
      </c>
      <c r="PG169" t="n">
        <v>0</v>
      </c>
      <c r="PH169" t="n">
        <v>0</v>
      </c>
      <c r="PI169" t="n">
        <v>0</v>
      </c>
      <c r="PJ169" t="inlineStr">
        <is>
          <t>Sapi perah</t>
        </is>
      </c>
      <c r="PK169" t="n">
        <v>0</v>
      </c>
      <c r="PL169" t="n">
        <v>1</v>
      </c>
      <c r="PM169" t="n">
        <v>0</v>
      </c>
      <c r="PN169" t="n">
        <v>0</v>
      </c>
      <c r="PO169" t="n">
        <v>0</v>
      </c>
      <c r="PP169" t="n">
        <v>0</v>
      </c>
      <c r="PQ169" t="n">
        <v>0</v>
      </c>
      <c r="PR169" t="n">
        <v>0</v>
      </c>
      <c r="PS169" t="n">
        <v>0</v>
      </c>
      <c r="PT169" t="n">
        <v/>
      </c>
      <c r="PU169" t="n">
        <v/>
      </c>
      <c r="PV169" t="n">
        <v/>
      </c>
      <c r="PW169" t="n">
        <v/>
      </c>
      <c r="PX169" t="n">
        <v/>
      </c>
      <c r="PY169" t="n">
        <v/>
      </c>
      <c r="PZ169" t="n">
        <v/>
      </c>
      <c r="QA169" t="n">
        <v/>
      </c>
      <c r="QB169" t="n">
        <v/>
      </c>
      <c r="QC169" t="n">
        <v/>
      </c>
      <c r="QD169" t="n">
        <v/>
      </c>
      <c r="QE169" t="inlineStr">
        <is>
          <t>1-Disebarkan ke lahan terbuka</t>
        </is>
      </c>
      <c r="QF169" t="n">
        <v>0</v>
      </c>
      <c r="QG169" t="n">
        <v>0</v>
      </c>
      <c r="QH169" t="n">
        <v>0</v>
      </c>
      <c r="QI169" t="n">
        <v>0</v>
      </c>
      <c r="QJ169" t="n">
        <v>0</v>
      </c>
      <c r="QK169" t="n">
        <v>1</v>
      </c>
      <c r="QL169" t="n">
        <v>0</v>
      </c>
      <c r="QM169" t="n">
        <v>0</v>
      </c>
      <c r="QN169" t="n">
        <v>0</v>
      </c>
      <c r="QO169" t="n">
        <v/>
      </c>
      <c r="QP169" t="n">
        <v/>
      </c>
      <c r="QQ169" t="n">
        <v/>
      </c>
      <c r="QR169" t="n">
        <v/>
      </c>
      <c r="QS169" t="n">
        <v/>
      </c>
      <c r="QT169" t="n">
        <v/>
      </c>
      <c r="QU169" t="n">
        <v/>
      </c>
      <c r="QV169" t="n">
        <v/>
      </c>
      <c r="QW169" t="n">
        <v/>
      </c>
      <c r="QX169" t="n">
        <v/>
      </c>
      <c r="QY169" t="n">
        <v/>
      </c>
      <c r="QZ169" t="n">
        <v/>
      </c>
      <c r="RA169" t="n">
        <v/>
      </c>
      <c r="RB169" t="n">
        <v/>
      </c>
      <c r="RC169" t="n">
        <v/>
      </c>
      <c r="RD169" t="n">
        <v/>
      </c>
      <c r="RE169" t="n">
        <v/>
      </c>
      <c r="RF169" t="n">
        <v/>
      </c>
      <c r="RG169" t="n">
        <v/>
      </c>
      <c r="RH169" t="n">
        <v/>
      </c>
      <c r="RI169" t="n">
        <v/>
      </c>
      <c r="RJ169" t="n">
        <v/>
      </c>
      <c r="RK169" t="n">
        <v/>
      </c>
      <c r="RL169" t="n">
        <v/>
      </c>
      <c r="RM169" t="n">
        <v/>
      </c>
      <c r="RN169" t="n">
        <v/>
      </c>
      <c r="RO169" t="n">
        <v/>
      </c>
      <c r="RP169" t="n">
        <v/>
      </c>
      <c r="RQ169" t="n">
        <v/>
      </c>
      <c r="RR169" t="n">
        <v/>
      </c>
      <c r="RS169" t="n">
        <v/>
      </c>
      <c r="RT169" t="n">
        <v/>
      </c>
      <c r="RU169" t="n">
        <v/>
      </c>
      <c r="RV169" t="n">
        <v/>
      </c>
      <c r="RW169" t="n">
        <v/>
      </c>
      <c r="RX169" t="n">
        <v/>
      </c>
      <c r="RY169" t="n">
        <v/>
      </c>
      <c r="RZ169" t="n">
        <v/>
      </c>
      <c r="SA169" t="n">
        <v/>
      </c>
      <c r="SB169" t="n">
        <v/>
      </c>
      <c r="SC169" t="n">
        <v/>
      </c>
      <c r="SD169" t="n">
        <v/>
      </c>
      <c r="SE169" t="n">
        <v/>
      </c>
      <c r="SF169" t="n">
        <v/>
      </c>
      <c r="SG169" t="n">
        <v/>
      </c>
      <c r="SH169" t="n">
        <v/>
      </c>
      <c r="SI169" t="n">
        <v/>
      </c>
      <c r="SJ169" t="n">
        <v/>
      </c>
      <c r="SK169" t="n">
        <v/>
      </c>
      <c r="SL169" t="n">
        <v/>
      </c>
      <c r="SM169" t="n">
        <v/>
      </c>
      <c r="SN169" t="n">
        <v/>
      </c>
      <c r="SO169" t="n">
        <v/>
      </c>
      <c r="SP169" t="n">
        <v/>
      </c>
      <c r="SQ169" t="n">
        <v/>
      </c>
      <c r="SR169" t="n">
        <v/>
      </c>
      <c r="SS169" t="n">
        <v/>
      </c>
      <c r="ST169" t="n">
        <v/>
      </c>
      <c r="SU169" t="n">
        <v/>
      </c>
      <c r="SV169" t="n">
        <v/>
      </c>
      <c r="SW169" t="n">
        <v/>
      </c>
      <c r="SX169" t="n">
        <v/>
      </c>
      <c r="SY169" t="n">
        <v/>
      </c>
      <c r="SZ169" t="n">
        <v>10</v>
      </c>
      <c r="TA169" t="n">
        <v/>
      </c>
      <c r="TB169" t="n">
        <v/>
      </c>
      <c r="TC169" t="n">
        <v/>
      </c>
      <c r="TD169" t="n">
        <v/>
      </c>
      <c r="TE169" t="n">
        <v/>
      </c>
      <c r="TF169" t="n">
        <v/>
      </c>
      <c r="TG169" t="n">
        <v/>
      </c>
      <c r="TH169" t="n">
        <v/>
      </c>
      <c r="TI169" t="n">
        <v/>
      </c>
      <c r="TJ169" t="n">
        <v/>
      </c>
      <c r="TK169" t="n">
        <v/>
      </c>
      <c r="TL169" t="n">
        <v/>
      </c>
      <c r="TM169" t="n">
        <v/>
      </c>
      <c r="TN169" t="n">
        <v/>
      </c>
      <c r="TO169" t="n">
        <v/>
      </c>
      <c r="TP169" t="n">
        <v/>
      </c>
      <c r="TQ169" t="n">
        <v/>
      </c>
      <c r="TR169" t="n">
        <v/>
      </c>
      <c r="TS169" t="n">
        <v/>
      </c>
      <c r="TT169" t="n">
        <v/>
      </c>
      <c r="TU169" t="n">
        <v/>
      </c>
      <c r="TV169" t="n">
        <v/>
      </c>
      <c r="TW169" t="n">
        <v/>
      </c>
      <c r="TX169" t="n">
        <v/>
      </c>
      <c r="TY169" t="n">
        <v/>
      </c>
      <c r="TZ169" t="n">
        <v/>
      </c>
      <c r="UA169" t="n">
        <v/>
      </c>
      <c r="UB169" t="n">
        <v/>
      </c>
      <c r="UC169" t="n">
        <v/>
      </c>
      <c r="UD169" t="n">
        <v/>
      </c>
      <c r="UE169" t="n">
        <v/>
      </c>
      <c r="UF169" t="n">
        <v/>
      </c>
      <c r="UG169" t="n">
        <v/>
      </c>
      <c r="UH169" t="n">
        <v/>
      </c>
      <c r="UI169" t="n">
        <v/>
      </c>
      <c r="UJ169" t="n">
        <v/>
      </c>
      <c r="UK169" t="n">
        <v/>
      </c>
      <c r="UL169" t="n">
        <v/>
      </c>
      <c r="UM169" t="n">
        <v/>
      </c>
      <c r="UN169" t="n">
        <v/>
      </c>
      <c r="UO169" t="n">
        <v/>
      </c>
      <c r="UP169" t="n">
        <v/>
      </c>
      <c r="UQ169" t="n">
        <v/>
      </c>
      <c r="UR169" t="n">
        <v/>
      </c>
      <c r="US169" t="n">
        <v/>
      </c>
      <c r="UT169" t="n">
        <v/>
      </c>
      <c r="UU169" t="n">
        <v/>
      </c>
      <c r="UV169" t="inlineStr">
        <is>
          <t>Pemberian pakan di kandang</t>
        </is>
      </c>
      <c r="UW169" t="n">
        <v/>
      </c>
      <c r="UX169" t="n">
        <v/>
      </c>
      <c r="UY169" t="n">
        <v/>
      </c>
      <c r="UZ169" t="n">
        <v/>
      </c>
      <c r="VA169" t="n">
        <v/>
      </c>
      <c r="VB169" t="n">
        <v/>
      </c>
      <c r="VC169" t="n">
        <v/>
      </c>
      <c r="VD169" t="inlineStr">
        <is>
          <t>Cukup teratur (setiap minggu)</t>
        </is>
      </c>
      <c r="VE169" t="n">
        <v/>
      </c>
      <c r="VF169" t="n">
        <v/>
      </c>
      <c r="VG169" t="n">
        <v/>
      </c>
      <c r="VH169" t="n">
        <v/>
      </c>
      <c r="VI169" t="n">
        <v/>
      </c>
      <c r="VJ169" t="n">
        <v/>
      </c>
      <c r="VK169" t="n">
        <v/>
      </c>
      <c r="VL169" t="inlineStr">
        <is>
          <t>Sangat sering (&gt;1 kali sehari)</t>
        </is>
      </c>
      <c r="VM169" t="n">
        <v/>
      </c>
      <c r="VN169" t="n">
        <v/>
      </c>
      <c r="VO169" t="n">
        <v/>
      </c>
      <c r="VP169" t="n">
        <v/>
      </c>
      <c r="VQ169" t="n">
        <v/>
      </c>
      <c r="VR169" t="n">
        <v/>
      </c>
      <c r="VS169" t="n">
        <v/>
      </c>
      <c r="VT169" t="n">
        <v/>
      </c>
      <c r="VU169" t="n">
        <v/>
      </c>
      <c r="VV169" t="n">
        <v/>
      </c>
      <c r="VW169" t="n">
        <v/>
      </c>
      <c r="VX169" t="n">
        <v/>
      </c>
      <c r="VY169" t="n">
        <v/>
      </c>
      <c r="VZ169" t="n">
        <v/>
      </c>
      <c r="WA169" t="n">
        <v/>
      </c>
      <c r="WB169" t="n">
        <v/>
      </c>
      <c r="WC169" t="n">
        <v/>
      </c>
      <c r="WD169" t="n">
        <v/>
      </c>
      <c r="WE169" t="n">
        <v/>
      </c>
      <c r="WF169" t="inlineStr">
        <is>
          <t>6-Digester biogas</t>
        </is>
      </c>
      <c r="WG169" t="n">
        <v>0</v>
      </c>
      <c r="WH169" t="n">
        <v>0</v>
      </c>
      <c r="WI169" t="n">
        <v>0</v>
      </c>
      <c r="WJ169" t="n">
        <v>0</v>
      </c>
      <c r="WK169" t="n">
        <v>0</v>
      </c>
      <c r="WL169" t="n">
        <v>0</v>
      </c>
      <c r="WM169" t="n">
        <v>0</v>
      </c>
      <c r="WN169" t="n">
        <v>0</v>
      </c>
      <c r="WO169" t="n">
        <v>0</v>
      </c>
      <c r="WP169" t="n">
        <v>1</v>
      </c>
      <c r="WQ169" t="n">
        <v>0</v>
      </c>
      <c r="WR169" t="n">
        <v>0</v>
      </c>
      <c r="WS169" t="n">
        <v/>
      </c>
      <c r="WT169" t="n">
        <v/>
      </c>
      <c r="WU169" t="n">
        <v/>
      </c>
      <c r="WV169" t="n">
        <v/>
      </c>
      <c r="WW169" t="n">
        <v/>
      </c>
      <c r="WX169" t="n">
        <v/>
      </c>
      <c r="WY169" t="n">
        <v/>
      </c>
      <c r="WZ169" t="n">
        <v/>
      </c>
      <c r="XA169" t="n">
        <v/>
      </c>
      <c r="XB169" t="n">
        <v/>
      </c>
      <c r="XC169" t="n">
        <v/>
      </c>
      <c r="XD169" t="n">
        <v/>
      </c>
      <c r="XE169" t="n">
        <v/>
      </c>
      <c r="XF169" t="n">
        <v/>
      </c>
      <c r="XG169" t="n">
        <v/>
      </c>
      <c r="XH169" t="n">
        <v/>
      </c>
      <c r="XI169" t="n">
        <v/>
      </c>
      <c r="XJ169" t="n">
        <v/>
      </c>
      <c r="XK169" t="n">
        <v/>
      </c>
      <c r="XL169" t="n">
        <v/>
      </c>
      <c r="XM169" t="n">
        <v/>
      </c>
      <c r="XN169" t="n">
        <v/>
      </c>
      <c r="XO169" t="n">
        <v/>
      </c>
      <c r="XP169" t="n">
        <v/>
      </c>
      <c r="XQ169" t="n">
        <v/>
      </c>
      <c r="XR169" t="n">
        <v/>
      </c>
      <c r="XS169" t="n">
        <v/>
      </c>
      <c r="XT169" t="n">
        <v/>
      </c>
      <c r="XU169" t="n">
        <v/>
      </c>
      <c r="XV169" t="n">
        <v/>
      </c>
      <c r="XW169" t="n">
        <v/>
      </c>
      <c r="XX169" t="n">
        <v/>
      </c>
      <c r="XY169" t="n">
        <v/>
      </c>
      <c r="XZ169" t="n">
        <v/>
      </c>
      <c r="YA169" t="n">
        <v/>
      </c>
      <c r="YB169" t="n">
        <v/>
      </c>
      <c r="YC169" t="n">
        <v/>
      </c>
      <c r="YD169" t="n">
        <v/>
      </c>
      <c r="YE169" t="n">
        <v/>
      </c>
      <c r="YF169" t="n">
        <v/>
      </c>
      <c r="YG169" t="n">
        <v/>
      </c>
      <c r="YH169" t="n">
        <v/>
      </c>
      <c r="YI169" t="n">
        <v/>
      </c>
      <c r="YJ169" t="n">
        <v/>
      </c>
      <c r="YK169" t="n">
        <v/>
      </c>
      <c r="YL169" t="n">
        <v/>
      </c>
      <c r="YM169" t="n">
        <v/>
      </c>
      <c r="YN169" t="n">
        <v/>
      </c>
      <c r="YO169" t="n">
        <v/>
      </c>
      <c r="YP169" t="n">
        <v/>
      </c>
      <c r="YQ169" t="n">
        <v/>
      </c>
      <c r="YR169" t="n">
        <v/>
      </c>
      <c r="YS169" t="n">
        <v/>
      </c>
      <c r="YT169" t="n">
        <v/>
      </c>
      <c r="YU169" t="n">
        <v/>
      </c>
      <c r="YV169" t="n">
        <v/>
      </c>
      <c r="YW169" t="n">
        <v/>
      </c>
      <c r="YX169" t="n">
        <v/>
      </c>
      <c r="YY169" t="n">
        <v/>
      </c>
      <c r="YZ169" t="n">
        <v/>
      </c>
      <c r="ZA169" t="n">
        <v/>
      </c>
      <c r="ZB169" t="n">
        <v/>
      </c>
      <c r="ZC169" t="n">
        <v/>
      </c>
      <c r="ZD169" t="n">
        <v/>
      </c>
      <c r="ZE169" t="n">
        <v/>
      </c>
      <c r="ZF169" t="n">
        <v/>
      </c>
      <c r="ZG169" t="n">
        <v/>
      </c>
      <c r="ZH169" t="n">
        <v/>
      </c>
      <c r="ZI169" t="n">
        <v/>
      </c>
      <c r="ZJ169" t="n">
        <v/>
      </c>
      <c r="ZK169" t="n">
        <v/>
      </c>
      <c r="ZL169" t="n">
        <v/>
      </c>
      <c r="ZM169" t="n">
        <v/>
      </c>
      <c r="ZN169" t="n">
        <v/>
      </c>
      <c r="ZO169" t="n">
        <v>100</v>
      </c>
      <c r="ZP169" t="n">
        <v/>
      </c>
      <c r="ZQ169" t="n">
        <v/>
      </c>
      <c r="ZR169" t="n">
        <v/>
      </c>
      <c r="ZS169" t="n">
        <v/>
      </c>
      <c r="ZT169" t="n">
        <v/>
      </c>
      <c r="ZU169" t="n">
        <v/>
      </c>
      <c r="ZV169" t="n">
        <v/>
      </c>
      <c r="ZW169" t="n">
        <v>3</v>
      </c>
      <c r="ZX169" t="n">
        <v/>
      </c>
      <c r="ZY169" t="n">
        <v/>
      </c>
      <c r="ZZ169" t="n">
        <v/>
      </c>
      <c r="AAA169" t="n">
        <v/>
      </c>
      <c r="AAB169" t="n">
        <v/>
      </c>
      <c r="AAC169" t="n">
        <v/>
      </c>
      <c r="AAD169" t="n">
        <v/>
      </c>
      <c r="AAE169" t="inlineStr">
        <is>
          <t>Pakan segar (misal: rumput)</t>
        </is>
      </c>
      <c r="AAF169" t="n">
        <v/>
      </c>
      <c r="AAG169" t="n">
        <v/>
      </c>
      <c r="AAH169" t="n">
        <v/>
      </c>
      <c r="AAI169" t="n">
        <v/>
      </c>
      <c r="AAJ169" t="n">
        <v/>
      </c>
      <c r="AAK169" t="n">
        <v/>
      </c>
      <c r="AAL169" t="inlineStr">
        <is>
          <t>Tidak</t>
        </is>
      </c>
      <c r="AAM169" t="n">
        <v/>
      </c>
      <c r="AAN169" t="n">
        <v/>
      </c>
      <c r="AAO169" t="n">
        <v/>
      </c>
      <c r="AAP169" t="n">
        <v/>
      </c>
      <c r="AAQ169" t="n">
        <v/>
      </c>
      <c r="AAR169" t="inlineStr">
        <is>
          <t>Ya</t>
        </is>
      </c>
      <c r="AAS169" t="inlineStr">
        <is>
          <t>Mengetahui</t>
        </is>
      </c>
      <c r="AAT169" t="inlineStr">
        <is>
          <t>Diberikan gratis ke orang lain</t>
        </is>
      </c>
      <c r="AAU169" t="n">
        <v>0</v>
      </c>
      <c r="AAV169" t="n">
        <v>0</v>
      </c>
      <c r="AAW169" t="n">
        <v>0</v>
      </c>
      <c r="AAX169" t="n">
        <v>0</v>
      </c>
      <c r="AAY169" t="n">
        <v>1</v>
      </c>
      <c r="AAZ169" t="n">
        <v>0</v>
      </c>
      <c r="ABA169" t="n">
        <v>0</v>
      </c>
      <c r="ABB169" t="n">
        <v/>
      </c>
      <c r="ABC169" t="n">
        <v/>
      </c>
      <c r="ABD169" t="n">
        <v/>
      </c>
      <c r="ABE169" t="n">
        <v/>
      </c>
      <c r="ABF169" t="n">
        <v/>
      </c>
      <c r="ABG169" t="n">
        <v/>
      </c>
      <c r="ABH169" t="n">
        <v/>
      </c>
      <c r="ABI169" t="n">
        <v/>
      </c>
      <c r="ABJ169" t="n">
        <v/>
      </c>
      <c r="ABK169" t="n">
        <v/>
      </c>
      <c r="ABL169" t="n">
        <v/>
      </c>
      <c r="ABM169" t="n">
        <v/>
      </c>
      <c r="ABN169" t="n">
        <v/>
      </c>
      <c r="ABO169" t="n">
        <v/>
      </c>
      <c r="ABP169" t="n">
        <v/>
      </c>
      <c r="ABQ169" t="n">
        <v/>
      </c>
      <c r="ABR169" t="n">
        <v/>
      </c>
      <c r="ABS169" t="n">
        <v/>
      </c>
      <c r="ABT169" t="n">
        <v/>
      </c>
      <c r="ABU169" t="n">
        <v/>
      </c>
      <c r="ABV169" t="n">
        <v/>
      </c>
      <c r="ABW169" t="n">
        <v/>
      </c>
      <c r="ABX169" t="n">
        <v/>
      </c>
      <c r="ABY169" t="n">
        <v/>
      </c>
      <c r="ABZ169" t="n">
        <v/>
      </c>
      <c r="ACA169" t="n">
        <v/>
      </c>
      <c r="ACB169" t="n">
        <v/>
      </c>
      <c r="ACC169" t="n">
        <v/>
      </c>
      <c r="ACD169" t="n">
        <v/>
      </c>
      <c r="ACE169" t="n">
        <v/>
      </c>
      <c r="ACF169" t="n">
        <v/>
      </c>
      <c r="ACG169" t="n">
        <v/>
      </c>
      <c r="ACH169" t="n">
        <v/>
      </c>
      <c r="ACI169" t="n">
        <v/>
      </c>
      <c r="ACJ169" t="n">
        <v/>
      </c>
      <c r="ACK169" t="inlineStr">
        <is>
          <t>Ladang/sawah terlalu jauh, sulit untuk mengangkut ke sana</t>
        </is>
      </c>
      <c r="ACL169" t="n">
        <v>0</v>
      </c>
      <c r="ACM169" t="n">
        <v>0</v>
      </c>
      <c r="ACN169" t="n">
        <v>0</v>
      </c>
      <c r="ACO169" t="n">
        <v>1</v>
      </c>
      <c r="ACP169" t="n">
        <v>0</v>
      </c>
      <c r="ACQ169" t="n">
        <v>0</v>
      </c>
      <c r="ACR169" t="n">
        <v>0</v>
      </c>
      <c r="ACS169" t="n">
        <v/>
      </c>
      <c r="ACT169" t="inlineStr">
        <is>
          <t>Tidak</t>
        </is>
      </c>
      <c r="ACU169" t="inlineStr">
        <is>
          <t>Manfaat cukup signifikan, terasa di kehidupan sehari-hari</t>
        </is>
      </c>
      <c r="ACV169" t="inlineStr">
        <is>
          <t>Bertambah</t>
        </is>
      </c>
      <c r="ACW169" t="inlineStr">
        <is>
          <t>Anggota keluarga - Perempuan dewasa</t>
        </is>
      </c>
      <c r="ACX169" t="inlineStr">
        <is>
          <t>Setuju</t>
        </is>
      </c>
      <c r="ACY169" t="inlineStr">
        <is>
          <t>Anggota keluarga - Laki-laki dewasa Anggota keluarga - Perempuan dewasa</t>
        </is>
      </c>
      <c r="ACZ169" t="n">
        <v>1</v>
      </c>
      <c r="ADA169" t="n">
        <v>1</v>
      </c>
      <c r="ADB169" t="n">
        <v>0</v>
      </c>
      <c r="ADC169" t="n">
        <v>0</v>
      </c>
      <c r="ADD169" t="inlineStr">
        <is>
          <t>Puas</t>
        </is>
      </c>
      <c r="ADE169" t="inlineStr">
        <is>
          <t>Puas</t>
        </is>
      </c>
      <c r="ADF169" t="inlineStr">
        <is>
          <t>Puas</t>
        </is>
      </c>
      <c r="ADG169" t="inlineStr">
        <is>
          <t>Puas</t>
        </is>
      </c>
      <c r="ADH169" t="inlineStr">
        <is>
          <t>Tidak</t>
        </is>
      </c>
      <c r="ADI169" t="n">
        <v/>
      </c>
      <c r="ADJ169" t="inlineStr">
        <is>
          <t>Puas</t>
        </is>
      </c>
      <c r="ADK169" t="n">
        <v/>
      </c>
      <c r="ADL169" t="n">
        <v/>
      </c>
      <c r="ADM169" t="n">
        <v/>
      </c>
      <c r="ADN169" t="n">
        <v/>
      </c>
      <c r="ADO169" t="n">
        <v/>
      </c>
      <c r="ADP169" t="n">
        <v/>
      </c>
      <c r="ADQ169" t="n">
        <v/>
      </c>
      <c r="ADR169" t="n">
        <v/>
      </c>
      <c r="ADS169" t="n">
        <v/>
      </c>
      <c r="ADT169" t="n">
        <v/>
      </c>
      <c r="ADU169" t="inlineStr">
        <is>
          <t>Menghubungi CPO atau pendamping</t>
        </is>
      </c>
      <c r="ADV169" t="n">
        <v>0</v>
      </c>
      <c r="ADW169" t="n">
        <v>0</v>
      </c>
      <c r="ADX169" t="n">
        <v>0</v>
      </c>
      <c r="ADY169" t="n">
        <v>0</v>
      </c>
      <c r="ADZ169" t="n">
        <v>1</v>
      </c>
      <c r="AEA169" t="n">
        <v>0</v>
      </c>
      <c r="AEB169" t="n">
        <v>0</v>
      </c>
      <c r="AEC169" t="n">
        <v>0</v>
      </c>
      <c r="AED169" t="inlineStr">
        <is>
          <t>Tidak</t>
        </is>
      </c>
      <c r="AEE169" t="inlineStr">
        <is>
          <t>Laki-laki dewasa</t>
        </is>
      </c>
      <c r="AEF169" t="n">
        <v/>
      </c>
      <c r="AEG169" t="inlineStr">
        <is>
          <t>Menelepon atau WA langsung</t>
        </is>
      </c>
      <c r="AEH169" t="n">
        <v/>
      </c>
      <c r="AEI169" t="inlineStr">
        <is>
          <t>Tidak</t>
        </is>
      </c>
      <c r="AEJ169" t="inlineStr">
        <is>
          <t>Ya, selalu</t>
        </is>
      </c>
      <c r="AEK169" t="inlineStr">
        <is>
          <t>Pengurangan pengeluaran rumah tangga (bahan bakar minyak, pupuk, dll.) Lebih mudah mendapatkan energi</t>
        </is>
      </c>
      <c r="AEL169" t="n">
        <v>1</v>
      </c>
      <c r="AEM169" t="n">
        <v>1</v>
      </c>
      <c r="AEN169" t="n">
        <v>0</v>
      </c>
      <c r="AEO169" t="n">
        <v>0</v>
      </c>
      <c r="AEP169" t="n">
        <v>0</v>
      </c>
      <c r="AEQ169" t="n">
        <v>0</v>
      </c>
      <c r="AER169" t="n">
        <v>0</v>
      </c>
      <c r="AES169" t="n">
        <v>0</v>
      </c>
      <c r="AET169" t="n">
        <v>0</v>
      </c>
      <c r="AEU169" t="n">
        <v>0</v>
      </c>
      <c r="AEV169" t="n">
        <v>0</v>
      </c>
      <c r="AEW169" t="n">
        <v>0</v>
      </c>
      <c r="AEX169" t="n">
        <v/>
      </c>
      <c r="AEY169" t="inlineStr">
        <is>
          <t>Mendukung lingkungan</t>
        </is>
      </c>
      <c r="AEZ169" t="n">
        <v/>
      </c>
      <c r="AFA169" t="inlineStr">
        <is>
          <t>Koperasi</t>
        </is>
      </c>
      <c r="AFB169" t="n">
        <v/>
      </c>
      <c r="AFC169" t="inlineStr">
        <is>
          <t>1000536864-16_24_20.jpg</t>
        </is>
      </c>
      <c r="AFD169" t="inlineStr">
        <is>
          <t>https://kf.kobotoolbox.org/api/v2/assets/avstPQqLr3Ab3ZdcVTXZ6f/data/676859638/attachments/attgnGTgKuuM8Cq38Gz4MbJB/</t>
        </is>
      </c>
      <c r="AFE169" t="inlineStr">
        <is>
          <t>1000536867-16_24_24.jpg</t>
        </is>
      </c>
      <c r="AFF169" t="inlineStr">
        <is>
          <t>https://kf.kobotoolbox.org/api/v2/assets/avstPQqLr3Ab3ZdcVTXZ6f/data/676859638/attachments/att4YRbVJf4crMg7HxYj6csE/</t>
        </is>
      </c>
      <c r="AFG169" t="inlineStr">
        <is>
          <t>Rizan</t>
        </is>
      </c>
      <c r="AFH169" t="n">
        <v/>
      </c>
      <c r="AFI169" t="n">
        <v/>
      </c>
    </row>
    <row r="170">
      <c r="A170" t="n">
        <v/>
      </c>
      <c r="B170" t="n">
        <v/>
      </c>
      <c r="C170" t="n">
        <v/>
      </c>
      <c r="D170" t="inlineStr">
        <is>
          <t>uswatun</t>
        </is>
      </c>
      <c r="E170" t="n">
        <v>85228480966</v>
      </c>
      <c r="F170" t="inlineStr">
        <is>
          <t>-7.911224 112.768365 728.605477603162 19.3</t>
        </is>
      </c>
      <c r="G170" t="n">
        <v>-7.911224</v>
      </c>
      <c r="H170" t="n">
        <v>112.768365</v>
      </c>
      <c r="I170" t="n">
        <v>728.6054776</v>
      </c>
      <c r="J170" t="n">
        <v>19.3</v>
      </c>
      <c r="K170" t="n">
        <v>0</v>
      </c>
      <c r="L170" t="inlineStr">
        <is>
          <t>-7.911263 112.768264 725.8972924643313 18.07200050354004</t>
        </is>
      </c>
      <c r="M170" t="n">
        <v>-7.911263</v>
      </c>
      <c r="N170" t="n">
        <v>112.768264</v>
      </c>
      <c r="O170" t="n">
        <v>725.8972925</v>
      </c>
      <c r="P170" t="n">
        <v>18.0720005</v>
      </c>
      <c r="Q170" t="n">
        <v>0</v>
      </c>
      <c r="R170" t="inlineStr">
        <is>
          <t>Jawa Timur</t>
        </is>
      </c>
      <c r="S170" t="n">
        <v>0</v>
      </c>
      <c r="T170" t="n">
        <v>0</v>
      </c>
      <c r="U170" t="n">
        <v>0</v>
      </c>
      <c r="V170" t="n">
        <v>0</v>
      </c>
      <c r="W170" t="n">
        <v>0</v>
      </c>
      <c r="X170" t="n">
        <v>1</v>
      </c>
      <c r="Y170" t="n">
        <v>0</v>
      </c>
      <c r="Z170" t="n">
        <v>0</v>
      </c>
      <c r="AA170" t="n">
        <v>0</v>
      </c>
      <c r="AB170" t="n">
        <v>0</v>
      </c>
      <c r="AC170" t="inlineStr">
        <is>
          <t>MALANG</t>
        </is>
      </c>
      <c r="AD170" t="inlineStr">
        <is>
          <t>JABUNG</t>
        </is>
      </c>
      <c r="AE170" t="inlineStr">
        <is>
          <t>KEMIRI</t>
        </is>
      </c>
      <c r="AF170" t="inlineStr">
        <is>
          <t>KAN JABUNG</t>
        </is>
      </c>
      <c r="AG170" t="inlineStr">
        <is>
          <t>KJP0643</t>
        </is>
      </c>
      <c r="AH170" t="n">
        <v>9</v>
      </c>
      <c r="AI170" t="inlineStr">
        <is>
          <t>VPA2</t>
        </is>
      </c>
      <c r="AJ170" t="inlineStr">
        <is>
          <t>Aktif</t>
        </is>
      </c>
      <c r="AK170" t="n">
        <v>29</v>
      </c>
      <c r="AL170" t="inlineStr">
        <is>
          <t>Perempuan</t>
        </is>
      </c>
      <c r="AM170" t="inlineStr">
        <is>
          <t>Sudah menikah</t>
        </is>
      </c>
      <c r="AN170" t="inlineStr">
        <is>
          <t>SMP/Sederajat</t>
        </is>
      </c>
      <c r="AO170" t="inlineStr">
        <is>
          <t>Peternak</t>
        </is>
      </c>
      <c r="AP170" t="n">
        <v>0</v>
      </c>
      <c r="AQ170" t="n">
        <v>1</v>
      </c>
      <c r="AR170" t="n">
        <v>0</v>
      </c>
      <c r="AS170" t="n">
        <v>0</v>
      </c>
      <c r="AT170" t="n">
        <v>0</v>
      </c>
      <c r="AU170" t="n">
        <v>0</v>
      </c>
      <c r="AV170" t="n">
        <v>0</v>
      </c>
      <c r="AW170" t="n">
        <v>0</v>
      </c>
      <c r="AX170" t="n">
        <v/>
      </c>
      <c r="AY170" t="inlineStr">
        <is>
          <t>Pekerja lepas</t>
        </is>
      </c>
      <c r="AZ170" t="n">
        <v>0</v>
      </c>
      <c r="BA170" t="n">
        <v>0</v>
      </c>
      <c r="BB170" t="n">
        <v>1</v>
      </c>
      <c r="BC170" t="n">
        <v>0</v>
      </c>
      <c r="BD170" t="n">
        <v>0</v>
      </c>
      <c r="BE170" t="n">
        <v>0</v>
      </c>
      <c r="BF170" t="n">
        <v>0</v>
      </c>
      <c r="BG170" t="n">
        <v>0</v>
      </c>
      <c r="BH170" t="n">
        <v/>
      </c>
      <c r="BI170" t="inlineStr">
        <is>
          <t>Rp2.500.000 - Rp3.500.000</t>
        </is>
      </c>
      <c r="BJ170" t="n">
        <v>2</v>
      </c>
      <c r="BK170" t="n">
        <v>2</v>
      </c>
      <c r="BL170" t="n">
        <v>1</v>
      </c>
      <c r="BM170" t="n">
        <v>0</v>
      </c>
      <c r="BN170" t="inlineStr">
        <is>
          <t>Milik sendiri</t>
        </is>
      </c>
      <c r="BO170" t="inlineStr">
        <is>
          <t>Permanen (dinding bata dan semen)</t>
        </is>
      </c>
      <c r="BP170" t="n">
        <v>1</v>
      </c>
      <c r="BQ170" t="n">
        <v>0</v>
      </c>
      <c r="BR170" t="n">
        <v>0</v>
      </c>
      <c r="BS170" t="n">
        <v>0</v>
      </c>
      <c r="BT170" t="n">
        <v>0</v>
      </c>
      <c r="BU170" t="n">
        <v/>
      </c>
      <c r="BV170" t="inlineStr">
        <is>
          <t>Keramik/ubin</t>
        </is>
      </c>
      <c r="BW170" t="n">
        <v>0</v>
      </c>
      <c r="BX170" t="n">
        <v>0</v>
      </c>
      <c r="BY170" t="n">
        <v>1</v>
      </c>
      <c r="BZ170" t="n">
        <v>0</v>
      </c>
      <c r="CA170" t="n">
        <v>0</v>
      </c>
      <c r="CB170" t="n">
        <v/>
      </c>
      <c r="CC170" t="inlineStr">
        <is>
          <t>Genting</t>
        </is>
      </c>
      <c r="CD170" t="n">
        <v>0</v>
      </c>
      <c r="CE170" t="n">
        <v>0</v>
      </c>
      <c r="CF170" t="n">
        <v>0</v>
      </c>
      <c r="CG170" t="n">
        <v>0</v>
      </c>
      <c r="CH170" t="n">
        <v>0</v>
      </c>
      <c r="CI170" t="n">
        <v>1</v>
      </c>
      <c r="CJ170" t="n">
        <v>0</v>
      </c>
      <c r="CK170" t="n">
        <v/>
      </c>
      <c r="CL170" t="inlineStr">
        <is>
          <t>Ya</t>
        </is>
      </c>
      <c r="CM170" t="n">
        <v>2017</v>
      </c>
      <c r="CN170" t="inlineStr">
        <is>
          <t>Fixed-Dome (Kubah Tetap)</t>
        </is>
      </c>
      <c r="CO170" t="inlineStr">
        <is>
          <t>6 m³ (4-5 ekor sapi, ±5 jam memasak/hari, ±50 kg</t>
        </is>
      </c>
      <c r="CP170" t="inlineStr">
        <is>
          <t>Koperasi</t>
        </is>
      </c>
      <c r="CQ170" t="n">
        <v>0</v>
      </c>
      <c r="CR170" t="n">
        <v>0</v>
      </c>
      <c r="CS170" t="n">
        <v>0</v>
      </c>
      <c r="CT170" t="n">
        <v>0</v>
      </c>
      <c r="CU170" t="n">
        <v>0</v>
      </c>
      <c r="CV170" t="n">
        <v>0</v>
      </c>
      <c r="CW170" t="n">
        <v>1</v>
      </c>
      <c r="CX170" t="n">
        <v>0</v>
      </c>
      <c r="CY170" t="inlineStr">
        <is>
          <t>Anggota keluarga - laki-laki</t>
        </is>
      </c>
      <c r="CZ170" t="n">
        <v>1</v>
      </c>
      <c r="DA170" t="n">
        <v>0</v>
      </c>
      <c r="DB170" t="n">
        <v>0</v>
      </c>
      <c r="DC170" t="n">
        <v/>
      </c>
      <c r="DD170" t="inlineStr">
        <is>
          <t>CPO atau pendamping</t>
        </is>
      </c>
      <c r="DE170" t="n">
        <v>0</v>
      </c>
      <c r="DF170" t="n">
        <v>0</v>
      </c>
      <c r="DG170" t="n">
        <v>1</v>
      </c>
      <c r="DH170" t="n">
        <v>0</v>
      </c>
      <c r="DI170" t="n">
        <v/>
      </c>
      <c r="DJ170" t="inlineStr">
        <is>
          <t>CPO atau pendamping</t>
        </is>
      </c>
      <c r="DK170" t="n">
        <v>0</v>
      </c>
      <c r="DL170" t="n">
        <v>0</v>
      </c>
      <c r="DM170" t="n">
        <v>1</v>
      </c>
      <c r="DN170" t="n">
        <v>0</v>
      </c>
      <c r="DO170" t="n">
        <v/>
      </c>
      <c r="DP170" t="inlineStr">
        <is>
          <t>Ya</t>
        </is>
      </c>
      <c r="DQ170" t="n">
        <v/>
      </c>
      <c r="DR170" t="n">
        <v/>
      </c>
      <c r="DS170" t="n">
        <v/>
      </c>
      <c r="DT170" t="n">
        <v/>
      </c>
      <c r="DU170" t="n">
        <v/>
      </c>
      <c r="DV170" t="n">
        <v/>
      </c>
      <c r="DW170" t="n">
        <v/>
      </c>
      <c r="DX170" t="n">
        <v/>
      </c>
      <c r="DY170" t="n">
        <v/>
      </c>
      <c r="DZ170" t="n">
        <v/>
      </c>
      <c r="EA170" t="n">
        <v/>
      </c>
      <c r="EB170" t="n">
        <v/>
      </c>
      <c r="EC170" t="n">
        <v/>
      </c>
      <c r="ED170" t="n">
        <v/>
      </c>
      <c r="EE170" t="n">
        <v/>
      </c>
      <c r="EF170" t="n">
        <v/>
      </c>
      <c r="EG170" t="n">
        <v/>
      </c>
      <c r="EH170" t="n">
        <v/>
      </c>
      <c r="EI170" t="inlineStr">
        <is>
          <t>Tidak ada masalah</t>
        </is>
      </c>
      <c r="EJ170" t="n">
        <v>0</v>
      </c>
      <c r="EK170" t="n">
        <v>0</v>
      </c>
      <c r="EL170" t="n">
        <v>0</v>
      </c>
      <c r="EM170" t="n">
        <v>1</v>
      </c>
      <c r="EN170" t="n">
        <v>0</v>
      </c>
      <c r="EO170" t="n">
        <v/>
      </c>
      <c r="EP170" t="inlineStr">
        <is>
          <t>Ya, cukup jelas dan mudah diikuti</t>
        </is>
      </c>
      <c r="EQ170" t="inlineStr">
        <is>
          <t>Pelatihan</t>
        </is>
      </c>
      <c r="ER170" t="inlineStr">
        <is>
          <t>CPO atau pendamping Staff BIRU</t>
        </is>
      </c>
      <c r="ES170" t="n">
        <v>1</v>
      </c>
      <c r="ET170" t="n">
        <v>1</v>
      </c>
      <c r="EU170" t="n">
        <v>0</v>
      </c>
      <c r="EV170" t="n">
        <v>0</v>
      </c>
      <c r="EW170" t="n">
        <v/>
      </c>
      <c r="EX170" t="inlineStr">
        <is>
          <t>Anggota keluarga - Laki-laki</t>
        </is>
      </c>
      <c r="EY170" t="n">
        <v>1</v>
      </c>
      <c r="EZ170" t="n">
        <v>0</v>
      </c>
      <c r="FA170" t="n">
        <v>0</v>
      </c>
      <c r="FB170" t="n">
        <v/>
      </c>
      <c r="FC170" t="inlineStr">
        <is>
          <t>Jarang sekali</t>
        </is>
      </c>
      <c r="FD170" t="n">
        <v/>
      </c>
      <c r="FE170" t="inlineStr">
        <is>
          <t>Mengetahui</t>
        </is>
      </c>
      <c r="FF170" t="inlineStr">
        <is>
          <t>Selalu (setiap hari)</t>
        </is>
      </c>
      <c r="FG170" t="inlineStr">
        <is>
          <t>Mengetahui</t>
        </is>
      </c>
      <c r="FH170" t="inlineStr">
        <is>
          <t>Jarang (setiap bulan atau lebih)</t>
        </is>
      </c>
      <c r="FI170" t="inlineStr">
        <is>
          <t>Mengetahui</t>
        </is>
      </c>
      <c r="FJ170" t="inlineStr">
        <is>
          <t>Selalu (setiap hari)</t>
        </is>
      </c>
      <c r="FK170" t="inlineStr">
        <is>
          <t>Mengetahui</t>
        </is>
      </c>
      <c r="FL170" t="inlineStr">
        <is>
          <t>Jarang (setiap bulan atau lebih)</t>
        </is>
      </c>
      <c r="FM170" t="inlineStr">
        <is>
          <t>Mengetahui</t>
        </is>
      </c>
      <c r="FN170" t="inlineStr">
        <is>
          <t>Jarang (setiap bulan atau lebih)</t>
        </is>
      </c>
      <c r="FO170" t="inlineStr">
        <is>
          <t>Mengetahui</t>
        </is>
      </c>
      <c r="FP170" t="inlineStr">
        <is>
          <t>Jarang (setiap bulan atau lebih)</t>
        </is>
      </c>
      <c r="FQ170" t="inlineStr">
        <is>
          <t>Mengetahui</t>
        </is>
      </c>
      <c r="FR170" t="inlineStr">
        <is>
          <t>Ya</t>
        </is>
      </c>
      <c r="FS170" t="inlineStr">
        <is>
          <t>Mengetahui</t>
        </is>
      </c>
      <c r="FT170" t="inlineStr">
        <is>
          <t>Ya, terkadang</t>
        </is>
      </c>
      <c r="FU170" t="inlineStr">
        <is>
          <t>Perempuan dewasa</t>
        </is>
      </c>
      <c r="FV170" t="n">
        <v>0</v>
      </c>
      <c r="FW170" t="n">
        <v>1</v>
      </c>
      <c r="FX170" t="n">
        <v>0</v>
      </c>
      <c r="FY170" t="n">
        <v>0</v>
      </c>
      <c r="FZ170" t="inlineStr">
        <is>
          <t>Memahami</t>
        </is>
      </c>
      <c r="GA170" t="inlineStr">
        <is>
          <t>CPO</t>
        </is>
      </c>
      <c r="GB170" t="n">
        <v>1</v>
      </c>
      <c r="GC170" t="n">
        <v>0</v>
      </c>
      <c r="GD170" t="n">
        <v>0</v>
      </c>
      <c r="GE170" t="n">
        <v>0</v>
      </c>
      <c r="GF170" t="n">
        <v/>
      </c>
      <c r="GG170" t="inlineStr">
        <is>
          <t>Selalu</t>
        </is>
      </c>
      <c r="GH170" t="inlineStr">
        <is>
          <t>Ya</t>
        </is>
      </c>
      <c r="GI170" t="inlineStr">
        <is>
          <t>Tetangga</t>
        </is>
      </c>
      <c r="GJ170" t="n">
        <v>1</v>
      </c>
      <c r="GK170" t="n">
        <v>0</v>
      </c>
      <c r="GL170" t="n">
        <v>0</v>
      </c>
      <c r="GM170" t="n">
        <v>0</v>
      </c>
      <c r="GN170" t="n">
        <v/>
      </c>
      <c r="GO170" t="n">
        <v>10</v>
      </c>
      <c r="GP170" t="inlineStr">
        <is>
          <t>Sebagian</t>
        </is>
      </c>
      <c r="GQ170" t="inlineStr">
        <is>
          <t>Kayu bakar</t>
        </is>
      </c>
      <c r="GR170" t="n">
        <v>0</v>
      </c>
      <c r="GS170" t="n">
        <v>1</v>
      </c>
      <c r="GT170" t="n">
        <v>0</v>
      </c>
      <c r="GU170" t="n">
        <v>0</v>
      </c>
      <c r="GV170" t="n">
        <v>0</v>
      </c>
      <c r="GW170" t="n">
        <v>0</v>
      </c>
      <c r="GX170" t="n">
        <v>0</v>
      </c>
      <c r="GY170" t="n">
        <v/>
      </c>
      <c r="GZ170" t="inlineStr">
        <is>
          <t>Tidak</t>
        </is>
      </c>
      <c r="HA170" t="n">
        <v/>
      </c>
      <c r="HB170" t="n">
        <v/>
      </c>
      <c r="HC170" t="n">
        <v/>
      </c>
      <c r="HD170" t="n">
        <v/>
      </c>
      <c r="HE170" t="n">
        <v/>
      </c>
      <c r="HF170" t="n">
        <v/>
      </c>
      <c r="HG170" t="n">
        <v/>
      </c>
      <c r="HH170" t="n">
        <v/>
      </c>
      <c r="HI170" t="n">
        <v/>
      </c>
      <c r="HJ170" t="n">
        <v/>
      </c>
      <c r="HK170" t="n">
        <v/>
      </c>
      <c r="HL170" t="n">
        <v/>
      </c>
      <c r="HM170" t="n">
        <v/>
      </c>
      <c r="HN170" t="n">
        <v/>
      </c>
      <c r="HO170" t="n">
        <v/>
      </c>
      <c r="HP170" t="n">
        <v/>
      </c>
      <c r="HQ170" t="n">
        <v/>
      </c>
      <c r="HR170" t="n">
        <v/>
      </c>
      <c r="HS170" t="n">
        <v/>
      </c>
      <c r="HT170" t="n">
        <v/>
      </c>
      <c r="HU170" t="n">
        <v/>
      </c>
      <c r="HV170" t="n">
        <v/>
      </c>
      <c r="HW170" t="n">
        <v/>
      </c>
      <c r="HX170" t="n">
        <v/>
      </c>
      <c r="HY170" t="n">
        <v>225</v>
      </c>
      <c r="HZ170" t="n">
        <v>90000</v>
      </c>
      <c r="IA170" t="n">
        <v/>
      </c>
      <c r="IB170" t="n">
        <v/>
      </c>
      <c r="IC170" t="n">
        <v/>
      </c>
      <c r="ID170" t="n">
        <v/>
      </c>
      <c r="IE170" t="n">
        <v/>
      </c>
      <c r="IF170" t="n">
        <v/>
      </c>
      <c r="IG170" t="n">
        <v/>
      </c>
      <c r="IH170" t="n">
        <v/>
      </c>
      <c r="II170" t="n">
        <v/>
      </c>
      <c r="IJ170" t="n">
        <v/>
      </c>
      <c r="IK170" t="inlineStr">
        <is>
          <t>80-100 kg</t>
        </is>
      </c>
      <c r="IL170" t="inlineStr">
        <is>
          <t>1-3 jam</t>
        </is>
      </c>
      <c r="IM170" t="inlineStr">
        <is>
          <t>Ya</t>
        </is>
      </c>
      <c r="IN170" t="inlineStr">
        <is>
          <t>Tidak</t>
        </is>
      </c>
      <c r="IO170" t="inlineStr">
        <is>
          <t>Jauh lebih bersih</t>
        </is>
      </c>
      <c r="IP170" t="inlineStr">
        <is>
          <t>Lebih jarang (lebih sering tidak terpapar asap)</t>
        </is>
      </c>
      <c r="IQ170" t="inlineStr">
        <is>
          <t>Tidak pernah</t>
        </is>
      </c>
      <c r="IR170" t="n">
        <v/>
      </c>
      <c r="IS170" t="n">
        <v/>
      </c>
      <c r="IT170" t="n">
        <v/>
      </c>
      <c r="IU170" t="n">
        <v/>
      </c>
      <c r="IV170" t="n">
        <v/>
      </c>
      <c r="IW170" t="n">
        <v/>
      </c>
      <c r="IX170" t="n">
        <v/>
      </c>
      <c r="IY170" t="n">
        <v/>
      </c>
      <c r="IZ170" t="inlineStr">
        <is>
          <t>Tidak pernah</t>
        </is>
      </c>
      <c r="JA170" t="n">
        <v/>
      </c>
      <c r="JB170" t="n">
        <v/>
      </c>
      <c r="JC170" t="n">
        <v/>
      </c>
      <c r="JD170" t="n">
        <v/>
      </c>
      <c r="JE170" t="n">
        <v/>
      </c>
      <c r="JF170" t="n">
        <v/>
      </c>
      <c r="JG170" t="n">
        <v/>
      </c>
      <c r="JH170" t="n">
        <v/>
      </c>
      <c r="JI170" t="inlineStr">
        <is>
          <t>Tidak pernah</t>
        </is>
      </c>
      <c r="JJ170" t="n">
        <v/>
      </c>
      <c r="JK170" t="n">
        <v/>
      </c>
      <c r="JL170" t="n">
        <v/>
      </c>
      <c r="JM170" t="n">
        <v/>
      </c>
      <c r="JN170" t="n">
        <v/>
      </c>
      <c r="JO170" t="n">
        <v/>
      </c>
      <c r="JP170" t="n">
        <v/>
      </c>
      <c r="JQ170" t="n">
        <v/>
      </c>
      <c r="JR170" t="inlineStr">
        <is>
          <t>Tidak pernah</t>
        </is>
      </c>
      <c r="JS170" t="n">
        <v/>
      </c>
      <c r="JT170" t="n">
        <v/>
      </c>
      <c r="JU170" t="n">
        <v/>
      </c>
      <c r="JV170" t="n">
        <v/>
      </c>
      <c r="JW170" t="n">
        <v/>
      </c>
      <c r="JX170" t="n">
        <v/>
      </c>
      <c r="JY170" t="n">
        <v/>
      </c>
      <c r="JZ170" t="n">
        <v/>
      </c>
      <c r="KA170" t="inlineStr">
        <is>
          <t>Tidak pernah</t>
        </is>
      </c>
      <c r="KB170" t="n">
        <v/>
      </c>
      <c r="KC170" t="n">
        <v/>
      </c>
      <c r="KD170" t="n">
        <v/>
      </c>
      <c r="KE170" t="n">
        <v/>
      </c>
      <c r="KF170" t="n">
        <v/>
      </c>
      <c r="KG170" t="n">
        <v/>
      </c>
      <c r="KH170" t="n">
        <v/>
      </c>
      <c r="KI170" t="n">
        <v/>
      </c>
      <c r="KJ170" t="inlineStr">
        <is>
          <t>Tidak pernah</t>
        </is>
      </c>
      <c r="KK170" t="n">
        <v/>
      </c>
      <c r="KL170" t="n">
        <v/>
      </c>
      <c r="KM170" t="n">
        <v/>
      </c>
      <c r="KN170" t="n">
        <v/>
      </c>
      <c r="KO170" t="n">
        <v/>
      </c>
      <c r="KP170" t="n">
        <v/>
      </c>
      <c r="KQ170" t="n">
        <v/>
      </c>
      <c r="KR170" t="n">
        <v/>
      </c>
      <c r="KS170" t="inlineStr">
        <is>
          <t>Jauh lebih baik</t>
        </is>
      </c>
      <c r="KT170" t="inlineStr">
        <is>
          <t>0-1 kali</t>
        </is>
      </c>
      <c r="KU170" t="inlineStr">
        <is>
          <t>0-1 kali</t>
        </is>
      </c>
      <c r="KV170" t="inlineStr">
        <is>
          <t>Anak-anak (0-18 tahun)</t>
        </is>
      </c>
      <c r="KW170" t="n">
        <v>0</v>
      </c>
      <c r="KX170" t="n">
        <v>0</v>
      </c>
      <c r="KY170" t="n">
        <v>1</v>
      </c>
      <c r="KZ170" t="n">
        <v>0</v>
      </c>
      <c r="LA170" t="inlineStr">
        <is>
          <t>Jauh lebih baik</t>
        </is>
      </c>
      <c r="LB170" t="inlineStr">
        <is>
          <t>Jauh lebih baik</t>
        </is>
      </c>
      <c r="LC170" t="n">
        <v>4</v>
      </c>
      <c r="LD170" t="n">
        <v>5</v>
      </c>
      <c r="LE170" t="n">
        <v>0</v>
      </c>
      <c r="LF170" t="n">
        <v>0</v>
      </c>
      <c r="LG170" t="inlineStr">
        <is>
          <t>Ya</t>
        </is>
      </c>
      <c r="LH170" t="n">
        <v>100000</v>
      </c>
      <c r="LI170" t="n">
        <v/>
      </c>
      <c r="LJ170" t="inlineStr">
        <is>
          <t>Kebutuhan rumah tangga</t>
        </is>
      </c>
      <c r="LK170" t="n">
        <v>0</v>
      </c>
      <c r="LL170" t="n">
        <v>0</v>
      </c>
      <c r="LM170" t="n">
        <v>0</v>
      </c>
      <c r="LN170" t="n">
        <v>0</v>
      </c>
      <c r="LO170" t="n">
        <v>1</v>
      </c>
      <c r="LP170" t="n">
        <v>0</v>
      </c>
      <c r="LQ170" t="n">
        <v>0</v>
      </c>
      <c r="LR170" t="n">
        <v/>
      </c>
      <c r="LS170" t="n">
        <v>30</v>
      </c>
      <c r="LT170" t="n">
        <v>30</v>
      </c>
      <c r="LU170" t="n">
        <v>0</v>
      </c>
      <c r="LV170" t="n">
        <v>20</v>
      </c>
      <c r="LW170" t="n">
        <v>20</v>
      </c>
      <c r="LX170" t="n">
        <v>0</v>
      </c>
      <c r="LY170" t="n">
        <v>10</v>
      </c>
      <c r="LZ170" t="n">
        <v>10</v>
      </c>
      <c r="MA170" t="n">
        <v>0</v>
      </c>
      <c r="MB170" t="inlineStr">
        <is>
          <t>Ya</t>
        </is>
      </c>
      <c r="MC170" t="n">
        <v>20</v>
      </c>
      <c r="MD170" t="n">
        <v>5</v>
      </c>
      <c r="ME170" t="n">
        <v>20</v>
      </c>
      <c r="MF170" t="n">
        <v>5</v>
      </c>
      <c r="MG170" t="n">
        <v>0</v>
      </c>
      <c r="MH170" t="n">
        <v>0</v>
      </c>
      <c r="MI170" t="inlineStr">
        <is>
          <t>Pendidikan anak (mengantar sekolah, menemani anak belajar, menyiapkan bekal dsb) Aktivitas sosial diluar rumah (misalnya, berkumpul dengan tetangga, mengikuti kegiatan PKK, dsb) Istirahat</t>
        </is>
      </c>
      <c r="MJ170" t="n">
        <v>1</v>
      </c>
      <c r="MK170" t="n">
        <v>1</v>
      </c>
      <c r="ML170" t="n">
        <v>1</v>
      </c>
      <c r="MM170" t="n">
        <v>0</v>
      </c>
      <c r="MN170" t="n">
        <v>0</v>
      </c>
      <c r="MO170" t="n">
        <v>0</v>
      </c>
      <c r="MP170" t="n">
        <v/>
      </c>
      <c r="MQ170" t="n">
        <v/>
      </c>
      <c r="MR170" t="inlineStr">
        <is>
          <t>Pekerjaan rumah</t>
        </is>
      </c>
      <c r="MS170" t="inlineStr">
        <is>
          <t>Berkumpul dengan tetangga</t>
        </is>
      </c>
      <c r="MT170" t="n">
        <v/>
      </c>
      <c r="MU170" t="inlineStr">
        <is>
          <t>Ya, untuk anggota keluarga</t>
        </is>
      </c>
      <c r="MV170" t="inlineStr">
        <is>
          <t>Produksi dan penjualan bioslurry</t>
        </is>
      </c>
      <c r="MW170" t="n">
        <v>0</v>
      </c>
      <c r="MX170" t="n">
        <v>0</v>
      </c>
      <c r="MY170" t="n">
        <v>1</v>
      </c>
      <c r="MZ170" t="n">
        <v>0</v>
      </c>
      <c r="NA170" t="n">
        <v/>
      </c>
      <c r="NB170" t="n">
        <v/>
      </c>
      <c r="NC170" t="inlineStr">
        <is>
          <t>Padat</t>
        </is>
      </c>
      <c r="ND170" t="n">
        <v>0</v>
      </c>
      <c r="NE170" t="n">
        <v>1</v>
      </c>
      <c r="NF170" t="n">
        <v/>
      </c>
      <c r="NG170" t="n">
        <v>10</v>
      </c>
      <c r="NH170" t="inlineStr">
        <is>
          <t>Karung</t>
        </is>
      </c>
      <c r="NI170" t="n">
        <v/>
      </c>
      <c r="NJ170" t="n">
        <v>3000</v>
      </c>
      <c r="NK170" t="inlineStr">
        <is>
          <t>Karung</t>
        </is>
      </c>
      <c r="NL170" t="inlineStr">
        <is>
          <t>Ya</t>
        </is>
      </c>
      <c r="NM170" t="inlineStr">
        <is>
          <t>Kombinasi kredit/pinjaman dan dana hibah</t>
        </is>
      </c>
      <c r="NN170" t="inlineStr">
        <is>
          <t>3.000.001-5.000.000</t>
        </is>
      </c>
      <c r="NO170" t="inlineStr">
        <is>
          <t>Yayasan Rumah Energi atau BIRU</t>
        </is>
      </c>
      <c r="NP170" t="n">
        <v/>
      </c>
      <c r="NQ170" t="inlineStr">
        <is>
          <t>Koperasi</t>
        </is>
      </c>
      <c r="NR170" t="n">
        <v/>
      </c>
      <c r="NS170" t="n">
        <v>24</v>
      </c>
      <c r="NT170" t="inlineStr">
        <is>
          <t>CPO/pendamping</t>
        </is>
      </c>
      <c r="NU170" t="n">
        <v/>
      </c>
      <c r="NV170" t="n">
        <v/>
      </c>
      <c r="NW170" t="n">
        <v/>
      </c>
      <c r="NX170" t="inlineStr">
        <is>
          <t>Sangat meningkat</t>
        </is>
      </c>
      <c r="NY170" t="n">
        <v>90</v>
      </c>
      <c r="NZ170" t="n">
        <v>90</v>
      </c>
      <c r="OA170" t="n">
        <v>0</v>
      </c>
      <c r="OB170" t="n">
        <v>15</v>
      </c>
      <c r="OC170" t="n">
        <v>15</v>
      </c>
      <c r="OD170" t="n">
        <v>0</v>
      </c>
      <c r="OE170" t="inlineStr">
        <is>
          <t>Lebih baik</t>
        </is>
      </c>
      <c r="OF170" t="inlineStr">
        <is>
          <t>Jauh lebih baik (beda waktu memasak lebih cepat setengah jam atau lebih, ATAU tidak lagi ada rasa/bau makanan yang berubah, ATAU alasan lainnya)</t>
        </is>
      </c>
      <c r="OG170" t="inlineStr">
        <is>
          <t>Ya</t>
        </is>
      </c>
      <c r="OH170" t="n">
        <v>0</v>
      </c>
      <c r="OI170" t="n">
        <v>11</v>
      </c>
      <c r="OJ170" t="n">
        <v>0</v>
      </c>
      <c r="OK170" t="n">
        <v>0</v>
      </c>
      <c r="OL170" t="n">
        <v>0</v>
      </c>
      <c r="OM170" t="n">
        <v>0</v>
      </c>
      <c r="ON170" t="n">
        <v>8</v>
      </c>
      <c r="OO170" t="n">
        <v>0</v>
      </c>
      <c r="OP170" t="inlineStr">
        <is>
          <t>Sapi perah Ayam</t>
        </is>
      </c>
      <c r="OQ170" t="n">
        <v>0</v>
      </c>
      <c r="OR170" t="n">
        <v>1</v>
      </c>
      <c r="OS170" t="n">
        <v>0</v>
      </c>
      <c r="OT170" t="n">
        <v>0</v>
      </c>
      <c r="OU170" t="n">
        <v>0</v>
      </c>
      <c r="OV170" t="n">
        <v>0</v>
      </c>
      <c r="OW170" t="n">
        <v>1</v>
      </c>
      <c r="OX170" t="n">
        <v>0</v>
      </c>
      <c r="OY170" t="n">
        <v>0</v>
      </c>
      <c r="OZ170" t="inlineStr">
        <is>
          <t>Sapi perah</t>
        </is>
      </c>
      <c r="PA170" t="n">
        <v>0</v>
      </c>
      <c r="PB170" t="n">
        <v>1</v>
      </c>
      <c r="PC170" t="n">
        <v>0</v>
      </c>
      <c r="PD170" t="n">
        <v>0</v>
      </c>
      <c r="PE170" t="n">
        <v>0</v>
      </c>
      <c r="PF170" t="n">
        <v>0</v>
      </c>
      <c r="PG170" t="n">
        <v>0</v>
      </c>
      <c r="PH170" t="n">
        <v>0</v>
      </c>
      <c r="PI170" t="n">
        <v>0</v>
      </c>
      <c r="PJ170" t="inlineStr">
        <is>
          <t>Sapi perah</t>
        </is>
      </c>
      <c r="PK170" t="n">
        <v>0</v>
      </c>
      <c r="PL170" t="n">
        <v>1</v>
      </c>
      <c r="PM170" t="n">
        <v>0</v>
      </c>
      <c r="PN170" t="n">
        <v>0</v>
      </c>
      <c r="PO170" t="n">
        <v>0</v>
      </c>
      <c r="PP170" t="n">
        <v>0</v>
      </c>
      <c r="PQ170" t="n">
        <v>0</v>
      </c>
      <c r="PR170" t="n">
        <v>0</v>
      </c>
      <c r="PS170" t="n">
        <v>0</v>
      </c>
      <c r="PT170" t="n">
        <v/>
      </c>
      <c r="PU170" t="n">
        <v/>
      </c>
      <c r="PV170" t="n">
        <v/>
      </c>
      <c r="PW170" t="n">
        <v/>
      </c>
      <c r="PX170" t="n">
        <v/>
      </c>
      <c r="PY170" t="n">
        <v/>
      </c>
      <c r="PZ170" t="n">
        <v/>
      </c>
      <c r="QA170" t="n">
        <v/>
      </c>
      <c r="QB170" t="n">
        <v/>
      </c>
      <c r="QC170" t="n">
        <v/>
      </c>
      <c r="QD170" t="n">
        <v/>
      </c>
      <c r="QE170" t="inlineStr">
        <is>
          <t>1-Disebarkan ke lahan terbuka</t>
        </is>
      </c>
      <c r="QF170" t="n">
        <v>0</v>
      </c>
      <c r="QG170" t="n">
        <v>0</v>
      </c>
      <c r="QH170" t="n">
        <v>0</v>
      </c>
      <c r="QI170" t="n">
        <v>0</v>
      </c>
      <c r="QJ170" t="n">
        <v>0</v>
      </c>
      <c r="QK170" t="n">
        <v>1</v>
      </c>
      <c r="QL170" t="n">
        <v>0</v>
      </c>
      <c r="QM170" t="n">
        <v>0</v>
      </c>
      <c r="QN170" t="n">
        <v>0</v>
      </c>
      <c r="QO170" t="n">
        <v/>
      </c>
      <c r="QP170" t="n">
        <v/>
      </c>
      <c r="QQ170" t="n">
        <v/>
      </c>
      <c r="QR170" t="n">
        <v/>
      </c>
      <c r="QS170" t="n">
        <v/>
      </c>
      <c r="QT170" t="n">
        <v/>
      </c>
      <c r="QU170" t="n">
        <v/>
      </c>
      <c r="QV170" t="n">
        <v/>
      </c>
      <c r="QW170" t="n">
        <v/>
      </c>
      <c r="QX170" t="n">
        <v/>
      </c>
      <c r="QY170" t="n">
        <v/>
      </c>
      <c r="QZ170" t="n">
        <v/>
      </c>
      <c r="RA170" t="n">
        <v/>
      </c>
      <c r="RB170" t="n">
        <v/>
      </c>
      <c r="RC170" t="n">
        <v/>
      </c>
      <c r="RD170" t="n">
        <v/>
      </c>
      <c r="RE170" t="n">
        <v/>
      </c>
      <c r="RF170" t="n">
        <v/>
      </c>
      <c r="RG170" t="n">
        <v/>
      </c>
      <c r="RH170" t="n">
        <v/>
      </c>
      <c r="RI170" t="n">
        <v/>
      </c>
      <c r="RJ170" t="n">
        <v/>
      </c>
      <c r="RK170" t="n">
        <v/>
      </c>
      <c r="RL170" t="n">
        <v/>
      </c>
      <c r="RM170" t="n">
        <v/>
      </c>
      <c r="RN170" t="n">
        <v/>
      </c>
      <c r="RO170" t="n">
        <v/>
      </c>
      <c r="RP170" t="n">
        <v/>
      </c>
      <c r="RQ170" t="n">
        <v/>
      </c>
      <c r="RR170" t="n">
        <v/>
      </c>
      <c r="RS170" t="n">
        <v/>
      </c>
      <c r="RT170" t="n">
        <v/>
      </c>
      <c r="RU170" t="n">
        <v/>
      </c>
      <c r="RV170" t="n">
        <v/>
      </c>
      <c r="RW170" t="n">
        <v/>
      </c>
      <c r="RX170" t="n">
        <v/>
      </c>
      <c r="RY170" t="n">
        <v/>
      </c>
      <c r="RZ170" t="n">
        <v/>
      </c>
      <c r="SA170" t="n">
        <v/>
      </c>
      <c r="SB170" t="n">
        <v/>
      </c>
      <c r="SC170" t="inlineStr">
        <is>
          <t>3-Dijual</t>
        </is>
      </c>
      <c r="SD170" t="n">
        <v>0</v>
      </c>
      <c r="SE170" t="n">
        <v>0</v>
      </c>
      <c r="SF170" t="n">
        <v>0</v>
      </c>
      <c r="SG170" t="n">
        <v>0</v>
      </c>
      <c r="SH170" t="n">
        <v>0</v>
      </c>
      <c r="SI170" t="n">
        <v>0</v>
      </c>
      <c r="SJ170" t="n">
        <v>0</v>
      </c>
      <c r="SK170" t="n">
        <v>1</v>
      </c>
      <c r="SL170" t="n">
        <v>0</v>
      </c>
      <c r="SM170" t="n">
        <v/>
      </c>
      <c r="SN170" t="n">
        <v/>
      </c>
      <c r="SO170" t="n">
        <v/>
      </c>
      <c r="SP170" t="n">
        <v/>
      </c>
      <c r="SQ170" t="n">
        <v/>
      </c>
      <c r="SR170" t="n">
        <v/>
      </c>
      <c r="SS170" t="n">
        <v/>
      </c>
      <c r="ST170" t="n">
        <v/>
      </c>
      <c r="SU170" t="n">
        <v/>
      </c>
      <c r="SV170" t="n">
        <v/>
      </c>
      <c r="SW170" t="n">
        <v/>
      </c>
      <c r="SX170" t="n">
        <v/>
      </c>
      <c r="SY170" t="n">
        <v/>
      </c>
      <c r="SZ170" t="n">
        <v>5</v>
      </c>
      <c r="TA170" t="n">
        <v/>
      </c>
      <c r="TB170" t="n">
        <v/>
      </c>
      <c r="TC170" t="n">
        <v/>
      </c>
      <c r="TD170" t="n">
        <v/>
      </c>
      <c r="TE170" t="n">
        <v>8</v>
      </c>
      <c r="TF170" t="n">
        <v/>
      </c>
      <c r="TG170" t="n">
        <v/>
      </c>
      <c r="TH170" t="n">
        <v/>
      </c>
      <c r="TI170" t="n">
        <v/>
      </c>
      <c r="TJ170" t="n">
        <v/>
      </c>
      <c r="TK170" t="n">
        <v/>
      </c>
      <c r="TL170" t="n">
        <v/>
      </c>
      <c r="TM170" t="n">
        <v/>
      </c>
      <c r="TN170" t="n">
        <v/>
      </c>
      <c r="TO170" t="n">
        <v/>
      </c>
      <c r="TP170" t="n">
        <v/>
      </c>
      <c r="TQ170" t="n">
        <v/>
      </c>
      <c r="TR170" t="n">
        <v/>
      </c>
      <c r="TS170" t="n">
        <v/>
      </c>
      <c r="TT170" t="n">
        <v/>
      </c>
      <c r="TU170" t="n">
        <v/>
      </c>
      <c r="TV170" t="n">
        <v/>
      </c>
      <c r="TW170" t="n">
        <v/>
      </c>
      <c r="TX170" t="n">
        <v/>
      </c>
      <c r="TY170" t="n">
        <v/>
      </c>
      <c r="TZ170" t="n">
        <v/>
      </c>
      <c r="UA170" t="n">
        <v/>
      </c>
      <c r="UB170" t="n">
        <v/>
      </c>
      <c r="UC170" t="n">
        <v/>
      </c>
      <c r="UD170" t="n">
        <v/>
      </c>
      <c r="UE170" t="n">
        <v/>
      </c>
      <c r="UF170" t="n">
        <v/>
      </c>
      <c r="UG170" t="n">
        <v/>
      </c>
      <c r="UH170" t="n">
        <v/>
      </c>
      <c r="UI170" t="n">
        <v/>
      </c>
      <c r="UJ170" t="n">
        <v/>
      </c>
      <c r="UK170" t="n">
        <v/>
      </c>
      <c r="UL170" t="n">
        <v/>
      </c>
      <c r="UM170" t="n">
        <v/>
      </c>
      <c r="UN170" t="n">
        <v/>
      </c>
      <c r="UO170" t="n">
        <v/>
      </c>
      <c r="UP170" t="n">
        <v/>
      </c>
      <c r="UQ170" t="n">
        <v/>
      </c>
      <c r="UR170" t="n">
        <v/>
      </c>
      <c r="US170" t="n">
        <v/>
      </c>
      <c r="UT170" t="n">
        <v/>
      </c>
      <c r="UU170" t="n">
        <v/>
      </c>
      <c r="UV170" t="inlineStr">
        <is>
          <t>Pemberian pakan di kandang</t>
        </is>
      </c>
      <c r="UW170" t="n">
        <v/>
      </c>
      <c r="UX170" t="n">
        <v/>
      </c>
      <c r="UY170" t="n">
        <v/>
      </c>
      <c r="UZ170" t="n">
        <v/>
      </c>
      <c r="VA170" t="inlineStr">
        <is>
          <t>Pemberian pakan di kandang</t>
        </is>
      </c>
      <c r="VB170" t="n">
        <v/>
      </c>
      <c r="VC170" t="n">
        <v/>
      </c>
      <c r="VD170" t="inlineStr">
        <is>
          <t>Sangat jarang (&gt;1 bulan sekali)</t>
        </is>
      </c>
      <c r="VE170" t="n">
        <v/>
      </c>
      <c r="VF170" t="n">
        <v/>
      </c>
      <c r="VG170" t="n">
        <v/>
      </c>
      <c r="VH170" t="n">
        <v/>
      </c>
      <c r="VI170" t="inlineStr">
        <is>
          <t>Jarang (2-3 minggu sekali)</t>
        </is>
      </c>
      <c r="VJ170" t="n">
        <v/>
      </c>
      <c r="VK170" t="n">
        <v/>
      </c>
      <c r="VL170" t="inlineStr">
        <is>
          <t>Sangat sering (&gt;1 kali sehari)</t>
        </is>
      </c>
      <c r="VM170" t="n">
        <v/>
      </c>
      <c r="VN170" t="n">
        <v/>
      </c>
      <c r="VO170" t="n">
        <v/>
      </c>
      <c r="VP170" t="n">
        <v/>
      </c>
      <c r="VQ170" t="inlineStr">
        <is>
          <t>Jarang (1-3 minggu sekali)</t>
        </is>
      </c>
      <c r="VR170" t="n">
        <v/>
      </c>
      <c r="VS170" t="n">
        <v/>
      </c>
      <c r="VT170" t="n">
        <v/>
      </c>
      <c r="VU170" t="n">
        <v/>
      </c>
      <c r="VV170" t="n">
        <v/>
      </c>
      <c r="VW170" t="n">
        <v/>
      </c>
      <c r="VX170" t="n">
        <v/>
      </c>
      <c r="VY170" t="n">
        <v/>
      </c>
      <c r="VZ170" t="n">
        <v/>
      </c>
      <c r="WA170" t="n">
        <v/>
      </c>
      <c r="WB170" t="n">
        <v/>
      </c>
      <c r="WC170" t="n">
        <v/>
      </c>
      <c r="WD170" t="n">
        <v/>
      </c>
      <c r="WE170" t="n">
        <v/>
      </c>
      <c r="WF170" t="inlineStr">
        <is>
          <t>6-Digester biogas</t>
        </is>
      </c>
      <c r="WG170" t="n">
        <v>0</v>
      </c>
      <c r="WH170" t="n">
        <v>0</v>
      </c>
      <c r="WI170" t="n">
        <v>0</v>
      </c>
      <c r="WJ170" t="n">
        <v>0</v>
      </c>
      <c r="WK170" t="n">
        <v>0</v>
      </c>
      <c r="WL170" t="n">
        <v>0</v>
      </c>
      <c r="WM170" t="n">
        <v>0</v>
      </c>
      <c r="WN170" t="n">
        <v>0</v>
      </c>
      <c r="WO170" t="n">
        <v>0</v>
      </c>
      <c r="WP170" t="n">
        <v>1</v>
      </c>
      <c r="WQ170" t="n">
        <v>0</v>
      </c>
      <c r="WR170" t="n">
        <v>0</v>
      </c>
      <c r="WS170" t="n">
        <v/>
      </c>
      <c r="WT170" t="n">
        <v/>
      </c>
      <c r="WU170" t="n">
        <v/>
      </c>
      <c r="WV170" t="n">
        <v/>
      </c>
      <c r="WW170" t="n">
        <v/>
      </c>
      <c r="WX170" t="n">
        <v/>
      </c>
      <c r="WY170" t="n">
        <v/>
      </c>
      <c r="WZ170" t="n">
        <v/>
      </c>
      <c r="XA170" t="n">
        <v/>
      </c>
      <c r="XB170" t="n">
        <v/>
      </c>
      <c r="XC170" t="n">
        <v/>
      </c>
      <c r="XD170" t="n">
        <v/>
      </c>
      <c r="XE170" t="n">
        <v/>
      </c>
      <c r="XF170" t="n">
        <v/>
      </c>
      <c r="XG170" t="n">
        <v/>
      </c>
      <c r="XH170" t="n">
        <v/>
      </c>
      <c r="XI170" t="n">
        <v/>
      </c>
      <c r="XJ170" t="n">
        <v/>
      </c>
      <c r="XK170" t="n">
        <v/>
      </c>
      <c r="XL170" t="n">
        <v/>
      </c>
      <c r="XM170" t="n">
        <v/>
      </c>
      <c r="XN170" t="n">
        <v/>
      </c>
      <c r="XO170" t="n">
        <v/>
      </c>
      <c r="XP170" t="n">
        <v/>
      </c>
      <c r="XQ170" t="n">
        <v/>
      </c>
      <c r="XR170" t="n">
        <v/>
      </c>
      <c r="XS170" t="n">
        <v/>
      </c>
      <c r="XT170" t="n">
        <v/>
      </c>
      <c r="XU170" t="n">
        <v/>
      </c>
      <c r="XV170" t="n">
        <v/>
      </c>
      <c r="XW170" t="n">
        <v/>
      </c>
      <c r="XX170" t="n">
        <v/>
      </c>
      <c r="XY170" t="n">
        <v/>
      </c>
      <c r="XZ170" t="n">
        <v/>
      </c>
      <c r="YA170" t="n">
        <v/>
      </c>
      <c r="YB170" t="n">
        <v/>
      </c>
      <c r="YC170" t="n">
        <v/>
      </c>
      <c r="YD170" t="n">
        <v/>
      </c>
      <c r="YE170" t="n">
        <v/>
      </c>
      <c r="YF170" t="n">
        <v/>
      </c>
      <c r="YG170" t="n">
        <v/>
      </c>
      <c r="YH170" t="n">
        <v/>
      </c>
      <c r="YI170" t="n">
        <v/>
      </c>
      <c r="YJ170" t="n">
        <v/>
      </c>
      <c r="YK170" t="n">
        <v/>
      </c>
      <c r="YL170" t="n">
        <v/>
      </c>
      <c r="YM170" t="n">
        <v/>
      </c>
      <c r="YN170" t="inlineStr">
        <is>
          <t>8-Dibiarkan tersebar di ladang penggembalaan</t>
        </is>
      </c>
      <c r="YO170" t="n">
        <v>0</v>
      </c>
      <c r="YP170" t="n">
        <v>0</v>
      </c>
      <c r="YQ170" t="n">
        <v>0</v>
      </c>
      <c r="YR170" t="n">
        <v>0</v>
      </c>
      <c r="YS170" t="n">
        <v>0</v>
      </c>
      <c r="YT170" t="n">
        <v>0</v>
      </c>
      <c r="YU170" t="n">
        <v>0</v>
      </c>
      <c r="YV170" t="n">
        <v>0</v>
      </c>
      <c r="YW170" t="n">
        <v>0</v>
      </c>
      <c r="YX170" t="n">
        <v>0</v>
      </c>
      <c r="YY170" t="n">
        <v>0</v>
      </c>
      <c r="YZ170" t="n">
        <v>1</v>
      </c>
      <c r="ZA170" t="n">
        <v/>
      </c>
      <c r="ZB170" t="n">
        <v/>
      </c>
      <c r="ZC170" t="n">
        <v/>
      </c>
      <c r="ZD170" t="n">
        <v/>
      </c>
      <c r="ZE170" t="n">
        <v/>
      </c>
      <c r="ZF170" t="n">
        <v/>
      </c>
      <c r="ZG170" t="n">
        <v/>
      </c>
      <c r="ZH170" t="n">
        <v/>
      </c>
      <c r="ZI170" t="n">
        <v/>
      </c>
      <c r="ZJ170" t="n">
        <v/>
      </c>
      <c r="ZK170" t="n">
        <v/>
      </c>
      <c r="ZL170" t="n">
        <v/>
      </c>
      <c r="ZM170" t="n">
        <v/>
      </c>
      <c r="ZN170" t="n">
        <v/>
      </c>
      <c r="ZO170" t="n">
        <v>100</v>
      </c>
      <c r="ZP170" t="n">
        <v/>
      </c>
      <c r="ZQ170" t="n">
        <v/>
      </c>
      <c r="ZR170" t="n">
        <v/>
      </c>
      <c r="ZS170" t="n">
        <v/>
      </c>
      <c r="ZT170" t="n">
        <v/>
      </c>
      <c r="ZU170" t="n">
        <v/>
      </c>
      <c r="ZV170" t="n">
        <v/>
      </c>
      <c r="ZW170" t="n">
        <v>3</v>
      </c>
      <c r="ZX170" t="n">
        <v/>
      </c>
      <c r="ZY170" t="n">
        <v/>
      </c>
      <c r="ZZ170" t="n">
        <v/>
      </c>
      <c r="AAA170" t="n">
        <v/>
      </c>
      <c r="AAB170" t="n">
        <v>2</v>
      </c>
      <c r="AAC170" t="n">
        <v/>
      </c>
      <c r="AAD170" t="n">
        <v/>
      </c>
      <c r="AAE170" t="inlineStr">
        <is>
          <t>Pakan segar (misal: rumput)</t>
        </is>
      </c>
      <c r="AAF170" t="n">
        <v/>
      </c>
      <c r="AAG170" t="n">
        <v/>
      </c>
      <c r="AAH170" t="n">
        <v/>
      </c>
      <c r="AAI170" t="n">
        <v/>
      </c>
      <c r="AAJ170" t="inlineStr">
        <is>
          <t>Pakan kering (misal: konsentrat, silase, pelet)</t>
        </is>
      </c>
      <c r="AAK170" t="n">
        <v/>
      </c>
      <c r="AAL170" t="inlineStr">
        <is>
          <t>Ya</t>
        </is>
      </c>
      <c r="AAM170" t="inlineStr">
        <is>
          <t>Padat</t>
        </is>
      </c>
      <c r="AAN170" t="n">
        <v>1</v>
      </c>
      <c r="AAO170" t="n">
        <v>0</v>
      </c>
      <c r="AAP170" t="n">
        <v/>
      </c>
      <c r="AAQ170" t="n">
        <v>50</v>
      </c>
      <c r="AAR170" t="inlineStr">
        <is>
          <t>Ya</t>
        </is>
      </c>
      <c r="AAS170" t="inlineStr">
        <is>
          <t>Mengetahui</t>
        </is>
      </c>
      <c r="AAT170" t="inlineStr">
        <is>
          <t>Digunakan untuk pupuk di lahan pertanian sendiri Dibuang ke lahan sekitar kandang - yg ditanami tanaman</t>
        </is>
      </c>
      <c r="AAU170" t="n">
        <v>1</v>
      </c>
      <c r="AAV170" t="n">
        <v>0</v>
      </c>
      <c r="AAW170" t="n">
        <v>0</v>
      </c>
      <c r="AAX170" t="n">
        <v>1</v>
      </c>
      <c r="AAY170" t="n">
        <v>0</v>
      </c>
      <c r="AAZ170" t="n">
        <v>0</v>
      </c>
      <c r="ABA170" t="n">
        <v>0</v>
      </c>
      <c r="ABB170" t="inlineStr">
        <is>
          <t>Pembenah tanah (soil conditioner)</t>
        </is>
      </c>
      <c r="ABC170" t="n">
        <v>0</v>
      </c>
      <c r="ABD170" t="n">
        <v>1</v>
      </c>
      <c r="ABE170" t="n">
        <v>0</v>
      </c>
      <c r="ABF170" t="n">
        <v>0</v>
      </c>
      <c r="ABG170" t="n">
        <v>0</v>
      </c>
      <c r="ABH170" t="n">
        <v/>
      </c>
      <c r="ABI170" t="n">
        <v/>
      </c>
      <c r="ABJ170" t="n">
        <v/>
      </c>
      <c r="ABK170" t="n">
        <v/>
      </c>
      <c r="ABL170" t="n">
        <v/>
      </c>
      <c r="ABM170" t="n">
        <v/>
      </c>
      <c r="ABN170" t="n">
        <v/>
      </c>
      <c r="ABO170" t="n">
        <v/>
      </c>
      <c r="ABP170" t="n">
        <v/>
      </c>
      <c r="ABQ170" t="inlineStr">
        <is>
          <t>Kolonjono</t>
        </is>
      </c>
      <c r="ABR170" t="inlineStr">
        <is>
          <t>Jarang (1 bulan sekali)</t>
        </is>
      </c>
      <c r="ABS170" t="n">
        <v>150</v>
      </c>
      <c r="ABT170" t="n">
        <v>150</v>
      </c>
      <c r="ABU170" t="n">
        <v>50</v>
      </c>
      <c r="ABV170" t="n">
        <v>50</v>
      </c>
      <c r="ABW170" t="inlineStr">
        <is>
          <t>Urea</t>
        </is>
      </c>
      <c r="ABX170" t="n">
        <v/>
      </c>
      <c r="ABY170" t="n">
        <v>100</v>
      </c>
      <c r="ABZ170" t="n">
        <v>150</v>
      </c>
      <c r="ACA170" t="n">
        <v>200</v>
      </c>
      <c r="ACB170" t="n">
        <v>25000</v>
      </c>
      <c r="ACC170" t="n">
        <v>1000</v>
      </c>
      <c r="ACD170" t="n">
        <v>1000</v>
      </c>
      <c r="ACE170" t="inlineStr">
        <is>
          <t>Ya</t>
        </is>
      </c>
      <c r="ACF170" t="inlineStr">
        <is>
          <t>Sangat meningkat</t>
        </is>
      </c>
      <c r="ACG170" t="inlineStr">
        <is>
          <t>Cukup meningkat</t>
        </is>
      </c>
      <c r="ACH170" t="inlineStr">
        <is>
          <t>Cukup meningkat</t>
        </is>
      </c>
      <c r="ACI170" t="n">
        <v/>
      </c>
      <c r="ACJ170" t="n">
        <v/>
      </c>
      <c r="ACK170" t="inlineStr">
        <is>
          <t>Lainnya</t>
        </is>
      </c>
      <c r="ACL170" t="n">
        <v>0</v>
      </c>
      <c r="ACM170" t="n">
        <v>0</v>
      </c>
      <c r="ACN170" t="n">
        <v>0</v>
      </c>
      <c r="ACO170" t="n">
        <v>0</v>
      </c>
      <c r="ACP170" t="n">
        <v>0</v>
      </c>
      <c r="ACQ170" t="n">
        <v>0</v>
      </c>
      <c r="ACR170" t="n">
        <v>1</v>
      </c>
      <c r="ACS170" t="inlineStr">
        <is>
          <t>X</t>
        </is>
      </c>
      <c r="ACT170" t="inlineStr">
        <is>
          <t>Untuk pemamfaatan limbah dalam bentuk karung bukan kg</t>
        </is>
      </c>
      <c r="ACU170" t="inlineStr">
        <is>
          <t>Manfaat besar dan membantu kehidupan sehari-hari</t>
        </is>
      </c>
      <c r="ACV170" t="inlineStr">
        <is>
          <t>Berkurang</t>
        </is>
      </c>
      <c r="ACW170" t="inlineStr">
        <is>
          <t>Kontribusi beberapa anggota keluarga</t>
        </is>
      </c>
      <c r="ACX170" t="inlineStr">
        <is>
          <t>Setuju</t>
        </is>
      </c>
      <c r="ACY170" t="inlineStr">
        <is>
          <t>Anggota keluarga - Laki-laki dewasa Anggota keluarga - Perempuan dewasa Anggota keluarga - Anak-anak</t>
        </is>
      </c>
      <c r="ACZ170" t="n">
        <v>1</v>
      </c>
      <c r="ADA170" t="n">
        <v>1</v>
      </c>
      <c r="ADB170" t="n">
        <v>1</v>
      </c>
      <c r="ADC170" t="n">
        <v>0</v>
      </c>
      <c r="ADD170" t="inlineStr">
        <is>
          <t>Puas</t>
        </is>
      </c>
      <c r="ADE170" t="inlineStr">
        <is>
          <t>Puas</t>
        </is>
      </c>
      <c r="ADF170" t="inlineStr">
        <is>
          <t>Puas</t>
        </is>
      </c>
      <c r="ADG170" t="inlineStr">
        <is>
          <t>Puas</t>
        </is>
      </c>
      <c r="ADH170" t="inlineStr">
        <is>
          <t>Ya</t>
        </is>
      </c>
      <c r="ADI170" t="inlineStr">
        <is>
          <t>Kompor</t>
        </is>
      </c>
      <c r="ADJ170" t="inlineStr">
        <is>
          <t>Puas</t>
        </is>
      </c>
      <c r="ADK170" t="n">
        <v/>
      </c>
      <c r="ADL170" t="n">
        <v/>
      </c>
      <c r="ADM170" t="n">
        <v/>
      </c>
      <c r="ADN170" t="n">
        <v/>
      </c>
      <c r="ADO170" t="n">
        <v/>
      </c>
      <c r="ADP170" t="n">
        <v/>
      </c>
      <c r="ADQ170" t="n">
        <v/>
      </c>
      <c r="ADR170" t="n">
        <v/>
      </c>
      <c r="ADS170" t="n">
        <v/>
      </c>
      <c r="ADT170" t="n">
        <v/>
      </c>
      <c r="ADU170" t="inlineStr">
        <is>
          <t>Menghubungi CPO atau pendamping Memperbaiki sendiri</t>
        </is>
      </c>
      <c r="ADV170" t="n">
        <v>0</v>
      </c>
      <c r="ADW170" t="n">
        <v>0</v>
      </c>
      <c r="ADX170" t="n">
        <v>0</v>
      </c>
      <c r="ADY170" t="n">
        <v>0</v>
      </c>
      <c r="ADZ170" t="n">
        <v>1</v>
      </c>
      <c r="AEA170" t="n">
        <v>1</v>
      </c>
      <c r="AEB170" t="n">
        <v>0</v>
      </c>
      <c r="AEC170" t="n">
        <v>0</v>
      </c>
      <c r="AED170" t="inlineStr">
        <is>
          <t>X</t>
        </is>
      </c>
      <c r="AEE170" t="inlineStr">
        <is>
          <t>Laki-laki dewasa</t>
        </is>
      </c>
      <c r="AEF170" t="n">
        <v/>
      </c>
      <c r="AEG170" t="inlineStr">
        <is>
          <t>Menghubungi melalui rekan</t>
        </is>
      </c>
      <c r="AEH170" t="n">
        <v/>
      </c>
      <c r="AEI170" t="inlineStr">
        <is>
          <t>Tidak</t>
        </is>
      </c>
      <c r="AEJ170" t="inlineStr">
        <is>
          <t>Ya, selalu</t>
        </is>
      </c>
      <c r="AEK170" t="inlineStr">
        <is>
          <t>Pengurangan pengeluaran rumah tangga (bahan bakar minyak, pupuk, dll.) Pasokan energi yang andal Peningkatan kebersihan kandang ternak Pemanfaatan bio-slurry sebagai pupuk Dapur lebih bersih dan bebas asap</t>
        </is>
      </c>
      <c r="AEL170" t="n">
        <v>1</v>
      </c>
      <c r="AEM170" t="n">
        <v>0</v>
      </c>
      <c r="AEN170" t="n">
        <v>1</v>
      </c>
      <c r="AEO170" t="n">
        <v>0</v>
      </c>
      <c r="AEP170" t="n">
        <v>0</v>
      </c>
      <c r="AEQ170" t="n">
        <v>0</v>
      </c>
      <c r="AER170" t="n">
        <v>1</v>
      </c>
      <c r="AES170" t="n">
        <v>1</v>
      </c>
      <c r="AET170" t="n">
        <v>1</v>
      </c>
      <c r="AEU170" t="n">
        <v>0</v>
      </c>
      <c r="AEV170" t="n">
        <v>0</v>
      </c>
      <c r="AEW170" t="n">
        <v>0</v>
      </c>
      <c r="AEX170" t="n">
        <v/>
      </c>
      <c r="AEY170" t="inlineStr">
        <is>
          <t>Agar dapur bebas asap</t>
        </is>
      </c>
      <c r="AEZ170" t="n">
        <v/>
      </c>
      <c r="AFA170" t="inlineStr">
        <is>
          <t>Koperasi</t>
        </is>
      </c>
      <c r="AFB170" t="n">
        <v/>
      </c>
      <c r="AFC170" t="inlineStr">
        <is>
          <t>1000525017-18_54_14.jpg</t>
        </is>
      </c>
      <c r="AFD170" t="inlineStr">
        <is>
          <t>https://kf.kobotoolbox.org/api/v2/assets/avstPQqLr3Ab3ZdcVTXZ6f/data/666020976/attachments/attbDXfT6hqvUP6dFtLEAufu/</t>
        </is>
      </c>
      <c r="AFE170" t="inlineStr">
        <is>
          <t>1000525014-18_54_22.jpg</t>
        </is>
      </c>
      <c r="AFF170" t="inlineStr">
        <is>
          <t>https://kf.kobotoolbox.org/api/v2/assets/avstPQqLr3Ab3ZdcVTXZ6f/data/666020976/attachments/attS7y9wWYbfmj25nmGbJ42z/</t>
        </is>
      </c>
      <c r="AFG170" t="inlineStr">
        <is>
          <t>Adimas oki</t>
        </is>
      </c>
      <c r="AFH170" t="n">
        <v/>
      </c>
      <c r="AFI170" t="inlineStr">
        <is>
          <t>Ybs tidak mau difoto sehingga foto dengn ibu nya</t>
        </is>
      </c>
    </row>
    <row r="171">
      <c r="A171" t="n">
        <v/>
      </c>
      <c r="B171" t="n">
        <v/>
      </c>
      <c r="C171" t="n">
        <v/>
      </c>
      <c r="D171" t="inlineStr">
        <is>
          <t>wakiah</t>
        </is>
      </c>
      <c r="E171" t="n">
        <v>0</v>
      </c>
      <c r="F171" t="inlineStr">
        <is>
          <t>-7.891203 112.795095 967.6663347434569 22.21299934387207</t>
        </is>
      </c>
      <c r="G171" t="n">
        <v>-7.891203</v>
      </c>
      <c r="H171" t="n">
        <v>112.795095</v>
      </c>
      <c r="I171" t="n">
        <v>967.6663347</v>
      </c>
      <c r="J171" t="n">
        <v>22.21299934</v>
      </c>
      <c r="K171" t="n">
        <v>0</v>
      </c>
      <c r="L171" t="inlineStr">
        <is>
          <t>-7.890983 112.765039 967.0906111601828 34.39500045776367</t>
        </is>
      </c>
      <c r="M171" t="n">
        <v>-7.890983</v>
      </c>
      <c r="N171" t="n">
        <v>112.765039</v>
      </c>
      <c r="O171" t="n">
        <v>967.0906112</v>
      </c>
      <c r="P171" t="n">
        <v>34.39500046</v>
      </c>
      <c r="Q171" t="n">
        <v>0</v>
      </c>
      <c r="R171" t="inlineStr">
        <is>
          <t>Jawa Timur</t>
        </is>
      </c>
      <c r="S171" t="n">
        <v>0</v>
      </c>
      <c r="T171" t="n">
        <v>0</v>
      </c>
      <c r="U171" t="n">
        <v>0</v>
      </c>
      <c r="V171" t="n">
        <v>0</v>
      </c>
      <c r="W171" t="n">
        <v>0</v>
      </c>
      <c r="X171" t="n">
        <v>1</v>
      </c>
      <c r="Y171" t="n">
        <v>0</v>
      </c>
      <c r="Z171" t="n">
        <v>0</v>
      </c>
      <c r="AA171" t="n">
        <v>0</v>
      </c>
      <c r="AB171" t="n">
        <v>0</v>
      </c>
      <c r="AC171" t="inlineStr">
        <is>
          <t>MALANG</t>
        </is>
      </c>
      <c r="AD171" t="inlineStr">
        <is>
          <t>JABUNG</t>
        </is>
      </c>
      <c r="AE171" t="inlineStr">
        <is>
          <t>KEMIRI</t>
        </is>
      </c>
      <c r="AF171" t="inlineStr">
        <is>
          <t>KAN JABUNG</t>
        </is>
      </c>
      <c r="AG171" t="inlineStr">
        <is>
          <t>KJP0521</t>
        </is>
      </c>
      <c r="AH171" t="n">
        <v>12</v>
      </c>
      <c r="AI171" t="inlineStr">
        <is>
          <t>VPA1</t>
        </is>
      </c>
      <c r="AJ171" t="inlineStr">
        <is>
          <t>Tidak aktif</t>
        </is>
      </c>
      <c r="AK171" t="n">
        <v>56</v>
      </c>
      <c r="AL171" t="inlineStr">
        <is>
          <t>Perempuan</t>
        </is>
      </c>
      <c r="AM171" t="inlineStr">
        <is>
          <t>Sudah menikah</t>
        </is>
      </c>
      <c r="AN171" t="inlineStr">
        <is>
          <t>SD/Sederajat</t>
        </is>
      </c>
      <c r="AO171" t="inlineStr">
        <is>
          <t>Peternak</t>
        </is>
      </c>
      <c r="AP171" t="n">
        <v>0</v>
      </c>
      <c r="AQ171" t="n">
        <v>1</v>
      </c>
      <c r="AR171" t="n">
        <v>0</v>
      </c>
      <c r="AS171" t="n">
        <v>0</v>
      </c>
      <c r="AT171" t="n">
        <v>0</v>
      </c>
      <c r="AU171" t="n">
        <v>0</v>
      </c>
      <c r="AV171" t="n">
        <v>0</v>
      </c>
      <c r="AW171" t="n">
        <v>0</v>
      </c>
      <c r="AX171" t="n">
        <v/>
      </c>
      <c r="AY171" t="inlineStr">
        <is>
          <t>Petani</t>
        </is>
      </c>
      <c r="AZ171" t="n">
        <v>1</v>
      </c>
      <c r="BA171" t="n">
        <v>0</v>
      </c>
      <c r="BB171" t="n">
        <v>0</v>
      </c>
      <c r="BC171" t="n">
        <v>0</v>
      </c>
      <c r="BD171" t="n">
        <v>0</v>
      </c>
      <c r="BE171" t="n">
        <v>0</v>
      </c>
      <c r="BF171" t="n">
        <v>0</v>
      </c>
      <c r="BG171" t="n">
        <v>0</v>
      </c>
      <c r="BH171" t="n">
        <v/>
      </c>
      <c r="BI171" t="inlineStr">
        <is>
          <t>Rp2.500.000 - Rp3.500.000</t>
        </is>
      </c>
      <c r="BJ171" t="n">
        <v>1</v>
      </c>
      <c r="BK171" t="n">
        <v>1</v>
      </c>
      <c r="BL171" t="n">
        <v>0</v>
      </c>
      <c r="BM171" t="n">
        <v>0</v>
      </c>
      <c r="BN171" t="inlineStr">
        <is>
          <t>Milik sendiri</t>
        </is>
      </c>
      <c r="BO171" t="inlineStr">
        <is>
          <t>Permanen (dinding bata dan semen)</t>
        </is>
      </c>
      <c r="BP171" t="n">
        <v>1</v>
      </c>
      <c r="BQ171" t="n">
        <v>0</v>
      </c>
      <c r="BR171" t="n">
        <v>0</v>
      </c>
      <c r="BS171" t="n">
        <v>0</v>
      </c>
      <c r="BT171" t="n">
        <v>0</v>
      </c>
      <c r="BU171" t="n">
        <v/>
      </c>
      <c r="BV171" t="inlineStr">
        <is>
          <t>Keramik/ubin</t>
        </is>
      </c>
      <c r="BW171" t="n">
        <v>0</v>
      </c>
      <c r="BX171" t="n">
        <v>0</v>
      </c>
      <c r="BY171" t="n">
        <v>1</v>
      </c>
      <c r="BZ171" t="n">
        <v>0</v>
      </c>
      <c r="CA171" t="n">
        <v>0</v>
      </c>
      <c r="CB171" t="n">
        <v/>
      </c>
      <c r="CC171" t="inlineStr">
        <is>
          <t>Genting</t>
        </is>
      </c>
      <c r="CD171" t="n">
        <v>0</v>
      </c>
      <c r="CE171" t="n">
        <v>0</v>
      </c>
      <c r="CF171" t="n">
        <v>0</v>
      </c>
      <c r="CG171" t="n">
        <v>0</v>
      </c>
      <c r="CH171" t="n">
        <v>0</v>
      </c>
      <c r="CI171" t="n">
        <v>1</v>
      </c>
      <c r="CJ171" t="n">
        <v>0</v>
      </c>
      <c r="CK171" t="n">
        <v/>
      </c>
      <c r="CL171" t="inlineStr">
        <is>
          <t>Ya</t>
        </is>
      </c>
      <c r="CM171" t="n">
        <v>2014</v>
      </c>
      <c r="CN171" t="inlineStr">
        <is>
          <t>Fixed-Dome (Kubah Tetap)</t>
        </is>
      </c>
      <c r="CO171" t="inlineStr">
        <is>
          <t>8 m³ (6-7 ekor sapi, ±6,5 jam memasak/hari, ±65 kg slurry/hari)</t>
        </is>
      </c>
      <c r="CP171" t="inlineStr">
        <is>
          <t>Anggota keluarga - laki-laki Koperasi</t>
        </is>
      </c>
      <c r="CQ171" t="n">
        <v>0</v>
      </c>
      <c r="CR171" t="n">
        <v>0</v>
      </c>
      <c r="CS171" t="n">
        <v>0</v>
      </c>
      <c r="CT171" t="n">
        <v>0</v>
      </c>
      <c r="CU171" t="n">
        <v>1</v>
      </c>
      <c r="CV171" t="n">
        <v>0</v>
      </c>
      <c r="CW171" t="n">
        <v>1</v>
      </c>
      <c r="CX171" t="n">
        <v>0</v>
      </c>
      <c r="CY171" t="inlineStr">
        <is>
          <t>Anggota keluarga - laki-laki</t>
        </is>
      </c>
      <c r="CZ171" t="n">
        <v>1</v>
      </c>
      <c r="DA171" t="n">
        <v>0</v>
      </c>
      <c r="DB171" t="n">
        <v>0</v>
      </c>
      <c r="DC171" t="n">
        <v/>
      </c>
      <c r="DD171" t="inlineStr">
        <is>
          <t>Anggota keluarga - laki-laki CPO atau pendamping</t>
        </is>
      </c>
      <c r="DE171" t="n">
        <v>1</v>
      </c>
      <c r="DF171" t="n">
        <v>0</v>
      </c>
      <c r="DG171" t="n">
        <v>1</v>
      </c>
      <c r="DH171" t="n">
        <v>0</v>
      </c>
      <c r="DI171" t="n">
        <v/>
      </c>
      <c r="DJ171" t="inlineStr">
        <is>
          <t>Anggota keluarga - laki-laki CPO atau pendamping</t>
        </is>
      </c>
      <c r="DK171" t="n">
        <v>1</v>
      </c>
      <c r="DL171" t="n">
        <v>0</v>
      </c>
      <c r="DM171" t="n">
        <v>1</v>
      </c>
      <c r="DN171" t="n">
        <v>0</v>
      </c>
      <c r="DO171" t="n">
        <v/>
      </c>
      <c r="DP171" t="inlineStr">
        <is>
          <t>Tidak berfungsi sama sekali</t>
        </is>
      </c>
      <c r="DQ171" t="inlineStr">
        <is>
          <t>&gt;1 tahun yang lalu</t>
        </is>
      </c>
      <c r="DR171" t="inlineStr">
        <is>
          <t>Tidak ada ternak</t>
        </is>
      </c>
      <c r="DS171" t="n">
        <v/>
      </c>
      <c r="DT171" t="n">
        <v/>
      </c>
      <c r="DU171" t="n">
        <v/>
      </c>
      <c r="DV171" t="n">
        <v/>
      </c>
      <c r="DW171" t="n">
        <v/>
      </c>
      <c r="DX171" t="n">
        <v/>
      </c>
      <c r="DY171" t="n">
        <v/>
      </c>
      <c r="DZ171" t="n">
        <v/>
      </c>
      <c r="EA171" t="n">
        <v/>
      </c>
      <c r="EB171" t="n">
        <v/>
      </c>
      <c r="EC171" t="n">
        <v/>
      </c>
      <c r="ED171" t="n">
        <v/>
      </c>
      <c r="EE171" t="n">
        <v/>
      </c>
      <c r="EF171" t="n">
        <v/>
      </c>
      <c r="EG171" t="n">
        <v/>
      </c>
      <c r="EH171" t="n">
        <v/>
      </c>
      <c r="EI171" t="inlineStr">
        <is>
          <t>Tidak ada masalah</t>
        </is>
      </c>
      <c r="EJ171" t="n">
        <v>0</v>
      </c>
      <c r="EK171" t="n">
        <v>0</v>
      </c>
      <c r="EL171" t="n">
        <v>0</v>
      </c>
      <c r="EM171" t="n">
        <v>1</v>
      </c>
      <c r="EN171" t="n">
        <v>0</v>
      </c>
      <c r="EO171" t="n">
        <v/>
      </c>
      <c r="EP171" t="inlineStr">
        <is>
          <t>Ya, cukup jelas dan mudah diikuti</t>
        </is>
      </c>
      <c r="EQ171" t="inlineStr">
        <is>
          <t>Pelatihan</t>
        </is>
      </c>
      <c r="ER171" t="inlineStr">
        <is>
          <t>CPO atau pendamping</t>
        </is>
      </c>
      <c r="ES171" t="n">
        <v>1</v>
      </c>
      <c r="ET171" t="n">
        <v>0</v>
      </c>
      <c r="EU171" t="n">
        <v>0</v>
      </c>
      <c r="EV171" t="n">
        <v>0</v>
      </c>
      <c r="EW171" t="n">
        <v/>
      </c>
      <c r="EX171" t="inlineStr">
        <is>
          <t>Anggota keluarga - Laki-laki</t>
        </is>
      </c>
      <c r="EY171" t="n">
        <v>1</v>
      </c>
      <c r="EZ171" t="n">
        <v>0</v>
      </c>
      <c r="FA171" t="n">
        <v>0</v>
      </c>
      <c r="FB171" t="n">
        <v/>
      </c>
      <c r="FC171" t="inlineStr">
        <is>
          <t>Jarang sekali</t>
        </is>
      </c>
      <c r="FD171" t="n">
        <v/>
      </c>
      <c r="FE171" t="inlineStr">
        <is>
          <t>Mengetahui</t>
        </is>
      </c>
      <c r="FF171" t="inlineStr">
        <is>
          <t>Tidak pernah</t>
        </is>
      </c>
      <c r="FG171" t="inlineStr">
        <is>
          <t>Mengetahui</t>
        </is>
      </c>
      <c r="FH171" t="inlineStr">
        <is>
          <t>Tidak pernah</t>
        </is>
      </c>
      <c r="FI171" t="inlineStr">
        <is>
          <t>Mengetahui</t>
        </is>
      </c>
      <c r="FJ171" t="inlineStr">
        <is>
          <t>Tidak pernah</t>
        </is>
      </c>
      <c r="FK171" t="inlineStr">
        <is>
          <t>Mengetahui</t>
        </is>
      </c>
      <c r="FL171" t="inlineStr">
        <is>
          <t>Tidak pernah</t>
        </is>
      </c>
      <c r="FM171" t="inlineStr">
        <is>
          <t>Mengetahui</t>
        </is>
      </c>
      <c r="FN171" t="inlineStr">
        <is>
          <t>Tidak pernah</t>
        </is>
      </c>
      <c r="FO171" t="inlineStr">
        <is>
          <t>Mengetahui</t>
        </is>
      </c>
      <c r="FP171" t="inlineStr">
        <is>
          <t>Tidak pernah</t>
        </is>
      </c>
      <c r="FQ171" t="inlineStr">
        <is>
          <t>Mengetahui</t>
        </is>
      </c>
      <c r="FR171" t="inlineStr">
        <is>
          <t>Tidak</t>
        </is>
      </c>
      <c r="FS171" t="inlineStr">
        <is>
          <t>Mengetahui</t>
        </is>
      </c>
      <c r="FT171" t="inlineStr">
        <is>
          <t>Tidak sama sekali</t>
        </is>
      </c>
      <c r="FU171" t="inlineStr">
        <is>
          <t>Laki-laki dewasa Perempuan dewasa</t>
        </is>
      </c>
      <c r="FV171" t="n">
        <v>1</v>
      </c>
      <c r="FW171" t="n">
        <v>1</v>
      </c>
      <c r="FX171" t="n">
        <v>0</v>
      </c>
      <c r="FY171" t="n">
        <v>0</v>
      </c>
      <c r="FZ171" t="inlineStr">
        <is>
          <t>Memahami</t>
        </is>
      </c>
      <c r="GA171" t="inlineStr">
        <is>
          <t>CPO Pelatihan</t>
        </is>
      </c>
      <c r="GB171" t="n">
        <v>1</v>
      </c>
      <c r="GC171" t="n">
        <v>1</v>
      </c>
      <c r="GD171" t="n">
        <v>0</v>
      </c>
      <c r="GE171" t="n">
        <v>0</v>
      </c>
      <c r="GF171" t="n">
        <v/>
      </c>
      <c r="GG171" t="inlineStr">
        <is>
          <t>Tidak pernah</t>
        </is>
      </c>
      <c r="GH171" t="inlineStr">
        <is>
          <t>Tidak</t>
        </is>
      </c>
      <c r="GI171" t="n">
        <v/>
      </c>
      <c r="GJ171" t="n">
        <v/>
      </c>
      <c r="GK171" t="n">
        <v/>
      </c>
      <c r="GL171" t="n">
        <v/>
      </c>
      <c r="GM171" t="n">
        <v/>
      </c>
      <c r="GN171" t="n">
        <v/>
      </c>
      <c r="GO171" t="n">
        <v/>
      </c>
      <c r="GP171" t="inlineStr">
        <is>
          <t>Sebagian</t>
        </is>
      </c>
      <c r="GQ171" t="inlineStr">
        <is>
          <t>LPG</t>
        </is>
      </c>
      <c r="GR171" t="n">
        <v>1</v>
      </c>
      <c r="GS171" t="n">
        <v>0</v>
      </c>
      <c r="GT171" t="n">
        <v>0</v>
      </c>
      <c r="GU171" t="n">
        <v>0</v>
      </c>
      <c r="GV171" t="n">
        <v>0</v>
      </c>
      <c r="GW171" t="n">
        <v>0</v>
      </c>
      <c r="GX171" t="n">
        <v>0</v>
      </c>
      <c r="GY171" t="n">
        <v/>
      </c>
      <c r="GZ171" t="inlineStr">
        <is>
          <t>Ya</t>
        </is>
      </c>
      <c r="HA171" t="n">
        <v/>
      </c>
      <c r="HB171" t="n">
        <v/>
      </c>
      <c r="HC171" t="n">
        <v/>
      </c>
      <c r="HD171" t="n">
        <v/>
      </c>
      <c r="HE171" t="n">
        <v/>
      </c>
      <c r="HF171" t="n">
        <v/>
      </c>
      <c r="HG171" t="n">
        <v/>
      </c>
      <c r="HH171" t="n">
        <v/>
      </c>
      <c r="HI171" t="n">
        <v/>
      </c>
      <c r="HJ171" t="n">
        <v/>
      </c>
      <c r="HK171" t="n">
        <v/>
      </c>
      <c r="HL171" t="n">
        <v/>
      </c>
      <c r="HM171" t="n">
        <v/>
      </c>
      <c r="HN171" t="n">
        <v/>
      </c>
      <c r="HO171" t="n">
        <v/>
      </c>
      <c r="HP171" t="n">
        <v/>
      </c>
      <c r="HQ171" t="n">
        <v/>
      </c>
      <c r="HR171" t="n">
        <v/>
      </c>
      <c r="HS171" t="n">
        <v/>
      </c>
      <c r="HT171" t="n">
        <v/>
      </c>
      <c r="HU171" t="n">
        <v/>
      </c>
      <c r="HV171" t="n">
        <v/>
      </c>
      <c r="HW171" t="n">
        <v/>
      </c>
      <c r="HX171" t="n">
        <v/>
      </c>
      <c r="HY171" t="n">
        <v/>
      </c>
      <c r="HZ171" t="n">
        <v/>
      </c>
      <c r="IA171" t="n">
        <v>0</v>
      </c>
      <c r="IB171" t="n">
        <v>0</v>
      </c>
      <c r="IC171" t="n">
        <v/>
      </c>
      <c r="ID171" t="n">
        <v/>
      </c>
      <c r="IE171" t="n">
        <v/>
      </c>
      <c r="IF171" t="n">
        <v/>
      </c>
      <c r="IG171" t="n">
        <v/>
      </c>
      <c r="IH171" t="n">
        <v/>
      </c>
      <c r="II171" t="n">
        <v/>
      </c>
      <c r="IJ171" t="n">
        <v/>
      </c>
      <c r="IK171" t="inlineStr">
        <is>
          <t>&lt;15 kg</t>
        </is>
      </c>
      <c r="IL171" t="inlineStr">
        <is>
          <t>1-3 jam</t>
        </is>
      </c>
      <c r="IM171" t="inlineStr">
        <is>
          <t>Ya</t>
        </is>
      </c>
      <c r="IN171" t="inlineStr">
        <is>
          <t>Tidak</t>
        </is>
      </c>
      <c r="IO171" t="inlineStr">
        <is>
          <t>Tidak ada perubahan</t>
        </is>
      </c>
      <c r="IP171" t="n">
        <v/>
      </c>
      <c r="IQ171" t="inlineStr">
        <is>
          <t>Tidak pernah</t>
        </is>
      </c>
      <c r="IR171" t="n">
        <v/>
      </c>
      <c r="IS171" t="n">
        <v/>
      </c>
      <c r="IT171" t="n">
        <v/>
      </c>
      <c r="IU171" t="n">
        <v/>
      </c>
      <c r="IV171" t="n">
        <v/>
      </c>
      <c r="IW171" t="n">
        <v/>
      </c>
      <c r="IX171" t="n">
        <v/>
      </c>
      <c r="IY171" t="n">
        <v/>
      </c>
      <c r="IZ171" t="inlineStr">
        <is>
          <t>Tidak pernah</t>
        </is>
      </c>
      <c r="JA171" t="n">
        <v/>
      </c>
      <c r="JB171" t="n">
        <v/>
      </c>
      <c r="JC171" t="n">
        <v/>
      </c>
      <c r="JD171" t="n">
        <v/>
      </c>
      <c r="JE171" t="n">
        <v/>
      </c>
      <c r="JF171" t="n">
        <v/>
      </c>
      <c r="JG171" t="n">
        <v/>
      </c>
      <c r="JH171" t="n">
        <v/>
      </c>
      <c r="JI171" t="inlineStr">
        <is>
          <t>Tidak pernah</t>
        </is>
      </c>
      <c r="JJ171" t="n">
        <v/>
      </c>
      <c r="JK171" t="n">
        <v/>
      </c>
      <c r="JL171" t="n">
        <v/>
      </c>
      <c r="JM171" t="n">
        <v/>
      </c>
      <c r="JN171" t="n">
        <v/>
      </c>
      <c r="JO171" t="n">
        <v/>
      </c>
      <c r="JP171" t="n">
        <v/>
      </c>
      <c r="JQ171" t="n">
        <v/>
      </c>
      <c r="JR171" t="inlineStr">
        <is>
          <t>Tidak pernah</t>
        </is>
      </c>
      <c r="JS171" t="n">
        <v/>
      </c>
      <c r="JT171" t="n">
        <v/>
      </c>
      <c r="JU171" t="n">
        <v/>
      </c>
      <c r="JV171" t="n">
        <v/>
      </c>
      <c r="JW171" t="n">
        <v/>
      </c>
      <c r="JX171" t="n">
        <v/>
      </c>
      <c r="JY171" t="n">
        <v/>
      </c>
      <c r="JZ171" t="n">
        <v/>
      </c>
      <c r="KA171" t="inlineStr">
        <is>
          <t>Tidak pernah</t>
        </is>
      </c>
      <c r="KB171" t="n">
        <v/>
      </c>
      <c r="KC171" t="n">
        <v/>
      </c>
      <c r="KD171" t="n">
        <v/>
      </c>
      <c r="KE171" t="n">
        <v/>
      </c>
      <c r="KF171" t="n">
        <v/>
      </c>
      <c r="KG171" t="n">
        <v/>
      </c>
      <c r="KH171" t="n">
        <v/>
      </c>
      <c r="KI171" t="n">
        <v/>
      </c>
      <c r="KJ171" t="inlineStr">
        <is>
          <t>Tidak pernah</t>
        </is>
      </c>
      <c r="KK171" t="n">
        <v/>
      </c>
      <c r="KL171" t="n">
        <v/>
      </c>
      <c r="KM171" t="n">
        <v/>
      </c>
      <c r="KN171" t="n">
        <v/>
      </c>
      <c r="KO171" t="n">
        <v/>
      </c>
      <c r="KP171" t="n">
        <v/>
      </c>
      <c r="KQ171" t="n">
        <v/>
      </c>
      <c r="KR171" t="n">
        <v/>
      </c>
      <c r="KS171" t="inlineStr">
        <is>
          <t>Tidak ada perubahan</t>
        </is>
      </c>
      <c r="KT171" t="inlineStr">
        <is>
          <t>0-1 kali</t>
        </is>
      </c>
      <c r="KU171" t="inlineStr">
        <is>
          <t>0-1 kali</t>
        </is>
      </c>
      <c r="KV171" t="inlineStr">
        <is>
          <t>Laki-laki dewasa</t>
        </is>
      </c>
      <c r="KW171" t="n">
        <v>1</v>
      </c>
      <c r="KX171" t="n">
        <v>0</v>
      </c>
      <c r="KY171" t="n">
        <v>0</v>
      </c>
      <c r="KZ171" t="n">
        <v>0</v>
      </c>
      <c r="LA171" t="inlineStr">
        <is>
          <t>Tidak ada perubahan</t>
        </is>
      </c>
      <c r="LB171" t="inlineStr">
        <is>
          <t>Tidak ada perubahan</t>
        </is>
      </c>
      <c r="LC171" t="n">
        <v>8</v>
      </c>
      <c r="LD171" t="n">
        <v>0</v>
      </c>
      <c r="LE171" t="n">
        <v>0</v>
      </c>
      <c r="LF171" t="n">
        <v>4</v>
      </c>
      <c r="LG171" t="inlineStr">
        <is>
          <t>Tidak</t>
        </is>
      </c>
      <c r="LH171" t="n">
        <v/>
      </c>
      <c r="LI171" t="n">
        <v>0</v>
      </c>
      <c r="LJ171" t="inlineStr">
        <is>
          <t>Kebutuhan rumah tangga</t>
        </is>
      </c>
      <c r="LK171" t="n">
        <v>0</v>
      </c>
      <c r="LL171" t="n">
        <v>0</v>
      </c>
      <c r="LM171" t="n">
        <v>0</v>
      </c>
      <c r="LN171" t="n">
        <v>0</v>
      </c>
      <c r="LO171" t="n">
        <v>1</v>
      </c>
      <c r="LP171" t="n">
        <v>0</v>
      </c>
      <c r="LQ171" t="n">
        <v>0</v>
      </c>
      <c r="LR171" t="n">
        <v/>
      </c>
      <c r="LS171" t="n">
        <v>0</v>
      </c>
      <c r="LT171" t="n">
        <v>0</v>
      </c>
      <c r="LU171" t="n">
        <v>0</v>
      </c>
      <c r="LV171" t="n">
        <v>0</v>
      </c>
      <c r="LW171" t="n">
        <v>0</v>
      </c>
      <c r="LX171" t="n">
        <v>0</v>
      </c>
      <c r="LY171" t="n">
        <v>0</v>
      </c>
      <c r="LZ171" t="n">
        <v>0</v>
      </c>
      <c r="MA171" t="n">
        <v>0</v>
      </c>
      <c r="MB171" t="inlineStr">
        <is>
          <t>Tidak</t>
        </is>
      </c>
      <c r="MC171" t="n">
        <v>0</v>
      </c>
      <c r="MD171" t="n">
        <v>0</v>
      </c>
      <c r="ME171" t="n">
        <v>0</v>
      </c>
      <c r="MF171" t="n">
        <v>0</v>
      </c>
      <c r="MG171" t="n">
        <v>0</v>
      </c>
      <c r="MH171" t="n">
        <v>0</v>
      </c>
      <c r="MI171" t="n">
        <v/>
      </c>
      <c r="MJ171" t="n">
        <v/>
      </c>
      <c r="MK171" t="n">
        <v/>
      </c>
      <c r="ML171" t="n">
        <v/>
      </c>
      <c r="MM171" t="n">
        <v/>
      </c>
      <c r="MN171" t="n">
        <v/>
      </c>
      <c r="MO171" t="n">
        <v/>
      </c>
      <c r="MP171" t="n">
        <v/>
      </c>
      <c r="MQ171" t="n">
        <v/>
      </c>
      <c r="MR171" t="inlineStr">
        <is>
          <t>Istirahat</t>
        </is>
      </c>
      <c r="MS171" t="n">
        <v/>
      </c>
      <c r="MT171" t="inlineStr">
        <is>
          <t>Istirahat</t>
        </is>
      </c>
      <c r="MU171" t="inlineStr">
        <is>
          <t>Tidak</t>
        </is>
      </c>
      <c r="MV171" t="n">
        <v/>
      </c>
      <c r="MW171" t="n">
        <v/>
      </c>
      <c r="MX171" t="n">
        <v/>
      </c>
      <c r="MY171" t="n">
        <v/>
      </c>
      <c r="MZ171" t="n">
        <v/>
      </c>
      <c r="NA171" t="n">
        <v/>
      </c>
      <c r="NB171" t="n">
        <v/>
      </c>
      <c r="NC171" t="n">
        <v/>
      </c>
      <c r="ND171" t="n">
        <v/>
      </c>
      <c r="NE171" t="n">
        <v/>
      </c>
      <c r="NF171" t="n">
        <v/>
      </c>
      <c r="NG171" t="n">
        <v/>
      </c>
      <c r="NH171" t="n">
        <v/>
      </c>
      <c r="NI171" t="n">
        <v/>
      </c>
      <c r="NJ171" t="n">
        <v/>
      </c>
      <c r="NK171" t="n">
        <v/>
      </c>
      <c r="NL171" t="inlineStr">
        <is>
          <t>Tidak</t>
        </is>
      </c>
      <c r="NM171" t="inlineStr">
        <is>
          <t>Kombinasi dana mandiri dan dana hibah</t>
        </is>
      </c>
      <c r="NN171" t="inlineStr">
        <is>
          <t>5.000.001-7.000.000</t>
        </is>
      </c>
      <c r="NO171" t="inlineStr">
        <is>
          <t>Yayasan Rumah Energi atau BIRU</t>
        </is>
      </c>
      <c r="NP171" t="n">
        <v/>
      </c>
      <c r="NQ171" t="n">
        <v/>
      </c>
      <c r="NR171" t="n">
        <v/>
      </c>
      <c r="NS171" t="n">
        <v/>
      </c>
      <c r="NT171" t="n">
        <v/>
      </c>
      <c r="NU171" t="n">
        <v/>
      </c>
      <c r="NV171" t="inlineStr">
        <is>
          <t>Anggota keluarga - Laki-laki dewasa</t>
        </is>
      </c>
      <c r="NW171" t="n">
        <v/>
      </c>
      <c r="NX171" t="inlineStr">
        <is>
          <t>Sama saja</t>
        </is>
      </c>
      <c r="NY171" t="n">
        <v>60</v>
      </c>
      <c r="NZ171" t="n">
        <v>0</v>
      </c>
      <c r="OA171" t="n">
        <v>0</v>
      </c>
      <c r="OB171" t="n">
        <v>0</v>
      </c>
      <c r="OC171" t="n">
        <v>0</v>
      </c>
      <c r="OD171" t="n">
        <v>0</v>
      </c>
      <c r="OE171" t="inlineStr">
        <is>
          <t>Tidak ada perubahan</t>
        </is>
      </c>
      <c r="OF171" t="inlineStr">
        <is>
          <t>Sama saja (tidak ada perbedaan waktu memasak MAUPUN rasa/bau makanan bila dibandingkan penggunaan sebelumnya)</t>
        </is>
      </c>
      <c r="OG171" t="inlineStr">
        <is>
          <t>Ya</t>
        </is>
      </c>
      <c r="OH171" t="n">
        <v>0</v>
      </c>
      <c r="OI171" t="n">
        <v>0</v>
      </c>
      <c r="OJ171" t="n">
        <v>0</v>
      </c>
      <c r="OK171" t="n">
        <v>0</v>
      </c>
      <c r="OL171" t="n">
        <v>0</v>
      </c>
      <c r="OM171" t="n">
        <v>0</v>
      </c>
      <c r="ON171" t="n">
        <v>0</v>
      </c>
      <c r="OO171" t="n">
        <v>0</v>
      </c>
      <c r="OP171" t="inlineStr">
        <is>
          <t>Sapi perah</t>
        </is>
      </c>
      <c r="OQ171" t="n">
        <v>0</v>
      </c>
      <c r="OR171" t="n">
        <v>1</v>
      </c>
      <c r="OS171" t="n">
        <v>0</v>
      </c>
      <c r="OT171" t="n">
        <v>0</v>
      </c>
      <c r="OU171" t="n">
        <v>0</v>
      </c>
      <c r="OV171" t="n">
        <v>0</v>
      </c>
      <c r="OW171" t="n">
        <v>0</v>
      </c>
      <c r="OX171" t="n">
        <v>0</v>
      </c>
      <c r="OY171" t="n">
        <v>0</v>
      </c>
      <c r="OZ171" t="inlineStr">
        <is>
          <t>Sapi perah</t>
        </is>
      </c>
      <c r="PA171" t="n">
        <v>0</v>
      </c>
      <c r="PB171" t="n">
        <v>1</v>
      </c>
      <c r="PC171" t="n">
        <v>0</v>
      </c>
      <c r="PD171" t="n">
        <v>0</v>
      </c>
      <c r="PE171" t="n">
        <v>0</v>
      </c>
      <c r="PF171" t="n">
        <v>0</v>
      </c>
      <c r="PG171" t="n">
        <v>0</v>
      </c>
      <c r="PH171" t="n">
        <v>0</v>
      </c>
      <c r="PI171" t="n">
        <v>0</v>
      </c>
      <c r="PJ171" t="inlineStr">
        <is>
          <t>Sapi perah</t>
        </is>
      </c>
      <c r="PK171" t="n">
        <v>0</v>
      </c>
      <c r="PL171" t="n">
        <v>1</v>
      </c>
      <c r="PM171" t="n">
        <v>0</v>
      </c>
      <c r="PN171" t="n">
        <v>0</v>
      </c>
      <c r="PO171" t="n">
        <v>0</v>
      </c>
      <c r="PP171" t="n">
        <v>0</v>
      </c>
      <c r="PQ171" t="n">
        <v>0</v>
      </c>
      <c r="PR171" t="n">
        <v>0</v>
      </c>
      <c r="PS171" t="n">
        <v>0</v>
      </c>
      <c r="PT171" t="n">
        <v/>
      </c>
      <c r="PU171" t="n">
        <v/>
      </c>
      <c r="PV171" t="n">
        <v/>
      </c>
      <c r="PW171" t="n">
        <v/>
      </c>
      <c r="PX171" t="n">
        <v/>
      </c>
      <c r="PY171" t="n">
        <v/>
      </c>
      <c r="PZ171" t="n">
        <v/>
      </c>
      <c r="QA171" t="n">
        <v/>
      </c>
      <c r="QB171" t="n">
        <v/>
      </c>
      <c r="QC171" t="n">
        <v/>
      </c>
      <c r="QD171" t="n">
        <v/>
      </c>
      <c r="QE171" t="inlineStr">
        <is>
          <t>2-Dibuang ke sungai</t>
        </is>
      </c>
      <c r="QF171" t="n">
        <v>0</v>
      </c>
      <c r="QG171" t="n">
        <v>0</v>
      </c>
      <c r="QH171" t="n">
        <v>0</v>
      </c>
      <c r="QI171" t="n">
        <v>0</v>
      </c>
      <c r="QJ171" t="n">
        <v>0</v>
      </c>
      <c r="QK171" t="n">
        <v>0</v>
      </c>
      <c r="QL171" t="n">
        <v>1</v>
      </c>
      <c r="QM171" t="n">
        <v>0</v>
      </c>
      <c r="QN171" t="n">
        <v>0</v>
      </c>
      <c r="QO171" t="n">
        <v/>
      </c>
      <c r="QP171" t="n">
        <v/>
      </c>
      <c r="QQ171" t="n">
        <v/>
      </c>
      <c r="QR171" t="n">
        <v/>
      </c>
      <c r="QS171" t="n">
        <v/>
      </c>
      <c r="QT171" t="n">
        <v/>
      </c>
      <c r="QU171" t="n">
        <v/>
      </c>
      <c r="QV171" t="n">
        <v/>
      </c>
      <c r="QW171" t="n">
        <v/>
      </c>
      <c r="QX171" t="n">
        <v/>
      </c>
      <c r="QY171" t="n">
        <v/>
      </c>
      <c r="QZ171" t="n">
        <v/>
      </c>
      <c r="RA171" t="n">
        <v/>
      </c>
      <c r="RB171" t="n">
        <v/>
      </c>
      <c r="RC171" t="n">
        <v/>
      </c>
      <c r="RD171" t="n">
        <v/>
      </c>
      <c r="RE171" t="n">
        <v/>
      </c>
      <c r="RF171" t="n">
        <v/>
      </c>
      <c r="RG171" t="n">
        <v/>
      </c>
      <c r="RH171" t="n">
        <v/>
      </c>
      <c r="RI171" t="n">
        <v/>
      </c>
      <c r="RJ171" t="n">
        <v/>
      </c>
      <c r="RK171" t="n">
        <v/>
      </c>
      <c r="RL171" t="n">
        <v/>
      </c>
      <c r="RM171" t="n">
        <v/>
      </c>
      <c r="RN171" t="n">
        <v/>
      </c>
      <c r="RO171" t="n">
        <v/>
      </c>
      <c r="RP171" t="n">
        <v/>
      </c>
      <c r="RQ171" t="n">
        <v/>
      </c>
      <c r="RR171" t="n">
        <v/>
      </c>
      <c r="RS171" t="n">
        <v/>
      </c>
      <c r="RT171" t="n">
        <v/>
      </c>
      <c r="RU171" t="n">
        <v/>
      </c>
      <c r="RV171" t="n">
        <v/>
      </c>
      <c r="RW171" t="n">
        <v/>
      </c>
      <c r="RX171" t="n">
        <v/>
      </c>
      <c r="RY171" t="n">
        <v/>
      </c>
      <c r="RZ171" t="n">
        <v/>
      </c>
      <c r="SA171" t="n">
        <v/>
      </c>
      <c r="SB171" t="n">
        <v/>
      </c>
      <c r="SC171" t="n">
        <v/>
      </c>
      <c r="SD171" t="n">
        <v/>
      </c>
      <c r="SE171" t="n">
        <v/>
      </c>
      <c r="SF171" t="n">
        <v/>
      </c>
      <c r="SG171" t="n">
        <v/>
      </c>
      <c r="SH171" t="n">
        <v/>
      </c>
      <c r="SI171" t="n">
        <v/>
      </c>
      <c r="SJ171" t="n">
        <v/>
      </c>
      <c r="SK171" t="n">
        <v/>
      </c>
      <c r="SL171" t="n">
        <v/>
      </c>
      <c r="SM171" t="n">
        <v/>
      </c>
      <c r="SN171" t="n">
        <v/>
      </c>
      <c r="SO171" t="n">
        <v/>
      </c>
      <c r="SP171" t="n">
        <v/>
      </c>
      <c r="SQ171" t="n">
        <v/>
      </c>
      <c r="SR171" t="n">
        <v/>
      </c>
      <c r="SS171" t="n">
        <v/>
      </c>
      <c r="ST171" t="n">
        <v/>
      </c>
      <c r="SU171" t="n">
        <v/>
      </c>
      <c r="SV171" t="n">
        <v/>
      </c>
      <c r="SW171" t="n">
        <v/>
      </c>
      <c r="SX171" t="n">
        <v/>
      </c>
      <c r="SY171" t="n">
        <v/>
      </c>
      <c r="SZ171" t="n">
        <v>4</v>
      </c>
      <c r="TA171" t="n">
        <v/>
      </c>
      <c r="TB171" t="n">
        <v/>
      </c>
      <c r="TC171" t="n">
        <v/>
      </c>
      <c r="TD171" t="n">
        <v/>
      </c>
      <c r="TE171" t="n">
        <v/>
      </c>
      <c r="TF171" t="n">
        <v/>
      </c>
      <c r="TG171" t="n">
        <v/>
      </c>
      <c r="TH171" t="n">
        <v/>
      </c>
      <c r="TI171" t="n">
        <v/>
      </c>
      <c r="TJ171" t="n">
        <v/>
      </c>
      <c r="TK171" t="n">
        <v/>
      </c>
      <c r="TL171" t="n">
        <v/>
      </c>
      <c r="TM171" t="n">
        <v/>
      </c>
      <c r="TN171" t="n">
        <v/>
      </c>
      <c r="TO171" t="n">
        <v/>
      </c>
      <c r="TP171" t="n">
        <v/>
      </c>
      <c r="TQ171" t="n">
        <v/>
      </c>
      <c r="TR171" t="n">
        <v/>
      </c>
      <c r="TS171" t="n">
        <v/>
      </c>
      <c r="TT171" t="n">
        <v/>
      </c>
      <c r="TU171" t="n">
        <v/>
      </c>
      <c r="TV171" t="n">
        <v/>
      </c>
      <c r="TW171" t="n">
        <v/>
      </c>
      <c r="TX171" t="n">
        <v/>
      </c>
      <c r="TY171" t="n">
        <v/>
      </c>
      <c r="TZ171" t="n">
        <v/>
      </c>
      <c r="UA171" t="n">
        <v/>
      </c>
      <c r="UB171" t="n">
        <v/>
      </c>
      <c r="UC171" t="n">
        <v/>
      </c>
      <c r="UD171" t="n">
        <v/>
      </c>
      <c r="UE171" t="n">
        <v/>
      </c>
      <c r="UF171" t="n">
        <v/>
      </c>
      <c r="UG171" t="n">
        <v/>
      </c>
      <c r="UH171" t="n">
        <v/>
      </c>
      <c r="UI171" t="n">
        <v/>
      </c>
      <c r="UJ171" t="n">
        <v/>
      </c>
      <c r="UK171" t="n">
        <v/>
      </c>
      <c r="UL171" t="n">
        <v/>
      </c>
      <c r="UM171" t="n">
        <v/>
      </c>
      <c r="UN171" t="n">
        <v/>
      </c>
      <c r="UO171" t="n">
        <v/>
      </c>
      <c r="UP171" t="n">
        <v/>
      </c>
      <c r="UQ171" t="n">
        <v/>
      </c>
      <c r="UR171" t="n">
        <v/>
      </c>
      <c r="US171" t="n">
        <v/>
      </c>
      <c r="UT171" t="n">
        <v/>
      </c>
      <c r="UU171" t="n">
        <v/>
      </c>
      <c r="UV171" t="n">
        <v/>
      </c>
      <c r="UW171" t="n">
        <v/>
      </c>
      <c r="UX171" t="n">
        <v/>
      </c>
      <c r="UY171" t="n">
        <v/>
      </c>
      <c r="UZ171" t="n">
        <v/>
      </c>
      <c r="VA171" t="n">
        <v/>
      </c>
      <c r="VB171" t="n">
        <v/>
      </c>
      <c r="VC171" t="n">
        <v/>
      </c>
      <c r="VD171" t="n">
        <v/>
      </c>
      <c r="VE171" t="n">
        <v/>
      </c>
      <c r="VF171" t="n">
        <v/>
      </c>
      <c r="VG171" t="n">
        <v/>
      </c>
      <c r="VH171" t="n">
        <v/>
      </c>
      <c r="VI171" t="n">
        <v/>
      </c>
      <c r="VJ171" t="n">
        <v/>
      </c>
      <c r="VK171" t="n">
        <v/>
      </c>
      <c r="VL171" t="n">
        <v/>
      </c>
      <c r="VM171" t="n">
        <v/>
      </c>
      <c r="VN171" t="n">
        <v/>
      </c>
      <c r="VO171" t="n">
        <v/>
      </c>
      <c r="VP171" t="n">
        <v/>
      </c>
      <c r="VQ171" t="n">
        <v/>
      </c>
      <c r="VR171" t="n">
        <v/>
      </c>
      <c r="VS171" t="n">
        <v/>
      </c>
      <c r="VT171" t="n">
        <v/>
      </c>
      <c r="VU171" t="n">
        <v/>
      </c>
      <c r="VV171" t="n">
        <v/>
      </c>
      <c r="VW171" t="n">
        <v/>
      </c>
      <c r="VX171" t="n">
        <v/>
      </c>
      <c r="VY171" t="n">
        <v/>
      </c>
      <c r="VZ171" t="n">
        <v/>
      </c>
      <c r="WA171" t="n">
        <v/>
      </c>
      <c r="WB171" t="n">
        <v/>
      </c>
      <c r="WC171" t="n">
        <v/>
      </c>
      <c r="WD171" t="n">
        <v/>
      </c>
      <c r="WE171" t="n">
        <v/>
      </c>
      <c r="WF171" t="n">
        <v/>
      </c>
      <c r="WG171" t="n">
        <v/>
      </c>
      <c r="WH171" t="n">
        <v/>
      </c>
      <c r="WI171" t="n">
        <v/>
      </c>
      <c r="WJ171" t="n">
        <v/>
      </c>
      <c r="WK171" t="n">
        <v/>
      </c>
      <c r="WL171" t="n">
        <v/>
      </c>
      <c r="WM171" t="n">
        <v/>
      </c>
      <c r="WN171" t="n">
        <v/>
      </c>
      <c r="WO171" t="n">
        <v/>
      </c>
      <c r="WP171" t="n">
        <v/>
      </c>
      <c r="WQ171" t="n">
        <v/>
      </c>
      <c r="WR171" t="n">
        <v/>
      </c>
      <c r="WS171" t="n">
        <v/>
      </c>
      <c r="WT171" t="n">
        <v/>
      </c>
      <c r="WU171" t="n">
        <v/>
      </c>
      <c r="WV171" t="n">
        <v/>
      </c>
      <c r="WW171" t="n">
        <v/>
      </c>
      <c r="WX171" t="n">
        <v/>
      </c>
      <c r="WY171" t="n">
        <v/>
      </c>
      <c r="WZ171" t="n">
        <v/>
      </c>
      <c r="XA171" t="n">
        <v/>
      </c>
      <c r="XB171" t="n">
        <v/>
      </c>
      <c r="XC171" t="n">
        <v/>
      </c>
      <c r="XD171" t="n">
        <v/>
      </c>
      <c r="XE171" t="n">
        <v/>
      </c>
      <c r="XF171" t="n">
        <v/>
      </c>
      <c r="XG171" t="n">
        <v/>
      </c>
      <c r="XH171" t="n">
        <v/>
      </c>
      <c r="XI171" t="n">
        <v/>
      </c>
      <c r="XJ171" t="n">
        <v/>
      </c>
      <c r="XK171" t="n">
        <v/>
      </c>
      <c r="XL171" t="n">
        <v/>
      </c>
      <c r="XM171" t="n">
        <v/>
      </c>
      <c r="XN171" t="n">
        <v/>
      </c>
      <c r="XO171" t="n">
        <v/>
      </c>
      <c r="XP171" t="n">
        <v/>
      </c>
      <c r="XQ171" t="n">
        <v/>
      </c>
      <c r="XR171" t="n">
        <v/>
      </c>
      <c r="XS171" t="n">
        <v/>
      </c>
      <c r="XT171" t="n">
        <v/>
      </c>
      <c r="XU171" t="n">
        <v/>
      </c>
      <c r="XV171" t="n">
        <v/>
      </c>
      <c r="XW171" t="n">
        <v/>
      </c>
      <c r="XX171" t="n">
        <v/>
      </c>
      <c r="XY171" t="n">
        <v/>
      </c>
      <c r="XZ171" t="n">
        <v/>
      </c>
      <c r="YA171" t="n">
        <v/>
      </c>
      <c r="YB171" t="n">
        <v/>
      </c>
      <c r="YC171" t="n">
        <v/>
      </c>
      <c r="YD171" t="n">
        <v/>
      </c>
      <c r="YE171" t="n">
        <v/>
      </c>
      <c r="YF171" t="n">
        <v/>
      </c>
      <c r="YG171" t="n">
        <v/>
      </c>
      <c r="YH171" t="n">
        <v/>
      </c>
      <c r="YI171" t="n">
        <v/>
      </c>
      <c r="YJ171" t="n">
        <v/>
      </c>
      <c r="YK171" t="n">
        <v/>
      </c>
      <c r="YL171" t="n">
        <v/>
      </c>
      <c r="YM171" t="n">
        <v/>
      </c>
      <c r="YN171" t="n">
        <v/>
      </c>
      <c r="YO171" t="n">
        <v/>
      </c>
      <c r="YP171" t="n">
        <v/>
      </c>
      <c r="YQ171" t="n">
        <v/>
      </c>
      <c r="YR171" t="n">
        <v/>
      </c>
      <c r="YS171" t="n">
        <v/>
      </c>
      <c r="YT171" t="n">
        <v/>
      </c>
      <c r="YU171" t="n">
        <v/>
      </c>
      <c r="YV171" t="n">
        <v/>
      </c>
      <c r="YW171" t="n">
        <v/>
      </c>
      <c r="YX171" t="n">
        <v/>
      </c>
      <c r="YY171" t="n">
        <v/>
      </c>
      <c r="YZ171" t="n">
        <v/>
      </c>
      <c r="ZA171" t="n">
        <v/>
      </c>
      <c r="ZB171" t="n">
        <v/>
      </c>
      <c r="ZC171" t="n">
        <v/>
      </c>
      <c r="ZD171" t="n">
        <v/>
      </c>
      <c r="ZE171" t="n">
        <v/>
      </c>
      <c r="ZF171" t="n">
        <v/>
      </c>
      <c r="ZG171" t="n">
        <v/>
      </c>
      <c r="ZH171" t="n">
        <v/>
      </c>
      <c r="ZI171" t="n">
        <v/>
      </c>
      <c r="ZJ171" t="n">
        <v/>
      </c>
      <c r="ZK171" t="n">
        <v/>
      </c>
      <c r="ZL171" t="n">
        <v/>
      </c>
      <c r="ZM171" t="n">
        <v/>
      </c>
      <c r="ZN171" t="n">
        <v/>
      </c>
      <c r="ZO171" t="n">
        <v/>
      </c>
      <c r="ZP171" t="n">
        <v/>
      </c>
      <c r="ZQ171" t="n">
        <v/>
      </c>
      <c r="ZR171" t="n">
        <v/>
      </c>
      <c r="ZS171" t="n">
        <v/>
      </c>
      <c r="ZT171" t="n">
        <v/>
      </c>
      <c r="ZU171" t="n">
        <v/>
      </c>
      <c r="ZV171" t="n">
        <v/>
      </c>
      <c r="ZW171" t="n">
        <v/>
      </c>
      <c r="ZX171" t="n">
        <v/>
      </c>
      <c r="ZY171" t="n">
        <v/>
      </c>
      <c r="ZZ171" t="n">
        <v/>
      </c>
      <c r="AAA171" t="n">
        <v/>
      </c>
      <c r="AAB171" t="n">
        <v/>
      </c>
      <c r="AAC171" t="n">
        <v/>
      </c>
      <c r="AAD171" t="n">
        <v/>
      </c>
      <c r="AAE171" t="n">
        <v/>
      </c>
      <c r="AAF171" t="n">
        <v/>
      </c>
      <c r="AAG171" t="n">
        <v/>
      </c>
      <c r="AAH171" t="n">
        <v/>
      </c>
      <c r="AAI171" t="n">
        <v/>
      </c>
      <c r="AAJ171" t="n">
        <v/>
      </c>
      <c r="AAK171" t="n">
        <v/>
      </c>
      <c r="AAL171" t="inlineStr">
        <is>
          <t>Tidak</t>
        </is>
      </c>
      <c r="AAM171" t="n">
        <v/>
      </c>
      <c r="AAN171" t="n">
        <v/>
      </c>
      <c r="AAO171" t="n">
        <v/>
      </c>
      <c r="AAP171" t="n">
        <v/>
      </c>
      <c r="AAQ171" t="n">
        <v/>
      </c>
      <c r="AAR171" t="inlineStr">
        <is>
          <t>Tidak</t>
        </is>
      </c>
      <c r="AAS171" t="inlineStr">
        <is>
          <t>Tidak mengetahui</t>
        </is>
      </c>
      <c r="AAT171" t="inlineStr">
        <is>
          <t>Dibuang ke selokan</t>
        </is>
      </c>
      <c r="AAU171" t="n">
        <v>0</v>
      </c>
      <c r="AAV171" t="n">
        <v>0</v>
      </c>
      <c r="AAW171" t="n">
        <v>0</v>
      </c>
      <c r="AAX171" t="n">
        <v>0</v>
      </c>
      <c r="AAY171" t="n">
        <v>0</v>
      </c>
      <c r="AAZ171" t="n">
        <v>0</v>
      </c>
      <c r="ABA171" t="n">
        <v>1</v>
      </c>
      <c r="ABB171" t="n">
        <v/>
      </c>
      <c r="ABC171" t="n">
        <v/>
      </c>
      <c r="ABD171" t="n">
        <v/>
      </c>
      <c r="ABE171" t="n">
        <v/>
      </c>
      <c r="ABF171" t="n">
        <v/>
      </c>
      <c r="ABG171" t="n">
        <v/>
      </c>
      <c r="ABH171" t="n">
        <v/>
      </c>
      <c r="ABI171" t="n">
        <v/>
      </c>
      <c r="ABJ171" t="n">
        <v/>
      </c>
      <c r="ABK171" t="n">
        <v/>
      </c>
      <c r="ABL171" t="n">
        <v/>
      </c>
      <c r="ABM171" t="n">
        <v/>
      </c>
      <c r="ABN171" t="n">
        <v/>
      </c>
      <c r="ABO171" t="n">
        <v/>
      </c>
      <c r="ABP171" t="n">
        <v/>
      </c>
      <c r="ABQ171" t="n">
        <v/>
      </c>
      <c r="ABR171" t="n">
        <v/>
      </c>
      <c r="ABS171" t="n">
        <v/>
      </c>
      <c r="ABT171" t="n">
        <v/>
      </c>
      <c r="ABU171" t="n">
        <v/>
      </c>
      <c r="ABV171" t="n">
        <v/>
      </c>
      <c r="ABW171" t="n">
        <v/>
      </c>
      <c r="ABX171" t="n">
        <v/>
      </c>
      <c r="ABY171" t="n">
        <v/>
      </c>
      <c r="ABZ171" t="n">
        <v/>
      </c>
      <c r="ACA171" t="n">
        <v/>
      </c>
      <c r="ACB171" t="n">
        <v/>
      </c>
      <c r="ACC171" t="n">
        <v/>
      </c>
      <c r="ACD171" t="n">
        <v/>
      </c>
      <c r="ACE171" t="n">
        <v/>
      </c>
      <c r="ACF171" t="n">
        <v/>
      </c>
      <c r="ACG171" t="n">
        <v/>
      </c>
      <c r="ACH171" t="n">
        <v/>
      </c>
      <c r="ACI171" t="n">
        <v/>
      </c>
      <c r="ACJ171" t="n">
        <v/>
      </c>
      <c r="ACK171" t="inlineStr">
        <is>
          <t>Tidak punya waktu mengumpulkannya</t>
        </is>
      </c>
      <c r="ACL171" t="n">
        <v>0</v>
      </c>
      <c r="ACM171" t="n">
        <v>0</v>
      </c>
      <c r="ACN171" t="n">
        <v>1</v>
      </c>
      <c r="ACO171" t="n">
        <v>0</v>
      </c>
      <c r="ACP171" t="n">
        <v>0</v>
      </c>
      <c r="ACQ171" t="n">
        <v>0</v>
      </c>
      <c r="ACR171" t="n">
        <v>0</v>
      </c>
      <c r="ACS171" t="n">
        <v/>
      </c>
      <c r="ACT171" t="inlineStr">
        <is>
          <t>Tidak punya ternak</t>
        </is>
      </c>
      <c r="ACU171" t="inlineStr">
        <is>
          <t>Manfaat cukup signifikan, terasa di kehidupan sehari-hari</t>
        </is>
      </c>
      <c r="ACV171" t="inlineStr">
        <is>
          <t>Berkurang</t>
        </is>
      </c>
      <c r="ACW171" t="inlineStr">
        <is>
          <t>Anggota keluarga - Perempuan dewasa</t>
        </is>
      </c>
      <c r="ACX171" t="inlineStr">
        <is>
          <t>Netral/tidak tahu</t>
        </is>
      </c>
      <c r="ACY171" t="inlineStr">
        <is>
          <t>Anggota keluarga - Laki-laki dewasa Anggota keluarga - Perempuan dewasa</t>
        </is>
      </c>
      <c r="ACZ171" t="n">
        <v>1</v>
      </c>
      <c r="ADA171" t="n">
        <v>1</v>
      </c>
      <c r="ADB171" t="n">
        <v>0</v>
      </c>
      <c r="ADC171" t="n">
        <v>0</v>
      </c>
      <c r="ADD171" t="inlineStr">
        <is>
          <t>Puas</t>
        </is>
      </c>
      <c r="ADE171" t="inlineStr">
        <is>
          <t>Puas</t>
        </is>
      </c>
      <c r="ADF171" t="inlineStr">
        <is>
          <t>Puas</t>
        </is>
      </c>
      <c r="ADG171" t="inlineStr">
        <is>
          <t>Puas</t>
        </is>
      </c>
      <c r="ADH171" t="inlineStr">
        <is>
          <t>Tidak</t>
        </is>
      </c>
      <c r="ADI171" t="n">
        <v/>
      </c>
      <c r="ADJ171" t="inlineStr">
        <is>
          <t>Puas</t>
        </is>
      </c>
      <c r="ADK171" t="n">
        <v/>
      </c>
      <c r="ADL171" t="n">
        <v/>
      </c>
      <c r="ADM171" t="n">
        <v/>
      </c>
      <c r="ADN171" t="n">
        <v/>
      </c>
      <c r="ADO171" t="n">
        <v/>
      </c>
      <c r="ADP171" t="n">
        <v/>
      </c>
      <c r="ADQ171" t="n">
        <v/>
      </c>
      <c r="ADR171" t="n">
        <v/>
      </c>
      <c r="ADS171" t="n">
        <v/>
      </c>
      <c r="ADT171" t="n">
        <v/>
      </c>
      <c r="ADU171" t="inlineStr">
        <is>
          <t>Menghubungi CPO atau pendamping</t>
        </is>
      </c>
      <c r="ADV171" t="n">
        <v>0</v>
      </c>
      <c r="ADW171" t="n">
        <v>0</v>
      </c>
      <c r="ADX171" t="n">
        <v>0</v>
      </c>
      <c r="ADY171" t="n">
        <v>0</v>
      </c>
      <c r="ADZ171" t="n">
        <v>1</v>
      </c>
      <c r="AEA171" t="n">
        <v>0</v>
      </c>
      <c r="AEB171" t="n">
        <v>0</v>
      </c>
      <c r="AEC171" t="n">
        <v>0</v>
      </c>
      <c r="AED171" t="inlineStr">
        <is>
          <t>Tidak punya ternak</t>
        </is>
      </c>
      <c r="AEE171" t="inlineStr">
        <is>
          <t>Laki-laki dewasa</t>
        </is>
      </c>
      <c r="AEF171" t="n">
        <v/>
      </c>
      <c r="AEG171" t="inlineStr">
        <is>
          <t>Menghubungi melalui rekan</t>
        </is>
      </c>
      <c r="AEH171" t="n">
        <v/>
      </c>
      <c r="AEI171" t="inlineStr">
        <is>
          <t>Tidak</t>
        </is>
      </c>
      <c r="AEJ171" t="inlineStr">
        <is>
          <t>Kadang-kadang</t>
        </is>
      </c>
      <c r="AEK171" t="inlineStr">
        <is>
          <t>Dapat dibayar melalui skema kredit</t>
        </is>
      </c>
      <c r="AEL171" t="n">
        <v>0</v>
      </c>
      <c r="AEM171" t="n">
        <v>0</v>
      </c>
      <c r="AEN171" t="n">
        <v>0</v>
      </c>
      <c r="AEO171" t="n">
        <v>0</v>
      </c>
      <c r="AEP171" t="n">
        <v>0</v>
      </c>
      <c r="AEQ171" t="n">
        <v>0</v>
      </c>
      <c r="AER171" t="n">
        <v>0</v>
      </c>
      <c r="AES171" t="n">
        <v>0</v>
      </c>
      <c r="AET171" t="n">
        <v>0</v>
      </c>
      <c r="AEU171" t="n">
        <v>1</v>
      </c>
      <c r="AEV171" t="n">
        <v>0</v>
      </c>
      <c r="AEW171" t="n">
        <v>0</v>
      </c>
      <c r="AEX171" t="n">
        <v/>
      </c>
      <c r="AEY171" t="inlineStr">
        <is>
          <t>Didukung oleh pihak lain atau ada subsidi</t>
        </is>
      </c>
      <c r="AEZ171" t="n">
        <v/>
      </c>
      <c r="AFA171" t="inlineStr">
        <is>
          <t>Koperasi</t>
        </is>
      </c>
      <c r="AFB171" t="n">
        <v/>
      </c>
      <c r="AFC171" t="inlineStr">
        <is>
          <t>1000530017-19_40_42.jpg</t>
        </is>
      </c>
      <c r="AFD171" t="inlineStr">
        <is>
          <t>https://kf.kobotoolbox.org/api/v2/assets/avstPQqLr3Ab3ZdcVTXZ6f/data/671352449/attachments/attTNbctSGnhxisUwQyfhKnG/</t>
        </is>
      </c>
      <c r="AFE171" t="inlineStr">
        <is>
          <t>1000530011-19_40_46.jpg</t>
        </is>
      </c>
      <c r="AFF171" t="inlineStr">
        <is>
          <t>https://kf.kobotoolbox.org/api/v2/assets/avstPQqLr3Ab3ZdcVTXZ6f/data/671352449/attachments/attMRaBbDcQWzh5Rpq6UyNzQ/</t>
        </is>
      </c>
      <c r="AFG171" t="inlineStr">
        <is>
          <t>Sugeng hariadi</t>
        </is>
      </c>
      <c r="AFH171" t="n">
        <v/>
      </c>
      <c r="AFI171" t="n">
        <v/>
      </c>
    </row>
    <row r="172">
      <c r="A172" t="n">
        <v/>
      </c>
      <c r="B172" t="n">
        <v/>
      </c>
      <c r="C172" t="n">
        <v/>
      </c>
      <c r="D172" t="inlineStr">
        <is>
          <t>warsiti ( ble andik)</t>
        </is>
      </c>
      <c r="E172" t="n">
        <v>85785294090</v>
      </c>
      <c r="F172" t="inlineStr">
        <is>
          <t>-7.961222 112.764602 546.1834700012207 29.57319649641622</t>
        </is>
      </c>
      <c r="G172" t="n">
        <v>-7.961222</v>
      </c>
      <c r="H172" t="n">
        <v>112.764602</v>
      </c>
      <c r="I172" t="n">
        <v>546.1834700000001</v>
      </c>
      <c r="J172" t="n">
        <v>29.5731965</v>
      </c>
      <c r="K172" t="n">
        <v>0</v>
      </c>
      <c r="L172" t="inlineStr">
        <is>
          <t>-7.960974 112.764508 546.1839001083317 27.243860565030605</t>
        </is>
      </c>
      <c r="M172" t="n">
        <v>-7.960974</v>
      </c>
      <c r="N172" t="n">
        <v>112.764508</v>
      </c>
      <c r="O172" t="n">
        <v>546.1839001</v>
      </c>
      <c r="P172" t="n">
        <v>27.24386057</v>
      </c>
      <c r="Q172" t="n">
        <v>0</v>
      </c>
      <c r="R172" t="inlineStr">
        <is>
          <t>Jawa Timur</t>
        </is>
      </c>
      <c r="S172" t="n">
        <v>0</v>
      </c>
      <c r="T172" t="n">
        <v>0</v>
      </c>
      <c r="U172" t="n">
        <v>0</v>
      </c>
      <c r="V172" t="n">
        <v>0</v>
      </c>
      <c r="W172" t="n">
        <v>0</v>
      </c>
      <c r="X172" t="n">
        <v>1</v>
      </c>
      <c r="Y172" t="n">
        <v>0</v>
      </c>
      <c r="Z172" t="n">
        <v>0</v>
      </c>
      <c r="AA172" t="n">
        <v>0</v>
      </c>
      <c r="AB172" t="n">
        <v>0</v>
      </c>
      <c r="AC172" t="inlineStr">
        <is>
          <t>MALANG</t>
        </is>
      </c>
      <c r="AD172" t="inlineStr">
        <is>
          <t>JABUNG</t>
        </is>
      </c>
      <c r="AE172" t="inlineStr">
        <is>
          <t>SIDOMULYO</t>
        </is>
      </c>
      <c r="AF172" t="inlineStr">
        <is>
          <t>KAN JABUNG</t>
        </is>
      </c>
      <c r="AG172" t="inlineStr">
        <is>
          <t>KJP0469</t>
        </is>
      </c>
      <c r="AH172" t="n">
        <v>12</v>
      </c>
      <c r="AI172" t="inlineStr">
        <is>
          <t>VPA1</t>
        </is>
      </c>
      <c r="AJ172" t="inlineStr">
        <is>
          <t>Tidak aktif</t>
        </is>
      </c>
      <c r="AK172" t="n">
        <v>60</v>
      </c>
      <c r="AL172" t="inlineStr">
        <is>
          <t>Perempuan</t>
        </is>
      </c>
      <c r="AM172" t="inlineStr">
        <is>
          <t>Sudah menikah</t>
        </is>
      </c>
      <c r="AN172" t="inlineStr">
        <is>
          <t>SD/Sederajat</t>
        </is>
      </c>
      <c r="AO172" t="inlineStr">
        <is>
          <t>Peternak</t>
        </is>
      </c>
      <c r="AP172" t="n">
        <v>0</v>
      </c>
      <c r="AQ172" t="n">
        <v>1</v>
      </c>
      <c r="AR172" t="n">
        <v>0</v>
      </c>
      <c r="AS172" t="n">
        <v>0</v>
      </c>
      <c r="AT172" t="n">
        <v>0</v>
      </c>
      <c r="AU172" t="n">
        <v>0</v>
      </c>
      <c r="AV172" t="n">
        <v>0</v>
      </c>
      <c r="AW172" t="n">
        <v>0</v>
      </c>
      <c r="AX172" t="n">
        <v/>
      </c>
      <c r="AY172" t="inlineStr">
        <is>
          <t>Peternak</t>
        </is>
      </c>
      <c r="AZ172" t="n">
        <v>0</v>
      </c>
      <c r="BA172" t="n">
        <v>1</v>
      </c>
      <c r="BB172" t="n">
        <v>0</v>
      </c>
      <c r="BC172" t="n">
        <v>0</v>
      </c>
      <c r="BD172" t="n">
        <v>0</v>
      </c>
      <c r="BE172" t="n">
        <v>0</v>
      </c>
      <c r="BF172" t="n">
        <v>0</v>
      </c>
      <c r="BG172" t="n">
        <v>0</v>
      </c>
      <c r="BH172" t="n">
        <v/>
      </c>
      <c r="BI172" t="inlineStr">
        <is>
          <t>&lt;Rp1.500.000</t>
        </is>
      </c>
      <c r="BJ172" t="n">
        <v>1</v>
      </c>
      <c r="BK172" t="n">
        <v>0</v>
      </c>
      <c r="BL172" t="n">
        <v>0</v>
      </c>
      <c r="BM172" t="n">
        <v>1</v>
      </c>
      <c r="BN172" t="inlineStr">
        <is>
          <t>Milik sendiri</t>
        </is>
      </c>
      <c r="BO172" t="inlineStr">
        <is>
          <t>Permanen (dinding bata dan semen)</t>
        </is>
      </c>
      <c r="BP172" t="n">
        <v>1</v>
      </c>
      <c r="BQ172" t="n">
        <v>0</v>
      </c>
      <c r="BR172" t="n">
        <v>0</v>
      </c>
      <c r="BS172" t="n">
        <v>0</v>
      </c>
      <c r="BT172" t="n">
        <v>0</v>
      </c>
      <c r="BU172" t="n">
        <v/>
      </c>
      <c r="BV172" t="inlineStr">
        <is>
          <t>Keramik/ubin</t>
        </is>
      </c>
      <c r="BW172" t="n">
        <v>0</v>
      </c>
      <c r="BX172" t="n">
        <v>0</v>
      </c>
      <c r="BY172" t="n">
        <v>1</v>
      </c>
      <c r="BZ172" t="n">
        <v>0</v>
      </c>
      <c r="CA172" t="n">
        <v>0</v>
      </c>
      <c r="CB172" t="n">
        <v/>
      </c>
      <c r="CC172" t="inlineStr">
        <is>
          <t>Genting</t>
        </is>
      </c>
      <c r="CD172" t="n">
        <v>0</v>
      </c>
      <c r="CE172" t="n">
        <v>0</v>
      </c>
      <c r="CF172" t="n">
        <v>0</v>
      </c>
      <c r="CG172" t="n">
        <v>0</v>
      </c>
      <c r="CH172" t="n">
        <v>0</v>
      </c>
      <c r="CI172" t="n">
        <v>1</v>
      </c>
      <c r="CJ172" t="n">
        <v>0</v>
      </c>
      <c r="CK172" t="n">
        <v/>
      </c>
      <c r="CL172" t="inlineStr">
        <is>
          <t>Ya</t>
        </is>
      </c>
      <c r="CM172" t="n">
        <v>2013</v>
      </c>
      <c r="CN172" t="inlineStr">
        <is>
          <t>Fixed-Dome (Kubah Tetap)</t>
        </is>
      </c>
      <c r="CO172" t="inlineStr">
        <is>
          <t>8 m³ (6-7 ekor sapi, ±6,5 jam memasak/hari, ±65 kg slurry/hari)</t>
        </is>
      </c>
      <c r="CP172" t="inlineStr">
        <is>
          <t>Anggota keluarga - laki-laki</t>
        </is>
      </c>
      <c r="CQ172" t="n">
        <v>0</v>
      </c>
      <c r="CR172" t="n">
        <v>0</v>
      </c>
      <c r="CS172" t="n">
        <v>0</v>
      </c>
      <c r="CT172" t="n">
        <v>0</v>
      </c>
      <c r="CU172" t="n">
        <v>1</v>
      </c>
      <c r="CV172" t="n">
        <v>0</v>
      </c>
      <c r="CW172" t="n">
        <v>0</v>
      </c>
      <c r="CX172" t="n">
        <v>0</v>
      </c>
      <c r="CY172" t="inlineStr">
        <is>
          <t>Anggota keluarga - perempuan dewasa</t>
        </is>
      </c>
      <c r="CZ172" t="n">
        <v>0</v>
      </c>
      <c r="DA172" t="n">
        <v>1</v>
      </c>
      <c r="DB172" t="n">
        <v>0</v>
      </c>
      <c r="DC172" t="n">
        <v/>
      </c>
      <c r="DD172" t="inlineStr">
        <is>
          <t>CPO atau pendamping</t>
        </is>
      </c>
      <c r="DE172" t="n">
        <v>0</v>
      </c>
      <c r="DF172" t="n">
        <v>0</v>
      </c>
      <c r="DG172" t="n">
        <v>1</v>
      </c>
      <c r="DH172" t="n">
        <v>0</v>
      </c>
      <c r="DI172" t="n">
        <v/>
      </c>
      <c r="DJ172" t="inlineStr">
        <is>
          <t>Anggota keluarga - laki-laki CPO atau pendamping</t>
        </is>
      </c>
      <c r="DK172" t="n">
        <v>1</v>
      </c>
      <c r="DL172" t="n">
        <v>0</v>
      </c>
      <c r="DM172" t="n">
        <v>1</v>
      </c>
      <c r="DN172" t="n">
        <v>0</v>
      </c>
      <c r="DO172" t="n">
        <v/>
      </c>
      <c r="DP172" t="inlineStr">
        <is>
          <t>Tidak berfungsi sama sekali</t>
        </is>
      </c>
      <c r="DQ172" t="inlineStr">
        <is>
          <t>&gt;1 tahun yang lalu</t>
        </is>
      </c>
      <c r="DR172" t="inlineStr">
        <is>
          <t>Tidak ada ternak</t>
        </is>
      </c>
      <c r="DS172" t="n">
        <v/>
      </c>
      <c r="DT172" t="n">
        <v/>
      </c>
      <c r="DU172" t="n">
        <v/>
      </c>
      <c r="DV172" t="n">
        <v/>
      </c>
      <c r="DW172" t="n">
        <v/>
      </c>
      <c r="DX172" t="n">
        <v/>
      </c>
      <c r="DY172" t="n">
        <v/>
      </c>
      <c r="DZ172" t="n">
        <v/>
      </c>
      <c r="EA172" t="n">
        <v/>
      </c>
      <c r="EB172" t="n">
        <v/>
      </c>
      <c r="EC172" t="n">
        <v/>
      </c>
      <c r="ED172" t="n">
        <v/>
      </c>
      <c r="EE172" t="n">
        <v/>
      </c>
      <c r="EF172" t="n">
        <v/>
      </c>
      <c r="EG172" t="n">
        <v/>
      </c>
      <c r="EH172" t="n">
        <v/>
      </c>
      <c r="EI172" t="inlineStr">
        <is>
          <t>Tidak ada masalah</t>
        </is>
      </c>
      <c r="EJ172" t="n">
        <v>0</v>
      </c>
      <c r="EK172" t="n">
        <v>0</v>
      </c>
      <c r="EL172" t="n">
        <v>0</v>
      </c>
      <c r="EM172" t="n">
        <v>1</v>
      </c>
      <c r="EN172" t="n">
        <v>0</v>
      </c>
      <c r="EO172" t="n">
        <v/>
      </c>
      <c r="EP172" t="inlineStr">
        <is>
          <t>Ya, cukup jelas dan mudah diikuti</t>
        </is>
      </c>
      <c r="EQ172" t="inlineStr">
        <is>
          <t>Pelatihan</t>
        </is>
      </c>
      <c r="ER172" t="inlineStr">
        <is>
          <t>CPO atau pendamping Staff BIRU</t>
        </is>
      </c>
      <c r="ES172" t="n">
        <v>1</v>
      </c>
      <c r="ET172" t="n">
        <v>1</v>
      </c>
      <c r="EU172" t="n">
        <v>0</v>
      </c>
      <c r="EV172" t="n">
        <v>0</v>
      </c>
      <c r="EW172" t="n">
        <v/>
      </c>
      <c r="EX172" t="inlineStr">
        <is>
          <t>Anggota keluarga - Laki-laki</t>
        </is>
      </c>
      <c r="EY172" t="n">
        <v>1</v>
      </c>
      <c r="EZ172" t="n">
        <v>0</v>
      </c>
      <c r="FA172" t="n">
        <v>0</v>
      </c>
      <c r="FB172" t="n">
        <v/>
      </c>
      <c r="FC172" t="inlineStr">
        <is>
          <t>Setiap minggu</t>
        </is>
      </c>
      <c r="FD172" t="n">
        <v/>
      </c>
      <c r="FE172" t="inlineStr">
        <is>
          <t>Mengetahui</t>
        </is>
      </c>
      <c r="FF172" t="inlineStr">
        <is>
          <t>Tidak pernah</t>
        </is>
      </c>
      <c r="FG172" t="inlineStr">
        <is>
          <t>Mengetahui</t>
        </is>
      </c>
      <c r="FH172" t="inlineStr">
        <is>
          <t>Tidak pernah</t>
        </is>
      </c>
      <c r="FI172" t="inlineStr">
        <is>
          <t>Mengetahui</t>
        </is>
      </c>
      <c r="FJ172" t="inlineStr">
        <is>
          <t>Tidak pernah</t>
        </is>
      </c>
      <c r="FK172" t="inlineStr">
        <is>
          <t>Mengetahui</t>
        </is>
      </c>
      <c r="FL172" t="inlineStr">
        <is>
          <t>Tidak pernah</t>
        </is>
      </c>
      <c r="FM172" t="inlineStr">
        <is>
          <t>Mengetahui</t>
        </is>
      </c>
      <c r="FN172" t="inlineStr">
        <is>
          <t>Tidak pernah</t>
        </is>
      </c>
      <c r="FO172" t="inlineStr">
        <is>
          <t>Mengetahui</t>
        </is>
      </c>
      <c r="FP172" t="inlineStr">
        <is>
          <t>Tidak pernah</t>
        </is>
      </c>
      <c r="FQ172" t="inlineStr">
        <is>
          <t>Mengetahui</t>
        </is>
      </c>
      <c r="FR172" t="inlineStr">
        <is>
          <t>Tidak</t>
        </is>
      </c>
      <c r="FS172" t="inlineStr">
        <is>
          <t>Mengetahui</t>
        </is>
      </c>
      <c r="FT172" t="inlineStr">
        <is>
          <t>Tidak sama sekali</t>
        </is>
      </c>
      <c r="FU172" t="inlineStr">
        <is>
          <t>Laki-laki dewasa Perempuan dewasa</t>
        </is>
      </c>
      <c r="FV172" t="n">
        <v>1</v>
      </c>
      <c r="FW172" t="n">
        <v>1</v>
      </c>
      <c r="FX172" t="n">
        <v>0</v>
      </c>
      <c r="FY172" t="n">
        <v>0</v>
      </c>
      <c r="FZ172" t="inlineStr">
        <is>
          <t>Memahami</t>
        </is>
      </c>
      <c r="GA172" t="inlineStr">
        <is>
          <t>CPO Pelatihan</t>
        </is>
      </c>
      <c r="GB172" t="n">
        <v>1</v>
      </c>
      <c r="GC172" t="n">
        <v>1</v>
      </c>
      <c r="GD172" t="n">
        <v>0</v>
      </c>
      <c r="GE172" t="n">
        <v>0</v>
      </c>
      <c r="GF172" t="n">
        <v/>
      </c>
      <c r="GG172" t="inlineStr">
        <is>
          <t>Sering</t>
        </is>
      </c>
      <c r="GH172" t="inlineStr">
        <is>
          <t>Tidak</t>
        </is>
      </c>
      <c r="GI172" t="n">
        <v/>
      </c>
      <c r="GJ172" t="n">
        <v/>
      </c>
      <c r="GK172" t="n">
        <v/>
      </c>
      <c r="GL172" t="n">
        <v/>
      </c>
      <c r="GM172" t="n">
        <v/>
      </c>
      <c r="GN172" t="n">
        <v/>
      </c>
      <c r="GO172" t="n">
        <v/>
      </c>
      <c r="GP172" t="inlineStr">
        <is>
          <t>Sebagian</t>
        </is>
      </c>
      <c r="GQ172" t="inlineStr">
        <is>
          <t>LPG</t>
        </is>
      </c>
      <c r="GR172" t="n">
        <v>1</v>
      </c>
      <c r="GS172" t="n">
        <v>0</v>
      </c>
      <c r="GT172" t="n">
        <v>0</v>
      </c>
      <c r="GU172" t="n">
        <v>0</v>
      </c>
      <c r="GV172" t="n">
        <v>0</v>
      </c>
      <c r="GW172" t="n">
        <v>0</v>
      </c>
      <c r="GX172" t="n">
        <v>0</v>
      </c>
      <c r="GY172" t="n">
        <v/>
      </c>
      <c r="GZ172" t="inlineStr">
        <is>
          <t>Ya</t>
        </is>
      </c>
      <c r="HA172" t="n">
        <v/>
      </c>
      <c r="HB172" t="n">
        <v/>
      </c>
      <c r="HC172" t="n">
        <v/>
      </c>
      <c r="HD172" t="n">
        <v/>
      </c>
      <c r="HE172" t="n">
        <v/>
      </c>
      <c r="HF172" t="n">
        <v/>
      </c>
      <c r="HG172" t="n">
        <v/>
      </c>
      <c r="HH172" t="n">
        <v/>
      </c>
      <c r="HI172" t="n">
        <v/>
      </c>
      <c r="HJ172" t="n">
        <v/>
      </c>
      <c r="HK172" t="n">
        <v/>
      </c>
      <c r="HL172" t="n">
        <v/>
      </c>
      <c r="HM172" t="n">
        <v/>
      </c>
      <c r="HN172" t="n">
        <v/>
      </c>
      <c r="HO172" t="n">
        <v/>
      </c>
      <c r="HP172" t="n">
        <v/>
      </c>
      <c r="HQ172" t="n">
        <v/>
      </c>
      <c r="HR172" t="n">
        <v/>
      </c>
      <c r="HS172" t="n">
        <v/>
      </c>
      <c r="HT172" t="n">
        <v/>
      </c>
      <c r="HU172" t="n">
        <v/>
      </c>
      <c r="HV172" t="n">
        <v/>
      </c>
      <c r="HW172" t="n">
        <v/>
      </c>
      <c r="HX172" t="n">
        <v/>
      </c>
      <c r="HY172" t="n">
        <v/>
      </c>
      <c r="HZ172" t="n">
        <v/>
      </c>
      <c r="IA172" t="n">
        <v>0</v>
      </c>
      <c r="IB172" t="n">
        <v>0</v>
      </c>
      <c r="IC172" t="n">
        <v/>
      </c>
      <c r="ID172" t="n">
        <v/>
      </c>
      <c r="IE172" t="n">
        <v/>
      </c>
      <c r="IF172" t="n">
        <v/>
      </c>
      <c r="IG172" t="n">
        <v/>
      </c>
      <c r="IH172" t="n">
        <v/>
      </c>
      <c r="II172" t="n">
        <v/>
      </c>
      <c r="IJ172" t="n">
        <v/>
      </c>
      <c r="IK172" t="inlineStr">
        <is>
          <t>&lt;15 kg</t>
        </is>
      </c>
      <c r="IL172" t="inlineStr">
        <is>
          <t>&lt;1 jam</t>
        </is>
      </c>
      <c r="IM172" t="inlineStr">
        <is>
          <t>Ya</t>
        </is>
      </c>
      <c r="IN172" t="inlineStr">
        <is>
          <t>Ya</t>
        </is>
      </c>
      <c r="IO172" t="inlineStr">
        <is>
          <t>Lebih bersih</t>
        </is>
      </c>
      <c r="IP172" t="n">
        <v/>
      </c>
      <c r="IQ172" t="inlineStr">
        <is>
          <t>Tidak pernah</t>
        </is>
      </c>
      <c r="IR172" t="n">
        <v/>
      </c>
      <c r="IS172" t="n">
        <v/>
      </c>
      <c r="IT172" t="n">
        <v/>
      </c>
      <c r="IU172" t="n">
        <v/>
      </c>
      <c r="IV172" t="n">
        <v/>
      </c>
      <c r="IW172" t="n">
        <v/>
      </c>
      <c r="IX172" t="n">
        <v/>
      </c>
      <c r="IY172" t="n">
        <v/>
      </c>
      <c r="IZ172" t="inlineStr">
        <is>
          <t>Tidak pernah</t>
        </is>
      </c>
      <c r="JA172" t="n">
        <v/>
      </c>
      <c r="JB172" t="n">
        <v/>
      </c>
      <c r="JC172" t="n">
        <v/>
      </c>
      <c r="JD172" t="n">
        <v/>
      </c>
      <c r="JE172" t="n">
        <v/>
      </c>
      <c r="JF172" t="n">
        <v/>
      </c>
      <c r="JG172" t="n">
        <v/>
      </c>
      <c r="JH172" t="n">
        <v/>
      </c>
      <c r="JI172" t="inlineStr">
        <is>
          <t>Tidak pernah</t>
        </is>
      </c>
      <c r="JJ172" t="n">
        <v/>
      </c>
      <c r="JK172" t="n">
        <v/>
      </c>
      <c r="JL172" t="n">
        <v/>
      </c>
      <c r="JM172" t="n">
        <v/>
      </c>
      <c r="JN172" t="n">
        <v/>
      </c>
      <c r="JO172" t="n">
        <v/>
      </c>
      <c r="JP172" t="n">
        <v/>
      </c>
      <c r="JQ172" t="n">
        <v/>
      </c>
      <c r="JR172" t="inlineStr">
        <is>
          <t>Tidak pernah</t>
        </is>
      </c>
      <c r="JS172" t="n">
        <v/>
      </c>
      <c r="JT172" t="n">
        <v/>
      </c>
      <c r="JU172" t="n">
        <v/>
      </c>
      <c r="JV172" t="n">
        <v/>
      </c>
      <c r="JW172" t="n">
        <v/>
      </c>
      <c r="JX172" t="n">
        <v/>
      </c>
      <c r="JY172" t="n">
        <v/>
      </c>
      <c r="JZ172" t="n">
        <v/>
      </c>
      <c r="KA172" t="inlineStr">
        <is>
          <t>Tidak pernah</t>
        </is>
      </c>
      <c r="KB172" t="n">
        <v/>
      </c>
      <c r="KC172" t="n">
        <v/>
      </c>
      <c r="KD172" t="n">
        <v/>
      </c>
      <c r="KE172" t="n">
        <v/>
      </c>
      <c r="KF172" t="n">
        <v/>
      </c>
      <c r="KG172" t="n">
        <v/>
      </c>
      <c r="KH172" t="n">
        <v/>
      </c>
      <c r="KI172" t="n">
        <v/>
      </c>
      <c r="KJ172" t="inlineStr">
        <is>
          <t>Tidak pernah</t>
        </is>
      </c>
      <c r="KK172" t="n">
        <v/>
      </c>
      <c r="KL172" t="n">
        <v/>
      </c>
      <c r="KM172" t="n">
        <v/>
      </c>
      <c r="KN172" t="n">
        <v/>
      </c>
      <c r="KO172" t="n">
        <v/>
      </c>
      <c r="KP172" t="n">
        <v/>
      </c>
      <c r="KQ172" t="n">
        <v/>
      </c>
      <c r="KR172" t="n">
        <v/>
      </c>
      <c r="KS172" t="inlineStr">
        <is>
          <t>Jauh lebih baik</t>
        </is>
      </c>
      <c r="KT172" t="inlineStr">
        <is>
          <t>0-1 kali</t>
        </is>
      </c>
      <c r="KU172" t="inlineStr">
        <is>
          <t>0-1 kali</t>
        </is>
      </c>
      <c r="KV172" t="inlineStr">
        <is>
          <t>Laki-laki dewasa</t>
        </is>
      </c>
      <c r="KW172" t="n">
        <v>1</v>
      </c>
      <c r="KX172" t="n">
        <v>0</v>
      </c>
      <c r="KY172" t="n">
        <v>0</v>
      </c>
      <c r="KZ172" t="n">
        <v>0</v>
      </c>
      <c r="LA172" t="inlineStr">
        <is>
          <t>Tidak ada perubahan</t>
        </is>
      </c>
      <c r="LB172" t="inlineStr">
        <is>
          <t>Cukup membaik</t>
        </is>
      </c>
      <c r="LC172" t="n">
        <v>0</v>
      </c>
      <c r="LD172" t="n">
        <v>2</v>
      </c>
      <c r="LE172" t="n">
        <v>0</v>
      </c>
      <c r="LF172" t="n">
        <v>0</v>
      </c>
      <c r="LG172" t="inlineStr">
        <is>
          <t>Ya</t>
        </is>
      </c>
      <c r="LH172" t="n">
        <v>0</v>
      </c>
      <c r="LI172" t="n">
        <v/>
      </c>
      <c r="LJ172" t="inlineStr">
        <is>
          <t>Kebutuhan rumah tangga</t>
        </is>
      </c>
      <c r="LK172" t="n">
        <v>0</v>
      </c>
      <c r="LL172" t="n">
        <v>0</v>
      </c>
      <c r="LM172" t="n">
        <v>0</v>
      </c>
      <c r="LN172" t="n">
        <v>0</v>
      </c>
      <c r="LO172" t="n">
        <v>1</v>
      </c>
      <c r="LP172" t="n">
        <v>0</v>
      </c>
      <c r="LQ172" t="n">
        <v>0</v>
      </c>
      <c r="LR172" t="n">
        <v/>
      </c>
      <c r="LS172" t="n">
        <v>0</v>
      </c>
      <c r="LT172" t="n">
        <v>0</v>
      </c>
      <c r="LU172" t="n">
        <v>0</v>
      </c>
      <c r="LV172" t="n">
        <v>0</v>
      </c>
      <c r="LW172" t="n">
        <v>0</v>
      </c>
      <c r="LX172" t="n">
        <v>0</v>
      </c>
      <c r="LY172" t="n">
        <v>0</v>
      </c>
      <c r="LZ172" t="n">
        <v>0</v>
      </c>
      <c r="MA172" t="n">
        <v>0</v>
      </c>
      <c r="MB172" t="inlineStr">
        <is>
          <t>Tidak</t>
        </is>
      </c>
      <c r="MC172" t="n">
        <v>0</v>
      </c>
      <c r="MD172" t="n">
        <v>0</v>
      </c>
      <c r="ME172" t="n">
        <v>0</v>
      </c>
      <c r="MF172" t="n">
        <v>0</v>
      </c>
      <c r="MG172" t="n">
        <v>0</v>
      </c>
      <c r="MH172" t="n">
        <v>0</v>
      </c>
      <c r="MI172" t="n">
        <v/>
      </c>
      <c r="MJ172" t="n">
        <v/>
      </c>
      <c r="MK172" t="n">
        <v/>
      </c>
      <c r="ML172" t="n">
        <v/>
      </c>
      <c r="MM172" t="n">
        <v/>
      </c>
      <c r="MN172" t="n">
        <v/>
      </c>
      <c r="MO172" t="n">
        <v/>
      </c>
      <c r="MP172" t="n">
        <v/>
      </c>
      <c r="MQ172" t="n">
        <v/>
      </c>
      <c r="MR172" t="inlineStr">
        <is>
          <t>Istirahat</t>
        </is>
      </c>
      <c r="MS172" t="n">
        <v/>
      </c>
      <c r="MT172" t="inlineStr">
        <is>
          <t>Istirahat</t>
        </is>
      </c>
      <c r="MU172" t="inlineStr">
        <is>
          <t>Tidak</t>
        </is>
      </c>
      <c r="MV172" t="n">
        <v/>
      </c>
      <c r="MW172" t="n">
        <v/>
      </c>
      <c r="MX172" t="n">
        <v/>
      </c>
      <c r="MY172" t="n">
        <v/>
      </c>
      <c r="MZ172" t="n">
        <v/>
      </c>
      <c r="NA172" t="n">
        <v/>
      </c>
      <c r="NB172" t="n">
        <v/>
      </c>
      <c r="NC172" t="n">
        <v/>
      </c>
      <c r="ND172" t="n">
        <v/>
      </c>
      <c r="NE172" t="n">
        <v/>
      </c>
      <c r="NF172" t="n">
        <v/>
      </c>
      <c r="NG172" t="n">
        <v/>
      </c>
      <c r="NH172" t="n">
        <v/>
      </c>
      <c r="NI172" t="n">
        <v/>
      </c>
      <c r="NJ172" t="n">
        <v/>
      </c>
      <c r="NK172" t="n">
        <v/>
      </c>
      <c r="NL172" t="inlineStr">
        <is>
          <t>Tidak</t>
        </is>
      </c>
      <c r="NM172" t="inlineStr">
        <is>
          <t>Kombinasi dana mandiri dan dana hibah</t>
        </is>
      </c>
      <c r="NN172" t="inlineStr">
        <is>
          <t>5.000.001-7.000.000</t>
        </is>
      </c>
      <c r="NO172" t="inlineStr">
        <is>
          <t>Koperasi</t>
        </is>
      </c>
      <c r="NP172" t="n">
        <v/>
      </c>
      <c r="NQ172" t="n">
        <v/>
      </c>
      <c r="NR172" t="n">
        <v/>
      </c>
      <c r="NS172" t="n">
        <v/>
      </c>
      <c r="NT172" t="n">
        <v/>
      </c>
      <c r="NU172" t="n">
        <v/>
      </c>
      <c r="NV172" t="inlineStr">
        <is>
          <t>Anggota keluarga - Laki-laki dewasa</t>
        </is>
      </c>
      <c r="NW172" t="n">
        <v/>
      </c>
      <c r="NX172" t="inlineStr">
        <is>
          <t>Sama saja</t>
        </is>
      </c>
      <c r="NY172" t="n">
        <v>90</v>
      </c>
      <c r="NZ172" t="n">
        <v>0</v>
      </c>
      <c r="OA172" t="n">
        <v>0</v>
      </c>
      <c r="OB172" t="n">
        <v>0</v>
      </c>
      <c r="OC172" t="n">
        <v>0</v>
      </c>
      <c r="OD172" t="n">
        <v>0</v>
      </c>
      <c r="OE172" t="inlineStr">
        <is>
          <t>Lebih baik</t>
        </is>
      </c>
      <c r="OF172" t="inlineStr">
        <is>
          <t>Sama saja (tidak ada perbedaan waktu memasak MAUPUN rasa/bau makanan bila dibandingkan penggunaan sebelumnya)</t>
        </is>
      </c>
      <c r="OG172" t="inlineStr">
        <is>
          <t>Ya</t>
        </is>
      </c>
      <c r="OH172" t="n">
        <v>0</v>
      </c>
      <c r="OI172" t="n">
        <v>0</v>
      </c>
      <c r="OJ172" t="n">
        <v>0</v>
      </c>
      <c r="OK172" t="n">
        <v>0</v>
      </c>
      <c r="OL172" t="n">
        <v>0</v>
      </c>
      <c r="OM172" t="n">
        <v>0</v>
      </c>
      <c r="ON172" t="n">
        <v>10</v>
      </c>
      <c r="OO172" t="n">
        <v>0</v>
      </c>
      <c r="OP172" t="inlineStr">
        <is>
          <t>Sapi perah</t>
        </is>
      </c>
      <c r="OQ172" t="n">
        <v>0</v>
      </c>
      <c r="OR172" t="n">
        <v>1</v>
      </c>
      <c r="OS172" t="n">
        <v>0</v>
      </c>
      <c r="OT172" t="n">
        <v>0</v>
      </c>
      <c r="OU172" t="n">
        <v>0</v>
      </c>
      <c r="OV172" t="n">
        <v>0</v>
      </c>
      <c r="OW172" t="n">
        <v>0</v>
      </c>
      <c r="OX172" t="n">
        <v>0</v>
      </c>
      <c r="OY172" t="n">
        <v>0</v>
      </c>
      <c r="OZ172" t="inlineStr">
        <is>
          <t>Sapi perah</t>
        </is>
      </c>
      <c r="PA172" t="n">
        <v>0</v>
      </c>
      <c r="PB172" t="n">
        <v>1</v>
      </c>
      <c r="PC172" t="n">
        <v>0</v>
      </c>
      <c r="PD172" t="n">
        <v>0</v>
      </c>
      <c r="PE172" t="n">
        <v>0</v>
      </c>
      <c r="PF172" t="n">
        <v>0</v>
      </c>
      <c r="PG172" t="n">
        <v>0</v>
      </c>
      <c r="PH172" t="n">
        <v>0</v>
      </c>
      <c r="PI172" t="n">
        <v>0</v>
      </c>
      <c r="PJ172" t="inlineStr">
        <is>
          <t>Sapi perah</t>
        </is>
      </c>
      <c r="PK172" t="n">
        <v>0</v>
      </c>
      <c r="PL172" t="n">
        <v>1</v>
      </c>
      <c r="PM172" t="n">
        <v>0</v>
      </c>
      <c r="PN172" t="n">
        <v>0</v>
      </c>
      <c r="PO172" t="n">
        <v>0</v>
      </c>
      <c r="PP172" t="n">
        <v>0</v>
      </c>
      <c r="PQ172" t="n">
        <v>0</v>
      </c>
      <c r="PR172" t="n">
        <v>0</v>
      </c>
      <c r="PS172" t="n">
        <v>0</v>
      </c>
      <c r="PT172" t="n">
        <v/>
      </c>
      <c r="PU172" t="n">
        <v/>
      </c>
      <c r="PV172" t="n">
        <v/>
      </c>
      <c r="PW172" t="n">
        <v/>
      </c>
      <c r="PX172" t="n">
        <v/>
      </c>
      <c r="PY172" t="n">
        <v/>
      </c>
      <c r="PZ172" t="n">
        <v/>
      </c>
      <c r="QA172" t="n">
        <v/>
      </c>
      <c r="QB172" t="n">
        <v/>
      </c>
      <c r="QC172" t="n">
        <v/>
      </c>
      <c r="QD172" t="n">
        <v/>
      </c>
      <c r="QE172" t="inlineStr">
        <is>
          <t>1-Disebarkan ke lahan terbuka</t>
        </is>
      </c>
      <c r="QF172" t="n">
        <v>0</v>
      </c>
      <c r="QG172" t="n">
        <v>0</v>
      </c>
      <c r="QH172" t="n">
        <v>0</v>
      </c>
      <c r="QI172" t="n">
        <v>0</v>
      </c>
      <c r="QJ172" t="n">
        <v>0</v>
      </c>
      <c r="QK172" t="n">
        <v>1</v>
      </c>
      <c r="QL172" t="n">
        <v>0</v>
      </c>
      <c r="QM172" t="n">
        <v>0</v>
      </c>
      <c r="QN172" t="n">
        <v>0</v>
      </c>
      <c r="QO172" t="n">
        <v/>
      </c>
      <c r="QP172" t="n">
        <v/>
      </c>
      <c r="QQ172" t="n">
        <v/>
      </c>
      <c r="QR172" t="n">
        <v/>
      </c>
      <c r="QS172" t="n">
        <v/>
      </c>
      <c r="QT172" t="n">
        <v/>
      </c>
      <c r="QU172" t="n">
        <v/>
      </c>
      <c r="QV172" t="n">
        <v/>
      </c>
      <c r="QW172" t="n">
        <v/>
      </c>
      <c r="QX172" t="n">
        <v/>
      </c>
      <c r="QY172" t="n">
        <v/>
      </c>
      <c r="QZ172" t="n">
        <v/>
      </c>
      <c r="RA172" t="n">
        <v/>
      </c>
      <c r="RB172" t="n">
        <v/>
      </c>
      <c r="RC172" t="n">
        <v/>
      </c>
      <c r="RD172" t="n">
        <v/>
      </c>
      <c r="RE172" t="n">
        <v/>
      </c>
      <c r="RF172" t="n">
        <v/>
      </c>
      <c r="RG172" t="n">
        <v/>
      </c>
      <c r="RH172" t="n">
        <v/>
      </c>
      <c r="RI172" t="n">
        <v/>
      </c>
      <c r="RJ172" t="n">
        <v/>
      </c>
      <c r="RK172" t="n">
        <v/>
      </c>
      <c r="RL172" t="n">
        <v/>
      </c>
      <c r="RM172" t="n">
        <v/>
      </c>
      <c r="RN172" t="n">
        <v/>
      </c>
      <c r="RO172" t="n">
        <v/>
      </c>
      <c r="RP172" t="n">
        <v/>
      </c>
      <c r="RQ172" t="n">
        <v/>
      </c>
      <c r="RR172" t="n">
        <v/>
      </c>
      <c r="RS172" t="n">
        <v/>
      </c>
      <c r="RT172" t="n">
        <v/>
      </c>
      <c r="RU172" t="n">
        <v/>
      </c>
      <c r="RV172" t="n">
        <v/>
      </c>
      <c r="RW172" t="n">
        <v/>
      </c>
      <c r="RX172" t="n">
        <v/>
      </c>
      <c r="RY172" t="n">
        <v/>
      </c>
      <c r="RZ172" t="n">
        <v/>
      </c>
      <c r="SA172" t="n">
        <v/>
      </c>
      <c r="SB172" t="n">
        <v/>
      </c>
      <c r="SC172" t="n">
        <v/>
      </c>
      <c r="SD172" t="n">
        <v/>
      </c>
      <c r="SE172" t="n">
        <v/>
      </c>
      <c r="SF172" t="n">
        <v/>
      </c>
      <c r="SG172" t="n">
        <v/>
      </c>
      <c r="SH172" t="n">
        <v/>
      </c>
      <c r="SI172" t="n">
        <v/>
      </c>
      <c r="SJ172" t="n">
        <v/>
      </c>
      <c r="SK172" t="n">
        <v/>
      </c>
      <c r="SL172" t="n">
        <v/>
      </c>
      <c r="SM172" t="n">
        <v/>
      </c>
      <c r="SN172" t="n">
        <v/>
      </c>
      <c r="SO172" t="n">
        <v/>
      </c>
      <c r="SP172" t="n">
        <v/>
      </c>
      <c r="SQ172" t="n">
        <v/>
      </c>
      <c r="SR172" t="n">
        <v/>
      </c>
      <c r="SS172" t="n">
        <v/>
      </c>
      <c r="ST172" t="n">
        <v/>
      </c>
      <c r="SU172" t="n">
        <v/>
      </c>
      <c r="SV172" t="n">
        <v/>
      </c>
      <c r="SW172" t="n">
        <v/>
      </c>
      <c r="SX172" t="n">
        <v/>
      </c>
      <c r="SY172" t="n">
        <v/>
      </c>
      <c r="SZ172" t="n">
        <v>10</v>
      </c>
      <c r="TA172" t="n">
        <v/>
      </c>
      <c r="TB172" t="n">
        <v/>
      </c>
      <c r="TC172" t="n">
        <v/>
      </c>
      <c r="TD172" t="n">
        <v/>
      </c>
      <c r="TE172" t="n">
        <v/>
      </c>
      <c r="TF172" t="n">
        <v/>
      </c>
      <c r="TG172" t="n">
        <v/>
      </c>
      <c r="TH172" t="n">
        <v/>
      </c>
      <c r="TI172" t="n">
        <v/>
      </c>
      <c r="TJ172" t="n">
        <v/>
      </c>
      <c r="TK172" t="n">
        <v/>
      </c>
      <c r="TL172" t="n">
        <v/>
      </c>
      <c r="TM172" t="n">
        <v/>
      </c>
      <c r="TN172" t="n">
        <v/>
      </c>
      <c r="TO172" t="n">
        <v/>
      </c>
      <c r="TP172" t="n">
        <v/>
      </c>
      <c r="TQ172" t="n">
        <v/>
      </c>
      <c r="TR172" t="n">
        <v/>
      </c>
      <c r="TS172" t="n">
        <v/>
      </c>
      <c r="TT172" t="n">
        <v/>
      </c>
      <c r="TU172" t="n">
        <v/>
      </c>
      <c r="TV172" t="n">
        <v/>
      </c>
      <c r="TW172" t="n">
        <v/>
      </c>
      <c r="TX172" t="n">
        <v/>
      </c>
      <c r="TY172" t="n">
        <v/>
      </c>
      <c r="TZ172" t="n">
        <v/>
      </c>
      <c r="UA172" t="n">
        <v/>
      </c>
      <c r="UB172" t="n">
        <v/>
      </c>
      <c r="UC172" t="n">
        <v/>
      </c>
      <c r="UD172" t="n">
        <v/>
      </c>
      <c r="UE172" t="n">
        <v/>
      </c>
      <c r="UF172" t="n">
        <v/>
      </c>
      <c r="UG172" t="n">
        <v/>
      </c>
      <c r="UH172" t="n">
        <v/>
      </c>
      <c r="UI172" t="n">
        <v/>
      </c>
      <c r="UJ172" t="n">
        <v/>
      </c>
      <c r="UK172" t="n">
        <v/>
      </c>
      <c r="UL172" t="n">
        <v/>
      </c>
      <c r="UM172" t="n">
        <v/>
      </c>
      <c r="UN172" t="n">
        <v/>
      </c>
      <c r="UO172" t="n">
        <v/>
      </c>
      <c r="UP172" t="n">
        <v/>
      </c>
      <c r="UQ172" t="n">
        <v/>
      </c>
      <c r="UR172" t="n">
        <v/>
      </c>
      <c r="US172" t="n">
        <v/>
      </c>
      <c r="UT172" t="n">
        <v/>
      </c>
      <c r="UU172" t="n">
        <v/>
      </c>
      <c r="UV172" t="n">
        <v/>
      </c>
      <c r="UW172" t="n">
        <v/>
      </c>
      <c r="UX172" t="n">
        <v/>
      </c>
      <c r="UY172" t="n">
        <v/>
      </c>
      <c r="UZ172" t="n">
        <v/>
      </c>
      <c r="VA172" t="inlineStr">
        <is>
          <t>Pemberian pakan di kandang</t>
        </is>
      </c>
      <c r="VB172" t="n">
        <v/>
      </c>
      <c r="VC172" t="n">
        <v/>
      </c>
      <c r="VD172" t="n">
        <v/>
      </c>
      <c r="VE172" t="n">
        <v/>
      </c>
      <c r="VF172" t="n">
        <v/>
      </c>
      <c r="VG172" t="n">
        <v/>
      </c>
      <c r="VH172" t="n">
        <v/>
      </c>
      <c r="VI172" t="inlineStr">
        <is>
          <t>Sangat jarang (&gt;1 bulan sekali)</t>
        </is>
      </c>
      <c r="VJ172" t="n">
        <v/>
      </c>
      <c r="VK172" t="n">
        <v/>
      </c>
      <c r="VL172" t="n">
        <v/>
      </c>
      <c r="VM172" t="n">
        <v/>
      </c>
      <c r="VN172" t="n">
        <v/>
      </c>
      <c r="VO172" t="n">
        <v/>
      </c>
      <c r="VP172" t="n">
        <v/>
      </c>
      <c r="VQ172" t="inlineStr">
        <is>
          <t>Sering (1 kali sehari)</t>
        </is>
      </c>
      <c r="VR172" t="n">
        <v/>
      </c>
      <c r="VS172" t="n">
        <v/>
      </c>
      <c r="VT172" t="n">
        <v/>
      </c>
      <c r="VU172" t="n">
        <v/>
      </c>
      <c r="VV172" t="n">
        <v/>
      </c>
      <c r="VW172" t="n">
        <v/>
      </c>
      <c r="VX172" t="n">
        <v/>
      </c>
      <c r="VY172" t="n">
        <v/>
      </c>
      <c r="VZ172" t="n">
        <v/>
      </c>
      <c r="WA172" t="n">
        <v/>
      </c>
      <c r="WB172" t="n">
        <v/>
      </c>
      <c r="WC172" t="n">
        <v/>
      </c>
      <c r="WD172" t="n">
        <v/>
      </c>
      <c r="WE172" t="n">
        <v/>
      </c>
      <c r="WF172" t="n">
        <v/>
      </c>
      <c r="WG172" t="n">
        <v/>
      </c>
      <c r="WH172" t="n">
        <v/>
      </c>
      <c r="WI172" t="n">
        <v/>
      </c>
      <c r="WJ172" t="n">
        <v/>
      </c>
      <c r="WK172" t="n">
        <v/>
      </c>
      <c r="WL172" t="n">
        <v/>
      </c>
      <c r="WM172" t="n">
        <v/>
      </c>
      <c r="WN172" t="n">
        <v/>
      </c>
      <c r="WO172" t="n">
        <v/>
      </c>
      <c r="WP172" t="n">
        <v/>
      </c>
      <c r="WQ172" t="n">
        <v/>
      </c>
      <c r="WR172" t="n">
        <v/>
      </c>
      <c r="WS172" t="n">
        <v/>
      </c>
      <c r="WT172" t="n">
        <v/>
      </c>
      <c r="WU172" t="n">
        <v/>
      </c>
      <c r="WV172" t="n">
        <v/>
      </c>
      <c r="WW172" t="n">
        <v/>
      </c>
      <c r="WX172" t="n">
        <v/>
      </c>
      <c r="WY172" t="n">
        <v/>
      </c>
      <c r="WZ172" t="n">
        <v/>
      </c>
      <c r="XA172" t="n">
        <v/>
      </c>
      <c r="XB172" t="n">
        <v/>
      </c>
      <c r="XC172" t="n">
        <v/>
      </c>
      <c r="XD172" t="n">
        <v/>
      </c>
      <c r="XE172" t="n">
        <v/>
      </c>
      <c r="XF172" t="n">
        <v/>
      </c>
      <c r="XG172" t="n">
        <v/>
      </c>
      <c r="XH172" t="n">
        <v/>
      </c>
      <c r="XI172" t="n">
        <v/>
      </c>
      <c r="XJ172" t="n">
        <v/>
      </c>
      <c r="XK172" t="n">
        <v/>
      </c>
      <c r="XL172" t="n">
        <v/>
      </c>
      <c r="XM172" t="n">
        <v/>
      </c>
      <c r="XN172" t="n">
        <v/>
      </c>
      <c r="XO172" t="n">
        <v/>
      </c>
      <c r="XP172" t="n">
        <v/>
      </c>
      <c r="XQ172" t="n">
        <v/>
      </c>
      <c r="XR172" t="n">
        <v/>
      </c>
      <c r="XS172" t="n">
        <v/>
      </c>
      <c r="XT172" t="n">
        <v/>
      </c>
      <c r="XU172" t="n">
        <v/>
      </c>
      <c r="XV172" t="n">
        <v/>
      </c>
      <c r="XW172" t="n">
        <v/>
      </c>
      <c r="XX172" t="n">
        <v/>
      </c>
      <c r="XY172" t="n">
        <v/>
      </c>
      <c r="XZ172" t="n">
        <v/>
      </c>
      <c r="YA172" t="n">
        <v/>
      </c>
      <c r="YB172" t="n">
        <v/>
      </c>
      <c r="YC172" t="n">
        <v/>
      </c>
      <c r="YD172" t="n">
        <v/>
      </c>
      <c r="YE172" t="n">
        <v/>
      </c>
      <c r="YF172" t="n">
        <v/>
      </c>
      <c r="YG172" t="n">
        <v/>
      </c>
      <c r="YH172" t="n">
        <v/>
      </c>
      <c r="YI172" t="n">
        <v/>
      </c>
      <c r="YJ172" t="n">
        <v/>
      </c>
      <c r="YK172" t="n">
        <v/>
      </c>
      <c r="YL172" t="n">
        <v/>
      </c>
      <c r="YM172" t="n">
        <v/>
      </c>
      <c r="YN172" t="inlineStr">
        <is>
          <t>3-Disimpan terbuka (dry lot)</t>
        </is>
      </c>
      <c r="YO172" t="n">
        <v>0</v>
      </c>
      <c r="YP172" t="n">
        <v>0</v>
      </c>
      <c r="YQ172" t="n">
        <v>0</v>
      </c>
      <c r="YR172" t="n">
        <v>0</v>
      </c>
      <c r="YS172" t="n">
        <v>0</v>
      </c>
      <c r="YT172" t="n">
        <v>0</v>
      </c>
      <c r="YU172" t="n">
        <v>1</v>
      </c>
      <c r="YV172" t="n">
        <v>0</v>
      </c>
      <c r="YW172" t="n">
        <v>0</v>
      </c>
      <c r="YX172" t="n">
        <v>0</v>
      </c>
      <c r="YY172" t="n">
        <v>0</v>
      </c>
      <c r="YZ172" t="n">
        <v>0</v>
      </c>
      <c r="ZA172" t="n">
        <v/>
      </c>
      <c r="ZB172" t="n">
        <v/>
      </c>
      <c r="ZC172" t="n">
        <v/>
      </c>
      <c r="ZD172" t="n">
        <v/>
      </c>
      <c r="ZE172" t="n">
        <v/>
      </c>
      <c r="ZF172" t="n">
        <v/>
      </c>
      <c r="ZG172" t="n">
        <v/>
      </c>
      <c r="ZH172" t="n">
        <v/>
      </c>
      <c r="ZI172" t="n">
        <v/>
      </c>
      <c r="ZJ172" t="n">
        <v/>
      </c>
      <c r="ZK172" t="n">
        <v/>
      </c>
      <c r="ZL172" t="n">
        <v/>
      </c>
      <c r="ZM172" t="n">
        <v/>
      </c>
      <c r="ZN172" t="n">
        <v/>
      </c>
      <c r="ZO172" t="n">
        <v/>
      </c>
      <c r="ZP172" t="n">
        <v/>
      </c>
      <c r="ZQ172" t="n">
        <v/>
      </c>
      <c r="ZR172" t="n">
        <v/>
      </c>
      <c r="ZS172" t="n">
        <v/>
      </c>
      <c r="ZT172" t="n">
        <v/>
      </c>
      <c r="ZU172" t="n">
        <v/>
      </c>
      <c r="ZV172" t="n">
        <v/>
      </c>
      <c r="ZW172" t="n">
        <v/>
      </c>
      <c r="ZX172" t="n">
        <v/>
      </c>
      <c r="ZY172" t="n">
        <v/>
      </c>
      <c r="ZZ172" t="n">
        <v/>
      </c>
      <c r="AAA172" t="n">
        <v/>
      </c>
      <c r="AAB172" t="n">
        <v>2</v>
      </c>
      <c r="AAC172" t="n">
        <v/>
      </c>
      <c r="AAD172" t="n">
        <v/>
      </c>
      <c r="AAE172" t="n">
        <v/>
      </c>
      <c r="AAF172" t="n">
        <v/>
      </c>
      <c r="AAG172" t="n">
        <v/>
      </c>
      <c r="AAH172" t="n">
        <v/>
      </c>
      <c r="AAI172" t="n">
        <v/>
      </c>
      <c r="AAJ172" t="inlineStr">
        <is>
          <t>Pakan kering (misal: konsentrat, silase, pelet)</t>
        </is>
      </c>
      <c r="AAK172" t="n">
        <v/>
      </c>
      <c r="AAL172" t="inlineStr">
        <is>
          <t>Tidak</t>
        </is>
      </c>
      <c r="AAM172" t="n">
        <v/>
      </c>
      <c r="AAN172" t="n">
        <v/>
      </c>
      <c r="AAO172" t="n">
        <v/>
      </c>
      <c r="AAP172" t="n">
        <v/>
      </c>
      <c r="AAQ172" t="n">
        <v/>
      </c>
      <c r="AAR172" t="inlineStr">
        <is>
          <t>Tidak</t>
        </is>
      </c>
      <c r="AAS172" t="inlineStr">
        <is>
          <t>Mengetahui</t>
        </is>
      </c>
      <c r="AAT172" t="inlineStr">
        <is>
          <t>Dibuang ke selokan</t>
        </is>
      </c>
      <c r="AAU172" t="n">
        <v>0</v>
      </c>
      <c r="AAV172" t="n">
        <v>0</v>
      </c>
      <c r="AAW172" t="n">
        <v>0</v>
      </c>
      <c r="AAX172" t="n">
        <v>0</v>
      </c>
      <c r="AAY172" t="n">
        <v>0</v>
      </c>
      <c r="AAZ172" t="n">
        <v>0</v>
      </c>
      <c r="ABA172" t="n">
        <v>1</v>
      </c>
      <c r="ABB172" t="n">
        <v/>
      </c>
      <c r="ABC172" t="n">
        <v/>
      </c>
      <c r="ABD172" t="n">
        <v/>
      </c>
      <c r="ABE172" t="n">
        <v/>
      </c>
      <c r="ABF172" t="n">
        <v/>
      </c>
      <c r="ABG172" t="n">
        <v/>
      </c>
      <c r="ABH172" t="n">
        <v/>
      </c>
      <c r="ABI172" t="n">
        <v/>
      </c>
      <c r="ABJ172" t="n">
        <v/>
      </c>
      <c r="ABK172" t="n">
        <v/>
      </c>
      <c r="ABL172" t="n">
        <v/>
      </c>
      <c r="ABM172" t="n">
        <v/>
      </c>
      <c r="ABN172" t="n">
        <v/>
      </c>
      <c r="ABO172" t="n">
        <v/>
      </c>
      <c r="ABP172" t="n">
        <v/>
      </c>
      <c r="ABQ172" t="n">
        <v/>
      </c>
      <c r="ABR172" t="n">
        <v/>
      </c>
      <c r="ABS172" t="n">
        <v/>
      </c>
      <c r="ABT172" t="n">
        <v/>
      </c>
      <c r="ABU172" t="n">
        <v/>
      </c>
      <c r="ABV172" t="n">
        <v/>
      </c>
      <c r="ABW172" t="n">
        <v/>
      </c>
      <c r="ABX172" t="n">
        <v/>
      </c>
      <c r="ABY172" t="n">
        <v/>
      </c>
      <c r="ABZ172" t="n">
        <v/>
      </c>
      <c r="ACA172" t="n">
        <v/>
      </c>
      <c r="ACB172" t="n">
        <v/>
      </c>
      <c r="ACC172" t="n">
        <v/>
      </c>
      <c r="ACD172" t="n">
        <v/>
      </c>
      <c r="ACE172" t="n">
        <v/>
      </c>
      <c r="ACF172" t="n">
        <v/>
      </c>
      <c r="ACG172" t="n">
        <v/>
      </c>
      <c r="ACH172" t="n">
        <v/>
      </c>
      <c r="ACI172" t="n">
        <v/>
      </c>
      <c r="ACJ172" t="n">
        <v/>
      </c>
      <c r="ACK172" t="inlineStr">
        <is>
          <t>Tidak punya waktu mengumpulkannya</t>
        </is>
      </c>
      <c r="ACL172" t="n">
        <v>0</v>
      </c>
      <c r="ACM172" t="n">
        <v>0</v>
      </c>
      <c r="ACN172" t="n">
        <v>1</v>
      </c>
      <c r="ACO172" t="n">
        <v>0</v>
      </c>
      <c r="ACP172" t="n">
        <v>0</v>
      </c>
      <c r="ACQ172" t="n">
        <v>0</v>
      </c>
      <c r="ACR172" t="n">
        <v>0</v>
      </c>
      <c r="ACS172" t="n">
        <v/>
      </c>
      <c r="ACT172" t="inlineStr">
        <is>
          <t>Tidak</t>
        </is>
      </c>
      <c r="ACU172" t="inlineStr">
        <is>
          <t>Manfaat cukup signifikan, terasa di kehidupan sehari-hari</t>
        </is>
      </c>
      <c r="ACV172" t="inlineStr">
        <is>
          <t>Sama saja</t>
        </is>
      </c>
      <c r="ACW172" t="inlineStr">
        <is>
          <t>Anggota keluarga - Perempuan dewasa</t>
        </is>
      </c>
      <c r="ACX172" t="inlineStr">
        <is>
          <t>Netral/tidak tahu</t>
        </is>
      </c>
      <c r="ACY172" t="inlineStr">
        <is>
          <t>Anggota keluarga - Perempuan dewasa</t>
        </is>
      </c>
      <c r="ACZ172" t="n">
        <v>0</v>
      </c>
      <c r="ADA172" t="n">
        <v>1</v>
      </c>
      <c r="ADB172" t="n">
        <v>0</v>
      </c>
      <c r="ADC172" t="n">
        <v>0</v>
      </c>
      <c r="ADD172" t="inlineStr">
        <is>
          <t>Puas</t>
        </is>
      </c>
      <c r="ADE172" t="inlineStr">
        <is>
          <t>Puas</t>
        </is>
      </c>
      <c r="ADF172" t="inlineStr">
        <is>
          <t>Puas</t>
        </is>
      </c>
      <c r="ADG172" t="inlineStr">
        <is>
          <t>Puas</t>
        </is>
      </c>
      <c r="ADH172" t="inlineStr">
        <is>
          <t>Tidak</t>
        </is>
      </c>
      <c r="ADI172" t="n">
        <v/>
      </c>
      <c r="ADJ172" t="inlineStr">
        <is>
          <t>Puas</t>
        </is>
      </c>
      <c r="ADK172" t="n">
        <v/>
      </c>
      <c r="ADL172" t="n">
        <v/>
      </c>
      <c r="ADM172" t="n">
        <v/>
      </c>
      <c r="ADN172" t="n">
        <v/>
      </c>
      <c r="ADO172" t="n">
        <v/>
      </c>
      <c r="ADP172" t="n">
        <v/>
      </c>
      <c r="ADQ172" t="n">
        <v/>
      </c>
      <c r="ADR172" t="n">
        <v/>
      </c>
      <c r="ADS172" t="n">
        <v/>
      </c>
      <c r="ADT172" t="n">
        <v/>
      </c>
      <c r="ADU172" t="inlineStr">
        <is>
          <t>Memperbaiki sendiri</t>
        </is>
      </c>
      <c r="ADV172" t="n">
        <v>0</v>
      </c>
      <c r="ADW172" t="n">
        <v>0</v>
      </c>
      <c r="ADX172" t="n">
        <v>0</v>
      </c>
      <c r="ADY172" t="n">
        <v>0</v>
      </c>
      <c r="ADZ172" t="n">
        <v>0</v>
      </c>
      <c r="AEA172" t="n">
        <v>1</v>
      </c>
      <c r="AEB172" t="n">
        <v>0</v>
      </c>
      <c r="AEC172" t="n">
        <v>0</v>
      </c>
      <c r="AED172" t="inlineStr">
        <is>
          <t>Tidak</t>
        </is>
      </c>
      <c r="AEE172" t="inlineStr">
        <is>
          <t>Perempuan dewasa</t>
        </is>
      </c>
      <c r="AEF172" t="n">
        <v/>
      </c>
      <c r="AEG172" t="inlineStr">
        <is>
          <t>Menghubungi melalui rekan</t>
        </is>
      </c>
      <c r="AEH172" t="n">
        <v/>
      </c>
      <c r="AEI172" t="inlineStr">
        <is>
          <t>Tidak</t>
        </is>
      </c>
      <c r="AEJ172" t="inlineStr">
        <is>
          <t>Kadang-kadang</t>
        </is>
      </c>
      <c r="AEK172" t="inlineStr">
        <is>
          <t>Dapat dibayar melalui skema kredit</t>
        </is>
      </c>
      <c r="AEL172" t="n">
        <v>0</v>
      </c>
      <c r="AEM172" t="n">
        <v>0</v>
      </c>
      <c r="AEN172" t="n">
        <v>0</v>
      </c>
      <c r="AEO172" t="n">
        <v>0</v>
      </c>
      <c r="AEP172" t="n">
        <v>0</v>
      </c>
      <c r="AEQ172" t="n">
        <v>0</v>
      </c>
      <c r="AER172" t="n">
        <v>0</v>
      </c>
      <c r="AES172" t="n">
        <v>0</v>
      </c>
      <c r="AET172" t="n">
        <v>0</v>
      </c>
      <c r="AEU172" t="n">
        <v>1</v>
      </c>
      <c r="AEV172" t="n">
        <v>0</v>
      </c>
      <c r="AEW172" t="n">
        <v>0</v>
      </c>
      <c r="AEX172" t="n">
        <v/>
      </c>
      <c r="AEY172" t="inlineStr">
        <is>
          <t>Didukung oleh pihak lain atau ada subsidi</t>
        </is>
      </c>
      <c r="AEZ172" t="n">
        <v/>
      </c>
      <c r="AFA172" t="inlineStr">
        <is>
          <t>Koperasi</t>
        </is>
      </c>
      <c r="AFB172" t="n">
        <v/>
      </c>
      <c r="AFC172" t="inlineStr">
        <is>
          <t>1000557700-19_29_0.jpg</t>
        </is>
      </c>
      <c r="AFD172" t="inlineStr">
        <is>
          <t>https://kf.kobotoolbox.org/api/v2/assets/avstPQqLr3Ab3ZdcVTXZ6f/data/678976126/attachments/attopZUpNbAD42NumnfVfi6H/</t>
        </is>
      </c>
      <c r="AFE172" t="inlineStr">
        <is>
          <t>1000557697-19_29_4.jpg</t>
        </is>
      </c>
      <c r="AFF172" t="inlineStr">
        <is>
          <t>https://kf.kobotoolbox.org/api/v2/assets/avstPQqLr3Ab3ZdcVTXZ6f/data/678976126/attachments/attGJLCHgrPjYQmh49Y5Cadf/</t>
        </is>
      </c>
      <c r="AFG172" t="inlineStr">
        <is>
          <t>Yudi</t>
        </is>
      </c>
      <c r="AFH172" t="n">
        <v/>
      </c>
      <c r="AFI172" t="n">
        <v/>
      </c>
    </row>
    <row r="173">
      <c r="A173" t="n">
        <v/>
      </c>
      <c r="B173" t="n">
        <v/>
      </c>
      <c r="C173" t="n">
        <v/>
      </c>
      <c r="D173" t="inlineStr">
        <is>
          <t>watini</t>
        </is>
      </c>
      <c r="E173" t="n">
        <v>82333073396</v>
      </c>
      <c r="F173" t="inlineStr">
        <is>
          <t>-7.949201 112.708037 529 14.675000190734863</t>
        </is>
      </c>
      <c r="G173" t="n">
        <v>-7.949201</v>
      </c>
      <c r="H173" t="n">
        <v>112.708037</v>
      </c>
      <c r="I173" t="n">
        <v>529</v>
      </c>
      <c r="J173" t="n">
        <v>14.67500019</v>
      </c>
      <c r="K173" t="n">
        <v>0</v>
      </c>
      <c r="L173" t="inlineStr">
        <is>
          <t>-7.949331 112.707998 529 9</t>
        </is>
      </c>
      <c r="M173" t="n">
        <v>-7.949331</v>
      </c>
      <c r="N173" t="n">
        <v>112.707998</v>
      </c>
      <c r="O173" t="n">
        <v>529</v>
      </c>
      <c r="P173" t="n">
        <v>9</v>
      </c>
      <c r="Q173" t="n">
        <v>0</v>
      </c>
      <c r="R173" t="inlineStr">
        <is>
          <t>Jawa Timur</t>
        </is>
      </c>
      <c r="S173" t="n">
        <v>0</v>
      </c>
      <c r="T173" t="n">
        <v>0</v>
      </c>
      <c r="U173" t="n">
        <v>0</v>
      </c>
      <c r="V173" t="n">
        <v>0</v>
      </c>
      <c r="W173" t="n">
        <v>0</v>
      </c>
      <c r="X173" t="n">
        <v>1</v>
      </c>
      <c r="Y173" t="n">
        <v>0</v>
      </c>
      <c r="Z173" t="n">
        <v>0</v>
      </c>
      <c r="AA173" t="n">
        <v>0</v>
      </c>
      <c r="AB173" t="n">
        <v>0</v>
      </c>
      <c r="AC173" t="inlineStr">
        <is>
          <t>MALANG</t>
        </is>
      </c>
      <c r="AD173" t="inlineStr">
        <is>
          <t>PAKIS</t>
        </is>
      </c>
      <c r="AE173" t="inlineStr">
        <is>
          <t>BUNUT WETAN</t>
        </is>
      </c>
      <c r="AF173" t="inlineStr">
        <is>
          <t>KAN JABUNG</t>
        </is>
      </c>
      <c r="AG173" t="inlineStr">
        <is>
          <t>KJP0140</t>
        </is>
      </c>
      <c r="AH173" t="n">
        <v>15</v>
      </c>
      <c r="AI173" t="inlineStr">
        <is>
          <t>VPA1</t>
        </is>
      </c>
      <c r="AJ173" t="inlineStr">
        <is>
          <t>Aktif</t>
        </is>
      </c>
      <c r="AK173" t="n">
        <v>43</v>
      </c>
      <c r="AL173" t="inlineStr">
        <is>
          <t>Perempuan</t>
        </is>
      </c>
      <c r="AM173" t="inlineStr">
        <is>
          <t>Sudah menikah</t>
        </is>
      </c>
      <c r="AN173" t="inlineStr">
        <is>
          <t>SMP/Sederajat</t>
        </is>
      </c>
      <c r="AO173" t="inlineStr">
        <is>
          <t>Petani Peternak</t>
        </is>
      </c>
      <c r="AP173" t="n">
        <v>1</v>
      </c>
      <c r="AQ173" t="n">
        <v>1</v>
      </c>
      <c r="AR173" t="n">
        <v>0</v>
      </c>
      <c r="AS173" t="n">
        <v>0</v>
      </c>
      <c r="AT173" t="n">
        <v>0</v>
      </c>
      <c r="AU173" t="n">
        <v>0</v>
      </c>
      <c r="AV173" t="n">
        <v>0</v>
      </c>
      <c r="AW173" t="n">
        <v>0</v>
      </c>
      <c r="AX173" t="n">
        <v/>
      </c>
      <c r="AY173" t="inlineStr">
        <is>
          <t>Petani Peternak</t>
        </is>
      </c>
      <c r="AZ173" t="n">
        <v>1</v>
      </c>
      <c r="BA173" t="n">
        <v>1</v>
      </c>
      <c r="BB173" t="n">
        <v>0</v>
      </c>
      <c r="BC173" t="n">
        <v>0</v>
      </c>
      <c r="BD173" t="n">
        <v>0</v>
      </c>
      <c r="BE173" t="n">
        <v>0</v>
      </c>
      <c r="BF173" t="n">
        <v>0</v>
      </c>
      <c r="BG173" t="n">
        <v>0</v>
      </c>
      <c r="BH173" t="n">
        <v/>
      </c>
      <c r="BI173" t="inlineStr">
        <is>
          <t>&gt;Rp3.500.000</t>
        </is>
      </c>
      <c r="BJ173" t="n">
        <v>2</v>
      </c>
      <c r="BK173" t="n">
        <v>2</v>
      </c>
      <c r="BL173" t="n">
        <v>0</v>
      </c>
      <c r="BM173" t="n">
        <v>1</v>
      </c>
      <c r="BN173" t="inlineStr">
        <is>
          <t>Milik sendiri</t>
        </is>
      </c>
      <c r="BO173" t="inlineStr">
        <is>
          <t>Permanen (dinding bata dan semen)</t>
        </is>
      </c>
      <c r="BP173" t="n">
        <v>1</v>
      </c>
      <c r="BQ173" t="n">
        <v>0</v>
      </c>
      <c r="BR173" t="n">
        <v>0</v>
      </c>
      <c r="BS173" t="n">
        <v>0</v>
      </c>
      <c r="BT173" t="n">
        <v>0</v>
      </c>
      <c r="BU173" t="n">
        <v/>
      </c>
      <c r="BV173" t="inlineStr">
        <is>
          <t>Keramik/ubin</t>
        </is>
      </c>
      <c r="BW173" t="n">
        <v>0</v>
      </c>
      <c r="BX173" t="n">
        <v>0</v>
      </c>
      <c r="BY173" t="n">
        <v>1</v>
      </c>
      <c r="BZ173" t="n">
        <v>0</v>
      </c>
      <c r="CA173" t="n">
        <v>0</v>
      </c>
      <c r="CB173" t="n">
        <v/>
      </c>
      <c r="CC173" t="inlineStr">
        <is>
          <t>Genting</t>
        </is>
      </c>
      <c r="CD173" t="n">
        <v>0</v>
      </c>
      <c r="CE173" t="n">
        <v>0</v>
      </c>
      <c r="CF173" t="n">
        <v>0</v>
      </c>
      <c r="CG173" t="n">
        <v>0</v>
      </c>
      <c r="CH173" t="n">
        <v>0</v>
      </c>
      <c r="CI173" t="n">
        <v>1</v>
      </c>
      <c r="CJ173" t="n">
        <v>0</v>
      </c>
      <c r="CK173" t="n">
        <v/>
      </c>
      <c r="CL173" t="inlineStr">
        <is>
          <t>Ya</t>
        </is>
      </c>
      <c r="CM173" t="n">
        <v>2011</v>
      </c>
      <c r="CN173" t="inlineStr">
        <is>
          <t>Fixed-Dome (Kubah Tetap)</t>
        </is>
      </c>
      <c r="CO173" t="inlineStr">
        <is>
          <t>12 m³ (10-11 ekor sapi, ±10 jam memasak/hari, ±100 kg slurry/hari)</t>
        </is>
      </c>
      <c r="CP173" t="inlineStr">
        <is>
          <t>Anggota keluarga - laki-laki</t>
        </is>
      </c>
      <c r="CQ173" t="n">
        <v>0</v>
      </c>
      <c r="CR173" t="n">
        <v>0</v>
      </c>
      <c r="CS173" t="n">
        <v>0</v>
      </c>
      <c r="CT173" t="n">
        <v>0</v>
      </c>
      <c r="CU173" t="n">
        <v>1</v>
      </c>
      <c r="CV173" t="n">
        <v>0</v>
      </c>
      <c r="CW173" t="n">
        <v>0</v>
      </c>
      <c r="CX173" t="n">
        <v>0</v>
      </c>
      <c r="CY173" t="inlineStr">
        <is>
          <t>Anggota keluarga - laki-laki</t>
        </is>
      </c>
      <c r="CZ173" t="n">
        <v>1</v>
      </c>
      <c r="DA173" t="n">
        <v>0</v>
      </c>
      <c r="DB173" t="n">
        <v>0</v>
      </c>
      <c r="DC173" t="n">
        <v/>
      </c>
      <c r="DD173" t="inlineStr">
        <is>
          <t>Anggota keluarga - laki-laki CPO atau pendamping</t>
        </is>
      </c>
      <c r="DE173" t="n">
        <v>1</v>
      </c>
      <c r="DF173" t="n">
        <v>0</v>
      </c>
      <c r="DG173" t="n">
        <v>1</v>
      </c>
      <c r="DH173" t="n">
        <v>0</v>
      </c>
      <c r="DI173" t="n">
        <v/>
      </c>
      <c r="DJ173" t="inlineStr">
        <is>
          <t>Anggota keluarga - laki-laki CPO atau pendamping</t>
        </is>
      </c>
      <c r="DK173" t="n">
        <v>1</v>
      </c>
      <c r="DL173" t="n">
        <v>0</v>
      </c>
      <c r="DM173" t="n">
        <v>1</v>
      </c>
      <c r="DN173" t="n">
        <v>0</v>
      </c>
      <c r="DO173" t="n">
        <v/>
      </c>
      <c r="DP173" t="inlineStr">
        <is>
          <t>Ya</t>
        </is>
      </c>
      <c r="DQ173" t="n">
        <v/>
      </c>
      <c r="DR173" t="n">
        <v/>
      </c>
      <c r="DS173" t="n">
        <v/>
      </c>
      <c r="DT173" t="n">
        <v/>
      </c>
      <c r="DU173" t="n">
        <v/>
      </c>
      <c r="DV173" t="n">
        <v/>
      </c>
      <c r="DW173" t="n">
        <v/>
      </c>
      <c r="DX173" t="n">
        <v/>
      </c>
      <c r="DY173" t="n">
        <v/>
      </c>
      <c r="DZ173" t="n">
        <v/>
      </c>
      <c r="EA173" t="n">
        <v/>
      </c>
      <c r="EB173" t="n">
        <v/>
      </c>
      <c r="EC173" t="n">
        <v/>
      </c>
      <c r="ED173" t="n">
        <v/>
      </c>
      <c r="EE173" t="n">
        <v/>
      </c>
      <c r="EF173" t="n">
        <v/>
      </c>
      <c r="EG173" t="n">
        <v/>
      </c>
      <c r="EH173" t="n">
        <v/>
      </c>
      <c r="EI173" t="inlineStr">
        <is>
          <t>Tidak ada masalah</t>
        </is>
      </c>
      <c r="EJ173" t="n">
        <v>0</v>
      </c>
      <c r="EK173" t="n">
        <v>0</v>
      </c>
      <c r="EL173" t="n">
        <v>0</v>
      </c>
      <c r="EM173" t="n">
        <v>1</v>
      </c>
      <c r="EN173" t="n">
        <v>0</v>
      </c>
      <c r="EO173" t="n">
        <v/>
      </c>
      <c r="EP173" t="inlineStr">
        <is>
          <t>Ya, cukup jelas dan mudah diikuti</t>
        </is>
      </c>
      <c r="EQ173" t="inlineStr">
        <is>
          <t>Pelatihan</t>
        </is>
      </c>
      <c r="ER173" t="inlineStr">
        <is>
          <t>CPO atau pendamping</t>
        </is>
      </c>
      <c r="ES173" t="n">
        <v>1</v>
      </c>
      <c r="ET173" t="n">
        <v>0</v>
      </c>
      <c r="EU173" t="n">
        <v>0</v>
      </c>
      <c r="EV173" t="n">
        <v>0</v>
      </c>
      <c r="EW173" t="n">
        <v/>
      </c>
      <c r="EX173" t="inlineStr">
        <is>
          <t>Anggota keluarga - Laki-laki</t>
        </is>
      </c>
      <c r="EY173" t="n">
        <v>1</v>
      </c>
      <c r="EZ173" t="n">
        <v>0</v>
      </c>
      <c r="FA173" t="n">
        <v>0</v>
      </c>
      <c r="FB173" t="n">
        <v/>
      </c>
      <c r="FC173" t="inlineStr">
        <is>
          <t>Setiap bulan</t>
        </is>
      </c>
      <c r="FD173" t="n">
        <v/>
      </c>
      <c r="FE173" t="inlineStr">
        <is>
          <t>Mengetahui</t>
        </is>
      </c>
      <c r="FF173" t="inlineStr">
        <is>
          <t>Sering (setiap minggu)</t>
        </is>
      </c>
      <c r="FG173" t="inlineStr">
        <is>
          <t>Mengetahui</t>
        </is>
      </c>
      <c r="FH173" t="inlineStr">
        <is>
          <t>Cukup sering (2 minggu sekali)</t>
        </is>
      </c>
      <c r="FI173" t="inlineStr">
        <is>
          <t>Mengetahui</t>
        </is>
      </c>
      <c r="FJ173" t="inlineStr">
        <is>
          <t>Selalu (setiap hari)</t>
        </is>
      </c>
      <c r="FK173" t="inlineStr">
        <is>
          <t>Mengetahui</t>
        </is>
      </c>
      <c r="FL173" t="inlineStr">
        <is>
          <t>Sering (setiap minggu)</t>
        </is>
      </c>
      <c r="FM173" t="inlineStr">
        <is>
          <t>Mengetahui</t>
        </is>
      </c>
      <c r="FN173" t="inlineStr">
        <is>
          <t>Cukup sering (2 minggu sekali)</t>
        </is>
      </c>
      <c r="FO173" t="inlineStr">
        <is>
          <t>Mengetahui</t>
        </is>
      </c>
      <c r="FP173" t="inlineStr">
        <is>
          <t>Sering (setiap minggu)</t>
        </is>
      </c>
      <c r="FQ173" t="inlineStr">
        <is>
          <t>Mengetahui</t>
        </is>
      </c>
      <c r="FR173" t="inlineStr">
        <is>
          <t>Ya</t>
        </is>
      </c>
      <c r="FS173" t="inlineStr">
        <is>
          <t>Mengetahui</t>
        </is>
      </c>
      <c r="FT173" t="inlineStr">
        <is>
          <t>Ya, selalu</t>
        </is>
      </c>
      <c r="FU173" t="inlineStr">
        <is>
          <t>Laki-laki dewasa</t>
        </is>
      </c>
      <c r="FV173" t="n">
        <v>1</v>
      </c>
      <c r="FW173" t="n">
        <v>0</v>
      </c>
      <c r="FX173" t="n">
        <v>0</v>
      </c>
      <c r="FY173" t="n">
        <v>0</v>
      </c>
      <c r="FZ173" t="inlineStr">
        <is>
          <t>Memahami</t>
        </is>
      </c>
      <c r="GA173" t="inlineStr">
        <is>
          <t>CPO</t>
        </is>
      </c>
      <c r="GB173" t="n">
        <v>1</v>
      </c>
      <c r="GC173" t="n">
        <v>0</v>
      </c>
      <c r="GD173" t="n">
        <v>0</v>
      </c>
      <c r="GE173" t="n">
        <v>0</v>
      </c>
      <c r="GF173" t="n">
        <v/>
      </c>
      <c r="GG173" t="inlineStr">
        <is>
          <t>Selalu</t>
        </is>
      </c>
      <c r="GH173" t="inlineStr">
        <is>
          <t>Tidak</t>
        </is>
      </c>
      <c r="GI173" t="n">
        <v/>
      </c>
      <c r="GJ173" t="n">
        <v/>
      </c>
      <c r="GK173" t="n">
        <v/>
      </c>
      <c r="GL173" t="n">
        <v/>
      </c>
      <c r="GM173" t="n">
        <v/>
      </c>
      <c r="GN173" t="n">
        <v/>
      </c>
      <c r="GO173" t="n">
        <v/>
      </c>
      <c r="GP173" t="inlineStr">
        <is>
          <t>Sebagian</t>
        </is>
      </c>
      <c r="GQ173" t="inlineStr">
        <is>
          <t>LPG</t>
        </is>
      </c>
      <c r="GR173" t="n">
        <v>1</v>
      </c>
      <c r="GS173" t="n">
        <v>0</v>
      </c>
      <c r="GT173" t="n">
        <v>0</v>
      </c>
      <c r="GU173" t="n">
        <v>0</v>
      </c>
      <c r="GV173" t="n">
        <v>0</v>
      </c>
      <c r="GW173" t="n">
        <v>0</v>
      </c>
      <c r="GX173" t="n">
        <v>0</v>
      </c>
      <c r="GY173" t="n">
        <v/>
      </c>
      <c r="GZ173" t="inlineStr">
        <is>
          <t>Tidak</t>
        </is>
      </c>
      <c r="HA173" t="n">
        <v/>
      </c>
      <c r="HB173" t="n">
        <v/>
      </c>
      <c r="HC173" t="n">
        <v/>
      </c>
      <c r="HD173" t="n">
        <v/>
      </c>
      <c r="HE173" t="n">
        <v/>
      </c>
      <c r="HF173" t="n">
        <v/>
      </c>
      <c r="HG173" t="n">
        <v/>
      </c>
      <c r="HH173" t="n">
        <v/>
      </c>
      <c r="HI173" t="n">
        <v/>
      </c>
      <c r="HJ173" t="n">
        <v/>
      </c>
      <c r="HK173" t="n">
        <v/>
      </c>
      <c r="HL173" t="n">
        <v/>
      </c>
      <c r="HM173" t="n">
        <v/>
      </c>
      <c r="HN173" t="n">
        <v/>
      </c>
      <c r="HO173" t="n">
        <v/>
      </c>
      <c r="HP173" t="n">
        <v/>
      </c>
      <c r="HQ173" t="n">
        <v/>
      </c>
      <c r="HR173" t="n">
        <v/>
      </c>
      <c r="HS173" t="n">
        <v/>
      </c>
      <c r="HT173" t="n">
        <v/>
      </c>
      <c r="HU173" t="n">
        <v/>
      </c>
      <c r="HV173" t="n">
        <v/>
      </c>
      <c r="HW173" t="n">
        <v/>
      </c>
      <c r="HX173" t="n">
        <v/>
      </c>
      <c r="HY173" t="n">
        <v/>
      </c>
      <c r="HZ173" t="n">
        <v/>
      </c>
      <c r="IA173" t="n">
        <v>0</v>
      </c>
      <c r="IB173" t="n">
        <v>-3000</v>
      </c>
      <c r="IC173" t="n">
        <v/>
      </c>
      <c r="ID173" t="n">
        <v/>
      </c>
      <c r="IE173" t="n">
        <v/>
      </c>
      <c r="IF173" t="n">
        <v/>
      </c>
      <c r="IG173" t="n">
        <v/>
      </c>
      <c r="IH173" t="n">
        <v/>
      </c>
      <c r="II173" t="n">
        <v/>
      </c>
      <c r="IJ173" t="n">
        <v/>
      </c>
      <c r="IK173" t="inlineStr">
        <is>
          <t>65-80 kg</t>
        </is>
      </c>
      <c r="IL173" t="inlineStr">
        <is>
          <t>3-5 jam</t>
        </is>
      </c>
      <c r="IM173" t="inlineStr">
        <is>
          <t>Ya</t>
        </is>
      </c>
      <c r="IN173" t="inlineStr">
        <is>
          <t>Ya</t>
        </is>
      </c>
      <c r="IO173" t="inlineStr">
        <is>
          <t>Lebih bersih</t>
        </is>
      </c>
      <c r="IP173" t="n">
        <v/>
      </c>
      <c r="IQ173" t="inlineStr">
        <is>
          <t>Tidak pernah</t>
        </is>
      </c>
      <c r="IR173" t="n">
        <v/>
      </c>
      <c r="IS173" t="n">
        <v/>
      </c>
      <c r="IT173" t="n">
        <v/>
      </c>
      <c r="IU173" t="n">
        <v/>
      </c>
      <c r="IV173" t="n">
        <v/>
      </c>
      <c r="IW173" t="n">
        <v/>
      </c>
      <c r="IX173" t="n">
        <v/>
      </c>
      <c r="IY173" t="n">
        <v/>
      </c>
      <c r="IZ173" t="inlineStr">
        <is>
          <t>Tidak pernah</t>
        </is>
      </c>
      <c r="JA173" t="n">
        <v/>
      </c>
      <c r="JB173" t="n">
        <v/>
      </c>
      <c r="JC173" t="n">
        <v/>
      </c>
      <c r="JD173" t="n">
        <v/>
      </c>
      <c r="JE173" t="n">
        <v/>
      </c>
      <c r="JF173" t="n">
        <v/>
      </c>
      <c r="JG173" t="n">
        <v/>
      </c>
      <c r="JH173" t="n">
        <v/>
      </c>
      <c r="JI173" t="inlineStr">
        <is>
          <t>Tidak pernah</t>
        </is>
      </c>
      <c r="JJ173" t="n">
        <v/>
      </c>
      <c r="JK173" t="n">
        <v/>
      </c>
      <c r="JL173" t="n">
        <v/>
      </c>
      <c r="JM173" t="n">
        <v/>
      </c>
      <c r="JN173" t="n">
        <v/>
      </c>
      <c r="JO173" t="n">
        <v/>
      </c>
      <c r="JP173" t="n">
        <v/>
      </c>
      <c r="JQ173" t="n">
        <v/>
      </c>
      <c r="JR173" t="inlineStr">
        <is>
          <t>Tidak pernah</t>
        </is>
      </c>
      <c r="JS173" t="n">
        <v/>
      </c>
      <c r="JT173" t="n">
        <v/>
      </c>
      <c r="JU173" t="n">
        <v/>
      </c>
      <c r="JV173" t="n">
        <v/>
      </c>
      <c r="JW173" t="n">
        <v/>
      </c>
      <c r="JX173" t="n">
        <v/>
      </c>
      <c r="JY173" t="n">
        <v/>
      </c>
      <c r="JZ173" t="n">
        <v/>
      </c>
      <c r="KA173" t="inlineStr">
        <is>
          <t>Tidak pernah</t>
        </is>
      </c>
      <c r="KB173" t="n">
        <v/>
      </c>
      <c r="KC173" t="n">
        <v/>
      </c>
      <c r="KD173" t="n">
        <v/>
      </c>
      <c r="KE173" t="n">
        <v/>
      </c>
      <c r="KF173" t="n">
        <v/>
      </c>
      <c r="KG173" t="n">
        <v/>
      </c>
      <c r="KH173" t="n">
        <v/>
      </c>
      <c r="KI173" t="n">
        <v/>
      </c>
      <c r="KJ173" t="inlineStr">
        <is>
          <t>Tidak pernah</t>
        </is>
      </c>
      <c r="KK173" t="n">
        <v/>
      </c>
      <c r="KL173" t="n">
        <v/>
      </c>
      <c r="KM173" t="n">
        <v/>
      </c>
      <c r="KN173" t="n">
        <v/>
      </c>
      <c r="KO173" t="n">
        <v/>
      </c>
      <c r="KP173" t="n">
        <v/>
      </c>
      <c r="KQ173" t="n">
        <v/>
      </c>
      <c r="KR173" t="n">
        <v/>
      </c>
      <c r="KS173" t="inlineStr">
        <is>
          <t>Tidak ada perubahan</t>
        </is>
      </c>
      <c r="KT173" t="inlineStr">
        <is>
          <t>0-1 kali</t>
        </is>
      </c>
      <c r="KU173" t="inlineStr">
        <is>
          <t>0-1 kali</t>
        </is>
      </c>
      <c r="KV173" t="inlineStr">
        <is>
          <t>Tidak ada</t>
        </is>
      </c>
      <c r="KW173" t="n">
        <v>0</v>
      </c>
      <c r="KX173" t="n">
        <v>0</v>
      </c>
      <c r="KY173" t="n">
        <v>0</v>
      </c>
      <c r="KZ173" t="n">
        <v>1</v>
      </c>
      <c r="LA173" t="inlineStr">
        <is>
          <t>Cukup membaik</t>
        </is>
      </c>
      <c r="LB173" t="inlineStr">
        <is>
          <t>Cukup membaik</t>
        </is>
      </c>
      <c r="LC173" t="n">
        <v>0</v>
      </c>
      <c r="LD173" t="n">
        <v>6</v>
      </c>
      <c r="LE173" t="n">
        <v>0</v>
      </c>
      <c r="LF173" t="n">
        <v>0</v>
      </c>
      <c r="LG173" t="inlineStr">
        <is>
          <t>Ya</t>
        </is>
      </c>
      <c r="LH173" t="n">
        <v>50000</v>
      </c>
      <c r="LI173" t="n">
        <v/>
      </c>
      <c r="LJ173" t="inlineStr">
        <is>
          <t>Kebutuhan rumah tangga</t>
        </is>
      </c>
      <c r="LK173" t="n">
        <v>0</v>
      </c>
      <c r="LL173" t="n">
        <v>0</v>
      </c>
      <c r="LM173" t="n">
        <v>0</v>
      </c>
      <c r="LN173" t="n">
        <v>0</v>
      </c>
      <c r="LO173" t="n">
        <v>1</v>
      </c>
      <c r="LP173" t="n">
        <v>0</v>
      </c>
      <c r="LQ173" t="n">
        <v>0</v>
      </c>
      <c r="LR173" t="n">
        <v/>
      </c>
      <c r="LS173" t="n">
        <v>10</v>
      </c>
      <c r="LT173" t="n">
        <v>0</v>
      </c>
      <c r="LU173" t="n">
        <v>0</v>
      </c>
      <c r="LV173" t="n">
        <v>10</v>
      </c>
      <c r="LW173" t="n">
        <v>0</v>
      </c>
      <c r="LX173" t="n">
        <v>0</v>
      </c>
      <c r="LY173" t="n">
        <v>10</v>
      </c>
      <c r="LZ173" t="n">
        <v>0</v>
      </c>
      <c r="MA173" t="n">
        <v>0</v>
      </c>
      <c r="MB173" t="inlineStr">
        <is>
          <t>Ya</t>
        </is>
      </c>
      <c r="MC173" t="n">
        <v>0</v>
      </c>
      <c r="MD173" t="n">
        <v>0</v>
      </c>
      <c r="ME173" t="n">
        <v>0</v>
      </c>
      <c r="MF173" t="n">
        <v>0</v>
      </c>
      <c r="MG173" t="n">
        <v>0</v>
      </c>
      <c r="MH173" t="n">
        <v>0</v>
      </c>
      <c r="MI173" t="inlineStr">
        <is>
          <t>Istirahat</t>
        </is>
      </c>
      <c r="MJ173" t="n">
        <v>0</v>
      </c>
      <c r="MK173" t="n">
        <v>0</v>
      </c>
      <c r="ML173" t="n">
        <v>1</v>
      </c>
      <c r="MM173" t="n">
        <v>0</v>
      </c>
      <c r="MN173" t="n">
        <v>0</v>
      </c>
      <c r="MO173" t="n">
        <v>0</v>
      </c>
      <c r="MP173" t="n">
        <v/>
      </c>
      <c r="MQ173" t="n">
        <v/>
      </c>
      <c r="MR173" t="inlineStr">
        <is>
          <t>Istirahat</t>
        </is>
      </c>
      <c r="MS173" t="n">
        <v/>
      </c>
      <c r="MT173" t="inlineStr">
        <is>
          <t>Istirahat</t>
        </is>
      </c>
      <c r="MU173" t="inlineStr">
        <is>
          <t>Tidak</t>
        </is>
      </c>
      <c r="MV173" t="n">
        <v/>
      </c>
      <c r="MW173" t="n">
        <v/>
      </c>
      <c r="MX173" t="n">
        <v/>
      </c>
      <c r="MY173" t="n">
        <v/>
      </c>
      <c r="MZ173" t="n">
        <v/>
      </c>
      <c r="NA173" t="n">
        <v/>
      </c>
      <c r="NB173" t="n">
        <v/>
      </c>
      <c r="NC173" t="n">
        <v/>
      </c>
      <c r="ND173" t="n">
        <v/>
      </c>
      <c r="NE173" t="n">
        <v/>
      </c>
      <c r="NF173" t="n">
        <v/>
      </c>
      <c r="NG173" t="n">
        <v/>
      </c>
      <c r="NH173" t="n">
        <v/>
      </c>
      <c r="NI173" t="n">
        <v/>
      </c>
      <c r="NJ173" t="n">
        <v/>
      </c>
      <c r="NK173" t="n">
        <v/>
      </c>
      <c r="NL173" t="inlineStr">
        <is>
          <t>Ya</t>
        </is>
      </c>
      <c r="NM173" t="inlineStr">
        <is>
          <t>Kombinasi kredit/pinjaman dan dana hibah</t>
        </is>
      </c>
      <c r="NN173" t="inlineStr">
        <is>
          <t>5.000.001-7.000.000</t>
        </is>
      </c>
      <c r="NO173" t="inlineStr">
        <is>
          <t>Koperasi</t>
        </is>
      </c>
      <c r="NP173" t="n">
        <v/>
      </c>
      <c r="NQ173" t="inlineStr">
        <is>
          <t>Koperasi</t>
        </is>
      </c>
      <c r="NR173" t="n">
        <v/>
      </c>
      <c r="NS173" t="n">
        <v>12</v>
      </c>
      <c r="NT173" t="inlineStr">
        <is>
          <t>Anggota keluarga - Laki-laki dewasa</t>
        </is>
      </c>
      <c r="NU173" t="n">
        <v/>
      </c>
      <c r="NV173" t="n">
        <v/>
      </c>
      <c r="NW173" t="n">
        <v/>
      </c>
      <c r="NX173" t="inlineStr">
        <is>
          <t>Sangat meningkat</t>
        </is>
      </c>
      <c r="NY173" t="n">
        <v>60</v>
      </c>
      <c r="NZ173" t="n">
        <v>0</v>
      </c>
      <c r="OA173" t="n">
        <v>0</v>
      </c>
      <c r="OB173" t="n">
        <v>60</v>
      </c>
      <c r="OC173" t="n">
        <v>0</v>
      </c>
      <c r="OD173" t="n">
        <v>0</v>
      </c>
      <c r="OE173" t="inlineStr">
        <is>
          <t>Lebih baik</t>
        </is>
      </c>
      <c r="OF173" t="inlineStr">
        <is>
          <t>Jauh lebih baik (beda waktu memasak lebih cepat setengah jam atau lebih, ATAU tidak lagi ada rasa/bau makanan yang berubah, ATAU alasan lainnya)</t>
        </is>
      </c>
      <c r="OG173" t="inlineStr">
        <is>
          <t>Ya</t>
        </is>
      </c>
      <c r="OH173" t="n">
        <v>0</v>
      </c>
      <c r="OI173" t="n">
        <v>7</v>
      </c>
      <c r="OJ173" t="n">
        <v>0</v>
      </c>
      <c r="OK173" t="n">
        <v>0</v>
      </c>
      <c r="OL173" t="n">
        <v>0</v>
      </c>
      <c r="OM173" t="n">
        <v>0</v>
      </c>
      <c r="ON173" t="n">
        <v>0</v>
      </c>
      <c r="OO173" t="n">
        <v>0</v>
      </c>
      <c r="OP173" t="inlineStr">
        <is>
          <t>Sapi perah</t>
        </is>
      </c>
      <c r="OQ173" t="n">
        <v>0</v>
      </c>
      <c r="OR173" t="n">
        <v>1</v>
      </c>
      <c r="OS173" t="n">
        <v>0</v>
      </c>
      <c r="OT173" t="n">
        <v>0</v>
      </c>
      <c r="OU173" t="n">
        <v>0</v>
      </c>
      <c r="OV173" t="n">
        <v>0</v>
      </c>
      <c r="OW173" t="n">
        <v>0</v>
      </c>
      <c r="OX173" t="n">
        <v>0</v>
      </c>
      <c r="OY173" t="n">
        <v>0</v>
      </c>
      <c r="OZ173" t="inlineStr">
        <is>
          <t>Sapi perah</t>
        </is>
      </c>
      <c r="PA173" t="n">
        <v>0</v>
      </c>
      <c r="PB173" t="n">
        <v>1</v>
      </c>
      <c r="PC173" t="n">
        <v>0</v>
      </c>
      <c r="PD173" t="n">
        <v>0</v>
      </c>
      <c r="PE173" t="n">
        <v>0</v>
      </c>
      <c r="PF173" t="n">
        <v>0</v>
      </c>
      <c r="PG173" t="n">
        <v>0</v>
      </c>
      <c r="PH173" t="n">
        <v>0</v>
      </c>
      <c r="PI173" t="n">
        <v>0</v>
      </c>
      <c r="PJ173" t="inlineStr">
        <is>
          <t>Sapi perah</t>
        </is>
      </c>
      <c r="PK173" t="n">
        <v>0</v>
      </c>
      <c r="PL173" t="n">
        <v>1</v>
      </c>
      <c r="PM173" t="n">
        <v>0</v>
      </c>
      <c r="PN173" t="n">
        <v>0</v>
      </c>
      <c r="PO173" t="n">
        <v>0</v>
      </c>
      <c r="PP173" t="n">
        <v>0</v>
      </c>
      <c r="PQ173" t="n">
        <v>0</v>
      </c>
      <c r="PR173" t="n">
        <v>0</v>
      </c>
      <c r="PS173" t="n">
        <v>0</v>
      </c>
      <c r="PT173" t="n">
        <v/>
      </c>
      <c r="PU173" t="n">
        <v/>
      </c>
      <c r="PV173" t="n">
        <v/>
      </c>
      <c r="PW173" t="n">
        <v/>
      </c>
      <c r="PX173" t="n">
        <v/>
      </c>
      <c r="PY173" t="n">
        <v/>
      </c>
      <c r="PZ173" t="n">
        <v/>
      </c>
      <c r="QA173" t="n">
        <v/>
      </c>
      <c r="QB173" t="n">
        <v/>
      </c>
      <c r="QC173" t="n">
        <v/>
      </c>
      <c r="QD173" t="n">
        <v/>
      </c>
      <c r="QE173" t="inlineStr">
        <is>
          <t>1-Disebarkan ke lahan terbuka</t>
        </is>
      </c>
      <c r="QF173" t="n">
        <v>0</v>
      </c>
      <c r="QG173" t="n">
        <v>0</v>
      </c>
      <c r="QH173" t="n">
        <v>0</v>
      </c>
      <c r="QI173" t="n">
        <v>0</v>
      </c>
      <c r="QJ173" t="n">
        <v>0</v>
      </c>
      <c r="QK173" t="n">
        <v>1</v>
      </c>
      <c r="QL173" t="n">
        <v>0</v>
      </c>
      <c r="QM173" t="n">
        <v>0</v>
      </c>
      <c r="QN173" t="n">
        <v>0</v>
      </c>
      <c r="QO173" t="n">
        <v/>
      </c>
      <c r="QP173" t="n">
        <v/>
      </c>
      <c r="QQ173" t="n">
        <v/>
      </c>
      <c r="QR173" t="n">
        <v/>
      </c>
      <c r="QS173" t="n">
        <v/>
      </c>
      <c r="QT173" t="n">
        <v/>
      </c>
      <c r="QU173" t="n">
        <v/>
      </c>
      <c r="QV173" t="n">
        <v/>
      </c>
      <c r="QW173" t="n">
        <v/>
      </c>
      <c r="QX173" t="n">
        <v/>
      </c>
      <c r="QY173" t="n">
        <v/>
      </c>
      <c r="QZ173" t="n">
        <v/>
      </c>
      <c r="RA173" t="n">
        <v/>
      </c>
      <c r="RB173" t="n">
        <v/>
      </c>
      <c r="RC173" t="n">
        <v/>
      </c>
      <c r="RD173" t="n">
        <v/>
      </c>
      <c r="RE173" t="n">
        <v/>
      </c>
      <c r="RF173" t="n">
        <v/>
      </c>
      <c r="RG173" t="n">
        <v/>
      </c>
      <c r="RH173" t="n">
        <v/>
      </c>
      <c r="RI173" t="n">
        <v/>
      </c>
      <c r="RJ173" t="n">
        <v/>
      </c>
      <c r="RK173" t="n">
        <v/>
      </c>
      <c r="RL173" t="n">
        <v/>
      </c>
      <c r="RM173" t="n">
        <v/>
      </c>
      <c r="RN173" t="n">
        <v/>
      </c>
      <c r="RO173" t="n">
        <v/>
      </c>
      <c r="RP173" t="n">
        <v/>
      </c>
      <c r="RQ173" t="n">
        <v/>
      </c>
      <c r="RR173" t="n">
        <v/>
      </c>
      <c r="RS173" t="n">
        <v/>
      </c>
      <c r="RT173" t="n">
        <v/>
      </c>
      <c r="RU173" t="n">
        <v/>
      </c>
      <c r="RV173" t="n">
        <v/>
      </c>
      <c r="RW173" t="n">
        <v/>
      </c>
      <c r="RX173" t="n">
        <v/>
      </c>
      <c r="RY173" t="n">
        <v/>
      </c>
      <c r="RZ173" t="n">
        <v/>
      </c>
      <c r="SA173" t="n">
        <v/>
      </c>
      <c r="SB173" t="n">
        <v/>
      </c>
      <c r="SC173" t="n">
        <v/>
      </c>
      <c r="SD173" t="n">
        <v/>
      </c>
      <c r="SE173" t="n">
        <v/>
      </c>
      <c r="SF173" t="n">
        <v/>
      </c>
      <c r="SG173" t="n">
        <v/>
      </c>
      <c r="SH173" t="n">
        <v/>
      </c>
      <c r="SI173" t="n">
        <v/>
      </c>
      <c r="SJ173" t="n">
        <v/>
      </c>
      <c r="SK173" t="n">
        <v/>
      </c>
      <c r="SL173" t="n">
        <v/>
      </c>
      <c r="SM173" t="n">
        <v/>
      </c>
      <c r="SN173" t="n">
        <v/>
      </c>
      <c r="SO173" t="n">
        <v/>
      </c>
      <c r="SP173" t="n">
        <v/>
      </c>
      <c r="SQ173" t="n">
        <v/>
      </c>
      <c r="SR173" t="n">
        <v/>
      </c>
      <c r="SS173" t="n">
        <v/>
      </c>
      <c r="ST173" t="n">
        <v/>
      </c>
      <c r="SU173" t="n">
        <v/>
      </c>
      <c r="SV173" t="n">
        <v/>
      </c>
      <c r="SW173" t="n">
        <v/>
      </c>
      <c r="SX173" t="n">
        <v/>
      </c>
      <c r="SY173" t="n">
        <v/>
      </c>
      <c r="SZ173" t="n">
        <v>2</v>
      </c>
      <c r="TA173" t="n">
        <v/>
      </c>
      <c r="TB173" t="n">
        <v/>
      </c>
      <c r="TC173" t="n">
        <v/>
      </c>
      <c r="TD173" t="n">
        <v/>
      </c>
      <c r="TE173" t="n">
        <v/>
      </c>
      <c r="TF173" t="n">
        <v/>
      </c>
      <c r="TG173" t="n">
        <v/>
      </c>
      <c r="TH173" t="n">
        <v/>
      </c>
      <c r="TI173" t="n">
        <v/>
      </c>
      <c r="TJ173" t="n">
        <v/>
      </c>
      <c r="TK173" t="n">
        <v/>
      </c>
      <c r="TL173" t="n">
        <v/>
      </c>
      <c r="TM173" t="n">
        <v/>
      </c>
      <c r="TN173" t="n">
        <v/>
      </c>
      <c r="TO173" t="n">
        <v/>
      </c>
      <c r="TP173" t="n">
        <v/>
      </c>
      <c r="TQ173" t="n">
        <v/>
      </c>
      <c r="TR173" t="n">
        <v/>
      </c>
      <c r="TS173" t="n">
        <v/>
      </c>
      <c r="TT173" t="n">
        <v/>
      </c>
      <c r="TU173" t="n">
        <v/>
      </c>
      <c r="TV173" t="n">
        <v/>
      </c>
      <c r="TW173" t="n">
        <v/>
      </c>
      <c r="TX173" t="n">
        <v/>
      </c>
      <c r="TY173" t="n">
        <v/>
      </c>
      <c r="TZ173" t="n">
        <v/>
      </c>
      <c r="UA173" t="n">
        <v/>
      </c>
      <c r="UB173" t="n">
        <v/>
      </c>
      <c r="UC173" t="n">
        <v/>
      </c>
      <c r="UD173" t="n">
        <v/>
      </c>
      <c r="UE173" t="n">
        <v/>
      </c>
      <c r="UF173" t="n">
        <v/>
      </c>
      <c r="UG173" t="n">
        <v/>
      </c>
      <c r="UH173" t="n">
        <v/>
      </c>
      <c r="UI173" t="n">
        <v/>
      </c>
      <c r="UJ173" t="n">
        <v/>
      </c>
      <c r="UK173" t="n">
        <v/>
      </c>
      <c r="UL173" t="n">
        <v/>
      </c>
      <c r="UM173" t="n">
        <v/>
      </c>
      <c r="UN173" t="n">
        <v/>
      </c>
      <c r="UO173" t="n">
        <v/>
      </c>
      <c r="UP173" t="n">
        <v/>
      </c>
      <c r="UQ173" t="n">
        <v/>
      </c>
      <c r="UR173" t="n">
        <v/>
      </c>
      <c r="US173" t="n">
        <v/>
      </c>
      <c r="UT173" t="n">
        <v/>
      </c>
      <c r="UU173" t="n">
        <v/>
      </c>
      <c r="UV173" t="inlineStr">
        <is>
          <t>Pemberian pakan di kandang</t>
        </is>
      </c>
      <c r="UW173" t="n">
        <v/>
      </c>
      <c r="UX173" t="n">
        <v/>
      </c>
      <c r="UY173" t="n">
        <v/>
      </c>
      <c r="UZ173" t="n">
        <v/>
      </c>
      <c r="VA173" t="n">
        <v/>
      </c>
      <c r="VB173" t="n">
        <v/>
      </c>
      <c r="VC173" t="n">
        <v/>
      </c>
      <c r="VD173" t="inlineStr">
        <is>
          <t>Sangat teratur (setiap hari)</t>
        </is>
      </c>
      <c r="VE173" t="n">
        <v/>
      </c>
      <c r="VF173" t="n">
        <v/>
      </c>
      <c r="VG173" t="n">
        <v/>
      </c>
      <c r="VH173" t="n">
        <v/>
      </c>
      <c r="VI173" t="n">
        <v/>
      </c>
      <c r="VJ173" t="n">
        <v/>
      </c>
      <c r="VK173" t="n">
        <v/>
      </c>
      <c r="VL173" t="inlineStr">
        <is>
          <t>Sangat sering (&gt;1 kali sehari)</t>
        </is>
      </c>
      <c r="VM173" t="n">
        <v/>
      </c>
      <c r="VN173" t="n">
        <v/>
      </c>
      <c r="VO173" t="n">
        <v/>
      </c>
      <c r="VP173" t="n">
        <v/>
      </c>
      <c r="VQ173" t="n">
        <v/>
      </c>
      <c r="VR173" t="n">
        <v/>
      </c>
      <c r="VS173" t="n">
        <v/>
      </c>
      <c r="VT173" t="n">
        <v/>
      </c>
      <c r="VU173" t="n">
        <v/>
      </c>
      <c r="VV173" t="n">
        <v/>
      </c>
      <c r="VW173" t="n">
        <v/>
      </c>
      <c r="VX173" t="n">
        <v/>
      </c>
      <c r="VY173" t="n">
        <v/>
      </c>
      <c r="VZ173" t="n">
        <v/>
      </c>
      <c r="WA173" t="n">
        <v/>
      </c>
      <c r="WB173" t="n">
        <v/>
      </c>
      <c r="WC173" t="n">
        <v/>
      </c>
      <c r="WD173" t="n">
        <v/>
      </c>
      <c r="WE173" t="n">
        <v/>
      </c>
      <c r="WF173" t="inlineStr">
        <is>
          <t>6-Digester biogas</t>
        </is>
      </c>
      <c r="WG173" t="n">
        <v>0</v>
      </c>
      <c r="WH173" t="n">
        <v>0</v>
      </c>
      <c r="WI173" t="n">
        <v>0</v>
      </c>
      <c r="WJ173" t="n">
        <v>0</v>
      </c>
      <c r="WK173" t="n">
        <v>0</v>
      </c>
      <c r="WL173" t="n">
        <v>0</v>
      </c>
      <c r="WM173" t="n">
        <v>0</v>
      </c>
      <c r="WN173" t="n">
        <v>0</v>
      </c>
      <c r="WO173" t="n">
        <v>0</v>
      </c>
      <c r="WP173" t="n">
        <v>1</v>
      </c>
      <c r="WQ173" t="n">
        <v>0</v>
      </c>
      <c r="WR173" t="n">
        <v>0</v>
      </c>
      <c r="WS173" t="n">
        <v/>
      </c>
      <c r="WT173" t="n">
        <v/>
      </c>
      <c r="WU173" t="n">
        <v/>
      </c>
      <c r="WV173" t="n">
        <v/>
      </c>
      <c r="WW173" t="n">
        <v/>
      </c>
      <c r="WX173" t="n">
        <v/>
      </c>
      <c r="WY173" t="n">
        <v/>
      </c>
      <c r="WZ173" t="n">
        <v/>
      </c>
      <c r="XA173" t="n">
        <v/>
      </c>
      <c r="XB173" t="n">
        <v/>
      </c>
      <c r="XC173" t="n">
        <v/>
      </c>
      <c r="XD173" t="n">
        <v/>
      </c>
      <c r="XE173" t="n">
        <v/>
      </c>
      <c r="XF173" t="n">
        <v/>
      </c>
      <c r="XG173" t="n">
        <v/>
      </c>
      <c r="XH173" t="n">
        <v/>
      </c>
      <c r="XI173" t="n">
        <v/>
      </c>
      <c r="XJ173" t="n">
        <v/>
      </c>
      <c r="XK173" t="n">
        <v/>
      </c>
      <c r="XL173" t="n">
        <v/>
      </c>
      <c r="XM173" t="n">
        <v/>
      </c>
      <c r="XN173" t="n">
        <v/>
      </c>
      <c r="XO173" t="n">
        <v/>
      </c>
      <c r="XP173" t="n">
        <v/>
      </c>
      <c r="XQ173" t="n">
        <v/>
      </c>
      <c r="XR173" t="n">
        <v/>
      </c>
      <c r="XS173" t="n">
        <v/>
      </c>
      <c r="XT173" t="n">
        <v/>
      </c>
      <c r="XU173" t="n">
        <v/>
      </c>
      <c r="XV173" t="n">
        <v/>
      </c>
      <c r="XW173" t="n">
        <v/>
      </c>
      <c r="XX173" t="n">
        <v/>
      </c>
      <c r="XY173" t="n">
        <v/>
      </c>
      <c r="XZ173" t="n">
        <v/>
      </c>
      <c r="YA173" t="n">
        <v/>
      </c>
      <c r="YB173" t="n">
        <v/>
      </c>
      <c r="YC173" t="n">
        <v/>
      </c>
      <c r="YD173" t="n">
        <v/>
      </c>
      <c r="YE173" t="n">
        <v/>
      </c>
      <c r="YF173" t="n">
        <v/>
      </c>
      <c r="YG173" t="n">
        <v/>
      </c>
      <c r="YH173" t="n">
        <v/>
      </c>
      <c r="YI173" t="n">
        <v/>
      </c>
      <c r="YJ173" t="n">
        <v/>
      </c>
      <c r="YK173" t="n">
        <v/>
      </c>
      <c r="YL173" t="n">
        <v/>
      </c>
      <c r="YM173" t="n">
        <v/>
      </c>
      <c r="YN173" t="n">
        <v/>
      </c>
      <c r="YO173" t="n">
        <v/>
      </c>
      <c r="YP173" t="n">
        <v/>
      </c>
      <c r="YQ173" t="n">
        <v/>
      </c>
      <c r="YR173" t="n">
        <v/>
      </c>
      <c r="YS173" t="n">
        <v/>
      </c>
      <c r="YT173" t="n">
        <v/>
      </c>
      <c r="YU173" t="n">
        <v/>
      </c>
      <c r="YV173" t="n">
        <v/>
      </c>
      <c r="YW173" t="n">
        <v/>
      </c>
      <c r="YX173" t="n">
        <v/>
      </c>
      <c r="YY173" t="n">
        <v/>
      </c>
      <c r="YZ173" t="n">
        <v/>
      </c>
      <c r="ZA173" t="n">
        <v/>
      </c>
      <c r="ZB173" t="n">
        <v/>
      </c>
      <c r="ZC173" t="n">
        <v/>
      </c>
      <c r="ZD173" t="n">
        <v/>
      </c>
      <c r="ZE173" t="n">
        <v/>
      </c>
      <c r="ZF173" t="n">
        <v/>
      </c>
      <c r="ZG173" t="n">
        <v/>
      </c>
      <c r="ZH173" t="n">
        <v/>
      </c>
      <c r="ZI173" t="n">
        <v/>
      </c>
      <c r="ZJ173" t="n">
        <v/>
      </c>
      <c r="ZK173" t="n">
        <v/>
      </c>
      <c r="ZL173" t="n">
        <v/>
      </c>
      <c r="ZM173" t="n">
        <v/>
      </c>
      <c r="ZN173" t="n">
        <v/>
      </c>
      <c r="ZO173" t="n">
        <v>50</v>
      </c>
      <c r="ZP173" t="n">
        <v/>
      </c>
      <c r="ZQ173" t="n">
        <v/>
      </c>
      <c r="ZR173" t="n">
        <v/>
      </c>
      <c r="ZS173" t="n">
        <v/>
      </c>
      <c r="ZT173" t="n">
        <v/>
      </c>
      <c r="ZU173" t="n">
        <v/>
      </c>
      <c r="ZV173" t="n">
        <v/>
      </c>
      <c r="ZW173" t="n">
        <v>2</v>
      </c>
      <c r="ZX173" t="n">
        <v/>
      </c>
      <c r="ZY173" t="n">
        <v/>
      </c>
      <c r="ZZ173" t="n">
        <v/>
      </c>
      <c r="AAA173" t="n">
        <v/>
      </c>
      <c r="AAB173" t="n">
        <v/>
      </c>
      <c r="AAC173" t="n">
        <v/>
      </c>
      <c r="AAD173" t="n">
        <v/>
      </c>
      <c r="AAE173" t="inlineStr">
        <is>
          <t>Pakan segar (misal: rumput)</t>
        </is>
      </c>
      <c r="AAF173" t="n">
        <v/>
      </c>
      <c r="AAG173" t="n">
        <v/>
      </c>
      <c r="AAH173" t="n">
        <v/>
      </c>
      <c r="AAI173" t="n">
        <v/>
      </c>
      <c r="AAJ173" t="n">
        <v/>
      </c>
      <c r="AAK173" t="n">
        <v/>
      </c>
      <c r="AAL173" t="inlineStr">
        <is>
          <t>Tidak</t>
        </is>
      </c>
      <c r="AAM173" t="n">
        <v/>
      </c>
      <c r="AAN173" t="n">
        <v/>
      </c>
      <c r="AAO173" t="n">
        <v/>
      </c>
      <c r="AAP173" t="n">
        <v/>
      </c>
      <c r="AAQ173" t="n">
        <v/>
      </c>
      <c r="AAR173" t="inlineStr">
        <is>
          <t>Tidak</t>
        </is>
      </c>
      <c r="AAS173" t="inlineStr">
        <is>
          <t>Tidak pasti/ragu-ragu</t>
        </is>
      </c>
      <c r="AAT173" t="inlineStr">
        <is>
          <t>Digunakan untuk pupuk di lahan pertanian sendiri</t>
        </is>
      </c>
      <c r="AAU173" t="n">
        <v>1</v>
      </c>
      <c r="AAV173" t="n">
        <v>0</v>
      </c>
      <c r="AAW173" t="n">
        <v>0</v>
      </c>
      <c r="AAX173" t="n">
        <v>0</v>
      </c>
      <c r="AAY173" t="n">
        <v>0</v>
      </c>
      <c r="AAZ173" t="n">
        <v>0</v>
      </c>
      <c r="ABA173" t="n">
        <v>0</v>
      </c>
      <c r="ABB173" t="inlineStr">
        <is>
          <t>Pembenah tanah (soil conditioner)</t>
        </is>
      </c>
      <c r="ABC173" t="n">
        <v>0</v>
      </c>
      <c r="ABD173" t="n">
        <v>1</v>
      </c>
      <c r="ABE173" t="n">
        <v>0</v>
      </c>
      <c r="ABF173" t="n">
        <v>0</v>
      </c>
      <c r="ABG173" t="n">
        <v>0</v>
      </c>
      <c r="ABH173" t="n">
        <v/>
      </c>
      <c r="ABI173" t="n">
        <v/>
      </c>
      <c r="ABJ173" t="n">
        <v/>
      </c>
      <c r="ABK173" t="n">
        <v/>
      </c>
      <c r="ABL173" t="n">
        <v/>
      </c>
      <c r="ABM173" t="n">
        <v/>
      </c>
      <c r="ABN173" t="n">
        <v/>
      </c>
      <c r="ABO173" t="n">
        <v/>
      </c>
      <c r="ABP173" t="n">
        <v/>
      </c>
      <c r="ABQ173" t="inlineStr">
        <is>
          <t>Kolonjono</t>
        </is>
      </c>
      <c r="ABR173" t="inlineStr">
        <is>
          <t>Jarang (1 bulan sekali)</t>
        </is>
      </c>
      <c r="ABS173" t="n">
        <v>3</v>
      </c>
      <c r="ABT173" t="n">
        <v/>
      </c>
      <c r="ABU173" t="n">
        <v>116</v>
      </c>
      <c r="ABV173" t="n">
        <v>0</v>
      </c>
      <c r="ABW173" t="inlineStr">
        <is>
          <t>Urea</t>
        </is>
      </c>
      <c r="ABX173" t="n">
        <v/>
      </c>
      <c r="ABY173" t="n">
        <v>58</v>
      </c>
      <c r="ABZ173" t="n">
        <v>3200</v>
      </c>
      <c r="ACA173" t="n">
        <v>41</v>
      </c>
      <c r="ACB173" t="n">
        <v>3200</v>
      </c>
      <c r="ACC173" t="n">
        <v>30</v>
      </c>
      <c r="ACD173" t="n">
        <v>35</v>
      </c>
      <c r="ACE173" t="inlineStr">
        <is>
          <t>Tidak</t>
        </is>
      </c>
      <c r="ACF173" t="inlineStr">
        <is>
          <t>Sangat meningkat</t>
        </is>
      </c>
      <c r="ACG173" t="inlineStr">
        <is>
          <t>Cukup meningkat</t>
        </is>
      </c>
      <c r="ACH173" t="inlineStr">
        <is>
          <t>Cukup meningkat</t>
        </is>
      </c>
      <c r="ACI173" t="n">
        <v/>
      </c>
      <c r="ACJ173" t="n">
        <v/>
      </c>
      <c r="ACK173" t="n">
        <v/>
      </c>
      <c r="ACL173" t="n">
        <v/>
      </c>
      <c r="ACM173" t="n">
        <v/>
      </c>
      <c r="ACN173" t="n">
        <v/>
      </c>
      <c r="ACO173" t="n">
        <v/>
      </c>
      <c r="ACP173" t="n">
        <v/>
      </c>
      <c r="ACQ173" t="n">
        <v/>
      </c>
      <c r="ACR173" t="n">
        <v/>
      </c>
      <c r="ACS173" t="n">
        <v/>
      </c>
      <c r="ACT173" t="inlineStr">
        <is>
          <t>X</t>
        </is>
      </c>
      <c r="ACU173" t="inlineStr">
        <is>
          <t>Manfaat cukup signifikan, terasa di kehidupan sehari-hari</t>
        </is>
      </c>
      <c r="ACV173" t="inlineStr">
        <is>
          <t>Berkurang</t>
        </is>
      </c>
      <c r="ACW173" t="inlineStr">
        <is>
          <t>Anggota keluarga - Perempuan dewasa</t>
        </is>
      </c>
      <c r="ACX173" t="inlineStr">
        <is>
          <t>Netral/tidak tahu</t>
        </is>
      </c>
      <c r="ACY173" t="inlineStr">
        <is>
          <t>Anggota keluarga - Laki-laki dewasa Anggota keluarga - Perempuan dewasa Anggota keluarga - Anak-anak</t>
        </is>
      </c>
      <c r="ACZ173" t="n">
        <v>1</v>
      </c>
      <c r="ADA173" t="n">
        <v>1</v>
      </c>
      <c r="ADB173" t="n">
        <v>1</v>
      </c>
      <c r="ADC173" t="n">
        <v>0</v>
      </c>
      <c r="ADD173" t="inlineStr">
        <is>
          <t>Puas</t>
        </is>
      </c>
      <c r="ADE173" t="inlineStr">
        <is>
          <t>Cukup puas</t>
        </is>
      </c>
      <c r="ADF173" t="inlineStr">
        <is>
          <t>Cukup puas</t>
        </is>
      </c>
      <c r="ADG173" t="inlineStr">
        <is>
          <t>Cukup puas</t>
        </is>
      </c>
      <c r="ADH173" t="inlineStr">
        <is>
          <t>Tidak</t>
        </is>
      </c>
      <c r="ADI173" t="n">
        <v/>
      </c>
      <c r="ADJ173" t="inlineStr">
        <is>
          <t>Puas</t>
        </is>
      </c>
      <c r="ADK173" t="n">
        <v/>
      </c>
      <c r="ADL173" t="n">
        <v/>
      </c>
      <c r="ADM173" t="n">
        <v/>
      </c>
      <c r="ADN173" t="n">
        <v/>
      </c>
      <c r="ADO173" t="n">
        <v/>
      </c>
      <c r="ADP173" t="n">
        <v/>
      </c>
      <c r="ADQ173" t="n">
        <v/>
      </c>
      <c r="ADR173" t="n">
        <v/>
      </c>
      <c r="ADS173" t="n">
        <v/>
      </c>
      <c r="ADT173" t="n">
        <v/>
      </c>
      <c r="ADU173" t="inlineStr">
        <is>
          <t>Memperbaiki sendiri</t>
        </is>
      </c>
      <c r="ADV173" t="n">
        <v>0</v>
      </c>
      <c r="ADW173" t="n">
        <v>0</v>
      </c>
      <c r="ADX173" t="n">
        <v>0</v>
      </c>
      <c r="ADY173" t="n">
        <v>0</v>
      </c>
      <c r="ADZ173" t="n">
        <v>0</v>
      </c>
      <c r="AEA173" t="n">
        <v>1</v>
      </c>
      <c r="AEB173" t="n">
        <v>0</v>
      </c>
      <c r="AEC173" t="n">
        <v>0</v>
      </c>
      <c r="AED173" t="inlineStr">
        <is>
          <t>X</t>
        </is>
      </c>
      <c r="AEE173" t="inlineStr">
        <is>
          <t>Laki-laki dewasa</t>
        </is>
      </c>
      <c r="AEF173" t="n">
        <v/>
      </c>
      <c r="AEG173" t="inlineStr">
        <is>
          <t>Menelepon atau WA langsung</t>
        </is>
      </c>
      <c r="AEH173" t="n">
        <v/>
      </c>
      <c r="AEI173" t="inlineStr">
        <is>
          <t>X</t>
        </is>
      </c>
      <c r="AEJ173" t="inlineStr">
        <is>
          <t>Ya, selalu</t>
        </is>
      </c>
      <c r="AEK173"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AEL173" t="n">
        <v>1</v>
      </c>
      <c r="AEM173" t="n">
        <v>1</v>
      </c>
      <c r="AEN173" t="n">
        <v>1</v>
      </c>
      <c r="AEO173" t="n">
        <v>1</v>
      </c>
      <c r="AEP173" t="n">
        <v>1</v>
      </c>
      <c r="AEQ173" t="n">
        <v>1</v>
      </c>
      <c r="AER173" t="n">
        <v>1</v>
      </c>
      <c r="AES173" t="n">
        <v>1</v>
      </c>
      <c r="AET173" t="n">
        <v>1</v>
      </c>
      <c r="AEU173" t="n">
        <v>1</v>
      </c>
      <c r="AEV173" t="n">
        <v>1</v>
      </c>
      <c r="AEW173" t="n">
        <v>0</v>
      </c>
      <c r="AEX173" t="n">
        <v/>
      </c>
      <c r="AEY173" t="inlineStr">
        <is>
          <t>Mengurangi pengeluaran energi</t>
        </is>
      </c>
      <c r="AEZ173" t="n">
        <v/>
      </c>
      <c r="AFA173" t="inlineStr">
        <is>
          <t>Koperasi</t>
        </is>
      </c>
      <c r="AFB173" t="n">
        <v/>
      </c>
      <c r="AFC173" t="inlineStr">
        <is>
          <t>1000524679-18_55_36.jpg</t>
        </is>
      </c>
      <c r="AFD173" t="inlineStr">
        <is>
          <t>https://kf.kobotoolbox.org/api/v2/assets/avstPQqLr3Ab3ZdcVTXZ6f/data/663576701/attachments/attZM7tR76Mn4rPBboa3oQhJ/</t>
        </is>
      </c>
      <c r="AFE173" t="inlineStr">
        <is>
          <t>1000524676-18_55_41.jpg</t>
        </is>
      </c>
      <c r="AFF173" t="inlineStr">
        <is>
          <t>https://kf.kobotoolbox.org/api/v2/assets/avstPQqLr3Ab3ZdcVTXZ6f/data/663576701/attachments/attNVzNF8QjXyXetZFQpnK9G/</t>
        </is>
      </c>
      <c r="AFG173" t="inlineStr">
        <is>
          <t>Fahrizal khoirul rozikin</t>
        </is>
      </c>
      <c r="AFH173" t="n">
        <v/>
      </c>
      <c r="AFI173" t="n">
        <v/>
      </c>
    </row>
    <row r="174">
      <c r="A174" t="n">
        <v/>
      </c>
      <c r="B174" t="n">
        <v/>
      </c>
      <c r="C174" t="n">
        <v/>
      </c>
      <c r="D174" t="inlineStr">
        <is>
          <t>wiwin suprianto</t>
        </is>
      </c>
      <c r="E174" t="n">
        <v>82210113241</v>
      </c>
      <c r="F174" t="inlineStr">
        <is>
          <t>-7.997618 112.743726 549.5900603402445 19.999886142004865</t>
        </is>
      </c>
      <c r="G174" t="n">
        <v>-7.997618</v>
      </c>
      <c r="H174" t="n">
        <v>112.743726</v>
      </c>
      <c r="I174" t="n">
        <v>549.5900603</v>
      </c>
      <c r="J174" t="n">
        <v>19.99988614</v>
      </c>
      <c r="K174" t="n">
        <v>0</v>
      </c>
      <c r="L174" t="inlineStr">
        <is>
          <t>-7.997621 112.743731 549.6060066422929 19.999999983034094</t>
        </is>
      </c>
      <c r="M174" t="n">
        <v>-7.997621</v>
      </c>
      <c r="N174" t="n">
        <v>112.743731</v>
      </c>
      <c r="O174" t="n">
        <v>549.6060066</v>
      </c>
      <c r="P174" t="n">
        <v>19.99999998</v>
      </c>
      <c r="Q174" t="n">
        <v>0</v>
      </c>
      <c r="R174" t="inlineStr">
        <is>
          <t>Jawa Timur</t>
        </is>
      </c>
      <c r="S174" t="n">
        <v>0</v>
      </c>
      <c r="T174" t="n">
        <v>0</v>
      </c>
      <c r="U174" t="n">
        <v>0</v>
      </c>
      <c r="V174" t="n">
        <v>0</v>
      </c>
      <c r="W174" t="n">
        <v>0</v>
      </c>
      <c r="X174" t="n">
        <v>1</v>
      </c>
      <c r="Y174" t="n">
        <v>0</v>
      </c>
      <c r="Z174" t="n">
        <v>0</v>
      </c>
      <c r="AA174" t="n">
        <v>0</v>
      </c>
      <c r="AB174" t="n">
        <v>0</v>
      </c>
      <c r="AC174" t="inlineStr">
        <is>
          <t>MALANG</t>
        </is>
      </c>
      <c r="AD174" t="inlineStr">
        <is>
          <t>TUMPANG</t>
        </is>
      </c>
      <c r="AE174" t="inlineStr">
        <is>
          <t>WRINGIN SONGO</t>
        </is>
      </c>
      <c r="AF174" t="inlineStr">
        <is>
          <t>KAN JABUNG</t>
        </is>
      </c>
      <c r="AG174" t="inlineStr">
        <is>
          <t>KJP0156</t>
        </is>
      </c>
      <c r="AH174" t="n">
        <v>15</v>
      </c>
      <c r="AI174" t="inlineStr">
        <is>
          <t>VPA1</t>
        </is>
      </c>
      <c r="AJ174" t="inlineStr">
        <is>
          <t>Aktif</t>
        </is>
      </c>
      <c r="AK174" t="n">
        <v>42</v>
      </c>
      <c r="AL174" t="inlineStr">
        <is>
          <t>Laki-laki</t>
        </is>
      </c>
      <c r="AM174" t="inlineStr">
        <is>
          <t>Sudah menikah</t>
        </is>
      </c>
      <c r="AN174" t="inlineStr">
        <is>
          <t>SD/Sederajat</t>
        </is>
      </c>
      <c r="AO174" t="inlineStr">
        <is>
          <t>Peternak</t>
        </is>
      </c>
      <c r="AP174" t="n">
        <v>0</v>
      </c>
      <c r="AQ174" t="n">
        <v>1</v>
      </c>
      <c r="AR174" t="n">
        <v>0</v>
      </c>
      <c r="AS174" t="n">
        <v>0</v>
      </c>
      <c r="AT174" t="n">
        <v>0</v>
      </c>
      <c r="AU174" t="n">
        <v>0</v>
      </c>
      <c r="AV174" t="n">
        <v>0</v>
      </c>
      <c r="AW174" t="n">
        <v>0</v>
      </c>
      <c r="AX174" t="n">
        <v/>
      </c>
      <c r="AY174" t="inlineStr">
        <is>
          <t>Peternak</t>
        </is>
      </c>
      <c r="AZ174" t="n">
        <v>0</v>
      </c>
      <c r="BA174" t="n">
        <v>1</v>
      </c>
      <c r="BB174" t="n">
        <v>0</v>
      </c>
      <c r="BC174" t="n">
        <v>0</v>
      </c>
      <c r="BD174" t="n">
        <v>0</v>
      </c>
      <c r="BE174" t="n">
        <v>0</v>
      </c>
      <c r="BF174" t="n">
        <v>0</v>
      </c>
      <c r="BG174" t="n">
        <v>0</v>
      </c>
      <c r="BH174" t="n">
        <v/>
      </c>
      <c r="BI174" t="inlineStr">
        <is>
          <t>&gt;Rp3.500.000</t>
        </is>
      </c>
      <c r="BJ174" t="n">
        <v>1</v>
      </c>
      <c r="BK174" t="n">
        <v>2</v>
      </c>
      <c r="BL174" t="n">
        <v>1</v>
      </c>
      <c r="BM174" t="n">
        <v>0</v>
      </c>
      <c r="BN174" t="inlineStr">
        <is>
          <t>Milik sendiri</t>
        </is>
      </c>
      <c r="BO174" t="inlineStr">
        <is>
          <t>Permanen (dinding bata dan semen)</t>
        </is>
      </c>
      <c r="BP174" t="n">
        <v>1</v>
      </c>
      <c r="BQ174" t="n">
        <v>0</v>
      </c>
      <c r="BR174" t="n">
        <v>0</v>
      </c>
      <c r="BS174" t="n">
        <v>0</v>
      </c>
      <c r="BT174" t="n">
        <v>0</v>
      </c>
      <c r="BU174" t="n">
        <v/>
      </c>
      <c r="BV174" t="inlineStr">
        <is>
          <t>Keramik/ubin</t>
        </is>
      </c>
      <c r="BW174" t="n">
        <v>0</v>
      </c>
      <c r="BX174" t="n">
        <v>0</v>
      </c>
      <c r="BY174" t="n">
        <v>1</v>
      </c>
      <c r="BZ174" t="n">
        <v>0</v>
      </c>
      <c r="CA174" t="n">
        <v>0</v>
      </c>
      <c r="CB174" t="n">
        <v/>
      </c>
      <c r="CC174" t="inlineStr">
        <is>
          <t>Genting</t>
        </is>
      </c>
      <c r="CD174" t="n">
        <v>0</v>
      </c>
      <c r="CE174" t="n">
        <v>0</v>
      </c>
      <c r="CF174" t="n">
        <v>0</v>
      </c>
      <c r="CG174" t="n">
        <v>0</v>
      </c>
      <c r="CH174" t="n">
        <v>0</v>
      </c>
      <c r="CI174" t="n">
        <v>1</v>
      </c>
      <c r="CJ174" t="n">
        <v>0</v>
      </c>
      <c r="CK174" t="n">
        <v/>
      </c>
      <c r="CL174" t="inlineStr">
        <is>
          <t>Ya</t>
        </is>
      </c>
      <c r="CM174" t="n">
        <v>2011</v>
      </c>
      <c r="CN174" t="inlineStr">
        <is>
          <t>Fixed-Dome (Kubah Tetap)</t>
        </is>
      </c>
      <c r="CO174" t="inlineStr">
        <is>
          <t>8 m³ (6-7 ekor sapi, ±6,5 jam memasak/hari, ±65 kg slurry/hari)</t>
        </is>
      </c>
      <c r="CP174" t="inlineStr">
        <is>
          <t>Anggota keluarga - laki-laki</t>
        </is>
      </c>
      <c r="CQ174" t="n">
        <v>0</v>
      </c>
      <c r="CR174" t="n">
        <v>0</v>
      </c>
      <c r="CS174" t="n">
        <v>0</v>
      </c>
      <c r="CT174" t="n">
        <v>0</v>
      </c>
      <c r="CU174" t="n">
        <v>1</v>
      </c>
      <c r="CV174" t="n">
        <v>0</v>
      </c>
      <c r="CW174" t="n">
        <v>0</v>
      </c>
      <c r="CX174" t="n">
        <v>0</v>
      </c>
      <c r="CY174" t="inlineStr">
        <is>
          <t>Anggota keluarga - laki-laki</t>
        </is>
      </c>
      <c r="CZ174" t="n">
        <v>1</v>
      </c>
      <c r="DA174" t="n">
        <v>0</v>
      </c>
      <c r="DB174" t="n">
        <v>0</v>
      </c>
      <c r="DC174" t="n">
        <v/>
      </c>
      <c r="DD174" t="inlineStr">
        <is>
          <t>Anggota keluarga - laki-laki</t>
        </is>
      </c>
      <c r="DE174" t="n">
        <v>1</v>
      </c>
      <c r="DF174" t="n">
        <v>0</v>
      </c>
      <c r="DG174" t="n">
        <v>0</v>
      </c>
      <c r="DH174" t="n">
        <v>0</v>
      </c>
      <c r="DI174" t="n">
        <v/>
      </c>
      <c r="DJ174" t="inlineStr">
        <is>
          <t>CPO atau pendamping</t>
        </is>
      </c>
      <c r="DK174" t="n">
        <v>0</v>
      </c>
      <c r="DL174" t="n">
        <v>0</v>
      </c>
      <c r="DM174" t="n">
        <v>1</v>
      </c>
      <c r="DN174" t="n">
        <v>0</v>
      </c>
      <c r="DO174" t="n">
        <v/>
      </c>
      <c r="DP174" t="inlineStr">
        <is>
          <t>Ya</t>
        </is>
      </c>
      <c r="DQ174" t="n">
        <v/>
      </c>
      <c r="DR174" t="n">
        <v/>
      </c>
      <c r="DS174" t="n">
        <v/>
      </c>
      <c r="DT174" t="n">
        <v/>
      </c>
      <c r="DU174" t="n">
        <v/>
      </c>
      <c r="DV174" t="n">
        <v/>
      </c>
      <c r="DW174" t="n">
        <v/>
      </c>
      <c r="DX174" t="n">
        <v/>
      </c>
      <c r="DY174" t="n">
        <v/>
      </c>
      <c r="DZ174" t="n">
        <v/>
      </c>
      <c r="EA174" t="n">
        <v/>
      </c>
      <c r="EB174" t="n">
        <v/>
      </c>
      <c r="EC174" t="n">
        <v/>
      </c>
      <c r="ED174" t="n">
        <v/>
      </c>
      <c r="EE174" t="n">
        <v/>
      </c>
      <c r="EF174" t="n">
        <v/>
      </c>
      <c r="EG174" t="n">
        <v/>
      </c>
      <c r="EH174" t="n">
        <v/>
      </c>
      <c r="EI174" t="inlineStr">
        <is>
          <t>Tidak ada masalah</t>
        </is>
      </c>
      <c r="EJ174" t="n">
        <v>0</v>
      </c>
      <c r="EK174" t="n">
        <v>0</v>
      </c>
      <c r="EL174" t="n">
        <v>0</v>
      </c>
      <c r="EM174" t="n">
        <v>1</v>
      </c>
      <c r="EN174" t="n">
        <v>0</v>
      </c>
      <c r="EO174" t="n">
        <v/>
      </c>
      <c r="EP174" t="inlineStr">
        <is>
          <t>Ya, cukup jelas dan mudah diikuti</t>
        </is>
      </c>
      <c r="EQ174" t="inlineStr">
        <is>
          <t>Pelatihan</t>
        </is>
      </c>
      <c r="ER174" t="inlineStr">
        <is>
          <t>CPO atau pendamping</t>
        </is>
      </c>
      <c r="ES174" t="n">
        <v>1</v>
      </c>
      <c r="ET174" t="n">
        <v>0</v>
      </c>
      <c r="EU174" t="n">
        <v>0</v>
      </c>
      <c r="EV174" t="n">
        <v>0</v>
      </c>
      <c r="EW174" t="n">
        <v/>
      </c>
      <c r="EX174" t="inlineStr">
        <is>
          <t>Anggota keluarga - Laki-laki</t>
        </is>
      </c>
      <c r="EY174" t="n">
        <v>1</v>
      </c>
      <c r="EZ174" t="n">
        <v>0</v>
      </c>
      <c r="FA174" t="n">
        <v>0</v>
      </c>
      <c r="FB174" t="n">
        <v/>
      </c>
      <c r="FC174" t="inlineStr">
        <is>
          <t>Setiap bulan</t>
        </is>
      </c>
      <c r="FD174" t="n">
        <v/>
      </c>
      <c r="FE174" t="inlineStr">
        <is>
          <t>Mengetahui</t>
        </is>
      </c>
      <c r="FF174" t="inlineStr">
        <is>
          <t>Jarang (setiap bulan atau lebih)</t>
        </is>
      </c>
      <c r="FG174" t="inlineStr">
        <is>
          <t>Mengetahui</t>
        </is>
      </c>
      <c r="FH174" t="inlineStr">
        <is>
          <t>Jarang (setiap bulan atau lebih)</t>
        </is>
      </c>
      <c r="FI174" t="inlineStr">
        <is>
          <t>Mengetahui</t>
        </is>
      </c>
      <c r="FJ174" t="inlineStr">
        <is>
          <t>Selalu (setiap hari)</t>
        </is>
      </c>
      <c r="FK174" t="inlineStr">
        <is>
          <t>Mengetahui</t>
        </is>
      </c>
      <c r="FL174" t="inlineStr">
        <is>
          <t>Cukup sering (2 minggu sekali)</t>
        </is>
      </c>
      <c r="FM174" t="inlineStr">
        <is>
          <t>Mengetahui</t>
        </is>
      </c>
      <c r="FN174" t="inlineStr">
        <is>
          <t>Jarang (setiap bulan atau lebih)</t>
        </is>
      </c>
      <c r="FO174" t="inlineStr">
        <is>
          <t>Mengetahui</t>
        </is>
      </c>
      <c r="FP174" t="inlineStr">
        <is>
          <t>Jarang (setiap bulan atau lebih)</t>
        </is>
      </c>
      <c r="FQ174" t="inlineStr">
        <is>
          <t>Mengetahui</t>
        </is>
      </c>
      <c r="FR174" t="inlineStr">
        <is>
          <t>Ya</t>
        </is>
      </c>
      <c r="FS174" t="inlineStr">
        <is>
          <t>Mengetahui</t>
        </is>
      </c>
      <c r="FT174" t="inlineStr">
        <is>
          <t>Ya, selalu</t>
        </is>
      </c>
      <c r="FU174" t="inlineStr">
        <is>
          <t>Laki-laki dewasa</t>
        </is>
      </c>
      <c r="FV174" t="n">
        <v>1</v>
      </c>
      <c r="FW174" t="n">
        <v>0</v>
      </c>
      <c r="FX174" t="n">
        <v>0</v>
      </c>
      <c r="FY174" t="n">
        <v>0</v>
      </c>
      <c r="FZ174" t="inlineStr">
        <is>
          <t>Sangat memahami</t>
        </is>
      </c>
      <c r="GA174" t="inlineStr">
        <is>
          <t>CPO Pelatihan</t>
        </is>
      </c>
      <c r="GB174" t="n">
        <v>1</v>
      </c>
      <c r="GC174" t="n">
        <v>1</v>
      </c>
      <c r="GD174" t="n">
        <v>0</v>
      </c>
      <c r="GE174" t="n">
        <v>0</v>
      </c>
      <c r="GF174" t="n">
        <v/>
      </c>
      <c r="GG174" t="inlineStr">
        <is>
          <t>Selalu</t>
        </is>
      </c>
      <c r="GH174" t="inlineStr">
        <is>
          <t>Ya</t>
        </is>
      </c>
      <c r="GI174" t="inlineStr">
        <is>
          <t>Tetangga</t>
        </is>
      </c>
      <c r="GJ174" t="n">
        <v>1</v>
      </c>
      <c r="GK174" t="n">
        <v>0</v>
      </c>
      <c r="GL174" t="n">
        <v>0</v>
      </c>
      <c r="GM174" t="n">
        <v>0</v>
      </c>
      <c r="GN174" t="n">
        <v/>
      </c>
      <c r="GO174" t="n">
        <v>8</v>
      </c>
      <c r="GP174" t="inlineStr">
        <is>
          <t>Sebagian</t>
        </is>
      </c>
      <c r="GQ174" t="inlineStr">
        <is>
          <t>LPG</t>
        </is>
      </c>
      <c r="GR174" t="n">
        <v>1</v>
      </c>
      <c r="GS174" t="n">
        <v>0</v>
      </c>
      <c r="GT174" t="n">
        <v>0</v>
      </c>
      <c r="GU174" t="n">
        <v>0</v>
      </c>
      <c r="GV174" t="n">
        <v>0</v>
      </c>
      <c r="GW174" t="n">
        <v>0</v>
      </c>
      <c r="GX174" t="n">
        <v>0</v>
      </c>
      <c r="GY174" t="n">
        <v/>
      </c>
      <c r="GZ174" t="inlineStr">
        <is>
          <t>Tidak</t>
        </is>
      </c>
      <c r="HA174" t="n">
        <v/>
      </c>
      <c r="HB174" t="n">
        <v/>
      </c>
      <c r="HC174" t="n">
        <v/>
      </c>
      <c r="HD174" t="n">
        <v/>
      </c>
      <c r="HE174" t="n">
        <v/>
      </c>
      <c r="HF174" t="n">
        <v/>
      </c>
      <c r="HG174" t="n">
        <v/>
      </c>
      <c r="HH174" t="n">
        <v/>
      </c>
      <c r="HI174" t="n">
        <v/>
      </c>
      <c r="HJ174" t="n">
        <v/>
      </c>
      <c r="HK174" t="n">
        <v/>
      </c>
      <c r="HL174" t="n">
        <v/>
      </c>
      <c r="HM174" t="n">
        <v/>
      </c>
      <c r="HN174" t="n">
        <v/>
      </c>
      <c r="HO174" t="n">
        <v/>
      </c>
      <c r="HP174" t="n">
        <v/>
      </c>
      <c r="HQ174" t="n">
        <v/>
      </c>
      <c r="HR174" t="n">
        <v/>
      </c>
      <c r="HS174" t="n">
        <v/>
      </c>
      <c r="HT174" t="n">
        <v/>
      </c>
      <c r="HU174" t="n">
        <v/>
      </c>
      <c r="HV174" t="n">
        <v/>
      </c>
      <c r="HW174" t="n">
        <v/>
      </c>
      <c r="HX174" t="n">
        <v/>
      </c>
      <c r="HY174" t="n">
        <v/>
      </c>
      <c r="HZ174" t="n">
        <v/>
      </c>
      <c r="IA174" t="n">
        <v>2</v>
      </c>
      <c r="IB174" t="n">
        <v>40000</v>
      </c>
      <c r="IC174" t="n">
        <v/>
      </c>
      <c r="ID174" t="n">
        <v/>
      </c>
      <c r="IE174" t="n">
        <v/>
      </c>
      <c r="IF174" t="n">
        <v/>
      </c>
      <c r="IG174" t="n">
        <v/>
      </c>
      <c r="IH174" t="n">
        <v/>
      </c>
      <c r="II174" t="n">
        <v/>
      </c>
      <c r="IJ174" t="n">
        <v/>
      </c>
      <c r="IK174" t="inlineStr">
        <is>
          <t>50-65 kg</t>
        </is>
      </c>
      <c r="IL174" t="inlineStr">
        <is>
          <t>&gt;5 jam</t>
        </is>
      </c>
      <c r="IM174" t="inlineStr">
        <is>
          <t>Ya</t>
        </is>
      </c>
      <c r="IN174" t="inlineStr">
        <is>
          <t>Ya</t>
        </is>
      </c>
      <c r="IO174" t="inlineStr">
        <is>
          <t>Lebih bersih</t>
        </is>
      </c>
      <c r="IP174" t="n">
        <v/>
      </c>
      <c r="IQ174" t="inlineStr">
        <is>
          <t>Lebih jarang (lebih sering tidak terkena)</t>
        </is>
      </c>
      <c r="IR174" t="inlineStr">
        <is>
          <t>Anak-anak (0-18 tahun)</t>
        </is>
      </c>
      <c r="IS174" t="n">
        <v>0</v>
      </c>
      <c r="IT174" t="n">
        <v>0</v>
      </c>
      <c r="IU174" t="n">
        <v>1</v>
      </c>
      <c r="IV174" t="inlineStr">
        <is>
          <t>Anak-anak (0-18 tahun)</t>
        </is>
      </c>
      <c r="IW174" t="n">
        <v>0</v>
      </c>
      <c r="IX174" t="n">
        <v>0</v>
      </c>
      <c r="IY174" t="n">
        <v>1</v>
      </c>
      <c r="IZ174" t="inlineStr">
        <is>
          <t>Lebih jarang (lebih sering tidak terkena)</t>
        </is>
      </c>
      <c r="JA174" t="inlineStr">
        <is>
          <t>Perempuan dewasa</t>
        </is>
      </c>
      <c r="JB174" t="n">
        <v>0</v>
      </c>
      <c r="JC174" t="n">
        <v>1</v>
      </c>
      <c r="JD174" t="n">
        <v>0</v>
      </c>
      <c r="JE174" t="inlineStr">
        <is>
          <t>Perempuan dewasa</t>
        </is>
      </c>
      <c r="JF174" t="n">
        <v>0</v>
      </c>
      <c r="JG174" t="n">
        <v>1</v>
      </c>
      <c r="JH174" t="n">
        <v>0</v>
      </c>
      <c r="JI174" t="inlineStr">
        <is>
          <t>Lebih jarang (lebih sering tidak terkena)</t>
        </is>
      </c>
      <c r="JJ174" t="inlineStr">
        <is>
          <t>Anak-anak (0-18 tahun)</t>
        </is>
      </c>
      <c r="JK174" t="n">
        <v>0</v>
      </c>
      <c r="JL174" t="n">
        <v>0</v>
      </c>
      <c r="JM174" t="n">
        <v>1</v>
      </c>
      <c r="JN174" t="inlineStr">
        <is>
          <t>Anak-anak (0-18 tahun)</t>
        </is>
      </c>
      <c r="JO174" t="n">
        <v>0</v>
      </c>
      <c r="JP174" t="n">
        <v>0</v>
      </c>
      <c r="JQ174" t="n">
        <v>1</v>
      </c>
      <c r="JR174" t="inlineStr">
        <is>
          <t>Tidak pernah</t>
        </is>
      </c>
      <c r="JS174" t="n">
        <v/>
      </c>
      <c r="JT174" t="n">
        <v/>
      </c>
      <c r="JU174" t="n">
        <v/>
      </c>
      <c r="JV174" t="n">
        <v/>
      </c>
      <c r="JW174" t="n">
        <v/>
      </c>
      <c r="JX174" t="n">
        <v/>
      </c>
      <c r="JY174" t="n">
        <v/>
      </c>
      <c r="JZ174" t="n">
        <v/>
      </c>
      <c r="KA174" t="inlineStr">
        <is>
          <t>Tidak pernah</t>
        </is>
      </c>
      <c r="KB174" t="n">
        <v/>
      </c>
      <c r="KC174" t="n">
        <v/>
      </c>
      <c r="KD174" t="n">
        <v/>
      </c>
      <c r="KE174" t="n">
        <v/>
      </c>
      <c r="KF174" t="n">
        <v/>
      </c>
      <c r="KG174" t="n">
        <v/>
      </c>
      <c r="KH174" t="n">
        <v/>
      </c>
      <c r="KI174" t="n">
        <v/>
      </c>
      <c r="KJ174" t="inlineStr">
        <is>
          <t>Tidak pernah</t>
        </is>
      </c>
      <c r="KK174" t="n">
        <v/>
      </c>
      <c r="KL174" t="n">
        <v/>
      </c>
      <c r="KM174" t="n">
        <v/>
      </c>
      <c r="KN174" t="n">
        <v/>
      </c>
      <c r="KO174" t="n">
        <v/>
      </c>
      <c r="KP174" t="n">
        <v/>
      </c>
      <c r="KQ174" t="n">
        <v/>
      </c>
      <c r="KR174" t="n">
        <v/>
      </c>
      <c r="KS174" t="inlineStr">
        <is>
          <t>Jauh lebih baik</t>
        </is>
      </c>
      <c r="KT174" t="inlineStr">
        <is>
          <t>0-1 kali</t>
        </is>
      </c>
      <c r="KU174" t="inlineStr">
        <is>
          <t>0-1 kali</t>
        </is>
      </c>
      <c r="KV174" t="inlineStr">
        <is>
          <t>Laki-laki dewasa</t>
        </is>
      </c>
      <c r="KW174" t="n">
        <v>1</v>
      </c>
      <c r="KX174" t="n">
        <v>0</v>
      </c>
      <c r="KY174" t="n">
        <v>0</v>
      </c>
      <c r="KZ174" t="n">
        <v>0</v>
      </c>
      <c r="LA174" t="inlineStr">
        <is>
          <t>Jauh lebih baik</t>
        </is>
      </c>
      <c r="LB174" t="inlineStr">
        <is>
          <t>Jauh lebih baik</t>
        </is>
      </c>
      <c r="LC174" t="n">
        <v>0</v>
      </c>
      <c r="LD174" t="n">
        <v>8</v>
      </c>
      <c r="LE174" t="n">
        <v>0</v>
      </c>
      <c r="LF174" t="n">
        <v>0</v>
      </c>
      <c r="LG174" t="inlineStr">
        <is>
          <t>Ya</t>
        </is>
      </c>
      <c r="LH174" t="n">
        <v>40000</v>
      </c>
      <c r="LI174" t="n">
        <v/>
      </c>
      <c r="LJ174" t="inlineStr">
        <is>
          <t>Tabungan</t>
        </is>
      </c>
      <c r="LK174" t="n">
        <v>1</v>
      </c>
      <c r="LL174" t="n">
        <v>0</v>
      </c>
      <c r="LM174" t="n">
        <v>0</v>
      </c>
      <c r="LN174" t="n">
        <v>0</v>
      </c>
      <c r="LO174" t="n">
        <v>0</v>
      </c>
      <c r="LP174" t="n">
        <v>0</v>
      </c>
      <c r="LQ174" t="n">
        <v>0</v>
      </c>
      <c r="LR174" t="n">
        <v/>
      </c>
      <c r="LS174" t="n">
        <v>10</v>
      </c>
      <c r="LT174" t="n">
        <v>0</v>
      </c>
      <c r="LU174" t="n">
        <v>0</v>
      </c>
      <c r="LV174" t="n">
        <v>10</v>
      </c>
      <c r="LW174" t="n">
        <v>0</v>
      </c>
      <c r="LX174" t="n">
        <v>0</v>
      </c>
      <c r="LY174" t="n">
        <v>5</v>
      </c>
      <c r="LZ174" t="n">
        <v>0</v>
      </c>
      <c r="MA174" t="n">
        <v>0</v>
      </c>
      <c r="MB174" t="inlineStr">
        <is>
          <t>Ya</t>
        </is>
      </c>
      <c r="MC174" t="n">
        <v>0</v>
      </c>
      <c r="MD174" t="n">
        <v>0</v>
      </c>
      <c r="ME174" t="n">
        <v>0</v>
      </c>
      <c r="MF174" t="n">
        <v>0</v>
      </c>
      <c r="MG174" t="n">
        <v>0</v>
      </c>
      <c r="MH174" t="n">
        <v>0</v>
      </c>
      <c r="MI174" t="inlineStr">
        <is>
          <t>Istirahat</t>
        </is>
      </c>
      <c r="MJ174" t="n">
        <v>0</v>
      </c>
      <c r="MK174" t="n">
        <v>0</v>
      </c>
      <c r="ML174" t="n">
        <v>1</v>
      </c>
      <c r="MM174" t="n">
        <v>0</v>
      </c>
      <c r="MN174" t="n">
        <v>0</v>
      </c>
      <c r="MO174" t="n">
        <v>0</v>
      </c>
      <c r="MP174" t="n">
        <v/>
      </c>
      <c r="MQ174" t="n">
        <v/>
      </c>
      <c r="MR174" t="inlineStr">
        <is>
          <t>Istirahat</t>
        </is>
      </c>
      <c r="MS174" t="n">
        <v/>
      </c>
      <c r="MT174" t="inlineStr">
        <is>
          <t>Istirahat</t>
        </is>
      </c>
      <c r="MU174" t="inlineStr">
        <is>
          <t>Ya, untuk anggota keluarga</t>
        </is>
      </c>
      <c r="MV174" t="inlineStr">
        <is>
          <t>Produksi dan penjualan bioslurry</t>
        </is>
      </c>
      <c r="MW174" t="n">
        <v>0</v>
      </c>
      <c r="MX174" t="n">
        <v>0</v>
      </c>
      <c r="MY174" t="n">
        <v>1</v>
      </c>
      <c r="MZ174" t="n">
        <v>0</v>
      </c>
      <c r="NA174" t="n">
        <v/>
      </c>
      <c r="NB174" t="n">
        <v/>
      </c>
      <c r="NC174" t="inlineStr">
        <is>
          <t>Padat</t>
        </is>
      </c>
      <c r="ND174" t="n">
        <v>0</v>
      </c>
      <c r="NE174" t="n">
        <v>1</v>
      </c>
      <c r="NF174" t="n">
        <v/>
      </c>
      <c r="NG174" t="n">
        <v>25</v>
      </c>
      <c r="NH174" t="inlineStr">
        <is>
          <t>Karung</t>
        </is>
      </c>
      <c r="NI174" t="n">
        <v/>
      </c>
      <c r="NJ174" t="n">
        <v>5000</v>
      </c>
      <c r="NK174" t="inlineStr">
        <is>
          <t>Karung</t>
        </is>
      </c>
      <c r="NL174" t="inlineStr">
        <is>
          <t>Tidak</t>
        </is>
      </c>
      <c r="NM174" t="inlineStr">
        <is>
          <t>Kombinasi dana mandiri dan dana hibah</t>
        </is>
      </c>
      <c r="NN174" t="inlineStr">
        <is>
          <t>1-1.000.000</t>
        </is>
      </c>
      <c r="NO174" t="inlineStr">
        <is>
          <t>Yayasan Rumah Energi atau BIRU</t>
        </is>
      </c>
      <c r="NP174" t="n">
        <v/>
      </c>
      <c r="NQ174" t="n">
        <v/>
      </c>
      <c r="NR174" t="n">
        <v/>
      </c>
      <c r="NS174" t="n">
        <v/>
      </c>
      <c r="NT174" t="n">
        <v/>
      </c>
      <c r="NU174" t="n">
        <v/>
      </c>
      <c r="NV174" t="inlineStr">
        <is>
          <t>Anggota keluarga - Laki-laki dewasa</t>
        </is>
      </c>
      <c r="NW174" t="n">
        <v/>
      </c>
      <c r="NX174" t="inlineStr">
        <is>
          <t>Sedikit meningkat</t>
        </is>
      </c>
      <c r="NY174" t="n">
        <v>60</v>
      </c>
      <c r="NZ174" t="n">
        <v>0</v>
      </c>
      <c r="OA174" t="n">
        <v>0</v>
      </c>
      <c r="OB174" t="n">
        <v>10</v>
      </c>
      <c r="OC174" t="n">
        <v>0</v>
      </c>
      <c r="OD174" t="n">
        <v>0</v>
      </c>
      <c r="OE174" t="inlineStr">
        <is>
          <t>Jauh lebih baik</t>
        </is>
      </c>
      <c r="OF174" t="inlineStr">
        <is>
          <t>Jauh lebih baik (beda waktu memasak lebih cepat setengah jam atau lebih, ATAU tidak lagi ada rasa/bau makanan yang berubah, ATAU alasan lainnya)</t>
        </is>
      </c>
      <c r="OG174" t="inlineStr">
        <is>
          <t>Ya</t>
        </is>
      </c>
      <c r="OH174" t="n">
        <v>0</v>
      </c>
      <c r="OI174" t="n">
        <v>10</v>
      </c>
      <c r="OJ174" t="n">
        <v>0</v>
      </c>
      <c r="OK174" t="n">
        <v>0</v>
      </c>
      <c r="OL174" t="n">
        <v>0</v>
      </c>
      <c r="OM174" t="n">
        <v>0</v>
      </c>
      <c r="ON174" t="n">
        <v>0</v>
      </c>
      <c r="OO174" t="n">
        <v>0</v>
      </c>
      <c r="OP174" t="inlineStr">
        <is>
          <t>Sapi perah</t>
        </is>
      </c>
      <c r="OQ174" t="n">
        <v>0</v>
      </c>
      <c r="OR174" t="n">
        <v>1</v>
      </c>
      <c r="OS174" t="n">
        <v>0</v>
      </c>
      <c r="OT174" t="n">
        <v>0</v>
      </c>
      <c r="OU174" t="n">
        <v>0</v>
      </c>
      <c r="OV174" t="n">
        <v>0</v>
      </c>
      <c r="OW174" t="n">
        <v>0</v>
      </c>
      <c r="OX174" t="n">
        <v>0</v>
      </c>
      <c r="OY174" t="n">
        <v>0</v>
      </c>
      <c r="OZ174" t="inlineStr">
        <is>
          <t>Sapi perah</t>
        </is>
      </c>
      <c r="PA174" t="n">
        <v>0</v>
      </c>
      <c r="PB174" t="n">
        <v>1</v>
      </c>
      <c r="PC174" t="n">
        <v>0</v>
      </c>
      <c r="PD174" t="n">
        <v>0</v>
      </c>
      <c r="PE174" t="n">
        <v>0</v>
      </c>
      <c r="PF174" t="n">
        <v>0</v>
      </c>
      <c r="PG174" t="n">
        <v>0</v>
      </c>
      <c r="PH174" t="n">
        <v>0</v>
      </c>
      <c r="PI174" t="n">
        <v>0</v>
      </c>
      <c r="PJ174" t="inlineStr">
        <is>
          <t>Sapi perah</t>
        </is>
      </c>
      <c r="PK174" t="n">
        <v>0</v>
      </c>
      <c r="PL174" t="n">
        <v>1</v>
      </c>
      <c r="PM174" t="n">
        <v>0</v>
      </c>
      <c r="PN174" t="n">
        <v>0</v>
      </c>
      <c r="PO174" t="n">
        <v>0</v>
      </c>
      <c r="PP174" t="n">
        <v>0</v>
      </c>
      <c r="PQ174" t="n">
        <v>0</v>
      </c>
      <c r="PR174" t="n">
        <v>0</v>
      </c>
      <c r="PS174" t="n">
        <v>0</v>
      </c>
      <c r="PT174" t="n">
        <v/>
      </c>
      <c r="PU174" t="n">
        <v/>
      </c>
      <c r="PV174" t="n">
        <v/>
      </c>
      <c r="PW174" t="n">
        <v/>
      </c>
      <c r="PX174" t="n">
        <v/>
      </c>
      <c r="PY174" t="n">
        <v/>
      </c>
      <c r="PZ174" t="n">
        <v/>
      </c>
      <c r="QA174" t="n">
        <v/>
      </c>
      <c r="QB174" t="n">
        <v/>
      </c>
      <c r="QC174" t="n">
        <v/>
      </c>
      <c r="QD174" t="n">
        <v/>
      </c>
      <c r="QE174" t="inlineStr">
        <is>
          <t>1-Disebarkan ke lahan terbuka</t>
        </is>
      </c>
      <c r="QF174" t="n">
        <v>0</v>
      </c>
      <c r="QG174" t="n">
        <v>0</v>
      </c>
      <c r="QH174" t="n">
        <v>0</v>
      </c>
      <c r="QI174" t="n">
        <v>0</v>
      </c>
      <c r="QJ174" t="n">
        <v>0</v>
      </c>
      <c r="QK174" t="n">
        <v>1</v>
      </c>
      <c r="QL174" t="n">
        <v>0</v>
      </c>
      <c r="QM174" t="n">
        <v>0</v>
      </c>
      <c r="QN174" t="n">
        <v>0</v>
      </c>
      <c r="QO174" t="n">
        <v/>
      </c>
      <c r="QP174" t="n">
        <v/>
      </c>
      <c r="QQ174" t="n">
        <v/>
      </c>
      <c r="QR174" t="n">
        <v/>
      </c>
      <c r="QS174" t="n">
        <v/>
      </c>
      <c r="QT174" t="n">
        <v/>
      </c>
      <c r="QU174" t="n">
        <v/>
      </c>
      <c r="QV174" t="n">
        <v/>
      </c>
      <c r="QW174" t="n">
        <v/>
      </c>
      <c r="QX174" t="n">
        <v/>
      </c>
      <c r="QY174" t="n">
        <v/>
      </c>
      <c r="QZ174" t="n">
        <v/>
      </c>
      <c r="RA174" t="n">
        <v/>
      </c>
      <c r="RB174" t="n">
        <v/>
      </c>
      <c r="RC174" t="n">
        <v/>
      </c>
      <c r="RD174" t="n">
        <v/>
      </c>
      <c r="RE174" t="n">
        <v/>
      </c>
      <c r="RF174" t="n">
        <v/>
      </c>
      <c r="RG174" t="n">
        <v/>
      </c>
      <c r="RH174" t="n">
        <v/>
      </c>
      <c r="RI174" t="n">
        <v/>
      </c>
      <c r="RJ174" t="n">
        <v/>
      </c>
      <c r="RK174" t="n">
        <v/>
      </c>
      <c r="RL174" t="n">
        <v/>
      </c>
      <c r="RM174" t="n">
        <v/>
      </c>
      <c r="RN174" t="n">
        <v/>
      </c>
      <c r="RO174" t="n">
        <v/>
      </c>
      <c r="RP174" t="n">
        <v/>
      </c>
      <c r="RQ174" t="n">
        <v/>
      </c>
      <c r="RR174" t="n">
        <v/>
      </c>
      <c r="RS174" t="n">
        <v/>
      </c>
      <c r="RT174" t="n">
        <v/>
      </c>
      <c r="RU174" t="n">
        <v/>
      </c>
      <c r="RV174" t="n">
        <v/>
      </c>
      <c r="RW174" t="n">
        <v/>
      </c>
      <c r="RX174" t="n">
        <v/>
      </c>
      <c r="RY174" t="n">
        <v/>
      </c>
      <c r="RZ174" t="n">
        <v/>
      </c>
      <c r="SA174" t="n">
        <v/>
      </c>
      <c r="SB174" t="n">
        <v/>
      </c>
      <c r="SC174" t="n">
        <v/>
      </c>
      <c r="SD174" t="n">
        <v/>
      </c>
      <c r="SE174" t="n">
        <v/>
      </c>
      <c r="SF174" t="n">
        <v/>
      </c>
      <c r="SG174" t="n">
        <v/>
      </c>
      <c r="SH174" t="n">
        <v/>
      </c>
      <c r="SI174" t="n">
        <v/>
      </c>
      <c r="SJ174" t="n">
        <v/>
      </c>
      <c r="SK174" t="n">
        <v/>
      </c>
      <c r="SL174" t="n">
        <v/>
      </c>
      <c r="SM174" t="n">
        <v/>
      </c>
      <c r="SN174" t="n">
        <v/>
      </c>
      <c r="SO174" t="n">
        <v/>
      </c>
      <c r="SP174" t="n">
        <v/>
      </c>
      <c r="SQ174" t="n">
        <v/>
      </c>
      <c r="SR174" t="n">
        <v/>
      </c>
      <c r="SS174" t="n">
        <v/>
      </c>
      <c r="ST174" t="n">
        <v/>
      </c>
      <c r="SU174" t="n">
        <v/>
      </c>
      <c r="SV174" t="n">
        <v/>
      </c>
      <c r="SW174" t="n">
        <v/>
      </c>
      <c r="SX174" t="n">
        <v/>
      </c>
      <c r="SY174" t="n">
        <v/>
      </c>
      <c r="SZ174" t="n">
        <v>5</v>
      </c>
      <c r="TA174" t="n">
        <v/>
      </c>
      <c r="TB174" t="n">
        <v/>
      </c>
      <c r="TC174" t="n">
        <v/>
      </c>
      <c r="TD174" t="n">
        <v/>
      </c>
      <c r="TE174" t="n">
        <v/>
      </c>
      <c r="TF174" t="n">
        <v/>
      </c>
      <c r="TG174" t="n">
        <v/>
      </c>
      <c r="TH174" t="n">
        <v/>
      </c>
      <c r="TI174" t="n">
        <v/>
      </c>
      <c r="TJ174" t="n">
        <v/>
      </c>
      <c r="TK174" t="n">
        <v/>
      </c>
      <c r="TL174" t="n">
        <v/>
      </c>
      <c r="TM174" t="n">
        <v/>
      </c>
      <c r="TN174" t="n">
        <v/>
      </c>
      <c r="TO174" t="n">
        <v/>
      </c>
      <c r="TP174" t="n">
        <v/>
      </c>
      <c r="TQ174" t="n">
        <v/>
      </c>
      <c r="TR174" t="n">
        <v/>
      </c>
      <c r="TS174" t="n">
        <v/>
      </c>
      <c r="TT174" t="n">
        <v/>
      </c>
      <c r="TU174" t="n">
        <v/>
      </c>
      <c r="TV174" t="n">
        <v/>
      </c>
      <c r="TW174" t="n">
        <v/>
      </c>
      <c r="TX174" t="n">
        <v/>
      </c>
      <c r="TY174" t="n">
        <v/>
      </c>
      <c r="TZ174" t="n">
        <v/>
      </c>
      <c r="UA174" t="n">
        <v/>
      </c>
      <c r="UB174" t="n">
        <v/>
      </c>
      <c r="UC174" t="n">
        <v/>
      </c>
      <c r="UD174" t="n">
        <v/>
      </c>
      <c r="UE174" t="n">
        <v/>
      </c>
      <c r="UF174" t="n">
        <v/>
      </c>
      <c r="UG174" t="n">
        <v/>
      </c>
      <c r="UH174" t="n">
        <v/>
      </c>
      <c r="UI174" t="n">
        <v/>
      </c>
      <c r="UJ174" t="n">
        <v/>
      </c>
      <c r="UK174" t="n">
        <v/>
      </c>
      <c r="UL174" t="n">
        <v/>
      </c>
      <c r="UM174" t="n">
        <v/>
      </c>
      <c r="UN174" t="n">
        <v/>
      </c>
      <c r="UO174" t="n">
        <v/>
      </c>
      <c r="UP174" t="n">
        <v/>
      </c>
      <c r="UQ174" t="n">
        <v/>
      </c>
      <c r="UR174" t="n">
        <v/>
      </c>
      <c r="US174" t="n">
        <v/>
      </c>
      <c r="UT174" t="n">
        <v/>
      </c>
      <c r="UU174" t="n">
        <v/>
      </c>
      <c r="UV174" t="inlineStr">
        <is>
          <t>Pemberian pakan di kandang</t>
        </is>
      </c>
      <c r="UW174" t="n">
        <v/>
      </c>
      <c r="UX174" t="n">
        <v/>
      </c>
      <c r="UY174" t="n">
        <v/>
      </c>
      <c r="UZ174" t="n">
        <v/>
      </c>
      <c r="VA174" t="n">
        <v/>
      </c>
      <c r="VB174" t="n">
        <v/>
      </c>
      <c r="VC174" t="n">
        <v/>
      </c>
      <c r="VD174" t="inlineStr">
        <is>
          <t>Sangat jarang (&gt;1 bulan sekali)</t>
        </is>
      </c>
      <c r="VE174" t="n">
        <v/>
      </c>
      <c r="VF174" t="n">
        <v/>
      </c>
      <c r="VG174" t="n">
        <v/>
      </c>
      <c r="VH174" t="n">
        <v/>
      </c>
      <c r="VI174" t="n">
        <v/>
      </c>
      <c r="VJ174" t="n">
        <v/>
      </c>
      <c r="VK174" t="n">
        <v/>
      </c>
      <c r="VL174" t="inlineStr">
        <is>
          <t>Sangat sering (&gt;1 kali sehari)</t>
        </is>
      </c>
      <c r="VM174" t="n">
        <v/>
      </c>
      <c r="VN174" t="n">
        <v/>
      </c>
      <c r="VO174" t="n">
        <v/>
      </c>
      <c r="VP174" t="n">
        <v/>
      </c>
      <c r="VQ174" t="n">
        <v/>
      </c>
      <c r="VR174" t="n">
        <v/>
      </c>
      <c r="VS174" t="n">
        <v/>
      </c>
      <c r="VT174" t="n">
        <v/>
      </c>
      <c r="VU174" t="n">
        <v/>
      </c>
      <c r="VV174" t="n">
        <v/>
      </c>
      <c r="VW174" t="n">
        <v/>
      </c>
      <c r="VX174" t="n">
        <v/>
      </c>
      <c r="VY174" t="n">
        <v/>
      </c>
      <c r="VZ174" t="n">
        <v/>
      </c>
      <c r="WA174" t="n">
        <v/>
      </c>
      <c r="WB174" t="n">
        <v/>
      </c>
      <c r="WC174" t="n">
        <v/>
      </c>
      <c r="WD174" t="n">
        <v/>
      </c>
      <c r="WE174" t="n">
        <v/>
      </c>
      <c r="WF174" t="inlineStr">
        <is>
          <t>6-Digester biogas</t>
        </is>
      </c>
      <c r="WG174" t="n">
        <v>0</v>
      </c>
      <c r="WH174" t="n">
        <v>0</v>
      </c>
      <c r="WI174" t="n">
        <v>0</v>
      </c>
      <c r="WJ174" t="n">
        <v>0</v>
      </c>
      <c r="WK174" t="n">
        <v>0</v>
      </c>
      <c r="WL174" t="n">
        <v>0</v>
      </c>
      <c r="WM174" t="n">
        <v>0</v>
      </c>
      <c r="WN174" t="n">
        <v>0</v>
      </c>
      <c r="WO174" t="n">
        <v>0</v>
      </c>
      <c r="WP174" t="n">
        <v>1</v>
      </c>
      <c r="WQ174" t="n">
        <v>0</v>
      </c>
      <c r="WR174" t="n">
        <v>0</v>
      </c>
      <c r="WS174" t="n">
        <v/>
      </c>
      <c r="WT174" t="n">
        <v/>
      </c>
      <c r="WU174" t="n">
        <v/>
      </c>
      <c r="WV174" t="n">
        <v/>
      </c>
      <c r="WW174" t="n">
        <v/>
      </c>
      <c r="WX174" t="n">
        <v/>
      </c>
      <c r="WY174" t="n">
        <v/>
      </c>
      <c r="WZ174" t="n">
        <v/>
      </c>
      <c r="XA174" t="n">
        <v/>
      </c>
      <c r="XB174" t="n">
        <v/>
      </c>
      <c r="XC174" t="n">
        <v/>
      </c>
      <c r="XD174" t="n">
        <v/>
      </c>
      <c r="XE174" t="n">
        <v/>
      </c>
      <c r="XF174" t="n">
        <v/>
      </c>
      <c r="XG174" t="n">
        <v/>
      </c>
      <c r="XH174" t="n">
        <v/>
      </c>
      <c r="XI174" t="n">
        <v/>
      </c>
      <c r="XJ174" t="n">
        <v/>
      </c>
      <c r="XK174" t="n">
        <v/>
      </c>
      <c r="XL174" t="n">
        <v/>
      </c>
      <c r="XM174" t="n">
        <v/>
      </c>
      <c r="XN174" t="n">
        <v/>
      </c>
      <c r="XO174" t="n">
        <v/>
      </c>
      <c r="XP174" t="n">
        <v/>
      </c>
      <c r="XQ174" t="n">
        <v/>
      </c>
      <c r="XR174" t="n">
        <v/>
      </c>
      <c r="XS174" t="n">
        <v/>
      </c>
      <c r="XT174" t="n">
        <v/>
      </c>
      <c r="XU174" t="n">
        <v/>
      </c>
      <c r="XV174" t="n">
        <v/>
      </c>
      <c r="XW174" t="n">
        <v/>
      </c>
      <c r="XX174" t="n">
        <v/>
      </c>
      <c r="XY174" t="n">
        <v/>
      </c>
      <c r="XZ174" t="n">
        <v/>
      </c>
      <c r="YA174" t="n">
        <v/>
      </c>
      <c r="YB174" t="n">
        <v/>
      </c>
      <c r="YC174" t="n">
        <v/>
      </c>
      <c r="YD174" t="n">
        <v/>
      </c>
      <c r="YE174" t="n">
        <v/>
      </c>
      <c r="YF174" t="n">
        <v/>
      </c>
      <c r="YG174" t="n">
        <v/>
      </c>
      <c r="YH174" t="n">
        <v/>
      </c>
      <c r="YI174" t="n">
        <v/>
      </c>
      <c r="YJ174" t="n">
        <v/>
      </c>
      <c r="YK174" t="n">
        <v/>
      </c>
      <c r="YL174" t="n">
        <v/>
      </c>
      <c r="YM174" t="n">
        <v/>
      </c>
      <c r="YN174" t="n">
        <v/>
      </c>
      <c r="YO174" t="n">
        <v/>
      </c>
      <c r="YP174" t="n">
        <v/>
      </c>
      <c r="YQ174" t="n">
        <v/>
      </c>
      <c r="YR174" t="n">
        <v/>
      </c>
      <c r="YS174" t="n">
        <v/>
      </c>
      <c r="YT174" t="n">
        <v/>
      </c>
      <c r="YU174" t="n">
        <v/>
      </c>
      <c r="YV174" t="n">
        <v/>
      </c>
      <c r="YW174" t="n">
        <v/>
      </c>
      <c r="YX174" t="n">
        <v/>
      </c>
      <c r="YY174" t="n">
        <v/>
      </c>
      <c r="YZ174" t="n">
        <v/>
      </c>
      <c r="ZA174" t="n">
        <v/>
      </c>
      <c r="ZB174" t="n">
        <v/>
      </c>
      <c r="ZC174" t="n">
        <v/>
      </c>
      <c r="ZD174" t="n">
        <v/>
      </c>
      <c r="ZE174" t="n">
        <v/>
      </c>
      <c r="ZF174" t="n">
        <v/>
      </c>
      <c r="ZG174" t="n">
        <v/>
      </c>
      <c r="ZH174" t="n">
        <v/>
      </c>
      <c r="ZI174" t="n">
        <v/>
      </c>
      <c r="ZJ174" t="n">
        <v/>
      </c>
      <c r="ZK174" t="n">
        <v/>
      </c>
      <c r="ZL174" t="n">
        <v/>
      </c>
      <c r="ZM174" t="n">
        <v/>
      </c>
      <c r="ZN174" t="n">
        <v/>
      </c>
      <c r="ZO174" t="n">
        <v>100</v>
      </c>
      <c r="ZP174" t="n">
        <v/>
      </c>
      <c r="ZQ174" t="n">
        <v/>
      </c>
      <c r="ZR174" t="n">
        <v/>
      </c>
      <c r="ZS174" t="n">
        <v/>
      </c>
      <c r="ZT174" t="n">
        <v/>
      </c>
      <c r="ZU174" t="n">
        <v/>
      </c>
      <c r="ZV174" t="n">
        <v/>
      </c>
      <c r="ZW174" t="n">
        <v>2</v>
      </c>
      <c r="ZX174" t="n">
        <v/>
      </c>
      <c r="ZY174" t="n">
        <v/>
      </c>
      <c r="ZZ174" t="n">
        <v/>
      </c>
      <c r="AAA174" t="n">
        <v/>
      </c>
      <c r="AAB174" t="n">
        <v/>
      </c>
      <c r="AAC174" t="n">
        <v/>
      </c>
      <c r="AAD174" t="n">
        <v/>
      </c>
      <c r="AAE174" t="inlineStr">
        <is>
          <t>Pakan segar (misal: rumput)</t>
        </is>
      </c>
      <c r="AAF174" t="n">
        <v/>
      </c>
      <c r="AAG174" t="n">
        <v/>
      </c>
      <c r="AAH174" t="n">
        <v/>
      </c>
      <c r="AAI174" t="n">
        <v/>
      </c>
      <c r="AAJ174" t="n">
        <v/>
      </c>
      <c r="AAK174" t="n">
        <v/>
      </c>
      <c r="AAL174" t="inlineStr">
        <is>
          <t>Tidak</t>
        </is>
      </c>
      <c r="AAM174" t="n">
        <v/>
      </c>
      <c r="AAN174" t="n">
        <v/>
      </c>
      <c r="AAO174" t="n">
        <v/>
      </c>
      <c r="AAP174" t="n">
        <v/>
      </c>
      <c r="AAQ174" t="n">
        <v/>
      </c>
      <c r="AAR174" t="inlineStr">
        <is>
          <t>Tidak</t>
        </is>
      </c>
      <c r="AAS174" t="inlineStr">
        <is>
          <t>Mengetahui</t>
        </is>
      </c>
      <c r="AAT174" t="inlineStr">
        <is>
          <t>Digunakan untuk pupuk di lahan pertanian sendiri</t>
        </is>
      </c>
      <c r="AAU174" t="n">
        <v>1</v>
      </c>
      <c r="AAV174" t="n">
        <v>0</v>
      </c>
      <c r="AAW174" t="n">
        <v>0</v>
      </c>
      <c r="AAX174" t="n">
        <v>0</v>
      </c>
      <c r="AAY174" t="n">
        <v>0</v>
      </c>
      <c r="AAZ174" t="n">
        <v>0</v>
      </c>
      <c r="ABA174" t="n">
        <v>0</v>
      </c>
      <c r="ABB174" t="inlineStr">
        <is>
          <t>Media untuk pembibitan tanaman</t>
        </is>
      </c>
      <c r="ABC174" t="n">
        <v>0</v>
      </c>
      <c r="ABD174" t="n">
        <v>0</v>
      </c>
      <c r="ABE174" t="n">
        <v>0</v>
      </c>
      <c r="ABF174" t="n">
        <v>1</v>
      </c>
      <c r="ABG174" t="n">
        <v>0</v>
      </c>
      <c r="ABH174" t="n">
        <v/>
      </c>
      <c r="ABI174" t="n">
        <v/>
      </c>
      <c r="ABJ174" t="n">
        <v/>
      </c>
      <c r="ABK174" t="n">
        <v/>
      </c>
      <c r="ABL174" t="n">
        <v/>
      </c>
      <c r="ABM174" t="n">
        <v/>
      </c>
      <c r="ABN174" t="n">
        <v/>
      </c>
      <c r="ABO174" t="n">
        <v/>
      </c>
      <c r="ABP174" t="n">
        <v/>
      </c>
      <c r="ABQ174" t="inlineStr">
        <is>
          <t>Rumput</t>
        </is>
      </c>
      <c r="ABR174" t="inlineStr">
        <is>
          <t>Jarang (1 bulan sekali)</t>
        </is>
      </c>
      <c r="ABS174" t="n">
        <v>200</v>
      </c>
      <c r="ABT174" t="n">
        <v/>
      </c>
      <c r="ABU174" t="n">
        <v>20</v>
      </c>
      <c r="ABV174" t="n">
        <v>20</v>
      </c>
      <c r="ABW174" t="inlineStr">
        <is>
          <t>Lainnya</t>
        </is>
      </c>
      <c r="ABX174" t="inlineStr">
        <is>
          <t>Tidak ada</t>
        </is>
      </c>
      <c r="ABY174" t="n">
        <v>0</v>
      </c>
      <c r="ABZ174" t="n">
        <v>0</v>
      </c>
      <c r="ACA174" t="n">
        <v>0</v>
      </c>
      <c r="ACB174" t="n">
        <v>0</v>
      </c>
      <c r="ACC174" t="n">
        <v>0</v>
      </c>
      <c r="ACD174" t="n">
        <v>500</v>
      </c>
      <c r="ACE174" t="inlineStr">
        <is>
          <t>Ya</t>
        </is>
      </c>
      <c r="ACF174" t="inlineStr">
        <is>
          <t>Cukup meningkat</t>
        </is>
      </c>
      <c r="ACG174" t="inlineStr">
        <is>
          <t>Cukup meningkat</t>
        </is>
      </c>
      <c r="ACH174" t="inlineStr">
        <is>
          <t>Cukup meningkat</t>
        </is>
      </c>
      <c r="ACI174" t="n">
        <v/>
      </c>
      <c r="ACJ174" t="n">
        <v/>
      </c>
      <c r="ACK174" t="n">
        <v/>
      </c>
      <c r="ACL174" t="n">
        <v/>
      </c>
      <c r="ACM174" t="n">
        <v/>
      </c>
      <c r="ACN174" t="n">
        <v/>
      </c>
      <c r="ACO174" t="n">
        <v/>
      </c>
      <c r="ACP174" t="n">
        <v/>
      </c>
      <c r="ACQ174" t="n">
        <v/>
      </c>
      <c r="ACR174" t="n">
        <v/>
      </c>
      <c r="ACS174" t="n">
        <v/>
      </c>
      <c r="ACT174" t="inlineStr">
        <is>
          <t>Tidak ada</t>
        </is>
      </c>
      <c r="ACU174" t="inlineStr">
        <is>
          <t>Manfaat besar dan membantu kehidupan sehari-hari</t>
        </is>
      </c>
      <c r="ACV174" t="inlineStr">
        <is>
          <t>Berkurang</t>
        </is>
      </c>
      <c r="ACW174" t="inlineStr">
        <is>
          <t>Anggota keluarga - Laki-laki dewasa</t>
        </is>
      </c>
      <c r="ACX174" t="inlineStr">
        <is>
          <t>Setuju</t>
        </is>
      </c>
      <c r="ACY174" t="inlineStr">
        <is>
          <t>Anggota keluarga - Laki-laki dewasa Anggota keluarga - Perempuan dewasa</t>
        </is>
      </c>
      <c r="ACZ174" t="n">
        <v>1</v>
      </c>
      <c r="ADA174" t="n">
        <v>1</v>
      </c>
      <c r="ADB174" t="n">
        <v>0</v>
      </c>
      <c r="ADC174" t="n">
        <v>0</v>
      </c>
      <c r="ADD174" t="inlineStr">
        <is>
          <t>Puas</t>
        </is>
      </c>
      <c r="ADE174" t="inlineStr">
        <is>
          <t>Puas</t>
        </is>
      </c>
      <c r="ADF174" t="inlineStr">
        <is>
          <t>Puas</t>
        </is>
      </c>
      <c r="ADG174" t="inlineStr">
        <is>
          <t>Puas</t>
        </is>
      </c>
      <c r="ADH174" t="inlineStr">
        <is>
          <t>Tidak</t>
        </is>
      </c>
      <c r="ADI174" t="n">
        <v/>
      </c>
      <c r="ADJ174" t="inlineStr">
        <is>
          <t>Puas</t>
        </is>
      </c>
      <c r="ADK174" t="n">
        <v/>
      </c>
      <c r="ADL174" t="n">
        <v/>
      </c>
      <c r="ADM174" t="n">
        <v/>
      </c>
      <c r="ADN174" t="n">
        <v/>
      </c>
      <c r="ADO174" t="n">
        <v/>
      </c>
      <c r="ADP174" t="n">
        <v/>
      </c>
      <c r="ADQ174" t="n">
        <v/>
      </c>
      <c r="ADR174" t="n">
        <v/>
      </c>
      <c r="ADS174" t="n">
        <v/>
      </c>
      <c r="ADT174" t="n">
        <v/>
      </c>
      <c r="ADU174" t="inlineStr">
        <is>
          <t>Memperbaiki sendiri</t>
        </is>
      </c>
      <c r="ADV174" t="n">
        <v>0</v>
      </c>
      <c r="ADW174" t="n">
        <v>0</v>
      </c>
      <c r="ADX174" t="n">
        <v>0</v>
      </c>
      <c r="ADY174" t="n">
        <v>0</v>
      </c>
      <c r="ADZ174" t="n">
        <v>0</v>
      </c>
      <c r="AEA174" t="n">
        <v>1</v>
      </c>
      <c r="AEB174" t="n">
        <v>0</v>
      </c>
      <c r="AEC174" t="n">
        <v>0</v>
      </c>
      <c r="AED174" t="inlineStr">
        <is>
          <t>X</t>
        </is>
      </c>
      <c r="AEE174" t="inlineStr">
        <is>
          <t>Laki-laki dewasa</t>
        </is>
      </c>
      <c r="AEF174" t="n">
        <v/>
      </c>
      <c r="AEG174" t="inlineStr">
        <is>
          <t>Menelepon atau WA langsung</t>
        </is>
      </c>
      <c r="AEH174" t="n">
        <v/>
      </c>
      <c r="AEI174" t="inlineStr">
        <is>
          <t>X</t>
        </is>
      </c>
      <c r="AEJ174" t="inlineStr">
        <is>
          <t>Ya, selalu</t>
        </is>
      </c>
      <c r="AEK174" t="inlineStr">
        <is>
          <t>Pengurangan pengeluaran rumah tangga (bahan bakar minyak, pupuk, dll.)</t>
        </is>
      </c>
      <c r="AEL174" t="n">
        <v>1</v>
      </c>
      <c r="AEM174" t="n">
        <v>0</v>
      </c>
      <c r="AEN174" t="n">
        <v>0</v>
      </c>
      <c r="AEO174" t="n">
        <v>0</v>
      </c>
      <c r="AEP174" t="n">
        <v>0</v>
      </c>
      <c r="AEQ174" t="n">
        <v>0</v>
      </c>
      <c r="AER174" t="n">
        <v>0</v>
      </c>
      <c r="AES174" t="n">
        <v>0</v>
      </c>
      <c r="AET174" t="n">
        <v>0</v>
      </c>
      <c r="AEU174" t="n">
        <v>0</v>
      </c>
      <c r="AEV174" t="n">
        <v>0</v>
      </c>
      <c r="AEW174" t="n">
        <v>0</v>
      </c>
      <c r="AEX174" t="n">
        <v/>
      </c>
      <c r="AEY174" t="inlineStr">
        <is>
          <t>Mengurangi pengeluaran energi</t>
        </is>
      </c>
      <c r="AEZ174" t="n">
        <v/>
      </c>
      <c r="AFA174" t="inlineStr">
        <is>
          <t>Koperasi</t>
        </is>
      </c>
      <c r="AFB174" t="n">
        <v/>
      </c>
      <c r="AFC174" t="inlineStr">
        <is>
          <t>1000532841-16_19_4.jpg</t>
        </is>
      </c>
      <c r="AFD174" t="inlineStr">
        <is>
          <t>https://kf.kobotoolbox.org/api/v2/assets/avstPQqLr3Ab3ZdcVTXZ6f/data/666398105/attachments/atttK53Hfh6CP3bxWYcsFKcW/</t>
        </is>
      </c>
      <c r="AFE174" t="inlineStr">
        <is>
          <t>1000532845-16_19_9.jpg</t>
        </is>
      </c>
      <c r="AFF174" t="inlineStr">
        <is>
          <t>https://kf.kobotoolbox.org/api/v2/assets/avstPQqLr3Ab3ZdcVTXZ6f/data/666398105/attachments/att5C4p7NcCTJMfNoMA5eEeg/</t>
        </is>
      </c>
      <c r="AFG174" t="inlineStr">
        <is>
          <t>Khafif</t>
        </is>
      </c>
      <c r="AFH174" t="n">
        <v/>
      </c>
      <c r="AFI174" t="inlineStr">
        <is>
          <t>Foto dengan istrinya</t>
        </is>
      </c>
    </row>
    <row r="175">
      <c r="A175" t="n">
        <v/>
      </c>
      <c r="B175" t="n">
        <v/>
      </c>
      <c r="C175" t="n">
        <v/>
      </c>
      <c r="D175" t="inlineStr">
        <is>
          <t>yahya</t>
        </is>
      </c>
      <c r="E175" t="n">
        <v>0</v>
      </c>
      <c r="F175" t="inlineStr">
        <is>
          <t>-7.912104 112.759631 701 56.09999847421094</t>
        </is>
      </c>
      <c r="G175" t="n">
        <v>-7.912104</v>
      </c>
      <c r="H175" t="n">
        <v>112.759631</v>
      </c>
      <c r="I175" t="n">
        <v>701</v>
      </c>
      <c r="J175" t="n">
        <v>56.09999847</v>
      </c>
      <c r="K175" t="n">
        <v>0</v>
      </c>
      <c r="L175" t="inlineStr">
        <is>
          <t>-7.912104 112.759637 701 20345.5159988403</t>
        </is>
      </c>
      <c r="M175" t="n">
        <v>-7.912104</v>
      </c>
      <c r="N175" t="n">
        <v>112.759637</v>
      </c>
      <c r="O175" t="n">
        <v>701</v>
      </c>
      <c r="P175" t="n">
        <v>20345.516</v>
      </c>
      <c r="Q175" t="n">
        <v>0</v>
      </c>
      <c r="R175" t="inlineStr">
        <is>
          <t>Jawa Timur</t>
        </is>
      </c>
      <c r="S175" t="n">
        <v>0</v>
      </c>
      <c r="T175" t="n">
        <v>0</v>
      </c>
      <c r="U175" t="n">
        <v>0</v>
      </c>
      <c r="V175" t="n">
        <v>0</v>
      </c>
      <c r="W175" t="n">
        <v>0</v>
      </c>
      <c r="X175" t="n">
        <v>1</v>
      </c>
      <c r="Y175" t="n">
        <v>0</v>
      </c>
      <c r="Z175" t="n">
        <v>0</v>
      </c>
      <c r="AA175" t="n">
        <v>0</v>
      </c>
      <c r="AB175" t="n">
        <v>0</v>
      </c>
      <c r="AC175" t="inlineStr">
        <is>
          <t>MALANG</t>
        </is>
      </c>
      <c r="AD175" t="inlineStr">
        <is>
          <t>JABUNG</t>
        </is>
      </c>
      <c r="AE175" t="inlineStr">
        <is>
          <t>JABUNG</t>
        </is>
      </c>
      <c r="AF175" t="inlineStr">
        <is>
          <t>KAN JABUNG</t>
        </is>
      </c>
      <c r="AG175" t="inlineStr">
        <is>
          <t>KJP0134</t>
        </is>
      </c>
      <c r="AH175" t="n">
        <v>15</v>
      </c>
      <c r="AI175" t="inlineStr">
        <is>
          <t>VPA1</t>
        </is>
      </c>
      <c r="AJ175" t="inlineStr">
        <is>
          <t>Aktif</t>
        </is>
      </c>
      <c r="AK175" t="n">
        <v>56</v>
      </c>
      <c r="AL175" t="inlineStr">
        <is>
          <t>Laki-laki</t>
        </is>
      </c>
      <c r="AM175" t="inlineStr">
        <is>
          <t>Sudah menikah</t>
        </is>
      </c>
      <c r="AN175" t="inlineStr">
        <is>
          <t>SD/Sederajat</t>
        </is>
      </c>
      <c r="AO175" t="inlineStr">
        <is>
          <t>Peternak</t>
        </is>
      </c>
      <c r="AP175" t="n">
        <v>0</v>
      </c>
      <c r="AQ175" t="n">
        <v>1</v>
      </c>
      <c r="AR175" t="n">
        <v>0</v>
      </c>
      <c r="AS175" t="n">
        <v>0</v>
      </c>
      <c r="AT175" t="n">
        <v>0</v>
      </c>
      <c r="AU175" t="n">
        <v>0</v>
      </c>
      <c r="AV175" t="n">
        <v>0</v>
      </c>
      <c r="AW175" t="n">
        <v>0</v>
      </c>
      <c r="AX175" t="n">
        <v/>
      </c>
      <c r="AY175" t="inlineStr">
        <is>
          <t>Peternak</t>
        </is>
      </c>
      <c r="AZ175" t="n">
        <v>0</v>
      </c>
      <c r="BA175" t="n">
        <v>1</v>
      </c>
      <c r="BB175" t="n">
        <v>0</v>
      </c>
      <c r="BC175" t="n">
        <v>0</v>
      </c>
      <c r="BD175" t="n">
        <v>0</v>
      </c>
      <c r="BE175" t="n">
        <v>0</v>
      </c>
      <c r="BF175" t="n">
        <v>0</v>
      </c>
      <c r="BG175" t="n">
        <v>0</v>
      </c>
      <c r="BH175" t="n">
        <v/>
      </c>
      <c r="BI175" t="inlineStr">
        <is>
          <t>&gt;Rp3.500.000</t>
        </is>
      </c>
      <c r="BJ175" t="n">
        <v>2</v>
      </c>
      <c r="BK175" t="n">
        <v>2</v>
      </c>
      <c r="BL175" t="n">
        <v>2</v>
      </c>
      <c r="BM175" t="n">
        <v>0</v>
      </c>
      <c r="BN175" t="inlineStr">
        <is>
          <t>Milik sendiri</t>
        </is>
      </c>
      <c r="BO175" t="inlineStr">
        <is>
          <t>Permanen (dinding bata dan semen)</t>
        </is>
      </c>
      <c r="BP175" t="n">
        <v>1</v>
      </c>
      <c r="BQ175" t="n">
        <v>0</v>
      </c>
      <c r="BR175" t="n">
        <v>0</v>
      </c>
      <c r="BS175" t="n">
        <v>0</v>
      </c>
      <c r="BT175" t="n">
        <v>0</v>
      </c>
      <c r="BU175" t="n">
        <v/>
      </c>
      <c r="BV175" t="inlineStr">
        <is>
          <t>Keramik/ubin</t>
        </is>
      </c>
      <c r="BW175" t="n">
        <v>0</v>
      </c>
      <c r="BX175" t="n">
        <v>0</v>
      </c>
      <c r="BY175" t="n">
        <v>1</v>
      </c>
      <c r="BZ175" t="n">
        <v>0</v>
      </c>
      <c r="CA175" t="n">
        <v>0</v>
      </c>
      <c r="CB175" t="n">
        <v/>
      </c>
      <c r="CC175" t="inlineStr">
        <is>
          <t>Genting</t>
        </is>
      </c>
      <c r="CD175" t="n">
        <v>0</v>
      </c>
      <c r="CE175" t="n">
        <v>0</v>
      </c>
      <c r="CF175" t="n">
        <v>0</v>
      </c>
      <c r="CG175" t="n">
        <v>0</v>
      </c>
      <c r="CH175" t="n">
        <v>0</v>
      </c>
      <c r="CI175" t="n">
        <v>1</v>
      </c>
      <c r="CJ175" t="n">
        <v>0</v>
      </c>
      <c r="CK175" t="n">
        <v/>
      </c>
      <c r="CL175" t="inlineStr">
        <is>
          <t>Ya</t>
        </is>
      </c>
      <c r="CM175" t="n">
        <v>2011</v>
      </c>
      <c r="CN175" t="inlineStr">
        <is>
          <t>Fixed-Dome (Kubah Tetap)</t>
        </is>
      </c>
      <c r="CO175" t="inlineStr">
        <is>
          <t>6 m³ (4-5 ekor sapi, ±5 jam memasak/hari, ±50 kg</t>
        </is>
      </c>
      <c r="CP175" t="inlineStr">
        <is>
          <t>Anggota keluarga - laki-laki</t>
        </is>
      </c>
      <c r="CQ175" t="n">
        <v>0</v>
      </c>
      <c r="CR175" t="n">
        <v>0</v>
      </c>
      <c r="CS175" t="n">
        <v>0</v>
      </c>
      <c r="CT175" t="n">
        <v>0</v>
      </c>
      <c r="CU175" t="n">
        <v>1</v>
      </c>
      <c r="CV175" t="n">
        <v>0</v>
      </c>
      <c r="CW175" t="n">
        <v>0</v>
      </c>
      <c r="CX175" t="n">
        <v>0</v>
      </c>
      <c r="CY175" t="inlineStr">
        <is>
          <t>Anggota keluarga - laki-laki Anggota keluarga - perempuan dewasa</t>
        </is>
      </c>
      <c r="CZ175" t="n">
        <v>1</v>
      </c>
      <c r="DA175" t="n">
        <v>1</v>
      </c>
      <c r="DB175" t="n">
        <v>0</v>
      </c>
      <c r="DC175" t="n">
        <v/>
      </c>
      <c r="DD175" t="inlineStr">
        <is>
          <t>CPO atau pendamping</t>
        </is>
      </c>
      <c r="DE175" t="n">
        <v>0</v>
      </c>
      <c r="DF175" t="n">
        <v>0</v>
      </c>
      <c r="DG175" t="n">
        <v>1</v>
      </c>
      <c r="DH175" t="n">
        <v>0</v>
      </c>
      <c r="DI175" t="n">
        <v/>
      </c>
      <c r="DJ175" t="inlineStr">
        <is>
          <t>CPO atau pendamping</t>
        </is>
      </c>
      <c r="DK175" t="n">
        <v>0</v>
      </c>
      <c r="DL175" t="n">
        <v>0</v>
      </c>
      <c r="DM175" t="n">
        <v>1</v>
      </c>
      <c r="DN175" t="n">
        <v>0</v>
      </c>
      <c r="DO175" t="n">
        <v/>
      </c>
      <c r="DP175" t="inlineStr">
        <is>
          <t>Ya</t>
        </is>
      </c>
      <c r="DQ175" t="n">
        <v/>
      </c>
      <c r="DR175" t="n">
        <v/>
      </c>
      <c r="DS175" t="n">
        <v/>
      </c>
      <c r="DT175" t="n">
        <v/>
      </c>
      <c r="DU175" t="n">
        <v/>
      </c>
      <c r="DV175" t="n">
        <v/>
      </c>
      <c r="DW175" t="n">
        <v/>
      </c>
      <c r="DX175" t="n">
        <v/>
      </c>
      <c r="DY175" t="n">
        <v/>
      </c>
      <c r="DZ175" t="n">
        <v/>
      </c>
      <c r="EA175" t="n">
        <v/>
      </c>
      <c r="EB175" t="n">
        <v/>
      </c>
      <c r="EC175" t="n">
        <v/>
      </c>
      <c r="ED175" t="n">
        <v/>
      </c>
      <c r="EE175" t="n">
        <v/>
      </c>
      <c r="EF175" t="n">
        <v/>
      </c>
      <c r="EG175" t="n">
        <v/>
      </c>
      <c r="EH175" t="n">
        <v/>
      </c>
      <c r="EI175" t="inlineStr">
        <is>
          <t>Tidak ada masalah</t>
        </is>
      </c>
      <c r="EJ175" t="n">
        <v>0</v>
      </c>
      <c r="EK175" t="n">
        <v>0</v>
      </c>
      <c r="EL175" t="n">
        <v>0</v>
      </c>
      <c r="EM175" t="n">
        <v>1</v>
      </c>
      <c r="EN175" t="n">
        <v>0</v>
      </c>
      <c r="EO175" t="n">
        <v/>
      </c>
      <c r="EP175" t="inlineStr">
        <is>
          <t>Ya, cukup jelas dan mudah diikuti</t>
        </is>
      </c>
      <c r="EQ175" t="inlineStr">
        <is>
          <t>Pelatihan</t>
        </is>
      </c>
      <c r="ER175" t="inlineStr">
        <is>
          <t>CPO atau pendamping Staff BIRU Pegawai koperasi</t>
        </is>
      </c>
      <c r="ES175" t="n">
        <v>1</v>
      </c>
      <c r="ET175" t="n">
        <v>1</v>
      </c>
      <c r="EU175" t="n">
        <v>1</v>
      </c>
      <c r="EV175" t="n">
        <v>0</v>
      </c>
      <c r="EW175" t="n">
        <v/>
      </c>
      <c r="EX175" t="inlineStr">
        <is>
          <t>Anggota keluarga - Laki-laki</t>
        </is>
      </c>
      <c r="EY175" t="n">
        <v>1</v>
      </c>
      <c r="EZ175" t="n">
        <v>0</v>
      </c>
      <c r="FA175" t="n">
        <v>0</v>
      </c>
      <c r="FB175" t="n">
        <v/>
      </c>
      <c r="FC175" t="inlineStr">
        <is>
          <t>Setiap minggu</t>
        </is>
      </c>
      <c r="FD175" t="n">
        <v/>
      </c>
      <c r="FE175" t="inlineStr">
        <is>
          <t>Mengetahui</t>
        </is>
      </c>
      <c r="FF175" t="inlineStr">
        <is>
          <t>Sering (setiap minggu)</t>
        </is>
      </c>
      <c r="FG175" t="inlineStr">
        <is>
          <t>Mengetahui</t>
        </is>
      </c>
      <c r="FH175" t="inlineStr">
        <is>
          <t>Sering (setiap minggu)</t>
        </is>
      </c>
      <c r="FI175" t="inlineStr">
        <is>
          <t>Mengetahui</t>
        </is>
      </c>
      <c r="FJ175" t="inlineStr">
        <is>
          <t>Selalu (setiap hari)</t>
        </is>
      </c>
      <c r="FK175" t="inlineStr">
        <is>
          <t>Mengetahui</t>
        </is>
      </c>
      <c r="FL175" t="inlineStr">
        <is>
          <t>Selalu (setiap hari)</t>
        </is>
      </c>
      <c r="FM175" t="inlineStr">
        <is>
          <t>Mengetahui</t>
        </is>
      </c>
      <c r="FN175" t="inlineStr">
        <is>
          <t>Sering (setiap minggu)</t>
        </is>
      </c>
      <c r="FO175" t="inlineStr">
        <is>
          <t>Mengetahui</t>
        </is>
      </c>
      <c r="FP175" t="inlineStr">
        <is>
          <t>Sering (setiap minggu)</t>
        </is>
      </c>
      <c r="FQ175" t="inlineStr">
        <is>
          <t>Mengetahui</t>
        </is>
      </c>
      <c r="FR175" t="inlineStr">
        <is>
          <t>Ya</t>
        </is>
      </c>
      <c r="FS175" t="inlineStr">
        <is>
          <t>Mengetahui</t>
        </is>
      </c>
      <c r="FT175" t="inlineStr">
        <is>
          <t>Ya, terkadang</t>
        </is>
      </c>
      <c r="FU175" t="inlineStr">
        <is>
          <t>Laki-laki dewasa Perempuan dewasa</t>
        </is>
      </c>
      <c r="FV175" t="n">
        <v>1</v>
      </c>
      <c r="FW175" t="n">
        <v>1</v>
      </c>
      <c r="FX175" t="n">
        <v>0</v>
      </c>
      <c r="FY175" t="n">
        <v>0</v>
      </c>
      <c r="FZ175" t="inlineStr">
        <is>
          <t>Memahami</t>
        </is>
      </c>
      <c r="GA175" t="inlineStr">
        <is>
          <t>CPO Pelatihan</t>
        </is>
      </c>
      <c r="GB175" t="n">
        <v>1</v>
      </c>
      <c r="GC175" t="n">
        <v>1</v>
      </c>
      <c r="GD175" t="n">
        <v>0</v>
      </c>
      <c r="GE175" t="n">
        <v>0</v>
      </c>
      <c r="GF175" t="n">
        <v/>
      </c>
      <c r="GG175" t="inlineStr">
        <is>
          <t>Sering</t>
        </is>
      </c>
      <c r="GH175" t="inlineStr">
        <is>
          <t>Tidak</t>
        </is>
      </c>
      <c r="GI175" t="n">
        <v/>
      </c>
      <c r="GJ175" t="n">
        <v/>
      </c>
      <c r="GK175" t="n">
        <v/>
      </c>
      <c r="GL175" t="n">
        <v/>
      </c>
      <c r="GM175" t="n">
        <v/>
      </c>
      <c r="GN175" t="n">
        <v/>
      </c>
      <c r="GO175" t="n">
        <v/>
      </c>
      <c r="GP175" t="inlineStr">
        <is>
          <t>Sebagian</t>
        </is>
      </c>
      <c r="GQ175" t="inlineStr">
        <is>
          <t>LPG</t>
        </is>
      </c>
      <c r="GR175" t="n">
        <v>1</v>
      </c>
      <c r="GS175" t="n">
        <v>0</v>
      </c>
      <c r="GT175" t="n">
        <v>0</v>
      </c>
      <c r="GU175" t="n">
        <v>0</v>
      </c>
      <c r="GV175" t="n">
        <v>0</v>
      </c>
      <c r="GW175" t="n">
        <v>0</v>
      </c>
      <c r="GX175" t="n">
        <v>0</v>
      </c>
      <c r="GY175" t="n">
        <v/>
      </c>
      <c r="GZ175" t="inlineStr">
        <is>
          <t>Tidak</t>
        </is>
      </c>
      <c r="HA175" t="n">
        <v/>
      </c>
      <c r="HB175" t="n">
        <v/>
      </c>
      <c r="HC175" t="n">
        <v/>
      </c>
      <c r="HD175" t="n">
        <v/>
      </c>
      <c r="HE175" t="n">
        <v/>
      </c>
      <c r="HF175" t="n">
        <v/>
      </c>
      <c r="HG175" t="n">
        <v/>
      </c>
      <c r="HH175" t="n">
        <v/>
      </c>
      <c r="HI175" t="n">
        <v/>
      </c>
      <c r="HJ175" t="n">
        <v/>
      </c>
      <c r="HK175" t="n">
        <v/>
      </c>
      <c r="HL175" t="n">
        <v/>
      </c>
      <c r="HM175" t="n">
        <v/>
      </c>
      <c r="HN175" t="n">
        <v/>
      </c>
      <c r="HO175" t="n">
        <v/>
      </c>
      <c r="HP175" t="n">
        <v/>
      </c>
      <c r="HQ175" t="n">
        <v/>
      </c>
      <c r="HR175" t="n">
        <v/>
      </c>
      <c r="HS175" t="n">
        <v/>
      </c>
      <c r="HT175" t="n">
        <v/>
      </c>
      <c r="HU175" t="n">
        <v/>
      </c>
      <c r="HV175" t="n">
        <v/>
      </c>
      <c r="HW175" t="n">
        <v/>
      </c>
      <c r="HX175" t="n">
        <v/>
      </c>
      <c r="HY175" t="n">
        <v/>
      </c>
      <c r="HZ175" t="n">
        <v/>
      </c>
      <c r="IA175" t="n">
        <v>11</v>
      </c>
      <c r="IB175" t="n">
        <v>77000</v>
      </c>
      <c r="IC175" t="n">
        <v/>
      </c>
      <c r="ID175" t="n">
        <v/>
      </c>
      <c r="IE175" t="n">
        <v/>
      </c>
      <c r="IF175" t="n">
        <v/>
      </c>
      <c r="IG175" t="n">
        <v/>
      </c>
      <c r="IH175" t="n">
        <v/>
      </c>
      <c r="II175" t="n">
        <v/>
      </c>
      <c r="IJ175" t="n">
        <v/>
      </c>
      <c r="IK175" t="inlineStr">
        <is>
          <t>65-80 kg</t>
        </is>
      </c>
      <c r="IL175" t="inlineStr">
        <is>
          <t>1-3 jam</t>
        </is>
      </c>
      <c r="IM175" t="inlineStr">
        <is>
          <t>Ya</t>
        </is>
      </c>
      <c r="IN175" t="inlineStr">
        <is>
          <t>Tidak</t>
        </is>
      </c>
      <c r="IO175" t="inlineStr">
        <is>
          <t>Lebih bersih</t>
        </is>
      </c>
      <c r="IP175" t="n">
        <v/>
      </c>
      <c r="IQ175" t="inlineStr">
        <is>
          <t>Tidak pernah</t>
        </is>
      </c>
      <c r="IR175" t="n">
        <v/>
      </c>
      <c r="IS175" t="n">
        <v/>
      </c>
      <c r="IT175" t="n">
        <v/>
      </c>
      <c r="IU175" t="n">
        <v/>
      </c>
      <c r="IV175" t="n">
        <v/>
      </c>
      <c r="IW175" t="n">
        <v/>
      </c>
      <c r="IX175" t="n">
        <v/>
      </c>
      <c r="IY175" t="n">
        <v/>
      </c>
      <c r="IZ175" t="inlineStr">
        <is>
          <t>Tidak pernah</t>
        </is>
      </c>
      <c r="JA175" t="n">
        <v/>
      </c>
      <c r="JB175" t="n">
        <v/>
      </c>
      <c r="JC175" t="n">
        <v/>
      </c>
      <c r="JD175" t="n">
        <v/>
      </c>
      <c r="JE175" t="n">
        <v/>
      </c>
      <c r="JF175" t="n">
        <v/>
      </c>
      <c r="JG175" t="n">
        <v/>
      </c>
      <c r="JH175" t="n">
        <v/>
      </c>
      <c r="JI175" t="inlineStr">
        <is>
          <t>Tidak pernah</t>
        </is>
      </c>
      <c r="JJ175" t="n">
        <v/>
      </c>
      <c r="JK175" t="n">
        <v/>
      </c>
      <c r="JL175" t="n">
        <v/>
      </c>
      <c r="JM175" t="n">
        <v/>
      </c>
      <c r="JN175" t="n">
        <v/>
      </c>
      <c r="JO175" t="n">
        <v/>
      </c>
      <c r="JP175" t="n">
        <v/>
      </c>
      <c r="JQ175" t="n">
        <v/>
      </c>
      <c r="JR175" t="inlineStr">
        <is>
          <t>Tidak pernah</t>
        </is>
      </c>
      <c r="JS175" t="n">
        <v/>
      </c>
      <c r="JT175" t="n">
        <v/>
      </c>
      <c r="JU175" t="n">
        <v/>
      </c>
      <c r="JV175" t="n">
        <v/>
      </c>
      <c r="JW175" t="n">
        <v/>
      </c>
      <c r="JX175" t="n">
        <v/>
      </c>
      <c r="JY175" t="n">
        <v/>
      </c>
      <c r="JZ175" t="n">
        <v/>
      </c>
      <c r="KA175" t="inlineStr">
        <is>
          <t>Tidak pernah</t>
        </is>
      </c>
      <c r="KB175" t="n">
        <v/>
      </c>
      <c r="KC175" t="n">
        <v/>
      </c>
      <c r="KD175" t="n">
        <v/>
      </c>
      <c r="KE175" t="n">
        <v/>
      </c>
      <c r="KF175" t="n">
        <v/>
      </c>
      <c r="KG175" t="n">
        <v/>
      </c>
      <c r="KH175" t="n">
        <v/>
      </c>
      <c r="KI175" t="n">
        <v/>
      </c>
      <c r="KJ175" t="inlineStr">
        <is>
          <t>Tidak pernah</t>
        </is>
      </c>
      <c r="KK175" t="n">
        <v/>
      </c>
      <c r="KL175" t="n">
        <v/>
      </c>
      <c r="KM175" t="n">
        <v/>
      </c>
      <c r="KN175" t="n">
        <v/>
      </c>
      <c r="KO175" t="n">
        <v/>
      </c>
      <c r="KP175" t="n">
        <v/>
      </c>
      <c r="KQ175" t="n">
        <v/>
      </c>
      <c r="KR175" t="n">
        <v/>
      </c>
      <c r="KS175" t="inlineStr">
        <is>
          <t>Cukup membaik</t>
        </is>
      </c>
      <c r="KT175" t="inlineStr">
        <is>
          <t>0-1 kali</t>
        </is>
      </c>
      <c r="KU175" t="inlineStr">
        <is>
          <t>0-1 kali</t>
        </is>
      </c>
      <c r="KV175" t="inlineStr">
        <is>
          <t>Anak-anak (0-18 tahun)</t>
        </is>
      </c>
      <c r="KW175" t="n">
        <v>0</v>
      </c>
      <c r="KX175" t="n">
        <v>0</v>
      </c>
      <c r="KY175" t="n">
        <v>1</v>
      </c>
      <c r="KZ175" t="n">
        <v>0</v>
      </c>
      <c r="LA175" t="inlineStr">
        <is>
          <t>Cukup membaik</t>
        </is>
      </c>
      <c r="LB175" t="inlineStr">
        <is>
          <t>Cukup membaik</t>
        </is>
      </c>
      <c r="LC175" t="n">
        <v>4</v>
      </c>
      <c r="LD175" t="n">
        <v>6</v>
      </c>
      <c r="LE175" t="n">
        <v>0</v>
      </c>
      <c r="LF175" t="n">
        <v>0</v>
      </c>
      <c r="LG175" t="inlineStr">
        <is>
          <t>Ya</t>
        </is>
      </c>
      <c r="LH175" t="n">
        <v>100000</v>
      </c>
      <c r="LI175" t="n">
        <v/>
      </c>
      <c r="LJ175" t="inlineStr">
        <is>
          <t>Kebutuhan rumah tangga</t>
        </is>
      </c>
      <c r="LK175" t="n">
        <v>0</v>
      </c>
      <c r="LL175" t="n">
        <v>0</v>
      </c>
      <c r="LM175" t="n">
        <v>0</v>
      </c>
      <c r="LN175" t="n">
        <v>0</v>
      </c>
      <c r="LO175" t="n">
        <v>1</v>
      </c>
      <c r="LP175" t="n">
        <v>0</v>
      </c>
      <c r="LQ175" t="n">
        <v>0</v>
      </c>
      <c r="LR175" t="n">
        <v/>
      </c>
      <c r="LS175" t="n">
        <v>10</v>
      </c>
      <c r="LT175" t="n">
        <v>0</v>
      </c>
      <c r="LU175" t="n">
        <v>0</v>
      </c>
      <c r="LV175" t="n">
        <v>10</v>
      </c>
      <c r="LW175" t="n">
        <v>0</v>
      </c>
      <c r="LX175" t="n">
        <v>0</v>
      </c>
      <c r="LY175" t="n">
        <v>10</v>
      </c>
      <c r="LZ175" t="n">
        <v>0</v>
      </c>
      <c r="MA175" t="n">
        <v>0</v>
      </c>
      <c r="MB175" t="inlineStr">
        <is>
          <t>Tidak</t>
        </is>
      </c>
      <c r="MC175" t="n">
        <v>60</v>
      </c>
      <c r="MD175" t="n">
        <v>30</v>
      </c>
      <c r="ME175" t="n">
        <v>0</v>
      </c>
      <c r="MF175" t="n">
        <v>0</v>
      </c>
      <c r="MG175" t="n">
        <v>0</v>
      </c>
      <c r="MH175" t="n">
        <v>0</v>
      </c>
      <c r="MI175" t="n">
        <v/>
      </c>
      <c r="MJ175" t="n">
        <v/>
      </c>
      <c r="MK175" t="n">
        <v/>
      </c>
      <c r="ML175" t="n">
        <v/>
      </c>
      <c r="MM175" t="n">
        <v/>
      </c>
      <c r="MN175" t="n">
        <v/>
      </c>
      <c r="MO175" t="n">
        <v/>
      </c>
      <c r="MP175" t="n">
        <v/>
      </c>
      <c r="MQ175" t="n">
        <v/>
      </c>
      <c r="MR175" t="inlineStr">
        <is>
          <t>Istirahat</t>
        </is>
      </c>
      <c r="MS175" t="n">
        <v/>
      </c>
      <c r="MT175" t="inlineStr">
        <is>
          <t>Istirahat</t>
        </is>
      </c>
      <c r="MU175" t="inlineStr">
        <is>
          <t>Ya, mempekerjakan orang lain</t>
        </is>
      </c>
      <c r="MV175" t="inlineStr">
        <is>
          <t>Pemasangan sistem biogas</t>
        </is>
      </c>
      <c r="MW175" t="n">
        <v>0</v>
      </c>
      <c r="MX175" t="n">
        <v>1</v>
      </c>
      <c r="MY175" t="n">
        <v>0</v>
      </c>
      <c r="MZ175" t="n">
        <v>0</v>
      </c>
      <c r="NA175" t="n">
        <v/>
      </c>
      <c r="NB175" t="n">
        <v>2</v>
      </c>
      <c r="NC175" t="n">
        <v/>
      </c>
      <c r="ND175" t="n">
        <v/>
      </c>
      <c r="NE175" t="n">
        <v/>
      </c>
      <c r="NF175" t="n">
        <v/>
      </c>
      <c r="NG175" t="n">
        <v/>
      </c>
      <c r="NH175" t="n">
        <v/>
      </c>
      <c r="NI175" t="n">
        <v/>
      </c>
      <c r="NJ175" t="n">
        <v/>
      </c>
      <c r="NK175" t="n">
        <v/>
      </c>
      <c r="NL175" t="inlineStr">
        <is>
          <t>Ya</t>
        </is>
      </c>
      <c r="NM175" t="inlineStr">
        <is>
          <t>Kombinasi kredit/pinjaman dan dana hibah</t>
        </is>
      </c>
      <c r="NN175" t="inlineStr">
        <is>
          <t>5.000.001-7.000.000</t>
        </is>
      </c>
      <c r="NO175" t="inlineStr">
        <is>
          <t>Yayasan Rumah Energi atau BIRU</t>
        </is>
      </c>
      <c r="NP175" t="n">
        <v/>
      </c>
      <c r="NQ175" t="inlineStr">
        <is>
          <t>Koperasi</t>
        </is>
      </c>
      <c r="NR175" t="n">
        <v/>
      </c>
      <c r="NS175" t="n">
        <v>24</v>
      </c>
      <c r="NT175" t="inlineStr">
        <is>
          <t>Anggota keluarga - Laki-laki dewasa</t>
        </is>
      </c>
      <c r="NU175" t="n">
        <v/>
      </c>
      <c r="NV175" t="n">
        <v/>
      </c>
      <c r="NW175" t="n">
        <v/>
      </c>
      <c r="NX175" t="inlineStr">
        <is>
          <t>Sedikit meningkat</t>
        </is>
      </c>
      <c r="NY175" t="n">
        <v>90</v>
      </c>
      <c r="NZ175" t="n">
        <v>0</v>
      </c>
      <c r="OA175" t="n">
        <v>0</v>
      </c>
      <c r="OB175" t="n">
        <v>0</v>
      </c>
      <c r="OC175" t="n">
        <v>30</v>
      </c>
      <c r="OD175" t="n">
        <v>0</v>
      </c>
      <c r="OE175" t="inlineStr">
        <is>
          <t>Lebih baik</t>
        </is>
      </c>
      <c r="OF175" t="inlineStr">
        <is>
          <t>Lebih baik (beda waktu memasak 5-30 menit, ATAU tidak lagi ada rasa/bau makanan yang berubah, ATAU alasan lainnya)</t>
        </is>
      </c>
      <c r="OG175" t="inlineStr">
        <is>
          <t>Ya</t>
        </is>
      </c>
      <c r="OH175" t="n">
        <v>0</v>
      </c>
      <c r="OI175" t="n">
        <v>6</v>
      </c>
      <c r="OJ175" t="n">
        <v>0</v>
      </c>
      <c r="OK175" t="n">
        <v>0</v>
      </c>
      <c r="OL175" t="n">
        <v>0</v>
      </c>
      <c r="OM175" t="n">
        <v>0</v>
      </c>
      <c r="ON175" t="n">
        <v>0</v>
      </c>
      <c r="OO175" t="n">
        <v>0</v>
      </c>
      <c r="OP175" t="inlineStr">
        <is>
          <t>Sapi perah</t>
        </is>
      </c>
      <c r="OQ175" t="n">
        <v>0</v>
      </c>
      <c r="OR175" t="n">
        <v>1</v>
      </c>
      <c r="OS175" t="n">
        <v>0</v>
      </c>
      <c r="OT175" t="n">
        <v>0</v>
      </c>
      <c r="OU175" t="n">
        <v>0</v>
      </c>
      <c r="OV175" t="n">
        <v>0</v>
      </c>
      <c r="OW175" t="n">
        <v>0</v>
      </c>
      <c r="OX175" t="n">
        <v>0</v>
      </c>
      <c r="OY175" t="n">
        <v>0</v>
      </c>
      <c r="OZ175" t="inlineStr">
        <is>
          <t>Sapi perah</t>
        </is>
      </c>
      <c r="PA175" t="n">
        <v>0</v>
      </c>
      <c r="PB175" t="n">
        <v>1</v>
      </c>
      <c r="PC175" t="n">
        <v>0</v>
      </c>
      <c r="PD175" t="n">
        <v>0</v>
      </c>
      <c r="PE175" t="n">
        <v>0</v>
      </c>
      <c r="PF175" t="n">
        <v>0</v>
      </c>
      <c r="PG175" t="n">
        <v>0</v>
      </c>
      <c r="PH175" t="n">
        <v>0</v>
      </c>
      <c r="PI175" t="n">
        <v>0</v>
      </c>
      <c r="PJ175" t="inlineStr">
        <is>
          <t>Sapi perah</t>
        </is>
      </c>
      <c r="PK175" t="n">
        <v>0</v>
      </c>
      <c r="PL175" t="n">
        <v>1</v>
      </c>
      <c r="PM175" t="n">
        <v>0</v>
      </c>
      <c r="PN175" t="n">
        <v>0</v>
      </c>
      <c r="PO175" t="n">
        <v>0</v>
      </c>
      <c r="PP175" t="n">
        <v>0</v>
      </c>
      <c r="PQ175" t="n">
        <v>0</v>
      </c>
      <c r="PR175" t="n">
        <v>0</v>
      </c>
      <c r="PS175" t="n">
        <v>0</v>
      </c>
      <c r="PT175" t="n">
        <v/>
      </c>
      <c r="PU175" t="n">
        <v/>
      </c>
      <c r="PV175" t="n">
        <v/>
      </c>
      <c r="PW175" t="n">
        <v/>
      </c>
      <c r="PX175" t="n">
        <v/>
      </c>
      <c r="PY175" t="n">
        <v/>
      </c>
      <c r="PZ175" t="n">
        <v/>
      </c>
      <c r="QA175" t="n">
        <v/>
      </c>
      <c r="QB175" t="n">
        <v/>
      </c>
      <c r="QC175" t="n">
        <v/>
      </c>
      <c r="QD175" t="n">
        <v/>
      </c>
      <c r="QE175" t="inlineStr">
        <is>
          <t>1-Disebarkan ke lahan terbuka 2-Dibuang ke sungai</t>
        </is>
      </c>
      <c r="QF175" t="n">
        <v>0</v>
      </c>
      <c r="QG175" t="n">
        <v>0</v>
      </c>
      <c r="QH175" t="n">
        <v>0</v>
      </c>
      <c r="QI175" t="n">
        <v>0</v>
      </c>
      <c r="QJ175" t="n">
        <v>0</v>
      </c>
      <c r="QK175" t="n">
        <v>1</v>
      </c>
      <c r="QL175" t="n">
        <v>1</v>
      </c>
      <c r="QM175" t="n">
        <v>0</v>
      </c>
      <c r="QN175" t="n">
        <v>0</v>
      </c>
      <c r="QO175" t="n">
        <v/>
      </c>
      <c r="QP175" t="n">
        <v/>
      </c>
      <c r="QQ175" t="n">
        <v/>
      </c>
      <c r="QR175" t="n">
        <v/>
      </c>
      <c r="QS175" t="n">
        <v/>
      </c>
      <c r="QT175" t="n">
        <v/>
      </c>
      <c r="QU175" t="n">
        <v/>
      </c>
      <c r="QV175" t="n">
        <v/>
      </c>
      <c r="QW175" t="n">
        <v/>
      </c>
      <c r="QX175" t="n">
        <v/>
      </c>
      <c r="QY175" t="n">
        <v/>
      </c>
      <c r="QZ175" t="n">
        <v/>
      </c>
      <c r="RA175" t="n">
        <v/>
      </c>
      <c r="RB175" t="n">
        <v/>
      </c>
      <c r="RC175" t="n">
        <v/>
      </c>
      <c r="RD175" t="n">
        <v/>
      </c>
      <c r="RE175" t="n">
        <v/>
      </c>
      <c r="RF175" t="n">
        <v/>
      </c>
      <c r="RG175" t="n">
        <v/>
      </c>
      <c r="RH175" t="n">
        <v/>
      </c>
      <c r="RI175" t="n">
        <v/>
      </c>
      <c r="RJ175" t="n">
        <v/>
      </c>
      <c r="RK175" t="n">
        <v/>
      </c>
      <c r="RL175" t="n">
        <v/>
      </c>
      <c r="RM175" t="n">
        <v/>
      </c>
      <c r="RN175" t="n">
        <v/>
      </c>
      <c r="RO175" t="n">
        <v/>
      </c>
      <c r="RP175" t="n">
        <v/>
      </c>
      <c r="RQ175" t="n">
        <v/>
      </c>
      <c r="RR175" t="n">
        <v/>
      </c>
      <c r="RS175" t="n">
        <v/>
      </c>
      <c r="RT175" t="n">
        <v/>
      </c>
      <c r="RU175" t="n">
        <v/>
      </c>
      <c r="RV175" t="n">
        <v/>
      </c>
      <c r="RW175" t="n">
        <v/>
      </c>
      <c r="RX175" t="n">
        <v/>
      </c>
      <c r="RY175" t="n">
        <v/>
      </c>
      <c r="RZ175" t="n">
        <v/>
      </c>
      <c r="SA175" t="n">
        <v/>
      </c>
      <c r="SB175" t="n">
        <v/>
      </c>
      <c r="SC175" t="n">
        <v/>
      </c>
      <c r="SD175" t="n">
        <v/>
      </c>
      <c r="SE175" t="n">
        <v/>
      </c>
      <c r="SF175" t="n">
        <v/>
      </c>
      <c r="SG175" t="n">
        <v/>
      </c>
      <c r="SH175" t="n">
        <v/>
      </c>
      <c r="SI175" t="n">
        <v/>
      </c>
      <c r="SJ175" t="n">
        <v/>
      </c>
      <c r="SK175" t="n">
        <v/>
      </c>
      <c r="SL175" t="n">
        <v/>
      </c>
      <c r="SM175" t="n">
        <v/>
      </c>
      <c r="SN175" t="n">
        <v/>
      </c>
      <c r="SO175" t="n">
        <v/>
      </c>
      <c r="SP175" t="n">
        <v/>
      </c>
      <c r="SQ175" t="n">
        <v/>
      </c>
      <c r="SR175" t="n">
        <v/>
      </c>
      <c r="SS175" t="n">
        <v/>
      </c>
      <c r="ST175" t="n">
        <v/>
      </c>
      <c r="SU175" t="n">
        <v/>
      </c>
      <c r="SV175" t="n">
        <v/>
      </c>
      <c r="SW175" t="n">
        <v/>
      </c>
      <c r="SX175" t="n">
        <v/>
      </c>
      <c r="SY175" t="n">
        <v/>
      </c>
      <c r="SZ175" t="n">
        <v>5</v>
      </c>
      <c r="TA175" t="n">
        <v/>
      </c>
      <c r="TB175" t="n">
        <v/>
      </c>
      <c r="TC175" t="n">
        <v/>
      </c>
      <c r="TD175" t="n">
        <v/>
      </c>
      <c r="TE175" t="n">
        <v/>
      </c>
      <c r="TF175" t="n">
        <v/>
      </c>
      <c r="TG175" t="n">
        <v/>
      </c>
      <c r="TH175" t="n">
        <v/>
      </c>
      <c r="TI175" t="n">
        <v/>
      </c>
      <c r="TJ175" t="n">
        <v/>
      </c>
      <c r="TK175" t="n">
        <v/>
      </c>
      <c r="TL175" t="n">
        <v/>
      </c>
      <c r="TM175" t="n">
        <v/>
      </c>
      <c r="TN175" t="n">
        <v/>
      </c>
      <c r="TO175" t="n">
        <v/>
      </c>
      <c r="TP175" t="n">
        <v/>
      </c>
      <c r="TQ175" t="n">
        <v/>
      </c>
      <c r="TR175" t="n">
        <v/>
      </c>
      <c r="TS175" t="n">
        <v/>
      </c>
      <c r="TT175" t="n">
        <v/>
      </c>
      <c r="TU175" t="n">
        <v/>
      </c>
      <c r="TV175" t="n">
        <v/>
      </c>
      <c r="TW175" t="n">
        <v/>
      </c>
      <c r="TX175" t="n">
        <v/>
      </c>
      <c r="TY175" t="n">
        <v/>
      </c>
      <c r="TZ175" t="n">
        <v/>
      </c>
      <c r="UA175" t="n">
        <v/>
      </c>
      <c r="UB175" t="n">
        <v/>
      </c>
      <c r="UC175" t="n">
        <v/>
      </c>
      <c r="UD175" t="n">
        <v/>
      </c>
      <c r="UE175" t="n">
        <v/>
      </c>
      <c r="UF175" t="n">
        <v/>
      </c>
      <c r="UG175" t="n">
        <v/>
      </c>
      <c r="UH175" t="n">
        <v/>
      </c>
      <c r="UI175" t="n">
        <v/>
      </c>
      <c r="UJ175" t="n">
        <v/>
      </c>
      <c r="UK175" t="n">
        <v/>
      </c>
      <c r="UL175" t="n">
        <v/>
      </c>
      <c r="UM175" t="n">
        <v/>
      </c>
      <c r="UN175" t="n">
        <v/>
      </c>
      <c r="UO175" t="n">
        <v/>
      </c>
      <c r="UP175" t="n">
        <v/>
      </c>
      <c r="UQ175" t="n">
        <v/>
      </c>
      <c r="UR175" t="n">
        <v/>
      </c>
      <c r="US175" t="n">
        <v/>
      </c>
      <c r="UT175" t="n">
        <v/>
      </c>
      <c r="UU175" t="n">
        <v/>
      </c>
      <c r="UV175" t="inlineStr">
        <is>
          <t>Pemberian pakan di kandang</t>
        </is>
      </c>
      <c r="UW175" t="n">
        <v/>
      </c>
      <c r="UX175" t="n">
        <v/>
      </c>
      <c r="UY175" t="n">
        <v/>
      </c>
      <c r="UZ175" t="n">
        <v/>
      </c>
      <c r="VA175" t="n">
        <v/>
      </c>
      <c r="VB175" t="n">
        <v/>
      </c>
      <c r="VC175" t="n">
        <v/>
      </c>
      <c r="VD175" t="inlineStr">
        <is>
          <t>Sangat jarang (&gt;1 bulan sekali)</t>
        </is>
      </c>
      <c r="VE175" t="n">
        <v/>
      </c>
      <c r="VF175" t="n">
        <v/>
      </c>
      <c r="VG175" t="n">
        <v/>
      </c>
      <c r="VH175" t="n">
        <v/>
      </c>
      <c r="VI175" t="n">
        <v/>
      </c>
      <c r="VJ175" t="n">
        <v/>
      </c>
      <c r="VK175" t="n">
        <v/>
      </c>
      <c r="VL175" t="inlineStr">
        <is>
          <t>Sangat sering (&gt;1 kali sehari)</t>
        </is>
      </c>
      <c r="VM175" t="n">
        <v/>
      </c>
      <c r="VN175" t="n">
        <v/>
      </c>
      <c r="VO175" t="n">
        <v/>
      </c>
      <c r="VP175" t="n">
        <v/>
      </c>
      <c r="VQ175" t="n">
        <v/>
      </c>
      <c r="VR175" t="n">
        <v/>
      </c>
      <c r="VS175" t="n">
        <v/>
      </c>
      <c r="VT175" t="n">
        <v/>
      </c>
      <c r="VU175" t="n">
        <v/>
      </c>
      <c r="VV175" t="n">
        <v/>
      </c>
      <c r="VW175" t="n">
        <v/>
      </c>
      <c r="VX175" t="n">
        <v/>
      </c>
      <c r="VY175" t="n">
        <v/>
      </c>
      <c r="VZ175" t="n">
        <v/>
      </c>
      <c r="WA175" t="n">
        <v/>
      </c>
      <c r="WB175" t="n">
        <v/>
      </c>
      <c r="WC175" t="n">
        <v/>
      </c>
      <c r="WD175" t="n">
        <v/>
      </c>
      <c r="WE175" t="n">
        <v/>
      </c>
      <c r="WF175" t="inlineStr">
        <is>
          <t>6-Digester biogas</t>
        </is>
      </c>
      <c r="WG175" t="n">
        <v>0</v>
      </c>
      <c r="WH175" t="n">
        <v>0</v>
      </c>
      <c r="WI175" t="n">
        <v>0</v>
      </c>
      <c r="WJ175" t="n">
        <v>0</v>
      </c>
      <c r="WK175" t="n">
        <v>0</v>
      </c>
      <c r="WL175" t="n">
        <v>0</v>
      </c>
      <c r="WM175" t="n">
        <v>0</v>
      </c>
      <c r="WN175" t="n">
        <v>0</v>
      </c>
      <c r="WO175" t="n">
        <v>0</v>
      </c>
      <c r="WP175" t="n">
        <v>1</v>
      </c>
      <c r="WQ175" t="n">
        <v>0</v>
      </c>
      <c r="WR175" t="n">
        <v>0</v>
      </c>
      <c r="WS175" t="n">
        <v/>
      </c>
      <c r="WT175" t="n">
        <v/>
      </c>
      <c r="WU175" t="n">
        <v/>
      </c>
      <c r="WV175" t="n">
        <v/>
      </c>
      <c r="WW175" t="n">
        <v/>
      </c>
      <c r="WX175" t="n">
        <v/>
      </c>
      <c r="WY175" t="n">
        <v/>
      </c>
      <c r="WZ175" t="n">
        <v/>
      </c>
      <c r="XA175" t="n">
        <v/>
      </c>
      <c r="XB175" t="n">
        <v/>
      </c>
      <c r="XC175" t="n">
        <v/>
      </c>
      <c r="XD175" t="n">
        <v/>
      </c>
      <c r="XE175" t="n">
        <v/>
      </c>
      <c r="XF175" t="n">
        <v/>
      </c>
      <c r="XG175" t="n">
        <v/>
      </c>
      <c r="XH175" t="n">
        <v/>
      </c>
      <c r="XI175" t="n">
        <v/>
      </c>
      <c r="XJ175" t="n">
        <v/>
      </c>
      <c r="XK175" t="n">
        <v/>
      </c>
      <c r="XL175" t="n">
        <v/>
      </c>
      <c r="XM175" t="n">
        <v/>
      </c>
      <c r="XN175" t="n">
        <v/>
      </c>
      <c r="XO175" t="n">
        <v/>
      </c>
      <c r="XP175" t="n">
        <v/>
      </c>
      <c r="XQ175" t="n">
        <v/>
      </c>
      <c r="XR175" t="n">
        <v/>
      </c>
      <c r="XS175" t="n">
        <v/>
      </c>
      <c r="XT175" t="n">
        <v/>
      </c>
      <c r="XU175" t="n">
        <v/>
      </c>
      <c r="XV175" t="n">
        <v/>
      </c>
      <c r="XW175" t="n">
        <v/>
      </c>
      <c r="XX175" t="n">
        <v/>
      </c>
      <c r="XY175" t="n">
        <v/>
      </c>
      <c r="XZ175" t="n">
        <v/>
      </c>
      <c r="YA175" t="n">
        <v/>
      </c>
      <c r="YB175" t="n">
        <v/>
      </c>
      <c r="YC175" t="n">
        <v/>
      </c>
      <c r="YD175" t="n">
        <v/>
      </c>
      <c r="YE175" t="n">
        <v/>
      </c>
      <c r="YF175" t="n">
        <v/>
      </c>
      <c r="YG175" t="n">
        <v/>
      </c>
      <c r="YH175" t="n">
        <v/>
      </c>
      <c r="YI175" t="n">
        <v/>
      </c>
      <c r="YJ175" t="n">
        <v/>
      </c>
      <c r="YK175" t="n">
        <v/>
      </c>
      <c r="YL175" t="n">
        <v/>
      </c>
      <c r="YM175" t="n">
        <v/>
      </c>
      <c r="YN175" t="n">
        <v/>
      </c>
      <c r="YO175" t="n">
        <v/>
      </c>
      <c r="YP175" t="n">
        <v/>
      </c>
      <c r="YQ175" t="n">
        <v/>
      </c>
      <c r="YR175" t="n">
        <v/>
      </c>
      <c r="YS175" t="n">
        <v/>
      </c>
      <c r="YT175" t="n">
        <v/>
      </c>
      <c r="YU175" t="n">
        <v/>
      </c>
      <c r="YV175" t="n">
        <v/>
      </c>
      <c r="YW175" t="n">
        <v/>
      </c>
      <c r="YX175" t="n">
        <v/>
      </c>
      <c r="YY175" t="n">
        <v/>
      </c>
      <c r="YZ175" t="n">
        <v/>
      </c>
      <c r="ZA175" t="n">
        <v/>
      </c>
      <c r="ZB175" t="n">
        <v/>
      </c>
      <c r="ZC175" t="n">
        <v/>
      </c>
      <c r="ZD175" t="n">
        <v/>
      </c>
      <c r="ZE175" t="n">
        <v/>
      </c>
      <c r="ZF175" t="n">
        <v/>
      </c>
      <c r="ZG175" t="n">
        <v/>
      </c>
      <c r="ZH175" t="n">
        <v/>
      </c>
      <c r="ZI175" t="n">
        <v/>
      </c>
      <c r="ZJ175" t="n">
        <v/>
      </c>
      <c r="ZK175" t="n">
        <v/>
      </c>
      <c r="ZL175" t="n">
        <v/>
      </c>
      <c r="ZM175" t="n">
        <v/>
      </c>
      <c r="ZN175" t="n">
        <v/>
      </c>
      <c r="ZO175" t="n">
        <v>100</v>
      </c>
      <c r="ZP175" t="n">
        <v/>
      </c>
      <c r="ZQ175" t="n">
        <v/>
      </c>
      <c r="ZR175" t="n">
        <v/>
      </c>
      <c r="ZS175" t="n">
        <v/>
      </c>
      <c r="ZT175" t="n">
        <v/>
      </c>
      <c r="ZU175" t="n">
        <v/>
      </c>
      <c r="ZV175" t="n">
        <v/>
      </c>
      <c r="ZW175" t="n">
        <v>3</v>
      </c>
      <c r="ZX175" t="n">
        <v/>
      </c>
      <c r="ZY175" t="n">
        <v/>
      </c>
      <c r="ZZ175" t="n">
        <v/>
      </c>
      <c r="AAA175" t="n">
        <v/>
      </c>
      <c r="AAB175" t="n">
        <v/>
      </c>
      <c r="AAC175" t="n">
        <v/>
      </c>
      <c r="AAD175" t="n">
        <v/>
      </c>
      <c r="AAE175" t="inlineStr">
        <is>
          <t>Pakan segar (misal: rumput)</t>
        </is>
      </c>
      <c r="AAF175" t="n">
        <v/>
      </c>
      <c r="AAG175" t="n">
        <v/>
      </c>
      <c r="AAH175" t="n">
        <v/>
      </c>
      <c r="AAI175" t="n">
        <v/>
      </c>
      <c r="AAJ175" t="n">
        <v/>
      </c>
      <c r="AAK175" t="n">
        <v/>
      </c>
      <c r="AAL175" t="inlineStr">
        <is>
          <t>Tidak</t>
        </is>
      </c>
      <c r="AAM175" t="n">
        <v/>
      </c>
      <c r="AAN175" t="n">
        <v/>
      </c>
      <c r="AAO175" t="n">
        <v/>
      </c>
      <c r="AAP175" t="n">
        <v/>
      </c>
      <c r="AAQ175" t="n">
        <v/>
      </c>
      <c r="AAR175" t="inlineStr">
        <is>
          <t>Ya</t>
        </is>
      </c>
      <c r="AAS175" t="inlineStr">
        <is>
          <t>Tidak pasti/ragu-ragu</t>
        </is>
      </c>
      <c r="AAT175" t="inlineStr">
        <is>
          <t>Dibuang ke lahan sekitar kandang - yg ditanami tanaman</t>
        </is>
      </c>
      <c r="AAU175" t="n">
        <v>0</v>
      </c>
      <c r="AAV175" t="n">
        <v>0</v>
      </c>
      <c r="AAW175" t="n">
        <v>0</v>
      </c>
      <c r="AAX175" t="n">
        <v>1</v>
      </c>
      <c r="AAY175" t="n">
        <v>0</v>
      </c>
      <c r="AAZ175" t="n">
        <v>0</v>
      </c>
      <c r="ABA175" t="n">
        <v>0</v>
      </c>
      <c r="ABB175" t="n">
        <v/>
      </c>
      <c r="ABC175" t="n">
        <v/>
      </c>
      <c r="ABD175" t="n">
        <v/>
      </c>
      <c r="ABE175" t="n">
        <v/>
      </c>
      <c r="ABF175" t="n">
        <v/>
      </c>
      <c r="ABG175" t="n">
        <v/>
      </c>
      <c r="ABH175" t="n">
        <v/>
      </c>
      <c r="ABI175" t="n">
        <v/>
      </c>
      <c r="ABJ175" t="n">
        <v/>
      </c>
      <c r="ABK175" t="n">
        <v/>
      </c>
      <c r="ABL175" t="n">
        <v/>
      </c>
      <c r="ABM175" t="n">
        <v/>
      </c>
      <c r="ABN175" t="n">
        <v/>
      </c>
      <c r="ABO175" t="n">
        <v/>
      </c>
      <c r="ABP175" t="n">
        <v/>
      </c>
      <c r="ABQ175" t="inlineStr">
        <is>
          <t>Rumput</t>
        </is>
      </c>
      <c r="ABR175" t="inlineStr">
        <is>
          <t>Jarang (1 bulan sekali)</t>
        </is>
      </c>
      <c r="ABS175" t="n">
        <v/>
      </c>
      <c r="ABT175" t="n">
        <v>100</v>
      </c>
      <c r="ABU175" t="n">
        <v/>
      </c>
      <c r="ABV175" t="n">
        <v/>
      </c>
      <c r="ABW175" t="n">
        <v/>
      </c>
      <c r="ABX175" t="n">
        <v/>
      </c>
      <c r="ABY175" t="n">
        <v/>
      </c>
      <c r="ABZ175" t="n">
        <v/>
      </c>
      <c r="ACA175" t="n">
        <v/>
      </c>
      <c r="ACB175" t="n">
        <v/>
      </c>
      <c r="ACC175" t="n">
        <v/>
      </c>
      <c r="ACD175" t="n">
        <v/>
      </c>
      <c r="ACE175" t="n">
        <v/>
      </c>
      <c r="ACF175" t="n">
        <v/>
      </c>
      <c r="ACG175" t="n">
        <v/>
      </c>
      <c r="ACH175" t="n">
        <v/>
      </c>
      <c r="ACI175" t="n">
        <v/>
      </c>
      <c r="ACJ175" t="n">
        <v/>
      </c>
      <c r="ACK175" t="inlineStr">
        <is>
          <t>Tidak punya waktu mengumpulkannya</t>
        </is>
      </c>
      <c r="ACL175" t="n">
        <v>0</v>
      </c>
      <c r="ACM175" t="n">
        <v>0</v>
      </c>
      <c r="ACN175" t="n">
        <v>1</v>
      </c>
      <c r="ACO175" t="n">
        <v>0</v>
      </c>
      <c r="ACP175" t="n">
        <v>0</v>
      </c>
      <c r="ACQ175" t="n">
        <v>0</v>
      </c>
      <c r="ACR175" t="n">
        <v>0</v>
      </c>
      <c r="ACS175" t="n">
        <v/>
      </c>
      <c r="ACT175" t="inlineStr">
        <is>
          <t>Tidak</t>
        </is>
      </c>
      <c r="ACU175" t="inlineStr">
        <is>
          <t>Manfaat cukup signifikan, terasa di kehidupan sehari-hari</t>
        </is>
      </c>
      <c r="ACV175" t="inlineStr">
        <is>
          <t>Sama saja</t>
        </is>
      </c>
      <c r="ACW175" t="inlineStr">
        <is>
          <t>Anggota keluarga - Laki-laki dewasa</t>
        </is>
      </c>
      <c r="ACX175" t="inlineStr">
        <is>
          <t>Netral/tidak tahu</t>
        </is>
      </c>
      <c r="ACY175" t="inlineStr">
        <is>
          <t>Anggota keluarga - Laki-laki dewasa Anggota keluarga - Perempuan dewasa</t>
        </is>
      </c>
      <c r="ACZ175" t="n">
        <v>1</v>
      </c>
      <c r="ADA175" t="n">
        <v>1</v>
      </c>
      <c r="ADB175" t="n">
        <v>0</v>
      </c>
      <c r="ADC175" t="n">
        <v>0</v>
      </c>
      <c r="ADD175" t="inlineStr">
        <is>
          <t>Puas</t>
        </is>
      </c>
      <c r="ADE175" t="inlineStr">
        <is>
          <t>Puas</t>
        </is>
      </c>
      <c r="ADF175" t="inlineStr">
        <is>
          <t>Puas</t>
        </is>
      </c>
      <c r="ADG175" t="inlineStr">
        <is>
          <t>Puas</t>
        </is>
      </c>
      <c r="ADH175" t="inlineStr">
        <is>
          <t>Tidak</t>
        </is>
      </c>
      <c r="ADI175" t="n">
        <v/>
      </c>
      <c r="ADJ175" t="inlineStr">
        <is>
          <t>Puas</t>
        </is>
      </c>
      <c r="ADK175" t="n">
        <v/>
      </c>
      <c r="ADL175" t="n">
        <v/>
      </c>
      <c r="ADM175" t="n">
        <v/>
      </c>
      <c r="ADN175" t="n">
        <v/>
      </c>
      <c r="ADO175" t="n">
        <v/>
      </c>
      <c r="ADP175" t="n">
        <v/>
      </c>
      <c r="ADQ175" t="n">
        <v/>
      </c>
      <c r="ADR175" t="n">
        <v/>
      </c>
      <c r="ADS175" t="n">
        <v/>
      </c>
      <c r="ADT175" t="n">
        <v/>
      </c>
      <c r="ADU175" t="inlineStr">
        <is>
          <t>Memperbaiki sendiri</t>
        </is>
      </c>
      <c r="ADV175" t="n">
        <v>0</v>
      </c>
      <c r="ADW175" t="n">
        <v>0</v>
      </c>
      <c r="ADX175" t="n">
        <v>0</v>
      </c>
      <c r="ADY175" t="n">
        <v>0</v>
      </c>
      <c r="ADZ175" t="n">
        <v>0</v>
      </c>
      <c r="AEA175" t="n">
        <v>1</v>
      </c>
      <c r="AEB175" t="n">
        <v>0</v>
      </c>
      <c r="AEC175" t="n">
        <v>0</v>
      </c>
      <c r="AED175" t="inlineStr">
        <is>
          <t>Tidak</t>
        </is>
      </c>
      <c r="AEE175" t="inlineStr">
        <is>
          <t>Laki-laki dewasa</t>
        </is>
      </c>
      <c r="AEF175" t="n">
        <v/>
      </c>
      <c r="AEG175" t="inlineStr">
        <is>
          <t>Menghubungi melalui rekan</t>
        </is>
      </c>
      <c r="AEH175" t="n">
        <v/>
      </c>
      <c r="AEI175" t="inlineStr">
        <is>
          <t>Tidak</t>
        </is>
      </c>
      <c r="AEJ175" t="inlineStr">
        <is>
          <t>Ya, selalu</t>
        </is>
      </c>
      <c r="AEK175" t="inlineStr">
        <is>
          <t>Dapat dibayar melalui skema kredit Mendapatkan subsidi</t>
        </is>
      </c>
      <c r="AEL175" t="n">
        <v>0</v>
      </c>
      <c r="AEM175" t="n">
        <v>0</v>
      </c>
      <c r="AEN175" t="n">
        <v>0</v>
      </c>
      <c r="AEO175" t="n">
        <v>0</v>
      </c>
      <c r="AEP175" t="n">
        <v>0</v>
      </c>
      <c r="AEQ175" t="n">
        <v>0</v>
      </c>
      <c r="AER175" t="n">
        <v>0</v>
      </c>
      <c r="AES175" t="n">
        <v>0</v>
      </c>
      <c r="AET175" t="n">
        <v>0</v>
      </c>
      <c r="AEU175" t="n">
        <v>1</v>
      </c>
      <c r="AEV175" t="n">
        <v>1</v>
      </c>
      <c r="AEW175" t="n">
        <v>0</v>
      </c>
      <c r="AEX175" t="n">
        <v/>
      </c>
      <c r="AEY175" t="inlineStr">
        <is>
          <t>Didukung oleh pihak lain atau ada subsidi</t>
        </is>
      </c>
      <c r="AEZ175" t="n">
        <v/>
      </c>
      <c r="AFA175" t="inlineStr">
        <is>
          <t>Koperasi</t>
        </is>
      </c>
      <c r="AFB175" t="n">
        <v/>
      </c>
      <c r="AFC175" t="inlineStr">
        <is>
          <t>1000546168-5_45_4.jpg</t>
        </is>
      </c>
      <c r="AFD175" t="inlineStr">
        <is>
          <t>https://kf.kobotoolbox.org/api/v2/assets/avstPQqLr3Ab3ZdcVTXZ6f/data/674292852/attachments/attr8YVtyZusPSrzYobxbQir/</t>
        </is>
      </c>
      <c r="AFE175" t="inlineStr">
        <is>
          <t>1000539454-5_45_11.jpg</t>
        </is>
      </c>
      <c r="AFF175" t="inlineStr">
        <is>
          <t>https://kf.kobotoolbox.org/api/v2/assets/avstPQqLr3Ab3ZdcVTXZ6f/data/674292852/attachments/attbRz8xhkRkFA7iZoxCUGiV/</t>
        </is>
      </c>
      <c r="AFG175" t="inlineStr">
        <is>
          <t>Ali</t>
        </is>
      </c>
      <c r="AFH175" t="n">
        <v/>
      </c>
      <c r="AFI175" t="n">
        <v/>
      </c>
    </row>
    <row r="176">
      <c r="A176" t="n">
        <v/>
      </c>
      <c r="B176" t="n">
        <v/>
      </c>
      <c r="C176" t="n">
        <v/>
      </c>
      <c r="D176" t="inlineStr">
        <is>
          <t>yasin</t>
        </is>
      </c>
      <c r="E176" t="n">
        <v>81387145663</v>
      </c>
      <c r="F176" t="inlineStr">
        <is>
          <t>-7.892425 112.736461 580.0654889557958 87.1308895014438</t>
        </is>
      </c>
      <c r="G176" t="n">
        <v>-7.892425</v>
      </c>
      <c r="H176" t="n">
        <v>112.736461</v>
      </c>
      <c r="I176" t="n">
        <v>580.065489</v>
      </c>
      <c r="J176" t="n">
        <v>87.13088949999999</v>
      </c>
      <c r="K176" t="n">
        <v>0</v>
      </c>
      <c r="L176" t="inlineStr">
        <is>
          <t>-7.891819 112.737106 597.701082586012 17.174204696838792</t>
        </is>
      </c>
      <c r="M176" t="n">
        <v>-7.891819</v>
      </c>
      <c r="N176" t="n">
        <v>112.737106</v>
      </c>
      <c r="O176" t="n">
        <v>597.7010825999999</v>
      </c>
      <c r="P176" t="n">
        <v>17.1742047</v>
      </c>
      <c r="Q176" t="n">
        <v>0</v>
      </c>
      <c r="R176" t="inlineStr">
        <is>
          <t>Jawa Timur</t>
        </is>
      </c>
      <c r="S176" t="n">
        <v>0</v>
      </c>
      <c r="T176" t="n">
        <v>0</v>
      </c>
      <c r="U176" t="n">
        <v>0</v>
      </c>
      <c r="V176" t="n">
        <v>0</v>
      </c>
      <c r="W176" t="n">
        <v>0</v>
      </c>
      <c r="X176" t="n">
        <v>1</v>
      </c>
      <c r="Y176" t="n">
        <v>0</v>
      </c>
      <c r="Z176" t="n">
        <v>0</v>
      </c>
      <c r="AA176" t="n">
        <v>0</v>
      </c>
      <c r="AB176" t="n">
        <v>0</v>
      </c>
      <c r="AC176" t="inlineStr">
        <is>
          <t>MALANG</t>
        </is>
      </c>
      <c r="AD176" t="inlineStr">
        <is>
          <t>LAWANG</t>
        </is>
      </c>
      <c r="AE176" t="inlineStr">
        <is>
          <t>SIDOLUHUR</t>
        </is>
      </c>
      <c r="AF176" t="inlineStr">
        <is>
          <t>KAN JABUNG</t>
        </is>
      </c>
      <c r="AG176" t="inlineStr">
        <is>
          <t>KJP0694</t>
        </is>
      </c>
      <c r="AH176" t="n">
        <v>9</v>
      </c>
      <c r="AI176" t="inlineStr">
        <is>
          <t>VPA2</t>
        </is>
      </c>
      <c r="AJ176" t="inlineStr">
        <is>
          <t>Tidak aktif</t>
        </is>
      </c>
      <c r="AK176" t="n">
        <v>55</v>
      </c>
      <c r="AL176" t="inlineStr">
        <is>
          <t>Laki-laki</t>
        </is>
      </c>
      <c r="AM176" t="inlineStr">
        <is>
          <t>Sudah menikah</t>
        </is>
      </c>
      <c r="AN176" t="inlineStr">
        <is>
          <t>SD/Sederajat</t>
        </is>
      </c>
      <c r="AO176" t="inlineStr">
        <is>
          <t>Peternak</t>
        </is>
      </c>
      <c r="AP176" t="n">
        <v>0</v>
      </c>
      <c r="AQ176" t="n">
        <v>1</v>
      </c>
      <c r="AR176" t="n">
        <v>0</v>
      </c>
      <c r="AS176" t="n">
        <v>0</v>
      </c>
      <c r="AT176" t="n">
        <v>0</v>
      </c>
      <c r="AU176" t="n">
        <v>0</v>
      </c>
      <c r="AV176" t="n">
        <v>0</v>
      </c>
      <c r="AW176" t="n">
        <v>0</v>
      </c>
      <c r="AX176" t="n">
        <v/>
      </c>
      <c r="AY176" t="inlineStr">
        <is>
          <t>Petani</t>
        </is>
      </c>
      <c r="AZ176" t="n">
        <v>1</v>
      </c>
      <c r="BA176" t="n">
        <v>0</v>
      </c>
      <c r="BB176" t="n">
        <v>0</v>
      </c>
      <c r="BC176" t="n">
        <v>0</v>
      </c>
      <c r="BD176" t="n">
        <v>0</v>
      </c>
      <c r="BE176" t="n">
        <v>0</v>
      </c>
      <c r="BF176" t="n">
        <v>0</v>
      </c>
      <c r="BG176" t="n">
        <v>0</v>
      </c>
      <c r="BH176" t="n">
        <v/>
      </c>
      <c r="BI176" t="inlineStr">
        <is>
          <t>Rp2.500.000 - Rp3.500.000</t>
        </is>
      </c>
      <c r="BJ176" t="n">
        <v>1</v>
      </c>
      <c r="BK176" t="n">
        <v>1</v>
      </c>
      <c r="BL176" t="n">
        <v>0</v>
      </c>
      <c r="BM176" t="n">
        <v>0</v>
      </c>
      <c r="BN176" t="inlineStr">
        <is>
          <t>Milik sendiri</t>
        </is>
      </c>
      <c r="BO176" t="inlineStr">
        <is>
          <t>Permanen (dinding bata dan semen)</t>
        </is>
      </c>
      <c r="BP176" t="n">
        <v>1</v>
      </c>
      <c r="BQ176" t="n">
        <v>0</v>
      </c>
      <c r="BR176" t="n">
        <v>0</v>
      </c>
      <c r="BS176" t="n">
        <v>0</v>
      </c>
      <c r="BT176" t="n">
        <v>0</v>
      </c>
      <c r="BU176" t="n">
        <v/>
      </c>
      <c r="BV176" t="inlineStr">
        <is>
          <t>Keramik/ubin</t>
        </is>
      </c>
      <c r="BW176" t="n">
        <v>0</v>
      </c>
      <c r="BX176" t="n">
        <v>0</v>
      </c>
      <c r="BY176" t="n">
        <v>1</v>
      </c>
      <c r="BZ176" t="n">
        <v>0</v>
      </c>
      <c r="CA176" t="n">
        <v>0</v>
      </c>
      <c r="CB176" t="n">
        <v/>
      </c>
      <c r="CC176" t="inlineStr">
        <is>
          <t>Genting</t>
        </is>
      </c>
      <c r="CD176" t="n">
        <v>0</v>
      </c>
      <c r="CE176" t="n">
        <v>0</v>
      </c>
      <c r="CF176" t="n">
        <v>0</v>
      </c>
      <c r="CG176" t="n">
        <v>0</v>
      </c>
      <c r="CH176" t="n">
        <v>0</v>
      </c>
      <c r="CI176" t="n">
        <v>1</v>
      </c>
      <c r="CJ176" t="n">
        <v>0</v>
      </c>
      <c r="CK176" t="n">
        <v/>
      </c>
      <c r="CL176" t="inlineStr">
        <is>
          <t>Ya</t>
        </is>
      </c>
      <c r="CM176" t="n">
        <v>2018</v>
      </c>
      <c r="CN176" t="inlineStr">
        <is>
          <t>Fixed-Dome (Kubah Tetap)</t>
        </is>
      </c>
      <c r="CO176" t="inlineStr">
        <is>
          <t>6 m³ (4-5 ekor sapi, ±5 jam memasak/hari, ±50 kg</t>
        </is>
      </c>
      <c r="CP176" t="inlineStr">
        <is>
          <t>Anggota keluarga - laki-laki</t>
        </is>
      </c>
      <c r="CQ176" t="n">
        <v>0</v>
      </c>
      <c r="CR176" t="n">
        <v>0</v>
      </c>
      <c r="CS176" t="n">
        <v>0</v>
      </c>
      <c r="CT176" t="n">
        <v>0</v>
      </c>
      <c r="CU176" t="n">
        <v>1</v>
      </c>
      <c r="CV176" t="n">
        <v>0</v>
      </c>
      <c r="CW176" t="n">
        <v>0</v>
      </c>
      <c r="CX176" t="n">
        <v>0</v>
      </c>
      <c r="CY176" t="inlineStr">
        <is>
          <t>Anggota keluarga - laki-laki Anggota keluarga - perempuan dewasa</t>
        </is>
      </c>
      <c r="CZ176" t="n">
        <v>1</v>
      </c>
      <c r="DA176" t="n">
        <v>1</v>
      </c>
      <c r="DB176" t="n">
        <v>0</v>
      </c>
      <c r="DC176" t="n">
        <v/>
      </c>
      <c r="DD176" t="inlineStr">
        <is>
          <t>Anggota keluarga - laki-laki CPO atau pendamping</t>
        </is>
      </c>
      <c r="DE176" t="n">
        <v>1</v>
      </c>
      <c r="DF176" t="n">
        <v>0</v>
      </c>
      <c r="DG176" t="n">
        <v>1</v>
      </c>
      <c r="DH176" t="n">
        <v>0</v>
      </c>
      <c r="DI176" t="n">
        <v/>
      </c>
      <c r="DJ176" t="inlineStr">
        <is>
          <t>CPO atau pendamping</t>
        </is>
      </c>
      <c r="DK176" t="n">
        <v>0</v>
      </c>
      <c r="DL176" t="n">
        <v>0</v>
      </c>
      <c r="DM176" t="n">
        <v>1</v>
      </c>
      <c r="DN176" t="n">
        <v>0</v>
      </c>
      <c r="DO176" t="n">
        <v/>
      </c>
      <c r="DP176" t="inlineStr">
        <is>
          <t>Tidak berfungsi sama sekali</t>
        </is>
      </c>
      <c r="DQ176" t="inlineStr">
        <is>
          <t>&gt;1 tahun yang lalu</t>
        </is>
      </c>
      <c r="DR176" t="inlineStr">
        <is>
          <t>Kurangnya pemeliharaan yang memadai</t>
        </is>
      </c>
      <c r="DS176" t="n">
        <v/>
      </c>
      <c r="DT176" t="n">
        <v/>
      </c>
      <c r="DU176" t="n">
        <v/>
      </c>
      <c r="DV176" t="n">
        <v/>
      </c>
      <c r="DW176" t="n">
        <v/>
      </c>
      <c r="DX176" t="n">
        <v/>
      </c>
      <c r="DY176" t="n">
        <v/>
      </c>
      <c r="DZ176" t="n">
        <v/>
      </c>
      <c r="EA176" t="n">
        <v/>
      </c>
      <c r="EB176" t="n">
        <v/>
      </c>
      <c r="EC176" t="n">
        <v/>
      </c>
      <c r="ED176" t="n">
        <v/>
      </c>
      <c r="EE176" t="n">
        <v/>
      </c>
      <c r="EF176" t="n">
        <v/>
      </c>
      <c r="EG176" t="n">
        <v/>
      </c>
      <c r="EH176" t="n">
        <v/>
      </c>
      <c r="EI176" t="inlineStr">
        <is>
          <t>Tidak ada masalah</t>
        </is>
      </c>
      <c r="EJ176" t="n">
        <v>0</v>
      </c>
      <c r="EK176" t="n">
        <v>0</v>
      </c>
      <c r="EL176" t="n">
        <v>0</v>
      </c>
      <c r="EM176" t="n">
        <v>1</v>
      </c>
      <c r="EN176" t="n">
        <v>0</v>
      </c>
      <c r="EO176" t="n">
        <v/>
      </c>
      <c r="EP176" t="inlineStr">
        <is>
          <t>Ya, cukup jelas dan mudah diikuti</t>
        </is>
      </c>
      <c r="EQ176" t="inlineStr">
        <is>
          <t>Pelatihan</t>
        </is>
      </c>
      <c r="ER176" t="inlineStr">
        <is>
          <t>CPO atau pendamping Staff BIRU</t>
        </is>
      </c>
      <c r="ES176" t="n">
        <v>1</v>
      </c>
      <c r="ET176" t="n">
        <v>1</v>
      </c>
      <c r="EU176" t="n">
        <v>0</v>
      </c>
      <c r="EV176" t="n">
        <v>0</v>
      </c>
      <c r="EW176" t="n">
        <v/>
      </c>
      <c r="EX176" t="inlineStr">
        <is>
          <t>Anggota keluarga - Laki-laki Anggota keluarga - Perempuan dewasa</t>
        </is>
      </c>
      <c r="EY176" t="n">
        <v>1</v>
      </c>
      <c r="EZ176" t="n">
        <v>1</v>
      </c>
      <c r="FA176" t="n">
        <v>0</v>
      </c>
      <c r="FB176" t="n">
        <v/>
      </c>
      <c r="FC176" t="inlineStr">
        <is>
          <t>Jarang sekali</t>
        </is>
      </c>
      <c r="FD176" t="n">
        <v/>
      </c>
      <c r="FE176" t="inlineStr">
        <is>
          <t>Mengetahui</t>
        </is>
      </c>
      <c r="FF176" t="inlineStr">
        <is>
          <t>Tidak pernah</t>
        </is>
      </c>
      <c r="FG176" t="inlineStr">
        <is>
          <t>Mengetahui</t>
        </is>
      </c>
      <c r="FH176" t="inlineStr">
        <is>
          <t>Tidak pernah</t>
        </is>
      </c>
      <c r="FI176" t="inlineStr">
        <is>
          <t>Mengetahui</t>
        </is>
      </c>
      <c r="FJ176" t="inlineStr">
        <is>
          <t>Tidak pernah</t>
        </is>
      </c>
      <c r="FK176" t="inlineStr">
        <is>
          <t>Mengetahui</t>
        </is>
      </c>
      <c r="FL176" t="inlineStr">
        <is>
          <t>Tidak pernah</t>
        </is>
      </c>
      <c r="FM176" t="inlineStr">
        <is>
          <t>Mengetahui</t>
        </is>
      </c>
      <c r="FN176" t="inlineStr">
        <is>
          <t>Tidak pernah</t>
        </is>
      </c>
      <c r="FO176" t="inlineStr">
        <is>
          <t>Mengetahui</t>
        </is>
      </c>
      <c r="FP176" t="inlineStr">
        <is>
          <t>Tidak pernah</t>
        </is>
      </c>
      <c r="FQ176" t="inlineStr">
        <is>
          <t>Mengetahui</t>
        </is>
      </c>
      <c r="FR176" t="inlineStr">
        <is>
          <t>Ya</t>
        </is>
      </c>
      <c r="FS176" t="inlineStr">
        <is>
          <t>Mengetahui</t>
        </is>
      </c>
      <c r="FT176" t="inlineStr">
        <is>
          <t>Tidak sama sekali</t>
        </is>
      </c>
      <c r="FU176" t="inlineStr">
        <is>
          <t>Laki-laki dewasa Perempuan dewasa</t>
        </is>
      </c>
      <c r="FV176" t="n">
        <v>1</v>
      </c>
      <c r="FW176" t="n">
        <v>1</v>
      </c>
      <c r="FX176" t="n">
        <v>0</v>
      </c>
      <c r="FY176" t="n">
        <v>0</v>
      </c>
      <c r="FZ176" t="inlineStr">
        <is>
          <t>Memahami</t>
        </is>
      </c>
      <c r="GA176" t="inlineStr">
        <is>
          <t>CPO Pelatihan</t>
        </is>
      </c>
      <c r="GB176" t="n">
        <v>1</v>
      </c>
      <c r="GC176" t="n">
        <v>1</v>
      </c>
      <c r="GD176" t="n">
        <v>0</v>
      </c>
      <c r="GE176" t="n">
        <v>0</v>
      </c>
      <c r="GF176" t="n">
        <v/>
      </c>
      <c r="GG176" t="inlineStr">
        <is>
          <t>Tidak pernah</t>
        </is>
      </c>
      <c r="GH176" t="inlineStr">
        <is>
          <t>Tidak</t>
        </is>
      </c>
      <c r="GI176" t="n">
        <v/>
      </c>
      <c r="GJ176" t="n">
        <v/>
      </c>
      <c r="GK176" t="n">
        <v/>
      </c>
      <c r="GL176" t="n">
        <v/>
      </c>
      <c r="GM176" t="n">
        <v/>
      </c>
      <c r="GN176" t="n">
        <v/>
      </c>
      <c r="GO176" t="n">
        <v/>
      </c>
      <c r="GP176" t="inlineStr">
        <is>
          <t>Sebagian</t>
        </is>
      </c>
      <c r="GQ176" t="inlineStr">
        <is>
          <t>Kayu bakar</t>
        </is>
      </c>
      <c r="GR176" t="n">
        <v>0</v>
      </c>
      <c r="GS176" t="n">
        <v>1</v>
      </c>
      <c r="GT176" t="n">
        <v>0</v>
      </c>
      <c r="GU176" t="n">
        <v>0</v>
      </c>
      <c r="GV176" t="n">
        <v>0</v>
      </c>
      <c r="GW176" t="n">
        <v>0</v>
      </c>
      <c r="GX176" t="n">
        <v>0</v>
      </c>
      <c r="GY176" t="n">
        <v/>
      </c>
      <c r="GZ176" t="inlineStr">
        <is>
          <t>Ya</t>
        </is>
      </c>
      <c r="HA176" t="n">
        <v/>
      </c>
      <c r="HB176" t="n">
        <v/>
      </c>
      <c r="HC176" t="n">
        <v/>
      </c>
      <c r="HD176" t="n">
        <v/>
      </c>
      <c r="HE176" t="n">
        <v/>
      </c>
      <c r="HF176" t="n">
        <v/>
      </c>
      <c r="HG176" t="n">
        <v/>
      </c>
      <c r="HH176" t="n">
        <v/>
      </c>
      <c r="HI176" t="n">
        <v/>
      </c>
      <c r="HJ176" t="n">
        <v/>
      </c>
      <c r="HK176" t="n">
        <v/>
      </c>
      <c r="HL176" t="n">
        <v/>
      </c>
      <c r="HM176" t="n">
        <v/>
      </c>
      <c r="HN176" t="n">
        <v/>
      </c>
      <c r="HO176" t="n">
        <v/>
      </c>
      <c r="HP176" t="n">
        <v/>
      </c>
      <c r="HQ176" t="n">
        <v/>
      </c>
      <c r="HR176" t="n">
        <v/>
      </c>
      <c r="HS176" t="n">
        <v/>
      </c>
      <c r="HT176" t="n">
        <v/>
      </c>
      <c r="HU176" t="n">
        <v/>
      </c>
      <c r="HV176" t="n">
        <v/>
      </c>
      <c r="HW176" t="n">
        <v/>
      </c>
      <c r="HX176" t="n">
        <v/>
      </c>
      <c r="HY176" t="n">
        <v>1</v>
      </c>
      <c r="HZ176" t="n">
        <v>50000</v>
      </c>
      <c r="IA176" t="n">
        <v/>
      </c>
      <c r="IB176" t="n">
        <v/>
      </c>
      <c r="IC176" t="n">
        <v/>
      </c>
      <c r="ID176" t="n">
        <v/>
      </c>
      <c r="IE176" t="n">
        <v/>
      </c>
      <c r="IF176" t="n">
        <v/>
      </c>
      <c r="IG176" t="n">
        <v/>
      </c>
      <c r="IH176" t="n">
        <v/>
      </c>
      <c r="II176" t="n">
        <v/>
      </c>
      <c r="IJ176" t="n">
        <v/>
      </c>
      <c r="IK176" t="inlineStr">
        <is>
          <t>30-50 kg</t>
        </is>
      </c>
      <c r="IL176" t="inlineStr">
        <is>
          <t>1-3 jam</t>
        </is>
      </c>
      <c r="IM176" t="inlineStr">
        <is>
          <t>Ya</t>
        </is>
      </c>
      <c r="IN176" t="inlineStr">
        <is>
          <t>Tidak</t>
        </is>
      </c>
      <c r="IO176" t="inlineStr">
        <is>
          <t>Lebih bersih</t>
        </is>
      </c>
      <c r="IP176" t="inlineStr">
        <is>
          <t>Tidak ada perubahan</t>
        </is>
      </c>
      <c r="IQ176" t="inlineStr">
        <is>
          <t>Tidak pernah</t>
        </is>
      </c>
      <c r="IR176" t="n">
        <v/>
      </c>
      <c r="IS176" t="n">
        <v/>
      </c>
      <c r="IT176" t="n">
        <v/>
      </c>
      <c r="IU176" t="n">
        <v/>
      </c>
      <c r="IV176" t="n">
        <v/>
      </c>
      <c r="IW176" t="n">
        <v/>
      </c>
      <c r="IX176" t="n">
        <v/>
      </c>
      <c r="IY176" t="n">
        <v/>
      </c>
      <c r="IZ176" t="inlineStr">
        <is>
          <t>Tidak pernah</t>
        </is>
      </c>
      <c r="JA176" t="n">
        <v/>
      </c>
      <c r="JB176" t="n">
        <v/>
      </c>
      <c r="JC176" t="n">
        <v/>
      </c>
      <c r="JD176" t="n">
        <v/>
      </c>
      <c r="JE176" t="n">
        <v/>
      </c>
      <c r="JF176" t="n">
        <v/>
      </c>
      <c r="JG176" t="n">
        <v/>
      </c>
      <c r="JH176" t="n">
        <v/>
      </c>
      <c r="JI176" t="inlineStr">
        <is>
          <t>Tidak pernah</t>
        </is>
      </c>
      <c r="JJ176" t="n">
        <v/>
      </c>
      <c r="JK176" t="n">
        <v/>
      </c>
      <c r="JL176" t="n">
        <v/>
      </c>
      <c r="JM176" t="n">
        <v/>
      </c>
      <c r="JN176" t="n">
        <v/>
      </c>
      <c r="JO176" t="n">
        <v/>
      </c>
      <c r="JP176" t="n">
        <v/>
      </c>
      <c r="JQ176" t="n">
        <v/>
      </c>
      <c r="JR176" t="inlineStr">
        <is>
          <t>Tidak pernah</t>
        </is>
      </c>
      <c r="JS176" t="n">
        <v/>
      </c>
      <c r="JT176" t="n">
        <v/>
      </c>
      <c r="JU176" t="n">
        <v/>
      </c>
      <c r="JV176" t="n">
        <v/>
      </c>
      <c r="JW176" t="n">
        <v/>
      </c>
      <c r="JX176" t="n">
        <v/>
      </c>
      <c r="JY176" t="n">
        <v/>
      </c>
      <c r="JZ176" t="n">
        <v/>
      </c>
      <c r="KA176" t="inlineStr">
        <is>
          <t>Tidak pernah</t>
        </is>
      </c>
      <c r="KB176" t="n">
        <v/>
      </c>
      <c r="KC176" t="n">
        <v/>
      </c>
      <c r="KD176" t="n">
        <v/>
      </c>
      <c r="KE176" t="n">
        <v/>
      </c>
      <c r="KF176" t="n">
        <v/>
      </c>
      <c r="KG176" t="n">
        <v/>
      </c>
      <c r="KH176" t="n">
        <v/>
      </c>
      <c r="KI176" t="n">
        <v/>
      </c>
      <c r="KJ176" t="inlineStr">
        <is>
          <t>Tidak pernah</t>
        </is>
      </c>
      <c r="KK176" t="n">
        <v/>
      </c>
      <c r="KL176" t="n">
        <v/>
      </c>
      <c r="KM176" t="n">
        <v/>
      </c>
      <c r="KN176" t="n">
        <v/>
      </c>
      <c r="KO176" t="n">
        <v/>
      </c>
      <c r="KP176" t="n">
        <v/>
      </c>
      <c r="KQ176" t="n">
        <v/>
      </c>
      <c r="KR176" t="n">
        <v/>
      </c>
      <c r="KS176" t="inlineStr">
        <is>
          <t>Tidak ada perubahan</t>
        </is>
      </c>
      <c r="KT176" t="inlineStr">
        <is>
          <t>0-1 kali</t>
        </is>
      </c>
      <c r="KU176" t="inlineStr">
        <is>
          <t>0-1 kali</t>
        </is>
      </c>
      <c r="KV176" t="inlineStr">
        <is>
          <t>Tidak ada</t>
        </is>
      </c>
      <c r="KW176" t="n">
        <v>0</v>
      </c>
      <c r="KX176" t="n">
        <v>0</v>
      </c>
      <c r="KY176" t="n">
        <v>0</v>
      </c>
      <c r="KZ176" t="n">
        <v>1</v>
      </c>
      <c r="LA176" t="inlineStr">
        <is>
          <t>Cukup membaik</t>
        </is>
      </c>
      <c r="LB176" t="inlineStr">
        <is>
          <t>Cukup membaik</t>
        </is>
      </c>
      <c r="LC176" t="n">
        <v>6</v>
      </c>
      <c r="LD176" t="n">
        <v>4</v>
      </c>
      <c r="LE176" t="n">
        <v>0</v>
      </c>
      <c r="LF176" t="n">
        <v>0</v>
      </c>
      <c r="LG176" t="inlineStr">
        <is>
          <t>Ya</t>
        </is>
      </c>
      <c r="LH176" t="n">
        <v>0</v>
      </c>
      <c r="LI176" t="n">
        <v/>
      </c>
      <c r="LJ176" t="inlineStr">
        <is>
          <t>Kebutuhan rumah tangga</t>
        </is>
      </c>
      <c r="LK176" t="n">
        <v>0</v>
      </c>
      <c r="LL176" t="n">
        <v>0</v>
      </c>
      <c r="LM176" t="n">
        <v>0</v>
      </c>
      <c r="LN176" t="n">
        <v>0</v>
      </c>
      <c r="LO176" t="n">
        <v>1</v>
      </c>
      <c r="LP176" t="n">
        <v>0</v>
      </c>
      <c r="LQ176" t="n">
        <v>0</v>
      </c>
      <c r="LR176" t="n">
        <v/>
      </c>
      <c r="LS176" t="n">
        <v>10</v>
      </c>
      <c r="LT176" t="n">
        <v>0</v>
      </c>
      <c r="LU176" t="n">
        <v>0</v>
      </c>
      <c r="LV176" t="n">
        <v>10</v>
      </c>
      <c r="LW176" t="n">
        <v>0</v>
      </c>
      <c r="LX176" t="n">
        <v>0</v>
      </c>
      <c r="LY176" t="n">
        <v>0</v>
      </c>
      <c r="LZ176" t="n">
        <v>0</v>
      </c>
      <c r="MA176" t="n">
        <v>0</v>
      </c>
      <c r="MB176" t="inlineStr">
        <is>
          <t>Tidak</t>
        </is>
      </c>
      <c r="MC176" t="n">
        <v>60</v>
      </c>
      <c r="MD176" t="n">
        <v>60</v>
      </c>
      <c r="ME176" t="n">
        <v>0</v>
      </c>
      <c r="MF176" t="n">
        <v>0</v>
      </c>
      <c r="MG176" t="n">
        <v>0</v>
      </c>
      <c r="MH176" t="n">
        <v>0</v>
      </c>
      <c r="MI176" t="n">
        <v/>
      </c>
      <c r="MJ176" t="n">
        <v/>
      </c>
      <c r="MK176" t="n">
        <v/>
      </c>
      <c r="ML176" t="n">
        <v/>
      </c>
      <c r="MM176" t="n">
        <v/>
      </c>
      <c r="MN176" t="n">
        <v/>
      </c>
      <c r="MO176" t="n">
        <v/>
      </c>
      <c r="MP176" t="n">
        <v/>
      </c>
      <c r="MQ176" t="n">
        <v/>
      </c>
      <c r="MR176" t="inlineStr">
        <is>
          <t>Istirahat</t>
        </is>
      </c>
      <c r="MS176" t="n">
        <v/>
      </c>
      <c r="MT176" t="inlineStr">
        <is>
          <t>Istirahat</t>
        </is>
      </c>
      <c r="MU176" t="inlineStr">
        <is>
          <t>Tidak</t>
        </is>
      </c>
      <c r="MV176" t="n">
        <v/>
      </c>
      <c r="MW176" t="n">
        <v/>
      </c>
      <c r="MX176" t="n">
        <v/>
      </c>
      <c r="MY176" t="n">
        <v/>
      </c>
      <c r="MZ176" t="n">
        <v/>
      </c>
      <c r="NA176" t="n">
        <v/>
      </c>
      <c r="NB176" t="n">
        <v/>
      </c>
      <c r="NC176" t="n">
        <v/>
      </c>
      <c r="ND176" t="n">
        <v/>
      </c>
      <c r="NE176" t="n">
        <v/>
      </c>
      <c r="NF176" t="n">
        <v/>
      </c>
      <c r="NG176" t="n">
        <v/>
      </c>
      <c r="NH176" t="n">
        <v/>
      </c>
      <c r="NI176" t="n">
        <v/>
      </c>
      <c r="NJ176" t="n">
        <v/>
      </c>
      <c r="NK176" t="n">
        <v/>
      </c>
      <c r="NL176" t="inlineStr">
        <is>
          <t>Ya</t>
        </is>
      </c>
      <c r="NM176" t="inlineStr">
        <is>
          <t>Kombinasi kredit/pinjaman dan dana hibah</t>
        </is>
      </c>
      <c r="NN176" t="inlineStr">
        <is>
          <t>5.000.001-7.000.000</t>
        </is>
      </c>
      <c r="NO176" t="inlineStr">
        <is>
          <t>Yayasan Rumah Energi atau BIRU</t>
        </is>
      </c>
      <c r="NP176" t="n">
        <v/>
      </c>
      <c r="NQ176" t="inlineStr">
        <is>
          <t>Koperasi</t>
        </is>
      </c>
      <c r="NR176" t="n">
        <v/>
      </c>
      <c r="NS176" t="n">
        <v>24</v>
      </c>
      <c r="NT176" t="inlineStr">
        <is>
          <t>Anggota keluarga - Laki-laki dewasa</t>
        </is>
      </c>
      <c r="NU176" t="n">
        <v/>
      </c>
      <c r="NV176" t="n">
        <v/>
      </c>
      <c r="NW176" t="n">
        <v/>
      </c>
      <c r="NX176" t="inlineStr">
        <is>
          <t>Sedikit meningkat</t>
        </is>
      </c>
      <c r="NY176" t="n">
        <v>90</v>
      </c>
      <c r="NZ176" t="n">
        <v>0</v>
      </c>
      <c r="OA176" t="n">
        <v>0</v>
      </c>
      <c r="OB176" t="n">
        <v>0</v>
      </c>
      <c r="OC176" t="n">
        <v>20</v>
      </c>
      <c r="OD176" t="n">
        <v>0</v>
      </c>
      <c r="OE176" t="inlineStr">
        <is>
          <t>Lebih baik</t>
        </is>
      </c>
      <c r="OF176" t="inlineStr">
        <is>
          <t>Sama saja (tidak ada perbedaan waktu memasak MAUPUN rasa/bau makanan bila dibandingkan penggunaan sebelumnya)</t>
        </is>
      </c>
      <c r="OG176" t="inlineStr">
        <is>
          <t>Ya</t>
        </is>
      </c>
      <c r="OH176" t="n">
        <v>0</v>
      </c>
      <c r="OI176" t="n">
        <v>2</v>
      </c>
      <c r="OJ176" t="n">
        <v>0</v>
      </c>
      <c r="OK176" t="n">
        <v>0</v>
      </c>
      <c r="OL176" t="n">
        <v>0</v>
      </c>
      <c r="OM176" t="n">
        <v>0</v>
      </c>
      <c r="ON176" t="n">
        <v>0</v>
      </c>
      <c r="OO176" t="n">
        <v>0</v>
      </c>
      <c r="OP176" t="inlineStr">
        <is>
          <t>Sapi perah</t>
        </is>
      </c>
      <c r="OQ176" t="n">
        <v>0</v>
      </c>
      <c r="OR176" t="n">
        <v>1</v>
      </c>
      <c r="OS176" t="n">
        <v>0</v>
      </c>
      <c r="OT176" t="n">
        <v>0</v>
      </c>
      <c r="OU176" t="n">
        <v>0</v>
      </c>
      <c r="OV176" t="n">
        <v>0</v>
      </c>
      <c r="OW176" t="n">
        <v>0</v>
      </c>
      <c r="OX176" t="n">
        <v>0</v>
      </c>
      <c r="OY176" t="n">
        <v>0</v>
      </c>
      <c r="OZ176" t="inlineStr">
        <is>
          <t>Sapi perah</t>
        </is>
      </c>
      <c r="PA176" t="n">
        <v>0</v>
      </c>
      <c r="PB176" t="n">
        <v>1</v>
      </c>
      <c r="PC176" t="n">
        <v>0</v>
      </c>
      <c r="PD176" t="n">
        <v>0</v>
      </c>
      <c r="PE176" t="n">
        <v>0</v>
      </c>
      <c r="PF176" t="n">
        <v>0</v>
      </c>
      <c r="PG176" t="n">
        <v>0</v>
      </c>
      <c r="PH176" t="n">
        <v>0</v>
      </c>
      <c r="PI176" t="n">
        <v>0</v>
      </c>
      <c r="PJ176" t="inlineStr">
        <is>
          <t>Sapi perah</t>
        </is>
      </c>
      <c r="PK176" t="n">
        <v>0</v>
      </c>
      <c r="PL176" t="n">
        <v>1</v>
      </c>
      <c r="PM176" t="n">
        <v>0</v>
      </c>
      <c r="PN176" t="n">
        <v>0</v>
      </c>
      <c r="PO176" t="n">
        <v>0</v>
      </c>
      <c r="PP176" t="n">
        <v>0</v>
      </c>
      <c r="PQ176" t="n">
        <v>0</v>
      </c>
      <c r="PR176" t="n">
        <v>0</v>
      </c>
      <c r="PS176" t="n">
        <v>0</v>
      </c>
      <c r="PT176" t="n">
        <v/>
      </c>
      <c r="PU176" t="n">
        <v/>
      </c>
      <c r="PV176" t="n">
        <v/>
      </c>
      <c r="PW176" t="n">
        <v/>
      </c>
      <c r="PX176" t="n">
        <v/>
      </c>
      <c r="PY176" t="n">
        <v/>
      </c>
      <c r="PZ176" t="n">
        <v/>
      </c>
      <c r="QA176" t="n">
        <v/>
      </c>
      <c r="QB176" t="n">
        <v/>
      </c>
      <c r="QC176" t="n">
        <v/>
      </c>
      <c r="QD176" t="n">
        <v/>
      </c>
      <c r="QE176" t="inlineStr">
        <is>
          <t>1-Disebarkan ke lahan terbuka</t>
        </is>
      </c>
      <c r="QF176" t="n">
        <v>0</v>
      </c>
      <c r="QG176" t="n">
        <v>0</v>
      </c>
      <c r="QH176" t="n">
        <v>0</v>
      </c>
      <c r="QI176" t="n">
        <v>0</v>
      </c>
      <c r="QJ176" t="n">
        <v>0</v>
      </c>
      <c r="QK176" t="n">
        <v>1</v>
      </c>
      <c r="QL176" t="n">
        <v>0</v>
      </c>
      <c r="QM176" t="n">
        <v>0</v>
      </c>
      <c r="QN176" t="n">
        <v>0</v>
      </c>
      <c r="QO176" t="n">
        <v/>
      </c>
      <c r="QP176" t="n">
        <v/>
      </c>
      <c r="QQ176" t="n">
        <v/>
      </c>
      <c r="QR176" t="n">
        <v/>
      </c>
      <c r="QS176" t="n">
        <v/>
      </c>
      <c r="QT176" t="n">
        <v/>
      </c>
      <c r="QU176" t="n">
        <v/>
      </c>
      <c r="QV176" t="n">
        <v/>
      </c>
      <c r="QW176" t="n">
        <v/>
      </c>
      <c r="QX176" t="n">
        <v/>
      </c>
      <c r="QY176" t="n">
        <v/>
      </c>
      <c r="QZ176" t="n">
        <v/>
      </c>
      <c r="RA176" t="n">
        <v/>
      </c>
      <c r="RB176" t="n">
        <v/>
      </c>
      <c r="RC176" t="n">
        <v/>
      </c>
      <c r="RD176" t="n">
        <v/>
      </c>
      <c r="RE176" t="n">
        <v/>
      </c>
      <c r="RF176" t="n">
        <v/>
      </c>
      <c r="RG176" t="n">
        <v/>
      </c>
      <c r="RH176" t="n">
        <v/>
      </c>
      <c r="RI176" t="n">
        <v/>
      </c>
      <c r="RJ176" t="n">
        <v/>
      </c>
      <c r="RK176" t="n">
        <v/>
      </c>
      <c r="RL176" t="n">
        <v/>
      </c>
      <c r="RM176" t="n">
        <v/>
      </c>
      <c r="RN176" t="n">
        <v/>
      </c>
      <c r="RO176" t="n">
        <v/>
      </c>
      <c r="RP176" t="n">
        <v/>
      </c>
      <c r="RQ176" t="n">
        <v/>
      </c>
      <c r="RR176" t="n">
        <v/>
      </c>
      <c r="RS176" t="n">
        <v/>
      </c>
      <c r="RT176" t="n">
        <v/>
      </c>
      <c r="RU176" t="n">
        <v/>
      </c>
      <c r="RV176" t="n">
        <v/>
      </c>
      <c r="RW176" t="n">
        <v/>
      </c>
      <c r="RX176" t="n">
        <v/>
      </c>
      <c r="RY176" t="n">
        <v/>
      </c>
      <c r="RZ176" t="n">
        <v/>
      </c>
      <c r="SA176" t="n">
        <v/>
      </c>
      <c r="SB176" t="n">
        <v/>
      </c>
      <c r="SC176" t="n">
        <v/>
      </c>
      <c r="SD176" t="n">
        <v/>
      </c>
      <c r="SE176" t="n">
        <v/>
      </c>
      <c r="SF176" t="n">
        <v/>
      </c>
      <c r="SG176" t="n">
        <v/>
      </c>
      <c r="SH176" t="n">
        <v/>
      </c>
      <c r="SI176" t="n">
        <v/>
      </c>
      <c r="SJ176" t="n">
        <v/>
      </c>
      <c r="SK176" t="n">
        <v/>
      </c>
      <c r="SL176" t="n">
        <v/>
      </c>
      <c r="SM176" t="n">
        <v/>
      </c>
      <c r="SN176" t="n">
        <v/>
      </c>
      <c r="SO176" t="n">
        <v/>
      </c>
      <c r="SP176" t="n">
        <v/>
      </c>
      <c r="SQ176" t="n">
        <v/>
      </c>
      <c r="SR176" t="n">
        <v/>
      </c>
      <c r="SS176" t="n">
        <v/>
      </c>
      <c r="ST176" t="n">
        <v/>
      </c>
      <c r="SU176" t="n">
        <v/>
      </c>
      <c r="SV176" t="n">
        <v/>
      </c>
      <c r="SW176" t="n">
        <v/>
      </c>
      <c r="SX176" t="n">
        <v/>
      </c>
      <c r="SY176" t="n">
        <v/>
      </c>
      <c r="SZ176" t="n">
        <v>6</v>
      </c>
      <c r="TA176" t="n">
        <v/>
      </c>
      <c r="TB176" t="n">
        <v/>
      </c>
      <c r="TC176" t="n">
        <v/>
      </c>
      <c r="TD176" t="n">
        <v/>
      </c>
      <c r="TE176" t="n">
        <v/>
      </c>
      <c r="TF176" t="n">
        <v/>
      </c>
      <c r="TG176" t="n">
        <v/>
      </c>
      <c r="TH176" t="n">
        <v/>
      </c>
      <c r="TI176" t="n">
        <v/>
      </c>
      <c r="TJ176" t="n">
        <v/>
      </c>
      <c r="TK176" t="n">
        <v/>
      </c>
      <c r="TL176" t="n">
        <v/>
      </c>
      <c r="TM176" t="n">
        <v/>
      </c>
      <c r="TN176" t="n">
        <v/>
      </c>
      <c r="TO176" t="n">
        <v/>
      </c>
      <c r="TP176" t="n">
        <v/>
      </c>
      <c r="TQ176" t="n">
        <v/>
      </c>
      <c r="TR176" t="n">
        <v/>
      </c>
      <c r="TS176" t="n">
        <v/>
      </c>
      <c r="TT176" t="n">
        <v/>
      </c>
      <c r="TU176" t="n">
        <v/>
      </c>
      <c r="TV176" t="n">
        <v/>
      </c>
      <c r="TW176" t="n">
        <v/>
      </c>
      <c r="TX176" t="n">
        <v/>
      </c>
      <c r="TY176" t="n">
        <v/>
      </c>
      <c r="TZ176" t="n">
        <v/>
      </c>
      <c r="UA176" t="n">
        <v/>
      </c>
      <c r="UB176" t="n">
        <v/>
      </c>
      <c r="UC176" t="n">
        <v/>
      </c>
      <c r="UD176" t="n">
        <v/>
      </c>
      <c r="UE176" t="n">
        <v/>
      </c>
      <c r="UF176" t="n">
        <v/>
      </c>
      <c r="UG176" t="n">
        <v/>
      </c>
      <c r="UH176" t="n">
        <v/>
      </c>
      <c r="UI176" t="n">
        <v/>
      </c>
      <c r="UJ176" t="n">
        <v/>
      </c>
      <c r="UK176" t="n">
        <v/>
      </c>
      <c r="UL176" t="n">
        <v/>
      </c>
      <c r="UM176" t="n">
        <v/>
      </c>
      <c r="UN176" t="n">
        <v/>
      </c>
      <c r="UO176" t="n">
        <v/>
      </c>
      <c r="UP176" t="n">
        <v/>
      </c>
      <c r="UQ176" t="n">
        <v/>
      </c>
      <c r="UR176" t="n">
        <v/>
      </c>
      <c r="US176" t="n">
        <v/>
      </c>
      <c r="UT176" t="n">
        <v/>
      </c>
      <c r="UU176" t="n">
        <v/>
      </c>
      <c r="UV176" t="inlineStr">
        <is>
          <t>Pemberian pakan di kandang</t>
        </is>
      </c>
      <c r="UW176" t="n">
        <v/>
      </c>
      <c r="UX176" t="n">
        <v/>
      </c>
      <c r="UY176" t="n">
        <v/>
      </c>
      <c r="UZ176" t="n">
        <v/>
      </c>
      <c r="VA176" t="n">
        <v/>
      </c>
      <c r="VB176" t="n">
        <v/>
      </c>
      <c r="VC176" t="n">
        <v/>
      </c>
      <c r="VD176" t="inlineStr">
        <is>
          <t>Sangat jarang (&gt;1 bulan sekali)</t>
        </is>
      </c>
      <c r="VE176" t="n">
        <v/>
      </c>
      <c r="VF176" t="n">
        <v/>
      </c>
      <c r="VG176" t="n">
        <v/>
      </c>
      <c r="VH176" t="n">
        <v/>
      </c>
      <c r="VI176" t="n">
        <v/>
      </c>
      <c r="VJ176" t="n">
        <v/>
      </c>
      <c r="VK176" t="n">
        <v/>
      </c>
      <c r="VL176" t="inlineStr">
        <is>
          <t>Sering (1 kali sehari)</t>
        </is>
      </c>
      <c r="VM176" t="n">
        <v/>
      </c>
      <c r="VN176" t="n">
        <v/>
      </c>
      <c r="VO176" t="n">
        <v/>
      </c>
      <c r="VP176" t="n">
        <v/>
      </c>
      <c r="VQ176" t="n">
        <v/>
      </c>
      <c r="VR176" t="n">
        <v/>
      </c>
      <c r="VS176" t="n">
        <v/>
      </c>
      <c r="VT176" t="n">
        <v/>
      </c>
      <c r="VU176" t="n">
        <v/>
      </c>
      <c r="VV176" t="n">
        <v/>
      </c>
      <c r="VW176" t="n">
        <v/>
      </c>
      <c r="VX176" t="n">
        <v/>
      </c>
      <c r="VY176" t="n">
        <v/>
      </c>
      <c r="VZ176" t="n">
        <v/>
      </c>
      <c r="WA176" t="n">
        <v/>
      </c>
      <c r="WB176" t="n">
        <v/>
      </c>
      <c r="WC176" t="n">
        <v/>
      </c>
      <c r="WD176" t="n">
        <v/>
      </c>
      <c r="WE176" t="n">
        <v/>
      </c>
      <c r="WF176" t="inlineStr">
        <is>
          <t>3-Disimpan terbuka (dry lot)</t>
        </is>
      </c>
      <c r="WG176" t="n">
        <v>0</v>
      </c>
      <c r="WH176" t="n">
        <v>0</v>
      </c>
      <c r="WI176" t="n">
        <v>0</v>
      </c>
      <c r="WJ176" t="n">
        <v>0</v>
      </c>
      <c r="WK176" t="n">
        <v>0</v>
      </c>
      <c r="WL176" t="n">
        <v>0</v>
      </c>
      <c r="WM176" t="n">
        <v>1</v>
      </c>
      <c r="WN176" t="n">
        <v>0</v>
      </c>
      <c r="WO176" t="n">
        <v>0</v>
      </c>
      <c r="WP176" t="n">
        <v>0</v>
      </c>
      <c r="WQ176" t="n">
        <v>0</v>
      </c>
      <c r="WR176" t="n">
        <v>0</v>
      </c>
      <c r="WS176" t="n">
        <v/>
      </c>
      <c r="WT176" t="n">
        <v/>
      </c>
      <c r="WU176" t="n">
        <v/>
      </c>
      <c r="WV176" t="n">
        <v/>
      </c>
      <c r="WW176" t="n">
        <v/>
      </c>
      <c r="WX176" t="n">
        <v/>
      </c>
      <c r="WY176" t="n">
        <v/>
      </c>
      <c r="WZ176" t="n">
        <v/>
      </c>
      <c r="XA176" t="n">
        <v/>
      </c>
      <c r="XB176" t="n">
        <v/>
      </c>
      <c r="XC176" t="n">
        <v/>
      </c>
      <c r="XD176" t="n">
        <v/>
      </c>
      <c r="XE176" t="n">
        <v/>
      </c>
      <c r="XF176" t="n">
        <v/>
      </c>
      <c r="XG176" t="n">
        <v/>
      </c>
      <c r="XH176" t="n">
        <v/>
      </c>
      <c r="XI176" t="n">
        <v/>
      </c>
      <c r="XJ176" t="n">
        <v/>
      </c>
      <c r="XK176" t="n">
        <v/>
      </c>
      <c r="XL176" t="n">
        <v/>
      </c>
      <c r="XM176" t="n">
        <v/>
      </c>
      <c r="XN176" t="n">
        <v/>
      </c>
      <c r="XO176" t="n">
        <v/>
      </c>
      <c r="XP176" t="n">
        <v/>
      </c>
      <c r="XQ176" t="n">
        <v/>
      </c>
      <c r="XR176" t="n">
        <v/>
      </c>
      <c r="XS176" t="n">
        <v/>
      </c>
      <c r="XT176" t="n">
        <v/>
      </c>
      <c r="XU176" t="n">
        <v/>
      </c>
      <c r="XV176" t="n">
        <v/>
      </c>
      <c r="XW176" t="n">
        <v/>
      </c>
      <c r="XX176" t="n">
        <v/>
      </c>
      <c r="XY176" t="n">
        <v/>
      </c>
      <c r="XZ176" t="n">
        <v/>
      </c>
      <c r="YA176" t="n">
        <v/>
      </c>
      <c r="YB176" t="n">
        <v/>
      </c>
      <c r="YC176" t="n">
        <v/>
      </c>
      <c r="YD176" t="n">
        <v/>
      </c>
      <c r="YE176" t="n">
        <v/>
      </c>
      <c r="YF176" t="n">
        <v/>
      </c>
      <c r="YG176" t="n">
        <v/>
      </c>
      <c r="YH176" t="n">
        <v/>
      </c>
      <c r="YI176" t="n">
        <v/>
      </c>
      <c r="YJ176" t="n">
        <v/>
      </c>
      <c r="YK176" t="n">
        <v/>
      </c>
      <c r="YL176" t="n">
        <v/>
      </c>
      <c r="YM176" t="n">
        <v/>
      </c>
      <c r="YN176" t="n">
        <v/>
      </c>
      <c r="YO176" t="n">
        <v/>
      </c>
      <c r="YP176" t="n">
        <v/>
      </c>
      <c r="YQ176" t="n">
        <v/>
      </c>
      <c r="YR176" t="n">
        <v/>
      </c>
      <c r="YS176" t="n">
        <v/>
      </c>
      <c r="YT176" t="n">
        <v/>
      </c>
      <c r="YU176" t="n">
        <v/>
      </c>
      <c r="YV176" t="n">
        <v/>
      </c>
      <c r="YW176" t="n">
        <v/>
      </c>
      <c r="YX176" t="n">
        <v/>
      </c>
      <c r="YY176" t="n">
        <v/>
      </c>
      <c r="YZ176" t="n">
        <v/>
      </c>
      <c r="ZA176" t="n">
        <v/>
      </c>
      <c r="ZB176" t="n">
        <v/>
      </c>
      <c r="ZC176" t="n">
        <v/>
      </c>
      <c r="ZD176" t="n">
        <v/>
      </c>
      <c r="ZE176" t="n">
        <v/>
      </c>
      <c r="ZF176" t="n">
        <v/>
      </c>
      <c r="ZG176" t="n">
        <v/>
      </c>
      <c r="ZH176" t="n">
        <v/>
      </c>
      <c r="ZI176" t="n">
        <v/>
      </c>
      <c r="ZJ176" t="n">
        <v/>
      </c>
      <c r="ZK176" t="n">
        <v/>
      </c>
      <c r="ZL176" t="n">
        <v/>
      </c>
      <c r="ZM176" t="n">
        <v/>
      </c>
      <c r="ZN176" t="n">
        <v/>
      </c>
      <c r="ZO176" t="n">
        <v/>
      </c>
      <c r="ZP176" t="n">
        <v/>
      </c>
      <c r="ZQ176" t="n">
        <v/>
      </c>
      <c r="ZR176" t="n">
        <v/>
      </c>
      <c r="ZS176" t="n">
        <v/>
      </c>
      <c r="ZT176" t="n">
        <v/>
      </c>
      <c r="ZU176" t="n">
        <v/>
      </c>
      <c r="ZV176" t="n">
        <v/>
      </c>
      <c r="ZW176" t="n">
        <v>3</v>
      </c>
      <c r="ZX176" t="n">
        <v/>
      </c>
      <c r="ZY176" t="n">
        <v/>
      </c>
      <c r="ZZ176" t="n">
        <v/>
      </c>
      <c r="AAA176" t="n">
        <v/>
      </c>
      <c r="AAB176" t="n">
        <v/>
      </c>
      <c r="AAC176" t="n">
        <v/>
      </c>
      <c r="AAD176" t="n">
        <v/>
      </c>
      <c r="AAE176" t="inlineStr">
        <is>
          <t>Pakan segar (misal: rumput)</t>
        </is>
      </c>
      <c r="AAF176" t="n">
        <v/>
      </c>
      <c r="AAG176" t="n">
        <v/>
      </c>
      <c r="AAH176" t="n">
        <v/>
      </c>
      <c r="AAI176" t="n">
        <v/>
      </c>
      <c r="AAJ176" t="n">
        <v/>
      </c>
      <c r="AAK176" t="n">
        <v/>
      </c>
      <c r="AAL176" t="inlineStr">
        <is>
          <t>Tidak</t>
        </is>
      </c>
      <c r="AAM176" t="n">
        <v/>
      </c>
      <c r="AAN176" t="n">
        <v/>
      </c>
      <c r="AAO176" t="n">
        <v/>
      </c>
      <c r="AAP176" t="n">
        <v/>
      </c>
      <c r="AAQ176" t="n">
        <v/>
      </c>
      <c r="AAR176" t="inlineStr">
        <is>
          <t>Ya</t>
        </is>
      </c>
      <c r="AAS176" t="inlineStr">
        <is>
          <t>Mengetahui</t>
        </is>
      </c>
      <c r="AAT176" t="inlineStr">
        <is>
          <t>Didiamkan saja/dibiarkan di tempatnya (di bak/kolam penampung slurry)</t>
        </is>
      </c>
      <c r="AAU176" t="n">
        <v>0</v>
      </c>
      <c r="AAV176" t="n">
        <v>0</v>
      </c>
      <c r="AAW176" t="n">
        <v>0</v>
      </c>
      <c r="AAX176" t="n">
        <v>0</v>
      </c>
      <c r="AAY176" t="n">
        <v>0</v>
      </c>
      <c r="AAZ176" t="n">
        <v>1</v>
      </c>
      <c r="ABA176" t="n">
        <v>0</v>
      </c>
      <c r="ABB176" t="n">
        <v/>
      </c>
      <c r="ABC176" t="n">
        <v/>
      </c>
      <c r="ABD176" t="n">
        <v/>
      </c>
      <c r="ABE176" t="n">
        <v/>
      </c>
      <c r="ABF176" t="n">
        <v/>
      </c>
      <c r="ABG176" t="n">
        <v/>
      </c>
      <c r="ABH176" t="n">
        <v/>
      </c>
      <c r="ABI176" t="n">
        <v/>
      </c>
      <c r="ABJ176" t="n">
        <v/>
      </c>
      <c r="ABK176" t="n">
        <v/>
      </c>
      <c r="ABL176" t="n">
        <v/>
      </c>
      <c r="ABM176" t="n">
        <v/>
      </c>
      <c r="ABN176" t="n">
        <v/>
      </c>
      <c r="ABO176" t="n">
        <v/>
      </c>
      <c r="ABP176" t="n">
        <v/>
      </c>
      <c r="ABQ176" t="n">
        <v/>
      </c>
      <c r="ABR176" t="n">
        <v/>
      </c>
      <c r="ABS176" t="n">
        <v/>
      </c>
      <c r="ABT176" t="n">
        <v/>
      </c>
      <c r="ABU176" t="n">
        <v/>
      </c>
      <c r="ABV176" t="n">
        <v/>
      </c>
      <c r="ABW176" t="n">
        <v/>
      </c>
      <c r="ABX176" t="n">
        <v/>
      </c>
      <c r="ABY176" t="n">
        <v/>
      </c>
      <c r="ABZ176" t="n">
        <v/>
      </c>
      <c r="ACA176" t="n">
        <v/>
      </c>
      <c r="ACB176" t="n">
        <v/>
      </c>
      <c r="ACC176" t="n">
        <v/>
      </c>
      <c r="ACD176" t="n">
        <v/>
      </c>
      <c r="ACE176" t="n">
        <v/>
      </c>
      <c r="ACF176" t="n">
        <v/>
      </c>
      <c r="ACG176" t="n">
        <v/>
      </c>
      <c r="ACH176" t="n">
        <v/>
      </c>
      <c r="ACI176" t="n">
        <v/>
      </c>
      <c r="ACJ176" t="n">
        <v/>
      </c>
      <c r="ACK176" t="inlineStr">
        <is>
          <t>Tidak punya waktu mengumpulkannya</t>
        </is>
      </c>
      <c r="ACL176" t="n">
        <v>0</v>
      </c>
      <c r="ACM176" t="n">
        <v>0</v>
      </c>
      <c r="ACN176" t="n">
        <v>1</v>
      </c>
      <c r="ACO176" t="n">
        <v>0</v>
      </c>
      <c r="ACP176" t="n">
        <v>0</v>
      </c>
      <c r="ACQ176" t="n">
        <v>0</v>
      </c>
      <c r="ACR176" t="n">
        <v>0</v>
      </c>
      <c r="ACS176" t="n">
        <v/>
      </c>
      <c r="ACT176" t="inlineStr">
        <is>
          <t>Tak</t>
        </is>
      </c>
      <c r="ACU176" t="inlineStr">
        <is>
          <t>Manfaat cukup signifikan, terasa di kehidupan sehari-hari</t>
        </is>
      </c>
      <c r="ACV176" t="inlineStr">
        <is>
          <t>Sama saja</t>
        </is>
      </c>
      <c r="ACW176" t="inlineStr">
        <is>
          <t>Anggota keluarga - Perempuan dewasa</t>
        </is>
      </c>
      <c r="ACX176" t="inlineStr">
        <is>
          <t>Setuju</t>
        </is>
      </c>
      <c r="ACY176" t="inlineStr">
        <is>
          <t>Anggota keluarga - Laki-laki dewasa Anggota keluarga - Perempuan dewasa</t>
        </is>
      </c>
      <c r="ACZ176" t="n">
        <v>1</v>
      </c>
      <c r="ADA176" t="n">
        <v>1</v>
      </c>
      <c r="ADB176" t="n">
        <v>0</v>
      </c>
      <c r="ADC176" t="n">
        <v>0</v>
      </c>
      <c r="ADD176" t="inlineStr">
        <is>
          <t>Puas</t>
        </is>
      </c>
      <c r="ADE176" t="inlineStr">
        <is>
          <t>Puas</t>
        </is>
      </c>
      <c r="ADF176" t="inlineStr">
        <is>
          <t>Puas</t>
        </is>
      </c>
      <c r="ADG176" t="inlineStr">
        <is>
          <t>Puas</t>
        </is>
      </c>
      <c r="ADH176" t="inlineStr">
        <is>
          <t>Tidak</t>
        </is>
      </c>
      <c r="ADI176" t="n">
        <v/>
      </c>
      <c r="ADJ176" t="inlineStr">
        <is>
          <t>Puas</t>
        </is>
      </c>
      <c r="ADK176" t="n">
        <v/>
      </c>
      <c r="ADL176" t="n">
        <v/>
      </c>
      <c r="ADM176" t="n">
        <v/>
      </c>
      <c r="ADN176" t="n">
        <v/>
      </c>
      <c r="ADO176" t="n">
        <v/>
      </c>
      <c r="ADP176" t="n">
        <v/>
      </c>
      <c r="ADQ176" t="n">
        <v/>
      </c>
      <c r="ADR176" t="n">
        <v/>
      </c>
      <c r="ADS176" t="n">
        <v/>
      </c>
      <c r="ADT176" t="n">
        <v/>
      </c>
      <c r="ADU176" t="inlineStr">
        <is>
          <t>Menghubungi CPO atau pendamping</t>
        </is>
      </c>
      <c r="ADV176" t="n">
        <v>0</v>
      </c>
      <c r="ADW176" t="n">
        <v>0</v>
      </c>
      <c r="ADX176" t="n">
        <v>0</v>
      </c>
      <c r="ADY176" t="n">
        <v>0</v>
      </c>
      <c r="ADZ176" t="n">
        <v>1</v>
      </c>
      <c r="AEA176" t="n">
        <v>0</v>
      </c>
      <c r="AEB176" t="n">
        <v>0</v>
      </c>
      <c r="AEC176" t="n">
        <v>0</v>
      </c>
      <c r="AED176" t="inlineStr">
        <is>
          <t>Tidak</t>
        </is>
      </c>
      <c r="AEE176" t="inlineStr">
        <is>
          <t>Laki-laki dewasa</t>
        </is>
      </c>
      <c r="AEF176" t="n">
        <v/>
      </c>
      <c r="AEG176" t="inlineStr">
        <is>
          <t>Menelepon atau WA langsung</t>
        </is>
      </c>
      <c r="AEH176" t="n">
        <v/>
      </c>
      <c r="AEI176" t="inlineStr">
        <is>
          <t>Tidak</t>
        </is>
      </c>
      <c r="AEJ176" t="inlineStr">
        <is>
          <t>Kadang-kadang</t>
        </is>
      </c>
      <c r="AEK176" t="inlineStr">
        <is>
          <t>Pengurangan pengeluaran rumah tangga (bahan bakar minyak, pupuk, dll.) Dapat dibayar melalui skema kredit Mendapatkan subsidi</t>
        </is>
      </c>
      <c r="AEL176" t="n">
        <v>1</v>
      </c>
      <c r="AEM176" t="n">
        <v>0</v>
      </c>
      <c r="AEN176" t="n">
        <v>0</v>
      </c>
      <c r="AEO176" t="n">
        <v>0</v>
      </c>
      <c r="AEP176" t="n">
        <v>0</v>
      </c>
      <c r="AEQ176" t="n">
        <v>0</v>
      </c>
      <c r="AER176" t="n">
        <v>0</v>
      </c>
      <c r="AES176" t="n">
        <v>0</v>
      </c>
      <c r="AET176" t="n">
        <v>0</v>
      </c>
      <c r="AEU176" t="n">
        <v>1</v>
      </c>
      <c r="AEV176" t="n">
        <v>1</v>
      </c>
      <c r="AEW176" t="n">
        <v>0</v>
      </c>
      <c r="AEX176" t="n">
        <v/>
      </c>
      <c r="AEY176" t="inlineStr">
        <is>
          <t>Didukung oleh pihak lain atau ada subsidi</t>
        </is>
      </c>
      <c r="AEZ176" t="n">
        <v/>
      </c>
      <c r="AFA176" t="inlineStr">
        <is>
          <t>Koperasi</t>
        </is>
      </c>
      <c r="AFB176" t="n">
        <v/>
      </c>
      <c r="AFC176" t="inlineStr">
        <is>
          <t>1000536222-5_39_55.jpg</t>
        </is>
      </c>
      <c r="AFD176" t="inlineStr">
        <is>
          <t>https://kf.kobotoolbox.org/api/v2/assets/avstPQqLr3Ab3ZdcVTXZ6f/data/668749183/attachments/attXMzw2WAPSWNq7dp8YZK64/</t>
        </is>
      </c>
      <c r="AFE176" t="inlineStr">
        <is>
          <t>1000536218-5_39_59.jpg</t>
        </is>
      </c>
      <c r="AFF176" t="inlineStr">
        <is>
          <t>https://kf.kobotoolbox.org/api/v2/assets/avstPQqLr3Ab3ZdcVTXZ6f/data/668749183/attachments/att5QHMnd29xYmVAQyWNcyeU/</t>
        </is>
      </c>
      <c r="AFG176" t="inlineStr">
        <is>
          <t>Dadiri</t>
        </is>
      </c>
      <c r="AFH176" t="n">
        <v/>
      </c>
      <c r="AFI176" t="inlineStr">
        <is>
          <t>Kayu satuan kubik</t>
        </is>
      </c>
    </row>
    <row r="177">
      <c r="A177" t="n">
        <v/>
      </c>
      <c r="B177" t="n">
        <v/>
      </c>
      <c r="C177" t="n">
        <v/>
      </c>
      <c r="D177" t="inlineStr">
        <is>
          <t>yasin</t>
        </is>
      </c>
      <c r="E177" t="n">
        <v>0</v>
      </c>
      <c r="F177" t="inlineStr">
        <is>
          <t>-7.949121 112.743281 553.7999877929688 113.9209976196289</t>
        </is>
      </c>
      <c r="G177" t="n">
        <v>-7.949121</v>
      </c>
      <c r="H177" t="n">
        <v>112.743281</v>
      </c>
      <c r="I177" t="n">
        <v>553.7999878000001</v>
      </c>
      <c r="J177" t="n">
        <v>113.9209976</v>
      </c>
      <c r="K177" t="n">
        <v>0</v>
      </c>
      <c r="L177" t="inlineStr">
        <is>
          <t>-7.949037 112.743066 553.7999877929688 142.928</t>
        </is>
      </c>
      <c r="M177" t="n">
        <v>-7.949037</v>
      </c>
      <c r="N177" t="n">
        <v>112.743066</v>
      </c>
      <c r="O177" t="n">
        <v>553.7999878000001</v>
      </c>
      <c r="P177" t="n">
        <v>142.928</v>
      </c>
      <c r="Q177" t="n">
        <v>0</v>
      </c>
      <c r="R177" t="inlineStr">
        <is>
          <t>Jawa Timur</t>
        </is>
      </c>
      <c r="S177" t="n">
        <v>0</v>
      </c>
      <c r="T177" t="n">
        <v>0</v>
      </c>
      <c r="U177" t="n">
        <v>0</v>
      </c>
      <c r="V177" t="n">
        <v>0</v>
      </c>
      <c r="W177" t="n">
        <v>0</v>
      </c>
      <c r="X177" t="n">
        <v>1</v>
      </c>
      <c r="Y177" t="n">
        <v>0</v>
      </c>
      <c r="Z177" t="n">
        <v>0</v>
      </c>
      <c r="AA177" t="n">
        <v>0</v>
      </c>
      <c r="AB177" t="n">
        <v>0</v>
      </c>
      <c r="AC177" t="inlineStr">
        <is>
          <t>MALANG</t>
        </is>
      </c>
      <c r="AD177" t="inlineStr">
        <is>
          <t>JABUNG</t>
        </is>
      </c>
      <c r="AE177" t="inlineStr">
        <is>
          <t>SUKOLILO</t>
        </is>
      </c>
      <c r="AF177" t="inlineStr">
        <is>
          <t>KAN JABUNG</t>
        </is>
      </c>
      <c r="AG177" t="inlineStr">
        <is>
          <t>KJP0090</t>
        </is>
      </c>
      <c r="AH177" t="n">
        <v>15</v>
      </c>
      <c r="AI177" t="inlineStr">
        <is>
          <t>VPA1</t>
        </is>
      </c>
      <c r="AJ177" t="inlineStr">
        <is>
          <t>Aktif</t>
        </is>
      </c>
      <c r="AK177" t="n">
        <v>65</v>
      </c>
      <c r="AL177" t="inlineStr">
        <is>
          <t>Laki-laki</t>
        </is>
      </c>
      <c r="AM177" t="inlineStr">
        <is>
          <t>Sudah menikah</t>
        </is>
      </c>
      <c r="AN177" t="inlineStr">
        <is>
          <t>SD/Sederajat</t>
        </is>
      </c>
      <c r="AO177" t="inlineStr">
        <is>
          <t>Peternak</t>
        </is>
      </c>
      <c r="AP177" t="n">
        <v>0</v>
      </c>
      <c r="AQ177" t="n">
        <v>1</v>
      </c>
      <c r="AR177" t="n">
        <v>0</v>
      </c>
      <c r="AS177" t="n">
        <v>0</v>
      </c>
      <c r="AT177" t="n">
        <v>0</v>
      </c>
      <c r="AU177" t="n">
        <v>0</v>
      </c>
      <c r="AV177" t="n">
        <v>0</v>
      </c>
      <c r="AW177" t="n">
        <v>0</v>
      </c>
      <c r="AX177" t="n">
        <v/>
      </c>
      <c r="AY177" t="inlineStr">
        <is>
          <t>Petani</t>
        </is>
      </c>
      <c r="AZ177" t="n">
        <v>1</v>
      </c>
      <c r="BA177" t="n">
        <v>0</v>
      </c>
      <c r="BB177" t="n">
        <v>0</v>
      </c>
      <c r="BC177" t="n">
        <v>0</v>
      </c>
      <c r="BD177" t="n">
        <v>0</v>
      </c>
      <c r="BE177" t="n">
        <v>0</v>
      </c>
      <c r="BF177" t="n">
        <v>0</v>
      </c>
      <c r="BG177" t="n">
        <v>0</v>
      </c>
      <c r="BH177" t="n">
        <v/>
      </c>
      <c r="BI177" t="inlineStr">
        <is>
          <t>&gt;Rp3.500.000</t>
        </is>
      </c>
      <c r="BJ177" t="n">
        <v>2</v>
      </c>
      <c r="BK177" t="n">
        <v>3</v>
      </c>
      <c r="BL177" t="n">
        <v>0</v>
      </c>
      <c r="BM177" t="n">
        <v>1</v>
      </c>
      <c r="BN177" t="inlineStr">
        <is>
          <t>Milik sendiri</t>
        </is>
      </c>
      <c r="BO177" t="inlineStr">
        <is>
          <t>Permanen (dinding bata dan semen)</t>
        </is>
      </c>
      <c r="BP177" t="n">
        <v>1</v>
      </c>
      <c r="BQ177" t="n">
        <v>0</v>
      </c>
      <c r="BR177" t="n">
        <v>0</v>
      </c>
      <c r="BS177" t="n">
        <v>0</v>
      </c>
      <c r="BT177" t="n">
        <v>0</v>
      </c>
      <c r="BU177" t="n">
        <v/>
      </c>
      <c r="BV177" t="inlineStr">
        <is>
          <t>Keramik/ubin</t>
        </is>
      </c>
      <c r="BW177" t="n">
        <v>0</v>
      </c>
      <c r="BX177" t="n">
        <v>0</v>
      </c>
      <c r="BY177" t="n">
        <v>1</v>
      </c>
      <c r="BZ177" t="n">
        <v>0</v>
      </c>
      <c r="CA177" t="n">
        <v>0</v>
      </c>
      <c r="CB177" t="n">
        <v/>
      </c>
      <c r="CC177" t="inlineStr">
        <is>
          <t>Genting</t>
        </is>
      </c>
      <c r="CD177" t="n">
        <v>0</v>
      </c>
      <c r="CE177" t="n">
        <v>0</v>
      </c>
      <c r="CF177" t="n">
        <v>0</v>
      </c>
      <c r="CG177" t="n">
        <v>0</v>
      </c>
      <c r="CH177" t="n">
        <v>0</v>
      </c>
      <c r="CI177" t="n">
        <v>1</v>
      </c>
      <c r="CJ177" t="n">
        <v>0</v>
      </c>
      <c r="CK177" t="n">
        <v/>
      </c>
      <c r="CL177" t="inlineStr">
        <is>
          <t>Ya</t>
        </is>
      </c>
      <c r="CM177" t="n">
        <v>2010</v>
      </c>
      <c r="CN177" t="inlineStr">
        <is>
          <t>Fixed-Dome (Kubah Tetap)</t>
        </is>
      </c>
      <c r="CO177" t="inlineStr">
        <is>
          <t>10 m³ (8-9 ekor sapi, ±8 jam memasak/hari, ±80 kg slurry/hari)</t>
        </is>
      </c>
      <c r="CP177" t="inlineStr">
        <is>
          <t>Anggota keluarga - laki-laki</t>
        </is>
      </c>
      <c r="CQ177" t="n">
        <v>0</v>
      </c>
      <c r="CR177" t="n">
        <v>0</v>
      </c>
      <c r="CS177" t="n">
        <v>0</v>
      </c>
      <c r="CT177" t="n">
        <v>0</v>
      </c>
      <c r="CU177" t="n">
        <v>1</v>
      </c>
      <c r="CV177" t="n">
        <v>0</v>
      </c>
      <c r="CW177" t="n">
        <v>0</v>
      </c>
      <c r="CX177" t="n">
        <v>0</v>
      </c>
      <c r="CY177" t="inlineStr">
        <is>
          <t>Anggota keluarga - laki-laki</t>
        </is>
      </c>
      <c r="CZ177" t="n">
        <v>1</v>
      </c>
      <c r="DA177" t="n">
        <v>0</v>
      </c>
      <c r="DB177" t="n">
        <v>0</v>
      </c>
      <c r="DC177" t="n">
        <v/>
      </c>
      <c r="DD177" t="inlineStr">
        <is>
          <t>CPO atau pendamping</t>
        </is>
      </c>
      <c r="DE177" t="n">
        <v>0</v>
      </c>
      <c r="DF177" t="n">
        <v>0</v>
      </c>
      <c r="DG177" t="n">
        <v>1</v>
      </c>
      <c r="DH177" t="n">
        <v>0</v>
      </c>
      <c r="DI177" t="n">
        <v/>
      </c>
      <c r="DJ177" t="inlineStr">
        <is>
          <t>CPO atau pendamping</t>
        </is>
      </c>
      <c r="DK177" t="n">
        <v>0</v>
      </c>
      <c r="DL177" t="n">
        <v>0</v>
      </c>
      <c r="DM177" t="n">
        <v>1</v>
      </c>
      <c r="DN177" t="n">
        <v>0</v>
      </c>
      <c r="DO177" t="n">
        <v/>
      </c>
      <c r="DP177" t="inlineStr">
        <is>
          <t>Ya</t>
        </is>
      </c>
      <c r="DQ177" t="n">
        <v/>
      </c>
      <c r="DR177" t="n">
        <v/>
      </c>
      <c r="DS177" t="n">
        <v/>
      </c>
      <c r="DT177" t="n">
        <v/>
      </c>
      <c r="DU177" t="n">
        <v/>
      </c>
      <c r="DV177" t="n">
        <v/>
      </c>
      <c r="DW177" t="n">
        <v/>
      </c>
      <c r="DX177" t="n">
        <v/>
      </c>
      <c r="DY177" t="n">
        <v/>
      </c>
      <c r="DZ177" t="n">
        <v/>
      </c>
      <c r="EA177" t="n">
        <v/>
      </c>
      <c r="EB177" t="n">
        <v/>
      </c>
      <c r="EC177" t="n">
        <v/>
      </c>
      <c r="ED177" t="n">
        <v/>
      </c>
      <c r="EE177" t="n">
        <v/>
      </c>
      <c r="EF177" t="n">
        <v/>
      </c>
      <c r="EG177" t="n">
        <v/>
      </c>
      <c r="EH177" t="n">
        <v/>
      </c>
      <c r="EI177" t="inlineStr">
        <is>
          <t>Tidak ada masalah</t>
        </is>
      </c>
      <c r="EJ177" t="n">
        <v>0</v>
      </c>
      <c r="EK177" t="n">
        <v>0</v>
      </c>
      <c r="EL177" t="n">
        <v>0</v>
      </c>
      <c r="EM177" t="n">
        <v>1</v>
      </c>
      <c r="EN177" t="n">
        <v>0</v>
      </c>
      <c r="EO177" t="n">
        <v/>
      </c>
      <c r="EP177" t="inlineStr">
        <is>
          <t>Ya, sangat jelas dan mudah diikuti</t>
        </is>
      </c>
      <c r="EQ177" t="inlineStr">
        <is>
          <t>Pelatihan</t>
        </is>
      </c>
      <c r="ER177" t="inlineStr">
        <is>
          <t>CPO atau pendamping</t>
        </is>
      </c>
      <c r="ES177" t="n">
        <v>1</v>
      </c>
      <c r="ET177" t="n">
        <v>0</v>
      </c>
      <c r="EU177" t="n">
        <v>0</v>
      </c>
      <c r="EV177" t="n">
        <v>0</v>
      </c>
      <c r="EW177" t="n">
        <v/>
      </c>
      <c r="EX177" t="inlineStr">
        <is>
          <t>Anggota keluarga - Laki-laki</t>
        </is>
      </c>
      <c r="EY177" t="n">
        <v>1</v>
      </c>
      <c r="EZ177" t="n">
        <v>0</v>
      </c>
      <c r="FA177" t="n">
        <v>0</v>
      </c>
      <c r="FB177" t="n">
        <v/>
      </c>
      <c r="FC177" t="inlineStr">
        <is>
          <t>Setiap minggu</t>
        </is>
      </c>
      <c r="FD177" t="n">
        <v/>
      </c>
      <c r="FE177" t="inlineStr">
        <is>
          <t>Mengetahui</t>
        </is>
      </c>
      <c r="FF177" t="inlineStr">
        <is>
          <t>Cukup sering (2 minggu sekali)</t>
        </is>
      </c>
      <c r="FG177" t="inlineStr">
        <is>
          <t>Mengetahui</t>
        </is>
      </c>
      <c r="FH177" t="inlineStr">
        <is>
          <t>Cukup sering (2 minggu sekali)</t>
        </is>
      </c>
      <c r="FI177" t="inlineStr">
        <is>
          <t>Mengetahui</t>
        </is>
      </c>
      <c r="FJ177" t="inlineStr">
        <is>
          <t>Sering (setiap minggu)</t>
        </is>
      </c>
      <c r="FK177" t="inlineStr">
        <is>
          <t>Mengetahui</t>
        </is>
      </c>
      <c r="FL177" t="inlineStr">
        <is>
          <t>Sering (setiap minggu)</t>
        </is>
      </c>
      <c r="FM177" t="inlineStr">
        <is>
          <t>Mengetahui</t>
        </is>
      </c>
      <c r="FN177" t="inlineStr">
        <is>
          <t>Cukup sering (2 minggu sekali)</t>
        </is>
      </c>
      <c r="FO177" t="inlineStr">
        <is>
          <t>Mengetahui</t>
        </is>
      </c>
      <c r="FP177" t="inlineStr">
        <is>
          <t>Cukup sering (2 minggu sekali)</t>
        </is>
      </c>
      <c r="FQ177" t="inlineStr">
        <is>
          <t>Mengetahui</t>
        </is>
      </c>
      <c r="FR177" t="inlineStr">
        <is>
          <t>Ya</t>
        </is>
      </c>
      <c r="FS177" t="inlineStr">
        <is>
          <t>Mengetahui</t>
        </is>
      </c>
      <c r="FT177" t="inlineStr">
        <is>
          <t>Ya, terkadang</t>
        </is>
      </c>
      <c r="FU177" t="inlineStr">
        <is>
          <t>Laki-laki dewasa</t>
        </is>
      </c>
      <c r="FV177" t="n">
        <v>1</v>
      </c>
      <c r="FW177" t="n">
        <v>0</v>
      </c>
      <c r="FX177" t="n">
        <v>0</v>
      </c>
      <c r="FY177" t="n">
        <v>0</v>
      </c>
      <c r="FZ177" t="inlineStr">
        <is>
          <t>Memahami</t>
        </is>
      </c>
      <c r="GA177" t="inlineStr">
        <is>
          <t>CPO</t>
        </is>
      </c>
      <c r="GB177" t="n">
        <v>1</v>
      </c>
      <c r="GC177" t="n">
        <v>0</v>
      </c>
      <c r="GD177" t="n">
        <v>0</v>
      </c>
      <c r="GE177" t="n">
        <v>0</v>
      </c>
      <c r="GF177" t="n">
        <v/>
      </c>
      <c r="GG177" t="inlineStr">
        <is>
          <t>Sering</t>
        </is>
      </c>
      <c r="GH177" t="inlineStr">
        <is>
          <t>Ya</t>
        </is>
      </c>
      <c r="GI177" t="inlineStr">
        <is>
          <t>Tetangga Teman/keluarga</t>
        </is>
      </c>
      <c r="GJ177" t="n">
        <v>1</v>
      </c>
      <c r="GK177" t="n">
        <v>1</v>
      </c>
      <c r="GL177" t="n">
        <v>0</v>
      </c>
      <c r="GM177" t="n">
        <v>0</v>
      </c>
      <c r="GN177" t="n">
        <v/>
      </c>
      <c r="GO177" t="n">
        <v>8</v>
      </c>
      <c r="GP177" t="inlineStr">
        <is>
          <t>Sebagian</t>
        </is>
      </c>
      <c r="GQ177" t="inlineStr">
        <is>
          <t>LPG</t>
        </is>
      </c>
      <c r="GR177" t="n">
        <v>1</v>
      </c>
      <c r="GS177" t="n">
        <v>0</v>
      </c>
      <c r="GT177" t="n">
        <v>0</v>
      </c>
      <c r="GU177" t="n">
        <v>0</v>
      </c>
      <c r="GV177" t="n">
        <v>0</v>
      </c>
      <c r="GW177" t="n">
        <v>0</v>
      </c>
      <c r="GX177" t="n">
        <v>0</v>
      </c>
      <c r="GY177" t="n">
        <v/>
      </c>
      <c r="GZ177" t="inlineStr">
        <is>
          <t>Ya</t>
        </is>
      </c>
      <c r="HA177" t="n">
        <v/>
      </c>
      <c r="HB177" t="n">
        <v/>
      </c>
      <c r="HC177" t="n">
        <v/>
      </c>
      <c r="HD177" t="n">
        <v/>
      </c>
      <c r="HE177" t="n">
        <v/>
      </c>
      <c r="HF177" t="n">
        <v/>
      </c>
      <c r="HG177" t="n">
        <v/>
      </c>
      <c r="HH177" t="n">
        <v/>
      </c>
      <c r="HI177" t="n">
        <v/>
      </c>
      <c r="HJ177" t="n">
        <v/>
      </c>
      <c r="HK177" t="n">
        <v/>
      </c>
      <c r="HL177" t="n">
        <v/>
      </c>
      <c r="HM177" t="n">
        <v/>
      </c>
      <c r="HN177" t="n">
        <v/>
      </c>
      <c r="HO177" t="n">
        <v/>
      </c>
      <c r="HP177" t="n">
        <v/>
      </c>
      <c r="HQ177" t="n">
        <v/>
      </c>
      <c r="HR177" t="n">
        <v/>
      </c>
      <c r="HS177" t="n">
        <v/>
      </c>
      <c r="HT177" t="n">
        <v/>
      </c>
      <c r="HU177" t="n">
        <v/>
      </c>
      <c r="HV177" t="n">
        <v/>
      </c>
      <c r="HW177" t="n">
        <v/>
      </c>
      <c r="HX177" t="n">
        <v/>
      </c>
      <c r="HY177" t="n">
        <v/>
      </c>
      <c r="HZ177" t="n">
        <v/>
      </c>
      <c r="IA177" t="n">
        <v>6</v>
      </c>
      <c r="IB177" t="n">
        <v>42000</v>
      </c>
      <c r="IC177" t="n">
        <v/>
      </c>
      <c r="ID177" t="n">
        <v/>
      </c>
      <c r="IE177" t="n">
        <v/>
      </c>
      <c r="IF177" t="n">
        <v/>
      </c>
      <c r="IG177" t="n">
        <v/>
      </c>
      <c r="IH177" t="n">
        <v/>
      </c>
      <c r="II177" t="n">
        <v/>
      </c>
      <c r="IJ177" t="n">
        <v/>
      </c>
      <c r="IK177" t="inlineStr">
        <is>
          <t>80-100 kg</t>
        </is>
      </c>
      <c r="IL177" t="inlineStr">
        <is>
          <t>1-3 jam</t>
        </is>
      </c>
      <c r="IM177" t="inlineStr">
        <is>
          <t>Ya</t>
        </is>
      </c>
      <c r="IN177" t="inlineStr">
        <is>
          <t>Ya</t>
        </is>
      </c>
      <c r="IO177" t="inlineStr">
        <is>
          <t>Jauh lebih bersih</t>
        </is>
      </c>
      <c r="IP177" t="n">
        <v/>
      </c>
      <c r="IQ177" t="inlineStr">
        <is>
          <t>Tidak pernah</t>
        </is>
      </c>
      <c r="IR177" t="n">
        <v/>
      </c>
      <c r="IS177" t="n">
        <v/>
      </c>
      <c r="IT177" t="n">
        <v/>
      </c>
      <c r="IU177" t="n">
        <v/>
      </c>
      <c r="IV177" t="n">
        <v/>
      </c>
      <c r="IW177" t="n">
        <v/>
      </c>
      <c r="IX177" t="n">
        <v/>
      </c>
      <c r="IY177" t="n">
        <v/>
      </c>
      <c r="IZ177" t="inlineStr">
        <is>
          <t>Tidak pernah</t>
        </is>
      </c>
      <c r="JA177" t="n">
        <v/>
      </c>
      <c r="JB177" t="n">
        <v/>
      </c>
      <c r="JC177" t="n">
        <v/>
      </c>
      <c r="JD177" t="n">
        <v/>
      </c>
      <c r="JE177" t="n">
        <v/>
      </c>
      <c r="JF177" t="n">
        <v/>
      </c>
      <c r="JG177" t="n">
        <v/>
      </c>
      <c r="JH177" t="n">
        <v/>
      </c>
      <c r="JI177" t="inlineStr">
        <is>
          <t>Tidak pernah</t>
        </is>
      </c>
      <c r="JJ177" t="n">
        <v/>
      </c>
      <c r="JK177" t="n">
        <v/>
      </c>
      <c r="JL177" t="n">
        <v/>
      </c>
      <c r="JM177" t="n">
        <v/>
      </c>
      <c r="JN177" t="n">
        <v/>
      </c>
      <c r="JO177" t="n">
        <v/>
      </c>
      <c r="JP177" t="n">
        <v/>
      </c>
      <c r="JQ177" t="n">
        <v/>
      </c>
      <c r="JR177" t="inlineStr">
        <is>
          <t>Tidak pernah</t>
        </is>
      </c>
      <c r="JS177" t="n">
        <v/>
      </c>
      <c r="JT177" t="n">
        <v/>
      </c>
      <c r="JU177" t="n">
        <v/>
      </c>
      <c r="JV177" t="n">
        <v/>
      </c>
      <c r="JW177" t="n">
        <v/>
      </c>
      <c r="JX177" t="n">
        <v/>
      </c>
      <c r="JY177" t="n">
        <v/>
      </c>
      <c r="JZ177" t="n">
        <v/>
      </c>
      <c r="KA177" t="inlineStr">
        <is>
          <t>Tidak pernah</t>
        </is>
      </c>
      <c r="KB177" t="n">
        <v/>
      </c>
      <c r="KC177" t="n">
        <v/>
      </c>
      <c r="KD177" t="n">
        <v/>
      </c>
      <c r="KE177" t="n">
        <v/>
      </c>
      <c r="KF177" t="n">
        <v/>
      </c>
      <c r="KG177" t="n">
        <v/>
      </c>
      <c r="KH177" t="n">
        <v/>
      </c>
      <c r="KI177" t="n">
        <v/>
      </c>
      <c r="KJ177" t="inlineStr">
        <is>
          <t>Tidak pernah</t>
        </is>
      </c>
      <c r="KK177" t="n">
        <v/>
      </c>
      <c r="KL177" t="n">
        <v/>
      </c>
      <c r="KM177" t="n">
        <v/>
      </c>
      <c r="KN177" t="n">
        <v/>
      </c>
      <c r="KO177" t="n">
        <v/>
      </c>
      <c r="KP177" t="n">
        <v/>
      </c>
      <c r="KQ177" t="n">
        <v/>
      </c>
      <c r="KR177" t="n">
        <v/>
      </c>
      <c r="KS177" t="inlineStr">
        <is>
          <t>Jauh lebih baik</t>
        </is>
      </c>
      <c r="KT177" t="inlineStr">
        <is>
          <t>2-4 kali</t>
        </is>
      </c>
      <c r="KU177" t="inlineStr">
        <is>
          <t>0-1 kali</t>
        </is>
      </c>
      <c r="KV177" t="inlineStr">
        <is>
          <t>Laki-laki dewasa</t>
        </is>
      </c>
      <c r="KW177" t="n">
        <v>1</v>
      </c>
      <c r="KX177" t="n">
        <v>0</v>
      </c>
      <c r="KY177" t="n">
        <v>0</v>
      </c>
      <c r="KZ177" t="n">
        <v>0</v>
      </c>
      <c r="LA177" t="inlineStr">
        <is>
          <t>Jauh lebih baik</t>
        </is>
      </c>
      <c r="LB177" t="inlineStr">
        <is>
          <t>Jauh lebih baik</t>
        </is>
      </c>
      <c r="LC177" t="n">
        <v>4</v>
      </c>
      <c r="LD177" t="n">
        <v>8</v>
      </c>
      <c r="LE177" t="n">
        <v>0</v>
      </c>
      <c r="LF177" t="n">
        <v>0</v>
      </c>
      <c r="LG177" t="inlineStr">
        <is>
          <t>Ya</t>
        </is>
      </c>
      <c r="LH177" t="n">
        <v>200000</v>
      </c>
      <c r="LI177" t="n">
        <v/>
      </c>
      <c r="LJ177" t="inlineStr">
        <is>
          <t>Kebutuhan rumah tangga</t>
        </is>
      </c>
      <c r="LK177" t="n">
        <v>0</v>
      </c>
      <c r="LL177" t="n">
        <v>0</v>
      </c>
      <c r="LM177" t="n">
        <v>0</v>
      </c>
      <c r="LN177" t="n">
        <v>0</v>
      </c>
      <c r="LO177" t="n">
        <v>1</v>
      </c>
      <c r="LP177" t="n">
        <v>0</v>
      </c>
      <c r="LQ177" t="n">
        <v>0</v>
      </c>
      <c r="LR177" t="n">
        <v/>
      </c>
      <c r="LS177" t="n">
        <v>45</v>
      </c>
      <c r="LT177" t="n">
        <v>0</v>
      </c>
      <c r="LU177" t="n">
        <v>0</v>
      </c>
      <c r="LV177" t="n">
        <v>15</v>
      </c>
      <c r="LW177" t="n">
        <v>0</v>
      </c>
      <c r="LX177" t="n">
        <v>0</v>
      </c>
      <c r="LY177" t="n">
        <v>15</v>
      </c>
      <c r="LZ177" t="n">
        <v>0</v>
      </c>
      <c r="MA177" t="n">
        <v>0</v>
      </c>
      <c r="MB177" t="inlineStr">
        <is>
          <t>Ya</t>
        </is>
      </c>
      <c r="MC177" t="n">
        <v>0</v>
      </c>
      <c r="MD177" t="n">
        <v>0</v>
      </c>
      <c r="ME177" t="n">
        <v>0</v>
      </c>
      <c r="MF177" t="n">
        <v>0</v>
      </c>
      <c r="MG177" t="n">
        <v>0</v>
      </c>
      <c r="MH177" t="n">
        <v>0</v>
      </c>
      <c r="MI177" t="inlineStr">
        <is>
          <t>Istirahat</t>
        </is>
      </c>
      <c r="MJ177" t="n">
        <v>0</v>
      </c>
      <c r="MK177" t="n">
        <v>0</v>
      </c>
      <c r="ML177" t="n">
        <v>1</v>
      </c>
      <c r="MM177" t="n">
        <v>0</v>
      </c>
      <c r="MN177" t="n">
        <v>0</v>
      </c>
      <c r="MO177" t="n">
        <v>0</v>
      </c>
      <c r="MP177" t="n">
        <v/>
      </c>
      <c r="MQ177" t="n">
        <v/>
      </c>
      <c r="MR177" t="inlineStr">
        <is>
          <t>Istirahat</t>
        </is>
      </c>
      <c r="MS177" t="n">
        <v/>
      </c>
      <c r="MT177" t="inlineStr">
        <is>
          <t>Istirahat</t>
        </is>
      </c>
      <c r="MU177" t="inlineStr">
        <is>
          <t>Tidak</t>
        </is>
      </c>
      <c r="MV177" t="n">
        <v/>
      </c>
      <c r="MW177" t="n">
        <v/>
      </c>
      <c r="MX177" t="n">
        <v/>
      </c>
      <c r="MY177" t="n">
        <v/>
      </c>
      <c r="MZ177" t="n">
        <v/>
      </c>
      <c r="NA177" t="n">
        <v/>
      </c>
      <c r="NB177" t="n">
        <v/>
      </c>
      <c r="NC177" t="n">
        <v/>
      </c>
      <c r="ND177" t="n">
        <v/>
      </c>
      <c r="NE177" t="n">
        <v/>
      </c>
      <c r="NF177" t="n">
        <v/>
      </c>
      <c r="NG177" t="n">
        <v/>
      </c>
      <c r="NH177" t="n">
        <v/>
      </c>
      <c r="NI177" t="n">
        <v/>
      </c>
      <c r="NJ177" t="n">
        <v/>
      </c>
      <c r="NK177" t="n">
        <v/>
      </c>
      <c r="NL177" t="inlineStr">
        <is>
          <t>Ya</t>
        </is>
      </c>
      <c r="NM177" t="inlineStr">
        <is>
          <t>Kombinasi dana mandiri dan dana hibah</t>
        </is>
      </c>
      <c r="NN177" t="inlineStr">
        <is>
          <t>7.000.001-9.000.000</t>
        </is>
      </c>
      <c r="NO177" t="inlineStr">
        <is>
          <t>Yayasan Rumah Energi atau BIRU</t>
        </is>
      </c>
      <c r="NP177" t="n">
        <v/>
      </c>
      <c r="NQ177" t="n">
        <v/>
      </c>
      <c r="NR177" t="n">
        <v/>
      </c>
      <c r="NS177" t="n">
        <v/>
      </c>
      <c r="NT177" t="n">
        <v/>
      </c>
      <c r="NU177" t="n">
        <v/>
      </c>
      <c r="NV177" t="inlineStr">
        <is>
          <t>Anggota keluarga - Laki-laki dewasa</t>
        </is>
      </c>
      <c r="NW177" t="n">
        <v/>
      </c>
      <c r="NX177" t="inlineStr">
        <is>
          <t>Sangat meningkat</t>
        </is>
      </c>
      <c r="NY177" t="n">
        <v>90</v>
      </c>
      <c r="NZ177" t="n">
        <v>0</v>
      </c>
      <c r="OA177" t="n">
        <v>0</v>
      </c>
      <c r="OB177" t="n">
        <v>0</v>
      </c>
      <c r="OC177" t="n">
        <v>45</v>
      </c>
      <c r="OD177" t="n">
        <v>0</v>
      </c>
      <c r="OE177" t="inlineStr">
        <is>
          <t>Lebih baik</t>
        </is>
      </c>
      <c r="OF177" t="inlineStr">
        <is>
          <t>Lebih baik (beda waktu memasak 5-30 menit, ATAU tidak lagi ada rasa/bau makanan yang berubah, ATAU alasan lainnya)</t>
        </is>
      </c>
      <c r="OG177" t="inlineStr">
        <is>
          <t>Ya</t>
        </is>
      </c>
      <c r="OH177" t="n">
        <v>0</v>
      </c>
      <c r="OI177" t="n">
        <v>15</v>
      </c>
      <c r="OJ177" t="n">
        <v>0</v>
      </c>
      <c r="OK177" t="n">
        <v>0</v>
      </c>
      <c r="OL177" t="n">
        <v>0</v>
      </c>
      <c r="OM177" t="n">
        <v>0</v>
      </c>
      <c r="ON177" t="n">
        <v>0</v>
      </c>
      <c r="OO177" t="n">
        <v>0</v>
      </c>
      <c r="OP177" t="inlineStr">
        <is>
          <t>Sapi perah</t>
        </is>
      </c>
      <c r="OQ177" t="n">
        <v>0</v>
      </c>
      <c r="OR177" t="n">
        <v>1</v>
      </c>
      <c r="OS177" t="n">
        <v>0</v>
      </c>
      <c r="OT177" t="n">
        <v>0</v>
      </c>
      <c r="OU177" t="n">
        <v>0</v>
      </c>
      <c r="OV177" t="n">
        <v>0</v>
      </c>
      <c r="OW177" t="n">
        <v>0</v>
      </c>
      <c r="OX177" t="n">
        <v>0</v>
      </c>
      <c r="OY177" t="n">
        <v>0</v>
      </c>
      <c r="OZ177" t="inlineStr">
        <is>
          <t>Sapi perah</t>
        </is>
      </c>
      <c r="PA177" t="n">
        <v>0</v>
      </c>
      <c r="PB177" t="n">
        <v>1</v>
      </c>
      <c r="PC177" t="n">
        <v>0</v>
      </c>
      <c r="PD177" t="n">
        <v>0</v>
      </c>
      <c r="PE177" t="n">
        <v>0</v>
      </c>
      <c r="PF177" t="n">
        <v>0</v>
      </c>
      <c r="PG177" t="n">
        <v>0</v>
      </c>
      <c r="PH177" t="n">
        <v>0</v>
      </c>
      <c r="PI177" t="n">
        <v>0</v>
      </c>
      <c r="PJ177" t="inlineStr">
        <is>
          <t>Sapi perah</t>
        </is>
      </c>
      <c r="PK177" t="n">
        <v>0</v>
      </c>
      <c r="PL177" t="n">
        <v>1</v>
      </c>
      <c r="PM177" t="n">
        <v>0</v>
      </c>
      <c r="PN177" t="n">
        <v>0</v>
      </c>
      <c r="PO177" t="n">
        <v>0</v>
      </c>
      <c r="PP177" t="n">
        <v>0</v>
      </c>
      <c r="PQ177" t="n">
        <v>0</v>
      </c>
      <c r="PR177" t="n">
        <v>0</v>
      </c>
      <c r="PS177" t="n">
        <v>0</v>
      </c>
      <c r="PT177" t="n">
        <v/>
      </c>
      <c r="PU177" t="n">
        <v/>
      </c>
      <c r="PV177" t="n">
        <v/>
      </c>
      <c r="PW177" t="n">
        <v/>
      </c>
      <c r="PX177" t="n">
        <v/>
      </c>
      <c r="PY177" t="n">
        <v/>
      </c>
      <c r="PZ177" t="n">
        <v/>
      </c>
      <c r="QA177" t="n">
        <v/>
      </c>
      <c r="QB177" t="n">
        <v/>
      </c>
      <c r="QC177" t="n">
        <v/>
      </c>
      <c r="QD177" t="n">
        <v/>
      </c>
      <c r="QE177" t="inlineStr">
        <is>
          <t>1-Disebarkan ke lahan terbuka</t>
        </is>
      </c>
      <c r="QF177" t="n">
        <v>0</v>
      </c>
      <c r="QG177" t="n">
        <v>0</v>
      </c>
      <c r="QH177" t="n">
        <v>0</v>
      </c>
      <c r="QI177" t="n">
        <v>0</v>
      </c>
      <c r="QJ177" t="n">
        <v>0</v>
      </c>
      <c r="QK177" t="n">
        <v>1</v>
      </c>
      <c r="QL177" t="n">
        <v>0</v>
      </c>
      <c r="QM177" t="n">
        <v>0</v>
      </c>
      <c r="QN177" t="n">
        <v>0</v>
      </c>
      <c r="QO177" t="n">
        <v/>
      </c>
      <c r="QP177" t="n">
        <v/>
      </c>
      <c r="QQ177" t="n">
        <v/>
      </c>
      <c r="QR177" t="n">
        <v/>
      </c>
      <c r="QS177" t="n">
        <v/>
      </c>
      <c r="QT177" t="n">
        <v/>
      </c>
      <c r="QU177" t="n">
        <v/>
      </c>
      <c r="QV177" t="n">
        <v/>
      </c>
      <c r="QW177" t="n">
        <v/>
      </c>
      <c r="QX177" t="n">
        <v/>
      </c>
      <c r="QY177" t="n">
        <v/>
      </c>
      <c r="QZ177" t="n">
        <v/>
      </c>
      <c r="RA177" t="n">
        <v/>
      </c>
      <c r="RB177" t="n">
        <v/>
      </c>
      <c r="RC177" t="n">
        <v/>
      </c>
      <c r="RD177" t="n">
        <v/>
      </c>
      <c r="RE177" t="n">
        <v/>
      </c>
      <c r="RF177" t="n">
        <v/>
      </c>
      <c r="RG177" t="n">
        <v/>
      </c>
      <c r="RH177" t="n">
        <v/>
      </c>
      <c r="RI177" t="n">
        <v/>
      </c>
      <c r="RJ177" t="n">
        <v/>
      </c>
      <c r="RK177" t="n">
        <v/>
      </c>
      <c r="RL177" t="n">
        <v/>
      </c>
      <c r="RM177" t="n">
        <v/>
      </c>
      <c r="RN177" t="n">
        <v/>
      </c>
      <c r="RO177" t="n">
        <v/>
      </c>
      <c r="RP177" t="n">
        <v/>
      </c>
      <c r="RQ177" t="n">
        <v/>
      </c>
      <c r="RR177" t="n">
        <v/>
      </c>
      <c r="RS177" t="n">
        <v/>
      </c>
      <c r="RT177" t="n">
        <v/>
      </c>
      <c r="RU177" t="n">
        <v/>
      </c>
      <c r="RV177" t="n">
        <v/>
      </c>
      <c r="RW177" t="n">
        <v/>
      </c>
      <c r="RX177" t="n">
        <v/>
      </c>
      <c r="RY177" t="n">
        <v/>
      </c>
      <c r="RZ177" t="n">
        <v/>
      </c>
      <c r="SA177" t="n">
        <v/>
      </c>
      <c r="SB177" t="n">
        <v/>
      </c>
      <c r="SC177" t="n">
        <v/>
      </c>
      <c r="SD177" t="n">
        <v/>
      </c>
      <c r="SE177" t="n">
        <v/>
      </c>
      <c r="SF177" t="n">
        <v/>
      </c>
      <c r="SG177" t="n">
        <v/>
      </c>
      <c r="SH177" t="n">
        <v/>
      </c>
      <c r="SI177" t="n">
        <v/>
      </c>
      <c r="SJ177" t="n">
        <v/>
      </c>
      <c r="SK177" t="n">
        <v/>
      </c>
      <c r="SL177" t="n">
        <v/>
      </c>
      <c r="SM177" t="n">
        <v/>
      </c>
      <c r="SN177" t="n">
        <v/>
      </c>
      <c r="SO177" t="n">
        <v/>
      </c>
      <c r="SP177" t="n">
        <v/>
      </c>
      <c r="SQ177" t="n">
        <v/>
      </c>
      <c r="SR177" t="n">
        <v/>
      </c>
      <c r="SS177" t="n">
        <v/>
      </c>
      <c r="ST177" t="n">
        <v/>
      </c>
      <c r="SU177" t="n">
        <v/>
      </c>
      <c r="SV177" t="n">
        <v/>
      </c>
      <c r="SW177" t="n">
        <v/>
      </c>
      <c r="SX177" t="n">
        <v/>
      </c>
      <c r="SY177" t="n">
        <v/>
      </c>
      <c r="SZ177" t="n">
        <v>15</v>
      </c>
      <c r="TA177" t="n">
        <v/>
      </c>
      <c r="TB177" t="n">
        <v/>
      </c>
      <c r="TC177" t="n">
        <v/>
      </c>
      <c r="TD177" t="n">
        <v/>
      </c>
      <c r="TE177" t="n">
        <v/>
      </c>
      <c r="TF177" t="n">
        <v/>
      </c>
      <c r="TG177" t="n">
        <v/>
      </c>
      <c r="TH177" t="n">
        <v/>
      </c>
      <c r="TI177" t="n">
        <v/>
      </c>
      <c r="TJ177" t="n">
        <v/>
      </c>
      <c r="TK177" t="n">
        <v/>
      </c>
      <c r="TL177" t="n">
        <v/>
      </c>
      <c r="TM177" t="n">
        <v/>
      </c>
      <c r="TN177" t="n">
        <v/>
      </c>
      <c r="TO177" t="n">
        <v/>
      </c>
      <c r="TP177" t="n">
        <v/>
      </c>
      <c r="TQ177" t="n">
        <v/>
      </c>
      <c r="TR177" t="n">
        <v/>
      </c>
      <c r="TS177" t="n">
        <v/>
      </c>
      <c r="TT177" t="n">
        <v/>
      </c>
      <c r="TU177" t="n">
        <v/>
      </c>
      <c r="TV177" t="n">
        <v/>
      </c>
      <c r="TW177" t="n">
        <v/>
      </c>
      <c r="TX177" t="n">
        <v/>
      </c>
      <c r="TY177" t="n">
        <v/>
      </c>
      <c r="TZ177" t="n">
        <v/>
      </c>
      <c r="UA177" t="n">
        <v/>
      </c>
      <c r="UB177" t="n">
        <v/>
      </c>
      <c r="UC177" t="n">
        <v/>
      </c>
      <c r="UD177" t="n">
        <v/>
      </c>
      <c r="UE177" t="n">
        <v/>
      </c>
      <c r="UF177" t="n">
        <v/>
      </c>
      <c r="UG177" t="n">
        <v/>
      </c>
      <c r="UH177" t="n">
        <v/>
      </c>
      <c r="UI177" t="n">
        <v/>
      </c>
      <c r="UJ177" t="n">
        <v/>
      </c>
      <c r="UK177" t="n">
        <v/>
      </c>
      <c r="UL177" t="n">
        <v/>
      </c>
      <c r="UM177" t="n">
        <v/>
      </c>
      <c r="UN177" t="n">
        <v/>
      </c>
      <c r="UO177" t="n">
        <v/>
      </c>
      <c r="UP177" t="n">
        <v/>
      </c>
      <c r="UQ177" t="n">
        <v/>
      </c>
      <c r="UR177" t="n">
        <v/>
      </c>
      <c r="US177" t="n">
        <v/>
      </c>
      <c r="UT177" t="n">
        <v/>
      </c>
      <c r="UU177" t="n">
        <v/>
      </c>
      <c r="UV177" t="inlineStr">
        <is>
          <t>Pemberian pakan di kandang</t>
        </is>
      </c>
      <c r="UW177" t="n">
        <v/>
      </c>
      <c r="UX177" t="n">
        <v/>
      </c>
      <c r="UY177" t="n">
        <v/>
      </c>
      <c r="UZ177" t="n">
        <v/>
      </c>
      <c r="VA177" t="n">
        <v/>
      </c>
      <c r="VB177" t="n">
        <v/>
      </c>
      <c r="VC177" t="n">
        <v/>
      </c>
      <c r="VD177" t="inlineStr">
        <is>
          <t>Cukup teratur (setiap minggu)</t>
        </is>
      </c>
      <c r="VE177" t="n">
        <v/>
      </c>
      <c r="VF177" t="n">
        <v/>
      </c>
      <c r="VG177" t="n">
        <v/>
      </c>
      <c r="VH177" t="n">
        <v/>
      </c>
      <c r="VI177" t="n">
        <v/>
      </c>
      <c r="VJ177" t="n">
        <v/>
      </c>
      <c r="VK177" t="n">
        <v/>
      </c>
      <c r="VL177" t="inlineStr">
        <is>
          <t>Sangat sering (&gt;1 kali sehari)</t>
        </is>
      </c>
      <c r="VM177" t="n">
        <v/>
      </c>
      <c r="VN177" t="n">
        <v/>
      </c>
      <c r="VO177" t="n">
        <v/>
      </c>
      <c r="VP177" t="n">
        <v/>
      </c>
      <c r="VQ177" t="n">
        <v/>
      </c>
      <c r="VR177" t="n">
        <v/>
      </c>
      <c r="VS177" t="n">
        <v/>
      </c>
      <c r="VT177" t="n">
        <v/>
      </c>
      <c r="VU177" t="n">
        <v/>
      </c>
      <c r="VV177" t="n">
        <v/>
      </c>
      <c r="VW177" t="n">
        <v/>
      </c>
      <c r="VX177" t="n">
        <v/>
      </c>
      <c r="VY177" t="n">
        <v/>
      </c>
      <c r="VZ177" t="n">
        <v/>
      </c>
      <c r="WA177" t="n">
        <v/>
      </c>
      <c r="WB177" t="n">
        <v/>
      </c>
      <c r="WC177" t="n">
        <v/>
      </c>
      <c r="WD177" t="n">
        <v/>
      </c>
      <c r="WE177" t="n">
        <v/>
      </c>
      <c r="WF177" t="inlineStr">
        <is>
          <t>6-Digester biogas</t>
        </is>
      </c>
      <c r="WG177" t="n">
        <v>0</v>
      </c>
      <c r="WH177" t="n">
        <v>0</v>
      </c>
      <c r="WI177" t="n">
        <v>0</v>
      </c>
      <c r="WJ177" t="n">
        <v>0</v>
      </c>
      <c r="WK177" t="n">
        <v>0</v>
      </c>
      <c r="WL177" t="n">
        <v>0</v>
      </c>
      <c r="WM177" t="n">
        <v>0</v>
      </c>
      <c r="WN177" t="n">
        <v>0</v>
      </c>
      <c r="WO177" t="n">
        <v>0</v>
      </c>
      <c r="WP177" t="n">
        <v>1</v>
      </c>
      <c r="WQ177" t="n">
        <v>0</v>
      </c>
      <c r="WR177" t="n">
        <v>0</v>
      </c>
      <c r="WS177" t="n">
        <v/>
      </c>
      <c r="WT177" t="n">
        <v/>
      </c>
      <c r="WU177" t="n">
        <v/>
      </c>
      <c r="WV177" t="n">
        <v/>
      </c>
      <c r="WW177" t="n">
        <v/>
      </c>
      <c r="WX177" t="n">
        <v/>
      </c>
      <c r="WY177" t="n">
        <v/>
      </c>
      <c r="WZ177" t="n">
        <v/>
      </c>
      <c r="XA177" t="n">
        <v/>
      </c>
      <c r="XB177" t="n">
        <v/>
      </c>
      <c r="XC177" t="n">
        <v/>
      </c>
      <c r="XD177" t="n">
        <v/>
      </c>
      <c r="XE177" t="n">
        <v/>
      </c>
      <c r="XF177" t="n">
        <v/>
      </c>
      <c r="XG177" t="n">
        <v/>
      </c>
      <c r="XH177" t="n">
        <v/>
      </c>
      <c r="XI177" t="n">
        <v/>
      </c>
      <c r="XJ177" t="n">
        <v/>
      </c>
      <c r="XK177" t="n">
        <v/>
      </c>
      <c r="XL177" t="n">
        <v/>
      </c>
      <c r="XM177" t="n">
        <v/>
      </c>
      <c r="XN177" t="n">
        <v/>
      </c>
      <c r="XO177" t="n">
        <v/>
      </c>
      <c r="XP177" t="n">
        <v/>
      </c>
      <c r="XQ177" t="n">
        <v/>
      </c>
      <c r="XR177" t="n">
        <v/>
      </c>
      <c r="XS177" t="n">
        <v/>
      </c>
      <c r="XT177" t="n">
        <v/>
      </c>
      <c r="XU177" t="n">
        <v/>
      </c>
      <c r="XV177" t="n">
        <v/>
      </c>
      <c r="XW177" t="n">
        <v/>
      </c>
      <c r="XX177" t="n">
        <v/>
      </c>
      <c r="XY177" t="n">
        <v/>
      </c>
      <c r="XZ177" t="n">
        <v/>
      </c>
      <c r="YA177" t="n">
        <v/>
      </c>
      <c r="YB177" t="n">
        <v/>
      </c>
      <c r="YC177" t="n">
        <v/>
      </c>
      <c r="YD177" t="n">
        <v/>
      </c>
      <c r="YE177" t="n">
        <v/>
      </c>
      <c r="YF177" t="n">
        <v/>
      </c>
      <c r="YG177" t="n">
        <v/>
      </c>
      <c r="YH177" t="n">
        <v/>
      </c>
      <c r="YI177" t="n">
        <v/>
      </c>
      <c r="YJ177" t="n">
        <v/>
      </c>
      <c r="YK177" t="n">
        <v/>
      </c>
      <c r="YL177" t="n">
        <v/>
      </c>
      <c r="YM177" t="n">
        <v/>
      </c>
      <c r="YN177" t="n">
        <v/>
      </c>
      <c r="YO177" t="n">
        <v/>
      </c>
      <c r="YP177" t="n">
        <v/>
      </c>
      <c r="YQ177" t="n">
        <v/>
      </c>
      <c r="YR177" t="n">
        <v/>
      </c>
      <c r="YS177" t="n">
        <v/>
      </c>
      <c r="YT177" t="n">
        <v/>
      </c>
      <c r="YU177" t="n">
        <v/>
      </c>
      <c r="YV177" t="n">
        <v/>
      </c>
      <c r="YW177" t="n">
        <v/>
      </c>
      <c r="YX177" t="n">
        <v/>
      </c>
      <c r="YY177" t="n">
        <v/>
      </c>
      <c r="YZ177" t="n">
        <v/>
      </c>
      <c r="ZA177" t="n">
        <v/>
      </c>
      <c r="ZB177" t="n">
        <v/>
      </c>
      <c r="ZC177" t="n">
        <v/>
      </c>
      <c r="ZD177" t="n">
        <v/>
      </c>
      <c r="ZE177" t="n">
        <v/>
      </c>
      <c r="ZF177" t="n">
        <v/>
      </c>
      <c r="ZG177" t="n">
        <v/>
      </c>
      <c r="ZH177" t="n">
        <v/>
      </c>
      <c r="ZI177" t="n">
        <v/>
      </c>
      <c r="ZJ177" t="n">
        <v/>
      </c>
      <c r="ZK177" t="n">
        <v/>
      </c>
      <c r="ZL177" t="n">
        <v/>
      </c>
      <c r="ZM177" t="n">
        <v/>
      </c>
      <c r="ZN177" t="n">
        <v/>
      </c>
      <c r="ZO177" t="n">
        <v>100</v>
      </c>
      <c r="ZP177" t="n">
        <v/>
      </c>
      <c r="ZQ177" t="n">
        <v/>
      </c>
      <c r="ZR177" t="n">
        <v/>
      </c>
      <c r="ZS177" t="n">
        <v/>
      </c>
      <c r="ZT177" t="n">
        <v/>
      </c>
      <c r="ZU177" t="n">
        <v/>
      </c>
      <c r="ZV177" t="n">
        <v/>
      </c>
      <c r="ZW177" t="n">
        <v>3</v>
      </c>
      <c r="ZX177" t="n">
        <v/>
      </c>
      <c r="ZY177" t="n">
        <v/>
      </c>
      <c r="ZZ177" t="n">
        <v/>
      </c>
      <c r="AAA177" t="n">
        <v/>
      </c>
      <c r="AAB177" t="n">
        <v/>
      </c>
      <c r="AAC177" t="n">
        <v/>
      </c>
      <c r="AAD177" t="n">
        <v/>
      </c>
      <c r="AAE177" t="inlineStr">
        <is>
          <t>Pakan segar (misal: rumput)</t>
        </is>
      </c>
      <c r="AAF177" t="n">
        <v/>
      </c>
      <c r="AAG177" t="n">
        <v/>
      </c>
      <c r="AAH177" t="n">
        <v/>
      </c>
      <c r="AAI177" t="n">
        <v/>
      </c>
      <c r="AAJ177" t="n">
        <v/>
      </c>
      <c r="AAK177" t="n">
        <v/>
      </c>
      <c r="AAL177" t="inlineStr">
        <is>
          <t>Tidak</t>
        </is>
      </c>
      <c r="AAM177" t="n">
        <v/>
      </c>
      <c r="AAN177" t="n">
        <v/>
      </c>
      <c r="AAO177" t="n">
        <v/>
      </c>
      <c r="AAP177" t="n">
        <v/>
      </c>
      <c r="AAQ177" t="n">
        <v/>
      </c>
      <c r="AAR177" t="inlineStr">
        <is>
          <t>Ya</t>
        </is>
      </c>
      <c r="AAS177" t="inlineStr">
        <is>
          <t>Mengetahui</t>
        </is>
      </c>
      <c r="AAT177" t="inlineStr">
        <is>
          <t>Diberikan gratis ke orang lain</t>
        </is>
      </c>
      <c r="AAU177" t="n">
        <v>0</v>
      </c>
      <c r="AAV177" t="n">
        <v>0</v>
      </c>
      <c r="AAW177" t="n">
        <v>0</v>
      </c>
      <c r="AAX177" t="n">
        <v>0</v>
      </c>
      <c r="AAY177" t="n">
        <v>1</v>
      </c>
      <c r="AAZ177" t="n">
        <v>0</v>
      </c>
      <c r="ABA177" t="n">
        <v>0</v>
      </c>
      <c r="ABB177" t="n">
        <v/>
      </c>
      <c r="ABC177" t="n">
        <v/>
      </c>
      <c r="ABD177" t="n">
        <v/>
      </c>
      <c r="ABE177" t="n">
        <v/>
      </c>
      <c r="ABF177" t="n">
        <v/>
      </c>
      <c r="ABG177" t="n">
        <v/>
      </c>
      <c r="ABH177" t="n">
        <v/>
      </c>
      <c r="ABI177" t="n">
        <v/>
      </c>
      <c r="ABJ177" t="n">
        <v/>
      </c>
      <c r="ABK177" t="n">
        <v/>
      </c>
      <c r="ABL177" t="n">
        <v/>
      </c>
      <c r="ABM177" t="n">
        <v/>
      </c>
      <c r="ABN177" t="n">
        <v/>
      </c>
      <c r="ABO177" t="n">
        <v/>
      </c>
      <c r="ABP177" t="n">
        <v/>
      </c>
      <c r="ABQ177" t="n">
        <v/>
      </c>
      <c r="ABR177" t="n">
        <v/>
      </c>
      <c r="ABS177" t="n">
        <v/>
      </c>
      <c r="ABT177" t="n">
        <v/>
      </c>
      <c r="ABU177" t="n">
        <v/>
      </c>
      <c r="ABV177" t="n">
        <v/>
      </c>
      <c r="ABW177" t="n">
        <v/>
      </c>
      <c r="ABX177" t="n">
        <v/>
      </c>
      <c r="ABY177" t="n">
        <v/>
      </c>
      <c r="ABZ177" t="n">
        <v/>
      </c>
      <c r="ACA177" t="n">
        <v/>
      </c>
      <c r="ACB177" t="n">
        <v/>
      </c>
      <c r="ACC177" t="n">
        <v/>
      </c>
      <c r="ACD177" t="n">
        <v/>
      </c>
      <c r="ACE177" t="n">
        <v/>
      </c>
      <c r="ACF177" t="n">
        <v/>
      </c>
      <c r="ACG177" t="n">
        <v/>
      </c>
      <c r="ACH177" t="n">
        <v/>
      </c>
      <c r="ACI177" t="n">
        <v/>
      </c>
      <c r="ACJ177" t="n">
        <v/>
      </c>
      <c r="ACK177" t="inlineStr">
        <is>
          <t>Ladang/sawah terlalu jauh, sulit untuk mengangkut ke sana</t>
        </is>
      </c>
      <c r="ACL177" t="n">
        <v>0</v>
      </c>
      <c r="ACM177" t="n">
        <v>0</v>
      </c>
      <c r="ACN177" t="n">
        <v>0</v>
      </c>
      <c r="ACO177" t="n">
        <v>1</v>
      </c>
      <c r="ACP177" t="n">
        <v>0</v>
      </c>
      <c r="ACQ177" t="n">
        <v>0</v>
      </c>
      <c r="ACR177" t="n">
        <v>0</v>
      </c>
      <c r="ACS177" t="n">
        <v/>
      </c>
      <c r="ACT177" t="inlineStr">
        <is>
          <t>Tidak</t>
        </is>
      </c>
      <c r="ACU177" t="inlineStr">
        <is>
          <t>Manfaat cukup signifikan, terasa di kehidupan sehari-hari</t>
        </is>
      </c>
      <c r="ACV177" t="inlineStr">
        <is>
          <t>Bertambah</t>
        </is>
      </c>
      <c r="ACW177" t="inlineStr">
        <is>
          <t>Anggota keluarga - Perempuan dewasa</t>
        </is>
      </c>
      <c r="ACX177" t="inlineStr">
        <is>
          <t>Setuju</t>
        </is>
      </c>
      <c r="ACY177" t="inlineStr">
        <is>
          <t>Anggota keluarga - Laki-laki dewasa Anggota keluarga - Perempuan dewasa</t>
        </is>
      </c>
      <c r="ACZ177" t="n">
        <v>1</v>
      </c>
      <c r="ADA177" t="n">
        <v>1</v>
      </c>
      <c r="ADB177" t="n">
        <v>0</v>
      </c>
      <c r="ADC177" t="n">
        <v>0</v>
      </c>
      <c r="ADD177" t="inlineStr">
        <is>
          <t>Sangat puas</t>
        </is>
      </c>
      <c r="ADE177" t="inlineStr">
        <is>
          <t>Puas</t>
        </is>
      </c>
      <c r="ADF177" t="inlineStr">
        <is>
          <t>Puas</t>
        </is>
      </c>
      <c r="ADG177" t="inlineStr">
        <is>
          <t>Puas</t>
        </is>
      </c>
      <c r="ADH177" t="inlineStr">
        <is>
          <t>Tidak</t>
        </is>
      </c>
      <c r="ADI177" t="n">
        <v/>
      </c>
      <c r="ADJ177" t="inlineStr">
        <is>
          <t>Sangat puas</t>
        </is>
      </c>
      <c r="ADK177" t="n">
        <v/>
      </c>
      <c r="ADL177" t="n">
        <v/>
      </c>
      <c r="ADM177" t="n">
        <v/>
      </c>
      <c r="ADN177" t="n">
        <v/>
      </c>
      <c r="ADO177" t="n">
        <v/>
      </c>
      <c r="ADP177" t="n">
        <v/>
      </c>
      <c r="ADQ177" t="n">
        <v/>
      </c>
      <c r="ADR177" t="n">
        <v/>
      </c>
      <c r="ADS177" t="n">
        <v/>
      </c>
      <c r="ADT177" t="n">
        <v/>
      </c>
      <c r="ADU177" t="inlineStr">
        <is>
          <t>Menghubungi CPO atau pendamping Memperbaiki sendiri</t>
        </is>
      </c>
      <c r="ADV177" t="n">
        <v>0</v>
      </c>
      <c r="ADW177" t="n">
        <v>0</v>
      </c>
      <c r="ADX177" t="n">
        <v>0</v>
      </c>
      <c r="ADY177" t="n">
        <v>0</v>
      </c>
      <c r="ADZ177" t="n">
        <v>1</v>
      </c>
      <c r="AEA177" t="n">
        <v>1</v>
      </c>
      <c r="AEB177" t="n">
        <v>0</v>
      </c>
      <c r="AEC177" t="n">
        <v>0</v>
      </c>
      <c r="AED177" t="inlineStr">
        <is>
          <t>Tidak</t>
        </is>
      </c>
      <c r="AEE177" t="inlineStr">
        <is>
          <t>Laki-laki dewasa</t>
        </is>
      </c>
      <c r="AEF177" t="n">
        <v/>
      </c>
      <c r="AEG177" t="inlineStr">
        <is>
          <t>Menghubungi melalui rekan</t>
        </is>
      </c>
      <c r="AEH177" t="n">
        <v/>
      </c>
      <c r="AEI177" t="inlineStr">
        <is>
          <t>Tidak</t>
        </is>
      </c>
      <c r="AEJ177" t="inlineStr">
        <is>
          <t>Ya, selalu</t>
        </is>
      </c>
      <c r="AEK177" t="inlineStr">
        <is>
          <t>Pengurangan pengeluaran rumah tangga (bahan bakar minyak, pupuk, dll.) Lebih mudah mendapatkan energi</t>
        </is>
      </c>
      <c r="AEL177" t="n">
        <v>1</v>
      </c>
      <c r="AEM177" t="n">
        <v>1</v>
      </c>
      <c r="AEN177" t="n">
        <v>0</v>
      </c>
      <c r="AEO177" t="n">
        <v>0</v>
      </c>
      <c r="AEP177" t="n">
        <v>0</v>
      </c>
      <c r="AEQ177" t="n">
        <v>0</v>
      </c>
      <c r="AER177" t="n">
        <v>0</v>
      </c>
      <c r="AES177" t="n">
        <v>0</v>
      </c>
      <c r="AET177" t="n">
        <v>0</v>
      </c>
      <c r="AEU177" t="n">
        <v>0</v>
      </c>
      <c r="AEV177" t="n">
        <v>0</v>
      </c>
      <c r="AEW177" t="n">
        <v>0</v>
      </c>
      <c r="AEX177" t="n">
        <v/>
      </c>
      <c r="AEY177" t="inlineStr">
        <is>
          <t>Mengurangi pengeluaran energi</t>
        </is>
      </c>
      <c r="AEZ177" t="n">
        <v/>
      </c>
      <c r="AFA177" t="inlineStr">
        <is>
          <t>Koperasi</t>
        </is>
      </c>
      <c r="AFB177" t="n">
        <v/>
      </c>
      <c r="AFC177" t="inlineStr">
        <is>
          <t>1000536852-16_52_32.jpg</t>
        </is>
      </c>
      <c r="AFD177" t="inlineStr">
        <is>
          <t>https://kf.kobotoolbox.org/api/v2/assets/avstPQqLr3Ab3ZdcVTXZ6f/data/676876460/attachments/attkyEWtgYJFZKCYf4TmPvnD/</t>
        </is>
      </c>
      <c r="AFE177" t="inlineStr">
        <is>
          <t>1000536855-16_52_37.jpg</t>
        </is>
      </c>
      <c r="AFF177" t="inlineStr">
        <is>
          <t>https://kf.kobotoolbox.org/api/v2/assets/avstPQqLr3Ab3ZdcVTXZ6f/data/676876460/attachments/attsBEa3DBz7vEGu6UR8AD2x/</t>
        </is>
      </c>
      <c r="AFG177" t="inlineStr">
        <is>
          <t>Rizan</t>
        </is>
      </c>
      <c r="AFH177" t="n">
        <v/>
      </c>
      <c r="AFI177" t="n">
        <v/>
      </c>
    </row>
    <row r="178">
      <c r="A178" t="n">
        <v/>
      </c>
      <c r="B178" t="n">
        <v/>
      </c>
      <c r="C178" t="n">
        <v/>
      </c>
      <c r="D178" t="inlineStr">
        <is>
          <t>yaud</t>
        </is>
      </c>
      <c r="E178" t="n">
        <v>82152060340</v>
      </c>
      <c r="F178" t="inlineStr">
        <is>
          <t>-7.899734 112.768217 931.2513427734375 23.097999572753906</t>
        </is>
      </c>
      <c r="G178" t="n">
        <v>-7.899734</v>
      </c>
      <c r="H178" t="n">
        <v>112.768217</v>
      </c>
      <c r="I178" t="n">
        <v>931.2513428</v>
      </c>
      <c r="J178" t="n">
        <v>23.09799957</v>
      </c>
      <c r="K178" t="n">
        <v>0</v>
      </c>
      <c r="L178" t="inlineStr">
        <is>
          <t>-7.899796 112.768272 823.4892578125 25.54800033569336</t>
        </is>
      </c>
      <c r="M178" t="n">
        <v>-7.899796</v>
      </c>
      <c r="N178" t="n">
        <v>112.768272</v>
      </c>
      <c r="O178" t="n">
        <v>823.4892578</v>
      </c>
      <c r="P178" t="n">
        <v>25.54800034</v>
      </c>
      <c r="Q178" t="n">
        <v>0</v>
      </c>
      <c r="R178" t="inlineStr">
        <is>
          <t>Jawa Timur</t>
        </is>
      </c>
      <c r="S178" t="n">
        <v>0</v>
      </c>
      <c r="T178" t="n">
        <v>0</v>
      </c>
      <c r="U178" t="n">
        <v>0</v>
      </c>
      <c r="V178" t="n">
        <v>0</v>
      </c>
      <c r="W178" t="n">
        <v>0</v>
      </c>
      <c r="X178" t="n">
        <v>1</v>
      </c>
      <c r="Y178" t="n">
        <v>0</v>
      </c>
      <c r="Z178" t="n">
        <v>0</v>
      </c>
      <c r="AA178" t="n">
        <v>0</v>
      </c>
      <c r="AB178" t="n">
        <v>0</v>
      </c>
      <c r="AC178" t="inlineStr">
        <is>
          <t>MALANG</t>
        </is>
      </c>
      <c r="AD178" t="inlineStr">
        <is>
          <t>JABUNG</t>
        </is>
      </c>
      <c r="AE178" t="inlineStr">
        <is>
          <t>KEMIRI</t>
        </is>
      </c>
      <c r="AF178" t="inlineStr">
        <is>
          <t>KAN JABUNG</t>
        </is>
      </c>
      <c r="AG178" t="inlineStr">
        <is>
          <t>KJP0348</t>
        </is>
      </c>
      <c r="AH178" t="n">
        <v>13</v>
      </c>
      <c r="AI178" t="inlineStr">
        <is>
          <t>VPA1</t>
        </is>
      </c>
      <c r="AJ178" t="inlineStr">
        <is>
          <t>Tidak aktif</t>
        </is>
      </c>
      <c r="AK178" t="n">
        <v>65</v>
      </c>
      <c r="AL178" t="inlineStr">
        <is>
          <t>Laki-laki</t>
        </is>
      </c>
      <c r="AM178" t="inlineStr">
        <is>
          <t>Sudah menikah</t>
        </is>
      </c>
      <c r="AN178" t="inlineStr">
        <is>
          <t>SD/Sederajat</t>
        </is>
      </c>
      <c r="AO178" t="inlineStr">
        <is>
          <t>Peternak</t>
        </is>
      </c>
      <c r="AP178" t="n">
        <v>0</v>
      </c>
      <c r="AQ178" t="n">
        <v>1</v>
      </c>
      <c r="AR178" t="n">
        <v>0</v>
      </c>
      <c r="AS178" t="n">
        <v>0</v>
      </c>
      <c r="AT178" t="n">
        <v>0</v>
      </c>
      <c r="AU178" t="n">
        <v>0</v>
      </c>
      <c r="AV178" t="n">
        <v>0</v>
      </c>
      <c r="AW178" t="n">
        <v>0</v>
      </c>
      <c r="AX178" t="n">
        <v/>
      </c>
      <c r="AY178" t="inlineStr">
        <is>
          <t>Petani Peternak</t>
        </is>
      </c>
      <c r="AZ178" t="n">
        <v>1</v>
      </c>
      <c r="BA178" t="n">
        <v>1</v>
      </c>
      <c r="BB178" t="n">
        <v>0</v>
      </c>
      <c r="BC178" t="n">
        <v>0</v>
      </c>
      <c r="BD178" t="n">
        <v>0</v>
      </c>
      <c r="BE178" t="n">
        <v>0</v>
      </c>
      <c r="BF178" t="n">
        <v>0</v>
      </c>
      <c r="BG178" t="n">
        <v>0</v>
      </c>
      <c r="BH178" t="n">
        <v/>
      </c>
      <c r="BI178" t="inlineStr">
        <is>
          <t>Rp1.500.000 - Rp2.500.000</t>
        </is>
      </c>
      <c r="BJ178" t="n">
        <v>0</v>
      </c>
      <c r="BK178" t="n">
        <v>0</v>
      </c>
      <c r="BL178" t="n">
        <v>1</v>
      </c>
      <c r="BM178" t="n">
        <v>2</v>
      </c>
      <c r="BN178" t="inlineStr">
        <is>
          <t>Milik sendiri</t>
        </is>
      </c>
      <c r="BO178" t="inlineStr">
        <is>
          <t>Permanen (dinding bata dan semen)</t>
        </is>
      </c>
      <c r="BP178" t="n">
        <v>1</v>
      </c>
      <c r="BQ178" t="n">
        <v>0</v>
      </c>
      <c r="BR178" t="n">
        <v>0</v>
      </c>
      <c r="BS178" t="n">
        <v>0</v>
      </c>
      <c r="BT178" t="n">
        <v>0</v>
      </c>
      <c r="BU178" t="n">
        <v/>
      </c>
      <c r="BV178" t="inlineStr">
        <is>
          <t>Keramik/ubin</t>
        </is>
      </c>
      <c r="BW178" t="n">
        <v>0</v>
      </c>
      <c r="BX178" t="n">
        <v>0</v>
      </c>
      <c r="BY178" t="n">
        <v>1</v>
      </c>
      <c r="BZ178" t="n">
        <v>0</v>
      </c>
      <c r="CA178" t="n">
        <v>0</v>
      </c>
      <c r="CB178" t="n">
        <v/>
      </c>
      <c r="CC178" t="inlineStr">
        <is>
          <t>Genting</t>
        </is>
      </c>
      <c r="CD178" t="n">
        <v>0</v>
      </c>
      <c r="CE178" t="n">
        <v>0</v>
      </c>
      <c r="CF178" t="n">
        <v>0</v>
      </c>
      <c r="CG178" t="n">
        <v>0</v>
      </c>
      <c r="CH178" t="n">
        <v>0</v>
      </c>
      <c r="CI178" t="n">
        <v>1</v>
      </c>
      <c r="CJ178" t="n">
        <v>0</v>
      </c>
      <c r="CK178" t="n">
        <v/>
      </c>
      <c r="CL178" t="inlineStr">
        <is>
          <t>Ya</t>
        </is>
      </c>
      <c r="CM178" t="n">
        <v>2012</v>
      </c>
      <c r="CN178" t="inlineStr">
        <is>
          <t>Fixed-Dome (Kubah Tetap)</t>
        </is>
      </c>
      <c r="CO178" t="inlineStr">
        <is>
          <t>6 m³ (4-5 ekor sapi, ±5 jam memasak/hari, ±50 kg</t>
        </is>
      </c>
      <c r="CP178" t="inlineStr">
        <is>
          <t>Anggota keluarga - laki-laki</t>
        </is>
      </c>
      <c r="CQ178" t="n">
        <v>0</v>
      </c>
      <c r="CR178" t="n">
        <v>0</v>
      </c>
      <c r="CS178" t="n">
        <v>0</v>
      </c>
      <c r="CT178" t="n">
        <v>0</v>
      </c>
      <c r="CU178" t="n">
        <v>1</v>
      </c>
      <c r="CV178" t="n">
        <v>0</v>
      </c>
      <c r="CW178" t="n">
        <v>0</v>
      </c>
      <c r="CX178" t="n">
        <v>0</v>
      </c>
      <c r="CY178" t="inlineStr">
        <is>
          <t>Anggota keluarga - laki-laki Anggota keluarga - perempuan dewasa</t>
        </is>
      </c>
      <c r="CZ178" t="n">
        <v>1</v>
      </c>
      <c r="DA178" t="n">
        <v>1</v>
      </c>
      <c r="DB178" t="n">
        <v>0</v>
      </c>
      <c r="DC178" t="n">
        <v/>
      </c>
      <c r="DD178" t="inlineStr">
        <is>
          <t>CPO atau pendamping</t>
        </is>
      </c>
      <c r="DE178" t="n">
        <v>0</v>
      </c>
      <c r="DF178" t="n">
        <v>0</v>
      </c>
      <c r="DG178" t="n">
        <v>1</v>
      </c>
      <c r="DH178" t="n">
        <v>0</v>
      </c>
      <c r="DI178" t="n">
        <v/>
      </c>
      <c r="DJ178" t="inlineStr">
        <is>
          <t>CPO atau pendamping</t>
        </is>
      </c>
      <c r="DK178" t="n">
        <v>0</v>
      </c>
      <c r="DL178" t="n">
        <v>0</v>
      </c>
      <c r="DM178" t="n">
        <v>1</v>
      </c>
      <c r="DN178" t="n">
        <v>0</v>
      </c>
      <c r="DO178" t="n">
        <v/>
      </c>
      <c r="DP178" t="inlineStr">
        <is>
          <t>Tidak berfungsi sama sekali</t>
        </is>
      </c>
      <c r="DQ178" t="inlineStr">
        <is>
          <t>&gt;1 tahun yang lalu</t>
        </is>
      </c>
      <c r="DR178" t="inlineStr">
        <is>
          <t>Masalah teknis (misalnya kerusakan pada komponen)</t>
        </is>
      </c>
      <c r="DS178" t="n">
        <v/>
      </c>
      <c r="DT178" t="inlineStr">
        <is>
          <t>Kompor</t>
        </is>
      </c>
      <c r="DU178" t="n">
        <v>1</v>
      </c>
      <c r="DV178" t="n">
        <v>0</v>
      </c>
      <c r="DW178" t="n">
        <v>0</v>
      </c>
      <c r="DX178" t="n">
        <v>0</v>
      </c>
      <c r="DY178" t="n">
        <v>0</v>
      </c>
      <c r="DZ178" t="n">
        <v>0</v>
      </c>
      <c r="EA178" t="n">
        <v>0</v>
      </c>
      <c r="EB178" t="n">
        <v>0</v>
      </c>
      <c r="EC178" t="n">
        <v>0</v>
      </c>
      <c r="ED178" t="n">
        <v>0</v>
      </c>
      <c r="EE178" t="n">
        <v>0</v>
      </c>
      <c r="EF178" t="n">
        <v>0</v>
      </c>
      <c r="EG178" t="n">
        <v>0</v>
      </c>
      <c r="EH178" t="n">
        <v>0</v>
      </c>
      <c r="EI178" t="inlineStr">
        <is>
          <t>Tidak ada masalah</t>
        </is>
      </c>
      <c r="EJ178" t="n">
        <v>0</v>
      </c>
      <c r="EK178" t="n">
        <v>0</v>
      </c>
      <c r="EL178" t="n">
        <v>0</v>
      </c>
      <c r="EM178" t="n">
        <v>1</v>
      </c>
      <c r="EN178" t="n">
        <v>0</v>
      </c>
      <c r="EO178" t="n">
        <v/>
      </c>
      <c r="EP178" t="inlineStr">
        <is>
          <t>Ya, cukup jelas dan mudah diikuti</t>
        </is>
      </c>
      <c r="EQ178" t="inlineStr">
        <is>
          <t>Pelatihan</t>
        </is>
      </c>
      <c r="ER178" t="inlineStr">
        <is>
          <t>CPO atau pendamping</t>
        </is>
      </c>
      <c r="ES178" t="n">
        <v>1</v>
      </c>
      <c r="ET178" t="n">
        <v>0</v>
      </c>
      <c r="EU178" t="n">
        <v>0</v>
      </c>
      <c r="EV178" t="n">
        <v>0</v>
      </c>
      <c r="EW178" t="n">
        <v/>
      </c>
      <c r="EX178" t="inlineStr">
        <is>
          <t>Anggota keluarga - Laki-laki</t>
        </is>
      </c>
      <c r="EY178" t="n">
        <v>1</v>
      </c>
      <c r="EZ178" t="n">
        <v>0</v>
      </c>
      <c r="FA178" t="n">
        <v>0</v>
      </c>
      <c r="FB178" t="n">
        <v/>
      </c>
      <c r="FC178" t="inlineStr">
        <is>
          <t>Jarang sekali</t>
        </is>
      </c>
      <c r="FD178" t="inlineStr">
        <is>
          <t>Rp 200,001 - Rp 500,000</t>
        </is>
      </c>
      <c r="FE178" t="inlineStr">
        <is>
          <t>Mengetahui</t>
        </is>
      </c>
      <c r="FF178" t="inlineStr">
        <is>
          <t>Jarang (setiap bulan atau lebih)</t>
        </is>
      </c>
      <c r="FG178" t="inlineStr">
        <is>
          <t>Mengetahui</t>
        </is>
      </c>
      <c r="FH178" t="inlineStr">
        <is>
          <t>Jarang (setiap bulan atau lebih)</t>
        </is>
      </c>
      <c r="FI178" t="inlineStr">
        <is>
          <t>Mengetahui</t>
        </is>
      </c>
      <c r="FJ178" t="inlineStr">
        <is>
          <t>Jarang (setiap bulan atau lebih)</t>
        </is>
      </c>
      <c r="FK178" t="inlineStr">
        <is>
          <t>Mengetahui</t>
        </is>
      </c>
      <c r="FL178" t="inlineStr">
        <is>
          <t>Jarang (setiap bulan atau lebih)</t>
        </is>
      </c>
      <c r="FM178" t="inlineStr">
        <is>
          <t>Mengetahui</t>
        </is>
      </c>
      <c r="FN178" t="inlineStr">
        <is>
          <t>Tidak pernah</t>
        </is>
      </c>
      <c r="FO178" t="inlineStr">
        <is>
          <t>Mengetahui</t>
        </is>
      </c>
      <c r="FP178" t="inlineStr">
        <is>
          <t>Tidak pernah</t>
        </is>
      </c>
      <c r="FQ178" t="inlineStr">
        <is>
          <t>Mengetahui</t>
        </is>
      </c>
      <c r="FR178" t="inlineStr">
        <is>
          <t>Ya</t>
        </is>
      </c>
      <c r="FS178" t="inlineStr">
        <is>
          <t>Mengetahui</t>
        </is>
      </c>
      <c r="FT178" t="inlineStr">
        <is>
          <t>Tidak sama sekali</t>
        </is>
      </c>
      <c r="FU178" t="inlineStr">
        <is>
          <t>Laki-laki dewasa Perempuan dewasa</t>
        </is>
      </c>
      <c r="FV178" t="n">
        <v>1</v>
      </c>
      <c r="FW178" t="n">
        <v>1</v>
      </c>
      <c r="FX178" t="n">
        <v>0</v>
      </c>
      <c r="FY178" t="n">
        <v>0</v>
      </c>
      <c r="FZ178" t="inlineStr">
        <is>
          <t>Memahami</t>
        </is>
      </c>
      <c r="GA178" t="inlineStr">
        <is>
          <t>CPO</t>
        </is>
      </c>
      <c r="GB178" t="n">
        <v>1</v>
      </c>
      <c r="GC178" t="n">
        <v>0</v>
      </c>
      <c r="GD178" t="n">
        <v>0</v>
      </c>
      <c r="GE178" t="n">
        <v>0</v>
      </c>
      <c r="GF178" t="n">
        <v/>
      </c>
      <c r="GG178" t="inlineStr">
        <is>
          <t>Sering</t>
        </is>
      </c>
      <c r="GH178" t="inlineStr">
        <is>
          <t>Ya</t>
        </is>
      </c>
      <c r="GI178" t="inlineStr">
        <is>
          <t>Tetangga</t>
        </is>
      </c>
      <c r="GJ178" t="n">
        <v>1</v>
      </c>
      <c r="GK178" t="n">
        <v>0</v>
      </c>
      <c r="GL178" t="n">
        <v>0</v>
      </c>
      <c r="GM178" t="n">
        <v>0</v>
      </c>
      <c r="GN178" t="n">
        <v/>
      </c>
      <c r="GO178" t="n">
        <v>8</v>
      </c>
      <c r="GP178" t="inlineStr">
        <is>
          <t>Sebagian</t>
        </is>
      </c>
      <c r="GQ178" t="inlineStr">
        <is>
          <t>LPG</t>
        </is>
      </c>
      <c r="GR178" t="n">
        <v>1</v>
      </c>
      <c r="GS178" t="n">
        <v>0</v>
      </c>
      <c r="GT178" t="n">
        <v>0</v>
      </c>
      <c r="GU178" t="n">
        <v>0</v>
      </c>
      <c r="GV178" t="n">
        <v>0</v>
      </c>
      <c r="GW178" t="n">
        <v>0</v>
      </c>
      <c r="GX178" t="n">
        <v>0</v>
      </c>
      <c r="GY178" t="n">
        <v/>
      </c>
      <c r="GZ178" t="inlineStr">
        <is>
          <t>Tidak</t>
        </is>
      </c>
      <c r="HA178" t="n">
        <v/>
      </c>
      <c r="HB178" t="n">
        <v/>
      </c>
      <c r="HC178" t="n">
        <v/>
      </c>
      <c r="HD178" t="n">
        <v/>
      </c>
      <c r="HE178" t="n">
        <v/>
      </c>
      <c r="HF178" t="n">
        <v/>
      </c>
      <c r="HG178" t="n">
        <v/>
      </c>
      <c r="HH178" t="n">
        <v/>
      </c>
      <c r="HI178" t="n">
        <v/>
      </c>
      <c r="HJ178" t="n">
        <v/>
      </c>
      <c r="HK178" t="n">
        <v/>
      </c>
      <c r="HL178" t="n">
        <v/>
      </c>
      <c r="HM178" t="n">
        <v/>
      </c>
      <c r="HN178" t="n">
        <v/>
      </c>
      <c r="HO178" t="n">
        <v/>
      </c>
      <c r="HP178" t="n">
        <v/>
      </c>
      <c r="HQ178" t="n">
        <v/>
      </c>
      <c r="HR178" t="n">
        <v/>
      </c>
      <c r="HS178" t="n">
        <v/>
      </c>
      <c r="HT178" t="n">
        <v/>
      </c>
      <c r="HU178" t="n">
        <v/>
      </c>
      <c r="HV178" t="n">
        <v/>
      </c>
      <c r="HW178" t="n">
        <v/>
      </c>
      <c r="HX178" t="n">
        <v/>
      </c>
      <c r="HY178" t="n">
        <v/>
      </c>
      <c r="HZ178" t="n">
        <v/>
      </c>
      <c r="IA178" t="n">
        <v>0</v>
      </c>
      <c r="IB178" t="n">
        <v>0</v>
      </c>
      <c r="IC178" t="n">
        <v/>
      </c>
      <c r="ID178" t="n">
        <v/>
      </c>
      <c r="IE178" t="n">
        <v/>
      </c>
      <c r="IF178" t="n">
        <v/>
      </c>
      <c r="IG178" t="n">
        <v/>
      </c>
      <c r="IH178" t="n">
        <v/>
      </c>
      <c r="II178" t="n">
        <v/>
      </c>
      <c r="IJ178" t="n">
        <v/>
      </c>
      <c r="IK178" t="inlineStr">
        <is>
          <t>65-80 kg</t>
        </is>
      </c>
      <c r="IL178" t="inlineStr">
        <is>
          <t>1-3 jam</t>
        </is>
      </c>
      <c r="IM178" t="inlineStr">
        <is>
          <t>Tidak</t>
        </is>
      </c>
      <c r="IN178" t="inlineStr">
        <is>
          <t>Tidak</t>
        </is>
      </c>
      <c r="IO178" t="inlineStr">
        <is>
          <t>Lebih bersih</t>
        </is>
      </c>
      <c r="IP178" t="n">
        <v/>
      </c>
      <c r="IQ178" t="inlineStr">
        <is>
          <t>Tidak pernah</t>
        </is>
      </c>
      <c r="IR178" t="n">
        <v/>
      </c>
      <c r="IS178" t="n">
        <v/>
      </c>
      <c r="IT178" t="n">
        <v/>
      </c>
      <c r="IU178" t="n">
        <v/>
      </c>
      <c r="IV178" t="n">
        <v/>
      </c>
      <c r="IW178" t="n">
        <v/>
      </c>
      <c r="IX178" t="n">
        <v/>
      </c>
      <c r="IY178" t="n">
        <v/>
      </c>
      <c r="IZ178" t="inlineStr">
        <is>
          <t>Tidak pernah</t>
        </is>
      </c>
      <c r="JA178" t="n">
        <v/>
      </c>
      <c r="JB178" t="n">
        <v/>
      </c>
      <c r="JC178" t="n">
        <v/>
      </c>
      <c r="JD178" t="n">
        <v/>
      </c>
      <c r="JE178" t="n">
        <v/>
      </c>
      <c r="JF178" t="n">
        <v/>
      </c>
      <c r="JG178" t="n">
        <v/>
      </c>
      <c r="JH178" t="n">
        <v/>
      </c>
      <c r="JI178" t="inlineStr">
        <is>
          <t>Tidak pernah</t>
        </is>
      </c>
      <c r="JJ178" t="n">
        <v/>
      </c>
      <c r="JK178" t="n">
        <v/>
      </c>
      <c r="JL178" t="n">
        <v/>
      </c>
      <c r="JM178" t="n">
        <v/>
      </c>
      <c r="JN178" t="n">
        <v/>
      </c>
      <c r="JO178" t="n">
        <v/>
      </c>
      <c r="JP178" t="n">
        <v/>
      </c>
      <c r="JQ178" t="n">
        <v/>
      </c>
      <c r="JR178" t="inlineStr">
        <is>
          <t>Tidak pernah</t>
        </is>
      </c>
      <c r="JS178" t="n">
        <v/>
      </c>
      <c r="JT178" t="n">
        <v/>
      </c>
      <c r="JU178" t="n">
        <v/>
      </c>
      <c r="JV178" t="n">
        <v/>
      </c>
      <c r="JW178" t="n">
        <v/>
      </c>
      <c r="JX178" t="n">
        <v/>
      </c>
      <c r="JY178" t="n">
        <v/>
      </c>
      <c r="JZ178" t="n">
        <v/>
      </c>
      <c r="KA178" t="inlineStr">
        <is>
          <t>Tidak pernah</t>
        </is>
      </c>
      <c r="KB178" t="n">
        <v/>
      </c>
      <c r="KC178" t="n">
        <v/>
      </c>
      <c r="KD178" t="n">
        <v/>
      </c>
      <c r="KE178" t="n">
        <v/>
      </c>
      <c r="KF178" t="n">
        <v/>
      </c>
      <c r="KG178" t="n">
        <v/>
      </c>
      <c r="KH178" t="n">
        <v/>
      </c>
      <c r="KI178" t="n">
        <v/>
      </c>
      <c r="KJ178" t="inlineStr">
        <is>
          <t>Tidak pernah</t>
        </is>
      </c>
      <c r="KK178" t="n">
        <v/>
      </c>
      <c r="KL178" t="n">
        <v/>
      </c>
      <c r="KM178" t="n">
        <v/>
      </c>
      <c r="KN178" t="n">
        <v/>
      </c>
      <c r="KO178" t="n">
        <v/>
      </c>
      <c r="KP178" t="n">
        <v/>
      </c>
      <c r="KQ178" t="n">
        <v/>
      </c>
      <c r="KR178" t="n">
        <v/>
      </c>
      <c r="KS178" t="inlineStr">
        <is>
          <t>Cukup membaik</t>
        </is>
      </c>
      <c r="KT178" t="inlineStr">
        <is>
          <t>0-1 kali</t>
        </is>
      </c>
      <c r="KU178" t="inlineStr">
        <is>
          <t>0-1 kali</t>
        </is>
      </c>
      <c r="KV178" t="inlineStr">
        <is>
          <t>Laki-laki dewasa</t>
        </is>
      </c>
      <c r="KW178" t="n">
        <v>1</v>
      </c>
      <c r="KX178" t="n">
        <v>0</v>
      </c>
      <c r="KY178" t="n">
        <v>0</v>
      </c>
      <c r="KZ178" t="n">
        <v>0</v>
      </c>
      <c r="LA178" t="inlineStr">
        <is>
          <t>Cukup membaik</t>
        </is>
      </c>
      <c r="LB178" t="inlineStr">
        <is>
          <t>Cukup membaik</t>
        </is>
      </c>
      <c r="LC178" t="n">
        <v>4</v>
      </c>
      <c r="LD178" t="n">
        <v>4</v>
      </c>
      <c r="LE178" t="n">
        <v>0</v>
      </c>
      <c r="LF178" t="n">
        <v>0</v>
      </c>
      <c r="LG178" t="inlineStr">
        <is>
          <t>Tidak</t>
        </is>
      </c>
      <c r="LH178" t="n">
        <v/>
      </c>
      <c r="LI178" t="n">
        <v>0</v>
      </c>
      <c r="LJ178" t="inlineStr">
        <is>
          <t>Kebutuhan rumah tangga</t>
        </is>
      </c>
      <c r="LK178" t="n">
        <v>0</v>
      </c>
      <c r="LL178" t="n">
        <v>0</v>
      </c>
      <c r="LM178" t="n">
        <v>0</v>
      </c>
      <c r="LN178" t="n">
        <v>0</v>
      </c>
      <c r="LO178" t="n">
        <v>1</v>
      </c>
      <c r="LP178" t="n">
        <v>0</v>
      </c>
      <c r="LQ178" t="n">
        <v>0</v>
      </c>
      <c r="LR178" t="n">
        <v/>
      </c>
      <c r="LS178" t="n">
        <v>10</v>
      </c>
      <c r="LT178" t="n">
        <v>0</v>
      </c>
      <c r="LU178" t="n">
        <v>0</v>
      </c>
      <c r="LV178" t="n">
        <v>0</v>
      </c>
      <c r="LW178" t="n">
        <v>0</v>
      </c>
      <c r="LX178" t="n">
        <v>0</v>
      </c>
      <c r="LY178" t="n">
        <v>0</v>
      </c>
      <c r="LZ178" t="n">
        <v>0</v>
      </c>
      <c r="MA178" t="n">
        <v>0</v>
      </c>
      <c r="MB178" t="inlineStr">
        <is>
          <t>Tidak</t>
        </is>
      </c>
      <c r="MC178" t="n">
        <v>0</v>
      </c>
      <c r="MD178" t="n">
        <v>0</v>
      </c>
      <c r="ME178" t="n">
        <v>0</v>
      </c>
      <c r="MF178" t="n">
        <v>0</v>
      </c>
      <c r="MG178" t="n">
        <v>0</v>
      </c>
      <c r="MH178" t="n">
        <v>0</v>
      </c>
      <c r="MI178" t="n">
        <v/>
      </c>
      <c r="MJ178" t="n">
        <v/>
      </c>
      <c r="MK178" t="n">
        <v/>
      </c>
      <c r="ML178" t="n">
        <v/>
      </c>
      <c r="MM178" t="n">
        <v/>
      </c>
      <c r="MN178" t="n">
        <v/>
      </c>
      <c r="MO178" t="n">
        <v/>
      </c>
      <c r="MP178" t="n">
        <v/>
      </c>
      <c r="MQ178" t="n">
        <v/>
      </c>
      <c r="MR178" t="inlineStr">
        <is>
          <t>Tidak</t>
        </is>
      </c>
      <c r="MS178" t="n">
        <v/>
      </c>
      <c r="MT178" t="inlineStr">
        <is>
          <t>Tidak</t>
        </is>
      </c>
      <c r="MU178" t="inlineStr">
        <is>
          <t>Tidak</t>
        </is>
      </c>
      <c r="MV178" t="n">
        <v/>
      </c>
      <c r="MW178" t="n">
        <v/>
      </c>
      <c r="MX178" t="n">
        <v/>
      </c>
      <c r="MY178" t="n">
        <v/>
      </c>
      <c r="MZ178" t="n">
        <v/>
      </c>
      <c r="NA178" t="n">
        <v/>
      </c>
      <c r="NB178" t="n">
        <v/>
      </c>
      <c r="NC178" t="n">
        <v/>
      </c>
      <c r="ND178" t="n">
        <v/>
      </c>
      <c r="NE178" t="n">
        <v/>
      </c>
      <c r="NF178" t="n">
        <v/>
      </c>
      <c r="NG178" t="n">
        <v/>
      </c>
      <c r="NH178" t="n">
        <v/>
      </c>
      <c r="NI178" t="n">
        <v/>
      </c>
      <c r="NJ178" t="n">
        <v/>
      </c>
      <c r="NK178" t="n">
        <v/>
      </c>
      <c r="NL178" t="inlineStr">
        <is>
          <t>Tidak</t>
        </is>
      </c>
      <c r="NM178" t="inlineStr">
        <is>
          <t>Kombinasi dana mandiri dan dana hibah</t>
        </is>
      </c>
      <c r="NN178" t="inlineStr">
        <is>
          <t>7.000.001-9.000.000</t>
        </is>
      </c>
      <c r="NO178" t="inlineStr">
        <is>
          <t>Yayasan Rumah Energi atau BIRU</t>
        </is>
      </c>
      <c r="NP178" t="n">
        <v/>
      </c>
      <c r="NQ178" t="n">
        <v/>
      </c>
      <c r="NR178" t="n">
        <v/>
      </c>
      <c r="NS178" t="n">
        <v/>
      </c>
      <c r="NT178" t="n">
        <v/>
      </c>
      <c r="NU178" t="n">
        <v/>
      </c>
      <c r="NV178" t="inlineStr">
        <is>
          <t>Anggota keluarga - Laki-laki dewasa</t>
        </is>
      </c>
      <c r="NW178" t="n">
        <v/>
      </c>
      <c r="NX178" t="inlineStr">
        <is>
          <t>Sedikit meningkat</t>
        </is>
      </c>
      <c r="NY178" t="n">
        <v>60</v>
      </c>
      <c r="NZ178" t="n">
        <v>0</v>
      </c>
      <c r="OA178" t="n">
        <v>0</v>
      </c>
      <c r="OB178" t="n">
        <v>0</v>
      </c>
      <c r="OC178" t="n">
        <v>0</v>
      </c>
      <c r="OD178" t="n">
        <v>0</v>
      </c>
      <c r="OE178" t="inlineStr">
        <is>
          <t>Tidak ada perubahan</t>
        </is>
      </c>
      <c r="OF178" t="inlineStr">
        <is>
          <t>Sama saja (tidak ada perbedaan waktu memasak MAUPUN rasa/bau makanan bila dibandingkan penggunaan sebelumnya)</t>
        </is>
      </c>
      <c r="OG178" t="inlineStr">
        <is>
          <t>Ya</t>
        </is>
      </c>
      <c r="OH178" t="n">
        <v>0</v>
      </c>
      <c r="OI178" t="n">
        <v>6</v>
      </c>
      <c r="OJ178" t="n">
        <v>0</v>
      </c>
      <c r="OK178" t="n">
        <v>0</v>
      </c>
      <c r="OL178" t="n">
        <v>0</v>
      </c>
      <c r="OM178" t="n">
        <v>0</v>
      </c>
      <c r="ON178" t="n">
        <v>0</v>
      </c>
      <c r="OO178" t="n">
        <v>0</v>
      </c>
      <c r="OP178" t="inlineStr">
        <is>
          <t>Sapi perah</t>
        </is>
      </c>
      <c r="OQ178" t="n">
        <v>0</v>
      </c>
      <c r="OR178" t="n">
        <v>1</v>
      </c>
      <c r="OS178" t="n">
        <v>0</v>
      </c>
      <c r="OT178" t="n">
        <v>0</v>
      </c>
      <c r="OU178" t="n">
        <v>0</v>
      </c>
      <c r="OV178" t="n">
        <v>0</v>
      </c>
      <c r="OW178" t="n">
        <v>0</v>
      </c>
      <c r="OX178" t="n">
        <v>0</v>
      </c>
      <c r="OY178" t="n">
        <v>0</v>
      </c>
      <c r="OZ178" t="inlineStr">
        <is>
          <t>Sapi perah</t>
        </is>
      </c>
      <c r="PA178" t="n">
        <v>0</v>
      </c>
      <c r="PB178" t="n">
        <v>1</v>
      </c>
      <c r="PC178" t="n">
        <v>0</v>
      </c>
      <c r="PD178" t="n">
        <v>0</v>
      </c>
      <c r="PE178" t="n">
        <v>0</v>
      </c>
      <c r="PF178" t="n">
        <v>0</v>
      </c>
      <c r="PG178" t="n">
        <v>0</v>
      </c>
      <c r="PH178" t="n">
        <v>0</v>
      </c>
      <c r="PI178" t="n">
        <v>0</v>
      </c>
      <c r="PJ178" t="inlineStr">
        <is>
          <t>Sapi perah</t>
        </is>
      </c>
      <c r="PK178" t="n">
        <v>0</v>
      </c>
      <c r="PL178" t="n">
        <v>1</v>
      </c>
      <c r="PM178" t="n">
        <v>0</v>
      </c>
      <c r="PN178" t="n">
        <v>0</v>
      </c>
      <c r="PO178" t="n">
        <v>0</v>
      </c>
      <c r="PP178" t="n">
        <v>0</v>
      </c>
      <c r="PQ178" t="n">
        <v>0</v>
      </c>
      <c r="PR178" t="n">
        <v>0</v>
      </c>
      <c r="PS178" t="n">
        <v>0</v>
      </c>
      <c r="PT178" t="n">
        <v/>
      </c>
      <c r="PU178" t="n">
        <v/>
      </c>
      <c r="PV178" t="n">
        <v/>
      </c>
      <c r="PW178" t="n">
        <v/>
      </c>
      <c r="PX178" t="n">
        <v/>
      </c>
      <c r="PY178" t="n">
        <v/>
      </c>
      <c r="PZ178" t="n">
        <v/>
      </c>
      <c r="QA178" t="n">
        <v/>
      </c>
      <c r="QB178" t="n">
        <v/>
      </c>
      <c r="QC178" t="n">
        <v/>
      </c>
      <c r="QD178" t="n">
        <v/>
      </c>
      <c r="QE178" t="inlineStr">
        <is>
          <t>1-Disebarkan ke lahan terbuka</t>
        </is>
      </c>
      <c r="QF178" t="n">
        <v>0</v>
      </c>
      <c r="QG178" t="n">
        <v>0</v>
      </c>
      <c r="QH178" t="n">
        <v>0</v>
      </c>
      <c r="QI178" t="n">
        <v>0</v>
      </c>
      <c r="QJ178" t="n">
        <v>0</v>
      </c>
      <c r="QK178" t="n">
        <v>1</v>
      </c>
      <c r="QL178" t="n">
        <v>0</v>
      </c>
      <c r="QM178" t="n">
        <v>0</v>
      </c>
      <c r="QN178" t="n">
        <v>0</v>
      </c>
      <c r="QO178" t="n">
        <v/>
      </c>
      <c r="QP178" t="n">
        <v/>
      </c>
      <c r="QQ178" t="n">
        <v/>
      </c>
      <c r="QR178" t="n">
        <v/>
      </c>
      <c r="QS178" t="n">
        <v/>
      </c>
      <c r="QT178" t="n">
        <v/>
      </c>
      <c r="QU178" t="n">
        <v/>
      </c>
      <c r="QV178" t="n">
        <v/>
      </c>
      <c r="QW178" t="n">
        <v/>
      </c>
      <c r="QX178" t="n">
        <v/>
      </c>
      <c r="QY178" t="n">
        <v/>
      </c>
      <c r="QZ178" t="n">
        <v/>
      </c>
      <c r="RA178" t="n">
        <v/>
      </c>
      <c r="RB178" t="n">
        <v/>
      </c>
      <c r="RC178" t="n">
        <v/>
      </c>
      <c r="RD178" t="n">
        <v/>
      </c>
      <c r="RE178" t="n">
        <v/>
      </c>
      <c r="RF178" t="n">
        <v/>
      </c>
      <c r="RG178" t="n">
        <v/>
      </c>
      <c r="RH178" t="n">
        <v/>
      </c>
      <c r="RI178" t="n">
        <v/>
      </c>
      <c r="RJ178" t="n">
        <v/>
      </c>
      <c r="RK178" t="n">
        <v/>
      </c>
      <c r="RL178" t="n">
        <v/>
      </c>
      <c r="RM178" t="n">
        <v/>
      </c>
      <c r="RN178" t="n">
        <v/>
      </c>
      <c r="RO178" t="n">
        <v/>
      </c>
      <c r="RP178" t="n">
        <v/>
      </c>
      <c r="RQ178" t="n">
        <v/>
      </c>
      <c r="RR178" t="n">
        <v/>
      </c>
      <c r="RS178" t="n">
        <v/>
      </c>
      <c r="RT178" t="n">
        <v/>
      </c>
      <c r="RU178" t="n">
        <v/>
      </c>
      <c r="RV178" t="n">
        <v/>
      </c>
      <c r="RW178" t="n">
        <v/>
      </c>
      <c r="RX178" t="n">
        <v/>
      </c>
      <c r="RY178" t="n">
        <v/>
      </c>
      <c r="RZ178" t="n">
        <v/>
      </c>
      <c r="SA178" t="n">
        <v/>
      </c>
      <c r="SB178" t="n">
        <v/>
      </c>
      <c r="SC178" t="n">
        <v/>
      </c>
      <c r="SD178" t="n">
        <v/>
      </c>
      <c r="SE178" t="n">
        <v/>
      </c>
      <c r="SF178" t="n">
        <v/>
      </c>
      <c r="SG178" t="n">
        <v/>
      </c>
      <c r="SH178" t="n">
        <v/>
      </c>
      <c r="SI178" t="n">
        <v/>
      </c>
      <c r="SJ178" t="n">
        <v/>
      </c>
      <c r="SK178" t="n">
        <v/>
      </c>
      <c r="SL178" t="n">
        <v/>
      </c>
      <c r="SM178" t="n">
        <v/>
      </c>
      <c r="SN178" t="n">
        <v/>
      </c>
      <c r="SO178" t="n">
        <v/>
      </c>
      <c r="SP178" t="n">
        <v/>
      </c>
      <c r="SQ178" t="n">
        <v/>
      </c>
      <c r="SR178" t="n">
        <v/>
      </c>
      <c r="SS178" t="n">
        <v/>
      </c>
      <c r="ST178" t="n">
        <v/>
      </c>
      <c r="SU178" t="n">
        <v/>
      </c>
      <c r="SV178" t="n">
        <v/>
      </c>
      <c r="SW178" t="n">
        <v/>
      </c>
      <c r="SX178" t="n">
        <v/>
      </c>
      <c r="SY178" t="n">
        <v/>
      </c>
      <c r="SZ178" t="n">
        <v>4</v>
      </c>
      <c r="TA178" t="n">
        <v/>
      </c>
      <c r="TB178" t="n">
        <v/>
      </c>
      <c r="TC178" t="n">
        <v/>
      </c>
      <c r="TD178" t="n">
        <v/>
      </c>
      <c r="TE178" t="n">
        <v/>
      </c>
      <c r="TF178" t="n">
        <v/>
      </c>
      <c r="TG178" t="n">
        <v/>
      </c>
      <c r="TH178" t="n">
        <v/>
      </c>
      <c r="TI178" t="n">
        <v/>
      </c>
      <c r="TJ178" t="n">
        <v/>
      </c>
      <c r="TK178" t="n">
        <v/>
      </c>
      <c r="TL178" t="n">
        <v/>
      </c>
      <c r="TM178" t="n">
        <v/>
      </c>
      <c r="TN178" t="n">
        <v/>
      </c>
      <c r="TO178" t="n">
        <v/>
      </c>
      <c r="TP178" t="n">
        <v/>
      </c>
      <c r="TQ178" t="n">
        <v/>
      </c>
      <c r="TR178" t="n">
        <v/>
      </c>
      <c r="TS178" t="n">
        <v/>
      </c>
      <c r="TT178" t="n">
        <v/>
      </c>
      <c r="TU178" t="n">
        <v/>
      </c>
      <c r="TV178" t="n">
        <v/>
      </c>
      <c r="TW178" t="n">
        <v/>
      </c>
      <c r="TX178" t="n">
        <v/>
      </c>
      <c r="TY178" t="n">
        <v/>
      </c>
      <c r="TZ178" t="n">
        <v/>
      </c>
      <c r="UA178" t="n">
        <v/>
      </c>
      <c r="UB178" t="n">
        <v/>
      </c>
      <c r="UC178" t="n">
        <v/>
      </c>
      <c r="UD178" t="n">
        <v/>
      </c>
      <c r="UE178" t="n">
        <v/>
      </c>
      <c r="UF178" t="n">
        <v/>
      </c>
      <c r="UG178" t="n">
        <v/>
      </c>
      <c r="UH178" t="n">
        <v/>
      </c>
      <c r="UI178" t="n">
        <v/>
      </c>
      <c r="UJ178" t="n">
        <v/>
      </c>
      <c r="UK178" t="n">
        <v/>
      </c>
      <c r="UL178" t="n">
        <v/>
      </c>
      <c r="UM178" t="n">
        <v/>
      </c>
      <c r="UN178" t="n">
        <v/>
      </c>
      <c r="UO178" t="n">
        <v/>
      </c>
      <c r="UP178" t="n">
        <v/>
      </c>
      <c r="UQ178" t="n">
        <v/>
      </c>
      <c r="UR178" t="n">
        <v/>
      </c>
      <c r="US178" t="n">
        <v/>
      </c>
      <c r="UT178" t="n">
        <v/>
      </c>
      <c r="UU178" t="n">
        <v/>
      </c>
      <c r="UV178" t="inlineStr">
        <is>
          <t>Pemberian pakan di kandang</t>
        </is>
      </c>
      <c r="UW178" t="n">
        <v/>
      </c>
      <c r="UX178" t="n">
        <v/>
      </c>
      <c r="UY178" t="n">
        <v/>
      </c>
      <c r="UZ178" t="n">
        <v/>
      </c>
      <c r="VA178" t="n">
        <v/>
      </c>
      <c r="VB178" t="n">
        <v/>
      </c>
      <c r="VC178" t="n">
        <v/>
      </c>
      <c r="VD178" t="inlineStr">
        <is>
          <t>Sangat jarang (&gt;1 bulan sekali)</t>
        </is>
      </c>
      <c r="VE178" t="n">
        <v/>
      </c>
      <c r="VF178" t="n">
        <v/>
      </c>
      <c r="VG178" t="n">
        <v/>
      </c>
      <c r="VH178" t="n">
        <v/>
      </c>
      <c r="VI178" t="n">
        <v/>
      </c>
      <c r="VJ178" t="n">
        <v/>
      </c>
      <c r="VK178" t="n">
        <v/>
      </c>
      <c r="VL178" t="inlineStr">
        <is>
          <t>Sangat sering (&gt;1 kali sehari)</t>
        </is>
      </c>
      <c r="VM178" t="n">
        <v/>
      </c>
      <c r="VN178" t="n">
        <v/>
      </c>
      <c r="VO178" t="n">
        <v/>
      </c>
      <c r="VP178" t="n">
        <v/>
      </c>
      <c r="VQ178" t="n">
        <v/>
      </c>
      <c r="VR178" t="n">
        <v/>
      </c>
      <c r="VS178" t="n">
        <v/>
      </c>
      <c r="VT178" t="n">
        <v/>
      </c>
      <c r="VU178" t="n">
        <v/>
      </c>
      <c r="VV178" t="n">
        <v/>
      </c>
      <c r="VW178" t="n">
        <v/>
      </c>
      <c r="VX178" t="n">
        <v/>
      </c>
      <c r="VY178" t="n">
        <v/>
      </c>
      <c r="VZ178" t="n">
        <v/>
      </c>
      <c r="WA178" t="n">
        <v/>
      </c>
      <c r="WB178" t="n">
        <v/>
      </c>
      <c r="WC178" t="n">
        <v/>
      </c>
      <c r="WD178" t="n">
        <v/>
      </c>
      <c r="WE178" t="n">
        <v/>
      </c>
      <c r="WF178" t="inlineStr">
        <is>
          <t>3-Disimpan terbuka (dry lot)</t>
        </is>
      </c>
      <c r="WG178" t="n">
        <v>0</v>
      </c>
      <c r="WH178" t="n">
        <v>0</v>
      </c>
      <c r="WI178" t="n">
        <v>0</v>
      </c>
      <c r="WJ178" t="n">
        <v>0</v>
      </c>
      <c r="WK178" t="n">
        <v>0</v>
      </c>
      <c r="WL178" t="n">
        <v>0</v>
      </c>
      <c r="WM178" t="n">
        <v>1</v>
      </c>
      <c r="WN178" t="n">
        <v>0</v>
      </c>
      <c r="WO178" t="n">
        <v>0</v>
      </c>
      <c r="WP178" t="n">
        <v>0</v>
      </c>
      <c r="WQ178" t="n">
        <v>0</v>
      </c>
      <c r="WR178" t="n">
        <v>0</v>
      </c>
      <c r="WS178" t="n">
        <v/>
      </c>
      <c r="WT178" t="n">
        <v/>
      </c>
      <c r="WU178" t="n">
        <v/>
      </c>
      <c r="WV178" t="n">
        <v/>
      </c>
      <c r="WW178" t="n">
        <v/>
      </c>
      <c r="WX178" t="n">
        <v/>
      </c>
      <c r="WY178" t="n">
        <v/>
      </c>
      <c r="WZ178" t="n">
        <v/>
      </c>
      <c r="XA178" t="n">
        <v/>
      </c>
      <c r="XB178" t="n">
        <v/>
      </c>
      <c r="XC178" t="n">
        <v/>
      </c>
      <c r="XD178" t="n">
        <v/>
      </c>
      <c r="XE178" t="n">
        <v/>
      </c>
      <c r="XF178" t="n">
        <v/>
      </c>
      <c r="XG178" t="n">
        <v/>
      </c>
      <c r="XH178" t="n">
        <v/>
      </c>
      <c r="XI178" t="n">
        <v/>
      </c>
      <c r="XJ178" t="n">
        <v/>
      </c>
      <c r="XK178" t="n">
        <v/>
      </c>
      <c r="XL178" t="n">
        <v/>
      </c>
      <c r="XM178" t="n">
        <v/>
      </c>
      <c r="XN178" t="n">
        <v/>
      </c>
      <c r="XO178" t="n">
        <v/>
      </c>
      <c r="XP178" t="n">
        <v/>
      </c>
      <c r="XQ178" t="n">
        <v/>
      </c>
      <c r="XR178" t="n">
        <v/>
      </c>
      <c r="XS178" t="n">
        <v/>
      </c>
      <c r="XT178" t="n">
        <v/>
      </c>
      <c r="XU178" t="n">
        <v/>
      </c>
      <c r="XV178" t="n">
        <v/>
      </c>
      <c r="XW178" t="n">
        <v/>
      </c>
      <c r="XX178" t="n">
        <v/>
      </c>
      <c r="XY178" t="n">
        <v/>
      </c>
      <c r="XZ178" t="n">
        <v/>
      </c>
      <c r="YA178" t="n">
        <v/>
      </c>
      <c r="YB178" t="n">
        <v/>
      </c>
      <c r="YC178" t="n">
        <v/>
      </c>
      <c r="YD178" t="n">
        <v/>
      </c>
      <c r="YE178" t="n">
        <v/>
      </c>
      <c r="YF178" t="n">
        <v/>
      </c>
      <c r="YG178" t="n">
        <v/>
      </c>
      <c r="YH178" t="n">
        <v/>
      </c>
      <c r="YI178" t="n">
        <v/>
      </c>
      <c r="YJ178" t="n">
        <v/>
      </c>
      <c r="YK178" t="n">
        <v/>
      </c>
      <c r="YL178" t="n">
        <v/>
      </c>
      <c r="YM178" t="n">
        <v/>
      </c>
      <c r="YN178" t="n">
        <v/>
      </c>
      <c r="YO178" t="n">
        <v/>
      </c>
      <c r="YP178" t="n">
        <v/>
      </c>
      <c r="YQ178" t="n">
        <v/>
      </c>
      <c r="YR178" t="n">
        <v/>
      </c>
      <c r="YS178" t="n">
        <v/>
      </c>
      <c r="YT178" t="n">
        <v/>
      </c>
      <c r="YU178" t="n">
        <v/>
      </c>
      <c r="YV178" t="n">
        <v/>
      </c>
      <c r="YW178" t="n">
        <v/>
      </c>
      <c r="YX178" t="n">
        <v/>
      </c>
      <c r="YY178" t="n">
        <v/>
      </c>
      <c r="YZ178" t="n">
        <v/>
      </c>
      <c r="ZA178" t="n">
        <v/>
      </c>
      <c r="ZB178" t="n">
        <v/>
      </c>
      <c r="ZC178" t="n">
        <v/>
      </c>
      <c r="ZD178" t="n">
        <v/>
      </c>
      <c r="ZE178" t="n">
        <v/>
      </c>
      <c r="ZF178" t="n">
        <v/>
      </c>
      <c r="ZG178" t="n">
        <v/>
      </c>
      <c r="ZH178" t="n">
        <v/>
      </c>
      <c r="ZI178" t="n">
        <v/>
      </c>
      <c r="ZJ178" t="n">
        <v/>
      </c>
      <c r="ZK178" t="n">
        <v/>
      </c>
      <c r="ZL178" t="n">
        <v/>
      </c>
      <c r="ZM178" t="n">
        <v/>
      </c>
      <c r="ZN178" t="n">
        <v/>
      </c>
      <c r="ZO178" t="n">
        <v/>
      </c>
      <c r="ZP178" t="n">
        <v/>
      </c>
      <c r="ZQ178" t="n">
        <v/>
      </c>
      <c r="ZR178" t="n">
        <v/>
      </c>
      <c r="ZS178" t="n">
        <v/>
      </c>
      <c r="ZT178" t="n">
        <v/>
      </c>
      <c r="ZU178" t="n">
        <v/>
      </c>
      <c r="ZV178" t="n">
        <v/>
      </c>
      <c r="ZW178" t="n">
        <v>3</v>
      </c>
      <c r="ZX178" t="n">
        <v/>
      </c>
      <c r="ZY178" t="n">
        <v/>
      </c>
      <c r="ZZ178" t="n">
        <v/>
      </c>
      <c r="AAA178" t="n">
        <v/>
      </c>
      <c r="AAB178" t="n">
        <v/>
      </c>
      <c r="AAC178" t="n">
        <v/>
      </c>
      <c r="AAD178" t="n">
        <v/>
      </c>
      <c r="AAE178" t="inlineStr">
        <is>
          <t>Pakan segar (misal: rumput)</t>
        </is>
      </c>
      <c r="AAF178" t="n">
        <v/>
      </c>
      <c r="AAG178" t="n">
        <v/>
      </c>
      <c r="AAH178" t="n">
        <v/>
      </c>
      <c r="AAI178" t="n">
        <v/>
      </c>
      <c r="AAJ178" t="n">
        <v/>
      </c>
      <c r="AAK178" t="n">
        <v/>
      </c>
      <c r="AAL178" t="inlineStr">
        <is>
          <t>Tidak</t>
        </is>
      </c>
      <c r="AAM178" t="n">
        <v/>
      </c>
      <c r="AAN178" t="n">
        <v/>
      </c>
      <c r="AAO178" t="n">
        <v/>
      </c>
      <c r="AAP178" t="n">
        <v/>
      </c>
      <c r="AAQ178" t="n">
        <v/>
      </c>
      <c r="AAR178" t="inlineStr">
        <is>
          <t>Ya</t>
        </is>
      </c>
      <c r="AAS178" t="inlineStr">
        <is>
          <t>Tidak pasti/ragu-ragu</t>
        </is>
      </c>
      <c r="AAT178" t="inlineStr">
        <is>
          <t>Diberikan gratis ke orang lain</t>
        </is>
      </c>
      <c r="AAU178" t="n">
        <v>0</v>
      </c>
      <c r="AAV178" t="n">
        <v>0</v>
      </c>
      <c r="AAW178" t="n">
        <v>0</v>
      </c>
      <c r="AAX178" t="n">
        <v>0</v>
      </c>
      <c r="AAY178" t="n">
        <v>1</v>
      </c>
      <c r="AAZ178" t="n">
        <v>0</v>
      </c>
      <c r="ABA178" t="n">
        <v>0</v>
      </c>
      <c r="ABB178" t="n">
        <v/>
      </c>
      <c r="ABC178" t="n">
        <v/>
      </c>
      <c r="ABD178" t="n">
        <v/>
      </c>
      <c r="ABE178" t="n">
        <v/>
      </c>
      <c r="ABF178" t="n">
        <v/>
      </c>
      <c r="ABG178" t="n">
        <v/>
      </c>
      <c r="ABH178" t="n">
        <v/>
      </c>
      <c r="ABI178" t="n">
        <v/>
      </c>
      <c r="ABJ178" t="n">
        <v/>
      </c>
      <c r="ABK178" t="n">
        <v/>
      </c>
      <c r="ABL178" t="n">
        <v/>
      </c>
      <c r="ABM178" t="n">
        <v/>
      </c>
      <c r="ABN178" t="n">
        <v/>
      </c>
      <c r="ABO178" t="n">
        <v/>
      </c>
      <c r="ABP178" t="n">
        <v/>
      </c>
      <c r="ABQ178" t="n">
        <v/>
      </c>
      <c r="ABR178" t="n">
        <v/>
      </c>
      <c r="ABS178" t="n">
        <v/>
      </c>
      <c r="ABT178" t="n">
        <v/>
      </c>
      <c r="ABU178" t="n">
        <v/>
      </c>
      <c r="ABV178" t="n">
        <v/>
      </c>
      <c r="ABW178" t="n">
        <v/>
      </c>
      <c r="ABX178" t="n">
        <v/>
      </c>
      <c r="ABY178" t="n">
        <v/>
      </c>
      <c r="ABZ178" t="n">
        <v/>
      </c>
      <c r="ACA178" t="n">
        <v/>
      </c>
      <c r="ACB178" t="n">
        <v/>
      </c>
      <c r="ACC178" t="n">
        <v/>
      </c>
      <c r="ACD178" t="n">
        <v/>
      </c>
      <c r="ACE178" t="n">
        <v/>
      </c>
      <c r="ACF178" t="n">
        <v/>
      </c>
      <c r="ACG178" t="n">
        <v/>
      </c>
      <c r="ACH178" t="n">
        <v/>
      </c>
      <c r="ACI178" t="n">
        <v/>
      </c>
      <c r="ACJ178" t="n">
        <v/>
      </c>
      <c r="ACK178" t="inlineStr">
        <is>
          <t>Tidak punya waktu mengumpulkannya</t>
        </is>
      </c>
      <c r="ACL178" t="n">
        <v>0</v>
      </c>
      <c r="ACM178" t="n">
        <v>0</v>
      </c>
      <c r="ACN178" t="n">
        <v>1</v>
      </c>
      <c r="ACO178" t="n">
        <v>0</v>
      </c>
      <c r="ACP178" t="n">
        <v>0</v>
      </c>
      <c r="ACQ178" t="n">
        <v>0</v>
      </c>
      <c r="ACR178" t="n">
        <v>0</v>
      </c>
      <c r="ACS178" t="n">
        <v/>
      </c>
      <c r="ACT178" t="n">
        <v>0</v>
      </c>
      <c r="ACU178" t="inlineStr">
        <is>
          <t>Manfaat besar dan membantu kehidupan sehari-hari</t>
        </is>
      </c>
      <c r="ACV178" t="inlineStr">
        <is>
          <t>Bertambah</t>
        </is>
      </c>
      <c r="ACW178" t="inlineStr">
        <is>
          <t>Anggota keluarga - Perempuan dewasa</t>
        </is>
      </c>
      <c r="ACX178" t="inlineStr">
        <is>
          <t>Netral/tidak tahu</t>
        </is>
      </c>
      <c r="ACY178" t="inlineStr">
        <is>
          <t>Anggota keluarga - Perempuan dewasa</t>
        </is>
      </c>
      <c r="ACZ178" t="n">
        <v>0</v>
      </c>
      <c r="ADA178" t="n">
        <v>1</v>
      </c>
      <c r="ADB178" t="n">
        <v>0</v>
      </c>
      <c r="ADC178" t="n">
        <v>0</v>
      </c>
      <c r="ADD178" t="inlineStr">
        <is>
          <t>Puas</t>
        </is>
      </c>
      <c r="ADE178" t="inlineStr">
        <is>
          <t>Puas</t>
        </is>
      </c>
      <c r="ADF178" t="inlineStr">
        <is>
          <t>Puas</t>
        </is>
      </c>
      <c r="ADG178" t="inlineStr">
        <is>
          <t>Puas</t>
        </is>
      </c>
      <c r="ADH178" t="inlineStr">
        <is>
          <t>Tidak</t>
        </is>
      </c>
      <c r="ADI178" t="n">
        <v/>
      </c>
      <c r="ADJ178" t="inlineStr">
        <is>
          <t>Puas</t>
        </is>
      </c>
      <c r="ADK178" t="n">
        <v/>
      </c>
      <c r="ADL178" t="n">
        <v/>
      </c>
      <c r="ADM178" t="n">
        <v/>
      </c>
      <c r="ADN178" t="n">
        <v/>
      </c>
      <c r="ADO178" t="n">
        <v/>
      </c>
      <c r="ADP178" t="n">
        <v/>
      </c>
      <c r="ADQ178" t="n">
        <v/>
      </c>
      <c r="ADR178" t="n">
        <v/>
      </c>
      <c r="ADS178" t="n">
        <v/>
      </c>
      <c r="ADT178" t="n">
        <v/>
      </c>
      <c r="ADU178" t="inlineStr">
        <is>
          <t>Memperbaiki sendiri</t>
        </is>
      </c>
      <c r="ADV178" t="n">
        <v>0</v>
      </c>
      <c r="ADW178" t="n">
        <v>0</v>
      </c>
      <c r="ADX178" t="n">
        <v>0</v>
      </c>
      <c r="ADY178" t="n">
        <v>0</v>
      </c>
      <c r="ADZ178" t="n">
        <v>0</v>
      </c>
      <c r="AEA178" t="n">
        <v>1</v>
      </c>
      <c r="AEB178" t="n">
        <v>0</v>
      </c>
      <c r="AEC178" t="n">
        <v>0</v>
      </c>
      <c r="AED178" t="inlineStr">
        <is>
          <t>X</t>
        </is>
      </c>
      <c r="AEE178" t="inlineStr">
        <is>
          <t>Laki-laki dewasa</t>
        </is>
      </c>
      <c r="AEF178" t="n">
        <v/>
      </c>
      <c r="AEG178" t="inlineStr">
        <is>
          <t>Menelepon atau WA langsung</t>
        </is>
      </c>
      <c r="AEH178" t="n">
        <v/>
      </c>
      <c r="AEI178" t="inlineStr">
        <is>
          <t>Tidak</t>
        </is>
      </c>
      <c r="AEJ178" t="inlineStr">
        <is>
          <t>Ya, selalu</t>
        </is>
      </c>
      <c r="AEK178" t="inlineStr">
        <is>
          <t>Pengurangan pengeluaran rumah tangga (bahan bakar minyak, pupuk, dll.)</t>
        </is>
      </c>
      <c r="AEL178" t="n">
        <v>1</v>
      </c>
      <c r="AEM178" t="n">
        <v>0</v>
      </c>
      <c r="AEN178" t="n">
        <v>0</v>
      </c>
      <c r="AEO178" t="n">
        <v>0</v>
      </c>
      <c r="AEP178" t="n">
        <v>0</v>
      </c>
      <c r="AEQ178" t="n">
        <v>0</v>
      </c>
      <c r="AER178" t="n">
        <v>0</v>
      </c>
      <c r="AES178" t="n">
        <v>0</v>
      </c>
      <c r="AET178" t="n">
        <v>0</v>
      </c>
      <c r="AEU178" t="n">
        <v>0</v>
      </c>
      <c r="AEV178" t="n">
        <v>0</v>
      </c>
      <c r="AEW178" t="n">
        <v>0</v>
      </c>
      <c r="AEX178" t="n">
        <v/>
      </c>
      <c r="AEY178" t="inlineStr">
        <is>
          <t>Agar kandang lebih bersih</t>
        </is>
      </c>
      <c r="AEZ178" t="n">
        <v/>
      </c>
      <c r="AFA178" t="inlineStr">
        <is>
          <t>Koperasi</t>
        </is>
      </c>
      <c r="AFB178" t="n">
        <v/>
      </c>
      <c r="AFC178" t="inlineStr">
        <is>
          <t>1000527365-19_34_7.jpg</t>
        </is>
      </c>
      <c r="AFD178" t="inlineStr">
        <is>
          <t>https://kf.kobotoolbox.org/api/v2/assets/avstPQqLr3Ab3ZdcVTXZ6f/data/668247569/attachments/attLpT9ivLf3oYU2s7iiMe4b/</t>
        </is>
      </c>
      <c r="AFE178" t="inlineStr">
        <is>
          <t>1000527362-19_34_11.jpg</t>
        </is>
      </c>
      <c r="AFF178" t="inlineStr">
        <is>
          <t>https://kf.kobotoolbox.org/api/v2/assets/avstPQqLr3Ab3ZdcVTXZ6f/data/668247569/attachments/attxveytBkryHXaymtgp2KmH/</t>
        </is>
      </c>
      <c r="AFG178" t="inlineStr">
        <is>
          <t>Wahyu kukuh</t>
        </is>
      </c>
      <c r="AFH178" t="n">
        <v/>
      </c>
      <c r="AFI178" t="n">
        <v/>
      </c>
    </row>
    <row r="179">
      <c r="A179" t="n">
        <v/>
      </c>
      <c r="B179" t="n">
        <v/>
      </c>
      <c r="C179" t="n">
        <v/>
      </c>
      <c r="D179" t="inlineStr">
        <is>
          <t>yuliati</t>
        </is>
      </c>
      <c r="E179" t="n">
        <v>882007610567</v>
      </c>
      <c r="F179" t="inlineStr">
        <is>
          <t>-7.937256 112.768514 607.8999633789062 82.5</t>
        </is>
      </c>
      <c r="G179" t="n">
        <v>-7.937256</v>
      </c>
      <c r="H179" t="n">
        <v>112.768514</v>
      </c>
      <c r="I179" t="n">
        <v>607.8999634</v>
      </c>
      <c r="J179" t="n">
        <v>82.5</v>
      </c>
      <c r="K179" t="n">
        <v>0</v>
      </c>
      <c r="L179" t="inlineStr">
        <is>
          <t>-7.937247 112.768518 607.8999633789062 18.78899917602539</t>
        </is>
      </c>
      <c r="M179" t="n">
        <v>-7.937247</v>
      </c>
      <c r="N179" t="n">
        <v>112.768518</v>
      </c>
      <c r="O179" t="n">
        <v>607.8999634</v>
      </c>
      <c r="P179" t="n">
        <v>18.78899918</v>
      </c>
      <c r="Q179" t="n">
        <v>0</v>
      </c>
      <c r="R179" t="inlineStr">
        <is>
          <t>Jawa Timur</t>
        </is>
      </c>
      <c r="S179" t="n">
        <v>0</v>
      </c>
      <c r="T179" t="n">
        <v>0</v>
      </c>
      <c r="U179" t="n">
        <v>0</v>
      </c>
      <c r="V179" t="n">
        <v>0</v>
      </c>
      <c r="W179" t="n">
        <v>0</v>
      </c>
      <c r="X179" t="n">
        <v>1</v>
      </c>
      <c r="Y179" t="n">
        <v>0</v>
      </c>
      <c r="Z179" t="n">
        <v>0</v>
      </c>
      <c r="AA179" t="n">
        <v>0</v>
      </c>
      <c r="AB179" t="n">
        <v>0</v>
      </c>
      <c r="AC179" t="inlineStr">
        <is>
          <t>MALANG</t>
        </is>
      </c>
      <c r="AD179" t="inlineStr">
        <is>
          <t>JABUNG</t>
        </is>
      </c>
      <c r="AE179" t="inlineStr">
        <is>
          <t>SLAMPAREJO</t>
        </is>
      </c>
      <c r="AF179" t="inlineStr">
        <is>
          <t>KAN JABUNG</t>
        </is>
      </c>
      <c r="AG179" t="inlineStr">
        <is>
          <t>KJP0062</t>
        </is>
      </c>
      <c r="AH179" t="n">
        <v>16</v>
      </c>
      <c r="AI179" t="inlineStr">
        <is>
          <t>VPA1</t>
        </is>
      </c>
      <c r="AJ179" t="inlineStr">
        <is>
          <t>Aktif</t>
        </is>
      </c>
      <c r="AK179" t="n">
        <v>42</v>
      </c>
      <c r="AL179" t="inlineStr">
        <is>
          <t>Perempuan</t>
        </is>
      </c>
      <c r="AM179" t="inlineStr">
        <is>
          <t>Sudah menikah</t>
        </is>
      </c>
      <c r="AN179" t="inlineStr">
        <is>
          <t>SD/Sederajat</t>
        </is>
      </c>
      <c r="AO179" t="inlineStr">
        <is>
          <t>Peternak</t>
        </is>
      </c>
      <c r="AP179" t="n">
        <v>0</v>
      </c>
      <c r="AQ179" t="n">
        <v>1</v>
      </c>
      <c r="AR179" t="n">
        <v>0</v>
      </c>
      <c r="AS179" t="n">
        <v>0</v>
      </c>
      <c r="AT179" t="n">
        <v>0</v>
      </c>
      <c r="AU179" t="n">
        <v>0</v>
      </c>
      <c r="AV179" t="n">
        <v>0</v>
      </c>
      <c r="AW179" t="n">
        <v>0</v>
      </c>
      <c r="AX179" t="n">
        <v/>
      </c>
      <c r="AY179" t="inlineStr">
        <is>
          <t>Peternak</t>
        </is>
      </c>
      <c r="AZ179" t="n">
        <v>0</v>
      </c>
      <c r="BA179" t="n">
        <v>1</v>
      </c>
      <c r="BB179" t="n">
        <v>0</v>
      </c>
      <c r="BC179" t="n">
        <v>0</v>
      </c>
      <c r="BD179" t="n">
        <v>0</v>
      </c>
      <c r="BE179" t="n">
        <v>0</v>
      </c>
      <c r="BF179" t="n">
        <v>0</v>
      </c>
      <c r="BG179" t="n">
        <v>0</v>
      </c>
      <c r="BH179" t="n">
        <v/>
      </c>
      <c r="BI179" t="inlineStr">
        <is>
          <t>Rp2.500.000 - Rp3.500.000</t>
        </is>
      </c>
      <c r="BJ179" t="n">
        <v>1</v>
      </c>
      <c r="BK179" t="n">
        <v>2</v>
      </c>
      <c r="BL179" t="n">
        <v>1</v>
      </c>
      <c r="BM179" t="n">
        <v>0</v>
      </c>
      <c r="BN179" t="inlineStr">
        <is>
          <t>Milik sendiri</t>
        </is>
      </c>
      <c r="BO179" t="inlineStr">
        <is>
          <t>Permanen (dinding bata dan semen)</t>
        </is>
      </c>
      <c r="BP179" t="n">
        <v>1</v>
      </c>
      <c r="BQ179" t="n">
        <v>0</v>
      </c>
      <c r="BR179" t="n">
        <v>0</v>
      </c>
      <c r="BS179" t="n">
        <v>0</v>
      </c>
      <c r="BT179" t="n">
        <v>0</v>
      </c>
      <c r="BU179" t="n">
        <v/>
      </c>
      <c r="BV179" t="inlineStr">
        <is>
          <t>Keramik/ubin</t>
        </is>
      </c>
      <c r="BW179" t="n">
        <v>0</v>
      </c>
      <c r="BX179" t="n">
        <v>0</v>
      </c>
      <c r="BY179" t="n">
        <v>1</v>
      </c>
      <c r="BZ179" t="n">
        <v>0</v>
      </c>
      <c r="CA179" t="n">
        <v>0</v>
      </c>
      <c r="CB179" t="n">
        <v/>
      </c>
      <c r="CC179" t="inlineStr">
        <is>
          <t>Genting</t>
        </is>
      </c>
      <c r="CD179" t="n">
        <v>0</v>
      </c>
      <c r="CE179" t="n">
        <v>0</v>
      </c>
      <c r="CF179" t="n">
        <v>0</v>
      </c>
      <c r="CG179" t="n">
        <v>0</v>
      </c>
      <c r="CH179" t="n">
        <v>0</v>
      </c>
      <c r="CI179" t="n">
        <v>1</v>
      </c>
      <c r="CJ179" t="n">
        <v>0</v>
      </c>
      <c r="CK179" t="n">
        <v/>
      </c>
      <c r="CL179" t="inlineStr">
        <is>
          <t>Ya</t>
        </is>
      </c>
      <c r="CM179" t="n">
        <v>2010</v>
      </c>
      <c r="CN179" t="inlineStr">
        <is>
          <t>Fixed-Dome (Kubah Tetap)</t>
        </is>
      </c>
      <c r="CO179" t="inlineStr">
        <is>
          <t>6 m³ (4-5 ekor sapi, ±5 jam memasak/hari, ±50 kg</t>
        </is>
      </c>
      <c r="CP179" t="inlineStr">
        <is>
          <t>Anggota keluarga - laki-laki</t>
        </is>
      </c>
      <c r="CQ179" t="n">
        <v>0</v>
      </c>
      <c r="CR179" t="n">
        <v>0</v>
      </c>
      <c r="CS179" t="n">
        <v>0</v>
      </c>
      <c r="CT179" t="n">
        <v>0</v>
      </c>
      <c r="CU179" t="n">
        <v>1</v>
      </c>
      <c r="CV179" t="n">
        <v>0</v>
      </c>
      <c r="CW179" t="n">
        <v>0</v>
      </c>
      <c r="CX179" t="n">
        <v>0</v>
      </c>
      <c r="CY179" t="inlineStr">
        <is>
          <t>Anggota keluarga - laki-laki Anggota keluarga - perempuan dewasa</t>
        </is>
      </c>
      <c r="CZ179" t="n">
        <v>1</v>
      </c>
      <c r="DA179" t="n">
        <v>1</v>
      </c>
      <c r="DB179" t="n">
        <v>0</v>
      </c>
      <c r="DC179" t="n">
        <v/>
      </c>
      <c r="DD179" t="inlineStr">
        <is>
          <t>CPO atau pendamping</t>
        </is>
      </c>
      <c r="DE179" t="n">
        <v>0</v>
      </c>
      <c r="DF179" t="n">
        <v>0</v>
      </c>
      <c r="DG179" t="n">
        <v>1</v>
      </c>
      <c r="DH179" t="n">
        <v>0</v>
      </c>
      <c r="DI179" t="n">
        <v/>
      </c>
      <c r="DJ179" t="inlineStr">
        <is>
          <t>CPO atau pendamping</t>
        </is>
      </c>
      <c r="DK179" t="n">
        <v>0</v>
      </c>
      <c r="DL179" t="n">
        <v>0</v>
      </c>
      <c r="DM179" t="n">
        <v>1</v>
      </c>
      <c r="DN179" t="n">
        <v>0</v>
      </c>
      <c r="DO179" t="n">
        <v/>
      </c>
      <c r="DP179" t="inlineStr">
        <is>
          <t>Ya</t>
        </is>
      </c>
      <c r="DQ179" t="n">
        <v/>
      </c>
      <c r="DR179" t="n">
        <v/>
      </c>
      <c r="DS179" t="n">
        <v/>
      </c>
      <c r="DT179" t="n">
        <v/>
      </c>
      <c r="DU179" t="n">
        <v/>
      </c>
      <c r="DV179" t="n">
        <v/>
      </c>
      <c r="DW179" t="n">
        <v/>
      </c>
      <c r="DX179" t="n">
        <v/>
      </c>
      <c r="DY179" t="n">
        <v/>
      </c>
      <c r="DZ179" t="n">
        <v/>
      </c>
      <c r="EA179" t="n">
        <v/>
      </c>
      <c r="EB179" t="n">
        <v/>
      </c>
      <c r="EC179" t="n">
        <v/>
      </c>
      <c r="ED179" t="n">
        <v/>
      </c>
      <c r="EE179" t="n">
        <v/>
      </c>
      <c r="EF179" t="n">
        <v/>
      </c>
      <c r="EG179" t="n">
        <v/>
      </c>
      <c r="EH179" t="n">
        <v/>
      </c>
      <c r="EI179" t="inlineStr">
        <is>
          <t>Tidak ada masalah</t>
        </is>
      </c>
      <c r="EJ179" t="n">
        <v>0</v>
      </c>
      <c r="EK179" t="n">
        <v>0</v>
      </c>
      <c r="EL179" t="n">
        <v>0</v>
      </c>
      <c r="EM179" t="n">
        <v>1</v>
      </c>
      <c r="EN179" t="n">
        <v>0</v>
      </c>
      <c r="EO179" t="n">
        <v/>
      </c>
      <c r="EP179" t="inlineStr">
        <is>
          <t>Ya, cukup jelas dan mudah diikuti</t>
        </is>
      </c>
      <c r="EQ179" t="inlineStr">
        <is>
          <t>Pelatihan</t>
        </is>
      </c>
      <c r="ER179" t="inlineStr">
        <is>
          <t>CPO atau pendamping Staff BIRU Pegawai koperasi</t>
        </is>
      </c>
      <c r="ES179" t="n">
        <v>1</v>
      </c>
      <c r="ET179" t="n">
        <v>1</v>
      </c>
      <c r="EU179" t="n">
        <v>1</v>
      </c>
      <c r="EV179" t="n">
        <v>0</v>
      </c>
      <c r="EW179" t="n">
        <v/>
      </c>
      <c r="EX179" t="inlineStr">
        <is>
          <t>Anggota keluarga - Laki-laki</t>
        </is>
      </c>
      <c r="EY179" t="n">
        <v>1</v>
      </c>
      <c r="EZ179" t="n">
        <v>0</v>
      </c>
      <c r="FA179" t="n">
        <v>0</v>
      </c>
      <c r="FB179" t="n">
        <v/>
      </c>
      <c r="FC179" t="inlineStr">
        <is>
          <t>Setiap bulan</t>
        </is>
      </c>
      <c r="FD179" t="n">
        <v/>
      </c>
      <c r="FE179" t="inlineStr">
        <is>
          <t>Mengetahui</t>
        </is>
      </c>
      <c r="FF179" t="inlineStr">
        <is>
          <t>Jarang (setiap bulan atau lebih)</t>
        </is>
      </c>
      <c r="FG179" t="inlineStr">
        <is>
          <t>Mengetahui</t>
        </is>
      </c>
      <c r="FH179" t="inlineStr">
        <is>
          <t>Jarang (setiap bulan atau lebih)</t>
        </is>
      </c>
      <c r="FI179" t="inlineStr">
        <is>
          <t>Mengetahui</t>
        </is>
      </c>
      <c r="FJ179" t="inlineStr">
        <is>
          <t>Selalu (setiap hari)</t>
        </is>
      </c>
      <c r="FK179" t="inlineStr">
        <is>
          <t>Mengetahui</t>
        </is>
      </c>
      <c r="FL179" t="inlineStr">
        <is>
          <t>Jarang (setiap bulan atau lebih)</t>
        </is>
      </c>
      <c r="FM179" t="inlineStr">
        <is>
          <t>Mengetahui</t>
        </is>
      </c>
      <c r="FN179" t="inlineStr">
        <is>
          <t>Cukup sering (2 minggu sekali)</t>
        </is>
      </c>
      <c r="FO179" t="inlineStr">
        <is>
          <t>Mengetahui</t>
        </is>
      </c>
      <c r="FP179" t="inlineStr">
        <is>
          <t>Cukup sering (2 minggu sekali)</t>
        </is>
      </c>
      <c r="FQ179" t="inlineStr">
        <is>
          <t>Mengetahui</t>
        </is>
      </c>
      <c r="FR179" t="inlineStr">
        <is>
          <t>Ya</t>
        </is>
      </c>
      <c r="FS179" t="inlineStr">
        <is>
          <t>Mengetahui</t>
        </is>
      </c>
      <c r="FT179" t="inlineStr">
        <is>
          <t>Tidak sama sekali</t>
        </is>
      </c>
      <c r="FU179" t="inlineStr">
        <is>
          <t>Laki-laki dewasa Perempuan dewasa</t>
        </is>
      </c>
      <c r="FV179" t="n">
        <v>1</v>
      </c>
      <c r="FW179" t="n">
        <v>1</v>
      </c>
      <c r="FX179" t="n">
        <v>0</v>
      </c>
      <c r="FY179" t="n">
        <v>0</v>
      </c>
      <c r="FZ179" t="inlineStr">
        <is>
          <t>Cukup memahami</t>
        </is>
      </c>
      <c r="GA179" t="inlineStr">
        <is>
          <t>Pelatihan</t>
        </is>
      </c>
      <c r="GB179" t="n">
        <v>0</v>
      </c>
      <c r="GC179" t="n">
        <v>1</v>
      </c>
      <c r="GD179" t="n">
        <v>0</v>
      </c>
      <c r="GE179" t="n">
        <v>0</v>
      </c>
      <c r="GF179" t="n">
        <v/>
      </c>
      <c r="GG179" t="inlineStr">
        <is>
          <t>Sering</t>
        </is>
      </c>
      <c r="GH179" t="inlineStr">
        <is>
          <t>Tidak</t>
        </is>
      </c>
      <c r="GI179" t="n">
        <v/>
      </c>
      <c r="GJ179" t="n">
        <v/>
      </c>
      <c r="GK179" t="n">
        <v/>
      </c>
      <c r="GL179" t="n">
        <v/>
      </c>
      <c r="GM179" t="n">
        <v/>
      </c>
      <c r="GN179" t="n">
        <v/>
      </c>
      <c r="GO179" t="n">
        <v/>
      </c>
      <c r="GP179" t="inlineStr">
        <is>
          <t>Penuh (100%)</t>
        </is>
      </c>
      <c r="GQ179" t="inlineStr">
        <is>
          <t>Minyak tanah</t>
        </is>
      </c>
      <c r="GR179" t="n">
        <v>0</v>
      </c>
      <c r="GS179" t="n">
        <v>0</v>
      </c>
      <c r="GT179" t="n">
        <v>1</v>
      </c>
      <c r="GU179" t="n">
        <v>0</v>
      </c>
      <c r="GV179" t="n">
        <v>0</v>
      </c>
      <c r="GW179" t="n">
        <v>0</v>
      </c>
      <c r="GX179" t="n">
        <v>0</v>
      </c>
      <c r="GY179" t="n">
        <v/>
      </c>
      <c r="GZ179" t="inlineStr">
        <is>
          <t>Tidak</t>
        </is>
      </c>
      <c r="HA179" t="n">
        <v/>
      </c>
      <c r="HB179" t="n">
        <v/>
      </c>
      <c r="HC179" t="n">
        <v/>
      </c>
      <c r="HD179" t="n">
        <v/>
      </c>
      <c r="HE179" t="n">
        <v/>
      </c>
      <c r="HF179" t="n">
        <v/>
      </c>
      <c r="HG179" t="n">
        <v/>
      </c>
      <c r="HH179" t="n">
        <v/>
      </c>
      <c r="HI179" t="n">
        <v/>
      </c>
      <c r="HJ179" t="n">
        <v/>
      </c>
      <c r="HK179" t="n">
        <v/>
      </c>
      <c r="HL179" t="n">
        <v/>
      </c>
      <c r="HM179" t="n">
        <v/>
      </c>
      <c r="HN179" t="n">
        <v/>
      </c>
      <c r="HO179" t="n">
        <v/>
      </c>
      <c r="HP179" t="n">
        <v/>
      </c>
      <c r="HQ179" t="n">
        <v/>
      </c>
      <c r="HR179" t="n">
        <v/>
      </c>
      <c r="HS179" t="n">
        <v/>
      </c>
      <c r="HT179" t="n">
        <v/>
      </c>
      <c r="HU179" t="n">
        <v/>
      </c>
      <c r="HV179" t="n">
        <v/>
      </c>
      <c r="HW179" t="n">
        <v/>
      </c>
      <c r="HX179" t="n">
        <v/>
      </c>
      <c r="HY179" t="n">
        <v/>
      </c>
      <c r="HZ179" t="n">
        <v/>
      </c>
      <c r="IA179" t="n">
        <v/>
      </c>
      <c r="IB179" t="n">
        <v/>
      </c>
      <c r="IC179" t="n">
        <v/>
      </c>
      <c r="ID179" t="n">
        <v/>
      </c>
      <c r="IE179" t="n">
        <v/>
      </c>
      <c r="IF179" t="n">
        <v/>
      </c>
      <c r="IG179" t="n">
        <v/>
      </c>
      <c r="IH179" t="n">
        <v/>
      </c>
      <c r="II179" t="n">
        <v>5</v>
      </c>
      <c r="IJ179" t="n">
        <v>20000</v>
      </c>
      <c r="IK179" t="inlineStr">
        <is>
          <t>50-65 kg</t>
        </is>
      </c>
      <c r="IL179" t="inlineStr">
        <is>
          <t>1-3 jam</t>
        </is>
      </c>
      <c r="IM179" t="inlineStr">
        <is>
          <t>Ya</t>
        </is>
      </c>
      <c r="IN179" t="inlineStr">
        <is>
          <t>Tidak</t>
        </is>
      </c>
      <c r="IO179" t="inlineStr">
        <is>
          <t>Lebih bersih</t>
        </is>
      </c>
      <c r="IP179" t="inlineStr">
        <is>
          <t>Tidak pernah</t>
        </is>
      </c>
      <c r="IQ179" t="inlineStr">
        <is>
          <t>Tidak pernah</t>
        </is>
      </c>
      <c r="IR179" t="n">
        <v/>
      </c>
      <c r="IS179" t="n">
        <v/>
      </c>
      <c r="IT179" t="n">
        <v/>
      </c>
      <c r="IU179" t="n">
        <v/>
      </c>
      <c r="IV179" t="n">
        <v/>
      </c>
      <c r="IW179" t="n">
        <v/>
      </c>
      <c r="IX179" t="n">
        <v/>
      </c>
      <c r="IY179" t="n">
        <v/>
      </c>
      <c r="IZ179" t="inlineStr">
        <is>
          <t>Tidak pernah</t>
        </is>
      </c>
      <c r="JA179" t="n">
        <v/>
      </c>
      <c r="JB179" t="n">
        <v/>
      </c>
      <c r="JC179" t="n">
        <v/>
      </c>
      <c r="JD179" t="n">
        <v/>
      </c>
      <c r="JE179" t="n">
        <v/>
      </c>
      <c r="JF179" t="n">
        <v/>
      </c>
      <c r="JG179" t="n">
        <v/>
      </c>
      <c r="JH179" t="n">
        <v/>
      </c>
      <c r="JI179" t="inlineStr">
        <is>
          <t>Tidak pernah</t>
        </is>
      </c>
      <c r="JJ179" t="n">
        <v/>
      </c>
      <c r="JK179" t="n">
        <v/>
      </c>
      <c r="JL179" t="n">
        <v/>
      </c>
      <c r="JM179" t="n">
        <v/>
      </c>
      <c r="JN179" t="n">
        <v/>
      </c>
      <c r="JO179" t="n">
        <v/>
      </c>
      <c r="JP179" t="n">
        <v/>
      </c>
      <c r="JQ179" t="n">
        <v/>
      </c>
      <c r="JR179" t="inlineStr">
        <is>
          <t>Tidak pernah</t>
        </is>
      </c>
      <c r="JS179" t="n">
        <v/>
      </c>
      <c r="JT179" t="n">
        <v/>
      </c>
      <c r="JU179" t="n">
        <v/>
      </c>
      <c r="JV179" t="n">
        <v/>
      </c>
      <c r="JW179" t="n">
        <v/>
      </c>
      <c r="JX179" t="n">
        <v/>
      </c>
      <c r="JY179" t="n">
        <v/>
      </c>
      <c r="JZ179" t="n">
        <v/>
      </c>
      <c r="KA179" t="inlineStr">
        <is>
          <t>Tidak pernah</t>
        </is>
      </c>
      <c r="KB179" t="n">
        <v/>
      </c>
      <c r="KC179" t="n">
        <v/>
      </c>
      <c r="KD179" t="n">
        <v/>
      </c>
      <c r="KE179" t="n">
        <v/>
      </c>
      <c r="KF179" t="n">
        <v/>
      </c>
      <c r="KG179" t="n">
        <v/>
      </c>
      <c r="KH179" t="n">
        <v/>
      </c>
      <c r="KI179" t="n">
        <v/>
      </c>
      <c r="KJ179" t="inlineStr">
        <is>
          <t>Tidak pernah</t>
        </is>
      </c>
      <c r="KK179" t="n">
        <v/>
      </c>
      <c r="KL179" t="n">
        <v/>
      </c>
      <c r="KM179" t="n">
        <v/>
      </c>
      <c r="KN179" t="n">
        <v/>
      </c>
      <c r="KO179" t="n">
        <v/>
      </c>
      <c r="KP179" t="n">
        <v/>
      </c>
      <c r="KQ179" t="n">
        <v/>
      </c>
      <c r="KR179" t="n">
        <v/>
      </c>
      <c r="KS179" t="inlineStr">
        <is>
          <t>Cukup membaik</t>
        </is>
      </c>
      <c r="KT179" t="inlineStr">
        <is>
          <t>0-1 kali</t>
        </is>
      </c>
      <c r="KU179" t="inlineStr">
        <is>
          <t>0-1 kali</t>
        </is>
      </c>
      <c r="KV179" t="inlineStr">
        <is>
          <t>Anak-anak (0-18 tahun)</t>
        </is>
      </c>
      <c r="KW179" t="n">
        <v>0</v>
      </c>
      <c r="KX179" t="n">
        <v>0</v>
      </c>
      <c r="KY179" t="n">
        <v>1</v>
      </c>
      <c r="KZ179" t="n">
        <v>0</v>
      </c>
      <c r="LA179" t="inlineStr">
        <is>
          <t>Cukup membaik</t>
        </is>
      </c>
      <c r="LB179" t="inlineStr">
        <is>
          <t>Cukup membaik</t>
        </is>
      </c>
      <c r="LC179" t="n">
        <v>0</v>
      </c>
      <c r="LD179" t="n">
        <v>3</v>
      </c>
      <c r="LE179" t="n">
        <v>0</v>
      </c>
      <c r="LF179" t="n">
        <v>0</v>
      </c>
      <c r="LG179" t="inlineStr">
        <is>
          <t>Ya</t>
        </is>
      </c>
      <c r="LH179" t="n">
        <v>100000</v>
      </c>
      <c r="LI179" t="n">
        <v/>
      </c>
      <c r="LJ179" t="inlineStr">
        <is>
          <t>Kebutuhan rumah tangga</t>
        </is>
      </c>
      <c r="LK179" t="n">
        <v>0</v>
      </c>
      <c r="LL179" t="n">
        <v>0</v>
      </c>
      <c r="LM179" t="n">
        <v>0</v>
      </c>
      <c r="LN179" t="n">
        <v>0</v>
      </c>
      <c r="LO179" t="n">
        <v>1</v>
      </c>
      <c r="LP179" t="n">
        <v>0</v>
      </c>
      <c r="LQ179" t="n">
        <v>0</v>
      </c>
      <c r="LR179" t="n">
        <v/>
      </c>
      <c r="LS179" t="n">
        <v>15</v>
      </c>
      <c r="LT179" t="n">
        <v>0</v>
      </c>
      <c r="LU179" t="n">
        <v>0</v>
      </c>
      <c r="LV179" t="n">
        <v>8</v>
      </c>
      <c r="LW179" t="n">
        <v>0</v>
      </c>
      <c r="LX179" t="n">
        <v>0</v>
      </c>
      <c r="LY179" t="n">
        <v>3</v>
      </c>
      <c r="LZ179" t="n">
        <v>0</v>
      </c>
      <c r="MA179" t="n">
        <v>0</v>
      </c>
      <c r="MB179" t="inlineStr">
        <is>
          <t>Tidak</t>
        </is>
      </c>
      <c r="MC179" t="n">
        <v>0</v>
      </c>
      <c r="MD179" t="n">
        <v>0</v>
      </c>
      <c r="ME179" t="n">
        <v>0</v>
      </c>
      <c r="MF179" t="n">
        <v>0</v>
      </c>
      <c r="MG179" t="n">
        <v>0</v>
      </c>
      <c r="MH179" t="n">
        <v>0</v>
      </c>
      <c r="MI179" t="n">
        <v/>
      </c>
      <c r="MJ179" t="n">
        <v/>
      </c>
      <c r="MK179" t="n">
        <v/>
      </c>
      <c r="ML179" t="n">
        <v/>
      </c>
      <c r="MM179" t="n">
        <v/>
      </c>
      <c r="MN179" t="n">
        <v/>
      </c>
      <c r="MO179" t="n">
        <v/>
      </c>
      <c r="MP179" t="n">
        <v/>
      </c>
      <c r="MQ179" t="n">
        <v/>
      </c>
      <c r="MR179" t="inlineStr">
        <is>
          <t>Tidak</t>
        </is>
      </c>
      <c r="MS179" t="n">
        <v/>
      </c>
      <c r="MT179" t="inlineStr">
        <is>
          <t>Tidak</t>
        </is>
      </c>
      <c r="MU179" t="inlineStr">
        <is>
          <t>Tidak</t>
        </is>
      </c>
      <c r="MV179" t="n">
        <v/>
      </c>
      <c r="MW179" t="n">
        <v/>
      </c>
      <c r="MX179" t="n">
        <v/>
      </c>
      <c r="MY179" t="n">
        <v/>
      </c>
      <c r="MZ179" t="n">
        <v/>
      </c>
      <c r="NA179" t="n">
        <v/>
      </c>
      <c r="NB179" t="n">
        <v/>
      </c>
      <c r="NC179" t="n">
        <v/>
      </c>
      <c r="ND179" t="n">
        <v/>
      </c>
      <c r="NE179" t="n">
        <v/>
      </c>
      <c r="NF179" t="n">
        <v/>
      </c>
      <c r="NG179" t="n">
        <v/>
      </c>
      <c r="NH179" t="n">
        <v/>
      </c>
      <c r="NI179" t="n">
        <v/>
      </c>
      <c r="NJ179" t="n">
        <v/>
      </c>
      <c r="NK179" t="n">
        <v/>
      </c>
      <c r="NL179" t="inlineStr">
        <is>
          <t>Ya</t>
        </is>
      </c>
      <c r="NM179" t="inlineStr">
        <is>
          <t>100% dana mandiri</t>
        </is>
      </c>
      <c r="NN179" t="inlineStr">
        <is>
          <t>5.000.001-7.000.000</t>
        </is>
      </c>
      <c r="NO179" t="n">
        <v/>
      </c>
      <c r="NP179" t="n">
        <v/>
      </c>
      <c r="NQ179" t="n">
        <v/>
      </c>
      <c r="NR179" t="n">
        <v/>
      </c>
      <c r="NS179" t="n">
        <v/>
      </c>
      <c r="NT179" t="n">
        <v/>
      </c>
      <c r="NU179" t="n">
        <v/>
      </c>
      <c r="NV179" t="inlineStr">
        <is>
          <t>Anggota keluarga - Laki-laki dewasa</t>
        </is>
      </c>
      <c r="NW179" t="n">
        <v/>
      </c>
      <c r="NX179" t="inlineStr">
        <is>
          <t>Sama saja</t>
        </is>
      </c>
      <c r="NY179" t="n">
        <v>60</v>
      </c>
      <c r="NZ179" t="n">
        <v>0</v>
      </c>
      <c r="OA179" t="n">
        <v>0</v>
      </c>
      <c r="OB179" t="n">
        <v>0</v>
      </c>
      <c r="OC179" t="n">
        <v>20</v>
      </c>
      <c r="OD179" t="n">
        <v>0</v>
      </c>
      <c r="OE179" t="inlineStr">
        <is>
          <t>Lebih baik</t>
        </is>
      </c>
      <c r="OF179" t="inlineStr">
        <is>
          <t>Lebih baik (beda waktu memasak 5-30 menit, ATAU tidak lagi ada rasa/bau makanan yang berubah, ATAU alasan lainnya)</t>
        </is>
      </c>
      <c r="OG179" t="inlineStr">
        <is>
          <t>Ya</t>
        </is>
      </c>
      <c r="OH179" t="n">
        <v>0</v>
      </c>
      <c r="OI179" t="n">
        <v>14</v>
      </c>
      <c r="OJ179" t="n">
        <v>0</v>
      </c>
      <c r="OK179" t="n">
        <v>0</v>
      </c>
      <c r="OL179" t="n">
        <v>0</v>
      </c>
      <c r="OM179" t="n">
        <v>0</v>
      </c>
      <c r="ON179" t="n">
        <v>0</v>
      </c>
      <c r="OO179" t="n">
        <v>0</v>
      </c>
      <c r="OP179" t="inlineStr">
        <is>
          <t>Sapi perah</t>
        </is>
      </c>
      <c r="OQ179" t="n">
        <v>0</v>
      </c>
      <c r="OR179" t="n">
        <v>1</v>
      </c>
      <c r="OS179" t="n">
        <v>0</v>
      </c>
      <c r="OT179" t="n">
        <v>0</v>
      </c>
      <c r="OU179" t="n">
        <v>0</v>
      </c>
      <c r="OV179" t="n">
        <v>0</v>
      </c>
      <c r="OW179" t="n">
        <v>0</v>
      </c>
      <c r="OX179" t="n">
        <v>0</v>
      </c>
      <c r="OY179" t="n">
        <v>0</v>
      </c>
      <c r="OZ179" t="inlineStr">
        <is>
          <t>Sapi perah</t>
        </is>
      </c>
      <c r="PA179" t="n">
        <v>0</v>
      </c>
      <c r="PB179" t="n">
        <v>1</v>
      </c>
      <c r="PC179" t="n">
        <v>0</v>
      </c>
      <c r="PD179" t="n">
        <v>0</v>
      </c>
      <c r="PE179" t="n">
        <v>0</v>
      </c>
      <c r="PF179" t="n">
        <v>0</v>
      </c>
      <c r="PG179" t="n">
        <v>0</v>
      </c>
      <c r="PH179" t="n">
        <v>0</v>
      </c>
      <c r="PI179" t="n">
        <v>0</v>
      </c>
      <c r="PJ179" t="inlineStr">
        <is>
          <t>Sapi perah</t>
        </is>
      </c>
      <c r="PK179" t="n">
        <v>0</v>
      </c>
      <c r="PL179" t="n">
        <v>1</v>
      </c>
      <c r="PM179" t="n">
        <v>0</v>
      </c>
      <c r="PN179" t="n">
        <v>0</v>
      </c>
      <c r="PO179" t="n">
        <v>0</v>
      </c>
      <c r="PP179" t="n">
        <v>0</v>
      </c>
      <c r="PQ179" t="n">
        <v>0</v>
      </c>
      <c r="PR179" t="n">
        <v>0</v>
      </c>
      <c r="PS179" t="n">
        <v>0</v>
      </c>
      <c r="PT179" t="n">
        <v/>
      </c>
      <c r="PU179" t="n">
        <v/>
      </c>
      <c r="PV179" t="n">
        <v/>
      </c>
      <c r="PW179" t="n">
        <v/>
      </c>
      <c r="PX179" t="n">
        <v/>
      </c>
      <c r="PY179" t="n">
        <v/>
      </c>
      <c r="PZ179" t="n">
        <v/>
      </c>
      <c r="QA179" t="n">
        <v/>
      </c>
      <c r="QB179" t="n">
        <v/>
      </c>
      <c r="QC179" t="n">
        <v/>
      </c>
      <c r="QD179" t="n">
        <v/>
      </c>
      <c r="QE179" t="inlineStr">
        <is>
          <t>2-Dibuang ke sungai</t>
        </is>
      </c>
      <c r="QF179" t="n">
        <v>0</v>
      </c>
      <c r="QG179" t="n">
        <v>0</v>
      </c>
      <c r="QH179" t="n">
        <v>0</v>
      </c>
      <c r="QI179" t="n">
        <v>0</v>
      </c>
      <c r="QJ179" t="n">
        <v>0</v>
      </c>
      <c r="QK179" t="n">
        <v>0</v>
      </c>
      <c r="QL179" t="n">
        <v>1</v>
      </c>
      <c r="QM179" t="n">
        <v>0</v>
      </c>
      <c r="QN179" t="n">
        <v>0</v>
      </c>
      <c r="QO179" t="n">
        <v/>
      </c>
      <c r="QP179" t="n">
        <v/>
      </c>
      <c r="QQ179" t="n">
        <v/>
      </c>
      <c r="QR179" t="n">
        <v/>
      </c>
      <c r="QS179" t="n">
        <v/>
      </c>
      <c r="QT179" t="n">
        <v/>
      </c>
      <c r="QU179" t="n">
        <v/>
      </c>
      <c r="QV179" t="n">
        <v/>
      </c>
      <c r="QW179" t="n">
        <v/>
      </c>
      <c r="QX179" t="n">
        <v/>
      </c>
      <c r="QY179" t="n">
        <v/>
      </c>
      <c r="QZ179" t="n">
        <v/>
      </c>
      <c r="RA179" t="n">
        <v/>
      </c>
      <c r="RB179" t="n">
        <v/>
      </c>
      <c r="RC179" t="n">
        <v/>
      </c>
      <c r="RD179" t="n">
        <v/>
      </c>
      <c r="RE179" t="n">
        <v/>
      </c>
      <c r="RF179" t="n">
        <v/>
      </c>
      <c r="RG179" t="n">
        <v/>
      </c>
      <c r="RH179" t="n">
        <v/>
      </c>
      <c r="RI179" t="n">
        <v/>
      </c>
      <c r="RJ179" t="n">
        <v/>
      </c>
      <c r="RK179" t="n">
        <v/>
      </c>
      <c r="RL179" t="n">
        <v/>
      </c>
      <c r="RM179" t="n">
        <v/>
      </c>
      <c r="RN179" t="n">
        <v/>
      </c>
      <c r="RO179" t="n">
        <v/>
      </c>
      <c r="RP179" t="n">
        <v/>
      </c>
      <c r="RQ179" t="n">
        <v/>
      </c>
      <c r="RR179" t="n">
        <v/>
      </c>
      <c r="RS179" t="n">
        <v/>
      </c>
      <c r="RT179" t="n">
        <v/>
      </c>
      <c r="RU179" t="n">
        <v/>
      </c>
      <c r="RV179" t="n">
        <v/>
      </c>
      <c r="RW179" t="n">
        <v/>
      </c>
      <c r="RX179" t="n">
        <v/>
      </c>
      <c r="RY179" t="n">
        <v/>
      </c>
      <c r="RZ179" t="n">
        <v/>
      </c>
      <c r="SA179" t="n">
        <v/>
      </c>
      <c r="SB179" t="n">
        <v/>
      </c>
      <c r="SC179" t="n">
        <v/>
      </c>
      <c r="SD179" t="n">
        <v/>
      </c>
      <c r="SE179" t="n">
        <v/>
      </c>
      <c r="SF179" t="n">
        <v/>
      </c>
      <c r="SG179" t="n">
        <v/>
      </c>
      <c r="SH179" t="n">
        <v/>
      </c>
      <c r="SI179" t="n">
        <v/>
      </c>
      <c r="SJ179" t="n">
        <v/>
      </c>
      <c r="SK179" t="n">
        <v/>
      </c>
      <c r="SL179" t="n">
        <v/>
      </c>
      <c r="SM179" t="n">
        <v/>
      </c>
      <c r="SN179" t="n">
        <v/>
      </c>
      <c r="SO179" t="n">
        <v/>
      </c>
      <c r="SP179" t="n">
        <v/>
      </c>
      <c r="SQ179" t="n">
        <v/>
      </c>
      <c r="SR179" t="n">
        <v/>
      </c>
      <c r="SS179" t="n">
        <v/>
      </c>
      <c r="ST179" t="n">
        <v/>
      </c>
      <c r="SU179" t="n">
        <v/>
      </c>
      <c r="SV179" t="n">
        <v/>
      </c>
      <c r="SW179" t="n">
        <v/>
      </c>
      <c r="SX179" t="n">
        <v/>
      </c>
      <c r="SY179" t="n">
        <v/>
      </c>
      <c r="SZ179" t="n">
        <v>4</v>
      </c>
      <c r="TA179" t="n">
        <v/>
      </c>
      <c r="TB179" t="n">
        <v/>
      </c>
      <c r="TC179" t="n">
        <v/>
      </c>
      <c r="TD179" t="n">
        <v/>
      </c>
      <c r="TE179" t="n">
        <v/>
      </c>
      <c r="TF179" t="n">
        <v/>
      </c>
      <c r="TG179" t="n">
        <v/>
      </c>
      <c r="TH179" t="n">
        <v/>
      </c>
      <c r="TI179" t="n">
        <v/>
      </c>
      <c r="TJ179" t="n">
        <v/>
      </c>
      <c r="TK179" t="n">
        <v/>
      </c>
      <c r="TL179" t="n">
        <v/>
      </c>
      <c r="TM179" t="n">
        <v/>
      </c>
      <c r="TN179" t="n">
        <v/>
      </c>
      <c r="TO179" t="n">
        <v/>
      </c>
      <c r="TP179" t="n">
        <v/>
      </c>
      <c r="TQ179" t="n">
        <v/>
      </c>
      <c r="TR179" t="n">
        <v/>
      </c>
      <c r="TS179" t="n">
        <v/>
      </c>
      <c r="TT179" t="n">
        <v/>
      </c>
      <c r="TU179" t="n">
        <v/>
      </c>
      <c r="TV179" t="n">
        <v/>
      </c>
      <c r="TW179" t="n">
        <v/>
      </c>
      <c r="TX179" t="n">
        <v/>
      </c>
      <c r="TY179" t="n">
        <v/>
      </c>
      <c r="TZ179" t="n">
        <v/>
      </c>
      <c r="UA179" t="n">
        <v/>
      </c>
      <c r="UB179" t="n">
        <v/>
      </c>
      <c r="UC179" t="n">
        <v/>
      </c>
      <c r="UD179" t="n">
        <v/>
      </c>
      <c r="UE179" t="n">
        <v/>
      </c>
      <c r="UF179" t="n">
        <v/>
      </c>
      <c r="UG179" t="n">
        <v/>
      </c>
      <c r="UH179" t="n">
        <v/>
      </c>
      <c r="UI179" t="n">
        <v/>
      </c>
      <c r="UJ179" t="n">
        <v/>
      </c>
      <c r="UK179" t="n">
        <v/>
      </c>
      <c r="UL179" t="n">
        <v/>
      </c>
      <c r="UM179" t="n">
        <v/>
      </c>
      <c r="UN179" t="n">
        <v/>
      </c>
      <c r="UO179" t="n">
        <v/>
      </c>
      <c r="UP179" t="n">
        <v/>
      </c>
      <c r="UQ179" t="n">
        <v/>
      </c>
      <c r="UR179" t="n">
        <v/>
      </c>
      <c r="US179" t="n">
        <v/>
      </c>
      <c r="UT179" t="n">
        <v/>
      </c>
      <c r="UU179" t="n">
        <v/>
      </c>
      <c r="UV179" t="inlineStr">
        <is>
          <t>Pemberian pakan di kandang</t>
        </is>
      </c>
      <c r="UW179" t="n">
        <v/>
      </c>
      <c r="UX179" t="n">
        <v/>
      </c>
      <c r="UY179" t="n">
        <v/>
      </c>
      <c r="UZ179" t="n">
        <v/>
      </c>
      <c r="VA179" t="n">
        <v/>
      </c>
      <c r="VB179" t="n">
        <v/>
      </c>
      <c r="VC179" t="n">
        <v/>
      </c>
      <c r="VD179" t="inlineStr">
        <is>
          <t>Sangat jarang (&gt;1 bulan sekali)</t>
        </is>
      </c>
      <c r="VE179" t="n">
        <v/>
      </c>
      <c r="VF179" t="n">
        <v/>
      </c>
      <c r="VG179" t="n">
        <v/>
      </c>
      <c r="VH179" t="n">
        <v/>
      </c>
      <c r="VI179" t="n">
        <v/>
      </c>
      <c r="VJ179" t="n">
        <v/>
      </c>
      <c r="VK179" t="n">
        <v/>
      </c>
      <c r="VL179" t="inlineStr">
        <is>
          <t>Sangat sering (&gt;1 kali sehari)</t>
        </is>
      </c>
      <c r="VM179" t="n">
        <v/>
      </c>
      <c r="VN179" t="n">
        <v/>
      </c>
      <c r="VO179" t="n">
        <v/>
      </c>
      <c r="VP179" t="n">
        <v/>
      </c>
      <c r="VQ179" t="n">
        <v/>
      </c>
      <c r="VR179" t="n">
        <v/>
      </c>
      <c r="VS179" t="n">
        <v/>
      </c>
      <c r="VT179" t="n">
        <v/>
      </c>
      <c r="VU179" t="n">
        <v/>
      </c>
      <c r="VV179" t="n">
        <v/>
      </c>
      <c r="VW179" t="n">
        <v/>
      </c>
      <c r="VX179" t="n">
        <v/>
      </c>
      <c r="VY179" t="n">
        <v/>
      </c>
      <c r="VZ179" t="n">
        <v/>
      </c>
      <c r="WA179" t="n">
        <v/>
      </c>
      <c r="WB179" t="n">
        <v/>
      </c>
      <c r="WC179" t="n">
        <v/>
      </c>
      <c r="WD179" t="n">
        <v/>
      </c>
      <c r="WE179" t="n">
        <v/>
      </c>
      <c r="WF179" t="inlineStr">
        <is>
          <t>6-Digester biogas</t>
        </is>
      </c>
      <c r="WG179" t="n">
        <v>0</v>
      </c>
      <c r="WH179" t="n">
        <v>0</v>
      </c>
      <c r="WI179" t="n">
        <v>0</v>
      </c>
      <c r="WJ179" t="n">
        <v>0</v>
      </c>
      <c r="WK179" t="n">
        <v>0</v>
      </c>
      <c r="WL179" t="n">
        <v>0</v>
      </c>
      <c r="WM179" t="n">
        <v>0</v>
      </c>
      <c r="WN179" t="n">
        <v>0</v>
      </c>
      <c r="WO179" t="n">
        <v>0</v>
      </c>
      <c r="WP179" t="n">
        <v>1</v>
      </c>
      <c r="WQ179" t="n">
        <v>0</v>
      </c>
      <c r="WR179" t="n">
        <v>0</v>
      </c>
      <c r="WS179" t="n">
        <v/>
      </c>
      <c r="WT179" t="n">
        <v/>
      </c>
      <c r="WU179" t="n">
        <v/>
      </c>
      <c r="WV179" t="n">
        <v/>
      </c>
      <c r="WW179" t="n">
        <v/>
      </c>
      <c r="WX179" t="n">
        <v/>
      </c>
      <c r="WY179" t="n">
        <v/>
      </c>
      <c r="WZ179" t="n">
        <v/>
      </c>
      <c r="XA179" t="n">
        <v/>
      </c>
      <c r="XB179" t="n">
        <v/>
      </c>
      <c r="XC179" t="n">
        <v/>
      </c>
      <c r="XD179" t="n">
        <v/>
      </c>
      <c r="XE179" t="n">
        <v/>
      </c>
      <c r="XF179" t="n">
        <v/>
      </c>
      <c r="XG179" t="n">
        <v/>
      </c>
      <c r="XH179" t="n">
        <v/>
      </c>
      <c r="XI179" t="n">
        <v/>
      </c>
      <c r="XJ179" t="n">
        <v/>
      </c>
      <c r="XK179" t="n">
        <v/>
      </c>
      <c r="XL179" t="n">
        <v/>
      </c>
      <c r="XM179" t="n">
        <v/>
      </c>
      <c r="XN179" t="n">
        <v/>
      </c>
      <c r="XO179" t="n">
        <v/>
      </c>
      <c r="XP179" t="n">
        <v/>
      </c>
      <c r="XQ179" t="n">
        <v/>
      </c>
      <c r="XR179" t="n">
        <v/>
      </c>
      <c r="XS179" t="n">
        <v/>
      </c>
      <c r="XT179" t="n">
        <v/>
      </c>
      <c r="XU179" t="n">
        <v/>
      </c>
      <c r="XV179" t="n">
        <v/>
      </c>
      <c r="XW179" t="n">
        <v/>
      </c>
      <c r="XX179" t="n">
        <v/>
      </c>
      <c r="XY179" t="n">
        <v/>
      </c>
      <c r="XZ179" t="n">
        <v/>
      </c>
      <c r="YA179" t="n">
        <v/>
      </c>
      <c r="YB179" t="n">
        <v/>
      </c>
      <c r="YC179" t="n">
        <v/>
      </c>
      <c r="YD179" t="n">
        <v/>
      </c>
      <c r="YE179" t="n">
        <v/>
      </c>
      <c r="YF179" t="n">
        <v/>
      </c>
      <c r="YG179" t="n">
        <v/>
      </c>
      <c r="YH179" t="n">
        <v/>
      </c>
      <c r="YI179" t="n">
        <v/>
      </c>
      <c r="YJ179" t="n">
        <v/>
      </c>
      <c r="YK179" t="n">
        <v/>
      </c>
      <c r="YL179" t="n">
        <v/>
      </c>
      <c r="YM179" t="n">
        <v/>
      </c>
      <c r="YN179" t="n">
        <v/>
      </c>
      <c r="YO179" t="n">
        <v/>
      </c>
      <c r="YP179" t="n">
        <v/>
      </c>
      <c r="YQ179" t="n">
        <v/>
      </c>
      <c r="YR179" t="n">
        <v/>
      </c>
      <c r="YS179" t="n">
        <v/>
      </c>
      <c r="YT179" t="n">
        <v/>
      </c>
      <c r="YU179" t="n">
        <v/>
      </c>
      <c r="YV179" t="n">
        <v/>
      </c>
      <c r="YW179" t="n">
        <v/>
      </c>
      <c r="YX179" t="n">
        <v/>
      </c>
      <c r="YY179" t="n">
        <v/>
      </c>
      <c r="YZ179" t="n">
        <v/>
      </c>
      <c r="ZA179" t="n">
        <v/>
      </c>
      <c r="ZB179" t="n">
        <v/>
      </c>
      <c r="ZC179" t="n">
        <v/>
      </c>
      <c r="ZD179" t="n">
        <v/>
      </c>
      <c r="ZE179" t="n">
        <v/>
      </c>
      <c r="ZF179" t="n">
        <v/>
      </c>
      <c r="ZG179" t="n">
        <v/>
      </c>
      <c r="ZH179" t="n">
        <v/>
      </c>
      <c r="ZI179" t="n">
        <v/>
      </c>
      <c r="ZJ179" t="n">
        <v/>
      </c>
      <c r="ZK179" t="n">
        <v/>
      </c>
      <c r="ZL179" t="n">
        <v/>
      </c>
      <c r="ZM179" t="n">
        <v/>
      </c>
      <c r="ZN179" t="n">
        <v/>
      </c>
      <c r="ZO179" t="n">
        <v>50</v>
      </c>
      <c r="ZP179" t="n">
        <v/>
      </c>
      <c r="ZQ179" t="n">
        <v/>
      </c>
      <c r="ZR179" t="n">
        <v/>
      </c>
      <c r="ZS179" t="n">
        <v/>
      </c>
      <c r="ZT179" t="n">
        <v/>
      </c>
      <c r="ZU179" t="n">
        <v/>
      </c>
      <c r="ZV179" t="n">
        <v/>
      </c>
      <c r="ZW179" t="n">
        <v>3</v>
      </c>
      <c r="ZX179" t="n">
        <v/>
      </c>
      <c r="ZY179" t="n">
        <v/>
      </c>
      <c r="ZZ179" t="n">
        <v/>
      </c>
      <c r="AAA179" t="n">
        <v/>
      </c>
      <c r="AAB179" t="n">
        <v/>
      </c>
      <c r="AAC179" t="n">
        <v/>
      </c>
      <c r="AAD179" t="n">
        <v/>
      </c>
      <c r="AAE179" t="inlineStr">
        <is>
          <t>Pakan segar (misal: rumput)</t>
        </is>
      </c>
      <c r="AAF179" t="n">
        <v/>
      </c>
      <c r="AAG179" t="n">
        <v/>
      </c>
      <c r="AAH179" t="n">
        <v/>
      </c>
      <c r="AAI179" t="n">
        <v/>
      </c>
      <c r="AAJ179" t="n">
        <v/>
      </c>
      <c r="AAK179" t="n">
        <v/>
      </c>
      <c r="AAL179" t="inlineStr">
        <is>
          <t>Tidak</t>
        </is>
      </c>
      <c r="AAM179" t="n">
        <v/>
      </c>
      <c r="AAN179" t="n">
        <v/>
      </c>
      <c r="AAO179" t="n">
        <v/>
      </c>
      <c r="AAP179" t="n">
        <v/>
      </c>
      <c r="AAQ179" t="n">
        <v/>
      </c>
      <c r="AAR179" t="inlineStr">
        <is>
          <t>Ya</t>
        </is>
      </c>
      <c r="AAS179" t="inlineStr">
        <is>
          <t>Mengetahui</t>
        </is>
      </c>
      <c r="AAT179" t="inlineStr">
        <is>
          <t>Dibuang ke selokan</t>
        </is>
      </c>
      <c r="AAU179" t="n">
        <v>0</v>
      </c>
      <c r="AAV179" t="n">
        <v>0</v>
      </c>
      <c r="AAW179" t="n">
        <v>0</v>
      </c>
      <c r="AAX179" t="n">
        <v>0</v>
      </c>
      <c r="AAY179" t="n">
        <v>0</v>
      </c>
      <c r="AAZ179" t="n">
        <v>0</v>
      </c>
      <c r="ABA179" t="n">
        <v>1</v>
      </c>
      <c r="ABB179" t="n">
        <v/>
      </c>
      <c r="ABC179" t="n">
        <v/>
      </c>
      <c r="ABD179" t="n">
        <v/>
      </c>
      <c r="ABE179" t="n">
        <v/>
      </c>
      <c r="ABF179" t="n">
        <v/>
      </c>
      <c r="ABG179" t="n">
        <v/>
      </c>
      <c r="ABH179" t="n">
        <v/>
      </c>
      <c r="ABI179" t="n">
        <v/>
      </c>
      <c r="ABJ179" t="n">
        <v/>
      </c>
      <c r="ABK179" t="n">
        <v/>
      </c>
      <c r="ABL179" t="n">
        <v/>
      </c>
      <c r="ABM179" t="n">
        <v/>
      </c>
      <c r="ABN179" t="n">
        <v/>
      </c>
      <c r="ABO179" t="n">
        <v/>
      </c>
      <c r="ABP179" t="n">
        <v/>
      </c>
      <c r="ABQ179" t="n">
        <v/>
      </c>
      <c r="ABR179" t="n">
        <v/>
      </c>
      <c r="ABS179" t="n">
        <v/>
      </c>
      <c r="ABT179" t="n">
        <v/>
      </c>
      <c r="ABU179" t="n">
        <v/>
      </c>
      <c r="ABV179" t="n">
        <v/>
      </c>
      <c r="ABW179" t="n">
        <v/>
      </c>
      <c r="ABX179" t="n">
        <v/>
      </c>
      <c r="ABY179" t="n">
        <v/>
      </c>
      <c r="ABZ179" t="n">
        <v/>
      </c>
      <c r="ACA179" t="n">
        <v/>
      </c>
      <c r="ACB179" t="n">
        <v/>
      </c>
      <c r="ACC179" t="n">
        <v/>
      </c>
      <c r="ACD179" t="n">
        <v/>
      </c>
      <c r="ACE179" t="n">
        <v/>
      </c>
      <c r="ACF179" t="n">
        <v/>
      </c>
      <c r="ACG179" t="n">
        <v/>
      </c>
      <c r="ACH179" t="n">
        <v/>
      </c>
      <c r="ACI179" t="n">
        <v/>
      </c>
      <c r="ACJ179" t="n">
        <v/>
      </c>
      <c r="ACK179" t="inlineStr">
        <is>
          <t>Tidak punya waktu mengumpulkannya</t>
        </is>
      </c>
      <c r="ACL179" t="n">
        <v>0</v>
      </c>
      <c r="ACM179" t="n">
        <v>0</v>
      </c>
      <c r="ACN179" t="n">
        <v>1</v>
      </c>
      <c r="ACO179" t="n">
        <v>0</v>
      </c>
      <c r="ACP179" t="n">
        <v>0</v>
      </c>
      <c r="ACQ179" t="n">
        <v>0</v>
      </c>
      <c r="ACR179" t="n">
        <v>0</v>
      </c>
      <c r="ACS179" t="n">
        <v/>
      </c>
      <c r="ACT179" t="inlineStr">
        <is>
          <t>Tidak</t>
        </is>
      </c>
      <c r="ACU179" t="inlineStr">
        <is>
          <t>Manfaat besar dan membantu kehidupan sehari-hari</t>
        </is>
      </c>
      <c r="ACV179" t="inlineStr">
        <is>
          <t>Sama saja</t>
        </is>
      </c>
      <c r="ACW179" t="inlineStr">
        <is>
          <t>Anggota keluarga - Perempuan dewasa</t>
        </is>
      </c>
      <c r="ACX179" t="inlineStr">
        <is>
          <t>Netral/tidak tahu</t>
        </is>
      </c>
      <c r="ACY179" t="inlineStr">
        <is>
          <t>Anggota keluarga - Laki-laki dewasa Anggota keluarga - Perempuan dewasa Anggota keluarga - Anak-anak</t>
        </is>
      </c>
      <c r="ACZ179" t="n">
        <v>1</v>
      </c>
      <c r="ADA179" t="n">
        <v>1</v>
      </c>
      <c r="ADB179" t="n">
        <v>1</v>
      </c>
      <c r="ADC179" t="n">
        <v>0</v>
      </c>
      <c r="ADD179" t="inlineStr">
        <is>
          <t>Puas</t>
        </is>
      </c>
      <c r="ADE179" t="inlineStr">
        <is>
          <t>Puas</t>
        </is>
      </c>
      <c r="ADF179" t="inlineStr">
        <is>
          <t>Puas</t>
        </is>
      </c>
      <c r="ADG179" t="inlineStr">
        <is>
          <t>Puas</t>
        </is>
      </c>
      <c r="ADH179" t="inlineStr">
        <is>
          <t>Tidak</t>
        </is>
      </c>
      <c r="ADI179" t="n">
        <v/>
      </c>
      <c r="ADJ179" t="inlineStr">
        <is>
          <t>Puas</t>
        </is>
      </c>
      <c r="ADK179" t="n">
        <v/>
      </c>
      <c r="ADL179" t="n">
        <v/>
      </c>
      <c r="ADM179" t="n">
        <v/>
      </c>
      <c r="ADN179" t="n">
        <v/>
      </c>
      <c r="ADO179" t="n">
        <v/>
      </c>
      <c r="ADP179" t="n">
        <v/>
      </c>
      <c r="ADQ179" t="n">
        <v/>
      </c>
      <c r="ADR179" t="n">
        <v/>
      </c>
      <c r="ADS179" t="n">
        <v/>
      </c>
      <c r="ADT179" t="n">
        <v/>
      </c>
      <c r="ADU179" t="inlineStr">
        <is>
          <t>Menghubungi CPO atau pendamping</t>
        </is>
      </c>
      <c r="ADV179" t="n">
        <v>0</v>
      </c>
      <c r="ADW179" t="n">
        <v>0</v>
      </c>
      <c r="ADX179" t="n">
        <v>0</v>
      </c>
      <c r="ADY179" t="n">
        <v>0</v>
      </c>
      <c r="ADZ179" t="n">
        <v>1</v>
      </c>
      <c r="AEA179" t="n">
        <v>0</v>
      </c>
      <c r="AEB179" t="n">
        <v>0</v>
      </c>
      <c r="AEC179" t="n">
        <v>0</v>
      </c>
      <c r="AED179" t="inlineStr">
        <is>
          <t>Tidak</t>
        </is>
      </c>
      <c r="AEE179" t="inlineStr">
        <is>
          <t>Laki-laki dewasa</t>
        </is>
      </c>
      <c r="AEF179" t="n">
        <v/>
      </c>
      <c r="AEG179" t="inlineStr">
        <is>
          <t>Menelepon atau WA langsung</t>
        </is>
      </c>
      <c r="AEH179" t="n">
        <v/>
      </c>
      <c r="AEI179" t="inlineStr">
        <is>
          <t>Tidak</t>
        </is>
      </c>
      <c r="AEJ179" t="inlineStr">
        <is>
          <t>Ya, selalu</t>
        </is>
      </c>
      <c r="AEK179" t="inlineStr">
        <is>
          <t>Lebih aman</t>
        </is>
      </c>
      <c r="AEL179" t="n">
        <v>0</v>
      </c>
      <c r="AEM179" t="n">
        <v>0</v>
      </c>
      <c r="AEN179" t="n">
        <v>0</v>
      </c>
      <c r="AEO179" t="n">
        <v>0</v>
      </c>
      <c r="AEP179" t="n">
        <v>1</v>
      </c>
      <c r="AEQ179" t="n">
        <v>0</v>
      </c>
      <c r="AER179" t="n">
        <v>0</v>
      </c>
      <c r="AES179" t="n">
        <v>0</v>
      </c>
      <c r="AET179" t="n">
        <v>0</v>
      </c>
      <c r="AEU179" t="n">
        <v>0</v>
      </c>
      <c r="AEV179" t="n">
        <v>0</v>
      </c>
      <c r="AEW179" t="n">
        <v>0</v>
      </c>
      <c r="AEX179" t="n">
        <v/>
      </c>
      <c r="AEY179" t="inlineStr">
        <is>
          <t>Didukung oleh pihak lain atau ada subsidi</t>
        </is>
      </c>
      <c r="AEZ179" t="n">
        <v/>
      </c>
      <c r="AFA179" t="inlineStr">
        <is>
          <t>Koperasi</t>
        </is>
      </c>
      <c r="AFB179" t="n">
        <v/>
      </c>
      <c r="AFC179" t="inlineStr">
        <is>
          <t>1000520891-19_46_46.jpg</t>
        </is>
      </c>
      <c r="AFD179" t="inlineStr">
        <is>
          <t>https://kf.kobotoolbox.org/api/v2/assets/avstPQqLr3Ab3ZdcVTXZ6f/data/668258731/attachments/attiTaCAfZk6ykWXGfFxKxiy/</t>
        </is>
      </c>
      <c r="AFE179" t="inlineStr">
        <is>
          <t>1000520888-19_46_50.jpg</t>
        </is>
      </c>
      <c r="AFF179" t="inlineStr">
        <is>
          <t>https://kf.kobotoolbox.org/api/v2/assets/avstPQqLr3Ab3ZdcVTXZ6f/data/668258731/attachments/attxmdm89UR3eQ8W5uWr3G8P/</t>
        </is>
      </c>
      <c r="AFG179" t="inlineStr">
        <is>
          <t>Bagus arum</t>
        </is>
      </c>
      <c r="AFH179" t="n">
        <v/>
      </c>
      <c r="AFI179" t="n">
        <v/>
      </c>
    </row>
    <row r="180">
      <c r="A180" t="n">
        <v/>
      </c>
      <c r="B180" t="n">
        <v/>
      </c>
      <c r="C180" t="n">
        <v/>
      </c>
      <c r="D180" t="inlineStr">
        <is>
          <t>zaimatul</t>
        </is>
      </c>
      <c r="E180" t="n">
        <v>0</v>
      </c>
      <c r="F180" t="inlineStr">
        <is>
          <t>-7.898761 112.769408 0 0</t>
        </is>
      </c>
      <c r="G180" t="n">
        <v>-7.898761</v>
      </c>
      <c r="H180" t="n">
        <v>112.769408</v>
      </c>
      <c r="I180" t="n">
        <v>0</v>
      </c>
      <c r="J180" t="n">
        <v>0</v>
      </c>
      <c r="K180" t="n">
        <v>0</v>
      </c>
      <c r="L180" t="inlineStr">
        <is>
          <t>-7.898766 112.769461 0 0</t>
        </is>
      </c>
      <c r="M180" t="n">
        <v>-7.898766</v>
      </c>
      <c r="N180" t="n">
        <v>112.769461</v>
      </c>
      <c r="O180" t="n">
        <v>0</v>
      </c>
      <c r="P180" t="n">
        <v>0</v>
      </c>
      <c r="Q180" t="n">
        <v>0</v>
      </c>
      <c r="R180" t="inlineStr">
        <is>
          <t>Jawa Timur</t>
        </is>
      </c>
      <c r="S180" t="n">
        <v>0</v>
      </c>
      <c r="T180" t="n">
        <v>0</v>
      </c>
      <c r="U180" t="n">
        <v>0</v>
      </c>
      <c r="V180" t="n">
        <v>0</v>
      </c>
      <c r="W180" t="n">
        <v>0</v>
      </c>
      <c r="X180" t="n">
        <v>1</v>
      </c>
      <c r="Y180" t="n">
        <v>0</v>
      </c>
      <c r="Z180" t="n">
        <v>0</v>
      </c>
      <c r="AA180" t="n">
        <v>0</v>
      </c>
      <c r="AB180" t="n">
        <v>0</v>
      </c>
      <c r="AC180" t="inlineStr">
        <is>
          <t>MALANG</t>
        </is>
      </c>
      <c r="AD180" t="inlineStr">
        <is>
          <t>JABUNG</t>
        </is>
      </c>
      <c r="AE180" t="inlineStr">
        <is>
          <t>KEMIRI</t>
        </is>
      </c>
      <c r="AF180" t="inlineStr">
        <is>
          <t>KAN JABUNG</t>
        </is>
      </c>
      <c r="AG180" t="inlineStr">
        <is>
          <t>KJP0385</t>
        </is>
      </c>
      <c r="AH180" t="n">
        <v>13</v>
      </c>
      <c r="AI180" t="inlineStr">
        <is>
          <t>VPA1</t>
        </is>
      </c>
      <c r="AJ180" t="inlineStr">
        <is>
          <t>Aktif</t>
        </is>
      </c>
      <c r="AK180" t="n">
        <v>48</v>
      </c>
      <c r="AL180" t="inlineStr">
        <is>
          <t>Perempuan</t>
        </is>
      </c>
      <c r="AM180" t="inlineStr">
        <is>
          <t>Sudah menikah</t>
        </is>
      </c>
      <c r="AN180" t="inlineStr">
        <is>
          <t>SMP/Sederajat</t>
        </is>
      </c>
      <c r="AO180" t="inlineStr">
        <is>
          <t>Peternak</t>
        </is>
      </c>
      <c r="AP180" t="n">
        <v>0</v>
      </c>
      <c r="AQ180" t="n">
        <v>1</v>
      </c>
      <c r="AR180" t="n">
        <v>0</v>
      </c>
      <c r="AS180" t="n">
        <v>0</v>
      </c>
      <c r="AT180" t="n">
        <v>0</v>
      </c>
      <c r="AU180" t="n">
        <v>0</v>
      </c>
      <c r="AV180" t="n">
        <v>0</v>
      </c>
      <c r="AW180" t="n">
        <v>0</v>
      </c>
      <c r="AX180" t="n">
        <v/>
      </c>
      <c r="AY180" t="inlineStr">
        <is>
          <t>Petani</t>
        </is>
      </c>
      <c r="AZ180" t="n">
        <v>1</v>
      </c>
      <c r="BA180" t="n">
        <v>0</v>
      </c>
      <c r="BB180" t="n">
        <v>0</v>
      </c>
      <c r="BC180" t="n">
        <v>0</v>
      </c>
      <c r="BD180" t="n">
        <v>0</v>
      </c>
      <c r="BE180" t="n">
        <v>0</v>
      </c>
      <c r="BF180" t="n">
        <v>0</v>
      </c>
      <c r="BG180" t="n">
        <v>0</v>
      </c>
      <c r="BH180" t="n">
        <v/>
      </c>
      <c r="BI180" t="inlineStr">
        <is>
          <t>&gt;Rp3.500.000</t>
        </is>
      </c>
      <c r="BJ180" t="n">
        <v>1</v>
      </c>
      <c r="BK180" t="n">
        <v>1</v>
      </c>
      <c r="BL180" t="n">
        <v>1</v>
      </c>
      <c r="BM180" t="n">
        <v>0</v>
      </c>
      <c r="BN180" t="inlineStr">
        <is>
          <t>Milik sendiri</t>
        </is>
      </c>
      <c r="BO180" t="inlineStr">
        <is>
          <t>Permanen (dinding bata dan semen)</t>
        </is>
      </c>
      <c r="BP180" t="n">
        <v>1</v>
      </c>
      <c r="BQ180" t="n">
        <v>0</v>
      </c>
      <c r="BR180" t="n">
        <v>0</v>
      </c>
      <c r="BS180" t="n">
        <v>0</v>
      </c>
      <c r="BT180" t="n">
        <v>0</v>
      </c>
      <c r="BU180" t="n">
        <v/>
      </c>
      <c r="BV180" t="inlineStr">
        <is>
          <t>Keramik/ubin</t>
        </is>
      </c>
      <c r="BW180" t="n">
        <v>0</v>
      </c>
      <c r="BX180" t="n">
        <v>0</v>
      </c>
      <c r="BY180" t="n">
        <v>1</v>
      </c>
      <c r="BZ180" t="n">
        <v>0</v>
      </c>
      <c r="CA180" t="n">
        <v>0</v>
      </c>
      <c r="CB180" t="n">
        <v/>
      </c>
      <c r="CC180" t="inlineStr">
        <is>
          <t>Genting</t>
        </is>
      </c>
      <c r="CD180" t="n">
        <v>0</v>
      </c>
      <c r="CE180" t="n">
        <v>0</v>
      </c>
      <c r="CF180" t="n">
        <v>0</v>
      </c>
      <c r="CG180" t="n">
        <v>0</v>
      </c>
      <c r="CH180" t="n">
        <v>0</v>
      </c>
      <c r="CI180" t="n">
        <v>1</v>
      </c>
      <c r="CJ180" t="n">
        <v>0</v>
      </c>
      <c r="CK180" t="n">
        <v/>
      </c>
      <c r="CL180" t="inlineStr">
        <is>
          <t>Ya</t>
        </is>
      </c>
      <c r="CM180" t="n">
        <v>2012</v>
      </c>
      <c r="CN180" t="inlineStr">
        <is>
          <t>Fixed-Dome (Kubah Tetap)</t>
        </is>
      </c>
      <c r="CO180" t="inlineStr">
        <is>
          <t>8 m³ (6-7 ekor sapi, ±6,5 jam memasak/hari, ±65 kg slurry/hari)</t>
        </is>
      </c>
      <c r="CP180" t="inlineStr">
        <is>
          <t>Anggota keluarga - laki-laki</t>
        </is>
      </c>
      <c r="CQ180" t="n">
        <v>0</v>
      </c>
      <c r="CR180" t="n">
        <v>0</v>
      </c>
      <c r="CS180" t="n">
        <v>0</v>
      </c>
      <c r="CT180" t="n">
        <v>0</v>
      </c>
      <c r="CU180" t="n">
        <v>1</v>
      </c>
      <c r="CV180" t="n">
        <v>0</v>
      </c>
      <c r="CW180" t="n">
        <v>0</v>
      </c>
      <c r="CX180" t="n">
        <v>0</v>
      </c>
      <c r="CY180" t="inlineStr">
        <is>
          <t>Anggota keluarga - laki-laki</t>
        </is>
      </c>
      <c r="CZ180" t="n">
        <v>1</v>
      </c>
      <c r="DA180" t="n">
        <v>0</v>
      </c>
      <c r="DB180" t="n">
        <v>0</v>
      </c>
      <c r="DC180" t="n">
        <v/>
      </c>
      <c r="DD180" t="inlineStr">
        <is>
          <t>CPO atau pendamping</t>
        </is>
      </c>
      <c r="DE180" t="n">
        <v>0</v>
      </c>
      <c r="DF180" t="n">
        <v>0</v>
      </c>
      <c r="DG180" t="n">
        <v>1</v>
      </c>
      <c r="DH180" t="n">
        <v>0</v>
      </c>
      <c r="DI180" t="n">
        <v/>
      </c>
      <c r="DJ180" t="inlineStr">
        <is>
          <t>CPO atau pendamping</t>
        </is>
      </c>
      <c r="DK180" t="n">
        <v>0</v>
      </c>
      <c r="DL180" t="n">
        <v>0</v>
      </c>
      <c r="DM180" t="n">
        <v>1</v>
      </c>
      <c r="DN180" t="n">
        <v>0</v>
      </c>
      <c r="DO180" t="n">
        <v/>
      </c>
      <c r="DP180" t="inlineStr">
        <is>
          <t>Ya</t>
        </is>
      </c>
      <c r="DQ180" t="n">
        <v/>
      </c>
      <c r="DR180" t="n">
        <v/>
      </c>
      <c r="DS180" t="n">
        <v/>
      </c>
      <c r="DT180" t="n">
        <v/>
      </c>
      <c r="DU180" t="n">
        <v/>
      </c>
      <c r="DV180" t="n">
        <v/>
      </c>
      <c r="DW180" t="n">
        <v/>
      </c>
      <c r="DX180" t="n">
        <v/>
      </c>
      <c r="DY180" t="n">
        <v/>
      </c>
      <c r="DZ180" t="n">
        <v/>
      </c>
      <c r="EA180" t="n">
        <v/>
      </c>
      <c r="EB180" t="n">
        <v/>
      </c>
      <c r="EC180" t="n">
        <v/>
      </c>
      <c r="ED180" t="n">
        <v/>
      </c>
      <c r="EE180" t="n">
        <v/>
      </c>
      <c r="EF180" t="n">
        <v/>
      </c>
      <c r="EG180" t="n">
        <v/>
      </c>
      <c r="EH180" t="n">
        <v/>
      </c>
      <c r="EI180" t="inlineStr">
        <is>
          <t>Tidak ada masalah</t>
        </is>
      </c>
      <c r="EJ180" t="n">
        <v>0</v>
      </c>
      <c r="EK180" t="n">
        <v>0</v>
      </c>
      <c r="EL180" t="n">
        <v>0</v>
      </c>
      <c r="EM180" t="n">
        <v>1</v>
      </c>
      <c r="EN180" t="n">
        <v>0</v>
      </c>
      <c r="EO180" t="n">
        <v/>
      </c>
      <c r="EP180" t="inlineStr">
        <is>
          <t>Ya, cukup jelas dan mudah diikuti</t>
        </is>
      </c>
      <c r="EQ180" t="inlineStr">
        <is>
          <t>Pelatihan</t>
        </is>
      </c>
      <c r="ER180" t="inlineStr">
        <is>
          <t>Pegawai koperasi</t>
        </is>
      </c>
      <c r="ES180" t="n">
        <v>0</v>
      </c>
      <c r="ET180" t="n">
        <v>0</v>
      </c>
      <c r="EU180" t="n">
        <v>1</v>
      </c>
      <c r="EV180" t="n">
        <v>0</v>
      </c>
      <c r="EW180" t="n">
        <v/>
      </c>
      <c r="EX180" t="inlineStr">
        <is>
          <t>Anggota keluarga - Laki-laki</t>
        </is>
      </c>
      <c r="EY180" t="n">
        <v>1</v>
      </c>
      <c r="EZ180" t="n">
        <v>0</v>
      </c>
      <c r="FA180" t="n">
        <v>0</v>
      </c>
      <c r="FB180" t="n">
        <v/>
      </c>
      <c r="FC180" t="inlineStr">
        <is>
          <t>Setiap minggu</t>
        </is>
      </c>
      <c r="FD180" t="n">
        <v/>
      </c>
      <c r="FE180" t="inlineStr">
        <is>
          <t>Mengetahui</t>
        </is>
      </c>
      <c r="FF180" t="inlineStr">
        <is>
          <t>Cukup sering (2 minggu sekali)</t>
        </is>
      </c>
      <c r="FG180" t="inlineStr">
        <is>
          <t>Mengetahui</t>
        </is>
      </c>
      <c r="FH180" t="inlineStr">
        <is>
          <t>Cukup sering (2 minggu sekali)</t>
        </is>
      </c>
      <c r="FI180" t="inlineStr">
        <is>
          <t>Mengetahui</t>
        </is>
      </c>
      <c r="FJ180" t="inlineStr">
        <is>
          <t>Sering (setiap minggu)</t>
        </is>
      </c>
      <c r="FK180" t="inlineStr">
        <is>
          <t>Mengetahui</t>
        </is>
      </c>
      <c r="FL180" t="inlineStr">
        <is>
          <t>Selalu (setiap hari)</t>
        </is>
      </c>
      <c r="FM180" t="inlineStr">
        <is>
          <t>Mengetahui</t>
        </is>
      </c>
      <c r="FN180" t="inlineStr">
        <is>
          <t>Sering (setiap minggu)</t>
        </is>
      </c>
      <c r="FO180" t="inlineStr">
        <is>
          <t>Mengetahui</t>
        </is>
      </c>
      <c r="FP180" t="inlineStr">
        <is>
          <t>Sering (setiap minggu)</t>
        </is>
      </c>
      <c r="FQ180" t="inlineStr">
        <is>
          <t>Mengetahui</t>
        </is>
      </c>
      <c r="FR180" t="inlineStr">
        <is>
          <t>Ya</t>
        </is>
      </c>
      <c r="FS180" t="inlineStr">
        <is>
          <t>Mengetahui</t>
        </is>
      </c>
      <c r="FT180" t="inlineStr">
        <is>
          <t>Ya, selalu</t>
        </is>
      </c>
      <c r="FU180" t="inlineStr">
        <is>
          <t>Laki-laki dewasa</t>
        </is>
      </c>
      <c r="FV180" t="n">
        <v>1</v>
      </c>
      <c r="FW180" t="n">
        <v>0</v>
      </c>
      <c r="FX180" t="n">
        <v>0</v>
      </c>
      <c r="FY180" t="n">
        <v>0</v>
      </c>
      <c r="FZ180" t="inlineStr">
        <is>
          <t>Memahami</t>
        </is>
      </c>
      <c r="GA180" t="inlineStr">
        <is>
          <t>CPO</t>
        </is>
      </c>
      <c r="GB180" t="n">
        <v>1</v>
      </c>
      <c r="GC180" t="n">
        <v>0</v>
      </c>
      <c r="GD180" t="n">
        <v>0</v>
      </c>
      <c r="GE180" t="n">
        <v>0</v>
      </c>
      <c r="GF180" t="n">
        <v/>
      </c>
      <c r="GG180" t="inlineStr">
        <is>
          <t>Sering</t>
        </is>
      </c>
      <c r="GH180" t="inlineStr">
        <is>
          <t>Ya</t>
        </is>
      </c>
      <c r="GI180" t="inlineStr">
        <is>
          <t>Teman/keluarga</t>
        </is>
      </c>
      <c r="GJ180" t="n">
        <v>0</v>
      </c>
      <c r="GK180" t="n">
        <v>1</v>
      </c>
      <c r="GL180" t="n">
        <v>0</v>
      </c>
      <c r="GM180" t="n">
        <v>0</v>
      </c>
      <c r="GN180" t="n">
        <v/>
      </c>
      <c r="GO180" t="n">
        <v>2</v>
      </c>
      <c r="GP180" t="inlineStr">
        <is>
          <t>Sebagian</t>
        </is>
      </c>
      <c r="GQ180" t="inlineStr">
        <is>
          <t>LPG</t>
        </is>
      </c>
      <c r="GR180" t="n">
        <v>1</v>
      </c>
      <c r="GS180" t="n">
        <v>0</v>
      </c>
      <c r="GT180" t="n">
        <v>0</v>
      </c>
      <c r="GU180" t="n">
        <v>0</v>
      </c>
      <c r="GV180" t="n">
        <v>0</v>
      </c>
      <c r="GW180" t="n">
        <v>0</v>
      </c>
      <c r="GX180" t="n">
        <v>0</v>
      </c>
      <c r="GY180" t="n">
        <v/>
      </c>
      <c r="GZ180" t="inlineStr">
        <is>
          <t>Tidak</t>
        </is>
      </c>
      <c r="HA180" t="n">
        <v/>
      </c>
      <c r="HB180" t="n">
        <v/>
      </c>
      <c r="HC180" t="n">
        <v/>
      </c>
      <c r="HD180" t="n">
        <v/>
      </c>
      <c r="HE180" t="n">
        <v/>
      </c>
      <c r="HF180" t="n">
        <v/>
      </c>
      <c r="HG180" t="n">
        <v/>
      </c>
      <c r="HH180" t="n">
        <v/>
      </c>
      <c r="HI180" t="n">
        <v/>
      </c>
      <c r="HJ180" t="n">
        <v/>
      </c>
      <c r="HK180" t="n">
        <v/>
      </c>
      <c r="HL180" t="n">
        <v/>
      </c>
      <c r="HM180" t="n">
        <v/>
      </c>
      <c r="HN180" t="n">
        <v/>
      </c>
      <c r="HO180" t="n">
        <v/>
      </c>
      <c r="HP180" t="n">
        <v/>
      </c>
      <c r="HQ180" t="n">
        <v/>
      </c>
      <c r="HR180" t="n">
        <v/>
      </c>
      <c r="HS180" t="n">
        <v/>
      </c>
      <c r="HT180" t="n">
        <v/>
      </c>
      <c r="HU180" t="n">
        <v/>
      </c>
      <c r="HV180" t="n">
        <v/>
      </c>
      <c r="HW180" t="n">
        <v/>
      </c>
      <c r="HX180" t="n">
        <v/>
      </c>
      <c r="HY180" t="n">
        <v/>
      </c>
      <c r="HZ180" t="n">
        <v/>
      </c>
      <c r="IA180" t="n">
        <v>3</v>
      </c>
      <c r="IB180" t="n">
        <v>21000</v>
      </c>
      <c r="IC180" t="n">
        <v/>
      </c>
      <c r="ID180" t="n">
        <v/>
      </c>
      <c r="IE180" t="n">
        <v/>
      </c>
      <c r="IF180" t="n">
        <v/>
      </c>
      <c r="IG180" t="n">
        <v/>
      </c>
      <c r="IH180" t="n">
        <v/>
      </c>
      <c r="II180" t="n">
        <v/>
      </c>
      <c r="IJ180" t="n">
        <v/>
      </c>
      <c r="IK180" t="inlineStr">
        <is>
          <t>80-100 kg</t>
        </is>
      </c>
      <c r="IL180" t="inlineStr">
        <is>
          <t>1-3 jam</t>
        </is>
      </c>
      <c r="IM180" t="inlineStr">
        <is>
          <t>Ya</t>
        </is>
      </c>
      <c r="IN180" t="inlineStr">
        <is>
          <t>Ya</t>
        </is>
      </c>
      <c r="IO180" t="inlineStr">
        <is>
          <t>Lebih bersih</t>
        </is>
      </c>
      <c r="IP180" t="n">
        <v/>
      </c>
      <c r="IQ180" t="inlineStr">
        <is>
          <t>Tidak pernah</t>
        </is>
      </c>
      <c r="IR180" t="n">
        <v/>
      </c>
      <c r="IS180" t="n">
        <v/>
      </c>
      <c r="IT180" t="n">
        <v/>
      </c>
      <c r="IU180" t="n">
        <v/>
      </c>
      <c r="IV180" t="n">
        <v/>
      </c>
      <c r="IW180" t="n">
        <v/>
      </c>
      <c r="IX180" t="n">
        <v/>
      </c>
      <c r="IY180" t="n">
        <v/>
      </c>
      <c r="IZ180" t="inlineStr">
        <is>
          <t>Tidak pernah</t>
        </is>
      </c>
      <c r="JA180" t="n">
        <v/>
      </c>
      <c r="JB180" t="n">
        <v/>
      </c>
      <c r="JC180" t="n">
        <v/>
      </c>
      <c r="JD180" t="n">
        <v/>
      </c>
      <c r="JE180" t="n">
        <v/>
      </c>
      <c r="JF180" t="n">
        <v/>
      </c>
      <c r="JG180" t="n">
        <v/>
      </c>
      <c r="JH180" t="n">
        <v/>
      </c>
      <c r="JI180" t="inlineStr">
        <is>
          <t>Tidak pernah</t>
        </is>
      </c>
      <c r="JJ180" t="n">
        <v/>
      </c>
      <c r="JK180" t="n">
        <v/>
      </c>
      <c r="JL180" t="n">
        <v/>
      </c>
      <c r="JM180" t="n">
        <v/>
      </c>
      <c r="JN180" t="n">
        <v/>
      </c>
      <c r="JO180" t="n">
        <v/>
      </c>
      <c r="JP180" t="n">
        <v/>
      </c>
      <c r="JQ180" t="n">
        <v/>
      </c>
      <c r="JR180" t="inlineStr">
        <is>
          <t>Tidak pernah</t>
        </is>
      </c>
      <c r="JS180" t="n">
        <v/>
      </c>
      <c r="JT180" t="n">
        <v/>
      </c>
      <c r="JU180" t="n">
        <v/>
      </c>
      <c r="JV180" t="n">
        <v/>
      </c>
      <c r="JW180" t="n">
        <v/>
      </c>
      <c r="JX180" t="n">
        <v/>
      </c>
      <c r="JY180" t="n">
        <v/>
      </c>
      <c r="JZ180" t="n">
        <v/>
      </c>
      <c r="KA180" t="inlineStr">
        <is>
          <t>Tidak pernah</t>
        </is>
      </c>
      <c r="KB180" t="n">
        <v/>
      </c>
      <c r="KC180" t="n">
        <v/>
      </c>
      <c r="KD180" t="n">
        <v/>
      </c>
      <c r="KE180" t="n">
        <v/>
      </c>
      <c r="KF180" t="n">
        <v/>
      </c>
      <c r="KG180" t="n">
        <v/>
      </c>
      <c r="KH180" t="n">
        <v/>
      </c>
      <c r="KI180" t="n">
        <v/>
      </c>
      <c r="KJ180" t="inlineStr">
        <is>
          <t>Tidak pernah</t>
        </is>
      </c>
      <c r="KK180" t="n">
        <v/>
      </c>
      <c r="KL180" t="n">
        <v/>
      </c>
      <c r="KM180" t="n">
        <v/>
      </c>
      <c r="KN180" t="n">
        <v/>
      </c>
      <c r="KO180" t="n">
        <v/>
      </c>
      <c r="KP180" t="n">
        <v/>
      </c>
      <c r="KQ180" t="n">
        <v/>
      </c>
      <c r="KR180" t="n">
        <v/>
      </c>
      <c r="KS180" t="inlineStr">
        <is>
          <t>Jauh lebih baik</t>
        </is>
      </c>
      <c r="KT180" t="inlineStr">
        <is>
          <t>2-4 kali</t>
        </is>
      </c>
      <c r="KU180" t="inlineStr">
        <is>
          <t>0-1 kali</t>
        </is>
      </c>
      <c r="KV180" t="inlineStr">
        <is>
          <t>Laki-laki dewasa</t>
        </is>
      </c>
      <c r="KW180" t="n">
        <v>1</v>
      </c>
      <c r="KX180" t="n">
        <v>0</v>
      </c>
      <c r="KY180" t="n">
        <v>0</v>
      </c>
      <c r="KZ180" t="n">
        <v>0</v>
      </c>
      <c r="LA180" t="inlineStr">
        <is>
          <t>Cukup membaik</t>
        </is>
      </c>
      <c r="LB180" t="inlineStr">
        <is>
          <t>Jauh lebih baik</t>
        </is>
      </c>
      <c r="LC180" t="n">
        <v>4</v>
      </c>
      <c r="LD180" t="n">
        <v>6</v>
      </c>
      <c r="LE180" t="n">
        <v>0</v>
      </c>
      <c r="LF180" t="n">
        <v>0</v>
      </c>
      <c r="LG180" t="inlineStr">
        <is>
          <t>Ya</t>
        </is>
      </c>
      <c r="LH180" t="n">
        <v>20000</v>
      </c>
      <c r="LI180" t="n">
        <v/>
      </c>
      <c r="LJ180" t="inlineStr">
        <is>
          <t>Kebutuhan rumah tangga</t>
        </is>
      </c>
      <c r="LK180" t="n">
        <v>0</v>
      </c>
      <c r="LL180" t="n">
        <v>0</v>
      </c>
      <c r="LM180" t="n">
        <v>0</v>
      </c>
      <c r="LN180" t="n">
        <v>0</v>
      </c>
      <c r="LO180" t="n">
        <v>1</v>
      </c>
      <c r="LP180" t="n">
        <v>0</v>
      </c>
      <c r="LQ180" t="n">
        <v>0</v>
      </c>
      <c r="LR180" t="n">
        <v/>
      </c>
      <c r="LS180" t="n">
        <v>30</v>
      </c>
      <c r="LT180" t="n">
        <v>0</v>
      </c>
      <c r="LU180" t="n">
        <v>0</v>
      </c>
      <c r="LV180" t="n">
        <v>30</v>
      </c>
      <c r="LW180" t="n">
        <v>15</v>
      </c>
      <c r="LX180" t="n">
        <v>0</v>
      </c>
      <c r="LY180" t="n">
        <v>15</v>
      </c>
      <c r="LZ180" t="n">
        <v>0</v>
      </c>
      <c r="MA180" t="n">
        <v>0</v>
      </c>
      <c r="MB180" t="inlineStr">
        <is>
          <t>Ya</t>
        </is>
      </c>
      <c r="MC180" t="n">
        <v>0</v>
      </c>
      <c r="MD180" t="n">
        <v>0</v>
      </c>
      <c r="ME180" t="n">
        <v>0</v>
      </c>
      <c r="MF180" t="n">
        <v>0</v>
      </c>
      <c r="MG180" t="n">
        <v>0</v>
      </c>
      <c r="MH180" t="n">
        <v>0</v>
      </c>
      <c r="MI180" t="inlineStr">
        <is>
          <t>Istirahat</t>
        </is>
      </c>
      <c r="MJ180" t="n">
        <v>0</v>
      </c>
      <c r="MK180" t="n">
        <v>0</v>
      </c>
      <c r="ML180" t="n">
        <v>1</v>
      </c>
      <c r="MM180" t="n">
        <v>0</v>
      </c>
      <c r="MN180" t="n">
        <v>0</v>
      </c>
      <c r="MO180" t="n">
        <v>0</v>
      </c>
      <c r="MP180" t="n">
        <v/>
      </c>
      <c r="MQ180" t="n">
        <v/>
      </c>
      <c r="MR180" t="inlineStr">
        <is>
          <t>Istirahat</t>
        </is>
      </c>
      <c r="MS180" t="n">
        <v/>
      </c>
      <c r="MT180" t="inlineStr">
        <is>
          <t>Istirahat</t>
        </is>
      </c>
      <c r="MU180" t="inlineStr">
        <is>
          <t>Tidak</t>
        </is>
      </c>
      <c r="MV180" t="n">
        <v/>
      </c>
      <c r="MW180" t="n">
        <v/>
      </c>
      <c r="MX180" t="n">
        <v/>
      </c>
      <c r="MY180" t="n">
        <v/>
      </c>
      <c r="MZ180" t="n">
        <v/>
      </c>
      <c r="NA180" t="n">
        <v/>
      </c>
      <c r="NB180" t="n">
        <v/>
      </c>
      <c r="NC180" t="n">
        <v/>
      </c>
      <c r="ND180" t="n">
        <v/>
      </c>
      <c r="NE180" t="n">
        <v/>
      </c>
      <c r="NF180" t="n">
        <v/>
      </c>
      <c r="NG180" t="n">
        <v/>
      </c>
      <c r="NH180" t="n">
        <v/>
      </c>
      <c r="NI180" t="n">
        <v/>
      </c>
      <c r="NJ180" t="n">
        <v/>
      </c>
      <c r="NK180" t="n">
        <v/>
      </c>
      <c r="NL180" t="inlineStr">
        <is>
          <t>Ya</t>
        </is>
      </c>
      <c r="NM180" t="inlineStr">
        <is>
          <t>Kombinasi dana mandiri dan dana hibah</t>
        </is>
      </c>
      <c r="NN180" t="inlineStr">
        <is>
          <t>7.000.001-9.000.000</t>
        </is>
      </c>
      <c r="NO180" t="inlineStr">
        <is>
          <t>Yayasan Rumah Energi atau BIRU</t>
        </is>
      </c>
      <c r="NP180" t="n">
        <v/>
      </c>
      <c r="NQ180" t="n">
        <v/>
      </c>
      <c r="NR180" t="n">
        <v/>
      </c>
      <c r="NS180" t="n">
        <v/>
      </c>
      <c r="NT180" t="n">
        <v/>
      </c>
      <c r="NU180" t="n">
        <v/>
      </c>
      <c r="NV180" t="inlineStr">
        <is>
          <t>Anggota keluarga - Laki-laki dewasa</t>
        </is>
      </c>
      <c r="NW180" t="n">
        <v/>
      </c>
      <c r="NX180" t="inlineStr">
        <is>
          <t>Sangat meningkat</t>
        </is>
      </c>
      <c r="NY180" t="n">
        <v>60</v>
      </c>
      <c r="NZ180" t="n">
        <v>0</v>
      </c>
      <c r="OA180" t="n">
        <v>0</v>
      </c>
      <c r="OB180" t="n">
        <v>0</v>
      </c>
      <c r="OC180" t="n">
        <v>30</v>
      </c>
      <c r="OD180" t="n">
        <v>0</v>
      </c>
      <c r="OE180" t="inlineStr">
        <is>
          <t>Jauh lebih baik</t>
        </is>
      </c>
      <c r="OF180" t="inlineStr">
        <is>
          <t>Lebih baik (beda waktu memasak 5-30 menit, ATAU tidak lagi ada rasa/bau makanan yang berubah, ATAU alasan lainnya)</t>
        </is>
      </c>
      <c r="OG180" t="inlineStr">
        <is>
          <t>Ya</t>
        </is>
      </c>
      <c r="OH180" t="n">
        <v>0</v>
      </c>
      <c r="OI180" t="n">
        <v>6</v>
      </c>
      <c r="OJ180" t="n">
        <v>0</v>
      </c>
      <c r="OK180" t="n">
        <v>0</v>
      </c>
      <c r="OL180" t="n">
        <v>0</v>
      </c>
      <c r="OM180" t="n">
        <v>0</v>
      </c>
      <c r="ON180" t="n">
        <v>0</v>
      </c>
      <c r="OO180" t="n">
        <v>0</v>
      </c>
      <c r="OP180" t="inlineStr">
        <is>
          <t>Sapi perah</t>
        </is>
      </c>
      <c r="OQ180" t="n">
        <v>0</v>
      </c>
      <c r="OR180" t="n">
        <v>1</v>
      </c>
      <c r="OS180" t="n">
        <v>0</v>
      </c>
      <c r="OT180" t="n">
        <v>0</v>
      </c>
      <c r="OU180" t="n">
        <v>0</v>
      </c>
      <c r="OV180" t="n">
        <v>0</v>
      </c>
      <c r="OW180" t="n">
        <v>0</v>
      </c>
      <c r="OX180" t="n">
        <v>0</v>
      </c>
      <c r="OY180" t="n">
        <v>0</v>
      </c>
      <c r="OZ180" t="inlineStr">
        <is>
          <t>Sapi perah</t>
        </is>
      </c>
      <c r="PA180" t="n">
        <v>0</v>
      </c>
      <c r="PB180" t="n">
        <v>1</v>
      </c>
      <c r="PC180" t="n">
        <v>0</v>
      </c>
      <c r="PD180" t="n">
        <v>0</v>
      </c>
      <c r="PE180" t="n">
        <v>0</v>
      </c>
      <c r="PF180" t="n">
        <v>0</v>
      </c>
      <c r="PG180" t="n">
        <v>0</v>
      </c>
      <c r="PH180" t="n">
        <v>0</v>
      </c>
      <c r="PI180" t="n">
        <v>0</v>
      </c>
      <c r="PJ180" t="inlineStr">
        <is>
          <t>Sapi perah</t>
        </is>
      </c>
      <c r="PK180" t="n">
        <v>0</v>
      </c>
      <c r="PL180" t="n">
        <v>1</v>
      </c>
      <c r="PM180" t="n">
        <v>0</v>
      </c>
      <c r="PN180" t="n">
        <v>0</v>
      </c>
      <c r="PO180" t="n">
        <v>0</v>
      </c>
      <c r="PP180" t="n">
        <v>0</v>
      </c>
      <c r="PQ180" t="n">
        <v>0</v>
      </c>
      <c r="PR180" t="n">
        <v>0</v>
      </c>
      <c r="PS180" t="n">
        <v>0</v>
      </c>
      <c r="PT180" t="n">
        <v/>
      </c>
      <c r="PU180" t="n">
        <v/>
      </c>
      <c r="PV180" t="n">
        <v/>
      </c>
      <c r="PW180" t="n">
        <v/>
      </c>
      <c r="PX180" t="n">
        <v/>
      </c>
      <c r="PY180" t="n">
        <v/>
      </c>
      <c r="PZ180" t="n">
        <v/>
      </c>
      <c r="QA180" t="n">
        <v/>
      </c>
      <c r="QB180" t="n">
        <v/>
      </c>
      <c r="QC180" t="n">
        <v/>
      </c>
      <c r="QD180" t="n">
        <v/>
      </c>
      <c r="QE180" t="inlineStr">
        <is>
          <t>1-Disebarkan ke lahan terbuka</t>
        </is>
      </c>
      <c r="QF180" t="n">
        <v>0</v>
      </c>
      <c r="QG180" t="n">
        <v>0</v>
      </c>
      <c r="QH180" t="n">
        <v>0</v>
      </c>
      <c r="QI180" t="n">
        <v>0</v>
      </c>
      <c r="QJ180" t="n">
        <v>0</v>
      </c>
      <c r="QK180" t="n">
        <v>1</v>
      </c>
      <c r="QL180" t="n">
        <v>0</v>
      </c>
      <c r="QM180" t="n">
        <v>0</v>
      </c>
      <c r="QN180" t="n">
        <v>0</v>
      </c>
      <c r="QO180" t="n">
        <v/>
      </c>
      <c r="QP180" t="n">
        <v/>
      </c>
      <c r="QQ180" t="n">
        <v/>
      </c>
      <c r="QR180" t="n">
        <v/>
      </c>
      <c r="QS180" t="n">
        <v/>
      </c>
      <c r="QT180" t="n">
        <v/>
      </c>
      <c r="QU180" t="n">
        <v/>
      </c>
      <c r="QV180" t="n">
        <v/>
      </c>
      <c r="QW180" t="n">
        <v/>
      </c>
      <c r="QX180" t="n">
        <v/>
      </c>
      <c r="QY180" t="n">
        <v/>
      </c>
      <c r="QZ180" t="n">
        <v/>
      </c>
      <c r="RA180" t="n">
        <v/>
      </c>
      <c r="RB180" t="n">
        <v/>
      </c>
      <c r="RC180" t="n">
        <v/>
      </c>
      <c r="RD180" t="n">
        <v/>
      </c>
      <c r="RE180" t="n">
        <v/>
      </c>
      <c r="RF180" t="n">
        <v/>
      </c>
      <c r="RG180" t="n">
        <v/>
      </c>
      <c r="RH180" t="n">
        <v/>
      </c>
      <c r="RI180" t="n">
        <v/>
      </c>
      <c r="RJ180" t="n">
        <v/>
      </c>
      <c r="RK180" t="n">
        <v/>
      </c>
      <c r="RL180" t="n">
        <v/>
      </c>
      <c r="RM180" t="n">
        <v/>
      </c>
      <c r="RN180" t="n">
        <v/>
      </c>
      <c r="RO180" t="n">
        <v/>
      </c>
      <c r="RP180" t="n">
        <v/>
      </c>
      <c r="RQ180" t="n">
        <v/>
      </c>
      <c r="RR180" t="n">
        <v/>
      </c>
      <c r="RS180" t="n">
        <v/>
      </c>
      <c r="RT180" t="n">
        <v/>
      </c>
      <c r="RU180" t="n">
        <v/>
      </c>
      <c r="RV180" t="n">
        <v/>
      </c>
      <c r="RW180" t="n">
        <v/>
      </c>
      <c r="RX180" t="n">
        <v/>
      </c>
      <c r="RY180" t="n">
        <v/>
      </c>
      <c r="RZ180" t="n">
        <v/>
      </c>
      <c r="SA180" t="n">
        <v/>
      </c>
      <c r="SB180" t="n">
        <v/>
      </c>
      <c r="SC180" t="n">
        <v/>
      </c>
      <c r="SD180" t="n">
        <v/>
      </c>
      <c r="SE180" t="n">
        <v/>
      </c>
      <c r="SF180" t="n">
        <v/>
      </c>
      <c r="SG180" t="n">
        <v/>
      </c>
      <c r="SH180" t="n">
        <v/>
      </c>
      <c r="SI180" t="n">
        <v/>
      </c>
      <c r="SJ180" t="n">
        <v/>
      </c>
      <c r="SK180" t="n">
        <v/>
      </c>
      <c r="SL180" t="n">
        <v/>
      </c>
      <c r="SM180" t="n">
        <v/>
      </c>
      <c r="SN180" t="n">
        <v/>
      </c>
      <c r="SO180" t="n">
        <v/>
      </c>
      <c r="SP180" t="n">
        <v/>
      </c>
      <c r="SQ180" t="n">
        <v/>
      </c>
      <c r="SR180" t="n">
        <v/>
      </c>
      <c r="SS180" t="n">
        <v/>
      </c>
      <c r="ST180" t="n">
        <v/>
      </c>
      <c r="SU180" t="n">
        <v/>
      </c>
      <c r="SV180" t="n">
        <v/>
      </c>
      <c r="SW180" t="n">
        <v/>
      </c>
      <c r="SX180" t="n">
        <v/>
      </c>
      <c r="SY180" t="n">
        <v/>
      </c>
      <c r="SZ180" t="n">
        <v>6</v>
      </c>
      <c r="TA180" t="n">
        <v/>
      </c>
      <c r="TB180" t="n">
        <v/>
      </c>
      <c r="TC180" t="n">
        <v/>
      </c>
      <c r="TD180" t="n">
        <v/>
      </c>
      <c r="TE180" t="n">
        <v/>
      </c>
      <c r="TF180" t="n">
        <v/>
      </c>
      <c r="TG180" t="n">
        <v/>
      </c>
      <c r="TH180" t="n">
        <v/>
      </c>
      <c r="TI180" t="n">
        <v/>
      </c>
      <c r="TJ180" t="n">
        <v/>
      </c>
      <c r="TK180" t="n">
        <v/>
      </c>
      <c r="TL180" t="n">
        <v/>
      </c>
      <c r="TM180" t="n">
        <v/>
      </c>
      <c r="TN180" t="n">
        <v/>
      </c>
      <c r="TO180" t="n">
        <v/>
      </c>
      <c r="TP180" t="n">
        <v/>
      </c>
      <c r="TQ180" t="n">
        <v/>
      </c>
      <c r="TR180" t="n">
        <v/>
      </c>
      <c r="TS180" t="n">
        <v/>
      </c>
      <c r="TT180" t="n">
        <v/>
      </c>
      <c r="TU180" t="n">
        <v/>
      </c>
      <c r="TV180" t="n">
        <v/>
      </c>
      <c r="TW180" t="n">
        <v/>
      </c>
      <c r="TX180" t="n">
        <v/>
      </c>
      <c r="TY180" t="n">
        <v/>
      </c>
      <c r="TZ180" t="n">
        <v/>
      </c>
      <c r="UA180" t="n">
        <v/>
      </c>
      <c r="UB180" t="n">
        <v/>
      </c>
      <c r="UC180" t="n">
        <v/>
      </c>
      <c r="UD180" t="n">
        <v/>
      </c>
      <c r="UE180" t="n">
        <v/>
      </c>
      <c r="UF180" t="n">
        <v/>
      </c>
      <c r="UG180" t="n">
        <v/>
      </c>
      <c r="UH180" t="n">
        <v/>
      </c>
      <c r="UI180" t="n">
        <v/>
      </c>
      <c r="UJ180" t="n">
        <v/>
      </c>
      <c r="UK180" t="n">
        <v/>
      </c>
      <c r="UL180" t="n">
        <v/>
      </c>
      <c r="UM180" t="n">
        <v/>
      </c>
      <c r="UN180" t="n">
        <v/>
      </c>
      <c r="UO180" t="n">
        <v/>
      </c>
      <c r="UP180" t="n">
        <v/>
      </c>
      <c r="UQ180" t="n">
        <v/>
      </c>
      <c r="UR180" t="n">
        <v/>
      </c>
      <c r="US180" t="n">
        <v/>
      </c>
      <c r="UT180" t="n">
        <v/>
      </c>
      <c r="UU180" t="n">
        <v/>
      </c>
      <c r="UV180" t="inlineStr">
        <is>
          <t>Pemberian pakan di kandang</t>
        </is>
      </c>
      <c r="UW180" t="n">
        <v/>
      </c>
      <c r="UX180" t="n">
        <v/>
      </c>
      <c r="UY180" t="n">
        <v/>
      </c>
      <c r="UZ180" t="n">
        <v/>
      </c>
      <c r="VA180" t="n">
        <v/>
      </c>
      <c r="VB180" t="n">
        <v/>
      </c>
      <c r="VC180" t="n">
        <v/>
      </c>
      <c r="VD180" t="inlineStr">
        <is>
          <t>Cukup teratur (setiap minggu)</t>
        </is>
      </c>
      <c r="VE180" t="n">
        <v/>
      </c>
      <c r="VF180" t="n">
        <v/>
      </c>
      <c r="VG180" t="n">
        <v/>
      </c>
      <c r="VH180" t="n">
        <v/>
      </c>
      <c r="VI180" t="n">
        <v/>
      </c>
      <c r="VJ180" t="n">
        <v/>
      </c>
      <c r="VK180" t="n">
        <v/>
      </c>
      <c r="VL180" t="inlineStr">
        <is>
          <t>Sering (1 kali sehari)</t>
        </is>
      </c>
      <c r="VM180" t="n">
        <v/>
      </c>
      <c r="VN180" t="n">
        <v/>
      </c>
      <c r="VO180" t="n">
        <v/>
      </c>
      <c r="VP180" t="n">
        <v/>
      </c>
      <c r="VQ180" t="n">
        <v/>
      </c>
      <c r="VR180" t="n">
        <v/>
      </c>
      <c r="VS180" t="n">
        <v/>
      </c>
      <c r="VT180" t="n">
        <v/>
      </c>
      <c r="VU180" t="n">
        <v/>
      </c>
      <c r="VV180" t="n">
        <v/>
      </c>
      <c r="VW180" t="n">
        <v/>
      </c>
      <c r="VX180" t="n">
        <v/>
      </c>
      <c r="VY180" t="n">
        <v/>
      </c>
      <c r="VZ180" t="n">
        <v/>
      </c>
      <c r="WA180" t="n">
        <v/>
      </c>
      <c r="WB180" t="n">
        <v/>
      </c>
      <c r="WC180" t="n">
        <v/>
      </c>
      <c r="WD180" t="n">
        <v/>
      </c>
      <c r="WE180" t="n">
        <v/>
      </c>
      <c r="WF180" t="inlineStr">
        <is>
          <t>6-Digester biogas</t>
        </is>
      </c>
      <c r="WG180" t="n">
        <v>0</v>
      </c>
      <c r="WH180" t="n">
        <v>0</v>
      </c>
      <c r="WI180" t="n">
        <v>0</v>
      </c>
      <c r="WJ180" t="n">
        <v>0</v>
      </c>
      <c r="WK180" t="n">
        <v>0</v>
      </c>
      <c r="WL180" t="n">
        <v>0</v>
      </c>
      <c r="WM180" t="n">
        <v>0</v>
      </c>
      <c r="WN180" t="n">
        <v>0</v>
      </c>
      <c r="WO180" t="n">
        <v>0</v>
      </c>
      <c r="WP180" t="n">
        <v>1</v>
      </c>
      <c r="WQ180" t="n">
        <v>0</v>
      </c>
      <c r="WR180" t="n">
        <v>0</v>
      </c>
      <c r="WS180" t="n">
        <v/>
      </c>
      <c r="WT180" t="n">
        <v/>
      </c>
      <c r="WU180" t="n">
        <v/>
      </c>
      <c r="WV180" t="n">
        <v/>
      </c>
      <c r="WW180" t="n">
        <v/>
      </c>
      <c r="WX180" t="n">
        <v/>
      </c>
      <c r="WY180" t="n">
        <v/>
      </c>
      <c r="WZ180" t="n">
        <v/>
      </c>
      <c r="XA180" t="n">
        <v/>
      </c>
      <c r="XB180" t="n">
        <v/>
      </c>
      <c r="XC180" t="n">
        <v/>
      </c>
      <c r="XD180" t="n">
        <v/>
      </c>
      <c r="XE180" t="n">
        <v/>
      </c>
      <c r="XF180" t="n">
        <v/>
      </c>
      <c r="XG180" t="n">
        <v/>
      </c>
      <c r="XH180" t="n">
        <v/>
      </c>
      <c r="XI180" t="n">
        <v/>
      </c>
      <c r="XJ180" t="n">
        <v/>
      </c>
      <c r="XK180" t="n">
        <v/>
      </c>
      <c r="XL180" t="n">
        <v/>
      </c>
      <c r="XM180" t="n">
        <v/>
      </c>
      <c r="XN180" t="n">
        <v/>
      </c>
      <c r="XO180" t="n">
        <v/>
      </c>
      <c r="XP180" t="n">
        <v/>
      </c>
      <c r="XQ180" t="n">
        <v/>
      </c>
      <c r="XR180" t="n">
        <v/>
      </c>
      <c r="XS180" t="n">
        <v/>
      </c>
      <c r="XT180" t="n">
        <v/>
      </c>
      <c r="XU180" t="n">
        <v/>
      </c>
      <c r="XV180" t="n">
        <v/>
      </c>
      <c r="XW180" t="n">
        <v/>
      </c>
      <c r="XX180" t="n">
        <v/>
      </c>
      <c r="XY180" t="n">
        <v/>
      </c>
      <c r="XZ180" t="n">
        <v/>
      </c>
      <c r="YA180" t="n">
        <v/>
      </c>
      <c r="YB180" t="n">
        <v/>
      </c>
      <c r="YC180" t="n">
        <v/>
      </c>
      <c r="YD180" t="n">
        <v/>
      </c>
      <c r="YE180" t="n">
        <v/>
      </c>
      <c r="YF180" t="n">
        <v/>
      </c>
      <c r="YG180" t="n">
        <v/>
      </c>
      <c r="YH180" t="n">
        <v/>
      </c>
      <c r="YI180" t="n">
        <v/>
      </c>
      <c r="YJ180" t="n">
        <v/>
      </c>
      <c r="YK180" t="n">
        <v/>
      </c>
      <c r="YL180" t="n">
        <v/>
      </c>
      <c r="YM180" t="n">
        <v/>
      </c>
      <c r="YN180" t="n">
        <v/>
      </c>
      <c r="YO180" t="n">
        <v/>
      </c>
      <c r="YP180" t="n">
        <v/>
      </c>
      <c r="YQ180" t="n">
        <v/>
      </c>
      <c r="YR180" t="n">
        <v/>
      </c>
      <c r="YS180" t="n">
        <v/>
      </c>
      <c r="YT180" t="n">
        <v/>
      </c>
      <c r="YU180" t="n">
        <v/>
      </c>
      <c r="YV180" t="n">
        <v/>
      </c>
      <c r="YW180" t="n">
        <v/>
      </c>
      <c r="YX180" t="n">
        <v/>
      </c>
      <c r="YY180" t="n">
        <v/>
      </c>
      <c r="YZ180" t="n">
        <v/>
      </c>
      <c r="ZA180" t="n">
        <v/>
      </c>
      <c r="ZB180" t="n">
        <v/>
      </c>
      <c r="ZC180" t="n">
        <v/>
      </c>
      <c r="ZD180" t="n">
        <v/>
      </c>
      <c r="ZE180" t="n">
        <v/>
      </c>
      <c r="ZF180" t="n">
        <v/>
      </c>
      <c r="ZG180" t="n">
        <v/>
      </c>
      <c r="ZH180" t="n">
        <v/>
      </c>
      <c r="ZI180" t="n">
        <v/>
      </c>
      <c r="ZJ180" t="n">
        <v/>
      </c>
      <c r="ZK180" t="n">
        <v/>
      </c>
      <c r="ZL180" t="n">
        <v/>
      </c>
      <c r="ZM180" t="n">
        <v/>
      </c>
      <c r="ZN180" t="n">
        <v/>
      </c>
      <c r="ZO180" t="n">
        <v>100</v>
      </c>
      <c r="ZP180" t="n">
        <v/>
      </c>
      <c r="ZQ180" t="n">
        <v/>
      </c>
      <c r="ZR180" t="n">
        <v/>
      </c>
      <c r="ZS180" t="n">
        <v/>
      </c>
      <c r="ZT180" t="n">
        <v/>
      </c>
      <c r="ZU180" t="n">
        <v/>
      </c>
      <c r="ZV180" t="n">
        <v/>
      </c>
      <c r="ZW180" t="n">
        <v>3</v>
      </c>
      <c r="ZX180" t="n">
        <v/>
      </c>
      <c r="ZY180" t="n">
        <v/>
      </c>
      <c r="ZZ180" t="n">
        <v/>
      </c>
      <c r="AAA180" t="n">
        <v/>
      </c>
      <c r="AAB180" t="n">
        <v/>
      </c>
      <c r="AAC180" t="n">
        <v/>
      </c>
      <c r="AAD180" t="n">
        <v/>
      </c>
      <c r="AAE180" t="inlineStr">
        <is>
          <t>Pakan segar (misal: rumput)</t>
        </is>
      </c>
      <c r="AAF180" t="n">
        <v/>
      </c>
      <c r="AAG180" t="n">
        <v/>
      </c>
      <c r="AAH180" t="n">
        <v/>
      </c>
      <c r="AAI180" t="n">
        <v/>
      </c>
      <c r="AAJ180" t="n">
        <v/>
      </c>
      <c r="AAK180" t="n">
        <v/>
      </c>
      <c r="AAL180" t="inlineStr">
        <is>
          <t>Tidak</t>
        </is>
      </c>
      <c r="AAM180" t="n">
        <v/>
      </c>
      <c r="AAN180" t="n">
        <v/>
      </c>
      <c r="AAO180" t="n">
        <v/>
      </c>
      <c r="AAP180" t="n">
        <v/>
      </c>
      <c r="AAQ180" t="n">
        <v/>
      </c>
      <c r="AAR180" t="inlineStr">
        <is>
          <t>Ya</t>
        </is>
      </c>
      <c r="AAS180" t="inlineStr">
        <is>
          <t>Mengetahui</t>
        </is>
      </c>
      <c r="AAT180" t="inlineStr">
        <is>
          <t>Diberikan gratis ke orang lain</t>
        </is>
      </c>
      <c r="AAU180" t="n">
        <v>0</v>
      </c>
      <c r="AAV180" t="n">
        <v>0</v>
      </c>
      <c r="AAW180" t="n">
        <v>0</v>
      </c>
      <c r="AAX180" t="n">
        <v>0</v>
      </c>
      <c r="AAY180" t="n">
        <v>1</v>
      </c>
      <c r="AAZ180" t="n">
        <v>0</v>
      </c>
      <c r="ABA180" t="n">
        <v>0</v>
      </c>
      <c r="ABB180" t="n">
        <v/>
      </c>
      <c r="ABC180" t="n">
        <v/>
      </c>
      <c r="ABD180" t="n">
        <v/>
      </c>
      <c r="ABE180" t="n">
        <v/>
      </c>
      <c r="ABF180" t="n">
        <v/>
      </c>
      <c r="ABG180" t="n">
        <v/>
      </c>
      <c r="ABH180" t="n">
        <v/>
      </c>
      <c r="ABI180" t="n">
        <v/>
      </c>
      <c r="ABJ180" t="n">
        <v/>
      </c>
      <c r="ABK180" t="n">
        <v/>
      </c>
      <c r="ABL180" t="n">
        <v/>
      </c>
      <c r="ABM180" t="n">
        <v/>
      </c>
      <c r="ABN180" t="n">
        <v/>
      </c>
      <c r="ABO180" t="n">
        <v/>
      </c>
      <c r="ABP180" t="n">
        <v/>
      </c>
      <c r="ABQ180" t="n">
        <v/>
      </c>
      <c r="ABR180" t="n">
        <v/>
      </c>
      <c r="ABS180" t="n">
        <v/>
      </c>
      <c r="ABT180" t="n">
        <v/>
      </c>
      <c r="ABU180" t="n">
        <v/>
      </c>
      <c r="ABV180" t="n">
        <v/>
      </c>
      <c r="ABW180" t="n">
        <v/>
      </c>
      <c r="ABX180" t="n">
        <v/>
      </c>
      <c r="ABY180" t="n">
        <v/>
      </c>
      <c r="ABZ180" t="n">
        <v/>
      </c>
      <c r="ACA180" t="n">
        <v/>
      </c>
      <c r="ACB180" t="n">
        <v/>
      </c>
      <c r="ACC180" t="n">
        <v/>
      </c>
      <c r="ACD180" t="n">
        <v/>
      </c>
      <c r="ACE180" t="n">
        <v/>
      </c>
      <c r="ACF180" t="n">
        <v/>
      </c>
      <c r="ACG180" t="n">
        <v/>
      </c>
      <c r="ACH180" t="n">
        <v/>
      </c>
      <c r="ACI180" t="n">
        <v/>
      </c>
      <c r="ACJ180" t="n">
        <v/>
      </c>
      <c r="ACK180" t="inlineStr">
        <is>
          <t>Ladang/sawah terlalu jauh, sulit untuk mengangkut ke sana</t>
        </is>
      </c>
      <c r="ACL180" t="n">
        <v>0</v>
      </c>
      <c r="ACM180" t="n">
        <v>0</v>
      </c>
      <c r="ACN180" t="n">
        <v>0</v>
      </c>
      <c r="ACO180" t="n">
        <v>1</v>
      </c>
      <c r="ACP180" t="n">
        <v>0</v>
      </c>
      <c r="ACQ180" t="n">
        <v>0</v>
      </c>
      <c r="ACR180" t="n">
        <v>0</v>
      </c>
      <c r="ACS180" t="n">
        <v/>
      </c>
      <c r="ACT180" t="inlineStr">
        <is>
          <t>Tidak</t>
        </is>
      </c>
      <c r="ACU180" t="inlineStr">
        <is>
          <t>Manfaat cukup signifikan, terasa di kehidupan sehari-hari</t>
        </is>
      </c>
      <c r="ACV180" t="inlineStr">
        <is>
          <t>Bertambah</t>
        </is>
      </c>
      <c r="ACW180" t="inlineStr">
        <is>
          <t>Anggota keluarga - Perempuan dewasa</t>
        </is>
      </c>
      <c r="ACX180" t="inlineStr">
        <is>
          <t>Setuju</t>
        </is>
      </c>
      <c r="ACY180" t="inlineStr">
        <is>
          <t>Anggota keluarga - Perempuan dewasa</t>
        </is>
      </c>
      <c r="ACZ180" t="n">
        <v>0</v>
      </c>
      <c r="ADA180" t="n">
        <v>1</v>
      </c>
      <c r="ADB180" t="n">
        <v>0</v>
      </c>
      <c r="ADC180" t="n">
        <v>0</v>
      </c>
      <c r="ADD180" t="inlineStr">
        <is>
          <t>Puas</t>
        </is>
      </c>
      <c r="ADE180" t="inlineStr">
        <is>
          <t>Sangat puas</t>
        </is>
      </c>
      <c r="ADF180" t="inlineStr">
        <is>
          <t>Puas</t>
        </is>
      </c>
      <c r="ADG180" t="inlineStr">
        <is>
          <t>Puas</t>
        </is>
      </c>
      <c r="ADH180" t="inlineStr">
        <is>
          <t>Tidak</t>
        </is>
      </c>
      <c r="ADI180" t="n">
        <v/>
      </c>
      <c r="ADJ180" t="inlineStr">
        <is>
          <t>Puas</t>
        </is>
      </c>
      <c r="ADK180" t="n">
        <v/>
      </c>
      <c r="ADL180" t="n">
        <v/>
      </c>
      <c r="ADM180" t="n">
        <v/>
      </c>
      <c r="ADN180" t="n">
        <v/>
      </c>
      <c r="ADO180" t="n">
        <v/>
      </c>
      <c r="ADP180" t="n">
        <v/>
      </c>
      <c r="ADQ180" t="n">
        <v/>
      </c>
      <c r="ADR180" t="n">
        <v/>
      </c>
      <c r="ADS180" t="n">
        <v/>
      </c>
      <c r="ADT180" t="n">
        <v/>
      </c>
      <c r="ADU180" t="inlineStr">
        <is>
          <t>Menghubungi CPO atau pendamping</t>
        </is>
      </c>
      <c r="ADV180" t="n">
        <v>0</v>
      </c>
      <c r="ADW180" t="n">
        <v>0</v>
      </c>
      <c r="ADX180" t="n">
        <v>0</v>
      </c>
      <c r="ADY180" t="n">
        <v>0</v>
      </c>
      <c r="ADZ180" t="n">
        <v>1</v>
      </c>
      <c r="AEA180" t="n">
        <v>0</v>
      </c>
      <c r="AEB180" t="n">
        <v>0</v>
      </c>
      <c r="AEC180" t="n">
        <v>0</v>
      </c>
      <c r="AED180" t="inlineStr">
        <is>
          <t>Tidak</t>
        </is>
      </c>
      <c r="AEE180" t="inlineStr">
        <is>
          <t>Laki-laki dewasa</t>
        </is>
      </c>
      <c r="AEF180" t="n">
        <v/>
      </c>
      <c r="AEG180" t="inlineStr">
        <is>
          <t>Menelepon atau WA langsung</t>
        </is>
      </c>
      <c r="AEH180" t="n">
        <v/>
      </c>
      <c r="AEI180" t="inlineStr">
        <is>
          <t>Tidak</t>
        </is>
      </c>
      <c r="AEJ180" t="inlineStr">
        <is>
          <t>Ya, selalu</t>
        </is>
      </c>
      <c r="AEK180" t="inlineStr">
        <is>
          <t>Pengurangan pengeluaran rumah tangga (bahan bakar minyak, pupuk, dll.) Lebih mudah mendapatkan energi</t>
        </is>
      </c>
      <c r="AEL180" t="n">
        <v>1</v>
      </c>
      <c r="AEM180" t="n">
        <v>1</v>
      </c>
      <c r="AEN180" t="n">
        <v>0</v>
      </c>
      <c r="AEO180" t="n">
        <v>0</v>
      </c>
      <c r="AEP180" t="n">
        <v>0</v>
      </c>
      <c r="AEQ180" t="n">
        <v>0</v>
      </c>
      <c r="AER180" t="n">
        <v>0</v>
      </c>
      <c r="AES180" t="n">
        <v>0</v>
      </c>
      <c r="AET180" t="n">
        <v>0</v>
      </c>
      <c r="AEU180" t="n">
        <v>0</v>
      </c>
      <c r="AEV180" t="n">
        <v>0</v>
      </c>
      <c r="AEW180" t="n">
        <v>0</v>
      </c>
      <c r="AEX180" t="n">
        <v/>
      </c>
      <c r="AEY180" t="inlineStr">
        <is>
          <t>Mendukung lingkungan</t>
        </is>
      </c>
      <c r="AEZ180" t="n">
        <v/>
      </c>
      <c r="AFA180" t="inlineStr">
        <is>
          <t>Koperasi</t>
        </is>
      </c>
      <c r="AFB180" t="n">
        <v/>
      </c>
      <c r="AFC180" t="inlineStr">
        <is>
          <t>1000541036-15_49_8.jpg</t>
        </is>
      </c>
      <c r="AFD180" t="inlineStr">
        <is>
          <t>https://kf.kobotoolbox.org/api/v2/assets/avstPQqLr3Ab3ZdcVTXZ6f/data/676839951/attachments/attyCW22rrC4FqmeQZC9qb2N/</t>
        </is>
      </c>
      <c r="AFE180" t="inlineStr">
        <is>
          <t>1000541033-15_49_13.jpg</t>
        </is>
      </c>
      <c r="AFF180" t="inlineStr">
        <is>
          <t>https://kf.kobotoolbox.org/api/v2/assets/avstPQqLr3Ab3ZdcVTXZ6f/data/676839951/attachments/attRSDheDQL5kyUjch7AojZg/</t>
        </is>
      </c>
      <c r="AFG180" t="inlineStr">
        <is>
          <t>Dwi priyo</t>
        </is>
      </c>
      <c r="AFH180" t="n">
        <v/>
      </c>
      <c r="AFI180"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I24"/>
  <sheetViews>
    <sheetView workbookViewId="0">
      <pane ySplit="1" topLeftCell="A2" activePane="bottomLeft" state="frozen"/>
      <selection pane="bottomLeft" activeCell="A1" sqref="A1"/>
    </sheetView>
  </sheetViews>
  <sheetFormatPr baseColWidth="8" defaultRowHeight="15"/>
  <sheetData>
    <row r="1">
      <c r="A1" s="92" t="inlineStr">
        <is>
          <t>start</t>
        </is>
      </c>
      <c r="B1" s="92" t="inlineStr">
        <is>
          <t>end</t>
        </is>
      </c>
      <c r="C1" s="92" t="inlineStr">
        <is>
          <t>name_enum</t>
        </is>
      </c>
      <c r="D1" s="92" t="inlineStr">
        <is>
          <t>name</t>
        </is>
      </c>
      <c r="E1" s="92" t="inlineStr">
        <is>
          <t>telp</t>
        </is>
      </c>
      <c r="F1" s="92" t="inlineStr">
        <is>
          <t>house_coordinate</t>
        </is>
      </c>
      <c r="G1" s="92" t="inlineStr">
        <is>
          <t>house_lat</t>
        </is>
      </c>
      <c r="H1" s="92" t="inlineStr">
        <is>
          <t>house_long</t>
        </is>
      </c>
      <c r="I1" s="92" t="inlineStr">
        <is>
          <t>house_altitude</t>
        </is>
      </c>
      <c r="J1" s="92" t="inlineStr">
        <is>
          <t>house_precision</t>
        </is>
      </c>
      <c r="K1" s="92" t="inlineStr">
        <is>
          <t>house_coordinate_am</t>
        </is>
      </c>
      <c r="L1" s="92" t="inlineStr">
        <is>
          <t>biogas_coordinate</t>
        </is>
      </c>
      <c r="M1" s="92" t="inlineStr">
        <is>
          <t>biogas_lat</t>
        </is>
      </c>
      <c r="N1" s="92" t="inlineStr">
        <is>
          <t>biogas_long</t>
        </is>
      </c>
      <c r="O1" s="92" t="inlineStr">
        <is>
          <t>biogas_altitude</t>
        </is>
      </c>
      <c r="P1" s="92" t="inlineStr">
        <is>
          <t>precision_biogas</t>
        </is>
      </c>
      <c r="Q1" s="92" t="inlineStr">
        <is>
          <t>biogas_coordinate_am</t>
        </is>
      </c>
      <c r="R1" s="92" t="inlineStr">
        <is>
          <t>province</t>
        </is>
      </c>
      <c r="S1" s="92" t="inlineStr">
        <is>
          <t>Informasi Demografis/4a. Provinsi/Lampung</t>
        </is>
      </c>
      <c r="T1" s="92" t="inlineStr">
        <is>
          <t>Informasi Demografis/4a. Provinsi/Banten</t>
        </is>
      </c>
      <c r="U1" s="92" t="inlineStr">
        <is>
          <t>Informasi Demografis/4a. Provinsi/Jawa Barat</t>
        </is>
      </c>
      <c r="V1" s="92" t="inlineStr">
        <is>
          <t>Informasi Demografis/4a. Provinsi/Jawa Tengah</t>
        </is>
      </c>
      <c r="W1" s="92" t="inlineStr">
        <is>
          <t>Informasi Demografis/4a. Provinsi/DIY</t>
        </is>
      </c>
      <c r="X1" s="92" t="inlineStr">
        <is>
          <t>Informasi Demografis/4a. Provinsi/Jawa Timur</t>
        </is>
      </c>
      <c r="Y1" s="92" t="inlineStr">
        <is>
          <t>Informasi Demografis/4a. Provinsi/Bali</t>
        </is>
      </c>
      <c r="Z1" s="92" t="inlineStr">
        <is>
          <t>Informasi Demografis/4a. Provinsi/NTB</t>
        </is>
      </c>
      <c r="AA1" s="92" t="inlineStr">
        <is>
          <t>Informasi Demografis/4a. Provinsi/NTT</t>
        </is>
      </c>
      <c r="AB1" s="92" t="inlineStr">
        <is>
          <t>Informasi Demografis/4a. Provinsi/Sulawesi Selatan</t>
        </is>
      </c>
      <c r="AC1" s="92" t="inlineStr">
        <is>
          <t>district</t>
        </is>
      </c>
      <c r="AD1" s="92" t="inlineStr">
        <is>
          <t>subdistrict</t>
        </is>
      </c>
      <c r="AE1" s="92" t="inlineStr">
        <is>
          <t>village</t>
        </is>
      </c>
      <c r="AF1" s="92" t="inlineStr">
        <is>
          <t>name_cpo</t>
        </is>
      </c>
      <c r="AG1" s="92" t="inlineStr">
        <is>
          <t>plant_code</t>
        </is>
      </c>
      <c r="AH1" s="92" t="inlineStr">
        <is>
          <t>year_of_use</t>
        </is>
      </c>
      <c r="AI1" s="92" t="inlineStr">
        <is>
          <t>vpa</t>
        </is>
      </c>
      <c r="AJ1" s="92" t="inlineStr">
        <is>
          <t>status_biogas</t>
        </is>
      </c>
      <c r="AK1" s="92" t="inlineStr">
        <is>
          <t>age</t>
        </is>
      </c>
      <c r="AL1" s="92" t="inlineStr">
        <is>
          <t>gender</t>
        </is>
      </c>
      <c r="AM1" s="92" t="inlineStr">
        <is>
          <t>marriage_status</t>
        </is>
      </c>
      <c r="AN1" s="92" t="inlineStr">
        <is>
          <t>education</t>
        </is>
      </c>
      <c r="AO1" s="92" t="inlineStr">
        <is>
          <t>Informasi Demografis/10. Pekerjaan utama</t>
        </is>
      </c>
      <c r="AP1" s="92" t="inlineStr">
        <is>
          <t>Informasi Demografis/10. Pekerjaan utama/Petani</t>
        </is>
      </c>
      <c r="AQ1" s="92" t="inlineStr">
        <is>
          <t>Informasi Demografis/10. Pekerjaan utama/Peternak</t>
        </is>
      </c>
      <c r="AR1" s="92" t="inlineStr">
        <is>
          <t>Informasi Demografis/10. Pekerjaan utama/Pekerja lepas</t>
        </is>
      </c>
      <c r="AS1" s="92" t="inlineStr">
        <is>
          <t>Informasi Demografis/10. Pekerjaan utama/Wiraswasta</t>
        </is>
      </c>
      <c r="AT1" s="92" t="inlineStr">
        <is>
          <t>Informasi Demografis/10. Pekerjaan utama/Pegawai pemerintah</t>
        </is>
      </c>
      <c r="AU1" s="92" t="inlineStr">
        <is>
          <t>Informasi Demografis/10. Pekerjaan utama/Pegawai swasta</t>
        </is>
      </c>
      <c r="AV1" s="92" t="inlineStr">
        <is>
          <t>Informasi Demografis/10. Pekerjaan utama/Lainnya</t>
        </is>
      </c>
      <c r="AW1" s="92" t="inlineStr">
        <is>
          <t>Informasi Demografis/10. Pekerjaan utama/Tidak ada</t>
        </is>
      </c>
      <c r="AX1" s="92" t="inlineStr">
        <is>
          <t>Informasi Demografis/10a. Lainnya:</t>
        </is>
      </c>
      <c r="AY1" s="92" t="inlineStr">
        <is>
          <t>Informasi Demografis/11. Pekerjaan sampingan</t>
        </is>
      </c>
      <c r="AZ1" s="92" t="inlineStr">
        <is>
          <t>Informasi Demografis/11. Pekerjaan sampingan/Petani</t>
        </is>
      </c>
      <c r="BA1" s="92" t="inlineStr">
        <is>
          <t>Informasi Demografis/11. Pekerjaan sampingan/Peternak</t>
        </is>
      </c>
      <c r="BB1" s="92" t="inlineStr">
        <is>
          <t>Informasi Demografis/11. Pekerjaan sampingan/Pekerja lepas</t>
        </is>
      </c>
      <c r="BC1" s="92" t="inlineStr">
        <is>
          <t>Informasi Demografis/11. Pekerjaan sampingan/Wiraswasta</t>
        </is>
      </c>
      <c r="BD1" s="92" t="inlineStr">
        <is>
          <t>Informasi Demografis/11. Pekerjaan sampingan/Pegawai pemerintah</t>
        </is>
      </c>
      <c r="BE1" s="92" t="inlineStr">
        <is>
          <t>Informasi Demografis/11. Pekerjaan sampingan/Pegawai swasta</t>
        </is>
      </c>
      <c r="BF1" s="92" t="inlineStr">
        <is>
          <t>Informasi Demografis/11. Pekerjaan sampingan/Lainnya</t>
        </is>
      </c>
      <c r="BG1" s="92" t="inlineStr">
        <is>
          <t>Informasi Demografis/11. Pekerjaan sampingan/Tidak ada</t>
        </is>
      </c>
      <c r="BH1" s="92" t="inlineStr">
        <is>
          <t>Informasi Demografis/11a. Lainnya:</t>
        </is>
      </c>
      <c r="BI1" s="92" t="inlineStr">
        <is>
          <t>monthly_income</t>
        </is>
      </c>
      <c r="BJ1" s="92" t="inlineStr">
        <is>
          <t>hh_men</t>
        </is>
      </c>
      <c r="BK1" s="92" t="inlineStr">
        <is>
          <t>hh_women</t>
        </is>
      </c>
      <c r="BL1" s="92" t="inlineStr">
        <is>
          <t>hh_children</t>
        </is>
      </c>
      <c r="BM1" s="92" t="inlineStr">
        <is>
          <t>hh_elders</t>
        </is>
      </c>
      <c r="BN1" s="92" t="inlineStr">
        <is>
          <t>house_ownership</t>
        </is>
      </c>
      <c r="BO1" s="92" t="inlineStr">
        <is>
          <t>Informasi Demografis/15. Jenis dinding rumah</t>
        </is>
      </c>
      <c r="BP1" s="92" t="inlineStr">
        <is>
          <t>Informasi Demografis/15. Jenis dinding rumah/Permanen (dinding bata dan semen)</t>
        </is>
      </c>
      <c r="BQ1" s="92" t="inlineStr">
        <is>
          <t>Informasi Demografis/15. Jenis dinding rumah/Semi-permanen (semen dan kayu)</t>
        </is>
      </c>
      <c r="BR1" s="92" t="inlineStr">
        <is>
          <t>Informasi Demografis/15. Jenis dinding rumah/Sederhana (tripleks, pelepah kayu, anyaman bambu)</t>
        </is>
      </c>
      <c r="BS1" s="92" t="inlineStr">
        <is>
          <t>Informasi Demografis/15. Jenis dinding rumah/Seng</t>
        </is>
      </c>
      <c r="BT1" s="92" t="inlineStr">
        <is>
          <t>Informasi Demografis/15. Jenis dinding rumah/Lainnya</t>
        </is>
      </c>
      <c r="BU1" s="92" t="inlineStr">
        <is>
          <t>Informasi Demografis/15a. Lainnya:</t>
        </is>
      </c>
      <c r="BV1" s="92" t="inlineStr">
        <is>
          <t>Informasi Demografis/16. Jenis lantai rumah</t>
        </is>
      </c>
      <c r="BW1" s="92" t="inlineStr">
        <is>
          <t>Informasi Demografis/16. Jenis lantai rumah/Bambu/kayu</t>
        </is>
      </c>
      <c r="BX1" s="92" t="inlineStr">
        <is>
          <t>Informasi Demografis/16. Jenis lantai rumah/Semen</t>
        </is>
      </c>
      <c r="BY1" s="92" t="inlineStr">
        <is>
          <t>Informasi Demografis/16. Jenis lantai rumah/Keramik/ubin</t>
        </is>
      </c>
      <c r="BZ1" s="92" t="inlineStr">
        <is>
          <t>Informasi Demografis/16. Jenis lantai rumah/Tanah</t>
        </is>
      </c>
      <c r="CA1" s="92" t="inlineStr">
        <is>
          <t>Informasi Demografis/16. Jenis lantai rumah/Lainnya</t>
        </is>
      </c>
      <c r="CB1" s="92" t="inlineStr">
        <is>
          <t>Informasi Demografis/16a. Lainnya:</t>
        </is>
      </c>
      <c r="CC1" s="92" t="inlineStr">
        <is>
          <t>Informasi Demografis/17. Jenis atap rumah</t>
        </is>
      </c>
      <c r="CD1" s="92" t="inlineStr">
        <is>
          <t>Informasi Demografis/17. Jenis atap rumah/Asbes</t>
        </is>
      </c>
      <c r="CE1" s="92" t="inlineStr">
        <is>
          <t>Informasi Demografis/17. Jenis atap rumah/Atap beton</t>
        </is>
      </c>
      <c r="CF1" s="92" t="inlineStr">
        <is>
          <t>Informasi Demografis/17. Jenis atap rumah/Daun nipah/palem</t>
        </is>
      </c>
      <c r="CG1" s="92" t="inlineStr">
        <is>
          <t>Informasi Demografis/17. Jenis atap rumah/Keramik</t>
        </is>
      </c>
      <c r="CH1" s="92" t="inlineStr">
        <is>
          <t>Informasi Demografis/17. Jenis atap rumah/Seng</t>
        </is>
      </c>
      <c r="CI1" s="92" t="inlineStr">
        <is>
          <t>Informasi Demografis/17. Jenis atap rumah/Genting</t>
        </is>
      </c>
      <c r="CJ1" s="92" t="inlineStr">
        <is>
          <t>Informasi Demografis/17. Jenis atap rumah/Lainnya</t>
        </is>
      </c>
      <c r="CK1" s="92" t="inlineStr">
        <is>
          <t>Informasi Demografis/17a. Lainnya:</t>
        </is>
      </c>
      <c r="CL1" s="92" t="inlineStr">
        <is>
          <t>A. Performa Teknis Sistem Biogas /A1. Apakah terdapat instalasi biogas di rumah Anda?</t>
        </is>
      </c>
      <c r="CM1" s="92" t="inlineStr">
        <is>
          <t>year_completion</t>
        </is>
      </c>
      <c r="CN1" s="92" t="inlineStr">
        <is>
          <t>type_digester</t>
        </is>
      </c>
      <c r="CO1" s="92" t="inlineStr">
        <is>
          <t>size_digester</t>
        </is>
      </c>
      <c r="CP1" s="92" t="inlineStr">
        <is>
          <t>A. Performa Teknis Sistem Biogas /A5. Siapa yang mengajukan pemasangan biogas di rumah?</t>
        </is>
      </c>
      <c r="CQ1" s="92" t="inlineStr">
        <is>
          <t>A. Performa Teknis Sistem Biogas /A5. Siapa yang mengajukan pemasangan biogas di rumah?/a. Anggota keluarga - laki-laki</t>
        </is>
      </c>
      <c r="CR1" s="92" t="inlineStr">
        <is>
          <t>A. Performa Teknis Sistem Biogas /A5. Siapa yang mengajukan pemasangan biogas di rumah?/b. Anggota keluarga - perempuan dewasa</t>
        </is>
      </c>
      <c r="CS1" s="92" t="inlineStr">
        <is>
          <t>A. Performa Teknis Sistem Biogas /A5. Siapa yang mengajukan pemasangan biogas di rumah?/c. Koperasi</t>
        </is>
      </c>
      <c r="CT1" s="92" t="inlineStr">
        <is>
          <t>A. Performa Teknis Sistem Biogas /A5. Siapa yang mengajukan pemasangan biogas di rumah?/d. Lainnya</t>
        </is>
      </c>
      <c r="CU1" s="92" t="inlineStr">
        <is>
          <t>A. Performa Teknis Sistem Biogas /A5. Siapa yang mengajukan pemasangan biogas di rumah?/Anggota keluarga - laki-laki</t>
        </is>
      </c>
      <c r="CV1" s="92" t="inlineStr">
        <is>
          <t>A. Performa Teknis Sistem Biogas /A5. Siapa yang mengajukan pemasangan biogas di rumah?/Anggota keluarga - perempuan dewasa</t>
        </is>
      </c>
      <c r="CW1" s="92" t="inlineStr">
        <is>
          <t>A. Performa Teknis Sistem Biogas /A5. Siapa yang mengajukan pemasangan biogas di rumah?/Koperasi</t>
        </is>
      </c>
      <c r="CX1" s="92" t="inlineStr">
        <is>
          <t>A. Performa Teknis Sistem Biogas /A5. Siapa yang mengajukan pemasangan biogas di rumah?/Lainnya</t>
        </is>
      </c>
      <c r="CY1" s="92" t="inlineStr">
        <is>
          <t>A. Performa Teknis Sistem Biogas /A6. Siapa yang menyetujui pemasangan biogas?</t>
        </is>
      </c>
      <c r="CZ1" s="92" t="inlineStr">
        <is>
          <t>A. Performa Teknis Sistem Biogas /A6. Siapa yang menyetujui pemasangan biogas?/Anggota keluarga - laki-laki</t>
        </is>
      </c>
      <c r="DA1" s="92" t="inlineStr">
        <is>
          <t>A. Performa Teknis Sistem Biogas /A6. Siapa yang menyetujui pemasangan biogas?/Anggota keluarga - perempuan dewasa</t>
        </is>
      </c>
      <c r="DB1" s="92" t="inlineStr">
        <is>
          <t>A. Performa Teknis Sistem Biogas /A6. Siapa yang menyetujui pemasangan biogas?/Lainnya</t>
        </is>
      </c>
      <c r="DC1" s="92" t="inlineStr">
        <is>
          <t>A. Performa Teknis Sistem Biogas /A6-a. Lainnya:</t>
        </is>
      </c>
      <c r="DD1" s="92" t="inlineStr">
        <is>
          <t>A. Performa Teknis Sistem Biogas /A7. Siapa yang menentukan titik atau lokasi pemasangan sistem biogas?</t>
        </is>
      </c>
      <c r="DE1" s="92" t="inlineStr">
        <is>
          <t>A. Performa Teknis Sistem Biogas /A7. Siapa yang menentukan titik atau lokasi pemasangan sistem biogas?/Anggota keluarga - laki-laki</t>
        </is>
      </c>
      <c r="DF1" s="92" t="inlineStr">
        <is>
          <t>A. Performa Teknis Sistem Biogas /A7. Siapa yang menentukan titik atau lokasi pemasangan sistem biogas?/Anggota keluarga - perempuan dewasa</t>
        </is>
      </c>
      <c r="DG1" s="92" t="inlineStr">
        <is>
          <t>A. Performa Teknis Sistem Biogas /A7. Siapa yang menentukan titik atau lokasi pemasangan sistem biogas?/CPO atau pendamping</t>
        </is>
      </c>
      <c r="DH1" s="92" t="inlineStr">
        <is>
          <t>A. Performa Teknis Sistem Biogas /A7. Siapa yang menentukan titik atau lokasi pemasangan sistem biogas?/Lainnya</t>
        </is>
      </c>
      <c r="DI1" s="92" t="inlineStr">
        <is>
          <t>A. Performa Teknis Sistem Biogas /A7-a. Lainnya:</t>
        </is>
      </c>
      <c r="DJ1" s="92" t="inlineStr">
        <is>
          <t>A. Performa Teknis Sistem Biogas /A8. Siapa yang mendampingi atau mengawasi pemasangan biogas?</t>
        </is>
      </c>
      <c r="DK1" s="92" t="inlineStr">
        <is>
          <t>A. Performa Teknis Sistem Biogas /A8. Siapa yang mendampingi atau mengawasi pemasangan biogas?/Anggota keluarga - laki-laki</t>
        </is>
      </c>
      <c r="DL1" s="92" t="inlineStr">
        <is>
          <t>A. Performa Teknis Sistem Biogas /A8. Siapa yang mendampingi atau mengawasi pemasangan biogas?/Anggota keluarga - perempuan dewasa</t>
        </is>
      </c>
      <c r="DM1" s="92" t="inlineStr">
        <is>
          <t>A. Performa Teknis Sistem Biogas /A8. Siapa yang mendampingi atau mengawasi pemasangan biogas?/CPO atau pendamping</t>
        </is>
      </c>
      <c r="DN1" s="92" t="inlineStr">
        <is>
          <t>A. Performa Teknis Sistem Biogas /A8. Siapa yang mendampingi atau mengawasi pemasangan biogas?/Lainnya</t>
        </is>
      </c>
      <c r="DO1" s="92" t="inlineStr">
        <is>
          <t>A. Performa Teknis Sistem Biogas /A8-a. Lainnya:</t>
        </is>
      </c>
      <c r="DP1" s="92" t="inlineStr">
        <is>
          <t>A. Performa Teknis Sistem Biogas /A9. Apakah sistem biogas Anda masih berfungsi dengan baik?</t>
        </is>
      </c>
      <c r="DQ1" s="92" t="inlineStr">
        <is>
          <t>A. Performa Teknis Sistem Biogas /A10. Sejak kapan digester biogas Anda tidak berfungsi?</t>
        </is>
      </c>
      <c r="DR1" s="92" t="inlineStr">
        <is>
          <t>A. Performa Teknis Sistem Biogas /A11. Apa saja penyebab sistem biogas Anda tidak berfungsi atau difungsikan lagi?</t>
        </is>
      </c>
      <c r="DS1" s="92" t="inlineStr">
        <is>
          <t>A. Performa Teknis Sistem Biogas /A11-a. Lainnya:</t>
        </is>
      </c>
      <c r="DT1" s="92" t="inlineStr">
        <is>
          <t>A. Performa Teknis Sistem Biogas /A12. Apabila menjawab masalah teknis, bagian apa yang mengalami kerusakan?</t>
        </is>
      </c>
      <c r="DU1" s="92" t="inlineStr">
        <is>
          <t>A. Performa Teknis Sistem Biogas /A12. Apabila menjawab masalah teknis, bagian apa yang mengalami kerusakan?/Kompor</t>
        </is>
      </c>
      <c r="DV1" s="92" t="inlineStr">
        <is>
          <t>A. Performa Teknis Sistem Biogas /A12. Apabila menjawab masalah teknis, bagian apa yang mengalami kerusakan?/Lampu</t>
        </is>
      </c>
      <c r="DW1" s="92" t="inlineStr">
        <is>
          <t>A. Performa Teknis Sistem Biogas /A12. Apabila menjawab masalah teknis, bagian apa yang mengalami kerusakan?/Keran gas (Tap)</t>
        </is>
      </c>
      <c r="DX1" s="92" t="inlineStr">
        <is>
          <t>A. Performa Teknis Sistem Biogas /A12. Apabila menjawab masalah teknis, bagian apa yang mengalami kerusakan?/Manometer</t>
        </is>
      </c>
      <c r="DY1" s="92" t="inlineStr">
        <is>
          <t>A. Performa Teknis Sistem Biogas /A12. Apabila menjawab masalah teknis, bagian apa yang mengalami kerusakan?/Pipa gas utama</t>
        </is>
      </c>
      <c r="DZ1" s="92" t="inlineStr">
        <is>
          <t>A. Performa Teknis Sistem Biogas /A12. Apabila menjawab masalah teknis, bagian apa yang mengalami kerusakan?/Katup gas utama</t>
        </is>
      </c>
      <c r="EA1" s="92" t="inlineStr">
        <is>
          <t>A. Performa Teknis Sistem Biogas /A12. Apabila menjawab masalah teknis, bagian apa yang mengalami kerusakan?/Turet</t>
        </is>
      </c>
      <c r="EB1" s="92" t="inlineStr">
        <is>
          <t>A. Performa Teknis Sistem Biogas /A12. Apabila menjawab masalah teknis, bagian apa yang mengalami kerusakan?/Mixer</t>
        </is>
      </c>
      <c r="EC1" s="92" t="inlineStr">
        <is>
          <t>A. Performa Teknis Sistem Biogas /A12. Apabila menjawab masalah teknis, bagian apa yang mengalami kerusakan?/Inlet</t>
        </is>
      </c>
      <c r="ED1" s="92" t="inlineStr">
        <is>
          <t>A. Performa Teknis Sistem Biogas /A12. Apabila menjawab masalah teknis, bagian apa yang mengalami kerusakan?/Reaktor biogas (penampung gas, digester, manhole, outlet, dan overflow)</t>
        </is>
      </c>
      <c r="EE1" s="92" t="inlineStr">
        <is>
          <t>A. Performa Teknis Sistem Biogas /A12. Apabila menjawab masalah teknis, bagian apa yang mengalami kerusakan?/Saluran Pipa Gas</t>
        </is>
      </c>
      <c r="EF1" s="92" t="inlineStr">
        <is>
          <t>A. Performa Teknis Sistem Biogas /A12. Apabila menjawab masalah teknis, bagian apa yang mengalami kerusakan?/Water drain (penguras air/pemisah air)</t>
        </is>
      </c>
      <c r="EG1" s="92" t="inlineStr">
        <is>
          <t>A. Performa Teknis Sistem Biogas /A12. Apabila menjawab masalah teknis, bagian apa yang mengalami kerusakan?/Saluran air (Water drain)</t>
        </is>
      </c>
      <c r="EH1" s="92" t="inlineStr">
        <is>
          <t>A. Performa Teknis Sistem Biogas /A12. Apabila menjawab masalah teknis, bagian apa yang mengalami kerusakan?/Bio-Slurry Outlet (Lubang Bio-slurry)</t>
        </is>
      </c>
      <c r="EI1" s="92" t="inlineStr">
        <is>
          <t>A. Performa Teknis Sistem Biogas /A13. Masalah non-teknis apa yang pernah Anda hadapi sebagai pengguna biogas?</t>
        </is>
      </c>
      <c r="EJ1" s="92" t="inlineStr">
        <is>
          <t>A. Performa Teknis Sistem Biogas /A13. Masalah non-teknis apa yang pernah Anda hadapi sebagai pengguna biogas?/Konflik dengan anggota keluarga atau masyarakat terkait penggunaan biogas</t>
        </is>
      </c>
      <c r="EK1" s="92" t="inlineStr">
        <is>
          <t>A. Performa Teknis Sistem Biogas /A13. Masalah non-teknis apa yang pernah Anda hadapi sebagai pengguna biogas?/Kurangnya dukungan atau pemantauan dari pemerintah atau CPO</t>
        </is>
      </c>
      <c r="EL1" s="92" t="inlineStr">
        <is>
          <t>A. Performa Teknis Sistem Biogas /A13. Masalah non-teknis apa yang pernah Anda hadapi sebagai pengguna biogas?/Keterbatasan akses terhadap informasi atau pelatihan terkait biogas</t>
        </is>
      </c>
      <c r="EM1" s="92" t="inlineStr">
        <is>
          <t>A. Performa Teknis Sistem Biogas /A13. Masalah non-teknis apa yang pernah Anda hadapi sebagai pengguna biogas?/Tidak ada masalah</t>
        </is>
      </c>
      <c r="EN1" s="92" t="inlineStr">
        <is>
          <t>A. Performa Teknis Sistem Biogas /A13. Masalah non-teknis apa yang pernah Anda hadapi sebagai pengguna biogas?/Lainnya</t>
        </is>
      </c>
      <c r="EO1" s="92" t="inlineStr">
        <is>
          <t>A. Performa Teknis Sistem Biogas /A13-a. Lainnya:</t>
        </is>
      </c>
      <c r="EP1" s="92" t="inlineStr">
        <is>
          <t>A. Performa Teknis Sistem Biogas /A14. Apakah Anda sebagai pengguna biogas menerima instruksi yang jelas terkait pengoperasian dan perawatan sistem biogas?</t>
        </is>
      </c>
      <c r="EQ1" s="92" t="inlineStr">
        <is>
          <t>A. Performa Teknis Sistem Biogas /A15. Dalam bentuk apa Anda menerima instruksi tersebut?</t>
        </is>
      </c>
      <c r="ER1" s="92" t="inlineStr">
        <is>
          <t>A. Performa Teknis Sistem Biogas /A16. Siapa yang menyelenggarakan pelatihan atau memberikan instruksi tersebut?</t>
        </is>
      </c>
      <c r="ES1" s="92" t="inlineStr">
        <is>
          <t>A. Performa Teknis Sistem Biogas /A16. Siapa yang menyelenggarakan pelatihan atau memberikan instruksi tersebut?/CPO atau pendamping</t>
        </is>
      </c>
      <c r="ET1" s="92" t="inlineStr">
        <is>
          <t>A. Performa Teknis Sistem Biogas /A16. Siapa yang menyelenggarakan pelatihan atau memberikan instruksi tersebut?/Staff BIRU</t>
        </is>
      </c>
      <c r="EU1" s="92" t="inlineStr">
        <is>
          <t>A. Performa Teknis Sistem Biogas /A16. Siapa yang menyelenggarakan pelatihan atau memberikan instruksi tersebut?/Pegawai koperasi</t>
        </is>
      </c>
      <c r="EV1" s="92" t="inlineStr">
        <is>
          <t>A. Performa Teknis Sistem Biogas /A16. Siapa yang menyelenggarakan pelatihan atau memberikan instruksi tersebut?/Lainnya</t>
        </is>
      </c>
      <c r="EW1" s="92" t="inlineStr">
        <is>
          <t>A. Performa Teknis Sistem Biogas /A16-a. Lainnya:</t>
        </is>
      </c>
      <c r="EX1" s="92" t="inlineStr">
        <is>
          <t>A. Performa Teknis Sistem Biogas /A17. Siapa yang menerima pelatihan atau instruksi tersebut?</t>
        </is>
      </c>
      <c r="EY1" s="92" t="inlineStr">
        <is>
          <t>A. Performa Teknis Sistem Biogas /A17. Siapa yang menerima pelatihan atau instruksi tersebut?/Anggota keluarga - Laki-laki</t>
        </is>
      </c>
      <c r="EZ1" s="92" t="inlineStr">
        <is>
          <t>A. Performa Teknis Sistem Biogas /A17. Siapa yang menerima pelatihan atau instruksi tersebut?/Anggota keluarga - Perempuan dewasa</t>
        </is>
      </c>
      <c r="FA1" s="92" t="inlineStr">
        <is>
          <t>A. Performa Teknis Sistem Biogas /A17. Siapa yang menerima pelatihan atau instruksi tersebut?/Lainnya</t>
        </is>
      </c>
      <c r="FB1" s="92" t="inlineStr">
        <is>
          <t>A. Performa Teknis Sistem Biogas /A17-a. Lainnya:</t>
        </is>
      </c>
      <c r="FC1" s="92" t="inlineStr">
        <is>
          <t>A. Performa Teknis Sistem Biogas /A18. Seberapa sering Anda melakukan perawatan atau perbaikan pada sistem biogas?</t>
        </is>
      </c>
      <c r="FD1" s="92" t="inlineStr">
        <is>
          <t>A. Performa Teknis Sistem Biogas /A19. Berapa biaya pemeliharaan tahunan instalasi biogas Anda?</t>
        </is>
      </c>
      <c r="FE1" s="92" t="inlineStr">
        <is>
          <t>A. Performa Teknis Sistem Biogas /A20. Apakah Anda mengetahui cara membaca manometer? Yang jika air  berada di angka 0-15, maka Anda tidak dapat menggunakan kompornya?</t>
        </is>
      </c>
      <c r="FF1" s="92" t="inlineStr">
        <is>
          <t>A. Performa Teknis Sistem Biogas /A21. Seberapa sering Anda membaca manometer?</t>
        </is>
      </c>
      <c r="FG1" s="92" t="inlineStr">
        <is>
          <t>A. Performa Teknis Sistem Biogas /A22. Apakah Anda mengetahui cara membersihkan setiap komponen dari  kompor biogas?</t>
        </is>
      </c>
      <c r="FH1" s="92" t="inlineStr">
        <is>
          <t>A. Performa Teknis Sistem Biogas /A23. Seberapa sering Anda membersihkan tiap komponen kompor biogas?</t>
        </is>
      </c>
      <c r="FI1" s="92" t="inlineStr">
        <is>
          <t>A. Performa Teknis Sistem Biogas /A24. Apakah Anda mengetahui cara menyalakan kompor yang benar, yaitu dengan menyalakan korek terlebih dahulu lalu gas di atas kompor?</t>
        </is>
      </c>
      <c r="FJ1" s="92" t="inlineStr">
        <is>
          <t>A. Performa Teknis Sistem Biogas /A25. Seberapa sering Anda menyalakan kompor dengan cara yang benar?</t>
        </is>
      </c>
      <c r="FK1" s="92" t="inlineStr">
        <is>
          <t>A. Performa Teknis Sistem Biogas /A26. Apakah Anda mengetahui cara mengecek kebocoran gas dengan benar, yaitu menggunakan sabun dan tanpa api?</t>
        </is>
      </c>
      <c r="FL1" s="92" t="inlineStr">
        <is>
          <t>A. Performa Teknis Sistem Biogas /A27. Seberapa sering Anda mengecek kebocoran gas dengan benar?</t>
        </is>
      </c>
      <c r="FM1" s="92" t="inlineStr">
        <is>
          <t>A. Performa Teknis Sistem Biogas /A28. Apakah Anda mengetahui cara membersihkan luapan (lubang saluran slurry) dan saluran keluar dari kotoran yang mengeras?</t>
        </is>
      </c>
      <c r="FN1" s="92" t="inlineStr">
        <is>
          <t>A. Performa Teknis Sistem Biogas /A29. Seberapa sering Anda membersihkan saluran slurry dan saluran keluar tersebut?</t>
        </is>
      </c>
      <c r="FO1" s="92" t="inlineStr">
        <is>
          <t>A. Performa Teknis Sistem Biogas /A30. Apakah Anda mengetahui cara mengeringkan pengering air?</t>
        </is>
      </c>
      <c r="FP1" s="92" t="inlineStr">
        <is>
          <t>A. Performa Teknis Sistem Biogas /A31. Seberapa sering Anda mengeringkan pengering air?</t>
        </is>
      </c>
      <c r="FQ1" s="92" t="inlineStr">
        <is>
          <t>A. Performa Teknis Sistem Biogas /A32. Apakah Anda mengetahui bahwa outlet beton harus selalu ditutup?</t>
        </is>
      </c>
      <c r="FR1" s="92" t="inlineStr">
        <is>
          <t>A. Performa Teknis Sistem Biogas /A32-a. Apakah Anda yakin bahwa outlet tersebut dipastikan akan ditutup kembali setelah pengecekan atau pembersihan?</t>
        </is>
      </c>
      <c r="FS1" s="92" t="inlineStr">
        <is>
          <t>A. Performa Teknis Sistem Biogas /A33. Apakah Anda mengetahui bahwa gas tap harus ditutup jika tidak digunakan?</t>
        </is>
      </c>
      <c r="FT1" s="92" t="inlineStr">
        <is>
          <t>A. Performa Teknis Sistem Biogas /A34. Apakah Anda menutup kembali gas tap tersebut jika tidak digunakan?</t>
        </is>
      </c>
      <c r="FU1" s="92" t="inlineStr">
        <is>
          <t>A. Performa Teknis Sistem Biogas /A35. Siapa yang bertanggung jawab untuk pengoperasian dan perawatan biogas, termasuk pengumpulan kotoran ternak?</t>
        </is>
      </c>
      <c r="FV1" s="92" t="inlineStr">
        <is>
          <t>A. Performa Teknis Sistem Biogas /A35. Siapa yang bertanggung jawab untuk pengoperasian dan perawatan biogas, termasuk pengumpulan kotoran ternak? /Laki-laki dewasa</t>
        </is>
      </c>
      <c r="FW1" s="92" t="inlineStr">
        <is>
          <t>A. Performa Teknis Sistem Biogas /A35. Siapa yang bertanggung jawab untuk pengoperasian dan perawatan biogas, termasuk pengumpulan kotoran ternak? /Perempuan dewasa</t>
        </is>
      </c>
      <c r="FX1" s="92" t="inlineStr">
        <is>
          <t>A. Performa Teknis Sistem Biogas /A35. Siapa yang bertanggung jawab untuk pengoperasian dan perawatan biogas, termasuk pengumpulan kotoran ternak? /Anak-anak</t>
        </is>
      </c>
      <c r="FY1" s="92" t="inlineStr">
        <is>
          <t>A. Performa Teknis Sistem Biogas /A35. Siapa yang bertanggung jawab untuk pengoperasian dan perawatan biogas, termasuk pengumpulan kotoran ternak? /Pekerja tambahan</t>
        </is>
      </c>
      <c r="FZ1" s="92" t="inlineStr">
        <is>
          <t>A. Performa Teknis Sistem Biogas /A36. Seberapa paham Anda mengenai langkah-langkah keselamatan dalam operasi dan pemeliharaan biogas?</t>
        </is>
      </c>
      <c r="GA1" s="92" t="inlineStr">
        <is>
          <t>A. Performa Teknis Sistem Biogas /A37. Jika Anda memahami, dari mana Anda mengetahui langkah-langkah tersebut?</t>
        </is>
      </c>
      <c r="GB1" s="92" t="inlineStr">
        <is>
          <t>A. Performa Teknis Sistem Biogas /A37. Jika Anda memahami, dari mana Anda mengetahui langkah-langkah tersebut?/CPO</t>
        </is>
      </c>
      <c r="GC1" s="92" t="inlineStr">
        <is>
          <t>A. Performa Teknis Sistem Biogas /A37. Jika Anda memahami, dari mana Anda mengetahui langkah-langkah tersebut?/Pelatihan</t>
        </is>
      </c>
      <c r="GD1" s="92" t="inlineStr">
        <is>
          <t>A. Performa Teknis Sistem Biogas /A37. Jika Anda memahami, dari mana Anda mengetahui langkah-langkah tersebut?/Teman/keluarga</t>
        </is>
      </c>
      <c r="GE1" s="92" t="inlineStr">
        <is>
          <t>A. Performa Teknis Sistem Biogas /A37. Jika Anda memahami, dari mana Anda mengetahui langkah-langkah tersebut?/Lainnya</t>
        </is>
      </c>
      <c r="GF1" s="92" t="inlineStr">
        <is>
          <t>A. Performa Teknis Sistem Biogas /A37-a. Lainnya:</t>
        </is>
      </c>
      <c r="GG1" s="92" t="inlineStr">
        <is>
          <t>A. Performa Teknis Sistem Biogas /A38. Seberapa sering Anda menerapkan langkah-langkah keselamatan ini?</t>
        </is>
      </c>
      <c r="GH1" s="92" t="inlineStr">
        <is>
          <t>A. Performa Teknis Sistem Biogas /A39. Apakah Anda pernah mempromosikan manfaat biogas kepada orang  lain?</t>
        </is>
      </c>
      <c r="GI1" s="92" t="inlineStr">
        <is>
          <t>A. Performa Teknis Sistem Biogas /A40. Jika pernah melakukan promosi, kepada siapa saja Anda mempromosikan biogas?</t>
        </is>
      </c>
      <c r="GJ1" s="92" t="inlineStr">
        <is>
          <t>A. Performa Teknis Sistem Biogas /A40. Jika pernah melakukan promosi, kepada siapa saja Anda mempromosikan biogas? /Tetangga</t>
        </is>
      </c>
      <c r="GK1" s="92" t="inlineStr">
        <is>
          <t>A. Performa Teknis Sistem Biogas /A40. Jika pernah melakukan promosi, kepada siapa saja Anda mempromosikan biogas? /Teman/keluarga</t>
        </is>
      </c>
      <c r="GL1" s="92" t="inlineStr">
        <is>
          <t>A. Performa Teknis Sistem Biogas /A40. Jika pernah melakukan promosi, kepada siapa saja Anda mempromosikan biogas? /Komunitas lokal</t>
        </is>
      </c>
      <c r="GM1" s="92" t="inlineStr">
        <is>
          <t>A. Performa Teknis Sistem Biogas /A40. Jika pernah melakukan promosi, kepada siapa saja Anda mempromosikan biogas? /Lainnya</t>
        </is>
      </c>
      <c r="GN1" s="92" t="inlineStr">
        <is>
          <t>A. Performa Teknis Sistem Biogas /A40-a. Lainnya:</t>
        </is>
      </c>
      <c r="GO1" s="92" t="inlineStr">
        <is>
          <t>A. Performa Teknis Sistem Biogas /A41. Apakah Anda akan merekomendasikan penggunaan Biogas?</t>
        </is>
      </c>
      <c r="GP1" s="92" t="inlineStr">
        <is>
          <t>B1_biogas_use</t>
        </is>
      </c>
      <c r="GQ1" s="92" t="inlineStr">
        <is>
          <t>B2_fuel</t>
        </is>
      </c>
      <c r="GR1" s="92" t="inlineStr">
        <is>
          <t>B2-a_LPG</t>
        </is>
      </c>
      <c r="GS1" s="92" t="inlineStr">
        <is>
          <t>B2-b_firewood</t>
        </is>
      </c>
      <c r="GT1" s="92" t="inlineStr">
        <is>
          <t>B2-c_kerosene</t>
        </is>
      </c>
      <c r="GU1" s="92" t="inlineStr">
        <is>
          <t>B2-d_agriculture-waste</t>
        </is>
      </c>
      <c r="GV1" s="92" t="inlineStr">
        <is>
          <t>B2-e_animal-manure</t>
        </is>
      </c>
      <c r="GW1" s="92" t="inlineStr">
        <is>
          <t>B2-f_charcoal</t>
        </is>
      </c>
      <c r="GX1" s="92" t="inlineStr">
        <is>
          <t>B2-g_other</t>
        </is>
      </c>
      <c r="GY1" s="92" t="inlineStr">
        <is>
          <t>B. Energi, Pengurangan Emisi, dan Dampak Terhadap Lingkungan /B2-a. Lainnya:</t>
        </is>
      </c>
      <c r="GZ1" s="92" t="inlineStr">
        <is>
          <t>B. Energi, Pengurangan Emisi, dan Dampak Terhadap Lingkungan /B3. Apakah masih ingat dengan harga bahan bakar sebelum menggunakan biogas?</t>
        </is>
      </c>
      <c r="HA1" s="92" t="inlineStr">
        <is>
          <t>B4-a1_firewoord_qty</t>
        </is>
      </c>
      <c r="HB1" s="92" t="inlineStr">
        <is>
          <t>B4-a2_firewoord_price</t>
        </is>
      </c>
      <c r="HC1" s="92" t="inlineStr">
        <is>
          <t>B5-a1_firewoord_qty</t>
        </is>
      </c>
      <c r="HD1" s="92" t="inlineStr">
        <is>
          <t>B5-a2_firewoord_price</t>
        </is>
      </c>
      <c r="HE1" s="92" t="inlineStr">
        <is>
          <t>B4-b1_LPG_qty</t>
        </is>
      </c>
      <c r="HF1" s="92" t="inlineStr">
        <is>
          <t>B4-b2_LPG_price</t>
        </is>
      </c>
      <c r="HG1" s="92" t="inlineStr">
        <is>
          <t>B5-b1_LPG_qty</t>
        </is>
      </c>
      <c r="HH1" s="92" t="inlineStr">
        <is>
          <t>B5-b2_LPG_qty</t>
        </is>
      </c>
      <c r="HI1" s="92" t="inlineStr">
        <is>
          <t>B4-c1_agricultural-waste_qty</t>
        </is>
      </c>
      <c r="HJ1" s="92" t="inlineStr">
        <is>
          <t>B4-c2_agricultural-waste_price</t>
        </is>
      </c>
      <c r="HK1" s="92" t="inlineStr">
        <is>
          <t>B5-c1_agricultural-waste_qty</t>
        </is>
      </c>
      <c r="HL1" s="92" t="inlineStr">
        <is>
          <t>B5-c2_agricultural-waste_price</t>
        </is>
      </c>
      <c r="HM1" s="92" t="inlineStr">
        <is>
          <t>B4-d1_animal-manure_qty</t>
        </is>
      </c>
      <c r="HN1" s="92" t="inlineStr">
        <is>
          <t>B4-d2_animal-manure_pride</t>
        </is>
      </c>
      <c r="HO1" s="92" t="inlineStr">
        <is>
          <t>B5-d1_animal-manure_qty</t>
        </is>
      </c>
      <c r="HP1" s="92" t="inlineStr">
        <is>
          <t>B5-d2_animal-manure_pride</t>
        </is>
      </c>
      <c r="HQ1" s="92" t="inlineStr">
        <is>
          <t>B4-e1_charcoal_qty</t>
        </is>
      </c>
      <c r="HR1" s="92" t="inlineStr">
        <is>
          <t>B4-e2_charcoal_priee</t>
        </is>
      </c>
      <c r="HS1" s="92" t="inlineStr">
        <is>
          <t>B5-e1_charcoal_qty</t>
        </is>
      </c>
      <c r="HT1" s="92" t="inlineStr">
        <is>
          <t>B5-e2_charcoal_priee</t>
        </is>
      </c>
      <c r="HU1" s="92" t="inlineStr">
        <is>
          <t>B4-f1_kerosene_qty</t>
        </is>
      </c>
      <c r="HV1" s="92" t="inlineStr">
        <is>
          <t>B4-f2_kerosene_priff</t>
        </is>
      </c>
      <c r="HW1" s="92" t="inlineStr">
        <is>
          <t>B5-f1_kerosene_qty</t>
        </is>
      </c>
      <c r="HX1" s="92" t="inlineStr">
        <is>
          <t>B5-f2_kerosene_priff</t>
        </is>
      </c>
      <c r="HY1" s="92" t="inlineStr">
        <is>
          <t>B6-a1_firewood_reduction_mass</t>
        </is>
      </c>
      <c r="HZ1" s="92" t="inlineStr">
        <is>
          <t>B6-a2_firewood_reduction_price</t>
        </is>
      </c>
      <c r="IA1" s="92" t="inlineStr">
        <is>
          <t>B6-b1_LPG_reduction_mass</t>
        </is>
      </c>
      <c r="IB1" s="92" t="inlineStr">
        <is>
          <t>B6-b2_LPG_reduction_price</t>
        </is>
      </c>
      <c r="IC1" s="92" t="inlineStr">
        <is>
          <t>B6-c1_agriculture-waste_reduction_mass</t>
        </is>
      </c>
      <c r="ID1" s="92" t="inlineStr">
        <is>
          <t>B6-c2_agriculture-waste_reduction_price</t>
        </is>
      </c>
      <c r="IE1" s="92" t="inlineStr">
        <is>
          <t>B6-d1_animal-manure_reduction_mass</t>
        </is>
      </c>
      <c r="IF1" s="92" t="inlineStr">
        <is>
          <t>B6-d2_animal-manure_reduction_price</t>
        </is>
      </c>
      <c r="IG1" s="92" t="inlineStr">
        <is>
          <t>B6-e1_charcoal_reduction_mass</t>
        </is>
      </c>
      <c r="IH1" s="92" t="inlineStr">
        <is>
          <t>B6-e2_charcoal_reduction_price</t>
        </is>
      </c>
      <c r="II1" s="92" t="inlineStr">
        <is>
          <t>B6-f1_kerosene_reduction_mass</t>
        </is>
      </c>
      <c r="IJ1" s="92" t="inlineStr">
        <is>
          <t>B6-f2_kerosene_reduction_price</t>
        </is>
      </c>
      <c r="IK1" s="92" t="inlineStr">
        <is>
          <t>B. Energi, Pengurangan Emisi, dan Dampak Terhadap Lingkungan /B7. Berapa kilogram bahan bakar (kotoran ternak) yang Anda gunakan untuk biogas per hari?</t>
        </is>
      </c>
      <c r="IL1" s="92" t="inlineStr">
        <is>
          <t>B. Energi, Pengurangan Emisi, dan Dampak Terhadap Lingkungan /B8. Berapa lama rata-rata kompor biogas Anda menyala setiap hari?</t>
        </is>
      </c>
      <c r="IM1" s="92" t="inlineStr">
        <is>
          <t>B. Energi, Pengurangan Emisi, dan Dampak Terhadap Lingkungan /B9. Apakah penggunaan biogas membantu mengurangi penebangan kayu untuk kebutuhan bahan bakar?</t>
        </is>
      </c>
      <c r="IN1" s="92" t="inlineStr">
        <is>
          <t>C. Dampak Kesehatan dan Sanitasi /C1. Apakah Anda merenovasi atau membuat dapur baru untuk memasak menggunakan biogas?</t>
        </is>
      </c>
      <c r="IO1" s="92" t="inlineStr">
        <is>
          <t>C. Dampak Kesehatan dan Sanitasi /C2. Bagaimana perbandingan kebersihan dapur setelah menggunakan biogas?</t>
        </is>
      </c>
      <c r="IP1" s="92" t="inlineStr">
        <is>
          <t>C. Dampak Kesehatan dan Sanitasi /C3. Seberapa sering Anda terpapar asap di dapur setelah menggunakan biogas?</t>
        </is>
      </c>
      <c r="IQ1" s="92" t="inlineStr">
        <is>
          <t>C. Dampak Kesehatan dan Sanitasi /C4. Setelah menggunakan biogas, bagaimana perbandingan Anda atau anggota keluarga mengalami masalah pernafasan?</t>
        </is>
      </c>
      <c r="IR1" s="92" t="inlineStr">
        <is>
          <t>C. Dampak Kesehatan dan Sanitasi /C5. Siapa yang pernah mengalami infeksi pernapasan SEBELUM menggunakan biogas?</t>
        </is>
      </c>
      <c r="IS1" s="92" t="inlineStr">
        <is>
          <t>C. Dampak Kesehatan dan Sanitasi /C5. Siapa yang pernah mengalami infeksi pernapasan SEBELUM menggunakan biogas? /Laki-laki dewasa</t>
        </is>
      </c>
      <c r="IT1" s="92" t="inlineStr">
        <is>
          <t>C. Dampak Kesehatan dan Sanitasi /C5. Siapa yang pernah mengalami infeksi pernapasan SEBELUM menggunakan biogas? /Perempuan dewasa</t>
        </is>
      </c>
      <c r="IU1" s="92" t="inlineStr">
        <is>
          <t>C. Dampak Kesehatan dan Sanitasi /C5. Siapa yang pernah mengalami infeksi pernapasan SEBELUM menggunakan biogas? /Anak-anak (0-18 tahun)</t>
        </is>
      </c>
      <c r="IV1" s="92" t="inlineStr">
        <is>
          <t>C. Dampak Kesehatan dan Sanitasi /C6. Siapa yang pernah mengalami infeksi pernapasan SETELAH menggunakan biogas?</t>
        </is>
      </c>
      <c r="IW1" s="92" t="inlineStr">
        <is>
          <t>C. Dampak Kesehatan dan Sanitasi /C6. Siapa yang pernah mengalami infeksi pernapasan SETELAH menggunakan biogas? /Laki-laki dewasa</t>
        </is>
      </c>
      <c r="IX1" s="92" t="inlineStr">
        <is>
          <t>C. Dampak Kesehatan dan Sanitasi /C6. Siapa yang pernah mengalami infeksi pernapasan SETELAH menggunakan biogas? /Perempuan dewasa</t>
        </is>
      </c>
      <c r="IY1" s="92" t="inlineStr">
        <is>
          <t>C. Dampak Kesehatan dan Sanitasi /C6. Siapa yang pernah mengalami infeksi pernapasan SETELAH menggunakan biogas? /Anak-anak (0-18 tahun)</t>
        </is>
      </c>
      <c r="IZ1" s="92" t="inlineStr">
        <is>
          <t>C. Dampak Kesehatan dan Sanitasi /C7. SETELAH menggunakan biogas, bagaimana perbandingan Anda atau anggota keluarga mengalami masalah iritasi mata?</t>
        </is>
      </c>
      <c r="JA1" s="92" t="inlineStr">
        <is>
          <t>C. Dampak Kesehatan dan Sanitasi /C8. Siapa yang pernah mengalami masalah iritasi mata SEBELUM menggunakan biogas?</t>
        </is>
      </c>
      <c r="JB1" s="92" t="inlineStr">
        <is>
          <t>C. Dampak Kesehatan dan Sanitasi /C8. Siapa yang pernah mengalami masalah iritasi mata SEBELUM menggunakan biogas? /Laki-laki dewasa</t>
        </is>
      </c>
      <c r="JC1" s="92" t="inlineStr">
        <is>
          <t>C. Dampak Kesehatan dan Sanitasi /C8. Siapa yang pernah mengalami masalah iritasi mata SEBELUM menggunakan biogas? /Perempuan dewasa</t>
        </is>
      </c>
      <c r="JD1" s="92" t="inlineStr">
        <is>
          <t>C. Dampak Kesehatan dan Sanitasi /C8. Siapa yang pernah mengalami masalah iritasi mata SEBELUM menggunakan biogas? /Anak-anak (0-18 tahun)</t>
        </is>
      </c>
      <c r="JE1" s="92" t="inlineStr">
        <is>
          <t>C. Dampak Kesehatan dan Sanitasi /C9. Siapa yang pernah mengalami masalah iritasi mata SETELAH menggunakan biogas?</t>
        </is>
      </c>
      <c r="JF1" s="92" t="inlineStr">
        <is>
          <t>C. Dampak Kesehatan dan Sanitasi /C9. Siapa yang pernah mengalami masalah iritasi mata SETELAH menggunakan biogas? /Laki-laki dewasa</t>
        </is>
      </c>
      <c r="JG1" s="92" t="inlineStr">
        <is>
          <t>C. Dampak Kesehatan dan Sanitasi /C9. Siapa yang pernah mengalami masalah iritasi mata SETELAH menggunakan biogas? /Perempuan dewasa</t>
        </is>
      </c>
      <c r="JH1" s="92" t="inlineStr">
        <is>
          <t>C. Dampak Kesehatan dan Sanitasi /C9. Siapa yang pernah mengalami masalah iritasi mata SETELAH menggunakan biogas? /Anak-anak (0-18 tahun)</t>
        </is>
      </c>
      <c r="JI1" s="92" t="inlineStr">
        <is>
          <t>C. Dampak Kesehatan dan Sanitasi /C10. SETELAH menggunakan biogas, bagaimana perbandingan Anda atau anggota keluarga mengalami penyakit saluran pencernaan?</t>
        </is>
      </c>
      <c r="JJ1" s="92" t="inlineStr">
        <is>
          <t>C. Dampak Kesehatan dan Sanitasi /C11. Siapa yang pernah mengalami penyakit saluran pencernaan SEBELUM menggunakan biogas?</t>
        </is>
      </c>
      <c r="JK1" s="92" t="inlineStr">
        <is>
          <t>C. Dampak Kesehatan dan Sanitasi /C11. Siapa yang pernah mengalami penyakit saluran pencernaan SEBELUM menggunakan biogas? /Laki-laki dewasa</t>
        </is>
      </c>
      <c r="JL1" s="92" t="inlineStr">
        <is>
          <t>C. Dampak Kesehatan dan Sanitasi /C11. Siapa yang pernah mengalami penyakit saluran pencernaan SEBELUM menggunakan biogas? /Perempuan dewasa</t>
        </is>
      </c>
      <c r="JM1" s="92" t="inlineStr">
        <is>
          <t>C. Dampak Kesehatan dan Sanitasi /C11. Siapa yang pernah mengalami penyakit saluran pencernaan SEBELUM menggunakan biogas? /Anak-anak (0-18 tahun)</t>
        </is>
      </c>
      <c r="JN1" s="92" t="inlineStr">
        <is>
          <t>C. Dampak Kesehatan dan Sanitasi /C12. Siapa yang pernah mengalami penyakit saluran pencernaan SETELAH menggunakan biogas?</t>
        </is>
      </c>
      <c r="JO1" s="92" t="inlineStr">
        <is>
          <t>C. Dampak Kesehatan dan Sanitasi /C12. Siapa yang pernah mengalami penyakit saluran pencernaan SETELAH menggunakan biogas? /Laki-laki dewasa</t>
        </is>
      </c>
      <c r="JP1" s="92" t="inlineStr">
        <is>
          <t>C. Dampak Kesehatan dan Sanitasi /C12. Siapa yang pernah mengalami penyakit saluran pencernaan SETELAH menggunakan biogas? /Perempuan dewasa</t>
        </is>
      </c>
      <c r="JQ1" s="92" t="inlineStr">
        <is>
          <t>C. Dampak Kesehatan dan Sanitasi /C12. Siapa yang pernah mengalami penyakit saluran pencernaan SETELAH menggunakan biogas? /Anak-anak (0-18 tahun)</t>
        </is>
      </c>
      <c r="JR1" s="92" t="inlineStr">
        <is>
          <t>C. Dampak Kesehatan dan Sanitasi /C13. SETELAH menggunakan biogas, bagaimana perbandingan Anda atau anggota keluarga pernah mengalami penyakit yang disebabkan gigitan nyamuk? contoh: malaria, demam berdarah, cikungunya, dan lain sebagainya.</t>
        </is>
      </c>
      <c r="JS1" s="92" t="inlineStr">
        <is>
          <t>C. Dampak Kesehatan dan Sanitasi /C14. Siapa yang pernah mengalami penyakit akibat gigitan nyamuk SEBELUM menggunakan biogas?</t>
        </is>
      </c>
      <c r="JT1" s="92" t="inlineStr">
        <is>
          <t>C. Dampak Kesehatan dan Sanitasi /C14. Siapa yang pernah mengalami penyakit akibat gigitan nyamuk SEBELUM menggunakan biogas? /Laki-laki dewasa</t>
        </is>
      </c>
      <c r="JU1" s="92" t="inlineStr">
        <is>
          <t>C. Dampak Kesehatan dan Sanitasi /C14. Siapa yang pernah mengalami penyakit akibat gigitan nyamuk SEBELUM menggunakan biogas? /Perempuan dewasa</t>
        </is>
      </c>
      <c r="JV1" s="92" t="inlineStr">
        <is>
          <t>C. Dampak Kesehatan dan Sanitasi /C14. Siapa yang pernah mengalami penyakit akibat gigitan nyamuk SEBELUM menggunakan biogas? /Anak-anak (0-18 tahun)</t>
        </is>
      </c>
      <c r="JW1" s="92" t="inlineStr">
        <is>
          <t>C. Dampak Kesehatan dan Sanitasi /C15. Siapa yang pernah mengalami penyakit akibat gigitan nyamuk SETELAH menggunakan biogas?</t>
        </is>
      </c>
      <c r="JX1" s="92" t="inlineStr">
        <is>
          <t>C. Dampak Kesehatan dan Sanitasi /C15. Siapa yang pernah mengalami penyakit akibat gigitan nyamuk SETELAH menggunakan biogas? /Laki-laki dewasa</t>
        </is>
      </c>
      <c r="JY1" s="92" t="inlineStr">
        <is>
          <t>C. Dampak Kesehatan dan Sanitasi /C15. Siapa yang pernah mengalami penyakit akibat gigitan nyamuk SETELAH menggunakan biogas? /Perempuan dewasa</t>
        </is>
      </c>
      <c r="JZ1" s="92" t="inlineStr">
        <is>
          <t>C. Dampak Kesehatan dan Sanitasi /C15. Siapa yang pernah mengalami penyakit akibat gigitan nyamuk SETELAH menggunakan biogas? /Anak-anak (0-18 tahun)</t>
        </is>
      </c>
      <c r="KA1" s="92" t="inlineStr">
        <is>
          <t>C. Dampak Kesehatan dan Sanitasi /C16. SETELAH menggunakan biogas, bagaimana perbandingan terjadinya kecelakaan akibat api (kebakaran) dirumah Anda?</t>
        </is>
      </c>
      <c r="KB1" s="92" t="inlineStr">
        <is>
          <t>C. Dampak Kesehatan dan Sanitasi /C17. Siapa yang pernah mengalami kecelakaan akibat api SEBELUM menggunakan biogas?</t>
        </is>
      </c>
      <c r="KC1" s="92" t="inlineStr">
        <is>
          <t>C. Dampak Kesehatan dan Sanitasi /C17. Siapa yang pernah mengalami kecelakaan akibat api SEBELUM menggunakan biogas?/Laki-laki dewasa</t>
        </is>
      </c>
      <c r="KD1" s="92" t="inlineStr">
        <is>
          <t>C. Dampak Kesehatan dan Sanitasi /C17. Siapa yang pernah mengalami kecelakaan akibat api SEBELUM menggunakan biogas?/Perempuan dewasa</t>
        </is>
      </c>
      <c r="KE1" s="92" t="inlineStr">
        <is>
          <t>C. Dampak Kesehatan dan Sanitasi /C17. Siapa yang pernah mengalami kecelakaan akibat api SEBELUM menggunakan biogas?/Anak-anak (0-18 tahun)</t>
        </is>
      </c>
      <c r="KF1" s="92" t="inlineStr">
        <is>
          <t>C. Dampak Kesehatan dan Sanitasi /C18. Siapa yang pernah mengalami kecelakaan akibat api SETELAH menggunakan  biogas?</t>
        </is>
      </c>
      <c r="KG1" s="92" t="inlineStr">
        <is>
          <t>C. Dampak Kesehatan dan Sanitasi /C18. Siapa yang pernah mengalami kecelakaan akibat api SETELAH menggunakan  biogas?/Laki-laki dewasa</t>
        </is>
      </c>
      <c r="KH1" s="92" t="inlineStr">
        <is>
          <t>C. Dampak Kesehatan dan Sanitasi /C18. Siapa yang pernah mengalami kecelakaan akibat api SETELAH menggunakan  biogas?/Perempuan dewasa</t>
        </is>
      </c>
      <c r="KI1" s="92" t="inlineStr">
        <is>
          <t>C. Dampak Kesehatan dan Sanitasi /C18. Siapa yang pernah mengalami kecelakaan akibat api SETELAH menggunakan  biogas?/Anak-anak (0-18 tahun)</t>
        </is>
      </c>
      <c r="KJ1" s="92" t="inlineStr">
        <is>
          <t>C. Dampak Kesehatan dan Sanitasi /C19. SETELAH menggunakan biogas, bagaimana perbandingan dialaminya penyakit psikis lainnya? (misalkan stress, sedikit waktu senggang, dll)</t>
        </is>
      </c>
      <c r="KK1" s="92" t="inlineStr">
        <is>
          <t>C. Dampak Kesehatan dan Sanitasi /C20. Siapa yang pernah mengalami penyakit psikisi SEBELUM menggunakan  biogas?</t>
        </is>
      </c>
      <c r="KL1" s="92" t="inlineStr">
        <is>
          <t>C. Dampak Kesehatan dan Sanitasi /C20. Siapa yang pernah mengalami penyakit psikisi SEBELUM menggunakan  biogas?/Laki-laki dewasa</t>
        </is>
      </c>
      <c r="KM1" s="92" t="inlineStr">
        <is>
          <t>C. Dampak Kesehatan dan Sanitasi /C20. Siapa yang pernah mengalami penyakit psikisi SEBELUM menggunakan  biogas?/Perempuan dewasa</t>
        </is>
      </c>
      <c r="KN1" s="92" t="inlineStr">
        <is>
          <t>C. Dampak Kesehatan dan Sanitasi /C20. Siapa yang pernah mengalami penyakit psikisi SEBELUM menggunakan  biogas?/Anak-anak (0-18 tahun)</t>
        </is>
      </c>
      <c r="KO1" s="92" t="inlineStr">
        <is>
          <t>C. Dampak Kesehatan dan Sanitasi /C21. Siapa yang pernah mengalami penyakit psikisi SETELAH menggunakan  biogas?</t>
        </is>
      </c>
      <c r="KP1" s="92" t="inlineStr">
        <is>
          <t>C. Dampak Kesehatan dan Sanitasi /C21. Siapa yang pernah mengalami penyakit psikisi SETELAH menggunakan  biogas?/Laki-laki dewasa</t>
        </is>
      </c>
      <c r="KQ1" s="92" t="inlineStr">
        <is>
          <t>C. Dampak Kesehatan dan Sanitasi /C21. Siapa yang pernah mengalami penyakit psikisi SETELAH menggunakan  biogas?/Perempuan dewasa</t>
        </is>
      </c>
      <c r="KR1" s="92" t="inlineStr">
        <is>
          <t>C. Dampak Kesehatan dan Sanitasi /C21. Siapa yang pernah mengalami penyakit psikisi SETELAH menggunakan  biogas?/Anak-anak (0-18 tahun)</t>
        </is>
      </c>
      <c r="KS1" s="92" t="inlineStr">
        <is>
          <t>C. Dampak Kesehatan dan Sanitasi /C22. Bagaimana Anda menilai kondisi kesehatan umum anggota keluarga Anda SETELAH menggunakan biogas?</t>
        </is>
      </c>
      <c r="KT1" s="92" t="inlineStr">
        <is>
          <t>C. Dampak Kesehatan dan Sanitasi /C23. SEBELUM menggunakan biogas, dalam satu tahun berapa kali anggota keluarga Anda memeriksakan diri ke dokter/rumah sakit?</t>
        </is>
      </c>
      <c r="KU1" s="92" t="inlineStr">
        <is>
          <t>C. Dampak Kesehatan dan Sanitasi /C24. SETELAH menggunakan biogas, dalam satu tahun berapa kali anggota keluarga Anda memeriksakan diri ke doket/rumah sakit?</t>
        </is>
      </c>
      <c r="KV1" s="92" t="inlineStr">
        <is>
          <t>C. Dampak Kesehatan dan Sanitasi /C25. Siapa saja yang memeriksakan diri ke dokter/rumah sakit dalam satu tahun terakhir?</t>
        </is>
      </c>
      <c r="KW1" s="92" t="inlineStr">
        <is>
          <t>C. Dampak Kesehatan dan Sanitasi /C25. Siapa saja yang memeriksakan diri ke dokter/rumah sakit dalam satu tahun terakhir? /Laki-laki dewasa</t>
        </is>
      </c>
      <c r="KX1" s="92" t="inlineStr">
        <is>
          <t>C. Dampak Kesehatan dan Sanitasi /C25. Siapa saja yang memeriksakan diri ke dokter/rumah sakit dalam satu tahun terakhir? /Perempuan dewasa</t>
        </is>
      </c>
      <c r="KY1" s="92" t="inlineStr">
        <is>
          <t>C. Dampak Kesehatan dan Sanitasi /C25. Siapa saja yang memeriksakan diri ke dokter/rumah sakit dalam satu tahun terakhir? /Anak-anak (0-18 tahun)</t>
        </is>
      </c>
      <c r="KZ1" s="92" t="inlineStr">
        <is>
          <t>C. Dampak Kesehatan dan Sanitasi /C25. Siapa saja yang memeriksakan diri ke dokter/rumah sakit dalam satu tahun terakhir? /Tidak ada</t>
        </is>
      </c>
      <c r="LA1" s="92" t="inlineStr">
        <is>
          <t>C. Dampak Kesehatan dan Sanitasi /C26. Apakah pemasangan sistem biogas meningkatkan kondisi kebersihan rumah Anda?</t>
        </is>
      </c>
      <c r="LB1" s="92" t="inlineStr">
        <is>
          <t>C. Dampak Kesehatan dan Sanitasi /C27. Apakah pemasangan sistem biogas meningkatkan kondisi kebersihan di kandang ternak Anda?</t>
        </is>
      </c>
      <c r="LC1" s="92" t="inlineStr">
        <is>
          <t>D. Dampak Sosial-Ekonomi /D1. Setelah menggunakan biogas, berapa lama waktu yang Anda  habiskan untuk kegiatan menghasilkan pendapatan?/a. Bertani</t>
        </is>
      </c>
      <c r="LD1" s="92" t="inlineStr">
        <is>
          <t>D. Dampak Sosial-Ekonomi /D1. Setelah menggunakan biogas, berapa lama waktu yang Anda  habiskan untuk kegiatan menghasilkan pendapatan?/b. Beternak</t>
        </is>
      </c>
      <c r="LE1" s="92" t="inlineStr">
        <is>
          <t>D. Dampak Sosial-Ekonomi /D1. Setelah menggunakan biogas, berapa lama waktu yang Anda  habiskan untuk kegiatan menghasilkan pendapatan?/c. Berjualan</t>
        </is>
      </c>
      <c r="LF1" s="92" t="inlineStr">
        <is>
          <t>D. Dampak Sosial-Ekonomi /D1. Setelah menggunakan biogas, berapa lama waktu yang Anda  habiskan untuk kegiatan menghasilkan pendapatan?/d. Lainnya</t>
        </is>
      </c>
      <c r="LG1" s="92" t="inlineStr">
        <is>
          <t>D. Dampak Sosial-Ekonomi /D1-a. Apakah secara umum pendapatan Anda meningkat setelah  penggunaan biogas?</t>
        </is>
      </c>
      <c r="LH1" s="92" t="inlineStr">
        <is>
          <t>D. Dampak Sosial-Ekonomi /D2. Apabila pendapatan bertambah, berapa peningkatannya?</t>
        </is>
      </c>
      <c r="LI1" s="92" t="inlineStr">
        <is>
          <t>D. Dampak Sosial-Ekonomi /D3. Apabila pendapatan menurun, berapa penurunannya?</t>
        </is>
      </c>
      <c r="LJ1" s="92" t="inlineStr">
        <is>
          <t>D. Dampak Sosial-Ekonomi /D4. Untuk apa tambahan uang hasil penghematan atau tambahan  pendapatan dari penggunaan biogas tersebut Anda gunakan?</t>
        </is>
      </c>
      <c r="LK1" s="92" t="inlineStr">
        <is>
          <t>D. Dampak Sosial-Ekonomi /D4. Untuk apa tambahan uang hasil penghematan atau tambahan  pendapatan dari penggunaan biogas tersebut Anda gunakan?/Tabungan</t>
        </is>
      </c>
      <c r="LL1" s="92" t="inlineStr">
        <is>
          <t>D. Dampak Sosial-Ekonomi /D4. Untuk apa tambahan uang hasil penghematan atau tambahan  pendapatan dari penggunaan biogas tersebut Anda gunakan?/Kesehatan</t>
        </is>
      </c>
      <c r="LM1" s="92" t="inlineStr">
        <is>
          <t>D. Dampak Sosial-Ekonomi /D4. Untuk apa tambahan uang hasil penghematan atau tambahan  pendapatan dari penggunaan biogas tersebut Anda gunakan?/Modal Usaha</t>
        </is>
      </c>
      <c r="LN1" s="92" t="inlineStr">
        <is>
          <t>D. Dampak Sosial-Ekonomi /D4. Untuk apa tambahan uang hasil penghematan atau tambahan  pendapatan dari penggunaan biogas tersebut Anda gunakan?/Investasi lainnya</t>
        </is>
      </c>
      <c r="LO1" s="92" t="inlineStr">
        <is>
          <t>D. Dampak Sosial-Ekonomi /D4. Untuk apa tambahan uang hasil penghematan atau tambahan  pendapatan dari penggunaan biogas tersebut Anda gunakan?/Kebutuhan rumah tangga</t>
        </is>
      </c>
      <c r="LP1" s="92" t="inlineStr">
        <is>
          <t>D. Dampak Sosial-Ekonomi /D4. Untuk apa tambahan uang hasil penghematan atau tambahan  pendapatan dari penggunaan biogas tersebut Anda gunakan?/Pendidikan anggota keluarga</t>
        </is>
      </c>
      <c r="LQ1" s="92" t="inlineStr">
        <is>
          <t>D. Dampak Sosial-Ekonomi /D4. Untuk apa tambahan uang hasil penghematan atau tambahan  pendapatan dari penggunaan biogas tersebut Anda gunakan?/Lainnya</t>
        </is>
      </c>
      <c r="LR1" s="92" t="inlineStr">
        <is>
          <t>D. Dampak Sosial-Ekonomi /D4-a. Lainnya:</t>
        </is>
      </c>
      <c r="LS1" s="92" t="inlineStr">
        <is>
          <t>D. Dampak Sosial-Ekonomi /D5. Berapa menit yang dihabiskan untuk mengumpulkan kotoran ternak? (per hari)/Laki-laki dewasa</t>
        </is>
      </c>
      <c r="LT1" s="92" t="inlineStr">
        <is>
          <t>D. Dampak Sosial-Ekonomi /D5. Berapa menit yang dihabiskan untuk mengumpulkan kotoran ternak? (per hari)/Perempuan dewasa</t>
        </is>
      </c>
      <c r="LU1" s="92" t="inlineStr">
        <is>
          <t>D. Dampak Sosial-Ekonomi /D5. Berapa menit yang dihabiskan untuk mengumpulkan kotoran ternak? (per hari)/Lainnya (anak-anak, pekerja, dsb)</t>
        </is>
      </c>
      <c r="LV1" s="92" t="inlineStr">
        <is>
          <t>D. Dampak Sosial-Ekonomi /D6. Berapa menit yang dihabiskan untuk mencampurkan kotoran ternak  dan air di dalam inlet? (per hari) /Laki-laki dewasa</t>
        </is>
      </c>
      <c r="LW1" s="92" t="inlineStr">
        <is>
          <t>D. Dampak Sosial-Ekonomi /D6. Berapa menit yang dihabiskan untuk mencampurkan kotoran ternak  dan air di dalam inlet? (per hari) /Perempuan dewasa</t>
        </is>
      </c>
      <c r="LX1" s="92" t="inlineStr">
        <is>
          <t>D. Dampak Sosial-Ekonomi /D6. Berapa menit yang dihabiskan untuk mencampurkan kotoran ternak  dan air di dalam inlet? (per hari) /Lainnya (anak-anak, pekerja, dsb)</t>
        </is>
      </c>
      <c r="LY1" s="92" t="inlineStr">
        <is>
          <t>D. Dampak Sosial-Ekonomi /D7. Berapa menit yang dihabiskan untuk mengaduk kotoran ternak dan  air? (per hari) /Laki-laki dewasa</t>
        </is>
      </c>
      <c r="LZ1" s="92" t="inlineStr">
        <is>
          <t>D. Dampak Sosial-Ekonomi /D7. Berapa menit yang dihabiskan untuk mengaduk kotoran ternak dan  air? (per hari) /Perempuan dewasa</t>
        </is>
      </c>
      <c r="MA1" s="92" t="inlineStr">
        <is>
          <t>D. Dampak Sosial-Ekonomi /D7. Berapa menit yang dihabiskan untuk mengaduk kotoran ternak dan  air? (per hari) /Lainnya (anak-anak, pekerja, dsb)</t>
        </is>
      </c>
      <c r="MB1" s="92" t="inlineStr">
        <is>
          <t>D. Dampak Sosial-Ekonomi /D8. Secara umum, apakah setelah penggunaan biogas, Anda memiliki  waktu luang lebih banyak?</t>
        </is>
      </c>
      <c r="MC1" s="92" t="inlineStr">
        <is>
          <t>D. Dampak Sosial-Ekonomi /a. Laki-laki dewasa/D9-a1. Berapa lama waktu yang dibutuhkan Laki-laki dewasa untuk mengumpulkan bahan bakar sebelum menggunakan biogas?</t>
        </is>
      </c>
      <c r="MD1" s="92" t="inlineStr">
        <is>
          <t>D. Dampak Sosial-Ekonomi /a. Laki-laki dewasa/D9-a2. Berapa lama waktu yang dibutuhkan Laki-laki dewasa untuk mengumpulkan bahan bakar setelah menggunakan biogas?</t>
        </is>
      </c>
      <c r="ME1" s="92" t="inlineStr">
        <is>
          <t>D. Dampak Sosial-Ekonomi /b. Perembuan dewasa/D9-b1. Berapa lama waktu yang dibutuhkan Perempuan dewasa untuk mengumpulkan bahan bakar sebelum menggunakan biogas?</t>
        </is>
      </c>
      <c r="MF1" s="92" t="inlineStr">
        <is>
          <t>D. Dampak Sosial-Ekonomi /b. Perembuan dewasa/D9-b2. Berapa lama waktu yang dibutuhkan Perempuan dewasa untuk mengumpulkan bahan bakar setelah menggunakan biogas?</t>
        </is>
      </c>
      <c r="MG1" s="92" t="inlineStr">
        <is>
          <t>D. Dampak Sosial-Ekonomi /c. Lainnya (anak-anak, pekerja, dll)/D9-c1. Berapa lama waktu yang dibutuhkan anggota lainnya untuk mengumpulkan bahan bakar sebelum menggunakan biogas?</t>
        </is>
      </c>
      <c r="MH1" s="92" t="inlineStr">
        <is>
          <t>D. Dampak Sosial-Ekonomi /c. Lainnya (anak-anak, pekerja, dll)/D9-c2. Berapa lama waktu yang dibutuhkan anggota lainnya untuk mengumpulkan bahan bakar setelah menggunakan biogas?</t>
        </is>
      </c>
      <c r="MI1" s="92" t="inlineStr">
        <is>
          <t>D. Dampak Sosial-Ekonomi /D10. Bagaimana keluarga Anda menggunakan waktu yang dihemat dari penggunaan biogas?</t>
        </is>
      </c>
      <c r="MJ1" s="92" t="inlineStr">
        <is>
          <t>D. Dampak Sosial-Ekonomi /D10. Bagaimana keluarga Anda menggunakan waktu yang dihemat dari penggunaan biogas?/ Pendidikan anak (mengantar sekolah,  menemani anak belajar, menyiapkan  bekal dsb)</t>
        </is>
      </c>
      <c r="MK1" s="92" t="inlineStr">
        <is>
          <t>D. Dampak Sosial-Ekonomi /D10. Bagaimana keluarga Anda menggunakan waktu yang dihemat dari penggunaan biogas?/Aktivitas sosial diluar rumah  (misalnya, berkumpul dengan tetangga,  mengikuti kegiatan PKK, dsb)</t>
        </is>
      </c>
      <c r="ML1" s="92" t="inlineStr">
        <is>
          <t>D. Dampak Sosial-Ekonomi /D10. Bagaimana keluarga Anda menggunakan waktu yang dihemat dari penggunaan biogas?/Istirahat</t>
        </is>
      </c>
      <c r="MM1" s="92" t="inlineStr">
        <is>
          <t>D. Dampak Sosial-Ekonomi /D10. Bagaimana keluarga Anda menggunakan waktu yang dihemat dari penggunaan biogas?/Pendidikan diri sendiri</t>
        </is>
      </c>
      <c r="MN1" s="92" t="inlineStr">
        <is>
          <t>D. Dampak Sosial-Ekonomi /D10. Bagaimana keluarga Anda menggunakan waktu yang dihemat dari penggunaan biogas?/Bekerja</t>
        </is>
      </c>
      <c r="MO1" s="92" t="inlineStr">
        <is>
          <t>D. Dampak Sosial-Ekonomi /D10. Bagaimana keluarga Anda menggunakan waktu yang dihemat dari penggunaan biogas?/Lainnya</t>
        </is>
      </c>
      <c r="MP1" s="92" t="inlineStr">
        <is>
          <t>D. Dampak Sosial-Ekonomi /D10-a. Lainnya:</t>
        </is>
      </c>
      <c r="MQ1" s="92" t="inlineStr">
        <is>
          <t>D. Dampak Sosial-Ekonomi /D11-a. Jika keluarga Anda menggunakan waktu yang dihemat untuk bekerja, apa jenis pekerjaan yang dilakukan?</t>
        </is>
      </c>
      <c r="MR1" s="92" t="inlineStr">
        <is>
          <t>D. Dampak Sosial-Ekonomi /D11-b. Jika keluarga Anda tidak menggunakan waktu yang dihemat untuk bekerja, mengapa?</t>
        </is>
      </c>
      <c r="MS1" s="92" t="inlineStr">
        <is>
          <t>D. Dampak Sosial-Ekonomi /D12-a. Jika keluarga Anda menggunakan waktu yang dihemat untuk aktivitas sosial, apa jenis kegiatan sosial yang keluarga Anda ikuti?</t>
        </is>
      </c>
      <c r="MT1" s="92" t="inlineStr">
        <is>
          <t>D. Dampak Sosial-Ekonomi /D12-b. Jika keluarga Anda tidak menggunakan waktu yang dihemat untuk aktivitas sosial melakukan aktivitas sosial, mengapa?</t>
        </is>
      </c>
      <c r="MU1" s="92" t="inlineStr">
        <is>
          <t>D. Dampak Sosial-Ekonomi /D13. Apakah pemasangan sistem biogas menciptakan peluang kerja bagi Anda atau anggota keluarga?</t>
        </is>
      </c>
      <c r="MV1" s="92" t="inlineStr">
        <is>
          <t>D. Dampak Sosial-Ekonomi /D13-a. Jika pemasangan sistem biogas menciptakan peluang kerja untuk anggota keluarga atau orang lain, dalam bentuk apa?</t>
        </is>
      </c>
      <c r="MW1" s="92" t="inlineStr">
        <is>
          <t>D. Dampak Sosial-Ekonomi /D13-a. Jika pemasangan sistem biogas menciptakan peluang kerja untuk anggota keluarga atau orang lain, dalam bentuk apa? /Perawatan sistem biogas</t>
        </is>
      </c>
      <c r="MX1" s="92" t="inlineStr">
        <is>
          <t>D. Dampak Sosial-Ekonomi /D13-a. Jika pemasangan sistem biogas menciptakan peluang kerja untuk anggota keluarga atau orang lain, dalam bentuk apa? /Pemasangan sistem biogas</t>
        </is>
      </c>
      <c r="MY1" s="92" t="inlineStr">
        <is>
          <t>D. Dampak Sosial-Ekonomi /D13-a. Jika pemasangan sistem biogas menciptakan peluang kerja untuk anggota keluarga atau orang lain, dalam bentuk apa? /Produksi dan penjualan bioslurry</t>
        </is>
      </c>
      <c r="MZ1" s="92" t="inlineStr">
        <is>
          <t>D. Dampak Sosial-Ekonomi /D13-a. Jika pemasangan sistem biogas menciptakan peluang kerja untuk anggota keluarga atau orang lain, dalam bentuk apa? /Lainnya</t>
        </is>
      </c>
      <c r="NA1" s="92" t="inlineStr">
        <is>
          <t>D. Dampak Sosial-Ekonomi /D13-a-a. Lainnya:</t>
        </is>
      </c>
      <c r="NB1" s="92" t="inlineStr">
        <is>
          <t>D. Dampak Sosial-Ekonomi /D13-b. Berapa banyak tenaga kerja yang Anda pekerjakan untuk  pengelolaan sistem biogas?</t>
        </is>
      </c>
      <c r="NC1" s="92" t="inlineStr">
        <is>
          <t>D. Dampak Sosial-Ekonomi /D14. Apa bentuk bioslurry yang Anda jual?</t>
        </is>
      </c>
      <c r="ND1" s="92" t="inlineStr">
        <is>
          <t>D. Dampak Sosial-Ekonomi /D14. Apa bentuk bioslurry yang Anda jual?/Cair</t>
        </is>
      </c>
      <c r="NE1" s="92" t="inlineStr">
        <is>
          <t>D. Dampak Sosial-Ekonomi /D14. Apa bentuk bioslurry yang Anda jual?/Padat</t>
        </is>
      </c>
      <c r="NF1" s="92" t="inlineStr">
        <is>
          <t>D. Dampak Sosial-Ekonomi /D15. Berapa bioslurry  yang terjual per  bulan?/Liter (cair)</t>
        </is>
      </c>
      <c r="NG1" s="92" t="inlineStr">
        <is>
          <t>D. Dampak Sosial-Ekonomi /D15. Berapa bioslurry  yang terjual per  bulan?/Kilogram (padat)</t>
        </is>
      </c>
      <c r="NH1" s="92" t="inlineStr">
        <is>
          <t>D. Dampak Sosial-Ekonomi /D15. Berapa bioslurry  yang terjual per  bulan?/Tuliskan jumlah dalam satuan lain</t>
        </is>
      </c>
      <c r="NI1" s="92" t="inlineStr">
        <is>
          <t>D. Dampak Sosial-Ekonomi /D16. Berapa harga jual bioslurry?/Rp/liter (cair)</t>
        </is>
      </c>
      <c r="NJ1" s="92" t="inlineStr">
        <is>
          <t>D. Dampak Sosial-Ekonomi /D16. Berapa harga jual bioslurry?/Rp/kg (padat)</t>
        </is>
      </c>
      <c r="NK1" s="92" t="inlineStr">
        <is>
          <t>D. Dampak Sosial-Ekonomi /D16. Berapa harga jual bioslurry?/Tuliskan jumlah dalam satuan lain</t>
        </is>
      </c>
      <c r="NL1" s="92" t="inlineStr">
        <is>
          <t>D. Dampak Sosial-Ekonomi /D17. Apakah ada IDBP hotline sticker?</t>
        </is>
      </c>
      <c r="NM1" s="92" t="inlineStr">
        <is>
          <t>D. Dampak Sosial-Ekonomi /D18. Darimana sumber pembiayaan untuk memasang sistem biogas?</t>
        </is>
      </c>
      <c r="NN1" s="92" t="inlineStr">
        <is>
          <t>D. Dampak Sosial-Ekonomi /D19. Berapa total biaya yang Anda keluarkan untuk memasang sistem biogas (termasuk instalasi, peralatan, dan biaya operasional awal)?</t>
        </is>
      </c>
      <c r="NO1" s="92" t="inlineStr">
        <is>
          <t>D. Dampak Sosial-Ekonomi /D20. Jika terdapat dana hibah untuk sumber pembiayaan, siapa pemberi dana tersebut?</t>
        </is>
      </c>
      <c r="NP1" s="92" t="inlineStr">
        <is>
          <t>D. Dampak Sosial-Ekonomi /D20-a. Lainnya:</t>
        </is>
      </c>
      <c r="NQ1" s="92" t="inlineStr">
        <is>
          <t>D. Dampak Sosial-Ekonomi /D21. Jika terdapat kredit atau pinjaman untuk sumber pembiayaan, siapa pemberi pinjaman tersebut?</t>
        </is>
      </c>
      <c r="NR1" s="92" t="inlineStr">
        <is>
          <t>D. Dampak Sosial-Ekonomi /D21-a. Lainnya</t>
        </is>
      </c>
      <c r="NS1" s="92" t="inlineStr">
        <is>
          <t>D. Dampak Sosial-Ekonomi /D22. Jika pinjaman atau kredit, berapa jangka waktu pinjaman?</t>
        </is>
      </c>
      <c r="NT1" s="92" t="inlineStr">
        <is>
          <t>D. Dampak Sosial-Ekonomi /D23. Jika pinjaman atau kredit, siapa yang menghubungi pemberi pinjaman?</t>
        </is>
      </c>
      <c r="NU1" s="92" t="inlineStr">
        <is>
          <t>D. Dampak Sosial-Ekonomi /D23-a. Lainnya:</t>
        </is>
      </c>
      <c r="NV1" s="92" t="inlineStr">
        <is>
          <t>D. Dampak Sosial-Ekonomi /D24. Jika ada kontribusi pembiayaan sendiri, siapa yang memutuskan  untuk membiayai secara cash pemasangan biogas tersebut?</t>
        </is>
      </c>
      <c r="NW1" s="92" t="inlineStr">
        <is>
          <t>D. Dampak Sosial-Ekonomi /D24-a. Lainnya:</t>
        </is>
      </c>
      <c r="NX1" s="92" t="inlineStr">
        <is>
          <t>D. Dampak Sosial-Ekonomi /D25. Apakah Anda merasa bahwa investasi pada sistem biogas telah meningkatkan kesejahteraan ekonomi keluarga anda?</t>
        </is>
      </c>
      <c r="NY1" s="92" t="inlineStr">
        <is>
          <t>D. Dampak Sosial-Ekonomi /D26. Setelah penggunaan biogas, berapa lama waktu yang dialokasikan  untuk memasak? (menit/hari)/Perempuan dewasa</t>
        </is>
      </c>
      <c r="NZ1" s="92" t="inlineStr">
        <is>
          <t>D. Dampak Sosial-Ekonomi /D26. Setelah penggunaan biogas, berapa lama waktu yang dialokasikan  untuk memasak? (menit/hari)/Laki-laki dewasa</t>
        </is>
      </c>
      <c r="OA1" s="92" t="inlineStr">
        <is>
          <t>D. Dampak Sosial-Ekonomi /D26. Setelah penggunaan biogas, berapa lama waktu yang dialokasikan  untuk memasak? (menit/hari)/Anak-anak</t>
        </is>
      </c>
      <c r="OB1" s="92" t="inlineStr">
        <is>
          <t>D. Dampak Sosial-Ekonomi /D27. Setelah penggunaan biogas, berapa lama waktu yang dialokasikan untuk mengoperasikan dan merawat biogas? (menit/hari)/Perempuan dewasa</t>
        </is>
      </c>
      <c r="OC1" s="92" t="inlineStr">
        <is>
          <t>D. Dampak Sosial-Ekonomi /D27. Setelah penggunaan biogas, berapa lama waktu yang dialokasikan untuk mengoperasikan dan merawat biogas? (menit/hari)/Laki-laki dewasa</t>
        </is>
      </c>
      <c r="OD1" s="92" t="inlineStr">
        <is>
          <t>D. Dampak Sosial-Ekonomi /D27. Setelah penggunaan biogas, berapa lama waktu yang dialokasikan untuk mengoperasikan dan merawat biogas? (menit/hari)/Anak-anak</t>
        </is>
      </c>
      <c r="OE1" s="92" t="inlineStr">
        <is>
          <t>D. Dampak Sosial-Ekonomi /D28. Bagaimana Anda melihat kondisi sosial dan ekonomi keluarga Anda  setelah menggunakan biogas?</t>
        </is>
      </c>
      <c r="OF1" s="92" t="inlineStr">
        <is>
          <t>D. Dampak Sosial-Ekonomi /D29. Bagaimana perubahan proses dan beban kerja untuk memasak jika  menggunakan biogas dibandingkan bahan bakar konvensional  (sebelum menggunakan biogas)?</t>
        </is>
      </c>
      <c r="OG1" s="92" t="inlineStr">
        <is>
          <t>E. Dampak Terhadap Agrikultur /E1. Apakah ternak yang Anda rawat merupakan milik Anda pribadi?</t>
        </is>
      </c>
      <c r="OH1" s="92" t="inlineStr">
        <is>
          <t>E. Dampak Terhadap Agrikultur /E2. Berapa banyak hewan ternak yang dimiliki sekarang?/a. Sapi pedaging</t>
        </is>
      </c>
      <c r="OI1" s="92" t="inlineStr">
        <is>
          <t>E. Dampak Terhadap Agrikultur /E2. Berapa banyak hewan ternak yang dimiliki sekarang?/b. Sapi perah</t>
        </is>
      </c>
      <c r="OJ1" s="92" t="inlineStr">
        <is>
          <t>E. Dampak Terhadap Agrikultur /E2. Berapa banyak hewan ternak yang dimiliki sekarang?/c. Sapi untuk kegunaan lainnya (misal kerbau)</t>
        </is>
      </c>
      <c r="OK1" s="92" t="inlineStr">
        <is>
          <t>E. Dampak Terhadap Agrikultur /E2. Berapa banyak hewan ternak yang dimiliki sekarang?/d. Babi ternak</t>
        </is>
      </c>
      <c r="OL1" s="92" t="inlineStr">
        <is>
          <t>E. Dampak Terhadap Agrikultur /E2. Berapa banyak hewan ternak yang dimiliki sekarang?/e. Kuda</t>
        </is>
      </c>
      <c r="OM1" s="92" t="inlineStr">
        <is>
          <t>E. Dampak Terhadap Agrikultur /E2. Berapa banyak hewan ternak yang dimiliki sekarang?/f. Kambing</t>
        </is>
      </c>
      <c r="ON1" s="92" t="inlineStr">
        <is>
          <t>E. Dampak Terhadap Agrikultur /E2. Berapa banyak hewan ternak yang dimiliki sekarang?/g. Ayam</t>
        </is>
      </c>
      <c r="OO1" s="92" t="inlineStr">
        <is>
          <t>E. Dampak Terhadap Agrikultur /E2. Berapa banyak hewan ternak yang dimiliki sekarang?/h. Unggas Lainnya</t>
        </is>
      </c>
      <c r="OP1" s="92" t="inlineStr">
        <is>
          <t>E3-a. Hewan ternak apa saja yang Anda miliki sebelum menggunakan  biogas?</t>
        </is>
      </c>
      <c r="OQ1" s="92" t="inlineStr">
        <is>
          <t>E3-a. Hewan ternak apa saja yang Anda miliki sebelum menggunakan  biogas?/Sapi pedaging</t>
        </is>
      </c>
      <c r="OR1" s="92" t="inlineStr">
        <is>
          <t>E3-a. Hewan ternak apa saja yang Anda miliki sebelum menggunakan  biogas?/Sapi perah</t>
        </is>
      </c>
      <c r="OS1" s="92" t="inlineStr">
        <is>
          <t>E3-a. Hewan ternak apa saja yang Anda miliki sebelum menggunakan  biogas?/Sapi untuk penggunaan lain</t>
        </is>
      </c>
      <c r="OT1" s="92" t="inlineStr">
        <is>
          <t>E3-a. Hewan ternak apa saja yang Anda miliki sebelum menggunakan  biogas?/Babi ternak</t>
        </is>
      </c>
      <c r="OU1" s="92" t="inlineStr">
        <is>
          <t>E3-a. Hewan ternak apa saja yang Anda miliki sebelum menggunakan  biogas?/Kuda</t>
        </is>
      </c>
      <c r="OV1" s="92" t="inlineStr">
        <is>
          <t>E3-a. Hewan ternak apa saja yang Anda miliki sebelum menggunakan  biogas?/Kambing</t>
        </is>
      </c>
      <c r="OW1" s="92" t="inlineStr">
        <is>
          <t>E3-a. Hewan ternak apa saja yang Anda miliki sebelum menggunakan  biogas?/Ayam</t>
        </is>
      </c>
      <c r="OX1" s="92" t="inlineStr">
        <is>
          <t>E3-a. Hewan ternak apa saja yang Anda miliki sebelum menggunakan  biogas?/Unggas lainnya</t>
        </is>
      </c>
      <c r="OY1" s="92" t="inlineStr">
        <is>
          <t>E3-a. Hewan ternak apa saja yang Anda miliki sebelum menggunakan  biogas?/Tidak ada</t>
        </is>
      </c>
      <c r="OZ1" s="92" t="inlineStr">
        <is>
          <t>E3-b. Hewan ternak apa saja yang Anda miliki saat ini (setelah menggunakan biogas)?</t>
        </is>
      </c>
      <c r="PA1" s="92" t="inlineStr">
        <is>
          <t>E3-b. Hewan ternak apa saja yang Anda miliki saat ini (setelah menggunakan biogas)?/Sapi pedaging</t>
        </is>
      </c>
      <c r="PB1" s="92" t="inlineStr">
        <is>
          <t>E3-b. Hewan ternak apa saja yang Anda miliki saat ini (setelah menggunakan biogas)?/Sapi perah</t>
        </is>
      </c>
      <c r="PC1" s="92" t="inlineStr">
        <is>
          <t>E3-b. Hewan ternak apa saja yang Anda miliki saat ini (setelah menggunakan biogas)?/Sapi untuk penggunaan lain</t>
        </is>
      </c>
      <c r="PD1" s="92" t="inlineStr">
        <is>
          <t>E3-b. Hewan ternak apa saja yang Anda miliki saat ini (setelah menggunakan biogas)?/Babi ternak</t>
        </is>
      </c>
      <c r="PE1" s="92" t="inlineStr">
        <is>
          <t>E3-b. Hewan ternak apa saja yang Anda miliki saat ini (setelah menggunakan biogas)?/Kuda</t>
        </is>
      </c>
      <c r="PF1" s="92" t="inlineStr">
        <is>
          <t>E3-b. Hewan ternak apa saja yang Anda miliki saat ini (setelah menggunakan biogas)?/Kambing</t>
        </is>
      </c>
      <c r="PG1" s="92" t="inlineStr">
        <is>
          <t>E3-b. Hewan ternak apa saja yang Anda miliki saat ini (setelah menggunakan biogas)?/Ayam</t>
        </is>
      </c>
      <c r="PH1" s="92" t="inlineStr">
        <is>
          <t>E3-b. Hewan ternak apa saja yang Anda miliki saat ini (setelah menggunakan biogas)?/Unggas lainnya</t>
        </is>
      </c>
      <c r="PI1" s="92" t="inlineStr">
        <is>
          <t>E3-b. Hewan ternak apa saja yang Anda miliki saat ini (setelah menggunakan biogas)?/Tidak ada</t>
        </is>
      </c>
      <c r="PJ1" s="92" t="inlineStr">
        <is>
          <t>E3-c. Selama 12 bulan terakhir, hewan apa saja yang dijual, mati, lahir, dan dibeli?</t>
        </is>
      </c>
      <c r="PK1" s="92" t="inlineStr">
        <is>
          <t>E3-c. Selama 12 bulan terakhir, hewan apa saja yang dijual, mati, lahir, dan dibeli?/Sapi pedaging</t>
        </is>
      </c>
      <c r="PL1" s="92" t="inlineStr">
        <is>
          <t>E3-c. Selama 12 bulan terakhir, hewan apa saja yang dijual, mati, lahir, dan dibeli?/Sapi perah</t>
        </is>
      </c>
      <c r="PM1" s="92" t="inlineStr">
        <is>
          <t>E3-c. Selama 12 bulan terakhir, hewan apa saja yang dijual, mati, lahir, dan dibeli?/Sapi untuk penggunaan lain</t>
        </is>
      </c>
      <c r="PN1" s="92" t="inlineStr">
        <is>
          <t>E3-c. Selama 12 bulan terakhir, hewan apa saja yang dijual, mati, lahir, dan dibeli?/Babi ternak</t>
        </is>
      </c>
      <c r="PO1" s="92" t="inlineStr">
        <is>
          <t>E3-c. Selama 12 bulan terakhir, hewan apa saja yang dijual, mati, lahir, dan dibeli?/Kuda</t>
        </is>
      </c>
      <c r="PP1" s="92" t="inlineStr">
        <is>
          <t>E3-c. Selama 12 bulan terakhir, hewan apa saja yang dijual, mati, lahir, dan dibeli?/Kambing</t>
        </is>
      </c>
      <c r="PQ1" s="92" t="inlineStr">
        <is>
          <t>E3-c. Selama 12 bulan terakhir, hewan apa saja yang dijual, mati, lahir, dan dibeli?/Ayam</t>
        </is>
      </c>
      <c r="PR1" s="92" t="inlineStr">
        <is>
          <t>E3-c. Selama 12 bulan terakhir, hewan apa saja yang dijual, mati, lahir, dan dibeli?/Unggas lainnya</t>
        </is>
      </c>
      <c r="PS1" s="92" t="inlineStr">
        <is>
          <t>E3-c. Selama 12 bulan terakhir, hewan apa saja yang dijual, mati, lahir, dan dibeli?/Tidak ada</t>
        </is>
      </c>
      <c r="PT1" s="92" t="inlineStr">
        <is>
          <t>E. Dampak Terhadap Agrikultur /E4. Sebelum menggunakan biogas, apa yang Anda lakukan untuk kotoran ternak? (Pertanyaan disesuaikan dengan jawaban E3)/a. Sapi pedaging</t>
        </is>
      </c>
      <c r="PU1" s="92" t="inlineStr">
        <is>
          <t>E. Dampak Terhadap Agrikultur /E4. Sebelum menggunakan biogas, apa yang Anda lakukan untuk kotoran ternak? (Pertanyaan disesuaikan dengan jawaban E3)/a. Sapi pedaging/a. Sangat teratur (setiap hari)</t>
        </is>
      </c>
      <c r="PV1" s="92" t="inlineStr">
        <is>
          <t>E. Dampak Terhadap Agrikultur /E4. Sebelum menggunakan biogas, apa yang Anda lakukan untuk kotoran ternak? (Pertanyaan disesuaikan dengan jawaban E3)/a. Sapi pedaging/b. Teratur (2-6 hari sekali)</t>
        </is>
      </c>
      <c r="PW1" s="92" t="inlineStr">
        <is>
          <t>E. Dampak Terhadap Agrikultur /E4. Sebelum menggunakan biogas, apa yang Anda lakukan untuk kotoran ternak? (Pertanyaan disesuaikan dengan jawaban E3)/a. Sapi pedaging/c. Cukup teratur (setiap minggu)</t>
        </is>
      </c>
      <c r="PX1" s="92" t="inlineStr">
        <is>
          <t>E. Dampak Terhadap Agrikultur /E4. Sebelum menggunakan biogas, apa yang Anda lakukan untuk kotoran ternak? (Pertanyaan disesuaikan dengan jawaban E3)/a. Sapi pedaging/d. Jarang (2-3 minggu sekali)</t>
        </is>
      </c>
      <c r="PY1" s="92" t="inlineStr">
        <is>
          <t>E. Dampak Terhadap Agrikultur /E4. Sebelum menggunakan biogas, apa yang Anda lakukan untuk kotoran ternak? (Pertanyaan disesuaikan dengan jawaban E3)/a. Sapi pedaging/e. Sangat jarang (&gt;1 bulan sekali)</t>
        </is>
      </c>
      <c r="PZ1" s="92" t="inlineStr">
        <is>
          <t>E. Dampak Terhadap Agrikultur /E4. Sebelum menggunakan biogas, apa yang Anda lakukan untuk kotoran ternak? (Pertanyaan disesuaikan dengan jawaban E3)/a. Sapi pedaging/1-Disebarkan ke lahan terbuka</t>
        </is>
      </c>
      <c r="QA1" s="92" t="inlineStr">
        <is>
          <t>E. Dampak Terhadap Agrikultur /E4. Sebelum menggunakan biogas, apa yang Anda lakukan untuk kotoran ternak? (Pertanyaan disesuaikan dengan jawaban E3)/a. Sapi pedaging/2-Dibuang ke sungai</t>
        </is>
      </c>
      <c r="QB1" s="92" t="inlineStr">
        <is>
          <t>E. Dampak Terhadap Agrikultur /E4. Sebelum menggunakan biogas, apa yang Anda lakukan untuk kotoran ternak? (Pertanyaan disesuaikan dengan jawaban E3)/a. Sapi pedaging/3-Dijual</t>
        </is>
      </c>
      <c r="QC1" s="92" t="inlineStr">
        <is>
          <t>E. Dampak Terhadap Agrikultur /E4. Sebelum menggunakan biogas, apa yang Anda lakukan untuk kotoran ternak? (Pertanyaan disesuaikan dengan jawaban E3)/a. Sapi pedaging/4-Lainnya</t>
        </is>
      </c>
      <c r="QD1" s="92" t="inlineStr">
        <is>
          <t>E. Dampak Terhadap Agrikultur /E4. Sebelum menggunakan biogas, apa yang Anda lakukan untuk kotoran ternak? (Pertanyaan disesuaikan dengan jawaban E3)/E4a-a. Lainnya:</t>
        </is>
      </c>
      <c r="QE1" s="92" t="inlineStr">
        <is>
          <t>E. Dampak Terhadap Agrikultur /E4. Sebelum menggunakan biogas, apa yang Anda lakukan untuk kotoran ternak? (Pertanyaan disesuaikan dengan jawaban E3)/b. Sapi perah</t>
        </is>
      </c>
      <c r="QF1" s="92" t="inlineStr">
        <is>
          <t>E. Dampak Terhadap Agrikultur /E4. Sebelum menggunakan biogas, apa yang Anda lakukan untuk kotoran ternak? (Pertanyaan disesuaikan dengan jawaban E3)/b. Sapi perah/a. Sangat teratur (setiap hari)</t>
        </is>
      </c>
      <c r="QG1" s="92" t="inlineStr">
        <is>
          <t>E. Dampak Terhadap Agrikultur /E4. Sebelum menggunakan biogas, apa yang Anda lakukan untuk kotoran ternak? (Pertanyaan disesuaikan dengan jawaban E3)/b. Sapi perah/b. Teratur (2-6 hari sekali)</t>
        </is>
      </c>
      <c r="QH1" s="92" t="inlineStr">
        <is>
          <t>E. Dampak Terhadap Agrikultur /E4. Sebelum menggunakan biogas, apa yang Anda lakukan untuk kotoran ternak? (Pertanyaan disesuaikan dengan jawaban E3)/b. Sapi perah/c. Cukup teratur (setiap minggu)</t>
        </is>
      </c>
      <c r="QI1" s="92" t="inlineStr">
        <is>
          <t>E. Dampak Terhadap Agrikultur /E4. Sebelum menggunakan biogas, apa yang Anda lakukan untuk kotoran ternak? (Pertanyaan disesuaikan dengan jawaban E3)/b. Sapi perah/d. Jarang (2-3 minggu sekali)</t>
        </is>
      </c>
      <c r="QJ1" s="92" t="inlineStr">
        <is>
          <t>E. Dampak Terhadap Agrikultur /E4. Sebelum menggunakan biogas, apa yang Anda lakukan untuk kotoran ternak? (Pertanyaan disesuaikan dengan jawaban E3)/b. Sapi perah/e. Sangat jarang (&gt;1 bulan sekali)</t>
        </is>
      </c>
      <c r="QK1" s="92" t="inlineStr">
        <is>
          <t>E. Dampak Terhadap Agrikultur /E4. Sebelum menggunakan biogas, apa yang Anda lakukan untuk kotoran ternak? (Pertanyaan disesuaikan dengan jawaban E3)/b. Sapi perah/1-Disebarkan ke lahan terbuka</t>
        </is>
      </c>
      <c r="QL1" s="92" t="inlineStr">
        <is>
          <t>E. Dampak Terhadap Agrikultur /E4. Sebelum menggunakan biogas, apa yang Anda lakukan untuk kotoran ternak? (Pertanyaan disesuaikan dengan jawaban E3)/b. Sapi perah/2-Dibuang ke sungai</t>
        </is>
      </c>
      <c r="QM1" s="92" t="inlineStr">
        <is>
          <t>E. Dampak Terhadap Agrikultur /E4. Sebelum menggunakan biogas, apa yang Anda lakukan untuk kotoran ternak? (Pertanyaan disesuaikan dengan jawaban E3)/b. Sapi perah/3-Dijual</t>
        </is>
      </c>
      <c r="QN1" s="92" t="inlineStr">
        <is>
          <t>E. Dampak Terhadap Agrikultur /E4. Sebelum menggunakan biogas, apa yang Anda lakukan untuk kotoran ternak? (Pertanyaan disesuaikan dengan jawaban E3)/b. Sapi perah/4-Lainnya</t>
        </is>
      </c>
      <c r="QO1" s="92" t="inlineStr">
        <is>
          <t>E. Dampak Terhadap Agrikultur /E4. Sebelum menggunakan biogas, apa yang Anda lakukan untuk kotoran ternak? (Pertanyaan disesuaikan dengan jawaban E3)/E4b-a. Lainnya:</t>
        </is>
      </c>
      <c r="QP1" s="92" t="inlineStr">
        <is>
          <t>E. Dampak Terhadap Agrikultur /E4. Sebelum menggunakan biogas, apa yang Anda lakukan untuk kotoran ternak? (Pertanyaan disesuaikan dengan jawaban E3)/c. Sapi untuk penggunaan lain</t>
        </is>
      </c>
      <c r="QQ1" s="92" t="inlineStr">
        <is>
          <t>E. Dampak Terhadap Agrikultur /E4. Sebelum menggunakan biogas, apa yang Anda lakukan untuk kotoran ternak? (Pertanyaan disesuaikan dengan jawaban E3)/c. Sapi untuk penggunaan lain/1-Disebarkan ke lahan terbuka</t>
        </is>
      </c>
      <c r="QR1" s="92" t="inlineStr">
        <is>
          <t>E. Dampak Terhadap Agrikultur /E4. Sebelum menggunakan biogas, apa yang Anda lakukan untuk kotoran ternak? (Pertanyaan disesuaikan dengan jawaban E3)/c. Sapi untuk penggunaan lain/2-Dibuang ke sungai</t>
        </is>
      </c>
      <c r="QS1" s="92" t="inlineStr">
        <is>
          <t>E. Dampak Terhadap Agrikultur /E4. Sebelum menggunakan biogas, apa yang Anda lakukan untuk kotoran ternak? (Pertanyaan disesuaikan dengan jawaban E3)/c. Sapi untuk penggunaan lain/3-Dijual</t>
        </is>
      </c>
      <c r="QT1" s="92" t="inlineStr">
        <is>
          <t>E. Dampak Terhadap Agrikultur /E4. Sebelum menggunakan biogas, apa yang Anda lakukan untuk kotoran ternak? (Pertanyaan disesuaikan dengan jawaban E3)/c. Sapi untuk penggunaan lain/4-Lainnya</t>
        </is>
      </c>
      <c r="QU1" s="92" t="inlineStr">
        <is>
          <t>E. Dampak Terhadap Agrikultur /E4. Sebelum menggunakan biogas, apa yang Anda lakukan untuk kotoran ternak? (Pertanyaan disesuaikan dengan jawaban E3)/E4c-a. Lainnya:</t>
        </is>
      </c>
      <c r="QV1" s="92" t="inlineStr">
        <is>
          <t>E. Dampak Terhadap Agrikultur /E4. Sebelum menggunakan biogas, apa yang Anda lakukan untuk kotoran ternak? (Pertanyaan disesuaikan dengan jawaban E3)/d. Babi ternak</t>
        </is>
      </c>
      <c r="QW1" s="92" t="inlineStr">
        <is>
          <t>E. Dampak Terhadap Agrikultur /E4. Sebelum menggunakan biogas, apa yang Anda lakukan untuk kotoran ternak? (Pertanyaan disesuaikan dengan jawaban E3)/d. Babi ternak/a. Sangat teratur (setiap hari)</t>
        </is>
      </c>
      <c r="QX1" s="92" t="inlineStr">
        <is>
          <t>E. Dampak Terhadap Agrikultur /E4. Sebelum menggunakan biogas, apa yang Anda lakukan untuk kotoran ternak? (Pertanyaan disesuaikan dengan jawaban E3)/d. Babi ternak/b. Teratur (2-6 hari sekali)</t>
        </is>
      </c>
      <c r="QY1" s="92" t="inlineStr">
        <is>
          <t>E. Dampak Terhadap Agrikultur /E4. Sebelum menggunakan biogas, apa yang Anda lakukan untuk kotoran ternak? (Pertanyaan disesuaikan dengan jawaban E3)/d. Babi ternak/c. Cukup teratur (setiap minggu)</t>
        </is>
      </c>
      <c r="QZ1" s="92" t="inlineStr">
        <is>
          <t>E. Dampak Terhadap Agrikultur /E4. Sebelum menggunakan biogas, apa yang Anda lakukan untuk kotoran ternak? (Pertanyaan disesuaikan dengan jawaban E3)/d. Babi ternak/d. Jarang (2-3 minggu sekali)</t>
        </is>
      </c>
      <c r="RA1" s="92" t="inlineStr">
        <is>
          <t>E. Dampak Terhadap Agrikultur /E4. Sebelum menggunakan biogas, apa yang Anda lakukan untuk kotoran ternak? (Pertanyaan disesuaikan dengan jawaban E3)/d. Babi ternak/e. Sangat jarang (&gt;1 bulan sekali)</t>
        </is>
      </c>
      <c r="RB1" s="92" t="inlineStr">
        <is>
          <t>E. Dampak Terhadap Agrikultur /E4. Sebelum menggunakan biogas, apa yang Anda lakukan untuk kotoran ternak? (Pertanyaan disesuaikan dengan jawaban E3)/d. Babi ternak/1-Disebarkan ke lahan terbuka</t>
        </is>
      </c>
      <c r="RC1" s="92" t="inlineStr">
        <is>
          <t>E. Dampak Terhadap Agrikultur /E4. Sebelum menggunakan biogas, apa yang Anda lakukan untuk kotoran ternak? (Pertanyaan disesuaikan dengan jawaban E3)/d. Babi ternak/2-Dibuang ke sungai</t>
        </is>
      </c>
      <c r="RD1" s="92" t="inlineStr">
        <is>
          <t>E. Dampak Terhadap Agrikultur /E4. Sebelum menggunakan biogas, apa yang Anda lakukan untuk kotoran ternak? (Pertanyaan disesuaikan dengan jawaban E3)/d. Babi ternak/3-Dijual</t>
        </is>
      </c>
      <c r="RE1" s="92" t="inlineStr">
        <is>
          <t>E. Dampak Terhadap Agrikultur /E4. Sebelum menggunakan biogas, apa yang Anda lakukan untuk kotoran ternak? (Pertanyaan disesuaikan dengan jawaban E3)/d. Babi ternak/4-Lainnya</t>
        </is>
      </c>
      <c r="RF1" s="92" t="inlineStr">
        <is>
          <t>E. Dampak Terhadap Agrikultur /E4. Sebelum menggunakan biogas, apa yang Anda lakukan untuk kotoran ternak? (Pertanyaan disesuaikan dengan jawaban E3)/E4d-a. Lainnya:</t>
        </is>
      </c>
      <c r="RG1" s="92" t="inlineStr">
        <is>
          <t>E. Dampak Terhadap Agrikultur /E4. Sebelum menggunakan biogas, apa yang Anda lakukan untuk kotoran ternak? (Pertanyaan disesuaikan dengan jawaban E3)/e. Kuda</t>
        </is>
      </c>
      <c r="RH1" s="92" t="inlineStr">
        <is>
          <t>E. Dampak Terhadap Agrikultur /E4. Sebelum menggunakan biogas, apa yang Anda lakukan untuk kotoran ternak? (Pertanyaan disesuaikan dengan jawaban E3)/e. Kuda/a. Sangat teratur (setiap hari)</t>
        </is>
      </c>
      <c r="RI1" s="92" t="inlineStr">
        <is>
          <t>E. Dampak Terhadap Agrikultur /E4. Sebelum menggunakan biogas, apa yang Anda lakukan untuk kotoran ternak? (Pertanyaan disesuaikan dengan jawaban E3)/e. Kuda/b. Teratur (2-6 hari sekali)</t>
        </is>
      </c>
      <c r="RJ1" s="92" t="inlineStr">
        <is>
          <t>E. Dampak Terhadap Agrikultur /E4. Sebelum menggunakan biogas, apa yang Anda lakukan untuk kotoran ternak? (Pertanyaan disesuaikan dengan jawaban E3)/e. Kuda/c. Cukup teratur (setiap minggu)</t>
        </is>
      </c>
      <c r="RK1" s="92" t="inlineStr">
        <is>
          <t>E. Dampak Terhadap Agrikultur /E4. Sebelum menggunakan biogas, apa yang Anda lakukan untuk kotoran ternak? (Pertanyaan disesuaikan dengan jawaban E3)/e. Kuda/d. Jarang (2-3 minggu sekali)</t>
        </is>
      </c>
      <c r="RL1" s="92" t="inlineStr">
        <is>
          <t>E. Dampak Terhadap Agrikultur /E4. Sebelum menggunakan biogas, apa yang Anda lakukan untuk kotoran ternak? (Pertanyaan disesuaikan dengan jawaban E3)/e. Kuda/e. Sangat jarang (&gt;1 bulan sekali)</t>
        </is>
      </c>
      <c r="RM1" s="92" t="inlineStr">
        <is>
          <t>E. Dampak Terhadap Agrikultur /E4. Sebelum menggunakan biogas, apa yang Anda lakukan untuk kotoran ternak? (Pertanyaan disesuaikan dengan jawaban E3)/e. Kuda/1-Disebarkan ke lahan terbuka</t>
        </is>
      </c>
      <c r="RN1" s="92" t="inlineStr">
        <is>
          <t>E. Dampak Terhadap Agrikultur /E4. Sebelum menggunakan biogas, apa yang Anda lakukan untuk kotoran ternak? (Pertanyaan disesuaikan dengan jawaban E3)/e. Kuda/2-Dibuang ke sungai</t>
        </is>
      </c>
      <c r="RO1" s="92" t="inlineStr">
        <is>
          <t>E. Dampak Terhadap Agrikultur /E4. Sebelum menggunakan biogas, apa yang Anda lakukan untuk kotoran ternak? (Pertanyaan disesuaikan dengan jawaban E3)/e. Kuda/3-Dijual</t>
        </is>
      </c>
      <c r="RP1" s="92" t="inlineStr">
        <is>
          <t>E. Dampak Terhadap Agrikultur /E4. Sebelum menggunakan biogas, apa yang Anda lakukan untuk kotoran ternak? (Pertanyaan disesuaikan dengan jawaban E3)/e. Kuda/4-Lainnya</t>
        </is>
      </c>
      <c r="RQ1" s="92" t="inlineStr">
        <is>
          <t>E. Dampak Terhadap Agrikultur /E4. Sebelum menggunakan biogas, apa yang Anda lakukan untuk kotoran ternak? (Pertanyaan disesuaikan dengan jawaban E3)/E4e-a. Lainnya:</t>
        </is>
      </c>
      <c r="RR1" s="92" t="inlineStr">
        <is>
          <t>E. Dampak Terhadap Agrikultur /E4. Sebelum menggunakan biogas, apa yang Anda lakukan untuk kotoran ternak? (Pertanyaan disesuaikan dengan jawaban E3)/f. Kambing</t>
        </is>
      </c>
      <c r="RS1" s="92" t="inlineStr">
        <is>
          <t>E. Dampak Terhadap Agrikultur /E4. Sebelum menggunakan biogas, apa yang Anda lakukan untuk kotoran ternak? (Pertanyaan disesuaikan dengan jawaban E3)/f. Kambing/a. Sangat teratur (setiap hari)</t>
        </is>
      </c>
      <c r="RT1" s="92" t="inlineStr">
        <is>
          <t>E. Dampak Terhadap Agrikultur /E4. Sebelum menggunakan biogas, apa yang Anda lakukan untuk kotoran ternak? (Pertanyaan disesuaikan dengan jawaban E3)/f. Kambing/b. Teratur (2-6 hari sekali)</t>
        </is>
      </c>
      <c r="RU1" s="92" t="inlineStr">
        <is>
          <t>E. Dampak Terhadap Agrikultur /E4. Sebelum menggunakan biogas, apa yang Anda lakukan untuk kotoran ternak? (Pertanyaan disesuaikan dengan jawaban E3)/f. Kambing/c. Cukup teratur (setiap minggu)</t>
        </is>
      </c>
      <c r="RV1" s="92" t="inlineStr">
        <is>
          <t>E. Dampak Terhadap Agrikultur /E4. Sebelum menggunakan biogas, apa yang Anda lakukan untuk kotoran ternak? (Pertanyaan disesuaikan dengan jawaban E3)/f. Kambing/d. Jarang (2-3 minggu sekali)</t>
        </is>
      </c>
      <c r="RW1" s="92" t="inlineStr">
        <is>
          <t>E. Dampak Terhadap Agrikultur /E4. Sebelum menggunakan biogas, apa yang Anda lakukan untuk kotoran ternak? (Pertanyaan disesuaikan dengan jawaban E3)/f. Kambing/e. Sangat jarang (&gt;1 bulan sekali)</t>
        </is>
      </c>
      <c r="RX1" s="92" t="inlineStr">
        <is>
          <t>E. Dampak Terhadap Agrikultur /E4. Sebelum menggunakan biogas, apa yang Anda lakukan untuk kotoran ternak? (Pertanyaan disesuaikan dengan jawaban E3)/f. Kambing/1-Disebarkan ke lahan terbuka</t>
        </is>
      </c>
      <c r="RY1" s="92" t="inlineStr">
        <is>
          <t>E. Dampak Terhadap Agrikultur /E4. Sebelum menggunakan biogas, apa yang Anda lakukan untuk kotoran ternak? (Pertanyaan disesuaikan dengan jawaban E3)/f. Kambing/2-Dibuang ke sungai</t>
        </is>
      </c>
      <c r="RZ1" s="92" t="inlineStr">
        <is>
          <t>E. Dampak Terhadap Agrikultur /E4. Sebelum menggunakan biogas, apa yang Anda lakukan untuk kotoran ternak? (Pertanyaan disesuaikan dengan jawaban E3)/f. Kambing/3-Dijual</t>
        </is>
      </c>
      <c r="SA1" s="92" t="inlineStr">
        <is>
          <t>E. Dampak Terhadap Agrikultur /E4. Sebelum menggunakan biogas, apa yang Anda lakukan untuk kotoran ternak? (Pertanyaan disesuaikan dengan jawaban E3)/f. Kambing/4-Lainnya</t>
        </is>
      </c>
      <c r="SB1" s="92" t="inlineStr">
        <is>
          <t>E. Dampak Terhadap Agrikultur /E4. Sebelum menggunakan biogas, apa yang Anda lakukan untuk kotoran ternak? (Pertanyaan disesuaikan dengan jawaban E3)/E4f-a. Lainnya:</t>
        </is>
      </c>
      <c r="SC1" s="92" t="inlineStr">
        <is>
          <t>E. Dampak Terhadap Agrikultur /E4. Sebelum menggunakan biogas, apa yang Anda lakukan untuk kotoran ternak? (Pertanyaan disesuaikan dengan jawaban E3)/g. Ayam</t>
        </is>
      </c>
      <c r="SD1" s="92" t="inlineStr">
        <is>
          <t>E. Dampak Terhadap Agrikultur /E4. Sebelum menggunakan biogas, apa yang Anda lakukan untuk kotoran ternak? (Pertanyaan disesuaikan dengan jawaban E3)/g. Ayam/a. Sangat teratur (setiap hari)</t>
        </is>
      </c>
      <c r="SE1" s="92" t="inlineStr">
        <is>
          <t>E. Dampak Terhadap Agrikultur /E4. Sebelum menggunakan biogas, apa yang Anda lakukan untuk kotoran ternak? (Pertanyaan disesuaikan dengan jawaban E3)/g. Ayam/b. Teratur (2-6 hari sekali)</t>
        </is>
      </c>
      <c r="SF1" s="92" t="inlineStr">
        <is>
          <t>E. Dampak Terhadap Agrikultur /E4. Sebelum menggunakan biogas, apa yang Anda lakukan untuk kotoran ternak? (Pertanyaan disesuaikan dengan jawaban E3)/g. Ayam/c. Cukup teratur (setiap minggu)</t>
        </is>
      </c>
      <c r="SG1" s="92" t="inlineStr">
        <is>
          <t>E. Dampak Terhadap Agrikultur /E4. Sebelum menggunakan biogas, apa yang Anda lakukan untuk kotoran ternak? (Pertanyaan disesuaikan dengan jawaban E3)/g. Ayam/d. Jarang (2-3 minggu sekali)</t>
        </is>
      </c>
      <c r="SH1" s="92" t="inlineStr">
        <is>
          <t>E. Dampak Terhadap Agrikultur /E4. Sebelum menggunakan biogas, apa yang Anda lakukan untuk kotoran ternak? (Pertanyaan disesuaikan dengan jawaban E3)/g. Ayam/e. Sangat jarang (&gt;1 bulan sekali)</t>
        </is>
      </c>
      <c r="SI1" s="92" t="inlineStr">
        <is>
          <t>E. Dampak Terhadap Agrikultur /E4. Sebelum menggunakan biogas, apa yang Anda lakukan untuk kotoran ternak? (Pertanyaan disesuaikan dengan jawaban E3)/g. Ayam/1-Disebarkan ke lahan terbuka</t>
        </is>
      </c>
      <c r="SJ1" s="92" t="inlineStr">
        <is>
          <t>E. Dampak Terhadap Agrikultur /E4. Sebelum menggunakan biogas, apa yang Anda lakukan untuk kotoran ternak? (Pertanyaan disesuaikan dengan jawaban E3)/g. Ayam/2-Dibuang ke sungai</t>
        </is>
      </c>
      <c r="SK1" s="92" t="inlineStr">
        <is>
          <t>E. Dampak Terhadap Agrikultur /E4. Sebelum menggunakan biogas, apa yang Anda lakukan untuk kotoran ternak? (Pertanyaan disesuaikan dengan jawaban E3)/g. Ayam/3-Dijual</t>
        </is>
      </c>
      <c r="SL1" s="92" t="inlineStr">
        <is>
          <t>E. Dampak Terhadap Agrikultur /E4. Sebelum menggunakan biogas, apa yang Anda lakukan untuk kotoran ternak? (Pertanyaan disesuaikan dengan jawaban E3)/g. Ayam/4-Lainnya</t>
        </is>
      </c>
      <c r="SM1" s="92" t="inlineStr">
        <is>
          <t>E. Dampak Terhadap Agrikultur /E4. Sebelum menggunakan biogas, apa yang Anda lakukan untuk kotoran ternak? (Pertanyaan disesuaikan dengan jawaban E3)/E4g-a. Lainnya:</t>
        </is>
      </c>
      <c r="SN1" s="92" t="inlineStr">
        <is>
          <t>E. Dampak Terhadap Agrikultur /E4. Sebelum menggunakan biogas, apa yang Anda lakukan untuk kotoran ternak? (Pertanyaan disesuaikan dengan jawaban E3)/h. Unggas lainnya</t>
        </is>
      </c>
      <c r="SO1" s="92" t="inlineStr">
        <is>
          <t>E. Dampak Terhadap Agrikultur /E4. Sebelum menggunakan biogas, apa yang Anda lakukan untuk kotoran ternak? (Pertanyaan disesuaikan dengan jawaban E3)/h. Unggas lainnya/a. Sangat teratur (setiap hari)</t>
        </is>
      </c>
      <c r="SP1" s="92" t="inlineStr">
        <is>
          <t>E. Dampak Terhadap Agrikultur /E4. Sebelum menggunakan biogas, apa yang Anda lakukan untuk kotoran ternak? (Pertanyaan disesuaikan dengan jawaban E3)/h. Unggas lainnya/b. Teratur (2-6 hari sekali)</t>
        </is>
      </c>
      <c r="SQ1" s="92" t="inlineStr">
        <is>
          <t>E. Dampak Terhadap Agrikultur /E4. Sebelum menggunakan biogas, apa yang Anda lakukan untuk kotoran ternak? (Pertanyaan disesuaikan dengan jawaban E3)/h. Unggas lainnya/c. Cukup teratur (setiap minggu)</t>
        </is>
      </c>
      <c r="SR1" s="92" t="inlineStr">
        <is>
          <t>E. Dampak Terhadap Agrikultur /E4. Sebelum menggunakan biogas, apa yang Anda lakukan untuk kotoran ternak? (Pertanyaan disesuaikan dengan jawaban E3)/h. Unggas lainnya/d. Jarang (2-3 minggu sekali)</t>
        </is>
      </c>
      <c r="SS1" s="92" t="inlineStr">
        <is>
          <t>E. Dampak Terhadap Agrikultur /E4. Sebelum menggunakan biogas, apa yang Anda lakukan untuk kotoran ternak? (Pertanyaan disesuaikan dengan jawaban E3)/h. Unggas lainnya/e. Sangat jarang (&gt;1 bulan sekali)</t>
        </is>
      </c>
      <c r="ST1" s="92" t="inlineStr">
        <is>
          <t>E. Dampak Terhadap Agrikultur /E4. Sebelum menggunakan biogas, apa yang Anda lakukan untuk kotoran ternak? (Pertanyaan disesuaikan dengan jawaban E3)/h. Unggas lainnya/1-Disebarkan ke lahan terbuka</t>
        </is>
      </c>
      <c r="SU1" s="92" t="inlineStr">
        <is>
          <t>E. Dampak Terhadap Agrikultur /E4. Sebelum menggunakan biogas, apa yang Anda lakukan untuk kotoran ternak? (Pertanyaan disesuaikan dengan jawaban E3)/h. Unggas lainnya/2-Dibuang ke sungai</t>
        </is>
      </c>
      <c r="SV1" s="92" t="inlineStr">
        <is>
          <t>E. Dampak Terhadap Agrikultur /E4. Sebelum menggunakan biogas, apa yang Anda lakukan untuk kotoran ternak? (Pertanyaan disesuaikan dengan jawaban E3)/h. Unggas lainnya/3-Dijual</t>
        </is>
      </c>
      <c r="SW1" s="92" t="inlineStr">
        <is>
          <t>E. Dampak Terhadap Agrikultur /E4. Sebelum menggunakan biogas, apa yang Anda lakukan untuk kotoran ternak? (Pertanyaan disesuaikan dengan jawaban E3)/h. Unggas lainnya/4-Lainnya</t>
        </is>
      </c>
      <c r="SX1" s="92" t="inlineStr">
        <is>
          <t>E. Dampak Terhadap Agrikultur /E4. Sebelum menggunakan biogas, apa yang Anda lakukan untuk kotoran ternak? (Pertanyaan disesuaikan dengan jawaban E3)/E4h-a. Jika menjawab lainnya, apa yang Anda lakukan untuk kotoran ternak?</t>
        </is>
      </c>
      <c r="SY1" s="92" t="inlineStr">
        <is>
          <t>E. Dampak Terhadap Agrikultur /E5-a. Berapa jumlah hewan ternak yang Anda miliki sebelum menggunakan biogas?/a. Sapi pedaging (ekor)/Memiliki</t>
        </is>
      </c>
      <c r="SZ1" s="92" t="inlineStr">
        <is>
          <t>E. Dampak Terhadap Agrikultur /E5-a. Berapa jumlah hewan ternak yang Anda miliki sebelum menggunakan biogas?/b. Sapi perah (ekor)/Memiliki</t>
        </is>
      </c>
      <c r="TA1" s="92" t="inlineStr">
        <is>
          <t>E. Dampak Terhadap Agrikultur /E5-a. Berapa jumlah hewan ternak yang Anda miliki sebelum menggunakan biogas?/c. Sapi untuk kegunaan lainnya (ekor)/Memiliki</t>
        </is>
      </c>
      <c r="TB1" s="92" t="inlineStr">
        <is>
          <t>E. Dampak Terhadap Agrikultur /E5-a. Berapa jumlah hewan ternak yang Anda miliki sebelum menggunakan biogas?/d. Babi ternak/Memiliki</t>
        </is>
      </c>
      <c r="TC1" s="92" t="inlineStr">
        <is>
          <t>E. Dampak Terhadap Agrikultur /E5-a. Berapa jumlah hewan ternak yang Anda miliki sebelum menggunakan biogas?/e. Kuda (ekor)/Memiliki</t>
        </is>
      </c>
      <c r="TD1" s="92" t="inlineStr">
        <is>
          <t>E. Dampak Terhadap Agrikultur /E5-a. Berapa jumlah hewan ternak yang Anda miliki sebelum menggunakan biogas?/f. Kambing (ekor)/Memiliki</t>
        </is>
      </c>
      <c r="TE1" s="92" t="inlineStr">
        <is>
          <t>E. Dampak Terhadap Agrikultur /E5-a. Berapa jumlah hewan ternak yang Anda miliki sebelum menggunakan biogas?/g. Ayam (ekor)/Memiliki</t>
        </is>
      </c>
      <c r="TF1" s="92" t="inlineStr">
        <is>
          <t>E. Dampak Terhadap Agrikultur /E5-a. Berapa jumlah hewan ternak yang Anda miliki sebelum menggunakan biogas?/h. Unggas lainnya (ekor)/Memiliki</t>
        </is>
      </c>
      <c r="TG1" s="92" t="inlineStr">
        <is>
          <t>E. Dampak Terhadap Agrikultur /E5-b. Berapa jumlah hewan ternak yang Anda miliki saat ini (setelah menggunakan biogas)?/a. Sapi pedaging (ekor)/Memiliki</t>
        </is>
      </c>
      <c r="TH1" s="92" t="inlineStr">
        <is>
          <t>E. Dampak Terhadap Agrikultur /E5-b. Berapa jumlah hewan ternak yang Anda miliki saat ini (setelah menggunakan biogas)?/b. Sapi perah (ekor)/Memiliki</t>
        </is>
      </c>
      <c r="TI1" s="92" t="inlineStr">
        <is>
          <t>E. Dampak Terhadap Agrikultur /E5-b. Berapa jumlah hewan ternak yang Anda miliki saat ini (setelah menggunakan biogas)?/c. Sapi untuk penggunaan lain (ekor)/Memiliki</t>
        </is>
      </c>
      <c r="TJ1" s="92" t="inlineStr">
        <is>
          <t>E. Dampak Terhadap Agrikultur /E5-b. Berapa jumlah hewan ternak yang Anda miliki saat ini (setelah menggunakan biogas)?/d. Babi ternak (ekor)/Memiliki</t>
        </is>
      </c>
      <c r="TK1" s="92" t="inlineStr">
        <is>
          <t>E. Dampak Terhadap Agrikultur /E5-b. Berapa jumlah hewan ternak yang Anda miliki saat ini (setelah menggunakan biogas)?/e. Kuda (ekor)/Memiliki</t>
        </is>
      </c>
      <c r="TL1" s="92" t="inlineStr">
        <is>
          <t>E. Dampak Terhadap Agrikultur /E5-b. Berapa jumlah hewan ternak yang Anda miliki saat ini (setelah menggunakan biogas)?/f. Kambing (ekor)/Memiliki</t>
        </is>
      </c>
      <c r="TM1" s="92" t="inlineStr">
        <is>
          <t>E. Dampak Terhadap Agrikultur /E5-b. Berapa jumlah hewan ternak yang Anda miliki saat ini (setelah menggunakan biogas)?/g. Ayam (ekor)/Memiliki</t>
        </is>
      </c>
      <c r="TN1" s="92" t="inlineStr">
        <is>
          <t>E. Dampak Terhadap Agrikultur /E5-b. Berapa jumlah hewan ternak yang Anda miliki saat ini (setelah menggunakan biogas)?/h. Unggas lainnya (ekor)/Memiliki</t>
        </is>
      </c>
      <c r="TO1" s="92" t="inlineStr">
        <is>
          <t>E. Dampak Terhadap Agrikultur /E5-c. Dalam 12 bulan terakhir, berapa jumlah hewan ternak Anda yang mengalami perubahan berikut?/a. Sapi pedaging (ekor)/Menjual</t>
        </is>
      </c>
      <c r="TP1" s="92" t="inlineStr">
        <is>
          <t>E. Dampak Terhadap Agrikultur /E5-c. Dalam 12 bulan terakhir, berapa jumlah hewan ternak Anda yang mengalami perubahan berikut?/a. Sapi pedaging (ekor)/Membeli</t>
        </is>
      </c>
      <c r="TQ1" s="92" t="inlineStr">
        <is>
          <t>E. Dampak Terhadap Agrikultur /E5-c. Dalam 12 bulan terakhir, berapa jumlah hewan ternak Anda yang mengalami perubahan berikut?/a. Sapi pedaging (ekor)/Lahir</t>
        </is>
      </c>
      <c r="TR1" s="92" t="inlineStr">
        <is>
          <t>E. Dampak Terhadap Agrikultur /E5-c. Dalam 12 bulan terakhir, berapa jumlah hewan ternak Anda yang mengalami perubahan berikut?/a. Sapi pedaging (ekor)/Mati</t>
        </is>
      </c>
      <c r="TS1" s="92" t="inlineStr">
        <is>
          <t>E. Dampak Terhadap Agrikultur /E5-c. Dalam 12 bulan terakhir, berapa jumlah hewan ternak Anda yang mengalami perubahan berikut?/b. Sapi perah (ekor)/Menjual</t>
        </is>
      </c>
      <c r="TT1" s="92" t="inlineStr">
        <is>
          <t>E. Dampak Terhadap Agrikultur /E5-c. Dalam 12 bulan terakhir, berapa jumlah hewan ternak Anda yang mengalami perubahan berikut?/b. Sapi perah (ekor)/Membeli</t>
        </is>
      </c>
      <c r="TU1" s="92" t="inlineStr">
        <is>
          <t>E. Dampak Terhadap Agrikultur /E5-c. Dalam 12 bulan terakhir, berapa jumlah hewan ternak Anda yang mengalami perubahan berikut?/b. Sapi perah (ekor)/Lahir</t>
        </is>
      </c>
      <c r="TV1" s="92" t="inlineStr">
        <is>
          <t>E. Dampak Terhadap Agrikultur /E5-c. Dalam 12 bulan terakhir, berapa jumlah hewan ternak Anda yang mengalami perubahan berikut?/b. Sapi perah (ekor)/Mati</t>
        </is>
      </c>
      <c r="TW1" s="92" t="inlineStr">
        <is>
          <t>E. Dampak Terhadap Agrikultur /E5-c. Dalam 12 bulan terakhir, berapa jumlah hewan ternak Anda yang mengalami perubahan berikut?/c. Sapi untuk penggunaan lain (ekor)/Menjual</t>
        </is>
      </c>
      <c r="TX1" s="92" t="inlineStr">
        <is>
          <t>E. Dampak Terhadap Agrikultur /E5-c. Dalam 12 bulan terakhir, berapa jumlah hewan ternak Anda yang mengalami perubahan berikut?/c. Sapi untuk penggunaan lain (ekor)/Membeli</t>
        </is>
      </c>
      <c r="TY1" s="92" t="inlineStr">
        <is>
          <t>E. Dampak Terhadap Agrikultur /E5-c. Dalam 12 bulan terakhir, berapa jumlah hewan ternak Anda yang mengalami perubahan berikut?/c. Sapi untuk penggunaan lain (ekor)/Lahir</t>
        </is>
      </c>
      <c r="TZ1" s="92" t="inlineStr">
        <is>
          <t>E. Dampak Terhadap Agrikultur /E5-c. Dalam 12 bulan terakhir, berapa jumlah hewan ternak Anda yang mengalami perubahan berikut?/c. Sapi untuk penggunaan lain (ekor)/Mati</t>
        </is>
      </c>
      <c r="UA1" s="92" t="inlineStr">
        <is>
          <t>E. Dampak Terhadap Agrikultur /E5-c. Dalam 12 bulan terakhir, berapa jumlah hewan ternak Anda yang mengalami perubahan berikut?/d. Babi ternak (ekor)/Menjual</t>
        </is>
      </c>
      <c r="UB1" s="92" t="inlineStr">
        <is>
          <t>E. Dampak Terhadap Agrikultur /E5-c. Dalam 12 bulan terakhir, berapa jumlah hewan ternak Anda yang mengalami perubahan berikut?/d. Babi ternak (ekor)/Membeli</t>
        </is>
      </c>
      <c r="UC1" s="92" t="inlineStr">
        <is>
          <t>E. Dampak Terhadap Agrikultur /E5-c. Dalam 12 bulan terakhir, berapa jumlah hewan ternak Anda yang mengalami perubahan berikut?/d. Babi ternak (ekor)/Lahir</t>
        </is>
      </c>
      <c r="UD1" s="92" t="inlineStr">
        <is>
          <t>E. Dampak Terhadap Agrikultur /E5-c. Dalam 12 bulan terakhir, berapa jumlah hewan ternak Anda yang mengalami perubahan berikut?/d. Babi ternak (ekor)/Mati</t>
        </is>
      </c>
      <c r="UE1" s="92" t="inlineStr">
        <is>
          <t>E. Dampak Terhadap Agrikultur /E5-c. Dalam 12 bulan terakhir, berapa jumlah hewan ternak Anda yang mengalami perubahan berikut?/e. Kuda (ekor)/Menjual</t>
        </is>
      </c>
      <c r="UF1" s="92" t="inlineStr">
        <is>
          <t>E. Dampak Terhadap Agrikultur /E5-c. Dalam 12 bulan terakhir, berapa jumlah hewan ternak Anda yang mengalami perubahan berikut?/e. Kuda (ekor)/Membeli</t>
        </is>
      </c>
      <c r="UG1" s="92" t="inlineStr">
        <is>
          <t>E. Dampak Terhadap Agrikultur /E5-c. Dalam 12 bulan terakhir, berapa jumlah hewan ternak Anda yang mengalami perubahan berikut?/e. Kuda (ekor)/Lahir</t>
        </is>
      </c>
      <c r="UH1" s="92" t="inlineStr">
        <is>
          <t>E. Dampak Terhadap Agrikultur /E5-c. Dalam 12 bulan terakhir, berapa jumlah hewan ternak Anda yang mengalami perubahan berikut?/e. Kuda (ekor)/Mati</t>
        </is>
      </c>
      <c r="UI1" s="92" t="inlineStr">
        <is>
          <t>E. Dampak Terhadap Agrikultur /E5-c. Dalam 12 bulan terakhir, berapa jumlah hewan ternak Anda yang mengalami perubahan berikut?/f. Kambing (ekor)/Menjual</t>
        </is>
      </c>
      <c r="UJ1" s="92" t="inlineStr">
        <is>
          <t>E. Dampak Terhadap Agrikultur /E5-c. Dalam 12 bulan terakhir, berapa jumlah hewan ternak Anda yang mengalami perubahan berikut?/f. Kambing (ekor)/Membeli</t>
        </is>
      </c>
      <c r="UK1" s="92" t="inlineStr">
        <is>
          <t>E. Dampak Terhadap Agrikultur /E5-c. Dalam 12 bulan terakhir, berapa jumlah hewan ternak Anda yang mengalami perubahan berikut?/f. Kambing (ekor)/Lahir</t>
        </is>
      </c>
      <c r="UL1" s="92" t="inlineStr">
        <is>
          <t>E. Dampak Terhadap Agrikultur /E5-c. Dalam 12 bulan terakhir, berapa jumlah hewan ternak Anda yang mengalami perubahan berikut?/f. Kambing (ekor)/Mati</t>
        </is>
      </c>
      <c r="UM1" s="92" t="inlineStr">
        <is>
          <t>E. Dampak Terhadap Agrikultur /E5-c. Dalam 12 bulan terakhir, berapa jumlah hewan ternak Anda yang mengalami perubahan berikut?/g. Ayam (ekor)/Menjual</t>
        </is>
      </c>
      <c r="UN1" s="92" t="inlineStr">
        <is>
          <t>E. Dampak Terhadap Agrikultur /E5-c. Dalam 12 bulan terakhir, berapa jumlah hewan ternak Anda yang mengalami perubahan berikut?/g. Ayam (ekor)/Membeli</t>
        </is>
      </c>
      <c r="UO1" s="92" t="inlineStr">
        <is>
          <t>E. Dampak Terhadap Agrikultur /E5-c. Dalam 12 bulan terakhir, berapa jumlah hewan ternak Anda yang mengalami perubahan berikut?/g. Ayam (ekor)/Lahir</t>
        </is>
      </c>
      <c r="UP1" s="92" t="inlineStr">
        <is>
          <t>E. Dampak Terhadap Agrikultur /E5-c. Dalam 12 bulan terakhir, berapa jumlah hewan ternak Anda yang mengalami perubahan berikut?/g. Ayam (ekor)/Mati</t>
        </is>
      </c>
      <c r="UQ1" s="92" t="inlineStr">
        <is>
          <t>E. Dampak Terhadap Agrikultur /E5-c. Dalam 12 bulan terakhir, berapa jumlah hewan ternak Anda yang mengalami perubahan berikut?/h. Unggas lainnya (ekor)/Menjual</t>
        </is>
      </c>
      <c r="UR1" s="92" t="inlineStr">
        <is>
          <t>E. Dampak Terhadap Agrikultur /E5-c. Dalam 12 bulan terakhir, berapa jumlah hewan ternak Anda yang mengalami perubahan berikut?/h. Unggas lainnya (ekor)/Membeli</t>
        </is>
      </c>
      <c r="US1" s="92" t="inlineStr">
        <is>
          <t>E. Dampak Terhadap Agrikultur /E5-c. Dalam 12 bulan terakhir, berapa jumlah hewan ternak Anda yang mengalami perubahan berikut?/h. Unggas lainnya (ekor)/Lahir</t>
        </is>
      </c>
      <c r="UT1" s="92" t="inlineStr">
        <is>
          <t>E. Dampak Terhadap Agrikultur /E5-c. Dalam 12 bulan terakhir, berapa jumlah hewan ternak Anda yang mengalami perubahan berikut?/h. Unggas lainnya (ekor)/Mati</t>
        </is>
      </c>
      <c r="UU1" s="92" t="inlineStr">
        <is>
          <t>E. Dampak Terhadap Agrikultur /E6. Bagaimana cara Anda menggembalakan hewan ternak? (Pertanyaan  disesuaikan dengan jawaban E2)/a. Sapi pedaging</t>
        </is>
      </c>
      <c r="UV1" s="92" t="inlineStr">
        <is>
          <t>E. Dampak Terhadap Agrikultur /E6. Bagaimana cara Anda menggembalakan hewan ternak? (Pertanyaan  disesuaikan dengan jawaban E2)/b. Sapi perah</t>
        </is>
      </c>
      <c r="UW1" s="92" t="inlineStr">
        <is>
          <t>E. Dampak Terhadap Agrikultur /E6. Bagaimana cara Anda menggembalakan hewan ternak? (Pertanyaan  disesuaikan dengan jawaban E2)/c. Sapi untuk kegunaan lain</t>
        </is>
      </c>
      <c r="UX1" s="92" t="inlineStr">
        <is>
          <t>E. Dampak Terhadap Agrikultur /E6. Bagaimana cara Anda menggembalakan hewan ternak? (Pertanyaan  disesuaikan dengan jawaban E2)/d. Babi ternak</t>
        </is>
      </c>
      <c r="UY1" s="92" t="inlineStr">
        <is>
          <t>E. Dampak Terhadap Agrikultur /E6. Bagaimana cara Anda menggembalakan hewan ternak? (Pertanyaan  disesuaikan dengan jawaban E2)/e. Kuda</t>
        </is>
      </c>
      <c r="UZ1" s="92" t="inlineStr">
        <is>
          <t>E. Dampak Terhadap Agrikultur /E6. Bagaimana cara Anda menggembalakan hewan ternak? (Pertanyaan  disesuaikan dengan jawaban E2)/f. Kambing</t>
        </is>
      </c>
      <c r="VA1" s="92" t="inlineStr">
        <is>
          <t>E. Dampak Terhadap Agrikultur /E6. Bagaimana cara Anda menggembalakan hewan ternak? (Pertanyaan  disesuaikan dengan jawaban E2)/g. Ayam</t>
        </is>
      </c>
      <c r="VB1" s="92" t="inlineStr">
        <is>
          <t>E. Dampak Terhadap Agrikultur /E6. Bagaimana cara Anda menggembalakan hewan ternak? (Pertanyaan  disesuaikan dengan jawaban E2)/h. Unggas lainnya</t>
        </is>
      </c>
      <c r="VC1" s="92" t="inlineStr">
        <is>
          <t>E. Dampak Terhadap Agrikultur /E7. Bagaimana Anda mengelola kesehatan ternak Anda?  (misal: pemberian vaksin)/a. Sapi pedaging</t>
        </is>
      </c>
      <c r="VD1" s="92" t="inlineStr">
        <is>
          <t>E. Dampak Terhadap Agrikultur /E7. Bagaimana Anda mengelola kesehatan ternak Anda?  (misal: pemberian vaksin)/b. Sapi perah</t>
        </is>
      </c>
      <c r="VE1" s="92" t="inlineStr">
        <is>
          <t>E. Dampak Terhadap Agrikultur /E7. Bagaimana Anda mengelola kesehatan ternak Anda?  (misal: pemberian vaksin)/c. Sapi untuk kegunaan lain</t>
        </is>
      </c>
      <c r="VF1" s="92" t="inlineStr">
        <is>
          <t>E. Dampak Terhadap Agrikultur /E7. Bagaimana Anda mengelola kesehatan ternak Anda?  (misal: pemberian vaksin)/d. Babi ternak</t>
        </is>
      </c>
      <c r="VG1" s="92" t="inlineStr">
        <is>
          <t>E. Dampak Terhadap Agrikultur /E7. Bagaimana Anda mengelola kesehatan ternak Anda?  (misal: pemberian vaksin)/e. Kuda</t>
        </is>
      </c>
      <c r="VH1" s="92" t="inlineStr">
        <is>
          <t>E. Dampak Terhadap Agrikultur /E7. Bagaimana Anda mengelola kesehatan ternak Anda?  (misal: pemberian vaksin)/f. Kambing</t>
        </is>
      </c>
      <c r="VI1" s="92" t="inlineStr">
        <is>
          <t>E. Dampak Terhadap Agrikultur /E7. Bagaimana Anda mengelola kesehatan ternak Anda?  (misal: pemberian vaksin)/g. Ayam</t>
        </is>
      </c>
      <c r="VJ1" s="92" t="inlineStr">
        <is>
          <t>E. Dampak Terhadap Agrikultur /E7. Bagaimana Anda mengelola kesehatan ternak Anda?  (misal: pemberian vaksin)/h. Unggas lainnya</t>
        </is>
      </c>
      <c r="VK1" s="92" t="inlineStr">
        <is>
          <t>E. Dampak Terhadap Agrikultur /E8. Seberapa sering Anda merawat atau membersihkan kandang ternak?/a. Sapi pedaging</t>
        </is>
      </c>
      <c r="VL1" s="92" t="inlineStr">
        <is>
          <t>E. Dampak Terhadap Agrikultur /E8. Seberapa sering Anda merawat atau membersihkan kandang ternak?/b. Sapi perah</t>
        </is>
      </c>
      <c r="VM1" s="92" t="inlineStr">
        <is>
          <t>E. Dampak Terhadap Agrikultur /E8. Seberapa sering Anda merawat atau membersihkan kandang ternak?/c. Sapi untuk kegunaan lain</t>
        </is>
      </c>
      <c r="VN1" s="92" t="inlineStr">
        <is>
          <t>E. Dampak Terhadap Agrikultur /E8. Seberapa sering Anda merawat atau membersihkan kandang ternak?/d. Babi ternak</t>
        </is>
      </c>
      <c r="VO1" s="92" t="inlineStr">
        <is>
          <t>E. Dampak Terhadap Agrikultur /E8. Seberapa sering Anda merawat atau membersihkan kandang ternak?/e. Kuda</t>
        </is>
      </c>
      <c r="VP1" s="92" t="inlineStr">
        <is>
          <t>E. Dampak Terhadap Agrikultur /E8. Seberapa sering Anda merawat atau membersihkan kandang ternak?/f. Kambing</t>
        </is>
      </c>
      <c r="VQ1" s="92" t="inlineStr">
        <is>
          <t>E. Dampak Terhadap Agrikultur /E8. Seberapa sering Anda merawat atau membersihkan kandang ternak?/g. Ayam</t>
        </is>
      </c>
      <c r="VR1" s="92" t="inlineStr">
        <is>
          <t>E. Dampak Terhadap Agrikultur /E8. Seberapa sering Anda merawat atau membersihkan kandang ternak?/h. Unggas lainnya</t>
        </is>
      </c>
      <c r="VS1" s="92" t="inlineStr">
        <is>
          <t>E. Dampak Terhadap Agrikultur /E9. Bagaimana kotoran ternak biasa disimpan?/a. Sapi pedaging</t>
        </is>
      </c>
      <c r="VT1" s="92" t="inlineStr">
        <is>
          <t>E. Dampak Terhadap Agrikultur /E9. Bagaimana kotoran ternak biasa disimpan?/a. Sapi pedaging/1-Disebarkan ke lahan terbuka</t>
        </is>
      </c>
      <c r="VU1" s="92" t="inlineStr">
        <is>
          <t>E. Dampak Terhadap Agrikultur /E9. Bagaimana kotoran ternak biasa disimpan?/a. Sapi pedaging/2-Dibuang ke sungai</t>
        </is>
      </c>
      <c r="VV1" s="92" t="inlineStr">
        <is>
          <t>E. Dampak Terhadap Agrikultur /E9. Bagaimana kotoran ternak biasa disimpan?/a. Sapi pedaging/3-Dijual</t>
        </is>
      </c>
      <c r="VW1" s="92" t="inlineStr">
        <is>
          <t>E. Dampak Terhadap Agrikultur /E9. Bagaimana kotoran ternak biasa disimpan?/a. Sapi pedaging/4-Lainnya</t>
        </is>
      </c>
      <c r="VX1" s="92" t="inlineStr">
        <is>
          <t>E. Dampak Terhadap Agrikultur /E9. Bagaimana kotoran ternak biasa disimpan?/a. Sapi pedaging/1-Kolam tertutup (laguna anaerobik)</t>
        </is>
      </c>
      <c r="VY1" s="92" t="inlineStr">
        <is>
          <t>E. Dampak Terhadap Agrikultur /E9. Bagaimana kotoran ternak biasa disimpan?/a. Sapi pedaging/2-Disimpan basah (slurry)</t>
        </is>
      </c>
      <c r="VZ1" s="92" t="inlineStr">
        <is>
          <t>E. Dampak Terhadap Agrikultur /E9. Bagaimana kotoran ternak biasa disimpan?/a. Sapi pedaging/3-Disimpan terbuka (dry lot)</t>
        </is>
      </c>
      <c r="WA1" s="92" t="inlineStr">
        <is>
          <t>E. Dampak Terhadap Agrikultur /E9. Bagaimana kotoran ternak biasa disimpan?/a. Sapi pedaging/4-Disimpan dalam kotak bersekat</t>
        </is>
      </c>
      <c r="WB1" s="92" t="inlineStr">
        <is>
          <t>E. Dampak Terhadap Agrikultur /E9. Bagaimana kotoran ternak biasa disimpan?/a. Sapi pedaging/5-Untuk disebar di tanah (dan dibajak)</t>
        </is>
      </c>
      <c r="WC1" s="92" t="inlineStr">
        <is>
          <t>E. Dampak Terhadap Agrikultur /E9. Bagaimana kotoran ternak biasa disimpan?/a. Sapi pedaging/6-Digester biogas</t>
        </is>
      </c>
      <c r="WD1" s="92" t="inlineStr">
        <is>
          <t>E. Dampak Terhadap Agrikultur /E9. Bagaimana kotoran ternak biasa disimpan?/a. Sapi pedaging/7-Dibakar untuk bahan bakar</t>
        </is>
      </c>
      <c r="WE1" s="92" t="inlineStr">
        <is>
          <t>E. Dampak Terhadap Agrikultur /E9. Bagaimana kotoran ternak biasa disimpan?/a. Sapi pedaging/8-Dibiarkan tersebar di ladang penggembalaan</t>
        </is>
      </c>
      <c r="WF1" s="92" t="inlineStr">
        <is>
          <t>E. Dampak Terhadap Agrikultur /E9. Bagaimana kotoran ternak biasa disimpan?/b. Sapi perah</t>
        </is>
      </c>
      <c r="WG1" s="92" t="inlineStr">
        <is>
          <t>E. Dampak Terhadap Agrikultur /E9. Bagaimana kotoran ternak biasa disimpan?/b. Sapi perah/1-Disebarkan ke lahan terbuka</t>
        </is>
      </c>
      <c r="WH1" s="92" t="inlineStr">
        <is>
          <t>E. Dampak Terhadap Agrikultur /E9. Bagaimana kotoran ternak biasa disimpan?/b. Sapi perah/2-Dibuang ke sungai</t>
        </is>
      </c>
      <c r="WI1" s="92" t="inlineStr">
        <is>
          <t>E. Dampak Terhadap Agrikultur /E9. Bagaimana kotoran ternak biasa disimpan?/b. Sapi perah/3-Dijual</t>
        </is>
      </c>
      <c r="WJ1" s="92" t="inlineStr">
        <is>
          <t>E. Dampak Terhadap Agrikultur /E9. Bagaimana kotoran ternak biasa disimpan?/b. Sapi perah/4-Lainnya</t>
        </is>
      </c>
      <c r="WK1" s="92" t="inlineStr">
        <is>
          <t>E. Dampak Terhadap Agrikultur /E9. Bagaimana kotoran ternak biasa disimpan?/b. Sapi perah/1-Kolam tertutup (laguna anaerobik)</t>
        </is>
      </c>
      <c r="WL1" s="92" t="inlineStr">
        <is>
          <t>E. Dampak Terhadap Agrikultur /E9. Bagaimana kotoran ternak biasa disimpan?/b. Sapi perah/2-Disimpan basah (slurry)</t>
        </is>
      </c>
      <c r="WM1" s="92" t="inlineStr">
        <is>
          <t>E. Dampak Terhadap Agrikultur /E9. Bagaimana kotoran ternak biasa disimpan?/b. Sapi perah/3-Disimpan terbuka (dry lot)</t>
        </is>
      </c>
      <c r="WN1" s="92" t="inlineStr">
        <is>
          <t>E. Dampak Terhadap Agrikultur /E9. Bagaimana kotoran ternak biasa disimpan?/b. Sapi perah/4-Disimpan dalam kotak bersekat</t>
        </is>
      </c>
      <c r="WO1" s="92" t="inlineStr">
        <is>
          <t>E. Dampak Terhadap Agrikultur /E9. Bagaimana kotoran ternak biasa disimpan?/b. Sapi perah/5-Untuk disebar di tanah (dan dibajak)</t>
        </is>
      </c>
      <c r="WP1" s="92" t="inlineStr">
        <is>
          <t>E. Dampak Terhadap Agrikultur /E9. Bagaimana kotoran ternak biasa disimpan?/b. Sapi perah/6-Digester biogas</t>
        </is>
      </c>
      <c r="WQ1" s="92" t="inlineStr">
        <is>
          <t>E. Dampak Terhadap Agrikultur /E9. Bagaimana kotoran ternak biasa disimpan?/b. Sapi perah/7-Dibakar untuk bahan bakar</t>
        </is>
      </c>
      <c r="WR1" s="92" t="inlineStr">
        <is>
          <t>E. Dampak Terhadap Agrikultur /E9. Bagaimana kotoran ternak biasa disimpan?/b. Sapi perah/8-Dibiarkan tersebar di ladang penggembalaan</t>
        </is>
      </c>
      <c r="WS1" s="92" t="inlineStr">
        <is>
          <t>E. Dampak Terhadap Agrikultur /E9. Bagaimana kotoran ternak biasa disimpan?/c. Sapi untuk kegunan lain</t>
        </is>
      </c>
      <c r="WT1" s="92" t="inlineStr">
        <is>
          <t>E. Dampak Terhadap Agrikultur /E9. Bagaimana kotoran ternak biasa disimpan?/c. Sapi untuk kegunan lain/1-Kolam tertutup (laguna anaerobik)</t>
        </is>
      </c>
      <c r="WU1" s="92" t="inlineStr">
        <is>
          <t>E. Dampak Terhadap Agrikultur /E9. Bagaimana kotoran ternak biasa disimpan?/c. Sapi untuk kegunan lain/2-Disimpan basah (slurry)</t>
        </is>
      </c>
      <c r="WV1" s="92" t="inlineStr">
        <is>
          <t>E. Dampak Terhadap Agrikultur /E9. Bagaimana kotoran ternak biasa disimpan?/c. Sapi untuk kegunan lain/3-Disimpan terbuka (dry lot)</t>
        </is>
      </c>
      <c r="WW1" s="92" t="inlineStr">
        <is>
          <t>E. Dampak Terhadap Agrikultur /E9. Bagaimana kotoran ternak biasa disimpan?/c. Sapi untuk kegunan lain/4-Disimpan dalam kotak bersekat</t>
        </is>
      </c>
      <c r="WX1" s="92" t="inlineStr">
        <is>
          <t>E. Dampak Terhadap Agrikultur /E9. Bagaimana kotoran ternak biasa disimpan?/c. Sapi untuk kegunan lain/5-Untuk disebar di tanah (dan dibajak)</t>
        </is>
      </c>
      <c r="WY1" s="92" t="inlineStr">
        <is>
          <t>E. Dampak Terhadap Agrikultur /E9. Bagaimana kotoran ternak biasa disimpan?/c. Sapi untuk kegunan lain/6-Digester biogas</t>
        </is>
      </c>
      <c r="WZ1" s="92" t="inlineStr">
        <is>
          <t>E. Dampak Terhadap Agrikultur /E9. Bagaimana kotoran ternak biasa disimpan?/c. Sapi untuk kegunan lain/7-Dibakar untuk bahan bakar</t>
        </is>
      </c>
      <c r="XA1" s="92" t="inlineStr">
        <is>
          <t>E. Dampak Terhadap Agrikultur /E9. Bagaimana kotoran ternak biasa disimpan?/c. Sapi untuk kegunan lain/8-Dibiarkan tersebar di ladang penggembalaan</t>
        </is>
      </c>
      <c r="XB1" s="92" t="inlineStr">
        <is>
          <t>E. Dampak Terhadap Agrikultur /E9. Bagaimana kotoran ternak biasa disimpan?/d. Babi ternak</t>
        </is>
      </c>
      <c r="XC1" s="92" t="inlineStr">
        <is>
          <t>E. Dampak Terhadap Agrikultur /E9. Bagaimana kotoran ternak biasa disimpan?/d. Babi ternak/a. Penggembalaan terbuka</t>
        </is>
      </c>
      <c r="XD1" s="92" t="inlineStr">
        <is>
          <t>E. Dampak Terhadap Agrikultur /E9. Bagaimana kotoran ternak biasa disimpan?/d. Babi ternak/b. Penggembalaan semi-terbuka</t>
        </is>
      </c>
      <c r="XE1" s="92" t="inlineStr">
        <is>
          <t>E. Dampak Terhadap Agrikultur /E9. Bagaimana kotoran ternak biasa disimpan?/d. Babi ternak/c. Pemberian pakan di kandang</t>
        </is>
      </c>
      <c r="XF1" s="92" t="inlineStr">
        <is>
          <t>E. Dampak Terhadap Agrikultur /E9. Bagaimana kotoran ternak biasa disimpan?/d. Babi ternak/1-Kolam tertutup (laguna anaerobik)</t>
        </is>
      </c>
      <c r="XG1" s="92" t="inlineStr">
        <is>
          <t>E. Dampak Terhadap Agrikultur /E9. Bagaimana kotoran ternak biasa disimpan?/d. Babi ternak/2-Disimpan basah (slurry)</t>
        </is>
      </c>
      <c r="XH1" s="92" t="inlineStr">
        <is>
          <t>E. Dampak Terhadap Agrikultur /E9. Bagaimana kotoran ternak biasa disimpan?/d. Babi ternak/3-Disimpan terbuka (dry lot)</t>
        </is>
      </c>
      <c r="XI1" s="92" t="inlineStr">
        <is>
          <t>E. Dampak Terhadap Agrikultur /E9. Bagaimana kotoran ternak biasa disimpan?/d. Babi ternak/4-Disimpan dalam kotak bersekat</t>
        </is>
      </c>
      <c r="XJ1" s="92" t="inlineStr">
        <is>
          <t>E. Dampak Terhadap Agrikultur /E9. Bagaimana kotoran ternak biasa disimpan?/d. Babi ternak/5-Untuk disebar di tanah (dan dibajak)</t>
        </is>
      </c>
      <c r="XK1" s="92" t="inlineStr">
        <is>
          <t>E. Dampak Terhadap Agrikultur /E9. Bagaimana kotoran ternak biasa disimpan?/d. Babi ternak/6-Digester biogas</t>
        </is>
      </c>
      <c r="XL1" s="92" t="inlineStr">
        <is>
          <t>E. Dampak Terhadap Agrikultur /E9. Bagaimana kotoran ternak biasa disimpan?/d. Babi ternak/7-Dibakar untuk bahan bakar</t>
        </is>
      </c>
      <c r="XM1" s="92" t="inlineStr">
        <is>
          <t>E. Dampak Terhadap Agrikultur /E9. Bagaimana kotoran ternak biasa disimpan?/d. Babi ternak/8-Dibiarkan tersebar di ladang penggembalaan</t>
        </is>
      </c>
      <c r="XN1" s="92" t="inlineStr">
        <is>
          <t>E. Dampak Terhadap Agrikultur /E9. Bagaimana kotoran ternak biasa disimpan?/e. Kuda</t>
        </is>
      </c>
      <c r="XO1" s="92" t="inlineStr">
        <is>
          <t>E. Dampak Terhadap Agrikultur /E9. Bagaimana kotoran ternak biasa disimpan?/e. Kuda/1-Disebarkan ke lahan terbuka</t>
        </is>
      </c>
      <c r="XP1" s="92" t="inlineStr">
        <is>
          <t>E. Dampak Terhadap Agrikultur /E9. Bagaimana kotoran ternak biasa disimpan?/e. Kuda/2-Dibuang ke sungai</t>
        </is>
      </c>
      <c r="XQ1" s="92" t="inlineStr">
        <is>
          <t>E. Dampak Terhadap Agrikultur /E9. Bagaimana kotoran ternak biasa disimpan?/e. Kuda/3-Dijual</t>
        </is>
      </c>
      <c r="XR1" s="92" t="inlineStr">
        <is>
          <t>E. Dampak Terhadap Agrikultur /E9. Bagaimana kotoran ternak biasa disimpan?/e. Kuda/4-Lainnya</t>
        </is>
      </c>
      <c r="XS1" s="92" t="inlineStr">
        <is>
          <t>E. Dampak Terhadap Agrikultur /E9. Bagaimana kotoran ternak biasa disimpan?/e. Kuda/1-Kolam tertutup (laguna anaerobik)</t>
        </is>
      </c>
      <c r="XT1" s="92" t="inlineStr">
        <is>
          <t>E. Dampak Terhadap Agrikultur /E9. Bagaimana kotoran ternak biasa disimpan?/e. Kuda/2-Disimpan basah (slurry)</t>
        </is>
      </c>
      <c r="XU1" s="92" t="inlineStr">
        <is>
          <t>E. Dampak Terhadap Agrikultur /E9. Bagaimana kotoran ternak biasa disimpan?/e. Kuda/3-Disimpan terbuka (dry lot)</t>
        </is>
      </c>
      <c r="XV1" s="92" t="inlineStr">
        <is>
          <t>E. Dampak Terhadap Agrikultur /E9. Bagaimana kotoran ternak biasa disimpan?/e. Kuda/4-Disimpan dalam kotak bersekat</t>
        </is>
      </c>
      <c r="XW1" s="92" t="inlineStr">
        <is>
          <t>E. Dampak Terhadap Agrikultur /E9. Bagaimana kotoran ternak biasa disimpan?/e. Kuda/5-Untuk disebar di tanah (dan dibajak)</t>
        </is>
      </c>
      <c r="XX1" s="92" t="inlineStr">
        <is>
          <t>E. Dampak Terhadap Agrikultur /E9. Bagaimana kotoran ternak biasa disimpan?/e. Kuda/6-Digester biogas</t>
        </is>
      </c>
      <c r="XY1" s="92" t="inlineStr">
        <is>
          <t>E. Dampak Terhadap Agrikultur /E9. Bagaimana kotoran ternak biasa disimpan?/e. Kuda/7-Dibakar untuk bahan bakar</t>
        </is>
      </c>
      <c r="XZ1" s="92" t="inlineStr">
        <is>
          <t>E. Dampak Terhadap Agrikultur /E9. Bagaimana kotoran ternak biasa disimpan?/e. Kuda/8-Dibiarkan tersebar di ladang penggembalaan</t>
        </is>
      </c>
      <c r="YA1" s="92" t="inlineStr">
        <is>
          <t>E. Dampak Terhadap Agrikultur /E9. Bagaimana kotoran ternak biasa disimpan?/f. Kambing</t>
        </is>
      </c>
      <c r="YB1" s="92" t="inlineStr">
        <is>
          <t>E. Dampak Terhadap Agrikultur /E9. Bagaimana kotoran ternak biasa disimpan?/f. Kambing/1-Disebarkan ke lahan terbuka</t>
        </is>
      </c>
      <c r="YC1" s="92" t="inlineStr">
        <is>
          <t>E. Dampak Terhadap Agrikultur /E9. Bagaimana kotoran ternak biasa disimpan?/f. Kambing/2-Dibuang ke sungai</t>
        </is>
      </c>
      <c r="YD1" s="92" t="inlineStr">
        <is>
          <t>E. Dampak Terhadap Agrikultur /E9. Bagaimana kotoran ternak biasa disimpan?/f. Kambing/3-Dijual</t>
        </is>
      </c>
      <c r="YE1" s="92" t="inlineStr">
        <is>
          <t>E. Dampak Terhadap Agrikultur /E9. Bagaimana kotoran ternak biasa disimpan?/f. Kambing/4-Lainnya</t>
        </is>
      </c>
      <c r="YF1" s="92" t="inlineStr">
        <is>
          <t>E. Dampak Terhadap Agrikultur /E9. Bagaimana kotoran ternak biasa disimpan?/f. Kambing/1-Kolam tertutup (laguna anaerobik)</t>
        </is>
      </c>
      <c r="YG1" s="92" t="inlineStr">
        <is>
          <t>E. Dampak Terhadap Agrikultur /E9. Bagaimana kotoran ternak biasa disimpan?/f. Kambing/2-Disimpan basah (slurry)</t>
        </is>
      </c>
      <c r="YH1" s="92" t="inlineStr">
        <is>
          <t>E. Dampak Terhadap Agrikultur /E9. Bagaimana kotoran ternak biasa disimpan?/f. Kambing/3-Disimpan terbuka (dry lot)</t>
        </is>
      </c>
      <c r="YI1" s="92" t="inlineStr">
        <is>
          <t>E. Dampak Terhadap Agrikultur /E9. Bagaimana kotoran ternak biasa disimpan?/f. Kambing/4-Disimpan dalam kotak bersekat</t>
        </is>
      </c>
      <c r="YJ1" s="92" t="inlineStr">
        <is>
          <t>E. Dampak Terhadap Agrikultur /E9. Bagaimana kotoran ternak biasa disimpan?/f. Kambing/5-Untuk disebar di tanah (dan dibajak)</t>
        </is>
      </c>
      <c r="YK1" s="92" t="inlineStr">
        <is>
          <t>E. Dampak Terhadap Agrikultur /E9. Bagaimana kotoran ternak biasa disimpan?/f. Kambing/6-Digester biogas</t>
        </is>
      </c>
      <c r="YL1" s="92" t="inlineStr">
        <is>
          <t>E. Dampak Terhadap Agrikultur /E9. Bagaimana kotoran ternak biasa disimpan?/f. Kambing/7-Dibakar untuk bahan bakar</t>
        </is>
      </c>
      <c r="YM1" s="92" t="inlineStr">
        <is>
          <t>E. Dampak Terhadap Agrikultur /E9. Bagaimana kotoran ternak biasa disimpan?/f. Kambing/8-Dibiarkan tersebar di ladang penggembalaan</t>
        </is>
      </c>
      <c r="YN1" s="92" t="inlineStr">
        <is>
          <t>E. Dampak Terhadap Agrikultur /E9. Bagaimana kotoran ternak biasa disimpan?/g. Ayam</t>
        </is>
      </c>
      <c r="YO1" s="92" t="inlineStr">
        <is>
          <t>E. Dampak Terhadap Agrikultur /E9. Bagaimana kotoran ternak biasa disimpan?/g. Ayam/1-Disebarkan ke lahan terbuka</t>
        </is>
      </c>
      <c r="YP1" s="92" t="inlineStr">
        <is>
          <t>E. Dampak Terhadap Agrikultur /E9. Bagaimana kotoran ternak biasa disimpan?/g. Ayam/2-Dibuang ke sungai</t>
        </is>
      </c>
      <c r="YQ1" s="92" t="inlineStr">
        <is>
          <t>E. Dampak Terhadap Agrikultur /E9. Bagaimana kotoran ternak biasa disimpan?/g. Ayam/3-Dijual</t>
        </is>
      </c>
      <c r="YR1" s="92" t="inlineStr">
        <is>
          <t>E. Dampak Terhadap Agrikultur /E9. Bagaimana kotoran ternak biasa disimpan?/g. Ayam/4-Lainnya</t>
        </is>
      </c>
      <c r="YS1" s="92" t="inlineStr">
        <is>
          <t>E. Dampak Terhadap Agrikultur /E9. Bagaimana kotoran ternak biasa disimpan?/g. Ayam/1-Kolam tertutup (laguna anaerobik)</t>
        </is>
      </c>
      <c r="YT1" s="92" t="inlineStr">
        <is>
          <t>E. Dampak Terhadap Agrikultur /E9. Bagaimana kotoran ternak biasa disimpan?/g. Ayam/2-Disimpan basah (slurry)</t>
        </is>
      </c>
      <c r="YU1" s="92" t="inlineStr">
        <is>
          <t>E. Dampak Terhadap Agrikultur /E9. Bagaimana kotoran ternak biasa disimpan?/g. Ayam/3-Disimpan terbuka (dry lot)</t>
        </is>
      </c>
      <c r="YV1" s="92" t="inlineStr">
        <is>
          <t>E. Dampak Terhadap Agrikultur /E9. Bagaimana kotoran ternak biasa disimpan?/g. Ayam/4-Disimpan dalam kotak bersekat</t>
        </is>
      </c>
      <c r="YW1" s="92" t="inlineStr">
        <is>
          <t>E. Dampak Terhadap Agrikultur /E9. Bagaimana kotoran ternak biasa disimpan?/g. Ayam/5-Untuk disebar di tanah (dan dibajak)</t>
        </is>
      </c>
      <c r="YX1" s="92" t="inlineStr">
        <is>
          <t>E. Dampak Terhadap Agrikultur /E9. Bagaimana kotoran ternak biasa disimpan?/g. Ayam/6-Digester biogas</t>
        </is>
      </c>
      <c r="YY1" s="92" t="inlineStr">
        <is>
          <t>E. Dampak Terhadap Agrikultur /E9. Bagaimana kotoran ternak biasa disimpan?/g. Ayam/7-Dibakar untuk bahan bakar</t>
        </is>
      </c>
      <c r="YZ1" s="92" t="inlineStr">
        <is>
          <t>E. Dampak Terhadap Agrikultur /E9. Bagaimana kotoran ternak biasa disimpan?/g. Ayam/8-Dibiarkan tersebar di ladang penggembalaan</t>
        </is>
      </c>
      <c r="ZA1" s="92" t="inlineStr">
        <is>
          <t>E. Dampak Terhadap Agrikultur /E9. Bagaimana kotoran ternak biasa disimpan?/h. Unggas lainnya</t>
        </is>
      </c>
      <c r="ZB1" s="92" t="inlineStr">
        <is>
          <t>E. Dampak Terhadap Agrikultur /E9. Bagaimana kotoran ternak biasa disimpan?/h. Unggas lainnya/1-Disebarkan ke lahan terbuka</t>
        </is>
      </c>
      <c r="ZC1" s="92" t="inlineStr">
        <is>
          <t>E. Dampak Terhadap Agrikultur /E9. Bagaimana kotoran ternak biasa disimpan?/h. Unggas lainnya/2-Dibuang ke sungai</t>
        </is>
      </c>
      <c r="ZD1" s="92" t="inlineStr">
        <is>
          <t>E. Dampak Terhadap Agrikultur /E9. Bagaimana kotoran ternak biasa disimpan?/h. Unggas lainnya/3-Dijual</t>
        </is>
      </c>
      <c r="ZE1" s="92" t="inlineStr">
        <is>
          <t>E. Dampak Terhadap Agrikultur /E9. Bagaimana kotoran ternak biasa disimpan?/h. Unggas lainnya/4-Lainnya</t>
        </is>
      </c>
      <c r="ZF1" s="92" t="inlineStr">
        <is>
          <t>E. Dampak Terhadap Agrikultur /E9. Bagaimana kotoran ternak biasa disimpan?/h. Unggas lainnya/1-Kolam tertutup (laguna anaerobik)</t>
        </is>
      </c>
      <c r="ZG1" s="92" t="inlineStr">
        <is>
          <t>E. Dampak Terhadap Agrikultur /E9. Bagaimana kotoran ternak biasa disimpan?/h. Unggas lainnya/2-Disimpan basah (slurry)</t>
        </is>
      </c>
      <c r="ZH1" s="92" t="inlineStr">
        <is>
          <t>E. Dampak Terhadap Agrikultur /E9. Bagaimana kotoran ternak biasa disimpan?/h. Unggas lainnya/3-Disimpan terbuka (dry lot)</t>
        </is>
      </c>
      <c r="ZI1" s="92" t="inlineStr">
        <is>
          <t>E. Dampak Terhadap Agrikultur /E9. Bagaimana kotoran ternak biasa disimpan?/h. Unggas lainnya/4-Disimpan dalam kotak bersekat</t>
        </is>
      </c>
      <c r="ZJ1" s="92" t="inlineStr">
        <is>
          <t>E. Dampak Terhadap Agrikultur /E9. Bagaimana kotoran ternak biasa disimpan?/h. Unggas lainnya/5-Untuk disebar di tanah (dan dibajak)</t>
        </is>
      </c>
      <c r="ZK1" s="92" t="inlineStr">
        <is>
          <t>E. Dampak Terhadap Agrikultur /E9. Bagaimana kotoran ternak biasa disimpan?/h. Unggas lainnya/6-Digester biogas</t>
        </is>
      </c>
      <c r="ZL1" s="92" t="inlineStr">
        <is>
          <t>E. Dampak Terhadap Agrikultur /E9. Bagaimana kotoran ternak biasa disimpan?/h. Unggas lainnya/7-Dibakar untuk bahan bakar</t>
        </is>
      </c>
      <c r="ZM1" s="92" t="inlineStr">
        <is>
          <t>E. Dampak Terhadap Agrikultur /E9. Bagaimana kotoran ternak biasa disimpan?/h. Unggas lainnya/8-Dibiarkan tersebar di ladang penggembalaan</t>
        </is>
      </c>
      <c r="ZN1" s="92" t="inlineStr">
        <is>
          <t>E. Dampak Terhadap Agrikultur /E10. Berapa banyak kotoran ternak yang dimasukkan ke dalam biodigester?/a. Sapi pedaging</t>
        </is>
      </c>
      <c r="ZO1" s="92" t="inlineStr">
        <is>
          <t>E. Dampak Terhadap Agrikultur /E10. Berapa banyak kotoran ternak yang dimasukkan ke dalam biodigester?/b. Sapi perah</t>
        </is>
      </c>
      <c r="ZP1" s="92" t="inlineStr">
        <is>
          <t>E. Dampak Terhadap Agrikultur /E10. Berapa banyak kotoran ternak yang dimasukkan ke dalam biodigester?/c. Sapi untuk kegunaan lain</t>
        </is>
      </c>
      <c r="ZQ1" s="92" t="inlineStr">
        <is>
          <t>E. Dampak Terhadap Agrikultur /E10. Berapa banyak kotoran ternak yang dimasukkan ke dalam biodigester?/d. Babi ternak</t>
        </is>
      </c>
      <c r="ZR1" s="92" t="inlineStr">
        <is>
          <t>E. Dampak Terhadap Agrikultur /E10. Berapa banyak kotoran ternak yang dimasukkan ke dalam biodigester?/e. Kuda</t>
        </is>
      </c>
      <c r="ZS1" s="92" t="inlineStr">
        <is>
          <t>E. Dampak Terhadap Agrikultur /E10. Berapa banyak kotoran ternak yang dimasukkan ke dalam biodigester?/f. Kambing</t>
        </is>
      </c>
      <c r="ZT1" s="92" t="inlineStr">
        <is>
          <t>E. Dampak Terhadap Agrikultur /E10. Berapa banyak kotoran ternak yang dimasukkan ke dalam biodigester?/g. Ayam</t>
        </is>
      </c>
      <c r="ZU1" s="92" t="inlineStr">
        <is>
          <t>E. Dampak Terhadap Agrikultur /E10. Berapa banyak kotoran ternak yang dimasukkan ke dalam biodigester?/h. Unggas lainnya</t>
        </is>
      </c>
      <c r="ZV1" s="92" t="inlineStr">
        <is>
          <t>E. Dampak Terhadap Agrikultur /E11. Seberapa sering Anda memberi pakan ternak Anda?/a. Sapi pedaging</t>
        </is>
      </c>
      <c r="ZW1" s="92" t="inlineStr">
        <is>
          <t>E. Dampak Terhadap Agrikultur /E11. Seberapa sering Anda memberi pakan ternak Anda?/b. Sapi perah</t>
        </is>
      </c>
      <c r="ZX1" s="92" t="inlineStr">
        <is>
          <t>E. Dampak Terhadap Agrikultur /E11. Seberapa sering Anda memberi pakan ternak Anda?/c. Sapi untuk kegunaan lain (misal kerbau)</t>
        </is>
      </c>
      <c r="ZY1" s="92" t="inlineStr">
        <is>
          <t>E. Dampak Terhadap Agrikultur /E11. Seberapa sering Anda memberi pakan ternak Anda?/d. Babi ternak</t>
        </is>
      </c>
      <c r="ZZ1" s="92" t="inlineStr">
        <is>
          <t>E. Dampak Terhadap Agrikultur /E11. Seberapa sering Anda memberi pakan ternak Anda?/e. Kuda</t>
        </is>
      </c>
      <c r="AAA1" s="92" t="inlineStr">
        <is>
          <t>E. Dampak Terhadap Agrikultur /E11. Seberapa sering Anda memberi pakan ternak Anda?/f. Kambing</t>
        </is>
      </c>
      <c r="AAB1" s="92" t="inlineStr">
        <is>
          <t>E. Dampak Terhadap Agrikultur /E11. Seberapa sering Anda memberi pakan ternak Anda?/g. Ayam</t>
        </is>
      </c>
      <c r="AAC1" s="92" t="inlineStr">
        <is>
          <t>E. Dampak Terhadap Agrikultur /E11. Seberapa sering Anda memberi pakan ternak Anda?/h. Unggas lainnya</t>
        </is>
      </c>
      <c r="AAD1" s="92" t="inlineStr">
        <is>
          <t>E. Dampak Terhadap Agrikultur /E12. Apa tipe pakan utama untuk ternak?/a. Sapi pedaging</t>
        </is>
      </c>
      <c r="AAE1" s="92" t="inlineStr">
        <is>
          <t>E. Dampak Terhadap Agrikultur /E12. Apa tipe pakan utama untuk ternak?/b. Sapi perah</t>
        </is>
      </c>
      <c r="AAF1" s="92" t="inlineStr">
        <is>
          <t>E. Dampak Terhadap Agrikultur /E12. Apa tipe pakan utama untuk ternak?/c. Sapi untuk kegunaan lain</t>
        </is>
      </c>
      <c r="AAG1" s="92" t="inlineStr">
        <is>
          <t>E. Dampak Terhadap Agrikultur /E12. Apa tipe pakan utama untuk ternak?/d. Babi ternak</t>
        </is>
      </c>
      <c r="AAH1" s="92" t="inlineStr">
        <is>
          <t>E. Dampak Terhadap Agrikultur /E12. Apa tipe pakan utama untuk ternak?/e. Kuda</t>
        </is>
      </c>
      <c r="AAI1" s="92" t="inlineStr">
        <is>
          <t>E. Dampak Terhadap Agrikultur /E12. Apa tipe pakan utama untuk ternak?/f. Kambing</t>
        </is>
      </c>
      <c r="AAJ1" s="92" t="inlineStr">
        <is>
          <t>E. Dampak Terhadap Agrikultur /E12. Apa tipe pakan utama untuk ternak?/g. Ayam</t>
        </is>
      </c>
      <c r="AAK1" s="92" t="inlineStr">
        <is>
          <t>E. Dampak Terhadap Agrikultur /E12. Apa tipe pakan utama untuk ternak?/h. Unggas lainnya</t>
        </is>
      </c>
      <c r="AAL1" s="92" t="inlineStr">
        <is>
          <t>E. Dampak Terhadap Agrikultur /E13. Apakah Anda menggunakan bio-slurry?</t>
        </is>
      </c>
      <c r="AAM1" s="92" t="inlineStr">
        <is>
          <t>E. Dampak Terhadap Agrikultur /E13-a. Dalam bentuk apa bioslurry yang Anda gunakan?</t>
        </is>
      </c>
      <c r="AAN1" s="92" t="inlineStr">
        <is>
          <t>E. Dampak Terhadap Agrikultur /E13-a. Dalam bentuk apa bioslurry yang Anda gunakan?/Padat</t>
        </is>
      </c>
      <c r="AAO1" s="92" t="inlineStr">
        <is>
          <t>E. Dampak Terhadap Agrikultur /E13-a. Dalam bentuk apa bioslurry yang Anda gunakan?/Cair</t>
        </is>
      </c>
      <c r="AAP1" s="92" t="inlineStr">
        <is>
          <t>E. Dampak Terhadap Agrikultur /E14. Berapa banyak bioslurry yang Anda gunakan setiap hari yang berasal  dari sistem biogas Anda?/liter/hari (cair)</t>
        </is>
      </c>
      <c r="AAQ1" s="92" t="inlineStr">
        <is>
          <t>E. Dampak Terhadap Agrikultur /E14. Berapa banyak bioslurry yang Anda gunakan setiap hari yang berasal  dari sistem biogas Anda?/kg/hari (padat)</t>
        </is>
      </c>
      <c r="AAR1" s="92" t="inlineStr">
        <is>
          <t>E. Dampak Terhadap Agrikultur /E15. Apakah Anda pernah mendapatkan pelatihan mengenai pemanfaatan  bio-slurry oleh CPO?</t>
        </is>
      </c>
      <c r="AAS1" s="92" t="inlineStr">
        <is>
          <t>E. Dampak Terhadap Agrikultur /E16. Apakah Anda mengetahui manfaat bio-slurry?</t>
        </is>
      </c>
      <c r="AAT1" s="92" t="inlineStr">
        <is>
          <t>E. Dampak Terhadap Agrikultur /E17. Bagaimana Anda memanfaatkan bio-slurry?</t>
        </is>
      </c>
      <c r="AAU1" s="92" t="inlineStr">
        <is>
          <t>E. Dampak Terhadap Agrikultur /E17. Bagaimana Anda memanfaatkan bio-slurry?/Digunakan untuk pupuk di lahan  pertanian sendiri</t>
        </is>
      </c>
      <c r="AAV1" s="92" t="inlineStr">
        <is>
          <t>E. Dampak Terhadap Agrikultur /E17. Bagaimana Anda memanfaatkan bio-slurry?/Digunakan untuk kegiatan  peternakan sendiri</t>
        </is>
      </c>
      <c r="AAW1" s="92" t="inlineStr">
        <is>
          <t>E. Dampak Terhadap Agrikultur /E17. Bagaimana Anda memanfaatkan bio-slurry?/Dijual - baik tanpa  diolah/diolah/dibuat kascing</t>
        </is>
      </c>
      <c r="AAX1" s="92" t="inlineStr">
        <is>
          <t>E. Dampak Terhadap Agrikultur /E17. Bagaimana Anda memanfaatkan bio-slurry?/Dibuang ke lahan sekitar kandang -  yg ditanami tanaman</t>
        </is>
      </c>
      <c r="AAY1" s="92" t="inlineStr">
        <is>
          <t>E. Dampak Terhadap Agrikultur /E17. Bagaimana Anda memanfaatkan bio-slurry?/Diberikan gratis ke orang  lain</t>
        </is>
      </c>
      <c r="AAZ1" s="92" t="inlineStr">
        <is>
          <t>E. Dampak Terhadap Agrikultur /E17. Bagaimana Anda memanfaatkan bio-slurry?/Didiamkan saja/dibiarkan di  tempatnya (di bak/kolam  penampung slurry)</t>
        </is>
      </c>
      <c r="ABA1" s="92" t="inlineStr">
        <is>
          <t>E. Dampak Terhadap Agrikultur /E17. Bagaimana Anda memanfaatkan bio-slurry?/Dibuang ke selokan</t>
        </is>
      </c>
      <c r="ABB1" s="92" t="inlineStr">
        <is>
          <t>E. Dampak Terhadap Agrikultur /E18. Jika digunakan sendiri, digunakan sebagai apa bioslurry Anda?/Pertanian:</t>
        </is>
      </c>
      <c r="ABC1" s="92" t="inlineStr">
        <is>
          <t>E. Dampak Terhadap Agrikultur /E18. Jika digunakan sendiri, digunakan sebagai apa bioslurry Anda?/Pertanian:/ Pupuk cair untuk tanaman</t>
        </is>
      </c>
      <c r="ABD1" s="92" t="inlineStr">
        <is>
          <t>E. Dampak Terhadap Agrikultur /E18. Jika digunakan sendiri, digunakan sebagai apa bioslurry Anda?/Pertanian:/Pembenah tanah (soil conditioner)</t>
        </is>
      </c>
      <c r="ABE1" s="92" t="inlineStr">
        <is>
          <t>E. Dampak Terhadap Agrikultur /E18. Jika digunakan sendiri, digunakan sebagai apa bioslurry Anda?/Pertanian:/Pestisida organik</t>
        </is>
      </c>
      <c r="ABF1" s="92" t="inlineStr">
        <is>
          <t>E. Dampak Terhadap Agrikultur /E18. Jika digunakan sendiri, digunakan sebagai apa bioslurry Anda?/Pertanian:/Media untuk pembibitan tanaman</t>
        </is>
      </c>
      <c r="ABG1" s="92" t="inlineStr">
        <is>
          <t>E. Dampak Terhadap Agrikultur /E18. Jika digunakan sendiri, digunakan sebagai apa bioslurry Anda?/Pertanian:/Lainnya</t>
        </is>
      </c>
      <c r="ABH1" s="92" t="inlineStr">
        <is>
          <t>E. Dampak Terhadap Agrikultur /E18. Jika digunakan sendiri, digunakan sebagai apa bioslurry Anda?/E18a-a. Lainnya:</t>
        </is>
      </c>
      <c r="ABI1" s="92" t="inlineStr">
        <is>
          <t>E. Dampak Terhadap Agrikultur /E18. Jika digunakan sendiri, digunakan sebagai apa bioslurry Anda?/Peternakan:</t>
        </is>
      </c>
      <c r="ABJ1" s="92" t="inlineStr">
        <is>
          <t>E. Dampak Terhadap Agrikultur /E18. Jika digunakan sendiri, digunakan sebagai apa bioslurry Anda?/Peternakan:/Campuran pakan ikan</t>
        </is>
      </c>
      <c r="ABK1" s="92" t="inlineStr">
        <is>
          <t>E. Dampak Terhadap Agrikultur /E18. Jika digunakan sendiri, digunakan sebagai apa bioslurry Anda?/Peternakan:/Campuran pakan  unggas</t>
        </is>
      </c>
      <c r="ABL1" s="92" t="inlineStr">
        <is>
          <t>E. Dampak Terhadap Agrikultur /E18. Jika digunakan sendiri, digunakan sebagai apa bioslurry Anda?/Peternakan:/Media ternak cacing</t>
        </is>
      </c>
      <c r="ABM1" s="92" t="inlineStr">
        <is>
          <t>E. Dampak Terhadap Agrikultur /E18. Jika digunakan sendiri, digunakan sebagai apa bioslurry Anda?/Peternakan:/Pupuk kolam ikan</t>
        </is>
      </c>
      <c r="ABN1" s="92" t="inlineStr">
        <is>
          <t>E. Dampak Terhadap Agrikultur /E18. Jika digunakan sendiri, digunakan sebagai apa bioslurry Anda?/Peternakan:/Lainnya</t>
        </is>
      </c>
      <c r="ABO1" s="92" t="inlineStr">
        <is>
          <t>E. Dampak Terhadap Agrikultur /E18. Jika digunakan sendiri, digunakan sebagai apa bioslurry Anda?/E18b-a. Lainnya:</t>
        </is>
      </c>
      <c r="ABP1" s="92" t="inlineStr">
        <is>
          <t>E. Dampak Terhadap Agrikultur /E19. Jika Anda menjual bioslurry, dalam bentuk apa Anda menjual bio-slurry?</t>
        </is>
      </c>
      <c r="ABQ1" s="92" t="inlineStr">
        <is>
          <t>E. Dampak Terhadap Agrikultur /E20. Untuk jenis tanaman pertanian apa yang Anda gunakan bioslurry?</t>
        </is>
      </c>
      <c r="ABR1" s="92" t="inlineStr">
        <is>
          <t>E. Dampak Terhadap Agrikultur /E21. Seberapa sering Anda memberi bioslurry ke lahan pertanian Anda?</t>
        </is>
      </c>
      <c r="ABS1" s="92" t="inlineStr">
        <is>
          <t>E. Dampak Terhadap Agrikultur /E22. Berapa luas lahan Anda (m2) yang menggunakan bioslurry sebagai pupuk?</t>
        </is>
      </c>
      <c r="ABT1" s="92" t="inlineStr">
        <is>
          <t>E. Dampak Terhadap Agrikultur /E23. Berapa luas lahan Anda (m2) di sekitar kandang yang menjadi tempat pembuangan bioslurry?</t>
        </is>
      </c>
      <c r="ABU1" s="92" t="inlineStr">
        <is>
          <t>E. Dampak Terhadap Agrikultur /E24. Berapa jumlah bioslurry yang Anda gunakan untuk digunakan di lahan pertanian Anda dalam sekali pemakaian?/Liter (cair)</t>
        </is>
      </c>
      <c r="ABV1" s="92" t="inlineStr">
        <is>
          <t>E. Dampak Terhadap Agrikultur /E24. Berapa jumlah bioslurry yang Anda gunakan untuk digunakan di lahan pertanian Anda dalam sekali pemakaian?/Kilogram (padat)</t>
        </is>
      </c>
      <c r="ABW1" s="92" t="inlineStr">
        <is>
          <t>E. Dampak Terhadap Agrikultur /E25. Jenis pupuk apa yang Anda gunakan sebelum menggunakan bioslurry untuk pertanian?</t>
        </is>
      </c>
      <c r="ABX1" s="92" t="inlineStr">
        <is>
          <t>E. Dampak Terhadap Agrikultur /E25-a. Lainnya:</t>
        </is>
      </c>
      <c r="ABY1" s="92" t="inlineStr">
        <is>
          <t>E. Dampak Terhadap Agrikultur /E26. Berapa banyak pupuk kimia yang Anda gunakan sebelum menggunakan bioslurry?</t>
        </is>
      </c>
      <c r="ABZ1" s="92" t="inlineStr">
        <is>
          <t>E. Dampak Terhadap Agrikultur /E26-a. Berapa harga pupuk tersebut (saat sebelum menggunakan bioslurry) ?</t>
        </is>
      </c>
      <c r="ACA1" s="92" t="inlineStr">
        <is>
          <t>E. Dampak Terhadap Agrikultur /E27. Berapa banyak pupuk kimia yang Anda gunakan setelah menggantinya dengan bioslurry?</t>
        </is>
      </c>
      <c r="ACB1" s="92" t="inlineStr">
        <is>
          <t>E. Dampak Terhadap Agrikultur /E27-a. Berapa harga pupuk tersebut sekarang?</t>
        </is>
      </c>
      <c r="ACC1" s="92" t="inlineStr">
        <is>
          <t>E. Dampak Terhadap Agrikultur /E28. Berapa banyak hasil pertanian yang dapat Anda panen sebelum menggunakan bioslurry?</t>
        </is>
      </c>
      <c r="ACD1" s="92" t="inlineStr">
        <is>
          <t>E. Dampak Terhadap Agrikultur /E29. Berapa banyak hasil pertanian yang dapat Anda panen setelah menggunakan bioslurry?</t>
        </is>
      </c>
      <c r="ACE1" s="92" t="inlineStr">
        <is>
          <t>E. Dampak Terhadap Agrikultur /E30. Apakah bio-slurry memungkinkan Anda untuk menanam jenis tanaman baru?</t>
        </is>
      </c>
      <c r="ACF1" s="92" t="inlineStr">
        <is>
          <t>E. Dampak Terhadap Agrikultur /E31. Bagaimana kualitas tanah Anda setelah penggunaan bioslurry?</t>
        </is>
      </c>
      <c r="ACG1" s="92" t="inlineStr">
        <is>
          <t>E. Dampak Terhadap Agrikultur /E32. Bagaimana ketahanan tanaman terhadap hama atau penyakit setelah  penggunaan bioslurry?</t>
        </is>
      </c>
      <c r="ACH1" s="92" t="inlineStr">
        <is>
          <t>E. Dampak Terhadap Agrikultur /E33. Apakah penggunaan bioslurry sebagai pupuk organik meningkatkan  ketahanan tanaman terhadap kekeringan?</t>
        </is>
      </c>
      <c r="ACI1" s="92" t="inlineStr">
        <is>
          <t>E. Dampak Terhadap Agrikultur /E34. Apakah penggunaan bioslurry meningkatkan kualitas atau kuantitas  pakan ternak yang dihasilkan dari kegiatan peternakan? (misal:  peningkatan jumlah rumput)</t>
        </is>
      </c>
      <c r="ACJ1" s="92" t="inlineStr">
        <is>
          <t>E. Dampak Terhadap Agrikultur /E35. Apakah penggunaan bioslurry untuk peternakan (seperti campuran  pakan ikan atau unggas) meningkatkan produktivitas hewan ternak  (misalnya, lebih cepat tumbuh, lebih banyak produksi susu atau telur)?</t>
        </is>
      </c>
      <c r="ACK1" s="92" t="inlineStr">
        <is>
          <t>E. Dampak Terhadap Agrikultur /E36. Jika tidak memanfaatkan bioslurry, mengapa?</t>
        </is>
      </c>
      <c r="ACL1" s="92" t="inlineStr">
        <is>
          <t>E. Dampak Terhadap Agrikultur /E36. Jika tidak memanfaatkan bioslurry, mengapa? /Tidak/kurang baik untuk tanaman</t>
        </is>
      </c>
      <c r="ACM1" s="92" t="inlineStr">
        <is>
          <t>E. Dampak Terhadap Agrikultur /E36. Jika tidak memanfaatkan bioslurry, mengapa? /Tidak memiliki tempat untuk menyimpan</t>
        </is>
      </c>
      <c r="ACN1" s="92" t="inlineStr">
        <is>
          <t>E. Dampak Terhadap Agrikultur /E36. Jika tidak memanfaatkan bioslurry, mengapa? /Tidak punya waktu mengumpulkannya</t>
        </is>
      </c>
      <c r="ACO1" s="92" t="inlineStr">
        <is>
          <t>E. Dampak Terhadap Agrikultur /E36. Jika tidak memanfaatkan bioslurry, mengapa? /Ladang/sawah terlalu jauh, sulit untuk mengangkut ke sana</t>
        </is>
      </c>
      <c r="ACP1" s="92" t="inlineStr">
        <is>
          <t>E. Dampak Terhadap Agrikultur /E36. Jika tidak memanfaatkan bioslurry, mengapa? /Belum tau bahwa bioslurry bagus untuk pupuk</t>
        </is>
      </c>
      <c r="ACQ1" s="92" t="inlineStr">
        <is>
          <t>E. Dampak Terhadap Agrikultur /E36. Jika tidak memanfaatkan bioslurry, mengapa? /Lebih praktis menggunakan pupuk kimia</t>
        </is>
      </c>
      <c r="ACR1" s="92" t="inlineStr">
        <is>
          <t>E. Dampak Terhadap Agrikultur /E36. Jika tidak memanfaatkan bioslurry, mengapa? /Lainnya</t>
        </is>
      </c>
      <c r="ACS1" s="92" t="inlineStr">
        <is>
          <t>E. Dampak Terhadap Agrikultur /E36-a. Lainnya:</t>
        </is>
      </c>
      <c r="ACT1" s="92" t="inlineStr">
        <is>
          <t>E. Dampak Terhadap Agrikultur /E37. Apakah ada informasi tambahan lain terkait dengan sumber bahan baku  pembuatan biogas?</t>
        </is>
      </c>
      <c r="ACU1" s="92" t="inlineStr">
        <is>
          <t>F. Dampak Terhadap Gender /F1. Apakah penggunaan biogas memberikan manfaat khusus bagi perempuan atau anak-anak dalam keluarga?</t>
        </is>
      </c>
      <c r="ACV1" s="92" t="inlineStr">
        <is>
          <t>F. Dampak Terhadap Gender /F2. Apakah secara umum beban kerja perempuan di rumah berkurang sejak  penggunaan biogas?</t>
        </is>
      </c>
      <c r="ACW1" s="92" t="inlineStr">
        <is>
          <t>F. Dampak Terhadap Gender /F3. Jika dengan pemasangan biogas Anda dapat menghemat uang atau  menambah pendapatan, siapa yang akan mengelola keuangan di rumah  tangga?</t>
        </is>
      </c>
      <c r="ACX1" s="92" t="inlineStr">
        <is>
          <t>F. Dampak Terhadap Gender /F4. Menurut Anda, apakah secara umum sistem biogas dapat meningkatkan pemberdayaan perempuan di komunitas Anda?</t>
        </is>
      </c>
      <c r="ACY1" s="92" t="inlineStr">
        <is>
          <t>G. Kepuasan dan Persepsi Pengguna /G1. Siapa yang terdampak manfaat dari penggunaan biogas?</t>
        </is>
      </c>
      <c r="ACZ1" s="92" t="inlineStr">
        <is>
          <t>G. Kepuasan dan Persepsi Pengguna /G1. Siapa yang terdampak manfaat dari penggunaan biogas? /Anggota keluarga - Laki-laki dewasa</t>
        </is>
      </c>
      <c r="ADA1" s="92" t="inlineStr">
        <is>
          <t>G. Kepuasan dan Persepsi Pengguna /G1. Siapa yang terdampak manfaat dari penggunaan biogas? /Anggota keluarga - Perempuan dewasa</t>
        </is>
      </c>
      <c r="ADB1" s="92" t="inlineStr">
        <is>
          <t>G. Kepuasan dan Persepsi Pengguna /G1. Siapa yang terdampak manfaat dari penggunaan biogas? /Anggota keluarga - Anak-anak</t>
        </is>
      </c>
      <c r="ADC1" s="92" t="inlineStr">
        <is>
          <t>G. Kepuasan dan Persepsi Pengguna /G1. Siapa yang terdampak manfaat dari penggunaan biogas? /Tidak ada manfaat</t>
        </is>
      </c>
      <c r="ADD1" s="92" t="inlineStr">
        <is>
          <t>G. Kepuasan dan Persepsi Pengguna /G2. Seberapa puas Anda secara keseluruhan dengan biogas yang Anda gunakan?</t>
        </is>
      </c>
      <c r="ADE1" s="92" t="inlineStr">
        <is>
          <t>G. Kepuasan dan Persepsi Pengguna /G3. Bagaimana Anda menilai kualitas konstruksi dan peralatan biogas Anda (kompor, lampu, gas tap, dll.)?</t>
        </is>
      </c>
      <c r="ADF1" s="92" t="inlineStr">
        <is>
          <t>G. Kepuasan dan Persepsi Pengguna /G4. Seberapa puas Anda dengan pemasangan sistem biogas?</t>
        </is>
      </c>
      <c r="ADG1" s="92" t="inlineStr">
        <is>
          <t>G. Kepuasan dan Persepsi Pengguna /G5. Seberapa puas Anda dengan pengurangan biaya energi rumah tangga yang dihasilkan oleh sistem biogas?</t>
        </is>
      </c>
      <c r="ADH1" s="92" t="inlineStr">
        <is>
          <t>G. Kepuasan dan Persepsi Pengguna /G6. Apakah ada peralatan yang perlu diganti dalam 12 bulan terakhir?</t>
        </is>
      </c>
      <c r="ADI1" s="92" t="inlineStr">
        <is>
          <t>G. Kepuasan dan Persepsi Pengguna /G6-a. Apa saja peralatan yang diganti?</t>
        </is>
      </c>
      <c r="ADJ1" s="92" t="inlineStr">
        <is>
          <t>G. Kepuasan dan Persepsi Pengguna /G7. Seberapa puas Anda dengan layanan yang diberikan oleh Construction Partner Organization (CPO)?</t>
        </is>
      </c>
      <c r="ADK1" s="92" t="inlineStr">
        <is>
          <t>G. Kepuasan dan Persepsi Pengguna /G8. Jika Anda merasa kurang puas, mengapa?</t>
        </is>
      </c>
      <c r="ADL1" s="92" t="inlineStr">
        <is>
          <t>G. Kepuasan dan Persepsi Pengguna /G8. Jika Anda merasa kurang puas, mengapa?/ Pelayanan kurang ramah</t>
        </is>
      </c>
      <c r="ADM1" s="92" t="inlineStr">
        <is>
          <t>G. Kepuasan dan Persepsi Pengguna /G8. Jika Anda merasa kurang puas, mengapa?/ Pelatihan yang diberikan kurang menyeluruh/tidak lengkap atau tidak  ada pelatihan</t>
        </is>
      </c>
      <c r="ADN1" s="92" t="inlineStr">
        <is>
          <t>G. Kepuasan dan Persepsi Pengguna /G8. Jika Anda merasa kurang puas, mengapa?/Sulit dihubungi ketika biogas bermasalah</t>
        </is>
      </c>
      <c r="ADO1" s="92" t="inlineStr">
        <is>
          <t>G. Kepuasan dan Persepsi Pengguna /G8. Jika Anda merasa kurang puas, mengapa?/Biogas yang dibangun sulit/tidak bisa langsung dioperasikan setelah  dibangun</t>
        </is>
      </c>
      <c r="ADP1" s="92" t="inlineStr">
        <is>
          <t>G. Kepuasan dan Persepsi Pengguna /G8. Jika Anda merasa kurang puas, mengapa?/ Monitoring/pengawasan tidak rutin</t>
        </is>
      </c>
      <c r="ADQ1" s="92" t="inlineStr">
        <is>
          <t>G. Kepuasan dan Persepsi Pengguna /G8. Jika Anda merasa kurang puas, mengapa?/Penanganan kerusakannya lambat</t>
        </is>
      </c>
      <c r="ADR1" s="92" t="inlineStr">
        <is>
          <t>G. Kepuasan dan Persepsi Pengguna /G8. Jika Anda merasa kurang puas, mengapa?/Kualitas yang diberikan tidak sesuai biaya yang dikeluarkan</t>
        </is>
      </c>
      <c r="ADS1" s="92" t="inlineStr">
        <is>
          <t>G. Kepuasan dan Persepsi Pengguna /G8. Jika Anda merasa kurang puas, mengapa?/ Lainnya</t>
        </is>
      </c>
      <c r="ADT1" s="92" t="inlineStr">
        <is>
          <t>G. Kepuasan dan Persepsi Pengguna /G8-. Lainnya:</t>
        </is>
      </c>
      <c r="ADU1" s="92" t="inlineStr">
        <is>
          <t>G. Kepuasan dan Persepsi Pengguna /G9. Jika ada kerusakan, apa yang Anda lakukan?</t>
        </is>
      </c>
      <c r="ADV1" s="92" t="inlineStr">
        <is>
          <t>G. Kepuasan dan Persepsi Pengguna /G9. Jika ada kerusakan, apa yang Anda lakukan?/a. Menghubungi CPO atau pendamping</t>
        </is>
      </c>
      <c r="ADW1" s="92" t="inlineStr">
        <is>
          <t>G. Kepuasan dan Persepsi Pengguna /G9. Jika ada kerusakan, apa yang Anda lakukan?/b. Memperbaiki sendiri</t>
        </is>
      </c>
      <c r="ADX1" s="92" t="inlineStr">
        <is>
          <t>G. Kepuasan dan Persepsi Pengguna /G9. Jika ada kerusakan, apa yang Anda lakukan?/c. Dibiarkan saja</t>
        </is>
      </c>
      <c r="ADY1" s="92" t="inlineStr">
        <is>
          <t>G. Kepuasan dan Persepsi Pengguna /G9. Jika ada kerusakan, apa yang Anda lakukan?/d. Lainnya</t>
        </is>
      </c>
      <c r="ADZ1" s="92" t="inlineStr">
        <is>
          <t>G. Kepuasan dan Persepsi Pengguna /G9. Jika ada kerusakan, apa yang Anda lakukan?/Menghubungi CPO atau pendamping</t>
        </is>
      </c>
      <c r="AEA1" s="92" t="inlineStr">
        <is>
          <t>G. Kepuasan dan Persepsi Pengguna /G9. Jika ada kerusakan, apa yang Anda lakukan?/Memperbaiki sendiri</t>
        </is>
      </c>
      <c r="AEB1" s="92" t="inlineStr">
        <is>
          <t>G. Kepuasan dan Persepsi Pengguna /G9. Jika ada kerusakan, apa yang Anda lakukan?/Dibiarkan saja</t>
        </is>
      </c>
      <c r="AEC1" s="92" t="inlineStr">
        <is>
          <t>G. Kepuasan dan Persepsi Pengguna /G9. Jika ada kerusakan, apa yang Anda lakukan?/Lainnya</t>
        </is>
      </c>
      <c r="AED1" s="92" t="inlineStr">
        <is>
          <t>G. Kepuasan dan Persepsi Pengguna /G9-a. Lainnya:</t>
        </is>
      </c>
      <c r="AEE1" s="92" t="inlineStr">
        <is>
          <t>G. Kepuasan dan Persepsi Pengguna /G10. Jika menghubungi CPO, siapa yang menghubungi?</t>
        </is>
      </c>
      <c r="AEF1" s="92" t="inlineStr">
        <is>
          <t>G. Kepuasan dan Persepsi Pengguna /G10-a. Lainnya:</t>
        </is>
      </c>
      <c r="AEG1" s="92" t="inlineStr">
        <is>
          <t>G. Kepuasan dan Persepsi Pengguna /G11. Bagaimana Anda menghubungi CPO?</t>
        </is>
      </c>
      <c r="AEH1" s="92" t="inlineStr">
        <is>
          <t>G. Kepuasan dan Persepsi Pengguna /G11-a. Lainnya:</t>
        </is>
      </c>
      <c r="AEI1" s="92" t="inlineStr">
        <is>
          <t>G. Kepuasan dan Persepsi Pengguna /G12. Apakah Anda memiliki saran untuk meningkatkan layanan dan kualitas  sistem biogas?</t>
        </is>
      </c>
      <c r="AEJ1" s="92" t="inlineStr">
        <is>
          <t>G. Kepuasan dan Persepsi Pengguna /G13. Apakah Anda merasa didengar  oleh pihak penyedia layanan saat  memberikan masukan?</t>
        </is>
      </c>
      <c r="AEK1" s="92" t="inlineStr">
        <is>
          <t>G. Kepuasan dan Persepsi Pengguna /G14. Apa saja manfaat yang Anda rasakan dari memiliki instalasi biogas?</t>
        </is>
      </c>
      <c r="AEL1" s="92" t="inlineStr">
        <is>
          <t>G. Kepuasan dan Persepsi Pengguna /G14. Apa saja manfaat yang Anda rasakan dari memiliki instalasi biogas?/Pengurangan pengeluaran  rumah tangga (bahan bakar  minyak, pupuk, dll.)</t>
        </is>
      </c>
      <c r="AEM1" s="92" t="inlineStr">
        <is>
          <t>G. Kepuasan dan Persepsi Pengguna /G14. Apa saja manfaat yang Anda rasakan dari memiliki instalasi biogas?/ Lebih mudah mendapatkan  energi</t>
        </is>
      </c>
      <c r="AEN1" s="92" t="inlineStr">
        <is>
          <t>G. Kepuasan dan Persepsi Pengguna /G14. Apa saja manfaat yang Anda rasakan dari memiliki instalasi biogas?/Pasokan energi yang andal</t>
        </is>
      </c>
      <c r="AEO1" s="92" t="inlineStr">
        <is>
          <t>G. Kepuasan dan Persepsi Pengguna /G14. Apa saja manfaat yang Anda rasakan dari memiliki instalasi biogas?/ Memasak lebih cepat</t>
        </is>
      </c>
      <c r="AEP1" s="92" t="inlineStr">
        <is>
          <t>G. Kepuasan dan Persepsi Pengguna /G14. Apa saja manfaat yang Anda rasakan dari memiliki instalasi biogas?/ Lebih aman</t>
        </is>
      </c>
      <c r="AEQ1" s="92" t="inlineStr">
        <is>
          <t>G. Kepuasan dan Persepsi Pengguna /G14. Apa saja manfaat yang Anda rasakan dari memiliki instalasi biogas?/ Pengurangan waktu dan tenaga</t>
        </is>
      </c>
      <c r="AER1" s="92" t="inlineStr">
        <is>
          <t>G. Kepuasan dan Persepsi Pengguna /G14. Apa saja manfaat yang Anda rasakan dari memiliki instalasi biogas?/Peningkatan kebersihan  kandang ternak</t>
        </is>
      </c>
      <c r="AES1" s="92" t="inlineStr">
        <is>
          <t>G. Kepuasan dan Persepsi Pengguna /G14. Apa saja manfaat yang Anda rasakan dari memiliki instalasi biogas?/Pemanfaatan bio-slurry sebagai  pupuk</t>
        </is>
      </c>
      <c r="AET1" s="92" t="inlineStr">
        <is>
          <t>G. Kepuasan dan Persepsi Pengguna /G14. Apa saja manfaat yang Anda rasakan dari memiliki instalasi biogas?/Dapur lebih bersih dan bebas  asap</t>
        </is>
      </c>
      <c r="AEU1" s="92" t="inlineStr">
        <is>
          <t>G. Kepuasan dan Persepsi Pengguna /G14. Apa saja manfaat yang Anda rasakan dari memiliki instalasi biogas?/Dapat dibayar melalui skema  kredit</t>
        </is>
      </c>
      <c r="AEV1" s="92" t="inlineStr">
        <is>
          <t>G. Kepuasan dan Persepsi Pengguna /G14. Apa saja manfaat yang Anda rasakan dari memiliki instalasi biogas?/ Mendapatkan subsidi</t>
        </is>
      </c>
      <c r="AEW1" s="92" t="inlineStr">
        <is>
          <t>G. Kepuasan dan Persepsi Pengguna /G14. Apa saja manfaat yang Anda rasakan dari memiliki instalasi biogas?/Lainnya</t>
        </is>
      </c>
      <c r="AEX1" s="92" t="inlineStr">
        <is>
          <t>G. Kepuasan dan Persepsi Pengguna /G14-a. Lainnya:</t>
        </is>
      </c>
      <c r="AEY1" s="92" t="inlineStr">
        <is>
          <t>G. Kepuasan dan Persepsi Pengguna /G15. Apa alasan utama Anda memutuskan untuk memasang biogas? (Pilih satu)</t>
        </is>
      </c>
      <c r="AEZ1" s="92" t="inlineStr">
        <is>
          <t>G. Kepuasan dan Persepsi Pengguna /G15-a. Lainnya:</t>
        </is>
      </c>
      <c r="AFA1" s="92" t="inlineStr">
        <is>
          <t>G. Kepuasan dan Persepsi Pengguna /G16. Dari mana Anda mendapatkan informasi tentang biogas sebelum menjadi pengguna?</t>
        </is>
      </c>
      <c r="AFB1" s="92" t="inlineStr">
        <is>
          <t>G. Kepuasan dan Persepsi Pengguna /G16-a. Lainnya:</t>
        </is>
      </c>
      <c r="AFC1" s="92" t="inlineStr">
        <is>
          <t>Dokumentasi Survei/Unggah Foto Biodigester</t>
        </is>
      </c>
      <c r="AFD1" s="92" t="inlineStr">
        <is>
          <t>Dokumentasi Survei/Unggah Foto Biodigester_URL</t>
        </is>
      </c>
      <c r="AFE1" s="92" t="inlineStr">
        <is>
          <t>Dokumentasi Survei/Unggah Foto Proses Wawancara</t>
        </is>
      </c>
      <c r="AFF1" s="92" t="inlineStr">
        <is>
          <t>Dokumentasi Survei/Unggah Foto Proses Wawancara_URL</t>
        </is>
      </c>
      <c r="AFG1" s="92" t="inlineStr">
        <is>
          <t>Catatan Validasi Enum/Nama Enum/Username</t>
        </is>
      </c>
      <c r="AFH1" s="92" t="inlineStr">
        <is>
          <t>Catatan Validasi Enum/Catatan Validsi Enumerator (Field Notes)</t>
        </is>
      </c>
      <c r="AFI1" s="92" t="inlineStr">
        <is>
          <t>Catatan Validasi Enum/Jelaskan jika ada jawaban tidak lengkap, meragukan, atau butuh keterangan tambahan</t>
        </is>
      </c>
    </row>
    <row r="2">
      <c r="A2" s="93" t="n">
        <v>46065</v>
      </c>
      <c r="B2" s="93" t="n">
        <v>46066</v>
      </c>
      <c r="C2" t="inlineStr">
        <is>
          <t>siti suryani / julian kp. diki</t>
        </is>
      </c>
      <c r="D2" t="inlineStr">
        <is>
          <t>agnes ndangu ramba (elson yiwa peli andung)</t>
        </is>
      </c>
      <c r="E2" t="n">
        <v>82266021230</v>
      </c>
      <c r="F2" t="inlineStr">
        <is>
          <t>-9.66039 120.238092</t>
        </is>
      </c>
      <c r="G2" t="n">
        <v>-9.66039</v>
      </c>
      <c r="H2" t="n">
        <v>120.238092</v>
      </c>
      <c r="I2" t="n">
        <v>0</v>
      </c>
      <c r="J2" t="n">
        <v>0</v>
      </c>
      <c r="K2" t="inlineStr">
        <is>
          <t>-9.66039,  120.238092</t>
        </is>
      </c>
      <c r="L2" t="inlineStr">
        <is>
          <t>-9.660552 120.238011</t>
        </is>
      </c>
      <c r="M2" t="n">
        <v>-9.660551999999999</v>
      </c>
      <c r="N2" t="n">
        <v>120.238011</v>
      </c>
      <c r="O2" t="n">
        <v>0</v>
      </c>
      <c r="P2" t="n">
        <v>0</v>
      </c>
      <c r="Q2" t="inlineStr">
        <is>
          <t>Lat -9.660552° Long 120.238011°</t>
        </is>
      </c>
      <c r="R2" t="inlineStr">
        <is>
          <t>NTT</t>
        </is>
      </c>
      <c r="S2" t="n">
        <v>0</v>
      </c>
      <c r="T2" t="n">
        <v>0</v>
      </c>
      <c r="U2" t="n">
        <v>0</v>
      </c>
      <c r="V2" t="n">
        <v>0</v>
      </c>
      <c r="W2" t="n">
        <v>0</v>
      </c>
      <c r="X2" t="n">
        <v>0</v>
      </c>
      <c r="Y2" t="n">
        <v>0</v>
      </c>
      <c r="Z2" t="n">
        <v>0</v>
      </c>
      <c r="AA2" t="n">
        <v>1</v>
      </c>
      <c r="AB2" t="n">
        <v>0</v>
      </c>
      <c r="AC2" t="inlineStr">
        <is>
          <t>SUMBA TIMUR</t>
        </is>
      </c>
      <c r="AD2" t="inlineStr">
        <is>
          <t>KANATANG</t>
        </is>
      </c>
      <c r="AE2" t="inlineStr">
        <is>
          <t>TEMU</t>
        </is>
      </c>
      <c r="AF2" t="inlineStr">
        <is>
          <t>KOPERASI JASA PEDULI KASIH</t>
        </is>
      </c>
      <c r="AG2" t="inlineStr">
        <is>
          <t>KKP0046</t>
        </is>
      </c>
      <c r="AH2" t="n">
        <v>10</v>
      </c>
      <c r="AI2" t="inlineStr">
        <is>
          <t>VPA1</t>
        </is>
      </c>
      <c r="AJ2" t="inlineStr">
        <is>
          <t>Tidak aktif</t>
        </is>
      </c>
      <c r="AK2" t="n">
        <v>43</v>
      </c>
      <c r="AL2" t="inlineStr">
        <is>
          <t>Perempuan</t>
        </is>
      </c>
      <c r="AM2" t="inlineStr">
        <is>
          <t>Sudah menikah</t>
        </is>
      </c>
      <c r="AN2" t="inlineStr">
        <is>
          <t>SD/Sederajat</t>
        </is>
      </c>
      <c r="AO2" t="inlineStr">
        <is>
          <t>Petani</t>
        </is>
      </c>
      <c r="AP2" t="n">
        <v>1</v>
      </c>
      <c r="AQ2" t="n">
        <v>0</v>
      </c>
      <c r="AR2" t="n">
        <v>0</v>
      </c>
      <c r="AS2" t="n">
        <v>0</v>
      </c>
      <c r="AT2" t="n">
        <v>0</v>
      </c>
      <c r="AU2" t="n">
        <v>0</v>
      </c>
      <c r="AV2" t="n">
        <v>0</v>
      </c>
      <c r="AW2" t="n">
        <v>0</v>
      </c>
      <c r="AX2" t="n">
        <v/>
      </c>
      <c r="AY2" t="inlineStr">
        <is>
          <t>Peternak</t>
        </is>
      </c>
      <c r="AZ2" t="n">
        <v>0</v>
      </c>
      <c r="BA2" t="n">
        <v>1</v>
      </c>
      <c r="BB2" t="n">
        <v>0</v>
      </c>
      <c r="BC2" t="n">
        <v>0</v>
      </c>
      <c r="BD2" t="n">
        <v>0</v>
      </c>
      <c r="BE2" t="n">
        <v>0</v>
      </c>
      <c r="BF2" t="n">
        <v>0</v>
      </c>
      <c r="BG2" t="n">
        <v>0</v>
      </c>
      <c r="BH2" t="n">
        <v/>
      </c>
      <c r="BI2" t="inlineStr">
        <is>
          <t>&lt;Rp1.500.000</t>
        </is>
      </c>
      <c r="BJ2" t="n">
        <v>3</v>
      </c>
      <c r="BK2" t="n">
        <v>2</v>
      </c>
      <c r="BL2" t="n">
        <v>1</v>
      </c>
      <c r="BM2" t="n">
        <v>0</v>
      </c>
      <c r="BN2" t="inlineStr">
        <is>
          <t>Milik sendiri</t>
        </is>
      </c>
      <c r="BO2" t="inlineStr">
        <is>
          <t>Semi-permanen (semen dan kayu)</t>
        </is>
      </c>
      <c r="BP2" t="n">
        <v>0</v>
      </c>
      <c r="BQ2" t="n">
        <v>1</v>
      </c>
      <c r="BR2" t="n">
        <v>0</v>
      </c>
      <c r="BS2" t="n">
        <v>0</v>
      </c>
      <c r="BT2" t="n">
        <v>0</v>
      </c>
      <c r="BU2" t="n">
        <v/>
      </c>
      <c r="BV2" t="inlineStr">
        <is>
          <t>Semen</t>
        </is>
      </c>
      <c r="BW2" t="n">
        <v>0</v>
      </c>
      <c r="BX2" t="n">
        <v>1</v>
      </c>
      <c r="BY2" t="n">
        <v>0</v>
      </c>
      <c r="BZ2" t="n">
        <v>0</v>
      </c>
      <c r="CA2" t="n">
        <v>0</v>
      </c>
      <c r="CB2" t="n">
        <v/>
      </c>
      <c r="CC2" t="inlineStr">
        <is>
          <t>Seng</t>
        </is>
      </c>
      <c r="CD2" t="n">
        <v>0</v>
      </c>
      <c r="CE2" t="n">
        <v>0</v>
      </c>
      <c r="CF2" t="n">
        <v>0</v>
      </c>
      <c r="CG2" t="n">
        <v>0</v>
      </c>
      <c r="CH2" t="n">
        <v>1</v>
      </c>
      <c r="CI2" t="n">
        <v>0</v>
      </c>
      <c r="CJ2" t="n">
        <v>0</v>
      </c>
      <c r="CK2" t="n">
        <v/>
      </c>
      <c r="CL2" t="inlineStr">
        <is>
          <t>Ya</t>
        </is>
      </c>
      <c r="CM2" t="n">
        <v>2015</v>
      </c>
      <c r="CN2" t="inlineStr">
        <is>
          <t>Fixed-Dome (Kubah Tetap)</t>
        </is>
      </c>
      <c r="CO2" t="inlineStr">
        <is>
          <t>4 m³ (2-3 ekor sapi, ±3 jam memasak/hari, ±30 kg slurry/hari)</t>
        </is>
      </c>
      <c r="CP2" t="inlineStr">
        <is>
          <t>Anggota keluarga - perempuan dewasa</t>
        </is>
      </c>
      <c r="CQ2" t="n">
        <v>0</v>
      </c>
      <c r="CR2" t="n">
        <v>0</v>
      </c>
      <c r="CS2" t="n">
        <v>0</v>
      </c>
      <c r="CT2" t="n">
        <v>0</v>
      </c>
      <c r="CU2" t="n">
        <v>0</v>
      </c>
      <c r="CV2" t="n">
        <v>1</v>
      </c>
      <c r="CW2" t="n">
        <v>0</v>
      </c>
      <c r="CX2" t="n">
        <v>0</v>
      </c>
      <c r="CY2" t="inlineStr">
        <is>
          <t>Anggota keluarga - laki-laki Anggota keluarga - perempuan dewasa</t>
        </is>
      </c>
      <c r="CZ2" t="n">
        <v>1</v>
      </c>
      <c r="DA2" t="n">
        <v>1</v>
      </c>
      <c r="DB2" t="n">
        <v>0</v>
      </c>
      <c r="DC2" t="n">
        <v/>
      </c>
      <c r="DD2" t="inlineStr">
        <is>
          <t>CPO atau pendamping</t>
        </is>
      </c>
      <c r="DE2" t="n">
        <v>0</v>
      </c>
      <c r="DF2" t="n">
        <v>0</v>
      </c>
      <c r="DG2" t="n">
        <v>1</v>
      </c>
      <c r="DH2" t="n">
        <v>0</v>
      </c>
      <c r="DI2" t="n">
        <v/>
      </c>
      <c r="DJ2" t="inlineStr">
        <is>
          <t>Anggota keluarga - laki-laki Anggota keluarga - perempuan dewasa CPO atau pendamping</t>
        </is>
      </c>
      <c r="DK2" t="n">
        <v>1</v>
      </c>
      <c r="DL2" t="n">
        <v>1</v>
      </c>
      <c r="DM2" t="n">
        <v>1</v>
      </c>
      <c r="DN2" t="n">
        <v>0</v>
      </c>
      <c r="DO2" t="n">
        <v/>
      </c>
      <c r="DP2" t="inlineStr">
        <is>
          <t>Tidak berfungsi sama sekali</t>
        </is>
      </c>
      <c r="DQ2" t="inlineStr">
        <is>
          <t>&gt;1 tahun yang lalu</t>
        </is>
      </c>
      <c r="DR2" t="inlineStr">
        <is>
          <t>Tidak ada ternak</t>
        </is>
      </c>
      <c r="DS2" t="n">
        <v/>
      </c>
      <c r="DT2" t="n">
        <v/>
      </c>
      <c r="DU2" t="n">
        <v/>
      </c>
      <c r="DV2" t="n">
        <v/>
      </c>
      <c r="DW2" t="n">
        <v/>
      </c>
      <c r="DX2" t="n">
        <v/>
      </c>
      <c r="DY2" t="n">
        <v/>
      </c>
      <c r="DZ2" t="n">
        <v/>
      </c>
      <c r="EA2" t="n">
        <v/>
      </c>
      <c r="EB2" t="n">
        <v/>
      </c>
      <c r="EC2" t="n">
        <v/>
      </c>
      <c r="ED2" t="n">
        <v/>
      </c>
      <c r="EE2" t="n">
        <v/>
      </c>
      <c r="EF2" t="n">
        <v/>
      </c>
      <c r="EG2" t="n">
        <v/>
      </c>
      <c r="EH2" t="n">
        <v/>
      </c>
      <c r="EI2" t="inlineStr">
        <is>
          <t>Tidak ada masalah</t>
        </is>
      </c>
      <c r="EJ2" t="n">
        <v>0</v>
      </c>
      <c r="EK2" t="n">
        <v>0</v>
      </c>
      <c r="EL2" t="n">
        <v>0</v>
      </c>
      <c r="EM2" t="n">
        <v>1</v>
      </c>
      <c r="EN2" t="n">
        <v>0</v>
      </c>
      <c r="EO2" t="n">
        <v/>
      </c>
      <c r="EP2" t="inlineStr">
        <is>
          <t>Ya, sangat jelas dan mudah diikuti</t>
        </is>
      </c>
      <c r="EQ2" t="inlineStr">
        <is>
          <t>Bukan pelatihan</t>
        </is>
      </c>
      <c r="ER2" t="inlineStr">
        <is>
          <t>CPO atau pendamping</t>
        </is>
      </c>
      <c r="ES2" t="n">
        <v>1</v>
      </c>
      <c r="ET2" t="n">
        <v>0</v>
      </c>
      <c r="EU2" t="n">
        <v>0</v>
      </c>
      <c r="EV2" t="n">
        <v>0</v>
      </c>
      <c r="EW2" t="n">
        <v/>
      </c>
      <c r="EX2" t="inlineStr">
        <is>
          <t>Anggota keluarga - Laki-laki Anggota keluarga - Perempuan dewasa</t>
        </is>
      </c>
      <c r="EY2" t="n">
        <v>1</v>
      </c>
      <c r="EZ2" t="n">
        <v>1</v>
      </c>
      <c r="FA2" t="n">
        <v>0</v>
      </c>
      <c r="FB2" t="n">
        <v/>
      </c>
      <c r="FC2" t="inlineStr">
        <is>
          <t>Setiap bulan</t>
        </is>
      </c>
      <c r="FD2" t="n">
        <v/>
      </c>
      <c r="FE2" t="inlineStr">
        <is>
          <t>Mengetahui</t>
        </is>
      </c>
      <c r="FF2" t="inlineStr">
        <is>
          <t>Sering (setiap minggu)</t>
        </is>
      </c>
      <c r="FG2" t="inlineStr">
        <is>
          <t>Mengetahui</t>
        </is>
      </c>
      <c r="FH2" t="inlineStr">
        <is>
          <t>Sering (setiap minggu)</t>
        </is>
      </c>
      <c r="FI2" t="inlineStr">
        <is>
          <t>Mengetahui</t>
        </is>
      </c>
      <c r="FJ2" t="inlineStr">
        <is>
          <t>Selalu (setiap hari)</t>
        </is>
      </c>
      <c r="FK2" t="inlineStr">
        <is>
          <t>Mengetahui</t>
        </is>
      </c>
      <c r="FL2" t="inlineStr">
        <is>
          <t>Sering (setiap minggu)</t>
        </is>
      </c>
      <c r="FM2" t="inlineStr">
        <is>
          <t>Mengetahui</t>
        </is>
      </c>
      <c r="FN2" t="inlineStr">
        <is>
          <t>Sering (setiap minggu)</t>
        </is>
      </c>
      <c r="FO2" t="inlineStr">
        <is>
          <t>Mengetahui</t>
        </is>
      </c>
      <c r="FP2" t="inlineStr">
        <is>
          <t>Sering (setiap minggu)</t>
        </is>
      </c>
      <c r="FQ2" t="inlineStr">
        <is>
          <t>Mengetahui</t>
        </is>
      </c>
      <c r="FR2" t="inlineStr">
        <is>
          <t>Ya</t>
        </is>
      </c>
      <c r="FS2" t="inlineStr">
        <is>
          <t>Mengetahui</t>
        </is>
      </c>
      <c r="FT2" t="inlineStr">
        <is>
          <t>Ya, selalu</t>
        </is>
      </c>
      <c r="FU2" t="inlineStr">
        <is>
          <t>Laki-laki dewasa Perempuan dewasa</t>
        </is>
      </c>
      <c r="FV2" t="n">
        <v>1</v>
      </c>
      <c r="FW2" t="n">
        <v>1</v>
      </c>
      <c r="FX2" t="n">
        <v>0</v>
      </c>
      <c r="FY2" t="n">
        <v>0</v>
      </c>
      <c r="FZ2" t="inlineStr">
        <is>
          <t>Sangat memahami</t>
        </is>
      </c>
      <c r="GA2" t="inlineStr">
        <is>
          <t>CPO Teman/keluarga</t>
        </is>
      </c>
      <c r="GB2" t="n">
        <v>1</v>
      </c>
      <c r="GC2" t="n">
        <v>0</v>
      </c>
      <c r="GD2" t="n">
        <v>1</v>
      </c>
      <c r="GE2" t="n">
        <v>0</v>
      </c>
      <c r="GF2" t="n">
        <v/>
      </c>
      <c r="GG2" t="inlineStr">
        <is>
          <t>Sering</t>
        </is>
      </c>
      <c r="GH2" t="inlineStr">
        <is>
          <t>Ya</t>
        </is>
      </c>
      <c r="GI2" t="inlineStr">
        <is>
          <t>Tetangga Teman/keluarga</t>
        </is>
      </c>
      <c r="GJ2" t="n">
        <v>1</v>
      </c>
      <c r="GK2" t="n">
        <v>1</v>
      </c>
      <c r="GL2" t="n">
        <v>0</v>
      </c>
      <c r="GM2" t="n">
        <v>0</v>
      </c>
      <c r="GN2" t="n">
        <v/>
      </c>
      <c r="GO2" t="n">
        <v>10</v>
      </c>
      <c r="GP2" t="inlineStr">
        <is>
          <t>Sebagian</t>
        </is>
      </c>
      <c r="GQ2" t="inlineStr">
        <is>
          <t>Kayu bakar Minyak tanah</t>
        </is>
      </c>
      <c r="GR2" t="n">
        <v>0</v>
      </c>
      <c r="GS2" t="n">
        <v>1</v>
      </c>
      <c r="GT2" t="n">
        <v>1</v>
      </c>
      <c r="GU2" t="n">
        <v>0</v>
      </c>
      <c r="GV2" t="n">
        <v>0</v>
      </c>
      <c r="GW2" t="n">
        <v>0</v>
      </c>
      <c r="GX2" t="n">
        <v>0</v>
      </c>
      <c r="GY2" t="n">
        <v/>
      </c>
      <c r="GZ2" t="inlineStr">
        <is>
          <t>Tidak</t>
        </is>
      </c>
      <c r="HA2" t="n">
        <v/>
      </c>
      <c r="HB2" t="n">
        <v/>
      </c>
      <c r="HC2" t="n">
        <v/>
      </c>
      <c r="HD2" t="n">
        <v/>
      </c>
      <c r="HE2" t="n">
        <v/>
      </c>
      <c r="HF2" t="n">
        <v/>
      </c>
      <c r="HG2" t="n">
        <v/>
      </c>
      <c r="HH2" t="n">
        <v/>
      </c>
      <c r="HI2" t="n">
        <v/>
      </c>
      <c r="HJ2" t="n">
        <v/>
      </c>
      <c r="HK2" t="n">
        <v/>
      </c>
      <c r="HL2" t="n">
        <v/>
      </c>
      <c r="HM2" t="n">
        <v/>
      </c>
      <c r="HN2" t="n">
        <v/>
      </c>
      <c r="HO2" t="n">
        <v/>
      </c>
      <c r="HP2" t="n">
        <v/>
      </c>
      <c r="HQ2" t="n">
        <v/>
      </c>
      <c r="HR2" t="n">
        <v/>
      </c>
      <c r="HS2" t="n">
        <v/>
      </c>
      <c r="HT2" t="n">
        <v/>
      </c>
      <c r="HU2" t="n">
        <v/>
      </c>
      <c r="HV2" t="n">
        <v/>
      </c>
      <c r="HW2" t="n">
        <v/>
      </c>
      <c r="HX2" t="n">
        <v/>
      </c>
      <c r="HY2" t="n">
        <v>30</v>
      </c>
      <c r="HZ2" t="n">
        <v>30000</v>
      </c>
      <c r="IA2" t="n">
        <v/>
      </c>
      <c r="IB2" t="n">
        <v/>
      </c>
      <c r="IC2" t="n">
        <v/>
      </c>
      <c r="ID2" t="n">
        <v/>
      </c>
      <c r="IE2" t="n">
        <v/>
      </c>
      <c r="IF2" t="n">
        <v/>
      </c>
      <c r="IG2" t="n">
        <v/>
      </c>
      <c r="IH2" t="n">
        <v/>
      </c>
      <c r="II2" t="n">
        <v>10</v>
      </c>
      <c r="IJ2" t="n">
        <v>40000</v>
      </c>
      <c r="IK2" t="inlineStr">
        <is>
          <t>&gt;100 kg</t>
        </is>
      </c>
      <c r="IL2" t="inlineStr">
        <is>
          <t>3-5 jam</t>
        </is>
      </c>
      <c r="IM2" t="inlineStr">
        <is>
          <t>Ya</t>
        </is>
      </c>
      <c r="IN2" t="inlineStr">
        <is>
          <t>Ya</t>
        </is>
      </c>
      <c r="IO2" t="inlineStr">
        <is>
          <t>Tidak ada perubahan</t>
        </is>
      </c>
      <c r="IP2" t="inlineStr">
        <is>
          <t>Tidak pernah</t>
        </is>
      </c>
      <c r="IQ2" t="inlineStr">
        <is>
          <t>Tidak pernah</t>
        </is>
      </c>
      <c r="IR2" t="n">
        <v/>
      </c>
      <c r="IS2" t="n">
        <v/>
      </c>
      <c r="IT2" t="n">
        <v/>
      </c>
      <c r="IU2" t="n">
        <v/>
      </c>
      <c r="IV2" t="n">
        <v/>
      </c>
      <c r="IW2" t="n">
        <v/>
      </c>
      <c r="IX2" t="n">
        <v/>
      </c>
      <c r="IY2" t="n">
        <v/>
      </c>
      <c r="IZ2" t="inlineStr">
        <is>
          <t>Tidak pernah</t>
        </is>
      </c>
      <c r="JA2" t="n">
        <v/>
      </c>
      <c r="JB2" t="n">
        <v/>
      </c>
      <c r="JC2" t="n">
        <v/>
      </c>
      <c r="JD2" t="n">
        <v/>
      </c>
      <c r="JE2" t="n">
        <v/>
      </c>
      <c r="JF2" t="n">
        <v/>
      </c>
      <c r="JG2" t="n">
        <v/>
      </c>
      <c r="JH2" t="n">
        <v/>
      </c>
      <c r="JI2" t="inlineStr">
        <is>
          <t>Tidak pernah</t>
        </is>
      </c>
      <c r="JJ2" t="n">
        <v/>
      </c>
      <c r="JK2" t="n">
        <v/>
      </c>
      <c r="JL2" t="n">
        <v/>
      </c>
      <c r="JM2" t="n">
        <v/>
      </c>
      <c r="JN2" t="n">
        <v/>
      </c>
      <c r="JO2" t="n">
        <v/>
      </c>
      <c r="JP2" t="n">
        <v/>
      </c>
      <c r="JQ2" t="n">
        <v/>
      </c>
      <c r="JR2" t="inlineStr">
        <is>
          <t>Tidak pernah</t>
        </is>
      </c>
      <c r="JS2" t="n">
        <v/>
      </c>
      <c r="JT2" t="n">
        <v/>
      </c>
      <c r="JU2" t="n">
        <v/>
      </c>
      <c r="JV2" t="n">
        <v/>
      </c>
      <c r="JW2" t="n">
        <v/>
      </c>
      <c r="JX2" t="n">
        <v/>
      </c>
      <c r="JY2" t="n">
        <v/>
      </c>
      <c r="JZ2" t="n">
        <v/>
      </c>
      <c r="KA2" t="inlineStr">
        <is>
          <t>Tidak pernah</t>
        </is>
      </c>
      <c r="KB2" t="n">
        <v/>
      </c>
      <c r="KC2" t="n">
        <v/>
      </c>
      <c r="KD2" t="n">
        <v/>
      </c>
      <c r="KE2" t="n">
        <v/>
      </c>
      <c r="KF2" t="n">
        <v/>
      </c>
      <c r="KG2" t="n">
        <v/>
      </c>
      <c r="KH2" t="n">
        <v/>
      </c>
      <c r="KI2" t="n">
        <v/>
      </c>
      <c r="KJ2" t="inlineStr">
        <is>
          <t>Tidak pernah</t>
        </is>
      </c>
      <c r="KK2" t="n">
        <v/>
      </c>
      <c r="KL2" t="n">
        <v/>
      </c>
      <c r="KM2" t="n">
        <v/>
      </c>
      <c r="KN2" t="n">
        <v/>
      </c>
      <c r="KO2" t="n">
        <v/>
      </c>
      <c r="KP2" t="n">
        <v/>
      </c>
      <c r="KQ2" t="n">
        <v/>
      </c>
      <c r="KR2" t="n">
        <v/>
      </c>
      <c r="KS2" t="inlineStr">
        <is>
          <t>Tidak ada perubahan</t>
        </is>
      </c>
      <c r="KT2" t="inlineStr">
        <is>
          <t>0-1 kali</t>
        </is>
      </c>
      <c r="KU2" t="inlineStr">
        <is>
          <t>0-1 kali</t>
        </is>
      </c>
      <c r="KV2" t="inlineStr">
        <is>
          <t>Tidak ada</t>
        </is>
      </c>
      <c r="KW2" t="n">
        <v>0</v>
      </c>
      <c r="KX2" t="n">
        <v>0</v>
      </c>
      <c r="KY2" t="n">
        <v>0</v>
      </c>
      <c r="KZ2" t="n">
        <v>1</v>
      </c>
      <c r="LA2" t="inlineStr">
        <is>
          <t>Tidak ada perubahan</t>
        </is>
      </c>
      <c r="LB2" t="inlineStr">
        <is>
          <t>Jauh lebih baik</t>
        </is>
      </c>
      <c r="LC2" t="n">
        <v>8</v>
      </c>
      <c r="LD2" t="n">
        <v>0</v>
      </c>
      <c r="LE2" t="n">
        <v>0</v>
      </c>
      <c r="LF2" t="n">
        <v>0</v>
      </c>
      <c r="LG2" t="inlineStr">
        <is>
          <t>Ya</t>
        </is>
      </c>
      <c r="LH2" t="n">
        <v>70000</v>
      </c>
      <c r="LI2" t="n">
        <v/>
      </c>
      <c r="LJ2" t="inlineStr">
        <is>
          <t>Kebutuhan rumah tangga</t>
        </is>
      </c>
      <c r="LK2" t="n">
        <v>0</v>
      </c>
      <c r="LL2" t="n">
        <v>0</v>
      </c>
      <c r="LM2" t="n">
        <v>0</v>
      </c>
      <c r="LN2" t="n">
        <v>0</v>
      </c>
      <c r="LO2" t="n">
        <v>1</v>
      </c>
      <c r="LP2" t="n">
        <v>0</v>
      </c>
      <c r="LQ2" t="n">
        <v>0</v>
      </c>
      <c r="LR2" t="n">
        <v/>
      </c>
      <c r="LS2" t="n">
        <v>120</v>
      </c>
      <c r="LT2" t="n">
        <v>120</v>
      </c>
      <c r="LU2" t="n">
        <v>0</v>
      </c>
      <c r="LV2" t="n">
        <v>60</v>
      </c>
      <c r="LW2" t="n">
        <v>60</v>
      </c>
      <c r="LX2" t="n">
        <v>0</v>
      </c>
      <c r="LY2" t="n">
        <v>30</v>
      </c>
      <c r="LZ2" t="n">
        <v>30</v>
      </c>
      <c r="MA2" t="n">
        <v>0</v>
      </c>
      <c r="MB2" t="inlineStr">
        <is>
          <t>Ya</t>
        </is>
      </c>
      <c r="MC2" t="n">
        <v>120</v>
      </c>
      <c r="MD2" t="n">
        <v>60</v>
      </c>
      <c r="ME2" t="n">
        <v>120</v>
      </c>
      <c r="MF2" t="n">
        <v>60</v>
      </c>
      <c r="MG2" t="n">
        <v>0</v>
      </c>
      <c r="MH2" t="n">
        <v>0</v>
      </c>
      <c r="MI2" t="inlineStr">
        <is>
          <t>Pendidikan anak (mengantar sekolah, menemani anak belajar, menyiapkan bekal dsb) Aktivitas sosial diluar rumah (misalnya, berkumpul dengan tetangga, mengikuti kegiatan PKK, dsb) Istirahat Bekerja</t>
        </is>
      </c>
      <c r="MJ2" t="n">
        <v>1</v>
      </c>
      <c r="MK2" t="n">
        <v>1</v>
      </c>
      <c r="ML2" t="n">
        <v>1</v>
      </c>
      <c r="MM2" t="n">
        <v>0</v>
      </c>
      <c r="MN2" t="n">
        <v>1</v>
      </c>
      <c r="MO2" t="n">
        <v>0</v>
      </c>
      <c r="MP2" t="n">
        <v/>
      </c>
      <c r="MQ2" t="inlineStr">
        <is>
          <t>Bertani, Mencuci</t>
        </is>
      </c>
      <c r="MR2" t="n">
        <v/>
      </c>
      <c r="MS2" t="inlineStr">
        <is>
          <t>kumpul keluarga</t>
        </is>
      </c>
      <c r="MT2" t="n">
        <v/>
      </c>
      <c r="MU2" t="inlineStr">
        <is>
          <t>Tidak</t>
        </is>
      </c>
      <c r="MV2" t="n">
        <v/>
      </c>
      <c r="MW2" t="n">
        <v/>
      </c>
      <c r="MX2" t="n">
        <v/>
      </c>
      <c r="MY2" t="n">
        <v/>
      </c>
      <c r="MZ2" t="n">
        <v/>
      </c>
      <c r="NA2" t="n">
        <v/>
      </c>
      <c r="NB2" t="n">
        <v/>
      </c>
      <c r="NC2" t="n">
        <v/>
      </c>
      <c r="ND2" t="n">
        <v/>
      </c>
      <c r="NE2" t="n">
        <v/>
      </c>
      <c r="NF2" t="n">
        <v/>
      </c>
      <c r="NG2" t="n">
        <v/>
      </c>
      <c r="NH2" t="n">
        <v/>
      </c>
      <c r="NI2" t="n">
        <v/>
      </c>
      <c r="NJ2" t="n">
        <v/>
      </c>
      <c r="NK2" t="n">
        <v/>
      </c>
      <c r="NL2" t="inlineStr">
        <is>
          <t>Ya</t>
        </is>
      </c>
      <c r="NM2" t="inlineStr">
        <is>
          <t>Kombinasi dana mandiri dan dana hibah</t>
        </is>
      </c>
      <c r="NN2" t="inlineStr">
        <is>
          <t>1.000.001-3.000.000</t>
        </is>
      </c>
      <c r="NO2" t="inlineStr">
        <is>
          <t>Yayasan Rumah Energi atau BIRU</t>
        </is>
      </c>
      <c r="NP2" t="n">
        <v/>
      </c>
      <c r="NQ2" t="n">
        <v/>
      </c>
      <c r="NR2" t="n">
        <v/>
      </c>
      <c r="NS2" t="n">
        <v/>
      </c>
      <c r="NT2" t="n">
        <v/>
      </c>
      <c r="NU2" t="n">
        <v/>
      </c>
      <c r="NV2" t="inlineStr">
        <is>
          <t>Anggota keluarga - Laki-laki dewasa</t>
        </is>
      </c>
      <c r="NW2" t="n">
        <v/>
      </c>
      <c r="NX2" t="inlineStr">
        <is>
          <t>Sedikit meningkat</t>
        </is>
      </c>
      <c r="NY2" t="n">
        <v>60</v>
      </c>
      <c r="NZ2" t="n">
        <v>60</v>
      </c>
      <c r="OA2" t="n">
        <v>30</v>
      </c>
      <c r="OB2" t="n">
        <v>30</v>
      </c>
      <c r="OC2" t="n">
        <v>30</v>
      </c>
      <c r="OD2" t="n">
        <v>0</v>
      </c>
      <c r="OE2" t="inlineStr">
        <is>
          <t>Jauh lebih baik</t>
        </is>
      </c>
      <c r="OF2" t="inlineStr">
        <is>
          <t>Sama saja (tidak ada perbedaan waktu memasak MAUPUN rasa/bau makanan bila dibandingkan penggunaan sebelumnya)</t>
        </is>
      </c>
      <c r="OG2" t="inlineStr">
        <is>
          <t>Ya</t>
        </is>
      </c>
      <c r="OH2" t="n">
        <v>0</v>
      </c>
      <c r="OI2" t="n">
        <v>0</v>
      </c>
      <c r="OJ2" t="n">
        <v>0</v>
      </c>
      <c r="OK2" t="n">
        <v>1</v>
      </c>
      <c r="OL2" t="n">
        <v>0</v>
      </c>
      <c r="OM2" t="n">
        <v>0</v>
      </c>
      <c r="ON2" t="n">
        <v>0</v>
      </c>
      <c r="OO2" t="n">
        <v>0</v>
      </c>
      <c r="OP2" t="inlineStr">
        <is>
          <t>Babi ternak</t>
        </is>
      </c>
      <c r="OQ2" t="n">
        <v>0</v>
      </c>
      <c r="OR2" t="n">
        <v>0</v>
      </c>
      <c r="OS2" t="n">
        <v>0</v>
      </c>
      <c r="OT2" t="n">
        <v>1</v>
      </c>
      <c r="OU2" t="n">
        <v>0</v>
      </c>
      <c r="OV2" t="n">
        <v>0</v>
      </c>
      <c r="OW2" t="n">
        <v>0</v>
      </c>
      <c r="OX2" t="n">
        <v>0</v>
      </c>
      <c r="OY2" t="n">
        <v/>
      </c>
      <c r="OZ2" t="n">
        <v/>
      </c>
      <c r="PA2" t="n">
        <v/>
      </c>
      <c r="PB2" t="n">
        <v/>
      </c>
      <c r="PC2" t="n">
        <v/>
      </c>
      <c r="PD2" t="n">
        <v/>
      </c>
      <c r="PE2" t="n">
        <v/>
      </c>
      <c r="PF2" t="n">
        <v/>
      </c>
      <c r="PG2" t="n">
        <v/>
      </c>
      <c r="PH2" t="n">
        <v/>
      </c>
      <c r="PI2" t="n">
        <v/>
      </c>
      <c r="PJ2" t="n">
        <v/>
      </c>
      <c r="PK2" t="n">
        <v/>
      </c>
      <c r="PL2" t="n">
        <v/>
      </c>
      <c r="PM2" t="n">
        <v/>
      </c>
      <c r="PN2" t="n">
        <v/>
      </c>
      <c r="PO2" t="n">
        <v/>
      </c>
      <c r="PP2" t="n">
        <v/>
      </c>
      <c r="PQ2" t="n">
        <v/>
      </c>
      <c r="PR2" t="n">
        <v/>
      </c>
      <c r="PS2" t="n">
        <v/>
      </c>
      <c r="PT2" t="n">
        <v/>
      </c>
      <c r="PU2" t="n">
        <v/>
      </c>
      <c r="PV2" t="n">
        <v/>
      </c>
      <c r="PW2" t="n">
        <v/>
      </c>
      <c r="PX2" t="n">
        <v/>
      </c>
      <c r="PY2" t="n">
        <v/>
      </c>
      <c r="PZ2" t="n">
        <v/>
      </c>
      <c r="QA2" t="n">
        <v/>
      </c>
      <c r="QB2" t="n">
        <v/>
      </c>
      <c r="QC2" t="n">
        <v/>
      </c>
      <c r="QD2" t="n">
        <v/>
      </c>
      <c r="QE2" t="n">
        <v/>
      </c>
      <c r="QF2" t="n">
        <v/>
      </c>
      <c r="QG2" t="n">
        <v/>
      </c>
      <c r="QH2" t="n">
        <v/>
      </c>
      <c r="QI2" t="n">
        <v/>
      </c>
      <c r="QJ2" t="n">
        <v/>
      </c>
      <c r="QK2" t="n">
        <v/>
      </c>
      <c r="QL2" t="n">
        <v/>
      </c>
      <c r="QM2" t="n">
        <v/>
      </c>
      <c r="QN2" t="n">
        <v/>
      </c>
      <c r="QO2" t="n">
        <v/>
      </c>
      <c r="QP2" t="n">
        <v/>
      </c>
      <c r="QQ2" t="n">
        <v/>
      </c>
      <c r="QR2" t="n">
        <v/>
      </c>
      <c r="QS2" t="n">
        <v/>
      </c>
      <c r="QT2" t="n">
        <v/>
      </c>
      <c r="QU2" t="n">
        <v/>
      </c>
      <c r="QV2" t="inlineStr">
        <is>
          <t>1-Disebarkan ke lahan terbuka</t>
        </is>
      </c>
      <c r="QW2" t="n">
        <v>0</v>
      </c>
      <c r="QX2" t="n">
        <v>0</v>
      </c>
      <c r="QY2" t="n">
        <v>0</v>
      </c>
      <c r="QZ2" t="n">
        <v>0</v>
      </c>
      <c r="RA2" t="n">
        <v>0</v>
      </c>
      <c r="RB2" t="n">
        <v>1</v>
      </c>
      <c r="RC2" t="n">
        <v>0</v>
      </c>
      <c r="RD2" t="n">
        <v>0</v>
      </c>
      <c r="RE2" t="n">
        <v>0</v>
      </c>
      <c r="RF2" t="n">
        <v/>
      </c>
      <c r="RG2" t="n">
        <v/>
      </c>
      <c r="RH2" t="n">
        <v/>
      </c>
      <c r="RI2" t="n">
        <v/>
      </c>
      <c r="RJ2" t="n">
        <v/>
      </c>
      <c r="RK2" t="n">
        <v/>
      </c>
      <c r="RL2" t="n">
        <v/>
      </c>
      <c r="RM2" t="n">
        <v/>
      </c>
      <c r="RN2" t="n">
        <v/>
      </c>
      <c r="RO2" t="n">
        <v/>
      </c>
      <c r="RP2" t="n">
        <v/>
      </c>
      <c r="RQ2" t="n">
        <v/>
      </c>
      <c r="RR2" t="n">
        <v/>
      </c>
      <c r="RS2" t="n">
        <v/>
      </c>
      <c r="RT2" t="n">
        <v/>
      </c>
      <c r="RU2" t="n">
        <v/>
      </c>
      <c r="RV2" t="n">
        <v/>
      </c>
      <c r="RW2" t="n">
        <v/>
      </c>
      <c r="RX2" t="n">
        <v/>
      </c>
      <c r="RY2" t="n">
        <v/>
      </c>
      <c r="RZ2" t="n">
        <v/>
      </c>
      <c r="SA2" t="n">
        <v/>
      </c>
      <c r="SB2" t="n">
        <v/>
      </c>
      <c r="SC2" t="n">
        <v/>
      </c>
      <c r="SD2" t="n">
        <v/>
      </c>
      <c r="SE2" t="n">
        <v/>
      </c>
      <c r="SF2" t="n">
        <v/>
      </c>
      <c r="SG2" t="n">
        <v/>
      </c>
      <c r="SH2" t="n">
        <v/>
      </c>
      <c r="SI2" t="n">
        <v/>
      </c>
      <c r="SJ2" t="n">
        <v/>
      </c>
      <c r="SK2" t="n">
        <v/>
      </c>
      <c r="SL2" t="n">
        <v/>
      </c>
      <c r="SM2" t="n">
        <v/>
      </c>
      <c r="SN2" t="n">
        <v/>
      </c>
      <c r="SO2" t="n">
        <v/>
      </c>
      <c r="SP2" t="n">
        <v/>
      </c>
      <c r="SQ2" t="n">
        <v/>
      </c>
      <c r="SR2" t="n">
        <v/>
      </c>
      <c r="SS2" t="n">
        <v/>
      </c>
      <c r="ST2" t="n">
        <v/>
      </c>
      <c r="SU2" t="n">
        <v/>
      </c>
      <c r="SV2" t="n">
        <v/>
      </c>
      <c r="SW2" t="n">
        <v/>
      </c>
      <c r="SX2" t="n">
        <v/>
      </c>
      <c r="SY2" t="n">
        <v/>
      </c>
      <c r="SZ2" t="n">
        <v/>
      </c>
      <c r="TA2" t="n">
        <v/>
      </c>
      <c r="TB2" t="n">
        <v>10</v>
      </c>
      <c r="TC2" t="n">
        <v/>
      </c>
      <c r="TD2" t="n">
        <v/>
      </c>
      <c r="TE2" t="n">
        <v/>
      </c>
      <c r="TF2" t="n">
        <v/>
      </c>
      <c r="TG2" t="n">
        <v/>
      </c>
      <c r="TH2" t="n">
        <v/>
      </c>
      <c r="TI2" t="n">
        <v/>
      </c>
      <c r="TJ2" t="n">
        <v/>
      </c>
      <c r="TK2" t="n">
        <v/>
      </c>
      <c r="TL2" t="n">
        <v/>
      </c>
      <c r="TM2" t="n">
        <v/>
      </c>
      <c r="TN2" t="n">
        <v/>
      </c>
      <c r="TO2" t="n">
        <v/>
      </c>
      <c r="TP2" t="n">
        <v/>
      </c>
      <c r="TQ2" t="n">
        <v/>
      </c>
      <c r="TR2" t="n">
        <v/>
      </c>
      <c r="TS2" t="n">
        <v/>
      </c>
      <c r="TT2" t="n">
        <v/>
      </c>
      <c r="TU2" t="n">
        <v/>
      </c>
      <c r="TV2" t="n">
        <v/>
      </c>
      <c r="TW2" t="n">
        <v/>
      </c>
      <c r="TX2" t="n">
        <v/>
      </c>
      <c r="TY2" t="n">
        <v/>
      </c>
      <c r="TZ2" t="n">
        <v/>
      </c>
      <c r="UA2" t="n">
        <v/>
      </c>
      <c r="UB2" t="n">
        <v/>
      </c>
      <c r="UC2" t="n">
        <v/>
      </c>
      <c r="UD2" t="n">
        <v/>
      </c>
      <c r="UE2" t="n">
        <v/>
      </c>
      <c r="UF2" t="n">
        <v/>
      </c>
      <c r="UG2" t="n">
        <v/>
      </c>
      <c r="UH2" t="n">
        <v/>
      </c>
      <c r="UI2" t="n">
        <v/>
      </c>
      <c r="UJ2" t="n">
        <v/>
      </c>
      <c r="UK2" t="n">
        <v/>
      </c>
      <c r="UL2" t="n">
        <v/>
      </c>
      <c r="UM2" t="n">
        <v/>
      </c>
      <c r="UN2" t="n">
        <v/>
      </c>
      <c r="UO2" t="n">
        <v/>
      </c>
      <c r="UP2" t="n">
        <v/>
      </c>
      <c r="UQ2" t="n">
        <v/>
      </c>
      <c r="UR2" t="n">
        <v/>
      </c>
      <c r="US2" t="n">
        <v/>
      </c>
      <c r="UT2" t="n">
        <v/>
      </c>
      <c r="UU2" t="n">
        <v/>
      </c>
      <c r="UV2" t="n">
        <v/>
      </c>
      <c r="UW2" t="n">
        <v/>
      </c>
      <c r="UX2" t="inlineStr">
        <is>
          <t>Pemberian pakan di kandang</t>
        </is>
      </c>
      <c r="UY2" t="n">
        <v/>
      </c>
      <c r="UZ2" t="n">
        <v/>
      </c>
      <c r="VA2" t="n">
        <v/>
      </c>
      <c r="VB2" t="n">
        <v/>
      </c>
      <c r="VC2" t="n">
        <v/>
      </c>
      <c r="VD2" t="n">
        <v/>
      </c>
      <c r="VE2" t="n">
        <v/>
      </c>
      <c r="VF2" t="inlineStr">
        <is>
          <t>Cukup teratur (setiap minggu)</t>
        </is>
      </c>
      <c r="VG2" t="n">
        <v/>
      </c>
      <c r="VH2" t="n">
        <v/>
      </c>
      <c r="VI2" t="n">
        <v/>
      </c>
      <c r="VJ2" t="n">
        <v/>
      </c>
      <c r="VK2" t="n">
        <v/>
      </c>
      <c r="VL2" t="n">
        <v/>
      </c>
      <c r="VM2" t="n">
        <v/>
      </c>
      <c r="VN2" t="inlineStr">
        <is>
          <t>Sangat sering (&gt;1 kali sehari)</t>
        </is>
      </c>
      <c r="VO2" t="n">
        <v/>
      </c>
      <c r="VP2" t="n">
        <v/>
      </c>
      <c r="VQ2" t="n">
        <v/>
      </c>
      <c r="VR2" t="n">
        <v/>
      </c>
      <c r="VS2" t="n">
        <v/>
      </c>
      <c r="VT2" t="n">
        <v/>
      </c>
      <c r="VU2" t="n">
        <v/>
      </c>
      <c r="VV2" t="n">
        <v/>
      </c>
      <c r="VW2" t="n">
        <v/>
      </c>
      <c r="VX2" t="n">
        <v/>
      </c>
      <c r="VY2" t="n">
        <v/>
      </c>
      <c r="VZ2" t="n">
        <v/>
      </c>
      <c r="WA2" t="n">
        <v/>
      </c>
      <c r="WB2" t="n">
        <v/>
      </c>
      <c r="WC2" t="n">
        <v/>
      </c>
      <c r="WD2" t="n">
        <v/>
      </c>
      <c r="WE2" t="n">
        <v/>
      </c>
      <c r="WF2" t="n">
        <v/>
      </c>
      <c r="WG2" t="n">
        <v/>
      </c>
      <c r="WH2" t="n">
        <v/>
      </c>
      <c r="WI2" t="n">
        <v/>
      </c>
      <c r="WJ2" t="n">
        <v/>
      </c>
      <c r="WK2" t="n">
        <v/>
      </c>
      <c r="WL2" t="n">
        <v/>
      </c>
      <c r="WM2" t="n">
        <v/>
      </c>
      <c r="WN2" t="n">
        <v/>
      </c>
      <c r="WO2" t="n">
        <v/>
      </c>
      <c r="WP2" t="n">
        <v/>
      </c>
      <c r="WQ2" t="n">
        <v/>
      </c>
      <c r="WR2" t="n">
        <v/>
      </c>
      <c r="WS2" t="n">
        <v/>
      </c>
      <c r="WT2" t="n">
        <v/>
      </c>
      <c r="WU2" t="n">
        <v/>
      </c>
      <c r="WV2" t="n">
        <v/>
      </c>
      <c r="WW2" t="n">
        <v/>
      </c>
      <c r="WX2" t="n">
        <v/>
      </c>
      <c r="WY2" t="n">
        <v/>
      </c>
      <c r="WZ2" t="n">
        <v/>
      </c>
      <c r="XA2" t="n">
        <v/>
      </c>
      <c r="XB2" t="inlineStr">
        <is>
          <t>3-Disimpan terbuka (dry lot)</t>
        </is>
      </c>
      <c r="XC2" t="n">
        <v>0</v>
      </c>
      <c r="XD2" t="n">
        <v>0</v>
      </c>
      <c r="XE2" t="n">
        <v>0</v>
      </c>
      <c r="XF2" t="n">
        <v>0</v>
      </c>
      <c r="XG2" t="n">
        <v>0</v>
      </c>
      <c r="XH2" t="n">
        <v>1</v>
      </c>
      <c r="XI2" t="n">
        <v>0</v>
      </c>
      <c r="XJ2" t="n">
        <v>0</v>
      </c>
      <c r="XK2" t="n">
        <v>0</v>
      </c>
      <c r="XL2" t="n">
        <v>0</v>
      </c>
      <c r="XM2" t="n">
        <v>0</v>
      </c>
      <c r="XN2" t="n">
        <v/>
      </c>
      <c r="XO2" t="n">
        <v/>
      </c>
      <c r="XP2" t="n">
        <v/>
      </c>
      <c r="XQ2" t="n">
        <v/>
      </c>
      <c r="XR2" t="n">
        <v/>
      </c>
      <c r="XS2" t="n">
        <v/>
      </c>
      <c r="XT2" t="n">
        <v/>
      </c>
      <c r="XU2" t="n">
        <v/>
      </c>
      <c r="XV2" t="n">
        <v/>
      </c>
      <c r="XW2" t="n">
        <v/>
      </c>
      <c r="XX2" t="n">
        <v/>
      </c>
      <c r="XY2" t="n">
        <v/>
      </c>
      <c r="XZ2" t="n">
        <v/>
      </c>
      <c r="YA2" t="n">
        <v/>
      </c>
      <c r="YB2" t="n">
        <v/>
      </c>
      <c r="YC2" t="n">
        <v/>
      </c>
      <c r="YD2" t="n">
        <v/>
      </c>
      <c r="YE2" t="n">
        <v/>
      </c>
      <c r="YF2" t="n">
        <v/>
      </c>
      <c r="YG2" t="n">
        <v/>
      </c>
      <c r="YH2" t="n">
        <v/>
      </c>
      <c r="YI2" t="n">
        <v/>
      </c>
      <c r="YJ2" t="n">
        <v/>
      </c>
      <c r="YK2" t="n">
        <v/>
      </c>
      <c r="YL2" t="n">
        <v/>
      </c>
      <c r="YM2" t="n">
        <v/>
      </c>
      <c r="YN2" t="n">
        <v/>
      </c>
      <c r="YO2" t="n">
        <v/>
      </c>
      <c r="YP2" t="n">
        <v/>
      </c>
      <c r="YQ2" t="n">
        <v/>
      </c>
      <c r="YR2" t="n">
        <v/>
      </c>
      <c r="YS2" t="n">
        <v/>
      </c>
      <c r="YT2" t="n">
        <v/>
      </c>
      <c r="YU2" t="n">
        <v/>
      </c>
      <c r="YV2" t="n">
        <v/>
      </c>
      <c r="YW2" t="n">
        <v/>
      </c>
      <c r="YX2" t="n">
        <v/>
      </c>
      <c r="YY2" t="n">
        <v/>
      </c>
      <c r="YZ2" t="n">
        <v/>
      </c>
      <c r="ZA2" t="n">
        <v/>
      </c>
      <c r="ZB2" t="n">
        <v/>
      </c>
      <c r="ZC2" t="n">
        <v/>
      </c>
      <c r="ZD2" t="n">
        <v/>
      </c>
      <c r="ZE2" t="n">
        <v/>
      </c>
      <c r="ZF2" t="n">
        <v/>
      </c>
      <c r="ZG2" t="n">
        <v/>
      </c>
      <c r="ZH2" t="n">
        <v/>
      </c>
      <c r="ZI2" t="n">
        <v/>
      </c>
      <c r="ZJ2" t="n">
        <v/>
      </c>
      <c r="ZK2" t="n">
        <v/>
      </c>
      <c r="ZL2" t="n">
        <v/>
      </c>
      <c r="ZM2" t="n">
        <v/>
      </c>
      <c r="ZN2" t="n">
        <v/>
      </c>
      <c r="ZO2" t="n">
        <v/>
      </c>
      <c r="ZP2" t="n">
        <v/>
      </c>
      <c r="ZQ2" t="n">
        <v/>
      </c>
      <c r="ZR2" t="n">
        <v/>
      </c>
      <c r="ZS2" t="n">
        <v/>
      </c>
      <c r="ZT2" t="n">
        <v/>
      </c>
      <c r="ZU2" t="n">
        <v/>
      </c>
      <c r="ZV2" t="n">
        <v/>
      </c>
      <c r="ZW2" t="n">
        <v/>
      </c>
      <c r="ZX2" t="n">
        <v/>
      </c>
      <c r="ZY2" t="n">
        <v/>
      </c>
      <c r="ZZ2" t="n">
        <v/>
      </c>
      <c r="AAA2" t="n">
        <v/>
      </c>
      <c r="AAB2" t="n">
        <v/>
      </c>
      <c r="AAC2" t="n">
        <v/>
      </c>
      <c r="AAD2" t="n">
        <v/>
      </c>
      <c r="AAE2" t="n">
        <v/>
      </c>
      <c r="AAF2" t="n">
        <v/>
      </c>
      <c r="AAG2" t="inlineStr">
        <is>
          <t>Pakan kering (misal: konsentrat, silase, pelet)</t>
        </is>
      </c>
      <c r="AAH2" t="n">
        <v/>
      </c>
      <c r="AAI2" t="n">
        <v/>
      </c>
      <c r="AAJ2" t="n">
        <v/>
      </c>
      <c r="AAK2" t="n">
        <v/>
      </c>
      <c r="AAL2" t="inlineStr">
        <is>
          <t>Ya</t>
        </is>
      </c>
      <c r="AAM2" t="inlineStr">
        <is>
          <t>Padat Cair</t>
        </is>
      </c>
      <c r="AAN2" t="n">
        <v>1</v>
      </c>
      <c r="AAO2" t="n">
        <v>1</v>
      </c>
      <c r="AAP2" t="n">
        <v>2</v>
      </c>
      <c r="AAQ2" t="n">
        <v>3</v>
      </c>
      <c r="AAR2" t="inlineStr">
        <is>
          <t>Tidak</t>
        </is>
      </c>
      <c r="AAS2" t="inlineStr">
        <is>
          <t>Mengetahui</t>
        </is>
      </c>
      <c r="AAT2" t="inlineStr">
        <is>
          <t>Digunakan untuk pupuk di lahan pertanian sendiri Dibuang ke lahan sekitar kandang - yg ditanami tanaman</t>
        </is>
      </c>
      <c r="AAU2" t="n">
        <v>1</v>
      </c>
      <c r="AAV2" t="n">
        <v>0</v>
      </c>
      <c r="AAW2" t="n">
        <v>0</v>
      </c>
      <c r="AAX2" t="n">
        <v>1</v>
      </c>
      <c r="AAY2" t="n">
        <v>0</v>
      </c>
      <c r="AAZ2" t="n">
        <v>0</v>
      </c>
      <c r="ABA2" t="n">
        <v>0</v>
      </c>
      <c r="ABB2" t="inlineStr">
        <is>
          <t>Pupuk cair untuk tanaman Media untuk pembibitan tanaman</t>
        </is>
      </c>
      <c r="ABC2" t="n">
        <v>1</v>
      </c>
      <c r="ABD2" t="n">
        <v>0</v>
      </c>
      <c r="ABE2" t="n">
        <v>0</v>
      </c>
      <c r="ABF2" t="n">
        <v>1</v>
      </c>
      <c r="ABG2" t="n">
        <v>0</v>
      </c>
      <c r="ABH2" t="n">
        <v/>
      </c>
      <c r="ABI2" t="n">
        <v/>
      </c>
      <c r="ABJ2" t="n">
        <v/>
      </c>
      <c r="ABK2" t="n">
        <v/>
      </c>
      <c r="ABL2" t="n">
        <v/>
      </c>
      <c r="ABM2" t="n">
        <v/>
      </c>
      <c r="ABN2" t="n">
        <v/>
      </c>
      <c r="ABO2" t="n">
        <v/>
      </c>
      <c r="ABP2" t="n">
        <v/>
      </c>
      <c r="ABQ2" t="inlineStr">
        <is>
          <t>Sayuran</t>
        </is>
      </c>
      <c r="ABR2" t="inlineStr">
        <is>
          <t>Cukup (2 minggu sekali)</t>
        </is>
      </c>
      <c r="ABS2" t="n">
        <v>50</v>
      </c>
      <c r="ABT2" t="n">
        <v>200</v>
      </c>
      <c r="ABU2" t="n">
        <v>5</v>
      </c>
      <c r="ABV2" t="n">
        <v>5</v>
      </c>
      <c r="ABW2" t="inlineStr">
        <is>
          <t>Lainnya</t>
        </is>
      </c>
      <c r="ABX2" t="inlineStr">
        <is>
          <t>pupuk daun</t>
        </is>
      </c>
      <c r="ABY2" t="n">
        <v>0</v>
      </c>
      <c r="ABZ2" t="n">
        <v>0</v>
      </c>
      <c r="ACA2" t="n">
        <v>0</v>
      </c>
      <c r="ACB2" t="n">
        <v>0</v>
      </c>
      <c r="ACC2" t="n">
        <v>30</v>
      </c>
      <c r="ACD2" t="n">
        <v>50</v>
      </c>
      <c r="ACE2" t="inlineStr">
        <is>
          <t>Ya</t>
        </is>
      </c>
      <c r="ACF2" t="inlineStr">
        <is>
          <t>Cukup meningkat</t>
        </is>
      </c>
      <c r="ACG2" t="inlineStr">
        <is>
          <t>Sangat meningkat</t>
        </is>
      </c>
      <c r="ACH2" t="inlineStr">
        <is>
          <t>Sangat meningkat</t>
        </is>
      </c>
      <c r="ACI2" t="n">
        <v/>
      </c>
      <c r="ACJ2" t="n">
        <v/>
      </c>
      <c r="ACK2" t="inlineStr">
        <is>
          <t>Belum tau bahwa bioslurry bagus untuk pupuk</t>
        </is>
      </c>
      <c r="ACL2" t="n">
        <v>0</v>
      </c>
      <c r="ACM2" t="n">
        <v>0</v>
      </c>
      <c r="ACN2" t="n">
        <v>0</v>
      </c>
      <c r="ACO2" t="n">
        <v>0</v>
      </c>
      <c r="ACP2" t="n">
        <v>1</v>
      </c>
      <c r="ACQ2" t="n">
        <v>0</v>
      </c>
      <c r="ACR2" t="n">
        <v>0</v>
      </c>
      <c r="ACS2" t="n">
        <v/>
      </c>
      <c r="ACT2" t="inlineStr">
        <is>
          <t>Tidak Ada</t>
        </is>
      </c>
      <c r="ACU2" t="inlineStr">
        <is>
          <t>Manfaat sangat besar</t>
        </is>
      </c>
      <c r="ACV2" t="inlineStr">
        <is>
          <t>Berkurang</t>
        </is>
      </c>
      <c r="ACW2" t="inlineStr">
        <is>
          <t>Anggota keluarga - Perempuan dewasa</t>
        </is>
      </c>
      <c r="ACX2" t="inlineStr">
        <is>
          <t>Setuju</t>
        </is>
      </c>
      <c r="ACY2" t="inlineStr">
        <is>
          <t>Anggota keluarga - Laki-laki dewasa Anggota keluarga - Perempuan dewasa Anggota keluarga - Anak-anak</t>
        </is>
      </c>
      <c r="ACZ2" t="n">
        <v>1</v>
      </c>
      <c r="ADA2" t="n">
        <v>1</v>
      </c>
      <c r="ADB2" t="n">
        <v>1</v>
      </c>
      <c r="ADC2" t="n">
        <v>0</v>
      </c>
      <c r="ADD2" t="inlineStr">
        <is>
          <t>Sangat puas</t>
        </is>
      </c>
      <c r="ADE2" t="inlineStr">
        <is>
          <t>Sangat puas</t>
        </is>
      </c>
      <c r="ADF2" t="inlineStr">
        <is>
          <t>Sangat puas</t>
        </is>
      </c>
      <c r="ADG2" t="inlineStr">
        <is>
          <t>Sangat puas</t>
        </is>
      </c>
      <c r="ADH2" t="inlineStr">
        <is>
          <t>Ya</t>
        </is>
      </c>
      <c r="ADI2" t="inlineStr">
        <is>
          <t>Kompor</t>
        </is>
      </c>
      <c r="ADJ2" t="inlineStr">
        <is>
          <t>Cukup puas</t>
        </is>
      </c>
      <c r="ADK2" t="n">
        <v/>
      </c>
      <c r="ADL2" t="n">
        <v/>
      </c>
      <c r="ADM2" t="n">
        <v/>
      </c>
      <c r="ADN2" t="n">
        <v/>
      </c>
      <c r="ADO2" t="n">
        <v/>
      </c>
      <c r="ADP2" t="n">
        <v/>
      </c>
      <c r="ADQ2" t="n">
        <v/>
      </c>
      <c r="ADR2" t="n">
        <v/>
      </c>
      <c r="ADS2" t="n">
        <v/>
      </c>
      <c r="ADT2" t="n">
        <v/>
      </c>
      <c r="ADU2" t="inlineStr">
        <is>
          <t>Memperbaiki sendiri</t>
        </is>
      </c>
      <c r="ADV2" t="n">
        <v>0</v>
      </c>
      <c r="ADW2" t="n">
        <v>0</v>
      </c>
      <c r="ADX2" t="n">
        <v>0</v>
      </c>
      <c r="ADY2" t="n">
        <v>0</v>
      </c>
      <c r="ADZ2" t="n">
        <v>0</v>
      </c>
      <c r="AEA2" t="n">
        <v>1</v>
      </c>
      <c r="AEB2" t="n">
        <v>0</v>
      </c>
      <c r="AEC2" t="n">
        <v>0</v>
      </c>
      <c r="AED2" t="inlineStr">
        <is>
          <t>Tidak ada</t>
        </is>
      </c>
      <c r="AEE2" t="inlineStr">
        <is>
          <t>Perempuan dewasa</t>
        </is>
      </c>
      <c r="AEF2" t="n">
        <v/>
      </c>
      <c r="AEG2" t="inlineStr">
        <is>
          <t>Menelepon atau WA langsung</t>
        </is>
      </c>
      <c r="AEH2" t="n">
        <v/>
      </c>
      <c r="AEI2" t="inlineStr">
        <is>
          <t>Ya</t>
        </is>
      </c>
      <c r="AEJ2" t="inlineStr">
        <is>
          <t>Kadang-kadang</t>
        </is>
      </c>
      <c r="AEK2" t="inlineStr">
        <is>
          <t>Pengurangan pengeluaran rumah tangga (bahan bakar minyak, pupuk, dll.) Lebih mudah mendapatkan energi Memasak lebih cepat Lebih aman Peningkatan kebersihan kandang ternak Pemanfaatan bio-slurry sebagai pupuk Dapur lebih bersih dan bebas asap</t>
        </is>
      </c>
      <c r="AEL2" t="n">
        <v>1</v>
      </c>
      <c r="AEM2" t="n">
        <v>1</v>
      </c>
      <c r="AEN2" t="n">
        <v>0</v>
      </c>
      <c r="AEO2" t="n">
        <v>1</v>
      </c>
      <c r="AEP2" t="n">
        <v>1</v>
      </c>
      <c r="AEQ2" t="n">
        <v>0</v>
      </c>
      <c r="AER2" t="n">
        <v>1</v>
      </c>
      <c r="AES2" t="n">
        <v>1</v>
      </c>
      <c r="AET2" t="n">
        <v>1</v>
      </c>
      <c r="AEU2" t="n">
        <v>0</v>
      </c>
      <c r="AEV2" t="n">
        <v>0</v>
      </c>
      <c r="AEW2" t="n">
        <v>0</v>
      </c>
      <c r="AEX2" t="n">
        <v/>
      </c>
      <c r="AEY2" t="inlineStr">
        <is>
          <t>Memasak lebih aman</t>
        </is>
      </c>
      <c r="AEZ2" t="n">
        <v/>
      </c>
      <c r="AFA2" t="inlineStr">
        <is>
          <t>Yayasan Rumah Energi (YRE)</t>
        </is>
      </c>
      <c r="AFB2" t="n">
        <v/>
      </c>
      <c r="AFC2" t="inlineStr">
        <is>
          <t>Reaktor-21_12_59.jpeg</t>
        </is>
      </c>
      <c r="AFD2" t="inlineStr">
        <is>
          <t>https://kf.kobotoolbox.org/api/v2/assets/avstPQqLr3Ab3ZdcVTXZ6f/data/671386128/attachments/attFW7gRFCtprRJRXkXUumnX/</t>
        </is>
      </c>
      <c r="AFE2" t="inlineStr">
        <is>
          <t>Agnes (Istri Elson)-21_21_1.jpeg</t>
        </is>
      </c>
      <c r="AFF2" t="inlineStr">
        <is>
          <t>https://kf.kobotoolbox.org/api/v2/assets/avstPQqLr3Ab3ZdcVTXZ6f/data/671386128/attachments/attF3iFTc6EF3y89RvdYbS9k/</t>
        </is>
      </c>
      <c r="AFG2" t="inlineStr">
        <is>
          <t>Siti Suryani/Julian Diki</t>
        </is>
      </c>
      <c r="AFH2" t="n">
        <v/>
      </c>
      <c r="AFI2" t="n">
        <v/>
      </c>
    </row>
    <row r="3">
      <c r="A3" s="93" t="n">
        <v>46070</v>
      </c>
      <c r="B3" s="93" t="n">
        <v>46070</v>
      </c>
      <c r="C3" t="inlineStr">
        <is>
          <t>siti suryani/elvianto hamanai</t>
        </is>
      </c>
      <c r="D3" t="inlineStr">
        <is>
          <t>anita banja uru/yohanis tay renggi</t>
        </is>
      </c>
      <c r="E3" t="n">
        <v>85237719579</v>
      </c>
      <c r="F3" t="inlineStr">
        <is>
          <t>-9.685738 120.313375</t>
        </is>
      </c>
      <c r="G3" t="n">
        <v>-9.685738000000001</v>
      </c>
      <c r="H3" t="n">
        <v>120.313375</v>
      </c>
      <c r="I3" t="n">
        <v>0</v>
      </c>
      <c r="J3" t="n">
        <v>0</v>
      </c>
      <c r="K3" t="inlineStr">
        <is>
          <t>-9.685738,  120.313375</t>
        </is>
      </c>
      <c r="L3" t="inlineStr">
        <is>
          <t>-9.685672 120.313417</t>
        </is>
      </c>
      <c r="M3" t="n">
        <v>-9.685672</v>
      </c>
      <c r="N3" t="n">
        <v>120.313417</v>
      </c>
      <c r="O3" t="n">
        <v>0</v>
      </c>
      <c r="P3" t="n">
        <v>0</v>
      </c>
      <c r="Q3" t="inlineStr">
        <is>
          <t>Lat -9.685672° Long 120.313417°</t>
        </is>
      </c>
      <c r="R3" t="inlineStr">
        <is>
          <t>NTT</t>
        </is>
      </c>
      <c r="S3" t="n">
        <v>0</v>
      </c>
      <c r="T3" t="n">
        <v>0</v>
      </c>
      <c r="U3" t="n">
        <v>0</v>
      </c>
      <c r="V3" t="n">
        <v>0</v>
      </c>
      <c r="W3" t="n">
        <v>0</v>
      </c>
      <c r="X3" t="n">
        <v>0</v>
      </c>
      <c r="Y3" t="n">
        <v>0</v>
      </c>
      <c r="Z3" t="n">
        <v>0</v>
      </c>
      <c r="AA3" t="n">
        <v>1</v>
      </c>
      <c r="AB3" t="n">
        <v>0</v>
      </c>
      <c r="AC3" t="inlineStr">
        <is>
          <t>SUMBA TIMUR</t>
        </is>
      </c>
      <c r="AD3" t="inlineStr">
        <is>
          <t>KAMBERA</t>
        </is>
      </c>
      <c r="AE3" t="inlineStr">
        <is>
          <t>MAULIRU</t>
        </is>
      </c>
      <c r="AF3" t="inlineStr">
        <is>
          <t>KOPERASI JASA PEDULI KASIH</t>
        </is>
      </c>
      <c r="AG3" t="inlineStr">
        <is>
          <t>KKP0090</t>
        </is>
      </c>
      <c r="AH3" t="n">
        <v>10</v>
      </c>
      <c r="AI3" t="inlineStr">
        <is>
          <t>VPA1</t>
        </is>
      </c>
      <c r="AJ3" t="inlineStr">
        <is>
          <t>Tidak aktif</t>
        </is>
      </c>
      <c r="AK3" t="n">
        <v>47</v>
      </c>
      <c r="AL3" t="inlineStr">
        <is>
          <t>Perempuan</t>
        </is>
      </c>
      <c r="AM3" t="inlineStr">
        <is>
          <t>Sudah menikah</t>
        </is>
      </c>
      <c r="AN3" t="inlineStr">
        <is>
          <t>Diploma/S1/Sederajat</t>
        </is>
      </c>
      <c r="AO3" t="inlineStr">
        <is>
          <t>Pegawai pemerintah</t>
        </is>
      </c>
      <c r="AP3" t="n">
        <v>0</v>
      </c>
      <c r="AQ3" t="n">
        <v>0</v>
      </c>
      <c r="AR3" t="n">
        <v>0</v>
      </c>
      <c r="AS3" t="n">
        <v>0</v>
      </c>
      <c r="AT3" t="n">
        <v>1</v>
      </c>
      <c r="AU3" t="n">
        <v>0</v>
      </c>
      <c r="AV3" t="n">
        <v>0</v>
      </c>
      <c r="AW3" t="n">
        <v>0</v>
      </c>
      <c r="AX3" t="n">
        <v/>
      </c>
      <c r="AY3" t="inlineStr">
        <is>
          <t>Petani Peternak</t>
        </is>
      </c>
      <c r="AZ3" t="n">
        <v>1</v>
      </c>
      <c r="BA3" t="n">
        <v>1</v>
      </c>
      <c r="BB3" t="n">
        <v>0</v>
      </c>
      <c r="BC3" t="n">
        <v>0</v>
      </c>
      <c r="BD3" t="n">
        <v>0</v>
      </c>
      <c r="BE3" t="n">
        <v>0</v>
      </c>
      <c r="BF3" t="n">
        <v>0</v>
      </c>
      <c r="BG3" t="n">
        <v>0</v>
      </c>
      <c r="BH3" t="n">
        <v/>
      </c>
      <c r="BI3" t="inlineStr">
        <is>
          <t>&gt;Rp3.500.000</t>
        </is>
      </c>
      <c r="BJ3" t="n">
        <v>5</v>
      </c>
      <c r="BK3" t="n">
        <v>4</v>
      </c>
      <c r="BL3" t="n">
        <v>2</v>
      </c>
      <c r="BM3" t="n">
        <v>0</v>
      </c>
      <c r="BN3" t="inlineStr">
        <is>
          <t>Milik sendiri</t>
        </is>
      </c>
      <c r="BO3" t="inlineStr">
        <is>
          <t>Permanen (dinding bata dan semen)</t>
        </is>
      </c>
      <c r="BP3" t="n">
        <v>1</v>
      </c>
      <c r="BQ3" t="n">
        <v>0</v>
      </c>
      <c r="BR3" t="n">
        <v>0</v>
      </c>
      <c r="BS3" t="n">
        <v>0</v>
      </c>
      <c r="BT3" t="n">
        <v>0</v>
      </c>
      <c r="BU3" t="n">
        <v/>
      </c>
      <c r="BV3" t="inlineStr">
        <is>
          <t>Keramik/ubin</t>
        </is>
      </c>
      <c r="BW3" t="n">
        <v>0</v>
      </c>
      <c r="BX3" t="n">
        <v>0</v>
      </c>
      <c r="BY3" t="n">
        <v>1</v>
      </c>
      <c r="BZ3" t="n">
        <v>0</v>
      </c>
      <c r="CA3" t="n">
        <v>0</v>
      </c>
      <c r="CB3" t="n">
        <v/>
      </c>
      <c r="CC3" t="inlineStr">
        <is>
          <t>Seng</t>
        </is>
      </c>
      <c r="CD3" t="n">
        <v>0</v>
      </c>
      <c r="CE3" t="n">
        <v>0</v>
      </c>
      <c r="CF3" t="n">
        <v>0</v>
      </c>
      <c r="CG3" t="n">
        <v>0</v>
      </c>
      <c r="CH3" t="n">
        <v>1</v>
      </c>
      <c r="CI3" t="n">
        <v>0</v>
      </c>
      <c r="CJ3" t="n">
        <v>0</v>
      </c>
      <c r="CK3" t="n">
        <v/>
      </c>
      <c r="CL3" t="inlineStr">
        <is>
          <t>Ya</t>
        </is>
      </c>
      <c r="CM3" t="n">
        <v>2013</v>
      </c>
      <c r="CN3" t="inlineStr">
        <is>
          <t>Fixed-Dome (Kubah Tetap)</t>
        </is>
      </c>
      <c r="CO3" t="inlineStr">
        <is>
          <t>6 m³ (4-5 ekor sapi, ±5 jam memasak/hari, ±50 kg</t>
        </is>
      </c>
      <c r="CP3" t="inlineStr">
        <is>
          <t>Anggota keluarga - laki-laki</t>
        </is>
      </c>
      <c r="CQ3" t="n">
        <v>0</v>
      </c>
      <c r="CR3" t="n">
        <v>0</v>
      </c>
      <c r="CS3" t="n">
        <v>0</v>
      </c>
      <c r="CT3" t="n">
        <v>0</v>
      </c>
      <c r="CU3" t="n">
        <v>1</v>
      </c>
      <c r="CV3" t="n">
        <v>0</v>
      </c>
      <c r="CW3" t="n">
        <v>0</v>
      </c>
      <c r="CX3" t="n">
        <v>0</v>
      </c>
      <c r="CY3" t="inlineStr">
        <is>
          <t>Anggota keluarga - laki-laki Anggota keluarga - perempuan dewasa</t>
        </is>
      </c>
      <c r="CZ3" t="n">
        <v>1</v>
      </c>
      <c r="DA3" t="n">
        <v>1</v>
      </c>
      <c r="DB3" t="n">
        <v>0</v>
      </c>
      <c r="DC3" t="n">
        <v/>
      </c>
      <c r="DD3" t="inlineStr">
        <is>
          <t>Anggota keluarga - laki-laki</t>
        </is>
      </c>
      <c r="DE3" t="n">
        <v>1</v>
      </c>
      <c r="DF3" t="n">
        <v>0</v>
      </c>
      <c r="DG3" t="n">
        <v>0</v>
      </c>
      <c r="DH3" t="n">
        <v>0</v>
      </c>
      <c r="DI3" t="n">
        <v/>
      </c>
      <c r="DJ3" t="inlineStr">
        <is>
          <t>Anggota keluarga - laki-laki Anggota keluarga - perempuan dewasa CPO atau pendamping</t>
        </is>
      </c>
      <c r="DK3" t="n">
        <v>1</v>
      </c>
      <c r="DL3" t="n">
        <v>1</v>
      </c>
      <c r="DM3" t="n">
        <v>1</v>
      </c>
      <c r="DN3" t="n">
        <v>0</v>
      </c>
      <c r="DO3" t="n">
        <v/>
      </c>
      <c r="DP3" t="inlineStr">
        <is>
          <t>Tidak berfungsi sama sekali</t>
        </is>
      </c>
      <c r="DQ3" t="inlineStr">
        <is>
          <t>&gt;1 tahun yang lalu</t>
        </is>
      </c>
      <c r="DR3" t="inlineStr">
        <is>
          <t>Masalah teknis (misalnya kerusakan pada komponen)</t>
        </is>
      </c>
      <c r="DS3" t="n">
        <v/>
      </c>
      <c r="DT3" t="inlineStr">
        <is>
          <t>Kompor Keran gas (Tap) Manometer Bio-Slurry Outlet (Lubang Bio-slurry)</t>
        </is>
      </c>
      <c r="DU3" t="n">
        <v>1</v>
      </c>
      <c r="DV3" t="n">
        <v>0</v>
      </c>
      <c r="DW3" t="n">
        <v>1</v>
      </c>
      <c r="DX3" t="n">
        <v>1</v>
      </c>
      <c r="DY3" t="n">
        <v>0</v>
      </c>
      <c r="DZ3" t="n">
        <v>0</v>
      </c>
      <c r="EA3" t="n">
        <v>0</v>
      </c>
      <c r="EB3" t="n">
        <v>0</v>
      </c>
      <c r="EC3" t="n">
        <v>0</v>
      </c>
      <c r="ED3" t="n">
        <v>0</v>
      </c>
      <c r="EE3" t="n">
        <v>0</v>
      </c>
      <c r="EF3" t="n">
        <v>0</v>
      </c>
      <c r="EG3" t="n">
        <v>0</v>
      </c>
      <c r="EH3" t="n">
        <v>1</v>
      </c>
      <c r="EI3" t="inlineStr">
        <is>
          <t>Kurangnya dukungan atau pemantauan dari pemerintah atau CPO Keterbatasan akses terhadap informasi atau pelatihan terkait biogas</t>
        </is>
      </c>
      <c r="EJ3" t="n">
        <v>0</v>
      </c>
      <c r="EK3" t="n">
        <v>1</v>
      </c>
      <c r="EL3" t="n">
        <v>1</v>
      </c>
      <c r="EM3" t="n">
        <v>0</v>
      </c>
      <c r="EN3" t="n">
        <v>0</v>
      </c>
      <c r="EO3" t="n">
        <v/>
      </c>
      <c r="EP3" t="inlineStr">
        <is>
          <t>Ya, sangat jelas dan mudah diikuti</t>
        </is>
      </c>
      <c r="EQ3" t="inlineStr">
        <is>
          <t>Bukan pelatihan</t>
        </is>
      </c>
      <c r="ER3" t="inlineStr">
        <is>
          <t>CPO atau pendamping</t>
        </is>
      </c>
      <c r="ES3" t="n">
        <v>1</v>
      </c>
      <c r="ET3" t="n">
        <v>0</v>
      </c>
      <c r="EU3" t="n">
        <v>0</v>
      </c>
      <c r="EV3" t="n">
        <v>0</v>
      </c>
      <c r="EW3" t="n">
        <v/>
      </c>
      <c r="EX3" t="inlineStr">
        <is>
          <t>Anggota keluarga - Laki-laki Anggota keluarga - Perempuan dewasa</t>
        </is>
      </c>
      <c r="EY3" t="n">
        <v>1</v>
      </c>
      <c r="EZ3" t="n">
        <v>1</v>
      </c>
      <c r="FA3" t="n">
        <v>0</v>
      </c>
      <c r="FB3" t="n">
        <v/>
      </c>
      <c r="FC3" t="inlineStr">
        <is>
          <t>Setiap minggu</t>
        </is>
      </c>
      <c r="FD3" t="inlineStr">
        <is>
          <t>Rp 200,001 - Rp 500,000</t>
        </is>
      </c>
      <c r="FE3" t="inlineStr">
        <is>
          <t>Mengetahui</t>
        </is>
      </c>
      <c r="FF3" t="inlineStr">
        <is>
          <t>Selalu (setiap hari)</t>
        </is>
      </c>
      <c r="FG3" t="inlineStr">
        <is>
          <t>Mengetahui</t>
        </is>
      </c>
      <c r="FH3" t="inlineStr">
        <is>
          <t>Jarang (setiap bulan atau lebih)</t>
        </is>
      </c>
      <c r="FI3" t="inlineStr">
        <is>
          <t>Mengetahui</t>
        </is>
      </c>
      <c r="FJ3" t="inlineStr">
        <is>
          <t>Selalu (setiap hari)</t>
        </is>
      </c>
      <c r="FK3" t="inlineStr">
        <is>
          <t>Tidak mengetahui</t>
        </is>
      </c>
      <c r="FL3" t="inlineStr">
        <is>
          <t>Tidak pernah</t>
        </is>
      </c>
      <c r="FM3" t="inlineStr">
        <is>
          <t>Tidak mengetahui</t>
        </is>
      </c>
      <c r="FN3" t="inlineStr">
        <is>
          <t>Tidak pernah</t>
        </is>
      </c>
      <c r="FO3" t="inlineStr">
        <is>
          <t>Tidak mengetahui</t>
        </is>
      </c>
      <c r="FP3" t="inlineStr">
        <is>
          <t>Tidak pernah</t>
        </is>
      </c>
      <c r="FQ3" t="inlineStr">
        <is>
          <t>Mengetahui</t>
        </is>
      </c>
      <c r="FR3" t="inlineStr">
        <is>
          <t>Ya</t>
        </is>
      </c>
      <c r="FS3" t="inlineStr">
        <is>
          <t>Mengetahui</t>
        </is>
      </c>
      <c r="FT3" t="inlineStr">
        <is>
          <t>Ya, selalu</t>
        </is>
      </c>
      <c r="FU3" t="inlineStr">
        <is>
          <t>Laki-laki dewasa Perempuan dewasa Anak-anak</t>
        </is>
      </c>
      <c r="FV3" t="n">
        <v>1</v>
      </c>
      <c r="FW3" t="n">
        <v>1</v>
      </c>
      <c r="FX3" t="n">
        <v>1</v>
      </c>
      <c r="FY3" t="n">
        <v>0</v>
      </c>
      <c r="FZ3" t="inlineStr">
        <is>
          <t>Sangat memahami</t>
        </is>
      </c>
      <c r="GA3" t="inlineStr">
        <is>
          <t>CPO</t>
        </is>
      </c>
      <c r="GB3" t="n">
        <v>1</v>
      </c>
      <c r="GC3" t="n">
        <v>0</v>
      </c>
      <c r="GD3" t="n">
        <v>0</v>
      </c>
      <c r="GE3" t="n">
        <v>0</v>
      </c>
      <c r="GF3" t="n">
        <v/>
      </c>
      <c r="GG3" t="inlineStr">
        <is>
          <t>Kadang-kadang</t>
        </is>
      </c>
      <c r="GH3" t="inlineStr">
        <is>
          <t>Ya</t>
        </is>
      </c>
      <c r="GI3" t="inlineStr">
        <is>
          <t>Tetangga</t>
        </is>
      </c>
      <c r="GJ3" t="n">
        <v>1</v>
      </c>
      <c r="GK3" t="n">
        <v>0</v>
      </c>
      <c r="GL3" t="n">
        <v>0</v>
      </c>
      <c r="GM3" t="n">
        <v>0</v>
      </c>
      <c r="GN3" t="n">
        <v/>
      </c>
      <c r="GO3" t="n">
        <v>5</v>
      </c>
      <c r="GP3" t="inlineStr">
        <is>
          <t>Sebagian</t>
        </is>
      </c>
      <c r="GQ3" t="inlineStr">
        <is>
          <t>Kayu bakar Minyak tanah</t>
        </is>
      </c>
      <c r="GR3" t="n">
        <v>0</v>
      </c>
      <c r="GS3" t="n">
        <v>1</v>
      </c>
      <c r="GT3" t="n">
        <v>1</v>
      </c>
      <c r="GU3" t="n">
        <v>0</v>
      </c>
      <c r="GV3" t="n">
        <v>0</v>
      </c>
      <c r="GW3" t="n">
        <v>0</v>
      </c>
      <c r="GX3" t="n">
        <v>0</v>
      </c>
      <c r="GY3" t="n">
        <v/>
      </c>
      <c r="GZ3" t="inlineStr">
        <is>
          <t>Ya</t>
        </is>
      </c>
      <c r="HA3" t="n">
        <v/>
      </c>
      <c r="HB3" t="n">
        <v/>
      </c>
      <c r="HC3" t="n">
        <v/>
      </c>
      <c r="HD3" t="n">
        <v/>
      </c>
      <c r="HE3" t="n">
        <v/>
      </c>
      <c r="HF3" t="n">
        <v/>
      </c>
      <c r="HG3" t="n">
        <v/>
      </c>
      <c r="HH3" t="n">
        <v/>
      </c>
      <c r="HI3" t="n">
        <v/>
      </c>
      <c r="HJ3" t="n">
        <v/>
      </c>
      <c r="HK3" t="n">
        <v/>
      </c>
      <c r="HL3" t="n">
        <v/>
      </c>
      <c r="HM3" t="n">
        <v/>
      </c>
      <c r="HN3" t="n">
        <v/>
      </c>
      <c r="HO3" t="n">
        <v/>
      </c>
      <c r="HP3" t="n">
        <v/>
      </c>
      <c r="HQ3" t="n">
        <v/>
      </c>
      <c r="HR3" t="n">
        <v/>
      </c>
      <c r="HS3" t="n">
        <v/>
      </c>
      <c r="HT3" t="n">
        <v/>
      </c>
      <c r="HU3" t="n">
        <v/>
      </c>
      <c r="HV3" t="n">
        <v/>
      </c>
      <c r="HW3" t="n">
        <v/>
      </c>
      <c r="HX3" t="n">
        <v/>
      </c>
      <c r="HY3" t="n">
        <v>10</v>
      </c>
      <c r="HZ3" t="n">
        <v>0</v>
      </c>
      <c r="IA3" t="n">
        <v/>
      </c>
      <c r="IB3" t="n">
        <v/>
      </c>
      <c r="IC3" t="n">
        <v/>
      </c>
      <c r="ID3" t="n">
        <v/>
      </c>
      <c r="IE3" t="n">
        <v/>
      </c>
      <c r="IF3" t="n">
        <v/>
      </c>
      <c r="IG3" t="n">
        <v/>
      </c>
      <c r="IH3" t="n">
        <v/>
      </c>
      <c r="II3" t="n">
        <v>10</v>
      </c>
      <c r="IJ3" t="n">
        <v>40000</v>
      </c>
      <c r="IK3" t="inlineStr">
        <is>
          <t>&lt;15 kg</t>
        </is>
      </c>
      <c r="IL3" t="inlineStr">
        <is>
          <t>&lt;1 jam</t>
        </is>
      </c>
      <c r="IM3" t="inlineStr">
        <is>
          <t>Ya</t>
        </is>
      </c>
      <c r="IN3" t="inlineStr">
        <is>
          <t>Tidak</t>
        </is>
      </c>
      <c r="IO3" t="inlineStr">
        <is>
          <t>Lebih bersih</t>
        </is>
      </c>
      <c r="IP3" t="inlineStr">
        <is>
          <t>Lebih jarang (lebih sering tidak terpapar asap)</t>
        </is>
      </c>
      <c r="IQ3" t="inlineStr">
        <is>
          <t>Tidak pernah</t>
        </is>
      </c>
      <c r="IR3" t="n">
        <v/>
      </c>
      <c r="IS3" t="n">
        <v/>
      </c>
      <c r="IT3" t="n">
        <v/>
      </c>
      <c r="IU3" t="n">
        <v/>
      </c>
      <c r="IV3" t="n">
        <v/>
      </c>
      <c r="IW3" t="n">
        <v/>
      </c>
      <c r="IX3" t="n">
        <v/>
      </c>
      <c r="IY3" t="n">
        <v/>
      </c>
      <c r="IZ3" t="inlineStr">
        <is>
          <t>Tidak pernah</t>
        </is>
      </c>
      <c r="JA3" t="n">
        <v/>
      </c>
      <c r="JB3" t="n">
        <v/>
      </c>
      <c r="JC3" t="n">
        <v/>
      </c>
      <c r="JD3" t="n">
        <v/>
      </c>
      <c r="JE3" t="n">
        <v/>
      </c>
      <c r="JF3" t="n">
        <v/>
      </c>
      <c r="JG3" t="n">
        <v/>
      </c>
      <c r="JH3" t="n">
        <v/>
      </c>
      <c r="JI3" t="inlineStr">
        <is>
          <t>Tidak pernah</t>
        </is>
      </c>
      <c r="JJ3" t="n">
        <v/>
      </c>
      <c r="JK3" t="n">
        <v/>
      </c>
      <c r="JL3" t="n">
        <v/>
      </c>
      <c r="JM3" t="n">
        <v/>
      </c>
      <c r="JN3" t="n">
        <v/>
      </c>
      <c r="JO3" t="n">
        <v/>
      </c>
      <c r="JP3" t="n">
        <v/>
      </c>
      <c r="JQ3" t="n">
        <v/>
      </c>
      <c r="JR3" t="inlineStr">
        <is>
          <t>Tidak pernah</t>
        </is>
      </c>
      <c r="JS3" t="n">
        <v/>
      </c>
      <c r="JT3" t="n">
        <v/>
      </c>
      <c r="JU3" t="n">
        <v/>
      </c>
      <c r="JV3" t="n">
        <v/>
      </c>
      <c r="JW3" t="n">
        <v/>
      </c>
      <c r="JX3" t="n">
        <v/>
      </c>
      <c r="JY3" t="n">
        <v/>
      </c>
      <c r="JZ3" t="n">
        <v/>
      </c>
      <c r="KA3" t="inlineStr">
        <is>
          <t>Tidak pernah</t>
        </is>
      </c>
      <c r="KB3" t="n">
        <v/>
      </c>
      <c r="KC3" t="n">
        <v/>
      </c>
      <c r="KD3" t="n">
        <v/>
      </c>
      <c r="KE3" t="n">
        <v/>
      </c>
      <c r="KF3" t="n">
        <v/>
      </c>
      <c r="KG3" t="n">
        <v/>
      </c>
      <c r="KH3" t="n">
        <v/>
      </c>
      <c r="KI3" t="n">
        <v/>
      </c>
      <c r="KJ3" t="inlineStr">
        <is>
          <t>Tidak pernah</t>
        </is>
      </c>
      <c r="KK3" t="n">
        <v/>
      </c>
      <c r="KL3" t="n">
        <v/>
      </c>
      <c r="KM3" t="n">
        <v/>
      </c>
      <c r="KN3" t="n">
        <v/>
      </c>
      <c r="KO3" t="n">
        <v/>
      </c>
      <c r="KP3" t="n">
        <v/>
      </c>
      <c r="KQ3" t="n">
        <v/>
      </c>
      <c r="KR3" t="n">
        <v/>
      </c>
      <c r="KS3" t="inlineStr">
        <is>
          <t>Jauh lebih baik</t>
        </is>
      </c>
      <c r="KT3" t="inlineStr">
        <is>
          <t>0-1 kali</t>
        </is>
      </c>
      <c r="KU3" t="inlineStr">
        <is>
          <t>0-1 kali</t>
        </is>
      </c>
      <c r="KV3" t="inlineStr">
        <is>
          <t>Tidak ada</t>
        </is>
      </c>
      <c r="KW3" t="n">
        <v>0</v>
      </c>
      <c r="KX3" t="n">
        <v>0</v>
      </c>
      <c r="KY3" t="n">
        <v>0</v>
      </c>
      <c r="KZ3" t="n">
        <v>1</v>
      </c>
      <c r="LA3" t="inlineStr">
        <is>
          <t>Cukup membaik</t>
        </is>
      </c>
      <c r="LB3" t="inlineStr">
        <is>
          <t>Cukup membaik</t>
        </is>
      </c>
      <c r="LC3" t="n">
        <v>3</v>
      </c>
      <c r="LD3" t="n">
        <v>3</v>
      </c>
      <c r="LE3" t="n">
        <v>0</v>
      </c>
      <c r="LF3" t="n">
        <v>0</v>
      </c>
      <c r="LG3" t="inlineStr">
        <is>
          <t>Tidak</t>
        </is>
      </c>
      <c r="LH3" t="n">
        <v/>
      </c>
      <c r="LI3" t="n">
        <v>0</v>
      </c>
      <c r="LJ3" t="inlineStr">
        <is>
          <t>Kebutuhan rumah tangga</t>
        </is>
      </c>
      <c r="LK3" t="n">
        <v>0</v>
      </c>
      <c r="LL3" t="n">
        <v>0</v>
      </c>
      <c r="LM3" t="n">
        <v>0</v>
      </c>
      <c r="LN3" t="n">
        <v>0</v>
      </c>
      <c r="LO3" t="n">
        <v>1</v>
      </c>
      <c r="LP3" t="n">
        <v>0</v>
      </c>
      <c r="LQ3" t="n">
        <v>0</v>
      </c>
      <c r="LR3" t="n">
        <v/>
      </c>
      <c r="LS3" t="n">
        <v>20</v>
      </c>
      <c r="LT3" t="n">
        <v>0</v>
      </c>
      <c r="LU3" t="n">
        <v>0</v>
      </c>
      <c r="LV3" t="n">
        <v>20</v>
      </c>
      <c r="LW3" t="n">
        <v>0</v>
      </c>
      <c r="LX3" t="n">
        <v>0</v>
      </c>
      <c r="LY3" t="n">
        <v>20</v>
      </c>
      <c r="LZ3" t="n">
        <v>0</v>
      </c>
      <c r="MA3" t="n">
        <v>0</v>
      </c>
      <c r="MB3" t="inlineStr">
        <is>
          <t>Ya</t>
        </is>
      </c>
      <c r="MC3" t="n">
        <v>120</v>
      </c>
      <c r="MD3" t="n">
        <v>90</v>
      </c>
      <c r="ME3" t="n">
        <v>120</v>
      </c>
      <c r="MF3" t="n">
        <v>70</v>
      </c>
      <c r="MG3" t="n">
        <v>0</v>
      </c>
      <c r="MH3" t="n">
        <v>0</v>
      </c>
      <c r="MI3" t="inlineStr">
        <is>
          <t>Pendidikan anak (mengantar sekolah, menemani anak belajar, menyiapkan bekal dsb) Aktivitas sosial diluar rumah (misalnya, berkumpul dengan tetangga, mengikuti kegiatan PKK, dsb) Istirahat Pendidikan diri sendiri</t>
        </is>
      </c>
      <c r="MJ3" t="n">
        <v>1</v>
      </c>
      <c r="MK3" t="n">
        <v>1</v>
      </c>
      <c r="ML3" t="n">
        <v>1</v>
      </c>
      <c r="MM3" t="n">
        <v>1</v>
      </c>
      <c r="MN3" t="n">
        <v>0</v>
      </c>
      <c r="MO3" t="n">
        <v>0</v>
      </c>
      <c r="MP3" t="n">
        <v/>
      </c>
      <c r="MQ3" t="n">
        <v/>
      </c>
      <c r="MR3" t="inlineStr">
        <is>
          <t>karena ada kegiatan lain</t>
        </is>
      </c>
      <c r="MS3" t="inlineStr">
        <is>
          <t>berkumpul dengan tetangga</t>
        </is>
      </c>
      <c r="MT3" t="n">
        <v/>
      </c>
      <c r="MU3" t="inlineStr">
        <is>
          <t>Tidak</t>
        </is>
      </c>
      <c r="MV3" t="n">
        <v/>
      </c>
      <c r="MW3" t="n">
        <v/>
      </c>
      <c r="MX3" t="n">
        <v/>
      </c>
      <c r="MY3" t="n">
        <v/>
      </c>
      <c r="MZ3" t="n">
        <v/>
      </c>
      <c r="NA3" t="n">
        <v/>
      </c>
      <c r="NB3" t="n">
        <v/>
      </c>
      <c r="NC3" t="n">
        <v/>
      </c>
      <c r="ND3" t="n">
        <v/>
      </c>
      <c r="NE3" t="n">
        <v/>
      </c>
      <c r="NF3" t="n">
        <v/>
      </c>
      <c r="NG3" t="n">
        <v/>
      </c>
      <c r="NH3" t="n">
        <v/>
      </c>
      <c r="NI3" t="n">
        <v/>
      </c>
      <c r="NJ3" t="n">
        <v/>
      </c>
      <c r="NK3" t="n">
        <v/>
      </c>
      <c r="NL3" t="inlineStr">
        <is>
          <t>Ya</t>
        </is>
      </c>
      <c r="NM3" t="inlineStr">
        <is>
          <t>Kombinasi dana mandiri dan dana hibah</t>
        </is>
      </c>
      <c r="NN3" t="inlineStr">
        <is>
          <t>1.000.001-3.000.000</t>
        </is>
      </c>
      <c r="NO3" t="inlineStr">
        <is>
          <t>Yayasan Rumah Energi atau BIRU</t>
        </is>
      </c>
      <c r="NP3" t="n">
        <v/>
      </c>
      <c r="NQ3" t="n">
        <v/>
      </c>
      <c r="NR3" t="n">
        <v/>
      </c>
      <c r="NS3" t="n">
        <v/>
      </c>
      <c r="NT3" t="n">
        <v/>
      </c>
      <c r="NU3" t="n">
        <v/>
      </c>
      <c r="NV3" t="inlineStr">
        <is>
          <t>Anggota keluarga - Laki-laki dewasa</t>
        </is>
      </c>
      <c r="NW3" t="n">
        <v/>
      </c>
      <c r="NX3" t="inlineStr">
        <is>
          <t>Sedikit meningkat</t>
        </is>
      </c>
      <c r="NY3" t="n">
        <v>240</v>
      </c>
      <c r="NZ3" t="n">
        <v>180</v>
      </c>
      <c r="OA3" t="n">
        <v>0</v>
      </c>
      <c r="OB3" t="n">
        <v>120</v>
      </c>
      <c r="OC3" t="n">
        <v>60</v>
      </c>
      <c r="OD3" t="n">
        <v>0</v>
      </c>
      <c r="OE3" t="inlineStr">
        <is>
          <t>Lebih baik</t>
        </is>
      </c>
      <c r="OF3" t="inlineStr">
        <is>
          <t>Lebih baik (beda waktu memasak 5-30 menit, ATAU tidak lagi ada rasa/bau makanan yang berubah, ATAU alasan lainnya)</t>
        </is>
      </c>
      <c r="OG3" t="inlineStr">
        <is>
          <t>Ya</t>
        </is>
      </c>
      <c r="OH3" t="n">
        <v>0</v>
      </c>
      <c r="OI3" t="n">
        <v>0</v>
      </c>
      <c r="OJ3" t="n">
        <v>0</v>
      </c>
      <c r="OK3" t="n">
        <v>5</v>
      </c>
      <c r="OL3" t="n">
        <v>0</v>
      </c>
      <c r="OM3" t="n">
        <v>0</v>
      </c>
      <c r="ON3" t="n">
        <v>0</v>
      </c>
      <c r="OO3" t="n">
        <v>0</v>
      </c>
      <c r="OP3" t="inlineStr">
        <is>
          <t>Babi ternak</t>
        </is>
      </c>
      <c r="OQ3" t="n">
        <v>0</v>
      </c>
      <c r="OR3" t="n">
        <v>0</v>
      </c>
      <c r="OS3" t="n">
        <v>0</v>
      </c>
      <c r="OT3" t="n">
        <v>1</v>
      </c>
      <c r="OU3" t="n">
        <v>0</v>
      </c>
      <c r="OV3" t="n">
        <v>0</v>
      </c>
      <c r="OW3" t="n">
        <v>0</v>
      </c>
      <c r="OX3" t="n">
        <v>0</v>
      </c>
      <c r="OY3" t="n">
        <v/>
      </c>
      <c r="OZ3" t="n">
        <v/>
      </c>
      <c r="PA3" t="n">
        <v/>
      </c>
      <c r="PB3" t="n">
        <v/>
      </c>
      <c r="PC3" t="n">
        <v/>
      </c>
      <c r="PD3" t="n">
        <v/>
      </c>
      <c r="PE3" t="n">
        <v/>
      </c>
      <c r="PF3" t="n">
        <v/>
      </c>
      <c r="PG3" t="n">
        <v/>
      </c>
      <c r="PH3" t="n">
        <v/>
      </c>
      <c r="PI3" t="n">
        <v/>
      </c>
      <c r="PJ3" t="n">
        <v/>
      </c>
      <c r="PK3" t="n">
        <v/>
      </c>
      <c r="PL3" t="n">
        <v/>
      </c>
      <c r="PM3" t="n">
        <v/>
      </c>
      <c r="PN3" t="n">
        <v/>
      </c>
      <c r="PO3" t="n">
        <v/>
      </c>
      <c r="PP3" t="n">
        <v/>
      </c>
      <c r="PQ3" t="n">
        <v/>
      </c>
      <c r="PR3" t="n">
        <v/>
      </c>
      <c r="PS3" t="n">
        <v/>
      </c>
      <c r="PT3" t="n">
        <v/>
      </c>
      <c r="PU3" t="n">
        <v/>
      </c>
      <c r="PV3" t="n">
        <v/>
      </c>
      <c r="PW3" t="n">
        <v/>
      </c>
      <c r="PX3" t="n">
        <v/>
      </c>
      <c r="PY3" t="n">
        <v/>
      </c>
      <c r="PZ3" t="n">
        <v/>
      </c>
      <c r="QA3" t="n">
        <v/>
      </c>
      <c r="QB3" t="n">
        <v/>
      </c>
      <c r="QC3" t="n">
        <v/>
      </c>
      <c r="QD3" t="n">
        <v/>
      </c>
      <c r="QE3" t="n">
        <v/>
      </c>
      <c r="QF3" t="n">
        <v/>
      </c>
      <c r="QG3" t="n">
        <v/>
      </c>
      <c r="QH3" t="n">
        <v/>
      </c>
      <c r="QI3" t="n">
        <v/>
      </c>
      <c r="QJ3" t="n">
        <v/>
      </c>
      <c r="QK3" t="n">
        <v/>
      </c>
      <c r="QL3" t="n">
        <v/>
      </c>
      <c r="QM3" t="n">
        <v/>
      </c>
      <c r="QN3" t="n">
        <v/>
      </c>
      <c r="QO3" t="n">
        <v/>
      </c>
      <c r="QP3" t="n">
        <v/>
      </c>
      <c r="QQ3" t="n">
        <v/>
      </c>
      <c r="QR3" t="n">
        <v/>
      </c>
      <c r="QS3" t="n">
        <v/>
      </c>
      <c r="QT3" t="n">
        <v/>
      </c>
      <c r="QU3" t="n">
        <v/>
      </c>
      <c r="QV3" t="inlineStr">
        <is>
          <t>1-Disebarkan ke lahan terbuka</t>
        </is>
      </c>
      <c r="QW3" t="n">
        <v>0</v>
      </c>
      <c r="QX3" t="n">
        <v>0</v>
      </c>
      <c r="QY3" t="n">
        <v>0</v>
      </c>
      <c r="QZ3" t="n">
        <v>0</v>
      </c>
      <c r="RA3" t="n">
        <v>0</v>
      </c>
      <c r="RB3" t="n">
        <v>1</v>
      </c>
      <c r="RC3" t="n">
        <v>0</v>
      </c>
      <c r="RD3" t="n">
        <v>0</v>
      </c>
      <c r="RE3" t="n">
        <v>0</v>
      </c>
      <c r="RF3" t="n">
        <v/>
      </c>
      <c r="RG3" t="n">
        <v/>
      </c>
      <c r="RH3" t="n">
        <v/>
      </c>
      <c r="RI3" t="n">
        <v/>
      </c>
      <c r="RJ3" t="n">
        <v/>
      </c>
      <c r="RK3" t="n">
        <v/>
      </c>
      <c r="RL3" t="n">
        <v/>
      </c>
      <c r="RM3" t="n">
        <v/>
      </c>
      <c r="RN3" t="n">
        <v/>
      </c>
      <c r="RO3" t="n">
        <v/>
      </c>
      <c r="RP3" t="n">
        <v/>
      </c>
      <c r="RQ3" t="n">
        <v/>
      </c>
      <c r="RR3" t="n">
        <v/>
      </c>
      <c r="RS3" t="n">
        <v/>
      </c>
      <c r="RT3" t="n">
        <v/>
      </c>
      <c r="RU3" t="n">
        <v/>
      </c>
      <c r="RV3" t="n">
        <v/>
      </c>
      <c r="RW3" t="n">
        <v/>
      </c>
      <c r="RX3" t="n">
        <v/>
      </c>
      <c r="RY3" t="n">
        <v/>
      </c>
      <c r="RZ3" t="n">
        <v/>
      </c>
      <c r="SA3" t="n">
        <v/>
      </c>
      <c r="SB3" t="n">
        <v/>
      </c>
      <c r="SC3" t="n">
        <v/>
      </c>
      <c r="SD3" t="n">
        <v/>
      </c>
      <c r="SE3" t="n">
        <v/>
      </c>
      <c r="SF3" t="n">
        <v/>
      </c>
      <c r="SG3" t="n">
        <v/>
      </c>
      <c r="SH3" t="n">
        <v/>
      </c>
      <c r="SI3" t="n">
        <v/>
      </c>
      <c r="SJ3" t="n">
        <v/>
      </c>
      <c r="SK3" t="n">
        <v/>
      </c>
      <c r="SL3" t="n">
        <v/>
      </c>
      <c r="SM3" t="n">
        <v/>
      </c>
      <c r="SN3" t="n">
        <v/>
      </c>
      <c r="SO3" t="n">
        <v/>
      </c>
      <c r="SP3" t="n">
        <v/>
      </c>
      <c r="SQ3" t="n">
        <v/>
      </c>
      <c r="SR3" t="n">
        <v/>
      </c>
      <c r="SS3" t="n">
        <v/>
      </c>
      <c r="ST3" t="n">
        <v/>
      </c>
      <c r="SU3" t="n">
        <v/>
      </c>
      <c r="SV3" t="n">
        <v/>
      </c>
      <c r="SW3" t="n">
        <v/>
      </c>
      <c r="SX3" t="n">
        <v/>
      </c>
      <c r="SY3" t="n">
        <v/>
      </c>
      <c r="SZ3" t="n">
        <v/>
      </c>
      <c r="TA3" t="n">
        <v/>
      </c>
      <c r="TB3" t="n">
        <v>5</v>
      </c>
      <c r="TC3" t="n">
        <v/>
      </c>
      <c r="TD3" t="n">
        <v/>
      </c>
      <c r="TE3" t="n">
        <v/>
      </c>
      <c r="TF3" t="n">
        <v/>
      </c>
      <c r="TG3" t="n">
        <v/>
      </c>
      <c r="TH3" t="n">
        <v/>
      </c>
      <c r="TI3" t="n">
        <v/>
      </c>
      <c r="TJ3" t="n">
        <v/>
      </c>
      <c r="TK3" t="n">
        <v/>
      </c>
      <c r="TL3" t="n">
        <v/>
      </c>
      <c r="TM3" t="n">
        <v/>
      </c>
      <c r="TN3" t="n">
        <v/>
      </c>
      <c r="TO3" t="n">
        <v/>
      </c>
      <c r="TP3" t="n">
        <v/>
      </c>
      <c r="TQ3" t="n">
        <v/>
      </c>
      <c r="TR3" t="n">
        <v/>
      </c>
      <c r="TS3" t="n">
        <v/>
      </c>
      <c r="TT3" t="n">
        <v/>
      </c>
      <c r="TU3" t="n">
        <v/>
      </c>
      <c r="TV3" t="n">
        <v/>
      </c>
      <c r="TW3" t="n">
        <v/>
      </c>
      <c r="TX3" t="n">
        <v/>
      </c>
      <c r="TY3" t="n">
        <v/>
      </c>
      <c r="TZ3" t="n">
        <v/>
      </c>
      <c r="UA3" t="n">
        <v/>
      </c>
      <c r="UB3" t="n">
        <v/>
      </c>
      <c r="UC3" t="n">
        <v/>
      </c>
      <c r="UD3" t="n">
        <v/>
      </c>
      <c r="UE3" t="n">
        <v/>
      </c>
      <c r="UF3" t="n">
        <v/>
      </c>
      <c r="UG3" t="n">
        <v/>
      </c>
      <c r="UH3" t="n">
        <v/>
      </c>
      <c r="UI3" t="n">
        <v/>
      </c>
      <c r="UJ3" t="n">
        <v/>
      </c>
      <c r="UK3" t="n">
        <v/>
      </c>
      <c r="UL3" t="n">
        <v/>
      </c>
      <c r="UM3" t="n">
        <v/>
      </c>
      <c r="UN3" t="n">
        <v/>
      </c>
      <c r="UO3" t="n">
        <v/>
      </c>
      <c r="UP3" t="n">
        <v/>
      </c>
      <c r="UQ3" t="n">
        <v/>
      </c>
      <c r="UR3" t="n">
        <v/>
      </c>
      <c r="US3" t="n">
        <v/>
      </c>
      <c r="UT3" t="n">
        <v/>
      </c>
      <c r="UU3" t="n">
        <v/>
      </c>
      <c r="UV3" t="n">
        <v/>
      </c>
      <c r="UW3" t="n">
        <v/>
      </c>
      <c r="UX3" t="inlineStr">
        <is>
          <t>Pemberian pakan di kandang</t>
        </is>
      </c>
      <c r="UY3" t="n">
        <v/>
      </c>
      <c r="UZ3" t="n">
        <v/>
      </c>
      <c r="VA3" t="n">
        <v/>
      </c>
      <c r="VB3" t="n">
        <v/>
      </c>
      <c r="VC3" t="n">
        <v/>
      </c>
      <c r="VD3" t="n">
        <v/>
      </c>
      <c r="VE3" t="n">
        <v/>
      </c>
      <c r="VF3" t="inlineStr">
        <is>
          <t>Teratur (2-6 hari sekali)</t>
        </is>
      </c>
      <c r="VG3" t="n">
        <v/>
      </c>
      <c r="VH3" t="n">
        <v/>
      </c>
      <c r="VI3" t="n">
        <v/>
      </c>
      <c r="VJ3" t="n">
        <v/>
      </c>
      <c r="VK3" t="n">
        <v/>
      </c>
      <c r="VL3" t="n">
        <v/>
      </c>
      <c r="VM3" t="n">
        <v/>
      </c>
      <c r="VN3" t="inlineStr">
        <is>
          <t>Jarang (1-3 minggu sekali)</t>
        </is>
      </c>
      <c r="VO3" t="n">
        <v/>
      </c>
      <c r="VP3" t="n">
        <v/>
      </c>
      <c r="VQ3" t="n">
        <v/>
      </c>
      <c r="VR3" t="n">
        <v/>
      </c>
      <c r="VS3" t="n">
        <v/>
      </c>
      <c r="VT3" t="n">
        <v/>
      </c>
      <c r="VU3" t="n">
        <v/>
      </c>
      <c r="VV3" t="n">
        <v/>
      </c>
      <c r="VW3" t="n">
        <v/>
      </c>
      <c r="VX3" t="n">
        <v/>
      </c>
      <c r="VY3" t="n">
        <v/>
      </c>
      <c r="VZ3" t="n">
        <v/>
      </c>
      <c r="WA3" t="n">
        <v/>
      </c>
      <c r="WB3" t="n">
        <v/>
      </c>
      <c r="WC3" t="n">
        <v/>
      </c>
      <c r="WD3" t="n">
        <v/>
      </c>
      <c r="WE3" t="n">
        <v/>
      </c>
      <c r="WF3" t="n">
        <v/>
      </c>
      <c r="WG3" t="n">
        <v/>
      </c>
      <c r="WH3" t="n">
        <v/>
      </c>
      <c r="WI3" t="n">
        <v/>
      </c>
      <c r="WJ3" t="n">
        <v/>
      </c>
      <c r="WK3" t="n">
        <v/>
      </c>
      <c r="WL3" t="n">
        <v/>
      </c>
      <c r="WM3" t="n">
        <v/>
      </c>
      <c r="WN3" t="n">
        <v/>
      </c>
      <c r="WO3" t="n">
        <v/>
      </c>
      <c r="WP3" t="n">
        <v/>
      </c>
      <c r="WQ3" t="n">
        <v/>
      </c>
      <c r="WR3" t="n">
        <v/>
      </c>
      <c r="WS3" t="n">
        <v/>
      </c>
      <c r="WT3" t="n">
        <v/>
      </c>
      <c r="WU3" t="n">
        <v/>
      </c>
      <c r="WV3" t="n">
        <v/>
      </c>
      <c r="WW3" t="n">
        <v/>
      </c>
      <c r="WX3" t="n">
        <v/>
      </c>
      <c r="WY3" t="n">
        <v/>
      </c>
      <c r="WZ3" t="n">
        <v/>
      </c>
      <c r="XA3" t="n">
        <v/>
      </c>
      <c r="XB3" t="inlineStr">
        <is>
          <t>3-Disimpan terbuka (dry lot)</t>
        </is>
      </c>
      <c r="XC3" t="n">
        <v>0</v>
      </c>
      <c r="XD3" t="n">
        <v>0</v>
      </c>
      <c r="XE3" t="n">
        <v>0</v>
      </c>
      <c r="XF3" t="n">
        <v>0</v>
      </c>
      <c r="XG3" t="n">
        <v>0</v>
      </c>
      <c r="XH3" t="n">
        <v>1</v>
      </c>
      <c r="XI3" t="n">
        <v>0</v>
      </c>
      <c r="XJ3" t="n">
        <v>0</v>
      </c>
      <c r="XK3" t="n">
        <v>0</v>
      </c>
      <c r="XL3" t="n">
        <v>0</v>
      </c>
      <c r="XM3" t="n">
        <v>0</v>
      </c>
      <c r="XN3" t="n">
        <v/>
      </c>
      <c r="XO3" t="n">
        <v/>
      </c>
      <c r="XP3" t="n">
        <v/>
      </c>
      <c r="XQ3" t="n">
        <v/>
      </c>
      <c r="XR3" t="n">
        <v/>
      </c>
      <c r="XS3" t="n">
        <v/>
      </c>
      <c r="XT3" t="n">
        <v/>
      </c>
      <c r="XU3" t="n">
        <v/>
      </c>
      <c r="XV3" t="n">
        <v/>
      </c>
      <c r="XW3" t="n">
        <v/>
      </c>
      <c r="XX3" t="n">
        <v/>
      </c>
      <c r="XY3" t="n">
        <v/>
      </c>
      <c r="XZ3" t="n">
        <v/>
      </c>
      <c r="YA3" t="n">
        <v/>
      </c>
      <c r="YB3" t="n">
        <v/>
      </c>
      <c r="YC3" t="n">
        <v/>
      </c>
      <c r="YD3" t="n">
        <v/>
      </c>
      <c r="YE3" t="n">
        <v/>
      </c>
      <c r="YF3" t="n">
        <v/>
      </c>
      <c r="YG3" t="n">
        <v/>
      </c>
      <c r="YH3" t="n">
        <v/>
      </c>
      <c r="YI3" t="n">
        <v/>
      </c>
      <c r="YJ3" t="n">
        <v/>
      </c>
      <c r="YK3" t="n">
        <v/>
      </c>
      <c r="YL3" t="n">
        <v/>
      </c>
      <c r="YM3" t="n">
        <v/>
      </c>
      <c r="YN3" t="n">
        <v/>
      </c>
      <c r="YO3" t="n">
        <v/>
      </c>
      <c r="YP3" t="n">
        <v/>
      </c>
      <c r="YQ3" t="n">
        <v/>
      </c>
      <c r="YR3" t="n">
        <v/>
      </c>
      <c r="YS3" t="n">
        <v/>
      </c>
      <c r="YT3" t="n">
        <v/>
      </c>
      <c r="YU3" t="n">
        <v/>
      </c>
      <c r="YV3" t="n">
        <v/>
      </c>
      <c r="YW3" t="n">
        <v/>
      </c>
      <c r="YX3" t="n">
        <v/>
      </c>
      <c r="YY3" t="n">
        <v/>
      </c>
      <c r="YZ3" t="n">
        <v/>
      </c>
      <c r="ZA3" t="n">
        <v/>
      </c>
      <c r="ZB3" t="n">
        <v/>
      </c>
      <c r="ZC3" t="n">
        <v/>
      </c>
      <c r="ZD3" t="n">
        <v/>
      </c>
      <c r="ZE3" t="n">
        <v/>
      </c>
      <c r="ZF3" t="n">
        <v/>
      </c>
      <c r="ZG3" t="n">
        <v/>
      </c>
      <c r="ZH3" t="n">
        <v/>
      </c>
      <c r="ZI3" t="n">
        <v/>
      </c>
      <c r="ZJ3" t="n">
        <v/>
      </c>
      <c r="ZK3" t="n">
        <v/>
      </c>
      <c r="ZL3" t="n">
        <v/>
      </c>
      <c r="ZM3" t="n">
        <v/>
      </c>
      <c r="ZN3" t="n">
        <v/>
      </c>
      <c r="ZO3" t="n">
        <v/>
      </c>
      <c r="ZP3" t="n">
        <v/>
      </c>
      <c r="ZQ3" t="n">
        <v/>
      </c>
      <c r="ZR3" t="n">
        <v/>
      </c>
      <c r="ZS3" t="n">
        <v/>
      </c>
      <c r="ZT3" t="n">
        <v/>
      </c>
      <c r="ZU3" t="n">
        <v/>
      </c>
      <c r="ZV3" t="n">
        <v/>
      </c>
      <c r="ZW3" t="n">
        <v/>
      </c>
      <c r="ZX3" t="n">
        <v/>
      </c>
      <c r="ZY3" t="n">
        <v/>
      </c>
      <c r="ZZ3" t="n">
        <v/>
      </c>
      <c r="AAA3" t="n">
        <v/>
      </c>
      <c r="AAB3" t="n">
        <v/>
      </c>
      <c r="AAC3" t="n">
        <v/>
      </c>
      <c r="AAD3" t="n">
        <v/>
      </c>
      <c r="AAE3" t="n">
        <v/>
      </c>
      <c r="AAF3" t="n">
        <v/>
      </c>
      <c r="AAG3" t="inlineStr">
        <is>
          <t>Pakan kering (misal: konsentrat, silase, pelet)</t>
        </is>
      </c>
      <c r="AAH3" t="n">
        <v/>
      </c>
      <c r="AAI3" t="n">
        <v/>
      </c>
      <c r="AAJ3" t="n">
        <v/>
      </c>
      <c r="AAK3" t="n">
        <v/>
      </c>
      <c r="AAL3" t="inlineStr">
        <is>
          <t>Ya</t>
        </is>
      </c>
      <c r="AAM3" t="inlineStr">
        <is>
          <t>Cair</t>
        </is>
      </c>
      <c r="AAN3" t="n">
        <v>0</v>
      </c>
      <c r="AAO3" t="n">
        <v>1</v>
      </c>
      <c r="AAP3" t="n">
        <v>5</v>
      </c>
      <c r="AAQ3" t="n">
        <v/>
      </c>
      <c r="AAR3" t="inlineStr">
        <is>
          <t>Ya</t>
        </is>
      </c>
      <c r="AAS3" t="inlineStr">
        <is>
          <t>Tidak pasti/ragu-ragu</t>
        </is>
      </c>
      <c r="AAT3" t="inlineStr">
        <is>
          <t>Digunakan untuk pupuk di lahan pertanian sendiri Dijual - baik tanpa diolah/diolah/dibuat kascing</t>
        </is>
      </c>
      <c r="AAU3" t="n">
        <v>1</v>
      </c>
      <c r="AAV3" t="n">
        <v>0</v>
      </c>
      <c r="AAW3" t="n">
        <v>1</v>
      </c>
      <c r="AAX3" t="n">
        <v>0</v>
      </c>
      <c r="AAY3" t="n">
        <v>0</v>
      </c>
      <c r="AAZ3" t="n">
        <v>0</v>
      </c>
      <c r="ABA3" t="n">
        <v>0</v>
      </c>
      <c r="ABB3" t="inlineStr">
        <is>
          <t>Pupuk cair untuk tanaman Media untuk pembibitan tanaman</t>
        </is>
      </c>
      <c r="ABC3" t="n">
        <v>1</v>
      </c>
      <c r="ABD3" t="n">
        <v>0</v>
      </c>
      <c r="ABE3" t="n">
        <v>0</v>
      </c>
      <c r="ABF3" t="n">
        <v>1</v>
      </c>
      <c r="ABG3" t="n">
        <v>0</v>
      </c>
      <c r="ABH3" t="n">
        <v/>
      </c>
      <c r="ABI3" t="n">
        <v/>
      </c>
      <c r="ABJ3" t="n">
        <v/>
      </c>
      <c r="ABK3" t="n">
        <v/>
      </c>
      <c r="ABL3" t="n">
        <v/>
      </c>
      <c r="ABM3" t="n">
        <v/>
      </c>
      <c r="ABN3" t="n">
        <v/>
      </c>
      <c r="ABO3" t="n">
        <v/>
      </c>
      <c r="ABP3" t="inlineStr">
        <is>
          <t>Sebagai bahan mentah (misal pupuk)</t>
        </is>
      </c>
      <c r="ABQ3" t="inlineStr">
        <is>
          <t>Padi, Sayur</t>
        </is>
      </c>
      <c r="ABR3" t="inlineStr">
        <is>
          <t>Sangat jarang (2 bulan sekali)</t>
        </is>
      </c>
      <c r="ABS3" t="n">
        <v>500</v>
      </c>
      <c r="ABT3" t="n">
        <v/>
      </c>
      <c r="ABU3" t="n">
        <v>500</v>
      </c>
      <c r="ABV3" t="n">
        <v>0</v>
      </c>
      <c r="ABW3" t="inlineStr">
        <is>
          <t>Urea</t>
        </is>
      </c>
      <c r="ABX3" t="n">
        <v/>
      </c>
      <c r="ABY3" t="n">
        <v>225</v>
      </c>
      <c r="ABZ3" t="n">
        <v>500000</v>
      </c>
      <c r="ACA3" t="n">
        <v>150</v>
      </c>
      <c r="ACB3" t="n">
        <v>2000</v>
      </c>
      <c r="ACC3" t="n">
        <v>2000</v>
      </c>
      <c r="ACD3" t="n">
        <v>3000</v>
      </c>
      <c r="ACE3" t="inlineStr">
        <is>
          <t>Ya</t>
        </is>
      </c>
      <c r="ACF3" t="inlineStr">
        <is>
          <t>Cukup meningkat</t>
        </is>
      </c>
      <c r="ACG3" t="inlineStr">
        <is>
          <t>Cukup meningkat</t>
        </is>
      </c>
      <c r="ACH3" t="inlineStr">
        <is>
          <t>Cukup meningkat</t>
        </is>
      </c>
      <c r="ACI3" t="n">
        <v/>
      </c>
      <c r="ACJ3" t="n">
        <v/>
      </c>
      <c r="ACK3" t="n">
        <v/>
      </c>
      <c r="ACL3" t="n">
        <v/>
      </c>
      <c r="ACM3" t="n">
        <v/>
      </c>
      <c r="ACN3" t="n">
        <v/>
      </c>
      <c r="ACO3" t="n">
        <v/>
      </c>
      <c r="ACP3" t="n">
        <v/>
      </c>
      <c r="ACQ3" t="n">
        <v/>
      </c>
      <c r="ACR3" t="n">
        <v/>
      </c>
      <c r="ACS3" t="n">
        <v/>
      </c>
      <c r="ACT3" t="inlineStr">
        <is>
          <t>Tidak Ada</t>
        </is>
      </c>
      <c r="ACU3" t="inlineStr">
        <is>
          <t>Manfaat besar dan membantu kehidupan sehari-hari</t>
        </is>
      </c>
      <c r="ACV3" t="inlineStr">
        <is>
          <t>Sama saja</t>
        </is>
      </c>
      <c r="ACW3" t="inlineStr">
        <is>
          <t>Anggota keluarga - Perempuan dewasa</t>
        </is>
      </c>
      <c r="ACX3" t="inlineStr">
        <is>
          <t>Setuju</t>
        </is>
      </c>
      <c r="ACY3" t="inlineStr">
        <is>
          <t>Anggota keluarga - Laki-laki dewasa Anggota keluarga - Perempuan dewasa Anggota keluarga - Anak-anak</t>
        </is>
      </c>
      <c r="ACZ3" t="n">
        <v>1</v>
      </c>
      <c r="ADA3" t="n">
        <v>1</v>
      </c>
      <c r="ADB3" t="n">
        <v>1</v>
      </c>
      <c r="ADC3" t="n">
        <v>0</v>
      </c>
      <c r="ADD3" t="inlineStr">
        <is>
          <t>Puas</t>
        </is>
      </c>
      <c r="ADE3" t="inlineStr">
        <is>
          <t>Cukup puas</t>
        </is>
      </c>
      <c r="ADF3" t="inlineStr">
        <is>
          <t>Cukup puas</t>
        </is>
      </c>
      <c r="ADG3" t="inlineStr">
        <is>
          <t>Cukup puas</t>
        </is>
      </c>
      <c r="ADH3" t="inlineStr">
        <is>
          <t>Tidak</t>
        </is>
      </c>
      <c r="ADI3" t="n">
        <v/>
      </c>
      <c r="ADJ3" t="inlineStr">
        <is>
          <t>Sangat puas</t>
        </is>
      </c>
      <c r="ADK3" t="n">
        <v/>
      </c>
      <c r="ADL3" t="n">
        <v/>
      </c>
      <c r="ADM3" t="n">
        <v/>
      </c>
      <c r="ADN3" t="n">
        <v/>
      </c>
      <c r="ADO3" t="n">
        <v/>
      </c>
      <c r="ADP3" t="n">
        <v/>
      </c>
      <c r="ADQ3" t="n">
        <v/>
      </c>
      <c r="ADR3" t="n">
        <v/>
      </c>
      <c r="ADS3" t="n">
        <v/>
      </c>
      <c r="ADT3" t="n">
        <v/>
      </c>
      <c r="ADU3" t="inlineStr">
        <is>
          <t>Menghubungi CPO atau pendamping</t>
        </is>
      </c>
      <c r="ADV3" t="n">
        <v>0</v>
      </c>
      <c r="ADW3" t="n">
        <v>0</v>
      </c>
      <c r="ADX3" t="n">
        <v>0</v>
      </c>
      <c r="ADY3" t="n">
        <v>0</v>
      </c>
      <c r="ADZ3" t="n">
        <v>1</v>
      </c>
      <c r="AEA3" t="n">
        <v>0</v>
      </c>
      <c r="AEB3" t="n">
        <v>0</v>
      </c>
      <c r="AEC3" t="n">
        <v>0</v>
      </c>
      <c r="AED3" t="inlineStr">
        <is>
          <t>Tidak ada</t>
        </is>
      </c>
      <c r="AEE3" t="inlineStr">
        <is>
          <t>Perempuan dewasa</t>
        </is>
      </c>
      <c r="AEF3" t="n">
        <v/>
      </c>
      <c r="AEG3" t="inlineStr">
        <is>
          <t>Menelepon atau WA langsung</t>
        </is>
      </c>
      <c r="AEH3" t="n">
        <v/>
      </c>
      <c r="AEI3" t="inlineStr">
        <is>
          <t>Meningkatkan Pelayanan CPO dan pendampingan tetap dijalankan atau direnovasi kembali</t>
        </is>
      </c>
      <c r="AEJ3" t="inlineStr">
        <is>
          <t>Ya, selalu</t>
        </is>
      </c>
      <c r="AEK3" t="inlineStr">
        <is>
          <t>Lebih mudah mendapatkan energi Memasak lebih cepat Pemanfaatan bio-slurry sebagai pupuk</t>
        </is>
      </c>
      <c r="AEL3" t="n">
        <v>0</v>
      </c>
      <c r="AEM3" t="n">
        <v>1</v>
      </c>
      <c r="AEN3" t="n">
        <v>0</v>
      </c>
      <c r="AEO3" t="n">
        <v>1</v>
      </c>
      <c r="AEP3" t="n">
        <v>0</v>
      </c>
      <c r="AEQ3" t="n">
        <v>0</v>
      </c>
      <c r="AER3" t="n">
        <v>0</v>
      </c>
      <c r="AES3" t="n">
        <v>1</v>
      </c>
      <c r="AET3" t="n">
        <v>0</v>
      </c>
      <c r="AEU3" t="n">
        <v>0</v>
      </c>
      <c r="AEV3" t="n">
        <v>0</v>
      </c>
      <c r="AEW3" t="n">
        <v>0</v>
      </c>
      <c r="AEX3" t="n">
        <v/>
      </c>
      <c r="AEY3" t="inlineStr">
        <is>
          <t>Mendukung lingkungan</t>
        </is>
      </c>
      <c r="AEZ3" t="n">
        <v/>
      </c>
      <c r="AFA3" t="inlineStr">
        <is>
          <t>Yayasan Rumah Energi (YRE)</t>
        </is>
      </c>
      <c r="AFB3" t="n">
        <v/>
      </c>
      <c r="AFC3" t="inlineStr">
        <is>
          <t>YOHANIS TAY RENGGI (1)-6_52_6.jpg</t>
        </is>
      </c>
      <c r="AFD3" t="inlineStr">
        <is>
          <t>https://kf.kobotoolbox.org/api/v2/assets/avstPQqLr3Ab3ZdcVTXZ6f/data/673485287/attachments/attycDeLbHSWiBDgWj8oCiAp/</t>
        </is>
      </c>
      <c r="AFE3" t="inlineStr">
        <is>
          <t>YOHANIS TAY RENGGI (2)-6_52_57.jpg</t>
        </is>
      </c>
      <c r="AFF3" t="inlineStr">
        <is>
          <t>https://kf.kobotoolbox.org/api/v2/assets/avstPQqLr3Ab3ZdcVTXZ6f/data/673485287/attachments/att88qaD6GG3PRbkiKVAFquh/</t>
        </is>
      </c>
      <c r="AFG3" t="inlineStr">
        <is>
          <t>Siti suryani/Elvianto Hamanai</t>
        </is>
      </c>
      <c r="AFH3" t="n">
        <v/>
      </c>
      <c r="AFI3" t="n">
        <v/>
      </c>
    </row>
    <row r="4">
      <c r="A4" s="93" t="n">
        <v>46070</v>
      </c>
      <c r="B4" s="93" t="n">
        <v>46070</v>
      </c>
      <c r="C4" t="inlineStr">
        <is>
          <t>siti suryani/marselina ngongo</t>
        </is>
      </c>
      <c r="D4" t="inlineStr">
        <is>
          <t>arivin lomi/imanuel uly</t>
        </is>
      </c>
      <c r="E4" t="n">
        <v>81339240558</v>
      </c>
      <c r="F4" t="inlineStr">
        <is>
          <t>-9.648017 120.279005</t>
        </is>
      </c>
      <c r="G4" t="n">
        <v>-9.648016999999999</v>
      </c>
      <c r="H4" t="n">
        <v>120.279005</v>
      </c>
      <c r="I4" t="n">
        <v>0</v>
      </c>
      <c r="J4" t="n">
        <v>0</v>
      </c>
      <c r="K4" t="inlineStr">
        <is>
          <t>-9.648017,  120.279005</t>
        </is>
      </c>
      <c r="L4" t="inlineStr">
        <is>
          <t>-9.648137 120.278803</t>
        </is>
      </c>
      <c r="M4" t="n">
        <v>-9.648137</v>
      </c>
      <c r="N4" t="n">
        <v>120.278803</v>
      </c>
      <c r="O4" t="n">
        <v>0</v>
      </c>
      <c r="P4" t="n">
        <v>0</v>
      </c>
      <c r="Q4" t="inlineStr">
        <is>
          <t>Lat -9.648137° Long 120.278803°</t>
        </is>
      </c>
      <c r="R4" t="inlineStr">
        <is>
          <t>NTT</t>
        </is>
      </c>
      <c r="S4" t="n">
        <v>0</v>
      </c>
      <c r="T4" t="n">
        <v>0</v>
      </c>
      <c r="U4" t="n">
        <v>0</v>
      </c>
      <c r="V4" t="n">
        <v>0</v>
      </c>
      <c r="W4" t="n">
        <v>0</v>
      </c>
      <c r="X4" t="n">
        <v>0</v>
      </c>
      <c r="Y4" t="n">
        <v>0</v>
      </c>
      <c r="Z4" t="n">
        <v>0</v>
      </c>
      <c r="AA4" t="n">
        <v>1</v>
      </c>
      <c r="AB4" t="n">
        <v>0</v>
      </c>
      <c r="AC4" t="inlineStr">
        <is>
          <t>SUMBA TIMUR</t>
        </is>
      </c>
      <c r="AD4" t="inlineStr">
        <is>
          <t>KAMBERA</t>
        </is>
      </c>
      <c r="AE4" t="inlineStr">
        <is>
          <t>PRAILIU</t>
        </is>
      </c>
      <c r="AF4" t="inlineStr">
        <is>
          <t>KOPERASI JASA PEDULI KASIH</t>
        </is>
      </c>
      <c r="AG4" t="inlineStr">
        <is>
          <t>KKP0165</t>
        </is>
      </c>
      <c r="AH4" t="n">
        <v>9</v>
      </c>
      <c r="AI4" t="inlineStr">
        <is>
          <t>VPA2</t>
        </is>
      </c>
      <c r="AJ4" t="inlineStr">
        <is>
          <t>Tidak aktif</t>
        </is>
      </c>
      <c r="AK4" t="n">
        <v>41</v>
      </c>
      <c r="AL4" t="inlineStr">
        <is>
          <t>Perempuan</t>
        </is>
      </c>
      <c r="AM4" t="inlineStr">
        <is>
          <t>Sudah menikah</t>
        </is>
      </c>
      <c r="AN4" t="inlineStr">
        <is>
          <t>Diploma/S1/Sederajat</t>
        </is>
      </c>
      <c r="AO4" t="inlineStr">
        <is>
          <t>Lainnya</t>
        </is>
      </c>
      <c r="AP4" t="n">
        <v>0</v>
      </c>
      <c r="AQ4" t="n">
        <v>0</v>
      </c>
      <c r="AR4" t="n">
        <v>0</v>
      </c>
      <c r="AS4" t="n">
        <v>0</v>
      </c>
      <c r="AT4" t="n">
        <v>0</v>
      </c>
      <c r="AU4" t="n">
        <v>0</v>
      </c>
      <c r="AV4" t="n">
        <v>1</v>
      </c>
      <c r="AW4" t="n">
        <v>0</v>
      </c>
      <c r="AX4" t="inlineStr">
        <is>
          <t>Ibu Rumah Tangga</t>
        </is>
      </c>
      <c r="AY4" t="inlineStr">
        <is>
          <t>Petani</t>
        </is>
      </c>
      <c r="AZ4" t="n">
        <v>1</v>
      </c>
      <c r="BA4" t="n">
        <v>0</v>
      </c>
      <c r="BB4" t="n">
        <v>0</v>
      </c>
      <c r="BC4" t="n">
        <v>0</v>
      </c>
      <c r="BD4" t="n">
        <v>0</v>
      </c>
      <c r="BE4" t="n">
        <v>0</v>
      </c>
      <c r="BF4" t="n">
        <v>0</v>
      </c>
      <c r="BG4" t="n">
        <v>0</v>
      </c>
      <c r="BH4" t="n">
        <v/>
      </c>
      <c r="BI4" t="inlineStr">
        <is>
          <t>Rp1.500.000 - Rp2.500.000</t>
        </is>
      </c>
      <c r="BJ4" t="n">
        <v>1</v>
      </c>
      <c r="BK4" t="n">
        <v>1</v>
      </c>
      <c r="BL4" t="n">
        <v>3</v>
      </c>
      <c r="BM4" t="n">
        <v>0</v>
      </c>
      <c r="BN4" t="inlineStr">
        <is>
          <t>Milik sendiri</t>
        </is>
      </c>
      <c r="BO4" t="inlineStr">
        <is>
          <t>Permanen (dinding bata dan semen)</t>
        </is>
      </c>
      <c r="BP4" t="n">
        <v>1</v>
      </c>
      <c r="BQ4" t="n">
        <v>0</v>
      </c>
      <c r="BR4" t="n">
        <v>0</v>
      </c>
      <c r="BS4" t="n">
        <v>0</v>
      </c>
      <c r="BT4" t="n">
        <v>0</v>
      </c>
      <c r="BU4" t="n">
        <v/>
      </c>
      <c r="BV4" t="inlineStr">
        <is>
          <t>Keramik/ubin</t>
        </is>
      </c>
      <c r="BW4" t="n">
        <v>0</v>
      </c>
      <c r="BX4" t="n">
        <v>0</v>
      </c>
      <c r="BY4" t="n">
        <v>1</v>
      </c>
      <c r="BZ4" t="n">
        <v>0</v>
      </c>
      <c r="CA4" t="n">
        <v>0</v>
      </c>
      <c r="CB4" t="n">
        <v/>
      </c>
      <c r="CC4" t="inlineStr">
        <is>
          <t>Seng</t>
        </is>
      </c>
      <c r="CD4" t="n">
        <v>0</v>
      </c>
      <c r="CE4" t="n">
        <v>0</v>
      </c>
      <c r="CF4" t="n">
        <v>0</v>
      </c>
      <c r="CG4" t="n">
        <v>0</v>
      </c>
      <c r="CH4" t="n">
        <v>1</v>
      </c>
      <c r="CI4" t="n">
        <v>0</v>
      </c>
      <c r="CJ4" t="n">
        <v>0</v>
      </c>
      <c r="CK4" t="n">
        <v/>
      </c>
      <c r="CL4" t="inlineStr">
        <is>
          <t>Ya</t>
        </is>
      </c>
      <c r="CM4" t="n">
        <v>2017</v>
      </c>
      <c r="CN4" t="inlineStr">
        <is>
          <t>Fixed-Dome (Kubah Tetap)</t>
        </is>
      </c>
      <c r="CO4" t="inlineStr">
        <is>
          <t>4 m³ (2-3 ekor sapi, ±3 jam memasak/hari, ±30 kg slurry/hari)</t>
        </is>
      </c>
      <c r="CP4" t="inlineStr">
        <is>
          <t>Anggota keluarga - laki-laki</t>
        </is>
      </c>
      <c r="CQ4" t="n">
        <v>0</v>
      </c>
      <c r="CR4" t="n">
        <v>0</v>
      </c>
      <c r="CS4" t="n">
        <v>0</v>
      </c>
      <c r="CT4" t="n">
        <v>0</v>
      </c>
      <c r="CU4" t="n">
        <v>1</v>
      </c>
      <c r="CV4" t="n">
        <v>0</v>
      </c>
      <c r="CW4" t="n">
        <v>0</v>
      </c>
      <c r="CX4" t="n">
        <v>0</v>
      </c>
      <c r="CY4" t="inlineStr">
        <is>
          <t>Anggota keluarga - laki-laki Anggota keluarga - perempuan dewasa</t>
        </is>
      </c>
      <c r="CZ4" t="n">
        <v>1</v>
      </c>
      <c r="DA4" t="n">
        <v>1</v>
      </c>
      <c r="DB4" t="n">
        <v>0</v>
      </c>
      <c r="DC4" t="n">
        <v/>
      </c>
      <c r="DD4" t="inlineStr">
        <is>
          <t>Anggota keluarga - laki-laki CPO atau pendamping</t>
        </is>
      </c>
      <c r="DE4" t="n">
        <v>1</v>
      </c>
      <c r="DF4" t="n">
        <v>0</v>
      </c>
      <c r="DG4" t="n">
        <v>1</v>
      </c>
      <c r="DH4" t="n">
        <v>0</v>
      </c>
      <c r="DI4" t="n">
        <v/>
      </c>
      <c r="DJ4" t="inlineStr">
        <is>
          <t>Anggota keluarga - laki-laki CPO atau pendamping</t>
        </is>
      </c>
      <c r="DK4" t="n">
        <v>1</v>
      </c>
      <c r="DL4" t="n">
        <v>0</v>
      </c>
      <c r="DM4" t="n">
        <v>1</v>
      </c>
      <c r="DN4" t="n">
        <v>0</v>
      </c>
      <c r="DO4" t="n">
        <v/>
      </c>
      <c r="DP4" t="inlineStr">
        <is>
          <t>Tidak berfungsi sama sekali</t>
        </is>
      </c>
      <c r="DQ4" t="inlineStr">
        <is>
          <t>&gt;1 tahun yang lalu</t>
        </is>
      </c>
      <c r="DR4" t="inlineStr">
        <is>
          <t>Tidak ada ternak</t>
        </is>
      </c>
      <c r="DS4" t="n">
        <v/>
      </c>
      <c r="DT4" t="n">
        <v/>
      </c>
      <c r="DU4" t="n">
        <v/>
      </c>
      <c r="DV4" t="n">
        <v/>
      </c>
      <c r="DW4" t="n">
        <v/>
      </c>
      <c r="DX4" t="n">
        <v/>
      </c>
      <c r="DY4" t="n">
        <v/>
      </c>
      <c r="DZ4" t="n">
        <v/>
      </c>
      <c r="EA4" t="n">
        <v/>
      </c>
      <c r="EB4" t="n">
        <v/>
      </c>
      <c r="EC4" t="n">
        <v/>
      </c>
      <c r="ED4" t="n">
        <v/>
      </c>
      <c r="EE4" t="n">
        <v/>
      </c>
      <c r="EF4" t="n">
        <v/>
      </c>
      <c r="EG4" t="n">
        <v/>
      </c>
      <c r="EH4" t="n">
        <v/>
      </c>
      <c r="EI4" t="inlineStr">
        <is>
          <t>Tidak ada masalah</t>
        </is>
      </c>
      <c r="EJ4" t="n">
        <v>0</v>
      </c>
      <c r="EK4" t="n">
        <v>0</v>
      </c>
      <c r="EL4" t="n">
        <v>0</v>
      </c>
      <c r="EM4" t="n">
        <v>1</v>
      </c>
      <c r="EN4" t="n">
        <v>0</v>
      </c>
      <c r="EO4" t="n">
        <v/>
      </c>
      <c r="EP4" t="inlineStr">
        <is>
          <t>Tidak, tidak menerima instruksi sama sekali</t>
        </is>
      </c>
      <c r="EQ4" t="n">
        <v/>
      </c>
      <c r="ER4" t="n">
        <v/>
      </c>
      <c r="ES4" t="n">
        <v/>
      </c>
      <c r="ET4" t="n">
        <v/>
      </c>
      <c r="EU4" t="n">
        <v/>
      </c>
      <c r="EV4" t="n">
        <v/>
      </c>
      <c r="EW4" t="n">
        <v/>
      </c>
      <c r="EX4" t="n">
        <v/>
      </c>
      <c r="EY4" t="n">
        <v/>
      </c>
      <c r="EZ4" t="n">
        <v/>
      </c>
      <c r="FA4" t="n">
        <v/>
      </c>
      <c r="FB4" t="n">
        <v/>
      </c>
      <c r="FC4" t="inlineStr">
        <is>
          <t>Setiap minggu</t>
        </is>
      </c>
      <c r="FD4" t="n">
        <v/>
      </c>
      <c r="FE4" t="inlineStr">
        <is>
          <t>Tidak mengetahui</t>
        </is>
      </c>
      <c r="FF4" t="inlineStr">
        <is>
          <t>Jarang (setiap bulan atau lebih)</t>
        </is>
      </c>
      <c r="FG4" t="inlineStr">
        <is>
          <t>Tidak mengetahui</t>
        </is>
      </c>
      <c r="FH4" t="inlineStr">
        <is>
          <t>Cukup sering (2 minggu sekali)</t>
        </is>
      </c>
      <c r="FI4" t="inlineStr">
        <is>
          <t>Mengetahui</t>
        </is>
      </c>
      <c r="FJ4" t="inlineStr">
        <is>
          <t>Selalu (setiap hari)</t>
        </is>
      </c>
      <c r="FK4" t="inlineStr">
        <is>
          <t>Tidak mengetahui</t>
        </is>
      </c>
      <c r="FL4" t="inlineStr">
        <is>
          <t>Tidak pernah</t>
        </is>
      </c>
      <c r="FM4" t="inlineStr">
        <is>
          <t>Tidak mengetahui</t>
        </is>
      </c>
      <c r="FN4" t="inlineStr">
        <is>
          <t>Jarang (setiap bulan atau lebih)</t>
        </is>
      </c>
      <c r="FO4" t="inlineStr">
        <is>
          <t>Tidak mengetahui</t>
        </is>
      </c>
      <c r="FP4" t="inlineStr">
        <is>
          <t>Jarang (setiap bulan atau lebih)</t>
        </is>
      </c>
      <c r="FQ4" t="inlineStr">
        <is>
          <t>Mengetahui</t>
        </is>
      </c>
      <c r="FR4" t="inlineStr">
        <is>
          <t>Ya</t>
        </is>
      </c>
      <c r="FS4" t="inlineStr">
        <is>
          <t>Mengetahui</t>
        </is>
      </c>
      <c r="FT4" t="inlineStr">
        <is>
          <t>Ya, selalu</t>
        </is>
      </c>
      <c r="FU4" t="inlineStr">
        <is>
          <t>Perempuan dewasa</t>
        </is>
      </c>
      <c r="FV4" t="n">
        <v>0</v>
      </c>
      <c r="FW4" t="n">
        <v>1</v>
      </c>
      <c r="FX4" t="n">
        <v>0</v>
      </c>
      <c r="FY4" t="n">
        <v>0</v>
      </c>
      <c r="FZ4" t="inlineStr">
        <is>
          <t>Kurang memahami</t>
        </is>
      </c>
      <c r="GA4" t="inlineStr">
        <is>
          <t>Teman/keluarga</t>
        </is>
      </c>
      <c r="GB4" t="n">
        <v>0</v>
      </c>
      <c r="GC4" t="n">
        <v>0</v>
      </c>
      <c r="GD4" t="n">
        <v>1</v>
      </c>
      <c r="GE4" t="n">
        <v>0</v>
      </c>
      <c r="GF4" t="n">
        <v/>
      </c>
      <c r="GG4" t="inlineStr">
        <is>
          <t>Jarang</t>
        </is>
      </c>
      <c r="GH4" t="inlineStr">
        <is>
          <t>Tidak</t>
        </is>
      </c>
      <c r="GI4" t="n">
        <v/>
      </c>
      <c r="GJ4" t="n">
        <v/>
      </c>
      <c r="GK4" t="n">
        <v/>
      </c>
      <c r="GL4" t="n">
        <v/>
      </c>
      <c r="GM4" t="n">
        <v/>
      </c>
      <c r="GN4" t="n">
        <v/>
      </c>
      <c r="GO4" t="n">
        <v/>
      </c>
      <c r="GP4" t="inlineStr">
        <is>
          <t>Sebagian</t>
        </is>
      </c>
      <c r="GQ4" t="inlineStr">
        <is>
          <t>Minyak tanah</t>
        </is>
      </c>
      <c r="GR4" t="n">
        <v>0</v>
      </c>
      <c r="GS4" t="n">
        <v>0</v>
      </c>
      <c r="GT4" t="n">
        <v>1</v>
      </c>
      <c r="GU4" t="n">
        <v>0</v>
      </c>
      <c r="GV4" t="n">
        <v>0</v>
      </c>
      <c r="GW4" t="n">
        <v>0</v>
      </c>
      <c r="GX4" t="n">
        <v>0</v>
      </c>
      <c r="GY4" t="n">
        <v/>
      </c>
      <c r="GZ4" t="inlineStr">
        <is>
          <t>Ya</t>
        </is>
      </c>
      <c r="HA4" t="n">
        <v/>
      </c>
      <c r="HB4" t="n">
        <v/>
      </c>
      <c r="HC4" t="n">
        <v/>
      </c>
      <c r="HD4" t="n">
        <v/>
      </c>
      <c r="HE4" t="n">
        <v/>
      </c>
      <c r="HF4" t="n">
        <v/>
      </c>
      <c r="HG4" t="n">
        <v/>
      </c>
      <c r="HH4" t="n">
        <v/>
      </c>
      <c r="HI4" t="n">
        <v/>
      </c>
      <c r="HJ4" t="n">
        <v/>
      </c>
      <c r="HK4" t="n">
        <v/>
      </c>
      <c r="HL4" t="n">
        <v/>
      </c>
      <c r="HM4" t="n">
        <v/>
      </c>
      <c r="HN4" t="n">
        <v/>
      </c>
      <c r="HO4" t="n">
        <v/>
      </c>
      <c r="HP4" t="n">
        <v/>
      </c>
      <c r="HQ4" t="n">
        <v/>
      </c>
      <c r="HR4" t="n">
        <v/>
      </c>
      <c r="HS4" t="n">
        <v/>
      </c>
      <c r="HT4" t="n">
        <v/>
      </c>
      <c r="HU4" t="n">
        <v/>
      </c>
      <c r="HV4" t="n">
        <v/>
      </c>
      <c r="HW4" t="n">
        <v/>
      </c>
      <c r="HX4" t="n">
        <v/>
      </c>
      <c r="HY4" t="n">
        <v/>
      </c>
      <c r="HZ4" t="n">
        <v/>
      </c>
      <c r="IA4" t="n">
        <v/>
      </c>
      <c r="IB4" t="n">
        <v/>
      </c>
      <c r="IC4" t="n">
        <v/>
      </c>
      <c r="ID4" t="n">
        <v/>
      </c>
      <c r="IE4" t="n">
        <v/>
      </c>
      <c r="IF4" t="n">
        <v/>
      </c>
      <c r="IG4" t="n">
        <v/>
      </c>
      <c r="IH4" t="n">
        <v/>
      </c>
      <c r="II4" t="n">
        <v>5</v>
      </c>
      <c r="IJ4" t="n">
        <v>15000</v>
      </c>
      <c r="IK4" t="inlineStr">
        <is>
          <t>30-50 kg</t>
        </is>
      </c>
      <c r="IL4" t="inlineStr">
        <is>
          <t>1-3 jam</t>
        </is>
      </c>
      <c r="IM4" t="inlineStr">
        <is>
          <t>Ya</t>
        </is>
      </c>
      <c r="IN4" t="inlineStr">
        <is>
          <t>Tidak</t>
        </is>
      </c>
      <c r="IO4" t="inlineStr">
        <is>
          <t>Jauh lebih bersih</t>
        </is>
      </c>
      <c r="IP4" t="inlineStr">
        <is>
          <t>Tidak pernah</t>
        </is>
      </c>
      <c r="IQ4" t="inlineStr">
        <is>
          <t>Tidak pernah</t>
        </is>
      </c>
      <c r="IR4" t="n">
        <v/>
      </c>
      <c r="IS4" t="n">
        <v/>
      </c>
      <c r="IT4" t="n">
        <v/>
      </c>
      <c r="IU4" t="n">
        <v/>
      </c>
      <c r="IV4" t="n">
        <v/>
      </c>
      <c r="IW4" t="n">
        <v/>
      </c>
      <c r="IX4" t="n">
        <v/>
      </c>
      <c r="IY4" t="n">
        <v/>
      </c>
      <c r="IZ4" t="inlineStr">
        <is>
          <t>Tidak pernah</t>
        </is>
      </c>
      <c r="JA4" t="n">
        <v/>
      </c>
      <c r="JB4" t="n">
        <v/>
      </c>
      <c r="JC4" t="n">
        <v/>
      </c>
      <c r="JD4" t="n">
        <v/>
      </c>
      <c r="JE4" t="n">
        <v/>
      </c>
      <c r="JF4" t="n">
        <v/>
      </c>
      <c r="JG4" t="n">
        <v/>
      </c>
      <c r="JH4" t="n">
        <v/>
      </c>
      <c r="JI4" t="inlineStr">
        <is>
          <t>Tidak pernah</t>
        </is>
      </c>
      <c r="JJ4" t="n">
        <v/>
      </c>
      <c r="JK4" t="n">
        <v/>
      </c>
      <c r="JL4" t="n">
        <v/>
      </c>
      <c r="JM4" t="n">
        <v/>
      </c>
      <c r="JN4" t="n">
        <v/>
      </c>
      <c r="JO4" t="n">
        <v/>
      </c>
      <c r="JP4" t="n">
        <v/>
      </c>
      <c r="JQ4" t="n">
        <v/>
      </c>
      <c r="JR4" t="inlineStr">
        <is>
          <t>Tidak pernah</t>
        </is>
      </c>
      <c r="JS4" t="n">
        <v/>
      </c>
      <c r="JT4" t="n">
        <v/>
      </c>
      <c r="JU4" t="n">
        <v/>
      </c>
      <c r="JV4" t="n">
        <v/>
      </c>
      <c r="JW4" t="n">
        <v/>
      </c>
      <c r="JX4" t="n">
        <v/>
      </c>
      <c r="JY4" t="n">
        <v/>
      </c>
      <c r="JZ4" t="n">
        <v/>
      </c>
      <c r="KA4" t="inlineStr">
        <is>
          <t>Tidak pernah</t>
        </is>
      </c>
      <c r="KB4" t="n">
        <v/>
      </c>
      <c r="KC4" t="n">
        <v/>
      </c>
      <c r="KD4" t="n">
        <v/>
      </c>
      <c r="KE4" t="n">
        <v/>
      </c>
      <c r="KF4" t="n">
        <v/>
      </c>
      <c r="KG4" t="n">
        <v/>
      </c>
      <c r="KH4" t="n">
        <v/>
      </c>
      <c r="KI4" t="n">
        <v/>
      </c>
      <c r="KJ4" t="inlineStr">
        <is>
          <t>Tidak pernah</t>
        </is>
      </c>
      <c r="KK4" t="n">
        <v/>
      </c>
      <c r="KL4" t="n">
        <v/>
      </c>
      <c r="KM4" t="n">
        <v/>
      </c>
      <c r="KN4" t="n">
        <v/>
      </c>
      <c r="KO4" t="n">
        <v/>
      </c>
      <c r="KP4" t="n">
        <v/>
      </c>
      <c r="KQ4" t="n">
        <v/>
      </c>
      <c r="KR4" t="n">
        <v/>
      </c>
      <c r="KS4" t="inlineStr">
        <is>
          <t>Cukup membaik</t>
        </is>
      </c>
      <c r="KT4" t="inlineStr">
        <is>
          <t>0-1 kali</t>
        </is>
      </c>
      <c r="KU4" t="inlineStr">
        <is>
          <t>0-1 kali</t>
        </is>
      </c>
      <c r="KV4" t="inlineStr">
        <is>
          <t>Tidak ada</t>
        </is>
      </c>
      <c r="KW4" t="n">
        <v>0</v>
      </c>
      <c r="KX4" t="n">
        <v>0</v>
      </c>
      <c r="KY4" t="n">
        <v>0</v>
      </c>
      <c r="KZ4" t="n">
        <v>1</v>
      </c>
      <c r="LA4" t="inlineStr">
        <is>
          <t>Jauh lebih baik</t>
        </is>
      </c>
      <c r="LB4" t="inlineStr">
        <is>
          <t>Jauh lebih baik</t>
        </is>
      </c>
      <c r="LC4" t="n">
        <v>1</v>
      </c>
      <c r="LD4" t="n">
        <v>1</v>
      </c>
      <c r="LE4" t="n">
        <v>0</v>
      </c>
      <c r="LF4" t="n">
        <v>0</v>
      </c>
      <c r="LG4" t="inlineStr">
        <is>
          <t>Ya</t>
        </is>
      </c>
      <c r="LH4" t="n">
        <v>200000</v>
      </c>
      <c r="LI4" t="n">
        <v/>
      </c>
      <c r="LJ4" t="inlineStr">
        <is>
          <t>Kebutuhan rumah tangga</t>
        </is>
      </c>
      <c r="LK4" t="n">
        <v>0</v>
      </c>
      <c r="LL4" t="n">
        <v>0</v>
      </c>
      <c r="LM4" t="n">
        <v>0</v>
      </c>
      <c r="LN4" t="n">
        <v>0</v>
      </c>
      <c r="LO4" t="n">
        <v>1</v>
      </c>
      <c r="LP4" t="n">
        <v>0</v>
      </c>
      <c r="LQ4" t="n">
        <v>0</v>
      </c>
      <c r="LR4" t="n">
        <v/>
      </c>
      <c r="LS4" t="n">
        <v>10</v>
      </c>
      <c r="LT4" t="n">
        <v>15</v>
      </c>
      <c r="LU4" t="n">
        <v>0</v>
      </c>
      <c r="LV4" t="n">
        <v>10</v>
      </c>
      <c r="LW4" t="n">
        <v>0</v>
      </c>
      <c r="LX4" t="n">
        <v>0</v>
      </c>
      <c r="LY4" t="n">
        <v>10</v>
      </c>
      <c r="LZ4" t="n">
        <v>0</v>
      </c>
      <c r="MA4" t="n">
        <v>0</v>
      </c>
      <c r="MB4" t="inlineStr">
        <is>
          <t>Ya</t>
        </is>
      </c>
      <c r="MC4" t="n">
        <v>0</v>
      </c>
      <c r="MD4" t="n">
        <v>0</v>
      </c>
      <c r="ME4" t="n">
        <v>10</v>
      </c>
      <c r="MF4" t="n">
        <v>10</v>
      </c>
      <c r="MG4" t="n">
        <v>0</v>
      </c>
      <c r="MH4" t="n">
        <v>0</v>
      </c>
      <c r="MI4" t="inlineStr">
        <is>
          <t>Pendidikan anak (mengantar sekolah, menemani anak belajar, menyiapkan bekal dsb) Istirahat</t>
        </is>
      </c>
      <c r="MJ4" t="n">
        <v>1</v>
      </c>
      <c r="MK4" t="n">
        <v>0</v>
      </c>
      <c r="ML4" t="n">
        <v>1</v>
      </c>
      <c r="MM4" t="n">
        <v>0</v>
      </c>
      <c r="MN4" t="n">
        <v>0</v>
      </c>
      <c r="MO4" t="n">
        <v>0</v>
      </c>
      <c r="MP4" t="n">
        <v/>
      </c>
      <c r="MQ4" t="n">
        <v/>
      </c>
      <c r="MR4" t="inlineStr">
        <is>
          <t>untuk menemani anak</t>
        </is>
      </c>
      <c r="MS4" t="n">
        <v/>
      </c>
      <c r="MT4" t="inlineStr">
        <is>
          <t>biasanya kalau ada undangan</t>
        </is>
      </c>
      <c r="MU4" t="inlineStr">
        <is>
          <t>Tidak</t>
        </is>
      </c>
      <c r="MV4" t="n">
        <v/>
      </c>
      <c r="MW4" t="n">
        <v/>
      </c>
      <c r="MX4" t="n">
        <v/>
      </c>
      <c r="MY4" t="n">
        <v/>
      </c>
      <c r="MZ4" t="n">
        <v/>
      </c>
      <c r="NA4" t="n">
        <v/>
      </c>
      <c r="NB4" t="n">
        <v/>
      </c>
      <c r="NC4" t="n">
        <v/>
      </c>
      <c r="ND4" t="n">
        <v/>
      </c>
      <c r="NE4" t="n">
        <v/>
      </c>
      <c r="NF4" t="n">
        <v/>
      </c>
      <c r="NG4" t="n">
        <v/>
      </c>
      <c r="NH4" t="n">
        <v/>
      </c>
      <c r="NI4" t="n">
        <v/>
      </c>
      <c r="NJ4" t="n">
        <v/>
      </c>
      <c r="NK4" t="n">
        <v/>
      </c>
      <c r="NL4" t="inlineStr">
        <is>
          <t>Ya</t>
        </is>
      </c>
      <c r="NM4" t="inlineStr">
        <is>
          <t>Kombinasi dana mandiri dan dana hibah</t>
        </is>
      </c>
      <c r="NN4" t="inlineStr">
        <is>
          <t>5.000.001-7.000.000</t>
        </is>
      </c>
      <c r="NO4" t="inlineStr">
        <is>
          <t>Yayasan Rumah Energi atau BIRU</t>
        </is>
      </c>
      <c r="NP4" t="n">
        <v/>
      </c>
      <c r="NQ4" t="n">
        <v/>
      </c>
      <c r="NR4" t="n">
        <v/>
      </c>
      <c r="NS4" t="n">
        <v/>
      </c>
      <c r="NT4" t="n">
        <v/>
      </c>
      <c r="NU4" t="n">
        <v/>
      </c>
      <c r="NV4" t="inlineStr">
        <is>
          <t>Anggota keluarga - Laki-laki dewasa</t>
        </is>
      </c>
      <c r="NW4" t="n">
        <v/>
      </c>
      <c r="NX4" t="inlineStr">
        <is>
          <t>Sedikit meningkat</t>
        </is>
      </c>
      <c r="NY4" t="n">
        <v>60</v>
      </c>
      <c r="NZ4" t="n">
        <v>0</v>
      </c>
      <c r="OA4" t="n">
        <v>0</v>
      </c>
      <c r="OB4" t="n">
        <v>60</v>
      </c>
      <c r="OC4" t="n">
        <v>0</v>
      </c>
      <c r="OD4" t="n">
        <v>0</v>
      </c>
      <c r="OE4" t="inlineStr">
        <is>
          <t>Jauh lebih baik</t>
        </is>
      </c>
      <c r="OF4" t="inlineStr">
        <is>
          <t>Jauh lebih baik (beda waktu memasak lebih cepat setengah jam atau lebih, ATAU tidak lagi ada rasa/bau makanan yang berubah, ATAU alasan lainnya)</t>
        </is>
      </c>
      <c r="OG4" t="inlineStr">
        <is>
          <t>Ya</t>
        </is>
      </c>
      <c r="OH4" t="n">
        <v>0</v>
      </c>
      <c r="OI4" t="n">
        <v>0</v>
      </c>
      <c r="OJ4" t="n">
        <v>0</v>
      </c>
      <c r="OK4" t="n">
        <v>0</v>
      </c>
      <c r="OL4" t="n">
        <v>0</v>
      </c>
      <c r="OM4" t="n">
        <v>0</v>
      </c>
      <c r="ON4" t="n">
        <v>0</v>
      </c>
      <c r="OO4" t="n">
        <v>0</v>
      </c>
      <c r="OP4" t="inlineStr">
        <is>
          <t>Babi ternak Ayam</t>
        </is>
      </c>
      <c r="OQ4" t="n">
        <v>0</v>
      </c>
      <c r="OR4" t="n">
        <v>0</v>
      </c>
      <c r="OS4" t="n">
        <v>0</v>
      </c>
      <c r="OT4" t="n">
        <v>1</v>
      </c>
      <c r="OU4" t="n">
        <v>0</v>
      </c>
      <c r="OV4" t="n">
        <v>0</v>
      </c>
      <c r="OW4" t="n">
        <v>1</v>
      </c>
      <c r="OX4" t="n">
        <v>0</v>
      </c>
      <c r="OY4" t="n">
        <v>0</v>
      </c>
      <c r="OZ4" t="inlineStr">
        <is>
          <t>Babi ternak Ayam</t>
        </is>
      </c>
      <c r="PA4" t="n">
        <v>0</v>
      </c>
      <c r="PB4" t="n">
        <v>0</v>
      </c>
      <c r="PC4" t="n">
        <v>0</v>
      </c>
      <c r="PD4" t="n">
        <v>1</v>
      </c>
      <c r="PE4" t="n">
        <v>0</v>
      </c>
      <c r="PF4" t="n">
        <v>0</v>
      </c>
      <c r="PG4" t="n">
        <v>1</v>
      </c>
      <c r="PH4" t="n">
        <v>0</v>
      </c>
      <c r="PI4" t="n">
        <v>0</v>
      </c>
      <c r="PJ4" t="inlineStr">
        <is>
          <t>Babi ternak Ayam</t>
        </is>
      </c>
      <c r="PK4" t="n">
        <v>0</v>
      </c>
      <c r="PL4" t="n">
        <v>0</v>
      </c>
      <c r="PM4" t="n">
        <v>0</v>
      </c>
      <c r="PN4" t="n">
        <v>1</v>
      </c>
      <c r="PO4" t="n">
        <v>0</v>
      </c>
      <c r="PP4" t="n">
        <v>0</v>
      </c>
      <c r="PQ4" t="n">
        <v>1</v>
      </c>
      <c r="PR4" t="n">
        <v>0</v>
      </c>
      <c r="PS4" t="n">
        <v>0</v>
      </c>
      <c r="PT4" t="n">
        <v/>
      </c>
      <c r="PU4" t="n">
        <v/>
      </c>
      <c r="PV4" t="n">
        <v/>
      </c>
      <c r="PW4" t="n">
        <v/>
      </c>
      <c r="PX4" t="n">
        <v/>
      </c>
      <c r="PY4" t="n">
        <v/>
      </c>
      <c r="PZ4" t="n">
        <v/>
      </c>
      <c r="QA4" t="n">
        <v/>
      </c>
      <c r="QB4" t="n">
        <v/>
      </c>
      <c r="QC4" t="n">
        <v/>
      </c>
      <c r="QD4" t="n">
        <v/>
      </c>
      <c r="QE4" t="n">
        <v/>
      </c>
      <c r="QF4" t="n">
        <v/>
      </c>
      <c r="QG4" t="n">
        <v/>
      </c>
      <c r="QH4" t="n">
        <v/>
      </c>
      <c r="QI4" t="n">
        <v/>
      </c>
      <c r="QJ4" t="n">
        <v/>
      </c>
      <c r="QK4" t="n">
        <v/>
      </c>
      <c r="QL4" t="n">
        <v/>
      </c>
      <c r="QM4" t="n">
        <v/>
      </c>
      <c r="QN4" t="n">
        <v/>
      </c>
      <c r="QO4" t="n">
        <v/>
      </c>
      <c r="QP4" t="n">
        <v/>
      </c>
      <c r="QQ4" t="n">
        <v/>
      </c>
      <c r="QR4" t="n">
        <v/>
      </c>
      <c r="QS4" t="n">
        <v/>
      </c>
      <c r="QT4" t="n">
        <v/>
      </c>
      <c r="QU4" t="n">
        <v/>
      </c>
      <c r="QV4" t="inlineStr">
        <is>
          <t>1-Disebarkan ke lahan terbuka</t>
        </is>
      </c>
      <c r="QW4" t="n">
        <v>0</v>
      </c>
      <c r="QX4" t="n">
        <v>0</v>
      </c>
      <c r="QY4" t="n">
        <v>0</v>
      </c>
      <c r="QZ4" t="n">
        <v>0</v>
      </c>
      <c r="RA4" t="n">
        <v>0</v>
      </c>
      <c r="RB4" t="n">
        <v>1</v>
      </c>
      <c r="RC4" t="n">
        <v>0</v>
      </c>
      <c r="RD4" t="n">
        <v>0</v>
      </c>
      <c r="RE4" t="n">
        <v>0</v>
      </c>
      <c r="RF4" t="n">
        <v/>
      </c>
      <c r="RG4" t="n">
        <v/>
      </c>
      <c r="RH4" t="n">
        <v/>
      </c>
      <c r="RI4" t="n">
        <v/>
      </c>
      <c r="RJ4" t="n">
        <v/>
      </c>
      <c r="RK4" t="n">
        <v/>
      </c>
      <c r="RL4" t="n">
        <v/>
      </c>
      <c r="RM4" t="n">
        <v/>
      </c>
      <c r="RN4" t="n">
        <v/>
      </c>
      <c r="RO4" t="n">
        <v/>
      </c>
      <c r="RP4" t="n">
        <v/>
      </c>
      <c r="RQ4" t="n">
        <v/>
      </c>
      <c r="RR4" t="n">
        <v/>
      </c>
      <c r="RS4" t="n">
        <v/>
      </c>
      <c r="RT4" t="n">
        <v/>
      </c>
      <c r="RU4" t="n">
        <v/>
      </c>
      <c r="RV4" t="n">
        <v/>
      </c>
      <c r="RW4" t="n">
        <v/>
      </c>
      <c r="RX4" t="n">
        <v/>
      </c>
      <c r="RY4" t="n">
        <v/>
      </c>
      <c r="RZ4" t="n">
        <v/>
      </c>
      <c r="SA4" t="n">
        <v/>
      </c>
      <c r="SB4" t="n">
        <v/>
      </c>
      <c r="SC4" t="inlineStr">
        <is>
          <t>1-Disebarkan ke lahan terbuka</t>
        </is>
      </c>
      <c r="SD4" t="n">
        <v>0</v>
      </c>
      <c r="SE4" t="n">
        <v>0</v>
      </c>
      <c r="SF4" t="n">
        <v>0</v>
      </c>
      <c r="SG4" t="n">
        <v>0</v>
      </c>
      <c r="SH4" t="n">
        <v>0</v>
      </c>
      <c r="SI4" t="n">
        <v>1</v>
      </c>
      <c r="SJ4" t="n">
        <v>0</v>
      </c>
      <c r="SK4" t="n">
        <v>0</v>
      </c>
      <c r="SL4" t="n">
        <v>0</v>
      </c>
      <c r="SM4" t="n">
        <v/>
      </c>
      <c r="SN4" t="n">
        <v/>
      </c>
      <c r="SO4" t="n">
        <v/>
      </c>
      <c r="SP4" t="n">
        <v/>
      </c>
      <c r="SQ4" t="n">
        <v/>
      </c>
      <c r="SR4" t="n">
        <v/>
      </c>
      <c r="SS4" t="n">
        <v/>
      </c>
      <c r="ST4" t="n">
        <v/>
      </c>
      <c r="SU4" t="n">
        <v/>
      </c>
      <c r="SV4" t="n">
        <v/>
      </c>
      <c r="SW4" t="n">
        <v/>
      </c>
      <c r="SX4" t="n">
        <v/>
      </c>
      <c r="SY4" t="n">
        <v/>
      </c>
      <c r="SZ4" t="n">
        <v/>
      </c>
      <c r="TA4" t="n">
        <v/>
      </c>
      <c r="TB4" t="n">
        <v>4</v>
      </c>
      <c r="TC4" t="n">
        <v/>
      </c>
      <c r="TD4" t="n">
        <v/>
      </c>
      <c r="TE4" t="n">
        <v>6</v>
      </c>
      <c r="TF4" t="n">
        <v/>
      </c>
      <c r="TG4" t="n">
        <v/>
      </c>
      <c r="TH4" t="n">
        <v/>
      </c>
      <c r="TI4" t="n">
        <v/>
      </c>
      <c r="TJ4" t="n">
        <v/>
      </c>
      <c r="TK4" t="n">
        <v/>
      </c>
      <c r="TL4" t="n">
        <v/>
      </c>
      <c r="TM4" t="n">
        <v/>
      </c>
      <c r="TN4" t="n">
        <v/>
      </c>
      <c r="TO4" t="n">
        <v/>
      </c>
      <c r="TP4" t="n">
        <v/>
      </c>
      <c r="TQ4" t="n">
        <v/>
      </c>
      <c r="TR4" t="n">
        <v/>
      </c>
      <c r="TS4" t="n">
        <v/>
      </c>
      <c r="TT4" t="n">
        <v/>
      </c>
      <c r="TU4" t="n">
        <v/>
      </c>
      <c r="TV4" t="n">
        <v/>
      </c>
      <c r="TW4" t="n">
        <v/>
      </c>
      <c r="TX4" t="n">
        <v/>
      </c>
      <c r="TY4" t="n">
        <v/>
      </c>
      <c r="TZ4" t="n">
        <v/>
      </c>
      <c r="UA4" t="n">
        <v/>
      </c>
      <c r="UB4" t="n">
        <v/>
      </c>
      <c r="UC4" t="n">
        <v/>
      </c>
      <c r="UD4" t="n">
        <v/>
      </c>
      <c r="UE4" t="n">
        <v/>
      </c>
      <c r="UF4" t="n">
        <v/>
      </c>
      <c r="UG4" t="n">
        <v/>
      </c>
      <c r="UH4" t="n">
        <v/>
      </c>
      <c r="UI4" t="n">
        <v/>
      </c>
      <c r="UJ4" t="n">
        <v/>
      </c>
      <c r="UK4" t="n">
        <v/>
      </c>
      <c r="UL4" t="n">
        <v/>
      </c>
      <c r="UM4" t="n">
        <v/>
      </c>
      <c r="UN4" t="n">
        <v/>
      </c>
      <c r="UO4" t="n">
        <v/>
      </c>
      <c r="UP4" t="n">
        <v/>
      </c>
      <c r="UQ4" t="n">
        <v/>
      </c>
      <c r="UR4" t="n">
        <v/>
      </c>
      <c r="US4" t="n">
        <v/>
      </c>
      <c r="UT4" t="n">
        <v/>
      </c>
      <c r="UU4" t="n">
        <v/>
      </c>
      <c r="UV4" t="n">
        <v/>
      </c>
      <c r="UW4" t="n">
        <v/>
      </c>
      <c r="UX4" t="n">
        <v/>
      </c>
      <c r="UY4" t="n">
        <v/>
      </c>
      <c r="UZ4" t="n">
        <v/>
      </c>
      <c r="VA4" t="n">
        <v/>
      </c>
      <c r="VB4" t="n">
        <v/>
      </c>
      <c r="VC4" t="n">
        <v/>
      </c>
      <c r="VD4" t="n">
        <v/>
      </c>
      <c r="VE4" t="n">
        <v/>
      </c>
      <c r="VF4" t="n">
        <v/>
      </c>
      <c r="VG4" t="n">
        <v/>
      </c>
      <c r="VH4" t="n">
        <v/>
      </c>
      <c r="VI4" t="n">
        <v/>
      </c>
      <c r="VJ4" t="n">
        <v/>
      </c>
      <c r="VK4" t="n">
        <v/>
      </c>
      <c r="VL4" t="n">
        <v/>
      </c>
      <c r="VM4" t="n">
        <v/>
      </c>
      <c r="VN4" t="n">
        <v/>
      </c>
      <c r="VO4" t="n">
        <v/>
      </c>
      <c r="VP4" t="n">
        <v/>
      </c>
      <c r="VQ4" t="n">
        <v/>
      </c>
      <c r="VR4" t="n">
        <v/>
      </c>
      <c r="VS4" t="n">
        <v/>
      </c>
      <c r="VT4" t="n">
        <v/>
      </c>
      <c r="VU4" t="n">
        <v/>
      </c>
      <c r="VV4" t="n">
        <v/>
      </c>
      <c r="VW4" t="n">
        <v/>
      </c>
      <c r="VX4" t="n">
        <v/>
      </c>
      <c r="VY4" t="n">
        <v/>
      </c>
      <c r="VZ4" t="n">
        <v/>
      </c>
      <c r="WA4" t="n">
        <v/>
      </c>
      <c r="WB4" t="n">
        <v/>
      </c>
      <c r="WC4" t="n">
        <v/>
      </c>
      <c r="WD4" t="n">
        <v/>
      </c>
      <c r="WE4" t="n">
        <v/>
      </c>
      <c r="WF4" t="n">
        <v/>
      </c>
      <c r="WG4" t="n">
        <v/>
      </c>
      <c r="WH4" t="n">
        <v/>
      </c>
      <c r="WI4" t="n">
        <v/>
      </c>
      <c r="WJ4" t="n">
        <v/>
      </c>
      <c r="WK4" t="n">
        <v/>
      </c>
      <c r="WL4" t="n">
        <v/>
      </c>
      <c r="WM4" t="n">
        <v/>
      </c>
      <c r="WN4" t="n">
        <v/>
      </c>
      <c r="WO4" t="n">
        <v/>
      </c>
      <c r="WP4" t="n">
        <v/>
      </c>
      <c r="WQ4" t="n">
        <v/>
      </c>
      <c r="WR4" t="n">
        <v/>
      </c>
      <c r="WS4" t="n">
        <v/>
      </c>
      <c r="WT4" t="n">
        <v/>
      </c>
      <c r="WU4" t="n">
        <v/>
      </c>
      <c r="WV4" t="n">
        <v/>
      </c>
      <c r="WW4" t="n">
        <v/>
      </c>
      <c r="WX4" t="n">
        <v/>
      </c>
      <c r="WY4" t="n">
        <v/>
      </c>
      <c r="WZ4" t="n">
        <v/>
      </c>
      <c r="XA4" t="n">
        <v/>
      </c>
      <c r="XB4" t="n">
        <v/>
      </c>
      <c r="XC4" t="n">
        <v/>
      </c>
      <c r="XD4" t="n">
        <v/>
      </c>
      <c r="XE4" t="n">
        <v/>
      </c>
      <c r="XF4" t="n">
        <v/>
      </c>
      <c r="XG4" t="n">
        <v/>
      </c>
      <c r="XH4" t="n">
        <v/>
      </c>
      <c r="XI4" t="n">
        <v/>
      </c>
      <c r="XJ4" t="n">
        <v/>
      </c>
      <c r="XK4" t="n">
        <v/>
      </c>
      <c r="XL4" t="n">
        <v/>
      </c>
      <c r="XM4" t="n">
        <v/>
      </c>
      <c r="XN4" t="n">
        <v/>
      </c>
      <c r="XO4" t="n">
        <v/>
      </c>
      <c r="XP4" t="n">
        <v/>
      </c>
      <c r="XQ4" t="n">
        <v/>
      </c>
      <c r="XR4" t="n">
        <v/>
      </c>
      <c r="XS4" t="n">
        <v/>
      </c>
      <c r="XT4" t="n">
        <v/>
      </c>
      <c r="XU4" t="n">
        <v/>
      </c>
      <c r="XV4" t="n">
        <v/>
      </c>
      <c r="XW4" t="n">
        <v/>
      </c>
      <c r="XX4" t="n">
        <v/>
      </c>
      <c r="XY4" t="n">
        <v/>
      </c>
      <c r="XZ4" t="n">
        <v/>
      </c>
      <c r="YA4" t="n">
        <v/>
      </c>
      <c r="YB4" t="n">
        <v/>
      </c>
      <c r="YC4" t="n">
        <v/>
      </c>
      <c r="YD4" t="n">
        <v/>
      </c>
      <c r="YE4" t="n">
        <v/>
      </c>
      <c r="YF4" t="n">
        <v/>
      </c>
      <c r="YG4" t="n">
        <v/>
      </c>
      <c r="YH4" t="n">
        <v/>
      </c>
      <c r="YI4" t="n">
        <v/>
      </c>
      <c r="YJ4" t="n">
        <v/>
      </c>
      <c r="YK4" t="n">
        <v/>
      </c>
      <c r="YL4" t="n">
        <v/>
      </c>
      <c r="YM4" t="n">
        <v/>
      </c>
      <c r="YN4" t="n">
        <v/>
      </c>
      <c r="YO4" t="n">
        <v/>
      </c>
      <c r="YP4" t="n">
        <v/>
      </c>
      <c r="YQ4" t="n">
        <v/>
      </c>
      <c r="YR4" t="n">
        <v/>
      </c>
      <c r="YS4" t="n">
        <v/>
      </c>
      <c r="YT4" t="n">
        <v/>
      </c>
      <c r="YU4" t="n">
        <v/>
      </c>
      <c r="YV4" t="n">
        <v/>
      </c>
      <c r="YW4" t="n">
        <v/>
      </c>
      <c r="YX4" t="n">
        <v/>
      </c>
      <c r="YY4" t="n">
        <v/>
      </c>
      <c r="YZ4" t="n">
        <v/>
      </c>
      <c r="ZA4" t="n">
        <v/>
      </c>
      <c r="ZB4" t="n">
        <v/>
      </c>
      <c r="ZC4" t="n">
        <v/>
      </c>
      <c r="ZD4" t="n">
        <v/>
      </c>
      <c r="ZE4" t="n">
        <v/>
      </c>
      <c r="ZF4" t="n">
        <v/>
      </c>
      <c r="ZG4" t="n">
        <v/>
      </c>
      <c r="ZH4" t="n">
        <v/>
      </c>
      <c r="ZI4" t="n">
        <v/>
      </c>
      <c r="ZJ4" t="n">
        <v/>
      </c>
      <c r="ZK4" t="n">
        <v/>
      </c>
      <c r="ZL4" t="n">
        <v/>
      </c>
      <c r="ZM4" t="n">
        <v/>
      </c>
      <c r="ZN4" t="n">
        <v/>
      </c>
      <c r="ZO4" t="n">
        <v/>
      </c>
      <c r="ZP4" t="n">
        <v/>
      </c>
      <c r="ZQ4" t="n">
        <v/>
      </c>
      <c r="ZR4" t="n">
        <v/>
      </c>
      <c r="ZS4" t="n">
        <v/>
      </c>
      <c r="ZT4" t="n">
        <v/>
      </c>
      <c r="ZU4" t="n">
        <v/>
      </c>
      <c r="ZV4" t="n">
        <v/>
      </c>
      <c r="ZW4" t="n">
        <v/>
      </c>
      <c r="ZX4" t="n">
        <v/>
      </c>
      <c r="ZY4" t="n">
        <v/>
      </c>
      <c r="ZZ4" t="n">
        <v/>
      </c>
      <c r="AAA4" t="n">
        <v/>
      </c>
      <c r="AAB4" t="n">
        <v/>
      </c>
      <c r="AAC4" t="n">
        <v/>
      </c>
      <c r="AAD4" t="n">
        <v/>
      </c>
      <c r="AAE4" t="n">
        <v/>
      </c>
      <c r="AAF4" t="n">
        <v/>
      </c>
      <c r="AAG4" t="n">
        <v/>
      </c>
      <c r="AAH4" t="n">
        <v/>
      </c>
      <c r="AAI4" t="n">
        <v/>
      </c>
      <c r="AAJ4" t="n">
        <v/>
      </c>
      <c r="AAK4" t="n">
        <v/>
      </c>
      <c r="AAL4" t="inlineStr">
        <is>
          <t>Ya</t>
        </is>
      </c>
      <c r="AAM4" t="inlineStr">
        <is>
          <t>Padat</t>
        </is>
      </c>
      <c r="AAN4" t="n">
        <v>1</v>
      </c>
      <c r="AAO4" t="n">
        <v>0</v>
      </c>
      <c r="AAP4" t="n">
        <v/>
      </c>
      <c r="AAQ4" t="n">
        <v>20</v>
      </c>
      <c r="AAR4" t="inlineStr">
        <is>
          <t>Tidak</t>
        </is>
      </c>
      <c r="AAS4" t="inlineStr">
        <is>
          <t>Mengetahui</t>
        </is>
      </c>
      <c r="AAT4" t="inlineStr">
        <is>
          <t>Digunakan untuk pupuk di lahan pertanian sendiri</t>
        </is>
      </c>
      <c r="AAU4" t="n">
        <v>1</v>
      </c>
      <c r="AAV4" t="n">
        <v>0</v>
      </c>
      <c r="AAW4" t="n">
        <v>0</v>
      </c>
      <c r="AAX4" t="n">
        <v>0</v>
      </c>
      <c r="AAY4" t="n">
        <v>0</v>
      </c>
      <c r="AAZ4" t="n">
        <v>0</v>
      </c>
      <c r="ABA4" t="n">
        <v>0</v>
      </c>
      <c r="ABB4" t="inlineStr">
        <is>
          <t>Pupuk cair untuk tanaman Lainnya</t>
        </is>
      </c>
      <c r="ABC4" t="n">
        <v>1</v>
      </c>
      <c r="ABD4" t="n">
        <v>0</v>
      </c>
      <c r="ABE4" t="n">
        <v>0</v>
      </c>
      <c r="ABF4" t="n">
        <v>0</v>
      </c>
      <c r="ABG4" t="n">
        <v>1</v>
      </c>
      <c r="ABH4" t="inlineStr">
        <is>
          <t>Pupuk padat untuk tanaman</t>
        </is>
      </c>
      <c r="ABI4" t="n">
        <v/>
      </c>
      <c r="ABJ4" t="n">
        <v/>
      </c>
      <c r="ABK4" t="n">
        <v/>
      </c>
      <c r="ABL4" t="n">
        <v/>
      </c>
      <c r="ABM4" t="n">
        <v/>
      </c>
      <c r="ABN4" t="n">
        <v/>
      </c>
      <c r="ABO4" t="n">
        <v/>
      </c>
      <c r="ABP4" t="n">
        <v/>
      </c>
      <c r="ABQ4" t="inlineStr">
        <is>
          <t>Sayuran</t>
        </is>
      </c>
      <c r="ABR4" t="inlineStr">
        <is>
          <t>Sering ( 1 minggu 2 kali)</t>
        </is>
      </c>
      <c r="ABS4" t="n">
        <v>15</v>
      </c>
      <c r="ABT4" t="n">
        <v/>
      </c>
      <c r="ABU4" t="n">
        <v>10</v>
      </c>
      <c r="ABV4" t="n">
        <v>20</v>
      </c>
      <c r="ABW4" t="inlineStr">
        <is>
          <t>Lainnya</t>
        </is>
      </c>
      <c r="ABX4" t="inlineStr">
        <is>
          <t>pupuk daun</t>
        </is>
      </c>
      <c r="ABY4" t="n">
        <v>0</v>
      </c>
      <c r="ABZ4" t="n">
        <v>0</v>
      </c>
      <c r="ACA4" t="n">
        <v>0</v>
      </c>
      <c r="ACB4" t="n">
        <v>0</v>
      </c>
      <c r="ACC4" t="n">
        <v>5</v>
      </c>
      <c r="ACD4" t="n">
        <v>10</v>
      </c>
      <c r="ACE4" t="inlineStr">
        <is>
          <t>Ya</t>
        </is>
      </c>
      <c r="ACF4" t="inlineStr">
        <is>
          <t>Sangat meningkat</t>
        </is>
      </c>
      <c r="ACG4" t="inlineStr">
        <is>
          <t>Cukup meningkat</t>
        </is>
      </c>
      <c r="ACH4" t="inlineStr">
        <is>
          <t>Sangat meningkat</t>
        </is>
      </c>
      <c r="ACI4" t="n">
        <v/>
      </c>
      <c r="ACJ4" t="n">
        <v/>
      </c>
      <c r="ACK4" t="n">
        <v/>
      </c>
      <c r="ACL4" t="n">
        <v/>
      </c>
      <c r="ACM4" t="n">
        <v/>
      </c>
      <c r="ACN4" t="n">
        <v/>
      </c>
      <c r="ACO4" t="n">
        <v/>
      </c>
      <c r="ACP4" t="n">
        <v/>
      </c>
      <c r="ACQ4" t="n">
        <v/>
      </c>
      <c r="ACR4" t="n">
        <v/>
      </c>
      <c r="ACS4" t="n">
        <v/>
      </c>
      <c r="ACT4" t="inlineStr">
        <is>
          <t>Tidak Ada</t>
        </is>
      </c>
      <c r="ACU4" t="inlineStr">
        <is>
          <t>Manfaat besar dan membantu kehidupan sehari-hari</t>
        </is>
      </c>
      <c r="ACV4" t="inlineStr">
        <is>
          <t>Berkurang</t>
        </is>
      </c>
      <c r="ACW4" t="inlineStr">
        <is>
          <t>Anggota keluarga - Perempuan dewasa</t>
        </is>
      </c>
      <c r="ACX4" t="inlineStr">
        <is>
          <t>Setuju</t>
        </is>
      </c>
      <c r="ACY4" t="inlineStr">
        <is>
          <t>Anggota keluarga - Laki-laki dewasa Anggota keluarga - Perempuan dewasa Anggota keluarga - Anak-anak</t>
        </is>
      </c>
      <c r="ACZ4" t="n">
        <v>1</v>
      </c>
      <c r="ADA4" t="n">
        <v>1</v>
      </c>
      <c r="ADB4" t="n">
        <v>1</v>
      </c>
      <c r="ADC4" t="n">
        <v>0</v>
      </c>
      <c r="ADD4" t="inlineStr">
        <is>
          <t>Sangat puas</t>
        </is>
      </c>
      <c r="ADE4" t="inlineStr">
        <is>
          <t>Puas</t>
        </is>
      </c>
      <c r="ADF4" t="inlineStr">
        <is>
          <t>Sangat puas</t>
        </is>
      </c>
      <c r="ADG4" t="inlineStr">
        <is>
          <t>Puas</t>
        </is>
      </c>
      <c r="ADH4" t="inlineStr">
        <is>
          <t>Tidak</t>
        </is>
      </c>
      <c r="ADI4" t="n">
        <v/>
      </c>
      <c r="ADJ4" t="inlineStr">
        <is>
          <t>Cukup puas</t>
        </is>
      </c>
      <c r="ADK4" t="n">
        <v/>
      </c>
      <c r="ADL4" t="n">
        <v/>
      </c>
      <c r="ADM4" t="n">
        <v/>
      </c>
      <c r="ADN4" t="n">
        <v/>
      </c>
      <c r="ADO4" t="n">
        <v/>
      </c>
      <c r="ADP4" t="n">
        <v/>
      </c>
      <c r="ADQ4" t="n">
        <v/>
      </c>
      <c r="ADR4" t="n">
        <v/>
      </c>
      <c r="ADS4" t="n">
        <v/>
      </c>
      <c r="ADT4" t="n">
        <v/>
      </c>
      <c r="ADU4" t="inlineStr">
        <is>
          <t>Menghubungi CPO atau pendamping Memperbaiki sendiri</t>
        </is>
      </c>
      <c r="ADV4" t="n">
        <v>0</v>
      </c>
      <c r="ADW4" t="n">
        <v>0</v>
      </c>
      <c r="ADX4" t="n">
        <v>0</v>
      </c>
      <c r="ADY4" t="n">
        <v>0</v>
      </c>
      <c r="ADZ4" t="n">
        <v>1</v>
      </c>
      <c r="AEA4" t="n">
        <v>1</v>
      </c>
      <c r="AEB4" t="n">
        <v>0</v>
      </c>
      <c r="AEC4" t="n">
        <v>0</v>
      </c>
      <c r="AED4" t="inlineStr">
        <is>
          <t>Tidak ada</t>
        </is>
      </c>
      <c r="AEE4" t="inlineStr">
        <is>
          <t>Laki-laki dewasa</t>
        </is>
      </c>
      <c r="AEF4" t="n">
        <v/>
      </c>
      <c r="AEG4" t="inlineStr">
        <is>
          <t>Menelepon atau WA langsung</t>
        </is>
      </c>
      <c r="AEH4" t="n">
        <v/>
      </c>
      <c r="AEI4" t="inlineStr">
        <is>
          <t>sebaiknya ketersediaan kotoran ternak selain milik sendiri dibagikan juga krn kadang tidak ada ternak krn penyakit</t>
        </is>
      </c>
      <c r="AEJ4" t="inlineStr">
        <is>
          <t>Tidak pernah</t>
        </is>
      </c>
      <c r="AEK4"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4" t="n">
        <v>1</v>
      </c>
      <c r="AEM4" t="n">
        <v>1</v>
      </c>
      <c r="AEN4" t="n">
        <v>1</v>
      </c>
      <c r="AEO4" t="n">
        <v>1</v>
      </c>
      <c r="AEP4" t="n">
        <v>1</v>
      </c>
      <c r="AEQ4" t="n">
        <v>1</v>
      </c>
      <c r="AER4" t="n">
        <v>1</v>
      </c>
      <c r="AES4" t="n">
        <v>1</v>
      </c>
      <c r="AET4" t="n">
        <v>1</v>
      </c>
      <c r="AEU4" t="n">
        <v>0</v>
      </c>
      <c r="AEV4" t="n">
        <v>1</v>
      </c>
      <c r="AEW4" t="n">
        <v>0</v>
      </c>
      <c r="AEX4" t="n">
        <v/>
      </c>
      <c r="AEY4" t="inlineStr">
        <is>
          <t>Mengurangi pengeluaran energi</t>
        </is>
      </c>
      <c r="AEZ4" t="n">
        <v/>
      </c>
      <c r="AFA4" t="inlineStr">
        <is>
          <t>Tetangga / teman / saudara</t>
        </is>
      </c>
      <c r="AFB4" t="n">
        <v/>
      </c>
      <c r="AFC4" t="inlineStr">
        <is>
          <t>IMANUEL ULY (kompor minyak tanah)-21_29_26.jpg</t>
        </is>
      </c>
      <c r="AFD4" t="inlineStr">
        <is>
          <t>https://kf.kobotoolbox.org/api/v2/assets/avstPQqLr3Ab3ZdcVTXZ6f/data/674016229/attachments/attTPw3b5hVmAFaC3CFpZPx2/</t>
        </is>
      </c>
      <c r="AFE4" t="inlineStr">
        <is>
          <t>IMANUEL ULY(bukti pembayaran)-21_29_43.jpg</t>
        </is>
      </c>
      <c r="AFF4" t="inlineStr">
        <is>
          <t>https://kf.kobotoolbox.org/api/v2/assets/avstPQqLr3Ab3ZdcVTXZ6f/data/674016229/attachments/attXgzzvNCXwv27nKbYp8Nn2/</t>
        </is>
      </c>
      <c r="AFG4" t="inlineStr">
        <is>
          <t>Siti Suryani/Marselina Ngongo</t>
        </is>
      </c>
      <c r="AFH4" t="n">
        <v/>
      </c>
      <c r="AFI4" t="n">
        <v/>
      </c>
    </row>
    <row r="5">
      <c r="A5" s="93" t="n">
        <v>46082</v>
      </c>
      <c r="B5" s="93" t="n">
        <v>46083</v>
      </c>
      <c r="C5" t="inlineStr">
        <is>
          <t>siti suryani/elvianto hamanay</t>
        </is>
      </c>
      <c r="D5" t="inlineStr">
        <is>
          <t>dazilva nasarin retang</t>
        </is>
      </c>
      <c r="E5" t="n">
        <v>85228275202</v>
      </c>
      <c r="F5" t="inlineStr">
        <is>
          <t>-9.645848 120.284485 0 0</t>
        </is>
      </c>
      <c r="G5" t="n">
        <v>-9.645848000000001</v>
      </c>
      <c r="H5" t="n">
        <v>120.284485</v>
      </c>
      <c r="I5" t="n">
        <v>0</v>
      </c>
      <c r="J5" t="n">
        <v>0</v>
      </c>
      <c r="K5" t="inlineStr">
        <is>
          <t>-9.645848,  120.284485</t>
        </is>
      </c>
      <c r="L5" t="inlineStr">
        <is>
          <t>-9.64596 120.284472 0 0</t>
        </is>
      </c>
      <c r="M5" t="n">
        <v>-9.645960000000001</v>
      </c>
      <c r="N5" t="n">
        <v>120.284472</v>
      </c>
      <c r="O5" t="n">
        <v>0</v>
      </c>
      <c r="P5" t="n">
        <v>0</v>
      </c>
      <c r="Q5" t="inlineStr">
        <is>
          <t>Lat -9.64596° Long 120. 284472°</t>
        </is>
      </c>
      <c r="R5" t="inlineStr">
        <is>
          <t>NTT</t>
        </is>
      </c>
      <c r="S5" t="n">
        <v>0</v>
      </c>
      <c r="T5" t="n">
        <v>0</v>
      </c>
      <c r="U5" t="n">
        <v>0</v>
      </c>
      <c r="V5" t="n">
        <v>0</v>
      </c>
      <c r="W5" t="n">
        <v>0</v>
      </c>
      <c r="X5" t="n">
        <v>0</v>
      </c>
      <c r="Y5" t="n">
        <v>0</v>
      </c>
      <c r="Z5" t="n">
        <v>0</v>
      </c>
      <c r="AA5" t="n">
        <v>1</v>
      </c>
      <c r="AB5" t="n">
        <v>0</v>
      </c>
      <c r="AC5" t="inlineStr">
        <is>
          <t>SUMBA TIMUR</t>
        </is>
      </c>
      <c r="AD5" t="inlineStr">
        <is>
          <t>KAMBERA</t>
        </is>
      </c>
      <c r="AE5" t="inlineStr">
        <is>
          <t>PRAILIU</t>
        </is>
      </c>
      <c r="AF5" t="inlineStr">
        <is>
          <t>MASON GROUP PAHADANG MADANGU</t>
        </is>
      </c>
      <c r="AG5" t="inlineStr">
        <is>
          <t>PGP0003</t>
        </is>
      </c>
      <c r="AH5" t="n">
        <v>8</v>
      </c>
      <c r="AI5" t="inlineStr">
        <is>
          <t>VPA2</t>
        </is>
      </c>
      <c r="AJ5" t="inlineStr">
        <is>
          <t>Tidak aktif</t>
        </is>
      </c>
      <c r="AK5" t="n">
        <v>42</v>
      </c>
      <c r="AL5" t="inlineStr">
        <is>
          <t>Laki-laki</t>
        </is>
      </c>
      <c r="AM5" t="inlineStr">
        <is>
          <t>Sudah menikah</t>
        </is>
      </c>
      <c r="AN5" t="inlineStr">
        <is>
          <t>Diploma/S1/Sederajat</t>
        </is>
      </c>
      <c r="AO5" t="inlineStr">
        <is>
          <t>Pegawai pemerintah</t>
        </is>
      </c>
      <c r="AP5" t="n">
        <v>0</v>
      </c>
      <c r="AQ5" t="n">
        <v>0</v>
      </c>
      <c r="AR5" t="n">
        <v>0</v>
      </c>
      <c r="AS5" t="n">
        <v>0</v>
      </c>
      <c r="AT5" t="n">
        <v>1</v>
      </c>
      <c r="AU5" t="n">
        <v>0</v>
      </c>
      <c r="AV5" t="n">
        <v>0</v>
      </c>
      <c r="AW5" t="n">
        <v>0</v>
      </c>
      <c r="AX5" t="n">
        <v/>
      </c>
      <c r="AY5" t="inlineStr">
        <is>
          <t>Tidak ada</t>
        </is>
      </c>
      <c r="AZ5" t="n">
        <v>0</v>
      </c>
      <c r="BA5" t="n">
        <v>0</v>
      </c>
      <c r="BB5" t="n">
        <v>0</v>
      </c>
      <c r="BC5" t="n">
        <v>0</v>
      </c>
      <c r="BD5" t="n">
        <v>0</v>
      </c>
      <c r="BE5" t="n">
        <v>0</v>
      </c>
      <c r="BF5" t="n">
        <v>0</v>
      </c>
      <c r="BG5" t="n">
        <v>1</v>
      </c>
      <c r="BH5" t="n">
        <v/>
      </c>
      <c r="BI5" t="inlineStr">
        <is>
          <t>Rp2.500.000 - Rp3.500.000</t>
        </is>
      </c>
      <c r="BJ5" t="n">
        <v>2</v>
      </c>
      <c r="BK5" t="n">
        <v>1</v>
      </c>
      <c r="BL5" t="n">
        <v>2</v>
      </c>
      <c r="BM5" t="n">
        <v>0</v>
      </c>
      <c r="BN5" t="inlineStr">
        <is>
          <t>Milik sendiri</t>
        </is>
      </c>
      <c r="BO5" t="inlineStr">
        <is>
          <t>Permanen (dinding bata dan semen)</t>
        </is>
      </c>
      <c r="BP5" t="n">
        <v>1</v>
      </c>
      <c r="BQ5" t="n">
        <v>0</v>
      </c>
      <c r="BR5" t="n">
        <v>0</v>
      </c>
      <c r="BS5" t="n">
        <v>0</v>
      </c>
      <c r="BT5" t="n">
        <v>0</v>
      </c>
      <c r="BU5" t="n">
        <v/>
      </c>
      <c r="BV5" t="inlineStr">
        <is>
          <t>Semen</t>
        </is>
      </c>
      <c r="BW5" t="n">
        <v>0</v>
      </c>
      <c r="BX5" t="n">
        <v>1</v>
      </c>
      <c r="BY5" t="n">
        <v>0</v>
      </c>
      <c r="BZ5" t="n">
        <v>0</v>
      </c>
      <c r="CA5" t="n">
        <v>0</v>
      </c>
      <c r="CB5" t="n">
        <v/>
      </c>
      <c r="CC5" t="inlineStr">
        <is>
          <t>Seng</t>
        </is>
      </c>
      <c r="CD5" t="n">
        <v>0</v>
      </c>
      <c r="CE5" t="n">
        <v>0</v>
      </c>
      <c r="CF5" t="n">
        <v>0</v>
      </c>
      <c r="CG5" t="n">
        <v>0</v>
      </c>
      <c r="CH5" t="n">
        <v>1</v>
      </c>
      <c r="CI5" t="n">
        <v>0</v>
      </c>
      <c r="CJ5" t="n">
        <v>0</v>
      </c>
      <c r="CK5" t="n">
        <v/>
      </c>
      <c r="CL5" t="inlineStr">
        <is>
          <t>Ya</t>
        </is>
      </c>
      <c r="CM5" t="n">
        <v>2018</v>
      </c>
      <c r="CN5" t="inlineStr">
        <is>
          <t>Fixed-Dome (Kubah Tetap)</t>
        </is>
      </c>
      <c r="CO5" t="inlineStr">
        <is>
          <t>6 m³ (4-5 ekor sapi, ±5 jam memasak/hari, ±50 kg</t>
        </is>
      </c>
      <c r="CP5" t="inlineStr">
        <is>
          <t>Anggota keluarga - laki-laki</t>
        </is>
      </c>
      <c r="CQ5" t="n">
        <v>0</v>
      </c>
      <c r="CR5" t="n">
        <v>0</v>
      </c>
      <c r="CS5" t="n">
        <v>0</v>
      </c>
      <c r="CT5" t="n">
        <v>0</v>
      </c>
      <c r="CU5" t="n">
        <v>1</v>
      </c>
      <c r="CV5" t="n">
        <v>0</v>
      </c>
      <c r="CW5" t="n">
        <v>0</v>
      </c>
      <c r="CX5" t="n">
        <v>0</v>
      </c>
      <c r="CY5" t="inlineStr">
        <is>
          <t>Anggota keluarga - laki-laki Anggota keluarga - perempuan dewasa</t>
        </is>
      </c>
      <c r="CZ5" t="n">
        <v>1</v>
      </c>
      <c r="DA5" t="n">
        <v>1</v>
      </c>
      <c r="DB5" t="n">
        <v>0</v>
      </c>
      <c r="DC5" t="n">
        <v/>
      </c>
      <c r="DD5" t="inlineStr">
        <is>
          <t>Anggota keluarga - laki-laki Anggota keluarga - perempuan dewasa CPO atau pendamping</t>
        </is>
      </c>
      <c r="DE5" t="n">
        <v>1</v>
      </c>
      <c r="DF5" t="n">
        <v>1</v>
      </c>
      <c r="DG5" t="n">
        <v>1</v>
      </c>
      <c r="DH5" t="n">
        <v>0</v>
      </c>
      <c r="DI5" t="n">
        <v/>
      </c>
      <c r="DJ5" t="inlineStr">
        <is>
          <t>Anggota keluarga - laki-laki CPO atau pendamping</t>
        </is>
      </c>
      <c r="DK5" t="n">
        <v>1</v>
      </c>
      <c r="DL5" t="n">
        <v>0</v>
      </c>
      <c r="DM5" t="n">
        <v>1</v>
      </c>
      <c r="DN5" t="n">
        <v>0</v>
      </c>
      <c r="DO5" t="n">
        <v/>
      </c>
      <c r="DP5" t="inlineStr">
        <is>
          <t>Tidak berfungsi sama sekali</t>
        </is>
      </c>
      <c r="DQ5" t="inlineStr">
        <is>
          <t>&gt;1 tahun yang lalu</t>
        </is>
      </c>
      <c r="DR5" t="inlineStr">
        <is>
          <t>Masalah teknis (misalnya kerusakan pada komponen)</t>
        </is>
      </c>
      <c r="DS5" t="n">
        <v/>
      </c>
      <c r="DT5" t="inlineStr">
        <is>
          <t>Kompor Lampu</t>
        </is>
      </c>
      <c r="DU5" t="n">
        <v>1</v>
      </c>
      <c r="DV5" t="n">
        <v>1</v>
      </c>
      <c r="DW5" t="n">
        <v>0</v>
      </c>
      <c r="DX5" t="n">
        <v>0</v>
      </c>
      <c r="DY5" t="n">
        <v>0</v>
      </c>
      <c r="DZ5" t="n">
        <v>0</v>
      </c>
      <c r="EA5" t="n">
        <v>0</v>
      </c>
      <c r="EB5" t="n">
        <v>0</v>
      </c>
      <c r="EC5" t="n">
        <v>0</v>
      </c>
      <c r="ED5" t="n">
        <v>0</v>
      </c>
      <c r="EE5" t="n">
        <v>0</v>
      </c>
      <c r="EF5" t="n">
        <v>0</v>
      </c>
      <c r="EG5" t="n">
        <v>0</v>
      </c>
      <c r="EH5" t="n">
        <v>0</v>
      </c>
      <c r="EI5" t="inlineStr">
        <is>
          <t>Kurangnya dukungan atau pemantauan dari pemerintah atau CPO Keterbatasan akses terhadap informasi atau pelatihan terkait biogas</t>
        </is>
      </c>
      <c r="EJ5" t="n">
        <v>0</v>
      </c>
      <c r="EK5" t="n">
        <v>1</v>
      </c>
      <c r="EL5" t="n">
        <v>1</v>
      </c>
      <c r="EM5" t="n">
        <v>0</v>
      </c>
      <c r="EN5" t="n">
        <v>0</v>
      </c>
      <c r="EO5" t="n">
        <v/>
      </c>
      <c r="EP5" t="inlineStr">
        <is>
          <t>Ya, cukup jelas dan mudah diikuti</t>
        </is>
      </c>
      <c r="EQ5" t="inlineStr">
        <is>
          <t>Bukan pelatihan</t>
        </is>
      </c>
      <c r="ER5" t="inlineStr">
        <is>
          <t>CPO atau pendamping</t>
        </is>
      </c>
      <c r="ES5" t="n">
        <v>1</v>
      </c>
      <c r="ET5" t="n">
        <v>0</v>
      </c>
      <c r="EU5" t="n">
        <v>0</v>
      </c>
      <c r="EV5" t="n">
        <v>0</v>
      </c>
      <c r="EW5" t="n">
        <v/>
      </c>
      <c r="EX5" t="inlineStr">
        <is>
          <t>Anggota keluarga - Laki-laki Anggota keluarga - Perempuan dewasa</t>
        </is>
      </c>
      <c r="EY5" t="n">
        <v>1</v>
      </c>
      <c r="EZ5" t="n">
        <v>1</v>
      </c>
      <c r="FA5" t="n">
        <v>0</v>
      </c>
      <c r="FB5" t="n">
        <v/>
      </c>
      <c r="FC5" t="inlineStr">
        <is>
          <t>Setiap minggu</t>
        </is>
      </c>
      <c r="FD5" t="inlineStr">
        <is>
          <t>Rp 0,000</t>
        </is>
      </c>
      <c r="FE5" t="inlineStr">
        <is>
          <t>Mengetahui</t>
        </is>
      </c>
      <c r="FF5" t="inlineStr">
        <is>
          <t>Sering (setiap minggu)</t>
        </is>
      </c>
      <c r="FG5" t="inlineStr">
        <is>
          <t>Mengetahui</t>
        </is>
      </c>
      <c r="FH5" t="inlineStr">
        <is>
          <t>Selalu (setiap hari)</t>
        </is>
      </c>
      <c r="FI5" t="inlineStr">
        <is>
          <t>Mengetahui</t>
        </is>
      </c>
      <c r="FJ5" t="inlineStr">
        <is>
          <t>Selalu (setiap hari)</t>
        </is>
      </c>
      <c r="FK5" t="inlineStr">
        <is>
          <t>Mengetahui</t>
        </is>
      </c>
      <c r="FL5" t="inlineStr">
        <is>
          <t>Cukup sering (2 minggu sekali)</t>
        </is>
      </c>
      <c r="FM5" t="inlineStr">
        <is>
          <t>Mengetahui</t>
        </is>
      </c>
      <c r="FN5" t="inlineStr">
        <is>
          <t>Sering (setiap minggu)</t>
        </is>
      </c>
      <c r="FO5" t="inlineStr">
        <is>
          <t>Mengetahui</t>
        </is>
      </c>
      <c r="FP5" t="inlineStr">
        <is>
          <t>Jarang (setiap bulan atau lebih)</t>
        </is>
      </c>
      <c r="FQ5" t="inlineStr">
        <is>
          <t>Mengetahui</t>
        </is>
      </c>
      <c r="FR5" t="inlineStr">
        <is>
          <t>Ya</t>
        </is>
      </c>
      <c r="FS5" t="inlineStr">
        <is>
          <t>Mengetahui</t>
        </is>
      </c>
      <c r="FT5" t="inlineStr">
        <is>
          <t>Ya, selalu</t>
        </is>
      </c>
      <c r="FU5" t="inlineStr">
        <is>
          <t>Laki-laki dewasa</t>
        </is>
      </c>
      <c r="FV5" t="n">
        <v>1</v>
      </c>
      <c r="FW5" t="n">
        <v>0</v>
      </c>
      <c r="FX5" t="n">
        <v>0</v>
      </c>
      <c r="FY5" t="n">
        <v>0</v>
      </c>
      <c r="FZ5" t="inlineStr">
        <is>
          <t>Memahami</t>
        </is>
      </c>
      <c r="GA5" t="inlineStr">
        <is>
          <t>CPO</t>
        </is>
      </c>
      <c r="GB5" t="n">
        <v>1</v>
      </c>
      <c r="GC5" t="n">
        <v>0</v>
      </c>
      <c r="GD5" t="n">
        <v>0</v>
      </c>
      <c r="GE5" t="n">
        <v>0</v>
      </c>
      <c r="GF5" t="n">
        <v/>
      </c>
      <c r="GG5" t="inlineStr">
        <is>
          <t>Sering</t>
        </is>
      </c>
      <c r="GH5" t="inlineStr">
        <is>
          <t>Ya</t>
        </is>
      </c>
      <c r="GI5" t="inlineStr">
        <is>
          <t>Tetangga Teman/keluarga</t>
        </is>
      </c>
      <c r="GJ5" t="n">
        <v>1</v>
      </c>
      <c r="GK5" t="n">
        <v>1</v>
      </c>
      <c r="GL5" t="n">
        <v>0</v>
      </c>
      <c r="GM5" t="n">
        <v>0</v>
      </c>
      <c r="GN5" t="n">
        <v/>
      </c>
      <c r="GO5" t="n">
        <v>7</v>
      </c>
      <c r="GP5" t="inlineStr">
        <is>
          <t>Sebagian</t>
        </is>
      </c>
      <c r="GQ5" t="inlineStr">
        <is>
          <t>Minyak tanah</t>
        </is>
      </c>
      <c r="GR5" t="n">
        <v>0</v>
      </c>
      <c r="GS5" t="n">
        <v>0</v>
      </c>
      <c r="GT5" t="n">
        <v>1</v>
      </c>
      <c r="GU5" t="n">
        <v>0</v>
      </c>
      <c r="GV5" t="n">
        <v>0</v>
      </c>
      <c r="GW5" t="n">
        <v>0</v>
      </c>
      <c r="GX5" t="n">
        <v>0</v>
      </c>
      <c r="GY5" t="n">
        <v/>
      </c>
      <c r="GZ5" t="inlineStr">
        <is>
          <t>Tidak</t>
        </is>
      </c>
      <c r="HA5" t="n">
        <v/>
      </c>
      <c r="HB5" t="n">
        <v/>
      </c>
      <c r="HC5" t="n">
        <v/>
      </c>
      <c r="HD5" t="n">
        <v/>
      </c>
      <c r="HE5" t="n">
        <v/>
      </c>
      <c r="HF5" t="n">
        <v/>
      </c>
      <c r="HG5" t="n">
        <v/>
      </c>
      <c r="HH5" t="n">
        <v/>
      </c>
      <c r="HI5" t="n">
        <v/>
      </c>
      <c r="HJ5" t="n">
        <v/>
      </c>
      <c r="HK5" t="n">
        <v/>
      </c>
      <c r="HL5" t="n">
        <v/>
      </c>
      <c r="HM5" t="n">
        <v/>
      </c>
      <c r="HN5" t="n">
        <v/>
      </c>
      <c r="HO5" t="n">
        <v/>
      </c>
      <c r="HP5" t="n">
        <v/>
      </c>
      <c r="HQ5" t="n">
        <v/>
      </c>
      <c r="HR5" t="n">
        <v/>
      </c>
      <c r="HS5" t="n">
        <v/>
      </c>
      <c r="HT5" t="n">
        <v/>
      </c>
      <c r="HU5" t="n">
        <v/>
      </c>
      <c r="HV5" t="n">
        <v/>
      </c>
      <c r="HW5" t="n">
        <v/>
      </c>
      <c r="HX5" t="n">
        <v/>
      </c>
      <c r="HY5" t="n">
        <v/>
      </c>
      <c r="HZ5" t="n">
        <v/>
      </c>
      <c r="IA5" t="n">
        <v/>
      </c>
      <c r="IB5" t="n">
        <v/>
      </c>
      <c r="IC5" t="n">
        <v/>
      </c>
      <c r="ID5" t="n">
        <v/>
      </c>
      <c r="IE5" t="n">
        <v/>
      </c>
      <c r="IF5" t="n">
        <v/>
      </c>
      <c r="IG5" t="n">
        <v/>
      </c>
      <c r="IH5" t="n">
        <v/>
      </c>
      <c r="II5" t="n">
        <v>15</v>
      </c>
      <c r="IJ5" t="n">
        <v>60000</v>
      </c>
      <c r="IK5" t="inlineStr">
        <is>
          <t>30-50 kg</t>
        </is>
      </c>
      <c r="IL5" t="inlineStr">
        <is>
          <t>1-3 jam</t>
        </is>
      </c>
      <c r="IM5" t="inlineStr">
        <is>
          <t>Ya</t>
        </is>
      </c>
      <c r="IN5" t="inlineStr">
        <is>
          <t>Tidak</t>
        </is>
      </c>
      <c r="IO5" t="inlineStr">
        <is>
          <t>Lebih bersih</t>
        </is>
      </c>
      <c r="IP5" t="inlineStr">
        <is>
          <t>Lebih jarang (lebih sering tidak terpapar asap)</t>
        </is>
      </c>
      <c r="IQ5" t="inlineStr">
        <is>
          <t>Tidak pernah</t>
        </is>
      </c>
      <c r="IR5" t="n">
        <v/>
      </c>
      <c r="IS5" t="n">
        <v/>
      </c>
      <c r="IT5" t="n">
        <v/>
      </c>
      <c r="IU5" t="n">
        <v/>
      </c>
      <c r="IV5" t="n">
        <v/>
      </c>
      <c r="IW5" t="n">
        <v/>
      </c>
      <c r="IX5" t="n">
        <v/>
      </c>
      <c r="IY5" t="n">
        <v/>
      </c>
      <c r="IZ5" t="inlineStr">
        <is>
          <t>Tidak pernah</t>
        </is>
      </c>
      <c r="JA5" t="n">
        <v/>
      </c>
      <c r="JB5" t="n">
        <v/>
      </c>
      <c r="JC5" t="n">
        <v/>
      </c>
      <c r="JD5" t="n">
        <v/>
      </c>
      <c r="JE5" t="n">
        <v/>
      </c>
      <c r="JF5" t="n">
        <v/>
      </c>
      <c r="JG5" t="n">
        <v/>
      </c>
      <c r="JH5" t="n">
        <v/>
      </c>
      <c r="JI5" t="inlineStr">
        <is>
          <t>Tidak pernah</t>
        </is>
      </c>
      <c r="JJ5" t="n">
        <v/>
      </c>
      <c r="JK5" t="n">
        <v/>
      </c>
      <c r="JL5" t="n">
        <v/>
      </c>
      <c r="JM5" t="n">
        <v/>
      </c>
      <c r="JN5" t="n">
        <v/>
      </c>
      <c r="JO5" t="n">
        <v/>
      </c>
      <c r="JP5" t="n">
        <v/>
      </c>
      <c r="JQ5" t="n">
        <v/>
      </c>
      <c r="JR5" t="inlineStr">
        <is>
          <t>Tidak pernah</t>
        </is>
      </c>
      <c r="JS5" t="n">
        <v/>
      </c>
      <c r="JT5" t="n">
        <v/>
      </c>
      <c r="JU5" t="n">
        <v/>
      </c>
      <c r="JV5" t="n">
        <v/>
      </c>
      <c r="JW5" t="n">
        <v/>
      </c>
      <c r="JX5" t="n">
        <v/>
      </c>
      <c r="JY5" t="n">
        <v/>
      </c>
      <c r="JZ5" t="n">
        <v/>
      </c>
      <c r="KA5" t="inlineStr">
        <is>
          <t>Tidak pernah</t>
        </is>
      </c>
      <c r="KB5" t="n">
        <v/>
      </c>
      <c r="KC5" t="n">
        <v/>
      </c>
      <c r="KD5" t="n">
        <v/>
      </c>
      <c r="KE5" t="n">
        <v/>
      </c>
      <c r="KF5" t="n">
        <v/>
      </c>
      <c r="KG5" t="n">
        <v/>
      </c>
      <c r="KH5" t="n">
        <v/>
      </c>
      <c r="KI5" t="n">
        <v/>
      </c>
      <c r="KJ5" t="inlineStr">
        <is>
          <t>Tidak pernah</t>
        </is>
      </c>
      <c r="KK5" t="n">
        <v/>
      </c>
      <c r="KL5" t="n">
        <v/>
      </c>
      <c r="KM5" t="n">
        <v/>
      </c>
      <c r="KN5" t="n">
        <v/>
      </c>
      <c r="KO5" t="n">
        <v/>
      </c>
      <c r="KP5" t="n">
        <v/>
      </c>
      <c r="KQ5" t="n">
        <v/>
      </c>
      <c r="KR5" t="n">
        <v/>
      </c>
      <c r="KS5" t="inlineStr">
        <is>
          <t>Cukup membaik</t>
        </is>
      </c>
      <c r="KT5" t="inlineStr">
        <is>
          <t>0-1 kali</t>
        </is>
      </c>
      <c r="KU5" t="inlineStr">
        <is>
          <t>0-1 kali</t>
        </is>
      </c>
      <c r="KV5" t="inlineStr">
        <is>
          <t>Tidak ada</t>
        </is>
      </c>
      <c r="KW5" t="n">
        <v>0</v>
      </c>
      <c r="KX5" t="n">
        <v>0</v>
      </c>
      <c r="KY5" t="n">
        <v>0</v>
      </c>
      <c r="KZ5" t="n">
        <v>1</v>
      </c>
      <c r="LA5" t="inlineStr">
        <is>
          <t>Cukup membaik</t>
        </is>
      </c>
      <c r="LB5" t="inlineStr">
        <is>
          <t>Cukup membaik</t>
        </is>
      </c>
      <c r="LC5" t="n">
        <v>0</v>
      </c>
      <c r="LD5" t="n">
        <v>0</v>
      </c>
      <c r="LE5" t="n">
        <v>0</v>
      </c>
      <c r="LF5" t="n">
        <v>0</v>
      </c>
      <c r="LG5" t="inlineStr">
        <is>
          <t>Tidak</t>
        </is>
      </c>
      <c r="LH5" t="n">
        <v/>
      </c>
      <c r="LI5" t="n">
        <v>0</v>
      </c>
      <c r="LJ5" t="inlineStr">
        <is>
          <t>Kebutuhan rumah tangga</t>
        </is>
      </c>
      <c r="LK5" t="n">
        <v>0</v>
      </c>
      <c r="LL5" t="n">
        <v>0</v>
      </c>
      <c r="LM5" t="n">
        <v>0</v>
      </c>
      <c r="LN5" t="n">
        <v>0</v>
      </c>
      <c r="LO5" t="n">
        <v>1</v>
      </c>
      <c r="LP5" t="n">
        <v>0</v>
      </c>
      <c r="LQ5" t="n">
        <v>0</v>
      </c>
      <c r="LR5" t="n">
        <v/>
      </c>
      <c r="LS5" t="n">
        <v>10</v>
      </c>
      <c r="LT5" t="n">
        <v>0</v>
      </c>
      <c r="LU5" t="n">
        <v>0</v>
      </c>
      <c r="LV5" t="n">
        <v>10</v>
      </c>
      <c r="LW5" t="n">
        <v>0</v>
      </c>
      <c r="LX5" t="n">
        <v>0</v>
      </c>
      <c r="LY5" t="n">
        <v>5</v>
      </c>
      <c r="LZ5" t="n">
        <v>0</v>
      </c>
      <c r="MA5" t="n">
        <v>0</v>
      </c>
      <c r="MB5" t="inlineStr">
        <is>
          <t>Ya</t>
        </is>
      </c>
      <c r="MC5" t="n">
        <v>15</v>
      </c>
      <c r="MD5" t="n">
        <v>10</v>
      </c>
      <c r="ME5" t="n">
        <v>15</v>
      </c>
      <c r="MF5" t="n">
        <v>10</v>
      </c>
      <c r="MG5" t="n">
        <v>0</v>
      </c>
      <c r="MH5" t="n">
        <v>0</v>
      </c>
      <c r="MI5" t="inlineStr">
        <is>
          <t>Pendidikan anak (mengantar sekolah, menemani anak belajar, menyiapkan bekal dsb) Aktivitas sosial diluar rumah (misalnya, berkumpul dengan tetangga, mengikuti kegiatan PKK, dsb) Istirahat</t>
        </is>
      </c>
      <c r="MJ5" t="n">
        <v>1</v>
      </c>
      <c r="MK5" t="n">
        <v>1</v>
      </c>
      <c r="ML5" t="n">
        <v>1</v>
      </c>
      <c r="MM5" t="n">
        <v>0</v>
      </c>
      <c r="MN5" t="n">
        <v>0</v>
      </c>
      <c r="MO5" t="n">
        <v>0</v>
      </c>
      <c r="MP5" t="n">
        <v/>
      </c>
      <c r="MQ5" t="n">
        <v/>
      </c>
      <c r="MR5" t="inlineStr">
        <is>
          <t>karena pulang sudah sore, jadi waktu untuk pelihara babi</t>
        </is>
      </c>
      <c r="MS5" t="inlineStr">
        <is>
          <t>kumpul keluarga kalau ada undangan</t>
        </is>
      </c>
      <c r="MT5" t="n">
        <v/>
      </c>
      <c r="MU5" t="inlineStr">
        <is>
          <t>Tidak</t>
        </is>
      </c>
      <c r="MV5" t="n">
        <v/>
      </c>
      <c r="MW5" t="n">
        <v/>
      </c>
      <c r="MX5" t="n">
        <v/>
      </c>
      <c r="MY5" t="n">
        <v/>
      </c>
      <c r="MZ5" t="n">
        <v/>
      </c>
      <c r="NA5" t="n">
        <v/>
      </c>
      <c r="NB5" t="n">
        <v/>
      </c>
      <c r="NC5" t="n">
        <v/>
      </c>
      <c r="ND5" t="n">
        <v/>
      </c>
      <c r="NE5" t="n">
        <v/>
      </c>
      <c r="NF5" t="n">
        <v/>
      </c>
      <c r="NG5" t="n">
        <v/>
      </c>
      <c r="NH5" t="n">
        <v/>
      </c>
      <c r="NI5" t="n">
        <v/>
      </c>
      <c r="NJ5" t="n">
        <v/>
      </c>
      <c r="NK5" t="n">
        <v/>
      </c>
      <c r="NL5" t="inlineStr">
        <is>
          <t>Ya</t>
        </is>
      </c>
      <c r="NM5" t="inlineStr">
        <is>
          <t>Kombinasi dana mandiri dan dana hibah</t>
        </is>
      </c>
      <c r="NN5" t="inlineStr">
        <is>
          <t>1.000.001-3.000.000</t>
        </is>
      </c>
      <c r="NO5" t="inlineStr">
        <is>
          <t>Yayasan Rumah Energi atau BIRU</t>
        </is>
      </c>
      <c r="NP5" t="n">
        <v/>
      </c>
      <c r="NQ5" t="n">
        <v/>
      </c>
      <c r="NR5" t="n">
        <v/>
      </c>
      <c r="NS5" t="n">
        <v/>
      </c>
      <c r="NT5" t="n">
        <v/>
      </c>
      <c r="NU5" t="n">
        <v/>
      </c>
      <c r="NV5" t="inlineStr">
        <is>
          <t>Anggota keluarga - Laki-laki dewasa</t>
        </is>
      </c>
      <c r="NW5" t="n">
        <v/>
      </c>
      <c r="NX5" t="inlineStr">
        <is>
          <t>Sedikit meningkat</t>
        </is>
      </c>
      <c r="NY5" t="n">
        <v>15</v>
      </c>
      <c r="NZ5" t="n">
        <v>10</v>
      </c>
      <c r="OA5" t="n">
        <v>5</v>
      </c>
      <c r="OB5" t="n">
        <v>0</v>
      </c>
      <c r="OC5" t="n">
        <v>20</v>
      </c>
      <c r="OD5" t="n">
        <v>0</v>
      </c>
      <c r="OE5" t="inlineStr">
        <is>
          <t>Lebih baik</t>
        </is>
      </c>
      <c r="OF5" t="inlineStr">
        <is>
          <t>Jauh lebih baik (beda waktu memasak lebih cepat setengah jam atau lebih, ATAU tidak lagi ada rasa/bau makanan yang berubah, ATAU alasan lainnya)</t>
        </is>
      </c>
      <c r="OG5" t="inlineStr">
        <is>
          <t>Ya</t>
        </is>
      </c>
      <c r="OH5" t="n">
        <v>0</v>
      </c>
      <c r="OI5" t="n">
        <v>0</v>
      </c>
      <c r="OJ5" t="n">
        <v>0</v>
      </c>
      <c r="OK5" t="n">
        <v>1</v>
      </c>
      <c r="OL5" t="n">
        <v>0</v>
      </c>
      <c r="OM5" t="n">
        <v>0</v>
      </c>
      <c r="ON5" t="n">
        <v>0</v>
      </c>
      <c r="OO5" t="n">
        <v>0</v>
      </c>
      <c r="OP5" t="inlineStr">
        <is>
          <t>Babi ternak</t>
        </is>
      </c>
      <c r="OQ5" t="n">
        <v>0</v>
      </c>
      <c r="OR5" t="n">
        <v>0</v>
      </c>
      <c r="OS5" t="n">
        <v>0</v>
      </c>
      <c r="OT5" t="n">
        <v>1</v>
      </c>
      <c r="OU5" t="n">
        <v>0</v>
      </c>
      <c r="OV5" t="n">
        <v>0</v>
      </c>
      <c r="OW5" t="n">
        <v>0</v>
      </c>
      <c r="OX5" t="n">
        <v>0</v>
      </c>
      <c r="OY5" t="n">
        <v>0</v>
      </c>
      <c r="OZ5" t="inlineStr">
        <is>
          <t>Babi ternak</t>
        </is>
      </c>
      <c r="PA5" t="n">
        <v>0</v>
      </c>
      <c r="PB5" t="n">
        <v>0</v>
      </c>
      <c r="PC5" t="n">
        <v>0</v>
      </c>
      <c r="PD5" t="n">
        <v>1</v>
      </c>
      <c r="PE5" t="n">
        <v>0</v>
      </c>
      <c r="PF5" t="n">
        <v>0</v>
      </c>
      <c r="PG5" t="n">
        <v>0</v>
      </c>
      <c r="PH5" t="n">
        <v>0</v>
      </c>
      <c r="PI5" t="n">
        <v>0</v>
      </c>
      <c r="PJ5" t="inlineStr">
        <is>
          <t>Babi ternak</t>
        </is>
      </c>
      <c r="PK5" t="n">
        <v>0</v>
      </c>
      <c r="PL5" t="n">
        <v>0</v>
      </c>
      <c r="PM5" t="n">
        <v>0</v>
      </c>
      <c r="PN5" t="n">
        <v>1</v>
      </c>
      <c r="PO5" t="n">
        <v>0</v>
      </c>
      <c r="PP5" t="n">
        <v>0</v>
      </c>
      <c r="PQ5" t="n">
        <v>0</v>
      </c>
      <c r="PR5" t="n">
        <v>0</v>
      </c>
      <c r="PS5" t="n">
        <v>0</v>
      </c>
      <c r="PT5" t="n">
        <v/>
      </c>
      <c r="PU5" t="n">
        <v/>
      </c>
      <c r="PV5" t="n">
        <v/>
      </c>
      <c r="PW5" t="n">
        <v/>
      </c>
      <c r="PX5" t="n">
        <v/>
      </c>
      <c r="PY5" t="n">
        <v/>
      </c>
      <c r="PZ5" t="n">
        <v/>
      </c>
      <c r="QA5" t="n">
        <v/>
      </c>
      <c r="QB5" t="n">
        <v/>
      </c>
      <c r="QC5" t="n">
        <v/>
      </c>
      <c r="QD5" t="n">
        <v/>
      </c>
      <c r="QE5" t="n">
        <v/>
      </c>
      <c r="QF5" t="n">
        <v/>
      </c>
      <c r="QG5" t="n">
        <v/>
      </c>
      <c r="QH5" t="n">
        <v/>
      </c>
      <c r="QI5" t="n">
        <v/>
      </c>
      <c r="QJ5" t="n">
        <v/>
      </c>
      <c r="QK5" t="n">
        <v/>
      </c>
      <c r="QL5" t="n">
        <v/>
      </c>
      <c r="QM5" t="n">
        <v/>
      </c>
      <c r="QN5" t="n">
        <v/>
      </c>
      <c r="QO5" t="n">
        <v/>
      </c>
      <c r="QP5" t="n">
        <v/>
      </c>
      <c r="QQ5" t="n">
        <v/>
      </c>
      <c r="QR5" t="n">
        <v/>
      </c>
      <c r="QS5" t="n">
        <v/>
      </c>
      <c r="QT5" t="n">
        <v/>
      </c>
      <c r="QU5" t="n">
        <v/>
      </c>
      <c r="QV5" t="inlineStr">
        <is>
          <t>1-Disebarkan ke lahan terbuka</t>
        </is>
      </c>
      <c r="QW5" t="n">
        <v>0</v>
      </c>
      <c r="QX5" t="n">
        <v>0</v>
      </c>
      <c r="QY5" t="n">
        <v>0</v>
      </c>
      <c r="QZ5" t="n">
        <v>0</v>
      </c>
      <c r="RA5" t="n">
        <v>0</v>
      </c>
      <c r="RB5" t="n">
        <v>1</v>
      </c>
      <c r="RC5" t="n">
        <v>0</v>
      </c>
      <c r="RD5" t="n">
        <v>0</v>
      </c>
      <c r="RE5" t="n">
        <v>0</v>
      </c>
      <c r="RF5" t="n">
        <v/>
      </c>
      <c r="RG5" t="n">
        <v/>
      </c>
      <c r="RH5" t="n">
        <v/>
      </c>
      <c r="RI5" t="n">
        <v/>
      </c>
      <c r="RJ5" t="n">
        <v/>
      </c>
      <c r="RK5" t="n">
        <v/>
      </c>
      <c r="RL5" t="n">
        <v/>
      </c>
      <c r="RM5" t="n">
        <v/>
      </c>
      <c r="RN5" t="n">
        <v/>
      </c>
      <c r="RO5" t="n">
        <v/>
      </c>
      <c r="RP5" t="n">
        <v/>
      </c>
      <c r="RQ5" t="n">
        <v/>
      </c>
      <c r="RR5" t="n">
        <v/>
      </c>
      <c r="RS5" t="n">
        <v/>
      </c>
      <c r="RT5" t="n">
        <v/>
      </c>
      <c r="RU5" t="n">
        <v/>
      </c>
      <c r="RV5" t="n">
        <v/>
      </c>
      <c r="RW5" t="n">
        <v/>
      </c>
      <c r="RX5" t="n">
        <v/>
      </c>
      <c r="RY5" t="n">
        <v/>
      </c>
      <c r="RZ5" t="n">
        <v/>
      </c>
      <c r="SA5" t="n">
        <v/>
      </c>
      <c r="SB5" t="n">
        <v/>
      </c>
      <c r="SC5" t="n">
        <v/>
      </c>
      <c r="SD5" t="n">
        <v/>
      </c>
      <c r="SE5" t="n">
        <v/>
      </c>
      <c r="SF5" t="n">
        <v/>
      </c>
      <c r="SG5" t="n">
        <v/>
      </c>
      <c r="SH5" t="n">
        <v/>
      </c>
      <c r="SI5" t="n">
        <v/>
      </c>
      <c r="SJ5" t="n">
        <v/>
      </c>
      <c r="SK5" t="n">
        <v/>
      </c>
      <c r="SL5" t="n">
        <v/>
      </c>
      <c r="SM5" t="n">
        <v/>
      </c>
      <c r="SN5" t="n">
        <v/>
      </c>
      <c r="SO5" t="n">
        <v/>
      </c>
      <c r="SP5" t="n">
        <v/>
      </c>
      <c r="SQ5" t="n">
        <v/>
      </c>
      <c r="SR5" t="n">
        <v/>
      </c>
      <c r="SS5" t="n">
        <v/>
      </c>
      <c r="ST5" t="n">
        <v/>
      </c>
      <c r="SU5" t="n">
        <v/>
      </c>
      <c r="SV5" t="n">
        <v/>
      </c>
      <c r="SW5" t="n">
        <v/>
      </c>
      <c r="SX5" t="n">
        <v/>
      </c>
      <c r="SY5" t="n">
        <v/>
      </c>
      <c r="SZ5" t="n">
        <v/>
      </c>
      <c r="TA5" t="n">
        <v/>
      </c>
      <c r="TB5" t="n">
        <v>4</v>
      </c>
      <c r="TC5" t="n">
        <v/>
      </c>
      <c r="TD5" t="n">
        <v/>
      </c>
      <c r="TE5" t="n">
        <v/>
      </c>
      <c r="TF5" t="n">
        <v/>
      </c>
      <c r="TG5" t="n">
        <v/>
      </c>
      <c r="TH5" t="n">
        <v/>
      </c>
      <c r="TI5" t="n">
        <v/>
      </c>
      <c r="TJ5" t="n">
        <v/>
      </c>
      <c r="TK5" t="n">
        <v/>
      </c>
      <c r="TL5" t="n">
        <v/>
      </c>
      <c r="TM5" t="n">
        <v/>
      </c>
      <c r="TN5" t="n">
        <v/>
      </c>
      <c r="TO5" t="n">
        <v/>
      </c>
      <c r="TP5" t="n">
        <v/>
      </c>
      <c r="TQ5" t="n">
        <v/>
      </c>
      <c r="TR5" t="n">
        <v/>
      </c>
      <c r="TS5" t="n">
        <v/>
      </c>
      <c r="TT5" t="n">
        <v/>
      </c>
      <c r="TU5" t="n">
        <v/>
      </c>
      <c r="TV5" t="n">
        <v/>
      </c>
      <c r="TW5" t="n">
        <v/>
      </c>
      <c r="TX5" t="n">
        <v/>
      </c>
      <c r="TY5" t="n">
        <v/>
      </c>
      <c r="TZ5" t="n">
        <v/>
      </c>
      <c r="UA5" t="n">
        <v/>
      </c>
      <c r="UB5" t="n">
        <v/>
      </c>
      <c r="UC5" t="n">
        <v/>
      </c>
      <c r="UD5" t="n">
        <v/>
      </c>
      <c r="UE5" t="n">
        <v/>
      </c>
      <c r="UF5" t="n">
        <v/>
      </c>
      <c r="UG5" t="n">
        <v/>
      </c>
      <c r="UH5" t="n">
        <v/>
      </c>
      <c r="UI5" t="n">
        <v/>
      </c>
      <c r="UJ5" t="n">
        <v/>
      </c>
      <c r="UK5" t="n">
        <v/>
      </c>
      <c r="UL5" t="n">
        <v/>
      </c>
      <c r="UM5" t="n">
        <v/>
      </c>
      <c r="UN5" t="n">
        <v/>
      </c>
      <c r="UO5" t="n">
        <v/>
      </c>
      <c r="UP5" t="n">
        <v/>
      </c>
      <c r="UQ5" t="n">
        <v/>
      </c>
      <c r="UR5" t="n">
        <v/>
      </c>
      <c r="US5" t="n">
        <v/>
      </c>
      <c r="UT5" t="n">
        <v/>
      </c>
      <c r="UU5" t="n">
        <v/>
      </c>
      <c r="UV5" t="n">
        <v/>
      </c>
      <c r="UW5" t="n">
        <v/>
      </c>
      <c r="UX5" t="inlineStr">
        <is>
          <t>Pemberian pakan di kandang</t>
        </is>
      </c>
      <c r="UY5" t="n">
        <v/>
      </c>
      <c r="UZ5" t="n">
        <v/>
      </c>
      <c r="VA5" t="n">
        <v/>
      </c>
      <c r="VB5" t="n">
        <v/>
      </c>
      <c r="VC5" t="n">
        <v/>
      </c>
      <c r="VD5" t="n">
        <v/>
      </c>
      <c r="VE5" t="n">
        <v/>
      </c>
      <c r="VF5" t="inlineStr">
        <is>
          <t>Jarang (2-3 minggu sekali)</t>
        </is>
      </c>
      <c r="VG5" t="n">
        <v/>
      </c>
      <c r="VH5" t="n">
        <v/>
      </c>
      <c r="VI5" t="n">
        <v/>
      </c>
      <c r="VJ5" t="n">
        <v/>
      </c>
      <c r="VK5" t="n">
        <v/>
      </c>
      <c r="VL5" t="n">
        <v/>
      </c>
      <c r="VM5" t="n">
        <v/>
      </c>
      <c r="VN5" t="inlineStr">
        <is>
          <t>Cukup (2-6 hari sekali)</t>
        </is>
      </c>
      <c r="VO5" t="n">
        <v/>
      </c>
      <c r="VP5" t="n">
        <v/>
      </c>
      <c r="VQ5" t="n">
        <v/>
      </c>
      <c r="VR5" t="n">
        <v/>
      </c>
      <c r="VS5" t="n">
        <v/>
      </c>
      <c r="VT5" t="n">
        <v/>
      </c>
      <c r="VU5" t="n">
        <v/>
      </c>
      <c r="VV5" t="n">
        <v/>
      </c>
      <c r="VW5" t="n">
        <v/>
      </c>
      <c r="VX5" t="n">
        <v/>
      </c>
      <c r="VY5" t="n">
        <v/>
      </c>
      <c r="VZ5" t="n">
        <v/>
      </c>
      <c r="WA5" t="n">
        <v/>
      </c>
      <c r="WB5" t="n">
        <v/>
      </c>
      <c r="WC5" t="n">
        <v/>
      </c>
      <c r="WD5" t="n">
        <v/>
      </c>
      <c r="WE5" t="n">
        <v/>
      </c>
      <c r="WF5" t="n">
        <v/>
      </c>
      <c r="WG5" t="n">
        <v/>
      </c>
      <c r="WH5" t="n">
        <v/>
      </c>
      <c r="WI5" t="n">
        <v/>
      </c>
      <c r="WJ5" t="n">
        <v/>
      </c>
      <c r="WK5" t="n">
        <v/>
      </c>
      <c r="WL5" t="n">
        <v/>
      </c>
      <c r="WM5" t="n">
        <v/>
      </c>
      <c r="WN5" t="n">
        <v/>
      </c>
      <c r="WO5" t="n">
        <v/>
      </c>
      <c r="WP5" t="n">
        <v/>
      </c>
      <c r="WQ5" t="n">
        <v/>
      </c>
      <c r="WR5" t="n">
        <v/>
      </c>
      <c r="WS5" t="n">
        <v/>
      </c>
      <c r="WT5" t="n">
        <v/>
      </c>
      <c r="WU5" t="n">
        <v/>
      </c>
      <c r="WV5" t="n">
        <v/>
      </c>
      <c r="WW5" t="n">
        <v/>
      </c>
      <c r="WX5" t="n">
        <v/>
      </c>
      <c r="WY5" t="n">
        <v/>
      </c>
      <c r="WZ5" t="n">
        <v/>
      </c>
      <c r="XA5" t="n">
        <v/>
      </c>
      <c r="XB5" t="inlineStr">
        <is>
          <t>5-Untuk disebar di tanah (dan dibajak)</t>
        </is>
      </c>
      <c r="XC5" t="n">
        <v>0</v>
      </c>
      <c r="XD5" t="n">
        <v>0</v>
      </c>
      <c r="XE5" t="n">
        <v>0</v>
      </c>
      <c r="XF5" t="n">
        <v>0</v>
      </c>
      <c r="XG5" t="n">
        <v>0</v>
      </c>
      <c r="XH5" t="n">
        <v>0</v>
      </c>
      <c r="XI5" t="n">
        <v>0</v>
      </c>
      <c r="XJ5" t="n">
        <v>1</v>
      </c>
      <c r="XK5" t="n">
        <v>0</v>
      </c>
      <c r="XL5" t="n">
        <v>0</v>
      </c>
      <c r="XM5" t="n">
        <v>0</v>
      </c>
      <c r="XN5" t="n">
        <v/>
      </c>
      <c r="XO5" t="n">
        <v/>
      </c>
      <c r="XP5" t="n">
        <v/>
      </c>
      <c r="XQ5" t="n">
        <v/>
      </c>
      <c r="XR5" t="n">
        <v/>
      </c>
      <c r="XS5" t="n">
        <v/>
      </c>
      <c r="XT5" t="n">
        <v/>
      </c>
      <c r="XU5" t="n">
        <v/>
      </c>
      <c r="XV5" t="n">
        <v/>
      </c>
      <c r="XW5" t="n">
        <v/>
      </c>
      <c r="XX5" t="n">
        <v/>
      </c>
      <c r="XY5" t="n">
        <v/>
      </c>
      <c r="XZ5" t="n">
        <v/>
      </c>
      <c r="YA5" t="n">
        <v/>
      </c>
      <c r="YB5" t="n">
        <v/>
      </c>
      <c r="YC5" t="n">
        <v/>
      </c>
      <c r="YD5" t="n">
        <v/>
      </c>
      <c r="YE5" t="n">
        <v/>
      </c>
      <c r="YF5" t="n">
        <v/>
      </c>
      <c r="YG5" t="n">
        <v/>
      </c>
      <c r="YH5" t="n">
        <v/>
      </c>
      <c r="YI5" t="n">
        <v/>
      </c>
      <c r="YJ5" t="n">
        <v/>
      </c>
      <c r="YK5" t="n">
        <v/>
      </c>
      <c r="YL5" t="n">
        <v/>
      </c>
      <c r="YM5" t="n">
        <v/>
      </c>
      <c r="YN5" t="n">
        <v/>
      </c>
      <c r="YO5" t="n">
        <v/>
      </c>
      <c r="YP5" t="n">
        <v/>
      </c>
      <c r="YQ5" t="n">
        <v/>
      </c>
      <c r="YR5" t="n">
        <v/>
      </c>
      <c r="YS5" t="n">
        <v/>
      </c>
      <c r="YT5" t="n">
        <v/>
      </c>
      <c r="YU5" t="n">
        <v/>
      </c>
      <c r="YV5" t="n">
        <v/>
      </c>
      <c r="YW5" t="n">
        <v/>
      </c>
      <c r="YX5" t="n">
        <v/>
      </c>
      <c r="YY5" t="n">
        <v/>
      </c>
      <c r="YZ5" t="n">
        <v/>
      </c>
      <c r="ZA5" t="n">
        <v/>
      </c>
      <c r="ZB5" t="n">
        <v/>
      </c>
      <c r="ZC5" t="n">
        <v/>
      </c>
      <c r="ZD5" t="n">
        <v/>
      </c>
      <c r="ZE5" t="n">
        <v/>
      </c>
      <c r="ZF5" t="n">
        <v/>
      </c>
      <c r="ZG5" t="n">
        <v/>
      </c>
      <c r="ZH5" t="n">
        <v/>
      </c>
      <c r="ZI5" t="n">
        <v/>
      </c>
      <c r="ZJ5" t="n">
        <v/>
      </c>
      <c r="ZK5" t="n">
        <v/>
      </c>
      <c r="ZL5" t="n">
        <v/>
      </c>
      <c r="ZM5" t="n">
        <v/>
      </c>
      <c r="ZN5" t="n">
        <v/>
      </c>
      <c r="ZO5" t="n">
        <v/>
      </c>
      <c r="ZP5" t="n">
        <v/>
      </c>
      <c r="ZQ5" t="n">
        <v/>
      </c>
      <c r="ZR5" t="n">
        <v/>
      </c>
      <c r="ZS5" t="n">
        <v/>
      </c>
      <c r="ZT5" t="n">
        <v/>
      </c>
      <c r="ZU5" t="n">
        <v/>
      </c>
      <c r="ZV5" t="n">
        <v/>
      </c>
      <c r="ZW5" t="n">
        <v/>
      </c>
      <c r="ZX5" t="n">
        <v/>
      </c>
      <c r="ZY5" t="n">
        <v/>
      </c>
      <c r="ZZ5" t="n">
        <v/>
      </c>
      <c r="AAA5" t="n">
        <v/>
      </c>
      <c r="AAB5" t="n">
        <v/>
      </c>
      <c r="AAC5" t="n">
        <v/>
      </c>
      <c r="AAD5" t="n">
        <v/>
      </c>
      <c r="AAE5" t="n">
        <v/>
      </c>
      <c r="AAF5" t="n">
        <v/>
      </c>
      <c r="AAG5" t="inlineStr">
        <is>
          <t>Pakan kering (misal: konsentrat, silase, pelet)</t>
        </is>
      </c>
      <c r="AAH5" t="n">
        <v/>
      </c>
      <c r="AAI5" t="n">
        <v/>
      </c>
      <c r="AAJ5" t="n">
        <v/>
      </c>
      <c r="AAK5" t="n">
        <v/>
      </c>
      <c r="AAL5" t="inlineStr">
        <is>
          <t>Tidak</t>
        </is>
      </c>
      <c r="AAM5" t="n">
        <v/>
      </c>
      <c r="AAN5" t="n">
        <v/>
      </c>
      <c r="AAO5" t="n">
        <v/>
      </c>
      <c r="AAP5" t="n">
        <v/>
      </c>
      <c r="AAQ5" t="n">
        <v/>
      </c>
      <c r="AAR5" t="inlineStr">
        <is>
          <t>Tidak</t>
        </is>
      </c>
      <c r="AAS5" t="inlineStr">
        <is>
          <t>Tidak mengetahui</t>
        </is>
      </c>
      <c r="AAT5" t="inlineStr">
        <is>
          <t>Didiamkan saja/dibiarkan di tempatnya (di bak/kolam penampung slurry)</t>
        </is>
      </c>
      <c r="AAU5" t="n">
        <v>0</v>
      </c>
      <c r="AAV5" t="n">
        <v>0</v>
      </c>
      <c r="AAW5" t="n">
        <v>0</v>
      </c>
      <c r="AAX5" t="n">
        <v>0</v>
      </c>
      <c r="AAY5" t="n">
        <v>0</v>
      </c>
      <c r="AAZ5" t="n">
        <v>1</v>
      </c>
      <c r="ABA5" t="n">
        <v>0</v>
      </c>
      <c r="ABB5" t="n">
        <v/>
      </c>
      <c r="ABC5" t="n">
        <v/>
      </c>
      <c r="ABD5" t="n">
        <v/>
      </c>
      <c r="ABE5" t="n">
        <v/>
      </c>
      <c r="ABF5" t="n">
        <v/>
      </c>
      <c r="ABG5" t="n">
        <v/>
      </c>
      <c r="ABH5" t="n">
        <v/>
      </c>
      <c r="ABI5" t="n">
        <v/>
      </c>
      <c r="ABJ5" t="n">
        <v/>
      </c>
      <c r="ABK5" t="n">
        <v/>
      </c>
      <c r="ABL5" t="n">
        <v/>
      </c>
      <c r="ABM5" t="n">
        <v/>
      </c>
      <c r="ABN5" t="n">
        <v/>
      </c>
      <c r="ABO5" t="n">
        <v/>
      </c>
      <c r="ABP5" t="n">
        <v/>
      </c>
      <c r="ABQ5" t="n">
        <v/>
      </c>
      <c r="ABR5" t="n">
        <v/>
      </c>
      <c r="ABS5" t="n">
        <v/>
      </c>
      <c r="ABT5" t="n">
        <v/>
      </c>
      <c r="ABU5" t="n">
        <v/>
      </c>
      <c r="ABV5" t="n">
        <v/>
      </c>
      <c r="ABW5" t="n">
        <v/>
      </c>
      <c r="ABX5" t="n">
        <v/>
      </c>
      <c r="ABY5" t="n">
        <v/>
      </c>
      <c r="ABZ5" t="n">
        <v/>
      </c>
      <c r="ACA5" t="n">
        <v/>
      </c>
      <c r="ACB5" t="n">
        <v/>
      </c>
      <c r="ACC5" t="n">
        <v/>
      </c>
      <c r="ACD5" t="n">
        <v/>
      </c>
      <c r="ACE5" t="n">
        <v/>
      </c>
      <c r="ACF5" t="n">
        <v/>
      </c>
      <c r="ACG5" t="n">
        <v/>
      </c>
      <c r="ACH5" t="n">
        <v/>
      </c>
      <c r="ACI5" t="n">
        <v/>
      </c>
      <c r="ACJ5" t="n">
        <v/>
      </c>
      <c r="ACK5" t="inlineStr">
        <is>
          <t>Belum tau bahwa bioslurry bagus untuk pupuk</t>
        </is>
      </c>
      <c r="ACL5" t="n">
        <v>0</v>
      </c>
      <c r="ACM5" t="n">
        <v>0</v>
      </c>
      <c r="ACN5" t="n">
        <v>0</v>
      </c>
      <c r="ACO5" t="n">
        <v>0</v>
      </c>
      <c r="ACP5" t="n">
        <v>1</v>
      </c>
      <c r="ACQ5" t="n">
        <v>0</v>
      </c>
      <c r="ACR5" t="n">
        <v>0</v>
      </c>
      <c r="ACS5" t="n">
        <v/>
      </c>
      <c r="ACT5" t="inlineStr">
        <is>
          <t>Tidak Ada</t>
        </is>
      </c>
      <c r="ACU5" t="inlineStr">
        <is>
          <t>Manfaat besar dan membantu kehidupan sehari-hari</t>
        </is>
      </c>
      <c r="ACV5" t="inlineStr">
        <is>
          <t>Berkurang</t>
        </is>
      </c>
      <c r="ACW5" t="inlineStr">
        <is>
          <t>Anggota keluarga - Perempuan dewasa</t>
        </is>
      </c>
      <c r="ACX5" t="inlineStr">
        <is>
          <t>Setuju</t>
        </is>
      </c>
      <c r="ACY5" t="inlineStr">
        <is>
          <t>Anggota keluarga - Laki-laki dewasa Anggota keluarga - Perempuan dewasa Anggota keluarga - Anak-anak</t>
        </is>
      </c>
      <c r="ACZ5" t="n">
        <v>1</v>
      </c>
      <c r="ADA5" t="n">
        <v>1</v>
      </c>
      <c r="ADB5" t="n">
        <v>1</v>
      </c>
      <c r="ADC5" t="n">
        <v>0</v>
      </c>
      <c r="ADD5" t="inlineStr">
        <is>
          <t>Puas</t>
        </is>
      </c>
      <c r="ADE5" t="inlineStr">
        <is>
          <t>Puas</t>
        </is>
      </c>
      <c r="ADF5" t="inlineStr">
        <is>
          <t>Sangat puas</t>
        </is>
      </c>
      <c r="ADG5" t="inlineStr">
        <is>
          <t>Puas</t>
        </is>
      </c>
      <c r="ADH5" t="inlineStr">
        <is>
          <t>Tidak</t>
        </is>
      </c>
      <c r="ADI5" t="n">
        <v/>
      </c>
      <c r="ADJ5" t="inlineStr">
        <is>
          <t>Cukup puas</t>
        </is>
      </c>
      <c r="ADK5" t="n">
        <v/>
      </c>
      <c r="ADL5" t="n">
        <v/>
      </c>
      <c r="ADM5" t="n">
        <v/>
      </c>
      <c r="ADN5" t="n">
        <v/>
      </c>
      <c r="ADO5" t="n">
        <v/>
      </c>
      <c r="ADP5" t="n">
        <v/>
      </c>
      <c r="ADQ5" t="n">
        <v/>
      </c>
      <c r="ADR5" t="n">
        <v/>
      </c>
      <c r="ADS5" t="n">
        <v/>
      </c>
      <c r="ADT5" t="n">
        <v/>
      </c>
      <c r="ADU5" t="inlineStr">
        <is>
          <t>Menghubungi CPO atau pendamping Memperbaiki sendiri</t>
        </is>
      </c>
      <c r="ADV5" t="n">
        <v>0</v>
      </c>
      <c r="ADW5" t="n">
        <v>0</v>
      </c>
      <c r="ADX5" t="n">
        <v>0</v>
      </c>
      <c r="ADY5" t="n">
        <v>0</v>
      </c>
      <c r="ADZ5" t="n">
        <v>1</v>
      </c>
      <c r="AEA5" t="n">
        <v>1</v>
      </c>
      <c r="AEB5" t="n">
        <v>0</v>
      </c>
      <c r="AEC5" t="n">
        <v>0</v>
      </c>
      <c r="AED5" t="inlineStr">
        <is>
          <t>Tidak Ada</t>
        </is>
      </c>
      <c r="AEE5" t="inlineStr">
        <is>
          <t>Laki-laki dewasa</t>
        </is>
      </c>
      <c r="AEF5" t="n">
        <v/>
      </c>
      <c r="AEG5" t="inlineStr">
        <is>
          <t>Menelepon atau WA langsung</t>
        </is>
      </c>
      <c r="AEH5" t="n">
        <v/>
      </c>
      <c r="AEI5" t="inlineStr">
        <is>
          <t>Mohon Biogasnya dan peralatan lainnya diperbaiki, karena biogas sangat membantu dan mudah digunakan</t>
        </is>
      </c>
      <c r="AEJ5" t="inlineStr">
        <is>
          <t>Kadang-kadang</t>
        </is>
      </c>
      <c r="AEK5" t="inlineStr">
        <is>
          <t>Pengurangan pengeluaran rumah tangga (bahan bakar minyak, pupuk, dll.) Lebih mudah mendapatkan energi Memasak lebih cepat Peningkatan kebersihan kandang ternak</t>
        </is>
      </c>
      <c r="AEL5" t="n">
        <v>1</v>
      </c>
      <c r="AEM5" t="n">
        <v>1</v>
      </c>
      <c r="AEN5" t="n">
        <v>0</v>
      </c>
      <c r="AEO5" t="n">
        <v>1</v>
      </c>
      <c r="AEP5" t="n">
        <v>0</v>
      </c>
      <c r="AEQ5" t="n">
        <v>0</v>
      </c>
      <c r="AER5" t="n">
        <v>1</v>
      </c>
      <c r="AES5" t="n">
        <v>0</v>
      </c>
      <c r="AET5" t="n">
        <v>0</v>
      </c>
      <c r="AEU5" t="n">
        <v>0</v>
      </c>
      <c r="AEV5" t="n">
        <v>0</v>
      </c>
      <c r="AEW5" t="n">
        <v>0</v>
      </c>
      <c r="AEX5" t="n">
        <v/>
      </c>
      <c r="AEY5" t="inlineStr">
        <is>
          <t>Memasak lebih aman</t>
        </is>
      </c>
      <c r="AEZ5" t="n">
        <v/>
      </c>
      <c r="AFA5" t="inlineStr">
        <is>
          <t>Yayasan Rumah Energi (YRE)</t>
        </is>
      </c>
      <c r="AFB5" t="n">
        <v/>
      </c>
      <c r="AFC5" t="inlineStr">
        <is>
          <t>Reaktor Dasilva-18_57_19.jpeg</t>
        </is>
      </c>
      <c r="AFD5" t="inlineStr">
        <is>
          <t>https://kf.kobotoolbox.org/api/v2/assets/avstPQqLr3Ab3ZdcVTXZ6f/data/683911169/attachments/attERmAQKKqHxNkdGKnX5Mac/</t>
        </is>
      </c>
      <c r="AFE5" t="inlineStr">
        <is>
          <t>Responden Dasilva 1-18_58_46.jpeg</t>
        </is>
      </c>
      <c r="AFF5" t="inlineStr">
        <is>
          <t>https://kf.kobotoolbox.org/api/v2/assets/avstPQqLr3Ab3ZdcVTXZ6f/data/683911169/attachments/attr72dYkFupeu7j4PpybcEg/</t>
        </is>
      </c>
      <c r="AFG5" t="inlineStr">
        <is>
          <t>Siti Suryani/Elvianto Hamanay</t>
        </is>
      </c>
      <c r="AFH5" t="n">
        <v/>
      </c>
      <c r="AFI5" t="n">
        <v/>
      </c>
    </row>
    <row r="6">
      <c r="A6" s="93" t="n">
        <v>46068</v>
      </c>
      <c r="B6" s="93" t="n">
        <v>46069</v>
      </c>
      <c r="C6" t="inlineStr">
        <is>
          <t>siti suryani/marselina ngongo</t>
        </is>
      </c>
      <c r="D6" t="inlineStr">
        <is>
          <t>farida handa may/chatrina anatje matelda ndjurumana</t>
        </is>
      </c>
      <c r="E6" t="n">
        <v>85147449556</v>
      </c>
      <c r="F6" t="inlineStr">
        <is>
          <t>-9.654777 120.264665</t>
        </is>
      </c>
      <c r="G6" t="n">
        <v>-9.654776999999999</v>
      </c>
      <c r="H6" t="n">
        <v>120.264665</v>
      </c>
      <c r="I6" t="n">
        <v>0</v>
      </c>
      <c r="J6" t="n">
        <v>0</v>
      </c>
      <c r="K6" t="inlineStr">
        <is>
          <t>-9.654777,  120.264665</t>
        </is>
      </c>
      <c r="L6" t="inlineStr">
        <is>
          <t>-9.654873 120.264769</t>
        </is>
      </c>
      <c r="M6" t="n">
        <v>-9.654873</v>
      </c>
      <c r="N6" t="n">
        <v>120.264769</v>
      </c>
      <c r="O6" t="n">
        <v>0</v>
      </c>
      <c r="P6" t="n">
        <v>0</v>
      </c>
      <c r="Q6" t="inlineStr">
        <is>
          <t>Lat -9.654873° Long 120.264769°</t>
        </is>
      </c>
      <c r="R6" t="inlineStr">
        <is>
          <t>NTT</t>
        </is>
      </c>
      <c r="S6" t="n">
        <v>0</v>
      </c>
      <c r="T6" t="n">
        <v>0</v>
      </c>
      <c r="U6" t="n">
        <v>0</v>
      </c>
      <c r="V6" t="n">
        <v>0</v>
      </c>
      <c r="W6" t="n">
        <v>0</v>
      </c>
      <c r="X6" t="n">
        <v>0</v>
      </c>
      <c r="Y6" t="n">
        <v>0</v>
      </c>
      <c r="Z6" t="n">
        <v>0</v>
      </c>
      <c r="AA6" t="n">
        <v>1</v>
      </c>
      <c r="AB6" t="n">
        <v>0</v>
      </c>
      <c r="AC6" t="inlineStr">
        <is>
          <t>SUMBA TIMUR</t>
        </is>
      </c>
      <c r="AD6" t="inlineStr">
        <is>
          <t>KOTA WAINGAPU</t>
        </is>
      </c>
      <c r="AE6" t="inlineStr">
        <is>
          <t>MATAWAI</t>
        </is>
      </c>
      <c r="AF6" t="inlineStr">
        <is>
          <t>YAYASAN ALAM LESTARI</t>
        </is>
      </c>
      <c r="AG6" t="inlineStr">
        <is>
          <t>ALP0047</t>
        </is>
      </c>
      <c r="AH6" t="n">
        <v>13</v>
      </c>
      <c r="AI6" t="inlineStr">
        <is>
          <t>VPA1</t>
        </is>
      </c>
      <c r="AJ6" t="inlineStr">
        <is>
          <t>Tidak aktif</t>
        </is>
      </c>
      <c r="AK6" t="n">
        <v>42</v>
      </c>
      <c r="AL6" t="inlineStr">
        <is>
          <t>Perempuan</t>
        </is>
      </c>
      <c r="AM6" t="inlineStr">
        <is>
          <t>Sudah menikah</t>
        </is>
      </c>
      <c r="AN6" t="inlineStr">
        <is>
          <t>Diploma/S1/Sederajat</t>
        </is>
      </c>
      <c r="AO6" t="inlineStr">
        <is>
          <t>Pegawai pemerintah</t>
        </is>
      </c>
      <c r="AP6" t="n">
        <v>0</v>
      </c>
      <c r="AQ6" t="n">
        <v>0</v>
      </c>
      <c r="AR6" t="n">
        <v>0</v>
      </c>
      <c r="AS6" t="n">
        <v>0</v>
      </c>
      <c r="AT6" t="n">
        <v>1</v>
      </c>
      <c r="AU6" t="n">
        <v>0</v>
      </c>
      <c r="AV6" t="n">
        <v>0</v>
      </c>
      <c r="AW6" t="n">
        <v>0</v>
      </c>
      <c r="AX6" t="n">
        <v/>
      </c>
      <c r="AY6" t="inlineStr">
        <is>
          <t>Wiraswasta</t>
        </is>
      </c>
      <c r="AZ6" t="n">
        <v>0</v>
      </c>
      <c r="BA6" t="n">
        <v>0</v>
      </c>
      <c r="BB6" t="n">
        <v>0</v>
      </c>
      <c r="BC6" t="n">
        <v>1</v>
      </c>
      <c r="BD6" t="n">
        <v>0</v>
      </c>
      <c r="BE6" t="n">
        <v>0</v>
      </c>
      <c r="BF6" t="n">
        <v>0</v>
      </c>
      <c r="BG6" t="n">
        <v>0</v>
      </c>
      <c r="BH6" t="n">
        <v/>
      </c>
      <c r="BI6" t="inlineStr">
        <is>
          <t>&gt;Rp3.500.000</t>
        </is>
      </c>
      <c r="BJ6" t="n">
        <v>1</v>
      </c>
      <c r="BK6" t="n">
        <v>3</v>
      </c>
      <c r="BL6" t="n">
        <v>2</v>
      </c>
      <c r="BM6" t="n">
        <v>1</v>
      </c>
      <c r="BN6" t="inlineStr">
        <is>
          <t>Milik sendiri</t>
        </is>
      </c>
      <c r="BO6" t="inlineStr">
        <is>
          <t>Permanen (dinding bata dan semen)</t>
        </is>
      </c>
      <c r="BP6" t="n">
        <v>1</v>
      </c>
      <c r="BQ6" t="n">
        <v>0</v>
      </c>
      <c r="BR6" t="n">
        <v>0</v>
      </c>
      <c r="BS6" t="n">
        <v>0</v>
      </c>
      <c r="BT6" t="n">
        <v>0</v>
      </c>
      <c r="BU6" t="n">
        <v/>
      </c>
      <c r="BV6" t="inlineStr">
        <is>
          <t>Keramik/ubin</t>
        </is>
      </c>
      <c r="BW6" t="n">
        <v>0</v>
      </c>
      <c r="BX6" t="n">
        <v>0</v>
      </c>
      <c r="BY6" t="n">
        <v>1</v>
      </c>
      <c r="BZ6" t="n">
        <v>0</v>
      </c>
      <c r="CA6" t="n">
        <v>0</v>
      </c>
      <c r="CB6" t="n">
        <v/>
      </c>
      <c r="CC6" t="inlineStr">
        <is>
          <t>Seng</t>
        </is>
      </c>
      <c r="CD6" t="n">
        <v>0</v>
      </c>
      <c r="CE6" t="n">
        <v>0</v>
      </c>
      <c r="CF6" t="n">
        <v>0</v>
      </c>
      <c r="CG6" t="n">
        <v>0</v>
      </c>
      <c r="CH6" t="n">
        <v>1</v>
      </c>
      <c r="CI6" t="n">
        <v>0</v>
      </c>
      <c r="CJ6" t="n">
        <v>0</v>
      </c>
      <c r="CK6" t="n">
        <v/>
      </c>
      <c r="CL6" t="inlineStr">
        <is>
          <t>Ya</t>
        </is>
      </c>
      <c r="CM6" t="n">
        <v>2018</v>
      </c>
      <c r="CN6" t="inlineStr">
        <is>
          <t>Fixed-Dome (Kubah Tetap)</t>
        </is>
      </c>
      <c r="CO6" t="inlineStr">
        <is>
          <t>2 m³ (1 ekor sapi, ±1,5 jam memasak/hari, ±15 kg slurry/hari)</t>
        </is>
      </c>
      <c r="CP6" t="inlineStr">
        <is>
          <t>Anggota keluarga - laki-laki</t>
        </is>
      </c>
      <c r="CQ6" t="n">
        <v>0</v>
      </c>
      <c r="CR6" t="n">
        <v>0</v>
      </c>
      <c r="CS6" t="n">
        <v>0</v>
      </c>
      <c r="CT6" t="n">
        <v>0</v>
      </c>
      <c r="CU6" t="n">
        <v>1</v>
      </c>
      <c r="CV6" t="n">
        <v>0</v>
      </c>
      <c r="CW6" t="n">
        <v>0</v>
      </c>
      <c r="CX6" t="n">
        <v>0</v>
      </c>
      <c r="CY6" t="inlineStr">
        <is>
          <t>Anggota keluarga - laki-laki</t>
        </is>
      </c>
      <c r="CZ6" t="n">
        <v>1</v>
      </c>
      <c r="DA6" t="n">
        <v>0</v>
      </c>
      <c r="DB6" t="n">
        <v>0</v>
      </c>
      <c r="DC6" t="n">
        <v/>
      </c>
      <c r="DD6" t="inlineStr">
        <is>
          <t>Anggota keluarga - laki-laki</t>
        </is>
      </c>
      <c r="DE6" t="n">
        <v>1</v>
      </c>
      <c r="DF6" t="n">
        <v>0</v>
      </c>
      <c r="DG6" t="n">
        <v>0</v>
      </c>
      <c r="DH6" t="n">
        <v>0</v>
      </c>
      <c r="DI6" t="n">
        <v/>
      </c>
      <c r="DJ6" t="inlineStr">
        <is>
          <t>Anggota keluarga - laki-laki CPO atau pendamping</t>
        </is>
      </c>
      <c r="DK6" t="n">
        <v>1</v>
      </c>
      <c r="DL6" t="n">
        <v>0</v>
      </c>
      <c r="DM6" t="n">
        <v>1</v>
      </c>
      <c r="DN6" t="n">
        <v>0</v>
      </c>
      <c r="DO6" t="n">
        <v/>
      </c>
      <c r="DP6" t="inlineStr">
        <is>
          <t>Tidak berfungsi sama sekali</t>
        </is>
      </c>
      <c r="DQ6" t="inlineStr">
        <is>
          <t>&gt;1 tahun yang lalu</t>
        </is>
      </c>
      <c r="DR6" t="inlineStr">
        <is>
          <t>Tidak ada ternak</t>
        </is>
      </c>
      <c r="DS6" t="n">
        <v/>
      </c>
      <c r="DT6" t="n">
        <v/>
      </c>
      <c r="DU6" t="n">
        <v/>
      </c>
      <c r="DV6" t="n">
        <v/>
      </c>
      <c r="DW6" t="n">
        <v/>
      </c>
      <c r="DX6" t="n">
        <v/>
      </c>
      <c r="DY6" t="n">
        <v/>
      </c>
      <c r="DZ6" t="n">
        <v/>
      </c>
      <c r="EA6" t="n">
        <v/>
      </c>
      <c r="EB6" t="n">
        <v/>
      </c>
      <c r="EC6" t="n">
        <v/>
      </c>
      <c r="ED6" t="n">
        <v/>
      </c>
      <c r="EE6" t="n">
        <v/>
      </c>
      <c r="EF6" t="n">
        <v/>
      </c>
      <c r="EG6" t="n">
        <v/>
      </c>
      <c r="EH6" t="n">
        <v/>
      </c>
      <c r="EI6" t="inlineStr">
        <is>
          <t>Tidak ada masalah</t>
        </is>
      </c>
      <c r="EJ6" t="n">
        <v>0</v>
      </c>
      <c r="EK6" t="n">
        <v>0</v>
      </c>
      <c r="EL6" t="n">
        <v>0</v>
      </c>
      <c r="EM6" t="n">
        <v>1</v>
      </c>
      <c r="EN6" t="n">
        <v>0</v>
      </c>
      <c r="EO6" t="n">
        <v/>
      </c>
      <c r="EP6" t="inlineStr">
        <is>
          <t>Ya, sangat jelas dan mudah diikuti</t>
        </is>
      </c>
      <c r="EQ6" t="inlineStr">
        <is>
          <t>Bukan pelatihan</t>
        </is>
      </c>
      <c r="ER6" t="inlineStr">
        <is>
          <t>CPO atau pendamping</t>
        </is>
      </c>
      <c r="ES6" t="n">
        <v>1</v>
      </c>
      <c r="ET6" t="n">
        <v>0</v>
      </c>
      <c r="EU6" t="n">
        <v>0</v>
      </c>
      <c r="EV6" t="n">
        <v>0</v>
      </c>
      <c r="EW6" t="n">
        <v/>
      </c>
      <c r="EX6" t="inlineStr">
        <is>
          <t>Anggota keluarga - Laki-laki</t>
        </is>
      </c>
      <c r="EY6" t="n">
        <v>1</v>
      </c>
      <c r="EZ6" t="n">
        <v>0</v>
      </c>
      <c r="FA6" t="n">
        <v>0</v>
      </c>
      <c r="FB6" t="n">
        <v/>
      </c>
      <c r="FC6" t="inlineStr">
        <is>
          <t>Setiap minggu</t>
        </is>
      </c>
      <c r="FD6" t="n">
        <v/>
      </c>
      <c r="FE6" t="inlineStr">
        <is>
          <t>Mengetahui</t>
        </is>
      </c>
      <c r="FF6" t="inlineStr">
        <is>
          <t>Selalu (setiap hari)</t>
        </is>
      </c>
      <c r="FG6" t="inlineStr">
        <is>
          <t>Mengetahui</t>
        </is>
      </c>
      <c r="FH6" t="inlineStr">
        <is>
          <t>Selalu (setiap hari)</t>
        </is>
      </c>
      <c r="FI6" t="inlineStr">
        <is>
          <t>Mengetahui</t>
        </is>
      </c>
      <c r="FJ6" t="inlineStr">
        <is>
          <t>Selalu (setiap hari)</t>
        </is>
      </c>
      <c r="FK6" t="inlineStr">
        <is>
          <t>Mengetahui</t>
        </is>
      </c>
      <c r="FL6" t="inlineStr">
        <is>
          <t>Tidak pernah</t>
        </is>
      </c>
      <c r="FM6" t="inlineStr">
        <is>
          <t>Mengetahui</t>
        </is>
      </c>
      <c r="FN6" t="inlineStr">
        <is>
          <t>Jarang (setiap bulan atau lebih)</t>
        </is>
      </c>
      <c r="FO6" t="inlineStr">
        <is>
          <t>Mengetahui</t>
        </is>
      </c>
      <c r="FP6" t="inlineStr">
        <is>
          <t>Tidak pernah</t>
        </is>
      </c>
      <c r="FQ6" t="inlineStr">
        <is>
          <t>Mengetahui</t>
        </is>
      </c>
      <c r="FR6" t="inlineStr">
        <is>
          <t>Ya</t>
        </is>
      </c>
      <c r="FS6" t="inlineStr">
        <is>
          <t>Mengetahui</t>
        </is>
      </c>
      <c r="FT6" t="inlineStr">
        <is>
          <t>Ya, selalu</t>
        </is>
      </c>
      <c r="FU6" t="inlineStr">
        <is>
          <t>Laki-laki dewasa Perempuan dewasa</t>
        </is>
      </c>
      <c r="FV6" t="n">
        <v>1</v>
      </c>
      <c r="FW6" t="n">
        <v>1</v>
      </c>
      <c r="FX6" t="n">
        <v>0</v>
      </c>
      <c r="FY6" t="n">
        <v>0</v>
      </c>
      <c r="FZ6" t="inlineStr">
        <is>
          <t>Memahami</t>
        </is>
      </c>
      <c r="GA6" t="inlineStr">
        <is>
          <t>CPO</t>
        </is>
      </c>
      <c r="GB6" t="n">
        <v>1</v>
      </c>
      <c r="GC6" t="n">
        <v>0</v>
      </c>
      <c r="GD6" t="n">
        <v>0</v>
      </c>
      <c r="GE6" t="n">
        <v>0</v>
      </c>
      <c r="GF6" t="n">
        <v/>
      </c>
      <c r="GG6" t="inlineStr">
        <is>
          <t>Sering</t>
        </is>
      </c>
      <c r="GH6" t="inlineStr">
        <is>
          <t>Ya</t>
        </is>
      </c>
      <c r="GI6" t="inlineStr">
        <is>
          <t>Tetangga Teman/keluarga</t>
        </is>
      </c>
      <c r="GJ6" t="n">
        <v>1</v>
      </c>
      <c r="GK6" t="n">
        <v>1</v>
      </c>
      <c r="GL6" t="n">
        <v>0</v>
      </c>
      <c r="GM6" t="n">
        <v>0</v>
      </c>
      <c r="GN6" t="n">
        <v/>
      </c>
      <c r="GO6" t="n">
        <v>5</v>
      </c>
      <c r="GP6" t="inlineStr">
        <is>
          <t>Sebagian</t>
        </is>
      </c>
      <c r="GQ6" t="inlineStr">
        <is>
          <t>Minyak tanah</t>
        </is>
      </c>
      <c r="GR6" t="n">
        <v>0</v>
      </c>
      <c r="GS6" t="n">
        <v>0</v>
      </c>
      <c r="GT6" t="n">
        <v>1</v>
      </c>
      <c r="GU6" t="n">
        <v>0</v>
      </c>
      <c r="GV6" t="n">
        <v>0</v>
      </c>
      <c r="GW6" t="n">
        <v>0</v>
      </c>
      <c r="GX6" t="n">
        <v>0</v>
      </c>
      <c r="GY6" t="n">
        <v/>
      </c>
      <c r="GZ6" t="inlineStr">
        <is>
          <t>Ya</t>
        </is>
      </c>
      <c r="HA6" t="n">
        <v/>
      </c>
      <c r="HB6" t="n">
        <v/>
      </c>
      <c r="HC6" t="n">
        <v/>
      </c>
      <c r="HD6" t="n">
        <v/>
      </c>
      <c r="HE6" t="n">
        <v/>
      </c>
      <c r="HF6" t="n">
        <v/>
      </c>
      <c r="HG6" t="n">
        <v/>
      </c>
      <c r="HH6" t="n">
        <v/>
      </c>
      <c r="HI6" t="n">
        <v/>
      </c>
      <c r="HJ6" t="n">
        <v/>
      </c>
      <c r="HK6" t="n">
        <v/>
      </c>
      <c r="HL6" t="n">
        <v/>
      </c>
      <c r="HM6" t="n">
        <v/>
      </c>
      <c r="HN6" t="n">
        <v/>
      </c>
      <c r="HO6" t="n">
        <v/>
      </c>
      <c r="HP6" t="n">
        <v/>
      </c>
      <c r="HQ6" t="n">
        <v/>
      </c>
      <c r="HR6" t="n">
        <v/>
      </c>
      <c r="HS6" t="n">
        <v/>
      </c>
      <c r="HT6" t="n">
        <v/>
      </c>
      <c r="HU6" t="n">
        <v/>
      </c>
      <c r="HV6" t="n">
        <v/>
      </c>
      <c r="HW6" t="n">
        <v/>
      </c>
      <c r="HX6" t="n">
        <v/>
      </c>
      <c r="HY6" t="n">
        <v/>
      </c>
      <c r="HZ6" t="n">
        <v/>
      </c>
      <c r="IA6" t="n">
        <v/>
      </c>
      <c r="IB6" t="n">
        <v/>
      </c>
      <c r="IC6" t="n">
        <v/>
      </c>
      <c r="ID6" t="n">
        <v/>
      </c>
      <c r="IE6" t="n">
        <v/>
      </c>
      <c r="IF6" t="n">
        <v/>
      </c>
      <c r="IG6" t="n">
        <v/>
      </c>
      <c r="IH6" t="n">
        <v/>
      </c>
      <c r="II6" t="n">
        <v>8</v>
      </c>
      <c r="IJ6" t="n">
        <v>48000</v>
      </c>
      <c r="IK6" t="inlineStr">
        <is>
          <t>15-30 kg</t>
        </is>
      </c>
      <c r="IL6" t="inlineStr">
        <is>
          <t>1-3 jam</t>
        </is>
      </c>
      <c r="IM6" t="inlineStr">
        <is>
          <t>Ya</t>
        </is>
      </c>
      <c r="IN6" t="inlineStr">
        <is>
          <t>Tidak</t>
        </is>
      </c>
      <c r="IO6" t="inlineStr">
        <is>
          <t>Jauh lebih bersih</t>
        </is>
      </c>
      <c r="IP6" t="inlineStr">
        <is>
          <t>Tidak pernah</t>
        </is>
      </c>
      <c r="IQ6" t="inlineStr">
        <is>
          <t>Tidak pernah</t>
        </is>
      </c>
      <c r="IR6" t="n">
        <v/>
      </c>
      <c r="IS6" t="n">
        <v/>
      </c>
      <c r="IT6" t="n">
        <v/>
      </c>
      <c r="IU6" t="n">
        <v/>
      </c>
      <c r="IV6" t="n">
        <v/>
      </c>
      <c r="IW6" t="n">
        <v/>
      </c>
      <c r="IX6" t="n">
        <v/>
      </c>
      <c r="IY6" t="n">
        <v/>
      </c>
      <c r="IZ6" t="inlineStr">
        <is>
          <t>Tidak pernah</t>
        </is>
      </c>
      <c r="JA6" t="n">
        <v/>
      </c>
      <c r="JB6" t="n">
        <v/>
      </c>
      <c r="JC6" t="n">
        <v/>
      </c>
      <c r="JD6" t="n">
        <v/>
      </c>
      <c r="JE6" t="n">
        <v/>
      </c>
      <c r="JF6" t="n">
        <v/>
      </c>
      <c r="JG6" t="n">
        <v/>
      </c>
      <c r="JH6" t="n">
        <v/>
      </c>
      <c r="JI6" t="inlineStr">
        <is>
          <t>Tidak pernah</t>
        </is>
      </c>
      <c r="JJ6" t="n">
        <v/>
      </c>
      <c r="JK6" t="n">
        <v/>
      </c>
      <c r="JL6" t="n">
        <v/>
      </c>
      <c r="JM6" t="n">
        <v/>
      </c>
      <c r="JN6" t="n">
        <v/>
      </c>
      <c r="JO6" t="n">
        <v/>
      </c>
      <c r="JP6" t="n">
        <v/>
      </c>
      <c r="JQ6" t="n">
        <v/>
      </c>
      <c r="JR6" t="inlineStr">
        <is>
          <t>Tidak pernah</t>
        </is>
      </c>
      <c r="JS6" t="n">
        <v/>
      </c>
      <c r="JT6" t="n">
        <v/>
      </c>
      <c r="JU6" t="n">
        <v/>
      </c>
      <c r="JV6" t="n">
        <v/>
      </c>
      <c r="JW6" t="n">
        <v/>
      </c>
      <c r="JX6" t="n">
        <v/>
      </c>
      <c r="JY6" t="n">
        <v/>
      </c>
      <c r="JZ6" t="n">
        <v/>
      </c>
      <c r="KA6" t="inlineStr">
        <is>
          <t>Tidak pernah</t>
        </is>
      </c>
      <c r="KB6" t="n">
        <v/>
      </c>
      <c r="KC6" t="n">
        <v/>
      </c>
      <c r="KD6" t="n">
        <v/>
      </c>
      <c r="KE6" t="n">
        <v/>
      </c>
      <c r="KF6" t="n">
        <v/>
      </c>
      <c r="KG6" t="n">
        <v/>
      </c>
      <c r="KH6" t="n">
        <v/>
      </c>
      <c r="KI6" t="n">
        <v/>
      </c>
      <c r="KJ6" t="inlineStr">
        <is>
          <t>Tidak pernah</t>
        </is>
      </c>
      <c r="KK6" t="n">
        <v/>
      </c>
      <c r="KL6" t="n">
        <v/>
      </c>
      <c r="KM6" t="n">
        <v/>
      </c>
      <c r="KN6" t="n">
        <v/>
      </c>
      <c r="KO6" t="n">
        <v/>
      </c>
      <c r="KP6" t="n">
        <v/>
      </c>
      <c r="KQ6" t="n">
        <v/>
      </c>
      <c r="KR6" t="n">
        <v/>
      </c>
      <c r="KS6" t="inlineStr">
        <is>
          <t>Tidak ada perubahan</t>
        </is>
      </c>
      <c r="KT6" t="inlineStr">
        <is>
          <t>0-1 kali</t>
        </is>
      </c>
      <c r="KU6" t="inlineStr">
        <is>
          <t>0-1 kali</t>
        </is>
      </c>
      <c r="KV6" t="inlineStr">
        <is>
          <t>Laki-laki dewasa Perempuan dewasa</t>
        </is>
      </c>
      <c r="KW6" t="n">
        <v>1</v>
      </c>
      <c r="KX6" t="n">
        <v>1</v>
      </c>
      <c r="KY6" t="n">
        <v>0</v>
      </c>
      <c r="KZ6" t="n">
        <v>0</v>
      </c>
      <c r="LA6" t="inlineStr">
        <is>
          <t>Jauh lebih baik</t>
        </is>
      </c>
      <c r="LB6" t="inlineStr">
        <is>
          <t>Jauh lebih baik</t>
        </is>
      </c>
      <c r="LC6" t="n">
        <v>0</v>
      </c>
      <c r="LD6" t="n">
        <v>1</v>
      </c>
      <c r="LE6" t="n">
        <v>0</v>
      </c>
      <c r="LF6" t="n">
        <v>0</v>
      </c>
      <c r="LG6" t="inlineStr">
        <is>
          <t>Tidak</t>
        </is>
      </c>
      <c r="LH6" t="n">
        <v/>
      </c>
      <c r="LI6" t="n">
        <v>0</v>
      </c>
      <c r="LJ6" t="inlineStr">
        <is>
          <t>Kebutuhan rumah tangga</t>
        </is>
      </c>
      <c r="LK6" t="n">
        <v>0</v>
      </c>
      <c r="LL6" t="n">
        <v>0</v>
      </c>
      <c r="LM6" t="n">
        <v>0</v>
      </c>
      <c r="LN6" t="n">
        <v>0</v>
      </c>
      <c r="LO6" t="n">
        <v>1</v>
      </c>
      <c r="LP6" t="n">
        <v>0</v>
      </c>
      <c r="LQ6" t="n">
        <v>0</v>
      </c>
      <c r="LR6" t="n">
        <v/>
      </c>
      <c r="LS6" t="n">
        <v>10</v>
      </c>
      <c r="LT6" t="n">
        <v>15</v>
      </c>
      <c r="LU6" t="n">
        <v>0</v>
      </c>
      <c r="LV6" t="n">
        <v>10</v>
      </c>
      <c r="LW6" t="n">
        <v>15</v>
      </c>
      <c r="LX6" t="n">
        <v>0</v>
      </c>
      <c r="LY6" t="n">
        <v>10</v>
      </c>
      <c r="LZ6" t="n">
        <v>15</v>
      </c>
      <c r="MA6" t="n">
        <v>0</v>
      </c>
      <c r="MB6" t="inlineStr">
        <is>
          <t>Ya</t>
        </is>
      </c>
      <c r="MC6" t="n">
        <v>0</v>
      </c>
      <c r="MD6" t="n">
        <v>0</v>
      </c>
      <c r="ME6" t="n">
        <v>15</v>
      </c>
      <c r="MF6" t="n">
        <v>15</v>
      </c>
      <c r="MG6" t="n">
        <v>0</v>
      </c>
      <c r="MH6" t="n">
        <v>0</v>
      </c>
      <c r="MI6" t="inlineStr">
        <is>
          <t>Aktivitas sosial diluar rumah (misalnya, berkumpul dengan tetangga, mengikuti kegiatan PKK, dsb) Istirahat</t>
        </is>
      </c>
      <c r="MJ6" t="n">
        <v>0</v>
      </c>
      <c r="MK6" t="n">
        <v>1</v>
      </c>
      <c r="ML6" t="n">
        <v>1</v>
      </c>
      <c r="MM6" t="n">
        <v>0</v>
      </c>
      <c r="MN6" t="n">
        <v>0</v>
      </c>
      <c r="MO6" t="n">
        <v>0</v>
      </c>
      <c r="MP6" t="n">
        <v/>
      </c>
      <c r="MQ6" t="n">
        <v/>
      </c>
      <c r="MR6" t="inlineStr">
        <is>
          <t>waktu tidak cukup</t>
        </is>
      </c>
      <c r="MS6" t="inlineStr">
        <is>
          <t>kedukaan di keluarga</t>
        </is>
      </c>
      <c r="MT6" t="n">
        <v/>
      </c>
      <c r="MU6" t="inlineStr">
        <is>
          <t>Tidak</t>
        </is>
      </c>
      <c r="MV6" t="n">
        <v/>
      </c>
      <c r="MW6" t="n">
        <v/>
      </c>
      <c r="MX6" t="n">
        <v/>
      </c>
      <c r="MY6" t="n">
        <v/>
      </c>
      <c r="MZ6" t="n">
        <v/>
      </c>
      <c r="NA6" t="n">
        <v/>
      </c>
      <c r="NB6" t="n">
        <v/>
      </c>
      <c r="NC6" t="n">
        <v/>
      </c>
      <c r="ND6" t="n">
        <v/>
      </c>
      <c r="NE6" t="n">
        <v/>
      </c>
      <c r="NF6" t="n">
        <v/>
      </c>
      <c r="NG6" t="n">
        <v/>
      </c>
      <c r="NH6" t="n">
        <v/>
      </c>
      <c r="NI6" t="n">
        <v/>
      </c>
      <c r="NJ6" t="n">
        <v/>
      </c>
      <c r="NK6" t="n">
        <v/>
      </c>
      <c r="NL6" t="inlineStr">
        <is>
          <t>Ya</t>
        </is>
      </c>
      <c r="NM6" t="inlineStr">
        <is>
          <t>Kombinasi dana mandiri dan dana hibah</t>
        </is>
      </c>
      <c r="NN6" t="inlineStr">
        <is>
          <t>1-1.000.000</t>
        </is>
      </c>
      <c r="NO6" t="inlineStr">
        <is>
          <t>Yayasan Rumah Energi atau BIRU</t>
        </is>
      </c>
      <c r="NP6" t="n">
        <v/>
      </c>
      <c r="NQ6" t="n">
        <v/>
      </c>
      <c r="NR6" t="n">
        <v/>
      </c>
      <c r="NS6" t="n">
        <v/>
      </c>
      <c r="NT6" t="n">
        <v/>
      </c>
      <c r="NU6" t="n">
        <v/>
      </c>
      <c r="NV6" t="inlineStr">
        <is>
          <t>Anggota keluarga - Laki-laki dewasa</t>
        </is>
      </c>
      <c r="NW6" t="n">
        <v/>
      </c>
      <c r="NX6" t="inlineStr">
        <is>
          <t>Sedikit meningkat</t>
        </is>
      </c>
      <c r="NY6" t="n">
        <v>45</v>
      </c>
      <c r="NZ6" t="n">
        <v>0</v>
      </c>
      <c r="OA6" t="n">
        <v>0</v>
      </c>
      <c r="OB6" t="n">
        <v>15</v>
      </c>
      <c r="OC6" t="n">
        <v>0</v>
      </c>
      <c r="OD6" t="n">
        <v>0</v>
      </c>
      <c r="OE6" t="inlineStr">
        <is>
          <t>Jauh lebih baik</t>
        </is>
      </c>
      <c r="OF6" t="inlineStr">
        <is>
          <t>Lebih baik (beda waktu memasak 5-30 menit, ATAU tidak lagi ada rasa/bau makanan yang berubah, ATAU alasan lainnya)</t>
        </is>
      </c>
      <c r="OG6" t="inlineStr">
        <is>
          <t>Ya</t>
        </is>
      </c>
      <c r="OH6" t="n">
        <v>0</v>
      </c>
      <c r="OI6" t="n">
        <v>0</v>
      </c>
      <c r="OJ6" t="n">
        <v>0</v>
      </c>
      <c r="OK6" t="n">
        <v>0</v>
      </c>
      <c r="OL6" t="n">
        <v>0</v>
      </c>
      <c r="OM6" t="n">
        <v>0</v>
      </c>
      <c r="ON6" t="n">
        <v>0</v>
      </c>
      <c r="OO6" t="n">
        <v>0</v>
      </c>
      <c r="OP6" t="inlineStr">
        <is>
          <t>Babi ternak Ayam Unggas lainnya</t>
        </is>
      </c>
      <c r="OQ6" t="n">
        <v>0</v>
      </c>
      <c r="OR6" t="n">
        <v>0</v>
      </c>
      <c r="OS6" t="n">
        <v>0</v>
      </c>
      <c r="OT6" t="n">
        <v>1</v>
      </c>
      <c r="OU6" t="n">
        <v>0</v>
      </c>
      <c r="OV6" t="n">
        <v>0</v>
      </c>
      <c r="OW6" t="n">
        <v>1</v>
      </c>
      <c r="OX6" t="n">
        <v>1</v>
      </c>
      <c r="OY6" t="n">
        <v>0</v>
      </c>
      <c r="OZ6" t="inlineStr">
        <is>
          <t>Babi ternak</t>
        </is>
      </c>
      <c r="PA6" t="n">
        <v>0</v>
      </c>
      <c r="PB6" t="n">
        <v>0</v>
      </c>
      <c r="PC6" t="n">
        <v>0</v>
      </c>
      <c r="PD6" t="n">
        <v>1</v>
      </c>
      <c r="PE6" t="n">
        <v>0</v>
      </c>
      <c r="PF6" t="n">
        <v>0</v>
      </c>
      <c r="PG6" t="n">
        <v>0</v>
      </c>
      <c r="PH6" t="n">
        <v>0</v>
      </c>
      <c r="PI6" t="n">
        <v>0</v>
      </c>
      <c r="PJ6" t="inlineStr">
        <is>
          <t>Babi ternak Ayam Unggas lainnya</t>
        </is>
      </c>
      <c r="PK6" t="n">
        <v>0</v>
      </c>
      <c r="PL6" t="n">
        <v>0</v>
      </c>
      <c r="PM6" t="n">
        <v>0</v>
      </c>
      <c r="PN6" t="n">
        <v>1</v>
      </c>
      <c r="PO6" t="n">
        <v>0</v>
      </c>
      <c r="PP6" t="n">
        <v>0</v>
      </c>
      <c r="PQ6" t="n">
        <v>1</v>
      </c>
      <c r="PR6" t="n">
        <v>1</v>
      </c>
      <c r="PS6" t="n">
        <v>0</v>
      </c>
      <c r="PT6" t="n">
        <v/>
      </c>
      <c r="PU6" t="n">
        <v/>
      </c>
      <c r="PV6" t="n">
        <v/>
      </c>
      <c r="PW6" t="n">
        <v/>
      </c>
      <c r="PX6" t="n">
        <v/>
      </c>
      <c r="PY6" t="n">
        <v/>
      </c>
      <c r="PZ6" t="n">
        <v/>
      </c>
      <c r="QA6" t="n">
        <v/>
      </c>
      <c r="QB6" t="n">
        <v/>
      </c>
      <c r="QC6" t="n">
        <v/>
      </c>
      <c r="QD6" t="n">
        <v/>
      </c>
      <c r="QE6" t="n">
        <v/>
      </c>
      <c r="QF6" t="n">
        <v/>
      </c>
      <c r="QG6" t="n">
        <v/>
      </c>
      <c r="QH6" t="n">
        <v/>
      </c>
      <c r="QI6" t="n">
        <v/>
      </c>
      <c r="QJ6" t="n">
        <v/>
      </c>
      <c r="QK6" t="n">
        <v/>
      </c>
      <c r="QL6" t="n">
        <v/>
      </c>
      <c r="QM6" t="n">
        <v/>
      </c>
      <c r="QN6" t="n">
        <v/>
      </c>
      <c r="QO6" t="n">
        <v/>
      </c>
      <c r="QP6" t="n">
        <v/>
      </c>
      <c r="QQ6" t="n">
        <v/>
      </c>
      <c r="QR6" t="n">
        <v/>
      </c>
      <c r="QS6" t="n">
        <v/>
      </c>
      <c r="QT6" t="n">
        <v/>
      </c>
      <c r="QU6" t="n">
        <v/>
      </c>
      <c r="QV6" t="inlineStr">
        <is>
          <t>4-Lainnya</t>
        </is>
      </c>
      <c r="QW6" t="n">
        <v>0</v>
      </c>
      <c r="QX6" t="n">
        <v>0</v>
      </c>
      <c r="QY6" t="n">
        <v>0</v>
      </c>
      <c r="QZ6" t="n">
        <v>0</v>
      </c>
      <c r="RA6" t="n">
        <v>0</v>
      </c>
      <c r="RB6" t="n">
        <v>0</v>
      </c>
      <c r="RC6" t="n">
        <v>0</v>
      </c>
      <c r="RD6" t="n">
        <v>0</v>
      </c>
      <c r="RE6" t="n">
        <v>1</v>
      </c>
      <c r="RF6" t="inlineStr">
        <is>
          <t>di pakai ke bunga</t>
        </is>
      </c>
      <c r="RG6" t="n">
        <v/>
      </c>
      <c r="RH6" t="n">
        <v/>
      </c>
      <c r="RI6" t="n">
        <v/>
      </c>
      <c r="RJ6" t="n">
        <v/>
      </c>
      <c r="RK6" t="n">
        <v/>
      </c>
      <c r="RL6" t="n">
        <v/>
      </c>
      <c r="RM6" t="n">
        <v/>
      </c>
      <c r="RN6" t="n">
        <v/>
      </c>
      <c r="RO6" t="n">
        <v/>
      </c>
      <c r="RP6" t="n">
        <v/>
      </c>
      <c r="RQ6" t="n">
        <v/>
      </c>
      <c r="RR6" t="n">
        <v/>
      </c>
      <c r="RS6" t="n">
        <v/>
      </c>
      <c r="RT6" t="n">
        <v/>
      </c>
      <c r="RU6" t="n">
        <v/>
      </c>
      <c r="RV6" t="n">
        <v/>
      </c>
      <c r="RW6" t="n">
        <v/>
      </c>
      <c r="RX6" t="n">
        <v/>
      </c>
      <c r="RY6" t="n">
        <v/>
      </c>
      <c r="RZ6" t="n">
        <v/>
      </c>
      <c r="SA6" t="n">
        <v/>
      </c>
      <c r="SB6" t="n">
        <v/>
      </c>
      <c r="SC6" t="inlineStr">
        <is>
          <t>1-Disebarkan ke lahan terbuka</t>
        </is>
      </c>
      <c r="SD6" t="n">
        <v>0</v>
      </c>
      <c r="SE6" t="n">
        <v>0</v>
      </c>
      <c r="SF6" t="n">
        <v>0</v>
      </c>
      <c r="SG6" t="n">
        <v>0</v>
      </c>
      <c r="SH6" t="n">
        <v>0</v>
      </c>
      <c r="SI6" t="n">
        <v>1</v>
      </c>
      <c r="SJ6" t="n">
        <v>0</v>
      </c>
      <c r="SK6" t="n">
        <v>0</v>
      </c>
      <c r="SL6" t="n">
        <v>1</v>
      </c>
      <c r="SM6" t="n">
        <v/>
      </c>
      <c r="SN6" t="inlineStr">
        <is>
          <t>1-Disebarkan ke lahan terbuka</t>
        </is>
      </c>
      <c r="SO6" t="n">
        <v>0</v>
      </c>
      <c r="SP6" t="n">
        <v>0</v>
      </c>
      <c r="SQ6" t="n">
        <v>0</v>
      </c>
      <c r="SR6" t="n">
        <v>0</v>
      </c>
      <c r="SS6" t="n">
        <v>0</v>
      </c>
      <c r="ST6" t="n">
        <v>1</v>
      </c>
      <c r="SU6" t="n">
        <v>0</v>
      </c>
      <c r="SV6" t="n">
        <v>0</v>
      </c>
      <c r="SW6" t="n">
        <v>0</v>
      </c>
      <c r="SX6" t="n">
        <v/>
      </c>
      <c r="SY6" t="n">
        <v/>
      </c>
      <c r="SZ6" t="n">
        <v/>
      </c>
      <c r="TA6" t="n">
        <v/>
      </c>
      <c r="TB6" t="n">
        <v>6</v>
      </c>
      <c r="TC6" t="n">
        <v/>
      </c>
      <c r="TD6" t="n">
        <v/>
      </c>
      <c r="TE6" t="n">
        <v>10</v>
      </c>
      <c r="TF6" t="n">
        <v>6</v>
      </c>
      <c r="TG6" t="n">
        <v/>
      </c>
      <c r="TH6" t="n">
        <v/>
      </c>
      <c r="TI6" t="n">
        <v/>
      </c>
      <c r="TJ6" t="n">
        <v/>
      </c>
      <c r="TK6" t="n">
        <v/>
      </c>
      <c r="TL6" t="n">
        <v/>
      </c>
      <c r="TM6" t="n">
        <v/>
      </c>
      <c r="TN6" t="n">
        <v/>
      </c>
      <c r="TO6" t="n">
        <v/>
      </c>
      <c r="TP6" t="n">
        <v/>
      </c>
      <c r="TQ6" t="n">
        <v/>
      </c>
      <c r="TR6" t="n">
        <v/>
      </c>
      <c r="TS6" t="n">
        <v/>
      </c>
      <c r="TT6" t="n">
        <v/>
      </c>
      <c r="TU6" t="n">
        <v/>
      </c>
      <c r="TV6" t="n">
        <v/>
      </c>
      <c r="TW6" t="n">
        <v/>
      </c>
      <c r="TX6" t="n">
        <v/>
      </c>
      <c r="TY6" t="n">
        <v/>
      </c>
      <c r="TZ6" t="n">
        <v/>
      </c>
      <c r="UA6" t="n">
        <v/>
      </c>
      <c r="UB6" t="n">
        <v/>
      </c>
      <c r="UC6" t="n">
        <v/>
      </c>
      <c r="UD6" t="n">
        <v/>
      </c>
      <c r="UE6" t="n">
        <v/>
      </c>
      <c r="UF6" t="n">
        <v/>
      </c>
      <c r="UG6" t="n">
        <v/>
      </c>
      <c r="UH6" t="n">
        <v/>
      </c>
      <c r="UI6" t="n">
        <v/>
      </c>
      <c r="UJ6" t="n">
        <v/>
      </c>
      <c r="UK6" t="n">
        <v/>
      </c>
      <c r="UL6" t="n">
        <v/>
      </c>
      <c r="UM6" t="n">
        <v/>
      </c>
      <c r="UN6" t="n">
        <v/>
      </c>
      <c r="UO6" t="n">
        <v/>
      </c>
      <c r="UP6" t="n">
        <v/>
      </c>
      <c r="UQ6" t="n">
        <v/>
      </c>
      <c r="UR6" t="n">
        <v/>
      </c>
      <c r="US6" t="n">
        <v/>
      </c>
      <c r="UT6" t="n">
        <v/>
      </c>
      <c r="UU6" t="n">
        <v/>
      </c>
      <c r="UV6" t="n">
        <v/>
      </c>
      <c r="UW6" t="n">
        <v/>
      </c>
      <c r="UX6" t="n">
        <v/>
      </c>
      <c r="UY6" t="n">
        <v/>
      </c>
      <c r="UZ6" t="n">
        <v/>
      </c>
      <c r="VA6" t="n">
        <v/>
      </c>
      <c r="VB6" t="n">
        <v/>
      </c>
      <c r="VC6" t="n">
        <v/>
      </c>
      <c r="VD6" t="n">
        <v/>
      </c>
      <c r="VE6" t="n">
        <v/>
      </c>
      <c r="VF6" t="n">
        <v/>
      </c>
      <c r="VG6" t="n">
        <v/>
      </c>
      <c r="VH6" t="n">
        <v/>
      </c>
      <c r="VI6" t="n">
        <v/>
      </c>
      <c r="VJ6" t="n">
        <v/>
      </c>
      <c r="VK6" t="n">
        <v/>
      </c>
      <c r="VL6" t="n">
        <v/>
      </c>
      <c r="VM6" t="n">
        <v/>
      </c>
      <c r="VN6" t="n">
        <v/>
      </c>
      <c r="VO6" t="n">
        <v/>
      </c>
      <c r="VP6" t="n">
        <v/>
      </c>
      <c r="VQ6" t="n">
        <v/>
      </c>
      <c r="VR6" t="n">
        <v/>
      </c>
      <c r="VS6" t="n">
        <v/>
      </c>
      <c r="VT6" t="n">
        <v/>
      </c>
      <c r="VU6" t="n">
        <v/>
      </c>
      <c r="VV6" t="n">
        <v/>
      </c>
      <c r="VW6" t="n">
        <v/>
      </c>
      <c r="VX6" t="n">
        <v/>
      </c>
      <c r="VY6" t="n">
        <v/>
      </c>
      <c r="VZ6" t="n">
        <v/>
      </c>
      <c r="WA6" t="n">
        <v/>
      </c>
      <c r="WB6" t="n">
        <v/>
      </c>
      <c r="WC6" t="n">
        <v/>
      </c>
      <c r="WD6" t="n">
        <v/>
      </c>
      <c r="WE6" t="n">
        <v/>
      </c>
      <c r="WF6" t="n">
        <v/>
      </c>
      <c r="WG6" t="n">
        <v/>
      </c>
      <c r="WH6" t="n">
        <v/>
      </c>
      <c r="WI6" t="n">
        <v/>
      </c>
      <c r="WJ6" t="n">
        <v/>
      </c>
      <c r="WK6" t="n">
        <v/>
      </c>
      <c r="WL6" t="n">
        <v/>
      </c>
      <c r="WM6" t="n">
        <v/>
      </c>
      <c r="WN6" t="n">
        <v/>
      </c>
      <c r="WO6" t="n">
        <v/>
      </c>
      <c r="WP6" t="n">
        <v/>
      </c>
      <c r="WQ6" t="n">
        <v/>
      </c>
      <c r="WR6" t="n">
        <v/>
      </c>
      <c r="WS6" t="n">
        <v/>
      </c>
      <c r="WT6" t="n">
        <v/>
      </c>
      <c r="WU6" t="n">
        <v/>
      </c>
      <c r="WV6" t="n">
        <v/>
      </c>
      <c r="WW6" t="n">
        <v/>
      </c>
      <c r="WX6" t="n">
        <v/>
      </c>
      <c r="WY6" t="n">
        <v/>
      </c>
      <c r="WZ6" t="n">
        <v/>
      </c>
      <c r="XA6" t="n">
        <v/>
      </c>
      <c r="XB6" t="n">
        <v/>
      </c>
      <c r="XC6" t="n">
        <v/>
      </c>
      <c r="XD6" t="n">
        <v/>
      </c>
      <c r="XE6" t="n">
        <v/>
      </c>
      <c r="XF6" t="n">
        <v/>
      </c>
      <c r="XG6" t="n">
        <v/>
      </c>
      <c r="XH6" t="n">
        <v/>
      </c>
      <c r="XI6" t="n">
        <v/>
      </c>
      <c r="XJ6" t="n">
        <v/>
      </c>
      <c r="XK6" t="n">
        <v/>
      </c>
      <c r="XL6" t="n">
        <v/>
      </c>
      <c r="XM6" t="n">
        <v/>
      </c>
      <c r="XN6" t="n">
        <v/>
      </c>
      <c r="XO6" t="n">
        <v/>
      </c>
      <c r="XP6" t="n">
        <v/>
      </c>
      <c r="XQ6" t="n">
        <v/>
      </c>
      <c r="XR6" t="n">
        <v/>
      </c>
      <c r="XS6" t="n">
        <v/>
      </c>
      <c r="XT6" t="n">
        <v/>
      </c>
      <c r="XU6" t="n">
        <v/>
      </c>
      <c r="XV6" t="n">
        <v/>
      </c>
      <c r="XW6" t="n">
        <v/>
      </c>
      <c r="XX6" t="n">
        <v/>
      </c>
      <c r="XY6" t="n">
        <v/>
      </c>
      <c r="XZ6" t="n">
        <v/>
      </c>
      <c r="YA6" t="n">
        <v/>
      </c>
      <c r="YB6" t="n">
        <v/>
      </c>
      <c r="YC6" t="n">
        <v/>
      </c>
      <c r="YD6" t="n">
        <v/>
      </c>
      <c r="YE6" t="n">
        <v/>
      </c>
      <c r="YF6" t="n">
        <v/>
      </c>
      <c r="YG6" t="n">
        <v/>
      </c>
      <c r="YH6" t="n">
        <v/>
      </c>
      <c r="YI6" t="n">
        <v/>
      </c>
      <c r="YJ6" t="n">
        <v/>
      </c>
      <c r="YK6" t="n">
        <v/>
      </c>
      <c r="YL6" t="n">
        <v/>
      </c>
      <c r="YM6" t="n">
        <v/>
      </c>
      <c r="YN6" t="n">
        <v/>
      </c>
      <c r="YO6" t="n">
        <v/>
      </c>
      <c r="YP6" t="n">
        <v/>
      </c>
      <c r="YQ6" t="n">
        <v/>
      </c>
      <c r="YR6" t="n">
        <v/>
      </c>
      <c r="YS6" t="n">
        <v/>
      </c>
      <c r="YT6" t="n">
        <v/>
      </c>
      <c r="YU6" t="n">
        <v/>
      </c>
      <c r="YV6" t="n">
        <v/>
      </c>
      <c r="YW6" t="n">
        <v/>
      </c>
      <c r="YX6" t="n">
        <v/>
      </c>
      <c r="YY6" t="n">
        <v/>
      </c>
      <c r="YZ6" t="n">
        <v/>
      </c>
      <c r="ZA6" t="n">
        <v/>
      </c>
      <c r="ZB6" t="n">
        <v/>
      </c>
      <c r="ZC6" t="n">
        <v/>
      </c>
      <c r="ZD6" t="n">
        <v/>
      </c>
      <c r="ZE6" t="n">
        <v/>
      </c>
      <c r="ZF6" t="n">
        <v/>
      </c>
      <c r="ZG6" t="n">
        <v/>
      </c>
      <c r="ZH6" t="n">
        <v/>
      </c>
      <c r="ZI6" t="n">
        <v/>
      </c>
      <c r="ZJ6" t="n">
        <v/>
      </c>
      <c r="ZK6" t="n">
        <v/>
      </c>
      <c r="ZL6" t="n">
        <v/>
      </c>
      <c r="ZM6" t="n">
        <v/>
      </c>
      <c r="ZN6" t="n">
        <v/>
      </c>
      <c r="ZO6" t="n">
        <v/>
      </c>
      <c r="ZP6" t="n">
        <v/>
      </c>
      <c r="ZQ6" t="n">
        <v/>
      </c>
      <c r="ZR6" t="n">
        <v/>
      </c>
      <c r="ZS6" t="n">
        <v/>
      </c>
      <c r="ZT6" t="n">
        <v/>
      </c>
      <c r="ZU6" t="n">
        <v/>
      </c>
      <c r="ZV6" t="n">
        <v/>
      </c>
      <c r="ZW6" t="n">
        <v/>
      </c>
      <c r="ZX6" t="n">
        <v/>
      </c>
      <c r="ZY6" t="n">
        <v/>
      </c>
      <c r="ZZ6" t="n">
        <v/>
      </c>
      <c r="AAA6" t="n">
        <v/>
      </c>
      <c r="AAB6" t="n">
        <v/>
      </c>
      <c r="AAC6" t="n">
        <v/>
      </c>
      <c r="AAD6" t="n">
        <v/>
      </c>
      <c r="AAE6" t="n">
        <v/>
      </c>
      <c r="AAF6" t="n">
        <v/>
      </c>
      <c r="AAG6" t="n">
        <v/>
      </c>
      <c r="AAH6" t="n">
        <v/>
      </c>
      <c r="AAI6" t="n">
        <v/>
      </c>
      <c r="AAJ6" t="n">
        <v/>
      </c>
      <c r="AAK6" t="n">
        <v/>
      </c>
      <c r="AAL6" t="inlineStr">
        <is>
          <t>Tidak</t>
        </is>
      </c>
      <c r="AAM6" t="n">
        <v/>
      </c>
      <c r="AAN6" t="n">
        <v/>
      </c>
      <c r="AAO6" t="n">
        <v/>
      </c>
      <c r="AAP6" t="n">
        <v/>
      </c>
      <c r="AAQ6" t="n">
        <v/>
      </c>
      <c r="AAR6" t="inlineStr">
        <is>
          <t>Tidak</t>
        </is>
      </c>
      <c r="AAS6" t="inlineStr">
        <is>
          <t>Mengetahui</t>
        </is>
      </c>
      <c r="AAT6" t="inlineStr">
        <is>
          <t>Diberikan gratis ke orang lain</t>
        </is>
      </c>
      <c r="AAU6" t="n">
        <v>0</v>
      </c>
      <c r="AAV6" t="n">
        <v>0</v>
      </c>
      <c r="AAW6" t="n">
        <v>0</v>
      </c>
      <c r="AAX6" t="n">
        <v>0</v>
      </c>
      <c r="AAY6" t="n">
        <v>1</v>
      </c>
      <c r="AAZ6" t="n">
        <v>0</v>
      </c>
      <c r="ABA6" t="n">
        <v>0</v>
      </c>
      <c r="ABB6" t="n">
        <v/>
      </c>
      <c r="ABC6" t="n">
        <v/>
      </c>
      <c r="ABD6" t="n">
        <v/>
      </c>
      <c r="ABE6" t="n">
        <v/>
      </c>
      <c r="ABF6" t="n">
        <v/>
      </c>
      <c r="ABG6" t="n">
        <v/>
      </c>
      <c r="ABH6" t="n">
        <v/>
      </c>
      <c r="ABI6" t="n">
        <v/>
      </c>
      <c r="ABJ6" t="n">
        <v/>
      </c>
      <c r="ABK6" t="n">
        <v/>
      </c>
      <c r="ABL6" t="n">
        <v/>
      </c>
      <c r="ABM6" t="n">
        <v/>
      </c>
      <c r="ABN6" t="n">
        <v/>
      </c>
      <c r="ABO6" t="n">
        <v/>
      </c>
      <c r="ABP6" t="n">
        <v/>
      </c>
      <c r="ABQ6" t="n">
        <v/>
      </c>
      <c r="ABR6" t="n">
        <v/>
      </c>
      <c r="ABS6" t="n">
        <v/>
      </c>
      <c r="ABT6" t="n">
        <v/>
      </c>
      <c r="ABU6" t="n">
        <v/>
      </c>
      <c r="ABV6" t="n">
        <v/>
      </c>
      <c r="ABW6" t="n">
        <v/>
      </c>
      <c r="ABX6" t="n">
        <v/>
      </c>
      <c r="ABY6" t="n">
        <v/>
      </c>
      <c r="ABZ6" t="n">
        <v/>
      </c>
      <c r="ACA6" t="n">
        <v/>
      </c>
      <c r="ACB6" t="n">
        <v/>
      </c>
      <c r="ACC6" t="n">
        <v/>
      </c>
      <c r="ACD6" t="n">
        <v/>
      </c>
      <c r="ACE6" t="n">
        <v/>
      </c>
      <c r="ACF6" t="n">
        <v/>
      </c>
      <c r="ACG6" t="n">
        <v/>
      </c>
      <c r="ACH6" t="n">
        <v/>
      </c>
      <c r="ACI6" t="n">
        <v/>
      </c>
      <c r="ACJ6" t="n">
        <v/>
      </c>
      <c r="ACK6" t="inlineStr">
        <is>
          <t>Tidak punya waktu mengumpulkannya</t>
        </is>
      </c>
      <c r="ACL6" t="n">
        <v>0</v>
      </c>
      <c r="ACM6" t="n">
        <v>0</v>
      </c>
      <c r="ACN6" t="n">
        <v>1</v>
      </c>
      <c r="ACO6" t="n">
        <v>0</v>
      </c>
      <c r="ACP6" t="n">
        <v>0</v>
      </c>
      <c r="ACQ6" t="n">
        <v>0</v>
      </c>
      <c r="ACR6" t="n">
        <v>0</v>
      </c>
      <c r="ACS6" t="n">
        <v/>
      </c>
      <c r="ACT6" t="inlineStr">
        <is>
          <t>Tidak Ada</t>
        </is>
      </c>
      <c r="ACU6" t="inlineStr">
        <is>
          <t>Manfaat besar dan membantu kehidupan sehari-hari</t>
        </is>
      </c>
      <c r="ACV6" t="inlineStr">
        <is>
          <t>Berkurang</t>
        </is>
      </c>
      <c r="ACW6" t="inlineStr">
        <is>
          <t>Anggota keluarga - Perempuan dewasa</t>
        </is>
      </c>
      <c r="ACX6" t="inlineStr">
        <is>
          <t>Setuju</t>
        </is>
      </c>
      <c r="ACY6" t="inlineStr">
        <is>
          <t>Anggota keluarga - Laki-laki dewasa Anggota keluarga - Perempuan dewasa</t>
        </is>
      </c>
      <c r="ACZ6" t="n">
        <v>1</v>
      </c>
      <c r="ADA6" t="n">
        <v>1</v>
      </c>
      <c r="ADB6" t="n">
        <v>0</v>
      </c>
      <c r="ADC6" t="n">
        <v>0</v>
      </c>
      <c r="ADD6" t="inlineStr">
        <is>
          <t>Puas</t>
        </is>
      </c>
      <c r="ADE6" t="inlineStr">
        <is>
          <t>Puas</t>
        </is>
      </c>
      <c r="ADF6" t="inlineStr">
        <is>
          <t>Puas</t>
        </is>
      </c>
      <c r="ADG6" t="inlineStr">
        <is>
          <t>Puas</t>
        </is>
      </c>
      <c r="ADH6" t="inlineStr">
        <is>
          <t>Ya</t>
        </is>
      </c>
      <c r="ADI6" t="inlineStr">
        <is>
          <t>kompor tetapi 2 tahun terakhir</t>
        </is>
      </c>
      <c r="ADJ6" t="inlineStr">
        <is>
          <t>Puas</t>
        </is>
      </c>
      <c r="ADK6" t="n">
        <v/>
      </c>
      <c r="ADL6" t="n">
        <v/>
      </c>
      <c r="ADM6" t="n">
        <v/>
      </c>
      <c r="ADN6" t="n">
        <v/>
      </c>
      <c r="ADO6" t="n">
        <v/>
      </c>
      <c r="ADP6" t="n">
        <v/>
      </c>
      <c r="ADQ6" t="n">
        <v/>
      </c>
      <c r="ADR6" t="n">
        <v/>
      </c>
      <c r="ADS6" t="n">
        <v/>
      </c>
      <c r="ADT6" t="n">
        <v/>
      </c>
      <c r="ADU6" t="inlineStr">
        <is>
          <t>Menghubungi CPO atau pendamping Memperbaiki sendiri</t>
        </is>
      </c>
      <c r="ADV6" t="n">
        <v>0</v>
      </c>
      <c r="ADW6" t="n">
        <v>0</v>
      </c>
      <c r="ADX6" t="n">
        <v>0</v>
      </c>
      <c r="ADY6" t="n">
        <v>0</v>
      </c>
      <c r="ADZ6" t="n">
        <v>1</v>
      </c>
      <c r="AEA6" t="n">
        <v>1</v>
      </c>
      <c r="AEB6" t="n">
        <v>0</v>
      </c>
      <c r="AEC6" t="n">
        <v>0</v>
      </c>
      <c r="AED6" t="inlineStr">
        <is>
          <t>Tidak ada</t>
        </is>
      </c>
      <c r="AEE6" t="inlineStr">
        <is>
          <t>Laki-laki dewasa</t>
        </is>
      </c>
      <c r="AEF6" t="n">
        <v/>
      </c>
      <c r="AEG6" t="inlineStr">
        <is>
          <t>Menelepon atau WA langsung</t>
        </is>
      </c>
      <c r="AEH6" t="n">
        <v/>
      </c>
      <c r="AEI6" t="inlineStr">
        <is>
          <t>meningkatkan dan menjaga keberadaan ternak dalam kandang</t>
        </is>
      </c>
      <c r="AEJ6" t="inlineStr">
        <is>
          <t>Kadang-kadang</t>
        </is>
      </c>
      <c r="AEK6"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6" t="n">
        <v>1</v>
      </c>
      <c r="AEM6" t="n">
        <v>1</v>
      </c>
      <c r="AEN6" t="n">
        <v>1</v>
      </c>
      <c r="AEO6" t="n">
        <v>1</v>
      </c>
      <c r="AEP6" t="n">
        <v>1</v>
      </c>
      <c r="AEQ6" t="n">
        <v>1</v>
      </c>
      <c r="AER6" t="n">
        <v>1</v>
      </c>
      <c r="AES6" t="n">
        <v>1</v>
      </c>
      <c r="AET6" t="n">
        <v>1</v>
      </c>
      <c r="AEU6" t="n">
        <v>0</v>
      </c>
      <c r="AEV6" t="n">
        <v>1</v>
      </c>
      <c r="AEW6" t="n">
        <v>0</v>
      </c>
      <c r="AEX6" t="n">
        <v/>
      </c>
      <c r="AEY6" t="inlineStr">
        <is>
          <t>Agar kandang lebih bersih</t>
        </is>
      </c>
      <c r="AEZ6" t="n">
        <v/>
      </c>
      <c r="AFA6" t="inlineStr">
        <is>
          <t>Tetangga / teman / saudara</t>
        </is>
      </c>
      <c r="AFB6" t="n">
        <v/>
      </c>
      <c r="AFC6" t="inlineStr">
        <is>
          <t>CHATRINA ANATJE MATELDA (reaktor biogas)-9_56_52.jpg</t>
        </is>
      </c>
      <c r="AFD6" t="inlineStr">
        <is>
          <t>https://kf.kobotoolbox.org/api/v2/assets/avstPQqLr3Ab3ZdcVTXZ6f/data/672742734/attachments/atteKeWLGJziofLDmt8wnZG2/</t>
        </is>
      </c>
      <c r="AFE6" t="inlineStr">
        <is>
          <t>CHATRINA ANATJE MATELDA (foto wawancara)-9_57_0.jpg</t>
        </is>
      </c>
      <c r="AFF6" t="inlineStr">
        <is>
          <t>https://kf.kobotoolbox.org/api/v2/assets/avstPQqLr3Ab3ZdcVTXZ6f/data/672742734/attachments/attEsRXQr5CjJJC2tpukCiS8/</t>
        </is>
      </c>
      <c r="AFG6" t="inlineStr">
        <is>
          <t>Siti Suryani/Marselina Ngongo</t>
        </is>
      </c>
      <c r="AFH6" t="n">
        <v/>
      </c>
      <c r="AFI6" t="n">
        <v/>
      </c>
    </row>
    <row r="7">
      <c r="A7" s="93" t="n">
        <v>46070</v>
      </c>
      <c r="B7" s="93" t="n">
        <v>46070</v>
      </c>
      <c r="C7" t="inlineStr">
        <is>
          <t>siti suryani/marselina ngongo</t>
        </is>
      </c>
      <c r="D7" t="inlineStr">
        <is>
          <t>femilusiana/benyamin moekoe</t>
        </is>
      </c>
      <c r="E7" t="n">
        <v>85257028505</v>
      </c>
      <c r="F7" t="inlineStr">
        <is>
          <t>-9.65506 120.269035</t>
        </is>
      </c>
      <c r="G7" t="n">
        <v>-9.655060000000001</v>
      </c>
      <c r="H7" t="n">
        <v>120.269035</v>
      </c>
      <c r="I7" t="n">
        <v>0</v>
      </c>
      <c r="J7" t="n">
        <v>0</v>
      </c>
      <c r="K7" t="inlineStr">
        <is>
          <t>-9.65506,  120.269035</t>
        </is>
      </c>
      <c r="L7" t="inlineStr">
        <is>
          <t>-9.655313 120.263194</t>
        </is>
      </c>
      <c r="M7" t="n">
        <v>-9.655313</v>
      </c>
      <c r="N7" t="n">
        <v>120.263194</v>
      </c>
      <c r="O7" t="n">
        <v>0</v>
      </c>
      <c r="P7" t="n">
        <v>0</v>
      </c>
      <c r="Q7" t="inlineStr">
        <is>
          <t>Lat -9.655313° Long 120.263194°</t>
        </is>
      </c>
      <c r="R7" t="inlineStr">
        <is>
          <t>NTT</t>
        </is>
      </c>
      <c r="S7" t="n">
        <v>0</v>
      </c>
      <c r="T7" t="n">
        <v>0</v>
      </c>
      <c r="U7" t="n">
        <v>0</v>
      </c>
      <c r="V7" t="n">
        <v>0</v>
      </c>
      <c r="W7" t="n">
        <v>0</v>
      </c>
      <c r="X7" t="n">
        <v>0</v>
      </c>
      <c r="Y7" t="n">
        <v>0</v>
      </c>
      <c r="Z7" t="n">
        <v>0</v>
      </c>
      <c r="AA7" t="n">
        <v>1</v>
      </c>
      <c r="AB7" t="n">
        <v>0</v>
      </c>
      <c r="AC7" t="inlineStr">
        <is>
          <t>SUMBA TIMUR</t>
        </is>
      </c>
      <c r="AD7" t="inlineStr">
        <is>
          <t>KOTA WAINGAPU</t>
        </is>
      </c>
      <c r="AE7" t="inlineStr">
        <is>
          <t>MATAWAI</t>
        </is>
      </c>
      <c r="AF7" t="inlineStr">
        <is>
          <t>YAYASAN ALAM LESTARI</t>
        </is>
      </c>
      <c r="AG7" t="inlineStr">
        <is>
          <t>ALP0021</t>
        </is>
      </c>
      <c r="AH7" t="n">
        <v>14</v>
      </c>
      <c r="AI7" t="inlineStr">
        <is>
          <t>VPA1</t>
        </is>
      </c>
      <c r="AJ7" t="inlineStr">
        <is>
          <t>Tidak aktif</t>
        </is>
      </c>
      <c r="AK7" t="n">
        <v>43</v>
      </c>
      <c r="AL7" t="inlineStr">
        <is>
          <t>Perempuan</t>
        </is>
      </c>
      <c r="AM7" t="inlineStr">
        <is>
          <t>Sudah menikah</t>
        </is>
      </c>
      <c r="AN7" t="inlineStr">
        <is>
          <t>SMP/Sederajat</t>
        </is>
      </c>
      <c r="AO7" t="inlineStr">
        <is>
          <t>Lainnya</t>
        </is>
      </c>
      <c r="AP7" t="n">
        <v>0</v>
      </c>
      <c r="AQ7" t="n">
        <v>0</v>
      </c>
      <c r="AR7" t="n">
        <v>0</v>
      </c>
      <c r="AS7" t="n">
        <v>0</v>
      </c>
      <c r="AT7" t="n">
        <v>0</v>
      </c>
      <c r="AU7" t="n">
        <v>0</v>
      </c>
      <c r="AV7" t="n">
        <v>1</v>
      </c>
      <c r="AW7" t="n">
        <v>0</v>
      </c>
      <c r="AX7" t="inlineStr">
        <is>
          <t>Ibu Rumah Tangga</t>
        </is>
      </c>
      <c r="AY7" t="inlineStr">
        <is>
          <t>Petani</t>
        </is>
      </c>
      <c r="AZ7" t="n">
        <v>1</v>
      </c>
      <c r="BA7" t="n">
        <v>0</v>
      </c>
      <c r="BB7" t="n">
        <v>0</v>
      </c>
      <c r="BC7" t="n">
        <v>0</v>
      </c>
      <c r="BD7" t="n">
        <v>0</v>
      </c>
      <c r="BE7" t="n">
        <v>0</v>
      </c>
      <c r="BF7" t="n">
        <v>0</v>
      </c>
      <c r="BG7" t="n">
        <v>0</v>
      </c>
      <c r="BH7" t="n">
        <v/>
      </c>
      <c r="BI7" t="inlineStr">
        <is>
          <t>&gt;Rp3.500.000</t>
        </is>
      </c>
      <c r="BJ7" t="n">
        <v>1</v>
      </c>
      <c r="BK7" t="n">
        <v>2</v>
      </c>
      <c r="BL7" t="n">
        <v>0</v>
      </c>
      <c r="BM7" t="n">
        <v>1</v>
      </c>
      <c r="BN7" t="inlineStr">
        <is>
          <t>Milik sendiri</t>
        </is>
      </c>
      <c r="BO7" t="inlineStr">
        <is>
          <t>Permanen (dinding bata dan semen)</t>
        </is>
      </c>
      <c r="BP7" t="n">
        <v>1</v>
      </c>
      <c r="BQ7" t="n">
        <v>0</v>
      </c>
      <c r="BR7" t="n">
        <v>0</v>
      </c>
      <c r="BS7" t="n">
        <v>0</v>
      </c>
      <c r="BT7" t="n">
        <v>0</v>
      </c>
      <c r="BU7" t="n">
        <v/>
      </c>
      <c r="BV7" t="inlineStr">
        <is>
          <t>Keramik/ubin</t>
        </is>
      </c>
      <c r="BW7" t="n">
        <v>0</v>
      </c>
      <c r="BX7" t="n">
        <v>0</v>
      </c>
      <c r="BY7" t="n">
        <v>1</v>
      </c>
      <c r="BZ7" t="n">
        <v>0</v>
      </c>
      <c r="CA7" t="n">
        <v>0</v>
      </c>
      <c r="CB7" t="n">
        <v/>
      </c>
      <c r="CC7" t="inlineStr">
        <is>
          <t>Seng</t>
        </is>
      </c>
      <c r="CD7" t="n">
        <v>0</v>
      </c>
      <c r="CE7" t="n">
        <v>0</v>
      </c>
      <c r="CF7" t="n">
        <v>0</v>
      </c>
      <c r="CG7" t="n">
        <v>0</v>
      </c>
      <c r="CH7" t="n">
        <v>1</v>
      </c>
      <c r="CI7" t="n">
        <v>0</v>
      </c>
      <c r="CJ7" t="n">
        <v>0</v>
      </c>
      <c r="CK7" t="n">
        <v/>
      </c>
      <c r="CL7" t="inlineStr">
        <is>
          <t>Ya</t>
        </is>
      </c>
      <c r="CM7" t="n">
        <v>2018</v>
      </c>
      <c r="CN7" t="inlineStr">
        <is>
          <t>Fixed-Dome (Kubah Tetap)</t>
        </is>
      </c>
      <c r="CO7" t="inlineStr">
        <is>
          <t>2 m³ (1 ekor sapi, ±1,5 jam memasak/hari, ±15 kg slurry/hari)</t>
        </is>
      </c>
      <c r="CP7" t="inlineStr">
        <is>
          <t>Anggota keluarga - laki-laki</t>
        </is>
      </c>
      <c r="CQ7" t="n">
        <v>0</v>
      </c>
      <c r="CR7" t="n">
        <v>0</v>
      </c>
      <c r="CS7" t="n">
        <v>0</v>
      </c>
      <c r="CT7" t="n">
        <v>0</v>
      </c>
      <c r="CU7" t="n">
        <v>1</v>
      </c>
      <c r="CV7" t="n">
        <v>0</v>
      </c>
      <c r="CW7" t="n">
        <v>0</v>
      </c>
      <c r="CX7" t="n">
        <v>0</v>
      </c>
      <c r="CY7" t="inlineStr">
        <is>
          <t>Anggota keluarga - laki-laki</t>
        </is>
      </c>
      <c r="CZ7" t="n">
        <v>1</v>
      </c>
      <c r="DA7" t="n">
        <v>0</v>
      </c>
      <c r="DB7" t="n">
        <v>0</v>
      </c>
      <c r="DC7" t="n">
        <v/>
      </c>
      <c r="DD7" t="inlineStr">
        <is>
          <t>Anggota keluarga - laki-laki</t>
        </is>
      </c>
      <c r="DE7" t="n">
        <v>1</v>
      </c>
      <c r="DF7" t="n">
        <v>0</v>
      </c>
      <c r="DG7" t="n">
        <v>0</v>
      </c>
      <c r="DH7" t="n">
        <v>0</v>
      </c>
      <c r="DI7" t="n">
        <v/>
      </c>
      <c r="DJ7" t="inlineStr">
        <is>
          <t>CPO atau pendamping</t>
        </is>
      </c>
      <c r="DK7" t="n">
        <v>0</v>
      </c>
      <c r="DL7" t="n">
        <v>0</v>
      </c>
      <c r="DM7" t="n">
        <v>1</v>
      </c>
      <c r="DN7" t="n">
        <v>0</v>
      </c>
      <c r="DO7" t="n">
        <v/>
      </c>
      <c r="DP7" t="inlineStr">
        <is>
          <t>Tidak berfungsi sama sekali</t>
        </is>
      </c>
      <c r="DQ7" t="inlineStr">
        <is>
          <t>&gt;1 tahun yang lalu</t>
        </is>
      </c>
      <c r="DR7" t="inlineStr">
        <is>
          <t>Masalah teknis (misalnya kerusakan pada komponen)</t>
        </is>
      </c>
      <c r="DS7" t="n">
        <v/>
      </c>
      <c r="DT7" t="inlineStr">
        <is>
          <t>Kompor Lampu Keran gas (Tap) Manometer Katup gas utama Reaktor biogas (penampung gas, digester, manhole, outlet, dan overflow) Saluran Pipa Gas</t>
        </is>
      </c>
      <c r="DU7" t="n">
        <v>1</v>
      </c>
      <c r="DV7" t="n">
        <v>1</v>
      </c>
      <c r="DW7" t="n">
        <v>1</v>
      </c>
      <c r="DX7" t="n">
        <v>1</v>
      </c>
      <c r="DY7" t="n">
        <v>0</v>
      </c>
      <c r="DZ7" t="n">
        <v>1</v>
      </c>
      <c r="EA7" t="n">
        <v>0</v>
      </c>
      <c r="EB7" t="n">
        <v>0</v>
      </c>
      <c r="EC7" t="n">
        <v>0</v>
      </c>
      <c r="ED7" t="n">
        <v>1</v>
      </c>
      <c r="EE7" t="n">
        <v>1</v>
      </c>
      <c r="EF7" t="n">
        <v>0</v>
      </c>
      <c r="EG7" t="n">
        <v>0</v>
      </c>
      <c r="EH7" t="n">
        <v>0</v>
      </c>
      <c r="EI7" t="inlineStr">
        <is>
          <t>Tidak ada masalah</t>
        </is>
      </c>
      <c r="EJ7" t="n">
        <v>0</v>
      </c>
      <c r="EK7" t="n">
        <v>0</v>
      </c>
      <c r="EL7" t="n">
        <v>0</v>
      </c>
      <c r="EM7" t="n">
        <v>1</v>
      </c>
      <c r="EN7" t="n">
        <v>0</v>
      </c>
      <c r="EO7" t="n">
        <v/>
      </c>
      <c r="EP7" t="inlineStr">
        <is>
          <t>Ya, sangat jelas dan mudah diikuti</t>
        </is>
      </c>
      <c r="EQ7" t="inlineStr">
        <is>
          <t>Bukan pelatihan</t>
        </is>
      </c>
      <c r="ER7" t="inlineStr">
        <is>
          <t>CPO atau pendamping</t>
        </is>
      </c>
      <c r="ES7" t="n">
        <v>1</v>
      </c>
      <c r="ET7" t="n">
        <v>0</v>
      </c>
      <c r="EU7" t="n">
        <v>0</v>
      </c>
      <c r="EV7" t="n">
        <v>0</v>
      </c>
      <c r="EW7" t="n">
        <v/>
      </c>
      <c r="EX7" t="inlineStr">
        <is>
          <t>Anggota keluarga - Laki-laki</t>
        </is>
      </c>
      <c r="EY7" t="n">
        <v>1</v>
      </c>
      <c r="EZ7" t="n">
        <v>0</v>
      </c>
      <c r="FA7" t="n">
        <v>0</v>
      </c>
      <c r="FB7" t="n">
        <v/>
      </c>
      <c r="FC7" t="inlineStr">
        <is>
          <t>Setiap hari</t>
        </is>
      </c>
      <c r="FD7" t="inlineStr">
        <is>
          <t>Rp 200,001 - Rp 500,000</t>
        </is>
      </c>
      <c r="FE7" t="inlineStr">
        <is>
          <t>Mengetahui</t>
        </is>
      </c>
      <c r="FF7" t="inlineStr">
        <is>
          <t>Selalu (setiap hari)</t>
        </is>
      </c>
      <c r="FG7" t="inlineStr">
        <is>
          <t>Mengetahui</t>
        </is>
      </c>
      <c r="FH7" t="inlineStr">
        <is>
          <t>Sering (setiap minggu)</t>
        </is>
      </c>
      <c r="FI7" t="inlineStr">
        <is>
          <t>Mengetahui</t>
        </is>
      </c>
      <c r="FJ7" t="inlineStr">
        <is>
          <t>Sering (setiap minggu)</t>
        </is>
      </c>
      <c r="FK7" t="inlineStr">
        <is>
          <t>Mengetahui</t>
        </is>
      </c>
      <c r="FL7" t="inlineStr">
        <is>
          <t>Sering (setiap minggu)</t>
        </is>
      </c>
      <c r="FM7" t="inlineStr">
        <is>
          <t>Mengetahui</t>
        </is>
      </c>
      <c r="FN7" t="inlineStr">
        <is>
          <t>Sering (setiap minggu)</t>
        </is>
      </c>
      <c r="FO7" t="inlineStr">
        <is>
          <t>Mengetahui</t>
        </is>
      </c>
      <c r="FP7" t="inlineStr">
        <is>
          <t>Sering (setiap minggu)</t>
        </is>
      </c>
      <c r="FQ7" t="inlineStr">
        <is>
          <t>Mengetahui</t>
        </is>
      </c>
      <c r="FR7" t="inlineStr">
        <is>
          <t>Ya</t>
        </is>
      </c>
      <c r="FS7" t="inlineStr">
        <is>
          <t>Mengetahui</t>
        </is>
      </c>
      <c r="FT7" t="inlineStr">
        <is>
          <t>Ya, selalu</t>
        </is>
      </c>
      <c r="FU7" t="inlineStr">
        <is>
          <t>Laki-laki dewasa Perempuan dewasa</t>
        </is>
      </c>
      <c r="FV7" t="n">
        <v>1</v>
      </c>
      <c r="FW7" t="n">
        <v>1</v>
      </c>
      <c r="FX7" t="n">
        <v>0</v>
      </c>
      <c r="FY7" t="n">
        <v>0</v>
      </c>
      <c r="FZ7" t="inlineStr">
        <is>
          <t>Memahami</t>
        </is>
      </c>
      <c r="GA7" t="inlineStr">
        <is>
          <t>CPO</t>
        </is>
      </c>
      <c r="GB7" t="n">
        <v>1</v>
      </c>
      <c r="GC7" t="n">
        <v>0</v>
      </c>
      <c r="GD7" t="n">
        <v>0</v>
      </c>
      <c r="GE7" t="n">
        <v>0</v>
      </c>
      <c r="GF7" t="n">
        <v/>
      </c>
      <c r="GG7" t="inlineStr">
        <is>
          <t>Sering</t>
        </is>
      </c>
      <c r="GH7" t="inlineStr">
        <is>
          <t>Ya</t>
        </is>
      </c>
      <c r="GI7" t="inlineStr">
        <is>
          <t>Tetangga Teman/keluarga</t>
        </is>
      </c>
      <c r="GJ7" t="n">
        <v>1</v>
      </c>
      <c r="GK7" t="n">
        <v>1</v>
      </c>
      <c r="GL7" t="n">
        <v>0</v>
      </c>
      <c r="GM7" t="n">
        <v>0</v>
      </c>
      <c r="GN7" t="n">
        <v/>
      </c>
      <c r="GO7" t="n">
        <v>7</v>
      </c>
      <c r="GP7" t="inlineStr">
        <is>
          <t>Sebagian</t>
        </is>
      </c>
      <c r="GQ7" t="inlineStr">
        <is>
          <t>Minyak tanah</t>
        </is>
      </c>
      <c r="GR7" t="n">
        <v>0</v>
      </c>
      <c r="GS7" t="n">
        <v>0</v>
      </c>
      <c r="GT7" t="n">
        <v>1</v>
      </c>
      <c r="GU7" t="n">
        <v>0</v>
      </c>
      <c r="GV7" t="n">
        <v>0</v>
      </c>
      <c r="GW7" t="n">
        <v>0</v>
      </c>
      <c r="GX7" t="n">
        <v>0</v>
      </c>
      <c r="GY7" t="n">
        <v/>
      </c>
      <c r="GZ7" t="inlineStr">
        <is>
          <t>Tidak</t>
        </is>
      </c>
      <c r="HA7" t="n">
        <v/>
      </c>
      <c r="HB7" t="n">
        <v/>
      </c>
      <c r="HC7" t="n">
        <v/>
      </c>
      <c r="HD7" t="n">
        <v/>
      </c>
      <c r="HE7" t="n">
        <v/>
      </c>
      <c r="HF7" t="n">
        <v/>
      </c>
      <c r="HG7" t="n">
        <v/>
      </c>
      <c r="HH7" t="n">
        <v/>
      </c>
      <c r="HI7" t="n">
        <v/>
      </c>
      <c r="HJ7" t="n">
        <v/>
      </c>
      <c r="HK7" t="n">
        <v/>
      </c>
      <c r="HL7" t="n">
        <v/>
      </c>
      <c r="HM7" t="n">
        <v/>
      </c>
      <c r="HN7" t="n">
        <v/>
      </c>
      <c r="HO7" t="n">
        <v/>
      </c>
      <c r="HP7" t="n">
        <v/>
      </c>
      <c r="HQ7" t="n">
        <v/>
      </c>
      <c r="HR7" t="n">
        <v/>
      </c>
      <c r="HS7" t="n">
        <v/>
      </c>
      <c r="HT7" t="n">
        <v/>
      </c>
      <c r="HU7" t="n">
        <v/>
      </c>
      <c r="HV7" t="n">
        <v/>
      </c>
      <c r="HW7" t="n">
        <v/>
      </c>
      <c r="HX7" t="n">
        <v/>
      </c>
      <c r="HY7" t="n">
        <v/>
      </c>
      <c r="HZ7" t="n">
        <v/>
      </c>
      <c r="IA7" t="n">
        <v/>
      </c>
      <c r="IB7" t="n">
        <v/>
      </c>
      <c r="IC7" t="n">
        <v/>
      </c>
      <c r="ID7" t="n">
        <v/>
      </c>
      <c r="IE7" t="n">
        <v/>
      </c>
      <c r="IF7" t="n">
        <v/>
      </c>
      <c r="IG7" t="n">
        <v/>
      </c>
      <c r="IH7" t="n">
        <v/>
      </c>
      <c r="II7" t="n">
        <v>10</v>
      </c>
      <c r="IJ7" t="n">
        <v>40000</v>
      </c>
      <c r="IK7" t="inlineStr">
        <is>
          <t>&lt;15 kg</t>
        </is>
      </c>
      <c r="IL7" t="inlineStr">
        <is>
          <t>1-3 jam</t>
        </is>
      </c>
      <c r="IM7" t="inlineStr">
        <is>
          <t>Ya</t>
        </is>
      </c>
      <c r="IN7" t="inlineStr">
        <is>
          <t>Tidak</t>
        </is>
      </c>
      <c r="IO7" t="inlineStr">
        <is>
          <t>Lebih bersih</t>
        </is>
      </c>
      <c r="IP7" t="inlineStr">
        <is>
          <t>Tidak pernah</t>
        </is>
      </c>
      <c r="IQ7" t="inlineStr">
        <is>
          <t>Tidak pernah</t>
        </is>
      </c>
      <c r="IR7" t="n">
        <v/>
      </c>
      <c r="IS7" t="n">
        <v/>
      </c>
      <c r="IT7" t="n">
        <v/>
      </c>
      <c r="IU7" t="n">
        <v/>
      </c>
      <c r="IV7" t="n">
        <v/>
      </c>
      <c r="IW7" t="n">
        <v/>
      </c>
      <c r="IX7" t="n">
        <v/>
      </c>
      <c r="IY7" t="n">
        <v/>
      </c>
      <c r="IZ7" t="inlineStr">
        <is>
          <t>Tidak pernah</t>
        </is>
      </c>
      <c r="JA7" t="n">
        <v/>
      </c>
      <c r="JB7" t="n">
        <v/>
      </c>
      <c r="JC7" t="n">
        <v/>
      </c>
      <c r="JD7" t="n">
        <v/>
      </c>
      <c r="JE7" t="n">
        <v/>
      </c>
      <c r="JF7" t="n">
        <v/>
      </c>
      <c r="JG7" t="n">
        <v/>
      </c>
      <c r="JH7" t="n">
        <v/>
      </c>
      <c r="JI7" t="inlineStr">
        <is>
          <t>Tidak pernah</t>
        </is>
      </c>
      <c r="JJ7" t="n">
        <v/>
      </c>
      <c r="JK7" t="n">
        <v/>
      </c>
      <c r="JL7" t="n">
        <v/>
      </c>
      <c r="JM7" t="n">
        <v/>
      </c>
      <c r="JN7" t="n">
        <v/>
      </c>
      <c r="JO7" t="n">
        <v/>
      </c>
      <c r="JP7" t="n">
        <v/>
      </c>
      <c r="JQ7" t="n">
        <v/>
      </c>
      <c r="JR7" t="inlineStr">
        <is>
          <t>Tidak pernah</t>
        </is>
      </c>
      <c r="JS7" t="n">
        <v/>
      </c>
      <c r="JT7" t="n">
        <v/>
      </c>
      <c r="JU7" t="n">
        <v/>
      </c>
      <c r="JV7" t="n">
        <v/>
      </c>
      <c r="JW7" t="n">
        <v/>
      </c>
      <c r="JX7" t="n">
        <v/>
      </c>
      <c r="JY7" t="n">
        <v/>
      </c>
      <c r="JZ7" t="n">
        <v/>
      </c>
      <c r="KA7" t="inlineStr">
        <is>
          <t>Tidak pernah</t>
        </is>
      </c>
      <c r="KB7" t="n">
        <v/>
      </c>
      <c r="KC7" t="n">
        <v/>
      </c>
      <c r="KD7" t="n">
        <v/>
      </c>
      <c r="KE7" t="n">
        <v/>
      </c>
      <c r="KF7" t="n">
        <v/>
      </c>
      <c r="KG7" t="n">
        <v/>
      </c>
      <c r="KH7" t="n">
        <v/>
      </c>
      <c r="KI7" t="n">
        <v/>
      </c>
      <c r="KJ7" t="inlineStr">
        <is>
          <t>Tidak pernah</t>
        </is>
      </c>
      <c r="KK7" t="n">
        <v/>
      </c>
      <c r="KL7" t="n">
        <v/>
      </c>
      <c r="KM7" t="n">
        <v/>
      </c>
      <c r="KN7" t="n">
        <v/>
      </c>
      <c r="KO7" t="n">
        <v/>
      </c>
      <c r="KP7" t="n">
        <v/>
      </c>
      <c r="KQ7" t="n">
        <v/>
      </c>
      <c r="KR7" t="n">
        <v/>
      </c>
      <c r="KS7" t="inlineStr">
        <is>
          <t>Cukup membaik</t>
        </is>
      </c>
      <c r="KT7" t="inlineStr">
        <is>
          <t>0-1 kali</t>
        </is>
      </c>
      <c r="KU7" t="inlineStr">
        <is>
          <t>0-1 kali</t>
        </is>
      </c>
      <c r="KV7" t="inlineStr">
        <is>
          <t>Tidak ada</t>
        </is>
      </c>
      <c r="KW7" t="n">
        <v>0</v>
      </c>
      <c r="KX7" t="n">
        <v>0</v>
      </c>
      <c r="KY7" t="n">
        <v>0</v>
      </c>
      <c r="KZ7" t="n">
        <v>1</v>
      </c>
      <c r="LA7" t="inlineStr">
        <is>
          <t>Cukup membaik</t>
        </is>
      </c>
      <c r="LB7" t="inlineStr">
        <is>
          <t>Cukup membaik</t>
        </is>
      </c>
      <c r="LC7" t="n">
        <v>2</v>
      </c>
      <c r="LD7" t="n">
        <v>0</v>
      </c>
      <c r="LE7" t="n">
        <v>0</v>
      </c>
      <c r="LF7" t="n">
        <v>0</v>
      </c>
      <c r="LG7" t="inlineStr">
        <is>
          <t>Tidak</t>
        </is>
      </c>
      <c r="LH7" t="n">
        <v/>
      </c>
      <c r="LI7" t="n">
        <v>0</v>
      </c>
      <c r="LJ7" t="inlineStr">
        <is>
          <t>Kebutuhan rumah tangga</t>
        </is>
      </c>
      <c r="LK7" t="n">
        <v>0</v>
      </c>
      <c r="LL7" t="n">
        <v>0</v>
      </c>
      <c r="LM7" t="n">
        <v>0</v>
      </c>
      <c r="LN7" t="n">
        <v>0</v>
      </c>
      <c r="LO7" t="n">
        <v>1</v>
      </c>
      <c r="LP7" t="n">
        <v>0</v>
      </c>
      <c r="LQ7" t="n">
        <v>0</v>
      </c>
      <c r="LR7" t="n">
        <v/>
      </c>
      <c r="LS7" t="n">
        <v>15</v>
      </c>
      <c r="LT7" t="n">
        <v>0</v>
      </c>
      <c r="LU7" t="n">
        <v>0</v>
      </c>
      <c r="LV7" t="n">
        <v>15</v>
      </c>
      <c r="LW7" t="n">
        <v>0</v>
      </c>
      <c r="LX7" t="n">
        <v>0</v>
      </c>
      <c r="LY7" t="n">
        <v>15</v>
      </c>
      <c r="LZ7" t="n">
        <v>0</v>
      </c>
      <c r="MA7" t="n">
        <v>0</v>
      </c>
      <c r="MB7" t="inlineStr">
        <is>
          <t>Ya</t>
        </is>
      </c>
      <c r="MC7" t="n">
        <v>15</v>
      </c>
      <c r="MD7" t="n">
        <v>15</v>
      </c>
      <c r="ME7" t="n">
        <v>0</v>
      </c>
      <c r="MF7" t="n">
        <v>0</v>
      </c>
      <c r="MG7" t="n">
        <v>0</v>
      </c>
      <c r="MH7" t="n">
        <v>0</v>
      </c>
      <c r="MI7" t="inlineStr">
        <is>
          <t>Pendidikan anak (mengantar sekolah, menemani anak belajar, menyiapkan bekal dsb) Aktivitas sosial diluar rumah (misalnya, berkumpul dengan tetangga, mengikuti kegiatan PKK, dsb) Istirahat</t>
        </is>
      </c>
      <c r="MJ7" t="n">
        <v>1</v>
      </c>
      <c r="MK7" t="n">
        <v>1</v>
      </c>
      <c r="ML7" t="n">
        <v>1</v>
      </c>
      <c r="MM7" t="n">
        <v>0</v>
      </c>
      <c r="MN7" t="n">
        <v>0</v>
      </c>
      <c r="MO7" t="n">
        <v>0</v>
      </c>
      <c r="MP7" t="n">
        <v/>
      </c>
      <c r="MQ7" t="n">
        <v/>
      </c>
      <c r="MR7" t="inlineStr">
        <is>
          <t>ada kegiatan lain</t>
        </is>
      </c>
      <c r="MS7" t="inlineStr">
        <is>
          <t>bertemu keluarga atau ada undangan keluarga</t>
        </is>
      </c>
      <c r="MT7" t="n">
        <v/>
      </c>
      <c r="MU7" t="inlineStr">
        <is>
          <t>Tidak</t>
        </is>
      </c>
      <c r="MV7" t="n">
        <v/>
      </c>
      <c r="MW7" t="n">
        <v/>
      </c>
      <c r="MX7" t="n">
        <v/>
      </c>
      <c r="MY7" t="n">
        <v/>
      </c>
      <c r="MZ7" t="n">
        <v/>
      </c>
      <c r="NA7" t="n">
        <v/>
      </c>
      <c r="NB7" t="n">
        <v/>
      </c>
      <c r="NC7" t="n">
        <v/>
      </c>
      <c r="ND7" t="n">
        <v/>
      </c>
      <c r="NE7" t="n">
        <v/>
      </c>
      <c r="NF7" t="n">
        <v/>
      </c>
      <c r="NG7" t="n">
        <v/>
      </c>
      <c r="NH7" t="n">
        <v/>
      </c>
      <c r="NI7" t="n">
        <v/>
      </c>
      <c r="NJ7" t="n">
        <v/>
      </c>
      <c r="NK7" t="n">
        <v/>
      </c>
      <c r="NL7" t="inlineStr">
        <is>
          <t>Ya</t>
        </is>
      </c>
      <c r="NM7" t="inlineStr">
        <is>
          <t>Kombinasi dana mandiri dan dana hibah</t>
        </is>
      </c>
      <c r="NN7" t="inlineStr">
        <is>
          <t>3.000.001-5.000.000</t>
        </is>
      </c>
      <c r="NO7" t="inlineStr">
        <is>
          <t>Yayasan Rumah Energi atau BIRU</t>
        </is>
      </c>
      <c r="NP7" t="n">
        <v/>
      </c>
      <c r="NQ7" t="n">
        <v/>
      </c>
      <c r="NR7" t="n">
        <v/>
      </c>
      <c r="NS7" t="n">
        <v/>
      </c>
      <c r="NT7" t="n">
        <v/>
      </c>
      <c r="NU7" t="n">
        <v/>
      </c>
      <c r="NV7" t="inlineStr">
        <is>
          <t>Anggota keluarga - Laki-laki dewasa</t>
        </is>
      </c>
      <c r="NW7" t="n">
        <v/>
      </c>
      <c r="NX7" t="inlineStr">
        <is>
          <t>Sama saja</t>
        </is>
      </c>
      <c r="NY7" t="n">
        <v>90</v>
      </c>
      <c r="NZ7" t="n">
        <v>0</v>
      </c>
      <c r="OA7" t="n">
        <v>0</v>
      </c>
      <c r="OB7" t="n">
        <v>60</v>
      </c>
      <c r="OC7" t="n">
        <v>0</v>
      </c>
      <c r="OD7" t="n">
        <v>0</v>
      </c>
      <c r="OE7" t="inlineStr">
        <is>
          <t>Lebih baik</t>
        </is>
      </c>
      <c r="OF7" t="inlineStr">
        <is>
          <t>Lebih baik (beda waktu memasak 5-30 menit, ATAU tidak lagi ada rasa/bau makanan yang berubah, ATAU alasan lainnya)</t>
        </is>
      </c>
      <c r="OG7" t="inlineStr">
        <is>
          <t>Ya</t>
        </is>
      </c>
      <c r="OH7" t="n">
        <v>0</v>
      </c>
      <c r="OI7" t="n">
        <v>0</v>
      </c>
      <c r="OJ7" t="n">
        <v>0</v>
      </c>
      <c r="OK7" t="n">
        <v>2</v>
      </c>
      <c r="OL7" t="n">
        <v>0</v>
      </c>
      <c r="OM7" t="n">
        <v>0</v>
      </c>
      <c r="ON7" t="n">
        <v>0</v>
      </c>
      <c r="OO7" t="n">
        <v>0</v>
      </c>
      <c r="OP7" t="inlineStr">
        <is>
          <t>Babi ternak</t>
        </is>
      </c>
      <c r="OQ7" t="n">
        <v>0</v>
      </c>
      <c r="OR7" t="n">
        <v>0</v>
      </c>
      <c r="OS7" t="n">
        <v>0</v>
      </c>
      <c r="OT7" t="n">
        <v>1</v>
      </c>
      <c r="OU7" t="n">
        <v>0</v>
      </c>
      <c r="OV7" t="n">
        <v>0</v>
      </c>
      <c r="OW7" t="n">
        <v>0</v>
      </c>
      <c r="OX7" t="n">
        <v>0</v>
      </c>
      <c r="OY7" t="n">
        <v>0</v>
      </c>
      <c r="OZ7" t="inlineStr">
        <is>
          <t>Babi ternak</t>
        </is>
      </c>
      <c r="PA7" t="n">
        <v>0</v>
      </c>
      <c r="PB7" t="n">
        <v>0</v>
      </c>
      <c r="PC7" t="n">
        <v>0</v>
      </c>
      <c r="PD7" t="n">
        <v>1</v>
      </c>
      <c r="PE7" t="n">
        <v>0</v>
      </c>
      <c r="PF7" t="n">
        <v>0</v>
      </c>
      <c r="PG7" t="n">
        <v>0</v>
      </c>
      <c r="PH7" t="n">
        <v>0</v>
      </c>
      <c r="PI7" t="n">
        <v>0</v>
      </c>
      <c r="PJ7" t="inlineStr">
        <is>
          <t>Tidak ada</t>
        </is>
      </c>
      <c r="PK7" t="n">
        <v>0</v>
      </c>
      <c r="PL7" t="n">
        <v>0</v>
      </c>
      <c r="PM7" t="n">
        <v>0</v>
      </c>
      <c r="PN7" t="n">
        <v>0</v>
      </c>
      <c r="PO7" t="n">
        <v>0</v>
      </c>
      <c r="PP7" t="n">
        <v>0</v>
      </c>
      <c r="PQ7" t="n">
        <v>0</v>
      </c>
      <c r="PR7" t="n">
        <v>0</v>
      </c>
      <c r="PS7" t="n">
        <v>1</v>
      </c>
      <c r="PT7" t="n">
        <v/>
      </c>
      <c r="PU7" t="n">
        <v/>
      </c>
      <c r="PV7" t="n">
        <v/>
      </c>
      <c r="PW7" t="n">
        <v/>
      </c>
      <c r="PX7" t="n">
        <v/>
      </c>
      <c r="PY7" t="n">
        <v/>
      </c>
      <c r="PZ7" t="n">
        <v/>
      </c>
      <c r="QA7" t="n">
        <v/>
      </c>
      <c r="QB7" t="n">
        <v/>
      </c>
      <c r="QC7" t="n">
        <v/>
      </c>
      <c r="QD7" t="n">
        <v/>
      </c>
      <c r="QE7" t="n">
        <v/>
      </c>
      <c r="QF7" t="n">
        <v/>
      </c>
      <c r="QG7" t="n">
        <v/>
      </c>
      <c r="QH7" t="n">
        <v/>
      </c>
      <c r="QI7" t="n">
        <v/>
      </c>
      <c r="QJ7" t="n">
        <v/>
      </c>
      <c r="QK7" t="n">
        <v/>
      </c>
      <c r="QL7" t="n">
        <v/>
      </c>
      <c r="QM7" t="n">
        <v/>
      </c>
      <c r="QN7" t="n">
        <v/>
      </c>
      <c r="QO7" t="n">
        <v/>
      </c>
      <c r="QP7" t="n">
        <v/>
      </c>
      <c r="QQ7" t="n">
        <v/>
      </c>
      <c r="QR7" t="n">
        <v/>
      </c>
      <c r="QS7" t="n">
        <v/>
      </c>
      <c r="QT7" t="n">
        <v/>
      </c>
      <c r="QU7" t="n">
        <v/>
      </c>
      <c r="QV7" t="inlineStr">
        <is>
          <t>1-Disebarkan ke lahan terbuka</t>
        </is>
      </c>
      <c r="QW7" t="n">
        <v>0</v>
      </c>
      <c r="QX7" t="n">
        <v>0</v>
      </c>
      <c r="QY7" t="n">
        <v>0</v>
      </c>
      <c r="QZ7" t="n">
        <v>0</v>
      </c>
      <c r="RA7" t="n">
        <v>0</v>
      </c>
      <c r="RB7" t="n">
        <v>1</v>
      </c>
      <c r="RC7" t="n">
        <v>0</v>
      </c>
      <c r="RD7" t="n">
        <v>0</v>
      </c>
      <c r="RE7" t="n">
        <v>0</v>
      </c>
      <c r="RF7" t="n">
        <v/>
      </c>
      <c r="RG7" t="n">
        <v/>
      </c>
      <c r="RH7" t="n">
        <v/>
      </c>
      <c r="RI7" t="n">
        <v/>
      </c>
      <c r="RJ7" t="n">
        <v/>
      </c>
      <c r="RK7" t="n">
        <v/>
      </c>
      <c r="RL7" t="n">
        <v/>
      </c>
      <c r="RM7" t="n">
        <v/>
      </c>
      <c r="RN7" t="n">
        <v/>
      </c>
      <c r="RO7" t="n">
        <v/>
      </c>
      <c r="RP7" t="n">
        <v/>
      </c>
      <c r="RQ7" t="n">
        <v/>
      </c>
      <c r="RR7" t="n">
        <v/>
      </c>
      <c r="RS7" t="n">
        <v/>
      </c>
      <c r="RT7" t="n">
        <v/>
      </c>
      <c r="RU7" t="n">
        <v/>
      </c>
      <c r="RV7" t="n">
        <v/>
      </c>
      <c r="RW7" t="n">
        <v/>
      </c>
      <c r="RX7" t="n">
        <v/>
      </c>
      <c r="RY7" t="n">
        <v/>
      </c>
      <c r="RZ7" t="n">
        <v/>
      </c>
      <c r="SA7" t="n">
        <v/>
      </c>
      <c r="SB7" t="n">
        <v/>
      </c>
      <c r="SC7" t="n">
        <v/>
      </c>
      <c r="SD7" t="n">
        <v/>
      </c>
      <c r="SE7" t="n">
        <v/>
      </c>
      <c r="SF7" t="n">
        <v/>
      </c>
      <c r="SG7" t="n">
        <v/>
      </c>
      <c r="SH7" t="n">
        <v/>
      </c>
      <c r="SI7" t="n">
        <v/>
      </c>
      <c r="SJ7" t="n">
        <v/>
      </c>
      <c r="SK7" t="n">
        <v/>
      </c>
      <c r="SL7" t="n">
        <v/>
      </c>
      <c r="SM7" t="n">
        <v/>
      </c>
      <c r="SN7" t="n">
        <v/>
      </c>
      <c r="SO7" t="n">
        <v/>
      </c>
      <c r="SP7" t="n">
        <v/>
      </c>
      <c r="SQ7" t="n">
        <v/>
      </c>
      <c r="SR7" t="n">
        <v/>
      </c>
      <c r="SS7" t="n">
        <v/>
      </c>
      <c r="ST7" t="n">
        <v/>
      </c>
      <c r="SU7" t="n">
        <v/>
      </c>
      <c r="SV7" t="n">
        <v/>
      </c>
      <c r="SW7" t="n">
        <v/>
      </c>
      <c r="SX7" t="n">
        <v/>
      </c>
      <c r="SY7" t="n">
        <v/>
      </c>
      <c r="SZ7" t="n">
        <v/>
      </c>
      <c r="TA7" t="n">
        <v/>
      </c>
      <c r="TB7" t="n">
        <v>2</v>
      </c>
      <c r="TC7" t="n">
        <v/>
      </c>
      <c r="TD7" t="n">
        <v/>
      </c>
      <c r="TE7" t="n">
        <v/>
      </c>
      <c r="TF7" t="n">
        <v/>
      </c>
      <c r="TG7" t="n">
        <v/>
      </c>
      <c r="TH7" t="n">
        <v/>
      </c>
      <c r="TI7" t="n">
        <v/>
      </c>
      <c r="TJ7" t="n">
        <v/>
      </c>
      <c r="TK7" t="n">
        <v/>
      </c>
      <c r="TL7" t="n">
        <v/>
      </c>
      <c r="TM7" t="n">
        <v/>
      </c>
      <c r="TN7" t="n">
        <v/>
      </c>
      <c r="TO7" t="n">
        <v/>
      </c>
      <c r="TP7" t="n">
        <v/>
      </c>
      <c r="TQ7" t="n">
        <v/>
      </c>
      <c r="TR7" t="n">
        <v/>
      </c>
      <c r="TS7" t="n">
        <v/>
      </c>
      <c r="TT7" t="n">
        <v/>
      </c>
      <c r="TU7" t="n">
        <v/>
      </c>
      <c r="TV7" t="n">
        <v/>
      </c>
      <c r="TW7" t="n">
        <v/>
      </c>
      <c r="TX7" t="n">
        <v/>
      </c>
      <c r="TY7" t="n">
        <v/>
      </c>
      <c r="TZ7" t="n">
        <v/>
      </c>
      <c r="UA7" t="n">
        <v/>
      </c>
      <c r="UB7" t="n">
        <v/>
      </c>
      <c r="UC7" t="n">
        <v/>
      </c>
      <c r="UD7" t="n">
        <v/>
      </c>
      <c r="UE7" t="n">
        <v/>
      </c>
      <c r="UF7" t="n">
        <v/>
      </c>
      <c r="UG7" t="n">
        <v/>
      </c>
      <c r="UH7" t="n">
        <v/>
      </c>
      <c r="UI7" t="n">
        <v/>
      </c>
      <c r="UJ7" t="n">
        <v/>
      </c>
      <c r="UK7" t="n">
        <v/>
      </c>
      <c r="UL7" t="n">
        <v/>
      </c>
      <c r="UM7" t="n">
        <v/>
      </c>
      <c r="UN7" t="n">
        <v/>
      </c>
      <c r="UO7" t="n">
        <v/>
      </c>
      <c r="UP7" t="n">
        <v/>
      </c>
      <c r="UQ7" t="n">
        <v/>
      </c>
      <c r="UR7" t="n">
        <v/>
      </c>
      <c r="US7" t="n">
        <v/>
      </c>
      <c r="UT7" t="n">
        <v/>
      </c>
      <c r="UU7" t="n">
        <v/>
      </c>
      <c r="UV7" t="n">
        <v/>
      </c>
      <c r="UW7" t="n">
        <v/>
      </c>
      <c r="UX7" t="inlineStr">
        <is>
          <t>Pemberian pakan di kandang</t>
        </is>
      </c>
      <c r="UY7" t="n">
        <v/>
      </c>
      <c r="UZ7" t="n">
        <v/>
      </c>
      <c r="VA7" t="n">
        <v/>
      </c>
      <c r="VB7" t="n">
        <v/>
      </c>
      <c r="VC7" t="n">
        <v/>
      </c>
      <c r="VD7" t="n">
        <v/>
      </c>
      <c r="VE7" t="n">
        <v/>
      </c>
      <c r="VF7" t="inlineStr">
        <is>
          <t>Sangat jarang (&gt;1 bulan sekali)</t>
        </is>
      </c>
      <c r="VG7" t="n">
        <v/>
      </c>
      <c r="VH7" t="n">
        <v/>
      </c>
      <c r="VI7" t="n">
        <v/>
      </c>
      <c r="VJ7" t="n">
        <v/>
      </c>
      <c r="VK7" t="n">
        <v/>
      </c>
      <c r="VL7" t="n">
        <v/>
      </c>
      <c r="VM7" t="n">
        <v/>
      </c>
      <c r="VN7" t="inlineStr">
        <is>
          <t>Sangat sering (&gt;1 kali sehari)</t>
        </is>
      </c>
      <c r="VO7" t="n">
        <v/>
      </c>
      <c r="VP7" t="n">
        <v/>
      </c>
      <c r="VQ7" t="n">
        <v/>
      </c>
      <c r="VR7" t="n">
        <v/>
      </c>
      <c r="VS7" t="n">
        <v/>
      </c>
      <c r="VT7" t="n">
        <v/>
      </c>
      <c r="VU7" t="n">
        <v/>
      </c>
      <c r="VV7" t="n">
        <v/>
      </c>
      <c r="VW7" t="n">
        <v/>
      </c>
      <c r="VX7" t="n">
        <v/>
      </c>
      <c r="VY7" t="n">
        <v/>
      </c>
      <c r="VZ7" t="n">
        <v/>
      </c>
      <c r="WA7" t="n">
        <v/>
      </c>
      <c r="WB7" t="n">
        <v/>
      </c>
      <c r="WC7" t="n">
        <v/>
      </c>
      <c r="WD7" t="n">
        <v/>
      </c>
      <c r="WE7" t="n">
        <v/>
      </c>
      <c r="WF7" t="n">
        <v/>
      </c>
      <c r="WG7" t="n">
        <v/>
      </c>
      <c r="WH7" t="n">
        <v/>
      </c>
      <c r="WI7" t="n">
        <v/>
      </c>
      <c r="WJ7" t="n">
        <v/>
      </c>
      <c r="WK7" t="n">
        <v/>
      </c>
      <c r="WL7" t="n">
        <v/>
      </c>
      <c r="WM7" t="n">
        <v/>
      </c>
      <c r="WN7" t="n">
        <v/>
      </c>
      <c r="WO7" t="n">
        <v/>
      </c>
      <c r="WP7" t="n">
        <v/>
      </c>
      <c r="WQ7" t="n">
        <v/>
      </c>
      <c r="WR7" t="n">
        <v/>
      </c>
      <c r="WS7" t="n">
        <v/>
      </c>
      <c r="WT7" t="n">
        <v/>
      </c>
      <c r="WU7" t="n">
        <v/>
      </c>
      <c r="WV7" t="n">
        <v/>
      </c>
      <c r="WW7" t="n">
        <v/>
      </c>
      <c r="WX7" t="n">
        <v/>
      </c>
      <c r="WY7" t="n">
        <v/>
      </c>
      <c r="WZ7" t="n">
        <v/>
      </c>
      <c r="XA7" t="n">
        <v/>
      </c>
      <c r="XB7" t="inlineStr">
        <is>
          <t>6-Digester biogas</t>
        </is>
      </c>
      <c r="XC7" t="n">
        <v>0</v>
      </c>
      <c r="XD7" t="n">
        <v>0</v>
      </c>
      <c r="XE7" t="n">
        <v>0</v>
      </c>
      <c r="XF7" t="n">
        <v>0</v>
      </c>
      <c r="XG7" t="n">
        <v>0</v>
      </c>
      <c r="XH7" t="n">
        <v>0</v>
      </c>
      <c r="XI7" t="n">
        <v>0</v>
      </c>
      <c r="XJ7" t="n">
        <v>0</v>
      </c>
      <c r="XK7" t="n">
        <v>1</v>
      </c>
      <c r="XL7" t="n">
        <v>0</v>
      </c>
      <c r="XM7" t="n">
        <v>0</v>
      </c>
      <c r="XN7" t="n">
        <v/>
      </c>
      <c r="XO7" t="n">
        <v/>
      </c>
      <c r="XP7" t="n">
        <v/>
      </c>
      <c r="XQ7" t="n">
        <v/>
      </c>
      <c r="XR7" t="n">
        <v/>
      </c>
      <c r="XS7" t="n">
        <v/>
      </c>
      <c r="XT7" t="n">
        <v/>
      </c>
      <c r="XU7" t="n">
        <v/>
      </c>
      <c r="XV7" t="n">
        <v/>
      </c>
      <c r="XW7" t="n">
        <v/>
      </c>
      <c r="XX7" t="n">
        <v/>
      </c>
      <c r="XY7" t="n">
        <v/>
      </c>
      <c r="XZ7" t="n">
        <v/>
      </c>
      <c r="YA7" t="n">
        <v/>
      </c>
      <c r="YB7" t="n">
        <v/>
      </c>
      <c r="YC7" t="n">
        <v/>
      </c>
      <c r="YD7" t="n">
        <v/>
      </c>
      <c r="YE7" t="n">
        <v/>
      </c>
      <c r="YF7" t="n">
        <v/>
      </c>
      <c r="YG7" t="n">
        <v/>
      </c>
      <c r="YH7" t="n">
        <v/>
      </c>
      <c r="YI7" t="n">
        <v/>
      </c>
      <c r="YJ7" t="n">
        <v/>
      </c>
      <c r="YK7" t="n">
        <v/>
      </c>
      <c r="YL7" t="n">
        <v/>
      </c>
      <c r="YM7" t="n">
        <v/>
      </c>
      <c r="YN7" t="n">
        <v/>
      </c>
      <c r="YO7" t="n">
        <v/>
      </c>
      <c r="YP7" t="n">
        <v/>
      </c>
      <c r="YQ7" t="n">
        <v/>
      </c>
      <c r="YR7" t="n">
        <v/>
      </c>
      <c r="YS7" t="n">
        <v/>
      </c>
      <c r="YT7" t="n">
        <v/>
      </c>
      <c r="YU7" t="n">
        <v/>
      </c>
      <c r="YV7" t="n">
        <v/>
      </c>
      <c r="YW7" t="n">
        <v/>
      </c>
      <c r="YX7" t="n">
        <v/>
      </c>
      <c r="YY7" t="n">
        <v/>
      </c>
      <c r="YZ7" t="n">
        <v/>
      </c>
      <c r="ZA7" t="n">
        <v/>
      </c>
      <c r="ZB7" t="n">
        <v/>
      </c>
      <c r="ZC7" t="n">
        <v/>
      </c>
      <c r="ZD7" t="n">
        <v/>
      </c>
      <c r="ZE7" t="n">
        <v/>
      </c>
      <c r="ZF7" t="n">
        <v/>
      </c>
      <c r="ZG7" t="n">
        <v/>
      </c>
      <c r="ZH7" t="n">
        <v/>
      </c>
      <c r="ZI7" t="n">
        <v/>
      </c>
      <c r="ZJ7" t="n">
        <v/>
      </c>
      <c r="ZK7" t="n">
        <v/>
      </c>
      <c r="ZL7" t="n">
        <v/>
      </c>
      <c r="ZM7" t="n">
        <v/>
      </c>
      <c r="ZN7" t="n">
        <v/>
      </c>
      <c r="ZO7" t="n">
        <v/>
      </c>
      <c r="ZP7" t="n">
        <v/>
      </c>
      <c r="ZQ7" t="n">
        <v>100</v>
      </c>
      <c r="ZR7" t="n">
        <v/>
      </c>
      <c r="ZS7" t="n">
        <v/>
      </c>
      <c r="ZT7" t="n">
        <v/>
      </c>
      <c r="ZU7" t="n">
        <v/>
      </c>
      <c r="ZV7" t="n">
        <v/>
      </c>
      <c r="ZW7" t="n">
        <v/>
      </c>
      <c r="ZX7" t="n">
        <v/>
      </c>
      <c r="ZY7" t="n">
        <v/>
      </c>
      <c r="ZZ7" t="n">
        <v/>
      </c>
      <c r="AAA7" t="n">
        <v/>
      </c>
      <c r="AAB7" t="n">
        <v/>
      </c>
      <c r="AAC7" t="n">
        <v/>
      </c>
      <c r="AAD7" t="n">
        <v/>
      </c>
      <c r="AAE7" t="n">
        <v/>
      </c>
      <c r="AAF7" t="n">
        <v/>
      </c>
      <c r="AAG7" t="inlineStr">
        <is>
          <t>Pakan kering (misal: konsentrat, silase, pelet)</t>
        </is>
      </c>
      <c r="AAH7" t="n">
        <v/>
      </c>
      <c r="AAI7" t="n">
        <v/>
      </c>
      <c r="AAJ7" t="n">
        <v/>
      </c>
      <c r="AAK7" t="n">
        <v/>
      </c>
      <c r="AAL7" t="inlineStr">
        <is>
          <t>Ya</t>
        </is>
      </c>
      <c r="AAM7" t="inlineStr">
        <is>
          <t>Cair</t>
        </is>
      </c>
      <c r="AAN7" t="n">
        <v>0</v>
      </c>
      <c r="AAO7" t="n">
        <v>1</v>
      </c>
      <c r="AAP7" t="n">
        <v>2</v>
      </c>
      <c r="AAQ7" t="n">
        <v/>
      </c>
      <c r="AAR7" t="inlineStr">
        <is>
          <t>Tidak</t>
        </is>
      </c>
      <c r="AAS7" t="inlineStr">
        <is>
          <t>Tidak pasti/ragu-ragu</t>
        </is>
      </c>
      <c r="AAT7" t="inlineStr">
        <is>
          <t>Digunakan untuk pupuk di lahan pertanian sendiri</t>
        </is>
      </c>
      <c r="AAU7" t="n">
        <v>1</v>
      </c>
      <c r="AAV7" t="n">
        <v>0</v>
      </c>
      <c r="AAW7" t="n">
        <v>0</v>
      </c>
      <c r="AAX7" t="n">
        <v>0</v>
      </c>
      <c r="AAY7" t="n">
        <v>0</v>
      </c>
      <c r="AAZ7" t="n">
        <v>0</v>
      </c>
      <c r="ABA7" t="n">
        <v>0</v>
      </c>
      <c r="ABB7" t="inlineStr">
        <is>
          <t>Pupuk cair untuk tanaman</t>
        </is>
      </c>
      <c r="ABC7" t="n">
        <v>1</v>
      </c>
      <c r="ABD7" t="n">
        <v>0</v>
      </c>
      <c r="ABE7" t="n">
        <v>0</v>
      </c>
      <c r="ABF7" t="n">
        <v>0</v>
      </c>
      <c r="ABG7" t="n">
        <v>0</v>
      </c>
      <c r="ABH7" t="n">
        <v/>
      </c>
      <c r="ABI7" t="n">
        <v/>
      </c>
      <c r="ABJ7" t="n">
        <v/>
      </c>
      <c r="ABK7" t="n">
        <v/>
      </c>
      <c r="ABL7" t="n">
        <v/>
      </c>
      <c r="ABM7" t="n">
        <v/>
      </c>
      <c r="ABN7" t="n">
        <v/>
      </c>
      <c r="ABO7" t="n">
        <v/>
      </c>
      <c r="ABP7" t="n">
        <v/>
      </c>
      <c r="ABQ7" t="inlineStr">
        <is>
          <t>Sayuran</t>
        </is>
      </c>
      <c r="ABR7" t="inlineStr">
        <is>
          <t>Jarang (1 bulan sekali)</t>
        </is>
      </c>
      <c r="ABS7" t="n">
        <v>50</v>
      </c>
      <c r="ABT7" t="n">
        <v/>
      </c>
      <c r="ABU7" t="n">
        <v>5</v>
      </c>
      <c r="ABV7" t="n">
        <v>0</v>
      </c>
      <c r="ABW7" t="inlineStr">
        <is>
          <t>Lainnya</t>
        </is>
      </c>
      <c r="ABX7" t="inlineStr">
        <is>
          <t>sampah daun</t>
        </is>
      </c>
      <c r="ABY7" t="n">
        <v>0</v>
      </c>
      <c r="ABZ7" t="n">
        <v>0</v>
      </c>
      <c r="ACA7" t="n">
        <v>0</v>
      </c>
      <c r="ACB7" t="n">
        <v>0</v>
      </c>
      <c r="ACC7" t="n">
        <v>5</v>
      </c>
      <c r="ACD7" t="n">
        <v>10</v>
      </c>
      <c r="ACE7" t="inlineStr">
        <is>
          <t>Ya</t>
        </is>
      </c>
      <c r="ACF7" t="inlineStr">
        <is>
          <t>Cukup meningkat</t>
        </is>
      </c>
      <c r="ACG7" t="inlineStr">
        <is>
          <t>Cukup meningkat</t>
        </is>
      </c>
      <c r="ACH7" t="inlineStr">
        <is>
          <t>Cukup meningkat</t>
        </is>
      </c>
      <c r="ACI7" t="n">
        <v/>
      </c>
      <c r="ACJ7" t="n">
        <v/>
      </c>
      <c r="ACK7" t="n">
        <v/>
      </c>
      <c r="ACL7" t="n">
        <v/>
      </c>
      <c r="ACM7" t="n">
        <v/>
      </c>
      <c r="ACN7" t="n">
        <v/>
      </c>
      <c r="ACO7" t="n">
        <v/>
      </c>
      <c r="ACP7" t="n">
        <v/>
      </c>
      <c r="ACQ7" t="n">
        <v/>
      </c>
      <c r="ACR7" t="n">
        <v/>
      </c>
      <c r="ACS7" t="n">
        <v/>
      </c>
      <c r="ACT7" t="inlineStr">
        <is>
          <t>Tidak Ada</t>
        </is>
      </c>
      <c r="ACU7" t="inlineStr">
        <is>
          <t>Manfaat besar dan membantu kehidupan sehari-hari</t>
        </is>
      </c>
      <c r="ACV7" t="inlineStr">
        <is>
          <t>Berkurang</t>
        </is>
      </c>
      <c r="ACW7" t="inlineStr">
        <is>
          <t>Anggota keluarga - Perempuan dewasa</t>
        </is>
      </c>
      <c r="ACX7" t="inlineStr">
        <is>
          <t>Setuju</t>
        </is>
      </c>
      <c r="ACY7" t="inlineStr">
        <is>
          <t>Anggota keluarga - Laki-laki dewasa Anggota keluarga - Perempuan dewasa</t>
        </is>
      </c>
      <c r="ACZ7" t="n">
        <v>1</v>
      </c>
      <c r="ADA7" t="n">
        <v>1</v>
      </c>
      <c r="ADB7" t="n">
        <v>0</v>
      </c>
      <c r="ADC7" t="n">
        <v>0</v>
      </c>
      <c r="ADD7" t="inlineStr">
        <is>
          <t>Puas</t>
        </is>
      </c>
      <c r="ADE7" t="inlineStr">
        <is>
          <t>Puas</t>
        </is>
      </c>
      <c r="ADF7" t="inlineStr">
        <is>
          <t>Puas</t>
        </is>
      </c>
      <c r="ADG7" t="inlineStr">
        <is>
          <t>Puas</t>
        </is>
      </c>
      <c r="ADH7" t="inlineStr">
        <is>
          <t>Tidak</t>
        </is>
      </c>
      <c r="ADI7" t="n">
        <v/>
      </c>
      <c r="ADJ7" t="inlineStr">
        <is>
          <t>Puas</t>
        </is>
      </c>
      <c r="ADK7" t="n">
        <v/>
      </c>
      <c r="ADL7" t="n">
        <v/>
      </c>
      <c r="ADM7" t="n">
        <v/>
      </c>
      <c r="ADN7" t="n">
        <v/>
      </c>
      <c r="ADO7" t="n">
        <v/>
      </c>
      <c r="ADP7" t="n">
        <v/>
      </c>
      <c r="ADQ7" t="n">
        <v/>
      </c>
      <c r="ADR7" t="n">
        <v/>
      </c>
      <c r="ADS7" t="n">
        <v/>
      </c>
      <c r="ADT7" t="n">
        <v/>
      </c>
      <c r="ADU7" t="inlineStr">
        <is>
          <t>Menghubungi CPO atau pendamping</t>
        </is>
      </c>
      <c r="ADV7" t="n">
        <v>0</v>
      </c>
      <c r="ADW7" t="n">
        <v>0</v>
      </c>
      <c r="ADX7" t="n">
        <v>0</v>
      </c>
      <c r="ADY7" t="n">
        <v>0</v>
      </c>
      <c r="ADZ7" t="n">
        <v>1</v>
      </c>
      <c r="AEA7" t="n">
        <v>0</v>
      </c>
      <c r="AEB7" t="n">
        <v>0</v>
      </c>
      <c r="AEC7" t="n">
        <v>0</v>
      </c>
      <c r="AED7" t="inlineStr">
        <is>
          <t>Tidak ada</t>
        </is>
      </c>
      <c r="AEE7" t="inlineStr">
        <is>
          <t>Laki-laki dewasa</t>
        </is>
      </c>
      <c r="AEF7" t="n">
        <v/>
      </c>
      <c r="AEG7" t="inlineStr">
        <is>
          <t>Menelepon atau WA langsung</t>
        </is>
      </c>
      <c r="AEH7" t="n">
        <v/>
      </c>
      <c r="AEI7" t="inlineStr">
        <is>
          <t>sudah lama biogas tidk digunakan jadi mohon untuk dibuat lebih baik lagi</t>
        </is>
      </c>
      <c r="AEJ7" t="inlineStr">
        <is>
          <t>Kadang-kadang</t>
        </is>
      </c>
      <c r="AEK7" t="inlineStr">
        <is>
          <t>Pengurangan pengeluaran rumah tangga (bahan bakar minyak, pupuk, dll.) Memasak lebih cepat Lebih aman Peningkatan kebersihan kandang ternak</t>
        </is>
      </c>
      <c r="AEL7" t="n">
        <v>1</v>
      </c>
      <c r="AEM7" t="n">
        <v>0</v>
      </c>
      <c r="AEN7" t="n">
        <v>0</v>
      </c>
      <c r="AEO7" t="n">
        <v>1</v>
      </c>
      <c r="AEP7" t="n">
        <v>1</v>
      </c>
      <c r="AEQ7" t="n">
        <v>0</v>
      </c>
      <c r="AER7" t="n">
        <v>1</v>
      </c>
      <c r="AES7" t="n">
        <v>0</v>
      </c>
      <c r="AET7" t="n">
        <v>0</v>
      </c>
      <c r="AEU7" t="n">
        <v>0</v>
      </c>
      <c r="AEV7" t="n">
        <v>0</v>
      </c>
      <c r="AEW7" t="n">
        <v>0</v>
      </c>
      <c r="AEX7" t="n">
        <v/>
      </c>
      <c r="AEY7" t="inlineStr">
        <is>
          <t>Mendukung lingkungan</t>
        </is>
      </c>
      <c r="AEZ7" t="n">
        <v/>
      </c>
      <c r="AFA7" t="inlineStr">
        <is>
          <t>Yayasan Rumah Energi (YRE)</t>
        </is>
      </c>
      <c r="AFB7" t="n">
        <v/>
      </c>
      <c r="AFC7" t="inlineStr">
        <is>
          <t>BENYAMIN MOEKOE(reaktor biogas)-11_58_10.jpg</t>
        </is>
      </c>
      <c r="AFD7" t="inlineStr">
        <is>
          <t>https://kf.kobotoolbox.org/api/v2/assets/avstPQqLr3Ab3ZdcVTXZ6f/data/673532695/attachments/attqtB8WEYHDTAM64pfHMHCr/</t>
        </is>
      </c>
      <c r="AFE7" t="inlineStr">
        <is>
          <t>BENYAMIN MOEKOE(wawancara bersama ibu fermilusiana)-11_58_19.jpg</t>
        </is>
      </c>
      <c r="AFF7" t="inlineStr">
        <is>
          <t>https://kf.kobotoolbox.org/api/v2/assets/avstPQqLr3Ab3ZdcVTXZ6f/data/673532695/attachments/attMPsGp4VgQryubgvrTf9rX/</t>
        </is>
      </c>
      <c r="AFG7" t="inlineStr">
        <is>
          <t>Siti Suryani/Marselina Ngongo</t>
        </is>
      </c>
      <c r="AFH7" t="n">
        <v/>
      </c>
      <c r="AFI7" t="n">
        <v/>
      </c>
    </row>
    <row r="8">
      <c r="A8" s="93" t="n">
        <v>46082</v>
      </c>
      <c r="B8" s="93" t="n">
        <v>46082</v>
      </c>
      <c r="C8" t="inlineStr">
        <is>
          <t>siti suryani/julian diki</t>
        </is>
      </c>
      <c r="D8" t="inlineStr">
        <is>
          <t>frans xaverius kenda</t>
        </is>
      </c>
      <c r="E8" t="n">
        <v>81238968889</v>
      </c>
      <c r="F8" t="inlineStr">
        <is>
          <t>-9.661195 120.256762 0 0</t>
        </is>
      </c>
      <c r="G8" t="n">
        <v>-9.661194999999999</v>
      </c>
      <c r="H8" t="n">
        <v>120.256762</v>
      </c>
      <c r="I8" t="n">
        <v>0</v>
      </c>
      <c r="J8" t="n">
        <v>0</v>
      </c>
      <c r="K8" t="inlineStr">
        <is>
          <t>-9.661195,  120.256762</t>
        </is>
      </c>
      <c r="L8" t="inlineStr">
        <is>
          <t>-9.661099 120.256775</t>
        </is>
      </c>
      <c r="M8" t="n">
        <v>-9.661099</v>
      </c>
      <c r="N8" t="n">
        <v>120.256775</v>
      </c>
      <c r="O8" t="n">
        <v>0</v>
      </c>
      <c r="P8" t="n">
        <v>0</v>
      </c>
      <c r="Q8" t="inlineStr">
        <is>
          <t>Lat -9.661099° Long 120.256775°</t>
        </is>
      </c>
      <c r="R8" t="inlineStr">
        <is>
          <t>NTT</t>
        </is>
      </c>
      <c r="S8" t="n">
        <v>0</v>
      </c>
      <c r="T8" t="n">
        <v>0</v>
      </c>
      <c r="U8" t="n">
        <v>0</v>
      </c>
      <c r="V8" t="n">
        <v>0</v>
      </c>
      <c r="W8" t="n">
        <v>0</v>
      </c>
      <c r="X8" t="n">
        <v>0</v>
      </c>
      <c r="Y8" t="n">
        <v>0</v>
      </c>
      <c r="Z8" t="n">
        <v>0</v>
      </c>
      <c r="AA8" t="n">
        <v>1</v>
      </c>
      <c r="AB8" t="n">
        <v>0</v>
      </c>
      <c r="AC8" t="inlineStr">
        <is>
          <t>SUMBA TIMUR</t>
        </is>
      </c>
      <c r="AD8" t="inlineStr">
        <is>
          <t>KOTA WAINGAPU</t>
        </is>
      </c>
      <c r="AE8" t="inlineStr">
        <is>
          <t>HAMBALA</t>
        </is>
      </c>
      <c r="AF8" t="inlineStr">
        <is>
          <t>MASON GROUP PAHADANG MADANGU</t>
        </is>
      </c>
      <c r="AG8" t="inlineStr">
        <is>
          <t>PGP0006</t>
        </is>
      </c>
      <c r="AH8" t="n">
        <v>8</v>
      </c>
      <c r="AI8" t="inlineStr">
        <is>
          <t>VPA2</t>
        </is>
      </c>
      <c r="AJ8" t="inlineStr">
        <is>
          <t>Tidak aktif</t>
        </is>
      </c>
      <c r="AK8" t="n">
        <v>40</v>
      </c>
      <c r="AL8" t="inlineStr">
        <is>
          <t>Laki-laki</t>
        </is>
      </c>
      <c r="AM8" t="inlineStr">
        <is>
          <t>Sudah menikah</t>
        </is>
      </c>
      <c r="AN8" t="inlineStr">
        <is>
          <t>Diploma/S1/Sederajat</t>
        </is>
      </c>
      <c r="AO8" t="inlineStr">
        <is>
          <t>Wiraswasta</t>
        </is>
      </c>
      <c r="AP8" t="n">
        <v>0</v>
      </c>
      <c r="AQ8" t="n">
        <v>0</v>
      </c>
      <c r="AR8" t="n">
        <v>0</v>
      </c>
      <c r="AS8" t="n">
        <v>1</v>
      </c>
      <c r="AT8" t="n">
        <v>0</v>
      </c>
      <c r="AU8" t="n">
        <v>0</v>
      </c>
      <c r="AV8" t="n">
        <v>0</v>
      </c>
      <c r="AW8" t="n">
        <v>0</v>
      </c>
      <c r="AX8" t="n">
        <v/>
      </c>
      <c r="AY8" t="inlineStr">
        <is>
          <t>Wiraswasta</t>
        </is>
      </c>
      <c r="AZ8" t="n">
        <v>0</v>
      </c>
      <c r="BA8" t="n">
        <v>0</v>
      </c>
      <c r="BB8" t="n">
        <v>0</v>
      </c>
      <c r="BC8" t="n">
        <v>1</v>
      </c>
      <c r="BD8" t="n">
        <v>0</v>
      </c>
      <c r="BE8" t="n">
        <v>0</v>
      </c>
      <c r="BF8" t="n">
        <v>0</v>
      </c>
      <c r="BG8" t="n">
        <v>0</v>
      </c>
      <c r="BH8" t="n">
        <v/>
      </c>
      <c r="BI8" t="inlineStr">
        <is>
          <t>Rp2.500.000 - Rp3.500.000</t>
        </is>
      </c>
      <c r="BJ8" t="n">
        <v>1</v>
      </c>
      <c r="BK8" t="n">
        <v>1</v>
      </c>
      <c r="BL8" t="n">
        <v>2</v>
      </c>
      <c r="BM8" t="n">
        <v>0</v>
      </c>
      <c r="BN8" t="inlineStr">
        <is>
          <t>Milik sendiri</t>
        </is>
      </c>
      <c r="BO8" t="inlineStr">
        <is>
          <t>Permanen (dinding bata dan semen)</t>
        </is>
      </c>
      <c r="BP8" t="n">
        <v>1</v>
      </c>
      <c r="BQ8" t="n">
        <v>0</v>
      </c>
      <c r="BR8" t="n">
        <v>0</v>
      </c>
      <c r="BS8" t="n">
        <v>0</v>
      </c>
      <c r="BT8" t="n">
        <v>0</v>
      </c>
      <c r="BU8" t="n">
        <v/>
      </c>
      <c r="BV8" t="inlineStr">
        <is>
          <t>Keramik/ubin</t>
        </is>
      </c>
      <c r="BW8" t="n">
        <v>0</v>
      </c>
      <c r="BX8" t="n">
        <v>0</v>
      </c>
      <c r="BY8" t="n">
        <v>1</v>
      </c>
      <c r="BZ8" t="n">
        <v>0</v>
      </c>
      <c r="CA8" t="n">
        <v>0</v>
      </c>
      <c r="CB8" t="n">
        <v/>
      </c>
      <c r="CC8" t="inlineStr">
        <is>
          <t>Seng</t>
        </is>
      </c>
      <c r="CD8" t="n">
        <v>0</v>
      </c>
      <c r="CE8" t="n">
        <v>0</v>
      </c>
      <c r="CF8" t="n">
        <v>0</v>
      </c>
      <c r="CG8" t="n">
        <v>0</v>
      </c>
      <c r="CH8" t="n">
        <v>1</v>
      </c>
      <c r="CI8" t="n">
        <v>0</v>
      </c>
      <c r="CJ8" t="n">
        <v>0</v>
      </c>
      <c r="CK8" t="n">
        <v/>
      </c>
      <c r="CL8" t="inlineStr">
        <is>
          <t>Ya</t>
        </is>
      </c>
      <c r="CM8" t="n">
        <v>2018</v>
      </c>
      <c r="CN8" t="inlineStr">
        <is>
          <t>Fixed-Dome (Kubah Tetap)</t>
        </is>
      </c>
      <c r="CO8" t="inlineStr">
        <is>
          <t>6 m³ (4-5 ekor sapi, ±5 jam memasak/hari, ±50 kg</t>
        </is>
      </c>
      <c r="CP8" t="inlineStr">
        <is>
          <t>Anggota keluarga - laki-laki</t>
        </is>
      </c>
      <c r="CQ8" t="n">
        <v>0</v>
      </c>
      <c r="CR8" t="n">
        <v>0</v>
      </c>
      <c r="CS8" t="n">
        <v>0</v>
      </c>
      <c r="CT8" t="n">
        <v>0</v>
      </c>
      <c r="CU8" t="n">
        <v>1</v>
      </c>
      <c r="CV8" t="n">
        <v>0</v>
      </c>
      <c r="CW8" t="n">
        <v>0</v>
      </c>
      <c r="CX8" t="n">
        <v>0</v>
      </c>
      <c r="CY8" t="inlineStr">
        <is>
          <t>Anggota keluarga - laki-laki Anggota keluarga - perempuan dewasa</t>
        </is>
      </c>
      <c r="CZ8" t="n">
        <v>1</v>
      </c>
      <c r="DA8" t="n">
        <v>1</v>
      </c>
      <c r="DB8" t="n">
        <v>0</v>
      </c>
      <c r="DC8" t="n">
        <v/>
      </c>
      <c r="DD8" t="inlineStr">
        <is>
          <t>Anggota keluarga - laki-laki CPO atau pendamping</t>
        </is>
      </c>
      <c r="DE8" t="n">
        <v>1</v>
      </c>
      <c r="DF8" t="n">
        <v>0</v>
      </c>
      <c r="DG8" t="n">
        <v>1</v>
      </c>
      <c r="DH8" t="n">
        <v>0</v>
      </c>
      <c r="DI8" t="n">
        <v/>
      </c>
      <c r="DJ8" t="inlineStr">
        <is>
          <t>Anggota keluarga - laki-laki Anggota keluarga - perempuan dewasa CPO atau pendamping</t>
        </is>
      </c>
      <c r="DK8" t="n">
        <v>1</v>
      </c>
      <c r="DL8" t="n">
        <v>1</v>
      </c>
      <c r="DM8" t="n">
        <v>1</v>
      </c>
      <c r="DN8" t="n">
        <v>0</v>
      </c>
      <c r="DO8" t="n">
        <v/>
      </c>
      <c r="DP8" t="inlineStr">
        <is>
          <t>Tidak berfungsi sama sekali</t>
        </is>
      </c>
      <c r="DQ8" t="inlineStr">
        <is>
          <t>&gt;1 tahun yang lalu</t>
        </is>
      </c>
      <c r="DR8" t="inlineStr">
        <is>
          <t>Tidak ada pihak yang mengelola/dapat memperbaiki sistem biogas</t>
        </is>
      </c>
      <c r="DS8" t="n">
        <v/>
      </c>
      <c r="DT8" t="n">
        <v/>
      </c>
      <c r="DU8" t="n">
        <v/>
      </c>
      <c r="DV8" t="n">
        <v/>
      </c>
      <c r="DW8" t="n">
        <v/>
      </c>
      <c r="DX8" t="n">
        <v/>
      </c>
      <c r="DY8" t="n">
        <v/>
      </c>
      <c r="DZ8" t="n">
        <v/>
      </c>
      <c r="EA8" t="n">
        <v/>
      </c>
      <c r="EB8" t="n">
        <v/>
      </c>
      <c r="EC8" t="n">
        <v/>
      </c>
      <c r="ED8" t="n">
        <v/>
      </c>
      <c r="EE8" t="n">
        <v/>
      </c>
      <c r="EF8" t="n">
        <v/>
      </c>
      <c r="EG8" t="n">
        <v/>
      </c>
      <c r="EH8" t="n">
        <v/>
      </c>
      <c r="EI8" t="inlineStr">
        <is>
          <t>Kurangnya dukungan atau pemantauan dari pemerintah atau CPO Keterbatasan akses terhadap informasi atau pelatihan terkait biogas</t>
        </is>
      </c>
      <c r="EJ8" t="n">
        <v>0</v>
      </c>
      <c r="EK8" t="n">
        <v>1</v>
      </c>
      <c r="EL8" t="n">
        <v>1</v>
      </c>
      <c r="EM8" t="n">
        <v>0</v>
      </c>
      <c r="EN8" t="n">
        <v>0</v>
      </c>
      <c r="EO8" t="n">
        <v/>
      </c>
      <c r="EP8" t="inlineStr">
        <is>
          <t>Ya, cukup jelas dan mudah diikuti</t>
        </is>
      </c>
      <c r="EQ8" t="inlineStr">
        <is>
          <t>Bukan pelatihan</t>
        </is>
      </c>
      <c r="ER8" t="inlineStr">
        <is>
          <t>CPO atau pendamping</t>
        </is>
      </c>
      <c r="ES8" t="n">
        <v>1</v>
      </c>
      <c r="ET8" t="n">
        <v>0</v>
      </c>
      <c r="EU8" t="n">
        <v>0</v>
      </c>
      <c r="EV8" t="n">
        <v>0</v>
      </c>
      <c r="EW8" t="n">
        <v/>
      </c>
      <c r="EX8" t="inlineStr">
        <is>
          <t>Anggota keluarga - Laki-laki</t>
        </is>
      </c>
      <c r="EY8" t="n">
        <v>1</v>
      </c>
      <c r="EZ8" t="n">
        <v>0</v>
      </c>
      <c r="FA8" t="n">
        <v>0</v>
      </c>
      <c r="FB8" t="n">
        <v/>
      </c>
      <c r="FC8" t="inlineStr">
        <is>
          <t>Setiap minggu</t>
        </is>
      </c>
      <c r="FD8" t="n">
        <v/>
      </c>
      <c r="FE8" t="inlineStr">
        <is>
          <t>Mengetahui</t>
        </is>
      </c>
      <c r="FF8" t="inlineStr">
        <is>
          <t>Selalu (setiap hari)</t>
        </is>
      </c>
      <c r="FG8" t="inlineStr">
        <is>
          <t>Mengetahui</t>
        </is>
      </c>
      <c r="FH8" t="inlineStr">
        <is>
          <t>Selalu (setiap hari)</t>
        </is>
      </c>
      <c r="FI8" t="inlineStr">
        <is>
          <t>Mengetahui</t>
        </is>
      </c>
      <c r="FJ8" t="inlineStr">
        <is>
          <t>Selalu (setiap hari)</t>
        </is>
      </c>
      <c r="FK8" t="inlineStr">
        <is>
          <t>Mengetahui</t>
        </is>
      </c>
      <c r="FL8" t="inlineStr">
        <is>
          <t>Sering (setiap minggu)</t>
        </is>
      </c>
      <c r="FM8" t="inlineStr">
        <is>
          <t>Mengetahui</t>
        </is>
      </c>
      <c r="FN8" t="inlineStr">
        <is>
          <t>Sering (setiap minggu)</t>
        </is>
      </c>
      <c r="FO8" t="inlineStr">
        <is>
          <t>Mengetahui</t>
        </is>
      </c>
      <c r="FP8" t="inlineStr">
        <is>
          <t>Sering (setiap minggu)</t>
        </is>
      </c>
      <c r="FQ8" t="inlineStr">
        <is>
          <t>Mengetahui</t>
        </is>
      </c>
      <c r="FR8" t="inlineStr">
        <is>
          <t>Ya</t>
        </is>
      </c>
      <c r="FS8" t="inlineStr">
        <is>
          <t>Mengetahui</t>
        </is>
      </c>
      <c r="FT8" t="inlineStr">
        <is>
          <t>Ya, selalu</t>
        </is>
      </c>
      <c r="FU8" t="inlineStr">
        <is>
          <t>Laki-laki dewasa Anak-anak</t>
        </is>
      </c>
      <c r="FV8" t="n">
        <v>1</v>
      </c>
      <c r="FW8" t="n">
        <v>0</v>
      </c>
      <c r="FX8" t="n">
        <v>1</v>
      </c>
      <c r="FY8" t="n">
        <v>0</v>
      </c>
      <c r="FZ8" t="inlineStr">
        <is>
          <t>Memahami</t>
        </is>
      </c>
      <c r="GA8" t="inlineStr">
        <is>
          <t>CPO</t>
        </is>
      </c>
      <c r="GB8" t="n">
        <v>1</v>
      </c>
      <c r="GC8" t="n">
        <v>0</v>
      </c>
      <c r="GD8" t="n">
        <v>0</v>
      </c>
      <c r="GE8" t="n">
        <v>0</v>
      </c>
      <c r="GF8" t="n">
        <v/>
      </c>
      <c r="GG8" t="inlineStr">
        <is>
          <t>Selalu</t>
        </is>
      </c>
      <c r="GH8" t="inlineStr">
        <is>
          <t>Ya</t>
        </is>
      </c>
      <c r="GI8" t="inlineStr">
        <is>
          <t>Tetangga Teman/keluarga</t>
        </is>
      </c>
      <c r="GJ8" t="n">
        <v>1</v>
      </c>
      <c r="GK8" t="n">
        <v>1</v>
      </c>
      <c r="GL8" t="n">
        <v>0</v>
      </c>
      <c r="GM8" t="n">
        <v>0</v>
      </c>
      <c r="GN8" t="n">
        <v/>
      </c>
      <c r="GO8" t="n">
        <v>6</v>
      </c>
      <c r="GP8" t="inlineStr">
        <is>
          <t>Sebagian</t>
        </is>
      </c>
      <c r="GQ8" t="inlineStr">
        <is>
          <t>Minyak tanah</t>
        </is>
      </c>
      <c r="GR8" t="n">
        <v>0</v>
      </c>
      <c r="GS8" t="n">
        <v>0</v>
      </c>
      <c r="GT8" t="n">
        <v>1</v>
      </c>
      <c r="GU8" t="n">
        <v>0</v>
      </c>
      <c r="GV8" t="n">
        <v>0</v>
      </c>
      <c r="GW8" t="n">
        <v>0</v>
      </c>
      <c r="GX8" t="n">
        <v>0</v>
      </c>
      <c r="GY8" t="n">
        <v/>
      </c>
      <c r="GZ8" t="inlineStr">
        <is>
          <t>Ya</t>
        </is>
      </c>
      <c r="HA8" t="n">
        <v/>
      </c>
      <c r="HB8" t="n">
        <v/>
      </c>
      <c r="HC8" t="n">
        <v/>
      </c>
      <c r="HD8" t="n">
        <v/>
      </c>
      <c r="HE8" t="n">
        <v/>
      </c>
      <c r="HF8" t="n">
        <v/>
      </c>
      <c r="HG8" t="n">
        <v/>
      </c>
      <c r="HH8" t="n">
        <v/>
      </c>
      <c r="HI8" t="n">
        <v/>
      </c>
      <c r="HJ8" t="n">
        <v/>
      </c>
      <c r="HK8" t="n">
        <v/>
      </c>
      <c r="HL8" t="n">
        <v/>
      </c>
      <c r="HM8" t="n">
        <v/>
      </c>
      <c r="HN8" t="n">
        <v/>
      </c>
      <c r="HO8" t="n">
        <v/>
      </c>
      <c r="HP8" t="n">
        <v/>
      </c>
      <c r="HQ8" t="n">
        <v/>
      </c>
      <c r="HR8" t="n">
        <v/>
      </c>
      <c r="HS8" t="n">
        <v/>
      </c>
      <c r="HT8" t="n">
        <v/>
      </c>
      <c r="HU8" t="n">
        <v/>
      </c>
      <c r="HV8" t="n">
        <v/>
      </c>
      <c r="HW8" t="n">
        <v/>
      </c>
      <c r="HX8" t="n">
        <v/>
      </c>
      <c r="HY8" t="n">
        <v/>
      </c>
      <c r="HZ8" t="n">
        <v/>
      </c>
      <c r="IA8" t="n">
        <v/>
      </c>
      <c r="IB8" t="n">
        <v/>
      </c>
      <c r="IC8" t="n">
        <v/>
      </c>
      <c r="ID8" t="n">
        <v/>
      </c>
      <c r="IE8" t="n">
        <v/>
      </c>
      <c r="IF8" t="n">
        <v/>
      </c>
      <c r="IG8" t="n">
        <v/>
      </c>
      <c r="IH8" t="n">
        <v/>
      </c>
      <c r="II8" t="n">
        <v>5</v>
      </c>
      <c r="IJ8" t="n">
        <v>20000</v>
      </c>
      <c r="IK8" t="inlineStr">
        <is>
          <t>65-80 kg</t>
        </is>
      </c>
      <c r="IL8" t="inlineStr">
        <is>
          <t>3-5 jam</t>
        </is>
      </c>
      <c r="IM8" t="inlineStr">
        <is>
          <t>Ya</t>
        </is>
      </c>
      <c r="IN8" t="inlineStr">
        <is>
          <t>Tidak</t>
        </is>
      </c>
      <c r="IO8" t="inlineStr">
        <is>
          <t>Lebih bersih</t>
        </is>
      </c>
      <c r="IP8" t="inlineStr">
        <is>
          <t>Lebih jarang (lebih sering tidak terpapar asap)</t>
        </is>
      </c>
      <c r="IQ8" t="inlineStr">
        <is>
          <t>Tidak pernah</t>
        </is>
      </c>
      <c r="IR8" t="n">
        <v/>
      </c>
      <c r="IS8" t="n">
        <v/>
      </c>
      <c r="IT8" t="n">
        <v/>
      </c>
      <c r="IU8" t="n">
        <v/>
      </c>
      <c r="IV8" t="n">
        <v/>
      </c>
      <c r="IW8" t="n">
        <v/>
      </c>
      <c r="IX8" t="n">
        <v/>
      </c>
      <c r="IY8" t="n">
        <v/>
      </c>
      <c r="IZ8" t="inlineStr">
        <is>
          <t>Tidak pernah</t>
        </is>
      </c>
      <c r="JA8" t="n">
        <v/>
      </c>
      <c r="JB8" t="n">
        <v/>
      </c>
      <c r="JC8" t="n">
        <v/>
      </c>
      <c r="JD8" t="n">
        <v/>
      </c>
      <c r="JE8" t="n">
        <v/>
      </c>
      <c r="JF8" t="n">
        <v/>
      </c>
      <c r="JG8" t="n">
        <v/>
      </c>
      <c r="JH8" t="n">
        <v/>
      </c>
      <c r="JI8" t="inlineStr">
        <is>
          <t>Tidak pernah</t>
        </is>
      </c>
      <c r="JJ8" t="n">
        <v/>
      </c>
      <c r="JK8" t="n">
        <v/>
      </c>
      <c r="JL8" t="n">
        <v/>
      </c>
      <c r="JM8" t="n">
        <v/>
      </c>
      <c r="JN8" t="n">
        <v/>
      </c>
      <c r="JO8" t="n">
        <v/>
      </c>
      <c r="JP8" t="n">
        <v/>
      </c>
      <c r="JQ8" t="n">
        <v/>
      </c>
      <c r="JR8" t="inlineStr">
        <is>
          <t>Tidak pernah</t>
        </is>
      </c>
      <c r="JS8" t="n">
        <v/>
      </c>
      <c r="JT8" t="n">
        <v/>
      </c>
      <c r="JU8" t="n">
        <v/>
      </c>
      <c r="JV8" t="n">
        <v/>
      </c>
      <c r="JW8" t="n">
        <v/>
      </c>
      <c r="JX8" t="n">
        <v/>
      </c>
      <c r="JY8" t="n">
        <v/>
      </c>
      <c r="JZ8" t="n">
        <v/>
      </c>
      <c r="KA8" t="inlineStr">
        <is>
          <t>Tidak pernah</t>
        </is>
      </c>
      <c r="KB8" t="n">
        <v/>
      </c>
      <c r="KC8" t="n">
        <v/>
      </c>
      <c r="KD8" t="n">
        <v/>
      </c>
      <c r="KE8" t="n">
        <v/>
      </c>
      <c r="KF8" t="n">
        <v/>
      </c>
      <c r="KG8" t="n">
        <v/>
      </c>
      <c r="KH8" t="n">
        <v/>
      </c>
      <c r="KI8" t="n">
        <v/>
      </c>
      <c r="KJ8" t="inlineStr">
        <is>
          <t>Tidak pernah</t>
        </is>
      </c>
      <c r="KK8" t="n">
        <v/>
      </c>
      <c r="KL8" t="n">
        <v/>
      </c>
      <c r="KM8" t="n">
        <v/>
      </c>
      <c r="KN8" t="n">
        <v/>
      </c>
      <c r="KO8" t="n">
        <v/>
      </c>
      <c r="KP8" t="n">
        <v/>
      </c>
      <c r="KQ8" t="n">
        <v/>
      </c>
      <c r="KR8" t="n">
        <v/>
      </c>
      <c r="KS8" t="inlineStr">
        <is>
          <t>Cukup membaik</t>
        </is>
      </c>
      <c r="KT8" t="inlineStr">
        <is>
          <t>0-1 kali</t>
        </is>
      </c>
      <c r="KU8" t="inlineStr">
        <is>
          <t>0-1 kali</t>
        </is>
      </c>
      <c r="KV8" t="inlineStr">
        <is>
          <t>Tidak ada</t>
        </is>
      </c>
      <c r="KW8" t="n">
        <v>0</v>
      </c>
      <c r="KX8" t="n">
        <v>0</v>
      </c>
      <c r="KY8" t="n">
        <v>0</v>
      </c>
      <c r="KZ8" t="n">
        <v>1</v>
      </c>
      <c r="LA8" t="inlineStr">
        <is>
          <t>Cukup membaik</t>
        </is>
      </c>
      <c r="LB8" t="inlineStr">
        <is>
          <t>Cukup membaik</t>
        </is>
      </c>
      <c r="LC8" t="n">
        <v>0</v>
      </c>
      <c r="LD8" t="n">
        <v>0</v>
      </c>
      <c r="LE8" t="n">
        <v>0</v>
      </c>
      <c r="LF8" t="n">
        <v>5</v>
      </c>
      <c r="LG8" t="inlineStr">
        <is>
          <t>Ya</t>
        </is>
      </c>
      <c r="LH8" t="n">
        <v>2000000</v>
      </c>
      <c r="LI8" t="n">
        <v/>
      </c>
      <c r="LJ8" t="inlineStr">
        <is>
          <t>Kesehatan Kebutuhan rumah tangga</t>
        </is>
      </c>
      <c r="LK8" t="n">
        <v>0</v>
      </c>
      <c r="LL8" t="n">
        <v>1</v>
      </c>
      <c r="LM8" t="n">
        <v>0</v>
      </c>
      <c r="LN8" t="n">
        <v>0</v>
      </c>
      <c r="LO8" t="n">
        <v>1</v>
      </c>
      <c r="LP8" t="n">
        <v>0</v>
      </c>
      <c r="LQ8" t="n">
        <v>0</v>
      </c>
      <c r="LR8" t="n">
        <v/>
      </c>
      <c r="LS8" t="n">
        <v>20</v>
      </c>
      <c r="LT8" t="n">
        <v>0</v>
      </c>
      <c r="LU8" t="n">
        <v>0</v>
      </c>
      <c r="LV8" t="n">
        <v>10</v>
      </c>
      <c r="LW8" t="n">
        <v>0</v>
      </c>
      <c r="LX8" t="n">
        <v>0</v>
      </c>
      <c r="LY8" t="n">
        <v>10</v>
      </c>
      <c r="LZ8" t="n">
        <v>0</v>
      </c>
      <c r="MA8" t="n">
        <v>0</v>
      </c>
      <c r="MB8" t="inlineStr">
        <is>
          <t>Ya</t>
        </is>
      </c>
      <c r="MC8" t="n">
        <v>20</v>
      </c>
      <c r="MD8" t="n">
        <v>10</v>
      </c>
      <c r="ME8" t="n">
        <v>15</v>
      </c>
      <c r="MF8" t="n">
        <v>15</v>
      </c>
      <c r="MG8" t="n">
        <v>0</v>
      </c>
      <c r="MH8" t="n">
        <v>0</v>
      </c>
      <c r="MI8" t="inlineStr">
        <is>
          <t>Pendidikan anak (mengantar sekolah, menemani anak belajar, menyiapkan bekal dsb) Aktivitas sosial diluar rumah (misalnya, berkumpul dengan tetangga, mengikuti kegiatan PKK, dsb) Istirahat Bekerja</t>
        </is>
      </c>
      <c r="MJ8" t="n">
        <v>1</v>
      </c>
      <c r="MK8" t="n">
        <v>1</v>
      </c>
      <c r="ML8" t="n">
        <v>1</v>
      </c>
      <c r="MM8" t="n">
        <v>0</v>
      </c>
      <c r="MN8" t="n">
        <v>1</v>
      </c>
      <c r="MO8" t="n">
        <v>0</v>
      </c>
      <c r="MP8" t="n">
        <v/>
      </c>
      <c r="MQ8" t="inlineStr">
        <is>
          <t>Melayani orang yang melakukan print/fotocopy</t>
        </is>
      </c>
      <c r="MR8" t="n">
        <v/>
      </c>
      <c r="MS8" t="inlineStr">
        <is>
          <t>berkumpul bersama keluarga kalau ada undangan untuk acara</t>
        </is>
      </c>
      <c r="MT8" t="n">
        <v/>
      </c>
      <c r="MU8" t="inlineStr">
        <is>
          <t>Tidak</t>
        </is>
      </c>
      <c r="MV8" t="n">
        <v/>
      </c>
      <c r="MW8" t="n">
        <v/>
      </c>
      <c r="MX8" t="n">
        <v/>
      </c>
      <c r="MY8" t="n">
        <v/>
      </c>
      <c r="MZ8" t="n">
        <v/>
      </c>
      <c r="NA8" t="n">
        <v/>
      </c>
      <c r="NB8" t="n">
        <v/>
      </c>
      <c r="NC8" t="n">
        <v/>
      </c>
      <c r="ND8" t="n">
        <v/>
      </c>
      <c r="NE8" t="n">
        <v/>
      </c>
      <c r="NF8" t="n">
        <v/>
      </c>
      <c r="NG8" t="n">
        <v/>
      </c>
      <c r="NH8" t="n">
        <v/>
      </c>
      <c r="NI8" t="n">
        <v/>
      </c>
      <c r="NJ8" t="n">
        <v/>
      </c>
      <c r="NK8" t="n">
        <v/>
      </c>
      <c r="NL8" t="inlineStr">
        <is>
          <t>Ya</t>
        </is>
      </c>
      <c r="NM8" t="inlineStr">
        <is>
          <t>Kombinasi dana mandiri dan dana hibah</t>
        </is>
      </c>
      <c r="NN8" t="inlineStr">
        <is>
          <t>1.000.001-3.000.000</t>
        </is>
      </c>
      <c r="NO8" t="inlineStr">
        <is>
          <t>Yayasan Rumah Energi atau BIRU</t>
        </is>
      </c>
      <c r="NP8" t="n">
        <v/>
      </c>
      <c r="NQ8" t="n">
        <v/>
      </c>
      <c r="NR8" t="n">
        <v/>
      </c>
      <c r="NS8" t="n">
        <v/>
      </c>
      <c r="NT8" t="n">
        <v/>
      </c>
      <c r="NU8" t="n">
        <v/>
      </c>
      <c r="NV8" t="inlineStr">
        <is>
          <t>Anggota keluarga - Laki-laki dewasa</t>
        </is>
      </c>
      <c r="NW8" t="n">
        <v/>
      </c>
      <c r="NX8" t="inlineStr">
        <is>
          <t>Sangat meningkat</t>
        </is>
      </c>
      <c r="NY8" t="n">
        <v>30</v>
      </c>
      <c r="NZ8" t="n">
        <v>10</v>
      </c>
      <c r="OA8" t="n">
        <v>0</v>
      </c>
      <c r="OB8" t="n">
        <v>20</v>
      </c>
      <c r="OC8" t="n">
        <v>10</v>
      </c>
      <c r="OD8" t="n">
        <v>5</v>
      </c>
      <c r="OE8" t="inlineStr">
        <is>
          <t>Lebih baik</t>
        </is>
      </c>
      <c r="OF8" t="inlineStr">
        <is>
          <t>Lebih baik (beda waktu memasak 5-30 menit, ATAU tidak lagi ada rasa/bau makanan yang berubah, ATAU alasan lainnya)</t>
        </is>
      </c>
      <c r="OG8" t="inlineStr">
        <is>
          <t>Ya</t>
        </is>
      </c>
      <c r="OH8" t="n">
        <v>0</v>
      </c>
      <c r="OI8" t="n">
        <v>0</v>
      </c>
      <c r="OJ8" t="n">
        <v>0</v>
      </c>
      <c r="OK8" t="n">
        <v>5</v>
      </c>
      <c r="OL8" t="n">
        <v>0</v>
      </c>
      <c r="OM8" t="n">
        <v>3</v>
      </c>
      <c r="ON8" t="n">
        <v>0</v>
      </c>
      <c r="OO8" t="n">
        <v>0</v>
      </c>
      <c r="OP8" t="inlineStr">
        <is>
          <t>Babi ternak Kambing</t>
        </is>
      </c>
      <c r="OQ8" t="n">
        <v>0</v>
      </c>
      <c r="OR8" t="n">
        <v>0</v>
      </c>
      <c r="OS8" t="n">
        <v>0</v>
      </c>
      <c r="OT8" t="n">
        <v>1</v>
      </c>
      <c r="OU8" t="n">
        <v>0</v>
      </c>
      <c r="OV8" t="n">
        <v>1</v>
      </c>
      <c r="OW8" t="n">
        <v>0</v>
      </c>
      <c r="OX8" t="n">
        <v>0</v>
      </c>
      <c r="OY8" t="n">
        <v>0</v>
      </c>
      <c r="OZ8" t="inlineStr">
        <is>
          <t>Babi ternak</t>
        </is>
      </c>
      <c r="PA8" t="n">
        <v>0</v>
      </c>
      <c r="PB8" t="n">
        <v>0</v>
      </c>
      <c r="PC8" t="n">
        <v>0</v>
      </c>
      <c r="PD8" t="n">
        <v>1</v>
      </c>
      <c r="PE8" t="n">
        <v>0</v>
      </c>
      <c r="PF8" t="n">
        <v>0</v>
      </c>
      <c r="PG8" t="n">
        <v>0</v>
      </c>
      <c r="PH8" t="n">
        <v>0</v>
      </c>
      <c r="PI8" t="n">
        <v>0</v>
      </c>
      <c r="PJ8" t="inlineStr">
        <is>
          <t>Babi ternak Kambing</t>
        </is>
      </c>
      <c r="PK8" t="n">
        <v>0</v>
      </c>
      <c r="PL8" t="n">
        <v>0</v>
      </c>
      <c r="PM8" t="n">
        <v>0</v>
      </c>
      <c r="PN8" t="n">
        <v>1</v>
      </c>
      <c r="PO8" t="n">
        <v>0</v>
      </c>
      <c r="PP8" t="n">
        <v>1</v>
      </c>
      <c r="PQ8" t="n">
        <v>0</v>
      </c>
      <c r="PR8" t="n">
        <v>0</v>
      </c>
      <c r="PS8" t="n">
        <v>0</v>
      </c>
      <c r="PT8" t="n">
        <v/>
      </c>
      <c r="PU8" t="n">
        <v/>
      </c>
      <c r="PV8" t="n">
        <v/>
      </c>
      <c r="PW8" t="n">
        <v/>
      </c>
      <c r="PX8" t="n">
        <v/>
      </c>
      <c r="PY8" t="n">
        <v/>
      </c>
      <c r="PZ8" t="n">
        <v/>
      </c>
      <c r="QA8" t="n">
        <v/>
      </c>
      <c r="QB8" t="n">
        <v/>
      </c>
      <c r="QC8" t="n">
        <v/>
      </c>
      <c r="QD8" t="n">
        <v/>
      </c>
      <c r="QE8" t="n">
        <v/>
      </c>
      <c r="QF8" t="n">
        <v/>
      </c>
      <c r="QG8" t="n">
        <v/>
      </c>
      <c r="QH8" t="n">
        <v/>
      </c>
      <c r="QI8" t="n">
        <v/>
      </c>
      <c r="QJ8" t="n">
        <v/>
      </c>
      <c r="QK8" t="n">
        <v/>
      </c>
      <c r="QL8" t="n">
        <v/>
      </c>
      <c r="QM8" t="n">
        <v/>
      </c>
      <c r="QN8" t="n">
        <v/>
      </c>
      <c r="QO8" t="n">
        <v/>
      </c>
      <c r="QP8" t="n">
        <v/>
      </c>
      <c r="QQ8" t="n">
        <v/>
      </c>
      <c r="QR8" t="n">
        <v/>
      </c>
      <c r="QS8" t="n">
        <v/>
      </c>
      <c r="QT8" t="n">
        <v/>
      </c>
      <c r="QU8" t="n">
        <v/>
      </c>
      <c r="QV8" t="inlineStr">
        <is>
          <t>1-Disebarkan ke lahan terbuka</t>
        </is>
      </c>
      <c r="QW8" t="n">
        <v>0</v>
      </c>
      <c r="QX8" t="n">
        <v>0</v>
      </c>
      <c r="QY8" t="n">
        <v>0</v>
      </c>
      <c r="QZ8" t="n">
        <v>0</v>
      </c>
      <c r="RA8" t="n">
        <v>0</v>
      </c>
      <c r="RB8" t="n">
        <v>1</v>
      </c>
      <c r="RC8" t="n">
        <v>0</v>
      </c>
      <c r="RD8" t="n">
        <v>0</v>
      </c>
      <c r="RE8" t="n">
        <v>0</v>
      </c>
      <c r="RF8" t="n">
        <v/>
      </c>
      <c r="RG8" t="n">
        <v/>
      </c>
      <c r="RH8" t="n">
        <v/>
      </c>
      <c r="RI8" t="n">
        <v/>
      </c>
      <c r="RJ8" t="n">
        <v/>
      </c>
      <c r="RK8" t="n">
        <v/>
      </c>
      <c r="RL8" t="n">
        <v/>
      </c>
      <c r="RM8" t="n">
        <v/>
      </c>
      <c r="RN8" t="n">
        <v/>
      </c>
      <c r="RO8" t="n">
        <v/>
      </c>
      <c r="RP8" t="n">
        <v/>
      </c>
      <c r="RQ8" t="n">
        <v/>
      </c>
      <c r="RR8" t="inlineStr">
        <is>
          <t>1-Disebarkan ke lahan terbuka</t>
        </is>
      </c>
      <c r="RS8" t="n">
        <v>0</v>
      </c>
      <c r="RT8" t="n">
        <v>0</v>
      </c>
      <c r="RU8" t="n">
        <v>0</v>
      </c>
      <c r="RV8" t="n">
        <v>0</v>
      </c>
      <c r="RW8" t="n">
        <v>0</v>
      </c>
      <c r="RX8" t="n">
        <v>1</v>
      </c>
      <c r="RY8" t="n">
        <v>0</v>
      </c>
      <c r="RZ8" t="n">
        <v>0</v>
      </c>
      <c r="SA8" t="n">
        <v>0</v>
      </c>
      <c r="SB8" t="n">
        <v/>
      </c>
      <c r="SC8" t="n">
        <v/>
      </c>
      <c r="SD8" t="n">
        <v/>
      </c>
      <c r="SE8" t="n">
        <v/>
      </c>
      <c r="SF8" t="n">
        <v/>
      </c>
      <c r="SG8" t="n">
        <v/>
      </c>
      <c r="SH8" t="n">
        <v/>
      </c>
      <c r="SI8" t="n">
        <v/>
      </c>
      <c r="SJ8" t="n">
        <v/>
      </c>
      <c r="SK8" t="n">
        <v/>
      </c>
      <c r="SL8" t="n">
        <v/>
      </c>
      <c r="SM8" t="n">
        <v/>
      </c>
      <c r="SN8" t="n">
        <v/>
      </c>
      <c r="SO8" t="n">
        <v/>
      </c>
      <c r="SP8" t="n">
        <v/>
      </c>
      <c r="SQ8" t="n">
        <v/>
      </c>
      <c r="SR8" t="n">
        <v/>
      </c>
      <c r="SS8" t="n">
        <v/>
      </c>
      <c r="ST8" t="n">
        <v/>
      </c>
      <c r="SU8" t="n">
        <v/>
      </c>
      <c r="SV8" t="n">
        <v/>
      </c>
      <c r="SW8" t="n">
        <v/>
      </c>
      <c r="SX8" t="n">
        <v/>
      </c>
      <c r="SY8" t="n">
        <v/>
      </c>
      <c r="SZ8" t="n">
        <v/>
      </c>
      <c r="TA8" t="n">
        <v/>
      </c>
      <c r="TB8" t="n">
        <v>5</v>
      </c>
      <c r="TC8" t="n">
        <v/>
      </c>
      <c r="TD8" t="n">
        <v>3</v>
      </c>
      <c r="TE8" t="n">
        <v/>
      </c>
      <c r="TF8" t="n">
        <v/>
      </c>
      <c r="TG8" t="n">
        <v/>
      </c>
      <c r="TH8" t="n">
        <v/>
      </c>
      <c r="TI8" t="n">
        <v/>
      </c>
      <c r="TJ8" t="n">
        <v/>
      </c>
      <c r="TK8" t="n">
        <v/>
      </c>
      <c r="TL8" t="n">
        <v/>
      </c>
      <c r="TM8" t="n">
        <v/>
      </c>
      <c r="TN8" t="n">
        <v/>
      </c>
      <c r="TO8" t="n">
        <v/>
      </c>
      <c r="TP8" t="n">
        <v/>
      </c>
      <c r="TQ8" t="n">
        <v/>
      </c>
      <c r="TR8" t="n">
        <v/>
      </c>
      <c r="TS8" t="n">
        <v/>
      </c>
      <c r="TT8" t="n">
        <v/>
      </c>
      <c r="TU8" t="n">
        <v/>
      </c>
      <c r="TV8" t="n">
        <v/>
      </c>
      <c r="TW8" t="n">
        <v/>
      </c>
      <c r="TX8" t="n">
        <v/>
      </c>
      <c r="TY8" t="n">
        <v/>
      </c>
      <c r="TZ8" t="n">
        <v/>
      </c>
      <c r="UA8" t="n">
        <v/>
      </c>
      <c r="UB8" t="n">
        <v/>
      </c>
      <c r="UC8" t="n">
        <v/>
      </c>
      <c r="UD8" t="n">
        <v/>
      </c>
      <c r="UE8" t="n">
        <v/>
      </c>
      <c r="UF8" t="n">
        <v/>
      </c>
      <c r="UG8" t="n">
        <v/>
      </c>
      <c r="UH8" t="n">
        <v/>
      </c>
      <c r="UI8" t="n">
        <v/>
      </c>
      <c r="UJ8" t="n">
        <v/>
      </c>
      <c r="UK8" t="n">
        <v/>
      </c>
      <c r="UL8" t="n">
        <v/>
      </c>
      <c r="UM8" t="n">
        <v/>
      </c>
      <c r="UN8" t="n">
        <v/>
      </c>
      <c r="UO8" t="n">
        <v/>
      </c>
      <c r="UP8" t="n">
        <v/>
      </c>
      <c r="UQ8" t="n">
        <v/>
      </c>
      <c r="UR8" t="n">
        <v/>
      </c>
      <c r="US8" t="n">
        <v/>
      </c>
      <c r="UT8" t="n">
        <v/>
      </c>
      <c r="UU8" t="n">
        <v/>
      </c>
      <c r="UV8" t="n">
        <v/>
      </c>
      <c r="UW8" t="n">
        <v/>
      </c>
      <c r="UX8" t="inlineStr">
        <is>
          <t>Pemberian pakan di kandang</t>
        </is>
      </c>
      <c r="UY8" t="n">
        <v/>
      </c>
      <c r="UZ8" t="inlineStr">
        <is>
          <t>Penggembalaan terbuka</t>
        </is>
      </c>
      <c r="VA8" t="n">
        <v/>
      </c>
      <c r="VB8" t="n">
        <v/>
      </c>
      <c r="VC8" t="n">
        <v/>
      </c>
      <c r="VD8" t="n">
        <v/>
      </c>
      <c r="VE8" t="n">
        <v/>
      </c>
      <c r="VF8" t="inlineStr">
        <is>
          <t>Jarang (2-3 minggu sekali)</t>
        </is>
      </c>
      <c r="VG8" t="n">
        <v/>
      </c>
      <c r="VH8" t="inlineStr">
        <is>
          <t>Jarang (2-3 minggu sekali)</t>
        </is>
      </c>
      <c r="VI8" t="n">
        <v/>
      </c>
      <c r="VJ8" t="n">
        <v/>
      </c>
      <c r="VK8" t="n">
        <v/>
      </c>
      <c r="VL8" t="n">
        <v/>
      </c>
      <c r="VM8" t="n">
        <v/>
      </c>
      <c r="VN8" t="inlineStr">
        <is>
          <t>Sering (1 kali sehari)</t>
        </is>
      </c>
      <c r="VO8" t="n">
        <v/>
      </c>
      <c r="VP8" t="n">
        <v/>
      </c>
      <c r="VQ8" t="n">
        <v/>
      </c>
      <c r="VR8" t="n">
        <v/>
      </c>
      <c r="VS8" t="n">
        <v/>
      </c>
      <c r="VT8" t="n">
        <v/>
      </c>
      <c r="VU8" t="n">
        <v/>
      </c>
      <c r="VV8" t="n">
        <v/>
      </c>
      <c r="VW8" t="n">
        <v/>
      </c>
      <c r="VX8" t="n">
        <v/>
      </c>
      <c r="VY8" t="n">
        <v/>
      </c>
      <c r="VZ8" t="n">
        <v/>
      </c>
      <c r="WA8" t="n">
        <v/>
      </c>
      <c r="WB8" t="n">
        <v/>
      </c>
      <c r="WC8" t="n">
        <v/>
      </c>
      <c r="WD8" t="n">
        <v/>
      </c>
      <c r="WE8" t="n">
        <v/>
      </c>
      <c r="WF8" t="n">
        <v/>
      </c>
      <c r="WG8" t="n">
        <v/>
      </c>
      <c r="WH8" t="n">
        <v/>
      </c>
      <c r="WI8" t="n">
        <v/>
      </c>
      <c r="WJ8" t="n">
        <v/>
      </c>
      <c r="WK8" t="n">
        <v/>
      </c>
      <c r="WL8" t="n">
        <v/>
      </c>
      <c r="WM8" t="n">
        <v/>
      </c>
      <c r="WN8" t="n">
        <v/>
      </c>
      <c r="WO8" t="n">
        <v/>
      </c>
      <c r="WP8" t="n">
        <v/>
      </c>
      <c r="WQ8" t="n">
        <v/>
      </c>
      <c r="WR8" t="n">
        <v/>
      </c>
      <c r="WS8" t="n">
        <v/>
      </c>
      <c r="WT8" t="n">
        <v/>
      </c>
      <c r="WU8" t="n">
        <v/>
      </c>
      <c r="WV8" t="n">
        <v/>
      </c>
      <c r="WW8" t="n">
        <v/>
      </c>
      <c r="WX8" t="n">
        <v/>
      </c>
      <c r="WY8" t="n">
        <v/>
      </c>
      <c r="WZ8" t="n">
        <v/>
      </c>
      <c r="XA8" t="n">
        <v/>
      </c>
      <c r="XB8" t="inlineStr">
        <is>
          <t>6-Digester biogas</t>
        </is>
      </c>
      <c r="XC8" t="n">
        <v>0</v>
      </c>
      <c r="XD8" t="n">
        <v>0</v>
      </c>
      <c r="XE8" t="n">
        <v>0</v>
      </c>
      <c r="XF8" t="n">
        <v>0</v>
      </c>
      <c r="XG8" t="n">
        <v>0</v>
      </c>
      <c r="XH8" t="n">
        <v>0</v>
      </c>
      <c r="XI8" t="n">
        <v>0</v>
      </c>
      <c r="XJ8" t="n">
        <v>0</v>
      </c>
      <c r="XK8" t="n">
        <v>1</v>
      </c>
      <c r="XL8" t="n">
        <v>0</v>
      </c>
      <c r="XM8" t="n">
        <v>0</v>
      </c>
      <c r="XN8" t="n">
        <v/>
      </c>
      <c r="XO8" t="n">
        <v/>
      </c>
      <c r="XP8" t="n">
        <v/>
      </c>
      <c r="XQ8" t="n">
        <v/>
      </c>
      <c r="XR8" t="n">
        <v/>
      </c>
      <c r="XS8" t="n">
        <v/>
      </c>
      <c r="XT8" t="n">
        <v/>
      </c>
      <c r="XU8" t="n">
        <v/>
      </c>
      <c r="XV8" t="n">
        <v/>
      </c>
      <c r="XW8" t="n">
        <v/>
      </c>
      <c r="XX8" t="n">
        <v/>
      </c>
      <c r="XY8" t="n">
        <v/>
      </c>
      <c r="XZ8" t="n">
        <v/>
      </c>
      <c r="YA8" t="inlineStr">
        <is>
          <t>8-Dibiarkan tersebar di ladang penggembalaan</t>
        </is>
      </c>
      <c r="YB8" t="n">
        <v>0</v>
      </c>
      <c r="YC8" t="n">
        <v>0</v>
      </c>
      <c r="YD8" t="n">
        <v>0</v>
      </c>
      <c r="YE8" t="n">
        <v>0</v>
      </c>
      <c r="YF8" t="n">
        <v>0</v>
      </c>
      <c r="YG8" t="n">
        <v>0</v>
      </c>
      <c r="YH8" t="n">
        <v>0</v>
      </c>
      <c r="YI8" t="n">
        <v>0</v>
      </c>
      <c r="YJ8" t="n">
        <v>0</v>
      </c>
      <c r="YK8" t="n">
        <v>0</v>
      </c>
      <c r="YL8" t="n">
        <v>0</v>
      </c>
      <c r="YM8" t="n">
        <v>1</v>
      </c>
      <c r="YN8" t="n">
        <v/>
      </c>
      <c r="YO8" t="n">
        <v/>
      </c>
      <c r="YP8" t="n">
        <v/>
      </c>
      <c r="YQ8" t="n">
        <v/>
      </c>
      <c r="YR8" t="n">
        <v/>
      </c>
      <c r="YS8" t="n">
        <v/>
      </c>
      <c r="YT8" t="n">
        <v/>
      </c>
      <c r="YU8" t="n">
        <v/>
      </c>
      <c r="YV8" t="n">
        <v/>
      </c>
      <c r="YW8" t="n">
        <v/>
      </c>
      <c r="YX8" t="n">
        <v/>
      </c>
      <c r="YY8" t="n">
        <v/>
      </c>
      <c r="YZ8" t="n">
        <v/>
      </c>
      <c r="ZA8" t="n">
        <v/>
      </c>
      <c r="ZB8" t="n">
        <v/>
      </c>
      <c r="ZC8" t="n">
        <v/>
      </c>
      <c r="ZD8" t="n">
        <v/>
      </c>
      <c r="ZE8" t="n">
        <v/>
      </c>
      <c r="ZF8" t="n">
        <v/>
      </c>
      <c r="ZG8" t="n">
        <v/>
      </c>
      <c r="ZH8" t="n">
        <v/>
      </c>
      <c r="ZI8" t="n">
        <v/>
      </c>
      <c r="ZJ8" t="n">
        <v/>
      </c>
      <c r="ZK8" t="n">
        <v/>
      </c>
      <c r="ZL8" t="n">
        <v/>
      </c>
      <c r="ZM8" t="n">
        <v/>
      </c>
      <c r="ZN8" t="n">
        <v/>
      </c>
      <c r="ZO8" t="n">
        <v/>
      </c>
      <c r="ZP8" t="n">
        <v/>
      </c>
      <c r="ZQ8" t="n">
        <v>100</v>
      </c>
      <c r="ZR8" t="n">
        <v/>
      </c>
      <c r="ZS8" t="n">
        <v/>
      </c>
      <c r="ZT8" t="n">
        <v/>
      </c>
      <c r="ZU8" t="n">
        <v/>
      </c>
      <c r="ZV8" t="n">
        <v/>
      </c>
      <c r="ZW8" t="n">
        <v/>
      </c>
      <c r="ZX8" t="n">
        <v/>
      </c>
      <c r="ZY8" t="n">
        <v/>
      </c>
      <c r="ZZ8" t="n">
        <v/>
      </c>
      <c r="AAA8" t="n">
        <v>2</v>
      </c>
      <c r="AAB8" t="n">
        <v/>
      </c>
      <c r="AAC8" t="n">
        <v/>
      </c>
      <c r="AAD8" t="n">
        <v/>
      </c>
      <c r="AAE8" t="n">
        <v/>
      </c>
      <c r="AAF8" t="n">
        <v/>
      </c>
      <c r="AAG8" t="inlineStr">
        <is>
          <t>Pakan kering (misal: konsentrat, silase, pelet)</t>
        </is>
      </c>
      <c r="AAH8" t="n">
        <v/>
      </c>
      <c r="AAI8" t="inlineStr">
        <is>
          <t>Pakan segar (misal: rumput)</t>
        </is>
      </c>
      <c r="AAJ8" t="n">
        <v/>
      </c>
      <c r="AAK8" t="n">
        <v/>
      </c>
      <c r="AAL8" t="inlineStr">
        <is>
          <t>Ya</t>
        </is>
      </c>
      <c r="AAM8" t="inlineStr">
        <is>
          <t>Cair</t>
        </is>
      </c>
      <c r="AAN8" t="n">
        <v>0</v>
      </c>
      <c r="AAO8" t="n">
        <v>1</v>
      </c>
      <c r="AAP8" t="n">
        <v>2</v>
      </c>
      <c r="AAQ8" t="n">
        <v/>
      </c>
      <c r="AAR8" t="inlineStr">
        <is>
          <t>Tidak</t>
        </is>
      </c>
      <c r="AAS8" t="inlineStr">
        <is>
          <t>Tidak pasti/ragu-ragu</t>
        </is>
      </c>
      <c r="AAT8" t="inlineStr">
        <is>
          <t>Digunakan untuk pupuk di lahan pertanian sendiri Dibuang ke lahan sekitar kandang - yg ditanami tanaman</t>
        </is>
      </c>
      <c r="AAU8" t="n">
        <v>1</v>
      </c>
      <c r="AAV8" t="n">
        <v>0</v>
      </c>
      <c r="AAW8" t="n">
        <v>0</v>
      </c>
      <c r="AAX8" t="n">
        <v>1</v>
      </c>
      <c r="AAY8" t="n">
        <v>0</v>
      </c>
      <c r="AAZ8" t="n">
        <v>0</v>
      </c>
      <c r="ABA8" t="n">
        <v>0</v>
      </c>
      <c r="ABB8" t="inlineStr">
        <is>
          <t>Pupuk cair untuk tanaman</t>
        </is>
      </c>
      <c r="ABC8" t="n">
        <v>1</v>
      </c>
      <c r="ABD8" t="n">
        <v>0</v>
      </c>
      <c r="ABE8" t="n">
        <v>0</v>
      </c>
      <c r="ABF8" t="n">
        <v>0</v>
      </c>
      <c r="ABG8" t="n">
        <v>0</v>
      </c>
      <c r="ABH8" t="n">
        <v/>
      </c>
      <c r="ABI8" t="n">
        <v/>
      </c>
      <c r="ABJ8" t="n">
        <v/>
      </c>
      <c r="ABK8" t="n">
        <v/>
      </c>
      <c r="ABL8" t="n">
        <v/>
      </c>
      <c r="ABM8" t="n">
        <v/>
      </c>
      <c r="ABN8" t="n">
        <v/>
      </c>
      <c r="ABO8" t="n">
        <v/>
      </c>
      <c r="ABP8" t="n">
        <v/>
      </c>
      <c r="ABQ8" t="inlineStr">
        <is>
          <t>Lombok, pepaya dan jenis sayuran lainnya</t>
        </is>
      </c>
      <c r="ABR8" t="inlineStr">
        <is>
          <t>Cukup (2 minggu sekali)</t>
        </is>
      </c>
      <c r="ABS8" t="n">
        <v>100</v>
      </c>
      <c r="ABT8" t="n">
        <v>60</v>
      </c>
      <c r="ABU8" t="n">
        <v>5</v>
      </c>
      <c r="ABV8" t="n">
        <v>0</v>
      </c>
      <c r="ABW8" t="inlineStr">
        <is>
          <t>Lainnya</t>
        </is>
      </c>
      <c r="ABX8" t="inlineStr">
        <is>
          <t>pupuk daun</t>
        </is>
      </c>
      <c r="ABY8" t="n">
        <v>0</v>
      </c>
      <c r="ABZ8" t="n">
        <v>0</v>
      </c>
      <c r="ACA8" t="n">
        <v>0</v>
      </c>
      <c r="ACB8" t="n">
        <v>0</v>
      </c>
      <c r="ACC8" t="n">
        <v>5</v>
      </c>
      <c r="ACD8" t="n">
        <v>10</v>
      </c>
      <c r="ACE8" t="inlineStr">
        <is>
          <t>Ya</t>
        </is>
      </c>
      <c r="ACF8" t="inlineStr">
        <is>
          <t>Cukup meningkat</t>
        </is>
      </c>
      <c r="ACG8" t="inlineStr">
        <is>
          <t>Cukup meningkat</t>
        </is>
      </c>
      <c r="ACH8" t="inlineStr">
        <is>
          <t>Cukup meningkat</t>
        </is>
      </c>
      <c r="ACI8" t="n">
        <v/>
      </c>
      <c r="ACJ8" t="n">
        <v/>
      </c>
      <c r="ACK8" t="inlineStr">
        <is>
          <t>Belum tau bahwa bioslurry bagus untuk pupuk</t>
        </is>
      </c>
      <c r="ACL8" t="n">
        <v>0</v>
      </c>
      <c r="ACM8" t="n">
        <v>0</v>
      </c>
      <c r="ACN8" t="n">
        <v>0</v>
      </c>
      <c r="ACO8" t="n">
        <v>0</v>
      </c>
      <c r="ACP8" t="n">
        <v>1</v>
      </c>
      <c r="ACQ8" t="n">
        <v>0</v>
      </c>
      <c r="ACR8" t="n">
        <v>0</v>
      </c>
      <c r="ACS8" t="n">
        <v/>
      </c>
      <c r="ACT8" t="inlineStr">
        <is>
          <t>Tidak Ada</t>
        </is>
      </c>
      <c r="ACU8" t="inlineStr">
        <is>
          <t>Manfaat besar dan membantu kehidupan sehari-hari</t>
        </is>
      </c>
      <c r="ACV8" t="inlineStr">
        <is>
          <t>Berkurang</t>
        </is>
      </c>
      <c r="ACW8" t="inlineStr">
        <is>
          <t>Anggota keluarga - Perempuan dewasa</t>
        </is>
      </c>
      <c r="ACX8" t="inlineStr">
        <is>
          <t>Setuju</t>
        </is>
      </c>
      <c r="ACY8" t="inlineStr">
        <is>
          <t>Anggota keluarga - Laki-laki dewasa Anggota keluarga - Perempuan dewasa Anggota keluarga - Anak-anak</t>
        </is>
      </c>
      <c r="ACZ8" t="n">
        <v>1</v>
      </c>
      <c r="ADA8" t="n">
        <v>1</v>
      </c>
      <c r="ADB8" t="n">
        <v>1</v>
      </c>
      <c r="ADC8" t="n">
        <v>0</v>
      </c>
      <c r="ADD8" t="inlineStr">
        <is>
          <t>Sangat puas</t>
        </is>
      </c>
      <c r="ADE8" t="inlineStr">
        <is>
          <t>Puas</t>
        </is>
      </c>
      <c r="ADF8" t="inlineStr">
        <is>
          <t>Sangat puas</t>
        </is>
      </c>
      <c r="ADG8" t="inlineStr">
        <is>
          <t>Puas</t>
        </is>
      </c>
      <c r="ADH8" t="inlineStr">
        <is>
          <t>Tidak</t>
        </is>
      </c>
      <c r="ADI8" t="n">
        <v/>
      </c>
      <c r="ADJ8" t="inlineStr">
        <is>
          <t>Tidak puas</t>
        </is>
      </c>
      <c r="ADK8" t="inlineStr">
        <is>
          <t>Sulit dihubungi ketika biogas bermasalah Monitoring/pengawasan tidak rutin Penanganan kerusakannya lambat</t>
        </is>
      </c>
      <c r="ADL8" t="n">
        <v>0</v>
      </c>
      <c r="ADM8" t="n">
        <v>0</v>
      </c>
      <c r="ADN8" t="n">
        <v>1</v>
      </c>
      <c r="ADO8" t="n">
        <v>0</v>
      </c>
      <c r="ADP8" t="n">
        <v>1</v>
      </c>
      <c r="ADQ8" t="n">
        <v>1</v>
      </c>
      <c r="ADR8" t="n">
        <v>0</v>
      </c>
      <c r="ADS8" t="n">
        <v>0</v>
      </c>
      <c r="ADT8" t="n">
        <v/>
      </c>
      <c r="ADU8" t="inlineStr">
        <is>
          <t>Menghubungi CPO atau pendamping Memperbaiki sendiri</t>
        </is>
      </c>
      <c r="ADV8" t="n">
        <v>0</v>
      </c>
      <c r="ADW8" t="n">
        <v>0</v>
      </c>
      <c r="ADX8" t="n">
        <v>0</v>
      </c>
      <c r="ADY8" t="n">
        <v>0</v>
      </c>
      <c r="ADZ8" t="n">
        <v>1</v>
      </c>
      <c r="AEA8" t="n">
        <v>1</v>
      </c>
      <c r="AEB8" t="n">
        <v>0</v>
      </c>
      <c r="AEC8" t="n">
        <v>0</v>
      </c>
      <c r="AED8" t="inlineStr">
        <is>
          <t>Tidak Ada</t>
        </is>
      </c>
      <c r="AEE8" t="inlineStr">
        <is>
          <t>Laki-laki dewasa</t>
        </is>
      </c>
      <c r="AEF8" t="n">
        <v/>
      </c>
      <c r="AEG8" t="inlineStr">
        <is>
          <t>Menelepon atau WA langsung</t>
        </is>
      </c>
      <c r="AEH8" t="n">
        <v/>
      </c>
      <c r="AEI8" t="inlineStr">
        <is>
          <t>Segera ditindaklanjuti, karena dengan menggunakan biogas, sangat mudah dan nyaman</t>
        </is>
      </c>
      <c r="AEJ8" t="inlineStr">
        <is>
          <t>Kadang-kadang</t>
        </is>
      </c>
      <c r="AEK8" t="inlineStr">
        <is>
          <t>Pengurangan pengeluaran rumah tangga (bahan bakar minyak, pupuk, dll.) Memasak lebih cepat Lebih aman Pengurangan waktu dan tenaga Peningkatan kebersihan kandang ternak Pemanfaatan bio-slurry sebagai pupuk Dapur lebih bersih dan bebas asap</t>
        </is>
      </c>
      <c r="AEL8" t="n">
        <v>1</v>
      </c>
      <c r="AEM8" t="n">
        <v>0</v>
      </c>
      <c r="AEN8" t="n">
        <v>0</v>
      </c>
      <c r="AEO8" t="n">
        <v>1</v>
      </c>
      <c r="AEP8" t="n">
        <v>1</v>
      </c>
      <c r="AEQ8" t="n">
        <v>1</v>
      </c>
      <c r="AER8" t="n">
        <v>1</v>
      </c>
      <c r="AES8" t="n">
        <v>1</v>
      </c>
      <c r="AET8" t="n">
        <v>1</v>
      </c>
      <c r="AEU8" t="n">
        <v>0</v>
      </c>
      <c r="AEV8" t="n">
        <v>0</v>
      </c>
      <c r="AEW8" t="n">
        <v>0</v>
      </c>
      <c r="AEX8" t="n">
        <v/>
      </c>
      <c r="AEY8" t="inlineStr">
        <is>
          <t>Mendukung lingkungan</t>
        </is>
      </c>
      <c r="AEZ8" t="n">
        <v/>
      </c>
      <c r="AFA8" t="inlineStr">
        <is>
          <t>Yayasan Rumah Energi (YRE)</t>
        </is>
      </c>
      <c r="AFB8" t="n">
        <v/>
      </c>
      <c r="AFC8" t="inlineStr">
        <is>
          <t>Lokasi Reaktor Fans Kenda-21_42_3.jpeg</t>
        </is>
      </c>
      <c r="AFD8" t="inlineStr">
        <is>
          <t>https://kf.kobotoolbox.org/api/v2/assets/avstPQqLr3Ab3ZdcVTXZ6f/data/683277714/attachments/attGasiqunZNwzvYEkr3eeSL/</t>
        </is>
      </c>
      <c r="AFE8" t="inlineStr">
        <is>
          <t>Frans Kenda-21_41_52.jpeg</t>
        </is>
      </c>
      <c r="AFF8" t="inlineStr">
        <is>
          <t>https://kf.kobotoolbox.org/api/v2/assets/avstPQqLr3Ab3ZdcVTXZ6f/data/683277714/attachments/att2GDU8SYP35AHKfQjCWUL9/</t>
        </is>
      </c>
      <c r="AFG8" t="inlineStr">
        <is>
          <t>Siti Suryani/Julian Diki</t>
        </is>
      </c>
      <c r="AFH8" t="n">
        <v/>
      </c>
      <c r="AFI8" t="n">
        <v/>
      </c>
    </row>
    <row r="9">
      <c r="A9" s="93" t="n">
        <v>46070</v>
      </c>
      <c r="B9" s="93" t="n">
        <v>46082</v>
      </c>
      <c r="C9" t="inlineStr">
        <is>
          <t>siti suryani/stepanus dawa</t>
        </is>
      </c>
      <c r="D9" t="inlineStr">
        <is>
          <t>gilbert t. laos/yuniati bangu kahi</t>
        </is>
      </c>
      <c r="E9" t="n">
        <v>81353818588</v>
      </c>
      <c r="F9" t="inlineStr">
        <is>
          <t>-9.650757 120.242054 0 0</t>
        </is>
      </c>
      <c r="G9" t="n">
        <v>-9.650757</v>
      </c>
      <c r="H9" t="n">
        <v>120.242054</v>
      </c>
      <c r="I9" t="n">
        <v>0</v>
      </c>
      <c r="J9" t="n">
        <v>0</v>
      </c>
      <c r="K9" t="inlineStr">
        <is>
          <t>-9.650757,  120.242054</t>
        </is>
      </c>
      <c r="L9" t="inlineStr">
        <is>
          <t>-9.650737 120.241622</t>
        </is>
      </c>
      <c r="M9" t="n">
        <v>-9.650736999999999</v>
      </c>
      <c r="N9" t="n">
        <v>120.241622</v>
      </c>
      <c r="O9" t="n">
        <v>0</v>
      </c>
      <c r="P9" t="n">
        <v>0</v>
      </c>
      <c r="Q9" t="inlineStr">
        <is>
          <t>Lat -9.650737° Long 120.241622°</t>
        </is>
      </c>
      <c r="R9" t="inlineStr">
        <is>
          <t>NTT</t>
        </is>
      </c>
      <c r="S9" t="n">
        <v>0</v>
      </c>
      <c r="T9" t="n">
        <v>0</v>
      </c>
      <c r="U9" t="n">
        <v>0</v>
      </c>
      <c r="V9" t="n">
        <v>0</v>
      </c>
      <c r="W9" t="n">
        <v>0</v>
      </c>
      <c r="X9" t="n">
        <v>0</v>
      </c>
      <c r="Y9" t="n">
        <v>0</v>
      </c>
      <c r="Z9" t="n">
        <v>0</v>
      </c>
      <c r="AA9" t="n">
        <v>1</v>
      </c>
      <c r="AB9" t="n">
        <v>0</v>
      </c>
      <c r="AC9" t="inlineStr">
        <is>
          <t>SUMBA TIMUR</t>
        </is>
      </c>
      <c r="AD9" t="inlineStr">
        <is>
          <t>KANATANG</t>
        </is>
      </c>
      <c r="AE9" t="inlineStr">
        <is>
          <t>TEMU</t>
        </is>
      </c>
      <c r="AF9" t="inlineStr">
        <is>
          <t>MASON GROUP PAHADANG MADANGU</t>
        </is>
      </c>
      <c r="AG9" t="inlineStr">
        <is>
          <t>PGP0007</t>
        </is>
      </c>
      <c r="AH9" t="n">
        <v>8</v>
      </c>
      <c r="AI9" t="inlineStr">
        <is>
          <t>VPA2</t>
        </is>
      </c>
      <c r="AJ9" t="inlineStr">
        <is>
          <t>Tidak aktif</t>
        </is>
      </c>
      <c r="AK9" t="n">
        <v>19</v>
      </c>
      <c r="AL9" t="inlineStr">
        <is>
          <t>Laki-laki</t>
        </is>
      </c>
      <c r="AM9" t="inlineStr">
        <is>
          <t>Belum menikah</t>
        </is>
      </c>
      <c r="AN9" t="inlineStr">
        <is>
          <t>SMA/Sederajat</t>
        </is>
      </c>
      <c r="AO9" t="inlineStr">
        <is>
          <t>Pegawai pemerintah</t>
        </is>
      </c>
      <c r="AP9" t="n">
        <v>0</v>
      </c>
      <c r="AQ9" t="n">
        <v>0</v>
      </c>
      <c r="AR9" t="n">
        <v>0</v>
      </c>
      <c r="AS9" t="n">
        <v>0</v>
      </c>
      <c r="AT9" t="n">
        <v>1</v>
      </c>
      <c r="AU9" t="n">
        <v>0</v>
      </c>
      <c r="AV9" t="n">
        <v>0</v>
      </c>
      <c r="AW9" t="n">
        <v>0</v>
      </c>
      <c r="AX9" t="n">
        <v/>
      </c>
      <c r="AY9" t="inlineStr">
        <is>
          <t>Peternak</t>
        </is>
      </c>
      <c r="AZ9" t="n">
        <v>0</v>
      </c>
      <c r="BA9" t="n">
        <v>1</v>
      </c>
      <c r="BB9" t="n">
        <v>0</v>
      </c>
      <c r="BC9" t="n">
        <v>0</v>
      </c>
      <c r="BD9" t="n">
        <v>0</v>
      </c>
      <c r="BE9" t="n">
        <v>0</v>
      </c>
      <c r="BF9" t="n">
        <v>0</v>
      </c>
      <c r="BG9" t="n">
        <v>0</v>
      </c>
      <c r="BH9" t="n">
        <v/>
      </c>
      <c r="BI9" t="inlineStr">
        <is>
          <t>&gt;Rp3.500.000</t>
        </is>
      </c>
      <c r="BJ9" t="n">
        <v>3</v>
      </c>
      <c r="BK9" t="n">
        <v>1</v>
      </c>
      <c r="BL9" t="n">
        <v>2</v>
      </c>
      <c r="BM9" t="n">
        <v>0</v>
      </c>
      <c r="BN9" t="inlineStr">
        <is>
          <t>Milik sendiri</t>
        </is>
      </c>
      <c r="BO9" t="inlineStr">
        <is>
          <t>Permanen (dinding bata dan semen)</t>
        </is>
      </c>
      <c r="BP9" t="n">
        <v>1</v>
      </c>
      <c r="BQ9" t="n">
        <v>0</v>
      </c>
      <c r="BR9" t="n">
        <v>0</v>
      </c>
      <c r="BS9" t="n">
        <v>0</v>
      </c>
      <c r="BT9" t="n">
        <v>0</v>
      </c>
      <c r="BU9" t="n">
        <v/>
      </c>
      <c r="BV9" t="inlineStr">
        <is>
          <t>Keramik/ubin</t>
        </is>
      </c>
      <c r="BW9" t="n">
        <v>0</v>
      </c>
      <c r="BX9" t="n">
        <v>0</v>
      </c>
      <c r="BY9" t="n">
        <v>1</v>
      </c>
      <c r="BZ9" t="n">
        <v>0</v>
      </c>
      <c r="CA9" t="n">
        <v>0</v>
      </c>
      <c r="CB9" t="n">
        <v/>
      </c>
      <c r="CC9" t="inlineStr">
        <is>
          <t>Seng</t>
        </is>
      </c>
      <c r="CD9" t="n">
        <v>0</v>
      </c>
      <c r="CE9" t="n">
        <v>0</v>
      </c>
      <c r="CF9" t="n">
        <v>0</v>
      </c>
      <c r="CG9" t="n">
        <v>0</v>
      </c>
      <c r="CH9" t="n">
        <v>1</v>
      </c>
      <c r="CI9" t="n">
        <v>0</v>
      </c>
      <c r="CJ9" t="n">
        <v>0</v>
      </c>
      <c r="CK9" t="n">
        <v/>
      </c>
      <c r="CL9" t="inlineStr">
        <is>
          <t>Ya</t>
        </is>
      </c>
      <c r="CM9" t="n">
        <v>2018</v>
      </c>
      <c r="CN9" t="inlineStr">
        <is>
          <t>Fixed-Dome (Kubah Tetap)</t>
        </is>
      </c>
      <c r="CO9" t="inlineStr">
        <is>
          <t>6 m³ (4-5 ekor sapi, ±5 jam memasak/hari, ±50 kg</t>
        </is>
      </c>
      <c r="CP9" t="inlineStr">
        <is>
          <t>Anggota keluarga - perempuan dewasa</t>
        </is>
      </c>
      <c r="CQ9" t="n">
        <v>0</v>
      </c>
      <c r="CR9" t="n">
        <v>0</v>
      </c>
      <c r="CS9" t="n">
        <v>0</v>
      </c>
      <c r="CT9" t="n">
        <v>0</v>
      </c>
      <c r="CU9" t="n">
        <v>0</v>
      </c>
      <c r="CV9" t="n">
        <v>1</v>
      </c>
      <c r="CW9" t="n">
        <v>0</v>
      </c>
      <c r="CX9" t="n">
        <v>0</v>
      </c>
      <c r="CY9" t="inlineStr">
        <is>
          <t>Anggota keluarga - laki-laki Anggota keluarga - perempuan dewasa</t>
        </is>
      </c>
      <c r="CZ9" t="n">
        <v>1</v>
      </c>
      <c r="DA9" t="n">
        <v>1</v>
      </c>
      <c r="DB9" t="n">
        <v>0</v>
      </c>
      <c r="DC9" t="n">
        <v/>
      </c>
      <c r="DD9" t="inlineStr">
        <is>
          <t>Anggota keluarga - laki-laki Anggota keluarga - perempuan dewasa CPO atau pendamping</t>
        </is>
      </c>
      <c r="DE9" t="n">
        <v>1</v>
      </c>
      <c r="DF9" t="n">
        <v>1</v>
      </c>
      <c r="DG9" t="n">
        <v>1</v>
      </c>
      <c r="DH9" t="n">
        <v>0</v>
      </c>
      <c r="DI9" t="n">
        <v/>
      </c>
      <c r="DJ9" t="inlineStr">
        <is>
          <t>Anggota keluarga - laki-laki Anggota keluarga - perempuan dewasa CPO atau pendamping</t>
        </is>
      </c>
      <c r="DK9" t="n">
        <v>1</v>
      </c>
      <c r="DL9" t="n">
        <v>1</v>
      </c>
      <c r="DM9" t="n">
        <v>1</v>
      </c>
      <c r="DN9" t="n">
        <v>0</v>
      </c>
      <c r="DO9" t="n">
        <v/>
      </c>
      <c r="DP9" t="inlineStr">
        <is>
          <t>Tidak berfungsi sama sekali</t>
        </is>
      </c>
      <c r="DQ9" t="inlineStr">
        <is>
          <t>&gt;1 tahun yang lalu</t>
        </is>
      </c>
      <c r="DR9" t="inlineStr">
        <is>
          <t>Masalah teknis (misalnya kerusakan pada komponen)</t>
        </is>
      </c>
      <c r="DS9" t="n">
        <v/>
      </c>
      <c r="DT9" t="inlineStr">
        <is>
          <t>Kompor Reaktor biogas (penampung gas, digester, manhole, outlet, dan overflow) Saluran Pipa Gas</t>
        </is>
      </c>
      <c r="DU9" t="n">
        <v>1</v>
      </c>
      <c r="DV9" t="n">
        <v>0</v>
      </c>
      <c r="DW9" t="n">
        <v>0</v>
      </c>
      <c r="DX9" t="n">
        <v>0</v>
      </c>
      <c r="DY9" t="n">
        <v>0</v>
      </c>
      <c r="DZ9" t="n">
        <v>0</v>
      </c>
      <c r="EA9" t="n">
        <v>0</v>
      </c>
      <c r="EB9" t="n">
        <v>0</v>
      </c>
      <c r="EC9" t="n">
        <v>0</v>
      </c>
      <c r="ED9" t="n">
        <v>1</v>
      </c>
      <c r="EE9" t="n">
        <v>1</v>
      </c>
      <c r="EF9" t="n">
        <v>0</v>
      </c>
      <c r="EG9" t="n">
        <v>0</v>
      </c>
      <c r="EH9" t="n">
        <v>0</v>
      </c>
      <c r="EI9" t="inlineStr">
        <is>
          <t>Kurangnya dukungan atau pemantauan dari pemerintah atau CPO</t>
        </is>
      </c>
      <c r="EJ9" t="n">
        <v>0</v>
      </c>
      <c r="EK9" t="n">
        <v>1</v>
      </c>
      <c r="EL9" t="n">
        <v>0</v>
      </c>
      <c r="EM9" t="n">
        <v>0</v>
      </c>
      <c r="EN9" t="n">
        <v>0</v>
      </c>
      <c r="EO9" t="n">
        <v/>
      </c>
      <c r="EP9" t="inlineStr">
        <is>
          <t>Ya, cukup jelas dan mudah diikuti</t>
        </is>
      </c>
      <c r="EQ9" t="inlineStr">
        <is>
          <t>Bukan pelatihan</t>
        </is>
      </c>
      <c r="ER9" t="inlineStr">
        <is>
          <t>CPO atau pendamping</t>
        </is>
      </c>
      <c r="ES9" t="n">
        <v>1</v>
      </c>
      <c r="ET9" t="n">
        <v>0</v>
      </c>
      <c r="EU9" t="n">
        <v>0</v>
      </c>
      <c r="EV9" t="n">
        <v>0</v>
      </c>
      <c r="EW9" t="n">
        <v/>
      </c>
      <c r="EX9" t="inlineStr">
        <is>
          <t>Anggota keluarga - Laki-laki Anggota keluarga - Perempuan dewasa</t>
        </is>
      </c>
      <c r="EY9" t="n">
        <v>1</v>
      </c>
      <c r="EZ9" t="n">
        <v>1</v>
      </c>
      <c r="FA9" t="n">
        <v>0</v>
      </c>
      <c r="FB9" t="n">
        <v/>
      </c>
      <c r="FC9" t="inlineStr">
        <is>
          <t>Setiap bulan</t>
        </is>
      </c>
      <c r="FD9" t="inlineStr">
        <is>
          <t>Rp 200,001 - Rp 500,000</t>
        </is>
      </c>
      <c r="FE9" t="inlineStr">
        <is>
          <t>Mengetahui</t>
        </is>
      </c>
      <c r="FF9" t="inlineStr">
        <is>
          <t>Sering (setiap minggu)</t>
        </is>
      </c>
      <c r="FG9" t="inlineStr">
        <is>
          <t>Mengetahui</t>
        </is>
      </c>
      <c r="FH9" t="inlineStr">
        <is>
          <t>Cukup sering (2 minggu sekali)</t>
        </is>
      </c>
      <c r="FI9" t="inlineStr">
        <is>
          <t>Mengetahui</t>
        </is>
      </c>
      <c r="FJ9" t="inlineStr">
        <is>
          <t>Selalu (setiap hari)</t>
        </is>
      </c>
      <c r="FK9" t="inlineStr">
        <is>
          <t>Mengetahui</t>
        </is>
      </c>
      <c r="FL9" t="inlineStr">
        <is>
          <t>Selalu (setiap hari)</t>
        </is>
      </c>
      <c r="FM9" t="inlineStr">
        <is>
          <t>Mengetahui</t>
        </is>
      </c>
      <c r="FN9" t="inlineStr">
        <is>
          <t>Sering (setiap minggu)</t>
        </is>
      </c>
      <c r="FO9" t="inlineStr">
        <is>
          <t>Mengetahui</t>
        </is>
      </c>
      <c r="FP9" t="inlineStr">
        <is>
          <t>Sering (setiap minggu)</t>
        </is>
      </c>
      <c r="FQ9" t="inlineStr">
        <is>
          <t>Mengetahui</t>
        </is>
      </c>
      <c r="FR9" t="inlineStr">
        <is>
          <t>Ya</t>
        </is>
      </c>
      <c r="FS9" t="inlineStr">
        <is>
          <t>Mengetahui</t>
        </is>
      </c>
      <c r="FT9" t="inlineStr">
        <is>
          <t>Ya, selalu</t>
        </is>
      </c>
      <c r="FU9" t="inlineStr">
        <is>
          <t>Laki-laki dewasa Perempuan dewasa</t>
        </is>
      </c>
      <c r="FV9" t="n">
        <v>1</v>
      </c>
      <c r="FW9" t="n">
        <v>1</v>
      </c>
      <c r="FX9" t="n">
        <v>0</v>
      </c>
      <c r="FY9" t="n">
        <v>0</v>
      </c>
      <c r="FZ9" t="inlineStr">
        <is>
          <t>Cukup memahami</t>
        </is>
      </c>
      <c r="GA9" t="inlineStr">
        <is>
          <t>CPO</t>
        </is>
      </c>
      <c r="GB9" t="n">
        <v>1</v>
      </c>
      <c r="GC9" t="n">
        <v>0</v>
      </c>
      <c r="GD9" t="n">
        <v>0</v>
      </c>
      <c r="GE9" t="n">
        <v>0</v>
      </c>
      <c r="GF9" t="n">
        <v/>
      </c>
      <c r="GG9" t="inlineStr">
        <is>
          <t>Selalu</t>
        </is>
      </c>
      <c r="GH9" t="inlineStr">
        <is>
          <t>Tidak</t>
        </is>
      </c>
      <c r="GI9" t="n">
        <v/>
      </c>
      <c r="GJ9" t="n">
        <v/>
      </c>
      <c r="GK9" t="n">
        <v/>
      </c>
      <c r="GL9" t="n">
        <v/>
      </c>
      <c r="GM9" t="n">
        <v/>
      </c>
      <c r="GN9" t="n">
        <v/>
      </c>
      <c r="GO9" t="n">
        <v/>
      </c>
      <c r="GP9" t="inlineStr">
        <is>
          <t>Sebagian</t>
        </is>
      </c>
      <c r="GQ9" t="inlineStr">
        <is>
          <t>Kayu bakar Minyak tanah</t>
        </is>
      </c>
      <c r="GR9" t="n">
        <v>0</v>
      </c>
      <c r="GS9" t="n">
        <v>1</v>
      </c>
      <c r="GT9" t="n">
        <v>1</v>
      </c>
      <c r="GU9" t="n">
        <v>0</v>
      </c>
      <c r="GV9" t="n">
        <v>0</v>
      </c>
      <c r="GW9" t="n">
        <v>0</v>
      </c>
      <c r="GX9" t="n">
        <v>0</v>
      </c>
      <c r="GY9" t="n">
        <v/>
      </c>
      <c r="GZ9" t="inlineStr">
        <is>
          <t>Tidak</t>
        </is>
      </c>
      <c r="HA9" t="n">
        <v/>
      </c>
      <c r="HB9" t="n">
        <v/>
      </c>
      <c r="HC9" t="n">
        <v/>
      </c>
      <c r="HD9" t="n">
        <v/>
      </c>
      <c r="HE9" t="n">
        <v/>
      </c>
      <c r="HF9" t="n">
        <v/>
      </c>
      <c r="HG9" t="n">
        <v/>
      </c>
      <c r="HH9" t="n">
        <v/>
      </c>
      <c r="HI9" t="n">
        <v/>
      </c>
      <c r="HJ9" t="n">
        <v/>
      </c>
      <c r="HK9" t="n">
        <v/>
      </c>
      <c r="HL9" t="n">
        <v/>
      </c>
      <c r="HM9" t="n">
        <v/>
      </c>
      <c r="HN9" t="n">
        <v/>
      </c>
      <c r="HO9" t="n">
        <v/>
      </c>
      <c r="HP9" t="n">
        <v/>
      </c>
      <c r="HQ9" t="n">
        <v/>
      </c>
      <c r="HR9" t="n">
        <v/>
      </c>
      <c r="HS9" t="n">
        <v/>
      </c>
      <c r="HT9" t="n">
        <v/>
      </c>
      <c r="HU9" t="n">
        <v/>
      </c>
      <c r="HV9" t="n">
        <v/>
      </c>
      <c r="HW9" t="n">
        <v/>
      </c>
      <c r="HX9" t="n">
        <v/>
      </c>
      <c r="HY9" t="n">
        <v>0</v>
      </c>
      <c r="HZ9" t="n">
        <v>0</v>
      </c>
      <c r="IA9" t="n">
        <v/>
      </c>
      <c r="IB9" t="n">
        <v/>
      </c>
      <c r="IC9" t="n">
        <v/>
      </c>
      <c r="ID9" t="n">
        <v/>
      </c>
      <c r="IE9" t="n">
        <v/>
      </c>
      <c r="IF9" t="n">
        <v/>
      </c>
      <c r="IG9" t="n">
        <v/>
      </c>
      <c r="IH9" t="n">
        <v/>
      </c>
      <c r="II9" t="n">
        <v>10</v>
      </c>
      <c r="IJ9" t="n">
        <v>40000</v>
      </c>
      <c r="IK9" t="inlineStr">
        <is>
          <t>&gt;100 kg</t>
        </is>
      </c>
      <c r="IL9" t="inlineStr">
        <is>
          <t>1-3 jam</t>
        </is>
      </c>
      <c r="IM9" t="inlineStr">
        <is>
          <t>Ya</t>
        </is>
      </c>
      <c r="IN9" t="inlineStr">
        <is>
          <t>Tidak</t>
        </is>
      </c>
      <c r="IO9" t="inlineStr">
        <is>
          <t>Lebih bersih</t>
        </is>
      </c>
      <c r="IP9" t="inlineStr">
        <is>
          <t>Tidak pernah</t>
        </is>
      </c>
      <c r="IQ9" t="inlineStr">
        <is>
          <t>Tidak pernah</t>
        </is>
      </c>
      <c r="IR9" t="n">
        <v/>
      </c>
      <c r="IS9" t="n">
        <v/>
      </c>
      <c r="IT9" t="n">
        <v/>
      </c>
      <c r="IU9" t="n">
        <v/>
      </c>
      <c r="IV9" t="n">
        <v/>
      </c>
      <c r="IW9" t="n">
        <v/>
      </c>
      <c r="IX9" t="n">
        <v/>
      </c>
      <c r="IY9" t="n">
        <v/>
      </c>
      <c r="IZ9" t="inlineStr">
        <is>
          <t>Tidak pernah</t>
        </is>
      </c>
      <c r="JA9" t="n">
        <v/>
      </c>
      <c r="JB9" t="n">
        <v/>
      </c>
      <c r="JC9" t="n">
        <v/>
      </c>
      <c r="JD9" t="n">
        <v/>
      </c>
      <c r="JE9" t="n">
        <v/>
      </c>
      <c r="JF9" t="n">
        <v/>
      </c>
      <c r="JG9" t="n">
        <v/>
      </c>
      <c r="JH9" t="n">
        <v/>
      </c>
      <c r="JI9" t="inlineStr">
        <is>
          <t>Tidak pernah</t>
        </is>
      </c>
      <c r="JJ9" t="n">
        <v/>
      </c>
      <c r="JK9" t="n">
        <v/>
      </c>
      <c r="JL9" t="n">
        <v/>
      </c>
      <c r="JM9" t="n">
        <v/>
      </c>
      <c r="JN9" t="n">
        <v/>
      </c>
      <c r="JO9" t="n">
        <v/>
      </c>
      <c r="JP9" t="n">
        <v/>
      </c>
      <c r="JQ9" t="n">
        <v/>
      </c>
      <c r="JR9" t="inlineStr">
        <is>
          <t>Tidak pernah</t>
        </is>
      </c>
      <c r="JS9" t="n">
        <v/>
      </c>
      <c r="JT9" t="n">
        <v/>
      </c>
      <c r="JU9" t="n">
        <v/>
      </c>
      <c r="JV9" t="n">
        <v/>
      </c>
      <c r="JW9" t="n">
        <v/>
      </c>
      <c r="JX9" t="n">
        <v/>
      </c>
      <c r="JY9" t="n">
        <v/>
      </c>
      <c r="JZ9" t="n">
        <v/>
      </c>
      <c r="KA9" t="inlineStr">
        <is>
          <t>Tidak pernah</t>
        </is>
      </c>
      <c r="KB9" t="n">
        <v/>
      </c>
      <c r="KC9" t="n">
        <v/>
      </c>
      <c r="KD9" t="n">
        <v/>
      </c>
      <c r="KE9" t="n">
        <v/>
      </c>
      <c r="KF9" t="n">
        <v/>
      </c>
      <c r="KG9" t="n">
        <v/>
      </c>
      <c r="KH9" t="n">
        <v/>
      </c>
      <c r="KI9" t="n">
        <v/>
      </c>
      <c r="KJ9" t="inlineStr">
        <is>
          <t>Tidak pernah</t>
        </is>
      </c>
      <c r="KK9" t="n">
        <v/>
      </c>
      <c r="KL9" t="n">
        <v/>
      </c>
      <c r="KM9" t="n">
        <v/>
      </c>
      <c r="KN9" t="n">
        <v/>
      </c>
      <c r="KO9" t="n">
        <v/>
      </c>
      <c r="KP9" t="n">
        <v/>
      </c>
      <c r="KQ9" t="n">
        <v/>
      </c>
      <c r="KR9" t="n">
        <v/>
      </c>
      <c r="KS9" t="inlineStr">
        <is>
          <t>Jauh lebih baik</t>
        </is>
      </c>
      <c r="KT9" t="inlineStr">
        <is>
          <t>2-4 kali</t>
        </is>
      </c>
      <c r="KU9" t="inlineStr">
        <is>
          <t>0-1 kali</t>
        </is>
      </c>
      <c r="KV9" t="inlineStr">
        <is>
          <t>Perempuan dewasa Anak-anak (0-18 tahun)</t>
        </is>
      </c>
      <c r="KW9" t="n">
        <v>0</v>
      </c>
      <c r="KX9" t="n">
        <v>1</v>
      </c>
      <c r="KY9" t="n">
        <v>1</v>
      </c>
      <c r="KZ9" t="n">
        <v>0</v>
      </c>
      <c r="LA9" t="inlineStr">
        <is>
          <t>Cukup membaik</t>
        </is>
      </c>
      <c r="LB9" t="inlineStr">
        <is>
          <t>Jauh lebih baik</t>
        </is>
      </c>
      <c r="LC9" t="n">
        <v>0</v>
      </c>
      <c r="LD9" t="n">
        <v>8</v>
      </c>
      <c r="LE9" t="n">
        <v>0</v>
      </c>
      <c r="LF9" t="n">
        <v>0</v>
      </c>
      <c r="LG9" t="inlineStr">
        <is>
          <t>Ya</t>
        </is>
      </c>
      <c r="LH9" t="n">
        <v>3500000</v>
      </c>
      <c r="LI9" t="n">
        <v/>
      </c>
      <c r="LJ9" t="inlineStr">
        <is>
          <t>Tabungan Kesehatan Kebutuhan rumah tangga Pendidikan anggota keluarga</t>
        </is>
      </c>
      <c r="LK9" t="n">
        <v>1</v>
      </c>
      <c r="LL9" t="n">
        <v>1</v>
      </c>
      <c r="LM9" t="n">
        <v>0</v>
      </c>
      <c r="LN9" t="n">
        <v>0</v>
      </c>
      <c r="LO9" t="n">
        <v>1</v>
      </c>
      <c r="LP9" t="n">
        <v>1</v>
      </c>
      <c r="LQ9" t="n">
        <v>0</v>
      </c>
      <c r="LR9" t="n">
        <v/>
      </c>
      <c r="LS9" t="n">
        <v>60</v>
      </c>
      <c r="LT9" t="n">
        <v>40</v>
      </c>
      <c r="LU9" t="n">
        <v>15</v>
      </c>
      <c r="LV9" t="n">
        <v>30</v>
      </c>
      <c r="LW9" t="n">
        <v>30</v>
      </c>
      <c r="LX9" t="n">
        <v>15</v>
      </c>
      <c r="LY9" t="n">
        <v>30</v>
      </c>
      <c r="LZ9" t="n">
        <v>15</v>
      </c>
      <c r="MA9" t="n">
        <v>10</v>
      </c>
      <c r="MB9" t="inlineStr">
        <is>
          <t>Ya</t>
        </is>
      </c>
      <c r="MC9" t="n">
        <v>30</v>
      </c>
      <c r="MD9" t="n">
        <v>30</v>
      </c>
      <c r="ME9" t="n">
        <v>15</v>
      </c>
      <c r="MF9" t="n">
        <v>20</v>
      </c>
      <c r="MG9" t="n">
        <v>20</v>
      </c>
      <c r="MH9" t="n">
        <v>10</v>
      </c>
      <c r="MI9" t="inlineStr">
        <is>
          <t>Pendidikan anak (mengantar sekolah, menemani anak belajar, menyiapkan bekal dsb) Istirahat Bekerja</t>
        </is>
      </c>
      <c r="MJ9" t="n">
        <v>1</v>
      </c>
      <c r="MK9" t="n">
        <v>0</v>
      </c>
      <c r="ML9" t="n">
        <v>1</v>
      </c>
      <c r="MM9" t="n">
        <v>0</v>
      </c>
      <c r="MN9" t="n">
        <v>1</v>
      </c>
      <c r="MO9" t="n">
        <v>0</v>
      </c>
      <c r="MP9" t="n">
        <v/>
      </c>
      <c r="MQ9" t="inlineStr">
        <is>
          <t>Beternak</t>
        </is>
      </c>
      <c r="MR9" t="n">
        <v/>
      </c>
      <c r="MS9" t="n">
        <v/>
      </c>
      <c r="MT9" t="inlineStr">
        <is>
          <t>tidak ada aktivitas sosial yang diikuti</t>
        </is>
      </c>
      <c r="MU9" t="inlineStr">
        <is>
          <t>Tidak</t>
        </is>
      </c>
      <c r="MV9" t="n">
        <v/>
      </c>
      <c r="MW9" t="n">
        <v/>
      </c>
      <c r="MX9" t="n">
        <v/>
      </c>
      <c r="MY9" t="n">
        <v/>
      </c>
      <c r="MZ9" t="n">
        <v/>
      </c>
      <c r="NA9" t="n">
        <v/>
      </c>
      <c r="NB9" t="n">
        <v/>
      </c>
      <c r="NC9" t="n">
        <v/>
      </c>
      <c r="ND9" t="n">
        <v/>
      </c>
      <c r="NE9" t="n">
        <v/>
      </c>
      <c r="NF9" t="n">
        <v/>
      </c>
      <c r="NG9" t="n">
        <v/>
      </c>
      <c r="NH9" t="n">
        <v/>
      </c>
      <c r="NI9" t="n">
        <v/>
      </c>
      <c r="NJ9" t="n">
        <v/>
      </c>
      <c r="NK9" t="n">
        <v/>
      </c>
      <c r="NL9" t="inlineStr">
        <is>
          <t>Ya</t>
        </is>
      </c>
      <c r="NM9" t="inlineStr">
        <is>
          <t>100% dana hibah</t>
        </is>
      </c>
      <c r="NN9" t="inlineStr">
        <is>
          <t>1-1.000.000</t>
        </is>
      </c>
      <c r="NO9" t="inlineStr">
        <is>
          <t>Yayasan Rumah Energi atau BIRU</t>
        </is>
      </c>
      <c r="NP9" t="n">
        <v/>
      </c>
      <c r="NQ9" t="n">
        <v/>
      </c>
      <c r="NR9" t="n">
        <v/>
      </c>
      <c r="NS9" t="n">
        <v/>
      </c>
      <c r="NT9" t="n">
        <v/>
      </c>
      <c r="NU9" t="n">
        <v/>
      </c>
      <c r="NV9" t="n">
        <v/>
      </c>
      <c r="NW9" t="n">
        <v/>
      </c>
      <c r="NX9" t="inlineStr">
        <is>
          <t>Sama saja</t>
        </is>
      </c>
      <c r="NY9" t="n">
        <v>40</v>
      </c>
      <c r="NZ9" t="n">
        <v>30</v>
      </c>
      <c r="OA9" t="n">
        <v>0</v>
      </c>
      <c r="OB9" t="n">
        <v>40</v>
      </c>
      <c r="OC9" t="n">
        <v>30</v>
      </c>
      <c r="OD9" t="n">
        <v>0</v>
      </c>
      <c r="OE9" t="inlineStr">
        <is>
          <t>Lebih baik</t>
        </is>
      </c>
      <c r="OF9" t="inlineStr">
        <is>
          <t>Jauh lebih baik (beda waktu memasak lebih cepat setengah jam atau lebih, ATAU tidak lagi ada rasa/bau makanan yang berubah, ATAU alasan lainnya)</t>
        </is>
      </c>
      <c r="OG9" t="inlineStr">
        <is>
          <t>Ya</t>
        </is>
      </c>
      <c r="OH9" t="n">
        <v>0</v>
      </c>
      <c r="OI9" t="n">
        <v>0</v>
      </c>
      <c r="OJ9" t="n">
        <v>0</v>
      </c>
      <c r="OK9" t="n">
        <v>8</v>
      </c>
      <c r="OL9" t="n">
        <v>0</v>
      </c>
      <c r="OM9" t="n">
        <v>0</v>
      </c>
      <c r="ON9" t="n">
        <v>0</v>
      </c>
      <c r="OO9" t="n">
        <v>0</v>
      </c>
      <c r="OP9" t="inlineStr">
        <is>
          <t>Babi ternak</t>
        </is>
      </c>
      <c r="OQ9" t="n">
        <v>0</v>
      </c>
      <c r="OR9" t="n">
        <v>0</v>
      </c>
      <c r="OS9" t="n">
        <v>0</v>
      </c>
      <c r="OT9" t="n">
        <v>1</v>
      </c>
      <c r="OU9" t="n">
        <v>0</v>
      </c>
      <c r="OV9" t="n">
        <v>0</v>
      </c>
      <c r="OW9" t="n">
        <v>0</v>
      </c>
      <c r="OX9" t="n">
        <v>0</v>
      </c>
      <c r="OY9" t="n">
        <v>0</v>
      </c>
      <c r="OZ9" t="inlineStr">
        <is>
          <t>Babi ternak</t>
        </is>
      </c>
      <c r="PA9" t="n">
        <v>0</v>
      </c>
      <c r="PB9" t="n">
        <v>0</v>
      </c>
      <c r="PC9" t="n">
        <v>0</v>
      </c>
      <c r="PD9" t="n">
        <v>1</v>
      </c>
      <c r="PE9" t="n">
        <v>0</v>
      </c>
      <c r="PF9" t="n">
        <v>0</v>
      </c>
      <c r="PG9" t="n">
        <v>0</v>
      </c>
      <c r="PH9" t="n">
        <v>0</v>
      </c>
      <c r="PI9" t="n">
        <v>0</v>
      </c>
      <c r="PJ9" t="inlineStr">
        <is>
          <t>Babi ternak</t>
        </is>
      </c>
      <c r="PK9" t="n">
        <v>0</v>
      </c>
      <c r="PL9" t="n">
        <v>0</v>
      </c>
      <c r="PM9" t="n">
        <v>0</v>
      </c>
      <c r="PN9" t="n">
        <v>1</v>
      </c>
      <c r="PO9" t="n">
        <v>0</v>
      </c>
      <c r="PP9" t="n">
        <v>0</v>
      </c>
      <c r="PQ9" t="n">
        <v>0</v>
      </c>
      <c r="PR9" t="n">
        <v>0</v>
      </c>
      <c r="PS9" t="n">
        <v>0</v>
      </c>
      <c r="PT9" t="n">
        <v/>
      </c>
      <c r="PU9" t="n">
        <v/>
      </c>
      <c r="PV9" t="n">
        <v/>
      </c>
      <c r="PW9" t="n">
        <v/>
      </c>
      <c r="PX9" t="n">
        <v/>
      </c>
      <c r="PY9" t="n">
        <v/>
      </c>
      <c r="PZ9" t="n">
        <v/>
      </c>
      <c r="QA9" t="n">
        <v/>
      </c>
      <c r="QB9" t="n">
        <v/>
      </c>
      <c r="QC9" t="n">
        <v/>
      </c>
      <c r="QD9" t="n">
        <v/>
      </c>
      <c r="QE9" t="n">
        <v/>
      </c>
      <c r="QF9" t="n">
        <v/>
      </c>
      <c r="QG9" t="n">
        <v/>
      </c>
      <c r="QH9" t="n">
        <v/>
      </c>
      <c r="QI9" t="n">
        <v/>
      </c>
      <c r="QJ9" t="n">
        <v/>
      </c>
      <c r="QK9" t="n">
        <v/>
      </c>
      <c r="QL9" t="n">
        <v/>
      </c>
      <c r="QM9" t="n">
        <v/>
      </c>
      <c r="QN9" t="n">
        <v/>
      </c>
      <c r="QO9" t="n">
        <v/>
      </c>
      <c r="QP9" t="n">
        <v/>
      </c>
      <c r="QQ9" t="n">
        <v/>
      </c>
      <c r="QR9" t="n">
        <v/>
      </c>
      <c r="QS9" t="n">
        <v/>
      </c>
      <c r="QT9" t="n">
        <v/>
      </c>
      <c r="QU9" t="n">
        <v/>
      </c>
      <c r="QV9" t="inlineStr">
        <is>
          <t>1-Disebarkan ke lahan terbuka 4-Lainnya</t>
        </is>
      </c>
      <c r="QW9" t="n">
        <v>0</v>
      </c>
      <c r="QX9" t="n">
        <v>0</v>
      </c>
      <c r="QY9" t="n">
        <v>0</v>
      </c>
      <c r="QZ9" t="n">
        <v>0</v>
      </c>
      <c r="RA9" t="n">
        <v>0</v>
      </c>
      <c r="RB9" t="n">
        <v>1</v>
      </c>
      <c r="RC9" t="n">
        <v>0</v>
      </c>
      <c r="RD9" t="n">
        <v>0</v>
      </c>
      <c r="RE9" t="n">
        <v>1</v>
      </c>
      <c r="RF9" t="inlineStr">
        <is>
          <t>Dikumpulkan</t>
        </is>
      </c>
      <c r="RG9" t="n">
        <v/>
      </c>
      <c r="RH9" t="n">
        <v/>
      </c>
      <c r="RI9" t="n">
        <v/>
      </c>
      <c r="RJ9" t="n">
        <v/>
      </c>
      <c r="RK9" t="n">
        <v/>
      </c>
      <c r="RL9" t="n">
        <v/>
      </c>
      <c r="RM9" t="n">
        <v/>
      </c>
      <c r="RN9" t="n">
        <v/>
      </c>
      <c r="RO9" t="n">
        <v/>
      </c>
      <c r="RP9" t="n">
        <v/>
      </c>
      <c r="RQ9" t="n">
        <v/>
      </c>
      <c r="RR9" t="n">
        <v/>
      </c>
      <c r="RS9" t="n">
        <v/>
      </c>
      <c r="RT9" t="n">
        <v/>
      </c>
      <c r="RU9" t="n">
        <v/>
      </c>
      <c r="RV9" t="n">
        <v/>
      </c>
      <c r="RW9" t="n">
        <v/>
      </c>
      <c r="RX9" t="n">
        <v/>
      </c>
      <c r="RY9" t="n">
        <v/>
      </c>
      <c r="RZ9" t="n">
        <v/>
      </c>
      <c r="SA9" t="n">
        <v/>
      </c>
      <c r="SB9" t="n">
        <v/>
      </c>
      <c r="SC9" t="n">
        <v/>
      </c>
      <c r="SD9" t="n">
        <v/>
      </c>
      <c r="SE9" t="n">
        <v/>
      </c>
      <c r="SF9" t="n">
        <v/>
      </c>
      <c r="SG9" t="n">
        <v/>
      </c>
      <c r="SH9" t="n">
        <v/>
      </c>
      <c r="SI9" t="n">
        <v/>
      </c>
      <c r="SJ9" t="n">
        <v/>
      </c>
      <c r="SK9" t="n">
        <v/>
      </c>
      <c r="SL9" t="n">
        <v/>
      </c>
      <c r="SM9" t="n">
        <v/>
      </c>
      <c r="SN9" t="n">
        <v/>
      </c>
      <c r="SO9" t="n">
        <v/>
      </c>
      <c r="SP9" t="n">
        <v/>
      </c>
      <c r="SQ9" t="n">
        <v/>
      </c>
      <c r="SR9" t="n">
        <v/>
      </c>
      <c r="SS9" t="n">
        <v/>
      </c>
      <c r="ST9" t="n">
        <v/>
      </c>
      <c r="SU9" t="n">
        <v/>
      </c>
      <c r="SV9" t="n">
        <v/>
      </c>
      <c r="SW9" t="n">
        <v/>
      </c>
      <c r="SX9" t="n">
        <v/>
      </c>
      <c r="SY9" t="n">
        <v/>
      </c>
      <c r="SZ9" t="n">
        <v/>
      </c>
      <c r="TA9" t="n">
        <v/>
      </c>
      <c r="TB9" t="n">
        <v>8</v>
      </c>
      <c r="TC9" t="n">
        <v/>
      </c>
      <c r="TD9" t="n">
        <v/>
      </c>
      <c r="TE9" t="n">
        <v/>
      </c>
      <c r="TF9" t="n">
        <v/>
      </c>
      <c r="TG9" t="n">
        <v/>
      </c>
      <c r="TH9" t="n">
        <v/>
      </c>
      <c r="TI9" t="n">
        <v/>
      </c>
      <c r="TJ9" t="n">
        <v/>
      </c>
      <c r="TK9" t="n">
        <v/>
      </c>
      <c r="TL9" t="n">
        <v/>
      </c>
      <c r="TM9" t="n">
        <v/>
      </c>
      <c r="TN9" t="n">
        <v/>
      </c>
      <c r="TO9" t="n">
        <v/>
      </c>
      <c r="TP9" t="n">
        <v/>
      </c>
      <c r="TQ9" t="n">
        <v/>
      </c>
      <c r="TR9" t="n">
        <v/>
      </c>
      <c r="TS9" t="n">
        <v/>
      </c>
      <c r="TT9" t="n">
        <v/>
      </c>
      <c r="TU9" t="n">
        <v/>
      </c>
      <c r="TV9" t="n">
        <v/>
      </c>
      <c r="TW9" t="n">
        <v/>
      </c>
      <c r="TX9" t="n">
        <v/>
      </c>
      <c r="TY9" t="n">
        <v/>
      </c>
      <c r="TZ9" t="n">
        <v/>
      </c>
      <c r="UA9" t="n">
        <v/>
      </c>
      <c r="UB9" t="n">
        <v/>
      </c>
      <c r="UC9" t="n">
        <v/>
      </c>
      <c r="UD9" t="n">
        <v/>
      </c>
      <c r="UE9" t="n">
        <v/>
      </c>
      <c r="UF9" t="n">
        <v/>
      </c>
      <c r="UG9" t="n">
        <v/>
      </c>
      <c r="UH9" t="n">
        <v/>
      </c>
      <c r="UI9" t="n">
        <v/>
      </c>
      <c r="UJ9" t="n">
        <v/>
      </c>
      <c r="UK9" t="n">
        <v/>
      </c>
      <c r="UL9" t="n">
        <v/>
      </c>
      <c r="UM9" t="n">
        <v/>
      </c>
      <c r="UN9" t="n">
        <v/>
      </c>
      <c r="UO9" t="n">
        <v/>
      </c>
      <c r="UP9" t="n">
        <v/>
      </c>
      <c r="UQ9" t="n">
        <v/>
      </c>
      <c r="UR9" t="n">
        <v/>
      </c>
      <c r="US9" t="n">
        <v/>
      </c>
      <c r="UT9" t="n">
        <v/>
      </c>
      <c r="UU9" t="n">
        <v/>
      </c>
      <c r="UV9" t="n">
        <v/>
      </c>
      <c r="UW9" t="n">
        <v/>
      </c>
      <c r="UX9" t="inlineStr">
        <is>
          <t>Pemberian pakan di kandang</t>
        </is>
      </c>
      <c r="UY9" t="n">
        <v/>
      </c>
      <c r="UZ9" t="n">
        <v/>
      </c>
      <c r="VA9" t="n">
        <v/>
      </c>
      <c r="VB9" t="n">
        <v/>
      </c>
      <c r="VC9" t="n">
        <v/>
      </c>
      <c r="VD9" t="n">
        <v/>
      </c>
      <c r="VE9" t="n">
        <v/>
      </c>
      <c r="VF9" t="inlineStr">
        <is>
          <t>Teratur (2-6 hari sekali)</t>
        </is>
      </c>
      <c r="VG9" t="n">
        <v/>
      </c>
      <c r="VH9" t="n">
        <v/>
      </c>
      <c r="VI9" t="n">
        <v/>
      </c>
      <c r="VJ9" t="n">
        <v/>
      </c>
      <c r="VK9" t="n">
        <v/>
      </c>
      <c r="VL9" t="n">
        <v/>
      </c>
      <c r="VM9" t="n">
        <v/>
      </c>
      <c r="VN9" t="inlineStr">
        <is>
          <t>Sering (1 kali sehari)</t>
        </is>
      </c>
      <c r="VO9" t="n">
        <v/>
      </c>
      <c r="VP9" t="n">
        <v/>
      </c>
      <c r="VQ9" t="n">
        <v/>
      </c>
      <c r="VR9" t="n">
        <v/>
      </c>
      <c r="VS9" t="n">
        <v/>
      </c>
      <c r="VT9" t="n">
        <v/>
      </c>
      <c r="VU9" t="n">
        <v/>
      </c>
      <c r="VV9" t="n">
        <v/>
      </c>
      <c r="VW9" t="n">
        <v/>
      </c>
      <c r="VX9" t="n">
        <v/>
      </c>
      <c r="VY9" t="n">
        <v/>
      </c>
      <c r="VZ9" t="n">
        <v/>
      </c>
      <c r="WA9" t="n">
        <v/>
      </c>
      <c r="WB9" t="n">
        <v/>
      </c>
      <c r="WC9" t="n">
        <v/>
      </c>
      <c r="WD9" t="n">
        <v/>
      </c>
      <c r="WE9" t="n">
        <v/>
      </c>
      <c r="WF9" t="n">
        <v/>
      </c>
      <c r="WG9" t="n">
        <v/>
      </c>
      <c r="WH9" t="n">
        <v/>
      </c>
      <c r="WI9" t="n">
        <v/>
      </c>
      <c r="WJ9" t="n">
        <v/>
      </c>
      <c r="WK9" t="n">
        <v/>
      </c>
      <c r="WL9" t="n">
        <v/>
      </c>
      <c r="WM9" t="n">
        <v/>
      </c>
      <c r="WN9" t="n">
        <v/>
      </c>
      <c r="WO9" t="n">
        <v/>
      </c>
      <c r="WP9" t="n">
        <v/>
      </c>
      <c r="WQ9" t="n">
        <v/>
      </c>
      <c r="WR9" t="n">
        <v/>
      </c>
      <c r="WS9" t="n">
        <v/>
      </c>
      <c r="WT9" t="n">
        <v/>
      </c>
      <c r="WU9" t="n">
        <v/>
      </c>
      <c r="WV9" t="n">
        <v/>
      </c>
      <c r="WW9" t="n">
        <v/>
      </c>
      <c r="WX9" t="n">
        <v/>
      </c>
      <c r="WY9" t="n">
        <v/>
      </c>
      <c r="WZ9" t="n">
        <v/>
      </c>
      <c r="XA9" t="n">
        <v/>
      </c>
      <c r="XB9" t="inlineStr">
        <is>
          <t>8-Dibiarkan tersebar di ladang penggembalaan</t>
        </is>
      </c>
      <c r="XC9" t="n">
        <v>0</v>
      </c>
      <c r="XD9" t="n">
        <v>0</v>
      </c>
      <c r="XE9" t="n">
        <v>0</v>
      </c>
      <c r="XF9" t="n">
        <v>0</v>
      </c>
      <c r="XG9" t="n">
        <v>0</v>
      </c>
      <c r="XH9" t="n">
        <v>0</v>
      </c>
      <c r="XI9" t="n">
        <v>0</v>
      </c>
      <c r="XJ9" t="n">
        <v>0</v>
      </c>
      <c r="XK9" t="n">
        <v>0</v>
      </c>
      <c r="XL9" t="n">
        <v>0</v>
      </c>
      <c r="XM9" t="n">
        <v>1</v>
      </c>
      <c r="XN9" t="n">
        <v/>
      </c>
      <c r="XO9" t="n">
        <v/>
      </c>
      <c r="XP9" t="n">
        <v/>
      </c>
      <c r="XQ9" t="n">
        <v/>
      </c>
      <c r="XR9" t="n">
        <v/>
      </c>
      <c r="XS9" t="n">
        <v/>
      </c>
      <c r="XT9" t="n">
        <v/>
      </c>
      <c r="XU9" t="n">
        <v/>
      </c>
      <c r="XV9" t="n">
        <v/>
      </c>
      <c r="XW9" t="n">
        <v/>
      </c>
      <c r="XX9" t="n">
        <v/>
      </c>
      <c r="XY9" t="n">
        <v/>
      </c>
      <c r="XZ9" t="n">
        <v/>
      </c>
      <c r="YA9" t="n">
        <v/>
      </c>
      <c r="YB9" t="n">
        <v/>
      </c>
      <c r="YC9" t="n">
        <v/>
      </c>
      <c r="YD9" t="n">
        <v/>
      </c>
      <c r="YE9" t="n">
        <v/>
      </c>
      <c r="YF9" t="n">
        <v/>
      </c>
      <c r="YG9" t="n">
        <v/>
      </c>
      <c r="YH9" t="n">
        <v/>
      </c>
      <c r="YI9" t="n">
        <v/>
      </c>
      <c r="YJ9" t="n">
        <v/>
      </c>
      <c r="YK9" t="n">
        <v/>
      </c>
      <c r="YL9" t="n">
        <v/>
      </c>
      <c r="YM9" t="n">
        <v/>
      </c>
      <c r="YN9" t="n">
        <v/>
      </c>
      <c r="YO9" t="n">
        <v/>
      </c>
      <c r="YP9" t="n">
        <v/>
      </c>
      <c r="YQ9" t="n">
        <v/>
      </c>
      <c r="YR9" t="n">
        <v/>
      </c>
      <c r="YS9" t="n">
        <v/>
      </c>
      <c r="YT9" t="n">
        <v/>
      </c>
      <c r="YU9" t="n">
        <v/>
      </c>
      <c r="YV9" t="n">
        <v/>
      </c>
      <c r="YW9" t="n">
        <v/>
      </c>
      <c r="YX9" t="n">
        <v/>
      </c>
      <c r="YY9" t="n">
        <v/>
      </c>
      <c r="YZ9" t="n">
        <v/>
      </c>
      <c r="ZA9" t="n">
        <v/>
      </c>
      <c r="ZB9" t="n">
        <v/>
      </c>
      <c r="ZC9" t="n">
        <v/>
      </c>
      <c r="ZD9" t="n">
        <v/>
      </c>
      <c r="ZE9" t="n">
        <v/>
      </c>
      <c r="ZF9" t="n">
        <v/>
      </c>
      <c r="ZG9" t="n">
        <v/>
      </c>
      <c r="ZH9" t="n">
        <v/>
      </c>
      <c r="ZI9" t="n">
        <v/>
      </c>
      <c r="ZJ9" t="n">
        <v/>
      </c>
      <c r="ZK9" t="n">
        <v/>
      </c>
      <c r="ZL9" t="n">
        <v/>
      </c>
      <c r="ZM9" t="n">
        <v/>
      </c>
      <c r="ZN9" t="n">
        <v/>
      </c>
      <c r="ZO9" t="n">
        <v/>
      </c>
      <c r="ZP9" t="n">
        <v/>
      </c>
      <c r="ZQ9" t="n">
        <v/>
      </c>
      <c r="ZR9" t="n">
        <v/>
      </c>
      <c r="ZS9" t="n">
        <v/>
      </c>
      <c r="ZT9" t="n">
        <v/>
      </c>
      <c r="ZU9" t="n">
        <v/>
      </c>
      <c r="ZV9" t="n">
        <v/>
      </c>
      <c r="ZW9" t="n">
        <v/>
      </c>
      <c r="ZX9" t="n">
        <v/>
      </c>
      <c r="ZY9" t="n">
        <v/>
      </c>
      <c r="ZZ9" t="n">
        <v/>
      </c>
      <c r="AAA9" t="n">
        <v/>
      </c>
      <c r="AAB9" t="n">
        <v/>
      </c>
      <c r="AAC9" t="n">
        <v/>
      </c>
      <c r="AAD9" t="n">
        <v/>
      </c>
      <c r="AAE9" t="n">
        <v/>
      </c>
      <c r="AAF9" t="n">
        <v/>
      </c>
      <c r="AAG9" t="inlineStr">
        <is>
          <t>Pakan kering (misal: konsentrat, silase, pelet)</t>
        </is>
      </c>
      <c r="AAH9" t="n">
        <v/>
      </c>
      <c r="AAI9" t="n">
        <v/>
      </c>
      <c r="AAJ9" t="n">
        <v/>
      </c>
      <c r="AAK9" t="n">
        <v/>
      </c>
      <c r="AAL9" t="inlineStr">
        <is>
          <t>Tidak</t>
        </is>
      </c>
      <c r="AAM9" t="n">
        <v/>
      </c>
      <c r="AAN9" t="n">
        <v/>
      </c>
      <c r="AAO9" t="n">
        <v/>
      </c>
      <c r="AAP9" t="n">
        <v/>
      </c>
      <c r="AAQ9" t="n">
        <v/>
      </c>
      <c r="AAR9" t="inlineStr">
        <is>
          <t>Tidak</t>
        </is>
      </c>
      <c r="AAS9" t="inlineStr">
        <is>
          <t>Tidak mengetahui</t>
        </is>
      </c>
      <c r="AAT9" t="inlineStr">
        <is>
          <t>Didiamkan saja/dibiarkan di tempatnya (di bak/kolam penampung slurry)</t>
        </is>
      </c>
      <c r="AAU9" t="n">
        <v>0</v>
      </c>
      <c r="AAV9" t="n">
        <v>0</v>
      </c>
      <c r="AAW9" t="n">
        <v>0</v>
      </c>
      <c r="AAX9" t="n">
        <v>0</v>
      </c>
      <c r="AAY9" t="n">
        <v>0</v>
      </c>
      <c r="AAZ9" t="n">
        <v>1</v>
      </c>
      <c r="ABA9" t="n">
        <v>0</v>
      </c>
      <c r="ABB9" t="n">
        <v/>
      </c>
      <c r="ABC9" t="n">
        <v/>
      </c>
      <c r="ABD9" t="n">
        <v/>
      </c>
      <c r="ABE9" t="n">
        <v/>
      </c>
      <c r="ABF9" t="n">
        <v/>
      </c>
      <c r="ABG9" t="n">
        <v/>
      </c>
      <c r="ABH9" t="n">
        <v/>
      </c>
      <c r="ABI9" t="n">
        <v/>
      </c>
      <c r="ABJ9" t="n">
        <v/>
      </c>
      <c r="ABK9" t="n">
        <v/>
      </c>
      <c r="ABL9" t="n">
        <v/>
      </c>
      <c r="ABM9" t="n">
        <v/>
      </c>
      <c r="ABN9" t="n">
        <v/>
      </c>
      <c r="ABO9" t="n">
        <v/>
      </c>
      <c r="ABP9" t="n">
        <v/>
      </c>
      <c r="ABQ9" t="n">
        <v/>
      </c>
      <c r="ABR9" t="n">
        <v/>
      </c>
      <c r="ABS9" t="n">
        <v/>
      </c>
      <c r="ABT9" t="n">
        <v/>
      </c>
      <c r="ABU9" t="n">
        <v/>
      </c>
      <c r="ABV9" t="n">
        <v/>
      </c>
      <c r="ABW9" t="n">
        <v/>
      </c>
      <c r="ABX9" t="n">
        <v/>
      </c>
      <c r="ABY9" t="n">
        <v/>
      </c>
      <c r="ABZ9" t="n">
        <v/>
      </c>
      <c r="ACA9" t="n">
        <v/>
      </c>
      <c r="ACB9" t="n">
        <v/>
      </c>
      <c r="ACC9" t="n">
        <v/>
      </c>
      <c r="ACD9" t="n">
        <v/>
      </c>
      <c r="ACE9" t="n">
        <v/>
      </c>
      <c r="ACF9" t="n">
        <v/>
      </c>
      <c r="ACG9" t="n">
        <v/>
      </c>
      <c r="ACH9" t="n">
        <v/>
      </c>
      <c r="ACI9" t="n">
        <v/>
      </c>
      <c r="ACJ9" t="n">
        <v/>
      </c>
      <c r="ACK9" t="inlineStr">
        <is>
          <t>Belum tau bahwa bioslurry bagus untuk pupuk</t>
        </is>
      </c>
      <c r="ACL9" t="n">
        <v>0</v>
      </c>
      <c r="ACM9" t="n">
        <v>0</v>
      </c>
      <c r="ACN9" t="n">
        <v>0</v>
      </c>
      <c r="ACO9" t="n">
        <v>0</v>
      </c>
      <c r="ACP9" t="n">
        <v>1</v>
      </c>
      <c r="ACQ9" t="n">
        <v>0</v>
      </c>
      <c r="ACR9" t="n">
        <v>0</v>
      </c>
      <c r="ACS9" t="n">
        <v/>
      </c>
      <c r="ACT9" t="inlineStr">
        <is>
          <t>Tidak Ada</t>
        </is>
      </c>
      <c r="ACU9" t="inlineStr">
        <is>
          <t>Manfaat besar dan membantu kehidupan sehari-hari</t>
        </is>
      </c>
      <c r="ACV9" t="inlineStr">
        <is>
          <t>Berkurang</t>
        </is>
      </c>
      <c r="ACW9" t="inlineStr">
        <is>
          <t>Anggota keluarga - Perempuan dewasa</t>
        </is>
      </c>
      <c r="ACX9" t="inlineStr">
        <is>
          <t>Setuju</t>
        </is>
      </c>
      <c r="ACY9" t="inlineStr">
        <is>
          <t>Anggota keluarga - Laki-laki dewasa Anggota keluarga - Perempuan dewasa Anggota keluarga - Anak-anak</t>
        </is>
      </c>
      <c r="ACZ9" t="n">
        <v>1</v>
      </c>
      <c r="ADA9" t="n">
        <v>1</v>
      </c>
      <c r="ADB9" t="n">
        <v>1</v>
      </c>
      <c r="ADC9" t="n">
        <v>0</v>
      </c>
      <c r="ADD9" t="inlineStr">
        <is>
          <t>Puas</t>
        </is>
      </c>
      <c r="ADE9" t="inlineStr">
        <is>
          <t>Puas</t>
        </is>
      </c>
      <c r="ADF9" t="inlineStr">
        <is>
          <t>Puas</t>
        </is>
      </c>
      <c r="ADG9" t="inlineStr">
        <is>
          <t>Puas</t>
        </is>
      </c>
      <c r="ADH9" t="inlineStr">
        <is>
          <t>Tidak</t>
        </is>
      </c>
      <c r="ADI9" t="n">
        <v/>
      </c>
      <c r="ADJ9" t="inlineStr">
        <is>
          <t>Cukup puas</t>
        </is>
      </c>
      <c r="ADK9" t="n">
        <v/>
      </c>
      <c r="ADL9" t="n">
        <v/>
      </c>
      <c r="ADM9" t="n">
        <v/>
      </c>
      <c r="ADN9" t="n">
        <v/>
      </c>
      <c r="ADO9" t="n">
        <v/>
      </c>
      <c r="ADP9" t="n">
        <v/>
      </c>
      <c r="ADQ9" t="n">
        <v/>
      </c>
      <c r="ADR9" t="n">
        <v/>
      </c>
      <c r="ADS9" t="n">
        <v/>
      </c>
      <c r="ADT9" t="n">
        <v/>
      </c>
      <c r="ADU9" t="inlineStr">
        <is>
          <t>Menghubungi CPO atau pendamping</t>
        </is>
      </c>
      <c r="ADV9" t="n">
        <v>0</v>
      </c>
      <c r="ADW9" t="n">
        <v>0</v>
      </c>
      <c r="ADX9" t="n">
        <v>0</v>
      </c>
      <c r="ADY9" t="n">
        <v>0</v>
      </c>
      <c r="ADZ9" t="n">
        <v>1</v>
      </c>
      <c r="AEA9" t="n">
        <v>0</v>
      </c>
      <c r="AEB9" t="n">
        <v>0</v>
      </c>
      <c r="AEC9" t="n">
        <v>0</v>
      </c>
      <c r="AED9" t="inlineStr">
        <is>
          <t>Tidak Ada</t>
        </is>
      </c>
      <c r="AEE9" t="inlineStr">
        <is>
          <t>Laki-laki dewasa</t>
        </is>
      </c>
      <c r="AEF9" t="n">
        <v/>
      </c>
      <c r="AEG9" t="inlineStr">
        <is>
          <t>Menelepon atau WA langsung</t>
        </is>
      </c>
      <c r="AEH9" t="n">
        <v/>
      </c>
      <c r="AEI9" t="inlineStr">
        <is>
          <t>Untuk melakukan mengontrolan Rutin Terhadap Biogas</t>
        </is>
      </c>
      <c r="AEJ9" t="inlineStr">
        <is>
          <t>Kadang-kadang</t>
        </is>
      </c>
      <c r="AEK9" t="inlineStr">
        <is>
          <t>Pengurangan pengeluaran rumah tangga (bahan bakar minyak, pupuk, dll.) Lebih mudah mendapatkan energi Pasokan energi yang andal Memasak lebih cepat Lebih aman Pengurangan waktu dan tenaga Peningkatan kebersihan kandang ternak Dapur lebih bersih dan bebas asap</t>
        </is>
      </c>
      <c r="AEL9" t="n">
        <v>1</v>
      </c>
      <c r="AEM9" t="n">
        <v>1</v>
      </c>
      <c r="AEN9" t="n">
        <v>1</v>
      </c>
      <c r="AEO9" t="n">
        <v>1</v>
      </c>
      <c r="AEP9" t="n">
        <v>1</v>
      </c>
      <c r="AEQ9" t="n">
        <v>1</v>
      </c>
      <c r="AER9" t="n">
        <v>1</v>
      </c>
      <c r="AES9" t="n">
        <v>0</v>
      </c>
      <c r="AET9" t="n">
        <v>1</v>
      </c>
      <c r="AEU9" t="n">
        <v>0</v>
      </c>
      <c r="AEV9" t="n">
        <v>0</v>
      </c>
      <c r="AEW9" t="n">
        <v>0</v>
      </c>
      <c r="AEX9" t="n">
        <v/>
      </c>
      <c r="AEY9" t="inlineStr">
        <is>
          <t>Mendukung lingkungan</t>
        </is>
      </c>
      <c r="AEZ9" t="n">
        <v/>
      </c>
      <c r="AFA9" t="inlineStr">
        <is>
          <t>Yayasan Rumah Energi (YRE)</t>
        </is>
      </c>
      <c r="AFB9" t="n">
        <v/>
      </c>
      <c r="AFC9" t="inlineStr">
        <is>
          <t>Reaktor Yuniati Bangu-10_16_33.jpeg</t>
        </is>
      </c>
      <c r="AFD9" t="inlineStr">
        <is>
          <t>https://kf.kobotoolbox.org/api/v2/assets/avstPQqLr3Ab3ZdcVTXZ6f/data/682989241/attachments/att8arfgVq9F2bsiHhZESpuT/</t>
        </is>
      </c>
      <c r="AFE9" t="inlineStr">
        <is>
          <t>Rumah Yuniati Bangu-10_16_45.jpeg</t>
        </is>
      </c>
      <c r="AFF9" t="inlineStr">
        <is>
          <t>https://kf.kobotoolbox.org/api/v2/assets/avstPQqLr3Ab3ZdcVTXZ6f/data/682989241/attachments/attafgSJViySiaxZXatQ8co4/</t>
        </is>
      </c>
      <c r="AFG9" t="inlineStr">
        <is>
          <t>Siti Suryani/Stepanus Dawa</t>
        </is>
      </c>
      <c r="AFH9" t="n">
        <v/>
      </c>
      <c r="AFI9" t="inlineStr">
        <is>
          <t>Tidak Ada</t>
        </is>
      </c>
    </row>
    <row r="10">
      <c r="A10" s="93" t="n">
        <v>46068</v>
      </c>
      <c r="B10" s="93" t="n">
        <v>46068</v>
      </c>
      <c r="C10" t="inlineStr">
        <is>
          <t>siti suryani/elvianto hamanai</t>
        </is>
      </c>
      <c r="D10" t="inlineStr">
        <is>
          <t>kalukur lidjang/rini tunga</t>
        </is>
      </c>
      <c r="E10" t="n">
        <v>85253198035</v>
      </c>
      <c r="F10" t="inlineStr">
        <is>
          <t>-9.687712 120.271514</t>
        </is>
      </c>
      <c r="G10" t="n">
        <v>-9.687711999999999</v>
      </c>
      <c r="H10" t="n">
        <v>120.271514</v>
      </c>
      <c r="I10" t="n">
        <v>0</v>
      </c>
      <c r="J10" t="n">
        <v>0</v>
      </c>
      <c r="K10" t="inlineStr">
        <is>
          <t>-9.687712,  120.271514</t>
        </is>
      </c>
      <c r="L10" t="inlineStr">
        <is>
          <t>-9.687563 120.271525</t>
        </is>
      </c>
      <c r="M10" t="n">
        <v>-9.687563000000001</v>
      </c>
      <c r="N10" t="n">
        <v>120.271525</v>
      </c>
      <c r="O10" t="n">
        <v>0</v>
      </c>
      <c r="P10" t="n">
        <v>0</v>
      </c>
      <c r="Q10" t="inlineStr">
        <is>
          <t>Lat -9.687563° Long 120.271525°</t>
        </is>
      </c>
      <c r="R10" t="inlineStr">
        <is>
          <t>NTT</t>
        </is>
      </c>
      <c r="S10" t="n">
        <v>0</v>
      </c>
      <c r="T10" t="n">
        <v>0</v>
      </c>
      <c r="U10" t="n">
        <v>0</v>
      </c>
      <c r="V10" t="n">
        <v>0</v>
      </c>
      <c r="W10" t="n">
        <v>0</v>
      </c>
      <c r="X10" t="n">
        <v>0</v>
      </c>
      <c r="Y10" t="n">
        <v>0</v>
      </c>
      <c r="Z10" t="n">
        <v>0</v>
      </c>
      <c r="AA10" t="n">
        <v>1</v>
      </c>
      <c r="AB10" t="n">
        <v>0</v>
      </c>
      <c r="AC10" t="inlineStr">
        <is>
          <t>SUMBA TIMUR</t>
        </is>
      </c>
      <c r="AD10" t="inlineStr">
        <is>
          <t>KAMBERA</t>
        </is>
      </c>
      <c r="AE10" t="inlineStr">
        <is>
          <t>LAMBANAPU</t>
        </is>
      </c>
      <c r="AF10" t="inlineStr">
        <is>
          <t>RUMAH HIJAU ORGANIK MASON GROUP</t>
        </is>
      </c>
      <c r="AG10" t="inlineStr">
        <is>
          <t>ROP0040</t>
        </is>
      </c>
      <c r="AH10" t="n">
        <v>8</v>
      </c>
      <c r="AI10" t="inlineStr">
        <is>
          <t>VPA2</t>
        </is>
      </c>
      <c r="AJ10" t="inlineStr">
        <is>
          <t>Aktif</t>
        </is>
      </c>
      <c r="AK10" t="n">
        <v>39</v>
      </c>
      <c r="AL10" t="inlineStr">
        <is>
          <t>Laki-laki</t>
        </is>
      </c>
      <c r="AM10" t="inlineStr">
        <is>
          <t>Sudah menikah</t>
        </is>
      </c>
      <c r="AN10" t="inlineStr">
        <is>
          <t>Diploma/S1/Sederajat</t>
        </is>
      </c>
      <c r="AO10" t="inlineStr">
        <is>
          <t>Pegawai pemerintah</t>
        </is>
      </c>
      <c r="AP10" t="n">
        <v>0</v>
      </c>
      <c r="AQ10" t="n">
        <v>0</v>
      </c>
      <c r="AR10" t="n">
        <v>0</v>
      </c>
      <c r="AS10" t="n">
        <v>0</v>
      </c>
      <c r="AT10" t="n">
        <v>1</v>
      </c>
      <c r="AU10" t="n">
        <v>0</v>
      </c>
      <c r="AV10" t="n">
        <v>0</v>
      </c>
      <c r="AW10" t="n">
        <v>0</v>
      </c>
      <c r="AX10" t="n">
        <v/>
      </c>
      <c r="AY10" t="inlineStr">
        <is>
          <t>Peternak</t>
        </is>
      </c>
      <c r="AZ10" t="n">
        <v>0</v>
      </c>
      <c r="BA10" t="n">
        <v>1</v>
      </c>
      <c r="BB10" t="n">
        <v>0</v>
      </c>
      <c r="BC10" t="n">
        <v>0</v>
      </c>
      <c r="BD10" t="n">
        <v>0</v>
      </c>
      <c r="BE10" t="n">
        <v>0</v>
      </c>
      <c r="BF10" t="n">
        <v>0</v>
      </c>
      <c r="BG10" t="n">
        <v>0</v>
      </c>
      <c r="BH10" t="n">
        <v/>
      </c>
      <c r="BI10" t="inlineStr">
        <is>
          <t>&gt;Rp3.500.000</t>
        </is>
      </c>
      <c r="BJ10" t="n">
        <v>1</v>
      </c>
      <c r="BK10" t="n">
        <v>1</v>
      </c>
      <c r="BL10" t="n">
        <v>4</v>
      </c>
      <c r="BM10" t="n">
        <v>0</v>
      </c>
      <c r="BN10" t="inlineStr">
        <is>
          <t>Milik sendiri</t>
        </is>
      </c>
      <c r="BO10" t="inlineStr">
        <is>
          <t>Semi-permanen (semen dan kayu)</t>
        </is>
      </c>
      <c r="BP10" t="n">
        <v>0</v>
      </c>
      <c r="BQ10" t="n">
        <v>1</v>
      </c>
      <c r="BR10" t="n">
        <v>0</v>
      </c>
      <c r="BS10" t="n">
        <v>0</v>
      </c>
      <c r="BT10" t="n">
        <v>0</v>
      </c>
      <c r="BU10" t="n">
        <v/>
      </c>
      <c r="BV10" t="inlineStr">
        <is>
          <t>Keramik/ubin</t>
        </is>
      </c>
      <c r="BW10" t="n">
        <v>0</v>
      </c>
      <c r="BX10" t="n">
        <v>0</v>
      </c>
      <c r="BY10" t="n">
        <v>1</v>
      </c>
      <c r="BZ10" t="n">
        <v>0</v>
      </c>
      <c r="CA10" t="n">
        <v>0</v>
      </c>
      <c r="CB10" t="n">
        <v/>
      </c>
      <c r="CC10" t="inlineStr">
        <is>
          <t>Seng</t>
        </is>
      </c>
      <c r="CD10" t="n">
        <v>0</v>
      </c>
      <c r="CE10" t="n">
        <v>0</v>
      </c>
      <c r="CF10" t="n">
        <v>0</v>
      </c>
      <c r="CG10" t="n">
        <v>0</v>
      </c>
      <c r="CH10" t="n">
        <v>1</v>
      </c>
      <c r="CI10" t="n">
        <v>0</v>
      </c>
      <c r="CJ10" t="n">
        <v>0</v>
      </c>
      <c r="CK10" t="n">
        <v/>
      </c>
      <c r="CL10" t="inlineStr">
        <is>
          <t>Ya</t>
        </is>
      </c>
      <c r="CM10" t="n">
        <v>2018</v>
      </c>
      <c r="CN10" t="inlineStr">
        <is>
          <t>Fixed-Dome (Kubah Tetap)</t>
        </is>
      </c>
      <c r="CO10" t="inlineStr">
        <is>
          <t>6 m³ (4-5 ekor sapi, ±5 jam memasak/hari, ±50 kg</t>
        </is>
      </c>
      <c r="CP10" t="inlineStr">
        <is>
          <t>Anggota keluarga - laki-laki</t>
        </is>
      </c>
      <c r="CQ10" t="n">
        <v>0</v>
      </c>
      <c r="CR10" t="n">
        <v>0</v>
      </c>
      <c r="CS10" t="n">
        <v>0</v>
      </c>
      <c r="CT10" t="n">
        <v>0</v>
      </c>
      <c r="CU10" t="n">
        <v>1</v>
      </c>
      <c r="CV10" t="n">
        <v>0</v>
      </c>
      <c r="CW10" t="n">
        <v>0</v>
      </c>
      <c r="CX10" t="n">
        <v>0</v>
      </c>
      <c r="CY10" t="inlineStr">
        <is>
          <t>Anggota keluarga - laki-laki Anggota keluarga - perempuan dewasa</t>
        </is>
      </c>
      <c r="CZ10" t="n">
        <v>1</v>
      </c>
      <c r="DA10" t="n">
        <v>1</v>
      </c>
      <c r="DB10" t="n">
        <v>0</v>
      </c>
      <c r="DC10" t="n">
        <v/>
      </c>
      <c r="DD10" t="inlineStr">
        <is>
          <t>Anggota keluarga - laki-laki Anggota keluarga - perempuan dewasa CPO atau pendamping</t>
        </is>
      </c>
      <c r="DE10" t="n">
        <v>1</v>
      </c>
      <c r="DF10" t="n">
        <v>1</v>
      </c>
      <c r="DG10" t="n">
        <v>1</v>
      </c>
      <c r="DH10" t="n">
        <v>0</v>
      </c>
      <c r="DI10" t="n">
        <v/>
      </c>
      <c r="DJ10" t="inlineStr">
        <is>
          <t>Anggota keluarga - laki-laki Anggota keluarga - perempuan dewasa CPO atau pendamping</t>
        </is>
      </c>
      <c r="DK10" t="n">
        <v>1</v>
      </c>
      <c r="DL10" t="n">
        <v>1</v>
      </c>
      <c r="DM10" t="n">
        <v>1</v>
      </c>
      <c r="DN10" t="n">
        <v>0</v>
      </c>
      <c r="DO10" t="n">
        <v/>
      </c>
      <c r="DP10" t="inlineStr">
        <is>
          <t>Ya</t>
        </is>
      </c>
      <c r="DQ10" t="n">
        <v/>
      </c>
      <c r="DR10" t="n">
        <v/>
      </c>
      <c r="DS10" t="n">
        <v/>
      </c>
      <c r="DT10" t="n">
        <v/>
      </c>
      <c r="DU10" t="n">
        <v/>
      </c>
      <c r="DV10" t="n">
        <v/>
      </c>
      <c r="DW10" t="n">
        <v/>
      </c>
      <c r="DX10" t="n">
        <v/>
      </c>
      <c r="DY10" t="n">
        <v/>
      </c>
      <c r="DZ10" t="n">
        <v/>
      </c>
      <c r="EA10" t="n">
        <v/>
      </c>
      <c r="EB10" t="n">
        <v/>
      </c>
      <c r="EC10" t="n">
        <v/>
      </c>
      <c r="ED10" t="n">
        <v/>
      </c>
      <c r="EE10" t="n">
        <v/>
      </c>
      <c r="EF10" t="n">
        <v/>
      </c>
      <c r="EG10" t="n">
        <v/>
      </c>
      <c r="EH10" t="n">
        <v/>
      </c>
      <c r="EI10" t="inlineStr">
        <is>
          <t>Kurangnya dukungan atau pemantauan dari pemerintah atau CPO Keterbatasan akses terhadap informasi atau pelatihan terkait biogas</t>
        </is>
      </c>
      <c r="EJ10" t="n">
        <v>0</v>
      </c>
      <c r="EK10" t="n">
        <v>1</v>
      </c>
      <c r="EL10" t="n">
        <v>1</v>
      </c>
      <c r="EM10" t="n">
        <v>0</v>
      </c>
      <c r="EN10" t="n">
        <v>0</v>
      </c>
      <c r="EO10" t="n">
        <v/>
      </c>
      <c r="EP10" t="inlineStr">
        <is>
          <t>Ya, sangat jelas dan mudah diikuti</t>
        </is>
      </c>
      <c r="EQ10" t="inlineStr">
        <is>
          <t>Bukan pelatihan</t>
        </is>
      </c>
      <c r="ER10" t="inlineStr">
        <is>
          <t>CPO atau pendamping Staff BIRU Pegawai koperasi</t>
        </is>
      </c>
      <c r="ES10" t="n">
        <v>1</v>
      </c>
      <c r="ET10" t="n">
        <v>1</v>
      </c>
      <c r="EU10" t="n">
        <v>1</v>
      </c>
      <c r="EV10" t="n">
        <v>0</v>
      </c>
      <c r="EW10" t="n">
        <v/>
      </c>
      <c r="EX10" t="inlineStr">
        <is>
          <t>Anggota keluarga - Laki-laki</t>
        </is>
      </c>
      <c r="EY10" t="n">
        <v>1</v>
      </c>
      <c r="EZ10" t="n">
        <v>0</v>
      </c>
      <c r="FA10" t="n">
        <v>0</v>
      </c>
      <c r="FB10" t="n">
        <v/>
      </c>
      <c r="FC10" t="inlineStr">
        <is>
          <t>Setiap hari</t>
        </is>
      </c>
      <c r="FD10" t="n">
        <v/>
      </c>
      <c r="FE10" t="inlineStr">
        <is>
          <t>Mengetahui</t>
        </is>
      </c>
      <c r="FF10" t="inlineStr">
        <is>
          <t>Selalu (setiap hari)</t>
        </is>
      </c>
      <c r="FG10" t="inlineStr">
        <is>
          <t>Mengetahui</t>
        </is>
      </c>
      <c r="FH10" t="inlineStr">
        <is>
          <t>Selalu (setiap hari)</t>
        </is>
      </c>
      <c r="FI10" t="inlineStr">
        <is>
          <t>Mengetahui</t>
        </is>
      </c>
      <c r="FJ10" t="inlineStr">
        <is>
          <t>Selalu (setiap hari)</t>
        </is>
      </c>
      <c r="FK10" t="inlineStr">
        <is>
          <t>Mengetahui</t>
        </is>
      </c>
      <c r="FL10" t="inlineStr">
        <is>
          <t>Sering (setiap minggu)</t>
        </is>
      </c>
      <c r="FM10" t="inlineStr">
        <is>
          <t>Mengetahui</t>
        </is>
      </c>
      <c r="FN10" t="inlineStr">
        <is>
          <t>Sering (setiap minggu)</t>
        </is>
      </c>
      <c r="FO10" t="inlineStr">
        <is>
          <t>Mengetahui</t>
        </is>
      </c>
      <c r="FP10" t="inlineStr">
        <is>
          <t>Selalu (setiap hari)</t>
        </is>
      </c>
      <c r="FQ10" t="inlineStr">
        <is>
          <t>Mengetahui</t>
        </is>
      </c>
      <c r="FR10" t="inlineStr">
        <is>
          <t>Ya</t>
        </is>
      </c>
      <c r="FS10" t="inlineStr">
        <is>
          <t>Mengetahui</t>
        </is>
      </c>
      <c r="FT10" t="inlineStr">
        <is>
          <t>Ya, selalu</t>
        </is>
      </c>
      <c r="FU10" t="inlineStr">
        <is>
          <t>Laki-laki dewasa Perempuan dewasa</t>
        </is>
      </c>
      <c r="FV10" t="n">
        <v>1</v>
      </c>
      <c r="FW10" t="n">
        <v>1</v>
      </c>
      <c r="FX10" t="n">
        <v>0</v>
      </c>
      <c r="FY10" t="n">
        <v>0</v>
      </c>
      <c r="FZ10" t="inlineStr">
        <is>
          <t>Sangat memahami</t>
        </is>
      </c>
      <c r="GA10" t="inlineStr">
        <is>
          <t>CPO Pelatihan</t>
        </is>
      </c>
      <c r="GB10" t="n">
        <v>1</v>
      </c>
      <c r="GC10" t="n">
        <v>1</v>
      </c>
      <c r="GD10" t="n">
        <v>0</v>
      </c>
      <c r="GE10" t="n">
        <v>0</v>
      </c>
      <c r="GF10" t="n">
        <v/>
      </c>
      <c r="GG10" t="inlineStr">
        <is>
          <t>Selalu</t>
        </is>
      </c>
      <c r="GH10" t="inlineStr">
        <is>
          <t>Ya</t>
        </is>
      </c>
      <c r="GI10" t="inlineStr">
        <is>
          <t>Tetangga Teman/keluarga</t>
        </is>
      </c>
      <c r="GJ10" t="n">
        <v>1</v>
      </c>
      <c r="GK10" t="n">
        <v>1</v>
      </c>
      <c r="GL10" t="n">
        <v>0</v>
      </c>
      <c r="GM10" t="n">
        <v>0</v>
      </c>
      <c r="GN10" t="n">
        <v/>
      </c>
      <c r="GO10" t="n">
        <v>10</v>
      </c>
      <c r="GP10" t="inlineStr">
        <is>
          <t>Sebagian</t>
        </is>
      </c>
      <c r="GQ10" t="inlineStr">
        <is>
          <t>Minyak tanah</t>
        </is>
      </c>
      <c r="GR10" t="n">
        <v>0</v>
      </c>
      <c r="GS10" t="n">
        <v>0</v>
      </c>
      <c r="GT10" t="n">
        <v>1</v>
      </c>
      <c r="GU10" t="n">
        <v>0</v>
      </c>
      <c r="GV10" t="n">
        <v>0</v>
      </c>
      <c r="GW10" t="n">
        <v>0</v>
      </c>
      <c r="GX10" t="n">
        <v>0</v>
      </c>
      <c r="GY10" t="n">
        <v/>
      </c>
      <c r="GZ10" t="inlineStr">
        <is>
          <t>Ya</t>
        </is>
      </c>
      <c r="HA10" t="n">
        <v/>
      </c>
      <c r="HB10" t="n">
        <v/>
      </c>
      <c r="HC10" t="n">
        <v/>
      </c>
      <c r="HD10" t="n">
        <v/>
      </c>
      <c r="HE10" t="n">
        <v/>
      </c>
      <c r="HF10" t="n">
        <v/>
      </c>
      <c r="HG10" t="n">
        <v/>
      </c>
      <c r="HH10" t="n">
        <v/>
      </c>
      <c r="HI10" t="n">
        <v/>
      </c>
      <c r="HJ10" t="n">
        <v/>
      </c>
      <c r="HK10" t="n">
        <v/>
      </c>
      <c r="HL10" t="n">
        <v/>
      </c>
      <c r="HM10" t="n">
        <v/>
      </c>
      <c r="HN10" t="n">
        <v/>
      </c>
      <c r="HO10" t="n">
        <v/>
      </c>
      <c r="HP10" t="n">
        <v/>
      </c>
      <c r="HQ10" t="n">
        <v/>
      </c>
      <c r="HR10" t="n">
        <v/>
      </c>
      <c r="HS10" t="n">
        <v/>
      </c>
      <c r="HT10" t="n">
        <v/>
      </c>
      <c r="HU10" t="n">
        <v/>
      </c>
      <c r="HV10" t="n">
        <v/>
      </c>
      <c r="HW10" t="n">
        <v/>
      </c>
      <c r="HX10" t="n">
        <v/>
      </c>
      <c r="HY10" t="n">
        <v/>
      </c>
      <c r="HZ10" t="n">
        <v/>
      </c>
      <c r="IA10" t="n">
        <v/>
      </c>
      <c r="IB10" t="n">
        <v/>
      </c>
      <c r="IC10" t="n">
        <v/>
      </c>
      <c r="ID10" t="n">
        <v/>
      </c>
      <c r="IE10" t="n">
        <v/>
      </c>
      <c r="IF10" t="n">
        <v/>
      </c>
      <c r="IG10" t="n">
        <v/>
      </c>
      <c r="IH10" t="n">
        <v/>
      </c>
      <c r="II10" t="n">
        <v>10</v>
      </c>
      <c r="IJ10" t="n">
        <v>40000</v>
      </c>
      <c r="IK10" t="inlineStr">
        <is>
          <t>&lt;15 kg</t>
        </is>
      </c>
      <c r="IL10" t="inlineStr">
        <is>
          <t>1-3 jam</t>
        </is>
      </c>
      <c r="IM10" t="inlineStr">
        <is>
          <t>Ya</t>
        </is>
      </c>
      <c r="IN10" t="inlineStr">
        <is>
          <t>Tidak</t>
        </is>
      </c>
      <c r="IO10" t="inlineStr">
        <is>
          <t>Lebih bersih</t>
        </is>
      </c>
      <c r="IP10" t="inlineStr">
        <is>
          <t>Tidak pernah</t>
        </is>
      </c>
      <c r="IQ10" t="inlineStr">
        <is>
          <t>Tidak pernah</t>
        </is>
      </c>
      <c r="IR10" t="n">
        <v/>
      </c>
      <c r="IS10" t="n">
        <v/>
      </c>
      <c r="IT10" t="n">
        <v/>
      </c>
      <c r="IU10" t="n">
        <v/>
      </c>
      <c r="IV10" t="n">
        <v/>
      </c>
      <c r="IW10" t="n">
        <v/>
      </c>
      <c r="IX10" t="n">
        <v/>
      </c>
      <c r="IY10" t="n">
        <v/>
      </c>
      <c r="IZ10" t="inlineStr">
        <is>
          <t>Tidak pernah</t>
        </is>
      </c>
      <c r="JA10" t="n">
        <v/>
      </c>
      <c r="JB10" t="n">
        <v/>
      </c>
      <c r="JC10" t="n">
        <v/>
      </c>
      <c r="JD10" t="n">
        <v/>
      </c>
      <c r="JE10" t="n">
        <v/>
      </c>
      <c r="JF10" t="n">
        <v/>
      </c>
      <c r="JG10" t="n">
        <v/>
      </c>
      <c r="JH10" t="n">
        <v/>
      </c>
      <c r="JI10" t="inlineStr">
        <is>
          <t>Tidak pernah</t>
        </is>
      </c>
      <c r="JJ10" t="n">
        <v/>
      </c>
      <c r="JK10" t="n">
        <v/>
      </c>
      <c r="JL10" t="n">
        <v/>
      </c>
      <c r="JM10" t="n">
        <v/>
      </c>
      <c r="JN10" t="n">
        <v/>
      </c>
      <c r="JO10" t="n">
        <v/>
      </c>
      <c r="JP10" t="n">
        <v/>
      </c>
      <c r="JQ10" t="n">
        <v/>
      </c>
      <c r="JR10" t="inlineStr">
        <is>
          <t>Tidak pernah</t>
        </is>
      </c>
      <c r="JS10" t="n">
        <v/>
      </c>
      <c r="JT10" t="n">
        <v/>
      </c>
      <c r="JU10" t="n">
        <v/>
      </c>
      <c r="JV10" t="n">
        <v/>
      </c>
      <c r="JW10" t="n">
        <v/>
      </c>
      <c r="JX10" t="n">
        <v/>
      </c>
      <c r="JY10" t="n">
        <v/>
      </c>
      <c r="JZ10" t="n">
        <v/>
      </c>
      <c r="KA10" t="inlineStr">
        <is>
          <t>Tidak pernah</t>
        </is>
      </c>
      <c r="KB10" t="n">
        <v/>
      </c>
      <c r="KC10" t="n">
        <v/>
      </c>
      <c r="KD10" t="n">
        <v/>
      </c>
      <c r="KE10" t="n">
        <v/>
      </c>
      <c r="KF10" t="n">
        <v/>
      </c>
      <c r="KG10" t="n">
        <v/>
      </c>
      <c r="KH10" t="n">
        <v/>
      </c>
      <c r="KI10" t="n">
        <v/>
      </c>
      <c r="KJ10" t="inlineStr">
        <is>
          <t>Tidak pernah</t>
        </is>
      </c>
      <c r="KK10" t="n">
        <v/>
      </c>
      <c r="KL10" t="n">
        <v/>
      </c>
      <c r="KM10" t="n">
        <v/>
      </c>
      <c r="KN10" t="n">
        <v/>
      </c>
      <c r="KO10" t="n">
        <v/>
      </c>
      <c r="KP10" t="n">
        <v/>
      </c>
      <c r="KQ10" t="n">
        <v/>
      </c>
      <c r="KR10" t="n">
        <v/>
      </c>
      <c r="KS10" t="inlineStr">
        <is>
          <t>Cukup membaik</t>
        </is>
      </c>
      <c r="KT10" t="inlineStr">
        <is>
          <t>0-1 kali</t>
        </is>
      </c>
      <c r="KU10" t="inlineStr">
        <is>
          <t>0-1 kali</t>
        </is>
      </c>
      <c r="KV10" t="inlineStr">
        <is>
          <t>Tidak ada</t>
        </is>
      </c>
      <c r="KW10" t="n">
        <v>0</v>
      </c>
      <c r="KX10" t="n">
        <v>0</v>
      </c>
      <c r="KY10" t="n">
        <v>0</v>
      </c>
      <c r="KZ10" t="n">
        <v>1</v>
      </c>
      <c r="LA10" t="inlineStr">
        <is>
          <t>Jauh lebih baik</t>
        </is>
      </c>
      <c r="LB10" t="inlineStr">
        <is>
          <t>Jauh lebih baik</t>
        </is>
      </c>
      <c r="LC10" t="n">
        <v>0</v>
      </c>
      <c r="LD10" t="n">
        <v>2</v>
      </c>
      <c r="LE10" t="n">
        <v>0</v>
      </c>
      <c r="LF10" t="n">
        <v>0</v>
      </c>
      <c r="LG10" t="inlineStr">
        <is>
          <t>Ya</t>
        </is>
      </c>
      <c r="LH10" t="n">
        <v>200000</v>
      </c>
      <c r="LI10" t="n">
        <v/>
      </c>
      <c r="LJ10" t="inlineStr">
        <is>
          <t>Kebutuhan rumah tangga Pendidikan anggota keluarga</t>
        </is>
      </c>
      <c r="LK10" t="n">
        <v>0</v>
      </c>
      <c r="LL10" t="n">
        <v>0</v>
      </c>
      <c r="LM10" t="n">
        <v>0</v>
      </c>
      <c r="LN10" t="n">
        <v>0</v>
      </c>
      <c r="LO10" t="n">
        <v>1</v>
      </c>
      <c r="LP10" t="n">
        <v>1</v>
      </c>
      <c r="LQ10" t="n">
        <v>0</v>
      </c>
      <c r="LR10" t="n">
        <v/>
      </c>
      <c r="LS10" t="n">
        <v>15</v>
      </c>
      <c r="LT10" t="n">
        <v>0</v>
      </c>
      <c r="LU10" t="n">
        <v>0</v>
      </c>
      <c r="LV10" t="n">
        <v>5</v>
      </c>
      <c r="LW10" t="n">
        <v>0</v>
      </c>
      <c r="LX10" t="n">
        <v>0</v>
      </c>
      <c r="LY10" t="n">
        <v>5</v>
      </c>
      <c r="LZ10" t="n">
        <v>0</v>
      </c>
      <c r="MA10" t="n">
        <v>0</v>
      </c>
      <c r="MB10" t="inlineStr">
        <is>
          <t>Ya</t>
        </is>
      </c>
      <c r="MC10" t="n">
        <v>120</v>
      </c>
      <c r="MD10" t="n">
        <v>30</v>
      </c>
      <c r="ME10" t="n">
        <v>0</v>
      </c>
      <c r="MF10" t="n">
        <v>0</v>
      </c>
      <c r="MG10" t="n">
        <v>0</v>
      </c>
      <c r="MH10" t="n">
        <v>0</v>
      </c>
      <c r="MI10" t="inlineStr">
        <is>
          <t>Pendidikan anak (mengantar sekolah, menemani anak belajar, menyiapkan bekal dsb) Aktivitas sosial diluar rumah (misalnya, berkumpul dengan tetangga, mengikuti kegiatan PKK, dsb) Istirahat</t>
        </is>
      </c>
      <c r="MJ10" t="n">
        <v>1</v>
      </c>
      <c r="MK10" t="n">
        <v>1</v>
      </c>
      <c r="ML10" t="n">
        <v>1</v>
      </c>
      <c r="MM10" t="n">
        <v>0</v>
      </c>
      <c r="MN10" t="n">
        <v>0</v>
      </c>
      <c r="MO10" t="n">
        <v>0</v>
      </c>
      <c r="MP10" t="n">
        <v/>
      </c>
      <c r="MQ10" t="n">
        <v/>
      </c>
      <c r="MR10" t="n">
        <v/>
      </c>
      <c r="MS10" t="inlineStr">
        <is>
          <t>kumpul keluarga</t>
        </is>
      </c>
      <c r="MT10" t="n">
        <v/>
      </c>
      <c r="MU10" t="inlineStr">
        <is>
          <t>Tidak</t>
        </is>
      </c>
      <c r="MV10" t="n">
        <v/>
      </c>
      <c r="MW10" t="n">
        <v/>
      </c>
      <c r="MX10" t="n">
        <v/>
      </c>
      <c r="MY10" t="n">
        <v/>
      </c>
      <c r="MZ10" t="n">
        <v/>
      </c>
      <c r="NA10" t="n">
        <v/>
      </c>
      <c r="NB10" t="n">
        <v/>
      </c>
      <c r="NC10" t="n">
        <v/>
      </c>
      <c r="ND10" t="n">
        <v/>
      </c>
      <c r="NE10" t="n">
        <v/>
      </c>
      <c r="NF10" t="n">
        <v/>
      </c>
      <c r="NG10" t="n">
        <v/>
      </c>
      <c r="NH10" t="n">
        <v/>
      </c>
      <c r="NI10" t="n">
        <v/>
      </c>
      <c r="NJ10" t="n">
        <v/>
      </c>
      <c r="NK10" t="n">
        <v/>
      </c>
      <c r="NL10" t="inlineStr">
        <is>
          <t>Tidak</t>
        </is>
      </c>
      <c r="NM10" t="inlineStr">
        <is>
          <t>Kombinasi dana mandiri dan dana hibah</t>
        </is>
      </c>
      <c r="NN10" t="inlineStr">
        <is>
          <t>7.000.001-9.000.000</t>
        </is>
      </c>
      <c r="NO10" t="inlineStr">
        <is>
          <t>Yayasan Rumah Energi atau BIRU</t>
        </is>
      </c>
      <c r="NP10" t="n">
        <v/>
      </c>
      <c r="NQ10" t="n">
        <v/>
      </c>
      <c r="NR10" t="n">
        <v/>
      </c>
      <c r="NS10" t="n">
        <v/>
      </c>
      <c r="NT10" t="n">
        <v/>
      </c>
      <c r="NU10" t="n">
        <v/>
      </c>
      <c r="NV10" t="inlineStr">
        <is>
          <t>Anggota keluarga - Laki-laki dewasa</t>
        </is>
      </c>
      <c r="NW10" t="n">
        <v/>
      </c>
      <c r="NX10" t="inlineStr">
        <is>
          <t>Sangat meningkat</t>
        </is>
      </c>
      <c r="NY10" t="n">
        <v>20</v>
      </c>
      <c r="NZ10" t="n">
        <v>10</v>
      </c>
      <c r="OA10" t="n">
        <v>0</v>
      </c>
      <c r="OB10" t="n">
        <v>30</v>
      </c>
      <c r="OC10" t="n">
        <v>30</v>
      </c>
      <c r="OD10" t="n">
        <v>0</v>
      </c>
      <c r="OE10" t="inlineStr">
        <is>
          <t>Lebih baik</t>
        </is>
      </c>
      <c r="OF10" t="inlineStr">
        <is>
          <t>Jauh lebih baik (beda waktu memasak lebih cepat setengah jam atau lebih, ATAU tidak lagi ada rasa/bau makanan yang berubah, ATAU alasan lainnya)</t>
        </is>
      </c>
      <c r="OG10" t="inlineStr">
        <is>
          <t>Ya</t>
        </is>
      </c>
      <c r="OH10" t="n">
        <v>0</v>
      </c>
      <c r="OI10" t="n">
        <v>0</v>
      </c>
      <c r="OJ10" t="n">
        <v>0</v>
      </c>
      <c r="OK10" t="n">
        <v>2</v>
      </c>
      <c r="OL10" t="n">
        <v>0</v>
      </c>
      <c r="OM10" t="n">
        <v>0</v>
      </c>
      <c r="ON10" t="n">
        <v>0</v>
      </c>
      <c r="OO10" t="n">
        <v>0</v>
      </c>
      <c r="OP10" t="inlineStr">
        <is>
          <t>Babi ternak</t>
        </is>
      </c>
      <c r="OQ10" t="n">
        <v>0</v>
      </c>
      <c r="OR10" t="n">
        <v>0</v>
      </c>
      <c r="OS10" t="n">
        <v>0</v>
      </c>
      <c r="OT10" t="n">
        <v>1</v>
      </c>
      <c r="OU10" t="n">
        <v>0</v>
      </c>
      <c r="OV10" t="n">
        <v>0</v>
      </c>
      <c r="OW10" t="n">
        <v>0</v>
      </c>
      <c r="OX10" t="n">
        <v>0</v>
      </c>
      <c r="OY10" t="n">
        <v>0</v>
      </c>
      <c r="OZ10" t="inlineStr">
        <is>
          <t>Babi ternak</t>
        </is>
      </c>
      <c r="PA10" t="n">
        <v>0</v>
      </c>
      <c r="PB10" t="n">
        <v>0</v>
      </c>
      <c r="PC10" t="n">
        <v>0</v>
      </c>
      <c r="PD10" t="n">
        <v>1</v>
      </c>
      <c r="PE10" t="n">
        <v>0</v>
      </c>
      <c r="PF10" t="n">
        <v>0</v>
      </c>
      <c r="PG10" t="n">
        <v>0</v>
      </c>
      <c r="PH10" t="n">
        <v>0</v>
      </c>
      <c r="PI10" t="n">
        <v>0</v>
      </c>
      <c r="PJ10" t="inlineStr">
        <is>
          <t>Babi ternak</t>
        </is>
      </c>
      <c r="PK10" t="n">
        <v>0</v>
      </c>
      <c r="PL10" t="n">
        <v>0</v>
      </c>
      <c r="PM10" t="n">
        <v>0</v>
      </c>
      <c r="PN10" t="n">
        <v>1</v>
      </c>
      <c r="PO10" t="n">
        <v>0</v>
      </c>
      <c r="PP10" t="n">
        <v>0</v>
      </c>
      <c r="PQ10" t="n">
        <v>0</v>
      </c>
      <c r="PR10" t="n">
        <v>0</v>
      </c>
      <c r="PS10" t="n">
        <v>0</v>
      </c>
      <c r="PT10" t="n">
        <v/>
      </c>
      <c r="PU10" t="n">
        <v/>
      </c>
      <c r="PV10" t="n">
        <v/>
      </c>
      <c r="PW10" t="n">
        <v/>
      </c>
      <c r="PX10" t="n">
        <v/>
      </c>
      <c r="PY10" t="n">
        <v/>
      </c>
      <c r="PZ10" t="n">
        <v/>
      </c>
      <c r="QA10" t="n">
        <v/>
      </c>
      <c r="QB10" t="n">
        <v/>
      </c>
      <c r="QC10" t="n">
        <v/>
      </c>
      <c r="QD10" t="n">
        <v/>
      </c>
      <c r="QE10" t="n">
        <v/>
      </c>
      <c r="QF10" t="n">
        <v/>
      </c>
      <c r="QG10" t="n">
        <v/>
      </c>
      <c r="QH10" t="n">
        <v/>
      </c>
      <c r="QI10" t="n">
        <v/>
      </c>
      <c r="QJ10" t="n">
        <v/>
      </c>
      <c r="QK10" t="n">
        <v/>
      </c>
      <c r="QL10" t="n">
        <v/>
      </c>
      <c r="QM10" t="n">
        <v/>
      </c>
      <c r="QN10" t="n">
        <v/>
      </c>
      <c r="QO10" t="n">
        <v/>
      </c>
      <c r="QP10" t="n">
        <v/>
      </c>
      <c r="QQ10" t="n">
        <v/>
      </c>
      <c r="QR10" t="n">
        <v/>
      </c>
      <c r="QS10" t="n">
        <v/>
      </c>
      <c r="QT10" t="n">
        <v/>
      </c>
      <c r="QU10" t="n">
        <v/>
      </c>
      <c r="QV10" t="inlineStr">
        <is>
          <t>1-Disebarkan ke lahan terbuka</t>
        </is>
      </c>
      <c r="QW10" t="n">
        <v>0</v>
      </c>
      <c r="QX10" t="n">
        <v>0</v>
      </c>
      <c r="QY10" t="n">
        <v>0</v>
      </c>
      <c r="QZ10" t="n">
        <v>0</v>
      </c>
      <c r="RA10" t="n">
        <v>0</v>
      </c>
      <c r="RB10" t="n">
        <v>1</v>
      </c>
      <c r="RC10" t="n">
        <v>0</v>
      </c>
      <c r="RD10" t="n">
        <v>0</v>
      </c>
      <c r="RE10" t="n">
        <v>0</v>
      </c>
      <c r="RF10" t="n">
        <v/>
      </c>
      <c r="RG10" t="n">
        <v/>
      </c>
      <c r="RH10" t="n">
        <v/>
      </c>
      <c r="RI10" t="n">
        <v/>
      </c>
      <c r="RJ10" t="n">
        <v/>
      </c>
      <c r="RK10" t="n">
        <v/>
      </c>
      <c r="RL10" t="n">
        <v/>
      </c>
      <c r="RM10" t="n">
        <v/>
      </c>
      <c r="RN10" t="n">
        <v/>
      </c>
      <c r="RO10" t="n">
        <v/>
      </c>
      <c r="RP10" t="n">
        <v/>
      </c>
      <c r="RQ10" t="n">
        <v/>
      </c>
      <c r="RR10" t="n">
        <v/>
      </c>
      <c r="RS10" t="n">
        <v/>
      </c>
      <c r="RT10" t="n">
        <v/>
      </c>
      <c r="RU10" t="n">
        <v/>
      </c>
      <c r="RV10" t="n">
        <v/>
      </c>
      <c r="RW10" t="n">
        <v/>
      </c>
      <c r="RX10" t="n">
        <v/>
      </c>
      <c r="RY10" t="n">
        <v/>
      </c>
      <c r="RZ10" t="n">
        <v/>
      </c>
      <c r="SA10" t="n">
        <v/>
      </c>
      <c r="SB10" t="n">
        <v/>
      </c>
      <c r="SC10" t="n">
        <v/>
      </c>
      <c r="SD10" t="n">
        <v/>
      </c>
      <c r="SE10" t="n">
        <v/>
      </c>
      <c r="SF10" t="n">
        <v/>
      </c>
      <c r="SG10" t="n">
        <v/>
      </c>
      <c r="SH10" t="n">
        <v/>
      </c>
      <c r="SI10" t="n">
        <v/>
      </c>
      <c r="SJ10" t="n">
        <v/>
      </c>
      <c r="SK10" t="n">
        <v/>
      </c>
      <c r="SL10" t="n">
        <v/>
      </c>
      <c r="SM10" t="n">
        <v/>
      </c>
      <c r="SN10" t="n">
        <v/>
      </c>
      <c r="SO10" t="n">
        <v/>
      </c>
      <c r="SP10" t="n">
        <v/>
      </c>
      <c r="SQ10" t="n">
        <v/>
      </c>
      <c r="SR10" t="n">
        <v/>
      </c>
      <c r="SS10" t="n">
        <v/>
      </c>
      <c r="ST10" t="n">
        <v/>
      </c>
      <c r="SU10" t="n">
        <v/>
      </c>
      <c r="SV10" t="n">
        <v/>
      </c>
      <c r="SW10" t="n">
        <v/>
      </c>
      <c r="SX10" t="n">
        <v/>
      </c>
      <c r="SY10" t="n">
        <v/>
      </c>
      <c r="SZ10" t="n">
        <v/>
      </c>
      <c r="TA10" t="n">
        <v/>
      </c>
      <c r="TB10" t="n">
        <v>3</v>
      </c>
      <c r="TC10" t="n">
        <v/>
      </c>
      <c r="TD10" t="n">
        <v/>
      </c>
      <c r="TE10" t="n">
        <v/>
      </c>
      <c r="TF10" t="n">
        <v/>
      </c>
      <c r="TG10" t="n">
        <v/>
      </c>
      <c r="TH10" t="n">
        <v/>
      </c>
      <c r="TI10" t="n">
        <v/>
      </c>
      <c r="TJ10" t="n">
        <v/>
      </c>
      <c r="TK10" t="n">
        <v/>
      </c>
      <c r="TL10" t="n">
        <v/>
      </c>
      <c r="TM10" t="n">
        <v/>
      </c>
      <c r="TN10" t="n">
        <v/>
      </c>
      <c r="TO10" t="n">
        <v/>
      </c>
      <c r="TP10" t="n">
        <v/>
      </c>
      <c r="TQ10" t="n">
        <v/>
      </c>
      <c r="TR10" t="n">
        <v/>
      </c>
      <c r="TS10" t="n">
        <v/>
      </c>
      <c r="TT10" t="n">
        <v/>
      </c>
      <c r="TU10" t="n">
        <v/>
      </c>
      <c r="TV10" t="n">
        <v/>
      </c>
      <c r="TW10" t="n">
        <v/>
      </c>
      <c r="TX10" t="n">
        <v/>
      </c>
      <c r="TY10" t="n">
        <v/>
      </c>
      <c r="TZ10" t="n">
        <v/>
      </c>
      <c r="UA10" t="n">
        <v/>
      </c>
      <c r="UB10" t="n">
        <v/>
      </c>
      <c r="UC10" t="n">
        <v/>
      </c>
      <c r="UD10" t="n">
        <v/>
      </c>
      <c r="UE10" t="n">
        <v/>
      </c>
      <c r="UF10" t="n">
        <v/>
      </c>
      <c r="UG10" t="n">
        <v/>
      </c>
      <c r="UH10" t="n">
        <v/>
      </c>
      <c r="UI10" t="n">
        <v/>
      </c>
      <c r="UJ10" t="n">
        <v/>
      </c>
      <c r="UK10" t="n">
        <v/>
      </c>
      <c r="UL10" t="n">
        <v/>
      </c>
      <c r="UM10" t="n">
        <v/>
      </c>
      <c r="UN10" t="n">
        <v/>
      </c>
      <c r="UO10" t="n">
        <v/>
      </c>
      <c r="UP10" t="n">
        <v/>
      </c>
      <c r="UQ10" t="n">
        <v/>
      </c>
      <c r="UR10" t="n">
        <v/>
      </c>
      <c r="US10" t="n">
        <v/>
      </c>
      <c r="UT10" t="n">
        <v/>
      </c>
      <c r="UU10" t="n">
        <v/>
      </c>
      <c r="UV10" t="n">
        <v/>
      </c>
      <c r="UW10" t="n">
        <v/>
      </c>
      <c r="UX10" t="inlineStr">
        <is>
          <t>Pemberian pakan di kandang</t>
        </is>
      </c>
      <c r="UY10" t="n">
        <v/>
      </c>
      <c r="UZ10" t="n">
        <v/>
      </c>
      <c r="VA10" t="n">
        <v/>
      </c>
      <c r="VB10" t="n">
        <v/>
      </c>
      <c r="VC10" t="n">
        <v/>
      </c>
      <c r="VD10" t="n">
        <v/>
      </c>
      <c r="VE10" t="n">
        <v/>
      </c>
      <c r="VF10" t="inlineStr">
        <is>
          <t>Sangat teratur (setiap hari)</t>
        </is>
      </c>
      <c r="VG10" t="n">
        <v/>
      </c>
      <c r="VH10" t="n">
        <v/>
      </c>
      <c r="VI10" t="n">
        <v/>
      </c>
      <c r="VJ10" t="n">
        <v/>
      </c>
      <c r="VK10" t="n">
        <v/>
      </c>
      <c r="VL10" t="n">
        <v/>
      </c>
      <c r="VM10" t="n">
        <v/>
      </c>
      <c r="VN10" t="inlineStr">
        <is>
          <t>Sangat sering (&gt;1 kali sehari)</t>
        </is>
      </c>
      <c r="VO10" t="n">
        <v/>
      </c>
      <c r="VP10" t="n">
        <v/>
      </c>
      <c r="VQ10" t="n">
        <v/>
      </c>
      <c r="VR10" t="n">
        <v/>
      </c>
      <c r="VS10" t="n">
        <v/>
      </c>
      <c r="VT10" t="n">
        <v/>
      </c>
      <c r="VU10" t="n">
        <v/>
      </c>
      <c r="VV10" t="n">
        <v/>
      </c>
      <c r="VW10" t="n">
        <v/>
      </c>
      <c r="VX10" t="n">
        <v/>
      </c>
      <c r="VY10" t="n">
        <v/>
      </c>
      <c r="VZ10" t="n">
        <v/>
      </c>
      <c r="WA10" t="n">
        <v/>
      </c>
      <c r="WB10" t="n">
        <v/>
      </c>
      <c r="WC10" t="n">
        <v/>
      </c>
      <c r="WD10" t="n">
        <v/>
      </c>
      <c r="WE10" t="n">
        <v/>
      </c>
      <c r="WF10" t="n">
        <v/>
      </c>
      <c r="WG10" t="n">
        <v/>
      </c>
      <c r="WH10" t="n">
        <v/>
      </c>
      <c r="WI10" t="n">
        <v/>
      </c>
      <c r="WJ10" t="n">
        <v/>
      </c>
      <c r="WK10" t="n">
        <v/>
      </c>
      <c r="WL10" t="n">
        <v/>
      </c>
      <c r="WM10" t="n">
        <v/>
      </c>
      <c r="WN10" t="n">
        <v/>
      </c>
      <c r="WO10" t="n">
        <v/>
      </c>
      <c r="WP10" t="n">
        <v/>
      </c>
      <c r="WQ10" t="n">
        <v/>
      </c>
      <c r="WR10" t="n">
        <v/>
      </c>
      <c r="WS10" t="n">
        <v/>
      </c>
      <c r="WT10" t="n">
        <v/>
      </c>
      <c r="WU10" t="n">
        <v/>
      </c>
      <c r="WV10" t="n">
        <v/>
      </c>
      <c r="WW10" t="n">
        <v/>
      </c>
      <c r="WX10" t="n">
        <v/>
      </c>
      <c r="WY10" t="n">
        <v/>
      </c>
      <c r="WZ10" t="n">
        <v/>
      </c>
      <c r="XA10" t="n">
        <v/>
      </c>
      <c r="XB10" t="inlineStr">
        <is>
          <t>6-Digester biogas</t>
        </is>
      </c>
      <c r="XC10" t="n">
        <v>0</v>
      </c>
      <c r="XD10" t="n">
        <v>0</v>
      </c>
      <c r="XE10" t="n">
        <v>0</v>
      </c>
      <c r="XF10" t="n">
        <v>0</v>
      </c>
      <c r="XG10" t="n">
        <v>0</v>
      </c>
      <c r="XH10" t="n">
        <v>0</v>
      </c>
      <c r="XI10" t="n">
        <v>0</v>
      </c>
      <c r="XJ10" t="n">
        <v>0</v>
      </c>
      <c r="XK10" t="n">
        <v>1</v>
      </c>
      <c r="XL10" t="n">
        <v>0</v>
      </c>
      <c r="XM10" t="n">
        <v>0</v>
      </c>
      <c r="XN10" t="n">
        <v/>
      </c>
      <c r="XO10" t="n">
        <v/>
      </c>
      <c r="XP10" t="n">
        <v/>
      </c>
      <c r="XQ10" t="n">
        <v/>
      </c>
      <c r="XR10" t="n">
        <v/>
      </c>
      <c r="XS10" t="n">
        <v/>
      </c>
      <c r="XT10" t="n">
        <v/>
      </c>
      <c r="XU10" t="n">
        <v/>
      </c>
      <c r="XV10" t="n">
        <v/>
      </c>
      <c r="XW10" t="n">
        <v/>
      </c>
      <c r="XX10" t="n">
        <v/>
      </c>
      <c r="XY10" t="n">
        <v/>
      </c>
      <c r="XZ10" t="n">
        <v/>
      </c>
      <c r="YA10" t="n">
        <v/>
      </c>
      <c r="YB10" t="n">
        <v/>
      </c>
      <c r="YC10" t="n">
        <v/>
      </c>
      <c r="YD10" t="n">
        <v/>
      </c>
      <c r="YE10" t="n">
        <v/>
      </c>
      <c r="YF10" t="n">
        <v/>
      </c>
      <c r="YG10" t="n">
        <v/>
      </c>
      <c r="YH10" t="n">
        <v/>
      </c>
      <c r="YI10" t="n">
        <v/>
      </c>
      <c r="YJ10" t="n">
        <v/>
      </c>
      <c r="YK10" t="n">
        <v/>
      </c>
      <c r="YL10" t="n">
        <v/>
      </c>
      <c r="YM10" t="n">
        <v/>
      </c>
      <c r="YN10" t="n">
        <v/>
      </c>
      <c r="YO10" t="n">
        <v/>
      </c>
      <c r="YP10" t="n">
        <v/>
      </c>
      <c r="YQ10" t="n">
        <v/>
      </c>
      <c r="YR10" t="n">
        <v/>
      </c>
      <c r="YS10" t="n">
        <v/>
      </c>
      <c r="YT10" t="n">
        <v/>
      </c>
      <c r="YU10" t="n">
        <v/>
      </c>
      <c r="YV10" t="n">
        <v/>
      </c>
      <c r="YW10" t="n">
        <v/>
      </c>
      <c r="YX10" t="n">
        <v/>
      </c>
      <c r="YY10" t="n">
        <v/>
      </c>
      <c r="YZ10" t="n">
        <v/>
      </c>
      <c r="ZA10" t="n">
        <v/>
      </c>
      <c r="ZB10" t="n">
        <v/>
      </c>
      <c r="ZC10" t="n">
        <v/>
      </c>
      <c r="ZD10" t="n">
        <v/>
      </c>
      <c r="ZE10" t="n">
        <v/>
      </c>
      <c r="ZF10" t="n">
        <v/>
      </c>
      <c r="ZG10" t="n">
        <v/>
      </c>
      <c r="ZH10" t="n">
        <v/>
      </c>
      <c r="ZI10" t="n">
        <v/>
      </c>
      <c r="ZJ10" t="n">
        <v/>
      </c>
      <c r="ZK10" t="n">
        <v/>
      </c>
      <c r="ZL10" t="n">
        <v/>
      </c>
      <c r="ZM10" t="n">
        <v/>
      </c>
      <c r="ZN10" t="n">
        <v/>
      </c>
      <c r="ZO10" t="n">
        <v/>
      </c>
      <c r="ZP10" t="n">
        <v/>
      </c>
      <c r="ZQ10" t="n">
        <v>90</v>
      </c>
      <c r="ZR10" t="n">
        <v/>
      </c>
      <c r="ZS10" t="n">
        <v/>
      </c>
      <c r="ZT10" t="n">
        <v/>
      </c>
      <c r="ZU10" t="n">
        <v/>
      </c>
      <c r="ZV10" t="n">
        <v/>
      </c>
      <c r="ZW10" t="n">
        <v/>
      </c>
      <c r="ZX10" t="n">
        <v/>
      </c>
      <c r="ZY10" t="n">
        <v/>
      </c>
      <c r="ZZ10" t="n">
        <v/>
      </c>
      <c r="AAA10" t="n">
        <v/>
      </c>
      <c r="AAB10" t="n">
        <v/>
      </c>
      <c r="AAC10" t="n">
        <v/>
      </c>
      <c r="AAD10" t="n">
        <v/>
      </c>
      <c r="AAE10" t="n">
        <v/>
      </c>
      <c r="AAF10" t="n">
        <v/>
      </c>
      <c r="AAG10" t="inlineStr">
        <is>
          <t>Pakan kering (misal: konsentrat, silase, pelet)</t>
        </is>
      </c>
      <c r="AAH10" t="n">
        <v/>
      </c>
      <c r="AAI10" t="n">
        <v/>
      </c>
      <c r="AAJ10" t="n">
        <v/>
      </c>
      <c r="AAK10" t="n">
        <v/>
      </c>
      <c r="AAL10" t="inlineStr">
        <is>
          <t>Ya</t>
        </is>
      </c>
      <c r="AAM10" t="inlineStr">
        <is>
          <t>Cair</t>
        </is>
      </c>
      <c r="AAN10" t="n">
        <v>0</v>
      </c>
      <c r="AAO10" t="n">
        <v>1</v>
      </c>
      <c r="AAP10" t="n">
        <v>2</v>
      </c>
      <c r="AAQ10" t="n">
        <v/>
      </c>
      <c r="AAR10" t="inlineStr">
        <is>
          <t>Ya</t>
        </is>
      </c>
      <c r="AAS10" t="inlineStr">
        <is>
          <t>Mengetahui</t>
        </is>
      </c>
      <c r="AAT10" t="inlineStr">
        <is>
          <t>Digunakan untuk pupuk di lahan pertanian sendiri</t>
        </is>
      </c>
      <c r="AAU10" t="n">
        <v>1</v>
      </c>
      <c r="AAV10" t="n">
        <v>0</v>
      </c>
      <c r="AAW10" t="n">
        <v>0</v>
      </c>
      <c r="AAX10" t="n">
        <v>0</v>
      </c>
      <c r="AAY10" t="n">
        <v>0</v>
      </c>
      <c r="AAZ10" t="n">
        <v>0</v>
      </c>
      <c r="ABA10" t="n">
        <v>0</v>
      </c>
      <c r="ABB10" t="inlineStr">
        <is>
          <t>Pupuk cair untuk tanaman</t>
        </is>
      </c>
      <c r="ABC10" t="n">
        <v>1</v>
      </c>
      <c r="ABD10" t="n">
        <v>0</v>
      </c>
      <c r="ABE10" t="n">
        <v>0</v>
      </c>
      <c r="ABF10" t="n">
        <v>0</v>
      </c>
      <c r="ABG10" t="n">
        <v>0</v>
      </c>
      <c r="ABH10" t="n">
        <v/>
      </c>
      <c r="ABI10" t="n">
        <v/>
      </c>
      <c r="ABJ10" t="n">
        <v/>
      </c>
      <c r="ABK10" t="n">
        <v/>
      </c>
      <c r="ABL10" t="n">
        <v/>
      </c>
      <c r="ABM10" t="n">
        <v/>
      </c>
      <c r="ABN10" t="n">
        <v/>
      </c>
      <c r="ABO10" t="n">
        <v/>
      </c>
      <c r="ABP10" t="n">
        <v/>
      </c>
      <c r="ABQ10" t="inlineStr">
        <is>
          <t>Hortikultura</t>
        </is>
      </c>
      <c r="ABR10" t="inlineStr">
        <is>
          <t>Sering ( 1 minggu 2 kali)</t>
        </is>
      </c>
      <c r="ABS10" t="n">
        <v>50</v>
      </c>
      <c r="ABT10" t="n">
        <v/>
      </c>
      <c r="ABU10" t="n">
        <v>5</v>
      </c>
      <c r="ABV10" t="n">
        <v>0</v>
      </c>
      <c r="ABW10" t="inlineStr">
        <is>
          <t>Urea</t>
        </is>
      </c>
      <c r="ABX10" t="n">
        <v/>
      </c>
      <c r="ABY10" t="n">
        <v>10</v>
      </c>
      <c r="ABZ10" t="n">
        <v>11000</v>
      </c>
      <c r="ACA10" t="n">
        <v>3</v>
      </c>
      <c r="ACB10" t="n">
        <v>11000</v>
      </c>
      <c r="ACC10" t="n">
        <v>10</v>
      </c>
      <c r="ACD10" t="n">
        <v>100</v>
      </c>
      <c r="ACE10" t="inlineStr">
        <is>
          <t>Ya</t>
        </is>
      </c>
      <c r="ACF10" t="inlineStr">
        <is>
          <t>Sangat meningkat</t>
        </is>
      </c>
      <c r="ACG10" t="inlineStr">
        <is>
          <t>Sangat meningkat</t>
        </is>
      </c>
      <c r="ACH10" t="inlineStr">
        <is>
          <t>Sangat meningkat</t>
        </is>
      </c>
      <c r="ACI10" t="n">
        <v/>
      </c>
      <c r="ACJ10" t="n">
        <v/>
      </c>
      <c r="ACK10" t="n">
        <v/>
      </c>
      <c r="ACL10" t="n">
        <v/>
      </c>
      <c r="ACM10" t="n">
        <v/>
      </c>
      <c r="ACN10" t="n">
        <v/>
      </c>
      <c r="ACO10" t="n">
        <v/>
      </c>
      <c r="ACP10" t="n">
        <v/>
      </c>
      <c r="ACQ10" t="n">
        <v/>
      </c>
      <c r="ACR10" t="n">
        <v/>
      </c>
      <c r="ACS10" t="n">
        <v/>
      </c>
      <c r="ACT10" t="inlineStr">
        <is>
          <t>Tidak Ada</t>
        </is>
      </c>
      <c r="ACU10" t="inlineStr">
        <is>
          <t>Manfaat besar dan membantu kehidupan sehari-hari</t>
        </is>
      </c>
      <c r="ACV10" t="inlineStr">
        <is>
          <t>Berkurang</t>
        </is>
      </c>
      <c r="ACW10" t="inlineStr">
        <is>
          <t>Anggota keluarga - Perempuan dewasa</t>
        </is>
      </c>
      <c r="ACX10" t="inlineStr">
        <is>
          <t>Sangat setuju</t>
        </is>
      </c>
      <c r="ACY10" t="inlineStr">
        <is>
          <t>Anggota keluarga - Laki-laki dewasa Anggota keluarga - Perempuan dewasa Anggota keluarga - Anak-anak</t>
        </is>
      </c>
      <c r="ACZ10" t="n">
        <v>1</v>
      </c>
      <c r="ADA10" t="n">
        <v>1</v>
      </c>
      <c r="ADB10" t="n">
        <v>1</v>
      </c>
      <c r="ADC10" t="n">
        <v>0</v>
      </c>
      <c r="ADD10" t="inlineStr">
        <is>
          <t>Puas</t>
        </is>
      </c>
      <c r="ADE10" t="inlineStr">
        <is>
          <t>Sangat puas</t>
        </is>
      </c>
      <c r="ADF10" t="inlineStr">
        <is>
          <t>Puas</t>
        </is>
      </c>
      <c r="ADG10" t="inlineStr">
        <is>
          <t>Puas</t>
        </is>
      </c>
      <c r="ADH10" t="inlineStr">
        <is>
          <t>Ya</t>
        </is>
      </c>
      <c r="ADI10" t="inlineStr">
        <is>
          <t>Selang, Kompor, Pipa</t>
        </is>
      </c>
      <c r="ADJ10" t="inlineStr">
        <is>
          <t>Sangat puas</t>
        </is>
      </c>
      <c r="ADK10" t="n">
        <v/>
      </c>
      <c r="ADL10" t="n">
        <v/>
      </c>
      <c r="ADM10" t="n">
        <v/>
      </c>
      <c r="ADN10" t="n">
        <v/>
      </c>
      <c r="ADO10" t="n">
        <v/>
      </c>
      <c r="ADP10" t="n">
        <v/>
      </c>
      <c r="ADQ10" t="n">
        <v/>
      </c>
      <c r="ADR10" t="n">
        <v/>
      </c>
      <c r="ADS10" t="n">
        <v/>
      </c>
      <c r="ADT10" t="n">
        <v/>
      </c>
      <c r="ADU10" t="inlineStr">
        <is>
          <t>Memperbaiki sendiri</t>
        </is>
      </c>
      <c r="ADV10" t="n">
        <v>0</v>
      </c>
      <c r="ADW10" t="n">
        <v>0</v>
      </c>
      <c r="ADX10" t="n">
        <v>0</v>
      </c>
      <c r="ADY10" t="n">
        <v>0</v>
      </c>
      <c r="ADZ10" t="n">
        <v>0</v>
      </c>
      <c r="AEA10" t="n">
        <v>1</v>
      </c>
      <c r="AEB10" t="n">
        <v>0</v>
      </c>
      <c r="AEC10" t="n">
        <v>0</v>
      </c>
      <c r="AED10" t="inlineStr">
        <is>
          <t>Tidak ada</t>
        </is>
      </c>
      <c r="AEE10" t="inlineStr">
        <is>
          <t>Laki-laki dewasa</t>
        </is>
      </c>
      <c r="AEF10" t="n">
        <v/>
      </c>
      <c r="AEG10" t="inlineStr">
        <is>
          <t>Menelepon atau WA langsung</t>
        </is>
      </c>
      <c r="AEH10" t="n">
        <v/>
      </c>
      <c r="AEI10" t="inlineStr">
        <is>
          <t>CPO atau petugasnya harus sering mengunjungi user biogass untuk mengetahui kendala</t>
        </is>
      </c>
      <c r="AEJ10" t="inlineStr">
        <is>
          <t>Kadang-kadang</t>
        </is>
      </c>
      <c r="AEK10" t="inlineStr">
        <is>
          <t>Pengurangan pengeluaran rumah tangga (bahan bakar minyak, pupuk, dll.) Lebih aman Peningkatan kebersihan kandang ternak Pemanfaatan bio-slurry sebagai pupuk</t>
        </is>
      </c>
      <c r="AEL10" t="n">
        <v>1</v>
      </c>
      <c r="AEM10" t="n">
        <v>0</v>
      </c>
      <c r="AEN10" t="n">
        <v>0</v>
      </c>
      <c r="AEO10" t="n">
        <v>0</v>
      </c>
      <c r="AEP10" t="n">
        <v>1</v>
      </c>
      <c r="AEQ10" t="n">
        <v>0</v>
      </c>
      <c r="AER10" t="n">
        <v>1</v>
      </c>
      <c r="AES10" t="n">
        <v>1</v>
      </c>
      <c r="AET10" t="n">
        <v>0</v>
      </c>
      <c r="AEU10" t="n">
        <v>0</v>
      </c>
      <c r="AEV10" t="n">
        <v>0</v>
      </c>
      <c r="AEW10" t="n">
        <v>0</v>
      </c>
      <c r="AEX10" t="n">
        <v/>
      </c>
      <c r="AEY10" t="inlineStr">
        <is>
          <t>Mendukung lingkungan</t>
        </is>
      </c>
      <c r="AEZ10" t="n">
        <v/>
      </c>
      <c r="AFA10" t="inlineStr">
        <is>
          <t>Yayasan Rumah Energi (YRE)</t>
        </is>
      </c>
      <c r="AFB10" t="n">
        <v/>
      </c>
      <c r="AFC10" t="inlineStr">
        <is>
          <t>RINI TUNGA (1)-15_19_33.jpg</t>
        </is>
      </c>
      <c r="AFD10" t="inlineStr">
        <is>
          <t>https://kf.kobotoolbox.org/api/v2/assets/avstPQqLr3Ab3ZdcVTXZ6f/data/672385175/attachments/attZoSAs9Ms6dQLpUU7UvGjz/</t>
        </is>
      </c>
      <c r="AFE10" t="inlineStr">
        <is>
          <t>RINI TUNGA-15_20_1.jpg</t>
        </is>
      </c>
      <c r="AFF10" t="inlineStr">
        <is>
          <t>https://kf.kobotoolbox.org/api/v2/assets/avstPQqLr3Ab3ZdcVTXZ6f/data/672385175/attachments/attGMNjFNAhUvuHFgnPxafwz/</t>
        </is>
      </c>
      <c r="AFG10" t="inlineStr">
        <is>
          <t>Siti Suryani/Elvianto Hamanai</t>
        </is>
      </c>
      <c r="AFH10" t="n">
        <v/>
      </c>
      <c r="AFI10" t="n">
        <v/>
      </c>
    </row>
    <row r="11">
      <c r="A11" s="93" t="n">
        <v>46070</v>
      </c>
      <c r="B11" s="93" t="n">
        <v>46070</v>
      </c>
      <c r="C11" t="inlineStr">
        <is>
          <t>siti suryani/elvianto hamanai</t>
        </is>
      </c>
      <c r="D11" t="inlineStr">
        <is>
          <t>lince uly/pamekar h. jangga kadu</t>
        </is>
      </c>
      <c r="E11" t="n">
        <v>85339166406</v>
      </c>
      <c r="F11" t="inlineStr">
        <is>
          <t>-9.699859 120.280555</t>
        </is>
      </c>
      <c r="G11" t="n">
        <v>-9.699859</v>
      </c>
      <c r="H11" t="n">
        <v>120.280555</v>
      </c>
      <c r="I11" t="n">
        <v>0</v>
      </c>
      <c r="J11" t="n">
        <v>0</v>
      </c>
      <c r="K11" t="inlineStr">
        <is>
          <t>-9.699859,  120.280555</t>
        </is>
      </c>
      <c r="L11" t="inlineStr">
        <is>
          <t>-9.700125 120.280712</t>
        </is>
      </c>
      <c r="M11" t="n">
        <v>-9.700125</v>
      </c>
      <c r="N11" t="n">
        <v>120.280712</v>
      </c>
      <c r="O11" t="n">
        <v>0</v>
      </c>
      <c r="P11" t="n">
        <v>0</v>
      </c>
      <c r="Q11" t="inlineStr">
        <is>
          <t>Lat -9.700125° Long 120.280712°</t>
        </is>
      </c>
      <c r="R11" t="inlineStr">
        <is>
          <t>NTT</t>
        </is>
      </c>
      <c r="S11" t="n">
        <v>0</v>
      </c>
      <c r="T11" t="n">
        <v>0</v>
      </c>
      <c r="U11" t="n">
        <v>0</v>
      </c>
      <c r="V11" t="n">
        <v>0</v>
      </c>
      <c r="W11" t="n">
        <v>0</v>
      </c>
      <c r="X11" t="n">
        <v>0</v>
      </c>
      <c r="Y11" t="n">
        <v>0</v>
      </c>
      <c r="Z11" t="n">
        <v>0</v>
      </c>
      <c r="AA11" t="n">
        <v>1</v>
      </c>
      <c r="AB11" t="n">
        <v>0</v>
      </c>
      <c r="AC11" t="inlineStr">
        <is>
          <t>SUMBA TIMUR</t>
        </is>
      </c>
      <c r="AD11" t="inlineStr">
        <is>
          <t>KAMBERA</t>
        </is>
      </c>
      <c r="AE11" t="inlineStr">
        <is>
          <t>LAMBANAPU</t>
        </is>
      </c>
      <c r="AF11" t="inlineStr">
        <is>
          <t>YAYASAN ALAM LESTARI</t>
        </is>
      </c>
      <c r="AG11" t="inlineStr">
        <is>
          <t>ALP0088</t>
        </is>
      </c>
      <c r="AH11" t="n">
        <v>12</v>
      </c>
      <c r="AI11" t="inlineStr">
        <is>
          <t>VPA1</t>
        </is>
      </c>
      <c r="AJ11" t="inlineStr">
        <is>
          <t>Tidak aktif</t>
        </is>
      </c>
      <c r="AK11" t="n">
        <v>52</v>
      </c>
      <c r="AL11" t="inlineStr">
        <is>
          <t>Perempuan</t>
        </is>
      </c>
      <c r="AM11" t="inlineStr">
        <is>
          <t>Sudah menikah</t>
        </is>
      </c>
      <c r="AN11" t="inlineStr">
        <is>
          <t>SMA/Sederajat</t>
        </is>
      </c>
      <c r="AO11" t="inlineStr">
        <is>
          <t>Lainnya</t>
        </is>
      </c>
      <c r="AP11" t="n">
        <v>0</v>
      </c>
      <c r="AQ11" t="n">
        <v>0</v>
      </c>
      <c r="AR11" t="n">
        <v>0</v>
      </c>
      <c r="AS11" t="n">
        <v>0</v>
      </c>
      <c r="AT11" t="n">
        <v>0</v>
      </c>
      <c r="AU11" t="n">
        <v>0</v>
      </c>
      <c r="AV11" t="n">
        <v>1</v>
      </c>
      <c r="AW11" t="n">
        <v>0</v>
      </c>
      <c r="AX11" t="inlineStr">
        <is>
          <t>Ibu Rumah Tangga</t>
        </is>
      </c>
      <c r="AY11" t="inlineStr">
        <is>
          <t>Petani Peternak</t>
        </is>
      </c>
      <c r="AZ11" t="n">
        <v>1</v>
      </c>
      <c r="BA11" t="n">
        <v>1</v>
      </c>
      <c r="BB11" t="n">
        <v>0</v>
      </c>
      <c r="BC11" t="n">
        <v>0</v>
      </c>
      <c r="BD11" t="n">
        <v>0</v>
      </c>
      <c r="BE11" t="n">
        <v>0</v>
      </c>
      <c r="BF11" t="n">
        <v>0</v>
      </c>
      <c r="BG11" t="n">
        <v>0</v>
      </c>
      <c r="BH11" t="n">
        <v/>
      </c>
      <c r="BI11" t="inlineStr">
        <is>
          <t>&lt;Rp1.500.000</t>
        </is>
      </c>
      <c r="BJ11" t="n">
        <v>2</v>
      </c>
      <c r="BK11" t="n">
        <v>3</v>
      </c>
      <c r="BL11" t="n">
        <v>0</v>
      </c>
      <c r="BM11" t="n">
        <v>0</v>
      </c>
      <c r="BN11" t="inlineStr">
        <is>
          <t>Milik sendiri</t>
        </is>
      </c>
      <c r="BO11" t="inlineStr">
        <is>
          <t>Semi-permanen (semen dan kayu)</t>
        </is>
      </c>
      <c r="BP11" t="n">
        <v>0</v>
      </c>
      <c r="BQ11" t="n">
        <v>1</v>
      </c>
      <c r="BR11" t="n">
        <v>0</v>
      </c>
      <c r="BS11" t="n">
        <v>0</v>
      </c>
      <c r="BT11" t="n">
        <v>0</v>
      </c>
      <c r="BU11" t="n">
        <v/>
      </c>
      <c r="BV11" t="inlineStr">
        <is>
          <t>Keramik/ubin</t>
        </is>
      </c>
      <c r="BW11" t="n">
        <v>0</v>
      </c>
      <c r="BX11" t="n">
        <v>0</v>
      </c>
      <c r="BY11" t="n">
        <v>1</v>
      </c>
      <c r="BZ11" t="n">
        <v>0</v>
      </c>
      <c r="CA11" t="n">
        <v>0</v>
      </c>
      <c r="CB11" t="n">
        <v/>
      </c>
      <c r="CC11" t="inlineStr">
        <is>
          <t>Seng</t>
        </is>
      </c>
      <c r="CD11" t="n">
        <v>0</v>
      </c>
      <c r="CE11" t="n">
        <v>0</v>
      </c>
      <c r="CF11" t="n">
        <v>0</v>
      </c>
      <c r="CG11" t="n">
        <v>0</v>
      </c>
      <c r="CH11" t="n">
        <v>1</v>
      </c>
      <c r="CI11" t="n">
        <v>0</v>
      </c>
      <c r="CJ11" t="n">
        <v>0</v>
      </c>
      <c r="CK11" t="n">
        <v/>
      </c>
      <c r="CL11" t="inlineStr">
        <is>
          <t>Ya</t>
        </is>
      </c>
      <c r="CM11" t="n">
        <v>2013</v>
      </c>
      <c r="CN11" t="inlineStr">
        <is>
          <t>Fixed-Dome (Kubah Tetap)</t>
        </is>
      </c>
      <c r="CO11" t="inlineStr">
        <is>
          <t>6 m³ (4-5 ekor sapi, ±5 jam memasak/hari, ±50 kg</t>
        </is>
      </c>
      <c r="CP11" t="inlineStr">
        <is>
          <t>Anggota keluarga - laki-laki</t>
        </is>
      </c>
      <c r="CQ11" t="n">
        <v>0</v>
      </c>
      <c r="CR11" t="n">
        <v>0</v>
      </c>
      <c r="CS11" t="n">
        <v>0</v>
      </c>
      <c r="CT11" t="n">
        <v>0</v>
      </c>
      <c r="CU11" t="n">
        <v>1</v>
      </c>
      <c r="CV11" t="n">
        <v>0</v>
      </c>
      <c r="CW11" t="n">
        <v>0</v>
      </c>
      <c r="CX11" t="n">
        <v>0</v>
      </c>
      <c r="CY11" t="inlineStr">
        <is>
          <t>Anggota keluarga - laki-laki Anggota keluarga - perempuan dewasa</t>
        </is>
      </c>
      <c r="CZ11" t="n">
        <v>1</v>
      </c>
      <c r="DA11" t="n">
        <v>1</v>
      </c>
      <c r="DB11" t="n">
        <v>0</v>
      </c>
      <c r="DC11" t="n">
        <v/>
      </c>
      <c r="DD11" t="inlineStr">
        <is>
          <t>Anggota keluarga - laki-laki Anggota keluarga - perempuan dewasa CPO atau pendamping</t>
        </is>
      </c>
      <c r="DE11" t="n">
        <v>1</v>
      </c>
      <c r="DF11" t="n">
        <v>1</v>
      </c>
      <c r="DG11" t="n">
        <v>1</v>
      </c>
      <c r="DH11" t="n">
        <v>0</v>
      </c>
      <c r="DI11" t="n">
        <v/>
      </c>
      <c r="DJ11" t="inlineStr">
        <is>
          <t>Anggota keluarga - laki-laki Anggota keluarga - perempuan dewasa CPO atau pendamping</t>
        </is>
      </c>
      <c r="DK11" t="n">
        <v>1</v>
      </c>
      <c r="DL11" t="n">
        <v>1</v>
      </c>
      <c r="DM11" t="n">
        <v>1</v>
      </c>
      <c r="DN11" t="n">
        <v>0</v>
      </c>
      <c r="DO11" t="n">
        <v/>
      </c>
      <c r="DP11" t="inlineStr">
        <is>
          <t>Tidak berfungsi sama sekali</t>
        </is>
      </c>
      <c r="DQ11" t="inlineStr">
        <is>
          <t>&gt;1 tahun yang lalu</t>
        </is>
      </c>
      <c r="DR11" t="inlineStr">
        <is>
          <t>Masalah teknis (misalnya kerusakan pada komponen)</t>
        </is>
      </c>
      <c r="DS11" t="n">
        <v/>
      </c>
      <c r="DT11" t="inlineStr">
        <is>
          <t>Pipa gas utama Saluran Pipa Gas</t>
        </is>
      </c>
      <c r="DU11" t="n">
        <v>0</v>
      </c>
      <c r="DV11" t="n">
        <v>0</v>
      </c>
      <c r="DW11" t="n">
        <v>0</v>
      </c>
      <c r="DX11" t="n">
        <v>0</v>
      </c>
      <c r="DY11" t="n">
        <v>1</v>
      </c>
      <c r="DZ11" t="n">
        <v>0</v>
      </c>
      <c r="EA11" t="n">
        <v>0</v>
      </c>
      <c r="EB11" t="n">
        <v>0</v>
      </c>
      <c r="EC11" t="n">
        <v>0</v>
      </c>
      <c r="ED11" t="n">
        <v>0</v>
      </c>
      <c r="EE11" t="n">
        <v>1</v>
      </c>
      <c r="EF11" t="n">
        <v>0</v>
      </c>
      <c r="EG11" t="n">
        <v>0</v>
      </c>
      <c r="EH11" t="n">
        <v>0</v>
      </c>
      <c r="EI11" t="inlineStr">
        <is>
          <t>Kurangnya dukungan atau pemantauan dari pemerintah atau CPO Keterbatasan akses terhadap informasi atau pelatihan terkait biogas</t>
        </is>
      </c>
      <c r="EJ11" t="n">
        <v>0</v>
      </c>
      <c r="EK11" t="n">
        <v>1</v>
      </c>
      <c r="EL11" t="n">
        <v>1</v>
      </c>
      <c r="EM11" t="n">
        <v>0</v>
      </c>
      <c r="EN11" t="n">
        <v>0</v>
      </c>
      <c r="EO11" t="n">
        <v/>
      </c>
      <c r="EP11" t="inlineStr">
        <is>
          <t>Ya, cukup jelas dan mudah diikuti</t>
        </is>
      </c>
      <c r="EQ11" t="inlineStr">
        <is>
          <t>Bukan pelatihan</t>
        </is>
      </c>
      <c r="ER11" t="inlineStr">
        <is>
          <t>CPO atau pendamping</t>
        </is>
      </c>
      <c r="ES11" t="n">
        <v>1</v>
      </c>
      <c r="ET11" t="n">
        <v>0</v>
      </c>
      <c r="EU11" t="n">
        <v>0</v>
      </c>
      <c r="EV11" t="n">
        <v>0</v>
      </c>
      <c r="EW11" t="n">
        <v/>
      </c>
      <c r="EX11" t="inlineStr">
        <is>
          <t>Anggota keluarga - Laki-laki Anggota keluarga - Perempuan dewasa</t>
        </is>
      </c>
      <c r="EY11" t="n">
        <v>1</v>
      </c>
      <c r="EZ11" t="n">
        <v>1</v>
      </c>
      <c r="FA11" t="n">
        <v>0</v>
      </c>
      <c r="FB11" t="n">
        <v/>
      </c>
      <c r="FC11" t="inlineStr">
        <is>
          <t>Setiap hari</t>
        </is>
      </c>
      <c r="FD11" t="inlineStr">
        <is>
          <t>&lt; Rp 200,000</t>
        </is>
      </c>
      <c r="FE11" t="inlineStr">
        <is>
          <t>Mengetahui</t>
        </is>
      </c>
      <c r="FF11" t="inlineStr">
        <is>
          <t>Selalu (setiap hari)</t>
        </is>
      </c>
      <c r="FG11" t="inlineStr">
        <is>
          <t>Mengetahui</t>
        </is>
      </c>
      <c r="FH11" t="inlineStr">
        <is>
          <t>Sering (setiap minggu)</t>
        </is>
      </c>
      <c r="FI11" t="inlineStr">
        <is>
          <t>Mengetahui</t>
        </is>
      </c>
      <c r="FJ11" t="inlineStr">
        <is>
          <t>Selalu (setiap hari)</t>
        </is>
      </c>
      <c r="FK11" t="inlineStr">
        <is>
          <t>Mengetahui</t>
        </is>
      </c>
      <c r="FL11" t="inlineStr">
        <is>
          <t>Sering (setiap minggu)</t>
        </is>
      </c>
      <c r="FM11" t="inlineStr">
        <is>
          <t>Mengetahui</t>
        </is>
      </c>
      <c r="FN11" t="inlineStr">
        <is>
          <t>Selalu (setiap hari)</t>
        </is>
      </c>
      <c r="FO11" t="inlineStr">
        <is>
          <t>Mengetahui</t>
        </is>
      </c>
      <c r="FP11" t="inlineStr">
        <is>
          <t>Sering (setiap minggu)</t>
        </is>
      </c>
      <c r="FQ11" t="inlineStr">
        <is>
          <t>Mengetahui</t>
        </is>
      </c>
      <c r="FR11" t="inlineStr">
        <is>
          <t>Ya</t>
        </is>
      </c>
      <c r="FS11" t="inlineStr">
        <is>
          <t>Mengetahui</t>
        </is>
      </c>
      <c r="FT11" t="inlineStr">
        <is>
          <t>Ya, selalu</t>
        </is>
      </c>
      <c r="FU11" t="inlineStr">
        <is>
          <t>Laki-laki dewasa</t>
        </is>
      </c>
      <c r="FV11" t="n">
        <v>1</v>
      </c>
      <c r="FW11" t="n">
        <v>0</v>
      </c>
      <c r="FX11" t="n">
        <v>0</v>
      </c>
      <c r="FY11" t="n">
        <v>0</v>
      </c>
      <c r="FZ11" t="inlineStr">
        <is>
          <t>Memahami</t>
        </is>
      </c>
      <c r="GA11" t="inlineStr">
        <is>
          <t>CPO</t>
        </is>
      </c>
      <c r="GB11" t="n">
        <v>1</v>
      </c>
      <c r="GC11" t="n">
        <v>0</v>
      </c>
      <c r="GD11" t="n">
        <v>0</v>
      </c>
      <c r="GE11" t="n">
        <v>0</v>
      </c>
      <c r="GF11" t="n">
        <v/>
      </c>
      <c r="GG11" t="inlineStr">
        <is>
          <t>Selalu</t>
        </is>
      </c>
      <c r="GH11" t="inlineStr">
        <is>
          <t>Ya</t>
        </is>
      </c>
      <c r="GI11" t="inlineStr">
        <is>
          <t>Tetangga Teman/keluarga</t>
        </is>
      </c>
      <c r="GJ11" t="n">
        <v>1</v>
      </c>
      <c r="GK11" t="n">
        <v>1</v>
      </c>
      <c r="GL11" t="n">
        <v>0</v>
      </c>
      <c r="GM11" t="n">
        <v>0</v>
      </c>
      <c r="GN11" t="n">
        <v/>
      </c>
      <c r="GO11" t="n">
        <v>10</v>
      </c>
      <c r="GP11" t="inlineStr">
        <is>
          <t>Sebagian</t>
        </is>
      </c>
      <c r="GQ11" t="inlineStr">
        <is>
          <t>Kayu bakar Minyak tanah</t>
        </is>
      </c>
      <c r="GR11" t="n">
        <v>0</v>
      </c>
      <c r="GS11" t="n">
        <v>1</v>
      </c>
      <c r="GT11" t="n">
        <v>1</v>
      </c>
      <c r="GU11" t="n">
        <v>0</v>
      </c>
      <c r="GV11" t="n">
        <v>0</v>
      </c>
      <c r="GW11" t="n">
        <v>0</v>
      </c>
      <c r="GX11" t="n">
        <v>0</v>
      </c>
      <c r="GY11" t="n">
        <v/>
      </c>
      <c r="GZ11" t="inlineStr">
        <is>
          <t>Ya</t>
        </is>
      </c>
      <c r="HA11" t="n">
        <v/>
      </c>
      <c r="HB11" t="n">
        <v/>
      </c>
      <c r="HC11" t="n">
        <v/>
      </c>
      <c r="HD11" t="n">
        <v/>
      </c>
      <c r="HE11" t="n">
        <v/>
      </c>
      <c r="HF11" t="n">
        <v/>
      </c>
      <c r="HG11" t="n">
        <v/>
      </c>
      <c r="HH11" t="n">
        <v/>
      </c>
      <c r="HI11" t="n">
        <v/>
      </c>
      <c r="HJ11" t="n">
        <v/>
      </c>
      <c r="HK11" t="n">
        <v/>
      </c>
      <c r="HL11" t="n">
        <v/>
      </c>
      <c r="HM11" t="n">
        <v/>
      </c>
      <c r="HN11" t="n">
        <v/>
      </c>
      <c r="HO11" t="n">
        <v/>
      </c>
      <c r="HP11" t="n">
        <v/>
      </c>
      <c r="HQ11" t="n">
        <v/>
      </c>
      <c r="HR11" t="n">
        <v/>
      </c>
      <c r="HS11" t="n">
        <v/>
      </c>
      <c r="HT11" t="n">
        <v/>
      </c>
      <c r="HU11" t="n">
        <v/>
      </c>
      <c r="HV11" t="n">
        <v/>
      </c>
      <c r="HW11" t="n">
        <v/>
      </c>
      <c r="HX11" t="n">
        <v/>
      </c>
      <c r="HY11" t="n">
        <v>10</v>
      </c>
      <c r="HZ11" t="n">
        <v>10000</v>
      </c>
      <c r="IA11" t="n">
        <v/>
      </c>
      <c r="IB11" t="n">
        <v/>
      </c>
      <c r="IC11" t="n">
        <v/>
      </c>
      <c r="ID11" t="n">
        <v/>
      </c>
      <c r="IE11" t="n">
        <v/>
      </c>
      <c r="IF11" t="n">
        <v/>
      </c>
      <c r="IG11" t="n">
        <v/>
      </c>
      <c r="IH11" t="n">
        <v/>
      </c>
      <c r="II11" t="n">
        <v>10</v>
      </c>
      <c r="IJ11" t="n">
        <v>40000</v>
      </c>
      <c r="IK11" t="inlineStr">
        <is>
          <t>&lt;15 kg</t>
        </is>
      </c>
      <c r="IL11" t="inlineStr">
        <is>
          <t>1-3 jam</t>
        </is>
      </c>
      <c r="IM11" t="inlineStr">
        <is>
          <t>Ya</t>
        </is>
      </c>
      <c r="IN11" t="inlineStr">
        <is>
          <t>Tidak</t>
        </is>
      </c>
      <c r="IO11" t="inlineStr">
        <is>
          <t>Lebih bersih</t>
        </is>
      </c>
      <c r="IP11" t="inlineStr">
        <is>
          <t>Tidak pernah</t>
        </is>
      </c>
      <c r="IQ11" t="inlineStr">
        <is>
          <t>Tidak pernah</t>
        </is>
      </c>
      <c r="IR11" t="n">
        <v/>
      </c>
      <c r="IS11" t="n">
        <v/>
      </c>
      <c r="IT11" t="n">
        <v/>
      </c>
      <c r="IU11" t="n">
        <v/>
      </c>
      <c r="IV11" t="n">
        <v/>
      </c>
      <c r="IW11" t="n">
        <v/>
      </c>
      <c r="IX11" t="n">
        <v/>
      </c>
      <c r="IY11" t="n">
        <v/>
      </c>
      <c r="IZ11" t="inlineStr">
        <is>
          <t>Tidak pernah</t>
        </is>
      </c>
      <c r="JA11" t="n">
        <v/>
      </c>
      <c r="JB11" t="n">
        <v/>
      </c>
      <c r="JC11" t="n">
        <v/>
      </c>
      <c r="JD11" t="n">
        <v/>
      </c>
      <c r="JE11" t="n">
        <v/>
      </c>
      <c r="JF11" t="n">
        <v/>
      </c>
      <c r="JG11" t="n">
        <v/>
      </c>
      <c r="JH11" t="n">
        <v/>
      </c>
      <c r="JI11" t="inlineStr">
        <is>
          <t>Tidak pernah</t>
        </is>
      </c>
      <c r="JJ11" t="n">
        <v/>
      </c>
      <c r="JK11" t="n">
        <v/>
      </c>
      <c r="JL11" t="n">
        <v/>
      </c>
      <c r="JM11" t="n">
        <v/>
      </c>
      <c r="JN11" t="n">
        <v/>
      </c>
      <c r="JO11" t="n">
        <v/>
      </c>
      <c r="JP11" t="n">
        <v/>
      </c>
      <c r="JQ11" t="n">
        <v/>
      </c>
      <c r="JR11" t="inlineStr">
        <is>
          <t>Tidak pernah</t>
        </is>
      </c>
      <c r="JS11" t="n">
        <v/>
      </c>
      <c r="JT11" t="n">
        <v/>
      </c>
      <c r="JU11" t="n">
        <v/>
      </c>
      <c r="JV11" t="n">
        <v/>
      </c>
      <c r="JW11" t="n">
        <v/>
      </c>
      <c r="JX11" t="n">
        <v/>
      </c>
      <c r="JY11" t="n">
        <v/>
      </c>
      <c r="JZ11" t="n">
        <v/>
      </c>
      <c r="KA11" t="inlineStr">
        <is>
          <t>Tidak pernah</t>
        </is>
      </c>
      <c r="KB11" t="n">
        <v/>
      </c>
      <c r="KC11" t="n">
        <v/>
      </c>
      <c r="KD11" t="n">
        <v/>
      </c>
      <c r="KE11" t="n">
        <v/>
      </c>
      <c r="KF11" t="n">
        <v/>
      </c>
      <c r="KG11" t="n">
        <v/>
      </c>
      <c r="KH11" t="n">
        <v/>
      </c>
      <c r="KI11" t="n">
        <v/>
      </c>
      <c r="KJ11" t="inlineStr">
        <is>
          <t>Tidak pernah</t>
        </is>
      </c>
      <c r="KK11" t="n">
        <v/>
      </c>
      <c r="KL11" t="n">
        <v/>
      </c>
      <c r="KM11" t="n">
        <v/>
      </c>
      <c r="KN11" t="n">
        <v/>
      </c>
      <c r="KO11" t="n">
        <v/>
      </c>
      <c r="KP11" t="n">
        <v/>
      </c>
      <c r="KQ11" t="n">
        <v/>
      </c>
      <c r="KR11" t="n">
        <v/>
      </c>
      <c r="KS11" t="inlineStr">
        <is>
          <t>Cukup membaik</t>
        </is>
      </c>
      <c r="KT11" t="inlineStr">
        <is>
          <t>0-1 kali</t>
        </is>
      </c>
      <c r="KU11" t="inlineStr">
        <is>
          <t>0-1 kali</t>
        </is>
      </c>
      <c r="KV11" t="inlineStr">
        <is>
          <t>Tidak ada</t>
        </is>
      </c>
      <c r="KW11" t="n">
        <v>0</v>
      </c>
      <c r="KX11" t="n">
        <v>0</v>
      </c>
      <c r="KY11" t="n">
        <v>0</v>
      </c>
      <c r="KZ11" t="n">
        <v>1</v>
      </c>
      <c r="LA11" t="inlineStr">
        <is>
          <t>Cukup membaik</t>
        </is>
      </c>
      <c r="LB11" t="inlineStr">
        <is>
          <t>Jauh lebih baik</t>
        </is>
      </c>
      <c r="LC11" t="n">
        <v>3</v>
      </c>
      <c r="LD11" t="n">
        <v>0</v>
      </c>
      <c r="LE11" t="n">
        <v>0</v>
      </c>
      <c r="LF11" t="n">
        <v>0</v>
      </c>
      <c r="LG11" t="inlineStr">
        <is>
          <t>Ya</t>
        </is>
      </c>
      <c r="LH11" t="n">
        <v>100000</v>
      </c>
      <c r="LI11" t="n">
        <v/>
      </c>
      <c r="LJ11" t="inlineStr">
        <is>
          <t>Kebutuhan rumah tangga Pendidikan anggota keluarga</t>
        </is>
      </c>
      <c r="LK11" t="n">
        <v>0</v>
      </c>
      <c r="LL11" t="n">
        <v>0</v>
      </c>
      <c r="LM11" t="n">
        <v>0</v>
      </c>
      <c r="LN11" t="n">
        <v>0</v>
      </c>
      <c r="LO11" t="n">
        <v>1</v>
      </c>
      <c r="LP11" t="n">
        <v>1</v>
      </c>
      <c r="LQ11" t="n">
        <v>0</v>
      </c>
      <c r="LR11" t="n">
        <v/>
      </c>
      <c r="LS11" t="n">
        <v>15</v>
      </c>
      <c r="LT11" t="n">
        <v>0</v>
      </c>
      <c r="LU11" t="n">
        <v>0</v>
      </c>
      <c r="LV11" t="n">
        <v>15</v>
      </c>
      <c r="LW11" t="n">
        <v>0</v>
      </c>
      <c r="LX11" t="n">
        <v>0</v>
      </c>
      <c r="LY11" t="n">
        <v>15</v>
      </c>
      <c r="LZ11" t="n">
        <v>0</v>
      </c>
      <c r="MA11" t="n">
        <v>0</v>
      </c>
      <c r="MB11" t="inlineStr">
        <is>
          <t>Ya</t>
        </is>
      </c>
      <c r="MC11" t="n">
        <v>120</v>
      </c>
      <c r="MD11" t="n">
        <v>90</v>
      </c>
      <c r="ME11" t="n">
        <v>0</v>
      </c>
      <c r="MF11" t="n">
        <v>0</v>
      </c>
      <c r="MG11" t="n">
        <v>0</v>
      </c>
      <c r="MH11" t="n">
        <v>0</v>
      </c>
      <c r="MI11" t="inlineStr">
        <is>
          <t>Pendidikan anak (mengantar sekolah, menemani anak belajar, menyiapkan bekal dsb) Aktivitas sosial diluar rumah (misalnya, berkumpul dengan tetangga, mengikuti kegiatan PKK, dsb) Istirahat</t>
        </is>
      </c>
      <c r="MJ11" t="n">
        <v>1</v>
      </c>
      <c r="MK11" t="n">
        <v>1</v>
      </c>
      <c r="ML11" t="n">
        <v>1</v>
      </c>
      <c r="MM11" t="n">
        <v>0</v>
      </c>
      <c r="MN11" t="n">
        <v>0</v>
      </c>
      <c r="MO11" t="n">
        <v>0</v>
      </c>
      <c r="MP11" t="n">
        <v/>
      </c>
      <c r="MQ11" t="n">
        <v/>
      </c>
      <c r="MR11" t="inlineStr">
        <is>
          <t>ada kegiatan lain yang kadang mendadak</t>
        </is>
      </c>
      <c r="MS11" t="inlineStr">
        <is>
          <t>kumpul keluarga</t>
        </is>
      </c>
      <c r="MT11" t="n">
        <v/>
      </c>
      <c r="MU11" t="inlineStr">
        <is>
          <t>Tidak</t>
        </is>
      </c>
      <c r="MV11" t="n">
        <v/>
      </c>
      <c r="MW11" t="n">
        <v/>
      </c>
      <c r="MX11" t="n">
        <v/>
      </c>
      <c r="MY11" t="n">
        <v/>
      </c>
      <c r="MZ11" t="n">
        <v/>
      </c>
      <c r="NA11" t="n">
        <v/>
      </c>
      <c r="NB11" t="n">
        <v/>
      </c>
      <c r="NC11" t="n">
        <v/>
      </c>
      <c r="ND11" t="n">
        <v/>
      </c>
      <c r="NE11" t="n">
        <v/>
      </c>
      <c r="NF11" t="n">
        <v/>
      </c>
      <c r="NG11" t="n">
        <v/>
      </c>
      <c r="NH11" t="n">
        <v/>
      </c>
      <c r="NI11" t="n">
        <v/>
      </c>
      <c r="NJ11" t="n">
        <v/>
      </c>
      <c r="NK11" t="n">
        <v/>
      </c>
      <c r="NL11" t="inlineStr">
        <is>
          <t>Ya</t>
        </is>
      </c>
      <c r="NM11" t="inlineStr">
        <is>
          <t>Kombinasi dana mandiri dan dana hibah</t>
        </is>
      </c>
      <c r="NN11" t="inlineStr">
        <is>
          <t>3.000.001-5.000.000</t>
        </is>
      </c>
      <c r="NO11" t="inlineStr">
        <is>
          <t>Yayasan Rumah Energi atau BIRU</t>
        </is>
      </c>
      <c r="NP11" t="n">
        <v/>
      </c>
      <c r="NQ11" t="n">
        <v/>
      </c>
      <c r="NR11" t="n">
        <v/>
      </c>
      <c r="NS11" t="n">
        <v/>
      </c>
      <c r="NT11" t="n">
        <v/>
      </c>
      <c r="NU11" t="n">
        <v/>
      </c>
      <c r="NV11" t="inlineStr">
        <is>
          <t>Anggota keluarga - Laki-laki dewasa</t>
        </is>
      </c>
      <c r="NW11" t="n">
        <v/>
      </c>
      <c r="NX11" t="inlineStr">
        <is>
          <t>Sedikit meningkat</t>
        </is>
      </c>
      <c r="NY11" t="n">
        <v>100</v>
      </c>
      <c r="NZ11" t="n">
        <v>0</v>
      </c>
      <c r="OA11" t="n">
        <v>0</v>
      </c>
      <c r="OB11" t="n">
        <v>30</v>
      </c>
      <c r="OC11" t="n">
        <v>40</v>
      </c>
      <c r="OD11" t="n">
        <v>0</v>
      </c>
      <c r="OE11" t="inlineStr">
        <is>
          <t>Lebih baik</t>
        </is>
      </c>
      <c r="OF11" t="inlineStr">
        <is>
          <t>Lebih baik (beda waktu memasak 5-30 menit, ATAU tidak lagi ada rasa/bau makanan yang berubah, ATAU alasan lainnya)</t>
        </is>
      </c>
      <c r="OG11" t="inlineStr">
        <is>
          <t>Ya</t>
        </is>
      </c>
      <c r="OH11" t="n">
        <v>0</v>
      </c>
      <c r="OI11" t="n">
        <v>0</v>
      </c>
      <c r="OJ11" t="n">
        <v>0</v>
      </c>
      <c r="OK11" t="n">
        <v>1</v>
      </c>
      <c r="OL11" t="n">
        <v>0</v>
      </c>
      <c r="OM11" t="n">
        <v>0</v>
      </c>
      <c r="ON11" t="n">
        <v>0</v>
      </c>
      <c r="OO11" t="n">
        <v>0</v>
      </c>
      <c r="OP11" t="inlineStr">
        <is>
          <t>Babi ternak</t>
        </is>
      </c>
      <c r="OQ11" t="n">
        <v>0</v>
      </c>
      <c r="OR11" t="n">
        <v>0</v>
      </c>
      <c r="OS11" t="n">
        <v>0</v>
      </c>
      <c r="OT11" t="n">
        <v>1</v>
      </c>
      <c r="OU11" t="n">
        <v>0</v>
      </c>
      <c r="OV11" t="n">
        <v>0</v>
      </c>
      <c r="OW11" t="n">
        <v>0</v>
      </c>
      <c r="OX11" t="n">
        <v>0</v>
      </c>
      <c r="OY11" t="n">
        <v>0</v>
      </c>
      <c r="OZ11" t="inlineStr">
        <is>
          <t>Babi ternak</t>
        </is>
      </c>
      <c r="PA11" t="n">
        <v>0</v>
      </c>
      <c r="PB11" t="n">
        <v>0</v>
      </c>
      <c r="PC11" t="n">
        <v>0</v>
      </c>
      <c r="PD11" t="n">
        <v>1</v>
      </c>
      <c r="PE11" t="n">
        <v>0</v>
      </c>
      <c r="PF11" t="n">
        <v>0</v>
      </c>
      <c r="PG11" t="n">
        <v>0</v>
      </c>
      <c r="PH11" t="n">
        <v>0</v>
      </c>
      <c r="PI11" t="n">
        <v>0</v>
      </c>
      <c r="PJ11" t="inlineStr">
        <is>
          <t>Babi ternak</t>
        </is>
      </c>
      <c r="PK11" t="n">
        <v>0</v>
      </c>
      <c r="PL11" t="n">
        <v>0</v>
      </c>
      <c r="PM11" t="n">
        <v>0</v>
      </c>
      <c r="PN11" t="n">
        <v>1</v>
      </c>
      <c r="PO11" t="n">
        <v>0</v>
      </c>
      <c r="PP11" t="n">
        <v>0</v>
      </c>
      <c r="PQ11" t="n">
        <v>0</v>
      </c>
      <c r="PR11" t="n">
        <v>0</v>
      </c>
      <c r="PS11" t="n">
        <v>0</v>
      </c>
      <c r="PT11" t="n">
        <v/>
      </c>
      <c r="PU11" t="n">
        <v/>
      </c>
      <c r="PV11" t="n">
        <v/>
      </c>
      <c r="PW11" t="n">
        <v/>
      </c>
      <c r="PX11" t="n">
        <v/>
      </c>
      <c r="PY11" t="n">
        <v/>
      </c>
      <c r="PZ11" t="n">
        <v/>
      </c>
      <c r="QA11" t="n">
        <v/>
      </c>
      <c r="QB11" t="n">
        <v/>
      </c>
      <c r="QC11" t="n">
        <v/>
      </c>
      <c r="QD11" t="n">
        <v/>
      </c>
      <c r="QE11" t="n">
        <v/>
      </c>
      <c r="QF11" t="n">
        <v/>
      </c>
      <c r="QG11" t="n">
        <v/>
      </c>
      <c r="QH11" t="n">
        <v/>
      </c>
      <c r="QI11" t="n">
        <v/>
      </c>
      <c r="QJ11" t="n">
        <v/>
      </c>
      <c r="QK11" t="n">
        <v/>
      </c>
      <c r="QL11" t="n">
        <v/>
      </c>
      <c r="QM11" t="n">
        <v/>
      </c>
      <c r="QN11" t="n">
        <v/>
      </c>
      <c r="QO11" t="n">
        <v/>
      </c>
      <c r="QP11" t="n">
        <v/>
      </c>
      <c r="QQ11" t="n">
        <v/>
      </c>
      <c r="QR11" t="n">
        <v/>
      </c>
      <c r="QS11" t="n">
        <v/>
      </c>
      <c r="QT11" t="n">
        <v/>
      </c>
      <c r="QU11" t="n">
        <v/>
      </c>
      <c r="QV11" t="inlineStr">
        <is>
          <t>1-Disebarkan ke lahan terbuka</t>
        </is>
      </c>
      <c r="QW11" t="n">
        <v>0</v>
      </c>
      <c r="QX11" t="n">
        <v>0</v>
      </c>
      <c r="QY11" t="n">
        <v>0</v>
      </c>
      <c r="QZ11" t="n">
        <v>0</v>
      </c>
      <c r="RA11" t="n">
        <v>0</v>
      </c>
      <c r="RB11" t="n">
        <v>1</v>
      </c>
      <c r="RC11" t="n">
        <v>0</v>
      </c>
      <c r="RD11" t="n">
        <v>0</v>
      </c>
      <c r="RE11" t="n">
        <v>0</v>
      </c>
      <c r="RF11" t="n">
        <v/>
      </c>
      <c r="RG11" t="n">
        <v/>
      </c>
      <c r="RH11" t="n">
        <v/>
      </c>
      <c r="RI11" t="n">
        <v/>
      </c>
      <c r="RJ11" t="n">
        <v/>
      </c>
      <c r="RK11" t="n">
        <v/>
      </c>
      <c r="RL11" t="n">
        <v/>
      </c>
      <c r="RM11" t="n">
        <v/>
      </c>
      <c r="RN11" t="n">
        <v/>
      </c>
      <c r="RO11" t="n">
        <v/>
      </c>
      <c r="RP11" t="n">
        <v/>
      </c>
      <c r="RQ11" t="n">
        <v/>
      </c>
      <c r="RR11" t="n">
        <v/>
      </c>
      <c r="RS11" t="n">
        <v/>
      </c>
      <c r="RT11" t="n">
        <v/>
      </c>
      <c r="RU11" t="n">
        <v/>
      </c>
      <c r="RV11" t="n">
        <v/>
      </c>
      <c r="RW11" t="n">
        <v/>
      </c>
      <c r="RX11" t="n">
        <v/>
      </c>
      <c r="RY11" t="n">
        <v/>
      </c>
      <c r="RZ11" t="n">
        <v/>
      </c>
      <c r="SA11" t="n">
        <v/>
      </c>
      <c r="SB11" t="n">
        <v/>
      </c>
      <c r="SC11" t="n">
        <v/>
      </c>
      <c r="SD11" t="n">
        <v/>
      </c>
      <c r="SE11" t="n">
        <v/>
      </c>
      <c r="SF11" t="n">
        <v/>
      </c>
      <c r="SG11" t="n">
        <v/>
      </c>
      <c r="SH11" t="n">
        <v/>
      </c>
      <c r="SI11" t="n">
        <v/>
      </c>
      <c r="SJ11" t="n">
        <v/>
      </c>
      <c r="SK11" t="n">
        <v/>
      </c>
      <c r="SL11" t="n">
        <v/>
      </c>
      <c r="SM11" t="n">
        <v/>
      </c>
      <c r="SN11" t="n">
        <v/>
      </c>
      <c r="SO11" t="n">
        <v/>
      </c>
      <c r="SP11" t="n">
        <v/>
      </c>
      <c r="SQ11" t="n">
        <v/>
      </c>
      <c r="SR11" t="n">
        <v/>
      </c>
      <c r="SS11" t="n">
        <v/>
      </c>
      <c r="ST11" t="n">
        <v/>
      </c>
      <c r="SU11" t="n">
        <v/>
      </c>
      <c r="SV11" t="n">
        <v/>
      </c>
      <c r="SW11" t="n">
        <v/>
      </c>
      <c r="SX11" t="n">
        <v/>
      </c>
      <c r="SY11" t="n">
        <v/>
      </c>
      <c r="SZ11" t="n">
        <v/>
      </c>
      <c r="TA11" t="n">
        <v/>
      </c>
      <c r="TB11" t="n">
        <v>10</v>
      </c>
      <c r="TC11" t="n">
        <v/>
      </c>
      <c r="TD11" t="n">
        <v/>
      </c>
      <c r="TE11" t="n">
        <v/>
      </c>
      <c r="TF11" t="n">
        <v/>
      </c>
      <c r="TG11" t="n">
        <v/>
      </c>
      <c r="TH11" t="n">
        <v/>
      </c>
      <c r="TI11" t="n">
        <v/>
      </c>
      <c r="TJ11" t="n">
        <v/>
      </c>
      <c r="TK11" t="n">
        <v/>
      </c>
      <c r="TL11" t="n">
        <v/>
      </c>
      <c r="TM11" t="n">
        <v/>
      </c>
      <c r="TN11" t="n">
        <v/>
      </c>
      <c r="TO11" t="n">
        <v/>
      </c>
      <c r="TP11" t="n">
        <v/>
      </c>
      <c r="TQ11" t="n">
        <v/>
      </c>
      <c r="TR11" t="n">
        <v/>
      </c>
      <c r="TS11" t="n">
        <v/>
      </c>
      <c r="TT11" t="n">
        <v/>
      </c>
      <c r="TU11" t="n">
        <v/>
      </c>
      <c r="TV11" t="n">
        <v/>
      </c>
      <c r="TW11" t="n">
        <v/>
      </c>
      <c r="TX11" t="n">
        <v/>
      </c>
      <c r="TY11" t="n">
        <v/>
      </c>
      <c r="TZ11" t="n">
        <v/>
      </c>
      <c r="UA11" t="n">
        <v/>
      </c>
      <c r="UB11" t="n">
        <v/>
      </c>
      <c r="UC11" t="n">
        <v/>
      </c>
      <c r="UD11" t="n">
        <v/>
      </c>
      <c r="UE11" t="n">
        <v/>
      </c>
      <c r="UF11" t="n">
        <v/>
      </c>
      <c r="UG11" t="n">
        <v/>
      </c>
      <c r="UH11" t="n">
        <v/>
      </c>
      <c r="UI11" t="n">
        <v/>
      </c>
      <c r="UJ11" t="n">
        <v/>
      </c>
      <c r="UK11" t="n">
        <v/>
      </c>
      <c r="UL11" t="n">
        <v/>
      </c>
      <c r="UM11" t="n">
        <v/>
      </c>
      <c r="UN11" t="n">
        <v/>
      </c>
      <c r="UO11" t="n">
        <v/>
      </c>
      <c r="UP11" t="n">
        <v/>
      </c>
      <c r="UQ11" t="n">
        <v/>
      </c>
      <c r="UR11" t="n">
        <v/>
      </c>
      <c r="US11" t="n">
        <v/>
      </c>
      <c r="UT11" t="n">
        <v/>
      </c>
      <c r="UU11" t="n">
        <v/>
      </c>
      <c r="UV11" t="n">
        <v/>
      </c>
      <c r="UW11" t="n">
        <v/>
      </c>
      <c r="UX11" t="inlineStr">
        <is>
          <t>Pemberian pakan di kandang</t>
        </is>
      </c>
      <c r="UY11" t="n">
        <v/>
      </c>
      <c r="UZ11" t="n">
        <v/>
      </c>
      <c r="VA11" t="n">
        <v/>
      </c>
      <c r="VB11" t="n">
        <v/>
      </c>
      <c r="VC11" t="n">
        <v/>
      </c>
      <c r="VD11" t="n">
        <v/>
      </c>
      <c r="VE11" t="n">
        <v/>
      </c>
      <c r="VF11" t="inlineStr">
        <is>
          <t>Jarang (2-3 minggu sekali)</t>
        </is>
      </c>
      <c r="VG11" t="n">
        <v/>
      </c>
      <c r="VH11" t="n">
        <v/>
      </c>
      <c r="VI11" t="n">
        <v/>
      </c>
      <c r="VJ11" t="n">
        <v/>
      </c>
      <c r="VK11" t="n">
        <v/>
      </c>
      <c r="VL11" t="n">
        <v/>
      </c>
      <c r="VM11" t="n">
        <v/>
      </c>
      <c r="VN11" t="inlineStr">
        <is>
          <t>Sangat sering (&gt;1 kali sehari)</t>
        </is>
      </c>
      <c r="VO11" t="n">
        <v/>
      </c>
      <c r="VP11" t="n">
        <v/>
      </c>
      <c r="VQ11" t="n">
        <v/>
      </c>
      <c r="VR11" t="n">
        <v/>
      </c>
      <c r="VS11" t="n">
        <v/>
      </c>
      <c r="VT11" t="n">
        <v/>
      </c>
      <c r="VU11" t="n">
        <v/>
      </c>
      <c r="VV11" t="n">
        <v/>
      </c>
      <c r="VW11" t="n">
        <v/>
      </c>
      <c r="VX11" t="n">
        <v/>
      </c>
      <c r="VY11" t="n">
        <v/>
      </c>
      <c r="VZ11" t="n">
        <v/>
      </c>
      <c r="WA11" t="n">
        <v/>
      </c>
      <c r="WB11" t="n">
        <v/>
      </c>
      <c r="WC11" t="n">
        <v/>
      </c>
      <c r="WD11" t="n">
        <v/>
      </c>
      <c r="WE11" t="n">
        <v/>
      </c>
      <c r="WF11" t="n">
        <v/>
      </c>
      <c r="WG11" t="n">
        <v/>
      </c>
      <c r="WH11" t="n">
        <v/>
      </c>
      <c r="WI11" t="n">
        <v/>
      </c>
      <c r="WJ11" t="n">
        <v/>
      </c>
      <c r="WK11" t="n">
        <v/>
      </c>
      <c r="WL11" t="n">
        <v/>
      </c>
      <c r="WM11" t="n">
        <v/>
      </c>
      <c r="WN11" t="n">
        <v/>
      </c>
      <c r="WO11" t="n">
        <v/>
      </c>
      <c r="WP11" t="n">
        <v/>
      </c>
      <c r="WQ11" t="n">
        <v/>
      </c>
      <c r="WR11" t="n">
        <v/>
      </c>
      <c r="WS11" t="n">
        <v/>
      </c>
      <c r="WT11" t="n">
        <v/>
      </c>
      <c r="WU11" t="n">
        <v/>
      </c>
      <c r="WV11" t="n">
        <v/>
      </c>
      <c r="WW11" t="n">
        <v/>
      </c>
      <c r="WX11" t="n">
        <v/>
      </c>
      <c r="WY11" t="n">
        <v/>
      </c>
      <c r="WZ11" t="n">
        <v/>
      </c>
      <c r="XA11" t="n">
        <v/>
      </c>
      <c r="XB11" t="inlineStr">
        <is>
          <t>6-Digester biogas</t>
        </is>
      </c>
      <c r="XC11" t="n">
        <v>0</v>
      </c>
      <c r="XD11" t="n">
        <v>0</v>
      </c>
      <c r="XE11" t="n">
        <v>0</v>
      </c>
      <c r="XF11" t="n">
        <v>0</v>
      </c>
      <c r="XG11" t="n">
        <v>0</v>
      </c>
      <c r="XH11" t="n">
        <v>0</v>
      </c>
      <c r="XI11" t="n">
        <v>0</v>
      </c>
      <c r="XJ11" t="n">
        <v>0</v>
      </c>
      <c r="XK11" t="n">
        <v>1</v>
      </c>
      <c r="XL11" t="n">
        <v>0</v>
      </c>
      <c r="XM11" t="n">
        <v>0</v>
      </c>
      <c r="XN11" t="n">
        <v/>
      </c>
      <c r="XO11" t="n">
        <v/>
      </c>
      <c r="XP11" t="n">
        <v/>
      </c>
      <c r="XQ11" t="n">
        <v/>
      </c>
      <c r="XR11" t="n">
        <v/>
      </c>
      <c r="XS11" t="n">
        <v/>
      </c>
      <c r="XT11" t="n">
        <v/>
      </c>
      <c r="XU11" t="n">
        <v/>
      </c>
      <c r="XV11" t="n">
        <v/>
      </c>
      <c r="XW11" t="n">
        <v/>
      </c>
      <c r="XX11" t="n">
        <v/>
      </c>
      <c r="XY11" t="n">
        <v/>
      </c>
      <c r="XZ11" t="n">
        <v/>
      </c>
      <c r="YA11" t="n">
        <v/>
      </c>
      <c r="YB11" t="n">
        <v/>
      </c>
      <c r="YC11" t="n">
        <v/>
      </c>
      <c r="YD11" t="n">
        <v/>
      </c>
      <c r="YE11" t="n">
        <v/>
      </c>
      <c r="YF11" t="n">
        <v/>
      </c>
      <c r="YG11" t="n">
        <v/>
      </c>
      <c r="YH11" t="n">
        <v/>
      </c>
      <c r="YI11" t="n">
        <v/>
      </c>
      <c r="YJ11" t="n">
        <v/>
      </c>
      <c r="YK11" t="n">
        <v/>
      </c>
      <c r="YL11" t="n">
        <v/>
      </c>
      <c r="YM11" t="n">
        <v/>
      </c>
      <c r="YN11" t="n">
        <v/>
      </c>
      <c r="YO11" t="n">
        <v/>
      </c>
      <c r="YP11" t="n">
        <v/>
      </c>
      <c r="YQ11" t="n">
        <v/>
      </c>
      <c r="YR11" t="n">
        <v/>
      </c>
      <c r="YS11" t="n">
        <v/>
      </c>
      <c r="YT11" t="n">
        <v/>
      </c>
      <c r="YU11" t="n">
        <v/>
      </c>
      <c r="YV11" t="n">
        <v/>
      </c>
      <c r="YW11" t="n">
        <v/>
      </c>
      <c r="YX11" t="n">
        <v/>
      </c>
      <c r="YY11" t="n">
        <v/>
      </c>
      <c r="YZ11" t="n">
        <v/>
      </c>
      <c r="ZA11" t="n">
        <v/>
      </c>
      <c r="ZB11" t="n">
        <v/>
      </c>
      <c r="ZC11" t="n">
        <v/>
      </c>
      <c r="ZD11" t="n">
        <v/>
      </c>
      <c r="ZE11" t="n">
        <v/>
      </c>
      <c r="ZF11" t="n">
        <v/>
      </c>
      <c r="ZG11" t="n">
        <v/>
      </c>
      <c r="ZH11" t="n">
        <v/>
      </c>
      <c r="ZI11" t="n">
        <v/>
      </c>
      <c r="ZJ11" t="n">
        <v/>
      </c>
      <c r="ZK11" t="n">
        <v/>
      </c>
      <c r="ZL11" t="n">
        <v/>
      </c>
      <c r="ZM11" t="n">
        <v/>
      </c>
      <c r="ZN11" t="n">
        <v/>
      </c>
      <c r="ZO11" t="n">
        <v/>
      </c>
      <c r="ZP11" t="n">
        <v/>
      </c>
      <c r="ZQ11" t="n">
        <v>80</v>
      </c>
      <c r="ZR11" t="n">
        <v/>
      </c>
      <c r="ZS11" t="n">
        <v/>
      </c>
      <c r="ZT11" t="n">
        <v/>
      </c>
      <c r="ZU11" t="n">
        <v/>
      </c>
      <c r="ZV11" t="n">
        <v/>
      </c>
      <c r="ZW11" t="n">
        <v/>
      </c>
      <c r="ZX11" t="n">
        <v/>
      </c>
      <c r="ZY11" t="n">
        <v/>
      </c>
      <c r="ZZ11" t="n">
        <v/>
      </c>
      <c r="AAA11" t="n">
        <v/>
      </c>
      <c r="AAB11" t="n">
        <v/>
      </c>
      <c r="AAC11" t="n">
        <v/>
      </c>
      <c r="AAD11" t="n">
        <v/>
      </c>
      <c r="AAE11" t="n">
        <v/>
      </c>
      <c r="AAF11" t="n">
        <v/>
      </c>
      <c r="AAG11" t="inlineStr">
        <is>
          <t>Pakan kering (misal: konsentrat, silase, pelet)</t>
        </is>
      </c>
      <c r="AAH11" t="n">
        <v/>
      </c>
      <c r="AAI11" t="n">
        <v/>
      </c>
      <c r="AAJ11" t="n">
        <v/>
      </c>
      <c r="AAK11" t="n">
        <v/>
      </c>
      <c r="AAL11" t="inlineStr">
        <is>
          <t>Ya</t>
        </is>
      </c>
      <c r="AAM11" t="inlineStr">
        <is>
          <t>Cair</t>
        </is>
      </c>
      <c r="AAN11" t="n">
        <v>0</v>
      </c>
      <c r="AAO11" t="n">
        <v>1</v>
      </c>
      <c r="AAP11" t="n">
        <v>2</v>
      </c>
      <c r="AAQ11" t="n">
        <v/>
      </c>
      <c r="AAR11" t="inlineStr">
        <is>
          <t>Ya</t>
        </is>
      </c>
      <c r="AAS11" t="inlineStr">
        <is>
          <t>Mengetahui</t>
        </is>
      </c>
      <c r="AAT11" t="inlineStr">
        <is>
          <t>Digunakan untuk pupuk di lahan pertanian sendiri</t>
        </is>
      </c>
      <c r="AAU11" t="n">
        <v>1</v>
      </c>
      <c r="AAV11" t="n">
        <v>0</v>
      </c>
      <c r="AAW11" t="n">
        <v>0</v>
      </c>
      <c r="AAX11" t="n">
        <v>0</v>
      </c>
      <c r="AAY11" t="n">
        <v>0</v>
      </c>
      <c r="AAZ11" t="n">
        <v>0</v>
      </c>
      <c r="ABA11" t="n">
        <v>0</v>
      </c>
      <c r="ABB11" t="inlineStr">
        <is>
          <t>Pupuk cair untuk tanaman Lainnya</t>
        </is>
      </c>
      <c r="ABC11" t="n">
        <v>1</v>
      </c>
      <c r="ABD11" t="n">
        <v>0</v>
      </c>
      <c r="ABE11" t="n">
        <v>0</v>
      </c>
      <c r="ABF11" t="n">
        <v>0</v>
      </c>
      <c r="ABG11" t="n">
        <v>1</v>
      </c>
      <c r="ABH11" t="inlineStr">
        <is>
          <t>Campuran Pakan Ikan</t>
        </is>
      </c>
      <c r="ABI11" t="n">
        <v/>
      </c>
      <c r="ABJ11" t="n">
        <v/>
      </c>
      <c r="ABK11" t="n">
        <v/>
      </c>
      <c r="ABL11" t="n">
        <v/>
      </c>
      <c r="ABM11" t="n">
        <v/>
      </c>
      <c r="ABN11" t="n">
        <v/>
      </c>
      <c r="ABO11" t="n">
        <v/>
      </c>
      <c r="ABP11" t="n">
        <v/>
      </c>
      <c r="ABQ11" t="inlineStr">
        <is>
          <t>Sayuran/Hortikultura</t>
        </is>
      </c>
      <c r="ABR11" t="inlineStr">
        <is>
          <t>Jarang (1 bulan sekali)</t>
        </is>
      </c>
      <c r="ABS11" t="n">
        <v>800</v>
      </c>
      <c r="ABT11" t="n">
        <v/>
      </c>
      <c r="ABU11" t="n">
        <v>20</v>
      </c>
      <c r="ABV11" t="n">
        <v>0</v>
      </c>
      <c r="ABW11" t="inlineStr">
        <is>
          <t>Lainnya</t>
        </is>
      </c>
      <c r="ABX11" t="inlineStr">
        <is>
          <t>daun-daun yang kering</t>
        </is>
      </c>
      <c r="ABY11" t="n">
        <v>0</v>
      </c>
      <c r="ABZ11" t="n">
        <v>0</v>
      </c>
      <c r="ACA11" t="n">
        <v>0</v>
      </c>
      <c r="ACB11" t="n">
        <v>0</v>
      </c>
      <c r="ACC11" t="n">
        <v>0</v>
      </c>
      <c r="ACD11" t="n">
        <v>0</v>
      </c>
      <c r="ACE11" t="inlineStr">
        <is>
          <t>Ya</t>
        </is>
      </c>
      <c r="ACF11" t="inlineStr">
        <is>
          <t>Cukup meningkat</t>
        </is>
      </c>
      <c r="ACG11" t="inlineStr">
        <is>
          <t>Cukup meningkat</t>
        </is>
      </c>
      <c r="ACH11" t="inlineStr">
        <is>
          <t>Cukup meningkat</t>
        </is>
      </c>
      <c r="ACI11" t="n">
        <v/>
      </c>
      <c r="ACJ11" t="n">
        <v/>
      </c>
      <c r="ACK11" t="n">
        <v/>
      </c>
      <c r="ACL11" t="n">
        <v/>
      </c>
      <c r="ACM11" t="n">
        <v/>
      </c>
      <c r="ACN11" t="n">
        <v/>
      </c>
      <c r="ACO11" t="n">
        <v/>
      </c>
      <c r="ACP11" t="n">
        <v/>
      </c>
      <c r="ACQ11" t="n">
        <v/>
      </c>
      <c r="ACR11" t="n">
        <v/>
      </c>
      <c r="ACS11" t="n">
        <v/>
      </c>
      <c r="ACT11" t="inlineStr">
        <is>
          <t>Tidak Ada</t>
        </is>
      </c>
      <c r="ACU11" t="inlineStr">
        <is>
          <t>Manfaat besar dan membantu kehidupan sehari-hari</t>
        </is>
      </c>
      <c r="ACV11" t="inlineStr">
        <is>
          <t>Berkurang</t>
        </is>
      </c>
      <c r="ACW11" t="inlineStr">
        <is>
          <t>Anggota keluarga - Perempuan dewasa</t>
        </is>
      </c>
      <c r="ACX11" t="inlineStr">
        <is>
          <t>Setuju</t>
        </is>
      </c>
      <c r="ACY11" t="inlineStr">
        <is>
          <t>Anggota keluarga - Laki-laki dewasa Anggota keluarga - Perempuan dewasa Anggota keluarga - Anak-anak</t>
        </is>
      </c>
      <c r="ACZ11" t="n">
        <v>1</v>
      </c>
      <c r="ADA11" t="n">
        <v>1</v>
      </c>
      <c r="ADB11" t="n">
        <v>1</v>
      </c>
      <c r="ADC11" t="n">
        <v>0</v>
      </c>
      <c r="ADD11" t="inlineStr">
        <is>
          <t>Sangat puas</t>
        </is>
      </c>
      <c r="ADE11" t="inlineStr">
        <is>
          <t>Puas</t>
        </is>
      </c>
      <c r="ADF11" t="inlineStr">
        <is>
          <t>Sangat puas</t>
        </is>
      </c>
      <c r="ADG11" t="inlineStr">
        <is>
          <t>Cukup puas</t>
        </is>
      </c>
      <c r="ADH11" t="inlineStr">
        <is>
          <t>Tidak</t>
        </is>
      </c>
      <c r="ADI11" t="n">
        <v/>
      </c>
      <c r="ADJ11" t="inlineStr">
        <is>
          <t>Sangat puas</t>
        </is>
      </c>
      <c r="ADK11" t="n">
        <v/>
      </c>
      <c r="ADL11" t="n">
        <v/>
      </c>
      <c r="ADM11" t="n">
        <v/>
      </c>
      <c r="ADN11" t="n">
        <v/>
      </c>
      <c r="ADO11" t="n">
        <v/>
      </c>
      <c r="ADP11" t="n">
        <v/>
      </c>
      <c r="ADQ11" t="n">
        <v/>
      </c>
      <c r="ADR11" t="n">
        <v/>
      </c>
      <c r="ADS11" t="n">
        <v/>
      </c>
      <c r="ADT11" t="n">
        <v/>
      </c>
      <c r="ADU11" t="inlineStr">
        <is>
          <t>Menghubungi CPO atau pendamping Memperbaiki sendiri</t>
        </is>
      </c>
      <c r="ADV11" t="n">
        <v>0</v>
      </c>
      <c r="ADW11" t="n">
        <v>0</v>
      </c>
      <c r="ADX11" t="n">
        <v>0</v>
      </c>
      <c r="ADY11" t="n">
        <v>0</v>
      </c>
      <c r="ADZ11" t="n">
        <v>1</v>
      </c>
      <c r="AEA11" t="n">
        <v>1</v>
      </c>
      <c r="AEB11" t="n">
        <v>0</v>
      </c>
      <c r="AEC11" t="n">
        <v>0</v>
      </c>
      <c r="AED11" t="inlineStr">
        <is>
          <t>Tidak Ada</t>
        </is>
      </c>
      <c r="AEE11" t="inlineStr">
        <is>
          <t>Laki-laki dewasa</t>
        </is>
      </c>
      <c r="AEF11" t="n">
        <v/>
      </c>
      <c r="AEG11" t="inlineStr">
        <is>
          <t>Menelepon atau WA langsung</t>
        </is>
      </c>
      <c r="AEH11" t="n">
        <v/>
      </c>
      <c r="AEI11" t="inlineStr">
        <is>
          <t>Kalau bisa tingkatkan lagi biogas ini, agar tetap dapat digunakan, karena sangat membantu dalam kegiatan rumah tangga</t>
        </is>
      </c>
      <c r="AEJ11" t="inlineStr">
        <is>
          <t>Kadang-kadang</t>
        </is>
      </c>
      <c r="AEK11" t="inlineStr">
        <is>
          <t>Pengurangan pengeluaran rumah tangga (bahan bakar minyak, pupuk, dll.) Peningkatan kebersihan kandang ternak Pemanfaatan bio-slurry sebagai pupuk</t>
        </is>
      </c>
      <c r="AEL11" t="n">
        <v>1</v>
      </c>
      <c r="AEM11" t="n">
        <v>0</v>
      </c>
      <c r="AEN11" t="n">
        <v>0</v>
      </c>
      <c r="AEO11" t="n">
        <v>0</v>
      </c>
      <c r="AEP11" t="n">
        <v>0</v>
      </c>
      <c r="AEQ11" t="n">
        <v>0</v>
      </c>
      <c r="AER11" t="n">
        <v>1</v>
      </c>
      <c r="AES11" t="n">
        <v>1</v>
      </c>
      <c r="AET11" t="n">
        <v>0</v>
      </c>
      <c r="AEU11" t="n">
        <v>0</v>
      </c>
      <c r="AEV11" t="n">
        <v>0</v>
      </c>
      <c r="AEW11" t="n">
        <v>0</v>
      </c>
      <c r="AEX11" t="n">
        <v/>
      </c>
      <c r="AEY11" t="inlineStr">
        <is>
          <t>Mendukung lingkungan</t>
        </is>
      </c>
      <c r="AEZ11" t="n">
        <v/>
      </c>
      <c r="AFA11" t="inlineStr">
        <is>
          <t>Yayasan Rumah Energi (YRE)</t>
        </is>
      </c>
      <c r="AFB11" t="n">
        <v/>
      </c>
      <c r="AFC11" t="inlineStr">
        <is>
          <t>PEMEKAR H. JANGGAKADU-7_25_48.jpg</t>
        </is>
      </c>
      <c r="AFD11" t="inlineStr">
        <is>
          <t>https://kf.kobotoolbox.org/api/v2/assets/avstPQqLr3Ab3ZdcVTXZ6f/data/673489834/attachments/att6FWvjH7SmNA4o4h2JFoji/</t>
        </is>
      </c>
      <c r="AFE11" t="inlineStr">
        <is>
          <t>PEMEKAR H. JANGGAKADU (1)-7_25_56.jpg</t>
        </is>
      </c>
      <c r="AFF11" t="inlineStr">
        <is>
          <t>https://kf.kobotoolbox.org/api/v2/assets/avstPQqLr3Ab3ZdcVTXZ6f/data/673489834/attachments/attsoRWSWhM5ux7wAt5yHGG9/</t>
        </is>
      </c>
      <c r="AFG11" t="inlineStr">
        <is>
          <t>Siti Suryani/Elvianto Hamanai</t>
        </is>
      </c>
      <c r="AFH11" t="n">
        <v/>
      </c>
      <c r="AFI11" t="n">
        <v/>
      </c>
    </row>
    <row r="12">
      <c r="A12" s="93" t="n">
        <v>46069</v>
      </c>
      <c r="B12" s="93" t="n">
        <v>46069</v>
      </c>
      <c r="C12" t="inlineStr">
        <is>
          <t>siti suryani/julian diki</t>
        </is>
      </c>
      <c r="D12" t="inlineStr">
        <is>
          <t>maria bunga/sapu simon</t>
        </is>
      </c>
      <c r="E12" t="n">
        <v>85339208915</v>
      </c>
      <c r="F12" t="inlineStr">
        <is>
          <t>-9.662341 120.249598</t>
        </is>
      </c>
      <c r="G12" t="n">
        <v>-9.662341</v>
      </c>
      <c r="H12" t="n">
        <v>120.249598</v>
      </c>
      <c r="I12" t="n">
        <v>0</v>
      </c>
      <c r="J12" t="n">
        <v>0</v>
      </c>
      <c r="K12" t="inlineStr">
        <is>
          <t>-9.662341,  120.249598</t>
        </is>
      </c>
      <c r="L12" t="inlineStr">
        <is>
          <t>-9.662503 120.249779</t>
        </is>
      </c>
      <c r="M12" t="n">
        <v>-9.662502999999999</v>
      </c>
      <c r="N12" t="n">
        <v>120.249779</v>
      </c>
      <c r="O12" t="n">
        <v>0</v>
      </c>
      <c r="P12" t="n">
        <v>0</v>
      </c>
      <c r="Q12" t="inlineStr">
        <is>
          <t>Lat -9.662503° Long 120.249779°</t>
        </is>
      </c>
      <c r="R12" t="inlineStr">
        <is>
          <t>NTT</t>
        </is>
      </c>
      <c r="S12" t="n">
        <v>0</v>
      </c>
      <c r="T12" t="n">
        <v>0</v>
      </c>
      <c r="U12" t="n">
        <v>0</v>
      </c>
      <c r="V12" t="n">
        <v>0</v>
      </c>
      <c r="W12" t="n">
        <v>0</v>
      </c>
      <c r="X12" t="n">
        <v>0</v>
      </c>
      <c r="Y12" t="n">
        <v>0</v>
      </c>
      <c r="Z12" t="n">
        <v>0</v>
      </c>
      <c r="AA12" t="n">
        <v>1</v>
      </c>
      <c r="AB12" t="n">
        <v>0</v>
      </c>
      <c r="AC12" t="inlineStr">
        <is>
          <t>SUMBA TIMUR</t>
        </is>
      </c>
      <c r="AD12" t="inlineStr">
        <is>
          <t>KOTA WAINGAPU</t>
        </is>
      </c>
      <c r="AE12" t="inlineStr">
        <is>
          <t>KAMBAJAWA</t>
        </is>
      </c>
      <c r="AF12" t="inlineStr">
        <is>
          <t>RUMAH HIJAU ORGANIK MASON GROUP</t>
        </is>
      </c>
      <c r="AG12" t="inlineStr">
        <is>
          <t>ROP0022</t>
        </is>
      </c>
      <c r="AH12" t="n">
        <v>9</v>
      </c>
      <c r="AI12" t="inlineStr">
        <is>
          <t>VPA2</t>
        </is>
      </c>
      <c r="AJ12" t="inlineStr">
        <is>
          <t>Tidak aktif</t>
        </is>
      </c>
      <c r="AK12" t="n">
        <v>59</v>
      </c>
      <c r="AL12" t="inlineStr">
        <is>
          <t>Perempuan</t>
        </is>
      </c>
      <c r="AM12" t="inlineStr">
        <is>
          <t>Sudah menikah</t>
        </is>
      </c>
      <c r="AN12" t="inlineStr">
        <is>
          <t>Diploma/S1/Sederajat</t>
        </is>
      </c>
      <c r="AO12" t="inlineStr">
        <is>
          <t>Lainnya</t>
        </is>
      </c>
      <c r="AP12" t="n">
        <v>0</v>
      </c>
      <c r="AQ12" t="n">
        <v>0</v>
      </c>
      <c r="AR12" t="n">
        <v>0</v>
      </c>
      <c r="AS12" t="n">
        <v>0</v>
      </c>
      <c r="AT12" t="n">
        <v>0</v>
      </c>
      <c r="AU12" t="n">
        <v>0</v>
      </c>
      <c r="AV12" t="n">
        <v>1</v>
      </c>
      <c r="AW12" t="n">
        <v>0</v>
      </c>
      <c r="AX12" t="inlineStr">
        <is>
          <t>Pensiunan Guru</t>
        </is>
      </c>
      <c r="AY12" t="inlineStr">
        <is>
          <t>Peternak Wiraswasta</t>
        </is>
      </c>
      <c r="AZ12" t="n">
        <v>0</v>
      </c>
      <c r="BA12" t="n">
        <v>1</v>
      </c>
      <c r="BB12" t="n">
        <v>0</v>
      </c>
      <c r="BC12" t="n">
        <v>1</v>
      </c>
      <c r="BD12" t="n">
        <v>0</v>
      </c>
      <c r="BE12" t="n">
        <v>0</v>
      </c>
      <c r="BF12" t="n">
        <v>0</v>
      </c>
      <c r="BG12" t="n">
        <v>0</v>
      </c>
      <c r="BH12" t="n">
        <v/>
      </c>
      <c r="BI12" t="inlineStr">
        <is>
          <t>&gt;Rp3.500.000</t>
        </is>
      </c>
      <c r="BJ12" t="n">
        <v>1</v>
      </c>
      <c r="BK12" t="n">
        <v>0</v>
      </c>
      <c r="BL12" t="n">
        <v>0</v>
      </c>
      <c r="BM12" t="n">
        <v>2</v>
      </c>
      <c r="BN12" t="inlineStr">
        <is>
          <t>Milik sendiri</t>
        </is>
      </c>
      <c r="BO12" t="inlineStr">
        <is>
          <t>Permanen (dinding bata dan semen)</t>
        </is>
      </c>
      <c r="BP12" t="n">
        <v>1</v>
      </c>
      <c r="BQ12" t="n">
        <v>0</v>
      </c>
      <c r="BR12" t="n">
        <v>0</v>
      </c>
      <c r="BS12" t="n">
        <v>0</v>
      </c>
      <c r="BT12" t="n">
        <v>0</v>
      </c>
      <c r="BU12" t="n">
        <v/>
      </c>
      <c r="BV12" t="inlineStr">
        <is>
          <t>Keramik/ubin</t>
        </is>
      </c>
      <c r="BW12" t="n">
        <v>0</v>
      </c>
      <c r="BX12" t="n">
        <v>0</v>
      </c>
      <c r="BY12" t="n">
        <v>1</v>
      </c>
      <c r="BZ12" t="n">
        <v>0</v>
      </c>
      <c r="CA12" t="n">
        <v>0</v>
      </c>
      <c r="CB12" t="n">
        <v/>
      </c>
      <c r="CC12" t="inlineStr">
        <is>
          <t>Seng</t>
        </is>
      </c>
      <c r="CD12" t="n">
        <v>0</v>
      </c>
      <c r="CE12" t="n">
        <v>0</v>
      </c>
      <c r="CF12" t="n">
        <v>0</v>
      </c>
      <c r="CG12" t="n">
        <v>0</v>
      </c>
      <c r="CH12" t="n">
        <v>1</v>
      </c>
      <c r="CI12" t="n">
        <v>0</v>
      </c>
      <c r="CJ12" t="n">
        <v>0</v>
      </c>
      <c r="CK12" t="n">
        <v/>
      </c>
      <c r="CL12" t="inlineStr">
        <is>
          <t>Ya</t>
        </is>
      </c>
      <c r="CM12" t="n">
        <v>2017</v>
      </c>
      <c r="CN12" t="inlineStr">
        <is>
          <t>Fixed-Dome (Kubah Tetap)</t>
        </is>
      </c>
      <c r="CO12" t="inlineStr">
        <is>
          <t>6 m³ (4-5 ekor sapi, ±5 jam memasak/hari, ±50 kg</t>
        </is>
      </c>
      <c r="CP12" t="inlineStr">
        <is>
          <t>Anggota keluarga - laki-laki</t>
        </is>
      </c>
      <c r="CQ12" t="n">
        <v>0</v>
      </c>
      <c r="CR12" t="n">
        <v>0</v>
      </c>
      <c r="CS12" t="n">
        <v>0</v>
      </c>
      <c r="CT12" t="n">
        <v>0</v>
      </c>
      <c r="CU12" t="n">
        <v>1</v>
      </c>
      <c r="CV12" t="n">
        <v>0</v>
      </c>
      <c r="CW12" t="n">
        <v>0</v>
      </c>
      <c r="CX12" t="n">
        <v>0</v>
      </c>
      <c r="CY12" t="inlineStr">
        <is>
          <t>Anggota keluarga - laki-laki Anggota keluarga - perempuan dewasa</t>
        </is>
      </c>
      <c r="CZ12" t="n">
        <v>1</v>
      </c>
      <c r="DA12" t="n">
        <v>1</v>
      </c>
      <c r="DB12" t="n">
        <v>0</v>
      </c>
      <c r="DC12" t="n">
        <v/>
      </c>
      <c r="DD12" t="inlineStr">
        <is>
          <t>Anggota keluarga - laki-laki Anggota keluarga - perempuan dewasa</t>
        </is>
      </c>
      <c r="DE12" t="n">
        <v>1</v>
      </c>
      <c r="DF12" t="n">
        <v>1</v>
      </c>
      <c r="DG12" t="n">
        <v>0</v>
      </c>
      <c r="DH12" t="n">
        <v>0</v>
      </c>
      <c r="DI12" t="n">
        <v/>
      </c>
      <c r="DJ12" t="inlineStr">
        <is>
          <t>Anggota keluarga - laki-laki Anggota keluarga - perempuan dewasa CPO atau pendamping</t>
        </is>
      </c>
      <c r="DK12" t="n">
        <v>1</v>
      </c>
      <c r="DL12" t="n">
        <v>1</v>
      </c>
      <c r="DM12" t="n">
        <v>1</v>
      </c>
      <c r="DN12" t="n">
        <v>0</v>
      </c>
      <c r="DO12" t="n">
        <v/>
      </c>
      <c r="DP12" t="inlineStr">
        <is>
          <t>Tidak berfungsi sama sekali</t>
        </is>
      </c>
      <c r="DQ12" t="inlineStr">
        <is>
          <t>&gt;1 tahun yang lalu</t>
        </is>
      </c>
      <c r="DR12" t="inlineStr">
        <is>
          <t>Tidak ada ternak</t>
        </is>
      </c>
      <c r="DS12" t="n">
        <v/>
      </c>
      <c r="DT12" t="n">
        <v/>
      </c>
      <c r="DU12" t="n">
        <v/>
      </c>
      <c r="DV12" t="n">
        <v/>
      </c>
      <c r="DW12" t="n">
        <v/>
      </c>
      <c r="DX12" t="n">
        <v/>
      </c>
      <c r="DY12" t="n">
        <v/>
      </c>
      <c r="DZ12" t="n">
        <v/>
      </c>
      <c r="EA12" t="n">
        <v/>
      </c>
      <c r="EB12" t="n">
        <v/>
      </c>
      <c r="EC12" t="n">
        <v/>
      </c>
      <c r="ED12" t="n">
        <v/>
      </c>
      <c r="EE12" t="n">
        <v/>
      </c>
      <c r="EF12" t="n">
        <v/>
      </c>
      <c r="EG12" t="n">
        <v/>
      </c>
      <c r="EH12" t="n">
        <v/>
      </c>
      <c r="EI12" t="inlineStr">
        <is>
          <t>Tidak ada masalah</t>
        </is>
      </c>
      <c r="EJ12" t="n">
        <v>0</v>
      </c>
      <c r="EK12" t="n">
        <v>0</v>
      </c>
      <c r="EL12" t="n">
        <v>0</v>
      </c>
      <c r="EM12" t="n">
        <v>1</v>
      </c>
      <c r="EN12" t="n">
        <v>0</v>
      </c>
      <c r="EO12" t="n">
        <v/>
      </c>
      <c r="EP12" t="inlineStr">
        <is>
          <t>Ya, sangat jelas dan mudah diikuti</t>
        </is>
      </c>
      <c r="EQ12" t="inlineStr">
        <is>
          <t>Bukan pelatihan</t>
        </is>
      </c>
      <c r="ER12" t="inlineStr">
        <is>
          <t>CPO atau pendamping</t>
        </is>
      </c>
      <c r="ES12" t="n">
        <v>1</v>
      </c>
      <c r="ET12" t="n">
        <v>0</v>
      </c>
      <c r="EU12" t="n">
        <v>0</v>
      </c>
      <c r="EV12" t="n">
        <v>0</v>
      </c>
      <c r="EW12" t="n">
        <v/>
      </c>
      <c r="EX12" t="inlineStr">
        <is>
          <t>Anggota keluarga - Laki-laki Anggota keluarga - Perempuan dewasa</t>
        </is>
      </c>
      <c r="EY12" t="n">
        <v>1</v>
      </c>
      <c r="EZ12" t="n">
        <v>1</v>
      </c>
      <c r="FA12" t="n">
        <v>0</v>
      </c>
      <c r="FB12" t="n">
        <v/>
      </c>
      <c r="FC12" t="inlineStr">
        <is>
          <t>Jarang sekali</t>
        </is>
      </c>
      <c r="FD12" t="n">
        <v/>
      </c>
      <c r="FE12" t="inlineStr">
        <is>
          <t>Tidak mengetahui</t>
        </is>
      </c>
      <c r="FF12" t="inlineStr">
        <is>
          <t>Tidak pernah</t>
        </is>
      </c>
      <c r="FG12" t="inlineStr">
        <is>
          <t>Mengetahui</t>
        </is>
      </c>
      <c r="FH12" t="inlineStr">
        <is>
          <t>Sering (setiap minggu)</t>
        </is>
      </c>
      <c r="FI12" t="inlineStr">
        <is>
          <t>Mengetahui</t>
        </is>
      </c>
      <c r="FJ12" t="inlineStr">
        <is>
          <t>Selalu (setiap hari)</t>
        </is>
      </c>
      <c r="FK12" t="inlineStr">
        <is>
          <t>Mengetahui</t>
        </is>
      </c>
      <c r="FL12" t="inlineStr">
        <is>
          <t>Jarang (setiap bulan atau lebih)</t>
        </is>
      </c>
      <c r="FM12" t="inlineStr">
        <is>
          <t>Mengetahui</t>
        </is>
      </c>
      <c r="FN12" t="inlineStr">
        <is>
          <t>Jarang (setiap bulan atau lebih)</t>
        </is>
      </c>
      <c r="FO12" t="inlineStr">
        <is>
          <t>Mengetahui</t>
        </is>
      </c>
      <c r="FP12" t="inlineStr">
        <is>
          <t>Jarang (setiap bulan atau lebih)</t>
        </is>
      </c>
      <c r="FQ12" t="inlineStr">
        <is>
          <t>Mengetahui</t>
        </is>
      </c>
      <c r="FR12" t="inlineStr">
        <is>
          <t>Ya</t>
        </is>
      </c>
      <c r="FS12" t="inlineStr">
        <is>
          <t>Mengetahui</t>
        </is>
      </c>
      <c r="FT12" t="inlineStr">
        <is>
          <t>Ya, selalu</t>
        </is>
      </c>
      <c r="FU12" t="inlineStr">
        <is>
          <t>Laki-laki dewasa Perempuan dewasa</t>
        </is>
      </c>
      <c r="FV12" t="n">
        <v>1</v>
      </c>
      <c r="FW12" t="n">
        <v>1</v>
      </c>
      <c r="FX12" t="n">
        <v>0</v>
      </c>
      <c r="FY12" t="n">
        <v>0</v>
      </c>
      <c r="FZ12" t="inlineStr">
        <is>
          <t>Cukup memahami</t>
        </is>
      </c>
      <c r="GA12" t="inlineStr">
        <is>
          <t>CPO</t>
        </is>
      </c>
      <c r="GB12" t="n">
        <v>1</v>
      </c>
      <c r="GC12" t="n">
        <v>0</v>
      </c>
      <c r="GD12" t="n">
        <v>0</v>
      </c>
      <c r="GE12" t="n">
        <v>0</v>
      </c>
      <c r="GF12" t="n">
        <v/>
      </c>
      <c r="GG12" t="inlineStr">
        <is>
          <t>Kadang-kadang</t>
        </is>
      </c>
      <c r="GH12" t="inlineStr">
        <is>
          <t>Ya</t>
        </is>
      </c>
      <c r="GI12" t="inlineStr">
        <is>
          <t>Tetangga</t>
        </is>
      </c>
      <c r="GJ12" t="n">
        <v>1</v>
      </c>
      <c r="GK12" t="n">
        <v>0</v>
      </c>
      <c r="GL12" t="n">
        <v>0</v>
      </c>
      <c r="GM12" t="n">
        <v>0</v>
      </c>
      <c r="GN12" t="n">
        <v/>
      </c>
      <c r="GO12" t="n">
        <v>6</v>
      </c>
      <c r="GP12" t="inlineStr">
        <is>
          <t>Sebagian</t>
        </is>
      </c>
      <c r="GQ12" t="inlineStr">
        <is>
          <t>Kayu bakar Minyak tanah</t>
        </is>
      </c>
      <c r="GR12" t="n">
        <v>0</v>
      </c>
      <c r="GS12" t="n">
        <v>1</v>
      </c>
      <c r="GT12" t="n">
        <v>1</v>
      </c>
      <c r="GU12" t="n">
        <v>0</v>
      </c>
      <c r="GV12" t="n">
        <v>0</v>
      </c>
      <c r="GW12" t="n">
        <v>0</v>
      </c>
      <c r="GX12" t="n">
        <v>0</v>
      </c>
      <c r="GY12" t="n">
        <v/>
      </c>
      <c r="GZ12" t="inlineStr">
        <is>
          <t>Ya</t>
        </is>
      </c>
      <c r="HA12" t="n">
        <v/>
      </c>
      <c r="HB12" t="n">
        <v/>
      </c>
      <c r="HC12" t="n">
        <v/>
      </c>
      <c r="HD12" t="n">
        <v/>
      </c>
      <c r="HE12" t="n">
        <v/>
      </c>
      <c r="HF12" t="n">
        <v/>
      </c>
      <c r="HG12" t="n">
        <v/>
      </c>
      <c r="HH12" t="n">
        <v/>
      </c>
      <c r="HI12" t="n">
        <v/>
      </c>
      <c r="HJ12" t="n">
        <v/>
      </c>
      <c r="HK12" t="n">
        <v/>
      </c>
      <c r="HL12" t="n">
        <v/>
      </c>
      <c r="HM12" t="n">
        <v/>
      </c>
      <c r="HN12" t="n">
        <v/>
      </c>
      <c r="HO12" t="n">
        <v/>
      </c>
      <c r="HP12" t="n">
        <v/>
      </c>
      <c r="HQ12" t="n">
        <v/>
      </c>
      <c r="HR12" t="n">
        <v/>
      </c>
      <c r="HS12" t="n">
        <v/>
      </c>
      <c r="HT12" t="n">
        <v/>
      </c>
      <c r="HU12" t="n">
        <v/>
      </c>
      <c r="HV12" t="n">
        <v/>
      </c>
      <c r="HW12" t="n">
        <v/>
      </c>
      <c r="HX12" t="n">
        <v/>
      </c>
      <c r="HY12" t="n">
        <v>200</v>
      </c>
      <c r="HZ12" t="n">
        <v>500000</v>
      </c>
      <c r="IA12" t="n">
        <v/>
      </c>
      <c r="IB12" t="n">
        <v/>
      </c>
      <c r="IC12" t="n">
        <v/>
      </c>
      <c r="ID12" t="n">
        <v/>
      </c>
      <c r="IE12" t="n">
        <v/>
      </c>
      <c r="IF12" t="n">
        <v/>
      </c>
      <c r="IG12" t="n">
        <v/>
      </c>
      <c r="IH12" t="n">
        <v/>
      </c>
      <c r="II12" t="n">
        <v>10</v>
      </c>
      <c r="IJ12" t="n">
        <v>40000</v>
      </c>
      <c r="IK12" t="inlineStr">
        <is>
          <t>50-65 kg</t>
        </is>
      </c>
      <c r="IL12" t="inlineStr">
        <is>
          <t>&lt;1 jam</t>
        </is>
      </c>
      <c r="IM12" t="inlineStr">
        <is>
          <t>Tidak</t>
        </is>
      </c>
      <c r="IN12" t="inlineStr">
        <is>
          <t>Tidak</t>
        </is>
      </c>
      <c r="IO12" t="inlineStr">
        <is>
          <t>Jauh lebih bersih</t>
        </is>
      </c>
      <c r="IP12" t="inlineStr">
        <is>
          <t>Lebih jarang (lebih sering tidak terpapar asap)</t>
        </is>
      </c>
      <c r="IQ12" t="inlineStr">
        <is>
          <t>Lebih sering</t>
        </is>
      </c>
      <c r="IR12" t="inlineStr">
        <is>
          <t>Laki-laki dewasa</t>
        </is>
      </c>
      <c r="IS12" t="n">
        <v>1</v>
      </c>
      <c r="IT12" t="n">
        <v>0</v>
      </c>
      <c r="IU12" t="n">
        <v>0</v>
      </c>
      <c r="IV12" t="inlineStr">
        <is>
          <t>Laki-laki dewasa</t>
        </is>
      </c>
      <c r="IW12" t="n">
        <v>1</v>
      </c>
      <c r="IX12" t="n">
        <v>0</v>
      </c>
      <c r="IY12" t="n">
        <v>0</v>
      </c>
      <c r="IZ12" t="inlineStr">
        <is>
          <t>Lebih jarang (lebih sering tidak terkena)</t>
        </is>
      </c>
      <c r="JA12" t="inlineStr">
        <is>
          <t>Perempuan dewasa</t>
        </is>
      </c>
      <c r="JB12" t="n">
        <v>0</v>
      </c>
      <c r="JC12" t="n">
        <v>1</v>
      </c>
      <c r="JD12" t="n">
        <v>0</v>
      </c>
      <c r="JE12" t="inlineStr">
        <is>
          <t>Perempuan dewasa</t>
        </is>
      </c>
      <c r="JF12" t="n">
        <v>0</v>
      </c>
      <c r="JG12" t="n">
        <v>1</v>
      </c>
      <c r="JH12" t="n">
        <v>0</v>
      </c>
      <c r="JI12" t="inlineStr">
        <is>
          <t>Tidak pernah</t>
        </is>
      </c>
      <c r="JJ12" t="n">
        <v/>
      </c>
      <c r="JK12" t="n">
        <v/>
      </c>
      <c r="JL12" t="n">
        <v/>
      </c>
      <c r="JM12" t="n">
        <v/>
      </c>
      <c r="JN12" t="n">
        <v/>
      </c>
      <c r="JO12" t="n">
        <v/>
      </c>
      <c r="JP12" t="n">
        <v/>
      </c>
      <c r="JQ12" t="n">
        <v/>
      </c>
      <c r="JR12" t="inlineStr">
        <is>
          <t>Tidak ada perubahan</t>
        </is>
      </c>
      <c r="JS12" t="inlineStr">
        <is>
          <t>Laki-laki dewasa</t>
        </is>
      </c>
      <c r="JT12" t="n">
        <v>1</v>
      </c>
      <c r="JU12" t="n">
        <v>0</v>
      </c>
      <c r="JV12" t="n">
        <v>0</v>
      </c>
      <c r="JW12" t="inlineStr">
        <is>
          <t>Perempuan dewasa</t>
        </is>
      </c>
      <c r="JX12" t="n">
        <v>0</v>
      </c>
      <c r="JY12" t="n">
        <v>1</v>
      </c>
      <c r="JZ12" t="n">
        <v>0</v>
      </c>
      <c r="KA12" t="inlineStr">
        <is>
          <t>Lebih jarang (lebih sering tidak terkena)</t>
        </is>
      </c>
      <c r="KB12" t="inlineStr">
        <is>
          <t>Perempuan dewasa</t>
        </is>
      </c>
      <c r="KC12" t="n">
        <v>0</v>
      </c>
      <c r="KD12" t="n">
        <v>1</v>
      </c>
      <c r="KE12" t="n">
        <v>0</v>
      </c>
      <c r="KF12" t="inlineStr">
        <is>
          <t>Perempuan dewasa</t>
        </is>
      </c>
      <c r="KG12" t="n">
        <v>0</v>
      </c>
      <c r="KH12" t="n">
        <v>1</v>
      </c>
      <c r="KI12" t="n">
        <v>0</v>
      </c>
      <c r="KJ12" t="inlineStr">
        <is>
          <t>Tidak pernah</t>
        </is>
      </c>
      <c r="KK12" t="n">
        <v/>
      </c>
      <c r="KL12" t="n">
        <v/>
      </c>
      <c r="KM12" t="n">
        <v/>
      </c>
      <c r="KN12" t="n">
        <v/>
      </c>
      <c r="KO12" t="n">
        <v/>
      </c>
      <c r="KP12" t="n">
        <v/>
      </c>
      <c r="KQ12" t="n">
        <v/>
      </c>
      <c r="KR12" t="n">
        <v/>
      </c>
      <c r="KS12" t="inlineStr">
        <is>
          <t>Cukup membaik</t>
        </is>
      </c>
      <c r="KT12" t="inlineStr">
        <is>
          <t>0-1 kali</t>
        </is>
      </c>
      <c r="KU12" t="inlineStr">
        <is>
          <t>0-1 kali</t>
        </is>
      </c>
      <c r="KV12" t="inlineStr">
        <is>
          <t>Laki-laki dewasa</t>
        </is>
      </c>
      <c r="KW12" t="n">
        <v>1</v>
      </c>
      <c r="KX12" t="n">
        <v>0</v>
      </c>
      <c r="KY12" t="n">
        <v>0</v>
      </c>
      <c r="KZ12" t="n">
        <v>0</v>
      </c>
      <c r="LA12" t="inlineStr">
        <is>
          <t>Cukup membaik</t>
        </is>
      </c>
      <c r="LB12" t="inlineStr">
        <is>
          <t>Jauh lebih baik</t>
        </is>
      </c>
      <c r="LC12" t="n">
        <v>0</v>
      </c>
      <c r="LD12" t="n">
        <v>4</v>
      </c>
      <c r="LE12" t="n">
        <v>14</v>
      </c>
      <c r="LF12" t="n">
        <v>0</v>
      </c>
      <c r="LG12" t="inlineStr">
        <is>
          <t>Ya</t>
        </is>
      </c>
      <c r="LH12" t="n">
        <v>40000</v>
      </c>
      <c r="LI12" t="n">
        <v/>
      </c>
      <c r="LJ12" t="inlineStr">
        <is>
          <t>Kebutuhan rumah tangga</t>
        </is>
      </c>
      <c r="LK12" t="n">
        <v>0</v>
      </c>
      <c r="LL12" t="n">
        <v>0</v>
      </c>
      <c r="LM12" t="n">
        <v>0</v>
      </c>
      <c r="LN12" t="n">
        <v>0</v>
      </c>
      <c r="LO12" t="n">
        <v>1</v>
      </c>
      <c r="LP12" t="n">
        <v>0</v>
      </c>
      <c r="LQ12" t="n">
        <v>0</v>
      </c>
      <c r="LR12" t="n">
        <v/>
      </c>
      <c r="LS12" t="n">
        <v>60</v>
      </c>
      <c r="LT12" t="n">
        <v>60</v>
      </c>
      <c r="LU12" t="n">
        <v>0</v>
      </c>
      <c r="LV12" t="n">
        <v>60</v>
      </c>
      <c r="LW12" t="n">
        <v>60</v>
      </c>
      <c r="LX12" t="n">
        <v>0</v>
      </c>
      <c r="LY12" t="n">
        <v>60</v>
      </c>
      <c r="LZ12" t="n">
        <v>60</v>
      </c>
      <c r="MA12" t="n">
        <v>0</v>
      </c>
      <c r="MB12" t="inlineStr">
        <is>
          <t>Ya</t>
        </is>
      </c>
      <c r="MC12" t="n">
        <v>360</v>
      </c>
      <c r="MD12" t="n">
        <v>300</v>
      </c>
      <c r="ME12" t="n">
        <v>0</v>
      </c>
      <c r="MF12" t="n">
        <v>0</v>
      </c>
      <c r="MG12" t="n">
        <v>0</v>
      </c>
      <c r="MH12" t="n">
        <v>0</v>
      </c>
      <c r="MI12" t="inlineStr">
        <is>
          <t>Istirahat Pendidikan diri sendiri</t>
        </is>
      </c>
      <c r="MJ12" t="n">
        <v>0</v>
      </c>
      <c r="MK12" t="n">
        <v>0</v>
      </c>
      <c r="ML12" t="n">
        <v>1</v>
      </c>
      <c r="MM12" t="n">
        <v>1</v>
      </c>
      <c r="MN12" t="n">
        <v>0</v>
      </c>
      <c r="MO12" t="n">
        <v>0</v>
      </c>
      <c r="MP12" t="n">
        <v/>
      </c>
      <c r="MQ12" t="n">
        <v/>
      </c>
      <c r="MR12" t="inlineStr">
        <is>
          <t>istirahat</t>
        </is>
      </c>
      <c r="MS12" t="n">
        <v/>
      </c>
      <c r="MT12" t="inlineStr">
        <is>
          <t>kumpul keluarga dan pendidikan untuk diri sendiri</t>
        </is>
      </c>
      <c r="MU12" t="inlineStr">
        <is>
          <t>Tidak</t>
        </is>
      </c>
      <c r="MV12" t="n">
        <v/>
      </c>
      <c r="MW12" t="n">
        <v/>
      </c>
      <c r="MX12" t="n">
        <v/>
      </c>
      <c r="MY12" t="n">
        <v/>
      </c>
      <c r="MZ12" t="n">
        <v/>
      </c>
      <c r="NA12" t="n">
        <v/>
      </c>
      <c r="NB12" t="n">
        <v/>
      </c>
      <c r="NC12" t="n">
        <v/>
      </c>
      <c r="ND12" t="n">
        <v/>
      </c>
      <c r="NE12" t="n">
        <v/>
      </c>
      <c r="NF12" t="n">
        <v/>
      </c>
      <c r="NG12" t="n">
        <v/>
      </c>
      <c r="NH12" t="n">
        <v/>
      </c>
      <c r="NI12" t="n">
        <v/>
      </c>
      <c r="NJ12" t="n">
        <v/>
      </c>
      <c r="NK12" t="n">
        <v/>
      </c>
      <c r="NL12" t="inlineStr">
        <is>
          <t>Ya</t>
        </is>
      </c>
      <c r="NM12" t="inlineStr">
        <is>
          <t>Kombinasi dana mandiri dan dana hibah</t>
        </is>
      </c>
      <c r="NN12" t="inlineStr">
        <is>
          <t>1.000.001-3.000.000</t>
        </is>
      </c>
      <c r="NO12" t="inlineStr">
        <is>
          <t>Yayasan Rumah Energi atau BIRU</t>
        </is>
      </c>
      <c r="NP12" t="n">
        <v/>
      </c>
      <c r="NQ12" t="n">
        <v/>
      </c>
      <c r="NR12" t="n">
        <v/>
      </c>
      <c r="NS12" t="n">
        <v/>
      </c>
      <c r="NT12" t="n">
        <v/>
      </c>
      <c r="NU12" t="n">
        <v/>
      </c>
      <c r="NV12" t="inlineStr">
        <is>
          <t>Anggota keluarga - Laki-laki dewasa</t>
        </is>
      </c>
      <c r="NW12" t="n">
        <v/>
      </c>
      <c r="NX12" t="inlineStr">
        <is>
          <t>Sama saja</t>
        </is>
      </c>
      <c r="NY12" t="n">
        <v>60</v>
      </c>
      <c r="NZ12" t="n">
        <v>60</v>
      </c>
      <c r="OA12" t="n">
        <v>0</v>
      </c>
      <c r="OB12" t="n">
        <v>20</v>
      </c>
      <c r="OC12" t="n">
        <v>20</v>
      </c>
      <c r="OD12" t="n">
        <v>0</v>
      </c>
      <c r="OE12" t="inlineStr">
        <is>
          <t>Lebih baik</t>
        </is>
      </c>
      <c r="OF12" t="inlineStr">
        <is>
          <t>Jauh lebih baik (beda waktu memasak lebih cepat setengah jam atau lebih, ATAU tidak lagi ada rasa/bau makanan yang berubah, ATAU alasan lainnya)</t>
        </is>
      </c>
      <c r="OG12" t="inlineStr">
        <is>
          <t>Ya</t>
        </is>
      </c>
      <c r="OH12" t="n">
        <v>0</v>
      </c>
      <c r="OI12" t="n">
        <v>0</v>
      </c>
      <c r="OJ12" t="n">
        <v>0</v>
      </c>
      <c r="OK12" t="n">
        <v>1</v>
      </c>
      <c r="OL12" t="n">
        <v>0</v>
      </c>
      <c r="OM12" t="n">
        <v>0</v>
      </c>
      <c r="ON12" t="n">
        <v>10</v>
      </c>
      <c r="OO12" t="n">
        <v>8</v>
      </c>
      <c r="OP12" t="inlineStr">
        <is>
          <t>Babi ternak Kuda Ayam Unggas lainnya</t>
        </is>
      </c>
      <c r="OQ12" t="n">
        <v>0</v>
      </c>
      <c r="OR12" t="n">
        <v>0</v>
      </c>
      <c r="OS12" t="n">
        <v>0</v>
      </c>
      <c r="OT12" t="n">
        <v>1</v>
      </c>
      <c r="OU12" t="n">
        <v>1</v>
      </c>
      <c r="OV12" t="n">
        <v>0</v>
      </c>
      <c r="OW12" t="n">
        <v>1</v>
      </c>
      <c r="OX12" t="n">
        <v>1</v>
      </c>
      <c r="OY12" t="n">
        <v>0</v>
      </c>
      <c r="OZ12" t="inlineStr">
        <is>
          <t>Babi ternak Ayam Unggas lainnya</t>
        </is>
      </c>
      <c r="PA12" t="n">
        <v>0</v>
      </c>
      <c r="PB12" t="n">
        <v>0</v>
      </c>
      <c r="PC12" t="n">
        <v>0</v>
      </c>
      <c r="PD12" t="n">
        <v>1</v>
      </c>
      <c r="PE12" t="n">
        <v>0</v>
      </c>
      <c r="PF12" t="n">
        <v>0</v>
      </c>
      <c r="PG12" t="n">
        <v>1</v>
      </c>
      <c r="PH12" t="n">
        <v>1</v>
      </c>
      <c r="PI12" t="n">
        <v>0</v>
      </c>
      <c r="PJ12" t="inlineStr">
        <is>
          <t>Babi ternak</t>
        </is>
      </c>
      <c r="PK12" t="n">
        <v>0</v>
      </c>
      <c r="PL12" t="n">
        <v>0</v>
      </c>
      <c r="PM12" t="n">
        <v>0</v>
      </c>
      <c r="PN12" t="n">
        <v>1</v>
      </c>
      <c r="PO12" t="n">
        <v>0</v>
      </c>
      <c r="PP12" t="n">
        <v>0</v>
      </c>
      <c r="PQ12" t="n">
        <v>0</v>
      </c>
      <c r="PR12" t="n">
        <v>0</v>
      </c>
      <c r="PS12" t="n">
        <v>0</v>
      </c>
      <c r="PT12" t="n">
        <v/>
      </c>
      <c r="PU12" t="n">
        <v/>
      </c>
      <c r="PV12" t="n">
        <v/>
      </c>
      <c r="PW12" t="n">
        <v/>
      </c>
      <c r="PX12" t="n">
        <v/>
      </c>
      <c r="PY12" t="n">
        <v/>
      </c>
      <c r="PZ12" t="n">
        <v/>
      </c>
      <c r="QA12" t="n">
        <v/>
      </c>
      <c r="QB12" t="n">
        <v/>
      </c>
      <c r="QC12" t="n">
        <v/>
      </c>
      <c r="QD12" t="n">
        <v/>
      </c>
      <c r="QE12" t="n">
        <v/>
      </c>
      <c r="QF12" t="n">
        <v/>
      </c>
      <c r="QG12" t="n">
        <v/>
      </c>
      <c r="QH12" t="n">
        <v/>
      </c>
      <c r="QI12" t="n">
        <v/>
      </c>
      <c r="QJ12" t="n">
        <v/>
      </c>
      <c r="QK12" t="n">
        <v/>
      </c>
      <c r="QL12" t="n">
        <v/>
      </c>
      <c r="QM12" t="n">
        <v/>
      </c>
      <c r="QN12" t="n">
        <v/>
      </c>
      <c r="QO12" t="n">
        <v/>
      </c>
      <c r="QP12" t="n">
        <v/>
      </c>
      <c r="QQ12" t="n">
        <v/>
      </c>
      <c r="QR12" t="n">
        <v/>
      </c>
      <c r="QS12" t="n">
        <v/>
      </c>
      <c r="QT12" t="n">
        <v/>
      </c>
      <c r="QU12" t="n">
        <v/>
      </c>
      <c r="QV12" t="inlineStr">
        <is>
          <t>1-Disebarkan ke lahan terbuka</t>
        </is>
      </c>
      <c r="QW12" t="n">
        <v>0</v>
      </c>
      <c r="QX12" t="n">
        <v>0</v>
      </c>
      <c r="QY12" t="n">
        <v>0</v>
      </c>
      <c r="QZ12" t="n">
        <v>0</v>
      </c>
      <c r="RA12" t="n">
        <v>0</v>
      </c>
      <c r="RB12" t="n">
        <v>1</v>
      </c>
      <c r="RC12" t="n">
        <v>0</v>
      </c>
      <c r="RD12" t="n">
        <v>0</v>
      </c>
      <c r="RE12" t="n">
        <v>0</v>
      </c>
      <c r="RF12" t="n">
        <v/>
      </c>
      <c r="RG12" t="inlineStr">
        <is>
          <t>1-Disebarkan ke lahan terbuka</t>
        </is>
      </c>
      <c r="RH12" t="n">
        <v>0</v>
      </c>
      <c r="RI12" t="n">
        <v>0</v>
      </c>
      <c r="RJ12" t="n">
        <v>0</v>
      </c>
      <c r="RK12" t="n">
        <v>0</v>
      </c>
      <c r="RL12" t="n">
        <v>0</v>
      </c>
      <c r="RM12" t="n">
        <v>1</v>
      </c>
      <c r="RN12" t="n">
        <v>0</v>
      </c>
      <c r="RO12" t="n">
        <v>0</v>
      </c>
      <c r="RP12" t="n">
        <v>0</v>
      </c>
      <c r="RQ12" t="n">
        <v/>
      </c>
      <c r="RR12" t="n">
        <v/>
      </c>
      <c r="RS12" t="n">
        <v/>
      </c>
      <c r="RT12" t="n">
        <v/>
      </c>
      <c r="RU12" t="n">
        <v/>
      </c>
      <c r="RV12" t="n">
        <v/>
      </c>
      <c r="RW12" t="n">
        <v/>
      </c>
      <c r="RX12" t="n">
        <v/>
      </c>
      <c r="RY12" t="n">
        <v/>
      </c>
      <c r="RZ12" t="n">
        <v/>
      </c>
      <c r="SA12" t="n">
        <v/>
      </c>
      <c r="SB12" t="n">
        <v/>
      </c>
      <c r="SC12" t="inlineStr">
        <is>
          <t>1-Disebarkan ke lahan terbuka</t>
        </is>
      </c>
      <c r="SD12" t="n">
        <v>0</v>
      </c>
      <c r="SE12" t="n">
        <v>0</v>
      </c>
      <c r="SF12" t="n">
        <v>0</v>
      </c>
      <c r="SG12" t="n">
        <v>0</v>
      </c>
      <c r="SH12" t="n">
        <v>0</v>
      </c>
      <c r="SI12" t="n">
        <v>1</v>
      </c>
      <c r="SJ12" t="n">
        <v>0</v>
      </c>
      <c r="SK12" t="n">
        <v>0</v>
      </c>
      <c r="SL12" t="n">
        <v>0</v>
      </c>
      <c r="SM12" t="n">
        <v/>
      </c>
      <c r="SN12" t="inlineStr">
        <is>
          <t>1-Disebarkan ke lahan terbuka</t>
        </is>
      </c>
      <c r="SO12" t="n">
        <v>0</v>
      </c>
      <c r="SP12" t="n">
        <v>0</v>
      </c>
      <c r="SQ12" t="n">
        <v>0</v>
      </c>
      <c r="SR12" t="n">
        <v>0</v>
      </c>
      <c r="SS12" t="n">
        <v>0</v>
      </c>
      <c r="ST12" t="n">
        <v>1</v>
      </c>
      <c r="SU12" t="n">
        <v>0</v>
      </c>
      <c r="SV12" t="n">
        <v>0</v>
      </c>
      <c r="SW12" t="n">
        <v>0</v>
      </c>
      <c r="SX12" t="n">
        <v/>
      </c>
      <c r="SY12" t="n">
        <v/>
      </c>
      <c r="SZ12" t="n">
        <v/>
      </c>
      <c r="TA12" t="n">
        <v/>
      </c>
      <c r="TB12" t="n">
        <v>6</v>
      </c>
      <c r="TC12" t="n">
        <v>0</v>
      </c>
      <c r="TD12" t="n">
        <v/>
      </c>
      <c r="TE12" t="n">
        <v>0</v>
      </c>
      <c r="TF12" t="n">
        <v>0</v>
      </c>
      <c r="TG12" t="n">
        <v/>
      </c>
      <c r="TH12" t="n">
        <v/>
      </c>
      <c r="TI12" t="n">
        <v/>
      </c>
      <c r="TJ12" t="n">
        <v/>
      </c>
      <c r="TK12" t="n">
        <v/>
      </c>
      <c r="TL12" t="n">
        <v/>
      </c>
      <c r="TM12" t="n">
        <v/>
      </c>
      <c r="TN12" t="n">
        <v/>
      </c>
      <c r="TO12" t="n">
        <v/>
      </c>
      <c r="TP12" t="n">
        <v/>
      </c>
      <c r="TQ12" t="n">
        <v/>
      </c>
      <c r="TR12" t="n">
        <v/>
      </c>
      <c r="TS12" t="n">
        <v/>
      </c>
      <c r="TT12" t="n">
        <v/>
      </c>
      <c r="TU12" t="n">
        <v/>
      </c>
      <c r="TV12" t="n">
        <v/>
      </c>
      <c r="TW12" t="n">
        <v/>
      </c>
      <c r="TX12" t="n">
        <v/>
      </c>
      <c r="TY12" t="n">
        <v/>
      </c>
      <c r="TZ12" t="n">
        <v/>
      </c>
      <c r="UA12" t="n">
        <v/>
      </c>
      <c r="UB12" t="n">
        <v/>
      </c>
      <c r="UC12" t="n">
        <v/>
      </c>
      <c r="UD12" t="n">
        <v/>
      </c>
      <c r="UE12" t="n">
        <v/>
      </c>
      <c r="UF12" t="n">
        <v/>
      </c>
      <c r="UG12" t="n">
        <v/>
      </c>
      <c r="UH12" t="n">
        <v/>
      </c>
      <c r="UI12" t="n">
        <v/>
      </c>
      <c r="UJ12" t="n">
        <v/>
      </c>
      <c r="UK12" t="n">
        <v/>
      </c>
      <c r="UL12" t="n">
        <v/>
      </c>
      <c r="UM12" t="n">
        <v/>
      </c>
      <c r="UN12" t="n">
        <v/>
      </c>
      <c r="UO12" t="n">
        <v/>
      </c>
      <c r="UP12" t="n">
        <v/>
      </c>
      <c r="UQ12" t="n">
        <v/>
      </c>
      <c r="UR12" t="n">
        <v/>
      </c>
      <c r="US12" t="n">
        <v/>
      </c>
      <c r="UT12" t="n">
        <v/>
      </c>
      <c r="UU12" t="n">
        <v/>
      </c>
      <c r="UV12" t="n">
        <v/>
      </c>
      <c r="UW12" t="n">
        <v/>
      </c>
      <c r="UX12" t="inlineStr">
        <is>
          <t>Pemberian pakan di kandang</t>
        </is>
      </c>
      <c r="UY12" t="n">
        <v/>
      </c>
      <c r="UZ12" t="n">
        <v/>
      </c>
      <c r="VA12" t="inlineStr">
        <is>
          <t>Penggembalaan terbuka</t>
        </is>
      </c>
      <c r="VB12" t="inlineStr">
        <is>
          <t>Penggembalaan terbuka</t>
        </is>
      </c>
      <c r="VC12" t="n">
        <v/>
      </c>
      <c r="VD12" t="n">
        <v/>
      </c>
      <c r="VE12" t="n">
        <v/>
      </c>
      <c r="VF12" t="inlineStr">
        <is>
          <t>Sangat teratur (setiap hari)</t>
        </is>
      </c>
      <c r="VG12" t="n">
        <v/>
      </c>
      <c r="VH12" t="n">
        <v/>
      </c>
      <c r="VI12" t="inlineStr">
        <is>
          <t>Cukup teratur (setiap minggu)</t>
        </is>
      </c>
      <c r="VJ12" t="inlineStr">
        <is>
          <t>Cukup teratur (setiap minggu)</t>
        </is>
      </c>
      <c r="VK12" t="n">
        <v/>
      </c>
      <c r="VL12" t="n">
        <v/>
      </c>
      <c r="VM12" t="n">
        <v/>
      </c>
      <c r="VN12" t="inlineStr">
        <is>
          <t>Sering (1 kali sehari)</t>
        </is>
      </c>
      <c r="VO12" t="n">
        <v/>
      </c>
      <c r="VP12" t="n">
        <v/>
      </c>
      <c r="VQ12" t="n">
        <v/>
      </c>
      <c r="VR12" t="n">
        <v/>
      </c>
      <c r="VS12" t="n">
        <v/>
      </c>
      <c r="VT12" t="n">
        <v/>
      </c>
      <c r="VU12" t="n">
        <v/>
      </c>
      <c r="VV12" t="n">
        <v/>
      </c>
      <c r="VW12" t="n">
        <v/>
      </c>
      <c r="VX12" t="n">
        <v/>
      </c>
      <c r="VY12" t="n">
        <v/>
      </c>
      <c r="VZ12" t="n">
        <v/>
      </c>
      <c r="WA12" t="n">
        <v/>
      </c>
      <c r="WB12" t="n">
        <v/>
      </c>
      <c r="WC12" t="n">
        <v/>
      </c>
      <c r="WD12" t="n">
        <v/>
      </c>
      <c r="WE12" t="n">
        <v/>
      </c>
      <c r="WF12" t="n">
        <v/>
      </c>
      <c r="WG12" t="n">
        <v/>
      </c>
      <c r="WH12" t="n">
        <v/>
      </c>
      <c r="WI12" t="n">
        <v/>
      </c>
      <c r="WJ12" t="n">
        <v/>
      </c>
      <c r="WK12" t="n">
        <v/>
      </c>
      <c r="WL12" t="n">
        <v/>
      </c>
      <c r="WM12" t="n">
        <v/>
      </c>
      <c r="WN12" t="n">
        <v/>
      </c>
      <c r="WO12" t="n">
        <v/>
      </c>
      <c r="WP12" t="n">
        <v/>
      </c>
      <c r="WQ12" t="n">
        <v/>
      </c>
      <c r="WR12" t="n">
        <v/>
      </c>
      <c r="WS12" t="n">
        <v/>
      </c>
      <c r="WT12" t="n">
        <v/>
      </c>
      <c r="WU12" t="n">
        <v/>
      </c>
      <c r="WV12" t="n">
        <v/>
      </c>
      <c r="WW12" t="n">
        <v/>
      </c>
      <c r="WX12" t="n">
        <v/>
      </c>
      <c r="WY12" t="n">
        <v/>
      </c>
      <c r="WZ12" t="n">
        <v/>
      </c>
      <c r="XA12" t="n">
        <v/>
      </c>
      <c r="XB12" t="inlineStr">
        <is>
          <t>5-Untuk disebar di tanah (dan dibajak)</t>
        </is>
      </c>
      <c r="XC12" t="n">
        <v>0</v>
      </c>
      <c r="XD12" t="n">
        <v>0</v>
      </c>
      <c r="XE12" t="n">
        <v>0</v>
      </c>
      <c r="XF12" t="n">
        <v>0</v>
      </c>
      <c r="XG12" t="n">
        <v>0</v>
      </c>
      <c r="XH12" t="n">
        <v>0</v>
      </c>
      <c r="XI12" t="n">
        <v>0</v>
      </c>
      <c r="XJ12" t="n">
        <v>1</v>
      </c>
      <c r="XK12" t="n">
        <v>0</v>
      </c>
      <c r="XL12" t="n">
        <v>0</v>
      </c>
      <c r="XM12" t="n">
        <v>0</v>
      </c>
      <c r="XN12" t="n">
        <v/>
      </c>
      <c r="XO12" t="n">
        <v/>
      </c>
      <c r="XP12" t="n">
        <v/>
      </c>
      <c r="XQ12" t="n">
        <v/>
      </c>
      <c r="XR12" t="n">
        <v/>
      </c>
      <c r="XS12" t="n">
        <v/>
      </c>
      <c r="XT12" t="n">
        <v/>
      </c>
      <c r="XU12" t="n">
        <v/>
      </c>
      <c r="XV12" t="n">
        <v/>
      </c>
      <c r="XW12" t="n">
        <v/>
      </c>
      <c r="XX12" t="n">
        <v/>
      </c>
      <c r="XY12" t="n">
        <v/>
      </c>
      <c r="XZ12" t="n">
        <v/>
      </c>
      <c r="YA12" t="n">
        <v/>
      </c>
      <c r="YB12" t="n">
        <v/>
      </c>
      <c r="YC12" t="n">
        <v/>
      </c>
      <c r="YD12" t="n">
        <v/>
      </c>
      <c r="YE12" t="n">
        <v/>
      </c>
      <c r="YF12" t="n">
        <v/>
      </c>
      <c r="YG12" t="n">
        <v/>
      </c>
      <c r="YH12" t="n">
        <v/>
      </c>
      <c r="YI12" t="n">
        <v/>
      </c>
      <c r="YJ12" t="n">
        <v/>
      </c>
      <c r="YK12" t="n">
        <v/>
      </c>
      <c r="YL12" t="n">
        <v/>
      </c>
      <c r="YM12" t="n">
        <v/>
      </c>
      <c r="YN12" t="inlineStr">
        <is>
          <t>5-Untuk disebar di tanah (dan dibajak)</t>
        </is>
      </c>
      <c r="YO12" t="n">
        <v>0</v>
      </c>
      <c r="YP12" t="n">
        <v>0</v>
      </c>
      <c r="YQ12" t="n">
        <v>0</v>
      </c>
      <c r="YR12" t="n">
        <v>0</v>
      </c>
      <c r="YS12" t="n">
        <v>0</v>
      </c>
      <c r="YT12" t="n">
        <v>0</v>
      </c>
      <c r="YU12" t="n">
        <v>0</v>
      </c>
      <c r="YV12" t="n">
        <v>0</v>
      </c>
      <c r="YW12" t="n">
        <v>1</v>
      </c>
      <c r="YX12" t="n">
        <v>0</v>
      </c>
      <c r="YY12" t="n">
        <v>0</v>
      </c>
      <c r="YZ12" t="n">
        <v>0</v>
      </c>
      <c r="ZA12" t="inlineStr">
        <is>
          <t>5-Untuk disebar di tanah (dan dibajak)</t>
        </is>
      </c>
      <c r="ZB12" t="n">
        <v>0</v>
      </c>
      <c r="ZC12" t="n">
        <v>0</v>
      </c>
      <c r="ZD12" t="n">
        <v>0</v>
      </c>
      <c r="ZE12" t="n">
        <v>0</v>
      </c>
      <c r="ZF12" t="n">
        <v>0</v>
      </c>
      <c r="ZG12" t="n">
        <v>0</v>
      </c>
      <c r="ZH12" t="n">
        <v>0</v>
      </c>
      <c r="ZI12" t="n">
        <v>0</v>
      </c>
      <c r="ZJ12" t="n">
        <v>1</v>
      </c>
      <c r="ZK12" t="n">
        <v>0</v>
      </c>
      <c r="ZL12" t="n">
        <v>0</v>
      </c>
      <c r="ZM12" t="n">
        <v>0</v>
      </c>
      <c r="ZN12" t="n">
        <v/>
      </c>
      <c r="ZO12" t="n">
        <v/>
      </c>
      <c r="ZP12" t="n">
        <v/>
      </c>
      <c r="ZQ12" t="n">
        <v/>
      </c>
      <c r="ZR12" t="n">
        <v/>
      </c>
      <c r="ZS12" t="n">
        <v/>
      </c>
      <c r="ZT12" t="n">
        <v/>
      </c>
      <c r="ZU12" t="n">
        <v/>
      </c>
      <c r="ZV12" t="n">
        <v/>
      </c>
      <c r="ZW12" t="n">
        <v/>
      </c>
      <c r="ZX12" t="n">
        <v/>
      </c>
      <c r="ZY12" t="n">
        <v/>
      </c>
      <c r="ZZ12" t="n">
        <v/>
      </c>
      <c r="AAA12" t="n">
        <v/>
      </c>
      <c r="AAB12" t="n">
        <v>2</v>
      </c>
      <c r="AAC12" t="n">
        <v>2</v>
      </c>
      <c r="AAD12" t="n">
        <v/>
      </c>
      <c r="AAE12" t="n">
        <v/>
      </c>
      <c r="AAF12" t="n">
        <v/>
      </c>
      <c r="AAG12" t="inlineStr">
        <is>
          <t>Pakan kering (misal: konsentrat, silase, pelet)</t>
        </is>
      </c>
      <c r="AAH12" t="n">
        <v/>
      </c>
      <c r="AAI12" t="n">
        <v/>
      </c>
      <c r="AAJ12" t="inlineStr">
        <is>
          <t>Pakan kering (misal: konsentrat, silase, pelet)</t>
        </is>
      </c>
      <c r="AAK12" t="inlineStr">
        <is>
          <t>Pakan kering (misal: konsentrat, silase, pelet)</t>
        </is>
      </c>
      <c r="AAL12" t="inlineStr">
        <is>
          <t>Tidak</t>
        </is>
      </c>
      <c r="AAM12" t="n">
        <v/>
      </c>
      <c r="AAN12" t="n">
        <v/>
      </c>
      <c r="AAO12" t="n">
        <v/>
      </c>
      <c r="AAP12" t="n">
        <v/>
      </c>
      <c r="AAQ12" t="n">
        <v/>
      </c>
      <c r="AAR12" t="inlineStr">
        <is>
          <t>Tidak</t>
        </is>
      </c>
      <c r="AAS12" t="inlineStr">
        <is>
          <t>Mengetahui</t>
        </is>
      </c>
      <c r="AAT12" t="inlineStr">
        <is>
          <t>Dibuang ke lahan sekitar kandang - yg ditanami tanaman</t>
        </is>
      </c>
      <c r="AAU12" t="n">
        <v>0</v>
      </c>
      <c r="AAV12" t="n">
        <v>0</v>
      </c>
      <c r="AAW12" t="n">
        <v>0</v>
      </c>
      <c r="AAX12" t="n">
        <v>1</v>
      </c>
      <c r="AAY12" t="n">
        <v>0</v>
      </c>
      <c r="AAZ12" t="n">
        <v>0</v>
      </c>
      <c r="ABA12" t="n">
        <v>0</v>
      </c>
      <c r="ABB12" t="n">
        <v/>
      </c>
      <c r="ABC12" t="n">
        <v/>
      </c>
      <c r="ABD12" t="n">
        <v/>
      </c>
      <c r="ABE12" t="n">
        <v/>
      </c>
      <c r="ABF12" t="n">
        <v/>
      </c>
      <c r="ABG12" t="n">
        <v/>
      </c>
      <c r="ABH12" t="n">
        <v/>
      </c>
      <c r="ABI12" t="n">
        <v/>
      </c>
      <c r="ABJ12" t="n">
        <v/>
      </c>
      <c r="ABK12" t="n">
        <v/>
      </c>
      <c r="ABL12" t="n">
        <v/>
      </c>
      <c r="ABM12" t="n">
        <v/>
      </c>
      <c r="ABN12" t="n">
        <v/>
      </c>
      <c r="ABO12" t="n">
        <v/>
      </c>
      <c r="ABP12" t="n">
        <v/>
      </c>
      <c r="ABQ12" t="inlineStr">
        <is>
          <t>Pisang, Lombok, Sayur</t>
        </is>
      </c>
      <c r="ABR12" t="inlineStr">
        <is>
          <t>Sering ( 1 minggu 2 kali)</t>
        </is>
      </c>
      <c r="ABS12" t="n">
        <v/>
      </c>
      <c r="ABT12" t="n">
        <v>20</v>
      </c>
      <c r="ABU12" t="n">
        <v/>
      </c>
      <c r="ABV12" t="n">
        <v/>
      </c>
      <c r="ABW12" t="n">
        <v/>
      </c>
      <c r="ABX12" t="n">
        <v/>
      </c>
      <c r="ABY12" t="n">
        <v/>
      </c>
      <c r="ABZ12" t="n">
        <v/>
      </c>
      <c r="ACA12" t="n">
        <v/>
      </c>
      <c r="ACB12" t="n">
        <v/>
      </c>
      <c r="ACC12" t="n">
        <v/>
      </c>
      <c r="ACD12" t="n">
        <v/>
      </c>
      <c r="ACE12" t="n">
        <v/>
      </c>
      <c r="ACF12" t="n">
        <v/>
      </c>
      <c r="ACG12" t="n">
        <v/>
      </c>
      <c r="ACH12" t="n">
        <v/>
      </c>
      <c r="ACI12" t="n">
        <v/>
      </c>
      <c r="ACJ12" t="n">
        <v/>
      </c>
      <c r="ACK12" t="inlineStr">
        <is>
          <t>Belum tau bahwa bioslurry bagus untuk pupuk</t>
        </is>
      </c>
      <c r="ACL12" t="n">
        <v>0</v>
      </c>
      <c r="ACM12" t="n">
        <v>0</v>
      </c>
      <c r="ACN12" t="n">
        <v>0</v>
      </c>
      <c r="ACO12" t="n">
        <v>0</v>
      </c>
      <c r="ACP12" t="n">
        <v>1</v>
      </c>
      <c r="ACQ12" t="n">
        <v>0</v>
      </c>
      <c r="ACR12" t="n">
        <v>0</v>
      </c>
      <c r="ACS12" t="n">
        <v/>
      </c>
      <c r="ACT12" t="inlineStr">
        <is>
          <t>Tidak Ada</t>
        </is>
      </c>
      <c r="ACU12" t="inlineStr">
        <is>
          <t>Manfaat cukup signifikan, terasa di kehidupan sehari-hari</t>
        </is>
      </c>
      <c r="ACV12" t="inlineStr">
        <is>
          <t>Sama saja</t>
        </is>
      </c>
      <c r="ACW12" t="inlineStr">
        <is>
          <t>Anggota keluarga - Perempuan dewasa</t>
        </is>
      </c>
      <c r="ACX12" t="inlineStr">
        <is>
          <t>Netral/tidak tahu</t>
        </is>
      </c>
      <c r="ACY12" t="inlineStr">
        <is>
          <t>Anggota keluarga - Laki-laki dewasa Anggota keluarga - Perempuan dewasa Anggota keluarga - Anak-anak</t>
        </is>
      </c>
      <c r="ACZ12" t="n">
        <v>1</v>
      </c>
      <c r="ADA12" t="n">
        <v>1</v>
      </c>
      <c r="ADB12" t="n">
        <v>1</v>
      </c>
      <c r="ADC12" t="n">
        <v>0</v>
      </c>
      <c r="ADD12" t="inlineStr">
        <is>
          <t>Puas</t>
        </is>
      </c>
      <c r="ADE12" t="inlineStr">
        <is>
          <t>Puas</t>
        </is>
      </c>
      <c r="ADF12" t="inlineStr">
        <is>
          <t>Puas</t>
        </is>
      </c>
      <c r="ADG12" t="inlineStr">
        <is>
          <t>Puas</t>
        </is>
      </c>
      <c r="ADH12" t="inlineStr">
        <is>
          <t>Tidak</t>
        </is>
      </c>
      <c r="ADI12" t="n">
        <v/>
      </c>
      <c r="ADJ12" t="inlineStr">
        <is>
          <t>Tidak puas</t>
        </is>
      </c>
      <c r="ADK12" t="inlineStr">
        <is>
          <t>Pelatihan yang diberikan kurang menyeluruh/tidak lengkap atau tidak ada pelatihan Monitoring/pengawasan tidak rutin Penanganan kerusakannya lambat</t>
        </is>
      </c>
      <c r="ADL12" t="n">
        <v>0</v>
      </c>
      <c r="ADM12" t="n">
        <v>1</v>
      </c>
      <c r="ADN12" t="n">
        <v>0</v>
      </c>
      <c r="ADO12" t="n">
        <v>0</v>
      </c>
      <c r="ADP12" t="n">
        <v>1</v>
      </c>
      <c r="ADQ12" t="n">
        <v>1</v>
      </c>
      <c r="ADR12" t="n">
        <v>0</v>
      </c>
      <c r="ADS12" t="n">
        <v>0</v>
      </c>
      <c r="ADT12" t="n">
        <v/>
      </c>
      <c r="ADU12" t="inlineStr">
        <is>
          <t>Dibiarkan saja</t>
        </is>
      </c>
      <c r="ADV12" t="n">
        <v>0</v>
      </c>
      <c r="ADW12" t="n">
        <v>0</v>
      </c>
      <c r="ADX12" t="n">
        <v>0</v>
      </c>
      <c r="ADY12" t="n">
        <v>0</v>
      </c>
      <c r="ADZ12" t="n">
        <v>0</v>
      </c>
      <c r="AEA12" t="n">
        <v>0</v>
      </c>
      <c r="AEB12" t="n">
        <v>1</v>
      </c>
      <c r="AEC12" t="n">
        <v>0</v>
      </c>
      <c r="AED12" t="inlineStr">
        <is>
          <t>Tidak ada</t>
        </is>
      </c>
      <c r="AEE12" t="inlineStr">
        <is>
          <t>Laki-laki dewasa</t>
        </is>
      </c>
      <c r="AEF12" t="n">
        <v/>
      </c>
      <c r="AEG12" t="inlineStr">
        <is>
          <t>Menelepon atau WA langsung</t>
        </is>
      </c>
      <c r="AEH12" t="n">
        <v/>
      </c>
      <c r="AEI12" t="inlineStr">
        <is>
          <t>Lebih tertib untuk melihat kondisi pengguna biogas</t>
        </is>
      </c>
      <c r="AEJ12" t="inlineStr">
        <is>
          <t>Tidak pernah</t>
        </is>
      </c>
      <c r="AEK12" t="inlineStr">
        <is>
          <t>Pengurangan pengeluaran rumah tangga (bahan bakar minyak, pupuk, dll.) Pasokan energi yang andal Memasak lebih cepat Peningkatan kebersihan kandang ternak Dapur lebih bersih dan bebas asap</t>
        </is>
      </c>
      <c r="AEL12" t="n">
        <v>1</v>
      </c>
      <c r="AEM12" t="n">
        <v>0</v>
      </c>
      <c r="AEN12" t="n">
        <v>1</v>
      </c>
      <c r="AEO12" t="n">
        <v>1</v>
      </c>
      <c r="AEP12" t="n">
        <v>0</v>
      </c>
      <c r="AEQ12" t="n">
        <v>0</v>
      </c>
      <c r="AER12" t="n">
        <v>1</v>
      </c>
      <c r="AES12" t="n">
        <v>0</v>
      </c>
      <c r="AET12" t="n">
        <v>1</v>
      </c>
      <c r="AEU12" t="n">
        <v>0</v>
      </c>
      <c r="AEV12" t="n">
        <v>0</v>
      </c>
      <c r="AEW12" t="n">
        <v>0</v>
      </c>
      <c r="AEX12" t="n">
        <v/>
      </c>
      <c r="AEY12" t="inlineStr">
        <is>
          <t>Agar kandang lebih bersih</t>
        </is>
      </c>
      <c r="AEZ12" t="n">
        <v/>
      </c>
      <c r="AFA12" t="inlineStr">
        <is>
          <t>Yayasan Rumah Energi (YRE)</t>
        </is>
      </c>
      <c r="AFB12" t="n">
        <v/>
      </c>
      <c r="AFC12" t="inlineStr">
        <is>
          <t>Sapu Simon-16_21_26.jpg</t>
        </is>
      </c>
      <c r="AFD12" t="inlineStr">
        <is>
          <t>https://kf.kobotoolbox.org/api/v2/assets/avstPQqLr3Ab3ZdcVTXZ6f/data/672917927/attachments/att7ehr44fgJGeHjGgod8SPW/</t>
        </is>
      </c>
      <c r="AFE12" t="inlineStr">
        <is>
          <t>Sapu Simon (1)-16_21_36.jpg</t>
        </is>
      </c>
      <c r="AFF12" t="inlineStr">
        <is>
          <t>https://kf.kobotoolbox.org/api/v2/assets/avstPQqLr3Ab3ZdcVTXZ6f/data/672917927/attachments/att3ruPio5RU6sWkMUUEDtFw/</t>
        </is>
      </c>
      <c r="AFG12" t="inlineStr">
        <is>
          <t>Siti Suryani/Julian Diki</t>
        </is>
      </c>
      <c r="AFH12" t="n">
        <v/>
      </c>
      <c r="AFI12" t="n">
        <v/>
      </c>
    </row>
    <row r="13">
      <c r="A13" s="93" t="n">
        <v>46070</v>
      </c>
      <c r="B13" s="93" t="n">
        <v>46070</v>
      </c>
      <c r="C13" t="inlineStr">
        <is>
          <t>siti suryani/elvianto hamanai</t>
        </is>
      </c>
      <c r="D13" t="inlineStr">
        <is>
          <t>maria rama awang/roland raga lay</t>
        </is>
      </c>
      <c r="E13" t="n">
        <v>81237984720</v>
      </c>
      <c r="F13" t="inlineStr">
        <is>
          <t>-9.677268 120.314272</t>
        </is>
      </c>
      <c r="G13" t="n">
        <v>-9.677268</v>
      </c>
      <c r="H13" t="n">
        <v>120.314272</v>
      </c>
      <c r="I13" t="n">
        <v>0</v>
      </c>
      <c r="J13" t="n">
        <v>0</v>
      </c>
      <c r="K13" t="inlineStr">
        <is>
          <t>-9.677268,  120.314272</t>
        </is>
      </c>
      <c r="L13" t="inlineStr">
        <is>
          <t>-9.676975 120.314215</t>
        </is>
      </c>
      <c r="M13" t="n">
        <v>-9.676975000000001</v>
      </c>
      <c r="N13" t="n">
        <v>120.314215</v>
      </c>
      <c r="O13" t="n">
        <v>0</v>
      </c>
      <c r="P13" t="n">
        <v>0</v>
      </c>
      <c r="Q13" t="inlineStr">
        <is>
          <t>Lat -9.676975° Long 120.314215°</t>
        </is>
      </c>
      <c r="R13" t="inlineStr">
        <is>
          <t>NTT</t>
        </is>
      </c>
      <c r="S13" t="n">
        <v>0</v>
      </c>
      <c r="T13" t="n">
        <v>0</v>
      </c>
      <c r="U13" t="n">
        <v>0</v>
      </c>
      <c r="V13" t="n">
        <v>0</v>
      </c>
      <c r="W13" t="n">
        <v>0</v>
      </c>
      <c r="X13" t="n">
        <v>0</v>
      </c>
      <c r="Y13" t="n">
        <v>0</v>
      </c>
      <c r="Z13" t="n">
        <v>0</v>
      </c>
      <c r="AA13" t="n">
        <v>1</v>
      </c>
      <c r="AB13" t="n">
        <v>0</v>
      </c>
      <c r="AC13" t="inlineStr">
        <is>
          <t>SUMBA TIMUR</t>
        </is>
      </c>
      <c r="AD13" t="inlineStr">
        <is>
          <t>KAMBERA</t>
        </is>
      </c>
      <c r="AE13" t="inlineStr">
        <is>
          <t>MAUHAU</t>
        </is>
      </c>
      <c r="AF13" t="inlineStr">
        <is>
          <t>RUMAH HIJAU ORGANIK MASON GROUP</t>
        </is>
      </c>
      <c r="AG13" t="inlineStr">
        <is>
          <t>PGP0005</t>
        </is>
      </c>
      <c r="AH13" t="n">
        <v>8</v>
      </c>
      <c r="AI13" t="inlineStr">
        <is>
          <t>VPA2</t>
        </is>
      </c>
      <c r="AJ13" t="inlineStr">
        <is>
          <t>Tidak aktif</t>
        </is>
      </c>
      <c r="AK13" t="n">
        <v>31</v>
      </c>
      <c r="AL13" t="inlineStr">
        <is>
          <t>Perempuan</t>
        </is>
      </c>
      <c r="AM13" t="inlineStr">
        <is>
          <t>Sudah menikah</t>
        </is>
      </c>
      <c r="AN13" t="inlineStr">
        <is>
          <t>SMA/Sederajat</t>
        </is>
      </c>
      <c r="AO13" t="inlineStr">
        <is>
          <t>Lainnya</t>
        </is>
      </c>
      <c r="AP13" t="n">
        <v>0</v>
      </c>
      <c r="AQ13" t="n">
        <v>0</v>
      </c>
      <c r="AR13" t="n">
        <v>0</v>
      </c>
      <c r="AS13" t="n">
        <v>0</v>
      </c>
      <c r="AT13" t="n">
        <v>0</v>
      </c>
      <c r="AU13" t="n">
        <v>0</v>
      </c>
      <c r="AV13" t="n">
        <v>1</v>
      </c>
      <c r="AW13" t="n">
        <v>0</v>
      </c>
      <c r="AX13" t="inlineStr">
        <is>
          <t>Ibu Rumah Tangga</t>
        </is>
      </c>
      <c r="AY13" t="inlineStr">
        <is>
          <t>Petani</t>
        </is>
      </c>
      <c r="AZ13" t="n">
        <v>1</v>
      </c>
      <c r="BA13" t="n">
        <v>0</v>
      </c>
      <c r="BB13" t="n">
        <v>0</v>
      </c>
      <c r="BC13" t="n">
        <v>0</v>
      </c>
      <c r="BD13" t="n">
        <v>0</v>
      </c>
      <c r="BE13" t="n">
        <v>0</v>
      </c>
      <c r="BF13" t="n">
        <v>0</v>
      </c>
      <c r="BG13" t="n">
        <v>0</v>
      </c>
      <c r="BH13" t="n">
        <v/>
      </c>
      <c r="BI13" t="inlineStr">
        <is>
          <t>&lt;Rp1.500.000</t>
        </is>
      </c>
      <c r="BJ13" t="n">
        <v>2</v>
      </c>
      <c r="BK13" t="n">
        <v>2</v>
      </c>
      <c r="BL13" t="n">
        <v>0</v>
      </c>
      <c r="BM13" t="n">
        <v>0</v>
      </c>
      <c r="BN13" t="inlineStr">
        <is>
          <t>Milik sendiri</t>
        </is>
      </c>
      <c r="BO13" t="inlineStr">
        <is>
          <t>Permanen (dinding bata dan semen)</t>
        </is>
      </c>
      <c r="BP13" t="n">
        <v>1</v>
      </c>
      <c r="BQ13" t="n">
        <v>0</v>
      </c>
      <c r="BR13" t="n">
        <v>0</v>
      </c>
      <c r="BS13" t="n">
        <v>0</v>
      </c>
      <c r="BT13" t="n">
        <v>0</v>
      </c>
      <c r="BU13" t="n">
        <v/>
      </c>
      <c r="BV13" t="inlineStr">
        <is>
          <t>Keramik/ubin</t>
        </is>
      </c>
      <c r="BW13" t="n">
        <v>0</v>
      </c>
      <c r="BX13" t="n">
        <v>0</v>
      </c>
      <c r="BY13" t="n">
        <v>1</v>
      </c>
      <c r="BZ13" t="n">
        <v>0</v>
      </c>
      <c r="CA13" t="n">
        <v>0</v>
      </c>
      <c r="CB13" t="n">
        <v/>
      </c>
      <c r="CC13" t="inlineStr">
        <is>
          <t>Seng</t>
        </is>
      </c>
      <c r="CD13" t="n">
        <v>0</v>
      </c>
      <c r="CE13" t="n">
        <v>0</v>
      </c>
      <c r="CF13" t="n">
        <v>0</v>
      </c>
      <c r="CG13" t="n">
        <v>0</v>
      </c>
      <c r="CH13" t="n">
        <v>1</v>
      </c>
      <c r="CI13" t="n">
        <v>0</v>
      </c>
      <c r="CJ13" t="n">
        <v>0</v>
      </c>
      <c r="CK13" t="n">
        <v/>
      </c>
      <c r="CL13" t="inlineStr">
        <is>
          <t>Ya</t>
        </is>
      </c>
      <c r="CM13" t="n">
        <v>2015</v>
      </c>
      <c r="CN13" t="inlineStr">
        <is>
          <t>Fixed-Dome (Kubah Tetap)</t>
        </is>
      </c>
      <c r="CO13" t="inlineStr">
        <is>
          <t>4 m³ (2-3 ekor sapi, ±3 jam memasak/hari, ±30 kg slurry/hari)</t>
        </is>
      </c>
      <c r="CP13" t="inlineStr">
        <is>
          <t>Anggota keluarga - laki-laki</t>
        </is>
      </c>
      <c r="CQ13" t="n">
        <v>0</v>
      </c>
      <c r="CR13" t="n">
        <v>0</v>
      </c>
      <c r="CS13" t="n">
        <v>0</v>
      </c>
      <c r="CT13" t="n">
        <v>0</v>
      </c>
      <c r="CU13" t="n">
        <v>1</v>
      </c>
      <c r="CV13" t="n">
        <v>0</v>
      </c>
      <c r="CW13" t="n">
        <v>0</v>
      </c>
      <c r="CX13" t="n">
        <v>0</v>
      </c>
      <c r="CY13" t="inlineStr">
        <is>
          <t>Anggota keluarga - laki-laki Anggota keluarga - perempuan dewasa</t>
        </is>
      </c>
      <c r="CZ13" t="n">
        <v>1</v>
      </c>
      <c r="DA13" t="n">
        <v>1</v>
      </c>
      <c r="DB13" t="n">
        <v>0</v>
      </c>
      <c r="DC13" t="n">
        <v/>
      </c>
      <c r="DD13" t="inlineStr">
        <is>
          <t>Anggota keluarga - laki-laki</t>
        </is>
      </c>
      <c r="DE13" t="n">
        <v>1</v>
      </c>
      <c r="DF13" t="n">
        <v>0</v>
      </c>
      <c r="DG13" t="n">
        <v>0</v>
      </c>
      <c r="DH13" t="n">
        <v>0</v>
      </c>
      <c r="DI13" t="n">
        <v/>
      </c>
      <c r="DJ13" t="inlineStr">
        <is>
          <t>Anggota keluarga - laki-laki Anggota keluarga - perempuan dewasa CPO atau pendamping</t>
        </is>
      </c>
      <c r="DK13" t="n">
        <v>1</v>
      </c>
      <c r="DL13" t="n">
        <v>1</v>
      </c>
      <c r="DM13" t="n">
        <v>1</v>
      </c>
      <c r="DN13" t="n">
        <v>0</v>
      </c>
      <c r="DO13" t="n">
        <v/>
      </c>
      <c r="DP13" t="inlineStr">
        <is>
          <t>Tidak berfungsi sama sekali</t>
        </is>
      </c>
      <c r="DQ13" t="inlineStr">
        <is>
          <t>&gt;1 tahun yang lalu</t>
        </is>
      </c>
      <c r="DR13" t="inlineStr">
        <is>
          <t>Tidak ada ternak</t>
        </is>
      </c>
      <c r="DS13" t="n">
        <v/>
      </c>
      <c r="DT13" t="n">
        <v/>
      </c>
      <c r="DU13" t="n">
        <v/>
      </c>
      <c r="DV13" t="n">
        <v/>
      </c>
      <c r="DW13" t="n">
        <v/>
      </c>
      <c r="DX13" t="n">
        <v/>
      </c>
      <c r="DY13" t="n">
        <v/>
      </c>
      <c r="DZ13" t="n">
        <v/>
      </c>
      <c r="EA13" t="n">
        <v/>
      </c>
      <c r="EB13" t="n">
        <v/>
      </c>
      <c r="EC13" t="n">
        <v/>
      </c>
      <c r="ED13" t="n">
        <v/>
      </c>
      <c r="EE13" t="n">
        <v/>
      </c>
      <c r="EF13" t="n">
        <v/>
      </c>
      <c r="EG13" t="n">
        <v/>
      </c>
      <c r="EH13" t="n">
        <v/>
      </c>
      <c r="EI13" t="inlineStr">
        <is>
          <t>Kurangnya dukungan atau pemantauan dari pemerintah atau CPO Keterbatasan akses terhadap informasi atau pelatihan terkait biogas</t>
        </is>
      </c>
      <c r="EJ13" t="n">
        <v>0</v>
      </c>
      <c r="EK13" t="n">
        <v>1</v>
      </c>
      <c r="EL13" t="n">
        <v>1</v>
      </c>
      <c r="EM13" t="n">
        <v>0</v>
      </c>
      <c r="EN13" t="n">
        <v>0</v>
      </c>
      <c r="EO13" t="n">
        <v/>
      </c>
      <c r="EP13" t="inlineStr">
        <is>
          <t>Ya, cukup jelas dan mudah diikuti</t>
        </is>
      </c>
      <c r="EQ13" t="inlineStr">
        <is>
          <t>Bukan pelatihan</t>
        </is>
      </c>
      <c r="ER13" t="inlineStr">
        <is>
          <t>CPO atau pendamping</t>
        </is>
      </c>
      <c r="ES13" t="n">
        <v>1</v>
      </c>
      <c r="ET13" t="n">
        <v>0</v>
      </c>
      <c r="EU13" t="n">
        <v>0</v>
      </c>
      <c r="EV13" t="n">
        <v>0</v>
      </c>
      <c r="EW13" t="n">
        <v/>
      </c>
      <c r="EX13" t="inlineStr">
        <is>
          <t>Anggota keluarga - Laki-laki</t>
        </is>
      </c>
      <c r="EY13" t="n">
        <v>1</v>
      </c>
      <c r="EZ13" t="n">
        <v>0</v>
      </c>
      <c r="FA13" t="n">
        <v>0</v>
      </c>
      <c r="FB13" t="n">
        <v/>
      </c>
      <c r="FC13" t="inlineStr">
        <is>
          <t>Setiap hari</t>
        </is>
      </c>
      <c r="FD13" t="n">
        <v/>
      </c>
      <c r="FE13" t="inlineStr">
        <is>
          <t>Mengetahui</t>
        </is>
      </c>
      <c r="FF13" t="inlineStr">
        <is>
          <t>Sering (setiap minggu)</t>
        </is>
      </c>
      <c r="FG13" t="inlineStr">
        <is>
          <t>Mengetahui</t>
        </is>
      </c>
      <c r="FH13" t="inlineStr">
        <is>
          <t>Selalu (setiap hari)</t>
        </is>
      </c>
      <c r="FI13" t="inlineStr">
        <is>
          <t>Mengetahui</t>
        </is>
      </c>
      <c r="FJ13" t="inlineStr">
        <is>
          <t>Selalu (setiap hari)</t>
        </is>
      </c>
      <c r="FK13" t="inlineStr">
        <is>
          <t>Mengetahui</t>
        </is>
      </c>
      <c r="FL13" t="inlineStr">
        <is>
          <t>Jarang (setiap bulan atau lebih)</t>
        </is>
      </c>
      <c r="FM13" t="inlineStr">
        <is>
          <t>Mengetahui</t>
        </is>
      </c>
      <c r="FN13" t="inlineStr">
        <is>
          <t>Cukup sering (2 minggu sekali)</t>
        </is>
      </c>
      <c r="FO13" t="inlineStr">
        <is>
          <t>Mengetahui</t>
        </is>
      </c>
      <c r="FP13" t="inlineStr">
        <is>
          <t>Tidak pernah</t>
        </is>
      </c>
      <c r="FQ13" t="inlineStr">
        <is>
          <t>Mengetahui</t>
        </is>
      </c>
      <c r="FR13" t="inlineStr">
        <is>
          <t>Ya</t>
        </is>
      </c>
      <c r="FS13" t="inlineStr">
        <is>
          <t>Mengetahui</t>
        </is>
      </c>
      <c r="FT13" t="inlineStr">
        <is>
          <t>Ya, terkadang</t>
        </is>
      </c>
      <c r="FU13" t="inlineStr">
        <is>
          <t>Laki-laki dewasa</t>
        </is>
      </c>
      <c r="FV13" t="n">
        <v>1</v>
      </c>
      <c r="FW13" t="n">
        <v>0</v>
      </c>
      <c r="FX13" t="n">
        <v>0</v>
      </c>
      <c r="FY13" t="n">
        <v>0</v>
      </c>
      <c r="FZ13" t="inlineStr">
        <is>
          <t>Cukup memahami</t>
        </is>
      </c>
      <c r="GA13" t="inlineStr">
        <is>
          <t>CPO</t>
        </is>
      </c>
      <c r="GB13" t="n">
        <v>1</v>
      </c>
      <c r="GC13" t="n">
        <v>0</v>
      </c>
      <c r="GD13" t="n">
        <v>0</v>
      </c>
      <c r="GE13" t="n">
        <v>0</v>
      </c>
      <c r="GF13" t="n">
        <v/>
      </c>
      <c r="GG13" t="inlineStr">
        <is>
          <t>Kadang-kadang</t>
        </is>
      </c>
      <c r="GH13" t="inlineStr">
        <is>
          <t>Ya</t>
        </is>
      </c>
      <c r="GI13" t="inlineStr">
        <is>
          <t>Tetangga Teman/keluarga</t>
        </is>
      </c>
      <c r="GJ13" t="n">
        <v>1</v>
      </c>
      <c r="GK13" t="n">
        <v>1</v>
      </c>
      <c r="GL13" t="n">
        <v>0</v>
      </c>
      <c r="GM13" t="n">
        <v>0</v>
      </c>
      <c r="GN13" t="n">
        <v/>
      </c>
      <c r="GO13" t="n">
        <v>8</v>
      </c>
      <c r="GP13" t="inlineStr">
        <is>
          <t>Sebagian</t>
        </is>
      </c>
      <c r="GQ13" t="inlineStr">
        <is>
          <t>Kayu bakar Minyak tanah</t>
        </is>
      </c>
      <c r="GR13" t="n">
        <v>0</v>
      </c>
      <c r="GS13" t="n">
        <v>1</v>
      </c>
      <c r="GT13" t="n">
        <v>1</v>
      </c>
      <c r="GU13" t="n">
        <v>0</v>
      </c>
      <c r="GV13" t="n">
        <v>0</v>
      </c>
      <c r="GW13" t="n">
        <v>0</v>
      </c>
      <c r="GX13" t="n">
        <v>0</v>
      </c>
      <c r="GY13" t="n">
        <v/>
      </c>
      <c r="GZ13" t="inlineStr">
        <is>
          <t>Tidak</t>
        </is>
      </c>
      <c r="HA13" t="n">
        <v/>
      </c>
      <c r="HB13" t="n">
        <v/>
      </c>
      <c r="HC13" t="n">
        <v/>
      </c>
      <c r="HD13" t="n">
        <v/>
      </c>
      <c r="HE13" t="n">
        <v/>
      </c>
      <c r="HF13" t="n">
        <v/>
      </c>
      <c r="HG13" t="n">
        <v/>
      </c>
      <c r="HH13" t="n">
        <v/>
      </c>
      <c r="HI13" t="n">
        <v/>
      </c>
      <c r="HJ13" t="n">
        <v/>
      </c>
      <c r="HK13" t="n">
        <v/>
      </c>
      <c r="HL13" t="n">
        <v/>
      </c>
      <c r="HM13" t="n">
        <v/>
      </c>
      <c r="HN13" t="n">
        <v/>
      </c>
      <c r="HO13" t="n">
        <v/>
      </c>
      <c r="HP13" t="n">
        <v/>
      </c>
      <c r="HQ13" t="n">
        <v/>
      </c>
      <c r="HR13" t="n">
        <v/>
      </c>
      <c r="HS13" t="n">
        <v/>
      </c>
      <c r="HT13" t="n">
        <v/>
      </c>
      <c r="HU13" t="n">
        <v/>
      </c>
      <c r="HV13" t="n">
        <v/>
      </c>
      <c r="HW13" t="n">
        <v/>
      </c>
      <c r="HX13" t="n">
        <v/>
      </c>
      <c r="HY13" t="n">
        <v>10</v>
      </c>
      <c r="HZ13" t="n">
        <v>10000</v>
      </c>
      <c r="IA13" t="n">
        <v/>
      </c>
      <c r="IB13" t="n">
        <v/>
      </c>
      <c r="IC13" t="n">
        <v/>
      </c>
      <c r="ID13" t="n">
        <v/>
      </c>
      <c r="IE13" t="n">
        <v/>
      </c>
      <c r="IF13" t="n">
        <v/>
      </c>
      <c r="IG13" t="n">
        <v/>
      </c>
      <c r="IH13" t="n">
        <v/>
      </c>
      <c r="II13" t="n">
        <v>10</v>
      </c>
      <c r="IJ13" t="n">
        <v>40000</v>
      </c>
      <c r="IK13" t="inlineStr">
        <is>
          <t>&lt;15 kg</t>
        </is>
      </c>
      <c r="IL13" t="inlineStr">
        <is>
          <t>1-3 jam</t>
        </is>
      </c>
      <c r="IM13" t="inlineStr">
        <is>
          <t>Ya</t>
        </is>
      </c>
      <c r="IN13" t="inlineStr">
        <is>
          <t>Tidak</t>
        </is>
      </c>
      <c r="IO13" t="inlineStr">
        <is>
          <t>Lebih bersih</t>
        </is>
      </c>
      <c r="IP13" t="inlineStr">
        <is>
          <t>Tidak pernah</t>
        </is>
      </c>
      <c r="IQ13" t="inlineStr">
        <is>
          <t>Tidak pernah</t>
        </is>
      </c>
      <c r="IR13" t="n">
        <v/>
      </c>
      <c r="IS13" t="n">
        <v/>
      </c>
      <c r="IT13" t="n">
        <v/>
      </c>
      <c r="IU13" t="n">
        <v/>
      </c>
      <c r="IV13" t="n">
        <v/>
      </c>
      <c r="IW13" t="n">
        <v/>
      </c>
      <c r="IX13" t="n">
        <v/>
      </c>
      <c r="IY13" t="n">
        <v/>
      </c>
      <c r="IZ13" t="inlineStr">
        <is>
          <t>Tidak pernah</t>
        </is>
      </c>
      <c r="JA13" t="n">
        <v/>
      </c>
      <c r="JB13" t="n">
        <v/>
      </c>
      <c r="JC13" t="n">
        <v/>
      </c>
      <c r="JD13" t="n">
        <v/>
      </c>
      <c r="JE13" t="n">
        <v/>
      </c>
      <c r="JF13" t="n">
        <v/>
      </c>
      <c r="JG13" t="n">
        <v/>
      </c>
      <c r="JH13" t="n">
        <v/>
      </c>
      <c r="JI13" t="inlineStr">
        <is>
          <t>Tidak pernah</t>
        </is>
      </c>
      <c r="JJ13" t="n">
        <v/>
      </c>
      <c r="JK13" t="n">
        <v/>
      </c>
      <c r="JL13" t="n">
        <v/>
      </c>
      <c r="JM13" t="n">
        <v/>
      </c>
      <c r="JN13" t="n">
        <v/>
      </c>
      <c r="JO13" t="n">
        <v/>
      </c>
      <c r="JP13" t="n">
        <v/>
      </c>
      <c r="JQ13" t="n">
        <v/>
      </c>
      <c r="JR13" t="inlineStr">
        <is>
          <t>Tidak pernah</t>
        </is>
      </c>
      <c r="JS13" t="n">
        <v/>
      </c>
      <c r="JT13" t="n">
        <v/>
      </c>
      <c r="JU13" t="n">
        <v/>
      </c>
      <c r="JV13" t="n">
        <v/>
      </c>
      <c r="JW13" t="n">
        <v/>
      </c>
      <c r="JX13" t="n">
        <v/>
      </c>
      <c r="JY13" t="n">
        <v/>
      </c>
      <c r="JZ13" t="n">
        <v/>
      </c>
      <c r="KA13" t="inlineStr">
        <is>
          <t>Tidak pernah</t>
        </is>
      </c>
      <c r="KB13" t="n">
        <v/>
      </c>
      <c r="KC13" t="n">
        <v/>
      </c>
      <c r="KD13" t="n">
        <v/>
      </c>
      <c r="KE13" t="n">
        <v/>
      </c>
      <c r="KF13" t="n">
        <v/>
      </c>
      <c r="KG13" t="n">
        <v/>
      </c>
      <c r="KH13" t="n">
        <v/>
      </c>
      <c r="KI13" t="n">
        <v/>
      </c>
      <c r="KJ13" t="inlineStr">
        <is>
          <t>Tidak pernah</t>
        </is>
      </c>
      <c r="KK13" t="n">
        <v/>
      </c>
      <c r="KL13" t="n">
        <v/>
      </c>
      <c r="KM13" t="n">
        <v/>
      </c>
      <c r="KN13" t="n">
        <v/>
      </c>
      <c r="KO13" t="n">
        <v/>
      </c>
      <c r="KP13" t="n">
        <v/>
      </c>
      <c r="KQ13" t="n">
        <v/>
      </c>
      <c r="KR13" t="n">
        <v/>
      </c>
      <c r="KS13" t="inlineStr">
        <is>
          <t>Cukup membaik</t>
        </is>
      </c>
      <c r="KT13" t="inlineStr">
        <is>
          <t>0-1 kali</t>
        </is>
      </c>
      <c r="KU13" t="inlineStr">
        <is>
          <t>0-1 kali</t>
        </is>
      </c>
      <c r="KV13" t="inlineStr">
        <is>
          <t>Tidak ada</t>
        </is>
      </c>
      <c r="KW13" t="n">
        <v>0</v>
      </c>
      <c r="KX13" t="n">
        <v>0</v>
      </c>
      <c r="KY13" t="n">
        <v>0</v>
      </c>
      <c r="KZ13" t="n">
        <v>1</v>
      </c>
      <c r="LA13" t="inlineStr">
        <is>
          <t>Cukup membaik</t>
        </is>
      </c>
      <c r="LB13" t="inlineStr">
        <is>
          <t>Cukup membaik</t>
        </is>
      </c>
      <c r="LC13" t="n">
        <v>2</v>
      </c>
      <c r="LD13" t="n">
        <v>0</v>
      </c>
      <c r="LE13" t="n">
        <v>0</v>
      </c>
      <c r="LF13" t="n">
        <v>0</v>
      </c>
      <c r="LG13" t="inlineStr">
        <is>
          <t>Tidak</t>
        </is>
      </c>
      <c r="LH13" t="n">
        <v/>
      </c>
      <c r="LI13" t="n">
        <v>0</v>
      </c>
      <c r="LJ13" t="inlineStr">
        <is>
          <t>Kebutuhan rumah tangga</t>
        </is>
      </c>
      <c r="LK13" t="n">
        <v>0</v>
      </c>
      <c r="LL13" t="n">
        <v>0</v>
      </c>
      <c r="LM13" t="n">
        <v>0</v>
      </c>
      <c r="LN13" t="n">
        <v>0</v>
      </c>
      <c r="LO13" t="n">
        <v>1</v>
      </c>
      <c r="LP13" t="n">
        <v>0</v>
      </c>
      <c r="LQ13" t="n">
        <v>0</v>
      </c>
      <c r="LR13" t="n">
        <v/>
      </c>
      <c r="LS13" t="n">
        <v>5</v>
      </c>
      <c r="LT13" t="n">
        <v>0</v>
      </c>
      <c r="LU13" t="n">
        <v>0</v>
      </c>
      <c r="LV13" t="n">
        <v>5</v>
      </c>
      <c r="LW13" t="n">
        <v>0</v>
      </c>
      <c r="LX13" t="n">
        <v>0</v>
      </c>
      <c r="LY13" t="n">
        <v>5</v>
      </c>
      <c r="LZ13" t="n">
        <v>0</v>
      </c>
      <c r="MA13" t="n">
        <v>0</v>
      </c>
      <c r="MB13" t="inlineStr">
        <is>
          <t>Ya</t>
        </is>
      </c>
      <c r="MC13" t="n">
        <v>120</v>
      </c>
      <c r="MD13" t="n">
        <v>60</v>
      </c>
      <c r="ME13" t="n">
        <v>0</v>
      </c>
      <c r="MF13" t="n">
        <v>0</v>
      </c>
      <c r="MG13" t="n">
        <v>0</v>
      </c>
      <c r="MH13" t="n">
        <v>0</v>
      </c>
      <c r="MI13" t="inlineStr">
        <is>
          <t>Pendidikan anak (mengantar sekolah, menemani anak belajar, menyiapkan bekal dsb) Aktivitas sosial diluar rumah (misalnya, berkumpul dengan tetangga, mengikuti kegiatan PKK, dsb) Istirahat</t>
        </is>
      </c>
      <c r="MJ13" t="n">
        <v>1</v>
      </c>
      <c r="MK13" t="n">
        <v>1</v>
      </c>
      <c r="ML13" t="n">
        <v>1</v>
      </c>
      <c r="MM13" t="n">
        <v>0</v>
      </c>
      <c r="MN13" t="n">
        <v>0</v>
      </c>
      <c r="MO13" t="n">
        <v>0</v>
      </c>
      <c r="MP13" t="n">
        <v/>
      </c>
      <c r="MQ13" t="n">
        <v/>
      </c>
      <c r="MR13" t="inlineStr">
        <is>
          <t>untuk aktivitas lainnya</t>
        </is>
      </c>
      <c r="MS13" t="inlineStr">
        <is>
          <t>kumpul kelurga, tetangga</t>
        </is>
      </c>
      <c r="MT13" t="n">
        <v/>
      </c>
      <c r="MU13" t="inlineStr">
        <is>
          <t>Tidak</t>
        </is>
      </c>
      <c r="MV13" t="n">
        <v/>
      </c>
      <c r="MW13" t="n">
        <v/>
      </c>
      <c r="MX13" t="n">
        <v/>
      </c>
      <c r="MY13" t="n">
        <v/>
      </c>
      <c r="MZ13" t="n">
        <v/>
      </c>
      <c r="NA13" t="n">
        <v/>
      </c>
      <c r="NB13" t="n">
        <v/>
      </c>
      <c r="NC13" t="n">
        <v/>
      </c>
      <c r="ND13" t="n">
        <v/>
      </c>
      <c r="NE13" t="n">
        <v/>
      </c>
      <c r="NF13" t="n">
        <v/>
      </c>
      <c r="NG13" t="n">
        <v/>
      </c>
      <c r="NH13" t="n">
        <v/>
      </c>
      <c r="NI13" t="n">
        <v/>
      </c>
      <c r="NJ13" t="n">
        <v/>
      </c>
      <c r="NK13" t="n">
        <v/>
      </c>
      <c r="NL13" t="inlineStr">
        <is>
          <t>Ya</t>
        </is>
      </c>
      <c r="NM13" t="inlineStr">
        <is>
          <t>Kombinasi dana mandiri dan dana hibah</t>
        </is>
      </c>
      <c r="NN13" t="inlineStr">
        <is>
          <t>1.000.001-3.000.000</t>
        </is>
      </c>
      <c r="NO13" t="inlineStr">
        <is>
          <t>Yayasan Rumah Energi atau BIRU</t>
        </is>
      </c>
      <c r="NP13" t="n">
        <v/>
      </c>
      <c r="NQ13" t="n">
        <v/>
      </c>
      <c r="NR13" t="n">
        <v/>
      </c>
      <c r="NS13" t="n">
        <v/>
      </c>
      <c r="NT13" t="n">
        <v/>
      </c>
      <c r="NU13" t="n">
        <v/>
      </c>
      <c r="NV13" t="inlineStr">
        <is>
          <t>Anggota keluarga - Laki-laki dewasa</t>
        </is>
      </c>
      <c r="NW13" t="n">
        <v/>
      </c>
      <c r="NX13" t="inlineStr">
        <is>
          <t>Sedikit meningkat</t>
        </is>
      </c>
      <c r="NY13" t="n">
        <v>60</v>
      </c>
      <c r="NZ13" t="n">
        <v>0</v>
      </c>
      <c r="OA13" t="n">
        <v>0</v>
      </c>
      <c r="OB13" t="n">
        <v>45</v>
      </c>
      <c r="OC13" t="n">
        <v>0</v>
      </c>
      <c r="OD13" t="n">
        <v>0</v>
      </c>
      <c r="OE13" t="inlineStr">
        <is>
          <t>Tidak ada perubahan</t>
        </is>
      </c>
      <c r="OF13" t="inlineStr">
        <is>
          <t>Lebih baik (beda waktu memasak 5-30 menit, ATAU tidak lagi ada rasa/bau makanan yang berubah, ATAU alasan lainnya)</t>
        </is>
      </c>
      <c r="OG13" t="inlineStr">
        <is>
          <t>Ya</t>
        </is>
      </c>
      <c r="OH13" t="n">
        <v>0</v>
      </c>
      <c r="OI13" t="n">
        <v>0</v>
      </c>
      <c r="OJ13" t="n">
        <v>0</v>
      </c>
      <c r="OK13" t="n">
        <v>1</v>
      </c>
      <c r="OL13" t="n">
        <v>0</v>
      </c>
      <c r="OM13" t="n">
        <v>0</v>
      </c>
      <c r="ON13" t="n">
        <v>0</v>
      </c>
      <c r="OO13" t="n">
        <v>0</v>
      </c>
      <c r="OP13" t="inlineStr">
        <is>
          <t>Babi ternak</t>
        </is>
      </c>
      <c r="OQ13" t="n">
        <v>0</v>
      </c>
      <c r="OR13" t="n">
        <v>0</v>
      </c>
      <c r="OS13" t="n">
        <v>0</v>
      </c>
      <c r="OT13" t="n">
        <v>1</v>
      </c>
      <c r="OU13" t="n">
        <v>0</v>
      </c>
      <c r="OV13" t="n">
        <v>0</v>
      </c>
      <c r="OW13" t="n">
        <v>0</v>
      </c>
      <c r="OX13" t="n">
        <v>0</v>
      </c>
      <c r="OY13" t="n">
        <v>0</v>
      </c>
      <c r="OZ13" t="inlineStr">
        <is>
          <t>Babi ternak</t>
        </is>
      </c>
      <c r="PA13" t="n">
        <v>0</v>
      </c>
      <c r="PB13" t="n">
        <v>0</v>
      </c>
      <c r="PC13" t="n">
        <v>0</v>
      </c>
      <c r="PD13" t="n">
        <v>1</v>
      </c>
      <c r="PE13" t="n">
        <v>0</v>
      </c>
      <c r="PF13" t="n">
        <v>0</v>
      </c>
      <c r="PG13" t="n">
        <v>0</v>
      </c>
      <c r="PH13" t="n">
        <v>0</v>
      </c>
      <c r="PI13" t="n">
        <v>0</v>
      </c>
      <c r="PJ13" t="inlineStr">
        <is>
          <t>Tidak ada</t>
        </is>
      </c>
      <c r="PK13" t="n">
        <v>0</v>
      </c>
      <c r="PL13" t="n">
        <v>0</v>
      </c>
      <c r="PM13" t="n">
        <v>0</v>
      </c>
      <c r="PN13" t="n">
        <v>0</v>
      </c>
      <c r="PO13" t="n">
        <v>0</v>
      </c>
      <c r="PP13" t="n">
        <v>0</v>
      </c>
      <c r="PQ13" t="n">
        <v>0</v>
      </c>
      <c r="PR13" t="n">
        <v>0</v>
      </c>
      <c r="PS13" t="n">
        <v>1</v>
      </c>
      <c r="PT13" t="n">
        <v/>
      </c>
      <c r="PU13" t="n">
        <v/>
      </c>
      <c r="PV13" t="n">
        <v/>
      </c>
      <c r="PW13" t="n">
        <v/>
      </c>
      <c r="PX13" t="n">
        <v/>
      </c>
      <c r="PY13" t="n">
        <v/>
      </c>
      <c r="PZ13" t="n">
        <v/>
      </c>
      <c r="QA13" t="n">
        <v/>
      </c>
      <c r="QB13" t="n">
        <v/>
      </c>
      <c r="QC13" t="n">
        <v/>
      </c>
      <c r="QD13" t="n">
        <v/>
      </c>
      <c r="QE13" t="n">
        <v/>
      </c>
      <c r="QF13" t="n">
        <v/>
      </c>
      <c r="QG13" t="n">
        <v/>
      </c>
      <c r="QH13" t="n">
        <v/>
      </c>
      <c r="QI13" t="n">
        <v/>
      </c>
      <c r="QJ13" t="n">
        <v/>
      </c>
      <c r="QK13" t="n">
        <v/>
      </c>
      <c r="QL13" t="n">
        <v/>
      </c>
      <c r="QM13" t="n">
        <v/>
      </c>
      <c r="QN13" t="n">
        <v/>
      </c>
      <c r="QO13" t="n">
        <v/>
      </c>
      <c r="QP13" t="n">
        <v/>
      </c>
      <c r="QQ13" t="n">
        <v/>
      </c>
      <c r="QR13" t="n">
        <v/>
      </c>
      <c r="QS13" t="n">
        <v/>
      </c>
      <c r="QT13" t="n">
        <v/>
      </c>
      <c r="QU13" t="n">
        <v/>
      </c>
      <c r="QV13" t="inlineStr">
        <is>
          <t>1-Disebarkan ke lahan terbuka</t>
        </is>
      </c>
      <c r="QW13" t="n">
        <v>0</v>
      </c>
      <c r="QX13" t="n">
        <v>0</v>
      </c>
      <c r="QY13" t="n">
        <v>0</v>
      </c>
      <c r="QZ13" t="n">
        <v>0</v>
      </c>
      <c r="RA13" t="n">
        <v>0</v>
      </c>
      <c r="RB13" t="n">
        <v>1</v>
      </c>
      <c r="RC13" t="n">
        <v>0</v>
      </c>
      <c r="RD13" t="n">
        <v>0</v>
      </c>
      <c r="RE13" t="n">
        <v>0</v>
      </c>
      <c r="RF13" t="n">
        <v/>
      </c>
      <c r="RG13" t="n">
        <v/>
      </c>
      <c r="RH13" t="n">
        <v/>
      </c>
      <c r="RI13" t="n">
        <v/>
      </c>
      <c r="RJ13" t="n">
        <v/>
      </c>
      <c r="RK13" t="n">
        <v/>
      </c>
      <c r="RL13" t="n">
        <v/>
      </c>
      <c r="RM13" t="n">
        <v/>
      </c>
      <c r="RN13" t="n">
        <v/>
      </c>
      <c r="RO13" t="n">
        <v/>
      </c>
      <c r="RP13" t="n">
        <v/>
      </c>
      <c r="RQ13" t="n">
        <v/>
      </c>
      <c r="RR13" t="n">
        <v/>
      </c>
      <c r="RS13" t="n">
        <v/>
      </c>
      <c r="RT13" t="n">
        <v/>
      </c>
      <c r="RU13" t="n">
        <v/>
      </c>
      <c r="RV13" t="n">
        <v/>
      </c>
      <c r="RW13" t="n">
        <v/>
      </c>
      <c r="RX13" t="n">
        <v/>
      </c>
      <c r="RY13" t="n">
        <v/>
      </c>
      <c r="RZ13" t="n">
        <v/>
      </c>
      <c r="SA13" t="n">
        <v/>
      </c>
      <c r="SB13" t="n">
        <v/>
      </c>
      <c r="SC13" t="n">
        <v/>
      </c>
      <c r="SD13" t="n">
        <v/>
      </c>
      <c r="SE13" t="n">
        <v/>
      </c>
      <c r="SF13" t="n">
        <v/>
      </c>
      <c r="SG13" t="n">
        <v/>
      </c>
      <c r="SH13" t="n">
        <v/>
      </c>
      <c r="SI13" t="n">
        <v/>
      </c>
      <c r="SJ13" t="n">
        <v/>
      </c>
      <c r="SK13" t="n">
        <v/>
      </c>
      <c r="SL13" t="n">
        <v/>
      </c>
      <c r="SM13" t="n">
        <v/>
      </c>
      <c r="SN13" t="n">
        <v/>
      </c>
      <c r="SO13" t="n">
        <v/>
      </c>
      <c r="SP13" t="n">
        <v/>
      </c>
      <c r="SQ13" t="n">
        <v/>
      </c>
      <c r="SR13" t="n">
        <v/>
      </c>
      <c r="SS13" t="n">
        <v/>
      </c>
      <c r="ST13" t="n">
        <v/>
      </c>
      <c r="SU13" t="n">
        <v/>
      </c>
      <c r="SV13" t="n">
        <v/>
      </c>
      <c r="SW13" t="n">
        <v/>
      </c>
      <c r="SX13" t="n">
        <v/>
      </c>
      <c r="SY13" t="n">
        <v/>
      </c>
      <c r="SZ13" t="n">
        <v/>
      </c>
      <c r="TA13" t="n">
        <v/>
      </c>
      <c r="TB13" t="n">
        <v>1</v>
      </c>
      <c r="TC13" t="n">
        <v/>
      </c>
      <c r="TD13" t="n">
        <v/>
      </c>
      <c r="TE13" t="n">
        <v/>
      </c>
      <c r="TF13" t="n">
        <v/>
      </c>
      <c r="TG13" t="n">
        <v/>
      </c>
      <c r="TH13" t="n">
        <v/>
      </c>
      <c r="TI13" t="n">
        <v/>
      </c>
      <c r="TJ13" t="n">
        <v/>
      </c>
      <c r="TK13" t="n">
        <v/>
      </c>
      <c r="TL13" t="n">
        <v/>
      </c>
      <c r="TM13" t="n">
        <v/>
      </c>
      <c r="TN13" t="n">
        <v/>
      </c>
      <c r="TO13" t="n">
        <v/>
      </c>
      <c r="TP13" t="n">
        <v/>
      </c>
      <c r="TQ13" t="n">
        <v/>
      </c>
      <c r="TR13" t="n">
        <v/>
      </c>
      <c r="TS13" t="n">
        <v/>
      </c>
      <c r="TT13" t="n">
        <v/>
      </c>
      <c r="TU13" t="n">
        <v/>
      </c>
      <c r="TV13" t="n">
        <v/>
      </c>
      <c r="TW13" t="n">
        <v/>
      </c>
      <c r="TX13" t="n">
        <v/>
      </c>
      <c r="TY13" t="n">
        <v/>
      </c>
      <c r="TZ13" t="n">
        <v/>
      </c>
      <c r="UA13" t="n">
        <v/>
      </c>
      <c r="UB13" t="n">
        <v/>
      </c>
      <c r="UC13" t="n">
        <v/>
      </c>
      <c r="UD13" t="n">
        <v/>
      </c>
      <c r="UE13" t="n">
        <v/>
      </c>
      <c r="UF13" t="n">
        <v/>
      </c>
      <c r="UG13" t="n">
        <v/>
      </c>
      <c r="UH13" t="n">
        <v/>
      </c>
      <c r="UI13" t="n">
        <v/>
      </c>
      <c r="UJ13" t="n">
        <v/>
      </c>
      <c r="UK13" t="n">
        <v/>
      </c>
      <c r="UL13" t="n">
        <v/>
      </c>
      <c r="UM13" t="n">
        <v/>
      </c>
      <c r="UN13" t="n">
        <v/>
      </c>
      <c r="UO13" t="n">
        <v/>
      </c>
      <c r="UP13" t="n">
        <v/>
      </c>
      <c r="UQ13" t="n">
        <v/>
      </c>
      <c r="UR13" t="n">
        <v/>
      </c>
      <c r="US13" t="n">
        <v/>
      </c>
      <c r="UT13" t="n">
        <v/>
      </c>
      <c r="UU13" t="n">
        <v/>
      </c>
      <c r="UV13" t="n">
        <v/>
      </c>
      <c r="UW13" t="n">
        <v/>
      </c>
      <c r="UX13" t="inlineStr">
        <is>
          <t>Pemberian pakan di kandang</t>
        </is>
      </c>
      <c r="UY13" t="n">
        <v/>
      </c>
      <c r="UZ13" t="n">
        <v/>
      </c>
      <c r="VA13" t="n">
        <v/>
      </c>
      <c r="VB13" t="n">
        <v/>
      </c>
      <c r="VC13" t="n">
        <v/>
      </c>
      <c r="VD13" t="n">
        <v/>
      </c>
      <c r="VE13" t="n">
        <v/>
      </c>
      <c r="VF13" t="inlineStr">
        <is>
          <t>Sangat jarang (&gt;1 bulan sekali)</t>
        </is>
      </c>
      <c r="VG13" t="n">
        <v/>
      </c>
      <c r="VH13" t="n">
        <v/>
      </c>
      <c r="VI13" t="n">
        <v/>
      </c>
      <c r="VJ13" t="n">
        <v/>
      </c>
      <c r="VK13" t="n">
        <v/>
      </c>
      <c r="VL13" t="n">
        <v/>
      </c>
      <c r="VM13" t="n">
        <v/>
      </c>
      <c r="VN13" t="inlineStr">
        <is>
          <t>Sering (1 kali sehari)</t>
        </is>
      </c>
      <c r="VO13" t="n">
        <v/>
      </c>
      <c r="VP13" t="n">
        <v/>
      </c>
      <c r="VQ13" t="n">
        <v/>
      </c>
      <c r="VR13" t="n">
        <v/>
      </c>
      <c r="VS13" t="n">
        <v/>
      </c>
      <c r="VT13" t="n">
        <v/>
      </c>
      <c r="VU13" t="n">
        <v/>
      </c>
      <c r="VV13" t="n">
        <v/>
      </c>
      <c r="VW13" t="n">
        <v/>
      </c>
      <c r="VX13" t="n">
        <v/>
      </c>
      <c r="VY13" t="n">
        <v/>
      </c>
      <c r="VZ13" t="n">
        <v/>
      </c>
      <c r="WA13" t="n">
        <v/>
      </c>
      <c r="WB13" t="n">
        <v/>
      </c>
      <c r="WC13" t="n">
        <v/>
      </c>
      <c r="WD13" t="n">
        <v/>
      </c>
      <c r="WE13" t="n">
        <v/>
      </c>
      <c r="WF13" t="n">
        <v/>
      </c>
      <c r="WG13" t="n">
        <v/>
      </c>
      <c r="WH13" t="n">
        <v/>
      </c>
      <c r="WI13" t="n">
        <v/>
      </c>
      <c r="WJ13" t="n">
        <v/>
      </c>
      <c r="WK13" t="n">
        <v/>
      </c>
      <c r="WL13" t="n">
        <v/>
      </c>
      <c r="WM13" t="n">
        <v/>
      </c>
      <c r="WN13" t="n">
        <v/>
      </c>
      <c r="WO13" t="n">
        <v/>
      </c>
      <c r="WP13" t="n">
        <v/>
      </c>
      <c r="WQ13" t="n">
        <v/>
      </c>
      <c r="WR13" t="n">
        <v/>
      </c>
      <c r="WS13" t="n">
        <v/>
      </c>
      <c r="WT13" t="n">
        <v/>
      </c>
      <c r="WU13" t="n">
        <v/>
      </c>
      <c r="WV13" t="n">
        <v/>
      </c>
      <c r="WW13" t="n">
        <v/>
      </c>
      <c r="WX13" t="n">
        <v/>
      </c>
      <c r="WY13" t="n">
        <v/>
      </c>
      <c r="WZ13" t="n">
        <v/>
      </c>
      <c r="XA13" t="n">
        <v/>
      </c>
      <c r="XB13" t="inlineStr">
        <is>
          <t>3-Disimpan terbuka (dry lot)</t>
        </is>
      </c>
      <c r="XC13" t="n">
        <v>0</v>
      </c>
      <c r="XD13" t="n">
        <v>0</v>
      </c>
      <c r="XE13" t="n">
        <v>0</v>
      </c>
      <c r="XF13" t="n">
        <v>0</v>
      </c>
      <c r="XG13" t="n">
        <v>0</v>
      </c>
      <c r="XH13" t="n">
        <v>1</v>
      </c>
      <c r="XI13" t="n">
        <v>0</v>
      </c>
      <c r="XJ13" t="n">
        <v>0</v>
      </c>
      <c r="XK13" t="n">
        <v>0</v>
      </c>
      <c r="XL13" t="n">
        <v>0</v>
      </c>
      <c r="XM13" t="n">
        <v>0</v>
      </c>
      <c r="XN13" t="n">
        <v/>
      </c>
      <c r="XO13" t="n">
        <v/>
      </c>
      <c r="XP13" t="n">
        <v/>
      </c>
      <c r="XQ13" t="n">
        <v/>
      </c>
      <c r="XR13" t="n">
        <v/>
      </c>
      <c r="XS13" t="n">
        <v/>
      </c>
      <c r="XT13" t="n">
        <v/>
      </c>
      <c r="XU13" t="n">
        <v/>
      </c>
      <c r="XV13" t="n">
        <v/>
      </c>
      <c r="XW13" t="n">
        <v/>
      </c>
      <c r="XX13" t="n">
        <v/>
      </c>
      <c r="XY13" t="n">
        <v/>
      </c>
      <c r="XZ13" t="n">
        <v/>
      </c>
      <c r="YA13" t="n">
        <v/>
      </c>
      <c r="YB13" t="n">
        <v/>
      </c>
      <c r="YC13" t="n">
        <v/>
      </c>
      <c r="YD13" t="n">
        <v/>
      </c>
      <c r="YE13" t="n">
        <v/>
      </c>
      <c r="YF13" t="n">
        <v/>
      </c>
      <c r="YG13" t="n">
        <v/>
      </c>
      <c r="YH13" t="n">
        <v/>
      </c>
      <c r="YI13" t="n">
        <v/>
      </c>
      <c r="YJ13" t="n">
        <v/>
      </c>
      <c r="YK13" t="n">
        <v/>
      </c>
      <c r="YL13" t="n">
        <v/>
      </c>
      <c r="YM13" t="n">
        <v/>
      </c>
      <c r="YN13" t="n">
        <v/>
      </c>
      <c r="YO13" t="n">
        <v/>
      </c>
      <c r="YP13" t="n">
        <v/>
      </c>
      <c r="YQ13" t="n">
        <v/>
      </c>
      <c r="YR13" t="n">
        <v/>
      </c>
      <c r="YS13" t="n">
        <v/>
      </c>
      <c r="YT13" t="n">
        <v/>
      </c>
      <c r="YU13" t="n">
        <v/>
      </c>
      <c r="YV13" t="n">
        <v/>
      </c>
      <c r="YW13" t="n">
        <v/>
      </c>
      <c r="YX13" t="n">
        <v/>
      </c>
      <c r="YY13" t="n">
        <v/>
      </c>
      <c r="YZ13" t="n">
        <v/>
      </c>
      <c r="ZA13" t="n">
        <v/>
      </c>
      <c r="ZB13" t="n">
        <v/>
      </c>
      <c r="ZC13" t="n">
        <v/>
      </c>
      <c r="ZD13" t="n">
        <v/>
      </c>
      <c r="ZE13" t="n">
        <v/>
      </c>
      <c r="ZF13" t="n">
        <v/>
      </c>
      <c r="ZG13" t="n">
        <v/>
      </c>
      <c r="ZH13" t="n">
        <v/>
      </c>
      <c r="ZI13" t="n">
        <v/>
      </c>
      <c r="ZJ13" t="n">
        <v/>
      </c>
      <c r="ZK13" t="n">
        <v/>
      </c>
      <c r="ZL13" t="n">
        <v/>
      </c>
      <c r="ZM13" t="n">
        <v/>
      </c>
      <c r="ZN13" t="n">
        <v/>
      </c>
      <c r="ZO13" t="n">
        <v/>
      </c>
      <c r="ZP13" t="n">
        <v/>
      </c>
      <c r="ZQ13" t="n">
        <v/>
      </c>
      <c r="ZR13" t="n">
        <v/>
      </c>
      <c r="ZS13" t="n">
        <v/>
      </c>
      <c r="ZT13" t="n">
        <v/>
      </c>
      <c r="ZU13" t="n">
        <v/>
      </c>
      <c r="ZV13" t="n">
        <v/>
      </c>
      <c r="ZW13" t="n">
        <v/>
      </c>
      <c r="ZX13" t="n">
        <v/>
      </c>
      <c r="ZY13" t="n">
        <v/>
      </c>
      <c r="ZZ13" t="n">
        <v/>
      </c>
      <c r="AAA13" t="n">
        <v/>
      </c>
      <c r="AAB13" t="n">
        <v/>
      </c>
      <c r="AAC13" t="n">
        <v/>
      </c>
      <c r="AAD13" t="n">
        <v/>
      </c>
      <c r="AAE13" t="n">
        <v/>
      </c>
      <c r="AAF13" t="n">
        <v/>
      </c>
      <c r="AAG13" t="inlineStr">
        <is>
          <t>Pakan kering (misal: konsentrat, silase, pelet)</t>
        </is>
      </c>
      <c r="AAH13" t="n">
        <v/>
      </c>
      <c r="AAI13" t="n">
        <v/>
      </c>
      <c r="AAJ13" t="n">
        <v/>
      </c>
      <c r="AAK13" t="n">
        <v/>
      </c>
      <c r="AAL13" t="inlineStr">
        <is>
          <t>Ya</t>
        </is>
      </c>
      <c r="AAM13" t="inlineStr">
        <is>
          <t>Cair</t>
        </is>
      </c>
      <c r="AAN13" t="n">
        <v>0</v>
      </c>
      <c r="AAO13" t="n">
        <v>1</v>
      </c>
      <c r="AAP13" t="n">
        <v>2</v>
      </c>
      <c r="AAQ13" t="n">
        <v/>
      </c>
      <c r="AAR13" t="inlineStr">
        <is>
          <t>Tidak</t>
        </is>
      </c>
      <c r="AAS13" t="inlineStr">
        <is>
          <t>Tidak pasti/ragu-ragu</t>
        </is>
      </c>
      <c r="AAT13" t="inlineStr">
        <is>
          <t>Digunakan untuk pupuk di lahan pertanian sendiri</t>
        </is>
      </c>
      <c r="AAU13" t="n">
        <v>1</v>
      </c>
      <c r="AAV13" t="n">
        <v>0</v>
      </c>
      <c r="AAW13" t="n">
        <v>0</v>
      </c>
      <c r="AAX13" t="n">
        <v>0</v>
      </c>
      <c r="AAY13" t="n">
        <v>0</v>
      </c>
      <c r="AAZ13" t="n">
        <v>0</v>
      </c>
      <c r="ABA13" t="n">
        <v>0</v>
      </c>
      <c r="ABB13" t="inlineStr">
        <is>
          <t>Pupuk cair untuk tanaman</t>
        </is>
      </c>
      <c r="ABC13" t="n">
        <v>1</v>
      </c>
      <c r="ABD13" t="n">
        <v>0</v>
      </c>
      <c r="ABE13" t="n">
        <v>0</v>
      </c>
      <c r="ABF13" t="n">
        <v>0</v>
      </c>
      <c r="ABG13" t="n">
        <v>0</v>
      </c>
      <c r="ABH13" t="n">
        <v/>
      </c>
      <c r="ABI13" t="n">
        <v/>
      </c>
      <c r="ABJ13" t="n">
        <v/>
      </c>
      <c r="ABK13" t="n">
        <v/>
      </c>
      <c r="ABL13" t="n">
        <v/>
      </c>
      <c r="ABM13" t="n">
        <v/>
      </c>
      <c r="ABN13" t="n">
        <v/>
      </c>
      <c r="ABO13" t="n">
        <v/>
      </c>
      <c r="ABP13" t="n">
        <v/>
      </c>
      <c r="ABQ13" t="inlineStr">
        <is>
          <t>Sayuran</t>
        </is>
      </c>
      <c r="ABR13" t="inlineStr">
        <is>
          <t>Jarang (1 bulan sekali)</t>
        </is>
      </c>
      <c r="ABS13" t="n">
        <v>50</v>
      </c>
      <c r="ABT13" t="n">
        <v/>
      </c>
      <c r="ABU13" t="n">
        <v>5</v>
      </c>
      <c r="ABV13" t="n">
        <v>0</v>
      </c>
      <c r="ABW13" t="inlineStr">
        <is>
          <t>Lainnya</t>
        </is>
      </c>
      <c r="ABX13" t="inlineStr">
        <is>
          <t>sampah daun</t>
        </is>
      </c>
      <c r="ABY13" t="n">
        <v>0</v>
      </c>
      <c r="ABZ13" t="n">
        <v>0</v>
      </c>
      <c r="ACA13" t="n">
        <v>0</v>
      </c>
      <c r="ACB13" t="n">
        <v>0</v>
      </c>
      <c r="ACC13" t="n">
        <v>5</v>
      </c>
      <c r="ACD13" t="n">
        <v>10</v>
      </c>
      <c r="ACE13" t="inlineStr">
        <is>
          <t>Ya</t>
        </is>
      </c>
      <c r="ACF13" t="inlineStr">
        <is>
          <t>Cukup meningkat</t>
        </is>
      </c>
      <c r="ACG13" t="inlineStr">
        <is>
          <t>Cukup meningkat</t>
        </is>
      </c>
      <c r="ACH13" t="inlineStr">
        <is>
          <t>Cukup meningkat</t>
        </is>
      </c>
      <c r="ACI13" t="n">
        <v/>
      </c>
      <c r="ACJ13" t="n">
        <v/>
      </c>
      <c r="ACK13" t="n">
        <v/>
      </c>
      <c r="ACL13" t="n">
        <v/>
      </c>
      <c r="ACM13" t="n">
        <v/>
      </c>
      <c r="ACN13" t="n">
        <v/>
      </c>
      <c r="ACO13" t="n">
        <v/>
      </c>
      <c r="ACP13" t="n">
        <v/>
      </c>
      <c r="ACQ13" t="n">
        <v/>
      </c>
      <c r="ACR13" t="n">
        <v/>
      </c>
      <c r="ACS13" t="n">
        <v/>
      </c>
      <c r="ACT13" t="inlineStr">
        <is>
          <t>Tidak Ada</t>
        </is>
      </c>
      <c r="ACU13" t="inlineStr">
        <is>
          <t>Manfaat besar dan membantu kehidupan sehari-hari</t>
        </is>
      </c>
      <c r="ACV13" t="inlineStr">
        <is>
          <t>Sama saja</t>
        </is>
      </c>
      <c r="ACW13" t="inlineStr">
        <is>
          <t>Anggota keluarga - Perempuan dewasa</t>
        </is>
      </c>
      <c r="ACX13" t="inlineStr">
        <is>
          <t>Setuju</t>
        </is>
      </c>
      <c r="ACY13" t="inlineStr">
        <is>
          <t>Anggota keluarga - Laki-laki dewasa Anggota keluarga - Perempuan dewasa Anggota keluarga - Anak-anak</t>
        </is>
      </c>
      <c r="ACZ13" t="n">
        <v>1</v>
      </c>
      <c r="ADA13" t="n">
        <v>1</v>
      </c>
      <c r="ADB13" t="n">
        <v>1</v>
      </c>
      <c r="ADC13" t="n">
        <v>0</v>
      </c>
      <c r="ADD13" t="inlineStr">
        <is>
          <t>Puas</t>
        </is>
      </c>
      <c r="ADE13" t="inlineStr">
        <is>
          <t>Puas</t>
        </is>
      </c>
      <c r="ADF13" t="inlineStr">
        <is>
          <t>Puas</t>
        </is>
      </c>
      <c r="ADG13" t="inlineStr">
        <is>
          <t>Puas</t>
        </is>
      </c>
      <c r="ADH13" t="inlineStr">
        <is>
          <t>Tidak</t>
        </is>
      </c>
      <c r="ADI13" t="n">
        <v/>
      </c>
      <c r="ADJ13" t="inlineStr">
        <is>
          <t>Cukup puas</t>
        </is>
      </c>
      <c r="ADK13" t="n">
        <v/>
      </c>
      <c r="ADL13" t="n">
        <v/>
      </c>
      <c r="ADM13" t="n">
        <v/>
      </c>
      <c r="ADN13" t="n">
        <v/>
      </c>
      <c r="ADO13" t="n">
        <v/>
      </c>
      <c r="ADP13" t="n">
        <v/>
      </c>
      <c r="ADQ13" t="n">
        <v/>
      </c>
      <c r="ADR13" t="n">
        <v/>
      </c>
      <c r="ADS13" t="n">
        <v/>
      </c>
      <c r="ADT13" t="n">
        <v/>
      </c>
      <c r="ADU13" t="inlineStr">
        <is>
          <t>Menghubungi CPO atau pendamping</t>
        </is>
      </c>
      <c r="ADV13" t="n">
        <v>0</v>
      </c>
      <c r="ADW13" t="n">
        <v>0</v>
      </c>
      <c r="ADX13" t="n">
        <v>0</v>
      </c>
      <c r="ADY13" t="n">
        <v>0</v>
      </c>
      <c r="ADZ13" t="n">
        <v>1</v>
      </c>
      <c r="AEA13" t="n">
        <v>0</v>
      </c>
      <c r="AEB13" t="n">
        <v>0</v>
      </c>
      <c r="AEC13" t="n">
        <v>0</v>
      </c>
      <c r="AED13" t="inlineStr">
        <is>
          <t>Tidak ada</t>
        </is>
      </c>
      <c r="AEE13" t="inlineStr">
        <is>
          <t>Perempuan dewasa</t>
        </is>
      </c>
      <c r="AEF13" t="n">
        <v/>
      </c>
      <c r="AEG13" t="inlineStr">
        <is>
          <t>Menelepon atau WA langsung</t>
        </is>
      </c>
      <c r="AEH13" t="n">
        <v/>
      </c>
      <c r="AEI13" t="inlineStr">
        <is>
          <t>Pendamping kalau bisa teratur datang</t>
        </is>
      </c>
      <c r="AEJ13" t="inlineStr">
        <is>
          <t>Tidak pernah</t>
        </is>
      </c>
      <c r="AEK13" t="inlineStr">
        <is>
          <t>Pengurangan pengeluaran rumah tangga (bahan bakar minyak, pupuk, dll.) Memasak lebih cepat Lebih aman Peningkatan kebersihan kandang ternak</t>
        </is>
      </c>
      <c r="AEL13" t="n">
        <v>1</v>
      </c>
      <c r="AEM13" t="n">
        <v>0</v>
      </c>
      <c r="AEN13" t="n">
        <v>0</v>
      </c>
      <c r="AEO13" t="n">
        <v>1</v>
      </c>
      <c r="AEP13" t="n">
        <v>1</v>
      </c>
      <c r="AEQ13" t="n">
        <v>0</v>
      </c>
      <c r="AER13" t="n">
        <v>1</v>
      </c>
      <c r="AES13" t="n">
        <v>0</v>
      </c>
      <c r="AET13" t="n">
        <v>0</v>
      </c>
      <c r="AEU13" t="n">
        <v>0</v>
      </c>
      <c r="AEV13" t="n">
        <v>0</v>
      </c>
      <c r="AEW13" t="n">
        <v>0</v>
      </c>
      <c r="AEX13" t="n">
        <v/>
      </c>
      <c r="AEY13" t="inlineStr">
        <is>
          <t>Mendukung lingkungan</t>
        </is>
      </c>
      <c r="AEZ13" t="n">
        <v/>
      </c>
      <c r="AFA13" t="inlineStr">
        <is>
          <t>Yayasan Rumah Energi (YRE)</t>
        </is>
      </c>
      <c r="AFB13" t="n">
        <v/>
      </c>
      <c r="AFC13" t="inlineStr">
        <is>
          <t>ROLAND RAJA LAY-9_52_23.jpg</t>
        </is>
      </c>
      <c r="AFD13" t="inlineStr">
        <is>
          <t>https://kf.kobotoolbox.org/api/v2/assets/avstPQqLr3Ab3ZdcVTXZ6f/data/673507653/attachments/attFdykgkvV3gGHmDwPVq6bb/</t>
        </is>
      </c>
      <c r="AFE13" t="inlineStr">
        <is>
          <t>ROLAND RAJA LAY (1)-9_52_31.jpg</t>
        </is>
      </c>
      <c r="AFF13" t="inlineStr">
        <is>
          <t>https://kf.kobotoolbox.org/api/v2/assets/avstPQqLr3Ab3ZdcVTXZ6f/data/673507653/attachments/attBSUHUqcarSEvrBf4hQgJF/</t>
        </is>
      </c>
      <c r="AFG13" t="inlineStr">
        <is>
          <t>Siti Suryani/Elvianto Hamanai</t>
        </is>
      </c>
      <c r="AFH13" t="n">
        <v/>
      </c>
      <c r="AFI13" t="n">
        <v/>
      </c>
    </row>
    <row r="14">
      <c r="A14" s="93" t="n">
        <v>46068</v>
      </c>
      <c r="B14" s="93" t="n">
        <v>46068</v>
      </c>
      <c r="C14" t="inlineStr">
        <is>
          <t>siti suryani/marselina ngongo</t>
        </is>
      </c>
      <c r="D14" t="inlineStr">
        <is>
          <t>marten tola</t>
        </is>
      </c>
      <c r="E14" t="n">
        <v>82144608040</v>
      </c>
      <c r="F14" t="inlineStr">
        <is>
          <t>-9.673908 120.265132</t>
        </is>
      </c>
      <c r="G14" t="n">
        <v>-9.673908000000001</v>
      </c>
      <c r="H14" t="n">
        <v>120.265132</v>
      </c>
      <c r="I14" t="n">
        <v>0</v>
      </c>
      <c r="J14" t="n">
        <v>0</v>
      </c>
      <c r="K14" t="inlineStr">
        <is>
          <t>-9.673908,  120.265132</t>
        </is>
      </c>
      <c r="L14" t="inlineStr">
        <is>
          <t>-9.674112 120.265073</t>
        </is>
      </c>
      <c r="M14" t="n">
        <v>-9.674111999999999</v>
      </c>
      <c r="N14" t="n">
        <v>120.265073</v>
      </c>
      <c r="O14" t="n">
        <v>0</v>
      </c>
      <c r="P14" t="n">
        <v>0</v>
      </c>
      <c r="Q14" t="inlineStr">
        <is>
          <t>Lat -9.674112° Long 120.265073°</t>
        </is>
      </c>
      <c r="R14" t="inlineStr">
        <is>
          <t>NTT</t>
        </is>
      </c>
      <c r="S14" t="n">
        <v>0</v>
      </c>
      <c r="T14" t="n">
        <v>0</v>
      </c>
      <c r="U14" t="n">
        <v>0</v>
      </c>
      <c r="V14" t="n">
        <v>0</v>
      </c>
      <c r="W14" t="n">
        <v>0</v>
      </c>
      <c r="X14" t="n">
        <v>0</v>
      </c>
      <c r="Y14" t="n">
        <v>0</v>
      </c>
      <c r="Z14" t="n">
        <v>0</v>
      </c>
      <c r="AA14" t="n">
        <v>1</v>
      </c>
      <c r="AB14" t="n">
        <v>0</v>
      </c>
      <c r="AC14" t="inlineStr">
        <is>
          <t>SUMBA TIMUR</t>
        </is>
      </c>
      <c r="AD14" t="inlineStr">
        <is>
          <t>KAMBERA</t>
        </is>
      </c>
      <c r="AE14" t="inlineStr">
        <is>
          <t>WANGGA</t>
        </is>
      </c>
      <c r="AF14" t="inlineStr">
        <is>
          <t>YAYASAN ALAM LESTARI</t>
        </is>
      </c>
      <c r="AG14" t="inlineStr">
        <is>
          <t>ALP0087</t>
        </is>
      </c>
      <c r="AH14" t="n">
        <v>12</v>
      </c>
      <c r="AI14" t="inlineStr">
        <is>
          <t>VPA1</t>
        </is>
      </c>
      <c r="AJ14" t="inlineStr">
        <is>
          <t>Tidak aktif</t>
        </is>
      </c>
      <c r="AK14" t="n">
        <v>50</v>
      </c>
      <c r="AL14" t="inlineStr">
        <is>
          <t>Laki-laki</t>
        </is>
      </c>
      <c r="AM14" t="inlineStr">
        <is>
          <t>Sudah menikah</t>
        </is>
      </c>
      <c r="AN14" t="inlineStr">
        <is>
          <t>Tidak sekolah</t>
        </is>
      </c>
      <c r="AO14" t="inlineStr">
        <is>
          <t>Petani</t>
        </is>
      </c>
      <c r="AP14" t="n">
        <v>1</v>
      </c>
      <c r="AQ14" t="n">
        <v>0</v>
      </c>
      <c r="AR14" t="n">
        <v>0</v>
      </c>
      <c r="AS14" t="n">
        <v>0</v>
      </c>
      <c r="AT14" t="n">
        <v>0</v>
      </c>
      <c r="AU14" t="n">
        <v>0</v>
      </c>
      <c r="AV14" t="n">
        <v>0</v>
      </c>
      <c r="AW14" t="n">
        <v>0</v>
      </c>
      <c r="AX14" t="n">
        <v/>
      </c>
      <c r="AY14" t="inlineStr">
        <is>
          <t>Pekerja lepas</t>
        </is>
      </c>
      <c r="AZ14" t="n">
        <v>0</v>
      </c>
      <c r="BA14" t="n">
        <v>0</v>
      </c>
      <c r="BB14" t="n">
        <v>1</v>
      </c>
      <c r="BC14" t="n">
        <v>0</v>
      </c>
      <c r="BD14" t="n">
        <v>0</v>
      </c>
      <c r="BE14" t="n">
        <v>0</v>
      </c>
      <c r="BF14" t="n">
        <v>0</v>
      </c>
      <c r="BG14" t="n">
        <v>0</v>
      </c>
      <c r="BH14" t="n">
        <v/>
      </c>
      <c r="BI14" t="inlineStr">
        <is>
          <t>&lt;Rp1.500.000</t>
        </is>
      </c>
      <c r="BJ14" t="n">
        <v>3</v>
      </c>
      <c r="BK14" t="n">
        <v>4</v>
      </c>
      <c r="BL14" t="n">
        <v>0</v>
      </c>
      <c r="BM14" t="n">
        <v>0</v>
      </c>
      <c r="BN14" t="inlineStr">
        <is>
          <t>Milik sendiri</t>
        </is>
      </c>
      <c r="BO14" t="inlineStr">
        <is>
          <t>Semi-permanen (semen dan kayu)</t>
        </is>
      </c>
      <c r="BP14" t="n">
        <v>0</v>
      </c>
      <c r="BQ14" t="n">
        <v>1</v>
      </c>
      <c r="BR14" t="n">
        <v>0</v>
      </c>
      <c r="BS14" t="n">
        <v>0</v>
      </c>
      <c r="BT14" t="n">
        <v>0</v>
      </c>
      <c r="BU14" t="n">
        <v/>
      </c>
      <c r="BV14" t="inlineStr">
        <is>
          <t>Semen</t>
        </is>
      </c>
      <c r="BW14" t="n">
        <v>0</v>
      </c>
      <c r="BX14" t="n">
        <v>1</v>
      </c>
      <c r="BY14" t="n">
        <v>0</v>
      </c>
      <c r="BZ14" t="n">
        <v>0</v>
      </c>
      <c r="CA14" t="n">
        <v>0</v>
      </c>
      <c r="CB14" t="n">
        <v/>
      </c>
      <c r="CC14" t="inlineStr">
        <is>
          <t>Seng</t>
        </is>
      </c>
      <c r="CD14" t="n">
        <v>0</v>
      </c>
      <c r="CE14" t="n">
        <v>0</v>
      </c>
      <c r="CF14" t="n">
        <v>0</v>
      </c>
      <c r="CG14" t="n">
        <v>0</v>
      </c>
      <c r="CH14" t="n">
        <v>1</v>
      </c>
      <c r="CI14" t="n">
        <v>0</v>
      </c>
      <c r="CJ14" t="n">
        <v>0</v>
      </c>
      <c r="CK14" t="n">
        <v/>
      </c>
      <c r="CL14" t="inlineStr">
        <is>
          <t>Ya</t>
        </is>
      </c>
      <c r="CM14" t="n">
        <v>2013</v>
      </c>
      <c r="CN14" t="inlineStr">
        <is>
          <t>Fixed-Dome (Kubah Tetap)</t>
        </is>
      </c>
      <c r="CO14" t="inlineStr">
        <is>
          <t>4 m³ (2-3 ekor sapi, ±3 jam memasak/hari, ±30 kg slurry/hari)</t>
        </is>
      </c>
      <c r="CP14" t="inlineStr">
        <is>
          <t>Anggota keluarga - laki-laki</t>
        </is>
      </c>
      <c r="CQ14" t="n">
        <v>0</v>
      </c>
      <c r="CR14" t="n">
        <v>0</v>
      </c>
      <c r="CS14" t="n">
        <v>0</v>
      </c>
      <c r="CT14" t="n">
        <v>0</v>
      </c>
      <c r="CU14" t="n">
        <v>1</v>
      </c>
      <c r="CV14" t="n">
        <v>0</v>
      </c>
      <c r="CW14" t="n">
        <v>0</v>
      </c>
      <c r="CX14" t="n">
        <v>0</v>
      </c>
      <c r="CY14" t="inlineStr">
        <is>
          <t>Anggota keluarga - laki-laki</t>
        </is>
      </c>
      <c r="CZ14" t="n">
        <v>1</v>
      </c>
      <c r="DA14" t="n">
        <v>0</v>
      </c>
      <c r="DB14" t="n">
        <v>0</v>
      </c>
      <c r="DC14" t="n">
        <v/>
      </c>
      <c r="DD14" t="inlineStr">
        <is>
          <t>CPO atau pendamping</t>
        </is>
      </c>
      <c r="DE14" t="n">
        <v>0</v>
      </c>
      <c r="DF14" t="n">
        <v>0</v>
      </c>
      <c r="DG14" t="n">
        <v>1</v>
      </c>
      <c r="DH14" t="n">
        <v>0</v>
      </c>
      <c r="DI14" t="n">
        <v/>
      </c>
      <c r="DJ14" t="inlineStr">
        <is>
          <t>CPO atau pendamping</t>
        </is>
      </c>
      <c r="DK14" t="n">
        <v>0</v>
      </c>
      <c r="DL14" t="n">
        <v>0</v>
      </c>
      <c r="DM14" t="n">
        <v>1</v>
      </c>
      <c r="DN14" t="n">
        <v>0</v>
      </c>
      <c r="DO14" t="n">
        <v/>
      </c>
      <c r="DP14" t="inlineStr">
        <is>
          <t>Tidak berfungsi sama sekali</t>
        </is>
      </c>
      <c r="DQ14" t="inlineStr">
        <is>
          <t>&gt;1 tahun yang lalu</t>
        </is>
      </c>
      <c r="DR14" t="inlineStr">
        <is>
          <t>Tidak ada ternak</t>
        </is>
      </c>
      <c r="DS14" t="n">
        <v/>
      </c>
      <c r="DT14" t="n">
        <v/>
      </c>
      <c r="DU14" t="n">
        <v/>
      </c>
      <c r="DV14" t="n">
        <v/>
      </c>
      <c r="DW14" t="n">
        <v/>
      </c>
      <c r="DX14" t="n">
        <v/>
      </c>
      <c r="DY14" t="n">
        <v/>
      </c>
      <c r="DZ14" t="n">
        <v/>
      </c>
      <c r="EA14" t="n">
        <v/>
      </c>
      <c r="EB14" t="n">
        <v/>
      </c>
      <c r="EC14" t="n">
        <v/>
      </c>
      <c r="ED14" t="n">
        <v/>
      </c>
      <c r="EE14" t="n">
        <v/>
      </c>
      <c r="EF14" t="n">
        <v/>
      </c>
      <c r="EG14" t="n">
        <v/>
      </c>
      <c r="EH14" t="n">
        <v/>
      </c>
      <c r="EI14" t="inlineStr">
        <is>
          <t>Tidak ada masalah</t>
        </is>
      </c>
      <c r="EJ14" t="n">
        <v>0</v>
      </c>
      <c r="EK14" t="n">
        <v>0</v>
      </c>
      <c r="EL14" t="n">
        <v>0</v>
      </c>
      <c r="EM14" t="n">
        <v>1</v>
      </c>
      <c r="EN14" t="n">
        <v>0</v>
      </c>
      <c r="EO14" t="n">
        <v/>
      </c>
      <c r="EP14" t="inlineStr">
        <is>
          <t>Ya, sangat jelas dan mudah diikuti</t>
        </is>
      </c>
      <c r="EQ14" t="inlineStr">
        <is>
          <t>Bukan pelatihan</t>
        </is>
      </c>
      <c r="ER14" t="inlineStr">
        <is>
          <t>CPO atau pendamping</t>
        </is>
      </c>
      <c r="ES14" t="n">
        <v>1</v>
      </c>
      <c r="ET14" t="n">
        <v>0</v>
      </c>
      <c r="EU14" t="n">
        <v>0</v>
      </c>
      <c r="EV14" t="n">
        <v>0</v>
      </c>
      <c r="EW14" t="n">
        <v/>
      </c>
      <c r="EX14" t="inlineStr">
        <is>
          <t>Anggota keluarga - Laki-laki</t>
        </is>
      </c>
      <c r="EY14" t="n">
        <v>1</v>
      </c>
      <c r="EZ14" t="n">
        <v>0</v>
      </c>
      <c r="FA14" t="n">
        <v>0</v>
      </c>
      <c r="FB14" t="n">
        <v/>
      </c>
      <c r="FC14" t="inlineStr">
        <is>
          <t>Jarang sekali</t>
        </is>
      </c>
      <c r="FD14" t="n">
        <v/>
      </c>
      <c r="FE14" t="inlineStr">
        <is>
          <t>Tidak mengetahui</t>
        </is>
      </c>
      <c r="FF14" t="inlineStr">
        <is>
          <t>Tidak pernah</t>
        </is>
      </c>
      <c r="FG14" t="inlineStr">
        <is>
          <t>Tidak mengetahui</t>
        </is>
      </c>
      <c r="FH14" t="inlineStr">
        <is>
          <t>Tidak pernah</t>
        </is>
      </c>
      <c r="FI14" t="inlineStr">
        <is>
          <t>Mengetahui</t>
        </is>
      </c>
      <c r="FJ14" t="inlineStr">
        <is>
          <t>Selalu (setiap hari)</t>
        </is>
      </c>
      <c r="FK14" t="inlineStr">
        <is>
          <t>Tidak mengetahui</t>
        </is>
      </c>
      <c r="FL14" t="inlineStr">
        <is>
          <t>Tidak pernah</t>
        </is>
      </c>
      <c r="FM14" t="inlineStr">
        <is>
          <t>Tidak mengetahui</t>
        </is>
      </c>
      <c r="FN14" t="inlineStr">
        <is>
          <t>Tidak pernah</t>
        </is>
      </c>
      <c r="FO14" t="inlineStr">
        <is>
          <t>Tidak mengetahui</t>
        </is>
      </c>
      <c r="FP14" t="inlineStr">
        <is>
          <t>Tidak pernah</t>
        </is>
      </c>
      <c r="FQ14" t="inlineStr">
        <is>
          <t>Mengetahui</t>
        </is>
      </c>
      <c r="FR14" t="inlineStr">
        <is>
          <t>Ya</t>
        </is>
      </c>
      <c r="FS14" t="inlineStr">
        <is>
          <t>Mengetahui</t>
        </is>
      </c>
      <c r="FT14" t="inlineStr">
        <is>
          <t>Ya, selalu</t>
        </is>
      </c>
      <c r="FU14" t="inlineStr">
        <is>
          <t>Laki-laki dewasa</t>
        </is>
      </c>
      <c r="FV14" t="n">
        <v>1</v>
      </c>
      <c r="FW14" t="n">
        <v>0</v>
      </c>
      <c r="FX14" t="n">
        <v>0</v>
      </c>
      <c r="FY14" t="n">
        <v>0</v>
      </c>
      <c r="FZ14" t="inlineStr">
        <is>
          <t>Tidak memahami</t>
        </is>
      </c>
      <c r="GA14" t="inlineStr">
        <is>
          <t>CPO</t>
        </is>
      </c>
      <c r="GB14" t="n">
        <v>1</v>
      </c>
      <c r="GC14" t="n">
        <v>0</v>
      </c>
      <c r="GD14" t="n">
        <v>0</v>
      </c>
      <c r="GE14" t="n">
        <v>0</v>
      </c>
      <c r="GF14" t="n">
        <v/>
      </c>
      <c r="GG14" t="inlineStr">
        <is>
          <t>Tidak pernah</t>
        </is>
      </c>
      <c r="GH14" t="inlineStr">
        <is>
          <t>Ya</t>
        </is>
      </c>
      <c r="GI14" t="inlineStr">
        <is>
          <t>Tetangga Teman/keluarga</t>
        </is>
      </c>
      <c r="GJ14" t="n">
        <v>1</v>
      </c>
      <c r="GK14" t="n">
        <v>1</v>
      </c>
      <c r="GL14" t="n">
        <v>0</v>
      </c>
      <c r="GM14" t="n">
        <v>0</v>
      </c>
      <c r="GN14" t="n">
        <v/>
      </c>
      <c r="GO14" t="n">
        <v>10</v>
      </c>
      <c r="GP14" t="inlineStr">
        <is>
          <t>Penuh (100%)</t>
        </is>
      </c>
      <c r="GQ14" t="inlineStr">
        <is>
          <t>Kayu bakar Minyak tanah</t>
        </is>
      </c>
      <c r="GR14" t="n">
        <v>0</v>
      </c>
      <c r="GS14" t="n">
        <v>1</v>
      </c>
      <c r="GT14" t="n">
        <v>1</v>
      </c>
      <c r="GU14" t="n">
        <v>0</v>
      </c>
      <c r="GV14" t="n">
        <v>0</v>
      </c>
      <c r="GW14" t="n">
        <v>0</v>
      </c>
      <c r="GX14" t="n">
        <v>0</v>
      </c>
      <c r="GY14" t="n">
        <v/>
      </c>
      <c r="GZ14" t="inlineStr">
        <is>
          <t>Ya</t>
        </is>
      </c>
      <c r="HA14" t="n">
        <v/>
      </c>
      <c r="HB14" t="n">
        <v/>
      </c>
      <c r="HC14" t="n">
        <v/>
      </c>
      <c r="HD14" t="n">
        <v/>
      </c>
      <c r="HE14" t="n">
        <v/>
      </c>
      <c r="HF14" t="n">
        <v/>
      </c>
      <c r="HG14" t="n">
        <v/>
      </c>
      <c r="HH14" t="n">
        <v/>
      </c>
      <c r="HI14" t="n">
        <v/>
      </c>
      <c r="HJ14" t="n">
        <v/>
      </c>
      <c r="HK14" t="n">
        <v/>
      </c>
      <c r="HL14" t="n">
        <v/>
      </c>
      <c r="HM14" t="n">
        <v/>
      </c>
      <c r="HN14" t="n">
        <v/>
      </c>
      <c r="HO14" t="n">
        <v/>
      </c>
      <c r="HP14" t="n">
        <v/>
      </c>
      <c r="HQ14" t="n">
        <v/>
      </c>
      <c r="HR14" t="n">
        <v/>
      </c>
      <c r="HS14" t="n">
        <v/>
      </c>
      <c r="HT14" t="n">
        <v/>
      </c>
      <c r="HU14" t="n">
        <v/>
      </c>
      <c r="HV14" t="n">
        <v/>
      </c>
      <c r="HW14" t="n">
        <v/>
      </c>
      <c r="HX14" t="n">
        <v/>
      </c>
      <c r="HY14" t="n">
        <v>90</v>
      </c>
      <c r="HZ14" t="n">
        <v>150000</v>
      </c>
      <c r="IA14" t="n">
        <v/>
      </c>
      <c r="IB14" t="n">
        <v/>
      </c>
      <c r="IC14" t="n">
        <v/>
      </c>
      <c r="ID14" t="n">
        <v/>
      </c>
      <c r="IE14" t="n">
        <v/>
      </c>
      <c r="IF14" t="n">
        <v/>
      </c>
      <c r="IG14" t="n">
        <v/>
      </c>
      <c r="IH14" t="n">
        <v/>
      </c>
      <c r="II14" t="n">
        <v>20</v>
      </c>
      <c r="IJ14" t="n">
        <v>100000</v>
      </c>
      <c r="IK14" t="inlineStr">
        <is>
          <t>&lt;15 kg</t>
        </is>
      </c>
      <c r="IL14" t="inlineStr">
        <is>
          <t>&lt;1 jam</t>
        </is>
      </c>
      <c r="IM14" t="inlineStr">
        <is>
          <t>Ya</t>
        </is>
      </c>
      <c r="IN14" t="inlineStr">
        <is>
          <t>Ya</t>
        </is>
      </c>
      <c r="IO14" t="inlineStr">
        <is>
          <t>Tidak ada perubahan</t>
        </is>
      </c>
      <c r="IP14" t="inlineStr">
        <is>
          <t>Tidak pernah</t>
        </is>
      </c>
      <c r="IQ14" t="inlineStr">
        <is>
          <t>Tidak pernah</t>
        </is>
      </c>
      <c r="IR14" t="n">
        <v/>
      </c>
      <c r="IS14" t="n">
        <v/>
      </c>
      <c r="IT14" t="n">
        <v/>
      </c>
      <c r="IU14" t="n">
        <v/>
      </c>
      <c r="IV14" t="n">
        <v/>
      </c>
      <c r="IW14" t="n">
        <v/>
      </c>
      <c r="IX14" t="n">
        <v/>
      </c>
      <c r="IY14" t="n">
        <v/>
      </c>
      <c r="IZ14" t="inlineStr">
        <is>
          <t>Tidak pernah</t>
        </is>
      </c>
      <c r="JA14" t="n">
        <v/>
      </c>
      <c r="JB14" t="n">
        <v/>
      </c>
      <c r="JC14" t="n">
        <v/>
      </c>
      <c r="JD14" t="n">
        <v/>
      </c>
      <c r="JE14" t="n">
        <v/>
      </c>
      <c r="JF14" t="n">
        <v/>
      </c>
      <c r="JG14" t="n">
        <v/>
      </c>
      <c r="JH14" t="n">
        <v/>
      </c>
      <c r="JI14" t="inlineStr">
        <is>
          <t>Tidak pernah</t>
        </is>
      </c>
      <c r="JJ14" t="n">
        <v/>
      </c>
      <c r="JK14" t="n">
        <v/>
      </c>
      <c r="JL14" t="n">
        <v/>
      </c>
      <c r="JM14" t="n">
        <v/>
      </c>
      <c r="JN14" t="n">
        <v/>
      </c>
      <c r="JO14" t="n">
        <v/>
      </c>
      <c r="JP14" t="n">
        <v/>
      </c>
      <c r="JQ14" t="n">
        <v/>
      </c>
      <c r="JR14" t="inlineStr">
        <is>
          <t>Tidak pernah</t>
        </is>
      </c>
      <c r="JS14" t="n">
        <v/>
      </c>
      <c r="JT14" t="n">
        <v/>
      </c>
      <c r="JU14" t="n">
        <v/>
      </c>
      <c r="JV14" t="n">
        <v/>
      </c>
      <c r="JW14" t="n">
        <v/>
      </c>
      <c r="JX14" t="n">
        <v/>
      </c>
      <c r="JY14" t="n">
        <v/>
      </c>
      <c r="JZ14" t="n">
        <v/>
      </c>
      <c r="KA14" t="inlineStr">
        <is>
          <t>Tidak pernah</t>
        </is>
      </c>
      <c r="KB14" t="n">
        <v/>
      </c>
      <c r="KC14" t="n">
        <v/>
      </c>
      <c r="KD14" t="n">
        <v/>
      </c>
      <c r="KE14" t="n">
        <v/>
      </c>
      <c r="KF14" t="n">
        <v/>
      </c>
      <c r="KG14" t="n">
        <v/>
      </c>
      <c r="KH14" t="n">
        <v/>
      </c>
      <c r="KI14" t="n">
        <v/>
      </c>
      <c r="KJ14" t="inlineStr">
        <is>
          <t>Tidak pernah</t>
        </is>
      </c>
      <c r="KK14" t="n">
        <v/>
      </c>
      <c r="KL14" t="n">
        <v/>
      </c>
      <c r="KM14" t="n">
        <v/>
      </c>
      <c r="KN14" t="n">
        <v/>
      </c>
      <c r="KO14" t="n">
        <v/>
      </c>
      <c r="KP14" t="n">
        <v/>
      </c>
      <c r="KQ14" t="n">
        <v/>
      </c>
      <c r="KR14" t="n">
        <v/>
      </c>
      <c r="KS14" t="inlineStr">
        <is>
          <t>Jauh lebih baik</t>
        </is>
      </c>
      <c r="KT14" t="inlineStr">
        <is>
          <t>0-1 kali</t>
        </is>
      </c>
      <c r="KU14" t="inlineStr">
        <is>
          <t>0-1 kali</t>
        </is>
      </c>
      <c r="KV14" t="inlineStr">
        <is>
          <t>Tidak ada</t>
        </is>
      </c>
      <c r="KW14" t="n">
        <v>0</v>
      </c>
      <c r="KX14" t="n">
        <v>0</v>
      </c>
      <c r="KY14" t="n">
        <v>0</v>
      </c>
      <c r="KZ14" t="n">
        <v>1</v>
      </c>
      <c r="LA14" t="inlineStr">
        <is>
          <t>Tidak ada perubahan</t>
        </is>
      </c>
      <c r="LB14" t="inlineStr">
        <is>
          <t>Jauh lebih baik</t>
        </is>
      </c>
      <c r="LC14" t="n">
        <v>0</v>
      </c>
      <c r="LD14" t="n">
        <v>1</v>
      </c>
      <c r="LE14" t="n">
        <v>0</v>
      </c>
      <c r="LF14" t="n">
        <v>0</v>
      </c>
      <c r="LG14" t="inlineStr">
        <is>
          <t>Ya</t>
        </is>
      </c>
      <c r="LH14" t="n">
        <v>200000</v>
      </c>
      <c r="LI14" t="n">
        <v/>
      </c>
      <c r="LJ14" t="inlineStr">
        <is>
          <t>Kebutuhan rumah tangga</t>
        </is>
      </c>
      <c r="LK14" t="n">
        <v>0</v>
      </c>
      <c r="LL14" t="n">
        <v>0</v>
      </c>
      <c r="LM14" t="n">
        <v>0</v>
      </c>
      <c r="LN14" t="n">
        <v>0</v>
      </c>
      <c r="LO14" t="n">
        <v>1</v>
      </c>
      <c r="LP14" t="n">
        <v>0</v>
      </c>
      <c r="LQ14" t="n">
        <v>0</v>
      </c>
      <c r="LR14" t="n">
        <v/>
      </c>
      <c r="LS14" t="n">
        <v>15</v>
      </c>
      <c r="LT14" t="n">
        <v>15</v>
      </c>
      <c r="LU14" t="n">
        <v>0</v>
      </c>
      <c r="LV14" t="n">
        <v>15</v>
      </c>
      <c r="LW14" t="n">
        <v>15</v>
      </c>
      <c r="LX14" t="n">
        <v>0</v>
      </c>
      <c r="LY14" t="n">
        <v>15</v>
      </c>
      <c r="LZ14" t="n">
        <v>15</v>
      </c>
      <c r="MA14" t="n">
        <v>0</v>
      </c>
      <c r="MB14" t="inlineStr">
        <is>
          <t>Ya</t>
        </is>
      </c>
      <c r="MC14" t="n">
        <v>30</v>
      </c>
      <c r="MD14" t="n">
        <v>0</v>
      </c>
      <c r="ME14" t="n">
        <v>30</v>
      </c>
      <c r="MF14" t="n">
        <v>0</v>
      </c>
      <c r="MG14" t="n">
        <v>0</v>
      </c>
      <c r="MH14" t="n">
        <v>0</v>
      </c>
      <c r="MI14" t="inlineStr">
        <is>
          <t>Istirahat</t>
        </is>
      </c>
      <c r="MJ14" t="n">
        <v>0</v>
      </c>
      <c r="MK14" t="n">
        <v>0</v>
      </c>
      <c r="ML14" t="n">
        <v>1</v>
      </c>
      <c r="MM14" t="n">
        <v>0</v>
      </c>
      <c r="MN14" t="n">
        <v>0</v>
      </c>
      <c r="MO14" t="n">
        <v>0</v>
      </c>
      <c r="MP14" t="n">
        <v/>
      </c>
      <c r="MQ14" t="n">
        <v/>
      </c>
      <c r="MR14" t="inlineStr">
        <is>
          <t>karena masih butuh istirahat dari bekerja</t>
        </is>
      </c>
      <c r="MS14" t="n">
        <v/>
      </c>
      <c r="MT14" t="inlineStr">
        <is>
          <t>karena masih bekerja</t>
        </is>
      </c>
      <c r="MU14" t="inlineStr">
        <is>
          <t>Tidak</t>
        </is>
      </c>
      <c r="MV14" t="n">
        <v/>
      </c>
      <c r="MW14" t="n">
        <v/>
      </c>
      <c r="MX14" t="n">
        <v/>
      </c>
      <c r="MY14" t="n">
        <v/>
      </c>
      <c r="MZ14" t="n">
        <v/>
      </c>
      <c r="NA14" t="n">
        <v/>
      </c>
      <c r="NB14" t="n">
        <v/>
      </c>
      <c r="NC14" t="n">
        <v/>
      </c>
      <c r="ND14" t="n">
        <v/>
      </c>
      <c r="NE14" t="n">
        <v/>
      </c>
      <c r="NF14" t="n">
        <v/>
      </c>
      <c r="NG14" t="n">
        <v/>
      </c>
      <c r="NH14" t="n">
        <v/>
      </c>
      <c r="NI14" t="n">
        <v/>
      </c>
      <c r="NJ14" t="n">
        <v/>
      </c>
      <c r="NK14" t="n">
        <v/>
      </c>
      <c r="NL14" t="inlineStr">
        <is>
          <t>Ya</t>
        </is>
      </c>
      <c r="NM14" t="inlineStr">
        <is>
          <t>Kombinasi dana mandiri dan dana hibah</t>
        </is>
      </c>
      <c r="NN14" t="inlineStr">
        <is>
          <t>1.000.001-3.000.000</t>
        </is>
      </c>
      <c r="NO14" t="inlineStr">
        <is>
          <t>Yayasan Rumah Energi atau BIRU</t>
        </is>
      </c>
      <c r="NP14" t="n">
        <v/>
      </c>
      <c r="NQ14" t="n">
        <v/>
      </c>
      <c r="NR14" t="n">
        <v/>
      </c>
      <c r="NS14" t="n">
        <v/>
      </c>
      <c r="NT14" t="n">
        <v/>
      </c>
      <c r="NU14" t="n">
        <v/>
      </c>
      <c r="NV14" t="inlineStr">
        <is>
          <t>Anggota keluarga - Laki-laki dewasa</t>
        </is>
      </c>
      <c r="NW14" t="n">
        <v/>
      </c>
      <c r="NX14" t="inlineStr">
        <is>
          <t>Sedikit meningkat</t>
        </is>
      </c>
      <c r="NY14" t="n">
        <v>15</v>
      </c>
      <c r="NZ14" t="n">
        <v>10</v>
      </c>
      <c r="OA14" t="n">
        <v>0</v>
      </c>
      <c r="OB14" t="n">
        <v>15</v>
      </c>
      <c r="OC14" t="n">
        <v>10</v>
      </c>
      <c r="OD14" t="n">
        <v>0</v>
      </c>
      <c r="OE14" t="inlineStr">
        <is>
          <t>Lebih baik</t>
        </is>
      </c>
      <c r="OF14" t="inlineStr">
        <is>
          <t>Lebih baik (beda waktu memasak 5-30 menit, ATAU tidak lagi ada rasa/bau makanan yang berubah, ATAU alasan lainnya)</t>
        </is>
      </c>
      <c r="OG14" t="inlineStr">
        <is>
          <t>Ya</t>
        </is>
      </c>
      <c r="OH14" t="n">
        <v>0</v>
      </c>
      <c r="OI14" t="n">
        <v>0</v>
      </c>
      <c r="OJ14" t="n">
        <v>0</v>
      </c>
      <c r="OK14" t="n">
        <v>7</v>
      </c>
      <c r="OL14" t="n">
        <v>0</v>
      </c>
      <c r="OM14" t="n">
        <v>3</v>
      </c>
      <c r="ON14" t="n">
        <v>10</v>
      </c>
      <c r="OO14" t="n">
        <v>0</v>
      </c>
      <c r="OP14" t="inlineStr">
        <is>
          <t>Babi ternak Kambing Ayam</t>
        </is>
      </c>
      <c r="OQ14" t="n">
        <v>0</v>
      </c>
      <c r="OR14" t="n">
        <v>0</v>
      </c>
      <c r="OS14" t="n">
        <v>0</v>
      </c>
      <c r="OT14" t="n">
        <v>1</v>
      </c>
      <c r="OU14" t="n">
        <v>0</v>
      </c>
      <c r="OV14" t="n">
        <v>1</v>
      </c>
      <c r="OW14" t="n">
        <v>1</v>
      </c>
      <c r="OX14" t="n">
        <v>0</v>
      </c>
      <c r="OY14" t="n">
        <v>0</v>
      </c>
      <c r="OZ14" t="inlineStr">
        <is>
          <t>Babi ternak Kambing Ayam</t>
        </is>
      </c>
      <c r="PA14" t="n">
        <v>0</v>
      </c>
      <c r="PB14" t="n">
        <v>0</v>
      </c>
      <c r="PC14" t="n">
        <v>0</v>
      </c>
      <c r="PD14" t="n">
        <v>1</v>
      </c>
      <c r="PE14" t="n">
        <v>0</v>
      </c>
      <c r="PF14" t="n">
        <v>1</v>
      </c>
      <c r="PG14" t="n">
        <v>1</v>
      </c>
      <c r="PH14" t="n">
        <v>0</v>
      </c>
      <c r="PI14" t="n">
        <v>0</v>
      </c>
      <c r="PJ14" t="inlineStr">
        <is>
          <t>Babi ternak</t>
        </is>
      </c>
      <c r="PK14" t="n">
        <v>0</v>
      </c>
      <c r="PL14" t="n">
        <v>0</v>
      </c>
      <c r="PM14" t="n">
        <v>0</v>
      </c>
      <c r="PN14" t="n">
        <v>1</v>
      </c>
      <c r="PO14" t="n">
        <v>0</v>
      </c>
      <c r="PP14" t="n">
        <v>0</v>
      </c>
      <c r="PQ14" t="n">
        <v>0</v>
      </c>
      <c r="PR14" t="n">
        <v>0</v>
      </c>
      <c r="PS14" t="n">
        <v>0</v>
      </c>
      <c r="PT14" t="n">
        <v/>
      </c>
      <c r="PU14" t="n">
        <v/>
      </c>
      <c r="PV14" t="n">
        <v/>
      </c>
      <c r="PW14" t="n">
        <v/>
      </c>
      <c r="PX14" t="n">
        <v/>
      </c>
      <c r="PY14" t="n">
        <v/>
      </c>
      <c r="PZ14" t="n">
        <v/>
      </c>
      <c r="QA14" t="n">
        <v/>
      </c>
      <c r="QB14" t="n">
        <v/>
      </c>
      <c r="QC14" t="n">
        <v/>
      </c>
      <c r="QD14" t="n">
        <v/>
      </c>
      <c r="QE14" t="n">
        <v/>
      </c>
      <c r="QF14" t="n">
        <v/>
      </c>
      <c r="QG14" t="n">
        <v/>
      </c>
      <c r="QH14" t="n">
        <v/>
      </c>
      <c r="QI14" t="n">
        <v/>
      </c>
      <c r="QJ14" t="n">
        <v/>
      </c>
      <c r="QK14" t="n">
        <v/>
      </c>
      <c r="QL14" t="n">
        <v/>
      </c>
      <c r="QM14" t="n">
        <v/>
      </c>
      <c r="QN14" t="n">
        <v/>
      </c>
      <c r="QO14" t="n">
        <v/>
      </c>
      <c r="QP14" t="n">
        <v/>
      </c>
      <c r="QQ14" t="n">
        <v/>
      </c>
      <c r="QR14" t="n">
        <v/>
      </c>
      <c r="QS14" t="n">
        <v/>
      </c>
      <c r="QT14" t="n">
        <v/>
      </c>
      <c r="QU14" t="n">
        <v/>
      </c>
      <c r="QV14" t="inlineStr">
        <is>
          <t>2-Dibuang ke sungai</t>
        </is>
      </c>
      <c r="QW14" t="n">
        <v>0</v>
      </c>
      <c r="QX14" t="n">
        <v>0</v>
      </c>
      <c r="QY14" t="n">
        <v>0</v>
      </c>
      <c r="QZ14" t="n">
        <v>0</v>
      </c>
      <c r="RA14" t="n">
        <v>0</v>
      </c>
      <c r="RB14" t="n">
        <v>0</v>
      </c>
      <c r="RC14" t="n">
        <v>1</v>
      </c>
      <c r="RD14" t="n">
        <v>0</v>
      </c>
      <c r="RE14" t="n">
        <v>0</v>
      </c>
      <c r="RF14" t="n">
        <v/>
      </c>
      <c r="RG14" t="n">
        <v/>
      </c>
      <c r="RH14" t="n">
        <v/>
      </c>
      <c r="RI14" t="n">
        <v/>
      </c>
      <c r="RJ14" t="n">
        <v/>
      </c>
      <c r="RK14" t="n">
        <v/>
      </c>
      <c r="RL14" t="n">
        <v/>
      </c>
      <c r="RM14" t="n">
        <v/>
      </c>
      <c r="RN14" t="n">
        <v/>
      </c>
      <c r="RO14" t="n">
        <v/>
      </c>
      <c r="RP14" t="n">
        <v/>
      </c>
      <c r="RQ14" t="n">
        <v/>
      </c>
      <c r="RR14" t="inlineStr">
        <is>
          <t>2-Dibuang ke sungai</t>
        </is>
      </c>
      <c r="RS14" t="n">
        <v>0</v>
      </c>
      <c r="RT14" t="n">
        <v>0</v>
      </c>
      <c r="RU14" t="n">
        <v>0</v>
      </c>
      <c r="RV14" t="n">
        <v>0</v>
      </c>
      <c r="RW14" t="n">
        <v>0</v>
      </c>
      <c r="RX14" t="n">
        <v>0</v>
      </c>
      <c r="RY14" t="n">
        <v>1</v>
      </c>
      <c r="RZ14" t="n">
        <v>0</v>
      </c>
      <c r="SA14" t="n">
        <v>0</v>
      </c>
      <c r="SB14" t="n">
        <v/>
      </c>
      <c r="SC14" t="inlineStr">
        <is>
          <t>2-Dibuang ke sungai</t>
        </is>
      </c>
      <c r="SD14" t="n">
        <v>0</v>
      </c>
      <c r="SE14" t="n">
        <v>0</v>
      </c>
      <c r="SF14" t="n">
        <v>0</v>
      </c>
      <c r="SG14" t="n">
        <v>0</v>
      </c>
      <c r="SH14" t="n">
        <v>0</v>
      </c>
      <c r="SI14" t="n">
        <v>0</v>
      </c>
      <c r="SJ14" t="n">
        <v>1</v>
      </c>
      <c r="SK14" t="n">
        <v>0</v>
      </c>
      <c r="SL14" t="n">
        <v>0</v>
      </c>
      <c r="SM14" t="n">
        <v/>
      </c>
      <c r="SN14" t="n">
        <v/>
      </c>
      <c r="SO14" t="n">
        <v/>
      </c>
      <c r="SP14" t="n">
        <v/>
      </c>
      <c r="SQ14" t="n">
        <v/>
      </c>
      <c r="SR14" t="n">
        <v/>
      </c>
      <c r="SS14" t="n">
        <v/>
      </c>
      <c r="ST14" t="n">
        <v/>
      </c>
      <c r="SU14" t="n">
        <v/>
      </c>
      <c r="SV14" t="n">
        <v/>
      </c>
      <c r="SW14" t="n">
        <v/>
      </c>
      <c r="SX14" t="n">
        <v/>
      </c>
      <c r="SY14" t="n">
        <v/>
      </c>
      <c r="SZ14" t="n">
        <v/>
      </c>
      <c r="TA14" t="n">
        <v/>
      </c>
      <c r="TB14" t="n">
        <v>3</v>
      </c>
      <c r="TC14" t="n">
        <v/>
      </c>
      <c r="TD14" t="n">
        <v>3</v>
      </c>
      <c r="TE14" t="n">
        <v>10</v>
      </c>
      <c r="TF14" t="n">
        <v/>
      </c>
      <c r="TG14" t="n">
        <v/>
      </c>
      <c r="TH14" t="n">
        <v/>
      </c>
      <c r="TI14" t="n">
        <v/>
      </c>
      <c r="TJ14" t="n">
        <v/>
      </c>
      <c r="TK14" t="n">
        <v/>
      </c>
      <c r="TL14" t="n">
        <v/>
      </c>
      <c r="TM14" t="n">
        <v/>
      </c>
      <c r="TN14" t="n">
        <v/>
      </c>
      <c r="TO14" t="n">
        <v/>
      </c>
      <c r="TP14" t="n">
        <v/>
      </c>
      <c r="TQ14" t="n">
        <v/>
      </c>
      <c r="TR14" t="n">
        <v/>
      </c>
      <c r="TS14" t="n">
        <v/>
      </c>
      <c r="TT14" t="n">
        <v/>
      </c>
      <c r="TU14" t="n">
        <v/>
      </c>
      <c r="TV14" t="n">
        <v/>
      </c>
      <c r="TW14" t="n">
        <v/>
      </c>
      <c r="TX14" t="n">
        <v/>
      </c>
      <c r="TY14" t="n">
        <v/>
      </c>
      <c r="TZ14" t="n">
        <v/>
      </c>
      <c r="UA14" t="n">
        <v/>
      </c>
      <c r="UB14" t="n">
        <v/>
      </c>
      <c r="UC14" t="n">
        <v/>
      </c>
      <c r="UD14" t="n">
        <v/>
      </c>
      <c r="UE14" t="n">
        <v/>
      </c>
      <c r="UF14" t="n">
        <v/>
      </c>
      <c r="UG14" t="n">
        <v/>
      </c>
      <c r="UH14" t="n">
        <v/>
      </c>
      <c r="UI14" t="n">
        <v/>
      </c>
      <c r="UJ14" t="n">
        <v/>
      </c>
      <c r="UK14" t="n">
        <v/>
      </c>
      <c r="UL14" t="n">
        <v/>
      </c>
      <c r="UM14" t="n">
        <v/>
      </c>
      <c r="UN14" t="n">
        <v/>
      </c>
      <c r="UO14" t="n">
        <v/>
      </c>
      <c r="UP14" t="n">
        <v/>
      </c>
      <c r="UQ14" t="n">
        <v/>
      </c>
      <c r="UR14" t="n">
        <v/>
      </c>
      <c r="US14" t="n">
        <v/>
      </c>
      <c r="UT14" t="n">
        <v/>
      </c>
      <c r="UU14" t="n">
        <v/>
      </c>
      <c r="UV14" t="n">
        <v/>
      </c>
      <c r="UW14" t="n">
        <v/>
      </c>
      <c r="UX14" t="inlineStr">
        <is>
          <t>Pemberian pakan di kandang</t>
        </is>
      </c>
      <c r="UY14" t="n">
        <v/>
      </c>
      <c r="UZ14" t="inlineStr">
        <is>
          <t>Pemberian pakan di kandang</t>
        </is>
      </c>
      <c r="VA14" t="inlineStr">
        <is>
          <t>Pemberian pakan di kandang</t>
        </is>
      </c>
      <c r="VB14" t="n">
        <v/>
      </c>
      <c r="VC14" t="n">
        <v/>
      </c>
      <c r="VD14" t="n">
        <v/>
      </c>
      <c r="VE14" t="n">
        <v/>
      </c>
      <c r="VF14" t="inlineStr">
        <is>
          <t>Cukup teratur (setiap minggu)</t>
        </is>
      </c>
      <c r="VG14" t="n">
        <v/>
      </c>
      <c r="VH14" t="inlineStr">
        <is>
          <t>Jarang (2-3 minggu sekali)</t>
        </is>
      </c>
      <c r="VI14" t="inlineStr">
        <is>
          <t>Jarang (2-3 minggu sekali)</t>
        </is>
      </c>
      <c r="VJ14" t="n">
        <v/>
      </c>
      <c r="VK14" t="n">
        <v/>
      </c>
      <c r="VL14" t="n">
        <v/>
      </c>
      <c r="VM14" t="n">
        <v/>
      </c>
      <c r="VN14" t="inlineStr">
        <is>
          <t>Sangat sering (&gt;1 kali sehari)</t>
        </is>
      </c>
      <c r="VO14" t="n">
        <v/>
      </c>
      <c r="VP14" t="inlineStr">
        <is>
          <t>Sangat sering (&gt;1 kali sehari)</t>
        </is>
      </c>
      <c r="VQ14" t="inlineStr">
        <is>
          <t>Sangat sering (&gt;1 kali sehari)</t>
        </is>
      </c>
      <c r="VR14" t="n">
        <v/>
      </c>
      <c r="VS14" t="n">
        <v/>
      </c>
      <c r="VT14" t="n">
        <v/>
      </c>
      <c r="VU14" t="n">
        <v/>
      </c>
      <c r="VV14" t="n">
        <v/>
      </c>
      <c r="VW14" t="n">
        <v/>
      </c>
      <c r="VX14" t="n">
        <v/>
      </c>
      <c r="VY14" t="n">
        <v/>
      </c>
      <c r="VZ14" t="n">
        <v/>
      </c>
      <c r="WA14" t="n">
        <v/>
      </c>
      <c r="WB14" t="n">
        <v/>
      </c>
      <c r="WC14" t="n">
        <v/>
      </c>
      <c r="WD14" t="n">
        <v/>
      </c>
      <c r="WE14" t="n">
        <v/>
      </c>
      <c r="WF14" t="n">
        <v/>
      </c>
      <c r="WG14" t="n">
        <v/>
      </c>
      <c r="WH14" t="n">
        <v/>
      </c>
      <c r="WI14" t="n">
        <v/>
      </c>
      <c r="WJ14" t="n">
        <v/>
      </c>
      <c r="WK14" t="n">
        <v/>
      </c>
      <c r="WL14" t="n">
        <v/>
      </c>
      <c r="WM14" t="n">
        <v/>
      </c>
      <c r="WN14" t="n">
        <v/>
      </c>
      <c r="WO14" t="n">
        <v/>
      </c>
      <c r="WP14" t="n">
        <v/>
      </c>
      <c r="WQ14" t="n">
        <v/>
      </c>
      <c r="WR14" t="n">
        <v/>
      </c>
      <c r="WS14" t="n">
        <v/>
      </c>
      <c r="WT14" t="n">
        <v/>
      </c>
      <c r="WU14" t="n">
        <v/>
      </c>
      <c r="WV14" t="n">
        <v/>
      </c>
      <c r="WW14" t="n">
        <v/>
      </c>
      <c r="WX14" t="n">
        <v/>
      </c>
      <c r="WY14" t="n">
        <v/>
      </c>
      <c r="WZ14" t="n">
        <v/>
      </c>
      <c r="XA14" t="n">
        <v/>
      </c>
      <c r="XB14" t="inlineStr">
        <is>
          <t>5-Untuk disebar di tanah (dan dibajak)</t>
        </is>
      </c>
      <c r="XC14" t="n">
        <v>0</v>
      </c>
      <c r="XD14" t="n">
        <v>0</v>
      </c>
      <c r="XE14" t="n">
        <v>0</v>
      </c>
      <c r="XF14" t="n">
        <v>0</v>
      </c>
      <c r="XG14" t="n">
        <v>0</v>
      </c>
      <c r="XH14" t="n">
        <v>0</v>
      </c>
      <c r="XI14" t="n">
        <v>0</v>
      </c>
      <c r="XJ14" t="n">
        <v>1</v>
      </c>
      <c r="XK14" t="n">
        <v>0</v>
      </c>
      <c r="XL14" t="n">
        <v>0</v>
      </c>
      <c r="XM14" t="n">
        <v>0</v>
      </c>
      <c r="XN14" t="n">
        <v/>
      </c>
      <c r="XO14" t="n">
        <v/>
      </c>
      <c r="XP14" t="n">
        <v/>
      </c>
      <c r="XQ14" t="n">
        <v/>
      </c>
      <c r="XR14" t="n">
        <v/>
      </c>
      <c r="XS14" t="n">
        <v/>
      </c>
      <c r="XT14" t="n">
        <v/>
      </c>
      <c r="XU14" t="n">
        <v/>
      </c>
      <c r="XV14" t="n">
        <v/>
      </c>
      <c r="XW14" t="n">
        <v/>
      </c>
      <c r="XX14" t="n">
        <v/>
      </c>
      <c r="XY14" t="n">
        <v/>
      </c>
      <c r="XZ14" t="n">
        <v/>
      </c>
      <c r="YA14" t="inlineStr">
        <is>
          <t>5-Untuk disebar di tanah (dan dibajak)</t>
        </is>
      </c>
      <c r="YB14" t="n">
        <v>0</v>
      </c>
      <c r="YC14" t="n">
        <v>0</v>
      </c>
      <c r="YD14" t="n">
        <v>0</v>
      </c>
      <c r="YE14" t="n">
        <v>0</v>
      </c>
      <c r="YF14" t="n">
        <v>0</v>
      </c>
      <c r="YG14" t="n">
        <v>0</v>
      </c>
      <c r="YH14" t="n">
        <v>0</v>
      </c>
      <c r="YI14" t="n">
        <v>0</v>
      </c>
      <c r="YJ14" t="n">
        <v>1</v>
      </c>
      <c r="YK14" t="n">
        <v>0</v>
      </c>
      <c r="YL14" t="n">
        <v>0</v>
      </c>
      <c r="YM14" t="n">
        <v>0</v>
      </c>
      <c r="YN14" t="inlineStr">
        <is>
          <t>5-Untuk disebar di tanah (dan dibajak)</t>
        </is>
      </c>
      <c r="YO14" t="n">
        <v>0</v>
      </c>
      <c r="YP14" t="n">
        <v>0</v>
      </c>
      <c r="YQ14" t="n">
        <v>0</v>
      </c>
      <c r="YR14" t="n">
        <v>0</v>
      </c>
      <c r="YS14" t="n">
        <v>0</v>
      </c>
      <c r="YT14" t="n">
        <v>0</v>
      </c>
      <c r="YU14" t="n">
        <v>0</v>
      </c>
      <c r="YV14" t="n">
        <v>0</v>
      </c>
      <c r="YW14" t="n">
        <v>1</v>
      </c>
      <c r="YX14" t="n">
        <v>0</v>
      </c>
      <c r="YY14" t="n">
        <v>0</v>
      </c>
      <c r="YZ14" t="n">
        <v>0</v>
      </c>
      <c r="ZA14" t="n">
        <v/>
      </c>
      <c r="ZB14" t="n">
        <v/>
      </c>
      <c r="ZC14" t="n">
        <v/>
      </c>
      <c r="ZD14" t="n">
        <v/>
      </c>
      <c r="ZE14" t="n">
        <v/>
      </c>
      <c r="ZF14" t="n">
        <v/>
      </c>
      <c r="ZG14" t="n">
        <v/>
      </c>
      <c r="ZH14" t="n">
        <v/>
      </c>
      <c r="ZI14" t="n">
        <v/>
      </c>
      <c r="ZJ14" t="n">
        <v/>
      </c>
      <c r="ZK14" t="n">
        <v/>
      </c>
      <c r="ZL14" t="n">
        <v/>
      </c>
      <c r="ZM14" t="n">
        <v/>
      </c>
      <c r="ZN14" t="n">
        <v/>
      </c>
      <c r="ZO14" t="n">
        <v/>
      </c>
      <c r="ZP14" t="n">
        <v/>
      </c>
      <c r="ZQ14" t="n">
        <v/>
      </c>
      <c r="ZR14" t="n">
        <v/>
      </c>
      <c r="ZS14" t="n">
        <v/>
      </c>
      <c r="ZT14" t="n">
        <v/>
      </c>
      <c r="ZU14" t="n">
        <v/>
      </c>
      <c r="ZV14" t="n">
        <v/>
      </c>
      <c r="ZW14" t="n">
        <v/>
      </c>
      <c r="ZX14" t="n">
        <v/>
      </c>
      <c r="ZY14" t="n">
        <v/>
      </c>
      <c r="ZZ14" t="n">
        <v/>
      </c>
      <c r="AAA14" t="n">
        <v>3</v>
      </c>
      <c r="AAB14" t="n">
        <v>2</v>
      </c>
      <c r="AAC14" t="n">
        <v/>
      </c>
      <c r="AAD14" t="n">
        <v/>
      </c>
      <c r="AAE14" t="n">
        <v/>
      </c>
      <c r="AAF14" t="n">
        <v/>
      </c>
      <c r="AAG14" t="inlineStr">
        <is>
          <t>Pakan kering (misal: konsentrat, silase, pelet)</t>
        </is>
      </c>
      <c r="AAH14" t="n">
        <v/>
      </c>
      <c r="AAI14" t="inlineStr">
        <is>
          <t>Pakan segar (misal: rumput)</t>
        </is>
      </c>
      <c r="AAJ14" t="inlineStr">
        <is>
          <t>Pakan kering (misal: konsentrat, silase, pelet)</t>
        </is>
      </c>
      <c r="AAK14" t="n">
        <v/>
      </c>
      <c r="AAL14" t="inlineStr">
        <is>
          <t>Ya</t>
        </is>
      </c>
      <c r="AAM14" t="inlineStr">
        <is>
          <t>Padat</t>
        </is>
      </c>
      <c r="AAN14" t="n">
        <v>1</v>
      </c>
      <c r="AAO14" t="n">
        <v>0</v>
      </c>
      <c r="AAP14" t="n">
        <v/>
      </c>
      <c r="AAQ14" t="n">
        <v>3</v>
      </c>
      <c r="AAR14" t="inlineStr">
        <is>
          <t>Tidak</t>
        </is>
      </c>
      <c r="AAS14" t="inlineStr">
        <is>
          <t>Mengetahui</t>
        </is>
      </c>
      <c r="AAT14" t="inlineStr">
        <is>
          <t>Dibuang ke lahan sekitar kandang - yg ditanami tanaman</t>
        </is>
      </c>
      <c r="AAU14" t="n">
        <v>0</v>
      </c>
      <c r="AAV14" t="n">
        <v>0</v>
      </c>
      <c r="AAW14" t="n">
        <v>0</v>
      </c>
      <c r="AAX14" t="n">
        <v>1</v>
      </c>
      <c r="AAY14" t="n">
        <v>0</v>
      </c>
      <c r="AAZ14" t="n">
        <v>0</v>
      </c>
      <c r="ABA14" t="n">
        <v>0</v>
      </c>
      <c r="ABB14" t="n">
        <v/>
      </c>
      <c r="ABC14" t="n">
        <v/>
      </c>
      <c r="ABD14" t="n">
        <v/>
      </c>
      <c r="ABE14" t="n">
        <v/>
      </c>
      <c r="ABF14" t="n">
        <v/>
      </c>
      <c r="ABG14" t="n">
        <v/>
      </c>
      <c r="ABH14" t="n">
        <v/>
      </c>
      <c r="ABI14" t="n">
        <v/>
      </c>
      <c r="ABJ14" t="n">
        <v/>
      </c>
      <c r="ABK14" t="n">
        <v/>
      </c>
      <c r="ABL14" t="n">
        <v/>
      </c>
      <c r="ABM14" t="n">
        <v/>
      </c>
      <c r="ABN14" t="n">
        <v/>
      </c>
      <c r="ABO14" t="n">
        <v/>
      </c>
      <c r="ABP14" t="n">
        <v/>
      </c>
      <c r="ABQ14" t="inlineStr">
        <is>
          <t>Hortikultura</t>
        </is>
      </c>
      <c r="ABR14" t="inlineStr">
        <is>
          <t>Jarang (1 bulan sekali)</t>
        </is>
      </c>
      <c r="ABS14" t="n">
        <v/>
      </c>
      <c r="ABT14" t="n">
        <v>16</v>
      </c>
      <c r="ABU14" t="n">
        <v/>
      </c>
      <c r="ABV14" t="n">
        <v/>
      </c>
      <c r="ABW14" t="n">
        <v/>
      </c>
      <c r="ABX14" t="n">
        <v/>
      </c>
      <c r="ABY14" t="n">
        <v/>
      </c>
      <c r="ABZ14" t="n">
        <v/>
      </c>
      <c r="ACA14" t="n">
        <v/>
      </c>
      <c r="ACB14" t="n">
        <v/>
      </c>
      <c r="ACC14" t="n">
        <v/>
      </c>
      <c r="ACD14" t="n">
        <v/>
      </c>
      <c r="ACE14" t="n">
        <v/>
      </c>
      <c r="ACF14" t="n">
        <v/>
      </c>
      <c r="ACG14" t="n">
        <v/>
      </c>
      <c r="ACH14" t="n">
        <v/>
      </c>
      <c r="ACI14" t="n">
        <v/>
      </c>
      <c r="ACJ14" t="n">
        <v/>
      </c>
      <c r="ACK14" t="inlineStr">
        <is>
          <t>Belum tau bahwa bioslurry bagus untuk pupuk</t>
        </is>
      </c>
      <c r="ACL14" t="n">
        <v>0</v>
      </c>
      <c r="ACM14" t="n">
        <v>0</v>
      </c>
      <c r="ACN14" t="n">
        <v>0</v>
      </c>
      <c r="ACO14" t="n">
        <v>0</v>
      </c>
      <c r="ACP14" t="n">
        <v>1</v>
      </c>
      <c r="ACQ14" t="n">
        <v>0</v>
      </c>
      <c r="ACR14" t="n">
        <v>0</v>
      </c>
      <c r="ACS14" t="n">
        <v/>
      </c>
      <c r="ACT14" t="inlineStr">
        <is>
          <t>Tidak Ada</t>
        </is>
      </c>
      <c r="ACU14" t="inlineStr">
        <is>
          <t>Manfaat besar dan membantu kehidupan sehari-hari</t>
        </is>
      </c>
      <c r="ACV14" t="inlineStr">
        <is>
          <t>Berkurang</t>
        </is>
      </c>
      <c r="ACW14" t="inlineStr">
        <is>
          <t>Anggota keluarga - Perempuan dewasa</t>
        </is>
      </c>
      <c r="ACX14" t="inlineStr">
        <is>
          <t>Setuju</t>
        </is>
      </c>
      <c r="ACY14" t="inlineStr">
        <is>
          <t>Anggota keluarga - Laki-laki dewasa Anggota keluarga - Perempuan dewasa Anggota keluarga - Anak-anak</t>
        </is>
      </c>
      <c r="ACZ14" t="n">
        <v>1</v>
      </c>
      <c r="ADA14" t="n">
        <v>1</v>
      </c>
      <c r="ADB14" t="n">
        <v>1</v>
      </c>
      <c r="ADC14" t="n">
        <v>0</v>
      </c>
      <c r="ADD14" t="inlineStr">
        <is>
          <t>Puas</t>
        </is>
      </c>
      <c r="ADE14" t="inlineStr">
        <is>
          <t>Puas</t>
        </is>
      </c>
      <c r="ADF14" t="inlineStr">
        <is>
          <t>Puas</t>
        </is>
      </c>
      <c r="ADG14" t="inlineStr">
        <is>
          <t>Puas</t>
        </is>
      </c>
      <c r="ADH14" t="inlineStr">
        <is>
          <t>Tidak</t>
        </is>
      </c>
      <c r="ADI14" t="n">
        <v/>
      </c>
      <c r="ADJ14" t="inlineStr">
        <is>
          <t>Puas</t>
        </is>
      </c>
      <c r="ADK14" t="n">
        <v/>
      </c>
      <c r="ADL14" t="n">
        <v/>
      </c>
      <c r="ADM14" t="n">
        <v/>
      </c>
      <c r="ADN14" t="n">
        <v/>
      </c>
      <c r="ADO14" t="n">
        <v/>
      </c>
      <c r="ADP14" t="n">
        <v/>
      </c>
      <c r="ADQ14" t="n">
        <v/>
      </c>
      <c r="ADR14" t="n">
        <v/>
      </c>
      <c r="ADS14" t="n">
        <v/>
      </c>
      <c r="ADT14" t="n">
        <v/>
      </c>
      <c r="ADU14" t="inlineStr">
        <is>
          <t>Menghubungi CPO atau pendamping</t>
        </is>
      </c>
      <c r="ADV14" t="n">
        <v>0</v>
      </c>
      <c r="ADW14" t="n">
        <v>0</v>
      </c>
      <c r="ADX14" t="n">
        <v>0</v>
      </c>
      <c r="ADY14" t="n">
        <v>0</v>
      </c>
      <c r="ADZ14" t="n">
        <v>1</v>
      </c>
      <c r="AEA14" t="n">
        <v>0</v>
      </c>
      <c r="AEB14" t="n">
        <v>0</v>
      </c>
      <c r="AEC14" t="n">
        <v>0</v>
      </c>
      <c r="AED14" t="inlineStr">
        <is>
          <t>Tidak ada</t>
        </is>
      </c>
      <c r="AEE14" t="inlineStr">
        <is>
          <t>Laki-laki dewasa</t>
        </is>
      </c>
      <c r="AEF14" t="n">
        <v/>
      </c>
      <c r="AEG14" t="inlineStr">
        <is>
          <t>Menelepon atau WA langsung</t>
        </is>
      </c>
      <c r="AEH14" t="n">
        <v/>
      </c>
      <c r="AEI14" t="inlineStr">
        <is>
          <t>sulit menggunakan biogas ketika tidak ada ternak</t>
        </is>
      </c>
      <c r="AEJ14" t="inlineStr">
        <is>
          <t>Ya, selalu</t>
        </is>
      </c>
      <c r="AEK14"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14" t="n">
        <v>1</v>
      </c>
      <c r="AEM14" t="n">
        <v>1</v>
      </c>
      <c r="AEN14" t="n">
        <v>1</v>
      </c>
      <c r="AEO14" t="n">
        <v>1</v>
      </c>
      <c r="AEP14" t="n">
        <v>1</v>
      </c>
      <c r="AEQ14" t="n">
        <v>1</v>
      </c>
      <c r="AER14" t="n">
        <v>1</v>
      </c>
      <c r="AES14" t="n">
        <v>1</v>
      </c>
      <c r="AET14" t="n">
        <v>1</v>
      </c>
      <c r="AEU14" t="n">
        <v>0</v>
      </c>
      <c r="AEV14" t="n">
        <v>1</v>
      </c>
      <c r="AEW14" t="n">
        <v>0</v>
      </c>
      <c r="AEX14" t="n">
        <v/>
      </c>
      <c r="AEY14" t="inlineStr">
        <is>
          <t>Mengurangi pengeluaran energi</t>
        </is>
      </c>
      <c r="AEZ14" t="n">
        <v/>
      </c>
      <c r="AFA14" t="inlineStr">
        <is>
          <t>Tetangga / teman / saudara</t>
        </is>
      </c>
      <c r="AFB14" t="n">
        <v/>
      </c>
      <c r="AFC14" t="inlineStr">
        <is>
          <t>MARTEN TOLA (Reaktor biogas)-17_12_42.jpg</t>
        </is>
      </c>
      <c r="AFD14" t="inlineStr">
        <is>
          <t>https://kf.kobotoolbox.org/api/v2/assets/avstPQqLr3Ab3ZdcVTXZ6f/data/672435674/attachments/attRuGw2X6gB8BaivvqbDcd9/</t>
        </is>
      </c>
      <c r="AFE14" t="inlineStr">
        <is>
          <t>MARTEN TOLA (Bukti wawancara)-17_12_52.jpg</t>
        </is>
      </c>
      <c r="AFF14" t="inlineStr">
        <is>
          <t>https://kf.kobotoolbox.org/api/v2/assets/avstPQqLr3Ab3ZdcVTXZ6f/data/672435674/attachments/attfFpGBtmqg6eKC3C9E3N2B/</t>
        </is>
      </c>
      <c r="AFG14" t="inlineStr">
        <is>
          <t>Siti Suryani/Marselina Ngongo</t>
        </is>
      </c>
      <c r="AFH14" t="n">
        <v/>
      </c>
      <c r="AFI14" t="n">
        <v/>
      </c>
    </row>
    <row r="15">
      <c r="A15" s="93" t="n">
        <v>46069</v>
      </c>
      <c r="B15" s="93" t="n">
        <v>46070</v>
      </c>
      <c r="C15" t="inlineStr">
        <is>
          <t>siti suryani/elvianto hamanai</t>
        </is>
      </c>
      <c r="D15" t="inlineStr">
        <is>
          <t>marthen m. lobo</t>
        </is>
      </c>
      <c r="E15" t="n">
        <v>89684368848</v>
      </c>
      <c r="F15" t="inlineStr">
        <is>
          <t>-9.66979 120.288565</t>
        </is>
      </c>
      <c r="G15" t="n">
        <v>-9.669790000000001</v>
      </c>
      <c r="H15" t="n">
        <v>120.288565</v>
      </c>
      <c r="I15" t="n">
        <v>0</v>
      </c>
      <c r="J15" t="n">
        <v>0</v>
      </c>
      <c r="K15" t="inlineStr">
        <is>
          <t>-9.66979,  120.288565</t>
        </is>
      </c>
      <c r="L15" t="inlineStr">
        <is>
          <t>-9.669275 120.288052</t>
        </is>
      </c>
      <c r="M15" t="n">
        <v>-9.669275000000001</v>
      </c>
      <c r="N15" t="n">
        <v>120.288052</v>
      </c>
      <c r="O15" t="n">
        <v>0</v>
      </c>
      <c r="P15" t="n">
        <v>0</v>
      </c>
      <c r="Q15" t="inlineStr">
        <is>
          <t>Lat -9.669275° Long 120.288052°</t>
        </is>
      </c>
      <c r="R15" t="inlineStr">
        <is>
          <t>NTT</t>
        </is>
      </c>
      <c r="S15" t="n">
        <v>0</v>
      </c>
      <c r="T15" t="n">
        <v>0</v>
      </c>
      <c r="U15" t="n">
        <v>0</v>
      </c>
      <c r="V15" t="n">
        <v>0</v>
      </c>
      <c r="W15" t="n">
        <v>0</v>
      </c>
      <c r="X15" t="n">
        <v>0</v>
      </c>
      <c r="Y15" t="n">
        <v>0</v>
      </c>
      <c r="Z15" t="n">
        <v>0</v>
      </c>
      <c r="AA15" t="n">
        <v>1</v>
      </c>
      <c r="AB15" t="n">
        <v>0</v>
      </c>
      <c r="AC15" t="inlineStr">
        <is>
          <t>SUMBA TIMUR</t>
        </is>
      </c>
      <c r="AD15" t="inlineStr">
        <is>
          <t>KAMBERA</t>
        </is>
      </c>
      <c r="AE15" t="inlineStr">
        <is>
          <t>KAMBANIRU</t>
        </is>
      </c>
      <c r="AF15" t="inlineStr">
        <is>
          <t>YAYASAN ALAM LESTARI</t>
        </is>
      </c>
      <c r="AG15" t="inlineStr">
        <is>
          <t>ALP0121</t>
        </is>
      </c>
      <c r="AH15" t="n">
        <v>11</v>
      </c>
      <c r="AI15" t="inlineStr">
        <is>
          <t>VPA1</t>
        </is>
      </c>
      <c r="AJ15" t="inlineStr">
        <is>
          <t>Tidak aktif</t>
        </is>
      </c>
      <c r="AK15" t="n">
        <v>60</v>
      </c>
      <c r="AL15" t="inlineStr">
        <is>
          <t>Laki-laki</t>
        </is>
      </c>
      <c r="AM15" t="inlineStr">
        <is>
          <t>Sudah menikah</t>
        </is>
      </c>
      <c r="AN15" t="inlineStr">
        <is>
          <t>SMA/Sederajat</t>
        </is>
      </c>
      <c r="AO15" t="inlineStr">
        <is>
          <t>Lainnya</t>
        </is>
      </c>
      <c r="AP15" t="n">
        <v>0</v>
      </c>
      <c r="AQ15" t="n">
        <v>0</v>
      </c>
      <c r="AR15" t="n">
        <v>0</v>
      </c>
      <c r="AS15" t="n">
        <v>0</v>
      </c>
      <c r="AT15" t="n">
        <v>0</v>
      </c>
      <c r="AU15" t="n">
        <v>0</v>
      </c>
      <c r="AV15" t="n">
        <v>1</v>
      </c>
      <c r="AW15" t="n">
        <v>0</v>
      </c>
      <c r="AX15" t="inlineStr">
        <is>
          <t>Pensiunan</t>
        </is>
      </c>
      <c r="AY15" t="inlineStr">
        <is>
          <t>Petani Peternak</t>
        </is>
      </c>
      <c r="AZ15" t="n">
        <v>1</v>
      </c>
      <c r="BA15" t="n">
        <v>1</v>
      </c>
      <c r="BB15" t="n">
        <v>0</v>
      </c>
      <c r="BC15" t="n">
        <v>0</v>
      </c>
      <c r="BD15" t="n">
        <v>0</v>
      </c>
      <c r="BE15" t="n">
        <v>0</v>
      </c>
      <c r="BF15" t="n">
        <v>0</v>
      </c>
      <c r="BG15" t="n">
        <v>0</v>
      </c>
      <c r="BH15" t="n">
        <v/>
      </c>
      <c r="BI15" t="inlineStr">
        <is>
          <t>Rp1.500.000 - Rp2.500.000</t>
        </is>
      </c>
      <c r="BJ15" t="n">
        <v>2</v>
      </c>
      <c r="BK15" t="n">
        <v>1</v>
      </c>
      <c r="BL15" t="n">
        <v>0</v>
      </c>
      <c r="BM15" t="n">
        <v>0</v>
      </c>
      <c r="BN15" t="inlineStr">
        <is>
          <t>Milik sendiri</t>
        </is>
      </c>
      <c r="BO15" t="inlineStr">
        <is>
          <t>Permanen (dinding bata dan semen)</t>
        </is>
      </c>
      <c r="BP15" t="n">
        <v>1</v>
      </c>
      <c r="BQ15" t="n">
        <v>0</v>
      </c>
      <c r="BR15" t="n">
        <v>0</v>
      </c>
      <c r="BS15" t="n">
        <v>0</v>
      </c>
      <c r="BT15" t="n">
        <v>0</v>
      </c>
      <c r="BU15" t="n">
        <v/>
      </c>
      <c r="BV15" t="inlineStr">
        <is>
          <t>Keramik/ubin</t>
        </is>
      </c>
      <c r="BW15" t="n">
        <v>0</v>
      </c>
      <c r="BX15" t="n">
        <v>0</v>
      </c>
      <c r="BY15" t="n">
        <v>1</v>
      </c>
      <c r="BZ15" t="n">
        <v>0</v>
      </c>
      <c r="CA15" t="n">
        <v>0</v>
      </c>
      <c r="CB15" t="n">
        <v/>
      </c>
      <c r="CC15" t="inlineStr">
        <is>
          <t>Seng</t>
        </is>
      </c>
      <c r="CD15" t="n">
        <v>0</v>
      </c>
      <c r="CE15" t="n">
        <v>0</v>
      </c>
      <c r="CF15" t="n">
        <v>0</v>
      </c>
      <c r="CG15" t="n">
        <v>0</v>
      </c>
      <c r="CH15" t="n">
        <v>1</v>
      </c>
      <c r="CI15" t="n">
        <v>0</v>
      </c>
      <c r="CJ15" t="n">
        <v>0</v>
      </c>
      <c r="CK15" t="n">
        <v/>
      </c>
      <c r="CL15" t="inlineStr">
        <is>
          <t>Ya</t>
        </is>
      </c>
      <c r="CM15" t="n">
        <v>2014</v>
      </c>
      <c r="CN15" t="inlineStr">
        <is>
          <t>Fixed-Dome (Kubah Tetap)</t>
        </is>
      </c>
      <c r="CO15" t="inlineStr">
        <is>
          <t>6 m³ (4-5 ekor sapi, ±5 jam memasak/hari, ±50 kg</t>
        </is>
      </c>
      <c r="CP15" t="inlineStr">
        <is>
          <t>Anggota keluarga - laki-laki</t>
        </is>
      </c>
      <c r="CQ15" t="n">
        <v>0</v>
      </c>
      <c r="CR15" t="n">
        <v>0</v>
      </c>
      <c r="CS15" t="n">
        <v>0</v>
      </c>
      <c r="CT15" t="n">
        <v>0</v>
      </c>
      <c r="CU15" t="n">
        <v>1</v>
      </c>
      <c r="CV15" t="n">
        <v>0</v>
      </c>
      <c r="CW15" t="n">
        <v>0</v>
      </c>
      <c r="CX15" t="n">
        <v>0</v>
      </c>
      <c r="CY15" t="inlineStr">
        <is>
          <t>Anggota keluarga - laki-laki Anggota keluarga - perempuan dewasa</t>
        </is>
      </c>
      <c r="CZ15" t="n">
        <v>1</v>
      </c>
      <c r="DA15" t="n">
        <v>1</v>
      </c>
      <c r="DB15" t="n">
        <v>0</v>
      </c>
      <c r="DC15" t="n">
        <v/>
      </c>
      <c r="DD15" t="inlineStr">
        <is>
          <t>Anggota keluarga - laki-laki CPO atau pendamping</t>
        </is>
      </c>
      <c r="DE15" t="n">
        <v>1</v>
      </c>
      <c r="DF15" t="n">
        <v>0</v>
      </c>
      <c r="DG15" t="n">
        <v>1</v>
      </c>
      <c r="DH15" t="n">
        <v>0</v>
      </c>
      <c r="DI15" t="n">
        <v/>
      </c>
      <c r="DJ15" t="inlineStr">
        <is>
          <t>Anggota keluarga - laki-laki Anggota keluarga - perempuan dewasa CPO atau pendamping</t>
        </is>
      </c>
      <c r="DK15" t="n">
        <v>1</v>
      </c>
      <c r="DL15" t="n">
        <v>1</v>
      </c>
      <c r="DM15" t="n">
        <v>1</v>
      </c>
      <c r="DN15" t="n">
        <v>0</v>
      </c>
      <c r="DO15" t="n">
        <v/>
      </c>
      <c r="DP15" t="inlineStr">
        <is>
          <t>Tidak berfungsi sama sekali</t>
        </is>
      </c>
      <c r="DQ15" t="inlineStr">
        <is>
          <t>&gt;1 tahun yang lalu</t>
        </is>
      </c>
      <c r="DR15" t="inlineStr">
        <is>
          <t>Masalah teknis (misalnya kerusakan pada komponen)</t>
        </is>
      </c>
      <c r="DS15" t="n">
        <v/>
      </c>
      <c r="DT15" t="inlineStr">
        <is>
          <t>Kompor Pipa gas utama Reaktor biogas (penampung gas, digester, manhole, outlet, dan overflow) Saluran Pipa Gas</t>
        </is>
      </c>
      <c r="DU15" t="n">
        <v>1</v>
      </c>
      <c r="DV15" t="n">
        <v>0</v>
      </c>
      <c r="DW15" t="n">
        <v>0</v>
      </c>
      <c r="DX15" t="n">
        <v>0</v>
      </c>
      <c r="DY15" t="n">
        <v>1</v>
      </c>
      <c r="DZ15" t="n">
        <v>0</v>
      </c>
      <c r="EA15" t="n">
        <v>0</v>
      </c>
      <c r="EB15" t="n">
        <v>0</v>
      </c>
      <c r="EC15" t="n">
        <v>0</v>
      </c>
      <c r="ED15" t="n">
        <v>1</v>
      </c>
      <c r="EE15" t="n">
        <v>1</v>
      </c>
      <c r="EF15" t="n">
        <v>0</v>
      </c>
      <c r="EG15" t="n">
        <v>0</v>
      </c>
      <c r="EH15" t="n">
        <v>0</v>
      </c>
      <c r="EI15" t="inlineStr">
        <is>
          <t>Kurangnya dukungan atau pemantauan dari pemerintah atau CPO Keterbatasan akses terhadap informasi atau pelatihan terkait biogas</t>
        </is>
      </c>
      <c r="EJ15" t="n">
        <v>0</v>
      </c>
      <c r="EK15" t="n">
        <v>1</v>
      </c>
      <c r="EL15" t="n">
        <v>1</v>
      </c>
      <c r="EM15" t="n">
        <v>0</v>
      </c>
      <c r="EN15" t="n">
        <v>0</v>
      </c>
      <c r="EO15" t="n">
        <v/>
      </c>
      <c r="EP15" t="inlineStr">
        <is>
          <t>Ya, sangat jelas dan mudah diikuti</t>
        </is>
      </c>
      <c r="EQ15" t="inlineStr">
        <is>
          <t>Bukan pelatihan</t>
        </is>
      </c>
      <c r="ER15" t="inlineStr">
        <is>
          <t>CPO atau pendamping</t>
        </is>
      </c>
      <c r="ES15" t="n">
        <v>1</v>
      </c>
      <c r="ET15" t="n">
        <v>0</v>
      </c>
      <c r="EU15" t="n">
        <v>0</v>
      </c>
      <c r="EV15" t="n">
        <v>0</v>
      </c>
      <c r="EW15" t="n">
        <v/>
      </c>
      <c r="EX15" t="inlineStr">
        <is>
          <t>Anggota keluarga - Laki-laki Anggota keluarga - Perempuan dewasa</t>
        </is>
      </c>
      <c r="EY15" t="n">
        <v>1</v>
      </c>
      <c r="EZ15" t="n">
        <v>1</v>
      </c>
      <c r="FA15" t="n">
        <v>0</v>
      </c>
      <c r="FB15" t="n">
        <v/>
      </c>
      <c r="FC15" t="inlineStr">
        <is>
          <t>Setiap hari</t>
        </is>
      </c>
      <c r="FD15" t="inlineStr">
        <is>
          <t>Rp 0,000</t>
        </is>
      </c>
      <c r="FE15" t="inlineStr">
        <is>
          <t>Mengetahui</t>
        </is>
      </c>
      <c r="FF15" t="inlineStr">
        <is>
          <t>Selalu (setiap hari)</t>
        </is>
      </c>
      <c r="FG15" t="inlineStr">
        <is>
          <t>Mengetahui</t>
        </is>
      </c>
      <c r="FH15" t="inlineStr">
        <is>
          <t>Cukup sering (2 minggu sekali)</t>
        </is>
      </c>
      <c r="FI15" t="inlineStr">
        <is>
          <t>Mengetahui</t>
        </is>
      </c>
      <c r="FJ15" t="inlineStr">
        <is>
          <t>Selalu (setiap hari)</t>
        </is>
      </c>
      <c r="FK15" t="inlineStr">
        <is>
          <t>Mengetahui</t>
        </is>
      </c>
      <c r="FL15" t="inlineStr">
        <is>
          <t>Sering (setiap minggu)</t>
        </is>
      </c>
      <c r="FM15" t="inlineStr">
        <is>
          <t>Mengetahui</t>
        </is>
      </c>
      <c r="FN15" t="inlineStr">
        <is>
          <t>Selalu (setiap hari)</t>
        </is>
      </c>
      <c r="FO15" t="inlineStr">
        <is>
          <t>Tidak mengetahui</t>
        </is>
      </c>
      <c r="FP15" t="inlineStr">
        <is>
          <t>Jarang (setiap bulan atau lebih)</t>
        </is>
      </c>
      <c r="FQ15" t="inlineStr">
        <is>
          <t>Mengetahui</t>
        </is>
      </c>
      <c r="FR15" t="inlineStr">
        <is>
          <t>Ya</t>
        </is>
      </c>
      <c r="FS15" t="inlineStr">
        <is>
          <t>Mengetahui</t>
        </is>
      </c>
      <c r="FT15" t="inlineStr">
        <is>
          <t>Ya, selalu</t>
        </is>
      </c>
      <c r="FU15" t="inlineStr">
        <is>
          <t>Laki-laki dewasa Perempuan dewasa</t>
        </is>
      </c>
      <c r="FV15" t="n">
        <v>1</v>
      </c>
      <c r="FW15" t="n">
        <v>1</v>
      </c>
      <c r="FX15" t="n">
        <v>0</v>
      </c>
      <c r="FY15" t="n">
        <v>0</v>
      </c>
      <c r="FZ15" t="inlineStr">
        <is>
          <t>Sangat memahami</t>
        </is>
      </c>
      <c r="GA15" t="inlineStr">
        <is>
          <t>CPO</t>
        </is>
      </c>
      <c r="GB15" t="n">
        <v>1</v>
      </c>
      <c r="GC15" t="n">
        <v>0</v>
      </c>
      <c r="GD15" t="n">
        <v>0</v>
      </c>
      <c r="GE15" t="n">
        <v>0</v>
      </c>
      <c r="GF15" t="n">
        <v/>
      </c>
      <c r="GG15" t="inlineStr">
        <is>
          <t>Selalu</t>
        </is>
      </c>
      <c r="GH15" t="inlineStr">
        <is>
          <t>Ya</t>
        </is>
      </c>
      <c r="GI15" t="inlineStr">
        <is>
          <t>Tetangga Teman/keluarga</t>
        </is>
      </c>
      <c r="GJ15" t="n">
        <v>1</v>
      </c>
      <c r="GK15" t="n">
        <v>1</v>
      </c>
      <c r="GL15" t="n">
        <v>0</v>
      </c>
      <c r="GM15" t="n">
        <v>0</v>
      </c>
      <c r="GN15" t="n">
        <v/>
      </c>
      <c r="GO15" t="n">
        <v>6</v>
      </c>
      <c r="GP15" t="inlineStr">
        <is>
          <t>Sebagian</t>
        </is>
      </c>
      <c r="GQ15" t="inlineStr">
        <is>
          <t>Kayu bakar Minyak tanah</t>
        </is>
      </c>
      <c r="GR15" t="n">
        <v>0</v>
      </c>
      <c r="GS15" t="n">
        <v>1</v>
      </c>
      <c r="GT15" t="n">
        <v>1</v>
      </c>
      <c r="GU15" t="n">
        <v>0</v>
      </c>
      <c r="GV15" t="n">
        <v>0</v>
      </c>
      <c r="GW15" t="n">
        <v>0</v>
      </c>
      <c r="GX15" t="n">
        <v>0</v>
      </c>
      <c r="GY15" t="n">
        <v/>
      </c>
      <c r="GZ15" t="inlineStr">
        <is>
          <t>Ya</t>
        </is>
      </c>
      <c r="HA15" t="n">
        <v/>
      </c>
      <c r="HB15" t="n">
        <v/>
      </c>
      <c r="HC15" t="n">
        <v/>
      </c>
      <c r="HD15" t="n">
        <v/>
      </c>
      <c r="HE15" t="n">
        <v/>
      </c>
      <c r="HF15" t="n">
        <v/>
      </c>
      <c r="HG15" t="n">
        <v/>
      </c>
      <c r="HH15" t="n">
        <v/>
      </c>
      <c r="HI15" t="n">
        <v/>
      </c>
      <c r="HJ15" t="n">
        <v/>
      </c>
      <c r="HK15" t="n">
        <v/>
      </c>
      <c r="HL15" t="n">
        <v/>
      </c>
      <c r="HM15" t="n">
        <v/>
      </c>
      <c r="HN15" t="n">
        <v/>
      </c>
      <c r="HO15" t="n">
        <v/>
      </c>
      <c r="HP15" t="n">
        <v/>
      </c>
      <c r="HQ15" t="n">
        <v/>
      </c>
      <c r="HR15" t="n">
        <v/>
      </c>
      <c r="HS15" t="n">
        <v/>
      </c>
      <c r="HT15" t="n">
        <v/>
      </c>
      <c r="HU15" t="n">
        <v/>
      </c>
      <c r="HV15" t="n">
        <v/>
      </c>
      <c r="HW15" t="n">
        <v/>
      </c>
      <c r="HX15" t="n">
        <v/>
      </c>
      <c r="HY15" t="n">
        <v>30</v>
      </c>
      <c r="HZ15" t="n">
        <v>30000</v>
      </c>
      <c r="IA15" t="n">
        <v/>
      </c>
      <c r="IB15" t="n">
        <v/>
      </c>
      <c r="IC15" t="n">
        <v/>
      </c>
      <c r="ID15" t="n">
        <v/>
      </c>
      <c r="IE15" t="n">
        <v/>
      </c>
      <c r="IF15" t="n">
        <v/>
      </c>
      <c r="IG15" t="n">
        <v/>
      </c>
      <c r="IH15" t="n">
        <v/>
      </c>
      <c r="II15" t="n">
        <v>10</v>
      </c>
      <c r="IJ15" t="n">
        <v>40000</v>
      </c>
      <c r="IK15" t="inlineStr">
        <is>
          <t>&lt;15 kg</t>
        </is>
      </c>
      <c r="IL15" t="inlineStr">
        <is>
          <t>1-3 jam</t>
        </is>
      </c>
      <c r="IM15" t="inlineStr">
        <is>
          <t>Ya</t>
        </is>
      </c>
      <c r="IN15" t="inlineStr">
        <is>
          <t>Ya</t>
        </is>
      </c>
      <c r="IO15" t="inlineStr">
        <is>
          <t>Jauh lebih bersih</t>
        </is>
      </c>
      <c r="IP15" t="inlineStr">
        <is>
          <t>Tidak pernah</t>
        </is>
      </c>
      <c r="IQ15" t="inlineStr">
        <is>
          <t>Tidak pernah</t>
        </is>
      </c>
      <c r="IR15" t="n">
        <v/>
      </c>
      <c r="IS15" t="n">
        <v/>
      </c>
      <c r="IT15" t="n">
        <v/>
      </c>
      <c r="IU15" t="n">
        <v/>
      </c>
      <c r="IV15" t="n">
        <v/>
      </c>
      <c r="IW15" t="n">
        <v/>
      </c>
      <c r="IX15" t="n">
        <v/>
      </c>
      <c r="IY15" t="n">
        <v/>
      </c>
      <c r="IZ15" t="inlineStr">
        <is>
          <t>Tidak pernah</t>
        </is>
      </c>
      <c r="JA15" t="n">
        <v/>
      </c>
      <c r="JB15" t="n">
        <v/>
      </c>
      <c r="JC15" t="n">
        <v/>
      </c>
      <c r="JD15" t="n">
        <v/>
      </c>
      <c r="JE15" t="n">
        <v/>
      </c>
      <c r="JF15" t="n">
        <v/>
      </c>
      <c r="JG15" t="n">
        <v/>
      </c>
      <c r="JH15" t="n">
        <v/>
      </c>
      <c r="JI15" t="inlineStr">
        <is>
          <t>Tidak pernah</t>
        </is>
      </c>
      <c r="JJ15" t="n">
        <v/>
      </c>
      <c r="JK15" t="n">
        <v/>
      </c>
      <c r="JL15" t="n">
        <v/>
      </c>
      <c r="JM15" t="n">
        <v/>
      </c>
      <c r="JN15" t="n">
        <v/>
      </c>
      <c r="JO15" t="n">
        <v/>
      </c>
      <c r="JP15" t="n">
        <v/>
      </c>
      <c r="JQ15" t="n">
        <v/>
      </c>
      <c r="JR15" t="inlineStr">
        <is>
          <t>Tidak pernah</t>
        </is>
      </c>
      <c r="JS15" t="n">
        <v/>
      </c>
      <c r="JT15" t="n">
        <v/>
      </c>
      <c r="JU15" t="n">
        <v/>
      </c>
      <c r="JV15" t="n">
        <v/>
      </c>
      <c r="JW15" t="n">
        <v/>
      </c>
      <c r="JX15" t="n">
        <v/>
      </c>
      <c r="JY15" t="n">
        <v/>
      </c>
      <c r="JZ15" t="n">
        <v/>
      </c>
      <c r="KA15" t="inlineStr">
        <is>
          <t>Tidak pernah</t>
        </is>
      </c>
      <c r="KB15" t="n">
        <v/>
      </c>
      <c r="KC15" t="n">
        <v/>
      </c>
      <c r="KD15" t="n">
        <v/>
      </c>
      <c r="KE15" t="n">
        <v/>
      </c>
      <c r="KF15" t="n">
        <v/>
      </c>
      <c r="KG15" t="n">
        <v/>
      </c>
      <c r="KH15" t="n">
        <v/>
      </c>
      <c r="KI15" t="n">
        <v/>
      </c>
      <c r="KJ15" t="inlineStr">
        <is>
          <t>Tidak pernah</t>
        </is>
      </c>
      <c r="KK15" t="n">
        <v/>
      </c>
      <c r="KL15" t="n">
        <v/>
      </c>
      <c r="KM15" t="n">
        <v/>
      </c>
      <c r="KN15" t="n">
        <v/>
      </c>
      <c r="KO15" t="n">
        <v/>
      </c>
      <c r="KP15" t="n">
        <v/>
      </c>
      <c r="KQ15" t="n">
        <v/>
      </c>
      <c r="KR15" t="n">
        <v/>
      </c>
      <c r="KS15" t="inlineStr">
        <is>
          <t>Jauh lebih baik</t>
        </is>
      </c>
      <c r="KT15" t="inlineStr">
        <is>
          <t>0-1 kali</t>
        </is>
      </c>
      <c r="KU15" t="inlineStr">
        <is>
          <t>0-1 kali</t>
        </is>
      </c>
      <c r="KV15" t="inlineStr">
        <is>
          <t>Tidak ada</t>
        </is>
      </c>
      <c r="KW15" t="n">
        <v>0</v>
      </c>
      <c r="KX15" t="n">
        <v>0</v>
      </c>
      <c r="KY15" t="n">
        <v>0</v>
      </c>
      <c r="KZ15" t="n">
        <v>1</v>
      </c>
      <c r="LA15" t="inlineStr">
        <is>
          <t>Jauh lebih baik</t>
        </is>
      </c>
      <c r="LB15" t="inlineStr">
        <is>
          <t>Jauh lebih baik</t>
        </is>
      </c>
      <c r="LC15" t="n">
        <v>3</v>
      </c>
      <c r="LD15" t="n">
        <v>3</v>
      </c>
      <c r="LE15" t="n">
        <v>0</v>
      </c>
      <c r="LF15" t="n">
        <v>0</v>
      </c>
      <c r="LG15" t="inlineStr">
        <is>
          <t>Ya</t>
        </is>
      </c>
      <c r="LH15" t="n">
        <v>2000000</v>
      </c>
      <c r="LI15" t="n">
        <v/>
      </c>
      <c r="LJ15" t="inlineStr">
        <is>
          <t>Kebutuhan rumah tangga Pendidikan anggota keluarga</t>
        </is>
      </c>
      <c r="LK15" t="n">
        <v>0</v>
      </c>
      <c r="LL15" t="n">
        <v>0</v>
      </c>
      <c r="LM15" t="n">
        <v>0</v>
      </c>
      <c r="LN15" t="n">
        <v>0</v>
      </c>
      <c r="LO15" t="n">
        <v>1</v>
      </c>
      <c r="LP15" t="n">
        <v>1</v>
      </c>
      <c r="LQ15" t="n">
        <v>0</v>
      </c>
      <c r="LR15" t="n">
        <v/>
      </c>
      <c r="LS15" t="n">
        <v>60</v>
      </c>
      <c r="LT15" t="n">
        <v>30</v>
      </c>
      <c r="LU15" t="n">
        <v>0</v>
      </c>
      <c r="LV15" t="n">
        <v>60</v>
      </c>
      <c r="LW15" t="n">
        <v>30</v>
      </c>
      <c r="LX15" t="n">
        <v>0</v>
      </c>
      <c r="LY15" t="n">
        <v>60</v>
      </c>
      <c r="LZ15" t="n">
        <v>30</v>
      </c>
      <c r="MA15" t="n">
        <v>0</v>
      </c>
      <c r="MB15" t="inlineStr">
        <is>
          <t>Ya</t>
        </is>
      </c>
      <c r="MC15" t="n">
        <v>90</v>
      </c>
      <c r="MD15" t="n">
        <v>60</v>
      </c>
      <c r="ME15" t="n">
        <v>120</v>
      </c>
      <c r="MF15" t="n">
        <v>90</v>
      </c>
      <c r="MG15" t="n">
        <v>0</v>
      </c>
      <c r="MH15" t="n">
        <v>0</v>
      </c>
      <c r="MI15" t="inlineStr">
        <is>
          <t>Pendidikan anak (mengantar sekolah, menemani anak belajar, menyiapkan bekal dsb) Aktivitas sosial diluar rumah (misalnya, berkumpul dengan tetangga, mengikuti kegiatan PKK, dsb) Istirahat Pendidikan diri sendiri</t>
        </is>
      </c>
      <c r="MJ15" t="n">
        <v>1</v>
      </c>
      <c r="MK15" t="n">
        <v>1</v>
      </c>
      <c r="ML15" t="n">
        <v>1</v>
      </c>
      <c r="MM15" t="n">
        <v>1</v>
      </c>
      <c r="MN15" t="n">
        <v>0</v>
      </c>
      <c r="MO15" t="n">
        <v>0</v>
      </c>
      <c r="MP15" t="n">
        <v/>
      </c>
      <c r="MQ15" t="n">
        <v/>
      </c>
      <c r="MR15" t="inlineStr">
        <is>
          <t>karena waktu untuk kegiatan lainnya</t>
        </is>
      </c>
      <c r="MS15" t="inlineStr">
        <is>
          <t>kumpul dengan keluarga</t>
        </is>
      </c>
      <c r="MT15" t="n">
        <v/>
      </c>
      <c r="MU15" t="inlineStr">
        <is>
          <t>Tidak</t>
        </is>
      </c>
      <c r="MV15" t="n">
        <v/>
      </c>
      <c r="MW15" t="n">
        <v/>
      </c>
      <c r="MX15" t="n">
        <v/>
      </c>
      <c r="MY15" t="n">
        <v/>
      </c>
      <c r="MZ15" t="n">
        <v/>
      </c>
      <c r="NA15" t="n">
        <v/>
      </c>
      <c r="NB15" t="n">
        <v/>
      </c>
      <c r="NC15" t="n">
        <v/>
      </c>
      <c r="ND15" t="n">
        <v/>
      </c>
      <c r="NE15" t="n">
        <v/>
      </c>
      <c r="NF15" t="n">
        <v/>
      </c>
      <c r="NG15" t="n">
        <v/>
      </c>
      <c r="NH15" t="n">
        <v/>
      </c>
      <c r="NI15" t="n">
        <v/>
      </c>
      <c r="NJ15" t="n">
        <v/>
      </c>
      <c r="NK15" t="n">
        <v/>
      </c>
      <c r="NL15" t="inlineStr">
        <is>
          <t>Ya</t>
        </is>
      </c>
      <c r="NM15" t="inlineStr">
        <is>
          <t>100% dana mandiri</t>
        </is>
      </c>
      <c r="NN15" t="inlineStr">
        <is>
          <t>5.000.001-7.000.000</t>
        </is>
      </c>
      <c r="NO15" t="n">
        <v/>
      </c>
      <c r="NP15" t="n">
        <v/>
      </c>
      <c r="NQ15" t="n">
        <v/>
      </c>
      <c r="NR15" t="n">
        <v/>
      </c>
      <c r="NS15" t="n">
        <v/>
      </c>
      <c r="NT15" t="n">
        <v/>
      </c>
      <c r="NU15" t="n">
        <v/>
      </c>
      <c r="NV15" t="inlineStr">
        <is>
          <t>Anggota keluarga - Laki-laki dewasa</t>
        </is>
      </c>
      <c r="NW15" t="n">
        <v/>
      </c>
      <c r="NX15" t="inlineStr">
        <is>
          <t>Sedikit meningkat</t>
        </is>
      </c>
      <c r="NY15" t="n">
        <v>180</v>
      </c>
      <c r="NZ15" t="n">
        <v>90</v>
      </c>
      <c r="OA15" t="n">
        <v>0</v>
      </c>
      <c r="OB15" t="n">
        <v>90</v>
      </c>
      <c r="OC15" t="n">
        <v>120</v>
      </c>
      <c r="OD15" t="n">
        <v>0</v>
      </c>
      <c r="OE15" t="inlineStr">
        <is>
          <t>Jauh lebih baik</t>
        </is>
      </c>
      <c r="OF15" t="inlineStr">
        <is>
          <t>Jauh lebih baik (beda waktu memasak lebih cepat setengah jam atau lebih, ATAU tidak lagi ada rasa/bau makanan yang berubah, ATAU alasan lainnya)</t>
        </is>
      </c>
      <c r="OG15" t="inlineStr">
        <is>
          <t>Ya</t>
        </is>
      </c>
      <c r="OH15" t="n">
        <v>0</v>
      </c>
      <c r="OI15" t="n">
        <v>0</v>
      </c>
      <c r="OJ15" t="n">
        <v>1</v>
      </c>
      <c r="OK15" t="n">
        <v>2</v>
      </c>
      <c r="OL15" t="n">
        <v>0</v>
      </c>
      <c r="OM15" t="n">
        <v>0</v>
      </c>
      <c r="ON15" t="n">
        <v>10</v>
      </c>
      <c r="OO15" t="n">
        <v>0</v>
      </c>
      <c r="OP15" t="inlineStr">
        <is>
          <t>Sapi untuk penggunaan lain Babi ternak Ayam</t>
        </is>
      </c>
      <c r="OQ15" t="n">
        <v>0</v>
      </c>
      <c r="OR15" t="n">
        <v>0</v>
      </c>
      <c r="OS15" t="n">
        <v>1</v>
      </c>
      <c r="OT15" t="n">
        <v>1</v>
      </c>
      <c r="OU15" t="n">
        <v>0</v>
      </c>
      <c r="OV15" t="n">
        <v>0</v>
      </c>
      <c r="OW15" t="n">
        <v>1</v>
      </c>
      <c r="OX15" t="n">
        <v>0</v>
      </c>
      <c r="OY15" t="n">
        <v>0</v>
      </c>
      <c r="OZ15" t="inlineStr">
        <is>
          <t>Sapi untuk penggunaan lain Babi ternak Ayam</t>
        </is>
      </c>
      <c r="PA15" t="n">
        <v>0</v>
      </c>
      <c r="PB15" t="n">
        <v>0</v>
      </c>
      <c r="PC15" t="n">
        <v>1</v>
      </c>
      <c r="PD15" t="n">
        <v>1</v>
      </c>
      <c r="PE15" t="n">
        <v>0</v>
      </c>
      <c r="PF15" t="n">
        <v>0</v>
      </c>
      <c r="PG15" t="n">
        <v>1</v>
      </c>
      <c r="PH15" t="n">
        <v>0</v>
      </c>
      <c r="PI15" t="n">
        <v>0</v>
      </c>
      <c r="PJ15" t="inlineStr">
        <is>
          <t>Sapi untuk penggunaan lain Babi ternak Ayam</t>
        </is>
      </c>
      <c r="PK15" t="n">
        <v>0</v>
      </c>
      <c r="PL15" t="n">
        <v>0</v>
      </c>
      <c r="PM15" t="n">
        <v>1</v>
      </c>
      <c r="PN15" t="n">
        <v>1</v>
      </c>
      <c r="PO15" t="n">
        <v>0</v>
      </c>
      <c r="PP15" t="n">
        <v>0</v>
      </c>
      <c r="PQ15" t="n">
        <v>1</v>
      </c>
      <c r="PR15" t="n">
        <v>0</v>
      </c>
      <c r="PS15" t="n">
        <v>0</v>
      </c>
      <c r="PT15" t="n">
        <v/>
      </c>
      <c r="PU15" t="n">
        <v/>
      </c>
      <c r="PV15" t="n">
        <v/>
      </c>
      <c r="PW15" t="n">
        <v/>
      </c>
      <c r="PX15" t="n">
        <v/>
      </c>
      <c r="PY15" t="n">
        <v/>
      </c>
      <c r="PZ15" t="n">
        <v/>
      </c>
      <c r="QA15" t="n">
        <v/>
      </c>
      <c r="QB15" t="n">
        <v/>
      </c>
      <c r="QC15" t="n">
        <v/>
      </c>
      <c r="QD15" t="n">
        <v/>
      </c>
      <c r="QE15" t="n">
        <v/>
      </c>
      <c r="QF15" t="n">
        <v/>
      </c>
      <c r="QG15" t="n">
        <v/>
      </c>
      <c r="QH15" t="n">
        <v/>
      </c>
      <c r="QI15" t="n">
        <v/>
      </c>
      <c r="QJ15" t="n">
        <v/>
      </c>
      <c r="QK15" t="n">
        <v/>
      </c>
      <c r="QL15" t="n">
        <v/>
      </c>
      <c r="QM15" t="n">
        <v/>
      </c>
      <c r="QN15" t="n">
        <v/>
      </c>
      <c r="QO15" t="n">
        <v/>
      </c>
      <c r="QP15" t="inlineStr">
        <is>
          <t>1-Disebarkan ke lahan terbuka</t>
        </is>
      </c>
      <c r="QQ15" t="n">
        <v>1</v>
      </c>
      <c r="QR15" t="n">
        <v>0</v>
      </c>
      <c r="QS15" t="n">
        <v>0</v>
      </c>
      <c r="QT15" t="n">
        <v>0</v>
      </c>
      <c r="QU15" t="n">
        <v/>
      </c>
      <c r="QV15" t="inlineStr">
        <is>
          <t>1-Disebarkan ke lahan terbuka</t>
        </is>
      </c>
      <c r="QW15" t="n">
        <v>0</v>
      </c>
      <c r="QX15" t="n">
        <v>0</v>
      </c>
      <c r="QY15" t="n">
        <v>0</v>
      </c>
      <c r="QZ15" t="n">
        <v>0</v>
      </c>
      <c r="RA15" t="n">
        <v>0</v>
      </c>
      <c r="RB15" t="n">
        <v>1</v>
      </c>
      <c r="RC15" t="n">
        <v>0</v>
      </c>
      <c r="RD15" t="n">
        <v>0</v>
      </c>
      <c r="RE15" t="n">
        <v>0</v>
      </c>
      <c r="RF15" t="n">
        <v/>
      </c>
      <c r="RG15" t="n">
        <v/>
      </c>
      <c r="RH15" t="n">
        <v/>
      </c>
      <c r="RI15" t="n">
        <v/>
      </c>
      <c r="RJ15" t="n">
        <v/>
      </c>
      <c r="RK15" t="n">
        <v/>
      </c>
      <c r="RL15" t="n">
        <v/>
      </c>
      <c r="RM15" t="n">
        <v/>
      </c>
      <c r="RN15" t="n">
        <v/>
      </c>
      <c r="RO15" t="n">
        <v/>
      </c>
      <c r="RP15" t="n">
        <v/>
      </c>
      <c r="RQ15" t="n">
        <v/>
      </c>
      <c r="RR15" t="n">
        <v/>
      </c>
      <c r="RS15" t="n">
        <v/>
      </c>
      <c r="RT15" t="n">
        <v/>
      </c>
      <c r="RU15" t="n">
        <v/>
      </c>
      <c r="RV15" t="n">
        <v/>
      </c>
      <c r="RW15" t="n">
        <v/>
      </c>
      <c r="RX15" t="n">
        <v/>
      </c>
      <c r="RY15" t="n">
        <v/>
      </c>
      <c r="RZ15" t="n">
        <v/>
      </c>
      <c r="SA15" t="n">
        <v/>
      </c>
      <c r="SB15" t="n">
        <v/>
      </c>
      <c r="SC15" t="inlineStr">
        <is>
          <t>1-Disebarkan ke lahan terbuka</t>
        </is>
      </c>
      <c r="SD15" t="n">
        <v>0</v>
      </c>
      <c r="SE15" t="n">
        <v>0</v>
      </c>
      <c r="SF15" t="n">
        <v>0</v>
      </c>
      <c r="SG15" t="n">
        <v>0</v>
      </c>
      <c r="SH15" t="n">
        <v>0</v>
      </c>
      <c r="SI15" t="n">
        <v>1</v>
      </c>
      <c r="SJ15" t="n">
        <v>0</v>
      </c>
      <c r="SK15" t="n">
        <v>0</v>
      </c>
      <c r="SL15" t="n">
        <v>0</v>
      </c>
      <c r="SM15" t="n">
        <v/>
      </c>
      <c r="SN15" t="n">
        <v/>
      </c>
      <c r="SO15" t="n">
        <v/>
      </c>
      <c r="SP15" t="n">
        <v/>
      </c>
      <c r="SQ15" t="n">
        <v/>
      </c>
      <c r="SR15" t="n">
        <v/>
      </c>
      <c r="SS15" t="n">
        <v/>
      </c>
      <c r="ST15" t="n">
        <v/>
      </c>
      <c r="SU15" t="n">
        <v/>
      </c>
      <c r="SV15" t="n">
        <v/>
      </c>
      <c r="SW15" t="n">
        <v/>
      </c>
      <c r="SX15" t="n">
        <v/>
      </c>
      <c r="SY15" t="n">
        <v/>
      </c>
      <c r="SZ15" t="n">
        <v/>
      </c>
      <c r="TA15" t="n">
        <v>2</v>
      </c>
      <c r="TB15" t="n">
        <v>2</v>
      </c>
      <c r="TC15" t="n">
        <v/>
      </c>
      <c r="TD15" t="n">
        <v/>
      </c>
      <c r="TE15" t="n">
        <v>10</v>
      </c>
      <c r="TF15" t="n">
        <v/>
      </c>
      <c r="TG15" t="n">
        <v/>
      </c>
      <c r="TH15" t="n">
        <v/>
      </c>
      <c r="TI15" t="n">
        <v/>
      </c>
      <c r="TJ15" t="n">
        <v/>
      </c>
      <c r="TK15" t="n">
        <v/>
      </c>
      <c r="TL15" t="n">
        <v/>
      </c>
      <c r="TM15" t="n">
        <v/>
      </c>
      <c r="TN15" t="n">
        <v/>
      </c>
      <c r="TO15" t="n">
        <v/>
      </c>
      <c r="TP15" t="n">
        <v/>
      </c>
      <c r="TQ15" t="n">
        <v/>
      </c>
      <c r="TR15" t="n">
        <v/>
      </c>
      <c r="TS15" t="n">
        <v/>
      </c>
      <c r="TT15" t="n">
        <v/>
      </c>
      <c r="TU15" t="n">
        <v/>
      </c>
      <c r="TV15" t="n">
        <v/>
      </c>
      <c r="TW15" t="n">
        <v/>
      </c>
      <c r="TX15" t="n">
        <v/>
      </c>
      <c r="TY15" t="n">
        <v/>
      </c>
      <c r="TZ15" t="n">
        <v/>
      </c>
      <c r="UA15" t="n">
        <v/>
      </c>
      <c r="UB15" t="n">
        <v/>
      </c>
      <c r="UC15" t="n">
        <v/>
      </c>
      <c r="UD15" t="n">
        <v/>
      </c>
      <c r="UE15" t="n">
        <v/>
      </c>
      <c r="UF15" t="n">
        <v/>
      </c>
      <c r="UG15" t="n">
        <v/>
      </c>
      <c r="UH15" t="n">
        <v/>
      </c>
      <c r="UI15" t="n">
        <v/>
      </c>
      <c r="UJ15" t="n">
        <v/>
      </c>
      <c r="UK15" t="n">
        <v/>
      </c>
      <c r="UL15" t="n">
        <v/>
      </c>
      <c r="UM15" t="n">
        <v/>
      </c>
      <c r="UN15" t="n">
        <v/>
      </c>
      <c r="UO15" t="n">
        <v/>
      </c>
      <c r="UP15" t="n">
        <v/>
      </c>
      <c r="UQ15" t="n">
        <v/>
      </c>
      <c r="UR15" t="n">
        <v/>
      </c>
      <c r="US15" t="n">
        <v/>
      </c>
      <c r="UT15" t="n">
        <v/>
      </c>
      <c r="UU15" t="n">
        <v/>
      </c>
      <c r="UV15" t="n">
        <v/>
      </c>
      <c r="UW15" t="inlineStr">
        <is>
          <t>Penggembalaan semi-terbuka</t>
        </is>
      </c>
      <c r="UX15" t="inlineStr">
        <is>
          <t>Pemberian pakan di kandang</t>
        </is>
      </c>
      <c r="UY15" t="n">
        <v/>
      </c>
      <c r="UZ15" t="n">
        <v/>
      </c>
      <c r="VA15" t="inlineStr">
        <is>
          <t>Pemberian pakan di kandang</t>
        </is>
      </c>
      <c r="VB15" t="n">
        <v/>
      </c>
      <c r="VC15" t="n">
        <v/>
      </c>
      <c r="VD15" t="n">
        <v/>
      </c>
      <c r="VE15" t="inlineStr">
        <is>
          <t>Sangat jarang (&gt;1 bulan sekali)</t>
        </is>
      </c>
      <c r="VF15" t="inlineStr">
        <is>
          <t>Jarang (2-3 minggu sekali)</t>
        </is>
      </c>
      <c r="VG15" t="n">
        <v/>
      </c>
      <c r="VH15" t="n">
        <v/>
      </c>
      <c r="VI15" t="inlineStr">
        <is>
          <t>Sangat jarang (&gt;1 bulan sekali)</t>
        </is>
      </c>
      <c r="VJ15" t="n">
        <v/>
      </c>
      <c r="VK15" t="n">
        <v/>
      </c>
      <c r="VL15" t="n">
        <v/>
      </c>
      <c r="VM15" t="inlineStr">
        <is>
          <t>Cukup (2-6 hari sekali)</t>
        </is>
      </c>
      <c r="VN15" t="inlineStr">
        <is>
          <t>Sering (1 kali sehari)</t>
        </is>
      </c>
      <c r="VO15" t="n">
        <v/>
      </c>
      <c r="VP15" t="n">
        <v/>
      </c>
      <c r="VQ15" t="inlineStr">
        <is>
          <t>Cukup (2-6 hari sekali)</t>
        </is>
      </c>
      <c r="VR15" t="n">
        <v/>
      </c>
      <c r="VS15" t="n">
        <v/>
      </c>
      <c r="VT15" t="n">
        <v/>
      </c>
      <c r="VU15" t="n">
        <v/>
      </c>
      <c r="VV15" t="n">
        <v/>
      </c>
      <c r="VW15" t="n">
        <v/>
      </c>
      <c r="VX15" t="n">
        <v/>
      </c>
      <c r="VY15" t="n">
        <v/>
      </c>
      <c r="VZ15" t="n">
        <v/>
      </c>
      <c r="WA15" t="n">
        <v/>
      </c>
      <c r="WB15" t="n">
        <v/>
      </c>
      <c r="WC15" t="n">
        <v/>
      </c>
      <c r="WD15" t="n">
        <v/>
      </c>
      <c r="WE15" t="n">
        <v/>
      </c>
      <c r="WF15" t="n">
        <v/>
      </c>
      <c r="WG15" t="n">
        <v/>
      </c>
      <c r="WH15" t="n">
        <v/>
      </c>
      <c r="WI15" t="n">
        <v/>
      </c>
      <c r="WJ15" t="n">
        <v/>
      </c>
      <c r="WK15" t="n">
        <v/>
      </c>
      <c r="WL15" t="n">
        <v/>
      </c>
      <c r="WM15" t="n">
        <v/>
      </c>
      <c r="WN15" t="n">
        <v/>
      </c>
      <c r="WO15" t="n">
        <v/>
      </c>
      <c r="WP15" t="n">
        <v/>
      </c>
      <c r="WQ15" t="n">
        <v/>
      </c>
      <c r="WR15" t="n">
        <v/>
      </c>
      <c r="WS15" t="inlineStr">
        <is>
          <t>8-Dibiarkan tersebar di ladang penggembalaan</t>
        </is>
      </c>
      <c r="WT15" t="n">
        <v>0</v>
      </c>
      <c r="WU15" t="n">
        <v>0</v>
      </c>
      <c r="WV15" t="n">
        <v>0</v>
      </c>
      <c r="WW15" t="n">
        <v>0</v>
      </c>
      <c r="WX15" t="n">
        <v>0</v>
      </c>
      <c r="WY15" t="n">
        <v>0</v>
      </c>
      <c r="WZ15" t="n">
        <v>0</v>
      </c>
      <c r="XA15" t="n">
        <v>1</v>
      </c>
      <c r="XB15" t="inlineStr">
        <is>
          <t>1-Kolam tertutup (laguna anaerobik) 2-Disimpan basah (slurry) 3-Disimpan terbuka (dry lot)</t>
        </is>
      </c>
      <c r="XC15" t="n">
        <v>0</v>
      </c>
      <c r="XD15" t="n">
        <v>0</v>
      </c>
      <c r="XE15" t="n">
        <v>0</v>
      </c>
      <c r="XF15" t="n">
        <v>1</v>
      </c>
      <c r="XG15" t="n">
        <v>1</v>
      </c>
      <c r="XH15" t="n">
        <v>1</v>
      </c>
      <c r="XI15" t="n">
        <v>0</v>
      </c>
      <c r="XJ15" t="n">
        <v>0</v>
      </c>
      <c r="XK15" t="n">
        <v>0</v>
      </c>
      <c r="XL15" t="n">
        <v>0</v>
      </c>
      <c r="XM15" t="n">
        <v>0</v>
      </c>
      <c r="XN15" t="n">
        <v/>
      </c>
      <c r="XO15" t="n">
        <v/>
      </c>
      <c r="XP15" t="n">
        <v/>
      </c>
      <c r="XQ15" t="n">
        <v/>
      </c>
      <c r="XR15" t="n">
        <v/>
      </c>
      <c r="XS15" t="n">
        <v/>
      </c>
      <c r="XT15" t="n">
        <v/>
      </c>
      <c r="XU15" t="n">
        <v/>
      </c>
      <c r="XV15" t="n">
        <v/>
      </c>
      <c r="XW15" t="n">
        <v/>
      </c>
      <c r="XX15" t="n">
        <v/>
      </c>
      <c r="XY15" t="n">
        <v/>
      </c>
      <c r="XZ15" t="n">
        <v/>
      </c>
      <c r="YA15" t="n">
        <v/>
      </c>
      <c r="YB15" t="n">
        <v/>
      </c>
      <c r="YC15" t="n">
        <v/>
      </c>
      <c r="YD15" t="n">
        <v/>
      </c>
      <c r="YE15" t="n">
        <v/>
      </c>
      <c r="YF15" t="n">
        <v/>
      </c>
      <c r="YG15" t="n">
        <v/>
      </c>
      <c r="YH15" t="n">
        <v/>
      </c>
      <c r="YI15" t="n">
        <v/>
      </c>
      <c r="YJ15" t="n">
        <v/>
      </c>
      <c r="YK15" t="n">
        <v/>
      </c>
      <c r="YL15" t="n">
        <v/>
      </c>
      <c r="YM15" t="n">
        <v/>
      </c>
      <c r="YN15" t="inlineStr">
        <is>
          <t>8-Dibiarkan tersebar di ladang penggembalaan</t>
        </is>
      </c>
      <c r="YO15" t="n">
        <v>0</v>
      </c>
      <c r="YP15" t="n">
        <v>0</v>
      </c>
      <c r="YQ15" t="n">
        <v>0</v>
      </c>
      <c r="YR15" t="n">
        <v>0</v>
      </c>
      <c r="YS15" t="n">
        <v>0</v>
      </c>
      <c r="YT15" t="n">
        <v>0</v>
      </c>
      <c r="YU15" t="n">
        <v>0</v>
      </c>
      <c r="YV15" t="n">
        <v>0</v>
      </c>
      <c r="YW15" t="n">
        <v>0</v>
      </c>
      <c r="YX15" t="n">
        <v>0</v>
      </c>
      <c r="YY15" t="n">
        <v>0</v>
      </c>
      <c r="YZ15" t="n">
        <v>1</v>
      </c>
      <c r="ZA15" t="n">
        <v/>
      </c>
      <c r="ZB15" t="n">
        <v/>
      </c>
      <c r="ZC15" t="n">
        <v/>
      </c>
      <c r="ZD15" t="n">
        <v/>
      </c>
      <c r="ZE15" t="n">
        <v/>
      </c>
      <c r="ZF15" t="n">
        <v/>
      </c>
      <c r="ZG15" t="n">
        <v/>
      </c>
      <c r="ZH15" t="n">
        <v/>
      </c>
      <c r="ZI15" t="n">
        <v/>
      </c>
      <c r="ZJ15" t="n">
        <v/>
      </c>
      <c r="ZK15" t="n">
        <v/>
      </c>
      <c r="ZL15" t="n">
        <v/>
      </c>
      <c r="ZM15" t="n">
        <v/>
      </c>
      <c r="ZN15" t="n">
        <v/>
      </c>
      <c r="ZO15" t="n">
        <v/>
      </c>
      <c r="ZP15" t="n">
        <v/>
      </c>
      <c r="ZQ15" t="n">
        <v/>
      </c>
      <c r="ZR15" t="n">
        <v/>
      </c>
      <c r="ZS15" t="n">
        <v/>
      </c>
      <c r="ZT15" t="n">
        <v/>
      </c>
      <c r="ZU15" t="n">
        <v/>
      </c>
      <c r="ZV15" t="n">
        <v/>
      </c>
      <c r="ZW15" t="n">
        <v/>
      </c>
      <c r="ZX15" t="n">
        <v>5</v>
      </c>
      <c r="ZY15" t="n">
        <v>3</v>
      </c>
      <c r="ZZ15" t="n">
        <v/>
      </c>
      <c r="AAA15" t="n">
        <v/>
      </c>
      <c r="AAB15" t="n">
        <v>3</v>
      </c>
      <c r="AAC15" t="n">
        <v/>
      </c>
      <c r="AAD15" t="n">
        <v/>
      </c>
      <c r="AAE15" t="n">
        <v/>
      </c>
      <c r="AAF15" t="inlineStr">
        <is>
          <t>Pakan segar (misal: rumput)</t>
        </is>
      </c>
      <c r="AAG15" t="inlineStr">
        <is>
          <t>Pakan kering (misal: konsentrat, silase, pelet)</t>
        </is>
      </c>
      <c r="AAH15" t="n">
        <v/>
      </c>
      <c r="AAI15" t="n">
        <v/>
      </c>
      <c r="AAJ15" t="inlineStr">
        <is>
          <t>Pakan kering (misal: konsentrat, silase, pelet)</t>
        </is>
      </c>
      <c r="AAK15" t="n">
        <v/>
      </c>
      <c r="AAL15" t="inlineStr">
        <is>
          <t>Ya</t>
        </is>
      </c>
      <c r="AAM15" t="inlineStr">
        <is>
          <t>Cair</t>
        </is>
      </c>
      <c r="AAN15" t="n">
        <v>0</v>
      </c>
      <c r="AAO15" t="n">
        <v>1</v>
      </c>
      <c r="AAP15" t="n">
        <v>5</v>
      </c>
      <c r="AAQ15" t="n">
        <v/>
      </c>
      <c r="AAR15" t="inlineStr">
        <is>
          <t>Tidak</t>
        </is>
      </c>
      <c r="AAS15" t="inlineStr">
        <is>
          <t>Tidak pasti/ragu-ragu</t>
        </is>
      </c>
      <c r="AAT15" t="inlineStr">
        <is>
          <t>Digunakan untuk pupuk di lahan pertanian sendiri Dibuang ke lahan sekitar kandang - yg ditanami tanaman</t>
        </is>
      </c>
      <c r="AAU15" t="n">
        <v>1</v>
      </c>
      <c r="AAV15" t="n">
        <v>0</v>
      </c>
      <c r="AAW15" t="n">
        <v>0</v>
      </c>
      <c r="AAX15" t="n">
        <v>1</v>
      </c>
      <c r="AAY15" t="n">
        <v>0</v>
      </c>
      <c r="AAZ15" t="n">
        <v>0</v>
      </c>
      <c r="ABA15" t="n">
        <v>0</v>
      </c>
      <c r="ABB15" t="inlineStr">
        <is>
          <t>Pupuk cair untuk tanaman</t>
        </is>
      </c>
      <c r="ABC15" t="n">
        <v>1</v>
      </c>
      <c r="ABD15" t="n">
        <v>0</v>
      </c>
      <c r="ABE15" t="n">
        <v>0</v>
      </c>
      <c r="ABF15" t="n">
        <v>0</v>
      </c>
      <c r="ABG15" t="n">
        <v>0</v>
      </c>
      <c r="ABH15" t="n">
        <v/>
      </c>
      <c r="ABI15" t="n">
        <v/>
      </c>
      <c r="ABJ15" t="n">
        <v/>
      </c>
      <c r="ABK15" t="n">
        <v/>
      </c>
      <c r="ABL15" t="n">
        <v/>
      </c>
      <c r="ABM15" t="n">
        <v/>
      </c>
      <c r="ABN15" t="n">
        <v/>
      </c>
      <c r="ABO15" t="n">
        <v/>
      </c>
      <c r="ABP15" t="n">
        <v/>
      </c>
      <c r="ABQ15" t="inlineStr">
        <is>
          <t>Lombok, pisang dan tanaman lainnya</t>
        </is>
      </c>
      <c r="ABR15" t="inlineStr">
        <is>
          <t>Sangat jarang (2 bulan sekali)</t>
        </is>
      </c>
      <c r="ABS15" t="n">
        <v>100</v>
      </c>
      <c r="ABT15" t="n">
        <v>100</v>
      </c>
      <c r="ABU15" t="n">
        <v>7</v>
      </c>
      <c r="ABV15" t="n">
        <v>0</v>
      </c>
      <c r="ABW15" t="inlineStr">
        <is>
          <t>Lainnya</t>
        </is>
      </c>
      <c r="ABX15" t="inlineStr">
        <is>
          <t>sampah daun</t>
        </is>
      </c>
      <c r="ABY15" t="n">
        <v>0</v>
      </c>
      <c r="ABZ15" t="n">
        <v>0</v>
      </c>
      <c r="ACA15" t="n">
        <v>0</v>
      </c>
      <c r="ACB15" t="n">
        <v>0</v>
      </c>
      <c r="ACC15" t="n">
        <v>200</v>
      </c>
      <c r="ACD15" t="n">
        <v>300</v>
      </c>
      <c r="ACE15" t="inlineStr">
        <is>
          <t>Ya</t>
        </is>
      </c>
      <c r="ACF15" t="inlineStr">
        <is>
          <t>Cukup meningkat</t>
        </is>
      </c>
      <c r="ACG15" t="inlineStr">
        <is>
          <t>Cukup meningkat</t>
        </is>
      </c>
      <c r="ACH15" t="inlineStr">
        <is>
          <t>Cukup meningkat</t>
        </is>
      </c>
      <c r="ACI15" t="n">
        <v/>
      </c>
      <c r="ACJ15" t="n">
        <v/>
      </c>
      <c r="ACK15" t="inlineStr">
        <is>
          <t>Tidak memiliki tempat untuk menyimpan Belum tau bahwa bioslurry bagus untuk pupuk</t>
        </is>
      </c>
      <c r="ACL15" t="n">
        <v>0</v>
      </c>
      <c r="ACM15" t="n">
        <v>1</v>
      </c>
      <c r="ACN15" t="n">
        <v>0</v>
      </c>
      <c r="ACO15" t="n">
        <v>0</v>
      </c>
      <c r="ACP15" t="n">
        <v>1</v>
      </c>
      <c r="ACQ15" t="n">
        <v>0</v>
      </c>
      <c r="ACR15" t="n">
        <v>0</v>
      </c>
      <c r="ACS15" t="n">
        <v/>
      </c>
      <c r="ACT15" t="inlineStr">
        <is>
          <t>Tidak ada</t>
        </is>
      </c>
      <c r="ACU15" t="inlineStr">
        <is>
          <t>Manfaat cukup signifikan, terasa di kehidupan sehari-hari</t>
        </is>
      </c>
      <c r="ACV15" t="inlineStr">
        <is>
          <t>Sangat berkurang</t>
        </is>
      </c>
      <c r="ACW15" t="inlineStr">
        <is>
          <t>Anggota keluarga - Perempuan dewasa</t>
        </is>
      </c>
      <c r="ACX15" t="inlineStr">
        <is>
          <t>Setuju</t>
        </is>
      </c>
      <c r="ACY15" t="inlineStr">
        <is>
          <t>Anggota keluarga - Laki-laki dewasa Anggota keluarga - Perempuan dewasa Anggota keluarga - Anak-anak</t>
        </is>
      </c>
      <c r="ACZ15" t="n">
        <v>1</v>
      </c>
      <c r="ADA15" t="n">
        <v>1</v>
      </c>
      <c r="ADB15" t="n">
        <v>1</v>
      </c>
      <c r="ADC15" t="n">
        <v>0</v>
      </c>
      <c r="ADD15" t="inlineStr">
        <is>
          <t>Sangat puas</t>
        </is>
      </c>
      <c r="ADE15" t="inlineStr">
        <is>
          <t>Sangat puas</t>
        </is>
      </c>
      <c r="ADF15" t="inlineStr">
        <is>
          <t>Puas</t>
        </is>
      </c>
      <c r="ADG15" t="inlineStr">
        <is>
          <t>Puas</t>
        </is>
      </c>
      <c r="ADH15" t="inlineStr">
        <is>
          <t>Tidak</t>
        </is>
      </c>
      <c r="ADI15" t="n">
        <v/>
      </c>
      <c r="ADJ15" t="inlineStr">
        <is>
          <t>Sangat puas</t>
        </is>
      </c>
      <c r="ADK15" t="n">
        <v/>
      </c>
      <c r="ADL15" t="n">
        <v/>
      </c>
      <c r="ADM15" t="n">
        <v/>
      </c>
      <c r="ADN15" t="n">
        <v/>
      </c>
      <c r="ADO15" t="n">
        <v/>
      </c>
      <c r="ADP15" t="n">
        <v/>
      </c>
      <c r="ADQ15" t="n">
        <v/>
      </c>
      <c r="ADR15" t="n">
        <v/>
      </c>
      <c r="ADS15" t="n">
        <v/>
      </c>
      <c r="ADT15" t="n">
        <v/>
      </c>
      <c r="ADU15" t="inlineStr">
        <is>
          <t>Menghubungi CPO atau pendamping Memperbaiki sendiri Dibiarkan saja Lainnya</t>
        </is>
      </c>
      <c r="ADV15" t="n">
        <v>0</v>
      </c>
      <c r="ADW15" t="n">
        <v>0</v>
      </c>
      <c r="ADX15" t="n">
        <v>0</v>
      </c>
      <c r="ADY15" t="n">
        <v>0</v>
      </c>
      <c r="ADZ15" t="n">
        <v>1</v>
      </c>
      <c r="AEA15" t="n">
        <v>1</v>
      </c>
      <c r="AEB15" t="n">
        <v>1</v>
      </c>
      <c r="AEC15" t="n">
        <v>1</v>
      </c>
      <c r="AED15" t="inlineStr">
        <is>
          <t>Petugas yang terbatas</t>
        </is>
      </c>
      <c r="AEE15" t="inlineStr">
        <is>
          <t>Laki-laki dewasa</t>
        </is>
      </c>
      <c r="AEF15" t="n">
        <v/>
      </c>
      <c r="AEG15" t="inlineStr">
        <is>
          <t>Menelepon atau WA langsung</t>
        </is>
      </c>
      <c r="AEH15" t="n">
        <v/>
      </c>
      <c r="AEI15" t="inlineStr">
        <is>
          <t>berharap biogas bisa lancar kembali, dan memberikan motor air. Berikutnya selalu terkendala komunikasi dengan petugas CPO</t>
        </is>
      </c>
      <c r="AEJ15" t="inlineStr">
        <is>
          <t>Tidak pernah</t>
        </is>
      </c>
      <c r="AEK15" t="inlineStr">
        <is>
          <t>Pengurangan pengeluaran rumah tangga (bahan bakar minyak, pupuk, dll.) Lebih mudah mendapatkan energi Lebih aman Peningkatan kebersihan kandang ternak Pemanfaatan bio-slurry sebagai pupuk Dapur lebih bersih dan bebas asap</t>
        </is>
      </c>
      <c r="AEL15" t="n">
        <v>1</v>
      </c>
      <c r="AEM15" t="n">
        <v>1</v>
      </c>
      <c r="AEN15" t="n">
        <v>0</v>
      </c>
      <c r="AEO15" t="n">
        <v>0</v>
      </c>
      <c r="AEP15" t="n">
        <v>1</v>
      </c>
      <c r="AEQ15" t="n">
        <v>0</v>
      </c>
      <c r="AER15" t="n">
        <v>1</v>
      </c>
      <c r="AES15" t="n">
        <v>1</v>
      </c>
      <c r="AET15" t="n">
        <v>1</v>
      </c>
      <c r="AEU15" t="n">
        <v>0</v>
      </c>
      <c r="AEV15" t="n">
        <v>0</v>
      </c>
      <c r="AEW15" t="n">
        <v>0</v>
      </c>
      <c r="AEX15" t="n">
        <v/>
      </c>
      <c r="AEY15" t="inlineStr">
        <is>
          <t>Meningkatkan kesehatan keluarga</t>
        </is>
      </c>
      <c r="AEZ15" t="n">
        <v/>
      </c>
      <c r="AFA15" t="inlineStr">
        <is>
          <t>Pemerintah daerah</t>
        </is>
      </c>
      <c r="AFB15" t="n">
        <v/>
      </c>
      <c r="AFC15" t="inlineStr">
        <is>
          <t>MARTHEN M. LOBO-6_12_31.jpg</t>
        </is>
      </c>
      <c r="AFD15" t="inlineStr">
        <is>
          <t>https://kf.kobotoolbox.org/api/v2/assets/avstPQqLr3Ab3ZdcVTXZ6f/data/673479165/attachments/attZjyfe2TJuCNbAi2LSECGk/</t>
        </is>
      </c>
      <c r="AFE15" t="inlineStr">
        <is>
          <t>MARTHEN M. LOBO (bukti bayar)-6_14_56.jpg</t>
        </is>
      </c>
      <c r="AFF15" t="inlineStr">
        <is>
          <t>https://kf.kobotoolbox.org/api/v2/assets/avstPQqLr3Ab3ZdcVTXZ6f/data/673479165/attachments/attZuYhb9PH3WTf5DwCeWy4q/</t>
        </is>
      </c>
      <c r="AFG15" t="inlineStr">
        <is>
          <t>Siti Suryani/Elvianto Hamanai</t>
        </is>
      </c>
      <c r="AFH15" t="n">
        <v/>
      </c>
      <c r="AFI15" t="n">
        <v/>
      </c>
    </row>
    <row r="16">
      <c r="A16" s="93" t="n">
        <v>46066</v>
      </c>
      <c r="B16" s="93" t="n">
        <v>46068</v>
      </c>
      <c r="C16" t="inlineStr">
        <is>
          <t>siti suryani/elvianto hamanai</t>
        </is>
      </c>
      <c r="D16" t="inlineStr">
        <is>
          <t>ndana nggaba/dina mbangi bangaru</t>
        </is>
      </c>
      <c r="E16" t="n">
        <v>0</v>
      </c>
      <c r="F16" t="inlineStr">
        <is>
          <t>-9.671133 120.294886</t>
        </is>
      </c>
      <c r="G16" t="n">
        <v>-9.671132999999999</v>
      </c>
      <c r="H16" t="n">
        <v>120.294886</v>
      </c>
      <c r="I16" t="n">
        <v>0</v>
      </c>
      <c r="J16" t="n">
        <v>0</v>
      </c>
      <c r="K16" t="inlineStr">
        <is>
          <t>-9.671133,  120.294886</t>
        </is>
      </c>
      <c r="L16" t="inlineStr">
        <is>
          <t>-9.67135 120.295069</t>
        </is>
      </c>
      <c r="M16" t="n">
        <v>-9.67135</v>
      </c>
      <c r="N16" t="n">
        <v>120.295069</v>
      </c>
      <c r="O16" t="n">
        <v>0</v>
      </c>
      <c r="P16" t="n">
        <v>0</v>
      </c>
      <c r="Q16" t="inlineStr">
        <is>
          <t>Lat -9.67135° Long 120.295069°</t>
        </is>
      </c>
      <c r="R16" t="inlineStr">
        <is>
          <t>NTT</t>
        </is>
      </c>
      <c r="S16" t="n">
        <v>0</v>
      </c>
      <c r="T16" t="n">
        <v>0</v>
      </c>
      <c r="U16" t="n">
        <v>0</v>
      </c>
      <c r="V16" t="n">
        <v>0</v>
      </c>
      <c r="W16" t="n">
        <v>0</v>
      </c>
      <c r="X16" t="n">
        <v>0</v>
      </c>
      <c r="Y16" t="n">
        <v>0</v>
      </c>
      <c r="Z16" t="n">
        <v>0</v>
      </c>
      <c r="AA16" t="n">
        <v>1</v>
      </c>
      <c r="AB16" t="n">
        <v>0</v>
      </c>
      <c r="AC16" t="inlineStr">
        <is>
          <t>SUMBA TIMUR</t>
        </is>
      </c>
      <c r="AD16" t="inlineStr">
        <is>
          <t>KAMBERA</t>
        </is>
      </c>
      <c r="AE16" t="inlineStr">
        <is>
          <t>MAULIRU</t>
        </is>
      </c>
      <c r="AF16" t="inlineStr">
        <is>
          <t>YAYASAN ALAM LESTARI</t>
        </is>
      </c>
      <c r="AG16" t="inlineStr">
        <is>
          <t>ALP0093</t>
        </is>
      </c>
      <c r="AH16" t="n">
        <v>12</v>
      </c>
      <c r="AI16" t="inlineStr">
        <is>
          <t>VPA1</t>
        </is>
      </c>
      <c r="AJ16" t="inlineStr">
        <is>
          <t>Tidak aktif</t>
        </is>
      </c>
      <c r="AK16" t="n">
        <v>60</v>
      </c>
      <c r="AL16" t="inlineStr">
        <is>
          <t>Laki-laki</t>
        </is>
      </c>
      <c r="AM16" t="inlineStr">
        <is>
          <t>Sudah menikah</t>
        </is>
      </c>
      <c r="AN16" t="inlineStr">
        <is>
          <t>SMP/Sederajat</t>
        </is>
      </c>
      <c r="AO16" t="inlineStr">
        <is>
          <t>Petani</t>
        </is>
      </c>
      <c r="AP16" t="n">
        <v>1</v>
      </c>
      <c r="AQ16" t="n">
        <v>0</v>
      </c>
      <c r="AR16" t="n">
        <v>0</v>
      </c>
      <c r="AS16" t="n">
        <v>0</v>
      </c>
      <c r="AT16" t="n">
        <v>0</v>
      </c>
      <c r="AU16" t="n">
        <v>0</v>
      </c>
      <c r="AV16" t="n">
        <v>0</v>
      </c>
      <c r="AW16" t="n">
        <v>0</v>
      </c>
      <c r="AX16" t="n">
        <v/>
      </c>
      <c r="AY16" t="inlineStr">
        <is>
          <t>Peternak Lainnya</t>
        </is>
      </c>
      <c r="AZ16" t="n">
        <v>0</v>
      </c>
      <c r="BA16" t="n">
        <v>1</v>
      </c>
      <c r="BB16" t="n">
        <v>0</v>
      </c>
      <c r="BC16" t="n">
        <v>0</v>
      </c>
      <c r="BD16" t="n">
        <v>0</v>
      </c>
      <c r="BE16" t="n">
        <v>0</v>
      </c>
      <c r="BF16" t="n">
        <v>1</v>
      </c>
      <c r="BG16" t="n">
        <v>0</v>
      </c>
      <c r="BH16" t="inlineStr">
        <is>
          <t>Pensiunan</t>
        </is>
      </c>
      <c r="BI16" t="inlineStr">
        <is>
          <t>Rp1.500.000 - Rp2.500.000</t>
        </is>
      </c>
      <c r="BJ16" t="n">
        <v>3</v>
      </c>
      <c r="BK16" t="n">
        <v>3</v>
      </c>
      <c r="BL16" t="n">
        <v>0</v>
      </c>
      <c r="BM16" t="n">
        <v>0</v>
      </c>
      <c r="BN16" t="inlineStr">
        <is>
          <t>Milik sendiri</t>
        </is>
      </c>
      <c r="BO16" t="inlineStr">
        <is>
          <t>Permanen (dinding bata dan semen)</t>
        </is>
      </c>
      <c r="BP16" t="n">
        <v>1</v>
      </c>
      <c r="BQ16" t="n">
        <v>0</v>
      </c>
      <c r="BR16" t="n">
        <v>0</v>
      </c>
      <c r="BS16" t="n">
        <v>0</v>
      </c>
      <c r="BT16" t="n">
        <v>0</v>
      </c>
      <c r="BU16" t="n">
        <v/>
      </c>
      <c r="BV16" t="inlineStr">
        <is>
          <t>Keramik/ubin</t>
        </is>
      </c>
      <c r="BW16" t="n">
        <v>0</v>
      </c>
      <c r="BX16" t="n">
        <v>0</v>
      </c>
      <c r="BY16" t="n">
        <v>1</v>
      </c>
      <c r="BZ16" t="n">
        <v>0</v>
      </c>
      <c r="CA16" t="n">
        <v>0</v>
      </c>
      <c r="CB16" t="n">
        <v/>
      </c>
      <c r="CC16" t="inlineStr">
        <is>
          <t>Seng</t>
        </is>
      </c>
      <c r="CD16" t="n">
        <v>0</v>
      </c>
      <c r="CE16" t="n">
        <v>0</v>
      </c>
      <c r="CF16" t="n">
        <v>0</v>
      </c>
      <c r="CG16" t="n">
        <v>0</v>
      </c>
      <c r="CH16" t="n">
        <v>1</v>
      </c>
      <c r="CI16" t="n">
        <v>0</v>
      </c>
      <c r="CJ16" t="n">
        <v>0</v>
      </c>
      <c r="CK16" t="n">
        <v/>
      </c>
      <c r="CL16" t="inlineStr">
        <is>
          <t>Ya</t>
        </is>
      </c>
      <c r="CM16" t="n">
        <v>2013</v>
      </c>
      <c r="CN16" t="inlineStr">
        <is>
          <t>Fixed-Dome (Kubah Tetap)</t>
        </is>
      </c>
      <c r="CO16" t="inlineStr">
        <is>
          <t>6 m³ (4-5 ekor sapi, ±5 jam memasak/hari, ±50 kg</t>
        </is>
      </c>
      <c r="CP16" t="inlineStr">
        <is>
          <t>Anggota keluarga - laki-laki</t>
        </is>
      </c>
      <c r="CQ16" t="n">
        <v>0</v>
      </c>
      <c r="CR16" t="n">
        <v>0</v>
      </c>
      <c r="CS16" t="n">
        <v>0</v>
      </c>
      <c r="CT16" t="n">
        <v>0</v>
      </c>
      <c r="CU16" t="n">
        <v>1</v>
      </c>
      <c r="CV16" t="n">
        <v>0</v>
      </c>
      <c r="CW16" t="n">
        <v>0</v>
      </c>
      <c r="CX16" t="n">
        <v>0</v>
      </c>
      <c r="CY16" t="inlineStr">
        <is>
          <t>Anggota keluarga - laki-laki Anggota keluarga - perempuan dewasa</t>
        </is>
      </c>
      <c r="CZ16" t="n">
        <v>1</v>
      </c>
      <c r="DA16" t="n">
        <v>1</v>
      </c>
      <c r="DB16" t="n">
        <v>0</v>
      </c>
      <c r="DC16" t="n">
        <v/>
      </c>
      <c r="DD16" t="inlineStr">
        <is>
          <t>Anggota keluarga - laki-laki CPO atau pendamping</t>
        </is>
      </c>
      <c r="DE16" t="n">
        <v>1</v>
      </c>
      <c r="DF16" t="n">
        <v>0</v>
      </c>
      <c r="DG16" t="n">
        <v>1</v>
      </c>
      <c r="DH16" t="n">
        <v>0</v>
      </c>
      <c r="DI16" t="n">
        <v/>
      </c>
      <c r="DJ16" t="inlineStr">
        <is>
          <t>Anggota keluarga - laki-laki Anggota keluarga - perempuan dewasa CPO atau pendamping</t>
        </is>
      </c>
      <c r="DK16" t="n">
        <v>1</v>
      </c>
      <c r="DL16" t="n">
        <v>1</v>
      </c>
      <c r="DM16" t="n">
        <v>1</v>
      </c>
      <c r="DN16" t="n">
        <v>0</v>
      </c>
      <c r="DO16" t="n">
        <v/>
      </c>
      <c r="DP16" t="inlineStr">
        <is>
          <t>Tidak berfungsi sama sekali</t>
        </is>
      </c>
      <c r="DQ16" t="inlineStr">
        <is>
          <t>&gt;1 tahun yang lalu</t>
        </is>
      </c>
      <c r="DR16" t="inlineStr">
        <is>
          <t>Kurangnya pemeliharaan yang memadai</t>
        </is>
      </c>
      <c r="DS16" t="n">
        <v/>
      </c>
      <c r="DT16" t="n">
        <v/>
      </c>
      <c r="DU16" t="n">
        <v/>
      </c>
      <c r="DV16" t="n">
        <v/>
      </c>
      <c r="DW16" t="n">
        <v/>
      </c>
      <c r="DX16" t="n">
        <v/>
      </c>
      <c r="DY16" t="n">
        <v/>
      </c>
      <c r="DZ16" t="n">
        <v/>
      </c>
      <c r="EA16" t="n">
        <v/>
      </c>
      <c r="EB16" t="n">
        <v/>
      </c>
      <c r="EC16" t="n">
        <v/>
      </c>
      <c r="ED16" t="n">
        <v/>
      </c>
      <c r="EE16" t="n">
        <v/>
      </c>
      <c r="EF16" t="n">
        <v/>
      </c>
      <c r="EG16" t="n">
        <v/>
      </c>
      <c r="EH16" t="n">
        <v/>
      </c>
      <c r="EI16" t="inlineStr">
        <is>
          <t>Kurangnya dukungan atau pemantauan dari pemerintah atau CPO Keterbatasan akses terhadap informasi atau pelatihan terkait biogas</t>
        </is>
      </c>
      <c r="EJ16" t="n">
        <v>0</v>
      </c>
      <c r="EK16" t="n">
        <v>1</v>
      </c>
      <c r="EL16" t="n">
        <v>1</v>
      </c>
      <c r="EM16" t="n">
        <v>0</v>
      </c>
      <c r="EN16" t="n">
        <v>0</v>
      </c>
      <c r="EO16" t="n">
        <v/>
      </c>
      <c r="EP16" t="inlineStr">
        <is>
          <t>Ya, cukup jelas dan mudah diikuti</t>
        </is>
      </c>
      <c r="EQ16" t="inlineStr">
        <is>
          <t>Bukan pelatihan</t>
        </is>
      </c>
      <c r="ER16" t="inlineStr">
        <is>
          <t>CPO atau pendamping</t>
        </is>
      </c>
      <c r="ES16" t="n">
        <v>1</v>
      </c>
      <c r="ET16" t="n">
        <v>0</v>
      </c>
      <c r="EU16" t="n">
        <v>0</v>
      </c>
      <c r="EV16" t="n">
        <v>0</v>
      </c>
      <c r="EW16" t="n">
        <v/>
      </c>
      <c r="EX16" t="inlineStr">
        <is>
          <t>Anggota keluarga - Laki-laki</t>
        </is>
      </c>
      <c r="EY16" t="n">
        <v>1</v>
      </c>
      <c r="EZ16" t="n">
        <v>0</v>
      </c>
      <c r="FA16" t="n">
        <v>0</v>
      </c>
      <c r="FB16" t="n">
        <v/>
      </c>
      <c r="FC16" t="inlineStr">
        <is>
          <t>Setiap minggu</t>
        </is>
      </c>
      <c r="FD16" t="n">
        <v/>
      </c>
      <c r="FE16" t="inlineStr">
        <is>
          <t>Mengetahui</t>
        </is>
      </c>
      <c r="FF16" t="inlineStr">
        <is>
          <t>Sering (setiap minggu)</t>
        </is>
      </c>
      <c r="FG16" t="inlineStr">
        <is>
          <t>Mengetahui</t>
        </is>
      </c>
      <c r="FH16" t="inlineStr">
        <is>
          <t>Sering (setiap minggu)</t>
        </is>
      </c>
      <c r="FI16" t="inlineStr">
        <is>
          <t>Mengetahui</t>
        </is>
      </c>
      <c r="FJ16" t="inlineStr">
        <is>
          <t>Selalu (setiap hari)</t>
        </is>
      </c>
      <c r="FK16" t="inlineStr">
        <is>
          <t>Mengetahui</t>
        </is>
      </c>
      <c r="FL16" t="inlineStr">
        <is>
          <t>Cukup sering (2 minggu sekali)</t>
        </is>
      </c>
      <c r="FM16" t="inlineStr">
        <is>
          <t>Mengetahui</t>
        </is>
      </c>
      <c r="FN16" t="inlineStr">
        <is>
          <t>Sering (setiap minggu)</t>
        </is>
      </c>
      <c r="FO16" t="inlineStr">
        <is>
          <t>Mengetahui</t>
        </is>
      </c>
      <c r="FP16" t="inlineStr">
        <is>
          <t>Cukup sering (2 minggu sekali)</t>
        </is>
      </c>
      <c r="FQ16" t="inlineStr">
        <is>
          <t>Mengetahui</t>
        </is>
      </c>
      <c r="FR16" t="inlineStr">
        <is>
          <t>Ya</t>
        </is>
      </c>
      <c r="FS16" t="inlineStr">
        <is>
          <t>Mengetahui</t>
        </is>
      </c>
      <c r="FT16" t="inlineStr">
        <is>
          <t>Ya, selalu</t>
        </is>
      </c>
      <c r="FU16" t="inlineStr">
        <is>
          <t>Laki-laki dewasa</t>
        </is>
      </c>
      <c r="FV16" t="n">
        <v>1</v>
      </c>
      <c r="FW16" t="n">
        <v>0</v>
      </c>
      <c r="FX16" t="n">
        <v>0</v>
      </c>
      <c r="FY16" t="n">
        <v>0</v>
      </c>
      <c r="FZ16" t="inlineStr">
        <is>
          <t>Memahami</t>
        </is>
      </c>
      <c r="GA16" t="inlineStr">
        <is>
          <t>CPO</t>
        </is>
      </c>
      <c r="GB16" t="n">
        <v>1</v>
      </c>
      <c r="GC16" t="n">
        <v>0</v>
      </c>
      <c r="GD16" t="n">
        <v>0</v>
      </c>
      <c r="GE16" t="n">
        <v>0</v>
      </c>
      <c r="GF16" t="n">
        <v/>
      </c>
      <c r="GG16" t="inlineStr">
        <is>
          <t>Sering</t>
        </is>
      </c>
      <c r="GH16" t="inlineStr">
        <is>
          <t>Ya</t>
        </is>
      </c>
      <c r="GI16" t="inlineStr">
        <is>
          <t>Tetangga Teman/keluarga</t>
        </is>
      </c>
      <c r="GJ16" t="n">
        <v>1</v>
      </c>
      <c r="GK16" t="n">
        <v>1</v>
      </c>
      <c r="GL16" t="n">
        <v>0</v>
      </c>
      <c r="GM16" t="n">
        <v>0</v>
      </c>
      <c r="GN16" t="n">
        <v/>
      </c>
      <c r="GO16" t="n">
        <v>7</v>
      </c>
      <c r="GP16" t="inlineStr">
        <is>
          <t>Sebagian</t>
        </is>
      </c>
      <c r="GQ16" t="inlineStr">
        <is>
          <t>Kayu bakar Minyak tanah</t>
        </is>
      </c>
      <c r="GR16" t="n">
        <v>0</v>
      </c>
      <c r="GS16" t="n">
        <v>1</v>
      </c>
      <c r="GT16" t="n">
        <v>1</v>
      </c>
      <c r="GU16" t="n">
        <v>0</v>
      </c>
      <c r="GV16" t="n">
        <v>0</v>
      </c>
      <c r="GW16" t="n">
        <v>0</v>
      </c>
      <c r="GX16" t="n">
        <v>0</v>
      </c>
      <c r="GY16" t="n">
        <v/>
      </c>
      <c r="GZ16" t="inlineStr">
        <is>
          <t>Tidak</t>
        </is>
      </c>
      <c r="HA16" t="n">
        <v/>
      </c>
      <c r="HB16" t="n">
        <v/>
      </c>
      <c r="HC16" t="n">
        <v/>
      </c>
      <c r="HD16" t="n">
        <v/>
      </c>
      <c r="HE16" t="n">
        <v/>
      </c>
      <c r="HF16" t="n">
        <v/>
      </c>
      <c r="HG16" t="n">
        <v/>
      </c>
      <c r="HH16" t="n">
        <v/>
      </c>
      <c r="HI16" t="n">
        <v/>
      </c>
      <c r="HJ16" t="n">
        <v/>
      </c>
      <c r="HK16" t="n">
        <v/>
      </c>
      <c r="HL16" t="n">
        <v/>
      </c>
      <c r="HM16" t="n">
        <v/>
      </c>
      <c r="HN16" t="n">
        <v/>
      </c>
      <c r="HO16" t="n">
        <v/>
      </c>
      <c r="HP16" t="n">
        <v/>
      </c>
      <c r="HQ16" t="n">
        <v/>
      </c>
      <c r="HR16" t="n">
        <v/>
      </c>
      <c r="HS16" t="n">
        <v/>
      </c>
      <c r="HT16" t="n">
        <v/>
      </c>
      <c r="HU16" t="n">
        <v/>
      </c>
      <c r="HV16" t="n">
        <v/>
      </c>
      <c r="HW16" t="n">
        <v/>
      </c>
      <c r="HX16" t="n">
        <v/>
      </c>
      <c r="HY16" t="n">
        <v>50</v>
      </c>
      <c r="HZ16" t="n">
        <v/>
      </c>
      <c r="IA16" t="n">
        <v/>
      </c>
      <c r="IB16" t="n">
        <v/>
      </c>
      <c r="IC16" t="n">
        <v/>
      </c>
      <c r="ID16" t="n">
        <v/>
      </c>
      <c r="IE16" t="n">
        <v/>
      </c>
      <c r="IF16" t="n">
        <v/>
      </c>
      <c r="IG16" t="n">
        <v/>
      </c>
      <c r="IH16" t="n">
        <v/>
      </c>
      <c r="II16" t="n">
        <v>10</v>
      </c>
      <c r="IJ16" t="n">
        <v>40000</v>
      </c>
      <c r="IK16" t="inlineStr">
        <is>
          <t>&lt;15 kg</t>
        </is>
      </c>
      <c r="IL16" t="inlineStr">
        <is>
          <t>&lt;1 jam</t>
        </is>
      </c>
      <c r="IM16" t="inlineStr">
        <is>
          <t>Ya</t>
        </is>
      </c>
      <c r="IN16" t="inlineStr">
        <is>
          <t>Tidak</t>
        </is>
      </c>
      <c r="IO16" t="inlineStr">
        <is>
          <t>Lebih bersih</t>
        </is>
      </c>
      <c r="IP16" t="inlineStr">
        <is>
          <t>Tidak pernah</t>
        </is>
      </c>
      <c r="IQ16" t="inlineStr">
        <is>
          <t>Tidak pernah</t>
        </is>
      </c>
      <c r="IR16" t="n">
        <v/>
      </c>
      <c r="IS16" t="n">
        <v/>
      </c>
      <c r="IT16" t="n">
        <v/>
      </c>
      <c r="IU16" t="n">
        <v/>
      </c>
      <c r="IV16" t="n">
        <v/>
      </c>
      <c r="IW16" t="n">
        <v/>
      </c>
      <c r="IX16" t="n">
        <v/>
      </c>
      <c r="IY16" t="n">
        <v/>
      </c>
      <c r="IZ16" t="inlineStr">
        <is>
          <t>Tidak pernah</t>
        </is>
      </c>
      <c r="JA16" t="n">
        <v/>
      </c>
      <c r="JB16" t="n">
        <v/>
      </c>
      <c r="JC16" t="n">
        <v/>
      </c>
      <c r="JD16" t="n">
        <v/>
      </c>
      <c r="JE16" t="n">
        <v/>
      </c>
      <c r="JF16" t="n">
        <v/>
      </c>
      <c r="JG16" t="n">
        <v/>
      </c>
      <c r="JH16" t="n">
        <v/>
      </c>
      <c r="JI16" t="inlineStr">
        <is>
          <t>Tidak pernah</t>
        </is>
      </c>
      <c r="JJ16" t="n">
        <v/>
      </c>
      <c r="JK16" t="n">
        <v/>
      </c>
      <c r="JL16" t="n">
        <v/>
      </c>
      <c r="JM16" t="n">
        <v/>
      </c>
      <c r="JN16" t="n">
        <v/>
      </c>
      <c r="JO16" t="n">
        <v/>
      </c>
      <c r="JP16" t="n">
        <v/>
      </c>
      <c r="JQ16" t="n">
        <v/>
      </c>
      <c r="JR16" t="inlineStr">
        <is>
          <t>Tidak pernah</t>
        </is>
      </c>
      <c r="JS16" t="n">
        <v/>
      </c>
      <c r="JT16" t="n">
        <v/>
      </c>
      <c r="JU16" t="n">
        <v/>
      </c>
      <c r="JV16" t="n">
        <v/>
      </c>
      <c r="JW16" t="n">
        <v/>
      </c>
      <c r="JX16" t="n">
        <v/>
      </c>
      <c r="JY16" t="n">
        <v/>
      </c>
      <c r="JZ16" t="n">
        <v/>
      </c>
      <c r="KA16" t="inlineStr">
        <is>
          <t>Tidak pernah</t>
        </is>
      </c>
      <c r="KB16" t="n">
        <v/>
      </c>
      <c r="KC16" t="n">
        <v/>
      </c>
      <c r="KD16" t="n">
        <v/>
      </c>
      <c r="KE16" t="n">
        <v/>
      </c>
      <c r="KF16" t="n">
        <v/>
      </c>
      <c r="KG16" t="n">
        <v/>
      </c>
      <c r="KH16" t="n">
        <v/>
      </c>
      <c r="KI16" t="n">
        <v/>
      </c>
      <c r="KJ16" t="inlineStr">
        <is>
          <t>Tidak pernah</t>
        </is>
      </c>
      <c r="KK16" t="n">
        <v/>
      </c>
      <c r="KL16" t="n">
        <v/>
      </c>
      <c r="KM16" t="n">
        <v/>
      </c>
      <c r="KN16" t="n">
        <v/>
      </c>
      <c r="KO16" t="n">
        <v/>
      </c>
      <c r="KP16" t="n">
        <v/>
      </c>
      <c r="KQ16" t="n">
        <v/>
      </c>
      <c r="KR16" t="n">
        <v/>
      </c>
      <c r="KS16" t="inlineStr">
        <is>
          <t>Cukup membaik</t>
        </is>
      </c>
      <c r="KT16" t="inlineStr">
        <is>
          <t>0-1 kali</t>
        </is>
      </c>
      <c r="KU16" t="inlineStr">
        <is>
          <t>0-1 kali</t>
        </is>
      </c>
      <c r="KV16" t="inlineStr">
        <is>
          <t>Tidak ada</t>
        </is>
      </c>
      <c r="KW16" t="n">
        <v>0</v>
      </c>
      <c r="KX16" t="n">
        <v>0</v>
      </c>
      <c r="KY16" t="n">
        <v>0</v>
      </c>
      <c r="KZ16" t="n">
        <v>1</v>
      </c>
      <c r="LA16" t="inlineStr">
        <is>
          <t>Cukup membaik</t>
        </is>
      </c>
      <c r="LB16" t="inlineStr">
        <is>
          <t>Cukup membaik</t>
        </is>
      </c>
      <c r="LC16" t="n">
        <v>3</v>
      </c>
      <c r="LD16" t="n">
        <v>3</v>
      </c>
      <c r="LE16" t="n">
        <v>0</v>
      </c>
      <c r="LF16" t="n">
        <v>0</v>
      </c>
      <c r="LG16" t="inlineStr">
        <is>
          <t>Ya</t>
        </is>
      </c>
      <c r="LH16" t="n">
        <v>90000</v>
      </c>
      <c r="LI16" t="n">
        <v/>
      </c>
      <c r="LJ16" t="inlineStr">
        <is>
          <t>Pendidikan anggota keluarga</t>
        </is>
      </c>
      <c r="LK16" t="n">
        <v>0</v>
      </c>
      <c r="LL16" t="n">
        <v>0</v>
      </c>
      <c r="LM16" t="n">
        <v>0</v>
      </c>
      <c r="LN16" t="n">
        <v>0</v>
      </c>
      <c r="LO16" t="n">
        <v>0</v>
      </c>
      <c r="LP16" t="n">
        <v>1</v>
      </c>
      <c r="LQ16" t="n">
        <v>0</v>
      </c>
      <c r="LR16" t="n">
        <v/>
      </c>
      <c r="LS16" t="n">
        <v>20</v>
      </c>
      <c r="LT16" t="n">
        <v>5</v>
      </c>
      <c r="LU16" t="n">
        <v>0</v>
      </c>
      <c r="LV16" t="n">
        <v>5</v>
      </c>
      <c r="LW16" t="n">
        <v>0</v>
      </c>
      <c r="LX16" t="n">
        <v>0</v>
      </c>
      <c r="LY16" t="n">
        <v>5</v>
      </c>
      <c r="LZ16" t="n">
        <v>0</v>
      </c>
      <c r="MA16" t="n">
        <v>0</v>
      </c>
      <c r="MB16" t="inlineStr">
        <is>
          <t>Ya</t>
        </is>
      </c>
      <c r="MC16" t="n">
        <v>60</v>
      </c>
      <c r="MD16" t="n">
        <v>120</v>
      </c>
      <c r="ME16" t="n">
        <v>0</v>
      </c>
      <c r="MF16" t="n">
        <v>30</v>
      </c>
      <c r="MG16" t="n">
        <v>90</v>
      </c>
      <c r="MH16" t="n">
        <v>0</v>
      </c>
      <c r="MI16" t="inlineStr">
        <is>
          <t>Aktivitas sosial diluar rumah (misalnya, berkumpul dengan tetangga, mengikuti kegiatan PKK, dsb) Istirahat</t>
        </is>
      </c>
      <c r="MJ16" t="n">
        <v>0</v>
      </c>
      <c r="MK16" t="n">
        <v>1</v>
      </c>
      <c r="ML16" t="n">
        <v>1</v>
      </c>
      <c r="MM16" t="n">
        <v>0</v>
      </c>
      <c r="MN16" t="n">
        <v>0</v>
      </c>
      <c r="MO16" t="n">
        <v>0</v>
      </c>
      <c r="MP16" t="n">
        <v/>
      </c>
      <c r="MQ16" t="n">
        <v/>
      </c>
      <c r="MR16" t="n">
        <v/>
      </c>
      <c r="MS16" t="inlineStr">
        <is>
          <t>kumpul keluarga</t>
        </is>
      </c>
      <c r="MT16" t="n">
        <v/>
      </c>
      <c r="MU16" t="inlineStr">
        <is>
          <t>Tidak</t>
        </is>
      </c>
      <c r="MV16" t="n">
        <v/>
      </c>
      <c r="MW16" t="n">
        <v/>
      </c>
      <c r="MX16" t="n">
        <v/>
      </c>
      <c r="MY16" t="n">
        <v/>
      </c>
      <c r="MZ16" t="n">
        <v/>
      </c>
      <c r="NA16" t="n">
        <v/>
      </c>
      <c r="NB16" t="n">
        <v/>
      </c>
      <c r="NC16" t="n">
        <v/>
      </c>
      <c r="ND16" t="n">
        <v/>
      </c>
      <c r="NE16" t="n">
        <v/>
      </c>
      <c r="NF16" t="n">
        <v/>
      </c>
      <c r="NG16" t="n">
        <v/>
      </c>
      <c r="NH16" t="n">
        <v/>
      </c>
      <c r="NI16" t="n">
        <v/>
      </c>
      <c r="NJ16" t="n">
        <v/>
      </c>
      <c r="NK16" t="n">
        <v/>
      </c>
      <c r="NL16" t="inlineStr">
        <is>
          <t>Ya</t>
        </is>
      </c>
      <c r="NM16" t="inlineStr">
        <is>
          <t>Kombinasi dana mandiri dan dana hibah</t>
        </is>
      </c>
      <c r="NN16" t="inlineStr">
        <is>
          <t>1.000.001-3.000.000</t>
        </is>
      </c>
      <c r="NO16" t="inlineStr">
        <is>
          <t>Yayasan Rumah Energi atau BIRU</t>
        </is>
      </c>
      <c r="NP16" t="n">
        <v/>
      </c>
      <c r="NQ16" t="n">
        <v/>
      </c>
      <c r="NR16" t="n">
        <v/>
      </c>
      <c r="NS16" t="n">
        <v/>
      </c>
      <c r="NT16" t="n">
        <v/>
      </c>
      <c r="NU16" t="n">
        <v/>
      </c>
      <c r="NV16" t="inlineStr">
        <is>
          <t>Anggota keluarga - Laki-laki dewasa</t>
        </is>
      </c>
      <c r="NW16" t="n">
        <v/>
      </c>
      <c r="NX16" t="inlineStr">
        <is>
          <t>Sama saja</t>
        </is>
      </c>
      <c r="NY16" t="n">
        <v>30</v>
      </c>
      <c r="NZ16" t="n">
        <v>0</v>
      </c>
      <c r="OA16" t="n">
        <v>0</v>
      </c>
      <c r="OB16" t="n">
        <v>15</v>
      </c>
      <c r="OC16" t="n">
        <v>0</v>
      </c>
      <c r="OD16" t="n">
        <v>0</v>
      </c>
      <c r="OE16" t="inlineStr">
        <is>
          <t>Lebih baik</t>
        </is>
      </c>
      <c r="OF16" t="inlineStr">
        <is>
          <t>Lebih baik (beda waktu memasak 5-30 menit, ATAU tidak lagi ada rasa/bau makanan yang berubah, ATAU alasan lainnya)</t>
        </is>
      </c>
      <c r="OG16" t="inlineStr">
        <is>
          <t>Ya</t>
        </is>
      </c>
      <c r="OH16" t="n">
        <v>0</v>
      </c>
      <c r="OI16" t="n">
        <v>0</v>
      </c>
      <c r="OJ16" t="n">
        <v>2</v>
      </c>
      <c r="OK16" t="n">
        <v>3</v>
      </c>
      <c r="OL16" t="n">
        <v>0</v>
      </c>
      <c r="OM16" t="n">
        <v>0</v>
      </c>
      <c r="ON16" t="n">
        <v>10</v>
      </c>
      <c r="OO16" t="n">
        <v>0</v>
      </c>
      <c r="OP16" t="inlineStr">
        <is>
          <t>Sapi untuk penggunaan lain Babi ternak Ayam</t>
        </is>
      </c>
      <c r="OQ16" t="n">
        <v>0</v>
      </c>
      <c r="OR16" t="n">
        <v>0</v>
      </c>
      <c r="OS16" t="n">
        <v>1</v>
      </c>
      <c r="OT16" t="n">
        <v>1</v>
      </c>
      <c r="OU16" t="n">
        <v>0</v>
      </c>
      <c r="OV16" t="n">
        <v>0</v>
      </c>
      <c r="OW16" t="n">
        <v>1</v>
      </c>
      <c r="OX16" t="n">
        <v>0</v>
      </c>
      <c r="OY16" t="n">
        <v>0</v>
      </c>
      <c r="OZ16" t="inlineStr">
        <is>
          <t>Sapi untuk penggunaan lain Babi ternak Kambing</t>
        </is>
      </c>
      <c r="PA16" t="n">
        <v>0</v>
      </c>
      <c r="PB16" t="n">
        <v>0</v>
      </c>
      <c r="PC16" t="n">
        <v>1</v>
      </c>
      <c r="PD16" t="n">
        <v>1</v>
      </c>
      <c r="PE16" t="n">
        <v>0</v>
      </c>
      <c r="PF16" t="n">
        <v>1</v>
      </c>
      <c r="PG16" t="n">
        <v>0</v>
      </c>
      <c r="PH16" t="n">
        <v>0</v>
      </c>
      <c r="PI16" t="n">
        <v>0</v>
      </c>
      <c r="PJ16" t="inlineStr">
        <is>
          <t>Tidak ada</t>
        </is>
      </c>
      <c r="PK16" t="n">
        <v>0</v>
      </c>
      <c r="PL16" t="n">
        <v>0</v>
      </c>
      <c r="PM16" t="n">
        <v>0</v>
      </c>
      <c r="PN16" t="n">
        <v>0</v>
      </c>
      <c r="PO16" t="n">
        <v>0</v>
      </c>
      <c r="PP16" t="n">
        <v>0</v>
      </c>
      <c r="PQ16" t="n">
        <v>0</v>
      </c>
      <c r="PR16" t="n">
        <v>0</v>
      </c>
      <c r="PS16" t="n">
        <v>1</v>
      </c>
      <c r="PT16" t="n">
        <v/>
      </c>
      <c r="PU16" t="n">
        <v/>
      </c>
      <c r="PV16" t="n">
        <v/>
      </c>
      <c r="PW16" t="n">
        <v/>
      </c>
      <c r="PX16" t="n">
        <v/>
      </c>
      <c r="PY16" t="n">
        <v/>
      </c>
      <c r="PZ16" t="n">
        <v/>
      </c>
      <c r="QA16" t="n">
        <v/>
      </c>
      <c r="QB16" t="n">
        <v/>
      </c>
      <c r="QC16" t="n">
        <v/>
      </c>
      <c r="QD16" t="n">
        <v/>
      </c>
      <c r="QE16" t="n">
        <v/>
      </c>
      <c r="QF16" t="n">
        <v/>
      </c>
      <c r="QG16" t="n">
        <v/>
      </c>
      <c r="QH16" t="n">
        <v/>
      </c>
      <c r="QI16" t="n">
        <v/>
      </c>
      <c r="QJ16" t="n">
        <v/>
      </c>
      <c r="QK16" t="n">
        <v/>
      </c>
      <c r="QL16" t="n">
        <v/>
      </c>
      <c r="QM16" t="n">
        <v/>
      </c>
      <c r="QN16" t="n">
        <v/>
      </c>
      <c r="QO16" t="n">
        <v/>
      </c>
      <c r="QP16" t="inlineStr">
        <is>
          <t>1-Disebarkan ke lahan terbuka</t>
        </is>
      </c>
      <c r="QQ16" t="n">
        <v>1</v>
      </c>
      <c r="QR16" t="n">
        <v>0</v>
      </c>
      <c r="QS16" t="n">
        <v>0</v>
      </c>
      <c r="QT16" t="n">
        <v>0</v>
      </c>
      <c r="QU16" t="n">
        <v/>
      </c>
      <c r="QV16" t="inlineStr">
        <is>
          <t>1-Disebarkan ke lahan terbuka</t>
        </is>
      </c>
      <c r="QW16" t="n">
        <v>0</v>
      </c>
      <c r="QX16" t="n">
        <v>0</v>
      </c>
      <c r="QY16" t="n">
        <v>0</v>
      </c>
      <c r="QZ16" t="n">
        <v>0</v>
      </c>
      <c r="RA16" t="n">
        <v>0</v>
      </c>
      <c r="RB16" t="n">
        <v>1</v>
      </c>
      <c r="RC16" t="n">
        <v>0</v>
      </c>
      <c r="RD16" t="n">
        <v>0</v>
      </c>
      <c r="RE16" t="n">
        <v>0</v>
      </c>
      <c r="RF16" t="n">
        <v/>
      </c>
      <c r="RG16" t="n">
        <v/>
      </c>
      <c r="RH16" t="n">
        <v/>
      </c>
      <c r="RI16" t="n">
        <v/>
      </c>
      <c r="RJ16" t="n">
        <v/>
      </c>
      <c r="RK16" t="n">
        <v/>
      </c>
      <c r="RL16" t="n">
        <v/>
      </c>
      <c r="RM16" t="n">
        <v/>
      </c>
      <c r="RN16" t="n">
        <v/>
      </c>
      <c r="RO16" t="n">
        <v/>
      </c>
      <c r="RP16" t="n">
        <v/>
      </c>
      <c r="RQ16" t="n">
        <v/>
      </c>
      <c r="RR16" t="n">
        <v/>
      </c>
      <c r="RS16" t="n">
        <v/>
      </c>
      <c r="RT16" t="n">
        <v/>
      </c>
      <c r="RU16" t="n">
        <v/>
      </c>
      <c r="RV16" t="n">
        <v/>
      </c>
      <c r="RW16" t="n">
        <v/>
      </c>
      <c r="RX16" t="n">
        <v/>
      </c>
      <c r="RY16" t="n">
        <v/>
      </c>
      <c r="RZ16" t="n">
        <v/>
      </c>
      <c r="SA16" t="n">
        <v/>
      </c>
      <c r="SB16" t="n">
        <v/>
      </c>
      <c r="SC16" t="inlineStr">
        <is>
          <t>1-Disebarkan ke lahan terbuka</t>
        </is>
      </c>
      <c r="SD16" t="n">
        <v>0</v>
      </c>
      <c r="SE16" t="n">
        <v>0</v>
      </c>
      <c r="SF16" t="n">
        <v>0</v>
      </c>
      <c r="SG16" t="n">
        <v>0</v>
      </c>
      <c r="SH16" t="n">
        <v>0</v>
      </c>
      <c r="SI16" t="n">
        <v>1</v>
      </c>
      <c r="SJ16" t="n">
        <v>0</v>
      </c>
      <c r="SK16" t="n">
        <v>0</v>
      </c>
      <c r="SL16" t="n">
        <v>0</v>
      </c>
      <c r="SM16" t="n">
        <v/>
      </c>
      <c r="SN16" t="n">
        <v/>
      </c>
      <c r="SO16" t="n">
        <v/>
      </c>
      <c r="SP16" t="n">
        <v/>
      </c>
      <c r="SQ16" t="n">
        <v/>
      </c>
      <c r="SR16" t="n">
        <v/>
      </c>
      <c r="SS16" t="n">
        <v/>
      </c>
      <c r="ST16" t="n">
        <v/>
      </c>
      <c r="SU16" t="n">
        <v/>
      </c>
      <c r="SV16" t="n">
        <v/>
      </c>
      <c r="SW16" t="n">
        <v/>
      </c>
      <c r="SX16" t="n">
        <v/>
      </c>
      <c r="SY16" t="n">
        <v/>
      </c>
      <c r="SZ16" t="n">
        <v/>
      </c>
      <c r="TA16" t="n">
        <v>2</v>
      </c>
      <c r="TB16" t="n">
        <v>3</v>
      </c>
      <c r="TC16" t="n">
        <v/>
      </c>
      <c r="TD16" t="n">
        <v/>
      </c>
      <c r="TE16" t="n">
        <v>10</v>
      </c>
      <c r="TF16" t="n">
        <v/>
      </c>
      <c r="TG16" t="n">
        <v/>
      </c>
      <c r="TH16" t="n">
        <v/>
      </c>
      <c r="TI16" t="n">
        <v/>
      </c>
      <c r="TJ16" t="n">
        <v/>
      </c>
      <c r="TK16" t="n">
        <v/>
      </c>
      <c r="TL16" t="n">
        <v/>
      </c>
      <c r="TM16" t="n">
        <v/>
      </c>
      <c r="TN16" t="n">
        <v/>
      </c>
      <c r="TO16" t="n">
        <v/>
      </c>
      <c r="TP16" t="n">
        <v/>
      </c>
      <c r="TQ16" t="n">
        <v/>
      </c>
      <c r="TR16" t="n">
        <v/>
      </c>
      <c r="TS16" t="n">
        <v/>
      </c>
      <c r="TT16" t="n">
        <v/>
      </c>
      <c r="TU16" t="n">
        <v/>
      </c>
      <c r="TV16" t="n">
        <v/>
      </c>
      <c r="TW16" t="n">
        <v/>
      </c>
      <c r="TX16" t="n">
        <v/>
      </c>
      <c r="TY16" t="n">
        <v/>
      </c>
      <c r="TZ16" t="n">
        <v/>
      </c>
      <c r="UA16" t="n">
        <v/>
      </c>
      <c r="UB16" t="n">
        <v/>
      </c>
      <c r="UC16" t="n">
        <v/>
      </c>
      <c r="UD16" t="n">
        <v/>
      </c>
      <c r="UE16" t="n">
        <v/>
      </c>
      <c r="UF16" t="n">
        <v/>
      </c>
      <c r="UG16" t="n">
        <v/>
      </c>
      <c r="UH16" t="n">
        <v/>
      </c>
      <c r="UI16" t="n">
        <v/>
      </c>
      <c r="UJ16" t="n">
        <v/>
      </c>
      <c r="UK16" t="n">
        <v/>
      </c>
      <c r="UL16" t="n">
        <v/>
      </c>
      <c r="UM16" t="n">
        <v/>
      </c>
      <c r="UN16" t="n">
        <v/>
      </c>
      <c r="UO16" t="n">
        <v/>
      </c>
      <c r="UP16" t="n">
        <v/>
      </c>
      <c r="UQ16" t="n">
        <v/>
      </c>
      <c r="UR16" t="n">
        <v/>
      </c>
      <c r="US16" t="n">
        <v/>
      </c>
      <c r="UT16" t="n">
        <v/>
      </c>
      <c r="UU16" t="n">
        <v/>
      </c>
      <c r="UV16" t="n">
        <v/>
      </c>
      <c r="UW16" t="inlineStr">
        <is>
          <t>Penggembalaan semi-terbuka</t>
        </is>
      </c>
      <c r="UX16" t="inlineStr">
        <is>
          <t>Pemberian pakan di kandang</t>
        </is>
      </c>
      <c r="UY16" t="n">
        <v/>
      </c>
      <c r="UZ16" t="n">
        <v/>
      </c>
      <c r="VA16" t="inlineStr">
        <is>
          <t>Penggembalaan terbuka</t>
        </is>
      </c>
      <c r="VB16" t="n">
        <v/>
      </c>
      <c r="VC16" t="n">
        <v/>
      </c>
      <c r="VD16" t="n">
        <v/>
      </c>
      <c r="VE16" t="inlineStr">
        <is>
          <t>Sangat jarang (&gt;1 bulan sekali)</t>
        </is>
      </c>
      <c r="VF16" t="inlineStr">
        <is>
          <t>Sangat jarang (&gt;1 bulan sekali)</t>
        </is>
      </c>
      <c r="VG16" t="n">
        <v/>
      </c>
      <c r="VH16" t="n">
        <v/>
      </c>
      <c r="VI16" t="inlineStr">
        <is>
          <t>Sangat jarang (&gt;1 bulan sekali)</t>
        </is>
      </c>
      <c r="VJ16" t="n">
        <v/>
      </c>
      <c r="VK16" t="n">
        <v/>
      </c>
      <c r="VL16" t="n">
        <v/>
      </c>
      <c r="VM16" t="inlineStr">
        <is>
          <t>Sangat jarang (&gt;1 bulan sekali)</t>
        </is>
      </c>
      <c r="VN16" t="inlineStr">
        <is>
          <t>Cukup (2-6 hari sekali)</t>
        </is>
      </c>
      <c r="VO16" t="n">
        <v/>
      </c>
      <c r="VP16" t="n">
        <v/>
      </c>
      <c r="VQ16" t="n">
        <v/>
      </c>
      <c r="VR16" t="n">
        <v/>
      </c>
      <c r="VS16" t="n">
        <v/>
      </c>
      <c r="VT16" t="n">
        <v/>
      </c>
      <c r="VU16" t="n">
        <v/>
      </c>
      <c r="VV16" t="n">
        <v/>
      </c>
      <c r="VW16" t="n">
        <v/>
      </c>
      <c r="VX16" t="n">
        <v/>
      </c>
      <c r="VY16" t="n">
        <v/>
      </c>
      <c r="VZ16" t="n">
        <v/>
      </c>
      <c r="WA16" t="n">
        <v/>
      </c>
      <c r="WB16" t="n">
        <v/>
      </c>
      <c r="WC16" t="n">
        <v/>
      </c>
      <c r="WD16" t="n">
        <v/>
      </c>
      <c r="WE16" t="n">
        <v/>
      </c>
      <c r="WF16" t="n">
        <v/>
      </c>
      <c r="WG16" t="n">
        <v/>
      </c>
      <c r="WH16" t="n">
        <v/>
      </c>
      <c r="WI16" t="n">
        <v/>
      </c>
      <c r="WJ16" t="n">
        <v/>
      </c>
      <c r="WK16" t="n">
        <v/>
      </c>
      <c r="WL16" t="n">
        <v/>
      </c>
      <c r="WM16" t="n">
        <v/>
      </c>
      <c r="WN16" t="n">
        <v/>
      </c>
      <c r="WO16" t="n">
        <v/>
      </c>
      <c r="WP16" t="n">
        <v/>
      </c>
      <c r="WQ16" t="n">
        <v/>
      </c>
      <c r="WR16" t="n">
        <v/>
      </c>
      <c r="WS16" t="inlineStr">
        <is>
          <t>2-Disimpan basah (slurry)</t>
        </is>
      </c>
      <c r="WT16" t="n">
        <v>0</v>
      </c>
      <c r="WU16" t="n">
        <v>1</v>
      </c>
      <c r="WV16" t="n">
        <v>0</v>
      </c>
      <c r="WW16" t="n">
        <v>0</v>
      </c>
      <c r="WX16" t="n">
        <v>0</v>
      </c>
      <c r="WY16" t="n">
        <v>0</v>
      </c>
      <c r="WZ16" t="n">
        <v>0</v>
      </c>
      <c r="XA16" t="n">
        <v>0</v>
      </c>
      <c r="XB16" t="inlineStr">
        <is>
          <t>4-Disimpan dalam kotak bersekat</t>
        </is>
      </c>
      <c r="XC16" t="n">
        <v>0</v>
      </c>
      <c r="XD16" t="n">
        <v>0</v>
      </c>
      <c r="XE16" t="n">
        <v>0</v>
      </c>
      <c r="XF16" t="n">
        <v>0</v>
      </c>
      <c r="XG16" t="n">
        <v>0</v>
      </c>
      <c r="XH16" t="n">
        <v>0</v>
      </c>
      <c r="XI16" t="n">
        <v>1</v>
      </c>
      <c r="XJ16" t="n">
        <v>0</v>
      </c>
      <c r="XK16" t="n">
        <v>0</v>
      </c>
      <c r="XL16" t="n">
        <v>0</v>
      </c>
      <c r="XM16" t="n">
        <v>0</v>
      </c>
      <c r="XN16" t="n">
        <v/>
      </c>
      <c r="XO16" t="n">
        <v/>
      </c>
      <c r="XP16" t="n">
        <v/>
      </c>
      <c r="XQ16" t="n">
        <v/>
      </c>
      <c r="XR16" t="n">
        <v/>
      </c>
      <c r="XS16" t="n">
        <v/>
      </c>
      <c r="XT16" t="n">
        <v/>
      </c>
      <c r="XU16" t="n">
        <v/>
      </c>
      <c r="XV16" t="n">
        <v/>
      </c>
      <c r="XW16" t="n">
        <v/>
      </c>
      <c r="XX16" t="n">
        <v/>
      </c>
      <c r="XY16" t="n">
        <v/>
      </c>
      <c r="XZ16" t="n">
        <v/>
      </c>
      <c r="YA16" t="n">
        <v/>
      </c>
      <c r="YB16" t="n">
        <v/>
      </c>
      <c r="YC16" t="n">
        <v/>
      </c>
      <c r="YD16" t="n">
        <v/>
      </c>
      <c r="YE16" t="n">
        <v/>
      </c>
      <c r="YF16" t="n">
        <v/>
      </c>
      <c r="YG16" t="n">
        <v/>
      </c>
      <c r="YH16" t="n">
        <v/>
      </c>
      <c r="YI16" t="n">
        <v/>
      </c>
      <c r="YJ16" t="n">
        <v/>
      </c>
      <c r="YK16" t="n">
        <v/>
      </c>
      <c r="YL16" t="n">
        <v/>
      </c>
      <c r="YM16" t="n">
        <v/>
      </c>
      <c r="YN16" t="inlineStr">
        <is>
          <t>8-Dibiarkan tersebar di ladang penggembalaan</t>
        </is>
      </c>
      <c r="YO16" t="n">
        <v>0</v>
      </c>
      <c r="YP16" t="n">
        <v>0</v>
      </c>
      <c r="YQ16" t="n">
        <v>0</v>
      </c>
      <c r="YR16" t="n">
        <v>0</v>
      </c>
      <c r="YS16" t="n">
        <v>0</v>
      </c>
      <c r="YT16" t="n">
        <v>0</v>
      </c>
      <c r="YU16" t="n">
        <v>0</v>
      </c>
      <c r="YV16" t="n">
        <v>0</v>
      </c>
      <c r="YW16" t="n">
        <v>0</v>
      </c>
      <c r="YX16" t="n">
        <v>0</v>
      </c>
      <c r="YY16" t="n">
        <v>0</v>
      </c>
      <c r="YZ16" t="n">
        <v>1</v>
      </c>
      <c r="ZA16" t="n">
        <v/>
      </c>
      <c r="ZB16" t="n">
        <v/>
      </c>
      <c r="ZC16" t="n">
        <v/>
      </c>
      <c r="ZD16" t="n">
        <v/>
      </c>
      <c r="ZE16" t="n">
        <v/>
      </c>
      <c r="ZF16" t="n">
        <v/>
      </c>
      <c r="ZG16" t="n">
        <v/>
      </c>
      <c r="ZH16" t="n">
        <v/>
      </c>
      <c r="ZI16" t="n">
        <v/>
      </c>
      <c r="ZJ16" t="n">
        <v/>
      </c>
      <c r="ZK16" t="n">
        <v/>
      </c>
      <c r="ZL16" t="n">
        <v/>
      </c>
      <c r="ZM16" t="n">
        <v/>
      </c>
      <c r="ZN16" t="n">
        <v/>
      </c>
      <c r="ZO16" t="n">
        <v/>
      </c>
      <c r="ZP16" t="n">
        <v/>
      </c>
      <c r="ZQ16" t="n">
        <v/>
      </c>
      <c r="ZR16" t="n">
        <v/>
      </c>
      <c r="ZS16" t="n">
        <v/>
      </c>
      <c r="ZT16" t="n">
        <v/>
      </c>
      <c r="ZU16" t="n">
        <v/>
      </c>
      <c r="ZV16" t="n">
        <v/>
      </c>
      <c r="ZW16" t="n">
        <v/>
      </c>
      <c r="ZX16" t="n">
        <v>2</v>
      </c>
      <c r="ZY16" t="n">
        <v>3</v>
      </c>
      <c r="ZZ16" t="n">
        <v/>
      </c>
      <c r="AAA16" t="n">
        <v/>
      </c>
      <c r="AAB16" t="n">
        <v>3</v>
      </c>
      <c r="AAC16" t="n">
        <v/>
      </c>
      <c r="AAD16" t="n">
        <v/>
      </c>
      <c r="AAE16" t="n">
        <v/>
      </c>
      <c r="AAF16" t="inlineStr">
        <is>
          <t>Pakan segar (misal: rumput)</t>
        </is>
      </c>
      <c r="AAG16" t="inlineStr">
        <is>
          <t>Pakan kering (misal: konsentrat, silase, pelet)</t>
        </is>
      </c>
      <c r="AAH16" t="n">
        <v/>
      </c>
      <c r="AAI16" t="n">
        <v/>
      </c>
      <c r="AAJ16" t="inlineStr">
        <is>
          <t>Pakan kering (misal: konsentrat, silase, pelet)</t>
        </is>
      </c>
      <c r="AAK16" t="n">
        <v/>
      </c>
      <c r="AAL16" t="inlineStr">
        <is>
          <t>Tidak</t>
        </is>
      </c>
      <c r="AAM16" t="n">
        <v/>
      </c>
      <c r="AAN16" t="n">
        <v/>
      </c>
      <c r="AAO16" t="n">
        <v/>
      </c>
      <c r="AAP16" t="n">
        <v/>
      </c>
      <c r="AAQ16" t="n">
        <v/>
      </c>
      <c r="AAR16" t="inlineStr">
        <is>
          <t>Tidak</t>
        </is>
      </c>
      <c r="AAS16" t="inlineStr">
        <is>
          <t>Tidak mengetahui</t>
        </is>
      </c>
      <c r="AAT16" t="inlineStr">
        <is>
          <t>Didiamkan saja/dibiarkan di tempatnya (di bak/kolam penampung slurry)</t>
        </is>
      </c>
      <c r="AAU16" t="n">
        <v>0</v>
      </c>
      <c r="AAV16" t="n">
        <v>0</v>
      </c>
      <c r="AAW16" t="n">
        <v>0</v>
      </c>
      <c r="AAX16" t="n">
        <v>0</v>
      </c>
      <c r="AAY16" t="n">
        <v>0</v>
      </c>
      <c r="AAZ16" t="n">
        <v>1</v>
      </c>
      <c r="ABA16" t="n">
        <v>0</v>
      </c>
      <c r="ABB16" t="n">
        <v/>
      </c>
      <c r="ABC16" t="n">
        <v/>
      </c>
      <c r="ABD16" t="n">
        <v/>
      </c>
      <c r="ABE16" t="n">
        <v/>
      </c>
      <c r="ABF16" t="n">
        <v/>
      </c>
      <c r="ABG16" t="n">
        <v/>
      </c>
      <c r="ABH16" t="n">
        <v/>
      </c>
      <c r="ABI16" t="n">
        <v/>
      </c>
      <c r="ABJ16" t="n">
        <v/>
      </c>
      <c r="ABK16" t="n">
        <v/>
      </c>
      <c r="ABL16" t="n">
        <v/>
      </c>
      <c r="ABM16" t="n">
        <v/>
      </c>
      <c r="ABN16" t="n">
        <v/>
      </c>
      <c r="ABO16" t="n">
        <v/>
      </c>
      <c r="ABP16" t="n">
        <v/>
      </c>
      <c r="ABQ16" t="n">
        <v/>
      </c>
      <c r="ABR16" t="n">
        <v/>
      </c>
      <c r="ABS16" t="n">
        <v/>
      </c>
      <c r="ABT16" t="n">
        <v/>
      </c>
      <c r="ABU16" t="n">
        <v/>
      </c>
      <c r="ABV16" t="n">
        <v/>
      </c>
      <c r="ABW16" t="n">
        <v/>
      </c>
      <c r="ABX16" t="n">
        <v/>
      </c>
      <c r="ABY16" t="n">
        <v/>
      </c>
      <c r="ABZ16" t="n">
        <v/>
      </c>
      <c r="ACA16" t="n">
        <v/>
      </c>
      <c r="ACB16" t="n">
        <v/>
      </c>
      <c r="ACC16" t="n">
        <v/>
      </c>
      <c r="ACD16" t="n">
        <v/>
      </c>
      <c r="ACE16" t="n">
        <v/>
      </c>
      <c r="ACF16" t="n">
        <v/>
      </c>
      <c r="ACG16" t="n">
        <v/>
      </c>
      <c r="ACH16" t="n">
        <v/>
      </c>
      <c r="ACI16" t="n">
        <v/>
      </c>
      <c r="ACJ16" t="n">
        <v/>
      </c>
      <c r="ACK16" t="inlineStr">
        <is>
          <t>Lebih praktis menggunakan pupuk kimia</t>
        </is>
      </c>
      <c r="ACL16" t="n">
        <v>0</v>
      </c>
      <c r="ACM16" t="n">
        <v>0</v>
      </c>
      <c r="ACN16" t="n">
        <v>0</v>
      </c>
      <c r="ACO16" t="n">
        <v>0</v>
      </c>
      <c r="ACP16" t="n">
        <v>0</v>
      </c>
      <c r="ACQ16" t="n">
        <v>1</v>
      </c>
      <c r="ACR16" t="n">
        <v>0</v>
      </c>
      <c r="ACS16" t="n">
        <v/>
      </c>
      <c r="ACT16" t="inlineStr">
        <is>
          <t>Tidak Ada</t>
        </is>
      </c>
      <c r="ACU16" t="inlineStr">
        <is>
          <t>Manfaat besar dan membantu kehidupan sehari-hari</t>
        </is>
      </c>
      <c r="ACV16" t="inlineStr">
        <is>
          <t>Bertambah</t>
        </is>
      </c>
      <c r="ACW16" t="inlineStr">
        <is>
          <t>Anggota keluarga - Laki-laki dewasa</t>
        </is>
      </c>
      <c r="ACX16" t="inlineStr">
        <is>
          <t>Setuju</t>
        </is>
      </c>
      <c r="ACY16" t="inlineStr">
        <is>
          <t>Anggota keluarga - Laki-laki dewasa Anggota keluarga - Perempuan dewasa Anggota keluarga - Anak-anak</t>
        </is>
      </c>
      <c r="ACZ16" t="n">
        <v>1</v>
      </c>
      <c r="ADA16" t="n">
        <v>1</v>
      </c>
      <c r="ADB16" t="n">
        <v>1</v>
      </c>
      <c r="ADC16" t="n">
        <v>0</v>
      </c>
      <c r="ADD16" t="inlineStr">
        <is>
          <t>Puas</t>
        </is>
      </c>
      <c r="ADE16" t="inlineStr">
        <is>
          <t>Puas</t>
        </is>
      </c>
      <c r="ADF16" t="inlineStr">
        <is>
          <t>Puas</t>
        </is>
      </c>
      <c r="ADG16" t="inlineStr">
        <is>
          <t>Puas</t>
        </is>
      </c>
      <c r="ADH16" t="inlineStr">
        <is>
          <t>Tidak</t>
        </is>
      </c>
      <c r="ADI16" t="n">
        <v/>
      </c>
      <c r="ADJ16" t="inlineStr">
        <is>
          <t>Puas</t>
        </is>
      </c>
      <c r="ADK16" t="n">
        <v/>
      </c>
      <c r="ADL16" t="n">
        <v/>
      </c>
      <c r="ADM16" t="n">
        <v/>
      </c>
      <c r="ADN16" t="n">
        <v/>
      </c>
      <c r="ADO16" t="n">
        <v/>
      </c>
      <c r="ADP16" t="n">
        <v/>
      </c>
      <c r="ADQ16" t="n">
        <v/>
      </c>
      <c r="ADR16" t="n">
        <v/>
      </c>
      <c r="ADS16" t="n">
        <v/>
      </c>
      <c r="ADT16" t="n">
        <v/>
      </c>
      <c r="ADU16" t="inlineStr">
        <is>
          <t>Menghubungi CPO atau pendamping</t>
        </is>
      </c>
      <c r="ADV16" t="n">
        <v>0</v>
      </c>
      <c r="ADW16" t="n">
        <v>0</v>
      </c>
      <c r="ADX16" t="n">
        <v>0</v>
      </c>
      <c r="ADY16" t="n">
        <v>0</v>
      </c>
      <c r="ADZ16" t="n">
        <v>1</v>
      </c>
      <c r="AEA16" t="n">
        <v>0</v>
      </c>
      <c r="AEB16" t="n">
        <v>0</v>
      </c>
      <c r="AEC16" t="n">
        <v>0</v>
      </c>
      <c r="AED16" t="inlineStr">
        <is>
          <t>Tidak ada</t>
        </is>
      </c>
      <c r="AEE16" t="inlineStr">
        <is>
          <t>Laki-laki dewasa</t>
        </is>
      </c>
      <c r="AEF16" t="n">
        <v/>
      </c>
      <c r="AEG16" t="inlineStr">
        <is>
          <t>Menelepon atau WA langsung</t>
        </is>
      </c>
      <c r="AEH16" t="n">
        <v/>
      </c>
      <c r="AEI16" t="inlineStr">
        <is>
          <t>tolong diperbaiki dengan mempermudah fasilitas sehingga memudahkan kami dalam menggunakan biogas</t>
        </is>
      </c>
      <c r="AEJ16" t="inlineStr">
        <is>
          <t>Kadang-kadang</t>
        </is>
      </c>
      <c r="AEK16" t="inlineStr">
        <is>
          <t>Lebih mudah mendapatkan energi Memasak lebih cepat Peningkatan kebersihan kandang ternak</t>
        </is>
      </c>
      <c r="AEL16" t="n">
        <v>0</v>
      </c>
      <c r="AEM16" t="n">
        <v>1</v>
      </c>
      <c r="AEN16" t="n">
        <v>0</v>
      </c>
      <c r="AEO16" t="n">
        <v>1</v>
      </c>
      <c r="AEP16" t="n">
        <v>0</v>
      </c>
      <c r="AEQ16" t="n">
        <v>0</v>
      </c>
      <c r="AER16" t="n">
        <v>1</v>
      </c>
      <c r="AES16" t="n">
        <v>0</v>
      </c>
      <c r="AET16" t="n">
        <v>0</v>
      </c>
      <c r="AEU16" t="n">
        <v>0</v>
      </c>
      <c r="AEV16" t="n">
        <v>0</v>
      </c>
      <c r="AEW16" t="n">
        <v>0</v>
      </c>
      <c r="AEX16" t="n">
        <v/>
      </c>
      <c r="AEY16" t="inlineStr">
        <is>
          <t>Mendukung lingkungan</t>
        </is>
      </c>
      <c r="AEZ16" t="n">
        <v/>
      </c>
      <c r="AFA16" t="inlineStr">
        <is>
          <t>Yayasan Rumah Energi (YRE)</t>
        </is>
      </c>
      <c r="AFB16" t="n">
        <v/>
      </c>
      <c r="AFC16" t="inlineStr">
        <is>
          <t>DINA MBANGI BANGARU-13_22_26.jpg</t>
        </is>
      </c>
      <c r="AFD16" t="inlineStr">
        <is>
          <t>https://kf.kobotoolbox.org/api/v2/assets/avstPQqLr3Ab3ZdcVTXZ6f/data/672348343/attachments/attSurPpUiv6AuSht4UqAaoc/</t>
        </is>
      </c>
      <c r="AFE16" t="inlineStr">
        <is>
          <t>DINA MBANGI BANGARU (1)-13_22_37.jpg</t>
        </is>
      </c>
      <c r="AFF16" t="inlineStr">
        <is>
          <t>https://kf.kobotoolbox.org/api/v2/assets/avstPQqLr3Ab3ZdcVTXZ6f/data/672348343/attachments/attUuvdWQFjkuZSbsGPcDMYy/</t>
        </is>
      </c>
      <c r="AFG16" t="inlineStr">
        <is>
          <t>Siti Suryani/Elvianto Hamanai</t>
        </is>
      </c>
      <c r="AFH16" t="n">
        <v/>
      </c>
      <c r="AFI16" t="n">
        <v/>
      </c>
    </row>
    <row r="17">
      <c r="A17" s="93" t="n">
        <v>46070</v>
      </c>
      <c r="B17" s="93" t="n">
        <v>46070</v>
      </c>
      <c r="C17" t="inlineStr">
        <is>
          <t>siti suryani/marselina ngongo</t>
        </is>
      </c>
      <c r="D17" t="inlineStr">
        <is>
          <t>nicolaus tanur/jhon d. tay</t>
        </is>
      </c>
      <c r="E17" t="n">
        <v>81338340258</v>
      </c>
      <c r="F17" t="inlineStr">
        <is>
          <t>-9.663437 120.259585</t>
        </is>
      </c>
      <c r="G17" t="n">
        <v>-9.663437</v>
      </c>
      <c r="H17" t="n">
        <v>120.259585</v>
      </c>
      <c r="I17" t="n">
        <v>0</v>
      </c>
      <c r="J17" t="n">
        <v>0</v>
      </c>
      <c r="K17" t="inlineStr">
        <is>
          <t>-9.663437,  120.259585</t>
        </is>
      </c>
      <c r="L17" t="inlineStr">
        <is>
          <t>-9.663605 120.25957</t>
        </is>
      </c>
      <c r="M17" t="n">
        <v>-9.663605</v>
      </c>
      <c r="N17" t="n">
        <v>120.25957</v>
      </c>
      <c r="O17" t="n">
        <v>0</v>
      </c>
      <c r="P17" t="n">
        <v>0</v>
      </c>
      <c r="Q17" t="inlineStr">
        <is>
          <t>Lat -9.663605° Long 120.25957°</t>
        </is>
      </c>
      <c r="R17" t="inlineStr">
        <is>
          <t>NTT</t>
        </is>
      </c>
      <c r="S17" t="n">
        <v>0</v>
      </c>
      <c r="T17" t="n">
        <v>0</v>
      </c>
      <c r="U17" t="n">
        <v>0</v>
      </c>
      <c r="V17" t="n">
        <v>0</v>
      </c>
      <c r="W17" t="n">
        <v>0</v>
      </c>
      <c r="X17" t="n">
        <v>0</v>
      </c>
      <c r="Y17" t="n">
        <v>0</v>
      </c>
      <c r="Z17" t="n">
        <v>0</v>
      </c>
      <c r="AA17" t="n">
        <v>1</v>
      </c>
      <c r="AB17" t="n">
        <v>0</v>
      </c>
      <c r="AC17" t="inlineStr">
        <is>
          <t>SUMBA TIMUR</t>
        </is>
      </c>
      <c r="AD17" t="inlineStr">
        <is>
          <t>KAMBERA</t>
        </is>
      </c>
      <c r="AE17" t="inlineStr">
        <is>
          <t>WANGGA</t>
        </is>
      </c>
      <c r="AF17" t="inlineStr">
        <is>
          <t>KOPERASI JASA PEDULI KASIH</t>
        </is>
      </c>
      <c r="AG17" t="inlineStr">
        <is>
          <t>KKP0163</t>
        </is>
      </c>
      <c r="AH17" t="n">
        <v>9</v>
      </c>
      <c r="AI17" t="inlineStr">
        <is>
          <t>VPA2</t>
        </is>
      </c>
      <c r="AJ17" t="inlineStr">
        <is>
          <t>Tidak aktif</t>
        </is>
      </c>
      <c r="AK17" t="n">
        <v>58</v>
      </c>
      <c r="AL17" t="inlineStr">
        <is>
          <t>Laki-laki</t>
        </is>
      </c>
      <c r="AM17" t="inlineStr">
        <is>
          <t>Sudah menikah</t>
        </is>
      </c>
      <c r="AN17" t="inlineStr">
        <is>
          <t>Diploma/S1/Sederajat</t>
        </is>
      </c>
      <c r="AO17" t="inlineStr">
        <is>
          <t>Pegawai pemerintah</t>
        </is>
      </c>
      <c r="AP17" t="n">
        <v>0</v>
      </c>
      <c r="AQ17" t="n">
        <v>0</v>
      </c>
      <c r="AR17" t="n">
        <v>0</v>
      </c>
      <c r="AS17" t="n">
        <v>0</v>
      </c>
      <c r="AT17" t="n">
        <v>1</v>
      </c>
      <c r="AU17" t="n">
        <v>0</v>
      </c>
      <c r="AV17" t="n">
        <v>0</v>
      </c>
      <c r="AW17" t="n">
        <v>0</v>
      </c>
      <c r="AX17" t="n">
        <v/>
      </c>
      <c r="AY17" t="inlineStr">
        <is>
          <t>Tidak ada</t>
        </is>
      </c>
      <c r="AZ17" t="n">
        <v>0</v>
      </c>
      <c r="BA17" t="n">
        <v>0</v>
      </c>
      <c r="BB17" t="n">
        <v>0</v>
      </c>
      <c r="BC17" t="n">
        <v>0</v>
      </c>
      <c r="BD17" t="n">
        <v>0</v>
      </c>
      <c r="BE17" t="n">
        <v>0</v>
      </c>
      <c r="BF17" t="n">
        <v>0</v>
      </c>
      <c r="BG17" t="n">
        <v>1</v>
      </c>
      <c r="BH17" t="n">
        <v/>
      </c>
      <c r="BI17" t="inlineStr">
        <is>
          <t>&gt;Rp3.500.000</t>
        </is>
      </c>
      <c r="BJ17" t="n">
        <v>1</v>
      </c>
      <c r="BK17" t="n">
        <v>2</v>
      </c>
      <c r="BL17" t="n">
        <v>1</v>
      </c>
      <c r="BM17" t="n">
        <v>0</v>
      </c>
      <c r="BN17" t="inlineStr">
        <is>
          <t>Milik sendiri</t>
        </is>
      </c>
      <c r="BO17" t="inlineStr">
        <is>
          <t>Permanen (dinding bata dan semen)</t>
        </is>
      </c>
      <c r="BP17" t="n">
        <v>1</v>
      </c>
      <c r="BQ17" t="n">
        <v>0</v>
      </c>
      <c r="BR17" t="n">
        <v>0</v>
      </c>
      <c r="BS17" t="n">
        <v>0</v>
      </c>
      <c r="BT17" t="n">
        <v>0</v>
      </c>
      <c r="BU17" t="n">
        <v/>
      </c>
      <c r="BV17" t="inlineStr">
        <is>
          <t>Keramik/ubin</t>
        </is>
      </c>
      <c r="BW17" t="n">
        <v>0</v>
      </c>
      <c r="BX17" t="n">
        <v>0</v>
      </c>
      <c r="BY17" t="n">
        <v>1</v>
      </c>
      <c r="BZ17" t="n">
        <v>0</v>
      </c>
      <c r="CA17" t="n">
        <v>0</v>
      </c>
      <c r="CB17" t="n">
        <v/>
      </c>
      <c r="CC17" t="inlineStr">
        <is>
          <t>Seng</t>
        </is>
      </c>
      <c r="CD17" t="n">
        <v>0</v>
      </c>
      <c r="CE17" t="n">
        <v>0</v>
      </c>
      <c r="CF17" t="n">
        <v>0</v>
      </c>
      <c r="CG17" t="n">
        <v>0</v>
      </c>
      <c r="CH17" t="n">
        <v>1</v>
      </c>
      <c r="CI17" t="n">
        <v>0</v>
      </c>
      <c r="CJ17" t="n">
        <v>0</v>
      </c>
      <c r="CK17" t="n">
        <v/>
      </c>
      <c r="CL17" t="inlineStr">
        <is>
          <t>Ya</t>
        </is>
      </c>
      <c r="CM17" t="n">
        <v>2014</v>
      </c>
      <c r="CN17" t="inlineStr">
        <is>
          <t>Fixed-Dome (Kubah Tetap)</t>
        </is>
      </c>
      <c r="CO17" t="inlineStr">
        <is>
          <t>6 m³ (4-5 ekor sapi, ±5 jam memasak/hari, ±50 kg</t>
        </is>
      </c>
      <c r="CP17" t="inlineStr">
        <is>
          <t>Koperasi</t>
        </is>
      </c>
      <c r="CQ17" t="n">
        <v>0</v>
      </c>
      <c r="CR17" t="n">
        <v>0</v>
      </c>
      <c r="CS17" t="n">
        <v>0</v>
      </c>
      <c r="CT17" t="n">
        <v>0</v>
      </c>
      <c r="CU17" t="n">
        <v>0</v>
      </c>
      <c r="CV17" t="n">
        <v>0</v>
      </c>
      <c r="CW17" t="n">
        <v>1</v>
      </c>
      <c r="CX17" t="n">
        <v>0</v>
      </c>
      <c r="CY17" t="inlineStr">
        <is>
          <t>Anggota keluarga - laki-laki</t>
        </is>
      </c>
      <c r="CZ17" t="n">
        <v>1</v>
      </c>
      <c r="DA17" t="n">
        <v>0</v>
      </c>
      <c r="DB17" t="n">
        <v>0</v>
      </c>
      <c r="DC17" t="n">
        <v/>
      </c>
      <c r="DD17" t="inlineStr">
        <is>
          <t>Anggota keluarga - laki-laki</t>
        </is>
      </c>
      <c r="DE17" t="n">
        <v>1</v>
      </c>
      <c r="DF17" t="n">
        <v>0</v>
      </c>
      <c r="DG17" t="n">
        <v>0</v>
      </c>
      <c r="DH17" t="n">
        <v>0</v>
      </c>
      <c r="DI17" t="n">
        <v/>
      </c>
      <c r="DJ17" t="inlineStr">
        <is>
          <t>Anggota keluarga - laki-laki CPO atau pendamping</t>
        </is>
      </c>
      <c r="DK17" t="n">
        <v>1</v>
      </c>
      <c r="DL17" t="n">
        <v>0</v>
      </c>
      <c r="DM17" t="n">
        <v>1</v>
      </c>
      <c r="DN17" t="n">
        <v>0</v>
      </c>
      <c r="DO17" t="n">
        <v/>
      </c>
      <c r="DP17" t="inlineStr">
        <is>
          <t>Tidak berfungsi sama sekali</t>
        </is>
      </c>
      <c r="DQ17" t="inlineStr">
        <is>
          <t>&gt;1 tahun yang lalu</t>
        </is>
      </c>
      <c r="DR17" t="inlineStr">
        <is>
          <t>Tidak ada ternak</t>
        </is>
      </c>
      <c r="DS17" t="n">
        <v/>
      </c>
      <c r="DT17" t="n">
        <v/>
      </c>
      <c r="DU17" t="n">
        <v/>
      </c>
      <c r="DV17" t="n">
        <v/>
      </c>
      <c r="DW17" t="n">
        <v/>
      </c>
      <c r="DX17" t="n">
        <v/>
      </c>
      <c r="DY17" t="n">
        <v/>
      </c>
      <c r="DZ17" t="n">
        <v/>
      </c>
      <c r="EA17" t="n">
        <v/>
      </c>
      <c r="EB17" t="n">
        <v/>
      </c>
      <c r="EC17" t="n">
        <v/>
      </c>
      <c r="ED17" t="n">
        <v/>
      </c>
      <c r="EE17" t="n">
        <v/>
      </c>
      <c r="EF17" t="n">
        <v/>
      </c>
      <c r="EG17" t="n">
        <v/>
      </c>
      <c r="EH17" t="n">
        <v/>
      </c>
      <c r="EI17" t="inlineStr">
        <is>
          <t>Tidak ada masalah</t>
        </is>
      </c>
      <c r="EJ17" t="n">
        <v>0</v>
      </c>
      <c r="EK17" t="n">
        <v>0</v>
      </c>
      <c r="EL17" t="n">
        <v>0</v>
      </c>
      <c r="EM17" t="n">
        <v>1</v>
      </c>
      <c r="EN17" t="n">
        <v>0</v>
      </c>
      <c r="EO17" t="n">
        <v/>
      </c>
      <c r="EP17" t="inlineStr">
        <is>
          <t>Tidak, tidak menerima instruksi sama sekali</t>
        </is>
      </c>
      <c r="EQ17" t="n">
        <v/>
      </c>
      <c r="ER17" t="n">
        <v/>
      </c>
      <c r="ES17" t="n">
        <v/>
      </c>
      <c r="ET17" t="n">
        <v/>
      </c>
      <c r="EU17" t="n">
        <v/>
      </c>
      <c r="EV17" t="n">
        <v/>
      </c>
      <c r="EW17" t="n">
        <v/>
      </c>
      <c r="EX17" t="n">
        <v/>
      </c>
      <c r="EY17" t="n">
        <v/>
      </c>
      <c r="EZ17" t="n">
        <v/>
      </c>
      <c r="FA17" t="n">
        <v/>
      </c>
      <c r="FB17" t="n">
        <v/>
      </c>
      <c r="FC17" t="inlineStr">
        <is>
          <t>Setiap minggu</t>
        </is>
      </c>
      <c r="FD17" t="n">
        <v/>
      </c>
      <c r="FE17" t="inlineStr">
        <is>
          <t>Mengetahui</t>
        </is>
      </c>
      <c r="FF17" t="inlineStr">
        <is>
          <t>Selalu (setiap hari)</t>
        </is>
      </c>
      <c r="FG17" t="inlineStr">
        <is>
          <t>Mengetahui</t>
        </is>
      </c>
      <c r="FH17" t="inlineStr">
        <is>
          <t>Selalu (setiap hari)</t>
        </is>
      </c>
      <c r="FI17" t="inlineStr">
        <is>
          <t>Mengetahui</t>
        </is>
      </c>
      <c r="FJ17" t="inlineStr">
        <is>
          <t>Selalu (setiap hari)</t>
        </is>
      </c>
      <c r="FK17" t="inlineStr">
        <is>
          <t>Mengetahui</t>
        </is>
      </c>
      <c r="FL17" t="inlineStr">
        <is>
          <t>Jarang (setiap bulan atau lebih)</t>
        </is>
      </c>
      <c r="FM17" t="inlineStr">
        <is>
          <t>Mengetahui</t>
        </is>
      </c>
      <c r="FN17" t="inlineStr">
        <is>
          <t>Sering (setiap minggu)</t>
        </is>
      </c>
      <c r="FO17" t="inlineStr">
        <is>
          <t>Mengetahui</t>
        </is>
      </c>
      <c r="FP17" t="inlineStr">
        <is>
          <t>Sering (setiap minggu)</t>
        </is>
      </c>
      <c r="FQ17" t="inlineStr">
        <is>
          <t>Mengetahui</t>
        </is>
      </c>
      <c r="FR17" t="inlineStr">
        <is>
          <t>Ya</t>
        </is>
      </c>
      <c r="FS17" t="inlineStr">
        <is>
          <t>Mengetahui</t>
        </is>
      </c>
      <c r="FT17" t="inlineStr">
        <is>
          <t>Ya, selalu</t>
        </is>
      </c>
      <c r="FU17" t="inlineStr">
        <is>
          <t>Laki-laki dewasa Perempuan dewasa</t>
        </is>
      </c>
      <c r="FV17" t="n">
        <v>1</v>
      </c>
      <c r="FW17" t="n">
        <v>1</v>
      </c>
      <c r="FX17" t="n">
        <v>0</v>
      </c>
      <c r="FY17" t="n">
        <v>0</v>
      </c>
      <c r="FZ17" t="inlineStr">
        <is>
          <t>Sangat memahami</t>
        </is>
      </c>
      <c r="GA17" t="inlineStr">
        <is>
          <t>CPO</t>
        </is>
      </c>
      <c r="GB17" t="n">
        <v>1</v>
      </c>
      <c r="GC17" t="n">
        <v>0</v>
      </c>
      <c r="GD17" t="n">
        <v>0</v>
      </c>
      <c r="GE17" t="n">
        <v>0</v>
      </c>
      <c r="GF17" t="n">
        <v/>
      </c>
      <c r="GG17" t="inlineStr">
        <is>
          <t>Sering</t>
        </is>
      </c>
      <c r="GH17" t="inlineStr">
        <is>
          <t>Ya</t>
        </is>
      </c>
      <c r="GI17" t="inlineStr">
        <is>
          <t>Tetangga Teman/keluarga</t>
        </is>
      </c>
      <c r="GJ17" t="n">
        <v>1</v>
      </c>
      <c r="GK17" t="n">
        <v>1</v>
      </c>
      <c r="GL17" t="n">
        <v>0</v>
      </c>
      <c r="GM17" t="n">
        <v>0</v>
      </c>
      <c r="GN17" t="n">
        <v/>
      </c>
      <c r="GO17" t="n">
        <v>10</v>
      </c>
      <c r="GP17" t="inlineStr">
        <is>
          <t>Sebagian</t>
        </is>
      </c>
      <c r="GQ17" t="inlineStr">
        <is>
          <t>Minyak tanah</t>
        </is>
      </c>
      <c r="GR17" t="n">
        <v>0</v>
      </c>
      <c r="GS17" t="n">
        <v>0</v>
      </c>
      <c r="GT17" t="n">
        <v>1</v>
      </c>
      <c r="GU17" t="n">
        <v>0</v>
      </c>
      <c r="GV17" t="n">
        <v>0</v>
      </c>
      <c r="GW17" t="n">
        <v>0</v>
      </c>
      <c r="GX17" t="n">
        <v>0</v>
      </c>
      <c r="GY17" t="n">
        <v/>
      </c>
      <c r="GZ17" t="inlineStr">
        <is>
          <t>Ya</t>
        </is>
      </c>
      <c r="HA17" t="n">
        <v/>
      </c>
      <c r="HB17" t="n">
        <v/>
      </c>
      <c r="HC17" t="n">
        <v/>
      </c>
      <c r="HD17" t="n">
        <v/>
      </c>
      <c r="HE17" t="n">
        <v/>
      </c>
      <c r="HF17" t="n">
        <v/>
      </c>
      <c r="HG17" t="n">
        <v/>
      </c>
      <c r="HH17" t="n">
        <v/>
      </c>
      <c r="HI17" t="n">
        <v/>
      </c>
      <c r="HJ17" t="n">
        <v/>
      </c>
      <c r="HK17" t="n">
        <v/>
      </c>
      <c r="HL17" t="n">
        <v/>
      </c>
      <c r="HM17" t="n">
        <v/>
      </c>
      <c r="HN17" t="n">
        <v/>
      </c>
      <c r="HO17" t="n">
        <v/>
      </c>
      <c r="HP17" t="n">
        <v/>
      </c>
      <c r="HQ17" t="n">
        <v/>
      </c>
      <c r="HR17" t="n">
        <v/>
      </c>
      <c r="HS17" t="n">
        <v/>
      </c>
      <c r="HT17" t="n">
        <v/>
      </c>
      <c r="HU17" t="n">
        <v/>
      </c>
      <c r="HV17" t="n">
        <v/>
      </c>
      <c r="HW17" t="n">
        <v/>
      </c>
      <c r="HX17" t="n">
        <v/>
      </c>
      <c r="HY17" t="n">
        <v/>
      </c>
      <c r="HZ17" t="n">
        <v/>
      </c>
      <c r="IA17" t="n">
        <v/>
      </c>
      <c r="IB17" t="n">
        <v/>
      </c>
      <c r="IC17" t="n">
        <v/>
      </c>
      <c r="ID17" t="n">
        <v/>
      </c>
      <c r="IE17" t="n">
        <v/>
      </c>
      <c r="IF17" t="n">
        <v/>
      </c>
      <c r="IG17" t="n">
        <v/>
      </c>
      <c r="IH17" t="n">
        <v/>
      </c>
      <c r="II17" t="n">
        <v>20</v>
      </c>
      <c r="IJ17" t="n">
        <v>60000</v>
      </c>
      <c r="IK17" t="inlineStr">
        <is>
          <t>&lt;15 kg</t>
        </is>
      </c>
      <c r="IL17" t="inlineStr">
        <is>
          <t>&lt;1 jam</t>
        </is>
      </c>
      <c r="IM17" t="inlineStr">
        <is>
          <t>Ya</t>
        </is>
      </c>
      <c r="IN17" t="inlineStr">
        <is>
          <t>Tidak</t>
        </is>
      </c>
      <c r="IO17" t="inlineStr">
        <is>
          <t>Jauh lebih bersih</t>
        </is>
      </c>
      <c r="IP17" t="inlineStr">
        <is>
          <t>Lebih jarang (lebih sering tidak terpapar asap)</t>
        </is>
      </c>
      <c r="IQ17" t="inlineStr">
        <is>
          <t>Tidak pernah</t>
        </is>
      </c>
      <c r="IR17" t="n">
        <v/>
      </c>
      <c r="IS17" t="n">
        <v/>
      </c>
      <c r="IT17" t="n">
        <v/>
      </c>
      <c r="IU17" t="n">
        <v/>
      </c>
      <c r="IV17" t="n">
        <v/>
      </c>
      <c r="IW17" t="n">
        <v/>
      </c>
      <c r="IX17" t="n">
        <v/>
      </c>
      <c r="IY17" t="n">
        <v/>
      </c>
      <c r="IZ17" t="inlineStr">
        <is>
          <t>Tidak pernah</t>
        </is>
      </c>
      <c r="JA17" t="n">
        <v/>
      </c>
      <c r="JB17" t="n">
        <v/>
      </c>
      <c r="JC17" t="n">
        <v/>
      </c>
      <c r="JD17" t="n">
        <v/>
      </c>
      <c r="JE17" t="n">
        <v/>
      </c>
      <c r="JF17" t="n">
        <v/>
      </c>
      <c r="JG17" t="n">
        <v/>
      </c>
      <c r="JH17" t="n">
        <v/>
      </c>
      <c r="JI17" t="inlineStr">
        <is>
          <t>Tidak pernah</t>
        </is>
      </c>
      <c r="JJ17" t="n">
        <v/>
      </c>
      <c r="JK17" t="n">
        <v/>
      </c>
      <c r="JL17" t="n">
        <v/>
      </c>
      <c r="JM17" t="n">
        <v/>
      </c>
      <c r="JN17" t="n">
        <v/>
      </c>
      <c r="JO17" t="n">
        <v/>
      </c>
      <c r="JP17" t="n">
        <v/>
      </c>
      <c r="JQ17" t="n">
        <v/>
      </c>
      <c r="JR17" t="inlineStr">
        <is>
          <t>Tidak pernah</t>
        </is>
      </c>
      <c r="JS17" t="n">
        <v/>
      </c>
      <c r="JT17" t="n">
        <v/>
      </c>
      <c r="JU17" t="n">
        <v/>
      </c>
      <c r="JV17" t="n">
        <v/>
      </c>
      <c r="JW17" t="n">
        <v/>
      </c>
      <c r="JX17" t="n">
        <v/>
      </c>
      <c r="JY17" t="n">
        <v/>
      </c>
      <c r="JZ17" t="n">
        <v/>
      </c>
      <c r="KA17" t="inlineStr">
        <is>
          <t>Tidak pernah</t>
        </is>
      </c>
      <c r="KB17" t="n">
        <v/>
      </c>
      <c r="KC17" t="n">
        <v/>
      </c>
      <c r="KD17" t="n">
        <v/>
      </c>
      <c r="KE17" t="n">
        <v/>
      </c>
      <c r="KF17" t="n">
        <v/>
      </c>
      <c r="KG17" t="n">
        <v/>
      </c>
      <c r="KH17" t="n">
        <v/>
      </c>
      <c r="KI17" t="n">
        <v/>
      </c>
      <c r="KJ17" t="inlineStr">
        <is>
          <t>Tidak pernah</t>
        </is>
      </c>
      <c r="KK17" t="n">
        <v/>
      </c>
      <c r="KL17" t="n">
        <v/>
      </c>
      <c r="KM17" t="n">
        <v/>
      </c>
      <c r="KN17" t="n">
        <v/>
      </c>
      <c r="KO17" t="n">
        <v/>
      </c>
      <c r="KP17" t="n">
        <v/>
      </c>
      <c r="KQ17" t="n">
        <v/>
      </c>
      <c r="KR17" t="n">
        <v/>
      </c>
      <c r="KS17" t="inlineStr">
        <is>
          <t>Jauh lebih baik</t>
        </is>
      </c>
      <c r="KT17" t="inlineStr">
        <is>
          <t>0-1 kali</t>
        </is>
      </c>
      <c r="KU17" t="inlineStr">
        <is>
          <t>0-1 kali</t>
        </is>
      </c>
      <c r="KV17" t="inlineStr">
        <is>
          <t>Tidak ada</t>
        </is>
      </c>
      <c r="KW17" t="n">
        <v>0</v>
      </c>
      <c r="KX17" t="n">
        <v>0</v>
      </c>
      <c r="KY17" t="n">
        <v>0</v>
      </c>
      <c r="KZ17" t="n">
        <v>1</v>
      </c>
      <c r="LA17" t="inlineStr">
        <is>
          <t>Jauh lebih baik</t>
        </is>
      </c>
      <c r="LB17" t="inlineStr">
        <is>
          <t>Jauh lebih baik</t>
        </is>
      </c>
      <c r="LC17" t="n">
        <v>0</v>
      </c>
      <c r="LD17" t="n">
        <v>0</v>
      </c>
      <c r="LE17" t="n">
        <v>10</v>
      </c>
      <c r="LF17" t="n">
        <v>0</v>
      </c>
      <c r="LG17" t="inlineStr">
        <is>
          <t>Ya</t>
        </is>
      </c>
      <c r="LH17" t="n">
        <v>90000</v>
      </c>
      <c r="LI17" t="n">
        <v/>
      </c>
      <c r="LJ17" t="inlineStr">
        <is>
          <t>Kebutuhan rumah tangga</t>
        </is>
      </c>
      <c r="LK17" t="n">
        <v>0</v>
      </c>
      <c r="LL17" t="n">
        <v>0</v>
      </c>
      <c r="LM17" t="n">
        <v>0</v>
      </c>
      <c r="LN17" t="n">
        <v>0</v>
      </c>
      <c r="LO17" t="n">
        <v>1</v>
      </c>
      <c r="LP17" t="n">
        <v>0</v>
      </c>
      <c r="LQ17" t="n">
        <v>0</v>
      </c>
      <c r="LR17" t="n">
        <v/>
      </c>
      <c r="LS17" t="n">
        <v>60</v>
      </c>
      <c r="LT17" t="n">
        <v>0</v>
      </c>
      <c r="LU17" t="n">
        <v>0</v>
      </c>
      <c r="LV17" t="n">
        <v>30</v>
      </c>
      <c r="LW17" t="n">
        <v>0</v>
      </c>
      <c r="LX17" t="n">
        <v>0</v>
      </c>
      <c r="LY17" t="n">
        <v>60</v>
      </c>
      <c r="LZ17" t="n">
        <v>0</v>
      </c>
      <c r="MA17" t="n">
        <v>0</v>
      </c>
      <c r="MB17" t="inlineStr">
        <is>
          <t>Ya</t>
        </is>
      </c>
      <c r="MC17" t="n">
        <v>15</v>
      </c>
      <c r="MD17" t="n">
        <v>15</v>
      </c>
      <c r="ME17" t="n">
        <v>0</v>
      </c>
      <c r="MF17" t="n">
        <v>0</v>
      </c>
      <c r="MG17" t="n">
        <v>0</v>
      </c>
      <c r="MH17" t="n">
        <v>0</v>
      </c>
      <c r="MI17" t="inlineStr">
        <is>
          <t>Istirahat Pendidikan diri sendiri Bekerja</t>
        </is>
      </c>
      <c r="MJ17" t="n">
        <v>0</v>
      </c>
      <c r="MK17" t="n">
        <v>0</v>
      </c>
      <c r="ML17" t="n">
        <v>1</v>
      </c>
      <c r="MM17" t="n">
        <v>1</v>
      </c>
      <c r="MN17" t="n">
        <v>1</v>
      </c>
      <c r="MO17" t="n">
        <v>0</v>
      </c>
      <c r="MP17" t="n">
        <v/>
      </c>
      <c r="MQ17" t="inlineStr">
        <is>
          <t>Mengajar</t>
        </is>
      </c>
      <c r="MR17" t="n">
        <v/>
      </c>
      <c r="MS17" t="n">
        <v/>
      </c>
      <c r="MT17" t="inlineStr">
        <is>
          <t>sibuk kerja</t>
        </is>
      </c>
      <c r="MU17" t="inlineStr">
        <is>
          <t>Tidak</t>
        </is>
      </c>
      <c r="MV17" t="n">
        <v/>
      </c>
      <c r="MW17" t="n">
        <v/>
      </c>
      <c r="MX17" t="n">
        <v/>
      </c>
      <c r="MY17" t="n">
        <v/>
      </c>
      <c r="MZ17" t="n">
        <v/>
      </c>
      <c r="NA17" t="n">
        <v/>
      </c>
      <c r="NB17" t="n">
        <v/>
      </c>
      <c r="NC17" t="n">
        <v/>
      </c>
      <c r="ND17" t="n">
        <v/>
      </c>
      <c r="NE17" t="n">
        <v/>
      </c>
      <c r="NF17" t="n">
        <v/>
      </c>
      <c r="NG17" t="n">
        <v/>
      </c>
      <c r="NH17" t="n">
        <v/>
      </c>
      <c r="NI17" t="n">
        <v/>
      </c>
      <c r="NJ17" t="n">
        <v/>
      </c>
      <c r="NK17" t="n">
        <v/>
      </c>
      <c r="NL17" t="inlineStr">
        <is>
          <t>Ya</t>
        </is>
      </c>
      <c r="NM17" t="inlineStr">
        <is>
          <t>Kombinasi dana mandiri dan dana hibah</t>
        </is>
      </c>
      <c r="NN17" t="inlineStr">
        <is>
          <t>1.000.001-3.000.000</t>
        </is>
      </c>
      <c r="NO17" t="inlineStr">
        <is>
          <t>Yayasan Rumah Energi atau BIRU</t>
        </is>
      </c>
      <c r="NP17" t="n">
        <v/>
      </c>
      <c r="NQ17" t="n">
        <v/>
      </c>
      <c r="NR17" t="n">
        <v/>
      </c>
      <c r="NS17" t="n">
        <v/>
      </c>
      <c r="NT17" t="n">
        <v/>
      </c>
      <c r="NU17" t="n">
        <v/>
      </c>
      <c r="NV17" t="inlineStr">
        <is>
          <t>Anggota keluarga - Laki-laki dewasa</t>
        </is>
      </c>
      <c r="NW17" t="n">
        <v/>
      </c>
      <c r="NX17" t="inlineStr">
        <is>
          <t>Sangat meningkat</t>
        </is>
      </c>
      <c r="NY17" t="n">
        <v>15</v>
      </c>
      <c r="NZ17" t="n">
        <v>0</v>
      </c>
      <c r="OA17" t="n">
        <v>0</v>
      </c>
      <c r="OB17" t="n">
        <v>15</v>
      </c>
      <c r="OC17" t="n">
        <v>0</v>
      </c>
      <c r="OD17" t="n">
        <v>0</v>
      </c>
      <c r="OE17" t="inlineStr">
        <is>
          <t>Jauh lebih baik</t>
        </is>
      </c>
      <c r="OF17" t="inlineStr">
        <is>
          <t>Jauh lebih baik (beda waktu memasak lebih cepat setengah jam atau lebih, ATAU tidak lagi ada rasa/bau makanan yang berubah, ATAU alasan lainnya)</t>
        </is>
      </c>
      <c r="OG17" t="inlineStr">
        <is>
          <t>Ya</t>
        </is>
      </c>
      <c r="OH17" t="n">
        <v>0</v>
      </c>
      <c r="OI17" t="n">
        <v>0</v>
      </c>
      <c r="OJ17" t="n">
        <v>0</v>
      </c>
      <c r="OK17" t="n">
        <v>0</v>
      </c>
      <c r="OL17" t="n">
        <v>0</v>
      </c>
      <c r="OM17" t="n">
        <v>2</v>
      </c>
      <c r="ON17" t="n">
        <v>10</v>
      </c>
      <c r="OO17" t="n">
        <v>0</v>
      </c>
      <c r="OP17" t="inlineStr">
        <is>
          <t>Babi ternak Kambing Ayam</t>
        </is>
      </c>
      <c r="OQ17" t="n">
        <v>0</v>
      </c>
      <c r="OR17" t="n">
        <v>0</v>
      </c>
      <c r="OS17" t="n">
        <v>0</v>
      </c>
      <c r="OT17" t="n">
        <v>1</v>
      </c>
      <c r="OU17" t="n">
        <v>0</v>
      </c>
      <c r="OV17" t="n">
        <v>1</v>
      </c>
      <c r="OW17" t="n">
        <v>1</v>
      </c>
      <c r="OX17" t="n">
        <v>0</v>
      </c>
      <c r="OY17" t="n">
        <v>0</v>
      </c>
      <c r="OZ17" t="inlineStr">
        <is>
          <t>Kambing Ayam</t>
        </is>
      </c>
      <c r="PA17" t="n">
        <v>0</v>
      </c>
      <c r="PB17" t="n">
        <v>0</v>
      </c>
      <c r="PC17" t="n">
        <v>0</v>
      </c>
      <c r="PD17" t="n">
        <v>0</v>
      </c>
      <c r="PE17" t="n">
        <v>0</v>
      </c>
      <c r="PF17" t="n">
        <v>1</v>
      </c>
      <c r="PG17" t="n">
        <v>1</v>
      </c>
      <c r="PH17" t="n">
        <v>0</v>
      </c>
      <c r="PI17" t="n">
        <v>0</v>
      </c>
      <c r="PJ17" t="inlineStr">
        <is>
          <t>Babi ternak Kambing</t>
        </is>
      </c>
      <c r="PK17" t="n">
        <v>0</v>
      </c>
      <c r="PL17" t="n">
        <v>0</v>
      </c>
      <c r="PM17" t="n">
        <v>0</v>
      </c>
      <c r="PN17" t="n">
        <v>1</v>
      </c>
      <c r="PO17" t="n">
        <v>0</v>
      </c>
      <c r="PP17" t="n">
        <v>1</v>
      </c>
      <c r="PQ17" t="n">
        <v>0</v>
      </c>
      <c r="PR17" t="n">
        <v>0</v>
      </c>
      <c r="PS17" t="n">
        <v>0</v>
      </c>
      <c r="PT17" t="n">
        <v/>
      </c>
      <c r="PU17" t="n">
        <v/>
      </c>
      <c r="PV17" t="n">
        <v/>
      </c>
      <c r="PW17" t="n">
        <v/>
      </c>
      <c r="PX17" t="n">
        <v/>
      </c>
      <c r="PY17" t="n">
        <v/>
      </c>
      <c r="PZ17" t="n">
        <v/>
      </c>
      <c r="QA17" t="n">
        <v/>
      </c>
      <c r="QB17" t="n">
        <v/>
      </c>
      <c r="QC17" t="n">
        <v/>
      </c>
      <c r="QD17" t="n">
        <v/>
      </c>
      <c r="QE17" t="n">
        <v/>
      </c>
      <c r="QF17" t="n">
        <v/>
      </c>
      <c r="QG17" t="n">
        <v/>
      </c>
      <c r="QH17" t="n">
        <v/>
      </c>
      <c r="QI17" t="n">
        <v/>
      </c>
      <c r="QJ17" t="n">
        <v/>
      </c>
      <c r="QK17" t="n">
        <v/>
      </c>
      <c r="QL17" t="n">
        <v/>
      </c>
      <c r="QM17" t="n">
        <v/>
      </c>
      <c r="QN17" t="n">
        <v/>
      </c>
      <c r="QO17" t="n">
        <v/>
      </c>
      <c r="QP17" t="n">
        <v/>
      </c>
      <c r="QQ17" t="n">
        <v/>
      </c>
      <c r="QR17" t="n">
        <v/>
      </c>
      <c r="QS17" t="n">
        <v/>
      </c>
      <c r="QT17" t="n">
        <v/>
      </c>
      <c r="QU17" t="n">
        <v/>
      </c>
      <c r="QV17" t="inlineStr">
        <is>
          <t>1-Disebarkan ke lahan terbuka</t>
        </is>
      </c>
      <c r="QW17" t="n">
        <v>0</v>
      </c>
      <c r="QX17" t="n">
        <v>0</v>
      </c>
      <c r="QY17" t="n">
        <v>0</v>
      </c>
      <c r="QZ17" t="n">
        <v>0</v>
      </c>
      <c r="RA17" t="n">
        <v>0</v>
      </c>
      <c r="RB17" t="n">
        <v>1</v>
      </c>
      <c r="RC17" t="n">
        <v>0</v>
      </c>
      <c r="RD17" t="n">
        <v>0</v>
      </c>
      <c r="RE17" t="n">
        <v>0</v>
      </c>
      <c r="RF17" t="n">
        <v/>
      </c>
      <c r="RG17" t="n">
        <v/>
      </c>
      <c r="RH17" t="n">
        <v/>
      </c>
      <c r="RI17" t="n">
        <v/>
      </c>
      <c r="RJ17" t="n">
        <v/>
      </c>
      <c r="RK17" t="n">
        <v/>
      </c>
      <c r="RL17" t="n">
        <v/>
      </c>
      <c r="RM17" t="n">
        <v/>
      </c>
      <c r="RN17" t="n">
        <v/>
      </c>
      <c r="RO17" t="n">
        <v/>
      </c>
      <c r="RP17" t="n">
        <v/>
      </c>
      <c r="RQ17" t="n">
        <v/>
      </c>
      <c r="RR17" t="inlineStr">
        <is>
          <t>1-Disebarkan ke lahan terbuka</t>
        </is>
      </c>
      <c r="RS17" t="n">
        <v>0</v>
      </c>
      <c r="RT17" t="n">
        <v>0</v>
      </c>
      <c r="RU17" t="n">
        <v>0</v>
      </c>
      <c r="RV17" t="n">
        <v>0</v>
      </c>
      <c r="RW17" t="n">
        <v>0</v>
      </c>
      <c r="RX17" t="n">
        <v>1</v>
      </c>
      <c r="RY17" t="n">
        <v>0</v>
      </c>
      <c r="RZ17" t="n">
        <v>0</v>
      </c>
      <c r="SA17" t="n">
        <v>0</v>
      </c>
      <c r="SB17" t="n">
        <v/>
      </c>
      <c r="SC17" t="inlineStr">
        <is>
          <t>1-Disebarkan ke lahan terbuka</t>
        </is>
      </c>
      <c r="SD17" t="n">
        <v>0</v>
      </c>
      <c r="SE17" t="n">
        <v>0</v>
      </c>
      <c r="SF17" t="n">
        <v>0</v>
      </c>
      <c r="SG17" t="n">
        <v>0</v>
      </c>
      <c r="SH17" t="n">
        <v>0</v>
      </c>
      <c r="SI17" t="n">
        <v>1</v>
      </c>
      <c r="SJ17" t="n">
        <v>0</v>
      </c>
      <c r="SK17" t="n">
        <v>0</v>
      </c>
      <c r="SL17" t="n">
        <v>0</v>
      </c>
      <c r="SM17" t="n">
        <v/>
      </c>
      <c r="SN17" t="n">
        <v/>
      </c>
      <c r="SO17" t="n">
        <v/>
      </c>
      <c r="SP17" t="n">
        <v/>
      </c>
      <c r="SQ17" t="n">
        <v/>
      </c>
      <c r="SR17" t="n">
        <v/>
      </c>
      <c r="SS17" t="n">
        <v/>
      </c>
      <c r="ST17" t="n">
        <v/>
      </c>
      <c r="SU17" t="n">
        <v/>
      </c>
      <c r="SV17" t="n">
        <v/>
      </c>
      <c r="SW17" t="n">
        <v/>
      </c>
      <c r="SX17" t="n">
        <v/>
      </c>
      <c r="SY17" t="n">
        <v/>
      </c>
      <c r="SZ17" t="n">
        <v/>
      </c>
      <c r="TA17" t="n">
        <v/>
      </c>
      <c r="TB17" t="n">
        <v>2</v>
      </c>
      <c r="TC17" t="n">
        <v/>
      </c>
      <c r="TD17" t="n">
        <v>20</v>
      </c>
      <c r="TE17" t="n">
        <v>10</v>
      </c>
      <c r="TF17" t="n">
        <v/>
      </c>
      <c r="TG17" t="n">
        <v/>
      </c>
      <c r="TH17" t="n">
        <v/>
      </c>
      <c r="TI17" t="n">
        <v/>
      </c>
      <c r="TJ17" t="n">
        <v/>
      </c>
      <c r="TK17" t="n">
        <v/>
      </c>
      <c r="TL17" t="n">
        <v/>
      </c>
      <c r="TM17" t="n">
        <v/>
      </c>
      <c r="TN17" t="n">
        <v/>
      </c>
      <c r="TO17" t="n">
        <v/>
      </c>
      <c r="TP17" t="n">
        <v/>
      </c>
      <c r="TQ17" t="n">
        <v/>
      </c>
      <c r="TR17" t="n">
        <v/>
      </c>
      <c r="TS17" t="n">
        <v/>
      </c>
      <c r="TT17" t="n">
        <v/>
      </c>
      <c r="TU17" t="n">
        <v/>
      </c>
      <c r="TV17" t="n">
        <v/>
      </c>
      <c r="TW17" t="n">
        <v/>
      </c>
      <c r="TX17" t="n">
        <v/>
      </c>
      <c r="TY17" t="n">
        <v/>
      </c>
      <c r="TZ17" t="n">
        <v/>
      </c>
      <c r="UA17" t="n">
        <v/>
      </c>
      <c r="UB17" t="n">
        <v/>
      </c>
      <c r="UC17" t="n">
        <v/>
      </c>
      <c r="UD17" t="n">
        <v/>
      </c>
      <c r="UE17" t="n">
        <v/>
      </c>
      <c r="UF17" t="n">
        <v/>
      </c>
      <c r="UG17" t="n">
        <v/>
      </c>
      <c r="UH17" t="n">
        <v/>
      </c>
      <c r="UI17" t="n">
        <v/>
      </c>
      <c r="UJ17" t="n">
        <v/>
      </c>
      <c r="UK17" t="n">
        <v/>
      </c>
      <c r="UL17" t="n">
        <v/>
      </c>
      <c r="UM17" t="n">
        <v/>
      </c>
      <c r="UN17" t="n">
        <v/>
      </c>
      <c r="UO17" t="n">
        <v/>
      </c>
      <c r="UP17" t="n">
        <v/>
      </c>
      <c r="UQ17" t="n">
        <v/>
      </c>
      <c r="UR17" t="n">
        <v/>
      </c>
      <c r="US17" t="n">
        <v/>
      </c>
      <c r="UT17" t="n">
        <v/>
      </c>
      <c r="UU17" t="n">
        <v/>
      </c>
      <c r="UV17" t="n">
        <v/>
      </c>
      <c r="UW17" t="n">
        <v/>
      </c>
      <c r="UX17" t="n">
        <v/>
      </c>
      <c r="UY17" t="n">
        <v/>
      </c>
      <c r="UZ17" t="inlineStr">
        <is>
          <t>Penggembalaan semi-terbuka</t>
        </is>
      </c>
      <c r="VA17" t="inlineStr">
        <is>
          <t>Penggembalaan semi-terbuka</t>
        </is>
      </c>
      <c r="VB17" t="n">
        <v/>
      </c>
      <c r="VC17" t="n">
        <v/>
      </c>
      <c r="VD17" t="n">
        <v/>
      </c>
      <c r="VE17" t="n">
        <v/>
      </c>
      <c r="VF17" t="n">
        <v/>
      </c>
      <c r="VG17" t="n">
        <v/>
      </c>
      <c r="VH17" t="inlineStr">
        <is>
          <t>Cukup teratur (setiap minggu)</t>
        </is>
      </c>
      <c r="VI17" t="inlineStr">
        <is>
          <t>Cukup teratur (setiap minggu)</t>
        </is>
      </c>
      <c r="VJ17" t="n">
        <v/>
      </c>
      <c r="VK17" t="n">
        <v/>
      </c>
      <c r="VL17" t="n">
        <v/>
      </c>
      <c r="VM17" t="n">
        <v/>
      </c>
      <c r="VN17" t="n">
        <v/>
      </c>
      <c r="VO17" t="n">
        <v/>
      </c>
      <c r="VP17" t="inlineStr">
        <is>
          <t>Sering (1 kali sehari)</t>
        </is>
      </c>
      <c r="VQ17" t="inlineStr">
        <is>
          <t>Jarang (1-3 minggu sekali)</t>
        </is>
      </c>
      <c r="VR17" t="n">
        <v/>
      </c>
      <c r="VS17" t="n">
        <v/>
      </c>
      <c r="VT17" t="n">
        <v/>
      </c>
      <c r="VU17" t="n">
        <v/>
      </c>
      <c r="VV17" t="n">
        <v/>
      </c>
      <c r="VW17" t="n">
        <v/>
      </c>
      <c r="VX17" t="n">
        <v/>
      </c>
      <c r="VY17" t="n">
        <v/>
      </c>
      <c r="VZ17" t="n">
        <v/>
      </c>
      <c r="WA17" t="n">
        <v/>
      </c>
      <c r="WB17" t="n">
        <v/>
      </c>
      <c r="WC17" t="n">
        <v/>
      </c>
      <c r="WD17" t="n">
        <v/>
      </c>
      <c r="WE17" t="n">
        <v/>
      </c>
      <c r="WF17" t="n">
        <v/>
      </c>
      <c r="WG17" t="n">
        <v/>
      </c>
      <c r="WH17" t="n">
        <v/>
      </c>
      <c r="WI17" t="n">
        <v/>
      </c>
      <c r="WJ17" t="n">
        <v/>
      </c>
      <c r="WK17" t="n">
        <v/>
      </c>
      <c r="WL17" t="n">
        <v/>
      </c>
      <c r="WM17" t="n">
        <v/>
      </c>
      <c r="WN17" t="n">
        <v/>
      </c>
      <c r="WO17" t="n">
        <v/>
      </c>
      <c r="WP17" t="n">
        <v/>
      </c>
      <c r="WQ17" t="n">
        <v/>
      </c>
      <c r="WR17" t="n">
        <v/>
      </c>
      <c r="WS17" t="n">
        <v/>
      </c>
      <c r="WT17" t="n">
        <v/>
      </c>
      <c r="WU17" t="n">
        <v/>
      </c>
      <c r="WV17" t="n">
        <v/>
      </c>
      <c r="WW17" t="n">
        <v/>
      </c>
      <c r="WX17" t="n">
        <v/>
      </c>
      <c r="WY17" t="n">
        <v/>
      </c>
      <c r="WZ17" t="n">
        <v/>
      </c>
      <c r="XA17" t="n">
        <v/>
      </c>
      <c r="XB17" t="n">
        <v/>
      </c>
      <c r="XC17" t="n">
        <v/>
      </c>
      <c r="XD17" t="n">
        <v/>
      </c>
      <c r="XE17" t="n">
        <v/>
      </c>
      <c r="XF17" t="n">
        <v/>
      </c>
      <c r="XG17" t="n">
        <v/>
      </c>
      <c r="XH17" t="n">
        <v/>
      </c>
      <c r="XI17" t="n">
        <v/>
      </c>
      <c r="XJ17" t="n">
        <v/>
      </c>
      <c r="XK17" t="n">
        <v/>
      </c>
      <c r="XL17" t="n">
        <v/>
      </c>
      <c r="XM17" t="n">
        <v/>
      </c>
      <c r="XN17" t="n">
        <v/>
      </c>
      <c r="XO17" t="n">
        <v/>
      </c>
      <c r="XP17" t="n">
        <v/>
      </c>
      <c r="XQ17" t="n">
        <v/>
      </c>
      <c r="XR17" t="n">
        <v/>
      </c>
      <c r="XS17" t="n">
        <v/>
      </c>
      <c r="XT17" t="n">
        <v/>
      </c>
      <c r="XU17" t="n">
        <v/>
      </c>
      <c r="XV17" t="n">
        <v/>
      </c>
      <c r="XW17" t="n">
        <v/>
      </c>
      <c r="XX17" t="n">
        <v/>
      </c>
      <c r="XY17" t="n">
        <v/>
      </c>
      <c r="XZ17" t="n">
        <v/>
      </c>
      <c r="YA17" t="inlineStr">
        <is>
          <t>8-Dibiarkan tersebar di ladang penggembalaan</t>
        </is>
      </c>
      <c r="YB17" t="n">
        <v>0</v>
      </c>
      <c r="YC17" t="n">
        <v>0</v>
      </c>
      <c r="YD17" t="n">
        <v>0</v>
      </c>
      <c r="YE17" t="n">
        <v>0</v>
      </c>
      <c r="YF17" t="n">
        <v>0</v>
      </c>
      <c r="YG17" t="n">
        <v>0</v>
      </c>
      <c r="YH17" t="n">
        <v>0</v>
      </c>
      <c r="YI17" t="n">
        <v>0</v>
      </c>
      <c r="YJ17" t="n">
        <v>0</v>
      </c>
      <c r="YK17" t="n">
        <v>0</v>
      </c>
      <c r="YL17" t="n">
        <v>0</v>
      </c>
      <c r="YM17" t="n">
        <v>1</v>
      </c>
      <c r="YN17" t="inlineStr">
        <is>
          <t>8-Dibiarkan tersebar di ladang penggembalaan</t>
        </is>
      </c>
      <c r="YO17" t="n">
        <v>0</v>
      </c>
      <c r="YP17" t="n">
        <v>0</v>
      </c>
      <c r="YQ17" t="n">
        <v>0</v>
      </c>
      <c r="YR17" t="n">
        <v>0</v>
      </c>
      <c r="YS17" t="n">
        <v>0</v>
      </c>
      <c r="YT17" t="n">
        <v>0</v>
      </c>
      <c r="YU17" t="n">
        <v>0</v>
      </c>
      <c r="YV17" t="n">
        <v>0</v>
      </c>
      <c r="YW17" t="n">
        <v>0</v>
      </c>
      <c r="YX17" t="n">
        <v>0</v>
      </c>
      <c r="YY17" t="n">
        <v>0</v>
      </c>
      <c r="YZ17" t="n">
        <v>1</v>
      </c>
      <c r="ZA17" t="n">
        <v/>
      </c>
      <c r="ZB17" t="n">
        <v/>
      </c>
      <c r="ZC17" t="n">
        <v/>
      </c>
      <c r="ZD17" t="n">
        <v/>
      </c>
      <c r="ZE17" t="n">
        <v/>
      </c>
      <c r="ZF17" t="n">
        <v/>
      </c>
      <c r="ZG17" t="n">
        <v/>
      </c>
      <c r="ZH17" t="n">
        <v/>
      </c>
      <c r="ZI17" t="n">
        <v/>
      </c>
      <c r="ZJ17" t="n">
        <v/>
      </c>
      <c r="ZK17" t="n">
        <v/>
      </c>
      <c r="ZL17" t="n">
        <v/>
      </c>
      <c r="ZM17" t="n">
        <v/>
      </c>
      <c r="ZN17" t="n">
        <v/>
      </c>
      <c r="ZO17" t="n">
        <v/>
      </c>
      <c r="ZP17" t="n">
        <v/>
      </c>
      <c r="ZQ17" t="n">
        <v/>
      </c>
      <c r="ZR17" t="n">
        <v/>
      </c>
      <c r="ZS17" t="n">
        <v/>
      </c>
      <c r="ZT17" t="n">
        <v/>
      </c>
      <c r="ZU17" t="n">
        <v/>
      </c>
      <c r="ZV17" t="n">
        <v/>
      </c>
      <c r="ZW17" t="n">
        <v/>
      </c>
      <c r="ZX17" t="n">
        <v/>
      </c>
      <c r="ZY17" t="n">
        <v/>
      </c>
      <c r="ZZ17" t="n">
        <v/>
      </c>
      <c r="AAA17" t="n">
        <v>2</v>
      </c>
      <c r="AAB17" t="n">
        <v>2</v>
      </c>
      <c r="AAC17" t="n">
        <v/>
      </c>
      <c r="AAD17" t="n">
        <v/>
      </c>
      <c r="AAE17" t="n">
        <v/>
      </c>
      <c r="AAF17" t="n">
        <v/>
      </c>
      <c r="AAG17" t="n">
        <v/>
      </c>
      <c r="AAH17" t="n">
        <v/>
      </c>
      <c r="AAI17" t="inlineStr">
        <is>
          <t>Pakan segar (misal: rumput)</t>
        </is>
      </c>
      <c r="AAJ17" t="inlineStr">
        <is>
          <t>Pakan kering (misal: konsentrat, silase, pelet)</t>
        </is>
      </c>
      <c r="AAK17" t="n">
        <v/>
      </c>
      <c r="AAL17" t="inlineStr">
        <is>
          <t>Tidak</t>
        </is>
      </c>
      <c r="AAM17" t="n">
        <v/>
      </c>
      <c r="AAN17" t="n">
        <v/>
      </c>
      <c r="AAO17" t="n">
        <v/>
      </c>
      <c r="AAP17" t="n">
        <v/>
      </c>
      <c r="AAQ17" t="n">
        <v/>
      </c>
      <c r="AAR17" t="inlineStr">
        <is>
          <t>Tidak</t>
        </is>
      </c>
      <c r="AAS17" t="inlineStr">
        <is>
          <t>Mengetahui</t>
        </is>
      </c>
      <c r="AAT17" t="inlineStr">
        <is>
          <t>Didiamkan saja/dibiarkan di tempatnya (di bak/kolam penampung slurry)</t>
        </is>
      </c>
      <c r="AAU17" t="n">
        <v>0</v>
      </c>
      <c r="AAV17" t="n">
        <v>0</v>
      </c>
      <c r="AAW17" t="n">
        <v>0</v>
      </c>
      <c r="AAX17" t="n">
        <v>0</v>
      </c>
      <c r="AAY17" t="n">
        <v>0</v>
      </c>
      <c r="AAZ17" t="n">
        <v>1</v>
      </c>
      <c r="ABA17" t="n">
        <v>0</v>
      </c>
      <c r="ABB17" t="n">
        <v/>
      </c>
      <c r="ABC17" t="n">
        <v/>
      </c>
      <c r="ABD17" t="n">
        <v/>
      </c>
      <c r="ABE17" t="n">
        <v/>
      </c>
      <c r="ABF17" t="n">
        <v/>
      </c>
      <c r="ABG17" t="n">
        <v/>
      </c>
      <c r="ABH17" t="n">
        <v/>
      </c>
      <c r="ABI17" t="n">
        <v/>
      </c>
      <c r="ABJ17" t="n">
        <v/>
      </c>
      <c r="ABK17" t="n">
        <v/>
      </c>
      <c r="ABL17" t="n">
        <v/>
      </c>
      <c r="ABM17" t="n">
        <v/>
      </c>
      <c r="ABN17" t="n">
        <v/>
      </c>
      <c r="ABO17" t="n">
        <v/>
      </c>
      <c r="ABP17" t="n">
        <v/>
      </c>
      <c r="ABQ17" t="n">
        <v/>
      </c>
      <c r="ABR17" t="n">
        <v/>
      </c>
      <c r="ABS17" t="n">
        <v/>
      </c>
      <c r="ABT17" t="n">
        <v/>
      </c>
      <c r="ABU17" t="n">
        <v/>
      </c>
      <c r="ABV17" t="n">
        <v/>
      </c>
      <c r="ABW17" t="n">
        <v/>
      </c>
      <c r="ABX17" t="n">
        <v/>
      </c>
      <c r="ABY17" t="n">
        <v/>
      </c>
      <c r="ABZ17" t="n">
        <v/>
      </c>
      <c r="ACA17" t="n">
        <v/>
      </c>
      <c r="ACB17" t="n">
        <v/>
      </c>
      <c r="ACC17" t="n">
        <v/>
      </c>
      <c r="ACD17" t="n">
        <v/>
      </c>
      <c r="ACE17" t="n">
        <v/>
      </c>
      <c r="ACF17" t="n">
        <v/>
      </c>
      <c r="ACG17" t="n">
        <v/>
      </c>
      <c r="ACH17" t="n">
        <v/>
      </c>
      <c r="ACI17" t="n">
        <v/>
      </c>
      <c r="ACJ17" t="n">
        <v/>
      </c>
      <c r="ACK17" t="inlineStr">
        <is>
          <t>Belum tau bahwa bioslurry bagus untuk pupuk</t>
        </is>
      </c>
      <c r="ACL17" t="n">
        <v>0</v>
      </c>
      <c r="ACM17" t="n">
        <v>0</v>
      </c>
      <c r="ACN17" t="n">
        <v>0</v>
      </c>
      <c r="ACO17" t="n">
        <v>0</v>
      </c>
      <c r="ACP17" t="n">
        <v>1</v>
      </c>
      <c r="ACQ17" t="n">
        <v>0</v>
      </c>
      <c r="ACR17" t="n">
        <v>0</v>
      </c>
      <c r="ACS17" t="n">
        <v/>
      </c>
      <c r="ACT17" t="inlineStr">
        <is>
          <t>Tidak Ada</t>
        </is>
      </c>
      <c r="ACU17" t="inlineStr">
        <is>
          <t>Manfaat sangat besar</t>
        </is>
      </c>
      <c r="ACV17" t="inlineStr">
        <is>
          <t>Berkurang</t>
        </is>
      </c>
      <c r="ACW17" t="inlineStr">
        <is>
          <t>Anggota keluarga - Perempuan dewasa</t>
        </is>
      </c>
      <c r="ACX17" t="inlineStr">
        <is>
          <t>Sangat setuju</t>
        </is>
      </c>
      <c r="ACY17" t="inlineStr">
        <is>
          <t>Anggota keluarga - Laki-laki dewasa Anggota keluarga - Perempuan dewasa Anggota keluarga - Anak-anak</t>
        </is>
      </c>
      <c r="ACZ17" t="n">
        <v>1</v>
      </c>
      <c r="ADA17" t="n">
        <v>1</v>
      </c>
      <c r="ADB17" t="n">
        <v>1</v>
      </c>
      <c r="ADC17" t="n">
        <v>0</v>
      </c>
      <c r="ADD17" t="inlineStr">
        <is>
          <t>Sangat puas</t>
        </is>
      </c>
      <c r="ADE17" t="inlineStr">
        <is>
          <t>Sangat puas</t>
        </is>
      </c>
      <c r="ADF17" t="inlineStr">
        <is>
          <t>Sangat puas</t>
        </is>
      </c>
      <c r="ADG17" t="inlineStr">
        <is>
          <t>Sangat puas</t>
        </is>
      </c>
      <c r="ADH17" t="inlineStr">
        <is>
          <t>Tidak</t>
        </is>
      </c>
      <c r="ADI17" t="n">
        <v/>
      </c>
      <c r="ADJ17" t="inlineStr">
        <is>
          <t>Sangat puas</t>
        </is>
      </c>
      <c r="ADK17" t="n">
        <v/>
      </c>
      <c r="ADL17" t="n">
        <v/>
      </c>
      <c r="ADM17" t="n">
        <v/>
      </c>
      <c r="ADN17" t="n">
        <v/>
      </c>
      <c r="ADO17" t="n">
        <v/>
      </c>
      <c r="ADP17" t="n">
        <v/>
      </c>
      <c r="ADQ17" t="n">
        <v/>
      </c>
      <c r="ADR17" t="n">
        <v/>
      </c>
      <c r="ADS17" t="n">
        <v/>
      </c>
      <c r="ADT17" t="n">
        <v/>
      </c>
      <c r="ADU17" t="inlineStr">
        <is>
          <t>Menghubungi CPO atau pendamping</t>
        </is>
      </c>
      <c r="ADV17" t="n">
        <v>0</v>
      </c>
      <c r="ADW17" t="n">
        <v>0</v>
      </c>
      <c r="ADX17" t="n">
        <v>0</v>
      </c>
      <c r="ADY17" t="n">
        <v>0</v>
      </c>
      <c r="ADZ17" t="n">
        <v>1</v>
      </c>
      <c r="AEA17" t="n">
        <v>0</v>
      </c>
      <c r="AEB17" t="n">
        <v>0</v>
      </c>
      <c r="AEC17" t="n">
        <v>0</v>
      </c>
      <c r="AED17" t="inlineStr">
        <is>
          <t>Tidak ada</t>
        </is>
      </c>
      <c r="AEE17" t="inlineStr">
        <is>
          <t>Laki-laki dewasa</t>
        </is>
      </c>
      <c r="AEF17" t="n">
        <v/>
      </c>
      <c r="AEG17" t="inlineStr">
        <is>
          <t>Menelepon atau WA langsung</t>
        </is>
      </c>
      <c r="AEH17" t="n">
        <v/>
      </c>
      <c r="AEI17" t="inlineStr">
        <is>
          <t>Harapannya biogas ini bisa aktif kembali karena hemat energi dan menjaga kelestarian lingkungan</t>
        </is>
      </c>
      <c r="AEJ17" t="inlineStr">
        <is>
          <t>Ya, selalu</t>
        </is>
      </c>
      <c r="AEK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17" t="n">
        <v>1</v>
      </c>
      <c r="AEM17" t="n">
        <v>1</v>
      </c>
      <c r="AEN17" t="n">
        <v>1</v>
      </c>
      <c r="AEO17" t="n">
        <v>1</v>
      </c>
      <c r="AEP17" t="n">
        <v>1</v>
      </c>
      <c r="AEQ17" t="n">
        <v>1</v>
      </c>
      <c r="AER17" t="n">
        <v>1</v>
      </c>
      <c r="AES17" t="n">
        <v>1</v>
      </c>
      <c r="AET17" t="n">
        <v>1</v>
      </c>
      <c r="AEU17" t="n">
        <v>0</v>
      </c>
      <c r="AEV17" t="n">
        <v>1</v>
      </c>
      <c r="AEW17" t="n">
        <v>0</v>
      </c>
      <c r="AEX17" t="n">
        <v/>
      </c>
      <c r="AEY17" t="inlineStr">
        <is>
          <t>Mengurangi pengeluaran energi</t>
        </is>
      </c>
      <c r="AEZ17" t="n">
        <v/>
      </c>
      <c r="AFA17" t="inlineStr">
        <is>
          <t>Koperasi</t>
        </is>
      </c>
      <c r="AFB17" t="n">
        <v/>
      </c>
      <c r="AFC17" t="inlineStr">
        <is>
          <t>NICOLAUS STU TANUR(Reaktor biogas)-21_10_22.jpg</t>
        </is>
      </c>
      <c r="AFD17" t="inlineStr">
        <is>
          <t>https://kf.kobotoolbox.org/api/v2/assets/avstPQqLr3Ab3ZdcVTXZ6f/data/673983712/attachments/att95jiUakqpdrafTkQhZitL/</t>
        </is>
      </c>
      <c r="AFE17" t="inlineStr">
        <is>
          <t>NICOLAUS STU TANUR(bukti wawancara)-21_10_30.jpg</t>
        </is>
      </c>
      <c r="AFF17" t="inlineStr">
        <is>
          <t>https://kf.kobotoolbox.org/api/v2/assets/avstPQqLr3Ab3ZdcVTXZ6f/data/673983712/attachments/attLWeaSzKKpNccZv66nCr6c/</t>
        </is>
      </c>
      <c r="AFG17" t="inlineStr">
        <is>
          <t>Siti Suryani/Marselina Ngongo</t>
        </is>
      </c>
      <c r="AFH17" t="n">
        <v/>
      </c>
      <c r="AFI17" t="n">
        <v/>
      </c>
    </row>
    <row r="18">
      <c r="A18" s="93" t="n">
        <v>46069</v>
      </c>
      <c r="B18" s="93" t="n">
        <v>46069</v>
      </c>
      <c r="C18" t="inlineStr">
        <is>
          <t>siti suryani/julian diki</t>
        </is>
      </c>
      <c r="D18" t="inlineStr">
        <is>
          <t>paulina santi/rulen rua dede bili</t>
        </is>
      </c>
      <c r="E18" t="n">
        <v>82145788866</v>
      </c>
      <c r="F18" t="inlineStr">
        <is>
          <t>-9.661369 120.236513</t>
        </is>
      </c>
      <c r="G18" t="n">
        <v>-9.661369000000001</v>
      </c>
      <c r="H18" t="n">
        <v>120.236513</v>
      </c>
      <c r="I18" t="n">
        <v>0</v>
      </c>
      <c r="J18" t="n">
        <v>0</v>
      </c>
      <c r="K18" t="inlineStr">
        <is>
          <t>-9.661369,  120.236513</t>
        </is>
      </c>
      <c r="L18" t="inlineStr">
        <is>
          <t>-9.66127 120.236344</t>
        </is>
      </c>
      <c r="M18" t="n">
        <v>-9.66127</v>
      </c>
      <c r="N18" t="n">
        <v>120.236344</v>
      </c>
      <c r="O18" t="n">
        <v>0</v>
      </c>
      <c r="P18" t="n">
        <v>0</v>
      </c>
      <c r="Q18" t="inlineStr">
        <is>
          <t>Lat -9.66127° Long 120.236344°</t>
        </is>
      </c>
      <c r="R18" t="inlineStr">
        <is>
          <t>NTT</t>
        </is>
      </c>
      <c r="S18" t="n">
        <v>0</v>
      </c>
      <c r="T18" t="n">
        <v>0</v>
      </c>
      <c r="U18" t="n">
        <v>0</v>
      </c>
      <c r="V18" t="n">
        <v>0</v>
      </c>
      <c r="W18" t="n">
        <v>0</v>
      </c>
      <c r="X18" t="n">
        <v>0</v>
      </c>
      <c r="Y18" t="n">
        <v>0</v>
      </c>
      <c r="Z18" t="n">
        <v>0</v>
      </c>
      <c r="AA18" t="n">
        <v>1</v>
      </c>
      <c r="AB18" t="n">
        <v>0</v>
      </c>
      <c r="AC18" t="inlineStr">
        <is>
          <t>SUMBA TIMUR</t>
        </is>
      </c>
      <c r="AD18" t="inlineStr">
        <is>
          <t>KANATANG</t>
        </is>
      </c>
      <c r="AE18" t="inlineStr">
        <is>
          <t>TEMU</t>
        </is>
      </c>
      <c r="AF18" t="inlineStr">
        <is>
          <t>KOPERASI JASA PEDULI KASIH</t>
        </is>
      </c>
      <c r="AG18" t="inlineStr">
        <is>
          <t>KKP0054</t>
        </is>
      </c>
      <c r="AH18" t="n">
        <v>11</v>
      </c>
      <c r="AI18" t="inlineStr">
        <is>
          <t>VPA1</t>
        </is>
      </c>
      <c r="AJ18" t="inlineStr">
        <is>
          <t>Tidak aktif</t>
        </is>
      </c>
      <c r="AK18" t="n">
        <v>48</v>
      </c>
      <c r="AL18" t="inlineStr">
        <is>
          <t>Perempuan</t>
        </is>
      </c>
      <c r="AM18" t="inlineStr">
        <is>
          <t>Sudah menikah</t>
        </is>
      </c>
      <c r="AN18" t="inlineStr">
        <is>
          <t>SMA/Sederajat</t>
        </is>
      </c>
      <c r="AO18" t="inlineStr">
        <is>
          <t>Petani</t>
        </is>
      </c>
      <c r="AP18" t="n">
        <v>1</v>
      </c>
      <c r="AQ18" t="n">
        <v>0</v>
      </c>
      <c r="AR18" t="n">
        <v>0</v>
      </c>
      <c r="AS18" t="n">
        <v>0</v>
      </c>
      <c r="AT18" t="n">
        <v>0</v>
      </c>
      <c r="AU18" t="n">
        <v>0</v>
      </c>
      <c r="AV18" t="n">
        <v>0</v>
      </c>
      <c r="AW18" t="n">
        <v>0</v>
      </c>
      <c r="AX18" t="n">
        <v/>
      </c>
      <c r="AY18" t="inlineStr">
        <is>
          <t>Wiraswasta</t>
        </is>
      </c>
      <c r="AZ18" t="n">
        <v>0</v>
      </c>
      <c r="BA18" t="n">
        <v>0</v>
      </c>
      <c r="BB18" t="n">
        <v>0</v>
      </c>
      <c r="BC18" t="n">
        <v>1</v>
      </c>
      <c r="BD18" t="n">
        <v>0</v>
      </c>
      <c r="BE18" t="n">
        <v>0</v>
      </c>
      <c r="BF18" t="n">
        <v>0</v>
      </c>
      <c r="BG18" t="n">
        <v>0</v>
      </c>
      <c r="BH18" t="n">
        <v/>
      </c>
      <c r="BI18" t="inlineStr">
        <is>
          <t>&lt;Rp1.500.000</t>
        </is>
      </c>
      <c r="BJ18" t="n">
        <v>2</v>
      </c>
      <c r="BK18" t="n">
        <v>2</v>
      </c>
      <c r="BL18" t="n">
        <v>1</v>
      </c>
      <c r="BM18" t="n">
        <v>0</v>
      </c>
      <c r="BN18" t="inlineStr">
        <is>
          <t>Milik sendiri</t>
        </is>
      </c>
      <c r="BO18" t="inlineStr">
        <is>
          <t>Permanen (dinding bata dan semen)</t>
        </is>
      </c>
      <c r="BP18" t="n">
        <v>1</v>
      </c>
      <c r="BQ18" t="n">
        <v>0</v>
      </c>
      <c r="BR18" t="n">
        <v>0</v>
      </c>
      <c r="BS18" t="n">
        <v>0</v>
      </c>
      <c r="BT18" t="n">
        <v>0</v>
      </c>
      <c r="BU18" t="n">
        <v/>
      </c>
      <c r="BV18" t="inlineStr">
        <is>
          <t>Keramik/ubin</t>
        </is>
      </c>
      <c r="BW18" t="n">
        <v>0</v>
      </c>
      <c r="BX18" t="n">
        <v>0</v>
      </c>
      <c r="BY18" t="n">
        <v>1</v>
      </c>
      <c r="BZ18" t="n">
        <v>0</v>
      </c>
      <c r="CA18" t="n">
        <v>0</v>
      </c>
      <c r="CB18" t="n">
        <v/>
      </c>
      <c r="CC18" t="inlineStr">
        <is>
          <t>Seng</t>
        </is>
      </c>
      <c r="CD18" t="n">
        <v>0</v>
      </c>
      <c r="CE18" t="n">
        <v>0</v>
      </c>
      <c r="CF18" t="n">
        <v>0</v>
      </c>
      <c r="CG18" t="n">
        <v>0</v>
      </c>
      <c r="CH18" t="n">
        <v>1</v>
      </c>
      <c r="CI18" t="n">
        <v>0</v>
      </c>
      <c r="CJ18" t="n">
        <v>0</v>
      </c>
      <c r="CK18" t="n">
        <v/>
      </c>
      <c r="CL18" t="inlineStr">
        <is>
          <t>Ya</t>
        </is>
      </c>
      <c r="CM18" t="n">
        <v>2015</v>
      </c>
      <c r="CN18" t="inlineStr">
        <is>
          <t>Fixed-Dome (Kubah Tetap)</t>
        </is>
      </c>
      <c r="CO18" t="inlineStr">
        <is>
          <t>6 m³ (4-5 ekor sapi, ±5 jam memasak/hari, ±50 kg</t>
        </is>
      </c>
      <c r="CP18" t="inlineStr">
        <is>
          <t>Anggota keluarga - perempuan dewasa</t>
        </is>
      </c>
      <c r="CQ18" t="n">
        <v>0</v>
      </c>
      <c r="CR18" t="n">
        <v>0</v>
      </c>
      <c r="CS18" t="n">
        <v>0</v>
      </c>
      <c r="CT18" t="n">
        <v>0</v>
      </c>
      <c r="CU18" t="n">
        <v>0</v>
      </c>
      <c r="CV18" t="n">
        <v>1</v>
      </c>
      <c r="CW18" t="n">
        <v>0</v>
      </c>
      <c r="CX18" t="n">
        <v>0</v>
      </c>
      <c r="CY18" t="inlineStr">
        <is>
          <t>Anggota keluarga - laki-laki Anggota keluarga - perempuan dewasa</t>
        </is>
      </c>
      <c r="CZ18" t="n">
        <v>1</v>
      </c>
      <c r="DA18" t="n">
        <v>1</v>
      </c>
      <c r="DB18" t="n">
        <v>0</v>
      </c>
      <c r="DC18" t="n">
        <v/>
      </c>
      <c r="DD18" t="inlineStr">
        <is>
          <t>Anggota keluarga - laki-laki CPO atau pendamping</t>
        </is>
      </c>
      <c r="DE18" t="n">
        <v>1</v>
      </c>
      <c r="DF18" t="n">
        <v>0</v>
      </c>
      <c r="DG18" t="n">
        <v>1</v>
      </c>
      <c r="DH18" t="n">
        <v>0</v>
      </c>
      <c r="DI18" t="n">
        <v/>
      </c>
      <c r="DJ18" t="inlineStr">
        <is>
          <t>CPO atau pendamping</t>
        </is>
      </c>
      <c r="DK18" t="n">
        <v>0</v>
      </c>
      <c r="DL18" t="n">
        <v>0</v>
      </c>
      <c r="DM18" t="n">
        <v>1</v>
      </c>
      <c r="DN18" t="n">
        <v>0</v>
      </c>
      <c r="DO18" t="n">
        <v/>
      </c>
      <c r="DP18" t="inlineStr">
        <is>
          <t>Tidak berfungsi sama sekali</t>
        </is>
      </c>
      <c r="DQ18" t="inlineStr">
        <is>
          <t>&gt;1 tahun yang lalu</t>
        </is>
      </c>
      <c r="DR18" t="inlineStr">
        <is>
          <t>Masalah teknis (misalnya kerusakan pada komponen)</t>
        </is>
      </c>
      <c r="DS18" t="n">
        <v/>
      </c>
      <c r="DT18" t="inlineStr">
        <is>
          <t>Pipa gas utama Reaktor biogas (penampung gas, digester, manhole, outlet, dan overflow) Saluran Pipa Gas</t>
        </is>
      </c>
      <c r="DU18" t="n">
        <v>0</v>
      </c>
      <c r="DV18" t="n">
        <v>0</v>
      </c>
      <c r="DW18" t="n">
        <v>0</v>
      </c>
      <c r="DX18" t="n">
        <v>0</v>
      </c>
      <c r="DY18" t="n">
        <v>1</v>
      </c>
      <c r="DZ18" t="n">
        <v>0</v>
      </c>
      <c r="EA18" t="n">
        <v>0</v>
      </c>
      <c r="EB18" t="n">
        <v>0</v>
      </c>
      <c r="EC18" t="n">
        <v>0</v>
      </c>
      <c r="ED18" t="n">
        <v>1</v>
      </c>
      <c r="EE18" t="n">
        <v>1</v>
      </c>
      <c r="EF18" t="n">
        <v>0</v>
      </c>
      <c r="EG18" t="n">
        <v>0</v>
      </c>
      <c r="EH18" t="n">
        <v>0</v>
      </c>
      <c r="EI18" t="inlineStr">
        <is>
          <t>Tidak ada masalah</t>
        </is>
      </c>
      <c r="EJ18" t="n">
        <v>0</v>
      </c>
      <c r="EK18" t="n">
        <v>0</v>
      </c>
      <c r="EL18" t="n">
        <v>0</v>
      </c>
      <c r="EM18" t="n">
        <v>1</v>
      </c>
      <c r="EN18" t="n">
        <v>0</v>
      </c>
      <c r="EO18" t="n">
        <v/>
      </c>
      <c r="EP18" t="inlineStr">
        <is>
          <t>Ya, sangat jelas dan mudah diikuti</t>
        </is>
      </c>
      <c r="EQ18" t="inlineStr">
        <is>
          <t>Bukan pelatihan</t>
        </is>
      </c>
      <c r="ER18" t="inlineStr">
        <is>
          <t>CPO atau pendamping</t>
        </is>
      </c>
      <c r="ES18" t="n">
        <v>1</v>
      </c>
      <c r="ET18" t="n">
        <v>0</v>
      </c>
      <c r="EU18" t="n">
        <v>0</v>
      </c>
      <c r="EV18" t="n">
        <v>0</v>
      </c>
      <c r="EW18" t="n">
        <v/>
      </c>
      <c r="EX18" t="inlineStr">
        <is>
          <t>Anggota keluarga - Laki-laki Anggota keluarga - Perempuan dewasa</t>
        </is>
      </c>
      <c r="EY18" t="n">
        <v>1</v>
      </c>
      <c r="EZ18" t="n">
        <v>1</v>
      </c>
      <c r="FA18" t="n">
        <v>0</v>
      </c>
      <c r="FB18" t="n">
        <v/>
      </c>
      <c r="FC18" t="inlineStr">
        <is>
          <t>Jarang sekali</t>
        </is>
      </c>
      <c r="FD18" t="inlineStr">
        <is>
          <t>&lt; Rp 200,000</t>
        </is>
      </c>
      <c r="FE18" t="inlineStr">
        <is>
          <t>Mengetahui</t>
        </is>
      </c>
      <c r="FF18" t="inlineStr">
        <is>
          <t>Selalu (setiap hari)</t>
        </is>
      </c>
      <c r="FG18" t="inlineStr">
        <is>
          <t>Mengetahui</t>
        </is>
      </c>
      <c r="FH18" t="inlineStr">
        <is>
          <t>Selalu (setiap hari)</t>
        </is>
      </c>
      <c r="FI18" t="inlineStr">
        <is>
          <t>Mengetahui</t>
        </is>
      </c>
      <c r="FJ18" t="inlineStr">
        <is>
          <t>Selalu (setiap hari)</t>
        </is>
      </c>
      <c r="FK18" t="inlineStr">
        <is>
          <t>Mengetahui</t>
        </is>
      </c>
      <c r="FL18" t="inlineStr">
        <is>
          <t>Sering (setiap minggu)</t>
        </is>
      </c>
      <c r="FM18" t="inlineStr">
        <is>
          <t>Mengetahui</t>
        </is>
      </c>
      <c r="FN18" t="inlineStr">
        <is>
          <t>Selalu (setiap hari)</t>
        </is>
      </c>
      <c r="FO18" t="inlineStr">
        <is>
          <t>Mengetahui</t>
        </is>
      </c>
      <c r="FP18" t="inlineStr">
        <is>
          <t>Selalu (setiap hari)</t>
        </is>
      </c>
      <c r="FQ18" t="inlineStr">
        <is>
          <t>Mengetahui</t>
        </is>
      </c>
      <c r="FR18" t="inlineStr">
        <is>
          <t>Ya</t>
        </is>
      </c>
      <c r="FS18" t="inlineStr">
        <is>
          <t>Mengetahui</t>
        </is>
      </c>
      <c r="FT18" t="inlineStr">
        <is>
          <t>Ya, selalu</t>
        </is>
      </c>
      <c r="FU18" t="inlineStr">
        <is>
          <t>Laki-laki dewasa Perempuan dewasa</t>
        </is>
      </c>
      <c r="FV18" t="n">
        <v>1</v>
      </c>
      <c r="FW18" t="n">
        <v>1</v>
      </c>
      <c r="FX18" t="n">
        <v>0</v>
      </c>
      <c r="FY18" t="n">
        <v>0</v>
      </c>
      <c r="FZ18" t="inlineStr">
        <is>
          <t>Memahami</t>
        </is>
      </c>
      <c r="GA18" t="inlineStr">
        <is>
          <t>CPO</t>
        </is>
      </c>
      <c r="GB18" t="n">
        <v>1</v>
      </c>
      <c r="GC18" t="n">
        <v>0</v>
      </c>
      <c r="GD18" t="n">
        <v>0</v>
      </c>
      <c r="GE18" t="n">
        <v>0</v>
      </c>
      <c r="GF18" t="n">
        <v/>
      </c>
      <c r="GG18" t="inlineStr">
        <is>
          <t>Sering</t>
        </is>
      </c>
      <c r="GH18" t="inlineStr">
        <is>
          <t>Ya</t>
        </is>
      </c>
      <c r="GI18" t="inlineStr">
        <is>
          <t>Tetangga Teman/keluarga</t>
        </is>
      </c>
      <c r="GJ18" t="n">
        <v>1</v>
      </c>
      <c r="GK18" t="n">
        <v>1</v>
      </c>
      <c r="GL18" t="n">
        <v>0</v>
      </c>
      <c r="GM18" t="n">
        <v>0</v>
      </c>
      <c r="GN18" t="n">
        <v/>
      </c>
      <c r="GO18" t="n">
        <v>8</v>
      </c>
      <c r="GP18" t="inlineStr">
        <is>
          <t>Sebagian</t>
        </is>
      </c>
      <c r="GQ18" t="inlineStr">
        <is>
          <t>Kayu bakar</t>
        </is>
      </c>
      <c r="GR18" t="n">
        <v>0</v>
      </c>
      <c r="GS18" t="n">
        <v>1</v>
      </c>
      <c r="GT18" t="n">
        <v>0</v>
      </c>
      <c r="GU18" t="n">
        <v>0</v>
      </c>
      <c r="GV18" t="n">
        <v>0</v>
      </c>
      <c r="GW18" t="n">
        <v>0</v>
      </c>
      <c r="GX18" t="n">
        <v>0</v>
      </c>
      <c r="GY18" t="n">
        <v/>
      </c>
      <c r="GZ18" t="inlineStr">
        <is>
          <t>Tidak</t>
        </is>
      </c>
      <c r="HA18" t="n">
        <v/>
      </c>
      <c r="HB18" t="n">
        <v/>
      </c>
      <c r="HC18" t="n">
        <v/>
      </c>
      <c r="HD18" t="n">
        <v/>
      </c>
      <c r="HE18" t="n">
        <v/>
      </c>
      <c r="HF18" t="n">
        <v/>
      </c>
      <c r="HG18" t="n">
        <v/>
      </c>
      <c r="HH18" t="n">
        <v/>
      </c>
      <c r="HI18" t="n">
        <v/>
      </c>
      <c r="HJ18" t="n">
        <v/>
      </c>
      <c r="HK18" t="n">
        <v/>
      </c>
      <c r="HL18" t="n">
        <v/>
      </c>
      <c r="HM18" t="n">
        <v/>
      </c>
      <c r="HN18" t="n">
        <v/>
      </c>
      <c r="HO18" t="n">
        <v/>
      </c>
      <c r="HP18" t="n">
        <v/>
      </c>
      <c r="HQ18" t="n">
        <v/>
      </c>
      <c r="HR18" t="n">
        <v/>
      </c>
      <c r="HS18" t="n">
        <v/>
      </c>
      <c r="HT18" t="n">
        <v/>
      </c>
      <c r="HU18" t="n">
        <v/>
      </c>
      <c r="HV18" t="n">
        <v/>
      </c>
      <c r="HW18" t="n">
        <v/>
      </c>
      <c r="HX18" t="n">
        <v/>
      </c>
      <c r="HY18" t="n">
        <v>10</v>
      </c>
      <c r="HZ18" t="n">
        <v>0</v>
      </c>
      <c r="IA18" t="n">
        <v/>
      </c>
      <c r="IB18" t="n">
        <v/>
      </c>
      <c r="IC18" t="n">
        <v/>
      </c>
      <c r="ID18" t="n">
        <v/>
      </c>
      <c r="IE18" t="n">
        <v/>
      </c>
      <c r="IF18" t="n">
        <v/>
      </c>
      <c r="IG18" t="n">
        <v/>
      </c>
      <c r="IH18" t="n">
        <v/>
      </c>
      <c r="II18" t="n">
        <v/>
      </c>
      <c r="IJ18" t="n">
        <v/>
      </c>
      <c r="IK18" t="inlineStr">
        <is>
          <t>65-80 kg</t>
        </is>
      </c>
      <c r="IL18" t="inlineStr">
        <is>
          <t>3-5 jam</t>
        </is>
      </c>
      <c r="IM18" t="inlineStr">
        <is>
          <t>Ya</t>
        </is>
      </c>
      <c r="IN18" t="inlineStr">
        <is>
          <t>Tidak</t>
        </is>
      </c>
      <c r="IO18" t="inlineStr">
        <is>
          <t>Jauh lebih bersih</t>
        </is>
      </c>
      <c r="IP18" t="inlineStr">
        <is>
          <t>Lebih jarang (lebih sering tidak terpapar asap)</t>
        </is>
      </c>
      <c r="IQ18" t="inlineStr">
        <is>
          <t>Tidak pernah</t>
        </is>
      </c>
      <c r="IR18" t="n">
        <v/>
      </c>
      <c r="IS18" t="n">
        <v/>
      </c>
      <c r="IT18" t="n">
        <v/>
      </c>
      <c r="IU18" t="n">
        <v/>
      </c>
      <c r="IV18" t="n">
        <v/>
      </c>
      <c r="IW18" t="n">
        <v/>
      </c>
      <c r="IX18" t="n">
        <v/>
      </c>
      <c r="IY18" t="n">
        <v/>
      </c>
      <c r="IZ18" t="inlineStr">
        <is>
          <t>Tidak pernah</t>
        </is>
      </c>
      <c r="JA18" t="n">
        <v/>
      </c>
      <c r="JB18" t="n">
        <v/>
      </c>
      <c r="JC18" t="n">
        <v/>
      </c>
      <c r="JD18" t="n">
        <v/>
      </c>
      <c r="JE18" t="n">
        <v/>
      </c>
      <c r="JF18" t="n">
        <v/>
      </c>
      <c r="JG18" t="n">
        <v/>
      </c>
      <c r="JH18" t="n">
        <v/>
      </c>
      <c r="JI18" t="inlineStr">
        <is>
          <t>Tidak pernah</t>
        </is>
      </c>
      <c r="JJ18" t="n">
        <v/>
      </c>
      <c r="JK18" t="n">
        <v/>
      </c>
      <c r="JL18" t="n">
        <v/>
      </c>
      <c r="JM18" t="n">
        <v/>
      </c>
      <c r="JN18" t="n">
        <v/>
      </c>
      <c r="JO18" t="n">
        <v/>
      </c>
      <c r="JP18" t="n">
        <v/>
      </c>
      <c r="JQ18" t="n">
        <v/>
      </c>
      <c r="JR18" t="inlineStr">
        <is>
          <t>Tidak pernah</t>
        </is>
      </c>
      <c r="JS18" t="n">
        <v/>
      </c>
      <c r="JT18" t="n">
        <v/>
      </c>
      <c r="JU18" t="n">
        <v/>
      </c>
      <c r="JV18" t="n">
        <v/>
      </c>
      <c r="JW18" t="n">
        <v/>
      </c>
      <c r="JX18" t="n">
        <v/>
      </c>
      <c r="JY18" t="n">
        <v/>
      </c>
      <c r="JZ18" t="n">
        <v/>
      </c>
      <c r="KA18" t="inlineStr">
        <is>
          <t>Tidak pernah</t>
        </is>
      </c>
      <c r="KB18" t="n">
        <v/>
      </c>
      <c r="KC18" t="n">
        <v/>
      </c>
      <c r="KD18" t="n">
        <v/>
      </c>
      <c r="KE18" t="n">
        <v/>
      </c>
      <c r="KF18" t="n">
        <v/>
      </c>
      <c r="KG18" t="n">
        <v/>
      </c>
      <c r="KH18" t="n">
        <v/>
      </c>
      <c r="KI18" t="n">
        <v/>
      </c>
      <c r="KJ18" t="inlineStr">
        <is>
          <t>Tidak pernah</t>
        </is>
      </c>
      <c r="KK18" t="n">
        <v/>
      </c>
      <c r="KL18" t="n">
        <v/>
      </c>
      <c r="KM18" t="n">
        <v/>
      </c>
      <c r="KN18" t="n">
        <v/>
      </c>
      <c r="KO18" t="n">
        <v/>
      </c>
      <c r="KP18" t="n">
        <v/>
      </c>
      <c r="KQ18" t="n">
        <v/>
      </c>
      <c r="KR18" t="n">
        <v/>
      </c>
      <c r="KS18" t="inlineStr">
        <is>
          <t>Jauh lebih baik</t>
        </is>
      </c>
      <c r="KT18" t="inlineStr">
        <is>
          <t>0-1 kali</t>
        </is>
      </c>
      <c r="KU18" t="inlineStr">
        <is>
          <t>0-1 kali</t>
        </is>
      </c>
      <c r="KV18" t="inlineStr">
        <is>
          <t>Tidak ada</t>
        </is>
      </c>
      <c r="KW18" t="n">
        <v>0</v>
      </c>
      <c r="KX18" t="n">
        <v>0</v>
      </c>
      <c r="KY18" t="n">
        <v>0</v>
      </c>
      <c r="KZ18" t="n">
        <v>1</v>
      </c>
      <c r="LA18" t="inlineStr">
        <is>
          <t>Jauh lebih baik</t>
        </is>
      </c>
      <c r="LB18" t="inlineStr">
        <is>
          <t>Jauh lebih baik</t>
        </is>
      </c>
      <c r="LC18" t="n">
        <v>2</v>
      </c>
      <c r="LD18" t="n">
        <v>0</v>
      </c>
      <c r="LE18" t="n">
        <v>6</v>
      </c>
      <c r="LF18" t="n">
        <v>0</v>
      </c>
      <c r="LG18" t="inlineStr">
        <is>
          <t>Tidak</t>
        </is>
      </c>
      <c r="LH18" t="n">
        <v/>
      </c>
      <c r="LI18" t="n">
        <v>0</v>
      </c>
      <c r="LJ18" t="inlineStr">
        <is>
          <t>Kebutuhan rumah tangga</t>
        </is>
      </c>
      <c r="LK18" t="n">
        <v>0</v>
      </c>
      <c r="LL18" t="n">
        <v>0</v>
      </c>
      <c r="LM18" t="n">
        <v>0</v>
      </c>
      <c r="LN18" t="n">
        <v>0</v>
      </c>
      <c r="LO18" t="n">
        <v>1</v>
      </c>
      <c r="LP18" t="n">
        <v>0</v>
      </c>
      <c r="LQ18" t="n">
        <v>0</v>
      </c>
      <c r="LR18" t="n">
        <v/>
      </c>
      <c r="LS18" t="n">
        <v>30</v>
      </c>
      <c r="LT18" t="n">
        <v>30</v>
      </c>
      <c r="LU18" t="n">
        <v>0</v>
      </c>
      <c r="LV18" t="n">
        <v>30</v>
      </c>
      <c r="LW18" t="n">
        <v>30</v>
      </c>
      <c r="LX18" t="n">
        <v>0</v>
      </c>
      <c r="LY18" t="n">
        <v>30</v>
      </c>
      <c r="LZ18" t="n">
        <v>30</v>
      </c>
      <c r="MA18" t="n">
        <v>0</v>
      </c>
      <c r="MB18" t="inlineStr">
        <is>
          <t>Ya</t>
        </is>
      </c>
      <c r="MC18" t="n">
        <v>120</v>
      </c>
      <c r="MD18" t="n">
        <v>60</v>
      </c>
      <c r="ME18" t="n">
        <v>0</v>
      </c>
      <c r="MF18" t="n">
        <v>0</v>
      </c>
      <c r="MG18" t="n">
        <v>0</v>
      </c>
      <c r="MH18" t="n">
        <v>0</v>
      </c>
      <c r="MI18" t="inlineStr">
        <is>
          <t>Pendidikan anak (mengantar sekolah, menemani anak belajar, menyiapkan bekal dsb) Aktivitas sosial diluar rumah (misalnya, berkumpul dengan tetangga, mengikuti kegiatan PKK, dsb) Istirahat Bekerja</t>
        </is>
      </c>
      <c r="MJ18" t="n">
        <v>1</v>
      </c>
      <c r="MK18" t="n">
        <v>1</v>
      </c>
      <c r="ML18" t="n">
        <v>1</v>
      </c>
      <c r="MM18" t="n">
        <v>0</v>
      </c>
      <c r="MN18" t="n">
        <v>1</v>
      </c>
      <c r="MO18" t="n">
        <v>0</v>
      </c>
      <c r="MP18" t="n">
        <v/>
      </c>
      <c r="MQ18" t="inlineStr">
        <is>
          <t>Bertani</t>
        </is>
      </c>
      <c r="MR18" t="n">
        <v/>
      </c>
      <c r="MS18" t="inlineStr">
        <is>
          <t>kumpul keluarga</t>
        </is>
      </c>
      <c r="MT18" t="n">
        <v/>
      </c>
      <c r="MU18" t="inlineStr">
        <is>
          <t>Tidak</t>
        </is>
      </c>
      <c r="MV18" t="n">
        <v/>
      </c>
      <c r="MW18" t="n">
        <v/>
      </c>
      <c r="MX18" t="n">
        <v/>
      </c>
      <c r="MY18" t="n">
        <v/>
      </c>
      <c r="MZ18" t="n">
        <v/>
      </c>
      <c r="NA18" t="n">
        <v/>
      </c>
      <c r="NB18" t="n">
        <v/>
      </c>
      <c r="NC18" t="n">
        <v/>
      </c>
      <c r="ND18" t="n">
        <v/>
      </c>
      <c r="NE18" t="n">
        <v/>
      </c>
      <c r="NF18" t="n">
        <v/>
      </c>
      <c r="NG18" t="n">
        <v/>
      </c>
      <c r="NH18" t="n">
        <v/>
      </c>
      <c r="NI18" t="n">
        <v/>
      </c>
      <c r="NJ18" t="n">
        <v/>
      </c>
      <c r="NK18" t="n">
        <v/>
      </c>
      <c r="NL18" t="inlineStr">
        <is>
          <t>Ya</t>
        </is>
      </c>
      <c r="NM18" t="inlineStr">
        <is>
          <t>100% dana hibah</t>
        </is>
      </c>
      <c r="NN18" t="inlineStr">
        <is>
          <t>0 (100% sumber pembiayaan dari hibah)</t>
        </is>
      </c>
      <c r="NO18" t="inlineStr">
        <is>
          <t>Yayasan Rumah Energi atau BIRU</t>
        </is>
      </c>
      <c r="NP18" t="n">
        <v/>
      </c>
      <c r="NQ18" t="n">
        <v/>
      </c>
      <c r="NR18" t="n">
        <v/>
      </c>
      <c r="NS18" t="n">
        <v/>
      </c>
      <c r="NT18" t="n">
        <v/>
      </c>
      <c r="NU18" t="n">
        <v/>
      </c>
      <c r="NV18" t="n">
        <v/>
      </c>
      <c r="NW18" t="n">
        <v/>
      </c>
      <c r="NX18" t="inlineStr">
        <is>
          <t>Sama saja</t>
        </is>
      </c>
      <c r="NY18" t="n">
        <v>60</v>
      </c>
      <c r="NZ18" t="n">
        <v>60</v>
      </c>
      <c r="OA18" t="n">
        <v>0</v>
      </c>
      <c r="OB18" t="n">
        <v>30</v>
      </c>
      <c r="OC18" t="n">
        <v>30</v>
      </c>
      <c r="OD18" t="n">
        <v>0</v>
      </c>
      <c r="OE18" t="inlineStr">
        <is>
          <t>Tidak ada perubahan</t>
        </is>
      </c>
      <c r="OF18" t="inlineStr">
        <is>
          <t>Jauh lebih baik (beda waktu memasak lebih cepat setengah jam atau lebih, ATAU tidak lagi ada rasa/bau makanan yang berubah, ATAU alasan lainnya)</t>
        </is>
      </c>
      <c r="OG18" t="inlineStr">
        <is>
          <t>Ya</t>
        </is>
      </c>
      <c r="OH18" t="n">
        <v>0</v>
      </c>
      <c r="OI18" t="n">
        <v>0</v>
      </c>
      <c r="OJ18" t="n">
        <v>0</v>
      </c>
      <c r="OK18" t="n">
        <v>1</v>
      </c>
      <c r="OL18" t="n">
        <v>0</v>
      </c>
      <c r="OM18" t="n">
        <v>0</v>
      </c>
      <c r="ON18" t="n">
        <v>8</v>
      </c>
      <c r="OO18" t="n">
        <v>0</v>
      </c>
      <c r="OP18" t="inlineStr">
        <is>
          <t>Sapi untuk penggunaan lain Babi ternak Kambing Ayam Unggas lainnya</t>
        </is>
      </c>
      <c r="OQ18" t="n">
        <v>0</v>
      </c>
      <c r="OR18" t="n">
        <v>0</v>
      </c>
      <c r="OS18" t="n">
        <v>1</v>
      </c>
      <c r="OT18" t="n">
        <v>1</v>
      </c>
      <c r="OU18" t="n">
        <v>0</v>
      </c>
      <c r="OV18" t="n">
        <v>1</v>
      </c>
      <c r="OW18" t="n">
        <v>1</v>
      </c>
      <c r="OX18" t="n">
        <v>1</v>
      </c>
      <c r="OY18" t="n">
        <v>0</v>
      </c>
      <c r="OZ18" t="inlineStr">
        <is>
          <t>Babi ternak</t>
        </is>
      </c>
      <c r="PA18" t="n">
        <v>0</v>
      </c>
      <c r="PB18" t="n">
        <v>0</v>
      </c>
      <c r="PC18" t="n">
        <v>0</v>
      </c>
      <c r="PD18" t="n">
        <v>1</v>
      </c>
      <c r="PE18" t="n">
        <v>0</v>
      </c>
      <c r="PF18" t="n">
        <v>0</v>
      </c>
      <c r="PG18" t="n">
        <v>0</v>
      </c>
      <c r="PH18" t="n">
        <v>0</v>
      </c>
      <c r="PI18" t="n">
        <v>0</v>
      </c>
      <c r="PJ18" t="inlineStr">
        <is>
          <t>Sapi untuk penggunaan lain Babi ternak</t>
        </is>
      </c>
      <c r="PK18" t="n">
        <v>0</v>
      </c>
      <c r="PL18" t="n">
        <v>0</v>
      </c>
      <c r="PM18" t="n">
        <v>1</v>
      </c>
      <c r="PN18" t="n">
        <v>1</v>
      </c>
      <c r="PO18" t="n">
        <v>0</v>
      </c>
      <c r="PP18" t="n">
        <v>0</v>
      </c>
      <c r="PQ18" t="n">
        <v>0</v>
      </c>
      <c r="PR18" t="n">
        <v>0</v>
      </c>
      <c r="PS18" t="n">
        <v>0</v>
      </c>
      <c r="PT18" t="n">
        <v/>
      </c>
      <c r="PU18" t="n">
        <v/>
      </c>
      <c r="PV18" t="n">
        <v/>
      </c>
      <c r="PW18" t="n">
        <v/>
      </c>
      <c r="PX18" t="n">
        <v/>
      </c>
      <c r="PY18" t="n">
        <v/>
      </c>
      <c r="PZ18" t="n">
        <v/>
      </c>
      <c r="QA18" t="n">
        <v/>
      </c>
      <c r="QB18" t="n">
        <v/>
      </c>
      <c r="QC18" t="n">
        <v/>
      </c>
      <c r="QD18" t="n">
        <v/>
      </c>
      <c r="QE18" t="n">
        <v/>
      </c>
      <c r="QF18" t="n">
        <v/>
      </c>
      <c r="QG18" t="n">
        <v/>
      </c>
      <c r="QH18" t="n">
        <v/>
      </c>
      <c r="QI18" t="n">
        <v/>
      </c>
      <c r="QJ18" t="n">
        <v/>
      </c>
      <c r="QK18" t="n">
        <v/>
      </c>
      <c r="QL18" t="n">
        <v/>
      </c>
      <c r="QM18" t="n">
        <v/>
      </c>
      <c r="QN18" t="n">
        <v/>
      </c>
      <c r="QO18" t="n">
        <v/>
      </c>
      <c r="QP18" t="inlineStr">
        <is>
          <t>1-Disebarkan ke lahan terbuka</t>
        </is>
      </c>
      <c r="QQ18" t="n">
        <v>1</v>
      </c>
      <c r="QR18" t="n">
        <v>0</v>
      </c>
      <c r="QS18" t="n">
        <v>0</v>
      </c>
      <c r="QT18" t="n">
        <v>0</v>
      </c>
      <c r="QU18" t="n">
        <v/>
      </c>
      <c r="QV18" t="inlineStr">
        <is>
          <t>1-Disebarkan ke lahan terbuka</t>
        </is>
      </c>
      <c r="QW18" t="n">
        <v>0</v>
      </c>
      <c r="QX18" t="n">
        <v>0</v>
      </c>
      <c r="QY18" t="n">
        <v>0</v>
      </c>
      <c r="QZ18" t="n">
        <v>0</v>
      </c>
      <c r="RA18" t="n">
        <v>0</v>
      </c>
      <c r="RB18" t="n">
        <v>1</v>
      </c>
      <c r="RC18" t="n">
        <v>0</v>
      </c>
      <c r="RD18" t="n">
        <v>0</v>
      </c>
      <c r="RE18" t="n">
        <v>0</v>
      </c>
      <c r="RF18" t="n">
        <v/>
      </c>
      <c r="RG18" t="n">
        <v/>
      </c>
      <c r="RH18" t="n">
        <v/>
      </c>
      <c r="RI18" t="n">
        <v/>
      </c>
      <c r="RJ18" t="n">
        <v/>
      </c>
      <c r="RK18" t="n">
        <v/>
      </c>
      <c r="RL18" t="n">
        <v/>
      </c>
      <c r="RM18" t="n">
        <v/>
      </c>
      <c r="RN18" t="n">
        <v/>
      </c>
      <c r="RO18" t="n">
        <v/>
      </c>
      <c r="RP18" t="n">
        <v/>
      </c>
      <c r="RQ18" t="n">
        <v/>
      </c>
      <c r="RR18" t="inlineStr">
        <is>
          <t>1-Disebarkan ke lahan terbuka</t>
        </is>
      </c>
      <c r="RS18" t="n">
        <v>0</v>
      </c>
      <c r="RT18" t="n">
        <v>0</v>
      </c>
      <c r="RU18" t="n">
        <v>0</v>
      </c>
      <c r="RV18" t="n">
        <v>0</v>
      </c>
      <c r="RW18" t="n">
        <v>0</v>
      </c>
      <c r="RX18" t="n">
        <v>1</v>
      </c>
      <c r="RY18" t="n">
        <v>0</v>
      </c>
      <c r="RZ18" t="n">
        <v>0</v>
      </c>
      <c r="SA18" t="n">
        <v>0</v>
      </c>
      <c r="SB18" t="n">
        <v/>
      </c>
      <c r="SC18" t="inlineStr">
        <is>
          <t>1-Disebarkan ke lahan terbuka</t>
        </is>
      </c>
      <c r="SD18" t="n">
        <v>0</v>
      </c>
      <c r="SE18" t="n">
        <v>0</v>
      </c>
      <c r="SF18" t="n">
        <v>0</v>
      </c>
      <c r="SG18" t="n">
        <v>0</v>
      </c>
      <c r="SH18" t="n">
        <v>0</v>
      </c>
      <c r="SI18" t="n">
        <v>1</v>
      </c>
      <c r="SJ18" t="n">
        <v>0</v>
      </c>
      <c r="SK18" t="n">
        <v>0</v>
      </c>
      <c r="SL18" t="n">
        <v>0</v>
      </c>
      <c r="SM18" t="n">
        <v/>
      </c>
      <c r="SN18" t="inlineStr">
        <is>
          <t>1-Disebarkan ke lahan terbuka</t>
        </is>
      </c>
      <c r="SO18" t="n">
        <v>0</v>
      </c>
      <c r="SP18" t="n">
        <v>0</v>
      </c>
      <c r="SQ18" t="n">
        <v>0</v>
      </c>
      <c r="SR18" t="n">
        <v>0</v>
      </c>
      <c r="SS18" t="n">
        <v>0</v>
      </c>
      <c r="ST18" t="n">
        <v>1</v>
      </c>
      <c r="SU18" t="n">
        <v>0</v>
      </c>
      <c r="SV18" t="n">
        <v>0</v>
      </c>
      <c r="SW18" t="n">
        <v>0</v>
      </c>
      <c r="SX18" t="n">
        <v/>
      </c>
      <c r="SY18" t="n">
        <v/>
      </c>
      <c r="SZ18" t="n">
        <v/>
      </c>
      <c r="TA18" t="n">
        <v>1</v>
      </c>
      <c r="TB18" t="n">
        <v>16</v>
      </c>
      <c r="TC18" t="n">
        <v/>
      </c>
      <c r="TD18" t="n">
        <v>0</v>
      </c>
      <c r="TE18" t="n">
        <v>0</v>
      </c>
      <c r="TF18" t="n">
        <v>0</v>
      </c>
      <c r="TG18" t="n">
        <v/>
      </c>
      <c r="TH18" t="n">
        <v/>
      </c>
      <c r="TI18" t="n">
        <v/>
      </c>
      <c r="TJ18" t="n">
        <v/>
      </c>
      <c r="TK18" t="n">
        <v/>
      </c>
      <c r="TL18" t="n">
        <v/>
      </c>
      <c r="TM18" t="n">
        <v/>
      </c>
      <c r="TN18" t="n">
        <v/>
      </c>
      <c r="TO18" t="n">
        <v/>
      </c>
      <c r="TP18" t="n">
        <v/>
      </c>
      <c r="TQ18" t="n">
        <v/>
      </c>
      <c r="TR18" t="n">
        <v/>
      </c>
      <c r="TS18" t="n">
        <v/>
      </c>
      <c r="TT18" t="n">
        <v/>
      </c>
      <c r="TU18" t="n">
        <v/>
      </c>
      <c r="TV18" t="n">
        <v/>
      </c>
      <c r="TW18" t="n">
        <v/>
      </c>
      <c r="TX18" t="n">
        <v/>
      </c>
      <c r="TY18" t="n">
        <v/>
      </c>
      <c r="TZ18" t="n">
        <v/>
      </c>
      <c r="UA18" t="n">
        <v/>
      </c>
      <c r="UB18" t="n">
        <v/>
      </c>
      <c r="UC18" t="n">
        <v/>
      </c>
      <c r="UD18" t="n">
        <v/>
      </c>
      <c r="UE18" t="n">
        <v/>
      </c>
      <c r="UF18" t="n">
        <v/>
      </c>
      <c r="UG18" t="n">
        <v/>
      </c>
      <c r="UH18" t="n">
        <v/>
      </c>
      <c r="UI18" t="n">
        <v/>
      </c>
      <c r="UJ18" t="n">
        <v/>
      </c>
      <c r="UK18" t="n">
        <v/>
      </c>
      <c r="UL18" t="n">
        <v/>
      </c>
      <c r="UM18" t="n">
        <v/>
      </c>
      <c r="UN18" t="n">
        <v/>
      </c>
      <c r="UO18" t="n">
        <v/>
      </c>
      <c r="UP18" t="n">
        <v/>
      </c>
      <c r="UQ18" t="n">
        <v/>
      </c>
      <c r="UR18" t="n">
        <v/>
      </c>
      <c r="US18" t="n">
        <v/>
      </c>
      <c r="UT18" t="n">
        <v/>
      </c>
      <c r="UU18" t="n">
        <v/>
      </c>
      <c r="UV18" t="n">
        <v/>
      </c>
      <c r="UW18" t="n">
        <v/>
      </c>
      <c r="UX18" t="inlineStr">
        <is>
          <t>Pemberian pakan di kandang</t>
        </is>
      </c>
      <c r="UY18" t="n">
        <v/>
      </c>
      <c r="UZ18" t="n">
        <v/>
      </c>
      <c r="VA18" t="inlineStr">
        <is>
          <t>Penggembalaan semi-terbuka</t>
        </is>
      </c>
      <c r="VB18" t="n">
        <v/>
      </c>
      <c r="VC18" t="n">
        <v/>
      </c>
      <c r="VD18" t="n">
        <v/>
      </c>
      <c r="VE18" t="n">
        <v/>
      </c>
      <c r="VF18" t="inlineStr">
        <is>
          <t>Sangat jarang (&gt;1 bulan sekali)</t>
        </is>
      </c>
      <c r="VG18" t="n">
        <v/>
      </c>
      <c r="VH18" t="n">
        <v/>
      </c>
      <c r="VI18" t="inlineStr">
        <is>
          <t>Jarang (2-3 minggu sekali)</t>
        </is>
      </c>
      <c r="VJ18" t="n">
        <v/>
      </c>
      <c r="VK18" t="n">
        <v/>
      </c>
      <c r="VL18" t="n">
        <v/>
      </c>
      <c r="VM18" t="n">
        <v/>
      </c>
      <c r="VN18" t="inlineStr">
        <is>
          <t>Sangat sering (&gt;1 kali sehari)</t>
        </is>
      </c>
      <c r="VO18" t="n">
        <v/>
      </c>
      <c r="VP18" t="n">
        <v/>
      </c>
      <c r="VQ18" t="inlineStr">
        <is>
          <t>Sangat jarang (&gt;1 bulan sekali)</t>
        </is>
      </c>
      <c r="VR18" t="n">
        <v/>
      </c>
      <c r="VS18" t="n">
        <v/>
      </c>
      <c r="VT18" t="n">
        <v/>
      </c>
      <c r="VU18" t="n">
        <v/>
      </c>
      <c r="VV18" t="n">
        <v/>
      </c>
      <c r="VW18" t="n">
        <v/>
      </c>
      <c r="VX18" t="n">
        <v/>
      </c>
      <c r="VY18" t="n">
        <v/>
      </c>
      <c r="VZ18" t="n">
        <v/>
      </c>
      <c r="WA18" t="n">
        <v/>
      </c>
      <c r="WB18" t="n">
        <v/>
      </c>
      <c r="WC18" t="n">
        <v/>
      </c>
      <c r="WD18" t="n">
        <v/>
      </c>
      <c r="WE18" t="n">
        <v/>
      </c>
      <c r="WF18" t="n">
        <v/>
      </c>
      <c r="WG18" t="n">
        <v/>
      </c>
      <c r="WH18" t="n">
        <v/>
      </c>
      <c r="WI18" t="n">
        <v/>
      </c>
      <c r="WJ18" t="n">
        <v/>
      </c>
      <c r="WK18" t="n">
        <v/>
      </c>
      <c r="WL18" t="n">
        <v/>
      </c>
      <c r="WM18" t="n">
        <v/>
      </c>
      <c r="WN18" t="n">
        <v/>
      </c>
      <c r="WO18" t="n">
        <v/>
      </c>
      <c r="WP18" t="n">
        <v/>
      </c>
      <c r="WQ18" t="n">
        <v/>
      </c>
      <c r="WR18" t="n">
        <v/>
      </c>
      <c r="WS18" t="n">
        <v/>
      </c>
      <c r="WT18" t="n">
        <v/>
      </c>
      <c r="WU18" t="n">
        <v/>
      </c>
      <c r="WV18" t="n">
        <v/>
      </c>
      <c r="WW18" t="n">
        <v/>
      </c>
      <c r="WX18" t="n">
        <v/>
      </c>
      <c r="WY18" t="n">
        <v/>
      </c>
      <c r="WZ18" t="n">
        <v/>
      </c>
      <c r="XA18" t="n">
        <v/>
      </c>
      <c r="XB18" t="inlineStr">
        <is>
          <t>6-Digester biogas</t>
        </is>
      </c>
      <c r="XC18" t="n">
        <v>0</v>
      </c>
      <c r="XD18" t="n">
        <v>0</v>
      </c>
      <c r="XE18" t="n">
        <v>0</v>
      </c>
      <c r="XF18" t="n">
        <v>0</v>
      </c>
      <c r="XG18" t="n">
        <v>0</v>
      </c>
      <c r="XH18" t="n">
        <v>0</v>
      </c>
      <c r="XI18" t="n">
        <v>0</v>
      </c>
      <c r="XJ18" t="n">
        <v>0</v>
      </c>
      <c r="XK18" t="n">
        <v>1</v>
      </c>
      <c r="XL18" t="n">
        <v>0</v>
      </c>
      <c r="XM18" t="n">
        <v>0</v>
      </c>
      <c r="XN18" t="n">
        <v/>
      </c>
      <c r="XO18" t="n">
        <v/>
      </c>
      <c r="XP18" t="n">
        <v/>
      </c>
      <c r="XQ18" t="n">
        <v/>
      </c>
      <c r="XR18" t="n">
        <v/>
      </c>
      <c r="XS18" t="n">
        <v/>
      </c>
      <c r="XT18" t="n">
        <v/>
      </c>
      <c r="XU18" t="n">
        <v/>
      </c>
      <c r="XV18" t="n">
        <v/>
      </c>
      <c r="XW18" t="n">
        <v/>
      </c>
      <c r="XX18" t="n">
        <v/>
      </c>
      <c r="XY18" t="n">
        <v/>
      </c>
      <c r="XZ18" t="n">
        <v/>
      </c>
      <c r="YA18" t="n">
        <v/>
      </c>
      <c r="YB18" t="n">
        <v/>
      </c>
      <c r="YC18" t="n">
        <v/>
      </c>
      <c r="YD18" t="n">
        <v/>
      </c>
      <c r="YE18" t="n">
        <v/>
      </c>
      <c r="YF18" t="n">
        <v/>
      </c>
      <c r="YG18" t="n">
        <v/>
      </c>
      <c r="YH18" t="n">
        <v/>
      </c>
      <c r="YI18" t="n">
        <v/>
      </c>
      <c r="YJ18" t="n">
        <v/>
      </c>
      <c r="YK18" t="n">
        <v/>
      </c>
      <c r="YL18" t="n">
        <v/>
      </c>
      <c r="YM18" t="n">
        <v/>
      </c>
      <c r="YN18" t="inlineStr">
        <is>
          <t>8-Dibiarkan tersebar di ladang penggembalaan</t>
        </is>
      </c>
      <c r="YO18" t="n">
        <v>0</v>
      </c>
      <c r="YP18" t="n">
        <v>0</v>
      </c>
      <c r="YQ18" t="n">
        <v>0</v>
      </c>
      <c r="YR18" t="n">
        <v>0</v>
      </c>
      <c r="YS18" t="n">
        <v>0</v>
      </c>
      <c r="YT18" t="n">
        <v>0</v>
      </c>
      <c r="YU18" t="n">
        <v>0</v>
      </c>
      <c r="YV18" t="n">
        <v>0</v>
      </c>
      <c r="YW18" t="n">
        <v>0</v>
      </c>
      <c r="YX18" t="n">
        <v>0</v>
      </c>
      <c r="YY18" t="n">
        <v>0</v>
      </c>
      <c r="YZ18" t="n">
        <v>1</v>
      </c>
      <c r="ZA18" t="n">
        <v/>
      </c>
      <c r="ZB18" t="n">
        <v/>
      </c>
      <c r="ZC18" t="n">
        <v/>
      </c>
      <c r="ZD18" t="n">
        <v/>
      </c>
      <c r="ZE18" t="n">
        <v/>
      </c>
      <c r="ZF18" t="n">
        <v/>
      </c>
      <c r="ZG18" t="n">
        <v/>
      </c>
      <c r="ZH18" t="n">
        <v/>
      </c>
      <c r="ZI18" t="n">
        <v/>
      </c>
      <c r="ZJ18" t="n">
        <v/>
      </c>
      <c r="ZK18" t="n">
        <v/>
      </c>
      <c r="ZL18" t="n">
        <v/>
      </c>
      <c r="ZM18" t="n">
        <v/>
      </c>
      <c r="ZN18" t="n">
        <v/>
      </c>
      <c r="ZO18" t="n">
        <v/>
      </c>
      <c r="ZP18" t="n">
        <v/>
      </c>
      <c r="ZQ18" t="n">
        <v>100</v>
      </c>
      <c r="ZR18" t="n">
        <v/>
      </c>
      <c r="ZS18" t="n">
        <v/>
      </c>
      <c r="ZT18" t="n">
        <v/>
      </c>
      <c r="ZU18" t="n">
        <v/>
      </c>
      <c r="ZV18" t="n">
        <v/>
      </c>
      <c r="ZW18" t="n">
        <v/>
      </c>
      <c r="ZX18" t="n">
        <v/>
      </c>
      <c r="ZY18" t="n">
        <v/>
      </c>
      <c r="ZZ18" t="n">
        <v/>
      </c>
      <c r="AAA18" t="n">
        <v/>
      </c>
      <c r="AAB18" t="n">
        <v>2</v>
      </c>
      <c r="AAC18" t="n">
        <v/>
      </c>
      <c r="AAD18" t="n">
        <v/>
      </c>
      <c r="AAE18" t="n">
        <v/>
      </c>
      <c r="AAF18" t="n">
        <v/>
      </c>
      <c r="AAG18" t="inlineStr">
        <is>
          <t>Pakan kering (misal: konsentrat, silase, pelet)</t>
        </is>
      </c>
      <c r="AAH18" t="n">
        <v/>
      </c>
      <c r="AAI18" t="n">
        <v/>
      </c>
      <c r="AAJ18" t="inlineStr">
        <is>
          <t>Pakan kering (misal: konsentrat, silase, pelet)</t>
        </is>
      </c>
      <c r="AAK18" t="n">
        <v/>
      </c>
      <c r="AAL18" t="inlineStr">
        <is>
          <t>Ya</t>
        </is>
      </c>
      <c r="AAM18" t="inlineStr">
        <is>
          <t>Cair</t>
        </is>
      </c>
      <c r="AAN18" t="n">
        <v>0</v>
      </c>
      <c r="AAO18" t="n">
        <v>1</v>
      </c>
      <c r="AAP18" t="n">
        <v>2</v>
      </c>
      <c r="AAQ18" t="n">
        <v/>
      </c>
      <c r="AAR18" t="inlineStr">
        <is>
          <t>Ya</t>
        </is>
      </c>
      <c r="AAS18" t="inlineStr">
        <is>
          <t>Mengetahui</t>
        </is>
      </c>
      <c r="AAT18" t="inlineStr">
        <is>
          <t>Digunakan untuk pupuk di lahan pertanian sendiri Diberikan gratis ke orang lain</t>
        </is>
      </c>
      <c r="AAU18" t="n">
        <v>1</v>
      </c>
      <c r="AAV18" t="n">
        <v>0</v>
      </c>
      <c r="AAW18" t="n">
        <v>0</v>
      </c>
      <c r="AAX18" t="n">
        <v>0</v>
      </c>
      <c r="AAY18" t="n">
        <v>1</v>
      </c>
      <c r="AAZ18" t="n">
        <v>0</v>
      </c>
      <c r="ABA18" t="n">
        <v>0</v>
      </c>
      <c r="ABB18" t="inlineStr">
        <is>
          <t>Pupuk cair untuk tanaman</t>
        </is>
      </c>
      <c r="ABC18" t="n">
        <v>1</v>
      </c>
      <c r="ABD18" t="n">
        <v>0</v>
      </c>
      <c r="ABE18" t="n">
        <v>0</v>
      </c>
      <c r="ABF18" t="n">
        <v>0</v>
      </c>
      <c r="ABG18" t="n">
        <v>0</v>
      </c>
      <c r="ABH18" t="n">
        <v/>
      </c>
      <c r="ABI18" t="n">
        <v/>
      </c>
      <c r="ABJ18" t="n">
        <v/>
      </c>
      <c r="ABK18" t="n">
        <v/>
      </c>
      <c r="ABL18" t="n">
        <v/>
      </c>
      <c r="ABM18" t="n">
        <v/>
      </c>
      <c r="ABN18" t="n">
        <v/>
      </c>
      <c r="ABO18" t="n">
        <v/>
      </c>
      <c r="ABP18" t="n">
        <v/>
      </c>
      <c r="ABQ18" t="inlineStr">
        <is>
          <t>Sayur, Lombok</t>
        </is>
      </c>
      <c r="ABR18" t="inlineStr">
        <is>
          <t>Sangat sering (setiap hari)</t>
        </is>
      </c>
      <c r="ABS18" t="n">
        <v>150</v>
      </c>
      <c r="ABT18" t="n">
        <v/>
      </c>
      <c r="ABU18" t="n">
        <v>20</v>
      </c>
      <c r="ABV18" t="n">
        <v>0</v>
      </c>
      <c r="ABW18" t="inlineStr">
        <is>
          <t>Lainnya</t>
        </is>
      </c>
      <c r="ABX18" t="inlineStr">
        <is>
          <t>sampah daun</t>
        </is>
      </c>
      <c r="ABY18" t="n">
        <v>0</v>
      </c>
      <c r="ABZ18" t="n">
        <v>0</v>
      </c>
      <c r="ACA18" t="n">
        <v>0</v>
      </c>
      <c r="ACB18" t="n">
        <v>0</v>
      </c>
      <c r="ACC18" t="n">
        <v>10</v>
      </c>
      <c r="ACD18" t="n">
        <v>20</v>
      </c>
      <c r="ACE18" t="inlineStr">
        <is>
          <t>Ya</t>
        </is>
      </c>
      <c r="ACF18" t="inlineStr">
        <is>
          <t>Sangat meningkat</t>
        </is>
      </c>
      <c r="ACG18" t="inlineStr">
        <is>
          <t>Cukup meningkat</t>
        </is>
      </c>
      <c r="ACH18" t="inlineStr">
        <is>
          <t>Cukup meningkat</t>
        </is>
      </c>
      <c r="ACI18" t="n">
        <v/>
      </c>
      <c r="ACJ18" t="n">
        <v/>
      </c>
      <c r="ACK18" t="inlineStr">
        <is>
          <t>Tidak punya waktu mengumpulkannya</t>
        </is>
      </c>
      <c r="ACL18" t="n">
        <v>0</v>
      </c>
      <c r="ACM18" t="n">
        <v>0</v>
      </c>
      <c r="ACN18" t="n">
        <v>1</v>
      </c>
      <c r="ACO18" t="n">
        <v>0</v>
      </c>
      <c r="ACP18" t="n">
        <v>0</v>
      </c>
      <c r="ACQ18" t="n">
        <v>0</v>
      </c>
      <c r="ACR18" t="n">
        <v>0</v>
      </c>
      <c r="ACS18" t="n">
        <v/>
      </c>
      <c r="ACT18" t="inlineStr">
        <is>
          <t>Tidak Ada</t>
        </is>
      </c>
      <c r="ACU18" t="inlineStr">
        <is>
          <t>Manfaat sangat besar</t>
        </is>
      </c>
      <c r="ACV18" t="inlineStr">
        <is>
          <t>Berkurang</t>
        </is>
      </c>
      <c r="ACW18" t="inlineStr">
        <is>
          <t>Tidak dapat menghemat uang dan/atau menambah pendapatan</t>
        </is>
      </c>
      <c r="ACX18" t="inlineStr">
        <is>
          <t>Netral/tidak tahu</t>
        </is>
      </c>
      <c r="ACY18" t="inlineStr">
        <is>
          <t>Anggota keluarga - Laki-laki dewasa Anggota keluarga - Perempuan dewasa Anggota keluarga - Anak-anak</t>
        </is>
      </c>
      <c r="ACZ18" t="n">
        <v>1</v>
      </c>
      <c r="ADA18" t="n">
        <v>1</v>
      </c>
      <c r="ADB18" t="n">
        <v>1</v>
      </c>
      <c r="ADC18" t="n">
        <v>0</v>
      </c>
      <c r="ADD18" t="inlineStr">
        <is>
          <t>Puas</t>
        </is>
      </c>
      <c r="ADE18" t="inlineStr">
        <is>
          <t>Puas</t>
        </is>
      </c>
      <c r="ADF18" t="inlineStr">
        <is>
          <t>Puas</t>
        </is>
      </c>
      <c r="ADG18" t="inlineStr">
        <is>
          <t>Puas</t>
        </is>
      </c>
      <c r="ADH18" t="inlineStr">
        <is>
          <t>Tidak</t>
        </is>
      </c>
      <c r="ADI18" t="n">
        <v/>
      </c>
      <c r="ADJ18" t="inlineStr">
        <is>
          <t>Sangat tidak puas</t>
        </is>
      </c>
      <c r="ADK18" t="inlineStr">
        <is>
          <t>Pelatihan yang diberikan kurang menyeluruh/tidak lengkap atau tidak ada pelatihan Sulit dihubungi ketika biogas bermasalah Monitoring/pengawasan tidak rutin</t>
        </is>
      </c>
      <c r="ADL18" t="n">
        <v>0</v>
      </c>
      <c r="ADM18" t="n">
        <v>1</v>
      </c>
      <c r="ADN18" t="n">
        <v>1</v>
      </c>
      <c r="ADO18" t="n">
        <v>0</v>
      </c>
      <c r="ADP18" t="n">
        <v>1</v>
      </c>
      <c r="ADQ18" t="n">
        <v>0</v>
      </c>
      <c r="ADR18" t="n">
        <v>0</v>
      </c>
      <c r="ADS18" t="n">
        <v>0</v>
      </c>
      <c r="ADT18" t="n">
        <v/>
      </c>
      <c r="ADU18" t="inlineStr">
        <is>
          <t>Menghubungi CPO atau pendamping Memperbaiki sendiri</t>
        </is>
      </c>
      <c r="ADV18" t="n">
        <v>0</v>
      </c>
      <c r="ADW18" t="n">
        <v>0</v>
      </c>
      <c r="ADX18" t="n">
        <v>0</v>
      </c>
      <c r="ADY18" t="n">
        <v>0</v>
      </c>
      <c r="ADZ18" t="n">
        <v>1</v>
      </c>
      <c r="AEA18" t="n">
        <v>1</v>
      </c>
      <c r="AEB18" t="n">
        <v>0</v>
      </c>
      <c r="AEC18" t="n">
        <v>0</v>
      </c>
      <c r="AED18" t="inlineStr">
        <is>
          <t>Tidak ada</t>
        </is>
      </c>
      <c r="AEE18" t="inlineStr">
        <is>
          <t>Perempuan dewasa</t>
        </is>
      </c>
      <c r="AEF18" t="n">
        <v/>
      </c>
      <c r="AEG18" t="inlineStr">
        <is>
          <t>Menelepon atau WA langsung</t>
        </is>
      </c>
      <c r="AEH18" t="n">
        <v/>
      </c>
      <c r="AEI18" t="inlineStr">
        <is>
          <t>Perbaiki pelayanan pendamping</t>
        </is>
      </c>
      <c r="AEJ18" t="inlineStr">
        <is>
          <t>Ya, selalu</t>
        </is>
      </c>
      <c r="AEK18" t="inlineStr">
        <is>
          <t>Pengurangan pengeluaran rumah tangga (bahan bakar minyak, pupuk, dll.) Memasak lebih cepat Lebih aman Pengurangan waktu dan tenaga Peningkatan kebersihan kandang ternak Pemanfaatan bio-slurry sebagai pupuk Dapur lebih bersih dan bebas asap</t>
        </is>
      </c>
      <c r="AEL18" t="n">
        <v>1</v>
      </c>
      <c r="AEM18" t="n">
        <v>0</v>
      </c>
      <c r="AEN18" t="n">
        <v>0</v>
      </c>
      <c r="AEO18" t="n">
        <v>1</v>
      </c>
      <c r="AEP18" t="n">
        <v>1</v>
      </c>
      <c r="AEQ18" t="n">
        <v>1</v>
      </c>
      <c r="AER18" t="n">
        <v>1</v>
      </c>
      <c r="AES18" t="n">
        <v>1</v>
      </c>
      <c r="AET18" t="n">
        <v>1</v>
      </c>
      <c r="AEU18" t="n">
        <v>0</v>
      </c>
      <c r="AEV18" t="n">
        <v>0</v>
      </c>
      <c r="AEW18" t="n">
        <v>0</v>
      </c>
      <c r="AEX18" t="n">
        <v/>
      </c>
      <c r="AEY18" t="inlineStr">
        <is>
          <t>Agar dapur bebas asap</t>
        </is>
      </c>
      <c r="AEZ18" t="n">
        <v/>
      </c>
      <c r="AFA18" t="inlineStr">
        <is>
          <t>Yayasan Rumah Energi (YRE)</t>
        </is>
      </c>
      <c r="AFB18" t="n">
        <v/>
      </c>
      <c r="AFC18" t="inlineStr">
        <is>
          <t>Rulen Rua Dede Bili-19_35_38.jpg</t>
        </is>
      </c>
      <c r="AFD18" t="inlineStr">
        <is>
          <t>https://kf.kobotoolbox.org/api/v2/assets/avstPQqLr3Ab3ZdcVTXZ6f/data/673101947/attachments/attwfeZnm8VHJ8dNvSEf9WxK/</t>
        </is>
      </c>
      <c r="AFE18" t="inlineStr">
        <is>
          <t>Rulen Rua Dede Bili (1)-19_35_53.jpg</t>
        </is>
      </c>
      <c r="AFF18" t="inlineStr">
        <is>
          <t>https://kf.kobotoolbox.org/api/v2/assets/avstPQqLr3Ab3ZdcVTXZ6f/data/673101947/attachments/attL7mVJRbWr8ufzrrWarRfd/</t>
        </is>
      </c>
      <c r="AFG18" t="inlineStr">
        <is>
          <t>Siti Suryani/Julian Diki</t>
        </is>
      </c>
      <c r="AFH18" t="n">
        <v/>
      </c>
      <c r="AFI18" t="n">
        <v/>
      </c>
    </row>
    <row r="19">
      <c r="A19" s="93" t="n">
        <v>46069</v>
      </c>
      <c r="B19" s="93" t="n">
        <v>46069</v>
      </c>
      <c r="C19" t="inlineStr">
        <is>
          <t>siti suryani/elvianto hamanai</t>
        </is>
      </c>
      <c r="D19" t="inlineStr">
        <is>
          <t>petrus djadi ludji</t>
        </is>
      </c>
      <c r="E19" t="n">
        <v>85257760516</v>
      </c>
      <c r="F19" t="inlineStr">
        <is>
          <t>-9.660848 120.285624</t>
        </is>
      </c>
      <c r="G19" t="n">
        <v>-9.660848</v>
      </c>
      <c r="H19" t="n">
        <v>120.285624</v>
      </c>
      <c r="I19" t="n">
        <v>0</v>
      </c>
      <c r="J19" t="n">
        <v>0</v>
      </c>
      <c r="K19" t="inlineStr">
        <is>
          <t>-9.660848,  120.285624</t>
        </is>
      </c>
      <c r="L19" t="inlineStr">
        <is>
          <t>-9.660474 120. 285645</t>
        </is>
      </c>
      <c r="M19" t="n">
        <v>-9.660474000000001</v>
      </c>
      <c r="N19" t="inlineStr">
        <is>
          <t>120. 285645</t>
        </is>
      </c>
      <c r="O19" t="n">
        <v>0</v>
      </c>
      <c r="P19" t="n">
        <v>0</v>
      </c>
      <c r="Q19" t="inlineStr">
        <is>
          <t>Lat -9.660474° Long 120. 285645°</t>
        </is>
      </c>
      <c r="R19" t="inlineStr">
        <is>
          <t>NTT</t>
        </is>
      </c>
      <c r="S19" t="n">
        <v>0</v>
      </c>
      <c r="T19" t="n">
        <v>0</v>
      </c>
      <c r="U19" t="n">
        <v>0</v>
      </c>
      <c r="V19" t="n">
        <v>0</v>
      </c>
      <c r="W19" t="n">
        <v>0</v>
      </c>
      <c r="X19" t="n">
        <v>0</v>
      </c>
      <c r="Y19" t="n">
        <v>0</v>
      </c>
      <c r="Z19" t="n">
        <v>0</v>
      </c>
      <c r="AA19" t="n">
        <v>1</v>
      </c>
      <c r="AB19" t="n">
        <v>0</v>
      </c>
      <c r="AC19" t="inlineStr">
        <is>
          <t>SUMBA TIMUR</t>
        </is>
      </c>
      <c r="AD19" t="inlineStr">
        <is>
          <t>KAMBERA</t>
        </is>
      </c>
      <c r="AE19" t="inlineStr">
        <is>
          <t>KAMBANIRU</t>
        </is>
      </c>
      <c r="AF19" t="inlineStr">
        <is>
          <t>KOPERASI JASA PEDULI KASIH</t>
        </is>
      </c>
      <c r="AG19" t="inlineStr">
        <is>
          <t>KKP0224</t>
        </is>
      </c>
      <c r="AH19" t="n">
        <v>8</v>
      </c>
      <c r="AI19" t="inlineStr">
        <is>
          <t>VPA2</t>
        </is>
      </c>
      <c r="AJ19" t="inlineStr">
        <is>
          <t>Tidak aktif</t>
        </is>
      </c>
      <c r="AK19" t="n">
        <v>60</v>
      </c>
      <c r="AL19" t="inlineStr">
        <is>
          <t>Laki-laki</t>
        </is>
      </c>
      <c r="AM19" t="inlineStr">
        <is>
          <t>Sudah menikah</t>
        </is>
      </c>
      <c r="AN19" t="inlineStr">
        <is>
          <t>Diploma/S1/Sederajat</t>
        </is>
      </c>
      <c r="AO19" t="inlineStr">
        <is>
          <t>Lainnya</t>
        </is>
      </c>
      <c r="AP19" t="n">
        <v>0</v>
      </c>
      <c r="AQ19" t="n">
        <v>0</v>
      </c>
      <c r="AR19" t="n">
        <v>0</v>
      </c>
      <c r="AS19" t="n">
        <v>0</v>
      </c>
      <c r="AT19" t="n">
        <v>0</v>
      </c>
      <c r="AU19" t="n">
        <v>0</v>
      </c>
      <c r="AV19" t="n">
        <v>1</v>
      </c>
      <c r="AW19" t="n">
        <v>0</v>
      </c>
      <c r="AX19" t="inlineStr">
        <is>
          <t>Pensiunan Guru</t>
        </is>
      </c>
      <c r="AY19" t="inlineStr">
        <is>
          <t>Petani Peternak</t>
        </is>
      </c>
      <c r="AZ19" t="n">
        <v>1</v>
      </c>
      <c r="BA19" t="n">
        <v>1</v>
      </c>
      <c r="BB19" t="n">
        <v>0</v>
      </c>
      <c r="BC19" t="n">
        <v>0</v>
      </c>
      <c r="BD19" t="n">
        <v>0</v>
      </c>
      <c r="BE19" t="n">
        <v>0</v>
      </c>
      <c r="BF19" t="n">
        <v>0</v>
      </c>
      <c r="BG19" t="n">
        <v>0</v>
      </c>
      <c r="BH19" t="n">
        <v/>
      </c>
      <c r="BI19" t="inlineStr">
        <is>
          <t>Rp1.500.000 - Rp2.500.000</t>
        </is>
      </c>
      <c r="BJ19" t="n">
        <v>3</v>
      </c>
      <c r="BK19" t="n">
        <v>1</v>
      </c>
      <c r="BL19" t="n">
        <v>0</v>
      </c>
      <c r="BM19" t="n">
        <v>0</v>
      </c>
      <c r="BN19" t="inlineStr">
        <is>
          <t>Milik sendiri</t>
        </is>
      </c>
      <c r="BO19" t="inlineStr">
        <is>
          <t>Permanen (dinding bata dan semen)</t>
        </is>
      </c>
      <c r="BP19" t="n">
        <v>1</v>
      </c>
      <c r="BQ19" t="n">
        <v>0</v>
      </c>
      <c r="BR19" t="n">
        <v>0</v>
      </c>
      <c r="BS19" t="n">
        <v>0</v>
      </c>
      <c r="BT19" t="n">
        <v>0</v>
      </c>
      <c r="BU19" t="n">
        <v/>
      </c>
      <c r="BV19" t="inlineStr">
        <is>
          <t>Keramik/ubin</t>
        </is>
      </c>
      <c r="BW19" t="n">
        <v>0</v>
      </c>
      <c r="BX19" t="n">
        <v>0</v>
      </c>
      <c r="BY19" t="n">
        <v>1</v>
      </c>
      <c r="BZ19" t="n">
        <v>0</v>
      </c>
      <c r="CA19" t="n">
        <v>0</v>
      </c>
      <c r="CB19" t="n">
        <v/>
      </c>
      <c r="CC19" t="inlineStr">
        <is>
          <t>Seng</t>
        </is>
      </c>
      <c r="CD19" t="n">
        <v>0</v>
      </c>
      <c r="CE19" t="n">
        <v>0</v>
      </c>
      <c r="CF19" t="n">
        <v>0</v>
      </c>
      <c r="CG19" t="n">
        <v>0</v>
      </c>
      <c r="CH19" t="n">
        <v>1</v>
      </c>
      <c r="CI19" t="n">
        <v>0</v>
      </c>
      <c r="CJ19" t="n">
        <v>0</v>
      </c>
      <c r="CK19" t="n">
        <v/>
      </c>
      <c r="CL19" t="inlineStr">
        <is>
          <t>Ya</t>
        </is>
      </c>
      <c r="CM19" t="n">
        <v>2018</v>
      </c>
      <c r="CN19" t="inlineStr">
        <is>
          <t>Fixed-Dome (Kubah Tetap)</t>
        </is>
      </c>
      <c r="CO19" t="inlineStr">
        <is>
          <t>6 m³ (4-5 ekor sapi, ±5 jam memasak/hari, ±50 kg</t>
        </is>
      </c>
      <c r="CP19" t="inlineStr">
        <is>
          <t>Anggota keluarga - laki-laki</t>
        </is>
      </c>
      <c r="CQ19" t="n">
        <v>0</v>
      </c>
      <c r="CR19" t="n">
        <v>0</v>
      </c>
      <c r="CS19" t="n">
        <v>0</v>
      </c>
      <c r="CT19" t="n">
        <v>0</v>
      </c>
      <c r="CU19" t="n">
        <v>1</v>
      </c>
      <c r="CV19" t="n">
        <v>0</v>
      </c>
      <c r="CW19" t="n">
        <v>0</v>
      </c>
      <c r="CX19" t="n">
        <v>0</v>
      </c>
      <c r="CY19" t="inlineStr">
        <is>
          <t>Anggota keluarga - laki-laki Anggota keluarga - perempuan dewasa</t>
        </is>
      </c>
      <c r="CZ19" t="n">
        <v>1</v>
      </c>
      <c r="DA19" t="n">
        <v>1</v>
      </c>
      <c r="DB19" t="n">
        <v>0</v>
      </c>
      <c r="DC19" t="n">
        <v/>
      </c>
      <c r="DD19" t="inlineStr">
        <is>
          <t>Anggota keluarga - laki-laki</t>
        </is>
      </c>
      <c r="DE19" t="n">
        <v>1</v>
      </c>
      <c r="DF19" t="n">
        <v>0</v>
      </c>
      <c r="DG19" t="n">
        <v>0</v>
      </c>
      <c r="DH19" t="n">
        <v>0</v>
      </c>
      <c r="DI19" t="n">
        <v/>
      </c>
      <c r="DJ19" t="inlineStr">
        <is>
          <t>Anggota keluarga - perempuan dewasa CPO atau pendamping</t>
        </is>
      </c>
      <c r="DK19" t="n">
        <v>0</v>
      </c>
      <c r="DL19" t="n">
        <v>1</v>
      </c>
      <c r="DM19" t="n">
        <v>1</v>
      </c>
      <c r="DN19" t="n">
        <v>0</v>
      </c>
      <c r="DO19" t="n">
        <v/>
      </c>
      <c r="DP19" t="inlineStr">
        <is>
          <t>Tidak berfungsi sama sekali</t>
        </is>
      </c>
      <c r="DQ19" t="inlineStr">
        <is>
          <t>&gt;1 tahun yang lalu</t>
        </is>
      </c>
      <c r="DR19" t="inlineStr">
        <is>
          <t>Tidak ada ternak</t>
        </is>
      </c>
      <c r="DS19" t="n">
        <v/>
      </c>
      <c r="DT19" t="n">
        <v/>
      </c>
      <c r="DU19" t="n">
        <v/>
      </c>
      <c r="DV19" t="n">
        <v/>
      </c>
      <c r="DW19" t="n">
        <v/>
      </c>
      <c r="DX19" t="n">
        <v/>
      </c>
      <c r="DY19" t="n">
        <v/>
      </c>
      <c r="DZ19" t="n">
        <v/>
      </c>
      <c r="EA19" t="n">
        <v/>
      </c>
      <c r="EB19" t="n">
        <v/>
      </c>
      <c r="EC19" t="n">
        <v/>
      </c>
      <c r="ED19" t="n">
        <v/>
      </c>
      <c r="EE19" t="n">
        <v/>
      </c>
      <c r="EF19" t="n">
        <v/>
      </c>
      <c r="EG19" t="n">
        <v/>
      </c>
      <c r="EH19" t="n">
        <v/>
      </c>
      <c r="EI19" t="inlineStr">
        <is>
          <t>Kurangnya dukungan atau pemantauan dari pemerintah atau CPO Keterbatasan akses terhadap informasi atau pelatihan terkait biogas</t>
        </is>
      </c>
      <c r="EJ19" t="n">
        <v>0</v>
      </c>
      <c r="EK19" t="n">
        <v>1</v>
      </c>
      <c r="EL19" t="n">
        <v>1</v>
      </c>
      <c r="EM19" t="n">
        <v>0</v>
      </c>
      <c r="EN19" t="n">
        <v>0</v>
      </c>
      <c r="EO19" t="n">
        <v/>
      </c>
      <c r="EP19" t="inlineStr">
        <is>
          <t>Ya, sangat jelas dan mudah diikuti</t>
        </is>
      </c>
      <c r="EQ19" t="inlineStr">
        <is>
          <t>Bukan pelatihan</t>
        </is>
      </c>
      <c r="ER19" t="inlineStr">
        <is>
          <t>CPO atau pendamping</t>
        </is>
      </c>
      <c r="ES19" t="n">
        <v>1</v>
      </c>
      <c r="ET19" t="n">
        <v>0</v>
      </c>
      <c r="EU19" t="n">
        <v>0</v>
      </c>
      <c r="EV19" t="n">
        <v>0</v>
      </c>
      <c r="EW19" t="n">
        <v/>
      </c>
      <c r="EX19" t="inlineStr">
        <is>
          <t>Anggota keluarga - Laki-laki</t>
        </is>
      </c>
      <c r="EY19" t="n">
        <v>1</v>
      </c>
      <c r="EZ19" t="n">
        <v>0</v>
      </c>
      <c r="FA19" t="n">
        <v>0</v>
      </c>
      <c r="FB19" t="n">
        <v/>
      </c>
      <c r="FC19" t="inlineStr">
        <is>
          <t>Jarang sekali</t>
        </is>
      </c>
      <c r="FD19" t="n">
        <v/>
      </c>
      <c r="FE19" t="inlineStr">
        <is>
          <t>Mengetahui</t>
        </is>
      </c>
      <c r="FF19" t="inlineStr">
        <is>
          <t>Cukup sering (2 minggu sekali)</t>
        </is>
      </c>
      <c r="FG19" t="inlineStr">
        <is>
          <t>Mengetahui</t>
        </is>
      </c>
      <c r="FH19" t="inlineStr">
        <is>
          <t>Cukup sering (2 minggu sekali)</t>
        </is>
      </c>
      <c r="FI19" t="inlineStr">
        <is>
          <t>Mengetahui</t>
        </is>
      </c>
      <c r="FJ19" t="inlineStr">
        <is>
          <t>Selalu (setiap hari)</t>
        </is>
      </c>
      <c r="FK19" t="inlineStr">
        <is>
          <t>Mengetahui</t>
        </is>
      </c>
      <c r="FL19" t="inlineStr">
        <is>
          <t>Jarang (setiap bulan atau lebih)</t>
        </is>
      </c>
      <c r="FM19" t="inlineStr">
        <is>
          <t>Tidak mengetahui</t>
        </is>
      </c>
      <c r="FN19" t="inlineStr">
        <is>
          <t>Jarang (setiap bulan atau lebih)</t>
        </is>
      </c>
      <c r="FO19" t="inlineStr">
        <is>
          <t>Mengetahui</t>
        </is>
      </c>
      <c r="FP19" t="inlineStr">
        <is>
          <t>Jarang (setiap bulan atau lebih)</t>
        </is>
      </c>
      <c r="FQ19" t="inlineStr">
        <is>
          <t>Tidak mengetahui</t>
        </is>
      </c>
      <c r="FR19" t="inlineStr">
        <is>
          <t>Ya</t>
        </is>
      </c>
      <c r="FS19" t="inlineStr">
        <is>
          <t>Mengetahui</t>
        </is>
      </c>
      <c r="FT19" t="inlineStr">
        <is>
          <t>Ya, selalu</t>
        </is>
      </c>
      <c r="FU19" t="inlineStr">
        <is>
          <t>Laki-laki dewasa</t>
        </is>
      </c>
      <c r="FV19" t="n">
        <v>1</v>
      </c>
      <c r="FW19" t="n">
        <v>0</v>
      </c>
      <c r="FX19" t="n">
        <v>0</v>
      </c>
      <c r="FY19" t="n">
        <v>0</v>
      </c>
      <c r="FZ19" t="inlineStr">
        <is>
          <t>Memahami</t>
        </is>
      </c>
      <c r="GA19" t="inlineStr">
        <is>
          <t>CPO</t>
        </is>
      </c>
      <c r="GB19" t="n">
        <v>1</v>
      </c>
      <c r="GC19" t="n">
        <v>0</v>
      </c>
      <c r="GD19" t="n">
        <v>0</v>
      </c>
      <c r="GE19" t="n">
        <v>0</v>
      </c>
      <c r="GF19" t="n">
        <v/>
      </c>
      <c r="GG19" t="inlineStr">
        <is>
          <t>Sering</t>
        </is>
      </c>
      <c r="GH19" t="inlineStr">
        <is>
          <t>Ya</t>
        </is>
      </c>
      <c r="GI19" t="inlineStr">
        <is>
          <t>Tetangga Teman/keluarga</t>
        </is>
      </c>
      <c r="GJ19" t="n">
        <v>1</v>
      </c>
      <c r="GK19" t="n">
        <v>1</v>
      </c>
      <c r="GL19" t="n">
        <v>0</v>
      </c>
      <c r="GM19" t="n">
        <v>0</v>
      </c>
      <c r="GN19" t="n">
        <v/>
      </c>
      <c r="GO19" t="n">
        <v>7</v>
      </c>
      <c r="GP19" t="inlineStr">
        <is>
          <t>Sebagian</t>
        </is>
      </c>
      <c r="GQ19" t="inlineStr">
        <is>
          <t>Kayu bakar Minyak tanah</t>
        </is>
      </c>
      <c r="GR19" t="n">
        <v>0</v>
      </c>
      <c r="GS19" t="n">
        <v>1</v>
      </c>
      <c r="GT19" t="n">
        <v>1</v>
      </c>
      <c r="GU19" t="n">
        <v>0</v>
      </c>
      <c r="GV19" t="n">
        <v>0</v>
      </c>
      <c r="GW19" t="n">
        <v>0</v>
      </c>
      <c r="GX19" t="n">
        <v>0</v>
      </c>
      <c r="GY19" t="n">
        <v/>
      </c>
      <c r="GZ19" t="inlineStr">
        <is>
          <t>Tidak</t>
        </is>
      </c>
      <c r="HA19" t="n">
        <v/>
      </c>
      <c r="HB19" t="n">
        <v/>
      </c>
      <c r="HC19" t="n">
        <v/>
      </c>
      <c r="HD19" t="n">
        <v/>
      </c>
      <c r="HE19" t="n">
        <v/>
      </c>
      <c r="HF19" t="n">
        <v/>
      </c>
      <c r="HG19" t="n">
        <v/>
      </c>
      <c r="HH19" t="n">
        <v/>
      </c>
      <c r="HI19" t="n">
        <v/>
      </c>
      <c r="HJ19" t="n">
        <v/>
      </c>
      <c r="HK19" t="n">
        <v/>
      </c>
      <c r="HL19" t="n">
        <v/>
      </c>
      <c r="HM19" t="n">
        <v/>
      </c>
      <c r="HN19" t="n">
        <v/>
      </c>
      <c r="HO19" t="n">
        <v/>
      </c>
      <c r="HP19" t="n">
        <v/>
      </c>
      <c r="HQ19" t="n">
        <v/>
      </c>
      <c r="HR19" t="n">
        <v/>
      </c>
      <c r="HS19" t="n">
        <v/>
      </c>
      <c r="HT19" t="n">
        <v/>
      </c>
      <c r="HU19" t="n">
        <v/>
      </c>
      <c r="HV19" t="n">
        <v/>
      </c>
      <c r="HW19" t="n">
        <v/>
      </c>
      <c r="HX19" t="n">
        <v/>
      </c>
      <c r="HY19" t="n">
        <v>10</v>
      </c>
      <c r="HZ19" t="n">
        <v>10000</v>
      </c>
      <c r="IA19" t="n">
        <v/>
      </c>
      <c r="IB19" t="n">
        <v/>
      </c>
      <c r="IC19" t="n">
        <v/>
      </c>
      <c r="ID19" t="n">
        <v/>
      </c>
      <c r="IE19" t="n">
        <v/>
      </c>
      <c r="IF19" t="n">
        <v/>
      </c>
      <c r="IG19" t="n">
        <v/>
      </c>
      <c r="IH19" t="n">
        <v/>
      </c>
      <c r="II19" t="n">
        <v>10</v>
      </c>
      <c r="IJ19" t="n">
        <v>50000</v>
      </c>
      <c r="IK19" t="inlineStr">
        <is>
          <t>&lt;15 kg</t>
        </is>
      </c>
      <c r="IL19" t="inlineStr">
        <is>
          <t>3-5 jam</t>
        </is>
      </c>
      <c r="IM19" t="inlineStr">
        <is>
          <t>Ya</t>
        </is>
      </c>
      <c r="IN19" t="inlineStr">
        <is>
          <t>Ya</t>
        </is>
      </c>
      <c r="IO19" t="inlineStr">
        <is>
          <t>Jauh lebih bersih</t>
        </is>
      </c>
      <c r="IP19" t="inlineStr">
        <is>
          <t>Tidak pernah</t>
        </is>
      </c>
      <c r="IQ19" t="inlineStr">
        <is>
          <t>Tidak pernah</t>
        </is>
      </c>
      <c r="IR19" t="n">
        <v/>
      </c>
      <c r="IS19" t="n">
        <v/>
      </c>
      <c r="IT19" t="n">
        <v/>
      </c>
      <c r="IU19" t="n">
        <v/>
      </c>
      <c r="IV19" t="n">
        <v/>
      </c>
      <c r="IW19" t="n">
        <v/>
      </c>
      <c r="IX19" t="n">
        <v/>
      </c>
      <c r="IY19" t="n">
        <v/>
      </c>
      <c r="IZ19" t="inlineStr">
        <is>
          <t>Tidak pernah</t>
        </is>
      </c>
      <c r="JA19" t="n">
        <v/>
      </c>
      <c r="JB19" t="n">
        <v/>
      </c>
      <c r="JC19" t="n">
        <v/>
      </c>
      <c r="JD19" t="n">
        <v/>
      </c>
      <c r="JE19" t="n">
        <v/>
      </c>
      <c r="JF19" t="n">
        <v/>
      </c>
      <c r="JG19" t="n">
        <v/>
      </c>
      <c r="JH19" t="n">
        <v/>
      </c>
      <c r="JI19" t="inlineStr">
        <is>
          <t>Tidak pernah</t>
        </is>
      </c>
      <c r="JJ19" t="n">
        <v/>
      </c>
      <c r="JK19" t="n">
        <v/>
      </c>
      <c r="JL19" t="n">
        <v/>
      </c>
      <c r="JM19" t="n">
        <v/>
      </c>
      <c r="JN19" t="n">
        <v/>
      </c>
      <c r="JO19" t="n">
        <v/>
      </c>
      <c r="JP19" t="n">
        <v/>
      </c>
      <c r="JQ19" t="n">
        <v/>
      </c>
      <c r="JR19" t="inlineStr">
        <is>
          <t>Tidak pernah</t>
        </is>
      </c>
      <c r="JS19" t="n">
        <v/>
      </c>
      <c r="JT19" t="n">
        <v/>
      </c>
      <c r="JU19" t="n">
        <v/>
      </c>
      <c r="JV19" t="n">
        <v/>
      </c>
      <c r="JW19" t="n">
        <v/>
      </c>
      <c r="JX19" t="n">
        <v/>
      </c>
      <c r="JY19" t="n">
        <v/>
      </c>
      <c r="JZ19" t="n">
        <v/>
      </c>
      <c r="KA19" t="inlineStr">
        <is>
          <t>Tidak pernah</t>
        </is>
      </c>
      <c r="KB19" t="n">
        <v/>
      </c>
      <c r="KC19" t="n">
        <v/>
      </c>
      <c r="KD19" t="n">
        <v/>
      </c>
      <c r="KE19" t="n">
        <v/>
      </c>
      <c r="KF19" t="n">
        <v/>
      </c>
      <c r="KG19" t="n">
        <v/>
      </c>
      <c r="KH19" t="n">
        <v/>
      </c>
      <c r="KI19" t="n">
        <v/>
      </c>
      <c r="KJ19" t="inlineStr">
        <is>
          <t>Tidak pernah</t>
        </is>
      </c>
      <c r="KK19" t="n">
        <v/>
      </c>
      <c r="KL19" t="n">
        <v/>
      </c>
      <c r="KM19" t="n">
        <v/>
      </c>
      <c r="KN19" t="n">
        <v/>
      </c>
      <c r="KO19" t="n">
        <v/>
      </c>
      <c r="KP19" t="n">
        <v/>
      </c>
      <c r="KQ19" t="n">
        <v/>
      </c>
      <c r="KR19" t="n">
        <v/>
      </c>
      <c r="KS19" t="inlineStr">
        <is>
          <t>Jauh lebih baik</t>
        </is>
      </c>
      <c r="KT19" t="inlineStr">
        <is>
          <t>0-1 kali</t>
        </is>
      </c>
      <c r="KU19" t="inlineStr">
        <is>
          <t>0-1 kali</t>
        </is>
      </c>
      <c r="KV19" t="inlineStr">
        <is>
          <t>Tidak ada</t>
        </is>
      </c>
      <c r="KW19" t="n">
        <v>0</v>
      </c>
      <c r="KX19" t="n">
        <v>0</v>
      </c>
      <c r="KY19" t="n">
        <v>0</v>
      </c>
      <c r="KZ19" t="n">
        <v>1</v>
      </c>
      <c r="LA19" t="inlineStr">
        <is>
          <t>Jauh lebih baik</t>
        </is>
      </c>
      <c r="LB19" t="inlineStr">
        <is>
          <t>Jauh lebih baik</t>
        </is>
      </c>
      <c r="LC19" t="n">
        <v>2</v>
      </c>
      <c r="LD19" t="n">
        <v>2</v>
      </c>
      <c r="LE19" t="n">
        <v>0</v>
      </c>
      <c r="LF19" t="n">
        <v>0</v>
      </c>
      <c r="LG19" t="inlineStr">
        <is>
          <t>Ya</t>
        </is>
      </c>
      <c r="LH19" t="n">
        <v>150000</v>
      </c>
      <c r="LI19" t="n">
        <v/>
      </c>
      <c r="LJ19" t="inlineStr">
        <is>
          <t>Kebutuhan rumah tangga Pendidikan anggota keluarga</t>
        </is>
      </c>
      <c r="LK19" t="n">
        <v>0</v>
      </c>
      <c r="LL19" t="n">
        <v>0</v>
      </c>
      <c r="LM19" t="n">
        <v>0</v>
      </c>
      <c r="LN19" t="n">
        <v>0</v>
      </c>
      <c r="LO19" t="n">
        <v>1</v>
      </c>
      <c r="LP19" t="n">
        <v>1</v>
      </c>
      <c r="LQ19" t="n">
        <v>0</v>
      </c>
      <c r="LR19" t="n">
        <v/>
      </c>
      <c r="LS19" t="n">
        <v>15</v>
      </c>
      <c r="LT19" t="n">
        <v>0</v>
      </c>
      <c r="LU19" t="n">
        <v>0</v>
      </c>
      <c r="LV19" t="n">
        <v>15</v>
      </c>
      <c r="LW19" t="n">
        <v>0</v>
      </c>
      <c r="LX19" t="n">
        <v>0</v>
      </c>
      <c r="LY19" t="n">
        <v>15</v>
      </c>
      <c r="LZ19" t="n">
        <v>0</v>
      </c>
      <c r="MA19" t="n">
        <v>0</v>
      </c>
      <c r="MB19" t="inlineStr">
        <is>
          <t>Ya</t>
        </is>
      </c>
      <c r="MC19" t="n">
        <v>120</v>
      </c>
      <c r="MD19" t="n">
        <v>60</v>
      </c>
      <c r="ME19" t="n">
        <v>180</v>
      </c>
      <c r="MF19" t="n">
        <v>90</v>
      </c>
      <c r="MG19" t="n">
        <v>0</v>
      </c>
      <c r="MH19" t="n">
        <v>0</v>
      </c>
      <c r="MI19" t="inlineStr">
        <is>
          <t>Pendidikan anak (mengantar sekolah, menemani anak belajar, menyiapkan bekal dsb) Aktivitas sosial diluar rumah (misalnya, berkumpul dengan tetangga, mengikuti kegiatan PKK, dsb) Istirahat</t>
        </is>
      </c>
      <c r="MJ19" t="n">
        <v>1</v>
      </c>
      <c r="MK19" t="n">
        <v>1</v>
      </c>
      <c r="ML19" t="n">
        <v>1</v>
      </c>
      <c r="MM19" t="n">
        <v>0</v>
      </c>
      <c r="MN19" t="n">
        <v>0</v>
      </c>
      <c r="MO19" t="n">
        <v>0</v>
      </c>
      <c r="MP19" t="n">
        <v/>
      </c>
      <c r="MQ19" t="n">
        <v/>
      </c>
      <c r="MR19" t="inlineStr">
        <is>
          <t>ada kegiatan lainnya</t>
        </is>
      </c>
      <c r="MS19" t="inlineStr">
        <is>
          <t>kumpul dengan keluarga</t>
        </is>
      </c>
      <c r="MT19" t="n">
        <v/>
      </c>
      <c r="MU19" t="inlineStr">
        <is>
          <t>Tidak</t>
        </is>
      </c>
      <c r="MV19" t="n">
        <v/>
      </c>
      <c r="MW19" t="n">
        <v/>
      </c>
      <c r="MX19" t="n">
        <v/>
      </c>
      <c r="MY19" t="n">
        <v/>
      </c>
      <c r="MZ19" t="n">
        <v/>
      </c>
      <c r="NA19" t="n">
        <v/>
      </c>
      <c r="NB19" t="n">
        <v/>
      </c>
      <c r="NC19" t="n">
        <v/>
      </c>
      <c r="ND19" t="n">
        <v/>
      </c>
      <c r="NE19" t="n">
        <v/>
      </c>
      <c r="NF19" t="n">
        <v/>
      </c>
      <c r="NG19" t="n">
        <v/>
      </c>
      <c r="NH19" t="n">
        <v/>
      </c>
      <c r="NI19" t="n">
        <v/>
      </c>
      <c r="NJ19" t="n">
        <v/>
      </c>
      <c r="NK19" t="n">
        <v/>
      </c>
      <c r="NL19" t="inlineStr">
        <is>
          <t>Ya</t>
        </is>
      </c>
      <c r="NM19" t="inlineStr">
        <is>
          <t>100% dana mandiri</t>
        </is>
      </c>
      <c r="NN19" t="inlineStr">
        <is>
          <t>5.000.001-7.000.000</t>
        </is>
      </c>
      <c r="NO19" t="n">
        <v/>
      </c>
      <c r="NP19" t="n">
        <v/>
      </c>
      <c r="NQ19" t="n">
        <v/>
      </c>
      <c r="NR19" t="n">
        <v/>
      </c>
      <c r="NS19" t="n">
        <v/>
      </c>
      <c r="NT19" t="n">
        <v/>
      </c>
      <c r="NU19" t="n">
        <v/>
      </c>
      <c r="NV19" t="inlineStr">
        <is>
          <t>Anggota keluarga - Laki-laki dewasa</t>
        </is>
      </c>
      <c r="NW19" t="n">
        <v/>
      </c>
      <c r="NX19" t="inlineStr">
        <is>
          <t>Sangat meningkat</t>
        </is>
      </c>
      <c r="NY19" t="n">
        <v>90</v>
      </c>
      <c r="NZ19" t="n">
        <v>0</v>
      </c>
      <c r="OA19" t="n">
        <v>0</v>
      </c>
      <c r="OB19" t="n">
        <v>60</v>
      </c>
      <c r="OC19" t="n">
        <v>60</v>
      </c>
      <c r="OD19" t="n">
        <v>0</v>
      </c>
      <c r="OE19" t="inlineStr">
        <is>
          <t>Jauh lebih baik</t>
        </is>
      </c>
      <c r="OF19" t="inlineStr">
        <is>
          <t>Jauh lebih baik (beda waktu memasak lebih cepat setengah jam atau lebih, ATAU tidak lagi ada rasa/bau makanan yang berubah, ATAU alasan lainnya)</t>
        </is>
      </c>
      <c r="OG19" t="inlineStr">
        <is>
          <t>Ya</t>
        </is>
      </c>
      <c r="OH19" t="n">
        <v>0</v>
      </c>
      <c r="OI19" t="n">
        <v>0</v>
      </c>
      <c r="OJ19" t="n">
        <v>1</v>
      </c>
      <c r="OK19" t="n">
        <v>1</v>
      </c>
      <c r="OL19" t="n">
        <v>0</v>
      </c>
      <c r="OM19" t="n">
        <v>0</v>
      </c>
      <c r="ON19" t="n">
        <v>10</v>
      </c>
      <c r="OO19" t="n">
        <v>0</v>
      </c>
      <c r="OP19" t="inlineStr">
        <is>
          <t>Sapi untuk penggunaan lain Babi ternak Ayam</t>
        </is>
      </c>
      <c r="OQ19" t="n">
        <v>0</v>
      </c>
      <c r="OR19" t="n">
        <v>0</v>
      </c>
      <c r="OS19" t="n">
        <v>1</v>
      </c>
      <c r="OT19" t="n">
        <v>1</v>
      </c>
      <c r="OU19" t="n">
        <v>0</v>
      </c>
      <c r="OV19" t="n">
        <v>0</v>
      </c>
      <c r="OW19" t="n">
        <v>1</v>
      </c>
      <c r="OX19" t="n">
        <v>0</v>
      </c>
      <c r="OY19" t="n">
        <v>0</v>
      </c>
      <c r="OZ19" t="inlineStr">
        <is>
          <t>Sapi untuk penggunaan lain Babi ternak Ayam</t>
        </is>
      </c>
      <c r="PA19" t="n">
        <v>0</v>
      </c>
      <c r="PB19" t="n">
        <v>0</v>
      </c>
      <c r="PC19" t="n">
        <v>1</v>
      </c>
      <c r="PD19" t="n">
        <v>1</v>
      </c>
      <c r="PE19" t="n">
        <v>0</v>
      </c>
      <c r="PF19" t="n">
        <v>0</v>
      </c>
      <c r="PG19" t="n">
        <v>1</v>
      </c>
      <c r="PH19" t="n">
        <v>0</v>
      </c>
      <c r="PI19" t="n">
        <v>0</v>
      </c>
      <c r="PJ19" t="inlineStr">
        <is>
          <t>Babi ternak</t>
        </is>
      </c>
      <c r="PK19" t="n">
        <v>0</v>
      </c>
      <c r="PL19" t="n">
        <v>0</v>
      </c>
      <c r="PM19" t="n">
        <v>0</v>
      </c>
      <c r="PN19" t="n">
        <v>1</v>
      </c>
      <c r="PO19" t="n">
        <v>0</v>
      </c>
      <c r="PP19" t="n">
        <v>0</v>
      </c>
      <c r="PQ19" t="n">
        <v>0</v>
      </c>
      <c r="PR19" t="n">
        <v>0</v>
      </c>
      <c r="PS19" t="n">
        <v>0</v>
      </c>
      <c r="PT19" t="n">
        <v/>
      </c>
      <c r="PU19" t="n">
        <v/>
      </c>
      <c r="PV19" t="n">
        <v/>
      </c>
      <c r="PW19" t="n">
        <v/>
      </c>
      <c r="PX19" t="n">
        <v/>
      </c>
      <c r="PY19" t="n">
        <v/>
      </c>
      <c r="PZ19" t="n">
        <v/>
      </c>
      <c r="QA19" t="n">
        <v/>
      </c>
      <c r="QB19" t="n">
        <v/>
      </c>
      <c r="QC19" t="n">
        <v/>
      </c>
      <c r="QD19" t="n">
        <v/>
      </c>
      <c r="QE19" t="n">
        <v/>
      </c>
      <c r="QF19" t="n">
        <v/>
      </c>
      <c r="QG19" t="n">
        <v/>
      </c>
      <c r="QH19" t="n">
        <v/>
      </c>
      <c r="QI19" t="n">
        <v/>
      </c>
      <c r="QJ19" t="n">
        <v/>
      </c>
      <c r="QK19" t="n">
        <v/>
      </c>
      <c r="QL19" t="n">
        <v/>
      </c>
      <c r="QM19" t="n">
        <v/>
      </c>
      <c r="QN19" t="n">
        <v/>
      </c>
      <c r="QO19" t="n">
        <v/>
      </c>
      <c r="QP19" t="inlineStr">
        <is>
          <t>1-Disebarkan ke lahan terbuka</t>
        </is>
      </c>
      <c r="QQ19" t="n">
        <v>1</v>
      </c>
      <c r="QR19" t="n">
        <v>0</v>
      </c>
      <c r="QS19" t="n">
        <v>0</v>
      </c>
      <c r="QT19" t="n">
        <v>0</v>
      </c>
      <c r="QU19" t="n">
        <v/>
      </c>
      <c r="QV19" t="inlineStr">
        <is>
          <t>1-Disebarkan ke lahan terbuka</t>
        </is>
      </c>
      <c r="QW19" t="n">
        <v>0</v>
      </c>
      <c r="QX19" t="n">
        <v>0</v>
      </c>
      <c r="QY19" t="n">
        <v>0</v>
      </c>
      <c r="QZ19" t="n">
        <v>0</v>
      </c>
      <c r="RA19" t="n">
        <v>0</v>
      </c>
      <c r="RB19" t="n">
        <v>1</v>
      </c>
      <c r="RC19" t="n">
        <v>0</v>
      </c>
      <c r="RD19" t="n">
        <v>0</v>
      </c>
      <c r="RE19" t="n">
        <v>0</v>
      </c>
      <c r="RF19" t="n">
        <v/>
      </c>
      <c r="RG19" t="n">
        <v/>
      </c>
      <c r="RH19" t="n">
        <v/>
      </c>
      <c r="RI19" t="n">
        <v/>
      </c>
      <c r="RJ19" t="n">
        <v/>
      </c>
      <c r="RK19" t="n">
        <v/>
      </c>
      <c r="RL19" t="n">
        <v/>
      </c>
      <c r="RM19" t="n">
        <v/>
      </c>
      <c r="RN19" t="n">
        <v/>
      </c>
      <c r="RO19" t="n">
        <v/>
      </c>
      <c r="RP19" t="n">
        <v/>
      </c>
      <c r="RQ19" t="n">
        <v/>
      </c>
      <c r="RR19" t="n">
        <v/>
      </c>
      <c r="RS19" t="n">
        <v/>
      </c>
      <c r="RT19" t="n">
        <v/>
      </c>
      <c r="RU19" t="n">
        <v/>
      </c>
      <c r="RV19" t="n">
        <v/>
      </c>
      <c r="RW19" t="n">
        <v/>
      </c>
      <c r="RX19" t="n">
        <v/>
      </c>
      <c r="RY19" t="n">
        <v/>
      </c>
      <c r="RZ19" t="n">
        <v/>
      </c>
      <c r="SA19" t="n">
        <v/>
      </c>
      <c r="SB19" t="n">
        <v/>
      </c>
      <c r="SC19" t="inlineStr">
        <is>
          <t>1-Disebarkan ke lahan terbuka</t>
        </is>
      </c>
      <c r="SD19" t="n">
        <v>0</v>
      </c>
      <c r="SE19" t="n">
        <v>0</v>
      </c>
      <c r="SF19" t="n">
        <v>0</v>
      </c>
      <c r="SG19" t="n">
        <v>0</v>
      </c>
      <c r="SH19" t="n">
        <v>0</v>
      </c>
      <c r="SI19" t="n">
        <v>1</v>
      </c>
      <c r="SJ19" t="n">
        <v>0</v>
      </c>
      <c r="SK19" t="n">
        <v>0</v>
      </c>
      <c r="SL19" t="n">
        <v>0</v>
      </c>
      <c r="SM19" t="n">
        <v/>
      </c>
      <c r="SN19" t="n">
        <v/>
      </c>
      <c r="SO19" t="n">
        <v/>
      </c>
      <c r="SP19" t="n">
        <v/>
      </c>
      <c r="SQ19" t="n">
        <v/>
      </c>
      <c r="SR19" t="n">
        <v/>
      </c>
      <c r="SS19" t="n">
        <v/>
      </c>
      <c r="ST19" t="n">
        <v/>
      </c>
      <c r="SU19" t="n">
        <v/>
      </c>
      <c r="SV19" t="n">
        <v/>
      </c>
      <c r="SW19" t="n">
        <v/>
      </c>
      <c r="SX19" t="n">
        <v/>
      </c>
      <c r="SY19" t="n">
        <v/>
      </c>
      <c r="SZ19" t="n">
        <v/>
      </c>
      <c r="TA19" t="n">
        <v>1</v>
      </c>
      <c r="TB19" t="n">
        <v>1</v>
      </c>
      <c r="TC19" t="n">
        <v/>
      </c>
      <c r="TD19" t="n">
        <v/>
      </c>
      <c r="TE19" t="n">
        <v>10</v>
      </c>
      <c r="TF19" t="n">
        <v/>
      </c>
      <c r="TG19" t="n">
        <v/>
      </c>
      <c r="TH19" t="n">
        <v/>
      </c>
      <c r="TI19" t="n">
        <v/>
      </c>
      <c r="TJ19" t="n">
        <v/>
      </c>
      <c r="TK19" t="n">
        <v/>
      </c>
      <c r="TL19" t="n">
        <v/>
      </c>
      <c r="TM19" t="n">
        <v/>
      </c>
      <c r="TN19" t="n">
        <v/>
      </c>
      <c r="TO19" t="n">
        <v/>
      </c>
      <c r="TP19" t="n">
        <v/>
      </c>
      <c r="TQ19" t="n">
        <v/>
      </c>
      <c r="TR19" t="n">
        <v/>
      </c>
      <c r="TS19" t="n">
        <v/>
      </c>
      <c r="TT19" t="n">
        <v/>
      </c>
      <c r="TU19" t="n">
        <v/>
      </c>
      <c r="TV19" t="n">
        <v/>
      </c>
      <c r="TW19" t="n">
        <v/>
      </c>
      <c r="TX19" t="n">
        <v/>
      </c>
      <c r="TY19" t="n">
        <v/>
      </c>
      <c r="TZ19" t="n">
        <v/>
      </c>
      <c r="UA19" t="n">
        <v/>
      </c>
      <c r="UB19" t="n">
        <v/>
      </c>
      <c r="UC19" t="n">
        <v/>
      </c>
      <c r="UD19" t="n">
        <v/>
      </c>
      <c r="UE19" t="n">
        <v/>
      </c>
      <c r="UF19" t="n">
        <v/>
      </c>
      <c r="UG19" t="n">
        <v/>
      </c>
      <c r="UH19" t="n">
        <v/>
      </c>
      <c r="UI19" t="n">
        <v/>
      </c>
      <c r="UJ19" t="n">
        <v/>
      </c>
      <c r="UK19" t="n">
        <v/>
      </c>
      <c r="UL19" t="n">
        <v/>
      </c>
      <c r="UM19" t="n">
        <v/>
      </c>
      <c r="UN19" t="n">
        <v/>
      </c>
      <c r="UO19" t="n">
        <v/>
      </c>
      <c r="UP19" t="n">
        <v/>
      </c>
      <c r="UQ19" t="n">
        <v/>
      </c>
      <c r="UR19" t="n">
        <v/>
      </c>
      <c r="US19" t="n">
        <v/>
      </c>
      <c r="UT19" t="n">
        <v/>
      </c>
      <c r="UU19" t="n">
        <v/>
      </c>
      <c r="UV19" t="n">
        <v/>
      </c>
      <c r="UW19" t="inlineStr">
        <is>
          <t>Pemberian pakan di kandang</t>
        </is>
      </c>
      <c r="UX19" t="inlineStr">
        <is>
          <t>Pemberian pakan di kandang</t>
        </is>
      </c>
      <c r="UY19" t="n">
        <v/>
      </c>
      <c r="UZ19" t="n">
        <v/>
      </c>
      <c r="VA19" t="inlineStr">
        <is>
          <t>Pemberian pakan di kandang</t>
        </is>
      </c>
      <c r="VB19" t="n">
        <v/>
      </c>
      <c r="VC19" t="n">
        <v/>
      </c>
      <c r="VD19" t="n">
        <v/>
      </c>
      <c r="VE19" t="inlineStr">
        <is>
          <t>Sangat jarang (&gt;1 bulan sekali)</t>
        </is>
      </c>
      <c r="VF19" t="inlineStr">
        <is>
          <t>Sangat teratur (setiap hari)</t>
        </is>
      </c>
      <c r="VG19" t="n">
        <v/>
      </c>
      <c r="VH19" t="n">
        <v/>
      </c>
      <c r="VI19" t="inlineStr">
        <is>
          <t>Jarang (2-3 minggu sekali)</t>
        </is>
      </c>
      <c r="VJ19" t="n">
        <v/>
      </c>
      <c r="VK19" t="n">
        <v/>
      </c>
      <c r="VL19" t="n">
        <v/>
      </c>
      <c r="VM19" t="inlineStr">
        <is>
          <t>Sering (1 kali sehari)</t>
        </is>
      </c>
      <c r="VN19" t="inlineStr">
        <is>
          <t>Sering (1 kali sehari)</t>
        </is>
      </c>
      <c r="VO19" t="n">
        <v/>
      </c>
      <c r="VP19" t="n">
        <v/>
      </c>
      <c r="VQ19" t="inlineStr">
        <is>
          <t>Sering (1 kali sehari)</t>
        </is>
      </c>
      <c r="VR19" t="n">
        <v/>
      </c>
      <c r="VS19" t="n">
        <v/>
      </c>
      <c r="VT19" t="n">
        <v/>
      </c>
      <c r="VU19" t="n">
        <v/>
      </c>
      <c r="VV19" t="n">
        <v/>
      </c>
      <c r="VW19" t="n">
        <v/>
      </c>
      <c r="VX19" t="n">
        <v/>
      </c>
      <c r="VY19" t="n">
        <v/>
      </c>
      <c r="VZ19" t="n">
        <v/>
      </c>
      <c r="WA19" t="n">
        <v/>
      </c>
      <c r="WB19" t="n">
        <v/>
      </c>
      <c r="WC19" t="n">
        <v/>
      </c>
      <c r="WD19" t="n">
        <v/>
      </c>
      <c r="WE19" t="n">
        <v/>
      </c>
      <c r="WF19" t="n">
        <v/>
      </c>
      <c r="WG19" t="n">
        <v/>
      </c>
      <c r="WH19" t="n">
        <v/>
      </c>
      <c r="WI19" t="n">
        <v/>
      </c>
      <c r="WJ19" t="n">
        <v/>
      </c>
      <c r="WK19" t="n">
        <v/>
      </c>
      <c r="WL19" t="n">
        <v/>
      </c>
      <c r="WM19" t="n">
        <v/>
      </c>
      <c r="WN19" t="n">
        <v/>
      </c>
      <c r="WO19" t="n">
        <v/>
      </c>
      <c r="WP19" t="n">
        <v/>
      </c>
      <c r="WQ19" t="n">
        <v/>
      </c>
      <c r="WR19" t="n">
        <v/>
      </c>
      <c r="WS19" t="inlineStr">
        <is>
          <t>3-Disimpan terbuka (dry lot)</t>
        </is>
      </c>
      <c r="WT19" t="n">
        <v>0</v>
      </c>
      <c r="WU19" t="n">
        <v>0</v>
      </c>
      <c r="WV19" t="n">
        <v>1</v>
      </c>
      <c r="WW19" t="n">
        <v>0</v>
      </c>
      <c r="WX19" t="n">
        <v>0</v>
      </c>
      <c r="WY19" t="n">
        <v>0</v>
      </c>
      <c r="WZ19" t="n">
        <v>0</v>
      </c>
      <c r="XA19" t="n">
        <v>0</v>
      </c>
      <c r="XB19" t="inlineStr">
        <is>
          <t>2-Disimpan basah (slurry)</t>
        </is>
      </c>
      <c r="XC19" t="n">
        <v>0</v>
      </c>
      <c r="XD19" t="n">
        <v>0</v>
      </c>
      <c r="XE19" t="n">
        <v>0</v>
      </c>
      <c r="XF19" t="n">
        <v>0</v>
      </c>
      <c r="XG19" t="n">
        <v>1</v>
      </c>
      <c r="XH19" t="n">
        <v>0</v>
      </c>
      <c r="XI19" t="n">
        <v>0</v>
      </c>
      <c r="XJ19" t="n">
        <v>0</v>
      </c>
      <c r="XK19" t="n">
        <v>0</v>
      </c>
      <c r="XL19" t="n">
        <v>0</v>
      </c>
      <c r="XM19" t="n">
        <v>0</v>
      </c>
      <c r="XN19" t="n">
        <v/>
      </c>
      <c r="XO19" t="n">
        <v/>
      </c>
      <c r="XP19" t="n">
        <v/>
      </c>
      <c r="XQ19" t="n">
        <v/>
      </c>
      <c r="XR19" t="n">
        <v/>
      </c>
      <c r="XS19" t="n">
        <v/>
      </c>
      <c r="XT19" t="n">
        <v/>
      </c>
      <c r="XU19" t="n">
        <v/>
      </c>
      <c r="XV19" t="n">
        <v/>
      </c>
      <c r="XW19" t="n">
        <v/>
      </c>
      <c r="XX19" t="n">
        <v/>
      </c>
      <c r="XY19" t="n">
        <v/>
      </c>
      <c r="XZ19" t="n">
        <v/>
      </c>
      <c r="YA19" t="n">
        <v/>
      </c>
      <c r="YB19" t="n">
        <v/>
      </c>
      <c r="YC19" t="n">
        <v/>
      </c>
      <c r="YD19" t="n">
        <v/>
      </c>
      <c r="YE19" t="n">
        <v/>
      </c>
      <c r="YF19" t="n">
        <v/>
      </c>
      <c r="YG19" t="n">
        <v/>
      </c>
      <c r="YH19" t="n">
        <v/>
      </c>
      <c r="YI19" t="n">
        <v/>
      </c>
      <c r="YJ19" t="n">
        <v/>
      </c>
      <c r="YK19" t="n">
        <v/>
      </c>
      <c r="YL19" t="n">
        <v/>
      </c>
      <c r="YM19" t="n">
        <v/>
      </c>
      <c r="YN19" t="inlineStr">
        <is>
          <t>3-Disimpan terbuka (dry lot)</t>
        </is>
      </c>
      <c r="YO19" t="n">
        <v>0</v>
      </c>
      <c r="YP19" t="n">
        <v>0</v>
      </c>
      <c r="YQ19" t="n">
        <v>0</v>
      </c>
      <c r="YR19" t="n">
        <v>0</v>
      </c>
      <c r="YS19" t="n">
        <v>0</v>
      </c>
      <c r="YT19" t="n">
        <v>0</v>
      </c>
      <c r="YU19" t="n">
        <v>1</v>
      </c>
      <c r="YV19" t="n">
        <v>0</v>
      </c>
      <c r="YW19" t="n">
        <v>0</v>
      </c>
      <c r="YX19" t="n">
        <v>0</v>
      </c>
      <c r="YY19" t="n">
        <v>0</v>
      </c>
      <c r="YZ19" t="n">
        <v>0</v>
      </c>
      <c r="ZA19" t="n">
        <v/>
      </c>
      <c r="ZB19" t="n">
        <v/>
      </c>
      <c r="ZC19" t="n">
        <v/>
      </c>
      <c r="ZD19" t="n">
        <v/>
      </c>
      <c r="ZE19" t="n">
        <v/>
      </c>
      <c r="ZF19" t="n">
        <v/>
      </c>
      <c r="ZG19" t="n">
        <v/>
      </c>
      <c r="ZH19" t="n">
        <v/>
      </c>
      <c r="ZI19" t="n">
        <v/>
      </c>
      <c r="ZJ19" t="n">
        <v/>
      </c>
      <c r="ZK19" t="n">
        <v/>
      </c>
      <c r="ZL19" t="n">
        <v/>
      </c>
      <c r="ZM19" t="n">
        <v/>
      </c>
      <c r="ZN19" t="n">
        <v/>
      </c>
      <c r="ZO19" t="n">
        <v/>
      </c>
      <c r="ZP19" t="n">
        <v/>
      </c>
      <c r="ZQ19" t="n">
        <v/>
      </c>
      <c r="ZR19" t="n">
        <v/>
      </c>
      <c r="ZS19" t="n">
        <v/>
      </c>
      <c r="ZT19" t="n">
        <v/>
      </c>
      <c r="ZU19" t="n">
        <v/>
      </c>
      <c r="ZV19" t="n">
        <v/>
      </c>
      <c r="ZW19" t="n">
        <v/>
      </c>
      <c r="ZX19" t="n">
        <v>5</v>
      </c>
      <c r="ZY19" t="n">
        <v>3</v>
      </c>
      <c r="ZZ19" t="n">
        <v/>
      </c>
      <c r="AAA19" t="n">
        <v/>
      </c>
      <c r="AAB19" t="n">
        <v>3</v>
      </c>
      <c r="AAC19" t="n">
        <v/>
      </c>
      <c r="AAD19" t="n">
        <v/>
      </c>
      <c r="AAE19" t="n">
        <v/>
      </c>
      <c r="AAF19" t="inlineStr">
        <is>
          <t>Pakan segar (misal: rumput)</t>
        </is>
      </c>
      <c r="AAG19" t="inlineStr">
        <is>
          <t>Pakan kering (misal: konsentrat, silase, pelet)</t>
        </is>
      </c>
      <c r="AAH19" t="n">
        <v/>
      </c>
      <c r="AAI19" t="n">
        <v/>
      </c>
      <c r="AAJ19" t="inlineStr">
        <is>
          <t>Pakan kering (misal: konsentrat, silase, pelet)</t>
        </is>
      </c>
      <c r="AAK19" t="n">
        <v/>
      </c>
      <c r="AAL19" t="inlineStr">
        <is>
          <t>Tidak</t>
        </is>
      </c>
      <c r="AAM19" t="n">
        <v/>
      </c>
      <c r="AAN19" t="n">
        <v/>
      </c>
      <c r="AAO19" t="n">
        <v/>
      </c>
      <c r="AAP19" t="n">
        <v/>
      </c>
      <c r="AAQ19" t="n">
        <v/>
      </c>
      <c r="AAR19" t="inlineStr">
        <is>
          <t>Tidak</t>
        </is>
      </c>
      <c r="AAS19" t="inlineStr">
        <is>
          <t>Tidak mengetahui</t>
        </is>
      </c>
      <c r="AAT19" t="inlineStr">
        <is>
          <t>Didiamkan saja/dibiarkan di tempatnya (di bak/kolam penampung slurry)</t>
        </is>
      </c>
      <c r="AAU19" t="n">
        <v>0</v>
      </c>
      <c r="AAV19" t="n">
        <v>0</v>
      </c>
      <c r="AAW19" t="n">
        <v>0</v>
      </c>
      <c r="AAX19" t="n">
        <v>0</v>
      </c>
      <c r="AAY19" t="n">
        <v>0</v>
      </c>
      <c r="AAZ19" t="n">
        <v>1</v>
      </c>
      <c r="ABA19" t="n">
        <v>0</v>
      </c>
      <c r="ABB19" t="n">
        <v/>
      </c>
      <c r="ABC19" t="n">
        <v/>
      </c>
      <c r="ABD19" t="n">
        <v/>
      </c>
      <c r="ABE19" t="n">
        <v/>
      </c>
      <c r="ABF19" t="n">
        <v/>
      </c>
      <c r="ABG19" t="n">
        <v/>
      </c>
      <c r="ABH19" t="n">
        <v/>
      </c>
      <c r="ABI19" t="n">
        <v/>
      </c>
      <c r="ABJ19" t="n">
        <v/>
      </c>
      <c r="ABK19" t="n">
        <v/>
      </c>
      <c r="ABL19" t="n">
        <v/>
      </c>
      <c r="ABM19" t="n">
        <v/>
      </c>
      <c r="ABN19" t="n">
        <v/>
      </c>
      <c r="ABO19" t="n">
        <v/>
      </c>
      <c r="ABP19" t="n">
        <v/>
      </c>
      <c r="ABQ19" t="n">
        <v/>
      </c>
      <c r="ABR19" t="n">
        <v/>
      </c>
      <c r="ABS19" t="n">
        <v/>
      </c>
      <c r="ABT19" t="n">
        <v/>
      </c>
      <c r="ABU19" t="n">
        <v/>
      </c>
      <c r="ABV19" t="n">
        <v/>
      </c>
      <c r="ABW19" t="n">
        <v/>
      </c>
      <c r="ABX19" t="n">
        <v/>
      </c>
      <c r="ABY19" t="n">
        <v/>
      </c>
      <c r="ABZ19" t="n">
        <v/>
      </c>
      <c r="ACA19" t="n">
        <v/>
      </c>
      <c r="ACB19" t="n">
        <v/>
      </c>
      <c r="ACC19" t="n">
        <v/>
      </c>
      <c r="ACD19" t="n">
        <v/>
      </c>
      <c r="ACE19" t="n">
        <v/>
      </c>
      <c r="ACF19" t="n">
        <v/>
      </c>
      <c r="ACG19" t="n">
        <v/>
      </c>
      <c r="ACH19" t="n">
        <v/>
      </c>
      <c r="ACI19" t="n">
        <v/>
      </c>
      <c r="ACJ19" t="n">
        <v/>
      </c>
      <c r="ACK19" t="inlineStr">
        <is>
          <t>Belum tau bahwa bioslurry bagus untuk pupuk</t>
        </is>
      </c>
      <c r="ACL19" t="n">
        <v>0</v>
      </c>
      <c r="ACM19" t="n">
        <v>0</v>
      </c>
      <c r="ACN19" t="n">
        <v>0</v>
      </c>
      <c r="ACO19" t="n">
        <v>0</v>
      </c>
      <c r="ACP19" t="n">
        <v>1</v>
      </c>
      <c r="ACQ19" t="n">
        <v>0</v>
      </c>
      <c r="ACR19" t="n">
        <v>0</v>
      </c>
      <c r="ACS19" t="n">
        <v/>
      </c>
      <c r="ACT19" t="inlineStr">
        <is>
          <t>Tidak Ada</t>
        </is>
      </c>
      <c r="ACU19" t="inlineStr">
        <is>
          <t>Manfaat sangat besar</t>
        </is>
      </c>
      <c r="ACV19" t="inlineStr">
        <is>
          <t>Berkurang</t>
        </is>
      </c>
      <c r="ACW19" t="inlineStr">
        <is>
          <t>Anggota keluarga - Perempuan dewasa</t>
        </is>
      </c>
      <c r="ACX19" t="inlineStr">
        <is>
          <t>Setuju</t>
        </is>
      </c>
      <c r="ACY19" t="inlineStr">
        <is>
          <t>Anggota keluarga - Laki-laki dewasa Anggota keluarga - Perempuan dewasa Anggota keluarga - Anak-anak</t>
        </is>
      </c>
      <c r="ACZ19" t="n">
        <v>1</v>
      </c>
      <c r="ADA19" t="n">
        <v>1</v>
      </c>
      <c r="ADB19" t="n">
        <v>1</v>
      </c>
      <c r="ADC19" t="n">
        <v>0</v>
      </c>
      <c r="ADD19" t="inlineStr">
        <is>
          <t>Sangat puas</t>
        </is>
      </c>
      <c r="ADE19" t="inlineStr">
        <is>
          <t>Puas</t>
        </is>
      </c>
      <c r="ADF19" t="inlineStr">
        <is>
          <t>Puas</t>
        </is>
      </c>
      <c r="ADG19" t="inlineStr">
        <is>
          <t>Puas</t>
        </is>
      </c>
      <c r="ADH19" t="inlineStr">
        <is>
          <t>Ya</t>
        </is>
      </c>
      <c r="ADI19" t="inlineStr">
        <is>
          <t>Selang Udara</t>
        </is>
      </c>
      <c r="ADJ19" t="inlineStr">
        <is>
          <t>Sangat puas</t>
        </is>
      </c>
      <c r="ADK19" t="n">
        <v/>
      </c>
      <c r="ADL19" t="n">
        <v/>
      </c>
      <c r="ADM19" t="n">
        <v/>
      </c>
      <c r="ADN19" t="n">
        <v/>
      </c>
      <c r="ADO19" t="n">
        <v/>
      </c>
      <c r="ADP19" t="n">
        <v/>
      </c>
      <c r="ADQ19" t="n">
        <v/>
      </c>
      <c r="ADR19" t="n">
        <v/>
      </c>
      <c r="ADS19" t="n">
        <v/>
      </c>
      <c r="ADT19" t="n">
        <v/>
      </c>
      <c r="ADU19" t="inlineStr">
        <is>
          <t>Menghubungi CPO atau pendamping Memperbaiki sendiri</t>
        </is>
      </c>
      <c r="ADV19" t="n">
        <v>0</v>
      </c>
      <c r="ADW19" t="n">
        <v>0</v>
      </c>
      <c r="ADX19" t="n">
        <v>0</v>
      </c>
      <c r="ADY19" t="n">
        <v>0</v>
      </c>
      <c r="ADZ19" t="n">
        <v>1</v>
      </c>
      <c r="AEA19" t="n">
        <v>1</v>
      </c>
      <c r="AEB19" t="n">
        <v>0</v>
      </c>
      <c r="AEC19" t="n">
        <v>0</v>
      </c>
      <c r="AED19" t="inlineStr">
        <is>
          <t>Tidak ada</t>
        </is>
      </c>
      <c r="AEE19" t="inlineStr">
        <is>
          <t>Laki-laki dewasa</t>
        </is>
      </c>
      <c r="AEF19" t="n">
        <v/>
      </c>
      <c r="AEG19" t="inlineStr">
        <is>
          <t>Menelepon atau WA langsung</t>
        </is>
      </c>
      <c r="AEH19" t="n">
        <v/>
      </c>
      <c r="AEI19" t="inlineStr">
        <is>
          <t>Kalau bisa Biogas diaktifkan kembali, sehingga fasilitas yang ada dapat digunakan kembali. Dan ada pendampingan khusus yang siap dihubungi apabila dibutuhkan jika terjadi kendala. Ketersediaan suku cadang harus disiapkan</t>
        </is>
      </c>
      <c r="AEJ19" t="inlineStr">
        <is>
          <t>Ya, selalu</t>
        </is>
      </c>
      <c r="AEK19" t="inlineStr">
        <is>
          <t>Pengurangan pengeluaran rumah tangga (bahan bakar minyak, pupuk, dll.) Lebih mudah mendapatkan energi Memasak lebih cepat Peningkatan kebersihan kandang ternak Pemanfaatan bio-slurry sebagai pupuk Dapur lebih bersih dan bebas asap</t>
        </is>
      </c>
      <c r="AEL19" t="n">
        <v>1</v>
      </c>
      <c r="AEM19" t="n">
        <v>1</v>
      </c>
      <c r="AEN19" t="n">
        <v>0</v>
      </c>
      <c r="AEO19" t="n">
        <v>1</v>
      </c>
      <c r="AEP19" t="n">
        <v>0</v>
      </c>
      <c r="AEQ19" t="n">
        <v>0</v>
      </c>
      <c r="AER19" t="n">
        <v>1</v>
      </c>
      <c r="AES19" t="n">
        <v>1</v>
      </c>
      <c r="AET19" t="n">
        <v>1</v>
      </c>
      <c r="AEU19" t="n">
        <v>0</v>
      </c>
      <c r="AEV19" t="n">
        <v>0</v>
      </c>
      <c r="AEW19" t="n">
        <v>0</v>
      </c>
      <c r="AEX19" t="n">
        <v/>
      </c>
      <c r="AEY19" t="inlineStr">
        <is>
          <t>Mendukung lingkungan</t>
        </is>
      </c>
      <c r="AEZ19" t="n">
        <v/>
      </c>
      <c r="AFA19" t="inlineStr">
        <is>
          <t>Yayasan Rumah Energi (YRE)</t>
        </is>
      </c>
      <c r="AFB19" t="n">
        <v/>
      </c>
      <c r="AFC19" t="inlineStr">
        <is>
          <t>DRS.PETRUS DJADI LUDJI-22_37_35.jpg</t>
        </is>
      </c>
      <c r="AFD19" t="inlineStr">
        <is>
          <t>https://kf.kobotoolbox.org/api/v2/assets/avstPQqLr3Ab3ZdcVTXZ6f/data/673252997/attachments/attYbDz9kKw8g8kxG4C2hfxW/</t>
        </is>
      </c>
      <c r="AFE19" t="inlineStr">
        <is>
          <t>DRS.PETRUS DJADI LUDJI (1)-22_37_46.jpg</t>
        </is>
      </c>
      <c r="AFF19" t="inlineStr">
        <is>
          <t>https://kf.kobotoolbox.org/api/v2/assets/avstPQqLr3Ab3ZdcVTXZ6f/data/673252997/attachments/attysJpoExMx8VLfWHPk8sAE/</t>
        </is>
      </c>
      <c r="AFG19" t="inlineStr">
        <is>
          <t>Siti Suryani/Elvianto Hamanai</t>
        </is>
      </c>
      <c r="AFH19" t="n">
        <v/>
      </c>
      <c r="AFI19" t="n">
        <v/>
      </c>
    </row>
    <row r="20">
      <c r="A20" s="93" t="n">
        <v>46070</v>
      </c>
      <c r="B20" s="93" t="n">
        <v>46070</v>
      </c>
      <c r="C20" t="inlineStr">
        <is>
          <t>siti suryani/marselina ngongo</t>
        </is>
      </c>
      <c r="D20" t="inlineStr">
        <is>
          <t>phillia eutdenada jonatan behar /jonatan behar</t>
        </is>
      </c>
      <c r="E20" t="n">
        <v>81237779850</v>
      </c>
      <c r="F20" t="inlineStr">
        <is>
          <t>-9.660735 120.267718</t>
        </is>
      </c>
      <c r="G20" t="n">
        <v>-9.660735000000001</v>
      </c>
      <c r="H20" t="n">
        <v>120.267718</v>
      </c>
      <c r="I20" t="n">
        <v>0</v>
      </c>
      <c r="J20" t="n">
        <v>0</v>
      </c>
      <c r="K20" t="inlineStr">
        <is>
          <t>-9.660735,  120.267718</t>
        </is>
      </c>
      <c r="L20" t="inlineStr">
        <is>
          <t>-9.660967 120. 26774</t>
        </is>
      </c>
      <c r="M20" t="n">
        <v>-9.660966999999999</v>
      </c>
      <c r="N20" t="inlineStr">
        <is>
          <t>120. 26774</t>
        </is>
      </c>
      <c r="O20" t="n">
        <v>0</v>
      </c>
      <c r="P20" t="n">
        <v>0</v>
      </c>
      <c r="Q20" t="inlineStr">
        <is>
          <t>Lat -9.660967° Long 120. 26774°</t>
        </is>
      </c>
      <c r="R20" t="inlineStr">
        <is>
          <t>NTT</t>
        </is>
      </c>
      <c r="S20" t="n">
        <v>0</v>
      </c>
      <c r="T20" t="n">
        <v>0</v>
      </c>
      <c r="U20" t="n">
        <v>0</v>
      </c>
      <c r="V20" t="n">
        <v>0</v>
      </c>
      <c r="W20" t="n">
        <v>0</v>
      </c>
      <c r="X20" t="n">
        <v>0</v>
      </c>
      <c r="Y20" t="n">
        <v>0</v>
      </c>
      <c r="Z20" t="n">
        <v>0</v>
      </c>
      <c r="AA20" t="n">
        <v>1</v>
      </c>
      <c r="AB20" t="n">
        <v>0</v>
      </c>
      <c r="AC20" t="inlineStr">
        <is>
          <t>SUMBA TIMUR</t>
        </is>
      </c>
      <c r="AD20" t="inlineStr">
        <is>
          <t>KAMBERA</t>
        </is>
      </c>
      <c r="AE20" t="inlineStr">
        <is>
          <t>WANGGA</t>
        </is>
      </c>
      <c r="AF20" t="inlineStr">
        <is>
          <t>YAYASAN ALAM LESTARI</t>
        </is>
      </c>
      <c r="AG20" t="inlineStr">
        <is>
          <t>ALP0019</t>
        </is>
      </c>
      <c r="AH20" t="n">
        <v>14</v>
      </c>
      <c r="AI20" t="inlineStr">
        <is>
          <t>VPA1</t>
        </is>
      </c>
      <c r="AJ20" t="inlineStr">
        <is>
          <t>Tidak aktif</t>
        </is>
      </c>
      <c r="AK20" t="n">
        <v>29</v>
      </c>
      <c r="AL20" t="inlineStr">
        <is>
          <t>Perempuan</t>
        </is>
      </c>
      <c r="AM20" t="inlineStr">
        <is>
          <t>Belum menikah</t>
        </is>
      </c>
      <c r="AN20" t="inlineStr">
        <is>
          <t>Diploma/S1/Sederajat</t>
        </is>
      </c>
      <c r="AO20" t="inlineStr">
        <is>
          <t>Wiraswasta</t>
        </is>
      </c>
      <c r="AP20" t="n">
        <v>0</v>
      </c>
      <c r="AQ20" t="n">
        <v>0</v>
      </c>
      <c r="AR20" t="n">
        <v>0</v>
      </c>
      <c r="AS20" t="n">
        <v>1</v>
      </c>
      <c r="AT20" t="n">
        <v>0</v>
      </c>
      <c r="AU20" t="n">
        <v>0</v>
      </c>
      <c r="AV20" t="n">
        <v>0</v>
      </c>
      <c r="AW20" t="n">
        <v>0</v>
      </c>
      <c r="AX20" t="n">
        <v/>
      </c>
      <c r="AY20" t="inlineStr">
        <is>
          <t>Tidak ada</t>
        </is>
      </c>
      <c r="AZ20" t="n">
        <v>0</v>
      </c>
      <c r="BA20" t="n">
        <v>0</v>
      </c>
      <c r="BB20" t="n">
        <v>0</v>
      </c>
      <c r="BC20" t="n">
        <v>0</v>
      </c>
      <c r="BD20" t="n">
        <v>0</v>
      </c>
      <c r="BE20" t="n">
        <v>0</v>
      </c>
      <c r="BF20" t="n">
        <v>0</v>
      </c>
      <c r="BG20" t="n">
        <v>1</v>
      </c>
      <c r="BH20" t="n">
        <v/>
      </c>
      <c r="BI20" t="inlineStr">
        <is>
          <t>&gt;Rp3.500.000</t>
        </is>
      </c>
      <c r="BJ20" t="n">
        <v>1</v>
      </c>
      <c r="BK20" t="n">
        <v>5</v>
      </c>
      <c r="BL20" t="n">
        <v>3</v>
      </c>
      <c r="BM20" t="n">
        <v>0</v>
      </c>
      <c r="BN20" t="inlineStr">
        <is>
          <t>Milik sendiri</t>
        </is>
      </c>
      <c r="BO20" t="inlineStr">
        <is>
          <t>Permanen (dinding bata dan semen)</t>
        </is>
      </c>
      <c r="BP20" t="n">
        <v>1</v>
      </c>
      <c r="BQ20" t="n">
        <v>0</v>
      </c>
      <c r="BR20" t="n">
        <v>0</v>
      </c>
      <c r="BS20" t="n">
        <v>0</v>
      </c>
      <c r="BT20" t="n">
        <v>0</v>
      </c>
      <c r="BU20" t="n">
        <v/>
      </c>
      <c r="BV20" t="inlineStr">
        <is>
          <t>Keramik/ubin</t>
        </is>
      </c>
      <c r="BW20" t="n">
        <v>0</v>
      </c>
      <c r="BX20" t="n">
        <v>0</v>
      </c>
      <c r="BY20" t="n">
        <v>1</v>
      </c>
      <c r="BZ20" t="n">
        <v>0</v>
      </c>
      <c r="CA20" t="n">
        <v>0</v>
      </c>
      <c r="CB20" t="n">
        <v/>
      </c>
      <c r="CC20" t="inlineStr">
        <is>
          <t>Seng</t>
        </is>
      </c>
      <c r="CD20" t="n">
        <v>0</v>
      </c>
      <c r="CE20" t="n">
        <v>0</v>
      </c>
      <c r="CF20" t="n">
        <v>0</v>
      </c>
      <c r="CG20" t="n">
        <v>0</v>
      </c>
      <c r="CH20" t="n">
        <v>1</v>
      </c>
      <c r="CI20" t="n">
        <v>0</v>
      </c>
      <c r="CJ20" t="n">
        <v>0</v>
      </c>
      <c r="CK20" t="n">
        <v/>
      </c>
      <c r="CL20" t="inlineStr">
        <is>
          <t>Ya</t>
        </is>
      </c>
      <c r="CM20" t="n">
        <v>2012</v>
      </c>
      <c r="CN20" t="inlineStr">
        <is>
          <t>Fixed-Dome (Kubah Tetap)</t>
        </is>
      </c>
      <c r="CO20" t="inlineStr">
        <is>
          <t>6 m³ (4-5 ekor sapi, ±5 jam memasak/hari, ±50 kg</t>
        </is>
      </c>
      <c r="CP20" t="inlineStr">
        <is>
          <t>Anggota keluarga - laki-laki</t>
        </is>
      </c>
      <c r="CQ20" t="n">
        <v>0</v>
      </c>
      <c r="CR20" t="n">
        <v>0</v>
      </c>
      <c r="CS20" t="n">
        <v>0</v>
      </c>
      <c r="CT20" t="n">
        <v>0</v>
      </c>
      <c r="CU20" t="n">
        <v>1</v>
      </c>
      <c r="CV20" t="n">
        <v>0</v>
      </c>
      <c r="CW20" t="n">
        <v>0</v>
      </c>
      <c r="CX20" t="n">
        <v>0</v>
      </c>
      <c r="CY20" t="inlineStr">
        <is>
          <t>Anggota keluarga - laki-laki Anggota keluarga - perempuan dewasa</t>
        </is>
      </c>
      <c r="CZ20" t="n">
        <v>1</v>
      </c>
      <c r="DA20" t="n">
        <v>1</v>
      </c>
      <c r="DB20" t="n">
        <v>0</v>
      </c>
      <c r="DC20" t="n">
        <v/>
      </c>
      <c r="DD20" t="inlineStr">
        <is>
          <t>Anggota keluarga - laki-laki</t>
        </is>
      </c>
      <c r="DE20" t="n">
        <v>1</v>
      </c>
      <c r="DF20" t="n">
        <v>0</v>
      </c>
      <c r="DG20" t="n">
        <v>0</v>
      </c>
      <c r="DH20" t="n">
        <v>0</v>
      </c>
      <c r="DI20" t="n">
        <v/>
      </c>
      <c r="DJ20" t="inlineStr">
        <is>
          <t>Anggota keluarga - laki-laki</t>
        </is>
      </c>
      <c r="DK20" t="n">
        <v>1</v>
      </c>
      <c r="DL20" t="n">
        <v>0</v>
      </c>
      <c r="DM20" t="n">
        <v>0</v>
      </c>
      <c r="DN20" t="n">
        <v>0</v>
      </c>
      <c r="DO20" t="n">
        <v/>
      </c>
      <c r="DP20" t="inlineStr">
        <is>
          <t>Tidak berfungsi sama sekali</t>
        </is>
      </c>
      <c r="DQ20" t="inlineStr">
        <is>
          <t>&gt;1 tahun yang lalu</t>
        </is>
      </c>
      <c r="DR20" t="inlineStr">
        <is>
          <t>Masalah teknis (misalnya kerusakan pada komponen)</t>
        </is>
      </c>
      <c r="DS20" t="n">
        <v/>
      </c>
      <c r="DT20" t="inlineStr">
        <is>
          <t>Kompor</t>
        </is>
      </c>
      <c r="DU20" t="n">
        <v>1</v>
      </c>
      <c r="DV20" t="n">
        <v>0</v>
      </c>
      <c r="DW20" t="n">
        <v>0</v>
      </c>
      <c r="DX20" t="n">
        <v>0</v>
      </c>
      <c r="DY20" t="n">
        <v>0</v>
      </c>
      <c r="DZ20" t="n">
        <v>0</v>
      </c>
      <c r="EA20" t="n">
        <v>0</v>
      </c>
      <c r="EB20" t="n">
        <v>0</v>
      </c>
      <c r="EC20" t="n">
        <v>0</v>
      </c>
      <c r="ED20" t="n">
        <v>0</v>
      </c>
      <c r="EE20" t="n">
        <v>0</v>
      </c>
      <c r="EF20" t="n">
        <v>0</v>
      </c>
      <c r="EG20" t="n">
        <v>0</v>
      </c>
      <c r="EH20" t="n">
        <v>0</v>
      </c>
      <c r="EI20" t="inlineStr">
        <is>
          <t>Tidak ada masalah</t>
        </is>
      </c>
      <c r="EJ20" t="n">
        <v>0</v>
      </c>
      <c r="EK20" t="n">
        <v>0</v>
      </c>
      <c r="EL20" t="n">
        <v>0</v>
      </c>
      <c r="EM20" t="n">
        <v>1</v>
      </c>
      <c r="EN20" t="n">
        <v>0</v>
      </c>
      <c r="EO20" t="n">
        <v/>
      </c>
      <c r="EP20" t="inlineStr">
        <is>
          <t>Ya, sangat jelas dan mudah diikuti</t>
        </is>
      </c>
      <c r="EQ20" t="inlineStr">
        <is>
          <t>Bukan pelatihan</t>
        </is>
      </c>
      <c r="ER20" t="inlineStr">
        <is>
          <t>CPO atau pendamping</t>
        </is>
      </c>
      <c r="ES20" t="n">
        <v>1</v>
      </c>
      <c r="ET20" t="n">
        <v>0</v>
      </c>
      <c r="EU20" t="n">
        <v>0</v>
      </c>
      <c r="EV20" t="n">
        <v>0</v>
      </c>
      <c r="EW20" t="n">
        <v/>
      </c>
      <c r="EX20" t="inlineStr">
        <is>
          <t>Anggota keluarga - Laki-laki</t>
        </is>
      </c>
      <c r="EY20" t="n">
        <v>1</v>
      </c>
      <c r="EZ20" t="n">
        <v>0</v>
      </c>
      <c r="FA20" t="n">
        <v>0</v>
      </c>
      <c r="FB20" t="n">
        <v/>
      </c>
      <c r="FC20" t="inlineStr">
        <is>
          <t>Setiap hari</t>
        </is>
      </c>
      <c r="FD20" t="inlineStr">
        <is>
          <t>&gt; Rp 500,001</t>
        </is>
      </c>
      <c r="FE20" t="inlineStr">
        <is>
          <t>Mengetahui</t>
        </is>
      </c>
      <c r="FF20" t="inlineStr">
        <is>
          <t>Selalu (setiap hari)</t>
        </is>
      </c>
      <c r="FG20" t="inlineStr">
        <is>
          <t>Mengetahui</t>
        </is>
      </c>
      <c r="FH20" t="inlineStr">
        <is>
          <t>Selalu (setiap hari)</t>
        </is>
      </c>
      <c r="FI20" t="inlineStr">
        <is>
          <t>Mengetahui</t>
        </is>
      </c>
      <c r="FJ20" t="inlineStr">
        <is>
          <t>Selalu (setiap hari)</t>
        </is>
      </c>
      <c r="FK20" t="inlineStr">
        <is>
          <t>Mengetahui</t>
        </is>
      </c>
      <c r="FL20" t="inlineStr">
        <is>
          <t>Selalu (setiap hari)</t>
        </is>
      </c>
      <c r="FM20" t="inlineStr">
        <is>
          <t>Mengetahui</t>
        </is>
      </c>
      <c r="FN20" t="inlineStr">
        <is>
          <t>Sering (setiap minggu)</t>
        </is>
      </c>
      <c r="FO20" t="inlineStr">
        <is>
          <t>Mengetahui</t>
        </is>
      </c>
      <c r="FP20" t="inlineStr">
        <is>
          <t>Sering (setiap minggu)</t>
        </is>
      </c>
      <c r="FQ20" t="inlineStr">
        <is>
          <t>Mengetahui</t>
        </is>
      </c>
      <c r="FR20" t="inlineStr">
        <is>
          <t>Ya</t>
        </is>
      </c>
      <c r="FS20" t="inlineStr">
        <is>
          <t>Mengetahui</t>
        </is>
      </c>
      <c r="FT20" t="inlineStr">
        <is>
          <t>Ya, selalu</t>
        </is>
      </c>
      <c r="FU20" t="inlineStr">
        <is>
          <t>Laki-laki dewasa Perempuan dewasa</t>
        </is>
      </c>
      <c r="FV20" t="n">
        <v>1</v>
      </c>
      <c r="FW20" t="n">
        <v>1</v>
      </c>
      <c r="FX20" t="n">
        <v>0</v>
      </c>
      <c r="FY20" t="n">
        <v>0</v>
      </c>
      <c r="FZ20" t="inlineStr">
        <is>
          <t>Sangat memahami</t>
        </is>
      </c>
      <c r="GA20" t="inlineStr">
        <is>
          <t>CPO</t>
        </is>
      </c>
      <c r="GB20" t="n">
        <v>1</v>
      </c>
      <c r="GC20" t="n">
        <v>0</v>
      </c>
      <c r="GD20" t="n">
        <v>0</v>
      </c>
      <c r="GE20" t="n">
        <v>0</v>
      </c>
      <c r="GF20" t="n">
        <v/>
      </c>
      <c r="GG20" t="inlineStr">
        <is>
          <t>Selalu</t>
        </is>
      </c>
      <c r="GH20" t="inlineStr">
        <is>
          <t>Ya</t>
        </is>
      </c>
      <c r="GI20" t="inlineStr">
        <is>
          <t>Tetangga Teman/keluarga Komunitas lokal</t>
        </is>
      </c>
      <c r="GJ20" t="n">
        <v>1</v>
      </c>
      <c r="GK20" t="n">
        <v>1</v>
      </c>
      <c r="GL20" t="n">
        <v>1</v>
      </c>
      <c r="GM20" t="n">
        <v>0</v>
      </c>
      <c r="GN20" t="n">
        <v/>
      </c>
      <c r="GO20" t="n">
        <v>10</v>
      </c>
      <c r="GP20" t="inlineStr">
        <is>
          <t>Sebagian</t>
        </is>
      </c>
      <c r="GQ20" t="inlineStr">
        <is>
          <t>Kayu bakar Minyak tanah</t>
        </is>
      </c>
      <c r="GR20" t="n">
        <v>0</v>
      </c>
      <c r="GS20" t="n">
        <v>1</v>
      </c>
      <c r="GT20" t="n">
        <v>1</v>
      </c>
      <c r="GU20" t="n">
        <v>0</v>
      </c>
      <c r="GV20" t="n">
        <v>0</v>
      </c>
      <c r="GW20" t="n">
        <v>0</v>
      </c>
      <c r="GX20" t="n">
        <v>0</v>
      </c>
      <c r="GY20" t="n">
        <v/>
      </c>
      <c r="GZ20" t="inlineStr">
        <is>
          <t>Ya</t>
        </is>
      </c>
      <c r="HA20" t="n">
        <v/>
      </c>
      <c r="HB20" t="n">
        <v/>
      </c>
      <c r="HC20" t="n">
        <v/>
      </c>
      <c r="HD20" t="n">
        <v/>
      </c>
      <c r="HE20" t="n">
        <v/>
      </c>
      <c r="HF20" t="n">
        <v/>
      </c>
      <c r="HG20" t="n">
        <v/>
      </c>
      <c r="HH20" t="n">
        <v/>
      </c>
      <c r="HI20" t="n">
        <v/>
      </c>
      <c r="HJ20" t="n">
        <v/>
      </c>
      <c r="HK20" t="n">
        <v/>
      </c>
      <c r="HL20" t="n">
        <v/>
      </c>
      <c r="HM20" t="n">
        <v/>
      </c>
      <c r="HN20" t="n">
        <v/>
      </c>
      <c r="HO20" t="n">
        <v/>
      </c>
      <c r="HP20" t="n">
        <v/>
      </c>
      <c r="HQ20" t="n">
        <v/>
      </c>
      <c r="HR20" t="n">
        <v/>
      </c>
      <c r="HS20" t="n">
        <v/>
      </c>
      <c r="HT20" t="n">
        <v/>
      </c>
      <c r="HU20" t="n">
        <v/>
      </c>
      <c r="HV20" t="n">
        <v/>
      </c>
      <c r="HW20" t="n">
        <v/>
      </c>
      <c r="HX20" t="n">
        <v/>
      </c>
      <c r="HY20" t="n">
        <v>30</v>
      </c>
      <c r="HZ20" t="n">
        <v>100000</v>
      </c>
      <c r="IA20" t="n">
        <v/>
      </c>
      <c r="IB20" t="n">
        <v/>
      </c>
      <c r="IC20" t="n">
        <v/>
      </c>
      <c r="ID20" t="n">
        <v/>
      </c>
      <c r="IE20" t="n">
        <v/>
      </c>
      <c r="IF20" t="n">
        <v/>
      </c>
      <c r="IG20" t="n">
        <v/>
      </c>
      <c r="IH20" t="n">
        <v/>
      </c>
      <c r="II20" t="n">
        <v>0</v>
      </c>
      <c r="IJ20" t="n">
        <v>0</v>
      </c>
      <c r="IK20" t="inlineStr">
        <is>
          <t>&lt;15 kg</t>
        </is>
      </c>
      <c r="IL20" t="inlineStr">
        <is>
          <t>&lt;1 jam</t>
        </is>
      </c>
      <c r="IM20" t="inlineStr">
        <is>
          <t>Ya</t>
        </is>
      </c>
      <c r="IN20" t="inlineStr">
        <is>
          <t>Ya</t>
        </is>
      </c>
      <c r="IO20" t="inlineStr">
        <is>
          <t>Jauh lebih bersih</t>
        </is>
      </c>
      <c r="IP20" t="inlineStr">
        <is>
          <t>Lebih jarang (lebih sering tidak terpapar asap)</t>
        </is>
      </c>
      <c r="IQ20" t="inlineStr">
        <is>
          <t>Tidak pernah</t>
        </is>
      </c>
      <c r="IR20" t="n">
        <v/>
      </c>
      <c r="IS20" t="n">
        <v/>
      </c>
      <c r="IT20" t="n">
        <v/>
      </c>
      <c r="IU20" t="n">
        <v/>
      </c>
      <c r="IV20" t="n">
        <v/>
      </c>
      <c r="IW20" t="n">
        <v/>
      </c>
      <c r="IX20" t="n">
        <v/>
      </c>
      <c r="IY20" t="n">
        <v/>
      </c>
      <c r="IZ20" t="inlineStr">
        <is>
          <t>Tidak pernah</t>
        </is>
      </c>
      <c r="JA20" t="n">
        <v/>
      </c>
      <c r="JB20" t="n">
        <v/>
      </c>
      <c r="JC20" t="n">
        <v/>
      </c>
      <c r="JD20" t="n">
        <v/>
      </c>
      <c r="JE20" t="n">
        <v/>
      </c>
      <c r="JF20" t="n">
        <v/>
      </c>
      <c r="JG20" t="n">
        <v/>
      </c>
      <c r="JH20" t="n">
        <v/>
      </c>
      <c r="JI20" t="inlineStr">
        <is>
          <t>Tidak pernah</t>
        </is>
      </c>
      <c r="JJ20" t="n">
        <v/>
      </c>
      <c r="JK20" t="n">
        <v/>
      </c>
      <c r="JL20" t="n">
        <v/>
      </c>
      <c r="JM20" t="n">
        <v/>
      </c>
      <c r="JN20" t="n">
        <v/>
      </c>
      <c r="JO20" t="n">
        <v/>
      </c>
      <c r="JP20" t="n">
        <v/>
      </c>
      <c r="JQ20" t="n">
        <v/>
      </c>
      <c r="JR20" t="inlineStr">
        <is>
          <t>Tidak pernah</t>
        </is>
      </c>
      <c r="JS20" t="n">
        <v/>
      </c>
      <c r="JT20" t="n">
        <v/>
      </c>
      <c r="JU20" t="n">
        <v/>
      </c>
      <c r="JV20" t="n">
        <v/>
      </c>
      <c r="JW20" t="n">
        <v/>
      </c>
      <c r="JX20" t="n">
        <v/>
      </c>
      <c r="JY20" t="n">
        <v/>
      </c>
      <c r="JZ20" t="n">
        <v/>
      </c>
      <c r="KA20" t="inlineStr">
        <is>
          <t>Tidak pernah</t>
        </is>
      </c>
      <c r="KB20" t="n">
        <v/>
      </c>
      <c r="KC20" t="n">
        <v/>
      </c>
      <c r="KD20" t="n">
        <v/>
      </c>
      <c r="KE20" t="n">
        <v/>
      </c>
      <c r="KF20" t="n">
        <v/>
      </c>
      <c r="KG20" t="n">
        <v/>
      </c>
      <c r="KH20" t="n">
        <v/>
      </c>
      <c r="KI20" t="n">
        <v/>
      </c>
      <c r="KJ20" t="inlineStr">
        <is>
          <t>Tidak pernah</t>
        </is>
      </c>
      <c r="KK20" t="n">
        <v/>
      </c>
      <c r="KL20" t="n">
        <v/>
      </c>
      <c r="KM20" t="n">
        <v/>
      </c>
      <c r="KN20" t="n">
        <v/>
      </c>
      <c r="KO20" t="n">
        <v/>
      </c>
      <c r="KP20" t="n">
        <v/>
      </c>
      <c r="KQ20" t="n">
        <v/>
      </c>
      <c r="KR20" t="n">
        <v/>
      </c>
      <c r="KS20" t="inlineStr">
        <is>
          <t>Jauh lebih baik</t>
        </is>
      </c>
      <c r="KT20" t="inlineStr">
        <is>
          <t>0-1 kali</t>
        </is>
      </c>
      <c r="KU20" t="inlineStr">
        <is>
          <t>0-1 kali</t>
        </is>
      </c>
      <c r="KV20" t="inlineStr">
        <is>
          <t>Tidak ada</t>
        </is>
      </c>
      <c r="KW20" t="n">
        <v>0</v>
      </c>
      <c r="KX20" t="n">
        <v>0</v>
      </c>
      <c r="KY20" t="n">
        <v>0</v>
      </c>
      <c r="KZ20" t="n">
        <v>1</v>
      </c>
      <c r="LA20" t="inlineStr">
        <is>
          <t>Jauh lebih baik</t>
        </is>
      </c>
      <c r="LB20" t="inlineStr">
        <is>
          <t>Jauh lebih baik</t>
        </is>
      </c>
      <c r="LC20" t="n">
        <v>4</v>
      </c>
      <c r="LD20" t="n">
        <v>2</v>
      </c>
      <c r="LE20" t="n">
        <v>0</v>
      </c>
      <c r="LF20" t="n">
        <v>0</v>
      </c>
      <c r="LG20" t="inlineStr">
        <is>
          <t>Ya</t>
        </is>
      </c>
      <c r="LH20" t="n">
        <v>200000</v>
      </c>
      <c r="LI20" t="n">
        <v/>
      </c>
      <c r="LJ20" t="inlineStr">
        <is>
          <t>Kebutuhan rumah tangga</t>
        </is>
      </c>
      <c r="LK20" t="n">
        <v>0</v>
      </c>
      <c r="LL20" t="n">
        <v>0</v>
      </c>
      <c r="LM20" t="n">
        <v>0</v>
      </c>
      <c r="LN20" t="n">
        <v>0</v>
      </c>
      <c r="LO20" t="n">
        <v>1</v>
      </c>
      <c r="LP20" t="n">
        <v>0</v>
      </c>
      <c r="LQ20" t="n">
        <v>0</v>
      </c>
      <c r="LR20" t="n">
        <v/>
      </c>
      <c r="LS20" t="n">
        <v>30</v>
      </c>
      <c r="LT20" t="n">
        <v>0</v>
      </c>
      <c r="LU20" t="n">
        <v>0</v>
      </c>
      <c r="LV20" t="n">
        <v>30</v>
      </c>
      <c r="LW20" t="n">
        <v>0</v>
      </c>
      <c r="LX20" t="n">
        <v>0</v>
      </c>
      <c r="LY20" t="n">
        <v>10</v>
      </c>
      <c r="LZ20" t="n">
        <v>0</v>
      </c>
      <c r="MA20" t="n">
        <v>0</v>
      </c>
      <c r="MB20" t="inlineStr">
        <is>
          <t>Ya</t>
        </is>
      </c>
      <c r="MC20" t="n">
        <v>30</v>
      </c>
      <c r="MD20" t="n">
        <v>15</v>
      </c>
      <c r="ME20" t="n">
        <v>0</v>
      </c>
      <c r="MF20" t="n">
        <v>0</v>
      </c>
      <c r="MG20" t="n">
        <v>0</v>
      </c>
      <c r="MH20" t="n">
        <v>0</v>
      </c>
      <c r="MI20" t="inlineStr">
        <is>
          <t>Istirahat</t>
        </is>
      </c>
      <c r="MJ20" t="n">
        <v>0</v>
      </c>
      <c r="MK20" t="n">
        <v>0</v>
      </c>
      <c r="ML20" t="n">
        <v>1</v>
      </c>
      <c r="MM20" t="n">
        <v>0</v>
      </c>
      <c r="MN20" t="n">
        <v>0</v>
      </c>
      <c r="MO20" t="n">
        <v>0</v>
      </c>
      <c r="MP20" t="n">
        <v/>
      </c>
      <c r="MQ20" t="n">
        <v/>
      </c>
      <c r="MR20" t="inlineStr">
        <is>
          <t>ingin lebih mendapat istirahat</t>
        </is>
      </c>
      <c r="MS20" t="n">
        <v/>
      </c>
      <c r="MT20" t="inlineStr">
        <is>
          <t>untuk mempererat kekeluargaan biasa menghadiri undangan</t>
        </is>
      </c>
      <c r="MU20" t="inlineStr">
        <is>
          <t>Ya, untuk anggota keluarga</t>
        </is>
      </c>
      <c r="MV20" t="inlineStr">
        <is>
          <t>Perawatan sistem biogas Pemasangan sistem biogas</t>
        </is>
      </c>
      <c r="MW20" t="n">
        <v>1</v>
      </c>
      <c r="MX20" t="n">
        <v>1</v>
      </c>
      <c r="MY20" t="n">
        <v>0</v>
      </c>
      <c r="MZ20" t="n">
        <v>0</v>
      </c>
      <c r="NA20" t="n">
        <v/>
      </c>
      <c r="NB20" t="n">
        <v/>
      </c>
      <c r="NC20" t="n">
        <v/>
      </c>
      <c r="ND20" t="n">
        <v/>
      </c>
      <c r="NE20" t="n">
        <v/>
      </c>
      <c r="NF20" t="n">
        <v/>
      </c>
      <c r="NG20" t="n">
        <v/>
      </c>
      <c r="NH20" t="n">
        <v/>
      </c>
      <c r="NI20" t="n">
        <v/>
      </c>
      <c r="NJ20" t="n">
        <v/>
      </c>
      <c r="NK20" t="n">
        <v/>
      </c>
      <c r="NL20" t="inlineStr">
        <is>
          <t>Tidak</t>
        </is>
      </c>
      <c r="NM20" t="inlineStr">
        <is>
          <t>Kombinasi dana mandiri dan dana hibah</t>
        </is>
      </c>
      <c r="NN20" t="inlineStr">
        <is>
          <t>7.000.001-9.000.000</t>
        </is>
      </c>
      <c r="NO20" t="inlineStr">
        <is>
          <t>Yayasan Rumah Energi atau BIRU</t>
        </is>
      </c>
      <c r="NP20" t="n">
        <v/>
      </c>
      <c r="NQ20" t="n">
        <v/>
      </c>
      <c r="NR20" t="n">
        <v/>
      </c>
      <c r="NS20" t="n">
        <v/>
      </c>
      <c r="NT20" t="n">
        <v/>
      </c>
      <c r="NU20" t="n">
        <v/>
      </c>
      <c r="NV20" t="inlineStr">
        <is>
          <t>Anggota keluarga - Laki-laki dewasa</t>
        </is>
      </c>
      <c r="NW20" t="n">
        <v/>
      </c>
      <c r="NX20" t="inlineStr">
        <is>
          <t>Sedikit meningkat</t>
        </is>
      </c>
      <c r="NY20" t="n">
        <v>30</v>
      </c>
      <c r="NZ20" t="n">
        <v>0</v>
      </c>
      <c r="OA20" t="n">
        <v>0</v>
      </c>
      <c r="OB20" t="n">
        <v>5</v>
      </c>
      <c r="OC20" t="n">
        <v>5</v>
      </c>
      <c r="OD20" t="n">
        <v>0</v>
      </c>
      <c r="OE20" t="inlineStr">
        <is>
          <t>Lebih baik</t>
        </is>
      </c>
      <c r="OF20" t="inlineStr">
        <is>
          <t>Jauh lebih baik (beda waktu memasak lebih cepat setengah jam atau lebih, ATAU tidak lagi ada rasa/bau makanan yang berubah, ATAU alasan lainnya)</t>
        </is>
      </c>
      <c r="OG20" t="inlineStr">
        <is>
          <t>Ya</t>
        </is>
      </c>
      <c r="OH20" t="n">
        <v>0</v>
      </c>
      <c r="OI20" t="n">
        <v>0</v>
      </c>
      <c r="OJ20" t="n">
        <v>0</v>
      </c>
      <c r="OK20" t="n">
        <v>2</v>
      </c>
      <c r="OL20" t="n">
        <v>0</v>
      </c>
      <c r="OM20" t="n">
        <v>0</v>
      </c>
      <c r="ON20" t="n">
        <v>0</v>
      </c>
      <c r="OO20" t="n">
        <v>0</v>
      </c>
      <c r="OP20" t="inlineStr">
        <is>
          <t>Sapi pedaging Babi ternak Kuda Ayam</t>
        </is>
      </c>
      <c r="OQ20" t="n">
        <v>1</v>
      </c>
      <c r="OR20" t="n">
        <v>0</v>
      </c>
      <c r="OS20" t="n">
        <v>0</v>
      </c>
      <c r="OT20" t="n">
        <v>1</v>
      </c>
      <c r="OU20" t="n">
        <v>1</v>
      </c>
      <c r="OV20" t="n">
        <v>0</v>
      </c>
      <c r="OW20" t="n">
        <v>1</v>
      </c>
      <c r="OX20" t="n">
        <v>0</v>
      </c>
      <c r="OY20" t="n">
        <v>0</v>
      </c>
      <c r="OZ20" t="inlineStr">
        <is>
          <t>Babi ternak Ayam</t>
        </is>
      </c>
      <c r="PA20" t="n">
        <v>0</v>
      </c>
      <c r="PB20" t="n">
        <v>0</v>
      </c>
      <c r="PC20" t="n">
        <v>0</v>
      </c>
      <c r="PD20" t="n">
        <v>1</v>
      </c>
      <c r="PE20" t="n">
        <v>0</v>
      </c>
      <c r="PF20" t="n">
        <v>0</v>
      </c>
      <c r="PG20" t="n">
        <v>1</v>
      </c>
      <c r="PH20" t="n">
        <v>0</v>
      </c>
      <c r="PI20" t="n">
        <v>0</v>
      </c>
      <c r="PJ20" t="inlineStr">
        <is>
          <t>Sapi pedaging Babi ternak Kuda Ayam</t>
        </is>
      </c>
      <c r="PK20" t="n">
        <v>1</v>
      </c>
      <c r="PL20" t="n">
        <v>0</v>
      </c>
      <c r="PM20" t="n">
        <v>0</v>
      </c>
      <c r="PN20" t="n">
        <v>1</v>
      </c>
      <c r="PO20" t="n">
        <v>1</v>
      </c>
      <c r="PP20" t="n">
        <v>0</v>
      </c>
      <c r="PQ20" t="n">
        <v>1</v>
      </c>
      <c r="PR20" t="n">
        <v>0</v>
      </c>
      <c r="PS20" t="n">
        <v>0</v>
      </c>
      <c r="PT20" t="inlineStr">
        <is>
          <t>1-Disebarkan ke lahan terbuka</t>
        </is>
      </c>
      <c r="PU20" t="n">
        <v>0</v>
      </c>
      <c r="PV20" t="n">
        <v>0</v>
      </c>
      <c r="PW20" t="n">
        <v>0</v>
      </c>
      <c r="PX20" t="n">
        <v>0</v>
      </c>
      <c r="PY20" t="n">
        <v>0</v>
      </c>
      <c r="PZ20" t="n">
        <v>1</v>
      </c>
      <c r="QA20" t="n">
        <v>0</v>
      </c>
      <c r="QB20" t="n">
        <v>0</v>
      </c>
      <c r="QC20" t="n">
        <v>0</v>
      </c>
      <c r="QD20" t="n">
        <v/>
      </c>
      <c r="QE20" t="n">
        <v/>
      </c>
      <c r="QF20" t="n">
        <v/>
      </c>
      <c r="QG20" t="n">
        <v/>
      </c>
      <c r="QH20" t="n">
        <v/>
      </c>
      <c r="QI20" t="n">
        <v/>
      </c>
      <c r="QJ20" t="n">
        <v/>
      </c>
      <c r="QK20" t="n">
        <v/>
      </c>
      <c r="QL20" t="n">
        <v/>
      </c>
      <c r="QM20" t="n">
        <v/>
      </c>
      <c r="QN20" t="n">
        <v/>
      </c>
      <c r="QO20" t="n">
        <v/>
      </c>
      <c r="QP20" t="n">
        <v/>
      </c>
      <c r="QQ20" t="n">
        <v/>
      </c>
      <c r="QR20" t="n">
        <v/>
      </c>
      <c r="QS20" t="n">
        <v/>
      </c>
      <c r="QT20" t="n">
        <v/>
      </c>
      <c r="QU20" t="n">
        <v/>
      </c>
      <c r="QV20" t="inlineStr">
        <is>
          <t>4-Lainnya</t>
        </is>
      </c>
      <c r="QW20" t="n">
        <v>0</v>
      </c>
      <c r="QX20" t="n">
        <v>0</v>
      </c>
      <c r="QY20" t="n">
        <v>0</v>
      </c>
      <c r="QZ20" t="n">
        <v>0</v>
      </c>
      <c r="RA20" t="n">
        <v>0</v>
      </c>
      <c r="RB20" t="n">
        <v>0</v>
      </c>
      <c r="RC20" t="n">
        <v>0</v>
      </c>
      <c r="RD20" t="n">
        <v>0</v>
      </c>
      <c r="RE20" t="n">
        <v>1</v>
      </c>
      <c r="RF20" t="inlineStr">
        <is>
          <t>Dikumpulkan</t>
        </is>
      </c>
      <c r="RG20" t="inlineStr">
        <is>
          <t>1-Disebarkan ke lahan terbuka</t>
        </is>
      </c>
      <c r="RH20" t="n">
        <v>0</v>
      </c>
      <c r="RI20" t="n">
        <v>0</v>
      </c>
      <c r="RJ20" t="n">
        <v>0</v>
      </c>
      <c r="RK20" t="n">
        <v>0</v>
      </c>
      <c r="RL20" t="n">
        <v>0</v>
      </c>
      <c r="RM20" t="n">
        <v>1</v>
      </c>
      <c r="RN20" t="n">
        <v>0</v>
      </c>
      <c r="RO20" t="n">
        <v>0</v>
      </c>
      <c r="RP20" t="n">
        <v>0</v>
      </c>
      <c r="RQ20" t="n">
        <v/>
      </c>
      <c r="RR20" t="n">
        <v/>
      </c>
      <c r="RS20" t="n">
        <v/>
      </c>
      <c r="RT20" t="n">
        <v/>
      </c>
      <c r="RU20" t="n">
        <v/>
      </c>
      <c r="RV20" t="n">
        <v/>
      </c>
      <c r="RW20" t="n">
        <v/>
      </c>
      <c r="RX20" t="n">
        <v/>
      </c>
      <c r="RY20" t="n">
        <v/>
      </c>
      <c r="RZ20" t="n">
        <v/>
      </c>
      <c r="SA20" t="n">
        <v/>
      </c>
      <c r="SB20" t="n">
        <v/>
      </c>
      <c r="SC20" t="inlineStr">
        <is>
          <t>4-Lainnya</t>
        </is>
      </c>
      <c r="SD20" t="n">
        <v>0</v>
      </c>
      <c r="SE20" t="n">
        <v>0</v>
      </c>
      <c r="SF20" t="n">
        <v>0</v>
      </c>
      <c r="SG20" t="n">
        <v>0</v>
      </c>
      <c r="SH20" t="n">
        <v>0</v>
      </c>
      <c r="SI20" t="n">
        <v>0</v>
      </c>
      <c r="SJ20" t="n">
        <v>0</v>
      </c>
      <c r="SK20" t="n">
        <v>0</v>
      </c>
      <c r="SL20" t="n">
        <v>1</v>
      </c>
      <c r="SM20" t="inlineStr">
        <is>
          <t>Dikumpulkan dan digunakan  untuk pupuk padat</t>
        </is>
      </c>
      <c r="SN20" t="n">
        <v/>
      </c>
      <c r="SO20" t="n">
        <v/>
      </c>
      <c r="SP20" t="n">
        <v/>
      </c>
      <c r="SQ20" t="n">
        <v/>
      </c>
      <c r="SR20" t="n">
        <v/>
      </c>
      <c r="SS20" t="n">
        <v/>
      </c>
      <c r="ST20" t="n">
        <v/>
      </c>
      <c r="SU20" t="n">
        <v/>
      </c>
      <c r="SV20" t="n">
        <v/>
      </c>
      <c r="SW20" t="n">
        <v/>
      </c>
      <c r="SX20" t="n">
        <v/>
      </c>
      <c r="SY20" t="n">
        <v>1</v>
      </c>
      <c r="SZ20" t="n">
        <v/>
      </c>
      <c r="TA20" t="n">
        <v/>
      </c>
      <c r="TB20" t="n">
        <v>4</v>
      </c>
      <c r="TC20" t="n">
        <v>2</v>
      </c>
      <c r="TD20" t="n">
        <v/>
      </c>
      <c r="TE20" t="n">
        <v>50</v>
      </c>
      <c r="TF20" t="n">
        <v/>
      </c>
      <c r="TG20" t="n">
        <v>0</v>
      </c>
      <c r="TH20" t="n">
        <v>0</v>
      </c>
      <c r="TI20" t="n">
        <v>0</v>
      </c>
      <c r="TJ20" t="n">
        <v>2</v>
      </c>
      <c r="TK20" t="n">
        <v>0</v>
      </c>
      <c r="TL20" t="n">
        <v>0</v>
      </c>
      <c r="TM20" t="n">
        <v>40</v>
      </c>
      <c r="TN20" t="n">
        <v>0</v>
      </c>
      <c r="TO20" t="n">
        <v>0</v>
      </c>
      <c r="TP20" t="n">
        <v>0</v>
      </c>
      <c r="TQ20" t="n">
        <v>0</v>
      </c>
      <c r="TR20" t="n">
        <v>0</v>
      </c>
      <c r="TS20" t="n">
        <v/>
      </c>
      <c r="TT20" t="n">
        <v/>
      </c>
      <c r="TU20" t="n">
        <v/>
      </c>
      <c r="TV20" t="n">
        <v/>
      </c>
      <c r="TW20" t="n">
        <v/>
      </c>
      <c r="TX20" t="n">
        <v/>
      </c>
      <c r="TY20" t="n">
        <v/>
      </c>
      <c r="TZ20" t="n">
        <v/>
      </c>
      <c r="UA20" t="n">
        <v>5</v>
      </c>
      <c r="UB20" t="n">
        <v>0</v>
      </c>
      <c r="UC20" t="n">
        <v>0</v>
      </c>
      <c r="UD20" t="n">
        <v>0</v>
      </c>
      <c r="UE20" t="n">
        <v>0</v>
      </c>
      <c r="UF20" t="n">
        <v>0</v>
      </c>
      <c r="UG20" t="n">
        <v>0</v>
      </c>
      <c r="UH20" t="n">
        <v>0</v>
      </c>
      <c r="UI20" t="n">
        <v/>
      </c>
      <c r="UJ20" t="n">
        <v/>
      </c>
      <c r="UK20" t="n">
        <v/>
      </c>
      <c r="UL20" t="n">
        <v/>
      </c>
      <c r="UM20" t="n">
        <v>0</v>
      </c>
      <c r="UN20" t="n">
        <v>0</v>
      </c>
      <c r="UO20" t="n">
        <v>0</v>
      </c>
      <c r="UP20" t="n">
        <v>0</v>
      </c>
      <c r="UQ20" t="n">
        <v/>
      </c>
      <c r="UR20" t="n">
        <v/>
      </c>
      <c r="US20" t="n">
        <v/>
      </c>
      <c r="UT20" t="n">
        <v/>
      </c>
      <c r="UU20" t="n">
        <v/>
      </c>
      <c r="UV20" t="n">
        <v/>
      </c>
      <c r="UW20" t="n">
        <v/>
      </c>
      <c r="UX20" t="inlineStr">
        <is>
          <t>Pemberian pakan di kandang</t>
        </is>
      </c>
      <c r="UY20" t="n">
        <v/>
      </c>
      <c r="UZ20" t="n">
        <v/>
      </c>
      <c r="VA20" t="n">
        <v/>
      </c>
      <c r="VB20" t="n">
        <v/>
      </c>
      <c r="VC20" t="n">
        <v/>
      </c>
      <c r="VD20" t="n">
        <v/>
      </c>
      <c r="VE20" t="n">
        <v/>
      </c>
      <c r="VF20" t="inlineStr">
        <is>
          <t>Sangat teratur (setiap hari)</t>
        </is>
      </c>
      <c r="VG20" t="n">
        <v/>
      </c>
      <c r="VH20" t="n">
        <v/>
      </c>
      <c r="VI20" t="n">
        <v/>
      </c>
      <c r="VJ20" t="n">
        <v/>
      </c>
      <c r="VK20" t="n">
        <v/>
      </c>
      <c r="VL20" t="n">
        <v/>
      </c>
      <c r="VM20" t="n">
        <v/>
      </c>
      <c r="VN20" t="inlineStr">
        <is>
          <t>Sangat sering (&gt;1 kali sehari)</t>
        </is>
      </c>
      <c r="VO20" t="n">
        <v/>
      </c>
      <c r="VP20" t="n">
        <v/>
      </c>
      <c r="VQ20" t="n">
        <v/>
      </c>
      <c r="VR20" t="n">
        <v/>
      </c>
      <c r="VS20" t="n">
        <v/>
      </c>
      <c r="VT20" t="n">
        <v/>
      </c>
      <c r="VU20" t="n">
        <v/>
      </c>
      <c r="VV20" t="n">
        <v/>
      </c>
      <c r="VW20" t="n">
        <v/>
      </c>
      <c r="VX20" t="n">
        <v/>
      </c>
      <c r="VY20" t="n">
        <v/>
      </c>
      <c r="VZ20" t="n">
        <v/>
      </c>
      <c r="WA20" t="n">
        <v/>
      </c>
      <c r="WB20" t="n">
        <v/>
      </c>
      <c r="WC20" t="n">
        <v/>
      </c>
      <c r="WD20" t="n">
        <v/>
      </c>
      <c r="WE20" t="n">
        <v/>
      </c>
      <c r="WF20" t="n">
        <v/>
      </c>
      <c r="WG20" t="n">
        <v/>
      </c>
      <c r="WH20" t="n">
        <v/>
      </c>
      <c r="WI20" t="n">
        <v/>
      </c>
      <c r="WJ20" t="n">
        <v/>
      </c>
      <c r="WK20" t="n">
        <v/>
      </c>
      <c r="WL20" t="n">
        <v/>
      </c>
      <c r="WM20" t="n">
        <v/>
      </c>
      <c r="WN20" t="n">
        <v/>
      </c>
      <c r="WO20" t="n">
        <v/>
      </c>
      <c r="WP20" t="n">
        <v/>
      </c>
      <c r="WQ20" t="n">
        <v/>
      </c>
      <c r="WR20" t="n">
        <v/>
      </c>
      <c r="WS20" t="n">
        <v/>
      </c>
      <c r="WT20" t="n">
        <v/>
      </c>
      <c r="WU20" t="n">
        <v/>
      </c>
      <c r="WV20" t="n">
        <v/>
      </c>
      <c r="WW20" t="n">
        <v/>
      </c>
      <c r="WX20" t="n">
        <v/>
      </c>
      <c r="WY20" t="n">
        <v/>
      </c>
      <c r="WZ20" t="n">
        <v/>
      </c>
      <c r="XA20" t="n">
        <v/>
      </c>
      <c r="XB20" t="inlineStr">
        <is>
          <t>3-Disimpan terbuka (dry lot)</t>
        </is>
      </c>
      <c r="XC20" t="n">
        <v>0</v>
      </c>
      <c r="XD20" t="n">
        <v>0</v>
      </c>
      <c r="XE20" t="n">
        <v>0</v>
      </c>
      <c r="XF20" t="n">
        <v>0</v>
      </c>
      <c r="XG20" t="n">
        <v>0</v>
      </c>
      <c r="XH20" t="n">
        <v>1</v>
      </c>
      <c r="XI20" t="n">
        <v>0</v>
      </c>
      <c r="XJ20" t="n">
        <v>0</v>
      </c>
      <c r="XK20" t="n">
        <v>0</v>
      </c>
      <c r="XL20" t="n">
        <v>0</v>
      </c>
      <c r="XM20" t="n">
        <v>0</v>
      </c>
      <c r="XN20" t="n">
        <v/>
      </c>
      <c r="XO20" t="n">
        <v/>
      </c>
      <c r="XP20" t="n">
        <v/>
      </c>
      <c r="XQ20" t="n">
        <v/>
      </c>
      <c r="XR20" t="n">
        <v/>
      </c>
      <c r="XS20" t="n">
        <v/>
      </c>
      <c r="XT20" t="n">
        <v/>
      </c>
      <c r="XU20" t="n">
        <v/>
      </c>
      <c r="XV20" t="n">
        <v/>
      </c>
      <c r="XW20" t="n">
        <v/>
      </c>
      <c r="XX20" t="n">
        <v/>
      </c>
      <c r="XY20" t="n">
        <v/>
      </c>
      <c r="XZ20" t="n">
        <v/>
      </c>
      <c r="YA20" t="n">
        <v/>
      </c>
      <c r="YB20" t="n">
        <v/>
      </c>
      <c r="YC20" t="n">
        <v/>
      </c>
      <c r="YD20" t="n">
        <v/>
      </c>
      <c r="YE20" t="n">
        <v/>
      </c>
      <c r="YF20" t="n">
        <v/>
      </c>
      <c r="YG20" t="n">
        <v/>
      </c>
      <c r="YH20" t="n">
        <v/>
      </c>
      <c r="YI20" t="n">
        <v/>
      </c>
      <c r="YJ20" t="n">
        <v/>
      </c>
      <c r="YK20" t="n">
        <v/>
      </c>
      <c r="YL20" t="n">
        <v/>
      </c>
      <c r="YM20" t="n">
        <v/>
      </c>
      <c r="YN20" t="n">
        <v/>
      </c>
      <c r="YO20" t="n">
        <v/>
      </c>
      <c r="YP20" t="n">
        <v/>
      </c>
      <c r="YQ20" t="n">
        <v/>
      </c>
      <c r="YR20" t="n">
        <v/>
      </c>
      <c r="YS20" t="n">
        <v/>
      </c>
      <c r="YT20" t="n">
        <v/>
      </c>
      <c r="YU20" t="n">
        <v/>
      </c>
      <c r="YV20" t="n">
        <v/>
      </c>
      <c r="YW20" t="n">
        <v/>
      </c>
      <c r="YX20" t="n">
        <v/>
      </c>
      <c r="YY20" t="n">
        <v/>
      </c>
      <c r="YZ20" t="n">
        <v/>
      </c>
      <c r="ZA20" t="n">
        <v/>
      </c>
      <c r="ZB20" t="n">
        <v/>
      </c>
      <c r="ZC20" t="n">
        <v/>
      </c>
      <c r="ZD20" t="n">
        <v/>
      </c>
      <c r="ZE20" t="n">
        <v/>
      </c>
      <c r="ZF20" t="n">
        <v/>
      </c>
      <c r="ZG20" t="n">
        <v/>
      </c>
      <c r="ZH20" t="n">
        <v/>
      </c>
      <c r="ZI20" t="n">
        <v/>
      </c>
      <c r="ZJ20" t="n">
        <v/>
      </c>
      <c r="ZK20" t="n">
        <v/>
      </c>
      <c r="ZL20" t="n">
        <v/>
      </c>
      <c r="ZM20" t="n">
        <v/>
      </c>
      <c r="ZN20" t="n">
        <v/>
      </c>
      <c r="ZO20" t="n">
        <v/>
      </c>
      <c r="ZP20" t="n">
        <v/>
      </c>
      <c r="ZQ20" t="n">
        <v/>
      </c>
      <c r="ZR20" t="n">
        <v/>
      </c>
      <c r="ZS20" t="n">
        <v/>
      </c>
      <c r="ZT20" t="n">
        <v/>
      </c>
      <c r="ZU20" t="n">
        <v/>
      </c>
      <c r="ZV20" t="n">
        <v/>
      </c>
      <c r="ZW20" t="n">
        <v/>
      </c>
      <c r="ZX20" t="n">
        <v/>
      </c>
      <c r="ZY20" t="n">
        <v/>
      </c>
      <c r="ZZ20" t="n">
        <v/>
      </c>
      <c r="AAA20" t="n">
        <v/>
      </c>
      <c r="AAB20" t="n">
        <v/>
      </c>
      <c r="AAC20" t="n">
        <v/>
      </c>
      <c r="AAD20" t="n">
        <v/>
      </c>
      <c r="AAE20" t="n">
        <v/>
      </c>
      <c r="AAF20" t="n">
        <v/>
      </c>
      <c r="AAG20" t="inlineStr">
        <is>
          <t>Pakan kering (misal: konsentrat, silase, pelet)</t>
        </is>
      </c>
      <c r="AAH20" t="n">
        <v/>
      </c>
      <c r="AAI20" t="n">
        <v/>
      </c>
      <c r="AAJ20" t="n">
        <v/>
      </c>
      <c r="AAK20" t="n">
        <v/>
      </c>
      <c r="AAL20" t="inlineStr">
        <is>
          <t>Ya</t>
        </is>
      </c>
      <c r="AAM20" t="inlineStr">
        <is>
          <t>Cair</t>
        </is>
      </c>
      <c r="AAN20" t="n">
        <v>0</v>
      </c>
      <c r="AAO20" t="n">
        <v>1</v>
      </c>
      <c r="AAP20" t="n">
        <v>7</v>
      </c>
      <c r="AAQ20" t="n">
        <v/>
      </c>
      <c r="AAR20" t="inlineStr">
        <is>
          <t>Ya</t>
        </is>
      </c>
      <c r="AAS20" t="inlineStr">
        <is>
          <t>Mengetahui</t>
        </is>
      </c>
      <c r="AAT20" t="inlineStr">
        <is>
          <t>Digunakan untuk pupuk di lahan pertanian sendiri Digunakan untuk kegiatan peternakan sendiri Dibuang ke lahan sekitar kandang - yg ditanami tanaman Diberikan gratis ke orang lain</t>
        </is>
      </c>
      <c r="AAU20" t="n">
        <v>1</v>
      </c>
      <c r="AAV20" t="n">
        <v>1</v>
      </c>
      <c r="AAW20" t="n">
        <v>0</v>
      </c>
      <c r="AAX20" t="n">
        <v>1</v>
      </c>
      <c r="AAY20" t="n">
        <v>1</v>
      </c>
      <c r="AAZ20" t="n">
        <v>0</v>
      </c>
      <c r="ABA20" t="n">
        <v>0</v>
      </c>
      <c r="ABB20" t="inlineStr">
        <is>
          <t>Pupuk cair untuk tanaman Pembenah tanah (soil conditioner) Pestisida organik Media untuk pembibitan tanaman</t>
        </is>
      </c>
      <c r="ABC20" t="n">
        <v>1</v>
      </c>
      <c r="ABD20" t="n">
        <v>1</v>
      </c>
      <c r="ABE20" t="n">
        <v>1</v>
      </c>
      <c r="ABF20" t="n">
        <v>1</v>
      </c>
      <c r="ABG20" t="n">
        <v>0</v>
      </c>
      <c r="ABH20" t="n">
        <v/>
      </c>
      <c r="ABI20" t="inlineStr">
        <is>
          <t>Pupuk kolam ikan</t>
        </is>
      </c>
      <c r="ABJ20" t="n">
        <v>0</v>
      </c>
      <c r="ABK20" t="n">
        <v>0</v>
      </c>
      <c r="ABL20" t="n">
        <v>0</v>
      </c>
      <c r="ABM20" t="n">
        <v>1</v>
      </c>
      <c r="ABN20" t="n">
        <v>0</v>
      </c>
      <c r="ABO20" t="n">
        <v/>
      </c>
      <c r="ABP20" t="n">
        <v/>
      </c>
      <c r="ABQ20" t="inlineStr">
        <is>
          <t>Pisang, Jeruk, Lombok dan Tomat</t>
        </is>
      </c>
      <c r="ABR20" t="inlineStr">
        <is>
          <t>Sangat jarang (2 bulan sekali)</t>
        </is>
      </c>
      <c r="ABS20" t="n">
        <v>300</v>
      </c>
      <c r="ABT20" t="n">
        <v>300</v>
      </c>
      <c r="ABU20" t="n">
        <v>20</v>
      </c>
      <c r="ABV20" t="n">
        <v>0</v>
      </c>
      <c r="ABW20" t="inlineStr">
        <is>
          <t>Lainnya</t>
        </is>
      </c>
      <c r="ABX20" t="inlineStr">
        <is>
          <t>pupuk daun</t>
        </is>
      </c>
      <c r="ABY20" t="n">
        <v>0</v>
      </c>
      <c r="ABZ20" t="n">
        <v>0</v>
      </c>
      <c r="ACA20" t="n">
        <v>0</v>
      </c>
      <c r="ACB20" t="n">
        <v>0</v>
      </c>
      <c r="ACC20" t="n">
        <v>150</v>
      </c>
      <c r="ACD20" t="n">
        <v>300</v>
      </c>
      <c r="ACE20" t="inlineStr">
        <is>
          <t>Ya</t>
        </is>
      </c>
      <c r="ACF20" t="inlineStr">
        <is>
          <t>Sangat meningkat</t>
        </is>
      </c>
      <c r="ACG20" t="inlineStr">
        <is>
          <t>Cukup meningkat</t>
        </is>
      </c>
      <c r="ACH20" t="inlineStr">
        <is>
          <t>Sangat meningkat</t>
        </is>
      </c>
      <c r="ACI20" t="inlineStr">
        <is>
          <t>Sangat meningkat</t>
        </is>
      </c>
      <c r="ACJ20" t="inlineStr">
        <is>
          <t>Sangat meningkat</t>
        </is>
      </c>
      <c r="ACK20" t="n">
        <v/>
      </c>
      <c r="ACL20" t="n">
        <v/>
      </c>
      <c r="ACM20" t="n">
        <v/>
      </c>
      <c r="ACN20" t="n">
        <v/>
      </c>
      <c r="ACO20" t="n">
        <v/>
      </c>
      <c r="ACP20" t="n">
        <v/>
      </c>
      <c r="ACQ20" t="n">
        <v/>
      </c>
      <c r="ACR20" t="n">
        <v/>
      </c>
      <c r="ACS20" t="n">
        <v/>
      </c>
      <c r="ACT20" t="inlineStr">
        <is>
          <t>Tidak Ada</t>
        </is>
      </c>
      <c r="ACU20" t="inlineStr">
        <is>
          <t>Manfaat cukup signifikan, terasa di kehidupan sehari-hari</t>
        </is>
      </c>
      <c r="ACV20" t="inlineStr">
        <is>
          <t>Berkurang</t>
        </is>
      </c>
      <c r="ACW20" t="inlineStr">
        <is>
          <t>Anggota keluarga - Perempuan dewasa</t>
        </is>
      </c>
      <c r="ACX20" t="inlineStr">
        <is>
          <t>Setuju</t>
        </is>
      </c>
      <c r="ACY20" t="inlineStr">
        <is>
          <t>Anggota keluarga - Laki-laki dewasa Anggota keluarga - Perempuan dewasa Anggota keluarga - Anak-anak</t>
        </is>
      </c>
      <c r="ACZ20" t="n">
        <v>1</v>
      </c>
      <c r="ADA20" t="n">
        <v>1</v>
      </c>
      <c r="ADB20" t="n">
        <v>1</v>
      </c>
      <c r="ADC20" t="n">
        <v>0</v>
      </c>
      <c r="ADD20" t="inlineStr">
        <is>
          <t>Sangat puas</t>
        </is>
      </c>
      <c r="ADE20" t="inlineStr">
        <is>
          <t>Sangat puas</t>
        </is>
      </c>
      <c r="ADF20" t="inlineStr">
        <is>
          <t>Sangat puas</t>
        </is>
      </c>
      <c r="ADG20" t="inlineStr">
        <is>
          <t>Sangat puas</t>
        </is>
      </c>
      <c r="ADH20" t="inlineStr">
        <is>
          <t>Ya</t>
        </is>
      </c>
      <c r="ADI20" t="inlineStr">
        <is>
          <t>Kompor</t>
        </is>
      </c>
      <c r="ADJ20" t="inlineStr">
        <is>
          <t>Puas</t>
        </is>
      </c>
      <c r="ADK20" t="n">
        <v/>
      </c>
      <c r="ADL20" t="n">
        <v/>
      </c>
      <c r="ADM20" t="n">
        <v/>
      </c>
      <c r="ADN20" t="n">
        <v/>
      </c>
      <c r="ADO20" t="n">
        <v/>
      </c>
      <c r="ADP20" t="n">
        <v/>
      </c>
      <c r="ADQ20" t="n">
        <v/>
      </c>
      <c r="ADR20" t="n">
        <v/>
      </c>
      <c r="ADS20" t="n">
        <v/>
      </c>
      <c r="ADT20" t="n">
        <v/>
      </c>
      <c r="ADU20" t="inlineStr">
        <is>
          <t>Menghubungi CPO atau pendamping Memperbaiki sendiri</t>
        </is>
      </c>
      <c r="ADV20" t="n">
        <v>0</v>
      </c>
      <c r="ADW20" t="n">
        <v>0</v>
      </c>
      <c r="ADX20" t="n">
        <v>0</v>
      </c>
      <c r="ADY20" t="n">
        <v>0</v>
      </c>
      <c r="ADZ20" t="n">
        <v>1</v>
      </c>
      <c r="AEA20" t="n">
        <v>1</v>
      </c>
      <c r="AEB20" t="n">
        <v>0</v>
      </c>
      <c r="AEC20" t="n">
        <v>0</v>
      </c>
      <c r="AED20" t="inlineStr">
        <is>
          <t>Tidak ada</t>
        </is>
      </c>
      <c r="AEE20" t="inlineStr">
        <is>
          <t>Laki-laki dewasa</t>
        </is>
      </c>
      <c r="AEF20" t="n">
        <v/>
      </c>
      <c r="AEG20" t="inlineStr">
        <is>
          <t>Menelepon atau WA langsung</t>
        </is>
      </c>
      <c r="AEH20" t="n">
        <v/>
      </c>
      <c r="AEI20" t="inlineStr">
        <is>
          <t>Meningkatkan produksi bahan bakar berkala untuk produksi gas, tetapi itu bisa terjadi jika dari CPO atau pendamping melakukan pengecekan secara teratur dan menyediakan peralatan yang dapat dibeli oleh pengguna biogas</t>
        </is>
      </c>
      <c r="AEJ20" t="inlineStr">
        <is>
          <t>Ya, selalu</t>
        </is>
      </c>
      <c r="AEK20" t="inlineStr">
        <is>
          <t>Pengurangan pengeluaran rumah tangga (bahan bakar minyak, pupuk, dll.) Lebih mudah mendapatkan energi Pasokan energi yang andal Memasak lebih cepat Lebih aman Pengurangan waktu dan tenaga Pemanfaatan bio-slurry sebagai pupuk Dapur lebih bersih dan bebas asap</t>
        </is>
      </c>
      <c r="AEL20" t="n">
        <v>1</v>
      </c>
      <c r="AEM20" t="n">
        <v>1</v>
      </c>
      <c r="AEN20" t="n">
        <v>1</v>
      </c>
      <c r="AEO20" t="n">
        <v>1</v>
      </c>
      <c r="AEP20" t="n">
        <v>1</v>
      </c>
      <c r="AEQ20" t="n">
        <v>1</v>
      </c>
      <c r="AER20" t="n">
        <v>0</v>
      </c>
      <c r="AES20" t="n">
        <v>1</v>
      </c>
      <c r="AET20" t="n">
        <v>1</v>
      </c>
      <c r="AEU20" t="n">
        <v>0</v>
      </c>
      <c r="AEV20" t="n">
        <v>0</v>
      </c>
      <c r="AEW20" t="n">
        <v>0</v>
      </c>
      <c r="AEX20" t="n">
        <v/>
      </c>
      <c r="AEY20" t="inlineStr">
        <is>
          <t>Mengurangi pengeluaran energi</t>
        </is>
      </c>
      <c r="AEZ20" t="n">
        <v/>
      </c>
      <c r="AFA20" t="inlineStr">
        <is>
          <t>Tetangga / teman / saudara</t>
        </is>
      </c>
      <c r="AFB20" t="n">
        <v/>
      </c>
      <c r="AFC20" t="inlineStr">
        <is>
          <t>JONATAN BEHAR(Reaktor biogas)-20_23_8.jpg</t>
        </is>
      </c>
      <c r="AFD20" t="inlineStr">
        <is>
          <t>https://kf.kobotoolbox.org/api/v2/assets/avstPQqLr3Ab3ZdcVTXZ6f/data/673937377/attachments/attWtrkhHRAot6VJ5WxHAGkU/</t>
        </is>
      </c>
      <c r="AFE20" t="inlineStr">
        <is>
          <t>JONATAN BEHAR(Bukti pembayaran)-20_23_19.jpg</t>
        </is>
      </c>
      <c r="AFF20" t="inlineStr">
        <is>
          <t>https://kf.kobotoolbox.org/api/v2/assets/avstPQqLr3Ab3ZdcVTXZ6f/data/673937377/attachments/attAqmiAUY35a7F6kktdEf8R/</t>
        </is>
      </c>
      <c r="AFG20" t="inlineStr">
        <is>
          <t>Siti Suryani/Marselina Ngongo</t>
        </is>
      </c>
      <c r="AFH20" t="n">
        <v/>
      </c>
      <c r="AFI20" t="n">
        <v/>
      </c>
    </row>
    <row r="21">
      <c r="A21" s="93" t="n">
        <v>46069</v>
      </c>
      <c r="B21" s="93" t="n">
        <v>46069</v>
      </c>
      <c r="C21" t="inlineStr">
        <is>
          <t>siti suryani/marselina ngongo</t>
        </is>
      </c>
      <c r="D21" t="inlineStr">
        <is>
          <t>pila njuka m</t>
        </is>
      </c>
      <c r="E21" t="n">
        <v>85253346688</v>
      </c>
      <c r="F21" t="inlineStr">
        <is>
          <t>-9.656042 120.265903</t>
        </is>
      </c>
      <c r="G21" t="n">
        <v>-9.656041999999999</v>
      </c>
      <c r="H21" t="n">
        <v>120.265903</v>
      </c>
      <c r="I21" t="n">
        <v>0</v>
      </c>
      <c r="J21" t="n">
        <v>0</v>
      </c>
      <c r="K21" t="inlineStr">
        <is>
          <t>-9.656042,  120.265903</t>
        </is>
      </c>
      <c r="L21" t="inlineStr">
        <is>
          <t>-9.656158 120.266015</t>
        </is>
      </c>
      <c r="M21" t="n">
        <v>-9.656158</v>
      </c>
      <c r="N21" t="n">
        <v>120.266015</v>
      </c>
      <c r="O21" t="n">
        <v>0</v>
      </c>
      <c r="P21" t="n">
        <v>0</v>
      </c>
      <c r="Q21" t="inlineStr">
        <is>
          <t>Lat -9.656158° Long 120.266015</t>
        </is>
      </c>
      <c r="R21" t="inlineStr">
        <is>
          <t>NTT</t>
        </is>
      </c>
      <c r="S21" t="n">
        <v>0</v>
      </c>
      <c r="T21" t="n">
        <v>0</v>
      </c>
      <c r="U21" t="n">
        <v>0</v>
      </c>
      <c r="V21" t="n">
        <v>0</v>
      </c>
      <c r="W21" t="n">
        <v>0</v>
      </c>
      <c r="X21" t="n">
        <v>0</v>
      </c>
      <c r="Y21" t="n">
        <v>0</v>
      </c>
      <c r="Z21" t="n">
        <v>0</v>
      </c>
      <c r="AA21" t="n">
        <v>1</v>
      </c>
      <c r="AB21" t="n">
        <v>0</v>
      </c>
      <c r="AC21" t="inlineStr">
        <is>
          <t>SUMBA TIMUR</t>
        </is>
      </c>
      <c r="AD21" t="inlineStr">
        <is>
          <t>KOTA WAINGAPU</t>
        </is>
      </c>
      <c r="AE21" t="inlineStr">
        <is>
          <t>MATAWAI</t>
        </is>
      </c>
      <c r="AF21" t="inlineStr">
        <is>
          <t>KOPERASI JASA PEDULI KASIH</t>
        </is>
      </c>
      <c r="AG21" t="inlineStr">
        <is>
          <t>KKP0133</t>
        </is>
      </c>
      <c r="AH21" t="n">
        <v>10</v>
      </c>
      <c r="AI21" t="inlineStr">
        <is>
          <t>VPA1</t>
        </is>
      </c>
      <c r="AJ21" t="inlineStr">
        <is>
          <t>Tidak aktif</t>
        </is>
      </c>
      <c r="AK21" t="n">
        <v>56</v>
      </c>
      <c r="AL21" t="inlineStr">
        <is>
          <t>Laki-laki</t>
        </is>
      </c>
      <c r="AM21" t="inlineStr">
        <is>
          <t>Sudah menikah</t>
        </is>
      </c>
      <c r="AN21" t="inlineStr">
        <is>
          <t>S2/Sederajat atau lebih</t>
        </is>
      </c>
      <c r="AO21" t="inlineStr">
        <is>
          <t>Pegawai swasta</t>
        </is>
      </c>
      <c r="AP21" t="n">
        <v>0</v>
      </c>
      <c r="AQ21" t="n">
        <v>0</v>
      </c>
      <c r="AR21" t="n">
        <v>0</v>
      </c>
      <c r="AS21" t="n">
        <v>0</v>
      </c>
      <c r="AT21" t="n">
        <v>0</v>
      </c>
      <c r="AU21" t="n">
        <v>1</v>
      </c>
      <c r="AV21" t="n">
        <v>0</v>
      </c>
      <c r="AW21" t="n">
        <v>0</v>
      </c>
      <c r="AX21" t="n">
        <v/>
      </c>
      <c r="AY21" t="inlineStr">
        <is>
          <t>Tidak ada</t>
        </is>
      </c>
      <c r="AZ21" t="n">
        <v>0</v>
      </c>
      <c r="BA21" t="n">
        <v>0</v>
      </c>
      <c r="BB21" t="n">
        <v>0</v>
      </c>
      <c r="BC21" t="n">
        <v>0</v>
      </c>
      <c r="BD21" t="n">
        <v>0</v>
      </c>
      <c r="BE21" t="n">
        <v>0</v>
      </c>
      <c r="BF21" t="n">
        <v>0</v>
      </c>
      <c r="BG21" t="n">
        <v>1</v>
      </c>
      <c r="BH21" t="n">
        <v/>
      </c>
      <c r="BI21" t="inlineStr">
        <is>
          <t>&gt;Rp3.500.000</t>
        </is>
      </c>
      <c r="BJ21" t="n">
        <v>2</v>
      </c>
      <c r="BK21" t="n">
        <v>2</v>
      </c>
      <c r="BL21" t="n">
        <v>0</v>
      </c>
      <c r="BM21" t="n">
        <v>1</v>
      </c>
      <c r="BN21" t="inlineStr">
        <is>
          <t>Milik sendiri</t>
        </is>
      </c>
      <c r="BO21" t="inlineStr">
        <is>
          <t>Permanen (dinding bata dan semen)</t>
        </is>
      </c>
      <c r="BP21" t="n">
        <v>1</v>
      </c>
      <c r="BQ21" t="n">
        <v>0</v>
      </c>
      <c r="BR21" t="n">
        <v>0</v>
      </c>
      <c r="BS21" t="n">
        <v>0</v>
      </c>
      <c r="BT21" t="n">
        <v>0</v>
      </c>
      <c r="BU21" t="n">
        <v/>
      </c>
      <c r="BV21" t="inlineStr">
        <is>
          <t>Semen</t>
        </is>
      </c>
      <c r="BW21" t="n">
        <v>0</v>
      </c>
      <c r="BX21" t="n">
        <v>1</v>
      </c>
      <c r="BY21" t="n">
        <v>0</v>
      </c>
      <c r="BZ21" t="n">
        <v>0</v>
      </c>
      <c r="CA21" t="n">
        <v>0</v>
      </c>
      <c r="CB21" t="n">
        <v/>
      </c>
      <c r="CC21" t="inlineStr">
        <is>
          <t>Seng</t>
        </is>
      </c>
      <c r="CD21" t="n">
        <v>0</v>
      </c>
      <c r="CE21" t="n">
        <v>0</v>
      </c>
      <c r="CF21" t="n">
        <v>0</v>
      </c>
      <c r="CG21" t="n">
        <v>0</v>
      </c>
      <c r="CH21" t="n">
        <v>1</v>
      </c>
      <c r="CI21" t="n">
        <v>0</v>
      </c>
      <c r="CJ21" t="n">
        <v>0</v>
      </c>
      <c r="CK21" t="n">
        <v/>
      </c>
      <c r="CL21" t="inlineStr">
        <is>
          <t>Ya</t>
        </is>
      </c>
      <c r="CM21" t="n">
        <v>2016</v>
      </c>
      <c r="CN21" t="inlineStr">
        <is>
          <t>Fixed-Dome (Kubah Tetap)</t>
        </is>
      </c>
      <c r="CO21" t="inlineStr">
        <is>
          <t>6 m³ (4-5 ekor sapi, ±5 jam memasak/hari, ±50 kg</t>
        </is>
      </c>
      <c r="CP21" t="inlineStr">
        <is>
          <t>Anggota keluarga - laki-laki</t>
        </is>
      </c>
      <c r="CQ21" t="n">
        <v>0</v>
      </c>
      <c r="CR21" t="n">
        <v>0</v>
      </c>
      <c r="CS21" t="n">
        <v>0</v>
      </c>
      <c r="CT21" t="n">
        <v>0</v>
      </c>
      <c r="CU21" t="n">
        <v>1</v>
      </c>
      <c r="CV21" t="n">
        <v>0</v>
      </c>
      <c r="CW21" t="n">
        <v>0</v>
      </c>
      <c r="CX21" t="n">
        <v>0</v>
      </c>
      <c r="CY21" t="inlineStr">
        <is>
          <t>Anggota keluarga - laki-laki</t>
        </is>
      </c>
      <c r="CZ21" t="n">
        <v>1</v>
      </c>
      <c r="DA21" t="n">
        <v>0</v>
      </c>
      <c r="DB21" t="n">
        <v>0</v>
      </c>
      <c r="DC21" t="n">
        <v/>
      </c>
      <c r="DD21" t="inlineStr">
        <is>
          <t>Anggota keluarga - laki-laki</t>
        </is>
      </c>
      <c r="DE21" t="n">
        <v>1</v>
      </c>
      <c r="DF21" t="n">
        <v>0</v>
      </c>
      <c r="DG21" t="n">
        <v>0</v>
      </c>
      <c r="DH21" t="n">
        <v>0</v>
      </c>
      <c r="DI21" t="n">
        <v/>
      </c>
      <c r="DJ21" t="inlineStr">
        <is>
          <t>Anggota keluarga - laki-laki CPO atau pendamping</t>
        </is>
      </c>
      <c r="DK21" t="n">
        <v>1</v>
      </c>
      <c r="DL21" t="n">
        <v>0</v>
      </c>
      <c r="DM21" t="n">
        <v>1</v>
      </c>
      <c r="DN21" t="n">
        <v>0</v>
      </c>
      <c r="DO21" t="n">
        <v/>
      </c>
      <c r="DP21" t="inlineStr">
        <is>
          <t>Tidak berfungsi sama sekali</t>
        </is>
      </c>
      <c r="DQ21" t="inlineStr">
        <is>
          <t>&gt;1 tahun yang lalu</t>
        </is>
      </c>
      <c r="DR21" t="inlineStr">
        <is>
          <t>Masalah teknis (misalnya kerusakan pada komponen)</t>
        </is>
      </c>
      <c r="DS21" t="n">
        <v/>
      </c>
      <c r="DT21" t="inlineStr">
        <is>
          <t>Kompor Lampu Keran gas (Tap) Manometer</t>
        </is>
      </c>
      <c r="DU21" t="n">
        <v>1</v>
      </c>
      <c r="DV21" t="n">
        <v>1</v>
      </c>
      <c r="DW21" t="n">
        <v>1</v>
      </c>
      <c r="DX21" t="n">
        <v>1</v>
      </c>
      <c r="DY21" t="n">
        <v>0</v>
      </c>
      <c r="DZ21" t="n">
        <v>0</v>
      </c>
      <c r="EA21" t="n">
        <v>0</v>
      </c>
      <c r="EB21" t="n">
        <v>0</v>
      </c>
      <c r="EC21" t="n">
        <v>0</v>
      </c>
      <c r="ED21" t="n">
        <v>0</v>
      </c>
      <c r="EE21" t="n">
        <v>0</v>
      </c>
      <c r="EF21" t="n">
        <v>0</v>
      </c>
      <c r="EG21" t="n">
        <v>0</v>
      </c>
      <c r="EH21" t="n">
        <v>0</v>
      </c>
      <c r="EI21" t="inlineStr">
        <is>
          <t>Tidak ada masalah</t>
        </is>
      </c>
      <c r="EJ21" t="n">
        <v>0</v>
      </c>
      <c r="EK21" t="n">
        <v>0</v>
      </c>
      <c r="EL21" t="n">
        <v>0</v>
      </c>
      <c r="EM21" t="n">
        <v>1</v>
      </c>
      <c r="EN21" t="n">
        <v>0</v>
      </c>
      <c r="EO21" t="n">
        <v/>
      </c>
      <c r="EP21" t="inlineStr">
        <is>
          <t>Ya, sangat jelas dan mudah diikuti</t>
        </is>
      </c>
      <c r="EQ21" t="inlineStr">
        <is>
          <t>Bukan pelatihan</t>
        </is>
      </c>
      <c r="ER21" t="inlineStr">
        <is>
          <t>CPO atau pendamping</t>
        </is>
      </c>
      <c r="ES21" t="n">
        <v>1</v>
      </c>
      <c r="ET21" t="n">
        <v>0</v>
      </c>
      <c r="EU21" t="n">
        <v>0</v>
      </c>
      <c r="EV21" t="n">
        <v>0</v>
      </c>
      <c r="EW21" t="n">
        <v/>
      </c>
      <c r="EX21" t="inlineStr">
        <is>
          <t>Anggota keluarga - Laki-laki</t>
        </is>
      </c>
      <c r="EY21" t="n">
        <v>1</v>
      </c>
      <c r="EZ21" t="n">
        <v>0</v>
      </c>
      <c r="FA21" t="n">
        <v>0</v>
      </c>
      <c r="FB21" t="n">
        <v/>
      </c>
      <c r="FC21" t="inlineStr">
        <is>
          <t>Setiap minggu</t>
        </is>
      </c>
      <c r="FD21" t="inlineStr">
        <is>
          <t>Rp 0,000</t>
        </is>
      </c>
      <c r="FE21" t="inlineStr">
        <is>
          <t>Mengetahui</t>
        </is>
      </c>
      <c r="FF21" t="inlineStr">
        <is>
          <t>Sering (setiap minggu)</t>
        </is>
      </c>
      <c r="FG21" t="inlineStr">
        <is>
          <t>Tidak mengetahui</t>
        </is>
      </c>
      <c r="FH21" t="inlineStr">
        <is>
          <t>Jarang (setiap bulan atau lebih)</t>
        </is>
      </c>
      <c r="FI21" t="inlineStr">
        <is>
          <t>Mengetahui</t>
        </is>
      </c>
      <c r="FJ21" t="inlineStr">
        <is>
          <t>Selalu (setiap hari)</t>
        </is>
      </c>
      <c r="FK21" t="inlineStr">
        <is>
          <t>Tidak mengetahui</t>
        </is>
      </c>
      <c r="FL21" t="inlineStr">
        <is>
          <t>Jarang (setiap bulan atau lebih)</t>
        </is>
      </c>
      <c r="FM21" t="inlineStr">
        <is>
          <t>Mengetahui</t>
        </is>
      </c>
      <c r="FN21" t="inlineStr">
        <is>
          <t>Cukup sering (2 minggu sekali)</t>
        </is>
      </c>
      <c r="FO21" t="inlineStr">
        <is>
          <t>Tidak mengetahui</t>
        </is>
      </c>
      <c r="FP21" t="inlineStr">
        <is>
          <t>Jarang (setiap bulan atau lebih)</t>
        </is>
      </c>
      <c r="FQ21" t="inlineStr">
        <is>
          <t>Mengetahui</t>
        </is>
      </c>
      <c r="FR21" t="inlineStr">
        <is>
          <t>Ya</t>
        </is>
      </c>
      <c r="FS21" t="inlineStr">
        <is>
          <t>Mengetahui</t>
        </is>
      </c>
      <c r="FT21" t="inlineStr">
        <is>
          <t>Ya, selalu</t>
        </is>
      </c>
      <c r="FU21" t="inlineStr">
        <is>
          <t>Perempuan dewasa</t>
        </is>
      </c>
      <c r="FV21" t="n">
        <v>0</v>
      </c>
      <c r="FW21" t="n">
        <v>1</v>
      </c>
      <c r="FX21" t="n">
        <v>0</v>
      </c>
      <c r="FY21" t="n">
        <v>0</v>
      </c>
      <c r="FZ21" t="inlineStr">
        <is>
          <t>Memahami</t>
        </is>
      </c>
      <c r="GA21" t="inlineStr">
        <is>
          <t>CPO</t>
        </is>
      </c>
      <c r="GB21" t="n">
        <v>1</v>
      </c>
      <c r="GC21" t="n">
        <v>0</v>
      </c>
      <c r="GD21" t="n">
        <v>0</v>
      </c>
      <c r="GE21" t="n">
        <v>0</v>
      </c>
      <c r="GF21" t="n">
        <v/>
      </c>
      <c r="GG21" t="inlineStr">
        <is>
          <t>Jarang</t>
        </is>
      </c>
      <c r="GH21" t="inlineStr">
        <is>
          <t>Ya</t>
        </is>
      </c>
      <c r="GI21" t="inlineStr">
        <is>
          <t>Tetangga Teman/keluarga</t>
        </is>
      </c>
      <c r="GJ21" t="n">
        <v>1</v>
      </c>
      <c r="GK21" t="n">
        <v>1</v>
      </c>
      <c r="GL21" t="n">
        <v>0</v>
      </c>
      <c r="GM21" t="n">
        <v>0</v>
      </c>
      <c r="GN21" t="n">
        <v/>
      </c>
      <c r="GO21" t="n">
        <v>8</v>
      </c>
      <c r="GP21" t="inlineStr">
        <is>
          <t>Sebagian</t>
        </is>
      </c>
      <c r="GQ21" t="inlineStr">
        <is>
          <t>Minyak tanah</t>
        </is>
      </c>
      <c r="GR21" t="n">
        <v>0</v>
      </c>
      <c r="GS21" t="n">
        <v>0</v>
      </c>
      <c r="GT21" t="n">
        <v>1</v>
      </c>
      <c r="GU21" t="n">
        <v>0</v>
      </c>
      <c r="GV21" t="n">
        <v>0</v>
      </c>
      <c r="GW21" t="n">
        <v>0</v>
      </c>
      <c r="GX21" t="n">
        <v>0</v>
      </c>
      <c r="GY21" t="n">
        <v/>
      </c>
      <c r="GZ21" t="inlineStr">
        <is>
          <t>Ya</t>
        </is>
      </c>
      <c r="HA21" t="n">
        <v/>
      </c>
      <c r="HB21" t="n">
        <v/>
      </c>
      <c r="HC21" t="n">
        <v/>
      </c>
      <c r="HD21" t="n">
        <v/>
      </c>
      <c r="HE21" t="n">
        <v/>
      </c>
      <c r="HF21" t="n">
        <v/>
      </c>
      <c r="HG21" t="n">
        <v/>
      </c>
      <c r="HH21" t="n">
        <v/>
      </c>
      <c r="HI21" t="n">
        <v/>
      </c>
      <c r="HJ21" t="n">
        <v/>
      </c>
      <c r="HK21" t="n">
        <v/>
      </c>
      <c r="HL21" t="n">
        <v/>
      </c>
      <c r="HM21" t="n">
        <v/>
      </c>
      <c r="HN21" t="n">
        <v/>
      </c>
      <c r="HO21" t="n">
        <v/>
      </c>
      <c r="HP21" t="n">
        <v/>
      </c>
      <c r="HQ21" t="n">
        <v/>
      </c>
      <c r="HR21" t="n">
        <v/>
      </c>
      <c r="HS21" t="n">
        <v/>
      </c>
      <c r="HT21" t="n">
        <v/>
      </c>
      <c r="HU21" t="n">
        <v/>
      </c>
      <c r="HV21" t="n">
        <v/>
      </c>
      <c r="HW21" t="n">
        <v/>
      </c>
      <c r="HX21" t="n">
        <v/>
      </c>
      <c r="HY21" t="n">
        <v/>
      </c>
      <c r="HZ21" t="n">
        <v/>
      </c>
      <c r="IA21" t="n">
        <v/>
      </c>
      <c r="IB21" t="n">
        <v/>
      </c>
      <c r="IC21" t="n">
        <v/>
      </c>
      <c r="ID21" t="n">
        <v/>
      </c>
      <c r="IE21" t="n">
        <v/>
      </c>
      <c r="IF21" t="n">
        <v/>
      </c>
      <c r="IG21" t="n">
        <v/>
      </c>
      <c r="IH21" t="n">
        <v/>
      </c>
      <c r="II21" t="n">
        <v>6</v>
      </c>
      <c r="IJ21" t="n">
        <v>20000</v>
      </c>
      <c r="IK21" t="inlineStr">
        <is>
          <t>&lt;15 kg</t>
        </is>
      </c>
      <c r="IL21" t="inlineStr">
        <is>
          <t>1-3 jam</t>
        </is>
      </c>
      <c r="IM21" t="inlineStr">
        <is>
          <t>Ya</t>
        </is>
      </c>
      <c r="IN21" t="inlineStr">
        <is>
          <t>Tidak</t>
        </is>
      </c>
      <c r="IO21" t="inlineStr">
        <is>
          <t>Jauh lebih bersih</t>
        </is>
      </c>
      <c r="IP21" t="inlineStr">
        <is>
          <t>Tidak pernah</t>
        </is>
      </c>
      <c r="IQ21" t="inlineStr">
        <is>
          <t>Tidak pernah</t>
        </is>
      </c>
      <c r="IR21" t="n">
        <v/>
      </c>
      <c r="IS21" t="n">
        <v/>
      </c>
      <c r="IT21" t="n">
        <v/>
      </c>
      <c r="IU21" t="n">
        <v/>
      </c>
      <c r="IV21" t="n">
        <v/>
      </c>
      <c r="IW21" t="n">
        <v/>
      </c>
      <c r="IX21" t="n">
        <v/>
      </c>
      <c r="IY21" t="n">
        <v/>
      </c>
      <c r="IZ21" t="inlineStr">
        <is>
          <t>Tidak pernah</t>
        </is>
      </c>
      <c r="JA21" t="n">
        <v/>
      </c>
      <c r="JB21" t="n">
        <v/>
      </c>
      <c r="JC21" t="n">
        <v/>
      </c>
      <c r="JD21" t="n">
        <v/>
      </c>
      <c r="JE21" t="n">
        <v/>
      </c>
      <c r="JF21" t="n">
        <v/>
      </c>
      <c r="JG21" t="n">
        <v/>
      </c>
      <c r="JH21" t="n">
        <v/>
      </c>
      <c r="JI21" t="inlineStr">
        <is>
          <t>Tidak pernah</t>
        </is>
      </c>
      <c r="JJ21" t="n">
        <v/>
      </c>
      <c r="JK21" t="n">
        <v/>
      </c>
      <c r="JL21" t="n">
        <v/>
      </c>
      <c r="JM21" t="n">
        <v/>
      </c>
      <c r="JN21" t="n">
        <v/>
      </c>
      <c r="JO21" t="n">
        <v/>
      </c>
      <c r="JP21" t="n">
        <v/>
      </c>
      <c r="JQ21" t="n">
        <v/>
      </c>
      <c r="JR21" t="inlineStr">
        <is>
          <t>Tidak pernah</t>
        </is>
      </c>
      <c r="JS21" t="n">
        <v/>
      </c>
      <c r="JT21" t="n">
        <v/>
      </c>
      <c r="JU21" t="n">
        <v/>
      </c>
      <c r="JV21" t="n">
        <v/>
      </c>
      <c r="JW21" t="n">
        <v/>
      </c>
      <c r="JX21" t="n">
        <v/>
      </c>
      <c r="JY21" t="n">
        <v/>
      </c>
      <c r="JZ21" t="n">
        <v/>
      </c>
      <c r="KA21" t="inlineStr">
        <is>
          <t>Tidak pernah</t>
        </is>
      </c>
      <c r="KB21" t="n">
        <v/>
      </c>
      <c r="KC21" t="n">
        <v/>
      </c>
      <c r="KD21" t="n">
        <v/>
      </c>
      <c r="KE21" t="n">
        <v/>
      </c>
      <c r="KF21" t="n">
        <v/>
      </c>
      <c r="KG21" t="n">
        <v/>
      </c>
      <c r="KH21" t="n">
        <v/>
      </c>
      <c r="KI21" t="n">
        <v/>
      </c>
      <c r="KJ21" t="inlineStr">
        <is>
          <t>Tidak pernah</t>
        </is>
      </c>
      <c r="KK21" t="n">
        <v/>
      </c>
      <c r="KL21" t="n">
        <v/>
      </c>
      <c r="KM21" t="n">
        <v/>
      </c>
      <c r="KN21" t="n">
        <v/>
      </c>
      <c r="KO21" t="n">
        <v/>
      </c>
      <c r="KP21" t="n">
        <v/>
      </c>
      <c r="KQ21" t="n">
        <v/>
      </c>
      <c r="KR21" t="n">
        <v/>
      </c>
      <c r="KS21" t="inlineStr">
        <is>
          <t>Tidak ada perubahan</t>
        </is>
      </c>
      <c r="KT21" t="inlineStr">
        <is>
          <t>0-1 kali</t>
        </is>
      </c>
      <c r="KU21" t="inlineStr">
        <is>
          <t>0-1 kali</t>
        </is>
      </c>
      <c r="KV21" t="inlineStr">
        <is>
          <t>Laki-laki dewasa</t>
        </is>
      </c>
      <c r="KW21" t="n">
        <v>1</v>
      </c>
      <c r="KX21" t="n">
        <v>0</v>
      </c>
      <c r="KY21" t="n">
        <v>0</v>
      </c>
      <c r="KZ21" t="n">
        <v>0</v>
      </c>
      <c r="LA21" t="inlineStr">
        <is>
          <t>Jauh lebih baik</t>
        </is>
      </c>
      <c r="LB21" t="inlineStr">
        <is>
          <t>Jauh lebih baik</t>
        </is>
      </c>
      <c r="LC21" t="n">
        <v>0</v>
      </c>
      <c r="LD21" t="n">
        <v>1</v>
      </c>
      <c r="LE21" t="n">
        <v>0</v>
      </c>
      <c r="LF21" t="n">
        <v>0</v>
      </c>
      <c r="LG21" t="inlineStr">
        <is>
          <t>Ya</t>
        </is>
      </c>
      <c r="LH21" t="n">
        <v>200000</v>
      </c>
      <c r="LI21" t="n">
        <v/>
      </c>
      <c r="LJ21" t="inlineStr">
        <is>
          <t>Tabungan</t>
        </is>
      </c>
      <c r="LK21" t="n">
        <v>1</v>
      </c>
      <c r="LL21" t="n">
        <v>0</v>
      </c>
      <c r="LM21" t="n">
        <v>0</v>
      </c>
      <c r="LN21" t="n">
        <v>0</v>
      </c>
      <c r="LO21" t="n">
        <v>0</v>
      </c>
      <c r="LP21" t="n">
        <v>0</v>
      </c>
      <c r="LQ21" t="n">
        <v>0</v>
      </c>
      <c r="LR21" t="n">
        <v/>
      </c>
      <c r="LS21" t="n">
        <v>10</v>
      </c>
      <c r="LT21" t="n">
        <v>15</v>
      </c>
      <c r="LU21" t="n">
        <v>0</v>
      </c>
      <c r="LV21" t="n">
        <v>15</v>
      </c>
      <c r="LW21" t="n">
        <v>20</v>
      </c>
      <c r="LX21" t="n">
        <v>0</v>
      </c>
      <c r="LY21" t="n">
        <v>15</v>
      </c>
      <c r="LZ21" t="n">
        <v>20</v>
      </c>
      <c r="MA21" t="n">
        <v>0</v>
      </c>
      <c r="MB21" t="inlineStr">
        <is>
          <t>Ya</t>
        </is>
      </c>
      <c r="MC21" t="n">
        <v>20</v>
      </c>
      <c r="MD21" t="n">
        <v>20</v>
      </c>
      <c r="ME21" t="n">
        <v>0</v>
      </c>
      <c r="MF21" t="n">
        <v>0</v>
      </c>
      <c r="MG21" t="n">
        <v>0</v>
      </c>
      <c r="MH21" t="n">
        <v>0</v>
      </c>
      <c r="MI21" t="inlineStr">
        <is>
          <t>Pendidikan anak (mengantar sekolah, menemani anak belajar, menyiapkan bekal dsb) Istirahat</t>
        </is>
      </c>
      <c r="MJ21" t="n">
        <v>1</v>
      </c>
      <c r="MK21" t="n">
        <v>0</v>
      </c>
      <c r="ML21" t="n">
        <v>1</v>
      </c>
      <c r="MM21" t="n">
        <v>0</v>
      </c>
      <c r="MN21" t="n">
        <v>0</v>
      </c>
      <c r="MO21" t="n">
        <v>0</v>
      </c>
      <c r="MP21" t="n">
        <v/>
      </c>
      <c r="MQ21" t="n">
        <v/>
      </c>
      <c r="MR21" t="inlineStr">
        <is>
          <t>karena waktu ddigunakan untuk pendidikan anak</t>
        </is>
      </c>
      <c r="MS21" t="n">
        <v/>
      </c>
      <c r="MT21" t="n">
        <v/>
      </c>
      <c r="MU21" t="inlineStr">
        <is>
          <t>Tidak</t>
        </is>
      </c>
      <c r="MV21" t="n">
        <v/>
      </c>
      <c r="MW21" t="n">
        <v/>
      </c>
      <c r="MX21" t="n">
        <v/>
      </c>
      <c r="MY21" t="n">
        <v/>
      </c>
      <c r="MZ21" t="n">
        <v/>
      </c>
      <c r="NA21" t="n">
        <v/>
      </c>
      <c r="NB21" t="n">
        <v/>
      </c>
      <c r="NC21" t="n">
        <v/>
      </c>
      <c r="ND21" t="n">
        <v/>
      </c>
      <c r="NE21" t="n">
        <v/>
      </c>
      <c r="NF21" t="n">
        <v/>
      </c>
      <c r="NG21" t="n">
        <v/>
      </c>
      <c r="NH21" t="n">
        <v/>
      </c>
      <c r="NI21" t="n">
        <v/>
      </c>
      <c r="NJ21" t="n">
        <v/>
      </c>
      <c r="NK21" t="n">
        <v/>
      </c>
      <c r="NL21" t="inlineStr">
        <is>
          <t>Ya</t>
        </is>
      </c>
      <c r="NM21" t="inlineStr">
        <is>
          <t>Kombinasi dana mandiri dan dana hibah</t>
        </is>
      </c>
      <c r="NN21" t="inlineStr">
        <is>
          <t>1-1.000.000</t>
        </is>
      </c>
      <c r="NO21" t="inlineStr">
        <is>
          <t>Yayasan Rumah Energi atau BIRU</t>
        </is>
      </c>
      <c r="NP21" t="n">
        <v/>
      </c>
      <c r="NQ21" t="n">
        <v/>
      </c>
      <c r="NR21" t="n">
        <v/>
      </c>
      <c r="NS21" t="n">
        <v/>
      </c>
      <c r="NT21" t="n">
        <v/>
      </c>
      <c r="NU21" t="n">
        <v/>
      </c>
      <c r="NV21" t="inlineStr">
        <is>
          <t>Anggota keluarga - Laki-laki dewasa</t>
        </is>
      </c>
      <c r="NW21" t="n">
        <v/>
      </c>
      <c r="NX21" t="inlineStr">
        <is>
          <t>Sangat meningkat</t>
        </is>
      </c>
      <c r="NY21" t="n">
        <v>30</v>
      </c>
      <c r="NZ21" t="n">
        <v>15</v>
      </c>
      <c r="OA21" t="n">
        <v>0</v>
      </c>
      <c r="OB21" t="n">
        <v>30</v>
      </c>
      <c r="OC21" t="n">
        <v>15</v>
      </c>
      <c r="OD21" t="n">
        <v>0</v>
      </c>
      <c r="OE21" t="inlineStr">
        <is>
          <t>Jauh lebih baik</t>
        </is>
      </c>
      <c r="OF21" t="inlineStr">
        <is>
          <t>Jauh lebih baik (beda waktu memasak lebih cepat setengah jam atau lebih, ATAU tidak lagi ada rasa/bau makanan yang berubah, ATAU alasan lainnya)</t>
        </is>
      </c>
      <c r="OG21" t="inlineStr">
        <is>
          <t>Ya</t>
        </is>
      </c>
      <c r="OH21" t="n">
        <v>0</v>
      </c>
      <c r="OI21" t="n">
        <v>0</v>
      </c>
      <c r="OJ21" t="n">
        <v>0</v>
      </c>
      <c r="OK21" t="n">
        <v>1</v>
      </c>
      <c r="OL21" t="n">
        <v>0</v>
      </c>
      <c r="OM21" t="n">
        <v>0</v>
      </c>
      <c r="ON21" t="n">
        <v>0</v>
      </c>
      <c r="OO21" t="n">
        <v>0</v>
      </c>
      <c r="OP21" t="inlineStr">
        <is>
          <t>Babi ternak Ayam Unggas lainnya</t>
        </is>
      </c>
      <c r="OQ21" t="n">
        <v>0</v>
      </c>
      <c r="OR21" t="n">
        <v>0</v>
      </c>
      <c r="OS21" t="n">
        <v>0</v>
      </c>
      <c r="OT21" t="n">
        <v>1</v>
      </c>
      <c r="OU21" t="n">
        <v>0</v>
      </c>
      <c r="OV21" t="n">
        <v>0</v>
      </c>
      <c r="OW21" t="n">
        <v>1</v>
      </c>
      <c r="OX21" t="n">
        <v>1</v>
      </c>
      <c r="OY21" t="n">
        <v>0</v>
      </c>
      <c r="OZ21" t="inlineStr">
        <is>
          <t>Babi ternak Ayam</t>
        </is>
      </c>
      <c r="PA21" t="n">
        <v>0</v>
      </c>
      <c r="PB21" t="n">
        <v>0</v>
      </c>
      <c r="PC21" t="n">
        <v>0</v>
      </c>
      <c r="PD21" t="n">
        <v>1</v>
      </c>
      <c r="PE21" t="n">
        <v>0</v>
      </c>
      <c r="PF21" t="n">
        <v>0</v>
      </c>
      <c r="PG21" t="n">
        <v>1</v>
      </c>
      <c r="PH21" t="n">
        <v>0</v>
      </c>
      <c r="PI21" t="n">
        <v>0</v>
      </c>
      <c r="PJ21" t="inlineStr">
        <is>
          <t>Babi ternak</t>
        </is>
      </c>
      <c r="PK21" t="n">
        <v>0</v>
      </c>
      <c r="PL21" t="n">
        <v>0</v>
      </c>
      <c r="PM21" t="n">
        <v>0</v>
      </c>
      <c r="PN21" t="n">
        <v>1</v>
      </c>
      <c r="PO21" t="n">
        <v>0</v>
      </c>
      <c r="PP21" t="n">
        <v>0</v>
      </c>
      <c r="PQ21" t="n">
        <v>0</v>
      </c>
      <c r="PR21" t="n">
        <v>0</v>
      </c>
      <c r="PS21" t="n">
        <v>0</v>
      </c>
      <c r="PT21" t="n">
        <v/>
      </c>
      <c r="PU21" t="n">
        <v/>
      </c>
      <c r="PV21" t="n">
        <v/>
      </c>
      <c r="PW21" t="n">
        <v/>
      </c>
      <c r="PX21" t="n">
        <v/>
      </c>
      <c r="PY21" t="n">
        <v/>
      </c>
      <c r="PZ21" t="n">
        <v/>
      </c>
      <c r="QA21" t="n">
        <v/>
      </c>
      <c r="QB21" t="n">
        <v/>
      </c>
      <c r="QC21" t="n">
        <v/>
      </c>
      <c r="QD21" t="n">
        <v/>
      </c>
      <c r="QE21" t="n">
        <v/>
      </c>
      <c r="QF21" t="n">
        <v/>
      </c>
      <c r="QG21" t="n">
        <v/>
      </c>
      <c r="QH21" t="n">
        <v/>
      </c>
      <c r="QI21" t="n">
        <v/>
      </c>
      <c r="QJ21" t="n">
        <v/>
      </c>
      <c r="QK21" t="n">
        <v/>
      </c>
      <c r="QL21" t="n">
        <v/>
      </c>
      <c r="QM21" t="n">
        <v/>
      </c>
      <c r="QN21" t="n">
        <v/>
      </c>
      <c r="QO21" t="n">
        <v/>
      </c>
      <c r="QP21" t="n">
        <v/>
      </c>
      <c r="QQ21" t="n">
        <v/>
      </c>
      <c r="QR21" t="n">
        <v/>
      </c>
      <c r="QS21" t="n">
        <v/>
      </c>
      <c r="QT21" t="n">
        <v/>
      </c>
      <c r="QU21" t="n">
        <v/>
      </c>
      <c r="QV21" t="inlineStr">
        <is>
          <t>1-Disebarkan ke lahan terbuka</t>
        </is>
      </c>
      <c r="QW21" t="n">
        <v>0</v>
      </c>
      <c r="QX21" t="n">
        <v>0</v>
      </c>
      <c r="QY21" t="n">
        <v>0</v>
      </c>
      <c r="QZ21" t="n">
        <v>0</v>
      </c>
      <c r="RA21" t="n">
        <v>0</v>
      </c>
      <c r="RB21" t="n">
        <v>1</v>
      </c>
      <c r="RC21" t="n">
        <v>0</v>
      </c>
      <c r="RD21" t="n">
        <v>0</v>
      </c>
      <c r="RE21" t="n">
        <v>0</v>
      </c>
      <c r="RF21" t="n">
        <v/>
      </c>
      <c r="RG21" t="n">
        <v/>
      </c>
      <c r="RH21" t="n">
        <v/>
      </c>
      <c r="RI21" t="n">
        <v/>
      </c>
      <c r="RJ21" t="n">
        <v/>
      </c>
      <c r="RK21" t="n">
        <v/>
      </c>
      <c r="RL21" t="n">
        <v/>
      </c>
      <c r="RM21" t="n">
        <v/>
      </c>
      <c r="RN21" t="n">
        <v/>
      </c>
      <c r="RO21" t="n">
        <v/>
      </c>
      <c r="RP21" t="n">
        <v/>
      </c>
      <c r="RQ21" t="n">
        <v/>
      </c>
      <c r="RR21" t="n">
        <v/>
      </c>
      <c r="RS21" t="n">
        <v/>
      </c>
      <c r="RT21" t="n">
        <v/>
      </c>
      <c r="RU21" t="n">
        <v/>
      </c>
      <c r="RV21" t="n">
        <v/>
      </c>
      <c r="RW21" t="n">
        <v/>
      </c>
      <c r="RX21" t="n">
        <v/>
      </c>
      <c r="RY21" t="n">
        <v/>
      </c>
      <c r="RZ21" t="n">
        <v/>
      </c>
      <c r="SA21" t="n">
        <v/>
      </c>
      <c r="SB21" t="n">
        <v/>
      </c>
      <c r="SC21" t="inlineStr">
        <is>
          <t>1-Disebarkan ke lahan terbuka</t>
        </is>
      </c>
      <c r="SD21" t="n">
        <v>0</v>
      </c>
      <c r="SE21" t="n">
        <v>0</v>
      </c>
      <c r="SF21" t="n">
        <v>0</v>
      </c>
      <c r="SG21" t="n">
        <v>0</v>
      </c>
      <c r="SH21" t="n">
        <v>0</v>
      </c>
      <c r="SI21" t="n">
        <v>1</v>
      </c>
      <c r="SJ21" t="n">
        <v>0</v>
      </c>
      <c r="SK21" t="n">
        <v>0</v>
      </c>
      <c r="SL21" t="n">
        <v>1</v>
      </c>
      <c r="SM21" t="n">
        <v/>
      </c>
      <c r="SN21" t="inlineStr">
        <is>
          <t>1-Disebarkan ke lahan terbuka</t>
        </is>
      </c>
      <c r="SO21" t="n">
        <v>0</v>
      </c>
      <c r="SP21" t="n">
        <v>0</v>
      </c>
      <c r="SQ21" t="n">
        <v>0</v>
      </c>
      <c r="SR21" t="n">
        <v>0</v>
      </c>
      <c r="SS21" t="n">
        <v>0</v>
      </c>
      <c r="ST21" t="n">
        <v>1</v>
      </c>
      <c r="SU21" t="n">
        <v>0</v>
      </c>
      <c r="SV21" t="n">
        <v>0</v>
      </c>
      <c r="SW21" t="n">
        <v>0</v>
      </c>
      <c r="SX21" t="n">
        <v/>
      </c>
      <c r="SY21" t="n">
        <v/>
      </c>
      <c r="SZ21" t="n">
        <v/>
      </c>
      <c r="TA21" t="n">
        <v/>
      </c>
      <c r="TB21" t="n">
        <v>3</v>
      </c>
      <c r="TC21" t="n">
        <v/>
      </c>
      <c r="TD21" t="n">
        <v/>
      </c>
      <c r="TE21" t="n">
        <v>150</v>
      </c>
      <c r="TF21" t="n">
        <v>2</v>
      </c>
      <c r="TG21" t="n">
        <v/>
      </c>
      <c r="TH21" t="n">
        <v/>
      </c>
      <c r="TI21" t="n">
        <v/>
      </c>
      <c r="TJ21" t="n">
        <v/>
      </c>
      <c r="TK21" t="n">
        <v/>
      </c>
      <c r="TL21" t="n">
        <v/>
      </c>
      <c r="TM21" t="n">
        <v/>
      </c>
      <c r="TN21" t="n">
        <v/>
      </c>
      <c r="TO21" t="n">
        <v/>
      </c>
      <c r="TP21" t="n">
        <v/>
      </c>
      <c r="TQ21" t="n">
        <v/>
      </c>
      <c r="TR21" t="n">
        <v/>
      </c>
      <c r="TS21" t="n">
        <v/>
      </c>
      <c r="TT21" t="n">
        <v/>
      </c>
      <c r="TU21" t="n">
        <v/>
      </c>
      <c r="TV21" t="n">
        <v/>
      </c>
      <c r="TW21" t="n">
        <v/>
      </c>
      <c r="TX21" t="n">
        <v/>
      </c>
      <c r="TY21" t="n">
        <v/>
      </c>
      <c r="TZ21" t="n">
        <v/>
      </c>
      <c r="UA21" t="n">
        <v/>
      </c>
      <c r="UB21" t="n">
        <v/>
      </c>
      <c r="UC21" t="n">
        <v/>
      </c>
      <c r="UD21" t="n">
        <v/>
      </c>
      <c r="UE21" t="n">
        <v/>
      </c>
      <c r="UF21" t="n">
        <v/>
      </c>
      <c r="UG21" t="n">
        <v/>
      </c>
      <c r="UH21" t="n">
        <v/>
      </c>
      <c r="UI21" t="n">
        <v/>
      </c>
      <c r="UJ21" t="n">
        <v/>
      </c>
      <c r="UK21" t="n">
        <v/>
      </c>
      <c r="UL21" t="n">
        <v/>
      </c>
      <c r="UM21" t="n">
        <v/>
      </c>
      <c r="UN21" t="n">
        <v/>
      </c>
      <c r="UO21" t="n">
        <v/>
      </c>
      <c r="UP21" t="n">
        <v/>
      </c>
      <c r="UQ21" t="n">
        <v/>
      </c>
      <c r="UR21" t="n">
        <v/>
      </c>
      <c r="US21" t="n">
        <v/>
      </c>
      <c r="UT21" t="n">
        <v/>
      </c>
      <c r="UU21" t="n">
        <v/>
      </c>
      <c r="UV21" t="n">
        <v/>
      </c>
      <c r="UW21" t="n">
        <v/>
      </c>
      <c r="UX21" t="inlineStr">
        <is>
          <t>Pemberian pakan di kandang</t>
        </is>
      </c>
      <c r="UY21" t="n">
        <v/>
      </c>
      <c r="UZ21" t="n">
        <v/>
      </c>
      <c r="VA21" t="n">
        <v/>
      </c>
      <c r="VB21" t="n">
        <v/>
      </c>
      <c r="VC21" t="n">
        <v/>
      </c>
      <c r="VD21" t="n">
        <v/>
      </c>
      <c r="VE21" t="n">
        <v/>
      </c>
      <c r="VF21" t="inlineStr">
        <is>
          <t>Sangat teratur (setiap hari)</t>
        </is>
      </c>
      <c r="VG21" t="n">
        <v/>
      </c>
      <c r="VH21" t="n">
        <v/>
      </c>
      <c r="VI21" t="n">
        <v/>
      </c>
      <c r="VJ21" t="n">
        <v/>
      </c>
      <c r="VK21" t="n">
        <v/>
      </c>
      <c r="VL21" t="n">
        <v/>
      </c>
      <c r="VM21" t="n">
        <v/>
      </c>
      <c r="VN21" t="inlineStr">
        <is>
          <t>Sangat sering (&gt;1 kali sehari)</t>
        </is>
      </c>
      <c r="VO21" t="n">
        <v/>
      </c>
      <c r="VP21" t="n">
        <v/>
      </c>
      <c r="VQ21" t="n">
        <v/>
      </c>
      <c r="VR21" t="n">
        <v/>
      </c>
      <c r="VS21" t="n">
        <v/>
      </c>
      <c r="VT21" t="n">
        <v/>
      </c>
      <c r="VU21" t="n">
        <v/>
      </c>
      <c r="VV21" t="n">
        <v/>
      </c>
      <c r="VW21" t="n">
        <v/>
      </c>
      <c r="VX21" t="n">
        <v/>
      </c>
      <c r="VY21" t="n">
        <v/>
      </c>
      <c r="VZ21" t="n">
        <v/>
      </c>
      <c r="WA21" t="n">
        <v/>
      </c>
      <c r="WB21" t="n">
        <v/>
      </c>
      <c r="WC21" t="n">
        <v/>
      </c>
      <c r="WD21" t="n">
        <v/>
      </c>
      <c r="WE21" t="n">
        <v/>
      </c>
      <c r="WF21" t="n">
        <v/>
      </c>
      <c r="WG21" t="n">
        <v/>
      </c>
      <c r="WH21" t="n">
        <v/>
      </c>
      <c r="WI21" t="n">
        <v/>
      </c>
      <c r="WJ21" t="n">
        <v/>
      </c>
      <c r="WK21" t="n">
        <v/>
      </c>
      <c r="WL21" t="n">
        <v/>
      </c>
      <c r="WM21" t="n">
        <v/>
      </c>
      <c r="WN21" t="n">
        <v/>
      </c>
      <c r="WO21" t="n">
        <v/>
      </c>
      <c r="WP21" t="n">
        <v/>
      </c>
      <c r="WQ21" t="n">
        <v/>
      </c>
      <c r="WR21" t="n">
        <v/>
      </c>
      <c r="WS21" t="n">
        <v/>
      </c>
      <c r="WT21" t="n">
        <v/>
      </c>
      <c r="WU21" t="n">
        <v/>
      </c>
      <c r="WV21" t="n">
        <v/>
      </c>
      <c r="WW21" t="n">
        <v/>
      </c>
      <c r="WX21" t="n">
        <v/>
      </c>
      <c r="WY21" t="n">
        <v/>
      </c>
      <c r="WZ21" t="n">
        <v/>
      </c>
      <c r="XA21" t="n">
        <v/>
      </c>
      <c r="XB21" t="inlineStr">
        <is>
          <t>3-Disimpan terbuka (dry lot) 8-Dibiarkan tersebar di ladang penggembalaan</t>
        </is>
      </c>
      <c r="XC21" t="n">
        <v>0</v>
      </c>
      <c r="XD21" t="n">
        <v>0</v>
      </c>
      <c r="XE21" t="n">
        <v>0</v>
      </c>
      <c r="XF21" t="n">
        <v>0</v>
      </c>
      <c r="XG21" t="n">
        <v>0</v>
      </c>
      <c r="XH21" t="n">
        <v>1</v>
      </c>
      <c r="XI21" t="n">
        <v>0</v>
      </c>
      <c r="XJ21" t="n">
        <v>0</v>
      </c>
      <c r="XK21" t="n">
        <v>0</v>
      </c>
      <c r="XL21" t="n">
        <v>0</v>
      </c>
      <c r="XM21" t="n">
        <v>1</v>
      </c>
      <c r="XN21" t="n">
        <v/>
      </c>
      <c r="XO21" t="n">
        <v/>
      </c>
      <c r="XP21" t="n">
        <v/>
      </c>
      <c r="XQ21" t="n">
        <v/>
      </c>
      <c r="XR21" t="n">
        <v/>
      </c>
      <c r="XS21" t="n">
        <v/>
      </c>
      <c r="XT21" t="n">
        <v/>
      </c>
      <c r="XU21" t="n">
        <v/>
      </c>
      <c r="XV21" t="n">
        <v/>
      </c>
      <c r="XW21" t="n">
        <v/>
      </c>
      <c r="XX21" t="n">
        <v/>
      </c>
      <c r="XY21" t="n">
        <v/>
      </c>
      <c r="XZ21" t="n">
        <v/>
      </c>
      <c r="YA21" t="n">
        <v/>
      </c>
      <c r="YB21" t="n">
        <v/>
      </c>
      <c r="YC21" t="n">
        <v/>
      </c>
      <c r="YD21" t="n">
        <v/>
      </c>
      <c r="YE21" t="n">
        <v/>
      </c>
      <c r="YF21" t="n">
        <v/>
      </c>
      <c r="YG21" t="n">
        <v/>
      </c>
      <c r="YH21" t="n">
        <v/>
      </c>
      <c r="YI21" t="n">
        <v/>
      </c>
      <c r="YJ21" t="n">
        <v/>
      </c>
      <c r="YK21" t="n">
        <v/>
      </c>
      <c r="YL21" t="n">
        <v/>
      </c>
      <c r="YM21" t="n">
        <v/>
      </c>
      <c r="YN21" t="n">
        <v/>
      </c>
      <c r="YO21" t="n">
        <v/>
      </c>
      <c r="YP21" t="n">
        <v/>
      </c>
      <c r="YQ21" t="n">
        <v/>
      </c>
      <c r="YR21" t="n">
        <v/>
      </c>
      <c r="YS21" t="n">
        <v/>
      </c>
      <c r="YT21" t="n">
        <v/>
      </c>
      <c r="YU21" t="n">
        <v/>
      </c>
      <c r="YV21" t="n">
        <v/>
      </c>
      <c r="YW21" t="n">
        <v/>
      </c>
      <c r="YX21" t="n">
        <v/>
      </c>
      <c r="YY21" t="n">
        <v/>
      </c>
      <c r="YZ21" t="n">
        <v/>
      </c>
      <c r="ZA21" t="n">
        <v/>
      </c>
      <c r="ZB21" t="n">
        <v/>
      </c>
      <c r="ZC21" t="n">
        <v/>
      </c>
      <c r="ZD21" t="n">
        <v/>
      </c>
      <c r="ZE21" t="n">
        <v/>
      </c>
      <c r="ZF21" t="n">
        <v/>
      </c>
      <c r="ZG21" t="n">
        <v/>
      </c>
      <c r="ZH21" t="n">
        <v/>
      </c>
      <c r="ZI21" t="n">
        <v/>
      </c>
      <c r="ZJ21" t="n">
        <v/>
      </c>
      <c r="ZK21" t="n">
        <v/>
      </c>
      <c r="ZL21" t="n">
        <v/>
      </c>
      <c r="ZM21" t="n">
        <v/>
      </c>
      <c r="ZN21" t="n">
        <v/>
      </c>
      <c r="ZO21" t="n">
        <v/>
      </c>
      <c r="ZP21" t="n">
        <v/>
      </c>
      <c r="ZQ21" t="n">
        <v/>
      </c>
      <c r="ZR21" t="n">
        <v/>
      </c>
      <c r="ZS21" t="n">
        <v/>
      </c>
      <c r="ZT21" t="n">
        <v/>
      </c>
      <c r="ZU21" t="n">
        <v/>
      </c>
      <c r="ZV21" t="n">
        <v/>
      </c>
      <c r="ZW21" t="n">
        <v/>
      </c>
      <c r="ZX21" t="n">
        <v/>
      </c>
      <c r="ZY21" t="n">
        <v/>
      </c>
      <c r="ZZ21" t="n">
        <v/>
      </c>
      <c r="AAA21" t="n">
        <v/>
      </c>
      <c r="AAB21" t="n">
        <v/>
      </c>
      <c r="AAC21" t="n">
        <v/>
      </c>
      <c r="AAD21" t="n">
        <v/>
      </c>
      <c r="AAE21" t="n">
        <v/>
      </c>
      <c r="AAF21" t="n">
        <v/>
      </c>
      <c r="AAG21" t="inlineStr">
        <is>
          <t>Pakan kering (misal: konsentrat, silase, pelet)</t>
        </is>
      </c>
      <c r="AAH21" t="n">
        <v/>
      </c>
      <c r="AAI21" t="n">
        <v/>
      </c>
      <c r="AAJ21" t="n">
        <v/>
      </c>
      <c r="AAK21" t="n">
        <v/>
      </c>
      <c r="AAL21" t="inlineStr">
        <is>
          <t>Ya</t>
        </is>
      </c>
      <c r="AAM21" t="inlineStr">
        <is>
          <t>Cair</t>
        </is>
      </c>
      <c r="AAN21" t="n">
        <v>0</v>
      </c>
      <c r="AAO21" t="n">
        <v>1</v>
      </c>
      <c r="AAP21" t="n">
        <v>20</v>
      </c>
      <c r="AAQ21" t="n">
        <v/>
      </c>
      <c r="AAR21" t="inlineStr">
        <is>
          <t>Ya</t>
        </is>
      </c>
      <c r="AAS21" t="inlineStr">
        <is>
          <t>Mengetahui</t>
        </is>
      </c>
      <c r="AAT21" t="inlineStr">
        <is>
          <t>Digunakan untuk pupuk di lahan pertanian sendiri</t>
        </is>
      </c>
      <c r="AAU21" t="n">
        <v>1</v>
      </c>
      <c r="AAV21" t="n">
        <v>0</v>
      </c>
      <c r="AAW21" t="n">
        <v>0</v>
      </c>
      <c r="AAX21" t="n">
        <v>0</v>
      </c>
      <c r="AAY21" t="n">
        <v>0</v>
      </c>
      <c r="AAZ21" t="n">
        <v>0</v>
      </c>
      <c r="ABA21" t="n">
        <v>0</v>
      </c>
      <c r="ABB21" t="inlineStr">
        <is>
          <t>Pupuk cair untuk tanaman</t>
        </is>
      </c>
      <c r="ABC21" t="n">
        <v>1</v>
      </c>
      <c r="ABD21" t="n">
        <v>0</v>
      </c>
      <c r="ABE21" t="n">
        <v>0</v>
      </c>
      <c r="ABF21" t="n">
        <v>0</v>
      </c>
      <c r="ABG21" t="n">
        <v>0</v>
      </c>
      <c r="ABH21" t="n">
        <v/>
      </c>
      <c r="ABI21" t="n">
        <v/>
      </c>
      <c r="ABJ21" t="n">
        <v/>
      </c>
      <c r="ABK21" t="n">
        <v/>
      </c>
      <c r="ABL21" t="n">
        <v/>
      </c>
      <c r="ABM21" t="n">
        <v/>
      </c>
      <c r="ABN21" t="n">
        <v/>
      </c>
      <c r="ABO21" t="n">
        <v/>
      </c>
      <c r="ABP21" t="n">
        <v/>
      </c>
      <c r="ABQ21" t="inlineStr">
        <is>
          <t>Terong, Pepaya, Labu</t>
        </is>
      </c>
      <c r="ABR21" t="inlineStr">
        <is>
          <t>Sering ( 1 minggu 2 kali)</t>
        </is>
      </c>
      <c r="ABS21" t="n">
        <v>60</v>
      </c>
      <c r="ABT21" t="n">
        <v/>
      </c>
      <c r="ABU21" t="n">
        <v>20</v>
      </c>
      <c r="ABV21" t="n">
        <v>0</v>
      </c>
      <c r="ABW21" t="inlineStr">
        <is>
          <t>Lainnya</t>
        </is>
      </c>
      <c r="ABX21" t="inlineStr">
        <is>
          <t>sampah daun</t>
        </is>
      </c>
      <c r="ABY21" t="n">
        <v>0</v>
      </c>
      <c r="ABZ21" t="n">
        <v>0</v>
      </c>
      <c r="ACA21" t="n">
        <v>0</v>
      </c>
      <c r="ACB21" t="n">
        <v>0</v>
      </c>
      <c r="ACC21" t="n">
        <v>20</v>
      </c>
      <c r="ACD21" t="n">
        <v>30</v>
      </c>
      <c r="ACE21" t="inlineStr">
        <is>
          <t>Ya</t>
        </is>
      </c>
      <c r="ACF21" t="inlineStr">
        <is>
          <t>Sangat meningkat</t>
        </is>
      </c>
      <c r="ACG21" t="inlineStr">
        <is>
          <t>Sangat meningkat</t>
        </is>
      </c>
      <c r="ACH21" t="inlineStr">
        <is>
          <t>Sangat meningkat</t>
        </is>
      </c>
      <c r="ACI21" t="n">
        <v/>
      </c>
      <c r="ACJ21" t="n">
        <v/>
      </c>
      <c r="ACK21" t="n">
        <v/>
      </c>
      <c r="ACL21" t="n">
        <v/>
      </c>
      <c r="ACM21" t="n">
        <v/>
      </c>
      <c r="ACN21" t="n">
        <v/>
      </c>
      <c r="ACO21" t="n">
        <v/>
      </c>
      <c r="ACP21" t="n">
        <v/>
      </c>
      <c r="ACQ21" t="n">
        <v/>
      </c>
      <c r="ACR21" t="n">
        <v/>
      </c>
      <c r="ACS21" t="n">
        <v/>
      </c>
      <c r="ACT21" t="inlineStr">
        <is>
          <t>Tidak Ada</t>
        </is>
      </c>
      <c r="ACU21" t="inlineStr">
        <is>
          <t>Manfaat besar dan membantu kehidupan sehari-hari</t>
        </is>
      </c>
      <c r="ACV21" t="inlineStr">
        <is>
          <t>Berkurang</t>
        </is>
      </c>
      <c r="ACW21" t="inlineStr">
        <is>
          <t>Anggota keluarga - Perempuan dewasa</t>
        </is>
      </c>
      <c r="ACX21" t="inlineStr">
        <is>
          <t>Setuju</t>
        </is>
      </c>
      <c r="ACY21" t="inlineStr">
        <is>
          <t>Anggota keluarga - Laki-laki dewasa Anggota keluarga - Perempuan dewasa Anggota keluarga - Anak-anak</t>
        </is>
      </c>
      <c r="ACZ21" t="n">
        <v>1</v>
      </c>
      <c r="ADA21" t="n">
        <v>1</v>
      </c>
      <c r="ADB21" t="n">
        <v>1</v>
      </c>
      <c r="ADC21" t="n">
        <v>0</v>
      </c>
      <c r="ADD21" t="inlineStr">
        <is>
          <t>Sangat puas</t>
        </is>
      </c>
      <c r="ADE21" t="inlineStr">
        <is>
          <t>Sangat puas</t>
        </is>
      </c>
      <c r="ADF21" t="inlineStr">
        <is>
          <t>Sangat puas</t>
        </is>
      </c>
      <c r="ADG21" t="inlineStr">
        <is>
          <t>Sangat puas</t>
        </is>
      </c>
      <c r="ADH21" t="inlineStr">
        <is>
          <t>Tidak</t>
        </is>
      </c>
      <c r="ADI21" t="n">
        <v/>
      </c>
      <c r="ADJ21" t="inlineStr">
        <is>
          <t>Puas</t>
        </is>
      </c>
      <c r="ADK21" t="n">
        <v/>
      </c>
      <c r="ADL21" t="n">
        <v/>
      </c>
      <c r="ADM21" t="n">
        <v/>
      </c>
      <c r="ADN21" t="n">
        <v/>
      </c>
      <c r="ADO21" t="n">
        <v/>
      </c>
      <c r="ADP21" t="n">
        <v/>
      </c>
      <c r="ADQ21" t="n">
        <v/>
      </c>
      <c r="ADR21" t="n">
        <v/>
      </c>
      <c r="ADS21" t="n">
        <v/>
      </c>
      <c r="ADT21" t="n">
        <v/>
      </c>
      <c r="ADU21" t="inlineStr">
        <is>
          <t>Menghubungi CPO atau pendamping</t>
        </is>
      </c>
      <c r="ADV21" t="n">
        <v>0</v>
      </c>
      <c r="ADW21" t="n">
        <v>0</v>
      </c>
      <c r="ADX21" t="n">
        <v>0</v>
      </c>
      <c r="ADY21" t="n">
        <v>0</v>
      </c>
      <c r="ADZ21" t="n">
        <v>1</v>
      </c>
      <c r="AEA21" t="n">
        <v>0</v>
      </c>
      <c r="AEB21" t="n">
        <v>0</v>
      </c>
      <c r="AEC21" t="n">
        <v>0</v>
      </c>
      <c r="AED21" t="inlineStr">
        <is>
          <t>Tidak ada</t>
        </is>
      </c>
      <c r="AEE21" t="inlineStr">
        <is>
          <t>Laki-laki dewasa</t>
        </is>
      </c>
      <c r="AEF21" t="n">
        <v/>
      </c>
      <c r="AEG21" t="inlineStr">
        <is>
          <t>Menelepon atau WA langsung</t>
        </is>
      </c>
      <c r="AEH21" t="n">
        <v/>
      </c>
      <c r="AEI21" t="inlineStr">
        <is>
          <t>jika dihubungi segera direspon, dan dipantai dalam 6 bulan sekali dan jika ada keluhan langsung dtindaklanjuti</t>
        </is>
      </c>
      <c r="AEJ21" t="inlineStr">
        <is>
          <t>Tidak pernah</t>
        </is>
      </c>
      <c r="AEK21"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EL21" t="n">
        <v>1</v>
      </c>
      <c r="AEM21" t="n">
        <v>1</v>
      </c>
      <c r="AEN21" t="n">
        <v>1</v>
      </c>
      <c r="AEO21" t="n">
        <v>1</v>
      </c>
      <c r="AEP21" t="n">
        <v>1</v>
      </c>
      <c r="AEQ21" t="n">
        <v>1</v>
      </c>
      <c r="AER21" t="n">
        <v>1</v>
      </c>
      <c r="AES21" t="n">
        <v>1</v>
      </c>
      <c r="AET21" t="n">
        <v>1</v>
      </c>
      <c r="AEU21" t="n">
        <v>0</v>
      </c>
      <c r="AEV21" t="n">
        <v>1</v>
      </c>
      <c r="AEW21" t="n">
        <v>0</v>
      </c>
      <c r="AEX21" t="n">
        <v/>
      </c>
      <c r="AEY21" t="inlineStr">
        <is>
          <t>Mengurangi pengeluaran energi</t>
        </is>
      </c>
      <c r="AEZ21" t="n">
        <v/>
      </c>
      <c r="AFA21" t="inlineStr">
        <is>
          <t>Tetangga / teman / saudara</t>
        </is>
      </c>
      <c r="AFB21" t="n">
        <v/>
      </c>
      <c r="AFC21" t="inlineStr">
        <is>
          <t>CHATRINA ANATJE MATELDA (reaktor biogas)-10_48_30.jpg</t>
        </is>
      </c>
      <c r="AFD21" t="inlineStr">
        <is>
          <t>https://kf.kobotoolbox.org/api/v2/assets/avstPQqLr3Ab3ZdcVTXZ6f/data/672750347/attachments/att96gXuU8i24VfRgkWsYWGb/</t>
        </is>
      </c>
      <c r="AFE21" t="inlineStr">
        <is>
          <t>CHATRINA ANATJE MATELDA (foto wawancara)-10_48_58.jpg</t>
        </is>
      </c>
      <c r="AFF21" t="inlineStr">
        <is>
          <t>https://kf.kobotoolbox.org/api/v2/assets/avstPQqLr3Ab3ZdcVTXZ6f/data/672750347/attachments/attPLAb4aHzSyCJ7uw4tRX5H/</t>
        </is>
      </c>
      <c r="AFG21" t="inlineStr">
        <is>
          <t>Siti Suryani/Marselina Ngongo</t>
        </is>
      </c>
      <c r="AFH21" t="n">
        <v/>
      </c>
      <c r="AFI21" t="n">
        <v/>
      </c>
    </row>
    <row r="22">
      <c r="A22" s="93" t="n">
        <v>46069</v>
      </c>
      <c r="B22" s="93" t="n">
        <v>46069</v>
      </c>
      <c r="C22" t="inlineStr">
        <is>
          <t>siti suryani/julian diki</t>
        </is>
      </c>
      <c r="D22" t="inlineStr">
        <is>
          <t>sriningsih pala/melkianus umbu dasa</t>
        </is>
      </c>
      <c r="E22" t="n">
        <v>85338352340</v>
      </c>
      <c r="F22" t="inlineStr">
        <is>
          <t>-9.654095 120.271303</t>
        </is>
      </c>
      <c r="G22" t="n">
        <v>-9.654095</v>
      </c>
      <c r="H22" t="n">
        <v>120.271303</v>
      </c>
      <c r="I22" t="n">
        <v>0</v>
      </c>
      <c r="J22" t="n">
        <v>0</v>
      </c>
      <c r="K22" t="inlineStr">
        <is>
          <t>-9.654095,  120.271303</t>
        </is>
      </c>
      <c r="L22" t="inlineStr">
        <is>
          <t>-9.654095 120.271303</t>
        </is>
      </c>
      <c r="M22" t="n">
        <v>-9.654095</v>
      </c>
      <c r="N22" t="n">
        <v>120.271303</v>
      </c>
      <c r="O22" t="n">
        <v>0</v>
      </c>
      <c r="P22" t="n">
        <v>0</v>
      </c>
      <c r="Q22" t="inlineStr">
        <is>
          <t>Lat -9.654095° Long 120.271303°</t>
        </is>
      </c>
      <c r="R22" t="inlineStr">
        <is>
          <t>NTT</t>
        </is>
      </c>
      <c r="S22" t="n">
        <v>0</v>
      </c>
      <c r="T22" t="n">
        <v>0</v>
      </c>
      <c r="U22" t="n">
        <v>0</v>
      </c>
      <c r="V22" t="n">
        <v>0</v>
      </c>
      <c r="W22" t="n">
        <v>0</v>
      </c>
      <c r="X22" t="n">
        <v>0</v>
      </c>
      <c r="Y22" t="n">
        <v>0</v>
      </c>
      <c r="Z22" t="n">
        <v>0</v>
      </c>
      <c r="AA22" t="n">
        <v>1</v>
      </c>
      <c r="AB22" t="n">
        <v>0</v>
      </c>
      <c r="AC22" t="inlineStr">
        <is>
          <t>SUMBA TIMUR</t>
        </is>
      </c>
      <c r="AD22" t="inlineStr">
        <is>
          <t>KAMBERA</t>
        </is>
      </c>
      <c r="AE22" t="inlineStr">
        <is>
          <t>PRAILIU</t>
        </is>
      </c>
      <c r="AF22" t="inlineStr">
        <is>
          <t>YAYASAN ALAM LESTARI</t>
        </is>
      </c>
      <c r="AG22" t="inlineStr">
        <is>
          <t>ALP0083</t>
        </is>
      </c>
      <c r="AH22" t="n">
        <v>13</v>
      </c>
      <c r="AI22" t="inlineStr">
        <is>
          <t>VPA1</t>
        </is>
      </c>
      <c r="AJ22" t="inlineStr">
        <is>
          <t>Aktif</t>
        </is>
      </c>
      <c r="AK22" t="n">
        <v>49</v>
      </c>
      <c r="AL22" t="inlineStr">
        <is>
          <t>Laki-laki</t>
        </is>
      </c>
      <c r="AM22" t="inlineStr">
        <is>
          <t>Sudah menikah</t>
        </is>
      </c>
      <c r="AN22" t="inlineStr">
        <is>
          <t>SMA/Sederajat</t>
        </is>
      </c>
      <c r="AO22" t="inlineStr">
        <is>
          <t>Wiraswasta Pegawai swasta</t>
        </is>
      </c>
      <c r="AP22" t="n">
        <v>0</v>
      </c>
      <c r="AQ22" t="n">
        <v>0</v>
      </c>
      <c r="AR22" t="n">
        <v>0</v>
      </c>
      <c r="AS22" t="n">
        <v>1</v>
      </c>
      <c r="AT22" t="n">
        <v>0</v>
      </c>
      <c r="AU22" t="n">
        <v>1</v>
      </c>
      <c r="AV22" t="n">
        <v>0</v>
      </c>
      <c r="AW22" t="n">
        <v>0</v>
      </c>
      <c r="AX22" t="n">
        <v/>
      </c>
      <c r="AY22" t="inlineStr">
        <is>
          <t>Petani Peternak</t>
        </is>
      </c>
      <c r="AZ22" t="n">
        <v>1</v>
      </c>
      <c r="BA22" t="n">
        <v>1</v>
      </c>
      <c r="BB22" t="n">
        <v>0</v>
      </c>
      <c r="BC22" t="n">
        <v>0</v>
      </c>
      <c r="BD22" t="n">
        <v>0</v>
      </c>
      <c r="BE22" t="n">
        <v>0</v>
      </c>
      <c r="BF22" t="n">
        <v>0</v>
      </c>
      <c r="BG22" t="n">
        <v>0</v>
      </c>
      <c r="BH22" t="n">
        <v/>
      </c>
      <c r="BI22" t="inlineStr">
        <is>
          <t>&gt;Rp3.500.000</t>
        </is>
      </c>
      <c r="BJ22" t="n">
        <v>3</v>
      </c>
      <c r="BK22" t="n">
        <v>3</v>
      </c>
      <c r="BL22" t="n">
        <v>3</v>
      </c>
      <c r="BM22" t="n">
        <v>1</v>
      </c>
      <c r="BN22" t="inlineStr">
        <is>
          <t>Milik sendiri</t>
        </is>
      </c>
      <c r="BO22" t="inlineStr">
        <is>
          <t>Permanen (dinding bata dan semen)</t>
        </is>
      </c>
      <c r="BP22" t="n">
        <v>1</v>
      </c>
      <c r="BQ22" t="n">
        <v>0</v>
      </c>
      <c r="BR22" t="n">
        <v>0</v>
      </c>
      <c r="BS22" t="n">
        <v>0</v>
      </c>
      <c r="BT22" t="n">
        <v>0</v>
      </c>
      <c r="BU22" t="n">
        <v/>
      </c>
      <c r="BV22" t="inlineStr">
        <is>
          <t>Keramik/ubin</t>
        </is>
      </c>
      <c r="BW22" t="n">
        <v>0</v>
      </c>
      <c r="BX22" t="n">
        <v>0</v>
      </c>
      <c r="BY22" t="n">
        <v>1</v>
      </c>
      <c r="BZ22" t="n">
        <v>0</v>
      </c>
      <c r="CA22" t="n">
        <v>0</v>
      </c>
      <c r="CB22" t="n">
        <v/>
      </c>
      <c r="CC22" t="inlineStr">
        <is>
          <t>Seng</t>
        </is>
      </c>
      <c r="CD22" t="n">
        <v>0</v>
      </c>
      <c r="CE22" t="n">
        <v>0</v>
      </c>
      <c r="CF22" t="n">
        <v>0</v>
      </c>
      <c r="CG22" t="n">
        <v>0</v>
      </c>
      <c r="CH22" t="n">
        <v>1</v>
      </c>
      <c r="CI22" t="n">
        <v>0</v>
      </c>
      <c r="CJ22" t="n">
        <v>0</v>
      </c>
      <c r="CK22" t="n">
        <v/>
      </c>
      <c r="CL22" t="inlineStr">
        <is>
          <t>Ya</t>
        </is>
      </c>
      <c r="CM22" t="n">
        <v>2013</v>
      </c>
      <c r="CN22" t="inlineStr">
        <is>
          <t>Fixed-Dome (Kubah Tetap)</t>
        </is>
      </c>
      <c r="CO22" t="inlineStr">
        <is>
          <t>6 m³ (4-5 ekor sapi, ±5 jam memasak/hari, ±50 kg</t>
        </is>
      </c>
      <c r="CP22" t="inlineStr">
        <is>
          <t>Anggota keluarga - laki-laki</t>
        </is>
      </c>
      <c r="CQ22" t="n">
        <v>0</v>
      </c>
      <c r="CR22" t="n">
        <v>0</v>
      </c>
      <c r="CS22" t="n">
        <v>0</v>
      </c>
      <c r="CT22" t="n">
        <v>0</v>
      </c>
      <c r="CU22" t="n">
        <v>1</v>
      </c>
      <c r="CV22" t="n">
        <v>0</v>
      </c>
      <c r="CW22" t="n">
        <v>0</v>
      </c>
      <c r="CX22" t="n">
        <v>0</v>
      </c>
      <c r="CY22" t="inlineStr">
        <is>
          <t>Anggota keluarga - laki-laki</t>
        </is>
      </c>
      <c r="CZ22" t="n">
        <v>1</v>
      </c>
      <c r="DA22" t="n">
        <v>0</v>
      </c>
      <c r="DB22" t="n">
        <v>0</v>
      </c>
      <c r="DC22" t="n">
        <v/>
      </c>
      <c r="DD22" t="inlineStr">
        <is>
          <t>Anggota keluarga - laki-laki CPO atau pendamping</t>
        </is>
      </c>
      <c r="DE22" t="n">
        <v>1</v>
      </c>
      <c r="DF22" t="n">
        <v>0</v>
      </c>
      <c r="DG22" t="n">
        <v>1</v>
      </c>
      <c r="DH22" t="n">
        <v>0</v>
      </c>
      <c r="DI22" t="n">
        <v/>
      </c>
      <c r="DJ22" t="inlineStr">
        <is>
          <t>Anggota keluarga - laki-laki CPO atau pendamping</t>
        </is>
      </c>
      <c r="DK22" t="n">
        <v>1</v>
      </c>
      <c r="DL22" t="n">
        <v>0</v>
      </c>
      <c r="DM22" t="n">
        <v>1</v>
      </c>
      <c r="DN22" t="n">
        <v>0</v>
      </c>
      <c r="DO22" t="n">
        <v/>
      </c>
      <c r="DP22" t="inlineStr">
        <is>
          <t>Ya</t>
        </is>
      </c>
      <c r="DQ22" t="n">
        <v/>
      </c>
      <c r="DR22" t="n">
        <v/>
      </c>
      <c r="DS22" t="n">
        <v/>
      </c>
      <c r="DT22" t="n">
        <v/>
      </c>
      <c r="DU22" t="n">
        <v/>
      </c>
      <c r="DV22" t="n">
        <v/>
      </c>
      <c r="DW22" t="n">
        <v/>
      </c>
      <c r="DX22" t="n">
        <v/>
      </c>
      <c r="DY22" t="n">
        <v/>
      </c>
      <c r="DZ22" t="n">
        <v/>
      </c>
      <c r="EA22" t="n">
        <v/>
      </c>
      <c r="EB22" t="n">
        <v/>
      </c>
      <c r="EC22" t="n">
        <v/>
      </c>
      <c r="ED22" t="n">
        <v/>
      </c>
      <c r="EE22" t="n">
        <v/>
      </c>
      <c r="EF22" t="n">
        <v/>
      </c>
      <c r="EG22" t="n">
        <v/>
      </c>
      <c r="EH22" t="n">
        <v/>
      </c>
      <c r="EI22" t="inlineStr">
        <is>
          <t>Tidak ada masalah</t>
        </is>
      </c>
      <c r="EJ22" t="n">
        <v>0</v>
      </c>
      <c r="EK22" t="n">
        <v>0</v>
      </c>
      <c r="EL22" t="n">
        <v>0</v>
      </c>
      <c r="EM22" t="n">
        <v>1</v>
      </c>
      <c r="EN22" t="n">
        <v>0</v>
      </c>
      <c r="EO22" t="n">
        <v/>
      </c>
      <c r="EP22" t="inlineStr">
        <is>
          <t>Ya, sangat jelas dan mudah diikuti</t>
        </is>
      </c>
      <c r="EQ22" t="inlineStr">
        <is>
          <t>Bukan pelatihan</t>
        </is>
      </c>
      <c r="ER22" t="inlineStr">
        <is>
          <t>CPO atau pendamping</t>
        </is>
      </c>
      <c r="ES22" t="n">
        <v>1</v>
      </c>
      <c r="ET22" t="n">
        <v>0</v>
      </c>
      <c r="EU22" t="n">
        <v>0</v>
      </c>
      <c r="EV22" t="n">
        <v>0</v>
      </c>
      <c r="EW22" t="n">
        <v/>
      </c>
      <c r="EX22" t="inlineStr">
        <is>
          <t>Anggota keluarga - Laki-laki</t>
        </is>
      </c>
      <c r="EY22" t="n">
        <v>1</v>
      </c>
      <c r="EZ22" t="n">
        <v>0</v>
      </c>
      <c r="FA22" t="n">
        <v>0</v>
      </c>
      <c r="FB22" t="n">
        <v/>
      </c>
      <c r="FC22" t="inlineStr">
        <is>
          <t>Setiap hari</t>
        </is>
      </c>
      <c r="FD22" t="n">
        <v/>
      </c>
      <c r="FE22" t="inlineStr">
        <is>
          <t>Mengetahui</t>
        </is>
      </c>
      <c r="FF22" t="inlineStr">
        <is>
          <t>Selalu (setiap hari)</t>
        </is>
      </c>
      <c r="FG22" t="inlineStr">
        <is>
          <t>Mengetahui</t>
        </is>
      </c>
      <c r="FH22" t="inlineStr">
        <is>
          <t>Sering (setiap minggu)</t>
        </is>
      </c>
      <c r="FI22" t="inlineStr">
        <is>
          <t>Mengetahui</t>
        </is>
      </c>
      <c r="FJ22" t="inlineStr">
        <is>
          <t>Selalu (setiap hari)</t>
        </is>
      </c>
      <c r="FK22" t="inlineStr">
        <is>
          <t>Mengetahui</t>
        </is>
      </c>
      <c r="FL22" t="inlineStr">
        <is>
          <t>Jarang (setiap bulan atau lebih)</t>
        </is>
      </c>
      <c r="FM22" t="inlineStr">
        <is>
          <t>Mengetahui</t>
        </is>
      </c>
      <c r="FN22" t="inlineStr">
        <is>
          <t>Jarang (setiap bulan atau lebih)</t>
        </is>
      </c>
      <c r="FO22" t="inlineStr">
        <is>
          <t>Mengetahui</t>
        </is>
      </c>
      <c r="FP22" t="inlineStr">
        <is>
          <t>Cukup sering (2 minggu sekali)</t>
        </is>
      </c>
      <c r="FQ22" t="inlineStr">
        <is>
          <t>Mengetahui</t>
        </is>
      </c>
      <c r="FR22" t="inlineStr">
        <is>
          <t>Ya</t>
        </is>
      </c>
      <c r="FS22" t="inlineStr">
        <is>
          <t>Mengetahui</t>
        </is>
      </c>
      <c r="FT22" t="inlineStr">
        <is>
          <t>Ya, selalu</t>
        </is>
      </c>
      <c r="FU22" t="inlineStr">
        <is>
          <t>Laki-laki dewasa</t>
        </is>
      </c>
      <c r="FV22" t="n">
        <v>1</v>
      </c>
      <c r="FW22" t="n">
        <v>0</v>
      </c>
      <c r="FX22" t="n">
        <v>0</v>
      </c>
      <c r="FY22" t="n">
        <v>0</v>
      </c>
      <c r="FZ22" t="inlineStr">
        <is>
          <t>Sangat memahami</t>
        </is>
      </c>
      <c r="GA22" t="inlineStr">
        <is>
          <t>CPO</t>
        </is>
      </c>
      <c r="GB22" t="n">
        <v>1</v>
      </c>
      <c r="GC22" t="n">
        <v>0</v>
      </c>
      <c r="GD22" t="n">
        <v>0</v>
      </c>
      <c r="GE22" t="n">
        <v>0</v>
      </c>
      <c r="GF22" t="n">
        <v/>
      </c>
      <c r="GG22" t="inlineStr">
        <is>
          <t>Selalu</t>
        </is>
      </c>
      <c r="GH22" t="inlineStr">
        <is>
          <t>Ya</t>
        </is>
      </c>
      <c r="GI22" t="inlineStr">
        <is>
          <t>Tetangga Teman/keluarga</t>
        </is>
      </c>
      <c r="GJ22" t="n">
        <v>1</v>
      </c>
      <c r="GK22" t="n">
        <v>1</v>
      </c>
      <c r="GL22" t="n">
        <v>0</v>
      </c>
      <c r="GM22" t="n">
        <v>0</v>
      </c>
      <c r="GN22" t="n">
        <v/>
      </c>
      <c r="GO22" t="n">
        <v>10</v>
      </c>
      <c r="GP22" t="inlineStr">
        <is>
          <t>Sebagian</t>
        </is>
      </c>
      <c r="GQ22" t="inlineStr">
        <is>
          <t>Kayu bakar Minyak tanah</t>
        </is>
      </c>
      <c r="GR22" t="n">
        <v>0</v>
      </c>
      <c r="GS22" t="n">
        <v>1</v>
      </c>
      <c r="GT22" t="n">
        <v>1</v>
      </c>
      <c r="GU22" t="n">
        <v>0</v>
      </c>
      <c r="GV22" t="n">
        <v>0</v>
      </c>
      <c r="GW22" t="n">
        <v>0</v>
      </c>
      <c r="GX22" t="n">
        <v>0</v>
      </c>
      <c r="GY22" t="n">
        <v/>
      </c>
      <c r="GZ22" t="inlineStr">
        <is>
          <t>Ya</t>
        </is>
      </c>
      <c r="HA22" t="n">
        <v/>
      </c>
      <c r="HB22" t="n">
        <v/>
      </c>
      <c r="HC22" t="n">
        <v/>
      </c>
      <c r="HD22" t="n">
        <v/>
      </c>
      <c r="HE22" t="n">
        <v/>
      </c>
      <c r="HF22" t="n">
        <v/>
      </c>
      <c r="HG22" t="n">
        <v/>
      </c>
      <c r="HH22" t="n">
        <v/>
      </c>
      <c r="HI22" t="n">
        <v/>
      </c>
      <c r="HJ22" t="n">
        <v/>
      </c>
      <c r="HK22" t="n">
        <v/>
      </c>
      <c r="HL22" t="n">
        <v/>
      </c>
      <c r="HM22" t="n">
        <v/>
      </c>
      <c r="HN22" t="n">
        <v/>
      </c>
      <c r="HO22" t="n">
        <v/>
      </c>
      <c r="HP22" t="n">
        <v/>
      </c>
      <c r="HQ22" t="n">
        <v/>
      </c>
      <c r="HR22" t="n">
        <v/>
      </c>
      <c r="HS22" t="n">
        <v/>
      </c>
      <c r="HT22" t="n">
        <v/>
      </c>
      <c r="HU22" t="n">
        <v/>
      </c>
      <c r="HV22" t="n">
        <v/>
      </c>
      <c r="HW22" t="n">
        <v/>
      </c>
      <c r="HX22" t="n">
        <v/>
      </c>
      <c r="HY22" t="n">
        <v>10</v>
      </c>
      <c r="HZ22" t="n">
        <v>0</v>
      </c>
      <c r="IA22" t="n">
        <v/>
      </c>
      <c r="IB22" t="n">
        <v/>
      </c>
      <c r="IC22" t="n">
        <v/>
      </c>
      <c r="ID22" t="n">
        <v/>
      </c>
      <c r="IE22" t="n">
        <v/>
      </c>
      <c r="IF22" t="n">
        <v/>
      </c>
      <c r="IG22" t="n">
        <v/>
      </c>
      <c r="IH22" t="n">
        <v/>
      </c>
      <c r="II22" t="n">
        <v>15</v>
      </c>
      <c r="IJ22" t="n">
        <v>60000</v>
      </c>
      <c r="IK22" t="inlineStr">
        <is>
          <t>65-80 kg</t>
        </is>
      </c>
      <c r="IL22" t="inlineStr">
        <is>
          <t>3-5 jam</t>
        </is>
      </c>
      <c r="IM22" t="inlineStr">
        <is>
          <t>Ya</t>
        </is>
      </c>
      <c r="IN22" t="inlineStr">
        <is>
          <t>Tidak</t>
        </is>
      </c>
      <c r="IO22" t="inlineStr">
        <is>
          <t>Jauh lebih bersih</t>
        </is>
      </c>
      <c r="IP22" t="inlineStr">
        <is>
          <t>Tidak pernah</t>
        </is>
      </c>
      <c r="IQ22" t="inlineStr">
        <is>
          <t>Tidak ada perubahan</t>
        </is>
      </c>
      <c r="IR22" t="inlineStr">
        <is>
          <t>Laki-laki dewasa</t>
        </is>
      </c>
      <c r="IS22" t="n">
        <v>1</v>
      </c>
      <c r="IT22" t="n">
        <v>0</v>
      </c>
      <c r="IU22" t="n">
        <v>0</v>
      </c>
      <c r="IV22" t="inlineStr">
        <is>
          <t>Laki-laki dewasa</t>
        </is>
      </c>
      <c r="IW22" t="n">
        <v>1</v>
      </c>
      <c r="IX22" t="n">
        <v>0</v>
      </c>
      <c r="IY22" t="n">
        <v>0</v>
      </c>
      <c r="IZ22" t="inlineStr">
        <is>
          <t>Tidak ada perubahan</t>
        </is>
      </c>
      <c r="JA22" t="inlineStr">
        <is>
          <t>Perempuan dewasa</t>
        </is>
      </c>
      <c r="JB22" t="n">
        <v>0</v>
      </c>
      <c r="JC22" t="n">
        <v>1</v>
      </c>
      <c r="JD22" t="n">
        <v>0</v>
      </c>
      <c r="JE22" t="inlineStr">
        <is>
          <t>Perempuan dewasa</t>
        </is>
      </c>
      <c r="JF22" t="n">
        <v>0</v>
      </c>
      <c r="JG22" t="n">
        <v>1</v>
      </c>
      <c r="JH22" t="n">
        <v>0</v>
      </c>
      <c r="JI22" t="inlineStr">
        <is>
          <t>Tidak ada perubahan</t>
        </is>
      </c>
      <c r="JJ22" t="inlineStr">
        <is>
          <t>Laki-laki dewasa</t>
        </is>
      </c>
      <c r="JK22" t="n">
        <v>1</v>
      </c>
      <c r="JL22" t="n">
        <v>0</v>
      </c>
      <c r="JM22" t="n">
        <v>0</v>
      </c>
      <c r="JN22" t="inlineStr">
        <is>
          <t>Laki-laki dewasa</t>
        </is>
      </c>
      <c r="JO22" t="n">
        <v>1</v>
      </c>
      <c r="JP22" t="n">
        <v>0</v>
      </c>
      <c r="JQ22" t="n">
        <v>0</v>
      </c>
      <c r="JR22" t="inlineStr">
        <is>
          <t>Tidak ada perubahan</t>
        </is>
      </c>
      <c r="JS22" t="inlineStr">
        <is>
          <t>Anak-anak (0-18 tahun)</t>
        </is>
      </c>
      <c r="JT22" t="n">
        <v>0</v>
      </c>
      <c r="JU22" t="n">
        <v>0</v>
      </c>
      <c r="JV22" t="n">
        <v>1</v>
      </c>
      <c r="JW22" t="inlineStr">
        <is>
          <t>Anak-anak (0-18 tahun)</t>
        </is>
      </c>
      <c r="JX22" t="n">
        <v>0</v>
      </c>
      <c r="JY22" t="n">
        <v>0</v>
      </c>
      <c r="JZ22" t="n">
        <v>1</v>
      </c>
      <c r="KA22" t="inlineStr">
        <is>
          <t>Lebih jarang (lebih sering tidak terkena)</t>
        </is>
      </c>
      <c r="KB22" t="inlineStr">
        <is>
          <t>Perempuan dewasa</t>
        </is>
      </c>
      <c r="KC22" t="n">
        <v>0</v>
      </c>
      <c r="KD22" t="n">
        <v>1</v>
      </c>
      <c r="KE22" t="n">
        <v>0</v>
      </c>
      <c r="KF22" t="inlineStr">
        <is>
          <t>Perempuan dewasa</t>
        </is>
      </c>
      <c r="KG22" t="n">
        <v>0</v>
      </c>
      <c r="KH22" t="n">
        <v>1</v>
      </c>
      <c r="KI22" t="n">
        <v>0</v>
      </c>
      <c r="KJ22" t="inlineStr">
        <is>
          <t>Tidak pernah</t>
        </is>
      </c>
      <c r="KK22" t="n">
        <v/>
      </c>
      <c r="KL22" t="n">
        <v/>
      </c>
      <c r="KM22" t="n">
        <v/>
      </c>
      <c r="KN22" t="n">
        <v/>
      </c>
      <c r="KO22" t="n">
        <v/>
      </c>
      <c r="KP22" t="n">
        <v/>
      </c>
      <c r="KQ22" t="n">
        <v/>
      </c>
      <c r="KR22" t="n">
        <v/>
      </c>
      <c r="KS22" t="inlineStr">
        <is>
          <t>Jauh lebih baik</t>
        </is>
      </c>
      <c r="KT22" t="inlineStr">
        <is>
          <t>0-1 kali</t>
        </is>
      </c>
      <c r="KU22" t="inlineStr">
        <is>
          <t>0-1 kali</t>
        </is>
      </c>
      <c r="KV22" t="inlineStr">
        <is>
          <t>Tidak ada</t>
        </is>
      </c>
      <c r="KW22" t="n">
        <v>0</v>
      </c>
      <c r="KX22" t="n">
        <v>0</v>
      </c>
      <c r="KY22" t="n">
        <v>0</v>
      </c>
      <c r="KZ22" t="n">
        <v>1</v>
      </c>
      <c r="LA22" t="inlineStr">
        <is>
          <t>Jauh lebih baik</t>
        </is>
      </c>
      <c r="LB22" t="inlineStr">
        <is>
          <t>Jauh lebih baik</t>
        </is>
      </c>
      <c r="LC22" t="n">
        <v>1</v>
      </c>
      <c r="LD22" t="n">
        <v>2</v>
      </c>
      <c r="LE22" t="n">
        <v>0</v>
      </c>
      <c r="LF22" t="n">
        <v>8</v>
      </c>
      <c r="LG22" t="inlineStr">
        <is>
          <t>Ya</t>
        </is>
      </c>
      <c r="LH22" t="n">
        <v>500000</v>
      </c>
      <c r="LI22" t="n">
        <v/>
      </c>
      <c r="LJ22" t="inlineStr">
        <is>
          <t>Modal Usaha</t>
        </is>
      </c>
      <c r="LK22" t="n">
        <v>0</v>
      </c>
      <c r="LL22" t="n">
        <v>0</v>
      </c>
      <c r="LM22" t="n">
        <v>1</v>
      </c>
      <c r="LN22" t="n">
        <v>0</v>
      </c>
      <c r="LO22" t="n">
        <v>0</v>
      </c>
      <c r="LP22" t="n">
        <v>0</v>
      </c>
      <c r="LQ22" t="n">
        <v>0</v>
      </c>
      <c r="LR22" t="n">
        <v/>
      </c>
      <c r="LS22" t="n">
        <v>60</v>
      </c>
      <c r="LT22" t="n">
        <v>0</v>
      </c>
      <c r="LU22" t="n">
        <v>0</v>
      </c>
      <c r="LV22" t="n">
        <v>30</v>
      </c>
      <c r="LW22" t="n">
        <v>0</v>
      </c>
      <c r="LX22" t="n">
        <v>0</v>
      </c>
      <c r="LY22" t="n">
        <v>20</v>
      </c>
      <c r="LZ22" t="n">
        <v>0</v>
      </c>
      <c r="MA22" t="n">
        <v>0</v>
      </c>
      <c r="MB22" t="inlineStr">
        <is>
          <t>Ya</t>
        </is>
      </c>
      <c r="MC22" t="n">
        <v>60</v>
      </c>
      <c r="MD22" t="n">
        <v>30</v>
      </c>
      <c r="ME22" t="n">
        <v>0</v>
      </c>
      <c r="MF22" t="n">
        <v>0</v>
      </c>
      <c r="MG22" t="n">
        <v>0</v>
      </c>
      <c r="MH22" t="n">
        <v>0</v>
      </c>
      <c r="MI22" t="inlineStr">
        <is>
          <t>Pendidikan anak (mengantar sekolah, menemani anak belajar, menyiapkan bekal dsb) Istirahat Pendidikan diri sendiri Bekerja</t>
        </is>
      </c>
      <c r="MJ22" t="n">
        <v>1</v>
      </c>
      <c r="MK22" t="n">
        <v>0</v>
      </c>
      <c r="ML22" t="n">
        <v>1</v>
      </c>
      <c r="MM22" t="n">
        <v>1</v>
      </c>
      <c r="MN22" t="n">
        <v>1</v>
      </c>
      <c r="MO22" t="n">
        <v>0</v>
      </c>
      <c r="MP22" t="n">
        <v/>
      </c>
      <c r="MQ22" t="inlineStr">
        <is>
          <t>Jualan</t>
        </is>
      </c>
      <c r="MR22" t="n">
        <v/>
      </c>
      <c r="MS22" t="n">
        <v/>
      </c>
      <c r="MT22" t="inlineStr">
        <is>
          <t>biasanya kumpul keluarga</t>
        </is>
      </c>
      <c r="MU22" t="inlineStr">
        <is>
          <t>Tidak</t>
        </is>
      </c>
      <c r="MV22" t="n">
        <v/>
      </c>
      <c r="MW22" t="n">
        <v/>
      </c>
      <c r="MX22" t="n">
        <v/>
      </c>
      <c r="MY22" t="n">
        <v/>
      </c>
      <c r="MZ22" t="n">
        <v/>
      </c>
      <c r="NA22" t="n">
        <v/>
      </c>
      <c r="NB22" t="n">
        <v/>
      </c>
      <c r="NC22" t="n">
        <v/>
      </c>
      <c r="ND22" t="n">
        <v/>
      </c>
      <c r="NE22" t="n">
        <v/>
      </c>
      <c r="NF22" t="n">
        <v/>
      </c>
      <c r="NG22" t="n">
        <v/>
      </c>
      <c r="NH22" t="n">
        <v/>
      </c>
      <c r="NI22" t="n">
        <v/>
      </c>
      <c r="NJ22" t="n">
        <v/>
      </c>
      <c r="NK22" t="n">
        <v/>
      </c>
      <c r="NL22" t="inlineStr">
        <is>
          <t>Ya</t>
        </is>
      </c>
      <c r="NM22" t="inlineStr">
        <is>
          <t>Kombinasi dana mandiri dan dana hibah</t>
        </is>
      </c>
      <c r="NN22" t="inlineStr">
        <is>
          <t>1.000.001-3.000.000</t>
        </is>
      </c>
      <c r="NO22" t="inlineStr">
        <is>
          <t>Yayasan Rumah Energi atau BIRU</t>
        </is>
      </c>
      <c r="NP22" t="n">
        <v/>
      </c>
      <c r="NQ22" t="n">
        <v/>
      </c>
      <c r="NR22" t="n">
        <v/>
      </c>
      <c r="NS22" t="n">
        <v/>
      </c>
      <c r="NT22" t="n">
        <v/>
      </c>
      <c r="NU22" t="n">
        <v/>
      </c>
      <c r="NV22" t="inlineStr">
        <is>
          <t>Anggota keluarga - Laki-laki dewasa</t>
        </is>
      </c>
      <c r="NW22" t="n">
        <v/>
      </c>
      <c r="NX22" t="inlineStr">
        <is>
          <t>Sangat meningkat</t>
        </is>
      </c>
      <c r="NY22" t="n">
        <v>15</v>
      </c>
      <c r="NZ22" t="n">
        <v>15</v>
      </c>
      <c r="OA22" t="n">
        <v>0</v>
      </c>
      <c r="OB22" t="n">
        <v>30</v>
      </c>
      <c r="OC22" t="n">
        <v>30</v>
      </c>
      <c r="OD22" t="n">
        <v>0</v>
      </c>
      <c r="OE22" t="inlineStr">
        <is>
          <t>Lebih baik</t>
        </is>
      </c>
      <c r="OF22" t="inlineStr">
        <is>
          <t>Jauh lebih baik (beda waktu memasak lebih cepat setengah jam atau lebih, ATAU tidak lagi ada rasa/bau makanan yang berubah, ATAU alasan lainnya)</t>
        </is>
      </c>
      <c r="OG22" t="inlineStr">
        <is>
          <t>Ya</t>
        </is>
      </c>
      <c r="OH22" t="n">
        <v>0</v>
      </c>
      <c r="OI22" t="n">
        <v>0</v>
      </c>
      <c r="OJ22" t="n">
        <v>0</v>
      </c>
      <c r="OK22" t="n">
        <v>8</v>
      </c>
      <c r="OL22" t="n">
        <v>0</v>
      </c>
      <c r="OM22" t="n">
        <v>0</v>
      </c>
      <c r="ON22" t="n">
        <v>0</v>
      </c>
      <c r="OO22" t="n">
        <v>0</v>
      </c>
      <c r="OP22" t="inlineStr">
        <is>
          <t>Babi ternak</t>
        </is>
      </c>
      <c r="OQ22" t="n">
        <v>0</v>
      </c>
      <c r="OR22" t="n">
        <v>0</v>
      </c>
      <c r="OS22" t="n">
        <v>0</v>
      </c>
      <c r="OT22" t="n">
        <v>1</v>
      </c>
      <c r="OU22" t="n">
        <v>0</v>
      </c>
      <c r="OV22" t="n">
        <v>0</v>
      </c>
      <c r="OW22" t="n">
        <v>0</v>
      </c>
      <c r="OX22" t="n">
        <v>0</v>
      </c>
      <c r="OY22" t="n">
        <v>0</v>
      </c>
      <c r="OZ22" t="inlineStr">
        <is>
          <t>Babi ternak</t>
        </is>
      </c>
      <c r="PA22" t="n">
        <v>0</v>
      </c>
      <c r="PB22" t="n">
        <v>0</v>
      </c>
      <c r="PC22" t="n">
        <v>0</v>
      </c>
      <c r="PD22" t="n">
        <v>1</v>
      </c>
      <c r="PE22" t="n">
        <v>0</v>
      </c>
      <c r="PF22" t="n">
        <v>0</v>
      </c>
      <c r="PG22" t="n">
        <v>0</v>
      </c>
      <c r="PH22" t="n">
        <v>0</v>
      </c>
      <c r="PI22" t="n">
        <v>0</v>
      </c>
      <c r="PJ22" t="inlineStr">
        <is>
          <t>Babi ternak</t>
        </is>
      </c>
      <c r="PK22" t="n">
        <v>0</v>
      </c>
      <c r="PL22" t="n">
        <v>0</v>
      </c>
      <c r="PM22" t="n">
        <v>0</v>
      </c>
      <c r="PN22" t="n">
        <v>1</v>
      </c>
      <c r="PO22" t="n">
        <v>0</v>
      </c>
      <c r="PP22" t="n">
        <v>0</v>
      </c>
      <c r="PQ22" t="n">
        <v>0</v>
      </c>
      <c r="PR22" t="n">
        <v>0</v>
      </c>
      <c r="PS22" t="n">
        <v>0</v>
      </c>
      <c r="PT22" t="n">
        <v/>
      </c>
      <c r="PU22" t="n">
        <v/>
      </c>
      <c r="PV22" t="n">
        <v/>
      </c>
      <c r="PW22" t="n">
        <v/>
      </c>
      <c r="PX22" t="n">
        <v/>
      </c>
      <c r="PY22" t="n">
        <v/>
      </c>
      <c r="PZ22" t="n">
        <v/>
      </c>
      <c r="QA22" t="n">
        <v/>
      </c>
      <c r="QB22" t="n">
        <v/>
      </c>
      <c r="QC22" t="n">
        <v/>
      </c>
      <c r="QD22" t="n">
        <v/>
      </c>
      <c r="QE22" t="n">
        <v/>
      </c>
      <c r="QF22" t="n">
        <v/>
      </c>
      <c r="QG22" t="n">
        <v/>
      </c>
      <c r="QH22" t="n">
        <v/>
      </c>
      <c r="QI22" t="n">
        <v/>
      </c>
      <c r="QJ22" t="n">
        <v/>
      </c>
      <c r="QK22" t="n">
        <v/>
      </c>
      <c r="QL22" t="n">
        <v/>
      </c>
      <c r="QM22" t="n">
        <v/>
      </c>
      <c r="QN22" t="n">
        <v/>
      </c>
      <c r="QO22" t="n">
        <v/>
      </c>
      <c r="QP22" t="n">
        <v/>
      </c>
      <c r="QQ22" t="n">
        <v/>
      </c>
      <c r="QR22" t="n">
        <v/>
      </c>
      <c r="QS22" t="n">
        <v/>
      </c>
      <c r="QT22" t="n">
        <v/>
      </c>
      <c r="QU22" t="n">
        <v/>
      </c>
      <c r="QV22" t="inlineStr">
        <is>
          <t>1-Disebarkan ke lahan terbuka</t>
        </is>
      </c>
      <c r="QW22" t="n">
        <v>0</v>
      </c>
      <c r="QX22" t="n">
        <v>0</v>
      </c>
      <c r="QY22" t="n">
        <v>0</v>
      </c>
      <c r="QZ22" t="n">
        <v>0</v>
      </c>
      <c r="RA22" t="n">
        <v>0</v>
      </c>
      <c r="RB22" t="n">
        <v>1</v>
      </c>
      <c r="RC22" t="n">
        <v>0</v>
      </c>
      <c r="RD22" t="n">
        <v>0</v>
      </c>
      <c r="RE22" t="n">
        <v>0</v>
      </c>
      <c r="RF22" t="n">
        <v/>
      </c>
      <c r="RG22" t="n">
        <v/>
      </c>
      <c r="RH22" t="n">
        <v/>
      </c>
      <c r="RI22" t="n">
        <v/>
      </c>
      <c r="RJ22" t="n">
        <v/>
      </c>
      <c r="RK22" t="n">
        <v/>
      </c>
      <c r="RL22" t="n">
        <v/>
      </c>
      <c r="RM22" t="n">
        <v/>
      </c>
      <c r="RN22" t="n">
        <v/>
      </c>
      <c r="RO22" t="n">
        <v/>
      </c>
      <c r="RP22" t="n">
        <v/>
      </c>
      <c r="RQ22" t="n">
        <v/>
      </c>
      <c r="RR22" t="n">
        <v/>
      </c>
      <c r="RS22" t="n">
        <v/>
      </c>
      <c r="RT22" t="n">
        <v/>
      </c>
      <c r="RU22" t="n">
        <v/>
      </c>
      <c r="RV22" t="n">
        <v/>
      </c>
      <c r="RW22" t="n">
        <v/>
      </c>
      <c r="RX22" t="n">
        <v/>
      </c>
      <c r="RY22" t="n">
        <v/>
      </c>
      <c r="RZ22" t="n">
        <v/>
      </c>
      <c r="SA22" t="n">
        <v/>
      </c>
      <c r="SB22" t="n">
        <v/>
      </c>
      <c r="SC22" t="n">
        <v/>
      </c>
      <c r="SD22" t="n">
        <v/>
      </c>
      <c r="SE22" t="n">
        <v/>
      </c>
      <c r="SF22" t="n">
        <v/>
      </c>
      <c r="SG22" t="n">
        <v/>
      </c>
      <c r="SH22" t="n">
        <v/>
      </c>
      <c r="SI22" t="n">
        <v/>
      </c>
      <c r="SJ22" t="n">
        <v/>
      </c>
      <c r="SK22" t="n">
        <v/>
      </c>
      <c r="SL22" t="n">
        <v/>
      </c>
      <c r="SM22" t="n">
        <v/>
      </c>
      <c r="SN22" t="n">
        <v/>
      </c>
      <c r="SO22" t="n">
        <v/>
      </c>
      <c r="SP22" t="n">
        <v/>
      </c>
      <c r="SQ22" t="n">
        <v/>
      </c>
      <c r="SR22" t="n">
        <v/>
      </c>
      <c r="SS22" t="n">
        <v/>
      </c>
      <c r="ST22" t="n">
        <v/>
      </c>
      <c r="SU22" t="n">
        <v/>
      </c>
      <c r="SV22" t="n">
        <v/>
      </c>
      <c r="SW22" t="n">
        <v/>
      </c>
      <c r="SX22" t="n">
        <v/>
      </c>
      <c r="SY22" t="n">
        <v/>
      </c>
      <c r="SZ22" t="n">
        <v/>
      </c>
      <c r="TA22" t="n">
        <v/>
      </c>
      <c r="TB22" t="n">
        <v>12</v>
      </c>
      <c r="TC22" t="n">
        <v/>
      </c>
      <c r="TD22" t="n">
        <v/>
      </c>
      <c r="TE22" t="n">
        <v/>
      </c>
      <c r="TF22" t="n">
        <v/>
      </c>
      <c r="TG22" t="n">
        <v/>
      </c>
      <c r="TH22" t="n">
        <v/>
      </c>
      <c r="TI22" t="n">
        <v/>
      </c>
      <c r="TJ22" t="n">
        <v/>
      </c>
      <c r="TK22" t="n">
        <v/>
      </c>
      <c r="TL22" t="n">
        <v/>
      </c>
      <c r="TM22" t="n">
        <v/>
      </c>
      <c r="TN22" t="n">
        <v/>
      </c>
      <c r="TO22" t="n">
        <v/>
      </c>
      <c r="TP22" t="n">
        <v/>
      </c>
      <c r="TQ22" t="n">
        <v/>
      </c>
      <c r="TR22" t="n">
        <v/>
      </c>
      <c r="TS22" t="n">
        <v/>
      </c>
      <c r="TT22" t="n">
        <v/>
      </c>
      <c r="TU22" t="n">
        <v/>
      </c>
      <c r="TV22" t="n">
        <v/>
      </c>
      <c r="TW22" t="n">
        <v/>
      </c>
      <c r="TX22" t="n">
        <v/>
      </c>
      <c r="TY22" t="n">
        <v/>
      </c>
      <c r="TZ22" t="n">
        <v/>
      </c>
      <c r="UA22" t="n">
        <v/>
      </c>
      <c r="UB22" t="n">
        <v/>
      </c>
      <c r="UC22" t="n">
        <v/>
      </c>
      <c r="UD22" t="n">
        <v/>
      </c>
      <c r="UE22" t="n">
        <v/>
      </c>
      <c r="UF22" t="n">
        <v/>
      </c>
      <c r="UG22" t="n">
        <v/>
      </c>
      <c r="UH22" t="n">
        <v/>
      </c>
      <c r="UI22" t="n">
        <v/>
      </c>
      <c r="UJ22" t="n">
        <v/>
      </c>
      <c r="UK22" t="n">
        <v/>
      </c>
      <c r="UL22" t="n">
        <v/>
      </c>
      <c r="UM22" t="n">
        <v/>
      </c>
      <c r="UN22" t="n">
        <v/>
      </c>
      <c r="UO22" t="n">
        <v/>
      </c>
      <c r="UP22" t="n">
        <v/>
      </c>
      <c r="UQ22" t="n">
        <v/>
      </c>
      <c r="UR22" t="n">
        <v/>
      </c>
      <c r="US22" t="n">
        <v/>
      </c>
      <c r="UT22" t="n">
        <v/>
      </c>
      <c r="UU22" t="n">
        <v/>
      </c>
      <c r="UV22" t="n">
        <v/>
      </c>
      <c r="UW22" t="n">
        <v/>
      </c>
      <c r="UX22" t="inlineStr">
        <is>
          <t>Pemberian pakan di kandang</t>
        </is>
      </c>
      <c r="UY22" t="n">
        <v/>
      </c>
      <c r="UZ22" t="n">
        <v/>
      </c>
      <c r="VA22" t="n">
        <v/>
      </c>
      <c r="VB22" t="n">
        <v/>
      </c>
      <c r="VC22" t="n">
        <v/>
      </c>
      <c r="VD22" t="n">
        <v/>
      </c>
      <c r="VE22" t="n">
        <v/>
      </c>
      <c r="VF22" t="inlineStr">
        <is>
          <t>Sangat jarang (&gt;1 bulan sekali)</t>
        </is>
      </c>
      <c r="VG22" t="n">
        <v/>
      </c>
      <c r="VH22" t="n">
        <v/>
      </c>
      <c r="VI22" t="n">
        <v/>
      </c>
      <c r="VJ22" t="n">
        <v/>
      </c>
      <c r="VK22" t="n">
        <v/>
      </c>
      <c r="VL22" t="n">
        <v/>
      </c>
      <c r="VM22" t="n">
        <v/>
      </c>
      <c r="VN22" t="inlineStr">
        <is>
          <t>Sangat sering (&gt;1 kali sehari)</t>
        </is>
      </c>
      <c r="VO22" t="n">
        <v/>
      </c>
      <c r="VP22" t="n">
        <v/>
      </c>
      <c r="VQ22" t="n">
        <v/>
      </c>
      <c r="VR22" t="n">
        <v/>
      </c>
      <c r="VS22" t="n">
        <v/>
      </c>
      <c r="VT22" t="n">
        <v/>
      </c>
      <c r="VU22" t="n">
        <v/>
      </c>
      <c r="VV22" t="n">
        <v/>
      </c>
      <c r="VW22" t="n">
        <v/>
      </c>
      <c r="VX22" t="n">
        <v/>
      </c>
      <c r="VY22" t="n">
        <v/>
      </c>
      <c r="VZ22" t="n">
        <v/>
      </c>
      <c r="WA22" t="n">
        <v/>
      </c>
      <c r="WB22" t="n">
        <v/>
      </c>
      <c r="WC22" t="n">
        <v/>
      </c>
      <c r="WD22" t="n">
        <v/>
      </c>
      <c r="WE22" t="n">
        <v/>
      </c>
      <c r="WF22" t="n">
        <v/>
      </c>
      <c r="WG22" t="n">
        <v/>
      </c>
      <c r="WH22" t="n">
        <v/>
      </c>
      <c r="WI22" t="n">
        <v/>
      </c>
      <c r="WJ22" t="n">
        <v/>
      </c>
      <c r="WK22" t="n">
        <v/>
      </c>
      <c r="WL22" t="n">
        <v/>
      </c>
      <c r="WM22" t="n">
        <v/>
      </c>
      <c r="WN22" t="n">
        <v/>
      </c>
      <c r="WO22" t="n">
        <v/>
      </c>
      <c r="WP22" t="n">
        <v/>
      </c>
      <c r="WQ22" t="n">
        <v/>
      </c>
      <c r="WR22" t="n">
        <v/>
      </c>
      <c r="WS22" t="n">
        <v/>
      </c>
      <c r="WT22" t="n">
        <v/>
      </c>
      <c r="WU22" t="n">
        <v/>
      </c>
      <c r="WV22" t="n">
        <v/>
      </c>
      <c r="WW22" t="n">
        <v/>
      </c>
      <c r="WX22" t="n">
        <v/>
      </c>
      <c r="WY22" t="n">
        <v/>
      </c>
      <c r="WZ22" t="n">
        <v/>
      </c>
      <c r="XA22" t="n">
        <v/>
      </c>
      <c r="XB22" t="inlineStr">
        <is>
          <t>6-Digester biogas</t>
        </is>
      </c>
      <c r="XC22" t="n">
        <v>0</v>
      </c>
      <c r="XD22" t="n">
        <v>0</v>
      </c>
      <c r="XE22" t="n">
        <v>0</v>
      </c>
      <c r="XF22" t="n">
        <v>0</v>
      </c>
      <c r="XG22" t="n">
        <v>0</v>
      </c>
      <c r="XH22" t="n">
        <v>0</v>
      </c>
      <c r="XI22" t="n">
        <v>0</v>
      </c>
      <c r="XJ22" t="n">
        <v>0</v>
      </c>
      <c r="XK22" t="n">
        <v>1</v>
      </c>
      <c r="XL22" t="n">
        <v>0</v>
      </c>
      <c r="XM22" t="n">
        <v>0</v>
      </c>
      <c r="XN22" t="n">
        <v/>
      </c>
      <c r="XO22" t="n">
        <v/>
      </c>
      <c r="XP22" t="n">
        <v/>
      </c>
      <c r="XQ22" t="n">
        <v/>
      </c>
      <c r="XR22" t="n">
        <v/>
      </c>
      <c r="XS22" t="n">
        <v/>
      </c>
      <c r="XT22" t="n">
        <v/>
      </c>
      <c r="XU22" t="n">
        <v/>
      </c>
      <c r="XV22" t="n">
        <v/>
      </c>
      <c r="XW22" t="n">
        <v/>
      </c>
      <c r="XX22" t="n">
        <v/>
      </c>
      <c r="XY22" t="n">
        <v/>
      </c>
      <c r="XZ22" t="n">
        <v/>
      </c>
      <c r="YA22" t="n">
        <v/>
      </c>
      <c r="YB22" t="n">
        <v/>
      </c>
      <c r="YC22" t="n">
        <v/>
      </c>
      <c r="YD22" t="n">
        <v/>
      </c>
      <c r="YE22" t="n">
        <v/>
      </c>
      <c r="YF22" t="n">
        <v/>
      </c>
      <c r="YG22" t="n">
        <v/>
      </c>
      <c r="YH22" t="n">
        <v/>
      </c>
      <c r="YI22" t="n">
        <v/>
      </c>
      <c r="YJ22" t="n">
        <v/>
      </c>
      <c r="YK22" t="n">
        <v/>
      </c>
      <c r="YL22" t="n">
        <v/>
      </c>
      <c r="YM22" t="n">
        <v/>
      </c>
      <c r="YN22" t="n">
        <v/>
      </c>
      <c r="YO22" t="n">
        <v/>
      </c>
      <c r="YP22" t="n">
        <v/>
      </c>
      <c r="YQ22" t="n">
        <v/>
      </c>
      <c r="YR22" t="n">
        <v/>
      </c>
      <c r="YS22" t="n">
        <v/>
      </c>
      <c r="YT22" t="n">
        <v/>
      </c>
      <c r="YU22" t="n">
        <v/>
      </c>
      <c r="YV22" t="n">
        <v/>
      </c>
      <c r="YW22" t="n">
        <v/>
      </c>
      <c r="YX22" t="n">
        <v/>
      </c>
      <c r="YY22" t="n">
        <v/>
      </c>
      <c r="YZ22" t="n">
        <v/>
      </c>
      <c r="ZA22" t="n">
        <v/>
      </c>
      <c r="ZB22" t="n">
        <v/>
      </c>
      <c r="ZC22" t="n">
        <v/>
      </c>
      <c r="ZD22" t="n">
        <v/>
      </c>
      <c r="ZE22" t="n">
        <v/>
      </c>
      <c r="ZF22" t="n">
        <v/>
      </c>
      <c r="ZG22" t="n">
        <v/>
      </c>
      <c r="ZH22" t="n">
        <v/>
      </c>
      <c r="ZI22" t="n">
        <v/>
      </c>
      <c r="ZJ22" t="n">
        <v/>
      </c>
      <c r="ZK22" t="n">
        <v/>
      </c>
      <c r="ZL22" t="n">
        <v/>
      </c>
      <c r="ZM22" t="n">
        <v/>
      </c>
      <c r="ZN22" t="n">
        <v/>
      </c>
      <c r="ZO22" t="n">
        <v/>
      </c>
      <c r="ZP22" t="n">
        <v/>
      </c>
      <c r="ZQ22" t="n">
        <v>100</v>
      </c>
      <c r="ZR22" t="n">
        <v/>
      </c>
      <c r="ZS22" t="n">
        <v/>
      </c>
      <c r="ZT22" t="n">
        <v/>
      </c>
      <c r="ZU22" t="n">
        <v/>
      </c>
      <c r="ZV22" t="n">
        <v/>
      </c>
      <c r="ZW22" t="n">
        <v/>
      </c>
      <c r="ZX22" t="n">
        <v/>
      </c>
      <c r="ZY22" t="n">
        <v/>
      </c>
      <c r="ZZ22" t="n">
        <v/>
      </c>
      <c r="AAA22" t="n">
        <v/>
      </c>
      <c r="AAB22" t="n">
        <v/>
      </c>
      <c r="AAC22" t="n">
        <v/>
      </c>
      <c r="AAD22" t="n">
        <v/>
      </c>
      <c r="AAE22" t="n">
        <v/>
      </c>
      <c r="AAF22" t="n">
        <v/>
      </c>
      <c r="AAG22" t="inlineStr">
        <is>
          <t>Pakan kering (misal: konsentrat, silase, pelet)</t>
        </is>
      </c>
      <c r="AAH22" t="n">
        <v/>
      </c>
      <c r="AAI22" t="n">
        <v/>
      </c>
      <c r="AAJ22" t="n">
        <v/>
      </c>
      <c r="AAK22" t="n">
        <v/>
      </c>
      <c r="AAL22" t="inlineStr">
        <is>
          <t>Ya</t>
        </is>
      </c>
      <c r="AAM22" t="inlineStr">
        <is>
          <t>Padat Cair</t>
        </is>
      </c>
      <c r="AAN22" t="n">
        <v>1</v>
      </c>
      <c r="AAO22" t="n">
        <v>1</v>
      </c>
      <c r="AAP22" t="n">
        <v>5</v>
      </c>
      <c r="AAQ22" t="n">
        <v>5</v>
      </c>
      <c r="AAR22" t="inlineStr">
        <is>
          <t>Tidak</t>
        </is>
      </c>
      <c r="AAS22" t="inlineStr">
        <is>
          <t>Mengetahui</t>
        </is>
      </c>
      <c r="AAT22" t="inlineStr">
        <is>
          <t>Digunakan untuk pupuk di lahan pertanian sendiri Dibuang ke lahan sekitar kandang - yg ditanami tanaman</t>
        </is>
      </c>
      <c r="AAU22" t="n">
        <v>1</v>
      </c>
      <c r="AAV22" t="n">
        <v>0</v>
      </c>
      <c r="AAW22" t="n">
        <v>0</v>
      </c>
      <c r="AAX22" t="n">
        <v>1</v>
      </c>
      <c r="AAY22" t="n">
        <v>0</v>
      </c>
      <c r="AAZ22" t="n">
        <v>0</v>
      </c>
      <c r="ABA22" t="n">
        <v>0</v>
      </c>
      <c r="ABB22" t="inlineStr">
        <is>
          <t>Pupuk cair untuk tanaman</t>
        </is>
      </c>
      <c r="ABC22" t="n">
        <v>1</v>
      </c>
      <c r="ABD22" t="n">
        <v>0</v>
      </c>
      <c r="ABE22" t="n">
        <v>0</v>
      </c>
      <c r="ABF22" t="n">
        <v>0</v>
      </c>
      <c r="ABG22" t="n">
        <v>0</v>
      </c>
      <c r="ABH22" t="n">
        <v/>
      </c>
      <c r="ABI22" t="n">
        <v/>
      </c>
      <c r="ABJ22" t="n">
        <v/>
      </c>
      <c r="ABK22" t="n">
        <v/>
      </c>
      <c r="ABL22" t="n">
        <v/>
      </c>
      <c r="ABM22" t="n">
        <v/>
      </c>
      <c r="ABN22" t="n">
        <v/>
      </c>
      <c r="ABO22" t="n">
        <v/>
      </c>
      <c r="ABP22" t="n">
        <v/>
      </c>
      <c r="ABQ22" t="inlineStr">
        <is>
          <t>Cabe, semangka, melon, pare, timun, terong</t>
        </is>
      </c>
      <c r="ABR22" t="inlineStr">
        <is>
          <t>Jarang (1 bulan sekali)</t>
        </is>
      </c>
      <c r="ABS22" t="n">
        <v>4000</v>
      </c>
      <c r="ABT22" t="n">
        <v>800</v>
      </c>
      <c r="ABU22" t="n">
        <v>50</v>
      </c>
      <c r="ABV22" t="n">
        <v>50</v>
      </c>
      <c r="ABW22" t="inlineStr">
        <is>
          <t>Urea</t>
        </is>
      </c>
      <c r="ABX22" t="n">
        <v/>
      </c>
      <c r="ABY22" t="n">
        <v>50</v>
      </c>
      <c r="ABZ22" t="n">
        <v>250000</v>
      </c>
      <c r="ACA22" t="n">
        <v>5</v>
      </c>
      <c r="ACB22" t="n">
        <v>5000</v>
      </c>
      <c r="ACC22" t="n">
        <v>1000</v>
      </c>
      <c r="ACD22" t="n">
        <v>1400</v>
      </c>
      <c r="ACE22" t="inlineStr">
        <is>
          <t>Ya</t>
        </is>
      </c>
      <c r="ACF22" t="inlineStr">
        <is>
          <t>Sangat meningkat</t>
        </is>
      </c>
      <c r="ACG22" t="inlineStr">
        <is>
          <t>Cukup meningkat</t>
        </is>
      </c>
      <c r="ACH22" t="inlineStr">
        <is>
          <t>Cukup meningkat</t>
        </is>
      </c>
      <c r="ACI22" t="n">
        <v/>
      </c>
      <c r="ACJ22" t="n">
        <v/>
      </c>
      <c r="ACK22" t="inlineStr">
        <is>
          <t>Lebih praktis menggunakan pupuk kimia</t>
        </is>
      </c>
      <c r="ACL22" t="n">
        <v>0</v>
      </c>
      <c r="ACM22" t="n">
        <v>0</v>
      </c>
      <c r="ACN22" t="n">
        <v>0</v>
      </c>
      <c r="ACO22" t="n">
        <v>0</v>
      </c>
      <c r="ACP22" t="n">
        <v>0</v>
      </c>
      <c r="ACQ22" t="n">
        <v>1</v>
      </c>
      <c r="ACR22" t="n">
        <v>0</v>
      </c>
      <c r="ACS22" t="n">
        <v/>
      </c>
      <c r="ACT22" t="inlineStr">
        <is>
          <t>Tidak Ada</t>
        </is>
      </c>
      <c r="ACU22" t="inlineStr">
        <is>
          <t>Manfaat cukup signifikan, terasa di kehidupan sehari-hari</t>
        </is>
      </c>
      <c r="ACV22" t="inlineStr">
        <is>
          <t>Berkurang</t>
        </is>
      </c>
      <c r="ACW22" t="inlineStr">
        <is>
          <t>Anggota keluarga - Perempuan dewasa</t>
        </is>
      </c>
      <c r="ACX22" t="inlineStr">
        <is>
          <t>Netral/tidak tahu</t>
        </is>
      </c>
      <c r="ACY22" t="inlineStr">
        <is>
          <t>Anggota keluarga - Laki-laki dewasa Anggota keluarga - Perempuan dewasa Anggota keluarga - Anak-anak</t>
        </is>
      </c>
      <c r="ACZ22" t="n">
        <v>1</v>
      </c>
      <c r="ADA22" t="n">
        <v>1</v>
      </c>
      <c r="ADB22" t="n">
        <v>1</v>
      </c>
      <c r="ADC22" t="n">
        <v>0</v>
      </c>
      <c r="ADD22" t="inlineStr">
        <is>
          <t>Sangat puas</t>
        </is>
      </c>
      <c r="ADE22" t="inlineStr">
        <is>
          <t>Sangat puas</t>
        </is>
      </c>
      <c r="ADF22" t="inlineStr">
        <is>
          <t>Sangat puas</t>
        </is>
      </c>
      <c r="ADG22" t="inlineStr">
        <is>
          <t>Sangat puas</t>
        </is>
      </c>
      <c r="ADH22" t="inlineStr">
        <is>
          <t>Ya</t>
        </is>
      </c>
      <c r="ADI22" t="inlineStr">
        <is>
          <t>Perbaiki Kompor</t>
        </is>
      </c>
      <c r="ADJ22" t="inlineStr">
        <is>
          <t>Sangat puas</t>
        </is>
      </c>
      <c r="ADK22" t="n">
        <v/>
      </c>
      <c r="ADL22" t="n">
        <v/>
      </c>
      <c r="ADM22" t="n">
        <v/>
      </c>
      <c r="ADN22" t="n">
        <v/>
      </c>
      <c r="ADO22" t="n">
        <v/>
      </c>
      <c r="ADP22" t="n">
        <v/>
      </c>
      <c r="ADQ22" t="n">
        <v/>
      </c>
      <c r="ADR22" t="n">
        <v/>
      </c>
      <c r="ADS22" t="n">
        <v/>
      </c>
      <c r="ADT22" t="n">
        <v/>
      </c>
      <c r="ADU22" t="inlineStr">
        <is>
          <t>Menghubungi CPO atau pendamping Memperbaiki sendiri</t>
        </is>
      </c>
      <c r="ADV22" t="n">
        <v>0</v>
      </c>
      <c r="ADW22" t="n">
        <v>0</v>
      </c>
      <c r="ADX22" t="n">
        <v>0</v>
      </c>
      <c r="ADY22" t="n">
        <v>0</v>
      </c>
      <c r="ADZ22" t="n">
        <v>1</v>
      </c>
      <c r="AEA22" t="n">
        <v>1</v>
      </c>
      <c r="AEB22" t="n">
        <v>0</v>
      </c>
      <c r="AEC22" t="n">
        <v>0</v>
      </c>
      <c r="AED22" t="inlineStr">
        <is>
          <t>Tidak ada</t>
        </is>
      </c>
      <c r="AEE22" t="inlineStr">
        <is>
          <t>Laki-laki dewasa</t>
        </is>
      </c>
      <c r="AEF22" t="n">
        <v/>
      </c>
      <c r="AEG22" t="inlineStr">
        <is>
          <t>Menelepon atau WA langsung</t>
        </is>
      </c>
      <c r="AEH22" t="n">
        <v/>
      </c>
      <c r="AEI22" t="inlineStr">
        <is>
          <t>Pengadaan kompor biogas</t>
        </is>
      </c>
      <c r="AEJ22" t="inlineStr">
        <is>
          <t>Ya, selalu</t>
        </is>
      </c>
      <c r="AEK22" t="inlineStr">
        <is>
          <t>Pengurangan pengeluaran rumah tangga (bahan bakar minyak, pupuk, dll.) Memasak lebih cepat Lebih aman Peningkatan kebersihan kandang ternak Pemanfaatan bio-slurry sebagai pupuk Dapur lebih bersih dan bebas asap</t>
        </is>
      </c>
      <c r="AEL22" t="n">
        <v>1</v>
      </c>
      <c r="AEM22" t="n">
        <v>0</v>
      </c>
      <c r="AEN22" t="n">
        <v>0</v>
      </c>
      <c r="AEO22" t="n">
        <v>1</v>
      </c>
      <c r="AEP22" t="n">
        <v>1</v>
      </c>
      <c r="AEQ22" t="n">
        <v>0</v>
      </c>
      <c r="AER22" t="n">
        <v>1</v>
      </c>
      <c r="AES22" t="n">
        <v>1</v>
      </c>
      <c r="AET22" t="n">
        <v>1</v>
      </c>
      <c r="AEU22" t="n">
        <v>0</v>
      </c>
      <c r="AEV22" t="n">
        <v>0</v>
      </c>
      <c r="AEW22" t="n">
        <v>0</v>
      </c>
      <c r="AEX22" t="n">
        <v/>
      </c>
      <c r="AEY22" t="inlineStr">
        <is>
          <t>Agar dapur bebas asap</t>
        </is>
      </c>
      <c r="AEZ22" t="n">
        <v/>
      </c>
      <c r="AFA22" t="inlineStr">
        <is>
          <t>Yayasan Rumah Energi (YRE)</t>
        </is>
      </c>
      <c r="AFB22" t="n">
        <v/>
      </c>
      <c r="AFC22" t="inlineStr">
        <is>
          <t>Melkianus Umbu Dasa-20_24_35.jpg</t>
        </is>
      </c>
      <c r="AFD22" t="inlineStr">
        <is>
          <t>https://kf.kobotoolbox.org/api/v2/assets/avstPQqLr3Ab3ZdcVTXZ6f/data/673145855/attachments/attDQT3yb4ndWKfzcWsXZx7d/</t>
        </is>
      </c>
      <c r="AFE22" t="inlineStr">
        <is>
          <t>Melkianus Umbu Dasa (1)-20_24_54.jpg</t>
        </is>
      </c>
      <c r="AFF22" t="inlineStr">
        <is>
          <t>https://kf.kobotoolbox.org/api/v2/assets/avstPQqLr3Ab3ZdcVTXZ6f/data/673145855/attachments/attSkhxeMVMYsBx969gAFXzP/</t>
        </is>
      </c>
      <c r="AFG22" t="inlineStr">
        <is>
          <t>Siti Suryani/Julian Diki</t>
        </is>
      </c>
      <c r="AFH22" t="n">
        <v/>
      </c>
      <c r="AFI22" t="n">
        <v/>
      </c>
    </row>
    <row r="23">
      <c r="A23" s="93" t="n">
        <v>46069</v>
      </c>
      <c r="B23" s="93" t="n">
        <v>46069</v>
      </c>
      <c r="C23" t="inlineStr">
        <is>
          <t>siti suryani/julian diki</t>
        </is>
      </c>
      <c r="D23" t="inlineStr">
        <is>
          <t>yohanis tamo ama</t>
        </is>
      </c>
      <c r="E23" t="n">
        <v>82146500886</v>
      </c>
      <c r="F23" t="inlineStr">
        <is>
          <t>-9.662625 120.236066</t>
        </is>
      </c>
      <c r="G23" t="n">
        <v>-9.662625</v>
      </c>
      <c r="H23" t="n">
        <v>120.236066</v>
      </c>
      <c r="I23" t="n">
        <v>0</v>
      </c>
      <c r="J23" t="n">
        <v>0</v>
      </c>
      <c r="K23" t="inlineStr">
        <is>
          <t>-9.662625,  120.236066</t>
        </is>
      </c>
      <c r="L23" t="inlineStr">
        <is>
          <t>-9.662772 120.236438</t>
        </is>
      </c>
      <c r="M23" t="n">
        <v>-9.662772</v>
      </c>
      <c r="N23" t="n">
        <v>120.236438</v>
      </c>
      <c r="O23" t="n">
        <v>0</v>
      </c>
      <c r="P23" t="n">
        <v>0</v>
      </c>
      <c r="Q23" t="inlineStr">
        <is>
          <t>Lat -9.662772° Long 120.236438°</t>
        </is>
      </c>
      <c r="R23" t="inlineStr">
        <is>
          <t>NTT</t>
        </is>
      </c>
      <c r="S23" t="n">
        <v>0</v>
      </c>
      <c r="T23" t="n">
        <v>0</v>
      </c>
      <c r="U23" t="n">
        <v>0</v>
      </c>
      <c r="V23" t="n">
        <v>0</v>
      </c>
      <c r="W23" t="n">
        <v>0</v>
      </c>
      <c r="X23" t="n">
        <v>0</v>
      </c>
      <c r="Y23" t="n">
        <v>0</v>
      </c>
      <c r="Z23" t="n">
        <v>0</v>
      </c>
      <c r="AA23" t="n">
        <v>1</v>
      </c>
      <c r="AB23" t="n">
        <v>0</v>
      </c>
      <c r="AC23" t="inlineStr">
        <is>
          <t>SUMBA TIMUR</t>
        </is>
      </c>
      <c r="AD23" t="inlineStr">
        <is>
          <t>KANATANG</t>
        </is>
      </c>
      <c r="AE23" t="inlineStr">
        <is>
          <t>TEMU</t>
        </is>
      </c>
      <c r="AF23" t="inlineStr">
        <is>
          <t>KOPERASI JASA PEDULI KASIH</t>
        </is>
      </c>
      <c r="AG23" t="inlineStr">
        <is>
          <t>KKP0049</t>
        </is>
      </c>
      <c r="AH23" t="n">
        <v>11</v>
      </c>
      <c r="AI23" t="inlineStr">
        <is>
          <t>VPA1</t>
        </is>
      </c>
      <c r="AJ23" t="inlineStr">
        <is>
          <t>Tidak aktif</t>
        </is>
      </c>
      <c r="AK23" t="n">
        <v>60</v>
      </c>
      <c r="AL23" t="inlineStr">
        <is>
          <t>Laki-laki</t>
        </is>
      </c>
      <c r="AM23" t="inlineStr">
        <is>
          <t>Sudah menikah</t>
        </is>
      </c>
      <c r="AN23" t="inlineStr">
        <is>
          <t>SD/Sederajat</t>
        </is>
      </c>
      <c r="AO23" t="inlineStr">
        <is>
          <t>Petani</t>
        </is>
      </c>
      <c r="AP23" t="n">
        <v>1</v>
      </c>
      <c r="AQ23" t="n">
        <v>0</v>
      </c>
      <c r="AR23" t="n">
        <v>0</v>
      </c>
      <c r="AS23" t="n">
        <v>0</v>
      </c>
      <c r="AT23" t="n">
        <v>0</v>
      </c>
      <c r="AU23" t="n">
        <v>0</v>
      </c>
      <c r="AV23" t="n">
        <v>0</v>
      </c>
      <c r="AW23" t="n">
        <v>0</v>
      </c>
      <c r="AX23" t="n">
        <v/>
      </c>
      <c r="AY23" t="inlineStr">
        <is>
          <t>Tidak ada</t>
        </is>
      </c>
      <c r="AZ23" t="n">
        <v>0</v>
      </c>
      <c r="BA23" t="n">
        <v>0</v>
      </c>
      <c r="BB23" t="n">
        <v>0</v>
      </c>
      <c r="BC23" t="n">
        <v>0</v>
      </c>
      <c r="BD23" t="n">
        <v>0</v>
      </c>
      <c r="BE23" t="n">
        <v>0</v>
      </c>
      <c r="BF23" t="n">
        <v>0</v>
      </c>
      <c r="BG23" t="n">
        <v>1</v>
      </c>
      <c r="BH23" t="n">
        <v/>
      </c>
      <c r="BI23" t="inlineStr">
        <is>
          <t>&lt;Rp1.500.000</t>
        </is>
      </c>
      <c r="BJ23" t="n">
        <v>1</v>
      </c>
      <c r="BK23" t="n">
        <v>2</v>
      </c>
      <c r="BL23" t="n">
        <v>1</v>
      </c>
      <c r="BM23" t="n">
        <v>2</v>
      </c>
      <c r="BN23" t="inlineStr">
        <is>
          <t>Milik sendiri</t>
        </is>
      </c>
      <c r="BO23" t="inlineStr">
        <is>
          <t>Permanen (dinding bata dan semen)</t>
        </is>
      </c>
      <c r="BP23" t="n">
        <v>1</v>
      </c>
      <c r="BQ23" t="n">
        <v>0</v>
      </c>
      <c r="BR23" t="n">
        <v>0</v>
      </c>
      <c r="BS23" t="n">
        <v>0</v>
      </c>
      <c r="BT23" t="n">
        <v>0</v>
      </c>
      <c r="BU23" t="n">
        <v/>
      </c>
      <c r="BV23" t="inlineStr">
        <is>
          <t>Semen</t>
        </is>
      </c>
      <c r="BW23" t="n">
        <v>0</v>
      </c>
      <c r="BX23" t="n">
        <v>1</v>
      </c>
      <c r="BY23" t="n">
        <v>0</v>
      </c>
      <c r="BZ23" t="n">
        <v>0</v>
      </c>
      <c r="CA23" t="n">
        <v>0</v>
      </c>
      <c r="CB23" t="n">
        <v/>
      </c>
      <c r="CC23" t="inlineStr">
        <is>
          <t>Seng</t>
        </is>
      </c>
      <c r="CD23" t="n">
        <v>0</v>
      </c>
      <c r="CE23" t="n">
        <v>0</v>
      </c>
      <c r="CF23" t="n">
        <v>0</v>
      </c>
      <c r="CG23" t="n">
        <v>0</v>
      </c>
      <c r="CH23" t="n">
        <v>1</v>
      </c>
      <c r="CI23" t="n">
        <v>0</v>
      </c>
      <c r="CJ23" t="n">
        <v>0</v>
      </c>
      <c r="CK23" t="n">
        <v/>
      </c>
      <c r="CL23" t="inlineStr">
        <is>
          <t>Ya</t>
        </is>
      </c>
      <c r="CM23" t="n">
        <v>2015</v>
      </c>
      <c r="CN23" t="inlineStr">
        <is>
          <t>Fixed-Dome (Kubah Tetap)</t>
        </is>
      </c>
      <c r="CO23" t="inlineStr">
        <is>
          <t>6 m³ (4-5 ekor sapi, ±5 jam memasak/hari, ±50 kg</t>
        </is>
      </c>
      <c r="CP23" t="inlineStr">
        <is>
          <t>Lainnya</t>
        </is>
      </c>
      <c r="CQ23" t="n">
        <v>0</v>
      </c>
      <c r="CR23" t="n">
        <v>0</v>
      </c>
      <c r="CS23" t="n">
        <v>0</v>
      </c>
      <c r="CT23" t="n">
        <v>0</v>
      </c>
      <c r="CU23" t="n">
        <v>0</v>
      </c>
      <c r="CV23" t="n">
        <v>0</v>
      </c>
      <c r="CW23" t="n">
        <v>0</v>
      </c>
      <c r="CX23" t="n">
        <v>1</v>
      </c>
      <c r="CY23" t="inlineStr">
        <is>
          <t>Anggota keluarga - laki-laki Anggota keluarga - perempuan dewasa</t>
        </is>
      </c>
      <c r="CZ23" t="n">
        <v>1</v>
      </c>
      <c r="DA23" t="n">
        <v>1</v>
      </c>
      <c r="DB23" t="n">
        <v>0</v>
      </c>
      <c r="DC23" t="n">
        <v/>
      </c>
      <c r="DD23" t="inlineStr">
        <is>
          <t>CPO atau pendamping</t>
        </is>
      </c>
      <c r="DE23" t="n">
        <v>0</v>
      </c>
      <c r="DF23" t="n">
        <v>0</v>
      </c>
      <c r="DG23" t="n">
        <v>1</v>
      </c>
      <c r="DH23" t="n">
        <v>0</v>
      </c>
      <c r="DI23" t="n">
        <v/>
      </c>
      <c r="DJ23" t="inlineStr">
        <is>
          <t>CPO atau pendamping</t>
        </is>
      </c>
      <c r="DK23" t="n">
        <v>0</v>
      </c>
      <c r="DL23" t="n">
        <v>0</v>
      </c>
      <c r="DM23" t="n">
        <v>1</v>
      </c>
      <c r="DN23" t="n">
        <v>0</v>
      </c>
      <c r="DO23" t="n">
        <v/>
      </c>
      <c r="DP23" t="inlineStr">
        <is>
          <t>Tidak berfungsi sama sekali</t>
        </is>
      </c>
      <c r="DQ23" t="inlineStr">
        <is>
          <t>&gt;1 tahun yang lalu</t>
        </is>
      </c>
      <c r="DR23" t="inlineStr">
        <is>
          <t>Masalah teknis (misalnya kerusakan pada komponen)</t>
        </is>
      </c>
      <c r="DS23" t="n">
        <v/>
      </c>
      <c r="DT23" t="inlineStr">
        <is>
          <t>Kompor Pipa gas utama Saluran Pipa Gas</t>
        </is>
      </c>
      <c r="DU23" t="n">
        <v>1</v>
      </c>
      <c r="DV23" t="n">
        <v>0</v>
      </c>
      <c r="DW23" t="n">
        <v>0</v>
      </c>
      <c r="DX23" t="n">
        <v>0</v>
      </c>
      <c r="DY23" t="n">
        <v>1</v>
      </c>
      <c r="DZ23" t="n">
        <v>0</v>
      </c>
      <c r="EA23" t="n">
        <v>0</v>
      </c>
      <c r="EB23" t="n">
        <v>0</v>
      </c>
      <c r="EC23" t="n">
        <v>0</v>
      </c>
      <c r="ED23" t="n">
        <v>0</v>
      </c>
      <c r="EE23" t="n">
        <v>1</v>
      </c>
      <c r="EF23" t="n">
        <v>0</v>
      </c>
      <c r="EG23" t="n">
        <v>0</v>
      </c>
      <c r="EH23" t="n">
        <v>0</v>
      </c>
      <c r="EI23" t="inlineStr">
        <is>
          <t>Kurangnya dukungan atau pemantauan dari pemerintah atau CPO</t>
        </is>
      </c>
      <c r="EJ23" t="n">
        <v>0</v>
      </c>
      <c r="EK23" t="n">
        <v>1</v>
      </c>
      <c r="EL23" t="n">
        <v>0</v>
      </c>
      <c r="EM23" t="n">
        <v>0</v>
      </c>
      <c r="EN23" t="n">
        <v>0</v>
      </c>
      <c r="EO23" t="n">
        <v/>
      </c>
      <c r="EP23" t="inlineStr">
        <is>
          <t>Ya, sangat jelas dan mudah diikuti</t>
        </is>
      </c>
      <c r="EQ23" t="inlineStr">
        <is>
          <t>Bukan pelatihan</t>
        </is>
      </c>
      <c r="ER23" t="inlineStr">
        <is>
          <t>CPO atau pendamping</t>
        </is>
      </c>
      <c r="ES23" t="n">
        <v>1</v>
      </c>
      <c r="ET23" t="n">
        <v>0</v>
      </c>
      <c r="EU23" t="n">
        <v>0</v>
      </c>
      <c r="EV23" t="n">
        <v>0</v>
      </c>
      <c r="EW23" t="n">
        <v/>
      </c>
      <c r="EX23" t="inlineStr">
        <is>
          <t>Anggota keluarga - Laki-laki Anggota keluarga - Perempuan dewasa</t>
        </is>
      </c>
      <c r="EY23" t="n">
        <v>1</v>
      </c>
      <c r="EZ23" t="n">
        <v>1</v>
      </c>
      <c r="FA23" t="n">
        <v>0</v>
      </c>
      <c r="FB23" t="n">
        <v/>
      </c>
      <c r="FC23" t="inlineStr">
        <is>
          <t>Setiap hari</t>
        </is>
      </c>
      <c r="FD23" t="inlineStr">
        <is>
          <t>Rp 0,000</t>
        </is>
      </c>
      <c r="FE23" t="inlineStr">
        <is>
          <t>Mengetahui</t>
        </is>
      </c>
      <c r="FF23" t="inlineStr">
        <is>
          <t>Selalu (setiap hari)</t>
        </is>
      </c>
      <c r="FG23" t="inlineStr">
        <is>
          <t>Mengetahui</t>
        </is>
      </c>
      <c r="FH23" t="inlineStr">
        <is>
          <t>Selalu (setiap hari)</t>
        </is>
      </c>
      <c r="FI23" t="inlineStr">
        <is>
          <t>Mengetahui</t>
        </is>
      </c>
      <c r="FJ23" t="inlineStr">
        <is>
          <t>Selalu (setiap hari)</t>
        </is>
      </c>
      <c r="FK23" t="inlineStr">
        <is>
          <t>Tidak mengetahui</t>
        </is>
      </c>
      <c r="FL23" t="inlineStr">
        <is>
          <t>Tidak pernah</t>
        </is>
      </c>
      <c r="FM23" t="inlineStr">
        <is>
          <t>Tidak mengetahui</t>
        </is>
      </c>
      <c r="FN23" t="inlineStr">
        <is>
          <t>Tidak pernah</t>
        </is>
      </c>
      <c r="FO23" t="inlineStr">
        <is>
          <t>Tidak mengetahui</t>
        </is>
      </c>
      <c r="FP23" t="inlineStr">
        <is>
          <t>Tidak pernah</t>
        </is>
      </c>
      <c r="FQ23" t="inlineStr">
        <is>
          <t>Tidak mengetahui</t>
        </is>
      </c>
      <c r="FR23" t="inlineStr">
        <is>
          <t>Tidak</t>
        </is>
      </c>
      <c r="FS23" t="inlineStr">
        <is>
          <t>Tidak mengetahui</t>
        </is>
      </c>
      <c r="FT23" t="inlineStr">
        <is>
          <t>Tidak sama sekali</t>
        </is>
      </c>
      <c r="FU23" t="inlineStr">
        <is>
          <t>Laki-laki dewasa Perempuan dewasa Anak-anak</t>
        </is>
      </c>
      <c r="FV23" t="n">
        <v>1</v>
      </c>
      <c r="FW23" t="n">
        <v>1</v>
      </c>
      <c r="FX23" t="n">
        <v>1</v>
      </c>
      <c r="FY23" t="n">
        <v>0</v>
      </c>
      <c r="FZ23" t="inlineStr">
        <is>
          <t>Kurang memahami</t>
        </is>
      </c>
      <c r="GA23" t="inlineStr">
        <is>
          <t>CPO</t>
        </is>
      </c>
      <c r="GB23" t="n">
        <v>1</v>
      </c>
      <c r="GC23" t="n">
        <v>0</v>
      </c>
      <c r="GD23" t="n">
        <v>0</v>
      </c>
      <c r="GE23" t="n">
        <v>0</v>
      </c>
      <c r="GF23" t="n">
        <v/>
      </c>
      <c r="GG23" t="inlineStr">
        <is>
          <t>Jarang</t>
        </is>
      </c>
      <c r="GH23" t="inlineStr">
        <is>
          <t>Tidak</t>
        </is>
      </c>
      <c r="GI23" t="n">
        <v/>
      </c>
      <c r="GJ23" t="n">
        <v/>
      </c>
      <c r="GK23" t="n">
        <v/>
      </c>
      <c r="GL23" t="n">
        <v/>
      </c>
      <c r="GM23" t="n">
        <v/>
      </c>
      <c r="GN23" t="n">
        <v/>
      </c>
      <c r="GO23" t="n">
        <v/>
      </c>
      <c r="GP23" t="inlineStr">
        <is>
          <t>Sebagian</t>
        </is>
      </c>
      <c r="GQ23" t="inlineStr">
        <is>
          <t>Kayu bakar</t>
        </is>
      </c>
      <c r="GR23" t="n">
        <v>0</v>
      </c>
      <c r="GS23" t="n">
        <v>1</v>
      </c>
      <c r="GT23" t="n">
        <v>0</v>
      </c>
      <c r="GU23" t="n">
        <v>0</v>
      </c>
      <c r="GV23" t="n">
        <v>0</v>
      </c>
      <c r="GW23" t="n">
        <v>0</v>
      </c>
      <c r="GX23" t="n">
        <v>0</v>
      </c>
      <c r="GY23" t="n">
        <v/>
      </c>
      <c r="GZ23" t="inlineStr">
        <is>
          <t>Tidak</t>
        </is>
      </c>
      <c r="HA23" t="n">
        <v/>
      </c>
      <c r="HB23" t="n">
        <v/>
      </c>
      <c r="HC23" t="n">
        <v/>
      </c>
      <c r="HD23" t="n">
        <v/>
      </c>
      <c r="HE23" t="n">
        <v/>
      </c>
      <c r="HF23" t="n">
        <v/>
      </c>
      <c r="HG23" t="n">
        <v/>
      </c>
      <c r="HH23" t="n">
        <v/>
      </c>
      <c r="HI23" t="n">
        <v/>
      </c>
      <c r="HJ23" t="n">
        <v/>
      </c>
      <c r="HK23" t="n">
        <v/>
      </c>
      <c r="HL23" t="n">
        <v/>
      </c>
      <c r="HM23" t="n">
        <v/>
      </c>
      <c r="HN23" t="n">
        <v/>
      </c>
      <c r="HO23" t="n">
        <v/>
      </c>
      <c r="HP23" t="n">
        <v/>
      </c>
      <c r="HQ23" t="n">
        <v/>
      </c>
      <c r="HR23" t="n">
        <v/>
      </c>
      <c r="HS23" t="n">
        <v/>
      </c>
      <c r="HT23" t="n">
        <v/>
      </c>
      <c r="HU23" t="n">
        <v/>
      </c>
      <c r="HV23" t="n">
        <v/>
      </c>
      <c r="HW23" t="n">
        <v/>
      </c>
      <c r="HX23" t="n">
        <v/>
      </c>
      <c r="HY23" t="n">
        <v>10</v>
      </c>
      <c r="HZ23" t="n">
        <v>0</v>
      </c>
      <c r="IA23" t="n">
        <v/>
      </c>
      <c r="IB23" t="n">
        <v/>
      </c>
      <c r="IC23" t="n">
        <v/>
      </c>
      <c r="ID23" t="n">
        <v/>
      </c>
      <c r="IE23" t="n">
        <v/>
      </c>
      <c r="IF23" t="n">
        <v/>
      </c>
      <c r="IG23" t="n">
        <v/>
      </c>
      <c r="IH23" t="n">
        <v/>
      </c>
      <c r="II23" t="n">
        <v/>
      </c>
      <c r="IJ23" t="n">
        <v/>
      </c>
      <c r="IK23" t="inlineStr">
        <is>
          <t>&lt;15 kg</t>
        </is>
      </c>
      <c r="IL23" t="inlineStr">
        <is>
          <t>&lt;1 jam</t>
        </is>
      </c>
      <c r="IM23" t="inlineStr">
        <is>
          <t>Tidak</t>
        </is>
      </c>
      <c r="IN23" t="inlineStr">
        <is>
          <t>Tidak</t>
        </is>
      </c>
      <c r="IO23" t="inlineStr">
        <is>
          <t>Tidak ada perubahan</t>
        </is>
      </c>
      <c r="IP23" t="inlineStr">
        <is>
          <t>Tidak ada perubahan</t>
        </is>
      </c>
      <c r="IQ23" t="inlineStr">
        <is>
          <t>Tidak pernah</t>
        </is>
      </c>
      <c r="IR23" t="n">
        <v/>
      </c>
      <c r="IS23" t="n">
        <v/>
      </c>
      <c r="IT23" t="n">
        <v/>
      </c>
      <c r="IU23" t="n">
        <v/>
      </c>
      <c r="IV23" t="n">
        <v/>
      </c>
      <c r="IW23" t="n">
        <v/>
      </c>
      <c r="IX23" t="n">
        <v/>
      </c>
      <c r="IY23" t="n">
        <v/>
      </c>
      <c r="IZ23" t="inlineStr">
        <is>
          <t>Tidak pernah</t>
        </is>
      </c>
      <c r="JA23" t="n">
        <v/>
      </c>
      <c r="JB23" t="n">
        <v/>
      </c>
      <c r="JC23" t="n">
        <v/>
      </c>
      <c r="JD23" t="n">
        <v/>
      </c>
      <c r="JE23" t="n">
        <v/>
      </c>
      <c r="JF23" t="n">
        <v/>
      </c>
      <c r="JG23" t="n">
        <v/>
      </c>
      <c r="JH23" t="n">
        <v/>
      </c>
      <c r="JI23" t="inlineStr">
        <is>
          <t>Tidak pernah</t>
        </is>
      </c>
      <c r="JJ23" t="n">
        <v/>
      </c>
      <c r="JK23" t="n">
        <v/>
      </c>
      <c r="JL23" t="n">
        <v/>
      </c>
      <c r="JM23" t="n">
        <v/>
      </c>
      <c r="JN23" t="n">
        <v/>
      </c>
      <c r="JO23" t="n">
        <v/>
      </c>
      <c r="JP23" t="n">
        <v/>
      </c>
      <c r="JQ23" t="n">
        <v/>
      </c>
      <c r="JR23" t="inlineStr">
        <is>
          <t>Tidak pernah</t>
        </is>
      </c>
      <c r="JS23" t="n">
        <v/>
      </c>
      <c r="JT23" t="n">
        <v/>
      </c>
      <c r="JU23" t="n">
        <v/>
      </c>
      <c r="JV23" t="n">
        <v/>
      </c>
      <c r="JW23" t="n">
        <v/>
      </c>
      <c r="JX23" t="n">
        <v/>
      </c>
      <c r="JY23" t="n">
        <v/>
      </c>
      <c r="JZ23" t="n">
        <v/>
      </c>
      <c r="KA23" t="inlineStr">
        <is>
          <t>Tidak pernah</t>
        </is>
      </c>
      <c r="KB23" t="n">
        <v/>
      </c>
      <c r="KC23" t="n">
        <v/>
      </c>
      <c r="KD23" t="n">
        <v/>
      </c>
      <c r="KE23" t="n">
        <v/>
      </c>
      <c r="KF23" t="n">
        <v/>
      </c>
      <c r="KG23" t="n">
        <v/>
      </c>
      <c r="KH23" t="n">
        <v/>
      </c>
      <c r="KI23" t="n">
        <v/>
      </c>
      <c r="KJ23" t="inlineStr">
        <is>
          <t>Tidak pernah</t>
        </is>
      </c>
      <c r="KK23" t="n">
        <v/>
      </c>
      <c r="KL23" t="n">
        <v/>
      </c>
      <c r="KM23" t="n">
        <v/>
      </c>
      <c r="KN23" t="n">
        <v/>
      </c>
      <c r="KO23" t="n">
        <v/>
      </c>
      <c r="KP23" t="n">
        <v/>
      </c>
      <c r="KQ23" t="n">
        <v/>
      </c>
      <c r="KR23" t="n">
        <v/>
      </c>
      <c r="KS23" t="inlineStr">
        <is>
          <t>Cukup membaik</t>
        </is>
      </c>
      <c r="KT23" t="inlineStr">
        <is>
          <t>0-1 kali</t>
        </is>
      </c>
      <c r="KU23" t="inlineStr">
        <is>
          <t>0-1 kali</t>
        </is>
      </c>
      <c r="KV23" t="inlineStr">
        <is>
          <t>Laki-laki dewasa</t>
        </is>
      </c>
      <c r="KW23" t="n">
        <v>1</v>
      </c>
      <c r="KX23" t="n">
        <v>0</v>
      </c>
      <c r="KY23" t="n">
        <v>0</v>
      </c>
      <c r="KZ23" t="n">
        <v>0</v>
      </c>
      <c r="LA23" t="inlineStr">
        <is>
          <t>Jauh lebih baik</t>
        </is>
      </c>
      <c r="LB23" t="inlineStr">
        <is>
          <t>Jauh lebih baik</t>
        </is>
      </c>
      <c r="LC23" t="n">
        <v>4</v>
      </c>
      <c r="LD23" t="n">
        <v>0</v>
      </c>
      <c r="LE23" t="n">
        <v>0</v>
      </c>
      <c r="LF23" t="n">
        <v>0</v>
      </c>
      <c r="LG23" t="inlineStr">
        <is>
          <t>Tidak</t>
        </is>
      </c>
      <c r="LH23" t="n">
        <v/>
      </c>
      <c r="LI23" t="n">
        <v>0</v>
      </c>
      <c r="LJ23" t="inlineStr">
        <is>
          <t>Kebutuhan rumah tangga</t>
        </is>
      </c>
      <c r="LK23" t="n">
        <v>0</v>
      </c>
      <c r="LL23" t="n">
        <v>0</v>
      </c>
      <c r="LM23" t="n">
        <v>0</v>
      </c>
      <c r="LN23" t="n">
        <v>0</v>
      </c>
      <c r="LO23" t="n">
        <v>1</v>
      </c>
      <c r="LP23" t="n">
        <v>0</v>
      </c>
      <c r="LQ23" t="n">
        <v>0</v>
      </c>
      <c r="LR23" t="n">
        <v/>
      </c>
      <c r="LS23" t="n">
        <v>30</v>
      </c>
      <c r="LT23" t="n">
        <v>30</v>
      </c>
      <c r="LU23" t="n">
        <v>30</v>
      </c>
      <c r="LV23" t="n">
        <v>15</v>
      </c>
      <c r="LW23" t="n">
        <v>15</v>
      </c>
      <c r="LX23" t="n">
        <v>15</v>
      </c>
      <c r="LY23" t="n">
        <v>15</v>
      </c>
      <c r="LZ23" t="n">
        <v>15</v>
      </c>
      <c r="MA23" t="n">
        <v>15</v>
      </c>
      <c r="MB23" t="inlineStr">
        <is>
          <t>Tidak</t>
        </is>
      </c>
      <c r="MC23" t="n">
        <v>120</v>
      </c>
      <c r="MD23" t="n">
        <v>60</v>
      </c>
      <c r="ME23" t="n">
        <v>0</v>
      </c>
      <c r="MF23" t="n">
        <v>0</v>
      </c>
      <c r="MG23" t="n">
        <v>0</v>
      </c>
      <c r="MH23" t="n">
        <v>0</v>
      </c>
      <c r="MI23" t="n">
        <v/>
      </c>
      <c r="MJ23" t="n">
        <v/>
      </c>
      <c r="MK23" t="n">
        <v/>
      </c>
      <c r="ML23" t="n">
        <v/>
      </c>
      <c r="MM23" t="n">
        <v/>
      </c>
      <c r="MN23" t="n">
        <v/>
      </c>
      <c r="MO23" t="n">
        <v/>
      </c>
      <c r="MP23" t="n">
        <v/>
      </c>
      <c r="MQ23" t="n">
        <v/>
      </c>
      <c r="MR23" t="n">
        <v/>
      </c>
      <c r="MS23" t="n">
        <v/>
      </c>
      <c r="MT23" t="n">
        <v/>
      </c>
      <c r="MU23" t="inlineStr">
        <is>
          <t>Tidak</t>
        </is>
      </c>
      <c r="MV23" t="n">
        <v/>
      </c>
      <c r="MW23" t="n">
        <v/>
      </c>
      <c r="MX23" t="n">
        <v/>
      </c>
      <c r="MY23" t="n">
        <v/>
      </c>
      <c r="MZ23" t="n">
        <v/>
      </c>
      <c r="NA23" t="n">
        <v/>
      </c>
      <c r="NB23" t="n">
        <v/>
      </c>
      <c r="NC23" t="n">
        <v/>
      </c>
      <c r="ND23" t="n">
        <v/>
      </c>
      <c r="NE23" t="n">
        <v/>
      </c>
      <c r="NF23" t="n">
        <v/>
      </c>
      <c r="NG23" t="n">
        <v/>
      </c>
      <c r="NH23" t="n">
        <v/>
      </c>
      <c r="NI23" t="n">
        <v/>
      </c>
      <c r="NJ23" t="n">
        <v/>
      </c>
      <c r="NK23" t="n">
        <v/>
      </c>
      <c r="NL23" t="inlineStr">
        <is>
          <t>Ya</t>
        </is>
      </c>
      <c r="NM23" t="inlineStr">
        <is>
          <t>100% dana hibah</t>
        </is>
      </c>
      <c r="NN23" t="inlineStr">
        <is>
          <t>0 (100% sumber pembiayaan dari hibah)</t>
        </is>
      </c>
      <c r="NO23" t="inlineStr">
        <is>
          <t>Yayasan Rumah Energi atau BIRU</t>
        </is>
      </c>
      <c r="NP23" t="n">
        <v/>
      </c>
      <c r="NQ23" t="n">
        <v/>
      </c>
      <c r="NR23" t="n">
        <v/>
      </c>
      <c r="NS23" t="n">
        <v/>
      </c>
      <c r="NT23" t="n">
        <v/>
      </c>
      <c r="NU23" t="n">
        <v/>
      </c>
      <c r="NV23" t="n">
        <v/>
      </c>
      <c r="NW23" t="n">
        <v/>
      </c>
      <c r="NX23" t="inlineStr">
        <is>
          <t>Sama saja</t>
        </is>
      </c>
      <c r="NY23" t="n">
        <v>30</v>
      </c>
      <c r="NZ23" t="n">
        <v>30</v>
      </c>
      <c r="OA23" t="n">
        <v>30</v>
      </c>
      <c r="OB23" t="n">
        <v>10</v>
      </c>
      <c r="OC23" t="n">
        <v>10</v>
      </c>
      <c r="OD23" t="n">
        <v>10</v>
      </c>
      <c r="OE23" t="inlineStr">
        <is>
          <t>Tidak ada perubahan</t>
        </is>
      </c>
      <c r="OF23" t="inlineStr">
        <is>
          <t>Sama saja (tidak ada perbedaan waktu memasak MAUPUN rasa/bau makanan bila dibandingkan penggunaan sebelumnya)</t>
        </is>
      </c>
      <c r="OG23" t="inlineStr">
        <is>
          <t>Ya</t>
        </is>
      </c>
      <c r="OH23" t="n">
        <v>0</v>
      </c>
      <c r="OI23" t="n">
        <v>0</v>
      </c>
      <c r="OJ23" t="n">
        <v>0</v>
      </c>
      <c r="OK23" t="n">
        <v>0</v>
      </c>
      <c r="OL23" t="n">
        <v>0</v>
      </c>
      <c r="OM23" t="n">
        <v>6</v>
      </c>
      <c r="ON23" t="n">
        <v>6</v>
      </c>
      <c r="OO23" t="n">
        <v>0</v>
      </c>
      <c r="OP23" t="inlineStr">
        <is>
          <t>Babi ternak Kambing</t>
        </is>
      </c>
      <c r="OQ23" t="n">
        <v>0</v>
      </c>
      <c r="OR23" t="n">
        <v>0</v>
      </c>
      <c r="OS23" t="n">
        <v>0</v>
      </c>
      <c r="OT23" t="n">
        <v>1</v>
      </c>
      <c r="OU23" t="n">
        <v>0</v>
      </c>
      <c r="OV23" t="n">
        <v>1</v>
      </c>
      <c r="OW23" t="n">
        <v>0</v>
      </c>
      <c r="OX23" t="n">
        <v>0</v>
      </c>
      <c r="OY23" t="n">
        <v>0</v>
      </c>
      <c r="OZ23" t="inlineStr">
        <is>
          <t>Kambing Ayam</t>
        </is>
      </c>
      <c r="PA23" t="n">
        <v>0</v>
      </c>
      <c r="PB23" t="n">
        <v>0</v>
      </c>
      <c r="PC23" t="n">
        <v>0</v>
      </c>
      <c r="PD23" t="n">
        <v>0</v>
      </c>
      <c r="PE23" t="n">
        <v>0</v>
      </c>
      <c r="PF23" t="n">
        <v>1</v>
      </c>
      <c r="PG23" t="n">
        <v>1</v>
      </c>
      <c r="PH23" t="n">
        <v>0</v>
      </c>
      <c r="PI23" t="n">
        <v>0</v>
      </c>
      <c r="PJ23" t="inlineStr">
        <is>
          <t>Babi ternak</t>
        </is>
      </c>
      <c r="PK23" t="n">
        <v>0</v>
      </c>
      <c r="PL23" t="n">
        <v>0</v>
      </c>
      <c r="PM23" t="n">
        <v>0</v>
      </c>
      <c r="PN23" t="n">
        <v>1</v>
      </c>
      <c r="PO23" t="n">
        <v>0</v>
      </c>
      <c r="PP23" t="n">
        <v>0</v>
      </c>
      <c r="PQ23" t="n">
        <v>0</v>
      </c>
      <c r="PR23" t="n">
        <v>0</v>
      </c>
      <c r="PS23" t="n">
        <v>0</v>
      </c>
      <c r="PT23" t="n">
        <v/>
      </c>
      <c r="PU23" t="n">
        <v/>
      </c>
      <c r="PV23" t="n">
        <v/>
      </c>
      <c r="PW23" t="n">
        <v/>
      </c>
      <c r="PX23" t="n">
        <v/>
      </c>
      <c r="PY23" t="n">
        <v/>
      </c>
      <c r="PZ23" t="n">
        <v/>
      </c>
      <c r="QA23" t="n">
        <v/>
      </c>
      <c r="QB23" t="n">
        <v/>
      </c>
      <c r="QC23" t="n">
        <v/>
      </c>
      <c r="QD23" t="n">
        <v/>
      </c>
      <c r="QE23" t="n">
        <v/>
      </c>
      <c r="QF23" t="n">
        <v/>
      </c>
      <c r="QG23" t="n">
        <v/>
      </c>
      <c r="QH23" t="n">
        <v/>
      </c>
      <c r="QI23" t="n">
        <v/>
      </c>
      <c r="QJ23" t="n">
        <v/>
      </c>
      <c r="QK23" t="n">
        <v/>
      </c>
      <c r="QL23" t="n">
        <v/>
      </c>
      <c r="QM23" t="n">
        <v/>
      </c>
      <c r="QN23" t="n">
        <v/>
      </c>
      <c r="QO23" t="n">
        <v/>
      </c>
      <c r="QP23" t="n">
        <v/>
      </c>
      <c r="QQ23" t="n">
        <v/>
      </c>
      <c r="QR23" t="n">
        <v/>
      </c>
      <c r="QS23" t="n">
        <v/>
      </c>
      <c r="QT23" t="n">
        <v/>
      </c>
      <c r="QU23" t="n">
        <v/>
      </c>
      <c r="QV23" t="inlineStr">
        <is>
          <t>1-Disebarkan ke lahan terbuka</t>
        </is>
      </c>
      <c r="QW23" t="n">
        <v>0</v>
      </c>
      <c r="QX23" t="n">
        <v>0</v>
      </c>
      <c r="QY23" t="n">
        <v>0</v>
      </c>
      <c r="QZ23" t="n">
        <v>0</v>
      </c>
      <c r="RA23" t="n">
        <v>0</v>
      </c>
      <c r="RB23" t="n">
        <v>1</v>
      </c>
      <c r="RC23" t="n">
        <v>0</v>
      </c>
      <c r="RD23" t="n">
        <v>0</v>
      </c>
      <c r="RE23" t="n">
        <v>0</v>
      </c>
      <c r="RF23" t="n">
        <v/>
      </c>
      <c r="RG23" t="n">
        <v/>
      </c>
      <c r="RH23" t="n">
        <v/>
      </c>
      <c r="RI23" t="n">
        <v/>
      </c>
      <c r="RJ23" t="n">
        <v/>
      </c>
      <c r="RK23" t="n">
        <v/>
      </c>
      <c r="RL23" t="n">
        <v/>
      </c>
      <c r="RM23" t="n">
        <v/>
      </c>
      <c r="RN23" t="n">
        <v/>
      </c>
      <c r="RO23" t="n">
        <v/>
      </c>
      <c r="RP23" t="n">
        <v/>
      </c>
      <c r="RQ23" t="n">
        <v/>
      </c>
      <c r="RR23" t="inlineStr">
        <is>
          <t>1-Disebarkan ke lahan terbuka</t>
        </is>
      </c>
      <c r="RS23" t="n">
        <v>0</v>
      </c>
      <c r="RT23" t="n">
        <v>0</v>
      </c>
      <c r="RU23" t="n">
        <v>0</v>
      </c>
      <c r="RV23" t="n">
        <v>0</v>
      </c>
      <c r="RW23" t="n">
        <v>0</v>
      </c>
      <c r="RX23" t="n">
        <v>1</v>
      </c>
      <c r="RY23" t="n">
        <v>0</v>
      </c>
      <c r="RZ23" t="n">
        <v>0</v>
      </c>
      <c r="SA23" t="n">
        <v>0</v>
      </c>
      <c r="SB23" t="n">
        <v/>
      </c>
      <c r="SC23" t="n">
        <v/>
      </c>
      <c r="SD23" t="n">
        <v/>
      </c>
      <c r="SE23" t="n">
        <v/>
      </c>
      <c r="SF23" t="n">
        <v/>
      </c>
      <c r="SG23" t="n">
        <v/>
      </c>
      <c r="SH23" t="n">
        <v/>
      </c>
      <c r="SI23" t="n">
        <v/>
      </c>
      <c r="SJ23" t="n">
        <v/>
      </c>
      <c r="SK23" t="n">
        <v/>
      </c>
      <c r="SL23" t="n">
        <v/>
      </c>
      <c r="SM23" t="n">
        <v/>
      </c>
      <c r="SN23" t="n">
        <v/>
      </c>
      <c r="SO23" t="n">
        <v/>
      </c>
      <c r="SP23" t="n">
        <v/>
      </c>
      <c r="SQ23" t="n">
        <v/>
      </c>
      <c r="SR23" t="n">
        <v/>
      </c>
      <c r="SS23" t="n">
        <v/>
      </c>
      <c r="ST23" t="n">
        <v/>
      </c>
      <c r="SU23" t="n">
        <v/>
      </c>
      <c r="SV23" t="n">
        <v/>
      </c>
      <c r="SW23" t="n">
        <v/>
      </c>
      <c r="SX23" t="n">
        <v/>
      </c>
      <c r="SY23" t="n">
        <v/>
      </c>
      <c r="SZ23" t="n">
        <v/>
      </c>
      <c r="TA23" t="n">
        <v/>
      </c>
      <c r="TB23" t="n">
        <v>8</v>
      </c>
      <c r="TC23" t="n">
        <v/>
      </c>
      <c r="TD23" t="n">
        <v>6</v>
      </c>
      <c r="TE23" t="n">
        <v/>
      </c>
      <c r="TF23" t="n">
        <v/>
      </c>
      <c r="TG23" t="n">
        <v/>
      </c>
      <c r="TH23" t="n">
        <v/>
      </c>
      <c r="TI23" t="n">
        <v/>
      </c>
      <c r="TJ23" t="n">
        <v/>
      </c>
      <c r="TK23" t="n">
        <v/>
      </c>
      <c r="TL23" t="n">
        <v/>
      </c>
      <c r="TM23" t="n">
        <v/>
      </c>
      <c r="TN23" t="n">
        <v/>
      </c>
      <c r="TO23" t="n">
        <v/>
      </c>
      <c r="TP23" t="n">
        <v/>
      </c>
      <c r="TQ23" t="n">
        <v/>
      </c>
      <c r="TR23" t="n">
        <v/>
      </c>
      <c r="TS23" t="n">
        <v/>
      </c>
      <c r="TT23" t="n">
        <v/>
      </c>
      <c r="TU23" t="n">
        <v/>
      </c>
      <c r="TV23" t="n">
        <v/>
      </c>
      <c r="TW23" t="n">
        <v/>
      </c>
      <c r="TX23" t="n">
        <v/>
      </c>
      <c r="TY23" t="n">
        <v/>
      </c>
      <c r="TZ23" t="n">
        <v/>
      </c>
      <c r="UA23" t="n">
        <v/>
      </c>
      <c r="UB23" t="n">
        <v/>
      </c>
      <c r="UC23" t="n">
        <v/>
      </c>
      <c r="UD23" t="n">
        <v/>
      </c>
      <c r="UE23" t="n">
        <v/>
      </c>
      <c r="UF23" t="n">
        <v/>
      </c>
      <c r="UG23" t="n">
        <v/>
      </c>
      <c r="UH23" t="n">
        <v/>
      </c>
      <c r="UI23" t="n">
        <v/>
      </c>
      <c r="UJ23" t="n">
        <v/>
      </c>
      <c r="UK23" t="n">
        <v/>
      </c>
      <c r="UL23" t="n">
        <v/>
      </c>
      <c r="UM23" t="n">
        <v/>
      </c>
      <c r="UN23" t="n">
        <v/>
      </c>
      <c r="UO23" t="n">
        <v/>
      </c>
      <c r="UP23" t="n">
        <v/>
      </c>
      <c r="UQ23" t="n">
        <v/>
      </c>
      <c r="UR23" t="n">
        <v/>
      </c>
      <c r="US23" t="n">
        <v/>
      </c>
      <c r="UT23" t="n">
        <v/>
      </c>
      <c r="UU23" t="n">
        <v/>
      </c>
      <c r="UV23" t="n">
        <v/>
      </c>
      <c r="UW23" t="n">
        <v/>
      </c>
      <c r="UX23" t="n">
        <v/>
      </c>
      <c r="UY23" t="n">
        <v/>
      </c>
      <c r="UZ23" t="inlineStr">
        <is>
          <t>Penggembalaan semi-terbuka</t>
        </is>
      </c>
      <c r="VA23" t="inlineStr">
        <is>
          <t>Penggembalaan semi-terbuka</t>
        </is>
      </c>
      <c r="VB23" t="n">
        <v/>
      </c>
      <c r="VC23" t="n">
        <v/>
      </c>
      <c r="VD23" t="n">
        <v/>
      </c>
      <c r="VE23" t="n">
        <v/>
      </c>
      <c r="VF23" t="n">
        <v/>
      </c>
      <c r="VG23" t="n">
        <v/>
      </c>
      <c r="VH23" t="inlineStr">
        <is>
          <t>Teratur (2-6 hari sekali)</t>
        </is>
      </c>
      <c r="VI23" t="inlineStr">
        <is>
          <t>Teratur (2-6 hari sekali)</t>
        </is>
      </c>
      <c r="VJ23" t="n">
        <v/>
      </c>
      <c r="VK23" t="n">
        <v/>
      </c>
      <c r="VL23" t="n">
        <v/>
      </c>
      <c r="VM23" t="n">
        <v/>
      </c>
      <c r="VN23" t="n">
        <v/>
      </c>
      <c r="VO23" t="n">
        <v/>
      </c>
      <c r="VP23" t="inlineStr">
        <is>
          <t>Jarang (1-3 minggu sekali)</t>
        </is>
      </c>
      <c r="VQ23" t="inlineStr">
        <is>
          <t>Jarang (1-3 minggu sekali)</t>
        </is>
      </c>
      <c r="VR23" t="n">
        <v/>
      </c>
      <c r="VS23" t="n">
        <v/>
      </c>
      <c r="VT23" t="n">
        <v/>
      </c>
      <c r="VU23" t="n">
        <v/>
      </c>
      <c r="VV23" t="n">
        <v/>
      </c>
      <c r="VW23" t="n">
        <v/>
      </c>
      <c r="VX23" t="n">
        <v/>
      </c>
      <c r="VY23" t="n">
        <v/>
      </c>
      <c r="VZ23" t="n">
        <v/>
      </c>
      <c r="WA23" t="n">
        <v/>
      </c>
      <c r="WB23" t="n">
        <v/>
      </c>
      <c r="WC23" t="n">
        <v/>
      </c>
      <c r="WD23" t="n">
        <v/>
      </c>
      <c r="WE23" t="n">
        <v/>
      </c>
      <c r="WF23" t="n">
        <v/>
      </c>
      <c r="WG23" t="n">
        <v/>
      </c>
      <c r="WH23" t="n">
        <v/>
      </c>
      <c r="WI23" t="n">
        <v/>
      </c>
      <c r="WJ23" t="n">
        <v/>
      </c>
      <c r="WK23" t="n">
        <v/>
      </c>
      <c r="WL23" t="n">
        <v/>
      </c>
      <c r="WM23" t="n">
        <v/>
      </c>
      <c r="WN23" t="n">
        <v/>
      </c>
      <c r="WO23" t="n">
        <v/>
      </c>
      <c r="WP23" t="n">
        <v/>
      </c>
      <c r="WQ23" t="n">
        <v/>
      </c>
      <c r="WR23" t="n">
        <v/>
      </c>
      <c r="WS23" t="n">
        <v/>
      </c>
      <c r="WT23" t="n">
        <v/>
      </c>
      <c r="WU23" t="n">
        <v/>
      </c>
      <c r="WV23" t="n">
        <v/>
      </c>
      <c r="WW23" t="n">
        <v/>
      </c>
      <c r="WX23" t="n">
        <v/>
      </c>
      <c r="WY23" t="n">
        <v/>
      </c>
      <c r="WZ23" t="n">
        <v/>
      </c>
      <c r="XA23" t="n">
        <v/>
      </c>
      <c r="XB23" t="n">
        <v/>
      </c>
      <c r="XC23" t="n">
        <v/>
      </c>
      <c r="XD23" t="n">
        <v/>
      </c>
      <c r="XE23" t="n">
        <v/>
      </c>
      <c r="XF23" t="n">
        <v/>
      </c>
      <c r="XG23" t="n">
        <v/>
      </c>
      <c r="XH23" t="n">
        <v/>
      </c>
      <c r="XI23" t="n">
        <v/>
      </c>
      <c r="XJ23" t="n">
        <v/>
      </c>
      <c r="XK23" t="n">
        <v/>
      </c>
      <c r="XL23" t="n">
        <v/>
      </c>
      <c r="XM23" t="n">
        <v/>
      </c>
      <c r="XN23" t="n">
        <v/>
      </c>
      <c r="XO23" t="n">
        <v/>
      </c>
      <c r="XP23" t="n">
        <v/>
      </c>
      <c r="XQ23" t="n">
        <v/>
      </c>
      <c r="XR23" t="n">
        <v/>
      </c>
      <c r="XS23" t="n">
        <v/>
      </c>
      <c r="XT23" t="n">
        <v/>
      </c>
      <c r="XU23" t="n">
        <v/>
      </c>
      <c r="XV23" t="n">
        <v/>
      </c>
      <c r="XW23" t="n">
        <v/>
      </c>
      <c r="XX23" t="n">
        <v/>
      </c>
      <c r="XY23" t="n">
        <v/>
      </c>
      <c r="XZ23" t="n">
        <v/>
      </c>
      <c r="YA23" t="inlineStr">
        <is>
          <t>5-Untuk disebar di tanah (dan dibajak) 8-Dibiarkan tersebar di ladang penggembalaan</t>
        </is>
      </c>
      <c r="YB23" t="n">
        <v>0</v>
      </c>
      <c r="YC23" t="n">
        <v>0</v>
      </c>
      <c r="YD23" t="n">
        <v>0</v>
      </c>
      <c r="YE23" t="n">
        <v>0</v>
      </c>
      <c r="YF23" t="n">
        <v>0</v>
      </c>
      <c r="YG23" t="n">
        <v>0</v>
      </c>
      <c r="YH23" t="n">
        <v>0</v>
      </c>
      <c r="YI23" t="n">
        <v>0</v>
      </c>
      <c r="YJ23" t="n">
        <v>1</v>
      </c>
      <c r="YK23" t="n">
        <v>0</v>
      </c>
      <c r="YL23" t="n">
        <v>0</v>
      </c>
      <c r="YM23" t="n">
        <v>1</v>
      </c>
      <c r="YN23" t="inlineStr">
        <is>
          <t>5-Untuk disebar di tanah (dan dibajak) 8-Dibiarkan tersebar di ladang penggembalaan</t>
        </is>
      </c>
      <c r="YO23" t="n">
        <v>0</v>
      </c>
      <c r="YP23" t="n">
        <v>0</v>
      </c>
      <c r="YQ23" t="n">
        <v>0</v>
      </c>
      <c r="YR23" t="n">
        <v>0</v>
      </c>
      <c r="YS23" t="n">
        <v>0</v>
      </c>
      <c r="YT23" t="n">
        <v>0</v>
      </c>
      <c r="YU23" t="n">
        <v>0</v>
      </c>
      <c r="YV23" t="n">
        <v>0</v>
      </c>
      <c r="YW23" t="n">
        <v>1</v>
      </c>
      <c r="YX23" t="n">
        <v>0</v>
      </c>
      <c r="YY23" t="n">
        <v>0</v>
      </c>
      <c r="YZ23" t="n">
        <v>1</v>
      </c>
      <c r="ZA23" t="n">
        <v/>
      </c>
      <c r="ZB23" t="n">
        <v/>
      </c>
      <c r="ZC23" t="n">
        <v/>
      </c>
      <c r="ZD23" t="n">
        <v/>
      </c>
      <c r="ZE23" t="n">
        <v/>
      </c>
      <c r="ZF23" t="n">
        <v/>
      </c>
      <c r="ZG23" t="n">
        <v/>
      </c>
      <c r="ZH23" t="n">
        <v/>
      </c>
      <c r="ZI23" t="n">
        <v/>
      </c>
      <c r="ZJ23" t="n">
        <v/>
      </c>
      <c r="ZK23" t="n">
        <v/>
      </c>
      <c r="ZL23" t="n">
        <v/>
      </c>
      <c r="ZM23" t="n">
        <v/>
      </c>
      <c r="ZN23" t="n">
        <v/>
      </c>
      <c r="ZO23" t="n">
        <v/>
      </c>
      <c r="ZP23" t="n">
        <v/>
      </c>
      <c r="ZQ23" t="n">
        <v/>
      </c>
      <c r="ZR23" t="n">
        <v/>
      </c>
      <c r="ZS23" t="n">
        <v/>
      </c>
      <c r="ZT23" t="n">
        <v/>
      </c>
      <c r="ZU23" t="n">
        <v/>
      </c>
      <c r="ZV23" t="n">
        <v/>
      </c>
      <c r="ZW23" t="n">
        <v/>
      </c>
      <c r="ZX23" t="n">
        <v/>
      </c>
      <c r="ZY23" t="n">
        <v/>
      </c>
      <c r="ZZ23" t="n">
        <v/>
      </c>
      <c r="AAA23" t="n">
        <v>4</v>
      </c>
      <c r="AAB23" t="n">
        <v>2</v>
      </c>
      <c r="AAC23" t="n">
        <v/>
      </c>
      <c r="AAD23" t="n">
        <v/>
      </c>
      <c r="AAE23" t="n">
        <v/>
      </c>
      <c r="AAF23" t="n">
        <v/>
      </c>
      <c r="AAG23" t="n">
        <v/>
      </c>
      <c r="AAH23" t="n">
        <v/>
      </c>
      <c r="AAI23" t="inlineStr">
        <is>
          <t>Pakan segar (misal: rumput)</t>
        </is>
      </c>
      <c r="AAJ23" t="inlineStr">
        <is>
          <t>Pakan kering (misal: konsentrat, silase, pelet)</t>
        </is>
      </c>
      <c r="AAK23" t="n">
        <v/>
      </c>
      <c r="AAL23" t="inlineStr">
        <is>
          <t>Tidak</t>
        </is>
      </c>
      <c r="AAM23" t="n">
        <v/>
      </c>
      <c r="AAN23" t="n">
        <v/>
      </c>
      <c r="AAO23" t="n">
        <v/>
      </c>
      <c r="AAP23" t="n">
        <v/>
      </c>
      <c r="AAQ23" t="n">
        <v/>
      </c>
      <c r="AAR23" t="inlineStr">
        <is>
          <t>Tidak</t>
        </is>
      </c>
      <c r="AAS23" t="inlineStr">
        <is>
          <t>Tidak pasti/ragu-ragu</t>
        </is>
      </c>
      <c r="AAT23" t="inlineStr">
        <is>
          <t>Didiamkan saja/dibiarkan di tempatnya (di bak/kolam penampung slurry)</t>
        </is>
      </c>
      <c r="AAU23" t="n">
        <v>0</v>
      </c>
      <c r="AAV23" t="n">
        <v>0</v>
      </c>
      <c r="AAW23" t="n">
        <v>0</v>
      </c>
      <c r="AAX23" t="n">
        <v>0</v>
      </c>
      <c r="AAY23" t="n">
        <v>0</v>
      </c>
      <c r="AAZ23" t="n">
        <v>1</v>
      </c>
      <c r="ABA23" t="n">
        <v>0</v>
      </c>
      <c r="ABB23" t="n">
        <v/>
      </c>
      <c r="ABC23" t="n">
        <v/>
      </c>
      <c r="ABD23" t="n">
        <v/>
      </c>
      <c r="ABE23" t="n">
        <v/>
      </c>
      <c r="ABF23" t="n">
        <v/>
      </c>
      <c r="ABG23" t="n">
        <v/>
      </c>
      <c r="ABH23" t="n">
        <v/>
      </c>
      <c r="ABI23" t="n">
        <v/>
      </c>
      <c r="ABJ23" t="n">
        <v/>
      </c>
      <c r="ABK23" t="n">
        <v/>
      </c>
      <c r="ABL23" t="n">
        <v/>
      </c>
      <c r="ABM23" t="n">
        <v/>
      </c>
      <c r="ABN23" t="n">
        <v/>
      </c>
      <c r="ABO23" t="n">
        <v/>
      </c>
      <c r="ABP23" t="n">
        <v/>
      </c>
      <c r="ABQ23" t="n">
        <v/>
      </c>
      <c r="ABR23" t="n">
        <v/>
      </c>
      <c r="ABS23" t="n">
        <v/>
      </c>
      <c r="ABT23" t="n">
        <v/>
      </c>
      <c r="ABU23" t="n">
        <v/>
      </c>
      <c r="ABV23" t="n">
        <v/>
      </c>
      <c r="ABW23" t="n">
        <v/>
      </c>
      <c r="ABX23" t="n">
        <v/>
      </c>
      <c r="ABY23" t="n">
        <v/>
      </c>
      <c r="ABZ23" t="n">
        <v/>
      </c>
      <c r="ACA23" t="n">
        <v/>
      </c>
      <c r="ACB23" t="n">
        <v/>
      </c>
      <c r="ACC23" t="n">
        <v/>
      </c>
      <c r="ACD23" t="n">
        <v/>
      </c>
      <c r="ACE23" t="n">
        <v/>
      </c>
      <c r="ACF23" t="n">
        <v/>
      </c>
      <c r="ACG23" t="n">
        <v/>
      </c>
      <c r="ACH23" t="n">
        <v/>
      </c>
      <c r="ACI23" t="n">
        <v/>
      </c>
      <c r="ACJ23" t="n">
        <v/>
      </c>
      <c r="ACK23" t="inlineStr">
        <is>
          <t>Belum tau bahwa bioslurry bagus untuk pupuk</t>
        </is>
      </c>
      <c r="ACL23" t="n">
        <v>0</v>
      </c>
      <c r="ACM23" t="n">
        <v>0</v>
      </c>
      <c r="ACN23" t="n">
        <v>0</v>
      </c>
      <c r="ACO23" t="n">
        <v>0</v>
      </c>
      <c r="ACP23" t="n">
        <v>1</v>
      </c>
      <c r="ACQ23" t="n">
        <v>0</v>
      </c>
      <c r="ACR23" t="n">
        <v>0</v>
      </c>
      <c r="ACS23" t="n">
        <v/>
      </c>
      <c r="ACT23" t="inlineStr">
        <is>
          <t>Tidak Ada</t>
        </is>
      </c>
      <c r="ACU23" t="inlineStr">
        <is>
          <t>Manfaat sangat kecil/terbatas</t>
        </is>
      </c>
      <c r="ACV23" t="inlineStr">
        <is>
          <t>Sama saja</t>
        </is>
      </c>
      <c r="ACW23" t="inlineStr">
        <is>
          <t>Tidak dapat menghemat uang dan/atau menambah pendapatan</t>
        </is>
      </c>
      <c r="ACX23" t="inlineStr">
        <is>
          <t>Netral/tidak tahu</t>
        </is>
      </c>
      <c r="ACY23" t="inlineStr">
        <is>
          <t>Anggota keluarga - Laki-laki dewasa Anggota keluarga - Perempuan dewasa Anggota keluarga - Anak-anak</t>
        </is>
      </c>
      <c r="ACZ23" t="n">
        <v>1</v>
      </c>
      <c r="ADA23" t="n">
        <v>1</v>
      </c>
      <c r="ADB23" t="n">
        <v>1</v>
      </c>
      <c r="ADC23" t="n">
        <v>0</v>
      </c>
      <c r="ADD23" t="inlineStr">
        <is>
          <t>Tidak puas</t>
        </is>
      </c>
      <c r="ADE23" t="inlineStr">
        <is>
          <t>Tidak puas</t>
        </is>
      </c>
      <c r="ADF23" t="inlineStr">
        <is>
          <t>Cukup puas</t>
        </is>
      </c>
      <c r="ADG23" t="inlineStr">
        <is>
          <t>Tidak puas</t>
        </is>
      </c>
      <c r="ADH23" t="inlineStr">
        <is>
          <t>Tidak</t>
        </is>
      </c>
      <c r="ADI23" t="n">
        <v/>
      </c>
      <c r="ADJ23" t="inlineStr">
        <is>
          <t>Tidak puas</t>
        </is>
      </c>
      <c r="ADK23" t="inlineStr">
        <is>
          <t>Pelatihan yang diberikan kurang menyeluruh/tidak lengkap atau tidak ada pelatihan Sulit dihubungi ketika biogas bermasalah Monitoring/pengawasan tidak rutin</t>
        </is>
      </c>
      <c r="ADL23" t="n">
        <v>0</v>
      </c>
      <c r="ADM23" t="n">
        <v>1</v>
      </c>
      <c r="ADN23" t="n">
        <v>1</v>
      </c>
      <c r="ADO23" t="n">
        <v>0</v>
      </c>
      <c r="ADP23" t="n">
        <v>1</v>
      </c>
      <c r="ADQ23" t="n">
        <v>0</v>
      </c>
      <c r="ADR23" t="n">
        <v>0</v>
      </c>
      <c r="ADS23" t="n">
        <v>0</v>
      </c>
      <c r="ADT23" t="n">
        <v/>
      </c>
      <c r="ADU23" t="inlineStr">
        <is>
          <t>Menghubungi CPO atau pendamping</t>
        </is>
      </c>
      <c r="ADV23" t="n">
        <v>0</v>
      </c>
      <c r="ADW23" t="n">
        <v>0</v>
      </c>
      <c r="ADX23" t="n">
        <v>0</v>
      </c>
      <c r="ADY23" t="n">
        <v>0</v>
      </c>
      <c r="ADZ23" t="n">
        <v>0</v>
      </c>
      <c r="AEA23" t="n">
        <v>0</v>
      </c>
      <c r="AEB23" t="n">
        <v>1</v>
      </c>
      <c r="AEC23" t="n">
        <v>0</v>
      </c>
      <c r="AED23" t="inlineStr">
        <is>
          <t>Tidak ada</t>
        </is>
      </c>
      <c r="AEE23" t="inlineStr">
        <is>
          <t>Laki-laki dewasa</t>
        </is>
      </c>
      <c r="AEF23" t="n">
        <v/>
      </c>
      <c r="AEG23" t="inlineStr">
        <is>
          <t>Menelepon atau WA langsung</t>
        </is>
      </c>
      <c r="AEH23" t="n">
        <v/>
      </c>
      <c r="AEI23" t="inlineStr">
        <is>
          <t>perbaiki pelayanan sehingga biogas tetap bisa digunakan</t>
        </is>
      </c>
      <c r="AEJ23" t="inlineStr">
        <is>
          <t>Tidak pernah</t>
        </is>
      </c>
      <c r="AEK23" t="inlineStr">
        <is>
          <t>Peningkatan kebersihan kandang ternak</t>
        </is>
      </c>
      <c r="AEL23" t="n">
        <v>0</v>
      </c>
      <c r="AEM23" t="n">
        <v>0</v>
      </c>
      <c r="AEN23" t="n">
        <v>0</v>
      </c>
      <c r="AEO23" t="n">
        <v>0</v>
      </c>
      <c r="AEP23" t="n">
        <v>0</v>
      </c>
      <c r="AEQ23" t="n">
        <v>0</v>
      </c>
      <c r="AER23" t="n">
        <v>1</v>
      </c>
      <c r="AES23" t="n">
        <v>0</v>
      </c>
      <c r="AET23" t="n">
        <v>0</v>
      </c>
      <c r="AEU23" t="n">
        <v>0</v>
      </c>
      <c r="AEV23" t="n">
        <v>0</v>
      </c>
      <c r="AEW23" t="n">
        <v>0</v>
      </c>
      <c r="AEX23" t="n">
        <v/>
      </c>
      <c r="AEY23" t="inlineStr">
        <is>
          <t>Agar kandang lebih bersih</t>
        </is>
      </c>
      <c r="AEZ23" t="n">
        <v/>
      </c>
      <c r="AFA23" t="inlineStr">
        <is>
          <t>Tetangga / teman / saudara</t>
        </is>
      </c>
      <c r="AFB23" t="n">
        <v/>
      </c>
      <c r="AFC23" t="inlineStr">
        <is>
          <t>Yohanis Tamo Ama-12_4_21.jpg</t>
        </is>
      </c>
      <c r="AFD23" t="inlineStr">
        <is>
          <t>https://kf.kobotoolbox.org/api/v2/assets/avstPQqLr3Ab3ZdcVTXZ6f/data/672780772/attachments/att9i55kHFoYWAaXySLgMKaJ/</t>
        </is>
      </c>
      <c r="AFE23" t="inlineStr">
        <is>
          <t>Yohanis Tamo Ama (1)-12_4_31.jpg</t>
        </is>
      </c>
      <c r="AFF23" t="inlineStr">
        <is>
          <t>https://kf.kobotoolbox.org/api/v2/assets/avstPQqLr3Ab3ZdcVTXZ6f/data/672780772/attachments/attFnzmmUV6a3uUnPTrhzGN4/</t>
        </is>
      </c>
      <c r="AFG23" t="inlineStr">
        <is>
          <t>Siti Suryani/Julian Diki</t>
        </is>
      </c>
      <c r="AFH23" t="n">
        <v/>
      </c>
      <c r="AFI23" t="n">
        <v/>
      </c>
    </row>
    <row r="24">
      <c r="A24" s="93" t="n">
        <v>46070</v>
      </c>
      <c r="B24" s="93" t="n">
        <v>46070</v>
      </c>
      <c r="C24" t="inlineStr">
        <is>
          <t>siti suryani/elvianto hamanai</t>
        </is>
      </c>
      <c r="D24" t="inlineStr">
        <is>
          <t>yunita toda/dominikus kadju</t>
        </is>
      </c>
      <c r="E24" t="n">
        <v>82214609572</v>
      </c>
      <c r="F24" t="inlineStr">
        <is>
          <t>-9.663367 120.29758</t>
        </is>
      </c>
      <c r="G24" t="n">
        <v>-9.663366999999999</v>
      </c>
      <c r="H24" t="n">
        <v>120.29758</v>
      </c>
      <c r="I24" t="n">
        <v>0</v>
      </c>
      <c r="J24" t="n">
        <v>0</v>
      </c>
      <c r="K24" t="inlineStr">
        <is>
          <t>-9.663367,  120.29758</t>
        </is>
      </c>
      <c r="L24" t="inlineStr">
        <is>
          <t>-9.663663 120.297567</t>
        </is>
      </c>
      <c r="M24" t="n">
        <v>-9.663663</v>
      </c>
      <c r="N24" t="n">
        <v>120.297567</v>
      </c>
      <c r="O24" t="n">
        <v>0</v>
      </c>
      <c r="P24" t="n">
        <v>0</v>
      </c>
      <c r="Q24" t="inlineStr">
        <is>
          <t>Lat -9.663663° Long 120.297567°</t>
        </is>
      </c>
      <c r="R24" t="inlineStr">
        <is>
          <t>NTT</t>
        </is>
      </c>
      <c r="S24" t="n">
        <v>0</v>
      </c>
      <c r="T24" t="n">
        <v>0</v>
      </c>
      <c r="U24" t="n">
        <v>0</v>
      </c>
      <c r="V24" t="n">
        <v>0</v>
      </c>
      <c r="W24" t="n">
        <v>0</v>
      </c>
      <c r="X24" t="n">
        <v>0</v>
      </c>
      <c r="Y24" t="n">
        <v>0</v>
      </c>
      <c r="Z24" t="n">
        <v>0</v>
      </c>
      <c r="AA24" t="n">
        <v>1</v>
      </c>
      <c r="AB24" t="n">
        <v>0</v>
      </c>
      <c r="AC24" t="inlineStr">
        <is>
          <t>SUMBA TIMUR</t>
        </is>
      </c>
      <c r="AD24" t="inlineStr">
        <is>
          <t>KAMBERA</t>
        </is>
      </c>
      <c r="AE24" t="inlineStr">
        <is>
          <t>MAU HAU</t>
        </is>
      </c>
      <c r="AF24" t="inlineStr">
        <is>
          <t>RUMAH HIJAU ORGANIK MASON GROUP</t>
        </is>
      </c>
      <c r="AG24" t="inlineStr">
        <is>
          <t>ROP0035</t>
        </is>
      </c>
      <c r="AH24" t="n">
        <v>9</v>
      </c>
      <c r="AI24" t="inlineStr">
        <is>
          <t>VPA2</t>
        </is>
      </c>
      <c r="AJ24" t="inlineStr">
        <is>
          <t>Tidak aktif</t>
        </is>
      </c>
      <c r="AK24" t="n">
        <v>60</v>
      </c>
      <c r="AL24" t="inlineStr">
        <is>
          <t>Laki-laki</t>
        </is>
      </c>
      <c r="AM24" t="inlineStr">
        <is>
          <t>Sudah menikah</t>
        </is>
      </c>
      <c r="AN24" t="inlineStr">
        <is>
          <t>SMP/Sederajat</t>
        </is>
      </c>
      <c r="AO24" t="inlineStr">
        <is>
          <t>Petani</t>
        </is>
      </c>
      <c r="AP24" t="n">
        <v>1</v>
      </c>
      <c r="AQ24" t="n">
        <v>0</v>
      </c>
      <c r="AR24" t="n">
        <v>0</v>
      </c>
      <c r="AS24" t="n">
        <v>0</v>
      </c>
      <c r="AT24" t="n">
        <v>0</v>
      </c>
      <c r="AU24" t="n">
        <v>0</v>
      </c>
      <c r="AV24" t="n">
        <v>0</v>
      </c>
      <c r="AW24" t="n">
        <v>0</v>
      </c>
      <c r="AX24" t="n">
        <v/>
      </c>
      <c r="AY24" t="inlineStr">
        <is>
          <t>Petani</t>
        </is>
      </c>
      <c r="AZ24" t="n">
        <v>1</v>
      </c>
      <c r="BA24" t="n">
        <v>0</v>
      </c>
      <c r="BB24" t="n">
        <v>0</v>
      </c>
      <c r="BC24" t="n">
        <v>0</v>
      </c>
      <c r="BD24" t="n">
        <v>0</v>
      </c>
      <c r="BE24" t="n">
        <v>0</v>
      </c>
      <c r="BF24" t="n">
        <v>0</v>
      </c>
      <c r="BG24" t="n">
        <v>0</v>
      </c>
      <c r="BH24" t="n">
        <v/>
      </c>
      <c r="BI24" t="inlineStr">
        <is>
          <t>&lt;Rp1.500.000</t>
        </is>
      </c>
      <c r="BJ24" t="n">
        <v>2</v>
      </c>
      <c r="BK24" t="n">
        <v>1</v>
      </c>
      <c r="BL24" t="n">
        <v>0</v>
      </c>
      <c r="BM24" t="n">
        <v>0</v>
      </c>
      <c r="BN24" t="inlineStr">
        <is>
          <t>Milik sendiri</t>
        </is>
      </c>
      <c r="BO24" t="inlineStr">
        <is>
          <t>Semi-permanen (semen dan kayu)</t>
        </is>
      </c>
      <c r="BP24" t="n">
        <v>0</v>
      </c>
      <c r="BQ24" t="n">
        <v>1</v>
      </c>
      <c r="BR24" t="n">
        <v>0</v>
      </c>
      <c r="BS24" t="n">
        <v>0</v>
      </c>
      <c r="BT24" t="n">
        <v>0</v>
      </c>
      <c r="BU24" t="n">
        <v/>
      </c>
      <c r="BV24" t="inlineStr">
        <is>
          <t>Semen</t>
        </is>
      </c>
      <c r="BW24" t="n">
        <v>0</v>
      </c>
      <c r="BX24" t="n">
        <v>1</v>
      </c>
      <c r="BY24" t="n">
        <v>0</v>
      </c>
      <c r="BZ24" t="n">
        <v>0</v>
      </c>
      <c r="CA24" t="n">
        <v>0</v>
      </c>
      <c r="CB24" t="n">
        <v/>
      </c>
      <c r="CC24" t="inlineStr">
        <is>
          <t>Seng</t>
        </is>
      </c>
      <c r="CD24" t="n">
        <v>0</v>
      </c>
      <c r="CE24" t="n">
        <v>0</v>
      </c>
      <c r="CF24" t="n">
        <v>0</v>
      </c>
      <c r="CG24" t="n">
        <v>0</v>
      </c>
      <c r="CH24" t="n">
        <v>1</v>
      </c>
      <c r="CI24" t="n">
        <v>0</v>
      </c>
      <c r="CJ24" t="n">
        <v>0</v>
      </c>
      <c r="CK24" t="n">
        <v/>
      </c>
      <c r="CL24" t="inlineStr">
        <is>
          <t>Ya</t>
        </is>
      </c>
      <c r="CM24" t="n">
        <v>2015</v>
      </c>
      <c r="CN24" t="inlineStr">
        <is>
          <t>Fixed-Dome (Kubah Tetap)</t>
        </is>
      </c>
      <c r="CO24" t="inlineStr">
        <is>
          <t>2 m³ (1 ekor sapi, ±1,5 jam memasak/hari, ±15 kg slurry/hari)</t>
        </is>
      </c>
      <c r="CP24" t="inlineStr">
        <is>
          <t>Lainnya</t>
        </is>
      </c>
      <c r="CQ24" t="n">
        <v>0</v>
      </c>
      <c r="CR24" t="n">
        <v>0</v>
      </c>
      <c r="CS24" t="n">
        <v>0</v>
      </c>
      <c r="CT24" t="n">
        <v>0</v>
      </c>
      <c r="CU24" t="n">
        <v>0</v>
      </c>
      <c r="CV24" t="n">
        <v>0</v>
      </c>
      <c r="CW24" t="n">
        <v>0</v>
      </c>
      <c r="CX24" t="n">
        <v>1</v>
      </c>
      <c r="CY24" t="inlineStr">
        <is>
          <t>Anggota keluarga - laki-laki Anggota keluarga - perempuan dewasa</t>
        </is>
      </c>
      <c r="CZ24" t="n">
        <v>1</v>
      </c>
      <c r="DA24" t="n">
        <v>1</v>
      </c>
      <c r="DB24" t="n">
        <v>0</v>
      </c>
      <c r="DC24" t="n">
        <v/>
      </c>
      <c r="DD24" t="inlineStr">
        <is>
          <t>Anggota keluarga - laki-laki Anggota keluarga - perempuan dewasa</t>
        </is>
      </c>
      <c r="DE24" t="n">
        <v>1</v>
      </c>
      <c r="DF24" t="n">
        <v>1</v>
      </c>
      <c r="DG24" t="n">
        <v>0</v>
      </c>
      <c r="DH24" t="n">
        <v>0</v>
      </c>
      <c r="DI24" t="n">
        <v/>
      </c>
      <c r="DJ24" t="inlineStr">
        <is>
          <t>Anggota keluarga - laki-laki Anggota keluarga - perempuan dewasa CPO atau pendamping</t>
        </is>
      </c>
      <c r="DK24" t="n">
        <v>1</v>
      </c>
      <c r="DL24" t="n">
        <v>1</v>
      </c>
      <c r="DM24" t="n">
        <v>1</v>
      </c>
      <c r="DN24" t="n">
        <v>0</v>
      </c>
      <c r="DO24" t="n">
        <v/>
      </c>
      <c r="DP24" t="inlineStr">
        <is>
          <t>Tidak berfungsi sama sekali</t>
        </is>
      </c>
      <c r="DQ24" t="inlineStr">
        <is>
          <t>&gt;1 tahun yang lalu</t>
        </is>
      </c>
      <c r="DR24" t="inlineStr">
        <is>
          <t>Tidak ada pihak yang mengelola/dapat memperbaiki sistem biogas</t>
        </is>
      </c>
      <c r="DS24" t="n">
        <v/>
      </c>
      <c r="DT24" t="n">
        <v/>
      </c>
      <c r="DU24" t="n">
        <v/>
      </c>
      <c r="DV24" t="n">
        <v/>
      </c>
      <c r="DW24" t="n">
        <v/>
      </c>
      <c r="DX24" t="n">
        <v/>
      </c>
      <c r="DY24" t="n">
        <v/>
      </c>
      <c r="DZ24" t="n">
        <v/>
      </c>
      <c r="EA24" t="n">
        <v/>
      </c>
      <c r="EB24" t="n">
        <v/>
      </c>
      <c r="EC24" t="n">
        <v/>
      </c>
      <c r="ED24" t="n">
        <v/>
      </c>
      <c r="EE24" t="n">
        <v/>
      </c>
      <c r="EF24" t="n">
        <v/>
      </c>
      <c r="EG24" t="n">
        <v/>
      </c>
      <c r="EH24" t="n">
        <v/>
      </c>
      <c r="EI24" t="inlineStr">
        <is>
          <t>Kurangnya dukungan atau pemantauan dari pemerintah atau CPO Keterbatasan akses terhadap informasi atau pelatihan terkait biogas</t>
        </is>
      </c>
      <c r="EJ24" t="n">
        <v>0</v>
      </c>
      <c r="EK24" t="n">
        <v>1</v>
      </c>
      <c r="EL24" t="n">
        <v>1</v>
      </c>
      <c r="EM24" t="n">
        <v>0</v>
      </c>
      <c r="EN24" t="n">
        <v>0</v>
      </c>
      <c r="EO24" t="n">
        <v/>
      </c>
      <c r="EP24" t="inlineStr">
        <is>
          <t>Ya, cukup jelas dan mudah diikuti</t>
        </is>
      </c>
      <c r="EQ24" t="inlineStr">
        <is>
          <t>Bukan pelatihan</t>
        </is>
      </c>
      <c r="ER24" t="inlineStr">
        <is>
          <t>CPO atau pendamping</t>
        </is>
      </c>
      <c r="ES24" t="n">
        <v>1</v>
      </c>
      <c r="ET24" t="n">
        <v>0</v>
      </c>
      <c r="EU24" t="n">
        <v>0</v>
      </c>
      <c r="EV24" t="n">
        <v>0</v>
      </c>
      <c r="EW24" t="n">
        <v/>
      </c>
      <c r="EX24" t="inlineStr">
        <is>
          <t>Anggota keluarga - Laki-laki Anggota keluarga - Perempuan dewasa</t>
        </is>
      </c>
      <c r="EY24" t="n">
        <v>1</v>
      </c>
      <c r="EZ24" t="n">
        <v>1</v>
      </c>
      <c r="FA24" t="n">
        <v>0</v>
      </c>
      <c r="FB24" t="n">
        <v/>
      </c>
      <c r="FC24" t="inlineStr">
        <is>
          <t>Setiap minggu</t>
        </is>
      </c>
      <c r="FD24" t="n">
        <v/>
      </c>
      <c r="FE24" t="inlineStr">
        <is>
          <t>Mengetahui</t>
        </is>
      </c>
      <c r="FF24" t="inlineStr">
        <is>
          <t>Sering (setiap minggu)</t>
        </is>
      </c>
      <c r="FG24" t="inlineStr">
        <is>
          <t>Mengetahui</t>
        </is>
      </c>
      <c r="FH24" t="inlineStr">
        <is>
          <t>Selalu (setiap hari)</t>
        </is>
      </c>
      <c r="FI24" t="inlineStr">
        <is>
          <t>Mengetahui</t>
        </is>
      </c>
      <c r="FJ24" t="inlineStr">
        <is>
          <t>Selalu (setiap hari)</t>
        </is>
      </c>
      <c r="FK24" t="inlineStr">
        <is>
          <t>Mengetahui</t>
        </is>
      </c>
      <c r="FL24" t="inlineStr">
        <is>
          <t>Selalu (setiap hari)</t>
        </is>
      </c>
      <c r="FM24" t="inlineStr">
        <is>
          <t>Mengetahui</t>
        </is>
      </c>
      <c r="FN24" t="inlineStr">
        <is>
          <t>Selalu (setiap hari)</t>
        </is>
      </c>
      <c r="FO24" t="inlineStr">
        <is>
          <t>Mengetahui</t>
        </is>
      </c>
      <c r="FP24" t="inlineStr">
        <is>
          <t>Sering (setiap minggu)</t>
        </is>
      </c>
      <c r="FQ24" t="inlineStr">
        <is>
          <t>Mengetahui</t>
        </is>
      </c>
      <c r="FR24" t="inlineStr">
        <is>
          <t>Ya</t>
        </is>
      </c>
      <c r="FS24" t="inlineStr">
        <is>
          <t>Mengetahui</t>
        </is>
      </c>
      <c r="FT24" t="inlineStr">
        <is>
          <t>Ya, terkadang</t>
        </is>
      </c>
      <c r="FU24" t="inlineStr">
        <is>
          <t>Laki-laki dewasa</t>
        </is>
      </c>
      <c r="FV24" t="n">
        <v>1</v>
      </c>
      <c r="FW24" t="n">
        <v>0</v>
      </c>
      <c r="FX24" t="n">
        <v>0</v>
      </c>
      <c r="FY24" t="n">
        <v>0</v>
      </c>
      <c r="FZ24" t="inlineStr">
        <is>
          <t>Memahami</t>
        </is>
      </c>
      <c r="GA24" t="inlineStr">
        <is>
          <t>CPO</t>
        </is>
      </c>
      <c r="GB24" t="n">
        <v>1</v>
      </c>
      <c r="GC24" t="n">
        <v>0</v>
      </c>
      <c r="GD24" t="n">
        <v>0</v>
      </c>
      <c r="GE24" t="n">
        <v>0</v>
      </c>
      <c r="GF24" t="n">
        <v/>
      </c>
      <c r="GG24" t="inlineStr">
        <is>
          <t>Sering</t>
        </is>
      </c>
      <c r="GH24" t="inlineStr">
        <is>
          <t>Ya</t>
        </is>
      </c>
      <c r="GI24" t="inlineStr">
        <is>
          <t>Tetangga Teman/keluarga</t>
        </is>
      </c>
      <c r="GJ24" t="n">
        <v>1</v>
      </c>
      <c r="GK24" t="n">
        <v>1</v>
      </c>
      <c r="GL24" t="n">
        <v>0</v>
      </c>
      <c r="GM24" t="n">
        <v>0</v>
      </c>
      <c r="GN24" t="n">
        <v/>
      </c>
      <c r="GO24" t="n">
        <v>6</v>
      </c>
      <c r="GP24" t="inlineStr">
        <is>
          <t>Sebagian</t>
        </is>
      </c>
      <c r="GQ24" t="inlineStr">
        <is>
          <t>Minyak tanah</t>
        </is>
      </c>
      <c r="GR24" t="n">
        <v>0</v>
      </c>
      <c r="GS24" t="n">
        <v>0</v>
      </c>
      <c r="GT24" t="n">
        <v>1</v>
      </c>
      <c r="GU24" t="n">
        <v>0</v>
      </c>
      <c r="GV24" t="n">
        <v>0</v>
      </c>
      <c r="GW24" t="n">
        <v>0</v>
      </c>
      <c r="GX24" t="n">
        <v>0</v>
      </c>
      <c r="GY24" t="n">
        <v/>
      </c>
      <c r="GZ24" t="inlineStr">
        <is>
          <t>Tidak</t>
        </is>
      </c>
      <c r="HA24" t="n">
        <v/>
      </c>
      <c r="HB24" t="n">
        <v/>
      </c>
      <c r="HC24" t="n">
        <v/>
      </c>
      <c r="HD24" t="n">
        <v/>
      </c>
      <c r="HE24" t="n">
        <v/>
      </c>
      <c r="HF24" t="n">
        <v/>
      </c>
      <c r="HG24" t="n">
        <v/>
      </c>
      <c r="HH24" t="n">
        <v/>
      </c>
      <c r="HI24" t="n">
        <v/>
      </c>
      <c r="HJ24" t="n">
        <v/>
      </c>
      <c r="HK24" t="n">
        <v/>
      </c>
      <c r="HL24" t="n">
        <v/>
      </c>
      <c r="HM24" t="n">
        <v/>
      </c>
      <c r="HN24" t="n">
        <v/>
      </c>
      <c r="HO24" t="n">
        <v/>
      </c>
      <c r="HP24" t="n">
        <v/>
      </c>
      <c r="HQ24" t="n">
        <v/>
      </c>
      <c r="HR24" t="n">
        <v/>
      </c>
      <c r="HS24" t="n">
        <v/>
      </c>
      <c r="HT24" t="n">
        <v/>
      </c>
      <c r="HU24" t="n">
        <v/>
      </c>
      <c r="HV24" t="n">
        <v/>
      </c>
      <c r="HW24" t="n">
        <v/>
      </c>
      <c r="HX24" t="n">
        <v/>
      </c>
      <c r="HY24" t="n">
        <v/>
      </c>
      <c r="HZ24" t="n">
        <v/>
      </c>
      <c r="IA24" t="n">
        <v/>
      </c>
      <c r="IB24" t="n">
        <v/>
      </c>
      <c r="IC24" t="n">
        <v/>
      </c>
      <c r="ID24" t="n">
        <v/>
      </c>
      <c r="IE24" t="n">
        <v/>
      </c>
      <c r="IF24" t="n">
        <v/>
      </c>
      <c r="IG24" t="n">
        <v/>
      </c>
      <c r="IH24" t="n">
        <v/>
      </c>
      <c r="II24" t="n">
        <v>10</v>
      </c>
      <c r="IJ24" t="n">
        <v>40000</v>
      </c>
      <c r="IK24" t="inlineStr">
        <is>
          <t>&lt;15 kg</t>
        </is>
      </c>
      <c r="IL24" t="inlineStr">
        <is>
          <t>&lt;1 jam</t>
        </is>
      </c>
      <c r="IM24" t="inlineStr">
        <is>
          <t>Ya</t>
        </is>
      </c>
      <c r="IN24" t="inlineStr">
        <is>
          <t>Tidak</t>
        </is>
      </c>
      <c r="IO24" t="inlineStr">
        <is>
          <t>Lebih bersih</t>
        </is>
      </c>
      <c r="IP24" t="inlineStr">
        <is>
          <t>Tidak pernah</t>
        </is>
      </c>
      <c r="IQ24" t="inlineStr">
        <is>
          <t>Tidak pernah</t>
        </is>
      </c>
      <c r="IR24" t="n">
        <v/>
      </c>
      <c r="IS24" t="n">
        <v/>
      </c>
      <c r="IT24" t="n">
        <v/>
      </c>
      <c r="IU24" t="n">
        <v/>
      </c>
      <c r="IV24" t="n">
        <v/>
      </c>
      <c r="IW24" t="n">
        <v/>
      </c>
      <c r="IX24" t="n">
        <v/>
      </c>
      <c r="IY24" t="n">
        <v/>
      </c>
      <c r="IZ24" t="inlineStr">
        <is>
          <t>Tidak pernah</t>
        </is>
      </c>
      <c r="JA24" t="n">
        <v/>
      </c>
      <c r="JB24" t="n">
        <v/>
      </c>
      <c r="JC24" t="n">
        <v/>
      </c>
      <c r="JD24" t="n">
        <v/>
      </c>
      <c r="JE24" t="n">
        <v/>
      </c>
      <c r="JF24" t="n">
        <v/>
      </c>
      <c r="JG24" t="n">
        <v/>
      </c>
      <c r="JH24" t="n">
        <v/>
      </c>
      <c r="JI24" t="inlineStr">
        <is>
          <t>Tidak pernah</t>
        </is>
      </c>
      <c r="JJ24" t="n">
        <v/>
      </c>
      <c r="JK24" t="n">
        <v/>
      </c>
      <c r="JL24" t="n">
        <v/>
      </c>
      <c r="JM24" t="n">
        <v/>
      </c>
      <c r="JN24" t="n">
        <v/>
      </c>
      <c r="JO24" t="n">
        <v/>
      </c>
      <c r="JP24" t="n">
        <v/>
      </c>
      <c r="JQ24" t="n">
        <v/>
      </c>
      <c r="JR24" t="inlineStr">
        <is>
          <t>Tidak pernah</t>
        </is>
      </c>
      <c r="JS24" t="n">
        <v/>
      </c>
      <c r="JT24" t="n">
        <v/>
      </c>
      <c r="JU24" t="n">
        <v/>
      </c>
      <c r="JV24" t="n">
        <v/>
      </c>
      <c r="JW24" t="n">
        <v/>
      </c>
      <c r="JX24" t="n">
        <v/>
      </c>
      <c r="JY24" t="n">
        <v/>
      </c>
      <c r="JZ24" t="n">
        <v/>
      </c>
      <c r="KA24" t="inlineStr">
        <is>
          <t>Tidak pernah</t>
        </is>
      </c>
      <c r="KB24" t="n">
        <v/>
      </c>
      <c r="KC24" t="n">
        <v/>
      </c>
      <c r="KD24" t="n">
        <v/>
      </c>
      <c r="KE24" t="n">
        <v/>
      </c>
      <c r="KF24" t="n">
        <v/>
      </c>
      <c r="KG24" t="n">
        <v/>
      </c>
      <c r="KH24" t="n">
        <v/>
      </c>
      <c r="KI24" t="n">
        <v/>
      </c>
      <c r="KJ24" t="inlineStr">
        <is>
          <t>Tidak pernah</t>
        </is>
      </c>
      <c r="KK24" t="n">
        <v/>
      </c>
      <c r="KL24" t="n">
        <v/>
      </c>
      <c r="KM24" t="n">
        <v/>
      </c>
      <c r="KN24" t="n">
        <v/>
      </c>
      <c r="KO24" t="n">
        <v/>
      </c>
      <c r="KP24" t="n">
        <v/>
      </c>
      <c r="KQ24" t="n">
        <v/>
      </c>
      <c r="KR24" t="n">
        <v/>
      </c>
      <c r="KS24" t="inlineStr">
        <is>
          <t>Cukup membaik</t>
        </is>
      </c>
      <c r="KT24" t="inlineStr">
        <is>
          <t>0-1 kali</t>
        </is>
      </c>
      <c r="KU24" t="inlineStr">
        <is>
          <t>0-1 kali</t>
        </is>
      </c>
      <c r="KV24" t="inlineStr">
        <is>
          <t>Tidak ada</t>
        </is>
      </c>
      <c r="KW24" t="n">
        <v>0</v>
      </c>
      <c r="KX24" t="n">
        <v>0</v>
      </c>
      <c r="KY24" t="n">
        <v>0</v>
      </c>
      <c r="KZ24" t="n">
        <v>1</v>
      </c>
      <c r="LA24" t="inlineStr">
        <is>
          <t>Cukup membaik</t>
        </is>
      </c>
      <c r="LB24" t="inlineStr">
        <is>
          <t>Jauh lebih baik</t>
        </is>
      </c>
      <c r="LC24" t="n">
        <v>5</v>
      </c>
      <c r="LD24" t="n">
        <v>0</v>
      </c>
      <c r="LE24" t="n">
        <v>0</v>
      </c>
      <c r="LF24" t="n">
        <v>0</v>
      </c>
      <c r="LG24" t="inlineStr">
        <is>
          <t>Tidak</t>
        </is>
      </c>
      <c r="LH24" t="n">
        <v/>
      </c>
      <c r="LI24" t="n">
        <v>0</v>
      </c>
      <c r="LJ24" t="inlineStr">
        <is>
          <t>Kebutuhan rumah tangga Pendidikan anggota keluarga</t>
        </is>
      </c>
      <c r="LK24" t="n">
        <v>0</v>
      </c>
      <c r="LL24" t="n">
        <v>0</v>
      </c>
      <c r="LM24" t="n">
        <v>0</v>
      </c>
      <c r="LN24" t="n">
        <v>0</v>
      </c>
      <c r="LO24" t="n">
        <v>1</v>
      </c>
      <c r="LP24" t="n">
        <v>1</v>
      </c>
      <c r="LQ24" t="n">
        <v>0</v>
      </c>
      <c r="LR24" t="n">
        <v/>
      </c>
      <c r="LS24" t="n">
        <v>5</v>
      </c>
      <c r="LT24" t="n">
        <v>0</v>
      </c>
      <c r="LU24" t="n">
        <v>0</v>
      </c>
      <c r="LV24" t="n">
        <v>5</v>
      </c>
      <c r="LW24" t="n">
        <v>0</v>
      </c>
      <c r="LX24" t="n">
        <v>0</v>
      </c>
      <c r="LY24" t="n">
        <v>5</v>
      </c>
      <c r="LZ24" t="n">
        <v>0</v>
      </c>
      <c r="MA24" t="n">
        <v>0</v>
      </c>
      <c r="MB24" t="inlineStr">
        <is>
          <t>Ya</t>
        </is>
      </c>
      <c r="MC24" t="n">
        <v>0</v>
      </c>
      <c r="MD24" t="n">
        <v>0</v>
      </c>
      <c r="ME24" t="n">
        <v>10</v>
      </c>
      <c r="MF24" t="n">
        <v>10</v>
      </c>
      <c r="MG24" t="n">
        <v>0</v>
      </c>
      <c r="MH24" t="n">
        <v>0</v>
      </c>
      <c r="MI24" t="inlineStr">
        <is>
          <t>Pendidikan anak (mengantar sekolah, menemani anak belajar, menyiapkan bekal dsb) Aktivitas sosial diluar rumah (misalnya, berkumpul dengan tetangga, mengikuti kegiatan PKK, dsb) Istirahat</t>
        </is>
      </c>
      <c r="MJ24" t="n">
        <v>1</v>
      </c>
      <c r="MK24" t="n">
        <v>1</v>
      </c>
      <c r="ML24" t="n">
        <v>1</v>
      </c>
      <c r="MM24" t="n">
        <v>0</v>
      </c>
      <c r="MN24" t="n">
        <v>0</v>
      </c>
      <c r="MO24" t="n">
        <v>0</v>
      </c>
      <c r="MP24" t="n">
        <v/>
      </c>
      <c r="MQ24" t="n">
        <v/>
      </c>
      <c r="MR24" t="inlineStr">
        <is>
          <t>ada kegiatan</t>
        </is>
      </c>
      <c r="MS24" t="inlineStr">
        <is>
          <t>kumpul keluarga</t>
        </is>
      </c>
      <c r="MT24" t="n">
        <v/>
      </c>
      <c r="MU24" t="inlineStr">
        <is>
          <t>Tidak</t>
        </is>
      </c>
      <c r="MV24" t="n">
        <v/>
      </c>
      <c r="MW24" t="n">
        <v/>
      </c>
      <c r="MX24" t="n">
        <v/>
      </c>
      <c r="MY24" t="n">
        <v/>
      </c>
      <c r="MZ24" t="n">
        <v/>
      </c>
      <c r="NA24" t="n">
        <v/>
      </c>
      <c r="NB24" t="n">
        <v/>
      </c>
      <c r="NC24" t="n">
        <v/>
      </c>
      <c r="ND24" t="n">
        <v/>
      </c>
      <c r="NE24" t="n">
        <v/>
      </c>
      <c r="NF24" t="n">
        <v/>
      </c>
      <c r="NG24" t="n">
        <v/>
      </c>
      <c r="NH24" t="n">
        <v/>
      </c>
      <c r="NI24" t="n">
        <v/>
      </c>
      <c r="NJ24" t="n">
        <v/>
      </c>
      <c r="NK24" t="n">
        <v/>
      </c>
      <c r="NL24" t="inlineStr">
        <is>
          <t>Ya</t>
        </is>
      </c>
      <c r="NM24" t="inlineStr">
        <is>
          <t>Kombinasi dana mandiri dan dana hibah</t>
        </is>
      </c>
      <c r="NN24" t="inlineStr">
        <is>
          <t>5.000.001-7.000.000</t>
        </is>
      </c>
      <c r="NO24" t="inlineStr">
        <is>
          <t>Yayasan Rumah Energi atau BIRU</t>
        </is>
      </c>
      <c r="NP24" t="n">
        <v/>
      </c>
      <c r="NQ24" t="n">
        <v/>
      </c>
      <c r="NR24" t="n">
        <v/>
      </c>
      <c r="NS24" t="n">
        <v/>
      </c>
      <c r="NT24" t="n">
        <v/>
      </c>
      <c r="NU24" t="n">
        <v/>
      </c>
      <c r="NV24" t="inlineStr">
        <is>
          <t>Anggota keluarga - Laki-laki dewasa</t>
        </is>
      </c>
      <c r="NW24" t="n">
        <v/>
      </c>
      <c r="NX24" t="inlineStr">
        <is>
          <t>Sedikit meningkat</t>
        </is>
      </c>
      <c r="NY24" t="n">
        <v>15</v>
      </c>
      <c r="NZ24" t="n">
        <v>0</v>
      </c>
      <c r="OA24" t="n">
        <v>0</v>
      </c>
      <c r="OB24" t="n">
        <v>60</v>
      </c>
      <c r="OC24" t="n">
        <v>0</v>
      </c>
      <c r="OD24" t="n">
        <v>0</v>
      </c>
      <c r="OE24" t="inlineStr">
        <is>
          <t>Lebih baik</t>
        </is>
      </c>
      <c r="OF24" t="inlineStr">
        <is>
          <t>Lebih baik (beda waktu memasak 5-30 menit, ATAU tidak lagi ada rasa/bau makanan yang berubah, ATAU alasan lainnya)</t>
        </is>
      </c>
      <c r="OG24" t="inlineStr">
        <is>
          <t>Ya</t>
        </is>
      </c>
      <c r="OH24" t="n">
        <v>0</v>
      </c>
      <c r="OI24" t="n">
        <v>0</v>
      </c>
      <c r="OJ24" t="n">
        <v>1</v>
      </c>
      <c r="OK24" t="n">
        <v>0</v>
      </c>
      <c r="OL24" t="n">
        <v>0</v>
      </c>
      <c r="OM24" t="n">
        <v>0</v>
      </c>
      <c r="ON24" t="n">
        <v>0</v>
      </c>
      <c r="OO24" t="n">
        <v>0</v>
      </c>
      <c r="OP24" t="inlineStr">
        <is>
          <t>Sapi untuk penggunaan lain</t>
        </is>
      </c>
      <c r="OQ24" t="n">
        <v>0</v>
      </c>
      <c r="OR24" t="n">
        <v>0</v>
      </c>
      <c r="OS24" t="n">
        <v>1</v>
      </c>
      <c r="OT24" t="n">
        <v>0</v>
      </c>
      <c r="OU24" t="n">
        <v>0</v>
      </c>
      <c r="OV24" t="n">
        <v>0</v>
      </c>
      <c r="OW24" t="n">
        <v>0</v>
      </c>
      <c r="OX24" t="n">
        <v>0</v>
      </c>
      <c r="OY24" t="n">
        <v>0</v>
      </c>
      <c r="OZ24" t="inlineStr">
        <is>
          <t>Sapi untuk penggunaan lain</t>
        </is>
      </c>
      <c r="PA24" t="n">
        <v>0</v>
      </c>
      <c r="PB24" t="n">
        <v>0</v>
      </c>
      <c r="PC24" t="n">
        <v>1</v>
      </c>
      <c r="PD24" t="n">
        <v>0</v>
      </c>
      <c r="PE24" t="n">
        <v>0</v>
      </c>
      <c r="PF24" t="n">
        <v>0</v>
      </c>
      <c r="PG24" t="n">
        <v>0</v>
      </c>
      <c r="PH24" t="n">
        <v>0</v>
      </c>
      <c r="PI24" t="n">
        <v>0</v>
      </c>
      <c r="PJ24" t="inlineStr">
        <is>
          <t>Sapi untuk penggunaan lain</t>
        </is>
      </c>
      <c r="PK24" t="n">
        <v>0</v>
      </c>
      <c r="PL24" t="n">
        <v>0</v>
      </c>
      <c r="PM24" t="n">
        <v>1</v>
      </c>
      <c r="PN24" t="n">
        <v>0</v>
      </c>
      <c r="PO24" t="n">
        <v>0</v>
      </c>
      <c r="PP24" t="n">
        <v>0</v>
      </c>
      <c r="PQ24" t="n">
        <v>0</v>
      </c>
      <c r="PR24" t="n">
        <v>0</v>
      </c>
      <c r="PS24" t="n">
        <v>0</v>
      </c>
      <c r="PT24" t="n">
        <v/>
      </c>
      <c r="PU24" t="n">
        <v/>
      </c>
      <c r="PV24" t="n">
        <v/>
      </c>
      <c r="PW24" t="n">
        <v/>
      </c>
      <c r="PX24" t="n">
        <v/>
      </c>
      <c r="PY24" t="n">
        <v/>
      </c>
      <c r="PZ24" t="n">
        <v/>
      </c>
      <c r="QA24" t="n">
        <v/>
      </c>
      <c r="QB24" t="n">
        <v/>
      </c>
      <c r="QC24" t="n">
        <v/>
      </c>
      <c r="QD24" t="n">
        <v/>
      </c>
      <c r="QE24" t="n">
        <v/>
      </c>
      <c r="QF24" t="n">
        <v/>
      </c>
      <c r="QG24" t="n">
        <v/>
      </c>
      <c r="QH24" t="n">
        <v/>
      </c>
      <c r="QI24" t="n">
        <v/>
      </c>
      <c r="QJ24" t="n">
        <v/>
      </c>
      <c r="QK24" t="n">
        <v/>
      </c>
      <c r="QL24" t="n">
        <v/>
      </c>
      <c r="QM24" t="n">
        <v/>
      </c>
      <c r="QN24" t="n">
        <v/>
      </c>
      <c r="QO24" t="n">
        <v/>
      </c>
      <c r="QP24" t="inlineStr">
        <is>
          <t>1-Disebarkan ke lahan terbuka</t>
        </is>
      </c>
      <c r="QQ24" t="n">
        <v>1</v>
      </c>
      <c r="QR24" t="n">
        <v>0</v>
      </c>
      <c r="QS24" t="n">
        <v>0</v>
      </c>
      <c r="QT24" t="n">
        <v>0</v>
      </c>
      <c r="QU24" t="n">
        <v/>
      </c>
      <c r="QV24" t="n">
        <v/>
      </c>
      <c r="QW24" t="n">
        <v/>
      </c>
      <c r="QX24" t="n">
        <v/>
      </c>
      <c r="QY24" t="n">
        <v/>
      </c>
      <c r="QZ24" t="n">
        <v/>
      </c>
      <c r="RA24" t="n">
        <v/>
      </c>
      <c r="RB24" t="n">
        <v/>
      </c>
      <c r="RC24" t="n">
        <v/>
      </c>
      <c r="RD24" t="n">
        <v/>
      </c>
      <c r="RE24" t="n">
        <v/>
      </c>
      <c r="RF24" t="n">
        <v/>
      </c>
      <c r="RG24" t="n">
        <v/>
      </c>
      <c r="RH24" t="n">
        <v/>
      </c>
      <c r="RI24" t="n">
        <v/>
      </c>
      <c r="RJ24" t="n">
        <v/>
      </c>
      <c r="RK24" t="n">
        <v/>
      </c>
      <c r="RL24" t="n">
        <v/>
      </c>
      <c r="RM24" t="n">
        <v/>
      </c>
      <c r="RN24" t="n">
        <v/>
      </c>
      <c r="RO24" t="n">
        <v/>
      </c>
      <c r="RP24" t="n">
        <v/>
      </c>
      <c r="RQ24" t="n">
        <v/>
      </c>
      <c r="RR24" t="n">
        <v/>
      </c>
      <c r="RS24" t="n">
        <v/>
      </c>
      <c r="RT24" t="n">
        <v/>
      </c>
      <c r="RU24" t="n">
        <v/>
      </c>
      <c r="RV24" t="n">
        <v/>
      </c>
      <c r="RW24" t="n">
        <v/>
      </c>
      <c r="RX24" t="n">
        <v/>
      </c>
      <c r="RY24" t="n">
        <v/>
      </c>
      <c r="RZ24" t="n">
        <v/>
      </c>
      <c r="SA24" t="n">
        <v/>
      </c>
      <c r="SB24" t="n">
        <v/>
      </c>
      <c r="SC24" t="n">
        <v/>
      </c>
      <c r="SD24" t="n">
        <v/>
      </c>
      <c r="SE24" t="n">
        <v/>
      </c>
      <c r="SF24" t="n">
        <v/>
      </c>
      <c r="SG24" t="n">
        <v/>
      </c>
      <c r="SH24" t="n">
        <v/>
      </c>
      <c r="SI24" t="n">
        <v/>
      </c>
      <c r="SJ24" t="n">
        <v/>
      </c>
      <c r="SK24" t="n">
        <v/>
      </c>
      <c r="SL24" t="n">
        <v/>
      </c>
      <c r="SM24" t="n">
        <v/>
      </c>
      <c r="SN24" t="n">
        <v/>
      </c>
      <c r="SO24" t="n">
        <v/>
      </c>
      <c r="SP24" t="n">
        <v/>
      </c>
      <c r="SQ24" t="n">
        <v/>
      </c>
      <c r="SR24" t="n">
        <v/>
      </c>
      <c r="SS24" t="n">
        <v/>
      </c>
      <c r="ST24" t="n">
        <v/>
      </c>
      <c r="SU24" t="n">
        <v/>
      </c>
      <c r="SV24" t="n">
        <v/>
      </c>
      <c r="SW24" t="n">
        <v/>
      </c>
      <c r="SX24" t="n">
        <v/>
      </c>
      <c r="SY24" t="n">
        <v/>
      </c>
      <c r="SZ24" t="n">
        <v/>
      </c>
      <c r="TA24" t="n">
        <v>1</v>
      </c>
      <c r="TB24" t="n">
        <v/>
      </c>
      <c r="TC24" t="n">
        <v/>
      </c>
      <c r="TD24" t="n">
        <v/>
      </c>
      <c r="TE24" t="n">
        <v/>
      </c>
      <c r="TF24" t="n">
        <v/>
      </c>
      <c r="TG24" t="n">
        <v/>
      </c>
      <c r="TH24" t="n">
        <v/>
      </c>
      <c r="TI24" t="n">
        <v/>
      </c>
      <c r="TJ24" t="n">
        <v/>
      </c>
      <c r="TK24" t="n">
        <v/>
      </c>
      <c r="TL24" t="n">
        <v/>
      </c>
      <c r="TM24" t="n">
        <v/>
      </c>
      <c r="TN24" t="n">
        <v/>
      </c>
      <c r="TO24" t="n">
        <v/>
      </c>
      <c r="TP24" t="n">
        <v/>
      </c>
      <c r="TQ24" t="n">
        <v/>
      </c>
      <c r="TR24" t="n">
        <v/>
      </c>
      <c r="TS24" t="n">
        <v/>
      </c>
      <c r="TT24" t="n">
        <v/>
      </c>
      <c r="TU24" t="n">
        <v/>
      </c>
      <c r="TV24" t="n">
        <v/>
      </c>
      <c r="TW24" t="n">
        <v/>
      </c>
      <c r="TX24" t="n">
        <v/>
      </c>
      <c r="TY24" t="n">
        <v/>
      </c>
      <c r="TZ24" t="n">
        <v/>
      </c>
      <c r="UA24" t="n">
        <v/>
      </c>
      <c r="UB24" t="n">
        <v/>
      </c>
      <c r="UC24" t="n">
        <v/>
      </c>
      <c r="UD24" t="n">
        <v/>
      </c>
      <c r="UE24" t="n">
        <v/>
      </c>
      <c r="UF24" t="n">
        <v/>
      </c>
      <c r="UG24" t="n">
        <v/>
      </c>
      <c r="UH24" t="n">
        <v/>
      </c>
      <c r="UI24" t="n">
        <v/>
      </c>
      <c r="UJ24" t="n">
        <v/>
      </c>
      <c r="UK24" t="n">
        <v/>
      </c>
      <c r="UL24" t="n">
        <v/>
      </c>
      <c r="UM24" t="n">
        <v/>
      </c>
      <c r="UN24" t="n">
        <v/>
      </c>
      <c r="UO24" t="n">
        <v/>
      </c>
      <c r="UP24" t="n">
        <v/>
      </c>
      <c r="UQ24" t="n">
        <v/>
      </c>
      <c r="UR24" t="n">
        <v/>
      </c>
      <c r="US24" t="n">
        <v/>
      </c>
      <c r="UT24" t="n">
        <v/>
      </c>
      <c r="UU24" t="n">
        <v/>
      </c>
      <c r="UV24" t="n">
        <v/>
      </c>
      <c r="UW24" t="inlineStr">
        <is>
          <t>Pemberian pakan di kandang</t>
        </is>
      </c>
      <c r="UX24" t="n">
        <v/>
      </c>
      <c r="UY24" t="n">
        <v/>
      </c>
      <c r="UZ24" t="n">
        <v/>
      </c>
      <c r="VA24" t="n">
        <v/>
      </c>
      <c r="VB24" t="n">
        <v/>
      </c>
      <c r="VC24" t="n">
        <v/>
      </c>
      <c r="VD24" t="n">
        <v/>
      </c>
      <c r="VE24" t="inlineStr">
        <is>
          <t>Teratur (2-6 hari sekali)</t>
        </is>
      </c>
      <c r="VF24" t="n">
        <v/>
      </c>
      <c r="VG24" t="n">
        <v/>
      </c>
      <c r="VH24" t="n">
        <v/>
      </c>
      <c r="VI24" t="n">
        <v/>
      </c>
      <c r="VJ24" t="n">
        <v/>
      </c>
      <c r="VK24" t="n">
        <v/>
      </c>
      <c r="VL24" t="n">
        <v/>
      </c>
      <c r="VM24" t="inlineStr">
        <is>
          <t>Sering (1 kali sehari)</t>
        </is>
      </c>
      <c r="VN24" t="n">
        <v/>
      </c>
      <c r="VO24" t="n">
        <v/>
      </c>
      <c r="VP24" t="n">
        <v/>
      </c>
      <c r="VQ24" t="n">
        <v/>
      </c>
      <c r="VR24" t="n">
        <v/>
      </c>
      <c r="VS24" t="n">
        <v/>
      </c>
      <c r="VT24" t="n">
        <v/>
      </c>
      <c r="VU24" t="n">
        <v/>
      </c>
      <c r="VV24" t="n">
        <v/>
      </c>
      <c r="VW24" t="n">
        <v/>
      </c>
      <c r="VX24" t="n">
        <v/>
      </c>
      <c r="VY24" t="n">
        <v/>
      </c>
      <c r="VZ24" t="n">
        <v/>
      </c>
      <c r="WA24" t="n">
        <v/>
      </c>
      <c r="WB24" t="n">
        <v/>
      </c>
      <c r="WC24" t="n">
        <v/>
      </c>
      <c r="WD24" t="n">
        <v/>
      </c>
      <c r="WE24" t="n">
        <v/>
      </c>
      <c r="WF24" t="n">
        <v/>
      </c>
      <c r="WG24" t="n">
        <v/>
      </c>
      <c r="WH24" t="n">
        <v/>
      </c>
      <c r="WI24" t="n">
        <v/>
      </c>
      <c r="WJ24" t="n">
        <v/>
      </c>
      <c r="WK24" t="n">
        <v/>
      </c>
      <c r="WL24" t="n">
        <v/>
      </c>
      <c r="WM24" t="n">
        <v/>
      </c>
      <c r="WN24" t="n">
        <v/>
      </c>
      <c r="WO24" t="n">
        <v/>
      </c>
      <c r="WP24" t="n">
        <v/>
      </c>
      <c r="WQ24" t="n">
        <v/>
      </c>
      <c r="WR24" t="n">
        <v/>
      </c>
      <c r="WS24" t="inlineStr">
        <is>
          <t>6-Digester biogas</t>
        </is>
      </c>
      <c r="WT24" t="n">
        <v>0</v>
      </c>
      <c r="WU24" t="n">
        <v>0</v>
      </c>
      <c r="WV24" t="n">
        <v>0</v>
      </c>
      <c r="WW24" t="n">
        <v>0</v>
      </c>
      <c r="WX24" t="n">
        <v>0</v>
      </c>
      <c r="WY24" t="n">
        <v>1</v>
      </c>
      <c r="WZ24" t="n">
        <v>0</v>
      </c>
      <c r="XA24" t="n">
        <v>0</v>
      </c>
      <c r="XB24" t="n">
        <v/>
      </c>
      <c r="XC24" t="n">
        <v/>
      </c>
      <c r="XD24" t="n">
        <v/>
      </c>
      <c r="XE24" t="n">
        <v/>
      </c>
      <c r="XF24" t="n">
        <v/>
      </c>
      <c r="XG24" t="n">
        <v/>
      </c>
      <c r="XH24" t="n">
        <v/>
      </c>
      <c r="XI24" t="n">
        <v/>
      </c>
      <c r="XJ24" t="n">
        <v/>
      </c>
      <c r="XK24" t="n">
        <v/>
      </c>
      <c r="XL24" t="n">
        <v/>
      </c>
      <c r="XM24" t="n">
        <v/>
      </c>
      <c r="XN24" t="n">
        <v/>
      </c>
      <c r="XO24" t="n">
        <v/>
      </c>
      <c r="XP24" t="n">
        <v/>
      </c>
      <c r="XQ24" t="n">
        <v/>
      </c>
      <c r="XR24" t="n">
        <v/>
      </c>
      <c r="XS24" t="n">
        <v/>
      </c>
      <c r="XT24" t="n">
        <v/>
      </c>
      <c r="XU24" t="n">
        <v/>
      </c>
      <c r="XV24" t="n">
        <v/>
      </c>
      <c r="XW24" t="n">
        <v/>
      </c>
      <c r="XX24" t="n">
        <v/>
      </c>
      <c r="XY24" t="n">
        <v/>
      </c>
      <c r="XZ24" t="n">
        <v/>
      </c>
      <c r="YA24" t="n">
        <v/>
      </c>
      <c r="YB24" t="n">
        <v/>
      </c>
      <c r="YC24" t="n">
        <v/>
      </c>
      <c r="YD24" t="n">
        <v/>
      </c>
      <c r="YE24" t="n">
        <v/>
      </c>
      <c r="YF24" t="n">
        <v/>
      </c>
      <c r="YG24" t="n">
        <v/>
      </c>
      <c r="YH24" t="n">
        <v/>
      </c>
      <c r="YI24" t="n">
        <v/>
      </c>
      <c r="YJ24" t="n">
        <v/>
      </c>
      <c r="YK24" t="n">
        <v/>
      </c>
      <c r="YL24" t="n">
        <v/>
      </c>
      <c r="YM24" t="n">
        <v/>
      </c>
      <c r="YN24" t="n">
        <v/>
      </c>
      <c r="YO24" t="n">
        <v/>
      </c>
      <c r="YP24" t="n">
        <v/>
      </c>
      <c r="YQ24" t="n">
        <v/>
      </c>
      <c r="YR24" t="n">
        <v/>
      </c>
      <c r="YS24" t="n">
        <v/>
      </c>
      <c r="YT24" t="n">
        <v/>
      </c>
      <c r="YU24" t="n">
        <v/>
      </c>
      <c r="YV24" t="n">
        <v/>
      </c>
      <c r="YW24" t="n">
        <v/>
      </c>
      <c r="YX24" t="n">
        <v/>
      </c>
      <c r="YY24" t="n">
        <v/>
      </c>
      <c r="YZ24" t="n">
        <v/>
      </c>
      <c r="ZA24" t="n">
        <v/>
      </c>
      <c r="ZB24" t="n">
        <v/>
      </c>
      <c r="ZC24" t="n">
        <v/>
      </c>
      <c r="ZD24" t="n">
        <v/>
      </c>
      <c r="ZE24" t="n">
        <v/>
      </c>
      <c r="ZF24" t="n">
        <v/>
      </c>
      <c r="ZG24" t="n">
        <v/>
      </c>
      <c r="ZH24" t="n">
        <v/>
      </c>
      <c r="ZI24" t="n">
        <v/>
      </c>
      <c r="ZJ24" t="n">
        <v/>
      </c>
      <c r="ZK24" t="n">
        <v/>
      </c>
      <c r="ZL24" t="n">
        <v/>
      </c>
      <c r="ZM24" t="n">
        <v/>
      </c>
      <c r="ZN24" t="n">
        <v/>
      </c>
      <c r="ZO24" t="n">
        <v/>
      </c>
      <c r="ZP24" t="n">
        <v>100</v>
      </c>
      <c r="ZQ24" t="n">
        <v/>
      </c>
      <c r="ZR24" t="n">
        <v/>
      </c>
      <c r="ZS24" t="n">
        <v/>
      </c>
      <c r="ZT24" t="n">
        <v/>
      </c>
      <c r="ZU24" t="n">
        <v/>
      </c>
      <c r="ZV24" t="n">
        <v/>
      </c>
      <c r="ZW24" t="n">
        <v/>
      </c>
      <c r="ZX24" t="n">
        <v>5</v>
      </c>
      <c r="ZY24" t="n">
        <v>0</v>
      </c>
      <c r="ZZ24" t="n">
        <v/>
      </c>
      <c r="AAA24" t="n">
        <v/>
      </c>
      <c r="AAB24" t="n">
        <v/>
      </c>
      <c r="AAC24" t="n">
        <v/>
      </c>
      <c r="AAD24" t="n">
        <v/>
      </c>
      <c r="AAE24" t="n">
        <v/>
      </c>
      <c r="AAF24" t="inlineStr">
        <is>
          <t>Pakan segar (misal: rumput)</t>
        </is>
      </c>
      <c r="AAG24" t="n">
        <v/>
      </c>
      <c r="AAH24" t="n">
        <v/>
      </c>
      <c r="AAI24" t="n">
        <v/>
      </c>
      <c r="AAJ24" t="n">
        <v/>
      </c>
      <c r="AAK24" t="n">
        <v/>
      </c>
      <c r="AAL24" t="inlineStr">
        <is>
          <t>Ya</t>
        </is>
      </c>
      <c r="AAM24" t="inlineStr">
        <is>
          <t>Cair</t>
        </is>
      </c>
      <c r="AAN24" t="n">
        <v>0</v>
      </c>
      <c r="AAO24" t="n">
        <v>1</v>
      </c>
      <c r="AAP24" t="n">
        <v>5</v>
      </c>
      <c r="AAQ24" t="n">
        <v/>
      </c>
      <c r="AAR24" t="inlineStr">
        <is>
          <t>Tidak</t>
        </is>
      </c>
      <c r="AAS24" t="inlineStr">
        <is>
          <t>Tidak mengetahui</t>
        </is>
      </c>
      <c r="AAT24" t="inlineStr">
        <is>
          <t>Digunakan untuk pupuk di lahan pertanian sendiri</t>
        </is>
      </c>
      <c r="AAU24" t="n">
        <v>1</v>
      </c>
      <c r="AAV24" t="n">
        <v>0</v>
      </c>
      <c r="AAW24" t="n">
        <v>0</v>
      </c>
      <c r="AAX24" t="n">
        <v>0</v>
      </c>
      <c r="AAY24" t="n">
        <v>0</v>
      </c>
      <c r="AAZ24" t="n">
        <v>0</v>
      </c>
      <c r="ABA24" t="n">
        <v>0</v>
      </c>
      <c r="ABB24" t="inlineStr">
        <is>
          <t>Pupuk cair untuk tanaman</t>
        </is>
      </c>
      <c r="ABC24" t="n">
        <v>1</v>
      </c>
      <c r="ABD24" t="n">
        <v>0</v>
      </c>
      <c r="ABE24" t="n">
        <v>0</v>
      </c>
      <c r="ABF24" t="n">
        <v>0</v>
      </c>
      <c r="ABG24" t="n">
        <v>0</v>
      </c>
      <c r="ABH24" t="n">
        <v/>
      </c>
      <c r="ABI24" t="n">
        <v/>
      </c>
      <c r="ABJ24" t="n">
        <v/>
      </c>
      <c r="ABK24" t="n">
        <v/>
      </c>
      <c r="ABL24" t="n">
        <v/>
      </c>
      <c r="ABM24" t="n">
        <v/>
      </c>
      <c r="ABN24" t="n">
        <v/>
      </c>
      <c r="ABO24" t="n">
        <v/>
      </c>
      <c r="ABP24" t="n">
        <v/>
      </c>
      <c r="ABQ24" t="inlineStr">
        <is>
          <t>Sayuran</t>
        </is>
      </c>
      <c r="ABR24" t="inlineStr">
        <is>
          <t>Cukup (2 minggu sekali)</t>
        </is>
      </c>
      <c r="ABS24" t="n">
        <v>200</v>
      </c>
      <c r="ABT24" t="n">
        <v/>
      </c>
      <c r="ABU24" t="n">
        <v>5</v>
      </c>
      <c r="ABV24" t="n">
        <v>0</v>
      </c>
      <c r="ABW24" t="inlineStr">
        <is>
          <t>Lainnya</t>
        </is>
      </c>
      <c r="ABX24" t="inlineStr">
        <is>
          <t>sampah daun</t>
        </is>
      </c>
      <c r="ABY24" t="n">
        <v>0</v>
      </c>
      <c r="ABZ24" t="n">
        <v>0</v>
      </c>
      <c r="ACA24" t="n">
        <v>0</v>
      </c>
      <c r="ACB24" t="n">
        <v>0</v>
      </c>
      <c r="ACC24" t="n">
        <v>20</v>
      </c>
      <c r="ACD24" t="n">
        <v>30</v>
      </c>
      <c r="ACE24" t="inlineStr">
        <is>
          <t>Ya</t>
        </is>
      </c>
      <c r="ACF24" t="inlineStr">
        <is>
          <t>Cukup meningkat</t>
        </is>
      </c>
      <c r="ACG24" t="inlineStr">
        <is>
          <t>Tidak ada perubahan</t>
        </is>
      </c>
      <c r="ACH24" t="inlineStr">
        <is>
          <t>Tidak ada perubahan</t>
        </is>
      </c>
      <c r="ACI24" t="n">
        <v/>
      </c>
      <c r="ACJ24" t="n">
        <v/>
      </c>
      <c r="ACK24" t="n">
        <v/>
      </c>
      <c r="ACL24" t="n">
        <v/>
      </c>
      <c r="ACM24" t="n">
        <v/>
      </c>
      <c r="ACN24" t="n">
        <v/>
      </c>
      <c r="ACO24" t="n">
        <v/>
      </c>
      <c r="ACP24" t="n">
        <v/>
      </c>
      <c r="ACQ24" t="n">
        <v/>
      </c>
      <c r="ACR24" t="n">
        <v/>
      </c>
      <c r="ACS24" t="n">
        <v/>
      </c>
      <c r="ACT24" t="inlineStr">
        <is>
          <t>Tidak Ada</t>
        </is>
      </c>
      <c r="ACU24" t="inlineStr">
        <is>
          <t>Manfaat besar dan membantu kehidupan sehari-hari</t>
        </is>
      </c>
      <c r="ACV24" t="inlineStr">
        <is>
          <t>Berkurang</t>
        </is>
      </c>
      <c r="ACW24" t="inlineStr">
        <is>
          <t>Anggota keluarga - Perempuan dewasa</t>
        </is>
      </c>
      <c r="ACX24" t="inlineStr">
        <is>
          <t>Setuju</t>
        </is>
      </c>
      <c r="ACY24" t="inlineStr">
        <is>
          <t>Anggota keluarga - Laki-laki dewasa Anggota keluarga - Perempuan dewasa Anggota keluarga - Anak-anak</t>
        </is>
      </c>
      <c r="ACZ24" t="n">
        <v>1</v>
      </c>
      <c r="ADA24" t="n">
        <v>1</v>
      </c>
      <c r="ADB24" t="n">
        <v>1</v>
      </c>
      <c r="ADC24" t="n">
        <v>0</v>
      </c>
      <c r="ADD24" t="inlineStr">
        <is>
          <t>Puas</t>
        </is>
      </c>
      <c r="ADE24" t="inlineStr">
        <is>
          <t>Puas</t>
        </is>
      </c>
      <c r="ADF24" t="inlineStr">
        <is>
          <t>Puas</t>
        </is>
      </c>
      <c r="ADG24" t="inlineStr">
        <is>
          <t>Puas</t>
        </is>
      </c>
      <c r="ADH24" t="inlineStr">
        <is>
          <t>Tidak</t>
        </is>
      </c>
      <c r="ADI24" t="n">
        <v/>
      </c>
      <c r="ADJ24" t="inlineStr">
        <is>
          <t>Sangat puas</t>
        </is>
      </c>
      <c r="ADK24" t="n">
        <v/>
      </c>
      <c r="ADL24" t="n">
        <v/>
      </c>
      <c r="ADM24" t="n">
        <v/>
      </c>
      <c r="ADN24" t="n">
        <v/>
      </c>
      <c r="ADO24" t="n">
        <v/>
      </c>
      <c r="ADP24" t="n">
        <v/>
      </c>
      <c r="ADQ24" t="n">
        <v/>
      </c>
      <c r="ADR24" t="n">
        <v/>
      </c>
      <c r="ADS24" t="n">
        <v/>
      </c>
      <c r="ADT24" t="n">
        <v/>
      </c>
      <c r="ADU24" t="inlineStr">
        <is>
          <t>Menghubungi CPO atau pendamping Memperbaiki sendiri Dibiarkan saja</t>
        </is>
      </c>
      <c r="ADV24" t="n">
        <v>0</v>
      </c>
      <c r="ADW24" t="n">
        <v>0</v>
      </c>
      <c r="ADX24" t="n">
        <v>0</v>
      </c>
      <c r="ADY24" t="n">
        <v>0</v>
      </c>
      <c r="ADZ24" t="n">
        <v>1</v>
      </c>
      <c r="AEA24" t="n">
        <v>1</v>
      </c>
      <c r="AEB24" t="n">
        <v>1</v>
      </c>
      <c r="AEC24" t="n">
        <v>0</v>
      </c>
      <c r="AED24" t="inlineStr">
        <is>
          <t>Tidak ada</t>
        </is>
      </c>
      <c r="AEE24" t="inlineStr">
        <is>
          <t>Laki-laki dewasa</t>
        </is>
      </c>
      <c r="AEF24" t="n">
        <v/>
      </c>
      <c r="AEG24" t="inlineStr">
        <is>
          <t>Menelepon atau WA langsung</t>
        </is>
      </c>
      <c r="AEH24" t="n">
        <v/>
      </c>
      <c r="AEI24" t="inlineStr">
        <is>
          <t>Ditingkatkan lagi karena sangat Membantu</t>
        </is>
      </c>
      <c r="AEJ24" t="inlineStr">
        <is>
          <t>Kadang-kadang</t>
        </is>
      </c>
      <c r="AEK24" t="inlineStr">
        <is>
          <t>Memasak lebih cepat Lebih aman Peningkatan kebersihan kandang ternak</t>
        </is>
      </c>
      <c r="AEL24" t="n">
        <v>0</v>
      </c>
      <c r="AEM24" t="n">
        <v>0</v>
      </c>
      <c r="AEN24" t="n">
        <v>0</v>
      </c>
      <c r="AEO24" t="n">
        <v>1</v>
      </c>
      <c r="AEP24" t="n">
        <v>1</v>
      </c>
      <c r="AEQ24" t="n">
        <v>0</v>
      </c>
      <c r="AER24" t="n">
        <v>1</v>
      </c>
      <c r="AES24" t="n">
        <v>0</v>
      </c>
      <c r="AET24" t="n">
        <v>0</v>
      </c>
      <c r="AEU24" t="n">
        <v>0</v>
      </c>
      <c r="AEV24" t="n">
        <v>0</v>
      </c>
      <c r="AEW24" t="n">
        <v>0</v>
      </c>
      <c r="AEX24" t="n">
        <v/>
      </c>
      <c r="AEY24" t="inlineStr">
        <is>
          <t>Mendukung lingkungan</t>
        </is>
      </c>
      <c r="AEZ24" t="n">
        <v/>
      </c>
      <c r="AFA24" t="inlineStr">
        <is>
          <t>Yayasan Rumah Energi (YRE)</t>
        </is>
      </c>
      <c r="AFB24" t="n">
        <v/>
      </c>
      <c r="AFC24" t="inlineStr">
        <is>
          <t>DOMINIKUS KADJU-9_23_44.jpg</t>
        </is>
      </c>
      <c r="AFD24" t="inlineStr">
        <is>
          <t>https://kf.kobotoolbox.org/api/v2/assets/avstPQqLr3Ab3ZdcVTXZ6f/data/673504465/attachments/attMygkma9Fb44KKRcZXuKU3/</t>
        </is>
      </c>
      <c r="AFE24" t="inlineStr">
        <is>
          <t>DOMINIKUS KADJU (1)-9_23_53.jpg</t>
        </is>
      </c>
      <c r="AFF24" t="inlineStr">
        <is>
          <t>https://kf.kobotoolbox.org/api/v2/assets/avstPQqLr3Ab3ZdcVTXZ6f/data/673504465/attachments/attNnhteMRLEGyMfY5HH5m7e/</t>
        </is>
      </c>
      <c r="AFG24" t="inlineStr">
        <is>
          <t>Siti Suryani/Elvianto Hamanai</t>
        </is>
      </c>
      <c r="AFH24" t="n">
        <v/>
      </c>
      <c r="AFI24" t="n">
        <v/>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EN49"/>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 defaultRowHeight="15.75" customHeight="1"/>
  <cols>
    <col hidden="1" width="12.63" customWidth="1" style="91" min="1" max="3"/>
    <col width="14.25" customWidth="1" style="91" min="5" max="5"/>
  </cols>
  <sheetData>
    <row r="1">
      <c r="A1" s="1" t="inlineStr">
        <is>
          <t>start</t>
        </is>
      </c>
      <c r="B1" s="1" t="inlineStr">
        <is>
          <t>end</t>
        </is>
      </c>
      <c r="C1" s="1" t="inlineStr">
        <is>
          <t>name_enum</t>
        </is>
      </c>
      <c r="D1" s="1" t="inlineStr">
        <is>
          <t>name</t>
        </is>
      </c>
      <c r="E1" s="1" t="inlineStr">
        <is>
          <t>telp</t>
        </is>
      </c>
      <c r="F1" s="1" t="inlineStr">
        <is>
          <t>house_coordinate</t>
        </is>
      </c>
      <c r="G1" s="1" t="inlineStr">
        <is>
          <t>house_lat</t>
        </is>
      </c>
      <c r="H1" s="1" t="inlineStr">
        <is>
          <t>house_long</t>
        </is>
      </c>
      <c r="I1" s="1" t="inlineStr">
        <is>
          <t>house_altitude</t>
        </is>
      </c>
      <c r="J1" s="1" t="inlineStr">
        <is>
          <t>house_precision</t>
        </is>
      </c>
      <c r="K1" s="1" t="inlineStr">
        <is>
          <t>house_coordinate_am</t>
        </is>
      </c>
      <c r="L1" s="1" t="inlineStr">
        <is>
          <t>biogas_coordinate</t>
        </is>
      </c>
      <c r="M1" s="1" t="inlineStr">
        <is>
          <t>biogas_lat</t>
        </is>
      </c>
      <c r="N1" s="1" t="inlineStr">
        <is>
          <t>biogas_long</t>
        </is>
      </c>
      <c r="O1" s="1" t="inlineStr">
        <is>
          <t>biogas_altitude</t>
        </is>
      </c>
      <c r="P1" s="1" t="inlineStr">
        <is>
          <t>precision_biogas</t>
        </is>
      </c>
      <c r="Q1" s="1" t="inlineStr">
        <is>
          <t>biogas_coordinate_am</t>
        </is>
      </c>
      <c r="R1" s="1" t="inlineStr">
        <is>
          <t>province</t>
        </is>
      </c>
      <c r="S1" s="1" t="inlineStr">
        <is>
          <t>Informasi Demografis/4a. Provinsi/Lampung</t>
        </is>
      </c>
      <c r="T1" s="1" t="inlineStr">
        <is>
          <t>Informasi Demografis/4a. Provinsi/Banten</t>
        </is>
      </c>
      <c r="U1" s="1" t="inlineStr">
        <is>
          <t>Informasi Demografis/4a. Provinsi/Jawa Barat</t>
        </is>
      </c>
      <c r="V1" s="1" t="inlineStr">
        <is>
          <t>Informasi Demografis/4a. Provinsi/Jawa Tengah</t>
        </is>
      </c>
      <c r="W1" s="1" t="inlineStr">
        <is>
          <t>Informasi Demografis/4a. Provinsi/DIY</t>
        </is>
      </c>
      <c r="X1" s="1" t="inlineStr">
        <is>
          <t>Informasi Demografis/4a. Provinsi/Jawa Timur</t>
        </is>
      </c>
      <c r="Y1" s="1" t="inlineStr">
        <is>
          <t>Informasi Demografis/4a. Provinsi/Bali</t>
        </is>
      </c>
      <c r="Z1" s="1" t="inlineStr">
        <is>
          <t>Informasi Demografis/4a. Provinsi/NTB</t>
        </is>
      </c>
      <c r="AA1" s="1" t="inlineStr">
        <is>
          <t>Informasi Demografis/4a. Provinsi/NTT</t>
        </is>
      </c>
      <c r="AB1" s="1" t="inlineStr">
        <is>
          <t>Informasi Demografis/4a. Provinsi/Sulawesi Selatan</t>
        </is>
      </c>
      <c r="AC1" s="1" t="inlineStr">
        <is>
          <t>district</t>
        </is>
      </c>
      <c r="AD1" s="1" t="inlineStr">
        <is>
          <t>subdistrict</t>
        </is>
      </c>
      <c r="AE1" s="1" t="inlineStr">
        <is>
          <t>village</t>
        </is>
      </c>
      <c r="AF1" s="1" t="inlineStr">
        <is>
          <t>name_cpo</t>
        </is>
      </c>
      <c r="AG1" s="1" t="inlineStr">
        <is>
          <t>plant_code</t>
        </is>
      </c>
      <c r="AH1" s="1" t="inlineStr">
        <is>
          <t>year_of_use</t>
        </is>
      </c>
      <c r="AI1" s="1" t="inlineStr">
        <is>
          <t>vpa</t>
        </is>
      </c>
      <c r="AJ1" s="1" t="inlineStr">
        <is>
          <t>status_biogas</t>
        </is>
      </c>
      <c r="AK1" s="1" t="inlineStr">
        <is>
          <t>age</t>
        </is>
      </c>
      <c r="AL1" s="1" t="inlineStr">
        <is>
          <t>gender</t>
        </is>
      </c>
      <c r="AM1" s="1" t="inlineStr">
        <is>
          <t>marriage_status</t>
        </is>
      </c>
      <c r="AN1" s="1" t="inlineStr">
        <is>
          <t>education</t>
        </is>
      </c>
      <c r="AO1" s="4" t="inlineStr">
        <is>
          <t>Informasi Demografis/10. Pekerjaan utama</t>
        </is>
      </c>
      <c r="AP1" s="1" t="inlineStr">
        <is>
          <t>Informasi Demografis/10. Pekerjaan utama/Petani</t>
        </is>
      </c>
      <c r="AQ1" s="1" t="inlineStr">
        <is>
          <t>Informasi Demografis/10. Pekerjaan utama/Peternak</t>
        </is>
      </c>
      <c r="AR1" s="1" t="inlineStr">
        <is>
          <t>Informasi Demografis/10. Pekerjaan utama/Pekerja lepas</t>
        </is>
      </c>
      <c r="AS1" s="1" t="inlineStr">
        <is>
          <t>Informasi Demografis/10. Pekerjaan utama/Wiraswasta</t>
        </is>
      </c>
      <c r="AT1" s="1" t="inlineStr">
        <is>
          <t>Informasi Demografis/10. Pekerjaan utama/Pegawai pemerintah</t>
        </is>
      </c>
      <c r="AU1" s="1" t="inlineStr">
        <is>
          <t>Informasi Demografis/10. Pekerjaan utama/Pegawai swasta</t>
        </is>
      </c>
      <c r="AV1" s="1" t="inlineStr">
        <is>
          <t>Informasi Demografis/10. Pekerjaan utama/Lainnya</t>
        </is>
      </c>
      <c r="AW1" s="1" t="inlineStr">
        <is>
          <t>Informasi Demografis/10. Pekerjaan utama/Tidak ada</t>
        </is>
      </c>
      <c r="AX1" s="1" t="inlineStr">
        <is>
          <t>Informasi Demografis/10a. Lainnya:</t>
        </is>
      </c>
      <c r="AY1" s="1" t="inlineStr">
        <is>
          <t>Informasi Demografis/11. Pekerjaan sampingan</t>
        </is>
      </c>
      <c r="AZ1" s="1" t="inlineStr">
        <is>
          <t>Informasi Demografis/11. Pekerjaan sampingan/Petani</t>
        </is>
      </c>
      <c r="BA1" s="1" t="inlineStr">
        <is>
          <t>Informasi Demografis/11. Pekerjaan sampingan/Peternak</t>
        </is>
      </c>
      <c r="BB1" s="1" t="inlineStr">
        <is>
          <t>Informasi Demografis/11. Pekerjaan sampingan/Pekerja lepas</t>
        </is>
      </c>
      <c r="BC1" s="1" t="inlineStr">
        <is>
          <t>Informasi Demografis/11. Pekerjaan sampingan/Wiraswasta</t>
        </is>
      </c>
      <c r="BD1" s="1" t="inlineStr">
        <is>
          <t>Informasi Demografis/11. Pekerjaan sampingan/Pegawai pemerintah</t>
        </is>
      </c>
      <c r="BE1" s="1" t="inlineStr">
        <is>
          <t>Informasi Demografis/11. Pekerjaan sampingan/Pegawai swasta</t>
        </is>
      </c>
      <c r="BF1" s="1" t="inlineStr">
        <is>
          <t>Informasi Demografis/11. Pekerjaan sampingan/Lainnya</t>
        </is>
      </c>
      <c r="BG1" s="1" t="inlineStr">
        <is>
          <t>Informasi Demografis/11. Pekerjaan sampingan/Tidak ada</t>
        </is>
      </c>
      <c r="BH1" s="1" t="inlineStr">
        <is>
          <t>Informasi Demografis/11a. Lainnya:</t>
        </is>
      </c>
      <c r="BI1" s="1" t="inlineStr">
        <is>
          <t>monthly_income</t>
        </is>
      </c>
      <c r="BJ1" s="1" t="inlineStr">
        <is>
          <t>hh_men</t>
        </is>
      </c>
      <c r="BK1" s="1" t="inlineStr">
        <is>
          <t>hh_women</t>
        </is>
      </c>
      <c r="BL1" s="1" t="inlineStr">
        <is>
          <t>hh_children</t>
        </is>
      </c>
      <c r="BM1" s="1" t="inlineStr">
        <is>
          <t>hh_elders</t>
        </is>
      </c>
      <c r="BN1" s="1" t="inlineStr">
        <is>
          <t>house_ownership</t>
        </is>
      </c>
      <c r="BO1" s="1" t="inlineStr">
        <is>
          <t>Informasi Demografis/15. Jenis dinding rumah</t>
        </is>
      </c>
      <c r="BP1" s="1" t="inlineStr">
        <is>
          <t>Informasi Demografis/15. Jenis dinding rumah/Permanen (dinding bata dan semen)</t>
        </is>
      </c>
      <c r="BQ1" s="1" t="inlineStr">
        <is>
          <t>Informasi Demografis/15. Jenis dinding rumah/Semi-permanen (semen dan kayu)</t>
        </is>
      </c>
      <c r="BR1" s="1" t="inlineStr">
        <is>
          <t>Informasi Demografis/15. Jenis dinding rumah/Sederhana (tripleks, pelepah kayu, anyaman bambu)</t>
        </is>
      </c>
      <c r="BS1" s="1" t="inlineStr">
        <is>
          <t>Informasi Demografis/15. Jenis dinding rumah/Seng</t>
        </is>
      </c>
      <c r="BT1" s="1" t="inlineStr">
        <is>
          <t>Informasi Demografis/15. Jenis dinding rumah/Lainnya</t>
        </is>
      </c>
      <c r="BU1" s="1" t="inlineStr">
        <is>
          <t>Informasi Demografis/15a. Lainnya:</t>
        </is>
      </c>
      <c r="BV1" s="1" t="inlineStr">
        <is>
          <t>Informasi Demografis/16. Jenis lantai rumah</t>
        </is>
      </c>
      <c r="BW1" s="1" t="inlineStr">
        <is>
          <t>Informasi Demografis/16. Jenis lantai rumah/Bambu/kayu</t>
        </is>
      </c>
      <c r="BX1" s="1" t="inlineStr">
        <is>
          <t>Informasi Demografis/16. Jenis lantai rumah/Semen</t>
        </is>
      </c>
      <c r="BY1" s="1" t="inlineStr">
        <is>
          <t>Informasi Demografis/16. Jenis lantai rumah/Keramik/ubin</t>
        </is>
      </c>
      <c r="BZ1" s="1" t="inlineStr">
        <is>
          <t>Informasi Demografis/16. Jenis lantai rumah/Tanah</t>
        </is>
      </c>
      <c r="CA1" s="1" t="inlineStr">
        <is>
          <t>Informasi Demografis/16. Jenis lantai rumah/Lainnya</t>
        </is>
      </c>
      <c r="CB1" s="1" t="inlineStr">
        <is>
          <t>Informasi Demografis/16a. Lainnya:</t>
        </is>
      </c>
      <c r="CC1" s="1" t="inlineStr">
        <is>
          <t>Informasi Demografis/17. Jenis atap rumah</t>
        </is>
      </c>
      <c r="CD1" s="1" t="inlineStr">
        <is>
          <t>Informasi Demografis/17. Jenis atap rumah/Asbes</t>
        </is>
      </c>
      <c r="CE1" s="1" t="inlineStr">
        <is>
          <t>Informasi Demografis/17. Jenis atap rumah/Atap beton</t>
        </is>
      </c>
      <c r="CF1" s="1" t="inlineStr">
        <is>
          <t>Informasi Demografis/17. Jenis atap rumah/Daun nipah/palem</t>
        </is>
      </c>
      <c r="CG1" s="1" t="inlineStr">
        <is>
          <t>Informasi Demografis/17. Jenis atap rumah/Keramik</t>
        </is>
      </c>
      <c r="CH1" s="1" t="inlineStr">
        <is>
          <t>Informasi Demografis/17. Jenis atap rumah/Seng</t>
        </is>
      </c>
      <c r="CI1" s="1" t="inlineStr">
        <is>
          <t>Informasi Demografis/17. Jenis atap rumah/Genting</t>
        </is>
      </c>
      <c r="CJ1" s="1" t="inlineStr">
        <is>
          <t>Informasi Demografis/17. Jenis atap rumah/Lainnya</t>
        </is>
      </c>
      <c r="CK1" s="1" t="inlineStr">
        <is>
          <t>Informasi Demografis/17a. Lainnya:</t>
        </is>
      </c>
      <c r="CL1" s="1" t="inlineStr">
        <is>
          <t>A. Performa Teknis Sistem Biogas /A1. Apakah terdapat instalasi biogas di rumah Anda?</t>
        </is>
      </c>
      <c r="CM1" s="1" t="inlineStr">
        <is>
          <t>year_completion</t>
        </is>
      </c>
      <c r="CN1" s="1" t="inlineStr">
        <is>
          <t>type_digester</t>
        </is>
      </c>
      <c r="CO1" s="1" t="inlineStr">
        <is>
          <t>size_digester</t>
        </is>
      </c>
      <c r="CP1" s="4" t="inlineStr">
        <is>
          <t>A. Performa Teknis Sistem Biogas /A5. Siapa yang mengajukan pemasangan biogas di rumah?</t>
        </is>
      </c>
      <c r="CQ1" s="4" t="inlineStr">
        <is>
          <t>A. Performa Teknis Sistem Biogas /A5. Siapa yang mengajukan pemasangan biogas di rumah?/Anggota keluarga - laki-laki</t>
        </is>
      </c>
      <c r="CR1" s="4" t="inlineStr">
        <is>
          <t>A. Performa Teknis Sistem Biogas /A5. Siapa yang mengajukan pemasangan biogas di rumah?/Anggota keluarga - perempuan dewasa</t>
        </is>
      </c>
      <c r="CS1" s="4" t="inlineStr">
        <is>
          <t>A. Performa Teknis Sistem Biogas /A5. Siapa yang mengajukan pemasangan biogas di rumah?/Koperasi</t>
        </is>
      </c>
      <c r="CT1" s="4" t="inlineStr">
        <is>
          <t>A. Performa Teknis Sistem Biogas /A5. Siapa yang mengajukan pemasangan biogas di rumah?/Lainnya</t>
        </is>
      </c>
      <c r="CU1" s="4" t="inlineStr">
        <is>
          <t>A. Performa Teknis Sistem Biogas /A5. Siapa yang mengajukan pemasangan biogas di rumah?/Anggota keluarga - laki-laki</t>
        </is>
      </c>
      <c r="CV1" s="4" t="inlineStr">
        <is>
          <t>A. Performa Teknis Sistem Biogas /A5. Siapa yang mengajukan pemasangan biogas di rumah?/Anggota keluarga - perempuan dewasa</t>
        </is>
      </c>
      <c r="CW1" s="4" t="inlineStr">
        <is>
          <t>A. Performa Teknis Sistem Biogas /A5. Siapa yang mengajukan pemasangan biogas di rumah?/Koperasi</t>
        </is>
      </c>
      <c r="CX1" s="1" t="inlineStr">
        <is>
          <t>A. Performa Teknis Sistem Biogas /A5. Siapa yang mengajukan pemasangan biogas di rumah?/Lainnya</t>
        </is>
      </c>
      <c r="CY1" s="4" t="inlineStr">
        <is>
          <t>A. Performa Teknis Sistem Biogas /A6. Siapa yang menyetujui pemasangan biogas?</t>
        </is>
      </c>
      <c r="CZ1" s="4" t="inlineStr">
        <is>
          <t>A. Performa Teknis Sistem Biogas /A6. Siapa yang menyetujui pemasangan biogas?/Anggota keluarga - laki-laki</t>
        </is>
      </c>
      <c r="DA1" s="4" t="inlineStr">
        <is>
          <t>A. Performa Teknis Sistem Biogas /A6. Siapa yang menyetujui pemasangan biogas?/Anggota keluarga - perempuan dewasa</t>
        </is>
      </c>
      <c r="DB1" s="4" t="inlineStr">
        <is>
          <t>A. Performa Teknis Sistem Biogas /A6. Siapa yang menyetujui pemasangan biogas?/Lainnya</t>
        </is>
      </c>
      <c r="DC1" s="1" t="inlineStr">
        <is>
          <t>A. Performa Teknis Sistem Biogas /A6-a. Lainnya:</t>
        </is>
      </c>
      <c r="DD1" s="4" t="inlineStr">
        <is>
          <t>A. Performa Teknis Sistem Biogas /A7. Siapa yang menentukan titik atau lokasi pemasangan sistem biogas?</t>
        </is>
      </c>
      <c r="DE1" s="4" t="inlineStr">
        <is>
          <t>A. Performa Teknis Sistem Biogas /A7. Siapa yang menentukan titik atau lokasi pemasangan sistem biogas?/Anggota keluarga - laki-laki</t>
        </is>
      </c>
      <c r="DF1" s="4" t="inlineStr">
        <is>
          <t>A. Performa Teknis Sistem Biogas /A7. Siapa yang menentukan titik atau lokasi pemasangan sistem biogas?/Anggota keluarga - perempuan dewasa</t>
        </is>
      </c>
      <c r="DG1" s="4" t="inlineStr">
        <is>
          <t>A. Performa Teknis Sistem Biogas /A7. Siapa yang menentukan titik atau lokasi pemasangan sistem biogas?/CPO atau pendamping</t>
        </is>
      </c>
      <c r="DH1" s="4" t="inlineStr">
        <is>
          <t>A. Performa Teknis Sistem Biogas /A7. Siapa yang menentukan titik atau lokasi pemasangan sistem biogas?/Lainnya</t>
        </is>
      </c>
      <c r="DI1" s="1" t="inlineStr">
        <is>
          <t>A. Performa Teknis Sistem Biogas /A7-a. Lainnya:</t>
        </is>
      </c>
      <c r="DJ1" s="4" t="inlineStr">
        <is>
          <t>A. Performa Teknis Sistem Biogas /A8. Siapa yang mendampingi atau mengawasi pemasangan biogas?</t>
        </is>
      </c>
      <c r="DK1" s="4" t="inlineStr">
        <is>
          <t>A. Performa Teknis Sistem Biogas /A8. Siapa yang mendampingi atau mengawasi pemasangan biogas?/Anggota keluarga - laki-laki</t>
        </is>
      </c>
      <c r="DL1" s="4" t="inlineStr">
        <is>
          <t>A. Performa Teknis Sistem Biogas /A8. Siapa yang mendampingi atau mengawasi pemasangan biogas?/Anggota keluarga - perempuan dewasa</t>
        </is>
      </c>
      <c r="DM1" s="4" t="inlineStr">
        <is>
          <t>A. Performa Teknis Sistem Biogas /A8. Siapa yang mendampingi atau mengawasi pemasangan biogas?/CPO atau pendamping</t>
        </is>
      </c>
      <c r="DN1" s="4" t="inlineStr">
        <is>
          <t>A. Performa Teknis Sistem Biogas /A8. Siapa yang mendampingi atau mengawasi pemasangan biogas?/Lainnya</t>
        </is>
      </c>
      <c r="DO1" s="1" t="inlineStr">
        <is>
          <t>A. Performa Teknis Sistem Biogas /A8-a. Lainnya:</t>
        </is>
      </c>
      <c r="DP1" s="1" t="inlineStr">
        <is>
          <t>A. Performa Teknis Sistem Biogas /A9. Apakah sistem biogas Anda masih berfungsi dengan baik?</t>
        </is>
      </c>
      <c r="DQ1" s="1" t="inlineStr">
        <is>
          <t>A. Performa Teknis Sistem Biogas /A10. Sejak kapan digester biogas Anda tidak berfungsi?</t>
        </is>
      </c>
      <c r="DR1" s="1" t="inlineStr">
        <is>
          <t>A. Performa Teknis Sistem Biogas /A11. Apa saja penyebab sistem biogas Anda tidak berfungsi atau difungsikan lagi?</t>
        </is>
      </c>
      <c r="DS1" s="1" t="inlineStr">
        <is>
          <t>A. Performa Teknis Sistem Biogas /A11-a. Lainnya:</t>
        </is>
      </c>
      <c r="DT1" s="1" t="inlineStr">
        <is>
          <t>A. Performa Teknis Sistem Biogas /A12. Apabila menjawab masalah teknis, bagian apa yang mengalami kerusakan?</t>
        </is>
      </c>
      <c r="DU1" s="1" t="inlineStr">
        <is>
          <t>A. Performa Teknis Sistem Biogas /A12. Apabila menjawab masalah teknis, bagian apa yang mengalami kerusakan?/Kompor</t>
        </is>
      </c>
      <c r="DV1" s="1" t="inlineStr">
        <is>
          <t>A. Performa Teknis Sistem Biogas /A12. Apabila menjawab masalah teknis, bagian apa yang mengalami kerusakan?/Lampu</t>
        </is>
      </c>
      <c r="DW1" s="1" t="inlineStr">
        <is>
          <t>A. Performa Teknis Sistem Biogas /A12. Apabila menjawab masalah teknis, bagian apa yang mengalami kerusakan?/Keran gas (Tap)</t>
        </is>
      </c>
      <c r="DX1" s="1" t="inlineStr">
        <is>
          <t>A. Performa Teknis Sistem Biogas /A12. Apabila menjawab masalah teknis, bagian apa yang mengalami kerusakan?/Manometer</t>
        </is>
      </c>
      <c r="DY1" s="1" t="inlineStr">
        <is>
          <t>A. Performa Teknis Sistem Biogas /A12. Apabila menjawab masalah teknis, bagian apa yang mengalami kerusakan?/Pipa gas utama</t>
        </is>
      </c>
      <c r="DZ1" s="1" t="inlineStr">
        <is>
          <t>A. Performa Teknis Sistem Biogas /A12. Apabila menjawab masalah teknis, bagian apa yang mengalami kerusakan?/Katup gas utama</t>
        </is>
      </c>
      <c r="EA1" s="1" t="inlineStr">
        <is>
          <t>A. Performa Teknis Sistem Biogas /A12. Apabila menjawab masalah teknis, bagian apa yang mengalami kerusakan?/Turet</t>
        </is>
      </c>
      <c r="EB1" s="1" t="inlineStr">
        <is>
          <t>A. Performa Teknis Sistem Biogas /A12. Apabila menjawab masalah teknis, bagian apa yang mengalami kerusakan?/Mixer</t>
        </is>
      </c>
      <c r="EC1" s="1" t="inlineStr">
        <is>
          <t>A. Performa Teknis Sistem Biogas /A12. Apabila menjawab masalah teknis, bagian apa yang mengalami kerusakan?/Inlet</t>
        </is>
      </c>
      <c r="ED1" s="1" t="inlineStr">
        <is>
          <t>A. Performa Teknis Sistem Biogas /A12. Apabila menjawab masalah teknis, bagian apa yang mengalami kerusakan?/Reaktor biogas (penampung gas, digester, manhole, outlet, dan overflow)</t>
        </is>
      </c>
      <c r="EE1" s="1" t="inlineStr">
        <is>
          <t>A. Performa Teknis Sistem Biogas /A12. Apabila menjawab masalah teknis, bagian apa yang mengalami kerusakan?/Saluran Pipa Gas</t>
        </is>
      </c>
      <c r="EF1" s="1" t="inlineStr">
        <is>
          <t>A. Performa Teknis Sistem Biogas /A12. Apabila menjawab masalah teknis, bagian apa yang mengalami kerusakan?/Water drain (penguras air/pemisah air)</t>
        </is>
      </c>
      <c r="EG1" s="1" t="inlineStr">
        <is>
          <t>A. Performa Teknis Sistem Biogas /A12. Apabila menjawab masalah teknis, bagian apa yang mengalami kerusakan?/Saluran air (Water drain)</t>
        </is>
      </c>
      <c r="EH1" s="1" t="inlineStr">
        <is>
          <t>A. Performa Teknis Sistem Biogas /A12. Apabila menjawab masalah teknis, bagian apa yang mengalami kerusakan?/Bio-Slurry Outlet (Lubang Bio-slurry)</t>
        </is>
      </c>
      <c r="EI1" s="4" t="inlineStr">
        <is>
          <t>A. Performa Teknis Sistem Biogas /A13. Masalah non-teknis apa yang pernah Anda hadapi sebagai pengguna biogas?</t>
        </is>
      </c>
      <c r="EJ1" s="4" t="inlineStr">
        <is>
          <t>A. Performa Teknis Sistem Biogas /A13. Masalah non-teknis apa yang pernah Anda hadapi sebagai pengguna biogas?/Konflik dengan anggota keluarga atau masyarakat terkait penggunaan biogas</t>
        </is>
      </c>
      <c r="EK1" s="4" t="inlineStr">
        <is>
          <t>A. Performa Teknis Sistem Biogas /A13. Masalah non-teknis apa yang pernah Anda hadapi sebagai pengguna biogas?/Kurangnya dukungan atau pemantauan dari pemerintah atau CPO</t>
        </is>
      </c>
      <c r="EL1" s="4" t="inlineStr">
        <is>
          <t>A. Performa Teknis Sistem Biogas /A13. Masalah non-teknis apa yang pernah Anda hadapi sebagai pengguna biogas?/Keterbatasan akses terhadap informasi atau pelatihan terkait biogas</t>
        </is>
      </c>
      <c r="EM1" s="4" t="inlineStr">
        <is>
          <t>A. Performa Teknis Sistem Biogas /A13. Masalah non-teknis apa yang pernah Anda hadapi sebagai pengguna biogas?/Tidak ada masalah</t>
        </is>
      </c>
      <c r="EN1" s="4" t="inlineStr">
        <is>
          <t>A. Performa Teknis Sistem Biogas /A13. Masalah non-teknis apa yang pernah Anda hadapi sebagai pengguna biogas?/Lainnya</t>
        </is>
      </c>
      <c r="EO1" s="3" t="inlineStr">
        <is>
          <t>A. Performa Teknis Sistem Biogas /A13-a. Lainnya:</t>
        </is>
      </c>
      <c r="EP1" s="1" t="inlineStr">
        <is>
          <t>A. Performa Teknis Sistem Biogas /A14. Apakah Anda sebagai pengguna biogas menerima instruksi yang jelas terkait pengoperasian dan perawatan sistem biogas?</t>
        </is>
      </c>
      <c r="EQ1" s="1" t="inlineStr">
        <is>
          <t>A. Performa Teknis Sistem Biogas /A15. Dalam bentuk apa Anda menerima instruksi tersebut?</t>
        </is>
      </c>
      <c r="ER1" s="4" t="inlineStr">
        <is>
          <t>A. Performa Teknis Sistem Biogas /A16. Siapa yang menyelenggarakan pelatihan atau memberikan instruksi tersebut?</t>
        </is>
      </c>
      <c r="ES1" s="1" t="inlineStr">
        <is>
          <t>A. Performa Teknis Sistem Biogas /A16. Siapa yang menyelenggarakan pelatihan atau memberikan instruksi tersebut?/CPO atau pendamping</t>
        </is>
      </c>
      <c r="ET1" s="1" t="inlineStr">
        <is>
          <t>A. Performa Teknis Sistem Biogas /A16. Siapa yang menyelenggarakan pelatihan atau memberikan instruksi tersebut?/Staff BIRU</t>
        </is>
      </c>
      <c r="EU1" s="1" t="inlineStr">
        <is>
          <t>A. Performa Teknis Sistem Biogas /A16. Siapa yang menyelenggarakan pelatihan atau memberikan instruksi tersebut?/Pegawai koperasi</t>
        </is>
      </c>
      <c r="EV1" s="1" t="inlineStr">
        <is>
          <t>A. Performa Teknis Sistem Biogas /A16. Siapa yang menyelenggarakan pelatihan atau memberikan instruksi tersebut?/Lainnya</t>
        </is>
      </c>
      <c r="EW1" s="1" t="inlineStr">
        <is>
          <t>A. Performa Teknis Sistem Biogas /A16-a. Lainnya:</t>
        </is>
      </c>
      <c r="EX1" s="4" t="inlineStr">
        <is>
          <t>A. Performa Teknis Sistem Biogas /A17. Siapa yang menerima pelatihan atau instruksi tersebut?</t>
        </is>
      </c>
      <c r="EY1" s="4" t="inlineStr">
        <is>
          <t>A. Performa Teknis Sistem Biogas /A17. Siapa yang menerima pelatihan atau instruksi tersebut?/Anggota keluarga - Laki-laki</t>
        </is>
      </c>
      <c r="EZ1" s="4" t="inlineStr">
        <is>
          <t>A. Performa Teknis Sistem Biogas /A17. Siapa yang menerima pelatihan atau instruksi tersebut?/Anggota keluarga - Perempuan dewasa</t>
        </is>
      </c>
      <c r="FA1" s="4" t="inlineStr">
        <is>
          <t>A. Performa Teknis Sistem Biogas /A17. Siapa yang menerima pelatihan atau instruksi tersebut?/Lainnya</t>
        </is>
      </c>
      <c r="FB1" s="1" t="inlineStr">
        <is>
          <t>A. Performa Teknis Sistem Biogas /A17-a. Lainnya:</t>
        </is>
      </c>
      <c r="FC1" s="1" t="inlineStr">
        <is>
          <t>A. Performa Teknis Sistem Biogas /A18. Seberapa sering Anda melakukan perawatan atau perbaikan pada sistem biogas?</t>
        </is>
      </c>
      <c r="FD1" s="1" t="inlineStr">
        <is>
          <t>A. Performa Teknis Sistem Biogas /A19. Berapa biaya pemeliharaan tahunan instalasi biogas Anda?</t>
        </is>
      </c>
      <c r="FE1" s="1" t="inlineStr">
        <is>
          <t>A. Performa Teknis Sistem Biogas /A20. Apakah Anda mengetahui cara membaca manometer? Yang jika air  berada di angka 0-15, maka Anda tidak dapat menggunakan kompornya?</t>
        </is>
      </c>
      <c r="FF1" s="1" t="inlineStr">
        <is>
          <t>A. Performa Teknis Sistem Biogas /A21. Seberapa sering Anda membaca manometer?</t>
        </is>
      </c>
      <c r="FG1" s="1" t="inlineStr">
        <is>
          <t>A. Performa Teknis Sistem Biogas /A22. Apakah Anda mengetahui cara membersihkan setiap komponen dari  kompor biogas?</t>
        </is>
      </c>
      <c r="FH1" s="1" t="inlineStr">
        <is>
          <t>A. Performa Teknis Sistem Biogas /A23. Seberapa sering Anda membersihkan tiap komponen kompor biogas?</t>
        </is>
      </c>
      <c r="FI1" s="1" t="inlineStr">
        <is>
          <t>A. Performa Teknis Sistem Biogas /A24. Apakah Anda mengetahui cara menyalakan kompor yang benar, yaitu dengan menyalakan korek terlebih dahulu lalu gas di atas kompor?</t>
        </is>
      </c>
      <c r="FJ1" s="1" t="inlineStr">
        <is>
          <t>A. Performa Teknis Sistem Biogas /A25. Seberapa sering Anda menyalakan kompor dengan cara yang benar?</t>
        </is>
      </c>
      <c r="FK1" s="1" t="inlineStr">
        <is>
          <t>A. Performa Teknis Sistem Biogas /A26. Apakah Anda mengetahui cara mengecek kebocoran gas dengan benar, yaitu menggunakan sabun dan tanpa api?</t>
        </is>
      </c>
      <c r="FL1" s="1" t="inlineStr">
        <is>
          <t>A. Performa Teknis Sistem Biogas /A27. Seberapa sering Anda mengecek kebocoran gas dengan benar?</t>
        </is>
      </c>
      <c r="FM1" s="1" t="inlineStr">
        <is>
          <t>A. Performa Teknis Sistem Biogas /A28. Apakah Anda mengetahui cara membersihkan luapan (lubang saluran slurry) dan saluran keluar dari kotoran yang mengeras?</t>
        </is>
      </c>
      <c r="FN1" s="1" t="inlineStr">
        <is>
          <t>A. Performa Teknis Sistem Biogas /A29. Seberapa sering Anda membersihkan saluran slurry dan saluran keluar tersebut?</t>
        </is>
      </c>
      <c r="FO1" s="1" t="inlineStr">
        <is>
          <t>A. Performa Teknis Sistem Biogas /A30. Apakah Anda mengetahui cara mengeringkan pengering air?</t>
        </is>
      </c>
      <c r="FP1" s="1" t="inlineStr">
        <is>
          <t>A. Performa Teknis Sistem Biogas /A31. Seberapa sering Anda mengeringkan pengering air?</t>
        </is>
      </c>
      <c r="FQ1" s="1" t="inlineStr">
        <is>
          <t>A. Performa Teknis Sistem Biogas /A32. Apakah Anda mengetahui bahwa outlet beton harus selalu ditutup?</t>
        </is>
      </c>
      <c r="FR1" s="1" t="inlineStr">
        <is>
          <t>A. Performa Teknis Sistem Biogas /A32-a. Apakah Anda yakin bahwa outlet tersebut dipastikan akan ditutup kembali setelah pengecekan atau pembersihan?</t>
        </is>
      </c>
      <c r="FS1" s="1" t="inlineStr">
        <is>
          <t>A. Performa Teknis Sistem Biogas /A33. Apakah Anda mengetahui bahwa gas tap harus ditutup jika tidak digunakan?</t>
        </is>
      </c>
      <c r="FT1" s="1" t="inlineStr">
        <is>
          <t>A. Performa Teknis Sistem Biogas /A34. Apakah Anda menutup kembali gas tap tersebut jika tidak digunakan?</t>
        </is>
      </c>
      <c r="FU1" s="1" t="inlineStr">
        <is>
          <t>A. Performa Teknis Sistem Biogas /A35. Siapa yang bertanggung jawab untuk pengoperasian dan perawatan biogas, termasuk pengumpulan kotoran ternak?</t>
        </is>
      </c>
      <c r="FV1" s="1" t="inlineStr">
        <is>
          <t>A. Performa Teknis Sistem Biogas /A35. Siapa yang bertanggung jawab untuk pengoperasian dan perawatan biogas, termasuk pengumpulan kotoran ternak? /Laki-laki dewasa</t>
        </is>
      </c>
      <c r="FW1" s="1" t="inlineStr">
        <is>
          <t>A. Performa Teknis Sistem Biogas /A35. Siapa yang bertanggung jawab untuk pengoperasian dan perawatan biogas, termasuk pengumpulan kotoran ternak? /Perempuan dewasa</t>
        </is>
      </c>
      <c r="FX1" s="1" t="inlineStr">
        <is>
          <t>A. Performa Teknis Sistem Biogas /A35. Siapa yang bertanggung jawab untuk pengoperasian dan perawatan biogas, termasuk pengumpulan kotoran ternak? /Anak-anak</t>
        </is>
      </c>
      <c r="FY1" s="1" t="inlineStr">
        <is>
          <t>A. Performa Teknis Sistem Biogas /A35. Siapa yang bertanggung jawab untuk pengoperasian dan perawatan biogas, termasuk pengumpulan kotoran ternak? /Pekerja tambahan</t>
        </is>
      </c>
      <c r="FZ1" s="1" t="inlineStr">
        <is>
          <t>A. Performa Teknis Sistem Biogas /A36. Seberapa paham Anda mengenai langkah-langkah keselamatan dalam operasi dan pemeliharaan biogas?</t>
        </is>
      </c>
      <c r="GA1" s="4" t="inlineStr">
        <is>
          <t>A. Performa Teknis Sistem Biogas /A37. Jika Anda memahami, dari mana Anda mengetahui langkah-langkah tersebut?</t>
        </is>
      </c>
      <c r="GB1" s="1" t="inlineStr">
        <is>
          <t>A. Performa Teknis Sistem Biogas /A37. Jika Anda memahami, dari mana Anda mengetahui langkah-langkah tersebut?/CPO</t>
        </is>
      </c>
      <c r="GC1" s="1" t="inlineStr">
        <is>
          <t>A. Performa Teknis Sistem Biogas /A37. Jika Anda memahami, dari mana Anda mengetahui langkah-langkah tersebut?/Pelatihan</t>
        </is>
      </c>
      <c r="GD1" s="1" t="inlineStr">
        <is>
          <t>A. Performa Teknis Sistem Biogas /A37. Jika Anda memahami, dari mana Anda mengetahui langkah-langkah tersebut?/Teman/keluarga</t>
        </is>
      </c>
      <c r="GE1" s="1" t="inlineStr">
        <is>
          <t>A. Performa Teknis Sistem Biogas /A37. Jika Anda memahami, dari mana Anda mengetahui langkah-langkah tersebut?/Lainnya</t>
        </is>
      </c>
      <c r="GF1" s="1" t="inlineStr">
        <is>
          <t>A. Performa Teknis Sistem Biogas /A37-a. Lainnya:</t>
        </is>
      </c>
      <c r="GG1" s="1" t="inlineStr">
        <is>
          <t>A. Performa Teknis Sistem Biogas /A38. Seberapa sering Anda menerapkan langkah-langkah keselamatan ini?</t>
        </is>
      </c>
      <c r="GH1" s="1" t="inlineStr">
        <is>
          <t>A. Performa Teknis Sistem Biogas /A39. Apakah Anda pernah mempromosikan manfaat biogas kepada orang  lain?</t>
        </is>
      </c>
      <c r="GI1" s="1" t="inlineStr">
        <is>
          <t>A. Performa Teknis Sistem Biogas /A40. Jika pernah melakukan promosi, kepada siapa saja Anda mempromosikan biogas?</t>
        </is>
      </c>
      <c r="GJ1" s="1" t="inlineStr">
        <is>
          <t>A. Performa Teknis Sistem Biogas /A40. Jika pernah melakukan promosi, kepada siapa saja Anda mempromosikan biogas? /Tetangga</t>
        </is>
      </c>
      <c r="GK1" s="1" t="inlineStr">
        <is>
          <t>A. Performa Teknis Sistem Biogas /A40. Jika pernah melakukan promosi, kepada siapa saja Anda mempromosikan biogas? /Teman/keluarga</t>
        </is>
      </c>
      <c r="GL1" s="1" t="inlineStr">
        <is>
          <t>A. Performa Teknis Sistem Biogas /A40. Jika pernah melakukan promosi, kepada siapa saja Anda mempromosikan biogas? /Komunitas lokal</t>
        </is>
      </c>
      <c r="GM1" s="1" t="inlineStr">
        <is>
          <t>A. Performa Teknis Sistem Biogas /A40. Jika pernah melakukan promosi, kepada siapa saja Anda mempromosikan biogas? /Lainnya</t>
        </is>
      </c>
      <c r="GN1" s="1" t="inlineStr">
        <is>
          <t>A. Performa Teknis Sistem Biogas /A40-a. Lainnya:</t>
        </is>
      </c>
      <c r="GO1" s="1" t="inlineStr">
        <is>
          <t>A. Performa Teknis Sistem Biogas /A41. Apakah Anda akan merekomendasikan penggunaan Biogas?</t>
        </is>
      </c>
      <c r="GP1" s="1" t="inlineStr">
        <is>
          <t>B1_biogas_use</t>
        </is>
      </c>
      <c r="GQ1" s="1" t="inlineStr">
        <is>
          <t>B2_fuel</t>
        </is>
      </c>
      <c r="GR1" s="1" t="inlineStr">
        <is>
          <t>B2-a_LPG</t>
        </is>
      </c>
      <c r="GS1" s="1" t="inlineStr">
        <is>
          <t>B2-b_firewood</t>
        </is>
      </c>
      <c r="GT1" s="1" t="inlineStr">
        <is>
          <t>B2-c_kerosene</t>
        </is>
      </c>
      <c r="GU1" s="1" t="inlineStr">
        <is>
          <t>B2-d_agriculture-waste</t>
        </is>
      </c>
      <c r="GV1" s="1" t="inlineStr">
        <is>
          <t>B2-e_animal-manure</t>
        </is>
      </c>
      <c r="GW1" s="1" t="inlineStr">
        <is>
          <t>B2-f_charcoal</t>
        </is>
      </c>
      <c r="GX1" s="1" t="inlineStr">
        <is>
          <t>B2-g_other</t>
        </is>
      </c>
      <c r="GY1" s="1" t="inlineStr">
        <is>
          <t>B. Energi, Pengurangan Emisi, dan Dampak Terhadap Lingkungan /B2-a. Lainnya:</t>
        </is>
      </c>
      <c r="GZ1" s="1" t="inlineStr">
        <is>
          <t>B. Energi, Pengurangan Emisi, dan Dampak Terhadap Lingkungan /B3. Apakah masih ingat dengan harga bahan bakar sebelum menggunakan biogas?</t>
        </is>
      </c>
      <c r="HA1" s="1" t="inlineStr">
        <is>
          <t>B4-a1_firewood_qty</t>
        </is>
      </c>
      <c r="HB1" s="1" t="inlineStr">
        <is>
          <t>B4-a2_firewood_price</t>
        </is>
      </c>
      <c r="HC1" s="1" t="inlineStr">
        <is>
          <t>B5-a1_firewood_qty</t>
        </is>
      </c>
      <c r="HD1" s="1" t="inlineStr">
        <is>
          <t>B5-a2_firewood_price</t>
        </is>
      </c>
      <c r="HE1" s="1" t="inlineStr">
        <is>
          <t>B4-b1_LPG_qty</t>
        </is>
      </c>
      <c r="HF1" s="1" t="inlineStr">
        <is>
          <t>B4-b2_LPG_price</t>
        </is>
      </c>
      <c r="HG1" s="1" t="inlineStr">
        <is>
          <t>B5-b1_LPG_qty</t>
        </is>
      </c>
      <c r="HH1" s="1" t="inlineStr">
        <is>
          <t>B5-b2_LPG_price</t>
        </is>
      </c>
      <c r="HI1" s="1" t="inlineStr">
        <is>
          <t>B4-c1_agricultural-waste_qty</t>
        </is>
      </c>
      <c r="HJ1" s="1" t="inlineStr">
        <is>
          <t>B4-c2_agricultural-waste_price</t>
        </is>
      </c>
      <c r="HK1" s="1" t="inlineStr">
        <is>
          <t>B5-c1_agricultural-waste_qty</t>
        </is>
      </c>
      <c r="HL1" s="1" t="inlineStr">
        <is>
          <t>B5-c2_agricultural-waste_price</t>
        </is>
      </c>
      <c r="HM1" s="1" t="inlineStr">
        <is>
          <t>B4-d1_animal-manure_qty</t>
        </is>
      </c>
      <c r="HN1" s="1" t="inlineStr">
        <is>
          <t>B4-d2_animal-manure_price</t>
        </is>
      </c>
      <c r="HO1" s="1" t="inlineStr">
        <is>
          <t>B5-d1_animal-manure_qty</t>
        </is>
      </c>
      <c r="HP1" s="1" t="inlineStr">
        <is>
          <t>B5-d2_animal-manure_price</t>
        </is>
      </c>
      <c r="HQ1" s="1" t="inlineStr">
        <is>
          <t>B4-e1_charcoal_qty</t>
        </is>
      </c>
      <c r="HR1" s="1" t="inlineStr">
        <is>
          <t>B4-e2_charcoal_price</t>
        </is>
      </c>
      <c r="HS1" s="1" t="inlineStr">
        <is>
          <t>B5-e1_charcoal_qty</t>
        </is>
      </c>
      <c r="HT1" s="1" t="inlineStr">
        <is>
          <t>B5-e2_charcoal_price</t>
        </is>
      </c>
      <c r="HU1" s="1" t="inlineStr">
        <is>
          <t>B4-f1_kerosene_qty</t>
        </is>
      </c>
      <c r="HV1" s="1" t="inlineStr">
        <is>
          <t>B4-f2_kerosene_price</t>
        </is>
      </c>
      <c r="HW1" s="1" t="inlineStr">
        <is>
          <t>B5-f1_kerosene_qty</t>
        </is>
      </c>
      <c r="HX1" s="1" t="inlineStr">
        <is>
          <t>B5-f2_kerosene_price</t>
        </is>
      </c>
      <c r="HY1" s="1" t="inlineStr">
        <is>
          <t>B6-a1_firewood_reduction_mass</t>
        </is>
      </c>
      <c r="HZ1" s="1" t="inlineStr">
        <is>
          <t>B6-a2_firewood_reduction_price</t>
        </is>
      </c>
      <c r="IA1" s="1" t="inlineStr">
        <is>
          <t>B6-b1_LPG_reduction_mass</t>
        </is>
      </c>
      <c r="IB1" s="1" t="inlineStr">
        <is>
          <t>B6-b2_LPG_reduction_price</t>
        </is>
      </c>
      <c r="IC1" s="1" t="inlineStr">
        <is>
          <t>B6-c1_agriculture-waste_reduction_mass</t>
        </is>
      </c>
      <c r="ID1" s="1" t="inlineStr">
        <is>
          <t>B6-c2_agriculture-waste_reduction_price</t>
        </is>
      </c>
      <c r="IE1" s="1" t="inlineStr">
        <is>
          <t>B6-d1_animal-manure_reduction_mass</t>
        </is>
      </c>
      <c r="IF1" s="1" t="inlineStr">
        <is>
          <t>B6-d2_animal-manure_reduction_price</t>
        </is>
      </c>
      <c r="IG1" s="1" t="inlineStr">
        <is>
          <t>B6-e1_charcoal_reduction_mass</t>
        </is>
      </c>
      <c r="IH1" s="1" t="inlineStr">
        <is>
          <t>B6-e2_charcoal_reduction_price</t>
        </is>
      </c>
      <c r="II1" s="1" t="inlineStr">
        <is>
          <t>B6-f1_kerosene_reduction_mass</t>
        </is>
      </c>
      <c r="IJ1" s="1" t="inlineStr">
        <is>
          <t>B6-f2_kerosene_reduction_price</t>
        </is>
      </c>
      <c r="IK1" s="1" t="inlineStr">
        <is>
          <t>B. Energi, Pengurangan Emisi, dan Dampak Terhadap Lingkungan /B7. Berapa kilogram bahan bakar (kotoran ternak) yang Anda gunakan untuk biogas per hari?</t>
        </is>
      </c>
      <c r="IL1" s="1" t="inlineStr">
        <is>
          <t>B. Energi, Pengurangan Emisi, dan Dampak Terhadap Lingkungan /B8. Berapa lama rata-rata kompor biogas Anda menyala setiap hari?</t>
        </is>
      </c>
      <c r="IM1" s="1" t="inlineStr">
        <is>
          <t>B. Energi, Pengurangan Emisi, dan Dampak Terhadap Lingkungan /B9. Apakah penggunaan biogas membantu mengurangi penebangan kayu untuk kebutuhan bahan bakar?</t>
        </is>
      </c>
      <c r="IN1" s="1" t="inlineStr">
        <is>
          <t>C. Dampak Kesehatan dan Sanitasi /C1. Apakah Anda merenovasi atau membuat dapur baru untuk memasak menggunakan biogas?</t>
        </is>
      </c>
      <c r="IO1" s="1" t="inlineStr">
        <is>
          <t>C. Dampak Kesehatan dan Sanitasi /C2. Bagaimana perbandingan kebersihan dapur setelah menggunakan biogas?</t>
        </is>
      </c>
      <c r="IP1" s="1" t="inlineStr">
        <is>
          <t>C. Dampak Kesehatan dan Sanitasi /C3. Seberapa sering Anda terpapar asap di dapur setelah menggunakan biogas?</t>
        </is>
      </c>
      <c r="IQ1" s="1" t="inlineStr">
        <is>
          <t>C. Dampak Kesehatan dan Sanitasi /C4. Setelah menggunakan biogas, bagaimana perbandingan Anda atau anggota keluarga mengalami masalah pernafasan?</t>
        </is>
      </c>
      <c r="IR1" s="1" t="inlineStr">
        <is>
          <t>C. Dampak Kesehatan dan Sanitasi /C5. Siapa yang pernah mengalami infeksi pernapasan SEBELUM menggunakan biogas?</t>
        </is>
      </c>
      <c r="IS1" s="1" t="inlineStr">
        <is>
          <t>C. Dampak Kesehatan dan Sanitasi /C5. Siapa yang pernah mengalami infeksi pernapasan SEBELUM menggunakan biogas? /Laki-laki dewasa</t>
        </is>
      </c>
      <c r="IT1" s="1" t="inlineStr">
        <is>
          <t>C. Dampak Kesehatan dan Sanitasi /C5. Siapa yang pernah mengalami infeksi pernapasan SEBELUM menggunakan biogas? /Perempuan dewasa</t>
        </is>
      </c>
      <c r="IU1" s="1" t="inlineStr">
        <is>
          <t>C. Dampak Kesehatan dan Sanitasi /C5. Siapa yang pernah mengalami infeksi pernapasan SEBELUM menggunakan biogas? /Anak-anak (0-18 tahun)</t>
        </is>
      </c>
      <c r="IV1" s="1" t="inlineStr">
        <is>
          <t>C. Dampak Kesehatan dan Sanitasi /C6. Siapa yang pernah mengalami infeksi pernapasan SETELAH menggunakan biogas?</t>
        </is>
      </c>
      <c r="IW1" s="1" t="inlineStr">
        <is>
          <t>C. Dampak Kesehatan dan Sanitasi /C6. Siapa yang pernah mengalami infeksi pernapasan SETELAH menggunakan biogas? /Laki-laki dewasa</t>
        </is>
      </c>
      <c r="IX1" s="1" t="inlineStr">
        <is>
          <t>C. Dampak Kesehatan dan Sanitasi /C6. Siapa yang pernah mengalami infeksi pernapasan SETELAH menggunakan biogas? /Perempuan dewasa</t>
        </is>
      </c>
      <c r="IY1" s="1" t="inlineStr">
        <is>
          <t>C. Dampak Kesehatan dan Sanitasi /C6. Siapa yang pernah mengalami infeksi pernapasan SETELAH menggunakan biogas? /Anak-anak (0-18 tahun)</t>
        </is>
      </c>
      <c r="IZ1" s="1" t="inlineStr">
        <is>
          <t>C. Dampak Kesehatan dan Sanitasi /C7. SETELAH menggunakan biogas, bagaimana perbandingan Anda atau anggota keluarga mengalami masalah iritasi mata?</t>
        </is>
      </c>
      <c r="JA1" s="1" t="inlineStr">
        <is>
          <t>C. Dampak Kesehatan dan Sanitasi /C8. Siapa yang pernah mengalami masalah iritasi mata SEBELUM menggunakan biogas?</t>
        </is>
      </c>
      <c r="JB1" s="1" t="inlineStr">
        <is>
          <t>C. Dampak Kesehatan dan Sanitasi /C8. Siapa yang pernah mengalami masalah iritasi mata SEBELUM menggunakan biogas? /Laki-laki dewasa</t>
        </is>
      </c>
      <c r="JC1" s="1" t="inlineStr">
        <is>
          <t>C. Dampak Kesehatan dan Sanitasi /C8. Siapa yang pernah mengalami masalah iritasi mata SEBELUM menggunakan biogas? /Perempuan dewasa</t>
        </is>
      </c>
      <c r="JD1" s="1" t="inlineStr">
        <is>
          <t>C. Dampak Kesehatan dan Sanitasi /C8. Siapa yang pernah mengalami masalah iritasi mata SEBELUM menggunakan biogas? /Anak-anak (0-18 tahun)</t>
        </is>
      </c>
      <c r="JE1" s="1" t="inlineStr">
        <is>
          <t>C. Dampak Kesehatan dan Sanitasi /C9. Siapa yang pernah mengalami masalah iritasi mata SETELAH menggunakan biogas?</t>
        </is>
      </c>
      <c r="JF1" s="1" t="inlineStr">
        <is>
          <t>C. Dampak Kesehatan dan Sanitasi /C9. Siapa yang pernah mengalami masalah iritasi mata SETELAH menggunakan biogas? /Laki-laki dewasa</t>
        </is>
      </c>
      <c r="JG1" s="1" t="inlineStr">
        <is>
          <t>C. Dampak Kesehatan dan Sanitasi /C9. Siapa yang pernah mengalami masalah iritasi mata SETELAH menggunakan biogas? /Perempuan dewasa</t>
        </is>
      </c>
      <c r="JH1" s="1" t="inlineStr">
        <is>
          <t>C. Dampak Kesehatan dan Sanitasi /C9. Siapa yang pernah mengalami masalah iritasi mata SETELAH menggunakan biogas? /Anak-anak (0-18 tahun)</t>
        </is>
      </c>
      <c r="JI1" s="1" t="inlineStr">
        <is>
          <t>C. Dampak Kesehatan dan Sanitasi /C10. SETELAH menggunakan biogas, bagaimana perbandingan Anda atau anggota keluarga mengalami penyakit saluran pencernaan?</t>
        </is>
      </c>
      <c r="JJ1" s="1" t="inlineStr">
        <is>
          <t>C. Dampak Kesehatan dan Sanitasi /C11. Siapa yang pernah mengalami penyakit saluran pencernaan SEBELUM menggunakan biogas?</t>
        </is>
      </c>
      <c r="JK1" s="1" t="inlineStr">
        <is>
          <t>C. Dampak Kesehatan dan Sanitasi /C11. Siapa yang pernah mengalami penyakit saluran pencernaan SEBELUM menggunakan biogas? /Laki-laki dewasa</t>
        </is>
      </c>
      <c r="JL1" s="1" t="inlineStr">
        <is>
          <t>C. Dampak Kesehatan dan Sanitasi /C11. Siapa yang pernah mengalami penyakit saluran pencernaan SEBELUM menggunakan biogas? /Perempuan dewasa</t>
        </is>
      </c>
      <c r="JM1" s="1" t="inlineStr">
        <is>
          <t>C. Dampak Kesehatan dan Sanitasi /C11. Siapa yang pernah mengalami penyakit saluran pencernaan SEBELUM menggunakan biogas? /Anak-anak (0-18 tahun)</t>
        </is>
      </c>
      <c r="JN1" s="1" t="inlineStr">
        <is>
          <t>C. Dampak Kesehatan dan Sanitasi /C12. Siapa yang pernah mengalami penyakit saluran pencernaan SETELAH menggunakan biogas?</t>
        </is>
      </c>
      <c r="JO1" s="1" t="inlineStr">
        <is>
          <t>C. Dampak Kesehatan dan Sanitasi /C12. Siapa yang pernah mengalami penyakit saluran pencernaan SETELAH menggunakan biogas? /Laki-laki dewasa</t>
        </is>
      </c>
      <c r="JP1" s="1" t="inlineStr">
        <is>
          <t>C. Dampak Kesehatan dan Sanitasi /C12. Siapa yang pernah mengalami penyakit saluran pencernaan SETELAH menggunakan biogas? /Perempuan dewasa</t>
        </is>
      </c>
      <c r="JQ1" s="1" t="inlineStr">
        <is>
          <t>C. Dampak Kesehatan dan Sanitasi /C12. Siapa yang pernah mengalami penyakit saluran pencernaan SETELAH menggunakan biogas? /Anak-anak (0-18 tahun)</t>
        </is>
      </c>
      <c r="JR1" s="1" t="inlineStr">
        <is>
          <t>C. Dampak Kesehatan dan Sanitasi /C13. SETELAH menggunakan biogas, bagaimana perbandingan Anda atau anggota keluarga pernah mengalami penyakit yang disebabkan gigitan nyamuk? contoh: malaria, demam berdarah, cikungunya, dan lain sebagainya.</t>
        </is>
      </c>
      <c r="JS1" s="1" t="inlineStr">
        <is>
          <t>C. Dampak Kesehatan dan Sanitasi /C14. Siapa yang pernah mengalami penyakit akibat gigitan nyamuk SEBELUM menggunakan biogas?</t>
        </is>
      </c>
      <c r="JT1" s="1" t="inlineStr">
        <is>
          <t>C. Dampak Kesehatan dan Sanitasi /C14. Siapa yang pernah mengalami penyakit akibat gigitan nyamuk SEBELUM menggunakan biogas? /Laki-laki dewasa</t>
        </is>
      </c>
      <c r="JU1" s="1" t="inlineStr">
        <is>
          <t>C. Dampak Kesehatan dan Sanitasi /C14. Siapa yang pernah mengalami penyakit akibat gigitan nyamuk SEBELUM menggunakan biogas? /Perempuan dewasa</t>
        </is>
      </c>
      <c r="JV1" s="1" t="inlineStr">
        <is>
          <t>C. Dampak Kesehatan dan Sanitasi /C14. Siapa yang pernah mengalami penyakit akibat gigitan nyamuk SEBELUM menggunakan biogas? /Anak-anak (0-18 tahun)</t>
        </is>
      </c>
      <c r="JW1" s="1" t="inlineStr">
        <is>
          <t>C. Dampak Kesehatan dan Sanitasi /C15. Siapa yang pernah mengalami penyakit akibat gigitan nyamuk SETELAH menggunakan biogas?</t>
        </is>
      </c>
      <c r="JX1" s="1" t="inlineStr">
        <is>
          <t>C. Dampak Kesehatan dan Sanitasi /C15. Siapa yang pernah mengalami penyakit akibat gigitan nyamuk SETELAH menggunakan biogas? /Laki-laki dewasa</t>
        </is>
      </c>
      <c r="JY1" s="1" t="inlineStr">
        <is>
          <t>C. Dampak Kesehatan dan Sanitasi /C15. Siapa yang pernah mengalami penyakit akibat gigitan nyamuk SETELAH menggunakan biogas? /Perempuan dewasa</t>
        </is>
      </c>
      <c r="JZ1" s="1" t="inlineStr">
        <is>
          <t>C. Dampak Kesehatan dan Sanitasi /C15. Siapa yang pernah mengalami penyakit akibat gigitan nyamuk SETELAH menggunakan biogas? /Anak-anak (0-18 tahun)</t>
        </is>
      </c>
      <c r="KA1" s="1" t="inlineStr">
        <is>
          <t>C. Dampak Kesehatan dan Sanitasi /C16. SETELAH menggunakan biogas, bagaimana perbandingan terjadinya kecelakaan akibat api (kebakaran) dirumah Anda?</t>
        </is>
      </c>
      <c r="KB1" s="1" t="inlineStr">
        <is>
          <t>C. Dampak Kesehatan dan Sanitasi /C17. Siapa yang pernah mengalami kecelakaan akibat api SEBELUM menggunakan biogas?</t>
        </is>
      </c>
      <c r="KC1" s="1" t="inlineStr">
        <is>
          <t>C. Dampak Kesehatan dan Sanitasi /C17. Siapa yang pernah mengalami kecelakaan akibat api SEBELUM menggunakan biogas?/Laki-laki dewasa</t>
        </is>
      </c>
      <c r="KD1" s="1" t="inlineStr">
        <is>
          <t>C. Dampak Kesehatan dan Sanitasi /C17. Siapa yang pernah mengalami kecelakaan akibat api SEBELUM menggunakan biogas?/Perempuan dewasa</t>
        </is>
      </c>
      <c r="KE1" s="1" t="inlineStr">
        <is>
          <t>C. Dampak Kesehatan dan Sanitasi /C17. Siapa yang pernah mengalami kecelakaan akibat api SEBELUM menggunakan biogas?/Anak-anak (0-18 tahun)</t>
        </is>
      </c>
      <c r="KF1" s="1" t="inlineStr">
        <is>
          <t>C. Dampak Kesehatan dan Sanitasi /C18. Siapa yang pernah mengalami kecelakaan akibat api SETELAH menggunakan  biogas?</t>
        </is>
      </c>
      <c r="KG1" s="1" t="inlineStr">
        <is>
          <t>C. Dampak Kesehatan dan Sanitasi /C18. Siapa yang pernah mengalami kecelakaan akibat api SETELAH menggunakan  biogas?/Laki-laki dewasa</t>
        </is>
      </c>
      <c r="KH1" s="1" t="inlineStr">
        <is>
          <t>C. Dampak Kesehatan dan Sanitasi /C18. Siapa yang pernah mengalami kecelakaan akibat api SETELAH menggunakan  biogas?/Perempuan dewasa</t>
        </is>
      </c>
      <c r="KI1" s="1" t="inlineStr">
        <is>
          <t>C. Dampak Kesehatan dan Sanitasi /C18. Siapa yang pernah mengalami kecelakaan akibat api SETELAH menggunakan  biogas?/Anak-anak (0-18 tahun)</t>
        </is>
      </c>
      <c r="KJ1" s="1" t="inlineStr">
        <is>
          <t>C. Dampak Kesehatan dan Sanitasi /C19. SETELAH menggunakan biogas, bagaimana perbandingan dialaminya penyakit psikis lainnya? (misalkan stress, sedikit waktu senggang, dll)</t>
        </is>
      </c>
      <c r="KK1" s="1" t="inlineStr">
        <is>
          <t>C. Dampak Kesehatan dan Sanitasi /C20. Siapa yang pernah mengalami penyakit psikisi SEBELUM menggunakan  biogas?</t>
        </is>
      </c>
      <c r="KL1" s="1" t="inlineStr">
        <is>
          <t>C. Dampak Kesehatan dan Sanitasi /C20. Siapa yang pernah mengalami penyakit psikisi SEBELUM menggunakan  biogas?/Laki-laki dewasa</t>
        </is>
      </c>
      <c r="KM1" s="1" t="inlineStr">
        <is>
          <t>C. Dampak Kesehatan dan Sanitasi /C20. Siapa yang pernah mengalami penyakit psikisi SEBELUM menggunakan  biogas?/Perempuan dewasa</t>
        </is>
      </c>
      <c r="KN1" s="1" t="inlineStr">
        <is>
          <t>C. Dampak Kesehatan dan Sanitasi /C20. Siapa yang pernah mengalami penyakit psikisi SEBELUM menggunakan  biogas?/Anak-anak (0-18 tahun)</t>
        </is>
      </c>
      <c r="KO1" s="1" t="inlineStr">
        <is>
          <t>C. Dampak Kesehatan dan Sanitasi /C21. Siapa yang pernah mengalami penyakit psikisi SETELAH menggunakan  biogas?</t>
        </is>
      </c>
      <c r="KP1" s="1" t="inlineStr">
        <is>
          <t>C. Dampak Kesehatan dan Sanitasi /C21. Siapa yang pernah mengalami penyakit psikisi SETELAH menggunakan  biogas?/Laki-laki dewasa</t>
        </is>
      </c>
      <c r="KQ1" s="1" t="inlineStr">
        <is>
          <t>C. Dampak Kesehatan dan Sanitasi /C21. Siapa yang pernah mengalami penyakit psikisi SETELAH menggunakan  biogas?/Perempuan dewasa</t>
        </is>
      </c>
      <c r="KR1" s="1" t="inlineStr">
        <is>
          <t>C. Dampak Kesehatan dan Sanitasi /C21. Siapa yang pernah mengalami penyakit psikisi SETELAH menggunakan  biogas?/Anak-anak (0-18 tahun)</t>
        </is>
      </c>
      <c r="KS1" s="1" t="inlineStr">
        <is>
          <t>C. Dampak Kesehatan dan Sanitasi /C22. Bagaimana Anda menilai kondisi kesehatan umum anggota keluarga Anda SETELAH menggunakan biogas?</t>
        </is>
      </c>
      <c r="KT1" s="1" t="inlineStr">
        <is>
          <t>C. Dampak Kesehatan dan Sanitasi /C23. SEBELUM menggunakan biogas, dalam satu tahun berapa kali anggota keluarga Anda memeriksakan diri ke dokter/rumah sakit?</t>
        </is>
      </c>
      <c r="KU1" s="1" t="inlineStr">
        <is>
          <t>C. Dampak Kesehatan dan Sanitasi /C24. SETELAH menggunakan biogas, dalam satu tahun berapa kali anggota keluarga Anda memeriksakan diri ke doket/rumah sakit?</t>
        </is>
      </c>
      <c r="KV1" s="1" t="inlineStr">
        <is>
          <t>C. Dampak Kesehatan dan Sanitasi /C25. Siapa saja yang memeriksakan diri ke dokter/rumah sakit dalam satu tahun terakhir?</t>
        </is>
      </c>
      <c r="KW1" s="1" t="inlineStr">
        <is>
          <t>C. Dampak Kesehatan dan Sanitasi /C25. Siapa saja yang memeriksakan diri ke dokter/rumah sakit dalam satu tahun terakhir? /Laki-laki dewasa</t>
        </is>
      </c>
      <c r="KX1" s="1" t="inlineStr">
        <is>
          <t>C. Dampak Kesehatan dan Sanitasi /C25. Siapa saja yang memeriksakan diri ke dokter/rumah sakit dalam satu tahun terakhir? /Perempuan dewasa</t>
        </is>
      </c>
      <c r="KY1" s="1" t="inlineStr">
        <is>
          <t>C. Dampak Kesehatan dan Sanitasi /C25. Siapa saja yang memeriksakan diri ke dokter/rumah sakit dalam satu tahun terakhir? /Anak-anak (0-18 tahun)</t>
        </is>
      </c>
      <c r="KZ1" s="1" t="inlineStr">
        <is>
          <t>C. Dampak Kesehatan dan Sanitasi /C25. Siapa saja yang memeriksakan diri ke dokter/rumah sakit dalam satu tahun terakhir? /Tidak ada</t>
        </is>
      </c>
      <c r="LA1" s="1" t="inlineStr">
        <is>
          <t>C. Dampak Kesehatan dan Sanitasi /C26. Apakah pemasangan sistem biogas meningkatkan kondisi kebersihan rumah Anda?</t>
        </is>
      </c>
      <c r="LB1" s="1" t="inlineStr">
        <is>
          <t>C. Dampak Kesehatan dan Sanitasi /C27. Apakah pemasangan sistem biogas meningkatkan kondisi kebersihan di kandang ternak Anda?</t>
        </is>
      </c>
      <c r="LC1" s="1" t="inlineStr">
        <is>
          <t>D. Dampak Sosial-Ekonomi /D1. Setelah menggunakan biogas, berapa lama waktu yang Anda  habiskan untuk kegiatan menghasilkan pendapatan?/a. Bertani</t>
        </is>
      </c>
      <c r="LD1" s="1" t="inlineStr">
        <is>
          <t>D. Dampak Sosial-Ekonomi /D1. Setelah menggunakan biogas, berapa lama waktu yang Anda  habiskan untuk kegiatan menghasilkan pendapatan?/b. Beternak</t>
        </is>
      </c>
      <c r="LE1" s="1" t="inlineStr">
        <is>
          <t>D. Dampak Sosial-Ekonomi /D1. Setelah menggunakan biogas, berapa lama waktu yang Anda  habiskan untuk kegiatan menghasilkan pendapatan?/c. Berjualan</t>
        </is>
      </c>
      <c r="LF1" s="1" t="inlineStr">
        <is>
          <t>D. Dampak Sosial-Ekonomi /D1. Setelah menggunakan biogas, berapa lama waktu yang Anda  habiskan untuk kegiatan menghasilkan pendapatan?/d. Lainnya</t>
        </is>
      </c>
      <c r="LG1" s="1" t="inlineStr">
        <is>
          <t>D. Dampak Sosial-Ekonomi /D1-a. Apakah secara umum pendapatan Anda meningkat setelah  penggunaan biogas?</t>
        </is>
      </c>
      <c r="LH1" s="1" t="inlineStr">
        <is>
          <t>D. Dampak Sosial-Ekonomi /D2. Apabila pendapatan bertambah, berapa peningkatannya?</t>
        </is>
      </c>
      <c r="LI1" s="1" t="inlineStr">
        <is>
          <t>D. Dampak Sosial-Ekonomi /D3. Apabila pendapatan menurun, berapa penurunannya?</t>
        </is>
      </c>
      <c r="LJ1" s="4" t="inlineStr">
        <is>
          <t>D. Dampak Sosial-Ekonomi /D4. Untuk apa tambahan uang hasil penghematan atau tambahan  pendapatan dari penggunaan biogas tersebut Anda gunakan?</t>
        </is>
      </c>
      <c r="LK1" s="4" t="inlineStr">
        <is>
          <t>D. Dampak Sosial-Ekonomi /D4. Untuk apa tambahan uang hasil penghematan atau tambahan  pendapatan dari penggunaan biogas tersebut Anda gunakan?/Tabungan</t>
        </is>
      </c>
      <c r="LL1" s="4" t="inlineStr">
        <is>
          <t>D. Dampak Sosial-Ekonomi /D4. Untuk apa tambahan uang hasil penghematan atau tambahan  pendapatan dari penggunaan biogas tersebut Anda gunakan?/Kesehatan</t>
        </is>
      </c>
      <c r="LM1" s="4" t="inlineStr">
        <is>
          <t>D. Dampak Sosial-Ekonomi /D4. Untuk apa tambahan uang hasil penghematan atau tambahan  pendapatan dari penggunaan biogas tersebut Anda gunakan?/Modal Usaha</t>
        </is>
      </c>
      <c r="LN1" s="4" t="inlineStr">
        <is>
          <t>D. Dampak Sosial-Ekonomi /D4. Untuk apa tambahan uang hasil penghematan atau tambahan  pendapatan dari penggunaan biogas tersebut Anda gunakan?/Investasi lainnya</t>
        </is>
      </c>
      <c r="LO1" s="4" t="inlineStr">
        <is>
          <t>D. Dampak Sosial-Ekonomi /D4. Untuk apa tambahan uang hasil penghematan atau tambahan  pendapatan dari penggunaan biogas tersebut Anda gunakan?/Kebutuhan rumah tangga</t>
        </is>
      </c>
      <c r="LP1" s="4" t="inlineStr">
        <is>
          <t>D. Dampak Sosial-Ekonomi /D4. Untuk apa tambahan uang hasil penghematan atau tambahan  pendapatan dari penggunaan biogas tersebut Anda gunakan?/Pendidikan anggota keluarga</t>
        </is>
      </c>
      <c r="LQ1" s="4" t="inlineStr">
        <is>
          <t>D. Dampak Sosial-Ekonomi /D4. Untuk apa tambahan uang hasil penghematan atau tambahan  pendapatan dari penggunaan biogas tersebut Anda gunakan?/Lainnya</t>
        </is>
      </c>
      <c r="LR1" s="1" t="inlineStr">
        <is>
          <t>D. Dampak Sosial-Ekonomi /D4-a. Lainnya:</t>
        </is>
      </c>
      <c r="LS1" s="1" t="inlineStr">
        <is>
          <t>D. Dampak Sosial-Ekonomi /D5. Berapa menit yang dihabiskan untuk mengumpulkan kotoran ternak? (per hari)/Laki-laki dewasa</t>
        </is>
      </c>
      <c r="LT1" s="1" t="inlineStr">
        <is>
          <t>D. Dampak Sosial-Ekonomi /D5. Berapa menit yang dihabiskan untuk mengumpulkan kotoran ternak? (per hari)/Perempuan dewasa</t>
        </is>
      </c>
      <c r="LU1" s="1" t="inlineStr">
        <is>
          <t>D. Dampak Sosial-Ekonomi /D5. Berapa menit yang dihabiskan untuk mengumpulkan kotoran ternak? (per hari)/Lainnya (anak-anak, pekerja, dsb)</t>
        </is>
      </c>
      <c r="LV1" s="1" t="inlineStr">
        <is>
          <t>D. Dampak Sosial-Ekonomi /D6. Berapa menit yang dihabiskan untuk mencampurkan kotoran ternak  dan air di dalam inlet? (per hari) /Laki-laki dewasa</t>
        </is>
      </c>
      <c r="LW1" s="1" t="inlineStr">
        <is>
          <t>D. Dampak Sosial-Ekonomi /D6. Berapa menit yang dihabiskan untuk mencampurkan kotoran ternak  dan air di dalam inlet? (per hari) /Perempuan dewasa</t>
        </is>
      </c>
      <c r="LX1" s="1" t="inlineStr">
        <is>
          <t>D. Dampak Sosial-Ekonomi /D6. Berapa menit yang dihabiskan untuk mencampurkan kotoran ternak  dan air di dalam inlet? (per hari) /Lainnya (anak-anak, pekerja, dsb)</t>
        </is>
      </c>
      <c r="LY1" s="1" t="inlineStr">
        <is>
          <t>D. Dampak Sosial-Ekonomi /D7. Berapa menit yang dihabiskan untuk mengaduk kotoran ternak dan  air? (per hari) /Laki-laki dewasa</t>
        </is>
      </c>
      <c r="LZ1" s="1" t="inlineStr">
        <is>
          <t>D. Dampak Sosial-Ekonomi /D7. Berapa menit yang dihabiskan untuk mengaduk kotoran ternak dan  air? (per hari) /Perempuan dewasa</t>
        </is>
      </c>
      <c r="MA1" s="1" t="inlineStr">
        <is>
          <t>D. Dampak Sosial-Ekonomi /D7. Berapa menit yang dihabiskan untuk mengaduk kotoran ternak dan  air? (per hari) /Lainnya (anak-anak, pekerja, dsb)</t>
        </is>
      </c>
      <c r="MB1" s="1" t="inlineStr">
        <is>
          <t>D. Dampak Sosial-Ekonomi /D8. Secara umum, apakah setelah penggunaan biogas, Anda memiliki  waktu luang lebih banyak?</t>
        </is>
      </c>
      <c r="MC1" s="1" t="inlineStr">
        <is>
          <t>D. Dampak Sosial-Ekonomi /a. Laki-laki dewasa/D9-a1. Berapa lama waktu yang dibutuhkan Laki-laki dewasa untuk mengumpulkan bahan bakar sebelum menggunakan biogas?</t>
        </is>
      </c>
      <c r="MD1" s="1" t="inlineStr">
        <is>
          <t>D. Dampak Sosial-Ekonomi /a. Laki-laki dewasa/D9-a2. Berapa lama waktu yang dibutuhkan Laki-laki dewasa untuk mengumpulkan bahan bakar setelah menggunakan biogas?</t>
        </is>
      </c>
      <c r="ME1" s="1" t="inlineStr">
        <is>
          <t>D. Dampak Sosial-Ekonomi /b. Perembuan dewasa/D9-b1. Berapa lama waktu yang dibutuhkan Perempuan dewasa untuk mengumpulkan bahan bakar sebelum menggunakan biogas?</t>
        </is>
      </c>
      <c r="MF1" s="1" t="inlineStr">
        <is>
          <t>D. Dampak Sosial-Ekonomi /b. Perembuan dewasa/D9-b2. Berapa lama waktu yang dibutuhkan Perempuan dewasa untuk mengumpulkan bahan bakar setelah menggunakan biogas?</t>
        </is>
      </c>
      <c r="MG1" s="1" t="inlineStr">
        <is>
          <t>D. Dampak Sosial-Ekonomi /c. Lainnya (anak-anak, pekerja, dll)/D9-c1. Berapa lama waktu yang dibutuhkan anggota lainnya untuk mengumpulkan bahan bakar sebelum menggunakan biogas?</t>
        </is>
      </c>
      <c r="MH1" s="1" t="inlineStr">
        <is>
          <t>D. Dampak Sosial-Ekonomi /c. Lainnya (anak-anak, pekerja, dll)/D9-c2. Berapa lama waktu yang dibutuhkan anggota lainnya untuk mengumpulkan bahan bakar setelah menggunakan biogas?</t>
        </is>
      </c>
      <c r="MI1" s="1" t="inlineStr">
        <is>
          <t>D. Dampak Sosial-Ekonomi /D10. Bagaimana keluarga Anda menggunakan waktu yang dihemat dari penggunaan biogas?</t>
        </is>
      </c>
      <c r="MJ1" s="1" t="inlineStr">
        <is>
          <t>D. Dampak Sosial-Ekonomi /D10. Bagaimana keluarga Anda menggunakan waktu yang dihemat dari penggunaan biogas?/ Pendidikan anak (mengantar sekolah,  menemani anak belajar, menyiapkan  bekal dsb)</t>
        </is>
      </c>
      <c r="MK1" s="1" t="inlineStr">
        <is>
          <t>D. Dampak Sosial-Ekonomi /D10. Bagaimana keluarga Anda menggunakan waktu yang dihemat dari penggunaan biogas?/Aktivitas sosial diluar rumah  (misalnya, berkumpul dengan tetangga,  mengikuti kegiatan PKK, dsb)</t>
        </is>
      </c>
      <c r="ML1" s="1" t="inlineStr">
        <is>
          <t>D. Dampak Sosial-Ekonomi /D10. Bagaimana keluarga Anda menggunakan waktu yang dihemat dari penggunaan biogas?/Istirahat</t>
        </is>
      </c>
      <c r="MM1" s="1" t="inlineStr">
        <is>
          <t>D. Dampak Sosial-Ekonomi /D10. Bagaimana keluarga Anda menggunakan waktu yang dihemat dari penggunaan biogas?/Pendidikan diri sendiri</t>
        </is>
      </c>
      <c r="MN1" s="1" t="inlineStr">
        <is>
          <t>D. Dampak Sosial-Ekonomi /D10. Bagaimana keluarga Anda menggunakan waktu yang dihemat dari penggunaan biogas?/Bekerja</t>
        </is>
      </c>
      <c r="MO1" s="1" t="inlineStr">
        <is>
          <t>D. Dampak Sosial-Ekonomi /D10. Bagaimana keluarga Anda menggunakan waktu yang dihemat dari penggunaan biogas?/Lainnya</t>
        </is>
      </c>
      <c r="MP1" s="1" t="inlineStr">
        <is>
          <t>D. Dampak Sosial-Ekonomi /D10-a. Lainnya:</t>
        </is>
      </c>
      <c r="MQ1" s="1" t="inlineStr">
        <is>
          <t>D. Dampak Sosial-Ekonomi /D11-a. Jika keluarga Anda menggunakan waktu yang dihemat untuk bekerja, apa jenis pekerjaan yang dilakukan?</t>
        </is>
      </c>
      <c r="MR1" s="1" t="inlineStr">
        <is>
          <t>D. Dampak Sosial-Ekonomi /D11-b. Jika keluarga Anda tidak menggunakan waktu yang dihemat untuk bekerja, mengapa?</t>
        </is>
      </c>
      <c r="MS1" s="1" t="inlineStr">
        <is>
          <t>D. Dampak Sosial-Ekonomi /D12-a. Jika keluarga Anda menggunakan waktu yang dihemat untuk aktivitas sosial, apa jenis kegiatan sosial yang keluarga Anda ikuti?</t>
        </is>
      </c>
      <c r="MT1" s="1" t="inlineStr">
        <is>
          <t>D. Dampak Sosial-Ekonomi /D12-b. Jika keluarga Anda tidak menggunakan waktu yang dihemat untuk aktivitas sosial melakukan aktivitas sosial, mengapa?</t>
        </is>
      </c>
      <c r="MU1" s="1" t="inlineStr">
        <is>
          <t>D. Dampak Sosial-Ekonomi /D13. Apakah pemasangan sistem biogas menciptakan peluang kerja bagi Anda atau anggota keluarga?</t>
        </is>
      </c>
      <c r="MV1" s="1" t="inlineStr">
        <is>
          <t>D. Dampak Sosial-Ekonomi /D13-a. Jika pemasangan sistem biogas menciptakan peluang kerja untuk anggota keluarga atau orang lain, dalam bentuk apa?</t>
        </is>
      </c>
      <c r="MW1" s="1" t="inlineStr">
        <is>
          <t>D. Dampak Sosial-Ekonomi /D13-a. Jika pemasangan sistem biogas menciptakan peluang kerja untuk anggota keluarga atau orang lain, dalam bentuk apa? /Perawatan sistem biogas</t>
        </is>
      </c>
      <c r="MX1" s="1" t="inlineStr">
        <is>
          <t>D. Dampak Sosial-Ekonomi /D13-a. Jika pemasangan sistem biogas menciptakan peluang kerja untuk anggota keluarga atau orang lain, dalam bentuk apa? /Pemasangan sistem biogas</t>
        </is>
      </c>
      <c r="MY1" s="1" t="inlineStr">
        <is>
          <t>D. Dampak Sosial-Ekonomi /D13-a. Jika pemasangan sistem biogas menciptakan peluang kerja untuk anggota keluarga atau orang lain, dalam bentuk apa? /Produksi dan penjualan bioslurry</t>
        </is>
      </c>
      <c r="MZ1" s="1" t="inlineStr">
        <is>
          <t>D. Dampak Sosial-Ekonomi /D13-a. Jika pemasangan sistem biogas menciptakan peluang kerja untuk anggota keluarga atau orang lain, dalam bentuk apa? /Lainnya</t>
        </is>
      </c>
      <c r="NA1" s="1" t="inlineStr">
        <is>
          <t>D. Dampak Sosial-Ekonomi /D13-a-a. Lainnya:</t>
        </is>
      </c>
      <c r="NB1" s="1" t="inlineStr">
        <is>
          <t>D. Dampak Sosial-Ekonomi /D13-b. Berapa banyak tenaga kerja yang Anda pekerjakan untuk  pengelolaan sistem biogas?</t>
        </is>
      </c>
      <c r="NC1" s="4" t="inlineStr">
        <is>
          <t>D. Dampak Sosial-Ekonomi /D14. Apa bentuk bioslurry yang Anda jual?</t>
        </is>
      </c>
      <c r="ND1" s="4" t="inlineStr">
        <is>
          <t>D. Dampak Sosial-Ekonomi /D14. Apa bentuk bioslurry yang Anda jual?/Cair</t>
        </is>
      </c>
      <c r="NE1" s="4" t="inlineStr">
        <is>
          <t>D. Dampak Sosial-Ekonomi /D14. Apa bentuk bioslurry yang Anda jual?/Padat</t>
        </is>
      </c>
      <c r="NF1" s="1" t="inlineStr">
        <is>
          <t>D. Dampak Sosial-Ekonomi /D15. Berapa bioslurry  yang terjual per  bulan?/Liter (cair)</t>
        </is>
      </c>
      <c r="NG1" s="1" t="inlineStr">
        <is>
          <t>D. Dampak Sosial-Ekonomi /D15. Berapa bioslurry  yang terjual per  bulan?/Kilogram (padat)</t>
        </is>
      </c>
      <c r="NH1" s="1" t="inlineStr">
        <is>
          <t>D. Dampak Sosial-Ekonomi /D15. Berapa bioslurry  yang terjual per  bulan?/Tuliskan jumlah dalam satuan lain</t>
        </is>
      </c>
      <c r="NI1" s="1" t="inlineStr">
        <is>
          <t>D. Dampak Sosial-Ekonomi /D16. Berapa harga jual bioslurry?/Rp/liter (cair)</t>
        </is>
      </c>
      <c r="NJ1" s="1" t="inlineStr">
        <is>
          <t>D. Dampak Sosial-Ekonomi /D16. Berapa harga jual bioslurry?/Rp/kg (padat)</t>
        </is>
      </c>
      <c r="NK1" s="1" t="inlineStr">
        <is>
          <t>D. Dampak Sosial-Ekonomi /D16. Berapa harga jual bioslurry?/Tuliskan jumlah dalam satuan lain</t>
        </is>
      </c>
      <c r="NL1" s="1" t="inlineStr">
        <is>
          <t>D. Dampak Sosial-Ekonomi /D17. Apakah ada IDBP hotline sticker?</t>
        </is>
      </c>
      <c r="NM1" s="1" t="inlineStr">
        <is>
          <t>D. Dampak Sosial-Ekonomi /D18. Darimana sumber pembiayaan untuk memasang sistem biogas?</t>
        </is>
      </c>
      <c r="NN1" s="1" t="inlineStr">
        <is>
          <t>D. Dampak Sosial-Ekonomi /D19. Berapa total biaya yang Anda keluarkan untuk memasang sistem biogas (termasuk instalasi, peralatan, dan biaya operasional awal)?</t>
        </is>
      </c>
      <c r="NO1" s="1" t="inlineStr">
        <is>
          <t>D. Dampak Sosial-Ekonomi /D20. Jika terdapat dana hibah untuk sumber pembiayaan, siapa pemberi dana tersebut?</t>
        </is>
      </c>
      <c r="NP1" s="1" t="inlineStr">
        <is>
          <t>D. Dampak Sosial-Ekonomi /D20-a. Lainnya:</t>
        </is>
      </c>
      <c r="NQ1" s="1" t="inlineStr">
        <is>
          <t>D. Dampak Sosial-Ekonomi /D21. Jika terdapat kredit atau pinjaman untuk sumber pembiayaan, siapa pemberi pinjaman tersebut?</t>
        </is>
      </c>
      <c r="NR1" s="1" t="inlineStr">
        <is>
          <t>D. Dampak Sosial-Ekonomi /D21-a. Lainnya</t>
        </is>
      </c>
      <c r="NS1" s="1" t="inlineStr">
        <is>
          <t>D. Dampak Sosial-Ekonomi /D22. Jika pinjaman atau kredit, berapa jangka waktu pinjaman?</t>
        </is>
      </c>
      <c r="NT1" s="1" t="inlineStr">
        <is>
          <t>D. Dampak Sosial-Ekonomi /D23. Jika pinjaman atau kredit, siapa yang menghubungi pemberi pinjaman?</t>
        </is>
      </c>
      <c r="NU1" s="1" t="inlineStr">
        <is>
          <t>D. Dampak Sosial-Ekonomi /D23-a. Lainnya:</t>
        </is>
      </c>
      <c r="NV1" s="4" t="inlineStr">
        <is>
          <t>D. Dampak Sosial-Ekonomi /D24. Jika ada kontribusi pembiayaan sendiri, siapa yang memutuskan  untuk membiayai secara cash pemasangan biogas tersebut?</t>
        </is>
      </c>
      <c r="NW1" s="1" t="inlineStr">
        <is>
          <t>D. Dampak Sosial-Ekonomi /D24-a. Lainnya:</t>
        </is>
      </c>
      <c r="NX1" s="1" t="inlineStr">
        <is>
          <t>D. Dampak Sosial-Ekonomi /D25. Apakah Anda merasa bahwa investasi pada sistem biogas telah meningkatkan kesejahteraan ekonomi keluarga anda?</t>
        </is>
      </c>
      <c r="NY1" s="4" t="inlineStr">
        <is>
          <t>D. Dampak Sosial-Ekonomi /D26. Setelah penggunaan biogas, berapa lama waktu yang dialokasikan  untuk memasak? (menit/hari)/Perempuan dewasa</t>
        </is>
      </c>
      <c r="NZ1" s="4" t="inlineStr">
        <is>
          <t>D. Dampak Sosial-Ekonomi /D26. Setelah penggunaan biogas, berapa lama waktu yang dialokasikan  untuk memasak? (menit/hari)/Laki-laki dewasa</t>
        </is>
      </c>
      <c r="OA1" s="1" t="inlineStr">
        <is>
          <t>D. Dampak Sosial-Ekonomi /D26. Setelah penggunaan biogas, berapa lama waktu yang dialokasikan  untuk memasak? (menit/hari)/Anak-anak</t>
        </is>
      </c>
      <c r="OB1" s="1" t="inlineStr">
        <is>
          <t>D. Dampak Sosial-Ekonomi /D27. Setelah penggunaan biogas, berapa lama waktu yang dialokasikan untuk mengoperasikan dan merawat biogas? (menit/hari)/Perempuan dewasa</t>
        </is>
      </c>
      <c r="OC1" s="1" t="inlineStr">
        <is>
          <t>D. Dampak Sosial-Ekonomi /D27. Setelah penggunaan biogas, berapa lama waktu yang dialokasikan untuk mengoperasikan dan merawat biogas? (menit/hari)/Laki-laki dewasa</t>
        </is>
      </c>
      <c r="OD1" s="1" t="inlineStr">
        <is>
          <t>D. Dampak Sosial-Ekonomi /D27. Setelah penggunaan biogas, berapa lama waktu yang dialokasikan untuk mengoperasikan dan merawat biogas? (menit/hari)/Anak-anak</t>
        </is>
      </c>
      <c r="OE1" s="1" t="inlineStr">
        <is>
          <t>D. Dampak Sosial-Ekonomi /D28. Bagaimana Anda melihat kondisi sosial dan ekonomi keluarga Anda  setelah menggunakan biogas?</t>
        </is>
      </c>
      <c r="OF1" s="1" t="inlineStr">
        <is>
          <t>D. Dampak Sosial-Ekonomi /D29. Bagaimana perubahan proses dan beban kerja untuk memasak jika  menggunakan biogas dibandingkan bahan bakar konvensional  (sebelum menggunakan biogas)?</t>
        </is>
      </c>
      <c r="OG1" s="1" t="inlineStr">
        <is>
          <t>E. Dampak Terhadap Agrikultur /E1. Apakah ternak yang Anda rawat merupakan milik Anda pribadi?</t>
        </is>
      </c>
      <c r="OH1" s="1" t="inlineStr">
        <is>
          <t>E. Dampak Terhadap Agrikultur /E2. Berapa banyak hewan ternak yang dimiliki sekarang?/a. Sapi pedaging</t>
        </is>
      </c>
      <c r="OI1" s="1" t="inlineStr">
        <is>
          <t>E. Dampak Terhadap Agrikultur /E2. Berapa banyak hewan ternak yang dimiliki sekarang?/b. Sapi perah</t>
        </is>
      </c>
      <c r="OJ1" s="4" t="inlineStr">
        <is>
          <t>E. Dampak Terhadap Agrikultur /E2. Berapa banyak hewan ternak yang dimiliki sekarang?/c. Sapi untuk kegunaan lainnya (misal kerbau)</t>
        </is>
      </c>
      <c r="OK1" s="1" t="inlineStr">
        <is>
          <t>E. Dampak Terhadap Agrikultur /E2. Berapa banyak hewan ternak yang dimiliki sekarang?/d. Babi ternak</t>
        </is>
      </c>
      <c r="OL1" s="1" t="inlineStr">
        <is>
          <t>E. Dampak Terhadap Agrikultur /E2. Berapa banyak hewan ternak yang dimiliki sekarang?/e. Kuda</t>
        </is>
      </c>
      <c r="OM1" s="1" t="inlineStr">
        <is>
          <t>E. Dampak Terhadap Agrikultur /E2. Berapa banyak hewan ternak yang dimiliki sekarang?/f. Kambing</t>
        </is>
      </c>
      <c r="ON1" s="1" t="inlineStr">
        <is>
          <t>E. Dampak Terhadap Agrikultur /E2. Berapa banyak hewan ternak yang dimiliki sekarang?/g. Ayam</t>
        </is>
      </c>
      <c r="OO1" s="1" t="inlineStr">
        <is>
          <t>E. Dampak Terhadap Agrikultur /E2. Berapa banyak hewan ternak yang dimiliki sekarang?/h. Unggas Lainnya</t>
        </is>
      </c>
      <c r="OP1" s="4" t="inlineStr">
        <is>
          <t>E. Dampak Terhadap Agrikultur /E3. Hewan ternak apa saja yang Anda miliki sebelum menggunakan  biogas?</t>
        </is>
      </c>
      <c r="OQ1" s="4" t="inlineStr">
        <is>
          <t>E. Dampak Terhadap Agrikultur /E3. Hewan ternak apa saja yang Anda miliki sebelum menggunakan  biogas?/Sapi pedaging</t>
        </is>
      </c>
      <c r="OR1" s="4" t="inlineStr">
        <is>
          <t>E. Dampak Terhadap Agrikultur /E3. Hewan ternak apa saja yang Anda miliki sebelum menggunakan  biogas?/Sapi perah</t>
        </is>
      </c>
      <c r="OS1" s="4" t="inlineStr">
        <is>
          <t>E. Dampak Terhadap Agrikultur /E3. Hewan ternak apa saja yang Anda miliki sebelum menggunakan  biogas?/Sapi untuk penggunaan lain</t>
        </is>
      </c>
      <c r="OT1" s="4" t="inlineStr">
        <is>
          <t>E. Dampak Terhadap Agrikultur /E3. Hewan ternak apa saja yang Anda miliki sebelum menggunakan  biogas?/Babi ternak</t>
        </is>
      </c>
      <c r="OU1" s="4" t="inlineStr">
        <is>
          <t>E. Dampak Terhadap Agrikultur /E3. Hewan ternak apa saja yang Anda miliki sebelum menggunakan  biogas?/Kuda</t>
        </is>
      </c>
      <c r="OV1" s="4" t="inlineStr">
        <is>
          <t>E. Dampak Terhadap Agrikultur /E3. Hewan ternak apa saja yang Anda miliki sebelum menggunakan  biogas?/Kambing</t>
        </is>
      </c>
      <c r="OW1" s="4" t="inlineStr">
        <is>
          <t>E. Dampak Terhadap Agrikultur /E3. Hewan ternak apa saja yang Anda miliki sebelum menggunakan  biogas?/Ayam</t>
        </is>
      </c>
      <c r="OX1" s="4" t="inlineStr">
        <is>
          <t>E. Dampak Terhadap Agrikultur /E3. Hewan ternak apa saja yang Anda miliki sebelum menggunakan  biogas?/Unggas lainnya</t>
        </is>
      </c>
      <c r="OY1" s="5" t="inlineStr">
        <is>
          <t>E. Dampak Terhadap Agrikultur /E4. Sebelum menggunakan biogas, apa yang Anda lakukan untuk kotoran ternak? (Pertanyaan disesuaikan dengan jawaban E3)/a. Sapi pedaging</t>
        </is>
      </c>
      <c r="OZ1" s="4" t="inlineStr">
        <is>
          <t>E. Dampak Terhadap Agrikultur /E4. Sebelum menggunakan biogas, apa yang Anda lakukan untuk kotoran ternak? (Pertanyaan disesuaikan dengan jawaban E3)/a. Sapi pedaging/a. Sangat teratur (setiap hari)</t>
        </is>
      </c>
      <c r="PA1" s="4" t="inlineStr">
        <is>
          <t>E. Dampak Terhadap Agrikultur /E4. Sebelum menggunakan biogas, apa yang Anda lakukan untuk kotoran ternak? (Pertanyaan disesuaikan dengan jawaban E3)/a. Sapi pedaging/b. Teratur (2-6 hari sekali)</t>
        </is>
      </c>
      <c r="PB1" s="4" t="inlineStr">
        <is>
          <t>E. Dampak Terhadap Agrikultur /E4. Sebelum menggunakan biogas, apa yang Anda lakukan untuk kotoran ternak? (Pertanyaan disesuaikan dengan jawaban E3)/a. Sapi pedaging/c. Cukup teratur (setiap minggu)</t>
        </is>
      </c>
      <c r="PC1" s="4" t="inlineStr">
        <is>
          <t>E. Dampak Terhadap Agrikultur /E4. Sebelum menggunakan biogas, apa yang Anda lakukan untuk kotoran ternak? (Pertanyaan disesuaikan dengan jawaban E3)/a. Sapi pedaging/d. Jarang (2-3 minggu sekali)</t>
        </is>
      </c>
      <c r="PD1" s="4" t="inlineStr">
        <is>
          <t>E. Dampak Terhadap Agrikultur /E4. Sebelum menggunakan biogas, apa yang Anda lakukan untuk kotoran ternak? (Pertanyaan disesuaikan dengan jawaban E3)/a. Sapi pedaging/e. Sangat jarang (&gt;1 bulan sekali)</t>
        </is>
      </c>
      <c r="PE1" s="4" t="inlineStr">
        <is>
          <t>E. Dampak Terhadap Agrikultur /E4. Sebelum menggunakan biogas, apa yang Anda lakukan untuk kotoran ternak? (Pertanyaan disesuaikan dengan jawaban E3)/a. Sapi pedaging/1-Disebarkan ke lahan terbuka</t>
        </is>
      </c>
      <c r="PF1" s="4" t="inlineStr">
        <is>
          <t>E. Dampak Terhadap Agrikultur /E4. Sebelum menggunakan biogas, apa yang Anda lakukan untuk kotoran ternak? (Pertanyaan disesuaikan dengan jawaban E3)/a. Sapi pedaging/2-Dibuang ke sungai</t>
        </is>
      </c>
      <c r="PG1" s="4" t="inlineStr">
        <is>
          <t>E. Dampak Terhadap Agrikultur /E4. Sebelum menggunakan biogas, apa yang Anda lakukan untuk kotoran ternak? (Pertanyaan disesuaikan dengan jawaban E3)/a. Sapi pedaging/3-Dijual</t>
        </is>
      </c>
      <c r="PH1" s="4" t="inlineStr">
        <is>
          <t>E. Dampak Terhadap Agrikultur /E4. Sebelum menggunakan biogas, apa yang Anda lakukan untuk kotoran ternak? (Pertanyaan disesuaikan dengan jawaban E3)/a. Sapi pedaging/4-Lainnya</t>
        </is>
      </c>
      <c r="PI1" s="4" t="inlineStr">
        <is>
          <t>E. Dampak Terhadap Agrikultur /E4. Sebelum menggunakan biogas, apa yang Anda lakukan untuk kotoran ternak? (Pertanyaan disesuaikan dengan jawaban E3)/E4a-a. Lainnya:</t>
        </is>
      </c>
      <c r="PJ1" s="4" t="inlineStr">
        <is>
          <t>E. Dampak Terhadap Agrikultur /E4. Sebelum menggunakan biogas, apa yang Anda lakukan untuk kotoran ternak? (Pertanyaan disesuaikan dengan jawaban E3)/b. Sapi perah</t>
        </is>
      </c>
      <c r="PK1" s="4" t="inlineStr">
        <is>
          <t>E. Dampak Terhadap Agrikultur /E4. Sebelum menggunakan biogas, apa yang Anda lakukan untuk kotoran ternak? (Pertanyaan disesuaikan dengan jawaban E3)/b. Sapi perah/a. Sangat teratur (setiap hari)</t>
        </is>
      </c>
      <c r="PL1" s="4" t="inlineStr">
        <is>
          <t>E. Dampak Terhadap Agrikultur /E4. Sebelum menggunakan biogas, apa yang Anda lakukan untuk kotoran ternak? (Pertanyaan disesuaikan dengan jawaban E3)/b. Sapi perah/b. Teratur (2-6 hari sekali)</t>
        </is>
      </c>
      <c r="PM1" s="4" t="inlineStr">
        <is>
          <t>E. Dampak Terhadap Agrikultur /E4. Sebelum menggunakan biogas, apa yang Anda lakukan untuk kotoran ternak? (Pertanyaan disesuaikan dengan jawaban E3)/b. Sapi perah/c. Cukup teratur (setiap minggu)</t>
        </is>
      </c>
      <c r="PN1" s="4" t="inlineStr">
        <is>
          <t>E. Dampak Terhadap Agrikultur /E4. Sebelum menggunakan biogas, apa yang Anda lakukan untuk kotoran ternak? (Pertanyaan disesuaikan dengan jawaban E3)/b. Sapi perah/d. Jarang (2-3 minggu sekali)</t>
        </is>
      </c>
      <c r="PO1" s="4" t="inlineStr">
        <is>
          <t>E. Dampak Terhadap Agrikultur /E4. Sebelum menggunakan biogas, apa yang Anda lakukan untuk kotoran ternak? (Pertanyaan disesuaikan dengan jawaban E3)/b. Sapi perah/e. Sangat jarang (&gt;1 bulan sekali)</t>
        </is>
      </c>
      <c r="PP1" s="4" t="inlineStr">
        <is>
          <t>E. Dampak Terhadap Agrikultur /E4. Sebelum menggunakan biogas, apa yang Anda lakukan untuk kotoran ternak? (Pertanyaan disesuaikan dengan jawaban E3)/b. Sapi perah/1-Disebarkan ke lahan terbuka</t>
        </is>
      </c>
      <c r="PQ1" s="4" t="inlineStr">
        <is>
          <t>E. Dampak Terhadap Agrikultur /E4. Sebelum menggunakan biogas, apa yang Anda lakukan untuk kotoran ternak? (Pertanyaan disesuaikan dengan jawaban E3)/b. Sapi perah/2-Dibuang ke sungai</t>
        </is>
      </c>
      <c r="PR1" s="4" t="inlineStr">
        <is>
          <t>E. Dampak Terhadap Agrikultur /E4. Sebelum menggunakan biogas, apa yang Anda lakukan untuk kotoran ternak? (Pertanyaan disesuaikan dengan jawaban E3)/b. Sapi perah/3-Dijual</t>
        </is>
      </c>
      <c r="PS1" s="4" t="inlineStr">
        <is>
          <t>E. Dampak Terhadap Agrikultur /E4. Sebelum menggunakan biogas, apa yang Anda lakukan untuk kotoran ternak? (Pertanyaan disesuaikan dengan jawaban E3)/b. Sapi perah/4-Lainnya</t>
        </is>
      </c>
      <c r="PT1" s="4" t="inlineStr">
        <is>
          <t>E. Dampak Terhadap Agrikultur /E4. Sebelum menggunakan biogas, apa yang Anda lakukan untuk kotoran ternak? (Pertanyaan disesuaikan dengan jawaban E3)/E4b-a. Lainnya:</t>
        </is>
      </c>
      <c r="PU1" s="4" t="inlineStr">
        <is>
          <t>E. Dampak Terhadap Agrikultur /E4. Sebelum menggunakan biogas, apa yang Anda lakukan untuk kotoran ternak? (Pertanyaan disesuaikan dengan jawaban E3)/c. Sapi untuk penggunaan lain</t>
        </is>
      </c>
      <c r="PV1" s="4" t="inlineStr">
        <is>
          <t>E. Dampak Terhadap Agrikultur /E4. Sebelum menggunakan biogas, apa yang Anda lakukan untuk kotoran ternak? (Pertanyaan disesuaikan dengan jawaban E3)/c. Sapi untuk penggunaan lain/1-Disebarkan ke lahan terbuka</t>
        </is>
      </c>
      <c r="PW1" s="4" t="inlineStr">
        <is>
          <t>E. Dampak Terhadap Agrikultur /E4. Sebelum menggunakan biogas, apa yang Anda lakukan untuk kotoran ternak? (Pertanyaan disesuaikan dengan jawaban E3)/c. Sapi untuk penggunaan lain/2-Dibuang ke sungai</t>
        </is>
      </c>
      <c r="PX1" s="4" t="inlineStr">
        <is>
          <t>E. Dampak Terhadap Agrikultur /E4. Sebelum menggunakan biogas, apa yang Anda lakukan untuk kotoran ternak? (Pertanyaan disesuaikan dengan jawaban E3)/c. Sapi untuk penggunaan lain/3-Dijual</t>
        </is>
      </c>
      <c r="PY1" s="4" t="inlineStr">
        <is>
          <t>E. Dampak Terhadap Agrikultur /E4. Sebelum menggunakan biogas, apa yang Anda lakukan untuk kotoran ternak? (Pertanyaan disesuaikan dengan jawaban E3)/c. Sapi untuk penggunaan lain/4-Lainnya</t>
        </is>
      </c>
      <c r="PZ1" s="4" t="inlineStr">
        <is>
          <t>E. Dampak Terhadap Agrikultur /E4. Sebelum menggunakan biogas, apa yang Anda lakukan untuk kotoran ternak? (Pertanyaan disesuaikan dengan jawaban E3)/E4c-a. Lainnya:</t>
        </is>
      </c>
      <c r="QA1" s="4" t="inlineStr">
        <is>
          <t>E. Dampak Terhadap Agrikultur /E4. Sebelum menggunakan biogas, apa yang Anda lakukan untuk kotoran ternak? (Pertanyaan disesuaikan dengan jawaban E3)/d. Babi ternak</t>
        </is>
      </c>
      <c r="QB1" s="4" t="inlineStr">
        <is>
          <t>E. Dampak Terhadap Agrikultur /E4. Sebelum menggunakan biogas, apa yang Anda lakukan untuk kotoran ternak? (Pertanyaan disesuaikan dengan jawaban E3)/d. Babi ternak/a. Sangat teratur (setiap hari)</t>
        </is>
      </c>
      <c r="QC1" s="4" t="inlineStr">
        <is>
          <t>E. Dampak Terhadap Agrikultur /E4. Sebelum menggunakan biogas, apa yang Anda lakukan untuk kotoran ternak? (Pertanyaan disesuaikan dengan jawaban E3)/d. Babi ternak/b. Teratur (2-6 hari sekali)</t>
        </is>
      </c>
      <c r="QD1" s="4" t="inlineStr">
        <is>
          <t>E. Dampak Terhadap Agrikultur /E4. Sebelum menggunakan biogas, apa yang Anda lakukan untuk kotoran ternak? (Pertanyaan disesuaikan dengan jawaban E3)/d. Babi ternak/c. Cukup teratur (setiap minggu)</t>
        </is>
      </c>
      <c r="QE1" s="4" t="inlineStr">
        <is>
          <t>E. Dampak Terhadap Agrikultur /E4. Sebelum menggunakan biogas, apa yang Anda lakukan untuk kotoran ternak? (Pertanyaan disesuaikan dengan jawaban E3)/d. Babi ternak/d. Jarang (2-3 minggu sekali)</t>
        </is>
      </c>
      <c r="QF1" s="4" t="inlineStr">
        <is>
          <t>E. Dampak Terhadap Agrikultur /E4. Sebelum menggunakan biogas, apa yang Anda lakukan untuk kotoran ternak? (Pertanyaan disesuaikan dengan jawaban E3)/d. Babi ternak/e. Sangat jarang (&gt;1 bulan sekali)</t>
        </is>
      </c>
      <c r="QG1" s="4" t="inlineStr">
        <is>
          <t>E. Dampak Terhadap Agrikultur /E4. Sebelum menggunakan biogas, apa yang Anda lakukan untuk kotoran ternak? (Pertanyaan disesuaikan dengan jawaban E3)/d. Babi ternak/1-Disebarkan ke lahan terbuka</t>
        </is>
      </c>
      <c r="QH1" s="4" t="inlineStr">
        <is>
          <t>E. Dampak Terhadap Agrikultur /E4. Sebelum menggunakan biogas, apa yang Anda lakukan untuk kotoran ternak? (Pertanyaan disesuaikan dengan jawaban E3)/d. Babi ternak/2-Dibuang ke sungai</t>
        </is>
      </c>
      <c r="QI1" s="4" t="inlineStr">
        <is>
          <t>E. Dampak Terhadap Agrikultur /E4. Sebelum menggunakan biogas, apa yang Anda lakukan untuk kotoran ternak? (Pertanyaan disesuaikan dengan jawaban E3)/d. Babi ternak/3-Dijual</t>
        </is>
      </c>
      <c r="QJ1" s="4" t="inlineStr">
        <is>
          <t>E. Dampak Terhadap Agrikultur /E4. Sebelum menggunakan biogas, apa yang Anda lakukan untuk kotoran ternak? (Pertanyaan disesuaikan dengan jawaban E3)/d. Babi ternak/4-Lainnya</t>
        </is>
      </c>
      <c r="QK1" s="4" t="inlineStr">
        <is>
          <t>E. Dampak Terhadap Agrikultur /E4. Sebelum menggunakan biogas, apa yang Anda lakukan untuk kotoran ternak? (Pertanyaan disesuaikan dengan jawaban E3)/E4d-a. Lainnya:</t>
        </is>
      </c>
      <c r="QL1" s="4" t="inlineStr">
        <is>
          <t>E. Dampak Terhadap Agrikultur /E4. Sebelum menggunakan biogas, apa yang Anda lakukan untuk kotoran ternak? (Pertanyaan disesuaikan dengan jawaban E3)/e. Kuda</t>
        </is>
      </c>
      <c r="QM1" s="4" t="inlineStr">
        <is>
          <t>E. Dampak Terhadap Agrikultur /E4. Sebelum menggunakan biogas, apa yang Anda lakukan untuk kotoran ternak? (Pertanyaan disesuaikan dengan jawaban E3)/e. Kuda/a. Sangat teratur (setiap hari)</t>
        </is>
      </c>
      <c r="QN1" s="4" t="inlineStr">
        <is>
          <t>E. Dampak Terhadap Agrikultur /E4. Sebelum menggunakan biogas, apa yang Anda lakukan untuk kotoran ternak? (Pertanyaan disesuaikan dengan jawaban E3)/e. Kuda/b. Teratur (2-6 hari sekali)</t>
        </is>
      </c>
      <c r="QO1" s="4" t="inlineStr">
        <is>
          <t>E. Dampak Terhadap Agrikultur /E4. Sebelum menggunakan biogas, apa yang Anda lakukan untuk kotoran ternak? (Pertanyaan disesuaikan dengan jawaban E3)/e. Kuda/c. Cukup teratur (setiap minggu)</t>
        </is>
      </c>
      <c r="QP1" s="4" t="inlineStr">
        <is>
          <t>E. Dampak Terhadap Agrikultur /E4. Sebelum menggunakan biogas, apa yang Anda lakukan untuk kotoran ternak? (Pertanyaan disesuaikan dengan jawaban E3)/e. Kuda/d. Jarang (2-3 minggu sekali)</t>
        </is>
      </c>
      <c r="QQ1" s="4" t="inlineStr">
        <is>
          <t>E. Dampak Terhadap Agrikultur /E4. Sebelum menggunakan biogas, apa yang Anda lakukan untuk kotoran ternak? (Pertanyaan disesuaikan dengan jawaban E3)/e. Kuda/e. Sangat jarang (&gt;1 bulan sekali)</t>
        </is>
      </c>
      <c r="QR1" s="4" t="inlineStr">
        <is>
          <t>E. Dampak Terhadap Agrikultur /E4. Sebelum menggunakan biogas, apa yang Anda lakukan untuk kotoran ternak? (Pertanyaan disesuaikan dengan jawaban E3)/e. Kuda/1-Disebarkan ke lahan terbuka</t>
        </is>
      </c>
      <c r="QS1" s="4" t="inlineStr">
        <is>
          <t>E. Dampak Terhadap Agrikultur /E4. Sebelum menggunakan biogas, apa yang Anda lakukan untuk kotoran ternak? (Pertanyaan disesuaikan dengan jawaban E3)/e. Kuda/2-Dibuang ke sungai</t>
        </is>
      </c>
      <c r="QT1" s="4" t="inlineStr">
        <is>
          <t>E. Dampak Terhadap Agrikultur /E4. Sebelum menggunakan biogas, apa yang Anda lakukan untuk kotoran ternak? (Pertanyaan disesuaikan dengan jawaban E3)/e. Kuda/3-Dijual</t>
        </is>
      </c>
      <c r="QU1" s="4" t="inlineStr">
        <is>
          <t>E. Dampak Terhadap Agrikultur /E4. Sebelum menggunakan biogas, apa yang Anda lakukan untuk kotoran ternak? (Pertanyaan disesuaikan dengan jawaban E3)/e. Kuda/4-Lainnya</t>
        </is>
      </c>
      <c r="QV1" s="4" t="inlineStr">
        <is>
          <t>E. Dampak Terhadap Agrikultur /E4. Sebelum menggunakan biogas, apa yang Anda lakukan untuk kotoran ternak? (Pertanyaan disesuaikan dengan jawaban E3)/E4e-a. Lainnya:</t>
        </is>
      </c>
      <c r="QW1" s="5" t="inlineStr">
        <is>
          <t>E. Dampak Terhadap Agrikultur /E4. Sebelum menggunakan biogas, apa yang Anda lakukan untuk kotoran ternak? (Pertanyaan disesuaikan dengan jawaban E3)/f. Kambing</t>
        </is>
      </c>
      <c r="QX1" s="4" t="inlineStr">
        <is>
          <t>E. Dampak Terhadap Agrikultur /E4. Sebelum menggunakan biogas, apa yang Anda lakukan untuk kotoran ternak? (Pertanyaan disesuaikan dengan jawaban E3)/f. Kambing/a. Sangat teratur (setiap hari)</t>
        </is>
      </c>
      <c r="QY1" s="4" t="inlineStr">
        <is>
          <t>E. Dampak Terhadap Agrikultur /E4. Sebelum menggunakan biogas, apa yang Anda lakukan untuk kotoran ternak? (Pertanyaan disesuaikan dengan jawaban E3)/f. Kambing/b. Teratur (2-6 hari sekali)</t>
        </is>
      </c>
      <c r="QZ1" s="4" t="inlineStr">
        <is>
          <t>E. Dampak Terhadap Agrikultur /E4. Sebelum menggunakan biogas, apa yang Anda lakukan untuk kotoran ternak? (Pertanyaan disesuaikan dengan jawaban E3)/f. Kambing/c. Cukup teratur (setiap minggu)</t>
        </is>
      </c>
      <c r="RA1" s="4" t="inlineStr">
        <is>
          <t>E. Dampak Terhadap Agrikultur /E4. Sebelum menggunakan biogas, apa yang Anda lakukan untuk kotoran ternak? (Pertanyaan disesuaikan dengan jawaban E3)/f. Kambing/d. Jarang (2-3 minggu sekali)</t>
        </is>
      </c>
      <c r="RB1" s="4" t="inlineStr">
        <is>
          <t>E. Dampak Terhadap Agrikultur /E4. Sebelum menggunakan biogas, apa yang Anda lakukan untuk kotoran ternak? (Pertanyaan disesuaikan dengan jawaban E3)/f. Kambing/e. Sangat jarang (&gt;1 bulan sekali)</t>
        </is>
      </c>
      <c r="RC1" s="4" t="inlineStr">
        <is>
          <t>E. Dampak Terhadap Agrikultur /E4. Sebelum menggunakan biogas, apa yang Anda lakukan untuk kotoran ternak? (Pertanyaan disesuaikan dengan jawaban E3)/f. Kambing/1-Disebarkan ke lahan terbuka</t>
        </is>
      </c>
      <c r="RD1" s="4" t="inlineStr">
        <is>
          <t>E. Dampak Terhadap Agrikultur /E4. Sebelum menggunakan biogas, apa yang Anda lakukan untuk kotoran ternak? (Pertanyaan disesuaikan dengan jawaban E3)/f. Kambing/2-Dibuang ke sungai</t>
        </is>
      </c>
      <c r="RE1" s="4" t="inlineStr">
        <is>
          <t>E. Dampak Terhadap Agrikultur /E4. Sebelum menggunakan biogas, apa yang Anda lakukan untuk kotoran ternak? (Pertanyaan disesuaikan dengan jawaban E3)/f. Kambing/3-Dijual</t>
        </is>
      </c>
      <c r="RF1" s="4" t="inlineStr">
        <is>
          <t>E. Dampak Terhadap Agrikultur /E4. Sebelum menggunakan biogas, apa yang Anda lakukan untuk kotoran ternak? (Pertanyaan disesuaikan dengan jawaban E3)/f. Kambing/4-Lainnya</t>
        </is>
      </c>
      <c r="RG1" s="4" t="inlineStr">
        <is>
          <t>E. Dampak Terhadap Agrikultur /E4. Sebelum menggunakan biogas, apa yang Anda lakukan untuk kotoran ternak? (Pertanyaan disesuaikan dengan jawaban E3)/E4f-a. Lainnya:</t>
        </is>
      </c>
      <c r="RH1" s="4" t="inlineStr">
        <is>
          <t>E. Dampak Terhadap Agrikultur /E4. Sebelum menggunakan biogas, apa yang Anda lakukan untuk kotoran ternak? (Pertanyaan disesuaikan dengan jawaban E3)/g. Ayam</t>
        </is>
      </c>
      <c r="RI1" s="4" t="inlineStr">
        <is>
          <t>E. Dampak Terhadap Agrikultur /E4. Sebelum menggunakan biogas, apa yang Anda lakukan untuk kotoran ternak? (Pertanyaan disesuaikan dengan jawaban E3)/g. Ayam/a. Sangat teratur (setiap hari)</t>
        </is>
      </c>
      <c r="RJ1" s="4" t="inlineStr">
        <is>
          <t>E. Dampak Terhadap Agrikultur /E4. Sebelum menggunakan biogas, apa yang Anda lakukan untuk kotoran ternak? (Pertanyaan disesuaikan dengan jawaban E3)/g. Ayam/b. Teratur (2-6 hari sekali)</t>
        </is>
      </c>
      <c r="RK1" s="4" t="inlineStr">
        <is>
          <t>E. Dampak Terhadap Agrikultur /E4. Sebelum menggunakan biogas, apa yang Anda lakukan untuk kotoran ternak? (Pertanyaan disesuaikan dengan jawaban E3)/g. Ayam/c. Cukup teratur (setiap minggu)</t>
        </is>
      </c>
      <c r="RL1" s="4" t="inlineStr">
        <is>
          <t>E. Dampak Terhadap Agrikultur /E4. Sebelum menggunakan biogas, apa yang Anda lakukan untuk kotoran ternak? (Pertanyaan disesuaikan dengan jawaban E3)/g. Ayam/d. Jarang (2-3 minggu sekali)</t>
        </is>
      </c>
      <c r="RM1" s="4" t="inlineStr">
        <is>
          <t>E. Dampak Terhadap Agrikultur /E4. Sebelum menggunakan biogas, apa yang Anda lakukan untuk kotoran ternak? (Pertanyaan disesuaikan dengan jawaban E3)/g. Ayam/e. Sangat jarang (&gt;1 bulan sekali)</t>
        </is>
      </c>
      <c r="RN1" s="4" t="inlineStr">
        <is>
          <t>E. Dampak Terhadap Agrikultur /E4. Sebelum menggunakan biogas, apa yang Anda lakukan untuk kotoran ternak? (Pertanyaan disesuaikan dengan jawaban E3)/g. Ayam/1-Disebarkan ke lahan terbuka</t>
        </is>
      </c>
      <c r="RO1" s="4" t="inlineStr">
        <is>
          <t>E. Dampak Terhadap Agrikultur /E4. Sebelum menggunakan biogas, apa yang Anda lakukan untuk kotoran ternak? (Pertanyaan disesuaikan dengan jawaban E3)/g. Ayam/2-Dibuang ke sungai</t>
        </is>
      </c>
      <c r="RP1" s="4" t="inlineStr">
        <is>
          <t>E. Dampak Terhadap Agrikultur /E4. Sebelum menggunakan biogas, apa yang Anda lakukan untuk kotoran ternak? (Pertanyaan disesuaikan dengan jawaban E3)/g. Ayam/3-Dijual</t>
        </is>
      </c>
      <c r="RQ1" s="4" t="inlineStr">
        <is>
          <t>E. Dampak Terhadap Agrikultur /E4. Sebelum menggunakan biogas, apa yang Anda lakukan untuk kotoran ternak? (Pertanyaan disesuaikan dengan jawaban E3)/g. Ayam/4-Lainnya</t>
        </is>
      </c>
      <c r="RR1" s="4" t="inlineStr">
        <is>
          <t>E. Dampak Terhadap Agrikultur /E4. Sebelum menggunakan biogas, apa yang Anda lakukan untuk kotoran ternak? (Pertanyaan disesuaikan dengan jawaban E3)/E4g-a. Lainnya:</t>
        </is>
      </c>
      <c r="RS1" s="4" t="inlineStr">
        <is>
          <t>E. Dampak Terhadap Agrikultur /E4. Sebelum menggunakan biogas, apa yang Anda lakukan untuk kotoran ternak? (Pertanyaan disesuaikan dengan jawaban E3)/h. Unggas lainnya</t>
        </is>
      </c>
      <c r="RT1" s="4" t="inlineStr">
        <is>
          <t>E. Dampak Terhadap Agrikultur /E4. Sebelum menggunakan biogas, apa yang Anda lakukan untuk kotoran ternak? (Pertanyaan disesuaikan dengan jawaban E3)/h. Unggas lainnya/a. Sangat teratur (setiap hari)</t>
        </is>
      </c>
      <c r="RU1" s="4" t="inlineStr">
        <is>
          <t>E. Dampak Terhadap Agrikultur /E4. Sebelum menggunakan biogas, apa yang Anda lakukan untuk kotoran ternak? (Pertanyaan disesuaikan dengan jawaban E3)/h. Unggas lainnya/b. Teratur (2-6 hari sekali)</t>
        </is>
      </c>
      <c r="RV1" s="4" t="inlineStr">
        <is>
          <t>E. Dampak Terhadap Agrikultur /E4. Sebelum menggunakan biogas, apa yang Anda lakukan untuk kotoran ternak? (Pertanyaan disesuaikan dengan jawaban E3)/h. Unggas lainnya/c. Cukup teratur (setiap minggu)</t>
        </is>
      </c>
      <c r="RW1" s="4" t="inlineStr">
        <is>
          <t>E. Dampak Terhadap Agrikultur /E4. Sebelum menggunakan biogas, apa yang Anda lakukan untuk kotoran ternak? (Pertanyaan disesuaikan dengan jawaban E3)/h. Unggas lainnya/d. Jarang (2-3 minggu sekali)</t>
        </is>
      </c>
      <c r="RX1" s="4" t="inlineStr">
        <is>
          <t>E. Dampak Terhadap Agrikultur /E4. Sebelum menggunakan biogas, apa yang Anda lakukan untuk kotoran ternak? (Pertanyaan disesuaikan dengan jawaban E3)/h. Unggas lainnya/e. Sangat jarang (&gt;1 bulan sekali)</t>
        </is>
      </c>
      <c r="RY1" s="4" t="inlineStr">
        <is>
          <t>E. Dampak Terhadap Agrikultur /E4. Sebelum menggunakan biogas, apa yang Anda lakukan untuk kotoran ternak? (Pertanyaan disesuaikan dengan jawaban E3)/h. Unggas lainnya/1-Disebarkan ke lahan terbuka</t>
        </is>
      </c>
      <c r="RZ1" s="4" t="inlineStr">
        <is>
          <t>E. Dampak Terhadap Agrikultur /E4. Sebelum menggunakan biogas, apa yang Anda lakukan untuk kotoran ternak? (Pertanyaan disesuaikan dengan jawaban E3)/h. Unggas lainnya/2-Dibuang ke sungai</t>
        </is>
      </c>
      <c r="SA1" s="4" t="inlineStr">
        <is>
          <t>E. Dampak Terhadap Agrikultur /E4. Sebelum menggunakan biogas, apa yang Anda lakukan untuk kotoran ternak? (Pertanyaan disesuaikan dengan jawaban E3)/h. Unggas lainnya/3-Dijual</t>
        </is>
      </c>
      <c r="SB1" s="4" t="inlineStr">
        <is>
          <t>E. Dampak Terhadap Agrikultur /E4. Sebelum menggunakan biogas, apa yang Anda lakukan untuk kotoran ternak? (Pertanyaan disesuaikan dengan jawaban E3)/h. Unggas lainnya/4-Lainnya</t>
        </is>
      </c>
      <c r="SC1" s="4" t="inlineStr">
        <is>
          <t>E. Dampak Terhadap Agrikultur /E4. Sebelum menggunakan biogas, apa yang Anda lakukan untuk kotoran ternak? (Pertanyaan disesuaikan dengan jawaban E3)/E4h-a. Jika menjawab lainnya, apa yang Anda lakukan untuk kotoran ternak?</t>
        </is>
      </c>
      <c r="SD1" s="1" t="inlineStr">
        <is>
          <t>E. Dampak Terhadap Agrikultur /E5-a. Berapa jumlah hewan ternak yang Anda miliki sebelum menggunakan biogas?/a. Sapi pedaging (ekor)/Memiliki</t>
        </is>
      </c>
      <c r="SE1" s="1" t="inlineStr">
        <is>
          <t>E. Dampak Terhadap Agrikultur /E5-a. Berapa jumlah hewan ternak yang Anda miliki sebelum menggunakan biogas?/b. Sapi perah (ekor)/Memiliki</t>
        </is>
      </c>
      <c r="SF1" s="1" t="inlineStr">
        <is>
          <t>E. Dampak Terhadap Agrikultur /E5-a. Berapa jumlah hewan ternak yang Anda miliki sebelum menggunakan biogas?/c. Sapi untuk kegunaan lainnya (ekor)/Memiliki</t>
        </is>
      </c>
      <c r="SG1" s="1" t="inlineStr">
        <is>
          <t>E. Dampak Terhadap Agrikultur /E5-a. Berapa jumlah hewan ternak yang Anda miliki sebelum menggunakan biogas?/d. Babi ternak/Memiliki</t>
        </is>
      </c>
      <c r="SH1" s="1" t="inlineStr">
        <is>
          <t>E. Dampak Terhadap Agrikultur /E5-a. Berapa jumlah hewan ternak yang Anda miliki sebelum menggunakan biogas?/e. Kuda (ekor)/Memiliki</t>
        </is>
      </c>
      <c r="SI1" s="1" t="inlineStr">
        <is>
          <t>E. Dampak Terhadap Agrikultur /E5-a. Berapa jumlah hewan ternak yang Anda miliki sebelum menggunakan biogas?/f. Kambing (ekor)/Memiliki</t>
        </is>
      </c>
      <c r="SJ1" s="1" t="inlineStr">
        <is>
          <t>E. Dampak Terhadap Agrikultur /E5-a. Berapa jumlah hewan ternak yang Anda miliki sebelum menggunakan biogas?/g. Ayam (ekor)/Memiliki</t>
        </is>
      </c>
      <c r="SK1" s="1" t="inlineStr">
        <is>
          <t>E. Dampak Terhadap Agrikultur /E5-a. Berapa jumlah hewan ternak yang Anda miliki sebelum menggunakan biogas?/h. Unggas lainnya (ekor)/Memiliki</t>
        </is>
      </c>
      <c r="SL1" s="1" t="inlineStr">
        <is>
          <t>E. Dampak Terhadap Agrikultur /E5-b. Berapa jumlah hewan ternak yang Anda miliki saat ini (setelah menggunakan biogas)?/a. Sapi pedaging (ekor)/Memiliki</t>
        </is>
      </c>
      <c r="SM1" s="1" t="inlineStr">
        <is>
          <t>E. Dampak Terhadap Agrikultur /E5-b. Berapa jumlah hewan ternak yang Anda miliki saat ini (setelah menggunakan biogas)?/b. Sapi perah (ekor)/Memiliki</t>
        </is>
      </c>
      <c r="SN1" s="1" t="inlineStr">
        <is>
          <t>E. Dampak Terhadap Agrikultur /E5-b. Berapa jumlah hewan ternak yang Anda miliki saat ini (setelah menggunakan biogas)?/c. Sapi untuk penggunaan lain (ekor)/Memiliki</t>
        </is>
      </c>
      <c r="SO1" s="1" t="inlineStr">
        <is>
          <t>E. Dampak Terhadap Agrikultur /E5-b. Berapa jumlah hewan ternak yang Anda miliki saat ini (setelah menggunakan biogas)?/d. Babi ternak (ekor)/Memiliki</t>
        </is>
      </c>
      <c r="SP1" s="1" t="inlineStr">
        <is>
          <t>E. Dampak Terhadap Agrikultur /E5-b. Berapa jumlah hewan ternak yang Anda miliki saat ini (setelah menggunakan biogas)?/e. Kuda (ekor)/Memiliki</t>
        </is>
      </c>
      <c r="SQ1" s="1" t="inlineStr">
        <is>
          <t>E. Dampak Terhadap Agrikultur /E5-b. Berapa jumlah hewan ternak yang Anda miliki saat ini (setelah menggunakan biogas)?/f. Kambing (ekor)/Memiliki</t>
        </is>
      </c>
      <c r="SR1" s="1" t="inlineStr">
        <is>
          <t>E. Dampak Terhadap Agrikultur /E5-b. Berapa jumlah hewan ternak yang Anda miliki saat ini (setelah menggunakan biogas)?/g. Ayam (ekor)/Memiliki</t>
        </is>
      </c>
      <c r="SS1" s="1" t="inlineStr">
        <is>
          <t>E. Dampak Terhadap Agrikultur /E5-b. Berapa jumlah hewan ternak yang Anda miliki saat ini (setelah menggunakan biogas)?/h. Unggas lainnya (ekor)/Memiliki</t>
        </is>
      </c>
      <c r="ST1" s="1" t="inlineStr">
        <is>
          <t>E. Dampak Terhadap Agrikultur /E5-c. Dalam 12 bulan terakhir, berapa jumlah hewan ternak Anda yang mengalami perubahan berikut?/a. Sapi pedaging (ekor)/Menjual</t>
        </is>
      </c>
      <c r="SU1" s="1" t="inlineStr">
        <is>
          <t>E. Dampak Terhadap Agrikultur /E5-c. Dalam 12 bulan terakhir, berapa jumlah hewan ternak Anda yang mengalami perubahan berikut?/a. Sapi pedaging (ekor)/Membeli</t>
        </is>
      </c>
      <c r="SV1" s="1" t="inlineStr">
        <is>
          <t>E. Dampak Terhadap Agrikultur /E5-c. Dalam 12 bulan terakhir, berapa jumlah hewan ternak Anda yang mengalami perubahan berikut?/a. Sapi pedaging (ekor)/Lahir</t>
        </is>
      </c>
      <c r="SW1" s="1" t="inlineStr">
        <is>
          <t>E. Dampak Terhadap Agrikultur /E5-c. Dalam 12 bulan terakhir, berapa jumlah hewan ternak Anda yang mengalami perubahan berikut?/a. Sapi pedaging (ekor)/Mati</t>
        </is>
      </c>
      <c r="SX1" s="1" t="inlineStr">
        <is>
          <t>E. Dampak Terhadap Agrikultur /E5-c. Dalam 12 bulan terakhir, berapa jumlah hewan ternak Anda yang mengalami perubahan berikut?/b. Sapi perah (ekor)/Menjual</t>
        </is>
      </c>
      <c r="SY1" s="1" t="inlineStr">
        <is>
          <t>E. Dampak Terhadap Agrikultur /E5-c. Dalam 12 bulan terakhir, berapa jumlah hewan ternak Anda yang mengalami perubahan berikut?/b. Sapi perah (ekor)/Membeli</t>
        </is>
      </c>
      <c r="SZ1" s="1" t="inlineStr">
        <is>
          <t>E. Dampak Terhadap Agrikultur /E5-c. Dalam 12 bulan terakhir, berapa jumlah hewan ternak Anda yang mengalami perubahan berikut?/b. Sapi perah (ekor)/Lahir</t>
        </is>
      </c>
      <c r="TA1" s="1" t="inlineStr">
        <is>
          <t>E. Dampak Terhadap Agrikultur /E5-c. Dalam 12 bulan terakhir, berapa jumlah hewan ternak Anda yang mengalami perubahan berikut?/b. Sapi perah (ekor)/Mati</t>
        </is>
      </c>
      <c r="TB1" s="1" t="inlineStr">
        <is>
          <t>E. Dampak Terhadap Agrikultur /E5-c. Dalam 12 bulan terakhir, berapa jumlah hewan ternak Anda yang mengalami perubahan berikut?/c. Sapi untuk penggunaan lain (ekor)/Menjual</t>
        </is>
      </c>
      <c r="TC1" s="1" t="inlineStr">
        <is>
          <t>E. Dampak Terhadap Agrikultur /E5-c. Dalam 12 bulan terakhir, berapa jumlah hewan ternak Anda yang mengalami perubahan berikut?/c. Sapi untuk penggunaan lain (ekor)/Membeli</t>
        </is>
      </c>
      <c r="TD1" s="1" t="inlineStr">
        <is>
          <t>E. Dampak Terhadap Agrikultur /E5-c. Dalam 12 bulan terakhir, berapa jumlah hewan ternak Anda yang mengalami perubahan berikut?/c. Sapi untuk penggunaan lain (ekor)/Lahir</t>
        </is>
      </c>
      <c r="TE1" s="1" t="inlineStr">
        <is>
          <t>E. Dampak Terhadap Agrikultur /E5-c. Dalam 12 bulan terakhir, berapa jumlah hewan ternak Anda yang mengalami perubahan berikut?/c. Sapi untuk penggunaan lain (ekor)/Mati</t>
        </is>
      </c>
      <c r="TF1" s="1" t="inlineStr">
        <is>
          <t>E. Dampak Terhadap Agrikultur /E5-c. Dalam 12 bulan terakhir, berapa jumlah hewan ternak Anda yang mengalami perubahan berikut?/d. Babi ternak (ekor)/Menjual</t>
        </is>
      </c>
      <c r="TG1" s="1" t="inlineStr">
        <is>
          <t>E. Dampak Terhadap Agrikultur /E5-c. Dalam 12 bulan terakhir, berapa jumlah hewan ternak Anda yang mengalami perubahan berikut?/d. Babi ternak (ekor)/Membeli</t>
        </is>
      </c>
      <c r="TH1" s="1" t="inlineStr">
        <is>
          <t>E. Dampak Terhadap Agrikultur /E5-c. Dalam 12 bulan terakhir, berapa jumlah hewan ternak Anda yang mengalami perubahan berikut?/d. Babi ternak (ekor)/Lahir</t>
        </is>
      </c>
      <c r="TI1" s="1" t="inlineStr">
        <is>
          <t>E. Dampak Terhadap Agrikultur /E5-c. Dalam 12 bulan terakhir, berapa jumlah hewan ternak Anda yang mengalami perubahan berikut?/d. Babi ternak (ekor)/Mati</t>
        </is>
      </c>
      <c r="TJ1" s="1" t="inlineStr">
        <is>
          <t>E. Dampak Terhadap Agrikultur /E5-c. Dalam 12 bulan terakhir, berapa jumlah hewan ternak Anda yang mengalami perubahan berikut?/e. Kuda (ekor)/Menjual</t>
        </is>
      </c>
      <c r="TK1" s="1" t="inlineStr">
        <is>
          <t>E. Dampak Terhadap Agrikultur /E5-c. Dalam 12 bulan terakhir, berapa jumlah hewan ternak Anda yang mengalami perubahan berikut?/e. Kuda (ekor)/Membeli</t>
        </is>
      </c>
      <c r="TL1" s="1" t="inlineStr">
        <is>
          <t>E. Dampak Terhadap Agrikultur /E5-c. Dalam 12 bulan terakhir, berapa jumlah hewan ternak Anda yang mengalami perubahan berikut?/e. Kuda (ekor)/Lahir</t>
        </is>
      </c>
      <c r="TM1" s="1" t="inlineStr">
        <is>
          <t>E. Dampak Terhadap Agrikultur /E5-c. Dalam 12 bulan terakhir, berapa jumlah hewan ternak Anda yang mengalami perubahan berikut?/e. Kuda (ekor)/Mati</t>
        </is>
      </c>
      <c r="TN1" s="1" t="inlineStr">
        <is>
          <t>E. Dampak Terhadap Agrikultur /E5-c. Dalam 12 bulan terakhir, berapa jumlah hewan ternak Anda yang mengalami perubahan berikut?/f. Kambing (ekor)/Menjual</t>
        </is>
      </c>
      <c r="TO1" s="1" t="inlineStr">
        <is>
          <t>E. Dampak Terhadap Agrikultur /E5-c. Dalam 12 bulan terakhir, berapa jumlah hewan ternak Anda yang mengalami perubahan berikut?/f. Kambing (ekor)/Membeli</t>
        </is>
      </c>
      <c r="TP1" s="1" t="inlineStr">
        <is>
          <t>E. Dampak Terhadap Agrikultur /E5-c. Dalam 12 bulan terakhir, berapa jumlah hewan ternak Anda yang mengalami perubahan berikut?/f. Kambing (ekor)/Lahir</t>
        </is>
      </c>
      <c r="TQ1" s="1" t="inlineStr">
        <is>
          <t>E. Dampak Terhadap Agrikultur /E5-c. Dalam 12 bulan terakhir, berapa jumlah hewan ternak Anda yang mengalami perubahan berikut?/f. Kambing (ekor)/Mati</t>
        </is>
      </c>
      <c r="TR1" s="1" t="inlineStr">
        <is>
          <t>E. Dampak Terhadap Agrikultur /E5-c. Dalam 12 bulan terakhir, berapa jumlah hewan ternak Anda yang mengalami perubahan berikut?/g. Ayam (ekor)/Menjual</t>
        </is>
      </c>
      <c r="TS1" s="1" t="inlineStr">
        <is>
          <t>E. Dampak Terhadap Agrikultur /E5-c. Dalam 12 bulan terakhir, berapa jumlah hewan ternak Anda yang mengalami perubahan berikut?/g. Ayam (ekor)/Membeli</t>
        </is>
      </c>
      <c r="TT1" s="1" t="inlineStr">
        <is>
          <t>E. Dampak Terhadap Agrikultur /E5-c. Dalam 12 bulan terakhir, berapa jumlah hewan ternak Anda yang mengalami perubahan berikut?/g. Ayam (ekor)/Lahir</t>
        </is>
      </c>
      <c r="TU1" s="1" t="inlineStr">
        <is>
          <t>E. Dampak Terhadap Agrikultur /E5-c. Dalam 12 bulan terakhir, berapa jumlah hewan ternak Anda yang mengalami perubahan berikut?/g. Ayam (ekor)/Mati</t>
        </is>
      </c>
      <c r="TV1" s="1" t="inlineStr">
        <is>
          <t>E. Dampak Terhadap Agrikultur /E5-c. Dalam 12 bulan terakhir, berapa jumlah hewan ternak Anda yang mengalami perubahan berikut?/h. Unggas lainnya (ekor)/Menjual</t>
        </is>
      </c>
      <c r="TW1" s="1" t="inlineStr">
        <is>
          <t>E. Dampak Terhadap Agrikultur /E5-c. Dalam 12 bulan terakhir, berapa jumlah hewan ternak Anda yang mengalami perubahan berikut?/h. Unggas lainnya (ekor)/Membeli</t>
        </is>
      </c>
      <c r="TX1" s="1" t="inlineStr">
        <is>
          <t>E. Dampak Terhadap Agrikultur /E5-c. Dalam 12 bulan terakhir, berapa jumlah hewan ternak Anda yang mengalami perubahan berikut?/h. Unggas lainnya (ekor)/Lahir</t>
        </is>
      </c>
      <c r="TY1" s="1" t="inlineStr">
        <is>
          <t>E. Dampak Terhadap Agrikultur /E5-c. Dalam 12 bulan terakhir, berapa jumlah hewan ternak Anda yang mengalami perubahan berikut?/h. Unggas lainnya (ekor)/Mati</t>
        </is>
      </c>
      <c r="TZ1" s="1" t="inlineStr">
        <is>
          <t>E. Dampak Terhadap Agrikultur /E6. Bagaimana cara Anda menggembalakan hewan ternak? (Pertanyaan  disesuaikan dengan jawaban E2)/a. Sapi pedaging</t>
        </is>
      </c>
      <c r="UA1" s="1" t="inlineStr">
        <is>
          <t>E. Dampak Terhadap Agrikultur /E6. Bagaimana cara Anda menggembalakan hewan ternak? (Pertanyaan  disesuaikan dengan jawaban E2)/b. Sapi perah</t>
        </is>
      </c>
      <c r="UB1" s="1" t="inlineStr">
        <is>
          <t>E. Dampak Terhadap Agrikultur /E6. Bagaimana cara Anda menggembalakan hewan ternak? (Pertanyaan  disesuaikan dengan jawaban E2)/c. Sapi untuk kegunaan lain</t>
        </is>
      </c>
      <c r="UC1" s="1" t="inlineStr">
        <is>
          <t>E. Dampak Terhadap Agrikultur /E6. Bagaimana cara Anda menggembalakan hewan ternak? (Pertanyaan  disesuaikan dengan jawaban E2)/d. Babi ternak</t>
        </is>
      </c>
      <c r="UD1" s="1" t="inlineStr">
        <is>
          <t>E. Dampak Terhadap Agrikultur /E6. Bagaimana cara Anda menggembalakan hewan ternak? (Pertanyaan  disesuaikan dengan jawaban E2)/e. Kuda</t>
        </is>
      </c>
      <c r="UE1" s="1" t="inlineStr">
        <is>
          <t>E. Dampak Terhadap Agrikultur /E6. Bagaimana cara Anda menggembalakan hewan ternak? (Pertanyaan  disesuaikan dengan jawaban E2)/f. Kambing</t>
        </is>
      </c>
      <c r="UF1" s="1" t="inlineStr">
        <is>
          <t>E. Dampak Terhadap Agrikultur /E6. Bagaimana cara Anda menggembalakan hewan ternak? (Pertanyaan  disesuaikan dengan jawaban E2)/g. Ayam</t>
        </is>
      </c>
      <c r="UG1" s="1" t="inlineStr">
        <is>
          <t>E. Dampak Terhadap Agrikultur /E6. Bagaimana cara Anda menggembalakan hewan ternak? (Pertanyaan  disesuaikan dengan jawaban E2)/h. Unggas lainnya</t>
        </is>
      </c>
      <c r="UH1" s="1" t="inlineStr">
        <is>
          <t>E. Dampak Terhadap Agrikultur /E7. Bagaimana Anda mengelola kesehatan ternak Anda?  (misal: pemberian vaksin)/a. Sapi pedaging</t>
        </is>
      </c>
      <c r="UI1" s="1" t="inlineStr">
        <is>
          <t>E. Dampak Terhadap Agrikultur /E7. Bagaimana Anda mengelola kesehatan ternak Anda?  (misal: pemberian vaksin)/b. Sapi perah</t>
        </is>
      </c>
      <c r="UJ1" s="1" t="inlineStr">
        <is>
          <t>E. Dampak Terhadap Agrikultur /E7. Bagaimana Anda mengelola kesehatan ternak Anda?  (misal: pemberian vaksin)/c. Sapi untuk kegunaan lain</t>
        </is>
      </c>
      <c r="UK1" s="1" t="inlineStr">
        <is>
          <t>E. Dampak Terhadap Agrikultur /E7. Bagaimana Anda mengelola kesehatan ternak Anda?  (misal: pemberian vaksin)/d. Babi ternak</t>
        </is>
      </c>
      <c r="UL1" s="1" t="inlineStr">
        <is>
          <t>E. Dampak Terhadap Agrikultur /E7. Bagaimana Anda mengelola kesehatan ternak Anda?  (misal: pemberian vaksin)/e. Kuda</t>
        </is>
      </c>
      <c r="UM1" s="1" t="inlineStr">
        <is>
          <t>E. Dampak Terhadap Agrikultur /E7. Bagaimana Anda mengelola kesehatan ternak Anda?  (misal: pemberian vaksin)/f. Kambing</t>
        </is>
      </c>
      <c r="UN1" s="1" t="inlineStr">
        <is>
          <t>E. Dampak Terhadap Agrikultur /E7. Bagaimana Anda mengelola kesehatan ternak Anda?  (misal: pemberian vaksin)/g. Ayam</t>
        </is>
      </c>
      <c r="UO1" s="1" t="inlineStr">
        <is>
          <t>E. Dampak Terhadap Agrikultur /E7. Bagaimana Anda mengelola kesehatan ternak Anda?  (misal: pemberian vaksin)/h. Unggas lainnya</t>
        </is>
      </c>
      <c r="UP1" s="1" t="inlineStr">
        <is>
          <t>E. Dampak Terhadap Agrikultur /E8. Seberapa sering Anda merawat atau membersihkan kandang ternak?/a. Sapi pedaging</t>
        </is>
      </c>
      <c r="UQ1" s="1" t="inlineStr">
        <is>
          <t>E. Dampak Terhadap Agrikultur /E8. Seberapa sering Anda merawat atau membersihkan kandang ternak?/b. Sapi perah</t>
        </is>
      </c>
      <c r="UR1" s="1" t="inlineStr">
        <is>
          <t>E. Dampak Terhadap Agrikultur /E8. Seberapa sering Anda merawat atau membersihkan kandang ternak?/c. Sapi untuk kegunaan lain</t>
        </is>
      </c>
      <c r="US1" s="1" t="inlineStr">
        <is>
          <t>E. Dampak Terhadap Agrikultur /E8. Seberapa sering Anda merawat atau membersihkan kandang ternak?/d. Babi ternak</t>
        </is>
      </c>
      <c r="UT1" s="1" t="inlineStr">
        <is>
          <t>E. Dampak Terhadap Agrikultur /E8. Seberapa sering Anda merawat atau membersihkan kandang ternak?/e. Kuda</t>
        </is>
      </c>
      <c r="UU1" s="1" t="inlineStr">
        <is>
          <t>E. Dampak Terhadap Agrikultur /E8. Seberapa sering Anda merawat atau membersihkan kandang ternak?/f. Kambing</t>
        </is>
      </c>
      <c r="UV1" s="1" t="inlineStr">
        <is>
          <t>E. Dampak Terhadap Agrikultur /E8. Seberapa sering Anda merawat atau membersihkan kandang ternak?/g. Ayam</t>
        </is>
      </c>
      <c r="UW1" s="1" t="inlineStr">
        <is>
          <t>E. Dampak Terhadap Agrikultur /E8. Seberapa sering Anda merawat atau membersihkan kandang ternak?/h. Unggas lainnya</t>
        </is>
      </c>
      <c r="UX1" s="4" t="inlineStr">
        <is>
          <t>E. Dampak Terhadap Agrikultur /E9. Bagaimana kotoran ternak biasa disimpan?/a. Sapi pedaging</t>
        </is>
      </c>
      <c r="UY1" s="4" t="inlineStr">
        <is>
          <t>E. Dampak Terhadap Agrikultur /E9. Bagaimana kotoran ternak biasa disimpan?/a. Sapi pedaging/1-Disebarkan ke lahan terbuka</t>
        </is>
      </c>
      <c r="UZ1" s="4" t="inlineStr">
        <is>
          <t>E. Dampak Terhadap Agrikultur /E9. Bagaimana kotoran ternak biasa disimpan?/a. Sapi pedaging/2-Dibuang ke sungai</t>
        </is>
      </c>
      <c r="VA1" s="4" t="inlineStr">
        <is>
          <t>E. Dampak Terhadap Agrikultur /E9. Bagaimana kotoran ternak biasa disimpan?/a. Sapi pedaging/3-Dijual</t>
        </is>
      </c>
      <c r="VB1" s="4" t="inlineStr">
        <is>
          <t>E. Dampak Terhadap Agrikultur /E9. Bagaimana kotoran ternak biasa disimpan?/a. Sapi pedaging/4-Lainnya</t>
        </is>
      </c>
      <c r="VC1" s="4" t="inlineStr">
        <is>
          <t>E. Dampak Terhadap Agrikultur /E9. Bagaimana kotoran ternak biasa disimpan?/a. Sapi pedaging/1-Kolam tertutup (laguna anaerobik)</t>
        </is>
      </c>
      <c r="VD1" s="4" t="inlineStr">
        <is>
          <t>E. Dampak Terhadap Agrikultur /E9. Bagaimana kotoran ternak biasa disimpan?/a. Sapi pedaging/2-Disimpan basah (slurry)</t>
        </is>
      </c>
      <c r="VE1" s="4" t="inlineStr">
        <is>
          <t>E. Dampak Terhadap Agrikultur /E9. Bagaimana kotoran ternak biasa disimpan?/a. Sapi pedaging/3-Disimpan terbuka (dry lot)</t>
        </is>
      </c>
      <c r="VF1" s="4" t="inlineStr">
        <is>
          <t>E. Dampak Terhadap Agrikultur /E9. Bagaimana kotoran ternak biasa disimpan?/a. Sapi pedaging/4-Disimpan dalam kotak bersekat</t>
        </is>
      </c>
      <c r="VG1" s="4" t="inlineStr">
        <is>
          <t>E. Dampak Terhadap Agrikultur /E9. Bagaimana kotoran ternak biasa disimpan?/a. Sapi pedaging/5-Untuk disebar di tanah (dan dibajak)</t>
        </is>
      </c>
      <c r="VH1" s="4" t="inlineStr">
        <is>
          <t>E. Dampak Terhadap Agrikultur /E9. Bagaimana kotoran ternak biasa disimpan?/a. Sapi pedaging/6-Digester biogas</t>
        </is>
      </c>
      <c r="VI1" s="4" t="inlineStr">
        <is>
          <t>E. Dampak Terhadap Agrikultur /E9. Bagaimana kotoran ternak biasa disimpan?/a. Sapi pedaging/7-Dibakar untuk bahan bakar</t>
        </is>
      </c>
      <c r="VJ1" s="4" t="inlineStr">
        <is>
          <t>E. Dampak Terhadap Agrikultur /E9. Bagaimana kotoran ternak biasa disimpan?/a. Sapi pedaging/8-Dibiarkan tersebar di ladang penggembalaan</t>
        </is>
      </c>
      <c r="VK1" s="4" t="inlineStr">
        <is>
          <t>E. Dampak Terhadap Agrikultur /E9. Bagaimana kotoran ternak biasa disimpan?/b. Sapi perah</t>
        </is>
      </c>
      <c r="VL1" s="4" t="inlineStr">
        <is>
          <t>E. Dampak Terhadap Agrikultur /E9. Bagaimana kotoran ternak biasa disimpan?/b. Sapi perah/1-Disebarkan ke lahan terbuka</t>
        </is>
      </c>
      <c r="VM1" s="4" t="inlineStr">
        <is>
          <t>E. Dampak Terhadap Agrikultur /E9. Bagaimana kotoran ternak biasa disimpan?/b. Sapi perah/2-Dibuang ke sungai</t>
        </is>
      </c>
      <c r="VN1" s="4" t="inlineStr">
        <is>
          <t>E. Dampak Terhadap Agrikultur /E9. Bagaimana kotoran ternak biasa disimpan?/b. Sapi perah/3-Dijual</t>
        </is>
      </c>
      <c r="VO1" s="4" t="inlineStr">
        <is>
          <t>E. Dampak Terhadap Agrikultur /E9. Bagaimana kotoran ternak biasa disimpan?/b. Sapi perah/4-Lainnya</t>
        </is>
      </c>
      <c r="VP1" s="4" t="inlineStr">
        <is>
          <t>E. Dampak Terhadap Agrikultur /E9. Bagaimana kotoran ternak biasa disimpan?/b. Sapi perah/1-Kolam tertutup (laguna anaerobik)</t>
        </is>
      </c>
      <c r="VQ1" s="4" t="inlineStr">
        <is>
          <t>E. Dampak Terhadap Agrikultur /E9. Bagaimana kotoran ternak biasa disimpan?/b. Sapi perah/2-Disimpan basah (slurry)</t>
        </is>
      </c>
      <c r="VR1" s="4" t="inlineStr">
        <is>
          <t>E. Dampak Terhadap Agrikultur /E9. Bagaimana kotoran ternak biasa disimpan?/b. Sapi perah/3-Disimpan terbuka (dry lot)</t>
        </is>
      </c>
      <c r="VS1" s="4" t="inlineStr">
        <is>
          <t>E. Dampak Terhadap Agrikultur /E9. Bagaimana kotoran ternak biasa disimpan?/b. Sapi perah/4-Disimpan dalam kotak bersekat</t>
        </is>
      </c>
      <c r="VT1" s="4" t="inlineStr">
        <is>
          <t>E. Dampak Terhadap Agrikultur /E9. Bagaimana kotoran ternak biasa disimpan?/b. Sapi perah/5-Untuk disebar di tanah (dan dibajak)</t>
        </is>
      </c>
      <c r="VU1" s="4" t="inlineStr">
        <is>
          <t>E. Dampak Terhadap Agrikultur /E9. Bagaimana kotoran ternak biasa disimpan?/b. Sapi perah/6-Digester biogas</t>
        </is>
      </c>
      <c r="VV1" s="4" t="inlineStr">
        <is>
          <t>E. Dampak Terhadap Agrikultur /E9. Bagaimana kotoran ternak biasa disimpan?/b. Sapi perah/7-Dibakar untuk bahan bakar</t>
        </is>
      </c>
      <c r="VW1" s="4" t="inlineStr">
        <is>
          <t>E. Dampak Terhadap Agrikultur /E9. Bagaimana kotoran ternak biasa disimpan?/b. Sapi perah/8-Dibiarkan tersebar di ladang penggembalaan</t>
        </is>
      </c>
      <c r="VX1" s="4" t="inlineStr">
        <is>
          <t>E. Dampak Terhadap Agrikultur /E9. Bagaimana kotoran ternak biasa disimpan?/c. Sapi untuk kegunan lain</t>
        </is>
      </c>
      <c r="VY1" s="4" t="inlineStr">
        <is>
          <t>E. Dampak Terhadap Agrikultur /E9. Bagaimana kotoran ternak biasa disimpan?/c. Sapi untuk kegunan lain/1-Kolam tertutup (laguna anaerobik)</t>
        </is>
      </c>
      <c r="VZ1" s="4" t="inlineStr">
        <is>
          <t>E. Dampak Terhadap Agrikultur /E9. Bagaimana kotoran ternak biasa disimpan?/c. Sapi untuk kegunan lain/2-Disimpan basah (slurry)</t>
        </is>
      </c>
      <c r="WA1" s="4" t="inlineStr">
        <is>
          <t>E. Dampak Terhadap Agrikultur /E9. Bagaimana kotoran ternak biasa disimpan?/c. Sapi untuk kegunan lain/3-Disimpan terbuka (dry lot)</t>
        </is>
      </c>
      <c r="WB1" s="4" t="inlineStr">
        <is>
          <t>E. Dampak Terhadap Agrikultur /E9. Bagaimana kotoran ternak biasa disimpan?/c. Sapi untuk kegunan lain/4-Disimpan dalam kotak bersekat</t>
        </is>
      </c>
      <c r="WC1" s="4" t="inlineStr">
        <is>
          <t>E. Dampak Terhadap Agrikultur /E9. Bagaimana kotoran ternak biasa disimpan?/c. Sapi untuk kegunan lain/5-Untuk disebar di tanah (dan dibajak)</t>
        </is>
      </c>
      <c r="WD1" s="4" t="inlineStr">
        <is>
          <t>E. Dampak Terhadap Agrikultur /E9. Bagaimana kotoran ternak biasa disimpan?/c. Sapi untuk kegunan lain/6-Digester biogas</t>
        </is>
      </c>
      <c r="WE1" s="4" t="inlineStr">
        <is>
          <t>E. Dampak Terhadap Agrikultur /E9. Bagaimana kotoran ternak biasa disimpan?/c. Sapi untuk kegunan lain/7-Dibakar untuk bahan bakar</t>
        </is>
      </c>
      <c r="WF1" s="4" t="inlineStr">
        <is>
          <t>E. Dampak Terhadap Agrikultur /E9. Bagaimana kotoran ternak biasa disimpan?/c. Sapi untuk kegunan lain/8-Dibiarkan tersebar di ladang penggembalaan</t>
        </is>
      </c>
      <c r="WG1" s="4" t="inlineStr">
        <is>
          <t>E. Dampak Terhadap Agrikultur /E9. Bagaimana kotoran ternak biasa disimpan?/d. Babi ternak</t>
        </is>
      </c>
      <c r="WH1" s="4" t="inlineStr">
        <is>
          <t>E. Dampak Terhadap Agrikultur /E9. Bagaimana kotoran ternak biasa disimpan?/d. Babi ternak/a. Penggembalaan terbuka</t>
        </is>
      </c>
      <c r="WI1" s="4" t="inlineStr">
        <is>
          <t>E. Dampak Terhadap Agrikultur /E9. Bagaimana kotoran ternak biasa disimpan?/d. Babi ternak/b. Penggembalaan semi-terbuka</t>
        </is>
      </c>
      <c r="WJ1" s="4" t="inlineStr">
        <is>
          <t>E. Dampak Terhadap Agrikultur /E9. Bagaimana kotoran ternak biasa disimpan?/d. Babi ternak/c. Pemberian pakan di kandang</t>
        </is>
      </c>
      <c r="WK1" s="4" t="inlineStr">
        <is>
          <t>E. Dampak Terhadap Agrikultur /E9. Bagaimana kotoran ternak biasa disimpan?/d. Babi ternak/1-Kolam tertutup (laguna anaerobik)</t>
        </is>
      </c>
      <c r="WL1" s="4" t="inlineStr">
        <is>
          <t>E. Dampak Terhadap Agrikultur /E9. Bagaimana kotoran ternak biasa disimpan?/d. Babi ternak/2-Disimpan basah (slurry)</t>
        </is>
      </c>
      <c r="WM1" s="4" t="inlineStr">
        <is>
          <t>E. Dampak Terhadap Agrikultur /E9. Bagaimana kotoran ternak biasa disimpan?/d. Babi ternak/3-Disimpan terbuka (dry lot)</t>
        </is>
      </c>
      <c r="WN1" s="4" t="inlineStr">
        <is>
          <t>E. Dampak Terhadap Agrikultur /E9. Bagaimana kotoran ternak biasa disimpan?/d. Babi ternak/4-Disimpan dalam kotak bersekat</t>
        </is>
      </c>
      <c r="WO1" s="4" t="inlineStr">
        <is>
          <t>E. Dampak Terhadap Agrikultur /E9. Bagaimana kotoran ternak biasa disimpan?/d. Babi ternak/5-Untuk disebar di tanah (dan dibajak)</t>
        </is>
      </c>
      <c r="WP1" s="4" t="inlineStr">
        <is>
          <t>E. Dampak Terhadap Agrikultur /E9. Bagaimana kotoran ternak biasa disimpan?/d. Babi ternak/6-Digester biogas</t>
        </is>
      </c>
      <c r="WQ1" s="4" t="inlineStr">
        <is>
          <t>E. Dampak Terhadap Agrikultur /E9. Bagaimana kotoran ternak biasa disimpan?/d. Babi ternak/7-Dibakar untuk bahan bakar</t>
        </is>
      </c>
      <c r="WR1" s="4" t="inlineStr">
        <is>
          <t>E. Dampak Terhadap Agrikultur /E9. Bagaimana kotoran ternak biasa disimpan?/d. Babi ternak/8-Dibiarkan tersebar di ladang penggembalaan</t>
        </is>
      </c>
      <c r="WS1" s="4" t="inlineStr">
        <is>
          <t>E. Dampak Terhadap Agrikultur /E9. Bagaimana kotoran ternak biasa disimpan?/e. Kuda</t>
        </is>
      </c>
      <c r="WT1" s="4" t="inlineStr">
        <is>
          <t>E. Dampak Terhadap Agrikultur /E9. Bagaimana kotoran ternak biasa disimpan?/e. Kuda/1-Disebarkan ke lahan terbuka</t>
        </is>
      </c>
      <c r="WU1" s="4" t="inlineStr">
        <is>
          <t>E. Dampak Terhadap Agrikultur /E9. Bagaimana kotoran ternak biasa disimpan?/e. Kuda/2-Dibuang ke sungai</t>
        </is>
      </c>
      <c r="WV1" s="4" t="inlineStr">
        <is>
          <t>E. Dampak Terhadap Agrikultur /E9. Bagaimana kotoran ternak biasa disimpan?/e. Kuda/3-Dijual</t>
        </is>
      </c>
      <c r="WW1" s="4" t="inlineStr">
        <is>
          <t>E. Dampak Terhadap Agrikultur /E9. Bagaimana kotoran ternak biasa disimpan?/e. Kuda/4-Lainnya</t>
        </is>
      </c>
      <c r="WX1" s="4" t="inlineStr">
        <is>
          <t>E. Dampak Terhadap Agrikultur /E9. Bagaimana kotoran ternak biasa disimpan?/e. Kuda/1-Kolam tertutup (laguna anaerobik)</t>
        </is>
      </c>
      <c r="WY1" s="4" t="inlineStr">
        <is>
          <t>E. Dampak Terhadap Agrikultur /E9. Bagaimana kotoran ternak biasa disimpan?/e. Kuda/2-Disimpan basah (slurry)</t>
        </is>
      </c>
      <c r="WZ1" s="4" t="inlineStr">
        <is>
          <t>E. Dampak Terhadap Agrikultur /E9. Bagaimana kotoran ternak biasa disimpan?/e. Kuda/3-Disimpan terbuka (dry lot)</t>
        </is>
      </c>
      <c r="XA1" s="4" t="inlineStr">
        <is>
          <t>E. Dampak Terhadap Agrikultur /E9. Bagaimana kotoran ternak biasa disimpan?/e. Kuda/4-Disimpan dalam kotak bersekat</t>
        </is>
      </c>
      <c r="XB1" s="4" t="inlineStr">
        <is>
          <t>E. Dampak Terhadap Agrikultur /E9. Bagaimana kotoran ternak biasa disimpan?/e. Kuda/5-Untuk disebar di tanah (dan dibajak)</t>
        </is>
      </c>
      <c r="XC1" s="4" t="inlineStr">
        <is>
          <t>E. Dampak Terhadap Agrikultur /E9. Bagaimana kotoran ternak biasa disimpan?/e. Kuda/6-Digester biogas</t>
        </is>
      </c>
      <c r="XD1" s="4" t="inlineStr">
        <is>
          <t>E. Dampak Terhadap Agrikultur /E9. Bagaimana kotoran ternak biasa disimpan?/e. Kuda/7-Dibakar untuk bahan bakar</t>
        </is>
      </c>
      <c r="XE1" s="4" t="inlineStr">
        <is>
          <t>E. Dampak Terhadap Agrikultur /E9. Bagaimana kotoran ternak biasa disimpan?/e. Kuda/8-Dibiarkan tersebar di ladang penggembalaan</t>
        </is>
      </c>
      <c r="XF1" s="4" t="inlineStr">
        <is>
          <t>E. Dampak Terhadap Agrikultur /E9. Bagaimana kotoran ternak biasa disimpan?/f. Kambing</t>
        </is>
      </c>
      <c r="XG1" s="5" t="inlineStr">
        <is>
          <t>E. Dampak Terhadap Agrikultur /E9. Bagaimana kotoran ternak biasa disimpan?/f. Kambing/1-Disebarkan ke lahan terbuka</t>
        </is>
      </c>
      <c r="XH1" s="4" t="inlineStr">
        <is>
          <t>E. Dampak Terhadap Agrikultur /E9. Bagaimana kotoran ternak biasa disimpan?/f. Kambing/2-Dibuang ke sungai</t>
        </is>
      </c>
      <c r="XI1" s="4" t="inlineStr">
        <is>
          <t>E. Dampak Terhadap Agrikultur /E9. Bagaimana kotoran ternak biasa disimpan?/f. Kambing/3-Dijual</t>
        </is>
      </c>
      <c r="XJ1" s="4" t="inlineStr">
        <is>
          <t>E. Dampak Terhadap Agrikultur /E9. Bagaimana kotoran ternak biasa disimpan?/f. Kambing/4-Lainnya</t>
        </is>
      </c>
      <c r="XK1" s="4" t="inlineStr">
        <is>
          <t>E. Dampak Terhadap Agrikultur /E9. Bagaimana kotoran ternak biasa disimpan?/f. Kambing/1-Kolam tertutup (laguna anaerobik)</t>
        </is>
      </c>
      <c r="XL1" s="4" t="inlineStr">
        <is>
          <t>E. Dampak Terhadap Agrikultur /E9. Bagaimana kotoran ternak biasa disimpan?/f. Kambing/2-Disimpan basah (slurry)</t>
        </is>
      </c>
      <c r="XM1" s="4" t="inlineStr">
        <is>
          <t>E. Dampak Terhadap Agrikultur /E9. Bagaimana kotoran ternak biasa disimpan?/f. Kambing/3-Disimpan terbuka (dry lot)</t>
        </is>
      </c>
      <c r="XN1" s="4" t="inlineStr">
        <is>
          <t>E. Dampak Terhadap Agrikultur /E9. Bagaimana kotoran ternak biasa disimpan?/f. Kambing/4-Disimpan dalam kotak bersekat</t>
        </is>
      </c>
      <c r="XO1" s="4" t="inlineStr">
        <is>
          <t>E. Dampak Terhadap Agrikultur /E9. Bagaimana kotoran ternak biasa disimpan?/f. Kambing/5-Untuk disebar di tanah (dan dibajak)</t>
        </is>
      </c>
      <c r="XP1" s="4" t="inlineStr">
        <is>
          <t>E. Dampak Terhadap Agrikultur /E9. Bagaimana kotoran ternak biasa disimpan?/f. Kambing/6-Digester biogas</t>
        </is>
      </c>
      <c r="XQ1" s="4" t="inlineStr">
        <is>
          <t>E. Dampak Terhadap Agrikultur /E9. Bagaimana kotoran ternak biasa disimpan?/f. Kambing/7-Dibakar untuk bahan bakar</t>
        </is>
      </c>
      <c r="XR1" s="4" t="inlineStr">
        <is>
          <t>E. Dampak Terhadap Agrikultur /E9. Bagaimana kotoran ternak biasa disimpan?/f. Kambing/8-Dibiarkan tersebar di ladang penggembalaan</t>
        </is>
      </c>
      <c r="XS1" s="4" t="inlineStr">
        <is>
          <t>E. Dampak Terhadap Agrikultur /E9. Bagaimana kotoran ternak biasa disimpan?/g. Ayam</t>
        </is>
      </c>
      <c r="XT1" s="4" t="inlineStr">
        <is>
          <t>E. Dampak Terhadap Agrikultur /E9. Bagaimana kotoran ternak biasa disimpan?/g. Ayam/1-Disebarkan ke lahan terbuka</t>
        </is>
      </c>
      <c r="XU1" s="4" t="inlineStr">
        <is>
          <t>E. Dampak Terhadap Agrikultur /E9. Bagaimana kotoran ternak biasa disimpan?/g. Ayam/2-Dibuang ke sungai</t>
        </is>
      </c>
      <c r="XV1" s="4" t="inlineStr">
        <is>
          <t>E. Dampak Terhadap Agrikultur /E9. Bagaimana kotoran ternak biasa disimpan?/g. Ayam/3-Dijual</t>
        </is>
      </c>
      <c r="XW1" s="4" t="inlineStr">
        <is>
          <t>E. Dampak Terhadap Agrikultur /E9. Bagaimana kotoran ternak biasa disimpan?/g. Ayam/4-Lainnya</t>
        </is>
      </c>
      <c r="XX1" s="4" t="inlineStr">
        <is>
          <t>E. Dampak Terhadap Agrikultur /E9. Bagaimana kotoran ternak biasa disimpan?/g. Ayam/1-Kolam tertutup (laguna anaerobik)</t>
        </is>
      </c>
      <c r="XY1" s="4" t="inlineStr">
        <is>
          <t>E. Dampak Terhadap Agrikultur /E9. Bagaimana kotoran ternak biasa disimpan?/g. Ayam/2-Disimpan basah (slurry)</t>
        </is>
      </c>
      <c r="XZ1" s="4" t="inlineStr">
        <is>
          <t>E. Dampak Terhadap Agrikultur /E9. Bagaimana kotoran ternak biasa disimpan?/g. Ayam/3-Disimpan terbuka (dry lot)</t>
        </is>
      </c>
      <c r="YA1" s="4" t="inlineStr">
        <is>
          <t>E. Dampak Terhadap Agrikultur /E9. Bagaimana kotoran ternak biasa disimpan?/g. Ayam/4-Disimpan dalam kotak bersekat</t>
        </is>
      </c>
      <c r="YB1" s="4" t="inlineStr">
        <is>
          <t>E. Dampak Terhadap Agrikultur /E9. Bagaimana kotoran ternak biasa disimpan?/g. Ayam/5-Untuk disebar di tanah (dan dibajak)</t>
        </is>
      </c>
      <c r="YC1" s="4" t="inlineStr">
        <is>
          <t>E. Dampak Terhadap Agrikultur /E9. Bagaimana kotoran ternak biasa disimpan?/g. Ayam/6-Digester biogas</t>
        </is>
      </c>
      <c r="YD1" s="4" t="inlineStr">
        <is>
          <t>E. Dampak Terhadap Agrikultur /E9. Bagaimana kotoran ternak biasa disimpan?/g. Ayam/7-Dibakar untuk bahan bakar</t>
        </is>
      </c>
      <c r="YE1" s="4" t="inlineStr">
        <is>
          <t>E. Dampak Terhadap Agrikultur /E9. Bagaimana kotoran ternak biasa disimpan?/g. Ayam/8-Dibiarkan tersebar di ladang penggembalaan</t>
        </is>
      </c>
      <c r="YF1" s="4" t="inlineStr">
        <is>
          <t>E. Dampak Terhadap Agrikultur /E9. Bagaimana kotoran ternak biasa disimpan?/h. Unggas lainnya</t>
        </is>
      </c>
      <c r="YG1" s="4" t="inlineStr">
        <is>
          <t>E. Dampak Terhadap Agrikultur /E9. Bagaimana kotoran ternak biasa disimpan?/h. Unggas lainnya/1-Disebarkan ke lahan terbuka</t>
        </is>
      </c>
      <c r="YH1" s="4" t="inlineStr">
        <is>
          <t>E. Dampak Terhadap Agrikultur /E9. Bagaimana kotoran ternak biasa disimpan?/h. Unggas lainnya/2-Dibuang ke sungai</t>
        </is>
      </c>
      <c r="YI1" s="4" t="inlineStr">
        <is>
          <t>E. Dampak Terhadap Agrikultur /E9. Bagaimana kotoran ternak biasa disimpan?/h. Unggas lainnya/3-Dijual</t>
        </is>
      </c>
      <c r="YJ1" s="4" t="inlineStr">
        <is>
          <t>E. Dampak Terhadap Agrikultur /E9. Bagaimana kotoran ternak biasa disimpan?/h. Unggas lainnya/4-Lainnya</t>
        </is>
      </c>
      <c r="YK1" s="4" t="inlineStr">
        <is>
          <t>E. Dampak Terhadap Agrikultur /E9. Bagaimana kotoran ternak biasa disimpan?/h. Unggas lainnya/1-Kolam tertutup (laguna anaerobik)</t>
        </is>
      </c>
      <c r="YL1" s="4" t="inlineStr">
        <is>
          <t>E. Dampak Terhadap Agrikultur /E9. Bagaimana kotoran ternak biasa disimpan?/h. Unggas lainnya/2-Disimpan basah (slurry)</t>
        </is>
      </c>
      <c r="YM1" s="4" t="inlineStr">
        <is>
          <t>E. Dampak Terhadap Agrikultur /E9. Bagaimana kotoran ternak biasa disimpan?/h. Unggas lainnya/3-Disimpan terbuka (dry lot)</t>
        </is>
      </c>
      <c r="YN1" s="4" t="inlineStr">
        <is>
          <t>E. Dampak Terhadap Agrikultur /E9. Bagaimana kotoran ternak biasa disimpan?/h. Unggas lainnya/4-Disimpan dalam kotak bersekat</t>
        </is>
      </c>
      <c r="YO1" s="4" t="inlineStr">
        <is>
          <t>E. Dampak Terhadap Agrikultur /E9. Bagaimana kotoran ternak biasa disimpan?/h. Unggas lainnya/5-Untuk disebar di tanah (dan dibajak)</t>
        </is>
      </c>
      <c r="YP1" s="4" t="inlineStr">
        <is>
          <t>E. Dampak Terhadap Agrikultur /E9. Bagaimana kotoran ternak biasa disimpan?/h. Unggas lainnya/6-Digester biogas</t>
        </is>
      </c>
      <c r="YQ1" s="4" t="inlineStr">
        <is>
          <t>E. Dampak Terhadap Agrikultur /E9. Bagaimana kotoran ternak biasa disimpan?/h. Unggas lainnya/7-Dibakar untuk bahan bakar</t>
        </is>
      </c>
      <c r="YR1" s="4" t="inlineStr">
        <is>
          <t>E. Dampak Terhadap Agrikultur /E9. Bagaimana kotoran ternak biasa disimpan?/h. Unggas lainnya/8-Dibiarkan tersebar di ladang penggembalaan</t>
        </is>
      </c>
      <c r="YS1" s="1" t="inlineStr">
        <is>
          <t>E. Dampak Terhadap Agrikultur /E10. Berapa banyak kotoran ternak yang dimasukkan ke dalam biodigester?/a. Sapi pedaging</t>
        </is>
      </c>
      <c r="YT1" s="5" t="inlineStr">
        <is>
          <t>E. Dampak Terhadap Agrikultur /E10. Berapa banyak kotoran ternak yang dimasukkan ke dalam biodigester?/b. Sapi perah</t>
        </is>
      </c>
      <c r="YU1" s="1" t="inlineStr">
        <is>
          <t>E. Dampak Terhadap Agrikultur /E10. Berapa banyak kotoran ternak yang dimasukkan ke dalam biodigester?/c. Sapi untuk kegunaan lain</t>
        </is>
      </c>
      <c r="YV1" s="1" t="inlineStr">
        <is>
          <t>E. Dampak Terhadap Agrikultur /E10. Berapa banyak kotoran ternak yang dimasukkan ke dalam biodigester?/d. Babi ternak</t>
        </is>
      </c>
      <c r="YW1" s="1" t="inlineStr">
        <is>
          <t>E. Dampak Terhadap Agrikultur /E10. Berapa banyak kotoran ternak yang dimasukkan ke dalam biodigester?/e. Kuda</t>
        </is>
      </c>
      <c r="YX1" s="1" t="inlineStr">
        <is>
          <t>E. Dampak Terhadap Agrikultur /E10. Berapa banyak kotoran ternak yang dimasukkan ke dalam biodigester?/f. Kambing</t>
        </is>
      </c>
      <c r="YY1" s="1" t="inlineStr">
        <is>
          <t>E. Dampak Terhadap Agrikultur /E10. Berapa banyak kotoran ternak yang dimasukkan ke dalam biodigester?/g. Ayam</t>
        </is>
      </c>
      <c r="YZ1" s="1" t="inlineStr">
        <is>
          <t>E. Dampak Terhadap Agrikultur /E10. Berapa banyak kotoran ternak yang dimasukkan ke dalam biodigester?/h. Unggas lainnya</t>
        </is>
      </c>
      <c r="ZA1" s="1" t="inlineStr">
        <is>
          <t>E. Dampak Terhadap Agrikultur /E11. Seberapa sering Anda memberi pakan ternak Anda?/a. Sapi pedaging</t>
        </is>
      </c>
      <c r="ZB1" s="1" t="inlineStr">
        <is>
          <t>E. Dampak Terhadap Agrikultur /E11. Seberapa sering Anda memberi pakan ternak Anda?/b. Sapi perah</t>
        </is>
      </c>
      <c r="ZC1" s="1" t="inlineStr">
        <is>
          <t>E. Dampak Terhadap Agrikultur /E11. Seberapa sering Anda memberi pakan ternak Anda?/c. Sapi untuk kegunaan lain (misal kerbau)</t>
        </is>
      </c>
      <c r="ZD1" s="1" t="inlineStr">
        <is>
          <t>E. Dampak Terhadap Agrikultur /E11. Seberapa sering Anda memberi pakan ternak Anda?/d. Babi ternak</t>
        </is>
      </c>
      <c r="ZE1" s="1" t="inlineStr">
        <is>
          <t>E. Dampak Terhadap Agrikultur /E11. Seberapa sering Anda memberi pakan ternak Anda?/e. Kuda</t>
        </is>
      </c>
      <c r="ZF1" s="1" t="inlineStr">
        <is>
          <t>E. Dampak Terhadap Agrikultur /E11. Seberapa sering Anda memberi pakan ternak Anda?/f. Kambing</t>
        </is>
      </c>
      <c r="ZG1" s="1" t="inlineStr">
        <is>
          <t>E. Dampak Terhadap Agrikultur /E11. Seberapa sering Anda memberi pakan ternak Anda?/g. Ayam</t>
        </is>
      </c>
      <c r="ZH1" s="1" t="inlineStr">
        <is>
          <t>E. Dampak Terhadap Agrikultur /E11. Seberapa sering Anda memberi pakan ternak Anda?/h. Unggas lainnya</t>
        </is>
      </c>
      <c r="ZI1" s="1" t="inlineStr">
        <is>
          <t>E. Dampak Terhadap Agrikultur /E12. Apa tipe pakan utama untuk ternak?/a. Sapi pedaging</t>
        </is>
      </c>
      <c r="ZJ1" s="1" t="inlineStr">
        <is>
          <t>E. Dampak Terhadap Agrikultur /E12. Apa tipe pakan utama untuk ternak?/b. Sapi perah</t>
        </is>
      </c>
      <c r="ZK1" s="1" t="inlineStr">
        <is>
          <t>E. Dampak Terhadap Agrikultur /E12. Apa tipe pakan utama untuk ternak?/c. Sapi untuk kegunaan lain</t>
        </is>
      </c>
      <c r="ZL1" s="1" t="inlineStr">
        <is>
          <t>E. Dampak Terhadap Agrikultur /E12. Apa tipe pakan utama untuk ternak?/d. Babi ternak</t>
        </is>
      </c>
      <c r="ZM1" s="1" t="inlineStr">
        <is>
          <t>E. Dampak Terhadap Agrikultur /E12. Apa tipe pakan utama untuk ternak?/e. Kuda</t>
        </is>
      </c>
      <c r="ZN1" s="1" t="inlineStr">
        <is>
          <t>E. Dampak Terhadap Agrikultur /E12. Apa tipe pakan utama untuk ternak?/f. Kambing</t>
        </is>
      </c>
      <c r="ZO1" s="1" t="inlineStr">
        <is>
          <t>E. Dampak Terhadap Agrikultur /E12. Apa tipe pakan utama untuk ternak?/g. Ayam</t>
        </is>
      </c>
      <c r="ZP1" s="1" t="inlineStr">
        <is>
          <t>E. Dampak Terhadap Agrikultur /E12. Apa tipe pakan utama untuk ternak?/h. Unggas lainnya</t>
        </is>
      </c>
      <c r="ZQ1" s="1" t="inlineStr">
        <is>
          <t>E. Dampak Terhadap Agrikultur /E13. Apakah Anda menggunakan bio-slurry?</t>
        </is>
      </c>
      <c r="ZR1" s="4" t="inlineStr">
        <is>
          <t>E. Dampak Terhadap Agrikultur /E13-a. Dalam bentuk apa bioslurry yang Anda gunakan?</t>
        </is>
      </c>
      <c r="ZS1" s="4" t="inlineStr">
        <is>
          <t>E. Dampak Terhadap Agrikultur /E13-a. Dalam bentuk apa bioslurry yang Anda gunakan?/Padat</t>
        </is>
      </c>
      <c r="ZT1" s="4" t="inlineStr">
        <is>
          <t>E. Dampak Terhadap Agrikultur /E13-a. Dalam bentuk apa bioslurry yang Anda gunakan?/Cair</t>
        </is>
      </c>
      <c r="ZU1" s="1" t="inlineStr">
        <is>
          <t>E. Dampak Terhadap Agrikultur /E14. Berapa banyak bioslurry yang Anda gunakan setiap hari yang berasal  dari sistem biogas Anda?/liter/hari (cair)</t>
        </is>
      </c>
      <c r="ZV1" s="1" t="inlineStr">
        <is>
          <t>E. Dampak Terhadap Agrikultur /E14. Berapa banyak bioslurry yang Anda gunakan setiap hari yang berasal  dari sistem biogas Anda?/kg/hari (padat)</t>
        </is>
      </c>
      <c r="ZW1" s="1" t="inlineStr">
        <is>
          <t>E. Dampak Terhadap Agrikultur /E15. Apakah Anda pernah mendapatkan pelatihan mengenai pemanfaatan  bio-slurry oleh CPO?</t>
        </is>
      </c>
      <c r="ZX1" s="1" t="inlineStr">
        <is>
          <t>E. Dampak Terhadap Agrikultur /E16. Apakah Anda mengetahui manfaat bio-slurry?</t>
        </is>
      </c>
      <c r="ZY1" s="1" t="inlineStr">
        <is>
          <t>E. Dampak Terhadap Agrikultur /E17. Bagaimana Anda memanfaatkan bio-slurry?</t>
        </is>
      </c>
      <c r="ZZ1" s="1" t="inlineStr">
        <is>
          <t>E. Dampak Terhadap Agrikultur /E17. Bagaimana Anda memanfaatkan bio-slurry?/Digunakan untuk pupuk di lahan  pertanian sendiri</t>
        </is>
      </c>
      <c r="AAA1" s="1" t="inlineStr">
        <is>
          <t>E. Dampak Terhadap Agrikultur /E17. Bagaimana Anda memanfaatkan bio-slurry?/Digunakan untuk kegiatan  peternakan sendiri</t>
        </is>
      </c>
      <c r="AAB1" s="1" t="inlineStr">
        <is>
          <t>E. Dampak Terhadap Agrikultur /E17. Bagaimana Anda memanfaatkan bio-slurry?/Dijual - baik tanpa  diolah/diolah/dibuat kascing</t>
        </is>
      </c>
      <c r="AAC1" s="1" t="inlineStr">
        <is>
          <t>E. Dampak Terhadap Agrikultur /E17. Bagaimana Anda memanfaatkan bio-slurry?/Dibuang ke lahan sekitar kandang -  yg ditanami tanaman</t>
        </is>
      </c>
      <c r="AAD1" s="1" t="inlineStr">
        <is>
          <t>E. Dampak Terhadap Agrikultur /E17. Bagaimana Anda memanfaatkan bio-slurry?/Diberikan gratis ke orang  lain</t>
        </is>
      </c>
      <c r="AAE1" s="1" t="inlineStr">
        <is>
          <t>E. Dampak Terhadap Agrikultur /E17. Bagaimana Anda memanfaatkan bio-slurry?/Didiamkan saja/dibiarkan di  tempatnya (di bak/kolam  penampung slurry)</t>
        </is>
      </c>
      <c r="AAF1" s="1" t="inlineStr">
        <is>
          <t>E. Dampak Terhadap Agrikultur /E17. Bagaimana Anda memanfaatkan bio-slurry?/Dibuang ke selokan</t>
        </is>
      </c>
      <c r="AAG1" s="1" t="inlineStr">
        <is>
          <t>E. Dampak Terhadap Agrikultur /E18. Jika digunakan sendiri, digunakan sebagai apa bioslurry Anda?/Pertanian:</t>
        </is>
      </c>
      <c r="AAH1" s="1" t="inlineStr">
        <is>
          <t>E. Dampak Terhadap Agrikultur /E18. Jika digunakan sendiri, digunakan sebagai apa bioslurry Anda?/Pertanian:/ Pupuk cair untuk tanaman</t>
        </is>
      </c>
      <c r="AAI1" s="1" t="inlineStr">
        <is>
          <t>E. Dampak Terhadap Agrikultur /E18. Jika digunakan sendiri, digunakan sebagai apa bioslurry Anda?/Pertanian:/Pembenah tanah (soil conditioner)</t>
        </is>
      </c>
      <c r="AAJ1" s="1" t="inlineStr">
        <is>
          <t>E. Dampak Terhadap Agrikultur /E18. Jika digunakan sendiri, digunakan sebagai apa bioslurry Anda?/Pertanian:/Pestisida organik</t>
        </is>
      </c>
      <c r="AAK1" s="1" t="inlineStr">
        <is>
          <t>E. Dampak Terhadap Agrikultur /E18. Jika digunakan sendiri, digunakan sebagai apa bioslurry Anda?/Pertanian:/Media untuk pembibitan tanaman</t>
        </is>
      </c>
      <c r="AAL1" s="1" t="inlineStr">
        <is>
          <t>E. Dampak Terhadap Agrikultur /E18. Jika digunakan sendiri, digunakan sebagai apa bioslurry Anda?/Pertanian:/Lainnya</t>
        </is>
      </c>
      <c r="AAM1" s="1" t="inlineStr">
        <is>
          <t>E. Dampak Terhadap Agrikultur /E18. Jika digunakan sendiri, digunakan sebagai apa bioslurry Anda?/E18a-a. Lainnya:</t>
        </is>
      </c>
      <c r="AAN1" s="1" t="inlineStr">
        <is>
          <t>E. Dampak Terhadap Agrikultur /E18. Jika digunakan sendiri, digunakan sebagai apa bioslurry Anda?/Peternakan:</t>
        </is>
      </c>
      <c r="AAO1" s="1" t="inlineStr">
        <is>
          <t>E. Dampak Terhadap Agrikultur /E18. Jika digunakan sendiri, digunakan sebagai apa bioslurry Anda?/Peternakan:/Campuran pakan ikan</t>
        </is>
      </c>
      <c r="AAP1" s="1" t="inlineStr">
        <is>
          <t>E. Dampak Terhadap Agrikultur /E18. Jika digunakan sendiri, digunakan sebagai apa bioslurry Anda?/Peternakan:/Campuran pakan  unggas</t>
        </is>
      </c>
      <c r="AAQ1" s="1" t="inlineStr">
        <is>
          <t>E. Dampak Terhadap Agrikultur /E18. Jika digunakan sendiri, digunakan sebagai apa bioslurry Anda?/Peternakan:/Media ternak cacing</t>
        </is>
      </c>
      <c r="AAR1" s="1" t="inlineStr">
        <is>
          <t>E. Dampak Terhadap Agrikultur /E18. Jika digunakan sendiri, digunakan sebagai apa bioslurry Anda?/Peternakan:/Pupuk kolam ikan</t>
        </is>
      </c>
      <c r="AAS1" s="1" t="inlineStr">
        <is>
          <t>E. Dampak Terhadap Agrikultur /E18. Jika digunakan sendiri, digunakan sebagai apa bioslurry Anda?/Peternakan:/Lainnya</t>
        </is>
      </c>
      <c r="AAT1" s="1" t="inlineStr">
        <is>
          <t>E. Dampak Terhadap Agrikultur /E18. Jika digunakan sendiri, digunakan sebagai apa bioslurry Anda?/E18b-a. Lainnya:</t>
        </is>
      </c>
      <c r="AAU1" s="1" t="inlineStr">
        <is>
          <t>E. Dampak Terhadap Agrikultur /E19. Jika Anda menjual bioslurry, dalam bentuk apa Anda menjual bio-slurry?</t>
        </is>
      </c>
      <c r="AAV1" s="3" t="inlineStr">
        <is>
          <t>E. Dampak Terhadap Agrikultur /E20. Untuk jenis tanaman pertanian apa yang Anda gunakan bioslurry?</t>
        </is>
      </c>
      <c r="AAW1" s="1" t="inlineStr">
        <is>
          <t>E. Dampak Terhadap Agrikultur /E21. Seberapa sering Anda memberi bioslurry ke lahan pertanian Anda?</t>
        </is>
      </c>
      <c r="AAX1" s="1" t="inlineStr">
        <is>
          <t>E. Dampak Terhadap Agrikultur /E22. Berapa luas lahan Anda (m2) yang menggunakan bioslurry sebagai pupuk?</t>
        </is>
      </c>
      <c r="AAY1" s="1" t="inlineStr">
        <is>
          <t>E. Dampak Terhadap Agrikultur /E23. Berapa luas lahan Anda (m2) di sekitar kandang yang menjadi tempat pembuangan bioslurry?</t>
        </is>
      </c>
      <c r="AAZ1" s="1" t="inlineStr">
        <is>
          <t>E. Dampak Terhadap Agrikultur /E24. Berapa jumlah bioslurry yang Anda gunakan untuk digunakan di lahan pertanian Anda dalam sekali pemakaian?/Liter (cair)</t>
        </is>
      </c>
      <c r="ABA1" s="1" t="inlineStr">
        <is>
          <t>E. Dampak Terhadap Agrikultur /E24. Berapa jumlah bioslurry yang Anda gunakan untuk digunakan di lahan pertanian Anda dalam sekali pemakaian?/Kilogram (padat)</t>
        </is>
      </c>
      <c r="ABB1" s="1" t="inlineStr">
        <is>
          <t>E. Dampak Terhadap Agrikultur /E25. Jenis pupuk apa yang Anda gunakan sebelum menggunakan bioslurry untuk pertanian?</t>
        </is>
      </c>
      <c r="ABC1" s="1" t="inlineStr">
        <is>
          <t>E. Dampak Terhadap Agrikultur /E25-a. Lainnya:</t>
        </is>
      </c>
      <c r="ABD1" s="1" t="inlineStr">
        <is>
          <t>E. Dampak Terhadap Agrikultur /E26. Berapa banyak pupuk kimia yang Anda gunakan sebelum menggunakan bioslurry?</t>
        </is>
      </c>
      <c r="ABE1" s="1" t="inlineStr">
        <is>
          <t>E. Dampak Terhadap Agrikultur /E26-a. Berapa harga pupuk tersebut (saat sebelum menggunakan bioslurry) ?</t>
        </is>
      </c>
      <c r="ABF1" s="1" t="inlineStr">
        <is>
          <t>E. Dampak Terhadap Agrikultur /E27. Berapa banyak pupuk kimia yang Anda gunakan setelah menggantinya dengan bioslurry?</t>
        </is>
      </c>
      <c r="ABG1" s="1" t="inlineStr">
        <is>
          <t>E. Dampak Terhadap Agrikultur /E27-a. Berapa harga pupuk tersebut sekarang?</t>
        </is>
      </c>
      <c r="ABH1" s="1" t="inlineStr">
        <is>
          <t>E. Dampak Terhadap Agrikultur /E28. Berapa banyak hasil pertanian yang dapat Anda panen sebelum menggunakan bioslurry?</t>
        </is>
      </c>
      <c r="ABI1" s="1" t="inlineStr">
        <is>
          <t>E. Dampak Terhadap Agrikultur /E29. Berapa banyak hasil pertanian yang dapat Anda panen setelah menggunakan bioslurry?</t>
        </is>
      </c>
      <c r="ABJ1" s="1" t="inlineStr">
        <is>
          <t>E. Dampak Terhadap Agrikultur /E30. Apakah bio-slurry memungkinkan Anda untuk menanam jenis tanaman baru?</t>
        </is>
      </c>
      <c r="ABK1" s="1" t="inlineStr">
        <is>
          <t>E. Dampak Terhadap Agrikultur /E31. Bagaimana kualitas tanah Anda setelah penggunaan bioslurry?</t>
        </is>
      </c>
      <c r="ABL1" s="1" t="inlineStr">
        <is>
          <t>E. Dampak Terhadap Agrikultur /E32. Bagaimana ketahanan tanaman terhadap hama atau penyakit setelah  penggunaan bioslurry?</t>
        </is>
      </c>
      <c r="ABM1" s="1" t="inlineStr">
        <is>
          <t>E. Dampak Terhadap Agrikultur /E33. Apakah penggunaan bioslurry sebagai pupuk organik meningkatkan  ketahanan tanaman terhadap kekeringan?</t>
        </is>
      </c>
      <c r="ABN1" s="1" t="inlineStr">
        <is>
          <t>E. Dampak Terhadap Agrikultur /E34. Apakah penggunaan bioslurry meningkatkan kualitas atau kuantitas  pakan ternak yang dihasilkan dari kegiatan peternakan? (misal:  peningkatan jumlah rumput)</t>
        </is>
      </c>
      <c r="ABO1" s="1" t="inlineStr">
        <is>
          <t>E. Dampak Terhadap Agrikultur /E35. Apakah penggunaan bioslurry untuk peternakan (seperti campuran  pakan ikan atau unggas) meningkatkan produktivitas hewan ternak  (misalnya, lebih cepat tumbuh, lebih banyak produksi susu atau telur)?</t>
        </is>
      </c>
      <c r="ABP1" s="4" t="inlineStr">
        <is>
          <t>E. Dampak Terhadap Agrikultur /E36. Jika tidak memanfaatkan bioslurry, mengapa?</t>
        </is>
      </c>
      <c r="ABQ1" s="1" t="inlineStr">
        <is>
          <t>E. Dampak Terhadap Agrikultur /E36. Jika tidak memanfaatkan bioslurry, mengapa? /Tidak/kurang baik untuk tanaman</t>
        </is>
      </c>
      <c r="ABR1" s="1" t="inlineStr">
        <is>
          <t>E. Dampak Terhadap Agrikultur /E36. Jika tidak memanfaatkan bioslurry, mengapa? /Tidak memiliki tempat untuk menyimpan</t>
        </is>
      </c>
      <c r="ABS1" s="1" t="inlineStr">
        <is>
          <t>E. Dampak Terhadap Agrikultur /E36. Jika tidak memanfaatkan bioslurry, mengapa? /Tidak punya waktu mengumpulkannya</t>
        </is>
      </c>
      <c r="ABT1" s="1" t="inlineStr">
        <is>
          <t>E. Dampak Terhadap Agrikultur /E36. Jika tidak memanfaatkan bioslurry, mengapa? /Ladang/sawah terlalu jauh, sulit untuk mengangkut ke sana</t>
        </is>
      </c>
      <c r="ABU1" s="1" t="inlineStr">
        <is>
          <t>E. Dampak Terhadap Agrikultur /E36. Jika tidak memanfaatkan bioslurry, mengapa? /Belum tau bahwa bioslurry bagus untuk pupuk</t>
        </is>
      </c>
      <c r="ABV1" s="1" t="inlineStr">
        <is>
          <t>E. Dampak Terhadap Agrikultur /E36. Jika tidak memanfaatkan bioslurry, mengapa? /Lebih praktis menggunakan pupuk kimia</t>
        </is>
      </c>
      <c r="ABW1" s="1" t="inlineStr">
        <is>
          <t>E. Dampak Terhadap Agrikultur /E36. Jika tidak memanfaatkan bioslurry, mengapa? /Lainnya</t>
        </is>
      </c>
      <c r="ABX1" s="1" t="inlineStr">
        <is>
          <t>E. Dampak Terhadap Agrikultur /E36-a. Lainnya:</t>
        </is>
      </c>
      <c r="ABY1" s="1" t="inlineStr">
        <is>
          <t>E. Dampak Terhadap Agrikultur /E37. Apakah ada informasi tambahan lain terkait dengan sumber bahan baku  pembuatan biogas?</t>
        </is>
      </c>
      <c r="ABZ1" s="1" t="inlineStr">
        <is>
          <t>F. Dampak Terhadap Gender /F1. Apakah penggunaan biogas memberikan manfaat khusus bagi perempuan atau anak-anak dalam keluarga?</t>
        </is>
      </c>
      <c r="ACA1" s="1" t="inlineStr">
        <is>
          <t>F. Dampak Terhadap Gender /F2. Apakah secara umum beban kerja perempuan di rumah berkurang sejak  penggunaan biogas?</t>
        </is>
      </c>
      <c r="ACB1" s="1" t="inlineStr">
        <is>
          <t>F. Dampak Terhadap Gender /F3. Jika dengan pemasangan biogas Anda dapat menghemat uang atau  menambah pendapatan, siapa yang akan mengelola keuangan di rumah  tangga?</t>
        </is>
      </c>
      <c r="ACC1" s="1" t="inlineStr">
        <is>
          <t>F. Dampak Terhadap Gender /F4. Menurut Anda, apakah secara umum sistem biogas dapat meningkatkan pemberdayaan perempuan di komunitas Anda?</t>
        </is>
      </c>
      <c r="ACD1" s="1" t="inlineStr">
        <is>
          <t>G. Kepuasan dan Persepsi Pengguna /G1. Siapa yang terdampak manfaat dari penggunaan biogas?</t>
        </is>
      </c>
      <c r="ACE1" s="1" t="inlineStr">
        <is>
          <t>G. Kepuasan dan Persepsi Pengguna /G1. Siapa yang terdampak manfaat dari penggunaan biogas? /Anggota keluarga - Laki-laki dewasa</t>
        </is>
      </c>
      <c r="ACF1" s="1" t="inlineStr">
        <is>
          <t>G. Kepuasan dan Persepsi Pengguna /G1. Siapa yang terdampak manfaat dari penggunaan biogas? /Anggota keluarga - Perempuan dewasa</t>
        </is>
      </c>
      <c r="ACG1" s="1" t="inlineStr">
        <is>
          <t>G. Kepuasan dan Persepsi Pengguna /G1. Siapa yang terdampak manfaat dari penggunaan biogas? /Anggota keluarga - Anak-anak</t>
        </is>
      </c>
      <c r="ACH1" s="1" t="inlineStr">
        <is>
          <t>G. Kepuasan dan Persepsi Pengguna /G1. Siapa yang terdampak manfaat dari penggunaan biogas? /Tidak ada manfaat</t>
        </is>
      </c>
      <c r="ACI1" s="1" t="inlineStr">
        <is>
          <t>G. Kepuasan dan Persepsi Pengguna /G2. Seberapa puas Anda secara keseluruhan dengan biogas yang Anda gunakan?</t>
        </is>
      </c>
      <c r="ACJ1" s="1" t="inlineStr">
        <is>
          <t>G. Kepuasan dan Persepsi Pengguna /G3. Bagaimana Anda menilai kualitas konstruksi dan peralatan biogas Anda (kompor, lampu, gas tap, dll.)?</t>
        </is>
      </c>
      <c r="ACK1" s="1" t="inlineStr">
        <is>
          <t>G. Kepuasan dan Persepsi Pengguna /G4. Seberapa puas Anda dengan pemasangan sistem biogas?</t>
        </is>
      </c>
      <c r="ACL1" s="1" t="inlineStr">
        <is>
          <t>G. Kepuasan dan Persepsi Pengguna /G5. Seberapa puas Anda dengan pengurangan biaya energi rumah tangga yang dihasilkan oleh sistem biogas?</t>
        </is>
      </c>
      <c r="ACM1" s="1" t="inlineStr">
        <is>
          <t>G. Kepuasan dan Persepsi Pengguna /G6. Apakah ada peralatan yang perlu diganti dalam 12 bulan terakhir?</t>
        </is>
      </c>
      <c r="ACN1" s="1" t="inlineStr">
        <is>
          <t>G. Kepuasan dan Persepsi Pengguna /G6-a. Apa saja peralatan yang diganti?</t>
        </is>
      </c>
      <c r="ACO1" s="1" t="inlineStr">
        <is>
          <t>G. Kepuasan dan Persepsi Pengguna /G7. Seberapa puas Anda dengan layanan yang diberikan oleh Construction Partner Organization (CPO)?</t>
        </is>
      </c>
      <c r="ACP1" s="4" t="inlineStr">
        <is>
          <t>G. Kepuasan dan Persepsi Pengguna /G8. Jika Anda merasa kurang puas, mengapa?</t>
        </is>
      </c>
      <c r="ACQ1" s="4" t="inlineStr">
        <is>
          <t>G. Kepuasan dan Persepsi Pengguna /G8. Jika Anda merasa kurang puas, mengapa?/ Pelayanan kurang ramah</t>
        </is>
      </c>
      <c r="ACR1" s="4" t="inlineStr">
        <is>
          <t>G. Kepuasan dan Persepsi Pengguna /G8. Jika Anda merasa kurang puas, mengapa?/ Pelatihan yang diberikan kurang menyeluruh/tidak lengkap atau tidak  ada pelatihan</t>
        </is>
      </c>
      <c r="ACS1" s="4" t="inlineStr">
        <is>
          <t>G. Kepuasan dan Persepsi Pengguna /G8. Jika Anda merasa kurang puas, mengapa?/Sulit dihubungi ketika biogas bermasalah</t>
        </is>
      </c>
      <c r="ACT1" s="4" t="inlineStr">
        <is>
          <t>G. Kepuasan dan Persepsi Pengguna /G8. Jika Anda merasa kurang puas, mengapa?/Biogas yang dibangun sulit/tidak bisa langsung dioperasikan setelah  dibangun</t>
        </is>
      </c>
      <c r="ACU1" s="4" t="inlineStr">
        <is>
          <t>G. Kepuasan dan Persepsi Pengguna /G8. Jika Anda merasa kurang puas, mengapa?/ Monitoring/pengawasan tidak rutin</t>
        </is>
      </c>
      <c r="ACV1" s="4" t="inlineStr">
        <is>
          <t>G. Kepuasan dan Persepsi Pengguna /G8. Jika Anda merasa kurang puas, mengapa?/Penanganan kerusakannya lambat</t>
        </is>
      </c>
      <c r="ACW1" s="4" t="inlineStr">
        <is>
          <t>G. Kepuasan dan Persepsi Pengguna /G8. Jika Anda merasa kurang puas, mengapa?/Kualitas yang diberikan tidak sesuai biaya yang dikeluarkan</t>
        </is>
      </c>
      <c r="ACX1" s="4" t="inlineStr">
        <is>
          <t>G. Kepuasan dan Persepsi Pengguna /G8. Jika Anda merasa kurang puas, mengapa?/ Lainnya</t>
        </is>
      </c>
      <c r="ACY1" s="1" t="inlineStr">
        <is>
          <t>G. Kepuasan dan Persepsi Pengguna /G8-. Lainnya:</t>
        </is>
      </c>
      <c r="ACZ1" s="4" t="inlineStr">
        <is>
          <t>G. Kepuasan dan Persepsi Pengguna /G9. Jika ada kerusakan, apa yang Anda lakukan?</t>
        </is>
      </c>
      <c r="ADA1" s="4" t="inlineStr">
        <is>
          <t>G. Kepuasan dan Persepsi Pengguna /G9. Jika ada kerusakan, apa yang Anda lakukan?/a. Menghubungi CPO atau pendamping</t>
        </is>
      </c>
      <c r="ADB1" s="4" t="inlineStr">
        <is>
          <t>G. Kepuasan dan Persepsi Pengguna /G9. Jika ada kerusakan, apa yang Anda lakukan?/b. Memperbaiki sendiri</t>
        </is>
      </c>
      <c r="ADC1" s="4" t="inlineStr">
        <is>
          <t>G. Kepuasan dan Persepsi Pengguna /G9. Jika ada kerusakan, apa yang Anda lakukan?/c. Dibiarkan saja</t>
        </is>
      </c>
      <c r="ADD1" s="4" t="inlineStr">
        <is>
          <t>G. Kepuasan dan Persepsi Pengguna /G9. Jika ada kerusakan, apa yang Anda lakukan?/d. Lainnya</t>
        </is>
      </c>
      <c r="ADE1" s="1" t="inlineStr">
        <is>
          <t>G. Kepuasan dan Persepsi Pengguna /G9. Jika ada kerusakan, apa yang Anda lakukan?/Menghubungi CPO atau pendamping</t>
        </is>
      </c>
      <c r="ADF1" s="1" t="inlineStr">
        <is>
          <t>G. Kepuasan dan Persepsi Pengguna /G9. Jika ada kerusakan, apa yang Anda lakukan?/Memperbaiki sendiri</t>
        </is>
      </c>
      <c r="ADG1" s="1" t="inlineStr">
        <is>
          <t>G. Kepuasan dan Persepsi Pengguna /G9. Jika ada kerusakan, apa yang Anda lakukan?/Dibiarkan saja</t>
        </is>
      </c>
      <c r="ADH1" s="1" t="inlineStr">
        <is>
          <t>G. Kepuasan dan Persepsi Pengguna /G9. Jika ada kerusakan, apa yang Anda lakukan?/Lainnya</t>
        </is>
      </c>
      <c r="ADI1" s="1" t="inlineStr">
        <is>
          <t>G. Kepuasan dan Persepsi Pengguna /G9-a. Lainnya:</t>
        </is>
      </c>
      <c r="ADJ1" s="4" t="inlineStr">
        <is>
          <t>G. Kepuasan dan Persepsi Pengguna /G10. Jika menghubungi CPO, siapa yang menghubungi?</t>
        </is>
      </c>
      <c r="ADK1" s="1" t="inlineStr">
        <is>
          <t>G. Kepuasan dan Persepsi Pengguna /G10-a. Lainnya:</t>
        </is>
      </c>
      <c r="ADL1" s="4" t="inlineStr">
        <is>
          <t>G. Kepuasan dan Persepsi Pengguna /G11. Bagaimana Anda menghubungi CPO?</t>
        </is>
      </c>
      <c r="ADM1" s="1" t="inlineStr">
        <is>
          <t>G. Kepuasan dan Persepsi Pengguna /G11-a. Lainnya:</t>
        </is>
      </c>
      <c r="ADN1" s="3" t="inlineStr">
        <is>
          <t>G. Kepuasan dan Persepsi Pengguna /G12. Apakah Anda memiliki saran untuk meningkatkan layanan dan kualitas  sistem biogas?</t>
        </is>
      </c>
      <c r="ADO1" s="1" t="inlineStr">
        <is>
          <t>G. Kepuasan dan Persepsi Pengguna /G13. Apakah Anda merasa didengar  oleh pihak penyedia layanan saat  memberikan masukan?</t>
        </is>
      </c>
      <c r="ADP1" s="4" t="inlineStr">
        <is>
          <t>G. Kepuasan dan Persepsi Pengguna /G14. Apa saja manfaat yang Anda rasakan dari memiliki instalasi biogas?</t>
        </is>
      </c>
      <c r="ADQ1" s="4" t="inlineStr">
        <is>
          <t>G. Kepuasan dan Persepsi Pengguna /G14. Apa saja manfaat yang Anda rasakan dari memiliki instalasi biogas?/Pengurangan pengeluaran  rumah tangga (bahan bakar  minyak, pupuk, dll.)</t>
        </is>
      </c>
      <c r="ADR1" s="4" t="inlineStr">
        <is>
          <t>G. Kepuasan dan Persepsi Pengguna /G14. Apa saja manfaat yang Anda rasakan dari memiliki instalasi biogas?/ Lebih mudah mendapatkan  energi</t>
        </is>
      </c>
      <c r="ADS1" s="4" t="inlineStr">
        <is>
          <t>G. Kepuasan dan Persepsi Pengguna /G14. Apa saja manfaat yang Anda rasakan dari memiliki instalasi biogas?/Pasokan energi yang andal</t>
        </is>
      </c>
      <c r="ADT1" s="4" t="inlineStr">
        <is>
          <t>G. Kepuasan dan Persepsi Pengguna /G14. Apa saja manfaat yang Anda rasakan dari memiliki instalasi biogas?/ Memasak lebih cepat</t>
        </is>
      </c>
      <c r="ADU1" s="4" t="inlineStr">
        <is>
          <t>G. Kepuasan dan Persepsi Pengguna /G14. Apa saja manfaat yang Anda rasakan dari memiliki instalasi biogas?/ Lebih aman</t>
        </is>
      </c>
      <c r="ADV1" s="4" t="inlineStr">
        <is>
          <t>G. Kepuasan dan Persepsi Pengguna /G14. Apa saja manfaat yang Anda rasakan dari memiliki instalasi biogas?/ Pengurangan waktu dan tenaga</t>
        </is>
      </c>
      <c r="ADW1" s="4" t="inlineStr">
        <is>
          <t>G. Kepuasan dan Persepsi Pengguna /G14. Apa saja manfaat yang Anda rasakan dari memiliki instalasi biogas?/Peningkatan kebersihan  kandang ternak</t>
        </is>
      </c>
      <c r="ADX1" s="4" t="inlineStr">
        <is>
          <t>G. Kepuasan dan Persepsi Pengguna /G14. Apa saja manfaat yang Anda rasakan dari memiliki instalasi biogas?/Pemanfaatan bio-slurry sebagai  pupuk</t>
        </is>
      </c>
      <c r="ADY1" s="4" t="inlineStr">
        <is>
          <t>G. Kepuasan dan Persepsi Pengguna /G14. Apa saja manfaat yang Anda rasakan dari memiliki instalasi biogas?/Dapur lebih bersih dan bebas  asap</t>
        </is>
      </c>
      <c r="ADZ1" s="4" t="inlineStr">
        <is>
          <t>G. Kepuasan dan Persepsi Pengguna /G14. Apa saja manfaat yang Anda rasakan dari memiliki instalasi biogas?/Dapat dibayar melalui skema  kredit</t>
        </is>
      </c>
      <c r="AEA1" s="4" t="inlineStr">
        <is>
          <t>G. Kepuasan dan Persepsi Pengguna /G14. Apa saja manfaat yang Anda rasakan dari memiliki instalasi biogas?/ Mendapatkan subsidi</t>
        </is>
      </c>
      <c r="AEB1" s="4" t="inlineStr">
        <is>
          <t>G. Kepuasan dan Persepsi Pengguna /G14. Apa saja manfaat yang Anda rasakan dari memiliki instalasi biogas?/Lainnya</t>
        </is>
      </c>
      <c r="AEC1" s="1" t="inlineStr">
        <is>
          <t>G. Kepuasan dan Persepsi Pengguna /G14-a. Lainnya:</t>
        </is>
      </c>
      <c r="AED1" s="1" t="inlineStr">
        <is>
          <t>G. Kepuasan dan Persepsi Pengguna /G15. Apa alasan utama Anda memutuskan untuk memasang biogas? (Pilih satu)</t>
        </is>
      </c>
      <c r="AEE1" s="1" t="inlineStr">
        <is>
          <t>G. Kepuasan dan Persepsi Pengguna /G15-a. Lainnya:</t>
        </is>
      </c>
      <c r="AEF1" s="1" t="inlineStr">
        <is>
          <t>G. Kepuasan dan Persepsi Pengguna /G16. Dari mana Anda mendapatkan informasi tentang biogas sebelum menjadi pengguna?</t>
        </is>
      </c>
      <c r="AEG1" s="1" t="inlineStr">
        <is>
          <t>G. Kepuasan dan Persepsi Pengguna /G16-a. Lainnya:</t>
        </is>
      </c>
      <c r="AEH1" s="1" t="inlineStr">
        <is>
          <t>Dokumentasi Survei/Unggah Foto Biodigester</t>
        </is>
      </c>
      <c r="AEI1" s="1" t="inlineStr">
        <is>
          <t>Dokumentasi Survei/Unggah Foto Biodigester_URL</t>
        </is>
      </c>
      <c r="AEJ1" s="1" t="inlineStr">
        <is>
          <t>Dokumentasi Survei/Unggah Foto Proses Wawancara</t>
        </is>
      </c>
      <c r="AEK1" s="1" t="inlineStr">
        <is>
          <t>Dokumentasi Survei/Unggah Foto Proses Wawancara_URL</t>
        </is>
      </c>
      <c r="AEL1" s="1" t="inlineStr">
        <is>
          <t>Catatan Validasi Enum/Nama Enum/Username</t>
        </is>
      </c>
      <c r="AEM1" s="1" t="inlineStr">
        <is>
          <t>Catatan Validasi Enum/Catatan Validsi Enumerator (Field Notes)</t>
        </is>
      </c>
      <c r="AEN1" s="1" t="inlineStr">
        <is>
          <t>Catatan Validasi Enum/Jelaskan jika ada jawaban tidak lengkap, meragukan, atau butuh keterangan tambahan</t>
        </is>
      </c>
    </row>
    <row r="2">
      <c r="A2" s="6" t="n">
        <v>46057</v>
      </c>
      <c r="B2" s="6" t="n">
        <v>46057</v>
      </c>
      <c r="C2" s="48" t="inlineStr">
        <is>
          <t>Marmanto</t>
        </is>
      </c>
      <c r="D2" s="48" t="inlineStr">
        <is>
          <t>Ponimin</t>
        </is>
      </c>
      <c r="E2" s="8">
        <f>+6285602796489</f>
        <v/>
      </c>
      <c r="F2" s="48" t="n"/>
      <c r="G2" s="8" t="n">
        <v>-7.195</v>
      </c>
      <c r="H2" s="8" t="n">
        <v>110.97612</v>
      </c>
      <c r="I2" s="48" t="n"/>
      <c r="J2" s="8" t="n">
        <v>4.77</v>
      </c>
      <c r="K2" s="48" t="n"/>
      <c r="L2" s="48" t="n"/>
      <c r="M2" s="8" t="n">
        <v>-7.35560821</v>
      </c>
      <c r="N2" s="8" t="n">
        <v>110.3349</v>
      </c>
      <c r="O2" s="48" t="n"/>
      <c r="P2" s="8" t="n">
        <v>4.06</v>
      </c>
      <c r="Q2" s="48" t="n"/>
      <c r="R2" s="48" t="inlineStr">
        <is>
          <t>Jawa Tengah</t>
        </is>
      </c>
      <c r="S2" s="48" t="n"/>
      <c r="T2" s="48" t="n"/>
      <c r="U2" s="48" t="n"/>
      <c r="V2" s="48" t="n"/>
      <c r="W2" s="48" t="n"/>
      <c r="X2" s="48" t="n"/>
      <c r="Y2" s="48" t="n"/>
      <c r="Z2" s="48" t="n"/>
      <c r="AA2" s="48" t="n"/>
      <c r="AB2" s="48" t="n"/>
      <c r="AC2" s="48" t="inlineStr">
        <is>
          <t>Klaten</t>
        </is>
      </c>
      <c r="AD2" s="48" t="inlineStr">
        <is>
          <t>Tulung</t>
        </is>
      </c>
      <c r="AE2" s="48" t="inlineStr">
        <is>
          <t>Mundu</t>
        </is>
      </c>
      <c r="AF2" s="48" t="inlineStr">
        <is>
          <t>CV. H&amp;B PUTRA MANDIRI</t>
        </is>
      </c>
      <c r="AG2" s="48" t="inlineStr">
        <is>
          <t>HPP0049</t>
        </is>
      </c>
      <c r="AH2" s="8" t="n">
        <v>5</v>
      </c>
      <c r="AI2" s="48" t="inlineStr">
        <is>
          <t>VPA2</t>
        </is>
      </c>
      <c r="AJ2" s="48" t="inlineStr">
        <is>
          <t>Aktif</t>
        </is>
      </c>
      <c r="AK2" s="8" t="n">
        <v>56</v>
      </c>
      <c r="AL2" s="48" t="inlineStr">
        <is>
          <t>Laki-laki</t>
        </is>
      </c>
      <c r="AM2" s="48" t="inlineStr">
        <is>
          <t>Sudah menikah</t>
        </is>
      </c>
      <c r="AN2" s="48" t="inlineStr">
        <is>
          <t>SD/Sederajat</t>
        </is>
      </c>
      <c r="AO2" s="48" t="inlineStr">
        <is>
          <t>Petani</t>
        </is>
      </c>
      <c r="AP2" s="8" t="n">
        <v>1</v>
      </c>
      <c r="AQ2" s="8" t="n">
        <v>0</v>
      </c>
      <c r="AR2" s="8" t="n">
        <v>0</v>
      </c>
      <c r="AS2" s="8" t="n">
        <v>0</v>
      </c>
      <c r="AT2" s="8" t="n">
        <v>0</v>
      </c>
      <c r="AU2" s="8" t="n">
        <v>0</v>
      </c>
      <c r="AV2" s="8" t="n">
        <v>0</v>
      </c>
      <c r="AW2" s="8" t="n">
        <v>0</v>
      </c>
      <c r="AX2" s="48" t="n"/>
      <c r="AY2" s="48" t="inlineStr">
        <is>
          <t>Petani Peternak</t>
        </is>
      </c>
      <c r="AZ2" s="8" t="n">
        <v>1</v>
      </c>
      <c r="BA2" s="8" t="n">
        <v>1</v>
      </c>
      <c r="BB2" s="8" t="n">
        <v>0</v>
      </c>
      <c r="BC2" s="8" t="n">
        <v>0</v>
      </c>
      <c r="BD2" s="8" t="n">
        <v>0</v>
      </c>
      <c r="BE2" s="8" t="n">
        <v>0</v>
      </c>
      <c r="BF2" s="8" t="n">
        <v>0</v>
      </c>
      <c r="BG2" s="8" t="n">
        <v>0</v>
      </c>
      <c r="BH2" s="48" t="n"/>
      <c r="BI2" s="48" t="inlineStr">
        <is>
          <t>Rp2.500.000 - Rp3.500.000</t>
        </is>
      </c>
      <c r="BJ2" s="8" t="n">
        <v>1</v>
      </c>
      <c r="BK2" s="8" t="n">
        <v>2</v>
      </c>
      <c r="BL2" s="8" t="n">
        <v>1</v>
      </c>
      <c r="BM2" s="8" t="n">
        <v>0</v>
      </c>
      <c r="BN2" s="48" t="inlineStr">
        <is>
          <t>Milik sendiri</t>
        </is>
      </c>
      <c r="BO2" s="48" t="inlineStr">
        <is>
          <t>Permanen (dinding bata dan semen)</t>
        </is>
      </c>
      <c r="BP2" s="8" t="n">
        <v>1</v>
      </c>
      <c r="BQ2" s="8" t="n">
        <v>0</v>
      </c>
      <c r="BR2" s="8" t="n">
        <v>0</v>
      </c>
      <c r="BS2" s="8" t="n">
        <v>0</v>
      </c>
      <c r="BT2" s="8" t="n">
        <v>0</v>
      </c>
      <c r="BU2" s="48" t="n"/>
      <c r="BV2" s="48" t="inlineStr">
        <is>
          <t>Keramik/ubin</t>
        </is>
      </c>
      <c r="BW2" s="8" t="n">
        <v>0</v>
      </c>
      <c r="BX2" s="8" t="n">
        <v>0</v>
      </c>
      <c r="BY2" s="8" t="n">
        <v>1</v>
      </c>
      <c r="BZ2" s="8" t="n">
        <v>0</v>
      </c>
      <c r="CA2" s="8" t="n">
        <v>0</v>
      </c>
      <c r="CB2" s="48" t="n"/>
      <c r="CC2" s="48" t="inlineStr">
        <is>
          <t>Genting</t>
        </is>
      </c>
      <c r="CD2" s="8" t="n">
        <v>0</v>
      </c>
      <c r="CE2" s="8" t="n">
        <v>0</v>
      </c>
      <c r="CF2" s="8" t="n">
        <v>0</v>
      </c>
      <c r="CG2" s="8" t="n">
        <v>0</v>
      </c>
      <c r="CH2" s="8" t="n">
        <v>0</v>
      </c>
      <c r="CI2" s="8" t="n">
        <v>1</v>
      </c>
      <c r="CJ2" s="8" t="n">
        <v>0</v>
      </c>
      <c r="CK2" s="48" t="n"/>
      <c r="CL2" s="48" t="inlineStr">
        <is>
          <t>Ya</t>
        </is>
      </c>
      <c r="CM2" s="8" t="n">
        <v>2020</v>
      </c>
      <c r="CN2" s="48" t="inlineStr">
        <is>
          <t>Fixed-Dome (Kubah Tetap)</t>
        </is>
      </c>
      <c r="CO2" s="48" t="inlineStr">
        <is>
          <t>6 m³ (4-5 ekor sapi, ±5 jam memasak/hari, ±50 kg</t>
        </is>
      </c>
      <c r="CP2" s="48" t="inlineStr">
        <is>
          <t>Anggota keluarga - laki-laki</t>
        </is>
      </c>
      <c r="CQ2" s="8" t="n">
        <v>0</v>
      </c>
      <c r="CR2" s="8" t="n">
        <v>0</v>
      </c>
      <c r="CS2" s="8" t="n">
        <v>0</v>
      </c>
      <c r="CT2" s="8" t="n">
        <v>0</v>
      </c>
      <c r="CU2" s="10" t="n">
        <v>1</v>
      </c>
      <c r="CV2" s="10" t="n">
        <v>0</v>
      </c>
      <c r="CW2" s="10" t="n">
        <v>0</v>
      </c>
      <c r="CX2" s="8" t="n">
        <v>0</v>
      </c>
      <c r="CY2" s="48" t="inlineStr">
        <is>
          <t>Anggota keluarga - laki-laki</t>
        </is>
      </c>
      <c r="CZ2" s="8" t="n">
        <v>1</v>
      </c>
      <c r="DA2" s="8" t="n">
        <v>0</v>
      </c>
      <c r="DB2" s="8" t="n">
        <v>0</v>
      </c>
      <c r="DC2" s="48" t="n"/>
      <c r="DD2" s="48" t="inlineStr">
        <is>
          <t>CPO atau pendamping</t>
        </is>
      </c>
      <c r="DE2" s="8" t="n">
        <v>0</v>
      </c>
      <c r="DF2" s="8" t="n">
        <v>0</v>
      </c>
      <c r="DG2" s="8" t="n">
        <v>1</v>
      </c>
      <c r="DH2" s="8" t="n">
        <v>0</v>
      </c>
      <c r="DI2" s="48" t="n"/>
      <c r="DJ2" s="48" t="inlineStr">
        <is>
          <t>CPO atau pendamping</t>
        </is>
      </c>
      <c r="DK2" s="8" t="n">
        <v>0</v>
      </c>
      <c r="DL2" s="8" t="n">
        <v>0</v>
      </c>
      <c r="DM2" s="8" t="n">
        <v>1</v>
      </c>
      <c r="DN2" s="8" t="n">
        <v>0</v>
      </c>
      <c r="DO2" s="48" t="n"/>
      <c r="DP2" s="8" t="n">
        <v>1</v>
      </c>
      <c r="DQ2" s="8" t="n">
        <v>0</v>
      </c>
      <c r="DR2" s="8" t="n">
        <v>0</v>
      </c>
      <c r="DS2" s="48" t="n"/>
      <c r="DT2" s="48" t="n"/>
      <c r="DU2" s="48" t="n"/>
      <c r="DV2" s="48" t="inlineStr">
        <is>
          <t>Ya</t>
        </is>
      </c>
      <c r="DW2" s="48" t="n"/>
      <c r="DX2" s="48" t="n"/>
      <c r="DY2" s="48" t="n"/>
      <c r="DZ2" s="48" t="n"/>
      <c r="EA2" s="48" t="n"/>
      <c r="EB2" s="48" t="n"/>
      <c r="EC2" s="48" t="n"/>
      <c r="ED2" s="48" t="n"/>
      <c r="EE2" s="48" t="n"/>
      <c r="EF2" s="48" t="n"/>
      <c r="EG2" s="48" t="n"/>
      <c r="EH2" s="48" t="n"/>
      <c r="EI2" s="48" t="inlineStr">
        <is>
          <t>Tidak ada masalah</t>
        </is>
      </c>
      <c r="EJ2" s="8" t="n">
        <v>0</v>
      </c>
      <c r="EK2" s="8" t="n">
        <v>0</v>
      </c>
      <c r="EL2" s="8" t="n">
        <v>0</v>
      </c>
      <c r="EM2" s="8" t="n">
        <v>1</v>
      </c>
      <c r="EN2" s="8" t="n">
        <v>0</v>
      </c>
      <c r="EO2" s="11" t="n"/>
      <c r="EP2" s="48" t="inlineStr">
        <is>
          <t>Ya, cukup jelas dan mudah diikuti</t>
        </is>
      </c>
      <c r="EQ2" s="48" t="inlineStr">
        <is>
          <t>Pelatihan</t>
        </is>
      </c>
      <c r="ER2" s="48" t="inlineStr">
        <is>
          <t>CPO atau pendamping</t>
        </is>
      </c>
      <c r="ES2" s="8" t="n">
        <v>1</v>
      </c>
      <c r="ET2" s="8" t="n">
        <v>0</v>
      </c>
      <c r="EU2" s="8" t="n">
        <v>0</v>
      </c>
      <c r="EV2" s="8" t="n">
        <v>0</v>
      </c>
      <c r="EW2" s="48" t="n"/>
      <c r="EX2" s="48" t="inlineStr">
        <is>
          <t>Anggota keluarga - Laki-laki</t>
        </is>
      </c>
      <c r="EY2" s="8" t="n">
        <v>1</v>
      </c>
      <c r="EZ2" s="8" t="n">
        <v>0</v>
      </c>
      <c r="FA2" s="8" t="n">
        <v>0</v>
      </c>
      <c r="FB2" s="48" t="n"/>
      <c r="FC2" s="48" t="inlineStr">
        <is>
          <t>Setiap minggu</t>
        </is>
      </c>
      <c r="FD2" s="48" t="n"/>
      <c r="FE2" s="48" t="inlineStr">
        <is>
          <t>Mengetahui</t>
        </is>
      </c>
      <c r="FF2" s="48" t="inlineStr">
        <is>
          <t>Selalu (setiap hari)</t>
        </is>
      </c>
      <c r="FG2" s="48" t="inlineStr">
        <is>
          <t>Mengetahui</t>
        </is>
      </c>
      <c r="FH2" s="48" t="inlineStr">
        <is>
          <t>Sering (setiap minggu)</t>
        </is>
      </c>
      <c r="FI2" s="48" t="inlineStr">
        <is>
          <t>Mengetahui</t>
        </is>
      </c>
      <c r="FJ2" s="48" t="inlineStr">
        <is>
          <t>Selalu (setiap hari)</t>
        </is>
      </c>
      <c r="FK2" s="48" t="inlineStr">
        <is>
          <t>Mengetahui</t>
        </is>
      </c>
      <c r="FL2" s="48" t="inlineStr">
        <is>
          <t>Jarang (setiap bulan atau lebih)</t>
        </is>
      </c>
      <c r="FM2" s="48" t="inlineStr">
        <is>
          <t>Mengetahui</t>
        </is>
      </c>
      <c r="FN2" s="48" t="inlineStr">
        <is>
          <t>Sering (setiap minggu)</t>
        </is>
      </c>
      <c r="FO2" s="48" t="inlineStr">
        <is>
          <t>Mengetahui</t>
        </is>
      </c>
      <c r="FP2" s="48" t="inlineStr">
        <is>
          <t>Jarang (setiap bulan atau lebih)</t>
        </is>
      </c>
      <c r="FQ2" s="48" t="inlineStr">
        <is>
          <t>Mengetahui</t>
        </is>
      </c>
      <c r="FR2" s="48" t="inlineStr">
        <is>
          <t>Ya</t>
        </is>
      </c>
      <c r="FS2" s="48" t="inlineStr">
        <is>
          <t>Mengetahui</t>
        </is>
      </c>
      <c r="FT2" s="48" t="inlineStr">
        <is>
          <t>Ya, selalu</t>
        </is>
      </c>
      <c r="FU2" s="48" t="inlineStr">
        <is>
          <t>Laki-laki dewasa</t>
        </is>
      </c>
      <c r="FV2" s="8" t="n">
        <v>1</v>
      </c>
      <c r="FW2" s="8" t="n">
        <v>0</v>
      </c>
      <c r="FX2" s="8" t="n">
        <v>0</v>
      </c>
      <c r="FY2" s="8" t="n">
        <v>0</v>
      </c>
      <c r="FZ2" s="48" t="inlineStr">
        <is>
          <t>Memahami</t>
        </is>
      </c>
      <c r="GA2" s="48" t="inlineStr">
        <is>
          <t>CPO</t>
        </is>
      </c>
      <c r="GB2" s="8" t="n">
        <v>1</v>
      </c>
      <c r="GC2" s="8" t="n">
        <v>0</v>
      </c>
      <c r="GD2" s="8" t="n">
        <v>0</v>
      </c>
      <c r="GE2" s="8" t="n">
        <v>0</v>
      </c>
      <c r="GF2" s="48" t="n"/>
      <c r="GG2" s="48" t="inlineStr">
        <is>
          <t>Sering</t>
        </is>
      </c>
      <c r="GH2" s="48" t="inlineStr">
        <is>
          <t>Ya</t>
        </is>
      </c>
      <c r="GI2" s="48" t="inlineStr">
        <is>
          <t>Tetangga</t>
        </is>
      </c>
      <c r="GJ2" s="8" t="n">
        <v>1</v>
      </c>
      <c r="GK2" s="8" t="n">
        <v>0</v>
      </c>
      <c r="GL2" s="8" t="n">
        <v>0</v>
      </c>
      <c r="GM2" s="8" t="n">
        <v>0</v>
      </c>
      <c r="GN2" s="48" t="n"/>
      <c r="GO2" s="8" t="n">
        <v>10</v>
      </c>
      <c r="GP2" s="48" t="inlineStr">
        <is>
          <t>Penuh (100%)</t>
        </is>
      </c>
      <c r="GQ2" s="48" t="inlineStr">
        <is>
          <t>Kayu bakar LPG</t>
        </is>
      </c>
      <c r="GR2" s="8" t="n">
        <v>1</v>
      </c>
      <c r="GS2" s="8" t="n">
        <v>1</v>
      </c>
      <c r="GT2" s="8" t="n">
        <v>0</v>
      </c>
      <c r="GU2" s="8" t="n">
        <v>0</v>
      </c>
      <c r="GV2" s="8" t="n">
        <v>0</v>
      </c>
      <c r="GW2" s="8" t="n">
        <v>0</v>
      </c>
      <c r="GX2" s="8" t="n">
        <v>0</v>
      </c>
      <c r="GY2" s="48" t="n"/>
      <c r="GZ2" s="48" t="inlineStr">
        <is>
          <t>Ya</t>
        </is>
      </c>
      <c r="HA2" s="8" t="n">
        <v>15</v>
      </c>
      <c r="HB2" s="8" t="n">
        <v>150000</v>
      </c>
      <c r="HC2" s="8" t="n">
        <v>0</v>
      </c>
      <c r="HD2" s="8" t="n">
        <v>0</v>
      </c>
      <c r="HE2" s="8" t="n">
        <v>3</v>
      </c>
      <c r="HF2" s="8" t="n">
        <v>75000</v>
      </c>
      <c r="HG2" s="8" t="n">
        <v>3</v>
      </c>
      <c r="HH2" s="8" t="n">
        <v>25000</v>
      </c>
      <c r="HI2" s="48" t="n"/>
      <c r="HJ2" s="48" t="n"/>
      <c r="HK2" s="48" t="n"/>
      <c r="HL2" s="48" t="n"/>
      <c r="HM2" s="48" t="n"/>
      <c r="HN2" s="48" t="n"/>
      <c r="HO2" s="48" t="n"/>
      <c r="HP2" s="48" t="n"/>
      <c r="HQ2" s="48" t="n"/>
      <c r="HR2" s="48" t="n"/>
      <c r="HS2" s="48" t="n"/>
      <c r="HT2" s="48" t="n"/>
      <c r="HU2" s="48" t="n"/>
      <c r="HV2" s="48" t="n"/>
      <c r="HW2" s="48" t="n"/>
      <c r="HX2" s="48" t="n"/>
      <c r="HY2" s="8" t="n">
        <v>15</v>
      </c>
      <c r="HZ2" s="8" t="n">
        <v>150000</v>
      </c>
      <c r="IA2" s="8" t="n">
        <v>6</v>
      </c>
      <c r="IB2" s="8" t="n">
        <v>75000</v>
      </c>
      <c r="IC2" s="48" t="n"/>
      <c r="ID2" s="48" t="n"/>
      <c r="IE2" s="48" t="n"/>
      <c r="IF2" s="48" t="n"/>
      <c r="IG2" s="48" t="n"/>
      <c r="IH2" s="48" t="n"/>
      <c r="II2" s="48" t="n"/>
      <c r="IJ2" s="48" t="n"/>
      <c r="IK2" s="48" t="inlineStr">
        <is>
          <t>50-65 kg</t>
        </is>
      </c>
      <c r="IL2" s="48" t="inlineStr">
        <is>
          <t>3-5 jam</t>
        </is>
      </c>
      <c r="IM2" s="48" t="inlineStr">
        <is>
          <t>Ya</t>
        </is>
      </c>
      <c r="IN2" s="48" t="inlineStr">
        <is>
          <t>Tidak</t>
        </is>
      </c>
      <c r="IO2" s="48" t="inlineStr">
        <is>
          <t>Lebih bersih</t>
        </is>
      </c>
      <c r="IP2" s="48" t="n"/>
      <c r="IQ2" s="48" t="inlineStr">
        <is>
          <t>Tidak pernah</t>
        </is>
      </c>
      <c r="IR2" s="48" t="n"/>
      <c r="IS2" s="48" t="n"/>
      <c r="IT2" s="48" t="n"/>
      <c r="IU2" s="48" t="n"/>
      <c r="IV2" s="48" t="n"/>
      <c r="IW2" s="48" t="n"/>
      <c r="IX2" s="48" t="n"/>
      <c r="IY2" s="48" t="n"/>
      <c r="IZ2" s="48" t="inlineStr">
        <is>
          <t>Tidak pernah</t>
        </is>
      </c>
      <c r="JA2" s="48" t="n"/>
      <c r="JB2" s="48" t="n"/>
      <c r="JC2" s="48" t="n"/>
      <c r="JD2" s="48" t="n"/>
      <c r="JE2" s="48" t="n"/>
      <c r="JF2" s="48" t="n"/>
      <c r="JG2" s="48" t="n"/>
      <c r="JH2" s="48" t="n"/>
      <c r="JI2" s="48" t="inlineStr">
        <is>
          <t>Tidak pernah</t>
        </is>
      </c>
      <c r="JJ2" s="48" t="n"/>
      <c r="JK2" s="48" t="n"/>
      <c r="JL2" s="48" t="n"/>
      <c r="JM2" s="48" t="n"/>
      <c r="JN2" s="48" t="n"/>
      <c r="JO2" s="48" t="n"/>
      <c r="JP2" s="48" t="n"/>
      <c r="JQ2" s="48" t="n"/>
      <c r="JR2" s="48" t="inlineStr">
        <is>
          <t>Tidak pernah</t>
        </is>
      </c>
      <c r="JS2" s="48" t="n"/>
      <c r="JT2" s="48" t="n"/>
      <c r="JU2" s="48" t="n"/>
      <c r="JV2" s="48" t="n"/>
      <c r="JW2" s="48" t="n"/>
      <c r="JX2" s="48" t="n"/>
      <c r="JY2" s="48" t="n"/>
      <c r="JZ2" s="48" t="n"/>
      <c r="KA2" s="48" t="inlineStr">
        <is>
          <t>Tidak pernah</t>
        </is>
      </c>
      <c r="KB2" s="48" t="n"/>
      <c r="KC2" s="48" t="n"/>
      <c r="KD2" s="48" t="n"/>
      <c r="KE2" s="48" t="n"/>
      <c r="KF2" s="48" t="n"/>
      <c r="KG2" s="48" t="n"/>
      <c r="KH2" s="48" t="n"/>
      <c r="KI2" s="48" t="n"/>
      <c r="KJ2" s="48" t="inlineStr">
        <is>
          <t>Tidak pernah</t>
        </is>
      </c>
      <c r="KK2" s="48" t="n"/>
      <c r="KL2" s="48" t="n"/>
      <c r="KM2" s="48" t="n"/>
      <c r="KN2" s="48" t="n"/>
      <c r="KO2" s="48" t="n"/>
      <c r="KP2" s="48" t="n"/>
      <c r="KQ2" s="48" t="n"/>
      <c r="KR2" s="48" t="n"/>
      <c r="KS2" s="48" t="inlineStr">
        <is>
          <t>Cukup membaik</t>
        </is>
      </c>
      <c r="KT2" s="48" t="inlineStr">
        <is>
          <t>2-4 kali</t>
        </is>
      </c>
      <c r="KU2" s="48" t="inlineStr">
        <is>
          <t>0-1 kali</t>
        </is>
      </c>
      <c r="KV2" s="48" t="inlineStr">
        <is>
          <t>Laki-laki dewasa</t>
        </is>
      </c>
      <c r="KW2" s="8" t="n">
        <v>1</v>
      </c>
      <c r="KX2" s="8" t="n">
        <v>0</v>
      </c>
      <c r="KY2" s="8" t="n">
        <v>0</v>
      </c>
      <c r="KZ2" s="8" t="n">
        <v>0</v>
      </c>
      <c r="LA2" s="48" t="inlineStr">
        <is>
          <t>Cukup membaik</t>
        </is>
      </c>
      <c r="LB2" s="48" t="inlineStr">
        <is>
          <t>Cukup membaik</t>
        </is>
      </c>
      <c r="LC2" s="8" t="n">
        <v>0</v>
      </c>
      <c r="LD2" s="8" t="n">
        <v>0</v>
      </c>
      <c r="LE2" s="8" t="n">
        <v>0</v>
      </c>
      <c r="LF2" s="8" t="n">
        <v>0</v>
      </c>
      <c r="LG2" s="48" t="inlineStr">
        <is>
          <t>Ya</t>
        </is>
      </c>
      <c r="LH2" s="8" t="n">
        <v>200000</v>
      </c>
      <c r="LI2" s="48" t="n"/>
      <c r="LJ2" s="48" t="inlineStr">
        <is>
          <t>Kebutuhan rumah tangga</t>
        </is>
      </c>
      <c r="LK2" s="8" t="n">
        <v>0</v>
      </c>
      <c r="LL2" s="8" t="n">
        <v>0</v>
      </c>
      <c r="LM2" s="8" t="n">
        <v>0</v>
      </c>
      <c r="LN2" s="8" t="n">
        <v>0</v>
      </c>
      <c r="LO2" s="8" t="n">
        <v>1</v>
      </c>
      <c r="LP2" s="8" t="n">
        <v>0</v>
      </c>
      <c r="LQ2" s="8" t="n">
        <v>0</v>
      </c>
      <c r="LR2" s="48" t="n"/>
      <c r="LS2" s="8" t="n">
        <v>15</v>
      </c>
      <c r="LT2" s="8" t="n">
        <v>15</v>
      </c>
      <c r="LU2" s="8" t="n">
        <v>15</v>
      </c>
      <c r="LV2" s="8" t="n">
        <v>5</v>
      </c>
      <c r="LW2" s="8" t="n">
        <v>5</v>
      </c>
      <c r="LX2" s="8" t="n">
        <v>5</v>
      </c>
      <c r="LY2" s="8" t="n">
        <v>5</v>
      </c>
      <c r="LZ2" s="8" t="n">
        <v>5</v>
      </c>
      <c r="MA2" s="8" t="n">
        <v>5</v>
      </c>
      <c r="MB2" s="48" t="inlineStr">
        <is>
          <t>Tidak</t>
        </is>
      </c>
      <c r="MC2" s="8" t="n">
        <v>60</v>
      </c>
      <c r="MD2" s="8" t="n">
        <v>0</v>
      </c>
      <c r="ME2" s="8" t="n">
        <v>60</v>
      </c>
      <c r="MF2" s="8" t="n">
        <v>0</v>
      </c>
      <c r="MG2" s="8" t="n">
        <v>60</v>
      </c>
      <c r="MH2" s="8" t="n">
        <v>0</v>
      </c>
      <c r="MI2" s="48" t="n"/>
      <c r="MJ2" s="48" t="n"/>
      <c r="MK2" s="48" t="n"/>
      <c r="ML2" s="48" t="n"/>
      <c r="MM2" s="48" t="n"/>
      <c r="MN2" s="48" t="n"/>
      <c r="MO2" s="48" t="n"/>
      <c r="MP2" s="48" t="n"/>
      <c r="MQ2" s="48" t="n"/>
      <c r="MR2" s="48" t="inlineStr">
        <is>
          <t>kumpul keluarga</t>
        </is>
      </c>
      <c r="MS2" s="48" t="n"/>
      <c r="MT2" s="48" t="inlineStr">
        <is>
          <t>kumpul keluarga dan santai</t>
        </is>
      </c>
      <c r="MU2" s="48" t="inlineStr">
        <is>
          <t>Ya, mempekerjakan orang lain</t>
        </is>
      </c>
      <c r="MV2" s="48" t="inlineStr">
        <is>
          <t>Perawatan sistem biogas Pemasangan sistem biogas Produksi dan penjualan bioslurry</t>
        </is>
      </c>
      <c r="MW2" s="8" t="n">
        <v>1</v>
      </c>
      <c r="MX2" s="8" t="n">
        <v>1</v>
      </c>
      <c r="MY2" s="8" t="n">
        <v>1</v>
      </c>
      <c r="MZ2" s="8" t="n">
        <v>0</v>
      </c>
      <c r="NA2" s="48" t="n"/>
      <c r="NB2" s="8" t="n">
        <v>3</v>
      </c>
      <c r="NC2" s="48" t="inlineStr">
        <is>
          <t>Padat</t>
        </is>
      </c>
      <c r="ND2" s="8" t="n">
        <v>0</v>
      </c>
      <c r="NE2" s="8" t="n">
        <v>1</v>
      </c>
      <c r="NF2" s="48" t="n"/>
      <c r="NG2" s="8" t="n">
        <v>50</v>
      </c>
      <c r="NH2" s="8" t="n">
        <v>1</v>
      </c>
      <c r="NI2" s="48" t="n"/>
      <c r="NJ2" s="8" t="n">
        <v>1000</v>
      </c>
      <c r="NK2" s="8" t="n">
        <v>1</v>
      </c>
      <c r="NL2" s="48" t="inlineStr">
        <is>
          <t>Tidak</t>
        </is>
      </c>
      <c r="NM2" s="48" t="inlineStr">
        <is>
          <t>Kombinasi dana mandiri dan dana hibah</t>
        </is>
      </c>
      <c r="NN2" s="48" t="inlineStr">
        <is>
          <t>3.000.001-5.000.000</t>
        </is>
      </c>
      <c r="NO2" s="48" t="inlineStr">
        <is>
          <t>Yayasan Rumah Energi atau BIRU</t>
        </is>
      </c>
      <c r="NP2" s="48" t="n"/>
      <c r="NQ2" s="48" t="n"/>
      <c r="NR2" s="48" t="n"/>
      <c r="NS2" s="48" t="n"/>
      <c r="NT2" s="48" t="n"/>
      <c r="NU2" s="48" t="n"/>
      <c r="NV2" s="48" t="inlineStr">
        <is>
          <t>Anggota keluarga - Laki-laki dewasa</t>
        </is>
      </c>
      <c r="NW2" s="48" t="n"/>
      <c r="NX2" s="48" t="inlineStr">
        <is>
          <t>Sedikit meningkat</t>
        </is>
      </c>
      <c r="NY2" s="8" t="n">
        <v>120</v>
      </c>
      <c r="NZ2" s="8" t="n">
        <v>15</v>
      </c>
      <c r="OA2" s="8" t="n">
        <v>0</v>
      </c>
      <c r="OB2" s="8" t="n">
        <v>30</v>
      </c>
      <c r="OC2" s="8" t="n">
        <v>10</v>
      </c>
      <c r="OD2" s="8" t="n">
        <v>0</v>
      </c>
      <c r="OE2" s="48" t="inlineStr">
        <is>
          <t>Lebih baik</t>
        </is>
      </c>
      <c r="OF2" s="48" t="inlineStr">
        <is>
          <t>Lebih baik (beda waktu memasak 5-30 menit, ATAU tidak lagi ada rasa/bau makanan yang berubah, ATAU alasan lainnya)</t>
        </is>
      </c>
      <c r="OG2" s="48" t="inlineStr">
        <is>
          <t>Ya</t>
        </is>
      </c>
      <c r="OH2" s="8" t="n">
        <v>5</v>
      </c>
      <c r="OI2" s="8" t="n">
        <v>0</v>
      </c>
      <c r="OJ2" s="8" t="n">
        <v>0</v>
      </c>
      <c r="OK2" s="8" t="n">
        <v>0</v>
      </c>
      <c r="OL2" s="8" t="n">
        <v>0</v>
      </c>
      <c r="OM2" s="8" t="n">
        <v>0</v>
      </c>
      <c r="ON2" s="8" t="n">
        <v>0</v>
      </c>
      <c r="OO2" s="8" t="n">
        <v>0</v>
      </c>
      <c r="OP2" s="48" t="inlineStr">
        <is>
          <t>Sapi pedaging</t>
        </is>
      </c>
      <c r="OQ2" s="8" t="n">
        <v>1</v>
      </c>
      <c r="OR2" s="8" t="n">
        <v>0</v>
      </c>
      <c r="OS2" s="8" t="n">
        <v>0</v>
      </c>
      <c r="OT2" s="8" t="n">
        <v>0</v>
      </c>
      <c r="OU2" s="8" t="n">
        <v>0</v>
      </c>
      <c r="OV2" s="8" t="n">
        <v>0</v>
      </c>
      <c r="OW2" s="8" t="n">
        <v>0</v>
      </c>
      <c r="OX2" s="8" t="n">
        <v>0</v>
      </c>
      <c r="OY2" s="48" t="inlineStr">
        <is>
          <t>1-Disebarkan ke lahan terbuka</t>
        </is>
      </c>
      <c r="OZ2" s="8" t="n">
        <v>1</v>
      </c>
      <c r="PA2" s="8" t="n">
        <v>0</v>
      </c>
      <c r="PB2" s="8" t="n">
        <v>0</v>
      </c>
      <c r="PC2" s="8" t="n">
        <v>0</v>
      </c>
      <c r="PD2" s="8" t="n">
        <v>0</v>
      </c>
      <c r="PE2" s="8" t="n">
        <v>0</v>
      </c>
      <c r="PF2" s="8" t="n">
        <v>1</v>
      </c>
      <c r="PG2" s="8" t="n">
        <v>0</v>
      </c>
      <c r="PH2" s="8" t="n">
        <v>0</v>
      </c>
      <c r="PI2" s="8" t="n">
        <v>0</v>
      </c>
      <c r="PJ2" s="48" t="n"/>
      <c r="PK2" s="48" t="n"/>
      <c r="PL2" s="48" t="n"/>
      <c r="PM2" s="48" t="n"/>
      <c r="PN2" s="48" t="n"/>
      <c r="PO2" s="48" t="n"/>
      <c r="PP2" s="48" t="n"/>
      <c r="PQ2" s="48" t="n"/>
      <c r="PR2" s="48" t="n"/>
      <c r="PS2" s="48" t="n"/>
      <c r="PT2" s="48" t="n"/>
      <c r="PU2" s="48" t="n"/>
      <c r="PV2" s="48" t="n"/>
      <c r="PW2" s="48" t="n"/>
      <c r="PX2" s="48" t="n"/>
      <c r="PY2" s="48" t="n"/>
      <c r="PZ2" s="48" t="n"/>
      <c r="QA2" s="48" t="n"/>
      <c r="QB2" s="48" t="n"/>
      <c r="QC2" s="48" t="n"/>
      <c r="QD2" s="48" t="n"/>
      <c r="QE2" s="48" t="n"/>
      <c r="QF2" s="48" t="n"/>
      <c r="QG2" s="48" t="n"/>
      <c r="QH2" s="48" t="n"/>
      <c r="QI2" s="48" t="n"/>
      <c r="QJ2" s="48" t="n"/>
      <c r="QK2" s="48" t="n"/>
      <c r="QL2" s="48" t="n"/>
      <c r="QM2" s="48" t="n"/>
      <c r="QN2" s="48" t="n"/>
      <c r="QO2" s="48" t="n"/>
      <c r="QP2" s="48" t="n"/>
      <c r="QQ2" s="48" t="n"/>
      <c r="QR2" s="48" t="n"/>
      <c r="QS2" s="48" t="n"/>
      <c r="QT2" s="48" t="n"/>
      <c r="QU2" s="48" t="n"/>
      <c r="QV2" s="48" t="n"/>
      <c r="QW2" s="48" t="n"/>
      <c r="QX2" s="48" t="n"/>
      <c r="QY2" s="48" t="n"/>
      <c r="QZ2" s="48" t="n"/>
      <c r="RA2" s="48" t="n"/>
      <c r="RB2" s="48" t="n"/>
      <c r="RC2" s="48" t="n"/>
      <c r="RD2" s="48" t="n"/>
      <c r="RE2" s="48" t="n"/>
      <c r="RF2" s="48" t="n"/>
      <c r="RG2" s="48" t="n"/>
      <c r="RH2" s="48" t="n"/>
      <c r="RI2" s="48" t="n"/>
      <c r="RJ2" s="48" t="n"/>
      <c r="RK2" s="48" t="n"/>
      <c r="RL2" s="48" t="n"/>
      <c r="RM2" s="48" t="n"/>
      <c r="RN2" s="48" t="n"/>
      <c r="RO2" s="48" t="n"/>
      <c r="RP2" s="48" t="n"/>
      <c r="RQ2" s="48" t="n"/>
      <c r="RR2" s="48" t="n"/>
      <c r="RS2" s="48" t="n"/>
      <c r="RT2" s="48" t="n"/>
      <c r="RU2" s="48" t="n"/>
      <c r="RV2" s="48" t="n"/>
      <c r="RW2" s="48" t="n"/>
      <c r="RX2" s="48" t="n"/>
      <c r="RY2" s="48" t="n"/>
      <c r="RZ2" s="48" t="n"/>
      <c r="SA2" s="48" t="n"/>
      <c r="SB2" s="48" t="n"/>
      <c r="SC2" s="48" t="n"/>
      <c r="SD2" s="8" t="n">
        <v>5</v>
      </c>
      <c r="SE2" s="48" t="n"/>
      <c r="SF2" s="48" t="n"/>
      <c r="SG2" s="48" t="n"/>
      <c r="SH2" s="48" t="n"/>
      <c r="SI2" s="48" t="n"/>
      <c r="SJ2" s="48" t="n"/>
      <c r="SK2" s="48" t="n"/>
      <c r="SL2" s="8" t="n">
        <v>5</v>
      </c>
      <c r="SM2" s="8" t="n">
        <v>0</v>
      </c>
      <c r="SN2" s="8" t="n">
        <v>0</v>
      </c>
      <c r="SO2" s="8" t="n">
        <v>0</v>
      </c>
      <c r="SP2" s="8" t="n">
        <v>0</v>
      </c>
      <c r="SQ2" s="8" t="n">
        <v>0</v>
      </c>
      <c r="SR2" s="8" t="n">
        <v>0</v>
      </c>
      <c r="SS2" s="8" t="n">
        <v>0</v>
      </c>
      <c r="ST2" s="8" t="n">
        <v>0</v>
      </c>
      <c r="SU2" s="8" t="n">
        <v>0</v>
      </c>
      <c r="SV2" s="8" t="n">
        <v>0</v>
      </c>
      <c r="SW2" s="8" t="n">
        <v>0</v>
      </c>
      <c r="SX2" s="48" t="n"/>
      <c r="SY2" s="48" t="n"/>
      <c r="SZ2" s="48" t="n"/>
      <c r="TA2" s="48" t="n"/>
      <c r="TB2" s="48" t="n"/>
      <c r="TC2" s="48" t="n"/>
      <c r="TD2" s="48" t="n"/>
      <c r="TE2" s="48" t="n"/>
      <c r="TF2" s="48" t="n"/>
      <c r="TG2" s="48" t="n"/>
      <c r="TH2" s="48" t="n"/>
      <c r="TI2" s="48" t="n"/>
      <c r="TJ2" s="48" t="n"/>
      <c r="TK2" s="48" t="n"/>
      <c r="TL2" s="48" t="n"/>
      <c r="TM2" s="48" t="n"/>
      <c r="TN2" s="48" t="n"/>
      <c r="TO2" s="48" t="n"/>
      <c r="TP2" s="48" t="n"/>
      <c r="TQ2" s="48" t="n"/>
      <c r="TR2" s="48" t="n"/>
      <c r="TS2" s="48" t="n"/>
      <c r="TT2" s="48" t="n"/>
      <c r="TU2" s="48" t="n"/>
      <c r="TV2" s="48" t="n"/>
      <c r="TW2" s="48" t="n"/>
      <c r="TX2" s="48" t="n"/>
      <c r="TY2" s="48" t="n"/>
      <c r="TZ2" s="48" t="inlineStr">
        <is>
          <t>Pemberian pakan di kandang</t>
        </is>
      </c>
      <c r="UA2" s="48" t="n"/>
      <c r="UB2" s="48" t="n"/>
      <c r="UC2" s="48" t="n"/>
      <c r="UD2" s="48" t="n"/>
      <c r="UE2" s="48" t="n"/>
      <c r="UF2" s="48" t="n"/>
      <c r="UG2" s="48" t="n"/>
      <c r="UH2" s="48" t="inlineStr">
        <is>
          <t>Cukup teratur (setiap minggu)</t>
        </is>
      </c>
      <c r="UI2" s="48" t="n"/>
      <c r="UJ2" s="48" t="n"/>
      <c r="UK2" s="48" t="n"/>
      <c r="UL2" s="48" t="n"/>
      <c r="UM2" s="48" t="n"/>
      <c r="UN2" s="48" t="n"/>
      <c r="UO2" s="48" t="n"/>
      <c r="UP2" s="48" t="inlineStr">
        <is>
          <t>Sering (1 kali sehari)</t>
        </is>
      </c>
      <c r="UQ2" s="48" t="n"/>
      <c r="UR2" s="48" t="n"/>
      <c r="US2" s="48" t="n"/>
      <c r="UT2" s="48" t="n"/>
      <c r="UU2" s="48" t="n"/>
      <c r="UV2" s="48" t="n"/>
      <c r="UW2" s="48" t="n"/>
      <c r="UX2" s="48" t="inlineStr">
        <is>
          <t>4-Disimpan dalam kotak bersekat</t>
        </is>
      </c>
      <c r="UY2" s="8" t="n">
        <v>0</v>
      </c>
      <c r="UZ2" s="8" t="n">
        <v>0</v>
      </c>
      <c r="VA2" s="8" t="n">
        <v>0</v>
      </c>
      <c r="VB2" s="8" t="n">
        <v>0</v>
      </c>
      <c r="VC2" s="8" t="n">
        <v>0</v>
      </c>
      <c r="VD2" s="8" t="n">
        <v>0</v>
      </c>
      <c r="VE2" s="8" t="n">
        <v>0</v>
      </c>
      <c r="VF2" s="8" t="n">
        <v>1</v>
      </c>
      <c r="VG2" s="8" t="n">
        <v>0</v>
      </c>
      <c r="VH2" s="8" t="n">
        <v>0</v>
      </c>
      <c r="VI2" s="8" t="n">
        <v>0</v>
      </c>
      <c r="VJ2" s="8" t="n">
        <v>0</v>
      </c>
      <c r="VK2" s="48" t="n"/>
      <c r="VL2" s="48" t="n"/>
      <c r="VM2" s="48" t="n"/>
      <c r="VN2" s="48" t="n"/>
      <c r="VO2" s="48" t="n"/>
      <c r="VP2" s="48" t="n"/>
      <c r="VQ2" s="48" t="n"/>
      <c r="VR2" s="48" t="n"/>
      <c r="VS2" s="48" t="n"/>
      <c r="VT2" s="48" t="n"/>
      <c r="VU2" s="48" t="n"/>
      <c r="VV2" s="48" t="n"/>
      <c r="VW2" s="48" t="n"/>
      <c r="VX2" s="48" t="n"/>
      <c r="VY2" s="48" t="n"/>
      <c r="VZ2" s="48" t="n"/>
      <c r="WA2" s="48" t="n"/>
      <c r="WB2" s="48" t="n"/>
      <c r="WC2" s="48" t="n"/>
      <c r="WD2" s="48" t="n"/>
      <c r="WE2" s="48" t="n"/>
      <c r="WF2" s="48" t="n"/>
      <c r="WG2" s="48" t="n"/>
      <c r="WH2" s="48" t="n"/>
      <c r="WI2" s="48" t="n"/>
      <c r="WJ2" s="48" t="n"/>
      <c r="WK2" s="48" t="n"/>
      <c r="WL2" s="48" t="n"/>
      <c r="WM2" s="48" t="n"/>
      <c r="WN2" s="48" t="n"/>
      <c r="WO2" s="48" t="n"/>
      <c r="WP2" s="48" t="n"/>
      <c r="WQ2" s="48" t="n"/>
      <c r="WR2" s="48" t="n"/>
      <c r="WS2" s="48" t="n"/>
      <c r="WT2" s="48" t="n"/>
      <c r="WU2" s="48" t="n"/>
      <c r="WV2" s="48" t="n"/>
      <c r="WW2" s="48" t="n"/>
      <c r="WX2" s="48" t="n"/>
      <c r="WY2" s="48" t="n"/>
      <c r="WZ2" s="48" t="n"/>
      <c r="XA2" s="48" t="n"/>
      <c r="XB2" s="48" t="n"/>
      <c r="XC2" s="48" t="n"/>
      <c r="XD2" s="48" t="n"/>
      <c r="XE2" s="48" t="n"/>
      <c r="XF2" s="48" t="n"/>
      <c r="XG2" s="48" t="n"/>
      <c r="XH2" s="48" t="n"/>
      <c r="XI2" s="48" t="n"/>
      <c r="XJ2" s="48" t="n"/>
      <c r="XK2" s="48" t="n"/>
      <c r="XL2" s="48" t="n"/>
      <c r="XM2" s="48" t="n"/>
      <c r="XN2" s="48" t="n"/>
      <c r="XO2" s="48" t="n"/>
      <c r="XP2" s="48" t="n"/>
      <c r="XQ2" s="48" t="n"/>
      <c r="XR2" s="48" t="n"/>
      <c r="XS2" s="48" t="n"/>
      <c r="XT2" s="48" t="n"/>
      <c r="XU2" s="48" t="n"/>
      <c r="XV2" s="48" t="n"/>
      <c r="XW2" s="48" t="n"/>
      <c r="XX2" s="48" t="n"/>
      <c r="XY2" s="48" t="n"/>
      <c r="XZ2" s="48" t="n"/>
      <c r="YA2" s="48" t="n"/>
      <c r="YB2" s="48" t="n"/>
      <c r="YC2" s="48" t="n"/>
      <c r="YD2" s="48" t="n"/>
      <c r="YE2" s="48" t="n"/>
      <c r="YF2" s="48" t="n"/>
      <c r="YG2" s="48" t="n"/>
      <c r="YH2" s="48" t="n"/>
      <c r="YI2" s="48" t="n"/>
      <c r="YJ2" s="48" t="n"/>
      <c r="YK2" s="48" t="n"/>
      <c r="YL2" s="48" t="n"/>
      <c r="YM2" s="48" t="n"/>
      <c r="YN2" s="48" t="n"/>
      <c r="YO2" s="48" t="n"/>
      <c r="YP2" s="48" t="n"/>
      <c r="YQ2" s="48" t="n"/>
      <c r="YR2" s="48" t="n"/>
      <c r="YS2" s="48" t="n"/>
      <c r="YT2" s="48" t="n"/>
      <c r="YU2" s="48" t="n"/>
      <c r="YV2" s="48" t="n"/>
      <c r="YW2" s="48" t="n"/>
      <c r="YX2" s="48" t="n"/>
      <c r="YY2" s="48" t="n"/>
      <c r="YZ2" s="48" t="n"/>
      <c r="ZA2" s="8" t="n">
        <v>2</v>
      </c>
      <c r="ZB2" s="48" t="n"/>
      <c r="ZC2" s="48" t="n"/>
      <c r="ZD2" s="48" t="n"/>
      <c r="ZE2" s="48" t="n"/>
      <c r="ZF2" s="48" t="n"/>
      <c r="ZG2" s="48" t="n"/>
      <c r="ZH2" s="48" t="n"/>
      <c r="ZI2" s="48" t="inlineStr">
        <is>
          <t>Pakan kering (misal: konsentrat, silase, pelet)</t>
        </is>
      </c>
      <c r="ZJ2" s="48" t="n"/>
      <c r="ZK2" s="48" t="n"/>
      <c r="ZL2" s="48" t="n"/>
      <c r="ZM2" s="48" t="n"/>
      <c r="ZN2" s="48" t="n"/>
      <c r="ZO2" s="48" t="n"/>
      <c r="ZP2" s="48" t="n"/>
      <c r="ZQ2" s="48" t="inlineStr">
        <is>
          <t>Ya</t>
        </is>
      </c>
      <c r="ZR2" s="48" t="inlineStr">
        <is>
          <t>Padat</t>
        </is>
      </c>
      <c r="ZS2" s="8" t="n">
        <v>1</v>
      </c>
      <c r="ZT2" s="8" t="n">
        <v>0</v>
      </c>
      <c r="ZU2" s="48" t="n"/>
      <c r="ZV2" s="8" t="n">
        <v>50</v>
      </c>
      <c r="ZW2" s="48" t="inlineStr">
        <is>
          <t>Ya</t>
        </is>
      </c>
      <c r="ZX2" s="48" t="inlineStr">
        <is>
          <t>Mengetahui</t>
        </is>
      </c>
      <c r="ZY2" s="48" t="inlineStr">
        <is>
          <t>Digunakan untuk pupuk di lahan pertanian sendiri</t>
        </is>
      </c>
      <c r="ZZ2" s="8" t="n">
        <v>1</v>
      </c>
      <c r="AAA2" s="8" t="n">
        <v>0</v>
      </c>
      <c r="AAB2" s="8" t="n">
        <v>0</v>
      </c>
      <c r="AAC2" s="8" t="n">
        <v>0</v>
      </c>
      <c r="AAD2" s="8" t="n">
        <v>0</v>
      </c>
      <c r="AAE2" s="8" t="n">
        <v>0</v>
      </c>
      <c r="AAF2" s="8" t="n">
        <v>0</v>
      </c>
      <c r="AAG2" s="48" t="inlineStr">
        <is>
          <t>Pupuk cair untuk tanaman</t>
        </is>
      </c>
      <c r="AAH2" s="8" t="n">
        <v>1</v>
      </c>
      <c r="AAI2" s="8" t="n">
        <v>0</v>
      </c>
      <c r="AAJ2" s="8" t="n">
        <v>0</v>
      </c>
      <c r="AAK2" s="8" t="n">
        <v>0</v>
      </c>
      <c r="AAL2" s="8" t="n">
        <v>0</v>
      </c>
      <c r="AAM2" s="48" t="n"/>
      <c r="AAN2" s="48" t="n"/>
      <c r="AAO2" s="48" t="n"/>
      <c r="AAP2" s="48" t="n"/>
      <c r="AAQ2" s="48" t="n"/>
      <c r="AAR2" s="48" t="n"/>
      <c r="AAS2" s="48" t="n"/>
      <c r="AAT2" s="48" t="n"/>
      <c r="AAU2" s="48" t="n"/>
      <c r="AAV2" s="11" t="inlineStr">
        <is>
          <t>Rumput pakan ternak</t>
        </is>
      </c>
      <c r="AAW2" s="48" t="inlineStr">
        <is>
          <t>Cukup (2 minggu sekali)</t>
        </is>
      </c>
      <c r="AAX2" s="8" t="n">
        <v>1000</v>
      </c>
      <c r="AAY2" s="48" t="n"/>
      <c r="AAZ2" s="8" t="n">
        <v>50</v>
      </c>
      <c r="ABA2" s="8" t="n">
        <v>50</v>
      </c>
      <c r="ABB2" s="48" t="inlineStr">
        <is>
          <t>NPK</t>
        </is>
      </c>
      <c r="ABC2" s="48" t="n"/>
      <c r="ABD2" s="8" t="n">
        <v>40</v>
      </c>
      <c r="ABE2" s="8" t="n">
        <v>7000</v>
      </c>
      <c r="ABF2" s="8" t="n">
        <v>20</v>
      </c>
      <c r="ABG2" s="8" t="n">
        <v>7000</v>
      </c>
      <c r="ABH2" s="8" t="n">
        <v>400</v>
      </c>
      <c r="ABI2" s="8" t="n">
        <v>500</v>
      </c>
      <c r="ABJ2" s="48" t="inlineStr">
        <is>
          <t>Ya</t>
        </is>
      </c>
      <c r="ABK2" s="48" t="inlineStr">
        <is>
          <t>Cukup meningkat</t>
        </is>
      </c>
      <c r="ABL2" s="48" t="inlineStr">
        <is>
          <t>Cukup meningkat</t>
        </is>
      </c>
      <c r="ABM2" s="48" t="inlineStr">
        <is>
          <t>Cukup meningkat</t>
        </is>
      </c>
      <c r="ABN2" s="48" t="n"/>
      <c r="ABO2" s="48" t="n"/>
      <c r="ABP2" s="48" t="n"/>
      <c r="ABQ2" s="48" t="n"/>
      <c r="ABR2" s="48" t="n"/>
      <c r="ABS2" s="48" t="n"/>
      <c r="ABT2" s="48" t="n"/>
      <c r="ABU2" s="48" t="n"/>
      <c r="ABV2" s="48" t="n"/>
      <c r="ABW2" s="48" t="n"/>
      <c r="ABX2" s="48" t="n"/>
      <c r="ABY2" s="48" t="inlineStr">
        <is>
          <t>tidak</t>
        </is>
      </c>
      <c r="ABZ2" s="48" t="inlineStr">
        <is>
          <t>Manfaat cukup signifikan, terasa di kehidupan sehari-hari</t>
        </is>
      </c>
      <c r="ACA2" s="48" t="inlineStr">
        <is>
          <t>Sama saja</t>
        </is>
      </c>
      <c r="ACB2" s="48" t="inlineStr">
        <is>
          <t>Anggota keluarga - Perempuan dewasa</t>
        </is>
      </c>
      <c r="ACC2" s="48" t="inlineStr">
        <is>
          <t>Setuju</t>
        </is>
      </c>
      <c r="ACD2" s="48" t="inlineStr">
        <is>
          <t>Anggota keluarga - Perempuan dewasa</t>
        </is>
      </c>
      <c r="ACE2" s="8" t="n">
        <v>0</v>
      </c>
      <c r="ACF2" s="8" t="n">
        <v>1</v>
      </c>
      <c r="ACG2" s="8" t="n">
        <v>0</v>
      </c>
      <c r="ACH2" s="8" t="n">
        <v>0</v>
      </c>
      <c r="ACI2" s="48" t="inlineStr">
        <is>
          <t>Puas</t>
        </is>
      </c>
      <c r="ACJ2" s="48" t="inlineStr">
        <is>
          <t>Puas</t>
        </is>
      </c>
      <c r="ACK2" s="48" t="inlineStr">
        <is>
          <t>Puas</t>
        </is>
      </c>
      <c r="ACL2" s="48" t="inlineStr">
        <is>
          <t>Puas</t>
        </is>
      </c>
      <c r="ACM2" s="48" t="inlineStr">
        <is>
          <t>Tidak</t>
        </is>
      </c>
      <c r="ACN2" s="48" t="n"/>
      <c r="ACO2" s="48" t="inlineStr">
        <is>
          <t>Cukup puas</t>
        </is>
      </c>
      <c r="ACP2" s="48" t="n"/>
      <c r="ACQ2" s="48" t="n"/>
      <c r="ACR2" s="48" t="n"/>
      <c r="ACS2" s="48" t="n"/>
      <c r="ACT2" s="48" t="n"/>
      <c r="ACU2" s="48" t="n"/>
      <c r="ACV2" s="48" t="n"/>
      <c r="ACW2" s="48" t="n"/>
      <c r="ACX2" s="48" t="n"/>
      <c r="ACY2" s="48" t="n"/>
      <c r="ACZ2" s="48" t="inlineStr">
        <is>
          <t>Menghubungi CPO atau pendamping</t>
        </is>
      </c>
      <c r="ADA2" s="8" t="n">
        <v>0</v>
      </c>
      <c r="ADB2" s="8" t="n">
        <v>0</v>
      </c>
      <c r="ADC2" s="8" t="n">
        <v>0</v>
      </c>
      <c r="ADD2" s="8" t="n">
        <v>0</v>
      </c>
      <c r="ADE2" s="8" t="n">
        <v>1</v>
      </c>
      <c r="ADF2" s="8" t="n">
        <v>0</v>
      </c>
      <c r="ADG2" s="8" t="n">
        <v>0</v>
      </c>
      <c r="ADH2" s="8" t="n">
        <v>0</v>
      </c>
      <c r="ADI2" s="12" t="n"/>
      <c r="ADJ2" s="13" t="inlineStr">
        <is>
          <t>Laki-laki dewasa</t>
        </is>
      </c>
      <c r="ADK2" s="23" t="n"/>
      <c r="ADL2" s="13" t="inlineStr">
        <is>
          <t>Menelepon atau WA langsung</t>
        </is>
      </c>
      <c r="ADM2" s="48" t="n"/>
      <c r="ADN2" s="11" t="inlineStr">
        <is>
          <t>Tidak ada, sudah baik</t>
        </is>
      </c>
      <c r="ADO2" s="48" t="inlineStr">
        <is>
          <t>Ya, selalu</t>
        </is>
      </c>
      <c r="ADP2" s="13"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DQ2" s="15" t="n">
        <v>1</v>
      </c>
      <c r="ADR2" s="15" t="n">
        <v>1</v>
      </c>
      <c r="ADS2" s="15" t="n">
        <v>1</v>
      </c>
      <c r="ADT2" s="15" t="n">
        <v>1</v>
      </c>
      <c r="ADU2" s="15" t="n">
        <v>1</v>
      </c>
      <c r="ADV2" s="15" t="n">
        <v>1</v>
      </c>
      <c r="ADW2" s="15" t="n">
        <v>1</v>
      </c>
      <c r="ADX2" s="15" t="n">
        <v>1</v>
      </c>
      <c r="ADY2" s="15" t="n">
        <v>1</v>
      </c>
      <c r="ADZ2" s="15" t="n">
        <v>0</v>
      </c>
      <c r="AEA2" s="15" t="n">
        <v>1</v>
      </c>
      <c r="AEB2" s="15" t="n">
        <v>0</v>
      </c>
      <c r="AEC2" s="48" t="n"/>
      <c r="AED2" s="48" t="inlineStr">
        <is>
          <t>Mengurangi pengeluaran energi</t>
        </is>
      </c>
      <c r="AEE2" s="48" t="n"/>
      <c r="AEF2" s="48" t="inlineStr">
        <is>
          <t>Yayasan Rumah Energi (YRE)</t>
        </is>
      </c>
      <c r="AEG2" s="48" t="n"/>
      <c r="AEH2" s="48" t="inlineStr">
        <is>
          <t>WhatsApp Image 2026-02-03 at 14.09.29-12_41_24.jpeg</t>
        </is>
      </c>
      <c r="AEI2" s="16" t="inlineStr">
        <is>
          <t>https://kf.kobotoolbox.org/api/v2/assets/avstPQqLr3Ab3ZdcVTXZ6f/data/663251533/attachments/attBWKrQCnTMv7auhU422Uu3/</t>
        </is>
      </c>
      <c r="AEJ2" s="48" t="inlineStr">
        <is>
          <t>WhatsApp Image 2026-02-03 at 14.09.29 (1)-12_41_40.jpeg</t>
        </is>
      </c>
      <c r="AEK2" s="16" t="inlineStr">
        <is>
          <t>https://kf.kobotoolbox.org/api/v2/assets/avstPQqLr3Ab3ZdcVTXZ6f/data/663251533/attachments/attVVpXxpF3qsEnbUXJ79Htm/</t>
        </is>
      </c>
      <c r="AEL2" s="48" t="inlineStr">
        <is>
          <t>marmanto / witono</t>
        </is>
      </c>
      <c r="AEM2" s="48" t="n"/>
      <c r="AEN2" s="48" t="n"/>
    </row>
    <row r="3">
      <c r="A3" s="6" t="n">
        <v>46057</v>
      </c>
      <c r="B3" s="6" t="n">
        <v>46057</v>
      </c>
      <c r="C3" s="48" t="inlineStr">
        <is>
          <t>Marmanto</t>
        </is>
      </c>
      <c r="D3" s="48" t="inlineStr">
        <is>
          <t>Ngateno</t>
        </is>
      </c>
      <c r="E3" s="8">
        <f>+6285602796486</f>
        <v/>
      </c>
      <c r="F3" s="48" t="n"/>
      <c r="G3" s="8" t="n">
        <v>-7.3547225</v>
      </c>
      <c r="H3" s="8" t="n">
        <v>110.3350094</v>
      </c>
      <c r="I3" s="48" t="n"/>
      <c r="J3" s="8" t="n">
        <v>4.72</v>
      </c>
      <c r="K3" s="48" t="n"/>
      <c r="L3" s="48" t="n"/>
      <c r="M3" s="8" t="n">
        <v>-7.3547225</v>
      </c>
      <c r="N3" s="8" t="n">
        <v>110.3349516</v>
      </c>
      <c r="O3" s="48" t="n"/>
      <c r="P3" s="8" t="n">
        <v>4.72</v>
      </c>
      <c r="Q3" s="48" t="n"/>
      <c r="R3" s="48" t="inlineStr">
        <is>
          <t>Jawa Tengah</t>
        </is>
      </c>
      <c r="S3" s="48" t="n"/>
      <c r="T3" s="48" t="n"/>
      <c r="U3" s="48" t="n"/>
      <c r="V3" s="48" t="n"/>
      <c r="W3" s="48" t="n"/>
      <c r="X3" s="48" t="n"/>
      <c r="Y3" s="48" t="n"/>
      <c r="Z3" s="48" t="n"/>
      <c r="AA3" s="48" t="n"/>
      <c r="AB3" s="48" t="n"/>
      <c r="AC3" s="48" t="inlineStr">
        <is>
          <t>Klaten</t>
        </is>
      </c>
      <c r="AD3" s="48" t="inlineStr">
        <is>
          <t>Tulung</t>
        </is>
      </c>
      <c r="AE3" s="48" t="inlineStr">
        <is>
          <t>Mundu</t>
        </is>
      </c>
      <c r="AF3" s="48" t="inlineStr">
        <is>
          <t>LPTP</t>
        </is>
      </c>
      <c r="AG3" s="48" t="inlineStr">
        <is>
          <t>LPP0347</t>
        </is>
      </c>
      <c r="AH3" s="8" t="n">
        <v>11</v>
      </c>
      <c r="AI3" s="48" t="inlineStr">
        <is>
          <t>VPA1</t>
        </is>
      </c>
      <c r="AJ3" s="48" t="inlineStr">
        <is>
          <t>Tidak aktif</t>
        </is>
      </c>
      <c r="AK3" s="8" t="n">
        <v>59</v>
      </c>
      <c r="AL3" s="48" t="inlineStr">
        <is>
          <t>Laki-laki</t>
        </is>
      </c>
      <c r="AM3" s="48" t="inlineStr">
        <is>
          <t>Sudah menikah</t>
        </is>
      </c>
      <c r="AN3" s="48" t="inlineStr">
        <is>
          <t>SD/Sederajat</t>
        </is>
      </c>
      <c r="AO3" s="48" t="inlineStr">
        <is>
          <t>Petani Peternak</t>
        </is>
      </c>
      <c r="AP3" s="8" t="n">
        <v>1</v>
      </c>
      <c r="AQ3" s="8" t="n">
        <v>1</v>
      </c>
      <c r="AR3" s="8" t="n">
        <v>0</v>
      </c>
      <c r="AS3" s="8" t="n">
        <v>0</v>
      </c>
      <c r="AT3" s="8" t="n">
        <v>0</v>
      </c>
      <c r="AU3" s="8" t="n">
        <v>0</v>
      </c>
      <c r="AV3" s="8" t="n">
        <v>0</v>
      </c>
      <c r="AW3" s="8" t="n">
        <v>0</v>
      </c>
      <c r="AX3" s="48" t="n"/>
      <c r="AY3" s="48" t="inlineStr">
        <is>
          <t>Peternak</t>
        </is>
      </c>
      <c r="AZ3" s="8" t="n">
        <v>0</v>
      </c>
      <c r="BA3" s="8" t="n">
        <v>1</v>
      </c>
      <c r="BB3" s="8" t="n">
        <v>0</v>
      </c>
      <c r="BC3" s="8" t="n">
        <v>0</v>
      </c>
      <c r="BD3" s="8" t="n">
        <v>0</v>
      </c>
      <c r="BE3" s="8" t="n">
        <v>0</v>
      </c>
      <c r="BF3" s="8" t="n">
        <v>0</v>
      </c>
      <c r="BG3" s="8" t="n">
        <v>0</v>
      </c>
      <c r="BH3" s="48" t="n"/>
      <c r="BI3" s="48" t="inlineStr">
        <is>
          <t>Rp1.500.000 - Rp2.500.000</t>
        </is>
      </c>
      <c r="BJ3" s="8" t="n">
        <v>3</v>
      </c>
      <c r="BK3" s="8" t="n">
        <v>1</v>
      </c>
      <c r="BL3" s="8" t="n">
        <v>0</v>
      </c>
      <c r="BM3" s="8" t="n">
        <v>0</v>
      </c>
      <c r="BN3" s="48" t="inlineStr">
        <is>
          <t>Milik sendiri</t>
        </is>
      </c>
      <c r="BO3" s="48" t="inlineStr">
        <is>
          <t>Permanen (dinding bata dan semen)</t>
        </is>
      </c>
      <c r="BP3" s="8" t="n">
        <v>1</v>
      </c>
      <c r="BQ3" s="8" t="n">
        <v>0</v>
      </c>
      <c r="BR3" s="8" t="n">
        <v>0</v>
      </c>
      <c r="BS3" s="8" t="n">
        <v>0</v>
      </c>
      <c r="BT3" s="8" t="n">
        <v>0</v>
      </c>
      <c r="BU3" s="48" t="n"/>
      <c r="BV3" s="48" t="inlineStr">
        <is>
          <t>Keramik/ubin</t>
        </is>
      </c>
      <c r="BW3" s="8" t="n">
        <v>0</v>
      </c>
      <c r="BX3" s="8" t="n">
        <v>0</v>
      </c>
      <c r="BY3" s="8" t="n">
        <v>1</v>
      </c>
      <c r="BZ3" s="8" t="n">
        <v>0</v>
      </c>
      <c r="CA3" s="8" t="n">
        <v>0</v>
      </c>
      <c r="CB3" s="48" t="n"/>
      <c r="CC3" s="48" t="inlineStr">
        <is>
          <t>Genting</t>
        </is>
      </c>
      <c r="CD3" s="8" t="n">
        <v>0</v>
      </c>
      <c r="CE3" s="8" t="n">
        <v>0</v>
      </c>
      <c r="CF3" s="8" t="n">
        <v>0</v>
      </c>
      <c r="CG3" s="8" t="n">
        <v>0</v>
      </c>
      <c r="CH3" s="8" t="n">
        <v>0</v>
      </c>
      <c r="CI3" s="8" t="n">
        <v>1</v>
      </c>
      <c r="CJ3" s="8" t="n">
        <v>0</v>
      </c>
      <c r="CK3" s="48" t="n"/>
      <c r="CL3" s="48" t="inlineStr">
        <is>
          <t>Ya</t>
        </is>
      </c>
      <c r="CM3" s="8" t="n">
        <v>2014</v>
      </c>
      <c r="CN3" s="48" t="inlineStr">
        <is>
          <t>Fixed-Dome (Kubah Tetap)</t>
        </is>
      </c>
      <c r="CO3" s="48" t="inlineStr">
        <is>
          <t>6 m³ (4-5 ekor sapi, ±5 jam memasak/hari, ±50 kg</t>
        </is>
      </c>
      <c r="CP3" s="48" t="inlineStr">
        <is>
          <t>Anggota keluarga - laki-laki</t>
        </is>
      </c>
      <c r="CQ3" s="8" t="n">
        <v>0</v>
      </c>
      <c r="CR3" s="8" t="n">
        <v>0</v>
      </c>
      <c r="CS3" s="8" t="n">
        <v>0</v>
      </c>
      <c r="CT3" s="8" t="n">
        <v>0</v>
      </c>
      <c r="CU3" s="10" t="n">
        <v>1</v>
      </c>
      <c r="CV3" s="10" t="n">
        <v>0</v>
      </c>
      <c r="CW3" s="10" t="n">
        <v>0</v>
      </c>
      <c r="CX3" s="8" t="n">
        <v>0</v>
      </c>
      <c r="CY3" s="48" t="inlineStr">
        <is>
          <t>Anggota keluarga - laki-laki</t>
        </is>
      </c>
      <c r="CZ3" s="8" t="n">
        <v>1</v>
      </c>
      <c r="DA3" s="8" t="n">
        <v>0</v>
      </c>
      <c r="DB3" s="8" t="n">
        <v>0</v>
      </c>
      <c r="DC3" s="48" t="n"/>
      <c r="DD3" s="48" t="inlineStr">
        <is>
          <t>Anggota keluarga - laki-laki CPO atau pendamping</t>
        </is>
      </c>
      <c r="DE3" s="8" t="n">
        <v>1</v>
      </c>
      <c r="DF3" s="8" t="n">
        <v>0</v>
      </c>
      <c r="DG3" s="8" t="n">
        <v>1</v>
      </c>
      <c r="DH3" s="8" t="n">
        <v>0</v>
      </c>
      <c r="DI3" s="48" t="n"/>
      <c r="DJ3" s="48" t="inlineStr">
        <is>
          <t>CPO atau pendamping</t>
        </is>
      </c>
      <c r="DK3" s="8" t="n">
        <v>0</v>
      </c>
      <c r="DL3" s="8" t="n">
        <v>0</v>
      </c>
      <c r="DM3" s="8" t="n">
        <v>1</v>
      </c>
      <c r="DN3" s="8" t="n">
        <v>0</v>
      </c>
      <c r="DO3" s="48" t="n"/>
      <c r="DP3" s="8" t="n">
        <v>1</v>
      </c>
      <c r="DQ3" s="8" t="n">
        <v>0</v>
      </c>
      <c r="DR3" s="8" t="n">
        <v>0</v>
      </c>
      <c r="DS3" s="48" t="n"/>
      <c r="DT3" s="48" t="n"/>
      <c r="DU3" s="48" t="n"/>
      <c r="DV3" s="48" t="inlineStr">
        <is>
          <t>Tidak berfungsi sama sekali</t>
        </is>
      </c>
      <c r="DW3" s="48" t="inlineStr">
        <is>
          <t>&gt;1 tahun yang lalu</t>
        </is>
      </c>
      <c r="DX3" s="48" t="inlineStr">
        <is>
          <t>Tidak ada pihak yang mengelola/dapat memperbaiki sistem biogas</t>
        </is>
      </c>
      <c r="DY3" s="48" t="n"/>
      <c r="DZ3" s="48" t="n"/>
      <c r="EA3" s="48" t="n"/>
      <c r="EB3" s="48" t="n"/>
      <c r="EC3" s="48" t="n"/>
      <c r="ED3" s="48" t="n"/>
      <c r="EE3" s="48" t="n"/>
      <c r="EF3" s="48" t="n"/>
      <c r="EG3" s="48" t="n"/>
      <c r="EH3" s="48" t="n"/>
      <c r="EI3" s="48" t="inlineStr">
        <is>
          <t>Kurangnya dukungan atau pemantauan dari pemerintah atau CPO Keterbatasan akses terhadap informasi atau pelatihan terkait biogas</t>
        </is>
      </c>
      <c r="EJ3" s="8" t="n">
        <v>0</v>
      </c>
      <c r="EK3" s="8" t="n">
        <v>1</v>
      </c>
      <c r="EL3" s="8" t="n">
        <v>1</v>
      </c>
      <c r="EM3" s="8" t="n">
        <v>0</v>
      </c>
      <c r="EN3" s="8" t="n">
        <v>0</v>
      </c>
      <c r="EO3" s="11" t="n"/>
      <c r="EP3" s="48" t="inlineStr">
        <is>
          <t>Ya, cukup jelas dan mudah diikuti</t>
        </is>
      </c>
      <c r="EQ3" s="48" t="inlineStr">
        <is>
          <t>Pelatihan</t>
        </is>
      </c>
      <c r="ER3" s="48" t="inlineStr">
        <is>
          <t>CPO atau pendamping</t>
        </is>
      </c>
      <c r="ES3" s="8" t="n">
        <v>1</v>
      </c>
      <c r="ET3" s="8" t="n">
        <v>0</v>
      </c>
      <c r="EU3" s="8" t="n">
        <v>0</v>
      </c>
      <c r="EV3" s="8" t="n">
        <v>0</v>
      </c>
      <c r="EW3" s="48" t="n"/>
      <c r="EX3" s="48" t="inlineStr">
        <is>
          <t>Anggota keluarga - Laki-laki</t>
        </is>
      </c>
      <c r="EY3" s="8" t="n">
        <v>1</v>
      </c>
      <c r="EZ3" s="8" t="n">
        <v>0</v>
      </c>
      <c r="FA3" s="8" t="n">
        <v>0</v>
      </c>
      <c r="FB3" s="48" t="n"/>
      <c r="FC3" s="48" t="inlineStr">
        <is>
          <t>Jarang sekali</t>
        </is>
      </c>
      <c r="FD3" s="48" t="n"/>
      <c r="FE3" s="48" t="inlineStr">
        <is>
          <t>Mengetahui</t>
        </is>
      </c>
      <c r="FF3" s="48" t="inlineStr">
        <is>
          <t>Selalu (setiap hari)</t>
        </is>
      </c>
      <c r="FG3" s="48" t="inlineStr">
        <is>
          <t>Mengetahui</t>
        </is>
      </c>
      <c r="FH3" s="48" t="inlineStr">
        <is>
          <t>Sering (setiap minggu)</t>
        </is>
      </c>
      <c r="FI3" s="48" t="inlineStr">
        <is>
          <t>Mengetahui</t>
        </is>
      </c>
      <c r="FJ3" s="48" t="inlineStr">
        <is>
          <t>Sering (setiap minggu)</t>
        </is>
      </c>
      <c r="FK3" s="48" t="inlineStr">
        <is>
          <t>Mengetahui</t>
        </is>
      </c>
      <c r="FL3" s="48" t="inlineStr">
        <is>
          <t>Jarang (setiap bulan atau lebih)</t>
        </is>
      </c>
      <c r="FM3" s="48" t="inlineStr">
        <is>
          <t>Mengetahui</t>
        </is>
      </c>
      <c r="FN3" s="48" t="inlineStr">
        <is>
          <t>Cukup sering (2 minggu sekali)</t>
        </is>
      </c>
      <c r="FO3" s="48" t="inlineStr">
        <is>
          <t>Mengetahui</t>
        </is>
      </c>
      <c r="FP3" s="48" t="inlineStr">
        <is>
          <t>Jarang (setiap bulan atau lebih)</t>
        </is>
      </c>
      <c r="FQ3" s="48" t="inlineStr">
        <is>
          <t>Mengetahui</t>
        </is>
      </c>
      <c r="FR3" s="48" t="inlineStr">
        <is>
          <t>Ya</t>
        </is>
      </c>
      <c r="FS3" s="48" t="inlineStr">
        <is>
          <t>Mengetahui</t>
        </is>
      </c>
      <c r="FT3" s="48" t="inlineStr">
        <is>
          <t>Ya, selalu</t>
        </is>
      </c>
      <c r="FU3" s="48" t="inlineStr">
        <is>
          <t>Laki-laki dewasa</t>
        </is>
      </c>
      <c r="FV3" s="8" t="n">
        <v>1</v>
      </c>
      <c r="FW3" s="8" t="n">
        <v>0</v>
      </c>
      <c r="FX3" s="8" t="n">
        <v>0</v>
      </c>
      <c r="FY3" s="8" t="n">
        <v>0</v>
      </c>
      <c r="FZ3" s="48" t="inlineStr">
        <is>
          <t>Cukup memahami</t>
        </is>
      </c>
      <c r="GA3" s="48" t="inlineStr">
        <is>
          <t>CPO</t>
        </is>
      </c>
      <c r="GB3" s="8" t="n">
        <v>1</v>
      </c>
      <c r="GC3" s="8" t="n">
        <v>0</v>
      </c>
      <c r="GD3" s="8" t="n">
        <v>0</v>
      </c>
      <c r="GE3" s="8" t="n">
        <v>0</v>
      </c>
      <c r="GF3" s="48" t="n"/>
      <c r="GG3" s="48" t="inlineStr">
        <is>
          <t>Sering</t>
        </is>
      </c>
      <c r="GH3" s="48" t="inlineStr">
        <is>
          <t>Tidak</t>
        </is>
      </c>
      <c r="GI3" s="48" t="n"/>
      <c r="GJ3" s="48" t="n"/>
      <c r="GK3" s="48" t="n"/>
      <c r="GL3" s="48" t="n"/>
      <c r="GM3" s="48" t="n"/>
      <c r="GN3" s="48" t="n"/>
      <c r="GO3" s="48" t="n"/>
      <c r="GP3" s="48" t="inlineStr">
        <is>
          <t>Penuh (100%)</t>
        </is>
      </c>
      <c r="GQ3" s="48" t="inlineStr">
        <is>
          <t>Kayu bakar LPG</t>
        </is>
      </c>
      <c r="GR3" s="8" t="n">
        <v>1</v>
      </c>
      <c r="GS3" s="8" t="n">
        <v>1</v>
      </c>
      <c r="GT3" s="8" t="n">
        <v>0</v>
      </c>
      <c r="GU3" s="8" t="n">
        <v>0</v>
      </c>
      <c r="GV3" s="8" t="n">
        <v>0</v>
      </c>
      <c r="GW3" s="8" t="n">
        <v>0</v>
      </c>
      <c r="GX3" s="8" t="n">
        <v>0</v>
      </c>
      <c r="GY3" s="48" t="n"/>
      <c r="GZ3" s="48" t="inlineStr">
        <is>
          <t>Ya</t>
        </is>
      </c>
      <c r="HA3" s="8" t="n">
        <v>15</v>
      </c>
      <c r="HB3" s="8" t="n">
        <v>150000</v>
      </c>
      <c r="HC3" s="8" t="n">
        <v>0</v>
      </c>
      <c r="HD3" s="8" t="n">
        <v>0</v>
      </c>
      <c r="HE3" s="8" t="n">
        <v>12</v>
      </c>
      <c r="HF3" s="8" t="n">
        <v>100000</v>
      </c>
      <c r="HG3" s="8" t="n">
        <v>0</v>
      </c>
      <c r="HH3" s="8" t="n">
        <v>0</v>
      </c>
      <c r="HI3" s="48" t="n"/>
      <c r="HJ3" s="48" t="n"/>
      <c r="HK3" s="48" t="n"/>
      <c r="HL3" s="48" t="n"/>
      <c r="HM3" s="48" t="n"/>
      <c r="HN3" s="48" t="n"/>
      <c r="HO3" s="48" t="n"/>
      <c r="HP3" s="48" t="n"/>
      <c r="HQ3" s="48" t="n"/>
      <c r="HR3" s="48" t="n"/>
      <c r="HS3" s="48" t="n"/>
      <c r="HT3" s="48" t="n"/>
      <c r="HU3" s="48" t="n"/>
      <c r="HV3" s="48" t="n"/>
      <c r="HW3" s="48" t="n"/>
      <c r="HX3" s="48" t="n"/>
      <c r="HY3" s="8" t="n">
        <v>15</v>
      </c>
      <c r="HZ3" s="8" t="n">
        <v>150000</v>
      </c>
      <c r="IA3" s="8" t="n">
        <v>0</v>
      </c>
      <c r="IB3" s="8" t="n">
        <v>0</v>
      </c>
      <c r="IC3" s="48" t="n"/>
      <c r="ID3" s="48" t="n"/>
      <c r="IE3" s="48" t="n"/>
      <c r="IF3" s="48" t="n"/>
      <c r="IG3" s="48" t="n"/>
      <c r="IH3" s="48" t="n"/>
      <c r="II3" s="48" t="n"/>
      <c r="IJ3" s="48" t="n"/>
      <c r="IK3" s="48" t="inlineStr">
        <is>
          <t>50-65 kg</t>
        </is>
      </c>
      <c r="IL3" s="48" t="inlineStr">
        <is>
          <t>3-5 jam</t>
        </is>
      </c>
      <c r="IM3" s="48" t="inlineStr">
        <is>
          <t>Ya</t>
        </is>
      </c>
      <c r="IN3" s="48" t="inlineStr">
        <is>
          <t>Tidak</t>
        </is>
      </c>
      <c r="IO3" s="48" t="inlineStr">
        <is>
          <t>Lebih bersih</t>
        </is>
      </c>
      <c r="IP3" s="48" t="n"/>
      <c r="IQ3" s="48" t="inlineStr">
        <is>
          <t>Tidak pernah</t>
        </is>
      </c>
      <c r="IR3" s="48" t="n"/>
      <c r="IS3" s="48" t="n"/>
      <c r="IT3" s="48" t="n"/>
      <c r="IU3" s="48" t="n"/>
      <c r="IV3" s="48" t="n"/>
      <c r="IW3" s="48" t="n"/>
      <c r="IX3" s="48" t="n"/>
      <c r="IY3" s="48" t="n"/>
      <c r="IZ3" s="48" t="inlineStr">
        <is>
          <t>Tidak pernah</t>
        </is>
      </c>
      <c r="JA3" s="48" t="n"/>
      <c r="JB3" s="48" t="n"/>
      <c r="JC3" s="48" t="n"/>
      <c r="JD3" s="48" t="n"/>
      <c r="JE3" s="48" t="n"/>
      <c r="JF3" s="48" t="n"/>
      <c r="JG3" s="48" t="n"/>
      <c r="JH3" s="48" t="n"/>
      <c r="JI3" s="48" t="inlineStr">
        <is>
          <t>Tidak pernah</t>
        </is>
      </c>
      <c r="JJ3" s="48" t="n"/>
      <c r="JK3" s="48" t="n"/>
      <c r="JL3" s="48" t="n"/>
      <c r="JM3" s="48" t="n"/>
      <c r="JN3" s="48" t="n"/>
      <c r="JO3" s="48" t="n"/>
      <c r="JP3" s="48" t="n"/>
      <c r="JQ3" s="48" t="n"/>
      <c r="JR3" s="48" t="inlineStr">
        <is>
          <t>Tidak pernah</t>
        </is>
      </c>
      <c r="JS3" s="48" t="n"/>
      <c r="JT3" s="48" t="n"/>
      <c r="JU3" s="48" t="n"/>
      <c r="JV3" s="48" t="n"/>
      <c r="JW3" s="48" t="n"/>
      <c r="JX3" s="48" t="n"/>
      <c r="JY3" s="48" t="n"/>
      <c r="JZ3" s="48" t="n"/>
      <c r="KA3" s="48" t="inlineStr">
        <is>
          <t>Tidak pernah</t>
        </is>
      </c>
      <c r="KB3" s="48" t="n"/>
      <c r="KC3" s="48" t="n"/>
      <c r="KD3" s="48" t="n"/>
      <c r="KE3" s="48" t="n"/>
      <c r="KF3" s="48" t="n"/>
      <c r="KG3" s="48" t="n"/>
      <c r="KH3" s="48" t="n"/>
      <c r="KI3" s="48" t="n"/>
      <c r="KJ3" s="48" t="inlineStr">
        <is>
          <t>Tidak pernah</t>
        </is>
      </c>
      <c r="KK3" s="48" t="n"/>
      <c r="KL3" s="48" t="n"/>
      <c r="KM3" s="48" t="n"/>
      <c r="KN3" s="48" t="n"/>
      <c r="KO3" s="48" t="n"/>
      <c r="KP3" s="48" t="n"/>
      <c r="KQ3" s="48" t="n"/>
      <c r="KR3" s="48" t="n"/>
      <c r="KS3" s="48" t="inlineStr">
        <is>
          <t>Tidak ada perubahan</t>
        </is>
      </c>
      <c r="KT3" s="48" t="inlineStr">
        <is>
          <t>0-1 kali</t>
        </is>
      </c>
      <c r="KU3" s="48" t="inlineStr">
        <is>
          <t>0-1 kali</t>
        </is>
      </c>
      <c r="KV3" s="48" t="inlineStr">
        <is>
          <t>Laki-laki dewasa</t>
        </is>
      </c>
      <c r="KW3" s="8" t="n">
        <v>1</v>
      </c>
      <c r="KX3" s="8" t="n">
        <v>0</v>
      </c>
      <c r="KY3" s="8" t="n">
        <v>0</v>
      </c>
      <c r="KZ3" s="8" t="n">
        <v>0</v>
      </c>
      <c r="LA3" s="48" t="inlineStr">
        <is>
          <t>Tidak ada perubahan</t>
        </is>
      </c>
      <c r="LB3" s="48" t="inlineStr">
        <is>
          <t>Cukup membaik</t>
        </is>
      </c>
      <c r="LC3" s="8" t="n">
        <v>0</v>
      </c>
      <c r="LD3" s="8" t="n">
        <v>0</v>
      </c>
      <c r="LE3" s="8" t="n">
        <v>0</v>
      </c>
      <c r="LF3" s="8" t="n">
        <v>0</v>
      </c>
      <c r="LG3" s="48" t="inlineStr">
        <is>
          <t>Tidak</t>
        </is>
      </c>
      <c r="LH3" s="48" t="n"/>
      <c r="LI3" s="8" t="n">
        <v>100000</v>
      </c>
      <c r="LJ3" s="48" t="inlineStr">
        <is>
          <t>Kebutuhan rumah tangga</t>
        </is>
      </c>
      <c r="LK3" s="8" t="n">
        <v>0</v>
      </c>
      <c r="LL3" s="8" t="n">
        <v>0</v>
      </c>
      <c r="LM3" s="8" t="n">
        <v>0</v>
      </c>
      <c r="LN3" s="8" t="n">
        <v>0</v>
      </c>
      <c r="LO3" s="8" t="n">
        <v>1</v>
      </c>
      <c r="LP3" s="8" t="n">
        <v>0</v>
      </c>
      <c r="LQ3" s="8" t="n">
        <v>0</v>
      </c>
      <c r="LR3" s="48" t="n"/>
      <c r="LS3" s="8" t="n">
        <v>30</v>
      </c>
      <c r="LT3" s="8" t="n">
        <v>30</v>
      </c>
      <c r="LU3" s="8" t="n">
        <v>0</v>
      </c>
      <c r="LV3" s="8" t="n">
        <v>5</v>
      </c>
      <c r="LW3" s="8" t="n">
        <v>5</v>
      </c>
      <c r="LX3" s="8" t="n">
        <v>0</v>
      </c>
      <c r="LY3" s="8" t="n">
        <v>5</v>
      </c>
      <c r="LZ3" s="8" t="n">
        <v>5</v>
      </c>
      <c r="MA3" s="8" t="n">
        <v>0</v>
      </c>
      <c r="MB3" s="48" t="inlineStr">
        <is>
          <t>Ya</t>
        </is>
      </c>
      <c r="MC3" s="8" t="n">
        <v>30</v>
      </c>
      <c r="MD3" s="8" t="n">
        <v>20</v>
      </c>
      <c r="ME3" s="8" t="n">
        <v>30</v>
      </c>
      <c r="MF3" s="8" t="n">
        <v>20</v>
      </c>
      <c r="MG3" s="8" t="n">
        <v>30</v>
      </c>
      <c r="MH3" s="8" t="n">
        <v>15</v>
      </c>
      <c r="MI3" s="48" t="inlineStr">
        <is>
          <t>Istirahat</t>
        </is>
      </c>
      <c r="MJ3" s="8" t="n">
        <v>0</v>
      </c>
      <c r="MK3" s="8" t="n">
        <v>0</v>
      </c>
      <c r="ML3" s="8" t="n">
        <v>1</v>
      </c>
      <c r="MM3" s="8" t="n">
        <v>0</v>
      </c>
      <c r="MN3" s="8" t="n">
        <v>0</v>
      </c>
      <c r="MO3" s="8" t="n">
        <v>0</v>
      </c>
      <c r="MP3" s="48" t="n"/>
      <c r="MQ3" s="48" t="n"/>
      <c r="MR3" s="48" t="inlineStr">
        <is>
          <t>untuk santai</t>
        </is>
      </c>
      <c r="MS3" s="48" t="n"/>
      <c r="MT3" s="48" t="inlineStr">
        <is>
          <t>untukm kiumpul keluarga santai</t>
        </is>
      </c>
      <c r="MU3" s="48" t="inlineStr">
        <is>
          <t>Ya, mempekerjakan orang lain</t>
        </is>
      </c>
      <c r="MV3" s="48" t="inlineStr">
        <is>
          <t>Perawatan sistem biogas</t>
        </is>
      </c>
      <c r="MW3" s="8" t="n">
        <v>1</v>
      </c>
      <c r="MX3" s="8" t="n">
        <v>0</v>
      </c>
      <c r="MY3" s="8" t="n">
        <v>0</v>
      </c>
      <c r="MZ3" s="8" t="n">
        <v>0</v>
      </c>
      <c r="NA3" s="48" t="n"/>
      <c r="NB3" s="8" t="n">
        <v>3</v>
      </c>
      <c r="NC3" s="48" t="n"/>
      <c r="ND3" s="48" t="n"/>
      <c r="NE3" s="48" t="n"/>
      <c r="NF3" s="48" t="n"/>
      <c r="NG3" s="48" t="n"/>
      <c r="NH3" s="48" t="n"/>
      <c r="NI3" s="48" t="n"/>
      <c r="NJ3" s="48" t="n"/>
      <c r="NK3" s="48" t="n"/>
      <c r="NL3" s="48" t="inlineStr">
        <is>
          <t>Tidak</t>
        </is>
      </c>
      <c r="NM3" s="48" t="inlineStr">
        <is>
          <t>Kombinasi dana mandiri dan dana hibah</t>
        </is>
      </c>
      <c r="NN3" s="48" t="inlineStr">
        <is>
          <t>3.000.001-5.000.000</t>
        </is>
      </c>
      <c r="NO3" s="48" t="inlineStr">
        <is>
          <t>Yayasan Rumah Energi atau BIRU</t>
        </is>
      </c>
      <c r="NP3" s="48" t="n"/>
      <c r="NQ3" s="48" t="n"/>
      <c r="NR3" s="48" t="n"/>
      <c r="NS3" s="48" t="n"/>
      <c r="NT3" s="48" t="n"/>
      <c r="NU3" s="48" t="n"/>
      <c r="NV3" s="48" t="inlineStr">
        <is>
          <t>Anggota keluarga - Laki-laki dewasa</t>
        </is>
      </c>
      <c r="NW3" s="48" t="n"/>
      <c r="NX3" s="48" t="inlineStr">
        <is>
          <t>Sama saja</t>
        </is>
      </c>
      <c r="NY3" s="8" t="n">
        <v>60</v>
      </c>
      <c r="NZ3" s="8" t="n">
        <v>30</v>
      </c>
      <c r="OA3" s="8" t="n">
        <v>0</v>
      </c>
      <c r="OB3" s="8" t="n">
        <v>15</v>
      </c>
      <c r="OC3" s="8" t="n">
        <v>15</v>
      </c>
      <c r="OD3" s="8" t="n">
        <v>0</v>
      </c>
      <c r="OE3" s="48" t="inlineStr">
        <is>
          <t>Lebih baik</t>
        </is>
      </c>
      <c r="OF3" s="48" t="inlineStr">
        <is>
          <t>Lebih baik (beda waktu memasak 5-30 menit, ATAU tidak lagi ada rasa/bau makanan yang berubah, ATAU alasan lainnya)</t>
        </is>
      </c>
      <c r="OG3" s="48" t="inlineStr">
        <is>
          <t>Ya</t>
        </is>
      </c>
      <c r="OH3" s="8" t="n">
        <v>2</v>
      </c>
      <c r="OI3" s="8" t="n">
        <v>0</v>
      </c>
      <c r="OJ3" s="8" t="n">
        <v>0</v>
      </c>
      <c r="OK3" s="8" t="n">
        <v>0</v>
      </c>
      <c r="OL3" s="8" t="n">
        <v>0</v>
      </c>
      <c r="OM3" s="8" t="n">
        <v>0</v>
      </c>
      <c r="ON3" s="8" t="n">
        <v>0</v>
      </c>
      <c r="OO3" s="8" t="n">
        <v>0</v>
      </c>
      <c r="OP3" s="48" t="inlineStr">
        <is>
          <t>Sapi pedaging</t>
        </is>
      </c>
      <c r="OQ3" s="8" t="n">
        <v>1</v>
      </c>
      <c r="OR3" s="8" t="n">
        <v>0</v>
      </c>
      <c r="OS3" s="8" t="n">
        <v>0</v>
      </c>
      <c r="OT3" s="8" t="n">
        <v>0</v>
      </c>
      <c r="OU3" s="8" t="n">
        <v>0</v>
      </c>
      <c r="OV3" s="8" t="n">
        <v>0</v>
      </c>
      <c r="OW3" s="8" t="n">
        <v>0</v>
      </c>
      <c r="OX3" s="8" t="n">
        <v>0</v>
      </c>
      <c r="OY3" s="48" t="inlineStr">
        <is>
          <t>1-Disebarkan ke lahan terbuka</t>
        </is>
      </c>
      <c r="OZ3" s="8" t="n">
        <v>1</v>
      </c>
      <c r="PA3" s="8" t="n">
        <v>0</v>
      </c>
      <c r="PB3" s="8" t="n">
        <v>0</v>
      </c>
      <c r="PC3" s="8" t="n">
        <v>0</v>
      </c>
      <c r="PD3" s="8" t="n">
        <v>0</v>
      </c>
      <c r="PE3" s="8" t="n">
        <v>0</v>
      </c>
      <c r="PF3" s="8" t="n">
        <v>1</v>
      </c>
      <c r="PG3" s="8" t="n">
        <v>0</v>
      </c>
      <c r="PH3" s="8" t="n">
        <v>0</v>
      </c>
      <c r="PI3" s="8" t="n">
        <v>0</v>
      </c>
      <c r="PJ3" s="48" t="n"/>
      <c r="PK3" s="48" t="n"/>
      <c r="PL3" s="48" t="n"/>
      <c r="PM3" s="48" t="n"/>
      <c r="PN3" s="48" t="n"/>
      <c r="PO3" s="48" t="n"/>
      <c r="PP3" s="48" t="n"/>
      <c r="PQ3" s="48" t="n"/>
      <c r="PR3" s="48" t="n"/>
      <c r="PS3" s="48" t="n"/>
      <c r="PT3" s="48" t="n"/>
      <c r="PU3" s="48" t="n"/>
      <c r="PV3" s="48" t="n"/>
      <c r="PW3" s="48" t="n"/>
      <c r="PX3" s="48" t="n"/>
      <c r="PY3" s="48" t="n"/>
      <c r="PZ3" s="48" t="n"/>
      <c r="QA3" s="48" t="n"/>
      <c r="QB3" s="48" t="n"/>
      <c r="QC3" s="48" t="n"/>
      <c r="QD3" s="48" t="n"/>
      <c r="QE3" s="48" t="n"/>
      <c r="QF3" s="48" t="n"/>
      <c r="QG3" s="48" t="n"/>
      <c r="QH3" s="48" t="n"/>
      <c r="QI3" s="48" t="n"/>
      <c r="QJ3" s="48" t="n"/>
      <c r="QK3" s="48" t="n"/>
      <c r="QL3" s="48" t="n"/>
      <c r="QM3" s="48" t="n"/>
      <c r="QN3" s="48" t="n"/>
      <c r="QO3" s="48" t="n"/>
      <c r="QP3" s="48" t="n"/>
      <c r="QQ3" s="48" t="n"/>
      <c r="QR3" s="48" t="n"/>
      <c r="QS3" s="48" t="n"/>
      <c r="QT3" s="48" t="n"/>
      <c r="QU3" s="48" t="n"/>
      <c r="QV3" s="48" t="n"/>
      <c r="QW3" s="48" t="n"/>
      <c r="QX3" s="48" t="n"/>
      <c r="QY3" s="48" t="n"/>
      <c r="QZ3" s="48" t="n"/>
      <c r="RA3" s="48" t="n"/>
      <c r="RB3" s="48" t="n"/>
      <c r="RC3" s="48" t="n"/>
      <c r="RD3" s="48" t="n"/>
      <c r="RE3" s="48" t="n"/>
      <c r="RF3" s="48" t="n"/>
      <c r="RG3" s="48" t="n"/>
      <c r="RH3" s="48" t="n"/>
      <c r="RI3" s="48" t="n"/>
      <c r="RJ3" s="48" t="n"/>
      <c r="RK3" s="48" t="n"/>
      <c r="RL3" s="48" t="n"/>
      <c r="RM3" s="48" t="n"/>
      <c r="RN3" s="48" t="n"/>
      <c r="RO3" s="48" t="n"/>
      <c r="RP3" s="48" t="n"/>
      <c r="RQ3" s="48" t="n"/>
      <c r="RR3" s="48" t="n"/>
      <c r="RS3" s="48" t="n"/>
      <c r="RT3" s="48" t="n"/>
      <c r="RU3" s="48" t="n"/>
      <c r="RV3" s="48" t="n"/>
      <c r="RW3" s="48" t="n"/>
      <c r="RX3" s="48" t="n"/>
      <c r="RY3" s="48" t="n"/>
      <c r="RZ3" s="48" t="n"/>
      <c r="SA3" s="48" t="n"/>
      <c r="SB3" s="48" t="n"/>
      <c r="SC3" s="48" t="n"/>
      <c r="SD3" s="8" t="n">
        <v>2</v>
      </c>
      <c r="SE3" s="48" t="n"/>
      <c r="SF3" s="48" t="n"/>
      <c r="SG3" s="48" t="n"/>
      <c r="SH3" s="48" t="n"/>
      <c r="SI3" s="48" t="n"/>
      <c r="SJ3" s="48" t="n"/>
      <c r="SK3" s="48" t="n"/>
      <c r="SL3" s="8" t="n">
        <v>2</v>
      </c>
      <c r="SM3" s="8" t="n">
        <v>0</v>
      </c>
      <c r="SN3" s="8" t="n">
        <v>0</v>
      </c>
      <c r="SO3" s="8" t="n">
        <v>0</v>
      </c>
      <c r="SP3" s="8" t="n">
        <v>0</v>
      </c>
      <c r="SQ3" s="8" t="n">
        <v>0</v>
      </c>
      <c r="SR3" s="8" t="n">
        <v>0</v>
      </c>
      <c r="SS3" s="8" t="n">
        <v>0</v>
      </c>
      <c r="ST3" s="8" t="n">
        <v>0</v>
      </c>
      <c r="SU3" s="8" t="n">
        <v>0</v>
      </c>
      <c r="SV3" s="8" t="n">
        <v>0</v>
      </c>
      <c r="SW3" s="8" t="n">
        <v>0</v>
      </c>
      <c r="SX3" s="48" t="n"/>
      <c r="SY3" s="48" t="n"/>
      <c r="SZ3" s="48" t="n"/>
      <c r="TA3" s="48" t="n"/>
      <c r="TB3" s="48" t="n"/>
      <c r="TC3" s="48" t="n"/>
      <c r="TD3" s="48" t="n"/>
      <c r="TE3" s="48" t="n"/>
      <c r="TF3" s="48" t="n"/>
      <c r="TG3" s="48" t="n"/>
      <c r="TH3" s="48" t="n"/>
      <c r="TI3" s="48" t="n"/>
      <c r="TJ3" s="48" t="n"/>
      <c r="TK3" s="48" t="n"/>
      <c r="TL3" s="48" t="n"/>
      <c r="TM3" s="48" t="n"/>
      <c r="TN3" s="48" t="n"/>
      <c r="TO3" s="48" t="n"/>
      <c r="TP3" s="48" t="n"/>
      <c r="TQ3" s="48" t="n"/>
      <c r="TR3" s="48" t="n"/>
      <c r="TS3" s="48" t="n"/>
      <c r="TT3" s="48" t="n"/>
      <c r="TU3" s="48" t="n"/>
      <c r="TV3" s="48" t="n"/>
      <c r="TW3" s="48" t="n"/>
      <c r="TX3" s="48" t="n"/>
      <c r="TY3" s="48" t="n"/>
      <c r="TZ3" s="48" t="inlineStr">
        <is>
          <t>Pemberian pakan di kandang</t>
        </is>
      </c>
      <c r="UA3" s="48" t="n"/>
      <c r="UB3" s="48" t="n"/>
      <c r="UC3" s="48" t="n"/>
      <c r="UD3" s="48" t="n"/>
      <c r="UE3" s="48" t="n"/>
      <c r="UF3" s="48" t="n"/>
      <c r="UG3" s="48" t="n"/>
      <c r="UH3" s="48" t="inlineStr">
        <is>
          <t>Sangat teratur (setiap hari)</t>
        </is>
      </c>
      <c r="UI3" s="48" t="n"/>
      <c r="UJ3" s="48" t="n"/>
      <c r="UK3" s="48" t="n"/>
      <c r="UL3" s="48" t="n"/>
      <c r="UM3" s="48" t="n"/>
      <c r="UN3" s="48" t="n"/>
      <c r="UO3" s="48" t="n"/>
      <c r="UP3" s="48" t="inlineStr">
        <is>
          <t>Sering (1 kali sehari)</t>
        </is>
      </c>
      <c r="UQ3" s="48" t="n"/>
      <c r="UR3" s="48" t="n"/>
      <c r="US3" s="48" t="n"/>
      <c r="UT3" s="48" t="n"/>
      <c r="UU3" s="48" t="n"/>
      <c r="UV3" s="48" t="n"/>
      <c r="UW3" s="48" t="n"/>
      <c r="UX3" s="48" t="inlineStr">
        <is>
          <t>3-Disimpan terbuka (dry lot)</t>
        </is>
      </c>
      <c r="UY3" s="8" t="n">
        <v>0</v>
      </c>
      <c r="UZ3" s="8" t="n">
        <v>0</v>
      </c>
      <c r="VA3" s="8" t="n">
        <v>0</v>
      </c>
      <c r="VB3" s="8" t="n">
        <v>0</v>
      </c>
      <c r="VC3" s="8" t="n">
        <v>0</v>
      </c>
      <c r="VD3" s="8" t="n">
        <v>0</v>
      </c>
      <c r="VE3" s="8" t="n">
        <v>1</v>
      </c>
      <c r="VF3" s="8" t="n">
        <v>0</v>
      </c>
      <c r="VG3" s="8" t="n">
        <v>0</v>
      </c>
      <c r="VH3" s="8" t="n">
        <v>0</v>
      </c>
      <c r="VI3" s="8" t="n">
        <v>0</v>
      </c>
      <c r="VJ3" s="8" t="n">
        <v>0</v>
      </c>
      <c r="VK3" s="48" t="n"/>
      <c r="VL3" s="48" t="n"/>
      <c r="VM3" s="48" t="n"/>
      <c r="VN3" s="48" t="n"/>
      <c r="VO3" s="48" t="n"/>
      <c r="VP3" s="48" t="n"/>
      <c r="VQ3" s="48" t="n"/>
      <c r="VR3" s="48" t="n"/>
      <c r="VS3" s="48" t="n"/>
      <c r="VT3" s="48" t="n"/>
      <c r="VU3" s="48" t="n"/>
      <c r="VV3" s="48" t="n"/>
      <c r="VW3" s="48" t="n"/>
      <c r="VX3" s="48" t="n"/>
      <c r="VY3" s="48" t="n"/>
      <c r="VZ3" s="48" t="n"/>
      <c r="WA3" s="48" t="n"/>
      <c r="WB3" s="48" t="n"/>
      <c r="WC3" s="48" t="n"/>
      <c r="WD3" s="48" t="n"/>
      <c r="WE3" s="48" t="n"/>
      <c r="WF3" s="48" t="n"/>
      <c r="WG3" s="48" t="n"/>
      <c r="WH3" s="48" t="n"/>
      <c r="WI3" s="48" t="n"/>
      <c r="WJ3" s="48" t="n"/>
      <c r="WK3" s="48" t="n"/>
      <c r="WL3" s="48" t="n"/>
      <c r="WM3" s="48" t="n"/>
      <c r="WN3" s="48" t="n"/>
      <c r="WO3" s="48" t="n"/>
      <c r="WP3" s="48" t="n"/>
      <c r="WQ3" s="48" t="n"/>
      <c r="WR3" s="48" t="n"/>
      <c r="WS3" s="48" t="n"/>
      <c r="WT3" s="48" t="n"/>
      <c r="WU3" s="48" t="n"/>
      <c r="WV3" s="48" t="n"/>
      <c r="WW3" s="48" t="n"/>
      <c r="WX3" s="48" t="n"/>
      <c r="WY3" s="48" t="n"/>
      <c r="WZ3" s="48" t="n"/>
      <c r="XA3" s="48" t="n"/>
      <c r="XB3" s="48" t="n"/>
      <c r="XC3" s="48" t="n"/>
      <c r="XD3" s="48" t="n"/>
      <c r="XE3" s="48" t="n"/>
      <c r="XF3" s="48" t="n"/>
      <c r="XG3" s="48" t="n"/>
      <c r="XH3" s="48" t="n"/>
      <c r="XI3" s="48" t="n"/>
      <c r="XJ3" s="48" t="n"/>
      <c r="XK3" s="48" t="n"/>
      <c r="XL3" s="48" t="n"/>
      <c r="XM3" s="48" t="n"/>
      <c r="XN3" s="48" t="n"/>
      <c r="XO3" s="48" t="n"/>
      <c r="XP3" s="48" t="n"/>
      <c r="XQ3" s="48" t="n"/>
      <c r="XR3" s="48" t="n"/>
      <c r="XS3" s="48" t="n"/>
      <c r="XT3" s="48" t="n"/>
      <c r="XU3" s="48" t="n"/>
      <c r="XV3" s="48" t="n"/>
      <c r="XW3" s="48" t="n"/>
      <c r="XX3" s="48" t="n"/>
      <c r="XY3" s="48" t="n"/>
      <c r="XZ3" s="48" t="n"/>
      <c r="YA3" s="48" t="n"/>
      <c r="YB3" s="48" t="n"/>
      <c r="YC3" s="48" t="n"/>
      <c r="YD3" s="48" t="n"/>
      <c r="YE3" s="48" t="n"/>
      <c r="YF3" s="48" t="n"/>
      <c r="YG3" s="48" t="n"/>
      <c r="YH3" s="48" t="n"/>
      <c r="YI3" s="48" t="n"/>
      <c r="YJ3" s="48" t="n"/>
      <c r="YK3" s="48" t="n"/>
      <c r="YL3" s="48" t="n"/>
      <c r="YM3" s="48" t="n"/>
      <c r="YN3" s="48" t="n"/>
      <c r="YO3" s="48" t="n"/>
      <c r="YP3" s="48" t="n"/>
      <c r="YQ3" s="48" t="n"/>
      <c r="YR3" s="48" t="n"/>
      <c r="YS3" s="48" t="n"/>
      <c r="YT3" s="48" t="n"/>
      <c r="YU3" s="48" t="n"/>
      <c r="YV3" s="48" t="n"/>
      <c r="YW3" s="48" t="n"/>
      <c r="YX3" s="48" t="n"/>
      <c r="YY3" s="48" t="n"/>
      <c r="YZ3" s="48" t="n"/>
      <c r="ZA3" s="8" t="n">
        <v>2</v>
      </c>
      <c r="ZB3" s="48" t="n"/>
      <c r="ZC3" s="48" t="n"/>
      <c r="ZD3" s="48" t="n"/>
      <c r="ZE3" s="48" t="n"/>
      <c r="ZF3" s="48" t="n"/>
      <c r="ZG3" s="48" t="n"/>
      <c r="ZH3" s="48" t="n"/>
      <c r="ZI3" s="48" t="inlineStr">
        <is>
          <t>Pakan kering (misal: konsentrat, silase, pelet)</t>
        </is>
      </c>
      <c r="ZJ3" s="48" t="n"/>
      <c r="ZK3" s="48" t="n"/>
      <c r="ZL3" s="48" t="n"/>
      <c r="ZM3" s="48" t="n"/>
      <c r="ZN3" s="48" t="n"/>
      <c r="ZO3" s="48" t="n"/>
      <c r="ZP3" s="48" t="n"/>
      <c r="ZQ3" s="48" t="inlineStr">
        <is>
          <t>Tidak</t>
        </is>
      </c>
      <c r="ZR3" s="48" t="n"/>
      <c r="ZS3" s="48" t="n"/>
      <c r="ZT3" s="48" t="n"/>
      <c r="ZU3" s="48" t="n"/>
      <c r="ZV3" s="48" t="n"/>
      <c r="ZW3" s="48" t="inlineStr">
        <is>
          <t>Ya</t>
        </is>
      </c>
      <c r="ZX3" s="48" t="inlineStr">
        <is>
          <t>Mengetahui</t>
        </is>
      </c>
      <c r="ZY3" s="48" t="inlineStr">
        <is>
          <t>Dibuang ke lahan sekitar kandang - yg ditanami tanaman Diberikan gratis ke orang lain</t>
        </is>
      </c>
      <c r="ZZ3" s="8" t="n">
        <v>0</v>
      </c>
      <c r="AAA3" s="8" t="n">
        <v>0</v>
      </c>
      <c r="AAB3" s="8" t="n">
        <v>0</v>
      </c>
      <c r="AAC3" s="8" t="n">
        <v>1</v>
      </c>
      <c r="AAD3" s="8" t="n">
        <v>1</v>
      </c>
      <c r="AAE3" s="8" t="n">
        <v>0</v>
      </c>
      <c r="AAF3" s="8" t="n">
        <v>0</v>
      </c>
      <c r="AAG3" s="48" t="n"/>
      <c r="AAH3" s="48" t="n"/>
      <c r="AAI3" s="48" t="n"/>
      <c r="AAJ3" s="48" t="n"/>
      <c r="AAK3" s="48" t="n"/>
      <c r="AAL3" s="48" t="n"/>
      <c r="AAM3" s="48" t="n"/>
      <c r="AAN3" s="48" t="n"/>
      <c r="AAO3" s="48" t="n"/>
      <c r="AAP3" s="48" t="n"/>
      <c r="AAQ3" s="48" t="n"/>
      <c r="AAR3" s="48" t="n"/>
      <c r="AAS3" s="48" t="n"/>
      <c r="AAT3" s="48" t="n"/>
      <c r="AAU3" s="48" t="n"/>
      <c r="AAV3" s="11" t="inlineStr">
        <is>
          <t>Rumput</t>
        </is>
      </c>
      <c r="AAW3" s="48" t="inlineStr">
        <is>
          <t>Jarang (1 bulan sekali)</t>
        </is>
      </c>
      <c r="AAX3" s="48" t="n"/>
      <c r="AAY3" s="8" t="n">
        <v>1000</v>
      </c>
      <c r="AAZ3" s="48" t="n"/>
      <c r="ABA3" s="48" t="n"/>
      <c r="ABB3" s="48" t="n"/>
      <c r="ABC3" s="48" t="n"/>
      <c r="ABD3" s="48" t="n"/>
      <c r="ABE3" s="48" t="n"/>
      <c r="ABF3" s="48" t="n"/>
      <c r="ABG3" s="48" t="n"/>
      <c r="ABH3" s="48" t="n"/>
      <c r="ABI3" s="48" t="n"/>
      <c r="ABJ3" s="48" t="n"/>
      <c r="ABK3" s="48" t="n"/>
      <c r="ABL3" s="48" t="n"/>
      <c r="ABM3" s="48" t="n"/>
      <c r="ABN3" s="48" t="n"/>
      <c r="ABO3" s="48" t="n"/>
      <c r="ABP3" s="48" t="inlineStr">
        <is>
          <t>Ladang/sawah terlalu jauh, sulit untuk mengangkut ke sana</t>
        </is>
      </c>
      <c r="ABQ3" s="8" t="n">
        <v>0</v>
      </c>
      <c r="ABR3" s="8" t="n">
        <v>0</v>
      </c>
      <c r="ABS3" s="8" t="n">
        <v>0</v>
      </c>
      <c r="ABT3" s="8" t="n">
        <v>1</v>
      </c>
      <c r="ABU3" s="8" t="n">
        <v>0</v>
      </c>
      <c r="ABV3" s="8" t="n">
        <v>0</v>
      </c>
      <c r="ABW3" s="8" t="n">
        <v>0</v>
      </c>
      <c r="ABX3" s="48" t="n"/>
      <c r="ABY3" s="48" t="inlineStr">
        <is>
          <t>kotoran unggas</t>
        </is>
      </c>
      <c r="ABZ3" s="48" t="inlineStr">
        <is>
          <t>Manfaat cukup signifikan, terasa di kehidupan sehari-hari</t>
        </is>
      </c>
      <c r="ACA3" s="48" t="inlineStr">
        <is>
          <t>Berkurang</t>
        </is>
      </c>
      <c r="ACB3" s="48" t="inlineStr">
        <is>
          <t>Anggota keluarga - Perempuan dewasa</t>
        </is>
      </c>
      <c r="ACC3" s="48" t="inlineStr">
        <is>
          <t>Netral/tidak tahu</t>
        </is>
      </c>
      <c r="ACD3" s="48" t="inlineStr">
        <is>
          <t>Anggota keluarga - Perempuan dewasa</t>
        </is>
      </c>
      <c r="ACE3" s="8" t="n">
        <v>0</v>
      </c>
      <c r="ACF3" s="8" t="n">
        <v>1</v>
      </c>
      <c r="ACG3" s="8" t="n">
        <v>0</v>
      </c>
      <c r="ACH3" s="8" t="n">
        <v>0</v>
      </c>
      <c r="ACI3" s="48" t="inlineStr">
        <is>
          <t>Cukup puas</t>
        </is>
      </c>
      <c r="ACJ3" s="48" t="inlineStr">
        <is>
          <t>Cukup puas</t>
        </is>
      </c>
      <c r="ACK3" s="48" t="inlineStr">
        <is>
          <t>Cukup puas</t>
        </is>
      </c>
      <c r="ACL3" s="48" t="inlineStr">
        <is>
          <t>Cukup puas</t>
        </is>
      </c>
      <c r="ACM3" s="48" t="inlineStr">
        <is>
          <t>Ya</t>
        </is>
      </c>
      <c r="ACN3" s="48" t="inlineStr">
        <is>
          <t>perlu perbaikan total karena sudah hampir 1 tahun tidak hidup</t>
        </is>
      </c>
      <c r="ACO3" s="48" t="inlineStr">
        <is>
          <t>Cukup puas</t>
        </is>
      </c>
      <c r="ACP3" s="48" t="n"/>
      <c r="ACQ3" s="48" t="n"/>
      <c r="ACR3" s="48" t="n"/>
      <c r="ACS3" s="48" t="n"/>
      <c r="ACT3" s="48" t="n"/>
      <c r="ACU3" s="48" t="n"/>
      <c r="ACV3" s="48" t="n"/>
      <c r="ACW3" s="48" t="n"/>
      <c r="ACX3" s="48" t="n"/>
      <c r="ACY3" s="48" t="n"/>
      <c r="ACZ3" s="48" t="inlineStr">
        <is>
          <t>Menghubungi CPO atau pendamping</t>
        </is>
      </c>
      <c r="ADA3" s="8" t="n">
        <v>0</v>
      </c>
      <c r="ADB3" s="8" t="n">
        <v>0</v>
      </c>
      <c r="ADC3" s="8" t="n">
        <v>0</v>
      </c>
      <c r="ADD3" s="8" t="n">
        <v>0</v>
      </c>
      <c r="ADE3" s="8" t="n">
        <v>1</v>
      </c>
      <c r="ADF3" s="8" t="n">
        <v>0</v>
      </c>
      <c r="ADG3" s="8" t="n">
        <v>0</v>
      </c>
      <c r="ADH3" s="8" t="n">
        <v>0</v>
      </c>
      <c r="ADI3" s="12" t="n"/>
      <c r="ADJ3" s="17" t="inlineStr">
        <is>
          <t>Laki-laki dewasa</t>
        </is>
      </c>
      <c r="ADK3" s="48" t="n"/>
      <c r="ADL3" s="17" t="inlineStr">
        <is>
          <t>Menelepon atau WA langsung</t>
        </is>
      </c>
      <c r="ADM3" s="48" t="n"/>
      <c r="ADN3" s="11" t="inlineStr">
        <is>
          <t>Lebih kepada perawatan oleh user</t>
        </is>
      </c>
      <c r="ADO3" s="48" t="inlineStr">
        <is>
          <t>Kadang-kadang</t>
        </is>
      </c>
      <c r="ADP3" s="17" t="inlineStr">
        <is>
          <t>Pengurangan pengeluaran  rumah tangga (bahan bakar  minyak, pupuk, dll.)   Lebih mudah mendapatkan  energi  Pasokan energi yang andal   Memasak lebih cepat   Lebih aman   Pengurangan waktu dan tenaga  Peningkatan kebersihan  kandang ternak Dapur lebih bersih dan bebas  asap   Mendapatkan subsidi</t>
        </is>
      </c>
      <c r="ADQ3" s="18" t="n">
        <v>1</v>
      </c>
      <c r="ADR3" s="18" t="n">
        <v>1</v>
      </c>
      <c r="ADS3" s="18" t="n">
        <v>1</v>
      </c>
      <c r="ADT3" s="18" t="n">
        <v>1</v>
      </c>
      <c r="ADU3" s="18" t="n">
        <v>1</v>
      </c>
      <c r="ADV3" s="18" t="n">
        <v>1</v>
      </c>
      <c r="ADW3" s="18" t="n">
        <v>1</v>
      </c>
      <c r="ADX3" s="18" t="n">
        <v>0</v>
      </c>
      <c r="ADY3" s="18" t="n">
        <v>1</v>
      </c>
      <c r="ADZ3" s="18" t="n">
        <v>0</v>
      </c>
      <c r="AEA3" s="18" t="n">
        <v>1</v>
      </c>
      <c r="AEB3" s="18" t="n">
        <v>0</v>
      </c>
      <c r="AEC3" s="48" t="n"/>
      <c r="AED3" s="48" t="inlineStr">
        <is>
          <t>Mengurangi pengeluaran energi</t>
        </is>
      </c>
      <c r="AEE3" s="48" t="n"/>
      <c r="AEF3" s="48" t="inlineStr">
        <is>
          <t>Yayasan Rumah Energi (YRE)</t>
        </is>
      </c>
      <c r="AEG3" s="48" t="n"/>
      <c r="AEH3" s="48" t="inlineStr">
        <is>
          <t>WhatsApp Image 2026-02-03 at 14.10.08 (1)-14_0_32.jpeg</t>
        </is>
      </c>
      <c r="AEI3" s="16" t="inlineStr">
        <is>
          <t>https://kf.kobotoolbox.org/api/v2/assets/avstPQqLr3Ab3ZdcVTXZ6f/data/663301002/attachments/attg4kP2W6ZMftBXbbYhXKqZ/</t>
        </is>
      </c>
      <c r="AEJ3" s="48" t="inlineStr">
        <is>
          <t>WhatsApp Image 2026-02-03 at 14.10.08-14_0_54.jpeg</t>
        </is>
      </c>
      <c r="AEK3" s="16" t="inlineStr">
        <is>
          <t>https://kf.kobotoolbox.org/api/v2/assets/avstPQqLr3Ab3ZdcVTXZ6f/data/663301002/attachments/attN3Lf5vcXsmwf6Lre4jnYH/</t>
        </is>
      </c>
      <c r="AEL3" s="48" t="inlineStr">
        <is>
          <t>marmanto / witono</t>
        </is>
      </c>
      <c r="AEM3" s="48" t="n"/>
      <c r="AEN3" s="48" t="n"/>
    </row>
    <row r="4">
      <c r="A4" s="6" t="n">
        <v>46057</v>
      </c>
      <c r="B4" s="6" t="n">
        <v>46057</v>
      </c>
      <c r="C4" s="48" t="inlineStr">
        <is>
          <t>Marmanto</t>
        </is>
      </c>
      <c r="D4" s="48" t="inlineStr">
        <is>
          <t>Sunaryo</t>
        </is>
      </c>
      <c r="E4" s="8">
        <f>+6282279139177</f>
        <v/>
      </c>
      <c r="F4" s="48" t="n"/>
      <c r="G4" s="8" t="n">
        <v>-7.3525908</v>
      </c>
      <c r="H4" s="8" t="n">
        <v>110.3416979</v>
      </c>
      <c r="I4" s="48" t="n"/>
      <c r="J4" s="8" t="n">
        <v>4.95</v>
      </c>
      <c r="K4" s="48" t="n"/>
      <c r="L4" s="48" t="n"/>
      <c r="M4" s="8" t="n">
        <v>-7.35261481</v>
      </c>
      <c r="N4" s="8" t="n">
        <v>110.3417281</v>
      </c>
      <c r="O4" s="48" t="n"/>
      <c r="P4" s="8" t="n">
        <v>4.93</v>
      </c>
      <c r="Q4" s="48" t="n"/>
      <c r="R4" s="48" t="inlineStr">
        <is>
          <t>Jawa Tengah</t>
        </is>
      </c>
      <c r="S4" s="48" t="n"/>
      <c r="T4" s="48" t="n"/>
      <c r="U4" s="48" t="n"/>
      <c r="V4" s="48" t="n"/>
      <c r="W4" s="48" t="n"/>
      <c r="X4" s="48" t="n"/>
      <c r="Y4" s="48" t="n"/>
      <c r="Z4" s="48" t="n"/>
      <c r="AA4" s="48" t="n"/>
      <c r="AB4" s="48" t="n"/>
      <c r="AC4" s="48" t="inlineStr">
        <is>
          <t>Klaten</t>
        </is>
      </c>
      <c r="AD4" s="48" t="inlineStr">
        <is>
          <t>Tulung</t>
        </is>
      </c>
      <c r="AE4" s="48" t="inlineStr">
        <is>
          <t>Mundu</t>
        </is>
      </c>
      <c r="AF4" s="48" t="inlineStr">
        <is>
          <t>LPTP</t>
        </is>
      </c>
      <c r="AG4" s="48" t="inlineStr">
        <is>
          <t>LPP0318</t>
        </is>
      </c>
      <c r="AH4" s="8" t="n">
        <v>12</v>
      </c>
      <c r="AI4" s="48" t="inlineStr">
        <is>
          <t>VPA1</t>
        </is>
      </c>
      <c r="AJ4" s="48" t="inlineStr">
        <is>
          <t>Tidak aktif</t>
        </is>
      </c>
      <c r="AK4" s="8" t="n">
        <v>60</v>
      </c>
      <c r="AL4" s="48" t="inlineStr">
        <is>
          <t>Laki-laki</t>
        </is>
      </c>
      <c r="AM4" s="48" t="inlineStr">
        <is>
          <t>Sudah menikah</t>
        </is>
      </c>
      <c r="AN4" s="48" t="inlineStr">
        <is>
          <t>SD/Sederajat</t>
        </is>
      </c>
      <c r="AO4" s="48" t="inlineStr">
        <is>
          <t>Petani</t>
        </is>
      </c>
      <c r="AP4" s="8" t="n">
        <v>1</v>
      </c>
      <c r="AQ4" s="8" t="n">
        <v>0</v>
      </c>
      <c r="AR4" s="8" t="n">
        <v>0</v>
      </c>
      <c r="AS4" s="8" t="n">
        <v>0</v>
      </c>
      <c r="AT4" s="8" t="n">
        <v>0</v>
      </c>
      <c r="AU4" s="8" t="n">
        <v>0</v>
      </c>
      <c r="AV4" s="8" t="n">
        <v>0</v>
      </c>
      <c r="AW4" s="8" t="n">
        <v>0</v>
      </c>
      <c r="AX4" s="48" t="n"/>
      <c r="AY4" s="48" t="inlineStr">
        <is>
          <t>Peternak</t>
        </is>
      </c>
      <c r="AZ4" s="8" t="n">
        <v>0</v>
      </c>
      <c r="BA4" s="8" t="n">
        <v>1</v>
      </c>
      <c r="BB4" s="8" t="n">
        <v>0</v>
      </c>
      <c r="BC4" s="8" t="n">
        <v>0</v>
      </c>
      <c r="BD4" s="8" t="n">
        <v>0</v>
      </c>
      <c r="BE4" s="8" t="n">
        <v>0</v>
      </c>
      <c r="BF4" s="8" t="n">
        <v>0</v>
      </c>
      <c r="BG4" s="8" t="n">
        <v>0</v>
      </c>
      <c r="BH4" s="48" t="n"/>
      <c r="BI4" s="48" t="inlineStr">
        <is>
          <t>Rp1.500.000 - Rp2.500.000</t>
        </is>
      </c>
      <c r="BJ4" s="8" t="n">
        <v>3</v>
      </c>
      <c r="BK4" s="8" t="n">
        <v>1</v>
      </c>
      <c r="BL4" s="8" t="n">
        <v>0</v>
      </c>
      <c r="BM4" s="8" t="n">
        <v>0</v>
      </c>
      <c r="BN4" s="48" t="inlineStr">
        <is>
          <t>Milik sendiri</t>
        </is>
      </c>
      <c r="BO4" s="48" t="inlineStr">
        <is>
          <t>Permanen (dinding bata dan semen)</t>
        </is>
      </c>
      <c r="BP4" s="8" t="n">
        <v>1</v>
      </c>
      <c r="BQ4" s="8" t="n">
        <v>0</v>
      </c>
      <c r="BR4" s="8" t="n">
        <v>0</v>
      </c>
      <c r="BS4" s="8" t="n">
        <v>0</v>
      </c>
      <c r="BT4" s="8" t="n">
        <v>0</v>
      </c>
      <c r="BU4" s="48" t="n"/>
      <c r="BV4" s="48" t="inlineStr">
        <is>
          <t>Keramik/ubin</t>
        </is>
      </c>
      <c r="BW4" s="8" t="n">
        <v>0</v>
      </c>
      <c r="BX4" s="8" t="n">
        <v>0</v>
      </c>
      <c r="BY4" s="8" t="n">
        <v>1</v>
      </c>
      <c r="BZ4" s="8" t="n">
        <v>0</v>
      </c>
      <c r="CA4" s="8" t="n">
        <v>0</v>
      </c>
      <c r="CB4" s="48" t="n"/>
      <c r="CC4" s="48" t="inlineStr">
        <is>
          <t>Genting</t>
        </is>
      </c>
      <c r="CD4" s="8" t="n">
        <v>0</v>
      </c>
      <c r="CE4" s="8" t="n">
        <v>0</v>
      </c>
      <c r="CF4" s="8" t="n">
        <v>0</v>
      </c>
      <c r="CG4" s="8" t="n">
        <v>0</v>
      </c>
      <c r="CH4" s="8" t="n">
        <v>0</v>
      </c>
      <c r="CI4" s="8" t="n">
        <v>1</v>
      </c>
      <c r="CJ4" s="8" t="n">
        <v>0</v>
      </c>
      <c r="CK4" s="48" t="n"/>
      <c r="CL4" s="48" t="inlineStr">
        <is>
          <t>Ya</t>
        </is>
      </c>
      <c r="CM4" s="8" t="n">
        <v>2014</v>
      </c>
      <c r="CN4" s="48" t="inlineStr">
        <is>
          <t>Fixed-Dome (Kubah Tetap)</t>
        </is>
      </c>
      <c r="CO4" s="48" t="inlineStr">
        <is>
          <t>6 m³ (4-5 ekor sapi, ±5 jam memasak/hari, ±50 kg</t>
        </is>
      </c>
      <c r="CP4" s="48" t="inlineStr">
        <is>
          <t>Anggota keluarga - laki-laki</t>
        </is>
      </c>
      <c r="CQ4" s="8" t="n">
        <v>0</v>
      </c>
      <c r="CR4" s="8" t="n">
        <v>0</v>
      </c>
      <c r="CS4" s="8" t="n">
        <v>0</v>
      </c>
      <c r="CT4" s="8" t="n">
        <v>0</v>
      </c>
      <c r="CU4" s="10" t="n">
        <v>1</v>
      </c>
      <c r="CV4" s="10" t="n">
        <v>0</v>
      </c>
      <c r="CW4" s="10" t="n">
        <v>0</v>
      </c>
      <c r="CX4" s="8" t="n">
        <v>0</v>
      </c>
      <c r="CY4" s="48" t="inlineStr">
        <is>
          <t>Anggota keluarga - laki-laki</t>
        </is>
      </c>
      <c r="CZ4" s="8" t="n">
        <v>1</v>
      </c>
      <c r="DA4" s="8" t="n">
        <v>0</v>
      </c>
      <c r="DB4" s="8" t="n">
        <v>0</v>
      </c>
      <c r="DC4" s="48" t="n"/>
      <c r="DD4" s="48" t="inlineStr">
        <is>
          <t>Anggota keluarga - laki-laki CPO atau pendamping</t>
        </is>
      </c>
      <c r="DE4" s="8" t="n">
        <v>1</v>
      </c>
      <c r="DF4" s="8" t="n">
        <v>0</v>
      </c>
      <c r="DG4" s="8" t="n">
        <v>1</v>
      </c>
      <c r="DH4" s="8" t="n">
        <v>0</v>
      </c>
      <c r="DI4" s="48" t="n"/>
      <c r="DJ4" s="48" t="inlineStr">
        <is>
          <t>Anggota keluarga - laki-laki CPO atau pendamping</t>
        </is>
      </c>
      <c r="DK4" s="8" t="n">
        <v>1</v>
      </c>
      <c r="DL4" s="8" t="n">
        <v>0</v>
      </c>
      <c r="DM4" s="8" t="n">
        <v>1</v>
      </c>
      <c r="DN4" s="8" t="n">
        <v>0</v>
      </c>
      <c r="DO4" s="48" t="n"/>
      <c r="DP4" s="8" t="n">
        <v>1</v>
      </c>
      <c r="DQ4" s="8" t="n">
        <v>0</v>
      </c>
      <c r="DR4" s="8" t="n">
        <v>0</v>
      </c>
      <c r="DS4" s="48" t="n"/>
      <c r="DT4" s="48" t="n"/>
      <c r="DU4" s="48" t="n"/>
      <c r="DV4" s="48" t="inlineStr">
        <is>
          <t>Tidak berfungsi sama sekali</t>
        </is>
      </c>
      <c r="DW4" s="48" t="inlineStr">
        <is>
          <t>&gt;1 tahun yang lalu</t>
        </is>
      </c>
      <c r="DX4" s="48" t="inlineStr">
        <is>
          <t>Tidak ada pihak yang mengelola/dapat memperbaiki sistem biogas</t>
        </is>
      </c>
      <c r="DY4" s="48" t="n"/>
      <c r="DZ4" s="48" t="n"/>
      <c r="EA4" s="48" t="n"/>
      <c r="EB4" s="48" t="n"/>
      <c r="EC4" s="48" t="n"/>
      <c r="ED4" s="48" t="n"/>
      <c r="EE4" s="48" t="n"/>
      <c r="EF4" s="48" t="n"/>
      <c r="EG4" s="48" t="n"/>
      <c r="EH4" s="48" t="n"/>
      <c r="EI4" s="48" t="inlineStr">
        <is>
          <t>Lainnya</t>
        </is>
      </c>
      <c r="EJ4" s="8" t="n">
        <v>0</v>
      </c>
      <c r="EK4" s="8" t="n">
        <v>0</v>
      </c>
      <c r="EL4" s="8" t="n">
        <v>0</v>
      </c>
      <c r="EM4" s="8" t="n">
        <v>0</v>
      </c>
      <c r="EN4" s="8" t="n">
        <v>1</v>
      </c>
      <c r="EO4" s="11" t="inlineStr">
        <is>
          <t>Yang memelihara bertumpu pada kepala keluarga yang sudah semakin tua dan mau diteruskan anaknya sudah rusak dan sapi pernah dijual dan  beli</t>
        </is>
      </c>
      <c r="EP4" s="48" t="inlineStr">
        <is>
          <t>Ya, cukup jelas dan mudah diikuti</t>
        </is>
      </c>
      <c r="EQ4" s="48" t="inlineStr">
        <is>
          <t>Pelatihan</t>
        </is>
      </c>
      <c r="ER4" s="48" t="inlineStr">
        <is>
          <t>CPO atau pendamping</t>
        </is>
      </c>
      <c r="ES4" s="8" t="n">
        <v>1</v>
      </c>
      <c r="ET4" s="8" t="n">
        <v>0</v>
      </c>
      <c r="EU4" s="8" t="n">
        <v>0</v>
      </c>
      <c r="EV4" s="8" t="n">
        <v>0</v>
      </c>
      <c r="EW4" s="48" t="n"/>
      <c r="EX4" s="48" t="inlineStr">
        <is>
          <t>Anggota keluarga - Laki-laki</t>
        </is>
      </c>
      <c r="EY4" s="8" t="n">
        <v>1</v>
      </c>
      <c r="EZ4" s="8" t="n">
        <v>0</v>
      </c>
      <c r="FA4" s="8" t="n">
        <v>0</v>
      </c>
      <c r="FB4" s="48" t="n"/>
      <c r="FC4" s="48" t="inlineStr">
        <is>
          <t>Setiap minggu</t>
        </is>
      </c>
      <c r="FD4" s="48" t="n"/>
      <c r="FE4" s="48" t="inlineStr">
        <is>
          <t>Mengetahui</t>
        </is>
      </c>
      <c r="FF4" s="48" t="inlineStr">
        <is>
          <t>Selalu (setiap hari)</t>
        </is>
      </c>
      <c r="FG4" s="48" t="inlineStr">
        <is>
          <t>Mengetahui</t>
        </is>
      </c>
      <c r="FH4" s="48" t="inlineStr">
        <is>
          <t>Sering (setiap minggu)</t>
        </is>
      </c>
      <c r="FI4" s="48" t="inlineStr">
        <is>
          <t>Mengetahui</t>
        </is>
      </c>
      <c r="FJ4" s="48" t="inlineStr">
        <is>
          <t>Sering (setiap minggu)</t>
        </is>
      </c>
      <c r="FK4" s="48" t="inlineStr">
        <is>
          <t>Mengetahui</t>
        </is>
      </c>
      <c r="FL4" s="48" t="inlineStr">
        <is>
          <t>Sering (setiap minggu)</t>
        </is>
      </c>
      <c r="FM4" s="48" t="inlineStr">
        <is>
          <t>Mengetahui</t>
        </is>
      </c>
      <c r="FN4" s="48" t="inlineStr">
        <is>
          <t>Sering (setiap minggu)</t>
        </is>
      </c>
      <c r="FO4" s="48" t="inlineStr">
        <is>
          <t>Mengetahui</t>
        </is>
      </c>
      <c r="FP4" s="48" t="inlineStr">
        <is>
          <t>Sering (setiap minggu)</t>
        </is>
      </c>
      <c r="FQ4" s="48" t="inlineStr">
        <is>
          <t>Mengetahui</t>
        </is>
      </c>
      <c r="FR4" s="48" t="inlineStr">
        <is>
          <t>Ya</t>
        </is>
      </c>
      <c r="FS4" s="48" t="inlineStr">
        <is>
          <t>Mengetahui</t>
        </is>
      </c>
      <c r="FT4" s="48" t="inlineStr">
        <is>
          <t>Ya, selalu</t>
        </is>
      </c>
      <c r="FU4" s="48" t="inlineStr">
        <is>
          <t>Laki-laki dewasa</t>
        </is>
      </c>
      <c r="FV4" s="8" t="n">
        <v>1</v>
      </c>
      <c r="FW4" s="8" t="n">
        <v>0</v>
      </c>
      <c r="FX4" s="8" t="n">
        <v>0</v>
      </c>
      <c r="FY4" s="8" t="n">
        <v>0</v>
      </c>
      <c r="FZ4" s="48" t="inlineStr">
        <is>
          <t>Memahami</t>
        </is>
      </c>
      <c r="GA4" s="48" t="inlineStr">
        <is>
          <t>CPO</t>
        </is>
      </c>
      <c r="GB4" s="8" t="n">
        <v>1</v>
      </c>
      <c r="GC4" s="8" t="n">
        <v>0</v>
      </c>
      <c r="GD4" s="8" t="n">
        <v>0</v>
      </c>
      <c r="GE4" s="8" t="n">
        <v>0</v>
      </c>
      <c r="GF4" s="48" t="n"/>
      <c r="GG4" s="48" t="inlineStr">
        <is>
          <t>Sering</t>
        </is>
      </c>
      <c r="GH4" s="48" t="inlineStr">
        <is>
          <t>Ya</t>
        </is>
      </c>
      <c r="GI4" s="48" t="inlineStr">
        <is>
          <t>Tetangga</t>
        </is>
      </c>
      <c r="GJ4" s="8" t="n">
        <v>1</v>
      </c>
      <c r="GK4" s="8" t="n">
        <v>0</v>
      </c>
      <c r="GL4" s="8" t="n">
        <v>0</v>
      </c>
      <c r="GM4" s="8" t="n">
        <v>0</v>
      </c>
      <c r="GN4" s="48" t="n"/>
      <c r="GO4" s="8" t="n">
        <v>10</v>
      </c>
      <c r="GP4" s="48" t="inlineStr">
        <is>
          <t>Penuh (100%)</t>
        </is>
      </c>
      <c r="GQ4" s="48" t="inlineStr">
        <is>
          <t>Kayu bakar LPG</t>
        </is>
      </c>
      <c r="GR4" s="8" t="n">
        <v>1</v>
      </c>
      <c r="GS4" s="8" t="n">
        <v>1</v>
      </c>
      <c r="GT4" s="8" t="n">
        <v>0</v>
      </c>
      <c r="GU4" s="8" t="n">
        <v>0</v>
      </c>
      <c r="GV4" s="8" t="n">
        <v>0</v>
      </c>
      <c r="GW4" s="8" t="n">
        <v>0</v>
      </c>
      <c r="GX4" s="8" t="n">
        <v>0</v>
      </c>
      <c r="GY4" s="48" t="n"/>
      <c r="GZ4" s="48" t="inlineStr">
        <is>
          <t>Ya</t>
        </is>
      </c>
      <c r="HA4" s="8" t="n">
        <v>200</v>
      </c>
      <c r="HB4" s="8" t="n">
        <v>200000</v>
      </c>
      <c r="HC4" s="8" t="n">
        <v>100</v>
      </c>
      <c r="HD4" s="8" t="n">
        <v>100000</v>
      </c>
      <c r="HE4" s="8" t="n">
        <v>9</v>
      </c>
      <c r="HF4" s="8" t="n">
        <v>75000</v>
      </c>
      <c r="HG4" s="8" t="n">
        <v>3</v>
      </c>
      <c r="HH4" s="8" t="n">
        <v>25000</v>
      </c>
      <c r="HI4" s="48" t="n"/>
      <c r="HJ4" s="48" t="n"/>
      <c r="HK4" s="48" t="n"/>
      <c r="HL4" s="48" t="n"/>
      <c r="HM4" s="48" t="n"/>
      <c r="HN4" s="48" t="n"/>
      <c r="HO4" s="48" t="n"/>
      <c r="HP4" s="48" t="n"/>
      <c r="HQ4" s="48" t="n"/>
      <c r="HR4" s="48" t="n"/>
      <c r="HS4" s="48" t="n"/>
      <c r="HT4" s="48" t="n"/>
      <c r="HU4" s="48" t="n"/>
      <c r="HV4" s="48" t="n"/>
      <c r="HW4" s="48" t="n"/>
      <c r="HX4" s="48" t="n"/>
      <c r="HY4" s="8" t="n">
        <v>100</v>
      </c>
      <c r="HZ4" s="8" t="n">
        <v>100000</v>
      </c>
      <c r="IA4" s="8" t="n">
        <v>9</v>
      </c>
      <c r="IB4" s="8" t="n">
        <v>50000</v>
      </c>
      <c r="IC4" s="48" t="n"/>
      <c r="ID4" s="48" t="n"/>
      <c r="IE4" s="48" t="n"/>
      <c r="IF4" s="48" t="n"/>
      <c r="IG4" s="48" t="n"/>
      <c r="IH4" s="48" t="n"/>
      <c r="II4" s="48" t="n"/>
      <c r="IJ4" s="48" t="n"/>
      <c r="IK4" s="48" t="inlineStr">
        <is>
          <t>30-50 kg</t>
        </is>
      </c>
      <c r="IL4" s="48" t="inlineStr">
        <is>
          <t>3-5 jam</t>
        </is>
      </c>
      <c r="IM4" s="48" t="inlineStr">
        <is>
          <t>Ya</t>
        </is>
      </c>
      <c r="IN4" s="48" t="inlineStr">
        <is>
          <t>Tidak</t>
        </is>
      </c>
      <c r="IO4" s="48" t="inlineStr">
        <is>
          <t>Lebih bersih</t>
        </is>
      </c>
      <c r="IP4" s="48" t="n"/>
      <c r="IQ4" s="48" t="inlineStr">
        <is>
          <t>Tidak pernah</t>
        </is>
      </c>
      <c r="IR4" s="48" t="n"/>
      <c r="IS4" s="48" t="n"/>
      <c r="IT4" s="48" t="n"/>
      <c r="IU4" s="48" t="n"/>
      <c r="IV4" s="48" t="n"/>
      <c r="IW4" s="48" t="n"/>
      <c r="IX4" s="48" t="n"/>
      <c r="IY4" s="48" t="n"/>
      <c r="IZ4" s="48" t="inlineStr">
        <is>
          <t>Tidak pernah</t>
        </is>
      </c>
      <c r="JA4" s="48" t="n"/>
      <c r="JB4" s="48" t="n"/>
      <c r="JC4" s="48" t="n"/>
      <c r="JD4" s="48" t="n"/>
      <c r="JE4" s="48" t="n"/>
      <c r="JF4" s="48" t="n"/>
      <c r="JG4" s="48" t="n"/>
      <c r="JH4" s="48" t="n"/>
      <c r="JI4" s="48" t="inlineStr">
        <is>
          <t>Tidak pernah</t>
        </is>
      </c>
      <c r="JJ4" s="48" t="n"/>
      <c r="JK4" s="48" t="n"/>
      <c r="JL4" s="48" t="n"/>
      <c r="JM4" s="48" t="n"/>
      <c r="JN4" s="48" t="n"/>
      <c r="JO4" s="48" t="n"/>
      <c r="JP4" s="48" t="n"/>
      <c r="JQ4" s="48" t="n"/>
      <c r="JR4" s="48" t="inlineStr">
        <is>
          <t>Tidak pernah</t>
        </is>
      </c>
      <c r="JS4" s="48" t="n"/>
      <c r="JT4" s="48" t="n"/>
      <c r="JU4" s="48" t="n"/>
      <c r="JV4" s="48" t="n"/>
      <c r="JW4" s="48" t="n"/>
      <c r="JX4" s="48" t="n"/>
      <c r="JY4" s="48" t="n"/>
      <c r="JZ4" s="48" t="n"/>
      <c r="KA4" s="48" t="inlineStr">
        <is>
          <t>Tidak pernah</t>
        </is>
      </c>
      <c r="KB4" s="48" t="n"/>
      <c r="KC4" s="48" t="n"/>
      <c r="KD4" s="48" t="n"/>
      <c r="KE4" s="48" t="n"/>
      <c r="KF4" s="48" t="n"/>
      <c r="KG4" s="48" t="n"/>
      <c r="KH4" s="48" t="n"/>
      <c r="KI4" s="48" t="n"/>
      <c r="KJ4" s="48" t="inlineStr">
        <is>
          <t>Tidak pernah</t>
        </is>
      </c>
      <c r="KK4" s="48" t="n"/>
      <c r="KL4" s="48" t="n"/>
      <c r="KM4" s="48" t="n"/>
      <c r="KN4" s="48" t="n"/>
      <c r="KO4" s="48" t="n"/>
      <c r="KP4" s="48" t="n"/>
      <c r="KQ4" s="48" t="n"/>
      <c r="KR4" s="48" t="n"/>
      <c r="KS4" s="48" t="inlineStr">
        <is>
          <t>Cukup membaik</t>
        </is>
      </c>
      <c r="KT4" s="48" t="inlineStr">
        <is>
          <t>0-1 kali</t>
        </is>
      </c>
      <c r="KU4" s="48" t="inlineStr">
        <is>
          <t>0-1 kali</t>
        </is>
      </c>
      <c r="KV4" s="48" t="inlineStr">
        <is>
          <t>Laki-laki dewasa</t>
        </is>
      </c>
      <c r="KW4" s="8" t="n">
        <v>1</v>
      </c>
      <c r="KX4" s="8" t="n">
        <v>0</v>
      </c>
      <c r="KY4" s="8" t="n">
        <v>0</v>
      </c>
      <c r="KZ4" s="8" t="n">
        <v>0</v>
      </c>
      <c r="LA4" s="48" t="inlineStr">
        <is>
          <t>Cukup membaik</t>
        </is>
      </c>
      <c r="LB4" s="48" t="inlineStr">
        <is>
          <t>Cukup membaik</t>
        </is>
      </c>
      <c r="LC4" s="8" t="n">
        <v>3</v>
      </c>
      <c r="LD4" s="8" t="n">
        <v>3</v>
      </c>
      <c r="LE4" s="8" t="n">
        <v>0</v>
      </c>
      <c r="LF4" s="8" t="n">
        <v>3</v>
      </c>
      <c r="LG4" s="48" t="inlineStr">
        <is>
          <t>Ya</t>
        </is>
      </c>
      <c r="LH4" s="8" t="n">
        <v>75000</v>
      </c>
      <c r="LI4" s="48" t="n"/>
      <c r="LJ4" s="48" t="inlineStr">
        <is>
          <t>Kebutuhan rumah tangga</t>
        </is>
      </c>
      <c r="LK4" s="8" t="n">
        <v>0</v>
      </c>
      <c r="LL4" s="8" t="n">
        <v>0</v>
      </c>
      <c r="LM4" s="8" t="n">
        <v>0</v>
      </c>
      <c r="LN4" s="8" t="n">
        <v>0</v>
      </c>
      <c r="LO4" s="8" t="n">
        <v>1</v>
      </c>
      <c r="LP4" s="8" t="n">
        <v>0</v>
      </c>
      <c r="LQ4" s="8" t="n">
        <v>0</v>
      </c>
      <c r="LR4" s="48" t="n"/>
      <c r="LS4" s="8" t="n">
        <v>10</v>
      </c>
      <c r="LT4" s="8" t="n">
        <v>15</v>
      </c>
      <c r="LU4" s="8" t="n">
        <v>0</v>
      </c>
      <c r="LV4" s="8" t="n">
        <v>5</v>
      </c>
      <c r="LW4" s="8" t="n">
        <v>5</v>
      </c>
      <c r="LX4" s="8" t="n">
        <v>0</v>
      </c>
      <c r="LY4" s="8" t="n">
        <v>5</v>
      </c>
      <c r="LZ4" s="8" t="n">
        <v>5</v>
      </c>
      <c r="MA4" s="8" t="n">
        <v>0</v>
      </c>
      <c r="MB4" s="48" t="inlineStr">
        <is>
          <t>Ya</t>
        </is>
      </c>
      <c r="MC4" s="8" t="n">
        <v>30</v>
      </c>
      <c r="MD4" s="8" t="n">
        <v>30</v>
      </c>
      <c r="ME4" s="8" t="n">
        <v>30</v>
      </c>
      <c r="MF4" s="8" t="n">
        <v>20</v>
      </c>
      <c r="MG4" s="8" t="n">
        <v>30</v>
      </c>
      <c r="MH4" s="8" t="n">
        <v>20</v>
      </c>
      <c r="MI4" s="48" t="inlineStr">
        <is>
          <t>Istirahat</t>
        </is>
      </c>
      <c r="MJ4" s="8" t="n">
        <v>0</v>
      </c>
      <c r="MK4" s="8" t="n">
        <v>0</v>
      </c>
      <c r="ML4" s="8" t="n">
        <v>1</v>
      </c>
      <c r="MM4" s="8" t="n">
        <v>0</v>
      </c>
      <c r="MN4" s="8" t="n">
        <v>0</v>
      </c>
      <c r="MO4" s="8" t="n">
        <v>0</v>
      </c>
      <c r="MP4" s="48" t="n"/>
      <c r="MQ4" s="48" t="n"/>
      <c r="MR4" s="48" t="inlineStr">
        <is>
          <t>santai</t>
        </is>
      </c>
      <c r="MS4" s="48" t="n"/>
      <c r="MT4" s="48" t="inlineStr">
        <is>
          <t>kumpul keluarga</t>
        </is>
      </c>
      <c r="MU4" s="48" t="inlineStr">
        <is>
          <t>Tidak</t>
        </is>
      </c>
      <c r="MV4" s="48" t="n"/>
      <c r="MW4" s="48" t="n"/>
      <c r="MX4" s="48" t="n"/>
      <c r="MY4" s="48" t="n"/>
      <c r="MZ4" s="48" t="n"/>
      <c r="NA4" s="48" t="n"/>
      <c r="NB4" s="48" t="n"/>
      <c r="NC4" s="48" t="n"/>
      <c r="ND4" s="48" t="n"/>
      <c r="NE4" s="48" t="n"/>
      <c r="NF4" s="48" t="n"/>
      <c r="NG4" s="48" t="n"/>
      <c r="NH4" s="48" t="n"/>
      <c r="NI4" s="48" t="n"/>
      <c r="NJ4" s="48" t="n"/>
      <c r="NK4" s="48" t="n"/>
      <c r="NL4" s="48" t="inlineStr">
        <is>
          <t>Tidak</t>
        </is>
      </c>
      <c r="NM4" s="48" t="inlineStr">
        <is>
          <t>Kombinasi dana mandiri dan dana hibah</t>
        </is>
      </c>
      <c r="NN4" s="48" t="inlineStr">
        <is>
          <t>3.000.001-5.000.000</t>
        </is>
      </c>
      <c r="NO4" s="48" t="inlineStr">
        <is>
          <t>Program yayasan/NGO</t>
        </is>
      </c>
      <c r="NP4" s="48" t="n"/>
      <c r="NQ4" s="48" t="n"/>
      <c r="NR4" s="48" t="n"/>
      <c r="NS4" s="48" t="n"/>
      <c r="NT4" s="48" t="n"/>
      <c r="NU4" s="48" t="n"/>
      <c r="NV4" s="48" t="inlineStr">
        <is>
          <t>Anggota keluarga - Laki-laki dewasa</t>
        </is>
      </c>
      <c r="NW4" s="48" t="n"/>
      <c r="NX4" s="48" t="inlineStr">
        <is>
          <t>Sedikit meningkat</t>
        </is>
      </c>
      <c r="NY4" s="8" t="n">
        <v>45</v>
      </c>
      <c r="NZ4" s="8" t="n">
        <v>20</v>
      </c>
      <c r="OA4" s="8" t="n">
        <v>0</v>
      </c>
      <c r="OB4" s="8" t="n">
        <v>15</v>
      </c>
      <c r="OC4" s="8" t="n">
        <v>15</v>
      </c>
      <c r="OD4" s="8" t="n">
        <v>0</v>
      </c>
      <c r="OE4" s="48" t="inlineStr">
        <is>
          <t>Lebih baik</t>
        </is>
      </c>
      <c r="OF4" s="48" t="inlineStr">
        <is>
          <t>Lebih baik (beda waktu memasak 5-30 menit, ATAU tidak lagi ada rasa/bau makanan yang berubah, ATAU alasan lainnya)</t>
        </is>
      </c>
      <c r="OG4" s="48" t="inlineStr">
        <is>
          <t>Ya</t>
        </is>
      </c>
      <c r="OH4" s="8" t="n">
        <v>5</v>
      </c>
      <c r="OI4" s="8" t="n">
        <v>0</v>
      </c>
      <c r="OJ4" s="8" t="n">
        <v>0</v>
      </c>
      <c r="OK4" s="8" t="n">
        <v>0</v>
      </c>
      <c r="OL4" s="8" t="n">
        <v>0</v>
      </c>
      <c r="OM4" s="8" t="n">
        <v>0</v>
      </c>
      <c r="ON4" s="8" t="n">
        <v>0</v>
      </c>
      <c r="OO4" s="8" t="n">
        <v>0</v>
      </c>
      <c r="OP4" s="48" t="inlineStr">
        <is>
          <t>Sapi pedaging</t>
        </is>
      </c>
      <c r="OQ4" s="8" t="n">
        <v>1</v>
      </c>
      <c r="OR4" s="8" t="n">
        <v>0</v>
      </c>
      <c r="OS4" s="8" t="n">
        <v>0</v>
      </c>
      <c r="OT4" s="8" t="n">
        <v>0</v>
      </c>
      <c r="OU4" s="8" t="n">
        <v>0</v>
      </c>
      <c r="OV4" s="8" t="n">
        <v>0</v>
      </c>
      <c r="OW4" s="8" t="n">
        <v>0</v>
      </c>
      <c r="OX4" s="8" t="n">
        <v>0</v>
      </c>
      <c r="OY4" s="48" t="inlineStr">
        <is>
          <t>1-Disebarkan ke lahan terbuka</t>
        </is>
      </c>
      <c r="OZ4" s="8" t="n">
        <v>1</v>
      </c>
      <c r="PA4" s="8" t="n">
        <v>0</v>
      </c>
      <c r="PB4" s="8" t="n">
        <v>0</v>
      </c>
      <c r="PC4" s="8" t="n">
        <v>0</v>
      </c>
      <c r="PD4" s="8" t="n">
        <v>0</v>
      </c>
      <c r="PE4" s="8" t="n">
        <v>0</v>
      </c>
      <c r="PF4" s="8" t="n">
        <v>1</v>
      </c>
      <c r="PG4" s="8" t="n">
        <v>0</v>
      </c>
      <c r="PH4" s="8" t="n">
        <v>0</v>
      </c>
      <c r="PI4" s="8" t="n">
        <v>0</v>
      </c>
      <c r="PJ4" s="48" t="n"/>
      <c r="PK4" s="48" t="n"/>
      <c r="PL4" s="48" t="n"/>
      <c r="PM4" s="48" t="n"/>
      <c r="PN4" s="48" t="n"/>
      <c r="PO4" s="48" t="n"/>
      <c r="PP4" s="48" t="n"/>
      <c r="PQ4" s="48" t="n"/>
      <c r="PR4" s="48" t="n"/>
      <c r="PS4" s="48" t="n"/>
      <c r="PT4" s="48" t="n"/>
      <c r="PU4" s="48" t="n"/>
      <c r="PV4" s="48" t="n"/>
      <c r="PW4" s="48" t="n"/>
      <c r="PX4" s="48" t="n"/>
      <c r="PY4" s="48" t="n"/>
      <c r="PZ4" s="48" t="n"/>
      <c r="QA4" s="48" t="n"/>
      <c r="QB4" s="48" t="n"/>
      <c r="QC4" s="48" t="n"/>
      <c r="QD4" s="48" t="n"/>
      <c r="QE4" s="48" t="n"/>
      <c r="QF4" s="48" t="n"/>
      <c r="QG4" s="48" t="n"/>
      <c r="QH4" s="48" t="n"/>
      <c r="QI4" s="48" t="n"/>
      <c r="QJ4" s="48" t="n"/>
      <c r="QK4" s="48" t="n"/>
      <c r="QL4" s="48" t="n"/>
      <c r="QM4" s="48" t="n"/>
      <c r="QN4" s="48" t="n"/>
      <c r="QO4" s="48" t="n"/>
      <c r="QP4" s="48" t="n"/>
      <c r="QQ4" s="48" t="n"/>
      <c r="QR4" s="48" t="n"/>
      <c r="QS4" s="48" t="n"/>
      <c r="QT4" s="48" t="n"/>
      <c r="QU4" s="48" t="n"/>
      <c r="QV4" s="48" t="n"/>
      <c r="QW4" s="48" t="n"/>
      <c r="QX4" s="48" t="n"/>
      <c r="QY4" s="48" t="n"/>
      <c r="QZ4" s="48" t="n"/>
      <c r="RA4" s="48" t="n"/>
      <c r="RB4" s="48" t="n"/>
      <c r="RC4" s="48" t="n"/>
      <c r="RD4" s="48" t="n"/>
      <c r="RE4" s="48" t="n"/>
      <c r="RF4" s="48" t="n"/>
      <c r="RG4" s="48" t="n"/>
      <c r="RH4" s="48" t="n"/>
      <c r="RI4" s="48" t="n"/>
      <c r="RJ4" s="48" t="n"/>
      <c r="RK4" s="48" t="n"/>
      <c r="RL4" s="48" t="n"/>
      <c r="RM4" s="48" t="n"/>
      <c r="RN4" s="48" t="n"/>
      <c r="RO4" s="48" t="n"/>
      <c r="RP4" s="48" t="n"/>
      <c r="RQ4" s="48" t="n"/>
      <c r="RR4" s="48" t="n"/>
      <c r="RS4" s="48" t="n"/>
      <c r="RT4" s="48" t="n"/>
      <c r="RU4" s="48" t="n"/>
      <c r="RV4" s="48" t="n"/>
      <c r="RW4" s="48" t="n"/>
      <c r="RX4" s="48" t="n"/>
      <c r="RY4" s="48" t="n"/>
      <c r="RZ4" s="48" t="n"/>
      <c r="SA4" s="48" t="n"/>
      <c r="SB4" s="48" t="n"/>
      <c r="SC4" s="48" t="n"/>
      <c r="SD4" s="8" t="n">
        <v>5</v>
      </c>
      <c r="SE4" s="48" t="n"/>
      <c r="SF4" s="48" t="n"/>
      <c r="SG4" s="48" t="n"/>
      <c r="SH4" s="48" t="n"/>
      <c r="SI4" s="48" t="n"/>
      <c r="SJ4" s="48" t="n"/>
      <c r="SK4" s="48" t="n"/>
      <c r="SL4" s="8" t="n">
        <v>0</v>
      </c>
      <c r="SM4" s="8" t="n">
        <v>0</v>
      </c>
      <c r="SN4" s="8" t="n">
        <v>0</v>
      </c>
      <c r="SO4" s="8" t="n">
        <v>0</v>
      </c>
      <c r="SP4" s="8" t="n">
        <v>0</v>
      </c>
      <c r="SQ4" s="8" t="n">
        <v>0</v>
      </c>
      <c r="SR4" s="8" t="n">
        <v>0</v>
      </c>
      <c r="SS4" s="8" t="n">
        <v>0</v>
      </c>
      <c r="ST4" s="8" t="n">
        <v>0</v>
      </c>
      <c r="SU4" s="8" t="n">
        <v>0</v>
      </c>
      <c r="SV4" s="8" t="n">
        <v>0</v>
      </c>
      <c r="SW4" s="8" t="n">
        <v>0</v>
      </c>
      <c r="SX4" s="48" t="n"/>
      <c r="SY4" s="48" t="n"/>
      <c r="SZ4" s="48" t="n"/>
      <c r="TA4" s="48" t="n"/>
      <c r="TB4" s="48" t="n"/>
      <c r="TC4" s="48" t="n"/>
      <c r="TD4" s="48" t="n"/>
      <c r="TE4" s="48" t="n"/>
      <c r="TF4" s="48" t="n"/>
      <c r="TG4" s="48" t="n"/>
      <c r="TH4" s="48" t="n"/>
      <c r="TI4" s="48" t="n"/>
      <c r="TJ4" s="48" t="n"/>
      <c r="TK4" s="48" t="n"/>
      <c r="TL4" s="48" t="n"/>
      <c r="TM4" s="48" t="n"/>
      <c r="TN4" s="48" t="n"/>
      <c r="TO4" s="48" t="n"/>
      <c r="TP4" s="48" t="n"/>
      <c r="TQ4" s="48" t="n"/>
      <c r="TR4" s="48" t="n"/>
      <c r="TS4" s="48" t="n"/>
      <c r="TT4" s="48" t="n"/>
      <c r="TU4" s="48" t="n"/>
      <c r="TV4" s="48" t="n"/>
      <c r="TW4" s="48" t="n"/>
      <c r="TX4" s="48" t="n"/>
      <c r="TY4" s="48" t="n"/>
      <c r="TZ4" s="48" t="inlineStr">
        <is>
          <t>Pemberian pakan di kandang</t>
        </is>
      </c>
      <c r="UA4" s="48" t="n"/>
      <c r="UB4" s="48" t="n"/>
      <c r="UC4" s="48" t="n"/>
      <c r="UD4" s="48" t="n"/>
      <c r="UE4" s="48" t="n"/>
      <c r="UF4" s="48" t="n"/>
      <c r="UG4" s="48" t="n"/>
      <c r="UH4" s="48" t="inlineStr">
        <is>
          <t>Sangat teratur (setiap hari)</t>
        </is>
      </c>
      <c r="UI4" s="48" t="n"/>
      <c r="UJ4" s="48" t="n"/>
      <c r="UK4" s="48" t="n"/>
      <c r="UL4" s="48" t="n"/>
      <c r="UM4" s="48" t="n"/>
      <c r="UN4" s="48" t="n"/>
      <c r="UO4" s="48" t="n"/>
      <c r="UP4" s="48" t="inlineStr">
        <is>
          <t>Sering (1 kali sehari)</t>
        </is>
      </c>
      <c r="UQ4" s="48" t="n"/>
      <c r="UR4" s="48" t="n"/>
      <c r="US4" s="48" t="n"/>
      <c r="UT4" s="48" t="n"/>
      <c r="UU4" s="48" t="n"/>
      <c r="UV4" s="48" t="n"/>
      <c r="UW4" s="48" t="n"/>
      <c r="UX4" s="48" t="inlineStr">
        <is>
          <t>4-Disimpan dalam kotak bersekat</t>
        </is>
      </c>
      <c r="UY4" s="8" t="n">
        <v>0</v>
      </c>
      <c r="UZ4" s="8" t="n">
        <v>0</v>
      </c>
      <c r="VA4" s="8" t="n">
        <v>0</v>
      </c>
      <c r="VB4" s="8" t="n">
        <v>0</v>
      </c>
      <c r="VC4" s="8" t="n">
        <v>0</v>
      </c>
      <c r="VD4" s="8" t="n">
        <v>0</v>
      </c>
      <c r="VE4" s="8" t="n">
        <v>0</v>
      </c>
      <c r="VF4" s="8" t="n">
        <v>1</v>
      </c>
      <c r="VG4" s="8" t="n">
        <v>0</v>
      </c>
      <c r="VH4" s="8" t="n">
        <v>0</v>
      </c>
      <c r="VI4" s="8" t="n">
        <v>0</v>
      </c>
      <c r="VJ4" s="8" t="n">
        <v>0</v>
      </c>
      <c r="VK4" s="48" t="n"/>
      <c r="VL4" s="48" t="n"/>
      <c r="VM4" s="48" t="n"/>
      <c r="VN4" s="48" t="n"/>
      <c r="VO4" s="48" t="n"/>
      <c r="VP4" s="48" t="n"/>
      <c r="VQ4" s="48" t="n"/>
      <c r="VR4" s="48" t="n"/>
      <c r="VS4" s="48" t="n"/>
      <c r="VT4" s="48" t="n"/>
      <c r="VU4" s="48" t="n"/>
      <c r="VV4" s="48" t="n"/>
      <c r="VW4" s="48" t="n"/>
      <c r="VX4" s="48" t="n"/>
      <c r="VY4" s="48" t="n"/>
      <c r="VZ4" s="48" t="n"/>
      <c r="WA4" s="48" t="n"/>
      <c r="WB4" s="48" t="n"/>
      <c r="WC4" s="48" t="n"/>
      <c r="WD4" s="48" t="n"/>
      <c r="WE4" s="48" t="n"/>
      <c r="WF4" s="48" t="n"/>
      <c r="WG4" s="48" t="n"/>
      <c r="WH4" s="48" t="n"/>
      <c r="WI4" s="48" t="n"/>
      <c r="WJ4" s="48" t="n"/>
      <c r="WK4" s="48" t="n"/>
      <c r="WL4" s="48" t="n"/>
      <c r="WM4" s="48" t="n"/>
      <c r="WN4" s="48" t="n"/>
      <c r="WO4" s="48" t="n"/>
      <c r="WP4" s="48" t="n"/>
      <c r="WQ4" s="48" t="n"/>
      <c r="WR4" s="48" t="n"/>
      <c r="WS4" s="48" t="n"/>
      <c r="WT4" s="48" t="n"/>
      <c r="WU4" s="48" t="n"/>
      <c r="WV4" s="48" t="n"/>
      <c r="WW4" s="48" t="n"/>
      <c r="WX4" s="48" t="n"/>
      <c r="WY4" s="48" t="n"/>
      <c r="WZ4" s="48" t="n"/>
      <c r="XA4" s="48" t="n"/>
      <c r="XB4" s="48" t="n"/>
      <c r="XC4" s="48" t="n"/>
      <c r="XD4" s="48" t="n"/>
      <c r="XE4" s="48" t="n"/>
      <c r="XF4" s="48" t="n"/>
      <c r="XG4" s="48" t="n"/>
      <c r="XH4" s="48" t="n"/>
      <c r="XI4" s="48" t="n"/>
      <c r="XJ4" s="48" t="n"/>
      <c r="XK4" s="48" t="n"/>
      <c r="XL4" s="48" t="n"/>
      <c r="XM4" s="48" t="n"/>
      <c r="XN4" s="48" t="n"/>
      <c r="XO4" s="48" t="n"/>
      <c r="XP4" s="48" t="n"/>
      <c r="XQ4" s="48" t="n"/>
      <c r="XR4" s="48" t="n"/>
      <c r="XS4" s="48" t="n"/>
      <c r="XT4" s="48" t="n"/>
      <c r="XU4" s="48" t="n"/>
      <c r="XV4" s="48" t="n"/>
      <c r="XW4" s="48" t="n"/>
      <c r="XX4" s="48" t="n"/>
      <c r="XY4" s="48" t="n"/>
      <c r="XZ4" s="48" t="n"/>
      <c r="YA4" s="48" t="n"/>
      <c r="YB4" s="48" t="n"/>
      <c r="YC4" s="48" t="n"/>
      <c r="YD4" s="48" t="n"/>
      <c r="YE4" s="48" t="n"/>
      <c r="YF4" s="48" t="n"/>
      <c r="YG4" s="48" t="n"/>
      <c r="YH4" s="48" t="n"/>
      <c r="YI4" s="48" t="n"/>
      <c r="YJ4" s="48" t="n"/>
      <c r="YK4" s="48" t="n"/>
      <c r="YL4" s="48" t="n"/>
      <c r="YM4" s="48" t="n"/>
      <c r="YN4" s="48" t="n"/>
      <c r="YO4" s="48" t="n"/>
      <c r="YP4" s="48" t="n"/>
      <c r="YQ4" s="48" t="n"/>
      <c r="YR4" s="48" t="n"/>
      <c r="YS4" s="48" t="n"/>
      <c r="YT4" s="48" t="n"/>
      <c r="YU4" s="48" t="n"/>
      <c r="YV4" s="48" t="n"/>
      <c r="YW4" s="48" t="n"/>
      <c r="YX4" s="48" t="n"/>
      <c r="YY4" s="48" t="n"/>
      <c r="YZ4" s="48" t="n"/>
      <c r="ZA4" s="8" t="n">
        <v>2</v>
      </c>
      <c r="ZB4" s="48" t="n"/>
      <c r="ZC4" s="48" t="n"/>
      <c r="ZD4" s="48" t="n"/>
      <c r="ZE4" s="48" t="n"/>
      <c r="ZF4" s="48" t="n"/>
      <c r="ZG4" s="48" t="n"/>
      <c r="ZH4" s="48" t="n"/>
      <c r="ZI4" s="48" t="inlineStr">
        <is>
          <t>Pakan kering (misal: konsentrat, silase, pelet)</t>
        </is>
      </c>
      <c r="ZJ4" s="48" t="n"/>
      <c r="ZK4" s="48" t="n"/>
      <c r="ZL4" s="48" t="n"/>
      <c r="ZM4" s="48" t="n"/>
      <c r="ZN4" s="48" t="n"/>
      <c r="ZO4" s="48" t="n"/>
      <c r="ZP4" s="48" t="n"/>
      <c r="ZQ4" s="48" t="inlineStr">
        <is>
          <t>Tidak</t>
        </is>
      </c>
      <c r="ZR4" s="48" t="n"/>
      <c r="ZS4" s="48" t="n"/>
      <c r="ZT4" s="48" t="n"/>
      <c r="ZU4" s="48" t="n"/>
      <c r="ZV4" s="48" t="n"/>
      <c r="ZW4" s="48" t="inlineStr">
        <is>
          <t>Ya</t>
        </is>
      </c>
      <c r="ZX4" s="48" t="inlineStr">
        <is>
          <t>Mengetahui</t>
        </is>
      </c>
      <c r="ZY4" s="48" t="inlineStr">
        <is>
          <t>Digunakan untuk kegiatan peternakan sendiri Diberikan gratis ke orang lain</t>
        </is>
      </c>
      <c r="ZZ4" s="8" t="n">
        <v>0</v>
      </c>
      <c r="AAA4" s="8" t="n">
        <v>1</v>
      </c>
      <c r="AAB4" s="8" t="n">
        <v>0</v>
      </c>
      <c r="AAC4" s="8" t="n">
        <v>0</v>
      </c>
      <c r="AAD4" s="8" t="n">
        <v>1</v>
      </c>
      <c r="AAE4" s="8" t="n">
        <v>0</v>
      </c>
      <c r="AAF4" s="8" t="n">
        <v>0</v>
      </c>
      <c r="AAG4" s="48" t="n"/>
      <c r="AAH4" s="48" t="n"/>
      <c r="AAI4" s="48" t="n"/>
      <c r="AAJ4" s="48" t="n"/>
      <c r="AAK4" s="48" t="n"/>
      <c r="AAL4" s="48" t="n"/>
      <c r="AAM4" s="48" t="n"/>
      <c r="AAN4" s="48" t="inlineStr">
        <is>
          <t>Lainnya</t>
        </is>
      </c>
      <c r="AAO4" s="8" t="n">
        <v>0</v>
      </c>
      <c r="AAP4" s="8" t="n">
        <v>0</v>
      </c>
      <c r="AAQ4" s="8" t="n">
        <v>0</v>
      </c>
      <c r="AAR4" s="8" t="n">
        <v>0</v>
      </c>
      <c r="AAS4" s="8" t="n">
        <v>1</v>
      </c>
      <c r="AAT4" s="48" t="inlineStr">
        <is>
          <t>Pupuk</t>
        </is>
      </c>
      <c r="AAU4" s="48" t="n"/>
      <c r="AAV4" s="11" t="n"/>
      <c r="AAW4" s="48" t="n"/>
      <c r="AAX4" s="48" t="n"/>
      <c r="AAY4" s="48" t="n"/>
      <c r="AAZ4" s="48" t="n"/>
      <c r="ABA4" s="48" t="n"/>
      <c r="ABB4" s="48" t="n"/>
      <c r="ABC4" s="48" t="n"/>
      <c r="ABD4" s="48" t="n"/>
      <c r="ABE4" s="48" t="n"/>
      <c r="ABF4" s="48" t="n"/>
      <c r="ABG4" s="48" t="n"/>
      <c r="ABH4" s="48" t="n"/>
      <c r="ABI4" s="48" t="n"/>
      <c r="ABJ4" s="48" t="n"/>
      <c r="ABK4" s="48" t="n"/>
      <c r="ABL4" s="48" t="n"/>
      <c r="ABM4" s="48" t="n"/>
      <c r="ABN4" s="48" t="inlineStr">
        <is>
          <t>Cukup meningkat</t>
        </is>
      </c>
      <c r="ABO4" s="48" t="inlineStr">
        <is>
          <t>Tidak ada perubahan</t>
        </is>
      </c>
      <c r="ABP4" s="48" t="inlineStr">
        <is>
          <t>Tidak punya waktu mengumpulkannya Ladang/sawah terlalu jauh, sulit untuk mengangkut ke sana</t>
        </is>
      </c>
      <c r="ABQ4" s="8" t="n">
        <v>0</v>
      </c>
      <c r="ABR4" s="8" t="n">
        <v>0</v>
      </c>
      <c r="ABS4" s="8" t="n">
        <v>1</v>
      </c>
      <c r="ABT4" s="8" t="n">
        <v>1</v>
      </c>
      <c r="ABU4" s="8" t="n">
        <v>0</v>
      </c>
      <c r="ABV4" s="8" t="n">
        <v>0</v>
      </c>
      <c r="ABW4" s="8" t="n">
        <v>0</v>
      </c>
      <c r="ABX4" s="48" t="n"/>
      <c r="ABY4" s="48" t="inlineStr">
        <is>
          <t>tidak</t>
        </is>
      </c>
      <c r="ABZ4" s="48" t="inlineStr">
        <is>
          <t>Manfaat cukup signifikan, terasa di kehidupan sehari-hari</t>
        </is>
      </c>
      <c r="ACA4" s="48" t="inlineStr">
        <is>
          <t>Sama saja</t>
        </is>
      </c>
      <c r="ACB4" s="48" t="inlineStr">
        <is>
          <t>Anggota keluarga - Perempuan dewasa</t>
        </is>
      </c>
      <c r="ACC4" s="48" t="inlineStr">
        <is>
          <t>Netral/tidak tahu</t>
        </is>
      </c>
      <c r="ACD4" s="48" t="inlineStr">
        <is>
          <t>Anggota keluarga - Perempuan dewasa</t>
        </is>
      </c>
      <c r="ACE4" s="8" t="n">
        <v>0</v>
      </c>
      <c r="ACF4" s="8" t="n">
        <v>1</v>
      </c>
      <c r="ACG4" s="8" t="n">
        <v>0</v>
      </c>
      <c r="ACH4" s="8" t="n">
        <v>0</v>
      </c>
      <c r="ACI4" s="48" t="inlineStr">
        <is>
          <t>Cukup puas</t>
        </is>
      </c>
      <c r="ACJ4" s="48" t="inlineStr">
        <is>
          <t>Cukup puas</t>
        </is>
      </c>
      <c r="ACK4" s="48" t="inlineStr">
        <is>
          <t>Cukup puas</t>
        </is>
      </c>
      <c r="ACL4" s="48" t="inlineStr">
        <is>
          <t>Cukup puas</t>
        </is>
      </c>
      <c r="ACM4" s="48" t="inlineStr">
        <is>
          <t>Ya</t>
        </is>
      </c>
      <c r="ACN4" s="48" t="inlineStr">
        <is>
          <t>perlu penggantian kompor yang berkjarat dan pengurasan ulang</t>
        </is>
      </c>
      <c r="ACO4" s="48" t="inlineStr">
        <is>
          <t>Cukup puas</t>
        </is>
      </c>
      <c r="ACP4" s="48" t="n"/>
      <c r="ACQ4" s="48" t="n"/>
      <c r="ACR4" s="48" t="n"/>
      <c r="ACS4" s="48" t="n"/>
      <c r="ACT4" s="48" t="n"/>
      <c r="ACU4" s="48" t="n"/>
      <c r="ACV4" s="48" t="n"/>
      <c r="ACW4" s="48" t="n"/>
      <c r="ACX4" s="48" t="n"/>
      <c r="ACY4" s="48" t="n"/>
      <c r="ACZ4" s="48" t="inlineStr">
        <is>
          <t>Menghubungi CPO atau pendamping</t>
        </is>
      </c>
      <c r="ADA4" s="8" t="n">
        <v>0</v>
      </c>
      <c r="ADB4" s="8" t="n">
        <v>0</v>
      </c>
      <c r="ADC4" s="8" t="n">
        <v>0</v>
      </c>
      <c r="ADD4" s="8" t="n">
        <v>0</v>
      </c>
      <c r="ADE4" s="8" t="n">
        <v>1</v>
      </c>
      <c r="ADF4" s="8" t="n">
        <v>0</v>
      </c>
      <c r="ADG4" s="8" t="n">
        <v>0</v>
      </c>
      <c r="ADH4" s="8" t="n">
        <v>0</v>
      </c>
      <c r="ADI4" s="12" t="n"/>
      <c r="ADJ4" s="17" t="inlineStr">
        <is>
          <t>Laki-laki dewasa</t>
        </is>
      </c>
      <c r="ADK4" s="48" t="n"/>
      <c r="ADL4" s="17" t="inlineStr">
        <is>
          <t>Menelepon atau WA langsung</t>
        </is>
      </c>
      <c r="ADM4" s="48" t="n"/>
      <c r="ADN4" s="11" t="inlineStr">
        <is>
          <t>Lebih kepada perawatan oleh user</t>
        </is>
      </c>
      <c r="ADO4" s="48" t="inlineStr">
        <is>
          <t>Kadang-kadang</t>
        </is>
      </c>
      <c r="ADP4" s="17" t="inlineStr">
        <is>
          <t>Pengurangan pengeluaran  rumah tangga (bahan bakar  minyak, pupuk, dll.)   Lebih mudah mendapatkan  energi  Pasokan energi yang andal   Memasak lebih cepat   Lebih aman   Pengurangan waktu dan tenaga  Peningkatan kebersihan  kandang ternak</t>
        </is>
      </c>
      <c r="ADQ4" s="18" t="n">
        <v>1</v>
      </c>
      <c r="ADR4" s="18" t="n">
        <v>1</v>
      </c>
      <c r="ADS4" s="18" t="n">
        <v>1</v>
      </c>
      <c r="ADT4" s="18" t="n">
        <v>1</v>
      </c>
      <c r="ADU4" s="18" t="n">
        <v>1</v>
      </c>
      <c r="ADV4" s="18" t="n">
        <v>1</v>
      </c>
      <c r="ADW4" s="18" t="n">
        <v>1</v>
      </c>
      <c r="ADX4" s="18" t="n">
        <v>0</v>
      </c>
      <c r="ADY4" s="18" t="n">
        <v>0</v>
      </c>
      <c r="ADZ4" s="18" t="n">
        <v>0</v>
      </c>
      <c r="AEA4" s="18" t="n">
        <v>0</v>
      </c>
      <c r="AEB4" s="18" t="n">
        <v>0</v>
      </c>
      <c r="AEC4" s="48" t="n"/>
      <c r="AED4" s="48" t="inlineStr">
        <is>
          <t>Mengurangi pengeluaran energi</t>
        </is>
      </c>
      <c r="AEE4" s="48" t="n"/>
      <c r="AEF4" s="48" t="inlineStr">
        <is>
          <t>Yayasan Rumah Energi (YRE)</t>
        </is>
      </c>
      <c r="AEG4" s="48" t="n"/>
      <c r="AEH4" s="48" t="inlineStr">
        <is>
          <t>WhatsApp Image 2026-02-03 at 14.10.45-14_41_12.jpeg</t>
        </is>
      </c>
      <c r="AEI4" s="16" t="inlineStr">
        <is>
          <t>https://kf.kobotoolbox.org/api/v2/assets/avstPQqLr3Ab3ZdcVTXZ6f/data/663335540/attachments/att8QJmiQ6TDswj69xqWGwnB/</t>
        </is>
      </c>
      <c r="AEJ4" s="48" t="inlineStr">
        <is>
          <t>WhatsApp Image 2026-02-03 at 14.10.45 (1)-14_41_29.jpeg</t>
        </is>
      </c>
      <c r="AEK4" s="16" t="inlineStr">
        <is>
          <t>https://kf.kobotoolbox.org/api/v2/assets/avstPQqLr3Ab3ZdcVTXZ6f/data/663335540/attachments/attdrQrJLATCmZAfwrJFtGPn/</t>
        </is>
      </c>
      <c r="AEL4" s="48" t="inlineStr">
        <is>
          <t>manto / witono</t>
        </is>
      </c>
      <c r="AEM4" s="48" t="n"/>
      <c r="AEN4" s="48" t="n"/>
    </row>
    <row r="5">
      <c r="A5" s="6" t="n">
        <v>46057</v>
      </c>
      <c r="B5" s="6" t="n">
        <v>46057</v>
      </c>
      <c r="C5" s="48" t="inlineStr">
        <is>
          <t>Marmanto</t>
        </is>
      </c>
      <c r="D5" s="48" t="inlineStr">
        <is>
          <t>Pujiyanto</t>
        </is>
      </c>
      <c r="E5" s="8">
        <f>+62852322746</f>
        <v/>
      </c>
      <c r="F5" s="48" t="n"/>
      <c r="G5" s="8" t="n">
        <v>-7.3524846</v>
      </c>
      <c r="H5" s="8" t="n">
        <v>110.3427894</v>
      </c>
      <c r="I5" s="48" t="n"/>
      <c r="J5" s="8" t="n">
        <v>2.35</v>
      </c>
      <c r="K5" s="48" t="n"/>
      <c r="L5" s="48" t="n"/>
      <c r="M5" s="8" t="n">
        <v>-7.35252359</v>
      </c>
      <c r="N5" s="8" t="n">
        <v>110.3428578</v>
      </c>
      <c r="O5" s="48" t="n"/>
      <c r="P5" s="8" t="n">
        <v>4.92</v>
      </c>
      <c r="Q5" s="48" t="n"/>
      <c r="R5" s="48" t="inlineStr">
        <is>
          <t>Jawa Tengah</t>
        </is>
      </c>
      <c r="S5" s="48" t="n"/>
      <c r="T5" s="48" t="n"/>
      <c r="U5" s="48" t="n"/>
      <c r="V5" s="48" t="n"/>
      <c r="W5" s="48" t="n"/>
      <c r="X5" s="48" t="n"/>
      <c r="Y5" s="48" t="n"/>
      <c r="Z5" s="48" t="n"/>
      <c r="AA5" s="48" t="n"/>
      <c r="AB5" s="48" t="n"/>
      <c r="AC5" s="48" t="inlineStr">
        <is>
          <t>Klaten</t>
        </is>
      </c>
      <c r="AD5" s="48" t="inlineStr">
        <is>
          <t>Tulung</t>
        </is>
      </c>
      <c r="AE5" s="48" t="inlineStr">
        <is>
          <t>Mundu</t>
        </is>
      </c>
      <c r="AF5" s="48" t="inlineStr">
        <is>
          <t>LPTP</t>
        </is>
      </c>
      <c r="AG5" s="48" t="inlineStr">
        <is>
          <t>LPP0514</t>
        </is>
      </c>
      <c r="AH5" s="8" t="n">
        <v>4</v>
      </c>
      <c r="AI5" s="48" t="inlineStr">
        <is>
          <t>VPA2</t>
        </is>
      </c>
      <c r="AJ5" s="48" t="inlineStr">
        <is>
          <t>Tidak aktif</t>
        </is>
      </c>
      <c r="AK5" s="8" t="n">
        <v>53</v>
      </c>
      <c r="AL5" s="48" t="inlineStr">
        <is>
          <t>Laki-laki</t>
        </is>
      </c>
      <c r="AM5" s="48" t="inlineStr">
        <is>
          <t>Sudah menikah</t>
        </is>
      </c>
      <c r="AN5" s="48" t="inlineStr">
        <is>
          <t>SMA/Sederajat</t>
        </is>
      </c>
      <c r="AO5" s="48" t="inlineStr">
        <is>
          <t>Petani</t>
        </is>
      </c>
      <c r="AP5" s="8" t="n">
        <v>1</v>
      </c>
      <c r="AQ5" s="8" t="n">
        <v>0</v>
      </c>
      <c r="AR5" s="8" t="n">
        <v>0</v>
      </c>
      <c r="AS5" s="8" t="n">
        <v>0</v>
      </c>
      <c r="AT5" s="8" t="n">
        <v>0</v>
      </c>
      <c r="AU5" s="8" t="n">
        <v>0</v>
      </c>
      <c r="AV5" s="8" t="n">
        <v>0</v>
      </c>
      <c r="AW5" s="8" t="n">
        <v>0</v>
      </c>
      <c r="AX5" s="48" t="n"/>
      <c r="AY5" s="48" t="inlineStr">
        <is>
          <t>Peternak</t>
        </is>
      </c>
      <c r="AZ5" s="8" t="n">
        <v>0</v>
      </c>
      <c r="BA5" s="8" t="n">
        <v>1</v>
      </c>
      <c r="BB5" s="8" t="n">
        <v>0</v>
      </c>
      <c r="BC5" s="8" t="n">
        <v>0</v>
      </c>
      <c r="BD5" s="8" t="n">
        <v>0</v>
      </c>
      <c r="BE5" s="8" t="n">
        <v>0</v>
      </c>
      <c r="BF5" s="8" t="n">
        <v>0</v>
      </c>
      <c r="BG5" s="8" t="n">
        <v>0</v>
      </c>
      <c r="BH5" s="48" t="n"/>
      <c r="BI5" s="48" t="inlineStr">
        <is>
          <t>Rp1.500.000 - Rp2.500.000</t>
        </is>
      </c>
      <c r="BJ5" s="8" t="n">
        <v>1</v>
      </c>
      <c r="BK5" s="8" t="n">
        <v>1</v>
      </c>
      <c r="BL5" s="8" t="n">
        <v>2</v>
      </c>
      <c r="BM5" s="8" t="n">
        <v>0</v>
      </c>
      <c r="BN5" s="48" t="inlineStr">
        <is>
          <t>Milik sendiri</t>
        </is>
      </c>
      <c r="BO5" s="48" t="inlineStr">
        <is>
          <t>Permanen (dinding bata dan semen)</t>
        </is>
      </c>
      <c r="BP5" s="8" t="n">
        <v>1</v>
      </c>
      <c r="BQ5" s="8" t="n">
        <v>0</v>
      </c>
      <c r="BR5" s="8" t="n">
        <v>0</v>
      </c>
      <c r="BS5" s="8" t="n">
        <v>0</v>
      </c>
      <c r="BT5" s="8" t="n">
        <v>0</v>
      </c>
      <c r="BU5" s="48" t="n"/>
      <c r="BV5" s="48" t="inlineStr">
        <is>
          <t>Keramik/ubin</t>
        </is>
      </c>
      <c r="BW5" s="8" t="n">
        <v>0</v>
      </c>
      <c r="BX5" s="8" t="n">
        <v>0</v>
      </c>
      <c r="BY5" s="8" t="n">
        <v>1</v>
      </c>
      <c r="BZ5" s="8" t="n">
        <v>0</v>
      </c>
      <c r="CA5" s="8" t="n">
        <v>0</v>
      </c>
      <c r="CB5" s="48" t="n"/>
      <c r="CC5" s="48" t="inlineStr">
        <is>
          <t>Genting</t>
        </is>
      </c>
      <c r="CD5" s="8" t="n">
        <v>0</v>
      </c>
      <c r="CE5" s="8" t="n">
        <v>0</v>
      </c>
      <c r="CF5" s="8" t="n">
        <v>0</v>
      </c>
      <c r="CG5" s="8" t="n">
        <v>0</v>
      </c>
      <c r="CH5" s="8" t="n">
        <v>0</v>
      </c>
      <c r="CI5" s="8" t="n">
        <v>1</v>
      </c>
      <c r="CJ5" s="8" t="n">
        <v>0</v>
      </c>
      <c r="CK5" s="48" t="n"/>
      <c r="CL5" s="48" t="inlineStr">
        <is>
          <t>Ya</t>
        </is>
      </c>
      <c r="CM5" s="8" t="n">
        <v>2022</v>
      </c>
      <c r="CN5" s="48" t="inlineStr">
        <is>
          <t>Fixed-Dome (Kubah Tetap)</t>
        </is>
      </c>
      <c r="CO5" s="48" t="inlineStr">
        <is>
          <t>6 m³ (4-5 ekor sapi, ±5 jam memasak/hari, ±50 kg</t>
        </is>
      </c>
      <c r="CP5" s="48" t="inlineStr">
        <is>
          <t>Anggota keluarga - laki-laki</t>
        </is>
      </c>
      <c r="CQ5" s="8" t="n">
        <v>0</v>
      </c>
      <c r="CR5" s="8" t="n">
        <v>0</v>
      </c>
      <c r="CS5" s="8" t="n">
        <v>0</v>
      </c>
      <c r="CT5" s="8" t="n">
        <v>0</v>
      </c>
      <c r="CU5" s="10" t="n">
        <v>1</v>
      </c>
      <c r="CV5" s="10" t="n">
        <v>0</v>
      </c>
      <c r="CW5" s="10" t="n">
        <v>0</v>
      </c>
      <c r="CX5" s="8" t="n">
        <v>0</v>
      </c>
      <c r="CY5" s="48" t="inlineStr">
        <is>
          <t>Anggota keluarga - laki-laki</t>
        </is>
      </c>
      <c r="CZ5" s="8" t="n">
        <v>1</v>
      </c>
      <c r="DA5" s="8" t="n">
        <v>0</v>
      </c>
      <c r="DB5" s="8" t="n">
        <v>0</v>
      </c>
      <c r="DC5" s="48" t="n"/>
      <c r="DD5" s="48" t="inlineStr">
        <is>
          <t>Anggota keluarga - laki-laki CPO atau pendamping</t>
        </is>
      </c>
      <c r="DE5" s="8" t="n">
        <v>1</v>
      </c>
      <c r="DF5" s="8" t="n">
        <v>0</v>
      </c>
      <c r="DG5" s="8" t="n">
        <v>1</v>
      </c>
      <c r="DH5" s="8" t="n">
        <v>0</v>
      </c>
      <c r="DI5" s="48" t="n"/>
      <c r="DJ5" s="48" t="inlineStr">
        <is>
          <t>Anggota keluarga - laki-laki CPO atau pendamping</t>
        </is>
      </c>
      <c r="DK5" s="8" t="n">
        <v>1</v>
      </c>
      <c r="DL5" s="8" t="n">
        <v>0</v>
      </c>
      <c r="DM5" s="8" t="n">
        <v>1</v>
      </c>
      <c r="DN5" s="8" t="n">
        <v>0</v>
      </c>
      <c r="DO5" s="48" t="n"/>
      <c r="DP5" s="8" t="n">
        <v>1</v>
      </c>
      <c r="DQ5" s="8" t="n">
        <v>0</v>
      </c>
      <c r="DR5" s="8" t="n">
        <v>0</v>
      </c>
      <c r="DS5" s="48" t="n"/>
      <c r="DT5" s="48" t="n"/>
      <c r="DU5" s="48" t="n"/>
      <c r="DV5" s="48" t="inlineStr">
        <is>
          <t>Tidak berfungsi sama sekali</t>
        </is>
      </c>
      <c r="DW5" s="48" t="inlineStr">
        <is>
          <t>&gt;1 tahun yang lalu</t>
        </is>
      </c>
      <c r="DX5" s="48" t="inlineStr">
        <is>
          <t>Tidak ada ternak</t>
        </is>
      </c>
      <c r="DY5" s="48" t="n"/>
      <c r="DZ5" s="48" t="n"/>
      <c r="EA5" s="48" t="n"/>
      <c r="EB5" s="48" t="n"/>
      <c r="EC5" s="48" t="n"/>
      <c r="ED5" s="48" t="n"/>
      <c r="EE5" s="48" t="n"/>
      <c r="EF5" s="48" t="n"/>
      <c r="EG5" s="48" t="n"/>
      <c r="EH5" s="48" t="n"/>
      <c r="EI5" s="48" t="inlineStr">
        <is>
          <t>Keterbatasan akses terhadap informasi atau pelatihan terkait biogas</t>
        </is>
      </c>
      <c r="EJ5" s="8" t="n">
        <v>0</v>
      </c>
      <c r="EK5" s="8" t="n">
        <v>0</v>
      </c>
      <c r="EL5" s="8" t="n">
        <v>1</v>
      </c>
      <c r="EM5" s="8" t="n">
        <v>0</v>
      </c>
      <c r="EN5" s="8" t="n">
        <v>0</v>
      </c>
      <c r="EO5" s="11" t="n"/>
      <c r="EP5" s="48" t="inlineStr">
        <is>
          <t>Ya, cukup jelas dan mudah diikuti</t>
        </is>
      </c>
      <c r="EQ5" s="48" t="inlineStr">
        <is>
          <t>Pelatihan</t>
        </is>
      </c>
      <c r="ER5" s="48" t="inlineStr">
        <is>
          <t>CPO atau pendamping</t>
        </is>
      </c>
      <c r="ES5" s="8" t="n">
        <v>1</v>
      </c>
      <c r="ET5" s="8" t="n">
        <v>0</v>
      </c>
      <c r="EU5" s="8" t="n">
        <v>0</v>
      </c>
      <c r="EV5" s="8" t="n">
        <v>0</v>
      </c>
      <c r="EW5" s="48" t="n"/>
      <c r="EX5" s="48" t="inlineStr">
        <is>
          <t>Anggota keluarga - Laki-laki</t>
        </is>
      </c>
      <c r="EY5" s="8" t="n">
        <v>1</v>
      </c>
      <c r="EZ5" s="8" t="n">
        <v>0</v>
      </c>
      <c r="FA5" s="8" t="n">
        <v>0</v>
      </c>
      <c r="FB5" s="48" t="n"/>
      <c r="FC5" s="48" t="inlineStr">
        <is>
          <t>Setiap minggu</t>
        </is>
      </c>
      <c r="FD5" s="48" t="n"/>
      <c r="FE5" s="48" t="inlineStr">
        <is>
          <t>Mengetahui</t>
        </is>
      </c>
      <c r="FF5" s="48" t="inlineStr">
        <is>
          <t>Sering (setiap minggu)</t>
        </is>
      </c>
      <c r="FG5" s="48" t="inlineStr">
        <is>
          <t>Mengetahui</t>
        </is>
      </c>
      <c r="FH5" s="48" t="inlineStr">
        <is>
          <t>Sering (setiap minggu)</t>
        </is>
      </c>
      <c r="FI5" s="48" t="inlineStr">
        <is>
          <t>Mengetahui</t>
        </is>
      </c>
      <c r="FJ5" s="48" t="inlineStr">
        <is>
          <t>Selalu (setiap hari)</t>
        </is>
      </c>
      <c r="FK5" s="48" t="inlineStr">
        <is>
          <t>Mengetahui</t>
        </is>
      </c>
      <c r="FL5" s="48" t="inlineStr">
        <is>
          <t>Sering (setiap minggu)</t>
        </is>
      </c>
      <c r="FM5" s="48" t="inlineStr">
        <is>
          <t>Mengetahui</t>
        </is>
      </c>
      <c r="FN5" s="48" t="inlineStr">
        <is>
          <t>Cukup sering (2 minggu sekali)</t>
        </is>
      </c>
      <c r="FO5" s="48" t="inlineStr">
        <is>
          <t>Mengetahui</t>
        </is>
      </c>
      <c r="FP5" s="48" t="inlineStr">
        <is>
          <t>Cukup sering (2 minggu sekali)</t>
        </is>
      </c>
      <c r="FQ5" s="48" t="inlineStr">
        <is>
          <t>Mengetahui</t>
        </is>
      </c>
      <c r="FR5" s="48" t="inlineStr">
        <is>
          <t>Ya</t>
        </is>
      </c>
      <c r="FS5" s="48" t="inlineStr">
        <is>
          <t>Mengetahui</t>
        </is>
      </c>
      <c r="FT5" s="48" t="inlineStr">
        <is>
          <t>Ya, selalu</t>
        </is>
      </c>
      <c r="FU5" s="48" t="inlineStr">
        <is>
          <t>Laki-laki dewasa Perempuan dewasa</t>
        </is>
      </c>
      <c r="FV5" s="8" t="n">
        <v>1</v>
      </c>
      <c r="FW5" s="8" t="n">
        <v>1</v>
      </c>
      <c r="FX5" s="8" t="n">
        <v>0</v>
      </c>
      <c r="FY5" s="8" t="n">
        <v>0</v>
      </c>
      <c r="FZ5" s="48" t="inlineStr">
        <is>
          <t>Cukup memahami</t>
        </is>
      </c>
      <c r="GA5" s="48" t="inlineStr">
        <is>
          <t>CPO Pelatihan</t>
        </is>
      </c>
      <c r="GB5" s="8" t="n">
        <v>1</v>
      </c>
      <c r="GC5" s="8" t="n">
        <v>1</v>
      </c>
      <c r="GD5" s="8" t="n">
        <v>0</v>
      </c>
      <c r="GE5" s="8" t="n">
        <v>0</v>
      </c>
      <c r="GF5" s="48" t="n"/>
      <c r="GG5" s="48" t="inlineStr">
        <is>
          <t>Sering</t>
        </is>
      </c>
      <c r="GH5" s="48" t="inlineStr">
        <is>
          <t>Tidak</t>
        </is>
      </c>
      <c r="GI5" s="48" t="n"/>
      <c r="GJ5" s="48" t="n"/>
      <c r="GK5" s="48" t="n"/>
      <c r="GL5" s="48" t="n"/>
      <c r="GM5" s="48" t="n"/>
      <c r="GN5" s="48" t="n"/>
      <c r="GO5" s="48" t="n"/>
      <c r="GP5" s="48" t="inlineStr">
        <is>
          <t>Penuh (100%)</t>
        </is>
      </c>
      <c r="GQ5" s="48" t="inlineStr">
        <is>
          <t>Kayu bakar LPG</t>
        </is>
      </c>
      <c r="GR5" s="8" t="n">
        <v>1</v>
      </c>
      <c r="GS5" s="8" t="n">
        <v>1</v>
      </c>
      <c r="GT5" s="8" t="n">
        <v>0</v>
      </c>
      <c r="GU5" s="8" t="n">
        <v>0</v>
      </c>
      <c r="GV5" s="8" t="n">
        <v>0</v>
      </c>
      <c r="GW5" s="8" t="n">
        <v>0</v>
      </c>
      <c r="GX5" s="8" t="n">
        <v>0</v>
      </c>
      <c r="GY5" s="48" t="n"/>
      <c r="GZ5" s="48" t="inlineStr">
        <is>
          <t>Ya</t>
        </is>
      </c>
      <c r="HA5" s="8" t="n">
        <v>150</v>
      </c>
      <c r="HB5" s="8" t="n">
        <v>150000</v>
      </c>
      <c r="HC5" s="8" t="n">
        <v>50</v>
      </c>
      <c r="HD5" s="8" t="n">
        <v>50000</v>
      </c>
      <c r="HE5" s="8" t="n">
        <v>12</v>
      </c>
      <c r="HF5" s="8" t="n">
        <v>100000</v>
      </c>
      <c r="HG5" s="8" t="n">
        <v>2</v>
      </c>
      <c r="HH5" s="8" t="n">
        <v>50000</v>
      </c>
      <c r="HI5" s="48" t="n"/>
      <c r="HJ5" s="48" t="n"/>
      <c r="HK5" s="48" t="n"/>
      <c r="HL5" s="48" t="n"/>
      <c r="HM5" s="48" t="n"/>
      <c r="HN5" s="48" t="n"/>
      <c r="HO5" s="48" t="n"/>
      <c r="HP5" s="48" t="n"/>
      <c r="HQ5" s="48" t="n"/>
      <c r="HR5" s="48" t="n"/>
      <c r="HS5" s="48" t="n"/>
      <c r="HT5" s="48" t="n"/>
      <c r="HU5" s="48" t="n"/>
      <c r="HV5" s="48" t="n"/>
      <c r="HW5" s="48" t="n"/>
      <c r="HX5" s="48" t="n"/>
      <c r="HY5" s="8" t="n">
        <v>100</v>
      </c>
      <c r="HZ5" s="8" t="n">
        <v>100000</v>
      </c>
      <c r="IA5" s="8" t="n">
        <v>6</v>
      </c>
      <c r="IB5" s="8" t="n">
        <v>50000</v>
      </c>
      <c r="IC5" s="48" t="n"/>
      <c r="ID5" s="48" t="n"/>
      <c r="IE5" s="48" t="n"/>
      <c r="IF5" s="48" t="n"/>
      <c r="IG5" s="48" t="n"/>
      <c r="IH5" s="48" t="n"/>
      <c r="II5" s="48" t="n"/>
      <c r="IJ5" s="48" t="n"/>
      <c r="IK5" s="48" t="inlineStr">
        <is>
          <t>50-65 kg</t>
        </is>
      </c>
      <c r="IL5" s="48" t="inlineStr">
        <is>
          <t>3-5 jam</t>
        </is>
      </c>
      <c r="IM5" s="48" t="inlineStr">
        <is>
          <t>Ya</t>
        </is>
      </c>
      <c r="IN5" s="48" t="inlineStr">
        <is>
          <t>Tidak</t>
        </is>
      </c>
      <c r="IO5" s="48" t="inlineStr">
        <is>
          <t>Lebih bersih</t>
        </is>
      </c>
      <c r="IP5" s="48" t="n"/>
      <c r="IQ5" s="48" t="inlineStr">
        <is>
          <t>Tidak pernah</t>
        </is>
      </c>
      <c r="IR5" s="48" t="n"/>
      <c r="IS5" s="48" t="n"/>
      <c r="IT5" s="48" t="n"/>
      <c r="IU5" s="48" t="n"/>
      <c r="IV5" s="48" t="n"/>
      <c r="IW5" s="48" t="n"/>
      <c r="IX5" s="48" t="n"/>
      <c r="IY5" s="48" t="n"/>
      <c r="IZ5" s="48" t="inlineStr">
        <is>
          <t>Tidak pernah</t>
        </is>
      </c>
      <c r="JA5" s="48" t="n"/>
      <c r="JB5" s="48" t="n"/>
      <c r="JC5" s="48" t="n"/>
      <c r="JD5" s="48" t="n"/>
      <c r="JE5" s="48" t="n"/>
      <c r="JF5" s="48" t="n"/>
      <c r="JG5" s="48" t="n"/>
      <c r="JH5" s="48" t="n"/>
      <c r="JI5" s="48" t="inlineStr">
        <is>
          <t>Tidak pernah</t>
        </is>
      </c>
      <c r="JJ5" s="48" t="n"/>
      <c r="JK5" s="48" t="n"/>
      <c r="JL5" s="48" t="n"/>
      <c r="JM5" s="48" t="n"/>
      <c r="JN5" s="48" t="n"/>
      <c r="JO5" s="48" t="n"/>
      <c r="JP5" s="48" t="n"/>
      <c r="JQ5" s="48" t="n"/>
      <c r="JR5" s="48" t="inlineStr">
        <is>
          <t>Tidak pernah</t>
        </is>
      </c>
      <c r="JS5" s="48" t="n"/>
      <c r="JT5" s="48" t="n"/>
      <c r="JU5" s="48" t="n"/>
      <c r="JV5" s="48" t="n"/>
      <c r="JW5" s="48" t="n"/>
      <c r="JX5" s="48" t="n"/>
      <c r="JY5" s="48" t="n"/>
      <c r="JZ5" s="48" t="n"/>
      <c r="KA5" s="48" t="inlineStr">
        <is>
          <t>Tidak pernah</t>
        </is>
      </c>
      <c r="KB5" s="48" t="n"/>
      <c r="KC5" s="48" t="n"/>
      <c r="KD5" s="48" t="n"/>
      <c r="KE5" s="48" t="n"/>
      <c r="KF5" s="48" t="n"/>
      <c r="KG5" s="48" t="n"/>
      <c r="KH5" s="48" t="n"/>
      <c r="KI5" s="48" t="n"/>
      <c r="KJ5" s="48" t="inlineStr">
        <is>
          <t>Tidak pernah</t>
        </is>
      </c>
      <c r="KK5" s="48" t="n"/>
      <c r="KL5" s="48" t="n"/>
      <c r="KM5" s="48" t="n"/>
      <c r="KN5" s="48" t="n"/>
      <c r="KO5" s="48" t="n"/>
      <c r="KP5" s="48" t="n"/>
      <c r="KQ5" s="48" t="n"/>
      <c r="KR5" s="48" t="n"/>
      <c r="KS5" s="48" t="inlineStr">
        <is>
          <t>Cukup membaik</t>
        </is>
      </c>
      <c r="KT5" s="48" t="inlineStr">
        <is>
          <t>0-1 kali</t>
        </is>
      </c>
      <c r="KU5" s="48" t="inlineStr">
        <is>
          <t>0-1 kali</t>
        </is>
      </c>
      <c r="KV5" s="48" t="inlineStr">
        <is>
          <t>Laki-laki dewasa</t>
        </is>
      </c>
      <c r="KW5" s="8" t="n">
        <v>1</v>
      </c>
      <c r="KX5" s="8" t="n">
        <v>0</v>
      </c>
      <c r="KY5" s="8" t="n">
        <v>0</v>
      </c>
      <c r="KZ5" s="8" t="n">
        <v>0</v>
      </c>
      <c r="LA5" s="48" t="inlineStr">
        <is>
          <t>Cukup membaik</t>
        </is>
      </c>
      <c r="LB5" s="48" t="inlineStr">
        <is>
          <t>Cukup membaik</t>
        </is>
      </c>
      <c r="LC5" s="8" t="n">
        <v>0</v>
      </c>
      <c r="LD5" s="8" t="n">
        <v>0</v>
      </c>
      <c r="LE5" s="8" t="n">
        <v>0</v>
      </c>
      <c r="LF5" s="8" t="n">
        <v>3</v>
      </c>
      <c r="LG5" s="48" t="inlineStr">
        <is>
          <t>Tidak</t>
        </is>
      </c>
      <c r="LH5" s="48" t="n"/>
      <c r="LI5" s="8" t="n">
        <v>0</v>
      </c>
      <c r="LJ5" s="48" t="inlineStr">
        <is>
          <t>Kebutuhan rumah tangga</t>
        </is>
      </c>
      <c r="LK5" s="8" t="n">
        <v>0</v>
      </c>
      <c r="LL5" s="8" t="n">
        <v>0</v>
      </c>
      <c r="LM5" s="8" t="n">
        <v>0</v>
      </c>
      <c r="LN5" s="8" t="n">
        <v>0</v>
      </c>
      <c r="LO5" s="8" t="n">
        <v>1</v>
      </c>
      <c r="LP5" s="8" t="n">
        <v>0</v>
      </c>
      <c r="LQ5" s="8" t="n">
        <v>0</v>
      </c>
      <c r="LR5" s="48" t="n"/>
      <c r="LS5" s="8" t="n">
        <v>15</v>
      </c>
      <c r="LT5" s="8" t="n">
        <v>15</v>
      </c>
      <c r="LU5" s="8" t="n">
        <v>0</v>
      </c>
      <c r="LV5" s="8" t="n">
        <v>5</v>
      </c>
      <c r="LW5" s="8" t="n">
        <v>5</v>
      </c>
      <c r="LX5" s="8" t="n">
        <v>0</v>
      </c>
      <c r="LY5" s="8" t="n">
        <v>5</v>
      </c>
      <c r="LZ5" s="8" t="n">
        <v>5</v>
      </c>
      <c r="MA5" s="8" t="n">
        <v>0</v>
      </c>
      <c r="MB5" s="48" t="inlineStr">
        <is>
          <t>Ya</t>
        </is>
      </c>
      <c r="MC5" s="8" t="n">
        <v>60</v>
      </c>
      <c r="MD5" s="8" t="n">
        <v>30</v>
      </c>
      <c r="ME5" s="8" t="n">
        <v>60</v>
      </c>
      <c r="MF5" s="8" t="n">
        <v>30</v>
      </c>
      <c r="MG5" s="8" t="n">
        <v>0</v>
      </c>
      <c r="MH5" s="8" t="n">
        <v>0</v>
      </c>
      <c r="MI5" s="48" t="inlineStr">
        <is>
          <t>Istirahat</t>
        </is>
      </c>
      <c r="MJ5" s="8" t="n">
        <v>0</v>
      </c>
      <c r="MK5" s="8" t="n">
        <v>0</v>
      </c>
      <c r="ML5" s="8" t="n">
        <v>1</v>
      </c>
      <c r="MM5" s="8" t="n">
        <v>0</v>
      </c>
      <c r="MN5" s="8" t="n">
        <v>0</v>
      </c>
      <c r="MO5" s="8" t="n">
        <v>0</v>
      </c>
      <c r="MP5" s="48" t="n"/>
      <c r="MQ5" s="48" t="n"/>
      <c r="MR5" s="48" t="inlineStr">
        <is>
          <t>santai bersama keluarga</t>
        </is>
      </c>
      <c r="MS5" s="48" t="n"/>
      <c r="MT5" s="8" t="n">
        <v>0</v>
      </c>
      <c r="MU5" s="48" t="inlineStr">
        <is>
          <t>Tidak</t>
        </is>
      </c>
      <c r="MV5" s="48" t="n"/>
      <c r="MW5" s="48" t="n"/>
      <c r="MX5" s="48" t="n"/>
      <c r="MY5" s="48" t="n"/>
      <c r="MZ5" s="48" t="n"/>
      <c r="NA5" s="48" t="n"/>
      <c r="NB5" s="48" t="n"/>
      <c r="NC5" s="48" t="n"/>
      <c r="ND5" s="48" t="n"/>
      <c r="NE5" s="48" t="n"/>
      <c r="NF5" s="48" t="n"/>
      <c r="NG5" s="48" t="n"/>
      <c r="NH5" s="48" t="n"/>
      <c r="NI5" s="48" t="n"/>
      <c r="NJ5" s="48" t="n"/>
      <c r="NK5" s="48" t="n"/>
      <c r="NL5" s="48" t="inlineStr">
        <is>
          <t>Tidak</t>
        </is>
      </c>
      <c r="NM5" s="48" t="inlineStr">
        <is>
          <t>Kombinasi dana mandiri dan kredit/pinjaman</t>
        </is>
      </c>
      <c r="NN5" s="48" t="inlineStr">
        <is>
          <t>&gt;11.000.001</t>
        </is>
      </c>
      <c r="NO5" s="48" t="n"/>
      <c r="NP5" s="48" t="n"/>
      <c r="NQ5" s="48" t="inlineStr">
        <is>
          <t>Pemerintah</t>
        </is>
      </c>
      <c r="NR5" s="48" t="n"/>
      <c r="NS5" s="8" t="n">
        <v>24</v>
      </c>
      <c r="NT5" s="48" t="inlineStr">
        <is>
          <t>Anggota keluarga - Laki-laki dewasa</t>
        </is>
      </c>
      <c r="NU5" s="48" t="n"/>
      <c r="NV5" s="48" t="inlineStr">
        <is>
          <t>Anggota keluarga - Laki-laki dewasa</t>
        </is>
      </c>
      <c r="NW5" s="48" t="n"/>
      <c r="NX5" s="48" t="inlineStr">
        <is>
          <t>Sedikit meningkat</t>
        </is>
      </c>
      <c r="NY5" s="8" t="n">
        <v>45</v>
      </c>
      <c r="NZ5" s="8" t="n">
        <v>15</v>
      </c>
      <c r="OA5" s="8" t="n">
        <v>0</v>
      </c>
      <c r="OB5" s="8" t="n">
        <v>10</v>
      </c>
      <c r="OC5" s="8" t="n">
        <v>5</v>
      </c>
      <c r="OD5" s="8" t="n">
        <v>0</v>
      </c>
      <c r="OE5" s="48" t="inlineStr">
        <is>
          <t>Lebih baik</t>
        </is>
      </c>
      <c r="OF5" s="48" t="inlineStr">
        <is>
          <t>Lebih baik (beda waktu memasak 5-30 menit, ATAU tidak lagi ada rasa/bau makanan yang berubah, ATAU alasan lainnya)</t>
        </is>
      </c>
      <c r="OG5" s="48" t="inlineStr">
        <is>
          <t>Ya</t>
        </is>
      </c>
      <c r="OH5" s="8" t="n">
        <v>0</v>
      </c>
      <c r="OI5" s="8" t="n">
        <v>0</v>
      </c>
      <c r="OJ5" s="8" t="n">
        <v>0</v>
      </c>
      <c r="OK5" s="8" t="n">
        <v>0</v>
      </c>
      <c r="OL5" s="8" t="n">
        <v>0</v>
      </c>
      <c r="OM5" s="8" t="n">
        <v>0</v>
      </c>
      <c r="ON5" s="8" t="n">
        <v>0</v>
      </c>
      <c r="OO5" s="8" t="n">
        <v>0</v>
      </c>
      <c r="OP5" s="48" t="inlineStr">
        <is>
          <t>Sapi pedaging</t>
        </is>
      </c>
      <c r="OQ5" s="8" t="n">
        <v>1</v>
      </c>
      <c r="OR5" s="8" t="n">
        <v>0</v>
      </c>
      <c r="OS5" s="8" t="n">
        <v>0</v>
      </c>
      <c r="OT5" s="8" t="n">
        <v>0</v>
      </c>
      <c r="OU5" s="8" t="n">
        <v>0</v>
      </c>
      <c r="OV5" s="8" t="n">
        <v>0</v>
      </c>
      <c r="OW5" s="8" t="n">
        <v>0</v>
      </c>
      <c r="OX5" s="8" t="n">
        <v>0</v>
      </c>
      <c r="OY5" s="48" t="inlineStr">
        <is>
          <t>1-Disebarkan ke lahan terbuka</t>
        </is>
      </c>
      <c r="OZ5" s="8" t="n">
        <v>1</v>
      </c>
      <c r="PA5" s="8" t="n">
        <v>0</v>
      </c>
      <c r="PB5" s="8" t="n">
        <v>0</v>
      </c>
      <c r="PC5" s="8" t="n">
        <v>0</v>
      </c>
      <c r="PD5" s="8" t="n">
        <v>0</v>
      </c>
      <c r="PE5" s="8" t="n">
        <v>0</v>
      </c>
      <c r="PF5" s="8" t="n">
        <v>1</v>
      </c>
      <c r="PG5" s="8" t="n">
        <v>0</v>
      </c>
      <c r="PH5" s="8" t="n">
        <v>0</v>
      </c>
      <c r="PI5" s="8" t="n">
        <v>0</v>
      </c>
      <c r="PJ5" s="48" t="n"/>
      <c r="PK5" s="48" t="n"/>
      <c r="PL5" s="48" t="n"/>
      <c r="PM5" s="48" t="n"/>
      <c r="PN5" s="48" t="n"/>
      <c r="PO5" s="48" t="n"/>
      <c r="PP5" s="48" t="n"/>
      <c r="PQ5" s="48" t="n"/>
      <c r="PR5" s="48" t="n"/>
      <c r="PS5" s="48" t="n"/>
      <c r="PT5" s="48" t="n"/>
      <c r="PU5" s="48" t="n"/>
      <c r="PV5" s="48" t="n"/>
      <c r="PW5" s="48" t="n"/>
      <c r="PX5" s="48" t="n"/>
      <c r="PY5" s="48" t="n"/>
      <c r="PZ5" s="48" t="n"/>
      <c r="QA5" s="48" t="n"/>
      <c r="QB5" s="48" t="n"/>
      <c r="QC5" s="48" t="n"/>
      <c r="QD5" s="48" t="n"/>
      <c r="QE5" s="48" t="n"/>
      <c r="QF5" s="48" t="n"/>
      <c r="QG5" s="48" t="n"/>
      <c r="QH5" s="48" t="n"/>
      <c r="QI5" s="48" t="n"/>
      <c r="QJ5" s="48" t="n"/>
      <c r="QK5" s="48" t="n"/>
      <c r="QL5" s="48" t="n"/>
      <c r="QM5" s="48" t="n"/>
      <c r="QN5" s="48" t="n"/>
      <c r="QO5" s="48" t="n"/>
      <c r="QP5" s="48" t="n"/>
      <c r="QQ5" s="48" t="n"/>
      <c r="QR5" s="48" t="n"/>
      <c r="QS5" s="48" t="n"/>
      <c r="QT5" s="48" t="n"/>
      <c r="QU5" s="48" t="n"/>
      <c r="QV5" s="48" t="n"/>
      <c r="QW5" s="48" t="n"/>
      <c r="QX5" s="48" t="n"/>
      <c r="QY5" s="48" t="n"/>
      <c r="QZ5" s="48" t="n"/>
      <c r="RA5" s="48" t="n"/>
      <c r="RB5" s="48" t="n"/>
      <c r="RC5" s="48" t="n"/>
      <c r="RD5" s="48" t="n"/>
      <c r="RE5" s="48" t="n"/>
      <c r="RF5" s="48" t="n"/>
      <c r="RG5" s="48" t="n"/>
      <c r="RH5" s="48" t="n"/>
      <c r="RI5" s="48" t="n"/>
      <c r="RJ5" s="48" t="n"/>
      <c r="RK5" s="48" t="n"/>
      <c r="RL5" s="48" t="n"/>
      <c r="RM5" s="48" t="n"/>
      <c r="RN5" s="48" t="n"/>
      <c r="RO5" s="48" t="n"/>
      <c r="RP5" s="48" t="n"/>
      <c r="RQ5" s="48" t="n"/>
      <c r="RR5" s="48" t="n"/>
      <c r="RS5" s="48" t="n"/>
      <c r="RT5" s="48" t="n"/>
      <c r="RU5" s="48" t="n"/>
      <c r="RV5" s="48" t="n"/>
      <c r="RW5" s="48" t="n"/>
      <c r="RX5" s="48" t="n"/>
      <c r="RY5" s="48" t="n"/>
      <c r="RZ5" s="48" t="n"/>
      <c r="SA5" s="48" t="n"/>
      <c r="SB5" s="48" t="n"/>
      <c r="SC5" s="48" t="n"/>
      <c r="SD5" s="8" t="n">
        <v>3</v>
      </c>
      <c r="SE5" s="48" t="n"/>
      <c r="SF5" s="48" t="n"/>
      <c r="SG5" s="48" t="n"/>
      <c r="SH5" s="48" t="n"/>
      <c r="SI5" s="48" t="n"/>
      <c r="SJ5" s="48" t="n"/>
      <c r="SK5" s="48" t="n"/>
      <c r="SL5" s="8" t="n">
        <v>0</v>
      </c>
      <c r="SM5" s="8" t="n">
        <v>0</v>
      </c>
      <c r="SN5" s="8" t="n">
        <v>0</v>
      </c>
      <c r="SO5" s="8" t="n">
        <v>0</v>
      </c>
      <c r="SP5" s="8" t="n">
        <v>0</v>
      </c>
      <c r="SQ5" s="8" t="n">
        <v>0</v>
      </c>
      <c r="SR5" s="8" t="n">
        <v>0</v>
      </c>
      <c r="SS5" s="8" t="n">
        <v>0</v>
      </c>
      <c r="ST5" s="8" t="n">
        <v>0</v>
      </c>
      <c r="SU5" s="8" t="n">
        <v>0</v>
      </c>
      <c r="SV5" s="8" t="n">
        <v>0</v>
      </c>
      <c r="SW5" s="8" t="n">
        <v>0</v>
      </c>
      <c r="SX5" s="48" t="n"/>
      <c r="SY5" s="48" t="n"/>
      <c r="SZ5" s="48" t="n"/>
      <c r="TA5" s="48" t="n"/>
      <c r="TB5" s="48" t="n"/>
      <c r="TC5" s="48" t="n"/>
      <c r="TD5" s="48" t="n"/>
      <c r="TE5" s="48" t="n"/>
      <c r="TF5" s="48" t="n"/>
      <c r="TG5" s="48" t="n"/>
      <c r="TH5" s="48" t="n"/>
      <c r="TI5" s="48" t="n"/>
      <c r="TJ5" s="48" t="n"/>
      <c r="TK5" s="48" t="n"/>
      <c r="TL5" s="48" t="n"/>
      <c r="TM5" s="48" t="n"/>
      <c r="TN5" s="48" t="n"/>
      <c r="TO5" s="48" t="n"/>
      <c r="TP5" s="48" t="n"/>
      <c r="TQ5" s="48" t="n"/>
      <c r="TR5" s="48" t="n"/>
      <c r="TS5" s="48" t="n"/>
      <c r="TT5" s="48" t="n"/>
      <c r="TU5" s="48" t="n"/>
      <c r="TV5" s="48" t="n"/>
      <c r="TW5" s="48" t="n"/>
      <c r="TX5" s="48" t="n"/>
      <c r="TY5" s="48" t="n"/>
      <c r="TZ5" s="48" t="n"/>
      <c r="UA5" s="48" t="n"/>
      <c r="UB5" s="48" t="n"/>
      <c r="UC5" s="48" t="n"/>
      <c r="UD5" s="48" t="n"/>
      <c r="UE5" s="48" t="n"/>
      <c r="UF5" s="48" t="n"/>
      <c r="UG5" s="48" t="n"/>
      <c r="UH5" s="48" t="n"/>
      <c r="UI5" s="48" t="n"/>
      <c r="UJ5" s="48" t="n"/>
      <c r="UK5" s="48" t="n"/>
      <c r="UL5" s="48" t="n"/>
      <c r="UM5" s="48" t="n"/>
      <c r="UN5" s="48" t="n"/>
      <c r="UO5" s="48" t="n"/>
      <c r="UP5" s="48" t="n"/>
      <c r="UQ5" s="48" t="n"/>
      <c r="UR5" s="48" t="n"/>
      <c r="US5" s="48" t="n"/>
      <c r="UT5" s="48" t="n"/>
      <c r="UU5" s="48" t="n"/>
      <c r="UV5" s="48" t="n"/>
      <c r="UW5" s="48" t="n"/>
      <c r="UX5" s="48" t="n"/>
      <c r="UY5" s="48" t="n"/>
      <c r="UZ5" s="48" t="n"/>
      <c r="VA5" s="48" t="n"/>
      <c r="VB5" s="48" t="n"/>
      <c r="VC5" s="48" t="n"/>
      <c r="VD5" s="48" t="n"/>
      <c r="VE5" s="48" t="n"/>
      <c r="VF5" s="48" t="n"/>
      <c r="VG5" s="48" t="n"/>
      <c r="VH5" s="48" t="n"/>
      <c r="VI5" s="48" t="n"/>
      <c r="VJ5" s="48" t="n"/>
      <c r="VK5" s="48" t="n"/>
      <c r="VL5" s="48" t="n"/>
      <c r="VM5" s="48" t="n"/>
      <c r="VN5" s="48" t="n"/>
      <c r="VO5" s="48" t="n"/>
      <c r="VP5" s="48" t="n"/>
      <c r="VQ5" s="48" t="n"/>
      <c r="VR5" s="48" t="n"/>
      <c r="VS5" s="48" t="n"/>
      <c r="VT5" s="48" t="n"/>
      <c r="VU5" s="48" t="n"/>
      <c r="VV5" s="48" t="n"/>
      <c r="VW5" s="48" t="n"/>
      <c r="VX5" s="48" t="n"/>
      <c r="VY5" s="48" t="n"/>
      <c r="VZ5" s="48" t="n"/>
      <c r="WA5" s="48" t="n"/>
      <c r="WB5" s="48" t="n"/>
      <c r="WC5" s="48" t="n"/>
      <c r="WD5" s="48" t="n"/>
      <c r="WE5" s="48" t="n"/>
      <c r="WF5" s="48" t="n"/>
      <c r="WG5" s="48" t="n"/>
      <c r="WH5" s="48" t="n"/>
      <c r="WI5" s="48" t="n"/>
      <c r="WJ5" s="48" t="n"/>
      <c r="WK5" s="48" t="n"/>
      <c r="WL5" s="48" t="n"/>
      <c r="WM5" s="48" t="n"/>
      <c r="WN5" s="48" t="n"/>
      <c r="WO5" s="48" t="n"/>
      <c r="WP5" s="48" t="n"/>
      <c r="WQ5" s="48" t="n"/>
      <c r="WR5" s="48" t="n"/>
      <c r="WS5" s="48" t="n"/>
      <c r="WT5" s="48" t="n"/>
      <c r="WU5" s="48" t="n"/>
      <c r="WV5" s="48" t="n"/>
      <c r="WW5" s="48" t="n"/>
      <c r="WX5" s="48" t="n"/>
      <c r="WY5" s="48" t="n"/>
      <c r="WZ5" s="48" t="n"/>
      <c r="XA5" s="48" t="n"/>
      <c r="XB5" s="48" t="n"/>
      <c r="XC5" s="48" t="n"/>
      <c r="XD5" s="48" t="n"/>
      <c r="XE5" s="48" t="n"/>
      <c r="XF5" s="48" t="n"/>
      <c r="XG5" s="48" t="n"/>
      <c r="XH5" s="48" t="n"/>
      <c r="XI5" s="48" t="n"/>
      <c r="XJ5" s="48" t="n"/>
      <c r="XK5" s="48" t="n"/>
      <c r="XL5" s="48" t="n"/>
      <c r="XM5" s="48" t="n"/>
      <c r="XN5" s="48" t="n"/>
      <c r="XO5" s="48" t="n"/>
      <c r="XP5" s="48" t="n"/>
      <c r="XQ5" s="48" t="n"/>
      <c r="XR5" s="48" t="n"/>
      <c r="XS5" s="48" t="n"/>
      <c r="XT5" s="48" t="n"/>
      <c r="XU5" s="48" t="n"/>
      <c r="XV5" s="48" t="n"/>
      <c r="XW5" s="48" t="n"/>
      <c r="XX5" s="48" t="n"/>
      <c r="XY5" s="48" t="n"/>
      <c r="XZ5" s="48" t="n"/>
      <c r="YA5" s="48" t="n"/>
      <c r="YB5" s="48" t="n"/>
      <c r="YC5" s="48" t="n"/>
      <c r="YD5" s="48" t="n"/>
      <c r="YE5" s="48" t="n"/>
      <c r="YF5" s="48" t="n"/>
      <c r="YG5" s="48" t="n"/>
      <c r="YH5" s="48" t="n"/>
      <c r="YI5" s="48" t="n"/>
      <c r="YJ5" s="48" t="n"/>
      <c r="YK5" s="48" t="n"/>
      <c r="YL5" s="48" t="n"/>
      <c r="YM5" s="48" t="n"/>
      <c r="YN5" s="48" t="n"/>
      <c r="YO5" s="48" t="n"/>
      <c r="YP5" s="48" t="n"/>
      <c r="YQ5" s="48" t="n"/>
      <c r="YR5" s="48" t="n"/>
      <c r="YS5" s="48" t="n"/>
      <c r="YT5" s="48" t="n"/>
      <c r="YU5" s="48" t="n"/>
      <c r="YV5" s="48" t="n"/>
      <c r="YW5" s="48" t="n"/>
      <c r="YX5" s="48" t="n"/>
      <c r="YY5" s="48" t="n"/>
      <c r="YZ5" s="48" t="n"/>
      <c r="ZA5" s="48" t="n"/>
      <c r="ZB5" s="48" t="n"/>
      <c r="ZC5" s="48" t="n"/>
      <c r="ZD5" s="48" t="n"/>
      <c r="ZE5" s="48" t="n"/>
      <c r="ZF5" s="48" t="n"/>
      <c r="ZG5" s="48" t="n"/>
      <c r="ZH5" s="48" t="n"/>
      <c r="ZI5" s="48" t="n"/>
      <c r="ZJ5" s="48" t="n"/>
      <c r="ZK5" s="48" t="n"/>
      <c r="ZL5" s="48" t="n"/>
      <c r="ZM5" s="48" t="n"/>
      <c r="ZN5" s="48" t="n"/>
      <c r="ZO5" s="48" t="n"/>
      <c r="ZP5" s="48" t="n"/>
      <c r="ZQ5" s="48" t="inlineStr">
        <is>
          <t>Tidak</t>
        </is>
      </c>
      <c r="ZR5" s="48" t="n"/>
      <c r="ZS5" s="48" t="n"/>
      <c r="ZT5" s="48" t="n"/>
      <c r="ZU5" s="48" t="n"/>
      <c r="ZV5" s="48" t="n"/>
      <c r="ZW5" s="48" t="inlineStr">
        <is>
          <t>Ya</t>
        </is>
      </c>
      <c r="ZX5" s="48" t="inlineStr">
        <is>
          <t>Mengetahui</t>
        </is>
      </c>
      <c r="ZY5" s="48" t="inlineStr">
        <is>
          <t>Digunakan untuk pupuk di lahan pertanian sendiri Diberikan gratis ke orang lain</t>
        </is>
      </c>
      <c r="ZZ5" s="8" t="n">
        <v>1</v>
      </c>
      <c r="AAA5" s="8" t="n">
        <v>0</v>
      </c>
      <c r="AAB5" s="8" t="n">
        <v>0</v>
      </c>
      <c r="AAC5" s="8" t="n">
        <v>0</v>
      </c>
      <c r="AAD5" s="8" t="n">
        <v>1</v>
      </c>
      <c r="AAE5" s="8" t="n">
        <v>0</v>
      </c>
      <c r="AAF5" s="8" t="n">
        <v>0</v>
      </c>
      <c r="AAG5" s="48" t="inlineStr">
        <is>
          <t>Pupuk cair untuk tanaman</t>
        </is>
      </c>
      <c r="AAH5" s="8" t="n">
        <v>1</v>
      </c>
      <c r="AAI5" s="8" t="n">
        <v>0</v>
      </c>
      <c r="AAJ5" s="8" t="n">
        <v>0</v>
      </c>
      <c r="AAK5" s="8" t="n">
        <v>0</v>
      </c>
      <c r="AAL5" s="8" t="n">
        <v>0</v>
      </c>
      <c r="AAM5" s="48" t="n"/>
      <c r="AAN5" s="48" t="n"/>
      <c r="AAO5" s="48" t="n"/>
      <c r="AAP5" s="48" t="n"/>
      <c r="AAQ5" s="48" t="n"/>
      <c r="AAR5" s="48" t="n"/>
      <c r="AAS5" s="48" t="n"/>
      <c r="AAT5" s="48" t="n"/>
      <c r="AAU5" s="48" t="n"/>
      <c r="AAV5" s="11" t="inlineStr">
        <is>
          <t>Rumput</t>
        </is>
      </c>
      <c r="AAW5" s="48" t="inlineStr">
        <is>
          <t>Cukup (2 minggu sekali)</t>
        </is>
      </c>
      <c r="AAX5" s="8" t="n">
        <v>1500</v>
      </c>
      <c r="AAY5" s="48" t="n"/>
      <c r="AAZ5" s="8" t="n">
        <v>500</v>
      </c>
      <c r="ABA5" s="8" t="n">
        <v>500</v>
      </c>
      <c r="ABB5" s="48" t="inlineStr">
        <is>
          <t>NPK</t>
        </is>
      </c>
      <c r="ABC5" s="48" t="n"/>
      <c r="ABD5" s="8" t="n">
        <v>20</v>
      </c>
      <c r="ABE5" s="8" t="n">
        <v>10</v>
      </c>
      <c r="ABF5" s="8" t="n">
        <v>10</v>
      </c>
      <c r="ABG5" s="8" t="n">
        <v>700</v>
      </c>
      <c r="ABH5" s="8" t="n">
        <v>7000</v>
      </c>
      <c r="ABI5" s="8" t="n">
        <v>400</v>
      </c>
      <c r="ABJ5" s="48" t="inlineStr">
        <is>
          <t>Tidak</t>
        </is>
      </c>
      <c r="ABK5" s="48" t="inlineStr">
        <is>
          <t>Cukup meningkat</t>
        </is>
      </c>
      <c r="ABL5" s="48" t="inlineStr">
        <is>
          <t>Cukup meningkat</t>
        </is>
      </c>
      <c r="ABM5" s="48" t="inlineStr">
        <is>
          <t>Cukup meningkat</t>
        </is>
      </c>
      <c r="ABN5" s="48" t="n"/>
      <c r="ABO5" s="48" t="n"/>
      <c r="ABP5" s="48" t="inlineStr">
        <is>
          <t>Tidak punya waktu mengumpulkannya Ladang/sawah terlalu jauh, sulit untuk mengangkut ke sana</t>
        </is>
      </c>
      <c r="ABQ5" s="8" t="n">
        <v>0</v>
      </c>
      <c r="ABR5" s="8" t="n">
        <v>0</v>
      </c>
      <c r="ABS5" s="8" t="n">
        <v>1</v>
      </c>
      <c r="ABT5" s="8" t="n">
        <v>1</v>
      </c>
      <c r="ABU5" s="8" t="n">
        <v>0</v>
      </c>
      <c r="ABV5" s="8" t="n">
        <v>0</v>
      </c>
      <c r="ABW5" s="8" t="n">
        <v>0</v>
      </c>
      <c r="ABX5" s="48" t="n"/>
      <c r="ABY5" s="48" t="inlineStr">
        <is>
          <t>tidak</t>
        </is>
      </c>
      <c r="ABZ5" s="48" t="inlineStr">
        <is>
          <t>Manfaat cukup signifikan, terasa di kehidupan sehari-hari</t>
        </is>
      </c>
      <c r="ACA5" s="48" t="inlineStr">
        <is>
          <t>Bertambah</t>
        </is>
      </c>
      <c r="ACB5" s="48" t="inlineStr">
        <is>
          <t>Kontribusi beberapa anggota keluarga</t>
        </is>
      </c>
      <c r="ACC5" s="48" t="inlineStr">
        <is>
          <t>Netral/tidak tahu</t>
        </is>
      </c>
      <c r="ACD5" s="48" t="inlineStr">
        <is>
          <t>Anggota keluarga - Perempuan dewasa</t>
        </is>
      </c>
      <c r="ACE5" s="8" t="n">
        <v>0</v>
      </c>
      <c r="ACF5" s="8" t="n">
        <v>1</v>
      </c>
      <c r="ACG5" s="8" t="n">
        <v>0</v>
      </c>
      <c r="ACH5" s="8" t="n">
        <v>0</v>
      </c>
      <c r="ACI5" s="48" t="inlineStr">
        <is>
          <t>Cukup puas</t>
        </is>
      </c>
      <c r="ACJ5" s="48" t="inlineStr">
        <is>
          <t>Cukup puas</t>
        </is>
      </c>
      <c r="ACK5" s="48" t="inlineStr">
        <is>
          <t>Cukup puas</t>
        </is>
      </c>
      <c r="ACL5" s="48" t="inlineStr">
        <is>
          <t>Cukup puas</t>
        </is>
      </c>
      <c r="ACM5" s="48" t="inlineStr">
        <is>
          <t>Ya</t>
        </is>
      </c>
      <c r="ACN5" s="48" t="inlineStr">
        <is>
          <t>pemngurasan , kompor , mixer dll</t>
        </is>
      </c>
      <c r="ACO5" s="48" t="inlineStr">
        <is>
          <t>Cukup puas</t>
        </is>
      </c>
      <c r="ACP5" s="48" t="n"/>
      <c r="ACQ5" s="48" t="n"/>
      <c r="ACR5" s="48" t="n"/>
      <c r="ACS5" s="48" t="n"/>
      <c r="ACT5" s="48" t="n"/>
      <c r="ACU5" s="48" t="n"/>
      <c r="ACV5" s="48" t="n"/>
      <c r="ACW5" s="48" t="n"/>
      <c r="ACX5" s="48" t="n"/>
      <c r="ACY5" s="48" t="n"/>
      <c r="ACZ5" s="48" t="inlineStr">
        <is>
          <t>Menghubungi CPO atau pendamping</t>
        </is>
      </c>
      <c r="ADA5" s="8" t="n">
        <v>0</v>
      </c>
      <c r="ADB5" s="8" t="n">
        <v>0</v>
      </c>
      <c r="ADC5" s="8" t="n">
        <v>0</v>
      </c>
      <c r="ADD5" s="8" t="n">
        <v>0</v>
      </c>
      <c r="ADE5" s="8" t="n">
        <v>1</v>
      </c>
      <c r="ADF5" s="8" t="n">
        <v>0</v>
      </c>
      <c r="ADG5" s="8" t="n">
        <v>0</v>
      </c>
      <c r="ADH5" s="8" t="n">
        <v>0</v>
      </c>
      <c r="ADI5" s="12" t="n"/>
      <c r="ADJ5" s="17" t="inlineStr">
        <is>
          <t>Laki-laki dewasa</t>
        </is>
      </c>
      <c r="ADK5" s="48" t="n"/>
      <c r="ADL5" s="17" t="inlineStr">
        <is>
          <t>Menelepon atau WA langsung</t>
        </is>
      </c>
      <c r="ADM5" s="48" t="n"/>
      <c r="ADN5" s="11" t="inlineStr">
        <is>
          <t>Tidak ada</t>
        </is>
      </c>
      <c r="ADO5" s="48" t="inlineStr">
        <is>
          <t>Kadang-kadang</t>
        </is>
      </c>
      <c r="ADP5" s="17" t="inlineStr">
        <is>
          <t>Pengurangan pengeluaran  rumah tangga (bahan bakar  minyak, pupuk, dll.)   Lebih mudah mendapatkan  energi  Pasokan energi yang andal   Memasak lebih cepat   Lebih aman</t>
        </is>
      </c>
      <c r="ADQ5" s="18" t="n">
        <v>1</v>
      </c>
      <c r="ADR5" s="18" t="n">
        <v>1</v>
      </c>
      <c r="ADS5" s="18" t="n">
        <v>1</v>
      </c>
      <c r="ADT5" s="18" t="n">
        <v>1</v>
      </c>
      <c r="ADU5" s="18" t="n">
        <v>1</v>
      </c>
      <c r="ADV5" s="18" t="n">
        <v>0</v>
      </c>
      <c r="ADW5" s="18" t="n">
        <v>0</v>
      </c>
      <c r="ADX5" s="18" t="n">
        <v>0</v>
      </c>
      <c r="ADY5" s="18" t="n">
        <v>0</v>
      </c>
      <c r="ADZ5" s="18" t="n">
        <v>0</v>
      </c>
      <c r="AEA5" s="18" t="n">
        <v>0</v>
      </c>
      <c r="AEB5" s="18" t="n">
        <v>0</v>
      </c>
      <c r="AEC5" s="48" t="n"/>
      <c r="AED5" s="48" t="inlineStr">
        <is>
          <t>Mengurangi pengeluaran energi</t>
        </is>
      </c>
      <c r="AEE5" s="48" t="n"/>
      <c r="AEF5" s="48" t="inlineStr">
        <is>
          <t>Yayasan Rumah Energi (YRE)</t>
        </is>
      </c>
      <c r="AEG5" s="48" t="n"/>
      <c r="AEH5" s="48" t="inlineStr">
        <is>
          <t>WhatsApp Image 2026-02-03 at 14.14.40-19_36_45.jpeg</t>
        </is>
      </c>
      <c r="AEI5" s="16" t="inlineStr">
        <is>
          <t>https://kf.kobotoolbox.org/api/v2/assets/avstPQqLr3Ab3ZdcVTXZ6f/data/663630485/attachments/att929sawMu4BTL72Yra6Ga7/</t>
        </is>
      </c>
      <c r="AEJ5" s="48" t="inlineStr">
        <is>
          <t>WhatsApp Image 2026-02-03 at 14.14.40 (1)-19_37_9.jpeg</t>
        </is>
      </c>
      <c r="AEK5" s="16" t="inlineStr">
        <is>
          <t>https://kf.kobotoolbox.org/api/v2/assets/avstPQqLr3Ab3ZdcVTXZ6f/data/663630485/attachments/att6DkGeDscczRhQdqeYyGU3/</t>
        </is>
      </c>
      <c r="AEL5" s="48" t="inlineStr">
        <is>
          <t>manto / witono</t>
        </is>
      </c>
      <c r="AEM5" s="48" t="n"/>
      <c r="AEN5" s="48" t="inlineStr">
        <is>
          <t>sudah tidak punya sapi lagi dijual belum beli lagi karena PMK</t>
        </is>
      </c>
    </row>
    <row r="6">
      <c r="A6" s="6" t="n">
        <v>46057</v>
      </c>
      <c r="B6" s="6" t="n">
        <v>46057</v>
      </c>
      <c r="C6" s="48" t="inlineStr">
        <is>
          <t>Marmanto</t>
        </is>
      </c>
      <c r="D6" s="48" t="inlineStr">
        <is>
          <t>Sugeng Raharjo</t>
        </is>
      </c>
      <c r="E6" s="8">
        <f>+6282136100417</f>
        <v/>
      </c>
      <c r="F6" s="48" t="n"/>
      <c r="G6" s="8" t="n">
        <v>-7.351814</v>
      </c>
      <c r="H6" s="8" t="n">
        <v>110.3523472</v>
      </c>
      <c r="I6" s="48" t="n"/>
      <c r="J6" s="8" t="n">
        <v>4.82</v>
      </c>
      <c r="K6" s="48" t="n"/>
      <c r="L6" s="48" t="n"/>
      <c r="M6" s="8" t="n">
        <v>-7.3511364</v>
      </c>
      <c r="N6" s="8" t="n">
        <v>110.3523</v>
      </c>
      <c r="O6" s="48" t="n"/>
      <c r="P6" s="8" t="n">
        <v>4.5</v>
      </c>
      <c r="Q6" s="48" t="n"/>
      <c r="R6" s="48" t="inlineStr">
        <is>
          <t>Jawa Tengah</t>
        </is>
      </c>
      <c r="S6" s="48" t="n"/>
      <c r="T6" s="48" t="n"/>
      <c r="U6" s="48" t="n"/>
      <c r="V6" s="48" t="n"/>
      <c r="W6" s="48" t="n"/>
      <c r="X6" s="48" t="n"/>
      <c r="Y6" s="48" t="n"/>
      <c r="Z6" s="48" t="n"/>
      <c r="AA6" s="48" t="n"/>
      <c r="AB6" s="48" t="n"/>
      <c r="AC6" s="48" t="inlineStr">
        <is>
          <t>Klaten</t>
        </is>
      </c>
      <c r="AD6" s="48" t="inlineStr">
        <is>
          <t>Tulung</t>
        </is>
      </c>
      <c r="AE6" s="48" t="inlineStr">
        <is>
          <t>Sudimoro</t>
        </is>
      </c>
      <c r="AF6" s="48" t="inlineStr">
        <is>
          <t>LPTP</t>
        </is>
      </c>
      <c r="AG6" s="48" t="inlineStr">
        <is>
          <t>LPP0345</t>
        </is>
      </c>
      <c r="AH6" s="8" t="n">
        <v>11</v>
      </c>
      <c r="AI6" s="48" t="inlineStr">
        <is>
          <t>VPA1</t>
        </is>
      </c>
      <c r="AJ6" s="48" t="inlineStr">
        <is>
          <t>Tidak aktif</t>
        </is>
      </c>
      <c r="AK6" s="8" t="n">
        <v>60</v>
      </c>
      <c r="AL6" s="48" t="inlineStr">
        <is>
          <t>Laki-laki</t>
        </is>
      </c>
      <c r="AM6" s="48" t="inlineStr">
        <is>
          <t>Sudah menikah</t>
        </is>
      </c>
      <c r="AN6" s="48" t="inlineStr">
        <is>
          <t>SMP/Sederajat</t>
        </is>
      </c>
      <c r="AO6" s="48" t="inlineStr">
        <is>
          <t>Petani</t>
        </is>
      </c>
      <c r="AP6" s="8" t="n">
        <v>1</v>
      </c>
      <c r="AQ6" s="8" t="n">
        <v>0</v>
      </c>
      <c r="AR6" s="8" t="n">
        <v>0</v>
      </c>
      <c r="AS6" s="8" t="n">
        <v>0</v>
      </c>
      <c r="AT6" s="8" t="n">
        <v>0</v>
      </c>
      <c r="AU6" s="8" t="n">
        <v>0</v>
      </c>
      <c r="AV6" s="8" t="n">
        <v>0</v>
      </c>
      <c r="AW6" s="8" t="n">
        <v>0</v>
      </c>
      <c r="AX6" s="48" t="n"/>
      <c r="AY6" s="48" t="inlineStr">
        <is>
          <t>Pekerja lepas</t>
        </is>
      </c>
      <c r="AZ6" s="8" t="n">
        <v>0</v>
      </c>
      <c r="BA6" s="8" t="n">
        <v>0</v>
      </c>
      <c r="BB6" s="8" t="n">
        <v>1</v>
      </c>
      <c r="BC6" s="8" t="n">
        <v>0</v>
      </c>
      <c r="BD6" s="8" t="n">
        <v>0</v>
      </c>
      <c r="BE6" s="8" t="n">
        <v>0</v>
      </c>
      <c r="BF6" s="8" t="n">
        <v>0</v>
      </c>
      <c r="BG6" s="8" t="n">
        <v>0</v>
      </c>
      <c r="BH6" s="48" t="n"/>
      <c r="BI6" s="48" t="inlineStr">
        <is>
          <t>Rp1.500.000 - Rp2.500.000</t>
        </is>
      </c>
      <c r="BJ6" s="8" t="n">
        <v>2</v>
      </c>
      <c r="BK6" s="8" t="n">
        <v>2</v>
      </c>
      <c r="BL6" s="8" t="n">
        <v>2</v>
      </c>
      <c r="BM6" s="8" t="n">
        <v>0</v>
      </c>
      <c r="BN6" s="48" t="inlineStr">
        <is>
          <t>Milik sendiri</t>
        </is>
      </c>
      <c r="BO6" s="48" t="inlineStr">
        <is>
          <t>Permanen (dinding bata dan semen)</t>
        </is>
      </c>
      <c r="BP6" s="8" t="n">
        <v>1</v>
      </c>
      <c r="BQ6" s="8" t="n">
        <v>0</v>
      </c>
      <c r="BR6" s="8" t="n">
        <v>0</v>
      </c>
      <c r="BS6" s="8" t="n">
        <v>0</v>
      </c>
      <c r="BT6" s="8" t="n">
        <v>0</v>
      </c>
      <c r="BU6" s="48" t="n"/>
      <c r="BV6" s="48" t="inlineStr">
        <is>
          <t>Keramik/ubin</t>
        </is>
      </c>
      <c r="BW6" s="8" t="n">
        <v>0</v>
      </c>
      <c r="BX6" s="8" t="n">
        <v>0</v>
      </c>
      <c r="BY6" s="8" t="n">
        <v>1</v>
      </c>
      <c r="BZ6" s="8" t="n">
        <v>0</v>
      </c>
      <c r="CA6" s="8" t="n">
        <v>0</v>
      </c>
      <c r="CB6" s="48" t="n"/>
      <c r="CC6" s="48" t="inlineStr">
        <is>
          <t>Genting</t>
        </is>
      </c>
      <c r="CD6" s="8" t="n">
        <v>0</v>
      </c>
      <c r="CE6" s="8" t="n">
        <v>0</v>
      </c>
      <c r="CF6" s="8" t="n">
        <v>0</v>
      </c>
      <c r="CG6" s="8" t="n">
        <v>0</v>
      </c>
      <c r="CH6" s="8" t="n">
        <v>0</v>
      </c>
      <c r="CI6" s="8" t="n">
        <v>1</v>
      </c>
      <c r="CJ6" s="8" t="n">
        <v>0</v>
      </c>
      <c r="CK6" s="48" t="n"/>
      <c r="CL6" s="48" t="inlineStr">
        <is>
          <t>Ya</t>
        </is>
      </c>
      <c r="CM6" s="8" t="n">
        <v>2015</v>
      </c>
      <c r="CN6" s="48" t="inlineStr">
        <is>
          <t>Fixed-Dome (Kubah Tetap)</t>
        </is>
      </c>
      <c r="CO6" s="48" t="inlineStr">
        <is>
          <t>6 m³ (4-5 ekor sapi, ±5 jam memasak/hari, ±50 kg</t>
        </is>
      </c>
      <c r="CP6" s="48" t="inlineStr">
        <is>
          <t>Anggota keluarga - laki-laki</t>
        </is>
      </c>
      <c r="CQ6" s="8" t="n">
        <v>0</v>
      </c>
      <c r="CR6" s="8" t="n">
        <v>0</v>
      </c>
      <c r="CS6" s="8" t="n">
        <v>0</v>
      </c>
      <c r="CT6" s="8" t="n">
        <v>0</v>
      </c>
      <c r="CU6" s="10" t="n">
        <v>1</v>
      </c>
      <c r="CV6" s="10" t="n">
        <v>0</v>
      </c>
      <c r="CW6" s="10" t="n">
        <v>0</v>
      </c>
      <c r="CX6" s="8" t="n">
        <v>0</v>
      </c>
      <c r="CY6" s="48" t="inlineStr">
        <is>
          <t>Anggota keluarga - laki-laki</t>
        </is>
      </c>
      <c r="CZ6" s="8" t="n">
        <v>1</v>
      </c>
      <c r="DA6" s="8" t="n">
        <v>0</v>
      </c>
      <c r="DB6" s="8" t="n">
        <v>0</v>
      </c>
      <c r="DC6" s="48" t="n"/>
      <c r="DD6" s="48" t="inlineStr">
        <is>
          <t>Anggota keluarga - laki-laki CPO atau pendamping</t>
        </is>
      </c>
      <c r="DE6" s="8" t="n">
        <v>1</v>
      </c>
      <c r="DF6" s="8" t="n">
        <v>0</v>
      </c>
      <c r="DG6" s="8" t="n">
        <v>1</v>
      </c>
      <c r="DH6" s="8" t="n">
        <v>0</v>
      </c>
      <c r="DI6" s="48" t="n"/>
      <c r="DJ6" s="48" t="inlineStr">
        <is>
          <t>Anggota keluarga - laki-laki CPO atau pendamping</t>
        </is>
      </c>
      <c r="DK6" s="8" t="n">
        <v>1</v>
      </c>
      <c r="DL6" s="8" t="n">
        <v>0</v>
      </c>
      <c r="DM6" s="8" t="n">
        <v>1</v>
      </c>
      <c r="DN6" s="8" t="n">
        <v>0</v>
      </c>
      <c r="DO6" s="48" t="n"/>
      <c r="DP6" s="8" t="n">
        <v>1</v>
      </c>
      <c r="DQ6" s="8" t="n">
        <v>0</v>
      </c>
      <c r="DR6" s="8" t="n">
        <v>0</v>
      </c>
      <c r="DS6" s="48" t="n"/>
      <c r="DT6" s="48" t="n"/>
      <c r="DU6" s="48" t="n"/>
      <c r="DV6" s="48" t="inlineStr">
        <is>
          <t>Tidak berfungsi sama sekali</t>
        </is>
      </c>
      <c r="DW6" s="48" t="inlineStr">
        <is>
          <t>&gt;1 tahun yang lalu</t>
        </is>
      </c>
      <c r="DX6" s="48" t="inlineStr">
        <is>
          <t>Tidak ada ternak</t>
        </is>
      </c>
      <c r="DY6" s="48" t="n"/>
      <c r="DZ6" s="48" t="n"/>
      <c r="EA6" s="48" t="n"/>
      <c r="EB6" s="48" t="n"/>
      <c r="EC6" s="48" t="n"/>
      <c r="ED6" s="48" t="n"/>
      <c r="EE6" s="48" t="n"/>
      <c r="EF6" s="48" t="n"/>
      <c r="EG6" s="48" t="n"/>
      <c r="EH6" s="48" t="n"/>
      <c r="EI6" s="48" t="inlineStr">
        <is>
          <t>Keterbatasan akses terhadap informasi atau pelatihan terkait biogas Tidak ada masalah</t>
        </is>
      </c>
      <c r="EJ6" s="8" t="n">
        <v>0</v>
      </c>
      <c r="EK6" s="8" t="n">
        <v>0</v>
      </c>
      <c r="EL6" s="8" t="n">
        <v>1</v>
      </c>
      <c r="EM6" s="8" t="n">
        <v>1</v>
      </c>
      <c r="EN6" s="8" t="n">
        <v>0</v>
      </c>
      <c r="EO6" s="11" t="n"/>
      <c r="EP6" s="48" t="inlineStr">
        <is>
          <t>Ya, cukup jelas dan mudah diikuti</t>
        </is>
      </c>
      <c r="EQ6" s="48" t="inlineStr">
        <is>
          <t>Pelatihan</t>
        </is>
      </c>
      <c r="ER6" s="48" t="inlineStr">
        <is>
          <t>CPO atau pendamping Pegawai koperasi</t>
        </is>
      </c>
      <c r="ES6" s="8" t="n">
        <v>1</v>
      </c>
      <c r="ET6" s="8" t="n">
        <v>0</v>
      </c>
      <c r="EU6" s="8" t="n">
        <v>1</v>
      </c>
      <c r="EV6" s="8" t="n">
        <v>0</v>
      </c>
      <c r="EW6" s="48" t="n"/>
      <c r="EX6" s="48" t="inlineStr">
        <is>
          <t>Anggota keluarga - Laki-laki Anggota keluarga - Perempuan dewasa</t>
        </is>
      </c>
      <c r="EY6" s="8" t="n">
        <v>1</v>
      </c>
      <c r="EZ6" s="8" t="n">
        <v>1</v>
      </c>
      <c r="FA6" s="8" t="n">
        <v>0</v>
      </c>
      <c r="FB6" s="48" t="n"/>
      <c r="FC6" s="48" t="inlineStr">
        <is>
          <t>Setiap minggu</t>
        </is>
      </c>
      <c r="FD6" s="48" t="n"/>
      <c r="FE6" s="48" t="inlineStr">
        <is>
          <t>Mengetahui</t>
        </is>
      </c>
      <c r="FF6" s="48" t="inlineStr">
        <is>
          <t>Selalu (setiap hari)</t>
        </is>
      </c>
      <c r="FG6" s="48" t="inlineStr">
        <is>
          <t>Mengetahui</t>
        </is>
      </c>
      <c r="FH6" s="48" t="inlineStr">
        <is>
          <t>Sering (setiap minggu)</t>
        </is>
      </c>
      <c r="FI6" s="48" t="inlineStr">
        <is>
          <t>Mengetahui</t>
        </is>
      </c>
      <c r="FJ6" s="48" t="inlineStr">
        <is>
          <t>Sering (setiap minggu)</t>
        </is>
      </c>
      <c r="FK6" s="48" t="inlineStr">
        <is>
          <t>Mengetahui</t>
        </is>
      </c>
      <c r="FL6" s="48" t="inlineStr">
        <is>
          <t>Sering (setiap minggu)</t>
        </is>
      </c>
      <c r="FM6" s="48" t="inlineStr">
        <is>
          <t>Mengetahui</t>
        </is>
      </c>
      <c r="FN6" s="48" t="inlineStr">
        <is>
          <t>Jarang (setiap bulan atau lebih)</t>
        </is>
      </c>
      <c r="FO6" s="48" t="inlineStr">
        <is>
          <t>Mengetahui</t>
        </is>
      </c>
      <c r="FP6" s="48" t="inlineStr">
        <is>
          <t>Jarang (setiap bulan atau lebih)</t>
        </is>
      </c>
      <c r="FQ6" s="48" t="inlineStr">
        <is>
          <t>Mengetahui</t>
        </is>
      </c>
      <c r="FR6" s="48" t="inlineStr">
        <is>
          <t>Ya</t>
        </is>
      </c>
      <c r="FS6" s="48" t="inlineStr">
        <is>
          <t>Mengetahui</t>
        </is>
      </c>
      <c r="FT6" s="48" t="inlineStr">
        <is>
          <t>Ya, selalu</t>
        </is>
      </c>
      <c r="FU6" s="48" t="inlineStr">
        <is>
          <t>Laki-laki dewasa Perempuan dewasa</t>
        </is>
      </c>
      <c r="FV6" s="8" t="n">
        <v>1</v>
      </c>
      <c r="FW6" s="8" t="n">
        <v>1</v>
      </c>
      <c r="FX6" s="8" t="n">
        <v>0</v>
      </c>
      <c r="FY6" s="8" t="n">
        <v>0</v>
      </c>
      <c r="FZ6" s="48" t="inlineStr">
        <is>
          <t>Cukup memahami</t>
        </is>
      </c>
      <c r="GA6" s="48" t="inlineStr">
        <is>
          <t>CPO Pelatihan</t>
        </is>
      </c>
      <c r="GB6" s="8" t="n">
        <v>1</v>
      </c>
      <c r="GC6" s="8" t="n">
        <v>1</v>
      </c>
      <c r="GD6" s="8" t="n">
        <v>0</v>
      </c>
      <c r="GE6" s="8" t="n">
        <v>0</v>
      </c>
      <c r="GF6" s="48" t="n"/>
      <c r="GG6" s="48" t="inlineStr">
        <is>
          <t>Sering</t>
        </is>
      </c>
      <c r="GH6" s="48" t="inlineStr">
        <is>
          <t>Tidak</t>
        </is>
      </c>
      <c r="GI6" s="48" t="n"/>
      <c r="GJ6" s="48" t="n"/>
      <c r="GK6" s="48" t="n"/>
      <c r="GL6" s="48" t="n"/>
      <c r="GM6" s="48" t="n"/>
      <c r="GN6" s="48" t="n"/>
      <c r="GO6" s="48" t="n"/>
      <c r="GP6" s="48" t="inlineStr">
        <is>
          <t>Penuh (100%)</t>
        </is>
      </c>
      <c r="GQ6" s="48" t="inlineStr">
        <is>
          <t>Kayu bakar LPG</t>
        </is>
      </c>
      <c r="GR6" s="8" t="n">
        <v>1</v>
      </c>
      <c r="GS6" s="8" t="n">
        <v>1</v>
      </c>
      <c r="GT6" s="8" t="n">
        <v>0</v>
      </c>
      <c r="GU6" s="8" t="n">
        <v>0</v>
      </c>
      <c r="GV6" s="8" t="n">
        <v>0</v>
      </c>
      <c r="GW6" s="8" t="n">
        <v>0</v>
      </c>
      <c r="GX6" s="8" t="n">
        <v>0</v>
      </c>
      <c r="GY6" s="48" t="n"/>
      <c r="GZ6" s="48" t="inlineStr">
        <is>
          <t>Tidak</t>
        </is>
      </c>
      <c r="HA6" s="8" t="n">
        <v>200</v>
      </c>
      <c r="HB6" s="8" t="n">
        <v>200000</v>
      </c>
      <c r="HC6" s="8" t="n">
        <v>50</v>
      </c>
      <c r="HD6" s="8" t="n">
        <v>50000</v>
      </c>
      <c r="HE6" s="8" t="n">
        <v>12</v>
      </c>
      <c r="HF6" s="8" t="n">
        <v>100000</v>
      </c>
      <c r="HG6" s="8" t="n">
        <v>3</v>
      </c>
      <c r="HH6" s="8" t="n">
        <v>25000</v>
      </c>
      <c r="HI6" s="48" t="n"/>
      <c r="HJ6" s="48" t="n"/>
      <c r="HK6" s="48" t="n"/>
      <c r="HL6" s="48" t="n"/>
      <c r="HM6" s="48" t="n"/>
      <c r="HN6" s="48" t="n"/>
      <c r="HO6" s="48" t="n"/>
      <c r="HP6" s="48" t="n"/>
      <c r="HQ6" s="48" t="n"/>
      <c r="HR6" s="48" t="n"/>
      <c r="HS6" s="48" t="n"/>
      <c r="HT6" s="48" t="n"/>
      <c r="HU6" s="48" t="n"/>
      <c r="HV6" s="48" t="n"/>
      <c r="HW6" s="48" t="n"/>
      <c r="HX6" s="48" t="n"/>
      <c r="HY6" s="8" t="n">
        <v>150</v>
      </c>
      <c r="HZ6" s="8" t="n">
        <v>150000</v>
      </c>
      <c r="IA6" s="8" t="n">
        <v>9</v>
      </c>
      <c r="IB6" s="8" t="n">
        <v>75000</v>
      </c>
      <c r="IC6" s="48" t="n"/>
      <c r="ID6" s="48" t="n"/>
      <c r="IE6" s="48" t="n"/>
      <c r="IF6" s="48" t="n"/>
      <c r="IG6" s="48" t="n"/>
      <c r="IH6" s="48" t="n"/>
      <c r="II6" s="48" t="n"/>
      <c r="IJ6" s="48" t="n"/>
      <c r="IK6" s="48" t="inlineStr">
        <is>
          <t>50-65 kg</t>
        </is>
      </c>
      <c r="IL6" s="48" t="inlineStr">
        <is>
          <t>3-5 jam</t>
        </is>
      </c>
      <c r="IM6" s="48" t="inlineStr">
        <is>
          <t>Ya</t>
        </is>
      </c>
      <c r="IN6" s="48" t="inlineStr">
        <is>
          <t>Tidak</t>
        </is>
      </c>
      <c r="IO6" s="48" t="inlineStr">
        <is>
          <t>Lebih bersih</t>
        </is>
      </c>
      <c r="IP6" s="48" t="n"/>
      <c r="IQ6" s="48" t="inlineStr">
        <is>
          <t>Tidak pernah</t>
        </is>
      </c>
      <c r="IR6" s="48" t="n"/>
      <c r="IS6" s="48" t="n"/>
      <c r="IT6" s="48" t="n"/>
      <c r="IU6" s="48" t="n"/>
      <c r="IV6" s="48" t="n"/>
      <c r="IW6" s="48" t="n"/>
      <c r="IX6" s="48" t="n"/>
      <c r="IY6" s="48" t="n"/>
      <c r="IZ6" s="48" t="inlineStr">
        <is>
          <t>Tidak pernah</t>
        </is>
      </c>
      <c r="JA6" s="48" t="n"/>
      <c r="JB6" s="48" t="n"/>
      <c r="JC6" s="48" t="n"/>
      <c r="JD6" s="48" t="n"/>
      <c r="JE6" s="48" t="n"/>
      <c r="JF6" s="48" t="n"/>
      <c r="JG6" s="48" t="n"/>
      <c r="JH6" s="48" t="n"/>
      <c r="JI6" s="48" t="inlineStr">
        <is>
          <t>Tidak pernah</t>
        </is>
      </c>
      <c r="JJ6" s="48" t="n"/>
      <c r="JK6" s="48" t="n"/>
      <c r="JL6" s="48" t="n"/>
      <c r="JM6" s="48" t="n"/>
      <c r="JN6" s="48" t="n"/>
      <c r="JO6" s="48" t="n"/>
      <c r="JP6" s="48" t="n"/>
      <c r="JQ6" s="48" t="n"/>
      <c r="JR6" s="48" t="inlineStr">
        <is>
          <t>Tidak pernah</t>
        </is>
      </c>
      <c r="JS6" s="48" t="n"/>
      <c r="JT6" s="48" t="n"/>
      <c r="JU6" s="48" t="n"/>
      <c r="JV6" s="48" t="n"/>
      <c r="JW6" s="48" t="n"/>
      <c r="JX6" s="48" t="n"/>
      <c r="JY6" s="48" t="n"/>
      <c r="JZ6" s="48" t="n"/>
      <c r="KA6" s="48" t="inlineStr">
        <is>
          <t>Tidak pernah</t>
        </is>
      </c>
      <c r="KB6" s="48" t="n"/>
      <c r="KC6" s="48" t="n"/>
      <c r="KD6" s="48" t="n"/>
      <c r="KE6" s="48" t="n"/>
      <c r="KF6" s="48" t="n"/>
      <c r="KG6" s="48" t="n"/>
      <c r="KH6" s="48" t="n"/>
      <c r="KI6" s="48" t="n"/>
      <c r="KJ6" s="48" t="inlineStr">
        <is>
          <t>Tidak pernah</t>
        </is>
      </c>
      <c r="KK6" s="48" t="n"/>
      <c r="KL6" s="48" t="n"/>
      <c r="KM6" s="48" t="n"/>
      <c r="KN6" s="48" t="n"/>
      <c r="KO6" s="48" t="n"/>
      <c r="KP6" s="48" t="n"/>
      <c r="KQ6" s="48" t="n"/>
      <c r="KR6" s="48" t="n"/>
      <c r="KS6" s="48" t="inlineStr">
        <is>
          <t>Cukup membaik</t>
        </is>
      </c>
      <c r="KT6" s="48" t="inlineStr">
        <is>
          <t>0-1 kali</t>
        </is>
      </c>
      <c r="KU6" s="48" t="inlineStr">
        <is>
          <t>0-1 kali</t>
        </is>
      </c>
      <c r="KV6" s="48" t="inlineStr">
        <is>
          <t>Perempuan dewasa</t>
        </is>
      </c>
      <c r="KW6" s="8" t="n">
        <v>0</v>
      </c>
      <c r="KX6" s="8" t="n">
        <v>1</v>
      </c>
      <c r="KY6" s="8" t="n">
        <v>0</v>
      </c>
      <c r="KZ6" s="8" t="n">
        <v>0</v>
      </c>
      <c r="LA6" s="48" t="inlineStr">
        <is>
          <t>Cukup membaik</t>
        </is>
      </c>
      <c r="LB6" s="48" t="inlineStr">
        <is>
          <t>Cukup membaik</t>
        </is>
      </c>
      <c r="LC6" s="8" t="n">
        <v>0</v>
      </c>
      <c r="LD6" s="8" t="n">
        <v>0</v>
      </c>
      <c r="LE6" s="8" t="n">
        <v>0</v>
      </c>
      <c r="LF6" s="8" t="n">
        <v>0</v>
      </c>
      <c r="LG6" s="48" t="inlineStr">
        <is>
          <t>Ya</t>
        </is>
      </c>
      <c r="LH6" s="8" t="n">
        <v>100000</v>
      </c>
      <c r="LI6" s="48" t="n"/>
      <c r="LJ6" s="48" t="inlineStr">
        <is>
          <t>Kebutuhan rumah tangga</t>
        </is>
      </c>
      <c r="LK6" s="8" t="n">
        <v>0</v>
      </c>
      <c r="LL6" s="8" t="n">
        <v>0</v>
      </c>
      <c r="LM6" s="8" t="n">
        <v>0</v>
      </c>
      <c r="LN6" s="8" t="n">
        <v>0</v>
      </c>
      <c r="LO6" s="8" t="n">
        <v>1</v>
      </c>
      <c r="LP6" s="8" t="n">
        <v>0</v>
      </c>
      <c r="LQ6" s="8" t="n">
        <v>0</v>
      </c>
      <c r="LR6" s="48" t="n"/>
      <c r="LS6" s="8" t="n">
        <v>15</v>
      </c>
      <c r="LT6" s="8" t="n">
        <v>15</v>
      </c>
      <c r="LU6" s="8" t="n">
        <v>0</v>
      </c>
      <c r="LV6" s="8" t="n">
        <v>5</v>
      </c>
      <c r="LW6" s="8" t="n">
        <v>5</v>
      </c>
      <c r="LX6" s="8" t="n">
        <v>0</v>
      </c>
      <c r="LY6" s="8" t="n">
        <v>5</v>
      </c>
      <c r="LZ6" s="8" t="n">
        <v>5</v>
      </c>
      <c r="MA6" s="8" t="n">
        <v>0</v>
      </c>
      <c r="MB6" s="48" t="inlineStr">
        <is>
          <t>Ya</t>
        </is>
      </c>
      <c r="MC6" s="8" t="n">
        <v>30</v>
      </c>
      <c r="MD6" s="8" t="n">
        <v>15</v>
      </c>
      <c r="ME6" s="8" t="n">
        <v>30</v>
      </c>
      <c r="MF6" s="8" t="n">
        <v>15</v>
      </c>
      <c r="MG6" s="8" t="n">
        <v>0</v>
      </c>
      <c r="MH6" s="8" t="n">
        <v>0</v>
      </c>
      <c r="MI6" s="48" t="inlineStr">
        <is>
          <t>Istirahat</t>
        </is>
      </c>
      <c r="MJ6" s="8" t="n">
        <v>0</v>
      </c>
      <c r="MK6" s="8" t="n">
        <v>0</v>
      </c>
      <c r="ML6" s="8" t="n">
        <v>1</v>
      </c>
      <c r="MM6" s="8" t="n">
        <v>0</v>
      </c>
      <c r="MN6" s="8" t="n">
        <v>0</v>
      </c>
      <c r="MO6" s="8" t="n">
        <v>0</v>
      </c>
      <c r="MP6" s="48" t="n"/>
      <c r="MQ6" s="48" t="n"/>
      <c r="MR6" s="48" t="inlineStr">
        <is>
          <t>untuk santai keluarga</t>
        </is>
      </c>
      <c r="MS6" s="48" t="n"/>
      <c r="MT6" s="48" t="inlineStr">
        <is>
          <t>untuk santai</t>
        </is>
      </c>
      <c r="MU6" s="48" t="inlineStr">
        <is>
          <t>Tidak</t>
        </is>
      </c>
      <c r="MV6" s="48" t="n"/>
      <c r="MW6" s="48" t="n"/>
      <c r="MX6" s="48" t="n"/>
      <c r="MY6" s="48" t="n"/>
      <c r="MZ6" s="48" t="n"/>
      <c r="NA6" s="48" t="n"/>
      <c r="NB6" s="48" t="n"/>
      <c r="NC6" s="48" t="n"/>
      <c r="ND6" s="48" t="n"/>
      <c r="NE6" s="48" t="n"/>
      <c r="NF6" s="48" t="n"/>
      <c r="NG6" s="48" t="n"/>
      <c r="NH6" s="48" t="n"/>
      <c r="NI6" s="48" t="n"/>
      <c r="NJ6" s="48" t="n"/>
      <c r="NK6" s="48" t="n"/>
      <c r="NL6" s="48" t="inlineStr">
        <is>
          <t>Tidak</t>
        </is>
      </c>
      <c r="NM6" s="48" t="inlineStr">
        <is>
          <t>Kombinasi dana mandiri dan dana hibah</t>
        </is>
      </c>
      <c r="NN6" s="48" t="inlineStr">
        <is>
          <t>&gt;11.000.001</t>
        </is>
      </c>
      <c r="NO6" s="48" t="inlineStr">
        <is>
          <t>Program yayasan/NGO</t>
        </is>
      </c>
      <c r="NP6" s="48" t="n"/>
      <c r="NQ6" s="48" t="n"/>
      <c r="NR6" s="48" t="n"/>
      <c r="NS6" s="48" t="n"/>
      <c r="NT6" s="48" t="n"/>
      <c r="NU6" s="48" t="n"/>
      <c r="NV6" s="48" t="inlineStr">
        <is>
          <t>Anggota keluarga - Laki-laki dewasa</t>
        </is>
      </c>
      <c r="NW6" s="48" t="n"/>
      <c r="NX6" s="48" t="inlineStr">
        <is>
          <t>Sedikit meningkat</t>
        </is>
      </c>
      <c r="NY6" s="8" t="n">
        <v>45</v>
      </c>
      <c r="NZ6" s="8" t="n">
        <v>30</v>
      </c>
      <c r="OA6" s="8" t="n">
        <v>0</v>
      </c>
      <c r="OB6" s="8" t="n">
        <v>10</v>
      </c>
      <c r="OC6" s="8" t="n">
        <v>5</v>
      </c>
      <c r="OD6" s="8" t="n">
        <v>0</v>
      </c>
      <c r="OE6" s="48" t="inlineStr">
        <is>
          <t>Lebih baik</t>
        </is>
      </c>
      <c r="OF6" s="48" t="inlineStr">
        <is>
          <t>Lebih baik (beda waktu memasak 5-30 menit, ATAU tidak lagi ada rasa/bau makanan yang berubah, ATAU alasan lainnya)</t>
        </is>
      </c>
      <c r="OG6" s="48" t="inlineStr">
        <is>
          <t>Tidak</t>
        </is>
      </c>
      <c r="OH6" s="8" t="n">
        <v>0</v>
      </c>
      <c r="OI6" s="8" t="n">
        <v>0</v>
      </c>
      <c r="OJ6" s="8" t="n">
        <v>0</v>
      </c>
      <c r="OK6" s="8" t="n">
        <v>0</v>
      </c>
      <c r="OL6" s="8" t="n">
        <v>0</v>
      </c>
      <c r="OM6" s="8" t="n">
        <v>0</v>
      </c>
      <c r="ON6" s="8" t="n">
        <v>0</v>
      </c>
      <c r="OO6" s="8" t="n">
        <v>0</v>
      </c>
      <c r="OP6" s="48" t="inlineStr">
        <is>
          <t>Sapi pedaging</t>
        </is>
      </c>
      <c r="OQ6" s="8" t="n">
        <v>1</v>
      </c>
      <c r="OR6" s="8" t="n">
        <v>0</v>
      </c>
      <c r="OS6" s="8" t="n">
        <v>0</v>
      </c>
      <c r="OT6" s="8" t="n">
        <v>0</v>
      </c>
      <c r="OU6" s="8" t="n">
        <v>0</v>
      </c>
      <c r="OV6" s="8" t="n">
        <v>0</v>
      </c>
      <c r="OW6" s="8" t="n">
        <v>0</v>
      </c>
      <c r="OX6" s="8" t="n">
        <v>0</v>
      </c>
      <c r="OY6" s="48" t="inlineStr">
        <is>
          <t>1-Disebarkan ke lahan terbuka</t>
        </is>
      </c>
      <c r="OZ6" s="8" t="n">
        <v>1</v>
      </c>
      <c r="PA6" s="8" t="n">
        <v>0</v>
      </c>
      <c r="PB6" s="8" t="n">
        <v>0</v>
      </c>
      <c r="PC6" s="8" t="n">
        <v>0</v>
      </c>
      <c r="PD6" s="8" t="n">
        <v>0</v>
      </c>
      <c r="PE6" s="8" t="n">
        <v>0</v>
      </c>
      <c r="PF6" s="8" t="n">
        <v>1</v>
      </c>
      <c r="PG6" s="8" t="n">
        <v>0</v>
      </c>
      <c r="PH6" s="8" t="n">
        <v>0</v>
      </c>
      <c r="PI6" s="8" t="n">
        <v>0</v>
      </c>
      <c r="PJ6" s="48" t="n"/>
      <c r="PK6" s="48" t="n"/>
      <c r="PL6" s="48" t="n"/>
      <c r="PM6" s="48" t="n"/>
      <c r="PN6" s="48" t="n"/>
      <c r="PO6" s="48" t="n"/>
      <c r="PP6" s="48" t="n"/>
      <c r="PQ6" s="48" t="n"/>
      <c r="PR6" s="48" t="n"/>
      <c r="PS6" s="48" t="n"/>
      <c r="PT6" s="48" t="n"/>
      <c r="PU6" s="48" t="n"/>
      <c r="PV6" s="48" t="n"/>
      <c r="PW6" s="48" t="n"/>
      <c r="PX6" s="48" t="n"/>
      <c r="PY6" s="48" t="n"/>
      <c r="PZ6" s="48" t="n"/>
      <c r="QA6" s="48" t="n"/>
      <c r="QB6" s="48" t="n"/>
      <c r="QC6" s="48" t="n"/>
      <c r="QD6" s="48" t="n"/>
      <c r="QE6" s="48" t="n"/>
      <c r="QF6" s="48" t="n"/>
      <c r="QG6" s="48" t="n"/>
      <c r="QH6" s="48" t="n"/>
      <c r="QI6" s="48" t="n"/>
      <c r="QJ6" s="48" t="n"/>
      <c r="QK6" s="48" t="n"/>
      <c r="QL6" s="48" t="n"/>
      <c r="QM6" s="48" t="n"/>
      <c r="QN6" s="48" t="n"/>
      <c r="QO6" s="48" t="n"/>
      <c r="QP6" s="48" t="n"/>
      <c r="QQ6" s="48" t="n"/>
      <c r="QR6" s="48" t="n"/>
      <c r="QS6" s="48" t="n"/>
      <c r="QT6" s="48" t="n"/>
      <c r="QU6" s="48" t="n"/>
      <c r="QV6" s="48" t="n"/>
      <c r="QW6" s="48" t="n"/>
      <c r="QX6" s="48" t="n"/>
      <c r="QY6" s="48" t="n"/>
      <c r="QZ6" s="48" t="n"/>
      <c r="RA6" s="48" t="n"/>
      <c r="RB6" s="48" t="n"/>
      <c r="RC6" s="48" t="n"/>
      <c r="RD6" s="48" t="n"/>
      <c r="RE6" s="48" t="n"/>
      <c r="RF6" s="48" t="n"/>
      <c r="RG6" s="48" t="n"/>
      <c r="RH6" s="48" t="n"/>
      <c r="RI6" s="48" t="n"/>
      <c r="RJ6" s="48" t="n"/>
      <c r="RK6" s="48" t="n"/>
      <c r="RL6" s="48" t="n"/>
      <c r="RM6" s="48" t="n"/>
      <c r="RN6" s="48" t="n"/>
      <c r="RO6" s="48" t="n"/>
      <c r="RP6" s="48" t="n"/>
      <c r="RQ6" s="48" t="n"/>
      <c r="RR6" s="48" t="n"/>
      <c r="RS6" s="48" t="n"/>
      <c r="RT6" s="48" t="n"/>
      <c r="RU6" s="48" t="n"/>
      <c r="RV6" s="48" t="n"/>
      <c r="RW6" s="48" t="n"/>
      <c r="RX6" s="48" t="n"/>
      <c r="RY6" s="48" t="n"/>
      <c r="RZ6" s="48" t="n"/>
      <c r="SA6" s="48" t="n"/>
      <c r="SB6" s="48" t="n"/>
      <c r="SC6" s="48" t="n"/>
      <c r="SD6" s="8" t="n">
        <v>0</v>
      </c>
      <c r="SE6" s="48" t="n"/>
      <c r="SF6" s="48" t="n"/>
      <c r="SG6" s="48" t="n"/>
      <c r="SH6" s="48" t="n"/>
      <c r="SI6" s="48" t="n"/>
      <c r="SJ6" s="48" t="n"/>
      <c r="SK6" s="48" t="n"/>
      <c r="SL6" s="8" t="n">
        <v>0</v>
      </c>
      <c r="SM6" s="8" t="n">
        <v>0</v>
      </c>
      <c r="SN6" s="8" t="n">
        <v>0</v>
      </c>
      <c r="SO6" s="8" t="n">
        <v>0</v>
      </c>
      <c r="SP6" s="8" t="n">
        <v>0</v>
      </c>
      <c r="SQ6" s="8" t="n">
        <v>0</v>
      </c>
      <c r="SR6" s="8" t="n">
        <v>0</v>
      </c>
      <c r="SS6" s="8" t="n">
        <v>0</v>
      </c>
      <c r="ST6" s="8" t="n">
        <v>0</v>
      </c>
      <c r="SU6" s="8" t="n">
        <v>0</v>
      </c>
      <c r="SV6" s="8" t="n">
        <v>0</v>
      </c>
      <c r="SW6" s="8" t="n">
        <v>0</v>
      </c>
      <c r="SX6" s="48" t="n"/>
      <c r="SY6" s="48" t="n"/>
      <c r="SZ6" s="48" t="n"/>
      <c r="TA6" s="48" t="n"/>
      <c r="TB6" s="48" t="n"/>
      <c r="TC6" s="48" t="n"/>
      <c r="TD6" s="48" t="n"/>
      <c r="TE6" s="48" t="n"/>
      <c r="TF6" s="48" t="n"/>
      <c r="TG6" s="48" t="n"/>
      <c r="TH6" s="48" t="n"/>
      <c r="TI6" s="48" t="n"/>
      <c r="TJ6" s="48" t="n"/>
      <c r="TK6" s="48" t="n"/>
      <c r="TL6" s="48" t="n"/>
      <c r="TM6" s="48" t="n"/>
      <c r="TN6" s="48" t="n"/>
      <c r="TO6" s="48" t="n"/>
      <c r="TP6" s="48" t="n"/>
      <c r="TQ6" s="48" t="n"/>
      <c r="TR6" s="48" t="n"/>
      <c r="TS6" s="48" t="n"/>
      <c r="TT6" s="48" t="n"/>
      <c r="TU6" s="48" t="n"/>
      <c r="TV6" s="48" t="n"/>
      <c r="TW6" s="48" t="n"/>
      <c r="TX6" s="48" t="n"/>
      <c r="TY6" s="48" t="n"/>
      <c r="TZ6" s="48" t="n"/>
      <c r="UA6" s="48" t="n"/>
      <c r="UB6" s="48" t="n"/>
      <c r="UC6" s="48" t="n"/>
      <c r="UD6" s="48" t="n"/>
      <c r="UE6" s="48" t="n"/>
      <c r="UF6" s="48" t="n"/>
      <c r="UG6" s="48" t="n"/>
      <c r="UH6" s="48" t="n"/>
      <c r="UI6" s="48" t="n"/>
      <c r="UJ6" s="48" t="n"/>
      <c r="UK6" s="48" t="n"/>
      <c r="UL6" s="48" t="n"/>
      <c r="UM6" s="48" t="n"/>
      <c r="UN6" s="48" t="n"/>
      <c r="UO6" s="48" t="n"/>
      <c r="UP6" s="48" t="n"/>
      <c r="UQ6" s="48" t="n"/>
      <c r="UR6" s="48" t="n"/>
      <c r="US6" s="48" t="n"/>
      <c r="UT6" s="48" t="n"/>
      <c r="UU6" s="48" t="n"/>
      <c r="UV6" s="48" t="n"/>
      <c r="UW6" s="48" t="n"/>
      <c r="UX6" s="48" t="n"/>
      <c r="UY6" s="48" t="n"/>
      <c r="UZ6" s="48" t="n"/>
      <c r="VA6" s="48" t="n"/>
      <c r="VB6" s="48" t="n"/>
      <c r="VC6" s="48" t="n"/>
      <c r="VD6" s="48" t="n"/>
      <c r="VE6" s="48" t="n"/>
      <c r="VF6" s="48" t="n"/>
      <c r="VG6" s="48" t="n"/>
      <c r="VH6" s="48" t="n"/>
      <c r="VI6" s="48" t="n"/>
      <c r="VJ6" s="48" t="n"/>
      <c r="VK6" s="48" t="n"/>
      <c r="VL6" s="48" t="n"/>
      <c r="VM6" s="48" t="n"/>
      <c r="VN6" s="48" t="n"/>
      <c r="VO6" s="48" t="n"/>
      <c r="VP6" s="48" t="n"/>
      <c r="VQ6" s="48" t="n"/>
      <c r="VR6" s="48" t="n"/>
      <c r="VS6" s="48" t="n"/>
      <c r="VT6" s="48" t="n"/>
      <c r="VU6" s="48" t="n"/>
      <c r="VV6" s="48" t="n"/>
      <c r="VW6" s="48" t="n"/>
      <c r="VX6" s="48" t="n"/>
      <c r="VY6" s="48" t="n"/>
      <c r="VZ6" s="48" t="n"/>
      <c r="WA6" s="48" t="n"/>
      <c r="WB6" s="48" t="n"/>
      <c r="WC6" s="48" t="n"/>
      <c r="WD6" s="48" t="n"/>
      <c r="WE6" s="48" t="n"/>
      <c r="WF6" s="48" t="n"/>
      <c r="WG6" s="48" t="n"/>
      <c r="WH6" s="48" t="n"/>
      <c r="WI6" s="48" t="n"/>
      <c r="WJ6" s="48" t="n"/>
      <c r="WK6" s="48" t="n"/>
      <c r="WL6" s="48" t="n"/>
      <c r="WM6" s="48" t="n"/>
      <c r="WN6" s="48" t="n"/>
      <c r="WO6" s="48" t="n"/>
      <c r="WP6" s="48" t="n"/>
      <c r="WQ6" s="48" t="n"/>
      <c r="WR6" s="48" t="n"/>
      <c r="WS6" s="48" t="n"/>
      <c r="WT6" s="48" t="n"/>
      <c r="WU6" s="48" t="n"/>
      <c r="WV6" s="48" t="n"/>
      <c r="WW6" s="48" t="n"/>
      <c r="WX6" s="48" t="n"/>
      <c r="WY6" s="48" t="n"/>
      <c r="WZ6" s="48" t="n"/>
      <c r="XA6" s="48" t="n"/>
      <c r="XB6" s="48" t="n"/>
      <c r="XC6" s="48" t="n"/>
      <c r="XD6" s="48" t="n"/>
      <c r="XE6" s="48" t="n"/>
      <c r="XF6" s="48" t="n"/>
      <c r="XG6" s="48" t="n"/>
      <c r="XH6" s="48" t="n"/>
      <c r="XI6" s="48" t="n"/>
      <c r="XJ6" s="48" t="n"/>
      <c r="XK6" s="48" t="n"/>
      <c r="XL6" s="48" t="n"/>
      <c r="XM6" s="48" t="n"/>
      <c r="XN6" s="48" t="n"/>
      <c r="XO6" s="48" t="n"/>
      <c r="XP6" s="48" t="n"/>
      <c r="XQ6" s="48" t="n"/>
      <c r="XR6" s="48" t="n"/>
      <c r="XS6" s="48" t="n"/>
      <c r="XT6" s="48" t="n"/>
      <c r="XU6" s="48" t="n"/>
      <c r="XV6" s="48" t="n"/>
      <c r="XW6" s="48" t="n"/>
      <c r="XX6" s="48" t="n"/>
      <c r="XY6" s="48" t="n"/>
      <c r="XZ6" s="48" t="n"/>
      <c r="YA6" s="48" t="n"/>
      <c r="YB6" s="48" t="n"/>
      <c r="YC6" s="48" t="n"/>
      <c r="YD6" s="48" t="n"/>
      <c r="YE6" s="48" t="n"/>
      <c r="YF6" s="48" t="n"/>
      <c r="YG6" s="48" t="n"/>
      <c r="YH6" s="48" t="n"/>
      <c r="YI6" s="48" t="n"/>
      <c r="YJ6" s="48" t="n"/>
      <c r="YK6" s="48" t="n"/>
      <c r="YL6" s="48" t="n"/>
      <c r="YM6" s="48" t="n"/>
      <c r="YN6" s="48" t="n"/>
      <c r="YO6" s="48" t="n"/>
      <c r="YP6" s="48" t="n"/>
      <c r="YQ6" s="48" t="n"/>
      <c r="YR6" s="48" t="n"/>
      <c r="YS6" s="48" t="n"/>
      <c r="YT6" s="48" t="n"/>
      <c r="YU6" s="48" t="n"/>
      <c r="YV6" s="48" t="n"/>
      <c r="YW6" s="48" t="n"/>
      <c r="YX6" s="48" t="n"/>
      <c r="YY6" s="48" t="n"/>
      <c r="YZ6" s="48" t="n"/>
      <c r="ZA6" s="48" t="n"/>
      <c r="ZB6" s="48" t="n"/>
      <c r="ZC6" s="48" t="n"/>
      <c r="ZD6" s="48" t="n"/>
      <c r="ZE6" s="48" t="n"/>
      <c r="ZF6" s="48" t="n"/>
      <c r="ZG6" s="48" t="n"/>
      <c r="ZH6" s="48" t="n"/>
      <c r="ZI6" s="48" t="n"/>
      <c r="ZJ6" s="48" t="n"/>
      <c r="ZK6" s="48" t="n"/>
      <c r="ZL6" s="48" t="n"/>
      <c r="ZM6" s="48" t="n"/>
      <c r="ZN6" s="48" t="n"/>
      <c r="ZO6" s="48" t="n"/>
      <c r="ZP6" s="48" t="n"/>
      <c r="ZQ6" s="48" t="inlineStr">
        <is>
          <t>Tidak</t>
        </is>
      </c>
      <c r="ZR6" s="48" t="n"/>
      <c r="ZS6" s="48" t="n"/>
      <c r="ZT6" s="48" t="n"/>
      <c r="ZU6" s="48" t="n"/>
      <c r="ZV6" s="48" t="n"/>
      <c r="ZW6" s="48" t="inlineStr">
        <is>
          <t>Ya</t>
        </is>
      </c>
      <c r="ZX6" s="48" t="inlineStr">
        <is>
          <t>Mengetahui</t>
        </is>
      </c>
      <c r="ZY6" s="48" t="inlineStr">
        <is>
          <t>Diberikan gratis ke orang lain</t>
        </is>
      </c>
      <c r="ZZ6" s="8" t="n">
        <v>0</v>
      </c>
      <c r="AAA6" s="8" t="n">
        <v>0</v>
      </c>
      <c r="AAB6" s="8" t="n">
        <v>0</v>
      </c>
      <c r="AAC6" s="8" t="n">
        <v>0</v>
      </c>
      <c r="AAD6" s="8" t="n">
        <v>1</v>
      </c>
      <c r="AAE6" s="8" t="n">
        <v>0</v>
      </c>
      <c r="AAF6" s="8" t="n">
        <v>0</v>
      </c>
      <c r="AAG6" s="48" t="n"/>
      <c r="AAH6" s="48" t="n"/>
      <c r="AAI6" s="48" t="n"/>
      <c r="AAJ6" s="48" t="n"/>
      <c r="AAK6" s="48" t="n"/>
      <c r="AAL6" s="48" t="n"/>
      <c r="AAM6" s="48" t="n"/>
      <c r="AAN6" s="48" t="n"/>
      <c r="AAO6" s="48" t="n"/>
      <c r="AAP6" s="48" t="n"/>
      <c r="AAQ6" s="48" t="n"/>
      <c r="AAR6" s="48" t="n"/>
      <c r="AAS6" s="48" t="n"/>
      <c r="AAT6" s="48" t="n"/>
      <c r="AAU6" s="48" t="n"/>
      <c r="AAV6" s="11" t="n"/>
      <c r="AAW6" s="48" t="n"/>
      <c r="AAX6" s="48" t="n"/>
      <c r="AAY6" s="48" t="n"/>
      <c r="AAZ6" s="48" t="n"/>
      <c r="ABA6" s="48" t="n"/>
      <c r="ABB6" s="48" t="n"/>
      <c r="ABC6" s="48" t="n"/>
      <c r="ABD6" s="48" t="n"/>
      <c r="ABE6" s="48" t="n"/>
      <c r="ABF6" s="48" t="n"/>
      <c r="ABG6" s="48" t="n"/>
      <c r="ABH6" s="48" t="n"/>
      <c r="ABI6" s="48" t="n"/>
      <c r="ABJ6" s="48" t="n"/>
      <c r="ABK6" s="48" t="n"/>
      <c r="ABL6" s="48" t="n"/>
      <c r="ABM6" s="48" t="n"/>
      <c r="ABN6" s="48" t="n"/>
      <c r="ABO6" s="48" t="n"/>
      <c r="ABP6" s="48" t="inlineStr">
        <is>
          <t>Tidak punya waktu mengumpulkannya Ladang/sawah terlalu jauh, sulit untuk mengangkut ke sana</t>
        </is>
      </c>
      <c r="ABQ6" s="8" t="n">
        <v>0</v>
      </c>
      <c r="ABR6" s="8" t="n">
        <v>0</v>
      </c>
      <c r="ABS6" s="8" t="n">
        <v>1</v>
      </c>
      <c r="ABT6" s="8" t="n">
        <v>1</v>
      </c>
      <c r="ABU6" s="8" t="n">
        <v>0</v>
      </c>
      <c r="ABV6" s="8" t="n">
        <v>0</v>
      </c>
      <c r="ABW6" s="8" t="n">
        <v>0</v>
      </c>
      <c r="ABX6" s="48" t="n"/>
      <c r="ABY6" s="48" t="inlineStr">
        <is>
          <t>tidak</t>
        </is>
      </c>
      <c r="ABZ6" s="48" t="inlineStr">
        <is>
          <t>Manfaat cukup signifikan, terasa di kehidupan sehari-hari</t>
        </is>
      </c>
      <c r="ACA6" s="48" t="inlineStr">
        <is>
          <t>Bertambah</t>
        </is>
      </c>
      <c r="ACB6" s="48" t="inlineStr">
        <is>
          <t>Anggota keluarga - Perempuan dewasa</t>
        </is>
      </c>
      <c r="ACC6" s="48" t="inlineStr">
        <is>
          <t>Setuju</t>
        </is>
      </c>
      <c r="ACD6" s="48" t="inlineStr">
        <is>
          <t>Anggota keluarga - Laki-laki dewasa Anggota keluarga - Perempuan dewasa Anggota keluarga - Anak-anak</t>
        </is>
      </c>
      <c r="ACE6" s="8" t="n">
        <v>1</v>
      </c>
      <c r="ACF6" s="8" t="n">
        <v>1</v>
      </c>
      <c r="ACG6" s="8" t="n">
        <v>1</v>
      </c>
      <c r="ACH6" s="8" t="n">
        <v>0</v>
      </c>
      <c r="ACI6" s="48" t="inlineStr">
        <is>
          <t>Cukup puas</t>
        </is>
      </c>
      <c r="ACJ6" s="48" t="inlineStr">
        <is>
          <t>Cukup puas</t>
        </is>
      </c>
      <c r="ACK6" s="48" t="inlineStr">
        <is>
          <t>Cukup puas</t>
        </is>
      </c>
      <c r="ACL6" s="48" t="inlineStr">
        <is>
          <t>Cukup puas</t>
        </is>
      </c>
      <c r="ACM6" s="48" t="inlineStr">
        <is>
          <t>Ya</t>
        </is>
      </c>
      <c r="ACN6" s="48" t="inlineStr">
        <is>
          <t>tidak</t>
        </is>
      </c>
      <c r="ACO6" s="48" t="inlineStr">
        <is>
          <t>Cukup puas</t>
        </is>
      </c>
      <c r="ACP6" s="48" t="n"/>
      <c r="ACQ6" s="48" t="n"/>
      <c r="ACR6" s="48" t="n"/>
      <c r="ACS6" s="48" t="n"/>
      <c r="ACT6" s="48" t="n"/>
      <c r="ACU6" s="48" t="n"/>
      <c r="ACV6" s="48" t="n"/>
      <c r="ACW6" s="48" t="n"/>
      <c r="ACX6" s="48" t="n"/>
      <c r="ACY6" s="48" t="n"/>
      <c r="ACZ6" s="48" t="inlineStr">
        <is>
          <t>Menghubungi CPO atau pendamping Memperbaiki sendiri</t>
        </is>
      </c>
      <c r="ADA6" s="8" t="n">
        <v>0</v>
      </c>
      <c r="ADB6" s="8" t="n">
        <v>0</v>
      </c>
      <c r="ADC6" s="8" t="n">
        <v>0</v>
      </c>
      <c r="ADD6" s="8" t="n">
        <v>0</v>
      </c>
      <c r="ADE6" s="8" t="n">
        <v>1</v>
      </c>
      <c r="ADF6" s="8" t="n">
        <v>1</v>
      </c>
      <c r="ADG6" s="8" t="n">
        <v>0</v>
      </c>
      <c r="ADH6" s="8" t="n">
        <v>0</v>
      </c>
      <c r="ADI6" s="12" t="n"/>
      <c r="ADJ6" s="17" t="inlineStr">
        <is>
          <t>Laki-laki dewasa</t>
        </is>
      </c>
      <c r="ADK6" s="48" t="n"/>
      <c r="ADL6" s="17" t="inlineStr">
        <is>
          <t>Menelepon atau WA langsung</t>
        </is>
      </c>
      <c r="ADM6" s="48" t="n"/>
      <c r="ADN6" s="11" t="inlineStr">
        <is>
          <t>Tidak ada, sudah baik</t>
        </is>
      </c>
      <c r="ADO6" s="48" t="inlineStr">
        <is>
          <t>Kadang-kadang</t>
        </is>
      </c>
      <c r="ADP6" s="17" t="inlineStr">
        <is>
          <t>Lebih mudah mendapatkan  energi  Pasokan energi yang andal   Memasak lebih cepat   Lebih aman   Pengurangan waktu dan tenaga  Peningkatan kebersihan  kandang ternak</t>
        </is>
      </c>
      <c r="ADQ6" s="18" t="n">
        <v>0</v>
      </c>
      <c r="ADR6" s="18" t="n">
        <v>1</v>
      </c>
      <c r="ADS6" s="18" t="n">
        <v>1</v>
      </c>
      <c r="ADT6" s="18" t="n">
        <v>1</v>
      </c>
      <c r="ADU6" s="18" t="n">
        <v>1</v>
      </c>
      <c r="ADV6" s="18" t="n">
        <v>1</v>
      </c>
      <c r="ADW6" s="18" t="n">
        <v>1</v>
      </c>
      <c r="ADX6" s="18" t="n">
        <v>0</v>
      </c>
      <c r="ADY6" s="18" t="n">
        <v>0</v>
      </c>
      <c r="ADZ6" s="18" t="n">
        <v>0</v>
      </c>
      <c r="AEA6" s="18" t="n">
        <v>0</v>
      </c>
      <c r="AEB6" s="18" t="n">
        <v>0</v>
      </c>
      <c r="AEC6" s="48" t="n"/>
      <c r="AED6" s="48" t="inlineStr">
        <is>
          <t>Mengurangi pengeluaran energi</t>
        </is>
      </c>
      <c r="AEE6" s="48" t="n"/>
      <c r="AEF6" s="48" t="inlineStr">
        <is>
          <t>Yayasan Rumah Energi (YRE)</t>
        </is>
      </c>
      <c r="AEG6" s="48" t="n"/>
      <c r="AEH6" s="48" t="inlineStr">
        <is>
          <t>WhatsApp Image 2026-02-03 at 14.15.10-20_20_30.jpeg</t>
        </is>
      </c>
      <c r="AEI6" s="16" t="inlineStr">
        <is>
          <t>https://kf.kobotoolbox.org/api/v2/assets/avstPQqLr3Ab3ZdcVTXZ6f/data/663655830/attachments/attMgVfQxjHGzHqxKorbqRsb/</t>
        </is>
      </c>
      <c r="AEJ6" s="48" t="inlineStr">
        <is>
          <t>WhatsApp Image 2026-02-03 at 14.15.10 (1)-20_20_52.jpeg</t>
        </is>
      </c>
      <c r="AEK6" s="16" t="inlineStr">
        <is>
          <t>https://kf.kobotoolbox.org/api/v2/assets/avstPQqLr3Ab3ZdcVTXZ6f/data/663655830/attachments/attfzvzMBtnrabApiEvRCRMS/</t>
        </is>
      </c>
      <c r="AEL6" s="48" t="inlineStr">
        <is>
          <t>manto / witono</t>
        </is>
      </c>
      <c r="AEM6" s="48" t="n"/>
      <c r="AEN6" s="48" t="n"/>
    </row>
    <row r="7">
      <c r="A7" s="6" t="n">
        <v>46057</v>
      </c>
      <c r="B7" s="6" t="n">
        <v>46057</v>
      </c>
      <c r="C7" s="48" t="inlineStr">
        <is>
          <t>Marmanto</t>
        </is>
      </c>
      <c r="D7" s="48" t="inlineStr">
        <is>
          <t>Ibrahim</t>
        </is>
      </c>
      <c r="E7" s="8">
        <f>+6285701460813</f>
        <v/>
      </c>
      <c r="F7" s="48" t="n"/>
      <c r="G7" s="8" t="n">
        <v>-7.32433259</v>
      </c>
      <c r="H7" s="8" t="n">
        <v>110.381371</v>
      </c>
      <c r="I7" s="48" t="n"/>
      <c r="J7" s="8" t="n">
        <v>4.87</v>
      </c>
      <c r="K7" s="48" t="n"/>
      <c r="L7" s="48" t="n"/>
      <c r="M7" s="8" t="n">
        <v>-7.3243404</v>
      </c>
      <c r="N7" s="8" t="n">
        <v>110.3813</v>
      </c>
      <c r="O7" s="48" t="n"/>
      <c r="P7" s="8" t="n">
        <v>4.87</v>
      </c>
      <c r="Q7" s="48" t="n"/>
      <c r="R7" s="48" t="inlineStr">
        <is>
          <t>Jawa Tengah</t>
        </is>
      </c>
      <c r="S7" s="48" t="n"/>
      <c r="T7" s="48" t="n"/>
      <c r="U7" s="48" t="n"/>
      <c r="V7" s="48" t="n"/>
      <c r="W7" s="48" t="n"/>
      <c r="X7" s="48" t="n"/>
      <c r="Y7" s="48" t="n"/>
      <c r="Z7" s="48" t="n"/>
      <c r="AA7" s="48" t="n"/>
      <c r="AB7" s="48" t="n"/>
      <c r="AC7" s="48" t="inlineStr">
        <is>
          <t>Boyolali</t>
        </is>
      </c>
      <c r="AD7" s="48" t="inlineStr">
        <is>
          <t>Mojosongo</t>
        </is>
      </c>
      <c r="AE7" s="48" t="inlineStr">
        <is>
          <t>Mojosongo</t>
        </is>
      </c>
      <c r="AF7" s="48" t="inlineStr">
        <is>
          <t>LPTP</t>
        </is>
      </c>
      <c r="AG7" s="48" t="inlineStr">
        <is>
          <t>LPP0005</t>
        </is>
      </c>
      <c r="AH7" s="8" t="n">
        <v>16</v>
      </c>
      <c r="AI7" s="48" t="inlineStr">
        <is>
          <t>VPA1</t>
        </is>
      </c>
      <c r="AJ7" s="48" t="inlineStr">
        <is>
          <t>Tidak aktif</t>
        </is>
      </c>
      <c r="AK7" s="8" t="n">
        <v>60</v>
      </c>
      <c r="AL7" s="48" t="inlineStr">
        <is>
          <t>Laki-laki</t>
        </is>
      </c>
      <c r="AM7" s="48" t="inlineStr">
        <is>
          <t>Sudah menikah</t>
        </is>
      </c>
      <c r="AN7" s="48" t="inlineStr">
        <is>
          <t>SD/Sederajat</t>
        </is>
      </c>
      <c r="AO7" s="48" t="inlineStr">
        <is>
          <t>Petani</t>
        </is>
      </c>
      <c r="AP7" s="8" t="n">
        <v>1</v>
      </c>
      <c r="AQ7" s="8" t="n">
        <v>0</v>
      </c>
      <c r="AR7" s="8" t="n">
        <v>0</v>
      </c>
      <c r="AS7" s="8" t="n">
        <v>0</v>
      </c>
      <c r="AT7" s="8" t="n">
        <v>0</v>
      </c>
      <c r="AU7" s="8" t="n">
        <v>0</v>
      </c>
      <c r="AV7" s="8" t="n">
        <v>0</v>
      </c>
      <c r="AW7" s="8" t="n">
        <v>0</v>
      </c>
      <c r="AX7" s="48" t="n"/>
      <c r="AY7" s="48" t="inlineStr">
        <is>
          <t>Peternak</t>
        </is>
      </c>
      <c r="AZ7" s="8" t="n">
        <v>0</v>
      </c>
      <c r="BA7" s="8" t="n">
        <v>1</v>
      </c>
      <c r="BB7" s="8" t="n">
        <v>0</v>
      </c>
      <c r="BC7" s="8" t="n">
        <v>0</v>
      </c>
      <c r="BD7" s="8" t="n">
        <v>0</v>
      </c>
      <c r="BE7" s="8" t="n">
        <v>0</v>
      </c>
      <c r="BF7" s="8" t="n">
        <v>0</v>
      </c>
      <c r="BG7" s="8" t="n">
        <v>0</v>
      </c>
      <c r="BH7" s="48" t="n"/>
      <c r="BI7" s="48" t="inlineStr">
        <is>
          <t>Rp2.500.000 - Rp3.500.000</t>
        </is>
      </c>
      <c r="BJ7" s="8" t="n">
        <v>1</v>
      </c>
      <c r="BK7" s="8" t="n">
        <v>4</v>
      </c>
      <c r="BL7" s="8" t="n">
        <v>0</v>
      </c>
      <c r="BM7" s="8" t="n">
        <v>0</v>
      </c>
      <c r="BN7" s="48" t="inlineStr">
        <is>
          <t>Milik sendiri</t>
        </is>
      </c>
      <c r="BO7" s="48" t="inlineStr">
        <is>
          <t>Permanen (dinding bata dan semen)</t>
        </is>
      </c>
      <c r="BP7" s="8" t="n">
        <v>1</v>
      </c>
      <c r="BQ7" s="8" t="n">
        <v>0</v>
      </c>
      <c r="BR7" s="8" t="n">
        <v>0</v>
      </c>
      <c r="BS7" s="8" t="n">
        <v>0</v>
      </c>
      <c r="BT7" s="8" t="n">
        <v>0</v>
      </c>
      <c r="BU7" s="48" t="n"/>
      <c r="BV7" s="48" t="inlineStr">
        <is>
          <t>Keramik/ubin</t>
        </is>
      </c>
      <c r="BW7" s="8" t="n">
        <v>0</v>
      </c>
      <c r="BX7" s="8" t="n">
        <v>0</v>
      </c>
      <c r="BY7" s="8" t="n">
        <v>1</v>
      </c>
      <c r="BZ7" s="8" t="n">
        <v>0</v>
      </c>
      <c r="CA7" s="8" t="n">
        <v>0</v>
      </c>
      <c r="CB7" s="48" t="n"/>
      <c r="CC7" s="48" t="inlineStr">
        <is>
          <t>Genting</t>
        </is>
      </c>
      <c r="CD7" s="8" t="n">
        <v>0</v>
      </c>
      <c r="CE7" s="8" t="n">
        <v>0</v>
      </c>
      <c r="CF7" s="8" t="n">
        <v>0</v>
      </c>
      <c r="CG7" s="8" t="n">
        <v>0</v>
      </c>
      <c r="CH7" s="8" t="n">
        <v>0</v>
      </c>
      <c r="CI7" s="8" t="n">
        <v>1</v>
      </c>
      <c r="CJ7" s="8" t="n">
        <v>0</v>
      </c>
      <c r="CK7" s="48" t="n"/>
      <c r="CL7" s="48" t="inlineStr">
        <is>
          <t>Ya</t>
        </is>
      </c>
      <c r="CM7" s="8" t="n">
        <v>2010</v>
      </c>
      <c r="CN7" s="48" t="inlineStr">
        <is>
          <t>Fixed-Dome (Kubah Tetap)</t>
        </is>
      </c>
      <c r="CO7" s="48" t="inlineStr">
        <is>
          <t>6 m³ (4-5 ekor sapi, ±5 jam memasak/hari, ±50 kg</t>
        </is>
      </c>
      <c r="CP7" s="48" t="inlineStr">
        <is>
          <t>Anggota keluarga - laki-laki</t>
        </is>
      </c>
      <c r="CQ7" s="8" t="n">
        <v>0</v>
      </c>
      <c r="CR7" s="8" t="n">
        <v>0</v>
      </c>
      <c r="CS7" s="8" t="n">
        <v>0</v>
      </c>
      <c r="CT7" s="8" t="n">
        <v>0</v>
      </c>
      <c r="CU7" s="10" t="n">
        <v>1</v>
      </c>
      <c r="CV7" s="10" t="n">
        <v>0</v>
      </c>
      <c r="CW7" s="10" t="n">
        <v>0</v>
      </c>
      <c r="CX7" s="8" t="n">
        <v>0</v>
      </c>
      <c r="CY7" s="48" t="inlineStr">
        <is>
          <t>Anggota keluarga - laki-laki</t>
        </is>
      </c>
      <c r="CZ7" s="8" t="n">
        <v>1</v>
      </c>
      <c r="DA7" s="8" t="n">
        <v>0</v>
      </c>
      <c r="DB7" s="8" t="n">
        <v>0</v>
      </c>
      <c r="DC7" s="48" t="n"/>
      <c r="DD7" s="48" t="inlineStr">
        <is>
          <t>Anggota keluarga - laki-laki CPO atau pendamping</t>
        </is>
      </c>
      <c r="DE7" s="8" t="n">
        <v>1</v>
      </c>
      <c r="DF7" s="8" t="n">
        <v>0</v>
      </c>
      <c r="DG7" s="8" t="n">
        <v>1</v>
      </c>
      <c r="DH7" s="8" t="n">
        <v>0</v>
      </c>
      <c r="DI7" s="48" t="n"/>
      <c r="DJ7" s="48" t="inlineStr">
        <is>
          <t>Anggota keluarga - laki-laki CPO atau pendamping</t>
        </is>
      </c>
      <c r="DK7" s="8" t="n">
        <v>1</v>
      </c>
      <c r="DL7" s="8" t="n">
        <v>0</v>
      </c>
      <c r="DM7" s="8" t="n">
        <v>1</v>
      </c>
      <c r="DN7" s="8" t="n">
        <v>0</v>
      </c>
      <c r="DO7" s="48" t="n"/>
      <c r="DP7" s="8" t="n">
        <v>1</v>
      </c>
      <c r="DQ7" s="8" t="n">
        <v>0</v>
      </c>
      <c r="DR7" s="8" t="n">
        <v>0</v>
      </c>
      <c r="DS7" s="48" t="n"/>
      <c r="DT7" s="48" t="n"/>
      <c r="DU7" s="48" t="n"/>
      <c r="DV7" s="48" t="inlineStr">
        <is>
          <t>Tidak berfungsi sama sekali</t>
        </is>
      </c>
      <c r="DW7" s="48" t="inlineStr">
        <is>
          <t>&gt;1 tahun yang lalu</t>
        </is>
      </c>
      <c r="DX7" s="48" t="inlineStr">
        <is>
          <t>Tidak ada ternak</t>
        </is>
      </c>
      <c r="DY7" s="48" t="n"/>
      <c r="DZ7" s="48" t="n"/>
      <c r="EA7" s="48" t="n"/>
      <c r="EB7" s="48" t="n"/>
      <c r="EC7" s="48" t="n"/>
      <c r="ED7" s="48" t="n"/>
      <c r="EE7" s="48" t="n"/>
      <c r="EF7" s="48" t="n"/>
      <c r="EG7" s="48" t="n"/>
      <c r="EH7" s="48" t="n"/>
      <c r="EI7" s="48" t="inlineStr">
        <is>
          <t>Kurangnya dukungan atau pemantauan dari pemerintah atau CPO Keterbatasan akses terhadap informasi atau pelatihan terkait biogas</t>
        </is>
      </c>
      <c r="EJ7" s="8" t="n">
        <v>0</v>
      </c>
      <c r="EK7" s="8" t="n">
        <v>1</v>
      </c>
      <c r="EL7" s="8" t="n">
        <v>1</v>
      </c>
      <c r="EM7" s="8" t="n">
        <v>0</v>
      </c>
      <c r="EN7" s="8" t="n">
        <v>0</v>
      </c>
      <c r="EO7" s="11" t="n"/>
      <c r="EP7" s="48" t="inlineStr">
        <is>
          <t>Ya, cukup jelas dan mudah diikuti</t>
        </is>
      </c>
      <c r="EQ7" s="48" t="inlineStr">
        <is>
          <t>Pelatihan</t>
        </is>
      </c>
      <c r="ER7" s="48" t="inlineStr">
        <is>
          <t>CPO atau pendamping</t>
        </is>
      </c>
      <c r="ES7" s="8" t="n">
        <v>1</v>
      </c>
      <c r="ET7" s="8" t="n">
        <v>0</v>
      </c>
      <c r="EU7" s="8" t="n">
        <v>0</v>
      </c>
      <c r="EV7" s="8" t="n">
        <v>0</v>
      </c>
      <c r="EW7" s="48" t="n"/>
      <c r="EX7" s="48" t="inlineStr">
        <is>
          <t>Anggota keluarga - Laki-laki Anggota keluarga - Perempuan dewasa</t>
        </is>
      </c>
      <c r="EY7" s="8" t="n">
        <v>1</v>
      </c>
      <c r="EZ7" s="8" t="n">
        <v>1</v>
      </c>
      <c r="FA7" s="8" t="n">
        <v>0</v>
      </c>
      <c r="FB7" s="48" t="n"/>
      <c r="FC7" s="48" t="inlineStr">
        <is>
          <t>Setiap bulan</t>
        </is>
      </c>
      <c r="FD7" s="48" t="n"/>
      <c r="FE7" s="48" t="inlineStr">
        <is>
          <t>Mengetahui</t>
        </is>
      </c>
      <c r="FF7" s="48" t="inlineStr">
        <is>
          <t>Selalu (setiap hari)</t>
        </is>
      </c>
      <c r="FG7" s="48" t="inlineStr">
        <is>
          <t>Mengetahui</t>
        </is>
      </c>
      <c r="FH7" s="48" t="inlineStr">
        <is>
          <t>Sering (setiap minggu)</t>
        </is>
      </c>
      <c r="FI7" s="48" t="inlineStr">
        <is>
          <t>Mengetahui</t>
        </is>
      </c>
      <c r="FJ7" s="48" t="inlineStr">
        <is>
          <t>Selalu (setiap hari)</t>
        </is>
      </c>
      <c r="FK7" s="48" t="inlineStr">
        <is>
          <t>Mengetahui</t>
        </is>
      </c>
      <c r="FL7" s="48" t="inlineStr">
        <is>
          <t>Sering (setiap minggu)</t>
        </is>
      </c>
      <c r="FM7" s="48" t="inlineStr">
        <is>
          <t>Mengetahui</t>
        </is>
      </c>
      <c r="FN7" s="48" t="inlineStr">
        <is>
          <t>Jarang (setiap bulan atau lebih)</t>
        </is>
      </c>
      <c r="FO7" s="48" t="inlineStr">
        <is>
          <t>Mengetahui</t>
        </is>
      </c>
      <c r="FP7" s="48" t="inlineStr">
        <is>
          <t>Jarang (setiap bulan atau lebih)</t>
        </is>
      </c>
      <c r="FQ7" s="48" t="inlineStr">
        <is>
          <t>Mengetahui</t>
        </is>
      </c>
      <c r="FR7" s="48" t="inlineStr">
        <is>
          <t>Ya</t>
        </is>
      </c>
      <c r="FS7" s="48" t="inlineStr">
        <is>
          <t>Mengetahui</t>
        </is>
      </c>
      <c r="FT7" s="48" t="inlineStr">
        <is>
          <t>Ya, selalu</t>
        </is>
      </c>
      <c r="FU7" s="48" t="inlineStr">
        <is>
          <t>Laki-laki dewasa Perempuan dewasa</t>
        </is>
      </c>
      <c r="FV7" s="8" t="n">
        <v>1</v>
      </c>
      <c r="FW7" s="8" t="n">
        <v>1</v>
      </c>
      <c r="FX7" s="8" t="n">
        <v>0</v>
      </c>
      <c r="FY7" s="8" t="n">
        <v>0</v>
      </c>
      <c r="FZ7" s="48" t="inlineStr">
        <is>
          <t>Cukup memahami</t>
        </is>
      </c>
      <c r="GA7" s="48" t="inlineStr">
        <is>
          <t>CPO Pelatihan</t>
        </is>
      </c>
      <c r="GB7" s="8" t="n">
        <v>1</v>
      </c>
      <c r="GC7" s="8" t="n">
        <v>1</v>
      </c>
      <c r="GD7" s="8" t="n">
        <v>0</v>
      </c>
      <c r="GE7" s="8" t="n">
        <v>0</v>
      </c>
      <c r="GF7" s="48" t="n"/>
      <c r="GG7" s="48" t="inlineStr">
        <is>
          <t>Sering</t>
        </is>
      </c>
      <c r="GH7" s="48" t="inlineStr">
        <is>
          <t>Ya</t>
        </is>
      </c>
      <c r="GI7" s="48" t="inlineStr">
        <is>
          <t>Tetangga</t>
        </is>
      </c>
      <c r="GJ7" s="8" t="n">
        <v>1</v>
      </c>
      <c r="GK7" s="8" t="n">
        <v>0</v>
      </c>
      <c r="GL7" s="8" t="n">
        <v>0</v>
      </c>
      <c r="GM7" s="8" t="n">
        <v>0</v>
      </c>
      <c r="GN7" s="48" t="n"/>
      <c r="GO7" s="8" t="n">
        <v>8</v>
      </c>
      <c r="GP7" s="48" t="inlineStr">
        <is>
          <t>Penuh (100%)</t>
        </is>
      </c>
      <c r="GQ7" s="48" t="inlineStr">
        <is>
          <t>Kayu bakar LPG</t>
        </is>
      </c>
      <c r="GR7" s="8" t="n">
        <v>1</v>
      </c>
      <c r="GS7" s="8" t="n">
        <v>1</v>
      </c>
      <c r="GT7" s="8" t="n">
        <v>0</v>
      </c>
      <c r="GU7" s="8" t="n">
        <v>0</v>
      </c>
      <c r="GV7" s="8" t="n">
        <v>0</v>
      </c>
      <c r="GW7" s="8" t="n">
        <v>0</v>
      </c>
      <c r="GX7" s="8" t="n">
        <v>0</v>
      </c>
      <c r="GY7" s="48" t="n"/>
      <c r="GZ7" s="48" t="inlineStr">
        <is>
          <t>Ya</t>
        </is>
      </c>
      <c r="HA7" s="8" t="n">
        <v>150</v>
      </c>
      <c r="HB7" s="8" t="n">
        <v>150000</v>
      </c>
      <c r="HC7" s="8" t="n">
        <v>50</v>
      </c>
      <c r="HD7" s="8" t="n">
        <v>50000</v>
      </c>
      <c r="HE7" s="8" t="n">
        <v>12</v>
      </c>
      <c r="HF7" s="8" t="n">
        <v>100000</v>
      </c>
      <c r="HG7" s="8" t="n">
        <v>3</v>
      </c>
      <c r="HH7" s="8" t="n">
        <v>25000</v>
      </c>
      <c r="HI7" s="48" t="n"/>
      <c r="HJ7" s="48" t="n"/>
      <c r="HK7" s="48" t="n"/>
      <c r="HL7" s="48" t="n"/>
      <c r="HM7" s="48" t="n"/>
      <c r="HN7" s="48" t="n"/>
      <c r="HO7" s="48" t="n"/>
      <c r="HP7" s="48" t="n"/>
      <c r="HQ7" s="48" t="n"/>
      <c r="HR7" s="48" t="n"/>
      <c r="HS7" s="48" t="n"/>
      <c r="HT7" s="48" t="n"/>
      <c r="HU7" s="48" t="n"/>
      <c r="HV7" s="48" t="n"/>
      <c r="HW7" s="48" t="n"/>
      <c r="HX7" s="48" t="n"/>
      <c r="HY7" s="8" t="n">
        <v>50</v>
      </c>
      <c r="HZ7" s="8" t="n">
        <v>50000</v>
      </c>
      <c r="IA7" s="8" t="n">
        <v>3</v>
      </c>
      <c r="IB7" s="8" t="n">
        <v>25000</v>
      </c>
      <c r="IC7" s="48" t="n"/>
      <c r="ID7" s="48" t="n"/>
      <c r="IE7" s="48" t="n"/>
      <c r="IF7" s="48" t="n"/>
      <c r="IG7" s="48" t="n"/>
      <c r="IH7" s="48" t="n"/>
      <c r="II7" s="48" t="n"/>
      <c r="IJ7" s="48" t="n"/>
      <c r="IK7" s="48" t="inlineStr">
        <is>
          <t>50-65 kg</t>
        </is>
      </c>
      <c r="IL7" s="48" t="inlineStr">
        <is>
          <t>3-5 jam</t>
        </is>
      </c>
      <c r="IM7" s="48" t="inlineStr">
        <is>
          <t>Ya</t>
        </is>
      </c>
      <c r="IN7" s="48" t="inlineStr">
        <is>
          <t>Tidak</t>
        </is>
      </c>
      <c r="IO7" s="48" t="inlineStr">
        <is>
          <t>Lebih bersih</t>
        </is>
      </c>
      <c r="IP7" s="48" t="n"/>
      <c r="IQ7" s="48" t="inlineStr">
        <is>
          <t>Tidak pernah</t>
        </is>
      </c>
      <c r="IR7" s="48" t="n"/>
      <c r="IS7" s="48" t="n"/>
      <c r="IT7" s="48" t="n"/>
      <c r="IU7" s="48" t="n"/>
      <c r="IV7" s="48" t="n"/>
      <c r="IW7" s="48" t="n"/>
      <c r="IX7" s="48" t="n"/>
      <c r="IY7" s="48" t="n"/>
      <c r="IZ7" s="48" t="inlineStr">
        <is>
          <t>Tidak pernah</t>
        </is>
      </c>
      <c r="JA7" s="48" t="n"/>
      <c r="JB7" s="48" t="n"/>
      <c r="JC7" s="48" t="n"/>
      <c r="JD7" s="48" t="n"/>
      <c r="JE7" s="48" t="n"/>
      <c r="JF7" s="48" t="n"/>
      <c r="JG7" s="48" t="n"/>
      <c r="JH7" s="48" t="n"/>
      <c r="JI7" s="48" t="inlineStr">
        <is>
          <t>Tidak pernah</t>
        </is>
      </c>
      <c r="JJ7" s="48" t="n"/>
      <c r="JK7" s="48" t="n"/>
      <c r="JL7" s="48" t="n"/>
      <c r="JM7" s="48" t="n"/>
      <c r="JN7" s="48" t="n"/>
      <c r="JO7" s="48" t="n"/>
      <c r="JP7" s="48" t="n"/>
      <c r="JQ7" s="48" t="n"/>
      <c r="JR7" s="48" t="inlineStr">
        <is>
          <t>Tidak pernah</t>
        </is>
      </c>
      <c r="JS7" s="48" t="n"/>
      <c r="JT7" s="48" t="n"/>
      <c r="JU7" s="48" t="n"/>
      <c r="JV7" s="48" t="n"/>
      <c r="JW7" s="48" t="n"/>
      <c r="JX7" s="48" t="n"/>
      <c r="JY7" s="48" t="n"/>
      <c r="JZ7" s="48" t="n"/>
      <c r="KA7" s="48" t="inlineStr">
        <is>
          <t>Tidak pernah</t>
        </is>
      </c>
      <c r="KB7" s="48" t="n"/>
      <c r="KC7" s="48" t="n"/>
      <c r="KD7" s="48" t="n"/>
      <c r="KE7" s="48" t="n"/>
      <c r="KF7" s="48" t="n"/>
      <c r="KG7" s="48" t="n"/>
      <c r="KH7" s="48" t="n"/>
      <c r="KI7" s="48" t="n"/>
      <c r="KJ7" s="48" t="inlineStr">
        <is>
          <t>Tidak pernah</t>
        </is>
      </c>
      <c r="KK7" s="48" t="n"/>
      <c r="KL7" s="48" t="n"/>
      <c r="KM7" s="48" t="n"/>
      <c r="KN7" s="48" t="n"/>
      <c r="KO7" s="48" t="n"/>
      <c r="KP7" s="48" t="n"/>
      <c r="KQ7" s="48" t="n"/>
      <c r="KR7" s="48" t="n"/>
      <c r="KS7" s="48" t="inlineStr">
        <is>
          <t>Cukup membaik</t>
        </is>
      </c>
      <c r="KT7" s="48" t="inlineStr">
        <is>
          <t>0-1 kali</t>
        </is>
      </c>
      <c r="KU7" s="48" t="inlineStr">
        <is>
          <t>0-1 kali</t>
        </is>
      </c>
      <c r="KV7" s="48" t="inlineStr">
        <is>
          <t>Laki-laki dewasa Perempuan dewasa</t>
        </is>
      </c>
      <c r="KW7" s="8" t="n">
        <v>1</v>
      </c>
      <c r="KX7" s="8" t="n">
        <v>1</v>
      </c>
      <c r="KY7" s="8" t="n">
        <v>0</v>
      </c>
      <c r="KZ7" s="8" t="n">
        <v>0</v>
      </c>
      <c r="LA7" s="48" t="inlineStr">
        <is>
          <t>Cukup membaik</t>
        </is>
      </c>
      <c r="LB7" s="48" t="inlineStr">
        <is>
          <t>Cukup membaik</t>
        </is>
      </c>
      <c r="LC7" s="8" t="n">
        <v>0</v>
      </c>
      <c r="LD7" s="8" t="n">
        <v>0</v>
      </c>
      <c r="LE7" s="8" t="n">
        <v>0</v>
      </c>
      <c r="LF7" s="8" t="n">
        <v>0</v>
      </c>
      <c r="LG7" s="48" t="inlineStr">
        <is>
          <t>Ya</t>
        </is>
      </c>
      <c r="LH7" s="8" t="n">
        <v>100000</v>
      </c>
      <c r="LI7" s="48" t="n"/>
      <c r="LJ7" s="48" t="inlineStr">
        <is>
          <t>Kebutuhan rumah tangga</t>
        </is>
      </c>
      <c r="LK7" s="8" t="n">
        <v>0</v>
      </c>
      <c r="LL7" s="8" t="n">
        <v>0</v>
      </c>
      <c r="LM7" s="8" t="n">
        <v>0</v>
      </c>
      <c r="LN7" s="8" t="n">
        <v>0</v>
      </c>
      <c r="LO7" s="8" t="n">
        <v>1</v>
      </c>
      <c r="LP7" s="8" t="n">
        <v>0</v>
      </c>
      <c r="LQ7" s="8" t="n">
        <v>0</v>
      </c>
      <c r="LR7" s="48" t="n"/>
      <c r="LS7" s="8" t="n">
        <v>15</v>
      </c>
      <c r="LT7" s="8" t="n">
        <v>15</v>
      </c>
      <c r="LU7" s="8" t="n">
        <v>0</v>
      </c>
      <c r="LV7" s="8" t="n">
        <v>5</v>
      </c>
      <c r="LW7" s="8" t="n">
        <v>5</v>
      </c>
      <c r="LX7" s="8" t="n">
        <v>0</v>
      </c>
      <c r="LY7" s="8" t="n">
        <v>5</v>
      </c>
      <c r="LZ7" s="8" t="n">
        <v>5</v>
      </c>
      <c r="MA7" s="8" t="n">
        <v>0</v>
      </c>
      <c r="MB7" s="48" t="inlineStr">
        <is>
          <t>Ya</t>
        </is>
      </c>
      <c r="MC7" s="8" t="n">
        <v>30</v>
      </c>
      <c r="MD7" s="8" t="n">
        <v>15</v>
      </c>
      <c r="ME7" s="8" t="n">
        <v>30</v>
      </c>
      <c r="MF7" s="8" t="n">
        <v>15</v>
      </c>
      <c r="MG7" s="8" t="n">
        <v>0</v>
      </c>
      <c r="MH7" s="8" t="n">
        <v>0</v>
      </c>
      <c r="MI7" s="48" t="inlineStr">
        <is>
          <t>Istirahat</t>
        </is>
      </c>
      <c r="MJ7" s="8" t="n">
        <v>0</v>
      </c>
      <c r="MK7" s="8" t="n">
        <v>0</v>
      </c>
      <c r="ML7" s="8" t="n">
        <v>1</v>
      </c>
      <c r="MM7" s="8" t="n">
        <v>0</v>
      </c>
      <c r="MN7" s="8" t="n">
        <v>0</v>
      </c>
      <c r="MO7" s="8" t="n">
        <v>0</v>
      </c>
      <c r="MP7" s="48" t="n"/>
      <c r="MQ7" s="48" t="n"/>
      <c r="MR7" s="48" t="inlineStr">
        <is>
          <t>santai dengan keluarga</t>
        </is>
      </c>
      <c r="MS7" s="48" t="n"/>
      <c r="MT7" s="48" t="inlineStr">
        <is>
          <t>kumpul keluarga</t>
        </is>
      </c>
      <c r="MU7" s="48" t="inlineStr">
        <is>
          <t>Ya, untuk anggota keluarga</t>
        </is>
      </c>
      <c r="MV7" s="48" t="inlineStr">
        <is>
          <t>Pemasangan sistem biogas</t>
        </is>
      </c>
      <c r="MW7" s="8" t="n">
        <v>0</v>
      </c>
      <c r="MX7" s="8" t="n">
        <v>1</v>
      </c>
      <c r="MY7" s="8" t="n">
        <v>0</v>
      </c>
      <c r="MZ7" s="8" t="n">
        <v>0</v>
      </c>
      <c r="NA7" s="48" t="n"/>
      <c r="NB7" s="48" t="n"/>
      <c r="NC7" s="48" t="n"/>
      <c r="ND7" s="48" t="n"/>
      <c r="NE7" s="48" t="n"/>
      <c r="NF7" s="48" t="n"/>
      <c r="NG7" s="48" t="n"/>
      <c r="NH7" s="48" t="n"/>
      <c r="NI7" s="48" t="n"/>
      <c r="NJ7" s="48" t="n"/>
      <c r="NK7" s="48" t="n"/>
      <c r="NL7" s="48" t="inlineStr">
        <is>
          <t>Tidak</t>
        </is>
      </c>
      <c r="NM7" s="48" t="inlineStr">
        <is>
          <t>Kombinasi dana mandiri dan dana hibah</t>
        </is>
      </c>
      <c r="NN7" s="48" t="inlineStr">
        <is>
          <t>9.000.001-11.000.000</t>
        </is>
      </c>
      <c r="NO7" s="48" t="inlineStr">
        <is>
          <t>Pemerintah</t>
        </is>
      </c>
      <c r="NP7" s="48" t="n"/>
      <c r="NQ7" s="48" t="n"/>
      <c r="NR7" s="48" t="n"/>
      <c r="NS7" s="48" t="n"/>
      <c r="NT7" s="48" t="n"/>
      <c r="NU7" s="48" t="n"/>
      <c r="NV7" s="48" t="inlineStr">
        <is>
          <t>Anggota keluarga - Laki-laki dewasa</t>
        </is>
      </c>
      <c r="NW7" s="48" t="n"/>
      <c r="NX7" s="48" t="inlineStr">
        <is>
          <t>Sedikit meningkat</t>
        </is>
      </c>
      <c r="NY7" s="8" t="n">
        <v>40</v>
      </c>
      <c r="NZ7" s="8" t="n">
        <v>20</v>
      </c>
      <c r="OA7" s="8" t="n">
        <v>0</v>
      </c>
      <c r="OB7" s="8" t="n">
        <v>10</v>
      </c>
      <c r="OC7" s="8" t="n">
        <v>10</v>
      </c>
      <c r="OD7" s="8" t="n">
        <v>0</v>
      </c>
      <c r="OE7" s="48" t="inlineStr">
        <is>
          <t>Lebih baik</t>
        </is>
      </c>
      <c r="OF7" s="48" t="inlineStr">
        <is>
          <t>Lebih baik (beda waktu memasak 5-30 menit, ATAU tidak lagi ada rasa/bau makanan yang berubah, ATAU alasan lainnya)</t>
        </is>
      </c>
      <c r="OG7" s="48" t="inlineStr">
        <is>
          <t>Ya</t>
        </is>
      </c>
      <c r="OH7" s="8" t="n">
        <v>0</v>
      </c>
      <c r="OI7" s="8" t="n">
        <v>0</v>
      </c>
      <c r="OJ7" s="8" t="n">
        <v>0</v>
      </c>
      <c r="OK7" s="8" t="n">
        <v>0</v>
      </c>
      <c r="OL7" s="8" t="n">
        <v>0</v>
      </c>
      <c r="OM7" s="8" t="n">
        <v>0</v>
      </c>
      <c r="ON7" s="8" t="n">
        <v>0</v>
      </c>
      <c r="OO7" s="8" t="n">
        <v>0</v>
      </c>
      <c r="OP7" s="48" t="inlineStr">
        <is>
          <t>Sapi pedaging</t>
        </is>
      </c>
      <c r="OQ7" s="8" t="n">
        <v>1</v>
      </c>
      <c r="OR7" s="8" t="n">
        <v>0</v>
      </c>
      <c r="OS7" s="8" t="n">
        <v>0</v>
      </c>
      <c r="OT7" s="8" t="n">
        <v>0</v>
      </c>
      <c r="OU7" s="8" t="n">
        <v>0</v>
      </c>
      <c r="OV7" s="8" t="n">
        <v>0</v>
      </c>
      <c r="OW7" s="8" t="n">
        <v>0</v>
      </c>
      <c r="OX7" s="8" t="n">
        <v>0</v>
      </c>
      <c r="OY7" s="48" t="inlineStr">
        <is>
          <t>1-Disebarkan ke lahan terbuka</t>
        </is>
      </c>
      <c r="OZ7" s="8" t="n">
        <v>1</v>
      </c>
      <c r="PA7" s="8" t="n">
        <v>0</v>
      </c>
      <c r="PB7" s="8" t="n">
        <v>0</v>
      </c>
      <c r="PC7" s="8" t="n">
        <v>0</v>
      </c>
      <c r="PD7" s="8" t="n">
        <v>0</v>
      </c>
      <c r="PE7" s="8" t="n">
        <v>0</v>
      </c>
      <c r="PF7" s="8" t="n">
        <v>1</v>
      </c>
      <c r="PG7" s="8" t="n">
        <v>0</v>
      </c>
      <c r="PH7" s="8" t="n">
        <v>0</v>
      </c>
      <c r="PI7" s="8" t="n">
        <v>0</v>
      </c>
      <c r="PJ7" s="48" t="n"/>
      <c r="PK7" s="48" t="n"/>
      <c r="PL7" s="48" t="n"/>
      <c r="PM7" s="48" t="n"/>
      <c r="PN7" s="48" t="n"/>
      <c r="PO7" s="48" t="n"/>
      <c r="PP7" s="48" t="n"/>
      <c r="PQ7" s="48" t="n"/>
      <c r="PR7" s="48" t="n"/>
      <c r="PS7" s="48" t="n"/>
      <c r="PT7" s="48" t="n"/>
      <c r="PU7" s="48" t="n"/>
      <c r="PV7" s="48" t="n"/>
      <c r="PW7" s="48" t="n"/>
      <c r="PX7" s="48" t="n"/>
      <c r="PY7" s="48" t="n"/>
      <c r="PZ7" s="48" t="n"/>
      <c r="QA7" s="48" t="n"/>
      <c r="QB7" s="48" t="n"/>
      <c r="QC7" s="48" t="n"/>
      <c r="QD7" s="48" t="n"/>
      <c r="QE7" s="48" t="n"/>
      <c r="QF7" s="48" t="n"/>
      <c r="QG7" s="48" t="n"/>
      <c r="QH7" s="48" t="n"/>
      <c r="QI7" s="48" t="n"/>
      <c r="QJ7" s="48" t="n"/>
      <c r="QK7" s="48" t="n"/>
      <c r="QL7" s="48" t="n"/>
      <c r="QM7" s="48" t="n"/>
      <c r="QN7" s="48" t="n"/>
      <c r="QO7" s="48" t="n"/>
      <c r="QP7" s="48" t="n"/>
      <c r="QQ7" s="48" t="n"/>
      <c r="QR7" s="48" t="n"/>
      <c r="QS7" s="48" t="n"/>
      <c r="QT7" s="48" t="n"/>
      <c r="QU7" s="48" t="n"/>
      <c r="QV7" s="48" t="n"/>
      <c r="QW7" s="48" t="n"/>
      <c r="QX7" s="48" t="n"/>
      <c r="QY7" s="48" t="n"/>
      <c r="QZ7" s="48" t="n"/>
      <c r="RA7" s="48" t="n"/>
      <c r="RB7" s="48" t="n"/>
      <c r="RC7" s="48" t="n"/>
      <c r="RD7" s="48" t="n"/>
      <c r="RE7" s="48" t="n"/>
      <c r="RF7" s="48" t="n"/>
      <c r="RG7" s="48" t="n"/>
      <c r="RH7" s="48" t="n"/>
      <c r="RI7" s="48" t="n"/>
      <c r="RJ7" s="48" t="n"/>
      <c r="RK7" s="48" t="n"/>
      <c r="RL7" s="48" t="n"/>
      <c r="RM7" s="48" t="n"/>
      <c r="RN7" s="48" t="n"/>
      <c r="RO7" s="48" t="n"/>
      <c r="RP7" s="48" t="n"/>
      <c r="RQ7" s="48" t="n"/>
      <c r="RR7" s="48" t="n"/>
      <c r="RS7" s="48" t="n"/>
      <c r="RT7" s="48" t="n"/>
      <c r="RU7" s="48" t="n"/>
      <c r="RV7" s="48" t="n"/>
      <c r="RW7" s="48" t="n"/>
      <c r="RX7" s="48" t="n"/>
      <c r="RY7" s="48" t="n"/>
      <c r="RZ7" s="48" t="n"/>
      <c r="SA7" s="48" t="n"/>
      <c r="SB7" s="48" t="n"/>
      <c r="SC7" s="48" t="n"/>
      <c r="SD7" s="8" t="n">
        <v>0</v>
      </c>
      <c r="SE7" s="48" t="n"/>
      <c r="SF7" s="48" t="n"/>
      <c r="SG7" s="48" t="n"/>
      <c r="SH7" s="48" t="n"/>
      <c r="SI7" s="48" t="n"/>
      <c r="SJ7" s="48" t="n"/>
      <c r="SK7" s="48" t="n"/>
      <c r="SL7" s="8" t="n">
        <v>0</v>
      </c>
      <c r="SM7" s="8" t="n">
        <v>0</v>
      </c>
      <c r="SN7" s="8" t="n">
        <v>0</v>
      </c>
      <c r="SO7" s="8" t="n">
        <v>0</v>
      </c>
      <c r="SP7" s="8" t="n">
        <v>0</v>
      </c>
      <c r="SQ7" s="8" t="n">
        <v>0</v>
      </c>
      <c r="SR7" s="8" t="n">
        <v>0</v>
      </c>
      <c r="SS7" s="8" t="n">
        <v>0</v>
      </c>
      <c r="ST7" s="8" t="n">
        <v>0</v>
      </c>
      <c r="SU7" s="8" t="n">
        <v>0</v>
      </c>
      <c r="SV7" s="8" t="n">
        <v>0</v>
      </c>
      <c r="SW7" s="8" t="n">
        <v>0</v>
      </c>
      <c r="SX7" s="48" t="n"/>
      <c r="SY7" s="48" t="n"/>
      <c r="SZ7" s="48" t="n"/>
      <c r="TA7" s="48" t="n"/>
      <c r="TB7" s="48" t="n"/>
      <c r="TC7" s="48" t="n"/>
      <c r="TD7" s="48" t="n"/>
      <c r="TE7" s="48" t="n"/>
      <c r="TF7" s="48" t="n"/>
      <c r="TG7" s="48" t="n"/>
      <c r="TH7" s="48" t="n"/>
      <c r="TI7" s="48" t="n"/>
      <c r="TJ7" s="48" t="n"/>
      <c r="TK7" s="48" t="n"/>
      <c r="TL7" s="48" t="n"/>
      <c r="TM7" s="48" t="n"/>
      <c r="TN7" s="48" t="n"/>
      <c r="TO7" s="48" t="n"/>
      <c r="TP7" s="48" t="n"/>
      <c r="TQ7" s="48" t="n"/>
      <c r="TR7" s="48" t="n"/>
      <c r="TS7" s="48" t="n"/>
      <c r="TT7" s="48" t="n"/>
      <c r="TU7" s="48" t="n"/>
      <c r="TV7" s="48" t="n"/>
      <c r="TW7" s="48" t="n"/>
      <c r="TX7" s="48" t="n"/>
      <c r="TY7" s="48" t="n"/>
      <c r="TZ7" s="48" t="n"/>
      <c r="UA7" s="48" t="n"/>
      <c r="UB7" s="48" t="n"/>
      <c r="UC7" s="48" t="n"/>
      <c r="UD7" s="48" t="n"/>
      <c r="UE7" s="48" t="n"/>
      <c r="UF7" s="48" t="n"/>
      <c r="UG7" s="48" t="n"/>
      <c r="UH7" s="48" t="n"/>
      <c r="UI7" s="48" t="n"/>
      <c r="UJ7" s="48" t="n"/>
      <c r="UK7" s="48" t="n"/>
      <c r="UL7" s="48" t="n"/>
      <c r="UM7" s="48" t="n"/>
      <c r="UN7" s="48" t="n"/>
      <c r="UO7" s="48" t="n"/>
      <c r="UP7" s="48" t="n"/>
      <c r="UQ7" s="48" t="n"/>
      <c r="UR7" s="48" t="n"/>
      <c r="US7" s="48" t="n"/>
      <c r="UT7" s="48" t="n"/>
      <c r="UU7" s="48" t="n"/>
      <c r="UV7" s="48" t="n"/>
      <c r="UW7" s="48" t="n"/>
      <c r="UX7" s="48" t="n"/>
      <c r="UY7" s="48" t="n"/>
      <c r="UZ7" s="48" t="n"/>
      <c r="VA7" s="48" t="n"/>
      <c r="VB7" s="48" t="n"/>
      <c r="VC7" s="48" t="n"/>
      <c r="VD7" s="48" t="n"/>
      <c r="VE7" s="48" t="n"/>
      <c r="VF7" s="48" t="n"/>
      <c r="VG7" s="48" t="n"/>
      <c r="VH7" s="48" t="n"/>
      <c r="VI7" s="48" t="n"/>
      <c r="VJ7" s="48" t="n"/>
      <c r="VK7" s="48" t="n"/>
      <c r="VL7" s="48" t="n"/>
      <c r="VM7" s="48" t="n"/>
      <c r="VN7" s="48" t="n"/>
      <c r="VO7" s="48" t="n"/>
      <c r="VP7" s="48" t="n"/>
      <c r="VQ7" s="48" t="n"/>
      <c r="VR7" s="48" t="n"/>
      <c r="VS7" s="48" t="n"/>
      <c r="VT7" s="48" t="n"/>
      <c r="VU7" s="48" t="n"/>
      <c r="VV7" s="48" t="n"/>
      <c r="VW7" s="48" t="n"/>
      <c r="VX7" s="48" t="n"/>
      <c r="VY7" s="48" t="n"/>
      <c r="VZ7" s="48" t="n"/>
      <c r="WA7" s="48" t="n"/>
      <c r="WB7" s="48" t="n"/>
      <c r="WC7" s="48" t="n"/>
      <c r="WD7" s="48" t="n"/>
      <c r="WE7" s="48" t="n"/>
      <c r="WF7" s="48" t="n"/>
      <c r="WG7" s="48" t="n"/>
      <c r="WH7" s="48" t="n"/>
      <c r="WI7" s="48" t="n"/>
      <c r="WJ7" s="48" t="n"/>
      <c r="WK7" s="48" t="n"/>
      <c r="WL7" s="48" t="n"/>
      <c r="WM7" s="48" t="n"/>
      <c r="WN7" s="48" t="n"/>
      <c r="WO7" s="48" t="n"/>
      <c r="WP7" s="48" t="n"/>
      <c r="WQ7" s="48" t="n"/>
      <c r="WR7" s="48" t="n"/>
      <c r="WS7" s="48" t="n"/>
      <c r="WT7" s="48" t="n"/>
      <c r="WU7" s="48" t="n"/>
      <c r="WV7" s="48" t="n"/>
      <c r="WW7" s="48" t="n"/>
      <c r="WX7" s="48" t="n"/>
      <c r="WY7" s="48" t="n"/>
      <c r="WZ7" s="48" t="n"/>
      <c r="XA7" s="48" t="n"/>
      <c r="XB7" s="48" t="n"/>
      <c r="XC7" s="48" t="n"/>
      <c r="XD7" s="48" t="n"/>
      <c r="XE7" s="48" t="n"/>
      <c r="XF7" s="48" t="n"/>
      <c r="XG7" s="48" t="n"/>
      <c r="XH7" s="48" t="n"/>
      <c r="XI7" s="48" t="n"/>
      <c r="XJ7" s="48" t="n"/>
      <c r="XK7" s="48" t="n"/>
      <c r="XL7" s="48" t="n"/>
      <c r="XM7" s="48" t="n"/>
      <c r="XN7" s="48" t="n"/>
      <c r="XO7" s="48" t="n"/>
      <c r="XP7" s="48" t="n"/>
      <c r="XQ7" s="48" t="n"/>
      <c r="XR7" s="48" t="n"/>
      <c r="XS7" s="48" t="n"/>
      <c r="XT7" s="48" t="n"/>
      <c r="XU7" s="48" t="n"/>
      <c r="XV7" s="48" t="n"/>
      <c r="XW7" s="48" t="n"/>
      <c r="XX7" s="48" t="n"/>
      <c r="XY7" s="48" t="n"/>
      <c r="XZ7" s="48" t="n"/>
      <c r="YA7" s="48" t="n"/>
      <c r="YB7" s="48" t="n"/>
      <c r="YC7" s="48" t="n"/>
      <c r="YD7" s="48" t="n"/>
      <c r="YE7" s="48" t="n"/>
      <c r="YF7" s="48" t="n"/>
      <c r="YG7" s="48" t="n"/>
      <c r="YH7" s="48" t="n"/>
      <c r="YI7" s="48" t="n"/>
      <c r="YJ7" s="48" t="n"/>
      <c r="YK7" s="48" t="n"/>
      <c r="YL7" s="48" t="n"/>
      <c r="YM7" s="48" t="n"/>
      <c r="YN7" s="48" t="n"/>
      <c r="YO7" s="48" t="n"/>
      <c r="YP7" s="48" t="n"/>
      <c r="YQ7" s="48" t="n"/>
      <c r="YR7" s="48" t="n"/>
      <c r="YS7" s="48" t="n"/>
      <c r="YT7" s="48" t="n"/>
      <c r="YU7" s="48" t="n"/>
      <c r="YV7" s="48" t="n"/>
      <c r="YW7" s="48" t="n"/>
      <c r="YX7" s="48" t="n"/>
      <c r="YY7" s="48" t="n"/>
      <c r="YZ7" s="48" t="n"/>
      <c r="ZA7" s="48" t="n"/>
      <c r="ZB7" s="48" t="n"/>
      <c r="ZC7" s="48" t="n"/>
      <c r="ZD7" s="48" t="n"/>
      <c r="ZE7" s="48" t="n"/>
      <c r="ZF7" s="48" t="n"/>
      <c r="ZG7" s="48" t="n"/>
      <c r="ZH7" s="48" t="n"/>
      <c r="ZI7" s="48" t="n"/>
      <c r="ZJ7" s="48" t="n"/>
      <c r="ZK7" s="48" t="n"/>
      <c r="ZL7" s="48" t="n"/>
      <c r="ZM7" s="48" t="n"/>
      <c r="ZN7" s="48" t="n"/>
      <c r="ZO7" s="48" t="n"/>
      <c r="ZP7" s="48" t="n"/>
      <c r="ZQ7" s="48" t="inlineStr">
        <is>
          <t>Ya</t>
        </is>
      </c>
      <c r="ZR7" s="48" t="inlineStr">
        <is>
          <t>Padat Cair</t>
        </is>
      </c>
      <c r="ZS7" s="8" t="n">
        <v>1</v>
      </c>
      <c r="ZT7" s="8" t="n">
        <v>1</v>
      </c>
      <c r="ZU7" s="8" t="n">
        <v>45</v>
      </c>
      <c r="ZV7" s="8" t="n">
        <v>45</v>
      </c>
      <c r="ZW7" s="48" t="inlineStr">
        <is>
          <t>Ya</t>
        </is>
      </c>
      <c r="ZX7" s="48" t="inlineStr">
        <is>
          <t>Mengetahui</t>
        </is>
      </c>
      <c r="ZY7" s="48" t="inlineStr">
        <is>
          <t>Digunakan untuk pupuk di lahan pertanian sendiri Diberikan gratis ke orang lain</t>
        </is>
      </c>
      <c r="ZZ7" s="8" t="n">
        <v>1</v>
      </c>
      <c r="AAA7" s="8" t="n">
        <v>0</v>
      </c>
      <c r="AAB7" s="8" t="n">
        <v>0</v>
      </c>
      <c r="AAC7" s="8" t="n">
        <v>0</v>
      </c>
      <c r="AAD7" s="8" t="n">
        <v>1</v>
      </c>
      <c r="AAE7" s="8" t="n">
        <v>0</v>
      </c>
      <c r="AAF7" s="8" t="n">
        <v>0</v>
      </c>
      <c r="AAG7" s="48" t="inlineStr">
        <is>
          <t>Pupuk cair untuk tanaman</t>
        </is>
      </c>
      <c r="AAH7" s="8" t="n">
        <v>1</v>
      </c>
      <c r="AAI7" s="8" t="n">
        <v>0</v>
      </c>
      <c r="AAJ7" s="8" t="n">
        <v>0</v>
      </c>
      <c r="AAK7" s="8" t="n">
        <v>0</v>
      </c>
      <c r="AAL7" s="8" t="n">
        <v>0</v>
      </c>
      <c r="AAM7" s="48" t="n"/>
      <c r="AAN7" s="48" t="n"/>
      <c r="AAO7" s="48" t="n"/>
      <c r="AAP7" s="48" t="n"/>
      <c r="AAQ7" s="48" t="n"/>
      <c r="AAR7" s="48" t="n"/>
      <c r="AAS7" s="48" t="n"/>
      <c r="AAT7" s="48" t="n"/>
      <c r="AAU7" s="48" t="n"/>
      <c r="AAV7" s="11" t="inlineStr">
        <is>
          <t>Rumput</t>
        </is>
      </c>
      <c r="AAW7" s="48" t="inlineStr">
        <is>
          <t>Cukup (2 minggu sekali)</t>
        </is>
      </c>
      <c r="AAX7" s="8" t="n">
        <v>2000</v>
      </c>
      <c r="AAY7" s="48" t="n"/>
      <c r="AAZ7" s="8" t="n">
        <v>45</v>
      </c>
      <c r="ABA7" s="8" t="n">
        <v>45</v>
      </c>
      <c r="ABB7" s="48" t="inlineStr">
        <is>
          <t>NPK</t>
        </is>
      </c>
      <c r="ABC7" s="48" t="n"/>
      <c r="ABD7" s="8" t="n">
        <v>40</v>
      </c>
      <c r="ABE7" s="8" t="n">
        <v>4000</v>
      </c>
      <c r="ABF7" s="8" t="n">
        <v>20</v>
      </c>
      <c r="ABG7" s="8" t="n">
        <v>5000</v>
      </c>
      <c r="ABH7" s="8" t="n">
        <v>500</v>
      </c>
      <c r="ABI7" s="8" t="n">
        <v>500</v>
      </c>
      <c r="ABJ7" s="48" t="inlineStr">
        <is>
          <t>Ya</t>
        </is>
      </c>
      <c r="ABK7" s="48" t="inlineStr">
        <is>
          <t>Cukup meningkat</t>
        </is>
      </c>
      <c r="ABL7" s="48" t="inlineStr">
        <is>
          <t>Menurun</t>
        </is>
      </c>
      <c r="ABM7" s="48" t="inlineStr">
        <is>
          <t>Cukup meningkat</t>
        </is>
      </c>
      <c r="ABN7" s="48" t="n"/>
      <c r="ABO7" s="48" t="n"/>
      <c r="ABP7" s="48" t="inlineStr">
        <is>
          <t>Tidak punya waktu mengumpulkannya Ladang/sawah terlalu jauh, sulit untuk mengangkut ke sana</t>
        </is>
      </c>
      <c r="ABQ7" s="8" t="n">
        <v>0</v>
      </c>
      <c r="ABR7" s="8" t="n">
        <v>0</v>
      </c>
      <c r="ABS7" s="8" t="n">
        <v>1</v>
      </c>
      <c r="ABT7" s="8" t="n">
        <v>1</v>
      </c>
      <c r="ABU7" s="8" t="n">
        <v>0</v>
      </c>
      <c r="ABV7" s="8" t="n">
        <v>0</v>
      </c>
      <c r="ABW7" s="8" t="n">
        <v>0</v>
      </c>
      <c r="ABX7" s="48" t="n"/>
      <c r="ABY7" s="48" t="inlineStr">
        <is>
          <t>tidak</t>
        </is>
      </c>
      <c r="ABZ7" s="48" t="inlineStr">
        <is>
          <t>Manfaat cukup signifikan, terasa di kehidupan sehari-hari</t>
        </is>
      </c>
      <c r="ACA7" s="48" t="inlineStr">
        <is>
          <t>Berkurang</t>
        </is>
      </c>
      <c r="ACB7" s="48" t="inlineStr">
        <is>
          <t>Anggota keluarga - Perempuan dewasa</t>
        </is>
      </c>
      <c r="ACC7" s="48" t="inlineStr">
        <is>
          <t>Setuju</t>
        </is>
      </c>
      <c r="ACD7" s="48" t="inlineStr">
        <is>
          <t>Anggota keluarga - Laki-laki dewasa Anggota keluarga - Perempuan dewasa</t>
        </is>
      </c>
      <c r="ACE7" s="8" t="n">
        <v>1</v>
      </c>
      <c r="ACF7" s="8" t="n">
        <v>1</v>
      </c>
      <c r="ACG7" s="8" t="n">
        <v>0</v>
      </c>
      <c r="ACH7" s="8" t="n">
        <v>0</v>
      </c>
      <c r="ACI7" s="48" t="inlineStr">
        <is>
          <t>Cukup puas</t>
        </is>
      </c>
      <c r="ACJ7" s="48" t="inlineStr">
        <is>
          <t>Cukup puas</t>
        </is>
      </c>
      <c r="ACK7" s="48" t="inlineStr">
        <is>
          <t>Cukup puas</t>
        </is>
      </c>
      <c r="ACL7" s="48" t="inlineStr">
        <is>
          <t>Cukup puas</t>
        </is>
      </c>
      <c r="ACM7" s="48" t="inlineStr">
        <is>
          <t>Tidak</t>
        </is>
      </c>
      <c r="ACN7" s="48" t="n"/>
      <c r="ACO7" s="48" t="inlineStr">
        <is>
          <t>Cukup puas</t>
        </is>
      </c>
      <c r="ACP7" s="48" t="n"/>
      <c r="ACQ7" s="48" t="n"/>
      <c r="ACR7" s="48" t="n"/>
      <c r="ACS7" s="48" t="n"/>
      <c r="ACT7" s="48" t="n"/>
      <c r="ACU7" s="48" t="n"/>
      <c r="ACV7" s="48" t="n"/>
      <c r="ACW7" s="48" t="n"/>
      <c r="ACX7" s="48" t="n"/>
      <c r="ACY7" s="48" t="n"/>
      <c r="ACZ7" s="48" t="inlineStr">
        <is>
          <t>Menghubungi CPO atau pendamping Memperbaiki sendiri</t>
        </is>
      </c>
      <c r="ADA7" s="8" t="n">
        <v>0</v>
      </c>
      <c r="ADB7" s="8" t="n">
        <v>0</v>
      </c>
      <c r="ADC7" s="8" t="n">
        <v>0</v>
      </c>
      <c r="ADD7" s="8" t="n">
        <v>0</v>
      </c>
      <c r="ADE7" s="8" t="n">
        <v>1</v>
      </c>
      <c r="ADF7" s="8" t="n">
        <v>1</v>
      </c>
      <c r="ADG7" s="8" t="n">
        <v>0</v>
      </c>
      <c r="ADH7" s="8" t="n">
        <v>0</v>
      </c>
      <c r="ADI7" s="12" t="n"/>
      <c r="ADJ7" s="17" t="inlineStr">
        <is>
          <t>Laki-laki dewasa</t>
        </is>
      </c>
      <c r="ADK7" s="48" t="n"/>
      <c r="ADL7" s="17" t="inlineStr">
        <is>
          <t>Menelepon atau WA langsung</t>
        </is>
      </c>
      <c r="ADM7" s="48" t="n"/>
      <c r="ADN7" s="11" t="inlineStr">
        <is>
          <t>Tidak ada</t>
        </is>
      </c>
      <c r="ADO7" s="48" t="inlineStr">
        <is>
          <t>Kadang-kadang</t>
        </is>
      </c>
      <c r="ADP7" s="17" t="inlineStr">
        <is>
          <t>Lebih mudah mendapatkan  energi  Pasokan energi yang andal   Memasak lebih cepat   Lebih aman   Pengurangan waktu dan tenaga  Peningkatan kebersihan  kandang ternak Pemanfaatan bio-slurry sebagai  pupuk Dapur lebih bersih dan bebas  asap</t>
        </is>
      </c>
      <c r="ADQ7" s="18" t="n">
        <v>0</v>
      </c>
      <c r="ADR7" s="18" t="n">
        <v>1</v>
      </c>
      <c r="ADS7" s="18" t="n">
        <v>1</v>
      </c>
      <c r="ADT7" s="18" t="n">
        <v>1</v>
      </c>
      <c r="ADU7" s="18" t="n">
        <v>1</v>
      </c>
      <c r="ADV7" s="18" t="n">
        <v>1</v>
      </c>
      <c r="ADW7" s="18" t="n">
        <v>1</v>
      </c>
      <c r="ADX7" s="18" t="n">
        <v>1</v>
      </c>
      <c r="ADY7" s="18" t="n">
        <v>1</v>
      </c>
      <c r="ADZ7" s="18" t="n">
        <v>0</v>
      </c>
      <c r="AEA7" s="18" t="n">
        <v>0</v>
      </c>
      <c r="AEB7" s="18" t="n">
        <v>0</v>
      </c>
      <c r="AEC7" s="48" t="n"/>
      <c r="AED7" s="48" t="inlineStr">
        <is>
          <t>Mengurangi pengeluaran energi</t>
        </is>
      </c>
      <c r="AEE7" s="48" t="n"/>
      <c r="AEF7" s="48" t="inlineStr">
        <is>
          <t>Yayasan Rumah Energi (YRE)</t>
        </is>
      </c>
      <c r="AEG7" s="48" t="n"/>
      <c r="AEH7" s="48" t="inlineStr">
        <is>
          <t>WhatsApp Image 2026-02-03 at 14.15.32-21_27_21.jpeg</t>
        </is>
      </c>
      <c r="AEI7" s="16" t="inlineStr">
        <is>
          <t>https://kf.kobotoolbox.org/api/v2/assets/avstPQqLr3Ab3ZdcVTXZ6f/data/663732541/attachments/attdwtkkxxWMPXzr9nFauzRu/</t>
        </is>
      </c>
      <c r="AEJ7" s="48" t="inlineStr">
        <is>
          <t>WhatsApp Image 2026-02-03 at 14.15.32 (1)-21_27_31.jpeg</t>
        </is>
      </c>
      <c r="AEK7" s="16" t="inlineStr">
        <is>
          <t>https://kf.kobotoolbox.org/api/v2/assets/avstPQqLr3Ab3ZdcVTXZ6f/data/663732541/attachments/attTDpcqVFTdYLvZAYYmCEtF/</t>
        </is>
      </c>
      <c r="AEL7" s="48" t="inlineStr">
        <is>
          <t>manto / witono</t>
        </is>
      </c>
      <c r="AEM7" s="48" t="n"/>
      <c r="AEN7" s="48" t="n"/>
    </row>
    <row r="8">
      <c r="A8" s="6" t="n">
        <v>46057</v>
      </c>
      <c r="B8" s="6" t="n">
        <v>46057</v>
      </c>
      <c r="C8" s="48" t="inlineStr">
        <is>
          <t>Marmanto</t>
        </is>
      </c>
      <c r="D8" s="48" t="inlineStr">
        <is>
          <t>Subagyo</t>
        </is>
      </c>
      <c r="E8" s="8">
        <f>+6282128590068</f>
        <v/>
      </c>
      <c r="F8" s="48" t="n"/>
      <c r="G8" s="8" t="n">
        <v>-7.42567126</v>
      </c>
      <c r="H8" s="8" t="n">
        <v>110.335</v>
      </c>
      <c r="I8" s="48" t="n"/>
      <c r="J8" s="8" t="n">
        <v>4.58</v>
      </c>
      <c r="K8" s="48" t="n"/>
      <c r="L8" s="48" t="n"/>
      <c r="M8" s="8" t="n">
        <v>-7.4255</v>
      </c>
      <c r="N8" s="8" t="n">
        <v>110.3350042</v>
      </c>
      <c r="O8" s="48" t="n"/>
      <c r="P8" s="8" t="n">
        <v>4.98</v>
      </c>
      <c r="Q8" s="48" t="n"/>
      <c r="R8" s="48" t="inlineStr">
        <is>
          <t>Jawa Tengah</t>
        </is>
      </c>
      <c r="S8" s="48" t="n"/>
      <c r="T8" s="48" t="n"/>
      <c r="U8" s="48" t="n"/>
      <c r="V8" s="48" t="n"/>
      <c r="W8" s="48" t="n"/>
      <c r="X8" s="48" t="n"/>
      <c r="Y8" s="48" t="n"/>
      <c r="Z8" s="48" t="n"/>
      <c r="AA8" s="48" t="n"/>
      <c r="AB8" s="48" t="n"/>
      <c r="AC8" s="48" t="inlineStr">
        <is>
          <t>Klaten</t>
        </is>
      </c>
      <c r="AD8" s="48" t="inlineStr">
        <is>
          <t>Kebon Arum</t>
        </is>
      </c>
      <c r="AE8" s="48" t="inlineStr">
        <is>
          <t>Gondang</t>
        </is>
      </c>
      <c r="AF8" s="48" t="inlineStr">
        <is>
          <t>RUMAH ILHAM</t>
        </is>
      </c>
      <c r="AG8" s="48" t="inlineStr">
        <is>
          <t>HIP0213</t>
        </is>
      </c>
      <c r="AH8" s="8" t="n">
        <v>6</v>
      </c>
      <c r="AI8" s="48" t="inlineStr">
        <is>
          <t>VPA2</t>
        </is>
      </c>
      <c r="AJ8" s="48" t="inlineStr">
        <is>
          <t>Tidak aktif</t>
        </is>
      </c>
      <c r="AK8" s="8" t="n">
        <v>60</v>
      </c>
      <c r="AL8" s="48" t="inlineStr">
        <is>
          <t>Laki-laki</t>
        </is>
      </c>
      <c r="AM8" s="48" t="inlineStr">
        <is>
          <t>Sudah menikah</t>
        </is>
      </c>
      <c r="AN8" s="48" t="inlineStr">
        <is>
          <t>SD/Sederajat</t>
        </is>
      </c>
      <c r="AO8" s="48" t="inlineStr">
        <is>
          <t>Petani</t>
        </is>
      </c>
      <c r="AP8" s="8" t="n">
        <v>1</v>
      </c>
      <c r="AQ8" s="8" t="n">
        <v>0</v>
      </c>
      <c r="AR8" s="8" t="n">
        <v>0</v>
      </c>
      <c r="AS8" s="8" t="n">
        <v>0</v>
      </c>
      <c r="AT8" s="8" t="n">
        <v>0</v>
      </c>
      <c r="AU8" s="8" t="n">
        <v>0</v>
      </c>
      <c r="AV8" s="8" t="n">
        <v>0</v>
      </c>
      <c r="AW8" s="8" t="n">
        <v>0</v>
      </c>
      <c r="AX8" s="48" t="n"/>
      <c r="AY8" s="48" t="inlineStr">
        <is>
          <t>Peternak</t>
        </is>
      </c>
      <c r="AZ8" s="8" t="n">
        <v>0</v>
      </c>
      <c r="BA8" s="8" t="n">
        <v>1</v>
      </c>
      <c r="BB8" s="8" t="n">
        <v>0</v>
      </c>
      <c r="BC8" s="8" t="n">
        <v>0</v>
      </c>
      <c r="BD8" s="8" t="n">
        <v>0</v>
      </c>
      <c r="BE8" s="8" t="n">
        <v>0</v>
      </c>
      <c r="BF8" s="8" t="n">
        <v>0</v>
      </c>
      <c r="BG8" s="8" t="n">
        <v>0</v>
      </c>
      <c r="BH8" s="48" t="n"/>
      <c r="BI8" s="48" t="inlineStr">
        <is>
          <t>Rp2.500.000 - Rp3.500.000</t>
        </is>
      </c>
      <c r="BJ8" s="8" t="n">
        <v>1</v>
      </c>
      <c r="BK8" s="8" t="n">
        <v>3</v>
      </c>
      <c r="BL8" s="8" t="n">
        <v>0</v>
      </c>
      <c r="BM8" s="8" t="n">
        <v>0</v>
      </c>
      <c r="BN8" s="48" t="inlineStr">
        <is>
          <t>Milik sendiri</t>
        </is>
      </c>
      <c r="BO8" s="48" t="inlineStr">
        <is>
          <t>Permanen (dinding bata dan semen)</t>
        </is>
      </c>
      <c r="BP8" s="8" t="n">
        <v>1</v>
      </c>
      <c r="BQ8" s="8" t="n">
        <v>0</v>
      </c>
      <c r="BR8" s="8" t="n">
        <v>0</v>
      </c>
      <c r="BS8" s="8" t="n">
        <v>0</v>
      </c>
      <c r="BT8" s="8" t="n">
        <v>0</v>
      </c>
      <c r="BU8" s="48" t="n"/>
      <c r="BV8" s="48" t="inlineStr">
        <is>
          <t>Keramik/ubin</t>
        </is>
      </c>
      <c r="BW8" s="8" t="n">
        <v>0</v>
      </c>
      <c r="BX8" s="8" t="n">
        <v>0</v>
      </c>
      <c r="BY8" s="8" t="n">
        <v>1</v>
      </c>
      <c r="BZ8" s="8" t="n">
        <v>0</v>
      </c>
      <c r="CA8" s="8" t="n">
        <v>0</v>
      </c>
      <c r="CB8" s="48" t="n"/>
      <c r="CC8" s="48" t="inlineStr">
        <is>
          <t>Genting</t>
        </is>
      </c>
      <c r="CD8" s="8" t="n">
        <v>0</v>
      </c>
      <c r="CE8" s="8" t="n">
        <v>0</v>
      </c>
      <c r="CF8" s="8" t="n">
        <v>0</v>
      </c>
      <c r="CG8" s="8" t="n">
        <v>0</v>
      </c>
      <c r="CH8" s="8" t="n">
        <v>0</v>
      </c>
      <c r="CI8" s="8" t="n">
        <v>1</v>
      </c>
      <c r="CJ8" s="8" t="n">
        <v>0</v>
      </c>
      <c r="CK8" s="48" t="n"/>
      <c r="CL8" s="48" t="inlineStr">
        <is>
          <t>Ya</t>
        </is>
      </c>
      <c r="CM8" s="8" t="n">
        <v>2020</v>
      </c>
      <c r="CN8" s="48" t="inlineStr">
        <is>
          <t>Fixed-Dome (Kubah Tetap)</t>
        </is>
      </c>
      <c r="CO8" s="48" t="inlineStr">
        <is>
          <t>6 m³ (4-5 ekor sapi, ±5 jam memasak/hari, ±50 kg</t>
        </is>
      </c>
      <c r="CP8" s="48" t="inlineStr">
        <is>
          <t>Anggota keluarga - laki-laki</t>
        </is>
      </c>
      <c r="CQ8" s="8" t="n">
        <v>0</v>
      </c>
      <c r="CR8" s="8" t="n">
        <v>0</v>
      </c>
      <c r="CS8" s="8" t="n">
        <v>0</v>
      </c>
      <c r="CT8" s="8" t="n">
        <v>0</v>
      </c>
      <c r="CU8" s="10" t="n">
        <v>1</v>
      </c>
      <c r="CV8" s="10" t="n">
        <v>0</v>
      </c>
      <c r="CW8" s="10" t="n">
        <v>0</v>
      </c>
      <c r="CX8" s="8" t="n">
        <v>0</v>
      </c>
      <c r="CY8" s="48" t="inlineStr">
        <is>
          <t>Anggota keluarga - laki-laki</t>
        </is>
      </c>
      <c r="CZ8" s="8" t="n">
        <v>1</v>
      </c>
      <c r="DA8" s="8" t="n">
        <v>0</v>
      </c>
      <c r="DB8" s="8" t="n">
        <v>0</v>
      </c>
      <c r="DC8" s="48" t="n"/>
      <c r="DD8" s="48" t="inlineStr">
        <is>
          <t>Anggota keluarga - laki-laki CPO atau pendamping</t>
        </is>
      </c>
      <c r="DE8" s="8" t="n">
        <v>1</v>
      </c>
      <c r="DF8" s="8" t="n">
        <v>0</v>
      </c>
      <c r="DG8" s="8" t="n">
        <v>1</v>
      </c>
      <c r="DH8" s="8" t="n">
        <v>0</v>
      </c>
      <c r="DI8" s="48" t="n"/>
      <c r="DJ8" s="48" t="inlineStr">
        <is>
          <t>Anggota keluarga - laki-laki CPO atau pendamping</t>
        </is>
      </c>
      <c r="DK8" s="8" t="n">
        <v>1</v>
      </c>
      <c r="DL8" s="8" t="n">
        <v>0</v>
      </c>
      <c r="DM8" s="8" t="n">
        <v>1</v>
      </c>
      <c r="DN8" s="8" t="n">
        <v>0</v>
      </c>
      <c r="DO8" s="48" t="n"/>
      <c r="DP8" s="8" t="n">
        <v>1</v>
      </c>
      <c r="DQ8" s="8" t="n">
        <v>0</v>
      </c>
      <c r="DR8" s="8" t="n">
        <v>0</v>
      </c>
      <c r="DS8" s="48" t="n"/>
      <c r="DT8" s="48" t="n"/>
      <c r="DU8" s="48" t="n"/>
      <c r="DV8" s="48" t="inlineStr">
        <is>
          <t>Tidak berfungsi sama sekali</t>
        </is>
      </c>
      <c r="DW8" s="48" t="inlineStr">
        <is>
          <t>&gt;1 tahun yang lalu</t>
        </is>
      </c>
      <c r="DX8" s="48" t="inlineStr">
        <is>
          <t>Tidak ada ternak</t>
        </is>
      </c>
      <c r="DY8" s="48" t="n"/>
      <c r="DZ8" s="48" t="n"/>
      <c r="EA8" s="48" t="n"/>
      <c r="EB8" s="48" t="n"/>
      <c r="EC8" s="48" t="n"/>
      <c r="ED8" s="48" t="n"/>
      <c r="EE8" s="48" t="n"/>
      <c r="EF8" s="48" t="n"/>
      <c r="EG8" s="48" t="n"/>
      <c r="EH8" s="48" t="n"/>
      <c r="EI8" s="48" t="inlineStr">
        <is>
          <t>Kurangnya dukungan atau pemantauan dari pemerintah atau CPO Keterbatasan akses terhadap informasi atau pelatihan terkait biogas</t>
        </is>
      </c>
      <c r="EJ8" s="8" t="n">
        <v>0</v>
      </c>
      <c r="EK8" s="8" t="n">
        <v>1</v>
      </c>
      <c r="EL8" s="8" t="n">
        <v>1</v>
      </c>
      <c r="EM8" s="8" t="n">
        <v>0</v>
      </c>
      <c r="EN8" s="8" t="n">
        <v>0</v>
      </c>
      <c r="EO8" s="11" t="n"/>
      <c r="EP8" s="48" t="inlineStr">
        <is>
          <t>Ya, cukup jelas dan mudah diikuti</t>
        </is>
      </c>
      <c r="EQ8" s="48" t="inlineStr">
        <is>
          <t>Pelatihan</t>
        </is>
      </c>
      <c r="ER8" s="48" t="inlineStr">
        <is>
          <t>CPO atau pendamping Staff BIRU</t>
        </is>
      </c>
      <c r="ES8" s="8" t="n">
        <v>1</v>
      </c>
      <c r="ET8" s="8" t="n">
        <v>1</v>
      </c>
      <c r="EU8" s="8" t="n">
        <v>0</v>
      </c>
      <c r="EV8" s="8" t="n">
        <v>0</v>
      </c>
      <c r="EW8" s="48" t="n"/>
      <c r="EX8" s="48" t="inlineStr">
        <is>
          <t>Anggota keluarga - Laki-laki</t>
        </is>
      </c>
      <c r="EY8" s="8" t="n">
        <v>1</v>
      </c>
      <c r="EZ8" s="8" t="n">
        <v>0</v>
      </c>
      <c r="FA8" s="8" t="n">
        <v>0</v>
      </c>
      <c r="FB8" s="48" t="n"/>
      <c r="FC8" s="48" t="inlineStr">
        <is>
          <t>Setiap minggu</t>
        </is>
      </c>
      <c r="FD8" s="48" t="n"/>
      <c r="FE8" s="48" t="inlineStr">
        <is>
          <t>Mengetahui</t>
        </is>
      </c>
      <c r="FF8" s="48" t="inlineStr">
        <is>
          <t>Cukup sering (2 minggu sekali)</t>
        </is>
      </c>
      <c r="FG8" s="48" t="inlineStr">
        <is>
          <t>Mengetahui</t>
        </is>
      </c>
      <c r="FH8" s="48" t="inlineStr">
        <is>
          <t>Sering (setiap minggu)</t>
        </is>
      </c>
      <c r="FI8" s="48" t="inlineStr">
        <is>
          <t>Mengetahui</t>
        </is>
      </c>
      <c r="FJ8" s="48" t="inlineStr">
        <is>
          <t>Sering (setiap minggu)</t>
        </is>
      </c>
      <c r="FK8" s="48" t="inlineStr">
        <is>
          <t>Mengetahui</t>
        </is>
      </c>
      <c r="FL8" s="48" t="inlineStr">
        <is>
          <t>Cukup sering (2 minggu sekali)</t>
        </is>
      </c>
      <c r="FM8" s="48" t="inlineStr">
        <is>
          <t>Mengetahui</t>
        </is>
      </c>
      <c r="FN8" s="48" t="inlineStr">
        <is>
          <t>Jarang (setiap bulan atau lebih)</t>
        </is>
      </c>
      <c r="FO8" s="48" t="inlineStr">
        <is>
          <t>Mengetahui</t>
        </is>
      </c>
      <c r="FP8" s="48" t="inlineStr">
        <is>
          <t>Cukup sering (2 minggu sekali)</t>
        </is>
      </c>
      <c r="FQ8" s="48" t="inlineStr">
        <is>
          <t>Mengetahui</t>
        </is>
      </c>
      <c r="FR8" s="48" t="inlineStr">
        <is>
          <t>Ya</t>
        </is>
      </c>
      <c r="FS8" s="48" t="inlineStr">
        <is>
          <t>Mengetahui</t>
        </is>
      </c>
      <c r="FT8" s="48" t="inlineStr">
        <is>
          <t>Ya, selalu</t>
        </is>
      </c>
      <c r="FU8" s="48" t="inlineStr">
        <is>
          <t>Laki-laki dewasa Perempuan dewasa</t>
        </is>
      </c>
      <c r="FV8" s="8" t="n">
        <v>1</v>
      </c>
      <c r="FW8" s="8" t="n">
        <v>1</v>
      </c>
      <c r="FX8" s="8" t="n">
        <v>0</v>
      </c>
      <c r="FY8" s="8" t="n">
        <v>0</v>
      </c>
      <c r="FZ8" s="48" t="inlineStr">
        <is>
          <t>Cukup memahami</t>
        </is>
      </c>
      <c r="GA8" s="48" t="inlineStr">
        <is>
          <t>CPO Pelatihan</t>
        </is>
      </c>
      <c r="GB8" s="8" t="n">
        <v>1</v>
      </c>
      <c r="GC8" s="8" t="n">
        <v>1</v>
      </c>
      <c r="GD8" s="8" t="n">
        <v>0</v>
      </c>
      <c r="GE8" s="8" t="n">
        <v>0</v>
      </c>
      <c r="GF8" s="48" t="n"/>
      <c r="GG8" s="48" t="inlineStr">
        <is>
          <t>Sering</t>
        </is>
      </c>
      <c r="GH8" s="48" t="inlineStr">
        <is>
          <t>Tidak</t>
        </is>
      </c>
      <c r="GI8" s="48" t="n"/>
      <c r="GJ8" s="48" t="n"/>
      <c r="GK8" s="48" t="n"/>
      <c r="GL8" s="48" t="n"/>
      <c r="GM8" s="48" t="n"/>
      <c r="GN8" s="48" t="n"/>
      <c r="GO8" s="48" t="n"/>
      <c r="GP8" s="48" t="inlineStr">
        <is>
          <t>Penuh (100%)</t>
        </is>
      </c>
      <c r="GQ8" s="48" t="inlineStr">
        <is>
          <t>Kayu bakar LPG</t>
        </is>
      </c>
      <c r="GR8" s="8" t="n">
        <v>1</v>
      </c>
      <c r="GS8" s="8" t="n">
        <v>1</v>
      </c>
      <c r="GT8" s="8" t="n">
        <v>0</v>
      </c>
      <c r="GU8" s="8" t="n">
        <v>0</v>
      </c>
      <c r="GV8" s="8" t="n">
        <v>0</v>
      </c>
      <c r="GW8" s="8" t="n">
        <v>0</v>
      </c>
      <c r="GX8" s="8" t="n">
        <v>0</v>
      </c>
      <c r="GY8" s="48" t="n"/>
      <c r="GZ8" s="48" t="inlineStr">
        <is>
          <t>Ya</t>
        </is>
      </c>
      <c r="HA8" s="8" t="n">
        <v>150</v>
      </c>
      <c r="HB8" s="8" t="n">
        <v>175000</v>
      </c>
      <c r="HC8" s="8" t="n">
        <v>50</v>
      </c>
      <c r="HD8" s="8" t="n">
        <v>50000</v>
      </c>
      <c r="HE8" s="8" t="n">
        <v>12</v>
      </c>
      <c r="HF8" s="8" t="n">
        <v>100000</v>
      </c>
      <c r="HG8" s="8" t="n">
        <v>3</v>
      </c>
      <c r="HH8" s="8" t="n">
        <v>25000</v>
      </c>
      <c r="HI8" s="48" t="n"/>
      <c r="HJ8" s="48" t="n"/>
      <c r="HK8" s="48" t="n"/>
      <c r="HL8" s="48" t="n"/>
      <c r="HM8" s="48" t="n"/>
      <c r="HN8" s="48" t="n"/>
      <c r="HO8" s="48" t="n"/>
      <c r="HP8" s="48" t="n"/>
      <c r="HQ8" s="48" t="n"/>
      <c r="HR8" s="48" t="n"/>
      <c r="HS8" s="48" t="n"/>
      <c r="HT8" s="48" t="n"/>
      <c r="HU8" s="48" t="n"/>
      <c r="HV8" s="48" t="n"/>
      <c r="HW8" s="48" t="n"/>
      <c r="HX8" s="48" t="n"/>
      <c r="HY8" s="8" t="n">
        <v>100</v>
      </c>
      <c r="HZ8" s="8" t="n">
        <v>100000</v>
      </c>
      <c r="IA8" s="8" t="n">
        <v>9</v>
      </c>
      <c r="IB8" s="8" t="n">
        <v>75000</v>
      </c>
      <c r="IC8" s="48" t="n"/>
      <c r="ID8" s="48" t="n"/>
      <c r="IE8" s="48" t="n"/>
      <c r="IF8" s="48" t="n"/>
      <c r="IG8" s="48" t="n"/>
      <c r="IH8" s="48" t="n"/>
      <c r="II8" s="48" t="n"/>
      <c r="IJ8" s="48" t="n"/>
      <c r="IK8" s="48" t="inlineStr">
        <is>
          <t>50-65 kg</t>
        </is>
      </c>
      <c r="IL8" s="48" t="inlineStr">
        <is>
          <t>3-5 jam</t>
        </is>
      </c>
      <c r="IM8" s="48" t="inlineStr">
        <is>
          <t>Ya</t>
        </is>
      </c>
      <c r="IN8" s="48" t="inlineStr">
        <is>
          <t>Tidak</t>
        </is>
      </c>
      <c r="IO8" s="48" t="inlineStr">
        <is>
          <t>Lebih bersih</t>
        </is>
      </c>
      <c r="IP8" s="48" t="n"/>
      <c r="IQ8" s="48" t="inlineStr">
        <is>
          <t>Tidak pernah</t>
        </is>
      </c>
      <c r="IR8" s="48" t="n"/>
      <c r="IS8" s="48" t="n"/>
      <c r="IT8" s="48" t="n"/>
      <c r="IU8" s="48" t="n"/>
      <c r="IV8" s="48" t="n"/>
      <c r="IW8" s="48" t="n"/>
      <c r="IX8" s="48" t="n"/>
      <c r="IY8" s="48" t="n"/>
      <c r="IZ8" s="48" t="inlineStr">
        <is>
          <t>Tidak pernah</t>
        </is>
      </c>
      <c r="JA8" s="48" t="n"/>
      <c r="JB8" s="48" t="n"/>
      <c r="JC8" s="48" t="n"/>
      <c r="JD8" s="48" t="n"/>
      <c r="JE8" s="48" t="n"/>
      <c r="JF8" s="48" t="n"/>
      <c r="JG8" s="48" t="n"/>
      <c r="JH8" s="48" t="n"/>
      <c r="JI8" s="48" t="inlineStr">
        <is>
          <t>Tidak pernah</t>
        </is>
      </c>
      <c r="JJ8" s="48" t="n"/>
      <c r="JK8" s="48" t="n"/>
      <c r="JL8" s="48" t="n"/>
      <c r="JM8" s="48" t="n"/>
      <c r="JN8" s="48" t="n"/>
      <c r="JO8" s="48" t="n"/>
      <c r="JP8" s="48" t="n"/>
      <c r="JQ8" s="48" t="n"/>
      <c r="JR8" s="48" t="inlineStr">
        <is>
          <t>Tidak pernah</t>
        </is>
      </c>
      <c r="JS8" s="48" t="n"/>
      <c r="JT8" s="48" t="n"/>
      <c r="JU8" s="48" t="n"/>
      <c r="JV8" s="48" t="n"/>
      <c r="JW8" s="48" t="n"/>
      <c r="JX8" s="48" t="n"/>
      <c r="JY8" s="48" t="n"/>
      <c r="JZ8" s="48" t="n"/>
      <c r="KA8" s="48" t="inlineStr">
        <is>
          <t>Tidak pernah</t>
        </is>
      </c>
      <c r="KB8" s="48" t="n"/>
      <c r="KC8" s="48" t="n"/>
      <c r="KD8" s="48" t="n"/>
      <c r="KE8" s="48" t="n"/>
      <c r="KF8" s="48" t="n"/>
      <c r="KG8" s="48" t="n"/>
      <c r="KH8" s="48" t="n"/>
      <c r="KI8" s="48" t="n"/>
      <c r="KJ8" s="48" t="inlineStr">
        <is>
          <t>Tidak pernah</t>
        </is>
      </c>
      <c r="KK8" s="48" t="n"/>
      <c r="KL8" s="48" t="n"/>
      <c r="KM8" s="48" t="n"/>
      <c r="KN8" s="48" t="n"/>
      <c r="KO8" s="48" t="n"/>
      <c r="KP8" s="48" t="n"/>
      <c r="KQ8" s="48" t="n"/>
      <c r="KR8" s="48" t="n"/>
      <c r="KS8" s="48" t="inlineStr">
        <is>
          <t>Cukup membaik</t>
        </is>
      </c>
      <c r="KT8" s="48" t="inlineStr">
        <is>
          <t>0-1 kali</t>
        </is>
      </c>
      <c r="KU8" s="48" t="inlineStr">
        <is>
          <t>0-1 kali</t>
        </is>
      </c>
      <c r="KV8" s="48" t="inlineStr">
        <is>
          <t>Laki-laki dewasa Perempuan dewasa</t>
        </is>
      </c>
      <c r="KW8" s="8" t="n">
        <v>1</v>
      </c>
      <c r="KX8" s="8" t="n">
        <v>1</v>
      </c>
      <c r="KY8" s="8" t="n">
        <v>0</v>
      </c>
      <c r="KZ8" s="8" t="n">
        <v>0</v>
      </c>
      <c r="LA8" s="48" t="inlineStr">
        <is>
          <t>Cukup membaik</t>
        </is>
      </c>
      <c r="LB8" s="48" t="inlineStr">
        <is>
          <t>Cukup membaik</t>
        </is>
      </c>
      <c r="LC8" s="8" t="n">
        <v>0</v>
      </c>
      <c r="LD8" s="8" t="n">
        <v>0</v>
      </c>
      <c r="LE8" s="8" t="n">
        <v>0</v>
      </c>
      <c r="LF8" s="8" t="n">
        <v>0</v>
      </c>
      <c r="LG8" s="48" t="inlineStr">
        <is>
          <t>Ya</t>
        </is>
      </c>
      <c r="LH8" s="8" t="n">
        <v>150000</v>
      </c>
      <c r="LI8" s="48" t="n"/>
      <c r="LJ8" s="48" t="inlineStr">
        <is>
          <t>Kebutuhan rumah tangga</t>
        </is>
      </c>
      <c r="LK8" s="8" t="n">
        <v>0</v>
      </c>
      <c r="LL8" s="8" t="n">
        <v>0</v>
      </c>
      <c r="LM8" s="8" t="n">
        <v>0</v>
      </c>
      <c r="LN8" s="8" t="n">
        <v>0</v>
      </c>
      <c r="LO8" s="8" t="n">
        <v>1</v>
      </c>
      <c r="LP8" s="8" t="n">
        <v>0</v>
      </c>
      <c r="LQ8" s="8" t="n">
        <v>0</v>
      </c>
      <c r="LR8" s="48" t="n"/>
      <c r="LS8" s="8" t="n">
        <v>15</v>
      </c>
      <c r="LT8" s="8" t="n">
        <v>15</v>
      </c>
      <c r="LU8" s="8" t="n">
        <v>0</v>
      </c>
      <c r="LV8" s="8" t="n">
        <v>5</v>
      </c>
      <c r="LW8" s="8" t="n">
        <v>5</v>
      </c>
      <c r="LX8" s="8" t="n">
        <v>0</v>
      </c>
      <c r="LY8" s="8" t="n">
        <v>5</v>
      </c>
      <c r="LZ8" s="8" t="n">
        <v>5</v>
      </c>
      <c r="MA8" s="8" t="n">
        <v>0</v>
      </c>
      <c r="MB8" s="48" t="inlineStr">
        <is>
          <t>Ya</t>
        </is>
      </c>
      <c r="MC8" s="8" t="n">
        <v>30</v>
      </c>
      <c r="MD8" s="8" t="n">
        <v>15</v>
      </c>
      <c r="ME8" s="8" t="n">
        <v>30</v>
      </c>
      <c r="MF8" s="8" t="n">
        <v>15</v>
      </c>
      <c r="MG8" s="8" t="n">
        <v>0</v>
      </c>
      <c r="MH8" s="8" t="n">
        <v>0</v>
      </c>
      <c r="MI8" s="48" t="inlineStr">
        <is>
          <t>Istirahat, Pendidikan diri sendiri</t>
        </is>
      </c>
      <c r="MJ8" s="8" t="n">
        <v>0</v>
      </c>
      <c r="MK8" s="8" t="n">
        <v>0</v>
      </c>
      <c r="ML8" s="8" t="n">
        <v>1</v>
      </c>
      <c r="MM8" s="8" t="n">
        <v>1</v>
      </c>
      <c r="MN8" s="8" t="n">
        <v>0</v>
      </c>
      <c r="MO8" s="8" t="n">
        <v>0</v>
      </c>
      <c r="MP8" s="48" t="n"/>
      <c r="MQ8" s="48" t="n"/>
      <c r="MR8" s="48" t="inlineStr">
        <is>
          <t>istirahat</t>
        </is>
      </c>
      <c r="MS8" s="48" t="n"/>
      <c r="MT8" s="48" t="inlineStr">
        <is>
          <t>kumpul keluarga</t>
        </is>
      </c>
      <c r="MU8" s="48" t="inlineStr">
        <is>
          <t>Ya, untuk anggota keluarga</t>
        </is>
      </c>
      <c r="MV8" s="48" t="inlineStr">
        <is>
          <t>Perawatan sistem biogas</t>
        </is>
      </c>
      <c r="MW8" s="8" t="n">
        <v>1</v>
      </c>
      <c r="MX8" s="8" t="n">
        <v>0</v>
      </c>
      <c r="MY8" s="8" t="n">
        <v>0</v>
      </c>
      <c r="MZ8" s="8" t="n">
        <v>0</v>
      </c>
      <c r="NA8" s="48" t="n"/>
      <c r="NB8" s="48" t="n"/>
      <c r="NC8" s="48" t="n"/>
      <c r="ND8" s="48" t="n"/>
      <c r="NE8" s="48" t="n"/>
      <c r="NF8" s="48" t="n"/>
      <c r="NG8" s="48" t="n"/>
      <c r="NH8" s="48" t="n"/>
      <c r="NI8" s="48" t="n"/>
      <c r="NJ8" s="48" t="n"/>
      <c r="NK8" s="48" t="n"/>
      <c r="NL8" s="48" t="inlineStr">
        <is>
          <t>Tidak</t>
        </is>
      </c>
      <c r="NM8" s="48" t="inlineStr">
        <is>
          <t>Kombinasi dana mandiri dan dana hibah</t>
        </is>
      </c>
      <c r="NN8" s="48" t="inlineStr">
        <is>
          <t>&gt;11.000.001</t>
        </is>
      </c>
      <c r="NO8" s="48" t="inlineStr">
        <is>
          <t>Program yayasan/NGO</t>
        </is>
      </c>
      <c r="NP8" s="48" t="n"/>
      <c r="NQ8" s="48" t="n"/>
      <c r="NR8" s="48" t="n"/>
      <c r="NS8" s="48" t="n"/>
      <c r="NT8" s="48" t="n"/>
      <c r="NU8" s="48" t="n"/>
      <c r="NV8" s="48" t="inlineStr">
        <is>
          <t>Anggota keluarga - Laki-laki dewasa</t>
        </is>
      </c>
      <c r="NW8" s="48" t="n"/>
      <c r="NX8" s="48" t="inlineStr">
        <is>
          <t>Sedikit meningkat</t>
        </is>
      </c>
      <c r="NY8" s="8" t="n">
        <v>40</v>
      </c>
      <c r="NZ8" s="8" t="n">
        <v>20</v>
      </c>
      <c r="OA8" s="8" t="n">
        <v>0</v>
      </c>
      <c r="OB8" s="8" t="n">
        <v>10</v>
      </c>
      <c r="OC8" s="8" t="n">
        <v>10</v>
      </c>
      <c r="OD8" s="8" t="n">
        <v>0</v>
      </c>
      <c r="OE8" s="48" t="inlineStr">
        <is>
          <t>Lebih baik</t>
        </is>
      </c>
      <c r="OF8" s="48" t="inlineStr">
        <is>
          <t>Lebih baik (beda waktu memasak 5-30 menit, ATAU tidak lagi ada rasa/bau makanan yang berubah, ATAU alasan lainnya)</t>
        </is>
      </c>
      <c r="OG8" s="48" t="inlineStr">
        <is>
          <t>Ya</t>
        </is>
      </c>
      <c r="OH8" s="8" t="n">
        <v>0</v>
      </c>
      <c r="OI8" s="8" t="n">
        <v>0</v>
      </c>
      <c r="OJ8" s="8" t="n">
        <v>0</v>
      </c>
      <c r="OK8" s="8" t="n">
        <v>0</v>
      </c>
      <c r="OL8" s="8" t="n">
        <v>0</v>
      </c>
      <c r="OM8" s="8" t="n">
        <v>0</v>
      </c>
      <c r="ON8" s="8" t="n">
        <v>0</v>
      </c>
      <c r="OO8" s="8" t="n">
        <v>0</v>
      </c>
      <c r="OP8" s="48" t="inlineStr">
        <is>
          <t>Sapi pedaging</t>
        </is>
      </c>
      <c r="OQ8" s="8" t="n">
        <v>1</v>
      </c>
      <c r="OR8" s="8" t="n">
        <v>0</v>
      </c>
      <c r="OS8" s="8" t="n">
        <v>0</v>
      </c>
      <c r="OT8" s="8" t="n">
        <v>0</v>
      </c>
      <c r="OU8" s="8" t="n">
        <v>0</v>
      </c>
      <c r="OV8" s="8" t="n">
        <v>0</v>
      </c>
      <c r="OW8" s="8" t="n">
        <v>0</v>
      </c>
      <c r="OX8" s="8" t="n">
        <v>0</v>
      </c>
      <c r="OY8" s="48" t="inlineStr">
        <is>
          <t>1-Disebarkan ke lahan terbuka</t>
        </is>
      </c>
      <c r="OZ8" s="8" t="n">
        <v>1</v>
      </c>
      <c r="PA8" s="8" t="n">
        <v>0</v>
      </c>
      <c r="PB8" s="8" t="n">
        <v>0</v>
      </c>
      <c r="PC8" s="8" t="n">
        <v>0</v>
      </c>
      <c r="PD8" s="8" t="n">
        <v>0</v>
      </c>
      <c r="PE8" s="8" t="n">
        <v>0</v>
      </c>
      <c r="PF8" s="8" t="n">
        <v>1</v>
      </c>
      <c r="PG8" s="8" t="n">
        <v>0</v>
      </c>
      <c r="PH8" s="8" t="n">
        <v>0</v>
      </c>
      <c r="PI8" s="8" t="n">
        <v>0</v>
      </c>
      <c r="PJ8" s="48" t="n"/>
      <c r="PK8" s="48" t="n"/>
      <c r="PL8" s="48" t="n"/>
      <c r="PM8" s="48" t="n"/>
      <c r="PN8" s="48" t="n"/>
      <c r="PO8" s="48" t="n"/>
      <c r="PP8" s="48" t="n"/>
      <c r="PQ8" s="48" t="n"/>
      <c r="PR8" s="48" t="n"/>
      <c r="PS8" s="48" t="n"/>
      <c r="PT8" s="48" t="n"/>
      <c r="PU8" s="48" t="n"/>
      <c r="PV8" s="48" t="n"/>
      <c r="PW8" s="48" t="n"/>
      <c r="PX8" s="48" t="n"/>
      <c r="PY8" s="48" t="n"/>
      <c r="PZ8" s="48" t="n"/>
      <c r="QA8" s="48" t="n"/>
      <c r="QB8" s="48" t="n"/>
      <c r="QC8" s="48" t="n"/>
      <c r="QD8" s="48" t="n"/>
      <c r="QE8" s="48" t="n"/>
      <c r="QF8" s="48" t="n"/>
      <c r="QG8" s="48" t="n"/>
      <c r="QH8" s="48" t="n"/>
      <c r="QI8" s="48" t="n"/>
      <c r="QJ8" s="48" t="n"/>
      <c r="QK8" s="48" t="n"/>
      <c r="QL8" s="48" t="n"/>
      <c r="QM8" s="48" t="n"/>
      <c r="QN8" s="48" t="n"/>
      <c r="QO8" s="48" t="n"/>
      <c r="QP8" s="48" t="n"/>
      <c r="QQ8" s="48" t="n"/>
      <c r="QR8" s="48" t="n"/>
      <c r="QS8" s="48" t="n"/>
      <c r="QT8" s="48" t="n"/>
      <c r="QU8" s="48" t="n"/>
      <c r="QV8" s="48" t="n"/>
      <c r="QW8" s="48" t="n"/>
      <c r="QX8" s="48" t="n"/>
      <c r="QY8" s="48" t="n"/>
      <c r="QZ8" s="48" t="n"/>
      <c r="RA8" s="48" t="n"/>
      <c r="RB8" s="48" t="n"/>
      <c r="RC8" s="48" t="n"/>
      <c r="RD8" s="48" t="n"/>
      <c r="RE8" s="48" t="n"/>
      <c r="RF8" s="48" t="n"/>
      <c r="RG8" s="48" t="n"/>
      <c r="RH8" s="48" t="n"/>
      <c r="RI8" s="48" t="n"/>
      <c r="RJ8" s="48" t="n"/>
      <c r="RK8" s="48" t="n"/>
      <c r="RL8" s="48" t="n"/>
      <c r="RM8" s="48" t="n"/>
      <c r="RN8" s="48" t="n"/>
      <c r="RO8" s="48" t="n"/>
      <c r="RP8" s="48" t="n"/>
      <c r="RQ8" s="48" t="n"/>
      <c r="RR8" s="48" t="n"/>
      <c r="RS8" s="48" t="n"/>
      <c r="RT8" s="48" t="n"/>
      <c r="RU8" s="48" t="n"/>
      <c r="RV8" s="48" t="n"/>
      <c r="RW8" s="48" t="n"/>
      <c r="RX8" s="48" t="n"/>
      <c r="RY8" s="48" t="n"/>
      <c r="RZ8" s="48" t="n"/>
      <c r="SA8" s="48" t="n"/>
      <c r="SB8" s="48" t="n"/>
      <c r="SC8" s="48" t="n"/>
      <c r="SD8" s="8" t="n">
        <v>0</v>
      </c>
      <c r="SE8" s="48" t="n"/>
      <c r="SF8" s="48" t="n"/>
      <c r="SG8" s="48" t="n"/>
      <c r="SH8" s="48" t="n"/>
      <c r="SI8" s="48" t="n"/>
      <c r="SJ8" s="48" t="n"/>
      <c r="SK8" s="48" t="n"/>
      <c r="SL8" s="8" t="n">
        <v>0</v>
      </c>
      <c r="SM8" s="8" t="n">
        <v>0</v>
      </c>
      <c r="SN8" s="8" t="n">
        <v>0</v>
      </c>
      <c r="SO8" s="8" t="n">
        <v>0</v>
      </c>
      <c r="SP8" s="8" t="n">
        <v>0</v>
      </c>
      <c r="SQ8" s="8" t="n">
        <v>0</v>
      </c>
      <c r="SR8" s="8" t="n">
        <v>0</v>
      </c>
      <c r="SS8" s="8" t="n">
        <v>0</v>
      </c>
      <c r="ST8" s="8" t="n">
        <v>0</v>
      </c>
      <c r="SU8" s="8" t="n">
        <v>0</v>
      </c>
      <c r="SV8" s="8" t="n">
        <v>0</v>
      </c>
      <c r="SW8" s="8" t="n">
        <v>0</v>
      </c>
      <c r="SX8" s="48" t="n"/>
      <c r="SY8" s="48" t="n"/>
      <c r="SZ8" s="48" t="n"/>
      <c r="TA8" s="48" t="n"/>
      <c r="TB8" s="48" t="n"/>
      <c r="TC8" s="48" t="n"/>
      <c r="TD8" s="48" t="n"/>
      <c r="TE8" s="48" t="n"/>
      <c r="TF8" s="48" t="n"/>
      <c r="TG8" s="48" t="n"/>
      <c r="TH8" s="48" t="n"/>
      <c r="TI8" s="48" t="n"/>
      <c r="TJ8" s="48" t="n"/>
      <c r="TK8" s="48" t="n"/>
      <c r="TL8" s="48" t="n"/>
      <c r="TM8" s="48" t="n"/>
      <c r="TN8" s="48" t="n"/>
      <c r="TO8" s="48" t="n"/>
      <c r="TP8" s="48" t="n"/>
      <c r="TQ8" s="48" t="n"/>
      <c r="TR8" s="48" t="n"/>
      <c r="TS8" s="48" t="n"/>
      <c r="TT8" s="48" t="n"/>
      <c r="TU8" s="48" t="n"/>
      <c r="TV8" s="48" t="n"/>
      <c r="TW8" s="48" t="n"/>
      <c r="TX8" s="48" t="n"/>
      <c r="TY8" s="48" t="n"/>
      <c r="TZ8" s="48" t="n"/>
      <c r="UA8" s="48" t="n"/>
      <c r="UB8" s="48" t="n"/>
      <c r="UC8" s="48" t="n"/>
      <c r="UD8" s="48" t="n"/>
      <c r="UE8" s="48" t="n"/>
      <c r="UF8" s="48" t="n"/>
      <c r="UG8" s="48" t="n"/>
      <c r="UH8" s="48" t="n"/>
      <c r="UI8" s="48" t="n"/>
      <c r="UJ8" s="48" t="n"/>
      <c r="UK8" s="48" t="n"/>
      <c r="UL8" s="48" t="n"/>
      <c r="UM8" s="48" t="n"/>
      <c r="UN8" s="48" t="n"/>
      <c r="UO8" s="48" t="n"/>
      <c r="UP8" s="48" t="n"/>
      <c r="UQ8" s="48" t="n"/>
      <c r="UR8" s="48" t="n"/>
      <c r="US8" s="48" t="n"/>
      <c r="UT8" s="48" t="n"/>
      <c r="UU8" s="48" t="n"/>
      <c r="UV8" s="48" t="n"/>
      <c r="UW8" s="48" t="n"/>
      <c r="UX8" s="48" t="n"/>
      <c r="UY8" s="48" t="n"/>
      <c r="UZ8" s="48" t="n"/>
      <c r="VA8" s="48" t="n"/>
      <c r="VB8" s="48" t="n"/>
      <c r="VC8" s="48" t="n"/>
      <c r="VD8" s="48" t="n"/>
      <c r="VE8" s="48" t="n"/>
      <c r="VF8" s="48" t="n"/>
      <c r="VG8" s="48" t="n"/>
      <c r="VH8" s="48" t="n"/>
      <c r="VI8" s="48" t="n"/>
      <c r="VJ8" s="48" t="n"/>
      <c r="VK8" s="48" t="n"/>
      <c r="VL8" s="48" t="n"/>
      <c r="VM8" s="48" t="n"/>
      <c r="VN8" s="48" t="n"/>
      <c r="VO8" s="48" t="n"/>
      <c r="VP8" s="48" t="n"/>
      <c r="VQ8" s="48" t="n"/>
      <c r="VR8" s="48" t="n"/>
      <c r="VS8" s="48" t="n"/>
      <c r="VT8" s="48" t="n"/>
      <c r="VU8" s="48" t="n"/>
      <c r="VV8" s="48" t="n"/>
      <c r="VW8" s="48" t="n"/>
      <c r="VX8" s="48" t="n"/>
      <c r="VY8" s="48" t="n"/>
      <c r="VZ8" s="48" t="n"/>
      <c r="WA8" s="48" t="n"/>
      <c r="WB8" s="48" t="n"/>
      <c r="WC8" s="48" t="n"/>
      <c r="WD8" s="48" t="n"/>
      <c r="WE8" s="48" t="n"/>
      <c r="WF8" s="48" t="n"/>
      <c r="WG8" s="48" t="n"/>
      <c r="WH8" s="48" t="n"/>
      <c r="WI8" s="48" t="n"/>
      <c r="WJ8" s="48" t="n"/>
      <c r="WK8" s="48" t="n"/>
      <c r="WL8" s="48" t="n"/>
      <c r="WM8" s="48" t="n"/>
      <c r="WN8" s="48" t="n"/>
      <c r="WO8" s="48" t="n"/>
      <c r="WP8" s="48" t="n"/>
      <c r="WQ8" s="48" t="n"/>
      <c r="WR8" s="48" t="n"/>
      <c r="WS8" s="48" t="n"/>
      <c r="WT8" s="48" t="n"/>
      <c r="WU8" s="48" t="n"/>
      <c r="WV8" s="48" t="n"/>
      <c r="WW8" s="48" t="n"/>
      <c r="WX8" s="48" t="n"/>
      <c r="WY8" s="48" t="n"/>
      <c r="WZ8" s="48" t="n"/>
      <c r="XA8" s="48" t="n"/>
      <c r="XB8" s="48" t="n"/>
      <c r="XC8" s="48" t="n"/>
      <c r="XD8" s="48" t="n"/>
      <c r="XE8" s="48" t="n"/>
      <c r="XF8" s="48" t="n"/>
      <c r="XG8" s="48" t="n"/>
      <c r="XH8" s="48" t="n"/>
      <c r="XI8" s="48" t="n"/>
      <c r="XJ8" s="48" t="n"/>
      <c r="XK8" s="48" t="n"/>
      <c r="XL8" s="48" t="n"/>
      <c r="XM8" s="48" t="n"/>
      <c r="XN8" s="48" t="n"/>
      <c r="XO8" s="48" t="n"/>
      <c r="XP8" s="48" t="n"/>
      <c r="XQ8" s="48" t="n"/>
      <c r="XR8" s="48" t="n"/>
      <c r="XS8" s="48" t="n"/>
      <c r="XT8" s="48" t="n"/>
      <c r="XU8" s="48" t="n"/>
      <c r="XV8" s="48" t="n"/>
      <c r="XW8" s="48" t="n"/>
      <c r="XX8" s="48" t="n"/>
      <c r="XY8" s="48" t="n"/>
      <c r="XZ8" s="48" t="n"/>
      <c r="YA8" s="48" t="n"/>
      <c r="YB8" s="48" t="n"/>
      <c r="YC8" s="48" t="n"/>
      <c r="YD8" s="48" t="n"/>
      <c r="YE8" s="48" t="n"/>
      <c r="YF8" s="48" t="n"/>
      <c r="YG8" s="48" t="n"/>
      <c r="YH8" s="48" t="n"/>
      <c r="YI8" s="48" t="n"/>
      <c r="YJ8" s="48" t="n"/>
      <c r="YK8" s="48" t="n"/>
      <c r="YL8" s="48" t="n"/>
      <c r="YM8" s="48" t="n"/>
      <c r="YN8" s="48" t="n"/>
      <c r="YO8" s="48" t="n"/>
      <c r="YP8" s="48" t="n"/>
      <c r="YQ8" s="48" t="n"/>
      <c r="YR8" s="48" t="n"/>
      <c r="YS8" s="48" t="n"/>
      <c r="YT8" s="48" t="n"/>
      <c r="YU8" s="48" t="n"/>
      <c r="YV8" s="48" t="n"/>
      <c r="YW8" s="48" t="n"/>
      <c r="YX8" s="48" t="n"/>
      <c r="YY8" s="48" t="n"/>
      <c r="YZ8" s="48" t="n"/>
      <c r="ZA8" s="48" t="n"/>
      <c r="ZB8" s="48" t="n"/>
      <c r="ZC8" s="48" t="n"/>
      <c r="ZD8" s="48" t="n"/>
      <c r="ZE8" s="48" t="n"/>
      <c r="ZF8" s="48" t="n"/>
      <c r="ZG8" s="48" t="n"/>
      <c r="ZH8" s="48" t="n"/>
      <c r="ZI8" s="48" t="n"/>
      <c r="ZJ8" s="48" t="n"/>
      <c r="ZK8" s="48" t="n"/>
      <c r="ZL8" s="48" t="n"/>
      <c r="ZM8" s="48" t="n"/>
      <c r="ZN8" s="48" t="n"/>
      <c r="ZO8" s="48" t="n"/>
      <c r="ZP8" s="48" t="n"/>
      <c r="ZQ8" s="48" t="inlineStr">
        <is>
          <t>Tidak</t>
        </is>
      </c>
      <c r="ZR8" s="48" t="n"/>
      <c r="ZS8" s="48" t="n"/>
      <c r="ZT8" s="48" t="n"/>
      <c r="ZU8" s="48" t="n"/>
      <c r="ZV8" s="48" t="n"/>
      <c r="ZW8" s="48" t="inlineStr">
        <is>
          <t>Ya</t>
        </is>
      </c>
      <c r="ZX8" s="48" t="inlineStr">
        <is>
          <t>Mengetahui</t>
        </is>
      </c>
      <c r="ZY8" s="48" t="inlineStr">
        <is>
          <t>Digunakan untuk pupuk di lahan pertanian sendiri Diberikan gratis ke orang lain</t>
        </is>
      </c>
      <c r="ZZ8" s="8" t="n">
        <v>1</v>
      </c>
      <c r="AAA8" s="8" t="n">
        <v>0</v>
      </c>
      <c r="AAB8" s="8" t="n">
        <v>0</v>
      </c>
      <c r="AAC8" s="8" t="n">
        <v>0</v>
      </c>
      <c r="AAD8" s="8" t="n">
        <v>1</v>
      </c>
      <c r="AAE8" s="8" t="n">
        <v>0</v>
      </c>
      <c r="AAF8" s="8" t="n">
        <v>0</v>
      </c>
      <c r="AAG8" s="48" t="inlineStr">
        <is>
          <t>Pupuk cair untuk tanaman Pembenah tanah (soil conditioner)</t>
        </is>
      </c>
      <c r="AAH8" s="8" t="n">
        <v>1</v>
      </c>
      <c r="AAI8" s="8" t="n">
        <v>1</v>
      </c>
      <c r="AAJ8" s="8" t="n">
        <v>0</v>
      </c>
      <c r="AAK8" s="8" t="n">
        <v>0</v>
      </c>
      <c r="AAL8" s="8" t="n">
        <v>0</v>
      </c>
      <c r="AAM8" s="48" t="n"/>
      <c r="AAN8" s="48" t="n"/>
      <c r="AAO8" s="48" t="n"/>
      <c r="AAP8" s="48" t="n"/>
      <c r="AAQ8" s="48" t="n"/>
      <c r="AAR8" s="48" t="n"/>
      <c r="AAS8" s="48" t="n"/>
      <c r="AAT8" s="48" t="n"/>
      <c r="AAU8" s="48" t="n"/>
      <c r="AAV8" s="11" t="inlineStr">
        <is>
          <t>Rumput</t>
        </is>
      </c>
      <c r="AAW8" s="48" t="inlineStr">
        <is>
          <t>Cukup (2 minggu sekali)</t>
        </is>
      </c>
      <c r="AAX8" s="8" t="n">
        <v>2000</v>
      </c>
      <c r="AAY8" s="48" t="n"/>
      <c r="AAZ8" s="8" t="n">
        <v>400</v>
      </c>
      <c r="ABA8" s="8" t="n">
        <v>400</v>
      </c>
      <c r="ABB8" s="48" t="inlineStr">
        <is>
          <t>NPK</t>
        </is>
      </c>
      <c r="ABC8" s="48" t="n"/>
      <c r="ABD8" s="8" t="n">
        <v>50</v>
      </c>
      <c r="ABE8" s="8" t="n">
        <v>6000</v>
      </c>
      <c r="ABF8" s="8" t="n">
        <v>20</v>
      </c>
      <c r="ABG8" s="8" t="n">
        <v>6000</v>
      </c>
      <c r="ABH8" s="8" t="n">
        <v>500</v>
      </c>
      <c r="ABI8" s="8" t="n">
        <v>700</v>
      </c>
      <c r="ABJ8" s="48" t="inlineStr">
        <is>
          <t>Tidak</t>
        </is>
      </c>
      <c r="ABK8" s="48" t="inlineStr">
        <is>
          <t>Cukup meningkat</t>
        </is>
      </c>
      <c r="ABL8" s="48" t="inlineStr">
        <is>
          <t>Menurun</t>
        </is>
      </c>
      <c r="ABM8" s="48" t="inlineStr">
        <is>
          <t>Cukup meningkat</t>
        </is>
      </c>
      <c r="ABN8" s="48" t="n"/>
      <c r="ABO8" s="48" t="n"/>
      <c r="ABP8" s="48" t="inlineStr">
        <is>
          <t>Tidak punya waktu mengumpulkannya Ladang/sawah terlalu jauh, sulit untuk mengangkut ke sana</t>
        </is>
      </c>
      <c r="ABQ8" s="8" t="n">
        <v>0</v>
      </c>
      <c r="ABR8" s="8" t="n">
        <v>0</v>
      </c>
      <c r="ABS8" s="8" t="n">
        <v>1</v>
      </c>
      <c r="ABT8" s="8" t="n">
        <v>1</v>
      </c>
      <c r="ABU8" s="8" t="n">
        <v>0</v>
      </c>
      <c r="ABV8" s="8" t="n">
        <v>0</v>
      </c>
      <c r="ABW8" s="8" t="n">
        <v>0</v>
      </c>
      <c r="ABX8" s="48" t="n"/>
      <c r="ABY8" s="48" t="inlineStr">
        <is>
          <t>tidak</t>
        </is>
      </c>
      <c r="ABZ8" s="48" t="inlineStr">
        <is>
          <t>Manfaat besar dan membantu kehidupan sehari-hari</t>
        </is>
      </c>
      <c r="ACA8" s="48" t="inlineStr">
        <is>
          <t>Berkurang</t>
        </is>
      </c>
      <c r="ACB8" s="48" t="inlineStr">
        <is>
          <t>Anggota keluarga - Perempuan dewasa</t>
        </is>
      </c>
      <c r="ACC8" s="48" t="inlineStr">
        <is>
          <t>Setuju</t>
        </is>
      </c>
      <c r="ACD8" s="48" t="inlineStr">
        <is>
          <t>Anggota keluarga - Laki-laki dewasa Anggota keluarga - Perempuan dewasa Anggota keluarga - Anak-anak</t>
        </is>
      </c>
      <c r="ACE8" s="8" t="n">
        <v>1</v>
      </c>
      <c r="ACF8" s="8" t="n">
        <v>1</v>
      </c>
      <c r="ACG8" s="8" t="n">
        <v>1</v>
      </c>
      <c r="ACH8" s="8" t="n">
        <v>0</v>
      </c>
      <c r="ACI8" s="48" t="inlineStr">
        <is>
          <t>Cukup puas</t>
        </is>
      </c>
      <c r="ACJ8" s="48" t="inlineStr">
        <is>
          <t>Cukup puas</t>
        </is>
      </c>
      <c r="ACK8" s="48" t="inlineStr">
        <is>
          <t>Cukup puas</t>
        </is>
      </c>
      <c r="ACL8" s="48" t="inlineStr">
        <is>
          <t>Cukup puas</t>
        </is>
      </c>
      <c r="ACM8" s="48" t="inlineStr">
        <is>
          <t>Tidak</t>
        </is>
      </c>
      <c r="ACN8" s="48" t="n"/>
      <c r="ACO8" s="48" t="inlineStr">
        <is>
          <t>Cukup puas</t>
        </is>
      </c>
      <c r="ACP8" s="48" t="n"/>
      <c r="ACQ8" s="48" t="n"/>
      <c r="ACR8" s="48" t="n"/>
      <c r="ACS8" s="48" t="n"/>
      <c r="ACT8" s="48" t="n"/>
      <c r="ACU8" s="48" t="n"/>
      <c r="ACV8" s="48" t="n"/>
      <c r="ACW8" s="48" t="n"/>
      <c r="ACX8" s="48" t="n"/>
      <c r="ACY8" s="48" t="n"/>
      <c r="ACZ8" s="48" t="inlineStr">
        <is>
          <t>Menghubungi CPO atau pendamping Memperbaiki sendiri</t>
        </is>
      </c>
      <c r="ADA8" s="8" t="n">
        <v>0</v>
      </c>
      <c r="ADB8" s="8" t="n">
        <v>0</v>
      </c>
      <c r="ADC8" s="8" t="n">
        <v>0</v>
      </c>
      <c r="ADD8" s="8" t="n">
        <v>0</v>
      </c>
      <c r="ADE8" s="8" t="n">
        <v>1</v>
      </c>
      <c r="ADF8" s="8" t="n">
        <v>1</v>
      </c>
      <c r="ADG8" s="8" t="n">
        <v>0</v>
      </c>
      <c r="ADH8" s="8" t="n">
        <v>0</v>
      </c>
      <c r="ADI8" s="12" t="n"/>
      <c r="ADJ8" s="17" t="inlineStr">
        <is>
          <t>Laki-laki dewasa</t>
        </is>
      </c>
      <c r="ADK8" s="48" t="n"/>
      <c r="ADL8" s="17" t="inlineStr">
        <is>
          <t>Menelepon atau WA langsung</t>
        </is>
      </c>
      <c r="ADM8" s="48" t="n"/>
      <c r="ADN8" s="11" t="inlineStr">
        <is>
          <t>Tidak ada</t>
        </is>
      </c>
      <c r="ADO8" s="48" t="inlineStr">
        <is>
          <t>Kadang-kadang</t>
        </is>
      </c>
      <c r="ADP8" s="17" t="inlineStr">
        <is>
          <t>Lebih mudah mendapatkan  energi  Pasokan energi yang andal   Memasak lebih cepat   Lebih aman   Pengurangan waktu dan tenaga  Peningkatan kebersihan  kandang ternak Pemanfaatan bio-slurry sebagai  pupuk Dapur lebih bersih dan bebas  asap</t>
        </is>
      </c>
      <c r="ADQ8" s="18" t="n">
        <v>0</v>
      </c>
      <c r="ADR8" s="18" t="n">
        <v>1</v>
      </c>
      <c r="ADS8" s="18" t="n">
        <v>1</v>
      </c>
      <c r="ADT8" s="18" t="n">
        <v>1</v>
      </c>
      <c r="ADU8" s="18" t="n">
        <v>1</v>
      </c>
      <c r="ADV8" s="18" t="n">
        <v>1</v>
      </c>
      <c r="ADW8" s="18" t="n">
        <v>1</v>
      </c>
      <c r="ADX8" s="18" t="n">
        <v>1</v>
      </c>
      <c r="ADY8" s="18" t="n">
        <v>1</v>
      </c>
      <c r="ADZ8" s="18" t="n">
        <v>0</v>
      </c>
      <c r="AEA8" s="18" t="n">
        <v>0</v>
      </c>
      <c r="AEB8" s="18" t="n">
        <v>0</v>
      </c>
      <c r="AEC8" s="48" t="n"/>
      <c r="AED8" s="48" t="inlineStr">
        <is>
          <t>Mengurangi pengeluaran energi</t>
        </is>
      </c>
      <c r="AEE8" s="48" t="n"/>
      <c r="AEF8" s="48" t="inlineStr">
        <is>
          <t>Yayasan Rumah Energi (YRE)</t>
        </is>
      </c>
      <c r="AEG8" s="48" t="n"/>
      <c r="AEH8" s="48" t="inlineStr">
        <is>
          <t>WhatsApp Image 2026-02-03 at 14.16.25-21_57_46.jpeg</t>
        </is>
      </c>
      <c r="AEI8" s="16" t="inlineStr">
        <is>
          <t>https://kf.kobotoolbox.org/api/v2/assets/avstPQqLr3Ab3ZdcVTXZ6f/data/663773956/attachments/attbVJCDPFzqny5Mf2G4f76U/</t>
        </is>
      </c>
      <c r="AEJ8" s="48" t="inlineStr">
        <is>
          <t>WhatsApp Image 2026-02-03 at 14.16.26-21_58_0.jpeg</t>
        </is>
      </c>
      <c r="AEK8" s="16" t="inlineStr">
        <is>
          <t>https://kf.kobotoolbox.org/api/v2/assets/avstPQqLr3Ab3ZdcVTXZ6f/data/663773956/attachments/attuqTD9rXWjdtcYHAXBTusn/</t>
        </is>
      </c>
      <c r="AEL8" s="48" t="inlineStr">
        <is>
          <t>manto/ witono</t>
        </is>
      </c>
      <c r="AEM8" s="48" t="n"/>
      <c r="AEN8" s="48" t="n"/>
    </row>
    <row r="9">
      <c r="A9" s="6" t="n">
        <v>46057</v>
      </c>
      <c r="B9" s="6" t="n">
        <v>46057</v>
      </c>
      <c r="C9" s="48" t="inlineStr">
        <is>
          <t>Marmanto</t>
        </is>
      </c>
      <c r="D9" s="48" t="inlineStr">
        <is>
          <t>Gito Suparno</t>
        </is>
      </c>
      <c r="E9" s="8">
        <f>+6282133265228</f>
        <v/>
      </c>
      <c r="F9" s="48" t="n"/>
      <c r="G9" s="8" t="n">
        <v>-7.41793</v>
      </c>
      <c r="H9" s="8" t="n">
        <v>110.3312292</v>
      </c>
      <c r="I9" s="48" t="n"/>
      <c r="J9" s="8" t="n">
        <v>4.4</v>
      </c>
      <c r="K9" s="48" t="n"/>
      <c r="L9" s="48" t="n"/>
      <c r="M9" s="8" t="n">
        <v>-7.41784</v>
      </c>
      <c r="N9" s="8" t="n">
        <v>110.3312</v>
      </c>
      <c r="O9" s="48" t="n"/>
      <c r="P9" s="8" t="n">
        <v>4.48</v>
      </c>
      <c r="Q9" s="48" t="n"/>
      <c r="R9" s="48" t="inlineStr">
        <is>
          <t>Jawa Tengah</t>
        </is>
      </c>
      <c r="S9" s="48" t="n"/>
      <c r="T9" s="48" t="n"/>
      <c r="U9" s="48" t="n"/>
      <c r="V9" s="48" t="n"/>
      <c r="W9" s="48" t="n"/>
      <c r="X9" s="48" t="n"/>
      <c r="Y9" s="48" t="n"/>
      <c r="Z9" s="48" t="n"/>
      <c r="AA9" s="48" t="n"/>
      <c r="AB9" s="48" t="n"/>
      <c r="AC9" s="48" t="inlineStr">
        <is>
          <t>Klaten</t>
        </is>
      </c>
      <c r="AD9" s="48" t="inlineStr">
        <is>
          <t>Kebon Arum</t>
        </is>
      </c>
      <c r="AE9" s="48" t="inlineStr">
        <is>
          <t>Menden</t>
        </is>
      </c>
      <c r="AF9" s="48" t="inlineStr">
        <is>
          <t>SPTN HPS</t>
        </is>
      </c>
      <c r="AG9" s="48" t="inlineStr">
        <is>
          <t>SHP0076</t>
        </is>
      </c>
      <c r="AH9" s="8" t="n">
        <v>14</v>
      </c>
      <c r="AI9" s="48" t="inlineStr">
        <is>
          <t>VPA1</t>
        </is>
      </c>
      <c r="AJ9" s="48" t="inlineStr">
        <is>
          <t>Tidak aktif</t>
        </is>
      </c>
      <c r="AK9" s="8" t="n">
        <v>60</v>
      </c>
      <c r="AL9" s="48" t="inlineStr">
        <is>
          <t>Laki-laki</t>
        </is>
      </c>
      <c r="AM9" s="48" t="inlineStr">
        <is>
          <t>Sudah menikah</t>
        </is>
      </c>
      <c r="AN9" s="48" t="inlineStr">
        <is>
          <t>SD/Sederajat</t>
        </is>
      </c>
      <c r="AO9" s="48" t="inlineStr">
        <is>
          <t>Petani</t>
        </is>
      </c>
      <c r="AP9" s="8" t="n">
        <v>1</v>
      </c>
      <c r="AQ9" s="8" t="n">
        <v>0</v>
      </c>
      <c r="AR9" s="8" t="n">
        <v>0</v>
      </c>
      <c r="AS9" s="8" t="n">
        <v>0</v>
      </c>
      <c r="AT9" s="8" t="n">
        <v>0</v>
      </c>
      <c r="AU9" s="8" t="n">
        <v>0</v>
      </c>
      <c r="AV9" s="8" t="n">
        <v>0</v>
      </c>
      <c r="AW9" s="8" t="n">
        <v>0</v>
      </c>
      <c r="AX9" s="48" t="n"/>
      <c r="AY9" s="48" t="inlineStr">
        <is>
          <t>Peternak</t>
        </is>
      </c>
      <c r="AZ9" s="8" t="n">
        <v>0</v>
      </c>
      <c r="BA9" s="8" t="n">
        <v>1</v>
      </c>
      <c r="BB9" s="8" t="n">
        <v>0</v>
      </c>
      <c r="BC9" s="8" t="n">
        <v>0</v>
      </c>
      <c r="BD9" s="8" t="n">
        <v>0</v>
      </c>
      <c r="BE9" s="8" t="n">
        <v>0</v>
      </c>
      <c r="BF9" s="8" t="n">
        <v>0</v>
      </c>
      <c r="BG9" s="8" t="n">
        <v>0</v>
      </c>
      <c r="BH9" s="48" t="n"/>
      <c r="BI9" s="48" t="inlineStr">
        <is>
          <t>Rp2.500.000 - Rp3.500.000</t>
        </is>
      </c>
      <c r="BJ9" s="8" t="n">
        <v>1</v>
      </c>
      <c r="BK9" s="8" t="n">
        <v>1</v>
      </c>
      <c r="BL9" s="8" t="n">
        <v>0</v>
      </c>
      <c r="BM9" s="8" t="n">
        <v>0</v>
      </c>
      <c r="BN9" s="48" t="inlineStr">
        <is>
          <t>Milik sendiri</t>
        </is>
      </c>
      <c r="BO9" s="48" t="inlineStr">
        <is>
          <t>Permanen (dinding bata dan semen)</t>
        </is>
      </c>
      <c r="BP9" s="8" t="n">
        <v>1</v>
      </c>
      <c r="BQ9" s="8" t="n">
        <v>0</v>
      </c>
      <c r="BR9" s="8" t="n">
        <v>0</v>
      </c>
      <c r="BS9" s="8" t="n">
        <v>0</v>
      </c>
      <c r="BT9" s="8" t="n">
        <v>0</v>
      </c>
      <c r="BU9" s="48" t="n"/>
      <c r="BV9" s="48" t="inlineStr">
        <is>
          <t>Keramik/ubin</t>
        </is>
      </c>
      <c r="BW9" s="8" t="n">
        <v>0</v>
      </c>
      <c r="BX9" s="8" t="n">
        <v>0</v>
      </c>
      <c r="BY9" s="8" t="n">
        <v>1</v>
      </c>
      <c r="BZ9" s="8" t="n">
        <v>0</v>
      </c>
      <c r="CA9" s="8" t="n">
        <v>0</v>
      </c>
      <c r="CB9" s="48" t="n"/>
      <c r="CC9" s="48" t="inlineStr">
        <is>
          <t>Genting</t>
        </is>
      </c>
      <c r="CD9" s="8" t="n">
        <v>0</v>
      </c>
      <c r="CE9" s="8" t="n">
        <v>0</v>
      </c>
      <c r="CF9" s="8" t="n">
        <v>0</v>
      </c>
      <c r="CG9" s="8" t="n">
        <v>0</v>
      </c>
      <c r="CH9" s="8" t="n">
        <v>0</v>
      </c>
      <c r="CI9" s="8" t="n">
        <v>1</v>
      </c>
      <c r="CJ9" s="8" t="n">
        <v>0</v>
      </c>
      <c r="CK9" s="48" t="n"/>
      <c r="CL9" s="48" t="inlineStr">
        <is>
          <t>Ya</t>
        </is>
      </c>
      <c r="CM9" s="8" t="n">
        <v>2012</v>
      </c>
      <c r="CN9" s="48" t="inlineStr">
        <is>
          <t>Fixed-Dome (Kubah Tetap)</t>
        </is>
      </c>
      <c r="CO9" s="48" t="inlineStr">
        <is>
          <t>6 m³ (4-5 ekor sapi, ±5 jam memasak/hari, ±50 kg</t>
        </is>
      </c>
      <c r="CP9" s="48" t="inlineStr">
        <is>
          <t>Anggota keluarga - laki-laki Anggota keluarga - perempuan dewasa</t>
        </is>
      </c>
      <c r="CQ9" s="8" t="n">
        <v>0</v>
      </c>
      <c r="CR9" s="8" t="n">
        <v>0</v>
      </c>
      <c r="CS9" s="8" t="n">
        <v>0</v>
      </c>
      <c r="CT9" s="8" t="n">
        <v>0</v>
      </c>
      <c r="CU9" s="10" t="n">
        <v>1</v>
      </c>
      <c r="CV9" s="10" t="n">
        <v>1</v>
      </c>
      <c r="CW9" s="10" t="n">
        <v>0</v>
      </c>
      <c r="CX9" s="8" t="n">
        <v>0</v>
      </c>
      <c r="CY9" s="48" t="inlineStr">
        <is>
          <t>Anggota keluarga - laki-laki Anggota keluarga - perempuan dewasa</t>
        </is>
      </c>
      <c r="CZ9" s="8" t="n">
        <v>1</v>
      </c>
      <c r="DA9" s="8" t="n">
        <v>1</v>
      </c>
      <c r="DB9" s="8" t="n">
        <v>0</v>
      </c>
      <c r="DC9" s="48" t="n"/>
      <c r="DD9" s="48" t="inlineStr">
        <is>
          <t>Anggota keluarga - laki-laki CPO atau pendamping</t>
        </is>
      </c>
      <c r="DE9" s="8" t="n">
        <v>1</v>
      </c>
      <c r="DF9" s="8" t="n">
        <v>0</v>
      </c>
      <c r="DG9" s="8" t="n">
        <v>1</v>
      </c>
      <c r="DH9" s="8" t="n">
        <v>0</v>
      </c>
      <c r="DI9" s="48" t="n"/>
      <c r="DJ9" s="48" t="inlineStr">
        <is>
          <t>Anggota keluarga - laki-laki CPO atau pendamping</t>
        </is>
      </c>
      <c r="DK9" s="8" t="n">
        <v>1</v>
      </c>
      <c r="DL9" s="8" t="n">
        <v>0</v>
      </c>
      <c r="DM9" s="8" t="n">
        <v>1</v>
      </c>
      <c r="DN9" s="8" t="n">
        <v>0</v>
      </c>
      <c r="DO9" s="48" t="n"/>
      <c r="DP9" s="8" t="n">
        <v>1</v>
      </c>
      <c r="DQ9" s="8" t="n">
        <v>1</v>
      </c>
      <c r="DR9" s="8" t="n">
        <v>0</v>
      </c>
      <c r="DS9" s="48" t="n"/>
      <c r="DT9" s="48" t="n"/>
      <c r="DU9" s="48" t="n"/>
      <c r="DV9" s="48" t="inlineStr">
        <is>
          <t>Tidak berfungsi sama sekali</t>
        </is>
      </c>
      <c r="DW9" s="48" t="inlineStr">
        <is>
          <t>&gt;1 tahun yang lalu</t>
        </is>
      </c>
      <c r="DX9" s="48" t="inlineStr">
        <is>
          <t>Tidak ada ternak</t>
        </is>
      </c>
      <c r="DY9" s="48" t="n"/>
      <c r="DZ9" s="48" t="n"/>
      <c r="EA9" s="48" t="n"/>
      <c r="EB9" s="48" t="n"/>
      <c r="EC9" s="48" t="n"/>
      <c r="ED9" s="48" t="n"/>
      <c r="EE9" s="48" t="n"/>
      <c r="EF9" s="48" t="n"/>
      <c r="EG9" s="48" t="n"/>
      <c r="EH9" s="48" t="n"/>
      <c r="EI9" s="48" t="inlineStr">
        <is>
          <t>Keterbatasan akses terhadap informasi atau pelatihan terkait biogas</t>
        </is>
      </c>
      <c r="EJ9" s="8" t="n">
        <v>0</v>
      </c>
      <c r="EK9" s="8" t="n">
        <v>0</v>
      </c>
      <c r="EL9" s="8" t="n">
        <v>1</v>
      </c>
      <c r="EM9" s="8" t="n">
        <v>0</v>
      </c>
      <c r="EN9" s="8" t="n">
        <v>0</v>
      </c>
      <c r="EO9" s="11" t="n"/>
      <c r="EP9" s="48" t="inlineStr">
        <is>
          <t>Ya, cukup jelas dan mudah diikuti</t>
        </is>
      </c>
      <c r="EQ9" s="48" t="inlineStr">
        <is>
          <t>Pelatihan</t>
        </is>
      </c>
      <c r="ER9" s="48" t="inlineStr">
        <is>
          <t>CPO atau pendamping</t>
        </is>
      </c>
      <c r="ES9" s="8" t="n">
        <v>1</v>
      </c>
      <c r="ET9" s="8" t="n">
        <v>0</v>
      </c>
      <c r="EU9" s="8" t="n">
        <v>0</v>
      </c>
      <c r="EV9" s="8" t="n">
        <v>0</v>
      </c>
      <c r="EW9" s="48" t="n"/>
      <c r="EX9" s="48" t="inlineStr">
        <is>
          <t>Anggota keluarga - Laki-laki</t>
        </is>
      </c>
      <c r="EY9" s="8" t="n">
        <v>1</v>
      </c>
      <c r="EZ9" s="8" t="n">
        <v>0</v>
      </c>
      <c r="FA9" s="8" t="n">
        <v>0</v>
      </c>
      <c r="FB9" s="48" t="n"/>
      <c r="FC9" s="48" t="inlineStr">
        <is>
          <t>Setiap minggu</t>
        </is>
      </c>
      <c r="FD9" s="48" t="n"/>
      <c r="FE9" s="48" t="inlineStr">
        <is>
          <t>Mengetahui</t>
        </is>
      </c>
      <c r="FF9" s="48" t="inlineStr">
        <is>
          <t>Selalu (setiap hari)</t>
        </is>
      </c>
      <c r="FG9" s="48" t="inlineStr">
        <is>
          <t>Mengetahui</t>
        </is>
      </c>
      <c r="FH9" s="48" t="inlineStr">
        <is>
          <t>Sering (setiap minggu)</t>
        </is>
      </c>
      <c r="FI9" s="48" t="inlineStr">
        <is>
          <t>Mengetahui</t>
        </is>
      </c>
      <c r="FJ9" s="48" t="inlineStr">
        <is>
          <t>Sering (setiap minggu)</t>
        </is>
      </c>
      <c r="FK9" s="48" t="inlineStr">
        <is>
          <t>Mengetahui</t>
        </is>
      </c>
      <c r="FL9" s="48" t="inlineStr">
        <is>
          <t>Jarang (setiap bulan atau lebih)</t>
        </is>
      </c>
      <c r="FM9" s="48" t="inlineStr">
        <is>
          <t>Mengetahui</t>
        </is>
      </c>
      <c r="FN9" s="48" t="inlineStr">
        <is>
          <t>Jarang (setiap bulan atau lebih)</t>
        </is>
      </c>
      <c r="FO9" s="48" t="inlineStr">
        <is>
          <t>Mengetahui</t>
        </is>
      </c>
      <c r="FP9" s="48" t="inlineStr">
        <is>
          <t>Cukup sering (2 minggu sekali)</t>
        </is>
      </c>
      <c r="FQ9" s="48" t="inlineStr">
        <is>
          <t>Mengetahui</t>
        </is>
      </c>
      <c r="FR9" s="48" t="inlineStr">
        <is>
          <t>Ya</t>
        </is>
      </c>
      <c r="FS9" s="48" t="inlineStr">
        <is>
          <t>Mengetahui</t>
        </is>
      </c>
      <c r="FT9" s="48" t="inlineStr">
        <is>
          <t>Ya, selalu</t>
        </is>
      </c>
      <c r="FU9" s="48" t="inlineStr">
        <is>
          <t>Laki-laki dewasa Perempuan dewasa</t>
        </is>
      </c>
      <c r="FV9" s="8" t="n">
        <v>1</v>
      </c>
      <c r="FW9" s="8" t="n">
        <v>1</v>
      </c>
      <c r="FX9" s="8" t="n">
        <v>0</v>
      </c>
      <c r="FY9" s="8" t="n">
        <v>0</v>
      </c>
      <c r="FZ9" s="48" t="inlineStr">
        <is>
          <t>Cukup memahami</t>
        </is>
      </c>
      <c r="GA9" s="48" t="inlineStr">
        <is>
          <t>CPO Pelatihan</t>
        </is>
      </c>
      <c r="GB9" s="8" t="n">
        <v>1</v>
      </c>
      <c r="GC9" s="8" t="n">
        <v>1</v>
      </c>
      <c r="GD9" s="8" t="n">
        <v>0</v>
      </c>
      <c r="GE9" s="8" t="n">
        <v>0</v>
      </c>
      <c r="GF9" s="48" t="n"/>
      <c r="GG9" s="48" t="inlineStr">
        <is>
          <t>Sering</t>
        </is>
      </c>
      <c r="GH9" s="48" t="inlineStr">
        <is>
          <t>Tidak</t>
        </is>
      </c>
      <c r="GI9" s="48" t="n"/>
      <c r="GJ9" s="48" t="n"/>
      <c r="GK9" s="48" t="n"/>
      <c r="GL9" s="48" t="n"/>
      <c r="GM9" s="48" t="n"/>
      <c r="GN9" s="48" t="n"/>
      <c r="GO9" s="48" t="n"/>
      <c r="GP9" s="48" t="inlineStr">
        <is>
          <t>Penuh (100%)</t>
        </is>
      </c>
      <c r="GQ9" s="48" t="inlineStr">
        <is>
          <t>Kayu bakar LPG</t>
        </is>
      </c>
      <c r="GR9" s="8" t="n">
        <v>1</v>
      </c>
      <c r="GS9" s="8" t="n">
        <v>1</v>
      </c>
      <c r="GT9" s="8" t="n">
        <v>0</v>
      </c>
      <c r="GU9" s="8" t="n">
        <v>0</v>
      </c>
      <c r="GV9" s="8" t="n">
        <v>0</v>
      </c>
      <c r="GW9" s="8" t="n">
        <v>0</v>
      </c>
      <c r="GX9" s="8" t="n">
        <v>0</v>
      </c>
      <c r="GY9" s="48" t="n"/>
      <c r="GZ9" s="48" t="inlineStr">
        <is>
          <t>Ya</t>
        </is>
      </c>
      <c r="HA9" s="8" t="n">
        <v>200</v>
      </c>
      <c r="HB9" s="8" t="n">
        <v>200000</v>
      </c>
      <c r="HC9" s="8" t="n">
        <v>50</v>
      </c>
      <c r="HD9" s="8" t="n">
        <v>50000</v>
      </c>
      <c r="HE9" s="8" t="n">
        <v>12</v>
      </c>
      <c r="HF9" s="8" t="n">
        <v>25000</v>
      </c>
      <c r="HG9" s="8" t="n">
        <v>3</v>
      </c>
      <c r="HH9" s="8" t="n">
        <v>25000</v>
      </c>
      <c r="HI9" s="48" t="n"/>
      <c r="HJ9" s="48" t="n"/>
      <c r="HK9" s="48" t="n"/>
      <c r="HL9" s="48" t="n"/>
      <c r="HM9" s="48" t="n"/>
      <c r="HN9" s="48" t="n"/>
      <c r="HO9" s="48" t="n"/>
      <c r="HP9" s="48" t="n"/>
      <c r="HQ9" s="48" t="n"/>
      <c r="HR9" s="48" t="n"/>
      <c r="HS9" s="48" t="n"/>
      <c r="HT9" s="48" t="n"/>
      <c r="HU9" s="48" t="n"/>
      <c r="HV9" s="48" t="n"/>
      <c r="HW9" s="48" t="n"/>
      <c r="HX9" s="48" t="n"/>
      <c r="HY9" s="8" t="n">
        <v>150</v>
      </c>
      <c r="HZ9" s="8" t="n">
        <v>150000</v>
      </c>
      <c r="IA9" s="8" t="n">
        <v>9</v>
      </c>
      <c r="IB9" s="8" t="n">
        <v>75000</v>
      </c>
      <c r="IC9" s="48" t="n"/>
      <c r="ID9" s="48" t="n"/>
      <c r="IE9" s="48" t="n"/>
      <c r="IF9" s="48" t="n"/>
      <c r="IG9" s="48" t="n"/>
      <c r="IH9" s="48" t="n"/>
      <c r="II9" s="48" t="n"/>
      <c r="IJ9" s="48" t="n"/>
      <c r="IK9" s="48" t="inlineStr">
        <is>
          <t>50-65 kg</t>
        </is>
      </c>
      <c r="IL9" s="48" t="inlineStr">
        <is>
          <t>3-5 jam</t>
        </is>
      </c>
      <c r="IM9" s="48" t="inlineStr">
        <is>
          <t>Ya</t>
        </is>
      </c>
      <c r="IN9" s="48" t="inlineStr">
        <is>
          <t>Tidak</t>
        </is>
      </c>
      <c r="IO9" s="48" t="inlineStr">
        <is>
          <t>Lebih bersih</t>
        </is>
      </c>
      <c r="IP9" s="48" t="n"/>
      <c r="IQ9" s="48" t="inlineStr">
        <is>
          <t>Tidak pernah</t>
        </is>
      </c>
      <c r="IR9" s="48" t="n"/>
      <c r="IS9" s="48" t="n"/>
      <c r="IT9" s="48" t="n"/>
      <c r="IU9" s="48" t="n"/>
      <c r="IV9" s="48" t="n"/>
      <c r="IW9" s="48" t="n"/>
      <c r="IX9" s="48" t="n"/>
      <c r="IY9" s="48" t="n"/>
      <c r="IZ9" s="48" t="inlineStr">
        <is>
          <t>Tidak pernah</t>
        </is>
      </c>
      <c r="JA9" s="48" t="n"/>
      <c r="JB9" s="48" t="n"/>
      <c r="JC9" s="48" t="n"/>
      <c r="JD9" s="48" t="n"/>
      <c r="JE9" s="48" t="n"/>
      <c r="JF9" s="48" t="n"/>
      <c r="JG9" s="48" t="n"/>
      <c r="JH9" s="48" t="n"/>
      <c r="JI9" s="48" t="inlineStr">
        <is>
          <t>Tidak pernah</t>
        </is>
      </c>
      <c r="JJ9" s="48" t="n"/>
      <c r="JK9" s="48" t="n"/>
      <c r="JL9" s="48" t="n"/>
      <c r="JM9" s="48" t="n"/>
      <c r="JN9" s="48" t="n"/>
      <c r="JO9" s="48" t="n"/>
      <c r="JP9" s="48" t="n"/>
      <c r="JQ9" s="48" t="n"/>
      <c r="JR9" s="48" t="inlineStr">
        <is>
          <t>Tidak pernah</t>
        </is>
      </c>
      <c r="JS9" s="48" t="n"/>
      <c r="JT9" s="48" t="n"/>
      <c r="JU9" s="48" t="n"/>
      <c r="JV9" s="48" t="n"/>
      <c r="JW9" s="48" t="n"/>
      <c r="JX9" s="48" t="n"/>
      <c r="JY9" s="48" t="n"/>
      <c r="JZ9" s="48" t="n"/>
      <c r="KA9" s="48" t="inlineStr">
        <is>
          <t>Tidak pernah</t>
        </is>
      </c>
      <c r="KB9" s="48" t="n"/>
      <c r="KC9" s="48" t="n"/>
      <c r="KD9" s="48" t="n"/>
      <c r="KE9" s="48" t="n"/>
      <c r="KF9" s="48" t="n"/>
      <c r="KG9" s="48" t="n"/>
      <c r="KH9" s="48" t="n"/>
      <c r="KI9" s="48" t="n"/>
      <c r="KJ9" s="48" t="inlineStr">
        <is>
          <t>Tidak pernah</t>
        </is>
      </c>
      <c r="KK9" s="48" t="n"/>
      <c r="KL9" s="48" t="n"/>
      <c r="KM9" s="48" t="n"/>
      <c r="KN9" s="48" t="n"/>
      <c r="KO9" s="48" t="n"/>
      <c r="KP9" s="48" t="n"/>
      <c r="KQ9" s="48" t="n"/>
      <c r="KR9" s="48" t="n"/>
      <c r="KS9" s="48" t="inlineStr">
        <is>
          <t>Cukup membaik</t>
        </is>
      </c>
      <c r="KT9" s="48" t="inlineStr">
        <is>
          <t>0-1 kali</t>
        </is>
      </c>
      <c r="KU9" s="48" t="inlineStr">
        <is>
          <t>0-1 kali</t>
        </is>
      </c>
      <c r="KV9" s="48" t="inlineStr">
        <is>
          <t>Laki-laki dewasa</t>
        </is>
      </c>
      <c r="KW9" s="8" t="n">
        <v>1</v>
      </c>
      <c r="KX9" s="8" t="n">
        <v>0</v>
      </c>
      <c r="KY9" s="8" t="n">
        <v>0</v>
      </c>
      <c r="KZ9" s="8" t="n">
        <v>0</v>
      </c>
      <c r="LA9" s="48" t="inlineStr">
        <is>
          <t>Cukup membaik</t>
        </is>
      </c>
      <c r="LB9" s="48" t="inlineStr">
        <is>
          <t>Cukup membaik</t>
        </is>
      </c>
      <c r="LC9" s="8" t="n">
        <v>3</v>
      </c>
      <c r="LD9" s="8" t="n">
        <v>3</v>
      </c>
      <c r="LE9" s="8" t="n">
        <v>0</v>
      </c>
      <c r="LF9" s="8" t="n">
        <v>0</v>
      </c>
      <c r="LG9" s="48" t="inlineStr">
        <is>
          <t>Ya</t>
        </is>
      </c>
      <c r="LH9" s="8" t="n">
        <v>150000</v>
      </c>
      <c r="LI9" s="48" t="n"/>
      <c r="LJ9" s="48" t="inlineStr">
        <is>
          <t>Kebutuhan rumah tangga</t>
        </is>
      </c>
      <c r="LK9" s="8" t="n">
        <v>0</v>
      </c>
      <c r="LL9" s="8" t="n">
        <v>0</v>
      </c>
      <c r="LM9" s="8" t="n">
        <v>0</v>
      </c>
      <c r="LN9" s="8" t="n">
        <v>0</v>
      </c>
      <c r="LO9" s="8" t="n">
        <v>1</v>
      </c>
      <c r="LP9" s="8" t="n">
        <v>0</v>
      </c>
      <c r="LQ9" s="8" t="n">
        <v>0</v>
      </c>
      <c r="LR9" s="48" t="n"/>
      <c r="LS9" s="8" t="n">
        <v>15</v>
      </c>
      <c r="LT9" s="8" t="n">
        <v>15</v>
      </c>
      <c r="LU9" s="8" t="n">
        <v>0</v>
      </c>
      <c r="LV9" s="8" t="n">
        <v>5</v>
      </c>
      <c r="LW9" s="8" t="n">
        <v>5</v>
      </c>
      <c r="LX9" s="8" t="n">
        <v>0</v>
      </c>
      <c r="LY9" s="8" t="n">
        <v>5</v>
      </c>
      <c r="LZ9" s="8" t="n">
        <v>5</v>
      </c>
      <c r="MA9" s="8" t="n">
        <v>0</v>
      </c>
      <c r="MB9" s="48" t="inlineStr">
        <is>
          <t>Ya</t>
        </is>
      </c>
      <c r="MC9" s="8" t="n">
        <v>30</v>
      </c>
      <c r="MD9" s="8" t="n">
        <v>20</v>
      </c>
      <c r="ME9" s="8" t="n">
        <v>30</v>
      </c>
      <c r="MF9" s="8" t="n">
        <v>20</v>
      </c>
      <c r="MG9" s="8" t="n">
        <v>0</v>
      </c>
      <c r="MH9" s="8" t="n">
        <v>0</v>
      </c>
      <c r="MI9" s="48" t="inlineStr">
        <is>
          <t>Istirahat</t>
        </is>
      </c>
      <c r="MJ9" s="8" t="n">
        <v>0</v>
      </c>
      <c r="MK9" s="8" t="n">
        <v>0</v>
      </c>
      <c r="ML9" s="8" t="n">
        <v>1</v>
      </c>
      <c r="MM9" s="8" t="n">
        <v>0</v>
      </c>
      <c r="MN9" s="8" t="n">
        <v>0</v>
      </c>
      <c r="MO9" s="8" t="n">
        <v>0</v>
      </c>
      <c r="MP9" s="48" t="n"/>
      <c r="MQ9" s="48" t="n"/>
      <c r="MR9" s="48" t="inlineStr">
        <is>
          <t>istirahat</t>
        </is>
      </c>
      <c r="MS9" s="48" t="n"/>
      <c r="MT9" s="48" t="inlineStr">
        <is>
          <t>kumpul keluarga</t>
        </is>
      </c>
      <c r="MU9" s="48" t="inlineStr">
        <is>
          <t>Tidak</t>
        </is>
      </c>
      <c r="MV9" s="48" t="n"/>
      <c r="MW9" s="48" t="n"/>
      <c r="MX9" s="48" t="n"/>
      <c r="MY9" s="48" t="n"/>
      <c r="MZ9" s="48" t="n"/>
      <c r="NA9" s="48" t="n"/>
      <c r="NB9" s="48" t="n"/>
      <c r="NC9" s="48" t="n"/>
      <c r="ND9" s="48" t="n"/>
      <c r="NE9" s="48" t="n"/>
      <c r="NF9" s="48" t="n"/>
      <c r="NG9" s="48" t="n"/>
      <c r="NH9" s="48" t="n"/>
      <c r="NI9" s="48" t="n"/>
      <c r="NJ9" s="48" t="n"/>
      <c r="NK9" s="48" t="n"/>
      <c r="NL9" s="48" t="inlineStr">
        <is>
          <t>Tidak</t>
        </is>
      </c>
      <c r="NM9" s="48" t="inlineStr">
        <is>
          <t>Kombinasi dana mandiri dan dana hibah</t>
        </is>
      </c>
      <c r="NN9" s="48" t="inlineStr">
        <is>
          <t>9.000.001-11.000.000</t>
        </is>
      </c>
      <c r="NO9" s="48" t="inlineStr">
        <is>
          <t>Pemerintah</t>
        </is>
      </c>
      <c r="NP9" s="48" t="n"/>
      <c r="NQ9" s="48" t="n"/>
      <c r="NR9" s="48" t="n"/>
      <c r="NS9" s="48" t="n"/>
      <c r="NT9" s="48" t="n"/>
      <c r="NU9" s="48" t="n"/>
      <c r="NV9" s="48" t="inlineStr">
        <is>
          <t>Anggota keluarga - Laki-laki dewasa</t>
        </is>
      </c>
      <c r="NW9" s="48" t="n"/>
      <c r="NX9" s="48" t="inlineStr">
        <is>
          <t>Sedikit meningkat</t>
        </is>
      </c>
      <c r="NY9" s="8" t="n">
        <v>30</v>
      </c>
      <c r="NZ9" s="8" t="n">
        <v>30</v>
      </c>
      <c r="OA9" s="8" t="n">
        <v>0</v>
      </c>
      <c r="OB9" s="8" t="n">
        <v>5</v>
      </c>
      <c r="OC9" s="8" t="n">
        <v>5</v>
      </c>
      <c r="OD9" s="8" t="n">
        <v>0</v>
      </c>
      <c r="OE9" s="48" t="inlineStr">
        <is>
          <t>Lebih baik</t>
        </is>
      </c>
      <c r="OF9" s="48" t="inlineStr">
        <is>
          <t>Lebih baik (beda waktu memasak 5-30 menit, ATAU tidak lagi ada rasa/bau makanan yang berubah, ATAU alasan lainnya)</t>
        </is>
      </c>
      <c r="OG9" s="48" t="inlineStr">
        <is>
          <t>Ya</t>
        </is>
      </c>
      <c r="OH9" s="8" t="n">
        <v>0</v>
      </c>
      <c r="OI9" s="8" t="n">
        <v>0</v>
      </c>
      <c r="OJ9" s="8" t="n">
        <v>0</v>
      </c>
      <c r="OK9" s="8" t="n">
        <v>0</v>
      </c>
      <c r="OL9" s="8" t="n">
        <v>0</v>
      </c>
      <c r="OM9" s="8" t="n">
        <v>0</v>
      </c>
      <c r="ON9" s="8" t="n">
        <v>0</v>
      </c>
      <c r="OO9" s="8" t="n">
        <v>0</v>
      </c>
      <c r="OP9" s="48" t="inlineStr">
        <is>
          <t>Sapi pedaging</t>
        </is>
      </c>
      <c r="OQ9" s="8" t="n">
        <v>1</v>
      </c>
      <c r="OR9" s="8" t="n">
        <v>0</v>
      </c>
      <c r="OS9" s="8" t="n">
        <v>0</v>
      </c>
      <c r="OT9" s="8" t="n">
        <v>0</v>
      </c>
      <c r="OU9" s="8" t="n">
        <v>0</v>
      </c>
      <c r="OV9" s="8" t="n">
        <v>0</v>
      </c>
      <c r="OW9" s="8" t="n">
        <v>0</v>
      </c>
      <c r="OX9" s="8" t="n">
        <v>0</v>
      </c>
      <c r="OY9" s="48" t="inlineStr">
        <is>
          <t>1-Disebarkan ke lahan terbuka</t>
        </is>
      </c>
      <c r="OZ9" s="8" t="n">
        <v>1</v>
      </c>
      <c r="PA9" s="8" t="n">
        <v>0</v>
      </c>
      <c r="PB9" s="8" t="n">
        <v>0</v>
      </c>
      <c r="PC9" s="8" t="n">
        <v>0</v>
      </c>
      <c r="PD9" s="8" t="n">
        <v>0</v>
      </c>
      <c r="PE9" s="8" t="n">
        <v>0</v>
      </c>
      <c r="PF9" s="8" t="n">
        <v>1</v>
      </c>
      <c r="PG9" s="8" t="n">
        <v>0</v>
      </c>
      <c r="PH9" s="8" t="n">
        <v>0</v>
      </c>
      <c r="PI9" s="8" t="n">
        <v>0</v>
      </c>
      <c r="PJ9" s="48" t="n"/>
      <c r="PK9" s="48" t="n"/>
      <c r="PL9" s="48" t="n"/>
      <c r="PM9" s="48" t="n"/>
      <c r="PN9" s="48" t="n"/>
      <c r="PO9" s="48" t="n"/>
      <c r="PP9" s="48" t="n"/>
      <c r="PQ9" s="48" t="n"/>
      <c r="PR9" s="48" t="n"/>
      <c r="PS9" s="48" t="n"/>
      <c r="PT9" s="48" t="n"/>
      <c r="PU9" s="48" t="n"/>
      <c r="PV9" s="48" t="n"/>
      <c r="PW9" s="48" t="n"/>
      <c r="PX9" s="48" t="n"/>
      <c r="PY9" s="48" t="n"/>
      <c r="PZ9" s="48" t="n"/>
      <c r="QA9" s="48" t="n"/>
      <c r="QB9" s="48" t="n"/>
      <c r="QC9" s="48" t="n"/>
      <c r="QD9" s="48" t="n"/>
      <c r="QE9" s="48" t="n"/>
      <c r="QF9" s="48" t="n"/>
      <c r="QG9" s="48" t="n"/>
      <c r="QH9" s="48" t="n"/>
      <c r="QI9" s="48" t="n"/>
      <c r="QJ9" s="48" t="n"/>
      <c r="QK9" s="48" t="n"/>
      <c r="QL9" s="48" t="n"/>
      <c r="QM9" s="48" t="n"/>
      <c r="QN9" s="48" t="n"/>
      <c r="QO9" s="48" t="n"/>
      <c r="QP9" s="48" t="n"/>
      <c r="QQ9" s="48" t="n"/>
      <c r="QR9" s="48" t="n"/>
      <c r="QS9" s="48" t="n"/>
      <c r="QT9" s="48" t="n"/>
      <c r="QU9" s="48" t="n"/>
      <c r="QV9" s="48" t="n"/>
      <c r="QW9" s="48" t="n"/>
      <c r="QX9" s="48" t="n"/>
      <c r="QY9" s="48" t="n"/>
      <c r="QZ9" s="48" t="n"/>
      <c r="RA9" s="48" t="n"/>
      <c r="RB9" s="48" t="n"/>
      <c r="RC9" s="48" t="n"/>
      <c r="RD9" s="48" t="n"/>
      <c r="RE9" s="48" t="n"/>
      <c r="RF9" s="48" t="n"/>
      <c r="RG9" s="48" t="n"/>
      <c r="RH9" s="48" t="n"/>
      <c r="RI9" s="48" t="n"/>
      <c r="RJ9" s="48" t="n"/>
      <c r="RK9" s="48" t="n"/>
      <c r="RL9" s="48" t="n"/>
      <c r="RM9" s="48" t="n"/>
      <c r="RN9" s="48" t="n"/>
      <c r="RO9" s="48" t="n"/>
      <c r="RP9" s="48" t="n"/>
      <c r="RQ9" s="48" t="n"/>
      <c r="RR9" s="48" t="n"/>
      <c r="RS9" s="48" t="n"/>
      <c r="RT9" s="48" t="n"/>
      <c r="RU9" s="48" t="n"/>
      <c r="RV9" s="48" t="n"/>
      <c r="RW9" s="48" t="n"/>
      <c r="RX9" s="48" t="n"/>
      <c r="RY9" s="48" t="n"/>
      <c r="RZ9" s="48" t="n"/>
      <c r="SA9" s="48" t="n"/>
      <c r="SB9" s="48" t="n"/>
      <c r="SC9" s="48" t="n"/>
      <c r="SD9" s="8" t="n">
        <v>0</v>
      </c>
      <c r="SE9" s="48" t="n"/>
      <c r="SF9" s="48" t="n"/>
      <c r="SG9" s="48" t="n"/>
      <c r="SH9" s="48" t="n"/>
      <c r="SI9" s="48" t="n"/>
      <c r="SJ9" s="48" t="n"/>
      <c r="SK9" s="48" t="n"/>
      <c r="SL9" s="8" t="n">
        <v>0</v>
      </c>
      <c r="SM9" s="8" t="n">
        <v>0</v>
      </c>
      <c r="SN9" s="8" t="n">
        <v>0</v>
      </c>
      <c r="SO9" s="8" t="n">
        <v>0</v>
      </c>
      <c r="SP9" s="8" t="n">
        <v>0</v>
      </c>
      <c r="SQ9" s="8" t="n">
        <v>0</v>
      </c>
      <c r="SR9" s="8" t="n">
        <v>0</v>
      </c>
      <c r="SS9" s="8" t="n">
        <v>0</v>
      </c>
      <c r="ST9" s="8" t="n">
        <v>0</v>
      </c>
      <c r="SU9" s="8" t="n">
        <v>0</v>
      </c>
      <c r="SV9" s="8" t="n">
        <v>0</v>
      </c>
      <c r="SW9" s="8" t="n">
        <v>0</v>
      </c>
      <c r="SX9" s="48" t="n"/>
      <c r="SY9" s="48" t="n"/>
      <c r="SZ9" s="48" t="n"/>
      <c r="TA9" s="48" t="n"/>
      <c r="TB9" s="48" t="n"/>
      <c r="TC9" s="48" t="n"/>
      <c r="TD9" s="48" t="n"/>
      <c r="TE9" s="48" t="n"/>
      <c r="TF9" s="48" t="n"/>
      <c r="TG9" s="48" t="n"/>
      <c r="TH9" s="48" t="n"/>
      <c r="TI9" s="48" t="n"/>
      <c r="TJ9" s="48" t="n"/>
      <c r="TK9" s="48" t="n"/>
      <c r="TL9" s="48" t="n"/>
      <c r="TM9" s="48" t="n"/>
      <c r="TN9" s="48" t="n"/>
      <c r="TO9" s="48" t="n"/>
      <c r="TP9" s="48" t="n"/>
      <c r="TQ9" s="48" t="n"/>
      <c r="TR9" s="48" t="n"/>
      <c r="TS9" s="48" t="n"/>
      <c r="TT9" s="48" t="n"/>
      <c r="TU9" s="48" t="n"/>
      <c r="TV9" s="48" t="n"/>
      <c r="TW9" s="48" t="n"/>
      <c r="TX9" s="48" t="n"/>
      <c r="TY9" s="48" t="n"/>
      <c r="TZ9" s="48" t="n"/>
      <c r="UA9" s="48" t="n"/>
      <c r="UB9" s="48" t="n"/>
      <c r="UC9" s="48" t="n"/>
      <c r="UD9" s="48" t="n"/>
      <c r="UE9" s="48" t="n"/>
      <c r="UF9" s="48" t="n"/>
      <c r="UG9" s="48" t="n"/>
      <c r="UH9" s="48" t="n"/>
      <c r="UI9" s="48" t="n"/>
      <c r="UJ9" s="48" t="n"/>
      <c r="UK9" s="48" t="n"/>
      <c r="UL9" s="48" t="n"/>
      <c r="UM9" s="48" t="n"/>
      <c r="UN9" s="48" t="n"/>
      <c r="UO9" s="48" t="n"/>
      <c r="UP9" s="48" t="n"/>
      <c r="UQ9" s="48" t="n"/>
      <c r="UR9" s="48" t="n"/>
      <c r="US9" s="48" t="n"/>
      <c r="UT9" s="48" t="n"/>
      <c r="UU9" s="48" t="n"/>
      <c r="UV9" s="48" t="n"/>
      <c r="UW9" s="48" t="n"/>
      <c r="UX9" s="48" t="n"/>
      <c r="UY9" s="48" t="n"/>
      <c r="UZ9" s="48" t="n"/>
      <c r="VA9" s="48" t="n"/>
      <c r="VB9" s="48" t="n"/>
      <c r="VC9" s="48" t="n"/>
      <c r="VD9" s="48" t="n"/>
      <c r="VE9" s="48" t="n"/>
      <c r="VF9" s="48" t="n"/>
      <c r="VG9" s="48" t="n"/>
      <c r="VH9" s="48" t="n"/>
      <c r="VI9" s="48" t="n"/>
      <c r="VJ9" s="48" t="n"/>
      <c r="VK9" s="48" t="n"/>
      <c r="VL9" s="48" t="n"/>
      <c r="VM9" s="48" t="n"/>
      <c r="VN9" s="48" t="n"/>
      <c r="VO9" s="48" t="n"/>
      <c r="VP9" s="48" t="n"/>
      <c r="VQ9" s="48" t="n"/>
      <c r="VR9" s="48" t="n"/>
      <c r="VS9" s="48" t="n"/>
      <c r="VT9" s="48" t="n"/>
      <c r="VU9" s="48" t="n"/>
      <c r="VV9" s="48" t="n"/>
      <c r="VW9" s="48" t="n"/>
      <c r="VX9" s="48" t="n"/>
      <c r="VY9" s="48" t="n"/>
      <c r="VZ9" s="48" t="n"/>
      <c r="WA9" s="48" t="n"/>
      <c r="WB9" s="48" t="n"/>
      <c r="WC9" s="48" t="n"/>
      <c r="WD9" s="48" t="n"/>
      <c r="WE9" s="48" t="n"/>
      <c r="WF9" s="48" t="n"/>
      <c r="WG9" s="48" t="n"/>
      <c r="WH9" s="48" t="n"/>
      <c r="WI9" s="48" t="n"/>
      <c r="WJ9" s="48" t="n"/>
      <c r="WK9" s="48" t="n"/>
      <c r="WL9" s="48" t="n"/>
      <c r="WM9" s="48" t="n"/>
      <c r="WN9" s="48" t="n"/>
      <c r="WO9" s="48" t="n"/>
      <c r="WP9" s="48" t="n"/>
      <c r="WQ9" s="48" t="n"/>
      <c r="WR9" s="48" t="n"/>
      <c r="WS9" s="48" t="n"/>
      <c r="WT9" s="48" t="n"/>
      <c r="WU9" s="48" t="n"/>
      <c r="WV9" s="48" t="n"/>
      <c r="WW9" s="48" t="n"/>
      <c r="WX9" s="48" t="n"/>
      <c r="WY9" s="48" t="n"/>
      <c r="WZ9" s="48" t="n"/>
      <c r="XA9" s="48" t="n"/>
      <c r="XB9" s="48" t="n"/>
      <c r="XC9" s="48" t="n"/>
      <c r="XD9" s="48" t="n"/>
      <c r="XE9" s="48" t="n"/>
      <c r="XF9" s="48" t="n"/>
      <c r="XG9" s="48" t="n"/>
      <c r="XH9" s="48" t="n"/>
      <c r="XI9" s="48" t="n"/>
      <c r="XJ9" s="48" t="n"/>
      <c r="XK9" s="48" t="n"/>
      <c r="XL9" s="48" t="n"/>
      <c r="XM9" s="48" t="n"/>
      <c r="XN9" s="48" t="n"/>
      <c r="XO9" s="48" t="n"/>
      <c r="XP9" s="48" t="n"/>
      <c r="XQ9" s="48" t="n"/>
      <c r="XR9" s="48" t="n"/>
      <c r="XS9" s="48" t="n"/>
      <c r="XT9" s="48" t="n"/>
      <c r="XU9" s="48" t="n"/>
      <c r="XV9" s="48" t="n"/>
      <c r="XW9" s="48" t="n"/>
      <c r="XX9" s="48" t="n"/>
      <c r="XY9" s="48" t="n"/>
      <c r="XZ9" s="48" t="n"/>
      <c r="YA9" s="48" t="n"/>
      <c r="YB9" s="48" t="n"/>
      <c r="YC9" s="48" t="n"/>
      <c r="YD9" s="48" t="n"/>
      <c r="YE9" s="48" t="n"/>
      <c r="YF9" s="48" t="n"/>
      <c r="YG9" s="48" t="n"/>
      <c r="YH9" s="48" t="n"/>
      <c r="YI9" s="48" t="n"/>
      <c r="YJ9" s="48" t="n"/>
      <c r="YK9" s="48" t="n"/>
      <c r="YL9" s="48" t="n"/>
      <c r="YM9" s="48" t="n"/>
      <c r="YN9" s="48" t="n"/>
      <c r="YO9" s="48" t="n"/>
      <c r="YP9" s="48" t="n"/>
      <c r="YQ9" s="48" t="n"/>
      <c r="YR9" s="48" t="n"/>
      <c r="YS9" s="48" t="n"/>
      <c r="YT9" s="48" t="n"/>
      <c r="YU9" s="48" t="n"/>
      <c r="YV9" s="48" t="n"/>
      <c r="YW9" s="48" t="n"/>
      <c r="YX9" s="48" t="n"/>
      <c r="YY9" s="48" t="n"/>
      <c r="YZ9" s="48" t="n"/>
      <c r="ZA9" s="48" t="n"/>
      <c r="ZB9" s="48" t="n"/>
      <c r="ZC9" s="48" t="n"/>
      <c r="ZD9" s="48" t="n"/>
      <c r="ZE9" s="48" t="n"/>
      <c r="ZF9" s="48" t="n"/>
      <c r="ZG9" s="48" t="n"/>
      <c r="ZH9" s="48" t="n"/>
      <c r="ZI9" s="48" t="n"/>
      <c r="ZJ9" s="48" t="n"/>
      <c r="ZK9" s="48" t="n"/>
      <c r="ZL9" s="48" t="n"/>
      <c r="ZM9" s="48" t="n"/>
      <c r="ZN9" s="48" t="n"/>
      <c r="ZO9" s="48" t="n"/>
      <c r="ZP9" s="48" t="n"/>
      <c r="ZQ9" s="48" t="inlineStr">
        <is>
          <t>Tidak</t>
        </is>
      </c>
      <c r="ZR9" s="48" t="n"/>
      <c r="ZS9" s="48" t="n"/>
      <c r="ZT9" s="48" t="n"/>
      <c r="ZU9" s="48" t="n"/>
      <c r="ZV9" s="48" t="n"/>
      <c r="ZW9" s="48" t="inlineStr">
        <is>
          <t>Ya</t>
        </is>
      </c>
      <c r="ZX9" s="48" t="inlineStr">
        <is>
          <t>Mengetahui</t>
        </is>
      </c>
      <c r="ZY9" s="48" t="inlineStr">
        <is>
          <t>Digunakan untuk pupuk di lahan pertanian sendiri Diberikan gratis ke orang lain</t>
        </is>
      </c>
      <c r="ZZ9" s="8" t="n">
        <v>1</v>
      </c>
      <c r="AAA9" s="8" t="n">
        <v>0</v>
      </c>
      <c r="AAB9" s="8" t="n">
        <v>0</v>
      </c>
      <c r="AAC9" s="8" t="n">
        <v>0</v>
      </c>
      <c r="AAD9" s="8" t="n">
        <v>1</v>
      </c>
      <c r="AAE9" s="8" t="n">
        <v>0</v>
      </c>
      <c r="AAF9" s="8" t="n">
        <v>0</v>
      </c>
      <c r="AAG9" s="48" t="inlineStr">
        <is>
          <t>Pupuk cair untuk tanaman</t>
        </is>
      </c>
      <c r="AAH9" s="8" t="n">
        <v>1</v>
      </c>
      <c r="AAI9" s="8" t="n">
        <v>0</v>
      </c>
      <c r="AAJ9" s="8" t="n">
        <v>0</v>
      </c>
      <c r="AAK9" s="8" t="n">
        <v>0</v>
      </c>
      <c r="AAL9" s="8" t="n">
        <v>0</v>
      </c>
      <c r="AAM9" s="48" t="n"/>
      <c r="AAN9" s="48" t="n"/>
      <c r="AAO9" s="48" t="n"/>
      <c r="AAP9" s="48" t="n"/>
      <c r="AAQ9" s="48" t="n"/>
      <c r="AAR9" s="48" t="n"/>
      <c r="AAS9" s="48" t="n"/>
      <c r="AAT9" s="48" t="n"/>
      <c r="AAU9" s="48" t="n"/>
      <c r="AAV9" s="11" t="inlineStr">
        <is>
          <t>Rumput</t>
        </is>
      </c>
      <c r="AAW9" s="48" t="inlineStr">
        <is>
          <t>Jarang (1 bulan sekali)</t>
        </is>
      </c>
      <c r="AAX9" s="8" t="n">
        <v>1500</v>
      </c>
      <c r="AAY9" s="48" t="n"/>
      <c r="AAZ9" s="8" t="n">
        <v>400</v>
      </c>
      <c r="ABA9" s="8" t="n">
        <v>400</v>
      </c>
      <c r="ABB9" s="48" t="inlineStr">
        <is>
          <t>NPK</t>
        </is>
      </c>
      <c r="ABC9" s="48" t="n"/>
      <c r="ABD9" s="8" t="n">
        <v>50</v>
      </c>
      <c r="ABE9" s="8" t="n">
        <v>6000</v>
      </c>
      <c r="ABF9" s="8" t="n">
        <v>20</v>
      </c>
      <c r="ABG9" s="8" t="n">
        <v>6000</v>
      </c>
      <c r="ABH9" s="8" t="n">
        <v>500</v>
      </c>
      <c r="ABI9" s="8" t="n">
        <v>700</v>
      </c>
      <c r="ABJ9" s="48" t="inlineStr">
        <is>
          <t>Tidak</t>
        </is>
      </c>
      <c r="ABK9" s="48" t="inlineStr">
        <is>
          <t>Cukup meningkat</t>
        </is>
      </c>
      <c r="ABL9" s="48" t="inlineStr">
        <is>
          <t>Cukup meningkat</t>
        </is>
      </c>
      <c r="ABM9" s="48" t="inlineStr">
        <is>
          <t>Cukup meningkat</t>
        </is>
      </c>
      <c r="ABN9" s="48" t="n"/>
      <c r="ABO9" s="48" t="n"/>
      <c r="ABP9" s="48" t="inlineStr">
        <is>
          <t>Tidak punya waktu mengumpulkannya Ladang/sawah terlalu jauh, sulit untuk mengangkut ke sana</t>
        </is>
      </c>
      <c r="ABQ9" s="8" t="n">
        <v>0</v>
      </c>
      <c r="ABR9" s="8" t="n">
        <v>0</v>
      </c>
      <c r="ABS9" s="8" t="n">
        <v>1</v>
      </c>
      <c r="ABT9" s="8" t="n">
        <v>1</v>
      </c>
      <c r="ABU9" s="8" t="n">
        <v>0</v>
      </c>
      <c r="ABV9" s="8" t="n">
        <v>0</v>
      </c>
      <c r="ABW9" s="8" t="n">
        <v>0</v>
      </c>
      <c r="ABX9" s="48" t="n"/>
      <c r="ABY9" s="48" t="inlineStr">
        <is>
          <t>TIDAK</t>
        </is>
      </c>
      <c r="ABZ9" s="48" t="inlineStr">
        <is>
          <t>Manfaat besar dan membantu kehidupan sehari-hari</t>
        </is>
      </c>
      <c r="ACA9" s="48" t="inlineStr">
        <is>
          <t>Bertambah</t>
        </is>
      </c>
      <c r="ACB9" s="48" t="inlineStr">
        <is>
          <t>Anggota keluarga - Perempuan dewasa</t>
        </is>
      </c>
      <c r="ACC9" s="48" t="inlineStr">
        <is>
          <t>Netral/tidak tahu</t>
        </is>
      </c>
      <c r="ACD9" s="48" t="inlineStr">
        <is>
          <t>Anggota keluarga - Laki-laki dewasa Anggota keluarga - Perempuan dewasa</t>
        </is>
      </c>
      <c r="ACE9" s="8" t="n">
        <v>1</v>
      </c>
      <c r="ACF9" s="8" t="n">
        <v>1</v>
      </c>
      <c r="ACG9" s="8" t="n">
        <v>0</v>
      </c>
      <c r="ACH9" s="8" t="n">
        <v>0</v>
      </c>
      <c r="ACI9" s="48" t="inlineStr">
        <is>
          <t>Cukup puas</t>
        </is>
      </c>
      <c r="ACJ9" s="48" t="inlineStr">
        <is>
          <t>Cukup puas</t>
        </is>
      </c>
      <c r="ACK9" s="48" t="inlineStr">
        <is>
          <t>Cukup puas</t>
        </is>
      </c>
      <c r="ACL9" s="48" t="inlineStr">
        <is>
          <t>Cukup puas</t>
        </is>
      </c>
      <c r="ACM9" s="48" t="inlineStr">
        <is>
          <t>Tidak</t>
        </is>
      </c>
      <c r="ACN9" s="48" t="n"/>
      <c r="ACO9" s="48" t="inlineStr">
        <is>
          <t>Cukup puas</t>
        </is>
      </c>
      <c r="ACP9" s="48" t="n"/>
      <c r="ACQ9" s="48" t="n"/>
      <c r="ACR9" s="48" t="n"/>
      <c r="ACS9" s="48" t="n"/>
      <c r="ACT9" s="48" t="n"/>
      <c r="ACU9" s="48" t="n"/>
      <c r="ACV9" s="48" t="n"/>
      <c r="ACW9" s="48" t="n"/>
      <c r="ACX9" s="48" t="n"/>
      <c r="ACY9" s="48" t="n"/>
      <c r="ACZ9" s="48" t="inlineStr">
        <is>
          <t>Menghubungi CPO atau pendamping Memperbaiki sendiri</t>
        </is>
      </c>
      <c r="ADA9" s="8" t="n">
        <v>0</v>
      </c>
      <c r="ADB9" s="8" t="n">
        <v>0</v>
      </c>
      <c r="ADC9" s="8" t="n">
        <v>0</v>
      </c>
      <c r="ADD9" s="8" t="n">
        <v>0</v>
      </c>
      <c r="ADE9" s="8" t="n">
        <v>1</v>
      </c>
      <c r="ADF9" s="8" t="n">
        <v>1</v>
      </c>
      <c r="ADG9" s="8" t="n">
        <v>0</v>
      </c>
      <c r="ADH9" s="8" t="n">
        <v>0</v>
      </c>
      <c r="ADI9" s="12" t="n"/>
      <c r="ADJ9" s="17" t="inlineStr">
        <is>
          <t>Laki-laki dewasa</t>
        </is>
      </c>
      <c r="ADK9" s="48" t="n"/>
      <c r="ADL9" s="17" t="inlineStr">
        <is>
          <t>Menelepon atau WA langsung</t>
        </is>
      </c>
      <c r="ADM9" s="48" t="n"/>
      <c r="ADN9" s="11" t="inlineStr">
        <is>
          <t>Tidak ada</t>
        </is>
      </c>
      <c r="ADO9" s="48" t="inlineStr">
        <is>
          <t>Kadang-kadang</t>
        </is>
      </c>
      <c r="ADP9" s="17" t="inlineStr">
        <is>
          <t>Lebih mudah mendapatkan  energi  Pasokan energi yang andal   Memasak lebih cepat   Lebih aman   Pengurangan waktu dan tenaga  Peningkatan kebersihan  kandang ternak Pemanfaatan bio-slurry sebagai  pupuk Dapur lebih bersih dan bebas  asap</t>
        </is>
      </c>
      <c r="ADQ9" s="18" t="n">
        <v>0</v>
      </c>
      <c r="ADR9" s="18" t="n">
        <v>1</v>
      </c>
      <c r="ADS9" s="18" t="n">
        <v>1</v>
      </c>
      <c r="ADT9" s="18" t="n">
        <v>1</v>
      </c>
      <c r="ADU9" s="18" t="n">
        <v>1</v>
      </c>
      <c r="ADV9" s="18" t="n">
        <v>1</v>
      </c>
      <c r="ADW9" s="18" t="n">
        <v>1</v>
      </c>
      <c r="ADX9" s="18" t="n">
        <v>1</v>
      </c>
      <c r="ADY9" s="18" t="n">
        <v>1</v>
      </c>
      <c r="ADZ9" s="18" t="n">
        <v>0</v>
      </c>
      <c r="AEA9" s="18" t="n">
        <v>0</v>
      </c>
      <c r="AEB9" s="18" t="n">
        <v>0</v>
      </c>
      <c r="AEC9" s="48" t="n"/>
      <c r="AED9" s="48" t="inlineStr">
        <is>
          <t>Mengurangi pengeluaran energi</t>
        </is>
      </c>
      <c r="AEE9" s="48" t="n"/>
      <c r="AEF9" s="48" t="inlineStr">
        <is>
          <t>Yayasan Rumah Energi (YRE)</t>
        </is>
      </c>
      <c r="AEG9" s="48" t="n"/>
      <c r="AEH9" s="48" t="inlineStr">
        <is>
          <t>WhatsApp Image 2026-02-03 at 14.16.48 (1)-22_58_50.jpeg</t>
        </is>
      </c>
      <c r="AEI9" s="16" t="inlineStr">
        <is>
          <t>https://kf.kobotoolbox.org/api/v2/assets/avstPQqLr3Ab3ZdcVTXZ6f/data/663839040/attachments/attKugCHwDTgZrMTayGkn7Hh/</t>
        </is>
      </c>
      <c r="AEJ9" s="48" t="inlineStr">
        <is>
          <t>WhatsApp Image 2026-02-03 at 14.16.48-22_59_9.jpeg</t>
        </is>
      </c>
      <c r="AEK9" s="16" t="inlineStr">
        <is>
          <t>https://kf.kobotoolbox.org/api/v2/assets/avstPQqLr3Ab3ZdcVTXZ6f/data/663839040/attachments/attb2fKMXnjBPsWkR8mJqUDQ/</t>
        </is>
      </c>
      <c r="AEL9" s="48" t="inlineStr">
        <is>
          <t>manto/witono</t>
        </is>
      </c>
      <c r="AEM9" s="48" t="n"/>
      <c r="AEN9" s="48" t="n"/>
    </row>
    <row r="10">
      <c r="A10" s="26" t="n">
        <v>46058</v>
      </c>
      <c r="B10" s="26" t="n">
        <v>46058</v>
      </c>
      <c r="C10" s="27" t="inlineStr">
        <is>
          <t>Marmanto</t>
        </is>
      </c>
      <c r="D10" s="27" t="inlineStr">
        <is>
          <t>Dinoyo</t>
        </is>
      </c>
      <c r="E10" s="28">
        <f>+6285701460813</f>
        <v/>
      </c>
      <c r="F10" s="27" t="n"/>
      <c r="G10" s="28" t="n">
        <v>-7.36738612</v>
      </c>
      <c r="H10" s="28" t="n">
        <v>110.2955068</v>
      </c>
      <c r="I10" s="27" t="n"/>
      <c r="J10" s="28" t="n">
        <v>2.57</v>
      </c>
      <c r="K10" s="27" t="n"/>
      <c r="L10" s="27" t="n"/>
      <c r="M10" s="28" t="n">
        <v>-7.36783</v>
      </c>
      <c r="N10" s="28" t="n">
        <v>110.2955314</v>
      </c>
      <c r="O10" s="27" t="n"/>
      <c r="P10" s="28" t="n">
        <v>3.92</v>
      </c>
      <c r="Q10" s="27" t="n"/>
      <c r="R10" s="27" t="inlineStr">
        <is>
          <t>Jawa Tengah</t>
        </is>
      </c>
      <c r="S10" s="27" t="n"/>
      <c r="T10" s="27" t="n"/>
      <c r="U10" s="27" t="n"/>
      <c r="V10" s="27" t="n"/>
      <c r="W10" s="27" t="n"/>
      <c r="X10" s="27" t="n"/>
      <c r="Y10" s="27" t="n"/>
      <c r="Z10" s="27" t="n"/>
      <c r="AA10" s="27" t="n"/>
      <c r="AB10" s="27" t="n"/>
      <c r="AC10" s="27" t="inlineStr">
        <is>
          <t>Klaten</t>
        </is>
      </c>
      <c r="AD10" s="27" t="inlineStr">
        <is>
          <t>Kemalang</t>
        </is>
      </c>
      <c r="AE10" s="27" t="inlineStr">
        <is>
          <t>Tlogowatu</t>
        </is>
      </c>
      <c r="AF10" s="27" t="inlineStr">
        <is>
          <t>KJUB PUSPETASARI</t>
        </is>
      </c>
      <c r="AG10" s="27" t="inlineStr">
        <is>
          <t>PUS0039</t>
        </is>
      </c>
      <c r="AH10" s="28" t="n">
        <v>2</v>
      </c>
      <c r="AI10" s="27" t="inlineStr">
        <is>
          <t>VPA2</t>
        </is>
      </c>
      <c r="AJ10" s="27" t="inlineStr">
        <is>
          <t>Aktif</t>
        </is>
      </c>
      <c r="AK10" s="28" t="n">
        <v>47</v>
      </c>
      <c r="AL10" s="27" t="inlineStr">
        <is>
          <t>Laki-laki</t>
        </is>
      </c>
      <c r="AM10" s="27" t="inlineStr">
        <is>
          <t>Sudah menikah</t>
        </is>
      </c>
      <c r="AN10" s="27" t="inlineStr">
        <is>
          <t>SMP/Sederajat</t>
        </is>
      </c>
      <c r="AO10" s="27" t="inlineStr">
        <is>
          <t>Petani</t>
        </is>
      </c>
      <c r="AP10" s="28" t="n">
        <v>1</v>
      </c>
      <c r="AQ10" s="28" t="n">
        <v>0</v>
      </c>
      <c r="AR10" s="28" t="n">
        <v>0</v>
      </c>
      <c r="AS10" s="28" t="n">
        <v>0</v>
      </c>
      <c r="AT10" s="28" t="n">
        <v>0</v>
      </c>
      <c r="AU10" s="28" t="n">
        <v>0</v>
      </c>
      <c r="AV10" s="28" t="n">
        <v>0</v>
      </c>
      <c r="AW10" s="28" t="n">
        <v>0</v>
      </c>
      <c r="AX10" s="27" t="n"/>
      <c r="AY10" s="27" t="inlineStr">
        <is>
          <t>Peternak</t>
        </is>
      </c>
      <c r="AZ10" s="28" t="n">
        <v>0</v>
      </c>
      <c r="BA10" s="28" t="n">
        <v>1</v>
      </c>
      <c r="BB10" s="28" t="n">
        <v>0</v>
      </c>
      <c r="BC10" s="28" t="n">
        <v>0</v>
      </c>
      <c r="BD10" s="28" t="n">
        <v>0</v>
      </c>
      <c r="BE10" s="28" t="n">
        <v>0</v>
      </c>
      <c r="BF10" s="28" t="n">
        <v>0</v>
      </c>
      <c r="BG10" s="28" t="n">
        <v>0</v>
      </c>
      <c r="BH10" s="27" t="n"/>
      <c r="BI10" s="27" t="inlineStr">
        <is>
          <t>Rp2.500.000 - Rp3.500.000</t>
        </is>
      </c>
      <c r="BJ10" s="28" t="n">
        <v>1</v>
      </c>
      <c r="BK10" s="28" t="n">
        <v>1</v>
      </c>
      <c r="BL10" s="28" t="n">
        <v>2</v>
      </c>
      <c r="BM10" s="28" t="n">
        <v>0</v>
      </c>
      <c r="BN10" s="27" t="inlineStr">
        <is>
          <t>Milik sendiri</t>
        </is>
      </c>
      <c r="BO10" s="27" t="inlineStr">
        <is>
          <t>Permanen (dinding bata dan semen)</t>
        </is>
      </c>
      <c r="BP10" s="28" t="n">
        <v>1</v>
      </c>
      <c r="BQ10" s="28" t="n">
        <v>0</v>
      </c>
      <c r="BR10" s="28" t="n">
        <v>0</v>
      </c>
      <c r="BS10" s="28" t="n">
        <v>0</v>
      </c>
      <c r="BT10" s="28" t="n">
        <v>0</v>
      </c>
      <c r="BU10" s="27" t="n"/>
      <c r="BV10" s="27" t="inlineStr">
        <is>
          <t>Keramik/ubin</t>
        </is>
      </c>
      <c r="BW10" s="28" t="n">
        <v>0</v>
      </c>
      <c r="BX10" s="28" t="n">
        <v>0</v>
      </c>
      <c r="BY10" s="28" t="n">
        <v>1</v>
      </c>
      <c r="BZ10" s="28" t="n">
        <v>0</v>
      </c>
      <c r="CA10" s="28" t="n">
        <v>0</v>
      </c>
      <c r="CB10" s="27" t="n"/>
      <c r="CC10" s="27" t="inlineStr">
        <is>
          <t>Genting</t>
        </is>
      </c>
      <c r="CD10" s="28" t="n">
        <v>0</v>
      </c>
      <c r="CE10" s="28" t="n">
        <v>0</v>
      </c>
      <c r="CF10" s="28" t="n">
        <v>0</v>
      </c>
      <c r="CG10" s="28" t="n">
        <v>0</v>
      </c>
      <c r="CH10" s="28" t="n">
        <v>0</v>
      </c>
      <c r="CI10" s="28" t="n">
        <v>1</v>
      </c>
      <c r="CJ10" s="28" t="n">
        <v>0</v>
      </c>
      <c r="CK10" s="27" t="n"/>
      <c r="CL10" s="27" t="inlineStr">
        <is>
          <t>Ya</t>
        </is>
      </c>
      <c r="CM10" s="28" t="n">
        <v>2023</v>
      </c>
      <c r="CN10" s="27" t="inlineStr">
        <is>
          <t>Fixed-Dome (Kubah Tetap)</t>
        </is>
      </c>
      <c r="CO10" s="27" t="inlineStr">
        <is>
          <t>6 m³ (4-5 ekor sapi, ±5 jam memasak/hari, ±50 kg</t>
        </is>
      </c>
      <c r="CP10" s="27" t="inlineStr">
        <is>
          <t>Anggota keluarga - laki-laki Anggota keluarga - perempuan dewasa</t>
        </is>
      </c>
      <c r="CQ10" s="28" t="n">
        <v>0</v>
      </c>
      <c r="CR10" s="28" t="n">
        <v>0</v>
      </c>
      <c r="CS10" s="28" t="n">
        <v>0</v>
      </c>
      <c r="CT10" s="28" t="n">
        <v>0</v>
      </c>
      <c r="CU10" s="28" t="n">
        <v>1</v>
      </c>
      <c r="CV10" s="28" t="n">
        <v>1</v>
      </c>
      <c r="CW10" s="28" t="n">
        <v>0</v>
      </c>
      <c r="CX10" s="28" t="n">
        <v>0</v>
      </c>
      <c r="CY10" s="27" t="inlineStr">
        <is>
          <t>Anggota keluarga - laki-laki Anggota keluarga - perempuan dewasa</t>
        </is>
      </c>
      <c r="CZ10" s="28" t="n">
        <v>1</v>
      </c>
      <c r="DA10" s="28" t="n">
        <v>1</v>
      </c>
      <c r="DB10" s="28" t="n">
        <v>0</v>
      </c>
      <c r="DC10" s="27" t="n"/>
      <c r="DD10" s="27" t="inlineStr">
        <is>
          <t>Anggota keluarga - laki-laki CPO atau pendamping</t>
        </is>
      </c>
      <c r="DE10" s="28" t="n">
        <v>1</v>
      </c>
      <c r="DF10" s="28" t="n">
        <v>0</v>
      </c>
      <c r="DG10" s="28" t="n">
        <v>1</v>
      </c>
      <c r="DH10" s="28" t="n">
        <v>0</v>
      </c>
      <c r="DI10" s="27" t="n"/>
      <c r="DJ10" s="27" t="inlineStr">
        <is>
          <t>Anggota keluarga - laki-laki CPO atau pendamping</t>
        </is>
      </c>
      <c r="DK10" s="28" t="n">
        <v>1</v>
      </c>
      <c r="DL10" s="28" t="n">
        <v>0</v>
      </c>
      <c r="DM10" s="28" t="n">
        <v>1</v>
      </c>
      <c r="DN10" s="28" t="n">
        <v>0</v>
      </c>
      <c r="DO10" s="27" t="n"/>
      <c r="DP10" s="28" t="n">
        <v>1</v>
      </c>
      <c r="DQ10" s="28" t="n">
        <v>1</v>
      </c>
      <c r="DR10" s="28" t="n">
        <v>0</v>
      </c>
      <c r="DS10" s="27" t="n"/>
      <c r="DT10" s="27" t="n"/>
      <c r="DU10" s="27" t="n"/>
      <c r="DV10" s="27" t="inlineStr">
        <is>
          <t>Ya</t>
        </is>
      </c>
      <c r="DW10" s="27" t="n"/>
      <c r="DX10" s="27" t="n"/>
      <c r="DY10" s="27" t="n"/>
      <c r="DZ10" s="27" t="n"/>
      <c r="EA10" s="27" t="n"/>
      <c r="EB10" s="27" t="n"/>
      <c r="EC10" s="27" t="n"/>
      <c r="ED10" s="27" t="n"/>
      <c r="EE10" s="27" t="n"/>
      <c r="EF10" s="27" t="n"/>
      <c r="EG10" s="27" t="n"/>
      <c r="EH10" s="27" t="n"/>
      <c r="EI10" s="27" t="inlineStr">
        <is>
          <t>Tidak ada masalah</t>
        </is>
      </c>
      <c r="EJ10" s="28" t="n">
        <v>0</v>
      </c>
      <c r="EK10" s="28" t="n">
        <v>0</v>
      </c>
      <c r="EL10" s="28" t="n">
        <v>0</v>
      </c>
      <c r="EM10" s="28" t="n">
        <v>1</v>
      </c>
      <c r="EN10" s="28" t="n">
        <v>0</v>
      </c>
      <c r="EO10" s="27" t="n"/>
      <c r="EP10" s="27" t="inlineStr">
        <is>
          <t>Ya, cukup jelas dan mudah diikuti</t>
        </is>
      </c>
      <c r="EQ10" s="27" t="inlineStr">
        <is>
          <t>Pelatihan</t>
        </is>
      </c>
      <c r="ER10" s="27" t="inlineStr">
        <is>
          <t>CPO atau pendamping Staff BIRU</t>
        </is>
      </c>
      <c r="ES10" s="28" t="n">
        <v>1</v>
      </c>
      <c r="ET10" s="28" t="n">
        <v>1</v>
      </c>
      <c r="EU10" s="28" t="n">
        <v>0</v>
      </c>
      <c r="EV10" s="28" t="n">
        <v>0</v>
      </c>
      <c r="EW10" s="27" t="n"/>
      <c r="EX10" s="27" t="inlineStr">
        <is>
          <t>Anggota keluarga - Laki-laki Anggota keluarga - Perempuan dewasa</t>
        </is>
      </c>
      <c r="EY10" s="28" t="n">
        <v>1</v>
      </c>
      <c r="EZ10" s="28" t="n">
        <v>1</v>
      </c>
      <c r="FA10" s="28" t="n">
        <v>0</v>
      </c>
      <c r="FB10" s="27" t="n"/>
      <c r="FC10" s="27" t="inlineStr">
        <is>
          <t>Setiap hari</t>
        </is>
      </c>
      <c r="FD10" s="27" t="n"/>
      <c r="FE10" s="27" t="inlineStr">
        <is>
          <t>Mengetahui</t>
        </is>
      </c>
      <c r="FF10" s="27" t="inlineStr">
        <is>
          <t>Selalu (setiap hari)</t>
        </is>
      </c>
      <c r="FG10" s="27" t="inlineStr">
        <is>
          <t>Mengetahui</t>
        </is>
      </c>
      <c r="FH10" s="27" t="inlineStr">
        <is>
          <t>Sering (setiap minggu)</t>
        </is>
      </c>
      <c r="FI10" s="27" t="inlineStr">
        <is>
          <t>Mengetahui</t>
        </is>
      </c>
      <c r="FJ10" s="27" t="inlineStr">
        <is>
          <t>Sering (setiap minggu)</t>
        </is>
      </c>
      <c r="FK10" s="27" t="inlineStr">
        <is>
          <t>Mengetahui</t>
        </is>
      </c>
      <c r="FL10" s="27" t="inlineStr">
        <is>
          <t>Cukup sering (2 minggu sekali)</t>
        </is>
      </c>
      <c r="FM10" s="27" t="inlineStr">
        <is>
          <t>Mengetahui</t>
        </is>
      </c>
      <c r="FN10" s="27" t="inlineStr">
        <is>
          <t>Sering (setiap minggu)</t>
        </is>
      </c>
      <c r="FO10" s="27" t="inlineStr">
        <is>
          <t>Mengetahui</t>
        </is>
      </c>
      <c r="FP10" s="27" t="inlineStr">
        <is>
          <t>Cukup sering (2 minggu sekali)</t>
        </is>
      </c>
      <c r="FQ10" s="27" t="inlineStr">
        <is>
          <t>Mengetahui</t>
        </is>
      </c>
      <c r="FR10" s="27" t="inlineStr">
        <is>
          <t>Ya</t>
        </is>
      </c>
      <c r="FS10" s="27" t="inlineStr">
        <is>
          <t>Mengetahui</t>
        </is>
      </c>
      <c r="FT10" s="27" t="inlineStr">
        <is>
          <t>Ya, selalu</t>
        </is>
      </c>
      <c r="FU10" s="27" t="inlineStr">
        <is>
          <t>Laki-laki dewasa Perempuan dewasa</t>
        </is>
      </c>
      <c r="FV10" s="28" t="n">
        <v>1</v>
      </c>
      <c r="FW10" s="28" t="n">
        <v>1</v>
      </c>
      <c r="FX10" s="28" t="n">
        <v>0</v>
      </c>
      <c r="FY10" s="28" t="n">
        <v>0</v>
      </c>
      <c r="FZ10" s="27" t="inlineStr">
        <is>
          <t>Cukup memahami</t>
        </is>
      </c>
      <c r="GA10" s="27" t="inlineStr">
        <is>
          <t>CPO Pelatihan</t>
        </is>
      </c>
      <c r="GB10" s="28" t="n">
        <v>1</v>
      </c>
      <c r="GC10" s="28" t="n">
        <v>1</v>
      </c>
      <c r="GD10" s="28" t="n">
        <v>0</v>
      </c>
      <c r="GE10" s="28" t="n">
        <v>0</v>
      </c>
      <c r="GF10" s="27" t="n"/>
      <c r="GG10" s="27" t="inlineStr">
        <is>
          <t>Sering</t>
        </is>
      </c>
      <c r="GH10" s="27" t="inlineStr">
        <is>
          <t>Ya</t>
        </is>
      </c>
      <c r="GI10" s="27" t="inlineStr">
        <is>
          <t>Tetangga</t>
        </is>
      </c>
      <c r="GJ10" s="28" t="n">
        <v>1</v>
      </c>
      <c r="GK10" s="28" t="n">
        <v>0</v>
      </c>
      <c r="GL10" s="28" t="n">
        <v>0</v>
      </c>
      <c r="GM10" s="28" t="n">
        <v>0</v>
      </c>
      <c r="GN10" s="27" t="n"/>
      <c r="GO10" s="28" t="n">
        <v>8</v>
      </c>
      <c r="GP10" s="27" t="inlineStr">
        <is>
          <t>Penuh (100%)</t>
        </is>
      </c>
      <c r="GQ10" s="27" t="inlineStr">
        <is>
          <t>Kayu bakar LPG</t>
        </is>
      </c>
      <c r="GR10" s="28" t="n">
        <v>1</v>
      </c>
      <c r="GS10" s="28" t="n">
        <v>1</v>
      </c>
      <c r="GT10" s="28" t="n">
        <v>0</v>
      </c>
      <c r="GU10" s="28" t="n">
        <v>0</v>
      </c>
      <c r="GV10" s="28" t="n">
        <v>0</v>
      </c>
      <c r="GW10" s="28" t="n">
        <v>0</v>
      </c>
      <c r="GX10" s="28" t="n">
        <v>0</v>
      </c>
      <c r="GY10" s="27" t="n"/>
      <c r="GZ10" s="27" t="inlineStr">
        <is>
          <t>Ya</t>
        </is>
      </c>
      <c r="HA10" s="28" t="n">
        <v>150</v>
      </c>
      <c r="HB10" s="28" t="n">
        <v>150000</v>
      </c>
      <c r="HC10" s="28" t="n">
        <v>50</v>
      </c>
      <c r="HD10" s="28" t="n">
        <v>50000</v>
      </c>
      <c r="HE10" s="28" t="n">
        <v>12</v>
      </c>
      <c r="HF10" s="28" t="n">
        <v>100000</v>
      </c>
      <c r="HG10" s="28" t="n">
        <v>3</v>
      </c>
      <c r="HH10" s="28" t="n">
        <v>25000</v>
      </c>
      <c r="HI10" s="27" t="n"/>
      <c r="HJ10" s="27" t="n"/>
      <c r="HK10" s="27" t="n"/>
      <c r="HL10" s="27" t="n"/>
      <c r="HM10" s="27" t="n"/>
      <c r="HN10" s="27" t="n"/>
      <c r="HO10" s="27" t="n"/>
      <c r="HP10" s="27" t="n"/>
      <c r="HQ10" s="27" t="n"/>
      <c r="HR10" s="27" t="n"/>
      <c r="HS10" s="27" t="n"/>
      <c r="HT10" s="27" t="n"/>
      <c r="HU10" s="27" t="n"/>
      <c r="HV10" s="27" t="n"/>
      <c r="HW10" s="27" t="n"/>
      <c r="HX10" s="27" t="n"/>
      <c r="HY10" s="28" t="n">
        <v>100</v>
      </c>
      <c r="HZ10" s="28" t="n">
        <v>100000</v>
      </c>
      <c r="IA10" s="28" t="n">
        <v>9</v>
      </c>
      <c r="IB10" s="28" t="n">
        <v>75000</v>
      </c>
      <c r="IC10" s="27" t="n"/>
      <c r="ID10" s="27" t="n"/>
      <c r="IE10" s="27" t="n"/>
      <c r="IF10" s="27" t="n"/>
      <c r="IG10" s="27" t="n"/>
      <c r="IH10" s="27" t="n"/>
      <c r="II10" s="27" t="n"/>
      <c r="IJ10" s="27" t="n"/>
      <c r="IK10" s="27" t="inlineStr">
        <is>
          <t>50-65 kg</t>
        </is>
      </c>
      <c r="IL10" s="27" t="inlineStr">
        <is>
          <t>3-5 jam</t>
        </is>
      </c>
      <c r="IM10" s="27" t="inlineStr">
        <is>
          <t>Ya</t>
        </is>
      </c>
      <c r="IN10" s="27" t="inlineStr">
        <is>
          <t>Tidak</t>
        </is>
      </c>
      <c r="IO10" s="27" t="inlineStr">
        <is>
          <t>Lebih bersih</t>
        </is>
      </c>
      <c r="IP10" s="27" t="n"/>
      <c r="IQ10" s="27" t="inlineStr">
        <is>
          <t>Tidak pernah</t>
        </is>
      </c>
      <c r="IR10" s="27" t="n"/>
      <c r="IS10" s="27" t="n"/>
      <c r="IT10" s="27" t="n"/>
      <c r="IU10" s="27" t="n"/>
      <c r="IV10" s="27" t="n"/>
      <c r="IW10" s="27" t="n"/>
      <c r="IX10" s="27" t="n"/>
      <c r="IY10" s="27" t="n"/>
      <c r="IZ10" s="27" t="inlineStr">
        <is>
          <t>Tidak pernah</t>
        </is>
      </c>
      <c r="JA10" s="27" t="n"/>
      <c r="JB10" s="27" t="n"/>
      <c r="JC10" s="27" t="n"/>
      <c r="JD10" s="27" t="n"/>
      <c r="JE10" s="27" t="n"/>
      <c r="JF10" s="27" t="n"/>
      <c r="JG10" s="27" t="n"/>
      <c r="JH10" s="27" t="n"/>
      <c r="JI10" s="27" t="inlineStr">
        <is>
          <t>Tidak pernah</t>
        </is>
      </c>
      <c r="JJ10" s="27" t="n"/>
      <c r="JK10" s="27" t="n"/>
      <c r="JL10" s="27" t="n"/>
      <c r="JM10" s="27" t="n"/>
      <c r="JN10" s="27" t="n"/>
      <c r="JO10" s="27" t="n"/>
      <c r="JP10" s="27" t="n"/>
      <c r="JQ10" s="27" t="n"/>
      <c r="JR10" s="27" t="inlineStr">
        <is>
          <t>Tidak pernah</t>
        </is>
      </c>
      <c r="JS10" s="27" t="n"/>
      <c r="JT10" s="27" t="n"/>
      <c r="JU10" s="27" t="n"/>
      <c r="JV10" s="27" t="n"/>
      <c r="JW10" s="27" t="n"/>
      <c r="JX10" s="27" t="n"/>
      <c r="JY10" s="27" t="n"/>
      <c r="JZ10" s="27" t="n"/>
      <c r="KA10" s="27" t="inlineStr">
        <is>
          <t>Tidak pernah</t>
        </is>
      </c>
      <c r="KB10" s="27" t="n"/>
      <c r="KC10" s="27" t="n"/>
      <c r="KD10" s="27" t="n"/>
      <c r="KE10" s="27" t="n"/>
      <c r="KF10" s="27" t="n"/>
      <c r="KG10" s="27" t="n"/>
      <c r="KH10" s="27" t="n"/>
      <c r="KI10" s="27" t="n"/>
      <c r="KJ10" s="27" t="inlineStr">
        <is>
          <t>Tidak pernah</t>
        </is>
      </c>
      <c r="KK10" s="27" t="n"/>
      <c r="KL10" s="27" t="n"/>
      <c r="KM10" s="27" t="n"/>
      <c r="KN10" s="27" t="n"/>
      <c r="KO10" s="27" t="n"/>
      <c r="KP10" s="27" t="n"/>
      <c r="KQ10" s="27" t="n"/>
      <c r="KR10" s="27" t="n"/>
      <c r="KS10" s="27" t="inlineStr">
        <is>
          <t>Cukup membaik</t>
        </is>
      </c>
      <c r="KT10" s="27" t="inlineStr">
        <is>
          <t>0-1 kali</t>
        </is>
      </c>
      <c r="KU10" s="27" t="inlineStr">
        <is>
          <t>0-1 kali</t>
        </is>
      </c>
      <c r="KV10" s="27" t="inlineStr">
        <is>
          <t>Laki-laki dewasa Perempuan dewasa</t>
        </is>
      </c>
      <c r="KW10" s="28" t="n">
        <v>1</v>
      </c>
      <c r="KX10" s="28" t="n">
        <v>1</v>
      </c>
      <c r="KY10" s="28" t="n">
        <v>0</v>
      </c>
      <c r="KZ10" s="28" t="n">
        <v>0</v>
      </c>
      <c r="LA10" s="27" t="inlineStr">
        <is>
          <t>Cukup membaik</t>
        </is>
      </c>
      <c r="LB10" s="27" t="inlineStr">
        <is>
          <t>Cukup membaik</t>
        </is>
      </c>
      <c r="LC10" s="28" t="n">
        <v>3</v>
      </c>
      <c r="LD10" s="28" t="n">
        <v>3</v>
      </c>
      <c r="LE10" s="28" t="n">
        <v>0</v>
      </c>
      <c r="LF10" s="28" t="n">
        <v>0</v>
      </c>
      <c r="LG10" s="27" t="inlineStr">
        <is>
          <t>Ya</t>
        </is>
      </c>
      <c r="LH10" s="28" t="n">
        <v>150000</v>
      </c>
      <c r="LI10" s="27" t="n"/>
      <c r="LJ10" s="27" t="inlineStr">
        <is>
          <t>Kebutuhan rumah tangga</t>
        </is>
      </c>
      <c r="LK10" s="28" t="n">
        <v>0</v>
      </c>
      <c r="LL10" s="28" t="n">
        <v>0</v>
      </c>
      <c r="LM10" s="28" t="n">
        <v>0</v>
      </c>
      <c r="LN10" s="28" t="n">
        <v>0</v>
      </c>
      <c r="LO10" s="28" t="n">
        <v>1</v>
      </c>
      <c r="LP10" s="28" t="n">
        <v>0</v>
      </c>
      <c r="LQ10" s="28" t="n">
        <v>0</v>
      </c>
      <c r="LR10" s="27" t="n"/>
      <c r="LS10" s="28" t="n">
        <v>15</v>
      </c>
      <c r="LT10" s="28" t="n">
        <v>15</v>
      </c>
      <c r="LU10" s="28" t="n">
        <v>0</v>
      </c>
      <c r="LV10" s="28" t="n">
        <v>5</v>
      </c>
      <c r="LW10" s="28" t="n">
        <v>5</v>
      </c>
      <c r="LX10" s="28" t="n">
        <v>0</v>
      </c>
      <c r="LY10" s="28" t="n">
        <v>5</v>
      </c>
      <c r="LZ10" s="28" t="n">
        <v>5</v>
      </c>
      <c r="MA10" s="28" t="n">
        <v>0</v>
      </c>
      <c r="MB10" s="27" t="inlineStr">
        <is>
          <t>Ya</t>
        </is>
      </c>
      <c r="MC10" s="28" t="n">
        <v>30</v>
      </c>
      <c r="MD10" s="28" t="n">
        <v>15</v>
      </c>
      <c r="ME10" s="28" t="n">
        <v>30</v>
      </c>
      <c r="MF10" s="28" t="n">
        <v>15</v>
      </c>
      <c r="MG10" s="28" t="n">
        <v>0</v>
      </c>
      <c r="MH10" s="28" t="n">
        <v>0</v>
      </c>
      <c r="MI10" s="27" t="inlineStr">
        <is>
          <t>Istirahat</t>
        </is>
      </c>
      <c r="MJ10" s="28" t="n">
        <v>0</v>
      </c>
      <c r="MK10" s="28" t="n">
        <v>0</v>
      </c>
      <c r="ML10" s="28" t="n">
        <v>1</v>
      </c>
      <c r="MM10" s="28" t="n">
        <v>0</v>
      </c>
      <c r="MN10" s="28" t="n">
        <v>0</v>
      </c>
      <c r="MO10" s="28" t="n">
        <v>0</v>
      </c>
      <c r="MP10" s="27" t="n"/>
      <c r="MQ10" s="27" t="n"/>
      <c r="MR10" s="27" t="inlineStr">
        <is>
          <t>untuk santai</t>
        </is>
      </c>
      <c r="MS10" s="27" t="n"/>
      <c r="MT10" s="27" t="inlineStr">
        <is>
          <t>kumpul keluarga</t>
        </is>
      </c>
      <c r="MU10" s="27" t="inlineStr">
        <is>
          <t>Ya, untuk anggota keluarga</t>
        </is>
      </c>
      <c r="MV10" s="27" t="inlineStr">
        <is>
          <t>Perawatan sistem biogas</t>
        </is>
      </c>
      <c r="MW10" s="28" t="n">
        <v>1</v>
      </c>
      <c r="MX10" s="28" t="n">
        <v>0</v>
      </c>
      <c r="MY10" s="28" t="n">
        <v>0</v>
      </c>
      <c r="MZ10" s="28" t="n">
        <v>0</v>
      </c>
      <c r="NA10" s="27" t="n"/>
      <c r="NB10" s="27" t="n"/>
      <c r="NC10" s="27" t="n"/>
      <c r="ND10" s="27" t="n"/>
      <c r="NE10" s="27" t="n"/>
      <c r="NF10" s="27" t="n"/>
      <c r="NG10" s="27" t="n"/>
      <c r="NH10" s="27" t="n"/>
      <c r="NI10" s="27" t="n"/>
      <c r="NJ10" s="27" t="n"/>
      <c r="NK10" s="27" t="n"/>
      <c r="NL10" s="27" t="inlineStr">
        <is>
          <t>Tidak</t>
        </is>
      </c>
      <c r="NM10" s="27" t="inlineStr">
        <is>
          <t>Kombinasi dana mandiri dan dana hibah</t>
        </is>
      </c>
      <c r="NN10" s="27" t="inlineStr">
        <is>
          <t>&gt;11.000.001</t>
        </is>
      </c>
      <c r="NO10" s="27" t="inlineStr">
        <is>
          <t>Program yayasan/NGO</t>
        </is>
      </c>
      <c r="NP10" s="27" t="n"/>
      <c r="NQ10" s="27" t="n"/>
      <c r="NR10" s="27" t="n"/>
      <c r="NS10" s="27" t="n"/>
      <c r="NT10" s="27" t="n"/>
      <c r="NU10" s="27" t="n"/>
      <c r="NV10" s="27" t="inlineStr">
        <is>
          <t>Anggota keluarga - Laki-laki dewasa</t>
        </is>
      </c>
      <c r="NW10" s="27" t="n"/>
      <c r="NX10" s="27" t="inlineStr">
        <is>
          <t>Sedikit meningkat</t>
        </is>
      </c>
      <c r="NY10" s="28" t="n">
        <v>30</v>
      </c>
      <c r="NZ10" s="28" t="n">
        <v>0</v>
      </c>
      <c r="OA10" s="28" t="n">
        <v>0</v>
      </c>
      <c r="OB10" s="28" t="n">
        <v>5</v>
      </c>
      <c r="OC10" s="28" t="n">
        <v>5</v>
      </c>
      <c r="OD10" s="28" t="n">
        <v>0</v>
      </c>
      <c r="OE10" s="27" t="inlineStr">
        <is>
          <t>Lebih baik</t>
        </is>
      </c>
      <c r="OF10" s="27" t="inlineStr">
        <is>
          <t>Lebih baik (beda waktu memasak 5-30 menit, ATAU tidak lagi ada rasa/bau makanan yang berubah, ATAU alasan lainnya)</t>
        </is>
      </c>
      <c r="OG10" s="27" t="inlineStr">
        <is>
          <t>Ya</t>
        </is>
      </c>
      <c r="OH10" s="28" t="n">
        <v>5</v>
      </c>
      <c r="OI10" s="28" t="n">
        <v>0</v>
      </c>
      <c r="OJ10" s="28" t="n">
        <v>0</v>
      </c>
      <c r="OK10" s="28" t="n">
        <v>0</v>
      </c>
      <c r="OL10" s="28" t="n">
        <v>0</v>
      </c>
      <c r="OM10" s="28" t="n">
        <v>0</v>
      </c>
      <c r="ON10" s="28" t="n">
        <v>0</v>
      </c>
      <c r="OO10" s="28" t="n">
        <v>0</v>
      </c>
      <c r="OP10" s="27" t="inlineStr">
        <is>
          <t>Sapi pedaging</t>
        </is>
      </c>
      <c r="OQ10" s="28" t="n">
        <v>1</v>
      </c>
      <c r="OR10" s="28" t="n">
        <v>0</v>
      </c>
      <c r="OS10" s="28" t="n">
        <v>0</v>
      </c>
      <c r="OT10" s="28" t="n">
        <v>0</v>
      </c>
      <c r="OU10" s="28" t="n">
        <v>0</v>
      </c>
      <c r="OV10" s="28" t="n">
        <v>0</v>
      </c>
      <c r="OW10" s="28" t="n">
        <v>0</v>
      </c>
      <c r="OX10" s="28" t="n">
        <v>0</v>
      </c>
      <c r="OY10" s="27" t="inlineStr">
        <is>
          <t>1-Disebarkan ke lahan terbuka</t>
        </is>
      </c>
      <c r="OZ10" s="28" t="n">
        <v>1</v>
      </c>
      <c r="PA10" s="28" t="n">
        <v>0</v>
      </c>
      <c r="PB10" s="28" t="n">
        <v>0</v>
      </c>
      <c r="PC10" s="28" t="n">
        <v>0</v>
      </c>
      <c r="PD10" s="28" t="n">
        <v>0</v>
      </c>
      <c r="PE10" s="28" t="n">
        <v>0</v>
      </c>
      <c r="PF10" s="28" t="n">
        <v>1</v>
      </c>
      <c r="PG10" s="28" t="n">
        <v>0</v>
      </c>
      <c r="PH10" s="28" t="n">
        <v>0</v>
      </c>
      <c r="PI10" s="28" t="n">
        <v>0</v>
      </c>
      <c r="PJ10" s="27" t="n"/>
      <c r="PK10" s="27" t="n"/>
      <c r="PL10" s="27" t="n"/>
      <c r="PM10" s="27" t="n"/>
      <c r="PN10" s="27" t="n"/>
      <c r="PO10" s="27" t="n"/>
      <c r="PP10" s="27" t="n"/>
      <c r="PQ10" s="27" t="n"/>
      <c r="PR10" s="27" t="n"/>
      <c r="PS10" s="27" t="n"/>
      <c r="PT10" s="27" t="n"/>
      <c r="PU10" s="27" t="n"/>
      <c r="PV10" s="27" t="n"/>
      <c r="PW10" s="27" t="n"/>
      <c r="PX10" s="27" t="n"/>
      <c r="PY10" s="27" t="n"/>
      <c r="PZ10" s="27" t="n"/>
      <c r="QA10" s="27" t="n"/>
      <c r="QB10" s="27" t="n"/>
      <c r="QC10" s="27" t="n"/>
      <c r="QD10" s="27" t="n"/>
      <c r="QE10" s="27" t="n"/>
      <c r="QF10" s="27" t="n"/>
      <c r="QG10" s="27" t="n"/>
      <c r="QH10" s="27" t="n"/>
      <c r="QI10" s="27" t="n"/>
      <c r="QJ10" s="27" t="n"/>
      <c r="QK10" s="27" t="n"/>
      <c r="QL10" s="27" t="n"/>
      <c r="QM10" s="27" t="n"/>
      <c r="QN10" s="27" t="n"/>
      <c r="QO10" s="27" t="n"/>
      <c r="QP10" s="27" t="n"/>
      <c r="QQ10" s="27" t="n"/>
      <c r="QR10" s="27" t="n"/>
      <c r="QS10" s="27" t="n"/>
      <c r="QT10" s="27" t="n"/>
      <c r="QU10" s="27" t="n"/>
      <c r="QV10" s="27" t="n"/>
      <c r="QW10" s="27" t="n"/>
      <c r="QX10" s="27" t="n"/>
      <c r="QY10" s="27" t="n"/>
      <c r="QZ10" s="27" t="n"/>
      <c r="RA10" s="27" t="n"/>
      <c r="RB10" s="27" t="n"/>
      <c r="RC10" s="27" t="n"/>
      <c r="RD10" s="27" t="n"/>
      <c r="RE10" s="27" t="n"/>
      <c r="RF10" s="27" t="n"/>
      <c r="RG10" s="27" t="n"/>
      <c r="RH10" s="27" t="n"/>
      <c r="RI10" s="27" t="n"/>
      <c r="RJ10" s="27" t="n"/>
      <c r="RK10" s="27" t="n"/>
      <c r="RL10" s="27" t="n"/>
      <c r="RM10" s="27" t="n"/>
      <c r="RN10" s="27" t="n"/>
      <c r="RO10" s="27" t="n"/>
      <c r="RP10" s="27" t="n"/>
      <c r="RQ10" s="27" t="n"/>
      <c r="RR10" s="27" t="n"/>
      <c r="RS10" s="27" t="n"/>
      <c r="RT10" s="27" t="n"/>
      <c r="RU10" s="27" t="n"/>
      <c r="RV10" s="27" t="n"/>
      <c r="RW10" s="27" t="n"/>
      <c r="RX10" s="27" t="n"/>
      <c r="RY10" s="27" t="n"/>
      <c r="RZ10" s="27" t="n"/>
      <c r="SA10" s="27" t="n"/>
      <c r="SB10" s="27" t="n"/>
      <c r="SC10" s="27" t="n"/>
      <c r="SD10" s="28" t="n">
        <v>5</v>
      </c>
      <c r="SE10" s="27" t="n"/>
      <c r="SF10" s="27" t="n"/>
      <c r="SG10" s="27" t="n"/>
      <c r="SH10" s="27" t="n"/>
      <c r="SI10" s="27" t="n"/>
      <c r="SJ10" s="27" t="n"/>
      <c r="SK10" s="27" t="n"/>
      <c r="SL10" s="28" t="n">
        <v>0</v>
      </c>
      <c r="SM10" s="28" t="n">
        <v>0</v>
      </c>
      <c r="SN10" s="28" t="n">
        <v>0</v>
      </c>
      <c r="SO10" s="28" t="n">
        <v>0</v>
      </c>
      <c r="SP10" s="28" t="n">
        <v>0</v>
      </c>
      <c r="SQ10" s="28" t="n">
        <v>0</v>
      </c>
      <c r="SR10" s="28" t="n">
        <v>0</v>
      </c>
      <c r="SS10" s="28" t="n">
        <v>0</v>
      </c>
      <c r="ST10" s="28" t="n">
        <v>0</v>
      </c>
      <c r="SU10" s="28" t="n">
        <v>0</v>
      </c>
      <c r="SV10" s="28" t="n">
        <v>0</v>
      </c>
      <c r="SW10" s="28" t="n">
        <v>0</v>
      </c>
      <c r="SX10" s="27" t="n"/>
      <c r="SY10" s="27" t="n"/>
      <c r="SZ10" s="27" t="n"/>
      <c r="TA10" s="27" t="n"/>
      <c r="TB10" s="27" t="n"/>
      <c r="TC10" s="27" t="n"/>
      <c r="TD10" s="27" t="n"/>
      <c r="TE10" s="27" t="n"/>
      <c r="TF10" s="27" t="n"/>
      <c r="TG10" s="27" t="n"/>
      <c r="TH10" s="27" t="n"/>
      <c r="TI10" s="27" t="n"/>
      <c r="TJ10" s="27" t="n"/>
      <c r="TK10" s="27" t="n"/>
      <c r="TL10" s="27" t="n"/>
      <c r="TM10" s="27" t="n"/>
      <c r="TN10" s="27" t="n"/>
      <c r="TO10" s="27" t="n"/>
      <c r="TP10" s="27" t="n"/>
      <c r="TQ10" s="27" t="n"/>
      <c r="TR10" s="27" t="n"/>
      <c r="TS10" s="27" t="n"/>
      <c r="TT10" s="27" t="n"/>
      <c r="TU10" s="27" t="n"/>
      <c r="TV10" s="27" t="n"/>
      <c r="TW10" s="27" t="n"/>
      <c r="TX10" s="27" t="n"/>
      <c r="TY10" s="27" t="n"/>
      <c r="TZ10" s="27" t="inlineStr">
        <is>
          <t>Pemberian pakan di kandang</t>
        </is>
      </c>
      <c r="UA10" s="27" t="n"/>
      <c r="UB10" s="27" t="n"/>
      <c r="UC10" s="27" t="n"/>
      <c r="UD10" s="27" t="n"/>
      <c r="UE10" s="27" t="n"/>
      <c r="UF10" s="27" t="n"/>
      <c r="UG10" s="27" t="n"/>
      <c r="UH10" s="27" t="inlineStr">
        <is>
          <t>Sangat teratur (setiap hari)</t>
        </is>
      </c>
      <c r="UI10" s="27" t="n"/>
      <c r="UJ10" s="27" t="n"/>
      <c r="UK10" s="27" t="n"/>
      <c r="UL10" s="27" t="n"/>
      <c r="UM10" s="27" t="n"/>
      <c r="UN10" s="27" t="n"/>
      <c r="UO10" s="27" t="n"/>
      <c r="UP10" s="27" t="inlineStr">
        <is>
          <t>Sering (1 kali sehari)</t>
        </is>
      </c>
      <c r="UQ10" s="27" t="n"/>
      <c r="UR10" s="27" t="n"/>
      <c r="US10" s="27" t="n"/>
      <c r="UT10" s="27" t="n"/>
      <c r="UU10" s="27" t="n"/>
      <c r="UV10" s="27" t="n"/>
      <c r="UW10" s="27" t="n"/>
      <c r="UX10" s="27" t="inlineStr">
        <is>
          <t>3-Disimpan terbuka (dry lot) 4-Disimpan dalam kotak bersekat</t>
        </is>
      </c>
      <c r="UY10" s="28" t="n">
        <v>0</v>
      </c>
      <c r="UZ10" s="28" t="n">
        <v>0</v>
      </c>
      <c r="VA10" s="28" t="n">
        <v>0</v>
      </c>
      <c r="VB10" s="28" t="n">
        <v>0</v>
      </c>
      <c r="VC10" s="28" t="n">
        <v>0</v>
      </c>
      <c r="VD10" s="28" t="n">
        <v>0</v>
      </c>
      <c r="VE10" s="28" t="n">
        <v>1</v>
      </c>
      <c r="VF10" s="28" t="n">
        <v>1</v>
      </c>
      <c r="VG10" s="28" t="n">
        <v>0</v>
      </c>
      <c r="VH10" s="28" t="n">
        <v>0</v>
      </c>
      <c r="VI10" s="28" t="n">
        <v>0</v>
      </c>
      <c r="VJ10" s="28" t="n">
        <v>0</v>
      </c>
      <c r="VK10" s="27" t="n"/>
      <c r="VL10" s="27" t="n"/>
      <c r="VM10" s="27" t="n"/>
      <c r="VN10" s="27" t="n"/>
      <c r="VO10" s="27" t="n"/>
      <c r="VP10" s="27" t="n"/>
      <c r="VQ10" s="27" t="n"/>
      <c r="VR10" s="27" t="n"/>
      <c r="VS10" s="27" t="n"/>
      <c r="VT10" s="27" t="n"/>
      <c r="VU10" s="27" t="n"/>
      <c r="VV10" s="27" t="n"/>
      <c r="VW10" s="27" t="n"/>
      <c r="VX10" s="27" t="n"/>
      <c r="VY10" s="27" t="n"/>
      <c r="VZ10" s="27" t="n"/>
      <c r="WA10" s="27" t="n"/>
      <c r="WB10" s="27" t="n"/>
      <c r="WC10" s="27" t="n"/>
      <c r="WD10" s="27" t="n"/>
      <c r="WE10" s="27" t="n"/>
      <c r="WF10" s="27" t="n"/>
      <c r="WG10" s="27" t="n"/>
      <c r="WH10" s="27" t="n"/>
      <c r="WI10" s="27" t="n"/>
      <c r="WJ10" s="27" t="n"/>
      <c r="WK10" s="27" t="n"/>
      <c r="WL10" s="27" t="n"/>
      <c r="WM10" s="27" t="n"/>
      <c r="WN10" s="27" t="n"/>
      <c r="WO10" s="27" t="n"/>
      <c r="WP10" s="27" t="n"/>
      <c r="WQ10" s="27" t="n"/>
      <c r="WR10" s="27" t="n"/>
      <c r="WS10" s="27" t="n"/>
      <c r="WT10" s="27" t="n"/>
      <c r="WU10" s="27" t="n"/>
      <c r="WV10" s="27" t="n"/>
      <c r="WW10" s="27" t="n"/>
      <c r="WX10" s="27" t="n"/>
      <c r="WY10" s="27" t="n"/>
      <c r="WZ10" s="27" t="n"/>
      <c r="XA10" s="27" t="n"/>
      <c r="XB10" s="27" t="n"/>
      <c r="XC10" s="27" t="n"/>
      <c r="XD10" s="27" t="n"/>
      <c r="XE10" s="27" t="n"/>
      <c r="XF10" s="27" t="n"/>
      <c r="XG10" s="27" t="n"/>
      <c r="XH10" s="27" t="n"/>
      <c r="XI10" s="27" t="n"/>
      <c r="XJ10" s="27" t="n"/>
      <c r="XK10" s="27" t="n"/>
      <c r="XL10" s="27" t="n"/>
      <c r="XM10" s="27" t="n"/>
      <c r="XN10" s="27" t="n"/>
      <c r="XO10" s="27" t="n"/>
      <c r="XP10" s="27" t="n"/>
      <c r="XQ10" s="27" t="n"/>
      <c r="XR10" s="27" t="n"/>
      <c r="XS10" s="27" t="n"/>
      <c r="XT10" s="27" t="n"/>
      <c r="XU10" s="27" t="n"/>
      <c r="XV10" s="27" t="n"/>
      <c r="XW10" s="27" t="n"/>
      <c r="XX10" s="27" t="n"/>
      <c r="XY10" s="27" t="n"/>
      <c r="XZ10" s="27" t="n"/>
      <c r="YA10" s="27" t="n"/>
      <c r="YB10" s="27" t="n"/>
      <c r="YC10" s="27" t="n"/>
      <c r="YD10" s="27" t="n"/>
      <c r="YE10" s="27" t="n"/>
      <c r="YF10" s="27" t="n"/>
      <c r="YG10" s="27" t="n"/>
      <c r="YH10" s="27" t="n"/>
      <c r="YI10" s="27" t="n"/>
      <c r="YJ10" s="27" t="n"/>
      <c r="YK10" s="27" t="n"/>
      <c r="YL10" s="27" t="n"/>
      <c r="YM10" s="27" t="n"/>
      <c r="YN10" s="27" t="n"/>
      <c r="YO10" s="27" t="n"/>
      <c r="YP10" s="27" t="n"/>
      <c r="YQ10" s="27" t="n"/>
      <c r="YR10" s="27" t="n"/>
      <c r="YS10" s="27" t="n"/>
      <c r="YT10" s="27" t="n"/>
      <c r="YU10" s="27" t="n"/>
      <c r="YV10" s="27" t="n"/>
      <c r="YW10" s="27" t="n"/>
      <c r="YX10" s="27" t="n"/>
      <c r="YY10" s="27" t="n"/>
      <c r="YZ10" s="27" t="n"/>
      <c r="ZA10" s="28" t="n">
        <v>2</v>
      </c>
      <c r="ZB10" s="27" t="n"/>
      <c r="ZC10" s="27" t="n"/>
      <c r="ZD10" s="27" t="n"/>
      <c r="ZE10" s="27" t="n"/>
      <c r="ZF10" s="27" t="n"/>
      <c r="ZG10" s="27" t="n"/>
      <c r="ZH10" s="27" t="n"/>
      <c r="ZI10" s="27" t="inlineStr">
        <is>
          <t>Pakan kering (misal: konsentrat, silase, pelet)</t>
        </is>
      </c>
      <c r="ZJ10" s="27" t="n"/>
      <c r="ZK10" s="27" t="n"/>
      <c r="ZL10" s="27" t="n"/>
      <c r="ZM10" s="27" t="n"/>
      <c r="ZN10" s="27" t="n"/>
      <c r="ZO10" s="27" t="n"/>
      <c r="ZP10" s="27" t="n"/>
      <c r="ZQ10" s="27" t="inlineStr">
        <is>
          <t>Ya</t>
        </is>
      </c>
      <c r="ZR10" s="27" t="inlineStr">
        <is>
          <t>Padat Cair</t>
        </is>
      </c>
      <c r="ZS10" s="28" t="n">
        <v>1</v>
      </c>
      <c r="ZT10" s="28" t="n">
        <v>1</v>
      </c>
      <c r="ZU10" s="28" t="n">
        <v>200</v>
      </c>
      <c r="ZV10" s="28" t="n">
        <v>200</v>
      </c>
      <c r="ZW10" s="27" t="inlineStr">
        <is>
          <t>Ya</t>
        </is>
      </c>
      <c r="ZX10" s="27" t="inlineStr">
        <is>
          <t>Mengetahui</t>
        </is>
      </c>
      <c r="ZY10" s="27" t="inlineStr">
        <is>
          <t>Digunakan untuk pupuk di lahan pertanian sendiri Dibuang ke lahan sekitar kandang - yg ditanami tanaman Diberikan gratis ke orang lain</t>
        </is>
      </c>
      <c r="ZZ10" s="28" t="n">
        <v>1</v>
      </c>
      <c r="AAA10" s="28" t="n">
        <v>0</v>
      </c>
      <c r="AAB10" s="28" t="n">
        <v>0</v>
      </c>
      <c r="AAC10" s="28" t="n">
        <v>1</v>
      </c>
      <c r="AAD10" s="28" t="n">
        <v>1</v>
      </c>
      <c r="AAE10" s="28" t="n">
        <v>0</v>
      </c>
      <c r="AAF10" s="28" t="n">
        <v>0</v>
      </c>
      <c r="AAG10" s="27" t="inlineStr">
        <is>
          <t>Pupuk cair untuk tanaman</t>
        </is>
      </c>
      <c r="AAH10" s="28" t="n">
        <v>1</v>
      </c>
      <c r="AAI10" s="28" t="n">
        <v>0</v>
      </c>
      <c r="AAJ10" s="28" t="n">
        <v>0</v>
      </c>
      <c r="AAK10" s="28" t="n">
        <v>0</v>
      </c>
      <c r="AAL10" s="28" t="n">
        <v>0</v>
      </c>
      <c r="AAM10" s="27" t="n"/>
      <c r="AAN10" s="27" t="n"/>
      <c r="AAO10" s="27" t="n"/>
      <c r="AAP10" s="27" t="n"/>
      <c r="AAQ10" s="27" t="n"/>
      <c r="AAR10" s="27" t="n"/>
      <c r="AAS10" s="27" t="n"/>
      <c r="AAT10" s="27" t="n"/>
      <c r="AAU10" s="27" t="n"/>
      <c r="AAV10" s="27" t="inlineStr">
        <is>
          <t>Rumput</t>
        </is>
      </c>
      <c r="AAW10" s="27" t="inlineStr">
        <is>
          <t>Sering ( 1 minggu 2 kali)</t>
        </is>
      </c>
      <c r="AAX10" s="28" t="n">
        <v>2000</v>
      </c>
      <c r="AAY10" s="28" t="n">
        <v>1500</v>
      </c>
      <c r="AAZ10" s="28" t="n">
        <v>250</v>
      </c>
      <c r="ABA10" s="28" t="n">
        <v>250</v>
      </c>
      <c r="ABB10" s="27" t="inlineStr">
        <is>
          <t>NPK</t>
        </is>
      </c>
      <c r="ABC10" s="27" t="n"/>
      <c r="ABD10" s="28" t="n">
        <v>15</v>
      </c>
      <c r="ABE10" s="28" t="n">
        <v>5000</v>
      </c>
      <c r="ABF10" s="28" t="n">
        <v>10</v>
      </c>
      <c r="ABG10" s="28" t="n">
        <v>5000</v>
      </c>
      <c r="ABH10" s="28" t="n">
        <v>400</v>
      </c>
      <c r="ABI10" s="28" t="n">
        <v>600</v>
      </c>
      <c r="ABJ10" s="27" t="inlineStr">
        <is>
          <t>Ya</t>
        </is>
      </c>
      <c r="ABK10" s="27" t="inlineStr">
        <is>
          <t>Cukup meningkat</t>
        </is>
      </c>
      <c r="ABL10" s="27" t="inlineStr">
        <is>
          <t>Cukup meningkat</t>
        </is>
      </c>
      <c r="ABM10" s="27" t="inlineStr">
        <is>
          <t>Cukup meningkat</t>
        </is>
      </c>
      <c r="ABN10" s="27" t="n"/>
      <c r="ABO10" s="27" t="n"/>
      <c r="ABP10" s="27" t="inlineStr">
        <is>
          <t>Tidak punya waktu mengumpulkannya Ladang/sawah terlalu jauh, sulit untuk mengangkut ke sana</t>
        </is>
      </c>
      <c r="ABQ10" s="28" t="n">
        <v>0</v>
      </c>
      <c r="ABR10" s="28" t="n">
        <v>0</v>
      </c>
      <c r="ABS10" s="28" t="n">
        <v>1</v>
      </c>
      <c r="ABT10" s="28" t="n">
        <v>1</v>
      </c>
      <c r="ABU10" s="28" t="n">
        <v>0</v>
      </c>
      <c r="ABV10" s="28" t="n">
        <v>0</v>
      </c>
      <c r="ABW10" s="28" t="n">
        <v>0</v>
      </c>
      <c r="ABX10" s="27" t="n"/>
      <c r="ABY10" s="27" t="inlineStr">
        <is>
          <t>tidak</t>
        </is>
      </c>
      <c r="ABZ10" s="27" t="inlineStr">
        <is>
          <t>Manfaat cukup signifikan, terasa di kehidupan sehari-hari</t>
        </is>
      </c>
      <c r="ACA10" s="27" t="inlineStr">
        <is>
          <t>Berkurang</t>
        </is>
      </c>
      <c r="ACB10" s="27" t="inlineStr">
        <is>
          <t>Anggota keluarga - Perempuan dewasa</t>
        </is>
      </c>
      <c r="ACC10" s="27" t="inlineStr">
        <is>
          <t>Setuju</t>
        </is>
      </c>
      <c r="ACD10" s="27" t="inlineStr">
        <is>
          <t>Anggota keluarga - Laki-laki dewasa Anggota keluarga - Perempuan dewasa Anggota keluarga - Anak-anak</t>
        </is>
      </c>
      <c r="ACE10" s="28" t="n">
        <v>1</v>
      </c>
      <c r="ACF10" s="28" t="n">
        <v>1</v>
      </c>
      <c r="ACG10" s="28" t="n">
        <v>1</v>
      </c>
      <c r="ACH10" s="28" t="n">
        <v>0</v>
      </c>
      <c r="ACI10" s="27" t="inlineStr">
        <is>
          <t>Cukup puas</t>
        </is>
      </c>
      <c r="ACJ10" s="27" t="inlineStr">
        <is>
          <t>Cukup puas</t>
        </is>
      </c>
      <c r="ACK10" s="27" t="inlineStr">
        <is>
          <t>Cukup puas</t>
        </is>
      </c>
      <c r="ACL10" s="27" t="inlineStr">
        <is>
          <t>Cukup puas</t>
        </is>
      </c>
      <c r="ACM10" s="27" t="inlineStr">
        <is>
          <t>Tidak</t>
        </is>
      </c>
      <c r="ACN10" s="27" t="n"/>
      <c r="ACO10" s="27" t="inlineStr">
        <is>
          <t>Puas</t>
        </is>
      </c>
      <c r="ACP10" s="27" t="n"/>
      <c r="ACQ10" s="27" t="n"/>
      <c r="ACR10" s="27" t="n"/>
      <c r="ACS10" s="27" t="n"/>
      <c r="ACT10" s="27" t="n"/>
      <c r="ACU10" s="27" t="n"/>
      <c r="ACV10" s="27" t="n"/>
      <c r="ACW10" s="27" t="n"/>
      <c r="ACX10" s="27" t="n"/>
      <c r="ACY10" s="27" t="n"/>
      <c r="ACZ10" s="27" t="inlineStr">
        <is>
          <t>Menghubungi CPO atau pendamping Memperbaiki sendiri</t>
        </is>
      </c>
      <c r="ADA10" s="28" t="n">
        <v>0</v>
      </c>
      <c r="ADB10" s="28" t="n">
        <v>0</v>
      </c>
      <c r="ADC10" s="28" t="n">
        <v>0</v>
      </c>
      <c r="ADD10" s="28" t="n">
        <v>0</v>
      </c>
      <c r="ADE10" s="28" t="n">
        <v>1</v>
      </c>
      <c r="ADF10" s="28" t="n">
        <v>1</v>
      </c>
      <c r="ADG10" s="28" t="n">
        <v>0</v>
      </c>
      <c r="ADH10" s="28" t="n">
        <v>0</v>
      </c>
      <c r="ADI10" s="27" t="n"/>
      <c r="ADJ10" s="19" t="inlineStr">
        <is>
          <t>Laki-laki dewasa</t>
        </is>
      </c>
      <c r="ADK10" s="27" t="n"/>
      <c r="ADL10" s="19" t="inlineStr">
        <is>
          <t>Menelepon atau WA langsung</t>
        </is>
      </c>
      <c r="ADM10" s="27" t="n"/>
      <c r="ADN10" s="27" t="inlineStr">
        <is>
          <t>Tidak ada</t>
        </is>
      </c>
      <c r="ADO10" s="27" t="inlineStr">
        <is>
          <t>Kadang-kadang</t>
        </is>
      </c>
      <c r="ADP10" s="19"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DQ10" s="20" t="n">
        <v>1</v>
      </c>
      <c r="ADR10" s="20" t="n">
        <v>1</v>
      </c>
      <c r="ADS10" s="20" t="n">
        <v>1</v>
      </c>
      <c r="ADT10" s="20" t="n">
        <v>1</v>
      </c>
      <c r="ADU10" s="20" t="n">
        <v>1</v>
      </c>
      <c r="ADV10" s="20" t="n">
        <v>1</v>
      </c>
      <c r="ADW10" s="20" t="n">
        <v>1</v>
      </c>
      <c r="ADX10" s="20" t="n">
        <v>1</v>
      </c>
      <c r="ADY10" s="20" t="n">
        <v>0</v>
      </c>
      <c r="ADZ10" s="20" t="n">
        <v>0</v>
      </c>
      <c r="AEA10" s="20" t="n">
        <v>0</v>
      </c>
      <c r="AEB10" s="20" t="n">
        <v>0</v>
      </c>
      <c r="AEC10" s="27" t="n"/>
      <c r="AED10" s="27" t="inlineStr">
        <is>
          <t>Mengurangi pengeluaran energi</t>
        </is>
      </c>
      <c r="AEE10" s="27" t="n"/>
      <c r="AEF10" s="27" t="inlineStr">
        <is>
          <t>Koperasi</t>
        </is>
      </c>
      <c r="AEG10" s="27" t="n"/>
      <c r="AEH10" s="27" t="inlineStr">
        <is>
          <t>WhatsApp Image 2026-02-03 at 14.17.57-11_26_33.jpeg</t>
        </is>
      </c>
      <c r="AEI10" s="29" t="inlineStr">
        <is>
          <t>https://kf.kobotoolbox.org/api/v2/assets/avstPQqLr3Ab3ZdcVTXZ6f/data/664110988/attachments/attG6zMJyNjggZFEUoF2m44U/</t>
        </is>
      </c>
      <c r="AEJ10" s="27" t="inlineStr">
        <is>
          <t>WhatsApp Image 2026-02-03 at 14.17.58-11_26_50.jpeg</t>
        </is>
      </c>
      <c r="AEK10" s="29" t="inlineStr">
        <is>
          <t>https://kf.kobotoolbox.org/api/v2/assets/avstPQqLr3Ab3ZdcVTXZ6f/data/664110988/attachments/attyZDscvqHBpWZeb6shDZyX/</t>
        </is>
      </c>
      <c r="AEL10" s="27" t="inlineStr">
        <is>
          <t>manto / witono</t>
        </is>
      </c>
      <c r="AEM10" s="27" t="n"/>
      <c r="AEN10" s="27" t="n"/>
    </row>
    <row r="11">
      <c r="A11" s="6" t="n">
        <v>46058</v>
      </c>
      <c r="B11" s="6" t="n">
        <v>46058</v>
      </c>
      <c r="C11" s="48" t="inlineStr">
        <is>
          <t>Marmanto</t>
        </is>
      </c>
      <c r="D11" s="48" t="inlineStr">
        <is>
          <t>Rejo Pawiro</t>
        </is>
      </c>
      <c r="E11" s="8">
        <f>+6282335193685</f>
        <v/>
      </c>
      <c r="F11" s="48" t="n"/>
      <c r="G11" s="8" t="n">
        <v>-7.34482992</v>
      </c>
      <c r="H11" s="8" t="n">
        <v>110.2943778</v>
      </c>
      <c r="I11" s="48" t="n"/>
      <c r="J11" s="8" t="n">
        <v>4.87</v>
      </c>
      <c r="K11" s="48" t="n"/>
      <c r="L11" s="48" t="n"/>
      <c r="M11" s="8" t="n">
        <v>-7.34478297</v>
      </c>
      <c r="N11" s="8" t="n">
        <v>110.2943777</v>
      </c>
      <c r="O11" s="48" t="n"/>
      <c r="P11" s="8" t="n">
        <v>4.88</v>
      </c>
      <c r="Q11" s="48" t="n"/>
      <c r="R11" s="48" t="inlineStr">
        <is>
          <t>Jawa Tengah</t>
        </is>
      </c>
      <c r="S11" s="48" t="n"/>
      <c r="T11" s="48" t="n"/>
      <c r="U11" s="48" t="n"/>
      <c r="V11" s="48" t="n"/>
      <c r="W11" s="48" t="n"/>
      <c r="X11" s="48" t="n"/>
      <c r="Y11" s="48" t="n"/>
      <c r="Z11" s="48" t="n"/>
      <c r="AA11" s="48" t="n"/>
      <c r="AB11" s="48" t="n"/>
      <c r="AC11" s="48" t="inlineStr">
        <is>
          <t>Boyolali</t>
        </is>
      </c>
      <c r="AD11" s="48" t="inlineStr">
        <is>
          <t>Taman Sari</t>
        </is>
      </c>
      <c r="AE11" s="48" t="inlineStr">
        <is>
          <t>Sangup</t>
        </is>
      </c>
      <c r="AF11" s="48" t="inlineStr">
        <is>
          <t>KJUB PUSPETASARI</t>
        </is>
      </c>
      <c r="AG11" s="48" t="inlineStr">
        <is>
          <t>PUS0038</t>
        </is>
      </c>
      <c r="AH11" s="8" t="n">
        <v>2</v>
      </c>
      <c r="AI11" s="48" t="inlineStr">
        <is>
          <t>VPA2</t>
        </is>
      </c>
      <c r="AJ11" s="48" t="inlineStr">
        <is>
          <t>Aktif</t>
        </is>
      </c>
      <c r="AK11" s="8" t="n">
        <v>59</v>
      </c>
      <c r="AL11" s="48" t="inlineStr">
        <is>
          <t>Laki-laki</t>
        </is>
      </c>
      <c r="AM11" s="48" t="inlineStr">
        <is>
          <t>Sudah menikah</t>
        </is>
      </c>
      <c r="AN11" s="48" t="inlineStr">
        <is>
          <t>SD/Sederajat</t>
        </is>
      </c>
      <c r="AO11" s="48" t="inlineStr">
        <is>
          <t>Petani</t>
        </is>
      </c>
      <c r="AP11" s="8" t="n">
        <v>1</v>
      </c>
      <c r="AQ11" s="8" t="n">
        <v>0</v>
      </c>
      <c r="AR11" s="8" t="n">
        <v>0</v>
      </c>
      <c r="AS11" s="8" t="n">
        <v>0</v>
      </c>
      <c r="AT11" s="8" t="n">
        <v>0</v>
      </c>
      <c r="AU11" s="8" t="n">
        <v>0</v>
      </c>
      <c r="AV11" s="8" t="n">
        <v>0</v>
      </c>
      <c r="AW11" s="8" t="n">
        <v>0</v>
      </c>
      <c r="AX11" s="48" t="n"/>
      <c r="AY11" s="48" t="inlineStr">
        <is>
          <t>Peternak</t>
        </is>
      </c>
      <c r="AZ11" s="8" t="n">
        <v>0</v>
      </c>
      <c r="BA11" s="8" t="n">
        <v>1</v>
      </c>
      <c r="BB11" s="8" t="n">
        <v>0</v>
      </c>
      <c r="BC11" s="8" t="n">
        <v>0</v>
      </c>
      <c r="BD11" s="8" t="n">
        <v>0</v>
      </c>
      <c r="BE11" s="8" t="n">
        <v>0</v>
      </c>
      <c r="BF11" s="8" t="n">
        <v>0</v>
      </c>
      <c r="BG11" s="8" t="n">
        <v>0</v>
      </c>
      <c r="BH11" s="48" t="n"/>
      <c r="BI11" s="48" t="inlineStr">
        <is>
          <t>Rp2.500.000 - Rp3.500.000</t>
        </is>
      </c>
      <c r="BJ11" s="8" t="n">
        <v>2</v>
      </c>
      <c r="BK11" s="8" t="n">
        <v>2</v>
      </c>
      <c r="BL11" s="8" t="n">
        <v>1</v>
      </c>
      <c r="BM11" s="8" t="n">
        <v>0</v>
      </c>
      <c r="BN11" s="48" t="inlineStr">
        <is>
          <t>Milik sendiri</t>
        </is>
      </c>
      <c r="BO11" s="48" t="inlineStr">
        <is>
          <t>Permanen (dinding bata dan semen)</t>
        </is>
      </c>
      <c r="BP11" s="8" t="n">
        <v>1</v>
      </c>
      <c r="BQ11" s="8" t="n">
        <v>0</v>
      </c>
      <c r="BR11" s="8" t="n">
        <v>0</v>
      </c>
      <c r="BS11" s="8" t="n">
        <v>0</v>
      </c>
      <c r="BT11" s="8" t="n">
        <v>0</v>
      </c>
      <c r="BU11" s="48" t="n"/>
      <c r="BV11" s="48" t="inlineStr">
        <is>
          <t>Keramik/ubin</t>
        </is>
      </c>
      <c r="BW11" s="8" t="n">
        <v>0</v>
      </c>
      <c r="BX11" s="8" t="n">
        <v>0</v>
      </c>
      <c r="BY11" s="8" t="n">
        <v>1</v>
      </c>
      <c r="BZ11" s="8" t="n">
        <v>0</v>
      </c>
      <c r="CA11" s="8" t="n">
        <v>0</v>
      </c>
      <c r="CB11" s="48" t="n"/>
      <c r="CC11" s="48" t="inlineStr">
        <is>
          <t>Genting</t>
        </is>
      </c>
      <c r="CD11" s="8" t="n">
        <v>0</v>
      </c>
      <c r="CE11" s="8" t="n">
        <v>0</v>
      </c>
      <c r="CF11" s="8" t="n">
        <v>0</v>
      </c>
      <c r="CG11" s="8" t="n">
        <v>0</v>
      </c>
      <c r="CH11" s="8" t="n">
        <v>0</v>
      </c>
      <c r="CI11" s="8" t="n">
        <v>1</v>
      </c>
      <c r="CJ11" s="8" t="n">
        <v>0</v>
      </c>
      <c r="CK11" s="48" t="n"/>
      <c r="CL11" s="48" t="inlineStr">
        <is>
          <t>Ya</t>
        </is>
      </c>
      <c r="CM11" s="8" t="n">
        <v>2023</v>
      </c>
      <c r="CN11" s="48" t="inlineStr">
        <is>
          <t>Fixed-Dome (Kubah Tetap)</t>
        </is>
      </c>
      <c r="CO11" s="48" t="inlineStr">
        <is>
          <t>6 m³ (4-5 ekor sapi, ±5 jam memasak/hari, ±50 kg</t>
        </is>
      </c>
      <c r="CP11" s="48" t="inlineStr">
        <is>
          <t>Anggota keluarga - laki-laki</t>
        </is>
      </c>
      <c r="CQ11" s="8" t="n">
        <v>0</v>
      </c>
      <c r="CR11" s="8" t="n">
        <v>0</v>
      </c>
      <c r="CS11" s="8" t="n">
        <v>0</v>
      </c>
      <c r="CT11" s="8" t="n">
        <v>0</v>
      </c>
      <c r="CU11" s="10" t="n">
        <v>1</v>
      </c>
      <c r="CV11" s="10" t="n">
        <v>0</v>
      </c>
      <c r="CW11" s="10" t="n">
        <v>0</v>
      </c>
      <c r="CX11" s="8" t="n">
        <v>0</v>
      </c>
      <c r="CY11" s="48" t="inlineStr">
        <is>
          <t>Anggota keluarga - laki-laki</t>
        </is>
      </c>
      <c r="CZ11" s="8" t="n">
        <v>1</v>
      </c>
      <c r="DA11" s="8" t="n">
        <v>0</v>
      </c>
      <c r="DB11" s="8" t="n">
        <v>0</v>
      </c>
      <c r="DC11" s="48" t="n"/>
      <c r="DD11" s="48" t="inlineStr">
        <is>
          <t>Anggota keluarga - laki-laki CPO atau pendamping</t>
        </is>
      </c>
      <c r="DE11" s="8" t="n">
        <v>1</v>
      </c>
      <c r="DF11" s="8" t="n">
        <v>0</v>
      </c>
      <c r="DG11" s="8" t="n">
        <v>1</v>
      </c>
      <c r="DH11" s="8" t="n">
        <v>0</v>
      </c>
      <c r="DI11" s="48" t="n"/>
      <c r="DJ11" s="48" t="inlineStr">
        <is>
          <t>Anggota keluarga - laki-laki CPO atau pendamping</t>
        </is>
      </c>
      <c r="DK11" s="8" t="n">
        <v>1</v>
      </c>
      <c r="DL11" s="8" t="n">
        <v>0</v>
      </c>
      <c r="DM11" s="8" t="n">
        <v>1</v>
      </c>
      <c r="DN11" s="8" t="n">
        <v>0</v>
      </c>
      <c r="DO11" s="48" t="n"/>
      <c r="DP11" s="8" t="n">
        <v>1</v>
      </c>
      <c r="DQ11" s="8" t="n">
        <v>0</v>
      </c>
      <c r="DR11" s="8" t="n">
        <v>0</v>
      </c>
      <c r="DS11" s="48" t="n"/>
      <c r="DT11" s="48" t="n"/>
      <c r="DU11" s="48" t="n"/>
      <c r="DV11" s="48" t="inlineStr">
        <is>
          <t>Ya</t>
        </is>
      </c>
      <c r="DW11" s="48" t="n"/>
      <c r="DX11" s="48" t="n"/>
      <c r="DY11" s="48" t="n"/>
      <c r="DZ11" s="48" t="n"/>
      <c r="EA11" s="48" t="n"/>
      <c r="EB11" s="48" t="n"/>
      <c r="EC11" s="48" t="n"/>
      <c r="ED11" s="48" t="n"/>
      <c r="EE11" s="48" t="n"/>
      <c r="EF11" s="48" t="n"/>
      <c r="EG11" s="48" t="n"/>
      <c r="EH11" s="48" t="n"/>
      <c r="EI11" s="48" t="inlineStr">
        <is>
          <t>Tidak ada masalah</t>
        </is>
      </c>
      <c r="EJ11" s="8" t="n">
        <v>0</v>
      </c>
      <c r="EK11" s="8" t="n">
        <v>0</v>
      </c>
      <c r="EL11" s="8" t="n">
        <v>0</v>
      </c>
      <c r="EM11" s="8" t="n">
        <v>1</v>
      </c>
      <c r="EN11" s="8" t="n">
        <v>0</v>
      </c>
      <c r="EO11" s="11" t="n"/>
      <c r="EP11" s="48" t="inlineStr">
        <is>
          <t>Ya, cukup jelas dan mudah diikuti</t>
        </is>
      </c>
      <c r="EQ11" s="48" t="inlineStr">
        <is>
          <t>Pelatihan</t>
        </is>
      </c>
      <c r="ER11" s="48" t="inlineStr">
        <is>
          <t>CPO atau pendamping</t>
        </is>
      </c>
      <c r="ES11" s="8" t="n">
        <v>1</v>
      </c>
      <c r="ET11" s="8" t="n">
        <v>0</v>
      </c>
      <c r="EU11" s="8" t="n">
        <v>0</v>
      </c>
      <c r="EV11" s="8" t="n">
        <v>0</v>
      </c>
      <c r="EW11" s="48" t="n"/>
      <c r="EX11" s="48" t="inlineStr">
        <is>
          <t>Anggota keluarga - Laki-laki</t>
        </is>
      </c>
      <c r="EY11" s="8" t="n">
        <v>1</v>
      </c>
      <c r="EZ11" s="8" t="n">
        <v>0</v>
      </c>
      <c r="FA11" s="8" t="n">
        <v>0</v>
      </c>
      <c r="FB11" s="48" t="n"/>
      <c r="FC11" s="48" t="inlineStr">
        <is>
          <t>Setiap minggu</t>
        </is>
      </c>
      <c r="FD11" s="48" t="n"/>
      <c r="FE11" s="48" t="inlineStr">
        <is>
          <t>Mengetahui</t>
        </is>
      </c>
      <c r="FF11" s="48" t="inlineStr">
        <is>
          <t>Selalu (setiap hari)</t>
        </is>
      </c>
      <c r="FG11" s="48" t="inlineStr">
        <is>
          <t>Mengetahui</t>
        </is>
      </c>
      <c r="FH11" s="48" t="inlineStr">
        <is>
          <t>Sering (setiap minggu)</t>
        </is>
      </c>
      <c r="FI11" s="48" t="inlineStr">
        <is>
          <t>Mengetahui</t>
        </is>
      </c>
      <c r="FJ11" s="48" t="inlineStr">
        <is>
          <t>Sering (setiap minggu)</t>
        </is>
      </c>
      <c r="FK11" s="48" t="inlineStr">
        <is>
          <t>Mengetahui</t>
        </is>
      </c>
      <c r="FL11" s="48" t="inlineStr">
        <is>
          <t>Selalu (setiap hari)</t>
        </is>
      </c>
      <c r="FM11" s="48" t="inlineStr">
        <is>
          <t>Mengetahui</t>
        </is>
      </c>
      <c r="FN11" s="48" t="inlineStr">
        <is>
          <t>Cukup sering (2 minggu sekali)</t>
        </is>
      </c>
      <c r="FO11" s="48" t="inlineStr">
        <is>
          <t>Mengetahui</t>
        </is>
      </c>
      <c r="FP11" s="48" t="inlineStr">
        <is>
          <t>Cukup sering (2 minggu sekali)</t>
        </is>
      </c>
      <c r="FQ11" s="48" t="inlineStr">
        <is>
          <t>Mengetahui</t>
        </is>
      </c>
      <c r="FR11" s="48" t="inlineStr">
        <is>
          <t>Ya</t>
        </is>
      </c>
      <c r="FS11" s="48" t="inlineStr">
        <is>
          <t>Mengetahui</t>
        </is>
      </c>
      <c r="FT11" s="48" t="inlineStr">
        <is>
          <t>Ya, selalu</t>
        </is>
      </c>
      <c r="FU11" s="48" t="inlineStr">
        <is>
          <t>Laki-laki dewasa Perempuan dewasa</t>
        </is>
      </c>
      <c r="FV11" s="8" t="n">
        <v>1</v>
      </c>
      <c r="FW11" s="8" t="n">
        <v>1</v>
      </c>
      <c r="FX11" s="8" t="n">
        <v>0</v>
      </c>
      <c r="FY11" s="8" t="n">
        <v>0</v>
      </c>
      <c r="FZ11" s="48" t="inlineStr">
        <is>
          <t>Cukup memahami</t>
        </is>
      </c>
      <c r="GA11" s="48" t="inlineStr">
        <is>
          <t>CPO Pelatihan</t>
        </is>
      </c>
      <c r="GB11" s="8" t="n">
        <v>1</v>
      </c>
      <c r="GC11" s="8" t="n">
        <v>1</v>
      </c>
      <c r="GD11" s="8" t="n">
        <v>0</v>
      </c>
      <c r="GE11" s="8" t="n">
        <v>0</v>
      </c>
      <c r="GF11" s="48" t="n"/>
      <c r="GG11" s="48" t="inlineStr">
        <is>
          <t>Sering</t>
        </is>
      </c>
      <c r="GH11" s="48" t="inlineStr">
        <is>
          <t>Ya</t>
        </is>
      </c>
      <c r="GI11" s="48" t="inlineStr">
        <is>
          <t>Tetangga Teman/keluarga</t>
        </is>
      </c>
      <c r="GJ11" s="8" t="n">
        <v>1</v>
      </c>
      <c r="GK11" s="8" t="n">
        <v>1</v>
      </c>
      <c r="GL11" s="8" t="n">
        <v>0</v>
      </c>
      <c r="GM11" s="8" t="n">
        <v>0</v>
      </c>
      <c r="GN11" s="48" t="n"/>
      <c r="GO11" s="8" t="n">
        <v>8</v>
      </c>
      <c r="GP11" s="48" t="inlineStr">
        <is>
          <t>Penuh (100%)</t>
        </is>
      </c>
      <c r="GQ11" s="48" t="inlineStr">
        <is>
          <t>Kayu bakar LPG</t>
        </is>
      </c>
      <c r="GR11" s="8" t="n">
        <v>1</v>
      </c>
      <c r="GS11" s="8" t="n">
        <v>1</v>
      </c>
      <c r="GT11" s="8" t="n">
        <v>0</v>
      </c>
      <c r="GU11" s="8" t="n">
        <v>0</v>
      </c>
      <c r="GV11" s="8" t="n">
        <v>0</v>
      </c>
      <c r="GW11" s="8" t="n">
        <v>0</v>
      </c>
      <c r="GX11" s="8" t="n">
        <v>0</v>
      </c>
      <c r="GY11" s="48" t="n"/>
      <c r="GZ11" s="48" t="inlineStr">
        <is>
          <t>Ya</t>
        </is>
      </c>
      <c r="HA11" s="8" t="n">
        <v>150</v>
      </c>
      <c r="HB11" s="8" t="n">
        <v>150000</v>
      </c>
      <c r="HC11" s="8" t="n">
        <v>25</v>
      </c>
      <c r="HD11" s="8" t="n">
        <v>25000</v>
      </c>
      <c r="HE11" s="8" t="n">
        <v>9</v>
      </c>
      <c r="HF11" s="8" t="n">
        <v>75000</v>
      </c>
      <c r="HG11" s="8" t="n">
        <v>3</v>
      </c>
      <c r="HH11" s="8" t="n">
        <v>25000</v>
      </c>
      <c r="HI11" s="48" t="n"/>
      <c r="HJ11" s="48" t="n"/>
      <c r="HK11" s="48" t="n"/>
      <c r="HL11" s="48" t="n"/>
      <c r="HM11" s="48" t="n"/>
      <c r="HN11" s="48" t="n"/>
      <c r="HO11" s="48" t="n"/>
      <c r="HP11" s="48" t="n"/>
      <c r="HQ11" s="48" t="n"/>
      <c r="HR11" s="48" t="n"/>
      <c r="HS11" s="48" t="n"/>
      <c r="HT11" s="48" t="n"/>
      <c r="HU11" s="48" t="n"/>
      <c r="HV11" s="48" t="n"/>
      <c r="HW11" s="48" t="n"/>
      <c r="HX11" s="48" t="n"/>
      <c r="HY11" s="8" t="n">
        <v>100</v>
      </c>
      <c r="HZ11" s="8" t="n">
        <v>100000</v>
      </c>
      <c r="IA11" s="8" t="n">
        <v>6</v>
      </c>
      <c r="IB11" s="8" t="n">
        <v>50000</v>
      </c>
      <c r="IC11" s="48" t="n"/>
      <c r="ID11" s="48" t="n"/>
      <c r="IE11" s="48" t="n"/>
      <c r="IF11" s="48" t="n"/>
      <c r="IG11" s="48" t="n"/>
      <c r="IH11" s="48" t="n"/>
      <c r="II11" s="48" t="n"/>
      <c r="IJ11" s="48" t="n"/>
      <c r="IK11" s="48" t="inlineStr">
        <is>
          <t>50-65 kg</t>
        </is>
      </c>
      <c r="IL11" s="48" t="inlineStr">
        <is>
          <t>3-5 jam</t>
        </is>
      </c>
      <c r="IM11" s="48" t="inlineStr">
        <is>
          <t>Ya</t>
        </is>
      </c>
      <c r="IN11" s="48" t="inlineStr">
        <is>
          <t>Tidak</t>
        </is>
      </c>
      <c r="IO11" s="48" t="inlineStr">
        <is>
          <t>Lebih bersih</t>
        </is>
      </c>
      <c r="IP11" s="48" t="n"/>
      <c r="IQ11" s="48" t="inlineStr">
        <is>
          <t>Tidak pernah</t>
        </is>
      </c>
      <c r="IR11" s="48" t="n"/>
      <c r="IS11" s="48" t="n"/>
      <c r="IT11" s="48" t="n"/>
      <c r="IU11" s="48" t="n"/>
      <c r="IV11" s="48" t="n"/>
      <c r="IW11" s="48" t="n"/>
      <c r="IX11" s="48" t="n"/>
      <c r="IY11" s="48" t="n"/>
      <c r="IZ11" s="48" t="inlineStr">
        <is>
          <t>Tidak pernah</t>
        </is>
      </c>
      <c r="JA11" s="48" t="n"/>
      <c r="JB11" s="48" t="n"/>
      <c r="JC11" s="48" t="n"/>
      <c r="JD11" s="48" t="n"/>
      <c r="JE11" s="48" t="n"/>
      <c r="JF11" s="48" t="n"/>
      <c r="JG11" s="48" t="n"/>
      <c r="JH11" s="48" t="n"/>
      <c r="JI11" s="48" t="inlineStr">
        <is>
          <t>Tidak pernah</t>
        </is>
      </c>
      <c r="JJ11" s="48" t="n"/>
      <c r="JK11" s="48" t="n"/>
      <c r="JL11" s="48" t="n"/>
      <c r="JM11" s="48" t="n"/>
      <c r="JN11" s="48" t="n"/>
      <c r="JO11" s="48" t="n"/>
      <c r="JP11" s="48" t="n"/>
      <c r="JQ11" s="48" t="n"/>
      <c r="JR11" s="48" t="inlineStr">
        <is>
          <t>Tidak pernah</t>
        </is>
      </c>
      <c r="JS11" s="48" t="n"/>
      <c r="JT11" s="48" t="n"/>
      <c r="JU11" s="48" t="n"/>
      <c r="JV11" s="48" t="n"/>
      <c r="JW11" s="48" t="n"/>
      <c r="JX11" s="48" t="n"/>
      <c r="JY11" s="48" t="n"/>
      <c r="JZ11" s="48" t="n"/>
      <c r="KA11" s="48" t="inlineStr">
        <is>
          <t>Tidak pernah</t>
        </is>
      </c>
      <c r="KB11" s="48" t="n"/>
      <c r="KC11" s="48" t="n"/>
      <c r="KD11" s="48" t="n"/>
      <c r="KE11" s="48" t="n"/>
      <c r="KF11" s="48" t="n"/>
      <c r="KG11" s="48" t="n"/>
      <c r="KH11" s="48" t="n"/>
      <c r="KI11" s="48" t="n"/>
      <c r="KJ11" s="48" t="inlineStr">
        <is>
          <t>Tidak pernah</t>
        </is>
      </c>
      <c r="KK11" s="48" t="n"/>
      <c r="KL11" s="48" t="n"/>
      <c r="KM11" s="48" t="n"/>
      <c r="KN11" s="48" t="n"/>
      <c r="KO11" s="48" t="n"/>
      <c r="KP11" s="48" t="n"/>
      <c r="KQ11" s="48" t="n"/>
      <c r="KR11" s="48" t="n"/>
      <c r="KS11" s="48" t="inlineStr">
        <is>
          <t>Cukup membaik</t>
        </is>
      </c>
      <c r="KT11" s="48" t="inlineStr">
        <is>
          <t>0-1 kali</t>
        </is>
      </c>
      <c r="KU11" s="48" t="inlineStr">
        <is>
          <t>0-1 kali</t>
        </is>
      </c>
      <c r="KV11" s="48" t="inlineStr">
        <is>
          <t>Laki-laki dewasa Perempuan dewasa</t>
        </is>
      </c>
      <c r="KW11" s="8" t="n">
        <v>1</v>
      </c>
      <c r="KX11" s="8" t="n">
        <v>1</v>
      </c>
      <c r="KY11" s="8" t="n">
        <v>0</v>
      </c>
      <c r="KZ11" s="8" t="n">
        <v>0</v>
      </c>
      <c r="LA11" s="48" t="inlineStr">
        <is>
          <t>Cukup membaik</t>
        </is>
      </c>
      <c r="LB11" s="48" t="inlineStr">
        <is>
          <t>Cukup membaik</t>
        </is>
      </c>
      <c r="LC11" s="8" t="n">
        <v>0</v>
      </c>
      <c r="LD11" s="8" t="n">
        <v>3</v>
      </c>
      <c r="LE11" s="8" t="n">
        <v>0</v>
      </c>
      <c r="LF11" s="8" t="n">
        <v>0</v>
      </c>
      <c r="LG11" s="48" t="inlineStr">
        <is>
          <t>Ya</t>
        </is>
      </c>
      <c r="LH11" s="8" t="n">
        <v>100000</v>
      </c>
      <c r="LI11" s="48" t="n"/>
      <c r="LJ11" s="48" t="inlineStr">
        <is>
          <t>Kebutuhan rumah tangga</t>
        </is>
      </c>
      <c r="LK11" s="8" t="n">
        <v>0</v>
      </c>
      <c r="LL11" s="8" t="n">
        <v>0</v>
      </c>
      <c r="LM11" s="8" t="n">
        <v>0</v>
      </c>
      <c r="LN11" s="8" t="n">
        <v>0</v>
      </c>
      <c r="LO11" s="8" t="n">
        <v>1</v>
      </c>
      <c r="LP11" s="8" t="n">
        <v>0</v>
      </c>
      <c r="LQ11" s="8" t="n">
        <v>0</v>
      </c>
      <c r="LR11" s="48" t="n"/>
      <c r="LS11" s="8" t="n">
        <v>10</v>
      </c>
      <c r="LT11" s="8" t="n">
        <v>15</v>
      </c>
      <c r="LU11" s="8" t="n">
        <v>0</v>
      </c>
      <c r="LV11" s="8" t="n">
        <v>5</v>
      </c>
      <c r="LW11" s="8" t="n">
        <v>5</v>
      </c>
      <c r="LX11" s="8" t="n">
        <v>0</v>
      </c>
      <c r="LY11" s="8" t="n">
        <v>5</v>
      </c>
      <c r="LZ11" s="8" t="n">
        <v>5</v>
      </c>
      <c r="MA11" s="8" t="n">
        <v>0</v>
      </c>
      <c r="MB11" s="48" t="inlineStr">
        <is>
          <t>Ya</t>
        </is>
      </c>
      <c r="MC11" s="8" t="n">
        <v>30</v>
      </c>
      <c r="MD11" s="8" t="n">
        <v>15</v>
      </c>
      <c r="ME11" s="8" t="n">
        <v>30</v>
      </c>
      <c r="MF11" s="8" t="n">
        <v>15</v>
      </c>
      <c r="MG11" s="8" t="n">
        <v>0</v>
      </c>
      <c r="MH11" s="8" t="n">
        <v>0</v>
      </c>
      <c r="MI11" s="48" t="inlineStr">
        <is>
          <t>Istirahat</t>
        </is>
      </c>
      <c r="MJ11" s="8" t="n">
        <v>0</v>
      </c>
      <c r="MK11" s="8" t="n">
        <v>0</v>
      </c>
      <c r="ML11" s="8" t="n">
        <v>1</v>
      </c>
      <c r="MM11" s="8" t="n">
        <v>0</v>
      </c>
      <c r="MN11" s="8" t="n">
        <v>0</v>
      </c>
      <c r="MO11" s="8" t="n">
        <v>0</v>
      </c>
      <c r="MP11" s="48" t="n"/>
      <c r="MQ11" s="48" t="n"/>
      <c r="MR11" s="48" t="inlineStr">
        <is>
          <t>santai keluarga</t>
        </is>
      </c>
      <c r="MS11" s="48" t="n"/>
      <c r="MT11" s="48" t="inlineStr">
        <is>
          <t>santai untuk keluarga</t>
        </is>
      </c>
      <c r="MU11" s="48" t="inlineStr">
        <is>
          <t>Ya, mempekerjakan orang lain</t>
        </is>
      </c>
      <c r="MV11" s="48" t="inlineStr">
        <is>
          <t>Pemasangan sistem biogas</t>
        </is>
      </c>
      <c r="MW11" s="8" t="n">
        <v>0</v>
      </c>
      <c r="MX11" s="8" t="n">
        <v>1</v>
      </c>
      <c r="MY11" s="8" t="n">
        <v>0</v>
      </c>
      <c r="MZ11" s="8" t="n">
        <v>0</v>
      </c>
      <c r="NA11" s="48" t="n"/>
      <c r="NB11" s="8" t="n">
        <v>3</v>
      </c>
      <c r="NC11" s="48" t="n"/>
      <c r="ND11" s="48" t="n"/>
      <c r="NE11" s="48" t="n"/>
      <c r="NF11" s="48" t="n"/>
      <c r="NG11" s="48" t="n"/>
      <c r="NH11" s="48" t="n"/>
      <c r="NI11" s="48" t="n"/>
      <c r="NJ11" s="48" t="n"/>
      <c r="NK11" s="48" t="n"/>
      <c r="NL11" s="48" t="inlineStr">
        <is>
          <t>Tidak</t>
        </is>
      </c>
      <c r="NM11" s="48" t="inlineStr">
        <is>
          <t>Kombinasi dana mandiri dan dana hibah</t>
        </is>
      </c>
      <c r="NN11" s="48" t="inlineStr">
        <is>
          <t>&gt;11.000.001</t>
        </is>
      </c>
      <c r="NO11" s="48" t="inlineStr">
        <is>
          <t>Program yayasan/NGO</t>
        </is>
      </c>
      <c r="NP11" s="48" t="n"/>
      <c r="NQ11" s="48" t="n"/>
      <c r="NR11" s="48" t="n"/>
      <c r="NS11" s="48" t="n"/>
      <c r="NT11" s="48" t="n"/>
      <c r="NU11" s="48" t="n"/>
      <c r="NV11" s="48" t="inlineStr">
        <is>
          <t>Anggota keluarga - Laki-laki dewasa</t>
        </is>
      </c>
      <c r="NW11" s="48" t="n"/>
      <c r="NX11" s="48" t="inlineStr">
        <is>
          <t>Sedikit meningkat</t>
        </is>
      </c>
      <c r="NY11" s="8" t="n">
        <v>30</v>
      </c>
      <c r="NZ11" s="8" t="n">
        <v>30</v>
      </c>
      <c r="OA11" s="8" t="n">
        <v>0</v>
      </c>
      <c r="OB11" s="8" t="n">
        <v>5</v>
      </c>
      <c r="OC11" s="8" t="n">
        <v>5</v>
      </c>
      <c r="OD11" s="8" t="n">
        <v>0</v>
      </c>
      <c r="OE11" s="48" t="inlineStr">
        <is>
          <t>Lebih baik</t>
        </is>
      </c>
      <c r="OF11" s="48" t="inlineStr">
        <is>
          <t>Lebih baik (beda waktu memasak 5-30 menit, ATAU tidak lagi ada rasa/bau makanan yang berubah, ATAU alasan lainnya)</t>
        </is>
      </c>
      <c r="OG11" s="48" t="inlineStr">
        <is>
          <t>Ya</t>
        </is>
      </c>
      <c r="OH11" s="8" t="n">
        <v>0</v>
      </c>
      <c r="OI11" s="8" t="n">
        <v>5</v>
      </c>
      <c r="OJ11" s="8" t="n">
        <v>0</v>
      </c>
      <c r="OK11" s="8" t="n">
        <v>0</v>
      </c>
      <c r="OL11" s="8" t="n">
        <v>0</v>
      </c>
      <c r="OM11" s="8" t="n">
        <v>0</v>
      </c>
      <c r="ON11" s="8" t="n">
        <v>0</v>
      </c>
      <c r="OO11" s="8" t="n">
        <v>0</v>
      </c>
      <c r="OP11" s="48" t="inlineStr">
        <is>
          <t>Sapi perah</t>
        </is>
      </c>
      <c r="OQ11" s="8" t="n">
        <v>0</v>
      </c>
      <c r="OR11" s="8" t="n">
        <v>1</v>
      </c>
      <c r="OS11" s="8" t="n">
        <v>0</v>
      </c>
      <c r="OT11" s="8" t="n">
        <v>0</v>
      </c>
      <c r="OU11" s="8" t="n">
        <v>0</v>
      </c>
      <c r="OV11" s="8" t="n">
        <v>0</v>
      </c>
      <c r="OW11" s="8" t="n">
        <v>0</v>
      </c>
      <c r="OX11" s="8" t="n">
        <v>0</v>
      </c>
      <c r="OY11" s="48" t="n"/>
      <c r="OZ11" s="48" t="n"/>
      <c r="PA11" s="48" t="n"/>
      <c r="PB11" s="48" t="n"/>
      <c r="PC11" s="48" t="n"/>
      <c r="PD11" s="48" t="n"/>
      <c r="PE11" s="48" t="n"/>
      <c r="PF11" s="48" t="n"/>
      <c r="PG11" s="48" t="n"/>
      <c r="PH11" s="48" t="n"/>
      <c r="PI11" s="48" t="n"/>
      <c r="PJ11" s="48" t="inlineStr">
        <is>
          <t>1-Disebarkan ke lahan terbuka</t>
        </is>
      </c>
      <c r="PK11" s="8" t="n">
        <v>0</v>
      </c>
      <c r="PL11" s="8" t="n">
        <v>0</v>
      </c>
      <c r="PM11" s="8" t="n">
        <v>0</v>
      </c>
      <c r="PN11" s="8" t="n">
        <v>0</v>
      </c>
      <c r="PO11" s="8" t="n">
        <v>0</v>
      </c>
      <c r="PP11" s="8" t="n">
        <v>1</v>
      </c>
      <c r="PQ11" s="8" t="n">
        <v>0</v>
      </c>
      <c r="PR11" s="8" t="n">
        <v>0</v>
      </c>
      <c r="PS11" s="8" t="n">
        <v>0</v>
      </c>
      <c r="PT11" s="48" t="n"/>
      <c r="PU11" s="48" t="n"/>
      <c r="PV11" s="48" t="n"/>
      <c r="PW11" s="48" t="n"/>
      <c r="PX11" s="48" t="n"/>
      <c r="PY11" s="48" t="n"/>
      <c r="PZ11" s="48" t="n"/>
      <c r="QA11" s="48" t="n"/>
      <c r="QB11" s="48" t="n"/>
      <c r="QC11" s="48" t="n"/>
      <c r="QD11" s="48" t="n"/>
      <c r="QE11" s="48" t="n"/>
      <c r="QF11" s="48" t="n"/>
      <c r="QG11" s="48" t="n"/>
      <c r="QH11" s="48" t="n"/>
      <c r="QI11" s="48" t="n"/>
      <c r="QJ11" s="48" t="n"/>
      <c r="QK11" s="48" t="n"/>
      <c r="QL11" s="48" t="n"/>
      <c r="QM11" s="48" t="n"/>
      <c r="QN11" s="48" t="n"/>
      <c r="QO11" s="48" t="n"/>
      <c r="QP11" s="48" t="n"/>
      <c r="QQ11" s="48" t="n"/>
      <c r="QR11" s="48" t="n"/>
      <c r="QS11" s="48" t="n"/>
      <c r="QT11" s="48" t="n"/>
      <c r="QU11" s="48" t="n"/>
      <c r="QV11" s="48" t="n"/>
      <c r="QW11" s="48" t="n"/>
      <c r="QX11" s="48" t="n"/>
      <c r="QY11" s="48" t="n"/>
      <c r="QZ11" s="48" t="n"/>
      <c r="RA11" s="48" t="n"/>
      <c r="RB11" s="48" t="n"/>
      <c r="RC11" s="48" t="n"/>
      <c r="RD11" s="48" t="n"/>
      <c r="RE11" s="48" t="n"/>
      <c r="RF11" s="48" t="n"/>
      <c r="RG11" s="48" t="n"/>
      <c r="RH11" s="48" t="n"/>
      <c r="RI11" s="48" t="n"/>
      <c r="RJ11" s="48" t="n"/>
      <c r="RK11" s="48" t="n"/>
      <c r="RL11" s="48" t="n"/>
      <c r="RM11" s="48" t="n"/>
      <c r="RN11" s="48" t="n"/>
      <c r="RO11" s="48" t="n"/>
      <c r="RP11" s="48" t="n"/>
      <c r="RQ11" s="48" t="n"/>
      <c r="RR11" s="48" t="n"/>
      <c r="RS11" s="48" t="n"/>
      <c r="RT11" s="48" t="n"/>
      <c r="RU11" s="48" t="n"/>
      <c r="RV11" s="48" t="n"/>
      <c r="RW11" s="48" t="n"/>
      <c r="RX11" s="48" t="n"/>
      <c r="RY11" s="48" t="n"/>
      <c r="RZ11" s="48" t="n"/>
      <c r="SA11" s="48" t="n"/>
      <c r="SB11" s="48" t="n"/>
      <c r="SC11" s="48" t="n"/>
      <c r="SD11" s="48" t="n"/>
      <c r="SE11" s="8" t="n">
        <v>5</v>
      </c>
      <c r="SF11" s="48" t="n"/>
      <c r="SG11" s="48" t="n"/>
      <c r="SH11" s="48" t="n"/>
      <c r="SI11" s="48" t="n"/>
      <c r="SJ11" s="48" t="n"/>
      <c r="SK11" s="48" t="n"/>
      <c r="SL11" s="48" t="n"/>
      <c r="SM11" s="48" t="n"/>
      <c r="SN11" s="48" t="n"/>
      <c r="SO11" s="48" t="n"/>
      <c r="SP11" s="48" t="n"/>
      <c r="SQ11" s="48" t="n"/>
      <c r="SR11" s="48" t="n"/>
      <c r="SS11" s="48" t="n"/>
      <c r="ST11" s="48" t="n"/>
      <c r="SU11" s="48" t="n"/>
      <c r="SV11" s="48" t="n"/>
      <c r="SW11" s="48" t="n"/>
      <c r="SX11" s="48" t="n"/>
      <c r="SY11" s="48" t="n"/>
      <c r="SZ11" s="48" t="n"/>
      <c r="TA11" s="48" t="n"/>
      <c r="TB11" s="48" t="n"/>
      <c r="TC11" s="48" t="n"/>
      <c r="TD11" s="48" t="n"/>
      <c r="TE11" s="48" t="n"/>
      <c r="TF11" s="48" t="n"/>
      <c r="TG11" s="48" t="n"/>
      <c r="TH11" s="48" t="n"/>
      <c r="TI11" s="48" t="n"/>
      <c r="TJ11" s="48" t="n"/>
      <c r="TK11" s="48" t="n"/>
      <c r="TL11" s="48" t="n"/>
      <c r="TM11" s="48" t="n"/>
      <c r="TN11" s="48" t="n"/>
      <c r="TO11" s="48" t="n"/>
      <c r="TP11" s="48" t="n"/>
      <c r="TQ11" s="48" t="n"/>
      <c r="TR11" s="48" t="n"/>
      <c r="TS11" s="48" t="n"/>
      <c r="TT11" s="48" t="n"/>
      <c r="TU11" s="48" t="n"/>
      <c r="TV11" s="48" t="n"/>
      <c r="TW11" s="48" t="n"/>
      <c r="TX11" s="48" t="n"/>
      <c r="TY11" s="48" t="n"/>
      <c r="TZ11" s="48" t="n"/>
      <c r="UA11" s="48" t="inlineStr">
        <is>
          <t>Pemberian pakan di kandang</t>
        </is>
      </c>
      <c r="UB11" s="48" t="n"/>
      <c r="UC11" s="48" t="n"/>
      <c r="UD11" s="48" t="n"/>
      <c r="UE11" s="48" t="n"/>
      <c r="UF11" s="48" t="n"/>
      <c r="UG11" s="48" t="n"/>
      <c r="UH11" s="48" t="n"/>
      <c r="UI11" s="48" t="inlineStr">
        <is>
          <t>Sangat teratur (setiap hari)</t>
        </is>
      </c>
      <c r="UJ11" s="48" t="n"/>
      <c r="UK11" s="48" t="n"/>
      <c r="UL11" s="48" t="n"/>
      <c r="UM11" s="48" t="n"/>
      <c r="UN11" s="48" t="n"/>
      <c r="UO11" s="48" t="n"/>
      <c r="UP11" s="48" t="n"/>
      <c r="UQ11" s="48" t="inlineStr">
        <is>
          <t>Sering (1 kali sehari)</t>
        </is>
      </c>
      <c r="UR11" s="48" t="n"/>
      <c r="US11" s="48" t="n"/>
      <c r="UT11" s="48" t="n"/>
      <c r="UU11" s="48" t="n"/>
      <c r="UV11" s="48" t="n"/>
      <c r="UW11" s="48" t="n"/>
      <c r="UX11" s="48" t="n"/>
      <c r="UY11" s="48" t="n"/>
      <c r="UZ11" s="48" t="n"/>
      <c r="VA11" s="48" t="n"/>
      <c r="VB11" s="48" t="n"/>
      <c r="VC11" s="48" t="n"/>
      <c r="VD11" s="48" t="n"/>
      <c r="VE11" s="48" t="n"/>
      <c r="VF11" s="48" t="n"/>
      <c r="VG11" s="48" t="n"/>
      <c r="VH11" s="48" t="n"/>
      <c r="VI11" s="48" t="n"/>
      <c r="VJ11" s="48" t="n"/>
      <c r="VK11" s="48" t="inlineStr">
        <is>
          <t>3-Disimpan terbuka (dry lot) 4-Disimpan dalam kotak bersekat 5-Untuk disebar di tanah (dan dibajak)</t>
        </is>
      </c>
      <c r="VL11" s="8" t="n">
        <v>0</v>
      </c>
      <c r="VM11" s="8" t="n">
        <v>0</v>
      </c>
      <c r="VN11" s="8" t="n">
        <v>1</v>
      </c>
      <c r="VO11" s="8" t="n">
        <v>1</v>
      </c>
      <c r="VP11" s="8" t="n">
        <v>1</v>
      </c>
      <c r="VQ11" s="8" t="n">
        <v>0</v>
      </c>
      <c r="VR11" s="8" t="n">
        <v>0</v>
      </c>
      <c r="VS11" s="8" t="n">
        <v>0</v>
      </c>
      <c r="VT11" s="48" t="n"/>
      <c r="VU11" s="48" t="n"/>
      <c r="VV11" s="48" t="n"/>
      <c r="VW11" s="48" t="n"/>
      <c r="VX11" s="48" t="n"/>
      <c r="VY11" s="48" t="n"/>
      <c r="VZ11" s="48" t="n"/>
      <c r="WA11" s="48" t="n"/>
      <c r="WB11" s="48" t="n"/>
      <c r="WC11" s="48" t="n"/>
      <c r="WD11" s="48" t="n"/>
      <c r="WE11" s="48" t="n"/>
      <c r="WF11" s="48" t="n"/>
      <c r="WG11" s="48" t="n"/>
      <c r="WH11" s="48" t="n"/>
      <c r="WI11" s="48" t="n"/>
      <c r="WJ11" s="48" t="n"/>
      <c r="WK11" s="48" t="n"/>
      <c r="WL11" s="48" t="n"/>
      <c r="WM11" s="48" t="n"/>
      <c r="WN11" s="48" t="n"/>
      <c r="WO11" s="48" t="n"/>
      <c r="WP11" s="48" t="n"/>
      <c r="WQ11" s="48" t="n"/>
      <c r="WR11" s="48" t="n"/>
      <c r="WS11" s="48" t="n"/>
      <c r="WT11" s="48" t="n"/>
      <c r="WU11" s="48" t="n"/>
      <c r="WV11" s="48" t="n"/>
      <c r="WW11" s="48" t="n"/>
      <c r="WX11" s="48" t="n"/>
      <c r="WY11" s="48" t="n"/>
      <c r="WZ11" s="48" t="n"/>
      <c r="XA11" s="48" t="n"/>
      <c r="XB11" s="48" t="n"/>
      <c r="XC11" s="48" t="n"/>
      <c r="XD11" s="48" t="n"/>
      <c r="XE11" s="48" t="n"/>
      <c r="XF11" s="48" t="n"/>
      <c r="XG11" s="48" t="n"/>
      <c r="XH11" s="48" t="n"/>
      <c r="XI11" s="48" t="n"/>
      <c r="XJ11" s="48" t="n"/>
      <c r="XK11" s="48" t="n"/>
      <c r="XL11" s="48" t="n"/>
      <c r="XM11" s="48" t="n"/>
      <c r="XN11" s="48" t="n"/>
      <c r="XO11" s="48" t="n"/>
      <c r="XP11" s="48" t="n"/>
      <c r="XQ11" s="48" t="n"/>
      <c r="XR11" s="48" t="n"/>
      <c r="XS11" s="48" t="n"/>
      <c r="XT11" s="48" t="n"/>
      <c r="XU11" s="48" t="n"/>
      <c r="XV11" s="48" t="n"/>
      <c r="XW11" s="48" t="n"/>
      <c r="XX11" s="48" t="n"/>
      <c r="XY11" s="48" t="n"/>
      <c r="XZ11" s="48" t="n"/>
      <c r="YA11" s="48" t="n"/>
      <c r="YB11" s="48" t="n"/>
      <c r="YC11" s="48" t="n"/>
      <c r="YD11" s="48" t="n"/>
      <c r="YE11" s="48" t="n"/>
      <c r="YF11" s="48" t="n"/>
      <c r="YG11" s="48" t="n"/>
      <c r="YH11" s="48" t="n"/>
      <c r="YI11" s="48" t="n"/>
      <c r="YJ11" s="48" t="n"/>
      <c r="YK11" s="48" t="n"/>
      <c r="YL11" s="48" t="n"/>
      <c r="YM11" s="48" t="n"/>
      <c r="YN11" s="48" t="n"/>
      <c r="YO11" s="48" t="n"/>
      <c r="YP11" s="48" t="n"/>
      <c r="YQ11" s="48" t="n"/>
      <c r="YR11" s="48" t="n"/>
      <c r="YS11" s="48" t="n"/>
      <c r="YT11" s="48" t="n"/>
      <c r="YU11" s="48" t="n"/>
      <c r="YV11" s="48" t="n"/>
      <c r="YW11" s="48" t="n"/>
      <c r="YX11" s="48" t="n"/>
      <c r="YY11" s="48" t="n"/>
      <c r="YZ11" s="48" t="n"/>
      <c r="ZA11" s="48" t="n"/>
      <c r="ZB11" s="8" t="n">
        <v>2</v>
      </c>
      <c r="ZC11" s="48" t="n"/>
      <c r="ZD11" s="48" t="n"/>
      <c r="ZE11" s="48" t="n"/>
      <c r="ZF11" s="48" t="n"/>
      <c r="ZG11" s="48" t="n"/>
      <c r="ZH11" s="48" t="n"/>
      <c r="ZI11" s="48" t="n"/>
      <c r="ZJ11" s="48" t="inlineStr">
        <is>
          <t>Pakan kering (misal: konsentrat, silase, pelet)</t>
        </is>
      </c>
      <c r="ZK11" s="48" t="n"/>
      <c r="ZL11" s="48" t="n"/>
      <c r="ZM11" s="48" t="n"/>
      <c r="ZN11" s="48" t="n"/>
      <c r="ZO11" s="48" t="n"/>
      <c r="ZP11" s="48" t="n"/>
      <c r="ZQ11" s="48" t="inlineStr">
        <is>
          <t>Ya</t>
        </is>
      </c>
      <c r="ZR11" s="48" t="inlineStr">
        <is>
          <t>Padat Cair</t>
        </is>
      </c>
      <c r="ZS11" s="8" t="n">
        <v>1</v>
      </c>
      <c r="ZT11" s="8" t="n">
        <v>1</v>
      </c>
      <c r="ZU11" s="8" t="n">
        <v>250000</v>
      </c>
      <c r="ZV11" s="8" t="n">
        <v>250</v>
      </c>
      <c r="ZW11" s="48" t="inlineStr">
        <is>
          <t>Ya</t>
        </is>
      </c>
      <c r="ZX11" s="48" t="inlineStr">
        <is>
          <t>Mengetahui</t>
        </is>
      </c>
      <c r="ZY11" s="48" t="inlineStr">
        <is>
          <t>Digunakan untuk pupuk di lahan pertanian sendiri Dibuang ke lahan sekitar kandang - yg ditanami tanaman Diberikan gratis ke orang lain</t>
        </is>
      </c>
      <c r="ZZ11" s="8" t="n">
        <v>1</v>
      </c>
      <c r="AAA11" s="8" t="n">
        <v>0</v>
      </c>
      <c r="AAB11" s="8" t="n">
        <v>0</v>
      </c>
      <c r="AAC11" s="8" t="n">
        <v>1</v>
      </c>
      <c r="AAD11" s="8" t="n">
        <v>1</v>
      </c>
      <c r="AAE11" s="8" t="n">
        <v>0</v>
      </c>
      <c r="AAF11" s="8" t="n">
        <v>0</v>
      </c>
      <c r="AAG11" s="48" t="inlineStr">
        <is>
          <t>Pupuk cair untuk tanaman</t>
        </is>
      </c>
      <c r="AAH11" s="8" t="n">
        <v>1</v>
      </c>
      <c r="AAI11" s="8" t="n">
        <v>0</v>
      </c>
      <c r="AAJ11" s="8" t="n">
        <v>0</v>
      </c>
      <c r="AAK11" s="8" t="n">
        <v>0</v>
      </c>
      <c r="AAL11" s="8" t="n">
        <v>0</v>
      </c>
      <c r="AAM11" s="48" t="n"/>
      <c r="AAN11" s="48" t="n"/>
      <c r="AAO11" s="48" t="n"/>
      <c r="AAP11" s="48" t="n"/>
      <c r="AAQ11" s="48" t="n"/>
      <c r="AAR11" s="48" t="n"/>
      <c r="AAS11" s="48" t="n"/>
      <c r="AAT11" s="48" t="n"/>
      <c r="AAU11" s="48" t="n"/>
      <c r="AAV11" s="11" t="inlineStr">
        <is>
          <t>Rumput</t>
        </is>
      </c>
      <c r="AAW11" s="48" t="inlineStr">
        <is>
          <t>Sering ( 1 minggu 2 kali)</t>
        </is>
      </c>
      <c r="AAX11" s="8" t="n">
        <v>2500</v>
      </c>
      <c r="AAY11" s="8" t="n">
        <v>2000</v>
      </c>
      <c r="AAZ11" s="8" t="n">
        <v>400</v>
      </c>
      <c r="ABA11" s="8" t="n">
        <v>400</v>
      </c>
      <c r="ABB11" s="48" t="inlineStr">
        <is>
          <t>NPK</t>
        </is>
      </c>
      <c r="ABC11" s="48" t="n"/>
      <c r="ABD11" s="8" t="n">
        <v>20</v>
      </c>
      <c r="ABE11" s="8" t="n">
        <v>10</v>
      </c>
      <c r="ABF11" s="8" t="n">
        <v>10</v>
      </c>
      <c r="ABG11" s="8" t="n">
        <v>5000</v>
      </c>
      <c r="ABH11" s="8" t="n">
        <v>400</v>
      </c>
      <c r="ABI11" s="8" t="n">
        <v>600</v>
      </c>
      <c r="ABJ11" s="48" t="inlineStr">
        <is>
          <t>Ya</t>
        </is>
      </c>
      <c r="ABK11" s="48" t="inlineStr">
        <is>
          <t>Cukup meningkat</t>
        </is>
      </c>
      <c r="ABL11" s="48" t="inlineStr">
        <is>
          <t>Cukup meningkat</t>
        </is>
      </c>
      <c r="ABM11" s="48" t="inlineStr">
        <is>
          <t>Cukup meningkat</t>
        </is>
      </c>
      <c r="ABN11" s="48" t="n"/>
      <c r="ABO11" s="48" t="n"/>
      <c r="ABP11" s="48" t="inlineStr">
        <is>
          <t>Tidak punya waktu mengumpulkannya Ladang/sawah terlalu jauh, sulit untuk mengangkut ke sana</t>
        </is>
      </c>
      <c r="ABQ11" s="8" t="n">
        <v>0</v>
      </c>
      <c r="ABR11" s="8" t="n">
        <v>0</v>
      </c>
      <c r="ABS11" s="8" t="n">
        <v>1</v>
      </c>
      <c r="ABT11" s="8" t="n">
        <v>1</v>
      </c>
      <c r="ABU11" s="8" t="n">
        <v>0</v>
      </c>
      <c r="ABV11" s="8" t="n">
        <v>0</v>
      </c>
      <c r="ABW11" s="8" t="n">
        <v>0</v>
      </c>
      <c r="ABX11" s="48" t="n"/>
      <c r="ABY11" s="48" t="inlineStr">
        <is>
          <t>tidak</t>
        </is>
      </c>
      <c r="ABZ11" s="48" t="inlineStr">
        <is>
          <t>Manfaat cukup signifikan, terasa di kehidupan sehari-hari</t>
        </is>
      </c>
      <c r="ACA11" s="48" t="inlineStr">
        <is>
          <t>Berkurang</t>
        </is>
      </c>
      <c r="ACB11" s="48" t="inlineStr">
        <is>
          <t>Anggota keluarga - Perempuan dewasa</t>
        </is>
      </c>
      <c r="ACC11" s="48" t="inlineStr">
        <is>
          <t>Setuju</t>
        </is>
      </c>
      <c r="ACD11" s="48" t="inlineStr">
        <is>
          <t>Anggota keluarga - Laki-laki dewasa Anggota keluarga - Perempuan dewasa Anggota keluarga - Anak-anak</t>
        </is>
      </c>
      <c r="ACE11" s="8" t="n">
        <v>1</v>
      </c>
      <c r="ACF11" s="8" t="n">
        <v>1</v>
      </c>
      <c r="ACG11" s="8" t="n">
        <v>1</v>
      </c>
      <c r="ACH11" s="8" t="n">
        <v>0</v>
      </c>
      <c r="ACI11" s="48" t="inlineStr">
        <is>
          <t>Puas</t>
        </is>
      </c>
      <c r="ACJ11" s="48" t="inlineStr">
        <is>
          <t>Puas</t>
        </is>
      </c>
      <c r="ACK11" s="48" t="inlineStr">
        <is>
          <t>Puas</t>
        </is>
      </c>
      <c r="ACL11" s="48" t="inlineStr">
        <is>
          <t>Puas</t>
        </is>
      </c>
      <c r="ACM11" s="48" t="inlineStr">
        <is>
          <t>Tidak</t>
        </is>
      </c>
      <c r="ACN11" s="48" t="n"/>
      <c r="ACO11" s="48" t="inlineStr">
        <is>
          <t>Puas</t>
        </is>
      </c>
      <c r="ACP11" s="48" t="n"/>
      <c r="ACQ11" s="48" t="n"/>
      <c r="ACR11" s="48" t="n"/>
      <c r="ACS11" s="48" t="n"/>
      <c r="ACT11" s="48" t="n"/>
      <c r="ACU11" s="48" t="n"/>
      <c r="ACV11" s="48" t="n"/>
      <c r="ACW11" s="48" t="n"/>
      <c r="ACX11" s="48" t="n"/>
      <c r="ACY11" s="48" t="n"/>
      <c r="ACZ11" s="48" t="inlineStr">
        <is>
          <t>Menghubungi CPO atau pendamping Memperbaiki sendiri</t>
        </is>
      </c>
      <c r="ADA11" s="8" t="n">
        <v>0</v>
      </c>
      <c r="ADB11" s="8" t="n">
        <v>0</v>
      </c>
      <c r="ADC11" s="8" t="n">
        <v>0</v>
      </c>
      <c r="ADD11" s="8" t="n">
        <v>0</v>
      </c>
      <c r="ADE11" s="8" t="n">
        <v>1</v>
      </c>
      <c r="ADF11" s="8" t="n">
        <v>1</v>
      </c>
      <c r="ADG11" s="8" t="n">
        <v>0</v>
      </c>
      <c r="ADH11" s="8" t="n">
        <v>0</v>
      </c>
      <c r="ADI11" s="12" t="n"/>
      <c r="ADJ11" s="17" t="inlineStr">
        <is>
          <t>Laki-laki dewasa</t>
        </is>
      </c>
      <c r="ADK11" s="48" t="n"/>
      <c r="ADL11" s="17" t="inlineStr">
        <is>
          <t>Menelepon atau WA langsung</t>
        </is>
      </c>
      <c r="ADM11" s="48" t="n"/>
      <c r="ADN11" s="11" t="inlineStr">
        <is>
          <t>Tidak ada</t>
        </is>
      </c>
      <c r="ADO11" s="48" t="inlineStr">
        <is>
          <t>Ya, selalu</t>
        </is>
      </c>
      <c r="ADP11"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DQ11" s="18" t="n">
        <v>1</v>
      </c>
      <c r="ADR11" s="18" t="n">
        <v>1</v>
      </c>
      <c r="ADS11" s="18" t="n">
        <v>1</v>
      </c>
      <c r="ADT11" s="18" t="n">
        <v>1</v>
      </c>
      <c r="ADU11" s="18" t="n">
        <v>1</v>
      </c>
      <c r="ADV11" s="18" t="n">
        <v>1</v>
      </c>
      <c r="ADW11" s="18" t="n">
        <v>1</v>
      </c>
      <c r="ADX11" s="18" t="n">
        <v>1</v>
      </c>
      <c r="ADY11" s="18" t="n">
        <v>0</v>
      </c>
      <c r="ADZ11" s="18" t="n">
        <v>0</v>
      </c>
      <c r="AEA11" s="18" t="n">
        <v>0</v>
      </c>
      <c r="AEB11" s="18" t="n">
        <v>0</v>
      </c>
      <c r="AEC11" s="48" t="n"/>
      <c r="AED11" s="48" t="inlineStr">
        <is>
          <t>Mengurangi pengeluaran energi</t>
        </is>
      </c>
      <c r="AEE11" s="48" t="n"/>
      <c r="AEF11" s="48" t="inlineStr">
        <is>
          <t>Yayasan Rumah Energi (YRE)</t>
        </is>
      </c>
      <c r="AEG11" s="48" t="n"/>
      <c r="AEH11" s="48" t="inlineStr">
        <is>
          <t>WhatsApp Image 2026-02-03 at 14.18.36-12_11_22.jpeg</t>
        </is>
      </c>
      <c r="AEI11" s="16" t="inlineStr">
        <is>
          <t>https://kf.kobotoolbox.org/api/v2/assets/avstPQqLr3Ab3ZdcVTXZ6f/data/664131805/attachments/att285TJCLKfuYdqDF2wSU2T/</t>
        </is>
      </c>
      <c r="AEJ11" s="48" t="inlineStr">
        <is>
          <t>WhatsApp Image 2026-02-03 at 14.18.36 (1)-12_11_40.jpeg</t>
        </is>
      </c>
      <c r="AEK11" s="16" t="inlineStr">
        <is>
          <t>https://kf.kobotoolbox.org/api/v2/assets/avstPQqLr3Ab3ZdcVTXZ6f/data/664131805/attachments/attgDZhQsqxCfqyrWGMH8XAY/</t>
        </is>
      </c>
      <c r="AEL11" s="48" t="inlineStr">
        <is>
          <t>manto / witono</t>
        </is>
      </c>
      <c r="AEM11" s="48" t="n"/>
      <c r="AEN11" s="48" t="n"/>
    </row>
    <row r="12">
      <c r="A12" s="6" t="n">
        <v>46058</v>
      </c>
      <c r="B12" s="6" t="n">
        <v>46058</v>
      </c>
      <c r="C12" s="48" t="inlineStr">
        <is>
          <t>Marmanto</t>
        </is>
      </c>
      <c r="D12" s="48" t="inlineStr">
        <is>
          <t>Ichan Jody P</t>
        </is>
      </c>
      <c r="E12" s="8">
        <f>+6288141110797</f>
        <v/>
      </c>
      <c r="F12" s="48" t="n"/>
      <c r="G12" s="8" t="n">
        <v>-7.38530844</v>
      </c>
      <c r="H12" s="8" t="n">
        <v>110.3113402</v>
      </c>
      <c r="I12" s="48" t="n"/>
      <c r="J12" s="8" t="n">
        <v>4.91</v>
      </c>
      <c r="K12" s="48" t="n"/>
      <c r="L12" s="48" t="n"/>
      <c r="M12" s="8" t="n">
        <v>-7.38581244</v>
      </c>
      <c r="N12" s="8" t="n">
        <v>110.3112788</v>
      </c>
      <c r="O12" s="48" t="n"/>
      <c r="P12" s="8" t="n">
        <v>4.86</v>
      </c>
      <c r="Q12" s="48" t="n"/>
      <c r="R12" s="48" t="inlineStr">
        <is>
          <t>Jawa Tengah</t>
        </is>
      </c>
      <c r="S12" s="48" t="n"/>
      <c r="T12" s="48" t="n"/>
      <c r="U12" s="48" t="n"/>
      <c r="V12" s="48" t="n"/>
      <c r="W12" s="48" t="n"/>
      <c r="X12" s="48" t="n"/>
      <c r="Y12" s="48" t="n"/>
      <c r="Z12" s="48" t="n"/>
      <c r="AA12" s="48" t="n"/>
      <c r="AB12" s="48" t="n"/>
      <c r="AC12" s="48" t="inlineStr">
        <is>
          <t>Klaten</t>
        </is>
      </c>
      <c r="AD12" s="48" t="inlineStr">
        <is>
          <t>Karang Nongko</t>
        </is>
      </c>
      <c r="AE12" s="48" t="inlineStr">
        <is>
          <t>Ngemplak</t>
        </is>
      </c>
      <c r="AF12" s="48" t="inlineStr">
        <is>
          <t>KJUB PUSPETASARI</t>
        </is>
      </c>
      <c r="AG12" s="48" t="inlineStr">
        <is>
          <t>PUS0041</t>
        </is>
      </c>
      <c r="AH12" s="8" t="n">
        <v>2</v>
      </c>
      <c r="AI12" s="48" t="inlineStr">
        <is>
          <t>VPA2</t>
        </is>
      </c>
      <c r="AJ12" s="48" t="inlineStr">
        <is>
          <t>Aktif</t>
        </is>
      </c>
      <c r="AK12" s="8" t="n">
        <v>26</v>
      </c>
      <c r="AL12" s="48" t="inlineStr">
        <is>
          <t>Laki-laki</t>
        </is>
      </c>
      <c r="AM12" s="48" t="inlineStr">
        <is>
          <t>Belum menikah</t>
        </is>
      </c>
      <c r="AN12" s="48" t="inlineStr">
        <is>
          <t>Diploma/S1/Sederajat</t>
        </is>
      </c>
      <c r="AO12" s="48" t="inlineStr">
        <is>
          <t>Pegawai swasta</t>
        </is>
      </c>
      <c r="AP12" s="8" t="n">
        <v>0</v>
      </c>
      <c r="AQ12" s="8" t="n">
        <v>0</v>
      </c>
      <c r="AR12" s="8" t="n">
        <v>0</v>
      </c>
      <c r="AS12" s="8" t="n">
        <v>0</v>
      </c>
      <c r="AT12" s="8" t="n">
        <v>0</v>
      </c>
      <c r="AU12" s="8" t="n">
        <v>1</v>
      </c>
      <c r="AV12" s="8" t="n">
        <v>0</v>
      </c>
      <c r="AW12" s="8" t="n">
        <v>0</v>
      </c>
      <c r="AX12" s="48" t="n"/>
      <c r="AY12" s="48" t="inlineStr">
        <is>
          <t>Peternak</t>
        </is>
      </c>
      <c r="AZ12" s="8" t="n">
        <v>0</v>
      </c>
      <c r="BA12" s="8" t="n">
        <v>1</v>
      </c>
      <c r="BB12" s="8" t="n">
        <v>0</v>
      </c>
      <c r="BC12" s="8" t="n">
        <v>0</v>
      </c>
      <c r="BD12" s="8" t="n">
        <v>0</v>
      </c>
      <c r="BE12" s="8" t="n">
        <v>0</v>
      </c>
      <c r="BF12" s="8" t="n">
        <v>0</v>
      </c>
      <c r="BG12" s="8" t="n">
        <v>0</v>
      </c>
      <c r="BH12" s="48" t="n"/>
      <c r="BI12" s="48" t="inlineStr">
        <is>
          <t>&gt;Rp3.500.000</t>
        </is>
      </c>
      <c r="BJ12" s="8" t="n">
        <v>1</v>
      </c>
      <c r="BK12" s="8" t="n">
        <v>2</v>
      </c>
      <c r="BL12" s="8" t="n">
        <v>0</v>
      </c>
      <c r="BM12" s="8" t="n">
        <v>0</v>
      </c>
      <c r="BN12" s="48" t="inlineStr">
        <is>
          <t>Milik sendiri</t>
        </is>
      </c>
      <c r="BO12" s="48" t="inlineStr">
        <is>
          <t>Permanen (dinding bata dan semen)</t>
        </is>
      </c>
      <c r="BP12" s="8" t="n">
        <v>1</v>
      </c>
      <c r="BQ12" s="8" t="n">
        <v>0</v>
      </c>
      <c r="BR12" s="8" t="n">
        <v>0</v>
      </c>
      <c r="BS12" s="8" t="n">
        <v>0</v>
      </c>
      <c r="BT12" s="8" t="n">
        <v>0</v>
      </c>
      <c r="BU12" s="48" t="n"/>
      <c r="BV12" s="48" t="inlineStr">
        <is>
          <t>Keramik/ubin</t>
        </is>
      </c>
      <c r="BW12" s="8" t="n">
        <v>0</v>
      </c>
      <c r="BX12" s="8" t="n">
        <v>0</v>
      </c>
      <c r="BY12" s="8" t="n">
        <v>1</v>
      </c>
      <c r="BZ12" s="8" t="n">
        <v>0</v>
      </c>
      <c r="CA12" s="8" t="n">
        <v>0</v>
      </c>
      <c r="CB12" s="48" t="n"/>
      <c r="CC12" s="48" t="inlineStr">
        <is>
          <t>Genting</t>
        </is>
      </c>
      <c r="CD12" s="8" t="n">
        <v>0</v>
      </c>
      <c r="CE12" s="8" t="n">
        <v>0</v>
      </c>
      <c r="CF12" s="8" t="n">
        <v>0</v>
      </c>
      <c r="CG12" s="8" t="n">
        <v>0</v>
      </c>
      <c r="CH12" s="8" t="n">
        <v>0</v>
      </c>
      <c r="CI12" s="8" t="n">
        <v>1</v>
      </c>
      <c r="CJ12" s="8" t="n">
        <v>0</v>
      </c>
      <c r="CK12" s="48" t="n"/>
      <c r="CL12" s="48" t="inlineStr">
        <is>
          <t>Ya</t>
        </is>
      </c>
      <c r="CM12" s="8" t="n">
        <v>2023</v>
      </c>
      <c r="CN12" s="48" t="inlineStr">
        <is>
          <t>Fixed-Dome (Kubah Tetap)</t>
        </is>
      </c>
      <c r="CO12" s="48" t="inlineStr">
        <is>
          <t>6 m³ (4-5 ekor sapi, ±5 jam memasak/hari, ±50 kg</t>
        </is>
      </c>
      <c r="CP12" s="48" t="inlineStr">
        <is>
          <t>Anggota keluarga - laki-laki</t>
        </is>
      </c>
      <c r="CQ12" s="8" t="n">
        <v>0</v>
      </c>
      <c r="CR12" s="8" t="n">
        <v>0</v>
      </c>
      <c r="CS12" s="8" t="n">
        <v>0</v>
      </c>
      <c r="CT12" s="8" t="n">
        <v>0</v>
      </c>
      <c r="CU12" s="10" t="n">
        <v>1</v>
      </c>
      <c r="CV12" s="10" t="n">
        <v>0</v>
      </c>
      <c r="CW12" s="10" t="n">
        <v>0</v>
      </c>
      <c r="CX12" s="8" t="n">
        <v>0</v>
      </c>
      <c r="CY12" s="48" t="inlineStr">
        <is>
          <t>Anggota keluarga - laki-laki</t>
        </is>
      </c>
      <c r="CZ12" s="8" t="n">
        <v>1</v>
      </c>
      <c r="DA12" s="8" t="n">
        <v>0</v>
      </c>
      <c r="DB12" s="8" t="n">
        <v>0</v>
      </c>
      <c r="DC12" s="48" t="n"/>
      <c r="DD12" s="48" t="inlineStr">
        <is>
          <t>Anggota keluarga - laki-laki CPO atau pendamping</t>
        </is>
      </c>
      <c r="DE12" s="8" t="n">
        <v>1</v>
      </c>
      <c r="DF12" s="8" t="n">
        <v>0</v>
      </c>
      <c r="DG12" s="8" t="n">
        <v>1</v>
      </c>
      <c r="DH12" s="8" t="n">
        <v>0</v>
      </c>
      <c r="DI12" s="48" t="n"/>
      <c r="DJ12" s="48" t="inlineStr">
        <is>
          <t>Anggota keluarga - laki-laki CPO atau pendamping</t>
        </is>
      </c>
      <c r="DK12" s="8" t="n">
        <v>1</v>
      </c>
      <c r="DL12" s="8" t="n">
        <v>0</v>
      </c>
      <c r="DM12" s="8" t="n">
        <v>1</v>
      </c>
      <c r="DN12" s="8" t="n">
        <v>0</v>
      </c>
      <c r="DO12" s="48" t="n"/>
      <c r="DP12" s="8" t="n">
        <v>1</v>
      </c>
      <c r="DQ12" s="8" t="n">
        <v>0</v>
      </c>
      <c r="DR12" s="8" t="n">
        <v>0</v>
      </c>
      <c r="DS12" s="48" t="n"/>
      <c r="DT12" s="48" t="n"/>
      <c r="DU12" s="48" t="n"/>
      <c r="DV12" s="48" t="inlineStr">
        <is>
          <t>Ya</t>
        </is>
      </c>
      <c r="DW12" s="48" t="n"/>
      <c r="DX12" s="48" t="n"/>
      <c r="DY12" s="48" t="n"/>
      <c r="DZ12" s="48" t="n"/>
      <c r="EA12" s="48" t="n"/>
      <c r="EB12" s="48" t="n"/>
      <c r="EC12" s="48" t="n"/>
      <c r="ED12" s="48" t="n"/>
      <c r="EE12" s="48" t="n"/>
      <c r="EF12" s="48" t="n"/>
      <c r="EG12" s="48" t="n"/>
      <c r="EH12" s="48" t="n"/>
      <c r="EI12" s="48" t="inlineStr">
        <is>
          <t>Tidak ada masalah</t>
        </is>
      </c>
      <c r="EJ12" s="8" t="n">
        <v>0</v>
      </c>
      <c r="EK12" s="8" t="n">
        <v>0</v>
      </c>
      <c r="EL12" s="8" t="n">
        <v>0</v>
      </c>
      <c r="EM12" s="8" t="n">
        <v>1</v>
      </c>
      <c r="EN12" s="8" t="n">
        <v>0</v>
      </c>
      <c r="EO12" s="11" t="n"/>
      <c r="EP12" s="48" t="inlineStr">
        <is>
          <t>Ya, cukup jelas dan mudah diikuti</t>
        </is>
      </c>
      <c r="EQ12" s="48" t="inlineStr">
        <is>
          <t>Pelatihan</t>
        </is>
      </c>
      <c r="ER12" s="48" t="inlineStr">
        <is>
          <t>CPO atau pendamping Staff BIRU</t>
        </is>
      </c>
      <c r="ES12" s="8" t="n">
        <v>1</v>
      </c>
      <c r="ET12" s="8" t="n">
        <v>1</v>
      </c>
      <c r="EU12" s="8" t="n">
        <v>0</v>
      </c>
      <c r="EV12" s="8" t="n">
        <v>0</v>
      </c>
      <c r="EW12" s="48" t="n"/>
      <c r="EX12" s="48" t="inlineStr">
        <is>
          <t>Anggota keluarga - Laki-laki</t>
        </is>
      </c>
      <c r="EY12" s="8" t="n">
        <v>1</v>
      </c>
      <c r="EZ12" s="8" t="n">
        <v>0</v>
      </c>
      <c r="FA12" s="8" t="n">
        <v>0</v>
      </c>
      <c r="FB12" s="48" t="n"/>
      <c r="FC12" s="48" t="inlineStr">
        <is>
          <t>Setiap hari</t>
        </is>
      </c>
      <c r="FD12" s="48" t="n"/>
      <c r="FE12" s="48" t="inlineStr">
        <is>
          <t>Mengetahui</t>
        </is>
      </c>
      <c r="FF12" s="48" t="inlineStr">
        <is>
          <t>Selalu (setiap hari)</t>
        </is>
      </c>
      <c r="FG12" s="48" t="inlineStr">
        <is>
          <t>Mengetahui</t>
        </is>
      </c>
      <c r="FH12" s="48" t="inlineStr">
        <is>
          <t>Sering (setiap minggu)</t>
        </is>
      </c>
      <c r="FI12" s="48" t="inlineStr">
        <is>
          <t>Mengetahui</t>
        </is>
      </c>
      <c r="FJ12" s="48" t="inlineStr">
        <is>
          <t>Selalu (setiap hari)</t>
        </is>
      </c>
      <c r="FK12" s="48" t="inlineStr">
        <is>
          <t>Mengetahui</t>
        </is>
      </c>
      <c r="FL12" s="48" t="inlineStr">
        <is>
          <t>Sering (setiap minggu)</t>
        </is>
      </c>
      <c r="FM12" s="48" t="inlineStr">
        <is>
          <t>Mengetahui</t>
        </is>
      </c>
      <c r="FN12" s="48" t="inlineStr">
        <is>
          <t>Selalu (setiap hari)</t>
        </is>
      </c>
      <c r="FO12" s="48" t="inlineStr">
        <is>
          <t>Mengetahui</t>
        </is>
      </c>
      <c r="FP12" s="48" t="inlineStr">
        <is>
          <t>Cukup sering (2 minggu sekali)</t>
        </is>
      </c>
      <c r="FQ12" s="48" t="inlineStr">
        <is>
          <t>Mengetahui</t>
        </is>
      </c>
      <c r="FR12" s="48" t="inlineStr">
        <is>
          <t>Ya</t>
        </is>
      </c>
      <c r="FS12" s="48" t="inlineStr">
        <is>
          <t>Mengetahui</t>
        </is>
      </c>
      <c r="FT12" s="48" t="inlineStr">
        <is>
          <t>Ya, selalu</t>
        </is>
      </c>
      <c r="FU12" s="48" t="inlineStr">
        <is>
          <t>Laki-laki dewasa Perempuan dewasa</t>
        </is>
      </c>
      <c r="FV12" s="8" t="n">
        <v>1</v>
      </c>
      <c r="FW12" s="8" t="n">
        <v>1</v>
      </c>
      <c r="FX12" s="8" t="n">
        <v>0</v>
      </c>
      <c r="FY12" s="8" t="n">
        <v>0</v>
      </c>
      <c r="FZ12" s="48" t="inlineStr">
        <is>
          <t>Cukup memahami</t>
        </is>
      </c>
      <c r="GA12" s="48" t="inlineStr">
        <is>
          <t>CPO Pelatihan</t>
        </is>
      </c>
      <c r="GB12" s="8" t="n">
        <v>1</v>
      </c>
      <c r="GC12" s="8" t="n">
        <v>1</v>
      </c>
      <c r="GD12" s="8" t="n">
        <v>0</v>
      </c>
      <c r="GE12" s="8" t="n">
        <v>0</v>
      </c>
      <c r="GF12" s="48" t="n"/>
      <c r="GG12" s="48" t="inlineStr">
        <is>
          <t>Sering</t>
        </is>
      </c>
      <c r="GH12" s="48" t="inlineStr">
        <is>
          <t>Ya</t>
        </is>
      </c>
      <c r="GI12" s="48" t="inlineStr">
        <is>
          <t>Tetangga Teman/keluarga</t>
        </is>
      </c>
      <c r="GJ12" s="8" t="n">
        <v>1</v>
      </c>
      <c r="GK12" s="8" t="n">
        <v>1</v>
      </c>
      <c r="GL12" s="8" t="n">
        <v>0</v>
      </c>
      <c r="GM12" s="8" t="n">
        <v>0</v>
      </c>
      <c r="GN12" s="48" t="n"/>
      <c r="GO12" s="8" t="n">
        <v>8</v>
      </c>
      <c r="GP12" s="48" t="inlineStr">
        <is>
          <t>Penuh (100%)</t>
        </is>
      </c>
      <c r="GQ12" s="48" t="inlineStr">
        <is>
          <t>LPG</t>
        </is>
      </c>
      <c r="GR12" s="8" t="n">
        <v>1</v>
      </c>
      <c r="GS12" s="8" t="n">
        <v>0</v>
      </c>
      <c r="GT12" s="8" t="n">
        <v>0</v>
      </c>
      <c r="GU12" s="8" t="n">
        <v>0</v>
      </c>
      <c r="GV12" s="8" t="n">
        <v>0</v>
      </c>
      <c r="GW12" s="8" t="n">
        <v>0</v>
      </c>
      <c r="GX12" s="8" t="n">
        <v>0</v>
      </c>
      <c r="GY12" s="48" t="n"/>
      <c r="GZ12" s="48" t="inlineStr">
        <is>
          <t>Ya</t>
        </is>
      </c>
      <c r="HA12" s="48" t="n"/>
      <c r="HB12" s="48" t="n"/>
      <c r="HC12" s="48" t="n"/>
      <c r="HD12" s="48" t="n"/>
      <c r="HE12" s="8" t="n">
        <v>9</v>
      </c>
      <c r="HF12" s="8" t="n">
        <v>75000</v>
      </c>
      <c r="HG12" s="8" t="n">
        <v>3</v>
      </c>
      <c r="HH12" s="8" t="n">
        <v>25000</v>
      </c>
      <c r="HI12" s="48" t="n"/>
      <c r="HJ12" s="48" t="n"/>
      <c r="HK12" s="48" t="n"/>
      <c r="HL12" s="48" t="n"/>
      <c r="HM12" s="48" t="n"/>
      <c r="HN12" s="48" t="n"/>
      <c r="HO12" s="48" t="n"/>
      <c r="HP12" s="48" t="n"/>
      <c r="HQ12" s="48" t="n"/>
      <c r="HR12" s="48" t="n"/>
      <c r="HS12" s="48" t="n"/>
      <c r="HT12" s="48" t="n"/>
      <c r="HU12" s="48" t="n"/>
      <c r="HV12" s="48" t="n"/>
      <c r="HW12" s="48" t="n"/>
      <c r="HX12" s="48" t="n"/>
      <c r="HY12" s="48" t="n"/>
      <c r="HZ12" s="48" t="n"/>
      <c r="IA12" s="8" t="n">
        <v>6</v>
      </c>
      <c r="IB12" s="8" t="n">
        <v>50000</v>
      </c>
      <c r="IC12" s="48" t="n"/>
      <c r="ID12" s="48" t="n"/>
      <c r="IE12" s="48" t="n"/>
      <c r="IF12" s="48" t="n"/>
      <c r="IG12" s="48" t="n"/>
      <c r="IH12" s="48" t="n"/>
      <c r="II12" s="48" t="n"/>
      <c r="IJ12" s="48" t="n"/>
      <c r="IK12" s="48" t="inlineStr">
        <is>
          <t>50-65 kg</t>
        </is>
      </c>
      <c r="IL12" s="48" t="inlineStr">
        <is>
          <t>3-5 jam</t>
        </is>
      </c>
      <c r="IM12" s="48" t="inlineStr">
        <is>
          <t>Ya</t>
        </is>
      </c>
      <c r="IN12" s="48" t="inlineStr">
        <is>
          <t>Tidak</t>
        </is>
      </c>
      <c r="IO12" s="48" t="inlineStr">
        <is>
          <t>Lebih bersih</t>
        </is>
      </c>
      <c r="IP12" s="48" t="n"/>
      <c r="IQ12" s="48" t="inlineStr">
        <is>
          <t>Tidak pernah</t>
        </is>
      </c>
      <c r="IR12" s="48" t="n"/>
      <c r="IS12" s="48" t="n"/>
      <c r="IT12" s="48" t="n"/>
      <c r="IU12" s="48" t="n"/>
      <c r="IV12" s="48" t="n"/>
      <c r="IW12" s="48" t="n"/>
      <c r="IX12" s="48" t="n"/>
      <c r="IY12" s="48" t="n"/>
      <c r="IZ12" s="48" t="inlineStr">
        <is>
          <t>Tidak pernah</t>
        </is>
      </c>
      <c r="JA12" s="48" t="n"/>
      <c r="JB12" s="48" t="n"/>
      <c r="JC12" s="48" t="n"/>
      <c r="JD12" s="48" t="n"/>
      <c r="JE12" s="48" t="n"/>
      <c r="JF12" s="48" t="n"/>
      <c r="JG12" s="48" t="n"/>
      <c r="JH12" s="48" t="n"/>
      <c r="JI12" s="48" t="inlineStr">
        <is>
          <t>Tidak pernah</t>
        </is>
      </c>
      <c r="JJ12" s="48" t="n"/>
      <c r="JK12" s="48" t="n"/>
      <c r="JL12" s="48" t="n"/>
      <c r="JM12" s="48" t="n"/>
      <c r="JN12" s="48" t="n"/>
      <c r="JO12" s="48" t="n"/>
      <c r="JP12" s="48" t="n"/>
      <c r="JQ12" s="48" t="n"/>
      <c r="JR12" s="48" t="inlineStr">
        <is>
          <t>Tidak pernah</t>
        </is>
      </c>
      <c r="JS12" s="48" t="n"/>
      <c r="JT12" s="48" t="n"/>
      <c r="JU12" s="48" t="n"/>
      <c r="JV12" s="48" t="n"/>
      <c r="JW12" s="48" t="n"/>
      <c r="JX12" s="48" t="n"/>
      <c r="JY12" s="48" t="n"/>
      <c r="JZ12" s="48" t="n"/>
      <c r="KA12" s="48" t="inlineStr">
        <is>
          <t>Tidak pernah</t>
        </is>
      </c>
      <c r="KB12" s="48" t="n"/>
      <c r="KC12" s="48" t="n"/>
      <c r="KD12" s="48" t="n"/>
      <c r="KE12" s="48" t="n"/>
      <c r="KF12" s="48" t="n"/>
      <c r="KG12" s="48" t="n"/>
      <c r="KH12" s="48" t="n"/>
      <c r="KI12" s="48" t="n"/>
      <c r="KJ12" s="48" t="inlineStr">
        <is>
          <t>Tidak pernah</t>
        </is>
      </c>
      <c r="KK12" s="48" t="n"/>
      <c r="KL12" s="48" t="n"/>
      <c r="KM12" s="48" t="n"/>
      <c r="KN12" s="48" t="n"/>
      <c r="KO12" s="48" t="n"/>
      <c r="KP12" s="48" t="n"/>
      <c r="KQ12" s="48" t="n"/>
      <c r="KR12" s="48" t="n"/>
      <c r="KS12" s="48" t="inlineStr">
        <is>
          <t>Cukup membaik</t>
        </is>
      </c>
      <c r="KT12" s="48" t="inlineStr">
        <is>
          <t>0-1 kali</t>
        </is>
      </c>
      <c r="KU12" s="48" t="inlineStr">
        <is>
          <t>0-1 kali</t>
        </is>
      </c>
      <c r="KV12" s="48" t="inlineStr">
        <is>
          <t>Laki-laki dewasa Perempuan dewasa</t>
        </is>
      </c>
      <c r="KW12" s="8" t="n">
        <v>1</v>
      </c>
      <c r="KX12" s="8" t="n">
        <v>1</v>
      </c>
      <c r="KY12" s="8" t="n">
        <v>0</v>
      </c>
      <c r="KZ12" s="8" t="n">
        <v>0</v>
      </c>
      <c r="LA12" s="48" t="inlineStr">
        <is>
          <t>Cukup membaik</t>
        </is>
      </c>
      <c r="LB12" s="48" t="inlineStr">
        <is>
          <t>Cukup membaik</t>
        </is>
      </c>
      <c r="LC12" s="8" t="n">
        <v>0</v>
      </c>
      <c r="LD12" s="8" t="n">
        <v>3</v>
      </c>
      <c r="LE12" s="8" t="n">
        <v>0</v>
      </c>
      <c r="LF12" s="8" t="n">
        <v>0</v>
      </c>
      <c r="LG12" s="48" t="inlineStr">
        <is>
          <t>Ya</t>
        </is>
      </c>
      <c r="LH12" s="8" t="n">
        <v>100000</v>
      </c>
      <c r="LI12" s="48" t="n"/>
      <c r="LJ12" s="48" t="inlineStr">
        <is>
          <t>Kebutuhan rumah tangga</t>
        </is>
      </c>
      <c r="LK12" s="8" t="n">
        <v>0</v>
      </c>
      <c r="LL12" s="8" t="n">
        <v>0</v>
      </c>
      <c r="LM12" s="8" t="n">
        <v>0</v>
      </c>
      <c r="LN12" s="8" t="n">
        <v>0</v>
      </c>
      <c r="LO12" s="8" t="n">
        <v>1</v>
      </c>
      <c r="LP12" s="8" t="n">
        <v>0</v>
      </c>
      <c r="LQ12" s="8" t="n">
        <v>0</v>
      </c>
      <c r="LR12" s="48" t="n"/>
      <c r="LS12" s="8" t="n">
        <v>15</v>
      </c>
      <c r="LT12" s="8" t="n">
        <v>15</v>
      </c>
      <c r="LU12" s="8" t="n">
        <v>0</v>
      </c>
      <c r="LV12" s="8" t="n">
        <v>5</v>
      </c>
      <c r="LW12" s="8" t="n">
        <v>5</v>
      </c>
      <c r="LX12" s="8" t="n">
        <v>0</v>
      </c>
      <c r="LY12" s="8" t="n">
        <v>5</v>
      </c>
      <c r="LZ12" s="8" t="n">
        <v>5</v>
      </c>
      <c r="MA12" s="8" t="n">
        <v>0</v>
      </c>
      <c r="MB12" s="48" t="inlineStr">
        <is>
          <t>Ya</t>
        </is>
      </c>
      <c r="MC12" s="8" t="n">
        <v>30</v>
      </c>
      <c r="MD12" s="8" t="n">
        <v>15</v>
      </c>
      <c r="ME12" s="8" t="n">
        <v>30</v>
      </c>
      <c r="MF12" s="8" t="n">
        <v>15</v>
      </c>
      <c r="MG12" s="8" t="n">
        <v>0</v>
      </c>
      <c r="MH12" s="8" t="n">
        <v>0</v>
      </c>
      <c r="MI12" s="48" t="inlineStr">
        <is>
          <t>Istirahat</t>
        </is>
      </c>
      <c r="MJ12" s="8" t="n">
        <v>0</v>
      </c>
      <c r="MK12" s="8" t="n">
        <v>0</v>
      </c>
      <c r="ML12" s="8" t="n">
        <v>1</v>
      </c>
      <c r="MM12" s="8" t="n">
        <v>0</v>
      </c>
      <c r="MN12" s="8" t="n">
        <v>0</v>
      </c>
      <c r="MO12" s="8" t="n">
        <v>0</v>
      </c>
      <c r="MP12" s="48" t="n"/>
      <c r="MQ12" s="48" t="n"/>
      <c r="MR12" s="48" t="inlineStr">
        <is>
          <t>santai bersama keluarga</t>
        </is>
      </c>
      <c r="MS12" s="48" t="n"/>
      <c r="MT12" s="48" t="inlineStr">
        <is>
          <t>kumpul bersama keluarga</t>
        </is>
      </c>
      <c r="MU12" s="48" t="inlineStr">
        <is>
          <t>Ya, untuk anggota keluarga</t>
        </is>
      </c>
      <c r="MV12" s="48" t="inlineStr">
        <is>
          <t>Perawatan sistem biogas Pemasangan sistem biogas</t>
        </is>
      </c>
      <c r="MW12" s="8" t="n">
        <v>1</v>
      </c>
      <c r="MX12" s="8" t="n">
        <v>1</v>
      </c>
      <c r="MY12" s="8" t="n">
        <v>0</v>
      </c>
      <c r="MZ12" s="8" t="n">
        <v>0</v>
      </c>
      <c r="NA12" s="48" t="n"/>
      <c r="NB12" s="48" t="n"/>
      <c r="NC12" s="48" t="n"/>
      <c r="ND12" s="48" t="n"/>
      <c r="NE12" s="48" t="n"/>
      <c r="NF12" s="48" t="n"/>
      <c r="NG12" s="48" t="n"/>
      <c r="NH12" s="48" t="n"/>
      <c r="NI12" s="48" t="n"/>
      <c r="NJ12" s="48" t="n"/>
      <c r="NK12" s="48" t="n"/>
      <c r="NL12" s="48" t="inlineStr">
        <is>
          <t>Tidak</t>
        </is>
      </c>
      <c r="NM12" s="48" t="inlineStr">
        <is>
          <t>Kombinasi dana mandiri dan dana hibah</t>
        </is>
      </c>
      <c r="NN12" s="48" t="inlineStr">
        <is>
          <t>&gt;11.000.001</t>
        </is>
      </c>
      <c r="NO12" s="48" t="inlineStr">
        <is>
          <t>Program yayasan/NGO</t>
        </is>
      </c>
      <c r="NP12" s="48" t="n"/>
      <c r="NQ12" s="48" t="n"/>
      <c r="NR12" s="48" t="n"/>
      <c r="NS12" s="48" t="n"/>
      <c r="NT12" s="48" t="n"/>
      <c r="NU12" s="48" t="n"/>
      <c r="NV12" s="48" t="inlineStr">
        <is>
          <t>Anggota keluarga - Laki-laki dewasa</t>
        </is>
      </c>
      <c r="NW12" s="48" t="n"/>
      <c r="NX12" s="48" t="inlineStr">
        <is>
          <t>Sedikit meningkat</t>
        </is>
      </c>
      <c r="NY12" s="8" t="n">
        <v>45</v>
      </c>
      <c r="NZ12" s="8" t="n">
        <v>20</v>
      </c>
      <c r="OA12" s="8" t="n">
        <v>0</v>
      </c>
      <c r="OB12" s="8" t="n">
        <v>5</v>
      </c>
      <c r="OC12" s="8" t="n">
        <v>5</v>
      </c>
      <c r="OD12" s="8" t="n">
        <v>0</v>
      </c>
      <c r="OE12" s="48" t="inlineStr">
        <is>
          <t>Lebih baik</t>
        </is>
      </c>
      <c r="OF12" s="48" t="inlineStr">
        <is>
          <t>Lebih baik (beda waktu memasak 5-30 menit, ATAU tidak lagi ada rasa/bau makanan yang berubah, ATAU alasan lainnya)</t>
        </is>
      </c>
      <c r="OG12" s="48" t="inlineStr">
        <is>
          <t>Ya</t>
        </is>
      </c>
      <c r="OH12" s="8" t="n">
        <v>0</v>
      </c>
      <c r="OI12" s="8" t="n">
        <v>2</v>
      </c>
      <c r="OJ12" s="8" t="n">
        <v>0</v>
      </c>
      <c r="OK12" s="8" t="n">
        <v>0</v>
      </c>
      <c r="OL12" s="8" t="n">
        <v>0</v>
      </c>
      <c r="OM12" s="8" t="n">
        <v>0</v>
      </c>
      <c r="ON12" s="8" t="n">
        <v>0</v>
      </c>
      <c r="OO12" s="8" t="n">
        <v>0</v>
      </c>
      <c r="OP12" s="48" t="inlineStr">
        <is>
          <t>Sapi perah</t>
        </is>
      </c>
      <c r="OQ12" s="8" t="n">
        <v>0</v>
      </c>
      <c r="OR12" s="8" t="n">
        <v>1</v>
      </c>
      <c r="OS12" s="8" t="n">
        <v>0</v>
      </c>
      <c r="OT12" s="8" t="n">
        <v>0</v>
      </c>
      <c r="OU12" s="8" t="n">
        <v>0</v>
      </c>
      <c r="OV12" s="8" t="n">
        <v>0</v>
      </c>
      <c r="OW12" s="8" t="n">
        <v>0</v>
      </c>
      <c r="OX12" s="8" t="n">
        <v>0</v>
      </c>
      <c r="OY12" s="48" t="n"/>
      <c r="OZ12" s="48" t="n"/>
      <c r="PA12" s="48" t="n"/>
      <c r="PB12" s="48" t="n"/>
      <c r="PC12" s="48" t="n"/>
      <c r="PD12" s="48" t="n"/>
      <c r="PE12" s="48" t="n"/>
      <c r="PF12" s="48" t="n"/>
      <c r="PG12" s="48" t="n"/>
      <c r="PH12" s="48" t="n"/>
      <c r="PI12" s="48" t="n"/>
      <c r="PJ12" s="48" t="inlineStr">
        <is>
          <t>1-Disebarkan ke lahan terbuka</t>
        </is>
      </c>
      <c r="PK12" s="8" t="n">
        <v>0</v>
      </c>
      <c r="PL12" s="8" t="n">
        <v>0</v>
      </c>
      <c r="PM12" s="8" t="n">
        <v>0</v>
      </c>
      <c r="PN12" s="8" t="n">
        <v>0</v>
      </c>
      <c r="PO12" s="8" t="n">
        <v>0</v>
      </c>
      <c r="PP12" s="8" t="n">
        <v>1</v>
      </c>
      <c r="PQ12" s="8" t="n">
        <v>0</v>
      </c>
      <c r="PR12" s="8" t="n">
        <v>0</v>
      </c>
      <c r="PS12" s="8" t="n">
        <v>0</v>
      </c>
      <c r="PT12" s="48" t="n"/>
      <c r="PU12" s="48" t="n"/>
      <c r="PV12" s="48" t="n"/>
      <c r="PW12" s="48" t="n"/>
      <c r="PX12" s="48" t="n"/>
      <c r="PY12" s="48" t="n"/>
      <c r="PZ12" s="48" t="n"/>
      <c r="QA12" s="48" t="n"/>
      <c r="QB12" s="48" t="n"/>
      <c r="QC12" s="48" t="n"/>
      <c r="QD12" s="48" t="n"/>
      <c r="QE12" s="48" t="n"/>
      <c r="QF12" s="48" t="n"/>
      <c r="QG12" s="48" t="n"/>
      <c r="QH12" s="48" t="n"/>
      <c r="QI12" s="48" t="n"/>
      <c r="QJ12" s="48" t="n"/>
      <c r="QK12" s="48" t="n"/>
      <c r="QL12" s="48" t="n"/>
      <c r="QM12" s="48" t="n"/>
      <c r="QN12" s="48" t="n"/>
      <c r="QO12" s="48" t="n"/>
      <c r="QP12" s="48" t="n"/>
      <c r="QQ12" s="48" t="n"/>
      <c r="QR12" s="48" t="n"/>
      <c r="QS12" s="48" t="n"/>
      <c r="QT12" s="48" t="n"/>
      <c r="QU12" s="48" t="n"/>
      <c r="QV12" s="48" t="n"/>
      <c r="QW12" s="48" t="n"/>
      <c r="QX12" s="48" t="n"/>
      <c r="QY12" s="48" t="n"/>
      <c r="QZ12" s="48" t="n"/>
      <c r="RA12" s="48" t="n"/>
      <c r="RB12" s="48" t="n"/>
      <c r="RC12" s="48" t="n"/>
      <c r="RD12" s="48" t="n"/>
      <c r="RE12" s="48" t="n"/>
      <c r="RF12" s="48" t="n"/>
      <c r="RG12" s="48" t="n"/>
      <c r="RH12" s="48" t="n"/>
      <c r="RI12" s="48" t="n"/>
      <c r="RJ12" s="48" t="n"/>
      <c r="RK12" s="48" t="n"/>
      <c r="RL12" s="48" t="n"/>
      <c r="RM12" s="48" t="n"/>
      <c r="RN12" s="48" t="n"/>
      <c r="RO12" s="48" t="n"/>
      <c r="RP12" s="48" t="n"/>
      <c r="RQ12" s="48" t="n"/>
      <c r="RR12" s="48" t="n"/>
      <c r="RS12" s="48" t="n"/>
      <c r="RT12" s="48" t="n"/>
      <c r="RU12" s="48" t="n"/>
      <c r="RV12" s="48" t="n"/>
      <c r="RW12" s="48" t="n"/>
      <c r="RX12" s="48" t="n"/>
      <c r="RY12" s="48" t="n"/>
      <c r="RZ12" s="48" t="n"/>
      <c r="SA12" s="48" t="n"/>
      <c r="SB12" s="48" t="n"/>
      <c r="SC12" s="48" t="n"/>
      <c r="SD12" s="48" t="n"/>
      <c r="SE12" s="8" t="n">
        <v>2</v>
      </c>
      <c r="SF12" s="48" t="n"/>
      <c r="SG12" s="48" t="n"/>
      <c r="SH12" s="48" t="n"/>
      <c r="SI12" s="48" t="n"/>
      <c r="SJ12" s="48" t="n"/>
      <c r="SK12" s="48" t="n"/>
      <c r="SL12" s="48" t="n"/>
      <c r="SM12" s="48" t="n"/>
      <c r="SN12" s="48" t="n"/>
      <c r="SO12" s="48" t="n"/>
      <c r="SP12" s="48" t="n"/>
      <c r="SQ12" s="48" t="n"/>
      <c r="SR12" s="48" t="n"/>
      <c r="SS12" s="48" t="n"/>
      <c r="ST12" s="48" t="n"/>
      <c r="SU12" s="48" t="n"/>
      <c r="SV12" s="48" t="n"/>
      <c r="SW12" s="48" t="n"/>
      <c r="SX12" s="48" t="n"/>
      <c r="SY12" s="48" t="n"/>
      <c r="SZ12" s="48" t="n"/>
      <c r="TA12" s="48" t="n"/>
      <c r="TB12" s="48" t="n"/>
      <c r="TC12" s="48" t="n"/>
      <c r="TD12" s="48" t="n"/>
      <c r="TE12" s="48" t="n"/>
      <c r="TF12" s="48" t="n"/>
      <c r="TG12" s="48" t="n"/>
      <c r="TH12" s="48" t="n"/>
      <c r="TI12" s="48" t="n"/>
      <c r="TJ12" s="48" t="n"/>
      <c r="TK12" s="48" t="n"/>
      <c r="TL12" s="48" t="n"/>
      <c r="TM12" s="48" t="n"/>
      <c r="TN12" s="48" t="n"/>
      <c r="TO12" s="48" t="n"/>
      <c r="TP12" s="48" t="n"/>
      <c r="TQ12" s="48" t="n"/>
      <c r="TR12" s="48" t="n"/>
      <c r="TS12" s="48" t="n"/>
      <c r="TT12" s="48" t="n"/>
      <c r="TU12" s="48" t="n"/>
      <c r="TV12" s="48" t="n"/>
      <c r="TW12" s="48" t="n"/>
      <c r="TX12" s="48" t="n"/>
      <c r="TY12" s="48" t="n"/>
      <c r="TZ12" s="48" t="n"/>
      <c r="UA12" s="48" t="inlineStr">
        <is>
          <t>Pemberian pakan di kandang</t>
        </is>
      </c>
      <c r="UB12" s="48" t="n"/>
      <c r="UC12" s="48" t="n"/>
      <c r="UD12" s="48" t="n"/>
      <c r="UE12" s="48" t="n"/>
      <c r="UF12" s="48" t="n"/>
      <c r="UG12" s="48" t="n"/>
      <c r="UH12" s="48" t="n"/>
      <c r="UI12" s="48" t="inlineStr">
        <is>
          <t>Sangat teratur (setiap hari)</t>
        </is>
      </c>
      <c r="UJ12" s="48" t="n"/>
      <c r="UK12" s="48" t="n"/>
      <c r="UL12" s="48" t="n"/>
      <c r="UM12" s="48" t="n"/>
      <c r="UN12" s="48" t="n"/>
      <c r="UO12" s="48" t="n"/>
      <c r="UP12" s="48" t="n"/>
      <c r="UQ12" s="48" t="inlineStr">
        <is>
          <t>Sering (1 kali sehari)</t>
        </is>
      </c>
      <c r="UR12" s="48" t="n"/>
      <c r="US12" s="48" t="n"/>
      <c r="UT12" s="48" t="n"/>
      <c r="UU12" s="48" t="n"/>
      <c r="UV12" s="48" t="n"/>
      <c r="UW12" s="48" t="n"/>
      <c r="UX12" s="48" t="n"/>
      <c r="UY12" s="48" t="n"/>
      <c r="UZ12" s="48" t="n"/>
      <c r="VA12" s="48" t="n"/>
      <c r="VB12" s="48" t="n"/>
      <c r="VC12" s="48" t="n"/>
      <c r="VD12" s="48" t="n"/>
      <c r="VE12" s="48" t="n"/>
      <c r="VF12" s="48" t="n"/>
      <c r="VG12" s="48" t="n"/>
      <c r="VH12" s="48" t="n"/>
      <c r="VI12" s="48" t="n"/>
      <c r="VJ12" s="48" t="n"/>
      <c r="VK12" s="48" t="inlineStr">
        <is>
          <t>3-Disimpan terbuka (dry lot) 4-Disimpan dalam kotak bersekat 5-Untuk disebar di tanah (dan dibajak)</t>
        </is>
      </c>
      <c r="VL12" s="8" t="n">
        <v>0</v>
      </c>
      <c r="VM12" s="8" t="n">
        <v>0</v>
      </c>
      <c r="VN12" s="8" t="n">
        <v>1</v>
      </c>
      <c r="VO12" s="8" t="n">
        <v>1</v>
      </c>
      <c r="VP12" s="8" t="n">
        <v>1</v>
      </c>
      <c r="VQ12" s="8" t="n">
        <v>0</v>
      </c>
      <c r="VR12" s="8" t="n">
        <v>0</v>
      </c>
      <c r="VS12" s="8" t="n">
        <v>0</v>
      </c>
      <c r="VT12" s="48" t="n"/>
      <c r="VU12" s="48" t="n"/>
      <c r="VV12" s="48" t="n"/>
      <c r="VW12" s="48" t="n"/>
      <c r="VX12" s="48" t="n"/>
      <c r="VY12" s="48" t="n"/>
      <c r="VZ12" s="48" t="n"/>
      <c r="WA12" s="48" t="n"/>
      <c r="WB12" s="48" t="n"/>
      <c r="WC12" s="48" t="n"/>
      <c r="WD12" s="48" t="n"/>
      <c r="WE12" s="48" t="n"/>
      <c r="WF12" s="48" t="n"/>
      <c r="WG12" s="48" t="n"/>
      <c r="WH12" s="48" t="n"/>
      <c r="WI12" s="48" t="n"/>
      <c r="WJ12" s="48" t="n"/>
      <c r="WK12" s="48" t="n"/>
      <c r="WL12" s="48" t="n"/>
      <c r="WM12" s="48" t="n"/>
      <c r="WN12" s="48" t="n"/>
      <c r="WO12" s="48" t="n"/>
      <c r="WP12" s="48" t="n"/>
      <c r="WQ12" s="48" t="n"/>
      <c r="WR12" s="48" t="n"/>
      <c r="WS12" s="48" t="n"/>
      <c r="WT12" s="48" t="n"/>
      <c r="WU12" s="48" t="n"/>
      <c r="WV12" s="48" t="n"/>
      <c r="WW12" s="48" t="n"/>
      <c r="WX12" s="48" t="n"/>
      <c r="WY12" s="48" t="n"/>
      <c r="WZ12" s="48" t="n"/>
      <c r="XA12" s="48" t="n"/>
      <c r="XB12" s="48" t="n"/>
      <c r="XC12" s="48" t="n"/>
      <c r="XD12" s="48" t="n"/>
      <c r="XE12" s="48" t="n"/>
      <c r="XF12" s="48" t="n"/>
      <c r="XG12" s="48" t="n"/>
      <c r="XH12" s="48" t="n"/>
      <c r="XI12" s="48" t="n"/>
      <c r="XJ12" s="48" t="n"/>
      <c r="XK12" s="48" t="n"/>
      <c r="XL12" s="48" t="n"/>
      <c r="XM12" s="48" t="n"/>
      <c r="XN12" s="48" t="n"/>
      <c r="XO12" s="48" t="n"/>
      <c r="XP12" s="48" t="n"/>
      <c r="XQ12" s="48" t="n"/>
      <c r="XR12" s="48" t="n"/>
      <c r="XS12" s="48" t="n"/>
      <c r="XT12" s="48" t="n"/>
      <c r="XU12" s="48" t="n"/>
      <c r="XV12" s="48" t="n"/>
      <c r="XW12" s="48" t="n"/>
      <c r="XX12" s="48" t="n"/>
      <c r="XY12" s="48" t="n"/>
      <c r="XZ12" s="48" t="n"/>
      <c r="YA12" s="48" t="n"/>
      <c r="YB12" s="48" t="n"/>
      <c r="YC12" s="48" t="n"/>
      <c r="YD12" s="48" t="n"/>
      <c r="YE12" s="48" t="n"/>
      <c r="YF12" s="48" t="n"/>
      <c r="YG12" s="48" t="n"/>
      <c r="YH12" s="48" t="n"/>
      <c r="YI12" s="48" t="n"/>
      <c r="YJ12" s="48" t="n"/>
      <c r="YK12" s="48" t="n"/>
      <c r="YL12" s="48" t="n"/>
      <c r="YM12" s="48" t="n"/>
      <c r="YN12" s="48" t="n"/>
      <c r="YO12" s="48" t="n"/>
      <c r="YP12" s="48" t="n"/>
      <c r="YQ12" s="48" t="n"/>
      <c r="YR12" s="48" t="n"/>
      <c r="YS12" s="48" t="n"/>
      <c r="YT12" s="48" t="n"/>
      <c r="YU12" s="48" t="n"/>
      <c r="YV12" s="48" t="n"/>
      <c r="YW12" s="48" t="n"/>
      <c r="YX12" s="48" t="n"/>
      <c r="YY12" s="48" t="n"/>
      <c r="YZ12" s="48" t="n"/>
      <c r="ZA12" s="48" t="n"/>
      <c r="ZB12" s="8" t="n">
        <v>2</v>
      </c>
      <c r="ZC12" s="48" t="n"/>
      <c r="ZD12" s="48" t="n"/>
      <c r="ZE12" s="48" t="n"/>
      <c r="ZF12" s="48" t="n"/>
      <c r="ZG12" s="48" t="n"/>
      <c r="ZH12" s="48" t="n"/>
      <c r="ZI12" s="48" t="n"/>
      <c r="ZJ12" s="48" t="inlineStr">
        <is>
          <t>Pakan kering (misal: konsentrat, silase, pelet)</t>
        </is>
      </c>
      <c r="ZK12" s="48" t="n"/>
      <c r="ZL12" s="48" t="n"/>
      <c r="ZM12" s="48" t="n"/>
      <c r="ZN12" s="48" t="n"/>
      <c r="ZO12" s="48" t="n"/>
      <c r="ZP12" s="48" t="n"/>
      <c r="ZQ12" s="48" t="inlineStr">
        <is>
          <t>Ya</t>
        </is>
      </c>
      <c r="ZR12" s="48" t="inlineStr">
        <is>
          <t>Padat Cair</t>
        </is>
      </c>
      <c r="ZS12" s="8" t="n">
        <v>1</v>
      </c>
      <c r="ZT12" s="8" t="n">
        <v>1</v>
      </c>
      <c r="ZU12" s="8" t="n">
        <v>60</v>
      </c>
      <c r="ZV12" s="8" t="n">
        <v>60</v>
      </c>
      <c r="ZW12" s="48" t="inlineStr">
        <is>
          <t>Ya</t>
        </is>
      </c>
      <c r="ZX12" s="48" t="inlineStr">
        <is>
          <t>Mengetahui</t>
        </is>
      </c>
      <c r="ZY12" s="48" t="inlineStr">
        <is>
          <t>Digunakan untuk pupuk di lahan pertanian sendiri Digunakan untuk kegiatan peternakan sendiri Diberikan gratis ke orang lain</t>
        </is>
      </c>
      <c r="ZZ12" s="8" t="n">
        <v>1</v>
      </c>
      <c r="AAA12" s="8" t="n">
        <v>1</v>
      </c>
      <c r="AAB12" s="8" t="n">
        <v>0</v>
      </c>
      <c r="AAC12" s="8" t="n">
        <v>0</v>
      </c>
      <c r="AAD12" s="8" t="n">
        <v>1</v>
      </c>
      <c r="AAE12" s="8" t="n">
        <v>0</v>
      </c>
      <c r="AAF12" s="8" t="n">
        <v>0</v>
      </c>
      <c r="AAG12" s="48" t="inlineStr">
        <is>
          <t>Pupuk cair untuk tanaman Pembenah tanah (soil conditioner) Media untuk pembibitan tanaman</t>
        </is>
      </c>
      <c r="AAH12" s="8" t="n">
        <v>1</v>
      </c>
      <c r="AAI12" s="8" t="n">
        <v>1</v>
      </c>
      <c r="AAJ12" s="8" t="n">
        <v>0</v>
      </c>
      <c r="AAK12" s="8" t="n">
        <v>1</v>
      </c>
      <c r="AAL12" s="8" t="n">
        <v>0</v>
      </c>
      <c r="AAM12" s="48" t="n"/>
      <c r="AAN12" s="48" t="inlineStr">
        <is>
          <t>Lainnya</t>
        </is>
      </c>
      <c r="AAO12" s="8" t="n">
        <v>0</v>
      </c>
      <c r="AAP12" s="8" t="n">
        <v>0</v>
      </c>
      <c r="AAQ12" s="8" t="n">
        <v>0</v>
      </c>
      <c r="AAR12" s="8" t="n">
        <v>0</v>
      </c>
      <c r="AAS12" s="8" t="n">
        <v>1</v>
      </c>
      <c r="AAT12" s="48" t="inlineStr">
        <is>
          <t>Pupuk</t>
        </is>
      </c>
      <c r="AAU12" s="48" t="n"/>
      <c r="AAV12" s="11" t="inlineStr">
        <is>
          <t>Rumput</t>
        </is>
      </c>
      <c r="AAW12" s="48" t="inlineStr">
        <is>
          <t>Sering ( 1 minggu 2 kali)</t>
        </is>
      </c>
      <c r="AAX12" s="8" t="n">
        <v>1000</v>
      </c>
      <c r="AAY12" s="48" t="n"/>
      <c r="AAZ12" s="8" t="n">
        <v>100</v>
      </c>
      <c r="ABA12" s="8" t="n">
        <v>100</v>
      </c>
      <c r="ABB12" s="48" t="inlineStr">
        <is>
          <t>NPK</t>
        </is>
      </c>
      <c r="ABC12" s="48" t="n"/>
      <c r="ABD12" s="8" t="n">
        <v>25</v>
      </c>
      <c r="ABE12" s="8" t="n">
        <v>5000</v>
      </c>
      <c r="ABF12" s="8" t="n">
        <v>10</v>
      </c>
      <c r="ABG12" s="8" t="n">
        <v>5000</v>
      </c>
      <c r="ABH12" s="8" t="n">
        <v>400</v>
      </c>
      <c r="ABI12" s="8" t="n">
        <v>500</v>
      </c>
      <c r="ABJ12" s="48" t="inlineStr">
        <is>
          <t>Ya</t>
        </is>
      </c>
      <c r="ABK12" s="48" t="inlineStr">
        <is>
          <t>Cukup meningkat</t>
        </is>
      </c>
      <c r="ABL12" s="48" t="inlineStr">
        <is>
          <t>Menurun</t>
        </is>
      </c>
      <c r="ABM12" s="48" t="inlineStr">
        <is>
          <t>Cukup meningkat</t>
        </is>
      </c>
      <c r="ABN12" s="48" t="inlineStr">
        <is>
          <t>Cukup meningkat</t>
        </is>
      </c>
      <c r="ABO12" s="48" t="inlineStr">
        <is>
          <t>Cukup meningkat</t>
        </is>
      </c>
      <c r="ABP12" s="48" t="inlineStr">
        <is>
          <t>Tidak memiliki tempat untuk menyimpan Tidak punya waktu mengumpulkannya Ladang/sawah terlalu jauh, sulit untuk mengangkut ke sana</t>
        </is>
      </c>
      <c r="ABQ12" s="8" t="n">
        <v>0</v>
      </c>
      <c r="ABR12" s="8" t="n">
        <v>1</v>
      </c>
      <c r="ABS12" s="8" t="n">
        <v>1</v>
      </c>
      <c r="ABT12" s="8" t="n">
        <v>1</v>
      </c>
      <c r="ABU12" s="8" t="n">
        <v>0</v>
      </c>
      <c r="ABV12" s="8" t="n">
        <v>0</v>
      </c>
      <c r="ABW12" s="8" t="n">
        <v>0</v>
      </c>
      <c r="ABX12" s="48" t="n"/>
      <c r="ABY12" s="48" t="inlineStr">
        <is>
          <t>tidak</t>
        </is>
      </c>
      <c r="ABZ12" s="48" t="inlineStr">
        <is>
          <t>Manfaat cukup signifikan, terasa di kehidupan sehari-hari</t>
        </is>
      </c>
      <c r="ACA12" s="48" t="inlineStr">
        <is>
          <t>Berkurang</t>
        </is>
      </c>
      <c r="ACB12" s="48" t="inlineStr">
        <is>
          <t>Anggota keluarga - Perempuan dewasa</t>
        </is>
      </c>
      <c r="ACC12" s="48" t="inlineStr">
        <is>
          <t>Setuju</t>
        </is>
      </c>
      <c r="ACD12" s="48" t="inlineStr">
        <is>
          <t>Anggota keluarga - Laki-laki dewasa Anggota keluarga - Perempuan dewasa Anggota keluarga - Anak-anak</t>
        </is>
      </c>
      <c r="ACE12" s="8" t="n">
        <v>1</v>
      </c>
      <c r="ACF12" s="8" t="n">
        <v>1</v>
      </c>
      <c r="ACG12" s="8" t="n">
        <v>1</v>
      </c>
      <c r="ACH12" s="8" t="n">
        <v>0</v>
      </c>
      <c r="ACI12" s="48" t="inlineStr">
        <is>
          <t>Cukup puas</t>
        </is>
      </c>
      <c r="ACJ12" s="48" t="inlineStr">
        <is>
          <t>Cukup puas</t>
        </is>
      </c>
      <c r="ACK12" s="48" t="inlineStr">
        <is>
          <t>Cukup puas</t>
        </is>
      </c>
      <c r="ACL12" s="48" t="inlineStr">
        <is>
          <t>Cukup puas</t>
        </is>
      </c>
      <c r="ACM12" s="48" t="inlineStr">
        <is>
          <t>Tidak</t>
        </is>
      </c>
      <c r="ACN12" s="48" t="n"/>
      <c r="ACO12" s="48" t="inlineStr">
        <is>
          <t>Cukup puas</t>
        </is>
      </c>
      <c r="ACP12" s="48" t="n"/>
      <c r="ACQ12" s="48" t="n"/>
      <c r="ACR12" s="48" t="n"/>
      <c r="ACS12" s="48" t="n"/>
      <c r="ACT12" s="48" t="n"/>
      <c r="ACU12" s="48" t="n"/>
      <c r="ACV12" s="48" t="n"/>
      <c r="ACW12" s="48" t="n"/>
      <c r="ACX12" s="48" t="n"/>
      <c r="ACY12" s="48" t="n"/>
      <c r="ACZ12" s="48" t="inlineStr">
        <is>
          <t>Menghubungi CPO atau pendamping Memperbaiki sendiri</t>
        </is>
      </c>
      <c r="ADA12" s="8" t="n">
        <v>0</v>
      </c>
      <c r="ADB12" s="8" t="n">
        <v>0</v>
      </c>
      <c r="ADC12" s="8" t="n">
        <v>0</v>
      </c>
      <c r="ADD12" s="8" t="n">
        <v>0</v>
      </c>
      <c r="ADE12" s="8" t="n">
        <v>1</v>
      </c>
      <c r="ADF12" s="8" t="n">
        <v>1</v>
      </c>
      <c r="ADG12" s="8" t="n">
        <v>0</v>
      </c>
      <c r="ADH12" s="8" t="n">
        <v>0</v>
      </c>
      <c r="ADI12" s="12" t="n"/>
      <c r="ADJ12" s="17" t="inlineStr">
        <is>
          <t>Laki-laki dewasa</t>
        </is>
      </c>
      <c r="ADK12" s="48" t="n"/>
      <c r="ADL12" s="17" t="inlineStr">
        <is>
          <t>Menelepon atau WA langsung</t>
        </is>
      </c>
      <c r="ADM12" s="48" t="n"/>
      <c r="ADN12" s="11" t="inlineStr">
        <is>
          <t>Tidak ada</t>
        </is>
      </c>
      <c r="ADO12" s="48" t="inlineStr">
        <is>
          <t>Ya, selalu</t>
        </is>
      </c>
      <c r="ADP12"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12" s="18" t="n">
        <v>1</v>
      </c>
      <c r="ADR12" s="18" t="n">
        <v>1</v>
      </c>
      <c r="ADS12" s="18" t="n">
        <v>1</v>
      </c>
      <c r="ADT12" s="18" t="n">
        <v>1</v>
      </c>
      <c r="ADU12" s="18" t="n">
        <v>1</v>
      </c>
      <c r="ADV12" s="18" t="n">
        <v>1</v>
      </c>
      <c r="ADW12" s="18" t="n">
        <v>1</v>
      </c>
      <c r="ADX12" s="18" t="n">
        <v>1</v>
      </c>
      <c r="ADY12" s="18" t="n">
        <v>1</v>
      </c>
      <c r="ADZ12" s="18" t="n">
        <v>0</v>
      </c>
      <c r="AEA12" s="18" t="n">
        <v>0</v>
      </c>
      <c r="AEB12" s="18" t="n">
        <v>0</v>
      </c>
      <c r="AEC12" s="48" t="n"/>
      <c r="AED12" s="48" t="inlineStr">
        <is>
          <t>Mengurangi pengeluaran energi</t>
        </is>
      </c>
      <c r="AEE12" s="48" t="n"/>
      <c r="AEF12" s="48" t="inlineStr">
        <is>
          <t>Yayasan Rumah Energi (YRE)</t>
        </is>
      </c>
      <c r="AEG12" s="48" t="n"/>
      <c r="AEH12" s="48" t="inlineStr">
        <is>
          <t>WhatsApp Image 2026-02-03 at 14.19.03-12_47_39.jpeg</t>
        </is>
      </c>
      <c r="AEI12" s="16" t="inlineStr">
        <is>
          <t>https://kf.kobotoolbox.org/api/v2/assets/avstPQqLr3Ab3ZdcVTXZ6f/data/664154789/attachments/attcnS7SMrty77tNvsK5yMBx/</t>
        </is>
      </c>
      <c r="AEJ12" s="48" t="inlineStr">
        <is>
          <t>WhatsApp Image 2026-02-03 at 14.19.03 (1)-12_47_55.jpeg</t>
        </is>
      </c>
      <c r="AEK12" s="16" t="inlineStr">
        <is>
          <t>https://kf.kobotoolbox.org/api/v2/assets/avstPQqLr3Ab3ZdcVTXZ6f/data/664154789/attachments/att4TpZ59f6aGydDxMSUQ2r2/</t>
        </is>
      </c>
      <c r="AEL12" s="48" t="inlineStr">
        <is>
          <t>manto witono</t>
        </is>
      </c>
      <c r="AEM12" s="48" t="n"/>
      <c r="AEN12" s="48" t="n"/>
    </row>
    <row r="13">
      <c r="A13" s="6" t="n">
        <v>46058</v>
      </c>
      <c r="B13" s="6" t="n">
        <v>46058</v>
      </c>
      <c r="C13" s="48" t="inlineStr">
        <is>
          <t>Marmanto</t>
        </is>
      </c>
      <c r="D13" s="48" t="inlineStr">
        <is>
          <t>Puspita Farm</t>
        </is>
      </c>
      <c r="E13" s="8">
        <f>+6285642220085</f>
        <v/>
      </c>
      <c r="F13" s="48" t="n"/>
      <c r="G13" s="8" t="n">
        <v>-7.40393582</v>
      </c>
      <c r="H13" s="8" t="n">
        <v>110.3366388</v>
      </c>
      <c r="I13" s="48" t="n"/>
      <c r="J13" s="8" t="n">
        <v>4.55</v>
      </c>
      <c r="K13" s="48" t="n"/>
      <c r="L13" s="48" t="n"/>
      <c r="M13" s="8" t="n">
        <v>-7.40395054</v>
      </c>
      <c r="N13" s="8" t="n">
        <v>110.3388297</v>
      </c>
      <c r="O13" s="48" t="n"/>
      <c r="P13" s="8" t="n">
        <v>4.27</v>
      </c>
      <c r="Q13" s="48" t="n"/>
      <c r="R13" s="48" t="inlineStr">
        <is>
          <t>Jawa Tengah</t>
        </is>
      </c>
      <c r="S13" s="48" t="n"/>
      <c r="T13" s="48" t="n"/>
      <c r="U13" s="48" t="n"/>
      <c r="V13" s="48" t="n"/>
      <c r="W13" s="48" t="n"/>
      <c r="X13" s="48" t="n"/>
      <c r="Y13" s="48" t="n"/>
      <c r="Z13" s="48" t="n"/>
      <c r="AA13" s="48" t="n"/>
      <c r="AB13" s="48" t="n"/>
      <c r="AC13" s="48" t="inlineStr">
        <is>
          <t>Klaten</t>
        </is>
      </c>
      <c r="AD13" s="48" t="inlineStr">
        <is>
          <t>Karangnongko</t>
        </is>
      </c>
      <c r="AE13" s="48" t="inlineStr">
        <is>
          <t>Karangnongko</t>
        </is>
      </c>
      <c r="AF13" s="48" t="inlineStr">
        <is>
          <t>KJUB PUSPETASARI</t>
        </is>
      </c>
      <c r="AG13" s="48" t="inlineStr">
        <is>
          <t>PUS0040</t>
        </is>
      </c>
      <c r="AH13" s="8" t="n">
        <v>2</v>
      </c>
      <c r="AI13" s="48" t="inlineStr">
        <is>
          <t>VPA2</t>
        </is>
      </c>
      <c r="AJ13" s="48" t="inlineStr">
        <is>
          <t>Aktif</t>
        </is>
      </c>
      <c r="AK13" s="8" t="n">
        <v>42</v>
      </c>
      <c r="AL13" s="48" t="inlineStr">
        <is>
          <t>Laki-laki</t>
        </is>
      </c>
      <c r="AM13" s="48" t="inlineStr">
        <is>
          <t>Sudah menikah</t>
        </is>
      </c>
      <c r="AN13" s="48" t="inlineStr">
        <is>
          <t>Diploma/S1/Sederajat</t>
        </is>
      </c>
      <c r="AO13" s="48" t="inlineStr">
        <is>
          <t>Pegawai swasta</t>
        </is>
      </c>
      <c r="AP13" s="8" t="n">
        <v>0</v>
      </c>
      <c r="AQ13" s="8" t="n">
        <v>0</v>
      </c>
      <c r="AR13" s="8" t="n">
        <v>0</v>
      </c>
      <c r="AS13" s="8" t="n">
        <v>0</v>
      </c>
      <c r="AT13" s="8" t="n">
        <v>0</v>
      </c>
      <c r="AU13" s="8" t="n">
        <v>1</v>
      </c>
      <c r="AV13" s="8" t="n">
        <v>0</v>
      </c>
      <c r="AW13" s="8" t="n">
        <v>0</v>
      </c>
      <c r="AX13" s="48" t="n"/>
      <c r="AY13" s="48" t="inlineStr">
        <is>
          <t>Peternak</t>
        </is>
      </c>
      <c r="AZ13" s="8" t="n">
        <v>0</v>
      </c>
      <c r="BA13" s="8" t="n">
        <v>1</v>
      </c>
      <c r="BB13" s="8" t="n">
        <v>0</v>
      </c>
      <c r="BC13" s="8" t="n">
        <v>0</v>
      </c>
      <c r="BD13" s="8" t="n">
        <v>0</v>
      </c>
      <c r="BE13" s="8" t="n">
        <v>0</v>
      </c>
      <c r="BF13" s="8" t="n">
        <v>0</v>
      </c>
      <c r="BG13" s="8" t="n">
        <v>0</v>
      </c>
      <c r="BH13" s="48" t="n"/>
      <c r="BI13" s="48" t="inlineStr">
        <is>
          <t>&gt;Rp3.500.000</t>
        </is>
      </c>
      <c r="BJ13" s="8" t="n">
        <v>1</v>
      </c>
      <c r="BK13" s="8" t="n">
        <v>1</v>
      </c>
      <c r="BL13" s="8" t="n">
        <v>1</v>
      </c>
      <c r="BM13" s="8" t="n">
        <v>0</v>
      </c>
      <c r="BN13" s="48" t="inlineStr">
        <is>
          <t>Milik sendiri</t>
        </is>
      </c>
      <c r="BO13" s="48" t="inlineStr">
        <is>
          <t>Permanen (dinding bata dan semen)</t>
        </is>
      </c>
      <c r="BP13" s="8" t="n">
        <v>1</v>
      </c>
      <c r="BQ13" s="8" t="n">
        <v>0</v>
      </c>
      <c r="BR13" s="8" t="n">
        <v>0</v>
      </c>
      <c r="BS13" s="8" t="n">
        <v>0</v>
      </c>
      <c r="BT13" s="8" t="n">
        <v>0</v>
      </c>
      <c r="BU13" s="48" t="n"/>
      <c r="BV13" s="48" t="inlineStr">
        <is>
          <t>Keramik/ubin</t>
        </is>
      </c>
      <c r="BW13" s="8" t="n">
        <v>0</v>
      </c>
      <c r="BX13" s="8" t="n">
        <v>0</v>
      </c>
      <c r="BY13" s="8" t="n">
        <v>1</v>
      </c>
      <c r="BZ13" s="8" t="n">
        <v>0</v>
      </c>
      <c r="CA13" s="8" t="n">
        <v>0</v>
      </c>
      <c r="CB13" s="48" t="n"/>
      <c r="CC13" s="48" t="inlineStr">
        <is>
          <t>Genting</t>
        </is>
      </c>
      <c r="CD13" s="8" t="n">
        <v>0</v>
      </c>
      <c r="CE13" s="8" t="n">
        <v>0</v>
      </c>
      <c r="CF13" s="8" t="n">
        <v>0</v>
      </c>
      <c r="CG13" s="8" t="n">
        <v>0</v>
      </c>
      <c r="CH13" s="8" t="n">
        <v>0</v>
      </c>
      <c r="CI13" s="8" t="n">
        <v>1</v>
      </c>
      <c r="CJ13" s="8" t="n">
        <v>0</v>
      </c>
      <c r="CK13" s="48" t="n"/>
      <c r="CL13" s="48" t="inlineStr">
        <is>
          <t>Ya</t>
        </is>
      </c>
      <c r="CM13" s="8" t="n">
        <v>2023</v>
      </c>
      <c r="CN13" s="48" t="inlineStr">
        <is>
          <t>Fixed-Dome (Kubah Tetap)</t>
        </is>
      </c>
      <c r="CO13" s="48" t="inlineStr">
        <is>
          <t>6 m³ (4-5 ekor sapi, ±5 jam memasak/hari, ±50 kg</t>
        </is>
      </c>
      <c r="CP13" s="48" t="inlineStr">
        <is>
          <t>Koperasi</t>
        </is>
      </c>
      <c r="CQ13" s="8" t="n">
        <v>0</v>
      </c>
      <c r="CR13" s="8" t="n">
        <v>0</v>
      </c>
      <c r="CS13" s="8" t="n">
        <v>0</v>
      </c>
      <c r="CT13" s="8" t="n">
        <v>0</v>
      </c>
      <c r="CU13" s="10" t="n">
        <v>0</v>
      </c>
      <c r="CV13" s="10" t="n">
        <v>0</v>
      </c>
      <c r="CW13" s="10" t="n">
        <v>1</v>
      </c>
      <c r="CX13" s="8" t="n">
        <v>0</v>
      </c>
      <c r="CY13" s="48" t="inlineStr">
        <is>
          <t>Anggota keluarga - laki-laki</t>
        </is>
      </c>
      <c r="CZ13" s="8" t="n">
        <v>1</v>
      </c>
      <c r="DA13" s="8" t="n">
        <v>0</v>
      </c>
      <c r="DB13" s="8" t="n">
        <v>0</v>
      </c>
      <c r="DC13" s="48" t="n"/>
      <c r="DD13" s="48" t="inlineStr">
        <is>
          <t>Anggota keluarga - laki-laki CPO atau pendamping</t>
        </is>
      </c>
      <c r="DE13" s="8" t="n">
        <v>1</v>
      </c>
      <c r="DF13" s="8" t="n">
        <v>0</v>
      </c>
      <c r="DG13" s="8" t="n">
        <v>1</v>
      </c>
      <c r="DH13" s="8" t="n">
        <v>0</v>
      </c>
      <c r="DI13" s="48" t="n"/>
      <c r="DJ13" s="48" t="inlineStr">
        <is>
          <t>Anggota keluarga - laki-laki CPO atau pendamping</t>
        </is>
      </c>
      <c r="DK13" s="8" t="n">
        <v>1</v>
      </c>
      <c r="DL13" s="8" t="n">
        <v>0</v>
      </c>
      <c r="DM13" s="8" t="n">
        <v>1</v>
      </c>
      <c r="DN13" s="8" t="n">
        <v>0</v>
      </c>
      <c r="DO13" s="48" t="n"/>
      <c r="DP13" s="8" t="n">
        <v>1</v>
      </c>
      <c r="DQ13" s="8" t="n">
        <v>0</v>
      </c>
      <c r="DR13" s="8" t="n">
        <v>0</v>
      </c>
      <c r="DS13" s="48" t="n"/>
      <c r="DT13" s="48" t="n"/>
      <c r="DU13" s="48" t="n"/>
      <c r="DV13" s="48" t="inlineStr">
        <is>
          <t>Ya</t>
        </is>
      </c>
      <c r="DW13" s="48" t="n"/>
      <c r="DX13" s="48" t="n"/>
      <c r="DY13" s="48" t="n"/>
      <c r="DZ13" s="48" t="n"/>
      <c r="EA13" s="48" t="n"/>
      <c r="EB13" s="48" t="n"/>
      <c r="EC13" s="48" t="n"/>
      <c r="ED13" s="48" t="n"/>
      <c r="EE13" s="48" t="n"/>
      <c r="EF13" s="48" t="n"/>
      <c r="EG13" s="48" t="n"/>
      <c r="EH13" s="48" t="n"/>
      <c r="EI13" s="48" t="inlineStr">
        <is>
          <t>Tidak ada masalah</t>
        </is>
      </c>
      <c r="EJ13" s="8" t="n">
        <v>0</v>
      </c>
      <c r="EK13" s="8" t="n">
        <v>0</v>
      </c>
      <c r="EL13" s="8" t="n">
        <v>0</v>
      </c>
      <c r="EM13" s="8" t="n">
        <v>1</v>
      </c>
      <c r="EN13" s="8" t="n">
        <v>0</v>
      </c>
      <c r="EO13" s="11" t="n"/>
      <c r="EP13" s="48" t="inlineStr">
        <is>
          <t>Ya, cukup jelas dan mudah diikuti</t>
        </is>
      </c>
      <c r="EQ13" s="48" t="inlineStr">
        <is>
          <t>Pelatihan</t>
        </is>
      </c>
      <c r="ER13" s="48" t="inlineStr">
        <is>
          <t>CPO atau pendamping Staff BIRU</t>
        </is>
      </c>
      <c r="ES13" s="8" t="n">
        <v>1</v>
      </c>
      <c r="ET13" s="8" t="n">
        <v>1</v>
      </c>
      <c r="EU13" s="8" t="n">
        <v>0</v>
      </c>
      <c r="EV13" s="8" t="n">
        <v>0</v>
      </c>
      <c r="EW13" s="48" t="n"/>
      <c r="EX13" s="48" t="inlineStr">
        <is>
          <t>Anggota keluarga - Laki-laki Anggota keluarga - Perempuan dewasa</t>
        </is>
      </c>
      <c r="EY13" s="8" t="n">
        <v>1</v>
      </c>
      <c r="EZ13" s="8" t="n">
        <v>1</v>
      </c>
      <c r="FA13" s="8" t="n">
        <v>0</v>
      </c>
      <c r="FB13" s="48" t="n"/>
      <c r="FC13" s="48" t="inlineStr">
        <is>
          <t>Setiap hari</t>
        </is>
      </c>
      <c r="FD13" s="48" t="n"/>
      <c r="FE13" s="48" t="inlineStr">
        <is>
          <t>Mengetahui</t>
        </is>
      </c>
      <c r="FF13" s="48" t="inlineStr">
        <is>
          <t>Selalu (setiap hari)</t>
        </is>
      </c>
      <c r="FG13" s="48" t="inlineStr">
        <is>
          <t>Mengetahui</t>
        </is>
      </c>
      <c r="FH13" s="48" t="inlineStr">
        <is>
          <t>Sering (setiap minggu)</t>
        </is>
      </c>
      <c r="FI13" s="48" t="inlineStr">
        <is>
          <t>Mengetahui</t>
        </is>
      </c>
      <c r="FJ13" s="48" t="inlineStr">
        <is>
          <t>Sering (setiap minggu)</t>
        </is>
      </c>
      <c r="FK13" s="48" t="inlineStr">
        <is>
          <t>Mengetahui</t>
        </is>
      </c>
      <c r="FL13" s="48" t="inlineStr">
        <is>
          <t>Sering (setiap minggu)</t>
        </is>
      </c>
      <c r="FM13" s="48" t="inlineStr">
        <is>
          <t>Mengetahui</t>
        </is>
      </c>
      <c r="FN13" s="48" t="inlineStr">
        <is>
          <t>Jarang (setiap bulan atau lebih)</t>
        </is>
      </c>
      <c r="FO13" s="48" t="inlineStr">
        <is>
          <t>Mengetahui</t>
        </is>
      </c>
      <c r="FP13" s="48" t="inlineStr">
        <is>
          <t>Jarang (setiap bulan atau lebih)</t>
        </is>
      </c>
      <c r="FQ13" s="48" t="inlineStr">
        <is>
          <t>Mengetahui</t>
        </is>
      </c>
      <c r="FR13" s="48" t="inlineStr">
        <is>
          <t>Ya</t>
        </is>
      </c>
      <c r="FS13" s="48" t="inlineStr">
        <is>
          <t>Mengetahui</t>
        </is>
      </c>
      <c r="FT13" s="48" t="inlineStr">
        <is>
          <t>Ya, selalu</t>
        </is>
      </c>
      <c r="FU13" s="48" t="inlineStr">
        <is>
          <t>Laki-laki dewasa Perempuan dewasa</t>
        </is>
      </c>
      <c r="FV13" s="8" t="n">
        <v>1</v>
      </c>
      <c r="FW13" s="8" t="n">
        <v>1</v>
      </c>
      <c r="FX13" s="8" t="n">
        <v>0</v>
      </c>
      <c r="FY13" s="8" t="n">
        <v>0</v>
      </c>
      <c r="FZ13" s="48" t="inlineStr">
        <is>
          <t>Cukup memahami</t>
        </is>
      </c>
      <c r="GA13" s="48" t="inlineStr">
        <is>
          <t>CPO Pelatihan</t>
        </is>
      </c>
      <c r="GB13" s="8" t="n">
        <v>1</v>
      </c>
      <c r="GC13" s="8" t="n">
        <v>1</v>
      </c>
      <c r="GD13" s="8" t="n">
        <v>0</v>
      </c>
      <c r="GE13" s="8" t="n">
        <v>0</v>
      </c>
      <c r="GF13" s="48" t="n"/>
      <c r="GG13" s="48" t="inlineStr">
        <is>
          <t>Sering</t>
        </is>
      </c>
      <c r="GH13" s="48" t="inlineStr">
        <is>
          <t>Tidak</t>
        </is>
      </c>
      <c r="GI13" s="48" t="n"/>
      <c r="GJ13" s="48" t="n"/>
      <c r="GK13" s="48" t="n"/>
      <c r="GL13" s="48" t="n"/>
      <c r="GM13" s="48" t="n"/>
      <c r="GN13" s="48" t="n"/>
      <c r="GO13" s="48" t="n"/>
      <c r="GP13" s="48" t="inlineStr">
        <is>
          <t>Penuh (100%)</t>
        </is>
      </c>
      <c r="GQ13" s="48" t="inlineStr">
        <is>
          <t>LPG</t>
        </is>
      </c>
      <c r="GR13" s="8" t="n">
        <v>1</v>
      </c>
      <c r="GS13" s="8" t="n">
        <v>0</v>
      </c>
      <c r="GT13" s="8" t="n">
        <v>0</v>
      </c>
      <c r="GU13" s="8" t="n">
        <v>0</v>
      </c>
      <c r="GV13" s="8" t="n">
        <v>0</v>
      </c>
      <c r="GW13" s="8" t="n">
        <v>0</v>
      </c>
      <c r="GX13" s="8" t="n">
        <v>0</v>
      </c>
      <c r="GY13" s="48" t="n"/>
      <c r="GZ13" s="48" t="inlineStr">
        <is>
          <t>Ya</t>
        </is>
      </c>
      <c r="HA13" s="48" t="n"/>
      <c r="HB13" s="48" t="n"/>
      <c r="HC13" s="48" t="n"/>
      <c r="HD13" s="48" t="n"/>
      <c r="HE13" s="8" t="n">
        <v>12</v>
      </c>
      <c r="HF13" s="8" t="n">
        <v>100000</v>
      </c>
      <c r="HG13" s="8" t="n">
        <v>3</v>
      </c>
      <c r="HH13" s="8" t="n">
        <v>25000</v>
      </c>
      <c r="HI13" s="48" t="n"/>
      <c r="HJ13" s="48" t="n"/>
      <c r="HK13" s="48" t="n"/>
      <c r="HL13" s="48" t="n"/>
      <c r="HM13" s="48" t="n"/>
      <c r="HN13" s="48" t="n"/>
      <c r="HO13" s="48" t="n"/>
      <c r="HP13" s="48" t="n"/>
      <c r="HQ13" s="48" t="n"/>
      <c r="HR13" s="48" t="n"/>
      <c r="HS13" s="48" t="n"/>
      <c r="HT13" s="48" t="n"/>
      <c r="HU13" s="48" t="n"/>
      <c r="HV13" s="48" t="n"/>
      <c r="HW13" s="48" t="n"/>
      <c r="HX13" s="48" t="n"/>
      <c r="HY13" s="48" t="n"/>
      <c r="HZ13" s="48" t="n"/>
      <c r="IA13" s="8" t="n">
        <v>9</v>
      </c>
      <c r="IB13" s="8" t="n">
        <v>75000</v>
      </c>
      <c r="IC13" s="48" t="n"/>
      <c r="ID13" s="48" t="n"/>
      <c r="IE13" s="48" t="n"/>
      <c r="IF13" s="48" t="n"/>
      <c r="IG13" s="48" t="n"/>
      <c r="IH13" s="48" t="n"/>
      <c r="II13" s="48" t="n"/>
      <c r="IJ13" s="48" t="n"/>
      <c r="IK13" s="48" t="inlineStr">
        <is>
          <t>50-65 kg</t>
        </is>
      </c>
      <c r="IL13" s="48" t="inlineStr">
        <is>
          <t>3-5 jam</t>
        </is>
      </c>
      <c r="IM13" s="48" t="inlineStr">
        <is>
          <t>Ya</t>
        </is>
      </c>
      <c r="IN13" s="48" t="inlineStr">
        <is>
          <t>Tidak</t>
        </is>
      </c>
      <c r="IO13" s="48" t="inlineStr">
        <is>
          <t>Lebih bersih</t>
        </is>
      </c>
      <c r="IP13" s="48" t="n"/>
      <c r="IQ13" s="48" t="inlineStr">
        <is>
          <t>Tidak pernah</t>
        </is>
      </c>
      <c r="IR13" s="48" t="n"/>
      <c r="IS13" s="48" t="n"/>
      <c r="IT13" s="48" t="n"/>
      <c r="IU13" s="48" t="n"/>
      <c r="IV13" s="48" t="n"/>
      <c r="IW13" s="48" t="n"/>
      <c r="IX13" s="48" t="n"/>
      <c r="IY13" s="48" t="n"/>
      <c r="IZ13" s="48" t="inlineStr">
        <is>
          <t>Tidak pernah</t>
        </is>
      </c>
      <c r="JA13" s="48" t="n"/>
      <c r="JB13" s="48" t="n"/>
      <c r="JC13" s="48" t="n"/>
      <c r="JD13" s="48" t="n"/>
      <c r="JE13" s="48" t="n"/>
      <c r="JF13" s="48" t="n"/>
      <c r="JG13" s="48" t="n"/>
      <c r="JH13" s="48" t="n"/>
      <c r="JI13" s="48" t="inlineStr">
        <is>
          <t>Tidak pernah</t>
        </is>
      </c>
      <c r="JJ13" s="48" t="n"/>
      <c r="JK13" s="48" t="n"/>
      <c r="JL13" s="48" t="n"/>
      <c r="JM13" s="48" t="n"/>
      <c r="JN13" s="48" t="n"/>
      <c r="JO13" s="48" t="n"/>
      <c r="JP13" s="48" t="n"/>
      <c r="JQ13" s="48" t="n"/>
      <c r="JR13" s="48" t="inlineStr">
        <is>
          <t>Tidak pernah</t>
        </is>
      </c>
      <c r="JS13" s="48" t="n"/>
      <c r="JT13" s="48" t="n"/>
      <c r="JU13" s="48" t="n"/>
      <c r="JV13" s="48" t="n"/>
      <c r="JW13" s="48" t="n"/>
      <c r="JX13" s="48" t="n"/>
      <c r="JY13" s="48" t="n"/>
      <c r="JZ13" s="48" t="n"/>
      <c r="KA13" s="48" t="inlineStr">
        <is>
          <t>Tidak pernah</t>
        </is>
      </c>
      <c r="KB13" s="48" t="n"/>
      <c r="KC13" s="48" t="n"/>
      <c r="KD13" s="48" t="n"/>
      <c r="KE13" s="48" t="n"/>
      <c r="KF13" s="48" t="n"/>
      <c r="KG13" s="48" t="n"/>
      <c r="KH13" s="48" t="n"/>
      <c r="KI13" s="48" t="n"/>
      <c r="KJ13" s="48" t="inlineStr">
        <is>
          <t>Tidak pernah</t>
        </is>
      </c>
      <c r="KK13" s="48" t="n"/>
      <c r="KL13" s="48" t="n"/>
      <c r="KM13" s="48" t="n"/>
      <c r="KN13" s="48" t="n"/>
      <c r="KO13" s="48" t="n"/>
      <c r="KP13" s="48" t="n"/>
      <c r="KQ13" s="48" t="n"/>
      <c r="KR13" s="48" t="n"/>
      <c r="KS13" s="48" t="inlineStr">
        <is>
          <t>Cukup membaik</t>
        </is>
      </c>
      <c r="KT13" s="48" t="inlineStr">
        <is>
          <t>0-1 kali</t>
        </is>
      </c>
      <c r="KU13" s="48" t="inlineStr">
        <is>
          <t>0-1 kali</t>
        </is>
      </c>
      <c r="KV13" s="48" t="inlineStr">
        <is>
          <t>Laki-laki dewasa</t>
        </is>
      </c>
      <c r="KW13" s="8" t="n">
        <v>1</v>
      </c>
      <c r="KX13" s="8" t="n">
        <v>0</v>
      </c>
      <c r="KY13" s="8" t="n">
        <v>0</v>
      </c>
      <c r="KZ13" s="8" t="n">
        <v>0</v>
      </c>
      <c r="LA13" s="48" t="inlineStr">
        <is>
          <t>Cukup membaik</t>
        </is>
      </c>
      <c r="LB13" s="48" t="inlineStr">
        <is>
          <t>Cukup membaik</t>
        </is>
      </c>
      <c r="LC13" s="8" t="n">
        <v>0</v>
      </c>
      <c r="LD13" s="8" t="n">
        <v>3</v>
      </c>
      <c r="LE13" s="8" t="n">
        <v>0</v>
      </c>
      <c r="LF13" s="8" t="n">
        <v>3</v>
      </c>
      <c r="LG13" s="48" t="inlineStr">
        <is>
          <t>Ya</t>
        </is>
      </c>
      <c r="LH13" s="8" t="n">
        <v>75000</v>
      </c>
      <c r="LI13" s="48" t="n"/>
      <c r="LJ13" s="48" t="inlineStr">
        <is>
          <t>Kebutuhan rumah tangga</t>
        </is>
      </c>
      <c r="LK13" s="8" t="n">
        <v>0</v>
      </c>
      <c r="LL13" s="8" t="n">
        <v>0</v>
      </c>
      <c r="LM13" s="8" t="n">
        <v>0</v>
      </c>
      <c r="LN13" s="8" t="n">
        <v>0</v>
      </c>
      <c r="LO13" s="8" t="n">
        <v>1</v>
      </c>
      <c r="LP13" s="8" t="n">
        <v>0</v>
      </c>
      <c r="LQ13" s="8" t="n">
        <v>0</v>
      </c>
      <c r="LR13" s="48" t="n"/>
      <c r="LS13" s="8" t="n">
        <v>15</v>
      </c>
      <c r="LT13" s="8" t="n">
        <v>15</v>
      </c>
      <c r="LU13" s="8" t="n">
        <v>0</v>
      </c>
      <c r="LV13" s="8" t="n">
        <v>5</v>
      </c>
      <c r="LW13" s="8" t="n">
        <v>5</v>
      </c>
      <c r="LX13" s="8" t="n">
        <v>0</v>
      </c>
      <c r="LY13" s="8" t="n">
        <v>5</v>
      </c>
      <c r="LZ13" s="8" t="n">
        <v>5</v>
      </c>
      <c r="MA13" s="8" t="n">
        <v>0</v>
      </c>
      <c r="MB13" s="48" t="inlineStr">
        <is>
          <t>Tidak</t>
        </is>
      </c>
      <c r="MC13" s="8" t="n">
        <v>0</v>
      </c>
      <c r="MD13" s="8" t="n">
        <v>0</v>
      </c>
      <c r="ME13" s="8" t="n">
        <v>0</v>
      </c>
      <c r="MF13" s="8" t="n">
        <v>0</v>
      </c>
      <c r="MG13" s="8" t="n">
        <v>0</v>
      </c>
      <c r="MH13" s="8" t="n">
        <v>0</v>
      </c>
      <c r="MI13" s="48" t="n"/>
      <c r="MJ13" s="48" t="n"/>
      <c r="MK13" s="48" t="n"/>
      <c r="ML13" s="48" t="n"/>
      <c r="MM13" s="48" t="n"/>
      <c r="MN13" s="48" t="n"/>
      <c r="MO13" s="48" t="n"/>
      <c r="MP13" s="48" t="n"/>
      <c r="MQ13" s="48" t="n"/>
      <c r="MR13" s="48" t="inlineStr">
        <is>
          <t>santai dan kumpul keluarga</t>
        </is>
      </c>
      <c r="MS13" s="48" t="n"/>
      <c r="MT13" s="48" t="inlineStr">
        <is>
          <t>santai dan kumpul keluarga</t>
        </is>
      </c>
      <c r="MU13" s="48" t="inlineStr">
        <is>
          <t>Tidak</t>
        </is>
      </c>
      <c r="MV13" s="48" t="n"/>
      <c r="MW13" s="48" t="n"/>
      <c r="MX13" s="48" t="n"/>
      <c r="MY13" s="48" t="n"/>
      <c r="MZ13" s="48" t="n"/>
      <c r="NA13" s="48" t="n"/>
      <c r="NB13" s="48" t="n"/>
      <c r="NC13" s="48" t="n"/>
      <c r="ND13" s="48" t="n"/>
      <c r="NE13" s="48" t="n"/>
      <c r="NF13" s="48" t="n"/>
      <c r="NG13" s="48" t="n"/>
      <c r="NH13" s="48" t="n"/>
      <c r="NI13" s="48" t="n"/>
      <c r="NJ13" s="48" t="n"/>
      <c r="NK13" s="48" t="n"/>
      <c r="NL13" s="48" t="inlineStr">
        <is>
          <t>Tidak</t>
        </is>
      </c>
      <c r="NM13" s="48" t="inlineStr">
        <is>
          <t>Kombinasi dana mandiri dan dana hibah</t>
        </is>
      </c>
      <c r="NN13" s="48" t="inlineStr">
        <is>
          <t>&gt;11.000.001</t>
        </is>
      </c>
      <c r="NO13" s="48" t="inlineStr">
        <is>
          <t>Program CSR perusahaan</t>
        </is>
      </c>
      <c r="NP13" s="48" t="n"/>
      <c r="NQ13" s="48" t="n"/>
      <c r="NR13" s="48" t="n"/>
      <c r="NS13" s="48" t="n"/>
      <c r="NT13" s="48" t="n"/>
      <c r="NU13" s="48" t="n"/>
      <c r="NV13" s="48" t="inlineStr">
        <is>
          <t>Anggota keluarga - Laki-laki dewasa</t>
        </is>
      </c>
      <c r="NW13" s="48" t="n"/>
      <c r="NX13" s="48" t="inlineStr">
        <is>
          <t>Sedikit meningkat</t>
        </is>
      </c>
      <c r="NY13" s="8" t="n">
        <v>30</v>
      </c>
      <c r="NZ13" s="8" t="n">
        <v>30</v>
      </c>
      <c r="OA13" s="8" t="n">
        <v>0</v>
      </c>
      <c r="OB13" s="8" t="n">
        <v>10</v>
      </c>
      <c r="OC13" s="8" t="n">
        <v>10</v>
      </c>
      <c r="OD13" s="8" t="n">
        <v>0</v>
      </c>
      <c r="OE13" s="48" t="inlineStr">
        <is>
          <t>Lebih baik</t>
        </is>
      </c>
      <c r="OF13" s="48" t="inlineStr">
        <is>
          <t>Lebih baik (beda waktu memasak 5-30 menit, ATAU tidak lagi ada rasa/bau makanan yang berubah, ATAU alasan lainnya)</t>
        </is>
      </c>
      <c r="OG13" s="48" t="inlineStr">
        <is>
          <t>Tidak</t>
        </is>
      </c>
      <c r="OH13" s="8" t="n">
        <v>3</v>
      </c>
      <c r="OI13" s="8" t="n">
        <v>3</v>
      </c>
      <c r="OJ13" s="8" t="n">
        <v>0</v>
      </c>
      <c r="OK13" s="8" t="n">
        <v>0</v>
      </c>
      <c r="OL13" s="8" t="n">
        <v>0</v>
      </c>
      <c r="OM13" s="8" t="n">
        <v>0</v>
      </c>
      <c r="ON13" s="8" t="n">
        <v>0</v>
      </c>
      <c r="OO13" s="8" t="n">
        <v>0</v>
      </c>
      <c r="OP13" s="48" t="inlineStr">
        <is>
          <t>Sapi pedaging Sapi perah</t>
        </is>
      </c>
      <c r="OQ13" s="8" t="n">
        <v>1</v>
      </c>
      <c r="OR13" s="8" t="n">
        <v>1</v>
      </c>
      <c r="OS13" s="8" t="n">
        <v>0</v>
      </c>
      <c r="OT13" s="8" t="n">
        <v>0</v>
      </c>
      <c r="OU13" s="8" t="n">
        <v>0</v>
      </c>
      <c r="OV13" s="8" t="n">
        <v>0</v>
      </c>
      <c r="OW13" s="8" t="n">
        <v>0</v>
      </c>
      <c r="OX13" s="8" t="n">
        <v>0</v>
      </c>
      <c r="OY13" s="48" t="inlineStr">
        <is>
          <t>1-Disebarkan ke lahan terbuka</t>
        </is>
      </c>
      <c r="OZ13" s="8" t="n">
        <v>1</v>
      </c>
      <c r="PA13" s="8" t="n">
        <v>0</v>
      </c>
      <c r="PB13" s="8" t="n">
        <v>0</v>
      </c>
      <c r="PC13" s="8" t="n">
        <v>0</v>
      </c>
      <c r="PD13" s="8" t="n">
        <v>0</v>
      </c>
      <c r="PE13" s="8" t="n">
        <v>0</v>
      </c>
      <c r="PF13" s="8" t="n">
        <v>1</v>
      </c>
      <c r="PG13" s="8" t="n">
        <v>0</v>
      </c>
      <c r="PH13" s="8" t="n">
        <v>0</v>
      </c>
      <c r="PI13" s="8" t="n">
        <v>0</v>
      </c>
      <c r="PJ13" s="48" t="inlineStr">
        <is>
          <t>1-Disebarkan ke lahan terbuka</t>
        </is>
      </c>
      <c r="PK13" s="8" t="n">
        <v>0</v>
      </c>
      <c r="PL13" s="8" t="n">
        <v>0</v>
      </c>
      <c r="PM13" s="8" t="n">
        <v>0</v>
      </c>
      <c r="PN13" s="8" t="n">
        <v>0</v>
      </c>
      <c r="PO13" s="8" t="n">
        <v>0</v>
      </c>
      <c r="PP13" s="8" t="n">
        <v>1</v>
      </c>
      <c r="PQ13" s="8" t="n">
        <v>0</v>
      </c>
      <c r="PR13" s="8" t="n">
        <v>0</v>
      </c>
      <c r="PS13" s="8" t="n">
        <v>0</v>
      </c>
      <c r="PT13" s="48" t="n"/>
      <c r="PU13" s="48" t="n"/>
      <c r="PV13" s="48" t="n"/>
      <c r="PW13" s="48" t="n"/>
      <c r="PX13" s="48" t="n"/>
      <c r="PY13" s="48" t="n"/>
      <c r="PZ13" s="48" t="n"/>
      <c r="QA13" s="48" t="n"/>
      <c r="QB13" s="48" t="n"/>
      <c r="QC13" s="48" t="n"/>
      <c r="QD13" s="48" t="n"/>
      <c r="QE13" s="48" t="n"/>
      <c r="QF13" s="48" t="n"/>
      <c r="QG13" s="48" t="n"/>
      <c r="QH13" s="48" t="n"/>
      <c r="QI13" s="48" t="n"/>
      <c r="QJ13" s="48" t="n"/>
      <c r="QK13" s="48" t="n"/>
      <c r="QL13" s="48" t="n"/>
      <c r="QM13" s="48" t="n"/>
      <c r="QN13" s="48" t="n"/>
      <c r="QO13" s="48" t="n"/>
      <c r="QP13" s="48" t="n"/>
      <c r="QQ13" s="48" t="n"/>
      <c r="QR13" s="48" t="n"/>
      <c r="QS13" s="48" t="n"/>
      <c r="QT13" s="48" t="n"/>
      <c r="QU13" s="48" t="n"/>
      <c r="QV13" s="48" t="n"/>
      <c r="QW13" s="48" t="n"/>
      <c r="QX13" s="48" t="n"/>
      <c r="QY13" s="48" t="n"/>
      <c r="QZ13" s="48" t="n"/>
      <c r="RA13" s="48" t="n"/>
      <c r="RB13" s="48" t="n"/>
      <c r="RC13" s="48" t="n"/>
      <c r="RD13" s="48" t="n"/>
      <c r="RE13" s="48" t="n"/>
      <c r="RF13" s="48" t="n"/>
      <c r="RG13" s="48" t="n"/>
      <c r="RH13" s="48" t="n"/>
      <c r="RI13" s="48" t="n"/>
      <c r="RJ13" s="48" t="n"/>
      <c r="RK13" s="48" t="n"/>
      <c r="RL13" s="48" t="n"/>
      <c r="RM13" s="48" t="n"/>
      <c r="RN13" s="48" t="n"/>
      <c r="RO13" s="48" t="n"/>
      <c r="RP13" s="48" t="n"/>
      <c r="RQ13" s="48" t="n"/>
      <c r="RR13" s="48" t="n"/>
      <c r="RS13" s="48" t="n"/>
      <c r="RT13" s="48" t="n"/>
      <c r="RU13" s="48" t="n"/>
      <c r="RV13" s="48" t="n"/>
      <c r="RW13" s="48" t="n"/>
      <c r="RX13" s="48" t="n"/>
      <c r="RY13" s="48" t="n"/>
      <c r="RZ13" s="48" t="n"/>
      <c r="SA13" s="48" t="n"/>
      <c r="SB13" s="48" t="n"/>
      <c r="SC13" s="48" t="n"/>
      <c r="SD13" s="8" t="n">
        <v>3</v>
      </c>
      <c r="SE13" s="8" t="n">
        <v>3</v>
      </c>
      <c r="SF13" s="48" t="n"/>
      <c r="SG13" s="48" t="n"/>
      <c r="SH13" s="48" t="n"/>
      <c r="SI13" s="48" t="n"/>
      <c r="SJ13" s="48" t="n"/>
      <c r="SK13" s="48" t="n"/>
      <c r="SL13" s="8" t="n">
        <v>0</v>
      </c>
      <c r="SM13" s="8" t="n">
        <v>0</v>
      </c>
      <c r="SN13" s="8" t="n">
        <v>0</v>
      </c>
      <c r="SO13" s="8" t="n">
        <v>0</v>
      </c>
      <c r="SP13" s="8" t="n">
        <v>0</v>
      </c>
      <c r="SQ13" s="8" t="n">
        <v>0</v>
      </c>
      <c r="SR13" s="8" t="n">
        <v>0</v>
      </c>
      <c r="SS13" s="8" t="n">
        <v>0</v>
      </c>
      <c r="ST13" s="8" t="n">
        <v>0</v>
      </c>
      <c r="SU13" s="8" t="n">
        <v>0</v>
      </c>
      <c r="SV13" s="8" t="n">
        <v>0</v>
      </c>
      <c r="SW13" s="8" t="n">
        <v>0</v>
      </c>
      <c r="SX13" s="8" t="n">
        <v>0</v>
      </c>
      <c r="SY13" s="8" t="n">
        <v>0</v>
      </c>
      <c r="SZ13" s="8" t="n">
        <v>0</v>
      </c>
      <c r="TA13" s="8" t="n">
        <v>0</v>
      </c>
      <c r="TB13" s="48" t="n"/>
      <c r="TC13" s="48" t="n"/>
      <c r="TD13" s="48" t="n"/>
      <c r="TE13" s="48" t="n"/>
      <c r="TF13" s="48" t="n"/>
      <c r="TG13" s="48" t="n"/>
      <c r="TH13" s="48" t="n"/>
      <c r="TI13" s="48" t="n"/>
      <c r="TJ13" s="48" t="n"/>
      <c r="TK13" s="48" t="n"/>
      <c r="TL13" s="48" t="n"/>
      <c r="TM13" s="48" t="n"/>
      <c r="TN13" s="48" t="n"/>
      <c r="TO13" s="48" t="n"/>
      <c r="TP13" s="48" t="n"/>
      <c r="TQ13" s="48" t="n"/>
      <c r="TR13" s="48" t="n"/>
      <c r="TS13" s="48" t="n"/>
      <c r="TT13" s="48" t="n"/>
      <c r="TU13" s="48" t="n"/>
      <c r="TV13" s="48" t="n"/>
      <c r="TW13" s="48" t="n"/>
      <c r="TX13" s="48" t="n"/>
      <c r="TY13" s="48" t="n"/>
      <c r="TZ13" s="48" t="inlineStr">
        <is>
          <t>Pemberian pakan di kandang</t>
        </is>
      </c>
      <c r="UA13" s="48" t="inlineStr">
        <is>
          <t>Pemberian pakan di kandang</t>
        </is>
      </c>
      <c r="UB13" s="48" t="n"/>
      <c r="UC13" s="48" t="n"/>
      <c r="UD13" s="48" t="n"/>
      <c r="UE13" s="48" t="n"/>
      <c r="UF13" s="48" t="n"/>
      <c r="UG13" s="48" t="n"/>
      <c r="UH13" s="48" t="inlineStr">
        <is>
          <t>Sangat teratur (setiap hari)</t>
        </is>
      </c>
      <c r="UI13" s="48" t="inlineStr">
        <is>
          <t>Sangat teratur (setiap hari)</t>
        </is>
      </c>
      <c r="UJ13" s="48" t="n"/>
      <c r="UK13" s="48" t="n"/>
      <c r="UL13" s="48" t="n"/>
      <c r="UM13" s="48" t="n"/>
      <c r="UN13" s="48" t="n"/>
      <c r="UO13" s="48" t="n"/>
      <c r="UP13" s="48" t="inlineStr">
        <is>
          <t>Sering (1 kali sehari)</t>
        </is>
      </c>
      <c r="UQ13" s="48" t="inlineStr">
        <is>
          <t>Sering (1 kali sehari)</t>
        </is>
      </c>
      <c r="UR13" s="48" t="n"/>
      <c r="US13" s="48" t="n"/>
      <c r="UT13" s="48" t="n"/>
      <c r="UU13" s="48" t="n"/>
      <c r="UV13" s="48" t="n"/>
      <c r="UW13" s="48" t="n"/>
      <c r="UX13" s="48" t="inlineStr">
        <is>
          <t>3-Disimpan terbuka (dry lot) 4-Disimpan dalam kotak bersekat 5-Untuk disebar di tanah (dan dibajak)</t>
        </is>
      </c>
      <c r="UY13" s="8" t="n">
        <v>0</v>
      </c>
      <c r="UZ13" s="8" t="n">
        <v>0</v>
      </c>
      <c r="VA13" s="8" t="n">
        <v>0</v>
      </c>
      <c r="VB13" s="8" t="n">
        <v>0</v>
      </c>
      <c r="VC13" s="8" t="n">
        <v>0</v>
      </c>
      <c r="VD13" s="8" t="n">
        <v>0</v>
      </c>
      <c r="VE13" s="8" t="n">
        <v>1</v>
      </c>
      <c r="VF13" s="8" t="n">
        <v>1</v>
      </c>
      <c r="VG13" s="8" t="n">
        <v>1</v>
      </c>
      <c r="VH13" s="8" t="n">
        <v>0</v>
      </c>
      <c r="VI13" s="8" t="n">
        <v>0</v>
      </c>
      <c r="VJ13" s="8" t="n">
        <v>0</v>
      </c>
      <c r="VK13" s="48" t="inlineStr">
        <is>
          <t>2-Disimpan basah (slurry) 3-Disimpan terbuka (dry lot) 4-Disimpan dalam kotak bersekat 5-Untuk disebar di tanah (dan dibajak)</t>
        </is>
      </c>
      <c r="VL13" s="8" t="n">
        <v>0</v>
      </c>
      <c r="VM13" s="8" t="n">
        <v>1</v>
      </c>
      <c r="VN13" s="8" t="n">
        <v>1</v>
      </c>
      <c r="VO13" s="8" t="n">
        <v>1</v>
      </c>
      <c r="VP13" s="8" t="n">
        <v>1</v>
      </c>
      <c r="VQ13" s="8" t="n">
        <v>0</v>
      </c>
      <c r="VR13" s="8" t="n">
        <v>0</v>
      </c>
      <c r="VS13" s="8" t="n">
        <v>0</v>
      </c>
      <c r="VT13" s="48" t="n"/>
      <c r="VU13" s="48" t="n"/>
      <c r="VV13" s="48" t="n"/>
      <c r="VW13" s="48" t="n"/>
      <c r="VX13" s="48" t="n"/>
      <c r="VY13" s="48" t="n"/>
      <c r="VZ13" s="48" t="n"/>
      <c r="WA13" s="48" t="n"/>
      <c r="WB13" s="48" t="n"/>
      <c r="WC13" s="48" t="n"/>
      <c r="WD13" s="48" t="n"/>
      <c r="WE13" s="48" t="n"/>
      <c r="WF13" s="48" t="n"/>
      <c r="WG13" s="48" t="n"/>
      <c r="WH13" s="48" t="n"/>
      <c r="WI13" s="48" t="n"/>
      <c r="WJ13" s="48" t="n"/>
      <c r="WK13" s="48" t="n"/>
      <c r="WL13" s="48" t="n"/>
      <c r="WM13" s="48" t="n"/>
      <c r="WN13" s="48" t="n"/>
      <c r="WO13" s="48" t="n"/>
      <c r="WP13" s="48" t="n"/>
      <c r="WQ13" s="48" t="n"/>
      <c r="WR13" s="48" t="n"/>
      <c r="WS13" s="48" t="n"/>
      <c r="WT13" s="48" t="n"/>
      <c r="WU13" s="48" t="n"/>
      <c r="WV13" s="48" t="n"/>
      <c r="WW13" s="48" t="n"/>
      <c r="WX13" s="48" t="n"/>
      <c r="WY13" s="48" t="n"/>
      <c r="WZ13" s="48" t="n"/>
      <c r="XA13" s="48" t="n"/>
      <c r="XB13" s="48" t="n"/>
      <c r="XC13" s="48" t="n"/>
      <c r="XD13" s="48" t="n"/>
      <c r="XE13" s="48" t="n"/>
      <c r="XF13" s="48" t="n"/>
      <c r="XG13" s="48" t="n"/>
      <c r="XH13" s="48" t="n"/>
      <c r="XI13" s="48" t="n"/>
      <c r="XJ13" s="48" t="n"/>
      <c r="XK13" s="48" t="n"/>
      <c r="XL13" s="48" t="n"/>
      <c r="XM13" s="48" t="n"/>
      <c r="XN13" s="48" t="n"/>
      <c r="XO13" s="48" t="n"/>
      <c r="XP13" s="48" t="n"/>
      <c r="XQ13" s="48" t="n"/>
      <c r="XR13" s="48" t="n"/>
      <c r="XS13" s="48" t="n"/>
      <c r="XT13" s="48" t="n"/>
      <c r="XU13" s="48" t="n"/>
      <c r="XV13" s="48" t="n"/>
      <c r="XW13" s="48" t="n"/>
      <c r="XX13" s="48" t="n"/>
      <c r="XY13" s="48" t="n"/>
      <c r="XZ13" s="48" t="n"/>
      <c r="YA13" s="48" t="n"/>
      <c r="YB13" s="48" t="n"/>
      <c r="YC13" s="48" t="n"/>
      <c r="YD13" s="48" t="n"/>
      <c r="YE13" s="48" t="n"/>
      <c r="YF13" s="48" t="n"/>
      <c r="YG13" s="48" t="n"/>
      <c r="YH13" s="48" t="n"/>
      <c r="YI13" s="48" t="n"/>
      <c r="YJ13" s="48" t="n"/>
      <c r="YK13" s="48" t="n"/>
      <c r="YL13" s="48" t="n"/>
      <c r="YM13" s="48" t="n"/>
      <c r="YN13" s="48" t="n"/>
      <c r="YO13" s="48" t="n"/>
      <c r="YP13" s="48" t="n"/>
      <c r="YQ13" s="48" t="n"/>
      <c r="YR13" s="48" t="n"/>
      <c r="YS13" s="48" t="n"/>
      <c r="YT13" s="48" t="n"/>
      <c r="YU13" s="48" t="n"/>
      <c r="YV13" s="48" t="n"/>
      <c r="YW13" s="48" t="n"/>
      <c r="YX13" s="48" t="n"/>
      <c r="YY13" s="48" t="n"/>
      <c r="YZ13" s="48" t="n"/>
      <c r="ZA13" s="8" t="n">
        <v>2</v>
      </c>
      <c r="ZB13" s="8" t="n">
        <v>2</v>
      </c>
      <c r="ZC13" s="48" t="n"/>
      <c r="ZD13" s="48" t="n"/>
      <c r="ZE13" s="48" t="n"/>
      <c r="ZF13" s="48" t="n"/>
      <c r="ZG13" s="48" t="n"/>
      <c r="ZH13" s="48" t="n"/>
      <c r="ZI13" s="48" t="inlineStr">
        <is>
          <t>Pakan kering (misal: konsentrat, silase, pelet)</t>
        </is>
      </c>
      <c r="ZJ13" s="48" t="inlineStr">
        <is>
          <t>Pakan kering (misal: konsentrat, silase, pelet)</t>
        </is>
      </c>
      <c r="ZK13" s="48" t="n"/>
      <c r="ZL13" s="48" t="n"/>
      <c r="ZM13" s="48" t="n"/>
      <c r="ZN13" s="48" t="n"/>
      <c r="ZO13" s="48" t="n"/>
      <c r="ZP13" s="48" t="n"/>
      <c r="ZQ13" s="48" t="inlineStr">
        <is>
          <t>Ya</t>
        </is>
      </c>
      <c r="ZR13" s="48" t="inlineStr">
        <is>
          <t>Padat Cair</t>
        </is>
      </c>
      <c r="ZS13" s="8" t="n">
        <v>1</v>
      </c>
      <c r="ZT13" s="8" t="n">
        <v>1</v>
      </c>
      <c r="ZU13" s="8" t="n">
        <v>300</v>
      </c>
      <c r="ZV13" s="8" t="n">
        <v>300</v>
      </c>
      <c r="ZW13" s="48" t="inlineStr">
        <is>
          <t>Ya</t>
        </is>
      </c>
      <c r="ZX13" s="48" t="inlineStr">
        <is>
          <t>Mengetahui</t>
        </is>
      </c>
      <c r="ZY13" s="48" t="inlineStr">
        <is>
          <t>Digunakan untuk pupuk di lahan pertanian sendiri Digunakan untuk kegiatan peternakan sendiri Dibuang ke lahan sekitar kandang - yg ditanami tanaman Diberikan gratis ke orang lain</t>
        </is>
      </c>
      <c r="ZZ13" s="8" t="n">
        <v>1</v>
      </c>
      <c r="AAA13" s="8" t="n">
        <v>1</v>
      </c>
      <c r="AAB13" s="8" t="n">
        <v>0</v>
      </c>
      <c r="AAC13" s="8" t="n">
        <v>1</v>
      </c>
      <c r="AAD13" s="8" t="n">
        <v>1</v>
      </c>
      <c r="AAE13" s="8" t="n">
        <v>0</v>
      </c>
      <c r="AAF13" s="8" t="n">
        <v>0</v>
      </c>
      <c r="AAG13" s="48" t="inlineStr">
        <is>
          <t>Pupuk cair untuk tanaman Pembenah tanah (soil conditioner) Media untuk pembibitan tanaman</t>
        </is>
      </c>
      <c r="AAH13" s="8" t="n">
        <v>1</v>
      </c>
      <c r="AAI13" s="8" t="n">
        <v>1</v>
      </c>
      <c r="AAJ13" s="8" t="n">
        <v>0</v>
      </c>
      <c r="AAK13" s="8" t="n">
        <v>1</v>
      </c>
      <c r="AAL13" s="8" t="n">
        <v>0</v>
      </c>
      <c r="AAM13" s="48" t="n"/>
      <c r="AAN13" s="48" t="inlineStr">
        <is>
          <t>Lainnya</t>
        </is>
      </c>
      <c r="AAO13" s="8" t="n">
        <v>0</v>
      </c>
      <c r="AAP13" s="8" t="n">
        <v>0</v>
      </c>
      <c r="AAQ13" s="8" t="n">
        <v>0</v>
      </c>
      <c r="AAR13" s="8" t="n">
        <v>0</v>
      </c>
      <c r="AAS13" s="8" t="n">
        <v>1</v>
      </c>
      <c r="AAT13" s="48" t="inlineStr">
        <is>
          <t>Pupuk</t>
        </is>
      </c>
      <c r="AAU13" s="48" t="n"/>
      <c r="AAV13" s="11" t="inlineStr">
        <is>
          <t>Rumput</t>
        </is>
      </c>
      <c r="AAW13" s="48" t="inlineStr">
        <is>
          <t>Sering ( 1 minggu 2 kali)</t>
        </is>
      </c>
      <c r="AAX13" s="8" t="n">
        <v>2000</v>
      </c>
      <c r="AAY13" s="8" t="n">
        <v>2000</v>
      </c>
      <c r="AAZ13" s="8" t="n">
        <v>300</v>
      </c>
      <c r="ABA13" s="8" t="n">
        <v>300</v>
      </c>
      <c r="ABB13" s="48" t="inlineStr">
        <is>
          <t>NPK</t>
        </is>
      </c>
      <c r="ABC13" s="48" t="n"/>
      <c r="ABD13" s="8" t="n">
        <v>15</v>
      </c>
      <c r="ABE13" s="8" t="n">
        <v>10</v>
      </c>
      <c r="ABF13" s="8" t="n">
        <v>10</v>
      </c>
      <c r="ABG13" s="8" t="n">
        <v>5000</v>
      </c>
      <c r="ABH13" s="8" t="n">
        <v>500</v>
      </c>
      <c r="ABI13" s="8" t="n">
        <v>600</v>
      </c>
      <c r="ABJ13" s="48" t="inlineStr">
        <is>
          <t>Ya</t>
        </is>
      </c>
      <c r="ABK13" s="48" t="inlineStr">
        <is>
          <t>Cukup meningkat</t>
        </is>
      </c>
      <c r="ABL13" s="48" t="inlineStr">
        <is>
          <t>Cukup meningkat</t>
        </is>
      </c>
      <c r="ABM13" s="48" t="inlineStr">
        <is>
          <t>Cukup meningkat</t>
        </is>
      </c>
      <c r="ABN13" s="48" t="inlineStr">
        <is>
          <t>Cukup meningkat</t>
        </is>
      </c>
      <c r="ABO13" s="48" t="inlineStr">
        <is>
          <t>Cukup meningkat</t>
        </is>
      </c>
      <c r="ABP13" s="48" t="inlineStr">
        <is>
          <t>Tidak punya waktu mengumpulkannya Ladang/sawah terlalu jauh, sulit untuk mengangkut ke sana</t>
        </is>
      </c>
      <c r="ABQ13" s="8" t="n">
        <v>0</v>
      </c>
      <c r="ABR13" s="8" t="n">
        <v>0</v>
      </c>
      <c r="ABS13" s="8" t="n">
        <v>1</v>
      </c>
      <c r="ABT13" s="8" t="n">
        <v>1</v>
      </c>
      <c r="ABU13" s="8" t="n">
        <v>0</v>
      </c>
      <c r="ABV13" s="8" t="n">
        <v>0</v>
      </c>
      <c r="ABW13" s="8" t="n">
        <v>0</v>
      </c>
      <c r="ABX13" s="48" t="n"/>
      <c r="ABY13" s="48" t="inlineStr">
        <is>
          <t>tidak</t>
        </is>
      </c>
      <c r="ABZ13" s="48" t="inlineStr">
        <is>
          <t>Manfaat cukup signifikan, terasa di kehidupan sehari-hari</t>
        </is>
      </c>
      <c r="ACA13" s="48" t="inlineStr">
        <is>
          <t>Berkurang</t>
        </is>
      </c>
      <c r="ACB13" s="48" t="inlineStr">
        <is>
          <t>Anggota keluarga - Perempuan dewasa</t>
        </is>
      </c>
      <c r="ACC13" s="48" t="inlineStr">
        <is>
          <t>Netral/tidak tahu</t>
        </is>
      </c>
      <c r="ACD13" s="48" t="inlineStr">
        <is>
          <t>Anggota keluarga - Laki-laki dewasa Anggota keluarga - Perempuan dewasa Anggota keluarga - Anak-anak</t>
        </is>
      </c>
      <c r="ACE13" s="8" t="n">
        <v>1</v>
      </c>
      <c r="ACF13" s="8" t="n">
        <v>1</v>
      </c>
      <c r="ACG13" s="8" t="n">
        <v>1</v>
      </c>
      <c r="ACH13" s="8" t="n">
        <v>0</v>
      </c>
      <c r="ACI13" s="48" t="inlineStr">
        <is>
          <t>Cukup puas</t>
        </is>
      </c>
      <c r="ACJ13" s="48" t="inlineStr">
        <is>
          <t>Cukup puas</t>
        </is>
      </c>
      <c r="ACK13" s="48" t="inlineStr">
        <is>
          <t>Cukup puas</t>
        </is>
      </c>
      <c r="ACL13" s="48" t="inlineStr">
        <is>
          <t>Cukup puas</t>
        </is>
      </c>
      <c r="ACM13" s="48" t="inlineStr">
        <is>
          <t>Ya</t>
        </is>
      </c>
      <c r="ACN13" s="48" t="inlineStr">
        <is>
          <t>tidak</t>
        </is>
      </c>
      <c r="ACO13" s="48" t="inlineStr">
        <is>
          <t>Cukup puas</t>
        </is>
      </c>
      <c r="ACP13" s="48" t="n"/>
      <c r="ACQ13" s="48" t="n"/>
      <c r="ACR13" s="48" t="n"/>
      <c r="ACS13" s="48" t="n"/>
      <c r="ACT13" s="48" t="n"/>
      <c r="ACU13" s="48" t="n"/>
      <c r="ACV13" s="48" t="n"/>
      <c r="ACW13" s="48" t="n"/>
      <c r="ACX13" s="48" t="n"/>
      <c r="ACY13" s="48" t="n"/>
      <c r="ACZ13" s="48" t="inlineStr">
        <is>
          <t>Menghubungi CPO atau pendamping Memperbaiki sendiri</t>
        </is>
      </c>
      <c r="ADA13" s="8" t="n">
        <v>0</v>
      </c>
      <c r="ADB13" s="8" t="n">
        <v>0</v>
      </c>
      <c r="ADC13" s="8" t="n">
        <v>0</v>
      </c>
      <c r="ADD13" s="8" t="n">
        <v>0</v>
      </c>
      <c r="ADE13" s="8" t="n">
        <v>1</v>
      </c>
      <c r="ADF13" s="8" t="n">
        <v>1</v>
      </c>
      <c r="ADG13" s="8" t="n">
        <v>0</v>
      </c>
      <c r="ADH13" s="8" t="n">
        <v>0</v>
      </c>
      <c r="ADI13" s="12" t="n"/>
      <c r="ADJ13" s="13" t="inlineStr">
        <is>
          <t>Laki-laki dewasa</t>
        </is>
      </c>
      <c r="ADK13" s="23" t="n"/>
      <c r="ADL13" s="13" t="inlineStr">
        <is>
          <t>Menelepon atau WA langsung</t>
        </is>
      </c>
      <c r="ADM13" s="48" t="n"/>
      <c r="ADN13" s="11" t="inlineStr">
        <is>
          <t>Tidak ada</t>
        </is>
      </c>
      <c r="ADO13" s="48" t="inlineStr">
        <is>
          <t>Kadang-kadang</t>
        </is>
      </c>
      <c r="ADP13" s="13"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13" s="15" t="n">
        <v>1</v>
      </c>
      <c r="ADR13" s="15" t="n">
        <v>1</v>
      </c>
      <c r="ADS13" s="15" t="n">
        <v>1</v>
      </c>
      <c r="ADT13" s="15" t="n">
        <v>1</v>
      </c>
      <c r="ADU13" s="15" t="n">
        <v>1</v>
      </c>
      <c r="ADV13" s="15" t="n">
        <v>1</v>
      </c>
      <c r="ADW13" s="15" t="n">
        <v>1</v>
      </c>
      <c r="ADX13" s="15" t="n">
        <v>1</v>
      </c>
      <c r="ADY13" s="15" t="n">
        <v>1</v>
      </c>
      <c r="ADZ13" s="15" t="n">
        <v>0</v>
      </c>
      <c r="AEA13" s="15" t="n">
        <v>0</v>
      </c>
      <c r="AEB13" s="15" t="n">
        <v>0</v>
      </c>
      <c r="AEC13" s="48" t="n"/>
      <c r="AED13" s="48" t="inlineStr">
        <is>
          <t>Mengurangi pengeluaran energi</t>
        </is>
      </c>
      <c r="AEE13" s="48" t="n"/>
      <c r="AEF13" s="48" t="inlineStr">
        <is>
          <t>Koperasi</t>
        </is>
      </c>
      <c r="AEG13" s="48" t="n"/>
      <c r="AEH13" s="48" t="inlineStr">
        <is>
          <t>WhatsApp Image 2026-02-03 at 14.19.40 (1)-13_16_14.jpeg</t>
        </is>
      </c>
      <c r="AEI13" s="16" t="inlineStr">
        <is>
          <t>https://kf.kobotoolbox.org/api/v2/assets/avstPQqLr3Ab3ZdcVTXZ6f/data/664175534/attachments/attacM9rPSSxDJGWtMmET8Mf/</t>
        </is>
      </c>
      <c r="AEJ13" s="48" t="inlineStr">
        <is>
          <t>WhatsApp Image 2026-02-03 at 14.19.40-13_16_26.jpeg</t>
        </is>
      </c>
      <c r="AEK13" s="16" t="inlineStr">
        <is>
          <t>https://kf.kobotoolbox.org/api/v2/assets/avstPQqLr3Ab3ZdcVTXZ6f/data/664175534/attachments/attk996YBVkQGZURPPGVZv5n/</t>
        </is>
      </c>
      <c r="AEL13" s="48" t="inlineStr">
        <is>
          <t>manto dan witono</t>
        </is>
      </c>
      <c r="AEM13" s="48" t="n"/>
      <c r="AEN13" s="48" t="n"/>
    </row>
    <row r="14">
      <c r="A14" s="6" t="n">
        <v>46058</v>
      </c>
      <c r="B14" s="6" t="n">
        <v>46058</v>
      </c>
      <c r="C14" s="48" t="inlineStr">
        <is>
          <t>Marmanto</t>
        </is>
      </c>
      <c r="D14" s="48" t="inlineStr">
        <is>
          <t>Wiradi</t>
        </is>
      </c>
      <c r="E14" s="8">
        <f>+6281227671088</f>
        <v/>
      </c>
      <c r="F14" s="48" t="n"/>
      <c r="G14" s="8" t="n">
        <v>-7.33216299</v>
      </c>
      <c r="H14" s="8" t="n">
        <v>110.3412414</v>
      </c>
      <c r="I14" s="48" t="n"/>
      <c r="J14" s="8" t="n">
        <v>3.95</v>
      </c>
      <c r="K14" s="48" t="n"/>
      <c r="L14" s="48" t="n"/>
      <c r="M14" s="8" t="n">
        <v>-7.33216299</v>
      </c>
      <c r="N14" s="8" t="n">
        <v>110.3411844</v>
      </c>
      <c r="O14" s="48" t="n"/>
      <c r="P14" s="8" t="n">
        <v>3.83</v>
      </c>
      <c r="Q14" s="48" t="n"/>
      <c r="R14" s="48" t="inlineStr">
        <is>
          <t>Jawa Tengah</t>
        </is>
      </c>
      <c r="S14" s="48" t="n"/>
      <c r="T14" s="48" t="n"/>
      <c r="U14" s="48" t="n"/>
      <c r="V14" s="48" t="n"/>
      <c r="W14" s="48" t="n"/>
      <c r="X14" s="48" t="n"/>
      <c r="Y14" s="48" t="n"/>
      <c r="Z14" s="48" t="n"/>
      <c r="AA14" s="48" t="n"/>
      <c r="AB14" s="48" t="n"/>
      <c r="AC14" s="48" t="inlineStr">
        <is>
          <t>Boyolali</t>
        </is>
      </c>
      <c r="AD14" s="48" t="inlineStr">
        <is>
          <t>Mojosongo</t>
        </is>
      </c>
      <c r="AE14" s="48" t="inlineStr">
        <is>
          <t>Madu</t>
        </is>
      </c>
      <c r="AF14" s="48" t="inlineStr">
        <is>
          <t>KUD MOJOSONGO</t>
        </is>
      </c>
      <c r="AG14" s="48" t="inlineStr">
        <is>
          <t>KMP0013</t>
        </is>
      </c>
      <c r="AH14" s="8" t="n">
        <v>15</v>
      </c>
      <c r="AI14" s="48" t="inlineStr">
        <is>
          <t>VPA1</t>
        </is>
      </c>
      <c r="AJ14" s="48" t="inlineStr">
        <is>
          <t>Tidak aktif</t>
        </is>
      </c>
      <c r="AK14" s="8" t="n">
        <v>59</v>
      </c>
      <c r="AL14" s="48" t="inlineStr">
        <is>
          <t>Laki-laki</t>
        </is>
      </c>
      <c r="AM14" s="48" t="inlineStr">
        <is>
          <t>Sudah menikah</t>
        </is>
      </c>
      <c r="AN14" s="48" t="inlineStr">
        <is>
          <t>SMA/Sederajat</t>
        </is>
      </c>
      <c r="AO14" s="48" t="inlineStr">
        <is>
          <t>Peternak</t>
        </is>
      </c>
      <c r="AP14" s="8" t="n">
        <v>0</v>
      </c>
      <c r="AQ14" s="8" t="n">
        <v>1</v>
      </c>
      <c r="AR14" s="8" t="n">
        <v>0</v>
      </c>
      <c r="AS14" s="8" t="n">
        <v>0</v>
      </c>
      <c r="AT14" s="8" t="n">
        <v>0</v>
      </c>
      <c r="AU14" s="8" t="n">
        <v>0</v>
      </c>
      <c r="AV14" s="8" t="n">
        <v>0</v>
      </c>
      <c r="AW14" s="8" t="n">
        <v>0</v>
      </c>
      <c r="AX14" s="48" t="n"/>
      <c r="AY14" s="48" t="inlineStr">
        <is>
          <t>Peternak</t>
        </is>
      </c>
      <c r="AZ14" s="8" t="n">
        <v>0</v>
      </c>
      <c r="BA14" s="8" t="n">
        <v>1</v>
      </c>
      <c r="BB14" s="8" t="n">
        <v>0</v>
      </c>
      <c r="BC14" s="8" t="n">
        <v>0</v>
      </c>
      <c r="BD14" s="8" t="n">
        <v>0</v>
      </c>
      <c r="BE14" s="8" t="n">
        <v>0</v>
      </c>
      <c r="BF14" s="8" t="n">
        <v>0</v>
      </c>
      <c r="BG14" s="8" t="n">
        <v>0</v>
      </c>
      <c r="BH14" s="48" t="n"/>
      <c r="BI14" s="48" t="inlineStr">
        <is>
          <t>Rp2.500.000 - Rp3.500.000</t>
        </is>
      </c>
      <c r="BJ14" s="8" t="n">
        <v>2</v>
      </c>
      <c r="BK14" s="8" t="n">
        <v>4</v>
      </c>
      <c r="BL14" s="8" t="n">
        <v>0</v>
      </c>
      <c r="BM14" s="8" t="n">
        <v>0</v>
      </c>
      <c r="BN14" s="48" t="inlineStr">
        <is>
          <t>Milik sendiri</t>
        </is>
      </c>
      <c r="BO14" s="48" t="inlineStr">
        <is>
          <t>Permanen (dinding bata dan semen)</t>
        </is>
      </c>
      <c r="BP14" s="8" t="n">
        <v>1</v>
      </c>
      <c r="BQ14" s="8" t="n">
        <v>0</v>
      </c>
      <c r="BR14" s="8" t="n">
        <v>0</v>
      </c>
      <c r="BS14" s="8" t="n">
        <v>0</v>
      </c>
      <c r="BT14" s="8" t="n">
        <v>0</v>
      </c>
      <c r="BU14" s="48" t="n"/>
      <c r="BV14" s="48" t="inlineStr">
        <is>
          <t>Keramik/ubin</t>
        </is>
      </c>
      <c r="BW14" s="8" t="n">
        <v>0</v>
      </c>
      <c r="BX14" s="8" t="n">
        <v>0</v>
      </c>
      <c r="BY14" s="8" t="n">
        <v>1</v>
      </c>
      <c r="BZ14" s="8" t="n">
        <v>0</v>
      </c>
      <c r="CA14" s="8" t="n">
        <v>0</v>
      </c>
      <c r="CB14" s="48" t="n"/>
      <c r="CC14" s="48" t="inlineStr">
        <is>
          <t>Genting</t>
        </is>
      </c>
      <c r="CD14" s="8" t="n">
        <v>0</v>
      </c>
      <c r="CE14" s="8" t="n">
        <v>0</v>
      </c>
      <c r="CF14" s="8" t="n">
        <v>0</v>
      </c>
      <c r="CG14" s="8" t="n">
        <v>0</v>
      </c>
      <c r="CH14" s="8" t="n">
        <v>0</v>
      </c>
      <c r="CI14" s="8" t="n">
        <v>1</v>
      </c>
      <c r="CJ14" s="8" t="n">
        <v>0</v>
      </c>
      <c r="CK14" s="48" t="n"/>
      <c r="CL14" s="48" t="inlineStr">
        <is>
          <t>Ya</t>
        </is>
      </c>
      <c r="CM14" s="8" t="n">
        <v>2011</v>
      </c>
      <c r="CN14" s="48" t="inlineStr">
        <is>
          <t>Fixed-Dome (Kubah Tetap)</t>
        </is>
      </c>
      <c r="CO14" s="48" t="inlineStr">
        <is>
          <t>6 m³ (4-5 ekor sapi, ±5 jam memasak/hari, ±50 kg</t>
        </is>
      </c>
      <c r="CP14" s="48" t="inlineStr">
        <is>
          <t>Anggota keluarga - laki-laki</t>
        </is>
      </c>
      <c r="CQ14" s="8" t="n">
        <v>0</v>
      </c>
      <c r="CR14" s="8" t="n">
        <v>0</v>
      </c>
      <c r="CS14" s="8" t="n">
        <v>0</v>
      </c>
      <c r="CT14" s="8" t="n">
        <v>0</v>
      </c>
      <c r="CU14" s="10" t="n">
        <v>1</v>
      </c>
      <c r="CV14" s="10" t="n">
        <v>0</v>
      </c>
      <c r="CW14" s="10" t="n">
        <v>0</v>
      </c>
      <c r="CX14" s="8" t="n">
        <v>0</v>
      </c>
      <c r="CY14" s="48" t="inlineStr">
        <is>
          <t>Anggota keluarga - laki-laki</t>
        </is>
      </c>
      <c r="CZ14" s="8" t="n">
        <v>1</v>
      </c>
      <c r="DA14" s="8" t="n">
        <v>0</v>
      </c>
      <c r="DB14" s="8" t="n">
        <v>0</v>
      </c>
      <c r="DC14" s="48" t="n"/>
      <c r="DD14" s="48" t="inlineStr">
        <is>
          <t>Anggota keluarga - laki-laki CPO atau pendamping</t>
        </is>
      </c>
      <c r="DE14" s="8" t="n">
        <v>1</v>
      </c>
      <c r="DF14" s="8" t="n">
        <v>0</v>
      </c>
      <c r="DG14" s="8" t="n">
        <v>1</v>
      </c>
      <c r="DH14" s="8" t="n">
        <v>0</v>
      </c>
      <c r="DI14" s="48" t="n"/>
      <c r="DJ14" s="48" t="inlineStr">
        <is>
          <t>Anggota keluarga - laki-laki CPO atau pendamping</t>
        </is>
      </c>
      <c r="DK14" s="8" t="n">
        <v>1</v>
      </c>
      <c r="DL14" s="8" t="n">
        <v>0</v>
      </c>
      <c r="DM14" s="8" t="n">
        <v>1</v>
      </c>
      <c r="DN14" s="8" t="n">
        <v>0</v>
      </c>
      <c r="DO14" s="48" t="n"/>
      <c r="DP14" s="8" t="n">
        <v>1</v>
      </c>
      <c r="DQ14" s="8" t="n">
        <v>0</v>
      </c>
      <c r="DR14" s="8" t="n">
        <v>0</v>
      </c>
      <c r="DS14" s="48" t="n"/>
      <c r="DT14" s="48" t="n"/>
      <c r="DU14" s="48" t="n"/>
      <c r="DV14" s="48" t="inlineStr">
        <is>
          <t>Tidak berfungsi sama sekali</t>
        </is>
      </c>
      <c r="DW14" s="48" t="inlineStr">
        <is>
          <t>&gt;1 tahun yang lalu</t>
        </is>
      </c>
      <c r="DX14" s="48" t="inlineStr">
        <is>
          <t>Tidak ada ternak</t>
        </is>
      </c>
      <c r="DY14" s="48" t="n"/>
      <c r="DZ14" s="48" t="n"/>
      <c r="EA14" s="48" t="n"/>
      <c r="EB14" s="48" t="n"/>
      <c r="EC14" s="48" t="n"/>
      <c r="ED14" s="48" t="n"/>
      <c r="EE14" s="48" t="n"/>
      <c r="EF14" s="48" t="n"/>
      <c r="EG14" s="48" t="n"/>
      <c r="EH14" s="48" t="n"/>
      <c r="EI14" s="48" t="inlineStr">
        <is>
          <t>Kurangnya dukungan atau pemantauan dari pemerintah atau CPO Keterbatasan akses terhadap informasi atau pelatihan terkait biogas</t>
        </is>
      </c>
      <c r="EJ14" s="8" t="n">
        <v>0</v>
      </c>
      <c r="EK14" s="8" t="n">
        <v>1</v>
      </c>
      <c r="EL14" s="8" t="n">
        <v>1</v>
      </c>
      <c r="EM14" s="8" t="n">
        <v>0</v>
      </c>
      <c r="EN14" s="8" t="n">
        <v>0</v>
      </c>
      <c r="EO14" s="11" t="n"/>
      <c r="EP14" s="48" t="inlineStr">
        <is>
          <t>Ya, cukup jelas dan mudah diikuti</t>
        </is>
      </c>
      <c r="EQ14" s="48" t="inlineStr">
        <is>
          <t>Pelatihan</t>
        </is>
      </c>
      <c r="ER14" s="48" t="inlineStr">
        <is>
          <t>CPO atau pendamping</t>
        </is>
      </c>
      <c r="ES14" s="8" t="n">
        <v>1</v>
      </c>
      <c r="ET14" s="8" t="n">
        <v>0</v>
      </c>
      <c r="EU14" s="8" t="n">
        <v>0</v>
      </c>
      <c r="EV14" s="8" t="n">
        <v>0</v>
      </c>
      <c r="EW14" s="48" t="n"/>
      <c r="EX14" s="48" t="inlineStr">
        <is>
          <t>Anggota keluarga - Laki-laki</t>
        </is>
      </c>
      <c r="EY14" s="8" t="n">
        <v>1</v>
      </c>
      <c r="EZ14" s="8" t="n">
        <v>0</v>
      </c>
      <c r="FA14" s="8" t="n">
        <v>0</v>
      </c>
      <c r="FB14" s="48" t="n"/>
      <c r="FC14" s="48" t="inlineStr">
        <is>
          <t>Setiap hari</t>
        </is>
      </c>
      <c r="FD14" s="48" t="n"/>
      <c r="FE14" s="48" t="inlineStr">
        <is>
          <t>Mengetahui</t>
        </is>
      </c>
      <c r="FF14" s="48" t="inlineStr">
        <is>
          <t>Selalu (setiap hari)</t>
        </is>
      </c>
      <c r="FG14" s="48" t="inlineStr">
        <is>
          <t>Mengetahui</t>
        </is>
      </c>
      <c r="FH14" s="48" t="inlineStr">
        <is>
          <t>Sering (setiap minggu)</t>
        </is>
      </c>
      <c r="FI14" s="48" t="inlineStr">
        <is>
          <t>Mengetahui</t>
        </is>
      </c>
      <c r="FJ14" s="48" t="inlineStr">
        <is>
          <t>Sering (setiap minggu)</t>
        </is>
      </c>
      <c r="FK14" s="48" t="inlineStr">
        <is>
          <t>Mengetahui</t>
        </is>
      </c>
      <c r="FL14" s="48" t="inlineStr">
        <is>
          <t>Selalu (setiap hari)</t>
        </is>
      </c>
      <c r="FM14" s="48" t="inlineStr">
        <is>
          <t>Mengetahui</t>
        </is>
      </c>
      <c r="FN14" s="48" t="inlineStr">
        <is>
          <t>Sering (setiap minggu)</t>
        </is>
      </c>
      <c r="FO14" s="48" t="inlineStr">
        <is>
          <t>Mengetahui</t>
        </is>
      </c>
      <c r="FP14" s="48" t="inlineStr">
        <is>
          <t>Selalu (setiap hari)</t>
        </is>
      </c>
      <c r="FQ14" s="48" t="inlineStr">
        <is>
          <t>Mengetahui</t>
        </is>
      </c>
      <c r="FR14" s="48" t="inlineStr">
        <is>
          <t>Ya</t>
        </is>
      </c>
      <c r="FS14" s="48" t="inlineStr">
        <is>
          <t>Mengetahui</t>
        </is>
      </c>
      <c r="FT14" s="48" t="inlineStr">
        <is>
          <t>Ya, terkadang</t>
        </is>
      </c>
      <c r="FU14" s="48" t="inlineStr">
        <is>
          <t>Laki-laki dewasa Perempuan dewasa</t>
        </is>
      </c>
      <c r="FV14" s="8" t="n">
        <v>1</v>
      </c>
      <c r="FW14" s="8" t="n">
        <v>1</v>
      </c>
      <c r="FX14" s="8" t="n">
        <v>0</v>
      </c>
      <c r="FY14" s="8" t="n">
        <v>0</v>
      </c>
      <c r="FZ14" s="48" t="inlineStr">
        <is>
          <t>Cukup memahami</t>
        </is>
      </c>
      <c r="GA14" s="48" t="inlineStr">
        <is>
          <t>CPO Pelatihan</t>
        </is>
      </c>
      <c r="GB14" s="8" t="n">
        <v>1</v>
      </c>
      <c r="GC14" s="8" t="n">
        <v>1</v>
      </c>
      <c r="GD14" s="8" t="n">
        <v>0</v>
      </c>
      <c r="GE14" s="8" t="n">
        <v>0</v>
      </c>
      <c r="GF14" s="48" t="n"/>
      <c r="GG14" s="48" t="inlineStr">
        <is>
          <t>Sering</t>
        </is>
      </c>
      <c r="GH14" s="48" t="inlineStr">
        <is>
          <t>Ya</t>
        </is>
      </c>
      <c r="GI14" s="48" t="inlineStr">
        <is>
          <t>Tetangga</t>
        </is>
      </c>
      <c r="GJ14" s="8" t="n">
        <v>1</v>
      </c>
      <c r="GK14" s="8" t="n">
        <v>0</v>
      </c>
      <c r="GL14" s="8" t="n">
        <v>0</v>
      </c>
      <c r="GM14" s="8" t="n">
        <v>0</v>
      </c>
      <c r="GN14" s="48" t="n"/>
      <c r="GO14" s="8" t="n">
        <v>8</v>
      </c>
      <c r="GP14" s="48" t="inlineStr">
        <is>
          <t>Penuh (100%)</t>
        </is>
      </c>
      <c r="GQ14" s="48" t="inlineStr">
        <is>
          <t>Kayu bakar LPG</t>
        </is>
      </c>
      <c r="GR14" s="8" t="n">
        <v>1</v>
      </c>
      <c r="GS14" s="8" t="n">
        <v>1</v>
      </c>
      <c r="GT14" s="8" t="n">
        <v>0</v>
      </c>
      <c r="GU14" s="8" t="n">
        <v>0</v>
      </c>
      <c r="GV14" s="8" t="n">
        <v>0</v>
      </c>
      <c r="GW14" s="8" t="n">
        <v>0</v>
      </c>
      <c r="GX14" s="8" t="n">
        <v>0</v>
      </c>
      <c r="GY14" s="48" t="n"/>
      <c r="GZ14" s="48" t="inlineStr">
        <is>
          <t>Ya</t>
        </is>
      </c>
      <c r="HA14" s="8" t="n">
        <v>90</v>
      </c>
      <c r="HB14" s="8" t="n">
        <v>90000</v>
      </c>
      <c r="HC14" s="8" t="n">
        <v>30</v>
      </c>
      <c r="HD14" s="8" t="n">
        <v>30000</v>
      </c>
      <c r="HE14" s="8" t="n">
        <v>12</v>
      </c>
      <c r="HF14" s="8" t="n">
        <v>100000</v>
      </c>
      <c r="HG14" s="8" t="n">
        <v>0</v>
      </c>
      <c r="HH14" s="8" t="n">
        <v>0</v>
      </c>
      <c r="HI14" s="48" t="n"/>
      <c r="HJ14" s="48" t="n"/>
      <c r="HK14" s="48" t="n"/>
      <c r="HL14" s="48" t="n"/>
      <c r="HM14" s="48" t="n"/>
      <c r="HN14" s="48" t="n"/>
      <c r="HO14" s="48" t="n"/>
      <c r="HP14" s="48" t="n"/>
      <c r="HQ14" s="48" t="n"/>
      <c r="HR14" s="48" t="n"/>
      <c r="HS14" s="48" t="n"/>
      <c r="HT14" s="48" t="n"/>
      <c r="HU14" s="48" t="n"/>
      <c r="HV14" s="48" t="n"/>
      <c r="HW14" s="48" t="n"/>
      <c r="HX14" s="48" t="n"/>
      <c r="HY14" s="8" t="n">
        <v>60</v>
      </c>
      <c r="HZ14" s="8" t="n">
        <v>60000</v>
      </c>
      <c r="IA14" s="8" t="n">
        <v>12</v>
      </c>
      <c r="IB14" s="8" t="n">
        <v>100000</v>
      </c>
      <c r="IC14" s="48" t="n"/>
      <c r="ID14" s="48" t="n"/>
      <c r="IE14" s="48" t="n"/>
      <c r="IF14" s="48" t="n"/>
      <c r="IG14" s="48" t="n"/>
      <c r="IH14" s="48" t="n"/>
      <c r="II14" s="48" t="n"/>
      <c r="IJ14" s="48" t="n"/>
      <c r="IK14" s="48" t="inlineStr">
        <is>
          <t>50-65 kg</t>
        </is>
      </c>
      <c r="IL14" s="48" t="inlineStr">
        <is>
          <t>3-5 jam</t>
        </is>
      </c>
      <c r="IM14" s="48" t="inlineStr">
        <is>
          <t>Ya</t>
        </is>
      </c>
      <c r="IN14" s="48" t="inlineStr">
        <is>
          <t>Ya</t>
        </is>
      </c>
      <c r="IO14" s="48" t="inlineStr">
        <is>
          <t>Lebih bersih</t>
        </is>
      </c>
      <c r="IP14" s="48" t="n"/>
      <c r="IQ14" s="48" t="inlineStr">
        <is>
          <t>Tidak pernah</t>
        </is>
      </c>
      <c r="IR14" s="48" t="n"/>
      <c r="IS14" s="48" t="n"/>
      <c r="IT14" s="48" t="n"/>
      <c r="IU14" s="48" t="n"/>
      <c r="IV14" s="48" t="n"/>
      <c r="IW14" s="48" t="n"/>
      <c r="IX14" s="48" t="n"/>
      <c r="IY14" s="48" t="n"/>
      <c r="IZ14" s="48" t="inlineStr">
        <is>
          <t>Tidak pernah</t>
        </is>
      </c>
      <c r="JA14" s="48" t="n"/>
      <c r="JB14" s="48" t="n"/>
      <c r="JC14" s="48" t="n"/>
      <c r="JD14" s="48" t="n"/>
      <c r="JE14" s="48" t="n"/>
      <c r="JF14" s="48" t="n"/>
      <c r="JG14" s="48" t="n"/>
      <c r="JH14" s="48" t="n"/>
      <c r="JI14" s="48" t="inlineStr">
        <is>
          <t>Tidak pernah</t>
        </is>
      </c>
      <c r="JJ14" s="48" t="n"/>
      <c r="JK14" s="48" t="n"/>
      <c r="JL14" s="48" t="n"/>
      <c r="JM14" s="48" t="n"/>
      <c r="JN14" s="48" t="n"/>
      <c r="JO14" s="48" t="n"/>
      <c r="JP14" s="48" t="n"/>
      <c r="JQ14" s="48" t="n"/>
      <c r="JR14" s="48" t="inlineStr">
        <is>
          <t>Tidak pernah</t>
        </is>
      </c>
      <c r="JS14" s="48" t="n"/>
      <c r="JT14" s="48" t="n"/>
      <c r="JU14" s="48" t="n"/>
      <c r="JV14" s="48" t="n"/>
      <c r="JW14" s="48" t="n"/>
      <c r="JX14" s="48" t="n"/>
      <c r="JY14" s="48" t="n"/>
      <c r="JZ14" s="48" t="n"/>
      <c r="KA14" s="48" t="inlineStr">
        <is>
          <t>Tidak pernah</t>
        </is>
      </c>
      <c r="KB14" s="48" t="n"/>
      <c r="KC14" s="48" t="n"/>
      <c r="KD14" s="48" t="n"/>
      <c r="KE14" s="48" t="n"/>
      <c r="KF14" s="48" t="n"/>
      <c r="KG14" s="48" t="n"/>
      <c r="KH14" s="48" t="n"/>
      <c r="KI14" s="48" t="n"/>
      <c r="KJ14" s="48" t="inlineStr">
        <is>
          <t>Tidak pernah</t>
        </is>
      </c>
      <c r="KK14" s="48" t="n"/>
      <c r="KL14" s="48" t="n"/>
      <c r="KM14" s="48" t="n"/>
      <c r="KN14" s="48" t="n"/>
      <c r="KO14" s="48" t="n"/>
      <c r="KP14" s="48" t="n"/>
      <c r="KQ14" s="48" t="n"/>
      <c r="KR14" s="48" t="n"/>
      <c r="KS14" s="48" t="inlineStr">
        <is>
          <t>Cukup membaik</t>
        </is>
      </c>
      <c r="KT14" s="48" t="inlineStr">
        <is>
          <t>0-1 kali</t>
        </is>
      </c>
      <c r="KU14" s="48" t="inlineStr">
        <is>
          <t>0-1 kali</t>
        </is>
      </c>
      <c r="KV14" s="48" t="inlineStr">
        <is>
          <t>Laki-laki dewasa</t>
        </is>
      </c>
      <c r="KW14" s="8" t="n">
        <v>1</v>
      </c>
      <c r="KX14" s="8" t="n">
        <v>0</v>
      </c>
      <c r="KY14" s="8" t="n">
        <v>0</v>
      </c>
      <c r="KZ14" s="8" t="n">
        <v>0</v>
      </c>
      <c r="LA14" s="48" t="inlineStr">
        <is>
          <t>Cukup membaik</t>
        </is>
      </c>
      <c r="LB14" s="48" t="inlineStr">
        <is>
          <t>Cukup membaik</t>
        </is>
      </c>
      <c r="LC14" s="8" t="n">
        <v>3</v>
      </c>
      <c r="LD14" s="8" t="n">
        <v>3</v>
      </c>
      <c r="LE14" s="8" t="n">
        <v>0</v>
      </c>
      <c r="LF14" s="8" t="n">
        <v>0</v>
      </c>
      <c r="LG14" s="48" t="inlineStr">
        <is>
          <t>Ya</t>
        </is>
      </c>
      <c r="LH14" s="8" t="n">
        <v>100000</v>
      </c>
      <c r="LI14" s="48" t="n"/>
      <c r="LJ14" s="48" t="inlineStr">
        <is>
          <t>Kebutuhan rumah tangga</t>
        </is>
      </c>
      <c r="LK14" s="8" t="n">
        <v>0</v>
      </c>
      <c r="LL14" s="8" t="n">
        <v>0</v>
      </c>
      <c r="LM14" s="8" t="n">
        <v>0</v>
      </c>
      <c r="LN14" s="8" t="n">
        <v>0</v>
      </c>
      <c r="LO14" s="8" t="n">
        <v>1</v>
      </c>
      <c r="LP14" s="8" t="n">
        <v>0</v>
      </c>
      <c r="LQ14" s="8" t="n">
        <v>0</v>
      </c>
      <c r="LR14" s="48" t="n"/>
      <c r="LS14" s="8" t="n">
        <v>15</v>
      </c>
      <c r="LT14" s="8" t="n">
        <v>15</v>
      </c>
      <c r="LU14" s="8" t="n">
        <v>0</v>
      </c>
      <c r="LV14" s="8" t="n">
        <v>5</v>
      </c>
      <c r="LW14" s="8" t="n">
        <v>5</v>
      </c>
      <c r="LX14" s="8" t="n">
        <v>0</v>
      </c>
      <c r="LY14" s="8" t="n">
        <v>5</v>
      </c>
      <c r="LZ14" s="8" t="n">
        <v>5</v>
      </c>
      <c r="MA14" s="8" t="n">
        <v>0</v>
      </c>
      <c r="MB14" s="48" t="inlineStr">
        <is>
          <t>Ya</t>
        </is>
      </c>
      <c r="MC14" s="8" t="n">
        <v>30</v>
      </c>
      <c r="MD14" s="8" t="n">
        <v>20</v>
      </c>
      <c r="ME14" s="8" t="n">
        <v>30</v>
      </c>
      <c r="MF14" s="8" t="n">
        <v>20</v>
      </c>
      <c r="MG14" s="8" t="n">
        <v>0</v>
      </c>
      <c r="MH14" s="8" t="n">
        <v>0</v>
      </c>
      <c r="MI14" s="48" t="inlineStr">
        <is>
          <t>Istirahat</t>
        </is>
      </c>
      <c r="MJ14" s="8" t="n">
        <v>0</v>
      </c>
      <c r="MK14" s="8" t="n">
        <v>0</v>
      </c>
      <c r="ML14" s="8" t="n">
        <v>1</v>
      </c>
      <c r="MM14" s="8" t="n">
        <v>0</v>
      </c>
      <c r="MN14" s="8" t="n">
        <v>0</v>
      </c>
      <c r="MO14" s="8" t="n">
        <v>0</v>
      </c>
      <c r="MP14" s="48" t="n"/>
      <c r="MQ14" s="48" t="n"/>
      <c r="MR14" s="48" t="inlineStr">
        <is>
          <t>istirahat</t>
        </is>
      </c>
      <c r="MS14" s="48" t="n"/>
      <c r="MT14" s="48" t="inlineStr">
        <is>
          <t>santai ersama keluarga</t>
        </is>
      </c>
      <c r="MU14" s="48" t="inlineStr">
        <is>
          <t>Tidak</t>
        </is>
      </c>
      <c r="MV14" s="48" t="n"/>
      <c r="MW14" s="48" t="n"/>
      <c r="MX14" s="48" t="n"/>
      <c r="MY14" s="48" t="n"/>
      <c r="MZ14" s="48" t="n"/>
      <c r="NA14" s="48" t="n"/>
      <c r="NB14" s="48" t="n"/>
      <c r="NC14" s="48" t="n"/>
      <c r="ND14" s="48" t="n"/>
      <c r="NE14" s="48" t="n"/>
      <c r="NF14" s="48" t="n"/>
      <c r="NG14" s="48" t="n"/>
      <c r="NH14" s="48" t="n"/>
      <c r="NI14" s="48" t="n"/>
      <c r="NJ14" s="48" t="n"/>
      <c r="NK14" s="48" t="n"/>
      <c r="NL14" s="48" t="inlineStr">
        <is>
          <t>Tidak</t>
        </is>
      </c>
      <c r="NM14" s="48" t="inlineStr">
        <is>
          <t>Kombinasi dana mandiri dan dana hibah</t>
        </is>
      </c>
      <c r="NN14" s="48" t="inlineStr">
        <is>
          <t>9.000.001-11.000.000</t>
        </is>
      </c>
      <c r="NO14" s="48" t="inlineStr">
        <is>
          <t>Koperasi</t>
        </is>
      </c>
      <c r="NP14" s="48" t="n"/>
      <c r="NQ14" s="48" t="n"/>
      <c r="NR14" s="48" t="n"/>
      <c r="NS14" s="48" t="n"/>
      <c r="NT14" s="48" t="n"/>
      <c r="NU14" s="48" t="n"/>
      <c r="NV14" s="48" t="inlineStr">
        <is>
          <t>Anggota keluarga - Laki-laki dewasa</t>
        </is>
      </c>
      <c r="NW14" s="48" t="n"/>
      <c r="NX14" s="48" t="inlineStr">
        <is>
          <t>Sedikit meningkat</t>
        </is>
      </c>
      <c r="NY14" s="8" t="n">
        <v>30</v>
      </c>
      <c r="NZ14" s="8" t="n">
        <v>30</v>
      </c>
      <c r="OA14" s="8" t="n">
        <v>0</v>
      </c>
      <c r="OB14" s="8" t="n">
        <v>5</v>
      </c>
      <c r="OC14" s="8" t="n">
        <v>5</v>
      </c>
      <c r="OD14" s="8" t="n">
        <v>0</v>
      </c>
      <c r="OE14" s="48" t="inlineStr">
        <is>
          <t>Lebih baik</t>
        </is>
      </c>
      <c r="OF14" s="48" t="inlineStr">
        <is>
          <t>Lebih baik (beda waktu memasak 5-30 menit, ATAU tidak lagi ada rasa/bau makanan yang berubah, ATAU alasan lainnya)</t>
        </is>
      </c>
      <c r="OG14" s="48" t="inlineStr">
        <is>
          <t>Ya</t>
        </is>
      </c>
      <c r="OH14" s="8" t="n">
        <v>0</v>
      </c>
      <c r="OI14" s="8" t="n">
        <v>0</v>
      </c>
      <c r="OJ14" s="8" t="n">
        <v>0</v>
      </c>
      <c r="OK14" s="8" t="n">
        <v>0</v>
      </c>
      <c r="OL14" s="8" t="n">
        <v>0</v>
      </c>
      <c r="OM14" s="8" t="n">
        <v>0</v>
      </c>
      <c r="ON14" s="8" t="n">
        <v>0</v>
      </c>
      <c r="OO14" s="8" t="n">
        <v>0</v>
      </c>
      <c r="OP14" s="48" t="inlineStr">
        <is>
          <t>Sapi pedaging</t>
        </is>
      </c>
      <c r="OQ14" s="8" t="n">
        <v>1</v>
      </c>
      <c r="OR14" s="8" t="n">
        <v>0</v>
      </c>
      <c r="OS14" s="8" t="n">
        <v>0</v>
      </c>
      <c r="OT14" s="8" t="n">
        <v>0</v>
      </c>
      <c r="OU14" s="8" t="n">
        <v>0</v>
      </c>
      <c r="OV14" s="8" t="n">
        <v>0</v>
      </c>
      <c r="OW14" s="8" t="n">
        <v>0</v>
      </c>
      <c r="OX14" s="8" t="n">
        <v>0</v>
      </c>
      <c r="OY14" s="48" t="inlineStr">
        <is>
          <t>1-Disebarkan ke lahan terbuka</t>
        </is>
      </c>
      <c r="OZ14" s="8" t="n">
        <v>1</v>
      </c>
      <c r="PA14" s="8" t="n">
        <v>0</v>
      </c>
      <c r="PB14" s="8" t="n">
        <v>0</v>
      </c>
      <c r="PC14" s="8" t="n">
        <v>0</v>
      </c>
      <c r="PD14" s="8" t="n">
        <v>0</v>
      </c>
      <c r="PE14" s="8" t="n">
        <v>0</v>
      </c>
      <c r="PF14" s="8" t="n">
        <v>1</v>
      </c>
      <c r="PG14" s="8" t="n">
        <v>0</v>
      </c>
      <c r="PH14" s="8" t="n">
        <v>0</v>
      </c>
      <c r="PI14" s="8" t="n">
        <v>0</v>
      </c>
      <c r="PJ14" s="48" t="n"/>
      <c r="PK14" s="48" t="n"/>
      <c r="PL14" s="48" t="n"/>
      <c r="PM14" s="48" t="n"/>
      <c r="PN14" s="48" t="n"/>
      <c r="PO14" s="48" t="n"/>
      <c r="PP14" s="48" t="n"/>
      <c r="PQ14" s="48" t="n"/>
      <c r="PR14" s="48" t="n"/>
      <c r="PS14" s="48" t="n"/>
      <c r="PT14" s="48" t="n"/>
      <c r="PU14" s="48" t="n"/>
      <c r="PV14" s="48" t="n"/>
      <c r="PW14" s="48" t="n"/>
      <c r="PX14" s="48" t="n"/>
      <c r="PY14" s="48" t="n"/>
      <c r="PZ14" s="48" t="n"/>
      <c r="QA14" s="48" t="n"/>
      <c r="QB14" s="48" t="n"/>
      <c r="QC14" s="48" t="n"/>
      <c r="QD14" s="48" t="n"/>
      <c r="QE14" s="48" t="n"/>
      <c r="QF14" s="48" t="n"/>
      <c r="QG14" s="48" t="n"/>
      <c r="QH14" s="48" t="n"/>
      <c r="QI14" s="48" t="n"/>
      <c r="QJ14" s="48" t="n"/>
      <c r="QK14" s="48" t="n"/>
      <c r="QL14" s="48" t="n"/>
      <c r="QM14" s="48" t="n"/>
      <c r="QN14" s="48" t="n"/>
      <c r="QO14" s="48" t="n"/>
      <c r="QP14" s="48" t="n"/>
      <c r="QQ14" s="48" t="n"/>
      <c r="QR14" s="48" t="n"/>
      <c r="QS14" s="48" t="n"/>
      <c r="QT14" s="48" t="n"/>
      <c r="QU14" s="48" t="n"/>
      <c r="QV14" s="48" t="n"/>
      <c r="QW14" s="48" t="n"/>
      <c r="QX14" s="48" t="n"/>
      <c r="QY14" s="48" t="n"/>
      <c r="QZ14" s="48" t="n"/>
      <c r="RA14" s="48" t="n"/>
      <c r="RB14" s="48" t="n"/>
      <c r="RC14" s="48" t="n"/>
      <c r="RD14" s="48" t="n"/>
      <c r="RE14" s="48" t="n"/>
      <c r="RF14" s="48" t="n"/>
      <c r="RG14" s="48" t="n"/>
      <c r="RH14" s="48" t="n"/>
      <c r="RI14" s="48" t="n"/>
      <c r="RJ14" s="48" t="n"/>
      <c r="RK14" s="48" t="n"/>
      <c r="RL14" s="48" t="n"/>
      <c r="RM14" s="48" t="n"/>
      <c r="RN14" s="48" t="n"/>
      <c r="RO14" s="48" t="n"/>
      <c r="RP14" s="48" t="n"/>
      <c r="RQ14" s="48" t="n"/>
      <c r="RR14" s="48" t="n"/>
      <c r="RS14" s="48" t="n"/>
      <c r="RT14" s="48" t="n"/>
      <c r="RU14" s="48" t="n"/>
      <c r="RV14" s="48" t="n"/>
      <c r="RW14" s="48" t="n"/>
      <c r="RX14" s="48" t="n"/>
      <c r="RY14" s="48" t="n"/>
      <c r="RZ14" s="48" t="n"/>
      <c r="SA14" s="48" t="n"/>
      <c r="SB14" s="48" t="n"/>
      <c r="SC14" s="48" t="n"/>
      <c r="SD14" s="8" t="n">
        <v>0</v>
      </c>
      <c r="SE14" s="48" t="n"/>
      <c r="SF14" s="48" t="n"/>
      <c r="SG14" s="48" t="n"/>
      <c r="SH14" s="48" t="n"/>
      <c r="SI14" s="48" t="n"/>
      <c r="SJ14" s="48" t="n"/>
      <c r="SK14" s="48" t="n"/>
      <c r="SL14" s="8" t="n">
        <v>0</v>
      </c>
      <c r="SM14" s="8" t="n">
        <v>0</v>
      </c>
      <c r="SN14" s="8" t="n">
        <v>0</v>
      </c>
      <c r="SO14" s="8" t="n">
        <v>0</v>
      </c>
      <c r="SP14" s="8" t="n">
        <v>0</v>
      </c>
      <c r="SQ14" s="8" t="n">
        <v>0</v>
      </c>
      <c r="SR14" s="8" t="n">
        <v>0</v>
      </c>
      <c r="SS14" s="8" t="n">
        <v>0</v>
      </c>
      <c r="ST14" s="8" t="n">
        <v>0</v>
      </c>
      <c r="SU14" s="8" t="n">
        <v>0</v>
      </c>
      <c r="SV14" s="8" t="n">
        <v>0</v>
      </c>
      <c r="SW14" s="8" t="n">
        <v>0</v>
      </c>
      <c r="SX14" s="48" t="n"/>
      <c r="SY14" s="48" t="n"/>
      <c r="SZ14" s="48" t="n"/>
      <c r="TA14" s="48" t="n"/>
      <c r="TB14" s="48" t="n"/>
      <c r="TC14" s="48" t="n"/>
      <c r="TD14" s="48" t="n"/>
      <c r="TE14" s="48" t="n"/>
      <c r="TF14" s="48" t="n"/>
      <c r="TG14" s="48" t="n"/>
      <c r="TH14" s="48" t="n"/>
      <c r="TI14" s="48" t="n"/>
      <c r="TJ14" s="48" t="n"/>
      <c r="TK14" s="48" t="n"/>
      <c r="TL14" s="48" t="n"/>
      <c r="TM14" s="48" t="n"/>
      <c r="TN14" s="48" t="n"/>
      <c r="TO14" s="48" t="n"/>
      <c r="TP14" s="48" t="n"/>
      <c r="TQ14" s="48" t="n"/>
      <c r="TR14" s="48" t="n"/>
      <c r="TS14" s="48" t="n"/>
      <c r="TT14" s="48" t="n"/>
      <c r="TU14" s="48" t="n"/>
      <c r="TV14" s="48" t="n"/>
      <c r="TW14" s="48" t="n"/>
      <c r="TX14" s="48" t="n"/>
      <c r="TY14" s="48" t="n"/>
      <c r="TZ14" s="48" t="n"/>
      <c r="UA14" s="48" t="n"/>
      <c r="UB14" s="48" t="n"/>
      <c r="UC14" s="48" t="n"/>
      <c r="UD14" s="48" t="n"/>
      <c r="UE14" s="48" t="n"/>
      <c r="UF14" s="48" t="n"/>
      <c r="UG14" s="48" t="n"/>
      <c r="UH14" s="48" t="n"/>
      <c r="UI14" s="48" t="n"/>
      <c r="UJ14" s="48" t="n"/>
      <c r="UK14" s="48" t="n"/>
      <c r="UL14" s="48" t="n"/>
      <c r="UM14" s="48" t="n"/>
      <c r="UN14" s="48" t="n"/>
      <c r="UO14" s="48" t="n"/>
      <c r="UP14" s="48" t="n"/>
      <c r="UQ14" s="48" t="n"/>
      <c r="UR14" s="48" t="n"/>
      <c r="US14" s="48" t="n"/>
      <c r="UT14" s="48" t="n"/>
      <c r="UU14" s="48" t="n"/>
      <c r="UV14" s="48" t="n"/>
      <c r="UW14" s="48" t="n"/>
      <c r="UX14" s="48" t="n"/>
      <c r="UY14" s="48" t="n"/>
      <c r="UZ14" s="48" t="n"/>
      <c r="VA14" s="48" t="n"/>
      <c r="VB14" s="48" t="n"/>
      <c r="VC14" s="48" t="n"/>
      <c r="VD14" s="48" t="n"/>
      <c r="VE14" s="48" t="n"/>
      <c r="VF14" s="48" t="n"/>
      <c r="VG14" s="48" t="n"/>
      <c r="VH14" s="48" t="n"/>
      <c r="VI14" s="48" t="n"/>
      <c r="VJ14" s="48" t="n"/>
      <c r="VK14" s="48" t="n"/>
      <c r="VL14" s="48" t="n"/>
      <c r="VM14" s="48" t="n"/>
      <c r="VN14" s="48" t="n"/>
      <c r="VO14" s="48" t="n"/>
      <c r="VP14" s="48" t="n"/>
      <c r="VQ14" s="48" t="n"/>
      <c r="VR14" s="48" t="n"/>
      <c r="VS14" s="48" t="n"/>
      <c r="VT14" s="48" t="n"/>
      <c r="VU14" s="48" t="n"/>
      <c r="VV14" s="48" t="n"/>
      <c r="VW14" s="48" t="n"/>
      <c r="VX14" s="48" t="n"/>
      <c r="VY14" s="48" t="n"/>
      <c r="VZ14" s="48" t="n"/>
      <c r="WA14" s="48" t="n"/>
      <c r="WB14" s="48" t="n"/>
      <c r="WC14" s="48" t="n"/>
      <c r="WD14" s="48" t="n"/>
      <c r="WE14" s="48" t="n"/>
      <c r="WF14" s="48" t="n"/>
      <c r="WG14" s="48" t="n"/>
      <c r="WH14" s="48" t="n"/>
      <c r="WI14" s="48" t="n"/>
      <c r="WJ14" s="48" t="n"/>
      <c r="WK14" s="48" t="n"/>
      <c r="WL14" s="48" t="n"/>
      <c r="WM14" s="48" t="n"/>
      <c r="WN14" s="48" t="n"/>
      <c r="WO14" s="48" t="n"/>
      <c r="WP14" s="48" t="n"/>
      <c r="WQ14" s="48" t="n"/>
      <c r="WR14" s="48" t="n"/>
      <c r="WS14" s="48" t="n"/>
      <c r="WT14" s="48" t="n"/>
      <c r="WU14" s="48" t="n"/>
      <c r="WV14" s="48" t="n"/>
      <c r="WW14" s="48" t="n"/>
      <c r="WX14" s="48" t="n"/>
      <c r="WY14" s="48" t="n"/>
      <c r="WZ14" s="48" t="n"/>
      <c r="XA14" s="48" t="n"/>
      <c r="XB14" s="48" t="n"/>
      <c r="XC14" s="48" t="n"/>
      <c r="XD14" s="48" t="n"/>
      <c r="XE14" s="48" t="n"/>
      <c r="XF14" s="48" t="n"/>
      <c r="XG14" s="48" t="n"/>
      <c r="XH14" s="48" t="n"/>
      <c r="XI14" s="48" t="n"/>
      <c r="XJ14" s="48" t="n"/>
      <c r="XK14" s="48" t="n"/>
      <c r="XL14" s="48" t="n"/>
      <c r="XM14" s="48" t="n"/>
      <c r="XN14" s="48" t="n"/>
      <c r="XO14" s="48" t="n"/>
      <c r="XP14" s="48" t="n"/>
      <c r="XQ14" s="48" t="n"/>
      <c r="XR14" s="48" t="n"/>
      <c r="XS14" s="48" t="n"/>
      <c r="XT14" s="48" t="n"/>
      <c r="XU14" s="48" t="n"/>
      <c r="XV14" s="48" t="n"/>
      <c r="XW14" s="48" t="n"/>
      <c r="XX14" s="48" t="n"/>
      <c r="XY14" s="48" t="n"/>
      <c r="XZ14" s="48" t="n"/>
      <c r="YA14" s="48" t="n"/>
      <c r="YB14" s="48" t="n"/>
      <c r="YC14" s="48" t="n"/>
      <c r="YD14" s="48" t="n"/>
      <c r="YE14" s="48" t="n"/>
      <c r="YF14" s="48" t="n"/>
      <c r="YG14" s="48" t="n"/>
      <c r="YH14" s="48" t="n"/>
      <c r="YI14" s="48" t="n"/>
      <c r="YJ14" s="48" t="n"/>
      <c r="YK14" s="48" t="n"/>
      <c r="YL14" s="48" t="n"/>
      <c r="YM14" s="48" t="n"/>
      <c r="YN14" s="48" t="n"/>
      <c r="YO14" s="48" t="n"/>
      <c r="YP14" s="48" t="n"/>
      <c r="YQ14" s="48" t="n"/>
      <c r="YR14" s="48" t="n"/>
      <c r="YS14" s="48" t="n"/>
      <c r="YT14" s="48" t="n"/>
      <c r="YU14" s="48" t="n"/>
      <c r="YV14" s="48" t="n"/>
      <c r="YW14" s="48" t="n"/>
      <c r="YX14" s="48" t="n"/>
      <c r="YY14" s="48" t="n"/>
      <c r="YZ14" s="48" t="n"/>
      <c r="ZA14" s="48" t="n"/>
      <c r="ZB14" s="48" t="n"/>
      <c r="ZC14" s="48" t="n"/>
      <c r="ZD14" s="48" t="n"/>
      <c r="ZE14" s="48" t="n"/>
      <c r="ZF14" s="48" t="n"/>
      <c r="ZG14" s="48" t="n"/>
      <c r="ZH14" s="48" t="n"/>
      <c r="ZI14" s="48" t="n"/>
      <c r="ZJ14" s="48" t="n"/>
      <c r="ZK14" s="48" t="n"/>
      <c r="ZL14" s="48" t="n"/>
      <c r="ZM14" s="48" t="n"/>
      <c r="ZN14" s="48" t="n"/>
      <c r="ZO14" s="48" t="n"/>
      <c r="ZP14" s="48" t="n"/>
      <c r="ZQ14" s="48" t="inlineStr">
        <is>
          <t>Tidak</t>
        </is>
      </c>
      <c r="ZR14" s="48" t="n"/>
      <c r="ZS14" s="48" t="n"/>
      <c r="ZT14" s="48" t="n"/>
      <c r="ZU14" s="48" t="n"/>
      <c r="ZV14" s="48" t="n"/>
      <c r="ZW14" s="48" t="inlineStr">
        <is>
          <t>Ya</t>
        </is>
      </c>
      <c r="ZX14" s="48" t="inlineStr">
        <is>
          <t>Mengetahui</t>
        </is>
      </c>
      <c r="ZY14" s="48" t="inlineStr">
        <is>
          <t>Digunakan untuk pupuk di lahan pertanian sendiri</t>
        </is>
      </c>
      <c r="ZZ14" s="8" t="n">
        <v>1</v>
      </c>
      <c r="AAA14" s="8" t="n">
        <v>0</v>
      </c>
      <c r="AAB14" s="8" t="n">
        <v>0</v>
      </c>
      <c r="AAC14" s="8" t="n">
        <v>0</v>
      </c>
      <c r="AAD14" s="8" t="n">
        <v>0</v>
      </c>
      <c r="AAE14" s="8" t="n">
        <v>0</v>
      </c>
      <c r="AAF14" s="8" t="n">
        <v>0</v>
      </c>
      <c r="AAG14" s="48" t="inlineStr">
        <is>
          <t>Pupuk cair untuk tanaman</t>
        </is>
      </c>
      <c r="AAH14" s="8" t="n">
        <v>1</v>
      </c>
      <c r="AAI14" s="8" t="n">
        <v>0</v>
      </c>
      <c r="AAJ14" s="8" t="n">
        <v>0</v>
      </c>
      <c r="AAK14" s="8" t="n">
        <v>0</v>
      </c>
      <c r="AAL14" s="8" t="n">
        <v>0</v>
      </c>
      <c r="AAM14" s="48" t="n"/>
      <c r="AAN14" s="48" t="n"/>
      <c r="AAO14" s="48" t="n"/>
      <c r="AAP14" s="48" t="n"/>
      <c r="AAQ14" s="48" t="n"/>
      <c r="AAR14" s="48" t="n"/>
      <c r="AAS14" s="48" t="n"/>
      <c r="AAT14" s="48" t="n"/>
      <c r="AAU14" s="48" t="n"/>
      <c r="AAV14" s="11" t="inlineStr">
        <is>
          <t>Rumput</t>
        </is>
      </c>
      <c r="AAW14" s="48" t="inlineStr">
        <is>
          <t>Sering ( 1 minggu 2 kali)</t>
        </is>
      </c>
      <c r="AAX14" s="8" t="n">
        <v>1500</v>
      </c>
      <c r="AAY14" s="48" t="n"/>
      <c r="AAZ14" s="8" t="n">
        <v>300</v>
      </c>
      <c r="ABA14" s="8" t="n">
        <v>300</v>
      </c>
      <c r="ABB14" s="48" t="inlineStr">
        <is>
          <t>NPK</t>
        </is>
      </c>
      <c r="ABC14" s="48" t="n"/>
      <c r="ABD14" s="8" t="n">
        <v>25</v>
      </c>
      <c r="ABE14" s="8" t="n">
        <v>20</v>
      </c>
      <c r="ABF14" s="8" t="n">
        <v>10</v>
      </c>
      <c r="ABG14" s="8" t="n">
        <v>6000</v>
      </c>
      <c r="ABH14" s="8" t="n">
        <v>400</v>
      </c>
      <c r="ABI14" s="8" t="n">
        <v>500</v>
      </c>
      <c r="ABJ14" s="48" t="inlineStr">
        <is>
          <t>Ya</t>
        </is>
      </c>
      <c r="ABK14" s="48" t="inlineStr">
        <is>
          <t>Cukup meningkat</t>
        </is>
      </c>
      <c r="ABL14" s="48" t="inlineStr">
        <is>
          <t>Cukup meningkat</t>
        </is>
      </c>
      <c r="ABM14" s="48" t="inlineStr">
        <is>
          <t>Cukup meningkat</t>
        </is>
      </c>
      <c r="ABN14" s="48" t="n"/>
      <c r="ABO14" s="48" t="n"/>
      <c r="ABP14" s="48" t="n"/>
      <c r="ABQ14" s="48" t="n"/>
      <c r="ABR14" s="48" t="n"/>
      <c r="ABS14" s="48" t="n"/>
      <c r="ABT14" s="48" t="n"/>
      <c r="ABU14" s="48" t="n"/>
      <c r="ABV14" s="48" t="n"/>
      <c r="ABW14" s="48" t="n"/>
      <c r="ABX14" s="48" t="n"/>
      <c r="ABY14" s="48" t="inlineStr">
        <is>
          <t>dari limbah ayam</t>
        </is>
      </c>
      <c r="ABZ14" s="48" t="inlineStr">
        <is>
          <t>Manfaat cukup signifikan, terasa di kehidupan sehari-hari</t>
        </is>
      </c>
      <c r="ACA14" s="48" t="inlineStr">
        <is>
          <t>Berkurang</t>
        </is>
      </c>
      <c r="ACB14" s="48" t="inlineStr">
        <is>
          <t>Anggota keluarga - Perempuan dewasa</t>
        </is>
      </c>
      <c r="ACC14" s="48" t="inlineStr">
        <is>
          <t>Setuju</t>
        </is>
      </c>
      <c r="ACD14" s="48" t="inlineStr">
        <is>
          <t>Anggota keluarga - Laki-laki dewasa Anggota keluarga - Perempuan dewasa Anggota keluarga - Anak-anak</t>
        </is>
      </c>
      <c r="ACE14" s="8" t="n">
        <v>1</v>
      </c>
      <c r="ACF14" s="8" t="n">
        <v>1</v>
      </c>
      <c r="ACG14" s="8" t="n">
        <v>1</v>
      </c>
      <c r="ACH14" s="8" t="n">
        <v>0</v>
      </c>
      <c r="ACI14" s="48" t="inlineStr">
        <is>
          <t>Cukup puas</t>
        </is>
      </c>
      <c r="ACJ14" s="48" t="inlineStr">
        <is>
          <t>Cukup puas</t>
        </is>
      </c>
      <c r="ACK14" s="48" t="inlineStr">
        <is>
          <t>Cukup puas</t>
        </is>
      </c>
      <c r="ACL14" s="48" t="inlineStr">
        <is>
          <t>Cukup puas</t>
        </is>
      </c>
      <c r="ACM14" s="48" t="inlineStr">
        <is>
          <t>Tidak</t>
        </is>
      </c>
      <c r="ACN14" s="48" t="n"/>
      <c r="ACO14" s="48" t="inlineStr">
        <is>
          <t>Cukup puas</t>
        </is>
      </c>
      <c r="ACP14" s="48" t="n"/>
      <c r="ACQ14" s="48" t="n"/>
      <c r="ACR14" s="48" t="n"/>
      <c r="ACS14" s="48" t="n"/>
      <c r="ACT14" s="48" t="n"/>
      <c r="ACU14" s="48" t="n"/>
      <c r="ACV14" s="48" t="n"/>
      <c r="ACW14" s="48" t="n"/>
      <c r="ACX14" s="48" t="n"/>
      <c r="ACY14" s="48" t="n"/>
      <c r="ACZ14" s="48" t="inlineStr">
        <is>
          <t>Menghubungi CPO atau pendamping Memperbaiki sendiri</t>
        </is>
      </c>
      <c r="ADA14" s="8" t="n">
        <v>0</v>
      </c>
      <c r="ADB14" s="8" t="n">
        <v>0</v>
      </c>
      <c r="ADC14" s="8" t="n">
        <v>0</v>
      </c>
      <c r="ADD14" s="8" t="n">
        <v>0</v>
      </c>
      <c r="ADE14" s="8" t="n">
        <v>1</v>
      </c>
      <c r="ADF14" s="8" t="n">
        <v>1</v>
      </c>
      <c r="ADG14" s="8" t="n">
        <v>0</v>
      </c>
      <c r="ADH14" s="8" t="n">
        <v>0</v>
      </c>
      <c r="ADI14" s="12" t="n"/>
      <c r="ADJ14" s="17" t="inlineStr">
        <is>
          <t>Laki-laki dewasa</t>
        </is>
      </c>
      <c r="ADK14" s="48" t="n"/>
      <c r="ADL14" s="17" t="inlineStr">
        <is>
          <t>Menelepon atau WA langsung</t>
        </is>
      </c>
      <c r="ADM14" s="48" t="n"/>
      <c r="ADN14" s="11" t="inlineStr">
        <is>
          <t>Tidak ada</t>
        </is>
      </c>
      <c r="ADO14" s="48" t="inlineStr">
        <is>
          <t>Kadang-kadang</t>
        </is>
      </c>
      <c r="ADP14"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DQ14" s="18" t="n">
        <v>1</v>
      </c>
      <c r="ADR14" s="18" t="n">
        <v>1</v>
      </c>
      <c r="ADS14" s="18" t="n">
        <v>1</v>
      </c>
      <c r="ADT14" s="18" t="n">
        <v>1</v>
      </c>
      <c r="ADU14" s="18" t="n">
        <v>1</v>
      </c>
      <c r="ADV14" s="18" t="n">
        <v>1</v>
      </c>
      <c r="ADW14" s="18" t="n">
        <v>1</v>
      </c>
      <c r="ADX14" s="18" t="n">
        <v>1</v>
      </c>
      <c r="ADY14" s="18" t="n">
        <v>0</v>
      </c>
      <c r="ADZ14" s="18" t="n">
        <v>0</v>
      </c>
      <c r="AEA14" s="18" t="n">
        <v>0</v>
      </c>
      <c r="AEB14" s="18" t="n">
        <v>0</v>
      </c>
      <c r="AEC14" s="48" t="n"/>
      <c r="AED14" s="48" t="inlineStr">
        <is>
          <t>Mengurangi pengeluaran energi</t>
        </is>
      </c>
      <c r="AEE14" s="48" t="n"/>
      <c r="AEF14" s="48" t="inlineStr">
        <is>
          <t>Koperasi</t>
        </is>
      </c>
      <c r="AEG14" s="48" t="n"/>
      <c r="AEH14" s="48" t="inlineStr">
        <is>
          <t>WhatsApp Image 2026-02-03 at 14.20.10-13_47_13.jpeg</t>
        </is>
      </c>
      <c r="AEI14" s="16" t="inlineStr">
        <is>
          <t>https://kf.kobotoolbox.org/api/v2/assets/avstPQqLr3Ab3ZdcVTXZ6f/data/664202679/attachments/attWcQz4TLCaYMjWBoVRXXav/</t>
        </is>
      </c>
      <c r="AEJ14" s="48" t="inlineStr">
        <is>
          <t>WhatsApp Image 2026-02-03 at 14.20.09-13_47_26.jpeg</t>
        </is>
      </c>
      <c r="AEK14" s="16" t="inlineStr">
        <is>
          <t>https://kf.kobotoolbox.org/api/v2/assets/avstPQqLr3Ab3ZdcVTXZ6f/data/664202679/attachments/attq8wHhnwNA7GSJ3L3PFnhu/</t>
        </is>
      </c>
      <c r="AEL14" s="48" t="inlineStr">
        <is>
          <t>manto</t>
        </is>
      </c>
      <c r="AEM14" s="48" t="n"/>
      <c r="AEN14" s="48" t="n"/>
    </row>
    <row r="15">
      <c r="A15" s="6" t="n">
        <v>46058</v>
      </c>
      <c r="B15" s="6" t="n">
        <v>46058</v>
      </c>
      <c r="C15" s="48" t="inlineStr">
        <is>
          <t>Marmanto</t>
        </is>
      </c>
      <c r="D15" s="48" t="inlineStr">
        <is>
          <t>Jumali Wardi W</t>
        </is>
      </c>
      <c r="E15" s="8">
        <f>+6285727023490</f>
        <v/>
      </c>
      <c r="F15" s="48" t="n"/>
      <c r="G15" s="8" t="n">
        <v>-7.33332939</v>
      </c>
      <c r="H15" s="8" t="n">
        <v>110.3411286</v>
      </c>
      <c r="I15" s="48" t="n"/>
      <c r="J15" s="8" t="n">
        <v>2.05</v>
      </c>
      <c r="K15" s="48" t="n"/>
      <c r="L15" s="48" t="n"/>
      <c r="M15" s="8" t="n">
        <v>-7.33347641</v>
      </c>
      <c r="N15" s="8" t="n">
        <v>110.3411244</v>
      </c>
      <c r="O15" s="48" t="n"/>
      <c r="P15" s="8" t="n">
        <v>4.7</v>
      </c>
      <c r="Q15" s="48" t="n"/>
      <c r="R15" s="48" t="inlineStr">
        <is>
          <t>Jawa Tengah</t>
        </is>
      </c>
      <c r="S15" s="48" t="n"/>
      <c r="T15" s="48" t="n"/>
      <c r="U15" s="48" t="n"/>
      <c r="V15" s="48" t="n"/>
      <c r="W15" s="48" t="n"/>
      <c r="X15" s="48" t="n"/>
      <c r="Y15" s="48" t="n"/>
      <c r="Z15" s="48" t="n"/>
      <c r="AA15" s="48" t="n"/>
      <c r="AB15" s="48" t="n"/>
      <c r="AC15" s="48" t="inlineStr">
        <is>
          <t>Boyolali</t>
        </is>
      </c>
      <c r="AD15" s="48" t="inlineStr">
        <is>
          <t>Mojosongo</t>
        </is>
      </c>
      <c r="AE15" s="48" t="inlineStr">
        <is>
          <t>Madu</t>
        </is>
      </c>
      <c r="AF15" s="48" t="inlineStr">
        <is>
          <t>KUD MOJOSONGO</t>
        </is>
      </c>
      <c r="AG15" s="48" t="inlineStr">
        <is>
          <t>UGP0164</t>
        </is>
      </c>
      <c r="AH15" s="8" t="n">
        <v>13</v>
      </c>
      <c r="AI15" s="48" t="inlineStr">
        <is>
          <t>VPA1</t>
        </is>
      </c>
      <c r="AJ15" s="48" t="inlineStr">
        <is>
          <t>Tidak aktif</t>
        </is>
      </c>
      <c r="AK15" s="8" t="n">
        <v>60</v>
      </c>
      <c r="AL15" s="48" t="inlineStr">
        <is>
          <t>Laki-laki</t>
        </is>
      </c>
      <c r="AM15" s="48" t="inlineStr">
        <is>
          <t>Sudah menikah</t>
        </is>
      </c>
      <c r="AN15" s="48" t="inlineStr">
        <is>
          <t>SD/Sederajat</t>
        </is>
      </c>
      <c r="AO15" s="48" t="inlineStr">
        <is>
          <t>Peternak</t>
        </is>
      </c>
      <c r="AP15" s="8" t="n">
        <v>0</v>
      </c>
      <c r="AQ15" s="8" t="n">
        <v>1</v>
      </c>
      <c r="AR15" s="8" t="n">
        <v>0</v>
      </c>
      <c r="AS15" s="8" t="n">
        <v>0</v>
      </c>
      <c r="AT15" s="8" t="n">
        <v>0</v>
      </c>
      <c r="AU15" s="8" t="n">
        <v>0</v>
      </c>
      <c r="AV15" s="8" t="n">
        <v>0</v>
      </c>
      <c r="AW15" s="8" t="n">
        <v>0</v>
      </c>
      <c r="AX15" s="48" t="n"/>
      <c r="AY15" s="48" t="inlineStr">
        <is>
          <t>Peternak</t>
        </is>
      </c>
      <c r="AZ15" s="8" t="n">
        <v>0</v>
      </c>
      <c r="BA15" s="8" t="n">
        <v>1</v>
      </c>
      <c r="BB15" s="8" t="n">
        <v>0</v>
      </c>
      <c r="BC15" s="8" t="n">
        <v>0</v>
      </c>
      <c r="BD15" s="8" t="n">
        <v>0</v>
      </c>
      <c r="BE15" s="8" t="n">
        <v>0</v>
      </c>
      <c r="BF15" s="8" t="n">
        <v>0</v>
      </c>
      <c r="BG15" s="8" t="n">
        <v>0</v>
      </c>
      <c r="BH15" s="48" t="n"/>
      <c r="BI15" s="48" t="inlineStr">
        <is>
          <t>Rp2.500.000 - Rp3.500.000</t>
        </is>
      </c>
      <c r="BJ15" s="8" t="n">
        <v>1</v>
      </c>
      <c r="BK15" s="8" t="n">
        <v>1</v>
      </c>
      <c r="BL15" s="8" t="n">
        <v>0</v>
      </c>
      <c r="BM15" s="8" t="n">
        <v>0</v>
      </c>
      <c r="BN15" s="48" t="inlineStr">
        <is>
          <t>Milik sendiri</t>
        </is>
      </c>
      <c r="BO15" s="48" t="inlineStr">
        <is>
          <t>Permanen (dinding bata dan semen)</t>
        </is>
      </c>
      <c r="BP15" s="8" t="n">
        <v>1</v>
      </c>
      <c r="BQ15" s="8" t="n">
        <v>0</v>
      </c>
      <c r="BR15" s="8" t="n">
        <v>0</v>
      </c>
      <c r="BS15" s="8" t="n">
        <v>0</v>
      </c>
      <c r="BT15" s="8" t="n">
        <v>0</v>
      </c>
      <c r="BU15" s="48" t="n"/>
      <c r="BV15" s="48" t="inlineStr">
        <is>
          <t>Keramik/ubin</t>
        </is>
      </c>
      <c r="BW15" s="8" t="n">
        <v>0</v>
      </c>
      <c r="BX15" s="8" t="n">
        <v>0</v>
      </c>
      <c r="BY15" s="8" t="n">
        <v>1</v>
      </c>
      <c r="BZ15" s="8" t="n">
        <v>0</v>
      </c>
      <c r="CA15" s="8" t="n">
        <v>0</v>
      </c>
      <c r="CB15" s="48" t="n"/>
      <c r="CC15" s="48" t="inlineStr">
        <is>
          <t>Genting</t>
        </is>
      </c>
      <c r="CD15" s="8" t="n">
        <v>0</v>
      </c>
      <c r="CE15" s="8" t="n">
        <v>0</v>
      </c>
      <c r="CF15" s="8" t="n">
        <v>0</v>
      </c>
      <c r="CG15" s="8" t="n">
        <v>0</v>
      </c>
      <c r="CH15" s="8" t="n">
        <v>0</v>
      </c>
      <c r="CI15" s="8" t="n">
        <v>1</v>
      </c>
      <c r="CJ15" s="8" t="n">
        <v>0</v>
      </c>
      <c r="CK15" s="48" t="n"/>
      <c r="CL15" s="48" t="inlineStr">
        <is>
          <t>Ya</t>
        </is>
      </c>
      <c r="CM15" s="8" t="n">
        <v>2012</v>
      </c>
      <c r="CN15" s="48" t="inlineStr">
        <is>
          <t>Fixed-Dome (Kubah Tetap)</t>
        </is>
      </c>
      <c r="CO15" s="48" t="inlineStr">
        <is>
          <t>6 m³ (4-5 ekor sapi, ±5 jam memasak/hari, ±50 kg</t>
        </is>
      </c>
      <c r="CP15" s="48" t="inlineStr">
        <is>
          <t>Anggota keluarga - laki-laki</t>
        </is>
      </c>
      <c r="CQ15" s="8" t="n">
        <v>0</v>
      </c>
      <c r="CR15" s="8" t="n">
        <v>0</v>
      </c>
      <c r="CS15" s="8" t="n">
        <v>0</v>
      </c>
      <c r="CT15" s="8" t="n">
        <v>0</v>
      </c>
      <c r="CU15" s="10" t="n">
        <v>1</v>
      </c>
      <c r="CV15" s="10" t="n">
        <v>0</v>
      </c>
      <c r="CW15" s="10" t="n">
        <v>0</v>
      </c>
      <c r="CX15" s="8" t="n">
        <v>0</v>
      </c>
      <c r="CY15" s="48" t="inlineStr">
        <is>
          <t>Anggota keluarga - laki-laki</t>
        </is>
      </c>
      <c r="CZ15" s="8" t="n">
        <v>1</v>
      </c>
      <c r="DA15" s="8" t="n">
        <v>0</v>
      </c>
      <c r="DB15" s="8" t="n">
        <v>0</v>
      </c>
      <c r="DC15" s="48" t="n"/>
      <c r="DD15" s="48" t="inlineStr">
        <is>
          <t>Anggota keluarga - laki-laki</t>
        </is>
      </c>
      <c r="DE15" s="8" t="n">
        <v>1</v>
      </c>
      <c r="DF15" s="8" t="n">
        <v>0</v>
      </c>
      <c r="DG15" s="8" t="n">
        <v>0</v>
      </c>
      <c r="DH15" s="8" t="n">
        <v>0</v>
      </c>
      <c r="DI15" s="48" t="n"/>
      <c r="DJ15" s="48" t="inlineStr">
        <is>
          <t>Anggota keluarga - laki-laki CPO atau pendamping</t>
        </is>
      </c>
      <c r="DK15" s="8" t="n">
        <v>1</v>
      </c>
      <c r="DL15" s="8" t="n">
        <v>0</v>
      </c>
      <c r="DM15" s="8" t="n">
        <v>1</v>
      </c>
      <c r="DN15" s="8" t="n">
        <v>0</v>
      </c>
      <c r="DO15" s="48" t="n"/>
      <c r="DP15" s="8" t="n">
        <v>1</v>
      </c>
      <c r="DQ15" s="8" t="n">
        <v>0</v>
      </c>
      <c r="DR15" s="8" t="n">
        <v>0</v>
      </c>
      <c r="DS15" s="48" t="n"/>
      <c r="DT15" s="48" t="n"/>
      <c r="DU15" s="48" t="n"/>
      <c r="DV15" s="48" t="inlineStr">
        <is>
          <t>Tidak berfungsi sama sekali</t>
        </is>
      </c>
      <c r="DW15" s="48" t="inlineStr">
        <is>
          <t>&gt;1 tahun yang lalu</t>
        </is>
      </c>
      <c r="DX15" s="48" t="inlineStr">
        <is>
          <t>Tidak ada ternak</t>
        </is>
      </c>
      <c r="DY15" s="48" t="n"/>
      <c r="DZ15" s="48" t="n"/>
      <c r="EA15" s="48" t="n"/>
      <c r="EB15" s="48" t="n"/>
      <c r="EC15" s="48" t="n"/>
      <c r="ED15" s="48" t="n"/>
      <c r="EE15" s="48" t="n"/>
      <c r="EF15" s="48" t="n"/>
      <c r="EG15" s="48" t="n"/>
      <c r="EH15" s="48" t="n"/>
      <c r="EI15" s="48" t="inlineStr">
        <is>
          <t>Kurangnya dukungan atau pemantauan dari pemerintah atau CPO Keterbatasan akses terhadap informasi atau pelatihan terkait biogas Tidak ada masalah</t>
        </is>
      </c>
      <c r="EJ15" s="8" t="n">
        <v>0</v>
      </c>
      <c r="EK15" s="8" t="n">
        <v>1</v>
      </c>
      <c r="EL15" s="8" t="n">
        <v>1</v>
      </c>
      <c r="EM15" s="8" t="n">
        <v>1</v>
      </c>
      <c r="EN15" s="8" t="n">
        <v>0</v>
      </c>
      <c r="EO15" s="11" t="n"/>
      <c r="EP15" s="48" t="inlineStr">
        <is>
          <t>Ya, cukup jelas dan mudah diikuti</t>
        </is>
      </c>
      <c r="EQ15" s="48" t="inlineStr">
        <is>
          <t>Pelatihan</t>
        </is>
      </c>
      <c r="ER15" s="48" t="inlineStr">
        <is>
          <t>CPO atau pendamping Pegawai koperasi</t>
        </is>
      </c>
      <c r="ES15" s="8" t="n">
        <v>1</v>
      </c>
      <c r="ET15" s="8" t="n">
        <v>0</v>
      </c>
      <c r="EU15" s="8" t="n">
        <v>1</v>
      </c>
      <c r="EV15" s="8" t="n">
        <v>0</v>
      </c>
      <c r="EW15" s="48" t="n"/>
      <c r="EX15" s="48" t="inlineStr">
        <is>
          <t>Anggota keluarga - Laki-laki</t>
        </is>
      </c>
      <c r="EY15" s="8" t="n">
        <v>1</v>
      </c>
      <c r="EZ15" s="8" t="n">
        <v>0</v>
      </c>
      <c r="FA15" s="8" t="n">
        <v>0</v>
      </c>
      <c r="FB15" s="48" t="n"/>
      <c r="FC15" s="48" t="inlineStr">
        <is>
          <t>Setiap minggu</t>
        </is>
      </c>
      <c r="FD15" s="48" t="n"/>
      <c r="FE15" s="48" t="inlineStr">
        <is>
          <t>Mengetahui</t>
        </is>
      </c>
      <c r="FF15" s="48" t="inlineStr">
        <is>
          <t>Selalu (setiap hari)</t>
        </is>
      </c>
      <c r="FG15" s="48" t="inlineStr">
        <is>
          <t>Mengetahui</t>
        </is>
      </c>
      <c r="FH15" s="48" t="inlineStr">
        <is>
          <t>Sering (setiap minggu)</t>
        </is>
      </c>
      <c r="FI15" s="48" t="inlineStr">
        <is>
          <t>Mengetahui</t>
        </is>
      </c>
      <c r="FJ15" s="48" t="inlineStr">
        <is>
          <t>Sering (setiap minggu)</t>
        </is>
      </c>
      <c r="FK15" s="48" t="inlineStr">
        <is>
          <t>Mengetahui</t>
        </is>
      </c>
      <c r="FL15" s="48" t="inlineStr">
        <is>
          <t>Sering (setiap minggu)</t>
        </is>
      </c>
      <c r="FM15" s="48" t="inlineStr">
        <is>
          <t>Mengetahui</t>
        </is>
      </c>
      <c r="FN15" s="48" t="inlineStr">
        <is>
          <t>Jarang (setiap bulan atau lebih)</t>
        </is>
      </c>
      <c r="FO15" s="48" t="inlineStr">
        <is>
          <t>Mengetahui</t>
        </is>
      </c>
      <c r="FP15" s="48" t="inlineStr">
        <is>
          <t>Sering (setiap minggu)</t>
        </is>
      </c>
      <c r="FQ15" s="48" t="inlineStr">
        <is>
          <t>Mengetahui</t>
        </is>
      </c>
      <c r="FR15" s="48" t="inlineStr">
        <is>
          <t>Ya</t>
        </is>
      </c>
      <c r="FS15" s="48" t="inlineStr">
        <is>
          <t>Mengetahui</t>
        </is>
      </c>
      <c r="FT15" s="48" t="inlineStr">
        <is>
          <t>Ya, terkadang</t>
        </is>
      </c>
      <c r="FU15" s="48" t="inlineStr">
        <is>
          <t>Laki-laki dewasa Perempuan dewasa</t>
        </is>
      </c>
      <c r="FV15" s="8" t="n">
        <v>1</v>
      </c>
      <c r="FW15" s="8" t="n">
        <v>1</v>
      </c>
      <c r="FX15" s="8" t="n">
        <v>0</v>
      </c>
      <c r="FY15" s="8" t="n">
        <v>0</v>
      </c>
      <c r="FZ15" s="48" t="inlineStr">
        <is>
          <t>Cukup memahami</t>
        </is>
      </c>
      <c r="GA15" s="48" t="inlineStr">
        <is>
          <t>CPO</t>
        </is>
      </c>
      <c r="GB15" s="8" t="n">
        <v>1</v>
      </c>
      <c r="GC15" s="8" t="n">
        <v>0</v>
      </c>
      <c r="GD15" s="8" t="n">
        <v>0</v>
      </c>
      <c r="GE15" s="8" t="n">
        <v>0</v>
      </c>
      <c r="GF15" s="48" t="n"/>
      <c r="GG15" s="48" t="inlineStr">
        <is>
          <t>Sering</t>
        </is>
      </c>
      <c r="GH15" s="48" t="inlineStr">
        <is>
          <t>Ya</t>
        </is>
      </c>
      <c r="GI15" s="48" t="inlineStr">
        <is>
          <t>Tetangga</t>
        </is>
      </c>
      <c r="GJ15" s="8" t="n">
        <v>1</v>
      </c>
      <c r="GK15" s="8" t="n">
        <v>0</v>
      </c>
      <c r="GL15" s="8" t="n">
        <v>0</v>
      </c>
      <c r="GM15" s="8" t="n">
        <v>0</v>
      </c>
      <c r="GN15" s="48" t="n"/>
      <c r="GO15" s="8" t="n">
        <v>8</v>
      </c>
      <c r="GP15" s="48" t="inlineStr">
        <is>
          <t>Penuh (100%)</t>
        </is>
      </c>
      <c r="GQ15" s="48" t="inlineStr">
        <is>
          <t>Kayu bakar LPG</t>
        </is>
      </c>
      <c r="GR15" s="8" t="n">
        <v>1</v>
      </c>
      <c r="GS15" s="8" t="n">
        <v>1</v>
      </c>
      <c r="GT15" s="8" t="n">
        <v>0</v>
      </c>
      <c r="GU15" s="8" t="n">
        <v>0</v>
      </c>
      <c r="GV15" s="8" t="n">
        <v>0</v>
      </c>
      <c r="GW15" s="8" t="n">
        <v>0</v>
      </c>
      <c r="GX15" s="8" t="n">
        <v>0</v>
      </c>
      <c r="GY15" s="48" t="n"/>
      <c r="GZ15" s="48" t="inlineStr">
        <is>
          <t>Tidak</t>
        </is>
      </c>
      <c r="HA15" s="8" t="n">
        <v>150</v>
      </c>
      <c r="HB15" s="8" t="n">
        <v>150000</v>
      </c>
      <c r="HC15" s="8" t="n">
        <v>0</v>
      </c>
      <c r="HD15" s="8" t="n">
        <v>0</v>
      </c>
      <c r="HE15" s="8" t="n">
        <v>9</v>
      </c>
      <c r="HF15" s="8" t="n">
        <v>75000</v>
      </c>
      <c r="HG15" s="8" t="n">
        <v>0</v>
      </c>
      <c r="HH15" s="8" t="n">
        <v>0</v>
      </c>
      <c r="HI15" s="48" t="n"/>
      <c r="HJ15" s="48" t="n"/>
      <c r="HK15" s="48" t="n"/>
      <c r="HL15" s="48" t="n"/>
      <c r="HM15" s="48" t="n"/>
      <c r="HN15" s="48" t="n"/>
      <c r="HO15" s="48" t="n"/>
      <c r="HP15" s="48" t="n"/>
      <c r="HQ15" s="48" t="n"/>
      <c r="HR15" s="48" t="n"/>
      <c r="HS15" s="48" t="n"/>
      <c r="HT15" s="48" t="n"/>
      <c r="HU15" s="48" t="n"/>
      <c r="HV15" s="48" t="n"/>
      <c r="HW15" s="48" t="n"/>
      <c r="HX15" s="48" t="n"/>
      <c r="HY15" s="8" t="n">
        <v>100</v>
      </c>
      <c r="HZ15" s="8" t="n">
        <v>100000</v>
      </c>
      <c r="IA15" s="8" t="n">
        <v>0</v>
      </c>
      <c r="IB15" s="8" t="n">
        <v>0</v>
      </c>
      <c r="IC15" s="48" t="n"/>
      <c r="ID15" s="48" t="n"/>
      <c r="IE15" s="48" t="n"/>
      <c r="IF15" s="48" t="n"/>
      <c r="IG15" s="48" t="n"/>
      <c r="IH15" s="48" t="n"/>
      <c r="II15" s="48" t="n"/>
      <c r="IJ15" s="48" t="n"/>
      <c r="IK15" s="48" t="inlineStr">
        <is>
          <t>50-65 kg</t>
        </is>
      </c>
      <c r="IL15" s="48" t="inlineStr">
        <is>
          <t>3-5 jam</t>
        </is>
      </c>
      <c r="IM15" s="48" t="inlineStr">
        <is>
          <t>Ya</t>
        </is>
      </c>
      <c r="IN15" s="48" t="inlineStr">
        <is>
          <t>Tidak</t>
        </is>
      </c>
      <c r="IO15" s="48" t="inlineStr">
        <is>
          <t>Lebih bersih</t>
        </is>
      </c>
      <c r="IP15" s="48" t="n"/>
      <c r="IQ15" s="48" t="inlineStr">
        <is>
          <t>Tidak pernah</t>
        </is>
      </c>
      <c r="IR15" s="48" t="n"/>
      <c r="IS15" s="48" t="n"/>
      <c r="IT15" s="48" t="n"/>
      <c r="IU15" s="48" t="n"/>
      <c r="IV15" s="48" t="n"/>
      <c r="IW15" s="48" t="n"/>
      <c r="IX15" s="48" t="n"/>
      <c r="IY15" s="48" t="n"/>
      <c r="IZ15" s="48" t="inlineStr">
        <is>
          <t>Tidak pernah</t>
        </is>
      </c>
      <c r="JA15" s="48" t="n"/>
      <c r="JB15" s="48" t="n"/>
      <c r="JC15" s="48" t="n"/>
      <c r="JD15" s="48" t="n"/>
      <c r="JE15" s="48" t="n"/>
      <c r="JF15" s="48" t="n"/>
      <c r="JG15" s="48" t="n"/>
      <c r="JH15" s="48" t="n"/>
      <c r="JI15" s="48" t="inlineStr">
        <is>
          <t>Tidak pernah</t>
        </is>
      </c>
      <c r="JJ15" s="48" t="n"/>
      <c r="JK15" s="48" t="n"/>
      <c r="JL15" s="48" t="n"/>
      <c r="JM15" s="48" t="n"/>
      <c r="JN15" s="48" t="n"/>
      <c r="JO15" s="48" t="n"/>
      <c r="JP15" s="48" t="n"/>
      <c r="JQ15" s="48" t="n"/>
      <c r="JR15" s="48" t="inlineStr">
        <is>
          <t>Tidak pernah</t>
        </is>
      </c>
      <c r="JS15" s="48" t="n"/>
      <c r="JT15" s="48" t="n"/>
      <c r="JU15" s="48" t="n"/>
      <c r="JV15" s="48" t="n"/>
      <c r="JW15" s="48" t="n"/>
      <c r="JX15" s="48" t="n"/>
      <c r="JY15" s="48" t="n"/>
      <c r="JZ15" s="48" t="n"/>
      <c r="KA15" s="48" t="inlineStr">
        <is>
          <t>Tidak pernah</t>
        </is>
      </c>
      <c r="KB15" s="48" t="n"/>
      <c r="KC15" s="48" t="n"/>
      <c r="KD15" s="48" t="n"/>
      <c r="KE15" s="48" t="n"/>
      <c r="KF15" s="48" t="n"/>
      <c r="KG15" s="48" t="n"/>
      <c r="KH15" s="48" t="n"/>
      <c r="KI15" s="48" t="n"/>
      <c r="KJ15" s="48" t="inlineStr">
        <is>
          <t>Tidak pernah</t>
        </is>
      </c>
      <c r="KK15" s="48" t="n"/>
      <c r="KL15" s="48" t="n"/>
      <c r="KM15" s="48" t="n"/>
      <c r="KN15" s="48" t="n"/>
      <c r="KO15" s="48" t="n"/>
      <c r="KP15" s="48" t="n"/>
      <c r="KQ15" s="48" t="n"/>
      <c r="KR15" s="48" t="n"/>
      <c r="KS15" s="48" t="inlineStr">
        <is>
          <t>Cukup membaik</t>
        </is>
      </c>
      <c r="KT15" s="48" t="inlineStr">
        <is>
          <t>0-1 kali</t>
        </is>
      </c>
      <c r="KU15" s="48" t="inlineStr">
        <is>
          <t>0-1 kali</t>
        </is>
      </c>
      <c r="KV15" s="48" t="inlineStr">
        <is>
          <t>Laki-laki dewasa</t>
        </is>
      </c>
      <c r="KW15" s="8" t="n">
        <v>1</v>
      </c>
      <c r="KX15" s="8" t="n">
        <v>0</v>
      </c>
      <c r="KY15" s="8" t="n">
        <v>0</v>
      </c>
      <c r="KZ15" s="8" t="n">
        <v>0</v>
      </c>
      <c r="LA15" s="48" t="inlineStr">
        <is>
          <t>Cukup membaik</t>
        </is>
      </c>
      <c r="LB15" s="48" t="inlineStr">
        <is>
          <t>Cukup membaik</t>
        </is>
      </c>
      <c r="LC15" s="8" t="n">
        <v>3</v>
      </c>
      <c r="LD15" s="8" t="n">
        <v>3</v>
      </c>
      <c r="LE15" s="8" t="n">
        <v>0</v>
      </c>
      <c r="LF15" s="8" t="n">
        <v>0</v>
      </c>
      <c r="LG15" s="48" t="inlineStr">
        <is>
          <t>Ya</t>
        </is>
      </c>
      <c r="LH15" s="8" t="n">
        <v>100000</v>
      </c>
      <c r="LI15" s="48" t="n"/>
      <c r="LJ15" s="48" t="inlineStr">
        <is>
          <t>Kebutuhan rumah tangga</t>
        </is>
      </c>
      <c r="LK15" s="8" t="n">
        <v>0</v>
      </c>
      <c r="LL15" s="8" t="n">
        <v>0</v>
      </c>
      <c r="LM15" s="8" t="n">
        <v>0</v>
      </c>
      <c r="LN15" s="8" t="n">
        <v>0</v>
      </c>
      <c r="LO15" s="8" t="n">
        <v>1</v>
      </c>
      <c r="LP15" s="8" t="n">
        <v>0</v>
      </c>
      <c r="LQ15" s="8" t="n">
        <v>0</v>
      </c>
      <c r="LR15" s="48" t="n"/>
      <c r="LS15" s="8" t="n">
        <v>15</v>
      </c>
      <c r="LT15" s="8" t="n">
        <v>15</v>
      </c>
      <c r="LU15" s="8" t="n">
        <v>0</v>
      </c>
      <c r="LV15" s="8" t="n">
        <v>5</v>
      </c>
      <c r="LW15" s="8" t="n">
        <v>5</v>
      </c>
      <c r="LX15" s="8" t="n">
        <v>0</v>
      </c>
      <c r="LY15" s="8" t="n">
        <v>5</v>
      </c>
      <c r="LZ15" s="8" t="n">
        <v>5</v>
      </c>
      <c r="MA15" s="8" t="n">
        <v>0</v>
      </c>
      <c r="MB15" s="48" t="inlineStr">
        <is>
          <t>Ya</t>
        </is>
      </c>
      <c r="MC15" s="8" t="n">
        <v>30</v>
      </c>
      <c r="MD15" s="8" t="n">
        <v>15</v>
      </c>
      <c r="ME15" s="8" t="n">
        <v>30</v>
      </c>
      <c r="MF15" s="8" t="n">
        <v>15</v>
      </c>
      <c r="MG15" s="8" t="n">
        <v>0</v>
      </c>
      <c r="MH15" s="8" t="n">
        <v>0</v>
      </c>
      <c r="MI15" s="48" t="inlineStr">
        <is>
          <t>Istirahat</t>
        </is>
      </c>
      <c r="MJ15" s="8" t="n">
        <v>0</v>
      </c>
      <c r="MK15" s="8" t="n">
        <v>0</v>
      </c>
      <c r="ML15" s="8" t="n">
        <v>1</v>
      </c>
      <c r="MM15" s="8" t="n">
        <v>0</v>
      </c>
      <c r="MN15" s="8" t="n">
        <v>0</v>
      </c>
      <c r="MO15" s="8" t="n">
        <v>0</v>
      </c>
      <c r="MP15" s="48" t="n"/>
      <c r="MQ15" s="48" t="n"/>
      <c r="MR15" s="48" t="inlineStr">
        <is>
          <t>untuk santai</t>
        </is>
      </c>
      <c r="MS15" s="48" t="n"/>
      <c r="MT15" s="48" t="inlineStr">
        <is>
          <t>kumpul keluarga</t>
        </is>
      </c>
      <c r="MU15" s="48" t="inlineStr">
        <is>
          <t>Tidak</t>
        </is>
      </c>
      <c r="MV15" s="48" t="n"/>
      <c r="MW15" s="48" t="n"/>
      <c r="MX15" s="48" t="n"/>
      <c r="MY15" s="48" t="n"/>
      <c r="MZ15" s="48" t="n"/>
      <c r="NA15" s="48" t="n"/>
      <c r="NB15" s="48" t="n"/>
      <c r="NC15" s="48" t="n"/>
      <c r="ND15" s="48" t="n"/>
      <c r="NE15" s="48" t="n"/>
      <c r="NF15" s="48" t="n"/>
      <c r="NG15" s="48" t="n"/>
      <c r="NH15" s="48" t="n"/>
      <c r="NI15" s="48" t="n"/>
      <c r="NJ15" s="48" t="n"/>
      <c r="NK15" s="48" t="n"/>
      <c r="NL15" s="48" t="inlineStr">
        <is>
          <t>Tidak</t>
        </is>
      </c>
      <c r="NM15" s="48" t="inlineStr">
        <is>
          <t>Kombinasi dana mandiri dan dana hibah</t>
        </is>
      </c>
      <c r="NN15" s="48" t="inlineStr">
        <is>
          <t>7.000.001-9.000.000</t>
        </is>
      </c>
      <c r="NO15" s="48" t="inlineStr">
        <is>
          <t>Koperasi</t>
        </is>
      </c>
      <c r="NP15" s="48" t="n"/>
      <c r="NQ15" s="48" t="n"/>
      <c r="NR15" s="48" t="n"/>
      <c r="NS15" s="48" t="n"/>
      <c r="NT15" s="48" t="n"/>
      <c r="NU15" s="48" t="n"/>
      <c r="NV15" s="48" t="inlineStr">
        <is>
          <t>Anggota keluarga - Laki-laki dewasa</t>
        </is>
      </c>
      <c r="NW15" s="48" t="n"/>
      <c r="NX15" s="48" t="inlineStr">
        <is>
          <t>Sedikit meningkat</t>
        </is>
      </c>
      <c r="NY15" s="8" t="n">
        <v>45</v>
      </c>
      <c r="NZ15" s="8" t="n">
        <v>10</v>
      </c>
      <c r="OA15" s="8" t="n">
        <v>0</v>
      </c>
      <c r="OB15" s="8" t="n">
        <v>7</v>
      </c>
      <c r="OC15" s="8" t="n">
        <v>7</v>
      </c>
      <c r="OD15" s="8" t="n">
        <v>0</v>
      </c>
      <c r="OE15" s="48" t="inlineStr">
        <is>
          <t>Lebih baik</t>
        </is>
      </c>
      <c r="OF15" s="48" t="inlineStr">
        <is>
          <t>Lebih baik (beda waktu memasak 5-30 menit, ATAU tidak lagi ada rasa/bau makanan yang berubah, ATAU alasan lainnya)</t>
        </is>
      </c>
      <c r="OG15" s="48" t="inlineStr">
        <is>
          <t>Ya</t>
        </is>
      </c>
      <c r="OH15" s="8" t="n">
        <v>0</v>
      </c>
      <c r="OI15" s="8" t="n">
        <v>0</v>
      </c>
      <c r="OJ15" s="8" t="n">
        <v>0</v>
      </c>
      <c r="OK15" s="8" t="n">
        <v>0</v>
      </c>
      <c r="OL15" s="8" t="n">
        <v>0</v>
      </c>
      <c r="OM15" s="8" t="n">
        <v>0</v>
      </c>
      <c r="ON15" s="8" t="n">
        <v>0</v>
      </c>
      <c r="OO15" s="8" t="n">
        <v>0</v>
      </c>
      <c r="OP15" s="48" t="inlineStr">
        <is>
          <t>Sapi pedaging</t>
        </is>
      </c>
      <c r="OQ15" s="8" t="n">
        <v>1</v>
      </c>
      <c r="OR15" s="8" t="n">
        <v>0</v>
      </c>
      <c r="OS15" s="8" t="n">
        <v>0</v>
      </c>
      <c r="OT15" s="8" t="n">
        <v>0</v>
      </c>
      <c r="OU15" s="8" t="n">
        <v>0</v>
      </c>
      <c r="OV15" s="8" t="n">
        <v>0</v>
      </c>
      <c r="OW15" s="8" t="n">
        <v>0</v>
      </c>
      <c r="OX15" s="8" t="n">
        <v>0</v>
      </c>
      <c r="OY15" s="48" t="inlineStr">
        <is>
          <t>1-Disebarkan ke lahan terbuka</t>
        </is>
      </c>
      <c r="OZ15" s="8" t="n">
        <v>1</v>
      </c>
      <c r="PA15" s="8" t="n">
        <v>0</v>
      </c>
      <c r="PB15" s="8" t="n">
        <v>0</v>
      </c>
      <c r="PC15" s="8" t="n">
        <v>0</v>
      </c>
      <c r="PD15" s="8" t="n">
        <v>0</v>
      </c>
      <c r="PE15" s="8" t="n">
        <v>0</v>
      </c>
      <c r="PF15" s="8" t="n">
        <v>1</v>
      </c>
      <c r="PG15" s="8" t="n">
        <v>0</v>
      </c>
      <c r="PH15" s="8" t="n">
        <v>0</v>
      </c>
      <c r="PI15" s="8" t="n">
        <v>0</v>
      </c>
      <c r="PJ15" s="48" t="n"/>
      <c r="PK15" s="48" t="n"/>
      <c r="PL15" s="48" t="n"/>
      <c r="PM15" s="48" t="n"/>
      <c r="PN15" s="48" t="n"/>
      <c r="PO15" s="48" t="n"/>
      <c r="PP15" s="48" t="n"/>
      <c r="PQ15" s="48" t="n"/>
      <c r="PR15" s="48" t="n"/>
      <c r="PS15" s="48" t="n"/>
      <c r="PT15" s="48" t="n"/>
      <c r="PU15" s="48" t="n"/>
      <c r="PV15" s="48" t="n"/>
      <c r="PW15" s="48" t="n"/>
      <c r="PX15" s="48" t="n"/>
      <c r="PY15" s="48" t="n"/>
      <c r="PZ15" s="48" t="n"/>
      <c r="QA15" s="48" t="n"/>
      <c r="QB15" s="48" t="n"/>
      <c r="QC15" s="48" t="n"/>
      <c r="QD15" s="48" t="n"/>
      <c r="QE15" s="48" t="n"/>
      <c r="QF15" s="48" t="n"/>
      <c r="QG15" s="48" t="n"/>
      <c r="QH15" s="48" t="n"/>
      <c r="QI15" s="48" t="n"/>
      <c r="QJ15" s="48" t="n"/>
      <c r="QK15" s="48" t="n"/>
      <c r="QL15" s="48" t="n"/>
      <c r="QM15" s="48" t="n"/>
      <c r="QN15" s="48" t="n"/>
      <c r="QO15" s="48" t="n"/>
      <c r="QP15" s="48" t="n"/>
      <c r="QQ15" s="48" t="n"/>
      <c r="QR15" s="48" t="n"/>
      <c r="QS15" s="48" t="n"/>
      <c r="QT15" s="48" t="n"/>
      <c r="QU15" s="48" t="n"/>
      <c r="QV15" s="48" t="n"/>
      <c r="QW15" s="48" t="n"/>
      <c r="QX15" s="48" t="n"/>
      <c r="QY15" s="48" t="n"/>
      <c r="QZ15" s="48" t="n"/>
      <c r="RA15" s="48" t="n"/>
      <c r="RB15" s="48" t="n"/>
      <c r="RC15" s="48" t="n"/>
      <c r="RD15" s="48" t="n"/>
      <c r="RE15" s="48" t="n"/>
      <c r="RF15" s="48" t="n"/>
      <c r="RG15" s="48" t="n"/>
      <c r="RH15" s="48" t="n"/>
      <c r="RI15" s="48" t="n"/>
      <c r="RJ15" s="48" t="n"/>
      <c r="RK15" s="48" t="n"/>
      <c r="RL15" s="48" t="n"/>
      <c r="RM15" s="48" t="n"/>
      <c r="RN15" s="48" t="n"/>
      <c r="RO15" s="48" t="n"/>
      <c r="RP15" s="48" t="n"/>
      <c r="RQ15" s="48" t="n"/>
      <c r="RR15" s="48" t="n"/>
      <c r="RS15" s="48" t="n"/>
      <c r="RT15" s="48" t="n"/>
      <c r="RU15" s="48" t="n"/>
      <c r="RV15" s="48" t="n"/>
      <c r="RW15" s="48" t="n"/>
      <c r="RX15" s="48" t="n"/>
      <c r="RY15" s="48" t="n"/>
      <c r="RZ15" s="48" t="n"/>
      <c r="SA15" s="48" t="n"/>
      <c r="SB15" s="48" t="n"/>
      <c r="SC15" s="48" t="n"/>
      <c r="SD15" s="8" t="n">
        <v>0</v>
      </c>
      <c r="SE15" s="48" t="n"/>
      <c r="SF15" s="48" t="n"/>
      <c r="SG15" s="48" t="n"/>
      <c r="SH15" s="48" t="n"/>
      <c r="SI15" s="48" t="n"/>
      <c r="SJ15" s="48" t="n"/>
      <c r="SK15" s="48" t="n"/>
      <c r="SL15" s="8" t="n">
        <v>0</v>
      </c>
      <c r="SM15" s="8" t="n">
        <v>0</v>
      </c>
      <c r="SN15" s="8" t="n">
        <v>0</v>
      </c>
      <c r="SO15" s="8" t="n">
        <v>0</v>
      </c>
      <c r="SP15" s="8" t="n">
        <v>0</v>
      </c>
      <c r="SQ15" s="8" t="n">
        <v>0</v>
      </c>
      <c r="SR15" s="8" t="n">
        <v>0</v>
      </c>
      <c r="SS15" s="8" t="n">
        <v>0</v>
      </c>
      <c r="ST15" s="8" t="n">
        <v>0</v>
      </c>
      <c r="SU15" s="8" t="n">
        <v>0</v>
      </c>
      <c r="SV15" s="8" t="n">
        <v>0</v>
      </c>
      <c r="SW15" s="8" t="n">
        <v>0</v>
      </c>
      <c r="SX15" s="48" t="n"/>
      <c r="SY15" s="48" t="n"/>
      <c r="SZ15" s="48" t="n"/>
      <c r="TA15" s="48" t="n"/>
      <c r="TB15" s="48" t="n"/>
      <c r="TC15" s="48" t="n"/>
      <c r="TD15" s="48" t="n"/>
      <c r="TE15" s="48" t="n"/>
      <c r="TF15" s="48" t="n"/>
      <c r="TG15" s="48" t="n"/>
      <c r="TH15" s="48" t="n"/>
      <c r="TI15" s="48" t="n"/>
      <c r="TJ15" s="48" t="n"/>
      <c r="TK15" s="48" t="n"/>
      <c r="TL15" s="48" t="n"/>
      <c r="TM15" s="48" t="n"/>
      <c r="TN15" s="48" t="n"/>
      <c r="TO15" s="48" t="n"/>
      <c r="TP15" s="48" t="n"/>
      <c r="TQ15" s="48" t="n"/>
      <c r="TR15" s="48" t="n"/>
      <c r="TS15" s="48" t="n"/>
      <c r="TT15" s="48" t="n"/>
      <c r="TU15" s="48" t="n"/>
      <c r="TV15" s="48" t="n"/>
      <c r="TW15" s="48" t="n"/>
      <c r="TX15" s="48" t="n"/>
      <c r="TY15" s="48" t="n"/>
      <c r="TZ15" s="48" t="n"/>
      <c r="UA15" s="48" t="n"/>
      <c r="UB15" s="48" t="n"/>
      <c r="UC15" s="48" t="n"/>
      <c r="UD15" s="48" t="n"/>
      <c r="UE15" s="48" t="n"/>
      <c r="UF15" s="48" t="n"/>
      <c r="UG15" s="48" t="n"/>
      <c r="UH15" s="48" t="n"/>
      <c r="UI15" s="48" t="n"/>
      <c r="UJ15" s="48" t="n"/>
      <c r="UK15" s="48" t="n"/>
      <c r="UL15" s="48" t="n"/>
      <c r="UM15" s="48" t="n"/>
      <c r="UN15" s="48" t="n"/>
      <c r="UO15" s="48" t="n"/>
      <c r="UP15" s="48" t="n"/>
      <c r="UQ15" s="48" t="n"/>
      <c r="UR15" s="48" t="n"/>
      <c r="US15" s="48" t="n"/>
      <c r="UT15" s="48" t="n"/>
      <c r="UU15" s="48" t="n"/>
      <c r="UV15" s="48" t="n"/>
      <c r="UW15" s="48" t="n"/>
      <c r="UX15" s="48" t="n"/>
      <c r="UY15" s="48" t="n"/>
      <c r="UZ15" s="48" t="n"/>
      <c r="VA15" s="48" t="n"/>
      <c r="VB15" s="48" t="n"/>
      <c r="VC15" s="48" t="n"/>
      <c r="VD15" s="48" t="n"/>
      <c r="VE15" s="48" t="n"/>
      <c r="VF15" s="48" t="n"/>
      <c r="VG15" s="48" t="n"/>
      <c r="VH15" s="48" t="n"/>
      <c r="VI15" s="48" t="n"/>
      <c r="VJ15" s="48" t="n"/>
      <c r="VK15" s="48" t="n"/>
      <c r="VL15" s="48" t="n"/>
      <c r="VM15" s="48" t="n"/>
      <c r="VN15" s="48" t="n"/>
      <c r="VO15" s="48" t="n"/>
      <c r="VP15" s="48" t="n"/>
      <c r="VQ15" s="48" t="n"/>
      <c r="VR15" s="48" t="n"/>
      <c r="VS15" s="48" t="n"/>
      <c r="VT15" s="48" t="n"/>
      <c r="VU15" s="48" t="n"/>
      <c r="VV15" s="48" t="n"/>
      <c r="VW15" s="48" t="n"/>
      <c r="VX15" s="48" t="n"/>
      <c r="VY15" s="48" t="n"/>
      <c r="VZ15" s="48" t="n"/>
      <c r="WA15" s="48" t="n"/>
      <c r="WB15" s="48" t="n"/>
      <c r="WC15" s="48" t="n"/>
      <c r="WD15" s="48" t="n"/>
      <c r="WE15" s="48" t="n"/>
      <c r="WF15" s="48" t="n"/>
      <c r="WG15" s="48" t="n"/>
      <c r="WH15" s="48" t="n"/>
      <c r="WI15" s="48" t="n"/>
      <c r="WJ15" s="48" t="n"/>
      <c r="WK15" s="48" t="n"/>
      <c r="WL15" s="48" t="n"/>
      <c r="WM15" s="48" t="n"/>
      <c r="WN15" s="48" t="n"/>
      <c r="WO15" s="48" t="n"/>
      <c r="WP15" s="48" t="n"/>
      <c r="WQ15" s="48" t="n"/>
      <c r="WR15" s="48" t="n"/>
      <c r="WS15" s="48" t="n"/>
      <c r="WT15" s="48" t="n"/>
      <c r="WU15" s="48" t="n"/>
      <c r="WV15" s="48" t="n"/>
      <c r="WW15" s="48" t="n"/>
      <c r="WX15" s="48" t="n"/>
      <c r="WY15" s="48" t="n"/>
      <c r="WZ15" s="48" t="n"/>
      <c r="XA15" s="48" t="n"/>
      <c r="XB15" s="48" t="n"/>
      <c r="XC15" s="48" t="n"/>
      <c r="XD15" s="48" t="n"/>
      <c r="XE15" s="48" t="n"/>
      <c r="XF15" s="48" t="n"/>
      <c r="XG15" s="48" t="n"/>
      <c r="XH15" s="48" t="n"/>
      <c r="XI15" s="48" t="n"/>
      <c r="XJ15" s="48" t="n"/>
      <c r="XK15" s="48" t="n"/>
      <c r="XL15" s="48" t="n"/>
      <c r="XM15" s="48" t="n"/>
      <c r="XN15" s="48" t="n"/>
      <c r="XO15" s="48" t="n"/>
      <c r="XP15" s="48" t="n"/>
      <c r="XQ15" s="48" t="n"/>
      <c r="XR15" s="48" t="n"/>
      <c r="XS15" s="48" t="n"/>
      <c r="XT15" s="48" t="n"/>
      <c r="XU15" s="48" t="n"/>
      <c r="XV15" s="48" t="n"/>
      <c r="XW15" s="48" t="n"/>
      <c r="XX15" s="48" t="n"/>
      <c r="XY15" s="48" t="n"/>
      <c r="XZ15" s="48" t="n"/>
      <c r="YA15" s="48" t="n"/>
      <c r="YB15" s="48" t="n"/>
      <c r="YC15" s="48" t="n"/>
      <c r="YD15" s="48" t="n"/>
      <c r="YE15" s="48" t="n"/>
      <c r="YF15" s="48" t="n"/>
      <c r="YG15" s="48" t="n"/>
      <c r="YH15" s="48" t="n"/>
      <c r="YI15" s="48" t="n"/>
      <c r="YJ15" s="48" t="n"/>
      <c r="YK15" s="48" t="n"/>
      <c r="YL15" s="48" t="n"/>
      <c r="YM15" s="48" t="n"/>
      <c r="YN15" s="48" t="n"/>
      <c r="YO15" s="48" t="n"/>
      <c r="YP15" s="48" t="n"/>
      <c r="YQ15" s="48" t="n"/>
      <c r="YR15" s="48" t="n"/>
      <c r="YS15" s="48" t="n"/>
      <c r="YT15" s="48" t="n"/>
      <c r="YU15" s="48" t="n"/>
      <c r="YV15" s="48" t="n"/>
      <c r="YW15" s="48" t="n"/>
      <c r="YX15" s="48" t="n"/>
      <c r="YY15" s="48" t="n"/>
      <c r="YZ15" s="48" t="n"/>
      <c r="ZA15" s="48" t="n"/>
      <c r="ZB15" s="48" t="n"/>
      <c r="ZC15" s="48" t="n"/>
      <c r="ZD15" s="48" t="n"/>
      <c r="ZE15" s="48" t="n"/>
      <c r="ZF15" s="48" t="n"/>
      <c r="ZG15" s="48" t="n"/>
      <c r="ZH15" s="48" t="n"/>
      <c r="ZI15" s="48" t="n"/>
      <c r="ZJ15" s="48" t="n"/>
      <c r="ZK15" s="48" t="n"/>
      <c r="ZL15" s="48" t="n"/>
      <c r="ZM15" s="48" t="n"/>
      <c r="ZN15" s="48" t="n"/>
      <c r="ZO15" s="48" t="n"/>
      <c r="ZP15" s="48" t="n"/>
      <c r="ZQ15" s="48" t="inlineStr">
        <is>
          <t>Ya</t>
        </is>
      </c>
      <c r="ZR15" s="48" t="inlineStr">
        <is>
          <t>Padat Cair</t>
        </is>
      </c>
      <c r="ZS15" s="8" t="n">
        <v>1</v>
      </c>
      <c r="ZT15" s="8" t="n">
        <v>1</v>
      </c>
      <c r="ZU15" s="8" t="n">
        <v>100</v>
      </c>
      <c r="ZV15" s="8" t="n">
        <v>100</v>
      </c>
      <c r="ZW15" s="48" t="inlineStr">
        <is>
          <t>Ya</t>
        </is>
      </c>
      <c r="ZX15" s="48" t="inlineStr">
        <is>
          <t>Mengetahui</t>
        </is>
      </c>
      <c r="ZY15" s="48" t="inlineStr">
        <is>
          <t>Digunakan untuk pupuk di lahan pertanian sendiri</t>
        </is>
      </c>
      <c r="ZZ15" s="8" t="n">
        <v>1</v>
      </c>
      <c r="AAA15" s="8" t="n">
        <v>0</v>
      </c>
      <c r="AAB15" s="8" t="n">
        <v>0</v>
      </c>
      <c r="AAC15" s="8" t="n">
        <v>0</v>
      </c>
      <c r="AAD15" s="8" t="n">
        <v>0</v>
      </c>
      <c r="AAE15" s="8" t="n">
        <v>0</v>
      </c>
      <c r="AAF15" s="8" t="n">
        <v>0</v>
      </c>
      <c r="AAG15" s="48" t="inlineStr">
        <is>
          <t>Pupuk cair untuk tanaman</t>
        </is>
      </c>
      <c r="AAH15" s="8" t="n">
        <v>1</v>
      </c>
      <c r="AAI15" s="8" t="n">
        <v>0</v>
      </c>
      <c r="AAJ15" s="8" t="n">
        <v>0</v>
      </c>
      <c r="AAK15" s="8" t="n">
        <v>0</v>
      </c>
      <c r="AAL15" s="8" t="n">
        <v>0</v>
      </c>
      <c r="AAM15" s="48" t="n"/>
      <c r="AAN15" s="48" t="n"/>
      <c r="AAO15" s="48" t="n"/>
      <c r="AAP15" s="48" t="n"/>
      <c r="AAQ15" s="48" t="n"/>
      <c r="AAR15" s="48" t="n"/>
      <c r="AAS15" s="48" t="n"/>
      <c r="AAT15" s="48" t="n"/>
      <c r="AAU15" s="48" t="n"/>
      <c r="AAV15" s="11" t="inlineStr">
        <is>
          <t>Rumput</t>
        </is>
      </c>
      <c r="AAW15" s="48" t="inlineStr">
        <is>
          <t>Sering ( 1 minggu 2 kali)</t>
        </is>
      </c>
      <c r="AAX15" s="8" t="n">
        <v>3000</v>
      </c>
      <c r="AAY15" s="48" t="n"/>
      <c r="AAZ15" s="8" t="n">
        <v>500</v>
      </c>
      <c r="ABA15" s="8" t="n">
        <v>500</v>
      </c>
      <c r="ABB15" s="48" t="inlineStr">
        <is>
          <t>NPK</t>
        </is>
      </c>
      <c r="ABC15" s="48" t="n"/>
      <c r="ABD15" s="8" t="n">
        <v>30</v>
      </c>
      <c r="ABE15" s="8" t="n">
        <v>6000</v>
      </c>
      <c r="ABF15" s="8" t="n">
        <v>15</v>
      </c>
      <c r="ABG15" s="8" t="n">
        <v>6000</v>
      </c>
      <c r="ABH15" s="8" t="n">
        <v>500</v>
      </c>
      <c r="ABI15" s="8" t="n">
        <v>700</v>
      </c>
      <c r="ABJ15" s="48" t="inlineStr">
        <is>
          <t>Ya</t>
        </is>
      </c>
      <c r="ABK15" s="48" t="inlineStr">
        <is>
          <t>Cukup meningkat</t>
        </is>
      </c>
      <c r="ABL15" s="48" t="inlineStr">
        <is>
          <t>Cukup meningkat</t>
        </is>
      </c>
      <c r="ABM15" s="48" t="inlineStr">
        <is>
          <t>Cukup meningkat</t>
        </is>
      </c>
      <c r="ABN15" s="48" t="n"/>
      <c r="ABO15" s="48" t="n"/>
      <c r="ABP15" s="48" t="n"/>
      <c r="ABQ15" s="48" t="n"/>
      <c r="ABR15" s="48" t="n"/>
      <c r="ABS15" s="48" t="n"/>
      <c r="ABT15" s="48" t="n"/>
      <c r="ABU15" s="48" t="n"/>
      <c r="ABV15" s="48" t="n"/>
      <c r="ABW15" s="48" t="n"/>
      <c r="ABX15" s="48" t="n"/>
      <c r="ABY15" s="48" t="inlineStr">
        <is>
          <t>tidak</t>
        </is>
      </c>
      <c r="ABZ15" s="48" t="inlineStr">
        <is>
          <t>Manfaat cukup signifikan, terasa di kehidupan sehari-hari</t>
        </is>
      </c>
      <c r="ACA15" s="48" t="inlineStr">
        <is>
          <t>Berkurang</t>
        </is>
      </c>
      <c r="ACB15" s="48" t="inlineStr">
        <is>
          <t>Anggota keluarga - Perempuan dewasa</t>
        </is>
      </c>
      <c r="ACC15" s="48" t="inlineStr">
        <is>
          <t>Setuju</t>
        </is>
      </c>
      <c r="ACD15" s="48" t="inlineStr">
        <is>
          <t>Anggota keluarga - Laki-laki dewasa Anggota keluarga - Perempuan dewasa Anggota keluarga - Anak-anak</t>
        </is>
      </c>
      <c r="ACE15" s="8" t="n">
        <v>1</v>
      </c>
      <c r="ACF15" s="8" t="n">
        <v>1</v>
      </c>
      <c r="ACG15" s="8" t="n">
        <v>1</v>
      </c>
      <c r="ACH15" s="8" t="n">
        <v>0</v>
      </c>
      <c r="ACI15" s="48" t="inlineStr">
        <is>
          <t>Cukup puas</t>
        </is>
      </c>
      <c r="ACJ15" s="48" t="inlineStr">
        <is>
          <t>Cukup puas</t>
        </is>
      </c>
      <c r="ACK15" s="48" t="inlineStr">
        <is>
          <t>Cukup puas</t>
        </is>
      </c>
      <c r="ACL15" s="48" t="inlineStr">
        <is>
          <t>Cukup puas</t>
        </is>
      </c>
      <c r="ACM15" s="48" t="inlineStr">
        <is>
          <t>Tidak</t>
        </is>
      </c>
      <c r="ACN15" s="48" t="n"/>
      <c r="ACO15" s="48" t="inlineStr">
        <is>
          <t>Cukup puas</t>
        </is>
      </c>
      <c r="ACP15" s="48" t="n"/>
      <c r="ACQ15" s="48" t="n"/>
      <c r="ACR15" s="48" t="n"/>
      <c r="ACS15" s="48" t="n"/>
      <c r="ACT15" s="48" t="n"/>
      <c r="ACU15" s="48" t="n"/>
      <c r="ACV15" s="48" t="n"/>
      <c r="ACW15" s="48" t="n"/>
      <c r="ACX15" s="48" t="n"/>
      <c r="ACY15" s="48" t="n"/>
      <c r="ACZ15" s="48" t="inlineStr">
        <is>
          <t>Menghubungi CPO atau pendamping Memperbaiki sendiri</t>
        </is>
      </c>
      <c r="ADA15" s="8" t="n">
        <v>0</v>
      </c>
      <c r="ADB15" s="8" t="n">
        <v>0</v>
      </c>
      <c r="ADC15" s="8" t="n">
        <v>0</v>
      </c>
      <c r="ADD15" s="8" t="n">
        <v>0</v>
      </c>
      <c r="ADE15" s="8" t="n">
        <v>1</v>
      </c>
      <c r="ADF15" s="8" t="n">
        <v>1</v>
      </c>
      <c r="ADG15" s="8" t="n">
        <v>0</v>
      </c>
      <c r="ADH15" s="8" t="n">
        <v>0</v>
      </c>
      <c r="ADI15" s="12" t="n"/>
      <c r="ADJ15" s="17" t="inlineStr">
        <is>
          <t>Laki-laki dewasa</t>
        </is>
      </c>
      <c r="ADK15" s="48" t="n"/>
      <c r="ADL15" s="17" t="inlineStr">
        <is>
          <t>Menelepon atau WA langsung</t>
        </is>
      </c>
      <c r="ADM15" s="48" t="n"/>
      <c r="ADN15" s="11" t="inlineStr">
        <is>
          <t>Tidak ada</t>
        </is>
      </c>
      <c r="ADO15" s="48" t="inlineStr">
        <is>
          <t>Kadang-kadang</t>
        </is>
      </c>
      <c r="ADP15"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15" s="18" t="n">
        <v>1</v>
      </c>
      <c r="ADR15" s="18" t="n">
        <v>1</v>
      </c>
      <c r="ADS15" s="18" t="n">
        <v>1</v>
      </c>
      <c r="ADT15" s="18" t="n">
        <v>1</v>
      </c>
      <c r="ADU15" s="18" t="n">
        <v>1</v>
      </c>
      <c r="ADV15" s="18" t="n">
        <v>1</v>
      </c>
      <c r="ADW15" s="18" t="n">
        <v>1</v>
      </c>
      <c r="ADX15" s="18" t="n">
        <v>1</v>
      </c>
      <c r="ADY15" s="18" t="n">
        <v>1</v>
      </c>
      <c r="ADZ15" s="18" t="n">
        <v>0</v>
      </c>
      <c r="AEA15" s="18" t="n">
        <v>0</v>
      </c>
      <c r="AEB15" s="18" t="n">
        <v>0</v>
      </c>
      <c r="AEC15" s="48" t="n"/>
      <c r="AED15" s="48" t="inlineStr">
        <is>
          <t>Mengurangi pengeluaran energi</t>
        </is>
      </c>
      <c r="AEE15" s="48" t="n"/>
      <c r="AEF15" s="48" t="inlineStr">
        <is>
          <t>Koperasi</t>
        </is>
      </c>
      <c r="AEG15" s="48" t="n"/>
      <c r="AEH15" s="48" t="inlineStr">
        <is>
          <t>WhatsApp Image 2026-02-03 at 14.20.35 (1)-14_13_10.jpeg</t>
        </is>
      </c>
      <c r="AEI15" s="16" t="inlineStr">
        <is>
          <t>https://kf.kobotoolbox.org/api/v2/assets/avstPQqLr3Ab3ZdcVTXZ6f/data/664224458/attachments/attcEBqiEz4K3tRuMrD76ZWX/</t>
        </is>
      </c>
      <c r="AEJ15" s="48" t="inlineStr">
        <is>
          <t>WhatsApp Image 2026-02-03 at 14.20.35-14_13_24.jpeg</t>
        </is>
      </c>
      <c r="AEK15" s="16" t="inlineStr">
        <is>
          <t>https://kf.kobotoolbox.org/api/v2/assets/avstPQqLr3Ab3ZdcVTXZ6f/data/664224458/attachments/attaxm3oeHaLbcH5F2i9mNsK/</t>
        </is>
      </c>
      <c r="AEL15" s="48" t="inlineStr">
        <is>
          <t>manto</t>
        </is>
      </c>
      <c r="AEM15" s="48" t="n"/>
      <c r="AEN15" s="48" t="n"/>
    </row>
    <row r="16">
      <c r="A16" s="6" t="n">
        <v>46058</v>
      </c>
      <c r="B16" s="6" t="n">
        <v>46058</v>
      </c>
      <c r="C16" s="48" t="inlineStr">
        <is>
          <t>Marmanto</t>
        </is>
      </c>
      <c r="D16" s="48" t="inlineStr">
        <is>
          <t>Mumuk</t>
        </is>
      </c>
      <c r="E16" s="8">
        <f>+6285779615733</f>
        <v/>
      </c>
      <c r="F16" s="48" t="n"/>
      <c r="G16" s="8" t="n">
        <v>-7.31335388</v>
      </c>
      <c r="H16" s="8" t="n">
        <v>110.3219548</v>
      </c>
      <c r="I16" s="48" t="n"/>
      <c r="J16" s="8" t="n">
        <v>2.23</v>
      </c>
      <c r="K16" s="48" t="n"/>
      <c r="L16" s="48" t="n"/>
      <c r="M16" s="8" t="n">
        <v>-7.31326388</v>
      </c>
      <c r="N16" s="8" t="n">
        <v>110.3219578</v>
      </c>
      <c r="O16" s="48" t="n"/>
      <c r="P16" s="8" t="n">
        <v>3.08</v>
      </c>
      <c r="Q16" s="48" t="n"/>
      <c r="R16" s="48" t="inlineStr">
        <is>
          <t>Jawa Tengah</t>
        </is>
      </c>
      <c r="S16" s="48" t="n"/>
      <c r="T16" s="48" t="n"/>
      <c r="U16" s="48" t="n"/>
      <c r="V16" s="48" t="n"/>
      <c r="W16" s="48" t="n"/>
      <c r="X16" s="48" t="n"/>
      <c r="Y16" s="48" t="n"/>
      <c r="Z16" s="48" t="n"/>
      <c r="AA16" s="48" t="n"/>
      <c r="AB16" s="48" t="n"/>
      <c r="AC16" s="48" t="inlineStr">
        <is>
          <t>Boyolali</t>
        </is>
      </c>
      <c r="AD16" s="48" t="inlineStr">
        <is>
          <t>Cepogo</t>
        </is>
      </c>
      <c r="AE16" s="48" t="inlineStr">
        <is>
          <t>Mliwis</t>
        </is>
      </c>
      <c r="AF16" s="48" t="inlineStr">
        <is>
          <t>CV. H&amp;B PUTRA MANDIRI</t>
        </is>
      </c>
      <c r="AG16" s="48" t="inlineStr">
        <is>
          <t>HPP0008</t>
        </is>
      </c>
      <c r="AH16" s="8" t="n">
        <v>10</v>
      </c>
      <c r="AI16" s="48" t="inlineStr">
        <is>
          <t>VPA1</t>
        </is>
      </c>
      <c r="AJ16" s="48" t="inlineStr">
        <is>
          <t>Aktif</t>
        </is>
      </c>
      <c r="AK16" s="8" t="n">
        <v>58</v>
      </c>
      <c r="AL16" s="48" t="inlineStr">
        <is>
          <t>Laki-laki</t>
        </is>
      </c>
      <c r="AM16" s="48" t="inlineStr">
        <is>
          <t>Sudah menikah</t>
        </is>
      </c>
      <c r="AN16" s="48" t="inlineStr">
        <is>
          <t>SD/Sederajat</t>
        </is>
      </c>
      <c r="AO16" s="48" t="inlineStr">
        <is>
          <t>Petani</t>
        </is>
      </c>
      <c r="AP16" s="8" t="n">
        <v>1</v>
      </c>
      <c r="AQ16" s="8" t="n">
        <v>0</v>
      </c>
      <c r="AR16" s="8" t="n">
        <v>0</v>
      </c>
      <c r="AS16" s="8" t="n">
        <v>0</v>
      </c>
      <c r="AT16" s="8" t="n">
        <v>0</v>
      </c>
      <c r="AU16" s="8" t="n">
        <v>0</v>
      </c>
      <c r="AV16" s="8" t="n">
        <v>0</v>
      </c>
      <c r="AW16" s="8" t="n">
        <v>0</v>
      </c>
      <c r="AX16" s="48" t="n"/>
      <c r="AY16" s="48" t="inlineStr">
        <is>
          <t>Peternak</t>
        </is>
      </c>
      <c r="AZ16" s="8" t="n">
        <v>0</v>
      </c>
      <c r="BA16" s="8" t="n">
        <v>1</v>
      </c>
      <c r="BB16" s="8" t="n">
        <v>0</v>
      </c>
      <c r="BC16" s="8" t="n">
        <v>0</v>
      </c>
      <c r="BD16" s="8" t="n">
        <v>0</v>
      </c>
      <c r="BE16" s="8" t="n">
        <v>0</v>
      </c>
      <c r="BF16" s="8" t="n">
        <v>0</v>
      </c>
      <c r="BG16" s="8" t="n">
        <v>0</v>
      </c>
      <c r="BH16" s="48" t="n"/>
      <c r="BI16" s="48" t="inlineStr">
        <is>
          <t>Rp2.500.000 - Rp3.500.000</t>
        </is>
      </c>
      <c r="BJ16" s="8" t="n">
        <v>1</v>
      </c>
      <c r="BK16" s="8" t="n">
        <v>1</v>
      </c>
      <c r="BL16" s="8" t="n">
        <v>0</v>
      </c>
      <c r="BM16" s="8" t="n">
        <v>0</v>
      </c>
      <c r="BN16" s="48" t="inlineStr">
        <is>
          <t>Milik sendiri</t>
        </is>
      </c>
      <c r="BO16" s="48" t="inlineStr">
        <is>
          <t>Permanen (dinding bata dan semen)</t>
        </is>
      </c>
      <c r="BP16" s="8" t="n">
        <v>1</v>
      </c>
      <c r="BQ16" s="8" t="n">
        <v>0</v>
      </c>
      <c r="BR16" s="8" t="n">
        <v>0</v>
      </c>
      <c r="BS16" s="8" t="n">
        <v>0</v>
      </c>
      <c r="BT16" s="8" t="n">
        <v>0</v>
      </c>
      <c r="BU16" s="48" t="n"/>
      <c r="BV16" s="48" t="inlineStr">
        <is>
          <t>Keramik/ubin</t>
        </is>
      </c>
      <c r="BW16" s="8" t="n">
        <v>0</v>
      </c>
      <c r="BX16" s="8" t="n">
        <v>0</v>
      </c>
      <c r="BY16" s="8" t="n">
        <v>1</v>
      </c>
      <c r="BZ16" s="8" t="n">
        <v>0</v>
      </c>
      <c r="CA16" s="8" t="n">
        <v>0</v>
      </c>
      <c r="CB16" s="48" t="n"/>
      <c r="CC16" s="48" t="inlineStr">
        <is>
          <t>Genting</t>
        </is>
      </c>
      <c r="CD16" s="8" t="n">
        <v>0</v>
      </c>
      <c r="CE16" s="8" t="n">
        <v>0</v>
      </c>
      <c r="CF16" s="8" t="n">
        <v>0</v>
      </c>
      <c r="CG16" s="8" t="n">
        <v>0</v>
      </c>
      <c r="CH16" s="8" t="n">
        <v>0</v>
      </c>
      <c r="CI16" s="8" t="n">
        <v>1</v>
      </c>
      <c r="CJ16" s="8" t="n">
        <v>0</v>
      </c>
      <c r="CK16" s="48" t="n"/>
      <c r="CL16" s="48" t="inlineStr">
        <is>
          <t>Ya</t>
        </is>
      </c>
      <c r="CM16" s="8" t="n">
        <v>2015</v>
      </c>
      <c r="CN16" s="48" t="inlineStr">
        <is>
          <t>Fixed-Dome (Kubah Tetap)</t>
        </is>
      </c>
      <c r="CO16" s="48" t="inlineStr">
        <is>
          <t>6 m³ (4-5 ekor sapi, ±5 jam memasak/hari, ±50 kg</t>
        </is>
      </c>
      <c r="CP16" s="48" t="inlineStr">
        <is>
          <t>Anggota keluarga - laki-laki</t>
        </is>
      </c>
      <c r="CQ16" s="8" t="n">
        <v>0</v>
      </c>
      <c r="CR16" s="8" t="n">
        <v>0</v>
      </c>
      <c r="CS16" s="8" t="n">
        <v>0</v>
      </c>
      <c r="CT16" s="8" t="n">
        <v>0</v>
      </c>
      <c r="CU16" s="10" t="n">
        <v>1</v>
      </c>
      <c r="CV16" s="10" t="n">
        <v>0</v>
      </c>
      <c r="CW16" s="10" t="n">
        <v>0</v>
      </c>
      <c r="CX16" s="8" t="n">
        <v>0</v>
      </c>
      <c r="CY16" s="48" t="inlineStr">
        <is>
          <t>Anggota keluarga - laki-laki</t>
        </is>
      </c>
      <c r="CZ16" s="8" t="n">
        <v>1</v>
      </c>
      <c r="DA16" s="8" t="n">
        <v>0</v>
      </c>
      <c r="DB16" s="8" t="n">
        <v>0</v>
      </c>
      <c r="DC16" s="48" t="n"/>
      <c r="DD16" s="48" t="inlineStr">
        <is>
          <t>Anggota keluarga - laki-laki CPO atau pendamping</t>
        </is>
      </c>
      <c r="DE16" s="8" t="n">
        <v>1</v>
      </c>
      <c r="DF16" s="8" t="n">
        <v>0</v>
      </c>
      <c r="DG16" s="8" t="n">
        <v>1</v>
      </c>
      <c r="DH16" s="8" t="n">
        <v>0</v>
      </c>
      <c r="DI16" s="48" t="n"/>
      <c r="DJ16" s="48" t="inlineStr">
        <is>
          <t>Anggota keluarga - laki-laki CPO atau pendamping</t>
        </is>
      </c>
      <c r="DK16" s="8" t="n">
        <v>1</v>
      </c>
      <c r="DL16" s="8" t="n">
        <v>0</v>
      </c>
      <c r="DM16" s="8" t="n">
        <v>1</v>
      </c>
      <c r="DN16" s="8" t="n">
        <v>0</v>
      </c>
      <c r="DO16" s="48" t="n"/>
      <c r="DP16" s="8" t="n">
        <v>1</v>
      </c>
      <c r="DQ16" s="8" t="n">
        <v>0</v>
      </c>
      <c r="DR16" s="8" t="n">
        <v>0</v>
      </c>
      <c r="DS16" s="48" t="n"/>
      <c r="DT16" s="48" t="n"/>
      <c r="DU16" s="48" t="n"/>
      <c r="DV16" s="48" t="inlineStr">
        <is>
          <t>Ya</t>
        </is>
      </c>
      <c r="DW16" s="48" t="n"/>
      <c r="DX16" s="48" t="n"/>
      <c r="DY16" s="48" t="n"/>
      <c r="DZ16" s="48" t="n"/>
      <c r="EA16" s="48" t="n"/>
      <c r="EB16" s="48" t="n"/>
      <c r="EC16" s="48" t="n"/>
      <c r="ED16" s="48" t="n"/>
      <c r="EE16" s="48" t="n"/>
      <c r="EF16" s="48" t="n"/>
      <c r="EG16" s="48" t="n"/>
      <c r="EH16" s="48" t="n"/>
      <c r="EI16" s="48" t="inlineStr">
        <is>
          <t>Tidak ada masalah</t>
        </is>
      </c>
      <c r="EJ16" s="8" t="n">
        <v>0</v>
      </c>
      <c r="EK16" s="8" t="n">
        <v>0</v>
      </c>
      <c r="EL16" s="8" t="n">
        <v>0</v>
      </c>
      <c r="EM16" s="8" t="n">
        <v>1</v>
      </c>
      <c r="EN16" s="8" t="n">
        <v>0</v>
      </c>
      <c r="EO16" s="11" t="n"/>
      <c r="EP16" s="48" t="inlineStr">
        <is>
          <t>Ya, cukup jelas dan mudah diikuti</t>
        </is>
      </c>
      <c r="EQ16" s="48" t="inlineStr">
        <is>
          <t>Pelatihan</t>
        </is>
      </c>
      <c r="ER16" s="48" t="inlineStr">
        <is>
          <t>CPO atau pendamping</t>
        </is>
      </c>
      <c r="ES16" s="8" t="n">
        <v>1</v>
      </c>
      <c r="ET16" s="8" t="n">
        <v>0</v>
      </c>
      <c r="EU16" s="8" t="n">
        <v>0</v>
      </c>
      <c r="EV16" s="8" t="n">
        <v>0</v>
      </c>
      <c r="EW16" s="48" t="n"/>
      <c r="EX16" s="48" t="inlineStr">
        <is>
          <t>Anggota keluarga - Laki-laki</t>
        </is>
      </c>
      <c r="EY16" s="8" t="n">
        <v>1</v>
      </c>
      <c r="EZ16" s="8" t="n">
        <v>0</v>
      </c>
      <c r="FA16" s="8" t="n">
        <v>0</v>
      </c>
      <c r="FB16" s="48" t="n"/>
      <c r="FC16" s="48" t="inlineStr">
        <is>
          <t>Setiap hari</t>
        </is>
      </c>
      <c r="FD16" s="48" t="n"/>
      <c r="FE16" s="48" t="inlineStr">
        <is>
          <t>Mengetahui</t>
        </is>
      </c>
      <c r="FF16" s="48" t="inlineStr">
        <is>
          <t>Selalu (setiap hari)</t>
        </is>
      </c>
      <c r="FG16" s="48" t="inlineStr">
        <is>
          <t>Mengetahui</t>
        </is>
      </c>
      <c r="FH16" s="48" t="inlineStr">
        <is>
          <t>Sering (setiap minggu)</t>
        </is>
      </c>
      <c r="FI16" s="48" t="inlineStr">
        <is>
          <t>Mengetahui</t>
        </is>
      </c>
      <c r="FJ16" s="48" t="inlineStr">
        <is>
          <t>Sering (setiap minggu)</t>
        </is>
      </c>
      <c r="FK16" s="48" t="inlineStr">
        <is>
          <t>Mengetahui</t>
        </is>
      </c>
      <c r="FL16" s="48" t="inlineStr">
        <is>
          <t>Sering (setiap minggu)</t>
        </is>
      </c>
      <c r="FM16" s="48" t="inlineStr">
        <is>
          <t>Mengetahui</t>
        </is>
      </c>
      <c r="FN16" s="48" t="inlineStr">
        <is>
          <t>Jarang (setiap bulan atau lebih)</t>
        </is>
      </c>
      <c r="FO16" s="48" t="inlineStr">
        <is>
          <t>Mengetahui</t>
        </is>
      </c>
      <c r="FP16" s="48" t="inlineStr">
        <is>
          <t>Jarang (setiap bulan atau lebih)</t>
        </is>
      </c>
      <c r="FQ16" s="48" t="inlineStr">
        <is>
          <t>Mengetahui</t>
        </is>
      </c>
      <c r="FR16" s="48" t="inlineStr">
        <is>
          <t>Ya</t>
        </is>
      </c>
      <c r="FS16" s="48" t="inlineStr">
        <is>
          <t>Mengetahui</t>
        </is>
      </c>
      <c r="FT16" s="48" t="inlineStr">
        <is>
          <t>Ya, selalu</t>
        </is>
      </c>
      <c r="FU16" s="48" t="inlineStr">
        <is>
          <t>Laki-laki dewasa Perempuan dewasa</t>
        </is>
      </c>
      <c r="FV16" s="8" t="n">
        <v>1</v>
      </c>
      <c r="FW16" s="8" t="n">
        <v>1</v>
      </c>
      <c r="FX16" s="8" t="n">
        <v>0</v>
      </c>
      <c r="FY16" s="8" t="n">
        <v>0</v>
      </c>
      <c r="FZ16" s="48" t="inlineStr">
        <is>
          <t>Memahami</t>
        </is>
      </c>
      <c r="GA16" s="48" t="inlineStr">
        <is>
          <t>CPO</t>
        </is>
      </c>
      <c r="GB16" s="8" t="n">
        <v>1</v>
      </c>
      <c r="GC16" s="8" t="n">
        <v>0</v>
      </c>
      <c r="GD16" s="8" t="n">
        <v>0</v>
      </c>
      <c r="GE16" s="8" t="n">
        <v>0</v>
      </c>
      <c r="GF16" s="48" t="n"/>
      <c r="GG16" s="48" t="inlineStr">
        <is>
          <t>Sering</t>
        </is>
      </c>
      <c r="GH16" s="48" t="inlineStr">
        <is>
          <t>Ya</t>
        </is>
      </c>
      <c r="GI16" s="48" t="inlineStr">
        <is>
          <t>Tetangga</t>
        </is>
      </c>
      <c r="GJ16" s="8" t="n">
        <v>1</v>
      </c>
      <c r="GK16" s="8" t="n">
        <v>0</v>
      </c>
      <c r="GL16" s="8" t="n">
        <v>0</v>
      </c>
      <c r="GM16" s="8" t="n">
        <v>0</v>
      </c>
      <c r="GN16" s="48" t="n"/>
      <c r="GO16" s="8" t="n">
        <v>9</v>
      </c>
      <c r="GP16" s="48" t="inlineStr">
        <is>
          <t>Penuh (100%)</t>
        </is>
      </c>
      <c r="GQ16" s="48" t="inlineStr">
        <is>
          <t>Kayu bakar LPG</t>
        </is>
      </c>
      <c r="GR16" s="8" t="n">
        <v>1</v>
      </c>
      <c r="GS16" s="8" t="n">
        <v>1</v>
      </c>
      <c r="GT16" s="8" t="n">
        <v>0</v>
      </c>
      <c r="GU16" s="8" t="n">
        <v>0</v>
      </c>
      <c r="GV16" s="8" t="n">
        <v>0</v>
      </c>
      <c r="GW16" s="8" t="n">
        <v>0</v>
      </c>
      <c r="GX16" s="8" t="n">
        <v>0</v>
      </c>
      <c r="GY16" s="48" t="n"/>
      <c r="GZ16" s="48" t="inlineStr">
        <is>
          <t>Ya</t>
        </is>
      </c>
      <c r="HA16" s="8" t="n">
        <v>150</v>
      </c>
      <c r="HB16" s="8" t="n">
        <v>150000</v>
      </c>
      <c r="HC16" s="8" t="n">
        <v>9</v>
      </c>
      <c r="HD16" s="8" t="n">
        <v>75000</v>
      </c>
      <c r="HE16" s="8" t="n">
        <v>9</v>
      </c>
      <c r="HF16" s="8" t="n">
        <v>75000</v>
      </c>
      <c r="HG16" s="8" t="n">
        <v>3</v>
      </c>
      <c r="HH16" s="8" t="n">
        <v>25000</v>
      </c>
      <c r="HI16" s="48" t="n"/>
      <c r="HJ16" s="48" t="n"/>
      <c r="HK16" s="48" t="n"/>
      <c r="HL16" s="48" t="n"/>
      <c r="HM16" s="48" t="n"/>
      <c r="HN16" s="48" t="n"/>
      <c r="HO16" s="48" t="n"/>
      <c r="HP16" s="48" t="n"/>
      <c r="HQ16" s="48" t="n"/>
      <c r="HR16" s="48" t="n"/>
      <c r="HS16" s="48" t="n"/>
      <c r="HT16" s="48" t="n"/>
      <c r="HU16" s="48" t="n"/>
      <c r="HV16" s="48" t="n"/>
      <c r="HW16" s="48" t="n"/>
      <c r="HX16" s="48" t="n"/>
      <c r="HY16" s="8" t="n">
        <v>100</v>
      </c>
      <c r="HZ16" s="8" t="n">
        <v>100000</v>
      </c>
      <c r="IA16" s="8" t="n">
        <v>6</v>
      </c>
      <c r="IB16" s="8" t="n">
        <v>50000</v>
      </c>
      <c r="IC16" s="48" t="n"/>
      <c r="ID16" s="48" t="n"/>
      <c r="IE16" s="48" t="n"/>
      <c r="IF16" s="48" t="n"/>
      <c r="IG16" s="48" t="n"/>
      <c r="IH16" s="48" t="n"/>
      <c r="II16" s="48" t="n"/>
      <c r="IJ16" s="48" t="n"/>
      <c r="IK16" s="48" t="inlineStr">
        <is>
          <t>50-65 kg</t>
        </is>
      </c>
      <c r="IL16" s="48" t="inlineStr">
        <is>
          <t>3-5 jam</t>
        </is>
      </c>
      <c r="IM16" s="48" t="inlineStr">
        <is>
          <t>Ya</t>
        </is>
      </c>
      <c r="IN16" s="48" t="inlineStr">
        <is>
          <t>Tidak</t>
        </is>
      </c>
      <c r="IO16" s="48" t="inlineStr">
        <is>
          <t>Lebih bersih</t>
        </is>
      </c>
      <c r="IP16" s="48" t="n"/>
      <c r="IQ16" s="48" t="inlineStr">
        <is>
          <t>Tidak pernah</t>
        </is>
      </c>
      <c r="IR16" s="48" t="n"/>
      <c r="IS16" s="48" t="n"/>
      <c r="IT16" s="48" t="n"/>
      <c r="IU16" s="48" t="n"/>
      <c r="IV16" s="48" t="n"/>
      <c r="IW16" s="48" t="n"/>
      <c r="IX16" s="48" t="n"/>
      <c r="IY16" s="48" t="n"/>
      <c r="IZ16" s="48" t="inlineStr">
        <is>
          <t>Tidak pernah</t>
        </is>
      </c>
      <c r="JA16" s="48" t="n"/>
      <c r="JB16" s="48" t="n"/>
      <c r="JC16" s="48" t="n"/>
      <c r="JD16" s="48" t="n"/>
      <c r="JE16" s="48" t="n"/>
      <c r="JF16" s="48" t="n"/>
      <c r="JG16" s="48" t="n"/>
      <c r="JH16" s="48" t="n"/>
      <c r="JI16" s="48" t="inlineStr">
        <is>
          <t>Tidak pernah</t>
        </is>
      </c>
      <c r="JJ16" s="48" t="n"/>
      <c r="JK16" s="48" t="n"/>
      <c r="JL16" s="48" t="n"/>
      <c r="JM16" s="48" t="n"/>
      <c r="JN16" s="48" t="n"/>
      <c r="JO16" s="48" t="n"/>
      <c r="JP16" s="48" t="n"/>
      <c r="JQ16" s="48" t="n"/>
      <c r="JR16" s="48" t="inlineStr">
        <is>
          <t>Tidak pernah</t>
        </is>
      </c>
      <c r="JS16" s="48" t="n"/>
      <c r="JT16" s="48" t="n"/>
      <c r="JU16" s="48" t="n"/>
      <c r="JV16" s="48" t="n"/>
      <c r="JW16" s="48" t="n"/>
      <c r="JX16" s="48" t="n"/>
      <c r="JY16" s="48" t="n"/>
      <c r="JZ16" s="48" t="n"/>
      <c r="KA16" s="48" t="inlineStr">
        <is>
          <t>Tidak pernah</t>
        </is>
      </c>
      <c r="KB16" s="48" t="n"/>
      <c r="KC16" s="48" t="n"/>
      <c r="KD16" s="48" t="n"/>
      <c r="KE16" s="48" t="n"/>
      <c r="KF16" s="48" t="n"/>
      <c r="KG16" s="48" t="n"/>
      <c r="KH16" s="48" t="n"/>
      <c r="KI16" s="48" t="n"/>
      <c r="KJ16" s="48" t="inlineStr">
        <is>
          <t>Tidak pernah</t>
        </is>
      </c>
      <c r="KK16" s="48" t="n"/>
      <c r="KL16" s="48" t="n"/>
      <c r="KM16" s="48" t="n"/>
      <c r="KN16" s="48" t="n"/>
      <c r="KO16" s="48" t="n"/>
      <c r="KP16" s="48" t="n"/>
      <c r="KQ16" s="48" t="n"/>
      <c r="KR16" s="48" t="n"/>
      <c r="KS16" s="48" t="inlineStr">
        <is>
          <t>Cukup membaik</t>
        </is>
      </c>
      <c r="KT16" s="48" t="inlineStr">
        <is>
          <t>0-1 kali</t>
        </is>
      </c>
      <c r="KU16" s="48" t="inlineStr">
        <is>
          <t>0-1 kali</t>
        </is>
      </c>
      <c r="KV16" s="48" t="inlineStr">
        <is>
          <t>Tidak ada</t>
        </is>
      </c>
      <c r="KW16" s="8" t="n">
        <v>0</v>
      </c>
      <c r="KX16" s="8" t="n">
        <v>0</v>
      </c>
      <c r="KY16" s="8" t="n">
        <v>0</v>
      </c>
      <c r="KZ16" s="8" t="n">
        <v>1</v>
      </c>
      <c r="LA16" s="48" t="inlineStr">
        <is>
          <t>Cukup membaik</t>
        </is>
      </c>
      <c r="LB16" s="48" t="inlineStr">
        <is>
          <t>Cukup membaik</t>
        </is>
      </c>
      <c r="LC16" s="8" t="n">
        <v>3</v>
      </c>
      <c r="LD16" s="8" t="n">
        <v>3</v>
      </c>
      <c r="LE16" s="8" t="n">
        <v>0</v>
      </c>
      <c r="LF16" s="8" t="n">
        <v>0</v>
      </c>
      <c r="LG16" s="48" t="inlineStr">
        <is>
          <t>Ya</t>
        </is>
      </c>
      <c r="LH16" s="8" t="n">
        <v>100000</v>
      </c>
      <c r="LI16" s="48" t="n"/>
      <c r="LJ16" s="48" t="inlineStr">
        <is>
          <t>Kebutuhan rumah tangga</t>
        </is>
      </c>
      <c r="LK16" s="8" t="n">
        <v>0</v>
      </c>
      <c r="LL16" s="8" t="n">
        <v>0</v>
      </c>
      <c r="LM16" s="8" t="n">
        <v>0</v>
      </c>
      <c r="LN16" s="8" t="n">
        <v>0</v>
      </c>
      <c r="LO16" s="8" t="n">
        <v>1</v>
      </c>
      <c r="LP16" s="8" t="n">
        <v>0</v>
      </c>
      <c r="LQ16" s="8" t="n">
        <v>0</v>
      </c>
      <c r="LR16" s="48" t="n"/>
      <c r="LS16" s="8" t="n">
        <v>15</v>
      </c>
      <c r="LT16" s="8" t="n">
        <v>15</v>
      </c>
      <c r="LU16" s="8" t="n">
        <v>0</v>
      </c>
      <c r="LV16" s="8" t="n">
        <v>5</v>
      </c>
      <c r="LW16" s="8" t="n">
        <v>5</v>
      </c>
      <c r="LX16" s="8" t="n">
        <v>0</v>
      </c>
      <c r="LY16" s="8" t="n">
        <v>5</v>
      </c>
      <c r="LZ16" s="8" t="n">
        <v>5</v>
      </c>
      <c r="MA16" s="8" t="n">
        <v>0</v>
      </c>
      <c r="MB16" s="48" t="inlineStr">
        <is>
          <t>Ya</t>
        </is>
      </c>
      <c r="MC16" s="8" t="n">
        <v>30</v>
      </c>
      <c r="MD16" s="8" t="n">
        <v>15</v>
      </c>
      <c r="ME16" s="8" t="n">
        <v>30</v>
      </c>
      <c r="MF16" s="8" t="n">
        <v>15</v>
      </c>
      <c r="MG16" s="8" t="n">
        <v>0</v>
      </c>
      <c r="MH16" s="8" t="n">
        <v>0</v>
      </c>
      <c r="MI16" s="48" t="inlineStr">
        <is>
          <t>Istirahat</t>
        </is>
      </c>
      <c r="MJ16" s="8" t="n">
        <v>0</v>
      </c>
      <c r="MK16" s="8" t="n">
        <v>0</v>
      </c>
      <c r="ML16" s="8" t="n">
        <v>1</v>
      </c>
      <c r="MM16" s="8" t="n">
        <v>0</v>
      </c>
      <c r="MN16" s="8" t="n">
        <v>0</v>
      </c>
      <c r="MO16" s="8" t="n">
        <v>0</v>
      </c>
      <c r="MP16" s="48" t="n"/>
      <c r="MQ16" s="48" t="n"/>
      <c r="MR16" s="48" t="inlineStr">
        <is>
          <t>istirahat</t>
        </is>
      </c>
      <c r="MS16" s="48" t="n"/>
      <c r="MT16" s="48" t="inlineStr">
        <is>
          <t>kumpul keluarga</t>
        </is>
      </c>
      <c r="MU16" s="48" t="inlineStr">
        <is>
          <t>Tidak</t>
        </is>
      </c>
      <c r="MV16" s="48" t="n"/>
      <c r="MW16" s="48" t="n"/>
      <c r="MX16" s="48" t="n"/>
      <c r="MY16" s="48" t="n"/>
      <c r="MZ16" s="48" t="n"/>
      <c r="NA16" s="48" t="n"/>
      <c r="NB16" s="48" t="n"/>
      <c r="NC16" s="48" t="n"/>
      <c r="ND16" s="48" t="n"/>
      <c r="NE16" s="48" t="n"/>
      <c r="NF16" s="48" t="n"/>
      <c r="NG16" s="48" t="n"/>
      <c r="NH16" s="48" t="n"/>
      <c r="NI16" s="48" t="n"/>
      <c r="NJ16" s="48" t="n"/>
      <c r="NK16" s="48" t="n"/>
      <c r="NL16" s="48" t="inlineStr">
        <is>
          <t>Tidak</t>
        </is>
      </c>
      <c r="NM16" s="48" t="inlineStr">
        <is>
          <t>Kombinasi dana mandiri dan dana hibah</t>
        </is>
      </c>
      <c r="NN16" s="48" t="inlineStr">
        <is>
          <t>9.000.001-11.000.000</t>
        </is>
      </c>
      <c r="NO16" s="48" t="inlineStr">
        <is>
          <t>Program yayasan/NGO</t>
        </is>
      </c>
      <c r="NP16" s="48" t="n"/>
      <c r="NQ16" s="48" t="n"/>
      <c r="NR16" s="48" t="n"/>
      <c r="NS16" s="48" t="n"/>
      <c r="NT16" s="48" t="n"/>
      <c r="NU16" s="48" t="n"/>
      <c r="NV16" s="48" t="inlineStr">
        <is>
          <t>Anggota keluarga - Laki-laki dewasa</t>
        </is>
      </c>
      <c r="NW16" s="48" t="n"/>
      <c r="NX16" s="48" t="inlineStr">
        <is>
          <t>Sedikit meningkat</t>
        </is>
      </c>
      <c r="NY16" s="8" t="n">
        <v>30</v>
      </c>
      <c r="NZ16" s="8" t="n">
        <v>0</v>
      </c>
      <c r="OA16" s="8" t="n">
        <v>0</v>
      </c>
      <c r="OB16" s="8" t="n">
        <v>5</v>
      </c>
      <c r="OC16" s="8" t="n">
        <v>0</v>
      </c>
      <c r="OD16" s="8" t="n">
        <v>0</v>
      </c>
      <c r="OE16" s="48" t="inlineStr">
        <is>
          <t>Lebih baik</t>
        </is>
      </c>
      <c r="OF16" s="48" t="inlineStr">
        <is>
          <t>Lebih baik (beda waktu memasak 5-30 menit, ATAU tidak lagi ada rasa/bau makanan yang berubah, ATAU alasan lainnya)</t>
        </is>
      </c>
      <c r="OG16" s="48" t="inlineStr">
        <is>
          <t>Ya</t>
        </is>
      </c>
      <c r="OH16" s="8" t="n">
        <v>0</v>
      </c>
      <c r="OI16" s="8" t="n">
        <v>2</v>
      </c>
      <c r="OJ16" s="8" t="n">
        <v>0</v>
      </c>
      <c r="OK16" s="8" t="n">
        <v>0</v>
      </c>
      <c r="OL16" s="8" t="n">
        <v>0</v>
      </c>
      <c r="OM16" s="8" t="n">
        <v>10</v>
      </c>
      <c r="ON16" s="8" t="n">
        <v>0</v>
      </c>
      <c r="OO16" s="8" t="n">
        <v>0</v>
      </c>
      <c r="OP16" s="48" t="inlineStr">
        <is>
          <t>Sapi perah Kambing</t>
        </is>
      </c>
      <c r="OQ16" s="8" t="n">
        <v>0</v>
      </c>
      <c r="OR16" s="8" t="n">
        <v>1</v>
      </c>
      <c r="OS16" s="8" t="n">
        <v>0</v>
      </c>
      <c r="OT16" s="8" t="n">
        <v>0</v>
      </c>
      <c r="OU16" s="8" t="n">
        <v>0</v>
      </c>
      <c r="OV16" s="8" t="n">
        <v>1</v>
      </c>
      <c r="OW16" s="8" t="n">
        <v>0</v>
      </c>
      <c r="OX16" s="8" t="n">
        <v>0</v>
      </c>
      <c r="OY16" s="48" t="n"/>
      <c r="OZ16" s="48" t="n"/>
      <c r="PA16" s="48" t="n"/>
      <c r="PB16" s="48" t="n"/>
      <c r="PC16" s="48" t="n"/>
      <c r="PD16" s="48" t="n"/>
      <c r="PE16" s="48" t="n"/>
      <c r="PF16" s="48" t="n"/>
      <c r="PG16" s="48" t="n"/>
      <c r="PH16" s="48" t="n"/>
      <c r="PI16" s="48" t="n"/>
      <c r="PJ16" s="48" t="inlineStr">
        <is>
          <t>1-Disebarkan ke lahan terbuka</t>
        </is>
      </c>
      <c r="PK16" s="8" t="n">
        <v>0</v>
      </c>
      <c r="PL16" s="8" t="n">
        <v>0</v>
      </c>
      <c r="PM16" s="8" t="n">
        <v>0</v>
      </c>
      <c r="PN16" s="8" t="n">
        <v>0</v>
      </c>
      <c r="PO16" s="8" t="n">
        <v>0</v>
      </c>
      <c r="PP16" s="8" t="n">
        <v>1</v>
      </c>
      <c r="PQ16" s="8" t="n">
        <v>0</v>
      </c>
      <c r="PR16" s="8" t="n">
        <v>0</v>
      </c>
      <c r="PS16" s="8" t="n">
        <v>0</v>
      </c>
      <c r="PT16" s="48" t="n"/>
      <c r="PU16" s="48" t="n"/>
      <c r="PV16" s="48" t="n"/>
      <c r="PW16" s="48" t="n"/>
      <c r="PX16" s="48" t="n"/>
      <c r="PY16" s="48" t="n"/>
      <c r="PZ16" s="48" t="n"/>
      <c r="QA16" s="48" t="n"/>
      <c r="QB16" s="48" t="n"/>
      <c r="QC16" s="48" t="n"/>
      <c r="QD16" s="48" t="n"/>
      <c r="QE16" s="48" t="n"/>
      <c r="QF16" s="48" t="n"/>
      <c r="QG16" s="48" t="n"/>
      <c r="QH16" s="48" t="n"/>
      <c r="QI16" s="48" t="n"/>
      <c r="QJ16" s="48" t="n"/>
      <c r="QK16" s="48" t="n"/>
      <c r="QL16" s="48" t="n"/>
      <c r="QM16" s="48" t="n"/>
      <c r="QN16" s="48" t="n"/>
      <c r="QO16" s="48" t="n"/>
      <c r="QP16" s="48" t="n"/>
      <c r="QQ16" s="48" t="n"/>
      <c r="QR16" s="48" t="n"/>
      <c r="QS16" s="48" t="n"/>
      <c r="QT16" s="48" t="n"/>
      <c r="QU16" s="48" t="n"/>
      <c r="QV16" s="48" t="n"/>
      <c r="QW16" s="48" t="inlineStr">
        <is>
          <t>1-Disebarkan ke lahan terbuka</t>
        </is>
      </c>
      <c r="QX16" s="8" t="n">
        <v>1</v>
      </c>
      <c r="QY16" s="8" t="n">
        <v>0</v>
      </c>
      <c r="QZ16" s="8" t="n">
        <v>0</v>
      </c>
      <c r="RA16" s="8" t="n">
        <v>0</v>
      </c>
      <c r="RB16" s="48" t="n"/>
      <c r="RC16" s="48" t="n"/>
      <c r="RD16" s="48" t="n"/>
      <c r="RE16" s="48" t="n"/>
      <c r="RF16" s="48" t="n"/>
      <c r="RG16" s="48" t="n"/>
      <c r="RH16" s="48" t="n"/>
      <c r="RI16" s="48" t="n"/>
      <c r="RJ16" s="48" t="n"/>
      <c r="RK16" s="48" t="n"/>
      <c r="RL16" s="48" t="n"/>
      <c r="RM16" s="48" t="n"/>
      <c r="RN16" s="48" t="n"/>
      <c r="RO16" s="48" t="n"/>
      <c r="RP16" s="48" t="n"/>
      <c r="RQ16" s="48" t="n"/>
      <c r="RR16" s="48" t="n"/>
      <c r="RS16" s="48" t="n"/>
      <c r="RT16" s="48" t="n"/>
      <c r="RU16" s="48" t="n"/>
      <c r="RV16" s="48" t="n"/>
      <c r="RW16" s="48" t="n"/>
      <c r="RX16" s="48" t="n"/>
      <c r="RY16" s="48" t="n"/>
      <c r="RZ16" s="48" t="n"/>
      <c r="SA16" s="48" t="n"/>
      <c r="SB16" s="48" t="n"/>
      <c r="SC16" s="48" t="n"/>
      <c r="SD16" s="48" t="n"/>
      <c r="SE16" s="8" t="n">
        <v>2</v>
      </c>
      <c r="SF16" s="48" t="n"/>
      <c r="SG16" s="48" t="n"/>
      <c r="SH16" s="48" t="n"/>
      <c r="SI16" s="8" t="n">
        <v>10</v>
      </c>
      <c r="SJ16" s="48" t="n"/>
      <c r="SK16" s="48" t="n"/>
      <c r="SL16" s="48" t="n"/>
      <c r="SM16" s="48" t="n"/>
      <c r="SN16" s="48" t="n"/>
      <c r="SO16" s="48" t="n"/>
      <c r="SP16" s="48" t="n"/>
      <c r="SQ16" s="48" t="n"/>
      <c r="SR16" s="48" t="n"/>
      <c r="SS16" s="48" t="n"/>
      <c r="ST16" s="48" t="n"/>
      <c r="SU16" s="48" t="n"/>
      <c r="SV16" s="48" t="n"/>
      <c r="SW16" s="48" t="n"/>
      <c r="SX16" s="48" t="n"/>
      <c r="SY16" s="48" t="n"/>
      <c r="SZ16" s="48" t="n"/>
      <c r="TA16" s="48" t="n"/>
      <c r="TB16" s="48" t="n"/>
      <c r="TC16" s="48" t="n"/>
      <c r="TD16" s="48" t="n"/>
      <c r="TE16" s="48" t="n"/>
      <c r="TF16" s="48" t="n"/>
      <c r="TG16" s="48" t="n"/>
      <c r="TH16" s="48" t="n"/>
      <c r="TI16" s="48" t="n"/>
      <c r="TJ16" s="48" t="n"/>
      <c r="TK16" s="48" t="n"/>
      <c r="TL16" s="48" t="n"/>
      <c r="TM16" s="48" t="n"/>
      <c r="TN16" s="48" t="n"/>
      <c r="TO16" s="48" t="n"/>
      <c r="TP16" s="48" t="n"/>
      <c r="TQ16" s="48" t="n"/>
      <c r="TR16" s="48" t="n"/>
      <c r="TS16" s="48" t="n"/>
      <c r="TT16" s="48" t="n"/>
      <c r="TU16" s="48" t="n"/>
      <c r="TV16" s="48" t="n"/>
      <c r="TW16" s="48" t="n"/>
      <c r="TX16" s="48" t="n"/>
      <c r="TY16" s="48" t="n"/>
      <c r="TZ16" s="48" t="n"/>
      <c r="UA16" s="48" t="inlineStr">
        <is>
          <t>Pemberian pakan di kandang</t>
        </is>
      </c>
      <c r="UB16" s="48" t="n"/>
      <c r="UC16" s="48" t="n"/>
      <c r="UD16" s="48" t="n"/>
      <c r="UE16" s="48" t="inlineStr">
        <is>
          <t>Pemberian pakan di kandang</t>
        </is>
      </c>
      <c r="UF16" s="48" t="n"/>
      <c r="UG16" s="48" t="n"/>
      <c r="UH16" s="48" t="n"/>
      <c r="UI16" s="48" t="inlineStr">
        <is>
          <t>Teratur (2-6 hari sekali)</t>
        </is>
      </c>
      <c r="UJ16" s="48" t="n"/>
      <c r="UK16" s="48" t="n"/>
      <c r="UL16" s="48" t="n"/>
      <c r="UM16" s="48" t="inlineStr">
        <is>
          <t>Teratur (2-6 hari sekali)</t>
        </is>
      </c>
      <c r="UN16" s="48" t="n"/>
      <c r="UO16" s="48" t="n"/>
      <c r="UP16" s="48" t="n"/>
      <c r="UQ16" s="48" t="inlineStr">
        <is>
          <t>Sering (1 kali sehari)</t>
        </is>
      </c>
      <c r="UR16" s="48" t="n"/>
      <c r="US16" s="48" t="n"/>
      <c r="UT16" s="48" t="n"/>
      <c r="UU16" s="48" t="inlineStr">
        <is>
          <t>Sering (1 kali sehari)</t>
        </is>
      </c>
      <c r="UV16" s="48" t="n"/>
      <c r="UW16" s="48" t="n"/>
      <c r="UX16" s="48" t="n"/>
      <c r="UY16" s="48" t="n"/>
      <c r="UZ16" s="48" t="n"/>
      <c r="VA16" s="48" t="n"/>
      <c r="VB16" s="48" t="n"/>
      <c r="VC16" s="48" t="n"/>
      <c r="VD16" s="48" t="n"/>
      <c r="VE16" s="48" t="n"/>
      <c r="VF16" s="48" t="n"/>
      <c r="VG16" s="48" t="n"/>
      <c r="VH16" s="48" t="n"/>
      <c r="VI16" s="48" t="n"/>
      <c r="VJ16" s="48" t="n"/>
      <c r="VK16" s="48" t="inlineStr">
        <is>
          <t>3-Disimpan terbuka (dry lot) 4-Disimpan dalam kotak bersekat</t>
        </is>
      </c>
      <c r="VL16" s="8" t="n">
        <v>0</v>
      </c>
      <c r="VM16" s="8" t="n">
        <v>0</v>
      </c>
      <c r="VN16" s="8" t="n">
        <v>1</v>
      </c>
      <c r="VO16" s="8" t="n">
        <v>1</v>
      </c>
      <c r="VP16" s="8" t="n">
        <v>0</v>
      </c>
      <c r="VQ16" s="8" t="n">
        <v>0</v>
      </c>
      <c r="VR16" s="8" t="n">
        <v>0</v>
      </c>
      <c r="VS16" s="8" t="n">
        <v>0</v>
      </c>
      <c r="VT16" s="48" t="n"/>
      <c r="VU16" s="48" t="n"/>
      <c r="VV16" s="48" t="n"/>
      <c r="VW16" s="48" t="n"/>
      <c r="VX16" s="48" t="n"/>
      <c r="VY16" s="48" t="n"/>
      <c r="VZ16" s="48" t="n"/>
      <c r="WA16" s="48" t="n"/>
      <c r="WB16" s="48" t="n"/>
      <c r="WC16" s="48" t="n"/>
      <c r="WD16" s="48" t="n"/>
      <c r="WE16" s="48" t="n"/>
      <c r="WF16" s="48" t="n"/>
      <c r="WG16" s="48" t="n"/>
      <c r="WH16" s="48" t="n"/>
      <c r="WI16" s="48" t="n"/>
      <c r="WJ16" s="48" t="n"/>
      <c r="WK16" s="48" t="n"/>
      <c r="WL16" s="48" t="n"/>
      <c r="WM16" s="48" t="n"/>
      <c r="WN16" s="48" t="n"/>
      <c r="WO16" s="48" t="n"/>
      <c r="WP16" s="48" t="n"/>
      <c r="WQ16" s="48" t="n"/>
      <c r="WR16" s="48" t="n"/>
      <c r="WS16" s="48" t="n"/>
      <c r="WT16" s="48" t="n"/>
      <c r="WU16" s="48" t="n"/>
      <c r="WV16" s="48" t="n"/>
      <c r="WW16" s="48" t="n"/>
      <c r="WX16" s="48" t="n"/>
      <c r="WY16" s="48" t="n"/>
      <c r="WZ16" s="48" t="n"/>
      <c r="XA16" s="48" t="n"/>
      <c r="XB16" s="48" t="n"/>
      <c r="XC16" s="48" t="n"/>
      <c r="XD16" s="48" t="n"/>
      <c r="XE16" s="48" t="n"/>
      <c r="XF16" s="48" t="n"/>
      <c r="XG16" s="48" t="inlineStr">
        <is>
          <t>4-Disimpan dalam kotak bersekat</t>
        </is>
      </c>
      <c r="XH16" s="8" t="n">
        <v>0</v>
      </c>
      <c r="XI16" s="8" t="n">
        <v>0</v>
      </c>
      <c r="XJ16" s="8" t="n">
        <v>0</v>
      </c>
      <c r="XK16" s="8" t="n">
        <v>1</v>
      </c>
      <c r="XL16" s="8" t="n">
        <v>0</v>
      </c>
      <c r="XM16" s="8" t="n">
        <v>0</v>
      </c>
      <c r="XN16" s="8" t="n">
        <v>0</v>
      </c>
      <c r="XO16" s="8" t="n">
        <v>0</v>
      </c>
      <c r="XP16" s="48" t="n"/>
      <c r="XQ16" s="48" t="n"/>
      <c r="XR16" s="48" t="n"/>
      <c r="XS16" s="48" t="n"/>
      <c r="XT16" s="48" t="n"/>
      <c r="XU16" s="48" t="n"/>
      <c r="XV16" s="48" t="n"/>
      <c r="XW16" s="48" t="n"/>
      <c r="XX16" s="48" t="n"/>
      <c r="XY16" s="48" t="n"/>
      <c r="XZ16" s="48" t="n"/>
      <c r="YA16" s="48" t="n"/>
      <c r="YB16" s="48" t="n"/>
      <c r="YC16" s="48" t="n"/>
      <c r="YD16" s="48" t="n"/>
      <c r="YE16" s="48" t="n"/>
      <c r="YF16" s="48" t="n"/>
      <c r="YG16" s="48" t="n"/>
      <c r="YH16" s="48" t="n"/>
      <c r="YI16" s="48" t="n"/>
      <c r="YJ16" s="48" t="n"/>
      <c r="YK16" s="48" t="n"/>
      <c r="YL16" s="48" t="n"/>
      <c r="YM16" s="48" t="n"/>
      <c r="YN16" s="48" t="n"/>
      <c r="YO16" s="48" t="n"/>
      <c r="YP16" s="48" t="n"/>
      <c r="YQ16" s="48" t="n"/>
      <c r="YR16" s="48" t="n"/>
      <c r="YS16" s="48" t="n"/>
      <c r="YT16" s="48" t="n"/>
      <c r="YU16" s="48" t="n"/>
      <c r="YV16" s="48" t="n"/>
      <c r="YW16" s="48" t="n"/>
      <c r="YX16" s="48" t="n"/>
      <c r="YY16" s="48" t="n"/>
      <c r="YZ16" s="48" t="n"/>
      <c r="ZA16" s="48" t="n"/>
      <c r="ZB16" s="8" t="n">
        <v>2</v>
      </c>
      <c r="ZC16" s="48" t="n"/>
      <c r="ZD16" s="48" t="n"/>
      <c r="ZE16" s="48" t="n"/>
      <c r="ZF16" s="8" t="n">
        <v>1</v>
      </c>
      <c r="ZG16" s="48" t="n"/>
      <c r="ZH16" s="48" t="n"/>
      <c r="ZI16" s="48" t="n"/>
      <c r="ZJ16" s="48" t="inlineStr">
        <is>
          <t>Pakan kering (misal: konsentrat, silase, pelet)</t>
        </is>
      </c>
      <c r="ZK16" s="48" t="n"/>
      <c r="ZL16" s="48" t="n"/>
      <c r="ZM16" s="48" t="n"/>
      <c r="ZN16" s="48" t="inlineStr">
        <is>
          <t>Pakan kering (misal: konsentrat, silase, pelet)</t>
        </is>
      </c>
      <c r="ZO16" s="48" t="n"/>
      <c r="ZP16" s="48" t="n"/>
      <c r="ZQ16" s="48" t="inlineStr">
        <is>
          <t>Ya</t>
        </is>
      </c>
      <c r="ZR16" s="48" t="inlineStr">
        <is>
          <t>Padat Cair</t>
        </is>
      </c>
      <c r="ZS16" s="8" t="n">
        <v>1</v>
      </c>
      <c r="ZT16" s="8" t="n">
        <v>1</v>
      </c>
      <c r="ZU16" s="8" t="n">
        <v>100</v>
      </c>
      <c r="ZV16" s="8" t="n">
        <v>100</v>
      </c>
      <c r="ZW16" s="48" t="inlineStr">
        <is>
          <t>Ya</t>
        </is>
      </c>
      <c r="ZX16" s="48" t="inlineStr">
        <is>
          <t>Mengetahui</t>
        </is>
      </c>
      <c r="ZY16" s="48" t="inlineStr">
        <is>
          <t>Digunakan untuk pupuk di lahan pertanian sendiri</t>
        </is>
      </c>
      <c r="ZZ16" s="8" t="n">
        <v>1</v>
      </c>
      <c r="AAA16" s="8" t="n">
        <v>0</v>
      </c>
      <c r="AAB16" s="8" t="n">
        <v>0</v>
      </c>
      <c r="AAC16" s="8" t="n">
        <v>0</v>
      </c>
      <c r="AAD16" s="8" t="n">
        <v>0</v>
      </c>
      <c r="AAE16" s="8" t="n">
        <v>0</v>
      </c>
      <c r="AAF16" s="8" t="n">
        <v>0</v>
      </c>
      <c r="AAG16" s="48" t="inlineStr">
        <is>
          <t>Pupuk cair untuk tanaman</t>
        </is>
      </c>
      <c r="AAH16" s="8" t="n">
        <v>1</v>
      </c>
      <c r="AAI16" s="8" t="n">
        <v>0</v>
      </c>
      <c r="AAJ16" s="8" t="n">
        <v>0</v>
      </c>
      <c r="AAK16" s="8" t="n">
        <v>0</v>
      </c>
      <c r="AAL16" s="8" t="n">
        <v>0</v>
      </c>
      <c r="AAM16" s="48" t="n"/>
      <c r="AAN16" s="48" t="n"/>
      <c r="AAO16" s="48" t="n"/>
      <c r="AAP16" s="48" t="n"/>
      <c r="AAQ16" s="48" t="n"/>
      <c r="AAR16" s="48" t="n"/>
      <c r="AAS16" s="48" t="n"/>
      <c r="AAT16" s="48" t="n"/>
      <c r="AAU16" s="48" t="n"/>
      <c r="AAV16" s="11" t="inlineStr">
        <is>
          <t>Rumput</t>
        </is>
      </c>
      <c r="AAW16" s="48" t="inlineStr">
        <is>
          <t>Sering ( 1 minggu 2 kali)</t>
        </is>
      </c>
      <c r="AAX16" s="8" t="n">
        <v>2000</v>
      </c>
      <c r="AAY16" s="48" t="n"/>
      <c r="AAZ16" s="8" t="n">
        <v>200</v>
      </c>
      <c r="ABA16" s="8" t="n">
        <v>200</v>
      </c>
      <c r="ABB16" s="48" t="inlineStr">
        <is>
          <t>NPK</t>
        </is>
      </c>
      <c r="ABC16" s="48" t="n"/>
      <c r="ABD16" s="8" t="n">
        <v>25</v>
      </c>
      <c r="ABE16" s="8" t="n">
        <v>6000</v>
      </c>
      <c r="ABF16" s="8" t="n">
        <v>10</v>
      </c>
      <c r="ABG16" s="8" t="n">
        <v>6000</v>
      </c>
      <c r="ABH16" s="8" t="n">
        <v>400</v>
      </c>
      <c r="ABI16" s="8" t="n">
        <v>600</v>
      </c>
      <c r="ABJ16" s="48" t="inlineStr">
        <is>
          <t>Ya</t>
        </is>
      </c>
      <c r="ABK16" s="48" t="inlineStr">
        <is>
          <t>Cukup meningkat</t>
        </is>
      </c>
      <c r="ABL16" s="48" t="inlineStr">
        <is>
          <t>Cukup meningkat</t>
        </is>
      </c>
      <c r="ABM16" s="48" t="inlineStr">
        <is>
          <t>Cukup meningkat</t>
        </is>
      </c>
      <c r="ABN16" s="48" t="n"/>
      <c r="ABO16" s="48" t="n"/>
      <c r="ABP16" s="48" t="n"/>
      <c r="ABQ16" s="48" t="n"/>
      <c r="ABR16" s="48" t="n"/>
      <c r="ABS16" s="48" t="n"/>
      <c r="ABT16" s="48" t="n"/>
      <c r="ABU16" s="48" t="n"/>
      <c r="ABV16" s="48" t="n"/>
      <c r="ABW16" s="48" t="n"/>
      <c r="ABX16" s="48" t="n"/>
      <c r="ABY16" s="48" t="inlineStr">
        <is>
          <t>tidak</t>
        </is>
      </c>
      <c r="ABZ16" s="48" t="inlineStr">
        <is>
          <t>Manfaat cukup signifikan, terasa di kehidupan sehari-hari</t>
        </is>
      </c>
      <c r="ACA16" s="48" t="inlineStr">
        <is>
          <t>Berkurang</t>
        </is>
      </c>
      <c r="ACB16" s="48" t="inlineStr">
        <is>
          <t>Anggota keluarga - Perempuan dewasa</t>
        </is>
      </c>
      <c r="ACC16" s="48" t="inlineStr">
        <is>
          <t>Setuju</t>
        </is>
      </c>
      <c r="ACD16" s="48" t="inlineStr">
        <is>
          <t>Anggota keluarga - Laki-laki dewasa Anggota keluarga - Perempuan dewasa Anggota keluarga - Anak-anak</t>
        </is>
      </c>
      <c r="ACE16" s="8" t="n">
        <v>1</v>
      </c>
      <c r="ACF16" s="8" t="n">
        <v>1</v>
      </c>
      <c r="ACG16" s="8" t="n">
        <v>1</v>
      </c>
      <c r="ACH16" s="8" t="n">
        <v>0</v>
      </c>
      <c r="ACI16" s="48" t="inlineStr">
        <is>
          <t>Cukup puas</t>
        </is>
      </c>
      <c r="ACJ16" s="48" t="inlineStr">
        <is>
          <t>Cukup puas</t>
        </is>
      </c>
      <c r="ACK16" s="48" t="inlineStr">
        <is>
          <t>Cukup puas</t>
        </is>
      </c>
      <c r="ACL16" s="48" t="inlineStr">
        <is>
          <t>Cukup puas</t>
        </is>
      </c>
      <c r="ACM16" s="48" t="inlineStr">
        <is>
          <t>Tidak</t>
        </is>
      </c>
      <c r="ACN16" s="48" t="n"/>
      <c r="ACO16" s="48" t="inlineStr">
        <is>
          <t>Cukup puas</t>
        </is>
      </c>
      <c r="ACP16" s="48" t="n"/>
      <c r="ACQ16" s="48" t="n"/>
      <c r="ACR16" s="48" t="n"/>
      <c r="ACS16" s="48" t="n"/>
      <c r="ACT16" s="48" t="n"/>
      <c r="ACU16" s="48" t="n"/>
      <c r="ACV16" s="48" t="n"/>
      <c r="ACW16" s="48" t="n"/>
      <c r="ACX16" s="48" t="n"/>
      <c r="ACY16" s="48" t="n"/>
      <c r="ACZ16" s="48" t="inlineStr">
        <is>
          <t>Menghubungi CPO atau pendamping Memperbaiki sendiri</t>
        </is>
      </c>
      <c r="ADA16" s="8" t="n">
        <v>0</v>
      </c>
      <c r="ADB16" s="8" t="n">
        <v>0</v>
      </c>
      <c r="ADC16" s="8" t="n">
        <v>0</v>
      </c>
      <c r="ADD16" s="8" t="n">
        <v>0</v>
      </c>
      <c r="ADE16" s="8" t="n">
        <v>1</v>
      </c>
      <c r="ADF16" s="8" t="n">
        <v>1</v>
      </c>
      <c r="ADG16" s="8" t="n">
        <v>0</v>
      </c>
      <c r="ADH16" s="8" t="n">
        <v>0</v>
      </c>
      <c r="ADI16" s="12" t="n"/>
      <c r="ADJ16" s="17" t="inlineStr">
        <is>
          <t>Laki-laki dewasa</t>
        </is>
      </c>
      <c r="ADK16" s="48" t="n"/>
      <c r="ADL16" s="17" t="inlineStr">
        <is>
          <t>Menelepon atau WA langsung</t>
        </is>
      </c>
      <c r="ADM16" s="48" t="n"/>
      <c r="ADN16" s="11" t="inlineStr">
        <is>
          <t>Tidak ada</t>
        </is>
      </c>
      <c r="ADO16" s="48" t="inlineStr">
        <is>
          <t>Kadang-kadang</t>
        </is>
      </c>
      <c r="ADP16" s="19"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Lainnya</t>
        </is>
      </c>
      <c r="ADQ16" s="18" t="n">
        <v>1</v>
      </c>
      <c r="ADR16" s="18" t="n">
        <v>1</v>
      </c>
      <c r="ADS16" s="18" t="n">
        <v>1</v>
      </c>
      <c r="ADT16" s="18" t="n">
        <v>1</v>
      </c>
      <c r="ADU16" s="18" t="n">
        <v>1</v>
      </c>
      <c r="ADV16" s="18" t="n">
        <v>1</v>
      </c>
      <c r="ADW16" s="18" t="n">
        <v>1</v>
      </c>
      <c r="ADX16" s="18" t="n">
        <v>1</v>
      </c>
      <c r="ADY16" s="18" t="n">
        <v>1</v>
      </c>
      <c r="ADZ16" s="18" t="n">
        <v>0</v>
      </c>
      <c r="AEA16" s="18" t="n">
        <v>0</v>
      </c>
      <c r="AEB16" s="20" t="n">
        <v>0</v>
      </c>
      <c r="AEC16" s="27" t="n"/>
      <c r="AED16" s="48" t="inlineStr">
        <is>
          <t>Mengurangi pengeluaran energi</t>
        </is>
      </c>
      <c r="AEE16" s="48" t="n"/>
      <c r="AEF16" s="48" t="inlineStr">
        <is>
          <t>Yayasan Rumah Energi (YRE)</t>
        </is>
      </c>
      <c r="AEG16" s="48" t="n"/>
      <c r="AEH16" s="48" t="inlineStr">
        <is>
          <t>WhatsApp Image 2026-02-03 at 14.21.22 (1)-14_39_2.jpeg</t>
        </is>
      </c>
      <c r="AEI16" s="16" t="inlineStr">
        <is>
          <t>https://kf.kobotoolbox.org/api/v2/assets/avstPQqLr3Ab3ZdcVTXZ6f/data/664970971/attachments/attBENjVuAtXCvUJxfAihxVi/</t>
        </is>
      </c>
      <c r="AEJ16" s="48" t="inlineStr">
        <is>
          <t>WhatsApp Image 2026-02-03 at 14.21.22-14_39_16.jpeg</t>
        </is>
      </c>
      <c r="AEK16" s="16" t="inlineStr">
        <is>
          <t>https://kf.kobotoolbox.org/api/v2/assets/avstPQqLr3Ab3ZdcVTXZ6f/data/664970971/attachments/attzgH95GGEHYf7Ax4PPuuwP/</t>
        </is>
      </c>
      <c r="AEL16" s="48" t="inlineStr">
        <is>
          <t>manto</t>
        </is>
      </c>
      <c r="AEM16" s="48" t="n"/>
      <c r="AEN16" s="48" t="n"/>
    </row>
    <row r="17">
      <c r="A17" s="6" t="n">
        <v>46058</v>
      </c>
      <c r="B17" s="6" t="n">
        <v>46058</v>
      </c>
      <c r="C17" s="48" t="inlineStr">
        <is>
          <t>Marmanto</t>
        </is>
      </c>
      <c r="D17" s="48" t="inlineStr">
        <is>
          <t>Warno</t>
        </is>
      </c>
      <c r="E17" s="8">
        <f>+628139099012</f>
        <v/>
      </c>
      <c r="F17" s="48" t="n"/>
      <c r="G17" s="8" t="n">
        <v>-7.33150059</v>
      </c>
      <c r="H17" s="8" t="n">
        <v>110.341182</v>
      </c>
      <c r="I17" s="48" t="n"/>
      <c r="J17" s="8" t="n">
        <v>2.84</v>
      </c>
      <c r="K17" s="48" t="n"/>
      <c r="L17" s="48" t="n"/>
      <c r="M17" s="8" t="n">
        <v>-7.33153659</v>
      </c>
      <c r="N17" s="8" t="n">
        <v>110.3412659</v>
      </c>
      <c r="O17" s="48" t="n"/>
      <c r="P17" s="8" t="n">
        <v>4.63</v>
      </c>
      <c r="Q17" s="48" t="n"/>
      <c r="R17" s="48" t="inlineStr">
        <is>
          <t>Jawa Tengah</t>
        </is>
      </c>
      <c r="S17" s="48" t="n"/>
      <c r="T17" s="48" t="n"/>
      <c r="U17" s="48" t="n"/>
      <c r="V17" s="48" t="n"/>
      <c r="W17" s="48" t="n"/>
      <c r="X17" s="48" t="n"/>
      <c r="Y17" s="48" t="n"/>
      <c r="Z17" s="48" t="n"/>
      <c r="AA17" s="48" t="n"/>
      <c r="AB17" s="48" t="n"/>
      <c r="AC17" s="48" t="inlineStr">
        <is>
          <t>Boyolali</t>
        </is>
      </c>
      <c r="AD17" s="48" t="inlineStr">
        <is>
          <t>Mojosongo</t>
        </is>
      </c>
      <c r="AE17" s="48" t="inlineStr">
        <is>
          <t>Madu</t>
        </is>
      </c>
      <c r="AF17" s="48" t="inlineStr">
        <is>
          <t>KUD MOJOSONGO</t>
        </is>
      </c>
      <c r="AG17" s="48" t="inlineStr">
        <is>
          <t>KMP0003</t>
        </is>
      </c>
      <c r="AH17" s="8" t="n">
        <v>16</v>
      </c>
      <c r="AI17" s="48" t="inlineStr">
        <is>
          <t>VPA1</t>
        </is>
      </c>
      <c r="AJ17" s="48" t="inlineStr">
        <is>
          <t>Aktif</t>
        </is>
      </c>
      <c r="AK17" s="8" t="n">
        <v>58</v>
      </c>
      <c r="AL17" s="48" t="inlineStr">
        <is>
          <t>Laki-laki</t>
        </is>
      </c>
      <c r="AM17" s="48" t="inlineStr">
        <is>
          <t>Sudah menikah</t>
        </is>
      </c>
      <c r="AN17" s="48" t="inlineStr">
        <is>
          <t>SMP/Sederajat</t>
        </is>
      </c>
      <c r="AO17" s="48" t="inlineStr">
        <is>
          <t>Petani</t>
        </is>
      </c>
      <c r="AP17" s="8" t="n">
        <v>1</v>
      </c>
      <c r="AQ17" s="8" t="n">
        <v>0</v>
      </c>
      <c r="AR17" s="8" t="n">
        <v>0</v>
      </c>
      <c r="AS17" s="8" t="n">
        <v>0</v>
      </c>
      <c r="AT17" s="8" t="n">
        <v>0</v>
      </c>
      <c r="AU17" s="8" t="n">
        <v>0</v>
      </c>
      <c r="AV17" s="8" t="n">
        <v>0</v>
      </c>
      <c r="AW17" s="8" t="n">
        <v>0</v>
      </c>
      <c r="AX17" s="48" t="n"/>
      <c r="AY17" s="48" t="inlineStr">
        <is>
          <t>Peternak</t>
        </is>
      </c>
      <c r="AZ17" s="8" t="n">
        <v>0</v>
      </c>
      <c r="BA17" s="8" t="n">
        <v>1</v>
      </c>
      <c r="BB17" s="8" t="n">
        <v>0</v>
      </c>
      <c r="BC17" s="8" t="n">
        <v>0</v>
      </c>
      <c r="BD17" s="8" t="n">
        <v>0</v>
      </c>
      <c r="BE17" s="8" t="n">
        <v>0</v>
      </c>
      <c r="BF17" s="8" t="n">
        <v>0</v>
      </c>
      <c r="BG17" s="8" t="n">
        <v>0</v>
      </c>
      <c r="BH17" s="48" t="n"/>
      <c r="BI17" s="48" t="inlineStr">
        <is>
          <t>Rp2.500.000 - Rp3.500.000</t>
        </is>
      </c>
      <c r="BJ17" s="8" t="n">
        <v>4</v>
      </c>
      <c r="BK17" s="8" t="n">
        <v>4</v>
      </c>
      <c r="BL17" s="8" t="n">
        <v>0</v>
      </c>
      <c r="BM17" s="8" t="n">
        <v>0</v>
      </c>
      <c r="BN17" s="48" t="inlineStr">
        <is>
          <t>Milik sendiri</t>
        </is>
      </c>
      <c r="BO17" s="48" t="inlineStr">
        <is>
          <t>Permanen (dinding bata dan semen)</t>
        </is>
      </c>
      <c r="BP17" s="8" t="n">
        <v>1</v>
      </c>
      <c r="BQ17" s="8" t="n">
        <v>0</v>
      </c>
      <c r="BR17" s="8" t="n">
        <v>0</v>
      </c>
      <c r="BS17" s="8" t="n">
        <v>0</v>
      </c>
      <c r="BT17" s="8" t="n">
        <v>0</v>
      </c>
      <c r="BU17" s="48" t="n"/>
      <c r="BV17" s="48" t="inlineStr">
        <is>
          <t>Keramik/ubin</t>
        </is>
      </c>
      <c r="BW17" s="8" t="n">
        <v>0</v>
      </c>
      <c r="BX17" s="8" t="n">
        <v>0</v>
      </c>
      <c r="BY17" s="8" t="n">
        <v>1</v>
      </c>
      <c r="BZ17" s="8" t="n">
        <v>0</v>
      </c>
      <c r="CA17" s="8" t="n">
        <v>0</v>
      </c>
      <c r="CB17" s="48" t="n"/>
      <c r="CC17" s="48" t="inlineStr">
        <is>
          <t>Genting</t>
        </is>
      </c>
      <c r="CD17" s="8" t="n">
        <v>0</v>
      </c>
      <c r="CE17" s="8" t="n">
        <v>0</v>
      </c>
      <c r="CF17" s="8" t="n">
        <v>0</v>
      </c>
      <c r="CG17" s="8" t="n">
        <v>0</v>
      </c>
      <c r="CH17" s="8" t="n">
        <v>0</v>
      </c>
      <c r="CI17" s="8" t="n">
        <v>1</v>
      </c>
      <c r="CJ17" s="8" t="n">
        <v>0</v>
      </c>
      <c r="CK17" s="48" t="n"/>
      <c r="CL17" s="48" t="inlineStr">
        <is>
          <t>Ya</t>
        </is>
      </c>
      <c r="CM17" s="8" t="n">
        <v>2010</v>
      </c>
      <c r="CN17" s="48" t="inlineStr">
        <is>
          <t>Fixed-Dome (Kubah Tetap)</t>
        </is>
      </c>
      <c r="CO17" s="48" t="inlineStr">
        <is>
          <t>6 m³ (4-5 ekor sapi, ±5 jam memasak/hari, ±50 kg</t>
        </is>
      </c>
      <c r="CP17" s="48" t="inlineStr">
        <is>
          <t>Anggota keluarga - laki-laki Anggota keluarga - perempuan dewasa</t>
        </is>
      </c>
      <c r="CQ17" s="8" t="n">
        <v>0</v>
      </c>
      <c r="CR17" s="8" t="n">
        <v>0</v>
      </c>
      <c r="CS17" s="8" t="n">
        <v>0</v>
      </c>
      <c r="CT17" s="8" t="n">
        <v>0</v>
      </c>
      <c r="CU17" s="10" t="n">
        <v>1</v>
      </c>
      <c r="CV17" s="10" t="n">
        <v>1</v>
      </c>
      <c r="CW17" s="10" t="n">
        <v>0</v>
      </c>
      <c r="CX17" s="8" t="n">
        <v>0</v>
      </c>
      <c r="CY17" s="48" t="inlineStr">
        <is>
          <t>Anggota keluarga - laki-laki</t>
        </is>
      </c>
      <c r="CZ17" s="8" t="n">
        <v>1</v>
      </c>
      <c r="DA17" s="8" t="n">
        <v>0</v>
      </c>
      <c r="DB17" s="8" t="n">
        <v>0</v>
      </c>
      <c r="DC17" s="48" t="n"/>
      <c r="DD17" s="48" t="inlineStr">
        <is>
          <t>Anggota keluarga - laki-laki CPO atau pendamping</t>
        </is>
      </c>
      <c r="DE17" s="8" t="n">
        <v>1</v>
      </c>
      <c r="DF17" s="8" t="n">
        <v>0</v>
      </c>
      <c r="DG17" s="8" t="n">
        <v>1</v>
      </c>
      <c r="DH17" s="8" t="n">
        <v>0</v>
      </c>
      <c r="DI17" s="48" t="n"/>
      <c r="DJ17" s="48" t="inlineStr">
        <is>
          <t>Anggota keluarga - laki-laki CPO atau pendamping</t>
        </is>
      </c>
      <c r="DK17" s="8" t="n">
        <v>1</v>
      </c>
      <c r="DL17" s="8" t="n">
        <v>0</v>
      </c>
      <c r="DM17" s="8" t="n">
        <v>1</v>
      </c>
      <c r="DN17" s="8" t="n">
        <v>0</v>
      </c>
      <c r="DO17" s="48" t="n"/>
      <c r="DP17" s="8" t="n">
        <v>1</v>
      </c>
      <c r="DQ17" s="8" t="n">
        <v>0</v>
      </c>
      <c r="DR17" s="8" t="n">
        <v>0</v>
      </c>
      <c r="DS17" s="48" t="n"/>
      <c r="DT17" s="48" t="n"/>
      <c r="DU17" s="48" t="n"/>
      <c r="DV17" s="48" t="inlineStr">
        <is>
          <t>Ya</t>
        </is>
      </c>
      <c r="DW17" s="48" t="n"/>
      <c r="DX17" s="48" t="n"/>
      <c r="DY17" s="48" t="n"/>
      <c r="DZ17" s="48" t="n"/>
      <c r="EA17" s="48" t="n"/>
      <c r="EB17" s="48" t="n"/>
      <c r="EC17" s="48" t="n"/>
      <c r="ED17" s="48" t="n"/>
      <c r="EE17" s="48" t="n"/>
      <c r="EF17" s="48" t="n"/>
      <c r="EG17" s="48" t="n"/>
      <c r="EH17" s="48" t="n"/>
      <c r="EI17" s="48" t="inlineStr">
        <is>
          <t>Tidak ada masalah</t>
        </is>
      </c>
      <c r="EJ17" s="8" t="n">
        <v>0</v>
      </c>
      <c r="EK17" s="8" t="n">
        <v>0</v>
      </c>
      <c r="EL17" s="8" t="n">
        <v>0</v>
      </c>
      <c r="EM17" s="8" t="n">
        <v>1</v>
      </c>
      <c r="EN17" s="8" t="n">
        <v>0</v>
      </c>
      <c r="EO17" s="11" t="n"/>
      <c r="EP17" s="48" t="inlineStr">
        <is>
          <t>Ya, cukup jelas dan mudah diikuti</t>
        </is>
      </c>
      <c r="EQ17" s="48" t="inlineStr">
        <is>
          <t>Pelatihan</t>
        </is>
      </c>
      <c r="ER17" s="48" t="inlineStr">
        <is>
          <t>CPO atau pendamping Pegawai koperasi</t>
        </is>
      </c>
      <c r="ES17" s="8" t="n">
        <v>1</v>
      </c>
      <c r="ET17" s="8" t="n">
        <v>0</v>
      </c>
      <c r="EU17" s="8" t="n">
        <v>1</v>
      </c>
      <c r="EV17" s="8" t="n">
        <v>0</v>
      </c>
      <c r="EW17" s="48" t="n"/>
      <c r="EX17" s="48" t="inlineStr">
        <is>
          <t>Anggota keluarga - Laki-laki</t>
        </is>
      </c>
      <c r="EY17" s="8" t="n">
        <v>1</v>
      </c>
      <c r="EZ17" s="8" t="n">
        <v>0</v>
      </c>
      <c r="FA17" s="8" t="n">
        <v>0</v>
      </c>
      <c r="FB17" s="48" t="n"/>
      <c r="FC17" s="48" t="inlineStr">
        <is>
          <t>Setiap hari</t>
        </is>
      </c>
      <c r="FD17" s="48" t="n"/>
      <c r="FE17" s="48" t="inlineStr">
        <is>
          <t>Mengetahui</t>
        </is>
      </c>
      <c r="FF17" s="48" t="inlineStr">
        <is>
          <t>Selalu (setiap hari)</t>
        </is>
      </c>
      <c r="FG17" s="48" t="inlineStr">
        <is>
          <t>Mengetahui</t>
        </is>
      </c>
      <c r="FH17" s="48" t="inlineStr">
        <is>
          <t>Selalu (setiap hari)</t>
        </is>
      </c>
      <c r="FI17" s="48" t="inlineStr">
        <is>
          <t>Mengetahui</t>
        </is>
      </c>
      <c r="FJ17" s="48" t="inlineStr">
        <is>
          <t>Selalu (setiap hari)</t>
        </is>
      </c>
      <c r="FK17" s="48" t="inlineStr">
        <is>
          <t>Mengetahui</t>
        </is>
      </c>
      <c r="FL17" s="48" t="inlineStr">
        <is>
          <t>Sering (setiap minggu)</t>
        </is>
      </c>
      <c r="FM17" s="48" t="inlineStr">
        <is>
          <t>Mengetahui</t>
        </is>
      </c>
      <c r="FN17" s="48" t="inlineStr">
        <is>
          <t>Jarang (setiap bulan atau lebih)</t>
        </is>
      </c>
      <c r="FO17" s="48" t="inlineStr">
        <is>
          <t>Mengetahui</t>
        </is>
      </c>
      <c r="FP17" s="48" t="inlineStr">
        <is>
          <t>Jarang (setiap bulan atau lebih)</t>
        </is>
      </c>
      <c r="FQ17" s="48" t="inlineStr">
        <is>
          <t>Mengetahui</t>
        </is>
      </c>
      <c r="FR17" s="48" t="inlineStr">
        <is>
          <t>Ya</t>
        </is>
      </c>
      <c r="FS17" s="48" t="inlineStr">
        <is>
          <t>Mengetahui</t>
        </is>
      </c>
      <c r="FT17" s="48" t="inlineStr">
        <is>
          <t>Ya, terkadang</t>
        </is>
      </c>
      <c r="FU17" s="48" t="inlineStr">
        <is>
          <t>Laki-laki dewasa Perempuan dewasa</t>
        </is>
      </c>
      <c r="FV17" s="8" t="n">
        <v>1</v>
      </c>
      <c r="FW17" s="8" t="n">
        <v>1</v>
      </c>
      <c r="FX17" s="8" t="n">
        <v>0</v>
      </c>
      <c r="FY17" s="8" t="n">
        <v>0</v>
      </c>
      <c r="FZ17" s="48" t="inlineStr">
        <is>
          <t>Cukup memahami</t>
        </is>
      </c>
      <c r="GA17" s="48" t="inlineStr">
        <is>
          <t>CPO</t>
        </is>
      </c>
      <c r="GB17" s="8" t="n">
        <v>1</v>
      </c>
      <c r="GC17" s="8" t="n">
        <v>0</v>
      </c>
      <c r="GD17" s="8" t="n">
        <v>0</v>
      </c>
      <c r="GE17" s="8" t="n">
        <v>0</v>
      </c>
      <c r="GF17" s="48" t="n"/>
      <c r="GG17" s="48" t="inlineStr">
        <is>
          <t>Sering</t>
        </is>
      </c>
      <c r="GH17" s="48" t="inlineStr">
        <is>
          <t>Ya</t>
        </is>
      </c>
      <c r="GI17" s="48" t="inlineStr">
        <is>
          <t>Tetangga</t>
        </is>
      </c>
      <c r="GJ17" s="8" t="n">
        <v>1</v>
      </c>
      <c r="GK17" s="8" t="n">
        <v>0</v>
      </c>
      <c r="GL17" s="8" t="n">
        <v>0</v>
      </c>
      <c r="GM17" s="8" t="n">
        <v>0</v>
      </c>
      <c r="GN17" s="48" t="n"/>
      <c r="GO17" s="8" t="n">
        <v>10</v>
      </c>
      <c r="GP17" s="48" t="inlineStr">
        <is>
          <t>Penuh (100%)</t>
        </is>
      </c>
      <c r="GQ17" s="48" t="inlineStr">
        <is>
          <t>Kayu bakar LPG</t>
        </is>
      </c>
      <c r="GR17" s="8" t="n">
        <v>1</v>
      </c>
      <c r="GS17" s="8" t="n">
        <v>1</v>
      </c>
      <c r="GT17" s="8" t="n">
        <v>0</v>
      </c>
      <c r="GU17" s="8" t="n">
        <v>0</v>
      </c>
      <c r="GV17" s="8" t="n">
        <v>0</v>
      </c>
      <c r="GW17" s="8" t="n">
        <v>0</v>
      </c>
      <c r="GX17" s="8" t="n">
        <v>0</v>
      </c>
      <c r="GY17" s="48" t="n"/>
      <c r="GZ17" s="48" t="inlineStr">
        <is>
          <t>Ya</t>
        </is>
      </c>
      <c r="HA17" s="8" t="n">
        <v>200</v>
      </c>
      <c r="HB17" s="8" t="n">
        <v>200000</v>
      </c>
      <c r="HC17" s="8" t="n">
        <v>50</v>
      </c>
      <c r="HD17" s="8" t="n">
        <v>50000</v>
      </c>
      <c r="HE17" s="8" t="n">
        <v>15</v>
      </c>
      <c r="HF17" s="8" t="n">
        <v>125000</v>
      </c>
      <c r="HG17" s="8" t="n">
        <v>6</v>
      </c>
      <c r="HH17" s="8" t="n">
        <v>50000</v>
      </c>
      <c r="HI17" s="48" t="n"/>
      <c r="HJ17" s="48" t="n"/>
      <c r="HK17" s="48" t="n"/>
      <c r="HL17" s="48" t="n"/>
      <c r="HM17" s="48" t="n"/>
      <c r="HN17" s="48" t="n"/>
      <c r="HO17" s="48" t="n"/>
      <c r="HP17" s="48" t="n"/>
      <c r="HQ17" s="48" t="n"/>
      <c r="HR17" s="48" t="n"/>
      <c r="HS17" s="48" t="n"/>
      <c r="HT17" s="48" t="n"/>
      <c r="HU17" s="48" t="n"/>
      <c r="HV17" s="48" t="n"/>
      <c r="HW17" s="48" t="n"/>
      <c r="HX17" s="48" t="n"/>
      <c r="HY17" s="8" t="n">
        <v>150</v>
      </c>
      <c r="HZ17" s="8" t="n">
        <v>150000</v>
      </c>
      <c r="IA17" s="8" t="n">
        <v>9</v>
      </c>
      <c r="IB17" s="8" t="n">
        <v>75000</v>
      </c>
      <c r="IC17" s="48" t="n"/>
      <c r="ID17" s="48" t="n"/>
      <c r="IE17" s="48" t="n"/>
      <c r="IF17" s="48" t="n"/>
      <c r="IG17" s="48" t="n"/>
      <c r="IH17" s="48" t="n"/>
      <c r="II17" s="48" t="n"/>
      <c r="IJ17" s="48" t="n"/>
      <c r="IK17" s="48" t="inlineStr">
        <is>
          <t>50-65 kg</t>
        </is>
      </c>
      <c r="IL17" s="48" t="inlineStr">
        <is>
          <t>3-5 jam</t>
        </is>
      </c>
      <c r="IM17" s="48" t="inlineStr">
        <is>
          <t>Ya</t>
        </is>
      </c>
      <c r="IN17" s="48" t="inlineStr">
        <is>
          <t>Tidak</t>
        </is>
      </c>
      <c r="IO17" s="48" t="inlineStr">
        <is>
          <t>Lebih bersih</t>
        </is>
      </c>
      <c r="IP17" s="48" t="n"/>
      <c r="IQ17" s="48" t="inlineStr">
        <is>
          <t>Tidak pernah</t>
        </is>
      </c>
      <c r="IR17" s="48" t="n"/>
      <c r="IS17" s="48" t="n"/>
      <c r="IT17" s="48" t="n"/>
      <c r="IU17" s="48" t="n"/>
      <c r="IV17" s="48" t="n"/>
      <c r="IW17" s="48" t="n"/>
      <c r="IX17" s="48" t="n"/>
      <c r="IY17" s="48" t="n"/>
      <c r="IZ17" s="48" t="inlineStr">
        <is>
          <t>Tidak pernah</t>
        </is>
      </c>
      <c r="JA17" s="48" t="n"/>
      <c r="JB17" s="48" t="n"/>
      <c r="JC17" s="48" t="n"/>
      <c r="JD17" s="48" t="n"/>
      <c r="JE17" s="48" t="n"/>
      <c r="JF17" s="48" t="n"/>
      <c r="JG17" s="48" t="n"/>
      <c r="JH17" s="48" t="n"/>
      <c r="JI17" s="48" t="inlineStr">
        <is>
          <t>Tidak pernah</t>
        </is>
      </c>
      <c r="JJ17" s="48" t="n"/>
      <c r="JK17" s="48" t="n"/>
      <c r="JL17" s="48" t="n"/>
      <c r="JM17" s="48" t="n"/>
      <c r="JN17" s="48" t="n"/>
      <c r="JO17" s="48" t="n"/>
      <c r="JP17" s="48" t="n"/>
      <c r="JQ17" s="48" t="n"/>
      <c r="JR17" s="48" t="inlineStr">
        <is>
          <t>Tidak pernah</t>
        </is>
      </c>
      <c r="JS17" s="48" t="n"/>
      <c r="JT17" s="48" t="n"/>
      <c r="JU17" s="48" t="n"/>
      <c r="JV17" s="48" t="n"/>
      <c r="JW17" s="48" t="n"/>
      <c r="JX17" s="48" t="n"/>
      <c r="JY17" s="48" t="n"/>
      <c r="JZ17" s="48" t="n"/>
      <c r="KA17" s="48" t="inlineStr">
        <is>
          <t>Tidak pernah</t>
        </is>
      </c>
      <c r="KB17" s="48" t="n"/>
      <c r="KC17" s="48" t="n"/>
      <c r="KD17" s="48" t="n"/>
      <c r="KE17" s="48" t="n"/>
      <c r="KF17" s="48" t="n"/>
      <c r="KG17" s="48" t="n"/>
      <c r="KH17" s="48" t="n"/>
      <c r="KI17" s="48" t="n"/>
      <c r="KJ17" s="48" t="inlineStr">
        <is>
          <t>Tidak pernah</t>
        </is>
      </c>
      <c r="KK17" s="48" t="n"/>
      <c r="KL17" s="48" t="n"/>
      <c r="KM17" s="48" t="n"/>
      <c r="KN17" s="48" t="n"/>
      <c r="KO17" s="48" t="n"/>
      <c r="KP17" s="48" t="n"/>
      <c r="KQ17" s="48" t="n"/>
      <c r="KR17" s="48" t="n"/>
      <c r="KS17" s="48" t="inlineStr">
        <is>
          <t>Cukup membaik</t>
        </is>
      </c>
      <c r="KT17" s="48" t="inlineStr">
        <is>
          <t>0-1 kali</t>
        </is>
      </c>
      <c r="KU17" s="48" t="inlineStr">
        <is>
          <t>0-1 kali</t>
        </is>
      </c>
      <c r="KV17" s="48" t="inlineStr">
        <is>
          <t>Laki-laki dewasa</t>
        </is>
      </c>
      <c r="KW17" s="8" t="n">
        <v>1</v>
      </c>
      <c r="KX17" s="8" t="n">
        <v>0</v>
      </c>
      <c r="KY17" s="8" t="n">
        <v>0</v>
      </c>
      <c r="KZ17" s="8" t="n">
        <v>0</v>
      </c>
      <c r="LA17" s="48" t="inlineStr">
        <is>
          <t>Cukup membaik</t>
        </is>
      </c>
      <c r="LB17" s="48" t="inlineStr">
        <is>
          <t>Cukup membaik</t>
        </is>
      </c>
      <c r="LC17" s="8" t="n">
        <v>3</v>
      </c>
      <c r="LD17" s="8" t="n">
        <v>3</v>
      </c>
      <c r="LE17" s="8" t="n">
        <v>0</v>
      </c>
      <c r="LF17" s="8" t="n">
        <v>0</v>
      </c>
      <c r="LG17" s="48" t="inlineStr">
        <is>
          <t>Ya</t>
        </is>
      </c>
      <c r="LH17" s="8" t="n">
        <v>150000</v>
      </c>
      <c r="LI17" s="48" t="n"/>
      <c r="LJ17" s="48" t="inlineStr">
        <is>
          <t>Kebutuhan rumah tangga</t>
        </is>
      </c>
      <c r="LK17" s="8" t="n">
        <v>0</v>
      </c>
      <c r="LL17" s="8" t="n">
        <v>0</v>
      </c>
      <c r="LM17" s="8" t="n">
        <v>0</v>
      </c>
      <c r="LN17" s="8" t="n">
        <v>0</v>
      </c>
      <c r="LO17" s="8" t="n">
        <v>1</v>
      </c>
      <c r="LP17" s="8" t="n">
        <v>0</v>
      </c>
      <c r="LQ17" s="8" t="n">
        <v>0</v>
      </c>
      <c r="LR17" s="48" t="n"/>
      <c r="LS17" s="8" t="n">
        <v>15</v>
      </c>
      <c r="LT17" s="8" t="n">
        <v>15</v>
      </c>
      <c r="LU17" s="8" t="n">
        <v>0</v>
      </c>
      <c r="LV17" s="8" t="n">
        <v>5</v>
      </c>
      <c r="LW17" s="8" t="n">
        <v>5</v>
      </c>
      <c r="LX17" s="8" t="n">
        <v>0</v>
      </c>
      <c r="LY17" s="8" t="n">
        <v>5</v>
      </c>
      <c r="LZ17" s="8" t="n">
        <v>10</v>
      </c>
      <c r="MA17" s="8" t="n">
        <v>0</v>
      </c>
      <c r="MB17" s="48" t="inlineStr">
        <is>
          <t>Ya</t>
        </is>
      </c>
      <c r="MC17" s="8" t="n">
        <v>30</v>
      </c>
      <c r="MD17" s="8" t="n">
        <v>20</v>
      </c>
      <c r="ME17" s="8" t="n">
        <v>30</v>
      </c>
      <c r="MF17" s="8" t="n">
        <v>20</v>
      </c>
      <c r="MG17" s="8" t="n">
        <v>0</v>
      </c>
      <c r="MH17" s="8" t="n">
        <v>0</v>
      </c>
      <c r="MI17" s="48" t="inlineStr">
        <is>
          <t>Istirahat</t>
        </is>
      </c>
      <c r="MJ17" s="8" t="n">
        <v>0</v>
      </c>
      <c r="MK17" s="8" t="n">
        <v>0</v>
      </c>
      <c r="ML17" s="8" t="n">
        <v>1</v>
      </c>
      <c r="MM17" s="8" t="n">
        <v>0</v>
      </c>
      <c r="MN17" s="8" t="n">
        <v>0</v>
      </c>
      <c r="MO17" s="8" t="n">
        <v>0</v>
      </c>
      <c r="MP17" s="48" t="n"/>
      <c r="MQ17" s="48" t="n"/>
      <c r="MR17" s="48" t="inlineStr">
        <is>
          <t>istirahat</t>
        </is>
      </c>
      <c r="MS17" s="48" t="n"/>
      <c r="MT17" s="48" t="inlineStr">
        <is>
          <t>kumpul keluarga</t>
        </is>
      </c>
      <c r="MU17" s="48" t="inlineStr">
        <is>
          <t>Tidak</t>
        </is>
      </c>
      <c r="MV17" s="48" t="n"/>
      <c r="MW17" s="48" t="n"/>
      <c r="MX17" s="48" t="n"/>
      <c r="MY17" s="48" t="n"/>
      <c r="MZ17" s="48" t="n"/>
      <c r="NA17" s="48" t="n"/>
      <c r="NB17" s="48" t="n"/>
      <c r="NC17" s="48" t="n"/>
      <c r="ND17" s="48" t="n"/>
      <c r="NE17" s="48" t="n"/>
      <c r="NF17" s="48" t="n"/>
      <c r="NG17" s="48" t="n"/>
      <c r="NH17" s="48" t="n"/>
      <c r="NI17" s="48" t="n"/>
      <c r="NJ17" s="48" t="n"/>
      <c r="NK17" s="48" t="n"/>
      <c r="NL17" s="48" t="inlineStr">
        <is>
          <t>Tidak</t>
        </is>
      </c>
      <c r="NM17" s="48" t="inlineStr">
        <is>
          <t>Kombinasi dana mandiri dan dana hibah</t>
        </is>
      </c>
      <c r="NN17" s="48" t="inlineStr">
        <is>
          <t>9.000.001-11.000.000</t>
        </is>
      </c>
      <c r="NO17" s="48" t="inlineStr">
        <is>
          <t>Koperasi</t>
        </is>
      </c>
      <c r="NP17" s="48" t="n"/>
      <c r="NQ17" s="48" t="n"/>
      <c r="NR17" s="48" t="n"/>
      <c r="NS17" s="48" t="n"/>
      <c r="NT17" s="48" t="n"/>
      <c r="NU17" s="48" t="n"/>
      <c r="NV17" s="48" t="inlineStr">
        <is>
          <t>Anggota keluarga - Laki-laki dewasa</t>
        </is>
      </c>
      <c r="NW17" s="48" t="n"/>
      <c r="NX17" s="48" t="inlineStr">
        <is>
          <t>Sedikit meningkat</t>
        </is>
      </c>
      <c r="NY17" s="8" t="n">
        <v>45</v>
      </c>
      <c r="NZ17" s="8" t="n">
        <v>0</v>
      </c>
      <c r="OA17" s="8" t="n">
        <v>0</v>
      </c>
      <c r="OB17" s="8" t="n">
        <v>5</v>
      </c>
      <c r="OC17" s="8" t="n">
        <v>0</v>
      </c>
      <c r="OD17" s="8" t="n">
        <v>0</v>
      </c>
      <c r="OE17" s="48" t="inlineStr">
        <is>
          <t>Lebih baik</t>
        </is>
      </c>
      <c r="OF17" s="48" t="inlineStr">
        <is>
          <t>Lebih baik (beda waktu memasak 5-30 menit, ATAU tidak lagi ada rasa/bau makanan yang berubah, ATAU alasan lainnya)</t>
        </is>
      </c>
      <c r="OG17" s="48" t="inlineStr">
        <is>
          <t>Ya</t>
        </is>
      </c>
      <c r="OH17" s="8" t="n">
        <v>0</v>
      </c>
      <c r="OI17" s="8" t="n">
        <v>8</v>
      </c>
      <c r="OJ17" s="8" t="n">
        <v>0</v>
      </c>
      <c r="OK17" s="8" t="n">
        <v>0</v>
      </c>
      <c r="OL17" s="8" t="n">
        <v>0</v>
      </c>
      <c r="OM17" s="8" t="n">
        <v>0</v>
      </c>
      <c r="ON17" s="8" t="n">
        <v>0</v>
      </c>
      <c r="OO17" s="8" t="n">
        <v>0</v>
      </c>
      <c r="OP17" s="48" t="inlineStr">
        <is>
          <t>Sapi perah</t>
        </is>
      </c>
      <c r="OQ17" s="8" t="n">
        <v>0</v>
      </c>
      <c r="OR17" s="8" t="n">
        <v>1</v>
      </c>
      <c r="OS17" s="8" t="n">
        <v>0</v>
      </c>
      <c r="OT17" s="8" t="n">
        <v>0</v>
      </c>
      <c r="OU17" s="8" t="n">
        <v>0</v>
      </c>
      <c r="OV17" s="8" t="n">
        <v>0</v>
      </c>
      <c r="OW17" s="8" t="n">
        <v>0</v>
      </c>
      <c r="OX17" s="8" t="n">
        <v>0</v>
      </c>
      <c r="OY17" s="48" t="n"/>
      <c r="OZ17" s="48" t="n"/>
      <c r="PA17" s="48" t="n"/>
      <c r="PB17" s="48" t="n"/>
      <c r="PC17" s="48" t="n"/>
      <c r="PD17" s="48" t="n"/>
      <c r="PE17" s="48" t="n"/>
      <c r="PF17" s="48" t="n"/>
      <c r="PG17" s="48" t="n"/>
      <c r="PH17" s="48" t="n"/>
      <c r="PI17" s="48" t="n"/>
      <c r="PJ17" s="48" t="inlineStr">
        <is>
          <t>1-Disebarkan ke lahan terbuka</t>
        </is>
      </c>
      <c r="PK17" s="8" t="n">
        <v>0</v>
      </c>
      <c r="PL17" s="8" t="n">
        <v>0</v>
      </c>
      <c r="PM17" s="8" t="n">
        <v>0</v>
      </c>
      <c r="PN17" s="8" t="n">
        <v>0</v>
      </c>
      <c r="PO17" s="8" t="n">
        <v>0</v>
      </c>
      <c r="PP17" s="8" t="n">
        <v>1</v>
      </c>
      <c r="PQ17" s="8" t="n">
        <v>0</v>
      </c>
      <c r="PR17" s="8" t="n">
        <v>0</v>
      </c>
      <c r="PS17" s="8" t="n">
        <v>0</v>
      </c>
      <c r="PT17" s="48" t="n"/>
      <c r="PU17" s="48" t="n"/>
      <c r="PV17" s="48" t="n"/>
      <c r="PW17" s="48" t="n"/>
      <c r="PX17" s="48" t="n"/>
      <c r="PY17" s="48" t="n"/>
      <c r="PZ17" s="48" t="n"/>
      <c r="QA17" s="48" t="n"/>
      <c r="QB17" s="48" t="n"/>
      <c r="QC17" s="48" t="n"/>
      <c r="QD17" s="48" t="n"/>
      <c r="QE17" s="48" t="n"/>
      <c r="QF17" s="48" t="n"/>
      <c r="QG17" s="48" t="n"/>
      <c r="QH17" s="48" t="n"/>
      <c r="QI17" s="48" t="n"/>
      <c r="QJ17" s="48" t="n"/>
      <c r="QK17" s="48" t="n"/>
      <c r="QL17" s="48" t="n"/>
      <c r="QM17" s="48" t="n"/>
      <c r="QN17" s="48" t="n"/>
      <c r="QO17" s="48" t="n"/>
      <c r="QP17" s="48" t="n"/>
      <c r="QQ17" s="48" t="n"/>
      <c r="QR17" s="48" t="n"/>
      <c r="QS17" s="48" t="n"/>
      <c r="QT17" s="48" t="n"/>
      <c r="QU17" s="48" t="n"/>
      <c r="QV17" s="48" t="n"/>
      <c r="QW17" s="48" t="n"/>
      <c r="QX17" s="48" t="n"/>
      <c r="QY17" s="48" t="n"/>
      <c r="QZ17" s="48" t="n"/>
      <c r="RA17" s="48" t="n"/>
      <c r="RB17" s="48" t="n"/>
      <c r="RC17" s="48" t="n"/>
      <c r="RD17" s="48" t="n"/>
      <c r="RE17" s="48" t="n"/>
      <c r="RF17" s="48" t="n"/>
      <c r="RG17" s="48" t="n"/>
      <c r="RH17" s="48" t="n"/>
      <c r="RI17" s="48" t="n"/>
      <c r="RJ17" s="48" t="n"/>
      <c r="RK17" s="48" t="n"/>
      <c r="RL17" s="48" t="n"/>
      <c r="RM17" s="48" t="n"/>
      <c r="RN17" s="48" t="n"/>
      <c r="RO17" s="48" t="n"/>
      <c r="RP17" s="48" t="n"/>
      <c r="RQ17" s="48" t="n"/>
      <c r="RR17" s="48" t="n"/>
      <c r="RS17" s="48" t="n"/>
      <c r="RT17" s="48" t="n"/>
      <c r="RU17" s="48" t="n"/>
      <c r="RV17" s="48" t="n"/>
      <c r="RW17" s="48" t="n"/>
      <c r="RX17" s="48" t="n"/>
      <c r="RY17" s="48" t="n"/>
      <c r="RZ17" s="48" t="n"/>
      <c r="SA17" s="48" t="n"/>
      <c r="SB17" s="48" t="n"/>
      <c r="SC17" s="48" t="n"/>
      <c r="SD17" s="48" t="n"/>
      <c r="SE17" s="8" t="n">
        <v>8</v>
      </c>
      <c r="SF17" s="48" t="n"/>
      <c r="SG17" s="48" t="n"/>
      <c r="SH17" s="48" t="n"/>
      <c r="SI17" s="48" t="n"/>
      <c r="SJ17" s="48" t="n"/>
      <c r="SK17" s="48" t="n"/>
      <c r="SL17" s="48" t="n"/>
      <c r="SM17" s="48" t="n"/>
      <c r="SN17" s="48" t="n"/>
      <c r="SO17" s="48" t="n"/>
      <c r="SP17" s="48" t="n"/>
      <c r="SQ17" s="48" t="n"/>
      <c r="SR17" s="48" t="n"/>
      <c r="SS17" s="48" t="n"/>
      <c r="ST17" s="48" t="n"/>
      <c r="SU17" s="48" t="n"/>
      <c r="SV17" s="48" t="n"/>
      <c r="SW17" s="48" t="n"/>
      <c r="SX17" s="48" t="n"/>
      <c r="SY17" s="48" t="n"/>
      <c r="SZ17" s="48" t="n"/>
      <c r="TA17" s="48" t="n"/>
      <c r="TB17" s="48" t="n"/>
      <c r="TC17" s="48" t="n"/>
      <c r="TD17" s="48" t="n"/>
      <c r="TE17" s="48" t="n"/>
      <c r="TF17" s="48" t="n"/>
      <c r="TG17" s="48" t="n"/>
      <c r="TH17" s="48" t="n"/>
      <c r="TI17" s="48" t="n"/>
      <c r="TJ17" s="48" t="n"/>
      <c r="TK17" s="48" t="n"/>
      <c r="TL17" s="48" t="n"/>
      <c r="TM17" s="48" t="n"/>
      <c r="TN17" s="48" t="n"/>
      <c r="TO17" s="48" t="n"/>
      <c r="TP17" s="48" t="n"/>
      <c r="TQ17" s="48" t="n"/>
      <c r="TR17" s="48" t="n"/>
      <c r="TS17" s="48" t="n"/>
      <c r="TT17" s="48" t="n"/>
      <c r="TU17" s="48" t="n"/>
      <c r="TV17" s="48" t="n"/>
      <c r="TW17" s="48" t="n"/>
      <c r="TX17" s="48" t="n"/>
      <c r="TY17" s="48" t="n"/>
      <c r="TZ17" s="48" t="n"/>
      <c r="UA17" s="48" t="inlineStr">
        <is>
          <t>Pemberian pakan di kandang</t>
        </is>
      </c>
      <c r="UB17" s="48" t="n"/>
      <c r="UC17" s="48" t="n"/>
      <c r="UD17" s="48" t="n"/>
      <c r="UE17" s="48" t="n"/>
      <c r="UF17" s="48" t="n"/>
      <c r="UG17" s="48" t="n"/>
      <c r="UH17" s="48" t="n"/>
      <c r="UI17" s="48" t="inlineStr">
        <is>
          <t>Sangat teratur (setiap hari)</t>
        </is>
      </c>
      <c r="UJ17" s="48" t="n"/>
      <c r="UK17" s="48" t="n"/>
      <c r="UL17" s="48" t="n"/>
      <c r="UM17" s="48" t="n"/>
      <c r="UN17" s="48" t="n"/>
      <c r="UO17" s="48" t="n"/>
      <c r="UP17" s="48" t="n"/>
      <c r="UQ17" s="48" t="inlineStr">
        <is>
          <t>Sangat sering (&gt;1 kali sehari)</t>
        </is>
      </c>
      <c r="UR17" s="48" t="n"/>
      <c r="US17" s="48" t="n"/>
      <c r="UT17" s="48" t="n"/>
      <c r="UU17" s="48" t="n"/>
      <c r="UV17" s="48" t="n"/>
      <c r="UW17" s="48" t="n"/>
      <c r="UX17" s="48" t="n"/>
      <c r="UY17" s="48" t="n"/>
      <c r="UZ17" s="48" t="n"/>
      <c r="VA17" s="48" t="n"/>
      <c r="VB17" s="48" t="n"/>
      <c r="VC17" s="48" t="n"/>
      <c r="VD17" s="48" t="n"/>
      <c r="VE17" s="48" t="n"/>
      <c r="VF17" s="48" t="n"/>
      <c r="VG17" s="48" t="n"/>
      <c r="VH17" s="48" t="n"/>
      <c r="VI17" s="48" t="n"/>
      <c r="VJ17" s="48" t="n"/>
      <c r="VK17" s="48" t="inlineStr">
        <is>
          <t>4-Disimpan dalam kotak bersekat</t>
        </is>
      </c>
      <c r="VL17" s="8" t="n">
        <v>0</v>
      </c>
      <c r="VM17" s="8" t="n">
        <v>0</v>
      </c>
      <c r="VN17" s="8" t="n">
        <v>0</v>
      </c>
      <c r="VO17" s="8" t="n">
        <v>1</v>
      </c>
      <c r="VP17" s="8" t="n">
        <v>0</v>
      </c>
      <c r="VQ17" s="8" t="n">
        <v>0</v>
      </c>
      <c r="VR17" s="8" t="n">
        <v>0</v>
      </c>
      <c r="VS17" s="8" t="n">
        <v>0</v>
      </c>
      <c r="VT17" s="48" t="n"/>
      <c r="VU17" s="48" t="n"/>
      <c r="VV17" s="48" t="n"/>
      <c r="VW17" s="48" t="n"/>
      <c r="VX17" s="48" t="n"/>
      <c r="VY17" s="48" t="n"/>
      <c r="VZ17" s="48" t="n"/>
      <c r="WA17" s="48" t="n"/>
      <c r="WB17" s="48" t="n"/>
      <c r="WC17" s="48" t="n"/>
      <c r="WD17" s="48" t="n"/>
      <c r="WE17" s="48" t="n"/>
      <c r="WF17" s="48" t="n"/>
      <c r="WG17" s="48" t="n"/>
      <c r="WH17" s="48" t="n"/>
      <c r="WI17" s="48" t="n"/>
      <c r="WJ17" s="48" t="n"/>
      <c r="WK17" s="48" t="n"/>
      <c r="WL17" s="48" t="n"/>
      <c r="WM17" s="48" t="n"/>
      <c r="WN17" s="48" t="n"/>
      <c r="WO17" s="48" t="n"/>
      <c r="WP17" s="48" t="n"/>
      <c r="WQ17" s="48" t="n"/>
      <c r="WR17" s="48" t="n"/>
      <c r="WS17" s="48" t="n"/>
      <c r="WT17" s="48" t="n"/>
      <c r="WU17" s="48" t="n"/>
      <c r="WV17" s="48" t="n"/>
      <c r="WW17" s="48" t="n"/>
      <c r="WX17" s="48" t="n"/>
      <c r="WY17" s="48" t="n"/>
      <c r="WZ17" s="48" t="n"/>
      <c r="XA17" s="48" t="n"/>
      <c r="XB17" s="48" t="n"/>
      <c r="XC17" s="48" t="n"/>
      <c r="XD17" s="48" t="n"/>
      <c r="XE17" s="48" t="n"/>
      <c r="XF17" s="48" t="n"/>
      <c r="XG17" s="48" t="n"/>
      <c r="XH17" s="48" t="n"/>
      <c r="XI17" s="48" t="n"/>
      <c r="XJ17" s="48" t="n"/>
      <c r="XK17" s="48" t="n"/>
      <c r="XL17" s="48" t="n"/>
      <c r="XM17" s="48" t="n"/>
      <c r="XN17" s="48" t="n"/>
      <c r="XO17" s="48" t="n"/>
      <c r="XP17" s="48" t="n"/>
      <c r="XQ17" s="48" t="n"/>
      <c r="XR17" s="48" t="n"/>
      <c r="XS17" s="48" t="n"/>
      <c r="XT17" s="48" t="n"/>
      <c r="XU17" s="48" t="n"/>
      <c r="XV17" s="48" t="n"/>
      <c r="XW17" s="48" t="n"/>
      <c r="XX17" s="48" t="n"/>
      <c r="XY17" s="48" t="n"/>
      <c r="XZ17" s="48" t="n"/>
      <c r="YA17" s="48" t="n"/>
      <c r="YB17" s="48" t="n"/>
      <c r="YC17" s="48" t="n"/>
      <c r="YD17" s="48" t="n"/>
      <c r="YE17" s="48" t="n"/>
      <c r="YF17" s="48" t="n"/>
      <c r="YG17" s="48" t="n"/>
      <c r="YH17" s="48" t="n"/>
      <c r="YI17" s="48" t="n"/>
      <c r="YJ17" s="48" t="n"/>
      <c r="YK17" s="48" t="n"/>
      <c r="YL17" s="48" t="n"/>
      <c r="YM17" s="48" t="n"/>
      <c r="YN17" s="48" t="n"/>
      <c r="YO17" s="48" t="n"/>
      <c r="YP17" s="48" t="n"/>
      <c r="YQ17" s="48" t="n"/>
      <c r="YR17" s="48" t="n"/>
      <c r="YS17" s="48" t="n"/>
      <c r="YT17" s="48" t="n"/>
      <c r="YU17" s="48" t="n"/>
      <c r="YV17" s="48" t="n"/>
      <c r="YW17" s="48" t="n"/>
      <c r="YX17" s="48" t="n"/>
      <c r="YY17" s="48" t="n"/>
      <c r="YZ17" s="48" t="n"/>
      <c r="ZA17" s="48" t="n"/>
      <c r="ZB17" s="8" t="n">
        <v>2</v>
      </c>
      <c r="ZC17" s="48" t="n"/>
      <c r="ZD17" s="48" t="n"/>
      <c r="ZE17" s="48" t="n"/>
      <c r="ZF17" s="48" t="n"/>
      <c r="ZG17" s="48" t="n"/>
      <c r="ZH17" s="48" t="n"/>
      <c r="ZI17" s="48" t="n"/>
      <c r="ZJ17" s="48" t="inlineStr">
        <is>
          <t>Pakan kering (misal: konsentrat, silase, pelet)</t>
        </is>
      </c>
      <c r="ZK17" s="48" t="n"/>
      <c r="ZL17" s="48" t="n"/>
      <c r="ZM17" s="48" t="n"/>
      <c r="ZN17" s="48" t="n"/>
      <c r="ZO17" s="48" t="n"/>
      <c r="ZP17" s="48" t="n"/>
      <c r="ZQ17" s="48" t="inlineStr">
        <is>
          <t>Ya</t>
        </is>
      </c>
      <c r="ZR17" s="48" t="inlineStr">
        <is>
          <t>Padat Cair</t>
        </is>
      </c>
      <c r="ZS17" s="8" t="n">
        <v>1</v>
      </c>
      <c r="ZT17" s="8" t="n">
        <v>1</v>
      </c>
      <c r="ZU17" s="8" t="n">
        <v>400</v>
      </c>
      <c r="ZV17" s="8" t="n">
        <v>400</v>
      </c>
      <c r="ZW17" s="48" t="inlineStr">
        <is>
          <t>Ya</t>
        </is>
      </c>
      <c r="ZX17" s="48" t="inlineStr">
        <is>
          <t>Mengetahui</t>
        </is>
      </c>
      <c r="ZY17" s="48" t="inlineStr">
        <is>
          <t>Digunakan untuk pupuk di lahan pertanian sendiri</t>
        </is>
      </c>
      <c r="ZZ17" s="8" t="n">
        <v>1</v>
      </c>
      <c r="AAA17" s="8" t="n">
        <v>0</v>
      </c>
      <c r="AAB17" s="8" t="n">
        <v>0</v>
      </c>
      <c r="AAC17" s="8" t="n">
        <v>0</v>
      </c>
      <c r="AAD17" s="8" t="n">
        <v>0</v>
      </c>
      <c r="AAE17" s="8" t="n">
        <v>0</v>
      </c>
      <c r="AAF17" s="8" t="n">
        <v>0</v>
      </c>
      <c r="AAG17" s="48" t="inlineStr">
        <is>
          <t>Pupuk cair untuk tanaman</t>
        </is>
      </c>
      <c r="AAH17" s="8" t="n">
        <v>1</v>
      </c>
      <c r="AAI17" s="8" t="n">
        <v>0</v>
      </c>
      <c r="AAJ17" s="8" t="n">
        <v>0</v>
      </c>
      <c r="AAK17" s="8" t="n">
        <v>0</v>
      </c>
      <c r="AAL17" s="8" t="n">
        <v>0</v>
      </c>
      <c r="AAM17" s="48" t="n"/>
      <c r="AAN17" s="48" t="n"/>
      <c r="AAO17" s="48" t="n"/>
      <c r="AAP17" s="48" t="n"/>
      <c r="AAQ17" s="48" t="n"/>
      <c r="AAR17" s="48" t="n"/>
      <c r="AAS17" s="48" t="n"/>
      <c r="AAT17" s="48" t="n"/>
      <c r="AAU17" s="48" t="n"/>
      <c r="AAV17" s="11" t="inlineStr">
        <is>
          <t>Rumput dan Sayuran</t>
        </is>
      </c>
      <c r="AAW17" s="48" t="inlineStr">
        <is>
          <t>Cukup (2 minggu sekali)</t>
        </is>
      </c>
      <c r="AAX17" s="8" t="n">
        <v>2000</v>
      </c>
      <c r="AAY17" s="48" t="n"/>
      <c r="AAZ17" s="8" t="n">
        <v>400</v>
      </c>
      <c r="ABA17" s="8" t="n">
        <v>400</v>
      </c>
      <c r="ABB17" s="48" t="inlineStr">
        <is>
          <t>NPK</t>
        </is>
      </c>
      <c r="ABC17" s="48" t="n"/>
      <c r="ABD17" s="8" t="n">
        <v>25</v>
      </c>
      <c r="ABE17" s="8" t="n">
        <v>5000</v>
      </c>
      <c r="ABF17" s="8" t="n">
        <v>10</v>
      </c>
      <c r="ABG17" s="8" t="n">
        <v>6000</v>
      </c>
      <c r="ABH17" s="8" t="n">
        <v>500</v>
      </c>
      <c r="ABI17" s="8" t="n">
        <v>650</v>
      </c>
      <c r="ABJ17" s="48" t="inlineStr">
        <is>
          <t>Ya</t>
        </is>
      </c>
      <c r="ABK17" s="48" t="inlineStr">
        <is>
          <t>Cukup meningkat</t>
        </is>
      </c>
      <c r="ABL17" s="48" t="inlineStr">
        <is>
          <t>Menurun</t>
        </is>
      </c>
      <c r="ABM17" s="48" t="inlineStr">
        <is>
          <t>Cukup meningkat</t>
        </is>
      </c>
      <c r="ABN17" s="48" t="n"/>
      <c r="ABO17" s="48" t="n"/>
      <c r="ABP17" s="48" t="n"/>
      <c r="ABQ17" s="48" t="n"/>
      <c r="ABR17" s="48" t="n"/>
      <c r="ABS17" s="48" t="n"/>
      <c r="ABT17" s="48" t="n"/>
      <c r="ABU17" s="48" t="n"/>
      <c r="ABV17" s="48" t="n"/>
      <c r="ABW17" s="48" t="n"/>
      <c r="ABX17" s="48" t="n"/>
      <c r="ABY17" s="48" t="inlineStr">
        <is>
          <t>TIDAK</t>
        </is>
      </c>
      <c r="ABZ17" s="48" t="inlineStr">
        <is>
          <t>Manfaat cukup signifikan, terasa di kehidupan sehari-hari</t>
        </is>
      </c>
      <c r="ACA17" s="48" t="inlineStr">
        <is>
          <t>Bertambah</t>
        </is>
      </c>
      <c r="ACB17" s="48" t="inlineStr">
        <is>
          <t>Anggota keluarga - Perempuan dewasa</t>
        </is>
      </c>
      <c r="ACC17" s="48" t="inlineStr">
        <is>
          <t>Setuju</t>
        </is>
      </c>
      <c r="ACD17" s="48" t="inlineStr">
        <is>
          <t>Anggota keluarga - Laki-laki dewasa Anggota keluarga - Perempuan dewasa Anggota keluarga - Anak-anak</t>
        </is>
      </c>
      <c r="ACE17" s="8" t="n">
        <v>1</v>
      </c>
      <c r="ACF17" s="8" t="n">
        <v>1</v>
      </c>
      <c r="ACG17" s="8" t="n">
        <v>1</v>
      </c>
      <c r="ACH17" s="8" t="n">
        <v>0</v>
      </c>
      <c r="ACI17" s="48" t="inlineStr">
        <is>
          <t>Cukup puas</t>
        </is>
      </c>
      <c r="ACJ17" s="48" t="inlineStr">
        <is>
          <t>Cukup puas</t>
        </is>
      </c>
      <c r="ACK17" s="48" t="inlineStr">
        <is>
          <t>Puas</t>
        </is>
      </c>
      <c r="ACL17" s="48" t="inlineStr">
        <is>
          <t>Puas</t>
        </is>
      </c>
      <c r="ACM17" s="48" t="inlineStr">
        <is>
          <t>Tidak</t>
        </is>
      </c>
      <c r="ACN17" s="48" t="n"/>
      <c r="ACO17" s="48" t="inlineStr">
        <is>
          <t>Cukup puas</t>
        </is>
      </c>
      <c r="ACP17" s="48" t="n"/>
      <c r="ACQ17" s="48" t="n"/>
      <c r="ACR17" s="48" t="n"/>
      <c r="ACS17" s="48" t="n"/>
      <c r="ACT17" s="48" t="n"/>
      <c r="ACU17" s="48" t="n"/>
      <c r="ACV17" s="48" t="n"/>
      <c r="ACW17" s="48" t="n"/>
      <c r="ACX17" s="48" t="n"/>
      <c r="ACY17" s="48" t="n"/>
      <c r="ACZ17" s="48" t="inlineStr">
        <is>
          <t>Menghubungi CPO atau pendamping Memperbaiki sendiri</t>
        </is>
      </c>
      <c r="ADA17" s="8" t="n">
        <v>0</v>
      </c>
      <c r="ADB17" s="8" t="n">
        <v>0</v>
      </c>
      <c r="ADC17" s="8" t="n">
        <v>0</v>
      </c>
      <c r="ADD17" s="8" t="n">
        <v>0</v>
      </c>
      <c r="ADE17" s="8" t="n">
        <v>1</v>
      </c>
      <c r="ADF17" s="8" t="n">
        <v>1</v>
      </c>
      <c r="ADG17" s="8" t="n">
        <v>0</v>
      </c>
      <c r="ADH17" s="8" t="n">
        <v>0</v>
      </c>
      <c r="ADI17" s="12" t="n"/>
      <c r="ADJ17" s="17" t="inlineStr">
        <is>
          <t>Laki-laki dewasa</t>
        </is>
      </c>
      <c r="ADK17" s="48" t="n"/>
      <c r="ADL17" s="17" t="inlineStr">
        <is>
          <t>Menelepon atau WA langsung</t>
        </is>
      </c>
      <c r="ADM17" s="48" t="n"/>
      <c r="ADN17" s="11" t="inlineStr">
        <is>
          <t>Tidak ada</t>
        </is>
      </c>
      <c r="ADO17" s="48" t="inlineStr">
        <is>
          <t>Kadang-kadang</t>
        </is>
      </c>
      <c r="ADP17"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DQ17" s="18" t="n">
        <v>1</v>
      </c>
      <c r="ADR17" s="18" t="n">
        <v>1</v>
      </c>
      <c r="ADS17" s="18" t="n">
        <v>1</v>
      </c>
      <c r="ADT17" s="18" t="n">
        <v>1</v>
      </c>
      <c r="ADU17" s="18" t="n">
        <v>1</v>
      </c>
      <c r="ADV17" s="18" t="n">
        <v>1</v>
      </c>
      <c r="ADW17" s="18" t="n">
        <v>1</v>
      </c>
      <c r="ADX17" s="18" t="n">
        <v>1</v>
      </c>
      <c r="ADY17" s="18" t="n">
        <v>0</v>
      </c>
      <c r="ADZ17" s="18" t="n">
        <v>0</v>
      </c>
      <c r="AEA17" s="18" t="n">
        <v>0</v>
      </c>
      <c r="AEB17" s="18" t="n">
        <v>0</v>
      </c>
      <c r="AEC17" s="48" t="n"/>
      <c r="AED17" s="48" t="inlineStr">
        <is>
          <t>Mengurangi pengeluaran energi</t>
        </is>
      </c>
      <c r="AEE17" s="48" t="n"/>
      <c r="AEF17" s="48" t="inlineStr">
        <is>
          <t>Koperasi</t>
        </is>
      </c>
      <c r="AEG17" s="48" t="n"/>
      <c r="AEH17" s="48" t="inlineStr">
        <is>
          <t>WhatsApp Image 2026-02-03 at 14.22.08-17_9_44.jpeg</t>
        </is>
      </c>
      <c r="AEI17" s="16" t="inlineStr">
        <is>
          <t>https://kf.kobotoolbox.org/api/v2/assets/avstPQqLr3Ab3ZdcVTXZ6f/data/664970990/attachments/attNtEYAfs6pqQoxfUKXfk5z/</t>
        </is>
      </c>
      <c r="AEJ17" s="48" t="inlineStr">
        <is>
          <t>WhatsApp Image 2026-02-03 at 14.22.07-17_9_58.jpeg</t>
        </is>
      </c>
      <c r="AEK17" s="16" t="inlineStr">
        <is>
          <t>https://kf.kobotoolbox.org/api/v2/assets/avstPQqLr3Ab3ZdcVTXZ6f/data/664970990/attachments/attKrzUSP5Kc7s3Fm7KCxXG9/</t>
        </is>
      </c>
      <c r="AEL17" s="48" t="inlineStr">
        <is>
          <t>manto</t>
        </is>
      </c>
      <c r="AEM17" s="48" t="n"/>
      <c r="AEN17" s="48" t="n"/>
    </row>
    <row r="18">
      <c r="A18" s="6" t="n">
        <v>46058</v>
      </c>
      <c r="B18" s="6" t="n">
        <v>46058</v>
      </c>
      <c r="C18" s="48" t="inlineStr">
        <is>
          <t>Marmanto</t>
        </is>
      </c>
      <c r="D18" s="48" t="inlineStr">
        <is>
          <t>Muridi</t>
        </is>
      </c>
      <c r="E18" s="8">
        <f>+6288225162432</f>
        <v/>
      </c>
      <c r="F18" s="48" t="n"/>
      <c r="G18" s="8" t="n">
        <v>-7.31277021</v>
      </c>
      <c r="H18" s="8" t="n">
        <v>110.3113379</v>
      </c>
      <c r="I18" s="48" t="n"/>
      <c r="J18" s="8" t="n">
        <v>3.58</v>
      </c>
      <c r="K18" s="48" t="n"/>
      <c r="L18" s="48" t="n"/>
      <c r="M18" s="8" t="n">
        <v>-7.31272161</v>
      </c>
      <c r="N18" s="8" t="n">
        <v>110.3113321</v>
      </c>
      <c r="O18" s="48" t="n"/>
      <c r="P18" s="8" t="n">
        <v>4.67</v>
      </c>
      <c r="Q18" s="48" t="n"/>
      <c r="R18" s="48" t="inlineStr">
        <is>
          <t>Jawa Tengah</t>
        </is>
      </c>
      <c r="S18" s="48" t="n"/>
      <c r="T18" s="48" t="n"/>
      <c r="U18" s="48" t="n"/>
      <c r="V18" s="48" t="n"/>
      <c r="W18" s="48" t="n"/>
      <c r="X18" s="48" t="n"/>
      <c r="Y18" s="48" t="n"/>
      <c r="Z18" s="48" t="n"/>
      <c r="AA18" s="48" t="n"/>
      <c r="AB18" s="48" t="n"/>
      <c r="AC18" s="48" t="inlineStr">
        <is>
          <t>Boyolali</t>
        </is>
      </c>
      <c r="AD18" s="48" t="inlineStr">
        <is>
          <t>Cepogo</t>
        </is>
      </c>
      <c r="AE18" s="48" t="inlineStr">
        <is>
          <t>Gedangan</t>
        </is>
      </c>
      <c r="AF18" s="48" t="inlineStr">
        <is>
          <t>QARIYAH THAYYIBAH</t>
        </is>
      </c>
      <c r="AG18" s="48" t="inlineStr">
        <is>
          <t>QTP0288</t>
        </is>
      </c>
      <c r="AH18" s="8" t="n">
        <v>11</v>
      </c>
      <c r="AI18" s="48" t="inlineStr">
        <is>
          <t>VPA1</t>
        </is>
      </c>
      <c r="AJ18" s="48" t="inlineStr">
        <is>
          <t>Aktif</t>
        </is>
      </c>
      <c r="AK18" s="8" t="n">
        <v>58</v>
      </c>
      <c r="AL18" s="48" t="inlineStr">
        <is>
          <t>Laki-laki</t>
        </is>
      </c>
      <c r="AM18" s="48" t="inlineStr">
        <is>
          <t>Sudah menikah</t>
        </is>
      </c>
      <c r="AN18" s="48" t="inlineStr">
        <is>
          <t>Diploma/S1/Sederajat</t>
        </is>
      </c>
      <c r="AO18" s="48" t="inlineStr">
        <is>
          <t>Petani</t>
        </is>
      </c>
      <c r="AP18" s="8" t="n">
        <v>1</v>
      </c>
      <c r="AQ18" s="8" t="n">
        <v>0</v>
      </c>
      <c r="AR18" s="8" t="n">
        <v>0</v>
      </c>
      <c r="AS18" s="8" t="n">
        <v>0</v>
      </c>
      <c r="AT18" s="8" t="n">
        <v>0</v>
      </c>
      <c r="AU18" s="8" t="n">
        <v>0</v>
      </c>
      <c r="AV18" s="8" t="n">
        <v>0</v>
      </c>
      <c r="AW18" s="8" t="n">
        <v>0</v>
      </c>
      <c r="AX18" s="48" t="n"/>
      <c r="AY18" s="48" t="inlineStr">
        <is>
          <t>Pegawai pemerintah</t>
        </is>
      </c>
      <c r="AZ18" s="8" t="n">
        <v>0</v>
      </c>
      <c r="BA18" s="8" t="n">
        <v>0</v>
      </c>
      <c r="BB18" s="8" t="n">
        <v>0</v>
      </c>
      <c r="BC18" s="8" t="n">
        <v>0</v>
      </c>
      <c r="BD18" s="8" t="n">
        <v>1</v>
      </c>
      <c r="BE18" s="8" t="n">
        <v>0</v>
      </c>
      <c r="BF18" s="8" t="n">
        <v>0</v>
      </c>
      <c r="BG18" s="8" t="n">
        <v>0</v>
      </c>
      <c r="BH18" s="48" t="n"/>
      <c r="BI18" s="48" t="inlineStr">
        <is>
          <t>&gt;Rp3.500.000</t>
        </is>
      </c>
      <c r="BJ18" s="8" t="n">
        <v>2</v>
      </c>
      <c r="BK18" s="8" t="n">
        <v>1</v>
      </c>
      <c r="BL18" s="8" t="n">
        <v>0</v>
      </c>
      <c r="BM18" s="8" t="n">
        <v>0</v>
      </c>
      <c r="BN18" s="48" t="inlineStr">
        <is>
          <t>Milik sendiri</t>
        </is>
      </c>
      <c r="BO18" s="48" t="inlineStr">
        <is>
          <t>Permanen (dinding bata dan semen)</t>
        </is>
      </c>
      <c r="BP18" s="8" t="n">
        <v>1</v>
      </c>
      <c r="BQ18" s="8" t="n">
        <v>0</v>
      </c>
      <c r="BR18" s="8" t="n">
        <v>0</v>
      </c>
      <c r="BS18" s="8" t="n">
        <v>0</v>
      </c>
      <c r="BT18" s="8" t="n">
        <v>0</v>
      </c>
      <c r="BU18" s="48" t="n"/>
      <c r="BV18" s="48" t="inlineStr">
        <is>
          <t>Keramik/ubin</t>
        </is>
      </c>
      <c r="BW18" s="8" t="n">
        <v>0</v>
      </c>
      <c r="BX18" s="8" t="n">
        <v>0</v>
      </c>
      <c r="BY18" s="8" t="n">
        <v>1</v>
      </c>
      <c r="BZ18" s="8" t="n">
        <v>0</v>
      </c>
      <c r="CA18" s="8" t="n">
        <v>0</v>
      </c>
      <c r="CB18" s="48" t="n"/>
      <c r="CC18" s="48" t="inlineStr">
        <is>
          <t>Genting</t>
        </is>
      </c>
      <c r="CD18" s="8" t="n">
        <v>0</v>
      </c>
      <c r="CE18" s="8" t="n">
        <v>0</v>
      </c>
      <c r="CF18" s="8" t="n">
        <v>0</v>
      </c>
      <c r="CG18" s="8" t="n">
        <v>0</v>
      </c>
      <c r="CH18" s="8" t="n">
        <v>0</v>
      </c>
      <c r="CI18" s="8" t="n">
        <v>1</v>
      </c>
      <c r="CJ18" s="8" t="n">
        <v>0</v>
      </c>
      <c r="CK18" s="48" t="n"/>
      <c r="CL18" s="48" t="inlineStr">
        <is>
          <t>Ya</t>
        </is>
      </c>
      <c r="CM18" s="8" t="n">
        <v>2014</v>
      </c>
      <c r="CN18" s="48" t="inlineStr">
        <is>
          <t>Fixed-Dome (Kubah Tetap)</t>
        </is>
      </c>
      <c r="CO18" s="48" t="inlineStr">
        <is>
          <t>6 m³ (4-5 ekor sapi, ±5 jam memasak/hari, ±50 kg</t>
        </is>
      </c>
      <c r="CP18" s="48" t="inlineStr">
        <is>
          <t>Anggota keluarga - laki-laki</t>
        </is>
      </c>
      <c r="CQ18" s="8" t="n">
        <v>0</v>
      </c>
      <c r="CR18" s="8" t="n">
        <v>0</v>
      </c>
      <c r="CS18" s="8" t="n">
        <v>0</v>
      </c>
      <c r="CT18" s="8" t="n">
        <v>0</v>
      </c>
      <c r="CU18" s="10" t="n">
        <v>1</v>
      </c>
      <c r="CV18" s="10" t="n">
        <v>0</v>
      </c>
      <c r="CW18" s="10" t="n">
        <v>0</v>
      </c>
      <c r="CX18" s="8" t="n">
        <v>0</v>
      </c>
      <c r="CY18" s="48" t="inlineStr">
        <is>
          <t>Anggota keluarga - laki-laki</t>
        </is>
      </c>
      <c r="CZ18" s="8" t="n">
        <v>1</v>
      </c>
      <c r="DA18" s="8" t="n">
        <v>0</v>
      </c>
      <c r="DB18" s="8" t="n">
        <v>0</v>
      </c>
      <c r="DC18" s="48" t="n"/>
      <c r="DD18" s="48" t="inlineStr">
        <is>
          <t>Anggota keluarga - laki-laki CPO atau pendamping</t>
        </is>
      </c>
      <c r="DE18" s="8" t="n">
        <v>1</v>
      </c>
      <c r="DF18" s="8" t="n">
        <v>0</v>
      </c>
      <c r="DG18" s="8" t="n">
        <v>1</v>
      </c>
      <c r="DH18" s="8" t="n">
        <v>0</v>
      </c>
      <c r="DI18" s="48" t="n"/>
      <c r="DJ18" s="48" t="inlineStr">
        <is>
          <t>Anggota keluarga - laki-laki CPO atau pendamping</t>
        </is>
      </c>
      <c r="DK18" s="8" t="n">
        <v>1</v>
      </c>
      <c r="DL18" s="8" t="n">
        <v>0</v>
      </c>
      <c r="DM18" s="8" t="n">
        <v>1</v>
      </c>
      <c r="DN18" s="8" t="n">
        <v>0</v>
      </c>
      <c r="DO18" s="48" t="n"/>
      <c r="DP18" s="8" t="n">
        <v>1</v>
      </c>
      <c r="DQ18" s="8" t="n">
        <v>0</v>
      </c>
      <c r="DR18" s="8" t="n">
        <v>0</v>
      </c>
      <c r="DS18" s="48" t="n"/>
      <c r="DT18" s="48" t="n"/>
      <c r="DU18" s="48" t="n"/>
      <c r="DV18" s="48" t="inlineStr">
        <is>
          <t>Ya</t>
        </is>
      </c>
      <c r="DW18" s="48" t="n"/>
      <c r="DX18" s="48" t="n"/>
      <c r="DY18" s="48" t="n"/>
      <c r="DZ18" s="48" t="n"/>
      <c r="EA18" s="48" t="n"/>
      <c r="EB18" s="48" t="n"/>
      <c r="EC18" s="48" t="n"/>
      <c r="ED18" s="48" t="n"/>
      <c r="EE18" s="48" t="n"/>
      <c r="EF18" s="48" t="n"/>
      <c r="EG18" s="48" t="n"/>
      <c r="EH18" s="48" t="n"/>
      <c r="EI18" s="48" t="inlineStr">
        <is>
          <t>Tidak ada masalah</t>
        </is>
      </c>
      <c r="EJ18" s="8" t="n">
        <v>0</v>
      </c>
      <c r="EK18" s="8" t="n">
        <v>0</v>
      </c>
      <c r="EL18" s="8" t="n">
        <v>0</v>
      </c>
      <c r="EM18" s="8" t="n">
        <v>1</v>
      </c>
      <c r="EN18" s="8" t="n">
        <v>0</v>
      </c>
      <c r="EO18" s="11" t="n"/>
      <c r="EP18" s="48" t="inlineStr">
        <is>
          <t>Ya, cukup jelas dan mudah diikuti</t>
        </is>
      </c>
      <c r="EQ18" s="48" t="inlineStr">
        <is>
          <t>Pelatihan</t>
        </is>
      </c>
      <c r="ER18" s="48" t="inlineStr">
        <is>
          <t>CPO atau pendamping</t>
        </is>
      </c>
      <c r="ES18" s="8" t="n">
        <v>1</v>
      </c>
      <c r="ET18" s="8" t="n">
        <v>0</v>
      </c>
      <c r="EU18" s="8" t="n">
        <v>0</v>
      </c>
      <c r="EV18" s="8" t="n">
        <v>0</v>
      </c>
      <c r="EW18" s="48" t="n"/>
      <c r="EX18" s="48" t="inlineStr">
        <is>
          <t>Anggota keluarga - Laki-laki</t>
        </is>
      </c>
      <c r="EY18" s="8" t="n">
        <v>1</v>
      </c>
      <c r="EZ18" s="8" t="n">
        <v>0</v>
      </c>
      <c r="FA18" s="8" t="n">
        <v>0</v>
      </c>
      <c r="FB18" s="48" t="n"/>
      <c r="FC18" s="48" t="inlineStr">
        <is>
          <t>Setiap bulan</t>
        </is>
      </c>
      <c r="FD18" s="48" t="n"/>
      <c r="FE18" s="48" t="inlineStr">
        <is>
          <t>Mengetahui</t>
        </is>
      </c>
      <c r="FF18" s="48" t="inlineStr">
        <is>
          <t>Selalu (setiap hari)</t>
        </is>
      </c>
      <c r="FG18" s="48" t="inlineStr">
        <is>
          <t>Mengetahui</t>
        </is>
      </c>
      <c r="FH18" s="48" t="inlineStr">
        <is>
          <t>Sering (setiap minggu)</t>
        </is>
      </c>
      <c r="FI18" s="48" t="inlineStr">
        <is>
          <t>Mengetahui</t>
        </is>
      </c>
      <c r="FJ18" s="48" t="inlineStr">
        <is>
          <t>Sering (setiap minggu)</t>
        </is>
      </c>
      <c r="FK18" s="48" t="inlineStr">
        <is>
          <t>Mengetahui</t>
        </is>
      </c>
      <c r="FL18" s="48" t="inlineStr">
        <is>
          <t>Sering (setiap minggu)</t>
        </is>
      </c>
      <c r="FM18" s="48" t="inlineStr">
        <is>
          <t>Mengetahui</t>
        </is>
      </c>
      <c r="FN18" s="48" t="inlineStr">
        <is>
          <t>Jarang (setiap bulan atau lebih)</t>
        </is>
      </c>
      <c r="FO18" s="48" t="inlineStr">
        <is>
          <t>Mengetahui</t>
        </is>
      </c>
      <c r="FP18" s="48" t="inlineStr">
        <is>
          <t>Jarang (setiap bulan atau lebih)</t>
        </is>
      </c>
      <c r="FQ18" s="48" t="inlineStr">
        <is>
          <t>Mengetahui</t>
        </is>
      </c>
      <c r="FR18" s="48" t="inlineStr">
        <is>
          <t>Ya</t>
        </is>
      </c>
      <c r="FS18" s="48" t="inlineStr">
        <is>
          <t>Mengetahui</t>
        </is>
      </c>
      <c r="FT18" s="48" t="inlineStr">
        <is>
          <t>Ya, terkadang</t>
        </is>
      </c>
      <c r="FU18" s="48" t="inlineStr">
        <is>
          <t>Laki-laki dewasa Perempuan dewasa</t>
        </is>
      </c>
      <c r="FV18" s="8" t="n">
        <v>1</v>
      </c>
      <c r="FW18" s="8" t="n">
        <v>1</v>
      </c>
      <c r="FX18" s="8" t="n">
        <v>0</v>
      </c>
      <c r="FY18" s="8" t="n">
        <v>0</v>
      </c>
      <c r="FZ18" s="48" t="inlineStr">
        <is>
          <t>Memahami</t>
        </is>
      </c>
      <c r="GA18" s="48" t="inlineStr">
        <is>
          <t>CPO</t>
        </is>
      </c>
      <c r="GB18" s="8" t="n">
        <v>1</v>
      </c>
      <c r="GC18" s="8" t="n">
        <v>0</v>
      </c>
      <c r="GD18" s="8" t="n">
        <v>0</v>
      </c>
      <c r="GE18" s="8" t="n">
        <v>0</v>
      </c>
      <c r="GF18" s="48" t="n"/>
      <c r="GG18" s="48" t="inlineStr">
        <is>
          <t>Sering</t>
        </is>
      </c>
      <c r="GH18" s="48" t="inlineStr">
        <is>
          <t>Ya</t>
        </is>
      </c>
      <c r="GI18" s="48" t="inlineStr">
        <is>
          <t>Tetangga</t>
        </is>
      </c>
      <c r="GJ18" s="8" t="n">
        <v>1</v>
      </c>
      <c r="GK18" s="8" t="n">
        <v>0</v>
      </c>
      <c r="GL18" s="8" t="n">
        <v>0</v>
      </c>
      <c r="GM18" s="8" t="n">
        <v>0</v>
      </c>
      <c r="GN18" s="48" t="n"/>
      <c r="GO18" s="8" t="n">
        <v>10</v>
      </c>
      <c r="GP18" s="48" t="inlineStr">
        <is>
          <t>Penuh (100%)</t>
        </is>
      </c>
      <c r="GQ18" s="48" t="inlineStr">
        <is>
          <t>Kayu bakar LPG</t>
        </is>
      </c>
      <c r="GR18" s="8" t="n">
        <v>1</v>
      </c>
      <c r="GS18" s="8" t="n">
        <v>1</v>
      </c>
      <c r="GT18" s="8" t="n">
        <v>0</v>
      </c>
      <c r="GU18" s="8" t="n">
        <v>0</v>
      </c>
      <c r="GV18" s="8" t="n">
        <v>0</v>
      </c>
      <c r="GW18" s="8" t="n">
        <v>0</v>
      </c>
      <c r="GX18" s="8" t="n">
        <v>0</v>
      </c>
      <c r="GY18" s="48" t="n"/>
      <c r="GZ18" s="48" t="inlineStr">
        <is>
          <t>Ya</t>
        </is>
      </c>
      <c r="HA18" s="8" t="n">
        <v>150</v>
      </c>
      <c r="HB18" s="8" t="n">
        <v>150000</v>
      </c>
      <c r="HC18" s="8" t="n">
        <v>0</v>
      </c>
      <c r="HD18" s="8" t="n">
        <v>0</v>
      </c>
      <c r="HE18" s="8" t="n">
        <v>9</v>
      </c>
      <c r="HF18" s="8" t="n">
        <v>75000</v>
      </c>
      <c r="HG18" s="8" t="n">
        <v>3</v>
      </c>
      <c r="HH18" s="8" t="n">
        <v>25000</v>
      </c>
      <c r="HI18" s="48" t="n"/>
      <c r="HJ18" s="48" t="n"/>
      <c r="HK18" s="48" t="n"/>
      <c r="HL18" s="48" t="n"/>
      <c r="HM18" s="48" t="n"/>
      <c r="HN18" s="48" t="n"/>
      <c r="HO18" s="48" t="n"/>
      <c r="HP18" s="48" t="n"/>
      <c r="HQ18" s="48" t="n"/>
      <c r="HR18" s="48" t="n"/>
      <c r="HS18" s="48" t="n"/>
      <c r="HT18" s="48" t="n"/>
      <c r="HU18" s="48" t="n"/>
      <c r="HV18" s="48" t="n"/>
      <c r="HW18" s="48" t="n"/>
      <c r="HX18" s="48" t="n"/>
      <c r="HY18" s="8" t="n">
        <v>150</v>
      </c>
      <c r="HZ18" s="8" t="n">
        <v>150000</v>
      </c>
      <c r="IA18" s="8" t="n">
        <v>6</v>
      </c>
      <c r="IB18" s="8" t="n">
        <v>50000</v>
      </c>
      <c r="IC18" s="48" t="n"/>
      <c r="ID18" s="48" t="n"/>
      <c r="IE18" s="48" t="n"/>
      <c r="IF18" s="48" t="n"/>
      <c r="IG18" s="48" t="n"/>
      <c r="IH18" s="48" t="n"/>
      <c r="II18" s="48" t="n"/>
      <c r="IJ18" s="48" t="n"/>
      <c r="IK18" s="48" t="inlineStr">
        <is>
          <t>50-65 kg</t>
        </is>
      </c>
      <c r="IL18" s="48" t="inlineStr">
        <is>
          <t>3-5 jam</t>
        </is>
      </c>
      <c r="IM18" s="48" t="inlineStr">
        <is>
          <t>Ya</t>
        </is>
      </c>
      <c r="IN18" s="48" t="inlineStr">
        <is>
          <t>Tidak</t>
        </is>
      </c>
      <c r="IO18" s="48" t="inlineStr">
        <is>
          <t>Lebih bersih</t>
        </is>
      </c>
      <c r="IP18" s="48" t="n"/>
      <c r="IQ18" s="48" t="inlineStr">
        <is>
          <t>Tidak pernah</t>
        </is>
      </c>
      <c r="IR18" s="48" t="n"/>
      <c r="IS18" s="48" t="n"/>
      <c r="IT18" s="48" t="n"/>
      <c r="IU18" s="48" t="n"/>
      <c r="IV18" s="48" t="n"/>
      <c r="IW18" s="48" t="n"/>
      <c r="IX18" s="48" t="n"/>
      <c r="IY18" s="48" t="n"/>
      <c r="IZ18" s="48" t="inlineStr">
        <is>
          <t>Tidak pernah</t>
        </is>
      </c>
      <c r="JA18" s="48" t="n"/>
      <c r="JB18" s="48" t="n"/>
      <c r="JC18" s="48" t="n"/>
      <c r="JD18" s="48" t="n"/>
      <c r="JE18" s="48" t="n"/>
      <c r="JF18" s="48" t="n"/>
      <c r="JG18" s="48" t="n"/>
      <c r="JH18" s="48" t="n"/>
      <c r="JI18" s="48" t="inlineStr">
        <is>
          <t>Tidak pernah</t>
        </is>
      </c>
      <c r="JJ18" s="48" t="n"/>
      <c r="JK18" s="48" t="n"/>
      <c r="JL18" s="48" t="n"/>
      <c r="JM18" s="48" t="n"/>
      <c r="JN18" s="48" t="n"/>
      <c r="JO18" s="48" t="n"/>
      <c r="JP18" s="48" t="n"/>
      <c r="JQ18" s="48" t="n"/>
      <c r="JR18" s="48" t="inlineStr">
        <is>
          <t>Tidak pernah</t>
        </is>
      </c>
      <c r="JS18" s="48" t="n"/>
      <c r="JT18" s="48" t="n"/>
      <c r="JU18" s="48" t="n"/>
      <c r="JV18" s="48" t="n"/>
      <c r="JW18" s="48" t="n"/>
      <c r="JX18" s="48" t="n"/>
      <c r="JY18" s="48" t="n"/>
      <c r="JZ18" s="48" t="n"/>
      <c r="KA18" s="48" t="inlineStr">
        <is>
          <t>Tidak pernah</t>
        </is>
      </c>
      <c r="KB18" s="48" t="n"/>
      <c r="KC18" s="48" t="n"/>
      <c r="KD18" s="48" t="n"/>
      <c r="KE18" s="48" t="n"/>
      <c r="KF18" s="48" t="n"/>
      <c r="KG18" s="48" t="n"/>
      <c r="KH18" s="48" t="n"/>
      <c r="KI18" s="48" t="n"/>
      <c r="KJ18" s="48" t="inlineStr">
        <is>
          <t>Tidak pernah</t>
        </is>
      </c>
      <c r="KK18" s="48" t="n"/>
      <c r="KL18" s="48" t="n"/>
      <c r="KM18" s="48" t="n"/>
      <c r="KN18" s="48" t="n"/>
      <c r="KO18" s="48" t="n"/>
      <c r="KP18" s="48" t="n"/>
      <c r="KQ18" s="48" t="n"/>
      <c r="KR18" s="48" t="n"/>
      <c r="KS18" s="48" t="inlineStr">
        <is>
          <t>Cukup membaik</t>
        </is>
      </c>
      <c r="KT18" s="48" t="inlineStr">
        <is>
          <t>0-1 kali</t>
        </is>
      </c>
      <c r="KU18" s="48" t="inlineStr">
        <is>
          <t>0-1 kali</t>
        </is>
      </c>
      <c r="KV18" s="48" t="inlineStr">
        <is>
          <t>Perempuan dewasa</t>
        </is>
      </c>
      <c r="KW18" s="8" t="n">
        <v>0</v>
      </c>
      <c r="KX18" s="8" t="n">
        <v>1</v>
      </c>
      <c r="KY18" s="8" t="n">
        <v>0</v>
      </c>
      <c r="KZ18" s="8" t="n">
        <v>0</v>
      </c>
      <c r="LA18" s="48" t="inlineStr">
        <is>
          <t>Cukup membaik</t>
        </is>
      </c>
      <c r="LB18" s="48" t="inlineStr">
        <is>
          <t>Cukup membaik</t>
        </is>
      </c>
      <c r="LC18" s="8" t="n">
        <v>3</v>
      </c>
      <c r="LD18" s="8" t="n">
        <v>3</v>
      </c>
      <c r="LE18" s="8" t="n">
        <v>0</v>
      </c>
      <c r="LF18" s="8" t="n">
        <v>0</v>
      </c>
      <c r="LG18" s="48" t="inlineStr">
        <is>
          <t>Ya</t>
        </is>
      </c>
      <c r="LH18" s="8" t="n">
        <v>150000</v>
      </c>
      <c r="LI18" s="48" t="n"/>
      <c r="LJ18" s="48" t="inlineStr">
        <is>
          <t>Kebutuhan rumah tangga</t>
        </is>
      </c>
      <c r="LK18" s="8" t="n">
        <v>0</v>
      </c>
      <c r="LL18" s="8" t="n">
        <v>0</v>
      </c>
      <c r="LM18" s="8" t="n">
        <v>0</v>
      </c>
      <c r="LN18" s="8" t="n">
        <v>0</v>
      </c>
      <c r="LO18" s="8" t="n">
        <v>1</v>
      </c>
      <c r="LP18" s="8" t="n">
        <v>0</v>
      </c>
      <c r="LQ18" s="8" t="n">
        <v>0</v>
      </c>
      <c r="LR18" s="48" t="n"/>
      <c r="LS18" s="8" t="n">
        <v>15</v>
      </c>
      <c r="LT18" s="8" t="n">
        <v>15</v>
      </c>
      <c r="LU18" s="8" t="n">
        <v>0</v>
      </c>
      <c r="LV18" s="8" t="n">
        <v>7</v>
      </c>
      <c r="LW18" s="8" t="n">
        <v>7</v>
      </c>
      <c r="LX18" s="8" t="n">
        <v>0</v>
      </c>
      <c r="LY18" s="8" t="n">
        <v>5</v>
      </c>
      <c r="LZ18" s="8" t="n">
        <v>5</v>
      </c>
      <c r="MA18" s="8" t="n">
        <v>0</v>
      </c>
      <c r="MB18" s="48" t="inlineStr">
        <is>
          <t>Ya</t>
        </is>
      </c>
      <c r="MC18" s="8" t="n">
        <v>30</v>
      </c>
      <c r="MD18" s="8" t="n">
        <v>0</v>
      </c>
      <c r="ME18" s="8" t="n">
        <v>0</v>
      </c>
      <c r="MF18" s="8" t="n">
        <v>0</v>
      </c>
      <c r="MG18" s="8" t="n">
        <v>0</v>
      </c>
      <c r="MH18" s="8" t="n">
        <v>0</v>
      </c>
      <c r="MI18" s="48" t="inlineStr">
        <is>
          <t>Istirahat</t>
        </is>
      </c>
      <c r="MJ18" s="8" t="n">
        <v>0</v>
      </c>
      <c r="MK18" s="8" t="n">
        <v>0</v>
      </c>
      <c r="ML18" s="8" t="n">
        <v>1</v>
      </c>
      <c r="MM18" s="8" t="n">
        <v>0</v>
      </c>
      <c r="MN18" s="8" t="n">
        <v>0</v>
      </c>
      <c r="MO18" s="8" t="n">
        <v>0</v>
      </c>
      <c r="MP18" s="48" t="n"/>
      <c r="MQ18" s="48" t="n"/>
      <c r="MR18" s="48" t="inlineStr">
        <is>
          <t>istirahat</t>
        </is>
      </c>
      <c r="MS18" s="48" t="n"/>
      <c r="MT18" s="48" t="inlineStr">
        <is>
          <t>santai bersama keluarga</t>
        </is>
      </c>
      <c r="MU18" s="48" t="inlineStr">
        <is>
          <t>Tidak</t>
        </is>
      </c>
      <c r="MV18" s="48" t="n"/>
      <c r="MW18" s="48" t="n"/>
      <c r="MX18" s="48" t="n"/>
      <c r="MY18" s="48" t="n"/>
      <c r="MZ18" s="48" t="n"/>
      <c r="NA18" s="48" t="n"/>
      <c r="NB18" s="48" t="n"/>
      <c r="NC18" s="48" t="n"/>
      <c r="ND18" s="48" t="n"/>
      <c r="NE18" s="48" t="n"/>
      <c r="NF18" s="48" t="n"/>
      <c r="NG18" s="48" t="n"/>
      <c r="NH18" s="48" t="n"/>
      <c r="NI18" s="48" t="n"/>
      <c r="NJ18" s="48" t="n"/>
      <c r="NK18" s="48" t="n"/>
      <c r="NL18" s="48" t="inlineStr">
        <is>
          <t>Ya</t>
        </is>
      </c>
      <c r="NM18" s="48" t="inlineStr">
        <is>
          <t>Kombinasi dana mandiri dan dana hibah</t>
        </is>
      </c>
      <c r="NN18" s="48" t="inlineStr">
        <is>
          <t>9.000.001-11.000.000</t>
        </is>
      </c>
      <c r="NO18" s="48" t="inlineStr">
        <is>
          <t>Program yayasan/NGO</t>
        </is>
      </c>
      <c r="NP18" s="48" t="n"/>
      <c r="NQ18" s="48" t="n"/>
      <c r="NR18" s="48" t="n"/>
      <c r="NS18" s="48" t="n"/>
      <c r="NT18" s="48" t="n"/>
      <c r="NU18" s="48" t="n"/>
      <c r="NV18" s="48" t="inlineStr">
        <is>
          <t>Anggota keluarga - Laki-laki dewasa</t>
        </is>
      </c>
      <c r="NW18" s="48" t="n"/>
      <c r="NX18" s="48" t="inlineStr">
        <is>
          <t>Sedikit meningkat</t>
        </is>
      </c>
      <c r="NY18" s="8" t="n">
        <v>45</v>
      </c>
      <c r="NZ18" s="8" t="n">
        <v>20</v>
      </c>
      <c r="OA18" s="8" t="n">
        <v>0</v>
      </c>
      <c r="OB18" s="8" t="n">
        <v>5</v>
      </c>
      <c r="OC18" s="8" t="n">
        <v>5</v>
      </c>
      <c r="OD18" s="8" t="n">
        <v>0</v>
      </c>
      <c r="OE18" s="48" t="inlineStr">
        <is>
          <t>Lebih baik</t>
        </is>
      </c>
      <c r="OF18" s="48" t="inlineStr">
        <is>
          <t>Lebih baik (beda waktu memasak 5-30 menit, ATAU tidak lagi ada rasa/bau makanan yang berubah, ATAU alasan lainnya)</t>
        </is>
      </c>
      <c r="OG18" s="48" t="inlineStr">
        <is>
          <t>Ya</t>
        </is>
      </c>
      <c r="OH18" s="8" t="n">
        <v>0</v>
      </c>
      <c r="OI18" s="8" t="n">
        <v>3</v>
      </c>
      <c r="OJ18" s="8" t="n">
        <v>0</v>
      </c>
      <c r="OK18" s="8" t="n">
        <v>0</v>
      </c>
      <c r="OL18" s="8" t="n">
        <v>0</v>
      </c>
      <c r="OM18" s="8" t="n">
        <v>0</v>
      </c>
      <c r="ON18" s="8" t="n">
        <v>0</v>
      </c>
      <c r="OO18" s="8" t="n">
        <v>0</v>
      </c>
      <c r="OP18" s="48" t="inlineStr">
        <is>
          <t>Sapi perah</t>
        </is>
      </c>
      <c r="OQ18" s="8" t="n">
        <v>0</v>
      </c>
      <c r="OR18" s="8" t="n">
        <v>1</v>
      </c>
      <c r="OS18" s="8" t="n">
        <v>0</v>
      </c>
      <c r="OT18" s="8" t="n">
        <v>0</v>
      </c>
      <c r="OU18" s="8" t="n">
        <v>0</v>
      </c>
      <c r="OV18" s="8" t="n">
        <v>0</v>
      </c>
      <c r="OW18" s="8" t="n">
        <v>0</v>
      </c>
      <c r="OX18" s="8" t="n">
        <v>0</v>
      </c>
      <c r="OY18" s="48" t="n"/>
      <c r="OZ18" s="48" t="n"/>
      <c r="PA18" s="48" t="n"/>
      <c r="PB18" s="48" t="n"/>
      <c r="PC18" s="48" t="n"/>
      <c r="PD18" s="48" t="n"/>
      <c r="PE18" s="48" t="n"/>
      <c r="PF18" s="48" t="n"/>
      <c r="PG18" s="48" t="n"/>
      <c r="PH18" s="48" t="n"/>
      <c r="PI18" s="48" t="n"/>
      <c r="PJ18" s="48" t="inlineStr">
        <is>
          <t>1-Disebarkan ke lahan terbuka</t>
        </is>
      </c>
      <c r="PK18" s="8" t="n">
        <v>0</v>
      </c>
      <c r="PL18" s="8" t="n">
        <v>0</v>
      </c>
      <c r="PM18" s="8" t="n">
        <v>0</v>
      </c>
      <c r="PN18" s="8" t="n">
        <v>0</v>
      </c>
      <c r="PO18" s="8" t="n">
        <v>0</v>
      </c>
      <c r="PP18" s="8" t="n">
        <v>1</v>
      </c>
      <c r="PQ18" s="8" t="n">
        <v>0</v>
      </c>
      <c r="PR18" s="8" t="n">
        <v>0</v>
      </c>
      <c r="PS18" s="8" t="n">
        <v>0</v>
      </c>
      <c r="PT18" s="48" t="n"/>
      <c r="PU18" s="48" t="n"/>
      <c r="PV18" s="48" t="n"/>
      <c r="PW18" s="48" t="n"/>
      <c r="PX18" s="48" t="n"/>
      <c r="PY18" s="48" t="n"/>
      <c r="PZ18" s="48" t="n"/>
      <c r="QA18" s="48" t="n"/>
      <c r="QB18" s="48" t="n"/>
      <c r="QC18" s="48" t="n"/>
      <c r="QD18" s="48" t="n"/>
      <c r="QE18" s="48" t="n"/>
      <c r="QF18" s="48" t="n"/>
      <c r="QG18" s="48" t="n"/>
      <c r="QH18" s="48" t="n"/>
      <c r="QI18" s="48" t="n"/>
      <c r="QJ18" s="48" t="n"/>
      <c r="QK18" s="48" t="n"/>
      <c r="QL18" s="48" t="n"/>
      <c r="QM18" s="48" t="n"/>
      <c r="QN18" s="48" t="n"/>
      <c r="QO18" s="48" t="n"/>
      <c r="QP18" s="48" t="n"/>
      <c r="QQ18" s="48" t="n"/>
      <c r="QR18" s="48" t="n"/>
      <c r="QS18" s="48" t="n"/>
      <c r="QT18" s="48" t="n"/>
      <c r="QU18" s="48" t="n"/>
      <c r="QV18" s="48" t="n"/>
      <c r="QW18" s="48" t="n"/>
      <c r="QX18" s="48" t="n"/>
      <c r="QY18" s="48" t="n"/>
      <c r="QZ18" s="48" t="n"/>
      <c r="RA18" s="48" t="n"/>
      <c r="RB18" s="48" t="n"/>
      <c r="RC18" s="48" t="n"/>
      <c r="RD18" s="48" t="n"/>
      <c r="RE18" s="48" t="n"/>
      <c r="RF18" s="48" t="n"/>
      <c r="RG18" s="48" t="n"/>
      <c r="RH18" s="48" t="n"/>
      <c r="RI18" s="48" t="n"/>
      <c r="RJ18" s="48" t="n"/>
      <c r="RK18" s="48" t="n"/>
      <c r="RL18" s="48" t="n"/>
      <c r="RM18" s="48" t="n"/>
      <c r="RN18" s="48" t="n"/>
      <c r="RO18" s="48" t="n"/>
      <c r="RP18" s="48" t="n"/>
      <c r="RQ18" s="48" t="n"/>
      <c r="RR18" s="48" t="n"/>
      <c r="RS18" s="48" t="n"/>
      <c r="RT18" s="48" t="n"/>
      <c r="RU18" s="48" t="n"/>
      <c r="RV18" s="48" t="n"/>
      <c r="RW18" s="48" t="n"/>
      <c r="RX18" s="48" t="n"/>
      <c r="RY18" s="48" t="n"/>
      <c r="RZ18" s="48" t="n"/>
      <c r="SA18" s="48" t="n"/>
      <c r="SB18" s="48" t="n"/>
      <c r="SC18" s="48" t="n"/>
      <c r="SD18" s="48" t="n"/>
      <c r="SE18" s="8" t="n">
        <v>3</v>
      </c>
      <c r="SF18" s="48" t="n"/>
      <c r="SG18" s="48" t="n"/>
      <c r="SH18" s="48" t="n"/>
      <c r="SI18" s="48" t="n"/>
      <c r="SJ18" s="48" t="n"/>
      <c r="SK18" s="48" t="n"/>
      <c r="SL18" s="48" t="n"/>
      <c r="SM18" s="48" t="n"/>
      <c r="SN18" s="48" t="n"/>
      <c r="SO18" s="48" t="n"/>
      <c r="SP18" s="48" t="n"/>
      <c r="SQ18" s="48" t="n"/>
      <c r="SR18" s="48" t="n"/>
      <c r="SS18" s="48" t="n"/>
      <c r="ST18" s="48" t="n"/>
      <c r="SU18" s="48" t="n"/>
      <c r="SV18" s="48" t="n"/>
      <c r="SW18" s="48" t="n"/>
      <c r="SX18" s="48" t="n"/>
      <c r="SY18" s="48" t="n"/>
      <c r="SZ18" s="48" t="n"/>
      <c r="TA18" s="48" t="n"/>
      <c r="TB18" s="48" t="n"/>
      <c r="TC18" s="48" t="n"/>
      <c r="TD18" s="48" t="n"/>
      <c r="TE18" s="48" t="n"/>
      <c r="TF18" s="48" t="n"/>
      <c r="TG18" s="48" t="n"/>
      <c r="TH18" s="48" t="n"/>
      <c r="TI18" s="48" t="n"/>
      <c r="TJ18" s="48" t="n"/>
      <c r="TK18" s="48" t="n"/>
      <c r="TL18" s="48" t="n"/>
      <c r="TM18" s="48" t="n"/>
      <c r="TN18" s="48" t="n"/>
      <c r="TO18" s="48" t="n"/>
      <c r="TP18" s="48" t="n"/>
      <c r="TQ18" s="48" t="n"/>
      <c r="TR18" s="48" t="n"/>
      <c r="TS18" s="48" t="n"/>
      <c r="TT18" s="48" t="n"/>
      <c r="TU18" s="48" t="n"/>
      <c r="TV18" s="48" t="n"/>
      <c r="TW18" s="48" t="n"/>
      <c r="TX18" s="48" t="n"/>
      <c r="TY18" s="48" t="n"/>
      <c r="TZ18" s="48" t="n"/>
      <c r="UA18" s="48" t="inlineStr">
        <is>
          <t>Pemberian pakan di kandang</t>
        </is>
      </c>
      <c r="UB18" s="48" t="n"/>
      <c r="UC18" s="48" t="n"/>
      <c r="UD18" s="48" t="n"/>
      <c r="UE18" s="48" t="n"/>
      <c r="UF18" s="48" t="n"/>
      <c r="UG18" s="48" t="n"/>
      <c r="UH18" s="48" t="n"/>
      <c r="UI18" s="48" t="inlineStr">
        <is>
          <t>Sangat teratur (setiap hari)</t>
        </is>
      </c>
      <c r="UJ18" s="48" t="n"/>
      <c r="UK18" s="48" t="n"/>
      <c r="UL18" s="48" t="n"/>
      <c r="UM18" s="48" t="n"/>
      <c r="UN18" s="48" t="n"/>
      <c r="UO18" s="48" t="n"/>
      <c r="UP18" s="48" t="n"/>
      <c r="UQ18" s="48" t="inlineStr">
        <is>
          <t>Sering (1 kali sehari)</t>
        </is>
      </c>
      <c r="UR18" s="48" t="n"/>
      <c r="US18" s="48" t="n"/>
      <c r="UT18" s="48" t="n"/>
      <c r="UU18" s="48" t="n"/>
      <c r="UV18" s="48" t="n"/>
      <c r="UW18" s="48" t="n"/>
      <c r="UX18" s="48" t="n"/>
      <c r="UY18" s="48" t="n"/>
      <c r="UZ18" s="48" t="n"/>
      <c r="VA18" s="48" t="n"/>
      <c r="VB18" s="48" t="n"/>
      <c r="VC18" s="48" t="n"/>
      <c r="VD18" s="48" t="n"/>
      <c r="VE18" s="48" t="n"/>
      <c r="VF18" s="48" t="n"/>
      <c r="VG18" s="48" t="n"/>
      <c r="VH18" s="48" t="n"/>
      <c r="VI18" s="48" t="n"/>
      <c r="VJ18" s="48" t="n"/>
      <c r="VK18" s="48" t="inlineStr">
        <is>
          <t>4-Disimpan dalam kotak bersekat</t>
        </is>
      </c>
      <c r="VL18" s="8" t="n">
        <v>0</v>
      </c>
      <c r="VM18" s="8" t="n">
        <v>0</v>
      </c>
      <c r="VN18" s="8" t="n">
        <v>0</v>
      </c>
      <c r="VO18" s="8" t="n">
        <v>1</v>
      </c>
      <c r="VP18" s="8" t="n">
        <v>0</v>
      </c>
      <c r="VQ18" s="8" t="n">
        <v>0</v>
      </c>
      <c r="VR18" s="8" t="n">
        <v>0</v>
      </c>
      <c r="VS18" s="8" t="n">
        <v>0</v>
      </c>
      <c r="VT18" s="48" t="n"/>
      <c r="VU18" s="48" t="n"/>
      <c r="VV18" s="48" t="n"/>
      <c r="VW18" s="48" t="n"/>
      <c r="VX18" s="48" t="n"/>
      <c r="VY18" s="48" t="n"/>
      <c r="VZ18" s="48" t="n"/>
      <c r="WA18" s="48" t="n"/>
      <c r="WB18" s="48" t="n"/>
      <c r="WC18" s="48" t="n"/>
      <c r="WD18" s="48" t="n"/>
      <c r="WE18" s="48" t="n"/>
      <c r="WF18" s="48" t="n"/>
      <c r="WG18" s="48" t="n"/>
      <c r="WH18" s="48" t="n"/>
      <c r="WI18" s="48" t="n"/>
      <c r="WJ18" s="48" t="n"/>
      <c r="WK18" s="48" t="n"/>
      <c r="WL18" s="48" t="n"/>
      <c r="WM18" s="48" t="n"/>
      <c r="WN18" s="48" t="n"/>
      <c r="WO18" s="48" t="n"/>
      <c r="WP18" s="48" t="n"/>
      <c r="WQ18" s="48" t="n"/>
      <c r="WR18" s="48" t="n"/>
      <c r="WS18" s="48" t="n"/>
      <c r="WT18" s="48" t="n"/>
      <c r="WU18" s="48" t="n"/>
      <c r="WV18" s="48" t="n"/>
      <c r="WW18" s="48" t="n"/>
      <c r="WX18" s="48" t="n"/>
      <c r="WY18" s="48" t="n"/>
      <c r="WZ18" s="48" t="n"/>
      <c r="XA18" s="48" t="n"/>
      <c r="XB18" s="48" t="n"/>
      <c r="XC18" s="48" t="n"/>
      <c r="XD18" s="48" t="n"/>
      <c r="XE18" s="48" t="n"/>
      <c r="XF18" s="48" t="n"/>
      <c r="XG18" s="48" t="n"/>
      <c r="XH18" s="48" t="n"/>
      <c r="XI18" s="48" t="n"/>
      <c r="XJ18" s="48" t="n"/>
      <c r="XK18" s="48" t="n"/>
      <c r="XL18" s="48" t="n"/>
      <c r="XM18" s="48" t="n"/>
      <c r="XN18" s="48" t="n"/>
      <c r="XO18" s="48" t="n"/>
      <c r="XP18" s="48" t="n"/>
      <c r="XQ18" s="48" t="n"/>
      <c r="XR18" s="48" t="n"/>
      <c r="XS18" s="48" t="n"/>
      <c r="XT18" s="48" t="n"/>
      <c r="XU18" s="48" t="n"/>
      <c r="XV18" s="48" t="n"/>
      <c r="XW18" s="48" t="n"/>
      <c r="XX18" s="48" t="n"/>
      <c r="XY18" s="48" t="n"/>
      <c r="XZ18" s="48" t="n"/>
      <c r="YA18" s="48" t="n"/>
      <c r="YB18" s="48" t="n"/>
      <c r="YC18" s="48" t="n"/>
      <c r="YD18" s="48" t="n"/>
      <c r="YE18" s="48" t="n"/>
      <c r="YF18" s="48" t="n"/>
      <c r="YG18" s="48" t="n"/>
      <c r="YH18" s="48" t="n"/>
      <c r="YI18" s="48" t="n"/>
      <c r="YJ18" s="48" t="n"/>
      <c r="YK18" s="48" t="n"/>
      <c r="YL18" s="48" t="n"/>
      <c r="YM18" s="48" t="n"/>
      <c r="YN18" s="48" t="n"/>
      <c r="YO18" s="48" t="n"/>
      <c r="YP18" s="48" t="n"/>
      <c r="YQ18" s="48" t="n"/>
      <c r="YR18" s="48" t="n"/>
      <c r="YS18" s="48" t="n"/>
      <c r="YT18" s="48" t="n"/>
      <c r="YU18" s="48" t="n"/>
      <c r="YV18" s="48" t="n"/>
      <c r="YW18" s="48" t="n"/>
      <c r="YX18" s="48" t="n"/>
      <c r="YY18" s="48" t="n"/>
      <c r="YZ18" s="48" t="n"/>
      <c r="ZA18" s="48" t="n"/>
      <c r="ZB18" s="8" t="n">
        <v>2</v>
      </c>
      <c r="ZC18" s="48" t="n"/>
      <c r="ZD18" s="48" t="n"/>
      <c r="ZE18" s="48" t="n"/>
      <c r="ZF18" s="48" t="n"/>
      <c r="ZG18" s="48" t="n"/>
      <c r="ZH18" s="48" t="n"/>
      <c r="ZI18" s="48" t="n"/>
      <c r="ZJ18" s="48" t="inlineStr">
        <is>
          <t>Pakan kering (misal: konsentrat, silase, pelet)</t>
        </is>
      </c>
      <c r="ZK18" s="48" t="n"/>
      <c r="ZL18" s="48" t="n"/>
      <c r="ZM18" s="48" t="n"/>
      <c r="ZN18" s="48" t="n"/>
      <c r="ZO18" s="48" t="n"/>
      <c r="ZP18" s="48" t="n"/>
      <c r="ZQ18" s="48" t="inlineStr">
        <is>
          <t>Ya</t>
        </is>
      </c>
      <c r="ZR18" s="48" t="inlineStr">
        <is>
          <t>Padat Cair</t>
        </is>
      </c>
      <c r="ZS18" s="8" t="n">
        <v>1</v>
      </c>
      <c r="ZT18" s="8" t="n">
        <v>1</v>
      </c>
      <c r="ZU18" s="8" t="n">
        <v>100</v>
      </c>
      <c r="ZV18" s="8" t="n">
        <v>100</v>
      </c>
      <c r="ZW18" s="48" t="inlineStr">
        <is>
          <t>Ya</t>
        </is>
      </c>
      <c r="ZX18" s="48" t="inlineStr">
        <is>
          <t>Mengetahui</t>
        </is>
      </c>
      <c r="ZY18" s="48" t="inlineStr">
        <is>
          <t>Digunakan untuk pupuk di lahan pertanian sendiri</t>
        </is>
      </c>
      <c r="ZZ18" s="8" t="n">
        <v>1</v>
      </c>
      <c r="AAA18" s="8" t="n">
        <v>0</v>
      </c>
      <c r="AAB18" s="8" t="n">
        <v>0</v>
      </c>
      <c r="AAC18" s="8" t="n">
        <v>0</v>
      </c>
      <c r="AAD18" s="8" t="n">
        <v>0</v>
      </c>
      <c r="AAE18" s="8" t="n">
        <v>0</v>
      </c>
      <c r="AAF18" s="8" t="n">
        <v>0</v>
      </c>
      <c r="AAG18" s="48" t="inlineStr">
        <is>
          <t>Pupuk cair untuk tanaman</t>
        </is>
      </c>
      <c r="AAH18" s="8" t="n">
        <v>1</v>
      </c>
      <c r="AAI18" s="8" t="n">
        <v>0</v>
      </c>
      <c r="AAJ18" s="8" t="n">
        <v>0</v>
      </c>
      <c r="AAK18" s="8" t="n">
        <v>0</v>
      </c>
      <c r="AAL18" s="8" t="n">
        <v>0</v>
      </c>
      <c r="AAM18" s="48" t="n"/>
      <c r="AAN18" s="48" t="n"/>
      <c r="AAO18" s="48" t="n"/>
      <c r="AAP18" s="48" t="n"/>
      <c r="AAQ18" s="48" t="n"/>
      <c r="AAR18" s="48" t="n"/>
      <c r="AAS18" s="48" t="n"/>
      <c r="AAT18" s="48" t="n"/>
      <c r="AAU18" s="48" t="n"/>
      <c r="AAV18" s="11" t="inlineStr">
        <is>
          <t>Rumput dan Sayuran</t>
        </is>
      </c>
      <c r="AAW18" s="48" t="inlineStr">
        <is>
          <t>Sering ( 1 minggu 2 kali)</t>
        </is>
      </c>
      <c r="AAX18" s="8" t="n">
        <v>3500</v>
      </c>
      <c r="AAY18" s="48" t="n"/>
      <c r="AAZ18" s="8" t="n">
        <v>100</v>
      </c>
      <c r="ABA18" s="8" t="n">
        <v>100</v>
      </c>
      <c r="ABB18" s="48" t="inlineStr">
        <is>
          <t>NPK</t>
        </is>
      </c>
      <c r="ABC18" s="48" t="n"/>
      <c r="ABD18" s="8" t="n">
        <v>30</v>
      </c>
      <c r="ABE18" s="8" t="n">
        <v>4000</v>
      </c>
      <c r="ABF18" s="8" t="n">
        <v>10</v>
      </c>
      <c r="ABG18" s="8" t="n">
        <v>4000</v>
      </c>
      <c r="ABH18" s="8" t="n">
        <v>550</v>
      </c>
      <c r="ABI18" s="8" t="n">
        <v>700</v>
      </c>
      <c r="ABJ18" s="48" t="inlineStr">
        <is>
          <t>Ya</t>
        </is>
      </c>
      <c r="ABK18" s="48" t="inlineStr">
        <is>
          <t>Cukup meningkat</t>
        </is>
      </c>
      <c r="ABL18" s="48" t="inlineStr">
        <is>
          <t>Menurun</t>
        </is>
      </c>
      <c r="ABM18" s="48" t="inlineStr">
        <is>
          <t>Cukup meningkat</t>
        </is>
      </c>
      <c r="ABN18" s="48" t="n"/>
      <c r="ABO18" s="48" t="n"/>
      <c r="ABP18" s="48" t="n"/>
      <c r="ABQ18" s="48" t="n"/>
      <c r="ABR18" s="48" t="n"/>
      <c r="ABS18" s="48" t="n"/>
      <c r="ABT18" s="48" t="n"/>
      <c r="ABU18" s="48" t="n"/>
      <c r="ABV18" s="48" t="n"/>
      <c r="ABW18" s="48" t="n"/>
      <c r="ABX18" s="48" t="n"/>
      <c r="ABY18" s="48" t="inlineStr">
        <is>
          <t>tidak</t>
        </is>
      </c>
      <c r="ABZ18" s="48" t="inlineStr">
        <is>
          <t>Manfaat cukup signifikan, terasa di kehidupan sehari-hari</t>
        </is>
      </c>
      <c r="ACA18" s="48" t="inlineStr">
        <is>
          <t>Bertambah</t>
        </is>
      </c>
      <c r="ACB18" s="48" t="inlineStr">
        <is>
          <t>Anggota keluarga - Perempuan dewasa</t>
        </is>
      </c>
      <c r="ACC18" s="48" t="inlineStr">
        <is>
          <t>Setuju</t>
        </is>
      </c>
      <c r="ACD18" s="48" t="inlineStr">
        <is>
          <t>Anggota keluarga - Laki-laki dewasa Anggota keluarga - Perempuan dewasa Anggota keluarga - Anak-anak</t>
        </is>
      </c>
      <c r="ACE18" s="8" t="n">
        <v>1</v>
      </c>
      <c r="ACF18" s="8" t="n">
        <v>1</v>
      </c>
      <c r="ACG18" s="8" t="n">
        <v>1</v>
      </c>
      <c r="ACH18" s="8" t="n">
        <v>0</v>
      </c>
      <c r="ACI18" s="48" t="inlineStr">
        <is>
          <t>Cukup puas</t>
        </is>
      </c>
      <c r="ACJ18" s="48" t="inlineStr">
        <is>
          <t>Cukup puas</t>
        </is>
      </c>
      <c r="ACK18" s="48" t="inlineStr">
        <is>
          <t>Cukup puas</t>
        </is>
      </c>
      <c r="ACL18" s="48" t="inlineStr">
        <is>
          <t>Cukup puas</t>
        </is>
      </c>
      <c r="ACM18" s="48" t="inlineStr">
        <is>
          <t>Tidak</t>
        </is>
      </c>
      <c r="ACN18" s="48" t="n"/>
      <c r="ACO18" s="48" t="inlineStr">
        <is>
          <t>Puas</t>
        </is>
      </c>
      <c r="ACP18" s="48" t="n"/>
      <c r="ACQ18" s="48" t="n"/>
      <c r="ACR18" s="48" t="n"/>
      <c r="ACS18" s="48" t="n"/>
      <c r="ACT18" s="48" t="n"/>
      <c r="ACU18" s="48" t="n"/>
      <c r="ACV18" s="48" t="n"/>
      <c r="ACW18" s="48" t="n"/>
      <c r="ACX18" s="48" t="n"/>
      <c r="ACY18" s="48" t="n"/>
      <c r="ACZ18" s="48" t="inlineStr">
        <is>
          <t>Menghubungi CPO atau pendamping Memperbaiki sendiri</t>
        </is>
      </c>
      <c r="ADA18" s="8" t="n">
        <v>0</v>
      </c>
      <c r="ADB18" s="8" t="n">
        <v>0</v>
      </c>
      <c r="ADC18" s="8" t="n">
        <v>0</v>
      </c>
      <c r="ADD18" s="8" t="n">
        <v>0</v>
      </c>
      <c r="ADE18" s="8" t="n">
        <v>1</v>
      </c>
      <c r="ADF18" s="8" t="n">
        <v>1</v>
      </c>
      <c r="ADG18" s="8" t="n">
        <v>0</v>
      </c>
      <c r="ADH18" s="8" t="n">
        <v>0</v>
      </c>
      <c r="ADI18" s="12" t="n"/>
      <c r="ADJ18" s="17" t="inlineStr">
        <is>
          <t>Laki-laki dewasa</t>
        </is>
      </c>
      <c r="ADK18" s="48" t="n"/>
      <c r="ADL18" s="17" t="inlineStr">
        <is>
          <t>Menelepon atau WA langsung</t>
        </is>
      </c>
      <c r="ADM18" s="48" t="n"/>
      <c r="ADN18" s="11" t="inlineStr">
        <is>
          <t>Tidak ada</t>
        </is>
      </c>
      <c r="ADO18" s="48" t="inlineStr">
        <is>
          <t>Kadang-kadang</t>
        </is>
      </c>
      <c r="ADP18" s="17" t="inlineStr">
        <is>
          <t>Pengurangan pengeluaran  rumah tangga (bahan bakar  minyak, pupuk, dll.)   Lebih mudah mendapatkan  energi   Memasak lebih cepat   Lebih aman   Pengurangan waktu dan tenaga</t>
        </is>
      </c>
      <c r="ADQ18" s="18" t="n">
        <v>1</v>
      </c>
      <c r="ADR18" s="18" t="n">
        <v>1</v>
      </c>
      <c r="ADS18" s="18" t="n">
        <v>0</v>
      </c>
      <c r="ADT18" s="18" t="n">
        <v>1</v>
      </c>
      <c r="ADU18" s="18" t="n">
        <v>1</v>
      </c>
      <c r="ADV18" s="18" t="n">
        <v>1</v>
      </c>
      <c r="ADW18" s="18" t="n">
        <v>0</v>
      </c>
      <c r="ADX18" s="18" t="n">
        <v>0</v>
      </c>
      <c r="ADY18" s="18" t="n">
        <v>0</v>
      </c>
      <c r="ADZ18" s="18" t="n">
        <v>0</v>
      </c>
      <c r="AEA18" s="18" t="n">
        <v>0</v>
      </c>
      <c r="AEB18" s="18" t="n">
        <v>0</v>
      </c>
      <c r="AEC18" s="48" t="n"/>
      <c r="AED18" s="48" t="inlineStr">
        <is>
          <t>Mengurangi pengeluaran energi</t>
        </is>
      </c>
      <c r="AEE18" s="48" t="n"/>
      <c r="AEF18" s="48" t="inlineStr">
        <is>
          <t>Yayasan Rumah Energi (YRE)</t>
        </is>
      </c>
      <c r="AEG18" s="48" t="n"/>
      <c r="AEH18" s="48" t="inlineStr">
        <is>
          <t>WhatsApp Image 2026-02-03 at 14.22.29 (1)-17_32_10.jpeg</t>
        </is>
      </c>
      <c r="AEI18" s="16" t="inlineStr">
        <is>
          <t>https://kf.kobotoolbox.org/api/v2/assets/avstPQqLr3Ab3ZdcVTXZ6f/data/664971006/attachments/attKbPqi6B8JoLNxDnmEv4oK/</t>
        </is>
      </c>
      <c r="AEJ18" s="48" t="inlineStr">
        <is>
          <t>WhatsApp Image 2026-02-03 at 14.22.29-17_32_27.jpeg</t>
        </is>
      </c>
      <c r="AEK18" s="16" t="inlineStr">
        <is>
          <t>https://kf.kobotoolbox.org/api/v2/assets/avstPQqLr3Ab3ZdcVTXZ6f/data/664971006/attachments/attz7sjURUM9FeYj4BLVyyeg/</t>
        </is>
      </c>
      <c r="AEL18" s="48" t="inlineStr">
        <is>
          <t>manto</t>
        </is>
      </c>
      <c r="AEM18" s="48" t="n"/>
      <c r="AEN18" s="48" t="n"/>
    </row>
    <row r="19">
      <c r="A19" s="6" t="n">
        <v>46058</v>
      </c>
      <c r="B19" s="6" t="n">
        <v>46059</v>
      </c>
      <c r="C19" s="48" t="inlineStr">
        <is>
          <t>Marmanto</t>
        </is>
      </c>
      <c r="D19" s="48" t="inlineStr">
        <is>
          <t>Muhari</t>
        </is>
      </c>
      <c r="E19" s="8">
        <f>+6285640326850</f>
        <v/>
      </c>
      <c r="F19" s="48" t="n"/>
      <c r="G19" s="8" t="n">
        <v>-7.214702</v>
      </c>
      <c r="H19" s="8" t="n">
        <v>110.2733276</v>
      </c>
      <c r="I19" s="48" t="n"/>
      <c r="J19" s="8" t="n">
        <v>2.32</v>
      </c>
      <c r="K19" s="48" t="n"/>
      <c r="L19" s="48" t="n"/>
      <c r="M19" s="8" t="n">
        <v>-7.2145414</v>
      </c>
      <c r="N19" s="8" t="n">
        <v>110.2732406</v>
      </c>
      <c r="O19" s="48" t="n"/>
      <c r="P19" s="8" t="n">
        <v>4.97</v>
      </c>
      <c r="Q19" s="48" t="n"/>
      <c r="R19" s="48" t="inlineStr">
        <is>
          <t>Jawa Tengah</t>
        </is>
      </c>
      <c r="S19" s="48" t="n"/>
      <c r="T19" s="48" t="n"/>
      <c r="U19" s="48" t="n"/>
      <c r="V19" s="48" t="n"/>
      <c r="W19" s="48" t="n"/>
      <c r="X19" s="48" t="n"/>
      <c r="Y19" s="48" t="n"/>
      <c r="Z19" s="48" t="n"/>
      <c r="AA19" s="48" t="n"/>
      <c r="AB19" s="48" t="n"/>
      <c r="AC19" s="48" t="inlineStr">
        <is>
          <t>Semarang</t>
        </is>
      </c>
      <c r="AD19" s="48" t="inlineStr">
        <is>
          <t>Getasan</t>
        </is>
      </c>
      <c r="AE19" s="48" t="inlineStr">
        <is>
          <t>Polobogo</t>
        </is>
      </c>
      <c r="AF19" s="48" t="inlineStr">
        <is>
          <t>SION</t>
        </is>
      </c>
      <c r="AG19" s="48" t="inlineStr">
        <is>
          <t>ONP0377</t>
        </is>
      </c>
      <c r="AH19" s="8" t="n">
        <v>2</v>
      </c>
      <c r="AI19" s="48" t="inlineStr">
        <is>
          <t>VPA2</t>
        </is>
      </c>
      <c r="AJ19" s="48" t="inlineStr">
        <is>
          <t>Aktif</t>
        </is>
      </c>
      <c r="AK19" s="8" t="n">
        <v>50</v>
      </c>
      <c r="AL19" s="48" t="inlineStr">
        <is>
          <t>Laki-laki</t>
        </is>
      </c>
      <c r="AM19" s="48" t="inlineStr">
        <is>
          <t>Sudah menikah</t>
        </is>
      </c>
      <c r="AN19" s="48" t="inlineStr">
        <is>
          <t>SMA/Sederajat</t>
        </is>
      </c>
      <c r="AO19" s="48" t="inlineStr">
        <is>
          <t>Pegawai pemerintah</t>
        </is>
      </c>
      <c r="AP19" s="8" t="n">
        <v>0</v>
      </c>
      <c r="AQ19" s="8" t="n">
        <v>0</v>
      </c>
      <c r="AR19" s="8" t="n">
        <v>0</v>
      </c>
      <c r="AS19" s="8" t="n">
        <v>0</v>
      </c>
      <c r="AT19" s="8" t="n">
        <v>1</v>
      </c>
      <c r="AU19" s="8" t="n">
        <v>0</v>
      </c>
      <c r="AV19" s="8" t="n">
        <v>0</v>
      </c>
      <c r="AW19" s="8" t="n">
        <v>0</v>
      </c>
      <c r="AX19" s="48" t="n"/>
      <c r="AY19" s="48" t="inlineStr">
        <is>
          <t>Peternak</t>
        </is>
      </c>
      <c r="AZ19" s="8" t="n">
        <v>0</v>
      </c>
      <c r="BA19" s="8" t="n">
        <v>1</v>
      </c>
      <c r="BB19" s="8" t="n">
        <v>0</v>
      </c>
      <c r="BC19" s="8" t="n">
        <v>0</v>
      </c>
      <c r="BD19" s="8" t="n">
        <v>0</v>
      </c>
      <c r="BE19" s="8" t="n">
        <v>0</v>
      </c>
      <c r="BF19" s="8" t="n">
        <v>0</v>
      </c>
      <c r="BG19" s="8" t="n">
        <v>0</v>
      </c>
      <c r="BH19" s="48" t="n"/>
      <c r="BI19" s="48" t="inlineStr">
        <is>
          <t>Rp2.500.000 - Rp3.500.000</t>
        </is>
      </c>
      <c r="BJ19" s="8" t="n">
        <v>1</v>
      </c>
      <c r="BK19" s="8" t="n">
        <v>3</v>
      </c>
      <c r="BL19" s="8" t="n">
        <v>0</v>
      </c>
      <c r="BM19" s="8" t="n">
        <v>0</v>
      </c>
      <c r="BN19" s="48" t="inlineStr">
        <is>
          <t>Milik sendiri</t>
        </is>
      </c>
      <c r="BO19" s="48" t="inlineStr">
        <is>
          <t>Permanen (dinding bata dan semen)</t>
        </is>
      </c>
      <c r="BP19" s="8" t="n">
        <v>1</v>
      </c>
      <c r="BQ19" s="8" t="n">
        <v>0</v>
      </c>
      <c r="BR19" s="8" t="n">
        <v>0</v>
      </c>
      <c r="BS19" s="8" t="n">
        <v>0</v>
      </c>
      <c r="BT19" s="8" t="n">
        <v>0</v>
      </c>
      <c r="BU19" s="48" t="n"/>
      <c r="BV19" s="48" t="inlineStr">
        <is>
          <t>Keramik/ubin</t>
        </is>
      </c>
      <c r="BW19" s="8" t="n">
        <v>0</v>
      </c>
      <c r="BX19" s="8" t="n">
        <v>0</v>
      </c>
      <c r="BY19" s="8" t="n">
        <v>1</v>
      </c>
      <c r="BZ19" s="8" t="n">
        <v>0</v>
      </c>
      <c r="CA19" s="8" t="n">
        <v>0</v>
      </c>
      <c r="CB19" s="48" t="n"/>
      <c r="CC19" s="48" t="inlineStr">
        <is>
          <t>Genting</t>
        </is>
      </c>
      <c r="CD19" s="8" t="n">
        <v>0</v>
      </c>
      <c r="CE19" s="8" t="n">
        <v>0</v>
      </c>
      <c r="CF19" s="8" t="n">
        <v>0</v>
      </c>
      <c r="CG19" s="8" t="n">
        <v>0</v>
      </c>
      <c r="CH19" s="8" t="n">
        <v>0</v>
      </c>
      <c r="CI19" s="8" t="n">
        <v>1</v>
      </c>
      <c r="CJ19" s="8" t="n">
        <v>0</v>
      </c>
      <c r="CK19" s="48" t="n"/>
      <c r="CL19" s="48" t="inlineStr">
        <is>
          <t>Ya</t>
        </is>
      </c>
      <c r="CM19" s="8" t="n">
        <v>2024</v>
      </c>
      <c r="CN19" s="48" t="inlineStr">
        <is>
          <t>Fixed-Dome (Kubah Tetap)</t>
        </is>
      </c>
      <c r="CO19" s="48" t="inlineStr">
        <is>
          <t>6 m³ (4-5 ekor sapi, ±5 jam memasak/hari, ±50 kg</t>
        </is>
      </c>
      <c r="CP19" s="48" t="inlineStr">
        <is>
          <t>Anggota keluarga - laki-laki</t>
        </is>
      </c>
      <c r="CQ19" s="8" t="n">
        <v>0</v>
      </c>
      <c r="CR19" s="8" t="n">
        <v>0</v>
      </c>
      <c r="CS19" s="8" t="n">
        <v>0</v>
      </c>
      <c r="CT19" s="8" t="n">
        <v>0</v>
      </c>
      <c r="CU19" s="10" t="n">
        <v>1</v>
      </c>
      <c r="CV19" s="10" t="n">
        <v>0</v>
      </c>
      <c r="CW19" s="10" t="n">
        <v>0</v>
      </c>
      <c r="CX19" s="8" t="n">
        <v>0</v>
      </c>
      <c r="CY19" s="48" t="inlineStr">
        <is>
          <t>Anggota keluarga - laki-laki</t>
        </is>
      </c>
      <c r="CZ19" s="8" t="n">
        <v>1</v>
      </c>
      <c r="DA19" s="8" t="n">
        <v>0</v>
      </c>
      <c r="DB19" s="8" t="n">
        <v>0</v>
      </c>
      <c r="DC19" s="48" t="n"/>
      <c r="DD19" s="48" t="inlineStr">
        <is>
          <t>Anggota keluarga - laki-laki CPO atau pendamping</t>
        </is>
      </c>
      <c r="DE19" s="8" t="n">
        <v>1</v>
      </c>
      <c r="DF19" s="8" t="n">
        <v>0</v>
      </c>
      <c r="DG19" s="8" t="n">
        <v>1</v>
      </c>
      <c r="DH19" s="8" t="n">
        <v>0</v>
      </c>
      <c r="DI19" s="48" t="n"/>
      <c r="DJ19" s="48" t="inlineStr">
        <is>
          <t>Anggota keluarga - laki-laki CPO atau pendamping</t>
        </is>
      </c>
      <c r="DK19" s="8" t="n">
        <v>1</v>
      </c>
      <c r="DL19" s="8" t="n">
        <v>0</v>
      </c>
      <c r="DM19" s="8" t="n">
        <v>1</v>
      </c>
      <c r="DN19" s="8" t="n">
        <v>0</v>
      </c>
      <c r="DO19" s="48" t="n"/>
      <c r="DP19" s="8" t="n">
        <v>1</v>
      </c>
      <c r="DQ19" s="8" t="n">
        <v>0</v>
      </c>
      <c r="DR19" s="8" t="n">
        <v>0</v>
      </c>
      <c r="DS19" s="48" t="n"/>
      <c r="DT19" s="48" t="n"/>
      <c r="DU19" s="48" t="n"/>
      <c r="DV19" s="48" t="inlineStr">
        <is>
          <t>Ya</t>
        </is>
      </c>
      <c r="DW19" s="48" t="n"/>
      <c r="DX19" s="48" t="n"/>
      <c r="DY19" s="48" t="n"/>
      <c r="DZ19" s="48" t="n"/>
      <c r="EA19" s="48" t="n"/>
      <c r="EB19" s="48" t="n"/>
      <c r="EC19" s="48" t="n"/>
      <c r="ED19" s="48" t="n"/>
      <c r="EE19" s="48" t="n"/>
      <c r="EF19" s="48" t="n"/>
      <c r="EG19" s="48" t="n"/>
      <c r="EH19" s="48" t="n"/>
      <c r="EI19" s="48" t="inlineStr">
        <is>
          <t>Tidak ada masalah</t>
        </is>
      </c>
      <c r="EJ19" s="8" t="n">
        <v>0</v>
      </c>
      <c r="EK19" s="8" t="n">
        <v>0</v>
      </c>
      <c r="EL19" s="8" t="n">
        <v>0</v>
      </c>
      <c r="EM19" s="8" t="n">
        <v>1</v>
      </c>
      <c r="EN19" s="8" t="n">
        <v>0</v>
      </c>
      <c r="EO19" s="11" t="n"/>
      <c r="EP19" s="48" t="inlineStr">
        <is>
          <t>Ya, cukup jelas dan mudah diikuti</t>
        </is>
      </c>
      <c r="EQ19" s="48" t="inlineStr">
        <is>
          <t>Pelatihan</t>
        </is>
      </c>
      <c r="ER19" s="48" t="inlineStr">
        <is>
          <t>CPO atau pendamping</t>
        </is>
      </c>
      <c r="ES19" s="8" t="n">
        <v>1</v>
      </c>
      <c r="ET19" s="8" t="n">
        <v>0</v>
      </c>
      <c r="EU19" s="8" t="n">
        <v>0</v>
      </c>
      <c r="EV19" s="8" t="n">
        <v>0</v>
      </c>
      <c r="EW19" s="48" t="n"/>
      <c r="EX19" s="48" t="inlineStr">
        <is>
          <t>Anggota keluarga - Laki-laki</t>
        </is>
      </c>
      <c r="EY19" s="8" t="n">
        <v>1</v>
      </c>
      <c r="EZ19" s="8" t="n">
        <v>0</v>
      </c>
      <c r="FA19" s="8" t="n">
        <v>0</v>
      </c>
      <c r="FB19" s="48" t="n"/>
      <c r="FC19" s="48" t="inlineStr">
        <is>
          <t>Setiap hari</t>
        </is>
      </c>
      <c r="FD19" s="48" t="n"/>
      <c r="FE19" s="48" t="inlineStr">
        <is>
          <t>Mengetahui</t>
        </is>
      </c>
      <c r="FF19" s="48" t="inlineStr">
        <is>
          <t>Sering (setiap minggu)</t>
        </is>
      </c>
      <c r="FG19" s="48" t="inlineStr">
        <is>
          <t>Mengetahui</t>
        </is>
      </c>
      <c r="FH19" s="48" t="inlineStr">
        <is>
          <t>Sering (setiap minggu)</t>
        </is>
      </c>
      <c r="FI19" s="48" t="inlineStr">
        <is>
          <t>Mengetahui</t>
        </is>
      </c>
      <c r="FJ19" s="48" t="inlineStr">
        <is>
          <t>Selalu (setiap hari)</t>
        </is>
      </c>
      <c r="FK19" s="48" t="inlineStr">
        <is>
          <t>Mengetahui</t>
        </is>
      </c>
      <c r="FL19" s="48" t="inlineStr">
        <is>
          <t>Selalu (setiap hari)</t>
        </is>
      </c>
      <c r="FM19" s="48" t="inlineStr">
        <is>
          <t>Mengetahui</t>
        </is>
      </c>
      <c r="FN19" s="48" t="inlineStr">
        <is>
          <t>Selalu (setiap hari)</t>
        </is>
      </c>
      <c r="FO19" s="48" t="inlineStr">
        <is>
          <t>Mengetahui</t>
        </is>
      </c>
      <c r="FP19" s="48" t="inlineStr">
        <is>
          <t>Cukup sering (2 minggu sekali)</t>
        </is>
      </c>
      <c r="FQ19" s="48" t="inlineStr">
        <is>
          <t>Mengetahui</t>
        </is>
      </c>
      <c r="FR19" s="48" t="inlineStr">
        <is>
          <t>Ya</t>
        </is>
      </c>
      <c r="FS19" s="48" t="inlineStr">
        <is>
          <t>Mengetahui</t>
        </is>
      </c>
      <c r="FT19" s="48" t="inlineStr">
        <is>
          <t>Ya, selalu</t>
        </is>
      </c>
      <c r="FU19" s="48" t="inlineStr">
        <is>
          <t>Laki-laki dewasa</t>
        </is>
      </c>
      <c r="FV19" s="8" t="n">
        <v>1</v>
      </c>
      <c r="FW19" s="8" t="n">
        <v>0</v>
      </c>
      <c r="FX19" s="8" t="n">
        <v>0</v>
      </c>
      <c r="FY19" s="8" t="n">
        <v>0</v>
      </c>
      <c r="FZ19" s="48" t="inlineStr">
        <is>
          <t>Memahami</t>
        </is>
      </c>
      <c r="GA19" s="48" t="inlineStr">
        <is>
          <t>CPO Pelatihan</t>
        </is>
      </c>
      <c r="GB19" s="8" t="n">
        <v>1</v>
      </c>
      <c r="GC19" s="8" t="n">
        <v>1</v>
      </c>
      <c r="GD19" s="8" t="n">
        <v>0</v>
      </c>
      <c r="GE19" s="8" t="n">
        <v>0</v>
      </c>
      <c r="GF19" s="48" t="n"/>
      <c r="GG19" s="48" t="inlineStr">
        <is>
          <t>Sering</t>
        </is>
      </c>
      <c r="GH19" s="48" t="inlineStr">
        <is>
          <t>Ya</t>
        </is>
      </c>
      <c r="GI19" s="48" t="inlineStr">
        <is>
          <t>Tetangga</t>
        </is>
      </c>
      <c r="GJ19" s="8" t="n">
        <v>1</v>
      </c>
      <c r="GK19" s="8" t="n">
        <v>0</v>
      </c>
      <c r="GL19" s="8" t="n">
        <v>0</v>
      </c>
      <c r="GM19" s="8" t="n">
        <v>0</v>
      </c>
      <c r="GN19" s="48" t="n"/>
      <c r="GO19" s="8" t="n">
        <v>9</v>
      </c>
      <c r="GP19" s="48" t="inlineStr">
        <is>
          <t>Penuh (100%)</t>
        </is>
      </c>
      <c r="GQ19" s="48" t="inlineStr">
        <is>
          <t>Kayu bakar LPG</t>
        </is>
      </c>
      <c r="GR19" s="8" t="n">
        <v>1</v>
      </c>
      <c r="GS19" s="8" t="n">
        <v>1</v>
      </c>
      <c r="GT19" s="8" t="n">
        <v>0</v>
      </c>
      <c r="GU19" s="8" t="n">
        <v>0</v>
      </c>
      <c r="GV19" s="8" t="n">
        <v>0</v>
      </c>
      <c r="GW19" s="8" t="n">
        <v>0</v>
      </c>
      <c r="GX19" s="8" t="n">
        <v>0</v>
      </c>
      <c r="GY19" s="48" t="n"/>
      <c r="GZ19" s="48" t="inlineStr">
        <is>
          <t>Ya</t>
        </is>
      </c>
      <c r="HA19" s="8" t="n">
        <v>150</v>
      </c>
      <c r="HB19" s="8" t="n">
        <v>150000</v>
      </c>
      <c r="HC19" s="8" t="n">
        <v>10</v>
      </c>
      <c r="HD19" s="8" t="n">
        <v>100000</v>
      </c>
      <c r="HE19" s="8" t="n">
        <v>3</v>
      </c>
      <c r="HF19" s="8" t="n">
        <v>25000</v>
      </c>
      <c r="HG19" s="8" t="n">
        <v>3</v>
      </c>
      <c r="HH19" s="8" t="n">
        <v>25000</v>
      </c>
      <c r="HI19" s="48" t="n"/>
      <c r="HJ19" s="48" t="n"/>
      <c r="HK19" s="48" t="n"/>
      <c r="HL19" s="48" t="n"/>
      <c r="HM19" s="48" t="n"/>
      <c r="HN19" s="48" t="n"/>
      <c r="HO19" s="48" t="n"/>
      <c r="HP19" s="48" t="n"/>
      <c r="HQ19" s="48" t="n"/>
      <c r="HR19" s="48" t="n"/>
      <c r="HS19" s="48" t="n"/>
      <c r="HT19" s="48" t="n"/>
      <c r="HU19" s="48" t="n"/>
      <c r="HV19" s="48" t="n"/>
      <c r="HW19" s="48" t="n"/>
      <c r="HX19" s="48" t="n"/>
      <c r="HY19" s="8" t="n">
        <v>100</v>
      </c>
      <c r="HZ19" s="8" t="n">
        <v>100000</v>
      </c>
      <c r="IA19" s="8" t="n">
        <v>6</v>
      </c>
      <c r="IB19" s="8" t="n">
        <v>50000</v>
      </c>
      <c r="IC19" s="48" t="n"/>
      <c r="ID19" s="48" t="n"/>
      <c r="IE19" s="48" t="n"/>
      <c r="IF19" s="48" t="n"/>
      <c r="IG19" s="48" t="n"/>
      <c r="IH19" s="48" t="n"/>
      <c r="II19" s="48" t="n"/>
      <c r="IJ19" s="48" t="n"/>
      <c r="IK19" s="48" t="inlineStr">
        <is>
          <t>50-65 kg</t>
        </is>
      </c>
      <c r="IL19" s="48" t="inlineStr">
        <is>
          <t>3-5 jam</t>
        </is>
      </c>
      <c r="IM19" s="48" t="inlineStr">
        <is>
          <t>Ya</t>
        </is>
      </c>
      <c r="IN19" s="48" t="inlineStr">
        <is>
          <t>Tidak</t>
        </is>
      </c>
      <c r="IO19" s="48" t="inlineStr">
        <is>
          <t>Lebih bersih</t>
        </is>
      </c>
      <c r="IP19" s="48" t="n"/>
      <c r="IQ19" s="48" t="inlineStr">
        <is>
          <t>Tidak pernah</t>
        </is>
      </c>
      <c r="IR19" s="48" t="n"/>
      <c r="IS19" s="48" t="n"/>
      <c r="IT19" s="48" t="n"/>
      <c r="IU19" s="48" t="n"/>
      <c r="IV19" s="48" t="n"/>
      <c r="IW19" s="48" t="n"/>
      <c r="IX19" s="48" t="n"/>
      <c r="IY19" s="48" t="n"/>
      <c r="IZ19" s="48" t="inlineStr">
        <is>
          <t>Tidak pernah</t>
        </is>
      </c>
      <c r="JA19" s="48" t="n"/>
      <c r="JB19" s="48" t="n"/>
      <c r="JC19" s="48" t="n"/>
      <c r="JD19" s="48" t="n"/>
      <c r="JE19" s="48" t="n"/>
      <c r="JF19" s="48" t="n"/>
      <c r="JG19" s="48" t="n"/>
      <c r="JH19" s="48" t="n"/>
      <c r="JI19" s="48" t="inlineStr">
        <is>
          <t>Tidak pernah</t>
        </is>
      </c>
      <c r="JJ19" s="48" t="n"/>
      <c r="JK19" s="48" t="n"/>
      <c r="JL19" s="48" t="n"/>
      <c r="JM19" s="48" t="n"/>
      <c r="JN19" s="48" t="n"/>
      <c r="JO19" s="48" t="n"/>
      <c r="JP19" s="48" t="n"/>
      <c r="JQ19" s="48" t="n"/>
      <c r="JR19" s="48" t="inlineStr">
        <is>
          <t>Tidak pernah</t>
        </is>
      </c>
      <c r="JS19" s="48" t="n"/>
      <c r="JT19" s="48" t="n"/>
      <c r="JU19" s="48" t="n"/>
      <c r="JV19" s="48" t="n"/>
      <c r="JW19" s="48" t="n"/>
      <c r="JX19" s="48" t="n"/>
      <c r="JY19" s="48" t="n"/>
      <c r="JZ19" s="48" t="n"/>
      <c r="KA19" s="48" t="inlineStr">
        <is>
          <t>Tidak pernah</t>
        </is>
      </c>
      <c r="KB19" s="48" t="n"/>
      <c r="KC19" s="48" t="n"/>
      <c r="KD19" s="48" t="n"/>
      <c r="KE19" s="48" t="n"/>
      <c r="KF19" s="48" t="n"/>
      <c r="KG19" s="48" t="n"/>
      <c r="KH19" s="48" t="n"/>
      <c r="KI19" s="48" t="n"/>
      <c r="KJ19" s="48" t="inlineStr">
        <is>
          <t>Tidak pernah</t>
        </is>
      </c>
      <c r="KK19" s="48" t="n"/>
      <c r="KL19" s="48" t="n"/>
      <c r="KM19" s="48" t="n"/>
      <c r="KN19" s="48" t="n"/>
      <c r="KO19" s="48" t="n"/>
      <c r="KP19" s="48" t="n"/>
      <c r="KQ19" s="48" t="n"/>
      <c r="KR19" s="48" t="n"/>
      <c r="KS19" s="48" t="inlineStr">
        <is>
          <t>Jauh lebih baik</t>
        </is>
      </c>
      <c r="KT19" s="48" t="inlineStr">
        <is>
          <t>0-1 kali</t>
        </is>
      </c>
      <c r="KU19" s="48" t="inlineStr">
        <is>
          <t>0-1 kali</t>
        </is>
      </c>
      <c r="KV19" s="48" t="inlineStr">
        <is>
          <t>Tidak ada</t>
        </is>
      </c>
      <c r="KW19" s="8" t="n">
        <v>0</v>
      </c>
      <c r="KX19" s="8" t="n">
        <v>0</v>
      </c>
      <c r="KY19" s="8" t="n">
        <v>0</v>
      </c>
      <c r="KZ19" s="8" t="n">
        <v>1</v>
      </c>
      <c r="LA19" s="48" t="inlineStr">
        <is>
          <t>Cukup membaik</t>
        </is>
      </c>
      <c r="LB19" s="48" t="inlineStr">
        <is>
          <t>Cukup membaik</t>
        </is>
      </c>
      <c r="LC19" s="8" t="n">
        <v>0</v>
      </c>
      <c r="LD19" s="8" t="n">
        <v>3</v>
      </c>
      <c r="LE19" s="8" t="n">
        <v>0</v>
      </c>
      <c r="LF19" s="8" t="n">
        <v>0</v>
      </c>
      <c r="LG19" s="48" t="inlineStr">
        <is>
          <t>Ya</t>
        </is>
      </c>
      <c r="LH19" s="8" t="n">
        <v>100000</v>
      </c>
      <c r="LI19" s="48" t="n"/>
      <c r="LJ19" s="48" t="inlineStr">
        <is>
          <t>Kebutuhan rumah tangga</t>
        </is>
      </c>
      <c r="LK19" s="8" t="n">
        <v>0</v>
      </c>
      <c r="LL19" s="8" t="n">
        <v>0</v>
      </c>
      <c r="LM19" s="8" t="n">
        <v>0</v>
      </c>
      <c r="LN19" s="8" t="n">
        <v>0</v>
      </c>
      <c r="LO19" s="8" t="n">
        <v>1</v>
      </c>
      <c r="LP19" s="8" t="n">
        <v>0</v>
      </c>
      <c r="LQ19" s="8" t="n">
        <v>0</v>
      </c>
      <c r="LR19" s="48" t="n"/>
      <c r="LS19" s="8" t="n">
        <v>10</v>
      </c>
      <c r="LT19" s="8" t="n">
        <v>10</v>
      </c>
      <c r="LU19" s="8" t="n">
        <v>0</v>
      </c>
      <c r="LV19" s="8" t="n">
        <v>5</v>
      </c>
      <c r="LW19" s="8" t="n">
        <v>5</v>
      </c>
      <c r="LX19" s="8" t="n">
        <v>0</v>
      </c>
      <c r="LY19" s="8" t="n">
        <v>5</v>
      </c>
      <c r="LZ19" s="8" t="n">
        <v>5</v>
      </c>
      <c r="MA19" s="8" t="n">
        <v>0</v>
      </c>
      <c r="MB19" s="48" t="inlineStr">
        <is>
          <t>Ya</t>
        </is>
      </c>
      <c r="MC19" s="8" t="n">
        <v>30</v>
      </c>
      <c r="MD19" s="8" t="n">
        <v>15</v>
      </c>
      <c r="ME19" s="8" t="n">
        <v>15</v>
      </c>
      <c r="MF19" s="8" t="n">
        <v>0</v>
      </c>
      <c r="MG19" s="8" t="n">
        <v>0</v>
      </c>
      <c r="MH19" s="8" t="n">
        <v>0</v>
      </c>
      <c r="MI19" s="48" t="inlineStr">
        <is>
          <t>Istirahat</t>
        </is>
      </c>
      <c r="MJ19" s="8" t="n">
        <v>0</v>
      </c>
      <c r="MK19" s="8" t="n">
        <v>0</v>
      </c>
      <c r="ML19" s="8" t="n">
        <v>1</v>
      </c>
      <c r="MM19" s="8" t="n">
        <v>0</v>
      </c>
      <c r="MN19" s="8" t="n">
        <v>0</v>
      </c>
      <c r="MO19" s="8" t="n">
        <v>0</v>
      </c>
      <c r="MP19" s="48" t="n"/>
      <c r="MQ19" s="48" t="n"/>
      <c r="MR19" s="48" t="inlineStr">
        <is>
          <t>untuk istirahat</t>
        </is>
      </c>
      <c r="MS19" s="48" t="n"/>
      <c r="MT19" s="48" t="inlineStr">
        <is>
          <t>untuk kumpul keluarga</t>
        </is>
      </c>
      <c r="MU19" s="48" t="inlineStr">
        <is>
          <t>Tidak</t>
        </is>
      </c>
      <c r="MV19" s="48" t="n"/>
      <c r="MW19" s="48" t="n"/>
      <c r="MX19" s="48" t="n"/>
      <c r="MY19" s="48" t="n"/>
      <c r="MZ19" s="48" t="n"/>
      <c r="NA19" s="48" t="n"/>
      <c r="NB19" s="48" t="n"/>
      <c r="NC19" s="48" t="n"/>
      <c r="ND19" s="48" t="n"/>
      <c r="NE19" s="48" t="n"/>
      <c r="NF19" s="48" t="n"/>
      <c r="NG19" s="48" t="n"/>
      <c r="NH19" s="48" t="n"/>
      <c r="NI19" s="48" t="n"/>
      <c r="NJ19" s="48" t="n"/>
      <c r="NK19" s="48" t="n"/>
      <c r="NL19" s="48" t="inlineStr">
        <is>
          <t>Tidak</t>
        </is>
      </c>
      <c r="NM19" s="48" t="inlineStr">
        <is>
          <t>Kombinasi dana mandiri dan dana hibah</t>
        </is>
      </c>
      <c r="NN19" s="48" t="inlineStr">
        <is>
          <t>&gt;11.000.001</t>
        </is>
      </c>
      <c r="NO19" s="48" t="inlineStr">
        <is>
          <t>Pemerintah</t>
        </is>
      </c>
      <c r="NP19" s="48" t="n"/>
      <c r="NQ19" s="48" t="n"/>
      <c r="NR19" s="48" t="n"/>
      <c r="NS19" s="48" t="n"/>
      <c r="NT19" s="48" t="n"/>
      <c r="NU19" s="48" t="n"/>
      <c r="NV19" s="48" t="inlineStr">
        <is>
          <t>Anggota keluarga - Laki-laki dewasa</t>
        </is>
      </c>
      <c r="NW19" s="48" t="n"/>
      <c r="NX19" s="48" t="inlineStr">
        <is>
          <t>Sangat meningkat</t>
        </is>
      </c>
      <c r="NY19" s="8" t="n">
        <v>40</v>
      </c>
      <c r="NZ19" s="8" t="n">
        <v>20</v>
      </c>
      <c r="OA19" s="8" t="n">
        <v>15</v>
      </c>
      <c r="OB19" s="8" t="n">
        <v>5</v>
      </c>
      <c r="OC19" s="8" t="n">
        <v>5</v>
      </c>
      <c r="OD19" s="8" t="n">
        <v>5</v>
      </c>
      <c r="OE19" s="48" t="inlineStr">
        <is>
          <t>Jauh lebih baik</t>
        </is>
      </c>
      <c r="OF19" s="48" t="inlineStr">
        <is>
          <t>Jauh lebih baik (beda waktu memasak lebih cepat setengah jam atau lebih, ATAU tidak lagi ada rasa/bau makanan yang berubah, ATAU alasan lainnya)</t>
        </is>
      </c>
      <c r="OG19" s="48" t="inlineStr">
        <is>
          <t>Ya</t>
        </is>
      </c>
      <c r="OH19" s="8" t="n">
        <v>0</v>
      </c>
      <c r="OI19" s="8" t="n">
        <v>4</v>
      </c>
      <c r="OJ19" s="8" t="n">
        <v>0</v>
      </c>
      <c r="OK19" s="8" t="n">
        <v>0</v>
      </c>
      <c r="OL19" s="8" t="n">
        <v>0</v>
      </c>
      <c r="OM19" s="8" t="n">
        <v>0</v>
      </c>
      <c r="ON19" s="8" t="n">
        <v>0</v>
      </c>
      <c r="OO19" s="8" t="n">
        <v>0</v>
      </c>
      <c r="OP19" s="48" t="inlineStr">
        <is>
          <t>Sapi perah</t>
        </is>
      </c>
      <c r="OQ19" s="8" t="n">
        <v>0</v>
      </c>
      <c r="OR19" s="8" t="n">
        <v>1</v>
      </c>
      <c r="OS19" s="8" t="n">
        <v>0</v>
      </c>
      <c r="OT19" s="8" t="n">
        <v>0</v>
      </c>
      <c r="OU19" s="8" t="n">
        <v>0</v>
      </c>
      <c r="OV19" s="8" t="n">
        <v>0</v>
      </c>
      <c r="OW19" s="8" t="n">
        <v>0</v>
      </c>
      <c r="OX19" s="8" t="n">
        <v>0</v>
      </c>
      <c r="OY19" s="48" t="n"/>
      <c r="OZ19" s="48" t="n"/>
      <c r="PA19" s="48" t="n"/>
      <c r="PB19" s="48" t="n"/>
      <c r="PC19" s="48" t="n"/>
      <c r="PD19" s="48" t="n"/>
      <c r="PE19" s="48" t="n"/>
      <c r="PF19" s="48" t="n"/>
      <c r="PG19" s="48" t="n"/>
      <c r="PH19" s="48" t="n"/>
      <c r="PI19" s="48" t="n"/>
      <c r="PJ19" s="48" t="inlineStr">
        <is>
          <t>1-Disebarkan ke lahan terbuka</t>
        </is>
      </c>
      <c r="PK19" s="8" t="n">
        <v>0</v>
      </c>
      <c r="PL19" s="8" t="n">
        <v>0</v>
      </c>
      <c r="PM19" s="8" t="n">
        <v>0</v>
      </c>
      <c r="PN19" s="8" t="n">
        <v>0</v>
      </c>
      <c r="PO19" s="8" t="n">
        <v>0</v>
      </c>
      <c r="PP19" s="8" t="n">
        <v>1</v>
      </c>
      <c r="PQ19" s="8" t="n">
        <v>0</v>
      </c>
      <c r="PR19" s="8" t="n">
        <v>0</v>
      </c>
      <c r="PS19" s="8" t="n">
        <v>0</v>
      </c>
      <c r="PT19" s="48" t="n"/>
      <c r="PU19" s="48" t="n"/>
      <c r="PV19" s="48" t="n"/>
      <c r="PW19" s="48" t="n"/>
      <c r="PX19" s="48" t="n"/>
      <c r="PY19" s="48" t="n"/>
      <c r="PZ19" s="48" t="n"/>
      <c r="QA19" s="48" t="n"/>
      <c r="QB19" s="48" t="n"/>
      <c r="QC19" s="48" t="n"/>
      <c r="QD19" s="48" t="n"/>
      <c r="QE19" s="48" t="n"/>
      <c r="QF19" s="48" t="n"/>
      <c r="QG19" s="48" t="n"/>
      <c r="QH19" s="48" t="n"/>
      <c r="QI19" s="48" t="n"/>
      <c r="QJ19" s="48" t="n"/>
      <c r="QK19" s="48" t="n"/>
      <c r="QL19" s="48" t="n"/>
      <c r="QM19" s="48" t="n"/>
      <c r="QN19" s="48" t="n"/>
      <c r="QO19" s="48" t="n"/>
      <c r="QP19" s="48" t="n"/>
      <c r="QQ19" s="48" t="n"/>
      <c r="QR19" s="48" t="n"/>
      <c r="QS19" s="48" t="n"/>
      <c r="QT19" s="48" t="n"/>
      <c r="QU19" s="48" t="n"/>
      <c r="QV19" s="48" t="n"/>
      <c r="QW19" s="48" t="n"/>
      <c r="QX19" s="48" t="n"/>
      <c r="QY19" s="48" t="n"/>
      <c r="QZ19" s="48" t="n"/>
      <c r="RA19" s="48" t="n"/>
      <c r="RB19" s="48" t="n"/>
      <c r="RC19" s="48" t="n"/>
      <c r="RD19" s="48" t="n"/>
      <c r="RE19" s="48" t="n"/>
      <c r="RF19" s="48" t="n"/>
      <c r="RG19" s="48" t="n"/>
      <c r="RH19" s="48" t="n"/>
      <c r="RI19" s="48" t="n"/>
      <c r="RJ19" s="48" t="n"/>
      <c r="RK19" s="48" t="n"/>
      <c r="RL19" s="48" t="n"/>
      <c r="RM19" s="48" t="n"/>
      <c r="RN19" s="48" t="n"/>
      <c r="RO19" s="48" t="n"/>
      <c r="RP19" s="48" t="n"/>
      <c r="RQ19" s="48" t="n"/>
      <c r="RR19" s="48" t="n"/>
      <c r="RS19" s="48" t="n"/>
      <c r="RT19" s="48" t="n"/>
      <c r="RU19" s="48" t="n"/>
      <c r="RV19" s="48" t="n"/>
      <c r="RW19" s="48" t="n"/>
      <c r="RX19" s="48" t="n"/>
      <c r="RY19" s="48" t="n"/>
      <c r="RZ19" s="48" t="n"/>
      <c r="SA19" s="48" t="n"/>
      <c r="SB19" s="48" t="n"/>
      <c r="SC19" s="48" t="n"/>
      <c r="SD19" s="48" t="n"/>
      <c r="SE19" s="8" t="n">
        <v>4</v>
      </c>
      <c r="SF19" s="48" t="n"/>
      <c r="SG19" s="48" t="n"/>
      <c r="SH19" s="48" t="n"/>
      <c r="SI19" s="48" t="n"/>
      <c r="SJ19" s="48" t="n"/>
      <c r="SK19" s="48" t="n"/>
      <c r="SL19" s="48" t="n"/>
      <c r="SM19" s="48" t="n"/>
      <c r="SN19" s="48" t="n"/>
      <c r="SO19" s="48" t="n"/>
      <c r="SP19" s="48" t="n"/>
      <c r="SQ19" s="48" t="n"/>
      <c r="SR19" s="48" t="n"/>
      <c r="SS19" s="48" t="n"/>
      <c r="ST19" s="48" t="n"/>
      <c r="SU19" s="48" t="n"/>
      <c r="SV19" s="48" t="n"/>
      <c r="SW19" s="48" t="n"/>
      <c r="SX19" s="48" t="n"/>
      <c r="SY19" s="48" t="n"/>
      <c r="SZ19" s="48" t="n"/>
      <c r="TA19" s="48" t="n"/>
      <c r="TB19" s="48" t="n"/>
      <c r="TC19" s="48" t="n"/>
      <c r="TD19" s="48" t="n"/>
      <c r="TE19" s="48" t="n"/>
      <c r="TF19" s="48" t="n"/>
      <c r="TG19" s="48" t="n"/>
      <c r="TH19" s="48" t="n"/>
      <c r="TI19" s="48" t="n"/>
      <c r="TJ19" s="48" t="n"/>
      <c r="TK19" s="48" t="n"/>
      <c r="TL19" s="48" t="n"/>
      <c r="TM19" s="48" t="n"/>
      <c r="TN19" s="48" t="n"/>
      <c r="TO19" s="48" t="n"/>
      <c r="TP19" s="48" t="n"/>
      <c r="TQ19" s="48" t="n"/>
      <c r="TR19" s="48" t="n"/>
      <c r="TS19" s="48" t="n"/>
      <c r="TT19" s="48" t="n"/>
      <c r="TU19" s="48" t="n"/>
      <c r="TV19" s="48" t="n"/>
      <c r="TW19" s="48" t="n"/>
      <c r="TX19" s="48" t="n"/>
      <c r="TY19" s="48" t="n"/>
      <c r="TZ19" s="48" t="n"/>
      <c r="UA19" s="48" t="inlineStr">
        <is>
          <t>Pemberian pakan di kandang</t>
        </is>
      </c>
      <c r="UB19" s="48" t="n"/>
      <c r="UC19" s="48" t="n"/>
      <c r="UD19" s="48" t="n"/>
      <c r="UE19" s="48" t="n"/>
      <c r="UF19" s="48" t="n"/>
      <c r="UG19" s="48" t="n"/>
      <c r="UH19" s="48" t="n"/>
      <c r="UI19" s="48" t="inlineStr">
        <is>
          <t>Sangat teratur (setiap hari)</t>
        </is>
      </c>
      <c r="UJ19" s="48" t="n"/>
      <c r="UK19" s="48" t="n"/>
      <c r="UL19" s="48" t="n"/>
      <c r="UM19" s="48" t="n"/>
      <c r="UN19" s="48" t="n"/>
      <c r="UO19" s="48" t="n"/>
      <c r="UP19" s="48" t="n"/>
      <c r="UQ19" s="48" t="inlineStr">
        <is>
          <t>Sangat sering (&gt;1 kali sehari)</t>
        </is>
      </c>
      <c r="UR19" s="48" t="n"/>
      <c r="US19" s="48" t="n"/>
      <c r="UT19" s="48" t="n"/>
      <c r="UU19" s="48" t="n"/>
      <c r="UV19" s="48" t="n"/>
      <c r="UW19" s="48" t="n"/>
      <c r="UX19" s="48" t="n"/>
      <c r="UY19" s="48" t="n"/>
      <c r="UZ19" s="48" t="n"/>
      <c r="VA19" s="48" t="n"/>
      <c r="VB19" s="48" t="n"/>
      <c r="VC19" s="48" t="n"/>
      <c r="VD19" s="48" t="n"/>
      <c r="VE19" s="48" t="n"/>
      <c r="VF19" s="48" t="n"/>
      <c r="VG19" s="48" t="n"/>
      <c r="VH19" s="48" t="n"/>
      <c r="VI19" s="48" t="n"/>
      <c r="VJ19" s="48" t="n"/>
      <c r="VK19" s="48" t="inlineStr">
        <is>
          <t>3-Disimpan terbuka (dry lot) 6-Digester biogas</t>
        </is>
      </c>
      <c r="VL19" s="8" t="n">
        <v>0</v>
      </c>
      <c r="VM19" s="8" t="n">
        <v>0</v>
      </c>
      <c r="VN19" s="8" t="n">
        <v>1</v>
      </c>
      <c r="VO19" s="8" t="n">
        <v>0</v>
      </c>
      <c r="VP19" s="8" t="n">
        <v>0</v>
      </c>
      <c r="VQ19" s="8" t="n">
        <v>1</v>
      </c>
      <c r="VR19" s="8" t="n">
        <v>0</v>
      </c>
      <c r="VS19" s="8" t="n">
        <v>0</v>
      </c>
      <c r="VT19" s="48" t="n"/>
      <c r="VU19" s="48" t="n"/>
      <c r="VV19" s="48" t="n"/>
      <c r="VW19" s="48" t="n"/>
      <c r="VX19" s="48" t="n"/>
      <c r="VY19" s="48" t="n"/>
      <c r="VZ19" s="48" t="n"/>
      <c r="WA19" s="48" t="n"/>
      <c r="WB19" s="48" t="n"/>
      <c r="WC19" s="48" t="n"/>
      <c r="WD19" s="48" t="n"/>
      <c r="WE19" s="48" t="n"/>
      <c r="WF19" s="48" t="n"/>
      <c r="WG19" s="48" t="n"/>
      <c r="WH19" s="48" t="n"/>
      <c r="WI19" s="48" t="n"/>
      <c r="WJ19" s="48" t="n"/>
      <c r="WK19" s="48" t="n"/>
      <c r="WL19" s="48" t="n"/>
      <c r="WM19" s="48" t="n"/>
      <c r="WN19" s="48" t="n"/>
      <c r="WO19" s="48" t="n"/>
      <c r="WP19" s="48" t="n"/>
      <c r="WQ19" s="48" t="n"/>
      <c r="WR19" s="48" t="n"/>
      <c r="WS19" s="48" t="n"/>
      <c r="WT19" s="48" t="n"/>
      <c r="WU19" s="48" t="n"/>
      <c r="WV19" s="48" t="n"/>
      <c r="WW19" s="48" t="n"/>
      <c r="WX19" s="48" t="n"/>
      <c r="WY19" s="48" t="n"/>
      <c r="WZ19" s="48" t="n"/>
      <c r="XA19" s="48" t="n"/>
      <c r="XB19" s="48" t="n"/>
      <c r="XC19" s="48" t="n"/>
      <c r="XD19" s="48" t="n"/>
      <c r="XE19" s="48" t="n"/>
      <c r="XF19" s="48" t="n"/>
      <c r="XG19" s="48" t="n"/>
      <c r="XH19" s="48" t="n"/>
      <c r="XI19" s="48" t="n"/>
      <c r="XJ19" s="48" t="n"/>
      <c r="XK19" s="48" t="n"/>
      <c r="XL19" s="48" t="n"/>
      <c r="XM19" s="48" t="n"/>
      <c r="XN19" s="48" t="n"/>
      <c r="XO19" s="48" t="n"/>
      <c r="XP19" s="48" t="n"/>
      <c r="XQ19" s="48" t="n"/>
      <c r="XR19" s="48" t="n"/>
      <c r="XS19" s="48" t="n"/>
      <c r="XT19" s="48" t="n"/>
      <c r="XU19" s="48" t="n"/>
      <c r="XV19" s="48" t="n"/>
      <c r="XW19" s="48" t="n"/>
      <c r="XX19" s="48" t="n"/>
      <c r="XY19" s="48" t="n"/>
      <c r="XZ19" s="48" t="n"/>
      <c r="YA19" s="48" t="n"/>
      <c r="YB19" s="48" t="n"/>
      <c r="YC19" s="48" t="n"/>
      <c r="YD19" s="48" t="n"/>
      <c r="YE19" s="48" t="n"/>
      <c r="YF19" s="48" t="n"/>
      <c r="YG19" s="48" t="n"/>
      <c r="YH19" s="48" t="n"/>
      <c r="YI19" s="48" t="n"/>
      <c r="YJ19" s="48" t="n"/>
      <c r="YK19" s="48" t="n"/>
      <c r="YL19" s="48" t="n"/>
      <c r="YM19" s="48" t="n"/>
      <c r="YN19" s="48" t="n"/>
      <c r="YO19" s="48" t="n"/>
      <c r="YP19" s="48" t="n"/>
      <c r="YQ19" s="48" t="n"/>
      <c r="YR19" s="48" t="n"/>
      <c r="YS19" s="48" t="n"/>
      <c r="YT19" s="8" t="n">
        <v>60</v>
      </c>
      <c r="YU19" s="48" t="n"/>
      <c r="YV19" s="48" t="n"/>
      <c r="YW19" s="48" t="n"/>
      <c r="YX19" s="48" t="n"/>
      <c r="YY19" s="48" t="n"/>
      <c r="YZ19" s="48" t="n"/>
      <c r="ZA19" s="48" t="n"/>
      <c r="ZB19" s="8" t="n">
        <v>2</v>
      </c>
      <c r="ZC19" s="48" t="n"/>
      <c r="ZD19" s="48" t="n"/>
      <c r="ZE19" s="48" t="n"/>
      <c r="ZF19" s="48" t="n"/>
      <c r="ZG19" s="48" t="n"/>
      <c r="ZH19" s="48" t="n"/>
      <c r="ZI19" s="48" t="n"/>
      <c r="ZJ19" s="48" t="inlineStr">
        <is>
          <t>Pakan segar (misal: rumput)</t>
        </is>
      </c>
      <c r="ZK19" s="48" t="n"/>
      <c r="ZL19" s="48" t="n"/>
      <c r="ZM19" s="48" t="n"/>
      <c r="ZN19" s="48" t="n"/>
      <c r="ZO19" s="48" t="n"/>
      <c r="ZP19" s="48" t="n"/>
      <c r="ZQ19" s="48" t="inlineStr">
        <is>
          <t>Ya</t>
        </is>
      </c>
      <c r="ZR19" s="48" t="inlineStr">
        <is>
          <t>Padat Cair</t>
        </is>
      </c>
      <c r="ZS19" s="8" t="n">
        <v>1</v>
      </c>
      <c r="ZT19" s="8" t="n">
        <v>1</v>
      </c>
      <c r="ZU19" s="8" t="n">
        <v>60</v>
      </c>
      <c r="ZV19" s="8" t="n">
        <v>60</v>
      </c>
      <c r="ZW19" s="48" t="inlineStr">
        <is>
          <t>Ya</t>
        </is>
      </c>
      <c r="ZX19" s="48" t="inlineStr">
        <is>
          <t>Mengetahui</t>
        </is>
      </c>
      <c r="ZY19" s="48" t="inlineStr">
        <is>
          <t>Digunakan untuk pupuk di lahan pertanian sendiri Diberikan gratis ke orang lain</t>
        </is>
      </c>
      <c r="ZZ19" s="8" t="n">
        <v>1</v>
      </c>
      <c r="AAA19" s="8" t="n">
        <v>0</v>
      </c>
      <c r="AAB19" s="8" t="n">
        <v>0</v>
      </c>
      <c r="AAC19" s="8" t="n">
        <v>0</v>
      </c>
      <c r="AAD19" s="8" t="n">
        <v>1</v>
      </c>
      <c r="AAE19" s="8" t="n">
        <v>0</v>
      </c>
      <c r="AAF19" s="8" t="n">
        <v>0</v>
      </c>
      <c r="AAG19" s="48" t="inlineStr">
        <is>
          <t>Pupuk cair untuk tanaman</t>
        </is>
      </c>
      <c r="AAH19" s="8" t="n">
        <v>1</v>
      </c>
      <c r="AAI19" s="8" t="n">
        <v>0</v>
      </c>
      <c r="AAJ19" s="8" t="n">
        <v>0</v>
      </c>
      <c r="AAK19" s="8" t="n">
        <v>0</v>
      </c>
      <c r="AAL19" s="8" t="n">
        <v>0</v>
      </c>
      <c r="AAM19" s="48" t="n"/>
      <c r="AAN19" s="48" t="n"/>
      <c r="AAO19" s="48" t="n"/>
      <c r="AAP19" s="48" t="n"/>
      <c r="AAQ19" s="48" t="n"/>
      <c r="AAR19" s="48" t="n"/>
      <c r="AAS19" s="48" t="n"/>
      <c r="AAT19" s="48" t="n"/>
      <c r="AAU19" s="48" t="n"/>
      <c r="AAV19" s="11" t="inlineStr">
        <is>
          <t>Rumput</t>
        </is>
      </c>
      <c r="AAW19" s="48" t="inlineStr">
        <is>
          <t>Sering ( 1 minggu 2 kali)</t>
        </is>
      </c>
      <c r="AAX19" s="8" t="n">
        <v>2000</v>
      </c>
      <c r="AAY19" s="48" t="n"/>
      <c r="AAZ19" s="8" t="n">
        <v>100</v>
      </c>
      <c r="ABA19" s="8" t="n">
        <v>100</v>
      </c>
      <c r="ABB19" s="48" t="inlineStr">
        <is>
          <t>NPK</t>
        </is>
      </c>
      <c r="ABC19" s="48" t="n"/>
      <c r="ABD19" s="8" t="n">
        <v>40</v>
      </c>
      <c r="ABE19" s="8" t="n">
        <v>4000</v>
      </c>
      <c r="ABF19" s="8" t="n">
        <v>15</v>
      </c>
      <c r="ABG19" s="8" t="n">
        <v>4000</v>
      </c>
      <c r="ABH19" s="8" t="n">
        <v>400</v>
      </c>
      <c r="ABI19" s="8" t="n">
        <v>600</v>
      </c>
      <c r="ABJ19" s="48" t="inlineStr">
        <is>
          <t>Ya</t>
        </is>
      </c>
      <c r="ABK19" s="48" t="inlineStr">
        <is>
          <t>Cukup meningkat</t>
        </is>
      </c>
      <c r="ABL19" s="48" t="inlineStr">
        <is>
          <t>Cukup meningkat</t>
        </is>
      </c>
      <c r="ABM19" s="48" t="inlineStr">
        <is>
          <t>Cukup meningkat</t>
        </is>
      </c>
      <c r="ABN19" s="48" t="n"/>
      <c r="ABO19" s="48" t="n"/>
      <c r="ABP19" s="48" t="inlineStr">
        <is>
          <t>Tidak punya waktu mengumpulkannya Ladang/sawah terlalu jauh, sulit untuk mengangkut ke sana</t>
        </is>
      </c>
      <c r="ABQ19" s="8" t="n">
        <v>0</v>
      </c>
      <c r="ABR19" s="8" t="n">
        <v>0</v>
      </c>
      <c r="ABS19" s="8" t="n">
        <v>1</v>
      </c>
      <c r="ABT19" s="8" t="n">
        <v>1</v>
      </c>
      <c r="ABU19" s="8" t="n">
        <v>0</v>
      </c>
      <c r="ABV19" s="8" t="n">
        <v>0</v>
      </c>
      <c r="ABW19" s="8" t="n">
        <v>0</v>
      </c>
      <c r="ABX19" s="48" t="n"/>
      <c r="ABY19" s="48" t="inlineStr">
        <is>
          <t>tidak</t>
        </is>
      </c>
      <c r="ABZ19" s="48" t="inlineStr">
        <is>
          <t>Manfaat besar dan membantu kehidupan sehari-hari</t>
        </is>
      </c>
      <c r="ACA19" s="48" t="inlineStr">
        <is>
          <t>Berkurang</t>
        </is>
      </c>
      <c r="ACB19" s="48" t="inlineStr">
        <is>
          <t>Anggota keluarga - Perempuan dewasa</t>
        </is>
      </c>
      <c r="ACC19" s="48" t="inlineStr">
        <is>
          <t>Setuju</t>
        </is>
      </c>
      <c r="ACD19" s="48" t="inlineStr">
        <is>
          <t>Anggota keluarga - Laki-laki dewasa Anggota keluarga - Perempuan dewasa Anggota keluarga - Anak-anak</t>
        </is>
      </c>
      <c r="ACE19" s="8" t="n">
        <v>1</v>
      </c>
      <c r="ACF19" s="8" t="n">
        <v>1</v>
      </c>
      <c r="ACG19" s="8" t="n">
        <v>1</v>
      </c>
      <c r="ACH19" s="8" t="n">
        <v>0</v>
      </c>
      <c r="ACI19" s="48" t="inlineStr">
        <is>
          <t>Puas</t>
        </is>
      </c>
      <c r="ACJ19" s="48" t="inlineStr">
        <is>
          <t>Puas</t>
        </is>
      </c>
      <c r="ACK19" s="48" t="inlineStr">
        <is>
          <t>Puas</t>
        </is>
      </c>
      <c r="ACL19" s="48" t="inlineStr">
        <is>
          <t>Sangat puas</t>
        </is>
      </c>
      <c r="ACM19" s="48" t="inlineStr">
        <is>
          <t>Tidak</t>
        </is>
      </c>
      <c r="ACN19" s="48" t="n"/>
      <c r="ACO19" s="48" t="inlineStr">
        <is>
          <t>Sangat puas</t>
        </is>
      </c>
      <c r="ACP19" s="48" t="n"/>
      <c r="ACQ19" s="48" t="n"/>
      <c r="ACR19" s="48" t="n"/>
      <c r="ACS19" s="48" t="n"/>
      <c r="ACT19" s="48" t="n"/>
      <c r="ACU19" s="48" t="n"/>
      <c r="ACV19" s="48" t="n"/>
      <c r="ACW19" s="48" t="n"/>
      <c r="ACX19" s="48" t="n"/>
      <c r="ACY19" s="48" t="n"/>
      <c r="ACZ19" s="48" t="inlineStr">
        <is>
          <t>Menghubungi CPO atau pendamping</t>
        </is>
      </c>
      <c r="ADA19" s="8" t="n">
        <v>0</v>
      </c>
      <c r="ADB19" s="8" t="n">
        <v>0</v>
      </c>
      <c r="ADC19" s="8" t="n">
        <v>0</v>
      </c>
      <c r="ADD19" s="8" t="n">
        <v>0</v>
      </c>
      <c r="ADE19" s="8" t="n">
        <v>1</v>
      </c>
      <c r="ADF19" s="8" t="n">
        <v>0</v>
      </c>
      <c r="ADG19" s="8" t="n">
        <v>0</v>
      </c>
      <c r="ADH19" s="8" t="n">
        <v>0</v>
      </c>
      <c r="ADI19" s="12" t="n"/>
      <c r="ADJ19" s="17" t="inlineStr">
        <is>
          <t>Laki-laki dewasa</t>
        </is>
      </c>
      <c r="ADK19" s="48" t="n"/>
      <c r="ADL19" s="17" t="inlineStr">
        <is>
          <t>Menelepon atau WA langsung</t>
        </is>
      </c>
      <c r="ADM19" s="48" t="n"/>
      <c r="ADN19" s="11" t="inlineStr">
        <is>
          <t>Tidak ada</t>
        </is>
      </c>
      <c r="ADO19" s="48" t="inlineStr">
        <is>
          <t>Ya, selalu</t>
        </is>
      </c>
      <c r="ADP19"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19" s="18" t="n">
        <v>1</v>
      </c>
      <c r="ADR19" s="18" t="n">
        <v>1</v>
      </c>
      <c r="ADS19" s="18" t="n">
        <v>1</v>
      </c>
      <c r="ADT19" s="18" t="n">
        <v>1</v>
      </c>
      <c r="ADU19" s="18" t="n">
        <v>1</v>
      </c>
      <c r="ADV19" s="18" t="n">
        <v>1</v>
      </c>
      <c r="ADW19" s="18" t="n">
        <v>1</v>
      </c>
      <c r="ADX19" s="18" t="n">
        <v>1</v>
      </c>
      <c r="ADY19" s="18" t="n">
        <v>1</v>
      </c>
      <c r="ADZ19" s="18" t="n">
        <v>0</v>
      </c>
      <c r="AEA19" s="18" t="n">
        <v>0</v>
      </c>
      <c r="AEB19" s="18" t="n">
        <v>0</v>
      </c>
      <c r="AEC19" s="48" t="n"/>
      <c r="AED19" s="48" t="inlineStr">
        <is>
          <t>Mengurangi pengeluaran energi</t>
        </is>
      </c>
      <c r="AEE19" s="48" t="n"/>
      <c r="AEF19" s="48" t="inlineStr">
        <is>
          <t>Pemerintah daerah</t>
        </is>
      </c>
      <c r="AEG19" s="48" t="n"/>
      <c r="AEH19" s="48" t="inlineStr">
        <is>
          <t>WhatsApp Image 2026-02-05 at 21.47.21-10_41_12.jpeg</t>
        </is>
      </c>
      <c r="AEI19" s="16" t="inlineStr">
        <is>
          <t>https://kf.kobotoolbox.org/api/v2/assets/avstPQqLr3Ab3ZdcVTXZ6f/data/664997343/attachments/attVrZMWQwADff4PdHsgRraq/</t>
        </is>
      </c>
      <c r="AEJ19" s="48" t="inlineStr">
        <is>
          <t>WhatsApp Image 2026-02-05 at 21.47.20-10_41_25.jpeg</t>
        </is>
      </c>
      <c r="AEK19" s="16" t="inlineStr">
        <is>
          <t>https://kf.kobotoolbox.org/api/v2/assets/avstPQqLr3Ab3ZdcVTXZ6f/data/664997343/attachments/attVksBjdwSRZtjcN89wCVvd/</t>
        </is>
      </c>
      <c r="AEL19" s="48" t="inlineStr">
        <is>
          <t>manto - witono</t>
        </is>
      </c>
      <c r="AEM19" s="48" t="n"/>
      <c r="AEN19" s="48" t="n"/>
    </row>
    <row r="20">
      <c r="A20" s="22" t="n">
        <v>46059</v>
      </c>
      <c r="B20" s="22" t="n">
        <v>46059</v>
      </c>
      <c r="C20" s="23" t="inlineStr">
        <is>
          <t>Marmanto</t>
        </is>
      </c>
      <c r="D20" s="23" t="inlineStr">
        <is>
          <t>Wakimen</t>
        </is>
      </c>
      <c r="E20" s="24">
        <f>+6282143382909</f>
        <v/>
      </c>
      <c r="F20" s="23" t="n"/>
      <c r="G20" s="24" t="n">
        <v>-7.21524099</v>
      </c>
      <c r="H20" s="24" t="n">
        <v>110.2641442</v>
      </c>
      <c r="I20" s="23" t="n"/>
      <c r="J20" s="24" t="n">
        <v>2.38</v>
      </c>
      <c r="K20" s="23" t="n"/>
      <c r="L20" s="23" t="n"/>
      <c r="M20" s="24" t="n">
        <v>-7.21529362</v>
      </c>
      <c r="N20" s="24" t="n">
        <v>110.2640822</v>
      </c>
      <c r="O20" s="23" t="n"/>
      <c r="P20" s="24" t="n">
        <v>4.98</v>
      </c>
      <c r="Q20" s="23" t="n"/>
      <c r="R20" s="23" t="inlineStr">
        <is>
          <t>Jawa Tengah</t>
        </is>
      </c>
      <c r="S20" s="23" t="n"/>
      <c r="T20" s="23" t="n"/>
      <c r="U20" s="23" t="n"/>
      <c r="V20" s="23" t="n"/>
      <c r="W20" s="23" t="n"/>
      <c r="X20" s="23" t="n"/>
      <c r="Y20" s="23" t="n"/>
      <c r="Z20" s="23" t="n"/>
      <c r="AA20" s="23" t="n"/>
      <c r="AB20" s="23" t="n"/>
      <c r="AC20" s="23" t="inlineStr">
        <is>
          <t>Semarang</t>
        </is>
      </c>
      <c r="AD20" s="23" t="inlineStr">
        <is>
          <t>Getasan</t>
        </is>
      </c>
      <c r="AE20" s="23" t="inlineStr">
        <is>
          <t>Manggihan</t>
        </is>
      </c>
      <c r="AF20" s="23" t="inlineStr">
        <is>
          <t>SION</t>
        </is>
      </c>
      <c r="AG20" s="23" t="inlineStr">
        <is>
          <t>ONP0338</t>
        </is>
      </c>
      <c r="AH20" s="24" t="n">
        <v>2</v>
      </c>
      <c r="AI20" s="23" t="inlineStr">
        <is>
          <t>VPA2</t>
        </is>
      </c>
      <c r="AJ20" s="23" t="inlineStr">
        <is>
          <t>Aktif</t>
        </is>
      </c>
      <c r="AK20" s="24" t="n">
        <v>56</v>
      </c>
      <c r="AL20" s="23" t="inlineStr">
        <is>
          <t>Laki-laki</t>
        </is>
      </c>
      <c r="AM20" s="23" t="inlineStr">
        <is>
          <t>Sudah menikah</t>
        </is>
      </c>
      <c r="AN20" s="23" t="inlineStr">
        <is>
          <t>SD/Sederajat</t>
        </is>
      </c>
      <c r="AO20" s="48" t="inlineStr">
        <is>
          <t>Petani</t>
        </is>
      </c>
      <c r="AP20" s="24" t="n">
        <v>1</v>
      </c>
      <c r="AQ20" s="24" t="n">
        <v>0</v>
      </c>
      <c r="AR20" s="24" t="n">
        <v>0</v>
      </c>
      <c r="AS20" s="24" t="n">
        <v>0</v>
      </c>
      <c r="AT20" s="24" t="n">
        <v>0</v>
      </c>
      <c r="AU20" s="24" t="n">
        <v>0</v>
      </c>
      <c r="AV20" s="24" t="n">
        <v>0</v>
      </c>
      <c r="AW20" s="24" t="n">
        <v>0</v>
      </c>
      <c r="AX20" s="23" t="n"/>
      <c r="AY20" s="23" t="inlineStr">
        <is>
          <t>Peternak</t>
        </is>
      </c>
      <c r="AZ20" s="24" t="n">
        <v>0</v>
      </c>
      <c r="BA20" s="24" t="n">
        <v>1</v>
      </c>
      <c r="BB20" s="24" t="n">
        <v>0</v>
      </c>
      <c r="BC20" s="24" t="n">
        <v>0</v>
      </c>
      <c r="BD20" s="24" t="n">
        <v>0</v>
      </c>
      <c r="BE20" s="24" t="n">
        <v>0</v>
      </c>
      <c r="BF20" s="24" t="n">
        <v>0</v>
      </c>
      <c r="BG20" s="24" t="n">
        <v>0</v>
      </c>
      <c r="BH20" s="23" t="n"/>
      <c r="BI20" s="23" t="inlineStr">
        <is>
          <t>Rp2.500.000 - Rp3.500.000</t>
        </is>
      </c>
      <c r="BJ20" s="24" t="n">
        <v>1</v>
      </c>
      <c r="BK20" s="24" t="n">
        <v>3</v>
      </c>
      <c r="BL20" s="24" t="n">
        <v>0</v>
      </c>
      <c r="BM20" s="24" t="n">
        <v>0</v>
      </c>
      <c r="BN20" s="23" t="inlineStr">
        <is>
          <t>Milik sendiri</t>
        </is>
      </c>
      <c r="BO20" s="23" t="inlineStr">
        <is>
          <t>Permanen (dinding bata dan semen)</t>
        </is>
      </c>
      <c r="BP20" s="24" t="n">
        <v>1</v>
      </c>
      <c r="BQ20" s="24" t="n">
        <v>0</v>
      </c>
      <c r="BR20" s="24" t="n">
        <v>0</v>
      </c>
      <c r="BS20" s="24" t="n">
        <v>0</v>
      </c>
      <c r="BT20" s="24" t="n">
        <v>0</v>
      </c>
      <c r="BU20" s="23" t="n"/>
      <c r="BV20" s="23" t="inlineStr">
        <is>
          <t>Keramik/ubin</t>
        </is>
      </c>
      <c r="BW20" s="24" t="n">
        <v>0</v>
      </c>
      <c r="BX20" s="24" t="n">
        <v>0</v>
      </c>
      <c r="BY20" s="24" t="n">
        <v>1</v>
      </c>
      <c r="BZ20" s="24" t="n">
        <v>0</v>
      </c>
      <c r="CA20" s="24" t="n">
        <v>0</v>
      </c>
      <c r="CB20" s="23" t="n"/>
      <c r="CC20" s="23" t="inlineStr">
        <is>
          <t>Genting</t>
        </is>
      </c>
      <c r="CD20" s="24" t="n">
        <v>0</v>
      </c>
      <c r="CE20" s="24" t="n">
        <v>0</v>
      </c>
      <c r="CF20" s="24" t="n">
        <v>0</v>
      </c>
      <c r="CG20" s="24" t="n">
        <v>0</v>
      </c>
      <c r="CH20" s="24" t="n">
        <v>0</v>
      </c>
      <c r="CI20" s="24" t="n">
        <v>1</v>
      </c>
      <c r="CJ20" s="24" t="n">
        <v>0</v>
      </c>
      <c r="CK20" s="23" t="n"/>
      <c r="CL20" s="23" t="inlineStr">
        <is>
          <t>Ya</t>
        </is>
      </c>
      <c r="CM20" s="24" t="n">
        <v>2024</v>
      </c>
      <c r="CN20" s="23" t="inlineStr">
        <is>
          <t>Fixed-Dome (Kubah Tetap)</t>
        </is>
      </c>
      <c r="CO20" s="23" t="inlineStr">
        <is>
          <t>6 m³ (4-5 ekor sapi, ±5 jam memasak/hari, ±50 kg</t>
        </is>
      </c>
      <c r="CP20" s="23" t="inlineStr">
        <is>
          <t>Anggota keluarga - laki-laki Anggota keluarga - perempuan dewasa</t>
        </is>
      </c>
      <c r="CQ20" s="24" t="n">
        <v>0</v>
      </c>
      <c r="CR20" s="24" t="n">
        <v>0</v>
      </c>
      <c r="CS20" s="24" t="n">
        <v>0</v>
      </c>
      <c r="CT20" s="24" t="n">
        <v>0</v>
      </c>
      <c r="CU20" s="10" t="n">
        <v>1</v>
      </c>
      <c r="CV20" s="10" t="n">
        <v>1</v>
      </c>
      <c r="CW20" s="10" t="n">
        <v>0</v>
      </c>
      <c r="CX20" s="8" t="n">
        <v>0</v>
      </c>
      <c r="CY20" s="48" t="inlineStr">
        <is>
          <t>Anggota keluarga - laki-laki</t>
        </is>
      </c>
      <c r="CZ20" s="8" t="n">
        <v>1</v>
      </c>
      <c r="DA20" s="8" t="n">
        <v>0</v>
      </c>
      <c r="DB20" s="8" t="n">
        <v>0</v>
      </c>
      <c r="DC20" s="48" t="n"/>
      <c r="DD20" s="48" t="inlineStr">
        <is>
          <t>Anggota keluarga - laki-laki CPO atau pendamping</t>
        </is>
      </c>
      <c r="DE20" s="8" t="n">
        <v>1</v>
      </c>
      <c r="DF20" s="8" t="n">
        <v>0</v>
      </c>
      <c r="DG20" s="8" t="n">
        <v>1</v>
      </c>
      <c r="DH20" s="8" t="n">
        <v>0</v>
      </c>
      <c r="DI20" s="48" t="n"/>
      <c r="DJ20" s="48" t="inlineStr">
        <is>
          <t>Anggota keluarga - laki-laki CPO atau pendamping</t>
        </is>
      </c>
      <c r="DK20" s="8" t="n">
        <v>1</v>
      </c>
      <c r="DL20" s="8" t="n">
        <v>0</v>
      </c>
      <c r="DM20" s="8" t="n">
        <v>1</v>
      </c>
      <c r="DN20" s="8" t="n">
        <v>0</v>
      </c>
      <c r="DO20" s="48" t="n"/>
      <c r="DP20" s="8" t="n">
        <v>1</v>
      </c>
      <c r="DQ20" s="8" t="n">
        <v>0</v>
      </c>
      <c r="DR20" s="8" t="n">
        <v>0</v>
      </c>
      <c r="DS20" s="23" t="n"/>
      <c r="DT20" s="23" t="n"/>
      <c r="DU20" s="23" t="n"/>
      <c r="DV20" s="23" t="inlineStr">
        <is>
          <t>Ya</t>
        </is>
      </c>
      <c r="DW20" s="23" t="n"/>
      <c r="DX20" s="23" t="n"/>
      <c r="DY20" s="23" t="n"/>
      <c r="DZ20" s="23" t="n"/>
      <c r="EA20" s="23" t="n"/>
      <c r="EB20" s="23" t="n"/>
      <c r="EC20" s="23" t="n"/>
      <c r="ED20" s="23" t="n"/>
      <c r="EE20" s="23" t="n"/>
      <c r="EF20" s="23" t="n"/>
      <c r="EG20" s="23" t="n"/>
      <c r="EH20" s="23" t="n"/>
      <c r="EI20" s="23" t="inlineStr">
        <is>
          <t>Tidak ada masalah</t>
        </is>
      </c>
      <c r="EJ20" s="24" t="n">
        <v>0</v>
      </c>
      <c r="EK20" s="24" t="n">
        <v>0</v>
      </c>
      <c r="EL20" s="24" t="n">
        <v>0</v>
      </c>
      <c r="EM20" s="24" t="n">
        <v>1</v>
      </c>
      <c r="EN20" s="24" t="n">
        <v>0</v>
      </c>
      <c r="EO20" s="11" t="n"/>
      <c r="EP20" s="23" t="inlineStr">
        <is>
          <t>Ya, cukup jelas dan mudah diikuti</t>
        </is>
      </c>
      <c r="EQ20" s="23" t="inlineStr">
        <is>
          <t>Pelatihan</t>
        </is>
      </c>
      <c r="ER20" s="23" t="inlineStr">
        <is>
          <t>CPO atau pendamping</t>
        </is>
      </c>
      <c r="ES20" s="24" t="n">
        <v>1</v>
      </c>
      <c r="ET20" s="24" t="n">
        <v>0</v>
      </c>
      <c r="EU20" s="24" t="n">
        <v>0</v>
      </c>
      <c r="EV20" s="24" t="n">
        <v>0</v>
      </c>
      <c r="EW20" s="23" t="n"/>
      <c r="EX20" s="48" t="inlineStr">
        <is>
          <t>Anggota keluarga - Laki-laki Anggota keluarga - Perempuan dewasa</t>
        </is>
      </c>
      <c r="EY20" s="8" t="n">
        <v>1</v>
      </c>
      <c r="EZ20" s="8" t="n">
        <v>1</v>
      </c>
      <c r="FA20" s="8" t="n">
        <v>0</v>
      </c>
      <c r="FB20" s="23" t="n"/>
      <c r="FC20" s="23" t="inlineStr">
        <is>
          <t>Setiap hari</t>
        </is>
      </c>
      <c r="FD20" s="23" t="n"/>
      <c r="FE20" s="23" t="inlineStr">
        <is>
          <t>Mengetahui</t>
        </is>
      </c>
      <c r="FF20" s="23" t="inlineStr">
        <is>
          <t>Selalu (setiap hari)</t>
        </is>
      </c>
      <c r="FG20" s="23" t="inlineStr">
        <is>
          <t>Mengetahui</t>
        </is>
      </c>
      <c r="FH20" s="23" t="inlineStr">
        <is>
          <t>Selalu (setiap hari)</t>
        </is>
      </c>
      <c r="FI20" s="23" t="inlineStr">
        <is>
          <t>Mengetahui</t>
        </is>
      </c>
      <c r="FJ20" s="23" t="inlineStr">
        <is>
          <t>Selalu (setiap hari)</t>
        </is>
      </c>
      <c r="FK20" s="23" t="inlineStr">
        <is>
          <t>Mengetahui</t>
        </is>
      </c>
      <c r="FL20" s="23" t="inlineStr">
        <is>
          <t>Sering (setiap minggu)</t>
        </is>
      </c>
      <c r="FM20" s="23" t="inlineStr">
        <is>
          <t>Mengetahui</t>
        </is>
      </c>
      <c r="FN20" s="23" t="inlineStr">
        <is>
          <t>Cukup sering (2 minggu sekali)</t>
        </is>
      </c>
      <c r="FO20" s="23" t="inlineStr">
        <is>
          <t>Mengetahui</t>
        </is>
      </c>
      <c r="FP20" s="23" t="inlineStr">
        <is>
          <t>Cukup sering (2 minggu sekali)</t>
        </is>
      </c>
      <c r="FQ20" s="23" t="inlineStr">
        <is>
          <t>Mengetahui</t>
        </is>
      </c>
      <c r="FR20" s="23" t="inlineStr">
        <is>
          <t>Ya</t>
        </is>
      </c>
      <c r="FS20" s="23" t="inlineStr">
        <is>
          <t>Mengetahui</t>
        </is>
      </c>
      <c r="FT20" s="23" t="inlineStr">
        <is>
          <t>Ya, selalu</t>
        </is>
      </c>
      <c r="FU20" s="23" t="inlineStr">
        <is>
          <t>Laki-laki dewasa Perempuan dewasa</t>
        </is>
      </c>
      <c r="FV20" s="24" t="n">
        <v>1</v>
      </c>
      <c r="FW20" s="24" t="n">
        <v>1</v>
      </c>
      <c r="FX20" s="24" t="n">
        <v>0</v>
      </c>
      <c r="FY20" s="24" t="n">
        <v>0</v>
      </c>
      <c r="FZ20" s="23" t="inlineStr">
        <is>
          <t>Sangat memahami</t>
        </is>
      </c>
      <c r="GA20" s="23" t="inlineStr">
        <is>
          <t>CPO</t>
        </is>
      </c>
      <c r="GB20" s="24" t="n">
        <v>1</v>
      </c>
      <c r="GC20" s="24" t="n">
        <v>0</v>
      </c>
      <c r="GD20" s="24" t="n">
        <v>0</v>
      </c>
      <c r="GE20" s="24" t="n">
        <v>0</v>
      </c>
      <c r="GF20" s="23" t="n"/>
      <c r="GG20" s="23" t="inlineStr">
        <is>
          <t>Sering</t>
        </is>
      </c>
      <c r="GH20" s="23" t="inlineStr">
        <is>
          <t>Ya</t>
        </is>
      </c>
      <c r="GI20" s="23" t="inlineStr">
        <is>
          <t>Tetangga</t>
        </is>
      </c>
      <c r="GJ20" s="24" t="n">
        <v>1</v>
      </c>
      <c r="GK20" s="24" t="n">
        <v>0</v>
      </c>
      <c r="GL20" s="24" t="n">
        <v>0</v>
      </c>
      <c r="GM20" s="24" t="n">
        <v>0</v>
      </c>
      <c r="GN20" s="23" t="n"/>
      <c r="GO20" s="24" t="n">
        <v>10</v>
      </c>
      <c r="GP20" s="23" t="inlineStr">
        <is>
          <t>Penuh (100%)</t>
        </is>
      </c>
      <c r="GQ20" s="23" t="inlineStr">
        <is>
          <t>Kayu bakar LPG</t>
        </is>
      </c>
      <c r="GR20" s="24" t="n">
        <v>1</v>
      </c>
      <c r="GS20" s="24" t="n">
        <v>1</v>
      </c>
      <c r="GT20" s="24" t="n">
        <v>0</v>
      </c>
      <c r="GU20" s="24" t="n">
        <v>0</v>
      </c>
      <c r="GV20" s="24" t="n">
        <v>0</v>
      </c>
      <c r="GW20" s="24" t="n">
        <v>0</v>
      </c>
      <c r="GX20" s="24" t="n">
        <v>0</v>
      </c>
      <c r="GY20" s="23" t="n"/>
      <c r="GZ20" s="23" t="inlineStr">
        <is>
          <t>Ya</t>
        </is>
      </c>
      <c r="HA20" s="24" t="n">
        <v>150</v>
      </c>
      <c r="HB20" s="24" t="n">
        <v>150000</v>
      </c>
      <c r="HC20" s="24" t="n">
        <v>10</v>
      </c>
      <c r="HD20" s="24" t="n">
        <v>100000</v>
      </c>
      <c r="HE20" s="24" t="n">
        <v>9</v>
      </c>
      <c r="HF20" s="24" t="n">
        <v>75000</v>
      </c>
      <c r="HG20" s="24" t="n">
        <v>3</v>
      </c>
      <c r="HH20" s="24" t="n">
        <v>25000</v>
      </c>
      <c r="HI20" s="23" t="n"/>
      <c r="HJ20" s="23" t="n"/>
      <c r="HK20" s="23" t="n"/>
      <c r="HL20" s="23" t="n"/>
      <c r="HM20" s="23" t="n"/>
      <c r="HN20" s="23" t="n"/>
      <c r="HO20" s="23" t="n"/>
      <c r="HP20" s="23" t="n"/>
      <c r="HQ20" s="23" t="n"/>
      <c r="HR20" s="23" t="n"/>
      <c r="HS20" s="23" t="n"/>
      <c r="HT20" s="23" t="n"/>
      <c r="HU20" s="23" t="n"/>
      <c r="HV20" s="23" t="n"/>
      <c r="HW20" s="23" t="n"/>
      <c r="HX20" s="23" t="n"/>
      <c r="HY20" s="24" t="n">
        <v>100</v>
      </c>
      <c r="HZ20" s="24" t="n">
        <v>100000</v>
      </c>
      <c r="IA20" s="24" t="n">
        <v>6</v>
      </c>
      <c r="IB20" s="24" t="n">
        <v>50000</v>
      </c>
      <c r="IC20" s="23" t="n"/>
      <c r="ID20" s="23" t="n"/>
      <c r="IE20" s="23" t="n"/>
      <c r="IF20" s="23" t="n"/>
      <c r="IG20" s="23" t="n"/>
      <c r="IH20" s="23" t="n"/>
      <c r="II20" s="23" t="n"/>
      <c r="IJ20" s="23" t="n"/>
      <c r="IK20" s="23" t="inlineStr">
        <is>
          <t>50-65 kg</t>
        </is>
      </c>
      <c r="IL20" s="23" t="inlineStr">
        <is>
          <t>3-5 jam</t>
        </is>
      </c>
      <c r="IM20" s="23" t="inlineStr">
        <is>
          <t>Ya</t>
        </is>
      </c>
      <c r="IN20" s="23" t="inlineStr">
        <is>
          <t>Ya</t>
        </is>
      </c>
      <c r="IO20" s="23" t="inlineStr">
        <is>
          <t>Lebih bersih</t>
        </is>
      </c>
      <c r="IP20" s="23" t="n"/>
      <c r="IQ20" s="23" t="inlineStr">
        <is>
          <t>Tidak pernah</t>
        </is>
      </c>
      <c r="IR20" s="23" t="n"/>
      <c r="IS20" s="23" t="n"/>
      <c r="IT20" s="23" t="n"/>
      <c r="IU20" s="23" t="n"/>
      <c r="IV20" s="23" t="n"/>
      <c r="IW20" s="23" t="n"/>
      <c r="IX20" s="23" t="n"/>
      <c r="IY20" s="23" t="n"/>
      <c r="IZ20" s="23" t="inlineStr">
        <is>
          <t>Tidak pernah</t>
        </is>
      </c>
      <c r="JA20" s="23" t="n"/>
      <c r="JB20" s="23" t="n"/>
      <c r="JC20" s="23" t="n"/>
      <c r="JD20" s="23" t="n"/>
      <c r="JE20" s="23" t="n"/>
      <c r="JF20" s="23" t="n"/>
      <c r="JG20" s="23" t="n"/>
      <c r="JH20" s="23" t="n"/>
      <c r="JI20" s="23" t="inlineStr">
        <is>
          <t>Tidak pernah</t>
        </is>
      </c>
      <c r="JJ20" s="23" t="n"/>
      <c r="JK20" s="23" t="n"/>
      <c r="JL20" s="23" t="n"/>
      <c r="JM20" s="23" t="n"/>
      <c r="JN20" s="23" t="n"/>
      <c r="JO20" s="23" t="n"/>
      <c r="JP20" s="23" t="n"/>
      <c r="JQ20" s="23" t="n"/>
      <c r="JR20" s="23" t="inlineStr">
        <is>
          <t>Tidak pernah</t>
        </is>
      </c>
      <c r="JS20" s="23" t="n"/>
      <c r="JT20" s="23" t="n"/>
      <c r="JU20" s="23" t="n"/>
      <c r="JV20" s="23" t="n"/>
      <c r="JW20" s="23" t="n"/>
      <c r="JX20" s="23" t="n"/>
      <c r="JY20" s="23" t="n"/>
      <c r="JZ20" s="23" t="n"/>
      <c r="KA20" s="23" t="inlineStr">
        <is>
          <t>Tidak pernah</t>
        </is>
      </c>
      <c r="KB20" s="23" t="n"/>
      <c r="KC20" s="23" t="n"/>
      <c r="KD20" s="23" t="n"/>
      <c r="KE20" s="23" t="n"/>
      <c r="KF20" s="23" t="n"/>
      <c r="KG20" s="23" t="n"/>
      <c r="KH20" s="23" t="n"/>
      <c r="KI20" s="23" t="n"/>
      <c r="KJ20" s="23" t="inlineStr">
        <is>
          <t>Tidak pernah</t>
        </is>
      </c>
      <c r="KK20" s="23" t="n"/>
      <c r="KL20" s="23" t="n"/>
      <c r="KM20" s="23" t="n"/>
      <c r="KN20" s="23" t="n"/>
      <c r="KO20" s="23" t="n"/>
      <c r="KP20" s="23" t="n"/>
      <c r="KQ20" s="23" t="n"/>
      <c r="KR20" s="23" t="n"/>
      <c r="KS20" s="23" t="inlineStr">
        <is>
          <t>Jauh lebih baik</t>
        </is>
      </c>
      <c r="KT20" s="23" t="inlineStr">
        <is>
          <t>0-1 kali</t>
        </is>
      </c>
      <c r="KU20" s="23" t="inlineStr">
        <is>
          <t>0-1 kali</t>
        </is>
      </c>
      <c r="KV20" s="23" t="inlineStr">
        <is>
          <t>Tidak ada</t>
        </is>
      </c>
      <c r="KW20" s="24" t="n">
        <v>0</v>
      </c>
      <c r="KX20" s="24" t="n">
        <v>0</v>
      </c>
      <c r="KY20" s="24" t="n">
        <v>0</v>
      </c>
      <c r="KZ20" s="24" t="n">
        <v>1</v>
      </c>
      <c r="LA20" s="23" t="inlineStr">
        <is>
          <t>Cukup membaik</t>
        </is>
      </c>
      <c r="LB20" s="23" t="inlineStr">
        <is>
          <t>Cukup membaik</t>
        </is>
      </c>
      <c r="LC20" s="24" t="n">
        <v>3</v>
      </c>
      <c r="LD20" s="24" t="n">
        <v>3</v>
      </c>
      <c r="LE20" s="24" t="n">
        <v>0</v>
      </c>
      <c r="LF20" s="24" t="n">
        <v>0</v>
      </c>
      <c r="LG20" s="23" t="inlineStr">
        <is>
          <t>Ya</t>
        </is>
      </c>
      <c r="LH20" s="24" t="n">
        <v>100000</v>
      </c>
      <c r="LI20" s="23" t="n"/>
      <c r="LJ20" s="23" t="inlineStr">
        <is>
          <t>Kebutuhan rumah tangga</t>
        </is>
      </c>
      <c r="LK20" s="24" t="n">
        <v>0</v>
      </c>
      <c r="LL20" s="24" t="n">
        <v>0</v>
      </c>
      <c r="LM20" s="24" t="n">
        <v>0</v>
      </c>
      <c r="LN20" s="24" t="n">
        <v>0</v>
      </c>
      <c r="LO20" s="24" t="n">
        <v>1</v>
      </c>
      <c r="LP20" s="24" t="n">
        <v>0</v>
      </c>
      <c r="LQ20" s="24" t="n">
        <v>0</v>
      </c>
      <c r="LR20" s="23" t="n"/>
      <c r="LS20" s="24" t="n">
        <v>15</v>
      </c>
      <c r="LT20" s="24" t="n">
        <v>15</v>
      </c>
      <c r="LU20" s="24" t="n">
        <v>0</v>
      </c>
      <c r="LV20" s="24" t="n">
        <v>5</v>
      </c>
      <c r="LW20" s="24" t="n">
        <v>5</v>
      </c>
      <c r="LX20" s="24" t="n">
        <v>0</v>
      </c>
      <c r="LY20" s="24" t="n">
        <v>5</v>
      </c>
      <c r="LZ20" s="24" t="n">
        <v>5</v>
      </c>
      <c r="MA20" s="24" t="n">
        <v>0</v>
      </c>
      <c r="MB20" s="23" t="inlineStr">
        <is>
          <t>Ya</t>
        </is>
      </c>
      <c r="MC20" s="24" t="n">
        <v>30</v>
      </c>
      <c r="MD20" s="24" t="n">
        <v>15</v>
      </c>
      <c r="ME20" s="24" t="n">
        <v>30</v>
      </c>
      <c r="MF20" s="24" t="n">
        <v>15</v>
      </c>
      <c r="MG20" s="24" t="n">
        <v>30</v>
      </c>
      <c r="MH20" s="24" t="n">
        <v>15</v>
      </c>
      <c r="MI20" s="23" t="inlineStr">
        <is>
          <t>Istirahat</t>
        </is>
      </c>
      <c r="MJ20" s="24" t="n">
        <v>0</v>
      </c>
      <c r="MK20" s="24" t="n">
        <v>0</v>
      </c>
      <c r="ML20" s="24" t="n">
        <v>1</v>
      </c>
      <c r="MM20" s="24" t="n">
        <v>0</v>
      </c>
      <c r="MN20" s="24" t="n">
        <v>0</v>
      </c>
      <c r="MO20" s="24" t="n">
        <v>0</v>
      </c>
      <c r="MP20" s="23" t="n"/>
      <c r="MQ20" s="23" t="n"/>
      <c r="MR20" s="23" t="inlineStr">
        <is>
          <t>istirahat</t>
        </is>
      </c>
      <c r="MS20" s="23" t="n"/>
      <c r="MT20" s="23" t="inlineStr">
        <is>
          <t>kumpul keluarga</t>
        </is>
      </c>
      <c r="MU20" s="23" t="inlineStr">
        <is>
          <t>Tidak</t>
        </is>
      </c>
      <c r="MV20" s="23" t="n"/>
      <c r="MW20" s="23" t="n"/>
      <c r="MX20" s="23" t="n"/>
      <c r="MY20" s="23" t="n"/>
      <c r="MZ20" s="23" t="n"/>
      <c r="NA20" s="23" t="n"/>
      <c r="NB20" s="23" t="n"/>
      <c r="NC20" s="23" t="n"/>
      <c r="ND20" s="23" t="n"/>
      <c r="NE20" s="23" t="n"/>
      <c r="NF20" s="23" t="n"/>
      <c r="NG20" s="23" t="n"/>
      <c r="NH20" s="23" t="n"/>
      <c r="NI20" s="23" t="n"/>
      <c r="NJ20" s="23" t="n"/>
      <c r="NK20" s="23" t="n"/>
      <c r="NL20" s="23" t="inlineStr">
        <is>
          <t>Ya</t>
        </is>
      </c>
      <c r="NM20" s="23" t="inlineStr">
        <is>
          <t>Kombinasi dana mandiri dan dana hibah</t>
        </is>
      </c>
      <c r="NN20" s="23" t="inlineStr">
        <is>
          <t>&gt;11.000.001</t>
        </is>
      </c>
      <c r="NO20" s="23" t="inlineStr">
        <is>
          <t>Pemerintah</t>
        </is>
      </c>
      <c r="NP20" s="23" t="n"/>
      <c r="NQ20" s="23" t="n"/>
      <c r="NR20" s="23" t="n"/>
      <c r="NS20" s="23" t="n"/>
      <c r="NT20" s="23" t="n"/>
      <c r="NU20" s="23" t="n"/>
      <c r="NV20" s="23" t="inlineStr">
        <is>
          <t>Anggota keluarga - Laki-laki dewasa</t>
        </is>
      </c>
      <c r="NW20" s="23" t="n"/>
      <c r="NX20" s="23" t="inlineStr">
        <is>
          <t>Sangat meningkat</t>
        </is>
      </c>
      <c r="NY20" s="24" t="n">
        <v>40</v>
      </c>
      <c r="NZ20" s="24" t="n">
        <v>20</v>
      </c>
      <c r="OA20" s="24" t="n">
        <v>10</v>
      </c>
      <c r="OB20" s="24" t="n">
        <v>5</v>
      </c>
      <c r="OC20" s="24" t="n">
        <v>5</v>
      </c>
      <c r="OD20" s="24" t="n">
        <v>5</v>
      </c>
      <c r="OE20" s="23" t="inlineStr">
        <is>
          <t>Jauh lebih baik</t>
        </is>
      </c>
      <c r="OF20" s="23" t="inlineStr">
        <is>
          <t>Jauh lebih baik (beda waktu memasak lebih cepat setengah jam atau lebih, ATAU tidak lagi ada rasa/bau makanan yang berubah, ATAU alasan lainnya)</t>
        </is>
      </c>
      <c r="OG20" s="23" t="inlineStr">
        <is>
          <t>Ya</t>
        </is>
      </c>
      <c r="OH20" s="24" t="n">
        <v>0</v>
      </c>
      <c r="OI20" s="24" t="n">
        <v>3</v>
      </c>
      <c r="OJ20" s="24" t="n">
        <v>0</v>
      </c>
      <c r="OK20" s="24" t="n">
        <v>0</v>
      </c>
      <c r="OL20" s="24" t="n">
        <v>0</v>
      </c>
      <c r="OM20" s="24" t="n">
        <v>0</v>
      </c>
      <c r="ON20" s="24" t="n">
        <v>0</v>
      </c>
      <c r="OO20" s="24" t="n">
        <v>0</v>
      </c>
      <c r="OP20" s="23" t="inlineStr">
        <is>
          <t>Sapi perah</t>
        </is>
      </c>
      <c r="OQ20" s="24" t="n">
        <v>0</v>
      </c>
      <c r="OR20" s="24" t="n">
        <v>1</v>
      </c>
      <c r="OS20" s="24" t="n">
        <v>0</v>
      </c>
      <c r="OT20" s="24" t="n">
        <v>0</v>
      </c>
      <c r="OU20" s="24" t="n">
        <v>0</v>
      </c>
      <c r="OV20" s="24" t="n">
        <v>0</v>
      </c>
      <c r="OW20" s="24" t="n">
        <v>0</v>
      </c>
      <c r="OX20" s="24" t="n">
        <v>0</v>
      </c>
      <c r="OY20" s="23" t="n"/>
      <c r="OZ20" s="23" t="n"/>
      <c r="PA20" s="23" t="n"/>
      <c r="PB20" s="23" t="n"/>
      <c r="PC20" s="23" t="n"/>
      <c r="PD20" s="23" t="n"/>
      <c r="PE20" s="23" t="n"/>
      <c r="PF20" s="23" t="n"/>
      <c r="PG20" s="23" t="n"/>
      <c r="PH20" s="23" t="n"/>
      <c r="PI20" s="23" t="n"/>
      <c r="PJ20" s="23" t="inlineStr">
        <is>
          <t>1-Disebarkan ke lahan terbuka</t>
        </is>
      </c>
      <c r="PK20" s="24" t="n">
        <v>0</v>
      </c>
      <c r="PL20" s="24" t="n">
        <v>0</v>
      </c>
      <c r="PM20" s="24" t="n">
        <v>0</v>
      </c>
      <c r="PN20" s="24" t="n">
        <v>0</v>
      </c>
      <c r="PO20" s="24" t="n">
        <v>0</v>
      </c>
      <c r="PP20" s="24" t="n">
        <v>1</v>
      </c>
      <c r="PQ20" s="24" t="n">
        <v>0</v>
      </c>
      <c r="PR20" s="24" t="n">
        <v>0</v>
      </c>
      <c r="PS20" s="24" t="n">
        <v>0</v>
      </c>
      <c r="PT20" s="23" t="n"/>
      <c r="PU20" s="23" t="n"/>
      <c r="PV20" s="23" t="n"/>
      <c r="PW20" s="23" t="n"/>
      <c r="PX20" s="23" t="n"/>
      <c r="PY20" s="23" t="n"/>
      <c r="PZ20" s="23" t="n"/>
      <c r="QA20" s="23" t="n"/>
      <c r="QB20" s="23" t="n"/>
      <c r="QC20" s="23" t="n"/>
      <c r="QD20" s="23" t="n"/>
      <c r="QE20" s="23" t="n"/>
      <c r="QF20" s="23" t="n"/>
      <c r="QG20" s="23" t="n"/>
      <c r="QH20" s="23" t="n"/>
      <c r="QI20" s="23" t="n"/>
      <c r="QJ20" s="23" t="n"/>
      <c r="QK20" s="23" t="n"/>
      <c r="QL20" s="23" t="n"/>
      <c r="QM20" s="23" t="n"/>
      <c r="QN20" s="23" t="n"/>
      <c r="QO20" s="23" t="n"/>
      <c r="QP20" s="23" t="n"/>
      <c r="QQ20" s="23" t="n"/>
      <c r="QR20" s="23" t="n"/>
      <c r="QS20" s="23" t="n"/>
      <c r="QT20" s="23" t="n"/>
      <c r="QU20" s="23" t="n"/>
      <c r="QV20" s="23" t="n"/>
      <c r="QW20" s="23" t="n"/>
      <c r="QX20" s="23" t="n"/>
      <c r="QY20" s="23" t="n"/>
      <c r="QZ20" s="23" t="n"/>
      <c r="RA20" s="23" t="n"/>
      <c r="RB20" s="23" t="n"/>
      <c r="RC20" s="23" t="n"/>
      <c r="RD20" s="23" t="n"/>
      <c r="RE20" s="23" t="n"/>
      <c r="RF20" s="23" t="n"/>
      <c r="RG20" s="23" t="n"/>
      <c r="RH20" s="23" t="n"/>
      <c r="RI20" s="23" t="n"/>
      <c r="RJ20" s="23" t="n"/>
      <c r="RK20" s="23" t="n"/>
      <c r="RL20" s="23" t="n"/>
      <c r="RM20" s="23" t="n"/>
      <c r="RN20" s="23" t="n"/>
      <c r="RO20" s="23" t="n"/>
      <c r="RP20" s="23" t="n"/>
      <c r="RQ20" s="23" t="n"/>
      <c r="RR20" s="23" t="n"/>
      <c r="RS20" s="23" t="n"/>
      <c r="RT20" s="23" t="n"/>
      <c r="RU20" s="23" t="n"/>
      <c r="RV20" s="23" t="n"/>
      <c r="RW20" s="23" t="n"/>
      <c r="RX20" s="23" t="n"/>
      <c r="RY20" s="23" t="n"/>
      <c r="RZ20" s="23" t="n"/>
      <c r="SA20" s="23" t="n"/>
      <c r="SB20" s="23" t="n"/>
      <c r="SC20" s="23" t="n"/>
      <c r="SD20" s="23" t="n"/>
      <c r="SE20" s="24" t="n">
        <v>3</v>
      </c>
      <c r="SF20" s="23" t="n"/>
      <c r="SG20" s="23" t="n"/>
      <c r="SH20" s="23" t="n"/>
      <c r="SI20" s="23" t="n"/>
      <c r="SJ20" s="23" t="n"/>
      <c r="SK20" s="23" t="n"/>
      <c r="SL20" s="23" t="n"/>
      <c r="SM20" s="23" t="n"/>
      <c r="SN20" s="23" t="n"/>
      <c r="SO20" s="23" t="n"/>
      <c r="SP20" s="23" t="n"/>
      <c r="SQ20" s="23" t="n"/>
      <c r="SR20" s="23" t="n"/>
      <c r="SS20" s="23" t="n"/>
      <c r="ST20" s="23" t="n"/>
      <c r="SU20" s="23" t="n"/>
      <c r="SV20" s="23" t="n"/>
      <c r="SW20" s="23" t="n"/>
      <c r="SX20" s="23" t="n"/>
      <c r="SY20" s="23" t="n"/>
      <c r="SZ20" s="23" t="n"/>
      <c r="TA20" s="23" t="n"/>
      <c r="TB20" s="23" t="n"/>
      <c r="TC20" s="23" t="n"/>
      <c r="TD20" s="23" t="n"/>
      <c r="TE20" s="23" t="n"/>
      <c r="TF20" s="23" t="n"/>
      <c r="TG20" s="23" t="n"/>
      <c r="TH20" s="23" t="n"/>
      <c r="TI20" s="23" t="n"/>
      <c r="TJ20" s="23" t="n"/>
      <c r="TK20" s="23" t="n"/>
      <c r="TL20" s="23" t="n"/>
      <c r="TM20" s="23" t="n"/>
      <c r="TN20" s="23" t="n"/>
      <c r="TO20" s="23" t="n"/>
      <c r="TP20" s="23" t="n"/>
      <c r="TQ20" s="23" t="n"/>
      <c r="TR20" s="23" t="n"/>
      <c r="TS20" s="23" t="n"/>
      <c r="TT20" s="23" t="n"/>
      <c r="TU20" s="23" t="n"/>
      <c r="TV20" s="23" t="n"/>
      <c r="TW20" s="23" t="n"/>
      <c r="TX20" s="23" t="n"/>
      <c r="TY20" s="23" t="n"/>
      <c r="TZ20" s="23" t="n"/>
      <c r="UA20" s="23" t="inlineStr">
        <is>
          <t>Pemberian pakan di kandang</t>
        </is>
      </c>
      <c r="UB20" s="23" t="n"/>
      <c r="UC20" s="23" t="n"/>
      <c r="UD20" s="23" t="n"/>
      <c r="UE20" s="23" t="n"/>
      <c r="UF20" s="23" t="n"/>
      <c r="UG20" s="23" t="n"/>
      <c r="UH20" s="23" t="n"/>
      <c r="UI20" s="23" t="inlineStr">
        <is>
          <t>Sangat teratur (setiap hari)</t>
        </is>
      </c>
      <c r="UJ20" s="23" t="n"/>
      <c r="UK20" s="23" t="n"/>
      <c r="UL20" s="23" t="n"/>
      <c r="UM20" s="23" t="n"/>
      <c r="UN20" s="23" t="n"/>
      <c r="UO20" s="23" t="n"/>
      <c r="UP20" s="23" t="n"/>
      <c r="UQ20" s="23" t="inlineStr">
        <is>
          <t>Sangat sering (&gt;1 kali sehari)</t>
        </is>
      </c>
      <c r="UR20" s="23" t="n"/>
      <c r="US20" s="23" t="n"/>
      <c r="UT20" s="23" t="n"/>
      <c r="UU20" s="23" t="n"/>
      <c r="UV20" s="23" t="n"/>
      <c r="UW20" s="23" t="n"/>
      <c r="UX20" s="23" t="n"/>
      <c r="UY20" s="23" t="n"/>
      <c r="UZ20" s="23" t="n"/>
      <c r="VA20" s="23" t="n"/>
      <c r="VB20" s="23" t="n"/>
      <c r="VC20" s="23" t="n"/>
      <c r="VD20" s="23" t="n"/>
      <c r="VE20" s="23" t="n"/>
      <c r="VF20" s="23" t="n"/>
      <c r="VG20" s="23" t="n"/>
      <c r="VH20" s="23" t="n"/>
      <c r="VI20" s="23" t="n"/>
      <c r="VJ20" s="23" t="n"/>
      <c r="VK20" s="23" t="inlineStr">
        <is>
          <t>4-Disimpan dalam kotak bersekat 6-Digester biogas</t>
        </is>
      </c>
      <c r="VL20" s="24" t="n">
        <v>0</v>
      </c>
      <c r="VM20" s="24" t="n">
        <v>0</v>
      </c>
      <c r="VN20" s="24" t="n">
        <v>0</v>
      </c>
      <c r="VO20" s="24" t="n">
        <v>1</v>
      </c>
      <c r="VP20" s="24" t="n">
        <v>0</v>
      </c>
      <c r="VQ20" s="24" t="n">
        <v>1</v>
      </c>
      <c r="VR20" s="24" t="n">
        <v>0</v>
      </c>
      <c r="VS20" s="24" t="n">
        <v>0</v>
      </c>
      <c r="VT20" s="23" t="n"/>
      <c r="VU20" s="23" t="n"/>
      <c r="VV20" s="23" t="n"/>
      <c r="VW20" s="23" t="n"/>
      <c r="VX20" s="23" t="n"/>
      <c r="VY20" s="23" t="n"/>
      <c r="VZ20" s="23" t="n"/>
      <c r="WA20" s="23" t="n"/>
      <c r="WB20" s="23" t="n"/>
      <c r="WC20" s="23" t="n"/>
      <c r="WD20" s="23" t="n"/>
      <c r="WE20" s="23" t="n"/>
      <c r="WF20" s="23" t="n"/>
      <c r="WG20" s="23" t="n"/>
      <c r="WH20" s="23" t="n"/>
      <c r="WI20" s="23" t="n"/>
      <c r="WJ20" s="23" t="n"/>
      <c r="WK20" s="23" t="n"/>
      <c r="WL20" s="23" t="n"/>
      <c r="WM20" s="23" t="n"/>
      <c r="WN20" s="23" t="n"/>
      <c r="WO20" s="23" t="n"/>
      <c r="WP20" s="23" t="n"/>
      <c r="WQ20" s="23" t="n"/>
      <c r="WR20" s="23" t="n"/>
      <c r="WS20" s="23" t="n"/>
      <c r="WT20" s="23" t="n"/>
      <c r="WU20" s="23" t="n"/>
      <c r="WV20" s="23" t="n"/>
      <c r="WW20" s="23" t="n"/>
      <c r="WX20" s="23" t="n"/>
      <c r="WY20" s="23" t="n"/>
      <c r="WZ20" s="23" t="n"/>
      <c r="XA20" s="23" t="n"/>
      <c r="XB20" s="23" t="n"/>
      <c r="XC20" s="23" t="n"/>
      <c r="XD20" s="23" t="n"/>
      <c r="XE20" s="23" t="n"/>
      <c r="XF20" s="23" t="n"/>
      <c r="XG20" s="23" t="n"/>
      <c r="XH20" s="23" t="n"/>
      <c r="XI20" s="23" t="n"/>
      <c r="XJ20" s="23" t="n"/>
      <c r="XK20" s="23" t="n"/>
      <c r="XL20" s="23" t="n"/>
      <c r="XM20" s="23" t="n"/>
      <c r="XN20" s="23" t="n"/>
      <c r="XO20" s="23" t="n"/>
      <c r="XP20" s="23" t="n"/>
      <c r="XQ20" s="23" t="n"/>
      <c r="XR20" s="23" t="n"/>
      <c r="XS20" s="23" t="n"/>
      <c r="XT20" s="23" t="n"/>
      <c r="XU20" s="23" t="n"/>
      <c r="XV20" s="23" t="n"/>
      <c r="XW20" s="23" t="n"/>
      <c r="XX20" s="23" t="n"/>
      <c r="XY20" s="23" t="n"/>
      <c r="XZ20" s="23" t="n"/>
      <c r="YA20" s="23" t="n"/>
      <c r="YB20" s="23" t="n"/>
      <c r="YC20" s="23" t="n"/>
      <c r="YD20" s="23" t="n"/>
      <c r="YE20" s="23" t="n"/>
      <c r="YF20" s="23" t="n"/>
      <c r="YG20" s="23" t="n"/>
      <c r="YH20" s="23" t="n"/>
      <c r="YI20" s="23" t="n"/>
      <c r="YJ20" s="23" t="n"/>
      <c r="YK20" s="23" t="n"/>
      <c r="YL20" s="23" t="n"/>
      <c r="YM20" s="23" t="n"/>
      <c r="YN20" s="23" t="n"/>
      <c r="YO20" s="23" t="n"/>
      <c r="YP20" s="23" t="n"/>
      <c r="YQ20" s="23" t="n"/>
      <c r="YR20" s="23" t="n"/>
      <c r="YS20" s="23" t="n"/>
      <c r="YT20" s="24" t="n">
        <v>50</v>
      </c>
      <c r="YU20" s="23" t="n"/>
      <c r="YV20" s="23" t="n"/>
      <c r="YW20" s="23" t="n"/>
      <c r="YX20" s="23" t="n"/>
      <c r="YY20" s="23" t="n"/>
      <c r="YZ20" s="23" t="n"/>
      <c r="ZA20" s="23" t="n"/>
      <c r="ZB20" s="24" t="n">
        <v>2</v>
      </c>
      <c r="ZC20" s="23" t="n"/>
      <c r="ZD20" s="23" t="n"/>
      <c r="ZE20" s="23" t="n"/>
      <c r="ZF20" s="23" t="n"/>
      <c r="ZG20" s="23" t="n"/>
      <c r="ZH20" s="23" t="n"/>
      <c r="ZI20" s="23" t="n"/>
      <c r="ZJ20" s="23" t="inlineStr">
        <is>
          <t>Pakan segar (misal: rumput)</t>
        </is>
      </c>
      <c r="ZK20" s="23" t="n"/>
      <c r="ZL20" s="23" t="n"/>
      <c r="ZM20" s="23" t="n"/>
      <c r="ZN20" s="23" t="n"/>
      <c r="ZO20" s="23" t="n"/>
      <c r="ZP20" s="23" t="n"/>
      <c r="ZQ20" s="23" t="inlineStr">
        <is>
          <t>Ya</t>
        </is>
      </c>
      <c r="ZR20" s="23" t="inlineStr">
        <is>
          <t>Padat Cair</t>
        </is>
      </c>
      <c r="ZS20" s="24" t="n">
        <v>1</v>
      </c>
      <c r="ZT20" s="24" t="n">
        <v>1</v>
      </c>
      <c r="ZU20" s="24" t="n">
        <v>50</v>
      </c>
      <c r="ZV20" s="24" t="n">
        <v>50</v>
      </c>
      <c r="ZW20" s="23" t="inlineStr">
        <is>
          <t>Ya</t>
        </is>
      </c>
      <c r="ZX20" s="23" t="inlineStr">
        <is>
          <t>Mengetahui</t>
        </is>
      </c>
      <c r="ZY20" s="23" t="inlineStr">
        <is>
          <t>Digunakan untuk pupuk di lahan pertanian sendiri Dibuang ke lahan sekitar kandang - yg ditanami tanaman Diberikan gratis ke orang lain</t>
        </is>
      </c>
      <c r="ZZ20" s="24" t="n">
        <v>1</v>
      </c>
      <c r="AAA20" s="24" t="n">
        <v>0</v>
      </c>
      <c r="AAB20" s="24" t="n">
        <v>0</v>
      </c>
      <c r="AAC20" s="24" t="n">
        <v>1</v>
      </c>
      <c r="AAD20" s="24" t="n">
        <v>1</v>
      </c>
      <c r="AAE20" s="24" t="n">
        <v>0</v>
      </c>
      <c r="AAF20" s="24" t="n">
        <v>0</v>
      </c>
      <c r="AAG20" s="23" t="inlineStr">
        <is>
          <t>Pupuk cair untuk tanaman</t>
        </is>
      </c>
      <c r="AAH20" s="24" t="n">
        <v>1</v>
      </c>
      <c r="AAI20" s="24" t="n">
        <v>0</v>
      </c>
      <c r="AAJ20" s="24" t="n">
        <v>0</v>
      </c>
      <c r="AAK20" s="24" t="n">
        <v>0</v>
      </c>
      <c r="AAL20" s="24" t="n">
        <v>0</v>
      </c>
      <c r="AAM20" s="23" t="n"/>
      <c r="AAN20" s="23" t="n"/>
      <c r="AAO20" s="23" t="n"/>
      <c r="AAP20" s="23" t="n"/>
      <c r="AAQ20" s="23" t="n"/>
      <c r="AAR20" s="23" t="n"/>
      <c r="AAS20" s="23" t="n"/>
      <c r="AAT20" s="23" t="n"/>
      <c r="AAU20" s="23" t="n"/>
      <c r="AAV20" s="11" t="inlineStr">
        <is>
          <t>Rumput</t>
        </is>
      </c>
      <c r="AAW20" s="23" t="inlineStr">
        <is>
          <t>Cukup (2 minggu sekali)</t>
        </is>
      </c>
      <c r="AAX20" s="24" t="n">
        <v>2000</v>
      </c>
      <c r="AAY20" s="24" t="n">
        <v>2000</v>
      </c>
      <c r="AAZ20" s="24" t="n">
        <v>50</v>
      </c>
      <c r="ABA20" s="24" t="n">
        <v>50</v>
      </c>
      <c r="ABB20" s="23" t="inlineStr">
        <is>
          <t>Urea</t>
        </is>
      </c>
      <c r="ABC20" s="23" t="n"/>
      <c r="ABD20" s="24" t="n">
        <v>30</v>
      </c>
      <c r="ABE20" s="24" t="n">
        <v>4000</v>
      </c>
      <c r="ABF20" s="24" t="n">
        <v>10</v>
      </c>
      <c r="ABG20" s="24" t="n">
        <v>4000</v>
      </c>
      <c r="ABH20" s="24" t="n">
        <v>500</v>
      </c>
      <c r="ABI20" s="24" t="n">
        <v>650</v>
      </c>
      <c r="ABJ20" s="23" t="inlineStr">
        <is>
          <t>Ya</t>
        </is>
      </c>
      <c r="ABK20" s="23" t="inlineStr">
        <is>
          <t>Sangat meningkat</t>
        </is>
      </c>
      <c r="ABL20" s="23" t="inlineStr">
        <is>
          <t>Menurun</t>
        </is>
      </c>
      <c r="ABM20" s="23" t="inlineStr">
        <is>
          <t>Cukup meningkat</t>
        </is>
      </c>
      <c r="ABN20" s="23" t="n"/>
      <c r="ABO20" s="23" t="n"/>
      <c r="ABP20" s="23" t="inlineStr">
        <is>
          <t>Tidak punya waktu mengumpulkannya Ladang/sawah terlalu jauh, sulit untuk mengangkut ke sana</t>
        </is>
      </c>
      <c r="ABQ20" s="24" t="n">
        <v>0</v>
      </c>
      <c r="ABR20" s="24" t="n">
        <v>0</v>
      </c>
      <c r="ABS20" s="24" t="n">
        <v>1</v>
      </c>
      <c r="ABT20" s="24" t="n">
        <v>1</v>
      </c>
      <c r="ABU20" s="24" t="n">
        <v>0</v>
      </c>
      <c r="ABV20" s="24" t="n">
        <v>0</v>
      </c>
      <c r="ABW20" s="24" t="n">
        <v>0</v>
      </c>
      <c r="ABX20" s="23" t="n"/>
      <c r="ABY20" s="23" t="inlineStr">
        <is>
          <t>tidak</t>
        </is>
      </c>
      <c r="ABZ20" s="23" t="inlineStr">
        <is>
          <t>Manfaat besar dan membantu kehidupan sehari-hari</t>
        </is>
      </c>
      <c r="ACA20" s="23" t="inlineStr">
        <is>
          <t>Berkurang</t>
        </is>
      </c>
      <c r="ACB20" s="23" t="inlineStr">
        <is>
          <t>Anggota keluarga - Perempuan dewasa</t>
        </is>
      </c>
      <c r="ACC20" s="23" t="inlineStr">
        <is>
          <t>Setuju</t>
        </is>
      </c>
      <c r="ACD20" s="23" t="inlineStr">
        <is>
          <t>Anggota keluarga - Laki-laki dewasa Anggota keluarga - Perempuan dewasa Anggota keluarga - Anak-anak</t>
        </is>
      </c>
      <c r="ACE20" s="24" t="n">
        <v>1</v>
      </c>
      <c r="ACF20" s="24" t="n">
        <v>1</v>
      </c>
      <c r="ACG20" s="24" t="n">
        <v>1</v>
      </c>
      <c r="ACH20" s="24" t="n">
        <v>0</v>
      </c>
      <c r="ACI20" s="23" t="inlineStr">
        <is>
          <t>Puas</t>
        </is>
      </c>
      <c r="ACJ20" s="23" t="inlineStr">
        <is>
          <t>Puas</t>
        </is>
      </c>
      <c r="ACK20" s="23" t="inlineStr">
        <is>
          <t>Puas</t>
        </is>
      </c>
      <c r="ACL20" s="23" t="inlineStr">
        <is>
          <t>Puas</t>
        </is>
      </c>
      <c r="ACM20" s="23" t="inlineStr">
        <is>
          <t>Tidak</t>
        </is>
      </c>
      <c r="ACN20" s="23" t="n"/>
      <c r="ACO20" s="23" t="inlineStr">
        <is>
          <t>Puas</t>
        </is>
      </c>
      <c r="ACP20" s="23" t="n"/>
      <c r="ACQ20" s="23" t="n"/>
      <c r="ACR20" s="23" t="n"/>
      <c r="ACS20" s="23" t="n"/>
      <c r="ACT20" s="23" t="n"/>
      <c r="ACU20" s="23" t="n"/>
      <c r="ACV20" s="23" t="n"/>
      <c r="ACW20" s="23" t="n"/>
      <c r="ACX20" s="23" t="n"/>
      <c r="ACY20" s="23" t="n"/>
      <c r="ACZ20" s="23" t="inlineStr">
        <is>
          <t>Menghubungi CPO atau pendamping</t>
        </is>
      </c>
      <c r="ADA20" s="24" t="n">
        <v>0</v>
      </c>
      <c r="ADB20" s="24" t="n">
        <v>0</v>
      </c>
      <c r="ADC20" s="24" t="n">
        <v>0</v>
      </c>
      <c r="ADD20" s="24" t="n">
        <v>0</v>
      </c>
      <c r="ADE20" s="24" t="n">
        <v>1</v>
      </c>
      <c r="ADF20" s="24" t="n">
        <v>0</v>
      </c>
      <c r="ADG20" s="24" t="n">
        <v>0</v>
      </c>
      <c r="ADH20" s="24" t="n">
        <v>0</v>
      </c>
      <c r="ADI20" s="12" t="n"/>
      <c r="ADJ20" s="17" t="inlineStr">
        <is>
          <t>Laki-laki dewasa</t>
        </is>
      </c>
      <c r="ADK20" s="48" t="n"/>
      <c r="ADL20" s="17" t="inlineStr">
        <is>
          <t>Menelepon atau WA langsung</t>
        </is>
      </c>
      <c r="ADM20" s="23" t="n"/>
      <c r="ADN20" s="11" t="inlineStr">
        <is>
          <t>Tidak ada</t>
        </is>
      </c>
      <c r="ADO20" s="23" t="inlineStr">
        <is>
          <t>Ya, selalu</t>
        </is>
      </c>
      <c r="ADP20"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20" s="18" t="n">
        <v>1</v>
      </c>
      <c r="ADR20" s="18" t="n">
        <v>1</v>
      </c>
      <c r="ADS20" s="18" t="n">
        <v>1</v>
      </c>
      <c r="ADT20" s="18" t="n">
        <v>1</v>
      </c>
      <c r="ADU20" s="18" t="n">
        <v>1</v>
      </c>
      <c r="ADV20" s="18" t="n">
        <v>1</v>
      </c>
      <c r="ADW20" s="18" t="n">
        <v>1</v>
      </c>
      <c r="ADX20" s="18" t="n">
        <v>1</v>
      </c>
      <c r="ADY20" s="18" t="n">
        <v>1</v>
      </c>
      <c r="ADZ20" s="18" t="n">
        <v>0</v>
      </c>
      <c r="AEA20" s="18" t="n">
        <v>0</v>
      </c>
      <c r="AEB20" s="18" t="n">
        <v>0</v>
      </c>
      <c r="AEC20" s="23" t="n"/>
      <c r="AED20" s="23" t="inlineStr">
        <is>
          <t>Mengurangi pengeluaran energi</t>
        </is>
      </c>
      <c r="AEE20" s="23" t="n"/>
      <c r="AEF20" s="23" t="inlineStr">
        <is>
          <t>Pemerintah daerah</t>
        </is>
      </c>
      <c r="AEG20" s="23" t="n"/>
      <c r="AEH20" s="23" t="inlineStr">
        <is>
          <t>WhatsApp Image 2026-02-05 at 21.48.21 (1)-11_1_58.jpeg</t>
        </is>
      </c>
      <c r="AEI20" s="25" t="inlineStr">
        <is>
          <t>https://kf.kobotoolbox.org/api/v2/assets/avstPQqLr3Ab3ZdcVTXZ6f/data/665003147/attachments/attTdFDvH9uFVMLRLssUjsgE/</t>
        </is>
      </c>
      <c r="AEJ20" s="23" t="inlineStr">
        <is>
          <t>WhatsApp Image 2026-02-05 at 21.48.21-11_2_12.jpeg</t>
        </is>
      </c>
      <c r="AEK20" s="25" t="inlineStr">
        <is>
          <t>https://kf.kobotoolbox.org/api/v2/assets/avstPQqLr3Ab3ZdcVTXZ6f/data/665003147/attachments/atttxNpXRj46PFvTmTkJcFam/</t>
        </is>
      </c>
      <c r="AEL20" s="23" t="inlineStr">
        <is>
          <t>manto</t>
        </is>
      </c>
      <c r="AEM20" s="23" t="n"/>
      <c r="AEN20" s="23" t="n"/>
    </row>
    <row r="21">
      <c r="A21" s="6" t="n">
        <v>46059</v>
      </c>
      <c r="B21" s="6" t="n">
        <v>46059</v>
      </c>
      <c r="C21" s="48" t="inlineStr">
        <is>
          <t>Marmanto</t>
        </is>
      </c>
      <c r="D21" s="48" t="inlineStr">
        <is>
          <t>Ruslan</t>
        </is>
      </c>
      <c r="E21" s="8">
        <f>+6282138033049</f>
        <v/>
      </c>
      <c r="F21" s="48" t="n"/>
      <c r="G21" s="8" t="n">
        <v>-7.21401879</v>
      </c>
      <c r="H21" s="8" t="n">
        <v>110.2638694</v>
      </c>
      <c r="I21" s="48" t="n"/>
      <c r="J21" s="8" t="n">
        <v>4.52</v>
      </c>
      <c r="K21" s="48" t="n"/>
      <c r="L21" s="48" t="n"/>
      <c r="M21" s="8" t="n">
        <v>-7.21401062</v>
      </c>
      <c r="N21" s="8" t="n">
        <v>110.2638854</v>
      </c>
      <c r="O21" s="48" t="n"/>
      <c r="P21" s="8" t="n">
        <v>4.96</v>
      </c>
      <c r="Q21" s="48" t="n"/>
      <c r="R21" s="48" t="inlineStr">
        <is>
          <t>Jawa Tengah</t>
        </is>
      </c>
      <c r="S21" s="48" t="n"/>
      <c r="T21" s="48" t="n"/>
      <c r="U21" s="48" t="n"/>
      <c r="V21" s="48" t="n"/>
      <c r="W21" s="48" t="n"/>
      <c r="X21" s="48" t="n"/>
      <c r="Y21" s="48" t="n"/>
      <c r="Z21" s="48" t="n"/>
      <c r="AA21" s="48" t="n"/>
      <c r="AB21" s="48" t="n"/>
      <c r="AC21" s="48" t="inlineStr">
        <is>
          <t>Semarang</t>
        </is>
      </c>
      <c r="AD21" s="48" t="inlineStr">
        <is>
          <t>Getasan</t>
        </is>
      </c>
      <c r="AE21" s="48" t="inlineStr">
        <is>
          <t>Manggihan</t>
        </is>
      </c>
      <c r="AF21" s="48" t="inlineStr">
        <is>
          <t>SION</t>
        </is>
      </c>
      <c r="AG21" s="48" t="inlineStr">
        <is>
          <t>ONP0331</t>
        </is>
      </c>
      <c r="AH21" s="8" t="n">
        <v>2</v>
      </c>
      <c r="AI21" s="48" t="inlineStr">
        <is>
          <t>VPA2</t>
        </is>
      </c>
      <c r="AJ21" s="48" t="inlineStr">
        <is>
          <t>Aktif</t>
        </is>
      </c>
      <c r="AK21" s="8" t="n">
        <v>55</v>
      </c>
      <c r="AL21" s="48" t="inlineStr">
        <is>
          <t>Laki-laki</t>
        </is>
      </c>
      <c r="AM21" s="48" t="inlineStr">
        <is>
          <t>Sudah menikah</t>
        </is>
      </c>
      <c r="AN21" s="48" t="inlineStr">
        <is>
          <t>SMA/Sederajat</t>
        </is>
      </c>
      <c r="AO21" s="48" t="inlineStr">
        <is>
          <t>Petani</t>
        </is>
      </c>
      <c r="AP21" s="8" t="n">
        <v>1</v>
      </c>
      <c r="AQ21" s="8" t="n">
        <v>0</v>
      </c>
      <c r="AR21" s="8" t="n">
        <v>0</v>
      </c>
      <c r="AS21" s="8" t="n">
        <v>0</v>
      </c>
      <c r="AT21" s="8" t="n">
        <v>0</v>
      </c>
      <c r="AU21" s="8" t="n">
        <v>0</v>
      </c>
      <c r="AV21" s="8" t="n">
        <v>0</v>
      </c>
      <c r="AW21" s="8" t="n">
        <v>0</v>
      </c>
      <c r="AX21" s="48" t="n"/>
      <c r="AY21" s="48" t="inlineStr">
        <is>
          <t>Peternak</t>
        </is>
      </c>
      <c r="AZ21" s="8" t="n">
        <v>0</v>
      </c>
      <c r="BA21" s="8" t="n">
        <v>1</v>
      </c>
      <c r="BB21" s="8" t="n">
        <v>0</v>
      </c>
      <c r="BC21" s="8" t="n">
        <v>0</v>
      </c>
      <c r="BD21" s="8" t="n">
        <v>0</v>
      </c>
      <c r="BE21" s="8" t="n">
        <v>0</v>
      </c>
      <c r="BF21" s="8" t="n">
        <v>0</v>
      </c>
      <c r="BG21" s="8" t="n">
        <v>0</v>
      </c>
      <c r="BH21" s="48" t="n"/>
      <c r="BI21" s="48" t="inlineStr">
        <is>
          <t>Rp2.500.000 - Rp3.500.000</t>
        </is>
      </c>
      <c r="BJ21" s="8" t="n">
        <v>1</v>
      </c>
      <c r="BK21" s="8" t="n">
        <v>1</v>
      </c>
      <c r="BL21" s="8" t="n">
        <v>0</v>
      </c>
      <c r="BM21" s="8" t="n">
        <v>0</v>
      </c>
      <c r="BN21" s="48" t="inlineStr">
        <is>
          <t>Milik sendiri</t>
        </is>
      </c>
      <c r="BO21" s="48" t="inlineStr">
        <is>
          <t>Permanen (dinding bata dan semen)</t>
        </is>
      </c>
      <c r="BP21" s="8" t="n">
        <v>1</v>
      </c>
      <c r="BQ21" s="8" t="n">
        <v>0</v>
      </c>
      <c r="BR21" s="8" t="n">
        <v>0</v>
      </c>
      <c r="BS21" s="8" t="n">
        <v>0</v>
      </c>
      <c r="BT21" s="8" t="n">
        <v>0</v>
      </c>
      <c r="BU21" s="48" t="n"/>
      <c r="BV21" s="48" t="inlineStr">
        <is>
          <t>Keramik/ubin</t>
        </is>
      </c>
      <c r="BW21" s="8" t="n">
        <v>0</v>
      </c>
      <c r="BX21" s="8" t="n">
        <v>0</v>
      </c>
      <c r="BY21" s="8" t="n">
        <v>1</v>
      </c>
      <c r="BZ21" s="8" t="n">
        <v>0</v>
      </c>
      <c r="CA21" s="8" t="n">
        <v>0</v>
      </c>
      <c r="CB21" s="48" t="n"/>
      <c r="CC21" s="48" t="inlineStr">
        <is>
          <t>Genting</t>
        </is>
      </c>
      <c r="CD21" s="8" t="n">
        <v>0</v>
      </c>
      <c r="CE21" s="8" t="n">
        <v>0</v>
      </c>
      <c r="CF21" s="8" t="n">
        <v>0</v>
      </c>
      <c r="CG21" s="8" t="n">
        <v>0</v>
      </c>
      <c r="CH21" s="8" t="n">
        <v>0</v>
      </c>
      <c r="CI21" s="8" t="n">
        <v>1</v>
      </c>
      <c r="CJ21" s="8" t="n">
        <v>0</v>
      </c>
      <c r="CK21" s="48" t="n"/>
      <c r="CL21" s="48" t="inlineStr">
        <is>
          <t>Ya</t>
        </is>
      </c>
      <c r="CM21" s="8" t="n">
        <v>2024</v>
      </c>
      <c r="CN21" s="48" t="inlineStr">
        <is>
          <t>Fixed-Dome (Kubah Tetap)</t>
        </is>
      </c>
      <c r="CO21" s="48" t="inlineStr">
        <is>
          <t>6 m³ (4-5 ekor sapi, ±5 jam memasak/hari, ±50 kg</t>
        </is>
      </c>
      <c r="CP21" s="48" t="inlineStr">
        <is>
          <t>Anggota keluarga - laki-laki</t>
        </is>
      </c>
      <c r="CQ21" s="8" t="n">
        <v>0</v>
      </c>
      <c r="CR21" s="8" t="n">
        <v>0</v>
      </c>
      <c r="CS21" s="8" t="n">
        <v>0</v>
      </c>
      <c r="CT21" s="8" t="n">
        <v>0</v>
      </c>
      <c r="CU21" s="10" t="n">
        <v>1</v>
      </c>
      <c r="CV21" s="10" t="n">
        <v>0</v>
      </c>
      <c r="CW21" s="10" t="n">
        <v>0</v>
      </c>
      <c r="CX21" s="8" t="n">
        <v>0</v>
      </c>
      <c r="CY21" s="48" t="inlineStr">
        <is>
          <t>Anggota keluarga - laki-laki</t>
        </is>
      </c>
      <c r="CZ21" s="8" t="n">
        <v>1</v>
      </c>
      <c r="DA21" s="8" t="n">
        <v>0</v>
      </c>
      <c r="DB21" s="8" t="n">
        <v>0</v>
      </c>
      <c r="DC21" s="48" t="n"/>
      <c r="DD21" s="48" t="inlineStr">
        <is>
          <t>Anggota keluarga - laki-laki CPO atau pendamping</t>
        </is>
      </c>
      <c r="DE21" s="8" t="n">
        <v>1</v>
      </c>
      <c r="DF21" s="8" t="n">
        <v>0</v>
      </c>
      <c r="DG21" s="8" t="n">
        <v>1</v>
      </c>
      <c r="DH21" s="8" t="n">
        <v>0</v>
      </c>
      <c r="DI21" s="48" t="n"/>
      <c r="DJ21" s="48" t="inlineStr">
        <is>
          <t>Anggota keluarga - laki-laki CPO atau pendamping</t>
        </is>
      </c>
      <c r="DK21" s="8" t="n">
        <v>1</v>
      </c>
      <c r="DL21" s="8" t="n">
        <v>0</v>
      </c>
      <c r="DM21" s="8" t="n">
        <v>1</v>
      </c>
      <c r="DN21" s="8" t="n">
        <v>0</v>
      </c>
      <c r="DO21" s="48" t="n"/>
      <c r="DP21" s="8" t="n">
        <v>1</v>
      </c>
      <c r="DQ21" s="8" t="n">
        <v>0</v>
      </c>
      <c r="DR21" s="8" t="n">
        <v>0</v>
      </c>
      <c r="DS21" s="48" t="n"/>
      <c r="DT21" s="48" t="n"/>
      <c r="DU21" s="48" t="n"/>
      <c r="DV21" s="48" t="inlineStr">
        <is>
          <t>Ya</t>
        </is>
      </c>
      <c r="DW21" s="48" t="n"/>
      <c r="DX21" s="48" t="n"/>
      <c r="DY21" s="48" t="n"/>
      <c r="DZ21" s="48" t="n"/>
      <c r="EA21" s="48" t="n"/>
      <c r="EB21" s="48" t="n"/>
      <c r="EC21" s="48" t="n"/>
      <c r="ED21" s="48" t="n"/>
      <c r="EE21" s="48" t="n"/>
      <c r="EF21" s="48" t="n"/>
      <c r="EG21" s="48" t="n"/>
      <c r="EH21" s="48" t="n"/>
      <c r="EI21" s="48" t="inlineStr">
        <is>
          <t>Tidak ada masalah</t>
        </is>
      </c>
      <c r="EJ21" s="8" t="n">
        <v>0</v>
      </c>
      <c r="EK21" s="8" t="n">
        <v>0</v>
      </c>
      <c r="EL21" s="8" t="n">
        <v>0</v>
      </c>
      <c r="EM21" s="8" t="n">
        <v>1</v>
      </c>
      <c r="EN21" s="8" t="n">
        <v>0</v>
      </c>
      <c r="EO21" s="11" t="n"/>
      <c r="EP21" s="48" t="inlineStr">
        <is>
          <t>Ya, cukup jelas dan mudah diikuti</t>
        </is>
      </c>
      <c r="EQ21" s="48" t="inlineStr">
        <is>
          <t>Pelatihan</t>
        </is>
      </c>
      <c r="ER21" s="48" t="inlineStr">
        <is>
          <t>CPO atau pendamping</t>
        </is>
      </c>
      <c r="ES21" s="8" t="n">
        <v>1</v>
      </c>
      <c r="ET21" s="8" t="n">
        <v>0</v>
      </c>
      <c r="EU21" s="8" t="n">
        <v>0</v>
      </c>
      <c r="EV21" s="8" t="n">
        <v>0</v>
      </c>
      <c r="EW21" s="48" t="n"/>
      <c r="EX21" s="48" t="inlineStr">
        <is>
          <t>Anggota keluarga - Laki-laki</t>
        </is>
      </c>
      <c r="EY21" s="8" t="n">
        <v>1</v>
      </c>
      <c r="EZ21" s="8" t="n">
        <v>0</v>
      </c>
      <c r="FA21" s="8" t="n">
        <v>0</v>
      </c>
      <c r="FB21" s="48" t="n"/>
      <c r="FC21" s="48" t="inlineStr">
        <is>
          <t>Setiap minggu</t>
        </is>
      </c>
      <c r="FD21" s="48" t="n"/>
      <c r="FE21" s="48" t="inlineStr">
        <is>
          <t>Mengetahui</t>
        </is>
      </c>
      <c r="FF21" s="48" t="inlineStr">
        <is>
          <t>Selalu (setiap hari)</t>
        </is>
      </c>
      <c r="FG21" s="48" t="inlineStr">
        <is>
          <t>Mengetahui</t>
        </is>
      </c>
      <c r="FH21" s="48" t="inlineStr">
        <is>
          <t>Sering (setiap minggu)</t>
        </is>
      </c>
      <c r="FI21" s="48" t="inlineStr">
        <is>
          <t>Mengetahui</t>
        </is>
      </c>
      <c r="FJ21" s="48" t="inlineStr">
        <is>
          <t>Sering (setiap minggu)</t>
        </is>
      </c>
      <c r="FK21" s="48" t="inlineStr">
        <is>
          <t>Mengetahui</t>
        </is>
      </c>
      <c r="FL21" s="48" t="inlineStr">
        <is>
          <t>Cukup sering (2 minggu sekali)</t>
        </is>
      </c>
      <c r="FM21" s="48" t="inlineStr">
        <is>
          <t>Mengetahui</t>
        </is>
      </c>
      <c r="FN21" s="48" t="inlineStr">
        <is>
          <t>Sering (setiap minggu)</t>
        </is>
      </c>
      <c r="FO21" s="48" t="inlineStr">
        <is>
          <t>Mengetahui</t>
        </is>
      </c>
      <c r="FP21" s="48" t="inlineStr">
        <is>
          <t>Sering (setiap minggu)</t>
        </is>
      </c>
      <c r="FQ21" s="48" t="inlineStr">
        <is>
          <t>Mengetahui</t>
        </is>
      </c>
      <c r="FR21" s="48" t="inlineStr">
        <is>
          <t>Ya</t>
        </is>
      </c>
      <c r="FS21" s="48" t="inlineStr">
        <is>
          <t>Mengetahui</t>
        </is>
      </c>
      <c r="FT21" s="48" t="inlineStr">
        <is>
          <t>Ya, selalu</t>
        </is>
      </c>
      <c r="FU21" s="48" t="inlineStr">
        <is>
          <t>Laki-laki dewasa Perempuan dewasa</t>
        </is>
      </c>
      <c r="FV21" s="8" t="n">
        <v>1</v>
      </c>
      <c r="FW21" s="8" t="n">
        <v>1</v>
      </c>
      <c r="FX21" s="8" t="n">
        <v>0</v>
      </c>
      <c r="FY21" s="8" t="n">
        <v>0</v>
      </c>
      <c r="FZ21" s="48" t="inlineStr">
        <is>
          <t>Memahami</t>
        </is>
      </c>
      <c r="GA21" s="48" t="inlineStr">
        <is>
          <t>CPO</t>
        </is>
      </c>
      <c r="GB21" s="8" t="n">
        <v>1</v>
      </c>
      <c r="GC21" s="8" t="n">
        <v>0</v>
      </c>
      <c r="GD21" s="8" t="n">
        <v>0</v>
      </c>
      <c r="GE21" s="8" t="n">
        <v>0</v>
      </c>
      <c r="GF21" s="48" t="n"/>
      <c r="GG21" s="48" t="inlineStr">
        <is>
          <t>Sering</t>
        </is>
      </c>
      <c r="GH21" s="48" t="inlineStr">
        <is>
          <t>Ya</t>
        </is>
      </c>
      <c r="GI21" s="48" t="inlineStr">
        <is>
          <t>Tetangga</t>
        </is>
      </c>
      <c r="GJ21" s="8" t="n">
        <v>1</v>
      </c>
      <c r="GK21" s="8" t="n">
        <v>0</v>
      </c>
      <c r="GL21" s="8" t="n">
        <v>0</v>
      </c>
      <c r="GM21" s="8" t="n">
        <v>0</v>
      </c>
      <c r="GN21" s="48" t="n"/>
      <c r="GO21" s="8" t="n">
        <v>10</v>
      </c>
      <c r="GP21" s="48" t="inlineStr">
        <is>
          <t>Penuh (100%)</t>
        </is>
      </c>
      <c r="GQ21" s="48" t="inlineStr">
        <is>
          <t>Kayu bakar LPG</t>
        </is>
      </c>
      <c r="GR21" s="8" t="n">
        <v>1</v>
      </c>
      <c r="GS21" s="8" t="n">
        <v>1</v>
      </c>
      <c r="GT21" s="8" t="n">
        <v>0</v>
      </c>
      <c r="GU21" s="8" t="n">
        <v>0</v>
      </c>
      <c r="GV21" s="8" t="n">
        <v>0</v>
      </c>
      <c r="GW21" s="8" t="n">
        <v>0</v>
      </c>
      <c r="GX21" s="8" t="n">
        <v>0</v>
      </c>
      <c r="GY21" s="48" t="n"/>
      <c r="GZ21" s="48" t="inlineStr">
        <is>
          <t>Ya</t>
        </is>
      </c>
      <c r="HA21" s="8" t="n">
        <v>150</v>
      </c>
      <c r="HB21" s="8" t="n">
        <v>150000</v>
      </c>
      <c r="HC21" s="8" t="n">
        <v>50</v>
      </c>
      <c r="HD21" s="8" t="n">
        <v>50000</v>
      </c>
      <c r="HE21" s="8" t="n">
        <v>9</v>
      </c>
      <c r="HF21" s="8" t="n">
        <v>75000</v>
      </c>
      <c r="HG21" s="8" t="n">
        <v>3</v>
      </c>
      <c r="HH21" s="8" t="n">
        <v>25000</v>
      </c>
      <c r="HI21" s="48" t="n"/>
      <c r="HJ21" s="48" t="n"/>
      <c r="HK21" s="48" t="n"/>
      <c r="HL21" s="48" t="n"/>
      <c r="HM21" s="48" t="n"/>
      <c r="HN21" s="48" t="n"/>
      <c r="HO21" s="48" t="n"/>
      <c r="HP21" s="48" t="n"/>
      <c r="HQ21" s="48" t="n"/>
      <c r="HR21" s="48" t="n"/>
      <c r="HS21" s="48" t="n"/>
      <c r="HT21" s="48" t="n"/>
      <c r="HU21" s="48" t="n"/>
      <c r="HV21" s="48" t="n"/>
      <c r="HW21" s="48" t="n"/>
      <c r="HX21" s="48" t="n"/>
      <c r="HY21" s="8" t="n">
        <v>100</v>
      </c>
      <c r="HZ21" s="8" t="n">
        <v>100000</v>
      </c>
      <c r="IA21" s="8" t="n">
        <v>6</v>
      </c>
      <c r="IB21" s="8" t="n">
        <v>50000</v>
      </c>
      <c r="IC21" s="48" t="n"/>
      <c r="ID21" s="48" t="n"/>
      <c r="IE21" s="48" t="n"/>
      <c r="IF21" s="48" t="n"/>
      <c r="IG21" s="48" t="n"/>
      <c r="IH21" s="48" t="n"/>
      <c r="II21" s="48" t="n"/>
      <c r="IJ21" s="48" t="n"/>
      <c r="IK21" s="48" t="inlineStr">
        <is>
          <t>50-65 kg</t>
        </is>
      </c>
      <c r="IL21" s="48" t="inlineStr">
        <is>
          <t>3-5 jam</t>
        </is>
      </c>
      <c r="IM21" s="48" t="inlineStr">
        <is>
          <t>Ya</t>
        </is>
      </c>
      <c r="IN21" s="48" t="inlineStr">
        <is>
          <t>Ya</t>
        </is>
      </c>
      <c r="IO21" s="48" t="inlineStr">
        <is>
          <t>Jauh lebih bersih</t>
        </is>
      </c>
      <c r="IP21" s="48" t="n"/>
      <c r="IQ21" s="48" t="inlineStr">
        <is>
          <t>Tidak pernah</t>
        </is>
      </c>
      <c r="IR21" s="48" t="n"/>
      <c r="IS21" s="48" t="n"/>
      <c r="IT21" s="48" t="n"/>
      <c r="IU21" s="48" t="n"/>
      <c r="IV21" s="48" t="n"/>
      <c r="IW21" s="48" t="n"/>
      <c r="IX21" s="48" t="n"/>
      <c r="IY21" s="48" t="n"/>
      <c r="IZ21" s="48" t="inlineStr">
        <is>
          <t>Tidak pernah</t>
        </is>
      </c>
      <c r="JA21" s="48" t="n"/>
      <c r="JB21" s="48" t="n"/>
      <c r="JC21" s="48" t="n"/>
      <c r="JD21" s="48" t="n"/>
      <c r="JE21" s="48" t="n"/>
      <c r="JF21" s="48" t="n"/>
      <c r="JG21" s="48" t="n"/>
      <c r="JH21" s="48" t="n"/>
      <c r="JI21" s="48" t="inlineStr">
        <is>
          <t>Tidak pernah</t>
        </is>
      </c>
      <c r="JJ21" s="48" t="n"/>
      <c r="JK21" s="48" t="n"/>
      <c r="JL21" s="48" t="n"/>
      <c r="JM21" s="48" t="n"/>
      <c r="JN21" s="48" t="n"/>
      <c r="JO21" s="48" t="n"/>
      <c r="JP21" s="48" t="n"/>
      <c r="JQ21" s="48" t="n"/>
      <c r="JR21" s="48" t="inlineStr">
        <is>
          <t>Tidak pernah</t>
        </is>
      </c>
      <c r="JS21" s="48" t="n"/>
      <c r="JT21" s="48" t="n"/>
      <c r="JU21" s="48" t="n"/>
      <c r="JV21" s="48" t="n"/>
      <c r="JW21" s="48" t="n"/>
      <c r="JX21" s="48" t="n"/>
      <c r="JY21" s="48" t="n"/>
      <c r="JZ21" s="48" t="n"/>
      <c r="KA21" s="48" t="inlineStr">
        <is>
          <t>Tidak pernah</t>
        </is>
      </c>
      <c r="KB21" s="48" t="n"/>
      <c r="KC21" s="48" t="n"/>
      <c r="KD21" s="48" t="n"/>
      <c r="KE21" s="48" t="n"/>
      <c r="KF21" s="48" t="n"/>
      <c r="KG21" s="48" t="n"/>
      <c r="KH21" s="48" t="n"/>
      <c r="KI21" s="48" t="n"/>
      <c r="KJ21" s="48" t="inlineStr">
        <is>
          <t>Tidak pernah</t>
        </is>
      </c>
      <c r="KK21" s="48" t="n"/>
      <c r="KL21" s="48" t="n"/>
      <c r="KM21" s="48" t="n"/>
      <c r="KN21" s="48" t="n"/>
      <c r="KO21" s="48" t="n"/>
      <c r="KP21" s="48" t="n"/>
      <c r="KQ21" s="48" t="n"/>
      <c r="KR21" s="48" t="n"/>
      <c r="KS21" s="48" t="inlineStr">
        <is>
          <t>Cukup membaik</t>
        </is>
      </c>
      <c r="KT21" s="48" t="inlineStr">
        <is>
          <t>0-1 kali</t>
        </is>
      </c>
      <c r="KU21" s="48" t="inlineStr">
        <is>
          <t>0-1 kali</t>
        </is>
      </c>
      <c r="KV21" s="48" t="inlineStr">
        <is>
          <t>Tidak ada</t>
        </is>
      </c>
      <c r="KW21" s="8" t="n">
        <v>0</v>
      </c>
      <c r="KX21" s="8" t="n">
        <v>0</v>
      </c>
      <c r="KY21" s="8" t="n">
        <v>0</v>
      </c>
      <c r="KZ21" s="8" t="n">
        <v>1</v>
      </c>
      <c r="LA21" s="48" t="inlineStr">
        <is>
          <t>Jauh lebih baik</t>
        </is>
      </c>
      <c r="LB21" s="48" t="inlineStr">
        <is>
          <t>Cukup membaik</t>
        </is>
      </c>
      <c r="LC21" s="8" t="n">
        <v>0</v>
      </c>
      <c r="LD21" s="8" t="n">
        <v>3</v>
      </c>
      <c r="LE21" s="8" t="n">
        <v>0</v>
      </c>
      <c r="LF21" s="8" t="n">
        <v>3</v>
      </c>
      <c r="LG21" s="48" t="inlineStr">
        <is>
          <t>Ya</t>
        </is>
      </c>
      <c r="LH21" s="8" t="n">
        <v>100000</v>
      </c>
      <c r="LI21" s="48" t="n"/>
      <c r="LJ21" s="48" t="inlineStr">
        <is>
          <t>Kebutuhan rumah tangga</t>
        </is>
      </c>
      <c r="LK21" s="8" t="n">
        <v>0</v>
      </c>
      <c r="LL21" s="8" t="n">
        <v>0</v>
      </c>
      <c r="LM21" s="8" t="n">
        <v>0</v>
      </c>
      <c r="LN21" s="8" t="n">
        <v>0</v>
      </c>
      <c r="LO21" s="8" t="n">
        <v>1</v>
      </c>
      <c r="LP21" s="8" t="n">
        <v>0</v>
      </c>
      <c r="LQ21" s="8" t="n">
        <v>0</v>
      </c>
      <c r="LR21" s="48" t="n"/>
      <c r="LS21" s="8" t="n">
        <v>15</v>
      </c>
      <c r="LT21" s="8" t="n">
        <v>15</v>
      </c>
      <c r="LU21" s="8" t="n">
        <v>0</v>
      </c>
      <c r="LV21" s="8" t="n">
        <v>5</v>
      </c>
      <c r="LW21" s="8" t="n">
        <v>5</v>
      </c>
      <c r="LX21" s="8" t="n">
        <v>0</v>
      </c>
      <c r="LY21" s="8" t="n">
        <v>5</v>
      </c>
      <c r="LZ21" s="8" t="n">
        <v>5</v>
      </c>
      <c r="MA21" s="8" t="n">
        <v>0</v>
      </c>
      <c r="MB21" s="48" t="inlineStr">
        <is>
          <t>Ya</t>
        </is>
      </c>
      <c r="MC21" s="8" t="n">
        <v>30</v>
      </c>
      <c r="MD21" s="8" t="n">
        <v>15</v>
      </c>
      <c r="ME21" s="8" t="n">
        <v>30</v>
      </c>
      <c r="MF21" s="8" t="n">
        <v>15</v>
      </c>
      <c r="MG21" s="8" t="n">
        <v>0</v>
      </c>
      <c r="MH21" s="8" t="n">
        <v>0</v>
      </c>
      <c r="MI21" s="48" t="inlineStr">
        <is>
          <t>Istirahat</t>
        </is>
      </c>
      <c r="MJ21" s="8" t="n">
        <v>0</v>
      </c>
      <c r="MK21" s="8" t="n">
        <v>0</v>
      </c>
      <c r="ML21" s="8" t="n">
        <v>1</v>
      </c>
      <c r="MM21" s="8" t="n">
        <v>0</v>
      </c>
      <c r="MN21" s="8" t="n">
        <v>0</v>
      </c>
      <c r="MO21" s="8" t="n">
        <v>0</v>
      </c>
      <c r="MP21" s="48" t="n"/>
      <c r="MQ21" s="48" t="n"/>
      <c r="MR21" s="48" t="inlineStr">
        <is>
          <t>istirahat</t>
        </is>
      </c>
      <c r="MS21" s="48" t="n"/>
      <c r="MT21" s="48" t="inlineStr">
        <is>
          <t>kumpul keluarga</t>
        </is>
      </c>
      <c r="MU21" s="48" t="inlineStr">
        <is>
          <t>Tidak</t>
        </is>
      </c>
      <c r="MV21" s="48" t="n"/>
      <c r="MW21" s="48" t="n"/>
      <c r="MX21" s="48" t="n"/>
      <c r="MY21" s="48" t="n"/>
      <c r="MZ21" s="48" t="n"/>
      <c r="NA21" s="48" t="n"/>
      <c r="NB21" s="48" t="n"/>
      <c r="NC21" s="48" t="n"/>
      <c r="ND21" s="48" t="n"/>
      <c r="NE21" s="48" t="n"/>
      <c r="NF21" s="48" t="n"/>
      <c r="NG21" s="48" t="n"/>
      <c r="NH21" s="48" t="n"/>
      <c r="NI21" s="48" t="n"/>
      <c r="NJ21" s="48" t="n"/>
      <c r="NK21" s="48" t="n"/>
      <c r="NL21" s="48" t="inlineStr">
        <is>
          <t>Ya</t>
        </is>
      </c>
      <c r="NM21" s="48" t="inlineStr">
        <is>
          <t>Kombinasi dana mandiri dan dana hibah</t>
        </is>
      </c>
      <c r="NN21" s="48" t="inlineStr">
        <is>
          <t>&gt;11.000.001</t>
        </is>
      </c>
      <c r="NO21" s="48" t="inlineStr">
        <is>
          <t>Pemerintah</t>
        </is>
      </c>
      <c r="NP21" s="48" t="n"/>
      <c r="NQ21" s="48" t="n"/>
      <c r="NR21" s="48" t="n"/>
      <c r="NS21" s="48" t="n"/>
      <c r="NT21" s="48" t="n"/>
      <c r="NU21" s="48" t="n"/>
      <c r="NV21" s="48" t="inlineStr">
        <is>
          <t>Anggota keluarga - Laki-laki dewasa</t>
        </is>
      </c>
      <c r="NW21" s="48" t="n"/>
      <c r="NX21" s="48" t="inlineStr">
        <is>
          <t>Sangat meningkat</t>
        </is>
      </c>
      <c r="NY21" s="8" t="n">
        <v>40</v>
      </c>
      <c r="NZ21" s="8" t="n">
        <v>15</v>
      </c>
      <c r="OA21" s="8" t="n">
        <v>0</v>
      </c>
      <c r="OB21" s="8" t="n">
        <v>5</v>
      </c>
      <c r="OC21" s="8" t="n">
        <v>5</v>
      </c>
      <c r="OD21" s="8" t="n">
        <v>0</v>
      </c>
      <c r="OE21" s="48" t="inlineStr">
        <is>
          <t>Jauh lebih baik</t>
        </is>
      </c>
      <c r="OF21" s="48" t="inlineStr">
        <is>
          <t>Jauh lebih baik (beda waktu memasak lebih cepat setengah jam atau lebih, ATAU tidak lagi ada rasa/bau makanan yang berubah, ATAU alasan lainnya)</t>
        </is>
      </c>
      <c r="OG21" s="48" t="inlineStr">
        <is>
          <t>Ya</t>
        </is>
      </c>
      <c r="OH21" s="8" t="n">
        <v>0</v>
      </c>
      <c r="OI21" s="8" t="n">
        <v>3</v>
      </c>
      <c r="OJ21" s="8" t="n">
        <v>0</v>
      </c>
      <c r="OK21" s="8" t="n">
        <v>0</v>
      </c>
      <c r="OL21" s="8" t="n">
        <v>0</v>
      </c>
      <c r="OM21" s="8" t="n">
        <v>0</v>
      </c>
      <c r="ON21" s="8" t="n">
        <v>0</v>
      </c>
      <c r="OO21" s="8" t="n">
        <v>0</v>
      </c>
      <c r="OP21" s="48" t="inlineStr">
        <is>
          <t>Sapi perah</t>
        </is>
      </c>
      <c r="OQ21" s="8" t="n">
        <v>0</v>
      </c>
      <c r="OR21" s="8" t="n">
        <v>1</v>
      </c>
      <c r="OS21" s="8" t="n">
        <v>0</v>
      </c>
      <c r="OT21" s="8" t="n">
        <v>0</v>
      </c>
      <c r="OU21" s="8" t="n">
        <v>0</v>
      </c>
      <c r="OV21" s="8" t="n">
        <v>0</v>
      </c>
      <c r="OW21" s="8" t="n">
        <v>0</v>
      </c>
      <c r="OX21" s="8" t="n">
        <v>0</v>
      </c>
      <c r="OY21" s="48" t="n"/>
      <c r="OZ21" s="48" t="n"/>
      <c r="PA21" s="48" t="n"/>
      <c r="PB21" s="48" t="n"/>
      <c r="PC21" s="48" t="n"/>
      <c r="PD21" s="48" t="n"/>
      <c r="PE21" s="48" t="n"/>
      <c r="PF21" s="48" t="n"/>
      <c r="PG21" s="48" t="n"/>
      <c r="PH21" s="48" t="n"/>
      <c r="PI21" s="48" t="n"/>
      <c r="PJ21" s="48" t="inlineStr">
        <is>
          <t>1-Disebarkan ke lahan terbuka</t>
        </is>
      </c>
      <c r="PK21" s="8" t="n">
        <v>0</v>
      </c>
      <c r="PL21" s="8" t="n">
        <v>0</v>
      </c>
      <c r="PM21" s="8" t="n">
        <v>0</v>
      </c>
      <c r="PN21" s="8" t="n">
        <v>0</v>
      </c>
      <c r="PO21" s="8" t="n">
        <v>0</v>
      </c>
      <c r="PP21" s="8" t="n">
        <v>1</v>
      </c>
      <c r="PQ21" s="8" t="n">
        <v>0</v>
      </c>
      <c r="PR21" s="8" t="n">
        <v>0</v>
      </c>
      <c r="PS21" s="8" t="n">
        <v>0</v>
      </c>
      <c r="PT21" s="48" t="n"/>
      <c r="PU21" s="48" t="n"/>
      <c r="PV21" s="48" t="n"/>
      <c r="PW21" s="48" t="n"/>
      <c r="PX21" s="48" t="n"/>
      <c r="PY21" s="48" t="n"/>
      <c r="PZ21" s="48" t="n"/>
      <c r="QA21" s="48" t="n"/>
      <c r="QB21" s="48" t="n"/>
      <c r="QC21" s="48" t="n"/>
      <c r="QD21" s="48" t="n"/>
      <c r="QE21" s="48" t="n"/>
      <c r="QF21" s="48" t="n"/>
      <c r="QG21" s="48" t="n"/>
      <c r="QH21" s="48" t="n"/>
      <c r="QI21" s="48" t="n"/>
      <c r="QJ21" s="48" t="n"/>
      <c r="QK21" s="48" t="n"/>
      <c r="QL21" s="48" t="n"/>
      <c r="QM21" s="48" t="n"/>
      <c r="QN21" s="48" t="n"/>
      <c r="QO21" s="48" t="n"/>
      <c r="QP21" s="48" t="n"/>
      <c r="QQ21" s="48" t="n"/>
      <c r="QR21" s="48" t="n"/>
      <c r="QS21" s="48" t="n"/>
      <c r="QT21" s="48" t="n"/>
      <c r="QU21" s="48" t="n"/>
      <c r="QV21" s="48" t="n"/>
      <c r="QW21" s="48" t="n"/>
      <c r="QX21" s="48" t="n"/>
      <c r="QY21" s="48" t="n"/>
      <c r="QZ21" s="48" t="n"/>
      <c r="RA21" s="48" t="n"/>
      <c r="RB21" s="48" t="n"/>
      <c r="RC21" s="48" t="n"/>
      <c r="RD21" s="48" t="n"/>
      <c r="RE21" s="48" t="n"/>
      <c r="RF21" s="48" t="n"/>
      <c r="RG21" s="48" t="n"/>
      <c r="RH21" s="48" t="n"/>
      <c r="RI21" s="48" t="n"/>
      <c r="RJ21" s="48" t="n"/>
      <c r="RK21" s="48" t="n"/>
      <c r="RL21" s="48" t="n"/>
      <c r="RM21" s="48" t="n"/>
      <c r="RN21" s="48" t="n"/>
      <c r="RO21" s="48" t="n"/>
      <c r="RP21" s="48" t="n"/>
      <c r="RQ21" s="48" t="n"/>
      <c r="RR21" s="48" t="n"/>
      <c r="RS21" s="48" t="n"/>
      <c r="RT21" s="48" t="n"/>
      <c r="RU21" s="48" t="n"/>
      <c r="RV21" s="48" t="n"/>
      <c r="RW21" s="48" t="n"/>
      <c r="RX21" s="48" t="n"/>
      <c r="RY21" s="48" t="n"/>
      <c r="RZ21" s="48" t="n"/>
      <c r="SA21" s="48" t="n"/>
      <c r="SB21" s="48" t="n"/>
      <c r="SC21" s="48" t="n"/>
      <c r="SD21" s="48" t="n"/>
      <c r="SE21" s="8" t="n">
        <v>3</v>
      </c>
      <c r="SF21" s="48" t="n"/>
      <c r="SG21" s="48" t="n"/>
      <c r="SH21" s="48" t="n"/>
      <c r="SI21" s="48" t="n"/>
      <c r="SJ21" s="48" t="n"/>
      <c r="SK21" s="48" t="n"/>
      <c r="SL21" s="48" t="n"/>
      <c r="SM21" s="48" t="n"/>
      <c r="SN21" s="48" t="n"/>
      <c r="SO21" s="48" t="n"/>
      <c r="SP21" s="48" t="n"/>
      <c r="SQ21" s="48" t="n"/>
      <c r="SR21" s="48" t="n"/>
      <c r="SS21" s="48" t="n"/>
      <c r="ST21" s="48" t="n"/>
      <c r="SU21" s="48" t="n"/>
      <c r="SV21" s="48" t="n"/>
      <c r="SW21" s="48" t="n"/>
      <c r="SX21" s="48" t="n"/>
      <c r="SY21" s="48" t="n"/>
      <c r="SZ21" s="48" t="n"/>
      <c r="TA21" s="48" t="n"/>
      <c r="TB21" s="48" t="n"/>
      <c r="TC21" s="48" t="n"/>
      <c r="TD21" s="48" t="n"/>
      <c r="TE21" s="48" t="n"/>
      <c r="TF21" s="48" t="n"/>
      <c r="TG21" s="48" t="n"/>
      <c r="TH21" s="48" t="n"/>
      <c r="TI21" s="48" t="n"/>
      <c r="TJ21" s="48" t="n"/>
      <c r="TK21" s="48" t="n"/>
      <c r="TL21" s="48" t="n"/>
      <c r="TM21" s="48" t="n"/>
      <c r="TN21" s="48" t="n"/>
      <c r="TO21" s="48" t="n"/>
      <c r="TP21" s="48" t="n"/>
      <c r="TQ21" s="48" t="n"/>
      <c r="TR21" s="48" t="n"/>
      <c r="TS21" s="48" t="n"/>
      <c r="TT21" s="48" t="n"/>
      <c r="TU21" s="48" t="n"/>
      <c r="TV21" s="48" t="n"/>
      <c r="TW21" s="48" t="n"/>
      <c r="TX21" s="48" t="n"/>
      <c r="TY21" s="48" t="n"/>
      <c r="TZ21" s="48" t="n"/>
      <c r="UA21" s="48" t="inlineStr">
        <is>
          <t>Pemberian pakan di kandang</t>
        </is>
      </c>
      <c r="UB21" s="48" t="n"/>
      <c r="UC21" s="48" t="n"/>
      <c r="UD21" s="48" t="n"/>
      <c r="UE21" s="48" t="n"/>
      <c r="UF21" s="48" t="n"/>
      <c r="UG21" s="48" t="n"/>
      <c r="UH21" s="48" t="n"/>
      <c r="UI21" s="48" t="inlineStr">
        <is>
          <t>Sangat teratur (setiap hari)</t>
        </is>
      </c>
      <c r="UJ21" s="48" t="n"/>
      <c r="UK21" s="48" t="n"/>
      <c r="UL21" s="48" t="n"/>
      <c r="UM21" s="48" t="n"/>
      <c r="UN21" s="48" t="n"/>
      <c r="UO21" s="48" t="n"/>
      <c r="UP21" s="48" t="n"/>
      <c r="UQ21" s="48" t="inlineStr">
        <is>
          <t>Sering (1 kali sehari)</t>
        </is>
      </c>
      <c r="UR21" s="48" t="n"/>
      <c r="US21" s="48" t="n"/>
      <c r="UT21" s="48" t="n"/>
      <c r="UU21" s="48" t="n"/>
      <c r="UV21" s="48" t="n"/>
      <c r="UW21" s="48" t="n"/>
      <c r="UX21" s="48" t="n"/>
      <c r="UY21" s="48" t="n"/>
      <c r="UZ21" s="48" t="n"/>
      <c r="VA21" s="48" t="n"/>
      <c r="VB21" s="48" t="n"/>
      <c r="VC21" s="48" t="n"/>
      <c r="VD21" s="48" t="n"/>
      <c r="VE21" s="48" t="n"/>
      <c r="VF21" s="48" t="n"/>
      <c r="VG21" s="48" t="n"/>
      <c r="VH21" s="48" t="n"/>
      <c r="VI21" s="48" t="n"/>
      <c r="VJ21" s="48" t="n"/>
      <c r="VK21" s="48" t="inlineStr">
        <is>
          <t>4-Disimpan dalam kotak bersekat 5-Untuk disebar di tanah (dan dibajak) 6-Digester biogas</t>
        </is>
      </c>
      <c r="VL21" s="8" t="n">
        <v>0</v>
      </c>
      <c r="VM21" s="8" t="n">
        <v>0</v>
      </c>
      <c r="VN21" s="8" t="n">
        <v>0</v>
      </c>
      <c r="VO21" s="8" t="n">
        <v>1</v>
      </c>
      <c r="VP21" s="8" t="n">
        <v>1</v>
      </c>
      <c r="VQ21" s="8" t="n">
        <v>1</v>
      </c>
      <c r="VR21" s="8" t="n">
        <v>0</v>
      </c>
      <c r="VS21" s="8" t="n">
        <v>0</v>
      </c>
      <c r="VT21" s="48" t="n"/>
      <c r="VU21" s="48" t="n"/>
      <c r="VV21" s="48" t="n"/>
      <c r="VW21" s="48" t="n"/>
      <c r="VX21" s="48" t="n"/>
      <c r="VY21" s="48" t="n"/>
      <c r="VZ21" s="48" t="n"/>
      <c r="WA21" s="48" t="n"/>
      <c r="WB21" s="48" t="n"/>
      <c r="WC21" s="48" t="n"/>
      <c r="WD21" s="48" t="n"/>
      <c r="WE21" s="48" t="n"/>
      <c r="WF21" s="48" t="n"/>
      <c r="WG21" s="48" t="n"/>
      <c r="WH21" s="48" t="n"/>
      <c r="WI21" s="48" t="n"/>
      <c r="WJ21" s="48" t="n"/>
      <c r="WK21" s="48" t="n"/>
      <c r="WL21" s="48" t="n"/>
      <c r="WM21" s="48" t="n"/>
      <c r="WN21" s="48" t="n"/>
      <c r="WO21" s="48" t="n"/>
      <c r="WP21" s="48" t="n"/>
      <c r="WQ21" s="48" t="n"/>
      <c r="WR21" s="48" t="n"/>
      <c r="WS21" s="48" t="n"/>
      <c r="WT21" s="48" t="n"/>
      <c r="WU21" s="48" t="n"/>
      <c r="WV21" s="48" t="n"/>
      <c r="WW21" s="48" t="n"/>
      <c r="WX21" s="48" t="n"/>
      <c r="WY21" s="48" t="n"/>
      <c r="WZ21" s="48" t="n"/>
      <c r="XA21" s="48" t="n"/>
      <c r="XB21" s="48" t="n"/>
      <c r="XC21" s="48" t="n"/>
      <c r="XD21" s="48" t="n"/>
      <c r="XE21" s="48" t="n"/>
      <c r="XF21" s="48" t="n"/>
      <c r="XG21" s="48" t="n"/>
      <c r="XH21" s="48" t="n"/>
      <c r="XI21" s="48" t="n"/>
      <c r="XJ21" s="48" t="n"/>
      <c r="XK21" s="48" t="n"/>
      <c r="XL21" s="48" t="n"/>
      <c r="XM21" s="48" t="n"/>
      <c r="XN21" s="48" t="n"/>
      <c r="XO21" s="48" t="n"/>
      <c r="XP21" s="48" t="n"/>
      <c r="XQ21" s="48" t="n"/>
      <c r="XR21" s="48" t="n"/>
      <c r="XS21" s="48" t="n"/>
      <c r="XT21" s="48" t="n"/>
      <c r="XU21" s="48" t="n"/>
      <c r="XV21" s="48" t="n"/>
      <c r="XW21" s="48" t="n"/>
      <c r="XX21" s="48" t="n"/>
      <c r="XY21" s="48" t="n"/>
      <c r="XZ21" s="48" t="n"/>
      <c r="YA21" s="48" t="n"/>
      <c r="YB21" s="48" t="n"/>
      <c r="YC21" s="48" t="n"/>
      <c r="YD21" s="48" t="n"/>
      <c r="YE21" s="48" t="n"/>
      <c r="YF21" s="48" t="n"/>
      <c r="YG21" s="48" t="n"/>
      <c r="YH21" s="48" t="n"/>
      <c r="YI21" s="48" t="n"/>
      <c r="YJ21" s="48" t="n"/>
      <c r="YK21" s="48" t="n"/>
      <c r="YL21" s="48" t="n"/>
      <c r="YM21" s="48" t="n"/>
      <c r="YN21" s="48" t="n"/>
      <c r="YO21" s="48" t="n"/>
      <c r="YP21" s="48" t="n"/>
      <c r="YQ21" s="48" t="n"/>
      <c r="YR21" s="48" t="n"/>
      <c r="YS21" s="48" t="n"/>
      <c r="YT21" s="8" t="n">
        <v>60</v>
      </c>
      <c r="YU21" s="48" t="n"/>
      <c r="YV21" s="48" t="n"/>
      <c r="YW21" s="48" t="n"/>
      <c r="YX21" s="48" t="n"/>
      <c r="YY21" s="48" t="n"/>
      <c r="YZ21" s="48" t="n"/>
      <c r="ZA21" s="48" t="n"/>
      <c r="ZB21" s="8" t="n">
        <v>2</v>
      </c>
      <c r="ZC21" s="48" t="n"/>
      <c r="ZD21" s="48" t="n"/>
      <c r="ZE21" s="48" t="n"/>
      <c r="ZF21" s="48" t="n"/>
      <c r="ZG21" s="48" t="n"/>
      <c r="ZH21" s="48" t="n"/>
      <c r="ZI21" s="48" t="n"/>
      <c r="ZJ21" s="48" t="inlineStr">
        <is>
          <t>Pakan kering (misal: konsentrat, silase, pelet)</t>
        </is>
      </c>
      <c r="ZK21" s="48" t="n"/>
      <c r="ZL21" s="48" t="n"/>
      <c r="ZM21" s="48" t="n"/>
      <c r="ZN21" s="48" t="n"/>
      <c r="ZO21" s="48" t="n"/>
      <c r="ZP21" s="48" t="n"/>
      <c r="ZQ21" s="48" t="inlineStr">
        <is>
          <t>Ya</t>
        </is>
      </c>
      <c r="ZR21" s="48" t="inlineStr">
        <is>
          <t>Padat Cair</t>
        </is>
      </c>
      <c r="ZS21" s="8" t="n">
        <v>1</v>
      </c>
      <c r="ZT21" s="8" t="n">
        <v>1</v>
      </c>
      <c r="ZU21" s="8" t="n">
        <v>60</v>
      </c>
      <c r="ZV21" s="8" t="n">
        <v>60</v>
      </c>
      <c r="ZW21" s="48" t="inlineStr">
        <is>
          <t>Ya</t>
        </is>
      </c>
      <c r="ZX21" s="48" t="inlineStr">
        <is>
          <t>Mengetahui</t>
        </is>
      </c>
      <c r="ZY21" s="48" t="inlineStr">
        <is>
          <t>Digunakan untuk pupuk di lahan pertanian sendiri</t>
        </is>
      </c>
      <c r="ZZ21" s="8" t="n">
        <v>1</v>
      </c>
      <c r="AAA21" s="8" t="n">
        <v>0</v>
      </c>
      <c r="AAB21" s="8" t="n">
        <v>0</v>
      </c>
      <c r="AAC21" s="8" t="n">
        <v>0</v>
      </c>
      <c r="AAD21" s="8" t="n">
        <v>0</v>
      </c>
      <c r="AAE21" s="8" t="n">
        <v>0</v>
      </c>
      <c r="AAF21" s="8" t="n">
        <v>0</v>
      </c>
      <c r="AAG21" s="48" t="inlineStr">
        <is>
          <t>Pupuk cair untuk tanaman</t>
        </is>
      </c>
      <c r="AAH21" s="8" t="n">
        <v>1</v>
      </c>
      <c r="AAI21" s="8" t="n">
        <v>0</v>
      </c>
      <c r="AAJ21" s="8" t="n">
        <v>0</v>
      </c>
      <c r="AAK21" s="8" t="n">
        <v>0</v>
      </c>
      <c r="AAL21" s="8" t="n">
        <v>0</v>
      </c>
      <c r="AAM21" s="48" t="n"/>
      <c r="AAN21" s="48" t="n"/>
      <c r="AAO21" s="48" t="n"/>
      <c r="AAP21" s="48" t="n"/>
      <c r="AAQ21" s="48" t="n"/>
      <c r="AAR21" s="48" t="n"/>
      <c r="AAS21" s="48" t="n"/>
      <c r="AAT21" s="48" t="n"/>
      <c r="AAU21" s="48" t="n"/>
      <c r="AAV21" s="11" t="inlineStr">
        <is>
          <t>Rumput</t>
        </is>
      </c>
      <c r="AAW21" s="48" t="inlineStr">
        <is>
          <t>Sering ( 1 minggu 2 kali)</t>
        </is>
      </c>
      <c r="AAX21" s="8" t="n">
        <v>3000</v>
      </c>
      <c r="AAY21" s="48" t="n"/>
      <c r="AAZ21" s="8" t="n">
        <v>60</v>
      </c>
      <c r="ABA21" s="8" t="n">
        <v>60</v>
      </c>
      <c r="ABB21" s="48" t="inlineStr">
        <is>
          <t>Urea</t>
        </is>
      </c>
      <c r="ABC21" s="48" t="n"/>
      <c r="ABD21" s="8" t="n">
        <v>30</v>
      </c>
      <c r="ABE21" s="8" t="n">
        <v>4000</v>
      </c>
      <c r="ABF21" s="8" t="n">
        <v>0</v>
      </c>
      <c r="ABG21" s="8" t="n">
        <v>4000</v>
      </c>
      <c r="ABH21" s="8" t="n">
        <v>600</v>
      </c>
      <c r="ABI21" s="8" t="n">
        <v>750</v>
      </c>
      <c r="ABJ21" s="48" t="inlineStr">
        <is>
          <t>Ya</t>
        </is>
      </c>
      <c r="ABK21" s="48" t="inlineStr">
        <is>
          <t>Sangat meningkat</t>
        </is>
      </c>
      <c r="ABL21" s="48" t="inlineStr">
        <is>
          <t>Cukup meningkat</t>
        </is>
      </c>
      <c r="ABM21" s="48" t="inlineStr">
        <is>
          <t>Cukup meningkat</t>
        </is>
      </c>
      <c r="ABN21" s="48" t="n"/>
      <c r="ABO21" s="48" t="n"/>
      <c r="ABP21" s="48" t="n"/>
      <c r="ABQ21" s="48" t="n"/>
      <c r="ABR21" s="48" t="n"/>
      <c r="ABS21" s="48" t="n"/>
      <c r="ABT21" s="48" t="n"/>
      <c r="ABU21" s="48" t="n"/>
      <c r="ABV21" s="48" t="n"/>
      <c r="ABW21" s="48" t="n"/>
      <c r="ABX21" s="48" t="n"/>
      <c r="ABY21" s="48" t="inlineStr">
        <is>
          <t>tidak</t>
        </is>
      </c>
      <c r="ABZ21" s="48" t="inlineStr">
        <is>
          <t>Manfaat besar dan membantu kehidupan sehari-hari</t>
        </is>
      </c>
      <c r="ACA21" s="48" t="inlineStr">
        <is>
          <t>Berkurang</t>
        </is>
      </c>
      <c r="ACB21" s="48" t="inlineStr">
        <is>
          <t>Anggota keluarga - Perempuan dewasa</t>
        </is>
      </c>
      <c r="ACC21" s="48" t="inlineStr">
        <is>
          <t>Setuju</t>
        </is>
      </c>
      <c r="ACD21" s="48" t="inlineStr">
        <is>
          <t>Anggota keluarga - Laki-laki dewasa Anggota keluarga - Perempuan dewasa Anggota keluarga - Anak-anak</t>
        </is>
      </c>
      <c r="ACE21" s="8" t="n">
        <v>1</v>
      </c>
      <c r="ACF21" s="8" t="n">
        <v>1</v>
      </c>
      <c r="ACG21" s="8" t="n">
        <v>1</v>
      </c>
      <c r="ACH21" s="8" t="n">
        <v>0</v>
      </c>
      <c r="ACI21" s="48" t="inlineStr">
        <is>
          <t>Puas</t>
        </is>
      </c>
      <c r="ACJ21" s="48" t="inlineStr">
        <is>
          <t>Puas</t>
        </is>
      </c>
      <c r="ACK21" s="48" t="inlineStr">
        <is>
          <t>Puas</t>
        </is>
      </c>
      <c r="ACL21" s="48" t="inlineStr">
        <is>
          <t>Puas</t>
        </is>
      </c>
      <c r="ACM21" s="48" t="inlineStr">
        <is>
          <t>Tidak</t>
        </is>
      </c>
      <c r="ACN21" s="48" t="n"/>
      <c r="ACO21" s="48" t="inlineStr">
        <is>
          <t>Puas</t>
        </is>
      </c>
      <c r="ACP21" s="48" t="n"/>
      <c r="ACQ21" s="48" t="n"/>
      <c r="ACR21" s="48" t="n"/>
      <c r="ACS21" s="48" t="n"/>
      <c r="ACT21" s="48" t="n"/>
      <c r="ACU21" s="48" t="n"/>
      <c r="ACV21" s="48" t="n"/>
      <c r="ACW21" s="48" t="n"/>
      <c r="ACX21" s="48" t="n"/>
      <c r="ACY21" s="48" t="n"/>
      <c r="ACZ21" s="48" t="inlineStr">
        <is>
          <t>Menghubungi CPO atau pendamping</t>
        </is>
      </c>
      <c r="ADA21" s="8" t="n">
        <v>0</v>
      </c>
      <c r="ADB21" s="8" t="n">
        <v>0</v>
      </c>
      <c r="ADC21" s="8" t="n">
        <v>0</v>
      </c>
      <c r="ADD21" s="8" t="n">
        <v>0</v>
      </c>
      <c r="ADE21" s="8" t="n">
        <v>1</v>
      </c>
      <c r="ADF21" s="8" t="n">
        <v>0</v>
      </c>
      <c r="ADG21" s="8" t="n">
        <v>0</v>
      </c>
      <c r="ADH21" s="8" t="n">
        <v>0</v>
      </c>
      <c r="ADI21" s="12" t="n"/>
      <c r="ADJ21" s="17" t="inlineStr">
        <is>
          <t>Laki-laki dewasa</t>
        </is>
      </c>
      <c r="ADK21" s="48" t="n"/>
      <c r="ADL21" s="17" t="inlineStr">
        <is>
          <t>Menelepon atau WA langsung</t>
        </is>
      </c>
      <c r="ADM21" s="48" t="n"/>
      <c r="ADN21" s="11" t="inlineStr">
        <is>
          <t>Tidak ada</t>
        </is>
      </c>
      <c r="ADO21" s="48" t="inlineStr">
        <is>
          <t>Ya, selalu</t>
        </is>
      </c>
      <c r="ADP21"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DQ21" s="18" t="n">
        <v>1</v>
      </c>
      <c r="ADR21" s="18" t="n">
        <v>1</v>
      </c>
      <c r="ADS21" s="18" t="n">
        <v>1</v>
      </c>
      <c r="ADT21" s="18" t="n">
        <v>1</v>
      </c>
      <c r="ADU21" s="18" t="n">
        <v>1</v>
      </c>
      <c r="ADV21" s="18" t="n">
        <v>1</v>
      </c>
      <c r="ADW21" s="18" t="n">
        <v>1</v>
      </c>
      <c r="ADX21" s="18" t="n">
        <v>1</v>
      </c>
      <c r="ADY21" s="18" t="n">
        <v>0</v>
      </c>
      <c r="ADZ21" s="18" t="n">
        <v>0</v>
      </c>
      <c r="AEA21" s="18" t="n">
        <v>0</v>
      </c>
      <c r="AEB21" s="18" t="n">
        <v>0</v>
      </c>
      <c r="AEC21" s="48" t="n"/>
      <c r="AED21" s="48" t="inlineStr">
        <is>
          <t>Mengurangi pengeluaran energi</t>
        </is>
      </c>
      <c r="AEE21" s="48" t="n"/>
      <c r="AEF21" s="48" t="inlineStr">
        <is>
          <t>Pemerintah daerah</t>
        </is>
      </c>
      <c r="AEG21" s="48" t="n"/>
      <c r="AEH21" s="48" t="inlineStr">
        <is>
          <t>WhatsApp Image 2026-02-05 at 21.50.56-11_24_59.jpeg</t>
        </is>
      </c>
      <c r="AEI21" s="16" t="inlineStr">
        <is>
          <t>https://kf.kobotoolbox.org/api/v2/assets/avstPQqLr3Ab3ZdcVTXZ6f/data/665011374/attachments/att7EwZDLqwviWARnLCkfLPY/</t>
        </is>
      </c>
      <c r="AEJ21" s="48" t="inlineStr">
        <is>
          <t>WhatsApp Image 2026-02-05 at 21.50.57-11_25_11.jpeg</t>
        </is>
      </c>
      <c r="AEK21" s="16" t="inlineStr">
        <is>
          <t>https://kf.kobotoolbox.org/api/v2/assets/avstPQqLr3Ab3ZdcVTXZ6f/data/665011374/attachments/att88S36n3JDx3SejpMEfXUD/</t>
        </is>
      </c>
      <c r="AEL21" s="48" t="inlineStr">
        <is>
          <t>manto</t>
        </is>
      </c>
      <c r="AEM21" s="48" t="n"/>
      <c r="AEN21" s="48" t="n"/>
    </row>
    <row r="22">
      <c r="A22" s="6" t="n">
        <v>46059</v>
      </c>
      <c r="B22" s="6" t="n">
        <v>46059</v>
      </c>
      <c r="C22" s="48" t="inlineStr">
        <is>
          <t>Marmanto</t>
        </is>
      </c>
      <c r="D22" s="48" t="inlineStr">
        <is>
          <t>Suwar</t>
        </is>
      </c>
      <c r="E22" s="8">
        <f>+6283153516334</f>
        <v/>
      </c>
      <c r="F22" s="48" t="n"/>
      <c r="G22" s="8" t="n">
        <v>-7.212259</v>
      </c>
      <c r="H22" s="8" t="n">
        <v>110.2652614</v>
      </c>
      <c r="I22" s="48" t="n"/>
      <c r="J22" s="8" t="n">
        <v>2.68</v>
      </c>
      <c r="K22" s="48" t="n"/>
      <c r="L22" s="48" t="n"/>
      <c r="M22" s="8" t="n">
        <v>-7.2122466</v>
      </c>
      <c r="N22" s="8" t="n">
        <v>110.2653124</v>
      </c>
      <c r="O22" s="48" t="n"/>
      <c r="P22" s="8" t="n">
        <v>3.48</v>
      </c>
      <c r="Q22" s="48" t="n"/>
      <c r="R22" s="48" t="inlineStr">
        <is>
          <t>Jawa Tengah</t>
        </is>
      </c>
      <c r="S22" s="48" t="n"/>
      <c r="T22" s="48" t="n"/>
      <c r="U22" s="48" t="n"/>
      <c r="V22" s="48" t="n"/>
      <c r="W22" s="48" t="n"/>
      <c r="X22" s="48" t="n"/>
      <c r="Y22" s="48" t="n"/>
      <c r="Z22" s="48" t="n"/>
      <c r="AA22" s="48" t="n"/>
      <c r="AB22" s="48" t="n"/>
      <c r="AC22" s="48" t="inlineStr">
        <is>
          <t>Semarang</t>
        </is>
      </c>
      <c r="AD22" s="48" t="inlineStr">
        <is>
          <t>Getasan</t>
        </is>
      </c>
      <c r="AE22" s="48" t="inlineStr">
        <is>
          <t>Manggihan</t>
        </is>
      </c>
      <c r="AF22" s="48" t="inlineStr">
        <is>
          <t>SION</t>
        </is>
      </c>
      <c r="AG22" s="48" t="inlineStr">
        <is>
          <t>ONP0272</t>
        </is>
      </c>
      <c r="AH22" s="8" t="n">
        <v>3</v>
      </c>
      <c r="AI22" s="48" t="inlineStr">
        <is>
          <t>VPA2</t>
        </is>
      </c>
      <c r="AJ22" s="48" t="inlineStr">
        <is>
          <t>Aktif</t>
        </is>
      </c>
      <c r="AK22" s="8" t="n">
        <v>60</v>
      </c>
      <c r="AL22" s="48" t="inlineStr">
        <is>
          <t>Laki-laki</t>
        </is>
      </c>
      <c r="AM22" s="48" t="inlineStr">
        <is>
          <t>Sudah menikah</t>
        </is>
      </c>
      <c r="AN22" s="48" t="inlineStr">
        <is>
          <t>SMP/Sederajat</t>
        </is>
      </c>
      <c r="AO22" s="48" t="inlineStr">
        <is>
          <t>Petani</t>
        </is>
      </c>
      <c r="AP22" s="8" t="n">
        <v>1</v>
      </c>
      <c r="AQ22" s="8" t="n">
        <v>0</v>
      </c>
      <c r="AR22" s="8" t="n">
        <v>0</v>
      </c>
      <c r="AS22" s="8" t="n">
        <v>0</v>
      </c>
      <c r="AT22" s="8" t="n">
        <v>0</v>
      </c>
      <c r="AU22" s="8" t="n">
        <v>0</v>
      </c>
      <c r="AV22" s="8" t="n">
        <v>0</v>
      </c>
      <c r="AW22" s="8" t="n">
        <v>0</v>
      </c>
      <c r="AX22" s="48" t="n"/>
      <c r="AY22" s="48" t="inlineStr">
        <is>
          <t>Peternak</t>
        </is>
      </c>
      <c r="AZ22" s="8" t="n">
        <v>0</v>
      </c>
      <c r="BA22" s="8" t="n">
        <v>1</v>
      </c>
      <c r="BB22" s="8" t="n">
        <v>0</v>
      </c>
      <c r="BC22" s="8" t="n">
        <v>0</v>
      </c>
      <c r="BD22" s="8" t="n">
        <v>0</v>
      </c>
      <c r="BE22" s="8" t="n">
        <v>0</v>
      </c>
      <c r="BF22" s="8" t="n">
        <v>0</v>
      </c>
      <c r="BG22" s="8" t="n">
        <v>0</v>
      </c>
      <c r="BH22" s="48" t="n"/>
      <c r="BI22" s="48" t="inlineStr">
        <is>
          <t>Rp2.500.000 - Rp3.500.000</t>
        </is>
      </c>
      <c r="BJ22" s="8" t="n">
        <v>2</v>
      </c>
      <c r="BK22" s="8" t="n">
        <v>2</v>
      </c>
      <c r="BL22" s="8" t="n">
        <v>0</v>
      </c>
      <c r="BM22" s="8" t="n">
        <v>0</v>
      </c>
      <c r="BN22" s="48" t="inlineStr">
        <is>
          <t>Milik sendiri</t>
        </is>
      </c>
      <c r="BO22" s="48" t="inlineStr">
        <is>
          <t>Permanen (dinding bata dan semen)</t>
        </is>
      </c>
      <c r="BP22" s="8" t="n">
        <v>1</v>
      </c>
      <c r="BQ22" s="8" t="n">
        <v>0</v>
      </c>
      <c r="BR22" s="8" t="n">
        <v>0</v>
      </c>
      <c r="BS22" s="8" t="n">
        <v>0</v>
      </c>
      <c r="BT22" s="8" t="n">
        <v>0</v>
      </c>
      <c r="BU22" s="48" t="n"/>
      <c r="BV22" s="48" t="inlineStr">
        <is>
          <t>Keramik/ubin</t>
        </is>
      </c>
      <c r="BW22" s="8" t="n">
        <v>0</v>
      </c>
      <c r="BX22" s="8" t="n">
        <v>0</v>
      </c>
      <c r="BY22" s="8" t="n">
        <v>1</v>
      </c>
      <c r="BZ22" s="8" t="n">
        <v>0</v>
      </c>
      <c r="CA22" s="8" t="n">
        <v>0</v>
      </c>
      <c r="CB22" s="48" t="n"/>
      <c r="CC22" s="48" t="inlineStr">
        <is>
          <t>Genting</t>
        </is>
      </c>
      <c r="CD22" s="8" t="n">
        <v>0</v>
      </c>
      <c r="CE22" s="8" t="n">
        <v>0</v>
      </c>
      <c r="CF22" s="8" t="n">
        <v>0</v>
      </c>
      <c r="CG22" s="8" t="n">
        <v>0</v>
      </c>
      <c r="CH22" s="8" t="n">
        <v>0</v>
      </c>
      <c r="CI22" s="8" t="n">
        <v>1</v>
      </c>
      <c r="CJ22" s="8" t="n">
        <v>0</v>
      </c>
      <c r="CK22" s="48" t="n"/>
      <c r="CL22" s="48" t="inlineStr">
        <is>
          <t>Ya</t>
        </is>
      </c>
      <c r="CM22" s="8" t="n">
        <v>2023</v>
      </c>
      <c r="CN22" s="48" t="inlineStr">
        <is>
          <t>Fixed-Dome (Kubah Tetap)</t>
        </is>
      </c>
      <c r="CO22" s="48" t="inlineStr">
        <is>
          <t>6 m³ (4-5 ekor sapi, ±5 jam memasak/hari, ±50 kg</t>
        </is>
      </c>
      <c r="CP22" s="48" t="inlineStr">
        <is>
          <t>Anggota keluarga - laki-laki</t>
        </is>
      </c>
      <c r="CQ22" s="8" t="n">
        <v>0</v>
      </c>
      <c r="CR22" s="8" t="n">
        <v>0</v>
      </c>
      <c r="CS22" s="8" t="n">
        <v>0</v>
      </c>
      <c r="CT22" s="8" t="n">
        <v>0</v>
      </c>
      <c r="CU22" s="10" t="n">
        <v>1</v>
      </c>
      <c r="CV22" s="10" t="n">
        <v>0</v>
      </c>
      <c r="CW22" s="10" t="n">
        <v>0</v>
      </c>
      <c r="CX22" s="8" t="n">
        <v>0</v>
      </c>
      <c r="CY22" s="48" t="inlineStr">
        <is>
          <t>Anggota keluarga - laki-laki</t>
        </is>
      </c>
      <c r="CZ22" s="8" t="n">
        <v>1</v>
      </c>
      <c r="DA22" s="8" t="n">
        <v>0</v>
      </c>
      <c r="DB22" s="8" t="n">
        <v>0</v>
      </c>
      <c r="DC22" s="48" t="n"/>
      <c r="DD22" s="48" t="inlineStr">
        <is>
          <t>Anggota keluarga - laki-laki CPO atau pendamping</t>
        </is>
      </c>
      <c r="DE22" s="8" t="n">
        <v>1</v>
      </c>
      <c r="DF22" s="8" t="n">
        <v>0</v>
      </c>
      <c r="DG22" s="8" t="n">
        <v>1</v>
      </c>
      <c r="DH22" s="8" t="n">
        <v>0</v>
      </c>
      <c r="DI22" s="48" t="n"/>
      <c r="DJ22" s="48" t="inlineStr">
        <is>
          <t>Anggota keluarga - laki-laki CPO atau pendamping</t>
        </is>
      </c>
      <c r="DK22" s="8" t="n">
        <v>1</v>
      </c>
      <c r="DL22" s="8" t="n">
        <v>0</v>
      </c>
      <c r="DM22" s="8" t="n">
        <v>1</v>
      </c>
      <c r="DN22" s="8" t="n">
        <v>0</v>
      </c>
      <c r="DO22" s="48" t="n"/>
      <c r="DP22" s="8" t="n">
        <v>1</v>
      </c>
      <c r="DQ22" s="8" t="n">
        <v>0</v>
      </c>
      <c r="DR22" s="8" t="n">
        <v>0</v>
      </c>
      <c r="DS22" s="48" t="n"/>
      <c r="DT22" s="48" t="n"/>
      <c r="DU22" s="48" t="n"/>
      <c r="DV22" s="48" t="inlineStr">
        <is>
          <t>Ya</t>
        </is>
      </c>
      <c r="DW22" s="48" t="n"/>
      <c r="DX22" s="48" t="n"/>
      <c r="DY22" s="48" t="n"/>
      <c r="DZ22" s="48" t="n"/>
      <c r="EA22" s="48" t="n"/>
      <c r="EB22" s="48" t="n"/>
      <c r="EC22" s="48" t="n"/>
      <c r="ED22" s="48" t="n"/>
      <c r="EE22" s="48" t="n"/>
      <c r="EF22" s="48" t="n"/>
      <c r="EG22" s="48" t="n"/>
      <c r="EH22" s="48" t="n"/>
      <c r="EI22" s="48" t="inlineStr">
        <is>
          <t>Tidak ada masalah</t>
        </is>
      </c>
      <c r="EJ22" s="8" t="n">
        <v>0</v>
      </c>
      <c r="EK22" s="8" t="n">
        <v>0</v>
      </c>
      <c r="EL22" s="8" t="n">
        <v>0</v>
      </c>
      <c r="EM22" s="8" t="n">
        <v>1</v>
      </c>
      <c r="EN22" s="8" t="n">
        <v>0</v>
      </c>
      <c r="EO22" s="11" t="n"/>
      <c r="EP22" s="48" t="inlineStr">
        <is>
          <t>Ya, cukup jelas dan mudah diikuti</t>
        </is>
      </c>
      <c r="EQ22" s="48" t="inlineStr">
        <is>
          <t>Pelatihan</t>
        </is>
      </c>
      <c r="ER22" s="48" t="inlineStr">
        <is>
          <t>CPO atau pendamping</t>
        </is>
      </c>
      <c r="ES22" s="8" t="n">
        <v>1</v>
      </c>
      <c r="ET22" s="8" t="n">
        <v>0</v>
      </c>
      <c r="EU22" s="8" t="n">
        <v>0</v>
      </c>
      <c r="EV22" s="8" t="n">
        <v>0</v>
      </c>
      <c r="EW22" s="48" t="n"/>
      <c r="EX22" s="48" t="inlineStr">
        <is>
          <t>Anggota keluarga - Laki-laki</t>
        </is>
      </c>
      <c r="EY22" s="8" t="n">
        <v>1</v>
      </c>
      <c r="EZ22" s="8" t="n">
        <v>0</v>
      </c>
      <c r="FA22" s="8" t="n">
        <v>0</v>
      </c>
      <c r="FB22" s="48" t="n"/>
      <c r="FC22" s="48" t="inlineStr">
        <is>
          <t>Setiap hari</t>
        </is>
      </c>
      <c r="FD22" s="48" t="n"/>
      <c r="FE22" s="48" t="inlineStr">
        <is>
          <t>Mengetahui</t>
        </is>
      </c>
      <c r="FF22" s="48" t="inlineStr">
        <is>
          <t>Selalu (setiap hari)</t>
        </is>
      </c>
      <c r="FG22" s="48" t="inlineStr">
        <is>
          <t>Mengetahui</t>
        </is>
      </c>
      <c r="FH22" s="48" t="inlineStr">
        <is>
          <t>Selalu (setiap hari)</t>
        </is>
      </c>
      <c r="FI22" s="48" t="inlineStr">
        <is>
          <t>Mengetahui</t>
        </is>
      </c>
      <c r="FJ22" s="48" t="inlineStr">
        <is>
          <t>Selalu (setiap hari)</t>
        </is>
      </c>
      <c r="FK22" s="48" t="inlineStr">
        <is>
          <t>Mengetahui</t>
        </is>
      </c>
      <c r="FL22" s="48" t="inlineStr">
        <is>
          <t>Cukup sering (2 minggu sekali)</t>
        </is>
      </c>
      <c r="FM22" s="48" t="inlineStr">
        <is>
          <t>Mengetahui</t>
        </is>
      </c>
      <c r="FN22" s="48" t="inlineStr">
        <is>
          <t>Sering (setiap minggu)</t>
        </is>
      </c>
      <c r="FO22" s="48" t="inlineStr">
        <is>
          <t>Mengetahui</t>
        </is>
      </c>
      <c r="FP22" s="48" t="inlineStr">
        <is>
          <t>Sering (setiap minggu)</t>
        </is>
      </c>
      <c r="FQ22" s="48" t="inlineStr">
        <is>
          <t>Mengetahui</t>
        </is>
      </c>
      <c r="FR22" s="48" t="inlineStr">
        <is>
          <t>Ya</t>
        </is>
      </c>
      <c r="FS22" s="48" t="inlineStr">
        <is>
          <t>Mengetahui</t>
        </is>
      </c>
      <c r="FT22" s="48" t="inlineStr">
        <is>
          <t>Ya, selalu</t>
        </is>
      </c>
      <c r="FU22" s="48" t="inlineStr">
        <is>
          <t>Laki-laki dewasa Perempuan dewasa</t>
        </is>
      </c>
      <c r="FV22" s="8" t="n">
        <v>1</v>
      </c>
      <c r="FW22" s="8" t="n">
        <v>1</v>
      </c>
      <c r="FX22" s="8" t="n">
        <v>0</v>
      </c>
      <c r="FY22" s="8" t="n">
        <v>0</v>
      </c>
      <c r="FZ22" s="48" t="inlineStr">
        <is>
          <t>Memahami</t>
        </is>
      </c>
      <c r="GA22" s="48" t="inlineStr">
        <is>
          <t>CPO</t>
        </is>
      </c>
      <c r="GB22" s="8" t="n">
        <v>1</v>
      </c>
      <c r="GC22" s="8" t="n">
        <v>0</v>
      </c>
      <c r="GD22" s="8" t="n">
        <v>0</v>
      </c>
      <c r="GE22" s="8" t="n">
        <v>0</v>
      </c>
      <c r="GF22" s="48" t="n"/>
      <c r="GG22" s="48" t="inlineStr">
        <is>
          <t>Sering</t>
        </is>
      </c>
      <c r="GH22" s="48" t="inlineStr">
        <is>
          <t>Ya</t>
        </is>
      </c>
      <c r="GI22" s="48" t="inlineStr">
        <is>
          <t>Tetangga</t>
        </is>
      </c>
      <c r="GJ22" s="8" t="n">
        <v>1</v>
      </c>
      <c r="GK22" s="8" t="n">
        <v>0</v>
      </c>
      <c r="GL22" s="8" t="n">
        <v>0</v>
      </c>
      <c r="GM22" s="8" t="n">
        <v>0</v>
      </c>
      <c r="GN22" s="48" t="n"/>
      <c r="GO22" s="8" t="n">
        <v>10</v>
      </c>
      <c r="GP22" s="48" t="inlineStr">
        <is>
          <t>Penuh (100%)</t>
        </is>
      </c>
      <c r="GQ22" s="48" t="inlineStr">
        <is>
          <t>Kayu bakar LPG</t>
        </is>
      </c>
      <c r="GR22" s="8" t="n">
        <v>1</v>
      </c>
      <c r="GS22" s="8" t="n">
        <v>1</v>
      </c>
      <c r="GT22" s="8" t="n">
        <v>0</v>
      </c>
      <c r="GU22" s="8" t="n">
        <v>0</v>
      </c>
      <c r="GV22" s="8" t="n">
        <v>0</v>
      </c>
      <c r="GW22" s="8" t="n">
        <v>0</v>
      </c>
      <c r="GX22" s="8" t="n">
        <v>0</v>
      </c>
      <c r="GY22" s="48" t="n"/>
      <c r="GZ22" s="48" t="inlineStr">
        <is>
          <t>Ya</t>
        </is>
      </c>
      <c r="HA22" s="8" t="n">
        <v>20</v>
      </c>
      <c r="HB22" s="8" t="n">
        <v>200000</v>
      </c>
      <c r="HC22" s="8" t="n">
        <v>12</v>
      </c>
      <c r="HD22" s="8" t="n">
        <v>100000</v>
      </c>
      <c r="HE22" s="8" t="n">
        <v>12</v>
      </c>
      <c r="HF22" s="8" t="n">
        <v>100000</v>
      </c>
      <c r="HG22" s="8" t="n">
        <v>3</v>
      </c>
      <c r="HH22" s="8" t="n">
        <v>25000</v>
      </c>
      <c r="HI22" s="48" t="n"/>
      <c r="HJ22" s="48" t="n"/>
      <c r="HK22" s="48" t="n"/>
      <c r="HL22" s="48" t="n"/>
      <c r="HM22" s="48" t="n"/>
      <c r="HN22" s="48" t="n"/>
      <c r="HO22" s="48" t="n"/>
      <c r="HP22" s="48" t="n"/>
      <c r="HQ22" s="48" t="n"/>
      <c r="HR22" s="48" t="n"/>
      <c r="HS22" s="48" t="n"/>
      <c r="HT22" s="48" t="n"/>
      <c r="HU22" s="48" t="n"/>
      <c r="HV22" s="48" t="n"/>
      <c r="HW22" s="48" t="n"/>
      <c r="HX22" s="48" t="n"/>
      <c r="HY22" s="8" t="n">
        <v>15</v>
      </c>
      <c r="HZ22" s="8" t="n">
        <v>150000</v>
      </c>
      <c r="IA22" s="8" t="n">
        <v>9</v>
      </c>
      <c r="IB22" s="8" t="n">
        <v>75000</v>
      </c>
      <c r="IC22" s="48" t="n"/>
      <c r="ID22" s="48" t="n"/>
      <c r="IE22" s="48" t="n"/>
      <c r="IF22" s="48" t="n"/>
      <c r="IG22" s="48" t="n"/>
      <c r="IH22" s="48" t="n"/>
      <c r="II22" s="48" t="n"/>
      <c r="IJ22" s="48" t="n"/>
      <c r="IK22" s="48" t="inlineStr">
        <is>
          <t>50-65 kg</t>
        </is>
      </c>
      <c r="IL22" s="48" t="inlineStr">
        <is>
          <t>3-5 jam</t>
        </is>
      </c>
      <c r="IM22" s="48" t="inlineStr">
        <is>
          <t>Ya</t>
        </is>
      </c>
      <c r="IN22" s="48" t="inlineStr">
        <is>
          <t>Tidak</t>
        </is>
      </c>
      <c r="IO22" s="48" t="inlineStr">
        <is>
          <t>Lebih bersih</t>
        </is>
      </c>
      <c r="IP22" s="48" t="n"/>
      <c r="IQ22" s="48" t="inlineStr">
        <is>
          <t>Tidak pernah</t>
        </is>
      </c>
      <c r="IR22" s="48" t="n"/>
      <c r="IS22" s="48" t="n"/>
      <c r="IT22" s="48" t="n"/>
      <c r="IU22" s="48" t="n"/>
      <c r="IV22" s="48" t="n"/>
      <c r="IW22" s="48" t="n"/>
      <c r="IX22" s="48" t="n"/>
      <c r="IY22" s="48" t="n"/>
      <c r="IZ22" s="48" t="inlineStr">
        <is>
          <t>Tidak pernah</t>
        </is>
      </c>
      <c r="JA22" s="48" t="n"/>
      <c r="JB22" s="48" t="n"/>
      <c r="JC22" s="48" t="n"/>
      <c r="JD22" s="48" t="n"/>
      <c r="JE22" s="48" t="n"/>
      <c r="JF22" s="48" t="n"/>
      <c r="JG22" s="48" t="n"/>
      <c r="JH22" s="48" t="n"/>
      <c r="JI22" s="48" t="inlineStr">
        <is>
          <t>Tidak pernah</t>
        </is>
      </c>
      <c r="JJ22" s="48" t="n"/>
      <c r="JK22" s="48" t="n"/>
      <c r="JL22" s="48" t="n"/>
      <c r="JM22" s="48" t="n"/>
      <c r="JN22" s="48" t="n"/>
      <c r="JO22" s="48" t="n"/>
      <c r="JP22" s="48" t="n"/>
      <c r="JQ22" s="48" t="n"/>
      <c r="JR22" s="48" t="inlineStr">
        <is>
          <t>Tidak pernah</t>
        </is>
      </c>
      <c r="JS22" s="48" t="n"/>
      <c r="JT22" s="48" t="n"/>
      <c r="JU22" s="48" t="n"/>
      <c r="JV22" s="48" t="n"/>
      <c r="JW22" s="48" t="n"/>
      <c r="JX22" s="48" t="n"/>
      <c r="JY22" s="48" t="n"/>
      <c r="JZ22" s="48" t="n"/>
      <c r="KA22" s="48" t="inlineStr">
        <is>
          <t>Tidak pernah</t>
        </is>
      </c>
      <c r="KB22" s="48" t="n"/>
      <c r="KC22" s="48" t="n"/>
      <c r="KD22" s="48" t="n"/>
      <c r="KE22" s="48" t="n"/>
      <c r="KF22" s="48" t="n"/>
      <c r="KG22" s="48" t="n"/>
      <c r="KH22" s="48" t="n"/>
      <c r="KI22" s="48" t="n"/>
      <c r="KJ22" s="48" t="inlineStr">
        <is>
          <t>Tidak pernah</t>
        </is>
      </c>
      <c r="KK22" s="48" t="n"/>
      <c r="KL22" s="48" t="n"/>
      <c r="KM22" s="48" t="n"/>
      <c r="KN22" s="48" t="n"/>
      <c r="KO22" s="48" t="n"/>
      <c r="KP22" s="48" t="n"/>
      <c r="KQ22" s="48" t="n"/>
      <c r="KR22" s="48" t="n"/>
      <c r="KS22" s="48" t="inlineStr">
        <is>
          <t>Jauh lebih baik</t>
        </is>
      </c>
      <c r="KT22" s="48" t="inlineStr">
        <is>
          <t>0-1 kali</t>
        </is>
      </c>
      <c r="KU22" s="48" t="inlineStr">
        <is>
          <t>0-1 kali</t>
        </is>
      </c>
      <c r="KV22" s="48" t="inlineStr">
        <is>
          <t>Tidak ada</t>
        </is>
      </c>
      <c r="KW22" s="8" t="n">
        <v>0</v>
      </c>
      <c r="KX22" s="8" t="n">
        <v>0</v>
      </c>
      <c r="KY22" s="8" t="n">
        <v>0</v>
      </c>
      <c r="KZ22" s="8" t="n">
        <v>1</v>
      </c>
      <c r="LA22" s="48" t="inlineStr">
        <is>
          <t>Cukup membaik</t>
        </is>
      </c>
      <c r="LB22" s="48" t="inlineStr">
        <is>
          <t>Cukup membaik</t>
        </is>
      </c>
      <c r="LC22" s="8" t="n">
        <v>0</v>
      </c>
      <c r="LD22" s="8" t="n">
        <v>3</v>
      </c>
      <c r="LE22" s="8" t="n">
        <v>0</v>
      </c>
      <c r="LF22" s="8" t="n">
        <v>3</v>
      </c>
      <c r="LG22" s="48" t="inlineStr">
        <is>
          <t>Ya</t>
        </is>
      </c>
      <c r="LH22" s="8" t="n">
        <v>100000</v>
      </c>
      <c r="LI22" s="48" t="n"/>
      <c r="LJ22" s="48" t="inlineStr">
        <is>
          <t>Kebutuhan rumah tangga</t>
        </is>
      </c>
      <c r="LK22" s="8" t="n">
        <v>0</v>
      </c>
      <c r="LL22" s="8" t="n">
        <v>0</v>
      </c>
      <c r="LM22" s="8" t="n">
        <v>0</v>
      </c>
      <c r="LN22" s="8" t="n">
        <v>0</v>
      </c>
      <c r="LO22" s="8" t="n">
        <v>1</v>
      </c>
      <c r="LP22" s="8" t="n">
        <v>0</v>
      </c>
      <c r="LQ22" s="8" t="n">
        <v>0</v>
      </c>
      <c r="LR22" s="48" t="n"/>
      <c r="LS22" s="8" t="n">
        <v>15</v>
      </c>
      <c r="LT22" s="8" t="n">
        <v>15</v>
      </c>
      <c r="LU22" s="8" t="n">
        <v>0</v>
      </c>
      <c r="LV22" s="8" t="n">
        <v>5</v>
      </c>
      <c r="LW22" s="8" t="n">
        <v>5</v>
      </c>
      <c r="LX22" s="8" t="n">
        <v>0</v>
      </c>
      <c r="LY22" s="8" t="n">
        <v>5</v>
      </c>
      <c r="LZ22" s="8" t="n">
        <v>5</v>
      </c>
      <c r="MA22" s="8" t="n">
        <v>0</v>
      </c>
      <c r="MB22" s="48" t="inlineStr">
        <is>
          <t>Ya</t>
        </is>
      </c>
      <c r="MC22" s="8" t="n">
        <v>30</v>
      </c>
      <c r="MD22" s="8" t="n">
        <v>15</v>
      </c>
      <c r="ME22" s="8" t="n">
        <v>30</v>
      </c>
      <c r="MF22" s="8" t="n">
        <v>15</v>
      </c>
      <c r="MG22" s="8" t="n">
        <v>0</v>
      </c>
      <c r="MH22" s="8" t="n">
        <v>0</v>
      </c>
      <c r="MI22" s="48" t="inlineStr">
        <is>
          <t>Istirahat</t>
        </is>
      </c>
      <c r="MJ22" s="8" t="n">
        <v>0</v>
      </c>
      <c r="MK22" s="8" t="n">
        <v>0</v>
      </c>
      <c r="ML22" s="8" t="n">
        <v>1</v>
      </c>
      <c r="MM22" s="8" t="n">
        <v>0</v>
      </c>
      <c r="MN22" s="8" t="n">
        <v>0</v>
      </c>
      <c r="MO22" s="8" t="n">
        <v>0</v>
      </c>
      <c r="MP22" s="48" t="n"/>
      <c r="MQ22" s="48" t="n"/>
      <c r="MR22" s="48" t="inlineStr">
        <is>
          <t>untuk istirahat</t>
        </is>
      </c>
      <c r="MS22" s="48" t="n"/>
      <c r="MT22" s="48" t="inlineStr">
        <is>
          <t>kumpul keluarga</t>
        </is>
      </c>
      <c r="MU22" s="48" t="inlineStr">
        <is>
          <t>Tidak</t>
        </is>
      </c>
      <c r="MV22" s="48" t="n"/>
      <c r="MW22" s="48" t="n"/>
      <c r="MX22" s="48" t="n"/>
      <c r="MY22" s="48" t="n"/>
      <c r="MZ22" s="48" t="n"/>
      <c r="NA22" s="48" t="n"/>
      <c r="NB22" s="48" t="n"/>
      <c r="NC22" s="48" t="n"/>
      <c r="ND22" s="48" t="n"/>
      <c r="NE22" s="48" t="n"/>
      <c r="NF22" s="48" t="n"/>
      <c r="NG22" s="48" t="n"/>
      <c r="NH22" s="48" t="n"/>
      <c r="NI22" s="48" t="n"/>
      <c r="NJ22" s="48" t="n"/>
      <c r="NK22" s="48" t="n"/>
      <c r="NL22" s="48" t="inlineStr">
        <is>
          <t>Ya</t>
        </is>
      </c>
      <c r="NM22" s="48" t="inlineStr">
        <is>
          <t>Kombinasi dana mandiri dan dana hibah</t>
        </is>
      </c>
      <c r="NN22" s="48" t="inlineStr">
        <is>
          <t>&gt;11.000.001</t>
        </is>
      </c>
      <c r="NO22" s="48" t="inlineStr">
        <is>
          <t>Pemerintah</t>
        </is>
      </c>
      <c r="NP22" s="48" t="n"/>
      <c r="NQ22" s="48" t="n"/>
      <c r="NR22" s="48" t="n"/>
      <c r="NS22" s="48" t="n"/>
      <c r="NT22" s="48" t="n"/>
      <c r="NU22" s="48" t="n"/>
      <c r="NV22" s="48" t="inlineStr">
        <is>
          <t>Anggota keluarga - Laki-laki dewasa</t>
        </is>
      </c>
      <c r="NW22" s="48" t="n"/>
      <c r="NX22" s="48" t="inlineStr">
        <is>
          <t>Sangat meningkat</t>
        </is>
      </c>
      <c r="NY22" s="8" t="n">
        <v>40</v>
      </c>
      <c r="NZ22" s="8" t="n">
        <v>20</v>
      </c>
      <c r="OA22" s="8" t="n">
        <v>0</v>
      </c>
      <c r="OB22" s="8" t="n">
        <v>5</v>
      </c>
      <c r="OC22" s="8" t="n">
        <v>5</v>
      </c>
      <c r="OD22" s="8" t="n">
        <v>0</v>
      </c>
      <c r="OE22" s="48" t="inlineStr">
        <is>
          <t>Lebih baik</t>
        </is>
      </c>
      <c r="OF22" s="48" t="inlineStr">
        <is>
          <t>Jauh lebih baik (beda waktu memasak lebih cepat setengah jam atau lebih, ATAU tidak lagi ada rasa/bau makanan yang berubah, ATAU alasan lainnya)</t>
        </is>
      </c>
      <c r="OG22" s="48" t="inlineStr">
        <is>
          <t>Ya</t>
        </is>
      </c>
      <c r="OH22" s="8" t="n">
        <v>0</v>
      </c>
      <c r="OI22" s="8" t="n">
        <v>5</v>
      </c>
      <c r="OJ22" s="8" t="n">
        <v>0</v>
      </c>
      <c r="OK22" s="8" t="n">
        <v>0</v>
      </c>
      <c r="OL22" s="8" t="n">
        <v>0</v>
      </c>
      <c r="OM22" s="8" t="n">
        <v>0</v>
      </c>
      <c r="ON22" s="8" t="n">
        <v>0</v>
      </c>
      <c r="OO22" s="8" t="n">
        <v>0</v>
      </c>
      <c r="OP22" s="48" t="inlineStr">
        <is>
          <t>Sapi perah</t>
        </is>
      </c>
      <c r="OQ22" s="8" t="n">
        <v>0</v>
      </c>
      <c r="OR22" s="8" t="n">
        <v>1</v>
      </c>
      <c r="OS22" s="8" t="n">
        <v>0</v>
      </c>
      <c r="OT22" s="8" t="n">
        <v>0</v>
      </c>
      <c r="OU22" s="8" t="n">
        <v>0</v>
      </c>
      <c r="OV22" s="8" t="n">
        <v>0</v>
      </c>
      <c r="OW22" s="8" t="n">
        <v>0</v>
      </c>
      <c r="OX22" s="8" t="n">
        <v>0</v>
      </c>
      <c r="OY22" s="48" t="n"/>
      <c r="OZ22" s="48" t="n"/>
      <c r="PA22" s="48" t="n"/>
      <c r="PB22" s="48" t="n"/>
      <c r="PC22" s="48" t="n"/>
      <c r="PD22" s="48" t="n"/>
      <c r="PE22" s="48" t="n"/>
      <c r="PF22" s="48" t="n"/>
      <c r="PG22" s="48" t="n"/>
      <c r="PH22" s="48" t="n"/>
      <c r="PI22" s="48" t="n"/>
      <c r="PJ22" s="48" t="inlineStr">
        <is>
          <t>1-Disebarkan ke lahan terbuka</t>
        </is>
      </c>
      <c r="PK22" s="8" t="n">
        <v>0</v>
      </c>
      <c r="PL22" s="8" t="n">
        <v>0</v>
      </c>
      <c r="PM22" s="8" t="n">
        <v>0</v>
      </c>
      <c r="PN22" s="8" t="n">
        <v>0</v>
      </c>
      <c r="PO22" s="8" t="n">
        <v>0</v>
      </c>
      <c r="PP22" s="8" t="n">
        <v>1</v>
      </c>
      <c r="PQ22" s="8" t="n">
        <v>0</v>
      </c>
      <c r="PR22" s="8" t="n">
        <v>0</v>
      </c>
      <c r="PS22" s="8" t="n">
        <v>0</v>
      </c>
      <c r="PT22" s="48" t="n"/>
      <c r="PU22" s="48" t="n"/>
      <c r="PV22" s="48" t="n"/>
      <c r="PW22" s="48" t="n"/>
      <c r="PX22" s="48" t="n"/>
      <c r="PY22" s="48" t="n"/>
      <c r="PZ22" s="48" t="n"/>
      <c r="QA22" s="48" t="n"/>
      <c r="QB22" s="48" t="n"/>
      <c r="QC22" s="48" t="n"/>
      <c r="QD22" s="48" t="n"/>
      <c r="QE22" s="48" t="n"/>
      <c r="QF22" s="48" t="n"/>
      <c r="QG22" s="48" t="n"/>
      <c r="QH22" s="48" t="n"/>
      <c r="QI22" s="48" t="n"/>
      <c r="QJ22" s="48" t="n"/>
      <c r="QK22" s="48" t="n"/>
      <c r="QL22" s="48" t="n"/>
      <c r="QM22" s="48" t="n"/>
      <c r="QN22" s="48" t="n"/>
      <c r="QO22" s="48" t="n"/>
      <c r="QP22" s="48" t="n"/>
      <c r="QQ22" s="48" t="n"/>
      <c r="QR22" s="48" t="n"/>
      <c r="QS22" s="48" t="n"/>
      <c r="QT22" s="48" t="n"/>
      <c r="QU22" s="48" t="n"/>
      <c r="QV22" s="48" t="n"/>
      <c r="QW22" s="48" t="n"/>
      <c r="QX22" s="48" t="n"/>
      <c r="QY22" s="48" t="n"/>
      <c r="QZ22" s="48" t="n"/>
      <c r="RA22" s="48" t="n"/>
      <c r="RB22" s="48" t="n"/>
      <c r="RC22" s="48" t="n"/>
      <c r="RD22" s="48" t="n"/>
      <c r="RE22" s="48" t="n"/>
      <c r="RF22" s="48" t="n"/>
      <c r="RG22" s="48" t="n"/>
      <c r="RH22" s="48" t="n"/>
      <c r="RI22" s="48" t="n"/>
      <c r="RJ22" s="48" t="n"/>
      <c r="RK22" s="48" t="n"/>
      <c r="RL22" s="48" t="n"/>
      <c r="RM22" s="48" t="n"/>
      <c r="RN22" s="48" t="n"/>
      <c r="RO22" s="48" t="n"/>
      <c r="RP22" s="48" t="n"/>
      <c r="RQ22" s="48" t="n"/>
      <c r="RR22" s="48" t="n"/>
      <c r="RS22" s="48" t="n"/>
      <c r="RT22" s="48" t="n"/>
      <c r="RU22" s="48" t="n"/>
      <c r="RV22" s="48" t="n"/>
      <c r="RW22" s="48" t="n"/>
      <c r="RX22" s="48" t="n"/>
      <c r="RY22" s="48" t="n"/>
      <c r="RZ22" s="48" t="n"/>
      <c r="SA22" s="48" t="n"/>
      <c r="SB22" s="48" t="n"/>
      <c r="SC22" s="48" t="n"/>
      <c r="SD22" s="48" t="n"/>
      <c r="SE22" s="8" t="n">
        <v>5</v>
      </c>
      <c r="SF22" s="48" t="n"/>
      <c r="SG22" s="48" t="n"/>
      <c r="SH22" s="48" t="n"/>
      <c r="SI22" s="48" t="n"/>
      <c r="SJ22" s="48" t="n"/>
      <c r="SK22" s="48" t="n"/>
      <c r="SL22" s="48" t="n"/>
      <c r="SM22" s="48" t="n"/>
      <c r="SN22" s="48" t="n"/>
      <c r="SO22" s="48" t="n"/>
      <c r="SP22" s="48" t="n"/>
      <c r="SQ22" s="48" t="n"/>
      <c r="SR22" s="48" t="n"/>
      <c r="SS22" s="48" t="n"/>
      <c r="ST22" s="48" t="n"/>
      <c r="SU22" s="48" t="n"/>
      <c r="SV22" s="48" t="n"/>
      <c r="SW22" s="48" t="n"/>
      <c r="SX22" s="48" t="n"/>
      <c r="SY22" s="48" t="n"/>
      <c r="SZ22" s="48" t="n"/>
      <c r="TA22" s="48" t="n"/>
      <c r="TB22" s="48" t="n"/>
      <c r="TC22" s="48" t="n"/>
      <c r="TD22" s="48" t="n"/>
      <c r="TE22" s="48" t="n"/>
      <c r="TF22" s="48" t="n"/>
      <c r="TG22" s="48" t="n"/>
      <c r="TH22" s="48" t="n"/>
      <c r="TI22" s="48" t="n"/>
      <c r="TJ22" s="48" t="n"/>
      <c r="TK22" s="48" t="n"/>
      <c r="TL22" s="48" t="n"/>
      <c r="TM22" s="48" t="n"/>
      <c r="TN22" s="48" t="n"/>
      <c r="TO22" s="48" t="n"/>
      <c r="TP22" s="48" t="n"/>
      <c r="TQ22" s="48" t="n"/>
      <c r="TR22" s="48" t="n"/>
      <c r="TS22" s="48" t="n"/>
      <c r="TT22" s="48" t="n"/>
      <c r="TU22" s="48" t="n"/>
      <c r="TV22" s="48" t="n"/>
      <c r="TW22" s="48" t="n"/>
      <c r="TX22" s="48" t="n"/>
      <c r="TY22" s="48" t="n"/>
      <c r="TZ22" s="48" t="n"/>
      <c r="UA22" s="48" t="inlineStr">
        <is>
          <t>Pemberian pakan di kandang</t>
        </is>
      </c>
      <c r="UB22" s="48" t="n"/>
      <c r="UC22" s="48" t="n"/>
      <c r="UD22" s="48" t="n"/>
      <c r="UE22" s="48" t="n"/>
      <c r="UF22" s="48" t="n"/>
      <c r="UG22" s="48" t="n"/>
      <c r="UH22" s="48" t="n"/>
      <c r="UI22" s="48" t="inlineStr">
        <is>
          <t>Sangat teratur (setiap hari)</t>
        </is>
      </c>
      <c r="UJ22" s="48" t="n"/>
      <c r="UK22" s="48" t="n"/>
      <c r="UL22" s="48" t="n"/>
      <c r="UM22" s="48" t="n"/>
      <c r="UN22" s="48" t="n"/>
      <c r="UO22" s="48" t="n"/>
      <c r="UP22" s="48" t="n"/>
      <c r="UQ22" s="48" t="inlineStr">
        <is>
          <t>Sering (1 kali sehari)</t>
        </is>
      </c>
      <c r="UR22" s="48" t="n"/>
      <c r="US22" s="48" t="n"/>
      <c r="UT22" s="48" t="n"/>
      <c r="UU22" s="48" t="n"/>
      <c r="UV22" s="48" t="n"/>
      <c r="UW22" s="48" t="n"/>
      <c r="UX22" s="48" t="n"/>
      <c r="UY22" s="48" t="n"/>
      <c r="UZ22" s="48" t="n"/>
      <c r="VA22" s="48" t="n"/>
      <c r="VB22" s="48" t="n"/>
      <c r="VC22" s="48" t="n"/>
      <c r="VD22" s="48" t="n"/>
      <c r="VE22" s="48" t="n"/>
      <c r="VF22" s="48" t="n"/>
      <c r="VG22" s="48" t="n"/>
      <c r="VH22" s="48" t="n"/>
      <c r="VI22" s="48" t="n"/>
      <c r="VJ22" s="48" t="n"/>
      <c r="VK22" s="48" t="inlineStr">
        <is>
          <t>3-Disimpan terbuka (dry lot) 4-Disimpan dalam kotak bersekat 6-Digester biogas</t>
        </is>
      </c>
      <c r="VL22" s="8" t="n">
        <v>0</v>
      </c>
      <c r="VM22" s="8" t="n">
        <v>0</v>
      </c>
      <c r="VN22" s="8" t="n">
        <v>1</v>
      </c>
      <c r="VO22" s="8" t="n">
        <v>1</v>
      </c>
      <c r="VP22" s="8" t="n">
        <v>0</v>
      </c>
      <c r="VQ22" s="8" t="n">
        <v>1</v>
      </c>
      <c r="VR22" s="8" t="n">
        <v>0</v>
      </c>
      <c r="VS22" s="8" t="n">
        <v>0</v>
      </c>
      <c r="VT22" s="48" t="n"/>
      <c r="VU22" s="48" t="n"/>
      <c r="VV22" s="48" t="n"/>
      <c r="VW22" s="48" t="n"/>
      <c r="VX22" s="48" t="n"/>
      <c r="VY22" s="48" t="n"/>
      <c r="VZ22" s="48" t="n"/>
      <c r="WA22" s="48" t="n"/>
      <c r="WB22" s="48" t="n"/>
      <c r="WC22" s="48" t="n"/>
      <c r="WD22" s="48" t="n"/>
      <c r="WE22" s="48" t="n"/>
      <c r="WF22" s="48" t="n"/>
      <c r="WG22" s="48" t="n"/>
      <c r="WH22" s="48" t="n"/>
      <c r="WI22" s="48" t="n"/>
      <c r="WJ22" s="48" t="n"/>
      <c r="WK22" s="48" t="n"/>
      <c r="WL22" s="48" t="n"/>
      <c r="WM22" s="48" t="n"/>
      <c r="WN22" s="48" t="n"/>
      <c r="WO22" s="48" t="n"/>
      <c r="WP22" s="48" t="n"/>
      <c r="WQ22" s="48" t="n"/>
      <c r="WR22" s="48" t="n"/>
      <c r="WS22" s="48" t="n"/>
      <c r="WT22" s="48" t="n"/>
      <c r="WU22" s="48" t="n"/>
      <c r="WV22" s="48" t="n"/>
      <c r="WW22" s="48" t="n"/>
      <c r="WX22" s="48" t="n"/>
      <c r="WY22" s="48" t="n"/>
      <c r="WZ22" s="48" t="n"/>
      <c r="XA22" s="48" t="n"/>
      <c r="XB22" s="48" t="n"/>
      <c r="XC22" s="48" t="n"/>
      <c r="XD22" s="48" t="n"/>
      <c r="XE22" s="48" t="n"/>
      <c r="XF22" s="48" t="n"/>
      <c r="XG22" s="48" t="n"/>
      <c r="XH22" s="48" t="n"/>
      <c r="XI22" s="48" t="n"/>
      <c r="XJ22" s="48" t="n"/>
      <c r="XK22" s="48" t="n"/>
      <c r="XL22" s="48" t="n"/>
      <c r="XM22" s="48" t="n"/>
      <c r="XN22" s="48" t="n"/>
      <c r="XO22" s="48" t="n"/>
      <c r="XP22" s="48" t="n"/>
      <c r="XQ22" s="48" t="n"/>
      <c r="XR22" s="48" t="n"/>
      <c r="XS22" s="48" t="n"/>
      <c r="XT22" s="48" t="n"/>
      <c r="XU22" s="48" t="n"/>
      <c r="XV22" s="48" t="n"/>
      <c r="XW22" s="48" t="n"/>
      <c r="XX22" s="48" t="n"/>
      <c r="XY22" s="48" t="n"/>
      <c r="XZ22" s="48" t="n"/>
      <c r="YA22" s="48" t="n"/>
      <c r="YB22" s="48" t="n"/>
      <c r="YC22" s="48" t="n"/>
      <c r="YD22" s="48" t="n"/>
      <c r="YE22" s="48" t="n"/>
      <c r="YF22" s="48" t="n"/>
      <c r="YG22" s="48" t="n"/>
      <c r="YH22" s="48" t="n"/>
      <c r="YI22" s="48" t="n"/>
      <c r="YJ22" s="48" t="n"/>
      <c r="YK22" s="48" t="n"/>
      <c r="YL22" s="48" t="n"/>
      <c r="YM22" s="48" t="n"/>
      <c r="YN22" s="48" t="n"/>
      <c r="YO22" s="48" t="n"/>
      <c r="YP22" s="48" t="n"/>
      <c r="YQ22" s="48" t="n"/>
      <c r="YR22" s="48" t="n"/>
      <c r="YS22" s="48" t="n"/>
      <c r="YT22" s="8" t="n">
        <v>60</v>
      </c>
      <c r="YU22" s="48" t="n"/>
      <c r="YV22" s="48" t="n"/>
      <c r="YW22" s="48" t="n"/>
      <c r="YX22" s="48" t="n"/>
      <c r="YY22" s="48" t="n"/>
      <c r="YZ22" s="48" t="n"/>
      <c r="ZA22" s="48" t="n"/>
      <c r="ZB22" s="8" t="n">
        <v>2</v>
      </c>
      <c r="ZC22" s="48" t="n"/>
      <c r="ZD22" s="48" t="n"/>
      <c r="ZE22" s="48" t="n"/>
      <c r="ZF22" s="48" t="n"/>
      <c r="ZG22" s="48" t="n"/>
      <c r="ZH22" s="48" t="n"/>
      <c r="ZI22" s="48" t="n"/>
      <c r="ZJ22" s="48" t="inlineStr">
        <is>
          <t>Pakan kering (misal: konsentrat, silase, pelet)</t>
        </is>
      </c>
      <c r="ZK22" s="48" t="n"/>
      <c r="ZL22" s="48" t="n"/>
      <c r="ZM22" s="48" t="n"/>
      <c r="ZN22" s="48" t="n"/>
      <c r="ZO22" s="48" t="n"/>
      <c r="ZP22" s="48" t="n"/>
      <c r="ZQ22" s="48" t="inlineStr">
        <is>
          <t>Ya</t>
        </is>
      </c>
      <c r="ZR22" s="48" t="inlineStr">
        <is>
          <t>Padat Cair</t>
        </is>
      </c>
      <c r="ZS22" s="8" t="n">
        <v>1</v>
      </c>
      <c r="ZT22" s="8" t="n">
        <v>1</v>
      </c>
      <c r="ZU22" s="8" t="n">
        <v>60</v>
      </c>
      <c r="ZV22" s="8" t="n">
        <v>60</v>
      </c>
      <c r="ZW22" s="48" t="inlineStr">
        <is>
          <t>Ya</t>
        </is>
      </c>
      <c r="ZX22" s="48" t="inlineStr">
        <is>
          <t>Mengetahui</t>
        </is>
      </c>
      <c r="ZY22" s="48" t="inlineStr">
        <is>
          <t>Digunakan untuk pupuk di lahan pertanian sendiri Dibuang ke lahan sekitar kandang - yg ditanami tanaman Diberikan gratis ke orang lain</t>
        </is>
      </c>
      <c r="ZZ22" s="8" t="n">
        <v>1</v>
      </c>
      <c r="AAA22" s="8" t="n">
        <v>0</v>
      </c>
      <c r="AAB22" s="8" t="n">
        <v>0</v>
      </c>
      <c r="AAC22" s="8" t="n">
        <v>1</v>
      </c>
      <c r="AAD22" s="8" t="n">
        <v>1</v>
      </c>
      <c r="AAE22" s="8" t="n">
        <v>0</v>
      </c>
      <c r="AAF22" s="8" t="n">
        <v>0</v>
      </c>
      <c r="AAG22" s="48" t="inlineStr">
        <is>
          <t>Pupuk cair untuk tanaman</t>
        </is>
      </c>
      <c r="AAH22" s="8" t="n">
        <v>1</v>
      </c>
      <c r="AAI22" s="8" t="n">
        <v>0</v>
      </c>
      <c r="AAJ22" s="8" t="n">
        <v>0</v>
      </c>
      <c r="AAK22" s="8" t="n">
        <v>0</v>
      </c>
      <c r="AAL22" s="8" t="n">
        <v>0</v>
      </c>
      <c r="AAM22" s="48" t="n"/>
      <c r="AAN22" s="48" t="n"/>
      <c r="AAO22" s="48" t="n"/>
      <c r="AAP22" s="48" t="n"/>
      <c r="AAQ22" s="48" t="n"/>
      <c r="AAR22" s="48" t="n"/>
      <c r="AAS22" s="48" t="n"/>
      <c r="AAT22" s="48" t="n"/>
      <c r="AAU22" s="48" t="n"/>
      <c r="AAV22" s="11" t="inlineStr">
        <is>
          <t>Rumput</t>
        </is>
      </c>
      <c r="AAW22" s="48" t="inlineStr">
        <is>
          <t>Sering ( 1 minggu 2 kali)</t>
        </is>
      </c>
      <c r="AAX22" s="8" t="n">
        <v>2500</v>
      </c>
      <c r="AAY22" s="8" t="n">
        <v>1000</v>
      </c>
      <c r="AAZ22" s="8" t="n">
        <v>60</v>
      </c>
      <c r="ABA22" s="8" t="n">
        <v>60</v>
      </c>
      <c r="ABB22" s="48" t="inlineStr">
        <is>
          <t>Urea</t>
        </is>
      </c>
      <c r="ABC22" s="48" t="n"/>
      <c r="ABD22" s="8" t="n">
        <v>40</v>
      </c>
      <c r="ABE22" s="8" t="n">
        <v>4000</v>
      </c>
      <c r="ABF22" s="8" t="n">
        <v>0</v>
      </c>
      <c r="ABG22" s="8" t="n">
        <v>4000</v>
      </c>
      <c r="ABH22" s="8" t="n">
        <v>500</v>
      </c>
      <c r="ABI22" s="8" t="n">
        <v>600</v>
      </c>
      <c r="ABJ22" s="48" t="inlineStr">
        <is>
          <t>Ya</t>
        </is>
      </c>
      <c r="ABK22" s="48" t="inlineStr">
        <is>
          <t>Sangat meningkat</t>
        </is>
      </c>
      <c r="ABL22" s="48" t="inlineStr">
        <is>
          <t>Menurun</t>
        </is>
      </c>
      <c r="ABM22" s="48" t="inlineStr">
        <is>
          <t>Cukup meningkat</t>
        </is>
      </c>
      <c r="ABN22" s="48" t="n"/>
      <c r="ABO22" s="48" t="n"/>
      <c r="ABP22" s="48" t="inlineStr">
        <is>
          <t>Tidak memiliki tempat untuk menyimpan Ladang/sawah terlalu jauh, sulit untuk mengangkut ke sana</t>
        </is>
      </c>
      <c r="ABQ22" s="8" t="n">
        <v>0</v>
      </c>
      <c r="ABR22" s="8" t="n">
        <v>1</v>
      </c>
      <c r="ABS22" s="8" t="n">
        <v>0</v>
      </c>
      <c r="ABT22" s="8" t="n">
        <v>1</v>
      </c>
      <c r="ABU22" s="8" t="n">
        <v>0</v>
      </c>
      <c r="ABV22" s="8" t="n">
        <v>0</v>
      </c>
      <c r="ABW22" s="8" t="n">
        <v>0</v>
      </c>
      <c r="ABX22" s="48" t="n"/>
      <c r="ABY22" s="48" t="inlineStr">
        <is>
          <t>tidak</t>
        </is>
      </c>
      <c r="ABZ22" s="48" t="inlineStr">
        <is>
          <t>Manfaat sangat besar</t>
        </is>
      </c>
      <c r="ACA22" s="48" t="inlineStr">
        <is>
          <t>Berkurang</t>
        </is>
      </c>
      <c r="ACB22" s="48" t="inlineStr">
        <is>
          <t>Anggota keluarga - Perempuan dewasa</t>
        </is>
      </c>
      <c r="ACC22" s="48" t="inlineStr">
        <is>
          <t>Setuju</t>
        </is>
      </c>
      <c r="ACD22" s="48" t="inlineStr">
        <is>
          <t>Anggota keluarga - Laki-laki dewasa Anggota keluarga - Perempuan dewasa Anggota keluarga - Anak-anak</t>
        </is>
      </c>
      <c r="ACE22" s="8" t="n">
        <v>1</v>
      </c>
      <c r="ACF22" s="8" t="n">
        <v>1</v>
      </c>
      <c r="ACG22" s="8" t="n">
        <v>1</v>
      </c>
      <c r="ACH22" s="8" t="n">
        <v>0</v>
      </c>
      <c r="ACI22" s="48" t="inlineStr">
        <is>
          <t>Puas</t>
        </is>
      </c>
      <c r="ACJ22" s="48" t="inlineStr">
        <is>
          <t>Puas</t>
        </is>
      </c>
      <c r="ACK22" s="48" t="inlineStr">
        <is>
          <t>Puas</t>
        </is>
      </c>
      <c r="ACL22" s="48" t="inlineStr">
        <is>
          <t>Puas</t>
        </is>
      </c>
      <c r="ACM22" s="48" t="inlineStr">
        <is>
          <t>Tidak</t>
        </is>
      </c>
      <c r="ACN22" s="48" t="n"/>
      <c r="ACO22" s="48" t="inlineStr">
        <is>
          <t>Puas</t>
        </is>
      </c>
      <c r="ACP22" s="48" t="n"/>
      <c r="ACQ22" s="48" t="n"/>
      <c r="ACR22" s="48" t="n"/>
      <c r="ACS22" s="48" t="n"/>
      <c r="ACT22" s="48" t="n"/>
      <c r="ACU22" s="48" t="n"/>
      <c r="ACV22" s="48" t="n"/>
      <c r="ACW22" s="48" t="n"/>
      <c r="ACX22" s="48" t="n"/>
      <c r="ACY22" s="48" t="n"/>
      <c r="ACZ22" s="48" t="inlineStr">
        <is>
          <t>Menghubungi CPO atau pendamping</t>
        </is>
      </c>
      <c r="ADA22" s="8" t="n">
        <v>0</v>
      </c>
      <c r="ADB22" s="8" t="n">
        <v>0</v>
      </c>
      <c r="ADC22" s="8" t="n">
        <v>0</v>
      </c>
      <c r="ADD22" s="8" t="n">
        <v>0</v>
      </c>
      <c r="ADE22" s="8" t="n">
        <v>1</v>
      </c>
      <c r="ADF22" s="8" t="n">
        <v>0</v>
      </c>
      <c r="ADG22" s="8" t="n">
        <v>0</v>
      </c>
      <c r="ADH22" s="8" t="n">
        <v>0</v>
      </c>
      <c r="ADI22" s="12" t="n"/>
      <c r="ADJ22" s="17" t="inlineStr">
        <is>
          <t>Laki-laki dewasa</t>
        </is>
      </c>
      <c r="ADK22" s="48" t="n"/>
      <c r="ADL22" s="17" t="inlineStr">
        <is>
          <t>Menelepon atau WA langsung</t>
        </is>
      </c>
      <c r="ADM22" s="48" t="n"/>
      <c r="ADN22" s="11" t="inlineStr">
        <is>
          <t>Tidak ada</t>
        </is>
      </c>
      <c r="ADO22" s="48" t="inlineStr">
        <is>
          <t>Ya, selalu</t>
        </is>
      </c>
      <c r="ADP22"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DQ22" s="18" t="n">
        <v>1</v>
      </c>
      <c r="ADR22" s="18" t="n">
        <v>1</v>
      </c>
      <c r="ADS22" s="18" t="n">
        <v>1</v>
      </c>
      <c r="ADT22" s="18" t="n">
        <v>1</v>
      </c>
      <c r="ADU22" s="18" t="n">
        <v>1</v>
      </c>
      <c r="ADV22" s="18" t="n">
        <v>1</v>
      </c>
      <c r="ADW22" s="18" t="n">
        <v>1</v>
      </c>
      <c r="ADX22" s="18" t="n">
        <v>1</v>
      </c>
      <c r="ADY22" s="18" t="n">
        <v>0</v>
      </c>
      <c r="ADZ22" s="18" t="n">
        <v>0</v>
      </c>
      <c r="AEA22" s="18" t="n">
        <v>0</v>
      </c>
      <c r="AEB22" s="18" t="n">
        <v>0</v>
      </c>
      <c r="AEC22" s="48" t="n"/>
      <c r="AED22" s="48" t="inlineStr">
        <is>
          <t>Mengurangi pengeluaran energi</t>
        </is>
      </c>
      <c r="AEE22" s="48" t="n"/>
      <c r="AEF22" s="48" t="inlineStr">
        <is>
          <t>Pemerintah daerah</t>
        </is>
      </c>
      <c r="AEG22" s="48" t="n"/>
      <c r="AEH22" s="48" t="inlineStr">
        <is>
          <t>WhatsApp Image 2026-02-05 at 21.51.37-12_23_34.jpeg</t>
        </is>
      </c>
      <c r="AEI22" s="16" t="inlineStr">
        <is>
          <t>https://kf.kobotoolbox.org/api/v2/assets/avstPQqLr3Ab3ZdcVTXZ6f/data/665042048/attachments/att9USKNgxStC3A3opUqF5V3/</t>
        </is>
      </c>
      <c r="AEJ22" s="48" t="inlineStr">
        <is>
          <t>WhatsApp Image 2026-02-05 at 21.51.36-12_23_49.jpeg</t>
        </is>
      </c>
      <c r="AEK22" s="16" t="inlineStr">
        <is>
          <t>https://kf.kobotoolbox.org/api/v2/assets/avstPQqLr3Ab3ZdcVTXZ6f/data/665042048/attachments/attCqtCxSUukbhXgrvmtbRJD/</t>
        </is>
      </c>
      <c r="AEL22" s="48" t="inlineStr">
        <is>
          <t>manto</t>
        </is>
      </c>
      <c r="AEM22" s="48" t="n"/>
      <c r="AEN22" s="48" t="n"/>
    </row>
    <row r="23">
      <c r="A23" s="6" t="n">
        <v>46059</v>
      </c>
      <c r="B23" s="6" t="n">
        <v>46059</v>
      </c>
      <c r="C23" s="48" t="inlineStr">
        <is>
          <t>Marmanto</t>
        </is>
      </c>
      <c r="D23" s="48" t="inlineStr">
        <is>
          <t>Slamet Daryono</t>
        </is>
      </c>
      <c r="E23" s="8">
        <f>+6285172380065</f>
        <v/>
      </c>
      <c r="F23" s="48" t="n"/>
      <c r="G23" s="8" t="n">
        <v>-7.21185821</v>
      </c>
      <c r="H23" s="8" t="n">
        <v>110.2633904</v>
      </c>
      <c r="I23" s="48" t="n"/>
      <c r="J23" s="8" t="n">
        <v>4.93</v>
      </c>
      <c r="K23" s="48" t="n"/>
      <c r="L23" s="48" t="n"/>
      <c r="M23" s="8" t="n">
        <v>-7.21182221</v>
      </c>
      <c r="N23" s="8" t="n">
        <v>110.2653</v>
      </c>
      <c r="O23" s="48" t="n"/>
      <c r="P23" s="8" t="n">
        <v>4.69</v>
      </c>
      <c r="Q23" s="48" t="n"/>
      <c r="R23" s="48" t="inlineStr">
        <is>
          <t>Jawa Tengah</t>
        </is>
      </c>
      <c r="S23" s="48" t="n"/>
      <c r="T23" s="48" t="n"/>
      <c r="U23" s="48" t="n"/>
      <c r="V23" s="48" t="n"/>
      <c r="W23" s="48" t="n"/>
      <c r="X23" s="48" t="n"/>
      <c r="Y23" s="48" t="n"/>
      <c r="Z23" s="48" t="n"/>
      <c r="AA23" s="48" t="n"/>
      <c r="AB23" s="48" t="n"/>
      <c r="AC23" s="48" t="inlineStr">
        <is>
          <t>Semarang</t>
        </is>
      </c>
      <c r="AD23" s="48" t="inlineStr">
        <is>
          <t>Getasan</t>
        </is>
      </c>
      <c r="AE23" s="48" t="inlineStr">
        <is>
          <t>Manggihan</t>
        </is>
      </c>
      <c r="AF23" s="48" t="inlineStr">
        <is>
          <t>SION</t>
        </is>
      </c>
      <c r="AG23" s="48" t="inlineStr">
        <is>
          <t>ONP0273</t>
        </is>
      </c>
      <c r="AH23" s="8" t="n">
        <v>3</v>
      </c>
      <c r="AI23" s="48" t="inlineStr">
        <is>
          <t>VPA2</t>
        </is>
      </c>
      <c r="AJ23" s="48" t="inlineStr">
        <is>
          <t>Aktif</t>
        </is>
      </c>
      <c r="AK23" s="8" t="n">
        <v>59</v>
      </c>
      <c r="AL23" s="48" t="inlineStr">
        <is>
          <t>Laki-laki</t>
        </is>
      </c>
      <c r="AM23" s="48" t="inlineStr">
        <is>
          <t>Sudah menikah</t>
        </is>
      </c>
      <c r="AN23" s="48" t="inlineStr">
        <is>
          <t>SD/Sederajat</t>
        </is>
      </c>
      <c r="AO23" s="48" t="inlineStr">
        <is>
          <t>Petani</t>
        </is>
      </c>
      <c r="AP23" s="8" t="n">
        <v>1</v>
      </c>
      <c r="AQ23" s="8" t="n">
        <v>0</v>
      </c>
      <c r="AR23" s="8" t="n">
        <v>0</v>
      </c>
      <c r="AS23" s="8" t="n">
        <v>0</v>
      </c>
      <c r="AT23" s="8" t="n">
        <v>0</v>
      </c>
      <c r="AU23" s="8" t="n">
        <v>0</v>
      </c>
      <c r="AV23" s="8" t="n">
        <v>0</v>
      </c>
      <c r="AW23" s="8" t="n">
        <v>0</v>
      </c>
      <c r="AX23" s="48" t="n"/>
      <c r="AY23" s="48" t="inlineStr">
        <is>
          <t>Peternak</t>
        </is>
      </c>
      <c r="AZ23" s="8" t="n">
        <v>0</v>
      </c>
      <c r="BA23" s="8" t="n">
        <v>1</v>
      </c>
      <c r="BB23" s="8" t="n">
        <v>0</v>
      </c>
      <c r="BC23" s="8" t="n">
        <v>0</v>
      </c>
      <c r="BD23" s="8" t="n">
        <v>0</v>
      </c>
      <c r="BE23" s="8" t="n">
        <v>0</v>
      </c>
      <c r="BF23" s="8" t="n">
        <v>0</v>
      </c>
      <c r="BG23" s="8" t="n">
        <v>0</v>
      </c>
      <c r="BH23" s="48" t="n"/>
      <c r="BI23" s="48" t="inlineStr">
        <is>
          <t>Rp2.500.000 - Rp3.500.000</t>
        </is>
      </c>
      <c r="BJ23" s="8" t="n">
        <v>1</v>
      </c>
      <c r="BK23" s="8" t="n">
        <v>2</v>
      </c>
      <c r="BL23" s="8" t="n">
        <v>0</v>
      </c>
      <c r="BM23" s="8" t="n">
        <v>0</v>
      </c>
      <c r="BN23" s="48" t="inlineStr">
        <is>
          <t>Milik sendiri</t>
        </is>
      </c>
      <c r="BO23" s="48" t="inlineStr">
        <is>
          <t>Permanen (dinding bata dan semen)</t>
        </is>
      </c>
      <c r="BP23" s="8" t="n">
        <v>1</v>
      </c>
      <c r="BQ23" s="8" t="n">
        <v>0</v>
      </c>
      <c r="BR23" s="8" t="n">
        <v>0</v>
      </c>
      <c r="BS23" s="8" t="n">
        <v>0</v>
      </c>
      <c r="BT23" s="8" t="n">
        <v>0</v>
      </c>
      <c r="BU23" s="48" t="n"/>
      <c r="BV23" s="48" t="inlineStr">
        <is>
          <t>Keramik/ubin</t>
        </is>
      </c>
      <c r="BW23" s="8" t="n">
        <v>0</v>
      </c>
      <c r="BX23" s="8" t="n">
        <v>0</v>
      </c>
      <c r="BY23" s="8" t="n">
        <v>1</v>
      </c>
      <c r="BZ23" s="8" t="n">
        <v>0</v>
      </c>
      <c r="CA23" s="8" t="n">
        <v>0</v>
      </c>
      <c r="CB23" s="48" t="n"/>
      <c r="CC23" s="48" t="inlineStr">
        <is>
          <t>Genting</t>
        </is>
      </c>
      <c r="CD23" s="8" t="n">
        <v>0</v>
      </c>
      <c r="CE23" s="8" t="n">
        <v>0</v>
      </c>
      <c r="CF23" s="8" t="n">
        <v>0</v>
      </c>
      <c r="CG23" s="8" t="n">
        <v>0</v>
      </c>
      <c r="CH23" s="8" t="n">
        <v>0</v>
      </c>
      <c r="CI23" s="8" t="n">
        <v>1</v>
      </c>
      <c r="CJ23" s="8" t="n">
        <v>0</v>
      </c>
      <c r="CK23" s="48" t="n"/>
      <c r="CL23" s="48" t="inlineStr">
        <is>
          <t>Ya</t>
        </is>
      </c>
      <c r="CM23" s="8" t="n">
        <v>2023</v>
      </c>
      <c r="CN23" s="48" t="inlineStr">
        <is>
          <t>Fixed-Dome (Kubah Tetap)</t>
        </is>
      </c>
      <c r="CO23" s="48" t="inlineStr">
        <is>
          <t>6 m³ (4-5 ekor sapi, ±5 jam memasak/hari, ±50 kg</t>
        </is>
      </c>
      <c r="CP23" s="48" t="inlineStr">
        <is>
          <t>Anggota keluarga - laki-laki</t>
        </is>
      </c>
      <c r="CQ23" s="8" t="n">
        <v>0</v>
      </c>
      <c r="CR23" s="8" t="n">
        <v>0</v>
      </c>
      <c r="CS23" s="8" t="n">
        <v>0</v>
      </c>
      <c r="CT23" s="8" t="n">
        <v>0</v>
      </c>
      <c r="CU23" s="10" t="n">
        <v>1</v>
      </c>
      <c r="CV23" s="10" t="n">
        <v>0</v>
      </c>
      <c r="CW23" s="10" t="n">
        <v>0</v>
      </c>
      <c r="CX23" s="8" t="n">
        <v>0</v>
      </c>
      <c r="CY23" s="48" t="inlineStr">
        <is>
          <t>Anggota keluarga - laki-laki</t>
        </is>
      </c>
      <c r="CZ23" s="8" t="n">
        <v>1</v>
      </c>
      <c r="DA23" s="8" t="n">
        <v>0</v>
      </c>
      <c r="DB23" s="8" t="n">
        <v>0</v>
      </c>
      <c r="DC23" s="48" t="n"/>
      <c r="DD23" s="48" t="inlineStr">
        <is>
          <t>Anggota keluarga - laki-laki CPO atau pendamping</t>
        </is>
      </c>
      <c r="DE23" s="8" t="n">
        <v>1</v>
      </c>
      <c r="DF23" s="8" t="n">
        <v>0</v>
      </c>
      <c r="DG23" s="8" t="n">
        <v>1</v>
      </c>
      <c r="DH23" s="8" t="n">
        <v>0</v>
      </c>
      <c r="DI23" s="48" t="n"/>
      <c r="DJ23" s="48" t="inlineStr">
        <is>
          <t>Anggota keluarga - laki-laki CPO atau pendamping</t>
        </is>
      </c>
      <c r="DK23" s="8" t="n">
        <v>1</v>
      </c>
      <c r="DL23" s="8" t="n">
        <v>0</v>
      </c>
      <c r="DM23" s="8" t="n">
        <v>1</v>
      </c>
      <c r="DN23" s="8" t="n">
        <v>0</v>
      </c>
      <c r="DO23" s="48" t="n"/>
      <c r="DP23" s="8" t="n">
        <v>1</v>
      </c>
      <c r="DQ23" s="8" t="n">
        <v>0</v>
      </c>
      <c r="DR23" s="8" t="n">
        <v>0</v>
      </c>
      <c r="DS23" s="48" t="n"/>
      <c r="DT23" s="48" t="n"/>
      <c r="DU23" s="48" t="n"/>
      <c r="DV23" s="48" t="inlineStr">
        <is>
          <t>Ya</t>
        </is>
      </c>
      <c r="DW23" s="48" t="n"/>
      <c r="DX23" s="48" t="n"/>
      <c r="DY23" s="48" t="n"/>
      <c r="DZ23" s="48" t="n"/>
      <c r="EA23" s="48" t="n"/>
      <c r="EB23" s="48" t="n"/>
      <c r="EC23" s="48" t="n"/>
      <c r="ED23" s="48" t="n"/>
      <c r="EE23" s="48" t="n"/>
      <c r="EF23" s="48" t="n"/>
      <c r="EG23" s="48" t="n"/>
      <c r="EH23" s="48" t="n"/>
      <c r="EI23" s="48" t="inlineStr">
        <is>
          <t>Tidak ada masalah</t>
        </is>
      </c>
      <c r="EJ23" s="8" t="n">
        <v>0</v>
      </c>
      <c r="EK23" s="8" t="n">
        <v>0</v>
      </c>
      <c r="EL23" s="8" t="n">
        <v>0</v>
      </c>
      <c r="EM23" s="8" t="n">
        <v>1</v>
      </c>
      <c r="EN23" s="8" t="n">
        <v>0</v>
      </c>
      <c r="EO23" s="11" t="n"/>
      <c r="EP23" s="48" t="inlineStr">
        <is>
          <t>Ya, cukup jelas dan mudah diikuti</t>
        </is>
      </c>
      <c r="EQ23" s="48" t="inlineStr">
        <is>
          <t>Pelatihan</t>
        </is>
      </c>
      <c r="ER23" s="48" t="inlineStr">
        <is>
          <t>CPO atau pendamping</t>
        </is>
      </c>
      <c r="ES23" s="8" t="n">
        <v>1</v>
      </c>
      <c r="ET23" s="8" t="n">
        <v>0</v>
      </c>
      <c r="EU23" s="8" t="n">
        <v>0</v>
      </c>
      <c r="EV23" s="8" t="n">
        <v>0</v>
      </c>
      <c r="EW23" s="48" t="n"/>
      <c r="EX23" s="48" t="inlineStr">
        <is>
          <t>Anggota keluarga - Laki-laki</t>
        </is>
      </c>
      <c r="EY23" s="8" t="n">
        <v>1</v>
      </c>
      <c r="EZ23" s="8" t="n">
        <v>0</v>
      </c>
      <c r="FA23" s="8" t="n">
        <v>0</v>
      </c>
      <c r="FB23" s="48" t="n"/>
      <c r="FC23" s="48" t="inlineStr">
        <is>
          <t>Setiap hari</t>
        </is>
      </c>
      <c r="FD23" s="48" t="n"/>
      <c r="FE23" s="48" t="inlineStr">
        <is>
          <t>Mengetahui</t>
        </is>
      </c>
      <c r="FF23" s="48" t="inlineStr">
        <is>
          <t>Selalu (setiap hari)</t>
        </is>
      </c>
      <c r="FG23" s="48" t="inlineStr">
        <is>
          <t>Mengetahui</t>
        </is>
      </c>
      <c r="FH23" s="48" t="inlineStr">
        <is>
          <t>Selalu (setiap hari)</t>
        </is>
      </c>
      <c r="FI23" s="48" t="inlineStr">
        <is>
          <t>Mengetahui</t>
        </is>
      </c>
      <c r="FJ23" s="48" t="inlineStr">
        <is>
          <t>Sering (setiap minggu)</t>
        </is>
      </c>
      <c r="FK23" s="48" t="inlineStr">
        <is>
          <t>Mengetahui</t>
        </is>
      </c>
      <c r="FL23" s="48" t="inlineStr">
        <is>
          <t>Sering (setiap minggu)</t>
        </is>
      </c>
      <c r="FM23" s="48" t="inlineStr">
        <is>
          <t>Mengetahui</t>
        </is>
      </c>
      <c r="FN23" s="48" t="inlineStr">
        <is>
          <t>Sering (setiap minggu)</t>
        </is>
      </c>
      <c r="FO23" s="48" t="inlineStr">
        <is>
          <t>Mengetahui</t>
        </is>
      </c>
      <c r="FP23" s="48" t="inlineStr">
        <is>
          <t>Cukup sering (2 minggu sekali)</t>
        </is>
      </c>
      <c r="FQ23" s="48" t="inlineStr">
        <is>
          <t>Mengetahui</t>
        </is>
      </c>
      <c r="FR23" s="48" t="inlineStr">
        <is>
          <t>Ya</t>
        </is>
      </c>
      <c r="FS23" s="48" t="inlineStr">
        <is>
          <t>Mengetahui</t>
        </is>
      </c>
      <c r="FT23" s="48" t="inlineStr">
        <is>
          <t>Ya, selalu</t>
        </is>
      </c>
      <c r="FU23" s="48" t="inlineStr">
        <is>
          <t>Laki-laki dewasa Perempuan dewasa</t>
        </is>
      </c>
      <c r="FV23" s="8" t="n">
        <v>1</v>
      </c>
      <c r="FW23" s="8" t="n">
        <v>1</v>
      </c>
      <c r="FX23" s="8" t="n">
        <v>0</v>
      </c>
      <c r="FY23" s="8" t="n">
        <v>0</v>
      </c>
      <c r="FZ23" s="48" t="inlineStr">
        <is>
          <t>Memahami</t>
        </is>
      </c>
      <c r="GA23" s="48" t="inlineStr">
        <is>
          <t>CPO</t>
        </is>
      </c>
      <c r="GB23" s="8" t="n">
        <v>1</v>
      </c>
      <c r="GC23" s="8" t="n">
        <v>0</v>
      </c>
      <c r="GD23" s="8" t="n">
        <v>0</v>
      </c>
      <c r="GE23" s="8" t="n">
        <v>0</v>
      </c>
      <c r="GF23" s="48" t="n"/>
      <c r="GG23" s="48" t="inlineStr">
        <is>
          <t>Sering</t>
        </is>
      </c>
      <c r="GH23" s="48" t="inlineStr">
        <is>
          <t>Ya</t>
        </is>
      </c>
      <c r="GI23" s="48" t="inlineStr">
        <is>
          <t>Tetangga</t>
        </is>
      </c>
      <c r="GJ23" s="8" t="n">
        <v>1</v>
      </c>
      <c r="GK23" s="8" t="n">
        <v>0</v>
      </c>
      <c r="GL23" s="8" t="n">
        <v>0</v>
      </c>
      <c r="GM23" s="8" t="n">
        <v>0</v>
      </c>
      <c r="GN23" s="48" t="n"/>
      <c r="GO23" s="8" t="n">
        <v>9</v>
      </c>
      <c r="GP23" s="48" t="inlineStr">
        <is>
          <t>Penuh (100%)</t>
        </is>
      </c>
      <c r="GQ23" s="48" t="inlineStr">
        <is>
          <t>Kayu bakar LPG</t>
        </is>
      </c>
      <c r="GR23" s="8" t="n">
        <v>1</v>
      </c>
      <c r="GS23" s="8" t="n">
        <v>1</v>
      </c>
      <c r="GT23" s="8" t="n">
        <v>0</v>
      </c>
      <c r="GU23" s="8" t="n">
        <v>0</v>
      </c>
      <c r="GV23" s="8" t="n">
        <v>0</v>
      </c>
      <c r="GW23" s="8" t="n">
        <v>0</v>
      </c>
      <c r="GX23" s="8" t="n">
        <v>0</v>
      </c>
      <c r="GY23" s="48" t="n"/>
      <c r="GZ23" s="48" t="inlineStr">
        <is>
          <t>Ya</t>
        </is>
      </c>
      <c r="HA23" s="8" t="n">
        <v>20</v>
      </c>
      <c r="HB23" s="8" t="n">
        <v>200000</v>
      </c>
      <c r="HC23" s="8" t="n">
        <v>5</v>
      </c>
      <c r="HD23" s="8" t="n">
        <v>50000</v>
      </c>
      <c r="HE23" s="8" t="n">
        <v>9</v>
      </c>
      <c r="HF23" s="8" t="n">
        <v>75000</v>
      </c>
      <c r="HG23" s="8" t="n">
        <v>3</v>
      </c>
      <c r="HH23" s="8" t="n">
        <v>25000</v>
      </c>
      <c r="HI23" s="48" t="n"/>
      <c r="HJ23" s="48" t="n"/>
      <c r="HK23" s="48" t="n"/>
      <c r="HL23" s="48" t="n"/>
      <c r="HM23" s="48" t="n"/>
      <c r="HN23" s="48" t="n"/>
      <c r="HO23" s="48" t="n"/>
      <c r="HP23" s="48" t="n"/>
      <c r="HQ23" s="48" t="n"/>
      <c r="HR23" s="48" t="n"/>
      <c r="HS23" s="48" t="n"/>
      <c r="HT23" s="48" t="n"/>
      <c r="HU23" s="48" t="n"/>
      <c r="HV23" s="48" t="n"/>
      <c r="HW23" s="48" t="n"/>
      <c r="HX23" s="48" t="n"/>
      <c r="HY23" s="8" t="n">
        <v>15</v>
      </c>
      <c r="HZ23" s="8" t="n">
        <v>150000</v>
      </c>
      <c r="IA23" s="8" t="n">
        <v>6</v>
      </c>
      <c r="IB23" s="8" t="n">
        <v>50000</v>
      </c>
      <c r="IC23" s="48" t="n"/>
      <c r="ID23" s="48" t="n"/>
      <c r="IE23" s="48" t="n"/>
      <c r="IF23" s="48" t="n"/>
      <c r="IG23" s="48" t="n"/>
      <c r="IH23" s="48" t="n"/>
      <c r="II23" s="48" t="n"/>
      <c r="IJ23" s="48" t="n"/>
      <c r="IK23" s="48" t="inlineStr">
        <is>
          <t>50-65 kg</t>
        </is>
      </c>
      <c r="IL23" s="48" t="inlineStr">
        <is>
          <t>3-5 jam</t>
        </is>
      </c>
      <c r="IM23" s="48" t="inlineStr">
        <is>
          <t>Ya</t>
        </is>
      </c>
      <c r="IN23" s="48" t="inlineStr">
        <is>
          <t>Ya</t>
        </is>
      </c>
      <c r="IO23" s="48" t="inlineStr">
        <is>
          <t>Lebih bersih</t>
        </is>
      </c>
      <c r="IP23" s="48" t="n"/>
      <c r="IQ23" s="48" t="inlineStr">
        <is>
          <t>Tidak pernah</t>
        </is>
      </c>
      <c r="IR23" s="48" t="n"/>
      <c r="IS23" s="48" t="n"/>
      <c r="IT23" s="48" t="n"/>
      <c r="IU23" s="48" t="n"/>
      <c r="IV23" s="48" t="n"/>
      <c r="IW23" s="48" t="n"/>
      <c r="IX23" s="48" t="n"/>
      <c r="IY23" s="48" t="n"/>
      <c r="IZ23" s="48" t="inlineStr">
        <is>
          <t>Tidak pernah</t>
        </is>
      </c>
      <c r="JA23" s="48" t="n"/>
      <c r="JB23" s="48" t="n"/>
      <c r="JC23" s="48" t="n"/>
      <c r="JD23" s="48" t="n"/>
      <c r="JE23" s="48" t="n"/>
      <c r="JF23" s="48" t="n"/>
      <c r="JG23" s="48" t="n"/>
      <c r="JH23" s="48" t="n"/>
      <c r="JI23" s="48" t="inlineStr">
        <is>
          <t>Tidak pernah</t>
        </is>
      </c>
      <c r="JJ23" s="48" t="n"/>
      <c r="JK23" s="48" t="n"/>
      <c r="JL23" s="48" t="n"/>
      <c r="JM23" s="48" t="n"/>
      <c r="JN23" s="48" t="n"/>
      <c r="JO23" s="48" t="n"/>
      <c r="JP23" s="48" t="n"/>
      <c r="JQ23" s="48" t="n"/>
      <c r="JR23" s="48" t="inlineStr">
        <is>
          <t>Tidak pernah</t>
        </is>
      </c>
      <c r="JS23" s="48" t="n"/>
      <c r="JT23" s="48" t="n"/>
      <c r="JU23" s="48" t="n"/>
      <c r="JV23" s="48" t="n"/>
      <c r="JW23" s="48" t="n"/>
      <c r="JX23" s="48" t="n"/>
      <c r="JY23" s="48" t="n"/>
      <c r="JZ23" s="48" t="n"/>
      <c r="KA23" s="48" t="inlineStr">
        <is>
          <t>Tidak pernah</t>
        </is>
      </c>
      <c r="KB23" s="48" t="n"/>
      <c r="KC23" s="48" t="n"/>
      <c r="KD23" s="48" t="n"/>
      <c r="KE23" s="48" t="n"/>
      <c r="KF23" s="48" t="n"/>
      <c r="KG23" s="48" t="n"/>
      <c r="KH23" s="48" t="n"/>
      <c r="KI23" s="48" t="n"/>
      <c r="KJ23" s="48" t="inlineStr">
        <is>
          <t>Tidak pernah</t>
        </is>
      </c>
      <c r="KK23" s="48" t="n"/>
      <c r="KL23" s="48" t="n"/>
      <c r="KM23" s="48" t="n"/>
      <c r="KN23" s="48" t="n"/>
      <c r="KO23" s="48" t="n"/>
      <c r="KP23" s="48" t="n"/>
      <c r="KQ23" s="48" t="n"/>
      <c r="KR23" s="48" t="n"/>
      <c r="KS23" s="48" t="inlineStr">
        <is>
          <t>Cukup membaik</t>
        </is>
      </c>
      <c r="KT23" s="48" t="inlineStr">
        <is>
          <t>0-1 kali</t>
        </is>
      </c>
      <c r="KU23" s="48" t="inlineStr">
        <is>
          <t>0-1 kali</t>
        </is>
      </c>
      <c r="KV23" s="48" t="inlineStr">
        <is>
          <t>Tidak ada</t>
        </is>
      </c>
      <c r="KW23" s="8" t="n">
        <v>0</v>
      </c>
      <c r="KX23" s="8" t="n">
        <v>0</v>
      </c>
      <c r="KY23" s="8" t="n">
        <v>0</v>
      </c>
      <c r="KZ23" s="8" t="n">
        <v>1</v>
      </c>
      <c r="LA23" s="48" t="inlineStr">
        <is>
          <t>Cukup membaik</t>
        </is>
      </c>
      <c r="LB23" s="48" t="inlineStr">
        <is>
          <t>Cukup membaik</t>
        </is>
      </c>
      <c r="LC23" s="8" t="n">
        <v>0</v>
      </c>
      <c r="LD23" s="8" t="n">
        <v>3</v>
      </c>
      <c r="LE23" s="8" t="n">
        <v>0</v>
      </c>
      <c r="LF23" s="8" t="n">
        <v>3</v>
      </c>
      <c r="LG23" s="48" t="inlineStr">
        <is>
          <t>Ya</t>
        </is>
      </c>
      <c r="LH23" s="8" t="n">
        <v>150000</v>
      </c>
      <c r="LI23" s="48" t="n"/>
      <c r="LJ23" s="48" t="inlineStr">
        <is>
          <t>Kebutuhan rumah tangga</t>
        </is>
      </c>
      <c r="LK23" s="8" t="n">
        <v>0</v>
      </c>
      <c r="LL23" s="8" t="n">
        <v>0</v>
      </c>
      <c r="LM23" s="8" t="n">
        <v>0</v>
      </c>
      <c r="LN23" s="8" t="n">
        <v>0</v>
      </c>
      <c r="LO23" s="8" t="n">
        <v>1</v>
      </c>
      <c r="LP23" s="8" t="n">
        <v>0</v>
      </c>
      <c r="LQ23" s="8" t="n">
        <v>0</v>
      </c>
      <c r="LR23" s="48" t="n"/>
      <c r="LS23" s="8" t="n">
        <v>15</v>
      </c>
      <c r="LT23" s="8" t="n">
        <v>15</v>
      </c>
      <c r="LU23" s="8" t="n">
        <v>0</v>
      </c>
      <c r="LV23" s="8" t="n">
        <v>5</v>
      </c>
      <c r="LW23" s="8" t="n">
        <v>5</v>
      </c>
      <c r="LX23" s="8" t="n">
        <v>0</v>
      </c>
      <c r="LY23" s="8" t="n">
        <v>0</v>
      </c>
      <c r="LZ23" s="8" t="n">
        <v>5</v>
      </c>
      <c r="MA23" s="8" t="n">
        <v>5</v>
      </c>
      <c r="MB23" s="48" t="inlineStr">
        <is>
          <t>Ya</t>
        </is>
      </c>
      <c r="MC23" s="8" t="n">
        <v>30</v>
      </c>
      <c r="MD23" s="8" t="n">
        <v>15</v>
      </c>
      <c r="ME23" s="8" t="n">
        <v>30</v>
      </c>
      <c r="MF23" s="8" t="n">
        <v>15</v>
      </c>
      <c r="MG23" s="8" t="n">
        <v>0</v>
      </c>
      <c r="MH23" s="8" t="n">
        <v>0</v>
      </c>
      <c r="MI23" s="48" t="inlineStr">
        <is>
          <t>Istirahat</t>
        </is>
      </c>
      <c r="MJ23" s="8" t="n">
        <v>0</v>
      </c>
      <c r="MK23" s="8" t="n">
        <v>0</v>
      </c>
      <c r="ML23" s="8" t="n">
        <v>1</v>
      </c>
      <c r="MM23" s="8" t="n">
        <v>0</v>
      </c>
      <c r="MN23" s="8" t="n">
        <v>0</v>
      </c>
      <c r="MO23" s="8" t="n">
        <v>0</v>
      </c>
      <c r="MP23" s="48" t="n"/>
      <c r="MQ23" s="48" t="n"/>
      <c r="MR23" s="48" t="inlineStr">
        <is>
          <t>istirahat</t>
        </is>
      </c>
      <c r="MS23" s="48" t="n"/>
      <c r="MT23" s="48" t="inlineStr">
        <is>
          <t>kumpul dengan keluarga</t>
        </is>
      </c>
      <c r="MU23" s="48" t="inlineStr">
        <is>
          <t>Tidak</t>
        </is>
      </c>
      <c r="MV23" s="48" t="n"/>
      <c r="MW23" s="48" t="n"/>
      <c r="MX23" s="48" t="n"/>
      <c r="MY23" s="48" t="n"/>
      <c r="MZ23" s="48" t="n"/>
      <c r="NA23" s="48" t="n"/>
      <c r="NB23" s="48" t="n"/>
      <c r="NC23" s="48" t="n"/>
      <c r="ND23" s="48" t="n"/>
      <c r="NE23" s="48" t="n"/>
      <c r="NF23" s="48" t="n"/>
      <c r="NG23" s="48" t="n"/>
      <c r="NH23" s="48" t="n"/>
      <c r="NI23" s="48" t="n"/>
      <c r="NJ23" s="48" t="n"/>
      <c r="NK23" s="48" t="n"/>
      <c r="NL23" s="48" t="inlineStr">
        <is>
          <t>Ya</t>
        </is>
      </c>
      <c r="NM23" s="48" t="inlineStr">
        <is>
          <t>Kombinasi dana mandiri dan dana hibah</t>
        </is>
      </c>
      <c r="NN23" s="48" t="inlineStr">
        <is>
          <t>&gt;11.000.001</t>
        </is>
      </c>
      <c r="NO23" s="48" t="inlineStr">
        <is>
          <t>Pemerintah</t>
        </is>
      </c>
      <c r="NP23" s="48" t="n"/>
      <c r="NQ23" s="48" t="n"/>
      <c r="NR23" s="48" t="n"/>
      <c r="NS23" s="48" t="n"/>
      <c r="NT23" s="48" t="n"/>
      <c r="NU23" s="48" t="n"/>
      <c r="NV23" s="48" t="inlineStr">
        <is>
          <t>Anggota keluarga - Laki-laki dewasa</t>
        </is>
      </c>
      <c r="NW23" s="48" t="n"/>
      <c r="NX23" s="48" t="inlineStr">
        <is>
          <t>Sangat meningkat</t>
        </is>
      </c>
      <c r="NY23" s="8" t="n">
        <v>40</v>
      </c>
      <c r="NZ23" s="8" t="n">
        <v>10</v>
      </c>
      <c r="OA23" s="8" t="n">
        <v>0</v>
      </c>
      <c r="OB23" s="8" t="n">
        <v>5</v>
      </c>
      <c r="OC23" s="8" t="n">
        <v>5</v>
      </c>
      <c r="OD23" s="8" t="n">
        <v>0</v>
      </c>
      <c r="OE23" s="48" t="inlineStr">
        <is>
          <t>Jauh lebih baik</t>
        </is>
      </c>
      <c r="OF23" s="48" t="inlineStr">
        <is>
          <t>Jauh lebih baik (beda waktu memasak lebih cepat setengah jam atau lebih, ATAU tidak lagi ada rasa/bau makanan yang berubah, ATAU alasan lainnya)</t>
        </is>
      </c>
      <c r="OG23" s="48" t="inlineStr">
        <is>
          <t>Ya</t>
        </is>
      </c>
      <c r="OH23" s="8" t="n">
        <v>0</v>
      </c>
      <c r="OI23" s="8" t="n">
        <v>3</v>
      </c>
      <c r="OJ23" s="8" t="n">
        <v>0</v>
      </c>
      <c r="OK23" s="8" t="n">
        <v>0</v>
      </c>
      <c r="OL23" s="8" t="n">
        <v>0</v>
      </c>
      <c r="OM23" s="8" t="n">
        <v>0</v>
      </c>
      <c r="ON23" s="8" t="n">
        <v>0</v>
      </c>
      <c r="OO23" s="8" t="n">
        <v>0</v>
      </c>
      <c r="OP23" s="48" t="inlineStr">
        <is>
          <t>Sapi perah</t>
        </is>
      </c>
      <c r="OQ23" s="8" t="n">
        <v>0</v>
      </c>
      <c r="OR23" s="8" t="n">
        <v>1</v>
      </c>
      <c r="OS23" s="8" t="n">
        <v>0</v>
      </c>
      <c r="OT23" s="8" t="n">
        <v>0</v>
      </c>
      <c r="OU23" s="8" t="n">
        <v>0</v>
      </c>
      <c r="OV23" s="8" t="n">
        <v>0</v>
      </c>
      <c r="OW23" s="8" t="n">
        <v>0</v>
      </c>
      <c r="OX23" s="8" t="n">
        <v>0</v>
      </c>
      <c r="OY23" s="48" t="n"/>
      <c r="OZ23" s="48" t="n"/>
      <c r="PA23" s="48" t="n"/>
      <c r="PB23" s="48" t="n"/>
      <c r="PC23" s="48" t="n"/>
      <c r="PD23" s="48" t="n"/>
      <c r="PE23" s="48" t="n"/>
      <c r="PF23" s="48" t="n"/>
      <c r="PG23" s="48" t="n"/>
      <c r="PH23" s="48" t="n"/>
      <c r="PI23" s="48" t="n"/>
      <c r="PJ23" s="48" t="inlineStr">
        <is>
          <t>1-Disebarkan ke lahan terbuka</t>
        </is>
      </c>
      <c r="PK23" s="8" t="n">
        <v>0</v>
      </c>
      <c r="PL23" s="8" t="n">
        <v>0</v>
      </c>
      <c r="PM23" s="8" t="n">
        <v>0</v>
      </c>
      <c r="PN23" s="8" t="n">
        <v>0</v>
      </c>
      <c r="PO23" s="8" t="n">
        <v>0</v>
      </c>
      <c r="PP23" s="8" t="n">
        <v>1</v>
      </c>
      <c r="PQ23" s="8" t="n">
        <v>0</v>
      </c>
      <c r="PR23" s="8" t="n">
        <v>0</v>
      </c>
      <c r="PS23" s="8" t="n">
        <v>0</v>
      </c>
      <c r="PT23" s="48" t="n"/>
      <c r="PU23" s="48" t="n"/>
      <c r="PV23" s="48" t="n"/>
      <c r="PW23" s="48" t="n"/>
      <c r="PX23" s="48" t="n"/>
      <c r="PY23" s="48" t="n"/>
      <c r="PZ23" s="48" t="n"/>
      <c r="QA23" s="48" t="n"/>
      <c r="QB23" s="48" t="n"/>
      <c r="QC23" s="48" t="n"/>
      <c r="QD23" s="48" t="n"/>
      <c r="QE23" s="48" t="n"/>
      <c r="QF23" s="48" t="n"/>
      <c r="QG23" s="48" t="n"/>
      <c r="QH23" s="48" t="n"/>
      <c r="QI23" s="48" t="n"/>
      <c r="QJ23" s="48" t="n"/>
      <c r="QK23" s="48" t="n"/>
      <c r="QL23" s="48" t="n"/>
      <c r="QM23" s="48" t="n"/>
      <c r="QN23" s="48" t="n"/>
      <c r="QO23" s="48" t="n"/>
      <c r="QP23" s="48" t="n"/>
      <c r="QQ23" s="48" t="n"/>
      <c r="QR23" s="48" t="n"/>
      <c r="QS23" s="48" t="n"/>
      <c r="QT23" s="48" t="n"/>
      <c r="QU23" s="48" t="n"/>
      <c r="QV23" s="48" t="n"/>
      <c r="QW23" s="48" t="n"/>
      <c r="QX23" s="48" t="n"/>
      <c r="QY23" s="48" t="n"/>
      <c r="QZ23" s="48" t="n"/>
      <c r="RA23" s="48" t="n"/>
      <c r="RB23" s="48" t="n"/>
      <c r="RC23" s="48" t="n"/>
      <c r="RD23" s="48" t="n"/>
      <c r="RE23" s="48" t="n"/>
      <c r="RF23" s="48" t="n"/>
      <c r="RG23" s="48" t="n"/>
      <c r="RH23" s="48" t="n"/>
      <c r="RI23" s="48" t="n"/>
      <c r="RJ23" s="48" t="n"/>
      <c r="RK23" s="48" t="n"/>
      <c r="RL23" s="48" t="n"/>
      <c r="RM23" s="48" t="n"/>
      <c r="RN23" s="48" t="n"/>
      <c r="RO23" s="48" t="n"/>
      <c r="RP23" s="48" t="n"/>
      <c r="RQ23" s="48" t="n"/>
      <c r="RR23" s="48" t="n"/>
      <c r="RS23" s="48" t="n"/>
      <c r="RT23" s="48" t="n"/>
      <c r="RU23" s="48" t="n"/>
      <c r="RV23" s="48" t="n"/>
      <c r="RW23" s="48" t="n"/>
      <c r="RX23" s="48" t="n"/>
      <c r="RY23" s="48" t="n"/>
      <c r="RZ23" s="48" t="n"/>
      <c r="SA23" s="48" t="n"/>
      <c r="SB23" s="48" t="n"/>
      <c r="SC23" s="48" t="n"/>
      <c r="SD23" s="48" t="n"/>
      <c r="SE23" s="8" t="n">
        <v>3</v>
      </c>
      <c r="SF23" s="48" t="n"/>
      <c r="SG23" s="48" t="n"/>
      <c r="SH23" s="48" t="n"/>
      <c r="SI23" s="48" t="n"/>
      <c r="SJ23" s="48" t="n"/>
      <c r="SK23" s="48" t="n"/>
      <c r="SL23" s="48" t="n"/>
      <c r="SM23" s="48" t="n"/>
      <c r="SN23" s="48" t="n"/>
      <c r="SO23" s="48" t="n"/>
      <c r="SP23" s="48" t="n"/>
      <c r="SQ23" s="48" t="n"/>
      <c r="SR23" s="48" t="n"/>
      <c r="SS23" s="48" t="n"/>
      <c r="ST23" s="48" t="n"/>
      <c r="SU23" s="48" t="n"/>
      <c r="SV23" s="48" t="n"/>
      <c r="SW23" s="48" t="n"/>
      <c r="SX23" s="48" t="n"/>
      <c r="SY23" s="48" t="n"/>
      <c r="SZ23" s="48" t="n"/>
      <c r="TA23" s="48" t="n"/>
      <c r="TB23" s="48" t="n"/>
      <c r="TC23" s="48" t="n"/>
      <c r="TD23" s="48" t="n"/>
      <c r="TE23" s="48" t="n"/>
      <c r="TF23" s="48" t="n"/>
      <c r="TG23" s="48" t="n"/>
      <c r="TH23" s="48" t="n"/>
      <c r="TI23" s="48" t="n"/>
      <c r="TJ23" s="48" t="n"/>
      <c r="TK23" s="48" t="n"/>
      <c r="TL23" s="48" t="n"/>
      <c r="TM23" s="48" t="n"/>
      <c r="TN23" s="48" t="n"/>
      <c r="TO23" s="48" t="n"/>
      <c r="TP23" s="48" t="n"/>
      <c r="TQ23" s="48" t="n"/>
      <c r="TR23" s="48" t="n"/>
      <c r="TS23" s="48" t="n"/>
      <c r="TT23" s="48" t="n"/>
      <c r="TU23" s="48" t="n"/>
      <c r="TV23" s="48" t="n"/>
      <c r="TW23" s="48" t="n"/>
      <c r="TX23" s="48" t="n"/>
      <c r="TY23" s="48" t="n"/>
      <c r="TZ23" s="48" t="n"/>
      <c r="UA23" s="48" t="inlineStr">
        <is>
          <t>Pemberian pakan di kandang</t>
        </is>
      </c>
      <c r="UB23" s="48" t="n"/>
      <c r="UC23" s="48" t="n"/>
      <c r="UD23" s="48" t="n"/>
      <c r="UE23" s="48" t="n"/>
      <c r="UF23" s="48" t="n"/>
      <c r="UG23" s="48" t="n"/>
      <c r="UH23" s="48" t="n"/>
      <c r="UI23" s="48" t="inlineStr">
        <is>
          <t>Sangat teratur (setiap hari)</t>
        </is>
      </c>
      <c r="UJ23" s="48" t="n"/>
      <c r="UK23" s="48" t="n"/>
      <c r="UL23" s="48" t="n"/>
      <c r="UM23" s="48" t="n"/>
      <c r="UN23" s="48" t="n"/>
      <c r="UO23" s="48" t="n"/>
      <c r="UP23" s="48" t="n"/>
      <c r="UQ23" s="48" t="inlineStr">
        <is>
          <t>Sangat sering (&gt;1 kali sehari)</t>
        </is>
      </c>
      <c r="UR23" s="48" t="n"/>
      <c r="US23" s="48" t="n"/>
      <c r="UT23" s="48" t="n"/>
      <c r="UU23" s="48" t="n"/>
      <c r="UV23" s="48" t="n"/>
      <c r="UW23" s="48" t="n"/>
      <c r="UX23" s="48" t="n"/>
      <c r="UY23" s="48" t="n"/>
      <c r="UZ23" s="48" t="n"/>
      <c r="VA23" s="48" t="n"/>
      <c r="VB23" s="48" t="n"/>
      <c r="VC23" s="48" t="n"/>
      <c r="VD23" s="48" t="n"/>
      <c r="VE23" s="48" t="n"/>
      <c r="VF23" s="48" t="n"/>
      <c r="VG23" s="48" t="n"/>
      <c r="VH23" s="48" t="n"/>
      <c r="VI23" s="48" t="n"/>
      <c r="VJ23" s="48" t="n"/>
      <c r="VK23" s="48" t="inlineStr">
        <is>
          <t>2-Disimpan basah (slurry) 3-Disimpan terbuka (dry lot) 5-Untuk disebar di tanah (dan dibajak) 6-Digester biogas</t>
        </is>
      </c>
      <c r="VL23" s="8" t="n">
        <v>0</v>
      </c>
      <c r="VM23" s="8" t="n">
        <v>1</v>
      </c>
      <c r="VN23" s="8" t="n">
        <v>1</v>
      </c>
      <c r="VO23" s="8" t="n">
        <v>0</v>
      </c>
      <c r="VP23" s="8" t="n">
        <v>1</v>
      </c>
      <c r="VQ23" s="8" t="n">
        <v>1</v>
      </c>
      <c r="VR23" s="8" t="n">
        <v>0</v>
      </c>
      <c r="VS23" s="8" t="n">
        <v>0</v>
      </c>
      <c r="VT23" s="48" t="n"/>
      <c r="VU23" s="48" t="n"/>
      <c r="VV23" s="48" t="n"/>
      <c r="VW23" s="48" t="n"/>
      <c r="VX23" s="48" t="n"/>
      <c r="VY23" s="48" t="n"/>
      <c r="VZ23" s="48" t="n"/>
      <c r="WA23" s="48" t="n"/>
      <c r="WB23" s="48" t="n"/>
      <c r="WC23" s="48" t="n"/>
      <c r="WD23" s="48" t="n"/>
      <c r="WE23" s="48" t="n"/>
      <c r="WF23" s="48" t="n"/>
      <c r="WG23" s="48" t="n"/>
      <c r="WH23" s="48" t="n"/>
      <c r="WI23" s="48" t="n"/>
      <c r="WJ23" s="48" t="n"/>
      <c r="WK23" s="48" t="n"/>
      <c r="WL23" s="48" t="n"/>
      <c r="WM23" s="48" t="n"/>
      <c r="WN23" s="48" t="n"/>
      <c r="WO23" s="48" t="n"/>
      <c r="WP23" s="48" t="n"/>
      <c r="WQ23" s="48" t="n"/>
      <c r="WR23" s="48" t="n"/>
      <c r="WS23" s="48" t="n"/>
      <c r="WT23" s="48" t="n"/>
      <c r="WU23" s="48" t="n"/>
      <c r="WV23" s="48" t="n"/>
      <c r="WW23" s="48" t="n"/>
      <c r="WX23" s="48" t="n"/>
      <c r="WY23" s="48" t="n"/>
      <c r="WZ23" s="48" t="n"/>
      <c r="XA23" s="48" t="n"/>
      <c r="XB23" s="48" t="n"/>
      <c r="XC23" s="48" t="n"/>
      <c r="XD23" s="48" t="n"/>
      <c r="XE23" s="48" t="n"/>
      <c r="XF23" s="48" t="n"/>
      <c r="XG23" s="48" t="n"/>
      <c r="XH23" s="48" t="n"/>
      <c r="XI23" s="48" t="n"/>
      <c r="XJ23" s="48" t="n"/>
      <c r="XK23" s="48" t="n"/>
      <c r="XL23" s="48" t="n"/>
      <c r="XM23" s="48" t="n"/>
      <c r="XN23" s="48" t="n"/>
      <c r="XO23" s="48" t="n"/>
      <c r="XP23" s="48" t="n"/>
      <c r="XQ23" s="48" t="n"/>
      <c r="XR23" s="48" t="n"/>
      <c r="XS23" s="48" t="n"/>
      <c r="XT23" s="48" t="n"/>
      <c r="XU23" s="48" t="n"/>
      <c r="XV23" s="48" t="n"/>
      <c r="XW23" s="48" t="n"/>
      <c r="XX23" s="48" t="n"/>
      <c r="XY23" s="48" t="n"/>
      <c r="XZ23" s="48" t="n"/>
      <c r="YA23" s="48" t="n"/>
      <c r="YB23" s="48" t="n"/>
      <c r="YC23" s="48" t="n"/>
      <c r="YD23" s="48" t="n"/>
      <c r="YE23" s="48" t="n"/>
      <c r="YF23" s="48" t="n"/>
      <c r="YG23" s="48" t="n"/>
      <c r="YH23" s="48" t="n"/>
      <c r="YI23" s="48" t="n"/>
      <c r="YJ23" s="48" t="n"/>
      <c r="YK23" s="48" t="n"/>
      <c r="YL23" s="48" t="n"/>
      <c r="YM23" s="48" t="n"/>
      <c r="YN23" s="48" t="n"/>
      <c r="YO23" s="48" t="n"/>
      <c r="YP23" s="48" t="n"/>
      <c r="YQ23" s="48" t="n"/>
      <c r="YR23" s="48" t="n"/>
      <c r="YS23" s="48" t="n"/>
      <c r="YT23" s="8" t="n">
        <v>50</v>
      </c>
      <c r="YU23" s="48" t="n"/>
      <c r="YV23" s="48" t="n"/>
      <c r="YW23" s="48" t="n"/>
      <c r="YX23" s="48" t="n"/>
      <c r="YY23" s="48" t="n"/>
      <c r="YZ23" s="48" t="n"/>
      <c r="ZA23" s="48" t="n"/>
      <c r="ZB23" s="8" t="n">
        <v>2</v>
      </c>
      <c r="ZC23" s="48" t="n"/>
      <c r="ZD23" s="48" t="n"/>
      <c r="ZE23" s="48" t="n"/>
      <c r="ZF23" s="48" t="n"/>
      <c r="ZG23" s="48" t="n"/>
      <c r="ZH23" s="48" t="n"/>
      <c r="ZI23" s="48" t="n"/>
      <c r="ZJ23" s="48" t="inlineStr">
        <is>
          <t>Pakan kering (misal: konsentrat, silase, pelet)</t>
        </is>
      </c>
      <c r="ZK23" s="48" t="n"/>
      <c r="ZL23" s="48" t="n"/>
      <c r="ZM23" s="48" t="n"/>
      <c r="ZN23" s="48" t="n"/>
      <c r="ZO23" s="48" t="n"/>
      <c r="ZP23" s="48" t="n"/>
      <c r="ZQ23" s="48" t="inlineStr">
        <is>
          <t>Ya</t>
        </is>
      </c>
      <c r="ZR23" s="48" t="inlineStr">
        <is>
          <t>Padat Cair</t>
        </is>
      </c>
      <c r="ZS23" s="8" t="n">
        <v>1</v>
      </c>
      <c r="ZT23" s="8" t="n">
        <v>1</v>
      </c>
      <c r="ZU23" s="8" t="n">
        <v>50</v>
      </c>
      <c r="ZV23" s="8" t="n">
        <v>50</v>
      </c>
      <c r="ZW23" s="48" t="inlineStr">
        <is>
          <t>Ya</t>
        </is>
      </c>
      <c r="ZX23" s="48" t="inlineStr">
        <is>
          <t>Mengetahui</t>
        </is>
      </c>
      <c r="ZY23" s="48" t="inlineStr">
        <is>
          <t>Digunakan untuk pupuk di lahan pertanian sendiri Dibuang ke lahan sekitar kandang - yg ditanami tanaman Diberikan gratis ke orang lain</t>
        </is>
      </c>
      <c r="ZZ23" s="8" t="n">
        <v>1</v>
      </c>
      <c r="AAA23" s="8" t="n">
        <v>0</v>
      </c>
      <c r="AAB23" s="8" t="n">
        <v>0</v>
      </c>
      <c r="AAC23" s="8" t="n">
        <v>1</v>
      </c>
      <c r="AAD23" s="8" t="n">
        <v>1</v>
      </c>
      <c r="AAE23" s="8" t="n">
        <v>0</v>
      </c>
      <c r="AAF23" s="8" t="n">
        <v>0</v>
      </c>
      <c r="AAG23" s="48" t="inlineStr">
        <is>
          <t>Pupuk cair untuk tanaman</t>
        </is>
      </c>
      <c r="AAH23" s="8" t="n">
        <v>1</v>
      </c>
      <c r="AAI23" s="8" t="n">
        <v>0</v>
      </c>
      <c r="AAJ23" s="8" t="n">
        <v>0</v>
      </c>
      <c r="AAK23" s="8" t="n">
        <v>0</v>
      </c>
      <c r="AAL23" s="8" t="n">
        <v>0</v>
      </c>
      <c r="AAM23" s="48" t="n"/>
      <c r="AAN23" s="48" t="n"/>
      <c r="AAO23" s="48" t="n"/>
      <c r="AAP23" s="48" t="n"/>
      <c r="AAQ23" s="48" t="n"/>
      <c r="AAR23" s="48" t="n"/>
      <c r="AAS23" s="48" t="n"/>
      <c r="AAT23" s="48" t="n"/>
      <c r="AAU23" s="48" t="n"/>
      <c r="AAV23" s="11" t="inlineStr">
        <is>
          <t>Rumput</t>
        </is>
      </c>
      <c r="AAW23" s="48" t="inlineStr">
        <is>
          <t>Sering ( 1 minggu 2 kali)</t>
        </is>
      </c>
      <c r="AAX23" s="8" t="n">
        <v>3000</v>
      </c>
      <c r="AAY23" s="8" t="n">
        <v>500</v>
      </c>
      <c r="AAZ23" s="8" t="n">
        <v>50</v>
      </c>
      <c r="ABA23" s="8" t="n">
        <v>50</v>
      </c>
      <c r="ABB23" s="48" t="inlineStr">
        <is>
          <t>Urea</t>
        </is>
      </c>
      <c r="ABC23" s="48" t="n"/>
      <c r="ABD23" s="8" t="n">
        <v>30</v>
      </c>
      <c r="ABE23" s="8" t="n">
        <v>4000</v>
      </c>
      <c r="ABF23" s="8" t="n">
        <v>0</v>
      </c>
      <c r="ABG23" s="8" t="n">
        <v>4000</v>
      </c>
      <c r="ABH23" s="8" t="n">
        <v>500</v>
      </c>
      <c r="ABI23" s="8" t="n">
        <v>760</v>
      </c>
      <c r="ABJ23" s="48" t="inlineStr">
        <is>
          <t>Ya</t>
        </is>
      </c>
      <c r="ABK23" s="48" t="inlineStr">
        <is>
          <t>Cukup meningkat</t>
        </is>
      </c>
      <c r="ABL23" s="48" t="inlineStr">
        <is>
          <t>Cukup meningkat</t>
        </is>
      </c>
      <c r="ABM23" s="48" t="inlineStr">
        <is>
          <t>Sangat meningkat</t>
        </is>
      </c>
      <c r="ABN23" s="48" t="n"/>
      <c r="ABO23" s="48" t="n"/>
      <c r="ABP23" s="48" t="inlineStr">
        <is>
          <t>Tidak punya waktu mengumpulkannya Ladang/sawah terlalu jauh, sulit untuk mengangkut ke sana</t>
        </is>
      </c>
      <c r="ABQ23" s="8" t="n">
        <v>0</v>
      </c>
      <c r="ABR23" s="8" t="n">
        <v>0</v>
      </c>
      <c r="ABS23" s="8" t="n">
        <v>1</v>
      </c>
      <c r="ABT23" s="8" t="n">
        <v>1</v>
      </c>
      <c r="ABU23" s="8" t="n">
        <v>0</v>
      </c>
      <c r="ABV23" s="8" t="n">
        <v>0</v>
      </c>
      <c r="ABW23" s="8" t="n">
        <v>0</v>
      </c>
      <c r="ABX23" s="48" t="n"/>
      <c r="ABY23" s="48" t="inlineStr">
        <is>
          <t>tidak</t>
        </is>
      </c>
      <c r="ABZ23" s="48" t="inlineStr">
        <is>
          <t>Manfaat besar dan membantu kehidupan sehari-hari</t>
        </is>
      </c>
      <c r="ACA23" s="48" t="inlineStr">
        <is>
          <t>Berkurang</t>
        </is>
      </c>
      <c r="ACB23" s="48" t="inlineStr">
        <is>
          <t>Anggota keluarga - Perempuan dewasa</t>
        </is>
      </c>
      <c r="ACC23" s="48" t="inlineStr">
        <is>
          <t>Setuju</t>
        </is>
      </c>
      <c r="ACD23" s="48" t="inlineStr">
        <is>
          <t>Anggota keluarga - Laki-laki dewasa Anggota keluarga - Perempuan dewasa Anggota keluarga - Anak-anak</t>
        </is>
      </c>
      <c r="ACE23" s="8" t="n">
        <v>1</v>
      </c>
      <c r="ACF23" s="8" t="n">
        <v>1</v>
      </c>
      <c r="ACG23" s="8" t="n">
        <v>1</v>
      </c>
      <c r="ACH23" s="8" t="n">
        <v>0</v>
      </c>
      <c r="ACI23" s="48" t="inlineStr">
        <is>
          <t>Puas</t>
        </is>
      </c>
      <c r="ACJ23" s="48" t="inlineStr">
        <is>
          <t>Puas</t>
        </is>
      </c>
      <c r="ACK23" s="48" t="inlineStr">
        <is>
          <t>Puas</t>
        </is>
      </c>
      <c r="ACL23" s="48" t="inlineStr">
        <is>
          <t>Puas</t>
        </is>
      </c>
      <c r="ACM23" s="48" t="inlineStr">
        <is>
          <t>Tidak</t>
        </is>
      </c>
      <c r="ACN23" s="48" t="n"/>
      <c r="ACO23" s="48" t="inlineStr">
        <is>
          <t>Puas</t>
        </is>
      </c>
      <c r="ACP23" s="48" t="n"/>
      <c r="ACQ23" s="48" t="n"/>
      <c r="ACR23" s="48" t="n"/>
      <c r="ACS23" s="48" t="n"/>
      <c r="ACT23" s="48" t="n"/>
      <c r="ACU23" s="48" t="n"/>
      <c r="ACV23" s="48" t="n"/>
      <c r="ACW23" s="48" t="n"/>
      <c r="ACX23" s="48" t="n"/>
      <c r="ACY23" s="48" t="n"/>
      <c r="ACZ23" s="48" t="inlineStr">
        <is>
          <t>Menghubungi CPO atau pendamping</t>
        </is>
      </c>
      <c r="ADA23" s="8" t="n">
        <v>0</v>
      </c>
      <c r="ADB23" s="8" t="n">
        <v>0</v>
      </c>
      <c r="ADC23" s="8" t="n">
        <v>0</v>
      </c>
      <c r="ADD23" s="8" t="n">
        <v>0</v>
      </c>
      <c r="ADE23" s="8" t="n">
        <v>1</v>
      </c>
      <c r="ADF23" s="8" t="n">
        <v>0</v>
      </c>
      <c r="ADG23" s="8" t="n">
        <v>0</v>
      </c>
      <c r="ADH23" s="8" t="n">
        <v>0</v>
      </c>
      <c r="ADI23" s="12" t="n"/>
      <c r="ADJ23" s="17" t="inlineStr">
        <is>
          <t>Laki-laki dewasa</t>
        </is>
      </c>
      <c r="ADK23" s="48" t="n"/>
      <c r="ADL23" s="17" t="inlineStr">
        <is>
          <t>Menelepon atau WA langsung</t>
        </is>
      </c>
      <c r="ADM23" s="48" t="n"/>
      <c r="ADN23" s="11" t="inlineStr">
        <is>
          <t>Tidak ada</t>
        </is>
      </c>
      <c r="ADO23" s="48" t="inlineStr">
        <is>
          <t>Ya, selalu</t>
        </is>
      </c>
      <c r="ADP23"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23" s="18" t="n">
        <v>1</v>
      </c>
      <c r="ADR23" s="18" t="n">
        <v>1</v>
      </c>
      <c r="ADS23" s="18" t="n">
        <v>1</v>
      </c>
      <c r="ADT23" s="18" t="n">
        <v>1</v>
      </c>
      <c r="ADU23" s="18" t="n">
        <v>1</v>
      </c>
      <c r="ADV23" s="18" t="n">
        <v>1</v>
      </c>
      <c r="ADW23" s="18" t="n">
        <v>1</v>
      </c>
      <c r="ADX23" s="18" t="n">
        <v>1</v>
      </c>
      <c r="ADY23" s="18" t="n">
        <v>1</v>
      </c>
      <c r="ADZ23" s="18" t="n">
        <v>0</v>
      </c>
      <c r="AEA23" s="18" t="n">
        <v>0</v>
      </c>
      <c r="AEB23" s="18" t="n">
        <v>0</v>
      </c>
      <c r="AEC23" s="48" t="n"/>
      <c r="AED23" s="48" t="inlineStr">
        <is>
          <t>Mengurangi pengeluaran energi</t>
        </is>
      </c>
      <c r="AEE23" s="48" t="n"/>
      <c r="AEF23" s="48" t="inlineStr">
        <is>
          <t>Pemerintah daerah</t>
        </is>
      </c>
      <c r="AEG23" s="48" t="n"/>
      <c r="AEH23" s="48" t="inlineStr">
        <is>
          <t>WhatsApp Image 2026-02-05 at 21.52.11-13_1_3.jpeg</t>
        </is>
      </c>
      <c r="AEI23" s="16" t="inlineStr">
        <is>
          <t>https://kf.kobotoolbox.org/api/v2/assets/avstPQqLr3Ab3ZdcVTXZ6f/data/665066481/attachments/attsrV2eF8wGkdagQDsUHnr4/</t>
        </is>
      </c>
      <c r="AEJ23" s="48" t="inlineStr">
        <is>
          <t>WhatsApp Image 2026-02-05 at 21.52.10-13_1_16.jpeg</t>
        </is>
      </c>
      <c r="AEK23" s="16" t="inlineStr">
        <is>
          <t>https://kf.kobotoolbox.org/api/v2/assets/avstPQqLr3Ab3ZdcVTXZ6f/data/665066481/attachments/attYvpzZAhqnqJ5VwYyS9cdm/</t>
        </is>
      </c>
      <c r="AEL23" s="48" t="inlineStr">
        <is>
          <t>manto</t>
        </is>
      </c>
      <c r="AEM23" s="48" t="n"/>
      <c r="AEN23" s="48" t="n"/>
    </row>
    <row r="24">
      <c r="A24" s="6" t="n">
        <v>46059</v>
      </c>
      <c r="B24" s="6" t="n">
        <v>46059</v>
      </c>
      <c r="C24" s="48" t="inlineStr">
        <is>
          <t>Marmanto</t>
        </is>
      </c>
      <c r="D24" s="48" t="inlineStr">
        <is>
          <t>Nurdin</t>
        </is>
      </c>
      <c r="E24" s="8">
        <f>+6283844933984</f>
        <v/>
      </c>
      <c r="F24" s="48" t="n"/>
      <c r="G24" s="8" t="n">
        <v>-7.2127879</v>
      </c>
      <c r="H24" s="8" t="n">
        <v>110.264323</v>
      </c>
      <c r="I24" s="48" t="n"/>
      <c r="J24" s="8" t="n">
        <v>4.68</v>
      </c>
      <c r="K24" s="48" t="n"/>
      <c r="L24" s="48" t="n"/>
      <c r="M24" s="8" t="n">
        <v>-7.2125848</v>
      </c>
      <c r="N24" s="8" t="n">
        <v>110.2643681</v>
      </c>
      <c r="O24" s="48" t="n"/>
      <c r="P24" s="8" t="n">
        <v>5</v>
      </c>
      <c r="Q24" s="48" t="n"/>
      <c r="R24" s="48" t="inlineStr">
        <is>
          <t>Jawa Tengah</t>
        </is>
      </c>
      <c r="S24" s="48" t="n"/>
      <c r="T24" s="48" t="n"/>
      <c r="U24" s="48" t="n"/>
      <c r="V24" s="48" t="n"/>
      <c r="W24" s="48" t="n"/>
      <c r="X24" s="48" t="n"/>
      <c r="Y24" s="48" t="n"/>
      <c r="Z24" s="48" t="n"/>
      <c r="AA24" s="48" t="n"/>
      <c r="AB24" s="48" t="n"/>
      <c r="AC24" s="48" t="inlineStr">
        <is>
          <t>Semarang</t>
        </is>
      </c>
      <c r="AD24" s="48" t="inlineStr">
        <is>
          <t>Getasan</t>
        </is>
      </c>
      <c r="AE24" s="48" t="inlineStr">
        <is>
          <t>Manggihan</t>
        </is>
      </c>
      <c r="AF24" s="48" t="inlineStr">
        <is>
          <t>SION</t>
        </is>
      </c>
      <c r="AG24" s="48" t="inlineStr">
        <is>
          <t>ONP0290</t>
        </is>
      </c>
      <c r="AH24" s="8" t="n">
        <v>3</v>
      </c>
      <c r="AI24" s="48" t="inlineStr">
        <is>
          <t>VPA2</t>
        </is>
      </c>
      <c r="AJ24" s="48" t="inlineStr">
        <is>
          <t>Aktif</t>
        </is>
      </c>
      <c r="AK24" s="8" t="n">
        <v>35</v>
      </c>
      <c r="AL24" s="48" t="inlineStr">
        <is>
          <t>Laki-laki</t>
        </is>
      </c>
      <c r="AM24" s="48" t="inlineStr">
        <is>
          <t>Sudah menikah</t>
        </is>
      </c>
      <c r="AN24" s="48" t="inlineStr">
        <is>
          <t>SMA/Sederajat</t>
        </is>
      </c>
      <c r="AO24" s="48" t="inlineStr">
        <is>
          <t>Peternak</t>
        </is>
      </c>
      <c r="AP24" s="8" t="n">
        <v>0</v>
      </c>
      <c r="AQ24" s="8" t="n">
        <v>1</v>
      </c>
      <c r="AR24" s="8" t="n">
        <v>0</v>
      </c>
      <c r="AS24" s="8" t="n">
        <v>0</v>
      </c>
      <c r="AT24" s="8" t="n">
        <v>0</v>
      </c>
      <c r="AU24" s="8" t="n">
        <v>0</v>
      </c>
      <c r="AV24" s="8" t="n">
        <v>0</v>
      </c>
      <c r="AW24" s="8" t="n">
        <v>0</v>
      </c>
      <c r="AX24" s="48" t="n"/>
      <c r="AY24" s="48" t="inlineStr">
        <is>
          <t>Wiraswasta</t>
        </is>
      </c>
      <c r="AZ24" s="8" t="n">
        <v>0</v>
      </c>
      <c r="BA24" s="8" t="n">
        <v>0</v>
      </c>
      <c r="BB24" s="8" t="n">
        <v>0</v>
      </c>
      <c r="BC24" s="8" t="n">
        <v>1</v>
      </c>
      <c r="BD24" s="8" t="n">
        <v>0</v>
      </c>
      <c r="BE24" s="8" t="n">
        <v>0</v>
      </c>
      <c r="BF24" s="8" t="n">
        <v>0</v>
      </c>
      <c r="BG24" s="8" t="n">
        <v>0</v>
      </c>
      <c r="BH24" s="48" t="n"/>
      <c r="BI24" s="48" t="inlineStr">
        <is>
          <t>Rp2.500.000 - Rp3.500.000</t>
        </is>
      </c>
      <c r="BJ24" s="8" t="n">
        <v>1</v>
      </c>
      <c r="BK24" s="8" t="n">
        <v>1</v>
      </c>
      <c r="BL24" s="8" t="n">
        <v>1</v>
      </c>
      <c r="BM24" s="8" t="n">
        <v>0</v>
      </c>
      <c r="BN24" s="48" t="inlineStr">
        <is>
          <t>Milik sendiri</t>
        </is>
      </c>
      <c r="BO24" s="48" t="inlineStr">
        <is>
          <t>Permanen (dinding bata dan semen)</t>
        </is>
      </c>
      <c r="BP24" s="8" t="n">
        <v>1</v>
      </c>
      <c r="BQ24" s="8" t="n">
        <v>0</v>
      </c>
      <c r="BR24" s="8" t="n">
        <v>0</v>
      </c>
      <c r="BS24" s="8" t="n">
        <v>0</v>
      </c>
      <c r="BT24" s="8" t="n">
        <v>0</v>
      </c>
      <c r="BU24" s="48" t="n"/>
      <c r="BV24" s="48" t="inlineStr">
        <is>
          <t>Keramik/ubin</t>
        </is>
      </c>
      <c r="BW24" s="8" t="n">
        <v>0</v>
      </c>
      <c r="BX24" s="8" t="n">
        <v>0</v>
      </c>
      <c r="BY24" s="8" t="n">
        <v>1</v>
      </c>
      <c r="BZ24" s="8" t="n">
        <v>0</v>
      </c>
      <c r="CA24" s="8" t="n">
        <v>0</v>
      </c>
      <c r="CB24" s="48" t="n"/>
      <c r="CC24" s="48" t="inlineStr">
        <is>
          <t>Genting</t>
        </is>
      </c>
      <c r="CD24" s="8" t="n">
        <v>0</v>
      </c>
      <c r="CE24" s="8" t="n">
        <v>0</v>
      </c>
      <c r="CF24" s="8" t="n">
        <v>0</v>
      </c>
      <c r="CG24" s="8" t="n">
        <v>0</v>
      </c>
      <c r="CH24" s="8" t="n">
        <v>0</v>
      </c>
      <c r="CI24" s="8" t="n">
        <v>1</v>
      </c>
      <c r="CJ24" s="8" t="n">
        <v>0</v>
      </c>
      <c r="CK24" s="48" t="n"/>
      <c r="CL24" s="48" t="inlineStr">
        <is>
          <t>Ya</t>
        </is>
      </c>
      <c r="CM24" s="8" t="n">
        <v>2023</v>
      </c>
      <c r="CN24" s="48" t="inlineStr">
        <is>
          <t>Fixed-Dome (Kubah Tetap)</t>
        </is>
      </c>
      <c r="CO24" s="48" t="inlineStr">
        <is>
          <t>6 m³ (4-5 ekor sapi, ±5 jam memasak/hari, ±50 kg</t>
        </is>
      </c>
      <c r="CP24" s="48" t="inlineStr">
        <is>
          <t>Anggota keluarga - laki-laki</t>
        </is>
      </c>
      <c r="CQ24" s="8" t="n">
        <v>0</v>
      </c>
      <c r="CR24" s="8" t="n">
        <v>0</v>
      </c>
      <c r="CS24" s="8" t="n">
        <v>0</v>
      </c>
      <c r="CT24" s="8" t="n">
        <v>0</v>
      </c>
      <c r="CU24" s="10" t="n">
        <v>1</v>
      </c>
      <c r="CV24" s="10" t="n">
        <v>0</v>
      </c>
      <c r="CW24" s="10" t="n">
        <v>0</v>
      </c>
      <c r="CX24" s="8" t="n">
        <v>0</v>
      </c>
      <c r="CY24" s="48" t="inlineStr">
        <is>
          <t>Anggota keluarga - laki-laki</t>
        </is>
      </c>
      <c r="CZ24" s="8" t="n">
        <v>1</v>
      </c>
      <c r="DA24" s="8" t="n">
        <v>0</v>
      </c>
      <c r="DB24" s="8" t="n">
        <v>0</v>
      </c>
      <c r="DC24" s="48" t="n"/>
      <c r="DD24" s="48" t="inlineStr">
        <is>
          <t>Anggota keluarga - laki-laki CPO atau pendamping</t>
        </is>
      </c>
      <c r="DE24" s="8" t="n">
        <v>1</v>
      </c>
      <c r="DF24" s="8" t="n">
        <v>0</v>
      </c>
      <c r="DG24" s="8" t="n">
        <v>1</v>
      </c>
      <c r="DH24" s="8" t="n">
        <v>0</v>
      </c>
      <c r="DI24" s="48" t="n"/>
      <c r="DJ24" s="48" t="inlineStr">
        <is>
          <t>Anggota keluarga - laki-laki CPO atau pendamping</t>
        </is>
      </c>
      <c r="DK24" s="8" t="n">
        <v>1</v>
      </c>
      <c r="DL24" s="8" t="n">
        <v>0</v>
      </c>
      <c r="DM24" s="8" t="n">
        <v>1</v>
      </c>
      <c r="DN24" s="8" t="n">
        <v>0</v>
      </c>
      <c r="DO24" s="48" t="n"/>
      <c r="DP24" s="8" t="n">
        <v>1</v>
      </c>
      <c r="DQ24" s="8" t="n">
        <v>0</v>
      </c>
      <c r="DR24" s="8" t="n">
        <v>0</v>
      </c>
      <c r="DS24" s="48" t="n"/>
      <c r="DT24" s="48" t="n"/>
      <c r="DU24" s="48" t="n"/>
      <c r="DV24" s="48" t="inlineStr">
        <is>
          <t>Ya</t>
        </is>
      </c>
      <c r="DW24" s="48" t="n"/>
      <c r="DX24" s="48" t="n"/>
      <c r="DY24" s="48" t="n"/>
      <c r="DZ24" s="48" t="n"/>
      <c r="EA24" s="48" t="n"/>
      <c r="EB24" s="48" t="n"/>
      <c r="EC24" s="48" t="n"/>
      <c r="ED24" s="48" t="n"/>
      <c r="EE24" s="48" t="n"/>
      <c r="EF24" s="48" t="n"/>
      <c r="EG24" s="48" t="n"/>
      <c r="EH24" s="48" t="n"/>
      <c r="EI24" s="48" t="inlineStr">
        <is>
          <t>Tidak ada masalah</t>
        </is>
      </c>
      <c r="EJ24" s="8" t="n">
        <v>0</v>
      </c>
      <c r="EK24" s="8" t="n">
        <v>0</v>
      </c>
      <c r="EL24" s="8" t="n">
        <v>0</v>
      </c>
      <c r="EM24" s="8" t="n">
        <v>1</v>
      </c>
      <c r="EN24" s="8" t="n">
        <v>0</v>
      </c>
      <c r="EO24" s="11" t="n"/>
      <c r="EP24" s="48" t="inlineStr">
        <is>
          <t>Ya, cukup jelas dan mudah diikuti</t>
        </is>
      </c>
      <c r="EQ24" s="48" t="inlineStr">
        <is>
          <t>Pelatihan</t>
        </is>
      </c>
      <c r="ER24" s="48" t="inlineStr">
        <is>
          <t>CPO atau pendamping</t>
        </is>
      </c>
      <c r="ES24" s="8" t="n">
        <v>1</v>
      </c>
      <c r="ET24" s="8" t="n">
        <v>0</v>
      </c>
      <c r="EU24" s="8" t="n">
        <v>0</v>
      </c>
      <c r="EV24" s="8" t="n">
        <v>0</v>
      </c>
      <c r="EW24" s="48" t="n"/>
      <c r="EX24" s="48" t="inlineStr">
        <is>
          <t>Anggota keluarga - Laki-laki</t>
        </is>
      </c>
      <c r="EY24" s="8" t="n">
        <v>1</v>
      </c>
      <c r="EZ24" s="8" t="n">
        <v>0</v>
      </c>
      <c r="FA24" s="8" t="n">
        <v>0</v>
      </c>
      <c r="FB24" s="48" t="n"/>
      <c r="FC24" s="48" t="inlineStr">
        <is>
          <t>Setiap hari</t>
        </is>
      </c>
      <c r="FD24" s="48" t="n"/>
      <c r="FE24" s="48" t="inlineStr">
        <is>
          <t>Mengetahui</t>
        </is>
      </c>
      <c r="FF24" s="48" t="inlineStr">
        <is>
          <t>Selalu (setiap hari)</t>
        </is>
      </c>
      <c r="FG24" s="48" t="inlineStr">
        <is>
          <t>Mengetahui</t>
        </is>
      </c>
      <c r="FH24" s="48" t="inlineStr">
        <is>
          <t>Sering (setiap minggu)</t>
        </is>
      </c>
      <c r="FI24" s="48" t="inlineStr">
        <is>
          <t>Mengetahui</t>
        </is>
      </c>
      <c r="FJ24" s="48" t="inlineStr">
        <is>
          <t>Sering (setiap minggu)</t>
        </is>
      </c>
      <c r="FK24" s="48" t="inlineStr">
        <is>
          <t>Mengetahui</t>
        </is>
      </c>
      <c r="FL24" s="48" t="inlineStr">
        <is>
          <t>Sering (setiap minggu)</t>
        </is>
      </c>
      <c r="FM24" s="48" t="inlineStr">
        <is>
          <t>Mengetahui</t>
        </is>
      </c>
      <c r="FN24" s="48" t="inlineStr">
        <is>
          <t>Sering (setiap minggu)</t>
        </is>
      </c>
      <c r="FO24" s="48" t="inlineStr">
        <is>
          <t>Mengetahui</t>
        </is>
      </c>
      <c r="FP24" s="48" t="inlineStr">
        <is>
          <t>Sering (setiap minggu)</t>
        </is>
      </c>
      <c r="FQ24" s="48" t="inlineStr">
        <is>
          <t>Mengetahui</t>
        </is>
      </c>
      <c r="FR24" s="48" t="inlineStr">
        <is>
          <t>Ya</t>
        </is>
      </c>
      <c r="FS24" s="48" t="inlineStr">
        <is>
          <t>Mengetahui</t>
        </is>
      </c>
      <c r="FT24" s="48" t="inlineStr">
        <is>
          <t>Ya, selalu</t>
        </is>
      </c>
      <c r="FU24" s="48" t="inlineStr">
        <is>
          <t>Laki-laki dewasa Perempuan dewasa</t>
        </is>
      </c>
      <c r="FV24" s="8" t="n">
        <v>1</v>
      </c>
      <c r="FW24" s="8" t="n">
        <v>1</v>
      </c>
      <c r="FX24" s="8" t="n">
        <v>0</v>
      </c>
      <c r="FY24" s="8" t="n">
        <v>0</v>
      </c>
      <c r="FZ24" s="48" t="inlineStr">
        <is>
          <t>Memahami</t>
        </is>
      </c>
      <c r="GA24" s="48" t="inlineStr">
        <is>
          <t>CPO</t>
        </is>
      </c>
      <c r="GB24" s="8" t="n">
        <v>1</v>
      </c>
      <c r="GC24" s="8" t="n">
        <v>0</v>
      </c>
      <c r="GD24" s="8" t="n">
        <v>0</v>
      </c>
      <c r="GE24" s="8" t="n">
        <v>0</v>
      </c>
      <c r="GF24" s="48" t="n"/>
      <c r="GG24" s="48" t="inlineStr">
        <is>
          <t>Selalu</t>
        </is>
      </c>
      <c r="GH24" s="48" t="inlineStr">
        <is>
          <t>Ya</t>
        </is>
      </c>
      <c r="GI24" s="48" t="inlineStr">
        <is>
          <t>Tetangga</t>
        </is>
      </c>
      <c r="GJ24" s="8" t="n">
        <v>1</v>
      </c>
      <c r="GK24" s="8" t="n">
        <v>0</v>
      </c>
      <c r="GL24" s="8" t="n">
        <v>0</v>
      </c>
      <c r="GM24" s="8" t="n">
        <v>0</v>
      </c>
      <c r="GN24" s="48" t="n"/>
      <c r="GO24" s="8" t="n">
        <v>9</v>
      </c>
      <c r="GP24" s="48" t="inlineStr">
        <is>
          <t>Penuh (100%)</t>
        </is>
      </c>
      <c r="GQ24" s="48" t="inlineStr">
        <is>
          <t>Kayu bakar LPG</t>
        </is>
      </c>
      <c r="GR24" s="8" t="n">
        <v>1</v>
      </c>
      <c r="GS24" s="8" t="n">
        <v>1</v>
      </c>
      <c r="GT24" s="8" t="n">
        <v>0</v>
      </c>
      <c r="GU24" s="8" t="n">
        <v>0</v>
      </c>
      <c r="GV24" s="8" t="n">
        <v>0</v>
      </c>
      <c r="GW24" s="8" t="n">
        <v>0</v>
      </c>
      <c r="GX24" s="8" t="n">
        <v>0</v>
      </c>
      <c r="GY24" s="48" t="n"/>
      <c r="GZ24" s="48" t="inlineStr">
        <is>
          <t>Ya</t>
        </is>
      </c>
      <c r="HA24" s="8" t="n">
        <v>15</v>
      </c>
      <c r="HB24" s="8" t="n">
        <v>150000</v>
      </c>
      <c r="HC24" s="8" t="n">
        <v>5</v>
      </c>
      <c r="HD24" s="8" t="n">
        <v>50000</v>
      </c>
      <c r="HE24" s="8" t="n">
        <v>9</v>
      </c>
      <c r="HF24" s="8" t="n">
        <v>75000</v>
      </c>
      <c r="HG24" s="8" t="n">
        <v>3</v>
      </c>
      <c r="HH24" s="8" t="n">
        <v>25000</v>
      </c>
      <c r="HI24" s="48" t="n"/>
      <c r="HJ24" s="48" t="n"/>
      <c r="HK24" s="48" t="n"/>
      <c r="HL24" s="48" t="n"/>
      <c r="HM24" s="48" t="n"/>
      <c r="HN24" s="48" t="n"/>
      <c r="HO24" s="48" t="n"/>
      <c r="HP24" s="48" t="n"/>
      <c r="HQ24" s="48" t="n"/>
      <c r="HR24" s="48" t="n"/>
      <c r="HS24" s="48" t="n"/>
      <c r="HT24" s="48" t="n"/>
      <c r="HU24" s="48" t="n"/>
      <c r="HV24" s="48" t="n"/>
      <c r="HW24" s="48" t="n"/>
      <c r="HX24" s="48" t="n"/>
      <c r="HY24" s="8" t="n">
        <v>10</v>
      </c>
      <c r="HZ24" s="8" t="n">
        <v>10000</v>
      </c>
      <c r="IA24" s="8" t="n">
        <v>6</v>
      </c>
      <c r="IB24" s="8" t="n">
        <v>50000</v>
      </c>
      <c r="IC24" s="48" t="n"/>
      <c r="ID24" s="48" t="n"/>
      <c r="IE24" s="48" t="n"/>
      <c r="IF24" s="48" t="n"/>
      <c r="IG24" s="48" t="n"/>
      <c r="IH24" s="48" t="n"/>
      <c r="II24" s="48" t="n"/>
      <c r="IJ24" s="48" t="n"/>
      <c r="IK24" s="48" t="inlineStr">
        <is>
          <t>50-65 kg</t>
        </is>
      </c>
      <c r="IL24" s="48" t="inlineStr">
        <is>
          <t>3-5 jam</t>
        </is>
      </c>
      <c r="IM24" s="48" t="inlineStr">
        <is>
          <t>Ya</t>
        </is>
      </c>
      <c r="IN24" s="48" t="inlineStr">
        <is>
          <t>Ya</t>
        </is>
      </c>
      <c r="IO24" s="48" t="inlineStr">
        <is>
          <t>Jauh lebih bersih</t>
        </is>
      </c>
      <c r="IP24" s="48" t="n"/>
      <c r="IQ24" s="48" t="inlineStr">
        <is>
          <t>Tidak pernah</t>
        </is>
      </c>
      <c r="IR24" s="48" t="n"/>
      <c r="IS24" s="48" t="n"/>
      <c r="IT24" s="48" t="n"/>
      <c r="IU24" s="48" t="n"/>
      <c r="IV24" s="48" t="n"/>
      <c r="IW24" s="48" t="n"/>
      <c r="IX24" s="48" t="n"/>
      <c r="IY24" s="48" t="n"/>
      <c r="IZ24" s="48" t="inlineStr">
        <is>
          <t>Tidak pernah</t>
        </is>
      </c>
      <c r="JA24" s="48" t="n"/>
      <c r="JB24" s="48" t="n"/>
      <c r="JC24" s="48" t="n"/>
      <c r="JD24" s="48" t="n"/>
      <c r="JE24" s="48" t="n"/>
      <c r="JF24" s="48" t="n"/>
      <c r="JG24" s="48" t="n"/>
      <c r="JH24" s="48" t="n"/>
      <c r="JI24" s="48" t="inlineStr">
        <is>
          <t>Tidak pernah</t>
        </is>
      </c>
      <c r="JJ24" s="48" t="n"/>
      <c r="JK24" s="48" t="n"/>
      <c r="JL24" s="48" t="n"/>
      <c r="JM24" s="48" t="n"/>
      <c r="JN24" s="48" t="n"/>
      <c r="JO24" s="48" t="n"/>
      <c r="JP24" s="48" t="n"/>
      <c r="JQ24" s="48" t="n"/>
      <c r="JR24" s="48" t="inlineStr">
        <is>
          <t>Tidak pernah</t>
        </is>
      </c>
      <c r="JS24" s="48" t="n"/>
      <c r="JT24" s="48" t="n"/>
      <c r="JU24" s="48" t="n"/>
      <c r="JV24" s="48" t="n"/>
      <c r="JW24" s="48" t="n"/>
      <c r="JX24" s="48" t="n"/>
      <c r="JY24" s="48" t="n"/>
      <c r="JZ24" s="48" t="n"/>
      <c r="KA24" s="48" t="inlineStr">
        <is>
          <t>Tidak pernah</t>
        </is>
      </c>
      <c r="KB24" s="48" t="n"/>
      <c r="KC24" s="48" t="n"/>
      <c r="KD24" s="48" t="n"/>
      <c r="KE24" s="48" t="n"/>
      <c r="KF24" s="48" t="n"/>
      <c r="KG24" s="48" t="n"/>
      <c r="KH24" s="48" t="n"/>
      <c r="KI24" s="48" t="n"/>
      <c r="KJ24" s="48" t="inlineStr">
        <is>
          <t>Tidak pernah</t>
        </is>
      </c>
      <c r="KK24" s="48" t="n"/>
      <c r="KL24" s="48" t="n"/>
      <c r="KM24" s="48" t="n"/>
      <c r="KN24" s="48" t="n"/>
      <c r="KO24" s="48" t="n"/>
      <c r="KP24" s="48" t="n"/>
      <c r="KQ24" s="48" t="n"/>
      <c r="KR24" s="48" t="n"/>
      <c r="KS24" s="48" t="inlineStr">
        <is>
          <t>Jauh lebih baik</t>
        </is>
      </c>
      <c r="KT24" s="48" t="inlineStr">
        <is>
          <t>0-1 kali</t>
        </is>
      </c>
      <c r="KU24" s="48" t="inlineStr">
        <is>
          <t>0-1 kali</t>
        </is>
      </c>
      <c r="KV24" s="48" t="inlineStr">
        <is>
          <t>Tidak ada</t>
        </is>
      </c>
      <c r="KW24" s="8" t="n">
        <v>0</v>
      </c>
      <c r="KX24" s="8" t="n">
        <v>0</v>
      </c>
      <c r="KY24" s="8" t="n">
        <v>0</v>
      </c>
      <c r="KZ24" s="8" t="n">
        <v>1</v>
      </c>
      <c r="LA24" s="48" t="inlineStr">
        <is>
          <t>Cukup membaik</t>
        </is>
      </c>
      <c r="LB24" s="48" t="inlineStr">
        <is>
          <t>Jauh lebih baik</t>
        </is>
      </c>
      <c r="LC24" s="8" t="n">
        <v>0</v>
      </c>
      <c r="LD24" s="8" t="n">
        <v>3</v>
      </c>
      <c r="LE24" s="8" t="n">
        <v>0</v>
      </c>
      <c r="LF24" s="8" t="n">
        <v>3</v>
      </c>
      <c r="LG24" s="48" t="inlineStr">
        <is>
          <t>Ya</t>
        </is>
      </c>
      <c r="LH24" s="8" t="n">
        <v>100000</v>
      </c>
      <c r="LI24" s="48" t="n"/>
      <c r="LJ24" s="48" t="inlineStr">
        <is>
          <t>Kebutuhan rumah tangga</t>
        </is>
      </c>
      <c r="LK24" s="8" t="n">
        <v>0</v>
      </c>
      <c r="LL24" s="8" t="n">
        <v>0</v>
      </c>
      <c r="LM24" s="8" t="n">
        <v>0</v>
      </c>
      <c r="LN24" s="8" t="n">
        <v>0</v>
      </c>
      <c r="LO24" s="8" t="n">
        <v>1</v>
      </c>
      <c r="LP24" s="8" t="n">
        <v>0</v>
      </c>
      <c r="LQ24" s="8" t="n">
        <v>0</v>
      </c>
      <c r="LR24" s="48" t="n"/>
      <c r="LS24" s="8" t="n">
        <v>15</v>
      </c>
      <c r="LT24" s="8" t="n">
        <v>15</v>
      </c>
      <c r="LU24" s="8" t="n">
        <v>0</v>
      </c>
      <c r="LV24" s="8" t="n">
        <v>5</v>
      </c>
      <c r="LW24" s="8" t="n">
        <v>5</v>
      </c>
      <c r="LX24" s="8" t="n">
        <v>0</v>
      </c>
      <c r="LY24" s="8" t="n">
        <v>5</v>
      </c>
      <c r="LZ24" s="8" t="n">
        <v>5</v>
      </c>
      <c r="MA24" s="8" t="n">
        <v>0</v>
      </c>
      <c r="MB24" s="48" t="inlineStr">
        <is>
          <t>Ya</t>
        </is>
      </c>
      <c r="MC24" s="8" t="n">
        <v>30</v>
      </c>
      <c r="MD24" s="8" t="n">
        <v>15</v>
      </c>
      <c r="ME24" s="8" t="n">
        <v>30</v>
      </c>
      <c r="MF24" s="8" t="n">
        <v>15</v>
      </c>
      <c r="MG24" s="8" t="n">
        <v>0</v>
      </c>
      <c r="MH24" s="8" t="n">
        <v>0</v>
      </c>
      <c r="MI24" s="48" t="inlineStr">
        <is>
          <t>Istirahat</t>
        </is>
      </c>
      <c r="MJ24" s="8" t="n">
        <v>0</v>
      </c>
      <c r="MK24" s="8" t="n">
        <v>0</v>
      </c>
      <c r="ML24" s="8" t="n">
        <v>1</v>
      </c>
      <c r="MM24" s="8" t="n">
        <v>0</v>
      </c>
      <c r="MN24" s="8" t="n">
        <v>0</v>
      </c>
      <c r="MO24" s="8" t="n">
        <v>0</v>
      </c>
      <c r="MP24" s="48" t="n"/>
      <c r="MQ24" s="48" t="n"/>
      <c r="MR24" s="48" t="inlineStr">
        <is>
          <t>istirahat</t>
        </is>
      </c>
      <c r="MS24" s="48" t="n"/>
      <c r="MT24" s="48" t="inlineStr">
        <is>
          <t>kumpul keluarga</t>
        </is>
      </c>
      <c r="MU24" s="48" t="inlineStr">
        <is>
          <t>Tidak</t>
        </is>
      </c>
      <c r="MV24" s="48" t="n"/>
      <c r="MW24" s="48" t="n"/>
      <c r="MX24" s="48" t="n"/>
      <c r="MY24" s="48" t="n"/>
      <c r="MZ24" s="48" t="n"/>
      <c r="NA24" s="48" t="n"/>
      <c r="NB24" s="48" t="n"/>
      <c r="NC24" s="48" t="n"/>
      <c r="ND24" s="48" t="n"/>
      <c r="NE24" s="48" t="n"/>
      <c r="NF24" s="48" t="n"/>
      <c r="NG24" s="48" t="n"/>
      <c r="NH24" s="48" t="n"/>
      <c r="NI24" s="48" t="n"/>
      <c r="NJ24" s="48" t="n"/>
      <c r="NK24" s="48" t="n"/>
      <c r="NL24" s="48" t="inlineStr">
        <is>
          <t>Ya</t>
        </is>
      </c>
      <c r="NM24" s="48" t="inlineStr">
        <is>
          <t>Kombinasi dana mandiri dan dana hibah</t>
        </is>
      </c>
      <c r="NN24" s="48" t="inlineStr">
        <is>
          <t>&gt;11.000.001</t>
        </is>
      </c>
      <c r="NO24" s="48" t="inlineStr">
        <is>
          <t>Pemerintah</t>
        </is>
      </c>
      <c r="NP24" s="48" t="n"/>
      <c r="NQ24" s="48" t="n"/>
      <c r="NR24" s="48" t="n"/>
      <c r="NS24" s="48" t="n"/>
      <c r="NT24" s="48" t="n"/>
      <c r="NU24" s="48" t="n"/>
      <c r="NV24" s="48" t="inlineStr">
        <is>
          <t>Anggota keluarga - Laki-laki dewasa</t>
        </is>
      </c>
      <c r="NW24" s="48" t="n"/>
      <c r="NX24" s="48" t="inlineStr">
        <is>
          <t>Sangat meningkat</t>
        </is>
      </c>
      <c r="NY24" s="8" t="n">
        <v>40</v>
      </c>
      <c r="NZ24" s="8" t="n">
        <v>15</v>
      </c>
      <c r="OA24" s="8" t="n">
        <v>0</v>
      </c>
      <c r="OB24" s="8" t="n">
        <v>5</v>
      </c>
      <c r="OC24" s="8" t="n">
        <v>5</v>
      </c>
      <c r="OD24" s="8" t="n">
        <v>0</v>
      </c>
      <c r="OE24" s="48" t="inlineStr">
        <is>
          <t>Lebih baik</t>
        </is>
      </c>
      <c r="OF24" s="48" t="inlineStr">
        <is>
          <t>Jauh lebih baik (beda waktu memasak lebih cepat setengah jam atau lebih, ATAU tidak lagi ada rasa/bau makanan yang berubah, ATAU alasan lainnya)</t>
        </is>
      </c>
      <c r="OG24" s="48" t="inlineStr">
        <is>
          <t>Ya</t>
        </is>
      </c>
      <c r="OH24" s="8" t="n">
        <v>0</v>
      </c>
      <c r="OI24" s="8" t="n">
        <v>2</v>
      </c>
      <c r="OJ24" s="8" t="n">
        <v>0</v>
      </c>
      <c r="OK24" s="8" t="n">
        <v>0</v>
      </c>
      <c r="OL24" s="8" t="n">
        <v>0</v>
      </c>
      <c r="OM24" s="8" t="n">
        <v>0</v>
      </c>
      <c r="ON24" s="8" t="n">
        <v>0</v>
      </c>
      <c r="OO24" s="8" t="n">
        <v>0</v>
      </c>
      <c r="OP24" s="48" t="inlineStr">
        <is>
          <t>Sapi perah</t>
        </is>
      </c>
      <c r="OQ24" s="8" t="n">
        <v>0</v>
      </c>
      <c r="OR24" s="8" t="n">
        <v>1</v>
      </c>
      <c r="OS24" s="8" t="n">
        <v>0</v>
      </c>
      <c r="OT24" s="8" t="n">
        <v>0</v>
      </c>
      <c r="OU24" s="8" t="n">
        <v>0</v>
      </c>
      <c r="OV24" s="8" t="n">
        <v>0</v>
      </c>
      <c r="OW24" s="8" t="n">
        <v>0</v>
      </c>
      <c r="OX24" s="8" t="n">
        <v>0</v>
      </c>
      <c r="OY24" s="48" t="n"/>
      <c r="OZ24" s="48" t="n"/>
      <c r="PA24" s="48" t="n"/>
      <c r="PB24" s="48" t="n"/>
      <c r="PC24" s="48" t="n"/>
      <c r="PD24" s="48" t="n"/>
      <c r="PE24" s="48" t="n"/>
      <c r="PF24" s="48" t="n"/>
      <c r="PG24" s="48" t="n"/>
      <c r="PH24" s="48" t="n"/>
      <c r="PI24" s="48" t="n"/>
      <c r="PJ24" s="48" t="inlineStr">
        <is>
          <t>1-Disebarkan ke lahan terbuka</t>
        </is>
      </c>
      <c r="PK24" s="8" t="n">
        <v>0</v>
      </c>
      <c r="PL24" s="8" t="n">
        <v>0</v>
      </c>
      <c r="PM24" s="8" t="n">
        <v>0</v>
      </c>
      <c r="PN24" s="8" t="n">
        <v>0</v>
      </c>
      <c r="PO24" s="8" t="n">
        <v>0</v>
      </c>
      <c r="PP24" s="8" t="n">
        <v>1</v>
      </c>
      <c r="PQ24" s="8" t="n">
        <v>0</v>
      </c>
      <c r="PR24" s="8" t="n">
        <v>0</v>
      </c>
      <c r="PS24" s="8" t="n">
        <v>0</v>
      </c>
      <c r="PT24" s="48" t="n"/>
      <c r="PU24" s="48" t="n"/>
      <c r="PV24" s="48" t="n"/>
      <c r="PW24" s="48" t="n"/>
      <c r="PX24" s="48" t="n"/>
      <c r="PY24" s="48" t="n"/>
      <c r="PZ24" s="48" t="n"/>
      <c r="QA24" s="48" t="n"/>
      <c r="QB24" s="48" t="n"/>
      <c r="QC24" s="48" t="n"/>
      <c r="QD24" s="48" t="n"/>
      <c r="QE24" s="48" t="n"/>
      <c r="QF24" s="48" t="n"/>
      <c r="QG24" s="48" t="n"/>
      <c r="QH24" s="48" t="n"/>
      <c r="QI24" s="48" t="n"/>
      <c r="QJ24" s="48" t="n"/>
      <c r="QK24" s="48" t="n"/>
      <c r="QL24" s="48" t="n"/>
      <c r="QM24" s="48" t="n"/>
      <c r="QN24" s="48" t="n"/>
      <c r="QO24" s="48" t="n"/>
      <c r="QP24" s="48" t="n"/>
      <c r="QQ24" s="48" t="n"/>
      <c r="QR24" s="48" t="n"/>
      <c r="QS24" s="48" t="n"/>
      <c r="QT24" s="48" t="n"/>
      <c r="QU24" s="48" t="n"/>
      <c r="QV24" s="48" t="n"/>
      <c r="QW24" s="48" t="n"/>
      <c r="QX24" s="48" t="n"/>
      <c r="QY24" s="48" t="n"/>
      <c r="QZ24" s="48" t="n"/>
      <c r="RA24" s="48" t="n"/>
      <c r="RB24" s="48" t="n"/>
      <c r="RC24" s="48" t="n"/>
      <c r="RD24" s="48" t="n"/>
      <c r="RE24" s="48" t="n"/>
      <c r="RF24" s="48" t="n"/>
      <c r="RG24" s="48" t="n"/>
      <c r="RH24" s="48" t="n"/>
      <c r="RI24" s="48" t="n"/>
      <c r="RJ24" s="48" t="n"/>
      <c r="RK24" s="48" t="n"/>
      <c r="RL24" s="48" t="n"/>
      <c r="RM24" s="48" t="n"/>
      <c r="RN24" s="48" t="n"/>
      <c r="RO24" s="48" t="n"/>
      <c r="RP24" s="48" t="n"/>
      <c r="RQ24" s="48" t="n"/>
      <c r="RR24" s="48" t="n"/>
      <c r="RS24" s="48" t="n"/>
      <c r="RT24" s="48" t="n"/>
      <c r="RU24" s="48" t="n"/>
      <c r="RV24" s="48" t="n"/>
      <c r="RW24" s="48" t="n"/>
      <c r="RX24" s="48" t="n"/>
      <c r="RY24" s="48" t="n"/>
      <c r="RZ24" s="48" t="n"/>
      <c r="SA24" s="48" t="n"/>
      <c r="SB24" s="48" t="n"/>
      <c r="SC24" s="48" t="n"/>
      <c r="SD24" s="48" t="n"/>
      <c r="SE24" s="8" t="n">
        <v>2</v>
      </c>
      <c r="SF24" s="48" t="n"/>
      <c r="SG24" s="48" t="n"/>
      <c r="SH24" s="48" t="n"/>
      <c r="SI24" s="48" t="n"/>
      <c r="SJ24" s="48" t="n"/>
      <c r="SK24" s="48" t="n"/>
      <c r="SL24" s="48" t="n"/>
      <c r="SM24" s="48" t="n"/>
      <c r="SN24" s="48" t="n"/>
      <c r="SO24" s="48" t="n"/>
      <c r="SP24" s="48" t="n"/>
      <c r="SQ24" s="48" t="n"/>
      <c r="SR24" s="48" t="n"/>
      <c r="SS24" s="48" t="n"/>
      <c r="ST24" s="48" t="n"/>
      <c r="SU24" s="48" t="n"/>
      <c r="SV24" s="48" t="n"/>
      <c r="SW24" s="48" t="n"/>
      <c r="SX24" s="48" t="n"/>
      <c r="SY24" s="48" t="n"/>
      <c r="SZ24" s="48" t="n"/>
      <c r="TA24" s="48" t="n"/>
      <c r="TB24" s="48" t="n"/>
      <c r="TC24" s="48" t="n"/>
      <c r="TD24" s="48" t="n"/>
      <c r="TE24" s="48" t="n"/>
      <c r="TF24" s="48" t="n"/>
      <c r="TG24" s="48" t="n"/>
      <c r="TH24" s="48" t="n"/>
      <c r="TI24" s="48" t="n"/>
      <c r="TJ24" s="48" t="n"/>
      <c r="TK24" s="48" t="n"/>
      <c r="TL24" s="48" t="n"/>
      <c r="TM24" s="48" t="n"/>
      <c r="TN24" s="48" t="n"/>
      <c r="TO24" s="48" t="n"/>
      <c r="TP24" s="48" t="n"/>
      <c r="TQ24" s="48" t="n"/>
      <c r="TR24" s="48" t="n"/>
      <c r="TS24" s="48" t="n"/>
      <c r="TT24" s="48" t="n"/>
      <c r="TU24" s="48" t="n"/>
      <c r="TV24" s="48" t="n"/>
      <c r="TW24" s="48" t="n"/>
      <c r="TX24" s="48" t="n"/>
      <c r="TY24" s="48" t="n"/>
      <c r="TZ24" s="48" t="n"/>
      <c r="UA24" s="48" t="inlineStr">
        <is>
          <t>Pemberian pakan di kandang</t>
        </is>
      </c>
      <c r="UB24" s="48" t="n"/>
      <c r="UC24" s="48" t="n"/>
      <c r="UD24" s="48" t="n"/>
      <c r="UE24" s="48" t="n"/>
      <c r="UF24" s="48" t="n"/>
      <c r="UG24" s="48" t="n"/>
      <c r="UH24" s="48" t="n"/>
      <c r="UI24" s="48" t="inlineStr">
        <is>
          <t>Sangat teratur (setiap hari)</t>
        </is>
      </c>
      <c r="UJ24" s="48" t="n"/>
      <c r="UK24" s="48" t="n"/>
      <c r="UL24" s="48" t="n"/>
      <c r="UM24" s="48" t="n"/>
      <c r="UN24" s="48" t="n"/>
      <c r="UO24" s="48" t="n"/>
      <c r="UP24" s="48" t="n"/>
      <c r="UQ24" s="48" t="inlineStr">
        <is>
          <t>Sering (1 kali sehari)</t>
        </is>
      </c>
      <c r="UR24" s="48" t="n"/>
      <c r="US24" s="48" t="n"/>
      <c r="UT24" s="48" t="n"/>
      <c r="UU24" s="48" t="n"/>
      <c r="UV24" s="48" t="n"/>
      <c r="UW24" s="48" t="n"/>
      <c r="UX24" s="48" t="n"/>
      <c r="UY24" s="48" t="n"/>
      <c r="UZ24" s="48" t="n"/>
      <c r="VA24" s="48" t="n"/>
      <c r="VB24" s="48" t="n"/>
      <c r="VC24" s="48" t="n"/>
      <c r="VD24" s="48" t="n"/>
      <c r="VE24" s="48" t="n"/>
      <c r="VF24" s="48" t="n"/>
      <c r="VG24" s="48" t="n"/>
      <c r="VH24" s="48" t="n"/>
      <c r="VI24" s="48" t="n"/>
      <c r="VJ24" s="48" t="n"/>
      <c r="VK24" s="48" t="inlineStr">
        <is>
          <t>3-Disimpan terbuka (dry lot) 4-Disimpan dalam kotak bersekat 6-Digester biogas</t>
        </is>
      </c>
      <c r="VL24" s="8" t="n">
        <v>0</v>
      </c>
      <c r="VM24" s="8" t="n">
        <v>0</v>
      </c>
      <c r="VN24" s="8" t="n">
        <v>1</v>
      </c>
      <c r="VO24" s="8" t="n">
        <v>1</v>
      </c>
      <c r="VP24" s="8" t="n">
        <v>0</v>
      </c>
      <c r="VQ24" s="8" t="n">
        <v>1</v>
      </c>
      <c r="VR24" s="8" t="n">
        <v>0</v>
      </c>
      <c r="VS24" s="8" t="n">
        <v>0</v>
      </c>
      <c r="VT24" s="48" t="n"/>
      <c r="VU24" s="48" t="n"/>
      <c r="VV24" s="48" t="n"/>
      <c r="VW24" s="48" t="n"/>
      <c r="VX24" s="48" t="n"/>
      <c r="VY24" s="48" t="n"/>
      <c r="VZ24" s="48" t="n"/>
      <c r="WA24" s="48" t="n"/>
      <c r="WB24" s="48" t="n"/>
      <c r="WC24" s="48" t="n"/>
      <c r="WD24" s="48" t="n"/>
      <c r="WE24" s="48" t="n"/>
      <c r="WF24" s="48" t="n"/>
      <c r="WG24" s="48" t="n"/>
      <c r="WH24" s="48" t="n"/>
      <c r="WI24" s="48" t="n"/>
      <c r="WJ24" s="48" t="n"/>
      <c r="WK24" s="48" t="n"/>
      <c r="WL24" s="48" t="n"/>
      <c r="WM24" s="48" t="n"/>
      <c r="WN24" s="48" t="n"/>
      <c r="WO24" s="48" t="n"/>
      <c r="WP24" s="48" t="n"/>
      <c r="WQ24" s="48" t="n"/>
      <c r="WR24" s="48" t="n"/>
      <c r="WS24" s="48" t="n"/>
      <c r="WT24" s="48" t="n"/>
      <c r="WU24" s="48" t="n"/>
      <c r="WV24" s="48" t="n"/>
      <c r="WW24" s="48" t="n"/>
      <c r="WX24" s="48" t="n"/>
      <c r="WY24" s="48" t="n"/>
      <c r="WZ24" s="48" t="n"/>
      <c r="XA24" s="48" t="n"/>
      <c r="XB24" s="48" t="n"/>
      <c r="XC24" s="48" t="n"/>
      <c r="XD24" s="48" t="n"/>
      <c r="XE24" s="48" t="n"/>
      <c r="XF24" s="48" t="n"/>
      <c r="XG24" s="48" t="n"/>
      <c r="XH24" s="48" t="n"/>
      <c r="XI24" s="48" t="n"/>
      <c r="XJ24" s="48" t="n"/>
      <c r="XK24" s="48" t="n"/>
      <c r="XL24" s="48" t="n"/>
      <c r="XM24" s="48" t="n"/>
      <c r="XN24" s="48" t="n"/>
      <c r="XO24" s="48" t="n"/>
      <c r="XP24" s="48" t="n"/>
      <c r="XQ24" s="48" t="n"/>
      <c r="XR24" s="48" t="n"/>
      <c r="XS24" s="48" t="n"/>
      <c r="XT24" s="48" t="n"/>
      <c r="XU24" s="48" t="n"/>
      <c r="XV24" s="48" t="n"/>
      <c r="XW24" s="48" t="n"/>
      <c r="XX24" s="48" t="n"/>
      <c r="XY24" s="48" t="n"/>
      <c r="XZ24" s="48" t="n"/>
      <c r="YA24" s="48" t="n"/>
      <c r="YB24" s="48" t="n"/>
      <c r="YC24" s="48" t="n"/>
      <c r="YD24" s="48" t="n"/>
      <c r="YE24" s="48" t="n"/>
      <c r="YF24" s="48" t="n"/>
      <c r="YG24" s="48" t="n"/>
      <c r="YH24" s="48" t="n"/>
      <c r="YI24" s="48" t="n"/>
      <c r="YJ24" s="48" t="n"/>
      <c r="YK24" s="48" t="n"/>
      <c r="YL24" s="48" t="n"/>
      <c r="YM24" s="48" t="n"/>
      <c r="YN24" s="48" t="n"/>
      <c r="YO24" s="48" t="n"/>
      <c r="YP24" s="48" t="n"/>
      <c r="YQ24" s="48" t="n"/>
      <c r="YR24" s="48" t="n"/>
      <c r="YS24" s="48" t="n"/>
      <c r="YT24" s="8" t="n">
        <v>50</v>
      </c>
      <c r="YU24" s="48" t="n"/>
      <c r="YV24" s="48" t="n"/>
      <c r="YW24" s="48" t="n"/>
      <c r="YX24" s="48" t="n"/>
      <c r="YY24" s="48" t="n"/>
      <c r="YZ24" s="48" t="n"/>
      <c r="ZA24" s="48" t="n"/>
      <c r="ZB24" s="8" t="n">
        <v>2</v>
      </c>
      <c r="ZC24" s="48" t="n"/>
      <c r="ZD24" s="48" t="n"/>
      <c r="ZE24" s="48" t="n"/>
      <c r="ZF24" s="48" t="n"/>
      <c r="ZG24" s="48" t="n"/>
      <c r="ZH24" s="48" t="n"/>
      <c r="ZI24" s="48" t="n"/>
      <c r="ZJ24" s="48" t="inlineStr">
        <is>
          <t>Pakan kering (misal: konsentrat, silase, pelet)</t>
        </is>
      </c>
      <c r="ZK24" s="48" t="n"/>
      <c r="ZL24" s="48" t="n"/>
      <c r="ZM24" s="48" t="n"/>
      <c r="ZN24" s="48" t="n"/>
      <c r="ZO24" s="48" t="n"/>
      <c r="ZP24" s="48" t="n"/>
      <c r="ZQ24" s="48" t="inlineStr">
        <is>
          <t>Ya</t>
        </is>
      </c>
      <c r="ZR24" s="48" t="inlineStr">
        <is>
          <t>Padat Cair</t>
        </is>
      </c>
      <c r="ZS24" s="8" t="n">
        <v>1</v>
      </c>
      <c r="ZT24" s="8" t="n">
        <v>1</v>
      </c>
      <c r="ZU24" s="8" t="n">
        <v>50</v>
      </c>
      <c r="ZV24" s="8" t="n">
        <v>50</v>
      </c>
      <c r="ZW24" s="48" t="inlineStr">
        <is>
          <t>Ya</t>
        </is>
      </c>
      <c r="ZX24" s="48" t="inlineStr">
        <is>
          <t>Mengetahui</t>
        </is>
      </c>
      <c r="ZY24" s="48" t="inlineStr">
        <is>
          <t>Digunakan untuk pupuk di lahan pertanian sendiri Dibuang ke lahan sekitar kandang - yg ditanami tanaman Diberikan gratis ke orang lain</t>
        </is>
      </c>
      <c r="ZZ24" s="8" t="n">
        <v>1</v>
      </c>
      <c r="AAA24" s="8" t="n">
        <v>0</v>
      </c>
      <c r="AAB24" s="8" t="n">
        <v>0</v>
      </c>
      <c r="AAC24" s="8" t="n">
        <v>1</v>
      </c>
      <c r="AAD24" s="8" t="n">
        <v>1</v>
      </c>
      <c r="AAE24" s="8" t="n">
        <v>0</v>
      </c>
      <c r="AAF24" s="8" t="n">
        <v>0</v>
      </c>
      <c r="AAG24" s="48" t="inlineStr">
        <is>
          <t>Pupuk cair untuk tanaman</t>
        </is>
      </c>
      <c r="AAH24" s="8" t="n">
        <v>1</v>
      </c>
      <c r="AAI24" s="8" t="n">
        <v>0</v>
      </c>
      <c r="AAJ24" s="8" t="n">
        <v>0</v>
      </c>
      <c r="AAK24" s="8" t="n">
        <v>0</v>
      </c>
      <c r="AAL24" s="8" t="n">
        <v>0</v>
      </c>
      <c r="AAM24" s="48" t="n"/>
      <c r="AAN24" s="48" t="n"/>
      <c r="AAO24" s="48" t="n"/>
      <c r="AAP24" s="48" t="n"/>
      <c r="AAQ24" s="48" t="n"/>
      <c r="AAR24" s="48" t="n"/>
      <c r="AAS24" s="48" t="n"/>
      <c r="AAT24" s="48" t="n"/>
      <c r="AAU24" s="48" t="n"/>
      <c r="AAV24" s="11" t="inlineStr">
        <is>
          <t>Rumput</t>
        </is>
      </c>
      <c r="AAW24" s="48" t="inlineStr">
        <is>
          <t>Sering ( 1 minggu 2 kali)</t>
        </is>
      </c>
      <c r="AAX24" s="8" t="n">
        <v>2000</v>
      </c>
      <c r="AAY24" s="8" t="n">
        <v>200</v>
      </c>
      <c r="AAZ24" s="8" t="n">
        <v>50</v>
      </c>
      <c r="ABA24" s="8" t="n">
        <v>50</v>
      </c>
      <c r="ABB24" s="48" t="inlineStr">
        <is>
          <t>Urea</t>
        </is>
      </c>
      <c r="ABC24" s="48" t="n"/>
      <c r="ABD24" s="8" t="n">
        <v>30</v>
      </c>
      <c r="ABE24" s="8" t="n">
        <v>4000</v>
      </c>
      <c r="ABF24" s="8" t="n">
        <v>0</v>
      </c>
      <c r="ABG24" s="8" t="n">
        <v>4000</v>
      </c>
      <c r="ABH24" s="8" t="n">
        <v>400</v>
      </c>
      <c r="ABI24" s="8" t="n">
        <v>600</v>
      </c>
      <c r="ABJ24" s="48" t="inlineStr">
        <is>
          <t>Ya</t>
        </is>
      </c>
      <c r="ABK24" s="48" t="inlineStr">
        <is>
          <t>Sangat meningkat</t>
        </is>
      </c>
      <c r="ABL24" s="48" t="inlineStr">
        <is>
          <t>Cukup meningkat</t>
        </is>
      </c>
      <c r="ABM24" s="48" t="inlineStr">
        <is>
          <t>Cukup meningkat</t>
        </is>
      </c>
      <c r="ABN24" s="48" t="n"/>
      <c r="ABO24" s="48" t="n"/>
      <c r="ABP24" s="48" t="inlineStr">
        <is>
          <t>Tidak punya waktu mengumpulkannya Ladang/sawah terlalu jauh, sulit untuk mengangkut ke sana</t>
        </is>
      </c>
      <c r="ABQ24" s="8" t="n">
        <v>0</v>
      </c>
      <c r="ABR24" s="8" t="n">
        <v>0</v>
      </c>
      <c r="ABS24" s="8" t="n">
        <v>1</v>
      </c>
      <c r="ABT24" s="8" t="n">
        <v>1</v>
      </c>
      <c r="ABU24" s="8" t="n">
        <v>0</v>
      </c>
      <c r="ABV24" s="8" t="n">
        <v>0</v>
      </c>
      <c r="ABW24" s="8" t="n">
        <v>0</v>
      </c>
      <c r="ABX24" s="48" t="n"/>
      <c r="ABY24" s="48" t="inlineStr">
        <is>
          <t>tidak</t>
        </is>
      </c>
      <c r="ABZ24" s="48" t="inlineStr">
        <is>
          <t>Manfaat besar dan membantu kehidupan sehari-hari</t>
        </is>
      </c>
      <c r="ACA24" s="48" t="inlineStr">
        <is>
          <t>Berkurang</t>
        </is>
      </c>
      <c r="ACB24" s="48" t="inlineStr">
        <is>
          <t>Anggota keluarga - Perempuan dewasa</t>
        </is>
      </c>
      <c r="ACC24" s="48" t="inlineStr">
        <is>
          <t>Setuju</t>
        </is>
      </c>
      <c r="ACD24" s="48" t="inlineStr">
        <is>
          <t>Anggota keluarga - Laki-laki dewasa Anggota keluarga - Perempuan dewasa</t>
        </is>
      </c>
      <c r="ACE24" s="8" t="n">
        <v>1</v>
      </c>
      <c r="ACF24" s="8" t="n">
        <v>1</v>
      </c>
      <c r="ACG24" s="8" t="n">
        <v>0</v>
      </c>
      <c r="ACH24" s="8" t="n">
        <v>0</v>
      </c>
      <c r="ACI24" s="48" t="inlineStr">
        <is>
          <t>Puas</t>
        </is>
      </c>
      <c r="ACJ24" s="48" t="inlineStr">
        <is>
          <t>Puas</t>
        </is>
      </c>
      <c r="ACK24" s="48" t="inlineStr">
        <is>
          <t>Puas</t>
        </is>
      </c>
      <c r="ACL24" s="48" t="inlineStr">
        <is>
          <t>Puas</t>
        </is>
      </c>
      <c r="ACM24" s="48" t="inlineStr">
        <is>
          <t>Tidak</t>
        </is>
      </c>
      <c r="ACN24" s="48" t="n"/>
      <c r="ACO24" s="48" t="inlineStr">
        <is>
          <t>Puas</t>
        </is>
      </c>
      <c r="ACP24" s="48" t="n"/>
      <c r="ACQ24" s="48" t="n"/>
      <c r="ACR24" s="48" t="n"/>
      <c r="ACS24" s="48" t="n"/>
      <c r="ACT24" s="48" t="n"/>
      <c r="ACU24" s="48" t="n"/>
      <c r="ACV24" s="48" t="n"/>
      <c r="ACW24" s="48" t="n"/>
      <c r="ACX24" s="48" t="n"/>
      <c r="ACY24" s="48" t="n"/>
      <c r="ACZ24" s="48" t="inlineStr">
        <is>
          <t>Menghubungi CPO atau pendamping</t>
        </is>
      </c>
      <c r="ADA24" s="8" t="n">
        <v>0</v>
      </c>
      <c r="ADB24" s="8" t="n">
        <v>0</v>
      </c>
      <c r="ADC24" s="8" t="n">
        <v>0</v>
      </c>
      <c r="ADD24" s="8" t="n">
        <v>0</v>
      </c>
      <c r="ADE24" s="8" t="n">
        <v>1</v>
      </c>
      <c r="ADF24" s="8" t="n">
        <v>0</v>
      </c>
      <c r="ADG24" s="8" t="n">
        <v>0</v>
      </c>
      <c r="ADH24" s="8" t="n">
        <v>0</v>
      </c>
      <c r="ADI24" s="12" t="n"/>
      <c r="ADJ24" s="17" t="inlineStr">
        <is>
          <t>Laki-laki dewasa</t>
        </is>
      </c>
      <c r="ADK24" s="48" t="n"/>
      <c r="ADL24" s="17" t="inlineStr">
        <is>
          <t>Menelepon atau WA langsung</t>
        </is>
      </c>
      <c r="ADM24" s="48" t="n"/>
      <c r="ADN24" s="11" t="inlineStr">
        <is>
          <t>Tidak ada</t>
        </is>
      </c>
      <c r="ADO24" s="48" t="inlineStr">
        <is>
          <t>Ya, selalu</t>
        </is>
      </c>
      <c r="ADP24"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24" s="18" t="n">
        <v>1</v>
      </c>
      <c r="ADR24" s="18" t="n">
        <v>1</v>
      </c>
      <c r="ADS24" s="18" t="n">
        <v>1</v>
      </c>
      <c r="ADT24" s="18" t="n">
        <v>1</v>
      </c>
      <c r="ADU24" s="18" t="n">
        <v>1</v>
      </c>
      <c r="ADV24" s="18" t="n">
        <v>1</v>
      </c>
      <c r="ADW24" s="18" t="n">
        <v>1</v>
      </c>
      <c r="ADX24" s="18" t="n">
        <v>1</v>
      </c>
      <c r="ADY24" s="18" t="n">
        <v>1</v>
      </c>
      <c r="ADZ24" s="18" t="n">
        <v>0</v>
      </c>
      <c r="AEA24" s="18" t="n">
        <v>0</v>
      </c>
      <c r="AEB24" s="18" t="n">
        <v>0</v>
      </c>
      <c r="AEC24" s="48" t="n"/>
      <c r="AED24" s="48" t="inlineStr">
        <is>
          <t>Mengurangi pengeluaran energi</t>
        </is>
      </c>
      <c r="AEE24" s="48" t="n"/>
      <c r="AEF24" s="48" t="inlineStr">
        <is>
          <t>Pemerintah daerah</t>
        </is>
      </c>
      <c r="AEG24" s="48" t="n"/>
      <c r="AEH24" s="48" t="inlineStr">
        <is>
          <t>WhatsApp Image 2026-02-05 at 21.53.38 (1)-13_28_19.jpeg</t>
        </is>
      </c>
      <c r="AEI24" s="16" t="inlineStr">
        <is>
          <t>https://kf.kobotoolbox.org/api/v2/assets/avstPQqLr3Ab3ZdcVTXZ6f/data/665085276/attachments/attbSRgyNgii2SNg3RiRdMvz/</t>
        </is>
      </c>
      <c r="AEJ24" s="48" t="inlineStr">
        <is>
          <t>WhatsApp Image 2026-02-05 at 21.53.38-13_28_36.jpeg</t>
        </is>
      </c>
      <c r="AEK24" s="16" t="inlineStr">
        <is>
          <t>https://kf.kobotoolbox.org/api/v2/assets/avstPQqLr3Ab3ZdcVTXZ6f/data/665085276/attachments/att4NZ6LF7LLJ5HcLv4h8zqk/</t>
        </is>
      </c>
      <c r="AEL24" s="48" t="inlineStr">
        <is>
          <t>manto</t>
        </is>
      </c>
      <c r="AEM24" s="48" t="n"/>
      <c r="AEN24" s="48" t="n"/>
    </row>
    <row r="25">
      <c r="A25" s="6" t="n">
        <v>46059</v>
      </c>
      <c r="B25" s="6" t="n">
        <v>46059</v>
      </c>
      <c r="C25" s="48" t="inlineStr">
        <is>
          <t>Marmanto</t>
        </is>
      </c>
      <c r="D25" s="48" t="inlineStr">
        <is>
          <t>Atunsari</t>
        </is>
      </c>
      <c r="E25" s="8">
        <f>+6285249535454</f>
        <v/>
      </c>
      <c r="F25" s="48" t="n"/>
      <c r="G25" s="8" t="n">
        <v>-7.2145126</v>
      </c>
      <c r="H25" s="8" t="n">
        <v>110.2632742</v>
      </c>
      <c r="I25" s="48" t="n"/>
      <c r="J25" s="8" t="n">
        <v>2.84</v>
      </c>
      <c r="K25" s="48" t="n"/>
      <c r="L25" s="48" t="n"/>
      <c r="M25" s="8" t="n">
        <v>-7.2144802</v>
      </c>
      <c r="N25" s="8" t="n">
        <v>110.2633426</v>
      </c>
      <c r="O25" s="48" t="n"/>
      <c r="P25" s="8" t="n">
        <v>4.97</v>
      </c>
      <c r="Q25" s="48" t="n"/>
      <c r="R25" s="48" t="inlineStr">
        <is>
          <t>Jawa Tengah</t>
        </is>
      </c>
      <c r="S25" s="48" t="n"/>
      <c r="T25" s="48" t="n"/>
      <c r="U25" s="48" t="n"/>
      <c r="V25" s="48" t="n"/>
      <c r="W25" s="48" t="n"/>
      <c r="X25" s="48" t="n"/>
      <c r="Y25" s="48" t="n"/>
      <c r="Z25" s="48" t="n"/>
      <c r="AA25" s="48" t="n"/>
      <c r="AB25" s="48" t="n"/>
      <c r="AC25" s="48" t="inlineStr">
        <is>
          <t>Semarang</t>
        </is>
      </c>
      <c r="AD25" s="48" t="inlineStr">
        <is>
          <t>Getasan</t>
        </is>
      </c>
      <c r="AE25" s="48" t="inlineStr">
        <is>
          <t>Manggihan</t>
        </is>
      </c>
      <c r="AF25" s="48" t="inlineStr">
        <is>
          <t>SION</t>
        </is>
      </c>
      <c r="AG25" s="48" t="inlineStr">
        <is>
          <t>ONP0328</t>
        </is>
      </c>
      <c r="AH25" s="8" t="n">
        <v>2</v>
      </c>
      <c r="AI25" s="48" t="inlineStr">
        <is>
          <t>VPA2</t>
        </is>
      </c>
      <c r="AJ25" s="48" t="inlineStr">
        <is>
          <t>Aktif</t>
        </is>
      </c>
      <c r="AK25" s="8" t="n">
        <v>37</v>
      </c>
      <c r="AL25" s="48" t="inlineStr">
        <is>
          <t>Laki-laki</t>
        </is>
      </c>
      <c r="AM25" s="48" t="inlineStr">
        <is>
          <t>Sudah menikah</t>
        </is>
      </c>
      <c r="AN25" s="48" t="inlineStr">
        <is>
          <t>Diploma/S1/Sederajat</t>
        </is>
      </c>
      <c r="AO25" s="48" t="inlineStr">
        <is>
          <t>Peternak</t>
        </is>
      </c>
      <c r="AP25" s="8" t="n">
        <v>0</v>
      </c>
      <c r="AQ25" s="8" t="n">
        <v>1</v>
      </c>
      <c r="AR25" s="8" t="n">
        <v>0</v>
      </c>
      <c r="AS25" s="8" t="n">
        <v>0</v>
      </c>
      <c r="AT25" s="8" t="n">
        <v>0</v>
      </c>
      <c r="AU25" s="8" t="n">
        <v>0</v>
      </c>
      <c r="AV25" s="8" t="n">
        <v>0</v>
      </c>
      <c r="AW25" s="8" t="n">
        <v>0</v>
      </c>
      <c r="AX25" s="48" t="n"/>
      <c r="AY25" s="48" t="inlineStr">
        <is>
          <t>Pegawai pemerintah</t>
        </is>
      </c>
      <c r="AZ25" s="8" t="n">
        <v>0</v>
      </c>
      <c r="BA25" s="8" t="n">
        <v>0</v>
      </c>
      <c r="BB25" s="8" t="n">
        <v>0</v>
      </c>
      <c r="BC25" s="8" t="n">
        <v>0</v>
      </c>
      <c r="BD25" s="8" t="n">
        <v>1</v>
      </c>
      <c r="BE25" s="8" t="n">
        <v>0</v>
      </c>
      <c r="BF25" s="8" t="n">
        <v>0</v>
      </c>
      <c r="BG25" s="8" t="n">
        <v>0</v>
      </c>
      <c r="BH25" s="48" t="n"/>
      <c r="BI25" s="48" t="inlineStr">
        <is>
          <t>Rp2.500.000 - Rp3.500.000</t>
        </is>
      </c>
      <c r="BJ25" s="8" t="n">
        <v>1</v>
      </c>
      <c r="BK25" s="8" t="n">
        <v>1</v>
      </c>
      <c r="BL25" s="8" t="n">
        <v>1</v>
      </c>
      <c r="BM25" s="8" t="n">
        <v>0</v>
      </c>
      <c r="BN25" s="48" t="inlineStr">
        <is>
          <t>Milik sendiri</t>
        </is>
      </c>
      <c r="BO25" s="48" t="inlineStr">
        <is>
          <t>Permanen (dinding bata dan semen)</t>
        </is>
      </c>
      <c r="BP25" s="8" t="n">
        <v>1</v>
      </c>
      <c r="BQ25" s="8" t="n">
        <v>0</v>
      </c>
      <c r="BR25" s="8" t="n">
        <v>0</v>
      </c>
      <c r="BS25" s="8" t="n">
        <v>0</v>
      </c>
      <c r="BT25" s="8" t="n">
        <v>0</v>
      </c>
      <c r="BU25" s="48" t="n"/>
      <c r="BV25" s="48" t="inlineStr">
        <is>
          <t>Keramik/ubin</t>
        </is>
      </c>
      <c r="BW25" s="8" t="n">
        <v>0</v>
      </c>
      <c r="BX25" s="8" t="n">
        <v>0</v>
      </c>
      <c r="BY25" s="8" t="n">
        <v>1</v>
      </c>
      <c r="BZ25" s="8" t="n">
        <v>0</v>
      </c>
      <c r="CA25" s="8" t="n">
        <v>0</v>
      </c>
      <c r="CB25" s="48" t="n"/>
      <c r="CC25" s="48" t="inlineStr">
        <is>
          <t>Genting</t>
        </is>
      </c>
      <c r="CD25" s="8" t="n">
        <v>0</v>
      </c>
      <c r="CE25" s="8" t="n">
        <v>0</v>
      </c>
      <c r="CF25" s="8" t="n">
        <v>0</v>
      </c>
      <c r="CG25" s="8" t="n">
        <v>0</v>
      </c>
      <c r="CH25" s="8" t="n">
        <v>0</v>
      </c>
      <c r="CI25" s="8" t="n">
        <v>1</v>
      </c>
      <c r="CJ25" s="8" t="n">
        <v>0</v>
      </c>
      <c r="CK25" s="48" t="n"/>
      <c r="CL25" s="48" t="inlineStr">
        <is>
          <t>Ya</t>
        </is>
      </c>
      <c r="CM25" s="8" t="n">
        <v>2024</v>
      </c>
      <c r="CN25" s="48" t="inlineStr">
        <is>
          <t>Fixed-Dome (Kubah Tetap)</t>
        </is>
      </c>
      <c r="CO25" s="48" t="inlineStr">
        <is>
          <t>6 m³ (4-5 ekor sapi, ±5 jam memasak/hari, ±50 kg</t>
        </is>
      </c>
      <c r="CP25" s="48" t="inlineStr">
        <is>
          <t>Anggota keluarga - laki-laki</t>
        </is>
      </c>
      <c r="CQ25" s="8" t="n">
        <v>0</v>
      </c>
      <c r="CR25" s="8" t="n">
        <v>0</v>
      </c>
      <c r="CS25" s="8" t="n">
        <v>0</v>
      </c>
      <c r="CT25" s="8" t="n">
        <v>0</v>
      </c>
      <c r="CU25" s="10" t="n">
        <v>1</v>
      </c>
      <c r="CV25" s="10" t="n">
        <v>0</v>
      </c>
      <c r="CW25" s="10" t="n">
        <v>0</v>
      </c>
      <c r="CX25" s="8" t="n">
        <v>0</v>
      </c>
      <c r="CY25" s="48" t="inlineStr">
        <is>
          <t>Anggota keluarga - laki-laki</t>
        </is>
      </c>
      <c r="CZ25" s="8" t="n">
        <v>1</v>
      </c>
      <c r="DA25" s="8" t="n">
        <v>0</v>
      </c>
      <c r="DB25" s="8" t="n">
        <v>0</v>
      </c>
      <c r="DC25" s="48" t="n"/>
      <c r="DD25" s="48" t="inlineStr">
        <is>
          <t>Anggota keluarga - laki-laki CPO atau pendamping</t>
        </is>
      </c>
      <c r="DE25" s="8" t="n">
        <v>1</v>
      </c>
      <c r="DF25" s="8" t="n">
        <v>0</v>
      </c>
      <c r="DG25" s="8" t="n">
        <v>1</v>
      </c>
      <c r="DH25" s="8" t="n">
        <v>0</v>
      </c>
      <c r="DI25" s="48" t="n"/>
      <c r="DJ25" s="48" t="inlineStr">
        <is>
          <t>Anggota keluarga - laki-laki CPO atau pendamping</t>
        </is>
      </c>
      <c r="DK25" s="8" t="n">
        <v>1</v>
      </c>
      <c r="DL25" s="8" t="n">
        <v>0</v>
      </c>
      <c r="DM25" s="8" t="n">
        <v>1</v>
      </c>
      <c r="DN25" s="8" t="n">
        <v>0</v>
      </c>
      <c r="DO25" s="48" t="n"/>
      <c r="DP25" s="8" t="n">
        <v>1</v>
      </c>
      <c r="DQ25" s="8" t="n">
        <v>0</v>
      </c>
      <c r="DR25" s="8" t="n">
        <v>0</v>
      </c>
      <c r="DS25" s="48" t="n"/>
      <c r="DT25" s="48" t="n"/>
      <c r="DU25" s="48" t="n"/>
      <c r="DV25" s="48" t="inlineStr">
        <is>
          <t>Ya</t>
        </is>
      </c>
      <c r="DW25" s="48" t="n"/>
      <c r="DX25" s="48" t="n"/>
      <c r="DY25" s="48" t="n"/>
      <c r="DZ25" s="48" t="n"/>
      <c r="EA25" s="48" t="n"/>
      <c r="EB25" s="48" t="n"/>
      <c r="EC25" s="48" t="n"/>
      <c r="ED25" s="48" t="n"/>
      <c r="EE25" s="48" t="n"/>
      <c r="EF25" s="48" t="n"/>
      <c r="EG25" s="48" t="n"/>
      <c r="EH25" s="48" t="n"/>
      <c r="EI25" s="48" t="inlineStr">
        <is>
          <t>Tidak ada masalah</t>
        </is>
      </c>
      <c r="EJ25" s="8" t="n">
        <v>0</v>
      </c>
      <c r="EK25" s="8" t="n">
        <v>0</v>
      </c>
      <c r="EL25" s="8" t="n">
        <v>0</v>
      </c>
      <c r="EM25" s="8" t="n">
        <v>1</v>
      </c>
      <c r="EN25" s="8" t="n">
        <v>0</v>
      </c>
      <c r="EO25" s="11" t="n"/>
      <c r="EP25" s="48" t="inlineStr">
        <is>
          <t>Ya, cukup jelas dan mudah diikuti</t>
        </is>
      </c>
      <c r="EQ25" s="48" t="inlineStr">
        <is>
          <t>Pelatihan</t>
        </is>
      </c>
      <c r="ER25" s="48" t="inlineStr">
        <is>
          <t>CPO atau pendamping</t>
        </is>
      </c>
      <c r="ES25" s="8" t="n">
        <v>1</v>
      </c>
      <c r="ET25" s="8" t="n">
        <v>0</v>
      </c>
      <c r="EU25" s="8" t="n">
        <v>0</v>
      </c>
      <c r="EV25" s="8" t="n">
        <v>0</v>
      </c>
      <c r="EW25" s="48" t="n"/>
      <c r="EX25" s="48" t="inlineStr">
        <is>
          <t>Anggota keluarga - Laki-laki</t>
        </is>
      </c>
      <c r="EY25" s="8" t="n">
        <v>1</v>
      </c>
      <c r="EZ25" s="8" t="n">
        <v>0</v>
      </c>
      <c r="FA25" s="8" t="n">
        <v>0</v>
      </c>
      <c r="FB25" s="48" t="n"/>
      <c r="FC25" s="48" t="inlineStr">
        <is>
          <t>Setiap minggu</t>
        </is>
      </c>
      <c r="FD25" s="48" t="n"/>
      <c r="FE25" s="48" t="inlineStr">
        <is>
          <t>Mengetahui</t>
        </is>
      </c>
      <c r="FF25" s="48" t="inlineStr">
        <is>
          <t>Selalu (setiap hari)</t>
        </is>
      </c>
      <c r="FG25" s="48" t="inlineStr">
        <is>
          <t>Mengetahui</t>
        </is>
      </c>
      <c r="FH25" s="48" t="inlineStr">
        <is>
          <t>Sering (setiap minggu)</t>
        </is>
      </c>
      <c r="FI25" s="48" t="inlineStr">
        <is>
          <t>Mengetahui</t>
        </is>
      </c>
      <c r="FJ25" s="48" t="inlineStr">
        <is>
          <t>Selalu (setiap hari)</t>
        </is>
      </c>
      <c r="FK25" s="48" t="inlineStr">
        <is>
          <t>Mengetahui</t>
        </is>
      </c>
      <c r="FL25" s="48" t="inlineStr">
        <is>
          <t>Cukup sering (2 minggu sekali)</t>
        </is>
      </c>
      <c r="FM25" s="48" t="inlineStr">
        <is>
          <t>Mengetahui</t>
        </is>
      </c>
      <c r="FN25" s="48" t="inlineStr">
        <is>
          <t>Cukup sering (2 minggu sekali)</t>
        </is>
      </c>
      <c r="FO25" s="48" t="inlineStr">
        <is>
          <t>Mengetahui</t>
        </is>
      </c>
      <c r="FP25" s="48" t="inlineStr">
        <is>
          <t>Cukup sering (2 minggu sekali)</t>
        </is>
      </c>
      <c r="FQ25" s="48" t="inlineStr">
        <is>
          <t>Mengetahui</t>
        </is>
      </c>
      <c r="FR25" s="48" t="inlineStr">
        <is>
          <t>Ya</t>
        </is>
      </c>
      <c r="FS25" s="48" t="inlineStr">
        <is>
          <t>Mengetahui</t>
        </is>
      </c>
      <c r="FT25" s="48" t="inlineStr">
        <is>
          <t>Ya, selalu</t>
        </is>
      </c>
      <c r="FU25" s="48" t="inlineStr">
        <is>
          <t>Laki-laki dewasa Perempuan dewasa</t>
        </is>
      </c>
      <c r="FV25" s="8" t="n">
        <v>1</v>
      </c>
      <c r="FW25" s="8" t="n">
        <v>1</v>
      </c>
      <c r="FX25" s="8" t="n">
        <v>0</v>
      </c>
      <c r="FY25" s="8" t="n">
        <v>0</v>
      </c>
      <c r="FZ25" s="48" t="inlineStr">
        <is>
          <t>Memahami</t>
        </is>
      </c>
      <c r="GA25" s="48" t="inlineStr">
        <is>
          <t>CPO</t>
        </is>
      </c>
      <c r="GB25" s="8" t="n">
        <v>1</v>
      </c>
      <c r="GC25" s="8" t="n">
        <v>0</v>
      </c>
      <c r="GD25" s="8" t="n">
        <v>0</v>
      </c>
      <c r="GE25" s="8" t="n">
        <v>0</v>
      </c>
      <c r="GF25" s="48" t="n"/>
      <c r="GG25" s="48" t="inlineStr">
        <is>
          <t>Sering</t>
        </is>
      </c>
      <c r="GH25" s="48" t="inlineStr">
        <is>
          <t>Ya</t>
        </is>
      </c>
      <c r="GI25" s="48" t="inlineStr">
        <is>
          <t>Tetangga</t>
        </is>
      </c>
      <c r="GJ25" s="8" t="n">
        <v>1</v>
      </c>
      <c r="GK25" s="8" t="n">
        <v>0</v>
      </c>
      <c r="GL25" s="8" t="n">
        <v>0</v>
      </c>
      <c r="GM25" s="8" t="n">
        <v>0</v>
      </c>
      <c r="GN25" s="48" t="n"/>
      <c r="GO25" s="8" t="n">
        <v>9</v>
      </c>
      <c r="GP25" s="48" t="inlineStr">
        <is>
          <t>Penuh (100%)</t>
        </is>
      </c>
      <c r="GQ25" s="48" t="inlineStr">
        <is>
          <t>LPG</t>
        </is>
      </c>
      <c r="GR25" s="8" t="n">
        <v>1</v>
      </c>
      <c r="GS25" s="8" t="n">
        <v>0</v>
      </c>
      <c r="GT25" s="8" t="n">
        <v>0</v>
      </c>
      <c r="GU25" s="8" t="n">
        <v>0</v>
      </c>
      <c r="GV25" s="8" t="n">
        <v>0</v>
      </c>
      <c r="GW25" s="8" t="n">
        <v>0</v>
      </c>
      <c r="GX25" s="8" t="n">
        <v>0</v>
      </c>
      <c r="GY25" s="48" t="n"/>
      <c r="GZ25" s="48" t="inlineStr">
        <is>
          <t>Ya</t>
        </is>
      </c>
      <c r="HA25" s="48" t="n"/>
      <c r="HB25" s="48" t="n"/>
      <c r="HC25" s="48" t="n"/>
      <c r="HD25" s="48" t="n"/>
      <c r="HE25" s="8" t="n">
        <v>15</v>
      </c>
      <c r="HF25" s="8" t="n">
        <v>125000</v>
      </c>
      <c r="HG25" s="8" t="n">
        <v>3</v>
      </c>
      <c r="HH25" s="8" t="n">
        <v>25000</v>
      </c>
      <c r="HI25" s="48" t="n"/>
      <c r="HJ25" s="48" t="n"/>
      <c r="HK25" s="48" t="n"/>
      <c r="HL25" s="48" t="n"/>
      <c r="HM25" s="48" t="n"/>
      <c r="HN25" s="48" t="n"/>
      <c r="HO25" s="48" t="n"/>
      <c r="HP25" s="48" t="n"/>
      <c r="HQ25" s="48" t="n"/>
      <c r="HR25" s="48" t="n"/>
      <c r="HS25" s="48" t="n"/>
      <c r="HT25" s="48" t="n"/>
      <c r="HU25" s="48" t="n"/>
      <c r="HV25" s="48" t="n"/>
      <c r="HW25" s="48" t="n"/>
      <c r="HX25" s="48" t="n"/>
      <c r="HY25" s="48" t="n"/>
      <c r="HZ25" s="48" t="n"/>
      <c r="IA25" s="8" t="n">
        <v>12</v>
      </c>
      <c r="IB25" s="8" t="n">
        <v>100000</v>
      </c>
      <c r="IC25" s="48" t="n"/>
      <c r="ID25" s="48" t="n"/>
      <c r="IE25" s="48" t="n"/>
      <c r="IF25" s="48" t="n"/>
      <c r="IG25" s="48" t="n"/>
      <c r="IH25" s="48" t="n"/>
      <c r="II25" s="48" t="n"/>
      <c r="IJ25" s="48" t="n"/>
      <c r="IK25" s="48" t="inlineStr">
        <is>
          <t>50-65 kg</t>
        </is>
      </c>
      <c r="IL25" s="48" t="inlineStr">
        <is>
          <t>3-5 jam</t>
        </is>
      </c>
      <c r="IM25" s="48" t="inlineStr">
        <is>
          <t>Tidak</t>
        </is>
      </c>
      <c r="IN25" s="48" t="inlineStr">
        <is>
          <t>Tidak</t>
        </is>
      </c>
      <c r="IO25" s="48" t="inlineStr">
        <is>
          <t>Jauh lebih bersih</t>
        </is>
      </c>
      <c r="IP25" s="48" t="n"/>
      <c r="IQ25" s="48" t="inlineStr">
        <is>
          <t>Tidak pernah</t>
        </is>
      </c>
      <c r="IR25" s="48" t="n"/>
      <c r="IS25" s="48" t="n"/>
      <c r="IT25" s="48" t="n"/>
      <c r="IU25" s="48" t="n"/>
      <c r="IV25" s="48" t="n"/>
      <c r="IW25" s="48" t="n"/>
      <c r="IX25" s="48" t="n"/>
      <c r="IY25" s="48" t="n"/>
      <c r="IZ25" s="48" t="inlineStr">
        <is>
          <t>Tidak pernah</t>
        </is>
      </c>
      <c r="JA25" s="48" t="n"/>
      <c r="JB25" s="48" t="n"/>
      <c r="JC25" s="48" t="n"/>
      <c r="JD25" s="48" t="n"/>
      <c r="JE25" s="48" t="n"/>
      <c r="JF25" s="48" t="n"/>
      <c r="JG25" s="48" t="n"/>
      <c r="JH25" s="48" t="n"/>
      <c r="JI25" s="48" t="inlineStr">
        <is>
          <t>Tidak pernah</t>
        </is>
      </c>
      <c r="JJ25" s="48" t="n"/>
      <c r="JK25" s="48" t="n"/>
      <c r="JL25" s="48" t="n"/>
      <c r="JM25" s="48" t="n"/>
      <c r="JN25" s="48" t="n"/>
      <c r="JO25" s="48" t="n"/>
      <c r="JP25" s="48" t="n"/>
      <c r="JQ25" s="48" t="n"/>
      <c r="JR25" s="48" t="inlineStr">
        <is>
          <t>Tidak pernah</t>
        </is>
      </c>
      <c r="JS25" s="48" t="n"/>
      <c r="JT25" s="48" t="n"/>
      <c r="JU25" s="48" t="n"/>
      <c r="JV25" s="48" t="n"/>
      <c r="JW25" s="48" t="n"/>
      <c r="JX25" s="48" t="n"/>
      <c r="JY25" s="48" t="n"/>
      <c r="JZ25" s="48" t="n"/>
      <c r="KA25" s="48" t="inlineStr">
        <is>
          <t>Tidak pernah</t>
        </is>
      </c>
      <c r="KB25" s="48" t="n"/>
      <c r="KC25" s="48" t="n"/>
      <c r="KD25" s="48" t="n"/>
      <c r="KE25" s="48" t="n"/>
      <c r="KF25" s="48" t="n"/>
      <c r="KG25" s="48" t="n"/>
      <c r="KH25" s="48" t="n"/>
      <c r="KI25" s="48" t="n"/>
      <c r="KJ25" s="48" t="inlineStr">
        <is>
          <t>Tidak pernah</t>
        </is>
      </c>
      <c r="KK25" s="48" t="n"/>
      <c r="KL25" s="48" t="n"/>
      <c r="KM25" s="48" t="n"/>
      <c r="KN25" s="48" t="n"/>
      <c r="KO25" s="48" t="n"/>
      <c r="KP25" s="48" t="n"/>
      <c r="KQ25" s="48" t="n"/>
      <c r="KR25" s="48" t="n"/>
      <c r="KS25" s="48" t="inlineStr">
        <is>
          <t>Cukup membaik</t>
        </is>
      </c>
      <c r="KT25" s="48" t="inlineStr">
        <is>
          <t>0-1 kali</t>
        </is>
      </c>
      <c r="KU25" s="48" t="inlineStr">
        <is>
          <t>0-1 kali</t>
        </is>
      </c>
      <c r="KV25" s="48" t="inlineStr">
        <is>
          <t>Tidak ada</t>
        </is>
      </c>
      <c r="KW25" s="8" t="n">
        <v>0</v>
      </c>
      <c r="KX25" s="8" t="n">
        <v>0</v>
      </c>
      <c r="KY25" s="8" t="n">
        <v>0</v>
      </c>
      <c r="KZ25" s="8" t="n">
        <v>1</v>
      </c>
      <c r="LA25" s="48" t="inlineStr">
        <is>
          <t>Jauh lebih baik</t>
        </is>
      </c>
      <c r="LB25" s="48" t="inlineStr">
        <is>
          <t>Jauh lebih baik</t>
        </is>
      </c>
      <c r="LC25" s="8" t="n">
        <v>0</v>
      </c>
      <c r="LD25" s="8" t="n">
        <v>3</v>
      </c>
      <c r="LE25" s="8" t="n">
        <v>0</v>
      </c>
      <c r="LF25" s="8" t="n">
        <v>3</v>
      </c>
      <c r="LG25" s="48" t="inlineStr">
        <is>
          <t>Ya</t>
        </is>
      </c>
      <c r="LH25" s="8" t="n">
        <v>100000</v>
      </c>
      <c r="LI25" s="48" t="n"/>
      <c r="LJ25" s="48" t="inlineStr">
        <is>
          <t>Kebutuhan rumah tangga</t>
        </is>
      </c>
      <c r="LK25" s="8" t="n">
        <v>0</v>
      </c>
      <c r="LL25" s="8" t="n">
        <v>0</v>
      </c>
      <c r="LM25" s="8" t="n">
        <v>0</v>
      </c>
      <c r="LN25" s="8" t="n">
        <v>0</v>
      </c>
      <c r="LO25" s="8" t="n">
        <v>1</v>
      </c>
      <c r="LP25" s="8" t="n">
        <v>0</v>
      </c>
      <c r="LQ25" s="8" t="n">
        <v>0</v>
      </c>
      <c r="LR25" s="48" t="n"/>
      <c r="LS25" s="8" t="n">
        <v>15</v>
      </c>
      <c r="LT25" s="8" t="n">
        <v>15</v>
      </c>
      <c r="LU25" s="8" t="n">
        <v>0</v>
      </c>
      <c r="LV25" s="8" t="n">
        <v>5</v>
      </c>
      <c r="LW25" s="8" t="n">
        <v>5</v>
      </c>
      <c r="LX25" s="8" t="n">
        <v>0</v>
      </c>
      <c r="LY25" s="8" t="n">
        <v>5</v>
      </c>
      <c r="LZ25" s="8" t="n">
        <v>5</v>
      </c>
      <c r="MA25" s="8" t="n">
        <v>0</v>
      </c>
      <c r="MB25" s="48" t="inlineStr">
        <is>
          <t>Ya</t>
        </is>
      </c>
      <c r="MC25" s="8" t="n">
        <v>30</v>
      </c>
      <c r="MD25" s="8" t="n">
        <v>0</v>
      </c>
      <c r="ME25" s="8" t="n">
        <v>0</v>
      </c>
      <c r="MF25" s="8" t="n">
        <v>0</v>
      </c>
      <c r="MG25" s="8" t="n">
        <v>0</v>
      </c>
      <c r="MH25" s="8" t="n">
        <v>0</v>
      </c>
      <c r="MI25" s="48" t="inlineStr">
        <is>
          <t>Istirahat</t>
        </is>
      </c>
      <c r="MJ25" s="8" t="n">
        <v>0</v>
      </c>
      <c r="MK25" s="8" t="n">
        <v>0</v>
      </c>
      <c r="ML25" s="8" t="n">
        <v>1</v>
      </c>
      <c r="MM25" s="8" t="n">
        <v>0</v>
      </c>
      <c r="MN25" s="8" t="n">
        <v>0</v>
      </c>
      <c r="MO25" s="8" t="n">
        <v>0</v>
      </c>
      <c r="MP25" s="48" t="n"/>
      <c r="MQ25" s="48" t="n"/>
      <c r="MR25" s="48" t="inlineStr">
        <is>
          <t>santai dengan keluarga</t>
        </is>
      </c>
      <c r="MS25" s="48" t="n"/>
      <c r="MT25" s="48" t="inlineStr">
        <is>
          <t>kumpul dengan keluarga</t>
        </is>
      </c>
      <c r="MU25" s="48" t="inlineStr">
        <is>
          <t>Tidak</t>
        </is>
      </c>
      <c r="MV25" s="48" t="n"/>
      <c r="MW25" s="48" t="n"/>
      <c r="MX25" s="48" t="n"/>
      <c r="MY25" s="48" t="n"/>
      <c r="MZ25" s="48" t="n"/>
      <c r="NA25" s="48" t="n"/>
      <c r="NB25" s="48" t="n"/>
      <c r="NC25" s="48" t="n"/>
      <c r="ND25" s="48" t="n"/>
      <c r="NE25" s="48" t="n"/>
      <c r="NF25" s="48" t="n"/>
      <c r="NG25" s="48" t="n"/>
      <c r="NH25" s="48" t="n"/>
      <c r="NI25" s="48" t="n"/>
      <c r="NJ25" s="48" t="n"/>
      <c r="NK25" s="48" t="n"/>
      <c r="NL25" s="48" t="inlineStr">
        <is>
          <t>Ya</t>
        </is>
      </c>
      <c r="NM25" s="48" t="inlineStr">
        <is>
          <t>Kombinasi dana mandiri dan dana hibah</t>
        </is>
      </c>
      <c r="NN25" s="48" t="inlineStr">
        <is>
          <t>&gt;11.000.001</t>
        </is>
      </c>
      <c r="NO25" s="48" t="inlineStr">
        <is>
          <t>Pemerintah</t>
        </is>
      </c>
      <c r="NP25" s="48" t="n"/>
      <c r="NQ25" s="48" t="n"/>
      <c r="NR25" s="48" t="n"/>
      <c r="NS25" s="48" t="n"/>
      <c r="NT25" s="48" t="n"/>
      <c r="NU25" s="48" t="n"/>
      <c r="NV25" s="48" t="inlineStr">
        <is>
          <t>Anggota keluarga - Laki-laki dewasa</t>
        </is>
      </c>
      <c r="NW25" s="48" t="n"/>
      <c r="NX25" s="48" t="inlineStr">
        <is>
          <t>Sangat meningkat</t>
        </is>
      </c>
      <c r="NY25" s="8" t="n">
        <v>30</v>
      </c>
      <c r="NZ25" s="8" t="n">
        <v>0</v>
      </c>
      <c r="OA25" s="8" t="n">
        <v>0</v>
      </c>
      <c r="OB25" s="8" t="n">
        <v>5</v>
      </c>
      <c r="OC25" s="8" t="n">
        <v>5</v>
      </c>
      <c r="OD25" s="8" t="n">
        <v>0</v>
      </c>
      <c r="OE25" s="48" t="inlineStr">
        <is>
          <t>Lebih baik</t>
        </is>
      </c>
      <c r="OF25" s="48" t="inlineStr">
        <is>
          <t>Jauh lebih baik (beda waktu memasak lebih cepat setengah jam atau lebih, ATAU tidak lagi ada rasa/bau makanan yang berubah, ATAU alasan lainnya)</t>
        </is>
      </c>
      <c r="OG25" s="48" t="inlineStr">
        <is>
          <t>Ya</t>
        </is>
      </c>
      <c r="OH25" s="8" t="n">
        <v>0</v>
      </c>
      <c r="OI25" s="8" t="n">
        <v>5</v>
      </c>
      <c r="OJ25" s="8" t="n">
        <v>0</v>
      </c>
      <c r="OK25" s="8" t="n">
        <v>0</v>
      </c>
      <c r="OL25" s="8" t="n">
        <v>0</v>
      </c>
      <c r="OM25" s="8" t="n">
        <v>0</v>
      </c>
      <c r="ON25" s="8" t="n">
        <v>0</v>
      </c>
      <c r="OO25" s="8" t="n">
        <v>0</v>
      </c>
      <c r="OP25" s="48" t="inlineStr">
        <is>
          <t>Sapi perah</t>
        </is>
      </c>
      <c r="OQ25" s="8" t="n">
        <v>0</v>
      </c>
      <c r="OR25" s="8" t="n">
        <v>1</v>
      </c>
      <c r="OS25" s="8" t="n">
        <v>0</v>
      </c>
      <c r="OT25" s="8" t="n">
        <v>0</v>
      </c>
      <c r="OU25" s="8" t="n">
        <v>0</v>
      </c>
      <c r="OV25" s="8" t="n">
        <v>0</v>
      </c>
      <c r="OW25" s="8" t="n">
        <v>0</v>
      </c>
      <c r="OX25" s="8" t="n">
        <v>0</v>
      </c>
      <c r="OY25" s="48" t="n"/>
      <c r="OZ25" s="48" t="n"/>
      <c r="PA25" s="48" t="n"/>
      <c r="PB25" s="48" t="n"/>
      <c r="PC25" s="48" t="n"/>
      <c r="PD25" s="48" t="n"/>
      <c r="PE25" s="48" t="n"/>
      <c r="PF25" s="48" t="n"/>
      <c r="PG25" s="48" t="n"/>
      <c r="PH25" s="48" t="n"/>
      <c r="PI25" s="48" t="n"/>
      <c r="PJ25" s="48" t="inlineStr">
        <is>
          <t>1-Disebarkan ke lahan terbuka</t>
        </is>
      </c>
      <c r="PK25" s="8" t="n">
        <v>0</v>
      </c>
      <c r="PL25" s="8" t="n">
        <v>0</v>
      </c>
      <c r="PM25" s="8" t="n">
        <v>0</v>
      </c>
      <c r="PN25" s="8" t="n">
        <v>0</v>
      </c>
      <c r="PO25" s="8" t="n">
        <v>0</v>
      </c>
      <c r="PP25" s="8" t="n">
        <v>1</v>
      </c>
      <c r="PQ25" s="8" t="n">
        <v>0</v>
      </c>
      <c r="PR25" s="8" t="n">
        <v>0</v>
      </c>
      <c r="PS25" s="8" t="n">
        <v>0</v>
      </c>
      <c r="PT25" s="48" t="n"/>
      <c r="PU25" s="48" t="n"/>
      <c r="PV25" s="48" t="n"/>
      <c r="PW25" s="48" t="n"/>
      <c r="PX25" s="48" t="n"/>
      <c r="PY25" s="48" t="n"/>
      <c r="PZ25" s="48" t="n"/>
      <c r="QA25" s="48" t="n"/>
      <c r="QB25" s="48" t="n"/>
      <c r="QC25" s="48" t="n"/>
      <c r="QD25" s="48" t="n"/>
      <c r="QE25" s="48" t="n"/>
      <c r="QF25" s="48" t="n"/>
      <c r="QG25" s="48" t="n"/>
      <c r="QH25" s="48" t="n"/>
      <c r="QI25" s="48" t="n"/>
      <c r="QJ25" s="48" t="n"/>
      <c r="QK25" s="48" t="n"/>
      <c r="QL25" s="48" t="n"/>
      <c r="QM25" s="48" t="n"/>
      <c r="QN25" s="48" t="n"/>
      <c r="QO25" s="48" t="n"/>
      <c r="QP25" s="48" t="n"/>
      <c r="QQ25" s="48" t="n"/>
      <c r="QR25" s="48" t="n"/>
      <c r="QS25" s="48" t="n"/>
      <c r="QT25" s="48" t="n"/>
      <c r="QU25" s="48" t="n"/>
      <c r="QV25" s="48" t="n"/>
      <c r="QW25" s="48" t="n"/>
      <c r="QX25" s="48" t="n"/>
      <c r="QY25" s="48" t="n"/>
      <c r="QZ25" s="48" t="n"/>
      <c r="RA25" s="48" t="n"/>
      <c r="RB25" s="48" t="n"/>
      <c r="RC25" s="48" t="n"/>
      <c r="RD25" s="48" t="n"/>
      <c r="RE25" s="48" t="n"/>
      <c r="RF25" s="48" t="n"/>
      <c r="RG25" s="48" t="n"/>
      <c r="RH25" s="48" t="n"/>
      <c r="RI25" s="48" t="n"/>
      <c r="RJ25" s="48" t="n"/>
      <c r="RK25" s="48" t="n"/>
      <c r="RL25" s="48" t="n"/>
      <c r="RM25" s="48" t="n"/>
      <c r="RN25" s="48" t="n"/>
      <c r="RO25" s="48" t="n"/>
      <c r="RP25" s="48" t="n"/>
      <c r="RQ25" s="48" t="n"/>
      <c r="RR25" s="48" t="n"/>
      <c r="RS25" s="48" t="n"/>
      <c r="RT25" s="48" t="n"/>
      <c r="RU25" s="48" t="n"/>
      <c r="RV25" s="48" t="n"/>
      <c r="RW25" s="48" t="n"/>
      <c r="RX25" s="48" t="n"/>
      <c r="RY25" s="48" t="n"/>
      <c r="RZ25" s="48" t="n"/>
      <c r="SA25" s="48" t="n"/>
      <c r="SB25" s="48" t="n"/>
      <c r="SC25" s="48" t="n"/>
      <c r="SD25" s="48" t="n"/>
      <c r="SE25" s="8" t="n">
        <v>5</v>
      </c>
      <c r="SF25" s="48" t="n"/>
      <c r="SG25" s="48" t="n"/>
      <c r="SH25" s="48" t="n"/>
      <c r="SI25" s="48" t="n"/>
      <c r="SJ25" s="48" t="n"/>
      <c r="SK25" s="48" t="n"/>
      <c r="SL25" s="48" t="n"/>
      <c r="SM25" s="48" t="n"/>
      <c r="SN25" s="48" t="n"/>
      <c r="SO25" s="48" t="n"/>
      <c r="SP25" s="48" t="n"/>
      <c r="SQ25" s="48" t="n"/>
      <c r="SR25" s="48" t="n"/>
      <c r="SS25" s="48" t="n"/>
      <c r="ST25" s="48" t="n"/>
      <c r="SU25" s="48" t="n"/>
      <c r="SV25" s="48" t="n"/>
      <c r="SW25" s="48" t="n"/>
      <c r="SX25" s="48" t="n"/>
      <c r="SY25" s="48" t="n"/>
      <c r="SZ25" s="48" t="n"/>
      <c r="TA25" s="48" t="n"/>
      <c r="TB25" s="48" t="n"/>
      <c r="TC25" s="48" t="n"/>
      <c r="TD25" s="48" t="n"/>
      <c r="TE25" s="48" t="n"/>
      <c r="TF25" s="48" t="n"/>
      <c r="TG25" s="48" t="n"/>
      <c r="TH25" s="48" t="n"/>
      <c r="TI25" s="48" t="n"/>
      <c r="TJ25" s="48" t="n"/>
      <c r="TK25" s="48" t="n"/>
      <c r="TL25" s="48" t="n"/>
      <c r="TM25" s="48" t="n"/>
      <c r="TN25" s="48" t="n"/>
      <c r="TO25" s="48" t="n"/>
      <c r="TP25" s="48" t="n"/>
      <c r="TQ25" s="48" t="n"/>
      <c r="TR25" s="48" t="n"/>
      <c r="TS25" s="48" t="n"/>
      <c r="TT25" s="48" t="n"/>
      <c r="TU25" s="48" t="n"/>
      <c r="TV25" s="48" t="n"/>
      <c r="TW25" s="48" t="n"/>
      <c r="TX25" s="48" t="n"/>
      <c r="TY25" s="48" t="n"/>
      <c r="TZ25" s="48" t="n"/>
      <c r="UA25" s="48" t="inlineStr">
        <is>
          <t>Pemberian pakan di kandang</t>
        </is>
      </c>
      <c r="UB25" s="48" t="n"/>
      <c r="UC25" s="48" t="n"/>
      <c r="UD25" s="48" t="n"/>
      <c r="UE25" s="48" t="n"/>
      <c r="UF25" s="48" t="n"/>
      <c r="UG25" s="48" t="n"/>
      <c r="UH25" s="48" t="n"/>
      <c r="UI25" s="48" t="inlineStr">
        <is>
          <t>Sangat teratur (setiap hari)</t>
        </is>
      </c>
      <c r="UJ25" s="48" t="n"/>
      <c r="UK25" s="48" t="n"/>
      <c r="UL25" s="48" t="n"/>
      <c r="UM25" s="48" t="n"/>
      <c r="UN25" s="48" t="n"/>
      <c r="UO25" s="48" t="n"/>
      <c r="UP25" s="48" t="n"/>
      <c r="UQ25" s="48" t="inlineStr">
        <is>
          <t>Sering (1 kali sehari)</t>
        </is>
      </c>
      <c r="UR25" s="48" t="n"/>
      <c r="US25" s="48" t="n"/>
      <c r="UT25" s="48" t="n"/>
      <c r="UU25" s="48" t="n"/>
      <c r="UV25" s="48" t="n"/>
      <c r="UW25" s="48" t="n"/>
      <c r="UX25" s="48" t="n"/>
      <c r="UY25" s="48" t="n"/>
      <c r="UZ25" s="48" t="n"/>
      <c r="VA25" s="48" t="n"/>
      <c r="VB25" s="48" t="n"/>
      <c r="VC25" s="48" t="n"/>
      <c r="VD25" s="48" t="n"/>
      <c r="VE25" s="48" t="n"/>
      <c r="VF25" s="48" t="n"/>
      <c r="VG25" s="48" t="n"/>
      <c r="VH25" s="48" t="n"/>
      <c r="VI25" s="48" t="n"/>
      <c r="VJ25" s="48" t="n"/>
      <c r="VK25" s="48" t="inlineStr">
        <is>
          <t>2-Disimpan basah (slurry) 3-Disimpan terbuka (dry lot) 4-Disimpan dalam kotak bersekat 6-Digester biogas</t>
        </is>
      </c>
      <c r="VL25" s="8" t="n">
        <v>0</v>
      </c>
      <c r="VM25" s="8" t="n">
        <v>1</v>
      </c>
      <c r="VN25" s="8" t="n">
        <v>1</v>
      </c>
      <c r="VO25" s="8" t="n">
        <v>1</v>
      </c>
      <c r="VP25" s="8" t="n">
        <v>0</v>
      </c>
      <c r="VQ25" s="8" t="n">
        <v>1</v>
      </c>
      <c r="VR25" s="8" t="n">
        <v>0</v>
      </c>
      <c r="VS25" s="8" t="n">
        <v>0</v>
      </c>
      <c r="VT25" s="48" t="n"/>
      <c r="VU25" s="48" t="n"/>
      <c r="VV25" s="48" t="n"/>
      <c r="VW25" s="48" t="n"/>
      <c r="VX25" s="48" t="n"/>
      <c r="VY25" s="48" t="n"/>
      <c r="VZ25" s="48" t="n"/>
      <c r="WA25" s="48" t="n"/>
      <c r="WB25" s="48" t="n"/>
      <c r="WC25" s="48" t="n"/>
      <c r="WD25" s="48" t="n"/>
      <c r="WE25" s="48" t="n"/>
      <c r="WF25" s="48" t="n"/>
      <c r="WG25" s="48" t="n"/>
      <c r="WH25" s="48" t="n"/>
      <c r="WI25" s="48" t="n"/>
      <c r="WJ25" s="48" t="n"/>
      <c r="WK25" s="48" t="n"/>
      <c r="WL25" s="48" t="n"/>
      <c r="WM25" s="48" t="n"/>
      <c r="WN25" s="48" t="n"/>
      <c r="WO25" s="48" t="n"/>
      <c r="WP25" s="48" t="n"/>
      <c r="WQ25" s="48" t="n"/>
      <c r="WR25" s="48" t="n"/>
      <c r="WS25" s="48" t="n"/>
      <c r="WT25" s="48" t="n"/>
      <c r="WU25" s="48" t="n"/>
      <c r="WV25" s="48" t="n"/>
      <c r="WW25" s="48" t="n"/>
      <c r="WX25" s="48" t="n"/>
      <c r="WY25" s="48" t="n"/>
      <c r="WZ25" s="48" t="n"/>
      <c r="XA25" s="48" t="n"/>
      <c r="XB25" s="48" t="n"/>
      <c r="XC25" s="48" t="n"/>
      <c r="XD25" s="48" t="n"/>
      <c r="XE25" s="48" t="n"/>
      <c r="XF25" s="48" t="n"/>
      <c r="XG25" s="48" t="n"/>
      <c r="XH25" s="48" t="n"/>
      <c r="XI25" s="48" t="n"/>
      <c r="XJ25" s="48" t="n"/>
      <c r="XK25" s="48" t="n"/>
      <c r="XL25" s="48" t="n"/>
      <c r="XM25" s="48" t="n"/>
      <c r="XN25" s="48" t="n"/>
      <c r="XO25" s="48" t="n"/>
      <c r="XP25" s="48" t="n"/>
      <c r="XQ25" s="48" t="n"/>
      <c r="XR25" s="48" t="n"/>
      <c r="XS25" s="48" t="n"/>
      <c r="XT25" s="48" t="n"/>
      <c r="XU25" s="48" t="n"/>
      <c r="XV25" s="48" t="n"/>
      <c r="XW25" s="48" t="n"/>
      <c r="XX25" s="48" t="n"/>
      <c r="XY25" s="48" t="n"/>
      <c r="XZ25" s="48" t="n"/>
      <c r="YA25" s="48" t="n"/>
      <c r="YB25" s="48" t="n"/>
      <c r="YC25" s="48" t="n"/>
      <c r="YD25" s="48" t="n"/>
      <c r="YE25" s="48" t="n"/>
      <c r="YF25" s="48" t="n"/>
      <c r="YG25" s="48" t="n"/>
      <c r="YH25" s="48" t="n"/>
      <c r="YI25" s="48" t="n"/>
      <c r="YJ25" s="48" t="n"/>
      <c r="YK25" s="48" t="n"/>
      <c r="YL25" s="48" t="n"/>
      <c r="YM25" s="48" t="n"/>
      <c r="YN25" s="48" t="n"/>
      <c r="YO25" s="48" t="n"/>
      <c r="YP25" s="48" t="n"/>
      <c r="YQ25" s="48" t="n"/>
      <c r="YR25" s="48" t="n"/>
      <c r="YS25" s="48" t="n"/>
      <c r="YT25" s="8" t="n">
        <v>60</v>
      </c>
      <c r="YU25" s="48" t="n"/>
      <c r="YV25" s="48" t="n"/>
      <c r="YW25" s="48" t="n"/>
      <c r="YX25" s="48" t="n"/>
      <c r="YY25" s="48" t="n"/>
      <c r="YZ25" s="48" t="n"/>
      <c r="ZA25" s="48" t="n"/>
      <c r="ZB25" s="8" t="n">
        <v>2</v>
      </c>
      <c r="ZC25" s="48" t="n"/>
      <c r="ZD25" s="48" t="n"/>
      <c r="ZE25" s="48" t="n"/>
      <c r="ZF25" s="48" t="n"/>
      <c r="ZG25" s="48" t="n"/>
      <c r="ZH25" s="48" t="n"/>
      <c r="ZI25" s="48" t="n"/>
      <c r="ZJ25" s="48" t="inlineStr">
        <is>
          <t>Pakan kering (misal: konsentrat, silase, pelet)</t>
        </is>
      </c>
      <c r="ZK25" s="48" t="n"/>
      <c r="ZL25" s="48" t="n"/>
      <c r="ZM25" s="48" t="n"/>
      <c r="ZN25" s="48" t="n"/>
      <c r="ZO25" s="48" t="n"/>
      <c r="ZP25" s="48" t="n"/>
      <c r="ZQ25" s="48" t="inlineStr">
        <is>
          <t>Ya</t>
        </is>
      </c>
      <c r="ZR25" s="48" t="inlineStr">
        <is>
          <t>Padat Cair</t>
        </is>
      </c>
      <c r="ZS25" s="8" t="n">
        <v>1</v>
      </c>
      <c r="ZT25" s="8" t="n">
        <v>1</v>
      </c>
      <c r="ZU25" s="8" t="n">
        <v>60</v>
      </c>
      <c r="ZV25" s="8" t="n">
        <v>60</v>
      </c>
      <c r="ZW25" s="48" t="inlineStr">
        <is>
          <t>Ya</t>
        </is>
      </c>
      <c r="ZX25" s="48" t="inlineStr">
        <is>
          <t>Mengetahui</t>
        </is>
      </c>
      <c r="ZY25" s="48" t="inlineStr">
        <is>
          <t>Digunakan untuk pupuk di lahan pertanian sendiri Dibuang ke lahan sekitar kandang - yg ditanami tanaman Diberikan gratis ke orang lain</t>
        </is>
      </c>
      <c r="ZZ25" s="8" t="n">
        <v>1</v>
      </c>
      <c r="AAA25" s="8" t="n">
        <v>0</v>
      </c>
      <c r="AAB25" s="8" t="n">
        <v>0</v>
      </c>
      <c r="AAC25" s="8" t="n">
        <v>1</v>
      </c>
      <c r="AAD25" s="8" t="n">
        <v>1</v>
      </c>
      <c r="AAE25" s="8" t="n">
        <v>0</v>
      </c>
      <c r="AAF25" s="8" t="n">
        <v>0</v>
      </c>
      <c r="AAG25" s="48" t="inlineStr">
        <is>
          <t>Pupuk cair untuk tanaman</t>
        </is>
      </c>
      <c r="AAH25" s="8" t="n">
        <v>1</v>
      </c>
      <c r="AAI25" s="8" t="n">
        <v>0</v>
      </c>
      <c r="AAJ25" s="8" t="n">
        <v>0</v>
      </c>
      <c r="AAK25" s="8" t="n">
        <v>0</v>
      </c>
      <c r="AAL25" s="8" t="n">
        <v>0</v>
      </c>
      <c r="AAM25" s="48" t="n"/>
      <c r="AAN25" s="48" t="n"/>
      <c r="AAO25" s="48" t="n"/>
      <c r="AAP25" s="48" t="n"/>
      <c r="AAQ25" s="48" t="n"/>
      <c r="AAR25" s="48" t="n"/>
      <c r="AAS25" s="48" t="n"/>
      <c r="AAT25" s="48" t="n"/>
      <c r="AAU25" s="48" t="n"/>
      <c r="AAV25" s="11" t="inlineStr">
        <is>
          <t>Rumput</t>
        </is>
      </c>
      <c r="AAW25" s="48" t="inlineStr">
        <is>
          <t>Sangat sering (setiap hari)</t>
        </is>
      </c>
      <c r="AAX25" s="8" t="n">
        <v>2500</v>
      </c>
      <c r="AAY25" s="8" t="n">
        <v>500</v>
      </c>
      <c r="AAZ25" s="8" t="n">
        <v>60</v>
      </c>
      <c r="ABA25" s="8" t="n">
        <v>60</v>
      </c>
      <c r="ABB25" s="48" t="inlineStr">
        <is>
          <t>Urea</t>
        </is>
      </c>
      <c r="ABC25" s="48" t="n"/>
      <c r="ABD25" s="8" t="n">
        <v>40</v>
      </c>
      <c r="ABE25" s="8" t="n">
        <v>4000</v>
      </c>
      <c r="ABF25" s="8" t="n">
        <v>0</v>
      </c>
      <c r="ABG25" s="8" t="n">
        <v>4000</v>
      </c>
      <c r="ABH25" s="8" t="n">
        <v>500</v>
      </c>
      <c r="ABI25" s="8" t="n">
        <v>750</v>
      </c>
      <c r="ABJ25" s="48" t="inlineStr">
        <is>
          <t>Ya</t>
        </is>
      </c>
      <c r="ABK25" s="48" t="inlineStr">
        <is>
          <t>Sangat meningkat</t>
        </is>
      </c>
      <c r="ABL25" s="48" t="inlineStr">
        <is>
          <t>Cukup meningkat</t>
        </is>
      </c>
      <c r="ABM25" s="48" t="inlineStr">
        <is>
          <t>Cukup meningkat</t>
        </is>
      </c>
      <c r="ABN25" s="48" t="n"/>
      <c r="ABO25" s="48" t="n"/>
      <c r="ABP25" s="48" t="inlineStr">
        <is>
          <t>Tidak punya waktu mengumpulkannya Ladang/sawah terlalu jauh, sulit untuk mengangkut ke sana</t>
        </is>
      </c>
      <c r="ABQ25" s="8" t="n">
        <v>0</v>
      </c>
      <c r="ABR25" s="8" t="n">
        <v>0</v>
      </c>
      <c r="ABS25" s="8" t="n">
        <v>1</v>
      </c>
      <c r="ABT25" s="8" t="n">
        <v>1</v>
      </c>
      <c r="ABU25" s="8" t="n">
        <v>0</v>
      </c>
      <c r="ABV25" s="8" t="n">
        <v>0</v>
      </c>
      <c r="ABW25" s="8" t="n">
        <v>0</v>
      </c>
      <c r="ABX25" s="48" t="n"/>
      <c r="ABY25" s="48" t="inlineStr">
        <is>
          <t>tidak</t>
        </is>
      </c>
      <c r="ABZ25" s="48" t="inlineStr">
        <is>
          <t>Manfaat besar dan membantu kehidupan sehari-hari</t>
        </is>
      </c>
      <c r="ACA25" s="48" t="inlineStr">
        <is>
          <t>Berkurang</t>
        </is>
      </c>
      <c r="ACB25" s="48" t="inlineStr">
        <is>
          <t>Anggota keluarga - Perempuan dewasa</t>
        </is>
      </c>
      <c r="ACC25" s="48" t="inlineStr">
        <is>
          <t>Setuju</t>
        </is>
      </c>
      <c r="ACD25" s="48" t="inlineStr">
        <is>
          <t>Anggota keluarga - Laki-laki dewasa Anggota keluarga - Perempuan dewasa</t>
        </is>
      </c>
      <c r="ACE25" s="8" t="n">
        <v>1</v>
      </c>
      <c r="ACF25" s="8" t="n">
        <v>1</v>
      </c>
      <c r="ACG25" s="8" t="n">
        <v>0</v>
      </c>
      <c r="ACH25" s="8" t="n">
        <v>0</v>
      </c>
      <c r="ACI25" s="48" t="inlineStr">
        <is>
          <t>Puas</t>
        </is>
      </c>
      <c r="ACJ25" s="48" t="inlineStr">
        <is>
          <t>Puas</t>
        </is>
      </c>
      <c r="ACK25" s="48" t="inlineStr">
        <is>
          <t>Puas</t>
        </is>
      </c>
      <c r="ACL25" s="48" t="inlineStr">
        <is>
          <t>Puas</t>
        </is>
      </c>
      <c r="ACM25" s="48" t="inlineStr">
        <is>
          <t>Tidak</t>
        </is>
      </c>
      <c r="ACN25" s="48" t="n"/>
      <c r="ACO25" s="48" t="inlineStr">
        <is>
          <t>Sangat puas</t>
        </is>
      </c>
      <c r="ACP25" s="48" t="n"/>
      <c r="ACQ25" s="48" t="n"/>
      <c r="ACR25" s="48" t="n"/>
      <c r="ACS25" s="48" t="n"/>
      <c r="ACT25" s="48" t="n"/>
      <c r="ACU25" s="48" t="n"/>
      <c r="ACV25" s="48" t="n"/>
      <c r="ACW25" s="48" t="n"/>
      <c r="ACX25" s="48" t="n"/>
      <c r="ACY25" s="48" t="n"/>
      <c r="ACZ25" s="48" t="inlineStr">
        <is>
          <t>Menghubungi CPO atau pendamping</t>
        </is>
      </c>
      <c r="ADA25" s="8" t="n">
        <v>0</v>
      </c>
      <c r="ADB25" s="8" t="n">
        <v>0</v>
      </c>
      <c r="ADC25" s="8" t="n">
        <v>0</v>
      </c>
      <c r="ADD25" s="8" t="n">
        <v>0</v>
      </c>
      <c r="ADE25" s="8" t="n">
        <v>1</v>
      </c>
      <c r="ADF25" s="8" t="n">
        <v>0</v>
      </c>
      <c r="ADG25" s="8" t="n">
        <v>0</v>
      </c>
      <c r="ADH25" s="8" t="n">
        <v>0</v>
      </c>
      <c r="ADI25" s="12" t="n"/>
      <c r="ADJ25" s="17" t="inlineStr">
        <is>
          <t>Laki-laki dewasa</t>
        </is>
      </c>
      <c r="ADK25" s="48" t="n"/>
      <c r="ADL25" s="17" t="inlineStr">
        <is>
          <t>Menelepon atau WA langsung</t>
        </is>
      </c>
      <c r="ADM25" s="48" t="n"/>
      <c r="ADN25" s="11" t="inlineStr">
        <is>
          <t>Tidak ada</t>
        </is>
      </c>
      <c r="ADO25" s="48" t="inlineStr">
        <is>
          <t>Ya, selalu</t>
        </is>
      </c>
      <c r="ADP25"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25" s="18" t="n">
        <v>1</v>
      </c>
      <c r="ADR25" s="18" t="n">
        <v>1</v>
      </c>
      <c r="ADS25" s="18" t="n">
        <v>1</v>
      </c>
      <c r="ADT25" s="18" t="n">
        <v>1</v>
      </c>
      <c r="ADU25" s="18" t="n">
        <v>1</v>
      </c>
      <c r="ADV25" s="18" t="n">
        <v>1</v>
      </c>
      <c r="ADW25" s="18" t="n">
        <v>1</v>
      </c>
      <c r="ADX25" s="18" t="n">
        <v>1</v>
      </c>
      <c r="ADY25" s="18" t="n">
        <v>1</v>
      </c>
      <c r="ADZ25" s="18" t="n">
        <v>0</v>
      </c>
      <c r="AEA25" s="18" t="n">
        <v>0</v>
      </c>
      <c r="AEB25" s="18" t="n">
        <v>0</v>
      </c>
      <c r="AEC25" s="48" t="n"/>
      <c r="AED25" s="48" t="inlineStr">
        <is>
          <t>Mengurangi pengeluaran energi</t>
        </is>
      </c>
      <c r="AEE25" s="48" t="n"/>
      <c r="AEF25" s="48" t="inlineStr">
        <is>
          <t>Pemerintah daerah</t>
        </is>
      </c>
      <c r="AEG25" s="48" t="n"/>
      <c r="AEH25" s="48" t="inlineStr">
        <is>
          <t>WhatsApp Image 2026-02-05 at 21.54.50-13_49_52.jpeg</t>
        </is>
      </c>
      <c r="AEI25" s="16" t="inlineStr">
        <is>
          <t>https://kf.kobotoolbox.org/api/v2/assets/avstPQqLr3Ab3ZdcVTXZ6f/data/665099497/attachments/attdy8u6qEhdxjSW4CsbFb5z/</t>
        </is>
      </c>
      <c r="AEJ25" s="48" t="inlineStr">
        <is>
          <t>WhatsApp Image 2026-02-05 at 21.54.51-13_50_2.jpeg</t>
        </is>
      </c>
      <c r="AEK25" s="16" t="inlineStr">
        <is>
          <t>https://kf.kobotoolbox.org/api/v2/assets/avstPQqLr3Ab3ZdcVTXZ6f/data/665099497/attachments/attAYR9DiWdJD96b4YTLDa2G/</t>
        </is>
      </c>
      <c r="AEL25" s="48" t="inlineStr">
        <is>
          <t>manto</t>
        </is>
      </c>
      <c r="AEM25" s="48" t="n"/>
      <c r="AEN25" s="48" t="n"/>
    </row>
    <row r="26">
      <c r="A26" s="6" t="n">
        <v>46059</v>
      </c>
      <c r="B26" s="6" t="n">
        <v>46059</v>
      </c>
      <c r="C26" s="48" t="inlineStr">
        <is>
          <t>Marmanto</t>
        </is>
      </c>
      <c r="D26" s="48" t="inlineStr">
        <is>
          <t>Ahmat Sarimin</t>
        </is>
      </c>
      <c r="E26" s="8">
        <f>+6285601858426</f>
        <v/>
      </c>
      <c r="F26" s="48" t="n"/>
      <c r="G26" s="8" t="n">
        <v>-7.21483541</v>
      </c>
      <c r="H26" s="8" t="n">
        <v>110.263039</v>
      </c>
      <c r="I26" s="48" t="n"/>
      <c r="J26" s="8" t="n">
        <v>4.89</v>
      </c>
      <c r="K26" s="48" t="n"/>
      <c r="L26" s="48" t="n"/>
      <c r="M26" s="8" t="n">
        <v>-7.21481921</v>
      </c>
      <c r="N26" s="8" t="n">
        <v>110.263195</v>
      </c>
      <c r="O26" s="48" t="n"/>
      <c r="P26" s="8" t="n">
        <v>4.97</v>
      </c>
      <c r="Q26" s="48" t="n"/>
      <c r="R26" s="48" t="inlineStr">
        <is>
          <t>Jawa Tengah</t>
        </is>
      </c>
      <c r="S26" s="48" t="n"/>
      <c r="T26" s="48" t="n"/>
      <c r="U26" s="48" t="n"/>
      <c r="V26" s="48" t="n"/>
      <c r="W26" s="48" t="n"/>
      <c r="X26" s="48" t="n"/>
      <c r="Y26" s="48" t="n"/>
      <c r="Z26" s="48" t="n"/>
      <c r="AA26" s="48" t="n"/>
      <c r="AB26" s="48" t="n"/>
      <c r="AC26" s="48" t="inlineStr">
        <is>
          <t>Semarang</t>
        </is>
      </c>
      <c r="AD26" s="48" t="inlineStr">
        <is>
          <t>Getasan</t>
        </is>
      </c>
      <c r="AE26" s="48" t="inlineStr">
        <is>
          <t>Manggihan</t>
        </is>
      </c>
      <c r="AF26" s="48" t="inlineStr">
        <is>
          <t>SION</t>
        </is>
      </c>
      <c r="AG26" s="48" t="inlineStr">
        <is>
          <t>ONP0327</t>
        </is>
      </c>
      <c r="AH26" s="8" t="n">
        <v>2</v>
      </c>
      <c r="AI26" s="48" t="inlineStr">
        <is>
          <t>VPA2</t>
        </is>
      </c>
      <c r="AJ26" s="48" t="inlineStr">
        <is>
          <t>Aktif</t>
        </is>
      </c>
      <c r="AK26" s="8" t="n">
        <v>51</v>
      </c>
      <c r="AL26" s="48" t="inlineStr">
        <is>
          <t>Laki-laki</t>
        </is>
      </c>
      <c r="AM26" s="48" t="inlineStr">
        <is>
          <t>Sudah menikah</t>
        </is>
      </c>
      <c r="AN26" s="48" t="inlineStr">
        <is>
          <t>SMA/Sederajat</t>
        </is>
      </c>
      <c r="AO26" s="48" t="inlineStr">
        <is>
          <t>Petani</t>
        </is>
      </c>
      <c r="AP26" s="8" t="n">
        <v>1</v>
      </c>
      <c r="AQ26" s="8" t="n">
        <v>0</v>
      </c>
      <c r="AR26" s="8" t="n">
        <v>0</v>
      </c>
      <c r="AS26" s="8" t="n">
        <v>0</v>
      </c>
      <c r="AT26" s="8" t="n">
        <v>0</v>
      </c>
      <c r="AU26" s="8" t="n">
        <v>0</v>
      </c>
      <c r="AV26" s="8" t="n">
        <v>0</v>
      </c>
      <c r="AW26" s="8" t="n">
        <v>0</v>
      </c>
      <c r="AX26" s="48" t="n"/>
      <c r="AY26" s="48" t="inlineStr">
        <is>
          <t>Peternak</t>
        </is>
      </c>
      <c r="AZ26" s="8" t="n">
        <v>0</v>
      </c>
      <c r="BA26" s="8" t="n">
        <v>1</v>
      </c>
      <c r="BB26" s="8" t="n">
        <v>0</v>
      </c>
      <c r="BC26" s="8" t="n">
        <v>0</v>
      </c>
      <c r="BD26" s="8" t="n">
        <v>0</v>
      </c>
      <c r="BE26" s="8" t="n">
        <v>0</v>
      </c>
      <c r="BF26" s="8" t="n">
        <v>0</v>
      </c>
      <c r="BG26" s="8" t="n">
        <v>0</v>
      </c>
      <c r="BH26" s="48" t="n"/>
      <c r="BI26" s="48" t="inlineStr">
        <is>
          <t>Rp2.500.000 - Rp3.500.000</t>
        </is>
      </c>
      <c r="BJ26" s="8" t="n">
        <v>1</v>
      </c>
      <c r="BK26" s="8" t="n">
        <v>2</v>
      </c>
      <c r="BL26" s="8" t="n">
        <v>1</v>
      </c>
      <c r="BM26" s="8" t="n">
        <v>0</v>
      </c>
      <c r="BN26" s="48" t="inlineStr">
        <is>
          <t>Milik sendiri</t>
        </is>
      </c>
      <c r="BO26" s="48" t="inlineStr">
        <is>
          <t>Permanen (dinding bata dan semen)</t>
        </is>
      </c>
      <c r="BP26" s="8" t="n">
        <v>1</v>
      </c>
      <c r="BQ26" s="8" t="n">
        <v>0</v>
      </c>
      <c r="BR26" s="8" t="n">
        <v>0</v>
      </c>
      <c r="BS26" s="8" t="n">
        <v>0</v>
      </c>
      <c r="BT26" s="8" t="n">
        <v>0</v>
      </c>
      <c r="BU26" s="48" t="n"/>
      <c r="BV26" s="48" t="inlineStr">
        <is>
          <t>Keramik/ubin</t>
        </is>
      </c>
      <c r="BW26" s="8" t="n">
        <v>0</v>
      </c>
      <c r="BX26" s="8" t="n">
        <v>0</v>
      </c>
      <c r="BY26" s="8" t="n">
        <v>1</v>
      </c>
      <c r="BZ26" s="8" t="n">
        <v>0</v>
      </c>
      <c r="CA26" s="8" t="n">
        <v>0</v>
      </c>
      <c r="CB26" s="48" t="n"/>
      <c r="CC26" s="48" t="inlineStr">
        <is>
          <t>Genting</t>
        </is>
      </c>
      <c r="CD26" s="8" t="n">
        <v>0</v>
      </c>
      <c r="CE26" s="8" t="n">
        <v>0</v>
      </c>
      <c r="CF26" s="8" t="n">
        <v>0</v>
      </c>
      <c r="CG26" s="8" t="n">
        <v>0</v>
      </c>
      <c r="CH26" s="8" t="n">
        <v>0</v>
      </c>
      <c r="CI26" s="8" t="n">
        <v>1</v>
      </c>
      <c r="CJ26" s="8" t="n">
        <v>0</v>
      </c>
      <c r="CK26" s="48" t="n"/>
      <c r="CL26" s="48" t="inlineStr">
        <is>
          <t>Ya</t>
        </is>
      </c>
      <c r="CM26" s="8" t="n">
        <v>2024</v>
      </c>
      <c r="CN26" s="48" t="inlineStr">
        <is>
          <t>Fixed-Dome (Kubah Tetap)</t>
        </is>
      </c>
      <c r="CO26" s="48" t="inlineStr">
        <is>
          <t>6 m³ (4-5 ekor sapi, ±5 jam memasak/hari, ±50 kg</t>
        </is>
      </c>
      <c r="CP26" s="48" t="inlineStr">
        <is>
          <t>Anggota keluarga - laki-laki</t>
        </is>
      </c>
      <c r="CQ26" s="8" t="n">
        <v>0</v>
      </c>
      <c r="CR26" s="8" t="n">
        <v>0</v>
      </c>
      <c r="CS26" s="8" t="n">
        <v>0</v>
      </c>
      <c r="CT26" s="8" t="n">
        <v>0</v>
      </c>
      <c r="CU26" s="10" t="n">
        <v>1</v>
      </c>
      <c r="CV26" s="10" t="n">
        <v>0</v>
      </c>
      <c r="CW26" s="10" t="n">
        <v>0</v>
      </c>
      <c r="CX26" s="8" t="n">
        <v>0</v>
      </c>
      <c r="CY26" s="48" t="inlineStr">
        <is>
          <t>Anggota keluarga - laki-laki</t>
        </is>
      </c>
      <c r="CZ26" s="8" t="n">
        <v>1</v>
      </c>
      <c r="DA26" s="8" t="n">
        <v>0</v>
      </c>
      <c r="DB26" s="8" t="n">
        <v>0</v>
      </c>
      <c r="DC26" s="48" t="n"/>
      <c r="DD26" s="48" t="inlineStr">
        <is>
          <t>Anggota keluarga - laki-laki CPO atau pendamping</t>
        </is>
      </c>
      <c r="DE26" s="8" t="n">
        <v>1</v>
      </c>
      <c r="DF26" s="8" t="n">
        <v>0</v>
      </c>
      <c r="DG26" s="8" t="n">
        <v>1</v>
      </c>
      <c r="DH26" s="8" t="n">
        <v>0</v>
      </c>
      <c r="DI26" s="48" t="n"/>
      <c r="DJ26" s="48" t="inlineStr">
        <is>
          <t>Anggota keluarga - laki-laki CPO atau pendamping</t>
        </is>
      </c>
      <c r="DK26" s="8" t="n">
        <v>1</v>
      </c>
      <c r="DL26" s="8" t="n">
        <v>0</v>
      </c>
      <c r="DM26" s="8" t="n">
        <v>1</v>
      </c>
      <c r="DN26" s="8" t="n">
        <v>0</v>
      </c>
      <c r="DO26" s="48" t="n"/>
      <c r="DP26" s="8" t="n">
        <v>1</v>
      </c>
      <c r="DQ26" s="8" t="n">
        <v>0</v>
      </c>
      <c r="DR26" s="8" t="n">
        <v>0</v>
      </c>
      <c r="DS26" s="48" t="n"/>
      <c r="DT26" s="48" t="n"/>
      <c r="DU26" s="48" t="n"/>
      <c r="DV26" s="48" t="inlineStr">
        <is>
          <t>Ya</t>
        </is>
      </c>
      <c r="DW26" s="48" t="n"/>
      <c r="DX26" s="48" t="n"/>
      <c r="DY26" s="48" t="n"/>
      <c r="DZ26" s="48" t="n"/>
      <c r="EA26" s="48" t="n"/>
      <c r="EB26" s="48" t="n"/>
      <c r="EC26" s="48" t="n"/>
      <c r="ED26" s="48" t="n"/>
      <c r="EE26" s="48" t="n"/>
      <c r="EF26" s="48" t="n"/>
      <c r="EG26" s="48" t="n"/>
      <c r="EH26" s="48" t="n"/>
      <c r="EI26" s="48" t="inlineStr">
        <is>
          <t>Tidak ada masalah</t>
        </is>
      </c>
      <c r="EJ26" s="8" t="n">
        <v>0</v>
      </c>
      <c r="EK26" s="8" t="n">
        <v>0</v>
      </c>
      <c r="EL26" s="8" t="n">
        <v>0</v>
      </c>
      <c r="EM26" s="8" t="n">
        <v>1</v>
      </c>
      <c r="EN26" s="8" t="n">
        <v>0</v>
      </c>
      <c r="EO26" s="11" t="n"/>
      <c r="EP26" s="48" t="inlineStr">
        <is>
          <t>Ya, cukup jelas dan mudah diikuti</t>
        </is>
      </c>
      <c r="EQ26" s="48" t="inlineStr">
        <is>
          <t>Pelatihan</t>
        </is>
      </c>
      <c r="ER26" s="48" t="inlineStr">
        <is>
          <t>CPO atau pendamping</t>
        </is>
      </c>
      <c r="ES26" s="8" t="n">
        <v>1</v>
      </c>
      <c r="ET26" s="8" t="n">
        <v>0</v>
      </c>
      <c r="EU26" s="8" t="n">
        <v>0</v>
      </c>
      <c r="EV26" s="8" t="n">
        <v>0</v>
      </c>
      <c r="EW26" s="48" t="n"/>
      <c r="EX26" s="48" t="inlineStr">
        <is>
          <t>Anggota keluarga - Laki-laki</t>
        </is>
      </c>
      <c r="EY26" s="8" t="n">
        <v>1</v>
      </c>
      <c r="EZ26" s="8" t="n">
        <v>0</v>
      </c>
      <c r="FA26" s="8" t="n">
        <v>0</v>
      </c>
      <c r="FB26" s="48" t="n"/>
      <c r="FC26" s="48" t="inlineStr">
        <is>
          <t>Setiap hari</t>
        </is>
      </c>
      <c r="FD26" s="48" t="n"/>
      <c r="FE26" s="48" t="inlineStr">
        <is>
          <t>Mengetahui</t>
        </is>
      </c>
      <c r="FF26" s="48" t="inlineStr">
        <is>
          <t>Selalu (setiap hari)</t>
        </is>
      </c>
      <c r="FG26" s="48" t="inlineStr">
        <is>
          <t>Mengetahui</t>
        </is>
      </c>
      <c r="FH26" s="48" t="inlineStr">
        <is>
          <t>Selalu (setiap hari)</t>
        </is>
      </c>
      <c r="FI26" s="48" t="inlineStr">
        <is>
          <t>Mengetahui</t>
        </is>
      </c>
      <c r="FJ26" s="48" t="inlineStr">
        <is>
          <t>Selalu (setiap hari)</t>
        </is>
      </c>
      <c r="FK26" s="48" t="inlineStr">
        <is>
          <t>Mengetahui</t>
        </is>
      </c>
      <c r="FL26" s="48" t="inlineStr">
        <is>
          <t>Cukup sering (2 minggu sekali)</t>
        </is>
      </c>
      <c r="FM26" s="48" t="inlineStr">
        <is>
          <t>Mengetahui</t>
        </is>
      </c>
      <c r="FN26" s="48" t="inlineStr">
        <is>
          <t>Cukup sering (2 minggu sekali)</t>
        </is>
      </c>
      <c r="FO26" s="48" t="inlineStr">
        <is>
          <t>Mengetahui</t>
        </is>
      </c>
      <c r="FP26" s="48" t="inlineStr">
        <is>
          <t>Cukup sering (2 minggu sekali)</t>
        </is>
      </c>
      <c r="FQ26" s="48" t="inlineStr">
        <is>
          <t>Mengetahui</t>
        </is>
      </c>
      <c r="FR26" s="48" t="inlineStr">
        <is>
          <t>Ya</t>
        </is>
      </c>
      <c r="FS26" s="48" t="inlineStr">
        <is>
          <t>Mengetahui</t>
        </is>
      </c>
      <c r="FT26" s="48" t="inlineStr">
        <is>
          <t>Ya, selalu</t>
        </is>
      </c>
      <c r="FU26" s="48" t="inlineStr">
        <is>
          <t>Laki-laki dewasa Perempuan dewasa</t>
        </is>
      </c>
      <c r="FV26" s="8" t="n">
        <v>1</v>
      </c>
      <c r="FW26" s="8" t="n">
        <v>1</v>
      </c>
      <c r="FX26" s="8" t="n">
        <v>0</v>
      </c>
      <c r="FY26" s="8" t="n">
        <v>0</v>
      </c>
      <c r="FZ26" s="48" t="inlineStr">
        <is>
          <t>Memahami</t>
        </is>
      </c>
      <c r="GA26" s="48" t="inlineStr">
        <is>
          <t>CPO</t>
        </is>
      </c>
      <c r="GB26" s="8" t="n">
        <v>1</v>
      </c>
      <c r="GC26" s="8" t="n">
        <v>0</v>
      </c>
      <c r="GD26" s="8" t="n">
        <v>0</v>
      </c>
      <c r="GE26" s="8" t="n">
        <v>0</v>
      </c>
      <c r="GF26" s="48" t="n"/>
      <c r="GG26" s="48" t="inlineStr">
        <is>
          <t>Sering</t>
        </is>
      </c>
      <c r="GH26" s="48" t="inlineStr">
        <is>
          <t>Ya</t>
        </is>
      </c>
      <c r="GI26" s="48" t="inlineStr">
        <is>
          <t>Tetangga</t>
        </is>
      </c>
      <c r="GJ26" s="8" t="n">
        <v>1</v>
      </c>
      <c r="GK26" s="8" t="n">
        <v>0</v>
      </c>
      <c r="GL26" s="8" t="n">
        <v>0</v>
      </c>
      <c r="GM26" s="8" t="n">
        <v>0</v>
      </c>
      <c r="GN26" s="48" t="n"/>
      <c r="GO26" s="8" t="n">
        <v>9</v>
      </c>
      <c r="GP26" s="48" t="inlineStr">
        <is>
          <t>Penuh (100%)</t>
        </is>
      </c>
      <c r="GQ26" s="48" t="inlineStr">
        <is>
          <t>Kayu bakar LPG</t>
        </is>
      </c>
      <c r="GR26" s="8" t="n">
        <v>1</v>
      </c>
      <c r="GS26" s="8" t="n">
        <v>1</v>
      </c>
      <c r="GT26" s="8" t="n">
        <v>0</v>
      </c>
      <c r="GU26" s="8" t="n">
        <v>0</v>
      </c>
      <c r="GV26" s="8" t="n">
        <v>0</v>
      </c>
      <c r="GW26" s="8" t="n">
        <v>0</v>
      </c>
      <c r="GX26" s="8" t="n">
        <v>0</v>
      </c>
      <c r="GY26" s="48" t="n"/>
      <c r="GZ26" s="48" t="inlineStr">
        <is>
          <t>Ya</t>
        </is>
      </c>
      <c r="HA26" s="8" t="n">
        <v>20</v>
      </c>
      <c r="HB26" s="8" t="n">
        <v>200000</v>
      </c>
      <c r="HC26" s="8" t="n">
        <v>5</v>
      </c>
      <c r="HD26" s="8" t="n">
        <v>50000</v>
      </c>
      <c r="HE26" s="8" t="n">
        <v>9</v>
      </c>
      <c r="HF26" s="8" t="n">
        <v>75000</v>
      </c>
      <c r="HG26" s="8" t="n">
        <v>3</v>
      </c>
      <c r="HH26" s="8" t="n">
        <v>25000</v>
      </c>
      <c r="HI26" s="48" t="n"/>
      <c r="HJ26" s="48" t="n"/>
      <c r="HK26" s="48" t="n"/>
      <c r="HL26" s="48" t="n"/>
      <c r="HM26" s="48" t="n"/>
      <c r="HN26" s="48" t="n"/>
      <c r="HO26" s="48" t="n"/>
      <c r="HP26" s="48" t="n"/>
      <c r="HQ26" s="48" t="n"/>
      <c r="HR26" s="48" t="n"/>
      <c r="HS26" s="48" t="n"/>
      <c r="HT26" s="48" t="n"/>
      <c r="HU26" s="48" t="n"/>
      <c r="HV26" s="48" t="n"/>
      <c r="HW26" s="48" t="n"/>
      <c r="HX26" s="48" t="n"/>
      <c r="HY26" s="8" t="n">
        <v>15</v>
      </c>
      <c r="HZ26" s="8" t="n">
        <v>150000</v>
      </c>
      <c r="IA26" s="8" t="n">
        <v>6</v>
      </c>
      <c r="IB26" s="8" t="n">
        <v>50000</v>
      </c>
      <c r="IC26" s="48" t="n"/>
      <c r="ID26" s="48" t="n"/>
      <c r="IE26" s="48" t="n"/>
      <c r="IF26" s="48" t="n"/>
      <c r="IG26" s="48" t="n"/>
      <c r="IH26" s="48" t="n"/>
      <c r="II26" s="48" t="n"/>
      <c r="IJ26" s="48" t="n"/>
      <c r="IK26" s="48" t="inlineStr">
        <is>
          <t>50-65 kg</t>
        </is>
      </c>
      <c r="IL26" s="48" t="inlineStr">
        <is>
          <t>3-5 jam</t>
        </is>
      </c>
      <c r="IM26" s="48" t="inlineStr">
        <is>
          <t>Ya</t>
        </is>
      </c>
      <c r="IN26" s="48" t="inlineStr">
        <is>
          <t>Tidak</t>
        </is>
      </c>
      <c r="IO26" s="48" t="inlineStr">
        <is>
          <t>Jauh lebih bersih</t>
        </is>
      </c>
      <c r="IP26" s="48" t="n"/>
      <c r="IQ26" s="48" t="inlineStr">
        <is>
          <t>Tidak pernah</t>
        </is>
      </c>
      <c r="IR26" s="48" t="n"/>
      <c r="IS26" s="48" t="n"/>
      <c r="IT26" s="48" t="n"/>
      <c r="IU26" s="48" t="n"/>
      <c r="IV26" s="48" t="n"/>
      <c r="IW26" s="48" t="n"/>
      <c r="IX26" s="48" t="n"/>
      <c r="IY26" s="48" t="n"/>
      <c r="IZ26" s="48" t="inlineStr">
        <is>
          <t>Tidak pernah</t>
        </is>
      </c>
      <c r="JA26" s="48" t="n"/>
      <c r="JB26" s="48" t="n"/>
      <c r="JC26" s="48" t="n"/>
      <c r="JD26" s="48" t="n"/>
      <c r="JE26" s="48" t="n"/>
      <c r="JF26" s="48" t="n"/>
      <c r="JG26" s="48" t="n"/>
      <c r="JH26" s="48" t="n"/>
      <c r="JI26" s="48" t="inlineStr">
        <is>
          <t>Tidak pernah</t>
        </is>
      </c>
      <c r="JJ26" s="48" t="n"/>
      <c r="JK26" s="48" t="n"/>
      <c r="JL26" s="48" t="n"/>
      <c r="JM26" s="48" t="n"/>
      <c r="JN26" s="48" t="n"/>
      <c r="JO26" s="48" t="n"/>
      <c r="JP26" s="48" t="n"/>
      <c r="JQ26" s="48" t="n"/>
      <c r="JR26" s="48" t="inlineStr">
        <is>
          <t>Tidak pernah</t>
        </is>
      </c>
      <c r="JS26" s="48" t="n"/>
      <c r="JT26" s="48" t="n"/>
      <c r="JU26" s="48" t="n"/>
      <c r="JV26" s="48" t="n"/>
      <c r="JW26" s="48" t="n"/>
      <c r="JX26" s="48" t="n"/>
      <c r="JY26" s="48" t="n"/>
      <c r="JZ26" s="48" t="n"/>
      <c r="KA26" s="48" t="inlineStr">
        <is>
          <t>Tidak pernah</t>
        </is>
      </c>
      <c r="KB26" s="48" t="n"/>
      <c r="KC26" s="48" t="n"/>
      <c r="KD26" s="48" t="n"/>
      <c r="KE26" s="48" t="n"/>
      <c r="KF26" s="48" t="n"/>
      <c r="KG26" s="48" t="n"/>
      <c r="KH26" s="48" t="n"/>
      <c r="KI26" s="48" t="n"/>
      <c r="KJ26" s="48" t="inlineStr">
        <is>
          <t>Tidak pernah</t>
        </is>
      </c>
      <c r="KK26" s="48" t="n"/>
      <c r="KL26" s="48" t="n"/>
      <c r="KM26" s="48" t="n"/>
      <c r="KN26" s="48" t="n"/>
      <c r="KO26" s="48" t="n"/>
      <c r="KP26" s="48" t="n"/>
      <c r="KQ26" s="48" t="n"/>
      <c r="KR26" s="48" t="n"/>
      <c r="KS26" s="48" t="inlineStr">
        <is>
          <t>Jauh lebih baik</t>
        </is>
      </c>
      <c r="KT26" s="48" t="inlineStr">
        <is>
          <t>0-1 kali</t>
        </is>
      </c>
      <c r="KU26" s="48" t="inlineStr">
        <is>
          <t>0-1 kali</t>
        </is>
      </c>
      <c r="KV26" s="48" t="inlineStr">
        <is>
          <t>Tidak ada</t>
        </is>
      </c>
      <c r="KW26" s="8" t="n">
        <v>0</v>
      </c>
      <c r="KX26" s="8" t="n">
        <v>0</v>
      </c>
      <c r="KY26" s="8" t="n">
        <v>0</v>
      </c>
      <c r="KZ26" s="8" t="n">
        <v>1</v>
      </c>
      <c r="LA26" s="48" t="inlineStr">
        <is>
          <t>Jauh lebih baik</t>
        </is>
      </c>
      <c r="LB26" s="48" t="inlineStr">
        <is>
          <t>Jauh lebih baik</t>
        </is>
      </c>
      <c r="LC26" s="8" t="n">
        <v>0</v>
      </c>
      <c r="LD26" s="8" t="n">
        <v>3</v>
      </c>
      <c r="LE26" s="8" t="n">
        <v>0</v>
      </c>
      <c r="LF26" s="8" t="n">
        <v>3</v>
      </c>
      <c r="LG26" s="48" t="inlineStr">
        <is>
          <t>Ya</t>
        </is>
      </c>
      <c r="LH26" s="8" t="n">
        <v>100000</v>
      </c>
      <c r="LI26" s="48" t="n"/>
      <c r="LJ26" s="48" t="inlineStr">
        <is>
          <t>Kebutuhan rumah tangga</t>
        </is>
      </c>
      <c r="LK26" s="8" t="n">
        <v>0</v>
      </c>
      <c r="LL26" s="8" t="n">
        <v>0</v>
      </c>
      <c r="LM26" s="8" t="n">
        <v>0</v>
      </c>
      <c r="LN26" s="8" t="n">
        <v>0</v>
      </c>
      <c r="LO26" s="8" t="n">
        <v>1</v>
      </c>
      <c r="LP26" s="8" t="n">
        <v>0</v>
      </c>
      <c r="LQ26" s="8" t="n">
        <v>0</v>
      </c>
      <c r="LR26" s="48" t="n"/>
      <c r="LS26" s="8" t="n">
        <v>15</v>
      </c>
      <c r="LT26" s="8" t="n">
        <v>15</v>
      </c>
      <c r="LU26" s="8" t="n">
        <v>0</v>
      </c>
      <c r="LV26" s="8" t="n">
        <v>5</v>
      </c>
      <c r="LW26" s="8" t="n">
        <v>5</v>
      </c>
      <c r="LX26" s="8" t="n">
        <v>0</v>
      </c>
      <c r="LY26" s="8" t="n">
        <v>5</v>
      </c>
      <c r="LZ26" s="8" t="n">
        <v>5</v>
      </c>
      <c r="MA26" s="8" t="n">
        <v>0</v>
      </c>
      <c r="MB26" s="48" t="inlineStr">
        <is>
          <t>Ya</t>
        </is>
      </c>
      <c r="MC26" s="8" t="n">
        <v>30</v>
      </c>
      <c r="MD26" s="8" t="n">
        <v>15</v>
      </c>
      <c r="ME26" s="8" t="n">
        <v>30</v>
      </c>
      <c r="MF26" s="8" t="n">
        <v>15</v>
      </c>
      <c r="MG26" s="8" t="n">
        <v>0</v>
      </c>
      <c r="MH26" s="8" t="n">
        <v>0</v>
      </c>
      <c r="MI26" s="48" t="inlineStr">
        <is>
          <t>Istirahat</t>
        </is>
      </c>
      <c r="MJ26" s="8" t="n">
        <v>0</v>
      </c>
      <c r="MK26" s="8" t="n">
        <v>0</v>
      </c>
      <c r="ML26" s="8" t="n">
        <v>1</v>
      </c>
      <c r="MM26" s="8" t="n">
        <v>0</v>
      </c>
      <c r="MN26" s="8" t="n">
        <v>0</v>
      </c>
      <c r="MO26" s="8" t="n">
        <v>0</v>
      </c>
      <c r="MP26" s="48" t="n"/>
      <c r="MQ26" s="48" t="n"/>
      <c r="MR26" s="48" t="inlineStr">
        <is>
          <t>santai</t>
        </is>
      </c>
      <c r="MS26" s="48" t="n"/>
      <c r="MT26" s="48" t="inlineStr">
        <is>
          <t>kumpul keluarga</t>
        </is>
      </c>
      <c r="MU26" s="48" t="inlineStr">
        <is>
          <t>Tidak</t>
        </is>
      </c>
      <c r="MV26" s="48" t="n"/>
      <c r="MW26" s="48" t="n"/>
      <c r="MX26" s="48" t="n"/>
      <c r="MY26" s="48" t="n"/>
      <c r="MZ26" s="48" t="n"/>
      <c r="NA26" s="48" t="n"/>
      <c r="NB26" s="48" t="n"/>
      <c r="NC26" s="48" t="n"/>
      <c r="ND26" s="48" t="n"/>
      <c r="NE26" s="48" t="n"/>
      <c r="NF26" s="48" t="n"/>
      <c r="NG26" s="48" t="n"/>
      <c r="NH26" s="48" t="n"/>
      <c r="NI26" s="48" t="n"/>
      <c r="NJ26" s="48" t="n"/>
      <c r="NK26" s="48" t="n"/>
      <c r="NL26" s="48" t="inlineStr">
        <is>
          <t>Ya</t>
        </is>
      </c>
      <c r="NM26" s="48" t="inlineStr">
        <is>
          <t>Kombinasi dana mandiri dan dana hibah</t>
        </is>
      </c>
      <c r="NN26" s="48" t="inlineStr">
        <is>
          <t>&gt;11.000.001</t>
        </is>
      </c>
      <c r="NO26" s="48" t="inlineStr">
        <is>
          <t>Pemerintah</t>
        </is>
      </c>
      <c r="NP26" s="48" t="n"/>
      <c r="NQ26" s="48" t="n"/>
      <c r="NR26" s="48" t="n"/>
      <c r="NS26" s="48" t="n"/>
      <c r="NT26" s="48" t="n"/>
      <c r="NU26" s="48" t="n"/>
      <c r="NV26" s="48" t="inlineStr">
        <is>
          <t>Anggota keluarga - Laki-laki dewasa</t>
        </is>
      </c>
      <c r="NW26" s="48" t="n"/>
      <c r="NX26" s="48" t="inlineStr">
        <is>
          <t>Sedikit meningkat</t>
        </is>
      </c>
      <c r="NY26" s="8" t="n">
        <v>30</v>
      </c>
      <c r="NZ26" s="8" t="n">
        <v>10</v>
      </c>
      <c r="OA26" s="8" t="n">
        <v>0</v>
      </c>
      <c r="OB26" s="8" t="n">
        <v>5</v>
      </c>
      <c r="OC26" s="8" t="n">
        <v>5</v>
      </c>
      <c r="OD26" s="8" t="n">
        <v>0</v>
      </c>
      <c r="OE26" s="48" t="inlineStr">
        <is>
          <t>Jauh lebih baik</t>
        </is>
      </c>
      <c r="OF26" s="48" t="inlineStr">
        <is>
          <t>Jauh lebih baik (beda waktu memasak lebih cepat setengah jam atau lebih, ATAU tidak lagi ada rasa/bau makanan yang berubah, ATAU alasan lainnya)</t>
        </is>
      </c>
      <c r="OG26" s="48" t="inlineStr">
        <is>
          <t>Ya</t>
        </is>
      </c>
      <c r="OH26" s="8" t="n">
        <v>0</v>
      </c>
      <c r="OI26" s="8" t="n">
        <v>2</v>
      </c>
      <c r="OJ26" s="8" t="n">
        <v>0</v>
      </c>
      <c r="OK26" s="8" t="n">
        <v>0</v>
      </c>
      <c r="OL26" s="8" t="n">
        <v>0</v>
      </c>
      <c r="OM26" s="8" t="n">
        <v>0</v>
      </c>
      <c r="ON26" s="8" t="n">
        <v>0</v>
      </c>
      <c r="OO26" s="8" t="n">
        <v>0</v>
      </c>
      <c r="OP26" s="48" t="inlineStr">
        <is>
          <t>Sapi perah</t>
        </is>
      </c>
      <c r="OQ26" s="8" t="n">
        <v>0</v>
      </c>
      <c r="OR26" s="8" t="n">
        <v>1</v>
      </c>
      <c r="OS26" s="8" t="n">
        <v>0</v>
      </c>
      <c r="OT26" s="8" t="n">
        <v>0</v>
      </c>
      <c r="OU26" s="8" t="n">
        <v>0</v>
      </c>
      <c r="OV26" s="8" t="n">
        <v>0</v>
      </c>
      <c r="OW26" s="8" t="n">
        <v>0</v>
      </c>
      <c r="OX26" s="8" t="n">
        <v>0</v>
      </c>
      <c r="OY26" s="48" t="n"/>
      <c r="OZ26" s="48" t="n"/>
      <c r="PA26" s="48" t="n"/>
      <c r="PB26" s="48" t="n"/>
      <c r="PC26" s="48" t="n"/>
      <c r="PD26" s="48" t="n"/>
      <c r="PE26" s="48" t="n"/>
      <c r="PF26" s="48" t="n"/>
      <c r="PG26" s="48" t="n"/>
      <c r="PH26" s="48" t="n"/>
      <c r="PI26" s="48" t="n"/>
      <c r="PJ26" s="48" t="inlineStr">
        <is>
          <t>1-Disebarkan ke lahan terbuka</t>
        </is>
      </c>
      <c r="PK26" s="8" t="n">
        <v>0</v>
      </c>
      <c r="PL26" s="8" t="n">
        <v>0</v>
      </c>
      <c r="PM26" s="8" t="n">
        <v>0</v>
      </c>
      <c r="PN26" s="8" t="n">
        <v>0</v>
      </c>
      <c r="PO26" s="8" t="n">
        <v>0</v>
      </c>
      <c r="PP26" s="8" t="n">
        <v>1</v>
      </c>
      <c r="PQ26" s="8" t="n">
        <v>0</v>
      </c>
      <c r="PR26" s="8" t="n">
        <v>0</v>
      </c>
      <c r="PS26" s="8" t="n">
        <v>0</v>
      </c>
      <c r="PT26" s="48" t="n"/>
      <c r="PU26" s="48" t="n"/>
      <c r="PV26" s="48" t="n"/>
      <c r="PW26" s="48" t="n"/>
      <c r="PX26" s="48" t="n"/>
      <c r="PY26" s="48" t="n"/>
      <c r="PZ26" s="48" t="n"/>
      <c r="QA26" s="48" t="n"/>
      <c r="QB26" s="48" t="n"/>
      <c r="QC26" s="48" t="n"/>
      <c r="QD26" s="48" t="n"/>
      <c r="QE26" s="48" t="n"/>
      <c r="QF26" s="48" t="n"/>
      <c r="QG26" s="48" t="n"/>
      <c r="QH26" s="48" t="n"/>
      <c r="QI26" s="48" t="n"/>
      <c r="QJ26" s="48" t="n"/>
      <c r="QK26" s="48" t="n"/>
      <c r="QL26" s="48" t="n"/>
      <c r="QM26" s="48" t="n"/>
      <c r="QN26" s="48" t="n"/>
      <c r="QO26" s="48" t="n"/>
      <c r="QP26" s="48" t="n"/>
      <c r="QQ26" s="48" t="n"/>
      <c r="QR26" s="48" t="n"/>
      <c r="QS26" s="48" t="n"/>
      <c r="QT26" s="48" t="n"/>
      <c r="QU26" s="48" t="n"/>
      <c r="QV26" s="48" t="n"/>
      <c r="QW26" s="48" t="n"/>
      <c r="QX26" s="48" t="n"/>
      <c r="QY26" s="48" t="n"/>
      <c r="QZ26" s="48" t="n"/>
      <c r="RA26" s="48" t="n"/>
      <c r="RB26" s="48" t="n"/>
      <c r="RC26" s="48" t="n"/>
      <c r="RD26" s="48" t="n"/>
      <c r="RE26" s="48" t="n"/>
      <c r="RF26" s="48" t="n"/>
      <c r="RG26" s="48" t="n"/>
      <c r="RH26" s="48" t="n"/>
      <c r="RI26" s="48" t="n"/>
      <c r="RJ26" s="48" t="n"/>
      <c r="RK26" s="48" t="n"/>
      <c r="RL26" s="48" t="n"/>
      <c r="RM26" s="48" t="n"/>
      <c r="RN26" s="48" t="n"/>
      <c r="RO26" s="48" t="n"/>
      <c r="RP26" s="48" t="n"/>
      <c r="RQ26" s="48" t="n"/>
      <c r="RR26" s="48" t="n"/>
      <c r="RS26" s="48" t="n"/>
      <c r="RT26" s="48" t="n"/>
      <c r="RU26" s="48" t="n"/>
      <c r="RV26" s="48" t="n"/>
      <c r="RW26" s="48" t="n"/>
      <c r="RX26" s="48" t="n"/>
      <c r="RY26" s="48" t="n"/>
      <c r="RZ26" s="48" t="n"/>
      <c r="SA26" s="48" t="n"/>
      <c r="SB26" s="48" t="n"/>
      <c r="SC26" s="48" t="n"/>
      <c r="SD26" s="48" t="n"/>
      <c r="SE26" s="8" t="n">
        <v>2</v>
      </c>
      <c r="SF26" s="48" t="n"/>
      <c r="SG26" s="48" t="n"/>
      <c r="SH26" s="48" t="n"/>
      <c r="SI26" s="48" t="n"/>
      <c r="SJ26" s="48" t="n"/>
      <c r="SK26" s="48" t="n"/>
      <c r="SL26" s="48" t="n"/>
      <c r="SM26" s="48" t="n"/>
      <c r="SN26" s="48" t="n"/>
      <c r="SO26" s="48" t="n"/>
      <c r="SP26" s="48" t="n"/>
      <c r="SQ26" s="48" t="n"/>
      <c r="SR26" s="48" t="n"/>
      <c r="SS26" s="48" t="n"/>
      <c r="ST26" s="48" t="n"/>
      <c r="SU26" s="48" t="n"/>
      <c r="SV26" s="48" t="n"/>
      <c r="SW26" s="48" t="n"/>
      <c r="SX26" s="48" t="n"/>
      <c r="SY26" s="48" t="n"/>
      <c r="SZ26" s="48" t="n"/>
      <c r="TA26" s="48" t="n"/>
      <c r="TB26" s="48" t="n"/>
      <c r="TC26" s="48" t="n"/>
      <c r="TD26" s="48" t="n"/>
      <c r="TE26" s="48" t="n"/>
      <c r="TF26" s="48" t="n"/>
      <c r="TG26" s="48" t="n"/>
      <c r="TH26" s="48" t="n"/>
      <c r="TI26" s="48" t="n"/>
      <c r="TJ26" s="48" t="n"/>
      <c r="TK26" s="48" t="n"/>
      <c r="TL26" s="48" t="n"/>
      <c r="TM26" s="48" t="n"/>
      <c r="TN26" s="48" t="n"/>
      <c r="TO26" s="48" t="n"/>
      <c r="TP26" s="48" t="n"/>
      <c r="TQ26" s="48" t="n"/>
      <c r="TR26" s="48" t="n"/>
      <c r="TS26" s="48" t="n"/>
      <c r="TT26" s="48" t="n"/>
      <c r="TU26" s="48" t="n"/>
      <c r="TV26" s="48" t="n"/>
      <c r="TW26" s="48" t="n"/>
      <c r="TX26" s="48" t="n"/>
      <c r="TY26" s="48" t="n"/>
      <c r="TZ26" s="48" t="n"/>
      <c r="UA26" s="48" t="inlineStr">
        <is>
          <t>Pemberian pakan di kandang</t>
        </is>
      </c>
      <c r="UB26" s="48" t="n"/>
      <c r="UC26" s="48" t="n"/>
      <c r="UD26" s="48" t="n"/>
      <c r="UE26" s="48" t="n"/>
      <c r="UF26" s="48" t="n"/>
      <c r="UG26" s="48" t="n"/>
      <c r="UH26" s="48" t="n"/>
      <c r="UI26" s="48" t="inlineStr">
        <is>
          <t>Sangat teratur (setiap hari)</t>
        </is>
      </c>
      <c r="UJ26" s="48" t="n"/>
      <c r="UK26" s="48" t="n"/>
      <c r="UL26" s="48" t="n"/>
      <c r="UM26" s="48" t="n"/>
      <c r="UN26" s="48" t="n"/>
      <c r="UO26" s="48" t="n"/>
      <c r="UP26" s="48" t="n"/>
      <c r="UQ26" s="48" t="inlineStr">
        <is>
          <t>Sering (1 kali sehari)</t>
        </is>
      </c>
      <c r="UR26" s="48" t="n"/>
      <c r="US26" s="48" t="n"/>
      <c r="UT26" s="48" t="n"/>
      <c r="UU26" s="48" t="n"/>
      <c r="UV26" s="48" t="n"/>
      <c r="UW26" s="48" t="n"/>
      <c r="UX26" s="48" t="n"/>
      <c r="UY26" s="48" t="n"/>
      <c r="UZ26" s="48" t="n"/>
      <c r="VA26" s="48" t="n"/>
      <c r="VB26" s="48" t="n"/>
      <c r="VC26" s="48" t="n"/>
      <c r="VD26" s="48" t="n"/>
      <c r="VE26" s="48" t="n"/>
      <c r="VF26" s="48" t="n"/>
      <c r="VG26" s="48" t="n"/>
      <c r="VH26" s="48" t="n"/>
      <c r="VI26" s="48" t="n"/>
      <c r="VJ26" s="48" t="n"/>
      <c r="VK26" s="48" t="inlineStr">
        <is>
          <t>2-Disimpan basah (slurry) 3-Disimpan terbuka (dry lot) 4-Disimpan dalam kotak bersekat 6-Digester biogas</t>
        </is>
      </c>
      <c r="VL26" s="8" t="n">
        <v>0</v>
      </c>
      <c r="VM26" s="8" t="n">
        <v>1</v>
      </c>
      <c r="VN26" s="8" t="n">
        <v>1</v>
      </c>
      <c r="VO26" s="8" t="n">
        <v>1</v>
      </c>
      <c r="VP26" s="8" t="n">
        <v>0</v>
      </c>
      <c r="VQ26" s="8" t="n">
        <v>1</v>
      </c>
      <c r="VR26" s="8" t="n">
        <v>0</v>
      </c>
      <c r="VS26" s="8" t="n">
        <v>0</v>
      </c>
      <c r="VT26" s="48" t="n"/>
      <c r="VU26" s="48" t="n"/>
      <c r="VV26" s="48" t="n"/>
      <c r="VW26" s="48" t="n"/>
      <c r="VX26" s="48" t="n"/>
      <c r="VY26" s="48" t="n"/>
      <c r="VZ26" s="48" t="n"/>
      <c r="WA26" s="48" t="n"/>
      <c r="WB26" s="48" t="n"/>
      <c r="WC26" s="48" t="n"/>
      <c r="WD26" s="48" t="n"/>
      <c r="WE26" s="48" t="n"/>
      <c r="WF26" s="48" t="n"/>
      <c r="WG26" s="48" t="n"/>
      <c r="WH26" s="48" t="n"/>
      <c r="WI26" s="48" t="n"/>
      <c r="WJ26" s="48" t="n"/>
      <c r="WK26" s="48" t="n"/>
      <c r="WL26" s="48" t="n"/>
      <c r="WM26" s="48" t="n"/>
      <c r="WN26" s="48" t="n"/>
      <c r="WO26" s="48" t="n"/>
      <c r="WP26" s="48" t="n"/>
      <c r="WQ26" s="48" t="n"/>
      <c r="WR26" s="48" t="n"/>
      <c r="WS26" s="48" t="n"/>
      <c r="WT26" s="48" t="n"/>
      <c r="WU26" s="48" t="n"/>
      <c r="WV26" s="48" t="n"/>
      <c r="WW26" s="48" t="n"/>
      <c r="WX26" s="48" t="n"/>
      <c r="WY26" s="48" t="n"/>
      <c r="WZ26" s="48" t="n"/>
      <c r="XA26" s="48" t="n"/>
      <c r="XB26" s="48" t="n"/>
      <c r="XC26" s="48" t="n"/>
      <c r="XD26" s="48" t="n"/>
      <c r="XE26" s="48" t="n"/>
      <c r="XF26" s="48" t="n"/>
      <c r="XG26" s="48" t="n"/>
      <c r="XH26" s="48" t="n"/>
      <c r="XI26" s="48" t="n"/>
      <c r="XJ26" s="48" t="n"/>
      <c r="XK26" s="48" t="n"/>
      <c r="XL26" s="48" t="n"/>
      <c r="XM26" s="48" t="n"/>
      <c r="XN26" s="48" t="n"/>
      <c r="XO26" s="48" t="n"/>
      <c r="XP26" s="48" t="n"/>
      <c r="XQ26" s="48" t="n"/>
      <c r="XR26" s="48" t="n"/>
      <c r="XS26" s="48" t="n"/>
      <c r="XT26" s="48" t="n"/>
      <c r="XU26" s="48" t="n"/>
      <c r="XV26" s="48" t="n"/>
      <c r="XW26" s="48" t="n"/>
      <c r="XX26" s="48" t="n"/>
      <c r="XY26" s="48" t="n"/>
      <c r="XZ26" s="48" t="n"/>
      <c r="YA26" s="48" t="n"/>
      <c r="YB26" s="48" t="n"/>
      <c r="YC26" s="48" t="n"/>
      <c r="YD26" s="48" t="n"/>
      <c r="YE26" s="48" t="n"/>
      <c r="YF26" s="48" t="n"/>
      <c r="YG26" s="48" t="n"/>
      <c r="YH26" s="48" t="n"/>
      <c r="YI26" s="48" t="n"/>
      <c r="YJ26" s="48" t="n"/>
      <c r="YK26" s="48" t="n"/>
      <c r="YL26" s="48" t="n"/>
      <c r="YM26" s="48" t="n"/>
      <c r="YN26" s="48" t="n"/>
      <c r="YO26" s="48" t="n"/>
      <c r="YP26" s="48" t="n"/>
      <c r="YQ26" s="48" t="n"/>
      <c r="YR26" s="48" t="n"/>
      <c r="YS26" s="48" t="n"/>
      <c r="YT26" s="8" t="n">
        <v>50</v>
      </c>
      <c r="YU26" s="48" t="n"/>
      <c r="YV26" s="48" t="n"/>
      <c r="YW26" s="48" t="n"/>
      <c r="YX26" s="48" t="n"/>
      <c r="YY26" s="48" t="n"/>
      <c r="YZ26" s="48" t="n"/>
      <c r="ZA26" s="48" t="n"/>
      <c r="ZB26" s="8" t="n">
        <v>2</v>
      </c>
      <c r="ZC26" s="48" t="n"/>
      <c r="ZD26" s="48" t="n"/>
      <c r="ZE26" s="48" t="n"/>
      <c r="ZF26" s="48" t="n"/>
      <c r="ZG26" s="48" t="n"/>
      <c r="ZH26" s="48" t="n"/>
      <c r="ZI26" s="48" t="n"/>
      <c r="ZJ26" s="48" t="inlineStr">
        <is>
          <t>Pakan segar (misal: rumput)</t>
        </is>
      </c>
      <c r="ZK26" s="48" t="n"/>
      <c r="ZL26" s="48" t="n"/>
      <c r="ZM26" s="48" t="n"/>
      <c r="ZN26" s="48" t="n"/>
      <c r="ZO26" s="48" t="n"/>
      <c r="ZP26" s="48" t="n"/>
      <c r="ZQ26" s="48" t="inlineStr">
        <is>
          <t>Ya</t>
        </is>
      </c>
      <c r="ZR26" s="48" t="inlineStr">
        <is>
          <t>Padat Cair</t>
        </is>
      </c>
      <c r="ZS26" s="8" t="n">
        <v>1</v>
      </c>
      <c r="ZT26" s="8" t="n">
        <v>1</v>
      </c>
      <c r="ZU26" s="8" t="n">
        <v>50</v>
      </c>
      <c r="ZV26" s="8" t="n">
        <v>50</v>
      </c>
      <c r="ZW26" s="48" t="inlineStr">
        <is>
          <t>Ya</t>
        </is>
      </c>
      <c r="ZX26" s="48" t="inlineStr">
        <is>
          <t>Mengetahui</t>
        </is>
      </c>
      <c r="ZY26" s="48" t="inlineStr">
        <is>
          <t>Digunakan untuk pupuk di lahan pertanian sendiri Dibuang ke lahan sekitar kandang - yg ditanami tanaman Diberikan gratis ke orang lain</t>
        </is>
      </c>
      <c r="ZZ26" s="8" t="n">
        <v>1</v>
      </c>
      <c r="AAA26" s="8" t="n">
        <v>0</v>
      </c>
      <c r="AAB26" s="8" t="n">
        <v>0</v>
      </c>
      <c r="AAC26" s="8" t="n">
        <v>1</v>
      </c>
      <c r="AAD26" s="8" t="n">
        <v>1</v>
      </c>
      <c r="AAE26" s="8" t="n">
        <v>0</v>
      </c>
      <c r="AAF26" s="8" t="n">
        <v>0</v>
      </c>
      <c r="AAG26" s="48" t="inlineStr">
        <is>
          <t>Pupuk cair untuk tanaman</t>
        </is>
      </c>
      <c r="AAH26" s="8" t="n">
        <v>1</v>
      </c>
      <c r="AAI26" s="8" t="n">
        <v>0</v>
      </c>
      <c r="AAJ26" s="8" t="n">
        <v>0</v>
      </c>
      <c r="AAK26" s="8" t="n">
        <v>0</v>
      </c>
      <c r="AAL26" s="8" t="n">
        <v>0</v>
      </c>
      <c r="AAM26" s="48" t="n"/>
      <c r="AAN26" s="48" t="n"/>
      <c r="AAO26" s="48" t="n"/>
      <c r="AAP26" s="48" t="n"/>
      <c r="AAQ26" s="48" t="n"/>
      <c r="AAR26" s="48" t="n"/>
      <c r="AAS26" s="48" t="n"/>
      <c r="AAT26" s="48" t="n"/>
      <c r="AAU26" s="48" t="n"/>
      <c r="AAV26" s="11" t="inlineStr">
        <is>
          <t>Rumput</t>
        </is>
      </c>
      <c r="AAW26" s="48" t="inlineStr">
        <is>
          <t>Cukup (2 minggu sekali)</t>
        </is>
      </c>
      <c r="AAX26" s="8" t="n">
        <v>2500</v>
      </c>
      <c r="AAY26" s="8" t="n">
        <v>300</v>
      </c>
      <c r="AAZ26" s="8" t="n">
        <v>100</v>
      </c>
      <c r="ABA26" s="8" t="n">
        <v>100</v>
      </c>
      <c r="ABB26" s="48" t="inlineStr">
        <is>
          <t>Urea</t>
        </is>
      </c>
      <c r="ABC26" s="48" t="n"/>
      <c r="ABD26" s="8" t="n">
        <v>30</v>
      </c>
      <c r="ABE26" s="8" t="n">
        <v>4000</v>
      </c>
      <c r="ABF26" s="8" t="n">
        <v>0</v>
      </c>
      <c r="ABG26" s="8" t="n">
        <v>4000</v>
      </c>
      <c r="ABH26" s="8" t="n">
        <v>500</v>
      </c>
      <c r="ABI26" s="8" t="n">
        <v>650</v>
      </c>
      <c r="ABJ26" s="48" t="inlineStr">
        <is>
          <t>Ya</t>
        </is>
      </c>
      <c r="ABK26" s="48" t="inlineStr">
        <is>
          <t>Cukup meningkat</t>
        </is>
      </c>
      <c r="ABL26" s="48" t="inlineStr">
        <is>
          <t>Cukup meningkat</t>
        </is>
      </c>
      <c r="ABM26" s="48" t="inlineStr">
        <is>
          <t>Cukup meningkat</t>
        </is>
      </c>
      <c r="ABN26" s="48" t="n"/>
      <c r="ABO26" s="48" t="n"/>
      <c r="ABP26" s="48" t="inlineStr">
        <is>
          <t>Tidak punya waktu mengumpulkannya Ladang/sawah terlalu jauh, sulit untuk mengangkut ke sana</t>
        </is>
      </c>
      <c r="ABQ26" s="8" t="n">
        <v>0</v>
      </c>
      <c r="ABR26" s="8" t="n">
        <v>0</v>
      </c>
      <c r="ABS26" s="8" t="n">
        <v>1</v>
      </c>
      <c r="ABT26" s="8" t="n">
        <v>1</v>
      </c>
      <c r="ABU26" s="8" t="n">
        <v>0</v>
      </c>
      <c r="ABV26" s="8" t="n">
        <v>0</v>
      </c>
      <c r="ABW26" s="8" t="n">
        <v>0</v>
      </c>
      <c r="ABX26" s="48" t="n"/>
      <c r="ABY26" s="48" t="inlineStr">
        <is>
          <t>tidak</t>
        </is>
      </c>
      <c r="ABZ26" s="48" t="inlineStr">
        <is>
          <t>Manfaat besar dan membantu kehidupan sehari-hari</t>
        </is>
      </c>
      <c r="ACA26" s="48" t="inlineStr">
        <is>
          <t>Berkurang</t>
        </is>
      </c>
      <c r="ACB26" s="48" t="inlineStr">
        <is>
          <t>Anggota keluarga - Perempuan dewasa</t>
        </is>
      </c>
      <c r="ACC26" s="48" t="inlineStr">
        <is>
          <t>Setuju</t>
        </is>
      </c>
      <c r="ACD26" s="48" t="inlineStr">
        <is>
          <t>Anggota keluarga - Laki-laki dewasa Anggota keluarga - Perempuan dewasa</t>
        </is>
      </c>
      <c r="ACE26" s="8" t="n">
        <v>1</v>
      </c>
      <c r="ACF26" s="8" t="n">
        <v>1</v>
      </c>
      <c r="ACG26" s="8" t="n">
        <v>0</v>
      </c>
      <c r="ACH26" s="8" t="n">
        <v>0</v>
      </c>
      <c r="ACI26" s="48" t="inlineStr">
        <is>
          <t>Puas</t>
        </is>
      </c>
      <c r="ACJ26" s="48" t="inlineStr">
        <is>
          <t>Puas</t>
        </is>
      </c>
      <c r="ACK26" s="48" t="inlineStr">
        <is>
          <t>Puas</t>
        </is>
      </c>
      <c r="ACL26" s="48" t="inlineStr">
        <is>
          <t>Puas</t>
        </is>
      </c>
      <c r="ACM26" s="48" t="inlineStr">
        <is>
          <t>Tidak</t>
        </is>
      </c>
      <c r="ACN26" s="48" t="n"/>
      <c r="ACO26" s="48" t="inlineStr">
        <is>
          <t>Sangat puas</t>
        </is>
      </c>
      <c r="ACP26" s="48" t="n"/>
      <c r="ACQ26" s="48" t="n"/>
      <c r="ACR26" s="48" t="n"/>
      <c r="ACS26" s="48" t="n"/>
      <c r="ACT26" s="48" t="n"/>
      <c r="ACU26" s="48" t="n"/>
      <c r="ACV26" s="48" t="n"/>
      <c r="ACW26" s="48" t="n"/>
      <c r="ACX26" s="48" t="n"/>
      <c r="ACY26" s="48" t="n"/>
      <c r="ACZ26" s="48" t="inlineStr">
        <is>
          <t>Menghubungi CPO atau pendamping</t>
        </is>
      </c>
      <c r="ADA26" s="8" t="n">
        <v>0</v>
      </c>
      <c r="ADB26" s="8" t="n">
        <v>0</v>
      </c>
      <c r="ADC26" s="8" t="n">
        <v>0</v>
      </c>
      <c r="ADD26" s="8" t="n">
        <v>0</v>
      </c>
      <c r="ADE26" s="8" t="n">
        <v>1</v>
      </c>
      <c r="ADF26" s="8" t="n">
        <v>0</v>
      </c>
      <c r="ADG26" s="8" t="n">
        <v>0</v>
      </c>
      <c r="ADH26" s="8" t="n">
        <v>0</v>
      </c>
      <c r="ADI26" s="12" t="n"/>
      <c r="ADJ26" s="17" t="inlineStr">
        <is>
          <t>Laki-laki dewasa</t>
        </is>
      </c>
      <c r="ADK26" s="48" t="n"/>
      <c r="ADL26" s="17" t="inlineStr">
        <is>
          <t>Menelepon atau WA langsung</t>
        </is>
      </c>
      <c r="ADM26" s="48" t="n"/>
      <c r="ADN26" s="11" t="inlineStr">
        <is>
          <t>Tidak ada</t>
        </is>
      </c>
      <c r="ADO26" s="48" t="inlineStr">
        <is>
          <t>Ya, selalu</t>
        </is>
      </c>
      <c r="ADP26"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26" s="18" t="n">
        <v>1</v>
      </c>
      <c r="ADR26" s="18" t="n">
        <v>1</v>
      </c>
      <c r="ADS26" s="18" t="n">
        <v>1</v>
      </c>
      <c r="ADT26" s="18" t="n">
        <v>1</v>
      </c>
      <c r="ADU26" s="18" t="n">
        <v>1</v>
      </c>
      <c r="ADV26" s="18" t="n">
        <v>1</v>
      </c>
      <c r="ADW26" s="18" t="n">
        <v>1</v>
      </c>
      <c r="ADX26" s="18" t="n">
        <v>1</v>
      </c>
      <c r="ADY26" s="18" t="n">
        <v>1</v>
      </c>
      <c r="ADZ26" s="18" t="n">
        <v>0</v>
      </c>
      <c r="AEA26" s="18" t="n">
        <v>0</v>
      </c>
      <c r="AEB26" s="18" t="n">
        <v>0</v>
      </c>
      <c r="AEC26" s="48" t="n"/>
      <c r="AED26" s="48" t="inlineStr">
        <is>
          <t>Mengurangi pengeluaran energi</t>
        </is>
      </c>
      <c r="AEE26" s="48" t="n"/>
      <c r="AEF26" s="48" t="inlineStr">
        <is>
          <t>Pemerintah daerah</t>
        </is>
      </c>
      <c r="AEG26" s="48" t="n"/>
      <c r="AEH26" s="48" t="inlineStr">
        <is>
          <t>WhatsApp Image 2026-02-05 at 21.55.20-14_31_2.jpeg</t>
        </is>
      </c>
      <c r="AEI26" s="16" t="inlineStr">
        <is>
          <t>https://kf.kobotoolbox.org/api/v2/assets/avstPQqLr3Ab3ZdcVTXZ6f/data/665129835/attachments/attReDcabQ7hgnkekFdNVwLp/</t>
        </is>
      </c>
      <c r="AEJ26" s="48" t="inlineStr">
        <is>
          <t>WhatsApp Image 2026-02-05 at 21.55.21-14_31_13.jpeg</t>
        </is>
      </c>
      <c r="AEK26" s="16" t="inlineStr">
        <is>
          <t>https://kf.kobotoolbox.org/api/v2/assets/avstPQqLr3Ab3ZdcVTXZ6f/data/665129835/attachments/attbtWs4YRcXUzrqjM599hz4/</t>
        </is>
      </c>
      <c r="AEL26" s="48" t="inlineStr">
        <is>
          <t>manto</t>
        </is>
      </c>
      <c r="AEM26" s="48" t="n"/>
      <c r="AEN26" s="48" t="n"/>
    </row>
    <row r="27">
      <c r="A27" s="6" t="n">
        <v>46059</v>
      </c>
      <c r="B27" s="6" t="n">
        <v>46059</v>
      </c>
      <c r="C27" s="48" t="inlineStr">
        <is>
          <t>Marmanto</t>
        </is>
      </c>
      <c r="D27" s="48" t="inlineStr">
        <is>
          <t>Tarno Ruslan</t>
        </is>
      </c>
      <c r="E27" s="8">
        <f>+6281391606132</f>
        <v/>
      </c>
      <c r="F27" s="48" t="n"/>
      <c r="G27" s="8" t="n">
        <v>-7.23003732</v>
      </c>
      <c r="H27" s="8" t="n">
        <v>110.2829</v>
      </c>
      <c r="I27" s="48" t="n"/>
      <c r="J27" s="8" t="n">
        <v>4.45</v>
      </c>
      <c r="K27" s="48" t="n"/>
      <c r="L27" s="48" t="n"/>
      <c r="M27" s="8" t="n">
        <v>-7.22598436</v>
      </c>
      <c r="N27" s="8" t="n">
        <v>110.2830833</v>
      </c>
      <c r="O27" s="48" t="n"/>
      <c r="P27" s="8" t="n">
        <v>4.74</v>
      </c>
      <c r="Q27" s="48" t="n"/>
      <c r="R27" s="48" t="inlineStr">
        <is>
          <t>Jawa Tengah</t>
        </is>
      </c>
      <c r="S27" s="48" t="n"/>
      <c r="T27" s="48" t="n"/>
      <c r="U27" s="48" t="n"/>
      <c r="V27" s="48" t="n"/>
      <c r="W27" s="48" t="n"/>
      <c r="X27" s="48" t="n"/>
      <c r="Y27" s="48" t="n"/>
      <c r="Z27" s="48" t="n"/>
      <c r="AA27" s="48" t="n"/>
      <c r="AB27" s="48" t="n"/>
      <c r="AC27" s="48" t="inlineStr">
        <is>
          <t>Semarang</t>
        </is>
      </c>
      <c r="AD27" s="48" t="inlineStr">
        <is>
          <t>Getasan</t>
        </is>
      </c>
      <c r="AE27" s="48" t="inlineStr">
        <is>
          <t>Samirono</t>
        </is>
      </c>
      <c r="AF27" s="48" t="inlineStr">
        <is>
          <t>SION</t>
        </is>
      </c>
      <c r="AG27" s="48" t="inlineStr">
        <is>
          <t>ONP0314</t>
        </is>
      </c>
      <c r="AH27" s="8" t="n">
        <v>2</v>
      </c>
      <c r="AI27" s="48" t="inlineStr">
        <is>
          <t>VPA2</t>
        </is>
      </c>
      <c r="AJ27" s="48" t="inlineStr">
        <is>
          <t>Aktif</t>
        </is>
      </c>
      <c r="AK27" s="8" t="n">
        <v>59</v>
      </c>
      <c r="AL27" s="48" t="inlineStr">
        <is>
          <t>Laki-laki</t>
        </is>
      </c>
      <c r="AM27" s="48" t="inlineStr">
        <is>
          <t>Sudah menikah</t>
        </is>
      </c>
      <c r="AN27" s="48" t="inlineStr">
        <is>
          <t>SD/Sederajat</t>
        </is>
      </c>
      <c r="AO27" s="48" t="inlineStr">
        <is>
          <t>Petani</t>
        </is>
      </c>
      <c r="AP27" s="8" t="n">
        <v>1</v>
      </c>
      <c r="AQ27" s="8" t="n">
        <v>0</v>
      </c>
      <c r="AR27" s="8" t="n">
        <v>0</v>
      </c>
      <c r="AS27" s="8" t="n">
        <v>0</v>
      </c>
      <c r="AT27" s="8" t="n">
        <v>0</v>
      </c>
      <c r="AU27" s="8" t="n">
        <v>0</v>
      </c>
      <c r="AV27" s="8" t="n">
        <v>0</v>
      </c>
      <c r="AW27" s="8" t="n">
        <v>0</v>
      </c>
      <c r="AX27" s="48" t="n"/>
      <c r="AY27" s="48" t="inlineStr">
        <is>
          <t>Peternak</t>
        </is>
      </c>
      <c r="AZ27" s="8" t="n">
        <v>0</v>
      </c>
      <c r="BA27" s="8" t="n">
        <v>1</v>
      </c>
      <c r="BB27" s="8" t="n">
        <v>0</v>
      </c>
      <c r="BC27" s="8" t="n">
        <v>0</v>
      </c>
      <c r="BD27" s="8" t="n">
        <v>0</v>
      </c>
      <c r="BE27" s="8" t="n">
        <v>0</v>
      </c>
      <c r="BF27" s="8" t="n">
        <v>0</v>
      </c>
      <c r="BG27" s="8" t="n">
        <v>0</v>
      </c>
      <c r="BH27" s="48" t="n"/>
      <c r="BI27" s="48" t="inlineStr">
        <is>
          <t>Rp2.500.000 - Rp3.500.000</t>
        </is>
      </c>
      <c r="BJ27" s="8" t="n">
        <v>3</v>
      </c>
      <c r="BK27" s="8" t="n">
        <v>3</v>
      </c>
      <c r="BL27" s="8" t="n">
        <v>0</v>
      </c>
      <c r="BM27" s="8" t="n">
        <v>0</v>
      </c>
      <c r="BN27" s="48" t="inlineStr">
        <is>
          <t>Milik sendiri</t>
        </is>
      </c>
      <c r="BO27" s="48" t="inlineStr">
        <is>
          <t>Permanen (dinding bata dan semen)</t>
        </is>
      </c>
      <c r="BP27" s="8" t="n">
        <v>1</v>
      </c>
      <c r="BQ27" s="8" t="n">
        <v>0</v>
      </c>
      <c r="BR27" s="8" t="n">
        <v>0</v>
      </c>
      <c r="BS27" s="8" t="n">
        <v>0</v>
      </c>
      <c r="BT27" s="8" t="n">
        <v>0</v>
      </c>
      <c r="BU27" s="48" t="n"/>
      <c r="BV27" s="48" t="inlineStr">
        <is>
          <t>Semen</t>
        </is>
      </c>
      <c r="BW27" s="8" t="n">
        <v>0</v>
      </c>
      <c r="BX27" s="8" t="n">
        <v>1</v>
      </c>
      <c r="BY27" s="8" t="n">
        <v>0</v>
      </c>
      <c r="BZ27" s="8" t="n">
        <v>0</v>
      </c>
      <c r="CA27" s="8" t="n">
        <v>0</v>
      </c>
      <c r="CB27" s="48" t="n"/>
      <c r="CC27" s="48" t="inlineStr">
        <is>
          <t>Genting</t>
        </is>
      </c>
      <c r="CD27" s="8" t="n">
        <v>0</v>
      </c>
      <c r="CE27" s="8" t="n">
        <v>0</v>
      </c>
      <c r="CF27" s="8" t="n">
        <v>0</v>
      </c>
      <c r="CG27" s="8" t="n">
        <v>0</v>
      </c>
      <c r="CH27" s="8" t="n">
        <v>0</v>
      </c>
      <c r="CI27" s="8" t="n">
        <v>1</v>
      </c>
      <c r="CJ27" s="8" t="n">
        <v>0</v>
      </c>
      <c r="CK27" s="48" t="n"/>
      <c r="CL27" s="48" t="inlineStr">
        <is>
          <t>Ya</t>
        </is>
      </c>
      <c r="CM27" s="8" t="n">
        <v>2024</v>
      </c>
      <c r="CN27" s="48" t="inlineStr">
        <is>
          <t>Fixed-Dome (Kubah Tetap)</t>
        </is>
      </c>
      <c r="CO27" s="48" t="inlineStr">
        <is>
          <t>6 m³ (4-5 ekor sapi, ±5 jam memasak/hari, ±50 kg</t>
        </is>
      </c>
      <c r="CP27" s="48" t="inlineStr">
        <is>
          <t>Anggota keluarga - laki-laki</t>
        </is>
      </c>
      <c r="CQ27" s="8" t="n">
        <v>0</v>
      </c>
      <c r="CR27" s="8" t="n">
        <v>0</v>
      </c>
      <c r="CS27" s="8" t="n">
        <v>0</v>
      </c>
      <c r="CT27" s="8" t="n">
        <v>0</v>
      </c>
      <c r="CU27" s="10" t="n">
        <v>1</v>
      </c>
      <c r="CV27" s="10" t="n">
        <v>0</v>
      </c>
      <c r="CW27" s="10" t="n">
        <v>0</v>
      </c>
      <c r="CX27" s="8" t="n">
        <v>0</v>
      </c>
      <c r="CY27" s="48" t="inlineStr">
        <is>
          <t>Anggota keluarga - laki-laki</t>
        </is>
      </c>
      <c r="CZ27" s="8" t="n">
        <v>1</v>
      </c>
      <c r="DA27" s="8" t="n">
        <v>0</v>
      </c>
      <c r="DB27" s="8" t="n">
        <v>0</v>
      </c>
      <c r="DC27" s="48" t="n"/>
      <c r="DD27" s="48" t="inlineStr">
        <is>
          <t>Anggota keluarga - laki-laki CPO atau pendamping</t>
        </is>
      </c>
      <c r="DE27" s="8" t="n">
        <v>1</v>
      </c>
      <c r="DF27" s="8" t="n">
        <v>0</v>
      </c>
      <c r="DG27" s="8" t="n">
        <v>1</v>
      </c>
      <c r="DH27" s="8" t="n">
        <v>0</v>
      </c>
      <c r="DI27" s="48" t="n"/>
      <c r="DJ27" s="48" t="inlineStr">
        <is>
          <t>Anggota keluarga - laki-laki CPO atau pendamping</t>
        </is>
      </c>
      <c r="DK27" s="8" t="n">
        <v>1</v>
      </c>
      <c r="DL27" s="8" t="n">
        <v>0</v>
      </c>
      <c r="DM27" s="8" t="n">
        <v>1</v>
      </c>
      <c r="DN27" s="8" t="n">
        <v>0</v>
      </c>
      <c r="DO27" s="48" t="n"/>
      <c r="DP27" s="8" t="n">
        <v>1</v>
      </c>
      <c r="DQ27" s="8" t="n">
        <v>0</v>
      </c>
      <c r="DR27" s="8" t="n">
        <v>0</v>
      </c>
      <c r="DS27" s="48" t="n"/>
      <c r="DT27" s="48" t="n"/>
      <c r="DU27" s="48" t="n"/>
      <c r="DV27" s="48" t="inlineStr">
        <is>
          <t>Ya</t>
        </is>
      </c>
      <c r="DW27" s="48" t="n"/>
      <c r="DX27" s="48" t="n"/>
      <c r="DY27" s="48" t="n"/>
      <c r="DZ27" s="48" t="n"/>
      <c r="EA27" s="48" t="n"/>
      <c r="EB27" s="48" t="n"/>
      <c r="EC27" s="48" t="n"/>
      <c r="ED27" s="48" t="n"/>
      <c r="EE27" s="48" t="n"/>
      <c r="EF27" s="48" t="n"/>
      <c r="EG27" s="48" t="n"/>
      <c r="EH27" s="48" t="n"/>
      <c r="EI27" s="48" t="inlineStr">
        <is>
          <t>Tidak ada masalah</t>
        </is>
      </c>
      <c r="EJ27" s="8" t="n">
        <v>0</v>
      </c>
      <c r="EK27" s="8" t="n">
        <v>0</v>
      </c>
      <c r="EL27" s="8" t="n">
        <v>0</v>
      </c>
      <c r="EM27" s="8" t="n">
        <v>1</v>
      </c>
      <c r="EN27" s="8" t="n">
        <v>0</v>
      </c>
      <c r="EO27" s="11" t="n"/>
      <c r="EP27" s="48" t="inlineStr">
        <is>
          <t>Ya, cukup jelas dan mudah diikuti</t>
        </is>
      </c>
      <c r="EQ27" s="48" t="inlineStr">
        <is>
          <t>Pelatihan</t>
        </is>
      </c>
      <c r="ER27" s="48" t="inlineStr">
        <is>
          <t>CPO atau pendamping</t>
        </is>
      </c>
      <c r="ES27" s="8" t="n">
        <v>1</v>
      </c>
      <c r="ET27" s="8" t="n">
        <v>0</v>
      </c>
      <c r="EU27" s="8" t="n">
        <v>0</v>
      </c>
      <c r="EV27" s="8" t="n">
        <v>0</v>
      </c>
      <c r="EW27" s="48" t="n"/>
      <c r="EX27" s="48" t="inlineStr">
        <is>
          <t>Anggota keluarga - Laki-laki</t>
        </is>
      </c>
      <c r="EY27" s="8" t="n">
        <v>1</v>
      </c>
      <c r="EZ27" s="8" t="n">
        <v>0</v>
      </c>
      <c r="FA27" s="8" t="n">
        <v>0</v>
      </c>
      <c r="FB27" s="48" t="n"/>
      <c r="FC27" s="48" t="inlineStr">
        <is>
          <t>Setiap minggu</t>
        </is>
      </c>
      <c r="FD27" s="48" t="n"/>
      <c r="FE27" s="48" t="inlineStr">
        <is>
          <t>Mengetahui</t>
        </is>
      </c>
      <c r="FF27" s="48" t="inlineStr">
        <is>
          <t>Selalu (setiap hari)</t>
        </is>
      </c>
      <c r="FG27" s="48" t="inlineStr">
        <is>
          <t>Mengetahui</t>
        </is>
      </c>
      <c r="FH27" s="48" t="inlineStr">
        <is>
          <t>Selalu (setiap hari)</t>
        </is>
      </c>
      <c r="FI27" s="48" t="inlineStr">
        <is>
          <t>Mengetahui</t>
        </is>
      </c>
      <c r="FJ27" s="48" t="inlineStr">
        <is>
          <t>Selalu (setiap hari)</t>
        </is>
      </c>
      <c r="FK27" s="48" t="inlineStr">
        <is>
          <t>Mengetahui</t>
        </is>
      </c>
      <c r="FL27" s="48" t="inlineStr">
        <is>
          <t>Sering (setiap minggu)</t>
        </is>
      </c>
      <c r="FM27" s="48" t="inlineStr">
        <is>
          <t>Mengetahui</t>
        </is>
      </c>
      <c r="FN27" s="48" t="inlineStr">
        <is>
          <t>Cukup sering (2 minggu sekali)</t>
        </is>
      </c>
      <c r="FO27" s="48" t="inlineStr">
        <is>
          <t>Mengetahui</t>
        </is>
      </c>
      <c r="FP27" s="48" t="inlineStr">
        <is>
          <t>Cukup sering (2 minggu sekali)</t>
        </is>
      </c>
      <c r="FQ27" s="48" t="inlineStr">
        <is>
          <t>Mengetahui</t>
        </is>
      </c>
      <c r="FR27" s="48" t="inlineStr">
        <is>
          <t>Ya</t>
        </is>
      </c>
      <c r="FS27" s="48" t="inlineStr">
        <is>
          <t>Mengetahui</t>
        </is>
      </c>
      <c r="FT27" s="48" t="inlineStr">
        <is>
          <t>Ya, selalu</t>
        </is>
      </c>
      <c r="FU27" s="48" t="inlineStr">
        <is>
          <t>Laki-laki dewasa Perempuan dewasa</t>
        </is>
      </c>
      <c r="FV27" s="8" t="n">
        <v>1</v>
      </c>
      <c r="FW27" s="8" t="n">
        <v>1</v>
      </c>
      <c r="FX27" s="8" t="n">
        <v>0</v>
      </c>
      <c r="FY27" s="8" t="n">
        <v>0</v>
      </c>
      <c r="FZ27" s="48" t="inlineStr">
        <is>
          <t>Memahami</t>
        </is>
      </c>
      <c r="GA27" s="48" t="inlineStr">
        <is>
          <t>CPO</t>
        </is>
      </c>
      <c r="GB27" s="8" t="n">
        <v>1</v>
      </c>
      <c r="GC27" s="8" t="n">
        <v>0</v>
      </c>
      <c r="GD27" s="8" t="n">
        <v>0</v>
      </c>
      <c r="GE27" s="8" t="n">
        <v>0</v>
      </c>
      <c r="GF27" s="48" t="n"/>
      <c r="GG27" s="48" t="inlineStr">
        <is>
          <t>Sering</t>
        </is>
      </c>
      <c r="GH27" s="48" t="inlineStr">
        <is>
          <t>Ya</t>
        </is>
      </c>
      <c r="GI27" s="48" t="inlineStr">
        <is>
          <t>Tetangga</t>
        </is>
      </c>
      <c r="GJ27" s="8" t="n">
        <v>1</v>
      </c>
      <c r="GK27" s="8" t="n">
        <v>0</v>
      </c>
      <c r="GL27" s="8" t="n">
        <v>0</v>
      </c>
      <c r="GM27" s="8" t="n">
        <v>0</v>
      </c>
      <c r="GN27" s="48" t="n"/>
      <c r="GO27" s="8" t="n">
        <v>10</v>
      </c>
      <c r="GP27" s="48" t="inlineStr">
        <is>
          <t>Penuh (100%)</t>
        </is>
      </c>
      <c r="GQ27" s="48" t="inlineStr">
        <is>
          <t>Kayu bakar LPG</t>
        </is>
      </c>
      <c r="GR27" s="8" t="n">
        <v>1</v>
      </c>
      <c r="GS27" s="8" t="n">
        <v>1</v>
      </c>
      <c r="GT27" s="8" t="n">
        <v>0</v>
      </c>
      <c r="GU27" s="8" t="n">
        <v>0</v>
      </c>
      <c r="GV27" s="8" t="n">
        <v>0</v>
      </c>
      <c r="GW27" s="8" t="n">
        <v>0</v>
      </c>
      <c r="GX27" s="8" t="n">
        <v>0</v>
      </c>
      <c r="GY27" s="48" t="n"/>
      <c r="GZ27" s="48" t="inlineStr">
        <is>
          <t>Ya</t>
        </is>
      </c>
      <c r="HA27" s="8" t="n">
        <v>15</v>
      </c>
      <c r="HB27" s="8" t="n">
        <v>150</v>
      </c>
      <c r="HC27" s="8" t="n">
        <v>5</v>
      </c>
      <c r="HD27" s="8" t="n">
        <v>50000</v>
      </c>
      <c r="HE27" s="8" t="n">
        <v>9</v>
      </c>
      <c r="HF27" s="8" t="n">
        <v>75000</v>
      </c>
      <c r="HG27" s="8" t="n">
        <v>3</v>
      </c>
      <c r="HH27" s="8" t="n">
        <v>25000</v>
      </c>
      <c r="HI27" s="48" t="n"/>
      <c r="HJ27" s="48" t="n"/>
      <c r="HK27" s="48" t="n"/>
      <c r="HL27" s="48" t="n"/>
      <c r="HM27" s="48" t="n"/>
      <c r="HN27" s="48" t="n"/>
      <c r="HO27" s="48" t="n"/>
      <c r="HP27" s="48" t="n"/>
      <c r="HQ27" s="48" t="n"/>
      <c r="HR27" s="48" t="n"/>
      <c r="HS27" s="48" t="n"/>
      <c r="HT27" s="48" t="n"/>
      <c r="HU27" s="48" t="n"/>
      <c r="HV27" s="48" t="n"/>
      <c r="HW27" s="48" t="n"/>
      <c r="HX27" s="48" t="n"/>
      <c r="HY27" s="8" t="n">
        <v>10</v>
      </c>
      <c r="HZ27" s="8" t="n">
        <v>100000</v>
      </c>
      <c r="IA27" s="8" t="n">
        <v>6</v>
      </c>
      <c r="IB27" s="8" t="n">
        <v>50000</v>
      </c>
      <c r="IC27" s="48" t="n"/>
      <c r="ID27" s="48" t="n"/>
      <c r="IE27" s="48" t="n"/>
      <c r="IF27" s="48" t="n"/>
      <c r="IG27" s="48" t="n"/>
      <c r="IH27" s="48" t="n"/>
      <c r="II27" s="48" t="n"/>
      <c r="IJ27" s="48" t="n"/>
      <c r="IK27" s="48" t="inlineStr">
        <is>
          <t>50-65 kg</t>
        </is>
      </c>
      <c r="IL27" s="48" t="inlineStr">
        <is>
          <t>3-5 jam</t>
        </is>
      </c>
      <c r="IM27" s="48" t="inlineStr">
        <is>
          <t>Ya</t>
        </is>
      </c>
      <c r="IN27" s="48" t="inlineStr">
        <is>
          <t>Tidak</t>
        </is>
      </c>
      <c r="IO27" s="48" t="inlineStr">
        <is>
          <t>Jauh lebih bersih</t>
        </is>
      </c>
      <c r="IP27" s="48" t="n"/>
      <c r="IQ27" s="48" t="inlineStr">
        <is>
          <t>Tidak pernah</t>
        </is>
      </c>
      <c r="IR27" s="48" t="n"/>
      <c r="IS27" s="48" t="n"/>
      <c r="IT27" s="48" t="n"/>
      <c r="IU27" s="48" t="n"/>
      <c r="IV27" s="48" t="n"/>
      <c r="IW27" s="48" t="n"/>
      <c r="IX27" s="48" t="n"/>
      <c r="IY27" s="48" t="n"/>
      <c r="IZ27" s="48" t="inlineStr">
        <is>
          <t>Tidak pernah</t>
        </is>
      </c>
      <c r="JA27" s="48" t="n"/>
      <c r="JB27" s="48" t="n"/>
      <c r="JC27" s="48" t="n"/>
      <c r="JD27" s="48" t="n"/>
      <c r="JE27" s="48" t="n"/>
      <c r="JF27" s="48" t="n"/>
      <c r="JG27" s="48" t="n"/>
      <c r="JH27" s="48" t="n"/>
      <c r="JI27" s="48" t="inlineStr">
        <is>
          <t>Tidak pernah</t>
        </is>
      </c>
      <c r="JJ27" s="48" t="n"/>
      <c r="JK27" s="48" t="n"/>
      <c r="JL27" s="48" t="n"/>
      <c r="JM27" s="48" t="n"/>
      <c r="JN27" s="48" t="n"/>
      <c r="JO27" s="48" t="n"/>
      <c r="JP27" s="48" t="n"/>
      <c r="JQ27" s="48" t="n"/>
      <c r="JR27" s="48" t="inlineStr">
        <is>
          <t>Tidak pernah</t>
        </is>
      </c>
      <c r="JS27" s="48" t="n"/>
      <c r="JT27" s="48" t="n"/>
      <c r="JU27" s="48" t="n"/>
      <c r="JV27" s="48" t="n"/>
      <c r="JW27" s="48" t="n"/>
      <c r="JX27" s="48" t="n"/>
      <c r="JY27" s="48" t="n"/>
      <c r="JZ27" s="48" t="n"/>
      <c r="KA27" s="48" t="inlineStr">
        <is>
          <t>Tidak pernah</t>
        </is>
      </c>
      <c r="KB27" s="48" t="n"/>
      <c r="KC27" s="48" t="n"/>
      <c r="KD27" s="48" t="n"/>
      <c r="KE27" s="48" t="n"/>
      <c r="KF27" s="48" t="n"/>
      <c r="KG27" s="48" t="n"/>
      <c r="KH27" s="48" t="n"/>
      <c r="KI27" s="48" t="n"/>
      <c r="KJ27" s="48" t="inlineStr">
        <is>
          <t>Tidak pernah</t>
        </is>
      </c>
      <c r="KK27" s="48" t="n"/>
      <c r="KL27" s="48" t="n"/>
      <c r="KM27" s="48" t="n"/>
      <c r="KN27" s="48" t="n"/>
      <c r="KO27" s="48" t="n"/>
      <c r="KP27" s="48" t="n"/>
      <c r="KQ27" s="48" t="n"/>
      <c r="KR27" s="48" t="n"/>
      <c r="KS27" s="48" t="inlineStr">
        <is>
          <t>Cukup membaik</t>
        </is>
      </c>
      <c r="KT27" s="48" t="inlineStr">
        <is>
          <t>0-1 kali</t>
        </is>
      </c>
      <c r="KU27" s="48" t="inlineStr">
        <is>
          <t>0-1 kali</t>
        </is>
      </c>
      <c r="KV27" s="48" t="inlineStr">
        <is>
          <t>Laki-laki dewasa</t>
        </is>
      </c>
      <c r="KW27" s="8" t="n">
        <v>1</v>
      </c>
      <c r="KX27" s="8" t="n">
        <v>0</v>
      </c>
      <c r="KY27" s="8" t="n">
        <v>0</v>
      </c>
      <c r="KZ27" s="8" t="n">
        <v>0</v>
      </c>
      <c r="LA27" s="48" t="inlineStr">
        <is>
          <t>Cukup membaik</t>
        </is>
      </c>
      <c r="LB27" s="48" t="inlineStr">
        <is>
          <t>Cukup membaik</t>
        </is>
      </c>
      <c r="LC27" s="8" t="n">
        <v>3</v>
      </c>
      <c r="LD27" s="8" t="n">
        <v>3</v>
      </c>
      <c r="LE27" s="8" t="n">
        <v>0</v>
      </c>
      <c r="LF27" s="8" t="n">
        <v>0</v>
      </c>
      <c r="LG27" s="48" t="inlineStr">
        <is>
          <t>Ya</t>
        </is>
      </c>
      <c r="LH27" s="8" t="n">
        <v>100000</v>
      </c>
      <c r="LI27" s="48" t="n"/>
      <c r="LJ27" s="48" t="inlineStr">
        <is>
          <t>Kebutuhan rumah tangga</t>
        </is>
      </c>
      <c r="LK27" s="8" t="n">
        <v>0</v>
      </c>
      <c r="LL27" s="8" t="n">
        <v>0</v>
      </c>
      <c r="LM27" s="8" t="n">
        <v>0</v>
      </c>
      <c r="LN27" s="8" t="n">
        <v>0</v>
      </c>
      <c r="LO27" s="8" t="n">
        <v>1</v>
      </c>
      <c r="LP27" s="8" t="n">
        <v>0</v>
      </c>
      <c r="LQ27" s="8" t="n">
        <v>0</v>
      </c>
      <c r="LR27" s="48" t="n"/>
      <c r="LS27" s="8" t="n">
        <v>15</v>
      </c>
      <c r="LT27" s="8" t="n">
        <v>15</v>
      </c>
      <c r="LU27" s="8" t="n">
        <v>0</v>
      </c>
      <c r="LV27" s="8" t="n">
        <v>5</v>
      </c>
      <c r="LW27" s="8" t="n">
        <v>5</v>
      </c>
      <c r="LX27" s="8" t="n">
        <v>0</v>
      </c>
      <c r="LY27" s="8" t="n">
        <v>5</v>
      </c>
      <c r="LZ27" s="8" t="n">
        <v>5</v>
      </c>
      <c r="MA27" s="8" t="n">
        <v>0</v>
      </c>
      <c r="MB27" s="48" t="inlineStr">
        <is>
          <t>Ya</t>
        </is>
      </c>
      <c r="MC27" s="8" t="n">
        <v>30</v>
      </c>
      <c r="MD27" s="8" t="n">
        <v>15</v>
      </c>
      <c r="ME27" s="8" t="n">
        <v>30</v>
      </c>
      <c r="MF27" s="8" t="n">
        <v>15</v>
      </c>
      <c r="MG27" s="8" t="n">
        <v>0</v>
      </c>
      <c r="MH27" s="8" t="n">
        <v>0</v>
      </c>
      <c r="MI27" s="48" t="inlineStr">
        <is>
          <t>Istirahat</t>
        </is>
      </c>
      <c r="MJ27" s="8" t="n">
        <v>0</v>
      </c>
      <c r="MK27" s="8" t="n">
        <v>0</v>
      </c>
      <c r="ML27" s="8" t="n">
        <v>1</v>
      </c>
      <c r="MM27" s="8" t="n">
        <v>0</v>
      </c>
      <c r="MN27" s="8" t="n">
        <v>0</v>
      </c>
      <c r="MO27" s="8" t="n">
        <v>0</v>
      </c>
      <c r="MP27" s="48" t="n"/>
      <c r="MQ27" s="48" t="n"/>
      <c r="MR27" s="48" t="inlineStr">
        <is>
          <t>santai bersama keluarga</t>
        </is>
      </c>
      <c r="MS27" s="48" t="n"/>
      <c r="MT27" s="48" t="inlineStr">
        <is>
          <t>nonton tv</t>
        </is>
      </c>
      <c r="MU27" s="48" t="inlineStr">
        <is>
          <t>Tidak</t>
        </is>
      </c>
      <c r="MV27" s="48" t="n"/>
      <c r="MW27" s="48" t="n"/>
      <c r="MX27" s="48" t="n"/>
      <c r="MY27" s="48" t="n"/>
      <c r="MZ27" s="48" t="n"/>
      <c r="NA27" s="48" t="n"/>
      <c r="NB27" s="48" t="n"/>
      <c r="NC27" s="48" t="n"/>
      <c r="ND27" s="48" t="n"/>
      <c r="NE27" s="48" t="n"/>
      <c r="NF27" s="48" t="n"/>
      <c r="NG27" s="48" t="n"/>
      <c r="NH27" s="48" t="n"/>
      <c r="NI27" s="48" t="n"/>
      <c r="NJ27" s="48" t="n"/>
      <c r="NK27" s="48" t="n"/>
      <c r="NL27" s="48" t="inlineStr">
        <is>
          <t>Ya</t>
        </is>
      </c>
      <c r="NM27" s="48" t="inlineStr">
        <is>
          <t>Kombinasi dana mandiri dan dana hibah</t>
        </is>
      </c>
      <c r="NN27" s="48" t="inlineStr">
        <is>
          <t>&gt;11.000.001</t>
        </is>
      </c>
      <c r="NO27" s="48" t="inlineStr">
        <is>
          <t>Pemerintah</t>
        </is>
      </c>
      <c r="NP27" s="48" t="n"/>
      <c r="NQ27" s="48" t="n"/>
      <c r="NR27" s="48" t="n"/>
      <c r="NS27" s="48" t="n"/>
      <c r="NT27" s="48" t="n"/>
      <c r="NU27" s="48" t="n"/>
      <c r="NV27" s="48" t="inlineStr">
        <is>
          <t>Anggota keluarga - Laki-laki dewasa</t>
        </is>
      </c>
      <c r="NW27" s="48" t="n"/>
      <c r="NX27" s="48" t="inlineStr">
        <is>
          <t>Sedikit meningkat</t>
        </is>
      </c>
      <c r="NY27" s="8" t="n">
        <v>45</v>
      </c>
      <c r="NZ27" s="8" t="n">
        <v>10</v>
      </c>
      <c r="OA27" s="8" t="n">
        <v>0</v>
      </c>
      <c r="OB27" s="8" t="n">
        <v>5</v>
      </c>
      <c r="OC27" s="8" t="n">
        <v>5</v>
      </c>
      <c r="OD27" s="8" t="n">
        <v>0</v>
      </c>
      <c r="OE27" s="48" t="inlineStr">
        <is>
          <t>Lebih baik</t>
        </is>
      </c>
      <c r="OF27" s="48" t="inlineStr">
        <is>
          <t>Jauh lebih baik (beda waktu memasak lebih cepat setengah jam atau lebih, ATAU tidak lagi ada rasa/bau makanan yang berubah, ATAU alasan lainnya)</t>
        </is>
      </c>
      <c r="OG27" s="48" t="inlineStr">
        <is>
          <t>Ya</t>
        </is>
      </c>
      <c r="OH27" s="8" t="n">
        <v>0</v>
      </c>
      <c r="OI27" s="8" t="n">
        <v>2</v>
      </c>
      <c r="OJ27" s="8" t="n">
        <v>0</v>
      </c>
      <c r="OK27" s="8" t="n">
        <v>0</v>
      </c>
      <c r="OL27" s="8" t="n">
        <v>0</v>
      </c>
      <c r="OM27" s="8" t="n">
        <v>0</v>
      </c>
      <c r="ON27" s="8" t="n">
        <v>0</v>
      </c>
      <c r="OO27" s="8" t="n">
        <v>0</v>
      </c>
      <c r="OP27" s="48" t="inlineStr">
        <is>
          <t>Sapi perah</t>
        </is>
      </c>
      <c r="OQ27" s="8" t="n">
        <v>0</v>
      </c>
      <c r="OR27" s="8" t="n">
        <v>1</v>
      </c>
      <c r="OS27" s="8" t="n">
        <v>0</v>
      </c>
      <c r="OT27" s="8" t="n">
        <v>0</v>
      </c>
      <c r="OU27" s="8" t="n">
        <v>0</v>
      </c>
      <c r="OV27" s="8" t="n">
        <v>0</v>
      </c>
      <c r="OW27" s="8" t="n">
        <v>0</v>
      </c>
      <c r="OX27" s="8" t="n">
        <v>0</v>
      </c>
      <c r="OY27" s="48" t="n"/>
      <c r="OZ27" s="48" t="n"/>
      <c r="PA27" s="48" t="n"/>
      <c r="PB27" s="48" t="n"/>
      <c r="PC27" s="48" t="n"/>
      <c r="PD27" s="48" t="n"/>
      <c r="PE27" s="48" t="n"/>
      <c r="PF27" s="48" t="n"/>
      <c r="PG27" s="48" t="n"/>
      <c r="PH27" s="48" t="n"/>
      <c r="PI27" s="48" t="n"/>
      <c r="PJ27" s="48" t="inlineStr">
        <is>
          <t>1-Disebarkan ke lahan terbuka</t>
        </is>
      </c>
      <c r="PK27" s="8" t="n">
        <v>0</v>
      </c>
      <c r="PL27" s="8" t="n">
        <v>0</v>
      </c>
      <c r="PM27" s="8" t="n">
        <v>0</v>
      </c>
      <c r="PN27" s="8" t="n">
        <v>0</v>
      </c>
      <c r="PO27" s="8" t="n">
        <v>0</v>
      </c>
      <c r="PP27" s="8" t="n">
        <v>1</v>
      </c>
      <c r="PQ27" s="8" t="n">
        <v>0</v>
      </c>
      <c r="PR27" s="8" t="n">
        <v>0</v>
      </c>
      <c r="PS27" s="8" t="n">
        <v>0</v>
      </c>
      <c r="PT27" s="48" t="n"/>
      <c r="PU27" s="48" t="n"/>
      <c r="PV27" s="48" t="n"/>
      <c r="PW27" s="48" t="n"/>
      <c r="PX27" s="48" t="n"/>
      <c r="PY27" s="48" t="n"/>
      <c r="PZ27" s="48" t="n"/>
      <c r="QA27" s="48" t="n"/>
      <c r="QB27" s="48" t="n"/>
      <c r="QC27" s="48" t="n"/>
      <c r="QD27" s="48" t="n"/>
      <c r="QE27" s="48" t="n"/>
      <c r="QF27" s="48" t="n"/>
      <c r="QG27" s="48" t="n"/>
      <c r="QH27" s="48" t="n"/>
      <c r="QI27" s="48" t="n"/>
      <c r="QJ27" s="48" t="n"/>
      <c r="QK27" s="48" t="n"/>
      <c r="QL27" s="48" t="n"/>
      <c r="QM27" s="48" t="n"/>
      <c r="QN27" s="48" t="n"/>
      <c r="QO27" s="48" t="n"/>
      <c r="QP27" s="48" t="n"/>
      <c r="QQ27" s="48" t="n"/>
      <c r="QR27" s="48" t="n"/>
      <c r="QS27" s="48" t="n"/>
      <c r="QT27" s="48" t="n"/>
      <c r="QU27" s="48" t="n"/>
      <c r="QV27" s="48" t="n"/>
      <c r="QW27" s="48" t="n"/>
      <c r="QX27" s="48" t="n"/>
      <c r="QY27" s="48" t="n"/>
      <c r="QZ27" s="48" t="n"/>
      <c r="RA27" s="48" t="n"/>
      <c r="RB27" s="48" t="n"/>
      <c r="RC27" s="48" t="n"/>
      <c r="RD27" s="48" t="n"/>
      <c r="RE27" s="48" t="n"/>
      <c r="RF27" s="48" t="n"/>
      <c r="RG27" s="48" t="n"/>
      <c r="RH27" s="48" t="n"/>
      <c r="RI27" s="48" t="n"/>
      <c r="RJ27" s="48" t="n"/>
      <c r="RK27" s="48" t="n"/>
      <c r="RL27" s="48" t="n"/>
      <c r="RM27" s="48" t="n"/>
      <c r="RN27" s="48" t="n"/>
      <c r="RO27" s="48" t="n"/>
      <c r="RP27" s="48" t="n"/>
      <c r="RQ27" s="48" t="n"/>
      <c r="RR27" s="48" t="n"/>
      <c r="RS27" s="48" t="n"/>
      <c r="RT27" s="48" t="n"/>
      <c r="RU27" s="48" t="n"/>
      <c r="RV27" s="48" t="n"/>
      <c r="RW27" s="48" t="n"/>
      <c r="RX27" s="48" t="n"/>
      <c r="RY27" s="48" t="n"/>
      <c r="RZ27" s="48" t="n"/>
      <c r="SA27" s="48" t="n"/>
      <c r="SB27" s="48" t="n"/>
      <c r="SC27" s="48" t="n"/>
      <c r="SD27" s="48" t="n"/>
      <c r="SE27" s="8" t="n">
        <v>2</v>
      </c>
      <c r="SF27" s="48" t="n"/>
      <c r="SG27" s="48" t="n"/>
      <c r="SH27" s="48" t="n"/>
      <c r="SI27" s="48" t="n"/>
      <c r="SJ27" s="48" t="n"/>
      <c r="SK27" s="48" t="n"/>
      <c r="SL27" s="48" t="n"/>
      <c r="SM27" s="48" t="n"/>
      <c r="SN27" s="48" t="n"/>
      <c r="SO27" s="48" t="n"/>
      <c r="SP27" s="48" t="n"/>
      <c r="SQ27" s="48" t="n"/>
      <c r="SR27" s="48" t="n"/>
      <c r="SS27" s="48" t="n"/>
      <c r="ST27" s="48" t="n"/>
      <c r="SU27" s="48" t="n"/>
      <c r="SV27" s="48" t="n"/>
      <c r="SW27" s="48" t="n"/>
      <c r="SX27" s="48" t="n"/>
      <c r="SY27" s="48" t="n"/>
      <c r="SZ27" s="48" t="n"/>
      <c r="TA27" s="48" t="n"/>
      <c r="TB27" s="48" t="n"/>
      <c r="TC27" s="48" t="n"/>
      <c r="TD27" s="48" t="n"/>
      <c r="TE27" s="48" t="n"/>
      <c r="TF27" s="48" t="n"/>
      <c r="TG27" s="48" t="n"/>
      <c r="TH27" s="48" t="n"/>
      <c r="TI27" s="48" t="n"/>
      <c r="TJ27" s="48" t="n"/>
      <c r="TK27" s="48" t="n"/>
      <c r="TL27" s="48" t="n"/>
      <c r="TM27" s="48" t="n"/>
      <c r="TN27" s="48" t="n"/>
      <c r="TO27" s="48" t="n"/>
      <c r="TP27" s="48" t="n"/>
      <c r="TQ27" s="48" t="n"/>
      <c r="TR27" s="48" t="n"/>
      <c r="TS27" s="48" t="n"/>
      <c r="TT27" s="48" t="n"/>
      <c r="TU27" s="48" t="n"/>
      <c r="TV27" s="48" t="n"/>
      <c r="TW27" s="48" t="n"/>
      <c r="TX27" s="48" t="n"/>
      <c r="TY27" s="48" t="n"/>
      <c r="TZ27" s="48" t="n"/>
      <c r="UA27" s="48" t="inlineStr">
        <is>
          <t>Pemberian pakan di kandang</t>
        </is>
      </c>
      <c r="UB27" s="48" t="n"/>
      <c r="UC27" s="48" t="n"/>
      <c r="UD27" s="48" t="n"/>
      <c r="UE27" s="48" t="n"/>
      <c r="UF27" s="48" t="n"/>
      <c r="UG27" s="48" t="n"/>
      <c r="UH27" s="48" t="n"/>
      <c r="UI27" s="48" t="inlineStr">
        <is>
          <t>Sangat teratur (setiap hari)</t>
        </is>
      </c>
      <c r="UJ27" s="48" t="n"/>
      <c r="UK27" s="48" t="n"/>
      <c r="UL27" s="48" t="n"/>
      <c r="UM27" s="48" t="n"/>
      <c r="UN27" s="48" t="n"/>
      <c r="UO27" s="48" t="n"/>
      <c r="UP27" s="48" t="n"/>
      <c r="UQ27" s="48" t="inlineStr">
        <is>
          <t>Sangat sering (&gt;1 kali sehari)</t>
        </is>
      </c>
      <c r="UR27" s="48" t="n"/>
      <c r="US27" s="48" t="n"/>
      <c r="UT27" s="48" t="n"/>
      <c r="UU27" s="48" t="n"/>
      <c r="UV27" s="48" t="n"/>
      <c r="UW27" s="48" t="n"/>
      <c r="UX27" s="48" t="n"/>
      <c r="UY27" s="48" t="n"/>
      <c r="UZ27" s="48" t="n"/>
      <c r="VA27" s="48" t="n"/>
      <c r="VB27" s="48" t="n"/>
      <c r="VC27" s="48" t="n"/>
      <c r="VD27" s="48" t="n"/>
      <c r="VE27" s="48" t="n"/>
      <c r="VF27" s="48" t="n"/>
      <c r="VG27" s="48" t="n"/>
      <c r="VH27" s="48" t="n"/>
      <c r="VI27" s="48" t="n"/>
      <c r="VJ27" s="48" t="n"/>
      <c r="VK27" s="48" t="inlineStr">
        <is>
          <t>3-Disimpan terbuka (dry lot) 4-Disimpan dalam kotak bersekat 6-Digester biogas</t>
        </is>
      </c>
      <c r="VL27" s="8" t="n">
        <v>0</v>
      </c>
      <c r="VM27" s="8" t="n">
        <v>0</v>
      </c>
      <c r="VN27" s="8" t="n">
        <v>1</v>
      </c>
      <c r="VO27" s="8" t="n">
        <v>1</v>
      </c>
      <c r="VP27" s="8" t="n">
        <v>0</v>
      </c>
      <c r="VQ27" s="8" t="n">
        <v>1</v>
      </c>
      <c r="VR27" s="8" t="n">
        <v>0</v>
      </c>
      <c r="VS27" s="8" t="n">
        <v>0</v>
      </c>
      <c r="VT27" s="48" t="n"/>
      <c r="VU27" s="48" t="n"/>
      <c r="VV27" s="48" t="n"/>
      <c r="VW27" s="48" t="n"/>
      <c r="VX27" s="48" t="n"/>
      <c r="VY27" s="48" t="n"/>
      <c r="VZ27" s="48" t="n"/>
      <c r="WA27" s="48" t="n"/>
      <c r="WB27" s="48" t="n"/>
      <c r="WC27" s="48" t="n"/>
      <c r="WD27" s="48" t="n"/>
      <c r="WE27" s="48" t="n"/>
      <c r="WF27" s="48" t="n"/>
      <c r="WG27" s="48" t="n"/>
      <c r="WH27" s="48" t="n"/>
      <c r="WI27" s="48" t="n"/>
      <c r="WJ27" s="48" t="n"/>
      <c r="WK27" s="48" t="n"/>
      <c r="WL27" s="48" t="n"/>
      <c r="WM27" s="48" t="n"/>
      <c r="WN27" s="48" t="n"/>
      <c r="WO27" s="48" t="n"/>
      <c r="WP27" s="48" t="n"/>
      <c r="WQ27" s="48" t="n"/>
      <c r="WR27" s="48" t="n"/>
      <c r="WS27" s="48" t="n"/>
      <c r="WT27" s="48" t="n"/>
      <c r="WU27" s="48" t="n"/>
      <c r="WV27" s="48" t="n"/>
      <c r="WW27" s="48" t="n"/>
      <c r="WX27" s="48" t="n"/>
      <c r="WY27" s="48" t="n"/>
      <c r="WZ27" s="48" t="n"/>
      <c r="XA27" s="48" t="n"/>
      <c r="XB27" s="48" t="n"/>
      <c r="XC27" s="48" t="n"/>
      <c r="XD27" s="48" t="n"/>
      <c r="XE27" s="48" t="n"/>
      <c r="XF27" s="48" t="n"/>
      <c r="XG27" s="48" t="n"/>
      <c r="XH27" s="48" t="n"/>
      <c r="XI27" s="48" t="n"/>
      <c r="XJ27" s="48" t="n"/>
      <c r="XK27" s="48" t="n"/>
      <c r="XL27" s="48" t="n"/>
      <c r="XM27" s="48" t="n"/>
      <c r="XN27" s="48" t="n"/>
      <c r="XO27" s="48" t="n"/>
      <c r="XP27" s="48" t="n"/>
      <c r="XQ27" s="48" t="n"/>
      <c r="XR27" s="48" t="n"/>
      <c r="XS27" s="48" t="n"/>
      <c r="XT27" s="48" t="n"/>
      <c r="XU27" s="48" t="n"/>
      <c r="XV27" s="48" t="n"/>
      <c r="XW27" s="48" t="n"/>
      <c r="XX27" s="48" t="n"/>
      <c r="XY27" s="48" t="n"/>
      <c r="XZ27" s="48" t="n"/>
      <c r="YA27" s="48" t="n"/>
      <c r="YB27" s="48" t="n"/>
      <c r="YC27" s="48" t="n"/>
      <c r="YD27" s="48" t="n"/>
      <c r="YE27" s="48" t="n"/>
      <c r="YF27" s="48" t="n"/>
      <c r="YG27" s="48" t="n"/>
      <c r="YH27" s="48" t="n"/>
      <c r="YI27" s="48" t="n"/>
      <c r="YJ27" s="48" t="n"/>
      <c r="YK27" s="48" t="n"/>
      <c r="YL27" s="48" t="n"/>
      <c r="YM27" s="48" t="n"/>
      <c r="YN27" s="48" t="n"/>
      <c r="YO27" s="48" t="n"/>
      <c r="YP27" s="48" t="n"/>
      <c r="YQ27" s="48" t="n"/>
      <c r="YR27" s="48" t="n"/>
      <c r="YS27" s="48" t="n"/>
      <c r="YT27" s="8" t="n">
        <v>50</v>
      </c>
      <c r="YU27" s="48" t="n"/>
      <c r="YV27" s="48" t="n"/>
      <c r="YW27" s="48" t="n"/>
      <c r="YX27" s="48" t="n"/>
      <c r="YY27" s="48" t="n"/>
      <c r="YZ27" s="48" t="n"/>
      <c r="ZA27" s="48" t="n"/>
      <c r="ZB27" s="8" t="n">
        <v>2</v>
      </c>
      <c r="ZC27" s="48" t="n"/>
      <c r="ZD27" s="48" t="n"/>
      <c r="ZE27" s="48" t="n"/>
      <c r="ZF27" s="48" t="n"/>
      <c r="ZG27" s="48" t="n"/>
      <c r="ZH27" s="48" t="n"/>
      <c r="ZI27" s="48" t="n"/>
      <c r="ZJ27" s="48" t="inlineStr">
        <is>
          <t>Pakan segar (misal: rumput)</t>
        </is>
      </c>
      <c r="ZK27" s="48" t="n"/>
      <c r="ZL27" s="48" t="n"/>
      <c r="ZM27" s="48" t="n"/>
      <c r="ZN27" s="48" t="n"/>
      <c r="ZO27" s="48" t="n"/>
      <c r="ZP27" s="48" t="n"/>
      <c r="ZQ27" s="48" t="inlineStr">
        <is>
          <t>Ya</t>
        </is>
      </c>
      <c r="ZR27" s="48" t="inlineStr">
        <is>
          <t>Padat Cair</t>
        </is>
      </c>
      <c r="ZS27" s="8" t="n">
        <v>1</v>
      </c>
      <c r="ZT27" s="8" t="n">
        <v>1</v>
      </c>
      <c r="ZU27" s="8" t="n">
        <v>50</v>
      </c>
      <c r="ZV27" s="8" t="n">
        <v>50</v>
      </c>
      <c r="ZW27" s="48" t="inlineStr">
        <is>
          <t>Ya</t>
        </is>
      </c>
      <c r="ZX27" s="48" t="inlineStr">
        <is>
          <t>Mengetahui</t>
        </is>
      </c>
      <c r="ZY27" s="48" t="inlineStr">
        <is>
          <t>Digunakan untuk pupuk di lahan pertanian sendiri Dibuang ke lahan sekitar kandang - yg ditanami tanaman Diberikan gratis ke orang lain</t>
        </is>
      </c>
      <c r="ZZ27" s="8" t="n">
        <v>1</v>
      </c>
      <c r="AAA27" s="8" t="n">
        <v>0</v>
      </c>
      <c r="AAB27" s="8" t="n">
        <v>0</v>
      </c>
      <c r="AAC27" s="8" t="n">
        <v>1</v>
      </c>
      <c r="AAD27" s="8" t="n">
        <v>1</v>
      </c>
      <c r="AAE27" s="8" t="n">
        <v>0</v>
      </c>
      <c r="AAF27" s="8" t="n">
        <v>0</v>
      </c>
      <c r="AAG27" s="48" t="inlineStr">
        <is>
          <t>Pupuk cair untuk tanaman</t>
        </is>
      </c>
      <c r="AAH27" s="8" t="n">
        <v>1</v>
      </c>
      <c r="AAI27" s="8" t="n">
        <v>0</v>
      </c>
      <c r="AAJ27" s="8" t="n">
        <v>0</v>
      </c>
      <c r="AAK27" s="8" t="n">
        <v>0</v>
      </c>
      <c r="AAL27" s="8" t="n">
        <v>0</v>
      </c>
      <c r="AAM27" s="48" t="n"/>
      <c r="AAN27" s="48" t="n"/>
      <c r="AAO27" s="48" t="n"/>
      <c r="AAP27" s="48" t="n"/>
      <c r="AAQ27" s="48" t="n"/>
      <c r="AAR27" s="48" t="n"/>
      <c r="AAS27" s="48" t="n"/>
      <c r="AAT27" s="48" t="n"/>
      <c r="AAU27" s="48" t="n"/>
      <c r="AAV27" s="11" t="inlineStr">
        <is>
          <t>Rumput</t>
        </is>
      </c>
      <c r="AAW27" s="48" t="inlineStr">
        <is>
          <t>Sering ( 1 minggu 2 kali)</t>
        </is>
      </c>
      <c r="AAX27" s="8" t="n">
        <v>2000</v>
      </c>
      <c r="AAY27" s="8" t="n">
        <v>300</v>
      </c>
      <c r="AAZ27" s="8" t="n">
        <v>50</v>
      </c>
      <c r="ABA27" s="8" t="n">
        <v>50</v>
      </c>
      <c r="ABB27" s="48" t="inlineStr">
        <is>
          <t>Urea</t>
        </is>
      </c>
      <c r="ABC27" s="48" t="n"/>
      <c r="ABD27" s="8" t="n">
        <v>30</v>
      </c>
      <c r="ABE27" s="8" t="n">
        <v>4000</v>
      </c>
      <c r="ABF27" s="8" t="n">
        <v>0</v>
      </c>
      <c r="ABG27" s="8" t="n">
        <v>4000</v>
      </c>
      <c r="ABH27" s="8" t="n">
        <v>500</v>
      </c>
      <c r="ABI27" s="8" t="n">
        <v>600</v>
      </c>
      <c r="ABJ27" s="48" t="inlineStr">
        <is>
          <t>Ya</t>
        </is>
      </c>
      <c r="ABK27" s="48" t="inlineStr">
        <is>
          <t>Cukup meningkat</t>
        </is>
      </c>
      <c r="ABL27" s="48" t="inlineStr">
        <is>
          <t>Cukup meningkat</t>
        </is>
      </c>
      <c r="ABM27" s="48" t="inlineStr">
        <is>
          <t>Cukup meningkat</t>
        </is>
      </c>
      <c r="ABN27" s="48" t="n"/>
      <c r="ABO27" s="48" t="n"/>
      <c r="ABP27" s="48" t="inlineStr">
        <is>
          <t>Tidak punya waktu mengumpulkannya Ladang/sawah terlalu jauh, sulit untuk mengangkut ke sana</t>
        </is>
      </c>
      <c r="ABQ27" s="8" t="n">
        <v>0</v>
      </c>
      <c r="ABR27" s="8" t="n">
        <v>0</v>
      </c>
      <c r="ABS27" s="8" t="n">
        <v>1</v>
      </c>
      <c r="ABT27" s="8" t="n">
        <v>1</v>
      </c>
      <c r="ABU27" s="8" t="n">
        <v>0</v>
      </c>
      <c r="ABV27" s="8" t="n">
        <v>0</v>
      </c>
      <c r="ABW27" s="8" t="n">
        <v>0</v>
      </c>
      <c r="ABX27" s="48" t="n"/>
      <c r="ABY27" s="48" t="inlineStr">
        <is>
          <t>tiodak</t>
        </is>
      </c>
      <c r="ABZ27" s="48" t="inlineStr">
        <is>
          <t>Manfaat besar dan membantu kehidupan sehari-hari</t>
        </is>
      </c>
      <c r="ACA27" s="48" t="inlineStr">
        <is>
          <t>Berkurang</t>
        </is>
      </c>
      <c r="ACB27" s="48" t="inlineStr">
        <is>
          <t>Anggota keluarga - Perempuan dewasa</t>
        </is>
      </c>
      <c r="ACC27" s="48" t="inlineStr">
        <is>
          <t>Setuju</t>
        </is>
      </c>
      <c r="ACD27" s="48" t="inlineStr">
        <is>
          <t>Anggota keluarga - Laki-laki dewasa Anggota keluarga - Perempuan dewasa</t>
        </is>
      </c>
      <c r="ACE27" s="8" t="n">
        <v>1</v>
      </c>
      <c r="ACF27" s="8" t="n">
        <v>1</v>
      </c>
      <c r="ACG27" s="8" t="n">
        <v>0</v>
      </c>
      <c r="ACH27" s="8" t="n">
        <v>0</v>
      </c>
      <c r="ACI27" s="48" t="inlineStr">
        <is>
          <t>Puas</t>
        </is>
      </c>
      <c r="ACJ27" s="48" t="inlineStr">
        <is>
          <t>Puas</t>
        </is>
      </c>
      <c r="ACK27" s="48" t="inlineStr">
        <is>
          <t>Puas</t>
        </is>
      </c>
      <c r="ACL27" s="48" t="inlineStr">
        <is>
          <t>Puas</t>
        </is>
      </c>
      <c r="ACM27" s="48" t="inlineStr">
        <is>
          <t>Tidak</t>
        </is>
      </c>
      <c r="ACN27" s="48" t="n"/>
      <c r="ACO27" s="48" t="inlineStr">
        <is>
          <t>Puas</t>
        </is>
      </c>
      <c r="ACP27" s="48" t="n"/>
      <c r="ACQ27" s="48" t="n"/>
      <c r="ACR27" s="48" t="n"/>
      <c r="ACS27" s="48" t="n"/>
      <c r="ACT27" s="48" t="n"/>
      <c r="ACU27" s="48" t="n"/>
      <c r="ACV27" s="48" t="n"/>
      <c r="ACW27" s="48" t="n"/>
      <c r="ACX27" s="48" t="n"/>
      <c r="ACY27" s="48" t="n"/>
      <c r="ACZ27" s="48" t="inlineStr">
        <is>
          <t>Menghubungi CPO atau pendamping</t>
        </is>
      </c>
      <c r="ADA27" s="8" t="n">
        <v>0</v>
      </c>
      <c r="ADB27" s="8" t="n">
        <v>0</v>
      </c>
      <c r="ADC27" s="8" t="n">
        <v>0</v>
      </c>
      <c r="ADD27" s="8" t="n">
        <v>0</v>
      </c>
      <c r="ADE27" s="8" t="n">
        <v>1</v>
      </c>
      <c r="ADF27" s="8" t="n">
        <v>0</v>
      </c>
      <c r="ADG27" s="8" t="n">
        <v>0</v>
      </c>
      <c r="ADH27" s="8" t="n">
        <v>0</v>
      </c>
      <c r="ADI27" s="12" t="n"/>
      <c r="ADJ27" s="17" t="inlineStr">
        <is>
          <t>Laki-laki dewasa</t>
        </is>
      </c>
      <c r="ADK27" s="48" t="n"/>
      <c r="ADL27" s="17" t="inlineStr">
        <is>
          <t>Menelepon atau WA langsung</t>
        </is>
      </c>
      <c r="ADM27" s="48" t="n"/>
      <c r="ADN27" s="11" t="inlineStr">
        <is>
          <t>Tidak ada</t>
        </is>
      </c>
      <c r="ADO27" s="48" t="inlineStr">
        <is>
          <t>Ya, selalu</t>
        </is>
      </c>
      <c r="ADP27"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27" s="18" t="n">
        <v>1</v>
      </c>
      <c r="ADR27" s="18" t="n">
        <v>1</v>
      </c>
      <c r="ADS27" s="18" t="n">
        <v>1</v>
      </c>
      <c r="ADT27" s="18" t="n">
        <v>1</v>
      </c>
      <c r="ADU27" s="18" t="n">
        <v>1</v>
      </c>
      <c r="ADV27" s="18" t="n">
        <v>1</v>
      </c>
      <c r="ADW27" s="18" t="n">
        <v>1</v>
      </c>
      <c r="ADX27" s="18" t="n">
        <v>1</v>
      </c>
      <c r="ADY27" s="18" t="n">
        <v>1</v>
      </c>
      <c r="ADZ27" s="18" t="n">
        <v>0</v>
      </c>
      <c r="AEA27" s="18" t="n">
        <v>0</v>
      </c>
      <c r="AEB27" s="18" t="n">
        <v>0</v>
      </c>
      <c r="AEC27" s="48" t="n"/>
      <c r="AED27" s="48" t="inlineStr">
        <is>
          <t>Mengurangi pengeluaran energi</t>
        </is>
      </c>
      <c r="AEE27" s="48" t="n"/>
      <c r="AEF27" s="48" t="inlineStr">
        <is>
          <t>Pemerintah daerah</t>
        </is>
      </c>
      <c r="AEG27" s="48" t="n"/>
      <c r="AEH27" s="48" t="inlineStr">
        <is>
          <t>WhatsApp Image 2026-02-05 at 21.56.17-22_5_35.jpeg</t>
        </is>
      </c>
      <c r="AEI27" s="16" t="inlineStr">
        <is>
          <t>https://kf.kobotoolbox.org/api/v2/assets/avstPQqLr3Ab3ZdcVTXZ6f/data/665480927/attachments/attxY7XkNZWRiKNebot2CqUR/</t>
        </is>
      </c>
      <c r="AEJ27" s="48" t="inlineStr">
        <is>
          <t>WhatsApp Image 2026-02-05 at 21.56.17 (1)-22_5_46.jpeg</t>
        </is>
      </c>
      <c r="AEK27" s="16" t="inlineStr">
        <is>
          <t>https://kf.kobotoolbox.org/api/v2/assets/avstPQqLr3Ab3ZdcVTXZ6f/data/665480927/attachments/att9yndbhPyDhnfUnp5YMVe4/</t>
        </is>
      </c>
      <c r="AEL27" s="48" t="inlineStr">
        <is>
          <t>manto</t>
        </is>
      </c>
      <c r="AEM27" s="48" t="n"/>
      <c r="AEN27" s="48" t="n"/>
    </row>
    <row r="28">
      <c r="A28" s="6" t="n">
        <v>46059</v>
      </c>
      <c r="B28" s="6" t="n">
        <v>46059</v>
      </c>
      <c r="C28" s="48" t="inlineStr">
        <is>
          <t>Marmanto</t>
        </is>
      </c>
      <c r="D28" s="48" t="inlineStr">
        <is>
          <t>Suraya</t>
        </is>
      </c>
      <c r="E28" s="8">
        <f>+6282313180505</f>
        <v/>
      </c>
      <c r="F28" s="48" t="n"/>
      <c r="G28" s="8" t="n">
        <v>-7.22403079</v>
      </c>
      <c r="H28" s="8" t="n">
        <v>110.2519176</v>
      </c>
      <c r="I28" s="48" t="n"/>
      <c r="J28" s="8" t="n">
        <v>4.8</v>
      </c>
      <c r="K28" s="48" t="n"/>
      <c r="L28" s="48" t="n"/>
      <c r="M28" s="8" t="n">
        <v>-7.2240962</v>
      </c>
      <c r="N28" s="8" t="n">
        <v>110.2519806</v>
      </c>
      <c r="O28" s="48" t="n"/>
      <c r="P28" s="8" t="n">
        <v>4.38</v>
      </c>
      <c r="Q28" s="48" t="n"/>
      <c r="R28" s="48" t="inlineStr">
        <is>
          <t>Jawa Tengah</t>
        </is>
      </c>
      <c r="S28" s="48" t="n"/>
      <c r="T28" s="48" t="n"/>
      <c r="U28" s="48" t="n"/>
      <c r="V28" s="48" t="n"/>
      <c r="W28" s="48" t="n"/>
      <c r="X28" s="48" t="n"/>
      <c r="Y28" s="48" t="n"/>
      <c r="Z28" s="48" t="n"/>
      <c r="AA28" s="48" t="n"/>
      <c r="AB28" s="48" t="n"/>
      <c r="AC28" s="48" t="inlineStr">
        <is>
          <t>Semarang</t>
        </is>
      </c>
      <c r="AD28" s="48" t="inlineStr">
        <is>
          <t>Getasan</t>
        </is>
      </c>
      <c r="AE28" s="48" t="inlineStr">
        <is>
          <t>Wates</t>
        </is>
      </c>
      <c r="AF28" s="48" t="inlineStr">
        <is>
          <t>SION</t>
        </is>
      </c>
      <c r="AG28" s="48" t="inlineStr">
        <is>
          <t>ONP0383</t>
        </is>
      </c>
      <c r="AH28" s="8" t="n">
        <v>2</v>
      </c>
      <c r="AI28" s="48" t="inlineStr">
        <is>
          <t>VPA2</t>
        </is>
      </c>
      <c r="AJ28" s="48" t="inlineStr">
        <is>
          <t>Aktif</t>
        </is>
      </c>
      <c r="AK28" s="8" t="n">
        <v>44</v>
      </c>
      <c r="AL28" s="48" t="inlineStr">
        <is>
          <t>Laki-laki</t>
        </is>
      </c>
      <c r="AM28" s="48" t="inlineStr">
        <is>
          <t>Sudah menikah</t>
        </is>
      </c>
      <c r="AN28" s="48" t="inlineStr">
        <is>
          <t>SMP/Sederajat</t>
        </is>
      </c>
      <c r="AO28" s="48" t="inlineStr">
        <is>
          <t>Petani</t>
        </is>
      </c>
      <c r="AP28" s="8" t="n">
        <v>1</v>
      </c>
      <c r="AQ28" s="8" t="n">
        <v>0</v>
      </c>
      <c r="AR28" s="8" t="n">
        <v>0</v>
      </c>
      <c r="AS28" s="8" t="n">
        <v>0</v>
      </c>
      <c r="AT28" s="8" t="n">
        <v>0</v>
      </c>
      <c r="AU28" s="8" t="n">
        <v>0</v>
      </c>
      <c r="AV28" s="8" t="n">
        <v>0</v>
      </c>
      <c r="AW28" s="8" t="n">
        <v>0</v>
      </c>
      <c r="AX28" s="48" t="n"/>
      <c r="AY28" s="48" t="inlineStr">
        <is>
          <t>Peternak</t>
        </is>
      </c>
      <c r="AZ28" s="8" t="n">
        <v>0</v>
      </c>
      <c r="BA28" s="8" t="n">
        <v>1</v>
      </c>
      <c r="BB28" s="8" t="n">
        <v>0</v>
      </c>
      <c r="BC28" s="8" t="n">
        <v>0</v>
      </c>
      <c r="BD28" s="8" t="n">
        <v>0</v>
      </c>
      <c r="BE28" s="8" t="n">
        <v>0</v>
      </c>
      <c r="BF28" s="8" t="n">
        <v>0</v>
      </c>
      <c r="BG28" s="8" t="n">
        <v>0</v>
      </c>
      <c r="BH28" s="48" t="n"/>
      <c r="BI28" s="48" t="inlineStr">
        <is>
          <t>Rp2.500.000 - Rp3.500.000</t>
        </is>
      </c>
      <c r="BJ28" s="8" t="n">
        <v>2</v>
      </c>
      <c r="BK28" s="8" t="n">
        <v>2</v>
      </c>
      <c r="BL28" s="8" t="n">
        <v>0</v>
      </c>
      <c r="BM28" s="8" t="n">
        <v>0</v>
      </c>
      <c r="BN28" s="48" t="inlineStr">
        <is>
          <t>Milik sendiri</t>
        </is>
      </c>
      <c r="BO28" s="48" t="inlineStr">
        <is>
          <t>Permanen (dinding bata dan semen)</t>
        </is>
      </c>
      <c r="BP28" s="8" t="n">
        <v>1</v>
      </c>
      <c r="BQ28" s="8" t="n">
        <v>0</v>
      </c>
      <c r="BR28" s="8" t="n">
        <v>0</v>
      </c>
      <c r="BS28" s="8" t="n">
        <v>0</v>
      </c>
      <c r="BT28" s="8" t="n">
        <v>0</v>
      </c>
      <c r="BU28" s="48" t="n"/>
      <c r="BV28" s="48" t="inlineStr">
        <is>
          <t>Semen</t>
        </is>
      </c>
      <c r="BW28" s="8" t="n">
        <v>0</v>
      </c>
      <c r="BX28" s="8" t="n">
        <v>1</v>
      </c>
      <c r="BY28" s="8" t="n">
        <v>0</v>
      </c>
      <c r="BZ28" s="8" t="n">
        <v>0</v>
      </c>
      <c r="CA28" s="8" t="n">
        <v>0</v>
      </c>
      <c r="CB28" s="48" t="n"/>
      <c r="CC28" s="48" t="inlineStr">
        <is>
          <t>Genting</t>
        </is>
      </c>
      <c r="CD28" s="8" t="n">
        <v>0</v>
      </c>
      <c r="CE28" s="8" t="n">
        <v>0</v>
      </c>
      <c r="CF28" s="8" t="n">
        <v>0</v>
      </c>
      <c r="CG28" s="8" t="n">
        <v>0</v>
      </c>
      <c r="CH28" s="8" t="n">
        <v>0</v>
      </c>
      <c r="CI28" s="8" t="n">
        <v>1</v>
      </c>
      <c r="CJ28" s="8" t="n">
        <v>0</v>
      </c>
      <c r="CK28" s="48" t="n"/>
      <c r="CL28" s="48" t="inlineStr">
        <is>
          <t>Ya</t>
        </is>
      </c>
      <c r="CM28" s="8" t="n">
        <v>2024</v>
      </c>
      <c r="CN28" s="48" t="inlineStr">
        <is>
          <t>Fixed-Dome (Kubah Tetap)</t>
        </is>
      </c>
      <c r="CO28" s="48" t="inlineStr">
        <is>
          <t>6 m³ (4-5 ekor sapi, ±5 jam memasak/hari, ±50 kg</t>
        </is>
      </c>
      <c r="CP28" s="48" t="inlineStr">
        <is>
          <t>Anggota keluarga - laki-laki</t>
        </is>
      </c>
      <c r="CQ28" s="8" t="n">
        <v>0</v>
      </c>
      <c r="CR28" s="8" t="n">
        <v>0</v>
      </c>
      <c r="CS28" s="8" t="n">
        <v>0</v>
      </c>
      <c r="CT28" s="8" t="n">
        <v>0</v>
      </c>
      <c r="CU28" s="10" t="n">
        <v>1</v>
      </c>
      <c r="CV28" s="10" t="n">
        <v>0</v>
      </c>
      <c r="CW28" s="10" t="n">
        <v>0</v>
      </c>
      <c r="CX28" s="8" t="n">
        <v>0</v>
      </c>
      <c r="CY28" s="48" t="inlineStr">
        <is>
          <t>Anggota keluarga - laki-laki</t>
        </is>
      </c>
      <c r="CZ28" s="8" t="n">
        <v>1</v>
      </c>
      <c r="DA28" s="8" t="n">
        <v>0</v>
      </c>
      <c r="DB28" s="8" t="n">
        <v>0</v>
      </c>
      <c r="DC28" s="48" t="n"/>
      <c r="DD28" s="48" t="inlineStr">
        <is>
          <t>Anggota keluarga - laki-laki CPO atau pendamping</t>
        </is>
      </c>
      <c r="DE28" s="8" t="n">
        <v>1</v>
      </c>
      <c r="DF28" s="8" t="n">
        <v>0</v>
      </c>
      <c r="DG28" s="8" t="n">
        <v>1</v>
      </c>
      <c r="DH28" s="8" t="n">
        <v>0</v>
      </c>
      <c r="DI28" s="48" t="n"/>
      <c r="DJ28" s="48" t="inlineStr">
        <is>
          <t>Anggota keluarga - laki-laki CPO atau pendamping</t>
        </is>
      </c>
      <c r="DK28" s="8" t="n">
        <v>1</v>
      </c>
      <c r="DL28" s="8" t="n">
        <v>0</v>
      </c>
      <c r="DM28" s="8" t="n">
        <v>1</v>
      </c>
      <c r="DN28" s="8" t="n">
        <v>0</v>
      </c>
      <c r="DO28" s="48" t="n"/>
      <c r="DP28" s="8" t="n">
        <v>1</v>
      </c>
      <c r="DQ28" s="8" t="n">
        <v>0</v>
      </c>
      <c r="DR28" s="8" t="n">
        <v>0</v>
      </c>
      <c r="DS28" s="48" t="n"/>
      <c r="DT28" s="48" t="n"/>
      <c r="DU28" s="48" t="n"/>
      <c r="DV28" s="48" t="inlineStr">
        <is>
          <t>Ya</t>
        </is>
      </c>
      <c r="DW28" s="48" t="n"/>
      <c r="DX28" s="48" t="n"/>
      <c r="DY28" s="48" t="n"/>
      <c r="DZ28" s="48" t="n"/>
      <c r="EA28" s="48" t="n"/>
      <c r="EB28" s="48" t="n"/>
      <c r="EC28" s="48" t="n"/>
      <c r="ED28" s="48" t="n"/>
      <c r="EE28" s="48" t="n"/>
      <c r="EF28" s="48" t="n"/>
      <c r="EG28" s="48" t="n"/>
      <c r="EH28" s="48" t="n"/>
      <c r="EI28" s="48" t="inlineStr">
        <is>
          <t>Tidak ada masalah</t>
        </is>
      </c>
      <c r="EJ28" s="8" t="n">
        <v>0</v>
      </c>
      <c r="EK28" s="8" t="n">
        <v>0</v>
      </c>
      <c r="EL28" s="8" t="n">
        <v>0</v>
      </c>
      <c r="EM28" s="8" t="n">
        <v>1</v>
      </c>
      <c r="EN28" s="8" t="n">
        <v>0</v>
      </c>
      <c r="EO28" s="11" t="n"/>
      <c r="EP28" s="48" t="inlineStr">
        <is>
          <t>Ya, cukup jelas dan mudah diikuti</t>
        </is>
      </c>
      <c r="EQ28" s="48" t="inlineStr">
        <is>
          <t>Pelatihan</t>
        </is>
      </c>
      <c r="ER28" s="48" t="inlineStr">
        <is>
          <t>CPO atau pendamping</t>
        </is>
      </c>
      <c r="ES28" s="8" t="n">
        <v>1</v>
      </c>
      <c r="ET28" s="8" t="n">
        <v>0</v>
      </c>
      <c r="EU28" s="8" t="n">
        <v>0</v>
      </c>
      <c r="EV28" s="8" t="n">
        <v>0</v>
      </c>
      <c r="EW28" s="48" t="n"/>
      <c r="EX28" s="48" t="inlineStr">
        <is>
          <t>Anggota keluarga - Laki-laki Anggota keluarga - Perempuan dewasa</t>
        </is>
      </c>
      <c r="EY28" s="8" t="n">
        <v>1</v>
      </c>
      <c r="EZ28" s="8" t="n">
        <v>1</v>
      </c>
      <c r="FA28" s="8" t="n">
        <v>0</v>
      </c>
      <c r="FB28" s="48" t="n"/>
      <c r="FC28" s="48" t="inlineStr">
        <is>
          <t>Setiap hari</t>
        </is>
      </c>
      <c r="FD28" s="48" t="n"/>
      <c r="FE28" s="48" t="inlineStr">
        <is>
          <t>Mengetahui</t>
        </is>
      </c>
      <c r="FF28" s="48" t="inlineStr">
        <is>
          <t>Selalu (setiap hari)</t>
        </is>
      </c>
      <c r="FG28" s="48" t="inlineStr">
        <is>
          <t>Mengetahui</t>
        </is>
      </c>
      <c r="FH28" s="48" t="inlineStr">
        <is>
          <t>Sering (setiap minggu)</t>
        </is>
      </c>
      <c r="FI28" s="48" t="inlineStr">
        <is>
          <t>Mengetahui</t>
        </is>
      </c>
      <c r="FJ28" s="48" t="inlineStr">
        <is>
          <t>Selalu (setiap hari)</t>
        </is>
      </c>
      <c r="FK28" s="48" t="inlineStr">
        <is>
          <t>Mengetahui</t>
        </is>
      </c>
      <c r="FL28" s="48" t="inlineStr">
        <is>
          <t>Cukup sering (2 minggu sekali)</t>
        </is>
      </c>
      <c r="FM28" s="48" t="inlineStr">
        <is>
          <t>Mengetahui</t>
        </is>
      </c>
      <c r="FN28" s="48" t="inlineStr">
        <is>
          <t>Cukup sering (2 minggu sekali)</t>
        </is>
      </c>
      <c r="FO28" s="48" t="inlineStr">
        <is>
          <t>Mengetahui</t>
        </is>
      </c>
      <c r="FP28" s="48" t="inlineStr">
        <is>
          <t>Jarang (setiap bulan atau lebih)</t>
        </is>
      </c>
      <c r="FQ28" s="48" t="inlineStr">
        <is>
          <t>Mengetahui</t>
        </is>
      </c>
      <c r="FR28" s="48" t="inlineStr">
        <is>
          <t>Ya</t>
        </is>
      </c>
      <c r="FS28" s="48" t="inlineStr">
        <is>
          <t>Mengetahui</t>
        </is>
      </c>
      <c r="FT28" s="48" t="inlineStr">
        <is>
          <t>Ya, selalu</t>
        </is>
      </c>
      <c r="FU28" s="48" t="inlineStr">
        <is>
          <t>Laki-laki dewasa Perempuan dewasa</t>
        </is>
      </c>
      <c r="FV28" s="8" t="n">
        <v>1</v>
      </c>
      <c r="FW28" s="8" t="n">
        <v>1</v>
      </c>
      <c r="FX28" s="8" t="n">
        <v>0</v>
      </c>
      <c r="FY28" s="8" t="n">
        <v>0</v>
      </c>
      <c r="FZ28" s="48" t="inlineStr">
        <is>
          <t>Sangat memahami</t>
        </is>
      </c>
      <c r="GA28" s="48" t="inlineStr">
        <is>
          <t>CPO</t>
        </is>
      </c>
      <c r="GB28" s="8" t="n">
        <v>1</v>
      </c>
      <c r="GC28" s="8" t="n">
        <v>0</v>
      </c>
      <c r="GD28" s="8" t="n">
        <v>0</v>
      </c>
      <c r="GE28" s="8" t="n">
        <v>0</v>
      </c>
      <c r="GF28" s="48" t="n"/>
      <c r="GG28" s="48" t="inlineStr">
        <is>
          <t>Sering</t>
        </is>
      </c>
      <c r="GH28" s="48" t="inlineStr">
        <is>
          <t>Ya</t>
        </is>
      </c>
      <c r="GI28" s="48" t="inlineStr">
        <is>
          <t>Teman/keluarga</t>
        </is>
      </c>
      <c r="GJ28" s="8" t="n">
        <v>0</v>
      </c>
      <c r="GK28" s="8" t="n">
        <v>1</v>
      </c>
      <c r="GL28" s="8" t="n">
        <v>0</v>
      </c>
      <c r="GM28" s="8" t="n">
        <v>0</v>
      </c>
      <c r="GN28" s="48" t="n"/>
      <c r="GO28" s="8" t="n">
        <v>10</v>
      </c>
      <c r="GP28" s="48" t="inlineStr">
        <is>
          <t>Penuh (100%)</t>
        </is>
      </c>
      <c r="GQ28" s="48" t="inlineStr">
        <is>
          <t>Kayu bakar LPG</t>
        </is>
      </c>
      <c r="GR28" s="8" t="n">
        <v>1</v>
      </c>
      <c r="GS28" s="8" t="n">
        <v>1</v>
      </c>
      <c r="GT28" s="8" t="n">
        <v>0</v>
      </c>
      <c r="GU28" s="8" t="n">
        <v>0</v>
      </c>
      <c r="GV28" s="8" t="n">
        <v>0</v>
      </c>
      <c r="GW28" s="8" t="n">
        <v>0</v>
      </c>
      <c r="GX28" s="8" t="n">
        <v>0</v>
      </c>
      <c r="GY28" s="48" t="n"/>
      <c r="GZ28" s="48" t="inlineStr">
        <is>
          <t>Ya</t>
        </is>
      </c>
      <c r="HA28" s="8" t="n">
        <v>20</v>
      </c>
      <c r="HB28" s="8" t="n">
        <v>200000</v>
      </c>
      <c r="HC28" s="8" t="n">
        <v>5</v>
      </c>
      <c r="HD28" s="8" t="n">
        <v>50000</v>
      </c>
      <c r="HE28" s="8" t="n">
        <v>9</v>
      </c>
      <c r="HF28" s="8" t="n">
        <v>75000</v>
      </c>
      <c r="HG28" s="8" t="n">
        <v>3</v>
      </c>
      <c r="HH28" s="8" t="n">
        <v>25000</v>
      </c>
      <c r="HI28" s="48" t="n"/>
      <c r="HJ28" s="48" t="n"/>
      <c r="HK28" s="48" t="n"/>
      <c r="HL28" s="48" t="n"/>
      <c r="HM28" s="48" t="n"/>
      <c r="HN28" s="48" t="n"/>
      <c r="HO28" s="48" t="n"/>
      <c r="HP28" s="48" t="n"/>
      <c r="HQ28" s="48" t="n"/>
      <c r="HR28" s="48" t="n"/>
      <c r="HS28" s="48" t="n"/>
      <c r="HT28" s="48" t="n"/>
      <c r="HU28" s="48" t="n"/>
      <c r="HV28" s="48" t="n"/>
      <c r="HW28" s="48" t="n"/>
      <c r="HX28" s="48" t="n"/>
      <c r="HY28" s="8" t="n">
        <v>15</v>
      </c>
      <c r="HZ28" s="8" t="n">
        <v>150000</v>
      </c>
      <c r="IA28" s="8" t="n">
        <v>6</v>
      </c>
      <c r="IB28" s="8" t="n">
        <v>50000</v>
      </c>
      <c r="IC28" s="48" t="n"/>
      <c r="ID28" s="48" t="n"/>
      <c r="IE28" s="48" t="n"/>
      <c r="IF28" s="48" t="n"/>
      <c r="IG28" s="48" t="n"/>
      <c r="IH28" s="48" t="n"/>
      <c r="II28" s="48" t="n"/>
      <c r="IJ28" s="48" t="n"/>
      <c r="IK28" s="48" t="inlineStr">
        <is>
          <t>50-65 kg</t>
        </is>
      </c>
      <c r="IL28" s="48" t="inlineStr">
        <is>
          <t>3-5 jam</t>
        </is>
      </c>
      <c r="IM28" s="48" t="inlineStr">
        <is>
          <t>Ya</t>
        </is>
      </c>
      <c r="IN28" s="48" t="inlineStr">
        <is>
          <t>Tidak</t>
        </is>
      </c>
      <c r="IO28" s="48" t="inlineStr">
        <is>
          <t>Lebih bersih</t>
        </is>
      </c>
      <c r="IP28" s="48" t="n"/>
      <c r="IQ28" s="48" t="inlineStr">
        <is>
          <t>Tidak pernah</t>
        </is>
      </c>
      <c r="IR28" s="48" t="n"/>
      <c r="IS28" s="48" t="n"/>
      <c r="IT28" s="48" t="n"/>
      <c r="IU28" s="48" t="n"/>
      <c r="IV28" s="48" t="n"/>
      <c r="IW28" s="48" t="n"/>
      <c r="IX28" s="48" t="n"/>
      <c r="IY28" s="48" t="n"/>
      <c r="IZ28" s="48" t="inlineStr">
        <is>
          <t>Tidak pernah</t>
        </is>
      </c>
      <c r="JA28" s="48" t="n"/>
      <c r="JB28" s="48" t="n"/>
      <c r="JC28" s="48" t="n"/>
      <c r="JD28" s="48" t="n"/>
      <c r="JE28" s="48" t="n"/>
      <c r="JF28" s="48" t="n"/>
      <c r="JG28" s="48" t="n"/>
      <c r="JH28" s="48" t="n"/>
      <c r="JI28" s="48" t="inlineStr">
        <is>
          <t>Tidak pernah</t>
        </is>
      </c>
      <c r="JJ28" s="48" t="n"/>
      <c r="JK28" s="48" t="n"/>
      <c r="JL28" s="48" t="n"/>
      <c r="JM28" s="48" t="n"/>
      <c r="JN28" s="48" t="n"/>
      <c r="JO28" s="48" t="n"/>
      <c r="JP28" s="48" t="n"/>
      <c r="JQ28" s="48" t="n"/>
      <c r="JR28" s="48" t="inlineStr">
        <is>
          <t>Tidak pernah</t>
        </is>
      </c>
      <c r="JS28" s="48" t="n"/>
      <c r="JT28" s="48" t="n"/>
      <c r="JU28" s="48" t="n"/>
      <c r="JV28" s="48" t="n"/>
      <c r="JW28" s="48" t="n"/>
      <c r="JX28" s="48" t="n"/>
      <c r="JY28" s="48" t="n"/>
      <c r="JZ28" s="48" t="n"/>
      <c r="KA28" s="48" t="inlineStr">
        <is>
          <t>Tidak pernah</t>
        </is>
      </c>
      <c r="KB28" s="48" t="n"/>
      <c r="KC28" s="48" t="n"/>
      <c r="KD28" s="48" t="n"/>
      <c r="KE28" s="48" t="n"/>
      <c r="KF28" s="48" t="n"/>
      <c r="KG28" s="48" t="n"/>
      <c r="KH28" s="48" t="n"/>
      <c r="KI28" s="48" t="n"/>
      <c r="KJ28" s="48" t="inlineStr">
        <is>
          <t>Tidak pernah</t>
        </is>
      </c>
      <c r="KK28" s="48" t="n"/>
      <c r="KL28" s="48" t="n"/>
      <c r="KM28" s="48" t="n"/>
      <c r="KN28" s="48" t="n"/>
      <c r="KO28" s="48" t="n"/>
      <c r="KP28" s="48" t="n"/>
      <c r="KQ28" s="48" t="n"/>
      <c r="KR28" s="48" t="n"/>
      <c r="KS28" s="48" t="inlineStr">
        <is>
          <t>Jauh lebih baik</t>
        </is>
      </c>
      <c r="KT28" s="48" t="inlineStr">
        <is>
          <t>0-1 kali</t>
        </is>
      </c>
      <c r="KU28" s="48" t="inlineStr">
        <is>
          <t>0-1 kali</t>
        </is>
      </c>
      <c r="KV28" s="48" t="inlineStr">
        <is>
          <t>Tidak ada</t>
        </is>
      </c>
      <c r="KW28" s="8" t="n">
        <v>0</v>
      </c>
      <c r="KX28" s="8" t="n">
        <v>0</v>
      </c>
      <c r="KY28" s="8" t="n">
        <v>0</v>
      </c>
      <c r="KZ28" s="8" t="n">
        <v>1</v>
      </c>
      <c r="LA28" s="48" t="inlineStr">
        <is>
          <t>Jauh lebih baik</t>
        </is>
      </c>
      <c r="LB28" s="48" t="inlineStr">
        <is>
          <t>Cukup membaik</t>
        </is>
      </c>
      <c r="LC28" s="8" t="n">
        <v>3</v>
      </c>
      <c r="LD28" s="8" t="n">
        <v>3</v>
      </c>
      <c r="LE28" s="8" t="n">
        <v>0</v>
      </c>
      <c r="LF28" s="8" t="n">
        <v>0</v>
      </c>
      <c r="LG28" s="48" t="inlineStr">
        <is>
          <t>Ya</t>
        </is>
      </c>
      <c r="LH28" s="8" t="n">
        <v>125000</v>
      </c>
      <c r="LI28" s="48" t="n"/>
      <c r="LJ28" s="48" t="inlineStr">
        <is>
          <t>Kebutuhan rumah tangga</t>
        </is>
      </c>
      <c r="LK28" s="8" t="n">
        <v>0</v>
      </c>
      <c r="LL28" s="8" t="n">
        <v>0</v>
      </c>
      <c r="LM28" s="8" t="n">
        <v>0</v>
      </c>
      <c r="LN28" s="8" t="n">
        <v>0</v>
      </c>
      <c r="LO28" s="8" t="n">
        <v>1</v>
      </c>
      <c r="LP28" s="8" t="n">
        <v>0</v>
      </c>
      <c r="LQ28" s="8" t="n">
        <v>0</v>
      </c>
      <c r="LR28" s="48" t="n"/>
      <c r="LS28" s="8" t="n">
        <v>15</v>
      </c>
      <c r="LT28" s="8" t="n">
        <v>15</v>
      </c>
      <c r="LU28" s="8" t="n">
        <v>0</v>
      </c>
      <c r="LV28" s="8" t="n">
        <v>5</v>
      </c>
      <c r="LW28" s="8" t="n">
        <v>5</v>
      </c>
      <c r="LX28" s="8" t="n">
        <v>0</v>
      </c>
      <c r="LY28" s="8" t="n">
        <v>5</v>
      </c>
      <c r="LZ28" s="8" t="n">
        <v>5</v>
      </c>
      <c r="MA28" s="8" t="n">
        <v>0</v>
      </c>
      <c r="MB28" s="48" t="inlineStr">
        <is>
          <t>Ya</t>
        </is>
      </c>
      <c r="MC28" s="8" t="n">
        <v>30</v>
      </c>
      <c r="MD28" s="8" t="n">
        <v>15</v>
      </c>
      <c r="ME28" s="8" t="n">
        <v>30</v>
      </c>
      <c r="MF28" s="8" t="n">
        <v>15</v>
      </c>
      <c r="MG28" s="8" t="n">
        <v>0</v>
      </c>
      <c r="MH28" s="8" t="n">
        <v>0</v>
      </c>
      <c r="MI28" s="48" t="inlineStr">
        <is>
          <t>Istirahat</t>
        </is>
      </c>
      <c r="MJ28" s="8" t="n">
        <v>0</v>
      </c>
      <c r="MK28" s="8" t="n">
        <v>0</v>
      </c>
      <c r="ML28" s="8" t="n">
        <v>1</v>
      </c>
      <c r="MM28" s="8" t="n">
        <v>0</v>
      </c>
      <c r="MN28" s="8" t="n">
        <v>0</v>
      </c>
      <c r="MO28" s="8" t="n">
        <v>0</v>
      </c>
      <c r="MP28" s="48" t="n"/>
      <c r="MQ28" s="48" t="n"/>
      <c r="MR28" s="48" t="inlineStr">
        <is>
          <t>santai dengan keluarga</t>
        </is>
      </c>
      <c r="MS28" s="48" t="n"/>
      <c r="MT28" s="48" t="inlineStr">
        <is>
          <t>kumpul keluarga</t>
        </is>
      </c>
      <c r="MU28" s="48" t="inlineStr">
        <is>
          <t>Tidak</t>
        </is>
      </c>
      <c r="MV28" s="48" t="n"/>
      <c r="MW28" s="48" t="n"/>
      <c r="MX28" s="48" t="n"/>
      <c r="MY28" s="48" t="n"/>
      <c r="MZ28" s="48" t="n"/>
      <c r="NA28" s="48" t="n"/>
      <c r="NB28" s="48" t="n"/>
      <c r="NC28" s="48" t="n"/>
      <c r="ND28" s="48" t="n"/>
      <c r="NE28" s="48" t="n"/>
      <c r="NF28" s="48" t="n"/>
      <c r="NG28" s="48" t="n"/>
      <c r="NH28" s="48" t="n"/>
      <c r="NI28" s="48" t="n"/>
      <c r="NJ28" s="48" t="n"/>
      <c r="NK28" s="48" t="n"/>
      <c r="NL28" s="48" t="inlineStr">
        <is>
          <t>Ya</t>
        </is>
      </c>
      <c r="NM28" s="48" t="inlineStr">
        <is>
          <t>Kombinasi dana mandiri dan dana hibah</t>
        </is>
      </c>
      <c r="NN28" s="48" t="inlineStr">
        <is>
          <t>&gt;11.000.001</t>
        </is>
      </c>
      <c r="NO28" s="48" t="inlineStr">
        <is>
          <t>Pemerintah</t>
        </is>
      </c>
      <c r="NP28" s="48" t="n"/>
      <c r="NQ28" s="48" t="n"/>
      <c r="NR28" s="48" t="n"/>
      <c r="NS28" s="48" t="n"/>
      <c r="NT28" s="48" t="n"/>
      <c r="NU28" s="48" t="n"/>
      <c r="NV28" s="48" t="inlineStr">
        <is>
          <t>Anggota keluarga - Laki-laki dewasa</t>
        </is>
      </c>
      <c r="NW28" s="48" t="n"/>
      <c r="NX28" s="48" t="inlineStr">
        <is>
          <t>Sedikit meningkat</t>
        </is>
      </c>
      <c r="NY28" s="8" t="n">
        <v>30</v>
      </c>
      <c r="NZ28" s="8" t="n">
        <v>15</v>
      </c>
      <c r="OA28" s="8" t="n">
        <v>0</v>
      </c>
      <c r="OB28" s="8" t="n">
        <v>5</v>
      </c>
      <c r="OC28" s="8" t="n">
        <v>5</v>
      </c>
      <c r="OD28" s="8" t="n">
        <v>0</v>
      </c>
      <c r="OE28" s="48" t="inlineStr">
        <is>
          <t>Lebih baik</t>
        </is>
      </c>
      <c r="OF28" s="48" t="inlineStr">
        <is>
          <t>Jauh lebih baik (beda waktu memasak lebih cepat setengah jam atau lebih, ATAU tidak lagi ada rasa/bau makanan yang berubah, ATAU alasan lainnya)</t>
        </is>
      </c>
      <c r="OG28" s="48" t="inlineStr">
        <is>
          <t>Ya</t>
        </is>
      </c>
      <c r="OH28" s="8" t="n">
        <v>0</v>
      </c>
      <c r="OI28" s="8" t="n">
        <v>9</v>
      </c>
      <c r="OJ28" s="8" t="n">
        <v>0</v>
      </c>
      <c r="OK28" s="8" t="n">
        <v>0</v>
      </c>
      <c r="OL28" s="8" t="n">
        <v>0</v>
      </c>
      <c r="OM28" s="8" t="n">
        <v>0</v>
      </c>
      <c r="ON28" s="8" t="n">
        <v>0</v>
      </c>
      <c r="OO28" s="8" t="n">
        <v>0</v>
      </c>
      <c r="OP28" s="48" t="inlineStr">
        <is>
          <t>Sapi perah</t>
        </is>
      </c>
      <c r="OQ28" s="8" t="n">
        <v>0</v>
      </c>
      <c r="OR28" s="8" t="n">
        <v>1</v>
      </c>
      <c r="OS28" s="8" t="n">
        <v>0</v>
      </c>
      <c r="OT28" s="8" t="n">
        <v>0</v>
      </c>
      <c r="OU28" s="8" t="n">
        <v>0</v>
      </c>
      <c r="OV28" s="8" t="n">
        <v>0</v>
      </c>
      <c r="OW28" s="8" t="n">
        <v>0</v>
      </c>
      <c r="OX28" s="8" t="n">
        <v>0</v>
      </c>
      <c r="OY28" s="48" t="n"/>
      <c r="OZ28" s="48" t="n"/>
      <c r="PA28" s="48" t="n"/>
      <c r="PB28" s="48" t="n"/>
      <c r="PC28" s="48" t="n"/>
      <c r="PD28" s="48" t="n"/>
      <c r="PE28" s="48" t="n"/>
      <c r="PF28" s="48" t="n"/>
      <c r="PG28" s="48" t="n"/>
      <c r="PH28" s="48" t="n"/>
      <c r="PI28" s="48" t="n"/>
      <c r="PJ28" s="48" t="inlineStr">
        <is>
          <t>1-Disebarkan ke lahan terbuka</t>
        </is>
      </c>
      <c r="PK28" s="8" t="n">
        <v>0</v>
      </c>
      <c r="PL28" s="8" t="n">
        <v>0</v>
      </c>
      <c r="PM28" s="8" t="n">
        <v>0</v>
      </c>
      <c r="PN28" s="8" t="n">
        <v>0</v>
      </c>
      <c r="PO28" s="8" t="n">
        <v>0</v>
      </c>
      <c r="PP28" s="8" t="n">
        <v>1</v>
      </c>
      <c r="PQ28" s="8" t="n">
        <v>0</v>
      </c>
      <c r="PR28" s="8" t="n">
        <v>0</v>
      </c>
      <c r="PS28" s="8" t="n">
        <v>0</v>
      </c>
      <c r="PT28" s="48" t="n"/>
      <c r="PU28" s="48" t="n"/>
      <c r="PV28" s="48" t="n"/>
      <c r="PW28" s="48" t="n"/>
      <c r="PX28" s="48" t="n"/>
      <c r="PY28" s="48" t="n"/>
      <c r="PZ28" s="48" t="n"/>
      <c r="QA28" s="48" t="n"/>
      <c r="QB28" s="48" t="n"/>
      <c r="QC28" s="48" t="n"/>
      <c r="QD28" s="48" t="n"/>
      <c r="QE28" s="48" t="n"/>
      <c r="QF28" s="48" t="n"/>
      <c r="QG28" s="48" t="n"/>
      <c r="QH28" s="48" t="n"/>
      <c r="QI28" s="48" t="n"/>
      <c r="QJ28" s="48" t="n"/>
      <c r="QK28" s="48" t="n"/>
      <c r="QL28" s="48" t="n"/>
      <c r="QM28" s="48" t="n"/>
      <c r="QN28" s="48" t="n"/>
      <c r="QO28" s="48" t="n"/>
      <c r="QP28" s="48" t="n"/>
      <c r="QQ28" s="48" t="n"/>
      <c r="QR28" s="48" t="n"/>
      <c r="QS28" s="48" t="n"/>
      <c r="QT28" s="48" t="n"/>
      <c r="QU28" s="48" t="n"/>
      <c r="QV28" s="48" t="n"/>
      <c r="QW28" s="48" t="n"/>
      <c r="QX28" s="48" t="n"/>
      <c r="QY28" s="48" t="n"/>
      <c r="QZ28" s="48" t="n"/>
      <c r="RA28" s="48" t="n"/>
      <c r="RB28" s="48" t="n"/>
      <c r="RC28" s="48" t="n"/>
      <c r="RD28" s="48" t="n"/>
      <c r="RE28" s="48" t="n"/>
      <c r="RF28" s="48" t="n"/>
      <c r="RG28" s="48" t="n"/>
      <c r="RH28" s="48" t="n"/>
      <c r="RI28" s="48" t="n"/>
      <c r="RJ28" s="48" t="n"/>
      <c r="RK28" s="48" t="n"/>
      <c r="RL28" s="48" t="n"/>
      <c r="RM28" s="48" t="n"/>
      <c r="RN28" s="48" t="n"/>
      <c r="RO28" s="48" t="n"/>
      <c r="RP28" s="48" t="n"/>
      <c r="RQ28" s="48" t="n"/>
      <c r="RR28" s="48" t="n"/>
      <c r="RS28" s="48" t="n"/>
      <c r="RT28" s="48" t="n"/>
      <c r="RU28" s="48" t="n"/>
      <c r="RV28" s="48" t="n"/>
      <c r="RW28" s="48" t="n"/>
      <c r="RX28" s="48" t="n"/>
      <c r="RY28" s="48" t="n"/>
      <c r="RZ28" s="48" t="n"/>
      <c r="SA28" s="48" t="n"/>
      <c r="SB28" s="48" t="n"/>
      <c r="SC28" s="48" t="n"/>
      <c r="SD28" s="48" t="n"/>
      <c r="SE28" s="8" t="n">
        <v>9</v>
      </c>
      <c r="SF28" s="48" t="n"/>
      <c r="SG28" s="48" t="n"/>
      <c r="SH28" s="48" t="n"/>
      <c r="SI28" s="48" t="n"/>
      <c r="SJ28" s="48" t="n"/>
      <c r="SK28" s="48" t="n"/>
      <c r="SL28" s="48" t="n"/>
      <c r="SM28" s="48" t="n"/>
      <c r="SN28" s="48" t="n"/>
      <c r="SO28" s="48" t="n"/>
      <c r="SP28" s="48" t="n"/>
      <c r="SQ28" s="48" t="n"/>
      <c r="SR28" s="48" t="n"/>
      <c r="SS28" s="48" t="n"/>
      <c r="ST28" s="48" t="n"/>
      <c r="SU28" s="48" t="n"/>
      <c r="SV28" s="48" t="n"/>
      <c r="SW28" s="48" t="n"/>
      <c r="SX28" s="48" t="n"/>
      <c r="SY28" s="48" t="n"/>
      <c r="SZ28" s="48" t="n"/>
      <c r="TA28" s="48" t="n"/>
      <c r="TB28" s="48" t="n"/>
      <c r="TC28" s="48" t="n"/>
      <c r="TD28" s="48" t="n"/>
      <c r="TE28" s="48" t="n"/>
      <c r="TF28" s="48" t="n"/>
      <c r="TG28" s="48" t="n"/>
      <c r="TH28" s="48" t="n"/>
      <c r="TI28" s="48" t="n"/>
      <c r="TJ28" s="48" t="n"/>
      <c r="TK28" s="48" t="n"/>
      <c r="TL28" s="48" t="n"/>
      <c r="TM28" s="48" t="n"/>
      <c r="TN28" s="48" t="n"/>
      <c r="TO28" s="48" t="n"/>
      <c r="TP28" s="48" t="n"/>
      <c r="TQ28" s="48" t="n"/>
      <c r="TR28" s="48" t="n"/>
      <c r="TS28" s="48" t="n"/>
      <c r="TT28" s="48" t="n"/>
      <c r="TU28" s="48" t="n"/>
      <c r="TV28" s="48" t="n"/>
      <c r="TW28" s="48" t="n"/>
      <c r="TX28" s="48" t="n"/>
      <c r="TY28" s="48" t="n"/>
      <c r="TZ28" s="48" t="n"/>
      <c r="UA28" s="48" t="inlineStr">
        <is>
          <t>Pemberian pakan di kandang</t>
        </is>
      </c>
      <c r="UB28" s="48" t="n"/>
      <c r="UC28" s="48" t="n"/>
      <c r="UD28" s="48" t="n"/>
      <c r="UE28" s="48" t="n"/>
      <c r="UF28" s="48" t="n"/>
      <c r="UG28" s="48" t="n"/>
      <c r="UH28" s="48" t="n"/>
      <c r="UI28" s="48" t="inlineStr">
        <is>
          <t>Sangat teratur (setiap hari)</t>
        </is>
      </c>
      <c r="UJ28" s="48" t="n"/>
      <c r="UK28" s="48" t="n"/>
      <c r="UL28" s="48" t="n"/>
      <c r="UM28" s="48" t="n"/>
      <c r="UN28" s="48" t="n"/>
      <c r="UO28" s="48" t="n"/>
      <c r="UP28" s="48" t="n"/>
      <c r="UQ28" s="48" t="inlineStr">
        <is>
          <t>Sangat sering (&gt;1 kali sehari)</t>
        </is>
      </c>
      <c r="UR28" s="48" t="n"/>
      <c r="US28" s="48" t="n"/>
      <c r="UT28" s="48" t="n"/>
      <c r="UU28" s="48" t="n"/>
      <c r="UV28" s="48" t="n"/>
      <c r="UW28" s="48" t="n"/>
      <c r="UX28" s="48" t="n"/>
      <c r="UY28" s="48" t="n"/>
      <c r="UZ28" s="48" t="n"/>
      <c r="VA28" s="48" t="n"/>
      <c r="VB28" s="48" t="n"/>
      <c r="VC28" s="48" t="n"/>
      <c r="VD28" s="48" t="n"/>
      <c r="VE28" s="48" t="n"/>
      <c r="VF28" s="48" t="n"/>
      <c r="VG28" s="48" t="n"/>
      <c r="VH28" s="48" t="n"/>
      <c r="VI28" s="48" t="n"/>
      <c r="VJ28" s="48" t="n"/>
      <c r="VK28" s="48" t="inlineStr">
        <is>
          <t>3-Disimpan terbuka (dry lot) 5-Untuk disebar di tanah (dan dibajak) 6-Digester biogas</t>
        </is>
      </c>
      <c r="VL28" s="8" t="n">
        <v>0</v>
      </c>
      <c r="VM28" s="8" t="n">
        <v>0</v>
      </c>
      <c r="VN28" s="8" t="n">
        <v>1</v>
      </c>
      <c r="VO28" s="8" t="n">
        <v>0</v>
      </c>
      <c r="VP28" s="8" t="n">
        <v>1</v>
      </c>
      <c r="VQ28" s="8" t="n">
        <v>1</v>
      </c>
      <c r="VR28" s="8" t="n">
        <v>0</v>
      </c>
      <c r="VS28" s="8" t="n">
        <v>0</v>
      </c>
      <c r="VT28" s="48" t="n"/>
      <c r="VU28" s="48" t="n"/>
      <c r="VV28" s="48" t="n"/>
      <c r="VW28" s="48" t="n"/>
      <c r="VX28" s="48" t="n"/>
      <c r="VY28" s="48" t="n"/>
      <c r="VZ28" s="48" t="n"/>
      <c r="WA28" s="48" t="n"/>
      <c r="WB28" s="48" t="n"/>
      <c r="WC28" s="48" t="n"/>
      <c r="WD28" s="48" t="n"/>
      <c r="WE28" s="48" t="n"/>
      <c r="WF28" s="48" t="n"/>
      <c r="WG28" s="48" t="n"/>
      <c r="WH28" s="48" t="n"/>
      <c r="WI28" s="48" t="n"/>
      <c r="WJ28" s="48" t="n"/>
      <c r="WK28" s="48" t="n"/>
      <c r="WL28" s="48" t="n"/>
      <c r="WM28" s="48" t="n"/>
      <c r="WN28" s="48" t="n"/>
      <c r="WO28" s="48" t="n"/>
      <c r="WP28" s="48" t="n"/>
      <c r="WQ28" s="48" t="n"/>
      <c r="WR28" s="48" t="n"/>
      <c r="WS28" s="48" t="n"/>
      <c r="WT28" s="48" t="n"/>
      <c r="WU28" s="48" t="n"/>
      <c r="WV28" s="48" t="n"/>
      <c r="WW28" s="48" t="n"/>
      <c r="WX28" s="48" t="n"/>
      <c r="WY28" s="48" t="n"/>
      <c r="WZ28" s="48" t="n"/>
      <c r="XA28" s="48" t="n"/>
      <c r="XB28" s="48" t="n"/>
      <c r="XC28" s="48" t="n"/>
      <c r="XD28" s="48" t="n"/>
      <c r="XE28" s="48" t="n"/>
      <c r="XF28" s="48" t="n"/>
      <c r="XG28" s="48" t="n"/>
      <c r="XH28" s="48" t="n"/>
      <c r="XI28" s="48" t="n"/>
      <c r="XJ28" s="48" t="n"/>
      <c r="XK28" s="48" t="n"/>
      <c r="XL28" s="48" t="n"/>
      <c r="XM28" s="48" t="n"/>
      <c r="XN28" s="48" t="n"/>
      <c r="XO28" s="48" t="n"/>
      <c r="XP28" s="48" t="n"/>
      <c r="XQ28" s="48" t="n"/>
      <c r="XR28" s="48" t="n"/>
      <c r="XS28" s="48" t="n"/>
      <c r="XT28" s="48" t="n"/>
      <c r="XU28" s="48" t="n"/>
      <c r="XV28" s="48" t="n"/>
      <c r="XW28" s="48" t="n"/>
      <c r="XX28" s="48" t="n"/>
      <c r="XY28" s="48" t="n"/>
      <c r="XZ28" s="48" t="n"/>
      <c r="YA28" s="48" t="n"/>
      <c r="YB28" s="48" t="n"/>
      <c r="YC28" s="48" t="n"/>
      <c r="YD28" s="48" t="n"/>
      <c r="YE28" s="48" t="n"/>
      <c r="YF28" s="48" t="n"/>
      <c r="YG28" s="48" t="n"/>
      <c r="YH28" s="48" t="n"/>
      <c r="YI28" s="48" t="n"/>
      <c r="YJ28" s="48" t="n"/>
      <c r="YK28" s="48" t="n"/>
      <c r="YL28" s="48" t="n"/>
      <c r="YM28" s="48" t="n"/>
      <c r="YN28" s="48" t="n"/>
      <c r="YO28" s="48" t="n"/>
      <c r="YP28" s="48" t="n"/>
      <c r="YQ28" s="48" t="n"/>
      <c r="YR28" s="48" t="n"/>
      <c r="YS28" s="48" t="n"/>
      <c r="YT28" s="8" t="n">
        <v>60</v>
      </c>
      <c r="YU28" s="48" t="n"/>
      <c r="YV28" s="48" t="n"/>
      <c r="YW28" s="48" t="n"/>
      <c r="YX28" s="48" t="n"/>
      <c r="YY28" s="48" t="n"/>
      <c r="YZ28" s="48" t="n"/>
      <c r="ZA28" s="48" t="n"/>
      <c r="ZB28" s="8" t="n">
        <v>2</v>
      </c>
      <c r="ZC28" s="48" t="n"/>
      <c r="ZD28" s="48" t="n"/>
      <c r="ZE28" s="48" t="n"/>
      <c r="ZF28" s="48" t="n"/>
      <c r="ZG28" s="48" t="n"/>
      <c r="ZH28" s="48" t="n"/>
      <c r="ZI28" s="48" t="n"/>
      <c r="ZJ28" s="48" t="inlineStr">
        <is>
          <t>Pakan kering (misal: konsentrat, silase, pelet)</t>
        </is>
      </c>
      <c r="ZK28" s="48" t="n"/>
      <c r="ZL28" s="48" t="n"/>
      <c r="ZM28" s="48" t="n"/>
      <c r="ZN28" s="48" t="n"/>
      <c r="ZO28" s="48" t="n"/>
      <c r="ZP28" s="48" t="n"/>
      <c r="ZQ28" s="48" t="inlineStr">
        <is>
          <t>Ya</t>
        </is>
      </c>
      <c r="ZR28" s="48" t="inlineStr">
        <is>
          <t>Padat Cair</t>
        </is>
      </c>
      <c r="ZS28" s="8" t="n">
        <v>1</v>
      </c>
      <c r="ZT28" s="8" t="n">
        <v>1</v>
      </c>
      <c r="ZU28" s="8" t="n">
        <v>50</v>
      </c>
      <c r="ZV28" s="8" t="n">
        <v>50</v>
      </c>
      <c r="ZW28" s="48" t="inlineStr">
        <is>
          <t>Ya</t>
        </is>
      </c>
      <c r="ZX28" s="48" t="inlineStr">
        <is>
          <t>Mengetahui</t>
        </is>
      </c>
      <c r="ZY28" s="48" t="inlineStr">
        <is>
          <t>Digunakan untuk pupuk di lahan pertanian sendiri Dibuang ke lahan sekitar kandang - yg ditanami tanaman Diberikan gratis ke orang lain</t>
        </is>
      </c>
      <c r="ZZ28" s="8" t="n">
        <v>1</v>
      </c>
      <c r="AAA28" s="8" t="n">
        <v>0</v>
      </c>
      <c r="AAB28" s="8" t="n">
        <v>0</v>
      </c>
      <c r="AAC28" s="8" t="n">
        <v>1</v>
      </c>
      <c r="AAD28" s="8" t="n">
        <v>1</v>
      </c>
      <c r="AAE28" s="8" t="n">
        <v>0</v>
      </c>
      <c r="AAF28" s="8" t="n">
        <v>0</v>
      </c>
      <c r="AAG28" s="48" t="inlineStr">
        <is>
          <t>Pupuk cair untuk tanaman</t>
        </is>
      </c>
      <c r="AAH28" s="8" t="n">
        <v>1</v>
      </c>
      <c r="AAI28" s="8" t="n">
        <v>0</v>
      </c>
      <c r="AAJ28" s="8" t="n">
        <v>0</v>
      </c>
      <c r="AAK28" s="8" t="n">
        <v>0</v>
      </c>
      <c r="AAL28" s="8" t="n">
        <v>0</v>
      </c>
      <c r="AAM28" s="48" t="n"/>
      <c r="AAN28" s="48" t="n"/>
      <c r="AAO28" s="48" t="n"/>
      <c r="AAP28" s="48" t="n"/>
      <c r="AAQ28" s="48" t="n"/>
      <c r="AAR28" s="48" t="n"/>
      <c r="AAS28" s="48" t="n"/>
      <c r="AAT28" s="48" t="n"/>
      <c r="AAU28" s="48" t="n"/>
      <c r="AAV28" s="11" t="inlineStr">
        <is>
          <t>Rumput</t>
        </is>
      </c>
      <c r="AAW28" s="48" t="inlineStr">
        <is>
          <t>Sering ( 1 minggu 2 kali)</t>
        </is>
      </c>
      <c r="AAX28" s="8" t="n">
        <v>3000</v>
      </c>
      <c r="AAY28" s="8" t="n">
        <v>300</v>
      </c>
      <c r="AAZ28" s="8" t="n">
        <v>50</v>
      </c>
      <c r="ABA28" s="8" t="n">
        <v>50</v>
      </c>
      <c r="ABB28" s="48" t="inlineStr">
        <is>
          <t>Urea</t>
        </is>
      </c>
      <c r="ABC28" s="48" t="n"/>
      <c r="ABD28" s="8" t="n">
        <v>50</v>
      </c>
      <c r="ABE28" s="8" t="n">
        <v>4000</v>
      </c>
      <c r="ABF28" s="8" t="n">
        <v>0</v>
      </c>
      <c r="ABG28" s="8" t="n">
        <v>4000</v>
      </c>
      <c r="ABH28" s="8" t="n">
        <v>600</v>
      </c>
      <c r="ABI28" s="8" t="n">
        <v>700</v>
      </c>
      <c r="ABJ28" s="48" t="inlineStr">
        <is>
          <t>Ya</t>
        </is>
      </c>
      <c r="ABK28" s="48" t="inlineStr">
        <is>
          <t>Cukup meningkat</t>
        </is>
      </c>
      <c r="ABL28" s="48" t="inlineStr">
        <is>
          <t>Menurun</t>
        </is>
      </c>
      <c r="ABM28" s="48" t="inlineStr">
        <is>
          <t>Cukup meningkat</t>
        </is>
      </c>
      <c r="ABN28" s="48" t="n"/>
      <c r="ABO28" s="48" t="n"/>
      <c r="ABP28" s="48" t="inlineStr">
        <is>
          <t>Tidak memiliki tempat untuk menyimpan Ladang/sawah terlalu jauh, sulit untuk mengangkut ke sana</t>
        </is>
      </c>
      <c r="ABQ28" s="8" t="n">
        <v>0</v>
      </c>
      <c r="ABR28" s="8" t="n">
        <v>1</v>
      </c>
      <c r="ABS28" s="8" t="n">
        <v>0</v>
      </c>
      <c r="ABT28" s="8" t="n">
        <v>1</v>
      </c>
      <c r="ABU28" s="8" t="n">
        <v>0</v>
      </c>
      <c r="ABV28" s="8" t="n">
        <v>0</v>
      </c>
      <c r="ABW28" s="8" t="n">
        <v>0</v>
      </c>
      <c r="ABX28" s="48" t="n"/>
      <c r="ABY28" s="48" t="inlineStr">
        <is>
          <t>tidak</t>
        </is>
      </c>
      <c r="ABZ28" s="48" t="inlineStr">
        <is>
          <t>Manfaat besar dan membantu kehidupan sehari-hari</t>
        </is>
      </c>
      <c r="ACA28" s="48" t="inlineStr">
        <is>
          <t>Berkurang</t>
        </is>
      </c>
      <c r="ACB28" s="48" t="inlineStr">
        <is>
          <t>Anggota keluarga - Perempuan dewasa</t>
        </is>
      </c>
      <c r="ACC28" s="48" t="inlineStr">
        <is>
          <t>Setuju</t>
        </is>
      </c>
      <c r="ACD28" s="48" t="inlineStr">
        <is>
          <t>Anggota keluarga - Laki-laki dewasa Anggota keluarga - Perempuan dewasa Anggota keluarga - Anak-anak</t>
        </is>
      </c>
      <c r="ACE28" s="8" t="n">
        <v>1</v>
      </c>
      <c r="ACF28" s="8" t="n">
        <v>1</v>
      </c>
      <c r="ACG28" s="8" t="n">
        <v>1</v>
      </c>
      <c r="ACH28" s="8" t="n">
        <v>0</v>
      </c>
      <c r="ACI28" s="48" t="inlineStr">
        <is>
          <t>Sangat puas</t>
        </is>
      </c>
      <c r="ACJ28" s="48" t="inlineStr">
        <is>
          <t>Sangat puas</t>
        </is>
      </c>
      <c r="ACK28" s="48" t="inlineStr">
        <is>
          <t>Sangat puas</t>
        </is>
      </c>
      <c r="ACL28" s="48" t="inlineStr">
        <is>
          <t>Sangat puas</t>
        </is>
      </c>
      <c r="ACM28" s="48" t="inlineStr">
        <is>
          <t>Tidak</t>
        </is>
      </c>
      <c r="ACN28" s="48" t="n"/>
      <c r="ACO28" s="48" t="inlineStr">
        <is>
          <t>Sangat puas</t>
        </is>
      </c>
      <c r="ACP28" s="48" t="n"/>
      <c r="ACQ28" s="48" t="n"/>
      <c r="ACR28" s="48" t="n"/>
      <c r="ACS28" s="48" t="n"/>
      <c r="ACT28" s="48" t="n"/>
      <c r="ACU28" s="48" t="n"/>
      <c r="ACV28" s="48" t="n"/>
      <c r="ACW28" s="48" t="n"/>
      <c r="ACX28" s="48" t="n"/>
      <c r="ACY28" s="48" t="n"/>
      <c r="ACZ28" s="48" t="inlineStr">
        <is>
          <t>Menghubungi CPO atau pendamping</t>
        </is>
      </c>
      <c r="ADA28" s="8" t="n">
        <v>0</v>
      </c>
      <c r="ADB28" s="8" t="n">
        <v>0</v>
      </c>
      <c r="ADC28" s="8" t="n">
        <v>0</v>
      </c>
      <c r="ADD28" s="8" t="n">
        <v>0</v>
      </c>
      <c r="ADE28" s="8" t="n">
        <v>1</v>
      </c>
      <c r="ADF28" s="8" t="n">
        <v>0</v>
      </c>
      <c r="ADG28" s="8" t="n">
        <v>0</v>
      </c>
      <c r="ADH28" s="8" t="n">
        <v>0</v>
      </c>
      <c r="ADI28" s="12" t="n"/>
      <c r="ADJ28" s="17" t="inlineStr">
        <is>
          <t>Laki-laki dewasa</t>
        </is>
      </c>
      <c r="ADK28" s="48" t="n"/>
      <c r="ADL28" s="17" t="inlineStr">
        <is>
          <t>Menelepon atau WA langsung</t>
        </is>
      </c>
      <c r="ADM28" s="48" t="n"/>
      <c r="ADN28" s="11" t="inlineStr">
        <is>
          <t>Tidak ada</t>
        </is>
      </c>
      <c r="ADO28" s="48" t="inlineStr">
        <is>
          <t>Ya, selalu</t>
        </is>
      </c>
      <c r="ADP28"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28" s="18" t="n">
        <v>1</v>
      </c>
      <c r="ADR28" s="18" t="n">
        <v>1</v>
      </c>
      <c r="ADS28" s="18" t="n">
        <v>1</v>
      </c>
      <c r="ADT28" s="18" t="n">
        <v>1</v>
      </c>
      <c r="ADU28" s="18" t="n">
        <v>1</v>
      </c>
      <c r="ADV28" s="18" t="n">
        <v>1</v>
      </c>
      <c r="ADW28" s="18" t="n">
        <v>1</v>
      </c>
      <c r="ADX28" s="18" t="n">
        <v>1</v>
      </c>
      <c r="ADY28" s="18" t="n">
        <v>1</v>
      </c>
      <c r="ADZ28" s="18" t="n">
        <v>0</v>
      </c>
      <c r="AEA28" s="18" t="n">
        <v>0</v>
      </c>
      <c r="AEB28" s="18" t="n">
        <v>0</v>
      </c>
      <c r="AEC28" s="48" t="n"/>
      <c r="AED28" s="48" t="inlineStr">
        <is>
          <t>Mengurangi pengeluaran energi</t>
        </is>
      </c>
      <c r="AEE28" s="48" t="n"/>
      <c r="AEF28" s="48" t="inlineStr">
        <is>
          <t>Pemerintah daerah</t>
        </is>
      </c>
      <c r="AEG28" s="48" t="n"/>
      <c r="AEH28" s="48" t="inlineStr">
        <is>
          <t>WhatsApp Image 2026-02-05 at 21.57.01-22_23_27.jpeg</t>
        </is>
      </c>
      <c r="AEI28" s="16" t="inlineStr">
        <is>
          <t>https://kf.kobotoolbox.org/api/v2/assets/avstPQqLr3Ab3ZdcVTXZ6f/data/665498025/attachments/att6cBZpmGhAKNyHwJ3Htpiq/</t>
        </is>
      </c>
      <c r="AEJ28" s="48" t="inlineStr">
        <is>
          <t>WhatsApp Image 2026-02-05 at 21.57.00-22_23_39.jpeg</t>
        </is>
      </c>
      <c r="AEK28" s="16" t="inlineStr">
        <is>
          <t>https://kf.kobotoolbox.org/api/v2/assets/avstPQqLr3Ab3ZdcVTXZ6f/data/665498025/attachments/attMPiatV9UdUhcWmg888Cxx/</t>
        </is>
      </c>
      <c r="AEL28" s="48" t="inlineStr">
        <is>
          <t>manto</t>
        </is>
      </c>
      <c r="AEM28" s="48" t="n"/>
      <c r="AEN28" s="48" t="n"/>
    </row>
    <row r="29">
      <c r="A29" s="6" t="n">
        <v>46059</v>
      </c>
      <c r="B29" s="6" t="n">
        <v>46059</v>
      </c>
      <c r="C29" s="48" t="inlineStr">
        <is>
          <t>Marmanto</t>
        </is>
      </c>
      <c r="D29" s="48" t="inlineStr">
        <is>
          <t>Judi</t>
        </is>
      </c>
      <c r="E29" s="8">
        <f>+6282297397357</f>
        <v/>
      </c>
      <c r="F29" s="48" t="n"/>
      <c r="G29" s="8" t="n">
        <v>-7.22318086</v>
      </c>
      <c r="H29" s="8" t="n">
        <v>110.2521516</v>
      </c>
      <c r="I29" s="48" t="n"/>
      <c r="J29" s="8" t="n">
        <v>4.95</v>
      </c>
      <c r="K29" s="48" t="n"/>
      <c r="L29" s="48" t="n"/>
      <c r="M29" s="8" t="n">
        <v>-7.22324714</v>
      </c>
      <c r="N29" s="8" t="n">
        <v>110.2521</v>
      </c>
      <c r="O29" s="48" t="n"/>
      <c r="P29" s="8" t="n">
        <v>4.27</v>
      </c>
      <c r="Q29" s="48" t="n"/>
      <c r="R29" s="48" t="inlineStr">
        <is>
          <t>Jawa Tengah</t>
        </is>
      </c>
      <c r="S29" s="48" t="n"/>
      <c r="T29" s="48" t="n"/>
      <c r="U29" s="48" t="n"/>
      <c r="V29" s="48" t="n"/>
      <c r="W29" s="48" t="n"/>
      <c r="X29" s="48" t="n"/>
      <c r="Y29" s="48" t="n"/>
      <c r="Z29" s="48" t="n"/>
      <c r="AA29" s="48" t="n"/>
      <c r="AB29" s="48" t="n"/>
      <c r="AC29" s="48" t="inlineStr">
        <is>
          <t>Semarang</t>
        </is>
      </c>
      <c r="AD29" s="48" t="inlineStr">
        <is>
          <t>Getasan</t>
        </is>
      </c>
      <c r="AE29" s="48" t="inlineStr">
        <is>
          <t>Wates</t>
        </is>
      </c>
      <c r="AF29" s="48" t="inlineStr">
        <is>
          <t>SION</t>
        </is>
      </c>
      <c r="AG29" s="48" t="inlineStr">
        <is>
          <t>ONP0381</t>
        </is>
      </c>
      <c r="AH29" s="8" t="n">
        <v>2</v>
      </c>
      <c r="AI29" s="48" t="inlineStr">
        <is>
          <t>VPA2</t>
        </is>
      </c>
      <c r="AJ29" s="48" t="inlineStr">
        <is>
          <t>Aktif</t>
        </is>
      </c>
      <c r="AK29" s="8" t="n">
        <v>58</v>
      </c>
      <c r="AL29" s="48" t="inlineStr">
        <is>
          <t>Laki-laki</t>
        </is>
      </c>
      <c r="AM29" s="48" t="inlineStr">
        <is>
          <t>Sudah menikah</t>
        </is>
      </c>
      <c r="AN29" s="48" t="inlineStr">
        <is>
          <t>SD/Sederajat</t>
        </is>
      </c>
      <c r="AO29" s="48" t="inlineStr">
        <is>
          <t>Petani</t>
        </is>
      </c>
      <c r="AP29" s="8" t="n">
        <v>1</v>
      </c>
      <c r="AQ29" s="8" t="n">
        <v>0</v>
      </c>
      <c r="AR29" s="8" t="n">
        <v>0</v>
      </c>
      <c r="AS29" s="8" t="n">
        <v>0</v>
      </c>
      <c r="AT29" s="8" t="n">
        <v>0</v>
      </c>
      <c r="AU29" s="8" t="n">
        <v>0</v>
      </c>
      <c r="AV29" s="8" t="n">
        <v>0</v>
      </c>
      <c r="AW29" s="8" t="n">
        <v>0</v>
      </c>
      <c r="AX29" s="48" t="n"/>
      <c r="AY29" s="48" t="inlineStr">
        <is>
          <t>Peternak</t>
        </is>
      </c>
      <c r="AZ29" s="8" t="n">
        <v>0</v>
      </c>
      <c r="BA29" s="8" t="n">
        <v>1</v>
      </c>
      <c r="BB29" s="8" t="n">
        <v>0</v>
      </c>
      <c r="BC29" s="8" t="n">
        <v>0</v>
      </c>
      <c r="BD29" s="8" t="n">
        <v>0</v>
      </c>
      <c r="BE29" s="8" t="n">
        <v>0</v>
      </c>
      <c r="BF29" s="8" t="n">
        <v>0</v>
      </c>
      <c r="BG29" s="8" t="n">
        <v>0</v>
      </c>
      <c r="BH29" s="48" t="n"/>
      <c r="BI29" s="48" t="inlineStr">
        <is>
          <t>Rp2.500.000 - Rp3.500.000</t>
        </is>
      </c>
      <c r="BJ29" s="8" t="n">
        <v>2</v>
      </c>
      <c r="BK29" s="8" t="n">
        <v>2</v>
      </c>
      <c r="BL29" s="8" t="n">
        <v>2</v>
      </c>
      <c r="BM29" s="8" t="n">
        <v>0</v>
      </c>
      <c r="BN29" s="48" t="inlineStr">
        <is>
          <t>Milik sendiri</t>
        </is>
      </c>
      <c r="BO29" s="48" t="inlineStr">
        <is>
          <t>Permanen (dinding bata dan semen)</t>
        </is>
      </c>
      <c r="BP29" s="8" t="n">
        <v>1</v>
      </c>
      <c r="BQ29" s="8" t="n">
        <v>0</v>
      </c>
      <c r="BR29" s="8" t="n">
        <v>0</v>
      </c>
      <c r="BS29" s="8" t="n">
        <v>0</v>
      </c>
      <c r="BT29" s="8" t="n">
        <v>0</v>
      </c>
      <c r="BU29" s="48" t="n"/>
      <c r="BV29" s="48" t="inlineStr">
        <is>
          <t>Keramik/ubin</t>
        </is>
      </c>
      <c r="BW29" s="8" t="n">
        <v>0</v>
      </c>
      <c r="BX29" s="8" t="n">
        <v>0</v>
      </c>
      <c r="BY29" s="8" t="n">
        <v>1</v>
      </c>
      <c r="BZ29" s="8" t="n">
        <v>0</v>
      </c>
      <c r="CA29" s="8" t="n">
        <v>0</v>
      </c>
      <c r="CB29" s="48" t="n"/>
      <c r="CC29" s="48" t="inlineStr">
        <is>
          <t>Genting</t>
        </is>
      </c>
      <c r="CD29" s="8" t="n">
        <v>0</v>
      </c>
      <c r="CE29" s="8" t="n">
        <v>0</v>
      </c>
      <c r="CF29" s="8" t="n">
        <v>0</v>
      </c>
      <c r="CG29" s="8" t="n">
        <v>0</v>
      </c>
      <c r="CH29" s="8" t="n">
        <v>0</v>
      </c>
      <c r="CI29" s="8" t="n">
        <v>1</v>
      </c>
      <c r="CJ29" s="8" t="n">
        <v>0</v>
      </c>
      <c r="CK29" s="48" t="n"/>
      <c r="CL29" s="48" t="inlineStr">
        <is>
          <t>Ya</t>
        </is>
      </c>
      <c r="CM29" s="8" t="n">
        <v>2024</v>
      </c>
      <c r="CN29" s="48" t="inlineStr">
        <is>
          <t>Fixed-Dome (Kubah Tetap)</t>
        </is>
      </c>
      <c r="CO29" s="48" t="inlineStr">
        <is>
          <t>6 m³ (4-5 ekor sapi, ±5 jam memasak/hari, ±50 kg</t>
        </is>
      </c>
      <c r="CP29" s="48" t="inlineStr">
        <is>
          <t>Anggota keluarga - laki-laki</t>
        </is>
      </c>
      <c r="CQ29" s="8" t="n">
        <v>0</v>
      </c>
      <c r="CR29" s="8" t="n">
        <v>0</v>
      </c>
      <c r="CS29" s="8" t="n">
        <v>0</v>
      </c>
      <c r="CT29" s="8" t="n">
        <v>0</v>
      </c>
      <c r="CU29" s="10" t="n">
        <v>1</v>
      </c>
      <c r="CV29" s="10" t="n">
        <v>0</v>
      </c>
      <c r="CW29" s="10" t="n">
        <v>0</v>
      </c>
      <c r="CX29" s="8" t="n">
        <v>0</v>
      </c>
      <c r="CY29" s="48" t="inlineStr">
        <is>
          <t>Anggota keluarga - laki-laki</t>
        </is>
      </c>
      <c r="CZ29" s="8" t="n">
        <v>1</v>
      </c>
      <c r="DA29" s="8" t="n">
        <v>0</v>
      </c>
      <c r="DB29" s="8" t="n">
        <v>0</v>
      </c>
      <c r="DC29" s="48" t="n"/>
      <c r="DD29" s="48" t="inlineStr">
        <is>
          <t>Anggota keluarga - laki-laki CPO atau pendamping</t>
        </is>
      </c>
      <c r="DE29" s="8" t="n">
        <v>1</v>
      </c>
      <c r="DF29" s="8" t="n">
        <v>0</v>
      </c>
      <c r="DG29" s="8" t="n">
        <v>1</v>
      </c>
      <c r="DH29" s="8" t="n">
        <v>0</v>
      </c>
      <c r="DI29" s="48" t="n"/>
      <c r="DJ29" s="48" t="inlineStr">
        <is>
          <t>Anggota keluarga - laki-laki CPO atau pendamping</t>
        </is>
      </c>
      <c r="DK29" s="8" t="n">
        <v>1</v>
      </c>
      <c r="DL29" s="8" t="n">
        <v>0</v>
      </c>
      <c r="DM29" s="8" t="n">
        <v>1</v>
      </c>
      <c r="DN29" s="8" t="n">
        <v>0</v>
      </c>
      <c r="DO29" s="48" t="n"/>
      <c r="DP29" s="8" t="n">
        <v>1</v>
      </c>
      <c r="DQ29" s="8" t="n">
        <v>0</v>
      </c>
      <c r="DR29" s="8" t="n">
        <v>0</v>
      </c>
      <c r="DS29" s="48" t="n"/>
      <c r="DT29" s="48" t="n"/>
      <c r="DU29" s="48" t="n"/>
      <c r="DV29" s="48" t="inlineStr">
        <is>
          <t>Ya</t>
        </is>
      </c>
      <c r="DW29" s="48" t="n"/>
      <c r="DX29" s="48" t="n"/>
      <c r="DY29" s="48" t="n"/>
      <c r="DZ29" s="48" t="n"/>
      <c r="EA29" s="48" t="n"/>
      <c r="EB29" s="48" t="n"/>
      <c r="EC29" s="48" t="n"/>
      <c r="ED29" s="48" t="n"/>
      <c r="EE29" s="48" t="n"/>
      <c r="EF29" s="48" t="n"/>
      <c r="EG29" s="48" t="n"/>
      <c r="EH29" s="48" t="n"/>
      <c r="EI29" s="48" t="inlineStr">
        <is>
          <t>Tidak ada masalah</t>
        </is>
      </c>
      <c r="EJ29" s="8" t="n">
        <v>0</v>
      </c>
      <c r="EK29" s="8" t="n">
        <v>0</v>
      </c>
      <c r="EL29" s="8" t="n">
        <v>0</v>
      </c>
      <c r="EM29" s="8" t="n">
        <v>1</v>
      </c>
      <c r="EN29" s="8" t="n">
        <v>0</v>
      </c>
      <c r="EO29" s="11" t="n"/>
      <c r="EP29" s="48" t="inlineStr">
        <is>
          <t>Ya, cukup jelas dan mudah diikuti</t>
        </is>
      </c>
      <c r="EQ29" s="48" t="inlineStr">
        <is>
          <t>Pelatihan</t>
        </is>
      </c>
      <c r="ER29" s="48" t="inlineStr">
        <is>
          <t>CPO atau pendamping</t>
        </is>
      </c>
      <c r="ES29" s="8" t="n">
        <v>1</v>
      </c>
      <c r="ET29" s="8" t="n">
        <v>0</v>
      </c>
      <c r="EU29" s="8" t="n">
        <v>0</v>
      </c>
      <c r="EV29" s="8" t="n">
        <v>0</v>
      </c>
      <c r="EW29" s="48" t="n"/>
      <c r="EX29" s="48" t="inlineStr">
        <is>
          <t>Anggota keluarga - Laki-laki</t>
        </is>
      </c>
      <c r="EY29" s="8" t="n">
        <v>1</v>
      </c>
      <c r="EZ29" s="8" t="n">
        <v>0</v>
      </c>
      <c r="FA29" s="8" t="n">
        <v>0</v>
      </c>
      <c r="FB29" s="48" t="n"/>
      <c r="FC29" s="48" t="inlineStr">
        <is>
          <t>Setiap minggu</t>
        </is>
      </c>
      <c r="FD29" s="48" t="n"/>
      <c r="FE29" s="48" t="inlineStr">
        <is>
          <t>Mengetahui</t>
        </is>
      </c>
      <c r="FF29" s="48" t="inlineStr">
        <is>
          <t>Selalu (setiap hari)</t>
        </is>
      </c>
      <c r="FG29" s="48" t="inlineStr">
        <is>
          <t>Mengetahui</t>
        </is>
      </c>
      <c r="FH29" s="48" t="inlineStr">
        <is>
          <t>Selalu (setiap hari)</t>
        </is>
      </c>
      <c r="FI29" s="48" t="inlineStr">
        <is>
          <t>Mengetahui</t>
        </is>
      </c>
      <c r="FJ29" s="48" t="inlineStr">
        <is>
          <t>Selalu (setiap hari)</t>
        </is>
      </c>
      <c r="FK29" s="48" t="inlineStr">
        <is>
          <t>Mengetahui</t>
        </is>
      </c>
      <c r="FL29" s="48" t="inlineStr">
        <is>
          <t>Sering (setiap minggu)</t>
        </is>
      </c>
      <c r="FM29" s="48" t="inlineStr">
        <is>
          <t>Mengetahui</t>
        </is>
      </c>
      <c r="FN29" s="48" t="inlineStr">
        <is>
          <t>Selalu (setiap hari)</t>
        </is>
      </c>
      <c r="FO29" s="48" t="inlineStr">
        <is>
          <t>Mengetahui</t>
        </is>
      </c>
      <c r="FP29" s="48" t="inlineStr">
        <is>
          <t>Jarang (setiap bulan atau lebih)</t>
        </is>
      </c>
      <c r="FQ29" s="48" t="inlineStr">
        <is>
          <t>Mengetahui</t>
        </is>
      </c>
      <c r="FR29" s="48" t="inlineStr">
        <is>
          <t>Ya</t>
        </is>
      </c>
      <c r="FS29" s="48" t="inlineStr">
        <is>
          <t>Mengetahui</t>
        </is>
      </c>
      <c r="FT29" s="48" t="inlineStr">
        <is>
          <t>Ya, selalu</t>
        </is>
      </c>
      <c r="FU29" s="48" t="inlineStr">
        <is>
          <t>Laki-laki dewasa Perempuan dewasa</t>
        </is>
      </c>
      <c r="FV29" s="8" t="n">
        <v>1</v>
      </c>
      <c r="FW29" s="8" t="n">
        <v>1</v>
      </c>
      <c r="FX29" s="8" t="n">
        <v>0</v>
      </c>
      <c r="FY29" s="8" t="n">
        <v>0</v>
      </c>
      <c r="FZ29" s="48" t="inlineStr">
        <is>
          <t>Sangat memahami</t>
        </is>
      </c>
      <c r="GA29" s="48" t="inlineStr">
        <is>
          <t>CPO</t>
        </is>
      </c>
      <c r="GB29" s="8" t="n">
        <v>1</v>
      </c>
      <c r="GC29" s="8" t="n">
        <v>0</v>
      </c>
      <c r="GD29" s="8" t="n">
        <v>0</v>
      </c>
      <c r="GE29" s="8" t="n">
        <v>0</v>
      </c>
      <c r="GF29" s="48" t="n"/>
      <c r="GG29" s="48" t="inlineStr">
        <is>
          <t>Sering</t>
        </is>
      </c>
      <c r="GH29" s="48" t="inlineStr">
        <is>
          <t>Ya</t>
        </is>
      </c>
      <c r="GI29" s="48" t="inlineStr">
        <is>
          <t>Tetangga</t>
        </is>
      </c>
      <c r="GJ29" s="8" t="n">
        <v>1</v>
      </c>
      <c r="GK29" s="8" t="n">
        <v>0</v>
      </c>
      <c r="GL29" s="8" t="n">
        <v>0</v>
      </c>
      <c r="GM29" s="8" t="n">
        <v>0</v>
      </c>
      <c r="GN29" s="48" t="n"/>
      <c r="GO29" s="8" t="n">
        <v>9</v>
      </c>
      <c r="GP29" s="48" t="inlineStr">
        <is>
          <t>Penuh (100%)</t>
        </is>
      </c>
      <c r="GQ29" s="48" t="inlineStr">
        <is>
          <t>Kayu bakar LPG</t>
        </is>
      </c>
      <c r="GR29" s="8" t="n">
        <v>1</v>
      </c>
      <c r="GS29" s="8" t="n">
        <v>1</v>
      </c>
      <c r="GT29" s="8" t="n">
        <v>0</v>
      </c>
      <c r="GU29" s="8" t="n">
        <v>0</v>
      </c>
      <c r="GV29" s="8" t="n">
        <v>0</v>
      </c>
      <c r="GW29" s="8" t="n">
        <v>0</v>
      </c>
      <c r="GX29" s="8" t="n">
        <v>0</v>
      </c>
      <c r="GY29" s="48" t="n"/>
      <c r="GZ29" s="48" t="inlineStr">
        <is>
          <t>Ya</t>
        </is>
      </c>
      <c r="HA29" s="8" t="n">
        <v>40</v>
      </c>
      <c r="HB29" s="8" t="n">
        <v>400000</v>
      </c>
      <c r="HC29" s="8" t="n">
        <v>5</v>
      </c>
      <c r="HD29" s="8" t="n">
        <v>50000</v>
      </c>
      <c r="HE29" s="8" t="n">
        <v>12</v>
      </c>
      <c r="HF29" s="8" t="n">
        <v>100000</v>
      </c>
      <c r="HG29" s="8" t="n">
        <v>3</v>
      </c>
      <c r="HH29" s="8" t="n">
        <v>25000</v>
      </c>
      <c r="HI29" s="48" t="n"/>
      <c r="HJ29" s="48" t="n"/>
      <c r="HK29" s="48" t="n"/>
      <c r="HL29" s="48" t="n"/>
      <c r="HM29" s="48" t="n"/>
      <c r="HN29" s="48" t="n"/>
      <c r="HO29" s="48" t="n"/>
      <c r="HP29" s="48" t="n"/>
      <c r="HQ29" s="48" t="n"/>
      <c r="HR29" s="48" t="n"/>
      <c r="HS29" s="48" t="n"/>
      <c r="HT29" s="48" t="n"/>
      <c r="HU29" s="48" t="n"/>
      <c r="HV29" s="48" t="n"/>
      <c r="HW29" s="48" t="n"/>
      <c r="HX29" s="48" t="n"/>
      <c r="HY29" s="8" t="n">
        <v>35</v>
      </c>
      <c r="HZ29" s="8" t="n">
        <v>350000</v>
      </c>
      <c r="IA29" s="8" t="n">
        <v>9</v>
      </c>
      <c r="IB29" s="8" t="n">
        <v>75000</v>
      </c>
      <c r="IC29" s="48" t="n"/>
      <c r="ID29" s="48" t="n"/>
      <c r="IE29" s="48" t="n"/>
      <c r="IF29" s="48" t="n"/>
      <c r="IG29" s="48" t="n"/>
      <c r="IH29" s="48" t="n"/>
      <c r="II29" s="48" t="n"/>
      <c r="IJ29" s="48" t="n"/>
      <c r="IK29" s="48" t="inlineStr">
        <is>
          <t>50-65 kg</t>
        </is>
      </c>
      <c r="IL29" s="48" t="inlineStr">
        <is>
          <t>3-5 jam</t>
        </is>
      </c>
      <c r="IM29" s="48" t="inlineStr">
        <is>
          <t>Ya</t>
        </is>
      </c>
      <c r="IN29" s="48" t="inlineStr">
        <is>
          <t>Tidak</t>
        </is>
      </c>
      <c r="IO29" s="48" t="inlineStr">
        <is>
          <t>Jauh lebih bersih</t>
        </is>
      </c>
      <c r="IP29" s="48" t="n"/>
      <c r="IQ29" s="48" t="inlineStr">
        <is>
          <t>Tidak pernah</t>
        </is>
      </c>
      <c r="IR29" s="48" t="n"/>
      <c r="IS29" s="48" t="n"/>
      <c r="IT29" s="48" t="n"/>
      <c r="IU29" s="48" t="n"/>
      <c r="IV29" s="48" t="n"/>
      <c r="IW29" s="48" t="n"/>
      <c r="IX29" s="48" t="n"/>
      <c r="IY29" s="48" t="n"/>
      <c r="IZ29" s="48" t="inlineStr">
        <is>
          <t>Tidak pernah</t>
        </is>
      </c>
      <c r="JA29" s="48" t="n"/>
      <c r="JB29" s="48" t="n"/>
      <c r="JC29" s="48" t="n"/>
      <c r="JD29" s="48" t="n"/>
      <c r="JE29" s="48" t="n"/>
      <c r="JF29" s="48" t="n"/>
      <c r="JG29" s="48" t="n"/>
      <c r="JH29" s="48" t="n"/>
      <c r="JI29" s="48" t="inlineStr">
        <is>
          <t>Tidak pernah</t>
        </is>
      </c>
      <c r="JJ29" s="48" t="n"/>
      <c r="JK29" s="48" t="n"/>
      <c r="JL29" s="48" t="n"/>
      <c r="JM29" s="48" t="n"/>
      <c r="JN29" s="48" t="n"/>
      <c r="JO29" s="48" t="n"/>
      <c r="JP29" s="48" t="n"/>
      <c r="JQ29" s="48" t="n"/>
      <c r="JR29" s="48" t="inlineStr">
        <is>
          <t>Tidak pernah</t>
        </is>
      </c>
      <c r="JS29" s="48" t="n"/>
      <c r="JT29" s="48" t="n"/>
      <c r="JU29" s="48" t="n"/>
      <c r="JV29" s="48" t="n"/>
      <c r="JW29" s="48" t="n"/>
      <c r="JX29" s="48" t="n"/>
      <c r="JY29" s="48" t="n"/>
      <c r="JZ29" s="48" t="n"/>
      <c r="KA29" s="48" t="inlineStr">
        <is>
          <t>Tidak pernah</t>
        </is>
      </c>
      <c r="KB29" s="48" t="n"/>
      <c r="KC29" s="48" t="n"/>
      <c r="KD29" s="48" t="n"/>
      <c r="KE29" s="48" t="n"/>
      <c r="KF29" s="48" t="n"/>
      <c r="KG29" s="48" t="n"/>
      <c r="KH29" s="48" t="n"/>
      <c r="KI29" s="48" t="n"/>
      <c r="KJ29" s="48" t="inlineStr">
        <is>
          <t>Tidak pernah</t>
        </is>
      </c>
      <c r="KK29" s="48" t="n"/>
      <c r="KL29" s="48" t="n"/>
      <c r="KM29" s="48" t="n"/>
      <c r="KN29" s="48" t="n"/>
      <c r="KO29" s="48" t="n"/>
      <c r="KP29" s="48" t="n"/>
      <c r="KQ29" s="48" t="n"/>
      <c r="KR29" s="48" t="n"/>
      <c r="KS29" s="48" t="inlineStr">
        <is>
          <t>Jauh lebih baik</t>
        </is>
      </c>
      <c r="KT29" s="48" t="inlineStr">
        <is>
          <t>0-1 kali</t>
        </is>
      </c>
      <c r="KU29" s="48" t="inlineStr">
        <is>
          <t>0-1 kali</t>
        </is>
      </c>
      <c r="KV29" s="48" t="inlineStr">
        <is>
          <t>Tidak ada</t>
        </is>
      </c>
      <c r="KW29" s="8" t="n">
        <v>0</v>
      </c>
      <c r="KX29" s="8" t="n">
        <v>0</v>
      </c>
      <c r="KY29" s="8" t="n">
        <v>0</v>
      </c>
      <c r="KZ29" s="8" t="n">
        <v>1</v>
      </c>
      <c r="LA29" s="48" t="inlineStr">
        <is>
          <t>Cukup membaik</t>
        </is>
      </c>
      <c r="LB29" s="48" t="inlineStr">
        <is>
          <t>Cukup membaik</t>
        </is>
      </c>
      <c r="LC29" s="8" t="n">
        <v>3</v>
      </c>
      <c r="LD29" s="8" t="n">
        <v>3</v>
      </c>
      <c r="LE29" s="8" t="n">
        <v>0</v>
      </c>
      <c r="LF29" s="8" t="n">
        <v>0</v>
      </c>
      <c r="LG29" s="48" t="inlineStr">
        <is>
          <t>Ya</t>
        </is>
      </c>
      <c r="LH29" s="8" t="n">
        <v>250000</v>
      </c>
      <c r="LI29" s="48" t="n"/>
      <c r="LJ29" s="48" t="inlineStr">
        <is>
          <t>Kebutuhan rumah tangga</t>
        </is>
      </c>
      <c r="LK29" s="8" t="n">
        <v>0</v>
      </c>
      <c r="LL29" s="8" t="n">
        <v>0</v>
      </c>
      <c r="LM29" s="8" t="n">
        <v>0</v>
      </c>
      <c r="LN29" s="8" t="n">
        <v>0</v>
      </c>
      <c r="LO29" s="8" t="n">
        <v>1</v>
      </c>
      <c r="LP29" s="8" t="n">
        <v>0</v>
      </c>
      <c r="LQ29" s="8" t="n">
        <v>0</v>
      </c>
      <c r="LR29" s="48" t="n"/>
      <c r="LS29" s="8" t="n">
        <v>15</v>
      </c>
      <c r="LT29" s="8" t="n">
        <v>15</v>
      </c>
      <c r="LU29" s="8" t="n">
        <v>0</v>
      </c>
      <c r="LV29" s="8" t="n">
        <v>5</v>
      </c>
      <c r="LW29" s="8" t="n">
        <v>5</v>
      </c>
      <c r="LX29" s="8" t="n">
        <v>0</v>
      </c>
      <c r="LY29" s="8" t="n">
        <v>5</v>
      </c>
      <c r="LZ29" s="8" t="n">
        <v>5</v>
      </c>
      <c r="MA29" s="8" t="n">
        <v>0</v>
      </c>
      <c r="MB29" s="48" t="inlineStr">
        <is>
          <t>Ya</t>
        </is>
      </c>
      <c r="MC29" s="8" t="n">
        <v>30</v>
      </c>
      <c r="MD29" s="8" t="n">
        <v>10</v>
      </c>
      <c r="ME29" s="8" t="n">
        <v>30</v>
      </c>
      <c r="MF29" s="8" t="n">
        <v>10</v>
      </c>
      <c r="MG29" s="8" t="n">
        <v>0</v>
      </c>
      <c r="MH29" s="8" t="n">
        <v>0</v>
      </c>
      <c r="MI29" s="48" t="inlineStr">
        <is>
          <t>Istirahat</t>
        </is>
      </c>
      <c r="MJ29" s="8" t="n">
        <v>0</v>
      </c>
      <c r="MK29" s="8" t="n">
        <v>0</v>
      </c>
      <c r="ML29" s="8" t="n">
        <v>1</v>
      </c>
      <c r="MM29" s="8" t="n">
        <v>0</v>
      </c>
      <c r="MN29" s="8" t="n">
        <v>0</v>
      </c>
      <c r="MO29" s="8" t="n">
        <v>0</v>
      </c>
      <c r="MP29" s="48" t="n"/>
      <c r="MQ29" s="48" t="n"/>
      <c r="MR29" s="48" t="inlineStr">
        <is>
          <t>istirahat</t>
        </is>
      </c>
      <c r="MS29" s="48" t="n"/>
      <c r="MT29" s="48" t="inlineStr">
        <is>
          <t>santai bersama keluarga</t>
        </is>
      </c>
      <c r="MU29" s="48" t="inlineStr">
        <is>
          <t>Tidak</t>
        </is>
      </c>
      <c r="MV29" s="48" t="n"/>
      <c r="MW29" s="48" t="n"/>
      <c r="MX29" s="48" t="n"/>
      <c r="MY29" s="48" t="n"/>
      <c r="MZ29" s="48" t="n"/>
      <c r="NA29" s="48" t="n"/>
      <c r="NB29" s="48" t="n"/>
      <c r="NC29" s="48" t="n"/>
      <c r="ND29" s="48" t="n"/>
      <c r="NE29" s="48" t="n"/>
      <c r="NF29" s="48" t="n"/>
      <c r="NG29" s="48" t="n"/>
      <c r="NH29" s="48" t="n"/>
      <c r="NI29" s="48" t="n"/>
      <c r="NJ29" s="48" t="n"/>
      <c r="NK29" s="48" t="n"/>
      <c r="NL29" s="48" t="inlineStr">
        <is>
          <t>Ya</t>
        </is>
      </c>
      <c r="NM29" s="48" t="inlineStr">
        <is>
          <t>Kombinasi dana mandiri dan dana hibah</t>
        </is>
      </c>
      <c r="NN29" s="48" t="inlineStr">
        <is>
          <t>&gt;11.000.001</t>
        </is>
      </c>
      <c r="NO29" s="48" t="inlineStr">
        <is>
          <t>Pemerintah</t>
        </is>
      </c>
      <c r="NP29" s="48" t="n"/>
      <c r="NQ29" s="48" t="n"/>
      <c r="NR29" s="48" t="n"/>
      <c r="NS29" s="48" t="n"/>
      <c r="NT29" s="48" t="n"/>
      <c r="NU29" s="48" t="n"/>
      <c r="NV29" s="48" t="inlineStr">
        <is>
          <t>Anggota keluarga - Laki-laki dewasa</t>
        </is>
      </c>
      <c r="NW29" s="48" t="n"/>
      <c r="NX29" s="48" t="inlineStr">
        <is>
          <t>Sedikit meningkat</t>
        </is>
      </c>
      <c r="NY29" s="8" t="n">
        <v>60</v>
      </c>
      <c r="NZ29" s="8" t="n">
        <v>20</v>
      </c>
      <c r="OA29" s="8" t="n">
        <v>0</v>
      </c>
      <c r="OB29" s="8" t="n">
        <v>5</v>
      </c>
      <c r="OC29" s="8" t="n">
        <v>5</v>
      </c>
      <c r="OD29" s="8" t="n">
        <v>0</v>
      </c>
      <c r="OE29" s="48" t="inlineStr">
        <is>
          <t>Jauh lebih baik</t>
        </is>
      </c>
      <c r="OF29" s="48" t="inlineStr">
        <is>
          <t>Jauh lebih baik (beda waktu memasak lebih cepat setengah jam atau lebih, ATAU tidak lagi ada rasa/bau makanan yang berubah, ATAU alasan lainnya)</t>
        </is>
      </c>
      <c r="OG29" s="48" t="inlineStr">
        <is>
          <t>Ya</t>
        </is>
      </c>
      <c r="OH29" s="8" t="n">
        <v>0</v>
      </c>
      <c r="OI29" s="8" t="n">
        <v>8</v>
      </c>
      <c r="OJ29" s="8" t="n">
        <v>0</v>
      </c>
      <c r="OK29" s="8" t="n">
        <v>0</v>
      </c>
      <c r="OL29" s="8" t="n">
        <v>0</v>
      </c>
      <c r="OM29" s="8" t="n">
        <v>0</v>
      </c>
      <c r="ON29" s="8" t="n">
        <v>0</v>
      </c>
      <c r="OO29" s="8" t="n">
        <v>0</v>
      </c>
      <c r="OP29" s="48" t="inlineStr">
        <is>
          <t>Sapi perah</t>
        </is>
      </c>
      <c r="OQ29" s="8" t="n">
        <v>0</v>
      </c>
      <c r="OR29" s="8" t="n">
        <v>1</v>
      </c>
      <c r="OS29" s="8" t="n">
        <v>0</v>
      </c>
      <c r="OT29" s="8" t="n">
        <v>0</v>
      </c>
      <c r="OU29" s="8" t="n">
        <v>0</v>
      </c>
      <c r="OV29" s="8" t="n">
        <v>0</v>
      </c>
      <c r="OW29" s="8" t="n">
        <v>0</v>
      </c>
      <c r="OX29" s="8" t="n">
        <v>0</v>
      </c>
      <c r="OY29" s="48" t="n"/>
      <c r="OZ29" s="48" t="n"/>
      <c r="PA29" s="48" t="n"/>
      <c r="PB29" s="48" t="n"/>
      <c r="PC29" s="48" t="n"/>
      <c r="PD29" s="48" t="n"/>
      <c r="PE29" s="48" t="n"/>
      <c r="PF29" s="48" t="n"/>
      <c r="PG29" s="48" t="n"/>
      <c r="PH29" s="48" t="n"/>
      <c r="PI29" s="48" t="n"/>
      <c r="PJ29" s="48" t="inlineStr">
        <is>
          <t>1-Disebarkan ke lahan terbuka</t>
        </is>
      </c>
      <c r="PK29" s="8" t="n">
        <v>0</v>
      </c>
      <c r="PL29" s="8" t="n">
        <v>0</v>
      </c>
      <c r="PM29" s="8" t="n">
        <v>0</v>
      </c>
      <c r="PN29" s="8" t="n">
        <v>0</v>
      </c>
      <c r="PO29" s="8" t="n">
        <v>0</v>
      </c>
      <c r="PP29" s="8" t="n">
        <v>1</v>
      </c>
      <c r="PQ29" s="8" t="n">
        <v>0</v>
      </c>
      <c r="PR29" s="8" t="n">
        <v>0</v>
      </c>
      <c r="PS29" s="8" t="n">
        <v>0</v>
      </c>
      <c r="PT29" s="48" t="n"/>
      <c r="PU29" s="48" t="n"/>
      <c r="PV29" s="48" t="n"/>
      <c r="PW29" s="48" t="n"/>
      <c r="PX29" s="48" t="n"/>
      <c r="PY29" s="48" t="n"/>
      <c r="PZ29" s="48" t="n"/>
      <c r="QA29" s="48" t="n"/>
      <c r="QB29" s="48" t="n"/>
      <c r="QC29" s="48" t="n"/>
      <c r="QD29" s="48" t="n"/>
      <c r="QE29" s="48" t="n"/>
      <c r="QF29" s="48" t="n"/>
      <c r="QG29" s="48" t="n"/>
      <c r="QH29" s="48" t="n"/>
      <c r="QI29" s="48" t="n"/>
      <c r="QJ29" s="48" t="n"/>
      <c r="QK29" s="48" t="n"/>
      <c r="QL29" s="48" t="n"/>
      <c r="QM29" s="48" t="n"/>
      <c r="QN29" s="48" t="n"/>
      <c r="QO29" s="48" t="n"/>
      <c r="QP29" s="48" t="n"/>
      <c r="QQ29" s="48" t="n"/>
      <c r="QR29" s="48" t="n"/>
      <c r="QS29" s="48" t="n"/>
      <c r="QT29" s="48" t="n"/>
      <c r="QU29" s="48" t="n"/>
      <c r="QV29" s="48" t="n"/>
      <c r="QW29" s="48" t="n"/>
      <c r="QX29" s="48" t="n"/>
      <c r="QY29" s="48" t="n"/>
      <c r="QZ29" s="48" t="n"/>
      <c r="RA29" s="48" t="n"/>
      <c r="RB29" s="48" t="n"/>
      <c r="RC29" s="48" t="n"/>
      <c r="RD29" s="48" t="n"/>
      <c r="RE29" s="48" t="n"/>
      <c r="RF29" s="48" t="n"/>
      <c r="RG29" s="48" t="n"/>
      <c r="RH29" s="48" t="n"/>
      <c r="RI29" s="48" t="n"/>
      <c r="RJ29" s="48" t="n"/>
      <c r="RK29" s="48" t="n"/>
      <c r="RL29" s="48" t="n"/>
      <c r="RM29" s="48" t="n"/>
      <c r="RN29" s="48" t="n"/>
      <c r="RO29" s="48" t="n"/>
      <c r="RP29" s="48" t="n"/>
      <c r="RQ29" s="48" t="n"/>
      <c r="RR29" s="48" t="n"/>
      <c r="RS29" s="48" t="n"/>
      <c r="RT29" s="48" t="n"/>
      <c r="RU29" s="48" t="n"/>
      <c r="RV29" s="48" t="n"/>
      <c r="RW29" s="48" t="n"/>
      <c r="RX29" s="48" t="n"/>
      <c r="RY29" s="48" t="n"/>
      <c r="RZ29" s="48" t="n"/>
      <c r="SA29" s="48" t="n"/>
      <c r="SB29" s="48" t="n"/>
      <c r="SC29" s="48" t="n"/>
      <c r="SD29" s="48" t="n"/>
      <c r="SE29" s="8" t="n">
        <v>8</v>
      </c>
      <c r="SF29" s="48" t="n"/>
      <c r="SG29" s="48" t="n"/>
      <c r="SH29" s="48" t="n"/>
      <c r="SI29" s="48" t="n"/>
      <c r="SJ29" s="48" t="n"/>
      <c r="SK29" s="48" t="n"/>
      <c r="SL29" s="48" t="n"/>
      <c r="SM29" s="48" t="n"/>
      <c r="SN29" s="48" t="n"/>
      <c r="SO29" s="48" t="n"/>
      <c r="SP29" s="48" t="n"/>
      <c r="SQ29" s="48" t="n"/>
      <c r="SR29" s="48" t="n"/>
      <c r="SS29" s="48" t="n"/>
      <c r="ST29" s="48" t="n"/>
      <c r="SU29" s="48" t="n"/>
      <c r="SV29" s="48" t="n"/>
      <c r="SW29" s="48" t="n"/>
      <c r="SX29" s="48" t="n"/>
      <c r="SY29" s="48" t="n"/>
      <c r="SZ29" s="48" t="n"/>
      <c r="TA29" s="48" t="n"/>
      <c r="TB29" s="48" t="n"/>
      <c r="TC29" s="48" t="n"/>
      <c r="TD29" s="48" t="n"/>
      <c r="TE29" s="48" t="n"/>
      <c r="TF29" s="48" t="n"/>
      <c r="TG29" s="48" t="n"/>
      <c r="TH29" s="48" t="n"/>
      <c r="TI29" s="48" t="n"/>
      <c r="TJ29" s="48" t="n"/>
      <c r="TK29" s="48" t="n"/>
      <c r="TL29" s="48" t="n"/>
      <c r="TM29" s="48" t="n"/>
      <c r="TN29" s="48" t="n"/>
      <c r="TO29" s="48" t="n"/>
      <c r="TP29" s="48" t="n"/>
      <c r="TQ29" s="48" t="n"/>
      <c r="TR29" s="48" t="n"/>
      <c r="TS29" s="48" t="n"/>
      <c r="TT29" s="48" t="n"/>
      <c r="TU29" s="48" t="n"/>
      <c r="TV29" s="48" t="n"/>
      <c r="TW29" s="48" t="n"/>
      <c r="TX29" s="48" t="n"/>
      <c r="TY29" s="48" t="n"/>
      <c r="TZ29" s="48" t="n"/>
      <c r="UA29" s="48" t="inlineStr">
        <is>
          <t>Pemberian pakan di kandang</t>
        </is>
      </c>
      <c r="UB29" s="48" t="n"/>
      <c r="UC29" s="48" t="n"/>
      <c r="UD29" s="48" t="n"/>
      <c r="UE29" s="48" t="n"/>
      <c r="UF29" s="48" t="n"/>
      <c r="UG29" s="48" t="n"/>
      <c r="UH29" s="48" t="n"/>
      <c r="UI29" s="48" t="inlineStr">
        <is>
          <t>Sangat teratur (setiap hari)</t>
        </is>
      </c>
      <c r="UJ29" s="48" t="n"/>
      <c r="UK29" s="48" t="n"/>
      <c r="UL29" s="48" t="n"/>
      <c r="UM29" s="48" t="n"/>
      <c r="UN29" s="48" t="n"/>
      <c r="UO29" s="48" t="n"/>
      <c r="UP29" s="48" t="n"/>
      <c r="UQ29" s="48" t="inlineStr">
        <is>
          <t>Sangat sering (&gt;1 kali sehari)</t>
        </is>
      </c>
      <c r="UR29" s="48" t="n"/>
      <c r="US29" s="48" t="n"/>
      <c r="UT29" s="48" t="n"/>
      <c r="UU29" s="48" t="n"/>
      <c r="UV29" s="48" t="n"/>
      <c r="UW29" s="48" t="n"/>
      <c r="UX29" s="48" t="n"/>
      <c r="UY29" s="48" t="n"/>
      <c r="UZ29" s="48" t="n"/>
      <c r="VA29" s="48" t="n"/>
      <c r="VB29" s="48" t="n"/>
      <c r="VC29" s="48" t="n"/>
      <c r="VD29" s="48" t="n"/>
      <c r="VE29" s="48" t="n"/>
      <c r="VF29" s="48" t="n"/>
      <c r="VG29" s="48" t="n"/>
      <c r="VH29" s="48" t="n"/>
      <c r="VI29" s="48" t="n"/>
      <c r="VJ29" s="48" t="n"/>
      <c r="VK29" s="48" t="inlineStr">
        <is>
          <t>3-Disimpan terbuka (dry lot) 4-Disimpan dalam kotak bersekat 5-Untuk disebar di tanah (dan dibajak) 6-Digester biogas</t>
        </is>
      </c>
      <c r="VL29" s="8" t="n">
        <v>0</v>
      </c>
      <c r="VM29" s="8" t="n">
        <v>0</v>
      </c>
      <c r="VN29" s="8" t="n">
        <v>1</v>
      </c>
      <c r="VO29" s="8" t="n">
        <v>1</v>
      </c>
      <c r="VP29" s="8" t="n">
        <v>1</v>
      </c>
      <c r="VQ29" s="8" t="n">
        <v>1</v>
      </c>
      <c r="VR29" s="8" t="n">
        <v>0</v>
      </c>
      <c r="VS29" s="8" t="n">
        <v>0</v>
      </c>
      <c r="VT29" s="48" t="n"/>
      <c r="VU29" s="48" t="n"/>
      <c r="VV29" s="48" t="n"/>
      <c r="VW29" s="48" t="n"/>
      <c r="VX29" s="48" t="n"/>
      <c r="VY29" s="48" t="n"/>
      <c r="VZ29" s="48" t="n"/>
      <c r="WA29" s="48" t="n"/>
      <c r="WB29" s="48" t="n"/>
      <c r="WC29" s="48" t="n"/>
      <c r="WD29" s="48" t="n"/>
      <c r="WE29" s="48" t="n"/>
      <c r="WF29" s="48" t="n"/>
      <c r="WG29" s="48" t="n"/>
      <c r="WH29" s="48" t="n"/>
      <c r="WI29" s="48" t="n"/>
      <c r="WJ29" s="48" t="n"/>
      <c r="WK29" s="48" t="n"/>
      <c r="WL29" s="48" t="n"/>
      <c r="WM29" s="48" t="n"/>
      <c r="WN29" s="48" t="n"/>
      <c r="WO29" s="48" t="n"/>
      <c r="WP29" s="48" t="n"/>
      <c r="WQ29" s="48" t="n"/>
      <c r="WR29" s="48" t="n"/>
      <c r="WS29" s="48" t="n"/>
      <c r="WT29" s="48" t="n"/>
      <c r="WU29" s="48" t="n"/>
      <c r="WV29" s="48" t="n"/>
      <c r="WW29" s="48" t="n"/>
      <c r="WX29" s="48" t="n"/>
      <c r="WY29" s="48" t="n"/>
      <c r="WZ29" s="48" t="n"/>
      <c r="XA29" s="48" t="n"/>
      <c r="XB29" s="48" t="n"/>
      <c r="XC29" s="48" t="n"/>
      <c r="XD29" s="48" t="n"/>
      <c r="XE29" s="48" t="n"/>
      <c r="XF29" s="48" t="n"/>
      <c r="XG29" s="48" t="n"/>
      <c r="XH29" s="48" t="n"/>
      <c r="XI29" s="48" t="n"/>
      <c r="XJ29" s="48" t="n"/>
      <c r="XK29" s="48" t="n"/>
      <c r="XL29" s="48" t="n"/>
      <c r="XM29" s="48" t="n"/>
      <c r="XN29" s="48" t="n"/>
      <c r="XO29" s="48" t="n"/>
      <c r="XP29" s="48" t="n"/>
      <c r="XQ29" s="48" t="n"/>
      <c r="XR29" s="48" t="n"/>
      <c r="XS29" s="48" t="n"/>
      <c r="XT29" s="48" t="n"/>
      <c r="XU29" s="48" t="n"/>
      <c r="XV29" s="48" t="n"/>
      <c r="XW29" s="48" t="n"/>
      <c r="XX29" s="48" t="n"/>
      <c r="XY29" s="48" t="n"/>
      <c r="XZ29" s="48" t="n"/>
      <c r="YA29" s="48" t="n"/>
      <c r="YB29" s="48" t="n"/>
      <c r="YC29" s="48" t="n"/>
      <c r="YD29" s="48" t="n"/>
      <c r="YE29" s="48" t="n"/>
      <c r="YF29" s="48" t="n"/>
      <c r="YG29" s="48" t="n"/>
      <c r="YH29" s="48" t="n"/>
      <c r="YI29" s="48" t="n"/>
      <c r="YJ29" s="48" t="n"/>
      <c r="YK29" s="48" t="n"/>
      <c r="YL29" s="48" t="n"/>
      <c r="YM29" s="48" t="n"/>
      <c r="YN29" s="48" t="n"/>
      <c r="YO29" s="48" t="n"/>
      <c r="YP29" s="48" t="n"/>
      <c r="YQ29" s="48" t="n"/>
      <c r="YR29" s="48" t="n"/>
      <c r="YS29" s="48" t="n"/>
      <c r="YT29" s="8" t="n">
        <v>60</v>
      </c>
      <c r="YU29" s="48" t="n"/>
      <c r="YV29" s="48" t="n"/>
      <c r="YW29" s="48" t="n"/>
      <c r="YX29" s="48" t="n"/>
      <c r="YY29" s="48" t="n"/>
      <c r="YZ29" s="48" t="n"/>
      <c r="ZA29" s="48" t="n"/>
      <c r="ZB29" s="8" t="n">
        <v>2</v>
      </c>
      <c r="ZC29" s="48" t="n"/>
      <c r="ZD29" s="48" t="n"/>
      <c r="ZE29" s="48" t="n"/>
      <c r="ZF29" s="48" t="n"/>
      <c r="ZG29" s="48" t="n"/>
      <c r="ZH29" s="48" t="n"/>
      <c r="ZI29" s="48" t="n"/>
      <c r="ZJ29" s="48" t="inlineStr">
        <is>
          <t>Pakan segar (misal: rumput)</t>
        </is>
      </c>
      <c r="ZK29" s="48" t="n"/>
      <c r="ZL29" s="48" t="n"/>
      <c r="ZM29" s="48" t="n"/>
      <c r="ZN29" s="48" t="n"/>
      <c r="ZO29" s="48" t="n"/>
      <c r="ZP29" s="48" t="n"/>
      <c r="ZQ29" s="48" t="inlineStr">
        <is>
          <t>Ya</t>
        </is>
      </c>
      <c r="ZR29" s="48" t="inlineStr">
        <is>
          <t>Padat Cair</t>
        </is>
      </c>
      <c r="ZS29" s="8" t="n">
        <v>1</v>
      </c>
      <c r="ZT29" s="8" t="n">
        <v>1</v>
      </c>
      <c r="ZU29" s="8" t="n">
        <v>50</v>
      </c>
      <c r="ZV29" s="8" t="n">
        <v>50</v>
      </c>
      <c r="ZW29" s="48" t="inlineStr">
        <is>
          <t>Ya</t>
        </is>
      </c>
      <c r="ZX29" s="48" t="inlineStr">
        <is>
          <t>Mengetahui</t>
        </is>
      </c>
      <c r="ZY29" s="48" t="inlineStr">
        <is>
          <t>Digunakan untuk pupuk di lahan pertanian sendiri Dibuang ke lahan sekitar kandang - yg ditanami tanaman Diberikan gratis ke orang lain</t>
        </is>
      </c>
      <c r="ZZ29" s="8" t="n">
        <v>1</v>
      </c>
      <c r="AAA29" s="8" t="n">
        <v>0</v>
      </c>
      <c r="AAB29" s="8" t="n">
        <v>0</v>
      </c>
      <c r="AAC29" s="8" t="n">
        <v>1</v>
      </c>
      <c r="AAD29" s="8" t="n">
        <v>1</v>
      </c>
      <c r="AAE29" s="8" t="n">
        <v>0</v>
      </c>
      <c r="AAF29" s="8" t="n">
        <v>0</v>
      </c>
      <c r="AAG29" s="48" t="inlineStr">
        <is>
          <t>Pupuk cair untuk tanaman</t>
        </is>
      </c>
      <c r="AAH29" s="8" t="n">
        <v>1</v>
      </c>
      <c r="AAI29" s="8" t="n">
        <v>0</v>
      </c>
      <c r="AAJ29" s="8" t="n">
        <v>0</v>
      </c>
      <c r="AAK29" s="8" t="n">
        <v>0</v>
      </c>
      <c r="AAL29" s="8" t="n">
        <v>0</v>
      </c>
      <c r="AAM29" s="48" t="n"/>
      <c r="AAN29" s="48" t="n"/>
      <c r="AAO29" s="48" t="n"/>
      <c r="AAP29" s="48" t="n"/>
      <c r="AAQ29" s="48" t="n"/>
      <c r="AAR29" s="48" t="n"/>
      <c r="AAS29" s="48" t="n"/>
      <c r="AAT29" s="48" t="n"/>
      <c r="AAU29" s="48" t="n"/>
      <c r="AAV29" s="11" t="inlineStr">
        <is>
          <t>Rumput</t>
        </is>
      </c>
      <c r="AAW29" s="48" t="inlineStr">
        <is>
          <t>Sering ( 1 minggu 2 kali)</t>
        </is>
      </c>
      <c r="AAX29" s="8" t="n">
        <v>3000</v>
      </c>
      <c r="AAY29" s="8" t="n">
        <v>300</v>
      </c>
      <c r="AAZ29" s="8" t="n">
        <v>50</v>
      </c>
      <c r="ABA29" s="8" t="n">
        <v>50</v>
      </c>
      <c r="ABB29" s="48" t="inlineStr">
        <is>
          <t>Urea</t>
        </is>
      </c>
      <c r="ABC29" s="48" t="n"/>
      <c r="ABD29" s="8" t="n">
        <v>30</v>
      </c>
      <c r="ABE29" s="8" t="n">
        <v>4000</v>
      </c>
      <c r="ABF29" s="8" t="n">
        <v>0</v>
      </c>
      <c r="ABG29" s="8" t="n">
        <v>4000</v>
      </c>
      <c r="ABH29" s="8" t="n">
        <v>600</v>
      </c>
      <c r="ABI29" s="8" t="n">
        <v>750</v>
      </c>
      <c r="ABJ29" s="48" t="inlineStr">
        <is>
          <t>Ya</t>
        </is>
      </c>
      <c r="ABK29" s="48" t="inlineStr">
        <is>
          <t>Cukup meningkat</t>
        </is>
      </c>
      <c r="ABL29" s="48" t="inlineStr">
        <is>
          <t>Cukup meningkat</t>
        </is>
      </c>
      <c r="ABM29" s="48" t="inlineStr">
        <is>
          <t>Cukup meningkat</t>
        </is>
      </c>
      <c r="ABN29" s="48" t="n"/>
      <c r="ABO29" s="48" t="n"/>
      <c r="ABP29" s="48" t="inlineStr">
        <is>
          <t>Tidak punya waktu mengumpulkannya Ladang/sawah terlalu jauh, sulit untuk mengangkut ke sana</t>
        </is>
      </c>
      <c r="ABQ29" s="8" t="n">
        <v>0</v>
      </c>
      <c r="ABR29" s="8" t="n">
        <v>0</v>
      </c>
      <c r="ABS29" s="8" t="n">
        <v>1</v>
      </c>
      <c r="ABT29" s="8" t="n">
        <v>1</v>
      </c>
      <c r="ABU29" s="8" t="n">
        <v>0</v>
      </c>
      <c r="ABV29" s="8" t="n">
        <v>0</v>
      </c>
      <c r="ABW29" s="8" t="n">
        <v>0</v>
      </c>
      <c r="ABX29" s="48" t="n"/>
      <c r="ABY29" s="48" t="inlineStr">
        <is>
          <t>tidak</t>
        </is>
      </c>
      <c r="ABZ29" s="48" t="inlineStr">
        <is>
          <t>Manfaat besar dan membantu kehidupan sehari-hari</t>
        </is>
      </c>
      <c r="ACA29" s="48" t="inlineStr">
        <is>
          <t>Berkurang</t>
        </is>
      </c>
      <c r="ACB29" s="48" t="inlineStr">
        <is>
          <t>Anggota keluarga - Perempuan dewasa</t>
        </is>
      </c>
      <c r="ACC29" s="48" t="inlineStr">
        <is>
          <t>Setuju</t>
        </is>
      </c>
      <c r="ACD29" s="48" t="inlineStr">
        <is>
          <t>Anggota keluarga - Laki-laki dewasa Anggota keluarga - Perempuan dewasa Anggota keluarga - Anak-anak</t>
        </is>
      </c>
      <c r="ACE29" s="8" t="n">
        <v>1</v>
      </c>
      <c r="ACF29" s="8" t="n">
        <v>1</v>
      </c>
      <c r="ACG29" s="8" t="n">
        <v>1</v>
      </c>
      <c r="ACH29" s="8" t="n">
        <v>0</v>
      </c>
      <c r="ACI29" s="48" t="inlineStr">
        <is>
          <t>Sangat puas</t>
        </is>
      </c>
      <c r="ACJ29" s="48" t="inlineStr">
        <is>
          <t>Sangat puas</t>
        </is>
      </c>
      <c r="ACK29" s="48" t="inlineStr">
        <is>
          <t>Sangat puas</t>
        </is>
      </c>
      <c r="ACL29" s="48" t="inlineStr">
        <is>
          <t>Sangat puas</t>
        </is>
      </c>
      <c r="ACM29" s="48" t="inlineStr">
        <is>
          <t>Tidak</t>
        </is>
      </c>
      <c r="ACN29" s="48" t="n"/>
      <c r="ACO29" s="48" t="inlineStr">
        <is>
          <t>Sangat puas</t>
        </is>
      </c>
      <c r="ACP29" s="48" t="n"/>
      <c r="ACQ29" s="48" t="n"/>
      <c r="ACR29" s="48" t="n"/>
      <c r="ACS29" s="48" t="n"/>
      <c r="ACT29" s="48" t="n"/>
      <c r="ACU29" s="48" t="n"/>
      <c r="ACV29" s="48" t="n"/>
      <c r="ACW29" s="48" t="n"/>
      <c r="ACX29" s="48" t="n"/>
      <c r="ACY29" s="48" t="n"/>
      <c r="ACZ29" s="48" t="inlineStr">
        <is>
          <t>Menghubungi CPO atau pendamping</t>
        </is>
      </c>
      <c r="ADA29" s="8" t="n">
        <v>0</v>
      </c>
      <c r="ADB29" s="8" t="n">
        <v>0</v>
      </c>
      <c r="ADC29" s="8" t="n">
        <v>0</v>
      </c>
      <c r="ADD29" s="8" t="n">
        <v>0</v>
      </c>
      <c r="ADE29" s="8" t="n">
        <v>1</v>
      </c>
      <c r="ADF29" s="8" t="n">
        <v>0</v>
      </c>
      <c r="ADG29" s="8" t="n">
        <v>0</v>
      </c>
      <c r="ADH29" s="8" t="n">
        <v>0</v>
      </c>
      <c r="ADI29" s="12" t="n"/>
      <c r="ADJ29" s="17" t="inlineStr">
        <is>
          <t>Laki-laki dewasa</t>
        </is>
      </c>
      <c r="ADK29" s="48" t="n"/>
      <c r="ADL29" s="17" t="inlineStr">
        <is>
          <t>Menelepon atau WA langsung</t>
        </is>
      </c>
      <c r="ADM29" s="48" t="n"/>
      <c r="ADN29" s="11" t="inlineStr">
        <is>
          <t>Puas</t>
        </is>
      </c>
      <c r="ADO29" s="48" t="inlineStr">
        <is>
          <t>Ya, selalu</t>
        </is>
      </c>
      <c r="ADP29"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29" s="18" t="n">
        <v>1</v>
      </c>
      <c r="ADR29" s="18" t="n">
        <v>1</v>
      </c>
      <c r="ADS29" s="18" t="n">
        <v>1</v>
      </c>
      <c r="ADT29" s="18" t="n">
        <v>1</v>
      </c>
      <c r="ADU29" s="18" t="n">
        <v>1</v>
      </c>
      <c r="ADV29" s="18" t="n">
        <v>1</v>
      </c>
      <c r="ADW29" s="18" t="n">
        <v>1</v>
      </c>
      <c r="ADX29" s="18" t="n">
        <v>1</v>
      </c>
      <c r="ADY29" s="18" t="n">
        <v>1</v>
      </c>
      <c r="ADZ29" s="18" t="n">
        <v>0</v>
      </c>
      <c r="AEA29" s="18" t="n">
        <v>0</v>
      </c>
      <c r="AEB29" s="18" t="n">
        <v>0</v>
      </c>
      <c r="AEC29" s="48" t="n"/>
      <c r="AED29" s="48" t="inlineStr">
        <is>
          <t>Mendukung lingkungan</t>
        </is>
      </c>
      <c r="AEE29" s="48" t="n"/>
      <c r="AEF29" s="48" t="inlineStr">
        <is>
          <t>Pemerintah daerah</t>
        </is>
      </c>
      <c r="AEG29" s="48" t="n"/>
      <c r="AEH29" s="48" t="inlineStr">
        <is>
          <t>WhatsApp Image 2026-02-05 at 21.58.26 (1)-22_41_57.jpeg</t>
        </is>
      </c>
      <c r="AEI29" s="16" t="inlineStr">
        <is>
          <t>https://kf.kobotoolbox.org/api/v2/assets/avstPQqLr3Ab3ZdcVTXZ6f/data/665515052/attachments/attbLAhA2vo7HCeA56ZwG6yr/</t>
        </is>
      </c>
      <c r="AEJ29" s="48" t="inlineStr">
        <is>
          <t>WhatsApp Image 2026-02-05 at 21.58.26-22_42_11.jpeg</t>
        </is>
      </c>
      <c r="AEK29" s="16" t="inlineStr">
        <is>
          <t>https://kf.kobotoolbox.org/api/v2/assets/avstPQqLr3Ab3ZdcVTXZ6f/data/665515052/attachments/attszmJNs4e3VZBiQFjLf29F/</t>
        </is>
      </c>
      <c r="AEL29" s="48" t="inlineStr">
        <is>
          <t>manto</t>
        </is>
      </c>
      <c r="AEM29" s="48" t="n"/>
      <c r="AEN29" s="48" t="n"/>
    </row>
    <row r="30">
      <c r="A30" s="6" t="n">
        <v>46059</v>
      </c>
      <c r="B30" s="6" t="n">
        <v>46059</v>
      </c>
      <c r="C30" s="48" t="inlineStr">
        <is>
          <t>Marmanto</t>
        </is>
      </c>
      <c r="D30" s="48" t="inlineStr">
        <is>
          <t>Joko Kuat</t>
        </is>
      </c>
      <c r="E30" s="8">
        <f>+6285641171282</f>
        <v/>
      </c>
      <c r="F30" s="48" t="n"/>
      <c r="G30" s="8" t="n">
        <v>-7.213795</v>
      </c>
      <c r="H30" s="8" t="n">
        <v>110.245088</v>
      </c>
      <c r="I30" s="48" t="n"/>
      <c r="J30" s="8" t="n">
        <v>1.85</v>
      </c>
      <c r="K30" s="48" t="n"/>
      <c r="L30" s="48" t="n"/>
      <c r="M30" s="8" t="n">
        <v>-7.213798</v>
      </c>
      <c r="N30" s="8" t="n">
        <v>110.2452248</v>
      </c>
      <c r="O30" s="48" t="n"/>
      <c r="P30" s="8" t="n">
        <v>4.31</v>
      </c>
      <c r="Q30" s="48" t="n"/>
      <c r="R30" s="48" t="inlineStr">
        <is>
          <t>Jawa Tengah</t>
        </is>
      </c>
      <c r="S30" s="48" t="n"/>
      <c r="T30" s="48" t="n"/>
      <c r="U30" s="48" t="n"/>
      <c r="V30" s="48" t="n"/>
      <c r="W30" s="48" t="n"/>
      <c r="X30" s="48" t="n"/>
      <c r="Y30" s="48" t="n"/>
      <c r="Z30" s="48" t="n"/>
      <c r="AA30" s="48" t="n"/>
      <c r="AB30" s="48" t="n"/>
      <c r="AC30" s="48" t="inlineStr">
        <is>
          <t>Semarang</t>
        </is>
      </c>
      <c r="AD30" s="48" t="inlineStr">
        <is>
          <t>Getasan</t>
        </is>
      </c>
      <c r="AE30" s="48" t="inlineStr">
        <is>
          <t>Nogosaren</t>
        </is>
      </c>
      <c r="AF30" s="48" t="inlineStr">
        <is>
          <t>SION</t>
        </is>
      </c>
      <c r="AG30" s="48" t="inlineStr">
        <is>
          <t>ONP0402</t>
        </is>
      </c>
      <c r="AH30" s="8" t="n">
        <v>1</v>
      </c>
      <c r="AI30" s="48" t="inlineStr">
        <is>
          <t>VPA2</t>
        </is>
      </c>
      <c r="AJ30" s="48" t="inlineStr">
        <is>
          <t>Aktif</t>
        </is>
      </c>
      <c r="AK30" s="8" t="n">
        <v>38</v>
      </c>
      <c r="AL30" s="48" t="inlineStr">
        <is>
          <t>Laki-laki</t>
        </is>
      </c>
      <c r="AM30" s="48" t="inlineStr">
        <is>
          <t>Sudah menikah</t>
        </is>
      </c>
      <c r="AN30" s="48" t="inlineStr">
        <is>
          <t>SMA/Sederajat</t>
        </is>
      </c>
      <c r="AO30" s="48" t="inlineStr">
        <is>
          <t>Peternak</t>
        </is>
      </c>
      <c r="AP30" s="8" t="n">
        <v>0</v>
      </c>
      <c r="AQ30" s="8" t="n">
        <v>1</v>
      </c>
      <c r="AR30" s="8" t="n">
        <v>0</v>
      </c>
      <c r="AS30" s="8" t="n">
        <v>0</v>
      </c>
      <c r="AT30" s="8" t="n">
        <v>0</v>
      </c>
      <c r="AU30" s="8" t="n">
        <v>0</v>
      </c>
      <c r="AV30" s="8" t="n">
        <v>0</v>
      </c>
      <c r="AW30" s="8" t="n">
        <v>0</v>
      </c>
      <c r="AX30" s="48" t="n"/>
      <c r="AY30" s="48" t="inlineStr">
        <is>
          <t>Petani</t>
        </is>
      </c>
      <c r="AZ30" s="8" t="n">
        <v>1</v>
      </c>
      <c r="BA30" s="8" t="n">
        <v>0</v>
      </c>
      <c r="BB30" s="8" t="n">
        <v>0</v>
      </c>
      <c r="BC30" s="8" t="n">
        <v>0</v>
      </c>
      <c r="BD30" s="8" t="n">
        <v>0</v>
      </c>
      <c r="BE30" s="8" t="n">
        <v>0</v>
      </c>
      <c r="BF30" s="8" t="n">
        <v>0</v>
      </c>
      <c r="BG30" s="8" t="n">
        <v>0</v>
      </c>
      <c r="BH30" s="48" t="n"/>
      <c r="BI30" s="48" t="inlineStr">
        <is>
          <t>&gt;Rp3.500.000</t>
        </is>
      </c>
      <c r="BJ30" s="8" t="n">
        <v>1</v>
      </c>
      <c r="BK30" s="8" t="n">
        <v>1</v>
      </c>
      <c r="BL30" s="8" t="n">
        <v>1</v>
      </c>
      <c r="BM30" s="8" t="n">
        <v>0</v>
      </c>
      <c r="BN30" s="48" t="inlineStr">
        <is>
          <t>Milik sendiri</t>
        </is>
      </c>
      <c r="BO30" s="48" t="inlineStr">
        <is>
          <t>Permanen (dinding bata dan semen)</t>
        </is>
      </c>
      <c r="BP30" s="8" t="n">
        <v>1</v>
      </c>
      <c r="BQ30" s="8" t="n">
        <v>0</v>
      </c>
      <c r="BR30" s="8" t="n">
        <v>0</v>
      </c>
      <c r="BS30" s="8" t="n">
        <v>0</v>
      </c>
      <c r="BT30" s="8" t="n">
        <v>0</v>
      </c>
      <c r="BU30" s="48" t="n"/>
      <c r="BV30" s="48" t="inlineStr">
        <is>
          <t>Keramik/ubin</t>
        </is>
      </c>
      <c r="BW30" s="8" t="n">
        <v>0</v>
      </c>
      <c r="BX30" s="8" t="n">
        <v>0</v>
      </c>
      <c r="BY30" s="8" t="n">
        <v>1</v>
      </c>
      <c r="BZ30" s="8" t="n">
        <v>0</v>
      </c>
      <c r="CA30" s="8" t="n">
        <v>0</v>
      </c>
      <c r="CB30" s="48" t="n"/>
      <c r="CC30" s="48" t="inlineStr">
        <is>
          <t>Genting</t>
        </is>
      </c>
      <c r="CD30" s="8" t="n">
        <v>0</v>
      </c>
      <c r="CE30" s="8" t="n">
        <v>0</v>
      </c>
      <c r="CF30" s="8" t="n">
        <v>0</v>
      </c>
      <c r="CG30" s="8" t="n">
        <v>0</v>
      </c>
      <c r="CH30" s="8" t="n">
        <v>0</v>
      </c>
      <c r="CI30" s="8" t="n">
        <v>1</v>
      </c>
      <c r="CJ30" s="8" t="n">
        <v>0</v>
      </c>
      <c r="CK30" s="48" t="n"/>
      <c r="CL30" s="48" t="inlineStr">
        <is>
          <t>Ya</t>
        </is>
      </c>
      <c r="CM30" s="8" t="n">
        <v>2025</v>
      </c>
      <c r="CN30" s="48" t="inlineStr">
        <is>
          <t>Fixed-Dome (Kubah Tetap)</t>
        </is>
      </c>
      <c r="CO30" s="48" t="inlineStr">
        <is>
          <t>6 m³ (4-5 ekor sapi, ±5 jam memasak/hari, ±50 kg</t>
        </is>
      </c>
      <c r="CP30" s="48" t="inlineStr">
        <is>
          <t>Anggota keluarga - laki-laki</t>
        </is>
      </c>
      <c r="CQ30" s="8" t="n">
        <v>0</v>
      </c>
      <c r="CR30" s="8" t="n">
        <v>0</v>
      </c>
      <c r="CS30" s="8" t="n">
        <v>0</v>
      </c>
      <c r="CT30" s="8" t="n">
        <v>0</v>
      </c>
      <c r="CU30" s="10" t="n">
        <v>1</v>
      </c>
      <c r="CV30" s="10" t="n">
        <v>0</v>
      </c>
      <c r="CW30" s="10" t="n">
        <v>0</v>
      </c>
      <c r="CX30" s="8" t="n">
        <v>0</v>
      </c>
      <c r="CY30" s="48" t="inlineStr">
        <is>
          <t>Anggota keluarga - laki-laki Anggota keluarga - perempuan dewasa</t>
        </is>
      </c>
      <c r="CZ30" s="8" t="n">
        <v>1</v>
      </c>
      <c r="DA30" s="8" t="n">
        <v>1</v>
      </c>
      <c r="DB30" s="8" t="n">
        <v>0</v>
      </c>
      <c r="DC30" s="48" t="n"/>
      <c r="DD30" s="48" t="inlineStr">
        <is>
          <t>Anggota keluarga - laki-laki CPO atau pendamping</t>
        </is>
      </c>
      <c r="DE30" s="8" t="n">
        <v>1</v>
      </c>
      <c r="DF30" s="8" t="n">
        <v>0</v>
      </c>
      <c r="DG30" s="8" t="n">
        <v>1</v>
      </c>
      <c r="DH30" s="8" t="n">
        <v>0</v>
      </c>
      <c r="DI30" s="48" t="n"/>
      <c r="DJ30" s="48" t="inlineStr">
        <is>
          <t>Anggota keluarga - laki-laki CPO atau pendamping</t>
        </is>
      </c>
      <c r="DK30" s="8" t="n">
        <v>1</v>
      </c>
      <c r="DL30" s="8" t="n">
        <v>0</v>
      </c>
      <c r="DM30" s="8" t="n">
        <v>1</v>
      </c>
      <c r="DN30" s="8" t="n">
        <v>0</v>
      </c>
      <c r="DO30" s="48" t="n"/>
      <c r="DP30" s="8" t="n">
        <v>1</v>
      </c>
      <c r="DQ30" s="8" t="n">
        <v>1</v>
      </c>
      <c r="DR30" s="8" t="n">
        <v>0</v>
      </c>
      <c r="DS30" s="48" t="n"/>
      <c r="DT30" s="48" t="n"/>
      <c r="DU30" s="48" t="n"/>
      <c r="DV30" s="48" t="inlineStr">
        <is>
          <t>Ya</t>
        </is>
      </c>
      <c r="DW30" s="48" t="n"/>
      <c r="DX30" s="48" t="n"/>
      <c r="DY30" s="48" t="n"/>
      <c r="DZ30" s="48" t="n"/>
      <c r="EA30" s="48" t="n"/>
      <c r="EB30" s="48" t="n"/>
      <c r="EC30" s="48" t="n"/>
      <c r="ED30" s="48" t="n"/>
      <c r="EE30" s="48" t="n"/>
      <c r="EF30" s="48" t="n"/>
      <c r="EG30" s="48" t="n"/>
      <c r="EH30" s="48" t="n"/>
      <c r="EI30" s="48" t="inlineStr">
        <is>
          <t>Tidak ada masalah</t>
        </is>
      </c>
      <c r="EJ30" s="8" t="n">
        <v>0</v>
      </c>
      <c r="EK30" s="8" t="n">
        <v>0</v>
      </c>
      <c r="EL30" s="8" t="n">
        <v>0</v>
      </c>
      <c r="EM30" s="8" t="n">
        <v>1</v>
      </c>
      <c r="EN30" s="8" t="n">
        <v>0</v>
      </c>
      <c r="EO30" s="11" t="n"/>
      <c r="EP30" s="48" t="inlineStr">
        <is>
          <t>Ya, cukup jelas dan mudah diikuti</t>
        </is>
      </c>
      <c r="EQ30" s="48" t="inlineStr">
        <is>
          <t>Pelatihan</t>
        </is>
      </c>
      <c r="ER30" s="48" t="inlineStr">
        <is>
          <t>CPO atau pendamping</t>
        </is>
      </c>
      <c r="ES30" s="8" t="n">
        <v>1</v>
      </c>
      <c r="ET30" s="8" t="n">
        <v>0</v>
      </c>
      <c r="EU30" s="8" t="n">
        <v>0</v>
      </c>
      <c r="EV30" s="8" t="n">
        <v>0</v>
      </c>
      <c r="EW30" s="48" t="n"/>
      <c r="EX30" s="48" t="inlineStr">
        <is>
          <t>Anggota keluarga - Laki-laki Anggota keluarga - Perempuan dewasa</t>
        </is>
      </c>
      <c r="EY30" s="8" t="n">
        <v>1</v>
      </c>
      <c r="EZ30" s="8" t="n">
        <v>1</v>
      </c>
      <c r="FA30" s="8" t="n">
        <v>0</v>
      </c>
      <c r="FB30" s="48" t="n"/>
      <c r="FC30" s="48" t="inlineStr">
        <is>
          <t>Setiap hari</t>
        </is>
      </c>
      <c r="FD30" s="48" t="n"/>
      <c r="FE30" s="48" t="inlineStr">
        <is>
          <t>Mengetahui</t>
        </is>
      </c>
      <c r="FF30" s="48" t="inlineStr">
        <is>
          <t>Selalu (setiap hari)</t>
        </is>
      </c>
      <c r="FG30" s="48" t="inlineStr">
        <is>
          <t>Mengetahui</t>
        </is>
      </c>
      <c r="FH30" s="48" t="inlineStr">
        <is>
          <t>Sering (setiap minggu)</t>
        </is>
      </c>
      <c r="FI30" s="48" t="inlineStr">
        <is>
          <t>Mengetahui</t>
        </is>
      </c>
      <c r="FJ30" s="48" t="inlineStr">
        <is>
          <t>Sering (setiap minggu)</t>
        </is>
      </c>
      <c r="FK30" s="48" t="inlineStr">
        <is>
          <t>Mengetahui</t>
        </is>
      </c>
      <c r="FL30" s="48" t="inlineStr">
        <is>
          <t>Cukup sering (2 minggu sekali)</t>
        </is>
      </c>
      <c r="FM30" s="48" t="inlineStr">
        <is>
          <t>Mengetahui</t>
        </is>
      </c>
      <c r="FN30" s="48" t="inlineStr">
        <is>
          <t>Cukup sering (2 minggu sekali)</t>
        </is>
      </c>
      <c r="FO30" s="48" t="inlineStr">
        <is>
          <t>Mengetahui</t>
        </is>
      </c>
      <c r="FP30" s="48" t="inlineStr">
        <is>
          <t>Cukup sering (2 minggu sekali)</t>
        </is>
      </c>
      <c r="FQ30" s="48" t="inlineStr">
        <is>
          <t>Mengetahui</t>
        </is>
      </c>
      <c r="FR30" s="48" t="inlineStr">
        <is>
          <t>Ya</t>
        </is>
      </c>
      <c r="FS30" s="48" t="inlineStr">
        <is>
          <t>Mengetahui</t>
        </is>
      </c>
      <c r="FT30" s="48" t="inlineStr">
        <is>
          <t>Ya, selalu</t>
        </is>
      </c>
      <c r="FU30" s="48" t="inlineStr">
        <is>
          <t>Laki-laki dewasa</t>
        </is>
      </c>
      <c r="FV30" s="8" t="n">
        <v>1</v>
      </c>
      <c r="FW30" s="8" t="n">
        <v>0</v>
      </c>
      <c r="FX30" s="8" t="n">
        <v>0</v>
      </c>
      <c r="FY30" s="8" t="n">
        <v>0</v>
      </c>
      <c r="FZ30" s="48" t="inlineStr">
        <is>
          <t>Sangat memahami</t>
        </is>
      </c>
      <c r="GA30" s="48" t="inlineStr">
        <is>
          <t>CPO</t>
        </is>
      </c>
      <c r="GB30" s="8" t="n">
        <v>1</v>
      </c>
      <c r="GC30" s="8" t="n">
        <v>0</v>
      </c>
      <c r="GD30" s="8" t="n">
        <v>0</v>
      </c>
      <c r="GE30" s="8" t="n">
        <v>0</v>
      </c>
      <c r="GF30" s="48" t="n"/>
      <c r="GG30" s="48" t="inlineStr">
        <is>
          <t>Sering</t>
        </is>
      </c>
      <c r="GH30" s="48" t="inlineStr">
        <is>
          <t>Ya</t>
        </is>
      </c>
      <c r="GI30" s="48" t="inlineStr">
        <is>
          <t>Tetangga</t>
        </is>
      </c>
      <c r="GJ30" s="8" t="n">
        <v>1</v>
      </c>
      <c r="GK30" s="8" t="n">
        <v>0</v>
      </c>
      <c r="GL30" s="8" t="n">
        <v>0</v>
      </c>
      <c r="GM30" s="8" t="n">
        <v>0</v>
      </c>
      <c r="GN30" s="48" t="n"/>
      <c r="GO30" s="8" t="n">
        <v>9</v>
      </c>
      <c r="GP30" s="48" t="inlineStr">
        <is>
          <t>Penuh (100%)</t>
        </is>
      </c>
      <c r="GQ30" s="48" t="inlineStr">
        <is>
          <t>Kayu bakar LPG</t>
        </is>
      </c>
      <c r="GR30" s="8" t="n">
        <v>1</v>
      </c>
      <c r="GS30" s="8" t="n">
        <v>1</v>
      </c>
      <c r="GT30" s="8" t="n">
        <v>0</v>
      </c>
      <c r="GU30" s="8" t="n">
        <v>0</v>
      </c>
      <c r="GV30" s="8" t="n">
        <v>0</v>
      </c>
      <c r="GW30" s="8" t="n">
        <v>0</v>
      </c>
      <c r="GX30" s="8" t="n">
        <v>0</v>
      </c>
      <c r="GY30" s="48" t="n"/>
      <c r="GZ30" s="48" t="inlineStr">
        <is>
          <t>Ya</t>
        </is>
      </c>
      <c r="HA30" s="8" t="n">
        <v>20</v>
      </c>
      <c r="HB30" s="8" t="n">
        <v>200000</v>
      </c>
      <c r="HC30" s="8" t="n">
        <v>5</v>
      </c>
      <c r="HD30" s="8" t="n">
        <v>50000</v>
      </c>
      <c r="HE30" s="8" t="n">
        <v>9</v>
      </c>
      <c r="HF30" s="8" t="n">
        <v>75000</v>
      </c>
      <c r="HG30" s="8" t="n">
        <v>3</v>
      </c>
      <c r="HH30" s="8" t="n">
        <v>25000</v>
      </c>
      <c r="HI30" s="48" t="n"/>
      <c r="HJ30" s="48" t="n"/>
      <c r="HK30" s="48" t="n"/>
      <c r="HL30" s="48" t="n"/>
      <c r="HM30" s="48" t="n"/>
      <c r="HN30" s="48" t="n"/>
      <c r="HO30" s="48" t="n"/>
      <c r="HP30" s="48" t="n"/>
      <c r="HQ30" s="48" t="n"/>
      <c r="HR30" s="48" t="n"/>
      <c r="HS30" s="48" t="n"/>
      <c r="HT30" s="48" t="n"/>
      <c r="HU30" s="48" t="n"/>
      <c r="HV30" s="48" t="n"/>
      <c r="HW30" s="48" t="n"/>
      <c r="HX30" s="48" t="n"/>
      <c r="HY30" s="8" t="n">
        <v>15</v>
      </c>
      <c r="HZ30" s="8" t="n">
        <v>150000</v>
      </c>
      <c r="IA30" s="8" t="n">
        <v>6</v>
      </c>
      <c r="IB30" s="8" t="n">
        <v>50000</v>
      </c>
      <c r="IC30" s="48" t="n"/>
      <c r="ID30" s="48" t="n"/>
      <c r="IE30" s="48" t="n"/>
      <c r="IF30" s="48" t="n"/>
      <c r="IG30" s="48" t="n"/>
      <c r="IH30" s="48" t="n"/>
      <c r="II30" s="48" t="n"/>
      <c r="IJ30" s="48" t="n"/>
      <c r="IK30" s="48" t="inlineStr">
        <is>
          <t>50-65 kg</t>
        </is>
      </c>
      <c r="IL30" s="48" t="inlineStr">
        <is>
          <t>3-5 jam</t>
        </is>
      </c>
      <c r="IM30" s="48" t="inlineStr">
        <is>
          <t>Ya</t>
        </is>
      </c>
      <c r="IN30" s="48" t="inlineStr">
        <is>
          <t>Tidak</t>
        </is>
      </c>
      <c r="IO30" s="48" t="inlineStr">
        <is>
          <t>Lebih bersih</t>
        </is>
      </c>
      <c r="IP30" s="48" t="n"/>
      <c r="IQ30" s="48" t="inlineStr">
        <is>
          <t>Tidak pernah</t>
        </is>
      </c>
      <c r="IR30" s="48" t="n"/>
      <c r="IS30" s="48" t="n"/>
      <c r="IT30" s="48" t="n"/>
      <c r="IU30" s="48" t="n"/>
      <c r="IV30" s="48" t="n"/>
      <c r="IW30" s="48" t="n"/>
      <c r="IX30" s="48" t="n"/>
      <c r="IY30" s="48" t="n"/>
      <c r="IZ30" s="48" t="inlineStr">
        <is>
          <t>Tidak pernah</t>
        </is>
      </c>
      <c r="JA30" s="48" t="n"/>
      <c r="JB30" s="48" t="n"/>
      <c r="JC30" s="48" t="n"/>
      <c r="JD30" s="48" t="n"/>
      <c r="JE30" s="48" t="n"/>
      <c r="JF30" s="48" t="n"/>
      <c r="JG30" s="48" t="n"/>
      <c r="JH30" s="48" t="n"/>
      <c r="JI30" s="48" t="inlineStr">
        <is>
          <t>Tidak pernah</t>
        </is>
      </c>
      <c r="JJ30" s="48" t="n"/>
      <c r="JK30" s="48" t="n"/>
      <c r="JL30" s="48" t="n"/>
      <c r="JM30" s="48" t="n"/>
      <c r="JN30" s="48" t="n"/>
      <c r="JO30" s="48" t="n"/>
      <c r="JP30" s="48" t="n"/>
      <c r="JQ30" s="48" t="n"/>
      <c r="JR30" s="48" t="inlineStr">
        <is>
          <t>Tidak pernah</t>
        </is>
      </c>
      <c r="JS30" s="48" t="n"/>
      <c r="JT30" s="48" t="n"/>
      <c r="JU30" s="48" t="n"/>
      <c r="JV30" s="48" t="n"/>
      <c r="JW30" s="48" t="n"/>
      <c r="JX30" s="48" t="n"/>
      <c r="JY30" s="48" t="n"/>
      <c r="JZ30" s="48" t="n"/>
      <c r="KA30" s="48" t="inlineStr">
        <is>
          <t>Tidak pernah</t>
        </is>
      </c>
      <c r="KB30" s="48" t="n"/>
      <c r="KC30" s="48" t="n"/>
      <c r="KD30" s="48" t="n"/>
      <c r="KE30" s="48" t="n"/>
      <c r="KF30" s="48" t="n"/>
      <c r="KG30" s="48" t="n"/>
      <c r="KH30" s="48" t="n"/>
      <c r="KI30" s="48" t="n"/>
      <c r="KJ30" s="48" t="inlineStr">
        <is>
          <t>Tidak pernah</t>
        </is>
      </c>
      <c r="KK30" s="48" t="n"/>
      <c r="KL30" s="48" t="n"/>
      <c r="KM30" s="48" t="n"/>
      <c r="KN30" s="48" t="n"/>
      <c r="KO30" s="48" t="n"/>
      <c r="KP30" s="48" t="n"/>
      <c r="KQ30" s="48" t="n"/>
      <c r="KR30" s="48" t="n"/>
      <c r="KS30" s="48" t="inlineStr">
        <is>
          <t>Cukup membaik</t>
        </is>
      </c>
      <c r="KT30" s="48" t="inlineStr">
        <is>
          <t>0-1 kali</t>
        </is>
      </c>
      <c r="KU30" s="48" t="inlineStr">
        <is>
          <t>0-1 kali</t>
        </is>
      </c>
      <c r="KV30" s="48" t="inlineStr">
        <is>
          <t>Tidak ada</t>
        </is>
      </c>
      <c r="KW30" s="8" t="n">
        <v>0</v>
      </c>
      <c r="KX30" s="8" t="n">
        <v>0</v>
      </c>
      <c r="KY30" s="8" t="n">
        <v>0</v>
      </c>
      <c r="KZ30" s="8" t="n">
        <v>1</v>
      </c>
      <c r="LA30" s="48" t="inlineStr">
        <is>
          <t>Cukup membaik</t>
        </is>
      </c>
      <c r="LB30" s="48" t="inlineStr">
        <is>
          <t>Jauh lebih baik</t>
        </is>
      </c>
      <c r="LC30" s="8" t="n">
        <v>0</v>
      </c>
      <c r="LD30" s="8" t="n">
        <v>3</v>
      </c>
      <c r="LE30" s="8" t="n">
        <v>0</v>
      </c>
      <c r="LF30" s="8" t="n">
        <v>0</v>
      </c>
      <c r="LG30" s="48" t="inlineStr">
        <is>
          <t>Ya</t>
        </is>
      </c>
      <c r="LH30" s="8" t="n">
        <v>100000</v>
      </c>
      <c r="LI30" s="48" t="n"/>
      <c r="LJ30" s="48" t="inlineStr">
        <is>
          <t>Kebutuhan rumah tangga</t>
        </is>
      </c>
      <c r="LK30" s="8" t="n">
        <v>0</v>
      </c>
      <c r="LL30" s="8" t="n">
        <v>0</v>
      </c>
      <c r="LM30" s="8" t="n">
        <v>0</v>
      </c>
      <c r="LN30" s="8" t="n">
        <v>0</v>
      </c>
      <c r="LO30" s="8" t="n">
        <v>1</v>
      </c>
      <c r="LP30" s="8" t="n">
        <v>0</v>
      </c>
      <c r="LQ30" s="8" t="n">
        <v>0</v>
      </c>
      <c r="LR30" s="48" t="n"/>
      <c r="LS30" s="8" t="n">
        <v>15</v>
      </c>
      <c r="LT30" s="8" t="n">
        <v>0</v>
      </c>
      <c r="LU30" s="8" t="n">
        <v>0</v>
      </c>
      <c r="LV30" s="8" t="n">
        <v>5</v>
      </c>
      <c r="LW30" s="8" t="n">
        <v>0</v>
      </c>
      <c r="LX30" s="8" t="n">
        <v>0</v>
      </c>
      <c r="LY30" s="8" t="n">
        <v>5</v>
      </c>
      <c r="LZ30" s="8" t="n">
        <v>0</v>
      </c>
      <c r="MA30" s="8" t="n">
        <v>0</v>
      </c>
      <c r="MB30" s="48" t="inlineStr">
        <is>
          <t>Ya</t>
        </is>
      </c>
      <c r="MC30" s="8" t="n">
        <v>30</v>
      </c>
      <c r="MD30" s="8" t="n">
        <v>15</v>
      </c>
      <c r="ME30" s="8" t="n">
        <v>30</v>
      </c>
      <c r="MF30" s="8" t="n">
        <v>15</v>
      </c>
      <c r="MG30" s="8" t="n">
        <v>0</v>
      </c>
      <c r="MH30" s="8" t="n">
        <v>0</v>
      </c>
      <c r="MI30" s="48" t="inlineStr">
        <is>
          <t>Istirahat</t>
        </is>
      </c>
      <c r="MJ30" s="8" t="n">
        <v>0</v>
      </c>
      <c r="MK30" s="8" t="n">
        <v>0</v>
      </c>
      <c r="ML30" s="8" t="n">
        <v>1</v>
      </c>
      <c r="MM30" s="8" t="n">
        <v>0</v>
      </c>
      <c r="MN30" s="8" t="n">
        <v>0</v>
      </c>
      <c r="MO30" s="8" t="n">
        <v>0</v>
      </c>
      <c r="MP30" s="48" t="n"/>
      <c r="MQ30" s="48" t="n"/>
      <c r="MR30" s="48" t="inlineStr">
        <is>
          <t>istirahat</t>
        </is>
      </c>
      <c r="MS30" s="48" t="n"/>
      <c r="MT30" s="48" t="inlineStr">
        <is>
          <t>santai</t>
        </is>
      </c>
      <c r="MU30" s="48" t="inlineStr">
        <is>
          <t>Tidak</t>
        </is>
      </c>
      <c r="MV30" s="48" t="n"/>
      <c r="MW30" s="48" t="n"/>
      <c r="MX30" s="48" t="n"/>
      <c r="MY30" s="48" t="n"/>
      <c r="MZ30" s="48" t="n"/>
      <c r="NA30" s="48" t="n"/>
      <c r="NB30" s="48" t="n"/>
      <c r="NC30" s="48" t="n"/>
      <c r="ND30" s="48" t="n"/>
      <c r="NE30" s="48" t="n"/>
      <c r="NF30" s="48" t="n"/>
      <c r="NG30" s="48" t="n"/>
      <c r="NH30" s="48" t="n"/>
      <c r="NI30" s="48" t="n"/>
      <c r="NJ30" s="48" t="n"/>
      <c r="NK30" s="48" t="n"/>
      <c r="NL30" s="48" t="inlineStr">
        <is>
          <t>Ya</t>
        </is>
      </c>
      <c r="NM30" s="48" t="inlineStr">
        <is>
          <t>Kombinasi dana mandiri dan dana hibah</t>
        </is>
      </c>
      <c r="NN30" s="48" t="inlineStr">
        <is>
          <t>&gt;11.000.001</t>
        </is>
      </c>
      <c r="NO30" s="48" t="inlineStr">
        <is>
          <t>Pemerintah</t>
        </is>
      </c>
      <c r="NP30" s="48" t="n"/>
      <c r="NQ30" s="48" t="n"/>
      <c r="NR30" s="48" t="n"/>
      <c r="NS30" s="48" t="n"/>
      <c r="NT30" s="48" t="n"/>
      <c r="NU30" s="48" t="n"/>
      <c r="NV30" s="48" t="inlineStr">
        <is>
          <t>Anggota keluarga - Laki-laki dewasa</t>
        </is>
      </c>
      <c r="NW30" s="48" t="n"/>
      <c r="NX30" s="48" t="inlineStr">
        <is>
          <t>Sangat meningkat</t>
        </is>
      </c>
      <c r="NY30" s="8" t="n">
        <v>30</v>
      </c>
      <c r="NZ30" s="8" t="n">
        <v>10</v>
      </c>
      <c r="OA30" s="8" t="n">
        <v>0</v>
      </c>
      <c r="OB30" s="8" t="n">
        <v>5</v>
      </c>
      <c r="OC30" s="8" t="n">
        <v>5</v>
      </c>
      <c r="OD30" s="8" t="n">
        <v>0</v>
      </c>
      <c r="OE30" s="48" t="inlineStr">
        <is>
          <t>Lebih baik</t>
        </is>
      </c>
      <c r="OF30" s="48" t="inlineStr">
        <is>
          <t>Jauh lebih baik (beda waktu memasak lebih cepat setengah jam atau lebih, ATAU tidak lagi ada rasa/bau makanan yang berubah, ATAU alasan lainnya)</t>
        </is>
      </c>
      <c r="OG30" s="48" t="inlineStr">
        <is>
          <t>Ya</t>
        </is>
      </c>
      <c r="OH30" s="8" t="n">
        <v>0</v>
      </c>
      <c r="OI30" s="8" t="n">
        <v>6</v>
      </c>
      <c r="OJ30" s="8" t="n">
        <v>0</v>
      </c>
      <c r="OK30" s="8" t="n">
        <v>0</v>
      </c>
      <c r="OL30" s="8" t="n">
        <v>0</v>
      </c>
      <c r="OM30" s="8" t="n">
        <v>0</v>
      </c>
      <c r="ON30" s="8" t="n">
        <v>0</v>
      </c>
      <c r="OO30" s="8" t="n">
        <v>0</v>
      </c>
      <c r="OP30" s="48" t="inlineStr">
        <is>
          <t>Sapi perah</t>
        </is>
      </c>
      <c r="OQ30" s="8" t="n">
        <v>0</v>
      </c>
      <c r="OR30" s="8" t="n">
        <v>1</v>
      </c>
      <c r="OS30" s="8" t="n">
        <v>0</v>
      </c>
      <c r="OT30" s="8" t="n">
        <v>0</v>
      </c>
      <c r="OU30" s="8" t="n">
        <v>0</v>
      </c>
      <c r="OV30" s="8" t="n">
        <v>0</v>
      </c>
      <c r="OW30" s="8" t="n">
        <v>0</v>
      </c>
      <c r="OX30" s="8" t="n">
        <v>0</v>
      </c>
      <c r="OY30" s="48" t="n"/>
      <c r="OZ30" s="48" t="n"/>
      <c r="PA30" s="48" t="n"/>
      <c r="PB30" s="48" t="n"/>
      <c r="PC30" s="48" t="n"/>
      <c r="PD30" s="48" t="n"/>
      <c r="PE30" s="48" t="n"/>
      <c r="PF30" s="48" t="n"/>
      <c r="PG30" s="48" t="n"/>
      <c r="PH30" s="48" t="n"/>
      <c r="PI30" s="48" t="n"/>
      <c r="PJ30" s="48" t="inlineStr">
        <is>
          <t>1-Disebarkan ke lahan terbuka</t>
        </is>
      </c>
      <c r="PK30" s="8" t="n">
        <v>0</v>
      </c>
      <c r="PL30" s="8" t="n">
        <v>0</v>
      </c>
      <c r="PM30" s="8" t="n">
        <v>0</v>
      </c>
      <c r="PN30" s="8" t="n">
        <v>0</v>
      </c>
      <c r="PO30" s="8" t="n">
        <v>0</v>
      </c>
      <c r="PP30" s="8" t="n">
        <v>1</v>
      </c>
      <c r="PQ30" s="8" t="n">
        <v>0</v>
      </c>
      <c r="PR30" s="8" t="n">
        <v>0</v>
      </c>
      <c r="PS30" s="8" t="n">
        <v>0</v>
      </c>
      <c r="PT30" s="48" t="n"/>
      <c r="PU30" s="48" t="n"/>
      <c r="PV30" s="48" t="n"/>
      <c r="PW30" s="48" t="n"/>
      <c r="PX30" s="48" t="n"/>
      <c r="PY30" s="48" t="n"/>
      <c r="PZ30" s="48" t="n"/>
      <c r="QA30" s="48" t="n"/>
      <c r="QB30" s="48" t="n"/>
      <c r="QC30" s="48" t="n"/>
      <c r="QD30" s="48" t="n"/>
      <c r="QE30" s="48" t="n"/>
      <c r="QF30" s="48" t="n"/>
      <c r="QG30" s="48" t="n"/>
      <c r="QH30" s="48" t="n"/>
      <c r="QI30" s="48" t="n"/>
      <c r="QJ30" s="48" t="n"/>
      <c r="QK30" s="48" t="n"/>
      <c r="QL30" s="48" t="n"/>
      <c r="QM30" s="48" t="n"/>
      <c r="QN30" s="48" t="n"/>
      <c r="QO30" s="48" t="n"/>
      <c r="QP30" s="48" t="n"/>
      <c r="QQ30" s="48" t="n"/>
      <c r="QR30" s="48" t="n"/>
      <c r="QS30" s="48" t="n"/>
      <c r="QT30" s="48" t="n"/>
      <c r="QU30" s="48" t="n"/>
      <c r="QV30" s="48" t="n"/>
      <c r="QW30" s="48" t="n"/>
      <c r="QX30" s="48" t="n"/>
      <c r="QY30" s="48" t="n"/>
      <c r="QZ30" s="48" t="n"/>
      <c r="RA30" s="48" t="n"/>
      <c r="RB30" s="48" t="n"/>
      <c r="RC30" s="48" t="n"/>
      <c r="RD30" s="48" t="n"/>
      <c r="RE30" s="48" t="n"/>
      <c r="RF30" s="48" t="n"/>
      <c r="RG30" s="48" t="n"/>
      <c r="RH30" s="48" t="n"/>
      <c r="RI30" s="48" t="n"/>
      <c r="RJ30" s="48" t="n"/>
      <c r="RK30" s="48" t="n"/>
      <c r="RL30" s="48" t="n"/>
      <c r="RM30" s="48" t="n"/>
      <c r="RN30" s="48" t="n"/>
      <c r="RO30" s="48" t="n"/>
      <c r="RP30" s="48" t="n"/>
      <c r="RQ30" s="48" t="n"/>
      <c r="RR30" s="48" t="n"/>
      <c r="RS30" s="48" t="n"/>
      <c r="RT30" s="48" t="n"/>
      <c r="RU30" s="48" t="n"/>
      <c r="RV30" s="48" t="n"/>
      <c r="RW30" s="48" t="n"/>
      <c r="RX30" s="48" t="n"/>
      <c r="RY30" s="48" t="n"/>
      <c r="RZ30" s="48" t="n"/>
      <c r="SA30" s="48" t="n"/>
      <c r="SB30" s="48" t="n"/>
      <c r="SC30" s="48" t="n"/>
      <c r="SD30" s="48" t="n"/>
      <c r="SE30" s="8" t="n">
        <v>6</v>
      </c>
      <c r="SF30" s="48" t="n"/>
      <c r="SG30" s="48" t="n"/>
      <c r="SH30" s="48" t="n"/>
      <c r="SI30" s="48" t="n"/>
      <c r="SJ30" s="48" t="n"/>
      <c r="SK30" s="48" t="n"/>
      <c r="SL30" s="48" t="n"/>
      <c r="SM30" s="48" t="n"/>
      <c r="SN30" s="48" t="n"/>
      <c r="SO30" s="48" t="n"/>
      <c r="SP30" s="48" t="n"/>
      <c r="SQ30" s="48" t="n"/>
      <c r="SR30" s="48" t="n"/>
      <c r="SS30" s="48" t="n"/>
      <c r="ST30" s="48" t="n"/>
      <c r="SU30" s="48" t="n"/>
      <c r="SV30" s="48" t="n"/>
      <c r="SW30" s="48" t="n"/>
      <c r="SX30" s="48" t="n"/>
      <c r="SY30" s="48" t="n"/>
      <c r="SZ30" s="48" t="n"/>
      <c r="TA30" s="48" t="n"/>
      <c r="TB30" s="48" t="n"/>
      <c r="TC30" s="48" t="n"/>
      <c r="TD30" s="48" t="n"/>
      <c r="TE30" s="48" t="n"/>
      <c r="TF30" s="48" t="n"/>
      <c r="TG30" s="48" t="n"/>
      <c r="TH30" s="48" t="n"/>
      <c r="TI30" s="48" t="n"/>
      <c r="TJ30" s="48" t="n"/>
      <c r="TK30" s="48" t="n"/>
      <c r="TL30" s="48" t="n"/>
      <c r="TM30" s="48" t="n"/>
      <c r="TN30" s="48" t="n"/>
      <c r="TO30" s="48" t="n"/>
      <c r="TP30" s="48" t="n"/>
      <c r="TQ30" s="48" t="n"/>
      <c r="TR30" s="48" t="n"/>
      <c r="TS30" s="48" t="n"/>
      <c r="TT30" s="48" t="n"/>
      <c r="TU30" s="48" t="n"/>
      <c r="TV30" s="48" t="n"/>
      <c r="TW30" s="48" t="n"/>
      <c r="TX30" s="48" t="n"/>
      <c r="TY30" s="48" t="n"/>
      <c r="TZ30" s="48" t="n"/>
      <c r="UA30" s="48" t="inlineStr">
        <is>
          <t>Pemberian pakan di kandang</t>
        </is>
      </c>
      <c r="UB30" s="48" t="n"/>
      <c r="UC30" s="48" t="n"/>
      <c r="UD30" s="48" t="n"/>
      <c r="UE30" s="48" t="n"/>
      <c r="UF30" s="48" t="n"/>
      <c r="UG30" s="48" t="n"/>
      <c r="UH30" s="48" t="n"/>
      <c r="UI30" s="48" t="inlineStr">
        <is>
          <t>Sangat teratur (setiap hari)</t>
        </is>
      </c>
      <c r="UJ30" s="48" t="n"/>
      <c r="UK30" s="48" t="n"/>
      <c r="UL30" s="48" t="n"/>
      <c r="UM30" s="48" t="n"/>
      <c r="UN30" s="48" t="n"/>
      <c r="UO30" s="48" t="n"/>
      <c r="UP30" s="48" t="n"/>
      <c r="UQ30" s="48" t="inlineStr">
        <is>
          <t>Sangat sering (&gt;1 kali sehari)</t>
        </is>
      </c>
      <c r="UR30" s="48" t="n"/>
      <c r="US30" s="48" t="n"/>
      <c r="UT30" s="48" t="n"/>
      <c r="UU30" s="48" t="n"/>
      <c r="UV30" s="48" t="n"/>
      <c r="UW30" s="48" t="n"/>
      <c r="UX30" s="48" t="n"/>
      <c r="UY30" s="48" t="n"/>
      <c r="UZ30" s="48" t="n"/>
      <c r="VA30" s="48" t="n"/>
      <c r="VB30" s="48" t="n"/>
      <c r="VC30" s="48" t="n"/>
      <c r="VD30" s="48" t="n"/>
      <c r="VE30" s="48" t="n"/>
      <c r="VF30" s="48" t="n"/>
      <c r="VG30" s="48" t="n"/>
      <c r="VH30" s="48" t="n"/>
      <c r="VI30" s="48" t="n"/>
      <c r="VJ30" s="48" t="n"/>
      <c r="VK30" s="48" t="inlineStr">
        <is>
          <t>3-Disimpan terbuka (dry lot) 4-Disimpan dalam kotak bersekat 5-Untuk disebar di tanah (dan dibajak)</t>
        </is>
      </c>
      <c r="VL30" s="8" t="n">
        <v>0</v>
      </c>
      <c r="VM30" s="8" t="n">
        <v>0</v>
      </c>
      <c r="VN30" s="8" t="n">
        <v>1</v>
      </c>
      <c r="VO30" s="8" t="n">
        <v>1</v>
      </c>
      <c r="VP30" s="8" t="n">
        <v>1</v>
      </c>
      <c r="VQ30" s="8" t="n">
        <v>0</v>
      </c>
      <c r="VR30" s="8" t="n">
        <v>0</v>
      </c>
      <c r="VS30" s="8" t="n">
        <v>0</v>
      </c>
      <c r="VT30" s="48" t="n"/>
      <c r="VU30" s="48" t="n"/>
      <c r="VV30" s="48" t="n"/>
      <c r="VW30" s="48" t="n"/>
      <c r="VX30" s="48" t="n"/>
      <c r="VY30" s="48" t="n"/>
      <c r="VZ30" s="48" t="n"/>
      <c r="WA30" s="48" t="n"/>
      <c r="WB30" s="48" t="n"/>
      <c r="WC30" s="48" t="n"/>
      <c r="WD30" s="48" t="n"/>
      <c r="WE30" s="48" t="n"/>
      <c r="WF30" s="48" t="n"/>
      <c r="WG30" s="48" t="n"/>
      <c r="WH30" s="48" t="n"/>
      <c r="WI30" s="48" t="n"/>
      <c r="WJ30" s="48" t="n"/>
      <c r="WK30" s="48" t="n"/>
      <c r="WL30" s="48" t="n"/>
      <c r="WM30" s="48" t="n"/>
      <c r="WN30" s="48" t="n"/>
      <c r="WO30" s="48" t="n"/>
      <c r="WP30" s="48" t="n"/>
      <c r="WQ30" s="48" t="n"/>
      <c r="WR30" s="48" t="n"/>
      <c r="WS30" s="48" t="n"/>
      <c r="WT30" s="48" t="n"/>
      <c r="WU30" s="48" t="n"/>
      <c r="WV30" s="48" t="n"/>
      <c r="WW30" s="48" t="n"/>
      <c r="WX30" s="48" t="n"/>
      <c r="WY30" s="48" t="n"/>
      <c r="WZ30" s="48" t="n"/>
      <c r="XA30" s="48" t="n"/>
      <c r="XB30" s="48" t="n"/>
      <c r="XC30" s="48" t="n"/>
      <c r="XD30" s="48" t="n"/>
      <c r="XE30" s="48" t="n"/>
      <c r="XF30" s="48" t="n"/>
      <c r="XG30" s="48" t="n"/>
      <c r="XH30" s="48" t="n"/>
      <c r="XI30" s="48" t="n"/>
      <c r="XJ30" s="48" t="n"/>
      <c r="XK30" s="48" t="n"/>
      <c r="XL30" s="48" t="n"/>
      <c r="XM30" s="48" t="n"/>
      <c r="XN30" s="48" t="n"/>
      <c r="XO30" s="48" t="n"/>
      <c r="XP30" s="48" t="n"/>
      <c r="XQ30" s="48" t="n"/>
      <c r="XR30" s="48" t="n"/>
      <c r="XS30" s="48" t="n"/>
      <c r="XT30" s="48" t="n"/>
      <c r="XU30" s="48" t="n"/>
      <c r="XV30" s="48" t="n"/>
      <c r="XW30" s="48" t="n"/>
      <c r="XX30" s="48" t="n"/>
      <c r="XY30" s="48" t="n"/>
      <c r="XZ30" s="48" t="n"/>
      <c r="YA30" s="48" t="n"/>
      <c r="YB30" s="48" t="n"/>
      <c r="YC30" s="48" t="n"/>
      <c r="YD30" s="48" t="n"/>
      <c r="YE30" s="48" t="n"/>
      <c r="YF30" s="48" t="n"/>
      <c r="YG30" s="48" t="n"/>
      <c r="YH30" s="48" t="n"/>
      <c r="YI30" s="48" t="n"/>
      <c r="YJ30" s="48" t="n"/>
      <c r="YK30" s="48" t="n"/>
      <c r="YL30" s="48" t="n"/>
      <c r="YM30" s="48" t="n"/>
      <c r="YN30" s="48" t="n"/>
      <c r="YO30" s="48" t="n"/>
      <c r="YP30" s="48" t="n"/>
      <c r="YQ30" s="48" t="n"/>
      <c r="YR30" s="48" t="n"/>
      <c r="YS30" s="48" t="n"/>
      <c r="YT30" s="48" t="n"/>
      <c r="YU30" s="48" t="n"/>
      <c r="YV30" s="48" t="n"/>
      <c r="YW30" s="48" t="n"/>
      <c r="YX30" s="48" t="n"/>
      <c r="YY30" s="48" t="n"/>
      <c r="YZ30" s="48" t="n"/>
      <c r="ZA30" s="48" t="n"/>
      <c r="ZB30" s="8" t="n">
        <v>2</v>
      </c>
      <c r="ZC30" s="48" t="n"/>
      <c r="ZD30" s="48" t="n"/>
      <c r="ZE30" s="48" t="n"/>
      <c r="ZF30" s="48" t="n"/>
      <c r="ZG30" s="48" t="n"/>
      <c r="ZH30" s="48" t="n"/>
      <c r="ZI30" s="48" t="n"/>
      <c r="ZJ30" s="48" t="inlineStr">
        <is>
          <t>Pakan segar (misal: rumput)</t>
        </is>
      </c>
      <c r="ZK30" s="48" t="n"/>
      <c r="ZL30" s="48" t="n"/>
      <c r="ZM30" s="48" t="n"/>
      <c r="ZN30" s="48" t="n"/>
      <c r="ZO30" s="48" t="n"/>
      <c r="ZP30" s="48" t="n"/>
      <c r="ZQ30" s="48" t="inlineStr">
        <is>
          <t>Ya</t>
        </is>
      </c>
      <c r="ZR30" s="48" t="inlineStr">
        <is>
          <t>Padat Cair</t>
        </is>
      </c>
      <c r="ZS30" s="8" t="n">
        <v>1</v>
      </c>
      <c r="ZT30" s="8" t="n">
        <v>1</v>
      </c>
      <c r="ZU30" s="8" t="n">
        <v>60</v>
      </c>
      <c r="ZV30" s="8" t="n">
        <v>60</v>
      </c>
      <c r="ZW30" s="48" t="inlineStr">
        <is>
          <t>Ya</t>
        </is>
      </c>
      <c r="ZX30" s="48" t="inlineStr">
        <is>
          <t>Mengetahui</t>
        </is>
      </c>
      <c r="ZY30" s="48" t="inlineStr">
        <is>
          <t>Digunakan untuk pupuk di lahan pertanian sendiri Dibuang ke lahan sekitar kandang - yg ditanami tanaman Diberikan gratis ke orang lain</t>
        </is>
      </c>
      <c r="ZZ30" s="8" t="n">
        <v>1</v>
      </c>
      <c r="AAA30" s="8" t="n">
        <v>0</v>
      </c>
      <c r="AAB30" s="8" t="n">
        <v>0</v>
      </c>
      <c r="AAC30" s="8" t="n">
        <v>1</v>
      </c>
      <c r="AAD30" s="8" t="n">
        <v>1</v>
      </c>
      <c r="AAE30" s="8" t="n">
        <v>0</v>
      </c>
      <c r="AAF30" s="8" t="n">
        <v>0</v>
      </c>
      <c r="AAG30" s="48" t="inlineStr">
        <is>
          <t>Pupuk cair untuk tanaman</t>
        </is>
      </c>
      <c r="AAH30" s="8" t="n">
        <v>1</v>
      </c>
      <c r="AAI30" s="8" t="n">
        <v>0</v>
      </c>
      <c r="AAJ30" s="8" t="n">
        <v>0</v>
      </c>
      <c r="AAK30" s="8" t="n">
        <v>0</v>
      </c>
      <c r="AAL30" s="8" t="n">
        <v>0</v>
      </c>
      <c r="AAM30" s="48" t="n"/>
      <c r="AAN30" s="48" t="n"/>
      <c r="AAO30" s="48" t="n"/>
      <c r="AAP30" s="48" t="n"/>
      <c r="AAQ30" s="48" t="n"/>
      <c r="AAR30" s="48" t="n"/>
      <c r="AAS30" s="48" t="n"/>
      <c r="AAT30" s="48" t="n"/>
      <c r="AAU30" s="48" t="n"/>
      <c r="AAV30" s="11" t="inlineStr">
        <is>
          <t>Rumput</t>
        </is>
      </c>
      <c r="AAW30" s="48" t="inlineStr">
        <is>
          <t>Sering ( 1 minggu 2 kali)</t>
        </is>
      </c>
      <c r="AAX30" s="8" t="n">
        <v>2500</v>
      </c>
      <c r="AAY30" s="8" t="n">
        <v>200</v>
      </c>
      <c r="AAZ30" s="8" t="n">
        <v>50</v>
      </c>
      <c r="ABA30" s="8" t="n">
        <v>50</v>
      </c>
      <c r="ABB30" s="48" t="inlineStr">
        <is>
          <t>Urea</t>
        </is>
      </c>
      <c r="ABC30" s="48" t="n"/>
      <c r="ABD30" s="8" t="n">
        <v>20</v>
      </c>
      <c r="ABE30" s="8" t="n">
        <v>4000</v>
      </c>
      <c r="ABF30" s="8" t="n">
        <v>0</v>
      </c>
      <c r="ABG30" s="8" t="n">
        <v>4000</v>
      </c>
      <c r="ABH30" s="8" t="n">
        <v>500</v>
      </c>
      <c r="ABI30" s="8" t="n">
        <v>600</v>
      </c>
      <c r="ABJ30" s="48" t="inlineStr">
        <is>
          <t>Ya</t>
        </is>
      </c>
      <c r="ABK30" s="48" t="inlineStr">
        <is>
          <t>Cukup meningkat</t>
        </is>
      </c>
      <c r="ABL30" s="48" t="inlineStr">
        <is>
          <t>Cukup meningkat</t>
        </is>
      </c>
      <c r="ABM30" s="48" t="inlineStr">
        <is>
          <t>Cukup meningkat</t>
        </is>
      </c>
      <c r="ABN30" s="48" t="n"/>
      <c r="ABO30" s="48" t="n"/>
      <c r="ABP30" s="48" t="inlineStr">
        <is>
          <t>Ladang/sawah terlalu jauh, sulit untuk mengangkut ke sana</t>
        </is>
      </c>
      <c r="ABQ30" s="8" t="n">
        <v>0</v>
      </c>
      <c r="ABR30" s="8" t="n">
        <v>0</v>
      </c>
      <c r="ABS30" s="8" t="n">
        <v>0</v>
      </c>
      <c r="ABT30" s="8" t="n">
        <v>1</v>
      </c>
      <c r="ABU30" s="8" t="n">
        <v>0</v>
      </c>
      <c r="ABV30" s="8" t="n">
        <v>0</v>
      </c>
      <c r="ABW30" s="8" t="n">
        <v>0</v>
      </c>
      <c r="ABX30" s="48" t="n"/>
      <c r="ABY30" s="48" t="inlineStr">
        <is>
          <t>tidak</t>
        </is>
      </c>
      <c r="ABZ30" s="48" t="inlineStr">
        <is>
          <t>Manfaat besar dan membantu kehidupan sehari-hari</t>
        </is>
      </c>
      <c r="ACA30" s="48" t="inlineStr">
        <is>
          <t>Berkurang</t>
        </is>
      </c>
      <c r="ACB30" s="48" t="inlineStr">
        <is>
          <t>Anggota keluarga - Perempuan dewasa</t>
        </is>
      </c>
      <c r="ACC30" s="48" t="inlineStr">
        <is>
          <t>Setuju</t>
        </is>
      </c>
      <c r="ACD30" s="48" t="inlineStr">
        <is>
          <t>Anggota keluarga - Laki-laki dewasa Anggota keluarga - Perempuan dewasa</t>
        </is>
      </c>
      <c r="ACE30" s="8" t="n">
        <v>1</v>
      </c>
      <c r="ACF30" s="8" t="n">
        <v>1</v>
      </c>
      <c r="ACG30" s="8" t="n">
        <v>0</v>
      </c>
      <c r="ACH30" s="8" t="n">
        <v>0</v>
      </c>
      <c r="ACI30" s="48" t="inlineStr">
        <is>
          <t>Sangat puas</t>
        </is>
      </c>
      <c r="ACJ30" s="48" t="inlineStr">
        <is>
          <t>Sangat puas</t>
        </is>
      </c>
      <c r="ACK30" s="48" t="inlineStr">
        <is>
          <t>Sangat puas</t>
        </is>
      </c>
      <c r="ACL30" s="48" t="inlineStr">
        <is>
          <t>Sangat puas</t>
        </is>
      </c>
      <c r="ACM30" s="48" t="inlineStr">
        <is>
          <t>Tidak</t>
        </is>
      </c>
      <c r="ACN30" s="48" t="n"/>
      <c r="ACO30" s="48" t="inlineStr">
        <is>
          <t>Sangat puas</t>
        </is>
      </c>
      <c r="ACP30" s="48" t="n"/>
      <c r="ACQ30" s="48" t="n"/>
      <c r="ACR30" s="48" t="n"/>
      <c r="ACS30" s="48" t="n"/>
      <c r="ACT30" s="48" t="n"/>
      <c r="ACU30" s="48" t="n"/>
      <c r="ACV30" s="48" t="n"/>
      <c r="ACW30" s="48" t="n"/>
      <c r="ACX30" s="48" t="n"/>
      <c r="ACY30" s="48" t="n"/>
      <c r="ACZ30" s="48" t="inlineStr">
        <is>
          <t>Menghubungi CPO atau pendamping</t>
        </is>
      </c>
      <c r="ADA30" s="8" t="n">
        <v>0</v>
      </c>
      <c r="ADB30" s="8" t="n">
        <v>0</v>
      </c>
      <c r="ADC30" s="8" t="n">
        <v>0</v>
      </c>
      <c r="ADD30" s="8" t="n">
        <v>0</v>
      </c>
      <c r="ADE30" s="8" t="n">
        <v>1</v>
      </c>
      <c r="ADF30" s="8" t="n">
        <v>0</v>
      </c>
      <c r="ADG30" s="8" t="n">
        <v>0</v>
      </c>
      <c r="ADH30" s="8" t="n">
        <v>0</v>
      </c>
      <c r="ADI30" s="12" t="n"/>
      <c r="ADJ30" s="17" t="inlineStr">
        <is>
          <t>Laki-laki dewasa</t>
        </is>
      </c>
      <c r="ADK30" s="48" t="n"/>
      <c r="ADL30" s="17" t="inlineStr">
        <is>
          <t>Menelepon atau WA langsung</t>
        </is>
      </c>
      <c r="ADM30" s="48" t="n"/>
      <c r="ADN30" s="11" t="inlineStr">
        <is>
          <t>Puas</t>
        </is>
      </c>
      <c r="ADO30" s="48" t="inlineStr">
        <is>
          <t>Ya, selalu</t>
        </is>
      </c>
      <c r="ADP30"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30" s="18" t="n">
        <v>1</v>
      </c>
      <c r="ADR30" s="18" t="n">
        <v>1</v>
      </c>
      <c r="ADS30" s="18" t="n">
        <v>1</v>
      </c>
      <c r="ADT30" s="18" t="n">
        <v>1</v>
      </c>
      <c r="ADU30" s="18" t="n">
        <v>1</v>
      </c>
      <c r="ADV30" s="18" t="n">
        <v>1</v>
      </c>
      <c r="ADW30" s="18" t="n">
        <v>1</v>
      </c>
      <c r="ADX30" s="18" t="n">
        <v>1</v>
      </c>
      <c r="ADY30" s="18" t="n">
        <v>1</v>
      </c>
      <c r="ADZ30" s="18" t="n">
        <v>0</v>
      </c>
      <c r="AEA30" s="18" t="n">
        <v>0</v>
      </c>
      <c r="AEB30" s="18" t="n">
        <v>0</v>
      </c>
      <c r="AEC30" s="48" t="n"/>
      <c r="AED30" s="48" t="inlineStr">
        <is>
          <t>Mendukung lingkungan</t>
        </is>
      </c>
      <c r="AEE30" s="48" t="n"/>
      <c r="AEF30" s="48" t="inlineStr">
        <is>
          <t>Pemerintah daerah</t>
        </is>
      </c>
      <c r="AEG30" s="48" t="n"/>
      <c r="AEH30" s="48" t="inlineStr">
        <is>
          <t>WhatsApp Image 2026-02-05 at 21.58.54 (1)-23_0_50.jpeg</t>
        </is>
      </c>
      <c r="AEI30" s="16" t="inlineStr">
        <is>
          <t>https://kf.kobotoolbox.org/api/v2/assets/avstPQqLr3Ab3ZdcVTXZ6f/data/665529918/attachments/attneyv7m9zHBbX2u5Jdgs3r/</t>
        </is>
      </c>
      <c r="AEJ30" s="48" t="inlineStr">
        <is>
          <t>WhatsApp Image 2026-02-05 at 21.58.54-23_1_1.jpeg</t>
        </is>
      </c>
      <c r="AEK30" s="16" t="inlineStr">
        <is>
          <t>https://kf.kobotoolbox.org/api/v2/assets/avstPQqLr3Ab3ZdcVTXZ6f/data/665529918/attachments/atteDtCPoXVYfePZhxir3X2H/</t>
        </is>
      </c>
      <c r="AEL30" s="48" t="inlineStr">
        <is>
          <t>manto</t>
        </is>
      </c>
      <c r="AEM30" s="48" t="n"/>
      <c r="AEN30" s="48" t="n"/>
    </row>
    <row r="31">
      <c r="A31" s="6" t="n">
        <v>46059</v>
      </c>
      <c r="B31" s="6" t="n">
        <v>46059</v>
      </c>
      <c r="C31" s="48" t="inlineStr">
        <is>
          <t>Marmanto</t>
        </is>
      </c>
      <c r="D31" s="48" t="inlineStr">
        <is>
          <t>Bolot Winaryo</t>
        </is>
      </c>
      <c r="E31" s="8">
        <f>+6285795855837</f>
        <v/>
      </c>
      <c r="F31" s="48" t="n"/>
      <c r="G31" s="8" t="n">
        <v>-7.21489121</v>
      </c>
      <c r="H31" s="8" t="n">
        <v>110.2515966</v>
      </c>
      <c r="I31" s="48" t="n"/>
      <c r="J31" s="8" t="n">
        <v>4.45</v>
      </c>
      <c r="K31" s="48" t="n"/>
      <c r="L31" s="48" t="n"/>
      <c r="M31" s="8" t="n">
        <v>-7.21480301</v>
      </c>
      <c r="N31" s="8" t="n">
        <v>110.2516</v>
      </c>
      <c r="O31" s="48" t="n"/>
      <c r="P31" s="8" t="n">
        <v>4.32</v>
      </c>
      <c r="Q31" s="48" t="n"/>
      <c r="R31" s="48" t="inlineStr">
        <is>
          <t>Jawa Tengah</t>
        </is>
      </c>
      <c r="S31" s="48" t="n"/>
      <c r="T31" s="48" t="n"/>
      <c r="U31" s="48" t="n"/>
      <c r="V31" s="48" t="n"/>
      <c r="W31" s="48" t="n"/>
      <c r="X31" s="48" t="n"/>
      <c r="Y31" s="48" t="n"/>
      <c r="Z31" s="48" t="n"/>
      <c r="AA31" s="48" t="n"/>
      <c r="AB31" s="48" t="n"/>
      <c r="AC31" s="48" t="inlineStr">
        <is>
          <t>Semarang</t>
        </is>
      </c>
      <c r="AD31" s="48" t="inlineStr">
        <is>
          <t>Getasan</t>
        </is>
      </c>
      <c r="AE31" s="48" t="inlineStr">
        <is>
          <t>Nogosaren</t>
        </is>
      </c>
      <c r="AF31" s="48" t="inlineStr">
        <is>
          <t>SION</t>
        </is>
      </c>
      <c r="AG31" s="48" t="inlineStr">
        <is>
          <t>ONP0404</t>
        </is>
      </c>
      <c r="AH31" s="8" t="n">
        <v>1</v>
      </c>
      <c r="AI31" s="48" t="inlineStr">
        <is>
          <t>VPA2</t>
        </is>
      </c>
      <c r="AJ31" s="48" t="inlineStr">
        <is>
          <t>Aktif</t>
        </is>
      </c>
      <c r="AK31" s="8" t="n">
        <v>57</v>
      </c>
      <c r="AL31" s="48" t="inlineStr">
        <is>
          <t>Laki-laki</t>
        </is>
      </c>
      <c r="AM31" s="48" t="inlineStr">
        <is>
          <t>Sudah menikah</t>
        </is>
      </c>
      <c r="AN31" s="48" t="inlineStr">
        <is>
          <t>SD/Sederajat</t>
        </is>
      </c>
      <c r="AO31" s="48" t="inlineStr">
        <is>
          <t>Petani</t>
        </is>
      </c>
      <c r="AP31" s="8" t="n">
        <v>1</v>
      </c>
      <c r="AQ31" s="8" t="n">
        <v>0</v>
      </c>
      <c r="AR31" s="8" t="n">
        <v>0</v>
      </c>
      <c r="AS31" s="8" t="n">
        <v>0</v>
      </c>
      <c r="AT31" s="8" t="n">
        <v>0</v>
      </c>
      <c r="AU31" s="8" t="n">
        <v>0</v>
      </c>
      <c r="AV31" s="8" t="n">
        <v>0</v>
      </c>
      <c r="AW31" s="8" t="n">
        <v>0</v>
      </c>
      <c r="AX31" s="48" t="n"/>
      <c r="AY31" s="48" t="inlineStr">
        <is>
          <t>Peternak</t>
        </is>
      </c>
      <c r="AZ31" s="8" t="n">
        <v>0</v>
      </c>
      <c r="BA31" s="8" t="n">
        <v>1</v>
      </c>
      <c r="BB31" s="8" t="n">
        <v>0</v>
      </c>
      <c r="BC31" s="8" t="n">
        <v>0</v>
      </c>
      <c r="BD31" s="8" t="n">
        <v>0</v>
      </c>
      <c r="BE31" s="8" t="n">
        <v>0</v>
      </c>
      <c r="BF31" s="8" t="n">
        <v>0</v>
      </c>
      <c r="BG31" s="8" t="n">
        <v>0</v>
      </c>
      <c r="BH31" s="48" t="n"/>
      <c r="BI31" s="48" t="inlineStr">
        <is>
          <t>Rp1.500.000 - Rp2.500.000</t>
        </is>
      </c>
      <c r="BJ31" s="8" t="n">
        <v>4</v>
      </c>
      <c r="BK31" s="8" t="n">
        <v>2</v>
      </c>
      <c r="BL31" s="8" t="n">
        <v>2</v>
      </c>
      <c r="BM31" s="8" t="n">
        <v>0</v>
      </c>
      <c r="BN31" s="48" t="inlineStr">
        <is>
          <t>Milik sendiri</t>
        </is>
      </c>
      <c r="BO31" s="48" t="inlineStr">
        <is>
          <t>Permanen (dinding bata dan semen)</t>
        </is>
      </c>
      <c r="BP31" s="8" t="n">
        <v>1</v>
      </c>
      <c r="BQ31" s="8" t="n">
        <v>0</v>
      </c>
      <c r="BR31" s="8" t="n">
        <v>0</v>
      </c>
      <c r="BS31" s="8" t="n">
        <v>0</v>
      </c>
      <c r="BT31" s="8" t="n">
        <v>0</v>
      </c>
      <c r="BU31" s="48" t="n"/>
      <c r="BV31" s="48" t="inlineStr">
        <is>
          <t>Keramik/ubin</t>
        </is>
      </c>
      <c r="BW31" s="8" t="n">
        <v>0</v>
      </c>
      <c r="BX31" s="8" t="n">
        <v>0</v>
      </c>
      <c r="BY31" s="8" t="n">
        <v>1</v>
      </c>
      <c r="BZ31" s="8" t="n">
        <v>0</v>
      </c>
      <c r="CA31" s="8" t="n">
        <v>0</v>
      </c>
      <c r="CB31" s="48" t="n"/>
      <c r="CC31" s="48" t="inlineStr">
        <is>
          <t>Genting</t>
        </is>
      </c>
      <c r="CD31" s="8" t="n">
        <v>0</v>
      </c>
      <c r="CE31" s="8" t="n">
        <v>0</v>
      </c>
      <c r="CF31" s="8" t="n">
        <v>0</v>
      </c>
      <c r="CG31" s="8" t="n">
        <v>0</v>
      </c>
      <c r="CH31" s="8" t="n">
        <v>0</v>
      </c>
      <c r="CI31" s="8" t="n">
        <v>1</v>
      </c>
      <c r="CJ31" s="8" t="n">
        <v>0</v>
      </c>
      <c r="CK31" s="48" t="n"/>
      <c r="CL31" s="48" t="inlineStr">
        <is>
          <t>Ya</t>
        </is>
      </c>
      <c r="CM31" s="8" t="n">
        <v>2025</v>
      </c>
      <c r="CN31" s="48" t="inlineStr">
        <is>
          <t>Fixed-Dome (Kubah Tetap)</t>
        </is>
      </c>
      <c r="CO31" s="48" t="inlineStr">
        <is>
          <t>6 m³ (4-5 ekor sapi, ±5 jam memasak/hari, ±50 kg</t>
        </is>
      </c>
      <c r="CP31" s="48" t="inlineStr">
        <is>
          <t>Anggota keluarga - laki-laki</t>
        </is>
      </c>
      <c r="CQ31" s="8" t="n">
        <v>0</v>
      </c>
      <c r="CR31" s="8" t="n">
        <v>0</v>
      </c>
      <c r="CS31" s="8" t="n">
        <v>0</v>
      </c>
      <c r="CT31" s="8" t="n">
        <v>0</v>
      </c>
      <c r="CU31" s="10" t="n">
        <v>1</v>
      </c>
      <c r="CV31" s="10" t="n">
        <v>0</v>
      </c>
      <c r="CW31" s="10" t="n">
        <v>0</v>
      </c>
      <c r="CX31" s="8" t="n">
        <v>0</v>
      </c>
      <c r="CY31" s="48" t="inlineStr">
        <is>
          <t>Anggota keluarga - laki-laki</t>
        </is>
      </c>
      <c r="CZ31" s="8" t="n">
        <v>1</v>
      </c>
      <c r="DA31" s="8" t="n">
        <v>0</v>
      </c>
      <c r="DB31" s="8" t="n">
        <v>0</v>
      </c>
      <c r="DC31" s="48" t="n"/>
      <c r="DD31" s="48" t="inlineStr">
        <is>
          <t>Anggota keluarga - laki-laki CPO atau pendamping</t>
        </is>
      </c>
      <c r="DE31" s="8" t="n">
        <v>1</v>
      </c>
      <c r="DF31" s="8" t="n">
        <v>0</v>
      </c>
      <c r="DG31" s="8" t="n">
        <v>1</v>
      </c>
      <c r="DH31" s="8" t="n">
        <v>0</v>
      </c>
      <c r="DI31" s="48" t="n"/>
      <c r="DJ31" s="48" t="inlineStr">
        <is>
          <t>Anggota keluarga - laki-laki CPO atau pendamping</t>
        </is>
      </c>
      <c r="DK31" s="8" t="n">
        <v>1</v>
      </c>
      <c r="DL31" s="8" t="n">
        <v>0</v>
      </c>
      <c r="DM31" s="8" t="n">
        <v>1</v>
      </c>
      <c r="DN31" s="8" t="n">
        <v>0</v>
      </c>
      <c r="DO31" s="48" t="n"/>
      <c r="DP31" s="8" t="n">
        <v>1</v>
      </c>
      <c r="DQ31" s="8" t="n">
        <v>0</v>
      </c>
      <c r="DR31" s="8" t="n">
        <v>0</v>
      </c>
      <c r="DS31" s="48" t="n"/>
      <c r="DT31" s="48" t="n"/>
      <c r="DU31" s="48" t="n"/>
      <c r="DV31" s="48" t="inlineStr">
        <is>
          <t>Ya</t>
        </is>
      </c>
      <c r="DW31" s="48" t="n"/>
      <c r="DX31" s="48" t="n"/>
      <c r="DY31" s="48" t="n"/>
      <c r="DZ31" s="48" t="n"/>
      <c r="EA31" s="48" t="n"/>
      <c r="EB31" s="48" t="n"/>
      <c r="EC31" s="48" t="n"/>
      <c r="ED31" s="48" t="n"/>
      <c r="EE31" s="48" t="n"/>
      <c r="EF31" s="48" t="n"/>
      <c r="EG31" s="48" t="n"/>
      <c r="EH31" s="48" t="n"/>
      <c r="EI31" s="48" t="inlineStr">
        <is>
          <t>Tidak ada masalah</t>
        </is>
      </c>
      <c r="EJ31" s="8" t="n">
        <v>0</v>
      </c>
      <c r="EK31" s="8" t="n">
        <v>0</v>
      </c>
      <c r="EL31" s="8" t="n">
        <v>0</v>
      </c>
      <c r="EM31" s="8" t="n">
        <v>1</v>
      </c>
      <c r="EN31" s="8" t="n">
        <v>0</v>
      </c>
      <c r="EO31" s="11" t="n"/>
      <c r="EP31" s="48" t="inlineStr">
        <is>
          <t>Ya, cukup jelas dan mudah diikuti</t>
        </is>
      </c>
      <c r="EQ31" s="48" t="inlineStr">
        <is>
          <t>Pelatihan</t>
        </is>
      </c>
      <c r="ER31" s="48" t="inlineStr">
        <is>
          <t>CPO atau pendamping</t>
        </is>
      </c>
      <c r="ES31" s="8" t="n">
        <v>1</v>
      </c>
      <c r="ET31" s="8" t="n">
        <v>0</v>
      </c>
      <c r="EU31" s="8" t="n">
        <v>0</v>
      </c>
      <c r="EV31" s="8" t="n">
        <v>0</v>
      </c>
      <c r="EW31" s="48" t="n"/>
      <c r="EX31" s="48" t="inlineStr">
        <is>
          <t>Anggota keluarga - Laki-laki</t>
        </is>
      </c>
      <c r="EY31" s="8" t="n">
        <v>1</v>
      </c>
      <c r="EZ31" s="8" t="n">
        <v>0</v>
      </c>
      <c r="FA31" s="8" t="n">
        <v>0</v>
      </c>
      <c r="FB31" s="48" t="n"/>
      <c r="FC31" s="48" t="inlineStr">
        <is>
          <t>Setiap minggu</t>
        </is>
      </c>
      <c r="FD31" s="48" t="n"/>
      <c r="FE31" s="48" t="inlineStr">
        <is>
          <t>Mengetahui</t>
        </is>
      </c>
      <c r="FF31" s="48" t="inlineStr">
        <is>
          <t>Selalu (setiap hari)</t>
        </is>
      </c>
      <c r="FG31" s="48" t="inlineStr">
        <is>
          <t>Mengetahui</t>
        </is>
      </c>
      <c r="FH31" s="48" t="inlineStr">
        <is>
          <t>Sering (setiap minggu)</t>
        </is>
      </c>
      <c r="FI31" s="48" t="inlineStr">
        <is>
          <t>Mengetahui</t>
        </is>
      </c>
      <c r="FJ31" s="48" t="inlineStr">
        <is>
          <t>Selalu (setiap hari)</t>
        </is>
      </c>
      <c r="FK31" s="48" t="inlineStr">
        <is>
          <t>Mengetahui</t>
        </is>
      </c>
      <c r="FL31" s="48" t="inlineStr">
        <is>
          <t>Cukup sering (2 minggu sekali)</t>
        </is>
      </c>
      <c r="FM31" s="48" t="inlineStr">
        <is>
          <t>Mengetahui</t>
        </is>
      </c>
      <c r="FN31" s="48" t="inlineStr">
        <is>
          <t>Cukup sering (2 minggu sekali)</t>
        </is>
      </c>
      <c r="FO31" s="48" t="inlineStr">
        <is>
          <t>Mengetahui</t>
        </is>
      </c>
      <c r="FP31" s="48" t="inlineStr">
        <is>
          <t>Cukup sering (2 minggu sekali)</t>
        </is>
      </c>
      <c r="FQ31" s="48" t="inlineStr">
        <is>
          <t>Mengetahui</t>
        </is>
      </c>
      <c r="FR31" s="48" t="inlineStr">
        <is>
          <t>Ya</t>
        </is>
      </c>
      <c r="FS31" s="48" t="inlineStr">
        <is>
          <t>Mengetahui</t>
        </is>
      </c>
      <c r="FT31" s="48" t="inlineStr">
        <is>
          <t>Ya, selalu</t>
        </is>
      </c>
      <c r="FU31" s="48" t="inlineStr">
        <is>
          <t>Laki-laki dewasa</t>
        </is>
      </c>
      <c r="FV31" s="8" t="n">
        <v>1</v>
      </c>
      <c r="FW31" s="8" t="n">
        <v>0</v>
      </c>
      <c r="FX31" s="8" t="n">
        <v>0</v>
      </c>
      <c r="FY31" s="8" t="n">
        <v>0</v>
      </c>
      <c r="FZ31" s="48" t="inlineStr">
        <is>
          <t>Sangat memahami</t>
        </is>
      </c>
      <c r="GA31" s="48" t="inlineStr">
        <is>
          <t>CPO</t>
        </is>
      </c>
      <c r="GB31" s="8" t="n">
        <v>1</v>
      </c>
      <c r="GC31" s="8" t="n">
        <v>0</v>
      </c>
      <c r="GD31" s="8" t="n">
        <v>0</v>
      </c>
      <c r="GE31" s="8" t="n">
        <v>0</v>
      </c>
      <c r="GF31" s="48" t="n"/>
      <c r="GG31" s="48" t="inlineStr">
        <is>
          <t>Sering</t>
        </is>
      </c>
      <c r="GH31" s="48" t="inlineStr">
        <is>
          <t>Ya</t>
        </is>
      </c>
      <c r="GI31" s="48" t="inlineStr">
        <is>
          <t>Teman/keluarga</t>
        </is>
      </c>
      <c r="GJ31" s="8" t="n">
        <v>0</v>
      </c>
      <c r="GK31" s="8" t="n">
        <v>1</v>
      </c>
      <c r="GL31" s="8" t="n">
        <v>0</v>
      </c>
      <c r="GM31" s="8" t="n">
        <v>0</v>
      </c>
      <c r="GN31" s="48" t="n"/>
      <c r="GO31" s="8" t="n">
        <v>9</v>
      </c>
      <c r="GP31" s="48" t="inlineStr">
        <is>
          <t>Penuh (100%)</t>
        </is>
      </c>
      <c r="GQ31" s="48" t="inlineStr">
        <is>
          <t>Kayu bakar LPG</t>
        </is>
      </c>
      <c r="GR31" s="8" t="n">
        <v>1</v>
      </c>
      <c r="GS31" s="8" t="n">
        <v>1</v>
      </c>
      <c r="GT31" s="8" t="n">
        <v>0</v>
      </c>
      <c r="GU31" s="8" t="n">
        <v>0</v>
      </c>
      <c r="GV31" s="8" t="n">
        <v>0</v>
      </c>
      <c r="GW31" s="8" t="n">
        <v>0</v>
      </c>
      <c r="GX31" s="8" t="n">
        <v>0</v>
      </c>
      <c r="GY31" s="48" t="n"/>
      <c r="GZ31" s="48" t="inlineStr">
        <is>
          <t>Ya</t>
        </is>
      </c>
      <c r="HA31" s="8" t="n">
        <v>20</v>
      </c>
      <c r="HB31" s="8" t="n">
        <v>200000</v>
      </c>
      <c r="HC31" s="8" t="n">
        <v>5</v>
      </c>
      <c r="HD31" s="8" t="n">
        <v>50000</v>
      </c>
      <c r="HE31" s="8" t="n">
        <v>9</v>
      </c>
      <c r="HF31" s="8" t="n">
        <v>75000</v>
      </c>
      <c r="HG31" s="8" t="n">
        <v>3</v>
      </c>
      <c r="HH31" s="8" t="n">
        <v>25000</v>
      </c>
      <c r="HI31" s="48" t="n"/>
      <c r="HJ31" s="48" t="n"/>
      <c r="HK31" s="48" t="n"/>
      <c r="HL31" s="48" t="n"/>
      <c r="HM31" s="48" t="n"/>
      <c r="HN31" s="48" t="n"/>
      <c r="HO31" s="48" t="n"/>
      <c r="HP31" s="48" t="n"/>
      <c r="HQ31" s="48" t="n"/>
      <c r="HR31" s="48" t="n"/>
      <c r="HS31" s="48" t="n"/>
      <c r="HT31" s="48" t="n"/>
      <c r="HU31" s="48" t="n"/>
      <c r="HV31" s="48" t="n"/>
      <c r="HW31" s="48" t="n"/>
      <c r="HX31" s="48" t="n"/>
      <c r="HY31" s="8" t="n">
        <v>15</v>
      </c>
      <c r="HZ31" s="8" t="n">
        <v>150000</v>
      </c>
      <c r="IA31" s="8" t="n">
        <v>6</v>
      </c>
      <c r="IB31" s="8" t="n">
        <v>50000</v>
      </c>
      <c r="IC31" s="48" t="n"/>
      <c r="ID31" s="48" t="n"/>
      <c r="IE31" s="48" t="n"/>
      <c r="IF31" s="48" t="n"/>
      <c r="IG31" s="48" t="n"/>
      <c r="IH31" s="48" t="n"/>
      <c r="II31" s="48" t="n"/>
      <c r="IJ31" s="48" t="n"/>
      <c r="IK31" s="48" t="inlineStr">
        <is>
          <t>50-65 kg</t>
        </is>
      </c>
      <c r="IL31" s="48" t="inlineStr">
        <is>
          <t>3-5 jam</t>
        </is>
      </c>
      <c r="IM31" s="48" t="inlineStr">
        <is>
          <t>Ya</t>
        </is>
      </c>
      <c r="IN31" s="48" t="inlineStr">
        <is>
          <t>Tidak</t>
        </is>
      </c>
      <c r="IO31" s="48" t="inlineStr">
        <is>
          <t>Lebih bersih</t>
        </is>
      </c>
      <c r="IP31" s="48" t="n"/>
      <c r="IQ31" s="48" t="inlineStr">
        <is>
          <t>Tidak pernah</t>
        </is>
      </c>
      <c r="IR31" s="48" t="n"/>
      <c r="IS31" s="48" t="n"/>
      <c r="IT31" s="48" t="n"/>
      <c r="IU31" s="48" t="n"/>
      <c r="IV31" s="48" t="n"/>
      <c r="IW31" s="48" t="n"/>
      <c r="IX31" s="48" t="n"/>
      <c r="IY31" s="48" t="n"/>
      <c r="IZ31" s="48" t="inlineStr">
        <is>
          <t>Tidak pernah</t>
        </is>
      </c>
      <c r="JA31" s="48" t="n"/>
      <c r="JB31" s="48" t="n"/>
      <c r="JC31" s="48" t="n"/>
      <c r="JD31" s="48" t="n"/>
      <c r="JE31" s="48" t="n"/>
      <c r="JF31" s="48" t="n"/>
      <c r="JG31" s="48" t="n"/>
      <c r="JH31" s="48" t="n"/>
      <c r="JI31" s="48" t="inlineStr">
        <is>
          <t>Tidak pernah</t>
        </is>
      </c>
      <c r="JJ31" s="48" t="n"/>
      <c r="JK31" s="48" t="n"/>
      <c r="JL31" s="48" t="n"/>
      <c r="JM31" s="48" t="n"/>
      <c r="JN31" s="48" t="n"/>
      <c r="JO31" s="48" t="n"/>
      <c r="JP31" s="48" t="n"/>
      <c r="JQ31" s="48" t="n"/>
      <c r="JR31" s="48" t="inlineStr">
        <is>
          <t>Tidak pernah</t>
        </is>
      </c>
      <c r="JS31" s="48" t="n"/>
      <c r="JT31" s="48" t="n"/>
      <c r="JU31" s="48" t="n"/>
      <c r="JV31" s="48" t="n"/>
      <c r="JW31" s="48" t="n"/>
      <c r="JX31" s="48" t="n"/>
      <c r="JY31" s="48" t="n"/>
      <c r="JZ31" s="48" t="n"/>
      <c r="KA31" s="48" t="inlineStr">
        <is>
          <t>Tidak pernah</t>
        </is>
      </c>
      <c r="KB31" s="48" t="n"/>
      <c r="KC31" s="48" t="n"/>
      <c r="KD31" s="48" t="n"/>
      <c r="KE31" s="48" t="n"/>
      <c r="KF31" s="48" t="n"/>
      <c r="KG31" s="48" t="n"/>
      <c r="KH31" s="48" t="n"/>
      <c r="KI31" s="48" t="n"/>
      <c r="KJ31" s="48" t="inlineStr">
        <is>
          <t>Tidak pernah</t>
        </is>
      </c>
      <c r="KK31" s="48" t="n"/>
      <c r="KL31" s="48" t="n"/>
      <c r="KM31" s="48" t="n"/>
      <c r="KN31" s="48" t="n"/>
      <c r="KO31" s="48" t="n"/>
      <c r="KP31" s="48" t="n"/>
      <c r="KQ31" s="48" t="n"/>
      <c r="KR31" s="48" t="n"/>
      <c r="KS31" s="48" t="inlineStr">
        <is>
          <t>Cukup membaik</t>
        </is>
      </c>
      <c r="KT31" s="48" t="inlineStr">
        <is>
          <t>0-1 kali</t>
        </is>
      </c>
      <c r="KU31" s="48" t="inlineStr">
        <is>
          <t>0-1 kali</t>
        </is>
      </c>
      <c r="KV31" s="48" t="inlineStr">
        <is>
          <t>Laki-laki dewasa</t>
        </is>
      </c>
      <c r="KW31" s="8" t="n">
        <v>1</v>
      </c>
      <c r="KX31" s="8" t="n">
        <v>0</v>
      </c>
      <c r="KY31" s="8" t="n">
        <v>0</v>
      </c>
      <c r="KZ31" s="8" t="n">
        <v>0</v>
      </c>
      <c r="LA31" s="48" t="inlineStr">
        <is>
          <t>Cukup membaik</t>
        </is>
      </c>
      <c r="LB31" s="48" t="inlineStr">
        <is>
          <t>Cukup membaik</t>
        </is>
      </c>
      <c r="LC31" s="8" t="n">
        <v>3</v>
      </c>
      <c r="LD31" s="8" t="n">
        <v>3</v>
      </c>
      <c r="LE31" s="8" t="n">
        <v>0</v>
      </c>
      <c r="LF31" s="8" t="n">
        <v>0</v>
      </c>
      <c r="LG31" s="48" t="inlineStr">
        <is>
          <t>Ya</t>
        </is>
      </c>
      <c r="LH31" s="8" t="n">
        <v>100000</v>
      </c>
      <c r="LI31" s="48" t="n"/>
      <c r="LJ31" s="48" t="inlineStr">
        <is>
          <t>Kebutuhan rumah tangga</t>
        </is>
      </c>
      <c r="LK31" s="8" t="n">
        <v>0</v>
      </c>
      <c r="LL31" s="8" t="n">
        <v>0</v>
      </c>
      <c r="LM31" s="8" t="n">
        <v>0</v>
      </c>
      <c r="LN31" s="8" t="n">
        <v>0</v>
      </c>
      <c r="LO31" s="8" t="n">
        <v>1</v>
      </c>
      <c r="LP31" s="8" t="n">
        <v>0</v>
      </c>
      <c r="LQ31" s="8" t="n">
        <v>0</v>
      </c>
      <c r="LR31" s="48" t="n"/>
      <c r="LS31" s="8" t="n">
        <v>15</v>
      </c>
      <c r="LT31" s="8" t="n">
        <v>15</v>
      </c>
      <c r="LU31" s="8" t="n">
        <v>0</v>
      </c>
      <c r="LV31" s="8" t="n">
        <v>5</v>
      </c>
      <c r="LW31" s="8" t="n">
        <v>5</v>
      </c>
      <c r="LX31" s="8" t="n">
        <v>0</v>
      </c>
      <c r="LY31" s="8" t="n">
        <v>5</v>
      </c>
      <c r="LZ31" s="8" t="n">
        <v>5</v>
      </c>
      <c r="MA31" s="8" t="n">
        <v>0</v>
      </c>
      <c r="MB31" s="48" t="inlineStr">
        <is>
          <t>Ya</t>
        </is>
      </c>
      <c r="MC31" s="8" t="n">
        <v>30</v>
      </c>
      <c r="MD31" s="8" t="n">
        <v>15</v>
      </c>
      <c r="ME31" s="8" t="n">
        <v>30</v>
      </c>
      <c r="MF31" s="8" t="n">
        <v>15</v>
      </c>
      <c r="MG31" s="8" t="n">
        <v>0</v>
      </c>
      <c r="MH31" s="8" t="n">
        <v>0</v>
      </c>
      <c r="MI31" s="48" t="inlineStr">
        <is>
          <t>Istirahat</t>
        </is>
      </c>
      <c r="MJ31" s="8" t="n">
        <v>0</v>
      </c>
      <c r="MK31" s="8" t="n">
        <v>0</v>
      </c>
      <c r="ML31" s="8" t="n">
        <v>1</v>
      </c>
      <c r="MM31" s="8" t="n">
        <v>0</v>
      </c>
      <c r="MN31" s="8" t="n">
        <v>0</v>
      </c>
      <c r="MO31" s="8" t="n">
        <v>0</v>
      </c>
      <c r="MP31" s="48" t="n"/>
      <c r="MQ31" s="48" t="n"/>
      <c r="MR31" s="48" t="inlineStr">
        <is>
          <t>istirahat</t>
        </is>
      </c>
      <c r="MS31" s="48" t="n"/>
      <c r="MT31" s="48" t="inlineStr">
        <is>
          <t>santai</t>
        </is>
      </c>
      <c r="MU31" s="48" t="inlineStr">
        <is>
          <t>Tidak</t>
        </is>
      </c>
      <c r="MV31" s="48" t="n"/>
      <c r="MW31" s="48" t="n"/>
      <c r="MX31" s="48" t="n"/>
      <c r="MY31" s="48" t="n"/>
      <c r="MZ31" s="48" t="n"/>
      <c r="NA31" s="48" t="n"/>
      <c r="NB31" s="48" t="n"/>
      <c r="NC31" s="48" t="n"/>
      <c r="ND31" s="48" t="n"/>
      <c r="NE31" s="48" t="n"/>
      <c r="NF31" s="48" t="n"/>
      <c r="NG31" s="48" t="n"/>
      <c r="NH31" s="48" t="n"/>
      <c r="NI31" s="48" t="n"/>
      <c r="NJ31" s="48" t="n"/>
      <c r="NK31" s="48" t="n"/>
      <c r="NL31" s="48" t="inlineStr">
        <is>
          <t>Ya</t>
        </is>
      </c>
      <c r="NM31" s="48" t="inlineStr">
        <is>
          <t>Kombinasi dana mandiri dan dana hibah</t>
        </is>
      </c>
      <c r="NN31" s="48" t="inlineStr">
        <is>
          <t>&gt;11.000.001</t>
        </is>
      </c>
      <c r="NO31" s="48" t="inlineStr">
        <is>
          <t>Pemerintah</t>
        </is>
      </c>
      <c r="NP31" s="48" t="n"/>
      <c r="NQ31" s="48" t="n"/>
      <c r="NR31" s="48" t="n"/>
      <c r="NS31" s="48" t="n"/>
      <c r="NT31" s="48" t="n"/>
      <c r="NU31" s="48" t="n"/>
      <c r="NV31" s="48" t="inlineStr">
        <is>
          <t>Anggota keluarga - Laki-laki dewasa</t>
        </is>
      </c>
      <c r="NW31" s="48" t="n"/>
      <c r="NX31" s="48" t="inlineStr">
        <is>
          <t>Sedikit meningkat</t>
        </is>
      </c>
      <c r="NY31" s="8" t="n">
        <v>30</v>
      </c>
      <c r="NZ31" s="8" t="n">
        <v>20</v>
      </c>
      <c r="OA31" s="8" t="n">
        <v>0</v>
      </c>
      <c r="OB31" s="8" t="n">
        <v>5</v>
      </c>
      <c r="OC31" s="8" t="n">
        <v>5</v>
      </c>
      <c r="OD31" s="8" t="n">
        <v>0</v>
      </c>
      <c r="OE31" s="48" t="inlineStr">
        <is>
          <t>Lebih baik</t>
        </is>
      </c>
      <c r="OF31" s="48" t="inlineStr">
        <is>
          <t>Jauh lebih baik (beda waktu memasak lebih cepat setengah jam atau lebih, ATAU tidak lagi ada rasa/bau makanan yang berubah, ATAU alasan lainnya)</t>
        </is>
      </c>
      <c r="OG31" s="48" t="inlineStr">
        <is>
          <t>Ya</t>
        </is>
      </c>
      <c r="OH31" s="8" t="n">
        <v>0</v>
      </c>
      <c r="OI31" s="8" t="n">
        <v>2</v>
      </c>
      <c r="OJ31" s="8" t="n">
        <v>0</v>
      </c>
      <c r="OK31" s="8" t="n">
        <v>0</v>
      </c>
      <c r="OL31" s="8" t="n">
        <v>0</v>
      </c>
      <c r="OM31" s="8" t="n">
        <v>0</v>
      </c>
      <c r="ON31" s="8" t="n">
        <v>0</v>
      </c>
      <c r="OO31" s="8" t="n">
        <v>0</v>
      </c>
      <c r="OP31" s="48" t="inlineStr">
        <is>
          <t>Sapi perah</t>
        </is>
      </c>
      <c r="OQ31" s="8" t="n">
        <v>0</v>
      </c>
      <c r="OR31" s="8" t="n">
        <v>1</v>
      </c>
      <c r="OS31" s="8" t="n">
        <v>0</v>
      </c>
      <c r="OT31" s="8" t="n">
        <v>0</v>
      </c>
      <c r="OU31" s="8" t="n">
        <v>0</v>
      </c>
      <c r="OV31" s="8" t="n">
        <v>0</v>
      </c>
      <c r="OW31" s="8" t="n">
        <v>0</v>
      </c>
      <c r="OX31" s="8" t="n">
        <v>0</v>
      </c>
      <c r="OY31" s="48" t="n"/>
      <c r="OZ31" s="48" t="n"/>
      <c r="PA31" s="48" t="n"/>
      <c r="PB31" s="48" t="n"/>
      <c r="PC31" s="48" t="n"/>
      <c r="PD31" s="48" t="n"/>
      <c r="PE31" s="48" t="n"/>
      <c r="PF31" s="48" t="n"/>
      <c r="PG31" s="48" t="n"/>
      <c r="PH31" s="48" t="n"/>
      <c r="PI31" s="48" t="n"/>
      <c r="PJ31" s="48" t="inlineStr">
        <is>
          <t>1-Disebarkan ke lahan terbuka</t>
        </is>
      </c>
      <c r="PK31" s="8" t="n">
        <v>0</v>
      </c>
      <c r="PL31" s="8" t="n">
        <v>0</v>
      </c>
      <c r="PM31" s="8" t="n">
        <v>0</v>
      </c>
      <c r="PN31" s="8" t="n">
        <v>0</v>
      </c>
      <c r="PO31" s="8" t="n">
        <v>0</v>
      </c>
      <c r="PP31" s="8" t="n">
        <v>1</v>
      </c>
      <c r="PQ31" s="8" t="n">
        <v>0</v>
      </c>
      <c r="PR31" s="8" t="n">
        <v>0</v>
      </c>
      <c r="PS31" s="8" t="n">
        <v>0</v>
      </c>
      <c r="PT31" s="48" t="n"/>
      <c r="PU31" s="48" t="n"/>
      <c r="PV31" s="48" t="n"/>
      <c r="PW31" s="48" t="n"/>
      <c r="PX31" s="48" t="n"/>
      <c r="PY31" s="48" t="n"/>
      <c r="PZ31" s="48" t="n"/>
      <c r="QA31" s="48" t="n"/>
      <c r="QB31" s="48" t="n"/>
      <c r="QC31" s="48" t="n"/>
      <c r="QD31" s="48" t="n"/>
      <c r="QE31" s="48" t="n"/>
      <c r="QF31" s="48" t="n"/>
      <c r="QG31" s="48" t="n"/>
      <c r="QH31" s="48" t="n"/>
      <c r="QI31" s="48" t="n"/>
      <c r="QJ31" s="48" t="n"/>
      <c r="QK31" s="48" t="n"/>
      <c r="QL31" s="48" t="n"/>
      <c r="QM31" s="48" t="n"/>
      <c r="QN31" s="48" t="n"/>
      <c r="QO31" s="48" t="n"/>
      <c r="QP31" s="48" t="n"/>
      <c r="QQ31" s="48" t="n"/>
      <c r="QR31" s="48" t="n"/>
      <c r="QS31" s="48" t="n"/>
      <c r="QT31" s="48" t="n"/>
      <c r="QU31" s="48" t="n"/>
      <c r="QV31" s="48" t="n"/>
      <c r="QW31" s="48" t="n"/>
      <c r="QX31" s="48" t="n"/>
      <c r="QY31" s="48" t="n"/>
      <c r="QZ31" s="48" t="n"/>
      <c r="RA31" s="48" t="n"/>
      <c r="RB31" s="48" t="n"/>
      <c r="RC31" s="48" t="n"/>
      <c r="RD31" s="48" t="n"/>
      <c r="RE31" s="48" t="n"/>
      <c r="RF31" s="48" t="n"/>
      <c r="RG31" s="48" t="n"/>
      <c r="RH31" s="48" t="n"/>
      <c r="RI31" s="48" t="n"/>
      <c r="RJ31" s="48" t="n"/>
      <c r="RK31" s="48" t="n"/>
      <c r="RL31" s="48" t="n"/>
      <c r="RM31" s="48" t="n"/>
      <c r="RN31" s="48" t="n"/>
      <c r="RO31" s="48" t="n"/>
      <c r="RP31" s="48" t="n"/>
      <c r="RQ31" s="48" t="n"/>
      <c r="RR31" s="48" t="n"/>
      <c r="RS31" s="48" t="n"/>
      <c r="RT31" s="48" t="n"/>
      <c r="RU31" s="48" t="n"/>
      <c r="RV31" s="48" t="n"/>
      <c r="RW31" s="48" t="n"/>
      <c r="RX31" s="48" t="n"/>
      <c r="RY31" s="48" t="n"/>
      <c r="RZ31" s="48" t="n"/>
      <c r="SA31" s="48" t="n"/>
      <c r="SB31" s="48" t="n"/>
      <c r="SC31" s="48" t="n"/>
      <c r="SD31" s="48" t="n"/>
      <c r="SE31" s="8" t="n">
        <v>2</v>
      </c>
      <c r="SF31" s="48" t="n"/>
      <c r="SG31" s="48" t="n"/>
      <c r="SH31" s="48" t="n"/>
      <c r="SI31" s="48" t="n"/>
      <c r="SJ31" s="48" t="n"/>
      <c r="SK31" s="48" t="n"/>
      <c r="SL31" s="48" t="n"/>
      <c r="SM31" s="48" t="n"/>
      <c r="SN31" s="48" t="n"/>
      <c r="SO31" s="48" t="n"/>
      <c r="SP31" s="48" t="n"/>
      <c r="SQ31" s="48" t="n"/>
      <c r="SR31" s="48" t="n"/>
      <c r="SS31" s="48" t="n"/>
      <c r="ST31" s="48" t="n"/>
      <c r="SU31" s="48" t="n"/>
      <c r="SV31" s="48" t="n"/>
      <c r="SW31" s="48" t="n"/>
      <c r="SX31" s="48" t="n"/>
      <c r="SY31" s="48" t="n"/>
      <c r="SZ31" s="48" t="n"/>
      <c r="TA31" s="48" t="n"/>
      <c r="TB31" s="48" t="n"/>
      <c r="TC31" s="48" t="n"/>
      <c r="TD31" s="48" t="n"/>
      <c r="TE31" s="48" t="n"/>
      <c r="TF31" s="48" t="n"/>
      <c r="TG31" s="48" t="n"/>
      <c r="TH31" s="48" t="n"/>
      <c r="TI31" s="48" t="n"/>
      <c r="TJ31" s="48" t="n"/>
      <c r="TK31" s="48" t="n"/>
      <c r="TL31" s="48" t="n"/>
      <c r="TM31" s="48" t="n"/>
      <c r="TN31" s="48" t="n"/>
      <c r="TO31" s="48" t="n"/>
      <c r="TP31" s="48" t="n"/>
      <c r="TQ31" s="48" t="n"/>
      <c r="TR31" s="48" t="n"/>
      <c r="TS31" s="48" t="n"/>
      <c r="TT31" s="48" t="n"/>
      <c r="TU31" s="48" t="n"/>
      <c r="TV31" s="48" t="n"/>
      <c r="TW31" s="48" t="n"/>
      <c r="TX31" s="48" t="n"/>
      <c r="TY31" s="48" t="n"/>
      <c r="TZ31" s="48" t="n"/>
      <c r="UA31" s="48" t="inlineStr">
        <is>
          <t>Pemberian pakan di kandang</t>
        </is>
      </c>
      <c r="UB31" s="48" t="n"/>
      <c r="UC31" s="48" t="n"/>
      <c r="UD31" s="48" t="n"/>
      <c r="UE31" s="48" t="n"/>
      <c r="UF31" s="48" t="n"/>
      <c r="UG31" s="48" t="n"/>
      <c r="UH31" s="48" t="n"/>
      <c r="UI31" s="48" t="inlineStr">
        <is>
          <t>Sangat teratur (setiap hari)</t>
        </is>
      </c>
      <c r="UJ31" s="48" t="n"/>
      <c r="UK31" s="48" t="n"/>
      <c r="UL31" s="48" t="n"/>
      <c r="UM31" s="48" t="n"/>
      <c r="UN31" s="48" t="n"/>
      <c r="UO31" s="48" t="n"/>
      <c r="UP31" s="48" t="n"/>
      <c r="UQ31" s="48" t="inlineStr">
        <is>
          <t>Sering (1 kali sehari)</t>
        </is>
      </c>
      <c r="UR31" s="48" t="n"/>
      <c r="US31" s="48" t="n"/>
      <c r="UT31" s="48" t="n"/>
      <c r="UU31" s="48" t="n"/>
      <c r="UV31" s="48" t="n"/>
      <c r="UW31" s="48" t="n"/>
      <c r="UX31" s="48" t="n"/>
      <c r="UY31" s="48" t="n"/>
      <c r="UZ31" s="48" t="n"/>
      <c r="VA31" s="48" t="n"/>
      <c r="VB31" s="48" t="n"/>
      <c r="VC31" s="48" t="n"/>
      <c r="VD31" s="48" t="n"/>
      <c r="VE31" s="48" t="n"/>
      <c r="VF31" s="48" t="n"/>
      <c r="VG31" s="48" t="n"/>
      <c r="VH31" s="48" t="n"/>
      <c r="VI31" s="48" t="n"/>
      <c r="VJ31" s="48" t="n"/>
      <c r="VK31" s="48" t="inlineStr">
        <is>
          <t>4-Disimpan dalam kotak bersekat</t>
        </is>
      </c>
      <c r="VL31" s="8" t="n">
        <v>0</v>
      </c>
      <c r="VM31" s="8" t="n">
        <v>0</v>
      </c>
      <c r="VN31" s="8" t="n">
        <v>0</v>
      </c>
      <c r="VO31" s="8" t="n">
        <v>1</v>
      </c>
      <c r="VP31" s="8" t="n">
        <v>0</v>
      </c>
      <c r="VQ31" s="8" t="n">
        <v>0</v>
      </c>
      <c r="VR31" s="8" t="n">
        <v>0</v>
      </c>
      <c r="VS31" s="8" t="n">
        <v>0</v>
      </c>
      <c r="VT31" s="48" t="n"/>
      <c r="VU31" s="48" t="n"/>
      <c r="VV31" s="48" t="n"/>
      <c r="VW31" s="48" t="n"/>
      <c r="VX31" s="48" t="n"/>
      <c r="VY31" s="48" t="n"/>
      <c r="VZ31" s="48" t="n"/>
      <c r="WA31" s="48" t="n"/>
      <c r="WB31" s="48" t="n"/>
      <c r="WC31" s="48" t="n"/>
      <c r="WD31" s="48" t="n"/>
      <c r="WE31" s="48" t="n"/>
      <c r="WF31" s="48" t="n"/>
      <c r="WG31" s="48" t="n"/>
      <c r="WH31" s="48" t="n"/>
      <c r="WI31" s="48" t="n"/>
      <c r="WJ31" s="48" t="n"/>
      <c r="WK31" s="48" t="n"/>
      <c r="WL31" s="48" t="n"/>
      <c r="WM31" s="48" t="n"/>
      <c r="WN31" s="48" t="n"/>
      <c r="WO31" s="48" t="n"/>
      <c r="WP31" s="48" t="n"/>
      <c r="WQ31" s="48" t="n"/>
      <c r="WR31" s="48" t="n"/>
      <c r="WS31" s="48" t="n"/>
      <c r="WT31" s="48" t="n"/>
      <c r="WU31" s="48" t="n"/>
      <c r="WV31" s="48" t="n"/>
      <c r="WW31" s="48" t="n"/>
      <c r="WX31" s="48" t="n"/>
      <c r="WY31" s="48" t="n"/>
      <c r="WZ31" s="48" t="n"/>
      <c r="XA31" s="48" t="n"/>
      <c r="XB31" s="48" t="n"/>
      <c r="XC31" s="48" t="n"/>
      <c r="XD31" s="48" t="n"/>
      <c r="XE31" s="48" t="n"/>
      <c r="XF31" s="48" t="n"/>
      <c r="XG31" s="48" t="n"/>
      <c r="XH31" s="48" t="n"/>
      <c r="XI31" s="48" t="n"/>
      <c r="XJ31" s="48" t="n"/>
      <c r="XK31" s="48" t="n"/>
      <c r="XL31" s="48" t="n"/>
      <c r="XM31" s="48" t="n"/>
      <c r="XN31" s="48" t="n"/>
      <c r="XO31" s="48" t="n"/>
      <c r="XP31" s="48" t="n"/>
      <c r="XQ31" s="48" t="n"/>
      <c r="XR31" s="48" t="n"/>
      <c r="XS31" s="48" t="n"/>
      <c r="XT31" s="48" t="n"/>
      <c r="XU31" s="48" t="n"/>
      <c r="XV31" s="48" t="n"/>
      <c r="XW31" s="48" t="n"/>
      <c r="XX31" s="48" t="n"/>
      <c r="XY31" s="48" t="n"/>
      <c r="XZ31" s="48" t="n"/>
      <c r="YA31" s="48" t="n"/>
      <c r="YB31" s="48" t="n"/>
      <c r="YC31" s="48" t="n"/>
      <c r="YD31" s="48" t="n"/>
      <c r="YE31" s="48" t="n"/>
      <c r="YF31" s="48" t="n"/>
      <c r="YG31" s="48" t="n"/>
      <c r="YH31" s="48" t="n"/>
      <c r="YI31" s="48" t="n"/>
      <c r="YJ31" s="48" t="n"/>
      <c r="YK31" s="48" t="n"/>
      <c r="YL31" s="48" t="n"/>
      <c r="YM31" s="48" t="n"/>
      <c r="YN31" s="48" t="n"/>
      <c r="YO31" s="48" t="n"/>
      <c r="YP31" s="48" t="n"/>
      <c r="YQ31" s="48" t="n"/>
      <c r="YR31" s="48" t="n"/>
      <c r="YS31" s="48" t="n"/>
      <c r="YT31" s="48" t="n"/>
      <c r="YU31" s="48" t="n"/>
      <c r="YV31" s="48" t="n"/>
      <c r="YW31" s="48" t="n"/>
      <c r="YX31" s="48" t="n"/>
      <c r="YY31" s="48" t="n"/>
      <c r="YZ31" s="48" t="n"/>
      <c r="ZA31" s="48" t="n"/>
      <c r="ZB31" s="8" t="n">
        <v>2</v>
      </c>
      <c r="ZC31" s="48" t="n"/>
      <c r="ZD31" s="48" t="n"/>
      <c r="ZE31" s="48" t="n"/>
      <c r="ZF31" s="48" t="n"/>
      <c r="ZG31" s="48" t="n"/>
      <c r="ZH31" s="48" t="n"/>
      <c r="ZI31" s="48" t="n"/>
      <c r="ZJ31" s="48" t="inlineStr">
        <is>
          <t>Pakan segar (misal: rumput)</t>
        </is>
      </c>
      <c r="ZK31" s="48" t="n"/>
      <c r="ZL31" s="48" t="n"/>
      <c r="ZM31" s="48" t="n"/>
      <c r="ZN31" s="48" t="n"/>
      <c r="ZO31" s="48" t="n"/>
      <c r="ZP31" s="48" t="n"/>
      <c r="ZQ31" s="48" t="inlineStr">
        <is>
          <t>Ya</t>
        </is>
      </c>
      <c r="ZR31" s="48" t="inlineStr">
        <is>
          <t>Padat Cair</t>
        </is>
      </c>
      <c r="ZS31" s="8" t="n">
        <v>1</v>
      </c>
      <c r="ZT31" s="8" t="n">
        <v>1</v>
      </c>
      <c r="ZU31" s="8" t="n">
        <v>30</v>
      </c>
      <c r="ZV31" s="8" t="n">
        <v>30</v>
      </c>
      <c r="ZW31" s="48" t="inlineStr">
        <is>
          <t>Ya</t>
        </is>
      </c>
      <c r="ZX31" s="48" t="inlineStr">
        <is>
          <t>Mengetahui</t>
        </is>
      </c>
      <c r="ZY31" s="48" t="inlineStr">
        <is>
          <t>Digunakan untuk pupuk di lahan pertanian sendiri Dibuang ke lahan sekitar kandang - yg ditanami tanaman</t>
        </is>
      </c>
      <c r="ZZ31" s="8" t="n">
        <v>1</v>
      </c>
      <c r="AAA31" s="8" t="n">
        <v>0</v>
      </c>
      <c r="AAB31" s="8" t="n">
        <v>0</v>
      </c>
      <c r="AAC31" s="8" t="n">
        <v>1</v>
      </c>
      <c r="AAD31" s="8" t="n">
        <v>0</v>
      </c>
      <c r="AAE31" s="8" t="n">
        <v>0</v>
      </c>
      <c r="AAF31" s="8" t="n">
        <v>0</v>
      </c>
      <c r="AAG31" s="48" t="inlineStr">
        <is>
          <t>Pupuk cair untuk tanaman</t>
        </is>
      </c>
      <c r="AAH31" s="8" t="n">
        <v>1</v>
      </c>
      <c r="AAI31" s="8" t="n">
        <v>0</v>
      </c>
      <c r="AAJ31" s="8" t="n">
        <v>0</v>
      </c>
      <c r="AAK31" s="8" t="n">
        <v>0</v>
      </c>
      <c r="AAL31" s="8" t="n">
        <v>0</v>
      </c>
      <c r="AAM31" s="48" t="n"/>
      <c r="AAN31" s="48" t="n"/>
      <c r="AAO31" s="48" t="n"/>
      <c r="AAP31" s="48" t="n"/>
      <c r="AAQ31" s="48" t="n"/>
      <c r="AAR31" s="48" t="n"/>
      <c r="AAS31" s="48" t="n"/>
      <c r="AAT31" s="48" t="n"/>
      <c r="AAU31" s="48" t="n"/>
      <c r="AAV31" s="11" t="inlineStr">
        <is>
          <t>Rumput</t>
        </is>
      </c>
      <c r="AAW31" s="48" t="inlineStr">
        <is>
          <t>Sering ( 1 minggu 2 kali)</t>
        </is>
      </c>
      <c r="AAX31" s="8" t="n">
        <v>2500</v>
      </c>
      <c r="AAY31" s="8" t="n">
        <v>100</v>
      </c>
      <c r="AAZ31" s="8" t="n">
        <v>30</v>
      </c>
      <c r="ABA31" s="8" t="n">
        <v>30</v>
      </c>
      <c r="ABB31" s="48" t="inlineStr">
        <is>
          <t>Urea</t>
        </is>
      </c>
      <c r="ABC31" s="48" t="n"/>
      <c r="ABD31" s="8" t="n">
        <v>10</v>
      </c>
      <c r="ABE31" s="8" t="n">
        <v>4000</v>
      </c>
      <c r="ABF31" s="8" t="n">
        <v>0</v>
      </c>
      <c r="ABG31" s="8" t="n">
        <v>4000</v>
      </c>
      <c r="ABH31" s="8" t="n">
        <v>300</v>
      </c>
      <c r="ABI31" s="8" t="n">
        <v>350</v>
      </c>
      <c r="ABJ31" s="48" t="inlineStr">
        <is>
          <t>Ya</t>
        </is>
      </c>
      <c r="ABK31" s="48" t="inlineStr">
        <is>
          <t>Cukup meningkat</t>
        </is>
      </c>
      <c r="ABL31" s="48" t="inlineStr">
        <is>
          <t>Cukup meningkat</t>
        </is>
      </c>
      <c r="ABM31" s="48" t="inlineStr">
        <is>
          <t>Cukup meningkat</t>
        </is>
      </c>
      <c r="ABN31" s="48" t="n"/>
      <c r="ABO31" s="48" t="n"/>
      <c r="ABP31" s="48" t="inlineStr">
        <is>
          <t>Ladang/sawah terlalu jauh, sulit untuk mengangkut ke sana</t>
        </is>
      </c>
      <c r="ABQ31" s="8" t="n">
        <v>0</v>
      </c>
      <c r="ABR31" s="8" t="n">
        <v>0</v>
      </c>
      <c r="ABS31" s="8" t="n">
        <v>0</v>
      </c>
      <c r="ABT31" s="8" t="n">
        <v>1</v>
      </c>
      <c r="ABU31" s="8" t="n">
        <v>0</v>
      </c>
      <c r="ABV31" s="8" t="n">
        <v>0</v>
      </c>
      <c r="ABW31" s="8" t="n">
        <v>0</v>
      </c>
      <c r="ABX31" s="48" t="n"/>
      <c r="ABY31" s="48" t="inlineStr">
        <is>
          <t>tidak</t>
        </is>
      </c>
      <c r="ABZ31" s="48" t="inlineStr">
        <is>
          <t>Manfaat besar dan membantu kehidupan sehari-hari</t>
        </is>
      </c>
      <c r="ACA31" s="48" t="inlineStr">
        <is>
          <t>Berkurang</t>
        </is>
      </c>
      <c r="ACB31" s="48" t="inlineStr">
        <is>
          <t>Anggota keluarga - Perempuan dewasa</t>
        </is>
      </c>
      <c r="ACC31" s="48" t="inlineStr">
        <is>
          <t>Setuju</t>
        </is>
      </c>
      <c r="ACD31" s="48" t="inlineStr">
        <is>
          <t>Anggota keluarga - Laki-laki dewasa Anggota keluarga - Perempuan dewasa</t>
        </is>
      </c>
      <c r="ACE31" s="8" t="n">
        <v>1</v>
      </c>
      <c r="ACF31" s="8" t="n">
        <v>1</v>
      </c>
      <c r="ACG31" s="8" t="n">
        <v>0</v>
      </c>
      <c r="ACH31" s="8" t="n">
        <v>0</v>
      </c>
      <c r="ACI31" s="48" t="inlineStr">
        <is>
          <t>Sangat puas</t>
        </is>
      </c>
      <c r="ACJ31" s="48" t="inlineStr">
        <is>
          <t>Sangat puas</t>
        </is>
      </c>
      <c r="ACK31" s="48" t="inlineStr">
        <is>
          <t>Sangat puas</t>
        </is>
      </c>
      <c r="ACL31" s="48" t="inlineStr">
        <is>
          <t>Sangat puas</t>
        </is>
      </c>
      <c r="ACM31" s="48" t="inlineStr">
        <is>
          <t>Tidak</t>
        </is>
      </c>
      <c r="ACN31" s="48" t="n"/>
      <c r="ACO31" s="48" t="inlineStr">
        <is>
          <t>Sangat puas</t>
        </is>
      </c>
      <c r="ACP31" s="48" t="n"/>
      <c r="ACQ31" s="48" t="n"/>
      <c r="ACR31" s="48" t="n"/>
      <c r="ACS31" s="48" t="n"/>
      <c r="ACT31" s="48" t="n"/>
      <c r="ACU31" s="48" t="n"/>
      <c r="ACV31" s="48" t="n"/>
      <c r="ACW31" s="48" t="n"/>
      <c r="ACX31" s="48" t="n"/>
      <c r="ACY31" s="48" t="n"/>
      <c r="ACZ31" s="48" t="inlineStr">
        <is>
          <t>Menghubungi CPO atau pendamping</t>
        </is>
      </c>
      <c r="ADA31" s="8" t="n">
        <v>0</v>
      </c>
      <c r="ADB31" s="8" t="n">
        <v>0</v>
      </c>
      <c r="ADC31" s="8" t="n">
        <v>0</v>
      </c>
      <c r="ADD31" s="8" t="n">
        <v>0</v>
      </c>
      <c r="ADE31" s="8" t="n">
        <v>1</v>
      </c>
      <c r="ADF31" s="8" t="n">
        <v>0</v>
      </c>
      <c r="ADG31" s="8" t="n">
        <v>0</v>
      </c>
      <c r="ADH31" s="8" t="n">
        <v>0</v>
      </c>
      <c r="ADI31" s="12" t="n"/>
      <c r="ADJ31" s="17" t="inlineStr">
        <is>
          <t>Laki-laki dewasa</t>
        </is>
      </c>
      <c r="ADK31" s="48" t="n"/>
      <c r="ADL31" s="17" t="inlineStr">
        <is>
          <t>Menelepon atau WA langsung</t>
        </is>
      </c>
      <c r="ADM31" s="48" t="n"/>
      <c r="ADN31" s="11" t="inlineStr">
        <is>
          <t>Puas</t>
        </is>
      </c>
      <c r="ADO31" s="48" t="inlineStr">
        <is>
          <t>Ya, selalu</t>
        </is>
      </c>
      <c r="ADP31" s="17" t="inlineStr">
        <is>
          <t>Pengurangan pengeluaran  rumah tangga (bahan bakar  minyak, pupuk, dll.)   Lebih mudah mendapatkan  energi  Pasokan energi yang andal   Memasak lebih cepat   Lebih aman   Pengurangan waktu dan tenaga  Peningkatan kebersihan  kandang ternak</t>
        </is>
      </c>
      <c r="ADQ31" s="18" t="n">
        <v>1</v>
      </c>
      <c r="ADR31" s="18" t="n">
        <v>1</v>
      </c>
      <c r="ADS31" s="18" t="n">
        <v>1</v>
      </c>
      <c r="ADT31" s="18" t="n">
        <v>1</v>
      </c>
      <c r="ADU31" s="18" t="n">
        <v>1</v>
      </c>
      <c r="ADV31" s="18" t="n">
        <v>1</v>
      </c>
      <c r="ADW31" s="18" t="n">
        <v>1</v>
      </c>
      <c r="ADX31" s="18" t="n">
        <v>0</v>
      </c>
      <c r="ADY31" s="18" t="n">
        <v>0</v>
      </c>
      <c r="ADZ31" s="18" t="n">
        <v>0</v>
      </c>
      <c r="AEA31" s="18" t="n">
        <v>0</v>
      </c>
      <c r="AEB31" s="18" t="n">
        <v>0</v>
      </c>
      <c r="AEC31" s="48" t="n"/>
      <c r="AED31" s="48" t="inlineStr">
        <is>
          <t>Mengurangi pengeluaran energi</t>
        </is>
      </c>
      <c r="AEE31" s="48" t="n"/>
      <c r="AEF31" s="48" t="inlineStr">
        <is>
          <t>Pemerintah daerah</t>
        </is>
      </c>
      <c r="AEG31" s="48" t="n"/>
      <c r="AEH31" s="48" t="inlineStr">
        <is>
          <t>WhatsApp Image 2026-02-05 at 21.59.39-23_23_3.jpeg</t>
        </is>
      </c>
      <c r="AEI31" s="16" t="inlineStr">
        <is>
          <t>https://kf.kobotoolbox.org/api/v2/assets/avstPQqLr3Ab3ZdcVTXZ6f/data/665547526/attachments/attU9W6AJ3HTbFwSW3PBjDkV/</t>
        </is>
      </c>
      <c r="AEJ31" s="48" t="inlineStr">
        <is>
          <t>WhatsApp Image 2026-02-05 at 21.59.38-23_23_14.jpeg</t>
        </is>
      </c>
      <c r="AEK31" s="16" t="inlineStr">
        <is>
          <t>https://kf.kobotoolbox.org/api/v2/assets/avstPQqLr3Ab3ZdcVTXZ6f/data/665547526/attachments/attbojA8pLrc56DJvMFCAExD/</t>
        </is>
      </c>
      <c r="AEL31" s="48" t="inlineStr">
        <is>
          <t>manto</t>
        </is>
      </c>
      <c r="AEM31" s="48" t="n"/>
      <c r="AEN31" s="48" t="n"/>
    </row>
    <row r="32">
      <c r="A32" s="6" t="n">
        <v>46059</v>
      </c>
      <c r="B32" s="6" t="n">
        <v>46060</v>
      </c>
      <c r="C32" s="48" t="inlineStr">
        <is>
          <t>Marmanto</t>
        </is>
      </c>
      <c r="D32" s="48" t="inlineStr">
        <is>
          <t>Sunarwan</t>
        </is>
      </c>
      <c r="E32" s="8">
        <f>+6281326587150</f>
        <v/>
      </c>
      <c r="F32" s="48" t="n"/>
      <c r="G32" s="8" t="n">
        <v>-7.2145447</v>
      </c>
      <c r="H32" s="8" t="n">
        <v>110.2526463</v>
      </c>
      <c r="I32" s="48" t="n"/>
      <c r="J32" s="8" t="n">
        <v>2.38</v>
      </c>
      <c r="K32" s="48" t="n"/>
      <c r="L32" s="48" t="n"/>
      <c r="M32" s="8" t="n">
        <v>-7.21452448</v>
      </c>
      <c r="N32" s="8" t="n">
        <v>110.2527</v>
      </c>
      <c r="O32" s="48" t="n"/>
      <c r="P32" s="8" t="n">
        <v>1.94</v>
      </c>
      <c r="Q32" s="48" t="n"/>
      <c r="R32" s="48" t="inlineStr">
        <is>
          <t>Jawa Tengah</t>
        </is>
      </c>
      <c r="S32" s="48" t="n"/>
      <c r="T32" s="48" t="n"/>
      <c r="U32" s="48" t="n"/>
      <c r="V32" s="48" t="n"/>
      <c r="W32" s="48" t="n"/>
      <c r="X32" s="48" t="n"/>
      <c r="Y32" s="48" t="n"/>
      <c r="Z32" s="48" t="n"/>
      <c r="AA32" s="48" t="n"/>
      <c r="AB32" s="48" t="n"/>
      <c r="AC32" s="48" t="inlineStr">
        <is>
          <t>Semarang</t>
        </is>
      </c>
      <c r="AD32" s="48" t="inlineStr">
        <is>
          <t>Getasan</t>
        </is>
      </c>
      <c r="AE32" s="48" t="inlineStr">
        <is>
          <t>Manggihan</t>
        </is>
      </c>
      <c r="AF32" s="48" t="inlineStr">
        <is>
          <t>SION</t>
        </is>
      </c>
      <c r="AG32" s="48" t="inlineStr">
        <is>
          <t>ONP0403</t>
        </is>
      </c>
      <c r="AH32" s="8" t="n">
        <v>1</v>
      </c>
      <c r="AI32" s="48" t="inlineStr">
        <is>
          <t>VPA2</t>
        </is>
      </c>
      <c r="AJ32" s="48" t="inlineStr">
        <is>
          <t>Aktif</t>
        </is>
      </c>
      <c r="AK32" s="8" t="n">
        <v>57</v>
      </c>
      <c r="AL32" s="48" t="inlineStr">
        <is>
          <t>Laki-laki</t>
        </is>
      </c>
      <c r="AM32" s="48" t="inlineStr">
        <is>
          <t>Sudah menikah</t>
        </is>
      </c>
      <c r="AN32" s="48" t="inlineStr">
        <is>
          <t>Diploma/S1/Sederajat</t>
        </is>
      </c>
      <c r="AO32" s="48" t="inlineStr">
        <is>
          <t>Pegawai pemerintah</t>
        </is>
      </c>
      <c r="AP32" s="8" t="n">
        <v>0</v>
      </c>
      <c r="AQ32" s="8" t="n">
        <v>0</v>
      </c>
      <c r="AR32" s="8" t="n">
        <v>0</v>
      </c>
      <c r="AS32" s="8" t="n">
        <v>0</v>
      </c>
      <c r="AT32" s="8" t="n">
        <v>1</v>
      </c>
      <c r="AU32" s="8" t="n">
        <v>0</v>
      </c>
      <c r="AV32" s="8" t="n">
        <v>0</v>
      </c>
      <c r="AW32" s="8" t="n">
        <v>0</v>
      </c>
      <c r="AX32" s="48" t="n"/>
      <c r="AY32" s="48" t="inlineStr">
        <is>
          <t>Peternak</t>
        </is>
      </c>
      <c r="AZ32" s="8" t="n">
        <v>0</v>
      </c>
      <c r="BA32" s="8" t="n">
        <v>1</v>
      </c>
      <c r="BB32" s="8" t="n">
        <v>0</v>
      </c>
      <c r="BC32" s="8" t="n">
        <v>0</v>
      </c>
      <c r="BD32" s="8" t="n">
        <v>0</v>
      </c>
      <c r="BE32" s="8" t="n">
        <v>0</v>
      </c>
      <c r="BF32" s="8" t="n">
        <v>0</v>
      </c>
      <c r="BG32" s="8" t="n">
        <v>0</v>
      </c>
      <c r="BH32" s="48" t="n"/>
      <c r="BI32" s="48" t="inlineStr">
        <is>
          <t>&gt;Rp3.500.000</t>
        </is>
      </c>
      <c r="BJ32" s="8" t="n">
        <v>3</v>
      </c>
      <c r="BK32" s="8" t="n">
        <v>2</v>
      </c>
      <c r="BL32" s="8" t="n">
        <v>0</v>
      </c>
      <c r="BM32" s="8" t="n">
        <v>0</v>
      </c>
      <c r="BN32" s="48" t="inlineStr">
        <is>
          <t>Milik sendiri</t>
        </is>
      </c>
      <c r="BO32" s="48" t="inlineStr">
        <is>
          <t>Permanen (dinding bata dan semen)</t>
        </is>
      </c>
      <c r="BP32" s="8" t="n">
        <v>1</v>
      </c>
      <c r="BQ32" s="8" t="n">
        <v>0</v>
      </c>
      <c r="BR32" s="8" t="n">
        <v>0</v>
      </c>
      <c r="BS32" s="8" t="n">
        <v>0</v>
      </c>
      <c r="BT32" s="8" t="n">
        <v>0</v>
      </c>
      <c r="BU32" s="48" t="n"/>
      <c r="BV32" s="48" t="inlineStr">
        <is>
          <t>Keramik/ubin</t>
        </is>
      </c>
      <c r="BW32" s="8" t="n">
        <v>0</v>
      </c>
      <c r="BX32" s="8" t="n">
        <v>0</v>
      </c>
      <c r="BY32" s="8" t="n">
        <v>1</v>
      </c>
      <c r="BZ32" s="8" t="n">
        <v>0</v>
      </c>
      <c r="CA32" s="8" t="n">
        <v>0</v>
      </c>
      <c r="CB32" s="48" t="n"/>
      <c r="CC32" s="48" t="inlineStr">
        <is>
          <t>Genting</t>
        </is>
      </c>
      <c r="CD32" s="8" t="n">
        <v>0</v>
      </c>
      <c r="CE32" s="8" t="n">
        <v>0</v>
      </c>
      <c r="CF32" s="8" t="n">
        <v>0</v>
      </c>
      <c r="CG32" s="8" t="n">
        <v>0</v>
      </c>
      <c r="CH32" s="8" t="n">
        <v>0</v>
      </c>
      <c r="CI32" s="8" t="n">
        <v>1</v>
      </c>
      <c r="CJ32" s="8" t="n">
        <v>0</v>
      </c>
      <c r="CK32" s="48" t="n"/>
      <c r="CL32" s="48" t="inlineStr">
        <is>
          <t>Ya</t>
        </is>
      </c>
      <c r="CM32" s="8" t="n">
        <v>2025</v>
      </c>
      <c r="CN32" s="48" t="inlineStr">
        <is>
          <t>Fixed-Dome (Kubah Tetap)</t>
        </is>
      </c>
      <c r="CO32" s="48" t="inlineStr">
        <is>
          <t>6 m³ (4-5 ekor sapi, ±5 jam memasak/hari, ±50 kg</t>
        </is>
      </c>
      <c r="CP32" s="48" t="inlineStr">
        <is>
          <t>Anggota keluarga - laki-laki Anggota keluarga - perempuan dewasa</t>
        </is>
      </c>
      <c r="CQ32" s="8" t="n">
        <v>0</v>
      </c>
      <c r="CR32" s="8" t="n">
        <v>0</v>
      </c>
      <c r="CS32" s="8" t="n">
        <v>0</v>
      </c>
      <c r="CT32" s="8" t="n">
        <v>0</v>
      </c>
      <c r="CU32" s="10" t="n">
        <v>1</v>
      </c>
      <c r="CV32" s="10" t="n">
        <v>1</v>
      </c>
      <c r="CW32" s="10" t="n">
        <v>0</v>
      </c>
      <c r="CX32" s="8" t="n">
        <v>0</v>
      </c>
      <c r="CY32" s="48" t="inlineStr">
        <is>
          <t>Anggota keluarga - laki-laki Anggota keluarga - perempuan dewasa</t>
        </is>
      </c>
      <c r="CZ32" s="8" t="n">
        <v>1</v>
      </c>
      <c r="DA32" s="8" t="n">
        <v>1</v>
      </c>
      <c r="DB32" s="8" t="n">
        <v>0</v>
      </c>
      <c r="DC32" s="48" t="n"/>
      <c r="DD32" s="48" t="inlineStr">
        <is>
          <t>Anggota keluarga - laki-laki CPO atau pendamping</t>
        </is>
      </c>
      <c r="DE32" s="8" t="n">
        <v>1</v>
      </c>
      <c r="DF32" s="8" t="n">
        <v>0</v>
      </c>
      <c r="DG32" s="8" t="n">
        <v>1</v>
      </c>
      <c r="DH32" s="8" t="n">
        <v>0</v>
      </c>
      <c r="DI32" s="48" t="n"/>
      <c r="DJ32" s="48" t="inlineStr">
        <is>
          <t>Anggota keluarga - laki-laki Anggota keluarga - perempuan dewasa CPO atau pendamping</t>
        </is>
      </c>
      <c r="DK32" s="8" t="n">
        <v>1</v>
      </c>
      <c r="DL32" s="8" t="n">
        <v>1</v>
      </c>
      <c r="DM32" s="8" t="n">
        <v>1</v>
      </c>
      <c r="DN32" s="8" t="n">
        <v>0</v>
      </c>
      <c r="DO32" s="48" t="n"/>
      <c r="DP32" s="8" t="n">
        <v>1</v>
      </c>
      <c r="DQ32" s="8" t="n">
        <v>1</v>
      </c>
      <c r="DR32" s="8" t="n">
        <v>0</v>
      </c>
      <c r="DS32" s="48" t="n"/>
      <c r="DT32" s="48" t="n"/>
      <c r="DU32" s="48" t="n"/>
      <c r="DV32" s="48" t="inlineStr">
        <is>
          <t>Ya</t>
        </is>
      </c>
      <c r="DW32" s="48" t="n"/>
      <c r="DX32" s="48" t="n"/>
      <c r="DY32" s="48" t="n"/>
      <c r="DZ32" s="48" t="n"/>
      <c r="EA32" s="48" t="n"/>
      <c r="EB32" s="48" t="n"/>
      <c r="EC32" s="48" t="n"/>
      <c r="ED32" s="48" t="n"/>
      <c r="EE32" s="48" t="n"/>
      <c r="EF32" s="48" t="n"/>
      <c r="EG32" s="48" t="n"/>
      <c r="EH32" s="48" t="n"/>
      <c r="EI32" s="48" t="inlineStr">
        <is>
          <t>Tidak ada masalah</t>
        </is>
      </c>
      <c r="EJ32" s="8" t="n">
        <v>0</v>
      </c>
      <c r="EK32" s="8" t="n">
        <v>0</v>
      </c>
      <c r="EL32" s="8" t="n">
        <v>0</v>
      </c>
      <c r="EM32" s="8" t="n">
        <v>1</v>
      </c>
      <c r="EN32" s="8" t="n">
        <v>0</v>
      </c>
      <c r="EO32" s="11" t="n"/>
      <c r="EP32" s="48" t="inlineStr">
        <is>
          <t>Ya, cukup jelas dan mudah diikuti</t>
        </is>
      </c>
      <c r="EQ32" s="48" t="inlineStr">
        <is>
          <t>Pelatihan</t>
        </is>
      </c>
      <c r="ER32" s="48" t="inlineStr">
        <is>
          <t>CPO atau pendamping</t>
        </is>
      </c>
      <c r="ES32" s="8" t="n">
        <v>1</v>
      </c>
      <c r="ET32" s="8" t="n">
        <v>0</v>
      </c>
      <c r="EU32" s="8" t="n">
        <v>0</v>
      </c>
      <c r="EV32" s="8" t="n">
        <v>0</v>
      </c>
      <c r="EW32" s="48" t="n"/>
      <c r="EX32" s="48" t="inlineStr">
        <is>
          <t>Anggota keluarga - Laki-laki</t>
        </is>
      </c>
      <c r="EY32" s="8" t="n">
        <v>1</v>
      </c>
      <c r="EZ32" s="8" t="n">
        <v>0</v>
      </c>
      <c r="FA32" s="8" t="n">
        <v>0</v>
      </c>
      <c r="FB32" s="48" t="n"/>
      <c r="FC32" s="48" t="inlineStr">
        <is>
          <t>Setiap hari</t>
        </is>
      </c>
      <c r="FD32" s="48" t="n"/>
      <c r="FE32" s="48" t="inlineStr">
        <is>
          <t>Mengetahui</t>
        </is>
      </c>
      <c r="FF32" s="48" t="inlineStr">
        <is>
          <t>Selalu (setiap hari)</t>
        </is>
      </c>
      <c r="FG32" s="48" t="inlineStr">
        <is>
          <t>Mengetahui</t>
        </is>
      </c>
      <c r="FH32" s="48" t="inlineStr">
        <is>
          <t>Sering (setiap minggu)</t>
        </is>
      </c>
      <c r="FI32" s="48" t="inlineStr">
        <is>
          <t>Mengetahui</t>
        </is>
      </c>
      <c r="FJ32" s="48" t="inlineStr">
        <is>
          <t>Selalu (setiap hari)</t>
        </is>
      </c>
      <c r="FK32" s="48" t="inlineStr">
        <is>
          <t>Mengetahui</t>
        </is>
      </c>
      <c r="FL32" s="48" t="inlineStr">
        <is>
          <t>Cukup sering (2 minggu sekali)</t>
        </is>
      </c>
      <c r="FM32" s="48" t="inlineStr">
        <is>
          <t>Mengetahui</t>
        </is>
      </c>
      <c r="FN32" s="48" t="inlineStr">
        <is>
          <t>Cukup sering (2 minggu sekali)</t>
        </is>
      </c>
      <c r="FO32" s="48" t="inlineStr">
        <is>
          <t>Mengetahui</t>
        </is>
      </c>
      <c r="FP32" s="48" t="inlineStr">
        <is>
          <t>Cukup sering (2 minggu sekali)</t>
        </is>
      </c>
      <c r="FQ32" s="48" t="inlineStr">
        <is>
          <t>Mengetahui</t>
        </is>
      </c>
      <c r="FR32" s="48" t="inlineStr">
        <is>
          <t>Ya</t>
        </is>
      </c>
      <c r="FS32" s="48" t="inlineStr">
        <is>
          <t>Mengetahui</t>
        </is>
      </c>
      <c r="FT32" s="48" t="inlineStr">
        <is>
          <t>Ya, selalu</t>
        </is>
      </c>
      <c r="FU32" s="48" t="inlineStr">
        <is>
          <t>Laki-laki dewasa Perempuan dewasa</t>
        </is>
      </c>
      <c r="FV32" s="8" t="n">
        <v>1</v>
      </c>
      <c r="FW32" s="8" t="n">
        <v>1</v>
      </c>
      <c r="FX32" s="8" t="n">
        <v>0</v>
      </c>
      <c r="FY32" s="8" t="n">
        <v>0</v>
      </c>
      <c r="FZ32" s="48" t="inlineStr">
        <is>
          <t>Memahami</t>
        </is>
      </c>
      <c r="GA32" s="48" t="inlineStr">
        <is>
          <t>CPO</t>
        </is>
      </c>
      <c r="GB32" s="8" t="n">
        <v>1</v>
      </c>
      <c r="GC32" s="8" t="n">
        <v>0</v>
      </c>
      <c r="GD32" s="8" t="n">
        <v>0</v>
      </c>
      <c r="GE32" s="8" t="n">
        <v>0</v>
      </c>
      <c r="GF32" s="48" t="n"/>
      <c r="GG32" s="48" t="inlineStr">
        <is>
          <t>Sering</t>
        </is>
      </c>
      <c r="GH32" s="48" t="inlineStr">
        <is>
          <t>Ya</t>
        </is>
      </c>
      <c r="GI32" s="48" t="inlineStr">
        <is>
          <t>Teman/keluarga</t>
        </is>
      </c>
      <c r="GJ32" s="8" t="n">
        <v>0</v>
      </c>
      <c r="GK32" s="8" t="n">
        <v>1</v>
      </c>
      <c r="GL32" s="8" t="n">
        <v>0</v>
      </c>
      <c r="GM32" s="8" t="n">
        <v>0</v>
      </c>
      <c r="GN32" s="48" t="n"/>
      <c r="GO32" s="8" t="n">
        <v>9</v>
      </c>
      <c r="GP32" s="48" t="inlineStr">
        <is>
          <t>Penuh (100%)</t>
        </is>
      </c>
      <c r="GQ32" s="48" t="inlineStr">
        <is>
          <t>Kayu bakar LPG</t>
        </is>
      </c>
      <c r="GR32" s="8" t="n">
        <v>1</v>
      </c>
      <c r="GS32" s="8" t="n">
        <v>1</v>
      </c>
      <c r="GT32" s="8" t="n">
        <v>0</v>
      </c>
      <c r="GU32" s="8" t="n">
        <v>0</v>
      </c>
      <c r="GV32" s="8" t="n">
        <v>0</v>
      </c>
      <c r="GW32" s="8" t="n">
        <v>0</v>
      </c>
      <c r="GX32" s="8" t="n">
        <v>0</v>
      </c>
      <c r="GY32" s="48" t="n"/>
      <c r="GZ32" s="48" t="inlineStr">
        <is>
          <t>Ya</t>
        </is>
      </c>
      <c r="HA32" s="8" t="n">
        <v>15</v>
      </c>
      <c r="HB32" s="8" t="n">
        <v>150000</v>
      </c>
      <c r="HC32" s="8" t="n">
        <v>5</v>
      </c>
      <c r="HD32" s="8" t="n">
        <v>50000</v>
      </c>
      <c r="HE32" s="8" t="n">
        <v>12</v>
      </c>
      <c r="HF32" s="8" t="n">
        <v>100000</v>
      </c>
      <c r="HG32" s="8" t="n">
        <v>3</v>
      </c>
      <c r="HH32" s="8" t="n">
        <v>25000</v>
      </c>
      <c r="HI32" s="48" t="n"/>
      <c r="HJ32" s="48" t="n"/>
      <c r="HK32" s="48" t="n"/>
      <c r="HL32" s="48" t="n"/>
      <c r="HM32" s="48" t="n"/>
      <c r="HN32" s="48" t="n"/>
      <c r="HO32" s="48" t="n"/>
      <c r="HP32" s="48" t="n"/>
      <c r="HQ32" s="48" t="n"/>
      <c r="HR32" s="48" t="n"/>
      <c r="HS32" s="48" t="n"/>
      <c r="HT32" s="48" t="n"/>
      <c r="HU32" s="48" t="n"/>
      <c r="HV32" s="48" t="n"/>
      <c r="HW32" s="48" t="n"/>
      <c r="HX32" s="48" t="n"/>
      <c r="HY32" s="8" t="n">
        <v>10</v>
      </c>
      <c r="HZ32" s="8" t="n">
        <v>100000</v>
      </c>
      <c r="IA32" s="8" t="n">
        <v>9</v>
      </c>
      <c r="IB32" s="8" t="n">
        <v>75000</v>
      </c>
      <c r="IC32" s="48" t="n"/>
      <c r="ID32" s="48" t="n"/>
      <c r="IE32" s="48" t="n"/>
      <c r="IF32" s="48" t="n"/>
      <c r="IG32" s="48" t="n"/>
      <c r="IH32" s="48" t="n"/>
      <c r="II32" s="48" t="n"/>
      <c r="IJ32" s="48" t="n"/>
      <c r="IK32" s="48" t="inlineStr">
        <is>
          <t>50-65 kg</t>
        </is>
      </c>
      <c r="IL32" s="48" t="inlineStr">
        <is>
          <t>3-5 jam</t>
        </is>
      </c>
      <c r="IM32" s="48" t="inlineStr">
        <is>
          <t>Ya</t>
        </is>
      </c>
      <c r="IN32" s="48" t="inlineStr">
        <is>
          <t>Tidak</t>
        </is>
      </c>
      <c r="IO32" s="48" t="inlineStr">
        <is>
          <t>Lebih bersih</t>
        </is>
      </c>
      <c r="IP32" s="48" t="n"/>
      <c r="IQ32" s="48" t="inlineStr">
        <is>
          <t>Tidak pernah</t>
        </is>
      </c>
      <c r="IR32" s="48" t="n"/>
      <c r="IS32" s="48" t="n"/>
      <c r="IT32" s="48" t="n"/>
      <c r="IU32" s="48" t="n"/>
      <c r="IV32" s="48" t="n"/>
      <c r="IW32" s="48" t="n"/>
      <c r="IX32" s="48" t="n"/>
      <c r="IY32" s="48" t="n"/>
      <c r="IZ32" s="48" t="inlineStr">
        <is>
          <t>Tidak pernah</t>
        </is>
      </c>
      <c r="JA32" s="48" t="n"/>
      <c r="JB32" s="48" t="n"/>
      <c r="JC32" s="48" t="n"/>
      <c r="JD32" s="48" t="n"/>
      <c r="JE32" s="48" t="n"/>
      <c r="JF32" s="48" t="n"/>
      <c r="JG32" s="48" t="n"/>
      <c r="JH32" s="48" t="n"/>
      <c r="JI32" s="48" t="inlineStr">
        <is>
          <t>Tidak pernah</t>
        </is>
      </c>
      <c r="JJ32" s="48" t="n"/>
      <c r="JK32" s="48" t="n"/>
      <c r="JL32" s="48" t="n"/>
      <c r="JM32" s="48" t="n"/>
      <c r="JN32" s="48" t="n"/>
      <c r="JO32" s="48" t="n"/>
      <c r="JP32" s="48" t="n"/>
      <c r="JQ32" s="48" t="n"/>
      <c r="JR32" s="48" t="inlineStr">
        <is>
          <t>Tidak pernah</t>
        </is>
      </c>
      <c r="JS32" s="48" t="n"/>
      <c r="JT32" s="48" t="n"/>
      <c r="JU32" s="48" t="n"/>
      <c r="JV32" s="48" t="n"/>
      <c r="JW32" s="48" t="n"/>
      <c r="JX32" s="48" t="n"/>
      <c r="JY32" s="48" t="n"/>
      <c r="JZ32" s="48" t="n"/>
      <c r="KA32" s="48" t="inlineStr">
        <is>
          <t>Tidak pernah</t>
        </is>
      </c>
      <c r="KB32" s="48" t="n"/>
      <c r="KC32" s="48" t="n"/>
      <c r="KD32" s="48" t="n"/>
      <c r="KE32" s="48" t="n"/>
      <c r="KF32" s="48" t="n"/>
      <c r="KG32" s="48" t="n"/>
      <c r="KH32" s="48" t="n"/>
      <c r="KI32" s="48" t="n"/>
      <c r="KJ32" s="48" t="inlineStr">
        <is>
          <t>Tidak pernah</t>
        </is>
      </c>
      <c r="KK32" s="48" t="n"/>
      <c r="KL32" s="48" t="n"/>
      <c r="KM32" s="48" t="n"/>
      <c r="KN32" s="48" t="n"/>
      <c r="KO32" s="48" t="n"/>
      <c r="KP32" s="48" t="n"/>
      <c r="KQ32" s="48" t="n"/>
      <c r="KR32" s="48" t="n"/>
      <c r="KS32" s="48" t="inlineStr">
        <is>
          <t>Cukup membaik</t>
        </is>
      </c>
      <c r="KT32" s="48" t="inlineStr">
        <is>
          <t>0-1 kali</t>
        </is>
      </c>
      <c r="KU32" s="48" t="inlineStr">
        <is>
          <t>0-1 kali</t>
        </is>
      </c>
      <c r="KV32" s="48" t="inlineStr">
        <is>
          <t>Tidak ada</t>
        </is>
      </c>
      <c r="KW32" s="8" t="n">
        <v>0</v>
      </c>
      <c r="KX32" s="8" t="n">
        <v>0</v>
      </c>
      <c r="KY32" s="8" t="n">
        <v>0</v>
      </c>
      <c r="KZ32" s="8" t="n">
        <v>1</v>
      </c>
      <c r="LA32" s="48" t="inlineStr">
        <is>
          <t>Cukup membaik</t>
        </is>
      </c>
      <c r="LB32" s="48" t="inlineStr">
        <is>
          <t>Cukup membaik</t>
        </is>
      </c>
      <c r="LC32" s="8" t="n">
        <v>0</v>
      </c>
      <c r="LD32" s="8" t="n">
        <v>3</v>
      </c>
      <c r="LE32" s="8" t="n">
        <v>0</v>
      </c>
      <c r="LF32" s="8" t="n">
        <v>0</v>
      </c>
      <c r="LG32" s="48" t="inlineStr">
        <is>
          <t>Ya</t>
        </is>
      </c>
      <c r="LH32" s="8" t="n">
        <v>150000</v>
      </c>
      <c r="LI32" s="48" t="n"/>
      <c r="LJ32" s="48" t="inlineStr">
        <is>
          <t>Kebutuhan rumah tangga</t>
        </is>
      </c>
      <c r="LK32" s="8" t="n">
        <v>0</v>
      </c>
      <c r="LL32" s="8" t="n">
        <v>0</v>
      </c>
      <c r="LM32" s="8" t="n">
        <v>0</v>
      </c>
      <c r="LN32" s="8" t="n">
        <v>0</v>
      </c>
      <c r="LO32" s="8" t="n">
        <v>1</v>
      </c>
      <c r="LP32" s="8" t="n">
        <v>0</v>
      </c>
      <c r="LQ32" s="8" t="n">
        <v>0</v>
      </c>
      <c r="LR32" s="48" t="n"/>
      <c r="LS32" s="8" t="n">
        <v>15</v>
      </c>
      <c r="LT32" s="8" t="n">
        <v>15</v>
      </c>
      <c r="LU32" s="8" t="n">
        <v>0</v>
      </c>
      <c r="LV32" s="8" t="n">
        <v>5</v>
      </c>
      <c r="LW32" s="8" t="n">
        <v>5</v>
      </c>
      <c r="LX32" s="8" t="n">
        <v>0</v>
      </c>
      <c r="LY32" s="8" t="n">
        <v>5</v>
      </c>
      <c r="LZ32" s="8" t="n">
        <v>5</v>
      </c>
      <c r="MA32" s="8" t="n">
        <v>0</v>
      </c>
      <c r="MB32" s="48" t="inlineStr">
        <is>
          <t>Ya</t>
        </is>
      </c>
      <c r="MC32" s="8" t="n">
        <v>30</v>
      </c>
      <c r="MD32" s="8" t="n">
        <v>15</v>
      </c>
      <c r="ME32" s="8" t="n">
        <v>30</v>
      </c>
      <c r="MF32" s="8" t="n">
        <v>15</v>
      </c>
      <c r="MG32" s="8" t="n">
        <v>0</v>
      </c>
      <c r="MH32" s="8" t="n">
        <v>0</v>
      </c>
      <c r="MI32" s="48" t="inlineStr">
        <is>
          <t>Istirahat</t>
        </is>
      </c>
      <c r="MJ32" s="8" t="n">
        <v>0</v>
      </c>
      <c r="MK32" s="8" t="n">
        <v>0</v>
      </c>
      <c r="ML32" s="8" t="n">
        <v>1</v>
      </c>
      <c r="MM32" s="8" t="n">
        <v>0</v>
      </c>
      <c r="MN32" s="8" t="n">
        <v>0</v>
      </c>
      <c r="MO32" s="8" t="n">
        <v>0</v>
      </c>
      <c r="MP32" s="48" t="n"/>
      <c r="MQ32" s="48" t="n"/>
      <c r="MR32" s="48" t="inlineStr">
        <is>
          <t>istirahat</t>
        </is>
      </c>
      <c r="MS32" s="48" t="n"/>
      <c r="MT32" s="48" t="inlineStr">
        <is>
          <t>santai bersama keluarga</t>
        </is>
      </c>
      <c r="MU32" s="48" t="inlineStr">
        <is>
          <t>Tidak</t>
        </is>
      </c>
      <c r="MV32" s="48" t="n"/>
      <c r="MW32" s="48" t="n"/>
      <c r="MX32" s="48" t="n"/>
      <c r="MY32" s="48" t="n"/>
      <c r="MZ32" s="48" t="n"/>
      <c r="NA32" s="48" t="n"/>
      <c r="NB32" s="48" t="n"/>
      <c r="NC32" s="48" t="n"/>
      <c r="ND32" s="48" t="n"/>
      <c r="NE32" s="48" t="n"/>
      <c r="NF32" s="48" t="n"/>
      <c r="NG32" s="48" t="n"/>
      <c r="NH32" s="48" t="n"/>
      <c r="NI32" s="48" t="n"/>
      <c r="NJ32" s="48" t="n"/>
      <c r="NK32" s="48" t="n"/>
      <c r="NL32" s="48" t="inlineStr">
        <is>
          <t>Ya</t>
        </is>
      </c>
      <c r="NM32" s="48" t="inlineStr">
        <is>
          <t>Kombinasi dana mandiri dan dana hibah</t>
        </is>
      </c>
      <c r="NN32" s="48" t="inlineStr">
        <is>
          <t>&gt;11.000.001</t>
        </is>
      </c>
      <c r="NO32" s="48" t="inlineStr">
        <is>
          <t>Pemerintah</t>
        </is>
      </c>
      <c r="NP32" s="48" t="n"/>
      <c r="NQ32" s="48" t="n"/>
      <c r="NR32" s="48" t="n"/>
      <c r="NS32" s="48" t="n"/>
      <c r="NT32" s="48" t="n"/>
      <c r="NU32" s="48" t="n"/>
      <c r="NV32" s="48" t="inlineStr">
        <is>
          <t>Anggota keluarga - Laki-laki dewasa</t>
        </is>
      </c>
      <c r="NW32" s="48" t="n"/>
      <c r="NX32" s="48" t="inlineStr">
        <is>
          <t>Sedikit meningkat</t>
        </is>
      </c>
      <c r="NY32" s="8" t="n">
        <v>45</v>
      </c>
      <c r="NZ32" s="8" t="n">
        <v>30</v>
      </c>
      <c r="OA32" s="8" t="n">
        <v>0</v>
      </c>
      <c r="OB32" s="8" t="n">
        <v>5</v>
      </c>
      <c r="OC32" s="8" t="n">
        <v>5</v>
      </c>
      <c r="OD32" s="8" t="n">
        <v>0</v>
      </c>
      <c r="OE32" s="48" t="inlineStr">
        <is>
          <t>Lebih baik</t>
        </is>
      </c>
      <c r="OF32" s="48" t="inlineStr">
        <is>
          <t>Jauh lebih baik (beda waktu memasak lebih cepat setengah jam atau lebih, ATAU tidak lagi ada rasa/bau makanan yang berubah, ATAU alasan lainnya)</t>
        </is>
      </c>
      <c r="OG32" s="48" t="inlineStr">
        <is>
          <t>Ya</t>
        </is>
      </c>
      <c r="OH32" s="8" t="n">
        <v>0</v>
      </c>
      <c r="OI32" s="8" t="n">
        <v>3</v>
      </c>
      <c r="OJ32" s="8" t="n">
        <v>0</v>
      </c>
      <c r="OK32" s="8" t="n">
        <v>0</v>
      </c>
      <c r="OL32" s="8" t="n">
        <v>0</v>
      </c>
      <c r="OM32" s="8" t="n">
        <v>0</v>
      </c>
      <c r="ON32" s="8" t="n">
        <v>0</v>
      </c>
      <c r="OO32" s="8" t="n">
        <v>0</v>
      </c>
      <c r="OP32" s="48" t="inlineStr">
        <is>
          <t>Sapi perah</t>
        </is>
      </c>
      <c r="OQ32" s="8" t="n">
        <v>0</v>
      </c>
      <c r="OR32" s="8" t="n">
        <v>1</v>
      </c>
      <c r="OS32" s="8" t="n">
        <v>0</v>
      </c>
      <c r="OT32" s="8" t="n">
        <v>0</v>
      </c>
      <c r="OU32" s="8" t="n">
        <v>0</v>
      </c>
      <c r="OV32" s="8" t="n">
        <v>0</v>
      </c>
      <c r="OW32" s="8" t="n">
        <v>0</v>
      </c>
      <c r="OX32" s="8" t="n">
        <v>0</v>
      </c>
      <c r="OY32" s="48" t="n"/>
      <c r="OZ32" s="48" t="n"/>
      <c r="PA32" s="48" t="n"/>
      <c r="PB32" s="48" t="n"/>
      <c r="PC32" s="48" t="n"/>
      <c r="PD32" s="48" t="n"/>
      <c r="PE32" s="48" t="n"/>
      <c r="PF32" s="48" t="n"/>
      <c r="PG32" s="48" t="n"/>
      <c r="PH32" s="48" t="n"/>
      <c r="PI32" s="48" t="n"/>
      <c r="PJ32" s="48" t="inlineStr">
        <is>
          <t>1-Disebarkan ke lahan terbuka</t>
        </is>
      </c>
      <c r="PK32" s="8" t="n">
        <v>0</v>
      </c>
      <c r="PL32" s="8" t="n">
        <v>0</v>
      </c>
      <c r="PM32" s="8" t="n">
        <v>0</v>
      </c>
      <c r="PN32" s="8" t="n">
        <v>0</v>
      </c>
      <c r="PO32" s="8" t="n">
        <v>0</v>
      </c>
      <c r="PP32" s="8" t="n">
        <v>1</v>
      </c>
      <c r="PQ32" s="8" t="n">
        <v>0</v>
      </c>
      <c r="PR32" s="8" t="n">
        <v>0</v>
      </c>
      <c r="PS32" s="8" t="n">
        <v>0</v>
      </c>
      <c r="PT32" s="48" t="n"/>
      <c r="PU32" s="48" t="n"/>
      <c r="PV32" s="48" t="n"/>
      <c r="PW32" s="48" t="n"/>
      <c r="PX32" s="48" t="n"/>
      <c r="PY32" s="48" t="n"/>
      <c r="PZ32" s="48" t="n"/>
      <c r="QA32" s="48" t="n"/>
      <c r="QB32" s="48" t="n"/>
      <c r="QC32" s="48" t="n"/>
      <c r="QD32" s="48" t="n"/>
      <c r="QE32" s="48" t="n"/>
      <c r="QF32" s="48" t="n"/>
      <c r="QG32" s="48" t="n"/>
      <c r="QH32" s="48" t="n"/>
      <c r="QI32" s="48" t="n"/>
      <c r="QJ32" s="48" t="n"/>
      <c r="QK32" s="48" t="n"/>
      <c r="QL32" s="48" t="n"/>
      <c r="QM32" s="48" t="n"/>
      <c r="QN32" s="48" t="n"/>
      <c r="QO32" s="48" t="n"/>
      <c r="QP32" s="48" t="n"/>
      <c r="QQ32" s="48" t="n"/>
      <c r="QR32" s="48" t="n"/>
      <c r="QS32" s="48" t="n"/>
      <c r="QT32" s="48" t="n"/>
      <c r="QU32" s="48" t="n"/>
      <c r="QV32" s="48" t="n"/>
      <c r="QW32" s="48" t="n"/>
      <c r="QX32" s="48" t="n"/>
      <c r="QY32" s="48" t="n"/>
      <c r="QZ32" s="48" t="n"/>
      <c r="RA32" s="48" t="n"/>
      <c r="RB32" s="48" t="n"/>
      <c r="RC32" s="48" t="n"/>
      <c r="RD32" s="48" t="n"/>
      <c r="RE32" s="48" t="n"/>
      <c r="RF32" s="48" t="n"/>
      <c r="RG32" s="48" t="n"/>
      <c r="RH32" s="48" t="n"/>
      <c r="RI32" s="48" t="n"/>
      <c r="RJ32" s="48" t="n"/>
      <c r="RK32" s="48" t="n"/>
      <c r="RL32" s="48" t="n"/>
      <c r="RM32" s="48" t="n"/>
      <c r="RN32" s="48" t="n"/>
      <c r="RO32" s="48" t="n"/>
      <c r="RP32" s="48" t="n"/>
      <c r="RQ32" s="48" t="n"/>
      <c r="RR32" s="48" t="n"/>
      <c r="RS32" s="48" t="n"/>
      <c r="RT32" s="48" t="n"/>
      <c r="RU32" s="48" t="n"/>
      <c r="RV32" s="48" t="n"/>
      <c r="RW32" s="48" t="n"/>
      <c r="RX32" s="48" t="n"/>
      <c r="RY32" s="48" t="n"/>
      <c r="RZ32" s="48" t="n"/>
      <c r="SA32" s="48" t="n"/>
      <c r="SB32" s="48" t="n"/>
      <c r="SC32" s="48" t="n"/>
      <c r="SD32" s="48" t="n"/>
      <c r="SE32" s="8" t="n">
        <v>3</v>
      </c>
      <c r="SF32" s="48" t="n"/>
      <c r="SG32" s="48" t="n"/>
      <c r="SH32" s="48" t="n"/>
      <c r="SI32" s="48" t="n"/>
      <c r="SJ32" s="48" t="n"/>
      <c r="SK32" s="48" t="n"/>
      <c r="SL32" s="48" t="n"/>
      <c r="SM32" s="48" t="n"/>
      <c r="SN32" s="48" t="n"/>
      <c r="SO32" s="48" t="n"/>
      <c r="SP32" s="48" t="n"/>
      <c r="SQ32" s="48" t="n"/>
      <c r="SR32" s="48" t="n"/>
      <c r="SS32" s="48" t="n"/>
      <c r="ST32" s="48" t="n"/>
      <c r="SU32" s="48" t="n"/>
      <c r="SV32" s="48" t="n"/>
      <c r="SW32" s="48" t="n"/>
      <c r="SX32" s="48" t="n"/>
      <c r="SY32" s="48" t="n"/>
      <c r="SZ32" s="48" t="n"/>
      <c r="TA32" s="48" t="n"/>
      <c r="TB32" s="48" t="n"/>
      <c r="TC32" s="48" t="n"/>
      <c r="TD32" s="48" t="n"/>
      <c r="TE32" s="48" t="n"/>
      <c r="TF32" s="48" t="n"/>
      <c r="TG32" s="48" t="n"/>
      <c r="TH32" s="48" t="n"/>
      <c r="TI32" s="48" t="n"/>
      <c r="TJ32" s="48" t="n"/>
      <c r="TK32" s="48" t="n"/>
      <c r="TL32" s="48" t="n"/>
      <c r="TM32" s="48" t="n"/>
      <c r="TN32" s="48" t="n"/>
      <c r="TO32" s="48" t="n"/>
      <c r="TP32" s="48" t="n"/>
      <c r="TQ32" s="48" t="n"/>
      <c r="TR32" s="48" t="n"/>
      <c r="TS32" s="48" t="n"/>
      <c r="TT32" s="48" t="n"/>
      <c r="TU32" s="48" t="n"/>
      <c r="TV32" s="48" t="n"/>
      <c r="TW32" s="48" t="n"/>
      <c r="TX32" s="48" t="n"/>
      <c r="TY32" s="48" t="n"/>
      <c r="TZ32" s="48" t="n"/>
      <c r="UA32" s="48" t="inlineStr">
        <is>
          <t>Pemberian pakan di kandang</t>
        </is>
      </c>
      <c r="UB32" s="48" t="n"/>
      <c r="UC32" s="48" t="n"/>
      <c r="UD32" s="48" t="n"/>
      <c r="UE32" s="48" t="n"/>
      <c r="UF32" s="48" t="n"/>
      <c r="UG32" s="48" t="n"/>
      <c r="UH32" s="48" t="n"/>
      <c r="UI32" s="48" t="inlineStr">
        <is>
          <t>Sangat teratur (setiap hari)</t>
        </is>
      </c>
      <c r="UJ32" s="48" t="n"/>
      <c r="UK32" s="48" t="n"/>
      <c r="UL32" s="48" t="n"/>
      <c r="UM32" s="48" t="n"/>
      <c r="UN32" s="48" t="n"/>
      <c r="UO32" s="48" t="n"/>
      <c r="UP32" s="48" t="n"/>
      <c r="UQ32" s="48" t="inlineStr">
        <is>
          <t>Sangat sering (&gt;1 kali sehari)</t>
        </is>
      </c>
      <c r="UR32" s="48" t="n"/>
      <c r="US32" s="48" t="n"/>
      <c r="UT32" s="48" t="n"/>
      <c r="UU32" s="48" t="n"/>
      <c r="UV32" s="48" t="n"/>
      <c r="UW32" s="48" t="n"/>
      <c r="UX32" s="48" t="n"/>
      <c r="UY32" s="48" t="n"/>
      <c r="UZ32" s="48" t="n"/>
      <c r="VA32" s="48" t="n"/>
      <c r="VB32" s="48" t="n"/>
      <c r="VC32" s="48" t="n"/>
      <c r="VD32" s="48" t="n"/>
      <c r="VE32" s="48" t="n"/>
      <c r="VF32" s="48" t="n"/>
      <c r="VG32" s="48" t="n"/>
      <c r="VH32" s="48" t="n"/>
      <c r="VI32" s="48" t="n"/>
      <c r="VJ32" s="48" t="n"/>
      <c r="VK32" s="48" t="inlineStr">
        <is>
          <t>3-Disimpan terbuka (dry lot) 4-Disimpan dalam kotak bersekat 6-Digester biogas</t>
        </is>
      </c>
      <c r="VL32" s="8" t="n">
        <v>0</v>
      </c>
      <c r="VM32" s="8" t="n">
        <v>0</v>
      </c>
      <c r="VN32" s="8" t="n">
        <v>1</v>
      </c>
      <c r="VO32" s="8" t="n">
        <v>1</v>
      </c>
      <c r="VP32" s="8" t="n">
        <v>0</v>
      </c>
      <c r="VQ32" s="8" t="n">
        <v>1</v>
      </c>
      <c r="VR32" s="8" t="n">
        <v>0</v>
      </c>
      <c r="VS32" s="8" t="n">
        <v>0</v>
      </c>
      <c r="VT32" s="48" t="n"/>
      <c r="VU32" s="48" t="n"/>
      <c r="VV32" s="48" t="n"/>
      <c r="VW32" s="48" t="n"/>
      <c r="VX32" s="48" t="n"/>
      <c r="VY32" s="48" t="n"/>
      <c r="VZ32" s="48" t="n"/>
      <c r="WA32" s="48" t="n"/>
      <c r="WB32" s="48" t="n"/>
      <c r="WC32" s="48" t="n"/>
      <c r="WD32" s="48" t="n"/>
      <c r="WE32" s="48" t="n"/>
      <c r="WF32" s="48" t="n"/>
      <c r="WG32" s="48" t="n"/>
      <c r="WH32" s="48" t="n"/>
      <c r="WI32" s="48" t="n"/>
      <c r="WJ32" s="48" t="n"/>
      <c r="WK32" s="48" t="n"/>
      <c r="WL32" s="48" t="n"/>
      <c r="WM32" s="48" t="n"/>
      <c r="WN32" s="48" t="n"/>
      <c r="WO32" s="48" t="n"/>
      <c r="WP32" s="48" t="n"/>
      <c r="WQ32" s="48" t="n"/>
      <c r="WR32" s="48" t="n"/>
      <c r="WS32" s="48" t="n"/>
      <c r="WT32" s="48" t="n"/>
      <c r="WU32" s="48" t="n"/>
      <c r="WV32" s="48" t="n"/>
      <c r="WW32" s="48" t="n"/>
      <c r="WX32" s="48" t="n"/>
      <c r="WY32" s="48" t="n"/>
      <c r="WZ32" s="48" t="n"/>
      <c r="XA32" s="48" t="n"/>
      <c r="XB32" s="48" t="n"/>
      <c r="XC32" s="48" t="n"/>
      <c r="XD32" s="48" t="n"/>
      <c r="XE32" s="48" t="n"/>
      <c r="XF32" s="48" t="n"/>
      <c r="XG32" s="48" t="n"/>
      <c r="XH32" s="48" t="n"/>
      <c r="XI32" s="48" t="n"/>
      <c r="XJ32" s="48" t="n"/>
      <c r="XK32" s="48" t="n"/>
      <c r="XL32" s="48" t="n"/>
      <c r="XM32" s="48" t="n"/>
      <c r="XN32" s="48" t="n"/>
      <c r="XO32" s="48" t="n"/>
      <c r="XP32" s="48" t="n"/>
      <c r="XQ32" s="48" t="n"/>
      <c r="XR32" s="48" t="n"/>
      <c r="XS32" s="48" t="n"/>
      <c r="XT32" s="48" t="n"/>
      <c r="XU32" s="48" t="n"/>
      <c r="XV32" s="48" t="n"/>
      <c r="XW32" s="48" t="n"/>
      <c r="XX32" s="48" t="n"/>
      <c r="XY32" s="48" t="n"/>
      <c r="XZ32" s="48" t="n"/>
      <c r="YA32" s="48" t="n"/>
      <c r="YB32" s="48" t="n"/>
      <c r="YC32" s="48" t="n"/>
      <c r="YD32" s="48" t="n"/>
      <c r="YE32" s="48" t="n"/>
      <c r="YF32" s="48" t="n"/>
      <c r="YG32" s="48" t="n"/>
      <c r="YH32" s="48" t="n"/>
      <c r="YI32" s="48" t="n"/>
      <c r="YJ32" s="48" t="n"/>
      <c r="YK32" s="48" t="n"/>
      <c r="YL32" s="48" t="n"/>
      <c r="YM32" s="48" t="n"/>
      <c r="YN32" s="48" t="n"/>
      <c r="YO32" s="48" t="n"/>
      <c r="YP32" s="48" t="n"/>
      <c r="YQ32" s="48" t="n"/>
      <c r="YR32" s="48" t="n"/>
      <c r="YS32" s="48" t="n"/>
      <c r="YT32" s="8" t="n">
        <v>50</v>
      </c>
      <c r="YU32" s="48" t="n"/>
      <c r="YV32" s="48" t="n"/>
      <c r="YW32" s="48" t="n"/>
      <c r="YX32" s="48" t="n"/>
      <c r="YY32" s="48" t="n"/>
      <c r="YZ32" s="48" t="n"/>
      <c r="ZA32" s="48" t="n"/>
      <c r="ZB32" s="8" t="n">
        <v>2</v>
      </c>
      <c r="ZC32" s="48" t="n"/>
      <c r="ZD32" s="48" t="n"/>
      <c r="ZE32" s="48" t="n"/>
      <c r="ZF32" s="48" t="n"/>
      <c r="ZG32" s="48" t="n"/>
      <c r="ZH32" s="48" t="n"/>
      <c r="ZI32" s="48" t="n"/>
      <c r="ZJ32" s="48" t="inlineStr">
        <is>
          <t>Pakan segar (misal: rumput)</t>
        </is>
      </c>
      <c r="ZK32" s="48" t="n"/>
      <c r="ZL32" s="48" t="n"/>
      <c r="ZM32" s="48" t="n"/>
      <c r="ZN32" s="48" t="n"/>
      <c r="ZO32" s="48" t="n"/>
      <c r="ZP32" s="48" t="n"/>
      <c r="ZQ32" s="48" t="inlineStr">
        <is>
          <t>Ya</t>
        </is>
      </c>
      <c r="ZR32" s="48" t="inlineStr">
        <is>
          <t>Padat Cair</t>
        </is>
      </c>
      <c r="ZS32" s="8" t="n">
        <v>1</v>
      </c>
      <c r="ZT32" s="8" t="n">
        <v>1</v>
      </c>
      <c r="ZU32" s="8" t="n">
        <v>50</v>
      </c>
      <c r="ZV32" s="8" t="n">
        <v>50</v>
      </c>
      <c r="ZW32" s="48" t="inlineStr">
        <is>
          <t>Ya</t>
        </is>
      </c>
      <c r="ZX32" s="48" t="inlineStr">
        <is>
          <t>Mengetahui</t>
        </is>
      </c>
      <c r="ZY32" s="48" t="inlineStr">
        <is>
          <t>Digunakan untuk pupuk di lahan pertanian sendiri Dibuang ke lahan sekitar kandang - yg ditanami tanaman Diberikan gratis ke orang lain</t>
        </is>
      </c>
      <c r="ZZ32" s="8" t="n">
        <v>1</v>
      </c>
      <c r="AAA32" s="8" t="n">
        <v>0</v>
      </c>
      <c r="AAB32" s="8" t="n">
        <v>0</v>
      </c>
      <c r="AAC32" s="8" t="n">
        <v>1</v>
      </c>
      <c r="AAD32" s="8" t="n">
        <v>1</v>
      </c>
      <c r="AAE32" s="8" t="n">
        <v>0</v>
      </c>
      <c r="AAF32" s="8" t="n">
        <v>0</v>
      </c>
      <c r="AAG32" s="48" t="inlineStr">
        <is>
          <t>Pupuk cair untuk tanaman</t>
        </is>
      </c>
      <c r="AAH32" s="8" t="n">
        <v>1</v>
      </c>
      <c r="AAI32" s="8" t="n">
        <v>0</v>
      </c>
      <c r="AAJ32" s="8" t="n">
        <v>0</v>
      </c>
      <c r="AAK32" s="8" t="n">
        <v>0</v>
      </c>
      <c r="AAL32" s="8" t="n">
        <v>0</v>
      </c>
      <c r="AAM32" s="48" t="n"/>
      <c r="AAN32" s="48" t="n"/>
      <c r="AAO32" s="48" t="n"/>
      <c r="AAP32" s="48" t="n"/>
      <c r="AAQ32" s="48" t="n"/>
      <c r="AAR32" s="48" t="n"/>
      <c r="AAS32" s="48" t="n"/>
      <c r="AAT32" s="48" t="n"/>
      <c r="AAU32" s="48" t="n"/>
      <c r="AAV32" s="11" t="inlineStr">
        <is>
          <t>Rumput</t>
        </is>
      </c>
      <c r="AAW32" s="48" t="inlineStr">
        <is>
          <t>Sering ( 1 minggu 2 kali)</t>
        </is>
      </c>
      <c r="AAX32" s="8" t="n">
        <v>2500</v>
      </c>
      <c r="AAY32" s="8" t="n">
        <v>50</v>
      </c>
      <c r="AAZ32" s="8" t="n">
        <v>50</v>
      </c>
      <c r="ABA32" s="8" t="n">
        <v>50</v>
      </c>
      <c r="ABB32" s="48" t="inlineStr">
        <is>
          <t>Urea</t>
        </is>
      </c>
      <c r="ABC32" s="48" t="n"/>
      <c r="ABD32" s="8" t="n">
        <v>40</v>
      </c>
      <c r="ABE32" s="8" t="n">
        <v>4000</v>
      </c>
      <c r="ABF32" s="8" t="n">
        <v>0</v>
      </c>
      <c r="ABG32" s="8" t="n">
        <v>4000</v>
      </c>
      <c r="ABH32" s="8" t="n">
        <v>500</v>
      </c>
      <c r="ABI32" s="8" t="n">
        <v>650</v>
      </c>
      <c r="ABJ32" s="48" t="inlineStr">
        <is>
          <t>Ya</t>
        </is>
      </c>
      <c r="ABK32" s="48" t="inlineStr">
        <is>
          <t>Cukup meningkat</t>
        </is>
      </c>
      <c r="ABL32" s="48" t="inlineStr">
        <is>
          <t>Cukup meningkat</t>
        </is>
      </c>
      <c r="ABM32" s="48" t="inlineStr">
        <is>
          <t>Cukup meningkat</t>
        </is>
      </c>
      <c r="ABN32" s="48" t="n"/>
      <c r="ABO32" s="48" t="n"/>
      <c r="ABP32" s="48" t="inlineStr">
        <is>
          <t>Tidak punya waktu mengumpulkannya Ladang/sawah terlalu jauh, sulit untuk mengangkut ke sana</t>
        </is>
      </c>
      <c r="ABQ32" s="8" t="n">
        <v>0</v>
      </c>
      <c r="ABR32" s="8" t="n">
        <v>0</v>
      </c>
      <c r="ABS32" s="8" t="n">
        <v>1</v>
      </c>
      <c r="ABT32" s="8" t="n">
        <v>1</v>
      </c>
      <c r="ABU32" s="8" t="n">
        <v>0</v>
      </c>
      <c r="ABV32" s="8" t="n">
        <v>0</v>
      </c>
      <c r="ABW32" s="8" t="n">
        <v>0</v>
      </c>
      <c r="ABX32" s="48" t="n"/>
      <c r="ABY32" s="48" t="inlineStr">
        <is>
          <t>tidak</t>
        </is>
      </c>
      <c r="ABZ32" s="48" t="inlineStr">
        <is>
          <t>Manfaat besar dan membantu kehidupan sehari-hari</t>
        </is>
      </c>
      <c r="ACA32" s="48" t="inlineStr">
        <is>
          <t>Bertambah</t>
        </is>
      </c>
      <c r="ACB32" s="48" t="inlineStr">
        <is>
          <t>Anggota keluarga - Perempuan dewasa</t>
        </is>
      </c>
      <c r="ACC32" s="48" t="inlineStr">
        <is>
          <t>Setuju</t>
        </is>
      </c>
      <c r="ACD32" s="48" t="inlineStr">
        <is>
          <t>Anggota keluarga - Laki-laki dewasa Anggota keluarga - Perempuan dewasa</t>
        </is>
      </c>
      <c r="ACE32" s="8" t="n">
        <v>1</v>
      </c>
      <c r="ACF32" s="8" t="n">
        <v>1</v>
      </c>
      <c r="ACG32" s="8" t="n">
        <v>0</v>
      </c>
      <c r="ACH32" s="8" t="n">
        <v>0</v>
      </c>
      <c r="ACI32" s="48" t="inlineStr">
        <is>
          <t>Puas</t>
        </is>
      </c>
      <c r="ACJ32" s="48" t="inlineStr">
        <is>
          <t>Sangat puas</t>
        </is>
      </c>
      <c r="ACK32" s="48" t="inlineStr">
        <is>
          <t>Sangat puas</t>
        </is>
      </c>
      <c r="ACL32" s="48" t="inlineStr">
        <is>
          <t>Sangat puas</t>
        </is>
      </c>
      <c r="ACM32" s="48" t="inlineStr">
        <is>
          <t>Tidak</t>
        </is>
      </c>
      <c r="ACN32" s="48" t="n"/>
      <c r="ACO32" s="48" t="inlineStr">
        <is>
          <t>Sangat puas</t>
        </is>
      </c>
      <c r="ACP32" s="48" t="n"/>
      <c r="ACQ32" s="48" t="n"/>
      <c r="ACR32" s="48" t="n"/>
      <c r="ACS32" s="48" t="n"/>
      <c r="ACT32" s="48" t="n"/>
      <c r="ACU32" s="48" t="n"/>
      <c r="ACV32" s="48" t="n"/>
      <c r="ACW32" s="48" t="n"/>
      <c r="ACX32" s="48" t="n"/>
      <c r="ACY32" s="48" t="n"/>
      <c r="ACZ32" s="48" t="inlineStr">
        <is>
          <t>Menghubungi CPO atau pendamping</t>
        </is>
      </c>
      <c r="ADA32" s="8" t="n">
        <v>0</v>
      </c>
      <c r="ADB32" s="8" t="n">
        <v>0</v>
      </c>
      <c r="ADC32" s="8" t="n">
        <v>0</v>
      </c>
      <c r="ADD32" s="8" t="n">
        <v>0</v>
      </c>
      <c r="ADE32" s="8" t="n">
        <v>1</v>
      </c>
      <c r="ADF32" s="8" t="n">
        <v>0</v>
      </c>
      <c r="ADG32" s="8" t="n">
        <v>0</v>
      </c>
      <c r="ADH32" s="8" t="n">
        <v>0</v>
      </c>
      <c r="ADI32" s="12" t="n"/>
      <c r="ADJ32" s="17" t="inlineStr">
        <is>
          <t>Laki-laki dewasa</t>
        </is>
      </c>
      <c r="ADK32" s="48" t="n"/>
      <c r="ADL32" s="17" t="inlineStr">
        <is>
          <t>Menelepon atau WA langsung</t>
        </is>
      </c>
      <c r="ADM32" s="48" t="n"/>
      <c r="ADN32" s="11" t="inlineStr">
        <is>
          <t>Tidak ada, sudah baik</t>
        </is>
      </c>
      <c r="ADO32" s="48" t="inlineStr">
        <is>
          <t>Ya, selalu</t>
        </is>
      </c>
      <c r="ADP32"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32" s="18" t="n">
        <v>1</v>
      </c>
      <c r="ADR32" s="18" t="n">
        <v>1</v>
      </c>
      <c r="ADS32" s="18" t="n">
        <v>1</v>
      </c>
      <c r="ADT32" s="18" t="n">
        <v>1</v>
      </c>
      <c r="ADU32" s="18" t="n">
        <v>1</v>
      </c>
      <c r="ADV32" s="18" t="n">
        <v>1</v>
      </c>
      <c r="ADW32" s="18" t="n">
        <v>1</v>
      </c>
      <c r="ADX32" s="18" t="n">
        <v>1</v>
      </c>
      <c r="ADY32" s="18" t="n">
        <v>1</v>
      </c>
      <c r="ADZ32" s="18" t="n">
        <v>0</v>
      </c>
      <c r="AEA32" s="18" t="n">
        <v>0</v>
      </c>
      <c r="AEB32" s="18" t="n">
        <v>0</v>
      </c>
      <c r="AEC32" s="48" t="n"/>
      <c r="AED32" s="48" t="inlineStr">
        <is>
          <t>Mengurangi pengeluaran energi</t>
        </is>
      </c>
      <c r="AEE32" s="48" t="n"/>
      <c r="AEF32" s="48" t="inlineStr">
        <is>
          <t>Pemerintah daerah</t>
        </is>
      </c>
      <c r="AEG32" s="48" t="n"/>
      <c r="AEH32" s="48" t="inlineStr">
        <is>
          <t>WhatsApp Image 2026-02-05 at 22.00.27-16_2_14.jpeg</t>
        </is>
      </c>
      <c r="AEI32" s="16" t="inlineStr">
        <is>
          <t>https://kf.kobotoolbox.org/api/v2/assets/avstPQqLr3Ab3ZdcVTXZ6f/data/665917452/attachments/attqwjP3Dad7Ut8anhpoS4Ps/</t>
        </is>
      </c>
      <c r="AEJ32" s="48" t="inlineStr">
        <is>
          <t>WhatsApp Image 2026-02-05 at 22.00.26-16_2_35.jpeg</t>
        </is>
      </c>
      <c r="AEK32" s="16" t="inlineStr">
        <is>
          <t>https://kf.kobotoolbox.org/api/v2/assets/avstPQqLr3Ab3ZdcVTXZ6f/data/665917452/attachments/attMZonA29XnmhPMbDFohDYS/</t>
        </is>
      </c>
      <c r="AEL32" s="48" t="inlineStr">
        <is>
          <t>manto - witono</t>
        </is>
      </c>
      <c r="AEM32" s="48" t="n"/>
      <c r="AEN32" s="48" t="n"/>
    </row>
    <row r="33">
      <c r="A33" s="6" t="n">
        <v>46060</v>
      </c>
      <c r="B33" s="6" t="n">
        <v>46060</v>
      </c>
      <c r="C33" s="48" t="inlineStr">
        <is>
          <t>Marmanto</t>
        </is>
      </c>
      <c r="D33" s="48" t="inlineStr">
        <is>
          <t>Sumali</t>
        </is>
      </c>
      <c r="E33" s="8">
        <f>+6283844389430</f>
        <v/>
      </c>
      <c r="F33" s="48" t="n"/>
      <c r="G33" s="8" t="n">
        <v>-7.21459104</v>
      </c>
      <c r="H33" s="8" t="n">
        <v>110.2531517</v>
      </c>
      <c r="I33" s="48" t="n"/>
      <c r="J33" s="8" t="n">
        <v>4.95</v>
      </c>
      <c r="K33" s="48" t="n"/>
      <c r="L33" s="48" t="n"/>
      <c r="M33" s="8" t="n">
        <v>-7.21460969</v>
      </c>
      <c r="N33" s="8" t="n">
        <v>110.2531753</v>
      </c>
      <c r="O33" s="48" t="n"/>
      <c r="P33" s="8" t="n">
        <v>4.98</v>
      </c>
      <c r="Q33" s="48" t="n"/>
      <c r="R33" s="48" t="inlineStr">
        <is>
          <t>Jawa Tengah</t>
        </is>
      </c>
      <c r="S33" s="48" t="n"/>
      <c r="T33" s="48" t="n"/>
      <c r="U33" s="48" t="n"/>
      <c r="V33" s="48" t="n"/>
      <c r="W33" s="48" t="n"/>
      <c r="X33" s="48" t="n"/>
      <c r="Y33" s="48" t="n"/>
      <c r="Z33" s="48" t="n"/>
      <c r="AA33" s="48" t="n"/>
      <c r="AB33" s="48" t="n"/>
      <c r="AC33" s="48" t="inlineStr">
        <is>
          <t>Semarang</t>
        </is>
      </c>
      <c r="AD33" s="48" t="inlineStr">
        <is>
          <t>Getasan</t>
        </is>
      </c>
      <c r="AE33" s="48" t="inlineStr">
        <is>
          <t>Nogosaren</t>
        </is>
      </c>
      <c r="AF33" s="48" t="inlineStr">
        <is>
          <t>SION</t>
        </is>
      </c>
      <c r="AG33" s="48" t="inlineStr">
        <is>
          <t>ONP0397</t>
        </is>
      </c>
      <c r="AH33" s="8" t="n">
        <v>2</v>
      </c>
      <c r="AI33" s="48" t="inlineStr">
        <is>
          <t>VPA2</t>
        </is>
      </c>
      <c r="AJ33" s="48" t="inlineStr">
        <is>
          <t>Aktif</t>
        </is>
      </c>
      <c r="AK33" s="8" t="n">
        <v>52</v>
      </c>
      <c r="AL33" s="48" t="inlineStr">
        <is>
          <t>Laki-laki</t>
        </is>
      </c>
      <c r="AM33" s="48" t="inlineStr">
        <is>
          <t>Sudah menikah</t>
        </is>
      </c>
      <c r="AN33" s="48" t="inlineStr">
        <is>
          <t>SMP/Sederajat</t>
        </is>
      </c>
      <c r="AO33" s="48" t="inlineStr">
        <is>
          <t>Pegawai pemerintah</t>
        </is>
      </c>
      <c r="AP33" s="8" t="n">
        <v>0</v>
      </c>
      <c r="AQ33" s="8" t="n">
        <v>0</v>
      </c>
      <c r="AR33" s="8" t="n">
        <v>0</v>
      </c>
      <c r="AS33" s="8" t="n">
        <v>0</v>
      </c>
      <c r="AT33" s="8" t="n">
        <v>1</v>
      </c>
      <c r="AU33" s="8" t="n">
        <v>0</v>
      </c>
      <c r="AV33" s="8" t="n">
        <v>0</v>
      </c>
      <c r="AW33" s="8" t="n">
        <v>0</v>
      </c>
      <c r="AX33" s="48" t="n"/>
      <c r="AY33" s="48" t="inlineStr">
        <is>
          <t>Peternak</t>
        </is>
      </c>
      <c r="AZ33" s="8" t="n">
        <v>0</v>
      </c>
      <c r="BA33" s="8" t="n">
        <v>1</v>
      </c>
      <c r="BB33" s="8" t="n">
        <v>0</v>
      </c>
      <c r="BC33" s="8" t="n">
        <v>0</v>
      </c>
      <c r="BD33" s="8" t="n">
        <v>0</v>
      </c>
      <c r="BE33" s="8" t="n">
        <v>0</v>
      </c>
      <c r="BF33" s="8" t="n">
        <v>0</v>
      </c>
      <c r="BG33" s="8" t="n">
        <v>0</v>
      </c>
      <c r="BH33" s="48" t="n"/>
      <c r="BI33" s="48" t="inlineStr">
        <is>
          <t>&gt;Rp3.500.000</t>
        </is>
      </c>
      <c r="BJ33" s="8" t="n">
        <v>4</v>
      </c>
      <c r="BK33" s="8" t="n">
        <v>2</v>
      </c>
      <c r="BL33" s="8" t="n">
        <v>0</v>
      </c>
      <c r="BM33" s="8" t="n">
        <v>0</v>
      </c>
      <c r="BN33" s="48" t="inlineStr">
        <is>
          <t>Milik sendiri</t>
        </is>
      </c>
      <c r="BO33" s="48" t="inlineStr">
        <is>
          <t>Permanen (dinding bata dan semen)</t>
        </is>
      </c>
      <c r="BP33" s="8" t="n">
        <v>1</v>
      </c>
      <c r="BQ33" s="8" t="n">
        <v>0</v>
      </c>
      <c r="BR33" s="8" t="n">
        <v>0</v>
      </c>
      <c r="BS33" s="8" t="n">
        <v>0</v>
      </c>
      <c r="BT33" s="8" t="n">
        <v>0</v>
      </c>
      <c r="BU33" s="48" t="n"/>
      <c r="BV33" s="48" t="inlineStr">
        <is>
          <t>Keramik/ubin</t>
        </is>
      </c>
      <c r="BW33" s="8" t="n">
        <v>0</v>
      </c>
      <c r="BX33" s="8" t="n">
        <v>0</v>
      </c>
      <c r="BY33" s="8" t="n">
        <v>1</v>
      </c>
      <c r="BZ33" s="8" t="n">
        <v>0</v>
      </c>
      <c r="CA33" s="8" t="n">
        <v>0</v>
      </c>
      <c r="CB33" s="48" t="n"/>
      <c r="CC33" s="48" t="inlineStr">
        <is>
          <t>Genting</t>
        </is>
      </c>
      <c r="CD33" s="8" t="n">
        <v>0</v>
      </c>
      <c r="CE33" s="8" t="n">
        <v>0</v>
      </c>
      <c r="CF33" s="8" t="n">
        <v>0</v>
      </c>
      <c r="CG33" s="8" t="n">
        <v>0</v>
      </c>
      <c r="CH33" s="8" t="n">
        <v>0</v>
      </c>
      <c r="CI33" s="8" t="n">
        <v>1</v>
      </c>
      <c r="CJ33" s="8" t="n">
        <v>0</v>
      </c>
      <c r="CK33" s="48" t="n"/>
      <c r="CL33" s="48" t="inlineStr">
        <is>
          <t>Ya</t>
        </is>
      </c>
      <c r="CM33" s="8" t="n">
        <v>2024</v>
      </c>
      <c r="CN33" s="48" t="inlineStr">
        <is>
          <t>Fixed-Dome (Kubah Tetap)</t>
        </is>
      </c>
      <c r="CO33" s="48" t="inlineStr">
        <is>
          <t>6 m³ (4-5 ekor sapi, ±5 jam memasak/hari, ±50 kg</t>
        </is>
      </c>
      <c r="CP33" s="48" t="inlineStr">
        <is>
          <t>Anggota keluarga - laki-laki</t>
        </is>
      </c>
      <c r="CQ33" s="8" t="n">
        <v>0</v>
      </c>
      <c r="CR33" s="8" t="n">
        <v>0</v>
      </c>
      <c r="CS33" s="8" t="n">
        <v>0</v>
      </c>
      <c r="CT33" s="8" t="n">
        <v>0</v>
      </c>
      <c r="CU33" s="10" t="n">
        <v>1</v>
      </c>
      <c r="CV33" s="10" t="n">
        <v>0</v>
      </c>
      <c r="CW33" s="10" t="n">
        <v>0</v>
      </c>
      <c r="CX33" s="8" t="n">
        <v>0</v>
      </c>
      <c r="CY33" s="48" t="inlineStr">
        <is>
          <t>Anggota keluarga - laki-laki</t>
        </is>
      </c>
      <c r="CZ33" s="8" t="n">
        <v>1</v>
      </c>
      <c r="DA33" s="8" t="n">
        <v>0</v>
      </c>
      <c r="DB33" s="8" t="n">
        <v>0</v>
      </c>
      <c r="DC33" s="48" t="n"/>
      <c r="DD33" s="48" t="inlineStr">
        <is>
          <t>Anggota keluarga - laki-laki CPO atau pendamping</t>
        </is>
      </c>
      <c r="DE33" s="8" t="n">
        <v>1</v>
      </c>
      <c r="DF33" s="8" t="n">
        <v>0</v>
      </c>
      <c r="DG33" s="8" t="n">
        <v>1</v>
      </c>
      <c r="DH33" s="8" t="n">
        <v>0</v>
      </c>
      <c r="DI33" s="48" t="n"/>
      <c r="DJ33" s="48" t="inlineStr">
        <is>
          <t>Anggota keluarga - laki-laki CPO atau pendamping</t>
        </is>
      </c>
      <c r="DK33" s="8" t="n">
        <v>1</v>
      </c>
      <c r="DL33" s="8" t="n">
        <v>0</v>
      </c>
      <c r="DM33" s="8" t="n">
        <v>1</v>
      </c>
      <c r="DN33" s="8" t="n">
        <v>0</v>
      </c>
      <c r="DO33" s="48" t="n"/>
      <c r="DP33" s="8" t="n">
        <v>1</v>
      </c>
      <c r="DQ33" s="8" t="n">
        <v>0</v>
      </c>
      <c r="DR33" s="8" t="n">
        <v>0</v>
      </c>
      <c r="DS33" s="48" t="n"/>
      <c r="DT33" s="48" t="n"/>
      <c r="DU33" s="48" t="n"/>
      <c r="DV33" s="48" t="inlineStr">
        <is>
          <t>Ya</t>
        </is>
      </c>
      <c r="DW33" s="48" t="n"/>
      <c r="DX33" s="48" t="n"/>
      <c r="DY33" s="48" t="n"/>
      <c r="DZ33" s="48" t="n"/>
      <c r="EA33" s="48" t="n"/>
      <c r="EB33" s="48" t="n"/>
      <c r="EC33" s="48" t="n"/>
      <c r="ED33" s="48" t="n"/>
      <c r="EE33" s="48" t="n"/>
      <c r="EF33" s="48" t="n"/>
      <c r="EG33" s="48" t="n"/>
      <c r="EH33" s="48" t="n"/>
      <c r="EI33" s="48" t="inlineStr">
        <is>
          <t>Tidak ada masalah</t>
        </is>
      </c>
      <c r="EJ33" s="8" t="n">
        <v>0</v>
      </c>
      <c r="EK33" s="8" t="n">
        <v>0</v>
      </c>
      <c r="EL33" s="8" t="n">
        <v>0</v>
      </c>
      <c r="EM33" s="8" t="n">
        <v>1</v>
      </c>
      <c r="EN33" s="8" t="n">
        <v>0</v>
      </c>
      <c r="EO33" s="11" t="n"/>
      <c r="EP33" s="48" t="inlineStr">
        <is>
          <t>Ya, cukup jelas dan mudah diikuti</t>
        </is>
      </c>
      <c r="EQ33" s="48" t="inlineStr">
        <is>
          <t>Pelatihan</t>
        </is>
      </c>
      <c r="ER33" s="48" t="inlineStr">
        <is>
          <t>CPO atau pendamping</t>
        </is>
      </c>
      <c r="ES33" s="8" t="n">
        <v>1</v>
      </c>
      <c r="ET33" s="8" t="n">
        <v>0</v>
      </c>
      <c r="EU33" s="8" t="n">
        <v>0</v>
      </c>
      <c r="EV33" s="8" t="n">
        <v>0</v>
      </c>
      <c r="EW33" s="48" t="n"/>
      <c r="EX33" s="48" t="inlineStr">
        <is>
          <t>Anggota keluarga - Laki-laki</t>
        </is>
      </c>
      <c r="EY33" s="8" t="n">
        <v>1</v>
      </c>
      <c r="EZ33" s="8" t="n">
        <v>0</v>
      </c>
      <c r="FA33" s="8" t="n">
        <v>0</v>
      </c>
      <c r="FB33" s="48" t="n"/>
      <c r="FC33" s="48" t="inlineStr">
        <is>
          <t>Setiap hari</t>
        </is>
      </c>
      <c r="FD33" s="48" t="n"/>
      <c r="FE33" s="48" t="inlineStr">
        <is>
          <t>Mengetahui</t>
        </is>
      </c>
      <c r="FF33" s="48" t="inlineStr">
        <is>
          <t>Selalu (setiap hari)</t>
        </is>
      </c>
      <c r="FG33" s="48" t="inlineStr">
        <is>
          <t>Mengetahui</t>
        </is>
      </c>
      <c r="FH33" s="48" t="inlineStr">
        <is>
          <t>Sering (setiap minggu)</t>
        </is>
      </c>
      <c r="FI33" s="48" t="inlineStr">
        <is>
          <t>Mengetahui</t>
        </is>
      </c>
      <c r="FJ33" s="48" t="inlineStr">
        <is>
          <t>Selalu (setiap hari)</t>
        </is>
      </c>
      <c r="FK33" s="48" t="inlineStr">
        <is>
          <t>Mengetahui</t>
        </is>
      </c>
      <c r="FL33" s="48" t="inlineStr">
        <is>
          <t>Sering (setiap minggu)</t>
        </is>
      </c>
      <c r="FM33" s="48" t="inlineStr">
        <is>
          <t>Mengetahui</t>
        </is>
      </c>
      <c r="FN33" s="48" t="inlineStr">
        <is>
          <t>Cukup sering (2 minggu sekali)</t>
        </is>
      </c>
      <c r="FO33" s="48" t="inlineStr">
        <is>
          <t>Mengetahui</t>
        </is>
      </c>
      <c r="FP33" s="48" t="inlineStr">
        <is>
          <t>Cukup sering (2 minggu sekali)</t>
        </is>
      </c>
      <c r="FQ33" s="48" t="inlineStr">
        <is>
          <t>Mengetahui</t>
        </is>
      </c>
      <c r="FR33" s="48" t="inlineStr">
        <is>
          <t>Ya</t>
        </is>
      </c>
      <c r="FS33" s="48" t="inlineStr">
        <is>
          <t>Mengetahui</t>
        </is>
      </c>
      <c r="FT33" s="48" t="inlineStr">
        <is>
          <t>Ya, selalu</t>
        </is>
      </c>
      <c r="FU33" s="48" t="inlineStr">
        <is>
          <t>Laki-laki dewasa Perempuan dewasa</t>
        </is>
      </c>
      <c r="FV33" s="8" t="n">
        <v>1</v>
      </c>
      <c r="FW33" s="8" t="n">
        <v>1</v>
      </c>
      <c r="FX33" s="8" t="n">
        <v>0</v>
      </c>
      <c r="FY33" s="8" t="n">
        <v>0</v>
      </c>
      <c r="FZ33" s="48" t="inlineStr">
        <is>
          <t>Memahami</t>
        </is>
      </c>
      <c r="GA33" s="48" t="inlineStr">
        <is>
          <t>CPO</t>
        </is>
      </c>
      <c r="GB33" s="8" t="n">
        <v>1</v>
      </c>
      <c r="GC33" s="8" t="n">
        <v>0</v>
      </c>
      <c r="GD33" s="8" t="n">
        <v>0</v>
      </c>
      <c r="GE33" s="8" t="n">
        <v>0</v>
      </c>
      <c r="GF33" s="48" t="n"/>
      <c r="GG33" s="48" t="inlineStr">
        <is>
          <t>Sering</t>
        </is>
      </c>
      <c r="GH33" s="48" t="inlineStr">
        <is>
          <t>Ya</t>
        </is>
      </c>
      <c r="GI33" s="48" t="inlineStr">
        <is>
          <t>Teman/keluarga</t>
        </is>
      </c>
      <c r="GJ33" s="8" t="n">
        <v>0</v>
      </c>
      <c r="GK33" s="8" t="n">
        <v>1</v>
      </c>
      <c r="GL33" s="8" t="n">
        <v>0</v>
      </c>
      <c r="GM33" s="8" t="n">
        <v>0</v>
      </c>
      <c r="GN33" s="48" t="n"/>
      <c r="GO33" s="8" t="n">
        <v>9</v>
      </c>
      <c r="GP33" s="48" t="inlineStr">
        <is>
          <t>Penuh (100%)</t>
        </is>
      </c>
      <c r="GQ33" s="48" t="inlineStr">
        <is>
          <t>Kayu bakar LPG</t>
        </is>
      </c>
      <c r="GR33" s="8" t="n">
        <v>1</v>
      </c>
      <c r="GS33" s="8" t="n">
        <v>1</v>
      </c>
      <c r="GT33" s="8" t="n">
        <v>0</v>
      </c>
      <c r="GU33" s="8" t="n">
        <v>0</v>
      </c>
      <c r="GV33" s="8" t="n">
        <v>0</v>
      </c>
      <c r="GW33" s="8" t="n">
        <v>0</v>
      </c>
      <c r="GX33" s="8" t="n">
        <v>0</v>
      </c>
      <c r="GY33" s="48" t="n"/>
      <c r="GZ33" s="48" t="inlineStr">
        <is>
          <t>Ya</t>
        </is>
      </c>
      <c r="HA33" s="8" t="n">
        <v>20</v>
      </c>
      <c r="HB33" s="8" t="n">
        <v>200000</v>
      </c>
      <c r="HC33" s="8" t="n">
        <v>5</v>
      </c>
      <c r="HD33" s="8" t="n">
        <v>50000</v>
      </c>
      <c r="HE33" s="8" t="n">
        <v>12</v>
      </c>
      <c r="HF33" s="8" t="n">
        <v>100000</v>
      </c>
      <c r="HG33" s="8" t="n">
        <v>3</v>
      </c>
      <c r="HH33" s="8" t="n">
        <v>25000</v>
      </c>
      <c r="HI33" s="48" t="n"/>
      <c r="HJ33" s="48" t="n"/>
      <c r="HK33" s="48" t="n"/>
      <c r="HL33" s="48" t="n"/>
      <c r="HM33" s="48" t="n"/>
      <c r="HN33" s="48" t="n"/>
      <c r="HO33" s="48" t="n"/>
      <c r="HP33" s="48" t="n"/>
      <c r="HQ33" s="48" t="n"/>
      <c r="HR33" s="48" t="n"/>
      <c r="HS33" s="48" t="n"/>
      <c r="HT33" s="48" t="n"/>
      <c r="HU33" s="48" t="n"/>
      <c r="HV33" s="48" t="n"/>
      <c r="HW33" s="48" t="n"/>
      <c r="HX33" s="48" t="n"/>
      <c r="HY33" s="8" t="n">
        <v>15</v>
      </c>
      <c r="HZ33" s="8" t="n">
        <v>150000</v>
      </c>
      <c r="IA33" s="8" t="n">
        <v>9</v>
      </c>
      <c r="IB33" s="8" t="n">
        <v>75000</v>
      </c>
      <c r="IC33" s="48" t="n"/>
      <c r="ID33" s="48" t="n"/>
      <c r="IE33" s="48" t="n"/>
      <c r="IF33" s="48" t="n"/>
      <c r="IG33" s="48" t="n"/>
      <c r="IH33" s="48" t="n"/>
      <c r="II33" s="48" t="n"/>
      <c r="IJ33" s="48" t="n"/>
      <c r="IK33" s="48" t="inlineStr">
        <is>
          <t>50-65 kg</t>
        </is>
      </c>
      <c r="IL33" s="48" t="inlineStr">
        <is>
          <t>3-5 jam</t>
        </is>
      </c>
      <c r="IM33" s="48" t="inlineStr">
        <is>
          <t>Ya</t>
        </is>
      </c>
      <c r="IN33" s="48" t="inlineStr">
        <is>
          <t>Tidak</t>
        </is>
      </c>
      <c r="IO33" s="48" t="inlineStr">
        <is>
          <t>Jauh lebih bersih</t>
        </is>
      </c>
      <c r="IP33" s="48" t="n"/>
      <c r="IQ33" s="48" t="inlineStr">
        <is>
          <t>Tidak pernah</t>
        </is>
      </c>
      <c r="IR33" s="48" t="n"/>
      <c r="IS33" s="48" t="n"/>
      <c r="IT33" s="48" t="n"/>
      <c r="IU33" s="48" t="n"/>
      <c r="IV33" s="48" t="n"/>
      <c r="IW33" s="48" t="n"/>
      <c r="IX33" s="48" t="n"/>
      <c r="IY33" s="48" t="n"/>
      <c r="IZ33" s="48" t="inlineStr">
        <is>
          <t>Tidak pernah</t>
        </is>
      </c>
      <c r="JA33" s="48" t="n"/>
      <c r="JB33" s="48" t="n"/>
      <c r="JC33" s="48" t="n"/>
      <c r="JD33" s="48" t="n"/>
      <c r="JE33" s="48" t="n"/>
      <c r="JF33" s="48" t="n"/>
      <c r="JG33" s="48" t="n"/>
      <c r="JH33" s="48" t="n"/>
      <c r="JI33" s="48" t="inlineStr">
        <is>
          <t>Tidak pernah</t>
        </is>
      </c>
      <c r="JJ33" s="48" t="n"/>
      <c r="JK33" s="48" t="n"/>
      <c r="JL33" s="48" t="n"/>
      <c r="JM33" s="48" t="n"/>
      <c r="JN33" s="48" t="n"/>
      <c r="JO33" s="48" t="n"/>
      <c r="JP33" s="48" t="n"/>
      <c r="JQ33" s="48" t="n"/>
      <c r="JR33" s="48" t="inlineStr">
        <is>
          <t>Tidak pernah</t>
        </is>
      </c>
      <c r="JS33" s="48" t="n"/>
      <c r="JT33" s="48" t="n"/>
      <c r="JU33" s="48" t="n"/>
      <c r="JV33" s="48" t="n"/>
      <c r="JW33" s="48" t="n"/>
      <c r="JX33" s="48" t="n"/>
      <c r="JY33" s="48" t="n"/>
      <c r="JZ33" s="48" t="n"/>
      <c r="KA33" s="48" t="inlineStr">
        <is>
          <t>Tidak pernah</t>
        </is>
      </c>
      <c r="KB33" s="48" t="n"/>
      <c r="KC33" s="48" t="n"/>
      <c r="KD33" s="48" t="n"/>
      <c r="KE33" s="48" t="n"/>
      <c r="KF33" s="48" t="n"/>
      <c r="KG33" s="48" t="n"/>
      <c r="KH33" s="48" t="n"/>
      <c r="KI33" s="48" t="n"/>
      <c r="KJ33" s="48" t="inlineStr">
        <is>
          <t>Tidak pernah</t>
        </is>
      </c>
      <c r="KK33" s="48" t="n"/>
      <c r="KL33" s="48" t="n"/>
      <c r="KM33" s="48" t="n"/>
      <c r="KN33" s="48" t="n"/>
      <c r="KO33" s="48" t="n"/>
      <c r="KP33" s="48" t="n"/>
      <c r="KQ33" s="48" t="n"/>
      <c r="KR33" s="48" t="n"/>
      <c r="KS33" s="48" t="inlineStr">
        <is>
          <t>Jauh lebih baik</t>
        </is>
      </c>
      <c r="KT33" s="48" t="inlineStr">
        <is>
          <t>0-1 kali</t>
        </is>
      </c>
      <c r="KU33" s="48" t="inlineStr">
        <is>
          <t>0-1 kali</t>
        </is>
      </c>
      <c r="KV33" s="48" t="inlineStr">
        <is>
          <t>Tidak ada</t>
        </is>
      </c>
      <c r="KW33" s="8" t="n">
        <v>0</v>
      </c>
      <c r="KX33" s="8" t="n">
        <v>0</v>
      </c>
      <c r="KY33" s="8" t="n">
        <v>0</v>
      </c>
      <c r="KZ33" s="8" t="n">
        <v>1</v>
      </c>
      <c r="LA33" s="48" t="inlineStr">
        <is>
          <t>Cukup membaik</t>
        </is>
      </c>
      <c r="LB33" s="48" t="inlineStr">
        <is>
          <t>Cukup membaik</t>
        </is>
      </c>
      <c r="LC33" s="8" t="n">
        <v>0</v>
      </c>
      <c r="LD33" s="8" t="n">
        <v>3</v>
      </c>
      <c r="LE33" s="8" t="n">
        <v>0</v>
      </c>
      <c r="LF33" s="8" t="n">
        <v>3</v>
      </c>
      <c r="LG33" s="48" t="inlineStr">
        <is>
          <t>Ya</t>
        </is>
      </c>
      <c r="LH33" s="8" t="n">
        <v>150000</v>
      </c>
      <c r="LI33" s="48" t="n"/>
      <c r="LJ33" s="48" t="inlineStr">
        <is>
          <t>Kebutuhan rumah tangga</t>
        </is>
      </c>
      <c r="LK33" s="8" t="n">
        <v>0</v>
      </c>
      <c r="LL33" s="8" t="n">
        <v>0</v>
      </c>
      <c r="LM33" s="8" t="n">
        <v>0</v>
      </c>
      <c r="LN33" s="8" t="n">
        <v>0</v>
      </c>
      <c r="LO33" s="8" t="n">
        <v>1</v>
      </c>
      <c r="LP33" s="8" t="n">
        <v>0</v>
      </c>
      <c r="LQ33" s="8" t="n">
        <v>0</v>
      </c>
      <c r="LR33" s="48" t="n"/>
      <c r="LS33" s="8" t="n">
        <v>15</v>
      </c>
      <c r="LT33" s="8" t="n">
        <v>20</v>
      </c>
      <c r="LU33" s="8" t="n">
        <v>0</v>
      </c>
      <c r="LV33" s="8" t="n">
        <v>5</v>
      </c>
      <c r="LW33" s="8" t="n">
        <v>5</v>
      </c>
      <c r="LX33" s="8" t="n">
        <v>0</v>
      </c>
      <c r="LY33" s="8" t="n">
        <v>5</v>
      </c>
      <c r="LZ33" s="8" t="n">
        <v>5</v>
      </c>
      <c r="MA33" s="8" t="n">
        <v>0</v>
      </c>
      <c r="MB33" s="48" t="inlineStr">
        <is>
          <t>Ya</t>
        </is>
      </c>
      <c r="MC33" s="8" t="n">
        <v>30</v>
      </c>
      <c r="MD33" s="8" t="n">
        <v>15</v>
      </c>
      <c r="ME33" s="8" t="n">
        <v>40</v>
      </c>
      <c r="MF33" s="8" t="n">
        <v>15</v>
      </c>
      <c r="MG33" s="8" t="n">
        <v>0</v>
      </c>
      <c r="MH33" s="8" t="n">
        <v>0</v>
      </c>
      <c r="MI33" s="48" t="inlineStr">
        <is>
          <t>Istirahat</t>
        </is>
      </c>
      <c r="MJ33" s="8" t="n">
        <v>0</v>
      </c>
      <c r="MK33" s="8" t="n">
        <v>0</v>
      </c>
      <c r="ML33" s="8" t="n">
        <v>1</v>
      </c>
      <c r="MM33" s="8" t="n">
        <v>0</v>
      </c>
      <c r="MN33" s="8" t="n">
        <v>0</v>
      </c>
      <c r="MO33" s="8" t="n">
        <v>0</v>
      </c>
      <c r="MP33" s="48" t="n"/>
      <c r="MQ33" s="48" t="n"/>
      <c r="MR33" s="48" t="inlineStr">
        <is>
          <t>istirahat nonton tv</t>
        </is>
      </c>
      <c r="MS33" s="48" t="n"/>
      <c r="MT33" s="48" t="inlineStr">
        <is>
          <t>kumpul keluarga dan melayani warga karena say seorang kadus</t>
        </is>
      </c>
      <c r="MU33" s="48" t="inlineStr">
        <is>
          <t>Tidak</t>
        </is>
      </c>
      <c r="MV33" s="48" t="n"/>
      <c r="MW33" s="48" t="n"/>
      <c r="MX33" s="48" t="n"/>
      <c r="MY33" s="48" t="n"/>
      <c r="MZ33" s="48" t="n"/>
      <c r="NA33" s="48" t="n"/>
      <c r="NB33" s="48" t="n"/>
      <c r="NC33" s="48" t="n"/>
      <c r="ND33" s="48" t="n"/>
      <c r="NE33" s="48" t="n"/>
      <c r="NF33" s="48" t="n"/>
      <c r="NG33" s="48" t="n"/>
      <c r="NH33" s="48" t="n"/>
      <c r="NI33" s="48" t="n"/>
      <c r="NJ33" s="48" t="n"/>
      <c r="NK33" s="48" t="n"/>
      <c r="NL33" s="48" t="inlineStr">
        <is>
          <t>Ya</t>
        </is>
      </c>
      <c r="NM33" s="48" t="inlineStr">
        <is>
          <t>Kombinasi dana mandiri dan dana hibah</t>
        </is>
      </c>
      <c r="NN33" s="48" t="inlineStr">
        <is>
          <t>&gt;11.000.001</t>
        </is>
      </c>
      <c r="NO33" s="48" t="inlineStr">
        <is>
          <t>Pemerintah</t>
        </is>
      </c>
      <c r="NP33" s="48" t="n"/>
      <c r="NQ33" s="48" t="n"/>
      <c r="NR33" s="48" t="n"/>
      <c r="NS33" s="48" t="n"/>
      <c r="NT33" s="48" t="n"/>
      <c r="NU33" s="48" t="n"/>
      <c r="NV33" s="48" t="inlineStr">
        <is>
          <t>Anggota keluarga - Laki-laki dewasa</t>
        </is>
      </c>
      <c r="NW33" s="48" t="n"/>
      <c r="NX33" s="48" t="inlineStr">
        <is>
          <t>Sangat meningkat</t>
        </is>
      </c>
      <c r="NY33" s="8" t="n">
        <v>60</v>
      </c>
      <c r="NZ33" s="8" t="n">
        <v>0</v>
      </c>
      <c r="OA33" s="8" t="n">
        <v>0</v>
      </c>
      <c r="OB33" s="8" t="n">
        <v>5</v>
      </c>
      <c r="OC33" s="8" t="n">
        <v>0</v>
      </c>
      <c r="OD33" s="8" t="n">
        <v>0</v>
      </c>
      <c r="OE33" s="48" t="inlineStr">
        <is>
          <t>Jauh lebih baik</t>
        </is>
      </c>
      <c r="OF33" s="48" t="inlineStr">
        <is>
          <t>Jauh lebih baik (beda waktu memasak lebih cepat setengah jam atau lebih, ATAU tidak lagi ada rasa/bau makanan yang berubah, ATAU alasan lainnya)</t>
        </is>
      </c>
      <c r="OG33" s="48" t="inlineStr">
        <is>
          <t>Ya</t>
        </is>
      </c>
      <c r="OH33" s="8" t="n">
        <v>0</v>
      </c>
      <c r="OI33" s="8" t="n">
        <v>7</v>
      </c>
      <c r="OJ33" s="8" t="n">
        <v>0</v>
      </c>
      <c r="OK33" s="8" t="n">
        <v>0</v>
      </c>
      <c r="OL33" s="8" t="n">
        <v>0</v>
      </c>
      <c r="OM33" s="8" t="n">
        <v>0</v>
      </c>
      <c r="ON33" s="8" t="n">
        <v>0</v>
      </c>
      <c r="OO33" s="8" t="n">
        <v>0</v>
      </c>
      <c r="OP33" s="48" t="inlineStr">
        <is>
          <t>Sapi perah</t>
        </is>
      </c>
      <c r="OQ33" s="8" t="n">
        <v>0</v>
      </c>
      <c r="OR33" s="8" t="n">
        <v>1</v>
      </c>
      <c r="OS33" s="8" t="n">
        <v>0</v>
      </c>
      <c r="OT33" s="8" t="n">
        <v>0</v>
      </c>
      <c r="OU33" s="8" t="n">
        <v>0</v>
      </c>
      <c r="OV33" s="8" t="n">
        <v>0</v>
      </c>
      <c r="OW33" s="8" t="n">
        <v>0</v>
      </c>
      <c r="OX33" s="8" t="n">
        <v>0</v>
      </c>
      <c r="OY33" s="48" t="n"/>
      <c r="OZ33" s="48" t="n"/>
      <c r="PA33" s="48" t="n"/>
      <c r="PB33" s="48" t="n"/>
      <c r="PC33" s="48" t="n"/>
      <c r="PD33" s="48" t="n"/>
      <c r="PE33" s="48" t="n"/>
      <c r="PF33" s="48" t="n"/>
      <c r="PG33" s="48" t="n"/>
      <c r="PH33" s="48" t="n"/>
      <c r="PI33" s="48" t="n"/>
      <c r="PJ33" s="48" t="inlineStr">
        <is>
          <t>1-Disebarkan ke lahan terbuka</t>
        </is>
      </c>
      <c r="PK33" s="8" t="n">
        <v>0</v>
      </c>
      <c r="PL33" s="8" t="n">
        <v>0</v>
      </c>
      <c r="PM33" s="8" t="n">
        <v>0</v>
      </c>
      <c r="PN33" s="8" t="n">
        <v>0</v>
      </c>
      <c r="PO33" s="8" t="n">
        <v>0</v>
      </c>
      <c r="PP33" s="8" t="n">
        <v>1</v>
      </c>
      <c r="PQ33" s="8" t="n">
        <v>0</v>
      </c>
      <c r="PR33" s="8" t="n">
        <v>0</v>
      </c>
      <c r="PS33" s="8" t="n">
        <v>0</v>
      </c>
      <c r="PT33" s="48" t="n"/>
      <c r="PU33" s="48" t="n"/>
      <c r="PV33" s="48" t="n"/>
      <c r="PW33" s="48" t="n"/>
      <c r="PX33" s="48" t="n"/>
      <c r="PY33" s="48" t="n"/>
      <c r="PZ33" s="48" t="n"/>
      <c r="QA33" s="48" t="n"/>
      <c r="QB33" s="48" t="n"/>
      <c r="QC33" s="48" t="n"/>
      <c r="QD33" s="48" t="n"/>
      <c r="QE33" s="48" t="n"/>
      <c r="QF33" s="48" t="n"/>
      <c r="QG33" s="48" t="n"/>
      <c r="QH33" s="48" t="n"/>
      <c r="QI33" s="48" t="n"/>
      <c r="QJ33" s="48" t="n"/>
      <c r="QK33" s="48" t="n"/>
      <c r="QL33" s="48" t="n"/>
      <c r="QM33" s="48" t="n"/>
      <c r="QN33" s="48" t="n"/>
      <c r="QO33" s="48" t="n"/>
      <c r="QP33" s="48" t="n"/>
      <c r="QQ33" s="48" t="n"/>
      <c r="QR33" s="48" t="n"/>
      <c r="QS33" s="48" t="n"/>
      <c r="QT33" s="48" t="n"/>
      <c r="QU33" s="48" t="n"/>
      <c r="QV33" s="48" t="n"/>
      <c r="QW33" s="48" t="n"/>
      <c r="QX33" s="48" t="n"/>
      <c r="QY33" s="48" t="n"/>
      <c r="QZ33" s="48" t="n"/>
      <c r="RA33" s="48" t="n"/>
      <c r="RB33" s="48" t="n"/>
      <c r="RC33" s="48" t="n"/>
      <c r="RD33" s="48" t="n"/>
      <c r="RE33" s="48" t="n"/>
      <c r="RF33" s="48" t="n"/>
      <c r="RG33" s="48" t="n"/>
      <c r="RH33" s="48" t="n"/>
      <c r="RI33" s="48" t="n"/>
      <c r="RJ33" s="48" t="n"/>
      <c r="RK33" s="48" t="n"/>
      <c r="RL33" s="48" t="n"/>
      <c r="RM33" s="48" t="n"/>
      <c r="RN33" s="48" t="n"/>
      <c r="RO33" s="48" t="n"/>
      <c r="RP33" s="48" t="n"/>
      <c r="RQ33" s="48" t="n"/>
      <c r="RR33" s="48" t="n"/>
      <c r="RS33" s="48" t="n"/>
      <c r="RT33" s="48" t="n"/>
      <c r="RU33" s="48" t="n"/>
      <c r="RV33" s="48" t="n"/>
      <c r="RW33" s="48" t="n"/>
      <c r="RX33" s="48" t="n"/>
      <c r="RY33" s="48" t="n"/>
      <c r="RZ33" s="48" t="n"/>
      <c r="SA33" s="48" t="n"/>
      <c r="SB33" s="48" t="n"/>
      <c r="SC33" s="48" t="n"/>
      <c r="SD33" s="48" t="n"/>
      <c r="SE33" s="8" t="n">
        <v>7</v>
      </c>
      <c r="SF33" s="48" t="n"/>
      <c r="SG33" s="48" t="n"/>
      <c r="SH33" s="48" t="n"/>
      <c r="SI33" s="48" t="n"/>
      <c r="SJ33" s="48" t="n"/>
      <c r="SK33" s="48" t="n"/>
      <c r="SL33" s="48" t="n"/>
      <c r="SM33" s="48" t="n"/>
      <c r="SN33" s="48" t="n"/>
      <c r="SO33" s="48" t="n"/>
      <c r="SP33" s="48" t="n"/>
      <c r="SQ33" s="48" t="n"/>
      <c r="SR33" s="48" t="n"/>
      <c r="SS33" s="48" t="n"/>
      <c r="ST33" s="48" t="n"/>
      <c r="SU33" s="48" t="n"/>
      <c r="SV33" s="48" t="n"/>
      <c r="SW33" s="48" t="n"/>
      <c r="SX33" s="48" t="n"/>
      <c r="SY33" s="48" t="n"/>
      <c r="SZ33" s="48" t="n"/>
      <c r="TA33" s="48" t="n"/>
      <c r="TB33" s="48" t="n"/>
      <c r="TC33" s="48" t="n"/>
      <c r="TD33" s="48" t="n"/>
      <c r="TE33" s="48" t="n"/>
      <c r="TF33" s="48" t="n"/>
      <c r="TG33" s="48" t="n"/>
      <c r="TH33" s="48" t="n"/>
      <c r="TI33" s="48" t="n"/>
      <c r="TJ33" s="48" t="n"/>
      <c r="TK33" s="48" t="n"/>
      <c r="TL33" s="48" t="n"/>
      <c r="TM33" s="48" t="n"/>
      <c r="TN33" s="48" t="n"/>
      <c r="TO33" s="48" t="n"/>
      <c r="TP33" s="48" t="n"/>
      <c r="TQ33" s="48" t="n"/>
      <c r="TR33" s="48" t="n"/>
      <c r="TS33" s="48" t="n"/>
      <c r="TT33" s="48" t="n"/>
      <c r="TU33" s="48" t="n"/>
      <c r="TV33" s="48" t="n"/>
      <c r="TW33" s="48" t="n"/>
      <c r="TX33" s="48" t="n"/>
      <c r="TY33" s="48" t="n"/>
      <c r="TZ33" s="48" t="n"/>
      <c r="UA33" s="48" t="inlineStr">
        <is>
          <t>Pemberian pakan di kandang</t>
        </is>
      </c>
      <c r="UB33" s="48" t="n"/>
      <c r="UC33" s="48" t="n"/>
      <c r="UD33" s="48" t="n"/>
      <c r="UE33" s="48" t="n"/>
      <c r="UF33" s="48" t="n"/>
      <c r="UG33" s="48" t="n"/>
      <c r="UH33" s="48" t="n"/>
      <c r="UI33" s="48" t="inlineStr">
        <is>
          <t>Sangat teratur (setiap hari)</t>
        </is>
      </c>
      <c r="UJ33" s="48" t="n"/>
      <c r="UK33" s="48" t="n"/>
      <c r="UL33" s="48" t="n"/>
      <c r="UM33" s="48" t="n"/>
      <c r="UN33" s="48" t="n"/>
      <c r="UO33" s="48" t="n"/>
      <c r="UP33" s="48" t="n"/>
      <c r="UQ33" s="48" t="inlineStr">
        <is>
          <t>Sangat sering (&gt;1 kali sehari)</t>
        </is>
      </c>
      <c r="UR33" s="48" t="n"/>
      <c r="US33" s="48" t="n"/>
      <c r="UT33" s="48" t="n"/>
      <c r="UU33" s="48" t="n"/>
      <c r="UV33" s="48" t="n"/>
      <c r="UW33" s="48" t="n"/>
      <c r="UX33" s="48" t="n"/>
      <c r="UY33" s="48" t="n"/>
      <c r="UZ33" s="48" t="n"/>
      <c r="VA33" s="48" t="n"/>
      <c r="VB33" s="48" t="n"/>
      <c r="VC33" s="48" t="n"/>
      <c r="VD33" s="48" t="n"/>
      <c r="VE33" s="48" t="n"/>
      <c r="VF33" s="48" t="n"/>
      <c r="VG33" s="48" t="n"/>
      <c r="VH33" s="48" t="n"/>
      <c r="VI33" s="48" t="n"/>
      <c r="VJ33" s="48" t="n"/>
      <c r="VK33" s="48" t="inlineStr">
        <is>
          <t>4-Disimpan dalam kotak bersekat 5-Untuk disebar di tanah (dan dibajak)</t>
        </is>
      </c>
      <c r="VL33" s="8" t="n">
        <v>0</v>
      </c>
      <c r="VM33" s="8" t="n">
        <v>0</v>
      </c>
      <c r="VN33" s="8" t="n">
        <v>0</v>
      </c>
      <c r="VO33" s="8" t="n">
        <v>1</v>
      </c>
      <c r="VP33" s="8" t="n">
        <v>1</v>
      </c>
      <c r="VQ33" s="8" t="n">
        <v>0</v>
      </c>
      <c r="VR33" s="8" t="n">
        <v>0</v>
      </c>
      <c r="VS33" s="8" t="n">
        <v>0</v>
      </c>
      <c r="VT33" s="48" t="n"/>
      <c r="VU33" s="48" t="n"/>
      <c r="VV33" s="48" t="n"/>
      <c r="VW33" s="48" t="n"/>
      <c r="VX33" s="48" t="n"/>
      <c r="VY33" s="48" t="n"/>
      <c r="VZ33" s="48" t="n"/>
      <c r="WA33" s="48" t="n"/>
      <c r="WB33" s="48" t="n"/>
      <c r="WC33" s="48" t="n"/>
      <c r="WD33" s="48" t="n"/>
      <c r="WE33" s="48" t="n"/>
      <c r="WF33" s="48" t="n"/>
      <c r="WG33" s="48" t="n"/>
      <c r="WH33" s="48" t="n"/>
      <c r="WI33" s="48" t="n"/>
      <c r="WJ33" s="48" t="n"/>
      <c r="WK33" s="48" t="n"/>
      <c r="WL33" s="48" t="n"/>
      <c r="WM33" s="48" t="n"/>
      <c r="WN33" s="48" t="n"/>
      <c r="WO33" s="48" t="n"/>
      <c r="WP33" s="48" t="n"/>
      <c r="WQ33" s="48" t="n"/>
      <c r="WR33" s="48" t="n"/>
      <c r="WS33" s="48" t="n"/>
      <c r="WT33" s="48" t="n"/>
      <c r="WU33" s="48" t="n"/>
      <c r="WV33" s="48" t="n"/>
      <c r="WW33" s="48" t="n"/>
      <c r="WX33" s="48" t="n"/>
      <c r="WY33" s="48" t="n"/>
      <c r="WZ33" s="48" t="n"/>
      <c r="XA33" s="48" t="n"/>
      <c r="XB33" s="48" t="n"/>
      <c r="XC33" s="48" t="n"/>
      <c r="XD33" s="48" t="n"/>
      <c r="XE33" s="48" t="n"/>
      <c r="XF33" s="48" t="n"/>
      <c r="XG33" s="48" t="n"/>
      <c r="XH33" s="48" t="n"/>
      <c r="XI33" s="48" t="n"/>
      <c r="XJ33" s="48" t="n"/>
      <c r="XK33" s="48" t="n"/>
      <c r="XL33" s="48" t="n"/>
      <c r="XM33" s="48" t="n"/>
      <c r="XN33" s="48" t="n"/>
      <c r="XO33" s="48" t="n"/>
      <c r="XP33" s="48" t="n"/>
      <c r="XQ33" s="48" t="n"/>
      <c r="XR33" s="48" t="n"/>
      <c r="XS33" s="48" t="n"/>
      <c r="XT33" s="48" t="n"/>
      <c r="XU33" s="48" t="n"/>
      <c r="XV33" s="48" t="n"/>
      <c r="XW33" s="48" t="n"/>
      <c r="XX33" s="48" t="n"/>
      <c r="XY33" s="48" t="n"/>
      <c r="XZ33" s="48" t="n"/>
      <c r="YA33" s="48" t="n"/>
      <c r="YB33" s="48" t="n"/>
      <c r="YC33" s="48" t="n"/>
      <c r="YD33" s="48" t="n"/>
      <c r="YE33" s="48" t="n"/>
      <c r="YF33" s="48" t="n"/>
      <c r="YG33" s="48" t="n"/>
      <c r="YH33" s="48" t="n"/>
      <c r="YI33" s="48" t="n"/>
      <c r="YJ33" s="48" t="n"/>
      <c r="YK33" s="48" t="n"/>
      <c r="YL33" s="48" t="n"/>
      <c r="YM33" s="48" t="n"/>
      <c r="YN33" s="48" t="n"/>
      <c r="YO33" s="48" t="n"/>
      <c r="YP33" s="48" t="n"/>
      <c r="YQ33" s="48" t="n"/>
      <c r="YR33" s="48" t="n"/>
      <c r="YS33" s="48" t="n"/>
      <c r="YT33" s="48" t="n"/>
      <c r="YU33" s="48" t="n"/>
      <c r="YV33" s="48" t="n"/>
      <c r="YW33" s="48" t="n"/>
      <c r="YX33" s="48" t="n"/>
      <c r="YY33" s="48" t="n"/>
      <c r="YZ33" s="48" t="n"/>
      <c r="ZA33" s="48" t="n"/>
      <c r="ZB33" s="8" t="n">
        <v>2</v>
      </c>
      <c r="ZC33" s="48" t="n"/>
      <c r="ZD33" s="48" t="n"/>
      <c r="ZE33" s="48" t="n"/>
      <c r="ZF33" s="48" t="n"/>
      <c r="ZG33" s="48" t="n"/>
      <c r="ZH33" s="48" t="n"/>
      <c r="ZI33" s="48" t="n"/>
      <c r="ZJ33" s="48" t="inlineStr">
        <is>
          <t>Pakan kering (misal: konsentrat, silase, pelet)</t>
        </is>
      </c>
      <c r="ZK33" s="48" t="n"/>
      <c r="ZL33" s="48" t="n"/>
      <c r="ZM33" s="48" t="n"/>
      <c r="ZN33" s="48" t="n"/>
      <c r="ZO33" s="48" t="n"/>
      <c r="ZP33" s="48" t="n"/>
      <c r="ZQ33" s="48" t="inlineStr">
        <is>
          <t>Ya</t>
        </is>
      </c>
      <c r="ZR33" s="48" t="inlineStr">
        <is>
          <t>Padat Cair</t>
        </is>
      </c>
      <c r="ZS33" s="8" t="n">
        <v>1</v>
      </c>
      <c r="ZT33" s="8" t="n">
        <v>1</v>
      </c>
      <c r="ZU33" s="8" t="n">
        <v>60</v>
      </c>
      <c r="ZV33" s="8" t="n">
        <v>60</v>
      </c>
      <c r="ZW33" s="48" t="inlineStr">
        <is>
          <t>Ya</t>
        </is>
      </c>
      <c r="ZX33" s="48" t="inlineStr">
        <is>
          <t>Mengetahui</t>
        </is>
      </c>
      <c r="ZY33" s="48" t="inlineStr">
        <is>
          <t>Digunakan untuk pupuk di lahan pertanian sendiri Dibuang ke lahan sekitar kandang - yg ditanami tanaman Diberikan gratis ke orang lain</t>
        </is>
      </c>
      <c r="ZZ33" s="8" t="n">
        <v>1</v>
      </c>
      <c r="AAA33" s="8" t="n">
        <v>0</v>
      </c>
      <c r="AAB33" s="8" t="n">
        <v>0</v>
      </c>
      <c r="AAC33" s="8" t="n">
        <v>1</v>
      </c>
      <c r="AAD33" s="8" t="n">
        <v>1</v>
      </c>
      <c r="AAE33" s="8" t="n">
        <v>0</v>
      </c>
      <c r="AAF33" s="8" t="n">
        <v>0</v>
      </c>
      <c r="AAG33" s="48" t="inlineStr">
        <is>
          <t>Pupuk cair untuk tanaman</t>
        </is>
      </c>
      <c r="AAH33" s="8" t="n">
        <v>1</v>
      </c>
      <c r="AAI33" s="8" t="n">
        <v>0</v>
      </c>
      <c r="AAJ33" s="8" t="n">
        <v>0</v>
      </c>
      <c r="AAK33" s="8" t="n">
        <v>0</v>
      </c>
      <c r="AAL33" s="8" t="n">
        <v>0</v>
      </c>
      <c r="AAM33" s="48" t="n"/>
      <c r="AAN33" s="48" t="n"/>
      <c r="AAO33" s="48" t="n"/>
      <c r="AAP33" s="48" t="n"/>
      <c r="AAQ33" s="48" t="n"/>
      <c r="AAR33" s="48" t="n"/>
      <c r="AAS33" s="48" t="n"/>
      <c r="AAT33" s="48" t="n"/>
      <c r="AAU33" s="48" t="n"/>
      <c r="AAV33" s="11" t="inlineStr">
        <is>
          <t>Rumput pakan ternak</t>
        </is>
      </c>
      <c r="AAW33" s="48" t="inlineStr">
        <is>
          <t>Sering ( 1 minggu 2 kali)</t>
        </is>
      </c>
      <c r="AAX33" s="8" t="n">
        <v>4000</v>
      </c>
      <c r="AAY33" s="8" t="n">
        <v>200</v>
      </c>
      <c r="AAZ33" s="8" t="n">
        <v>60</v>
      </c>
      <c r="ABA33" s="8" t="n">
        <v>60</v>
      </c>
      <c r="ABB33" s="48" t="inlineStr">
        <is>
          <t>Urea</t>
        </is>
      </c>
      <c r="ABC33" s="48" t="n"/>
      <c r="ABD33" s="8" t="n">
        <v>40</v>
      </c>
      <c r="ABE33" s="8" t="n">
        <v>4000</v>
      </c>
      <c r="ABF33" s="8" t="n">
        <v>0</v>
      </c>
      <c r="ABG33" s="8" t="n">
        <v>4000</v>
      </c>
      <c r="ABH33" s="8" t="n">
        <v>600</v>
      </c>
      <c r="ABI33" s="8" t="n">
        <v>750</v>
      </c>
      <c r="ABJ33" s="48" t="inlineStr">
        <is>
          <t>Ya</t>
        </is>
      </c>
      <c r="ABK33" s="48" t="inlineStr">
        <is>
          <t>Sangat meningkat</t>
        </is>
      </c>
      <c r="ABL33" s="48" t="inlineStr">
        <is>
          <t>Cukup meningkat</t>
        </is>
      </c>
      <c r="ABM33" s="48" t="inlineStr">
        <is>
          <t>Cukup meningkat</t>
        </is>
      </c>
      <c r="ABN33" s="48" t="n"/>
      <c r="ABO33" s="48" t="n"/>
      <c r="ABP33" s="48" t="inlineStr">
        <is>
          <t>Tidak memiliki tempat untuk menyimpan Tidak punya waktu mengumpulkannya</t>
        </is>
      </c>
      <c r="ABQ33" s="8" t="n">
        <v>0</v>
      </c>
      <c r="ABR33" s="8" t="n">
        <v>1</v>
      </c>
      <c r="ABS33" s="8" t="n">
        <v>1</v>
      </c>
      <c r="ABT33" s="8" t="n">
        <v>0</v>
      </c>
      <c r="ABU33" s="8" t="n">
        <v>0</v>
      </c>
      <c r="ABV33" s="8" t="n">
        <v>0</v>
      </c>
      <c r="ABW33" s="8" t="n">
        <v>0</v>
      </c>
      <c r="ABX33" s="48" t="n"/>
      <c r="ABY33" s="48" t="inlineStr">
        <is>
          <t>tidak</t>
        </is>
      </c>
      <c r="ABZ33" s="48" t="inlineStr">
        <is>
          <t>Manfaat besar dan membantu kehidupan sehari-hari</t>
        </is>
      </c>
      <c r="ACA33" s="48" t="inlineStr">
        <is>
          <t>Berkurang</t>
        </is>
      </c>
      <c r="ACB33" s="48" t="inlineStr">
        <is>
          <t>Anggota keluarga - Perempuan dewasa</t>
        </is>
      </c>
      <c r="ACC33" s="48" t="inlineStr">
        <is>
          <t>Setuju</t>
        </is>
      </c>
      <c r="ACD33" s="48" t="inlineStr">
        <is>
          <t>Anggota keluarga - Laki-laki dewasa Anggota keluarga - Perempuan dewasa</t>
        </is>
      </c>
      <c r="ACE33" s="8" t="n">
        <v>1</v>
      </c>
      <c r="ACF33" s="8" t="n">
        <v>1</v>
      </c>
      <c r="ACG33" s="8" t="n">
        <v>0</v>
      </c>
      <c r="ACH33" s="8" t="n">
        <v>0</v>
      </c>
      <c r="ACI33" s="48" t="inlineStr">
        <is>
          <t>Sangat puas</t>
        </is>
      </c>
      <c r="ACJ33" s="48" t="inlineStr">
        <is>
          <t>Sangat puas</t>
        </is>
      </c>
      <c r="ACK33" s="48" t="inlineStr">
        <is>
          <t>Sangat puas</t>
        </is>
      </c>
      <c r="ACL33" s="48" t="inlineStr">
        <is>
          <t>Sangat puas</t>
        </is>
      </c>
      <c r="ACM33" s="48" t="inlineStr">
        <is>
          <t>Tidak</t>
        </is>
      </c>
      <c r="ACN33" s="48" t="n"/>
      <c r="ACO33" s="48" t="inlineStr">
        <is>
          <t>Sangat puas</t>
        </is>
      </c>
      <c r="ACP33" s="48" t="n"/>
      <c r="ACQ33" s="48" t="n"/>
      <c r="ACR33" s="48" t="n"/>
      <c r="ACS33" s="48" t="n"/>
      <c r="ACT33" s="48" t="n"/>
      <c r="ACU33" s="48" t="n"/>
      <c r="ACV33" s="48" t="n"/>
      <c r="ACW33" s="48" t="n"/>
      <c r="ACX33" s="48" t="n"/>
      <c r="ACY33" s="48" t="n"/>
      <c r="ACZ33" s="48" t="inlineStr">
        <is>
          <t>Menghubungi CPO atau pendamping</t>
        </is>
      </c>
      <c r="ADA33" s="8" t="n">
        <v>0</v>
      </c>
      <c r="ADB33" s="8" t="n">
        <v>0</v>
      </c>
      <c r="ADC33" s="8" t="n">
        <v>0</v>
      </c>
      <c r="ADD33" s="8" t="n">
        <v>0</v>
      </c>
      <c r="ADE33" s="8" t="n">
        <v>1</v>
      </c>
      <c r="ADF33" s="8" t="n">
        <v>0</v>
      </c>
      <c r="ADG33" s="8" t="n">
        <v>0</v>
      </c>
      <c r="ADH33" s="8" t="n">
        <v>0</v>
      </c>
      <c r="ADI33" s="12" t="n"/>
      <c r="ADJ33" s="17" t="inlineStr">
        <is>
          <t>Laki-laki dewasa</t>
        </is>
      </c>
      <c r="ADK33" s="48" t="n"/>
      <c r="ADL33" s="17" t="inlineStr">
        <is>
          <t>Menelepon atau WA langsung</t>
        </is>
      </c>
      <c r="ADM33" s="48" t="n"/>
      <c r="ADN33" s="11" t="inlineStr">
        <is>
          <t>Puas</t>
        </is>
      </c>
      <c r="ADO33" s="48" t="inlineStr">
        <is>
          <t>Ya, selalu</t>
        </is>
      </c>
      <c r="ADP33"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33" s="18" t="n">
        <v>1</v>
      </c>
      <c r="ADR33" s="18" t="n">
        <v>1</v>
      </c>
      <c r="ADS33" s="18" t="n">
        <v>1</v>
      </c>
      <c r="ADT33" s="18" t="n">
        <v>1</v>
      </c>
      <c r="ADU33" s="18" t="n">
        <v>1</v>
      </c>
      <c r="ADV33" s="18" t="n">
        <v>1</v>
      </c>
      <c r="ADW33" s="18" t="n">
        <v>1</v>
      </c>
      <c r="ADX33" s="18" t="n">
        <v>1</v>
      </c>
      <c r="ADY33" s="18" t="n">
        <v>1</v>
      </c>
      <c r="ADZ33" s="18" t="n">
        <v>0</v>
      </c>
      <c r="AEA33" s="18" t="n">
        <v>0</v>
      </c>
      <c r="AEB33" s="18" t="n">
        <v>0</v>
      </c>
      <c r="AEC33" s="48" t="n"/>
      <c r="AED33" s="48" t="inlineStr">
        <is>
          <t>Memasak lebih aman</t>
        </is>
      </c>
      <c r="AEE33" s="48" t="n"/>
      <c r="AEF33" s="48" t="inlineStr">
        <is>
          <t>Pemerintah daerah</t>
        </is>
      </c>
      <c r="AEG33" s="48" t="n"/>
      <c r="AEH33" s="48" t="inlineStr">
        <is>
          <t>WhatsApp Image 2026-02-05 at 22.01.04-16_20_44.jpeg</t>
        </is>
      </c>
      <c r="AEI33" s="16" t="inlineStr">
        <is>
          <t>https://kf.kobotoolbox.org/api/v2/assets/avstPQqLr3Ab3ZdcVTXZ6f/data/665929244/attachments/attuFGkg6tVzP5boDDMRyPDa/</t>
        </is>
      </c>
      <c r="AEJ33" s="48" t="inlineStr">
        <is>
          <t>WhatsApp Image 2026-02-05 at 22.01.05-16_20_52.jpeg</t>
        </is>
      </c>
      <c r="AEK33" s="16" t="inlineStr">
        <is>
          <t>https://kf.kobotoolbox.org/api/v2/assets/avstPQqLr3Ab3ZdcVTXZ6f/data/665929244/attachments/att6EUWqjerbhTFxukVHKmY3/</t>
        </is>
      </c>
      <c r="AEL33" s="48" t="inlineStr">
        <is>
          <t>manto</t>
        </is>
      </c>
      <c r="AEM33" s="48" t="n"/>
      <c r="AEN33" s="48" t="n"/>
    </row>
    <row r="34">
      <c r="A34" s="6" t="n">
        <v>46060</v>
      </c>
      <c r="B34" s="6" t="n">
        <v>46060</v>
      </c>
      <c r="C34" s="48" t="inlineStr">
        <is>
          <t>Marmanto</t>
        </is>
      </c>
      <c r="D34" s="48" t="inlineStr">
        <is>
          <t>Juneidi</t>
        </is>
      </c>
      <c r="E34" s="8">
        <f>+6288985089009</f>
        <v/>
      </c>
      <c r="F34" s="48" t="n"/>
      <c r="G34" s="8" t="n">
        <v>-7.21392252</v>
      </c>
      <c r="H34" s="8" t="n">
        <v>110.2536774</v>
      </c>
      <c r="I34" s="48" t="n"/>
      <c r="J34" s="8" t="n">
        <v>4.73</v>
      </c>
      <c r="K34" s="48" t="n"/>
      <c r="L34" s="48" t="n"/>
      <c r="M34" s="8" t="n">
        <v>-7.21375052</v>
      </c>
      <c r="N34" s="8" t="n">
        <v>110.2533538</v>
      </c>
      <c r="O34" s="48" t="n"/>
      <c r="P34" s="8" t="n">
        <v>2.58</v>
      </c>
      <c r="Q34" s="48" t="n"/>
      <c r="R34" s="48" t="inlineStr">
        <is>
          <t>Jawa Tengah</t>
        </is>
      </c>
      <c r="S34" s="48" t="n"/>
      <c r="T34" s="48" t="n"/>
      <c r="U34" s="48" t="n"/>
      <c r="V34" s="48" t="n"/>
      <c r="W34" s="48" t="n"/>
      <c r="X34" s="48" t="n"/>
      <c r="Y34" s="48" t="n"/>
      <c r="Z34" s="48" t="n"/>
      <c r="AA34" s="48" t="n"/>
      <c r="AB34" s="48" t="n"/>
      <c r="AC34" s="48" t="inlineStr">
        <is>
          <t>Semarang</t>
        </is>
      </c>
      <c r="AD34" s="48" t="inlineStr">
        <is>
          <t>Getasan</t>
        </is>
      </c>
      <c r="AE34" s="48" t="inlineStr">
        <is>
          <t>Nogosaren</t>
        </is>
      </c>
      <c r="AF34" s="48" t="inlineStr">
        <is>
          <t>SION</t>
        </is>
      </c>
      <c r="AG34" s="48" t="inlineStr">
        <is>
          <t>ONP0405</t>
        </is>
      </c>
      <c r="AH34" s="8" t="n">
        <v>1</v>
      </c>
      <c r="AI34" s="48" t="inlineStr">
        <is>
          <t>VPA2</t>
        </is>
      </c>
      <c r="AJ34" s="48" t="inlineStr">
        <is>
          <t>Aktif</t>
        </is>
      </c>
      <c r="AK34" s="8" t="n">
        <v>51</v>
      </c>
      <c r="AL34" s="48" t="inlineStr">
        <is>
          <t>Laki-laki</t>
        </is>
      </c>
      <c r="AM34" s="48" t="inlineStr">
        <is>
          <t>Sudah menikah</t>
        </is>
      </c>
      <c r="AN34" s="48" t="inlineStr">
        <is>
          <t>SMP/Sederajat</t>
        </is>
      </c>
      <c r="AO34" s="48" t="inlineStr">
        <is>
          <t>Pegawai pemerintah</t>
        </is>
      </c>
      <c r="AP34" s="8" t="n">
        <v>0</v>
      </c>
      <c r="AQ34" s="8" t="n">
        <v>0</v>
      </c>
      <c r="AR34" s="8" t="n">
        <v>0</v>
      </c>
      <c r="AS34" s="8" t="n">
        <v>0</v>
      </c>
      <c r="AT34" s="8" t="n">
        <v>1</v>
      </c>
      <c r="AU34" s="8" t="n">
        <v>0</v>
      </c>
      <c r="AV34" s="8" t="n">
        <v>0</v>
      </c>
      <c r="AW34" s="8" t="n">
        <v>0</v>
      </c>
      <c r="AX34" s="48" t="n"/>
      <c r="AY34" s="48" t="inlineStr">
        <is>
          <t>Peternak</t>
        </is>
      </c>
      <c r="AZ34" s="8" t="n">
        <v>0</v>
      </c>
      <c r="BA34" s="8" t="n">
        <v>1</v>
      </c>
      <c r="BB34" s="8" t="n">
        <v>0</v>
      </c>
      <c r="BC34" s="8" t="n">
        <v>0</v>
      </c>
      <c r="BD34" s="8" t="n">
        <v>0</v>
      </c>
      <c r="BE34" s="8" t="n">
        <v>0</v>
      </c>
      <c r="BF34" s="8" t="n">
        <v>0</v>
      </c>
      <c r="BG34" s="8" t="n">
        <v>0</v>
      </c>
      <c r="BH34" s="48" t="n"/>
      <c r="BI34" s="48" t="inlineStr">
        <is>
          <t>&gt;Rp3.500.000</t>
        </is>
      </c>
      <c r="BJ34" s="8" t="n">
        <v>2</v>
      </c>
      <c r="BK34" s="8" t="n">
        <v>2</v>
      </c>
      <c r="BL34" s="8" t="n">
        <v>0</v>
      </c>
      <c r="BM34" s="8" t="n">
        <v>0</v>
      </c>
      <c r="BN34" s="48" t="inlineStr">
        <is>
          <t>Milik sendiri</t>
        </is>
      </c>
      <c r="BO34" s="48" t="inlineStr">
        <is>
          <t>Permanen (dinding bata dan semen)</t>
        </is>
      </c>
      <c r="BP34" s="8" t="n">
        <v>1</v>
      </c>
      <c r="BQ34" s="8" t="n">
        <v>0</v>
      </c>
      <c r="BR34" s="8" t="n">
        <v>0</v>
      </c>
      <c r="BS34" s="8" t="n">
        <v>0</v>
      </c>
      <c r="BT34" s="8" t="n">
        <v>0</v>
      </c>
      <c r="BU34" s="48" t="n"/>
      <c r="BV34" s="48" t="inlineStr">
        <is>
          <t>Keramik/ubin</t>
        </is>
      </c>
      <c r="BW34" s="8" t="n">
        <v>0</v>
      </c>
      <c r="BX34" s="8" t="n">
        <v>0</v>
      </c>
      <c r="BY34" s="8" t="n">
        <v>1</v>
      </c>
      <c r="BZ34" s="8" t="n">
        <v>0</v>
      </c>
      <c r="CA34" s="8" t="n">
        <v>0</v>
      </c>
      <c r="CB34" s="48" t="n"/>
      <c r="CC34" s="48" t="inlineStr">
        <is>
          <t>Genting</t>
        </is>
      </c>
      <c r="CD34" s="8" t="n">
        <v>0</v>
      </c>
      <c r="CE34" s="8" t="n">
        <v>0</v>
      </c>
      <c r="CF34" s="8" t="n">
        <v>0</v>
      </c>
      <c r="CG34" s="8" t="n">
        <v>0</v>
      </c>
      <c r="CH34" s="8" t="n">
        <v>0</v>
      </c>
      <c r="CI34" s="8" t="n">
        <v>1</v>
      </c>
      <c r="CJ34" s="8" t="n">
        <v>0</v>
      </c>
      <c r="CK34" s="48" t="n"/>
      <c r="CL34" s="48" t="inlineStr">
        <is>
          <t>Ya</t>
        </is>
      </c>
      <c r="CM34" s="8" t="n">
        <v>2025</v>
      </c>
      <c r="CN34" s="48" t="inlineStr">
        <is>
          <t>Fixed-Dome (Kubah Tetap)</t>
        </is>
      </c>
      <c r="CO34" s="48" t="inlineStr">
        <is>
          <t>6 m³ (4-5 ekor sapi, ±5 jam memasak/hari, ±50 kg</t>
        </is>
      </c>
      <c r="CP34" s="48" t="inlineStr">
        <is>
          <t>Anggota keluarga - laki-laki</t>
        </is>
      </c>
      <c r="CQ34" s="8" t="n">
        <v>0</v>
      </c>
      <c r="CR34" s="8" t="n">
        <v>0</v>
      </c>
      <c r="CS34" s="8" t="n">
        <v>0</v>
      </c>
      <c r="CT34" s="8" t="n">
        <v>0</v>
      </c>
      <c r="CU34" s="10" t="n">
        <v>1</v>
      </c>
      <c r="CV34" s="10" t="n">
        <v>0</v>
      </c>
      <c r="CW34" s="10" t="n">
        <v>0</v>
      </c>
      <c r="CX34" s="8" t="n">
        <v>0</v>
      </c>
      <c r="CY34" s="48" t="inlineStr">
        <is>
          <t>Anggota keluarga - laki-laki</t>
        </is>
      </c>
      <c r="CZ34" s="8" t="n">
        <v>1</v>
      </c>
      <c r="DA34" s="8" t="n">
        <v>0</v>
      </c>
      <c r="DB34" s="8" t="n">
        <v>0</v>
      </c>
      <c r="DC34" s="48" t="n"/>
      <c r="DD34" s="48" t="inlineStr">
        <is>
          <t>Anggota keluarga - laki-laki CPO atau pendamping</t>
        </is>
      </c>
      <c r="DE34" s="8" t="n">
        <v>1</v>
      </c>
      <c r="DF34" s="8" t="n">
        <v>0</v>
      </c>
      <c r="DG34" s="8" t="n">
        <v>1</v>
      </c>
      <c r="DH34" s="8" t="n">
        <v>0</v>
      </c>
      <c r="DI34" s="48" t="n"/>
      <c r="DJ34" s="48" t="inlineStr">
        <is>
          <t>Anggota keluarga - laki-laki CPO atau pendamping</t>
        </is>
      </c>
      <c r="DK34" s="8" t="n">
        <v>1</v>
      </c>
      <c r="DL34" s="8" t="n">
        <v>0</v>
      </c>
      <c r="DM34" s="8" t="n">
        <v>1</v>
      </c>
      <c r="DN34" s="8" t="n">
        <v>0</v>
      </c>
      <c r="DO34" s="48" t="n"/>
      <c r="DP34" s="8" t="n">
        <v>1</v>
      </c>
      <c r="DQ34" s="8" t="n">
        <v>0</v>
      </c>
      <c r="DR34" s="8" t="n">
        <v>0</v>
      </c>
      <c r="DS34" s="48" t="n"/>
      <c r="DT34" s="48" t="n"/>
      <c r="DU34" s="48" t="n"/>
      <c r="DV34" s="48" t="inlineStr">
        <is>
          <t>Ya</t>
        </is>
      </c>
      <c r="DW34" s="48" t="n"/>
      <c r="DX34" s="48" t="n"/>
      <c r="DY34" s="48" t="n"/>
      <c r="DZ34" s="48" t="n"/>
      <c r="EA34" s="48" t="n"/>
      <c r="EB34" s="48" t="n"/>
      <c r="EC34" s="48" t="n"/>
      <c r="ED34" s="48" t="n"/>
      <c r="EE34" s="48" t="n"/>
      <c r="EF34" s="48" t="n"/>
      <c r="EG34" s="48" t="n"/>
      <c r="EH34" s="48" t="n"/>
      <c r="EI34" s="48" t="inlineStr">
        <is>
          <t>Tidak ada masalah</t>
        </is>
      </c>
      <c r="EJ34" s="8" t="n">
        <v>0</v>
      </c>
      <c r="EK34" s="8" t="n">
        <v>0</v>
      </c>
      <c r="EL34" s="8" t="n">
        <v>0</v>
      </c>
      <c r="EM34" s="8" t="n">
        <v>1</v>
      </c>
      <c r="EN34" s="8" t="n">
        <v>0</v>
      </c>
      <c r="EO34" s="11" t="n"/>
      <c r="EP34" s="48" t="inlineStr">
        <is>
          <t>Ya, cukup jelas dan mudah diikuti</t>
        </is>
      </c>
      <c r="EQ34" s="48" t="inlineStr">
        <is>
          <t>Pelatihan</t>
        </is>
      </c>
      <c r="ER34" s="48" t="inlineStr">
        <is>
          <t>CPO atau pendamping</t>
        </is>
      </c>
      <c r="ES34" s="8" t="n">
        <v>1</v>
      </c>
      <c r="ET34" s="8" t="n">
        <v>0</v>
      </c>
      <c r="EU34" s="8" t="n">
        <v>0</v>
      </c>
      <c r="EV34" s="8" t="n">
        <v>0</v>
      </c>
      <c r="EW34" s="48" t="n"/>
      <c r="EX34" s="48" t="inlineStr">
        <is>
          <t>Anggota keluarga - Laki-laki Anggota keluarga - Perempuan dewasa</t>
        </is>
      </c>
      <c r="EY34" s="8" t="n">
        <v>1</v>
      </c>
      <c r="EZ34" s="8" t="n">
        <v>1</v>
      </c>
      <c r="FA34" s="8" t="n">
        <v>0</v>
      </c>
      <c r="FB34" s="48" t="n"/>
      <c r="FC34" s="48" t="inlineStr">
        <is>
          <t>Setiap hari</t>
        </is>
      </c>
      <c r="FD34" s="48" t="n"/>
      <c r="FE34" s="48" t="inlineStr">
        <is>
          <t>Mengetahui</t>
        </is>
      </c>
      <c r="FF34" s="48" t="inlineStr">
        <is>
          <t>Selalu (setiap hari)</t>
        </is>
      </c>
      <c r="FG34" s="48" t="inlineStr">
        <is>
          <t>Mengetahui</t>
        </is>
      </c>
      <c r="FH34" s="48" t="inlineStr">
        <is>
          <t>Sering (setiap minggu)</t>
        </is>
      </c>
      <c r="FI34" s="48" t="inlineStr">
        <is>
          <t>Mengetahui</t>
        </is>
      </c>
      <c r="FJ34" s="48" t="inlineStr">
        <is>
          <t>Selalu (setiap hari)</t>
        </is>
      </c>
      <c r="FK34" s="48" t="inlineStr">
        <is>
          <t>Mengetahui</t>
        </is>
      </c>
      <c r="FL34" s="48" t="inlineStr">
        <is>
          <t>Sering (setiap minggu)</t>
        </is>
      </c>
      <c r="FM34" s="48" t="inlineStr">
        <is>
          <t>Mengetahui</t>
        </is>
      </c>
      <c r="FN34" s="48" t="inlineStr">
        <is>
          <t>Cukup sering (2 minggu sekali)</t>
        </is>
      </c>
      <c r="FO34" s="48" t="inlineStr">
        <is>
          <t>Mengetahui</t>
        </is>
      </c>
      <c r="FP34" s="48" t="inlineStr">
        <is>
          <t>Cukup sering (2 minggu sekali)</t>
        </is>
      </c>
      <c r="FQ34" s="48" t="inlineStr">
        <is>
          <t>Mengetahui</t>
        </is>
      </c>
      <c r="FR34" s="48" t="inlineStr">
        <is>
          <t>Ya</t>
        </is>
      </c>
      <c r="FS34" s="48" t="inlineStr">
        <is>
          <t>Mengetahui</t>
        </is>
      </c>
      <c r="FT34" s="48" t="inlineStr">
        <is>
          <t>Ya, selalu</t>
        </is>
      </c>
      <c r="FU34" s="48" t="inlineStr">
        <is>
          <t>Laki-laki dewasa Perempuan dewasa</t>
        </is>
      </c>
      <c r="FV34" s="8" t="n">
        <v>1</v>
      </c>
      <c r="FW34" s="8" t="n">
        <v>1</v>
      </c>
      <c r="FX34" s="8" t="n">
        <v>0</v>
      </c>
      <c r="FY34" s="8" t="n">
        <v>0</v>
      </c>
      <c r="FZ34" s="48" t="inlineStr">
        <is>
          <t>Memahami</t>
        </is>
      </c>
      <c r="GA34" s="48" t="inlineStr">
        <is>
          <t>CPO</t>
        </is>
      </c>
      <c r="GB34" s="8" t="n">
        <v>1</v>
      </c>
      <c r="GC34" s="8" t="n">
        <v>0</v>
      </c>
      <c r="GD34" s="8" t="n">
        <v>0</v>
      </c>
      <c r="GE34" s="8" t="n">
        <v>0</v>
      </c>
      <c r="GF34" s="48" t="n"/>
      <c r="GG34" s="48" t="inlineStr">
        <is>
          <t>Sering</t>
        </is>
      </c>
      <c r="GH34" s="48" t="inlineStr">
        <is>
          <t>Ya</t>
        </is>
      </c>
      <c r="GI34" s="48" t="inlineStr">
        <is>
          <t>Komunitas lokal</t>
        </is>
      </c>
      <c r="GJ34" s="8" t="n">
        <v>0</v>
      </c>
      <c r="GK34" s="8" t="n">
        <v>0</v>
      </c>
      <c r="GL34" s="8" t="n">
        <v>1</v>
      </c>
      <c r="GM34" s="8" t="n">
        <v>0</v>
      </c>
      <c r="GN34" s="48" t="n"/>
      <c r="GO34" s="8" t="n">
        <v>9</v>
      </c>
      <c r="GP34" s="48" t="inlineStr">
        <is>
          <t>Penuh (100%)</t>
        </is>
      </c>
      <c r="GQ34" s="48" t="inlineStr">
        <is>
          <t>Kayu bakar LPG</t>
        </is>
      </c>
      <c r="GR34" s="8" t="n">
        <v>1</v>
      </c>
      <c r="GS34" s="8" t="n">
        <v>1</v>
      </c>
      <c r="GT34" s="8" t="n">
        <v>0</v>
      </c>
      <c r="GU34" s="8" t="n">
        <v>0</v>
      </c>
      <c r="GV34" s="8" t="n">
        <v>0</v>
      </c>
      <c r="GW34" s="8" t="n">
        <v>0</v>
      </c>
      <c r="GX34" s="8" t="n">
        <v>0</v>
      </c>
      <c r="GY34" s="48" t="n"/>
      <c r="GZ34" s="48" t="inlineStr">
        <is>
          <t>Ya</t>
        </is>
      </c>
      <c r="HA34" s="8" t="n">
        <v>15</v>
      </c>
      <c r="HB34" s="8" t="n">
        <v>150000</v>
      </c>
      <c r="HC34" s="8" t="n">
        <v>5</v>
      </c>
      <c r="HD34" s="8" t="n">
        <v>50000</v>
      </c>
      <c r="HE34" s="8" t="n">
        <v>9</v>
      </c>
      <c r="HF34" s="8" t="n">
        <v>75000</v>
      </c>
      <c r="HG34" s="8" t="n">
        <v>3</v>
      </c>
      <c r="HH34" s="8" t="n">
        <v>25000</v>
      </c>
      <c r="HI34" s="48" t="n"/>
      <c r="HJ34" s="48" t="n"/>
      <c r="HK34" s="48" t="n"/>
      <c r="HL34" s="48" t="n"/>
      <c r="HM34" s="48" t="n"/>
      <c r="HN34" s="48" t="n"/>
      <c r="HO34" s="48" t="n"/>
      <c r="HP34" s="48" t="n"/>
      <c r="HQ34" s="48" t="n"/>
      <c r="HR34" s="48" t="n"/>
      <c r="HS34" s="48" t="n"/>
      <c r="HT34" s="48" t="n"/>
      <c r="HU34" s="48" t="n"/>
      <c r="HV34" s="48" t="n"/>
      <c r="HW34" s="48" t="n"/>
      <c r="HX34" s="48" t="n"/>
      <c r="HY34" s="8" t="n">
        <v>10</v>
      </c>
      <c r="HZ34" s="8" t="n">
        <v>100000</v>
      </c>
      <c r="IA34" s="8" t="n">
        <v>6</v>
      </c>
      <c r="IB34" s="8" t="n">
        <v>50000</v>
      </c>
      <c r="IC34" s="48" t="n"/>
      <c r="ID34" s="48" t="n"/>
      <c r="IE34" s="48" t="n"/>
      <c r="IF34" s="48" t="n"/>
      <c r="IG34" s="48" t="n"/>
      <c r="IH34" s="48" t="n"/>
      <c r="II34" s="48" t="n"/>
      <c r="IJ34" s="48" t="n"/>
      <c r="IK34" s="48" t="inlineStr">
        <is>
          <t>50-65 kg</t>
        </is>
      </c>
      <c r="IL34" s="48" t="inlineStr">
        <is>
          <t>3-5 jam</t>
        </is>
      </c>
      <c r="IM34" s="48" t="inlineStr">
        <is>
          <t>Ya</t>
        </is>
      </c>
      <c r="IN34" s="48" t="inlineStr">
        <is>
          <t>Tidak</t>
        </is>
      </c>
      <c r="IO34" s="48" t="inlineStr">
        <is>
          <t>Lebih bersih</t>
        </is>
      </c>
      <c r="IP34" s="48" t="n"/>
      <c r="IQ34" s="48" t="inlineStr">
        <is>
          <t>Tidak pernah</t>
        </is>
      </c>
      <c r="IR34" s="48" t="n"/>
      <c r="IS34" s="48" t="n"/>
      <c r="IT34" s="48" t="n"/>
      <c r="IU34" s="48" t="n"/>
      <c r="IV34" s="48" t="n"/>
      <c r="IW34" s="48" t="n"/>
      <c r="IX34" s="48" t="n"/>
      <c r="IY34" s="48" t="n"/>
      <c r="IZ34" s="48" t="inlineStr">
        <is>
          <t>Tidak pernah</t>
        </is>
      </c>
      <c r="JA34" s="48" t="n"/>
      <c r="JB34" s="48" t="n"/>
      <c r="JC34" s="48" t="n"/>
      <c r="JD34" s="48" t="n"/>
      <c r="JE34" s="48" t="n"/>
      <c r="JF34" s="48" t="n"/>
      <c r="JG34" s="48" t="n"/>
      <c r="JH34" s="48" t="n"/>
      <c r="JI34" s="48" t="inlineStr">
        <is>
          <t>Tidak pernah</t>
        </is>
      </c>
      <c r="JJ34" s="48" t="n"/>
      <c r="JK34" s="48" t="n"/>
      <c r="JL34" s="48" t="n"/>
      <c r="JM34" s="48" t="n"/>
      <c r="JN34" s="48" t="n"/>
      <c r="JO34" s="48" t="n"/>
      <c r="JP34" s="48" t="n"/>
      <c r="JQ34" s="48" t="n"/>
      <c r="JR34" s="48" t="inlineStr">
        <is>
          <t>Tidak pernah</t>
        </is>
      </c>
      <c r="JS34" s="48" t="n"/>
      <c r="JT34" s="48" t="n"/>
      <c r="JU34" s="48" t="n"/>
      <c r="JV34" s="48" t="n"/>
      <c r="JW34" s="48" t="n"/>
      <c r="JX34" s="48" t="n"/>
      <c r="JY34" s="48" t="n"/>
      <c r="JZ34" s="48" t="n"/>
      <c r="KA34" s="48" t="inlineStr">
        <is>
          <t>Tidak pernah</t>
        </is>
      </c>
      <c r="KB34" s="48" t="n"/>
      <c r="KC34" s="48" t="n"/>
      <c r="KD34" s="48" t="n"/>
      <c r="KE34" s="48" t="n"/>
      <c r="KF34" s="48" t="n"/>
      <c r="KG34" s="48" t="n"/>
      <c r="KH34" s="48" t="n"/>
      <c r="KI34" s="48" t="n"/>
      <c r="KJ34" s="48" t="inlineStr">
        <is>
          <t>Tidak pernah</t>
        </is>
      </c>
      <c r="KK34" s="48" t="n"/>
      <c r="KL34" s="48" t="n"/>
      <c r="KM34" s="48" t="n"/>
      <c r="KN34" s="48" t="n"/>
      <c r="KO34" s="48" t="n"/>
      <c r="KP34" s="48" t="n"/>
      <c r="KQ34" s="48" t="n"/>
      <c r="KR34" s="48" t="n"/>
      <c r="KS34" s="48" t="inlineStr">
        <is>
          <t>Jauh lebih baik</t>
        </is>
      </c>
      <c r="KT34" s="48" t="inlineStr">
        <is>
          <t>0-1 kali</t>
        </is>
      </c>
      <c r="KU34" s="48" t="inlineStr">
        <is>
          <t>0-1 kali</t>
        </is>
      </c>
      <c r="KV34" s="48" t="inlineStr">
        <is>
          <t>Tidak ada</t>
        </is>
      </c>
      <c r="KW34" s="8" t="n">
        <v>0</v>
      </c>
      <c r="KX34" s="8" t="n">
        <v>0</v>
      </c>
      <c r="KY34" s="8" t="n">
        <v>0</v>
      </c>
      <c r="KZ34" s="8" t="n">
        <v>1</v>
      </c>
      <c r="LA34" s="48" t="inlineStr">
        <is>
          <t>Jauh lebih baik</t>
        </is>
      </c>
      <c r="LB34" s="48" t="inlineStr">
        <is>
          <t>Cukup membaik</t>
        </is>
      </c>
      <c r="LC34" s="8" t="n">
        <v>0</v>
      </c>
      <c r="LD34" s="8" t="n">
        <v>3</v>
      </c>
      <c r="LE34" s="8" t="n">
        <v>0</v>
      </c>
      <c r="LF34" s="8" t="n">
        <v>3</v>
      </c>
      <c r="LG34" s="48" t="inlineStr">
        <is>
          <t>Ya</t>
        </is>
      </c>
      <c r="LH34" s="8" t="n">
        <v>100000</v>
      </c>
      <c r="LI34" s="48" t="n"/>
      <c r="LJ34" s="48" t="inlineStr">
        <is>
          <t>Kebutuhan rumah tangga</t>
        </is>
      </c>
      <c r="LK34" s="8" t="n">
        <v>0</v>
      </c>
      <c r="LL34" s="8" t="n">
        <v>0</v>
      </c>
      <c r="LM34" s="8" t="n">
        <v>0</v>
      </c>
      <c r="LN34" s="8" t="n">
        <v>0</v>
      </c>
      <c r="LO34" s="8" t="n">
        <v>1</v>
      </c>
      <c r="LP34" s="8" t="n">
        <v>0</v>
      </c>
      <c r="LQ34" s="8" t="n">
        <v>0</v>
      </c>
      <c r="LR34" s="48" t="n"/>
      <c r="LS34" s="8" t="n">
        <v>15</v>
      </c>
      <c r="LT34" s="8" t="n">
        <v>15</v>
      </c>
      <c r="LU34" s="8" t="n">
        <v>0</v>
      </c>
      <c r="LV34" s="8" t="n">
        <v>5</v>
      </c>
      <c r="LW34" s="8" t="n">
        <v>5</v>
      </c>
      <c r="LX34" s="8" t="n">
        <v>0</v>
      </c>
      <c r="LY34" s="8" t="n">
        <v>7</v>
      </c>
      <c r="LZ34" s="8" t="n">
        <v>7</v>
      </c>
      <c r="MA34" s="8" t="n">
        <v>0</v>
      </c>
      <c r="MB34" s="48" t="inlineStr">
        <is>
          <t>Ya</t>
        </is>
      </c>
      <c r="MC34" s="8" t="n">
        <v>30</v>
      </c>
      <c r="MD34" s="8" t="n">
        <v>15</v>
      </c>
      <c r="ME34" s="8" t="n">
        <v>30</v>
      </c>
      <c r="MF34" s="8" t="n">
        <v>15</v>
      </c>
      <c r="MG34" s="8" t="n">
        <v>0</v>
      </c>
      <c r="MH34" s="8" t="n">
        <v>0</v>
      </c>
      <c r="MI34" s="48" t="inlineStr">
        <is>
          <t>Istirahat</t>
        </is>
      </c>
      <c r="MJ34" s="8" t="n">
        <v>0</v>
      </c>
      <c r="MK34" s="8" t="n">
        <v>0</v>
      </c>
      <c r="ML34" s="8" t="n">
        <v>1</v>
      </c>
      <c r="MM34" s="8" t="n">
        <v>0</v>
      </c>
      <c r="MN34" s="8" t="n">
        <v>0</v>
      </c>
      <c r="MO34" s="8" t="n">
        <v>0</v>
      </c>
      <c r="MP34" s="48" t="n"/>
      <c r="MQ34" s="48" t="n"/>
      <c r="MR34" s="48" t="inlineStr">
        <is>
          <t>istirahat melayani warga di rumah karena seorang kadus</t>
        </is>
      </c>
      <c r="MS34" s="48" t="n"/>
      <c r="MT34" s="48" t="inlineStr">
        <is>
          <t>santai</t>
        </is>
      </c>
      <c r="MU34" s="48" t="inlineStr">
        <is>
          <t>Tidak</t>
        </is>
      </c>
      <c r="MV34" s="48" t="n"/>
      <c r="MW34" s="48" t="n"/>
      <c r="MX34" s="48" t="n"/>
      <c r="MY34" s="48" t="n"/>
      <c r="MZ34" s="48" t="n"/>
      <c r="NA34" s="48" t="n"/>
      <c r="NB34" s="48" t="n"/>
      <c r="NC34" s="48" t="n"/>
      <c r="ND34" s="48" t="n"/>
      <c r="NE34" s="48" t="n"/>
      <c r="NF34" s="48" t="n"/>
      <c r="NG34" s="48" t="n"/>
      <c r="NH34" s="48" t="n"/>
      <c r="NI34" s="48" t="n"/>
      <c r="NJ34" s="48" t="n"/>
      <c r="NK34" s="48" t="n"/>
      <c r="NL34" s="48" t="inlineStr">
        <is>
          <t>Ya</t>
        </is>
      </c>
      <c r="NM34" s="48" t="inlineStr">
        <is>
          <t>Kombinasi dana mandiri dan dana hibah</t>
        </is>
      </c>
      <c r="NN34" s="48" t="inlineStr">
        <is>
          <t>&gt;11.000.001</t>
        </is>
      </c>
      <c r="NO34" s="48" t="inlineStr">
        <is>
          <t>Pemerintah</t>
        </is>
      </c>
      <c r="NP34" s="48" t="n"/>
      <c r="NQ34" s="48" t="n"/>
      <c r="NR34" s="48" t="n"/>
      <c r="NS34" s="48" t="n"/>
      <c r="NT34" s="48" t="n"/>
      <c r="NU34" s="48" t="n"/>
      <c r="NV34" s="48" t="inlineStr">
        <is>
          <t>Anggota keluarga - Laki-laki dewasa</t>
        </is>
      </c>
      <c r="NW34" s="48" t="n"/>
      <c r="NX34" s="48" t="inlineStr">
        <is>
          <t>Sedikit meningkat</t>
        </is>
      </c>
      <c r="NY34" s="8" t="n">
        <v>40</v>
      </c>
      <c r="NZ34" s="8" t="n">
        <v>10</v>
      </c>
      <c r="OA34" s="8" t="n">
        <v>0</v>
      </c>
      <c r="OB34" s="8" t="n">
        <v>5</v>
      </c>
      <c r="OC34" s="8" t="n">
        <v>5</v>
      </c>
      <c r="OD34" s="8" t="n">
        <v>0</v>
      </c>
      <c r="OE34" s="48" t="inlineStr">
        <is>
          <t>Jauh lebih baik</t>
        </is>
      </c>
      <c r="OF34" s="48" t="inlineStr">
        <is>
          <t>Jauh lebih baik (beda waktu memasak lebih cepat setengah jam atau lebih, ATAU tidak lagi ada rasa/bau makanan yang berubah, ATAU alasan lainnya)</t>
        </is>
      </c>
      <c r="OG34" s="48" t="inlineStr">
        <is>
          <t>Ya</t>
        </is>
      </c>
      <c r="OH34" s="8" t="n">
        <v>0</v>
      </c>
      <c r="OI34" s="8" t="n">
        <v>3</v>
      </c>
      <c r="OJ34" s="8" t="n">
        <v>0</v>
      </c>
      <c r="OK34" s="8" t="n">
        <v>0</v>
      </c>
      <c r="OL34" s="8" t="n">
        <v>0</v>
      </c>
      <c r="OM34" s="8" t="n">
        <v>0</v>
      </c>
      <c r="ON34" s="8" t="n">
        <v>0</v>
      </c>
      <c r="OO34" s="8" t="n">
        <v>0</v>
      </c>
      <c r="OP34" s="48" t="inlineStr">
        <is>
          <t>Sapi perah</t>
        </is>
      </c>
      <c r="OQ34" s="8" t="n">
        <v>0</v>
      </c>
      <c r="OR34" s="8" t="n">
        <v>1</v>
      </c>
      <c r="OS34" s="8" t="n">
        <v>0</v>
      </c>
      <c r="OT34" s="8" t="n">
        <v>0</v>
      </c>
      <c r="OU34" s="8" t="n">
        <v>0</v>
      </c>
      <c r="OV34" s="8" t="n">
        <v>0</v>
      </c>
      <c r="OW34" s="8" t="n">
        <v>0</v>
      </c>
      <c r="OX34" s="8" t="n">
        <v>0</v>
      </c>
      <c r="OY34" s="48" t="n"/>
      <c r="OZ34" s="48" t="n"/>
      <c r="PA34" s="48" t="n"/>
      <c r="PB34" s="48" t="n"/>
      <c r="PC34" s="48" t="n"/>
      <c r="PD34" s="48" t="n"/>
      <c r="PE34" s="48" t="n"/>
      <c r="PF34" s="48" t="n"/>
      <c r="PG34" s="48" t="n"/>
      <c r="PH34" s="48" t="n"/>
      <c r="PI34" s="48" t="n"/>
      <c r="PJ34" s="48" t="inlineStr">
        <is>
          <t>1-Disebarkan ke lahan terbuka</t>
        </is>
      </c>
      <c r="PK34" s="8" t="n">
        <v>0</v>
      </c>
      <c r="PL34" s="8" t="n">
        <v>0</v>
      </c>
      <c r="PM34" s="8" t="n">
        <v>0</v>
      </c>
      <c r="PN34" s="8" t="n">
        <v>0</v>
      </c>
      <c r="PO34" s="8" t="n">
        <v>0</v>
      </c>
      <c r="PP34" s="8" t="n">
        <v>1</v>
      </c>
      <c r="PQ34" s="8" t="n">
        <v>0</v>
      </c>
      <c r="PR34" s="8" t="n">
        <v>0</v>
      </c>
      <c r="PS34" s="8" t="n">
        <v>0</v>
      </c>
      <c r="PT34" s="48" t="n"/>
      <c r="PU34" s="48" t="n"/>
      <c r="PV34" s="48" t="n"/>
      <c r="PW34" s="48" t="n"/>
      <c r="PX34" s="48" t="n"/>
      <c r="PY34" s="48" t="n"/>
      <c r="PZ34" s="48" t="n"/>
      <c r="QA34" s="48" t="n"/>
      <c r="QB34" s="48" t="n"/>
      <c r="QC34" s="48" t="n"/>
      <c r="QD34" s="48" t="n"/>
      <c r="QE34" s="48" t="n"/>
      <c r="QF34" s="48" t="n"/>
      <c r="QG34" s="48" t="n"/>
      <c r="QH34" s="48" t="n"/>
      <c r="QI34" s="48" t="n"/>
      <c r="QJ34" s="48" t="n"/>
      <c r="QK34" s="48" t="n"/>
      <c r="QL34" s="48" t="n"/>
      <c r="QM34" s="48" t="n"/>
      <c r="QN34" s="48" t="n"/>
      <c r="QO34" s="48" t="n"/>
      <c r="QP34" s="48" t="n"/>
      <c r="QQ34" s="48" t="n"/>
      <c r="QR34" s="48" t="n"/>
      <c r="QS34" s="48" t="n"/>
      <c r="QT34" s="48" t="n"/>
      <c r="QU34" s="48" t="n"/>
      <c r="QV34" s="48" t="n"/>
      <c r="QW34" s="48" t="n"/>
      <c r="QX34" s="48" t="n"/>
      <c r="QY34" s="48" t="n"/>
      <c r="QZ34" s="48" t="n"/>
      <c r="RA34" s="48" t="n"/>
      <c r="RB34" s="48" t="n"/>
      <c r="RC34" s="48" t="n"/>
      <c r="RD34" s="48" t="n"/>
      <c r="RE34" s="48" t="n"/>
      <c r="RF34" s="48" t="n"/>
      <c r="RG34" s="48" t="n"/>
      <c r="RH34" s="48" t="n"/>
      <c r="RI34" s="48" t="n"/>
      <c r="RJ34" s="48" t="n"/>
      <c r="RK34" s="48" t="n"/>
      <c r="RL34" s="48" t="n"/>
      <c r="RM34" s="48" t="n"/>
      <c r="RN34" s="48" t="n"/>
      <c r="RO34" s="48" t="n"/>
      <c r="RP34" s="48" t="n"/>
      <c r="RQ34" s="48" t="n"/>
      <c r="RR34" s="48" t="n"/>
      <c r="RS34" s="48" t="n"/>
      <c r="RT34" s="48" t="n"/>
      <c r="RU34" s="48" t="n"/>
      <c r="RV34" s="48" t="n"/>
      <c r="RW34" s="48" t="n"/>
      <c r="RX34" s="48" t="n"/>
      <c r="RY34" s="48" t="n"/>
      <c r="RZ34" s="48" t="n"/>
      <c r="SA34" s="48" t="n"/>
      <c r="SB34" s="48" t="n"/>
      <c r="SC34" s="48" t="n"/>
      <c r="SD34" s="48" t="n"/>
      <c r="SE34" s="8" t="n">
        <v>3</v>
      </c>
      <c r="SF34" s="48" t="n"/>
      <c r="SG34" s="48" t="n"/>
      <c r="SH34" s="48" t="n"/>
      <c r="SI34" s="48" t="n"/>
      <c r="SJ34" s="48" t="n"/>
      <c r="SK34" s="48" t="n"/>
      <c r="SL34" s="48" t="n"/>
      <c r="SM34" s="48" t="n"/>
      <c r="SN34" s="48" t="n"/>
      <c r="SO34" s="48" t="n"/>
      <c r="SP34" s="48" t="n"/>
      <c r="SQ34" s="48" t="n"/>
      <c r="SR34" s="48" t="n"/>
      <c r="SS34" s="48" t="n"/>
      <c r="ST34" s="48" t="n"/>
      <c r="SU34" s="48" t="n"/>
      <c r="SV34" s="48" t="n"/>
      <c r="SW34" s="48" t="n"/>
      <c r="SX34" s="48" t="n"/>
      <c r="SY34" s="48" t="n"/>
      <c r="SZ34" s="48" t="n"/>
      <c r="TA34" s="48" t="n"/>
      <c r="TB34" s="48" t="n"/>
      <c r="TC34" s="48" t="n"/>
      <c r="TD34" s="48" t="n"/>
      <c r="TE34" s="48" t="n"/>
      <c r="TF34" s="48" t="n"/>
      <c r="TG34" s="48" t="n"/>
      <c r="TH34" s="48" t="n"/>
      <c r="TI34" s="48" t="n"/>
      <c r="TJ34" s="48" t="n"/>
      <c r="TK34" s="48" t="n"/>
      <c r="TL34" s="48" t="n"/>
      <c r="TM34" s="48" t="n"/>
      <c r="TN34" s="48" t="n"/>
      <c r="TO34" s="48" t="n"/>
      <c r="TP34" s="48" t="n"/>
      <c r="TQ34" s="48" t="n"/>
      <c r="TR34" s="48" t="n"/>
      <c r="TS34" s="48" t="n"/>
      <c r="TT34" s="48" t="n"/>
      <c r="TU34" s="48" t="n"/>
      <c r="TV34" s="48" t="n"/>
      <c r="TW34" s="48" t="n"/>
      <c r="TX34" s="48" t="n"/>
      <c r="TY34" s="48" t="n"/>
      <c r="TZ34" s="48" t="n"/>
      <c r="UA34" s="48" t="inlineStr">
        <is>
          <t>Pemberian pakan di kandang</t>
        </is>
      </c>
      <c r="UB34" s="48" t="n"/>
      <c r="UC34" s="48" t="n"/>
      <c r="UD34" s="48" t="n"/>
      <c r="UE34" s="48" t="n"/>
      <c r="UF34" s="48" t="n"/>
      <c r="UG34" s="48" t="n"/>
      <c r="UH34" s="48" t="n"/>
      <c r="UI34" s="48" t="inlineStr">
        <is>
          <t>Sangat teratur (setiap hari)</t>
        </is>
      </c>
      <c r="UJ34" s="48" t="n"/>
      <c r="UK34" s="48" t="n"/>
      <c r="UL34" s="48" t="n"/>
      <c r="UM34" s="48" t="n"/>
      <c r="UN34" s="48" t="n"/>
      <c r="UO34" s="48" t="n"/>
      <c r="UP34" s="48" t="n"/>
      <c r="UQ34" s="48" t="inlineStr">
        <is>
          <t>Sering (1 kali sehari)</t>
        </is>
      </c>
      <c r="UR34" s="48" t="n"/>
      <c r="US34" s="48" t="n"/>
      <c r="UT34" s="48" t="n"/>
      <c r="UU34" s="48" t="n"/>
      <c r="UV34" s="48" t="n"/>
      <c r="UW34" s="48" t="n"/>
      <c r="UX34" s="48" t="n"/>
      <c r="UY34" s="48" t="n"/>
      <c r="UZ34" s="48" t="n"/>
      <c r="VA34" s="48" t="n"/>
      <c r="VB34" s="48" t="n"/>
      <c r="VC34" s="48" t="n"/>
      <c r="VD34" s="48" t="n"/>
      <c r="VE34" s="48" t="n"/>
      <c r="VF34" s="48" t="n"/>
      <c r="VG34" s="48" t="n"/>
      <c r="VH34" s="48" t="n"/>
      <c r="VI34" s="48" t="n"/>
      <c r="VJ34" s="48" t="n"/>
      <c r="VK34" s="48" t="inlineStr">
        <is>
          <t>4-Disimpan dalam kotak bersekat 5-Untuk disebar di tanah (dan dibajak)</t>
        </is>
      </c>
      <c r="VL34" s="8" t="n">
        <v>0</v>
      </c>
      <c r="VM34" s="8" t="n">
        <v>0</v>
      </c>
      <c r="VN34" s="8" t="n">
        <v>0</v>
      </c>
      <c r="VO34" s="8" t="n">
        <v>1</v>
      </c>
      <c r="VP34" s="8" t="n">
        <v>1</v>
      </c>
      <c r="VQ34" s="8" t="n">
        <v>0</v>
      </c>
      <c r="VR34" s="8" t="n">
        <v>0</v>
      </c>
      <c r="VS34" s="8" t="n">
        <v>0</v>
      </c>
      <c r="VT34" s="48" t="n"/>
      <c r="VU34" s="48" t="n"/>
      <c r="VV34" s="48" t="n"/>
      <c r="VW34" s="48" t="n"/>
      <c r="VX34" s="48" t="n"/>
      <c r="VY34" s="48" t="n"/>
      <c r="VZ34" s="48" t="n"/>
      <c r="WA34" s="48" t="n"/>
      <c r="WB34" s="48" t="n"/>
      <c r="WC34" s="48" t="n"/>
      <c r="WD34" s="48" t="n"/>
      <c r="WE34" s="48" t="n"/>
      <c r="WF34" s="48" t="n"/>
      <c r="WG34" s="48" t="n"/>
      <c r="WH34" s="48" t="n"/>
      <c r="WI34" s="48" t="n"/>
      <c r="WJ34" s="48" t="n"/>
      <c r="WK34" s="48" t="n"/>
      <c r="WL34" s="48" t="n"/>
      <c r="WM34" s="48" t="n"/>
      <c r="WN34" s="48" t="n"/>
      <c r="WO34" s="48" t="n"/>
      <c r="WP34" s="48" t="n"/>
      <c r="WQ34" s="48" t="n"/>
      <c r="WR34" s="48" t="n"/>
      <c r="WS34" s="48" t="n"/>
      <c r="WT34" s="48" t="n"/>
      <c r="WU34" s="48" t="n"/>
      <c r="WV34" s="48" t="n"/>
      <c r="WW34" s="48" t="n"/>
      <c r="WX34" s="48" t="n"/>
      <c r="WY34" s="48" t="n"/>
      <c r="WZ34" s="48" t="n"/>
      <c r="XA34" s="48" t="n"/>
      <c r="XB34" s="48" t="n"/>
      <c r="XC34" s="48" t="n"/>
      <c r="XD34" s="48" t="n"/>
      <c r="XE34" s="48" t="n"/>
      <c r="XF34" s="48" t="n"/>
      <c r="XG34" s="48" t="n"/>
      <c r="XH34" s="48" t="n"/>
      <c r="XI34" s="48" t="n"/>
      <c r="XJ34" s="48" t="n"/>
      <c r="XK34" s="48" t="n"/>
      <c r="XL34" s="48" t="n"/>
      <c r="XM34" s="48" t="n"/>
      <c r="XN34" s="48" t="n"/>
      <c r="XO34" s="48" t="n"/>
      <c r="XP34" s="48" t="n"/>
      <c r="XQ34" s="48" t="n"/>
      <c r="XR34" s="48" t="n"/>
      <c r="XS34" s="48" t="n"/>
      <c r="XT34" s="48" t="n"/>
      <c r="XU34" s="48" t="n"/>
      <c r="XV34" s="48" t="n"/>
      <c r="XW34" s="48" t="n"/>
      <c r="XX34" s="48" t="n"/>
      <c r="XY34" s="48" t="n"/>
      <c r="XZ34" s="48" t="n"/>
      <c r="YA34" s="48" t="n"/>
      <c r="YB34" s="48" t="n"/>
      <c r="YC34" s="48" t="n"/>
      <c r="YD34" s="48" t="n"/>
      <c r="YE34" s="48" t="n"/>
      <c r="YF34" s="48" t="n"/>
      <c r="YG34" s="48" t="n"/>
      <c r="YH34" s="48" t="n"/>
      <c r="YI34" s="48" t="n"/>
      <c r="YJ34" s="48" t="n"/>
      <c r="YK34" s="48" t="n"/>
      <c r="YL34" s="48" t="n"/>
      <c r="YM34" s="48" t="n"/>
      <c r="YN34" s="48" t="n"/>
      <c r="YO34" s="48" t="n"/>
      <c r="YP34" s="48" t="n"/>
      <c r="YQ34" s="48" t="n"/>
      <c r="YR34" s="48" t="n"/>
      <c r="YS34" s="48" t="n"/>
      <c r="YT34" s="48" t="n"/>
      <c r="YU34" s="48" t="n"/>
      <c r="YV34" s="48" t="n"/>
      <c r="YW34" s="48" t="n"/>
      <c r="YX34" s="48" t="n"/>
      <c r="YY34" s="48" t="n"/>
      <c r="YZ34" s="48" t="n"/>
      <c r="ZA34" s="48" t="n"/>
      <c r="ZB34" s="8" t="n">
        <v>2</v>
      </c>
      <c r="ZC34" s="48" t="n"/>
      <c r="ZD34" s="48" t="n"/>
      <c r="ZE34" s="48" t="n"/>
      <c r="ZF34" s="48" t="n"/>
      <c r="ZG34" s="48" t="n"/>
      <c r="ZH34" s="48" t="n"/>
      <c r="ZI34" s="48" t="n"/>
      <c r="ZJ34" s="48" t="inlineStr">
        <is>
          <t>Pakan segar (misal: rumput)</t>
        </is>
      </c>
      <c r="ZK34" s="48" t="n"/>
      <c r="ZL34" s="48" t="n"/>
      <c r="ZM34" s="48" t="n"/>
      <c r="ZN34" s="48" t="n"/>
      <c r="ZO34" s="48" t="n"/>
      <c r="ZP34" s="48" t="n"/>
      <c r="ZQ34" s="48" t="inlineStr">
        <is>
          <t>Ya</t>
        </is>
      </c>
      <c r="ZR34" s="48" t="inlineStr">
        <is>
          <t>Padat Cair</t>
        </is>
      </c>
      <c r="ZS34" s="8" t="n">
        <v>1</v>
      </c>
      <c r="ZT34" s="8" t="n">
        <v>1</v>
      </c>
      <c r="ZU34" s="8" t="n">
        <v>60</v>
      </c>
      <c r="ZV34" s="8" t="n">
        <v>60</v>
      </c>
      <c r="ZW34" s="48" t="inlineStr">
        <is>
          <t>Ya</t>
        </is>
      </c>
      <c r="ZX34" s="48" t="inlineStr">
        <is>
          <t>Mengetahui</t>
        </is>
      </c>
      <c r="ZY34" s="48" t="inlineStr">
        <is>
          <t>Digunakan untuk pupuk di lahan pertanian sendiri Dibuang ke lahan sekitar kandang - yg ditanami tanaman Diberikan gratis ke orang lain</t>
        </is>
      </c>
      <c r="ZZ34" s="8" t="n">
        <v>1</v>
      </c>
      <c r="AAA34" s="8" t="n">
        <v>0</v>
      </c>
      <c r="AAB34" s="8" t="n">
        <v>0</v>
      </c>
      <c r="AAC34" s="8" t="n">
        <v>1</v>
      </c>
      <c r="AAD34" s="8" t="n">
        <v>1</v>
      </c>
      <c r="AAE34" s="8" t="n">
        <v>0</v>
      </c>
      <c r="AAF34" s="8" t="n">
        <v>0</v>
      </c>
      <c r="AAG34" s="48" t="inlineStr">
        <is>
          <t>Pupuk cair untuk tanaman</t>
        </is>
      </c>
      <c r="AAH34" s="8" t="n">
        <v>1</v>
      </c>
      <c r="AAI34" s="8" t="n">
        <v>0</v>
      </c>
      <c r="AAJ34" s="8" t="n">
        <v>0</v>
      </c>
      <c r="AAK34" s="8" t="n">
        <v>0</v>
      </c>
      <c r="AAL34" s="8" t="n">
        <v>0</v>
      </c>
      <c r="AAM34" s="48" t="n"/>
      <c r="AAN34" s="48" t="n"/>
      <c r="AAO34" s="48" t="n"/>
      <c r="AAP34" s="48" t="n"/>
      <c r="AAQ34" s="48" t="n"/>
      <c r="AAR34" s="48" t="n"/>
      <c r="AAS34" s="48" t="n"/>
      <c r="AAT34" s="48" t="n"/>
      <c r="AAU34" s="48" t="n"/>
      <c r="AAV34" s="11" t="inlineStr">
        <is>
          <t>Rumput pakan ternak</t>
        </is>
      </c>
      <c r="AAW34" s="48" t="inlineStr">
        <is>
          <t>Sering ( 1 minggu 2 kali)</t>
        </is>
      </c>
      <c r="AAX34" s="8" t="n">
        <v>5000</v>
      </c>
      <c r="AAY34" s="8" t="n">
        <v>300</v>
      </c>
      <c r="AAZ34" s="8" t="n">
        <v>60</v>
      </c>
      <c r="ABA34" s="8" t="n">
        <v>60</v>
      </c>
      <c r="ABB34" s="48" t="inlineStr">
        <is>
          <t>Urea</t>
        </is>
      </c>
      <c r="ABC34" s="48" t="n"/>
      <c r="ABD34" s="8" t="n">
        <v>30</v>
      </c>
      <c r="ABE34" s="8" t="n">
        <v>4000</v>
      </c>
      <c r="ABF34" s="8" t="n">
        <v>0</v>
      </c>
      <c r="ABG34" s="8" t="n">
        <v>4000</v>
      </c>
      <c r="ABH34" s="8" t="n">
        <v>500</v>
      </c>
      <c r="ABI34" s="8" t="n">
        <v>750</v>
      </c>
      <c r="ABJ34" s="48" t="inlineStr">
        <is>
          <t>Ya</t>
        </is>
      </c>
      <c r="ABK34" s="48" t="inlineStr">
        <is>
          <t>Cukup meningkat</t>
        </is>
      </c>
      <c r="ABL34" s="48" t="inlineStr">
        <is>
          <t>Cukup meningkat</t>
        </is>
      </c>
      <c r="ABM34" s="48" t="inlineStr">
        <is>
          <t>Cukup meningkat</t>
        </is>
      </c>
      <c r="ABN34" s="48" t="n"/>
      <c r="ABO34" s="48" t="n"/>
      <c r="ABP34" s="48" t="inlineStr">
        <is>
          <t>Tidak memiliki tempat untuk menyimpan Tidak punya waktu mengumpulkannya</t>
        </is>
      </c>
      <c r="ABQ34" s="8" t="n">
        <v>0</v>
      </c>
      <c r="ABR34" s="8" t="n">
        <v>1</v>
      </c>
      <c r="ABS34" s="8" t="n">
        <v>1</v>
      </c>
      <c r="ABT34" s="8" t="n">
        <v>0</v>
      </c>
      <c r="ABU34" s="8" t="n">
        <v>0</v>
      </c>
      <c r="ABV34" s="8" t="n">
        <v>0</v>
      </c>
      <c r="ABW34" s="8" t="n">
        <v>0</v>
      </c>
      <c r="ABX34" s="48" t="n"/>
      <c r="ABY34" s="48" t="inlineStr">
        <is>
          <t>tidak</t>
        </is>
      </c>
      <c r="ABZ34" s="48" t="inlineStr">
        <is>
          <t>Manfaat besar dan membantu kehidupan sehari-hari</t>
        </is>
      </c>
      <c r="ACA34" s="48" t="inlineStr">
        <is>
          <t>Berkurang</t>
        </is>
      </c>
      <c r="ACB34" s="48" t="inlineStr">
        <is>
          <t>Anggota keluarga - Perempuan dewasa</t>
        </is>
      </c>
      <c r="ACC34" s="48" t="inlineStr">
        <is>
          <t>Setuju</t>
        </is>
      </c>
      <c r="ACD34" s="48" t="inlineStr">
        <is>
          <t>Anggota keluarga - Laki-laki dewasa Anggota keluarga - Perempuan dewasa</t>
        </is>
      </c>
      <c r="ACE34" s="8" t="n">
        <v>1</v>
      </c>
      <c r="ACF34" s="8" t="n">
        <v>1</v>
      </c>
      <c r="ACG34" s="8" t="n">
        <v>0</v>
      </c>
      <c r="ACH34" s="8" t="n">
        <v>0</v>
      </c>
      <c r="ACI34" s="48" t="inlineStr">
        <is>
          <t>Sangat puas</t>
        </is>
      </c>
      <c r="ACJ34" s="48" t="inlineStr">
        <is>
          <t>Sangat puas</t>
        </is>
      </c>
      <c r="ACK34" s="48" t="inlineStr">
        <is>
          <t>Sangat puas</t>
        </is>
      </c>
      <c r="ACL34" s="48" t="inlineStr">
        <is>
          <t>Sangat puas</t>
        </is>
      </c>
      <c r="ACM34" s="48" t="inlineStr">
        <is>
          <t>Tidak</t>
        </is>
      </c>
      <c r="ACN34" s="48" t="n"/>
      <c r="ACO34" s="48" t="inlineStr">
        <is>
          <t>Sangat puas</t>
        </is>
      </c>
      <c r="ACP34" s="48" t="n"/>
      <c r="ACQ34" s="48" t="n"/>
      <c r="ACR34" s="48" t="n"/>
      <c r="ACS34" s="48" t="n"/>
      <c r="ACT34" s="48" t="n"/>
      <c r="ACU34" s="48" t="n"/>
      <c r="ACV34" s="48" t="n"/>
      <c r="ACW34" s="48" t="n"/>
      <c r="ACX34" s="48" t="n"/>
      <c r="ACY34" s="48" t="n"/>
      <c r="ACZ34" s="48" t="inlineStr">
        <is>
          <t>Menghubungi CPO atau pendamping</t>
        </is>
      </c>
      <c r="ADA34" s="8" t="n">
        <v>0</v>
      </c>
      <c r="ADB34" s="8" t="n">
        <v>0</v>
      </c>
      <c r="ADC34" s="8" t="n">
        <v>0</v>
      </c>
      <c r="ADD34" s="8" t="n">
        <v>0</v>
      </c>
      <c r="ADE34" s="8" t="n">
        <v>1</v>
      </c>
      <c r="ADF34" s="8" t="n">
        <v>0</v>
      </c>
      <c r="ADG34" s="8" t="n">
        <v>0</v>
      </c>
      <c r="ADH34" s="8" t="n">
        <v>0</v>
      </c>
      <c r="ADI34" s="12" t="n"/>
      <c r="ADJ34" s="17" t="inlineStr">
        <is>
          <t>Laki-laki dewasa</t>
        </is>
      </c>
      <c r="ADK34" s="48" t="n"/>
      <c r="ADL34" s="17" t="inlineStr">
        <is>
          <t>Menelepon atau WA langsung</t>
        </is>
      </c>
      <c r="ADM34" s="48" t="n"/>
      <c r="ADN34" s="11" t="inlineStr">
        <is>
          <t>Puas</t>
        </is>
      </c>
      <c r="ADO34" s="48" t="inlineStr">
        <is>
          <t>Ya, selalu</t>
        </is>
      </c>
      <c r="ADP34"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34" s="18" t="n">
        <v>1</v>
      </c>
      <c r="ADR34" s="18" t="n">
        <v>1</v>
      </c>
      <c r="ADS34" s="18" t="n">
        <v>1</v>
      </c>
      <c r="ADT34" s="18" t="n">
        <v>1</v>
      </c>
      <c r="ADU34" s="18" t="n">
        <v>1</v>
      </c>
      <c r="ADV34" s="18" t="n">
        <v>1</v>
      </c>
      <c r="ADW34" s="18" t="n">
        <v>1</v>
      </c>
      <c r="ADX34" s="18" t="n">
        <v>1</v>
      </c>
      <c r="ADY34" s="18" t="n">
        <v>1</v>
      </c>
      <c r="ADZ34" s="18" t="n">
        <v>0</v>
      </c>
      <c r="AEA34" s="18" t="n">
        <v>0</v>
      </c>
      <c r="AEB34" s="18" t="n">
        <v>0</v>
      </c>
      <c r="AEC34" s="48" t="n"/>
      <c r="AED34" s="48" t="inlineStr">
        <is>
          <t>Mengurangi pengeluaran energi</t>
        </is>
      </c>
      <c r="AEE34" s="48" t="n"/>
      <c r="AEF34" s="48" t="inlineStr">
        <is>
          <t>Pemerintah daerah</t>
        </is>
      </c>
      <c r="AEG34" s="48" t="n"/>
      <c r="AEH34" s="48" t="inlineStr">
        <is>
          <t>WhatsApp Image 2026-02-05 at 22.01.47 (1)-16_37_27.jpeg</t>
        </is>
      </c>
      <c r="AEI34" s="16" t="inlineStr">
        <is>
          <t>https://kf.kobotoolbox.org/api/v2/assets/avstPQqLr3Ab3ZdcVTXZ6f/data/665938658/attachments/attiPrrTjiW7gxa5hztUCMvW/</t>
        </is>
      </c>
      <c r="AEJ34" s="48" t="inlineStr">
        <is>
          <t>WhatsApp Image 2026-02-05 at 22.01.47-16_37_35.jpeg</t>
        </is>
      </c>
      <c r="AEK34" s="16" t="inlineStr">
        <is>
          <t>https://kf.kobotoolbox.org/api/v2/assets/avstPQqLr3Ab3ZdcVTXZ6f/data/665938658/attachments/attwv9Yf9Raq48hjzQUdA6nN/</t>
        </is>
      </c>
      <c r="AEL34" s="48" t="inlineStr">
        <is>
          <t>manto</t>
        </is>
      </c>
      <c r="AEM34" s="48" t="n"/>
      <c r="AEN34" s="48" t="n"/>
    </row>
    <row r="35">
      <c r="A35" s="6" t="n">
        <v>46060</v>
      </c>
      <c r="B35" s="6" t="n">
        <v>46060</v>
      </c>
      <c r="C35" s="48" t="inlineStr">
        <is>
          <t>Marmanto</t>
        </is>
      </c>
      <c r="D35" s="48" t="inlineStr">
        <is>
          <t>Jugowahono</t>
        </is>
      </c>
      <c r="E35" s="8">
        <f>+62889880430380</f>
        <v/>
      </c>
      <c r="F35" s="48" t="n"/>
      <c r="G35" s="8" t="n">
        <v>-7.21432151</v>
      </c>
      <c r="H35" s="8" t="n">
        <v>110.261292</v>
      </c>
      <c r="I35" s="48" t="n"/>
      <c r="J35" s="8" t="n">
        <v>4.97</v>
      </c>
      <c r="K35" s="48" t="n"/>
      <c r="L35" s="48" t="n"/>
      <c r="M35" s="8" t="n">
        <v>-7.2143766</v>
      </c>
      <c r="N35" s="8" t="n">
        <v>110.2612594</v>
      </c>
      <c r="O35" s="48" t="n"/>
      <c r="P35" s="8" t="n">
        <v>3.56</v>
      </c>
      <c r="Q35" s="48" t="n"/>
      <c r="R35" s="48" t="inlineStr">
        <is>
          <t>Jawa Tengah</t>
        </is>
      </c>
      <c r="S35" s="48" t="n"/>
      <c r="T35" s="48" t="n"/>
      <c r="U35" s="48" t="n"/>
      <c r="V35" s="48" t="n"/>
      <c r="W35" s="48" t="n"/>
      <c r="X35" s="48" t="n"/>
      <c r="Y35" s="48" t="n"/>
      <c r="Z35" s="48" t="n"/>
      <c r="AA35" s="48" t="n"/>
      <c r="AB35" s="48" t="n"/>
      <c r="AC35" s="48" t="inlineStr">
        <is>
          <t>Semarang</t>
        </is>
      </c>
      <c r="AD35" s="48" t="inlineStr">
        <is>
          <t>Getasan</t>
        </is>
      </c>
      <c r="AE35" s="48" t="inlineStr">
        <is>
          <t>Manggihan</t>
        </is>
      </c>
      <c r="AF35" s="48" t="inlineStr">
        <is>
          <t>SION</t>
        </is>
      </c>
      <c r="AG35" s="48" t="inlineStr">
        <is>
          <t>ONP0317</t>
        </is>
      </c>
      <c r="AH35" s="8" t="n">
        <v>2</v>
      </c>
      <c r="AI35" s="48" t="inlineStr">
        <is>
          <t>VPA2</t>
        </is>
      </c>
      <c r="AJ35" s="48" t="inlineStr">
        <is>
          <t>Aktif</t>
        </is>
      </c>
      <c r="AK35" s="8" t="n">
        <v>39</v>
      </c>
      <c r="AL35" s="48" t="inlineStr">
        <is>
          <t>Laki-laki</t>
        </is>
      </c>
      <c r="AM35" s="48" t="inlineStr">
        <is>
          <t>Sudah menikah</t>
        </is>
      </c>
      <c r="AN35" s="48" t="inlineStr">
        <is>
          <t>SMP/Sederajat</t>
        </is>
      </c>
      <c r="AO35" s="48" t="inlineStr">
        <is>
          <t>Petani</t>
        </is>
      </c>
      <c r="AP35" s="8" t="n">
        <v>1</v>
      </c>
      <c r="AQ35" s="8" t="n">
        <v>0</v>
      </c>
      <c r="AR35" s="8" t="n">
        <v>0</v>
      </c>
      <c r="AS35" s="8" t="n">
        <v>0</v>
      </c>
      <c r="AT35" s="8" t="n">
        <v>0</v>
      </c>
      <c r="AU35" s="8" t="n">
        <v>0</v>
      </c>
      <c r="AV35" s="8" t="n">
        <v>0</v>
      </c>
      <c r="AW35" s="8" t="n">
        <v>0</v>
      </c>
      <c r="AX35" s="48" t="n"/>
      <c r="AY35" s="48" t="inlineStr">
        <is>
          <t>Peternak</t>
        </is>
      </c>
      <c r="AZ35" s="8" t="n">
        <v>0</v>
      </c>
      <c r="BA35" s="8" t="n">
        <v>1</v>
      </c>
      <c r="BB35" s="8" t="n">
        <v>0</v>
      </c>
      <c r="BC35" s="8" t="n">
        <v>0</v>
      </c>
      <c r="BD35" s="8" t="n">
        <v>0</v>
      </c>
      <c r="BE35" s="8" t="n">
        <v>0</v>
      </c>
      <c r="BF35" s="8" t="n">
        <v>0</v>
      </c>
      <c r="BG35" s="8" t="n">
        <v>0</v>
      </c>
      <c r="BH35" s="48" t="n"/>
      <c r="BI35" s="48" t="inlineStr">
        <is>
          <t>Rp1.500.000 - Rp2.500.000</t>
        </is>
      </c>
      <c r="BJ35" s="8" t="n">
        <v>2</v>
      </c>
      <c r="BK35" s="8" t="n">
        <v>1</v>
      </c>
      <c r="BL35" s="8" t="n">
        <v>2</v>
      </c>
      <c r="BM35" s="8" t="n">
        <v>0</v>
      </c>
      <c r="BN35" s="48" t="inlineStr">
        <is>
          <t>Milik sendiri</t>
        </is>
      </c>
      <c r="BO35" s="48" t="inlineStr">
        <is>
          <t>Permanen (dinding bata dan semen)</t>
        </is>
      </c>
      <c r="BP35" s="8" t="n">
        <v>1</v>
      </c>
      <c r="BQ35" s="8" t="n">
        <v>0</v>
      </c>
      <c r="BR35" s="8" t="n">
        <v>0</v>
      </c>
      <c r="BS35" s="8" t="n">
        <v>0</v>
      </c>
      <c r="BT35" s="8" t="n">
        <v>0</v>
      </c>
      <c r="BU35" s="48" t="n"/>
      <c r="BV35" s="48" t="inlineStr">
        <is>
          <t>Keramik/ubin</t>
        </is>
      </c>
      <c r="BW35" s="8" t="n">
        <v>0</v>
      </c>
      <c r="BX35" s="8" t="n">
        <v>0</v>
      </c>
      <c r="BY35" s="8" t="n">
        <v>1</v>
      </c>
      <c r="BZ35" s="8" t="n">
        <v>0</v>
      </c>
      <c r="CA35" s="8" t="n">
        <v>0</v>
      </c>
      <c r="CB35" s="48" t="n"/>
      <c r="CC35" s="48" t="inlineStr">
        <is>
          <t>Genting</t>
        </is>
      </c>
      <c r="CD35" s="8" t="n">
        <v>0</v>
      </c>
      <c r="CE35" s="8" t="n">
        <v>0</v>
      </c>
      <c r="CF35" s="8" t="n">
        <v>0</v>
      </c>
      <c r="CG35" s="8" t="n">
        <v>0</v>
      </c>
      <c r="CH35" s="8" t="n">
        <v>0</v>
      </c>
      <c r="CI35" s="8" t="n">
        <v>1</v>
      </c>
      <c r="CJ35" s="8" t="n">
        <v>0</v>
      </c>
      <c r="CK35" s="48" t="n"/>
      <c r="CL35" s="48" t="inlineStr">
        <is>
          <t>Ya</t>
        </is>
      </c>
      <c r="CM35" s="8" t="n">
        <v>2024</v>
      </c>
      <c r="CN35" s="48" t="inlineStr">
        <is>
          <t>Fixed-Dome (Kubah Tetap)</t>
        </is>
      </c>
      <c r="CO35" s="48" t="inlineStr">
        <is>
          <t>6 m³ (4-5 ekor sapi, ±5 jam memasak/hari, ±50 kg</t>
        </is>
      </c>
      <c r="CP35" s="48" t="inlineStr">
        <is>
          <t>Anggota keluarga - laki-laki</t>
        </is>
      </c>
      <c r="CQ35" s="8" t="n">
        <v>0</v>
      </c>
      <c r="CR35" s="8" t="n">
        <v>0</v>
      </c>
      <c r="CS35" s="8" t="n">
        <v>0</v>
      </c>
      <c r="CT35" s="8" t="n">
        <v>0</v>
      </c>
      <c r="CU35" s="10" t="n">
        <v>1</v>
      </c>
      <c r="CV35" s="10" t="n">
        <v>0</v>
      </c>
      <c r="CW35" s="10" t="n">
        <v>0</v>
      </c>
      <c r="CX35" s="8" t="n">
        <v>0</v>
      </c>
      <c r="CY35" s="48" t="inlineStr">
        <is>
          <t>Anggota keluarga - laki-laki</t>
        </is>
      </c>
      <c r="CZ35" s="8" t="n">
        <v>1</v>
      </c>
      <c r="DA35" s="8" t="n">
        <v>0</v>
      </c>
      <c r="DB35" s="8" t="n">
        <v>0</v>
      </c>
      <c r="DC35" s="48" t="n"/>
      <c r="DD35" s="48" t="inlineStr">
        <is>
          <t>Anggota keluarga - laki-laki CPO atau pendamping</t>
        </is>
      </c>
      <c r="DE35" s="8" t="n">
        <v>1</v>
      </c>
      <c r="DF35" s="8" t="n">
        <v>0</v>
      </c>
      <c r="DG35" s="8" t="n">
        <v>1</v>
      </c>
      <c r="DH35" s="8" t="n">
        <v>0</v>
      </c>
      <c r="DI35" s="48" t="n"/>
      <c r="DJ35" s="48" t="inlineStr">
        <is>
          <t>Anggota keluarga - laki-laki CPO atau pendamping</t>
        </is>
      </c>
      <c r="DK35" s="8" t="n">
        <v>1</v>
      </c>
      <c r="DL35" s="8" t="n">
        <v>0</v>
      </c>
      <c r="DM35" s="8" t="n">
        <v>1</v>
      </c>
      <c r="DN35" s="8" t="n">
        <v>0</v>
      </c>
      <c r="DO35" s="48" t="n"/>
      <c r="DP35" s="8" t="n">
        <v>1</v>
      </c>
      <c r="DQ35" s="8" t="n">
        <v>0</v>
      </c>
      <c r="DR35" s="8" t="n">
        <v>0</v>
      </c>
      <c r="DS35" s="48" t="n"/>
      <c r="DT35" s="48" t="n"/>
      <c r="DU35" s="48" t="n"/>
      <c r="DV35" s="48" t="inlineStr">
        <is>
          <t>Ya</t>
        </is>
      </c>
      <c r="DW35" s="48" t="n"/>
      <c r="DX35" s="48" t="n"/>
      <c r="DY35" s="48" t="n"/>
      <c r="DZ35" s="48" t="n"/>
      <c r="EA35" s="48" t="n"/>
      <c r="EB35" s="48" t="n"/>
      <c r="EC35" s="48" t="n"/>
      <c r="ED35" s="48" t="n"/>
      <c r="EE35" s="48" t="n"/>
      <c r="EF35" s="48" t="n"/>
      <c r="EG35" s="48" t="n"/>
      <c r="EH35" s="48" t="n"/>
      <c r="EI35" s="48" t="inlineStr">
        <is>
          <t>Tidak ada masalah</t>
        </is>
      </c>
      <c r="EJ35" s="8" t="n">
        <v>0</v>
      </c>
      <c r="EK35" s="8" t="n">
        <v>0</v>
      </c>
      <c r="EL35" s="8" t="n">
        <v>0</v>
      </c>
      <c r="EM35" s="8" t="n">
        <v>1</v>
      </c>
      <c r="EN35" s="8" t="n">
        <v>0</v>
      </c>
      <c r="EO35" s="11" t="n"/>
      <c r="EP35" s="48" t="inlineStr">
        <is>
          <t>Ya, cukup jelas dan mudah diikuti</t>
        </is>
      </c>
      <c r="EQ35" s="48" t="inlineStr">
        <is>
          <t>Pelatihan</t>
        </is>
      </c>
      <c r="ER35" s="48" t="inlineStr">
        <is>
          <t>CPO atau pendamping</t>
        </is>
      </c>
      <c r="ES35" s="8" t="n">
        <v>1</v>
      </c>
      <c r="ET35" s="8" t="n">
        <v>0</v>
      </c>
      <c r="EU35" s="8" t="n">
        <v>0</v>
      </c>
      <c r="EV35" s="8" t="n">
        <v>0</v>
      </c>
      <c r="EW35" s="48" t="n"/>
      <c r="EX35" s="48" t="inlineStr">
        <is>
          <t>Anggota keluarga - Laki-laki</t>
        </is>
      </c>
      <c r="EY35" s="8" t="n">
        <v>1</v>
      </c>
      <c r="EZ35" s="8" t="n">
        <v>0</v>
      </c>
      <c r="FA35" s="8" t="n">
        <v>0</v>
      </c>
      <c r="FB35" s="48" t="n"/>
      <c r="FC35" s="48" t="inlineStr">
        <is>
          <t>Setiap hari</t>
        </is>
      </c>
      <c r="FD35" s="48" t="n"/>
      <c r="FE35" s="48" t="inlineStr">
        <is>
          <t>Mengetahui</t>
        </is>
      </c>
      <c r="FF35" s="48" t="inlineStr">
        <is>
          <t>Selalu (setiap hari)</t>
        </is>
      </c>
      <c r="FG35" s="48" t="inlineStr">
        <is>
          <t>Mengetahui</t>
        </is>
      </c>
      <c r="FH35" s="48" t="inlineStr">
        <is>
          <t>Selalu (setiap hari)</t>
        </is>
      </c>
      <c r="FI35" s="48" t="inlineStr">
        <is>
          <t>Mengetahui</t>
        </is>
      </c>
      <c r="FJ35" s="48" t="inlineStr">
        <is>
          <t>Selalu (setiap hari)</t>
        </is>
      </c>
      <c r="FK35" s="48" t="inlineStr">
        <is>
          <t>Mengetahui</t>
        </is>
      </c>
      <c r="FL35" s="48" t="inlineStr">
        <is>
          <t>Sering (setiap minggu)</t>
        </is>
      </c>
      <c r="FM35" s="48" t="inlineStr">
        <is>
          <t>Mengetahui</t>
        </is>
      </c>
      <c r="FN35" s="48" t="inlineStr">
        <is>
          <t>Cukup sering (2 minggu sekali)</t>
        </is>
      </c>
      <c r="FO35" s="48" t="inlineStr">
        <is>
          <t>Mengetahui</t>
        </is>
      </c>
      <c r="FP35" s="48" t="inlineStr">
        <is>
          <t>Cukup sering (2 minggu sekali)</t>
        </is>
      </c>
      <c r="FQ35" s="48" t="inlineStr">
        <is>
          <t>Mengetahui</t>
        </is>
      </c>
      <c r="FR35" s="48" t="inlineStr">
        <is>
          <t>Ya</t>
        </is>
      </c>
      <c r="FS35" s="48" t="inlineStr">
        <is>
          <t>Mengetahui</t>
        </is>
      </c>
      <c r="FT35" s="48" t="inlineStr">
        <is>
          <t>Ya, selalu</t>
        </is>
      </c>
      <c r="FU35" s="48" t="inlineStr">
        <is>
          <t>Laki-laki dewasa Perempuan dewasa</t>
        </is>
      </c>
      <c r="FV35" s="8" t="n">
        <v>1</v>
      </c>
      <c r="FW35" s="8" t="n">
        <v>1</v>
      </c>
      <c r="FX35" s="8" t="n">
        <v>0</v>
      </c>
      <c r="FY35" s="8" t="n">
        <v>0</v>
      </c>
      <c r="FZ35" s="48" t="inlineStr">
        <is>
          <t>Sangat memahami</t>
        </is>
      </c>
      <c r="GA35" s="48" t="inlineStr">
        <is>
          <t>CPO</t>
        </is>
      </c>
      <c r="GB35" s="8" t="n">
        <v>1</v>
      </c>
      <c r="GC35" s="8" t="n">
        <v>0</v>
      </c>
      <c r="GD35" s="8" t="n">
        <v>0</v>
      </c>
      <c r="GE35" s="8" t="n">
        <v>0</v>
      </c>
      <c r="GF35" s="48" t="n"/>
      <c r="GG35" s="48" t="inlineStr">
        <is>
          <t>Sering</t>
        </is>
      </c>
      <c r="GH35" s="48" t="inlineStr">
        <is>
          <t>Ya</t>
        </is>
      </c>
      <c r="GI35" s="48" t="inlineStr">
        <is>
          <t>Teman/keluarga</t>
        </is>
      </c>
      <c r="GJ35" s="8" t="n">
        <v>0</v>
      </c>
      <c r="GK35" s="8" t="n">
        <v>1</v>
      </c>
      <c r="GL35" s="8" t="n">
        <v>0</v>
      </c>
      <c r="GM35" s="8" t="n">
        <v>0</v>
      </c>
      <c r="GN35" s="48" t="n"/>
      <c r="GO35" s="8" t="n">
        <v>9</v>
      </c>
      <c r="GP35" s="48" t="inlineStr">
        <is>
          <t>Penuh (100%)</t>
        </is>
      </c>
      <c r="GQ35" s="48" t="inlineStr">
        <is>
          <t>Kayu bakar LPG</t>
        </is>
      </c>
      <c r="GR35" s="8" t="n">
        <v>1</v>
      </c>
      <c r="GS35" s="8" t="n">
        <v>1</v>
      </c>
      <c r="GT35" s="8" t="n">
        <v>0</v>
      </c>
      <c r="GU35" s="8" t="n">
        <v>0</v>
      </c>
      <c r="GV35" s="8" t="n">
        <v>0</v>
      </c>
      <c r="GW35" s="8" t="n">
        <v>0</v>
      </c>
      <c r="GX35" s="8" t="n">
        <v>0</v>
      </c>
      <c r="GY35" s="48" t="n"/>
      <c r="GZ35" s="48" t="inlineStr">
        <is>
          <t>Ya</t>
        </is>
      </c>
      <c r="HA35" s="8" t="n">
        <v>15</v>
      </c>
      <c r="HB35" s="8" t="n">
        <v>150000</v>
      </c>
      <c r="HC35" s="8" t="n">
        <v>5</v>
      </c>
      <c r="HD35" s="8" t="n">
        <v>50000</v>
      </c>
      <c r="HE35" s="8" t="n">
        <v>12</v>
      </c>
      <c r="HF35" s="8" t="n">
        <v>100000</v>
      </c>
      <c r="HG35" s="8" t="n">
        <v>3</v>
      </c>
      <c r="HH35" s="8" t="n">
        <v>25000</v>
      </c>
      <c r="HI35" s="48" t="n"/>
      <c r="HJ35" s="48" t="n"/>
      <c r="HK35" s="48" t="n"/>
      <c r="HL35" s="48" t="n"/>
      <c r="HM35" s="48" t="n"/>
      <c r="HN35" s="48" t="n"/>
      <c r="HO35" s="48" t="n"/>
      <c r="HP35" s="48" t="n"/>
      <c r="HQ35" s="48" t="n"/>
      <c r="HR35" s="48" t="n"/>
      <c r="HS35" s="48" t="n"/>
      <c r="HT35" s="48" t="n"/>
      <c r="HU35" s="48" t="n"/>
      <c r="HV35" s="48" t="n"/>
      <c r="HW35" s="48" t="n"/>
      <c r="HX35" s="48" t="n"/>
      <c r="HY35" s="8" t="n">
        <v>10</v>
      </c>
      <c r="HZ35" s="8" t="n">
        <v>100000</v>
      </c>
      <c r="IA35" s="8" t="n">
        <v>9</v>
      </c>
      <c r="IB35" s="8" t="n">
        <v>75000</v>
      </c>
      <c r="IC35" s="48" t="n"/>
      <c r="ID35" s="48" t="n"/>
      <c r="IE35" s="48" t="n"/>
      <c r="IF35" s="48" t="n"/>
      <c r="IG35" s="48" t="n"/>
      <c r="IH35" s="48" t="n"/>
      <c r="II35" s="48" t="n"/>
      <c r="IJ35" s="48" t="n"/>
      <c r="IK35" s="48" t="inlineStr">
        <is>
          <t>50-65 kg</t>
        </is>
      </c>
      <c r="IL35" s="48" t="inlineStr">
        <is>
          <t>3-5 jam</t>
        </is>
      </c>
      <c r="IM35" s="48" t="inlineStr">
        <is>
          <t>Ya</t>
        </is>
      </c>
      <c r="IN35" s="48" t="inlineStr">
        <is>
          <t>Tidak</t>
        </is>
      </c>
      <c r="IO35" s="48" t="inlineStr">
        <is>
          <t>Lebih bersih</t>
        </is>
      </c>
      <c r="IP35" s="48" t="n"/>
      <c r="IQ35" s="48" t="inlineStr">
        <is>
          <t>Tidak pernah</t>
        </is>
      </c>
      <c r="IR35" s="48" t="n"/>
      <c r="IS35" s="48" t="n"/>
      <c r="IT35" s="48" t="n"/>
      <c r="IU35" s="48" t="n"/>
      <c r="IV35" s="48" t="n"/>
      <c r="IW35" s="48" t="n"/>
      <c r="IX35" s="48" t="n"/>
      <c r="IY35" s="48" t="n"/>
      <c r="IZ35" s="48" t="inlineStr">
        <is>
          <t>Tidak pernah</t>
        </is>
      </c>
      <c r="JA35" s="48" t="n"/>
      <c r="JB35" s="48" t="n"/>
      <c r="JC35" s="48" t="n"/>
      <c r="JD35" s="48" t="n"/>
      <c r="JE35" s="48" t="n"/>
      <c r="JF35" s="48" t="n"/>
      <c r="JG35" s="48" t="n"/>
      <c r="JH35" s="48" t="n"/>
      <c r="JI35" s="48" t="inlineStr">
        <is>
          <t>Tidak pernah</t>
        </is>
      </c>
      <c r="JJ35" s="48" t="n"/>
      <c r="JK35" s="48" t="n"/>
      <c r="JL35" s="48" t="n"/>
      <c r="JM35" s="48" t="n"/>
      <c r="JN35" s="48" t="n"/>
      <c r="JO35" s="48" t="n"/>
      <c r="JP35" s="48" t="n"/>
      <c r="JQ35" s="48" t="n"/>
      <c r="JR35" s="48" t="inlineStr">
        <is>
          <t>Tidak pernah</t>
        </is>
      </c>
      <c r="JS35" s="48" t="n"/>
      <c r="JT35" s="48" t="n"/>
      <c r="JU35" s="48" t="n"/>
      <c r="JV35" s="48" t="n"/>
      <c r="JW35" s="48" t="n"/>
      <c r="JX35" s="48" t="n"/>
      <c r="JY35" s="48" t="n"/>
      <c r="JZ35" s="48" t="n"/>
      <c r="KA35" s="48" t="inlineStr">
        <is>
          <t>Tidak pernah</t>
        </is>
      </c>
      <c r="KB35" s="48" t="n"/>
      <c r="KC35" s="48" t="n"/>
      <c r="KD35" s="48" t="n"/>
      <c r="KE35" s="48" t="n"/>
      <c r="KF35" s="48" t="n"/>
      <c r="KG35" s="48" t="n"/>
      <c r="KH35" s="48" t="n"/>
      <c r="KI35" s="48" t="n"/>
      <c r="KJ35" s="48" t="inlineStr">
        <is>
          <t>Tidak pernah</t>
        </is>
      </c>
      <c r="KK35" s="48" t="n"/>
      <c r="KL35" s="48" t="n"/>
      <c r="KM35" s="48" t="n"/>
      <c r="KN35" s="48" t="n"/>
      <c r="KO35" s="48" t="n"/>
      <c r="KP35" s="48" t="n"/>
      <c r="KQ35" s="48" t="n"/>
      <c r="KR35" s="48" t="n"/>
      <c r="KS35" s="48" t="inlineStr">
        <is>
          <t>Cukup membaik</t>
        </is>
      </c>
      <c r="KT35" s="48" t="inlineStr">
        <is>
          <t>0-1 kali</t>
        </is>
      </c>
      <c r="KU35" s="48" t="inlineStr">
        <is>
          <t>0-1 kali</t>
        </is>
      </c>
      <c r="KV35" s="48" t="inlineStr">
        <is>
          <t>Tidak ada</t>
        </is>
      </c>
      <c r="KW35" s="8" t="n">
        <v>0</v>
      </c>
      <c r="KX35" s="8" t="n">
        <v>0</v>
      </c>
      <c r="KY35" s="8" t="n">
        <v>0</v>
      </c>
      <c r="KZ35" s="8" t="n">
        <v>1</v>
      </c>
      <c r="LA35" s="48" t="inlineStr">
        <is>
          <t>Cukup membaik</t>
        </is>
      </c>
      <c r="LB35" s="48" t="inlineStr">
        <is>
          <t>Jauh lebih baik</t>
        </is>
      </c>
      <c r="LC35" s="8" t="n">
        <v>0</v>
      </c>
      <c r="LD35" s="8" t="n">
        <v>3</v>
      </c>
      <c r="LE35" s="8" t="n">
        <v>0</v>
      </c>
      <c r="LF35" s="8" t="n">
        <v>3</v>
      </c>
      <c r="LG35" s="48" t="inlineStr">
        <is>
          <t>Ya</t>
        </is>
      </c>
      <c r="LH35" s="8" t="n">
        <v>125000</v>
      </c>
      <c r="LI35" s="48" t="n"/>
      <c r="LJ35" s="48" t="inlineStr">
        <is>
          <t>Kebutuhan rumah tangga</t>
        </is>
      </c>
      <c r="LK35" s="8" t="n">
        <v>0</v>
      </c>
      <c r="LL35" s="8" t="n">
        <v>0</v>
      </c>
      <c r="LM35" s="8" t="n">
        <v>0</v>
      </c>
      <c r="LN35" s="8" t="n">
        <v>0</v>
      </c>
      <c r="LO35" s="8" t="n">
        <v>1</v>
      </c>
      <c r="LP35" s="8" t="n">
        <v>0</v>
      </c>
      <c r="LQ35" s="8" t="n">
        <v>0</v>
      </c>
      <c r="LR35" s="48" t="n"/>
      <c r="LS35" s="8" t="n">
        <v>15</v>
      </c>
      <c r="LT35" s="8" t="n">
        <v>15</v>
      </c>
      <c r="LU35" s="8" t="n">
        <v>0</v>
      </c>
      <c r="LV35" s="8" t="n">
        <v>5</v>
      </c>
      <c r="LW35" s="8" t="n">
        <v>5</v>
      </c>
      <c r="LX35" s="8" t="n">
        <v>0</v>
      </c>
      <c r="LY35" s="8" t="n">
        <v>5</v>
      </c>
      <c r="LZ35" s="8" t="n">
        <v>5</v>
      </c>
      <c r="MA35" s="8" t="n">
        <v>0</v>
      </c>
      <c r="MB35" s="48" t="inlineStr">
        <is>
          <t>Ya</t>
        </is>
      </c>
      <c r="MC35" s="8" t="n">
        <v>30</v>
      </c>
      <c r="MD35" s="8" t="n">
        <v>15</v>
      </c>
      <c r="ME35" s="8" t="n">
        <v>30</v>
      </c>
      <c r="MF35" s="8" t="n">
        <v>15</v>
      </c>
      <c r="MG35" s="8" t="n">
        <v>0</v>
      </c>
      <c r="MH35" s="8" t="n">
        <v>0</v>
      </c>
      <c r="MI35" s="48" t="inlineStr">
        <is>
          <t>Istirahat</t>
        </is>
      </c>
      <c r="MJ35" s="8" t="n">
        <v>0</v>
      </c>
      <c r="MK35" s="8" t="n">
        <v>0</v>
      </c>
      <c r="ML35" s="8" t="n">
        <v>1</v>
      </c>
      <c r="MM35" s="8" t="n">
        <v>0</v>
      </c>
      <c r="MN35" s="8" t="n">
        <v>0</v>
      </c>
      <c r="MO35" s="8" t="n">
        <v>0</v>
      </c>
      <c r="MP35" s="48" t="n"/>
      <c r="MQ35" s="48" t="n"/>
      <c r="MR35" s="48" t="inlineStr">
        <is>
          <t>istirahat</t>
        </is>
      </c>
      <c r="MS35" s="48" t="n"/>
      <c r="MT35" s="48" t="inlineStr">
        <is>
          <t>santai</t>
        </is>
      </c>
      <c r="MU35" s="48" t="inlineStr">
        <is>
          <t>Tidak</t>
        </is>
      </c>
      <c r="MV35" s="48" t="n"/>
      <c r="MW35" s="48" t="n"/>
      <c r="MX35" s="48" t="n"/>
      <c r="MY35" s="48" t="n"/>
      <c r="MZ35" s="48" t="n"/>
      <c r="NA35" s="48" t="n"/>
      <c r="NB35" s="48" t="n"/>
      <c r="NC35" s="48" t="n"/>
      <c r="ND35" s="48" t="n"/>
      <c r="NE35" s="48" t="n"/>
      <c r="NF35" s="48" t="n"/>
      <c r="NG35" s="48" t="n"/>
      <c r="NH35" s="48" t="n"/>
      <c r="NI35" s="48" t="n"/>
      <c r="NJ35" s="48" t="n"/>
      <c r="NK35" s="48" t="n"/>
      <c r="NL35" s="48" t="inlineStr">
        <is>
          <t>Ya</t>
        </is>
      </c>
      <c r="NM35" s="48" t="inlineStr">
        <is>
          <t>Kombinasi dana mandiri dan dana hibah</t>
        </is>
      </c>
      <c r="NN35" s="48" t="inlineStr">
        <is>
          <t>&gt;11.000.001</t>
        </is>
      </c>
      <c r="NO35" s="48" t="inlineStr">
        <is>
          <t>Pemerintah</t>
        </is>
      </c>
      <c r="NP35" s="48" t="n"/>
      <c r="NQ35" s="48" t="n"/>
      <c r="NR35" s="48" t="n"/>
      <c r="NS35" s="48" t="n"/>
      <c r="NT35" s="48" t="n"/>
      <c r="NU35" s="48" t="n"/>
      <c r="NV35" s="48" t="inlineStr">
        <is>
          <t>Anggota keluarga - Laki-laki dewasa</t>
        </is>
      </c>
      <c r="NW35" s="48" t="n"/>
      <c r="NX35" s="48" t="inlineStr">
        <is>
          <t>Sedikit meningkat</t>
        </is>
      </c>
      <c r="NY35" s="8" t="n">
        <v>40</v>
      </c>
      <c r="NZ35" s="8" t="n">
        <v>10</v>
      </c>
      <c r="OA35" s="8" t="n">
        <v>0</v>
      </c>
      <c r="OB35" s="8" t="n">
        <v>5</v>
      </c>
      <c r="OC35" s="8" t="n">
        <v>5</v>
      </c>
      <c r="OD35" s="8" t="n">
        <v>0</v>
      </c>
      <c r="OE35" s="48" t="inlineStr">
        <is>
          <t>Lebih baik</t>
        </is>
      </c>
      <c r="OF35" s="48" t="inlineStr">
        <is>
          <t>Jauh lebih baik (beda waktu memasak lebih cepat setengah jam atau lebih, ATAU tidak lagi ada rasa/bau makanan yang berubah, ATAU alasan lainnya)</t>
        </is>
      </c>
      <c r="OG35" s="48" t="inlineStr">
        <is>
          <t>Ya</t>
        </is>
      </c>
      <c r="OH35" s="8" t="n">
        <v>0</v>
      </c>
      <c r="OI35" s="8" t="n">
        <v>5</v>
      </c>
      <c r="OJ35" s="8" t="n">
        <v>0</v>
      </c>
      <c r="OK35" s="8" t="n">
        <v>0</v>
      </c>
      <c r="OL35" s="8" t="n">
        <v>0</v>
      </c>
      <c r="OM35" s="8" t="n">
        <v>0</v>
      </c>
      <c r="ON35" s="8" t="n">
        <v>0</v>
      </c>
      <c r="OO35" s="8" t="n">
        <v>0</v>
      </c>
      <c r="OP35" s="48" t="inlineStr">
        <is>
          <t>Sapi perah</t>
        </is>
      </c>
      <c r="OQ35" s="8" t="n">
        <v>0</v>
      </c>
      <c r="OR35" s="8" t="n">
        <v>1</v>
      </c>
      <c r="OS35" s="8" t="n">
        <v>0</v>
      </c>
      <c r="OT35" s="8" t="n">
        <v>0</v>
      </c>
      <c r="OU35" s="8" t="n">
        <v>0</v>
      </c>
      <c r="OV35" s="8" t="n">
        <v>0</v>
      </c>
      <c r="OW35" s="8" t="n">
        <v>0</v>
      </c>
      <c r="OX35" s="8" t="n">
        <v>0</v>
      </c>
      <c r="OY35" s="48" t="n"/>
      <c r="OZ35" s="48" t="n"/>
      <c r="PA35" s="48" t="n"/>
      <c r="PB35" s="48" t="n"/>
      <c r="PC35" s="48" t="n"/>
      <c r="PD35" s="48" t="n"/>
      <c r="PE35" s="48" t="n"/>
      <c r="PF35" s="48" t="n"/>
      <c r="PG35" s="48" t="n"/>
      <c r="PH35" s="48" t="n"/>
      <c r="PI35" s="48" t="n"/>
      <c r="PJ35" s="48" t="inlineStr">
        <is>
          <t>1-Disebarkan ke lahan terbuka</t>
        </is>
      </c>
      <c r="PK35" s="8" t="n">
        <v>0</v>
      </c>
      <c r="PL35" s="8" t="n">
        <v>0</v>
      </c>
      <c r="PM35" s="8" t="n">
        <v>0</v>
      </c>
      <c r="PN35" s="8" t="n">
        <v>0</v>
      </c>
      <c r="PO35" s="8" t="n">
        <v>0</v>
      </c>
      <c r="PP35" s="8" t="n">
        <v>1</v>
      </c>
      <c r="PQ35" s="8" t="n">
        <v>0</v>
      </c>
      <c r="PR35" s="8" t="n">
        <v>0</v>
      </c>
      <c r="PS35" s="8" t="n">
        <v>0</v>
      </c>
      <c r="PT35" s="48" t="n"/>
      <c r="PU35" s="48" t="n"/>
      <c r="PV35" s="48" t="n"/>
      <c r="PW35" s="48" t="n"/>
      <c r="PX35" s="48" t="n"/>
      <c r="PY35" s="48" t="n"/>
      <c r="PZ35" s="48" t="n"/>
      <c r="QA35" s="48" t="n"/>
      <c r="QB35" s="48" t="n"/>
      <c r="QC35" s="48" t="n"/>
      <c r="QD35" s="48" t="n"/>
      <c r="QE35" s="48" t="n"/>
      <c r="QF35" s="48" t="n"/>
      <c r="QG35" s="48" t="n"/>
      <c r="QH35" s="48" t="n"/>
      <c r="QI35" s="48" t="n"/>
      <c r="QJ35" s="48" t="n"/>
      <c r="QK35" s="48" t="n"/>
      <c r="QL35" s="48" t="n"/>
      <c r="QM35" s="48" t="n"/>
      <c r="QN35" s="48" t="n"/>
      <c r="QO35" s="48" t="n"/>
      <c r="QP35" s="48" t="n"/>
      <c r="QQ35" s="48" t="n"/>
      <c r="QR35" s="48" t="n"/>
      <c r="QS35" s="48" t="n"/>
      <c r="QT35" s="48" t="n"/>
      <c r="QU35" s="48" t="n"/>
      <c r="QV35" s="48" t="n"/>
      <c r="QW35" s="48" t="n"/>
      <c r="QX35" s="48" t="n"/>
      <c r="QY35" s="48" t="n"/>
      <c r="QZ35" s="48" t="n"/>
      <c r="RA35" s="48" t="n"/>
      <c r="RB35" s="48" t="n"/>
      <c r="RC35" s="48" t="n"/>
      <c r="RD35" s="48" t="n"/>
      <c r="RE35" s="48" t="n"/>
      <c r="RF35" s="48" t="n"/>
      <c r="RG35" s="48" t="n"/>
      <c r="RH35" s="48" t="n"/>
      <c r="RI35" s="48" t="n"/>
      <c r="RJ35" s="48" t="n"/>
      <c r="RK35" s="48" t="n"/>
      <c r="RL35" s="48" t="n"/>
      <c r="RM35" s="48" t="n"/>
      <c r="RN35" s="48" t="n"/>
      <c r="RO35" s="48" t="n"/>
      <c r="RP35" s="48" t="n"/>
      <c r="RQ35" s="48" t="n"/>
      <c r="RR35" s="48" t="n"/>
      <c r="RS35" s="48" t="n"/>
      <c r="RT35" s="48" t="n"/>
      <c r="RU35" s="48" t="n"/>
      <c r="RV35" s="48" t="n"/>
      <c r="RW35" s="48" t="n"/>
      <c r="RX35" s="48" t="n"/>
      <c r="RY35" s="48" t="n"/>
      <c r="RZ35" s="48" t="n"/>
      <c r="SA35" s="48" t="n"/>
      <c r="SB35" s="48" t="n"/>
      <c r="SC35" s="48" t="n"/>
      <c r="SD35" s="48" t="n"/>
      <c r="SE35" s="8" t="n">
        <v>5</v>
      </c>
      <c r="SF35" s="48" t="n"/>
      <c r="SG35" s="48" t="n"/>
      <c r="SH35" s="48" t="n"/>
      <c r="SI35" s="48" t="n"/>
      <c r="SJ35" s="48" t="n"/>
      <c r="SK35" s="48" t="n"/>
      <c r="SL35" s="48" t="n"/>
      <c r="SM35" s="48" t="n"/>
      <c r="SN35" s="48" t="n"/>
      <c r="SO35" s="48" t="n"/>
      <c r="SP35" s="48" t="n"/>
      <c r="SQ35" s="48" t="n"/>
      <c r="SR35" s="48" t="n"/>
      <c r="SS35" s="48" t="n"/>
      <c r="ST35" s="48" t="n"/>
      <c r="SU35" s="48" t="n"/>
      <c r="SV35" s="48" t="n"/>
      <c r="SW35" s="48" t="n"/>
      <c r="SX35" s="48" t="n"/>
      <c r="SY35" s="48" t="n"/>
      <c r="SZ35" s="48" t="n"/>
      <c r="TA35" s="48" t="n"/>
      <c r="TB35" s="48" t="n"/>
      <c r="TC35" s="48" t="n"/>
      <c r="TD35" s="48" t="n"/>
      <c r="TE35" s="48" t="n"/>
      <c r="TF35" s="48" t="n"/>
      <c r="TG35" s="48" t="n"/>
      <c r="TH35" s="48" t="n"/>
      <c r="TI35" s="48" t="n"/>
      <c r="TJ35" s="48" t="n"/>
      <c r="TK35" s="48" t="n"/>
      <c r="TL35" s="48" t="n"/>
      <c r="TM35" s="48" t="n"/>
      <c r="TN35" s="48" t="n"/>
      <c r="TO35" s="48" t="n"/>
      <c r="TP35" s="48" t="n"/>
      <c r="TQ35" s="48" t="n"/>
      <c r="TR35" s="48" t="n"/>
      <c r="TS35" s="48" t="n"/>
      <c r="TT35" s="48" t="n"/>
      <c r="TU35" s="48" t="n"/>
      <c r="TV35" s="48" t="n"/>
      <c r="TW35" s="48" t="n"/>
      <c r="TX35" s="48" t="n"/>
      <c r="TY35" s="48" t="n"/>
      <c r="TZ35" s="48" t="n"/>
      <c r="UA35" s="48" t="inlineStr">
        <is>
          <t>Pemberian pakan di kandang</t>
        </is>
      </c>
      <c r="UB35" s="48" t="n"/>
      <c r="UC35" s="48" t="n"/>
      <c r="UD35" s="48" t="n"/>
      <c r="UE35" s="48" t="n"/>
      <c r="UF35" s="48" t="n"/>
      <c r="UG35" s="48" t="n"/>
      <c r="UH35" s="48" t="n"/>
      <c r="UI35" s="48" t="inlineStr">
        <is>
          <t>Sangat teratur (setiap hari)</t>
        </is>
      </c>
      <c r="UJ35" s="48" t="n"/>
      <c r="UK35" s="48" t="n"/>
      <c r="UL35" s="48" t="n"/>
      <c r="UM35" s="48" t="n"/>
      <c r="UN35" s="48" t="n"/>
      <c r="UO35" s="48" t="n"/>
      <c r="UP35" s="48" t="n"/>
      <c r="UQ35" s="48" t="inlineStr">
        <is>
          <t>Sangat sering (&gt;1 kali sehari)</t>
        </is>
      </c>
      <c r="UR35" s="48" t="n"/>
      <c r="US35" s="48" t="n"/>
      <c r="UT35" s="48" t="n"/>
      <c r="UU35" s="48" t="n"/>
      <c r="UV35" s="48" t="n"/>
      <c r="UW35" s="48" t="n"/>
      <c r="UX35" s="48" t="n"/>
      <c r="UY35" s="48" t="n"/>
      <c r="UZ35" s="48" t="n"/>
      <c r="VA35" s="48" t="n"/>
      <c r="VB35" s="48" t="n"/>
      <c r="VC35" s="48" t="n"/>
      <c r="VD35" s="48" t="n"/>
      <c r="VE35" s="48" t="n"/>
      <c r="VF35" s="48" t="n"/>
      <c r="VG35" s="48" t="n"/>
      <c r="VH35" s="48" t="n"/>
      <c r="VI35" s="48" t="n"/>
      <c r="VJ35" s="48" t="n"/>
      <c r="VK35" s="48" t="inlineStr">
        <is>
          <t>3-Disimpan terbuka (dry lot) 4-Disimpan dalam kotak bersekat 6-Digester biogas</t>
        </is>
      </c>
      <c r="VL35" s="8" t="n">
        <v>0</v>
      </c>
      <c r="VM35" s="8" t="n">
        <v>0</v>
      </c>
      <c r="VN35" s="8" t="n">
        <v>1</v>
      </c>
      <c r="VO35" s="8" t="n">
        <v>1</v>
      </c>
      <c r="VP35" s="8" t="n">
        <v>0</v>
      </c>
      <c r="VQ35" s="8" t="n">
        <v>1</v>
      </c>
      <c r="VR35" s="8" t="n">
        <v>0</v>
      </c>
      <c r="VS35" s="8" t="n">
        <v>0</v>
      </c>
      <c r="VT35" s="48" t="n"/>
      <c r="VU35" s="48" t="n"/>
      <c r="VV35" s="48" t="n"/>
      <c r="VW35" s="48" t="n"/>
      <c r="VX35" s="48" t="n"/>
      <c r="VY35" s="48" t="n"/>
      <c r="VZ35" s="48" t="n"/>
      <c r="WA35" s="48" t="n"/>
      <c r="WB35" s="48" t="n"/>
      <c r="WC35" s="48" t="n"/>
      <c r="WD35" s="48" t="n"/>
      <c r="WE35" s="48" t="n"/>
      <c r="WF35" s="48" t="n"/>
      <c r="WG35" s="48" t="n"/>
      <c r="WH35" s="48" t="n"/>
      <c r="WI35" s="48" t="n"/>
      <c r="WJ35" s="48" t="n"/>
      <c r="WK35" s="48" t="n"/>
      <c r="WL35" s="48" t="n"/>
      <c r="WM35" s="48" t="n"/>
      <c r="WN35" s="48" t="n"/>
      <c r="WO35" s="48" t="n"/>
      <c r="WP35" s="48" t="n"/>
      <c r="WQ35" s="48" t="n"/>
      <c r="WR35" s="48" t="n"/>
      <c r="WS35" s="48" t="n"/>
      <c r="WT35" s="48" t="n"/>
      <c r="WU35" s="48" t="n"/>
      <c r="WV35" s="48" t="n"/>
      <c r="WW35" s="48" t="n"/>
      <c r="WX35" s="48" t="n"/>
      <c r="WY35" s="48" t="n"/>
      <c r="WZ35" s="48" t="n"/>
      <c r="XA35" s="48" t="n"/>
      <c r="XB35" s="48" t="n"/>
      <c r="XC35" s="48" t="n"/>
      <c r="XD35" s="48" t="n"/>
      <c r="XE35" s="48" t="n"/>
      <c r="XF35" s="48" t="n"/>
      <c r="XG35" s="48" t="n"/>
      <c r="XH35" s="48" t="n"/>
      <c r="XI35" s="48" t="n"/>
      <c r="XJ35" s="48" t="n"/>
      <c r="XK35" s="48" t="n"/>
      <c r="XL35" s="48" t="n"/>
      <c r="XM35" s="48" t="n"/>
      <c r="XN35" s="48" t="n"/>
      <c r="XO35" s="48" t="n"/>
      <c r="XP35" s="48" t="n"/>
      <c r="XQ35" s="48" t="n"/>
      <c r="XR35" s="48" t="n"/>
      <c r="XS35" s="48" t="n"/>
      <c r="XT35" s="48" t="n"/>
      <c r="XU35" s="48" t="n"/>
      <c r="XV35" s="48" t="n"/>
      <c r="XW35" s="48" t="n"/>
      <c r="XX35" s="48" t="n"/>
      <c r="XY35" s="48" t="n"/>
      <c r="XZ35" s="48" t="n"/>
      <c r="YA35" s="48" t="n"/>
      <c r="YB35" s="48" t="n"/>
      <c r="YC35" s="48" t="n"/>
      <c r="YD35" s="48" t="n"/>
      <c r="YE35" s="48" t="n"/>
      <c r="YF35" s="48" t="n"/>
      <c r="YG35" s="48" t="n"/>
      <c r="YH35" s="48" t="n"/>
      <c r="YI35" s="48" t="n"/>
      <c r="YJ35" s="48" t="n"/>
      <c r="YK35" s="48" t="n"/>
      <c r="YL35" s="48" t="n"/>
      <c r="YM35" s="48" t="n"/>
      <c r="YN35" s="48" t="n"/>
      <c r="YO35" s="48" t="n"/>
      <c r="YP35" s="48" t="n"/>
      <c r="YQ35" s="48" t="n"/>
      <c r="YR35" s="48" t="n"/>
      <c r="YS35" s="48" t="n"/>
      <c r="YT35" s="8" t="n">
        <v>60</v>
      </c>
      <c r="YU35" s="48" t="n"/>
      <c r="YV35" s="48" t="n"/>
      <c r="YW35" s="48" t="n"/>
      <c r="YX35" s="48" t="n"/>
      <c r="YY35" s="48" t="n"/>
      <c r="YZ35" s="48" t="n"/>
      <c r="ZA35" s="48" t="n"/>
      <c r="ZB35" s="8" t="n">
        <v>2</v>
      </c>
      <c r="ZC35" s="48" t="n"/>
      <c r="ZD35" s="48" t="n"/>
      <c r="ZE35" s="48" t="n"/>
      <c r="ZF35" s="48" t="n"/>
      <c r="ZG35" s="48" t="n"/>
      <c r="ZH35" s="48" t="n"/>
      <c r="ZI35" s="48" t="n"/>
      <c r="ZJ35" s="48" t="inlineStr">
        <is>
          <t>Pakan kering (misal: konsentrat, silase, pelet)</t>
        </is>
      </c>
      <c r="ZK35" s="48" t="n"/>
      <c r="ZL35" s="48" t="n"/>
      <c r="ZM35" s="48" t="n"/>
      <c r="ZN35" s="48" t="n"/>
      <c r="ZO35" s="48" t="n"/>
      <c r="ZP35" s="48" t="n"/>
      <c r="ZQ35" s="48" t="inlineStr">
        <is>
          <t>Ya</t>
        </is>
      </c>
      <c r="ZR35" s="48" t="inlineStr">
        <is>
          <t>Padat Cair</t>
        </is>
      </c>
      <c r="ZS35" s="8" t="n">
        <v>1</v>
      </c>
      <c r="ZT35" s="8" t="n">
        <v>1</v>
      </c>
      <c r="ZU35" s="8" t="n">
        <v>60</v>
      </c>
      <c r="ZV35" s="8" t="n">
        <v>60</v>
      </c>
      <c r="ZW35" s="48" t="inlineStr">
        <is>
          <t>Ya</t>
        </is>
      </c>
      <c r="ZX35" s="48" t="inlineStr">
        <is>
          <t>Mengetahui</t>
        </is>
      </c>
      <c r="ZY35" s="48" t="inlineStr">
        <is>
          <t>Digunakan untuk pupuk di lahan pertanian sendiri Dibuang ke lahan sekitar kandang - yg ditanami tanaman Diberikan gratis ke orang lain</t>
        </is>
      </c>
      <c r="ZZ35" s="8" t="n">
        <v>1</v>
      </c>
      <c r="AAA35" s="8" t="n">
        <v>0</v>
      </c>
      <c r="AAB35" s="8" t="n">
        <v>0</v>
      </c>
      <c r="AAC35" s="8" t="n">
        <v>1</v>
      </c>
      <c r="AAD35" s="8" t="n">
        <v>1</v>
      </c>
      <c r="AAE35" s="8" t="n">
        <v>0</v>
      </c>
      <c r="AAF35" s="8" t="n">
        <v>0</v>
      </c>
      <c r="AAG35" s="48" t="inlineStr">
        <is>
          <t>Pupuk cair untuk tanaman</t>
        </is>
      </c>
      <c r="AAH35" s="8" t="n">
        <v>1</v>
      </c>
      <c r="AAI35" s="8" t="n">
        <v>0</v>
      </c>
      <c r="AAJ35" s="8" t="n">
        <v>0</v>
      </c>
      <c r="AAK35" s="8" t="n">
        <v>0</v>
      </c>
      <c r="AAL35" s="8" t="n">
        <v>0</v>
      </c>
      <c r="AAM35" s="48" t="n"/>
      <c r="AAN35" s="48" t="n"/>
      <c r="AAO35" s="48" t="n"/>
      <c r="AAP35" s="48" t="n"/>
      <c r="AAQ35" s="48" t="n"/>
      <c r="AAR35" s="48" t="n"/>
      <c r="AAS35" s="48" t="n"/>
      <c r="AAT35" s="48" t="n"/>
      <c r="AAU35" s="48" t="n"/>
      <c r="AAV35" s="11" t="inlineStr">
        <is>
          <t>Rumput pakan ternak</t>
        </is>
      </c>
      <c r="AAW35" s="48" t="inlineStr">
        <is>
          <t>Sering ( 1 minggu 2 kali)</t>
        </is>
      </c>
      <c r="AAX35" s="8" t="n">
        <v>3500</v>
      </c>
      <c r="AAY35" s="8" t="n">
        <v>300</v>
      </c>
      <c r="AAZ35" s="8" t="n">
        <v>60</v>
      </c>
      <c r="ABA35" s="8" t="n">
        <v>60</v>
      </c>
      <c r="ABB35" s="48" t="inlineStr">
        <is>
          <t>Urea</t>
        </is>
      </c>
      <c r="ABC35" s="48" t="n"/>
      <c r="ABD35" s="8" t="n">
        <v>40</v>
      </c>
      <c r="ABE35" s="8" t="n">
        <v>4000</v>
      </c>
      <c r="ABF35" s="8" t="n">
        <v>0</v>
      </c>
      <c r="ABG35" s="8" t="n">
        <v>4000</v>
      </c>
      <c r="ABH35" s="8" t="n">
        <v>500</v>
      </c>
      <c r="ABI35" s="8" t="n">
        <v>650</v>
      </c>
      <c r="ABJ35" s="48" t="inlineStr">
        <is>
          <t>Ya</t>
        </is>
      </c>
      <c r="ABK35" s="48" t="inlineStr">
        <is>
          <t>Cukup meningkat</t>
        </is>
      </c>
      <c r="ABL35" s="48" t="inlineStr">
        <is>
          <t>Cukup meningkat</t>
        </is>
      </c>
      <c r="ABM35" s="48" t="inlineStr">
        <is>
          <t>Cukup meningkat</t>
        </is>
      </c>
      <c r="ABN35" s="48" t="n"/>
      <c r="ABO35" s="48" t="n"/>
      <c r="ABP35" s="48" t="inlineStr">
        <is>
          <t>Tidak punya waktu mengumpulkannya Ladang/sawah terlalu jauh, sulit untuk mengangkut ke sana</t>
        </is>
      </c>
      <c r="ABQ35" s="8" t="n">
        <v>0</v>
      </c>
      <c r="ABR35" s="8" t="n">
        <v>0</v>
      </c>
      <c r="ABS35" s="8" t="n">
        <v>1</v>
      </c>
      <c r="ABT35" s="8" t="n">
        <v>1</v>
      </c>
      <c r="ABU35" s="8" t="n">
        <v>0</v>
      </c>
      <c r="ABV35" s="8" t="n">
        <v>0</v>
      </c>
      <c r="ABW35" s="8" t="n">
        <v>0</v>
      </c>
      <c r="ABX35" s="48" t="n"/>
      <c r="ABY35" s="48" t="inlineStr">
        <is>
          <t>tidak</t>
        </is>
      </c>
      <c r="ABZ35" s="48" t="inlineStr">
        <is>
          <t>Manfaat besar dan membantu kehidupan sehari-hari</t>
        </is>
      </c>
      <c r="ACA35" s="48" t="inlineStr">
        <is>
          <t>Berkurang</t>
        </is>
      </c>
      <c r="ACB35" s="48" t="inlineStr">
        <is>
          <t>Anggota keluarga - Perempuan dewasa</t>
        </is>
      </c>
      <c r="ACC35" s="48" t="inlineStr">
        <is>
          <t>Setuju</t>
        </is>
      </c>
      <c r="ACD35" s="48" t="inlineStr">
        <is>
          <t>Anggota keluarga - Laki-laki dewasa Anggota keluarga - Perempuan dewasa Anggota keluarga - Anak-anak</t>
        </is>
      </c>
      <c r="ACE35" s="8" t="n">
        <v>1</v>
      </c>
      <c r="ACF35" s="8" t="n">
        <v>1</v>
      </c>
      <c r="ACG35" s="8" t="n">
        <v>1</v>
      </c>
      <c r="ACH35" s="8" t="n">
        <v>0</v>
      </c>
      <c r="ACI35" s="48" t="inlineStr">
        <is>
          <t>Sangat puas</t>
        </is>
      </c>
      <c r="ACJ35" s="48" t="inlineStr">
        <is>
          <t>Sangat puas</t>
        </is>
      </c>
      <c r="ACK35" s="48" t="inlineStr">
        <is>
          <t>Sangat puas</t>
        </is>
      </c>
      <c r="ACL35" s="48" t="inlineStr">
        <is>
          <t>Sangat puas</t>
        </is>
      </c>
      <c r="ACM35" s="48" t="inlineStr">
        <is>
          <t>Tidak</t>
        </is>
      </c>
      <c r="ACN35" s="48" t="n"/>
      <c r="ACO35" s="48" t="inlineStr">
        <is>
          <t>Sangat puas</t>
        </is>
      </c>
      <c r="ACP35" s="48" t="n"/>
      <c r="ACQ35" s="48" t="n"/>
      <c r="ACR35" s="48" t="n"/>
      <c r="ACS35" s="48" t="n"/>
      <c r="ACT35" s="48" t="n"/>
      <c r="ACU35" s="48" t="n"/>
      <c r="ACV35" s="48" t="n"/>
      <c r="ACW35" s="48" t="n"/>
      <c r="ACX35" s="48" t="n"/>
      <c r="ACY35" s="48" t="n"/>
      <c r="ACZ35" s="48" t="inlineStr">
        <is>
          <t>Menghubungi CPO atau pendamping</t>
        </is>
      </c>
      <c r="ADA35" s="8" t="n">
        <v>0</v>
      </c>
      <c r="ADB35" s="8" t="n">
        <v>0</v>
      </c>
      <c r="ADC35" s="8" t="n">
        <v>0</v>
      </c>
      <c r="ADD35" s="8" t="n">
        <v>0</v>
      </c>
      <c r="ADE35" s="8" t="n">
        <v>1</v>
      </c>
      <c r="ADF35" s="8" t="n">
        <v>0</v>
      </c>
      <c r="ADG35" s="8" t="n">
        <v>0</v>
      </c>
      <c r="ADH35" s="8" t="n">
        <v>0</v>
      </c>
      <c r="ADI35" s="12" t="n"/>
      <c r="ADJ35" s="17" t="inlineStr">
        <is>
          <t>Laki-laki dewasa</t>
        </is>
      </c>
      <c r="ADK35" s="48" t="n"/>
      <c r="ADL35" s="17" t="inlineStr">
        <is>
          <t>Menelepon atau WA langsung</t>
        </is>
      </c>
      <c r="ADM35" s="48" t="n"/>
      <c r="ADN35" s="11" t="inlineStr">
        <is>
          <t>Puas</t>
        </is>
      </c>
      <c r="ADO35" s="48" t="inlineStr">
        <is>
          <t>Ya, selalu</t>
        </is>
      </c>
      <c r="ADP35"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35" s="18" t="n">
        <v>1</v>
      </c>
      <c r="ADR35" s="18" t="n">
        <v>1</v>
      </c>
      <c r="ADS35" s="18" t="n">
        <v>1</v>
      </c>
      <c r="ADT35" s="18" t="n">
        <v>1</v>
      </c>
      <c r="ADU35" s="18" t="n">
        <v>1</v>
      </c>
      <c r="ADV35" s="18" t="n">
        <v>1</v>
      </c>
      <c r="ADW35" s="18" t="n">
        <v>1</v>
      </c>
      <c r="ADX35" s="18" t="n">
        <v>1</v>
      </c>
      <c r="ADY35" s="18" t="n">
        <v>1</v>
      </c>
      <c r="ADZ35" s="18" t="n">
        <v>0</v>
      </c>
      <c r="AEA35" s="18" t="n">
        <v>0</v>
      </c>
      <c r="AEB35" s="18" t="n">
        <v>0</v>
      </c>
      <c r="AEC35" s="48" t="n"/>
      <c r="AED35" s="48" t="inlineStr">
        <is>
          <t>Mengurangi pengeluaran energi</t>
        </is>
      </c>
      <c r="AEE35" s="48" t="n"/>
      <c r="AEF35" s="48" t="inlineStr">
        <is>
          <t>Pemerintah daerah</t>
        </is>
      </c>
      <c r="AEG35" s="48" t="n"/>
      <c r="AEH35" s="48" t="inlineStr">
        <is>
          <t>WhatsApp Image 2026-02-05 at 22.02.24-16_58_4.jpeg</t>
        </is>
      </c>
      <c r="AEI35" s="16" t="inlineStr">
        <is>
          <t>https://kf.kobotoolbox.org/api/v2/assets/avstPQqLr3Ab3ZdcVTXZ6f/data/665950621/attachments/attWqE5Rx6fxgqLnrLpyUmwe/</t>
        </is>
      </c>
      <c r="AEJ35" s="48" t="inlineStr">
        <is>
          <t>WhatsApp Image 2026-02-05 at 22.02.23-16_58_21.jpeg</t>
        </is>
      </c>
      <c r="AEK35" s="16" t="inlineStr">
        <is>
          <t>https://kf.kobotoolbox.org/api/v2/assets/avstPQqLr3Ab3ZdcVTXZ6f/data/665950621/attachments/att6ktxoJrEBj5uF2rbst6yp/</t>
        </is>
      </c>
      <c r="AEL35" s="48" t="inlineStr">
        <is>
          <t>manto</t>
        </is>
      </c>
      <c r="AEM35" s="48" t="n"/>
      <c r="AEN35" s="48" t="n"/>
    </row>
    <row r="36">
      <c r="A36" s="6" t="n">
        <v>46060</v>
      </c>
      <c r="B36" s="6" t="n">
        <v>46060</v>
      </c>
      <c r="C36" s="48" t="inlineStr">
        <is>
          <t>Marmanto</t>
        </is>
      </c>
      <c r="D36" s="48" t="inlineStr">
        <is>
          <t>Salimin</t>
        </is>
      </c>
      <c r="E36" s="8">
        <f>+6285226208336</f>
        <v/>
      </c>
      <c r="F36" s="48" t="n"/>
      <c r="G36" s="8" t="n">
        <v>-7.209669</v>
      </c>
      <c r="H36" s="8" t="n">
        <v>110.26571</v>
      </c>
      <c r="I36" s="48" t="n"/>
      <c r="J36" s="8" t="n">
        <v>4.81</v>
      </c>
      <c r="K36" s="48" t="n"/>
      <c r="L36" s="48" t="n"/>
      <c r="M36" s="8" t="n">
        <v>-7.21412545</v>
      </c>
      <c r="N36" s="8" t="n">
        <v>110.2615111</v>
      </c>
      <c r="O36" s="48" t="n"/>
      <c r="P36" s="8" t="n">
        <v>4.95</v>
      </c>
      <c r="Q36" s="48" t="n"/>
      <c r="R36" s="48" t="inlineStr">
        <is>
          <t>Jawa Tengah</t>
        </is>
      </c>
      <c r="S36" s="48" t="n"/>
      <c r="T36" s="48" t="n"/>
      <c r="U36" s="48" t="n"/>
      <c r="V36" s="48" t="n"/>
      <c r="W36" s="48" t="n"/>
      <c r="X36" s="48" t="n"/>
      <c r="Y36" s="48" t="n"/>
      <c r="Z36" s="48" t="n"/>
      <c r="AA36" s="48" t="n"/>
      <c r="AB36" s="48" t="n"/>
      <c r="AC36" s="48" t="inlineStr">
        <is>
          <t>Semarang</t>
        </is>
      </c>
      <c r="AD36" s="48" t="inlineStr">
        <is>
          <t>Getasan</t>
        </is>
      </c>
      <c r="AE36" s="48" t="inlineStr">
        <is>
          <t>Manggihan</t>
        </is>
      </c>
      <c r="AF36" s="48" t="inlineStr">
        <is>
          <t>SION</t>
        </is>
      </c>
      <c r="AG36" s="48" t="inlineStr">
        <is>
          <t>ONP0341</t>
        </is>
      </c>
      <c r="AH36" s="8" t="n">
        <v>2</v>
      </c>
      <c r="AI36" s="48" t="inlineStr">
        <is>
          <t>VPA2</t>
        </is>
      </c>
      <c r="AJ36" s="48" t="inlineStr">
        <is>
          <t>Aktif</t>
        </is>
      </c>
      <c r="AK36" s="8" t="n">
        <v>50</v>
      </c>
      <c r="AL36" s="48" t="inlineStr">
        <is>
          <t>Laki-laki</t>
        </is>
      </c>
      <c r="AM36" s="48" t="inlineStr">
        <is>
          <t>Sudah menikah</t>
        </is>
      </c>
      <c r="AN36" s="48" t="inlineStr">
        <is>
          <t>SD/Sederajat</t>
        </is>
      </c>
      <c r="AO36" s="48" t="inlineStr">
        <is>
          <t>Peternak</t>
        </is>
      </c>
      <c r="AP36" s="8" t="n">
        <v>0</v>
      </c>
      <c r="AQ36" s="8" t="n">
        <v>1</v>
      </c>
      <c r="AR36" s="8" t="n">
        <v>0</v>
      </c>
      <c r="AS36" s="8" t="n">
        <v>0</v>
      </c>
      <c r="AT36" s="8" t="n">
        <v>0</v>
      </c>
      <c r="AU36" s="8" t="n">
        <v>0</v>
      </c>
      <c r="AV36" s="8" t="n">
        <v>0</v>
      </c>
      <c r="AW36" s="8" t="n">
        <v>0</v>
      </c>
      <c r="AX36" s="48" t="n"/>
      <c r="AY36" s="48" t="inlineStr">
        <is>
          <t>Peternak</t>
        </is>
      </c>
      <c r="AZ36" s="8" t="n">
        <v>0</v>
      </c>
      <c r="BA36" s="8" t="n">
        <v>1</v>
      </c>
      <c r="BB36" s="8" t="n">
        <v>0</v>
      </c>
      <c r="BC36" s="8" t="n">
        <v>0</v>
      </c>
      <c r="BD36" s="8" t="n">
        <v>0</v>
      </c>
      <c r="BE36" s="8" t="n">
        <v>0</v>
      </c>
      <c r="BF36" s="8" t="n">
        <v>0</v>
      </c>
      <c r="BG36" s="8" t="n">
        <v>0</v>
      </c>
      <c r="BH36" s="48" t="n"/>
      <c r="BI36" s="48" t="inlineStr">
        <is>
          <t>&gt;Rp3.500.000</t>
        </is>
      </c>
      <c r="BJ36" s="8" t="n">
        <v>2</v>
      </c>
      <c r="BK36" s="8" t="n">
        <v>2</v>
      </c>
      <c r="BL36" s="8" t="n">
        <v>0</v>
      </c>
      <c r="BM36" s="8" t="n">
        <v>0</v>
      </c>
      <c r="BN36" s="48" t="inlineStr">
        <is>
          <t>Milik sendiri</t>
        </is>
      </c>
      <c r="BO36" s="48" t="inlineStr">
        <is>
          <t>Permanen (dinding bata dan semen)</t>
        </is>
      </c>
      <c r="BP36" s="8" t="n">
        <v>1</v>
      </c>
      <c r="BQ36" s="8" t="n">
        <v>0</v>
      </c>
      <c r="BR36" s="8" t="n">
        <v>0</v>
      </c>
      <c r="BS36" s="8" t="n">
        <v>0</v>
      </c>
      <c r="BT36" s="8" t="n">
        <v>0</v>
      </c>
      <c r="BU36" s="48" t="n"/>
      <c r="BV36" s="48" t="inlineStr">
        <is>
          <t>Keramik/ubin</t>
        </is>
      </c>
      <c r="BW36" s="8" t="n">
        <v>0</v>
      </c>
      <c r="BX36" s="8" t="n">
        <v>0</v>
      </c>
      <c r="BY36" s="8" t="n">
        <v>1</v>
      </c>
      <c r="BZ36" s="8" t="n">
        <v>0</v>
      </c>
      <c r="CA36" s="8" t="n">
        <v>0</v>
      </c>
      <c r="CB36" s="48" t="n"/>
      <c r="CC36" s="48" t="inlineStr">
        <is>
          <t>Genting</t>
        </is>
      </c>
      <c r="CD36" s="8" t="n">
        <v>0</v>
      </c>
      <c r="CE36" s="8" t="n">
        <v>0</v>
      </c>
      <c r="CF36" s="8" t="n">
        <v>0</v>
      </c>
      <c r="CG36" s="8" t="n">
        <v>0</v>
      </c>
      <c r="CH36" s="8" t="n">
        <v>0</v>
      </c>
      <c r="CI36" s="8" t="n">
        <v>1</v>
      </c>
      <c r="CJ36" s="8" t="n">
        <v>0</v>
      </c>
      <c r="CK36" s="48" t="n"/>
      <c r="CL36" s="48" t="inlineStr">
        <is>
          <t>Ya</t>
        </is>
      </c>
      <c r="CM36" s="8" t="n">
        <v>2024</v>
      </c>
      <c r="CN36" s="48" t="inlineStr">
        <is>
          <t>Fixed-Dome (Kubah Tetap)</t>
        </is>
      </c>
      <c r="CO36" s="48" t="inlineStr">
        <is>
          <t>6 m³ (4-5 ekor sapi, ±5 jam memasak/hari, ±50 kg</t>
        </is>
      </c>
      <c r="CP36" s="48" t="inlineStr">
        <is>
          <t>Anggota keluarga - laki-laki</t>
        </is>
      </c>
      <c r="CQ36" s="8" t="n">
        <v>0</v>
      </c>
      <c r="CR36" s="8" t="n">
        <v>0</v>
      </c>
      <c r="CS36" s="8" t="n">
        <v>0</v>
      </c>
      <c r="CT36" s="8" t="n">
        <v>0</v>
      </c>
      <c r="CU36" s="10" t="n">
        <v>1</v>
      </c>
      <c r="CV36" s="10" t="n">
        <v>0</v>
      </c>
      <c r="CW36" s="10" t="n">
        <v>0</v>
      </c>
      <c r="CX36" s="8" t="n">
        <v>0</v>
      </c>
      <c r="CY36" s="48" t="inlineStr">
        <is>
          <t>Anggota keluarga - laki-laki</t>
        </is>
      </c>
      <c r="CZ36" s="8" t="n">
        <v>1</v>
      </c>
      <c r="DA36" s="8" t="n">
        <v>0</v>
      </c>
      <c r="DB36" s="8" t="n">
        <v>0</v>
      </c>
      <c r="DC36" s="48" t="n"/>
      <c r="DD36" s="48" t="inlineStr">
        <is>
          <t>Anggota keluarga - laki-laki CPO atau pendamping</t>
        </is>
      </c>
      <c r="DE36" s="8" t="n">
        <v>1</v>
      </c>
      <c r="DF36" s="8" t="n">
        <v>0</v>
      </c>
      <c r="DG36" s="8" t="n">
        <v>1</v>
      </c>
      <c r="DH36" s="8" t="n">
        <v>0</v>
      </c>
      <c r="DI36" s="48" t="n"/>
      <c r="DJ36" s="48" t="inlineStr">
        <is>
          <t>Anggota keluarga - laki-laki CPO atau pendamping</t>
        </is>
      </c>
      <c r="DK36" s="8" t="n">
        <v>1</v>
      </c>
      <c r="DL36" s="8" t="n">
        <v>0</v>
      </c>
      <c r="DM36" s="8" t="n">
        <v>1</v>
      </c>
      <c r="DN36" s="8" t="n">
        <v>0</v>
      </c>
      <c r="DO36" s="48" t="n"/>
      <c r="DP36" s="8" t="n">
        <v>1</v>
      </c>
      <c r="DQ36" s="8" t="n">
        <v>0</v>
      </c>
      <c r="DR36" s="8" t="n">
        <v>0</v>
      </c>
      <c r="DS36" s="48" t="n"/>
      <c r="DT36" s="48" t="n"/>
      <c r="DU36" s="48" t="n"/>
      <c r="DV36" s="48" t="inlineStr">
        <is>
          <t>Ya</t>
        </is>
      </c>
      <c r="DW36" s="48" t="n"/>
      <c r="DX36" s="48" t="n"/>
      <c r="DY36" s="48" t="n"/>
      <c r="DZ36" s="48" t="n"/>
      <c r="EA36" s="48" t="n"/>
      <c r="EB36" s="48" t="n"/>
      <c r="EC36" s="48" t="n"/>
      <c r="ED36" s="48" t="n"/>
      <c r="EE36" s="48" t="n"/>
      <c r="EF36" s="48" t="n"/>
      <c r="EG36" s="48" t="n"/>
      <c r="EH36" s="48" t="n"/>
      <c r="EI36" s="48" t="inlineStr">
        <is>
          <t>Tidak ada masalah</t>
        </is>
      </c>
      <c r="EJ36" s="8" t="n">
        <v>0</v>
      </c>
      <c r="EK36" s="8" t="n">
        <v>0</v>
      </c>
      <c r="EL36" s="8" t="n">
        <v>0</v>
      </c>
      <c r="EM36" s="8" t="n">
        <v>1</v>
      </c>
      <c r="EN36" s="8" t="n">
        <v>0</v>
      </c>
      <c r="EO36" s="11" t="n"/>
      <c r="EP36" s="48" t="inlineStr">
        <is>
          <t>Ya, cukup jelas dan mudah diikuti</t>
        </is>
      </c>
      <c r="EQ36" s="48" t="inlineStr">
        <is>
          <t>Pelatihan</t>
        </is>
      </c>
      <c r="ER36" s="48" t="inlineStr">
        <is>
          <t>CPO atau pendamping</t>
        </is>
      </c>
      <c r="ES36" s="8" t="n">
        <v>1</v>
      </c>
      <c r="ET36" s="8" t="n">
        <v>0</v>
      </c>
      <c r="EU36" s="8" t="n">
        <v>0</v>
      </c>
      <c r="EV36" s="8" t="n">
        <v>0</v>
      </c>
      <c r="EW36" s="48" t="n"/>
      <c r="EX36" s="48" t="inlineStr">
        <is>
          <t>Anggota keluarga - Laki-laki</t>
        </is>
      </c>
      <c r="EY36" s="8" t="n">
        <v>1</v>
      </c>
      <c r="EZ36" s="8" t="n">
        <v>0</v>
      </c>
      <c r="FA36" s="8" t="n">
        <v>0</v>
      </c>
      <c r="FB36" s="48" t="n"/>
      <c r="FC36" s="48" t="inlineStr">
        <is>
          <t>Setiap hari</t>
        </is>
      </c>
      <c r="FD36" s="48" t="n"/>
      <c r="FE36" s="48" t="inlineStr">
        <is>
          <t>Mengetahui</t>
        </is>
      </c>
      <c r="FF36" s="48" t="inlineStr">
        <is>
          <t>Selalu (setiap hari)</t>
        </is>
      </c>
      <c r="FG36" s="48" t="inlineStr">
        <is>
          <t>Mengetahui</t>
        </is>
      </c>
      <c r="FH36" s="48" t="inlineStr">
        <is>
          <t>Selalu (setiap hari)</t>
        </is>
      </c>
      <c r="FI36" s="48" t="inlineStr">
        <is>
          <t>Mengetahui</t>
        </is>
      </c>
      <c r="FJ36" s="48" t="inlineStr">
        <is>
          <t>Selalu (setiap hari)</t>
        </is>
      </c>
      <c r="FK36" s="48" t="inlineStr">
        <is>
          <t>Mengetahui</t>
        </is>
      </c>
      <c r="FL36" s="48" t="inlineStr">
        <is>
          <t>Sering (setiap minggu)</t>
        </is>
      </c>
      <c r="FM36" s="48" t="inlineStr">
        <is>
          <t>Mengetahui</t>
        </is>
      </c>
      <c r="FN36" s="48" t="inlineStr">
        <is>
          <t>Sering (setiap minggu)</t>
        </is>
      </c>
      <c r="FO36" s="48" t="inlineStr">
        <is>
          <t>Mengetahui</t>
        </is>
      </c>
      <c r="FP36" s="48" t="inlineStr">
        <is>
          <t>Cukup sering (2 minggu sekali)</t>
        </is>
      </c>
      <c r="FQ36" s="48" t="inlineStr">
        <is>
          <t>Mengetahui</t>
        </is>
      </c>
      <c r="FR36" s="48" t="inlineStr">
        <is>
          <t>Ya</t>
        </is>
      </c>
      <c r="FS36" s="48" t="inlineStr">
        <is>
          <t>Mengetahui</t>
        </is>
      </c>
      <c r="FT36" s="48" t="inlineStr">
        <is>
          <t>Ya, selalu</t>
        </is>
      </c>
      <c r="FU36" s="48" t="inlineStr">
        <is>
          <t>Laki-laki dewasa Perempuan dewasa</t>
        </is>
      </c>
      <c r="FV36" s="8" t="n">
        <v>1</v>
      </c>
      <c r="FW36" s="8" t="n">
        <v>1</v>
      </c>
      <c r="FX36" s="8" t="n">
        <v>0</v>
      </c>
      <c r="FY36" s="8" t="n">
        <v>0</v>
      </c>
      <c r="FZ36" s="48" t="inlineStr">
        <is>
          <t>Memahami</t>
        </is>
      </c>
      <c r="GA36" s="48" t="inlineStr">
        <is>
          <t>CPO Pelatihan</t>
        </is>
      </c>
      <c r="GB36" s="8" t="n">
        <v>1</v>
      </c>
      <c r="GC36" s="8" t="n">
        <v>1</v>
      </c>
      <c r="GD36" s="8" t="n">
        <v>0</v>
      </c>
      <c r="GE36" s="8" t="n">
        <v>0</v>
      </c>
      <c r="GF36" s="48" t="n"/>
      <c r="GG36" s="48" t="inlineStr">
        <is>
          <t>Sering</t>
        </is>
      </c>
      <c r="GH36" s="48" t="inlineStr">
        <is>
          <t>Ya</t>
        </is>
      </c>
      <c r="GI36" s="48" t="inlineStr">
        <is>
          <t>Teman/keluarga</t>
        </is>
      </c>
      <c r="GJ36" s="8" t="n">
        <v>0</v>
      </c>
      <c r="GK36" s="8" t="n">
        <v>1</v>
      </c>
      <c r="GL36" s="8" t="n">
        <v>0</v>
      </c>
      <c r="GM36" s="8" t="n">
        <v>0</v>
      </c>
      <c r="GN36" s="48" t="n"/>
      <c r="GO36" s="8" t="n">
        <v>9</v>
      </c>
      <c r="GP36" s="48" t="inlineStr">
        <is>
          <t>Penuh (100%)</t>
        </is>
      </c>
      <c r="GQ36" s="48" t="inlineStr">
        <is>
          <t>LPG</t>
        </is>
      </c>
      <c r="GR36" s="8" t="n">
        <v>1</v>
      </c>
      <c r="GS36" s="8" t="n">
        <v>0</v>
      </c>
      <c r="GT36" s="8" t="n">
        <v>0</v>
      </c>
      <c r="GU36" s="8" t="n">
        <v>0</v>
      </c>
      <c r="GV36" s="8" t="n">
        <v>0</v>
      </c>
      <c r="GW36" s="8" t="n">
        <v>0</v>
      </c>
      <c r="GX36" s="8" t="n">
        <v>0</v>
      </c>
      <c r="GY36" s="48" t="n"/>
      <c r="GZ36" s="48" t="inlineStr">
        <is>
          <t>Ya</t>
        </is>
      </c>
      <c r="HA36" s="48" t="n"/>
      <c r="HB36" s="48" t="n"/>
      <c r="HC36" s="48" t="n"/>
      <c r="HD36" s="48" t="n"/>
      <c r="HE36" s="8" t="n">
        <v>15</v>
      </c>
      <c r="HF36" s="8" t="n">
        <v>125000</v>
      </c>
      <c r="HG36" s="8" t="n">
        <v>3</v>
      </c>
      <c r="HH36" s="8" t="n">
        <v>25000</v>
      </c>
      <c r="HI36" s="48" t="n"/>
      <c r="HJ36" s="48" t="n"/>
      <c r="HK36" s="48" t="n"/>
      <c r="HL36" s="48" t="n"/>
      <c r="HM36" s="48" t="n"/>
      <c r="HN36" s="48" t="n"/>
      <c r="HO36" s="48" t="n"/>
      <c r="HP36" s="48" t="n"/>
      <c r="HQ36" s="48" t="n"/>
      <c r="HR36" s="48" t="n"/>
      <c r="HS36" s="48" t="n"/>
      <c r="HT36" s="48" t="n"/>
      <c r="HU36" s="48" t="n"/>
      <c r="HV36" s="48" t="n"/>
      <c r="HW36" s="48" t="n"/>
      <c r="HX36" s="48" t="n"/>
      <c r="HY36" s="48" t="n"/>
      <c r="HZ36" s="48" t="n"/>
      <c r="IA36" s="8" t="n">
        <v>12</v>
      </c>
      <c r="IB36" s="8" t="n">
        <v>100000</v>
      </c>
      <c r="IC36" s="48" t="n"/>
      <c r="ID36" s="48" t="n"/>
      <c r="IE36" s="48" t="n"/>
      <c r="IF36" s="48" t="n"/>
      <c r="IG36" s="48" t="n"/>
      <c r="IH36" s="48" t="n"/>
      <c r="II36" s="48" t="n"/>
      <c r="IJ36" s="48" t="n"/>
      <c r="IK36" s="48" t="inlineStr">
        <is>
          <t>50-65 kg</t>
        </is>
      </c>
      <c r="IL36" s="48" t="inlineStr">
        <is>
          <t>3-5 jam</t>
        </is>
      </c>
      <c r="IM36" s="48" t="inlineStr">
        <is>
          <t>Ya</t>
        </is>
      </c>
      <c r="IN36" s="48" t="inlineStr">
        <is>
          <t>Tidak</t>
        </is>
      </c>
      <c r="IO36" s="48" t="inlineStr">
        <is>
          <t>Jauh lebih bersih</t>
        </is>
      </c>
      <c r="IP36" s="48" t="n"/>
      <c r="IQ36" s="48" t="inlineStr">
        <is>
          <t>Tidak pernah</t>
        </is>
      </c>
      <c r="IR36" s="48" t="n"/>
      <c r="IS36" s="48" t="n"/>
      <c r="IT36" s="48" t="n"/>
      <c r="IU36" s="48" t="n"/>
      <c r="IV36" s="48" t="n"/>
      <c r="IW36" s="48" t="n"/>
      <c r="IX36" s="48" t="n"/>
      <c r="IY36" s="48" t="n"/>
      <c r="IZ36" s="48" t="inlineStr">
        <is>
          <t>Tidak pernah</t>
        </is>
      </c>
      <c r="JA36" s="48" t="n"/>
      <c r="JB36" s="48" t="n"/>
      <c r="JC36" s="48" t="n"/>
      <c r="JD36" s="48" t="n"/>
      <c r="JE36" s="48" t="n"/>
      <c r="JF36" s="48" t="n"/>
      <c r="JG36" s="48" t="n"/>
      <c r="JH36" s="48" t="n"/>
      <c r="JI36" s="48" t="inlineStr">
        <is>
          <t>Tidak pernah</t>
        </is>
      </c>
      <c r="JJ36" s="48" t="n"/>
      <c r="JK36" s="48" t="n"/>
      <c r="JL36" s="48" t="n"/>
      <c r="JM36" s="48" t="n"/>
      <c r="JN36" s="48" t="n"/>
      <c r="JO36" s="48" t="n"/>
      <c r="JP36" s="48" t="n"/>
      <c r="JQ36" s="48" t="n"/>
      <c r="JR36" s="48" t="inlineStr">
        <is>
          <t>Tidak pernah</t>
        </is>
      </c>
      <c r="JS36" s="48" t="n"/>
      <c r="JT36" s="48" t="n"/>
      <c r="JU36" s="48" t="n"/>
      <c r="JV36" s="48" t="n"/>
      <c r="JW36" s="48" t="n"/>
      <c r="JX36" s="48" t="n"/>
      <c r="JY36" s="48" t="n"/>
      <c r="JZ36" s="48" t="n"/>
      <c r="KA36" s="48" t="inlineStr">
        <is>
          <t>Tidak pernah</t>
        </is>
      </c>
      <c r="KB36" s="48" t="n"/>
      <c r="KC36" s="48" t="n"/>
      <c r="KD36" s="48" t="n"/>
      <c r="KE36" s="48" t="n"/>
      <c r="KF36" s="48" t="n"/>
      <c r="KG36" s="48" t="n"/>
      <c r="KH36" s="48" t="n"/>
      <c r="KI36" s="48" t="n"/>
      <c r="KJ36" s="48" t="inlineStr">
        <is>
          <t>Tidak pernah</t>
        </is>
      </c>
      <c r="KK36" s="48" t="n"/>
      <c r="KL36" s="48" t="n"/>
      <c r="KM36" s="48" t="n"/>
      <c r="KN36" s="48" t="n"/>
      <c r="KO36" s="48" t="n"/>
      <c r="KP36" s="48" t="n"/>
      <c r="KQ36" s="48" t="n"/>
      <c r="KR36" s="48" t="n"/>
      <c r="KS36" s="48" t="inlineStr">
        <is>
          <t>Jauh lebih baik</t>
        </is>
      </c>
      <c r="KT36" s="48" t="inlineStr">
        <is>
          <t>0-1 kali</t>
        </is>
      </c>
      <c r="KU36" s="48" t="inlineStr">
        <is>
          <t>0-1 kali</t>
        </is>
      </c>
      <c r="KV36" s="48" t="inlineStr">
        <is>
          <t>Tidak ada</t>
        </is>
      </c>
      <c r="KW36" s="8" t="n">
        <v>0</v>
      </c>
      <c r="KX36" s="8" t="n">
        <v>0</v>
      </c>
      <c r="KY36" s="8" t="n">
        <v>0</v>
      </c>
      <c r="KZ36" s="8" t="n">
        <v>1</v>
      </c>
      <c r="LA36" s="48" t="inlineStr">
        <is>
          <t>Jauh lebih baik</t>
        </is>
      </c>
      <c r="LB36" s="48" t="inlineStr">
        <is>
          <t>Jauh lebih baik</t>
        </is>
      </c>
      <c r="LC36" s="8" t="n">
        <v>0</v>
      </c>
      <c r="LD36" s="8" t="n">
        <v>3</v>
      </c>
      <c r="LE36" s="8" t="n">
        <v>0</v>
      </c>
      <c r="LF36" s="8" t="n">
        <v>3</v>
      </c>
      <c r="LG36" s="48" t="inlineStr">
        <is>
          <t>Ya</t>
        </is>
      </c>
      <c r="LH36" s="8" t="n">
        <v>100000</v>
      </c>
      <c r="LI36" s="48" t="n"/>
      <c r="LJ36" s="48" t="inlineStr">
        <is>
          <t>Kebutuhan rumah tangga</t>
        </is>
      </c>
      <c r="LK36" s="8" t="n">
        <v>0</v>
      </c>
      <c r="LL36" s="8" t="n">
        <v>0</v>
      </c>
      <c r="LM36" s="8" t="n">
        <v>0</v>
      </c>
      <c r="LN36" s="8" t="n">
        <v>0</v>
      </c>
      <c r="LO36" s="8" t="n">
        <v>1</v>
      </c>
      <c r="LP36" s="8" t="n">
        <v>0</v>
      </c>
      <c r="LQ36" s="8" t="n">
        <v>0</v>
      </c>
      <c r="LR36" s="48" t="n"/>
      <c r="LS36" s="8" t="n">
        <v>15</v>
      </c>
      <c r="LT36" s="8" t="n">
        <v>15</v>
      </c>
      <c r="LU36" s="8" t="n">
        <v>0</v>
      </c>
      <c r="LV36" s="8" t="n">
        <v>5</v>
      </c>
      <c r="LW36" s="8" t="n">
        <v>5</v>
      </c>
      <c r="LX36" s="8" t="n">
        <v>0</v>
      </c>
      <c r="LY36" s="8" t="n">
        <v>5</v>
      </c>
      <c r="LZ36" s="8" t="n">
        <v>5</v>
      </c>
      <c r="MA36" s="8" t="n">
        <v>0</v>
      </c>
      <c r="MB36" s="48" t="inlineStr">
        <is>
          <t>Ya</t>
        </is>
      </c>
      <c r="MC36" s="8" t="n">
        <v>30</v>
      </c>
      <c r="MD36" s="8" t="n">
        <v>0</v>
      </c>
      <c r="ME36" s="8" t="n">
        <v>0</v>
      </c>
      <c r="MF36" s="8" t="n">
        <v>0</v>
      </c>
      <c r="MG36" s="8" t="n">
        <v>0</v>
      </c>
      <c r="MH36" s="8" t="n">
        <v>0</v>
      </c>
      <c r="MI36" s="48" t="inlineStr">
        <is>
          <t>Istirahat</t>
        </is>
      </c>
      <c r="MJ36" s="8" t="n">
        <v>0</v>
      </c>
      <c r="MK36" s="8" t="n">
        <v>0</v>
      </c>
      <c r="ML36" s="8" t="n">
        <v>1</v>
      </c>
      <c r="MM36" s="8" t="n">
        <v>0</v>
      </c>
      <c r="MN36" s="8" t="n">
        <v>0</v>
      </c>
      <c r="MO36" s="8" t="n">
        <v>0</v>
      </c>
      <c r="MP36" s="48" t="n"/>
      <c r="MQ36" s="48" t="n"/>
      <c r="MR36" s="48" t="inlineStr">
        <is>
          <t>istirahat</t>
        </is>
      </c>
      <c r="MS36" s="48" t="n"/>
      <c r="MT36" s="48" t="inlineStr">
        <is>
          <t>istirahat santai bersama keluarga</t>
        </is>
      </c>
      <c r="MU36" s="48" t="inlineStr">
        <is>
          <t>Tidak</t>
        </is>
      </c>
      <c r="MV36" s="48" t="n"/>
      <c r="MW36" s="48" t="n"/>
      <c r="MX36" s="48" t="n"/>
      <c r="MY36" s="48" t="n"/>
      <c r="MZ36" s="48" t="n"/>
      <c r="NA36" s="48" t="n"/>
      <c r="NB36" s="48" t="n"/>
      <c r="NC36" s="48" t="n"/>
      <c r="ND36" s="48" t="n"/>
      <c r="NE36" s="48" t="n"/>
      <c r="NF36" s="48" t="n"/>
      <c r="NG36" s="48" t="n"/>
      <c r="NH36" s="48" t="n"/>
      <c r="NI36" s="48" t="n"/>
      <c r="NJ36" s="48" t="n"/>
      <c r="NK36" s="48" t="n"/>
      <c r="NL36" s="48" t="inlineStr">
        <is>
          <t>Ya</t>
        </is>
      </c>
      <c r="NM36" s="48" t="inlineStr">
        <is>
          <t>Kombinasi dana mandiri dan dana hibah</t>
        </is>
      </c>
      <c r="NN36" s="48" t="inlineStr">
        <is>
          <t>&gt;11.000.001</t>
        </is>
      </c>
      <c r="NO36" s="48" t="inlineStr">
        <is>
          <t>Pemerintah</t>
        </is>
      </c>
      <c r="NP36" s="48" t="n"/>
      <c r="NQ36" s="48" t="n"/>
      <c r="NR36" s="48" t="n"/>
      <c r="NS36" s="48" t="n"/>
      <c r="NT36" s="48" t="n"/>
      <c r="NU36" s="48" t="n"/>
      <c r="NV36" s="48" t="inlineStr">
        <is>
          <t>Anggota keluarga - Laki-laki dewasa</t>
        </is>
      </c>
      <c r="NW36" s="48" t="n"/>
      <c r="NX36" s="48" t="inlineStr">
        <is>
          <t>Sedikit meningkat</t>
        </is>
      </c>
      <c r="NY36" s="8" t="n">
        <v>40</v>
      </c>
      <c r="NZ36" s="8" t="n">
        <v>20</v>
      </c>
      <c r="OA36" s="8" t="n">
        <v>0</v>
      </c>
      <c r="OB36" s="8" t="n">
        <v>5</v>
      </c>
      <c r="OC36" s="8" t="n">
        <v>5</v>
      </c>
      <c r="OD36" s="8" t="n">
        <v>0</v>
      </c>
      <c r="OE36" s="48" t="inlineStr">
        <is>
          <t>Jauh lebih baik</t>
        </is>
      </c>
      <c r="OF36" s="48" t="inlineStr">
        <is>
          <t>Jauh lebih baik (beda waktu memasak lebih cepat setengah jam atau lebih, ATAU tidak lagi ada rasa/bau makanan yang berubah, ATAU alasan lainnya)</t>
        </is>
      </c>
      <c r="OG36" s="48" t="inlineStr">
        <is>
          <t>Ya</t>
        </is>
      </c>
      <c r="OH36" s="8" t="n">
        <v>0</v>
      </c>
      <c r="OI36" s="8" t="n">
        <v>6</v>
      </c>
      <c r="OJ36" s="8" t="n">
        <v>0</v>
      </c>
      <c r="OK36" s="8" t="n">
        <v>0</v>
      </c>
      <c r="OL36" s="8" t="n">
        <v>0</v>
      </c>
      <c r="OM36" s="8" t="n">
        <v>0</v>
      </c>
      <c r="ON36" s="8" t="n">
        <v>0</v>
      </c>
      <c r="OO36" s="8" t="n">
        <v>0</v>
      </c>
      <c r="OP36" s="48" t="inlineStr">
        <is>
          <t>Sapi perah</t>
        </is>
      </c>
      <c r="OQ36" s="8" t="n">
        <v>0</v>
      </c>
      <c r="OR36" s="8" t="n">
        <v>1</v>
      </c>
      <c r="OS36" s="8" t="n">
        <v>0</v>
      </c>
      <c r="OT36" s="8" t="n">
        <v>0</v>
      </c>
      <c r="OU36" s="8" t="n">
        <v>0</v>
      </c>
      <c r="OV36" s="8" t="n">
        <v>0</v>
      </c>
      <c r="OW36" s="8" t="n">
        <v>0</v>
      </c>
      <c r="OX36" s="8" t="n">
        <v>0</v>
      </c>
      <c r="OY36" s="48" t="n"/>
      <c r="OZ36" s="48" t="n"/>
      <c r="PA36" s="48" t="n"/>
      <c r="PB36" s="48" t="n"/>
      <c r="PC36" s="48" t="n"/>
      <c r="PD36" s="48" t="n"/>
      <c r="PE36" s="48" t="n"/>
      <c r="PF36" s="48" t="n"/>
      <c r="PG36" s="48" t="n"/>
      <c r="PH36" s="48" t="n"/>
      <c r="PI36" s="48" t="n"/>
      <c r="PJ36" s="48" t="inlineStr">
        <is>
          <t>1-Disebarkan ke lahan terbuka</t>
        </is>
      </c>
      <c r="PK36" s="8" t="n">
        <v>0</v>
      </c>
      <c r="PL36" s="8" t="n">
        <v>0</v>
      </c>
      <c r="PM36" s="8" t="n">
        <v>0</v>
      </c>
      <c r="PN36" s="8" t="n">
        <v>0</v>
      </c>
      <c r="PO36" s="8" t="n">
        <v>0</v>
      </c>
      <c r="PP36" s="8" t="n">
        <v>1</v>
      </c>
      <c r="PQ36" s="8" t="n">
        <v>0</v>
      </c>
      <c r="PR36" s="8" t="n">
        <v>0</v>
      </c>
      <c r="PS36" s="8" t="n">
        <v>0</v>
      </c>
      <c r="PT36" s="48" t="n"/>
      <c r="PU36" s="48" t="n"/>
      <c r="PV36" s="48" t="n"/>
      <c r="PW36" s="48" t="n"/>
      <c r="PX36" s="48" t="n"/>
      <c r="PY36" s="48" t="n"/>
      <c r="PZ36" s="48" t="n"/>
      <c r="QA36" s="48" t="n"/>
      <c r="QB36" s="48" t="n"/>
      <c r="QC36" s="48" t="n"/>
      <c r="QD36" s="48" t="n"/>
      <c r="QE36" s="48" t="n"/>
      <c r="QF36" s="48" t="n"/>
      <c r="QG36" s="48" t="n"/>
      <c r="QH36" s="48" t="n"/>
      <c r="QI36" s="48" t="n"/>
      <c r="QJ36" s="48" t="n"/>
      <c r="QK36" s="48" t="n"/>
      <c r="QL36" s="48" t="n"/>
      <c r="QM36" s="48" t="n"/>
      <c r="QN36" s="48" t="n"/>
      <c r="QO36" s="48" t="n"/>
      <c r="QP36" s="48" t="n"/>
      <c r="QQ36" s="48" t="n"/>
      <c r="QR36" s="48" t="n"/>
      <c r="QS36" s="48" t="n"/>
      <c r="QT36" s="48" t="n"/>
      <c r="QU36" s="48" t="n"/>
      <c r="QV36" s="48" t="n"/>
      <c r="QW36" s="48" t="n"/>
      <c r="QX36" s="48" t="n"/>
      <c r="QY36" s="48" t="n"/>
      <c r="QZ36" s="48" t="n"/>
      <c r="RA36" s="48" t="n"/>
      <c r="RB36" s="48" t="n"/>
      <c r="RC36" s="48" t="n"/>
      <c r="RD36" s="48" t="n"/>
      <c r="RE36" s="48" t="n"/>
      <c r="RF36" s="48" t="n"/>
      <c r="RG36" s="48" t="n"/>
      <c r="RH36" s="48" t="n"/>
      <c r="RI36" s="48" t="n"/>
      <c r="RJ36" s="48" t="n"/>
      <c r="RK36" s="48" t="n"/>
      <c r="RL36" s="48" t="n"/>
      <c r="RM36" s="48" t="n"/>
      <c r="RN36" s="48" t="n"/>
      <c r="RO36" s="48" t="n"/>
      <c r="RP36" s="48" t="n"/>
      <c r="RQ36" s="48" t="n"/>
      <c r="RR36" s="48" t="n"/>
      <c r="RS36" s="48" t="n"/>
      <c r="RT36" s="48" t="n"/>
      <c r="RU36" s="48" t="n"/>
      <c r="RV36" s="48" t="n"/>
      <c r="RW36" s="48" t="n"/>
      <c r="RX36" s="48" t="n"/>
      <c r="RY36" s="48" t="n"/>
      <c r="RZ36" s="48" t="n"/>
      <c r="SA36" s="48" t="n"/>
      <c r="SB36" s="48" t="n"/>
      <c r="SC36" s="48" t="n"/>
      <c r="SD36" s="48" t="n"/>
      <c r="SE36" s="8" t="n">
        <v>6</v>
      </c>
      <c r="SF36" s="48" t="n"/>
      <c r="SG36" s="48" t="n"/>
      <c r="SH36" s="48" t="n"/>
      <c r="SI36" s="48" t="n"/>
      <c r="SJ36" s="48" t="n"/>
      <c r="SK36" s="48" t="n"/>
      <c r="SL36" s="48" t="n"/>
      <c r="SM36" s="48" t="n"/>
      <c r="SN36" s="48" t="n"/>
      <c r="SO36" s="48" t="n"/>
      <c r="SP36" s="48" t="n"/>
      <c r="SQ36" s="48" t="n"/>
      <c r="SR36" s="48" t="n"/>
      <c r="SS36" s="48" t="n"/>
      <c r="ST36" s="48" t="n"/>
      <c r="SU36" s="48" t="n"/>
      <c r="SV36" s="48" t="n"/>
      <c r="SW36" s="48" t="n"/>
      <c r="SX36" s="48" t="n"/>
      <c r="SY36" s="48" t="n"/>
      <c r="SZ36" s="48" t="n"/>
      <c r="TA36" s="48" t="n"/>
      <c r="TB36" s="48" t="n"/>
      <c r="TC36" s="48" t="n"/>
      <c r="TD36" s="48" t="n"/>
      <c r="TE36" s="48" t="n"/>
      <c r="TF36" s="48" t="n"/>
      <c r="TG36" s="48" t="n"/>
      <c r="TH36" s="48" t="n"/>
      <c r="TI36" s="48" t="n"/>
      <c r="TJ36" s="48" t="n"/>
      <c r="TK36" s="48" t="n"/>
      <c r="TL36" s="48" t="n"/>
      <c r="TM36" s="48" t="n"/>
      <c r="TN36" s="48" t="n"/>
      <c r="TO36" s="48" t="n"/>
      <c r="TP36" s="48" t="n"/>
      <c r="TQ36" s="48" t="n"/>
      <c r="TR36" s="48" t="n"/>
      <c r="TS36" s="48" t="n"/>
      <c r="TT36" s="48" t="n"/>
      <c r="TU36" s="48" t="n"/>
      <c r="TV36" s="48" t="n"/>
      <c r="TW36" s="48" t="n"/>
      <c r="TX36" s="48" t="n"/>
      <c r="TY36" s="48" t="n"/>
      <c r="TZ36" s="48" t="n"/>
      <c r="UA36" s="48" t="inlineStr">
        <is>
          <t>Pemberian pakan di kandang</t>
        </is>
      </c>
      <c r="UB36" s="48" t="n"/>
      <c r="UC36" s="48" t="n"/>
      <c r="UD36" s="48" t="n"/>
      <c r="UE36" s="48" t="n"/>
      <c r="UF36" s="48" t="n"/>
      <c r="UG36" s="48" t="n"/>
      <c r="UH36" s="48" t="n"/>
      <c r="UI36" s="48" t="inlineStr">
        <is>
          <t>Sangat teratur (setiap hari)</t>
        </is>
      </c>
      <c r="UJ36" s="48" t="n"/>
      <c r="UK36" s="48" t="n"/>
      <c r="UL36" s="48" t="n"/>
      <c r="UM36" s="48" t="n"/>
      <c r="UN36" s="48" t="n"/>
      <c r="UO36" s="48" t="n"/>
      <c r="UP36" s="48" t="n"/>
      <c r="UQ36" s="48" t="inlineStr">
        <is>
          <t>Sangat sering (&gt;1 kali sehari)</t>
        </is>
      </c>
      <c r="UR36" s="48" t="n"/>
      <c r="US36" s="48" t="n"/>
      <c r="UT36" s="48" t="n"/>
      <c r="UU36" s="48" t="n"/>
      <c r="UV36" s="48" t="n"/>
      <c r="UW36" s="48" t="n"/>
      <c r="UX36" s="48" t="n"/>
      <c r="UY36" s="48" t="n"/>
      <c r="UZ36" s="48" t="n"/>
      <c r="VA36" s="48" t="n"/>
      <c r="VB36" s="48" t="n"/>
      <c r="VC36" s="48" t="n"/>
      <c r="VD36" s="48" t="n"/>
      <c r="VE36" s="48" t="n"/>
      <c r="VF36" s="48" t="n"/>
      <c r="VG36" s="48" t="n"/>
      <c r="VH36" s="48" t="n"/>
      <c r="VI36" s="48" t="n"/>
      <c r="VJ36" s="48" t="n"/>
      <c r="VK36" s="48" t="inlineStr">
        <is>
          <t>4-Disimpan dalam kotak bersekat 5-Untuk disebar di tanah (dan dibajak)</t>
        </is>
      </c>
      <c r="VL36" s="8" t="n">
        <v>0</v>
      </c>
      <c r="VM36" s="8" t="n">
        <v>0</v>
      </c>
      <c r="VN36" s="8" t="n">
        <v>0</v>
      </c>
      <c r="VO36" s="8" t="n">
        <v>1</v>
      </c>
      <c r="VP36" s="8" t="n">
        <v>1</v>
      </c>
      <c r="VQ36" s="8" t="n">
        <v>0</v>
      </c>
      <c r="VR36" s="8" t="n">
        <v>0</v>
      </c>
      <c r="VS36" s="8" t="n">
        <v>0</v>
      </c>
      <c r="VT36" s="48" t="n"/>
      <c r="VU36" s="48" t="n"/>
      <c r="VV36" s="48" t="n"/>
      <c r="VW36" s="48" t="n"/>
      <c r="VX36" s="48" t="n"/>
      <c r="VY36" s="48" t="n"/>
      <c r="VZ36" s="48" t="n"/>
      <c r="WA36" s="48" t="n"/>
      <c r="WB36" s="48" t="n"/>
      <c r="WC36" s="48" t="n"/>
      <c r="WD36" s="48" t="n"/>
      <c r="WE36" s="48" t="n"/>
      <c r="WF36" s="48" t="n"/>
      <c r="WG36" s="48" t="n"/>
      <c r="WH36" s="48" t="n"/>
      <c r="WI36" s="48" t="n"/>
      <c r="WJ36" s="48" t="n"/>
      <c r="WK36" s="48" t="n"/>
      <c r="WL36" s="48" t="n"/>
      <c r="WM36" s="48" t="n"/>
      <c r="WN36" s="48" t="n"/>
      <c r="WO36" s="48" t="n"/>
      <c r="WP36" s="48" t="n"/>
      <c r="WQ36" s="48" t="n"/>
      <c r="WR36" s="48" t="n"/>
      <c r="WS36" s="48" t="n"/>
      <c r="WT36" s="48" t="n"/>
      <c r="WU36" s="48" t="n"/>
      <c r="WV36" s="48" t="n"/>
      <c r="WW36" s="48" t="n"/>
      <c r="WX36" s="48" t="n"/>
      <c r="WY36" s="48" t="n"/>
      <c r="WZ36" s="48" t="n"/>
      <c r="XA36" s="48" t="n"/>
      <c r="XB36" s="48" t="n"/>
      <c r="XC36" s="48" t="n"/>
      <c r="XD36" s="48" t="n"/>
      <c r="XE36" s="48" t="n"/>
      <c r="XF36" s="48" t="n"/>
      <c r="XG36" s="48" t="n"/>
      <c r="XH36" s="48" t="n"/>
      <c r="XI36" s="48" t="n"/>
      <c r="XJ36" s="48" t="n"/>
      <c r="XK36" s="48" t="n"/>
      <c r="XL36" s="48" t="n"/>
      <c r="XM36" s="48" t="n"/>
      <c r="XN36" s="48" t="n"/>
      <c r="XO36" s="48" t="n"/>
      <c r="XP36" s="48" t="n"/>
      <c r="XQ36" s="48" t="n"/>
      <c r="XR36" s="48" t="n"/>
      <c r="XS36" s="48" t="n"/>
      <c r="XT36" s="48" t="n"/>
      <c r="XU36" s="48" t="n"/>
      <c r="XV36" s="48" t="n"/>
      <c r="XW36" s="48" t="n"/>
      <c r="XX36" s="48" t="n"/>
      <c r="XY36" s="48" t="n"/>
      <c r="XZ36" s="48" t="n"/>
      <c r="YA36" s="48" t="n"/>
      <c r="YB36" s="48" t="n"/>
      <c r="YC36" s="48" t="n"/>
      <c r="YD36" s="48" t="n"/>
      <c r="YE36" s="48" t="n"/>
      <c r="YF36" s="48" t="n"/>
      <c r="YG36" s="48" t="n"/>
      <c r="YH36" s="48" t="n"/>
      <c r="YI36" s="48" t="n"/>
      <c r="YJ36" s="48" t="n"/>
      <c r="YK36" s="48" t="n"/>
      <c r="YL36" s="48" t="n"/>
      <c r="YM36" s="48" t="n"/>
      <c r="YN36" s="48" t="n"/>
      <c r="YO36" s="48" t="n"/>
      <c r="YP36" s="48" t="n"/>
      <c r="YQ36" s="48" t="n"/>
      <c r="YR36" s="48" t="n"/>
      <c r="YS36" s="48" t="n"/>
      <c r="YT36" s="48" t="n"/>
      <c r="YU36" s="48" t="n"/>
      <c r="YV36" s="48" t="n"/>
      <c r="YW36" s="48" t="n"/>
      <c r="YX36" s="48" t="n"/>
      <c r="YY36" s="48" t="n"/>
      <c r="YZ36" s="48" t="n"/>
      <c r="ZA36" s="48" t="n"/>
      <c r="ZB36" s="8" t="n">
        <v>2</v>
      </c>
      <c r="ZC36" s="48" t="n"/>
      <c r="ZD36" s="48" t="n"/>
      <c r="ZE36" s="48" t="n"/>
      <c r="ZF36" s="48" t="n"/>
      <c r="ZG36" s="48" t="n"/>
      <c r="ZH36" s="48" t="n"/>
      <c r="ZI36" s="48" t="n"/>
      <c r="ZJ36" s="48" t="inlineStr">
        <is>
          <t>Pakan kering (misal: konsentrat, silase, pelet)</t>
        </is>
      </c>
      <c r="ZK36" s="48" t="n"/>
      <c r="ZL36" s="48" t="n"/>
      <c r="ZM36" s="48" t="n"/>
      <c r="ZN36" s="48" t="n"/>
      <c r="ZO36" s="48" t="n"/>
      <c r="ZP36" s="48" t="n"/>
      <c r="ZQ36" s="48" t="inlineStr">
        <is>
          <t>Ya</t>
        </is>
      </c>
      <c r="ZR36" s="48" t="inlineStr">
        <is>
          <t>Padat Cair</t>
        </is>
      </c>
      <c r="ZS36" s="8" t="n">
        <v>1</v>
      </c>
      <c r="ZT36" s="8" t="n">
        <v>1</v>
      </c>
      <c r="ZU36" s="8" t="n">
        <v>60</v>
      </c>
      <c r="ZV36" s="8" t="n">
        <v>60</v>
      </c>
      <c r="ZW36" s="48" t="inlineStr">
        <is>
          <t>Ya</t>
        </is>
      </c>
      <c r="ZX36" s="48" t="inlineStr">
        <is>
          <t>Mengetahui</t>
        </is>
      </c>
      <c r="ZY36" s="48" t="inlineStr">
        <is>
          <t>Digunakan untuk pupuk di lahan pertanian sendiri Dibuang ke lahan sekitar kandang - yg ditanami tanaman Diberikan gratis ke orang lain</t>
        </is>
      </c>
      <c r="ZZ36" s="8" t="n">
        <v>1</v>
      </c>
      <c r="AAA36" s="8" t="n">
        <v>0</v>
      </c>
      <c r="AAB36" s="8" t="n">
        <v>0</v>
      </c>
      <c r="AAC36" s="8" t="n">
        <v>1</v>
      </c>
      <c r="AAD36" s="8" t="n">
        <v>1</v>
      </c>
      <c r="AAE36" s="8" t="n">
        <v>0</v>
      </c>
      <c r="AAF36" s="8" t="n">
        <v>0</v>
      </c>
      <c r="AAG36" s="48" t="inlineStr">
        <is>
          <t>Pupuk cair untuk tanaman</t>
        </is>
      </c>
      <c r="AAH36" s="8" t="n">
        <v>1</v>
      </c>
      <c r="AAI36" s="8" t="n">
        <v>0</v>
      </c>
      <c r="AAJ36" s="8" t="n">
        <v>0</v>
      </c>
      <c r="AAK36" s="8" t="n">
        <v>0</v>
      </c>
      <c r="AAL36" s="8" t="n">
        <v>0</v>
      </c>
      <c r="AAM36" s="48" t="n"/>
      <c r="AAN36" s="48" t="n"/>
      <c r="AAO36" s="48" t="n"/>
      <c r="AAP36" s="48" t="n"/>
      <c r="AAQ36" s="48" t="n"/>
      <c r="AAR36" s="48" t="n"/>
      <c r="AAS36" s="48" t="n"/>
      <c r="AAT36" s="48" t="n"/>
      <c r="AAU36" s="48" t="n"/>
      <c r="AAV36" s="11" t="inlineStr">
        <is>
          <t>Rumput pakan ternak</t>
        </is>
      </c>
      <c r="AAW36" s="48" t="inlineStr">
        <is>
          <t>Sering ( 1 minggu 2 kali)</t>
        </is>
      </c>
      <c r="AAX36" s="8" t="n">
        <v>4000</v>
      </c>
      <c r="AAY36" s="8" t="n">
        <v>300</v>
      </c>
      <c r="AAZ36" s="8" t="n">
        <v>60</v>
      </c>
      <c r="ABA36" s="8" t="n">
        <v>60</v>
      </c>
      <c r="ABB36" s="48" t="inlineStr">
        <is>
          <t>Urea</t>
        </is>
      </c>
      <c r="ABC36" s="48" t="n"/>
      <c r="ABD36" s="8" t="n">
        <v>30</v>
      </c>
      <c r="ABE36" s="8" t="n">
        <v>4000</v>
      </c>
      <c r="ABF36" s="8" t="n">
        <v>0</v>
      </c>
      <c r="ABG36" s="8" t="n">
        <v>4000</v>
      </c>
      <c r="ABH36" s="8" t="n">
        <v>500</v>
      </c>
      <c r="ABI36" s="8" t="n">
        <v>750</v>
      </c>
      <c r="ABJ36" s="48" t="inlineStr">
        <is>
          <t>Ya</t>
        </is>
      </c>
      <c r="ABK36" s="48" t="inlineStr">
        <is>
          <t>Cukup meningkat</t>
        </is>
      </c>
      <c r="ABL36" s="48" t="inlineStr">
        <is>
          <t>Cukup meningkat</t>
        </is>
      </c>
      <c r="ABM36" s="48" t="inlineStr">
        <is>
          <t>Cukup meningkat</t>
        </is>
      </c>
      <c r="ABN36" s="48" t="n"/>
      <c r="ABO36" s="48" t="n"/>
      <c r="ABP36" s="48" t="inlineStr">
        <is>
          <t>Tidak memiliki tempat untuk menyimpan Ladang/sawah terlalu jauh, sulit untuk mengangkut ke sana</t>
        </is>
      </c>
      <c r="ABQ36" s="8" t="n">
        <v>0</v>
      </c>
      <c r="ABR36" s="8" t="n">
        <v>1</v>
      </c>
      <c r="ABS36" s="8" t="n">
        <v>0</v>
      </c>
      <c r="ABT36" s="8" t="n">
        <v>1</v>
      </c>
      <c r="ABU36" s="8" t="n">
        <v>0</v>
      </c>
      <c r="ABV36" s="8" t="n">
        <v>0</v>
      </c>
      <c r="ABW36" s="8" t="n">
        <v>0</v>
      </c>
      <c r="ABX36" s="48" t="n"/>
      <c r="ABY36" s="48" t="inlineStr">
        <is>
          <t>tidak</t>
        </is>
      </c>
      <c r="ABZ36" s="48" t="inlineStr">
        <is>
          <t>Manfaat besar dan membantu kehidupan sehari-hari</t>
        </is>
      </c>
      <c r="ACA36" s="48" t="inlineStr">
        <is>
          <t>Berkurang</t>
        </is>
      </c>
      <c r="ACB36" s="48" t="inlineStr">
        <is>
          <t>Anggota keluarga - Perempuan dewasa</t>
        </is>
      </c>
      <c r="ACC36" s="48" t="inlineStr">
        <is>
          <t>Setuju</t>
        </is>
      </c>
      <c r="ACD36" s="48" t="inlineStr">
        <is>
          <t>Anggota keluarga - Laki-laki dewasa Anggota keluarga - Perempuan dewasa Anggota keluarga - Anak-anak</t>
        </is>
      </c>
      <c r="ACE36" s="8" t="n">
        <v>1</v>
      </c>
      <c r="ACF36" s="8" t="n">
        <v>1</v>
      </c>
      <c r="ACG36" s="8" t="n">
        <v>1</v>
      </c>
      <c r="ACH36" s="8" t="n">
        <v>0</v>
      </c>
      <c r="ACI36" s="48" t="inlineStr">
        <is>
          <t>Sangat puas</t>
        </is>
      </c>
      <c r="ACJ36" s="48" t="inlineStr">
        <is>
          <t>Sangat puas</t>
        </is>
      </c>
      <c r="ACK36" s="48" t="inlineStr">
        <is>
          <t>Sangat puas</t>
        </is>
      </c>
      <c r="ACL36" s="48" t="inlineStr">
        <is>
          <t>Sangat puas</t>
        </is>
      </c>
      <c r="ACM36" s="48" t="inlineStr">
        <is>
          <t>Tidak</t>
        </is>
      </c>
      <c r="ACN36" s="48" t="n"/>
      <c r="ACO36" s="48" t="inlineStr">
        <is>
          <t>Sangat puas</t>
        </is>
      </c>
      <c r="ACP36" s="48" t="n"/>
      <c r="ACQ36" s="48" t="n"/>
      <c r="ACR36" s="48" t="n"/>
      <c r="ACS36" s="48" t="n"/>
      <c r="ACT36" s="48" t="n"/>
      <c r="ACU36" s="48" t="n"/>
      <c r="ACV36" s="48" t="n"/>
      <c r="ACW36" s="48" t="n"/>
      <c r="ACX36" s="48" t="n"/>
      <c r="ACY36" s="48" t="n"/>
      <c r="ACZ36" s="48" t="inlineStr">
        <is>
          <t>Menghubungi CPO atau pendamping</t>
        </is>
      </c>
      <c r="ADA36" s="8" t="n">
        <v>0</v>
      </c>
      <c r="ADB36" s="8" t="n">
        <v>0</v>
      </c>
      <c r="ADC36" s="8" t="n">
        <v>0</v>
      </c>
      <c r="ADD36" s="8" t="n">
        <v>0</v>
      </c>
      <c r="ADE36" s="8" t="n">
        <v>1</v>
      </c>
      <c r="ADF36" s="8" t="n">
        <v>0</v>
      </c>
      <c r="ADG36" s="8" t="n">
        <v>0</v>
      </c>
      <c r="ADH36" s="8" t="n">
        <v>0</v>
      </c>
      <c r="ADI36" s="12" t="n"/>
      <c r="ADJ36" s="17" t="inlineStr">
        <is>
          <t>Laki-laki dewasa</t>
        </is>
      </c>
      <c r="ADK36" s="48" t="n"/>
      <c r="ADL36" s="17" t="inlineStr">
        <is>
          <t>Menelepon atau WA langsung</t>
        </is>
      </c>
      <c r="ADM36" s="48" t="n"/>
      <c r="ADN36" s="11" t="inlineStr">
        <is>
          <t>Tidak ada</t>
        </is>
      </c>
      <c r="ADO36" s="48" t="inlineStr">
        <is>
          <t>Ya, selalu</t>
        </is>
      </c>
      <c r="ADP36"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36" s="18" t="n">
        <v>1</v>
      </c>
      <c r="ADR36" s="18" t="n">
        <v>1</v>
      </c>
      <c r="ADS36" s="18" t="n">
        <v>1</v>
      </c>
      <c r="ADT36" s="18" t="n">
        <v>1</v>
      </c>
      <c r="ADU36" s="18" t="n">
        <v>1</v>
      </c>
      <c r="ADV36" s="18" t="n">
        <v>1</v>
      </c>
      <c r="ADW36" s="18" t="n">
        <v>1</v>
      </c>
      <c r="ADX36" s="18" t="n">
        <v>1</v>
      </c>
      <c r="ADY36" s="18" t="n">
        <v>1</v>
      </c>
      <c r="ADZ36" s="18" t="n">
        <v>0</v>
      </c>
      <c r="AEA36" s="18" t="n">
        <v>0</v>
      </c>
      <c r="AEB36" s="18" t="n">
        <v>0</v>
      </c>
      <c r="AEC36" s="48" t="n"/>
      <c r="AED36" s="48" t="inlineStr">
        <is>
          <t>Mengurangi pengeluaran energi</t>
        </is>
      </c>
      <c r="AEE36" s="48" t="n"/>
      <c r="AEF36" s="48" t="inlineStr">
        <is>
          <t>Pemerintah daerah</t>
        </is>
      </c>
      <c r="AEG36" s="48" t="n"/>
      <c r="AEH36" s="48" t="inlineStr">
        <is>
          <t>WhatsApp Image 2026-02-05 at 22.03.37-17_18_45.jpeg</t>
        </is>
      </c>
      <c r="AEI36" s="16" t="inlineStr">
        <is>
          <t>https://kf.kobotoolbox.org/api/v2/assets/avstPQqLr3Ab3ZdcVTXZ6f/data/665962254/attachments/attmHUfLEb2fVqvdZ2csMZej/</t>
        </is>
      </c>
      <c r="AEJ36" s="48" t="inlineStr">
        <is>
          <t>WhatsApp Image 2026-02-05 at 22.03.37 (1)-17_18_57.jpeg</t>
        </is>
      </c>
      <c r="AEK36" s="16" t="inlineStr">
        <is>
          <t>https://kf.kobotoolbox.org/api/v2/assets/avstPQqLr3Ab3ZdcVTXZ6f/data/665962254/attachments/attaucif6YNQRYH87RRxQ9sQ/</t>
        </is>
      </c>
      <c r="AEL36" s="48" t="inlineStr">
        <is>
          <t>marmanto</t>
        </is>
      </c>
      <c r="AEM36" s="48" t="n"/>
      <c r="AEN36" s="48" t="n"/>
    </row>
    <row r="37">
      <c r="A37" s="6" t="n">
        <v>46060</v>
      </c>
      <c r="B37" s="6" t="n">
        <v>46060</v>
      </c>
      <c r="C37" s="48" t="inlineStr">
        <is>
          <t>Marmanto</t>
        </is>
      </c>
      <c r="D37" s="48" t="inlineStr">
        <is>
          <t>Parman</t>
        </is>
      </c>
      <c r="E37" s="8">
        <f>+628822006624132</f>
        <v/>
      </c>
      <c r="F37" s="48" t="n"/>
      <c r="G37" s="8" t="n">
        <v>-7.2247352</v>
      </c>
      <c r="H37" s="8" t="n">
        <v>110.2820664</v>
      </c>
      <c r="I37" s="48" t="n"/>
      <c r="J37" s="8" t="n">
        <v>3.14</v>
      </c>
      <c r="K37" s="48" t="n"/>
      <c r="L37" s="48" t="n"/>
      <c r="M37" s="8" t="n">
        <v>-7.2246794</v>
      </c>
      <c r="N37" s="8" t="n">
        <v>110.2820454</v>
      </c>
      <c r="O37" s="48" t="n"/>
      <c r="P37" s="8" t="n">
        <v>2.71</v>
      </c>
      <c r="Q37" s="48" t="n"/>
      <c r="R37" s="48" t="inlineStr">
        <is>
          <t>Jawa Tengah</t>
        </is>
      </c>
      <c r="S37" s="48" t="n"/>
      <c r="T37" s="48" t="n"/>
      <c r="U37" s="48" t="n"/>
      <c r="V37" s="48" t="n"/>
      <c r="W37" s="48" t="n"/>
      <c r="X37" s="48" t="n"/>
      <c r="Y37" s="48" t="n"/>
      <c r="Z37" s="48" t="n"/>
      <c r="AA37" s="48" t="n"/>
      <c r="AB37" s="48" t="n"/>
      <c r="AC37" s="48" t="inlineStr">
        <is>
          <t>Semarang</t>
        </is>
      </c>
      <c r="AD37" s="48" t="inlineStr">
        <is>
          <t>Getasan</t>
        </is>
      </c>
      <c r="AE37" s="48" t="inlineStr">
        <is>
          <t>Samirono</t>
        </is>
      </c>
      <c r="AF37" s="48" t="inlineStr">
        <is>
          <t>SION</t>
        </is>
      </c>
      <c r="AG37" s="48" t="inlineStr">
        <is>
          <t>ONP0303</t>
        </is>
      </c>
      <c r="AH37" s="8" t="n">
        <v>2</v>
      </c>
      <c r="AI37" s="48" t="inlineStr">
        <is>
          <t>VPA2</t>
        </is>
      </c>
      <c r="AJ37" s="48" t="inlineStr">
        <is>
          <t>Aktif</t>
        </is>
      </c>
      <c r="AK37" s="8" t="n">
        <v>60</v>
      </c>
      <c r="AL37" s="48" t="inlineStr">
        <is>
          <t>Laki-laki</t>
        </is>
      </c>
      <c r="AM37" s="48" t="inlineStr">
        <is>
          <t>Sudah menikah</t>
        </is>
      </c>
      <c r="AN37" s="48" t="inlineStr">
        <is>
          <t>SD/Sederajat</t>
        </is>
      </c>
      <c r="AO37" s="48" t="inlineStr">
        <is>
          <t>Petani</t>
        </is>
      </c>
      <c r="AP37" s="8" t="n">
        <v>1</v>
      </c>
      <c r="AQ37" s="8" t="n">
        <v>0</v>
      </c>
      <c r="AR37" s="8" t="n">
        <v>0</v>
      </c>
      <c r="AS37" s="8" t="n">
        <v>0</v>
      </c>
      <c r="AT37" s="8" t="n">
        <v>0</v>
      </c>
      <c r="AU37" s="8" t="n">
        <v>0</v>
      </c>
      <c r="AV37" s="8" t="n">
        <v>0</v>
      </c>
      <c r="AW37" s="8" t="n">
        <v>0</v>
      </c>
      <c r="AX37" s="48" t="n"/>
      <c r="AY37" s="48" t="inlineStr">
        <is>
          <t>Peternak</t>
        </is>
      </c>
      <c r="AZ37" s="8" t="n">
        <v>0</v>
      </c>
      <c r="BA37" s="8" t="n">
        <v>1</v>
      </c>
      <c r="BB37" s="8" t="n">
        <v>0</v>
      </c>
      <c r="BC37" s="8" t="n">
        <v>0</v>
      </c>
      <c r="BD37" s="8" t="n">
        <v>0</v>
      </c>
      <c r="BE37" s="8" t="n">
        <v>0</v>
      </c>
      <c r="BF37" s="8" t="n">
        <v>0</v>
      </c>
      <c r="BG37" s="8" t="n">
        <v>0</v>
      </c>
      <c r="BH37" s="48" t="n"/>
      <c r="BI37" s="48" t="inlineStr">
        <is>
          <t>Rp2.500.000 - Rp3.500.000</t>
        </is>
      </c>
      <c r="BJ37" s="8" t="n">
        <v>2</v>
      </c>
      <c r="BK37" s="8" t="n">
        <v>2</v>
      </c>
      <c r="BL37" s="8" t="n">
        <v>1</v>
      </c>
      <c r="BM37" s="8" t="n">
        <v>0</v>
      </c>
      <c r="BN37" s="48" t="inlineStr">
        <is>
          <t>Milik sendiri</t>
        </is>
      </c>
      <c r="BO37" s="48" t="inlineStr">
        <is>
          <t>Permanen (dinding bata dan semen)</t>
        </is>
      </c>
      <c r="BP37" s="8" t="n">
        <v>1</v>
      </c>
      <c r="BQ37" s="8" t="n">
        <v>0</v>
      </c>
      <c r="BR37" s="8" t="n">
        <v>0</v>
      </c>
      <c r="BS37" s="8" t="n">
        <v>0</v>
      </c>
      <c r="BT37" s="8" t="n">
        <v>0</v>
      </c>
      <c r="BU37" s="48" t="n"/>
      <c r="BV37" s="48" t="inlineStr">
        <is>
          <t>Keramik/ubin</t>
        </is>
      </c>
      <c r="BW37" s="8" t="n">
        <v>0</v>
      </c>
      <c r="BX37" s="8" t="n">
        <v>0</v>
      </c>
      <c r="BY37" s="8" t="n">
        <v>1</v>
      </c>
      <c r="BZ37" s="8" t="n">
        <v>0</v>
      </c>
      <c r="CA37" s="8" t="n">
        <v>0</v>
      </c>
      <c r="CB37" s="48" t="n"/>
      <c r="CC37" s="48" t="inlineStr">
        <is>
          <t>Genting</t>
        </is>
      </c>
      <c r="CD37" s="8" t="n">
        <v>0</v>
      </c>
      <c r="CE37" s="8" t="n">
        <v>0</v>
      </c>
      <c r="CF37" s="8" t="n">
        <v>0</v>
      </c>
      <c r="CG37" s="8" t="n">
        <v>0</v>
      </c>
      <c r="CH37" s="8" t="n">
        <v>0</v>
      </c>
      <c r="CI37" s="8" t="n">
        <v>1</v>
      </c>
      <c r="CJ37" s="8" t="n">
        <v>0</v>
      </c>
      <c r="CK37" s="48" t="n"/>
      <c r="CL37" s="48" t="inlineStr">
        <is>
          <t>Ya</t>
        </is>
      </c>
      <c r="CM37" s="8" t="n">
        <v>2024</v>
      </c>
      <c r="CN37" s="48" t="inlineStr">
        <is>
          <t>Fixed-Dome (Kubah Tetap)</t>
        </is>
      </c>
      <c r="CO37" s="48" t="inlineStr">
        <is>
          <t>6 m³ (4-5 ekor sapi, ±5 jam memasak/hari, ±50 kg</t>
        </is>
      </c>
      <c r="CP37" s="48" t="inlineStr">
        <is>
          <t>Anggota keluarga - laki-laki</t>
        </is>
      </c>
      <c r="CQ37" s="8" t="n">
        <v>0</v>
      </c>
      <c r="CR37" s="8" t="n">
        <v>0</v>
      </c>
      <c r="CS37" s="8" t="n">
        <v>0</v>
      </c>
      <c r="CT37" s="8" t="n">
        <v>0</v>
      </c>
      <c r="CU37" s="10" t="n">
        <v>1</v>
      </c>
      <c r="CV37" s="10" t="n">
        <v>0</v>
      </c>
      <c r="CW37" s="10" t="n">
        <v>0</v>
      </c>
      <c r="CX37" s="8" t="n">
        <v>0</v>
      </c>
      <c r="CY37" s="48" t="inlineStr">
        <is>
          <t>Anggota keluarga - laki-laki</t>
        </is>
      </c>
      <c r="CZ37" s="8" t="n">
        <v>1</v>
      </c>
      <c r="DA37" s="8" t="n">
        <v>0</v>
      </c>
      <c r="DB37" s="8" t="n">
        <v>0</v>
      </c>
      <c r="DC37" s="48" t="n"/>
      <c r="DD37" s="48" t="inlineStr">
        <is>
          <t>Anggota keluarga - laki-laki CPO atau pendamping</t>
        </is>
      </c>
      <c r="DE37" s="8" t="n">
        <v>1</v>
      </c>
      <c r="DF37" s="8" t="n">
        <v>0</v>
      </c>
      <c r="DG37" s="8" t="n">
        <v>1</v>
      </c>
      <c r="DH37" s="8" t="n">
        <v>0</v>
      </c>
      <c r="DI37" s="48" t="n"/>
      <c r="DJ37" s="48" t="inlineStr">
        <is>
          <t>Anggota keluarga - laki-laki CPO atau pendamping</t>
        </is>
      </c>
      <c r="DK37" s="8" t="n">
        <v>1</v>
      </c>
      <c r="DL37" s="8" t="n">
        <v>0</v>
      </c>
      <c r="DM37" s="8" t="n">
        <v>1</v>
      </c>
      <c r="DN37" s="8" t="n">
        <v>0</v>
      </c>
      <c r="DO37" s="48" t="n"/>
      <c r="DP37" s="8" t="n">
        <v>1</v>
      </c>
      <c r="DQ37" s="8" t="n">
        <v>0</v>
      </c>
      <c r="DR37" s="8" t="n">
        <v>0</v>
      </c>
      <c r="DS37" s="48" t="n"/>
      <c r="DT37" s="48" t="n"/>
      <c r="DU37" s="48" t="n"/>
      <c r="DV37" s="48" t="inlineStr">
        <is>
          <t>Ya</t>
        </is>
      </c>
      <c r="DW37" s="48" t="n"/>
      <c r="DX37" s="48" t="n"/>
      <c r="DY37" s="48" t="n"/>
      <c r="DZ37" s="48" t="n"/>
      <c r="EA37" s="48" t="n"/>
      <c r="EB37" s="48" t="n"/>
      <c r="EC37" s="48" t="n"/>
      <c r="ED37" s="48" t="n"/>
      <c r="EE37" s="48" t="n"/>
      <c r="EF37" s="48" t="n"/>
      <c r="EG37" s="48" t="n"/>
      <c r="EH37" s="48" t="n"/>
      <c r="EI37" s="48" t="inlineStr">
        <is>
          <t>Tidak ada masalah</t>
        </is>
      </c>
      <c r="EJ37" s="8" t="n">
        <v>0</v>
      </c>
      <c r="EK37" s="8" t="n">
        <v>0</v>
      </c>
      <c r="EL37" s="8" t="n">
        <v>0</v>
      </c>
      <c r="EM37" s="8" t="n">
        <v>1</v>
      </c>
      <c r="EN37" s="8" t="n">
        <v>0</v>
      </c>
      <c r="EO37" s="11" t="n"/>
      <c r="EP37" s="48" t="inlineStr">
        <is>
          <t>Ya, cukup jelas dan mudah diikuti</t>
        </is>
      </c>
      <c r="EQ37" s="48" t="inlineStr">
        <is>
          <t>Pelatihan</t>
        </is>
      </c>
      <c r="ER37" s="48" t="inlineStr">
        <is>
          <t>CPO atau pendamping</t>
        </is>
      </c>
      <c r="ES37" s="8" t="n">
        <v>1</v>
      </c>
      <c r="ET37" s="8" t="n">
        <v>0</v>
      </c>
      <c r="EU37" s="8" t="n">
        <v>0</v>
      </c>
      <c r="EV37" s="8" t="n">
        <v>0</v>
      </c>
      <c r="EW37" s="48" t="n"/>
      <c r="EX37" s="48" t="inlineStr">
        <is>
          <t>Anggota keluarga - Laki-laki</t>
        </is>
      </c>
      <c r="EY37" s="8" t="n">
        <v>1</v>
      </c>
      <c r="EZ37" s="8" t="n">
        <v>0</v>
      </c>
      <c r="FA37" s="8" t="n">
        <v>0</v>
      </c>
      <c r="FB37" s="48" t="n"/>
      <c r="FC37" s="48" t="inlineStr">
        <is>
          <t>Setiap hari</t>
        </is>
      </c>
      <c r="FD37" s="48" t="n"/>
      <c r="FE37" s="48" t="inlineStr">
        <is>
          <t>Mengetahui</t>
        </is>
      </c>
      <c r="FF37" s="48" t="inlineStr">
        <is>
          <t>Selalu (setiap hari)</t>
        </is>
      </c>
      <c r="FG37" s="48" t="inlineStr">
        <is>
          <t>Mengetahui</t>
        </is>
      </c>
      <c r="FH37" s="48" t="inlineStr">
        <is>
          <t>Selalu (setiap hari)</t>
        </is>
      </c>
      <c r="FI37" s="48" t="inlineStr">
        <is>
          <t>Mengetahui</t>
        </is>
      </c>
      <c r="FJ37" s="48" t="inlineStr">
        <is>
          <t>Selalu (setiap hari)</t>
        </is>
      </c>
      <c r="FK37" s="48" t="inlineStr">
        <is>
          <t>Mengetahui</t>
        </is>
      </c>
      <c r="FL37" s="48" t="inlineStr">
        <is>
          <t>Cukup sering (2 minggu sekali)</t>
        </is>
      </c>
      <c r="FM37" s="48" t="inlineStr">
        <is>
          <t>Mengetahui</t>
        </is>
      </c>
      <c r="FN37" s="48" t="inlineStr">
        <is>
          <t>Cukup sering (2 minggu sekali)</t>
        </is>
      </c>
      <c r="FO37" s="48" t="inlineStr">
        <is>
          <t>Mengetahui</t>
        </is>
      </c>
      <c r="FP37" s="48" t="inlineStr">
        <is>
          <t>Cukup sering (2 minggu sekali)</t>
        </is>
      </c>
      <c r="FQ37" s="48" t="inlineStr">
        <is>
          <t>Mengetahui</t>
        </is>
      </c>
      <c r="FR37" s="48" t="inlineStr">
        <is>
          <t>Ya</t>
        </is>
      </c>
      <c r="FS37" s="48" t="inlineStr">
        <is>
          <t>Mengetahui</t>
        </is>
      </c>
      <c r="FT37" s="48" t="inlineStr">
        <is>
          <t>Ya, selalu</t>
        </is>
      </c>
      <c r="FU37" s="48" t="inlineStr">
        <is>
          <t>Laki-laki dewasa Perempuan dewasa</t>
        </is>
      </c>
      <c r="FV37" s="8" t="n">
        <v>1</v>
      </c>
      <c r="FW37" s="8" t="n">
        <v>1</v>
      </c>
      <c r="FX37" s="8" t="n">
        <v>0</v>
      </c>
      <c r="FY37" s="8" t="n">
        <v>0</v>
      </c>
      <c r="FZ37" s="48" t="inlineStr">
        <is>
          <t>Memahami</t>
        </is>
      </c>
      <c r="GA37" s="48" t="inlineStr">
        <is>
          <t>CPO Pelatihan</t>
        </is>
      </c>
      <c r="GB37" s="8" t="n">
        <v>1</v>
      </c>
      <c r="GC37" s="8" t="n">
        <v>1</v>
      </c>
      <c r="GD37" s="8" t="n">
        <v>0</v>
      </c>
      <c r="GE37" s="8" t="n">
        <v>0</v>
      </c>
      <c r="GF37" s="48" t="n"/>
      <c r="GG37" s="48" t="inlineStr">
        <is>
          <t>Sering</t>
        </is>
      </c>
      <c r="GH37" s="48" t="inlineStr">
        <is>
          <t>Ya</t>
        </is>
      </c>
      <c r="GI37" s="48" t="inlineStr">
        <is>
          <t>Teman/keluarga</t>
        </is>
      </c>
      <c r="GJ37" s="8" t="n">
        <v>0</v>
      </c>
      <c r="GK37" s="8" t="n">
        <v>1</v>
      </c>
      <c r="GL37" s="8" t="n">
        <v>0</v>
      </c>
      <c r="GM37" s="8" t="n">
        <v>0</v>
      </c>
      <c r="GN37" s="48" t="n"/>
      <c r="GO37" s="8" t="n">
        <v>9</v>
      </c>
      <c r="GP37" s="48" t="inlineStr">
        <is>
          <t>Penuh (100%)</t>
        </is>
      </c>
      <c r="GQ37" s="48" t="inlineStr">
        <is>
          <t>Kayu bakar LPG</t>
        </is>
      </c>
      <c r="GR37" s="8" t="n">
        <v>1</v>
      </c>
      <c r="GS37" s="8" t="n">
        <v>1</v>
      </c>
      <c r="GT37" s="8" t="n">
        <v>0</v>
      </c>
      <c r="GU37" s="8" t="n">
        <v>0</v>
      </c>
      <c r="GV37" s="8" t="n">
        <v>0</v>
      </c>
      <c r="GW37" s="8" t="n">
        <v>0</v>
      </c>
      <c r="GX37" s="8" t="n">
        <v>0</v>
      </c>
      <c r="GY37" s="48" t="n"/>
      <c r="GZ37" s="48" t="inlineStr">
        <is>
          <t>Ya</t>
        </is>
      </c>
      <c r="HA37" s="8" t="n">
        <v>15</v>
      </c>
      <c r="HB37" s="8" t="n">
        <v>150000</v>
      </c>
      <c r="HC37" s="8" t="n">
        <v>5</v>
      </c>
      <c r="HD37" s="8" t="n">
        <v>50000</v>
      </c>
      <c r="HE37" s="8" t="n">
        <v>9</v>
      </c>
      <c r="HF37" s="8" t="n">
        <v>75000</v>
      </c>
      <c r="HG37" s="8" t="n">
        <v>3</v>
      </c>
      <c r="HH37" s="8" t="n">
        <v>25000</v>
      </c>
      <c r="HI37" s="48" t="n"/>
      <c r="HJ37" s="48" t="n"/>
      <c r="HK37" s="48" t="n"/>
      <c r="HL37" s="48" t="n"/>
      <c r="HM37" s="48" t="n"/>
      <c r="HN37" s="48" t="n"/>
      <c r="HO37" s="48" t="n"/>
      <c r="HP37" s="48" t="n"/>
      <c r="HQ37" s="48" t="n"/>
      <c r="HR37" s="48" t="n"/>
      <c r="HS37" s="48" t="n"/>
      <c r="HT37" s="48" t="n"/>
      <c r="HU37" s="48" t="n"/>
      <c r="HV37" s="48" t="n"/>
      <c r="HW37" s="48" t="n"/>
      <c r="HX37" s="48" t="n"/>
      <c r="HY37" s="8" t="n">
        <v>10</v>
      </c>
      <c r="HZ37" s="8" t="n">
        <v>100000</v>
      </c>
      <c r="IA37" s="8" t="n">
        <v>6</v>
      </c>
      <c r="IB37" s="8" t="n">
        <v>50000</v>
      </c>
      <c r="IC37" s="48" t="n"/>
      <c r="ID37" s="48" t="n"/>
      <c r="IE37" s="48" t="n"/>
      <c r="IF37" s="48" t="n"/>
      <c r="IG37" s="48" t="n"/>
      <c r="IH37" s="48" t="n"/>
      <c r="II37" s="48" t="n"/>
      <c r="IJ37" s="48" t="n"/>
      <c r="IK37" s="48" t="inlineStr">
        <is>
          <t>50-65 kg</t>
        </is>
      </c>
      <c r="IL37" s="48" t="inlineStr">
        <is>
          <t>3-5 jam</t>
        </is>
      </c>
      <c r="IM37" s="48" t="inlineStr">
        <is>
          <t>Ya</t>
        </is>
      </c>
      <c r="IN37" s="48" t="inlineStr">
        <is>
          <t>Tidak</t>
        </is>
      </c>
      <c r="IO37" s="48" t="inlineStr">
        <is>
          <t>Jauh lebih bersih</t>
        </is>
      </c>
      <c r="IP37" s="48" t="n"/>
      <c r="IQ37" s="48" t="inlineStr">
        <is>
          <t>Tidak pernah</t>
        </is>
      </c>
      <c r="IR37" s="48" t="n"/>
      <c r="IS37" s="48" t="n"/>
      <c r="IT37" s="48" t="n"/>
      <c r="IU37" s="48" t="n"/>
      <c r="IV37" s="48" t="n"/>
      <c r="IW37" s="48" t="n"/>
      <c r="IX37" s="48" t="n"/>
      <c r="IY37" s="48" t="n"/>
      <c r="IZ37" s="48" t="inlineStr">
        <is>
          <t>Tidak pernah</t>
        </is>
      </c>
      <c r="JA37" s="48" t="n"/>
      <c r="JB37" s="48" t="n"/>
      <c r="JC37" s="48" t="n"/>
      <c r="JD37" s="48" t="n"/>
      <c r="JE37" s="48" t="n"/>
      <c r="JF37" s="48" t="n"/>
      <c r="JG37" s="48" t="n"/>
      <c r="JH37" s="48" t="n"/>
      <c r="JI37" s="48" t="inlineStr">
        <is>
          <t>Tidak pernah</t>
        </is>
      </c>
      <c r="JJ37" s="48" t="n"/>
      <c r="JK37" s="48" t="n"/>
      <c r="JL37" s="48" t="n"/>
      <c r="JM37" s="48" t="n"/>
      <c r="JN37" s="48" t="n"/>
      <c r="JO37" s="48" t="n"/>
      <c r="JP37" s="48" t="n"/>
      <c r="JQ37" s="48" t="n"/>
      <c r="JR37" s="48" t="inlineStr">
        <is>
          <t>Tidak pernah</t>
        </is>
      </c>
      <c r="JS37" s="48" t="n"/>
      <c r="JT37" s="48" t="n"/>
      <c r="JU37" s="48" t="n"/>
      <c r="JV37" s="48" t="n"/>
      <c r="JW37" s="48" t="n"/>
      <c r="JX37" s="48" t="n"/>
      <c r="JY37" s="48" t="n"/>
      <c r="JZ37" s="48" t="n"/>
      <c r="KA37" s="48" t="inlineStr">
        <is>
          <t>Tidak pernah</t>
        </is>
      </c>
      <c r="KB37" s="48" t="n"/>
      <c r="KC37" s="48" t="n"/>
      <c r="KD37" s="48" t="n"/>
      <c r="KE37" s="48" t="n"/>
      <c r="KF37" s="48" t="n"/>
      <c r="KG37" s="48" t="n"/>
      <c r="KH37" s="48" t="n"/>
      <c r="KI37" s="48" t="n"/>
      <c r="KJ37" s="48" t="inlineStr">
        <is>
          <t>Tidak pernah</t>
        </is>
      </c>
      <c r="KK37" s="48" t="n"/>
      <c r="KL37" s="48" t="n"/>
      <c r="KM37" s="48" t="n"/>
      <c r="KN37" s="48" t="n"/>
      <c r="KO37" s="48" t="n"/>
      <c r="KP37" s="48" t="n"/>
      <c r="KQ37" s="48" t="n"/>
      <c r="KR37" s="48" t="n"/>
      <c r="KS37" s="48" t="inlineStr">
        <is>
          <t>Jauh lebih baik</t>
        </is>
      </c>
      <c r="KT37" s="48" t="inlineStr">
        <is>
          <t>0-1 kali</t>
        </is>
      </c>
      <c r="KU37" s="48" t="inlineStr">
        <is>
          <t>0-1 kali</t>
        </is>
      </c>
      <c r="KV37" s="48" t="inlineStr">
        <is>
          <t>Tidak ada</t>
        </is>
      </c>
      <c r="KW37" s="8" t="n">
        <v>0</v>
      </c>
      <c r="KX37" s="8" t="n">
        <v>0</v>
      </c>
      <c r="KY37" s="8" t="n">
        <v>0</v>
      </c>
      <c r="KZ37" s="8" t="n">
        <v>1</v>
      </c>
      <c r="LA37" s="48" t="inlineStr">
        <is>
          <t>Jauh lebih baik</t>
        </is>
      </c>
      <c r="LB37" s="48" t="inlineStr">
        <is>
          <t>Jauh lebih baik</t>
        </is>
      </c>
      <c r="LC37" s="8" t="n">
        <v>0</v>
      </c>
      <c r="LD37" s="8" t="n">
        <v>3</v>
      </c>
      <c r="LE37" s="8" t="n">
        <v>0</v>
      </c>
      <c r="LF37" s="8" t="n">
        <v>3</v>
      </c>
      <c r="LG37" s="48" t="inlineStr">
        <is>
          <t>Ya</t>
        </is>
      </c>
      <c r="LH37" s="8" t="n">
        <v>100000</v>
      </c>
      <c r="LI37" s="48" t="n"/>
      <c r="LJ37" s="48" t="inlineStr">
        <is>
          <t>Kebutuhan rumah tangga</t>
        </is>
      </c>
      <c r="LK37" s="8" t="n">
        <v>0</v>
      </c>
      <c r="LL37" s="8" t="n">
        <v>0</v>
      </c>
      <c r="LM37" s="8" t="n">
        <v>0</v>
      </c>
      <c r="LN37" s="8" t="n">
        <v>0</v>
      </c>
      <c r="LO37" s="8" t="n">
        <v>1</v>
      </c>
      <c r="LP37" s="8" t="n">
        <v>0</v>
      </c>
      <c r="LQ37" s="8" t="n">
        <v>0</v>
      </c>
      <c r="LR37" s="48" t="n"/>
      <c r="LS37" s="8" t="n">
        <v>15</v>
      </c>
      <c r="LT37" s="8" t="n">
        <v>15</v>
      </c>
      <c r="LU37" s="8" t="n">
        <v>0</v>
      </c>
      <c r="LV37" s="8" t="n">
        <v>7</v>
      </c>
      <c r="LW37" s="8" t="n">
        <v>8</v>
      </c>
      <c r="LX37" s="8" t="n">
        <v>0</v>
      </c>
      <c r="LY37" s="8" t="n">
        <v>5</v>
      </c>
      <c r="LZ37" s="8" t="n">
        <v>5</v>
      </c>
      <c r="MA37" s="8" t="n">
        <v>0</v>
      </c>
      <c r="MB37" s="48" t="inlineStr">
        <is>
          <t>Ya</t>
        </is>
      </c>
      <c r="MC37" s="8" t="n">
        <v>30</v>
      </c>
      <c r="MD37" s="8" t="n">
        <v>15</v>
      </c>
      <c r="ME37" s="8" t="n">
        <v>30</v>
      </c>
      <c r="MF37" s="8" t="n">
        <v>15</v>
      </c>
      <c r="MG37" s="8" t="n">
        <v>0</v>
      </c>
      <c r="MH37" s="8" t="n">
        <v>0</v>
      </c>
      <c r="MI37" s="48" t="inlineStr">
        <is>
          <t>Istirahat</t>
        </is>
      </c>
      <c r="MJ37" s="8" t="n">
        <v>0</v>
      </c>
      <c r="MK37" s="8" t="n">
        <v>0</v>
      </c>
      <c r="ML37" s="8" t="n">
        <v>1</v>
      </c>
      <c r="MM37" s="8" t="n">
        <v>0</v>
      </c>
      <c r="MN37" s="8" t="n">
        <v>0</v>
      </c>
      <c r="MO37" s="8" t="n">
        <v>0</v>
      </c>
      <c r="MP37" s="48" t="n"/>
      <c r="MQ37" s="48" t="n"/>
      <c r="MR37" s="48" t="inlineStr">
        <is>
          <t>istirahat</t>
        </is>
      </c>
      <c r="MS37" s="48" t="n"/>
      <c r="MT37" s="48" t="inlineStr">
        <is>
          <t>kumpul keluarga</t>
        </is>
      </c>
      <c r="MU37" s="48" t="inlineStr">
        <is>
          <t>Tidak</t>
        </is>
      </c>
      <c r="MV37" s="48" t="n"/>
      <c r="MW37" s="48" t="n"/>
      <c r="MX37" s="48" t="n"/>
      <c r="MY37" s="48" t="n"/>
      <c r="MZ37" s="48" t="n"/>
      <c r="NA37" s="48" t="n"/>
      <c r="NB37" s="48" t="n"/>
      <c r="NC37" s="48" t="n"/>
      <c r="ND37" s="48" t="n"/>
      <c r="NE37" s="48" t="n"/>
      <c r="NF37" s="48" t="n"/>
      <c r="NG37" s="48" t="n"/>
      <c r="NH37" s="48" t="n"/>
      <c r="NI37" s="48" t="n"/>
      <c r="NJ37" s="48" t="n"/>
      <c r="NK37" s="48" t="n"/>
      <c r="NL37" s="48" t="inlineStr">
        <is>
          <t>Ya</t>
        </is>
      </c>
      <c r="NM37" s="48" t="inlineStr">
        <is>
          <t>Kombinasi dana mandiri dan dana hibah</t>
        </is>
      </c>
      <c r="NN37" s="48" t="inlineStr">
        <is>
          <t>&gt;11.000.001</t>
        </is>
      </c>
      <c r="NO37" s="48" t="inlineStr">
        <is>
          <t>Pemerintah</t>
        </is>
      </c>
      <c r="NP37" s="48" t="n"/>
      <c r="NQ37" s="48" t="n"/>
      <c r="NR37" s="48" t="n"/>
      <c r="NS37" s="48" t="n"/>
      <c r="NT37" s="48" t="n"/>
      <c r="NU37" s="48" t="n"/>
      <c r="NV37" s="48" t="inlineStr">
        <is>
          <t>Anggota keluarga - Laki-laki dewasa</t>
        </is>
      </c>
      <c r="NW37" s="48" t="n"/>
      <c r="NX37" s="48" t="inlineStr">
        <is>
          <t>Sedikit meningkat</t>
        </is>
      </c>
      <c r="NY37" s="8" t="n">
        <v>40</v>
      </c>
      <c r="NZ37" s="8" t="n">
        <v>10</v>
      </c>
      <c r="OA37" s="8" t="n">
        <v>0</v>
      </c>
      <c r="OB37" s="8" t="n">
        <v>5</v>
      </c>
      <c r="OC37" s="8" t="n">
        <v>5</v>
      </c>
      <c r="OD37" s="8" t="n">
        <v>0</v>
      </c>
      <c r="OE37" s="48" t="inlineStr">
        <is>
          <t>Lebih baik</t>
        </is>
      </c>
      <c r="OF37" s="48" t="inlineStr">
        <is>
          <t>Jauh lebih baik (beda waktu memasak lebih cepat setengah jam atau lebih, ATAU tidak lagi ada rasa/bau makanan yang berubah, ATAU alasan lainnya)</t>
        </is>
      </c>
      <c r="OG37" s="48" t="inlineStr">
        <is>
          <t>Ya</t>
        </is>
      </c>
      <c r="OH37" s="8" t="n">
        <v>0</v>
      </c>
      <c r="OI37" s="8" t="n">
        <v>3</v>
      </c>
      <c r="OJ37" s="8" t="n">
        <v>0</v>
      </c>
      <c r="OK37" s="8" t="n">
        <v>0</v>
      </c>
      <c r="OL37" s="8" t="n">
        <v>0</v>
      </c>
      <c r="OM37" s="8" t="n">
        <v>0</v>
      </c>
      <c r="ON37" s="8" t="n">
        <v>0</v>
      </c>
      <c r="OO37" s="8" t="n">
        <v>0</v>
      </c>
      <c r="OP37" s="48" t="inlineStr">
        <is>
          <t>Sapi perah</t>
        </is>
      </c>
      <c r="OQ37" s="8" t="n">
        <v>0</v>
      </c>
      <c r="OR37" s="8" t="n">
        <v>1</v>
      </c>
      <c r="OS37" s="8" t="n">
        <v>0</v>
      </c>
      <c r="OT37" s="8" t="n">
        <v>0</v>
      </c>
      <c r="OU37" s="8" t="n">
        <v>0</v>
      </c>
      <c r="OV37" s="8" t="n">
        <v>0</v>
      </c>
      <c r="OW37" s="8" t="n">
        <v>0</v>
      </c>
      <c r="OX37" s="8" t="n">
        <v>0</v>
      </c>
      <c r="OY37" s="48" t="n"/>
      <c r="OZ37" s="48" t="n"/>
      <c r="PA37" s="48" t="n"/>
      <c r="PB37" s="48" t="n"/>
      <c r="PC37" s="48" t="n"/>
      <c r="PD37" s="48" t="n"/>
      <c r="PE37" s="48" t="n"/>
      <c r="PF37" s="48" t="n"/>
      <c r="PG37" s="48" t="n"/>
      <c r="PH37" s="48" t="n"/>
      <c r="PI37" s="48" t="n"/>
      <c r="PJ37" s="48" t="inlineStr">
        <is>
          <t>1-Disebarkan ke lahan terbuka</t>
        </is>
      </c>
      <c r="PK37" s="8" t="n">
        <v>0</v>
      </c>
      <c r="PL37" s="8" t="n">
        <v>0</v>
      </c>
      <c r="PM37" s="8" t="n">
        <v>0</v>
      </c>
      <c r="PN37" s="8" t="n">
        <v>0</v>
      </c>
      <c r="PO37" s="8" t="n">
        <v>0</v>
      </c>
      <c r="PP37" s="8" t="n">
        <v>1</v>
      </c>
      <c r="PQ37" s="8" t="n">
        <v>0</v>
      </c>
      <c r="PR37" s="8" t="n">
        <v>0</v>
      </c>
      <c r="PS37" s="8" t="n">
        <v>0</v>
      </c>
      <c r="PT37" s="48" t="n"/>
      <c r="PU37" s="48" t="n"/>
      <c r="PV37" s="48" t="n"/>
      <c r="PW37" s="48" t="n"/>
      <c r="PX37" s="48" t="n"/>
      <c r="PY37" s="48" t="n"/>
      <c r="PZ37" s="48" t="n"/>
      <c r="QA37" s="48" t="n"/>
      <c r="QB37" s="48" t="n"/>
      <c r="QC37" s="48" t="n"/>
      <c r="QD37" s="48" t="n"/>
      <c r="QE37" s="48" t="n"/>
      <c r="QF37" s="48" t="n"/>
      <c r="QG37" s="48" t="n"/>
      <c r="QH37" s="48" t="n"/>
      <c r="QI37" s="48" t="n"/>
      <c r="QJ37" s="48" t="n"/>
      <c r="QK37" s="48" t="n"/>
      <c r="QL37" s="48" t="n"/>
      <c r="QM37" s="48" t="n"/>
      <c r="QN37" s="48" t="n"/>
      <c r="QO37" s="48" t="n"/>
      <c r="QP37" s="48" t="n"/>
      <c r="QQ37" s="48" t="n"/>
      <c r="QR37" s="48" t="n"/>
      <c r="QS37" s="48" t="n"/>
      <c r="QT37" s="48" t="n"/>
      <c r="QU37" s="48" t="n"/>
      <c r="QV37" s="48" t="n"/>
      <c r="QW37" s="48" t="n"/>
      <c r="QX37" s="48" t="n"/>
      <c r="QY37" s="48" t="n"/>
      <c r="QZ37" s="48" t="n"/>
      <c r="RA37" s="48" t="n"/>
      <c r="RB37" s="48" t="n"/>
      <c r="RC37" s="48" t="n"/>
      <c r="RD37" s="48" t="n"/>
      <c r="RE37" s="48" t="n"/>
      <c r="RF37" s="48" t="n"/>
      <c r="RG37" s="48" t="n"/>
      <c r="RH37" s="48" t="n"/>
      <c r="RI37" s="48" t="n"/>
      <c r="RJ37" s="48" t="n"/>
      <c r="RK37" s="48" t="n"/>
      <c r="RL37" s="48" t="n"/>
      <c r="RM37" s="48" t="n"/>
      <c r="RN37" s="48" t="n"/>
      <c r="RO37" s="48" t="n"/>
      <c r="RP37" s="48" t="n"/>
      <c r="RQ37" s="48" t="n"/>
      <c r="RR37" s="48" t="n"/>
      <c r="RS37" s="48" t="n"/>
      <c r="RT37" s="48" t="n"/>
      <c r="RU37" s="48" t="n"/>
      <c r="RV37" s="48" t="n"/>
      <c r="RW37" s="48" t="n"/>
      <c r="RX37" s="48" t="n"/>
      <c r="RY37" s="48" t="n"/>
      <c r="RZ37" s="48" t="n"/>
      <c r="SA37" s="48" t="n"/>
      <c r="SB37" s="48" t="n"/>
      <c r="SC37" s="48" t="n"/>
      <c r="SD37" s="48" t="n"/>
      <c r="SE37" s="8" t="n">
        <v>3</v>
      </c>
      <c r="SF37" s="48" t="n"/>
      <c r="SG37" s="48" t="n"/>
      <c r="SH37" s="48" t="n"/>
      <c r="SI37" s="48" t="n"/>
      <c r="SJ37" s="48" t="n"/>
      <c r="SK37" s="48" t="n"/>
      <c r="SL37" s="48" t="n"/>
      <c r="SM37" s="48" t="n"/>
      <c r="SN37" s="48" t="n"/>
      <c r="SO37" s="48" t="n"/>
      <c r="SP37" s="48" t="n"/>
      <c r="SQ37" s="48" t="n"/>
      <c r="SR37" s="48" t="n"/>
      <c r="SS37" s="48" t="n"/>
      <c r="ST37" s="48" t="n"/>
      <c r="SU37" s="48" t="n"/>
      <c r="SV37" s="48" t="n"/>
      <c r="SW37" s="48" t="n"/>
      <c r="SX37" s="48" t="n"/>
      <c r="SY37" s="48" t="n"/>
      <c r="SZ37" s="48" t="n"/>
      <c r="TA37" s="48" t="n"/>
      <c r="TB37" s="48" t="n"/>
      <c r="TC37" s="48" t="n"/>
      <c r="TD37" s="48" t="n"/>
      <c r="TE37" s="48" t="n"/>
      <c r="TF37" s="48" t="n"/>
      <c r="TG37" s="48" t="n"/>
      <c r="TH37" s="48" t="n"/>
      <c r="TI37" s="48" t="n"/>
      <c r="TJ37" s="48" t="n"/>
      <c r="TK37" s="48" t="n"/>
      <c r="TL37" s="48" t="n"/>
      <c r="TM37" s="48" t="n"/>
      <c r="TN37" s="48" t="n"/>
      <c r="TO37" s="48" t="n"/>
      <c r="TP37" s="48" t="n"/>
      <c r="TQ37" s="48" t="n"/>
      <c r="TR37" s="48" t="n"/>
      <c r="TS37" s="48" t="n"/>
      <c r="TT37" s="48" t="n"/>
      <c r="TU37" s="48" t="n"/>
      <c r="TV37" s="48" t="n"/>
      <c r="TW37" s="48" t="n"/>
      <c r="TX37" s="48" t="n"/>
      <c r="TY37" s="48" t="n"/>
      <c r="TZ37" s="48" t="n"/>
      <c r="UA37" s="48" t="inlineStr">
        <is>
          <t>Pemberian pakan di kandang</t>
        </is>
      </c>
      <c r="UB37" s="48" t="n"/>
      <c r="UC37" s="48" t="n"/>
      <c r="UD37" s="48" t="n"/>
      <c r="UE37" s="48" t="n"/>
      <c r="UF37" s="48" t="n"/>
      <c r="UG37" s="48" t="n"/>
      <c r="UH37" s="48" t="n"/>
      <c r="UI37" s="48" t="inlineStr">
        <is>
          <t>Sangat teratur (setiap hari)</t>
        </is>
      </c>
      <c r="UJ37" s="48" t="n"/>
      <c r="UK37" s="48" t="n"/>
      <c r="UL37" s="48" t="n"/>
      <c r="UM37" s="48" t="n"/>
      <c r="UN37" s="48" t="n"/>
      <c r="UO37" s="48" t="n"/>
      <c r="UP37" s="48" t="n"/>
      <c r="UQ37" s="48" t="inlineStr">
        <is>
          <t>Sangat sering (&gt;1 kali sehari)</t>
        </is>
      </c>
      <c r="UR37" s="48" t="n"/>
      <c r="US37" s="48" t="n"/>
      <c r="UT37" s="48" t="n"/>
      <c r="UU37" s="48" t="n"/>
      <c r="UV37" s="48" t="n"/>
      <c r="UW37" s="48" t="n"/>
      <c r="UX37" s="48" t="n"/>
      <c r="UY37" s="48" t="n"/>
      <c r="UZ37" s="48" t="n"/>
      <c r="VA37" s="48" t="n"/>
      <c r="VB37" s="48" t="n"/>
      <c r="VC37" s="48" t="n"/>
      <c r="VD37" s="48" t="n"/>
      <c r="VE37" s="48" t="n"/>
      <c r="VF37" s="48" t="n"/>
      <c r="VG37" s="48" t="n"/>
      <c r="VH37" s="48" t="n"/>
      <c r="VI37" s="48" t="n"/>
      <c r="VJ37" s="48" t="n"/>
      <c r="VK37" s="48" t="inlineStr">
        <is>
          <t>4-Disimpan dalam kotak bersekat 5-Untuk disebar di tanah (dan dibajak)</t>
        </is>
      </c>
      <c r="VL37" s="8" t="n">
        <v>0</v>
      </c>
      <c r="VM37" s="8" t="n">
        <v>0</v>
      </c>
      <c r="VN37" s="8" t="n">
        <v>0</v>
      </c>
      <c r="VO37" s="8" t="n">
        <v>1</v>
      </c>
      <c r="VP37" s="8" t="n">
        <v>1</v>
      </c>
      <c r="VQ37" s="8" t="n">
        <v>0</v>
      </c>
      <c r="VR37" s="8" t="n">
        <v>0</v>
      </c>
      <c r="VS37" s="8" t="n">
        <v>0</v>
      </c>
      <c r="VT37" s="48" t="n"/>
      <c r="VU37" s="48" t="n"/>
      <c r="VV37" s="48" t="n"/>
      <c r="VW37" s="48" t="n"/>
      <c r="VX37" s="48" t="n"/>
      <c r="VY37" s="48" t="n"/>
      <c r="VZ37" s="48" t="n"/>
      <c r="WA37" s="48" t="n"/>
      <c r="WB37" s="48" t="n"/>
      <c r="WC37" s="48" t="n"/>
      <c r="WD37" s="48" t="n"/>
      <c r="WE37" s="48" t="n"/>
      <c r="WF37" s="48" t="n"/>
      <c r="WG37" s="48" t="n"/>
      <c r="WH37" s="48" t="n"/>
      <c r="WI37" s="48" t="n"/>
      <c r="WJ37" s="48" t="n"/>
      <c r="WK37" s="48" t="n"/>
      <c r="WL37" s="48" t="n"/>
      <c r="WM37" s="48" t="n"/>
      <c r="WN37" s="48" t="n"/>
      <c r="WO37" s="48" t="n"/>
      <c r="WP37" s="48" t="n"/>
      <c r="WQ37" s="48" t="n"/>
      <c r="WR37" s="48" t="n"/>
      <c r="WS37" s="48" t="n"/>
      <c r="WT37" s="48" t="n"/>
      <c r="WU37" s="48" t="n"/>
      <c r="WV37" s="48" t="n"/>
      <c r="WW37" s="48" t="n"/>
      <c r="WX37" s="48" t="n"/>
      <c r="WY37" s="48" t="n"/>
      <c r="WZ37" s="48" t="n"/>
      <c r="XA37" s="48" t="n"/>
      <c r="XB37" s="48" t="n"/>
      <c r="XC37" s="48" t="n"/>
      <c r="XD37" s="48" t="n"/>
      <c r="XE37" s="48" t="n"/>
      <c r="XF37" s="48" t="n"/>
      <c r="XG37" s="48" t="n"/>
      <c r="XH37" s="48" t="n"/>
      <c r="XI37" s="48" t="n"/>
      <c r="XJ37" s="48" t="n"/>
      <c r="XK37" s="48" t="n"/>
      <c r="XL37" s="48" t="n"/>
      <c r="XM37" s="48" t="n"/>
      <c r="XN37" s="48" t="n"/>
      <c r="XO37" s="48" t="n"/>
      <c r="XP37" s="48" t="n"/>
      <c r="XQ37" s="48" t="n"/>
      <c r="XR37" s="48" t="n"/>
      <c r="XS37" s="48" t="n"/>
      <c r="XT37" s="48" t="n"/>
      <c r="XU37" s="48" t="n"/>
      <c r="XV37" s="48" t="n"/>
      <c r="XW37" s="48" t="n"/>
      <c r="XX37" s="48" t="n"/>
      <c r="XY37" s="48" t="n"/>
      <c r="XZ37" s="48" t="n"/>
      <c r="YA37" s="48" t="n"/>
      <c r="YB37" s="48" t="n"/>
      <c r="YC37" s="48" t="n"/>
      <c r="YD37" s="48" t="n"/>
      <c r="YE37" s="48" t="n"/>
      <c r="YF37" s="48" t="n"/>
      <c r="YG37" s="48" t="n"/>
      <c r="YH37" s="48" t="n"/>
      <c r="YI37" s="48" t="n"/>
      <c r="YJ37" s="48" t="n"/>
      <c r="YK37" s="48" t="n"/>
      <c r="YL37" s="48" t="n"/>
      <c r="YM37" s="48" t="n"/>
      <c r="YN37" s="48" t="n"/>
      <c r="YO37" s="48" t="n"/>
      <c r="YP37" s="48" t="n"/>
      <c r="YQ37" s="48" t="n"/>
      <c r="YR37" s="48" t="n"/>
      <c r="YS37" s="48" t="n"/>
      <c r="YT37" s="48" t="n"/>
      <c r="YU37" s="48" t="n"/>
      <c r="YV37" s="48" t="n"/>
      <c r="YW37" s="48" t="n"/>
      <c r="YX37" s="48" t="n"/>
      <c r="YY37" s="48" t="n"/>
      <c r="YZ37" s="48" t="n"/>
      <c r="ZA37" s="48" t="n"/>
      <c r="ZB37" s="8" t="n">
        <v>2</v>
      </c>
      <c r="ZC37" s="48" t="n"/>
      <c r="ZD37" s="48" t="n"/>
      <c r="ZE37" s="48" t="n"/>
      <c r="ZF37" s="48" t="n"/>
      <c r="ZG37" s="48" t="n"/>
      <c r="ZH37" s="48" t="n"/>
      <c r="ZI37" s="48" t="n"/>
      <c r="ZJ37" s="48" t="inlineStr">
        <is>
          <t>Pakan segar (misal: rumput)</t>
        </is>
      </c>
      <c r="ZK37" s="48" t="n"/>
      <c r="ZL37" s="48" t="n"/>
      <c r="ZM37" s="48" t="n"/>
      <c r="ZN37" s="48" t="n"/>
      <c r="ZO37" s="48" t="n"/>
      <c r="ZP37" s="48" t="n"/>
      <c r="ZQ37" s="48" t="inlineStr">
        <is>
          <t>Ya</t>
        </is>
      </c>
      <c r="ZR37" s="48" t="inlineStr">
        <is>
          <t>Padat Cair</t>
        </is>
      </c>
      <c r="ZS37" s="8" t="n">
        <v>1</v>
      </c>
      <c r="ZT37" s="8" t="n">
        <v>1</v>
      </c>
      <c r="ZU37" s="8" t="n">
        <v>50</v>
      </c>
      <c r="ZV37" s="8" t="n">
        <v>50</v>
      </c>
      <c r="ZW37" s="48" t="inlineStr">
        <is>
          <t>Ya</t>
        </is>
      </c>
      <c r="ZX37" s="48" t="inlineStr">
        <is>
          <t>Mengetahui</t>
        </is>
      </c>
      <c r="ZY37" s="48" t="inlineStr">
        <is>
          <t>Dibuang ke lahan sekitar kandang - yg ditanami tanaman Diberikan gratis ke orang lain</t>
        </is>
      </c>
      <c r="ZZ37" s="8" t="n">
        <v>0</v>
      </c>
      <c r="AAA37" s="8" t="n">
        <v>0</v>
      </c>
      <c r="AAB37" s="8" t="n">
        <v>0</v>
      </c>
      <c r="AAC37" s="8" t="n">
        <v>1</v>
      </c>
      <c r="AAD37" s="8" t="n">
        <v>1</v>
      </c>
      <c r="AAE37" s="8" t="n">
        <v>0</v>
      </c>
      <c r="AAF37" s="8" t="n">
        <v>0</v>
      </c>
      <c r="AAG37" s="48" t="n"/>
      <c r="AAH37" s="48" t="n"/>
      <c r="AAI37" s="48" t="n"/>
      <c r="AAJ37" s="48" t="n"/>
      <c r="AAK37" s="48" t="n"/>
      <c r="AAL37" s="48" t="n"/>
      <c r="AAM37" s="48" t="n"/>
      <c r="AAN37" s="48" t="n"/>
      <c r="AAO37" s="48" t="n"/>
      <c r="AAP37" s="48" t="n"/>
      <c r="AAQ37" s="48" t="n"/>
      <c r="AAR37" s="48" t="n"/>
      <c r="AAS37" s="48" t="n"/>
      <c r="AAT37" s="48" t="n"/>
      <c r="AAU37" s="48" t="n"/>
      <c r="AAV37" s="11" t="inlineStr">
        <is>
          <t>Rumput</t>
        </is>
      </c>
      <c r="AAW37" s="48" t="inlineStr">
        <is>
          <t>Sering ( 1 minggu 2 kali)</t>
        </is>
      </c>
      <c r="AAX37" s="48" t="n"/>
      <c r="AAY37" s="8" t="n">
        <v>2000</v>
      </c>
      <c r="AAZ37" s="48" t="n"/>
      <c r="ABA37" s="48" t="n"/>
      <c r="ABB37" s="48" t="n"/>
      <c r="ABC37" s="48" t="n"/>
      <c r="ABD37" s="48" t="n"/>
      <c r="ABE37" s="48" t="n"/>
      <c r="ABF37" s="48" t="n"/>
      <c r="ABG37" s="48" t="n"/>
      <c r="ABH37" s="48" t="n"/>
      <c r="ABI37" s="48" t="n"/>
      <c r="ABJ37" s="48" t="n"/>
      <c r="ABK37" s="48" t="n"/>
      <c r="ABL37" s="48" t="n"/>
      <c r="ABM37" s="48" t="n"/>
      <c r="ABN37" s="48" t="n"/>
      <c r="ABO37" s="48" t="n"/>
      <c r="ABP37" s="48" t="inlineStr">
        <is>
          <t>Tidak memiliki tempat untuk menyimpan Ladang/sawah terlalu jauh, sulit untuk mengangkut ke sana</t>
        </is>
      </c>
      <c r="ABQ37" s="8" t="n">
        <v>0</v>
      </c>
      <c r="ABR37" s="8" t="n">
        <v>1</v>
      </c>
      <c r="ABS37" s="8" t="n">
        <v>0</v>
      </c>
      <c r="ABT37" s="8" t="n">
        <v>1</v>
      </c>
      <c r="ABU37" s="8" t="n">
        <v>0</v>
      </c>
      <c r="ABV37" s="8" t="n">
        <v>0</v>
      </c>
      <c r="ABW37" s="8" t="n">
        <v>0</v>
      </c>
      <c r="ABX37" s="48" t="n"/>
      <c r="ABY37" s="48" t="inlineStr">
        <is>
          <t>tidak</t>
        </is>
      </c>
      <c r="ABZ37" s="48" t="inlineStr">
        <is>
          <t>Manfaat besar dan membantu kehidupan sehari-hari</t>
        </is>
      </c>
      <c r="ACA37" s="48" t="inlineStr">
        <is>
          <t>Berkurang</t>
        </is>
      </c>
      <c r="ACB37" s="48" t="inlineStr">
        <is>
          <t>Anggota keluarga - Perempuan dewasa</t>
        </is>
      </c>
      <c r="ACC37" s="48" t="inlineStr">
        <is>
          <t>Setuju</t>
        </is>
      </c>
      <c r="ACD37" s="48" t="inlineStr">
        <is>
          <t>Anggota keluarga - Laki-laki dewasa Anggota keluarga - Perempuan dewasa Anggota keluarga - Anak-anak</t>
        </is>
      </c>
      <c r="ACE37" s="8" t="n">
        <v>1</v>
      </c>
      <c r="ACF37" s="8" t="n">
        <v>1</v>
      </c>
      <c r="ACG37" s="8" t="n">
        <v>1</v>
      </c>
      <c r="ACH37" s="8" t="n">
        <v>0</v>
      </c>
      <c r="ACI37" s="48" t="inlineStr">
        <is>
          <t>Sangat puas</t>
        </is>
      </c>
      <c r="ACJ37" s="48" t="inlineStr">
        <is>
          <t>Sangat puas</t>
        </is>
      </c>
      <c r="ACK37" s="48" t="inlineStr">
        <is>
          <t>Sangat puas</t>
        </is>
      </c>
      <c r="ACL37" s="48" t="inlineStr">
        <is>
          <t>Sangat puas</t>
        </is>
      </c>
      <c r="ACM37" s="48" t="inlineStr">
        <is>
          <t>Tidak</t>
        </is>
      </c>
      <c r="ACN37" s="48" t="n"/>
      <c r="ACO37" s="48" t="inlineStr">
        <is>
          <t>Sangat puas</t>
        </is>
      </c>
      <c r="ACP37" s="48" t="n"/>
      <c r="ACQ37" s="48" t="n"/>
      <c r="ACR37" s="48" t="n"/>
      <c r="ACS37" s="48" t="n"/>
      <c r="ACT37" s="48" t="n"/>
      <c r="ACU37" s="48" t="n"/>
      <c r="ACV37" s="48" t="n"/>
      <c r="ACW37" s="48" t="n"/>
      <c r="ACX37" s="48" t="n"/>
      <c r="ACY37" s="48" t="n"/>
      <c r="ACZ37" s="48" t="inlineStr">
        <is>
          <t>Menghubungi CPO atau pendamping</t>
        </is>
      </c>
      <c r="ADA37" s="8" t="n">
        <v>0</v>
      </c>
      <c r="ADB37" s="8" t="n">
        <v>0</v>
      </c>
      <c r="ADC37" s="8" t="n">
        <v>0</v>
      </c>
      <c r="ADD37" s="8" t="n">
        <v>0</v>
      </c>
      <c r="ADE37" s="8" t="n">
        <v>1</v>
      </c>
      <c r="ADF37" s="8" t="n">
        <v>0</v>
      </c>
      <c r="ADG37" s="8" t="n">
        <v>0</v>
      </c>
      <c r="ADH37" s="8" t="n">
        <v>0</v>
      </c>
      <c r="ADI37" s="12" t="n"/>
      <c r="ADJ37" s="17" t="inlineStr">
        <is>
          <t>Laki-laki dewasa</t>
        </is>
      </c>
      <c r="ADK37" s="48" t="n"/>
      <c r="ADL37" s="17" t="inlineStr">
        <is>
          <t>Menelepon atau WA langsung</t>
        </is>
      </c>
      <c r="ADM37" s="48" t="n"/>
      <c r="ADN37" s="11" t="inlineStr">
        <is>
          <t>Tidak ada</t>
        </is>
      </c>
      <c r="ADO37" s="48" t="inlineStr">
        <is>
          <t>Ya, selalu</t>
        </is>
      </c>
      <c r="ADP37"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37" s="18" t="n">
        <v>1</v>
      </c>
      <c r="ADR37" s="18" t="n">
        <v>1</v>
      </c>
      <c r="ADS37" s="18" t="n">
        <v>1</v>
      </c>
      <c r="ADT37" s="18" t="n">
        <v>1</v>
      </c>
      <c r="ADU37" s="18" t="n">
        <v>1</v>
      </c>
      <c r="ADV37" s="18" t="n">
        <v>1</v>
      </c>
      <c r="ADW37" s="18" t="n">
        <v>1</v>
      </c>
      <c r="ADX37" s="18" t="n">
        <v>1</v>
      </c>
      <c r="ADY37" s="18" t="n">
        <v>1</v>
      </c>
      <c r="ADZ37" s="18" t="n">
        <v>0</v>
      </c>
      <c r="AEA37" s="18" t="n">
        <v>0</v>
      </c>
      <c r="AEB37" s="18" t="n">
        <v>0</v>
      </c>
      <c r="AEC37" s="48" t="n"/>
      <c r="AED37" s="48" t="inlineStr">
        <is>
          <t>Mengurangi pengeluaran energi</t>
        </is>
      </c>
      <c r="AEE37" s="48" t="n"/>
      <c r="AEF37" s="48" t="inlineStr">
        <is>
          <t>Pemerintah daerah</t>
        </is>
      </c>
      <c r="AEG37" s="48" t="n"/>
      <c r="AEH37" s="48" t="inlineStr">
        <is>
          <t>WhatsApp Image 2026-02-05 at 22.04.39-18_6_10.jpeg</t>
        </is>
      </c>
      <c r="AEI37" s="16" t="inlineStr">
        <is>
          <t>https://kf.kobotoolbox.org/api/v2/assets/avstPQqLr3Ab3ZdcVTXZ6f/data/665992473/attachments/attbFyceS73VZKbjtD8oswkP/</t>
        </is>
      </c>
      <c r="AEJ37" s="48" t="inlineStr">
        <is>
          <t>WhatsApp Image 2026-02-05 at 22.04.38-18_6_28.jpeg</t>
        </is>
      </c>
      <c r="AEK37" s="16" t="inlineStr">
        <is>
          <t>https://kf.kobotoolbox.org/api/v2/assets/avstPQqLr3Ab3ZdcVTXZ6f/data/665992473/attachments/att4RSjtBsQjxgssPMkdyAiU/</t>
        </is>
      </c>
      <c r="AEL37" s="48" t="inlineStr">
        <is>
          <t>manto</t>
        </is>
      </c>
      <c r="AEM37" s="48" t="n"/>
      <c r="AEN37" s="48" t="n"/>
    </row>
    <row r="38">
      <c r="A38" s="6" t="n">
        <v>46060</v>
      </c>
      <c r="B38" s="6" t="n">
        <v>46060</v>
      </c>
      <c r="C38" s="48" t="inlineStr">
        <is>
          <t>Marmanto</t>
        </is>
      </c>
      <c r="D38" s="48" t="inlineStr">
        <is>
          <t>Saman</t>
        </is>
      </c>
      <c r="E38" s="8">
        <f>+6282136818933</f>
        <v/>
      </c>
      <c r="F38" s="48" t="n"/>
      <c r="G38" s="8" t="n">
        <v>-7.23188412</v>
      </c>
      <c r="H38" s="8" t="n">
        <v>110.2828956</v>
      </c>
      <c r="I38" s="48" t="n"/>
      <c r="J38" s="8" t="n">
        <v>4.6</v>
      </c>
      <c r="K38" s="48" t="n"/>
      <c r="L38" s="48" t="n"/>
      <c r="M38" s="8" t="n">
        <v>-7.23239388</v>
      </c>
      <c r="N38" s="8" t="n">
        <v>110.2828716</v>
      </c>
      <c r="O38" s="48" t="n"/>
      <c r="P38" s="8" t="n">
        <v>3.4</v>
      </c>
      <c r="Q38" s="48" t="n"/>
      <c r="R38" s="48" t="inlineStr">
        <is>
          <t>Jawa Tengah</t>
        </is>
      </c>
      <c r="S38" s="48" t="n"/>
      <c r="T38" s="48" t="n"/>
      <c r="U38" s="48" t="n"/>
      <c r="V38" s="48" t="n"/>
      <c r="W38" s="48" t="n"/>
      <c r="X38" s="48" t="n"/>
      <c r="Y38" s="48" t="n"/>
      <c r="Z38" s="48" t="n"/>
      <c r="AA38" s="48" t="n"/>
      <c r="AB38" s="48" t="n"/>
      <c r="AC38" s="48" t="inlineStr">
        <is>
          <t>Semarang</t>
        </is>
      </c>
      <c r="AD38" s="48" t="inlineStr">
        <is>
          <t>Getasan</t>
        </is>
      </c>
      <c r="AE38" s="48" t="inlineStr">
        <is>
          <t>Samirono</t>
        </is>
      </c>
      <c r="AF38" s="48" t="inlineStr">
        <is>
          <t>SION</t>
        </is>
      </c>
      <c r="AG38" s="48" t="inlineStr">
        <is>
          <t>ONP0311</t>
        </is>
      </c>
      <c r="AH38" s="8" t="n">
        <v>2</v>
      </c>
      <c r="AI38" s="48" t="inlineStr">
        <is>
          <t>VPA2</t>
        </is>
      </c>
      <c r="AJ38" s="48" t="inlineStr">
        <is>
          <t>Aktif</t>
        </is>
      </c>
      <c r="AK38" s="8" t="n">
        <v>55</v>
      </c>
      <c r="AL38" s="48" t="inlineStr">
        <is>
          <t>Laki-laki</t>
        </is>
      </c>
      <c r="AM38" s="48" t="inlineStr">
        <is>
          <t>Belum menikah</t>
        </is>
      </c>
      <c r="AN38" s="48" t="inlineStr">
        <is>
          <t>SD/Sederajat</t>
        </is>
      </c>
      <c r="AO38" s="48" t="inlineStr">
        <is>
          <t>Petani</t>
        </is>
      </c>
      <c r="AP38" s="8" t="n">
        <v>1</v>
      </c>
      <c r="AQ38" s="8" t="n">
        <v>0</v>
      </c>
      <c r="AR38" s="8" t="n">
        <v>0</v>
      </c>
      <c r="AS38" s="8" t="n">
        <v>0</v>
      </c>
      <c r="AT38" s="8" t="n">
        <v>0</v>
      </c>
      <c r="AU38" s="8" t="n">
        <v>0</v>
      </c>
      <c r="AV38" s="8" t="n">
        <v>0</v>
      </c>
      <c r="AW38" s="8" t="n">
        <v>0</v>
      </c>
      <c r="AX38" s="48" t="n"/>
      <c r="AY38" s="48" t="inlineStr">
        <is>
          <t>Peternak</t>
        </is>
      </c>
      <c r="AZ38" s="8" t="n">
        <v>0</v>
      </c>
      <c r="BA38" s="8" t="n">
        <v>1</v>
      </c>
      <c r="BB38" s="8" t="n">
        <v>0</v>
      </c>
      <c r="BC38" s="8" t="n">
        <v>0</v>
      </c>
      <c r="BD38" s="8" t="n">
        <v>0</v>
      </c>
      <c r="BE38" s="8" t="n">
        <v>0</v>
      </c>
      <c r="BF38" s="8" t="n">
        <v>0</v>
      </c>
      <c r="BG38" s="8" t="n">
        <v>0</v>
      </c>
      <c r="BH38" s="48" t="n"/>
      <c r="BI38" s="48" t="inlineStr">
        <is>
          <t>Rp2.500.000 - Rp3.500.000</t>
        </is>
      </c>
      <c r="BJ38" s="8" t="n">
        <v>2</v>
      </c>
      <c r="BK38" s="8" t="n">
        <v>2</v>
      </c>
      <c r="BL38" s="8" t="n">
        <v>1</v>
      </c>
      <c r="BM38" s="8" t="n">
        <v>0</v>
      </c>
      <c r="BN38" s="48" t="inlineStr">
        <is>
          <t>Milik sendiri</t>
        </is>
      </c>
      <c r="BO38" s="48" t="inlineStr">
        <is>
          <t>Permanen (dinding bata dan semen)</t>
        </is>
      </c>
      <c r="BP38" s="8" t="n">
        <v>1</v>
      </c>
      <c r="BQ38" s="8" t="n">
        <v>0</v>
      </c>
      <c r="BR38" s="8" t="n">
        <v>0</v>
      </c>
      <c r="BS38" s="8" t="n">
        <v>0</v>
      </c>
      <c r="BT38" s="8" t="n">
        <v>0</v>
      </c>
      <c r="BU38" s="48" t="n"/>
      <c r="BV38" s="48" t="inlineStr">
        <is>
          <t>Semen</t>
        </is>
      </c>
      <c r="BW38" s="8" t="n">
        <v>0</v>
      </c>
      <c r="BX38" s="8" t="n">
        <v>1</v>
      </c>
      <c r="BY38" s="8" t="n">
        <v>0</v>
      </c>
      <c r="BZ38" s="8" t="n">
        <v>0</v>
      </c>
      <c r="CA38" s="8" t="n">
        <v>0</v>
      </c>
      <c r="CB38" s="48" t="n"/>
      <c r="CC38" s="48" t="inlineStr">
        <is>
          <t>Genting</t>
        </is>
      </c>
      <c r="CD38" s="8" t="n">
        <v>0</v>
      </c>
      <c r="CE38" s="8" t="n">
        <v>0</v>
      </c>
      <c r="CF38" s="8" t="n">
        <v>0</v>
      </c>
      <c r="CG38" s="8" t="n">
        <v>0</v>
      </c>
      <c r="CH38" s="8" t="n">
        <v>0</v>
      </c>
      <c r="CI38" s="8" t="n">
        <v>1</v>
      </c>
      <c r="CJ38" s="8" t="n">
        <v>0</v>
      </c>
      <c r="CK38" s="48" t="n"/>
      <c r="CL38" s="48" t="inlineStr">
        <is>
          <t>Ya</t>
        </is>
      </c>
      <c r="CM38" s="8" t="n">
        <v>2024</v>
      </c>
      <c r="CN38" s="48" t="inlineStr">
        <is>
          <t>Fixed-Dome (Kubah Tetap)</t>
        </is>
      </c>
      <c r="CO38" s="48" t="inlineStr">
        <is>
          <t>6 m³ (4-5 ekor sapi, ±5 jam memasak/hari, ±50 kg</t>
        </is>
      </c>
      <c r="CP38" s="48" t="inlineStr">
        <is>
          <t>Anggota keluarga - laki-laki</t>
        </is>
      </c>
      <c r="CQ38" s="8" t="n">
        <v>0</v>
      </c>
      <c r="CR38" s="8" t="n">
        <v>0</v>
      </c>
      <c r="CS38" s="8" t="n">
        <v>0</v>
      </c>
      <c r="CT38" s="8" t="n">
        <v>0</v>
      </c>
      <c r="CU38" s="10" t="n">
        <v>1</v>
      </c>
      <c r="CV38" s="10" t="n">
        <v>0</v>
      </c>
      <c r="CW38" s="10" t="n">
        <v>0</v>
      </c>
      <c r="CX38" s="8" t="n">
        <v>0</v>
      </c>
      <c r="CY38" s="48" t="inlineStr">
        <is>
          <t>Anggota keluarga - laki-laki</t>
        </is>
      </c>
      <c r="CZ38" s="8" t="n">
        <v>1</v>
      </c>
      <c r="DA38" s="8" t="n">
        <v>0</v>
      </c>
      <c r="DB38" s="8" t="n">
        <v>0</v>
      </c>
      <c r="DC38" s="48" t="n"/>
      <c r="DD38" s="48" t="inlineStr">
        <is>
          <t>Anggota keluarga - laki-laki CPO atau pendamping</t>
        </is>
      </c>
      <c r="DE38" s="8" t="n">
        <v>1</v>
      </c>
      <c r="DF38" s="8" t="n">
        <v>0</v>
      </c>
      <c r="DG38" s="8" t="n">
        <v>1</v>
      </c>
      <c r="DH38" s="8" t="n">
        <v>0</v>
      </c>
      <c r="DI38" s="48" t="n"/>
      <c r="DJ38" s="48" t="inlineStr">
        <is>
          <t>Anggota keluarga - laki-laki CPO atau pendamping</t>
        </is>
      </c>
      <c r="DK38" s="8" t="n">
        <v>1</v>
      </c>
      <c r="DL38" s="8" t="n">
        <v>0</v>
      </c>
      <c r="DM38" s="8" t="n">
        <v>1</v>
      </c>
      <c r="DN38" s="8" t="n">
        <v>0</v>
      </c>
      <c r="DO38" s="48" t="n"/>
      <c r="DP38" s="8" t="n">
        <v>1</v>
      </c>
      <c r="DQ38" s="8" t="n">
        <v>0</v>
      </c>
      <c r="DR38" s="8" t="n">
        <v>0</v>
      </c>
      <c r="DS38" s="48" t="n"/>
      <c r="DT38" s="48" t="n"/>
      <c r="DU38" s="48" t="n"/>
      <c r="DV38" s="48" t="inlineStr">
        <is>
          <t>Ya</t>
        </is>
      </c>
      <c r="DW38" s="48" t="n"/>
      <c r="DX38" s="48" t="n"/>
      <c r="DY38" s="48" t="n"/>
      <c r="DZ38" s="48" t="n"/>
      <c r="EA38" s="48" t="n"/>
      <c r="EB38" s="48" t="n"/>
      <c r="EC38" s="48" t="n"/>
      <c r="ED38" s="48" t="n"/>
      <c r="EE38" s="48" t="n"/>
      <c r="EF38" s="48" t="n"/>
      <c r="EG38" s="48" t="n"/>
      <c r="EH38" s="48" t="n"/>
      <c r="EI38" s="48" t="inlineStr">
        <is>
          <t>Tidak ada masalah</t>
        </is>
      </c>
      <c r="EJ38" s="8" t="n">
        <v>0</v>
      </c>
      <c r="EK38" s="8" t="n">
        <v>0</v>
      </c>
      <c r="EL38" s="8" t="n">
        <v>0</v>
      </c>
      <c r="EM38" s="8" t="n">
        <v>1</v>
      </c>
      <c r="EN38" s="8" t="n">
        <v>0</v>
      </c>
      <c r="EO38" s="11" t="n"/>
      <c r="EP38" s="48" t="inlineStr">
        <is>
          <t>Ya, cukup jelas dan mudah diikuti</t>
        </is>
      </c>
      <c r="EQ38" s="48" t="inlineStr">
        <is>
          <t>Pelatihan</t>
        </is>
      </c>
      <c r="ER38" s="48" t="inlineStr">
        <is>
          <t>CPO atau pendamping</t>
        </is>
      </c>
      <c r="ES38" s="8" t="n">
        <v>1</v>
      </c>
      <c r="ET38" s="8" t="n">
        <v>0</v>
      </c>
      <c r="EU38" s="8" t="n">
        <v>0</v>
      </c>
      <c r="EV38" s="8" t="n">
        <v>0</v>
      </c>
      <c r="EW38" s="48" t="n"/>
      <c r="EX38" s="48" t="inlineStr">
        <is>
          <t>Anggota keluarga - Laki-laki</t>
        </is>
      </c>
      <c r="EY38" s="8" t="n">
        <v>1</v>
      </c>
      <c r="EZ38" s="8" t="n">
        <v>0</v>
      </c>
      <c r="FA38" s="8" t="n">
        <v>0</v>
      </c>
      <c r="FB38" s="48" t="n"/>
      <c r="FC38" s="48" t="inlineStr">
        <is>
          <t>Setiap hari</t>
        </is>
      </c>
      <c r="FD38" s="48" t="n"/>
      <c r="FE38" s="48" t="inlineStr">
        <is>
          <t>Mengetahui</t>
        </is>
      </c>
      <c r="FF38" s="48" t="inlineStr">
        <is>
          <t>Selalu (setiap hari)</t>
        </is>
      </c>
      <c r="FG38" s="48" t="inlineStr">
        <is>
          <t>Mengetahui</t>
        </is>
      </c>
      <c r="FH38" s="48" t="inlineStr">
        <is>
          <t>Selalu (setiap hari)</t>
        </is>
      </c>
      <c r="FI38" s="48" t="inlineStr">
        <is>
          <t>Mengetahui</t>
        </is>
      </c>
      <c r="FJ38" s="48" t="inlineStr">
        <is>
          <t>Selalu (setiap hari)</t>
        </is>
      </c>
      <c r="FK38" s="48" t="inlineStr">
        <is>
          <t>Mengetahui</t>
        </is>
      </c>
      <c r="FL38" s="48" t="inlineStr">
        <is>
          <t>Selalu (setiap hari)</t>
        </is>
      </c>
      <c r="FM38" s="48" t="inlineStr">
        <is>
          <t>Mengetahui</t>
        </is>
      </c>
      <c r="FN38" s="48" t="inlineStr">
        <is>
          <t>Cukup sering (2 minggu sekali)</t>
        </is>
      </c>
      <c r="FO38" s="48" t="inlineStr">
        <is>
          <t>Mengetahui</t>
        </is>
      </c>
      <c r="FP38" s="48" t="inlineStr">
        <is>
          <t>Cukup sering (2 minggu sekali)</t>
        </is>
      </c>
      <c r="FQ38" s="48" t="inlineStr">
        <is>
          <t>Mengetahui</t>
        </is>
      </c>
      <c r="FR38" s="48" t="inlineStr">
        <is>
          <t>Ya</t>
        </is>
      </c>
      <c r="FS38" s="48" t="inlineStr">
        <is>
          <t>Mengetahui</t>
        </is>
      </c>
      <c r="FT38" s="48" t="inlineStr">
        <is>
          <t>Ya, selalu</t>
        </is>
      </c>
      <c r="FU38" s="48" t="inlineStr">
        <is>
          <t>Laki-laki dewasa Perempuan dewasa</t>
        </is>
      </c>
      <c r="FV38" s="8" t="n">
        <v>1</v>
      </c>
      <c r="FW38" s="8" t="n">
        <v>1</v>
      </c>
      <c r="FX38" s="8" t="n">
        <v>0</v>
      </c>
      <c r="FY38" s="8" t="n">
        <v>0</v>
      </c>
      <c r="FZ38" s="48" t="inlineStr">
        <is>
          <t>Memahami</t>
        </is>
      </c>
      <c r="GA38" s="48" t="inlineStr">
        <is>
          <t>CPO</t>
        </is>
      </c>
      <c r="GB38" s="8" t="n">
        <v>1</v>
      </c>
      <c r="GC38" s="8" t="n">
        <v>0</v>
      </c>
      <c r="GD38" s="8" t="n">
        <v>0</v>
      </c>
      <c r="GE38" s="8" t="n">
        <v>0</v>
      </c>
      <c r="GF38" s="48" t="n"/>
      <c r="GG38" s="48" t="inlineStr">
        <is>
          <t>Sering</t>
        </is>
      </c>
      <c r="GH38" s="48" t="inlineStr">
        <is>
          <t>Ya</t>
        </is>
      </c>
      <c r="GI38" s="48" t="inlineStr">
        <is>
          <t>Teman/keluarga</t>
        </is>
      </c>
      <c r="GJ38" s="8" t="n">
        <v>0</v>
      </c>
      <c r="GK38" s="8" t="n">
        <v>1</v>
      </c>
      <c r="GL38" s="8" t="n">
        <v>0</v>
      </c>
      <c r="GM38" s="8" t="n">
        <v>0</v>
      </c>
      <c r="GN38" s="48" t="n"/>
      <c r="GO38" s="8" t="n">
        <v>10</v>
      </c>
      <c r="GP38" s="48" t="inlineStr">
        <is>
          <t>Penuh (100%)</t>
        </is>
      </c>
      <c r="GQ38" s="48" t="inlineStr">
        <is>
          <t>Kayu bakar LPG</t>
        </is>
      </c>
      <c r="GR38" s="8" t="n">
        <v>1</v>
      </c>
      <c r="GS38" s="8" t="n">
        <v>1</v>
      </c>
      <c r="GT38" s="8" t="n">
        <v>0</v>
      </c>
      <c r="GU38" s="8" t="n">
        <v>0</v>
      </c>
      <c r="GV38" s="8" t="n">
        <v>0</v>
      </c>
      <c r="GW38" s="8" t="n">
        <v>0</v>
      </c>
      <c r="GX38" s="8" t="n">
        <v>0</v>
      </c>
      <c r="GY38" s="48" t="n"/>
      <c r="GZ38" s="48" t="inlineStr">
        <is>
          <t>Ya</t>
        </is>
      </c>
      <c r="HA38" s="8" t="n">
        <v>20</v>
      </c>
      <c r="HB38" s="8" t="n">
        <v>200000</v>
      </c>
      <c r="HC38" s="8" t="n">
        <v>5</v>
      </c>
      <c r="HD38" s="8" t="n">
        <v>50000</v>
      </c>
      <c r="HE38" s="8" t="n">
        <v>9</v>
      </c>
      <c r="HF38" s="8" t="n">
        <v>75000</v>
      </c>
      <c r="HG38" s="8" t="n">
        <v>3</v>
      </c>
      <c r="HH38" s="8" t="n">
        <v>25000</v>
      </c>
      <c r="HI38" s="48" t="n"/>
      <c r="HJ38" s="48" t="n"/>
      <c r="HK38" s="48" t="n"/>
      <c r="HL38" s="48" t="n"/>
      <c r="HM38" s="48" t="n"/>
      <c r="HN38" s="48" t="n"/>
      <c r="HO38" s="48" t="n"/>
      <c r="HP38" s="48" t="n"/>
      <c r="HQ38" s="48" t="n"/>
      <c r="HR38" s="48" t="n"/>
      <c r="HS38" s="48" t="n"/>
      <c r="HT38" s="48" t="n"/>
      <c r="HU38" s="48" t="n"/>
      <c r="HV38" s="48" t="n"/>
      <c r="HW38" s="48" t="n"/>
      <c r="HX38" s="48" t="n"/>
      <c r="HY38" s="8" t="n">
        <v>15</v>
      </c>
      <c r="HZ38" s="8" t="n">
        <v>150000</v>
      </c>
      <c r="IA38" s="8" t="n">
        <v>6</v>
      </c>
      <c r="IB38" s="8" t="n">
        <v>50000</v>
      </c>
      <c r="IC38" s="48" t="n"/>
      <c r="ID38" s="48" t="n"/>
      <c r="IE38" s="48" t="n"/>
      <c r="IF38" s="48" t="n"/>
      <c r="IG38" s="48" t="n"/>
      <c r="IH38" s="48" t="n"/>
      <c r="II38" s="48" t="n"/>
      <c r="IJ38" s="48" t="n"/>
      <c r="IK38" s="48" t="inlineStr">
        <is>
          <t>50-65 kg</t>
        </is>
      </c>
      <c r="IL38" s="48" t="inlineStr">
        <is>
          <t>3-5 jam</t>
        </is>
      </c>
      <c r="IM38" s="48" t="inlineStr">
        <is>
          <t>Ya</t>
        </is>
      </c>
      <c r="IN38" s="48" t="inlineStr">
        <is>
          <t>Tidak</t>
        </is>
      </c>
      <c r="IO38" s="48" t="inlineStr">
        <is>
          <t>Jauh lebih bersih</t>
        </is>
      </c>
      <c r="IP38" s="48" t="n"/>
      <c r="IQ38" s="48" t="inlineStr">
        <is>
          <t>Tidak pernah</t>
        </is>
      </c>
      <c r="IR38" s="48" t="n"/>
      <c r="IS38" s="48" t="n"/>
      <c r="IT38" s="48" t="n"/>
      <c r="IU38" s="48" t="n"/>
      <c r="IV38" s="48" t="n"/>
      <c r="IW38" s="48" t="n"/>
      <c r="IX38" s="48" t="n"/>
      <c r="IY38" s="48" t="n"/>
      <c r="IZ38" s="48" t="inlineStr">
        <is>
          <t>Tidak pernah</t>
        </is>
      </c>
      <c r="JA38" s="48" t="n"/>
      <c r="JB38" s="48" t="n"/>
      <c r="JC38" s="48" t="n"/>
      <c r="JD38" s="48" t="n"/>
      <c r="JE38" s="48" t="n"/>
      <c r="JF38" s="48" t="n"/>
      <c r="JG38" s="48" t="n"/>
      <c r="JH38" s="48" t="n"/>
      <c r="JI38" s="48" t="inlineStr">
        <is>
          <t>Tidak pernah</t>
        </is>
      </c>
      <c r="JJ38" s="48" t="n"/>
      <c r="JK38" s="48" t="n"/>
      <c r="JL38" s="48" t="n"/>
      <c r="JM38" s="48" t="n"/>
      <c r="JN38" s="48" t="n"/>
      <c r="JO38" s="48" t="n"/>
      <c r="JP38" s="48" t="n"/>
      <c r="JQ38" s="48" t="n"/>
      <c r="JR38" s="48" t="inlineStr">
        <is>
          <t>Tidak pernah</t>
        </is>
      </c>
      <c r="JS38" s="48" t="n"/>
      <c r="JT38" s="48" t="n"/>
      <c r="JU38" s="48" t="n"/>
      <c r="JV38" s="48" t="n"/>
      <c r="JW38" s="48" t="n"/>
      <c r="JX38" s="48" t="n"/>
      <c r="JY38" s="48" t="n"/>
      <c r="JZ38" s="48" t="n"/>
      <c r="KA38" s="48" t="inlineStr">
        <is>
          <t>Tidak pernah</t>
        </is>
      </c>
      <c r="KB38" s="48" t="n"/>
      <c r="KC38" s="48" t="n"/>
      <c r="KD38" s="48" t="n"/>
      <c r="KE38" s="48" t="n"/>
      <c r="KF38" s="48" t="n"/>
      <c r="KG38" s="48" t="n"/>
      <c r="KH38" s="48" t="n"/>
      <c r="KI38" s="48" t="n"/>
      <c r="KJ38" s="48" t="inlineStr">
        <is>
          <t>Tidak pernah</t>
        </is>
      </c>
      <c r="KK38" s="48" t="n"/>
      <c r="KL38" s="48" t="n"/>
      <c r="KM38" s="48" t="n"/>
      <c r="KN38" s="48" t="n"/>
      <c r="KO38" s="48" t="n"/>
      <c r="KP38" s="48" t="n"/>
      <c r="KQ38" s="48" t="n"/>
      <c r="KR38" s="48" t="n"/>
      <c r="KS38" s="48" t="inlineStr">
        <is>
          <t>Cukup membaik</t>
        </is>
      </c>
      <c r="KT38" s="48" t="inlineStr">
        <is>
          <t>0-1 kali</t>
        </is>
      </c>
      <c r="KU38" s="48" t="inlineStr">
        <is>
          <t>0-1 kali</t>
        </is>
      </c>
      <c r="KV38" s="48" t="inlineStr">
        <is>
          <t>Laki-laki dewasa</t>
        </is>
      </c>
      <c r="KW38" s="8" t="n">
        <v>1</v>
      </c>
      <c r="KX38" s="8" t="n">
        <v>0</v>
      </c>
      <c r="KY38" s="8" t="n">
        <v>0</v>
      </c>
      <c r="KZ38" s="8" t="n">
        <v>0</v>
      </c>
      <c r="LA38" s="48" t="inlineStr">
        <is>
          <t>Cukup membaik</t>
        </is>
      </c>
      <c r="LB38" s="48" t="inlineStr">
        <is>
          <t>Cukup membaik</t>
        </is>
      </c>
      <c r="LC38" s="8" t="n">
        <v>0</v>
      </c>
      <c r="LD38" s="8" t="n">
        <v>3</v>
      </c>
      <c r="LE38" s="8" t="n">
        <v>0</v>
      </c>
      <c r="LF38" s="8" t="n">
        <v>3</v>
      </c>
      <c r="LG38" s="48" t="inlineStr">
        <is>
          <t>Ya</t>
        </is>
      </c>
      <c r="LH38" s="8" t="n">
        <v>100000</v>
      </c>
      <c r="LI38" s="48" t="n"/>
      <c r="LJ38" s="48" t="inlineStr">
        <is>
          <t>Kebutuhan rumah tangga</t>
        </is>
      </c>
      <c r="LK38" s="8" t="n">
        <v>0</v>
      </c>
      <c r="LL38" s="8" t="n">
        <v>0</v>
      </c>
      <c r="LM38" s="8" t="n">
        <v>0</v>
      </c>
      <c r="LN38" s="8" t="n">
        <v>0</v>
      </c>
      <c r="LO38" s="8" t="n">
        <v>1</v>
      </c>
      <c r="LP38" s="8" t="n">
        <v>0</v>
      </c>
      <c r="LQ38" s="8" t="n">
        <v>0</v>
      </c>
      <c r="LR38" s="48" t="n"/>
      <c r="LS38" s="8" t="n">
        <v>15</v>
      </c>
      <c r="LT38" s="8" t="n">
        <v>15</v>
      </c>
      <c r="LU38" s="8" t="n">
        <v>0</v>
      </c>
      <c r="LV38" s="8" t="n">
        <v>7</v>
      </c>
      <c r="LW38" s="8" t="n">
        <v>8</v>
      </c>
      <c r="LX38" s="8" t="n">
        <v>0</v>
      </c>
      <c r="LY38" s="8" t="n">
        <v>6</v>
      </c>
      <c r="LZ38" s="8" t="n">
        <v>6</v>
      </c>
      <c r="MA38" s="8" t="n">
        <v>0</v>
      </c>
      <c r="MB38" s="48" t="inlineStr">
        <is>
          <t>Ya</t>
        </is>
      </c>
      <c r="MC38" s="8" t="n">
        <v>30</v>
      </c>
      <c r="MD38" s="8" t="n">
        <v>15</v>
      </c>
      <c r="ME38" s="8" t="n">
        <v>30</v>
      </c>
      <c r="MF38" s="8" t="n">
        <v>15</v>
      </c>
      <c r="MG38" s="8" t="n">
        <v>0</v>
      </c>
      <c r="MH38" s="8" t="n">
        <v>0</v>
      </c>
      <c r="MI38" s="48" t="inlineStr">
        <is>
          <t>Istirahat</t>
        </is>
      </c>
      <c r="MJ38" s="8" t="n">
        <v>0</v>
      </c>
      <c r="MK38" s="8" t="n">
        <v>0</v>
      </c>
      <c r="ML38" s="8" t="n">
        <v>1</v>
      </c>
      <c r="MM38" s="8" t="n">
        <v>0</v>
      </c>
      <c r="MN38" s="8" t="n">
        <v>0</v>
      </c>
      <c r="MO38" s="8" t="n">
        <v>0</v>
      </c>
      <c r="MP38" s="48" t="n"/>
      <c r="MQ38" s="48" t="n"/>
      <c r="MR38" s="48" t="inlineStr">
        <is>
          <t>kumpul bersama keluarga</t>
        </is>
      </c>
      <c r="MS38" s="48" t="n"/>
      <c r="MT38" s="48" t="inlineStr">
        <is>
          <t>santai</t>
        </is>
      </c>
      <c r="MU38" s="48" t="inlineStr">
        <is>
          <t>Tidak</t>
        </is>
      </c>
      <c r="MV38" s="48" t="n"/>
      <c r="MW38" s="48" t="n"/>
      <c r="MX38" s="48" t="n"/>
      <c r="MY38" s="48" t="n"/>
      <c r="MZ38" s="48" t="n"/>
      <c r="NA38" s="48" t="n"/>
      <c r="NB38" s="48" t="n"/>
      <c r="NC38" s="48" t="n"/>
      <c r="ND38" s="48" t="n"/>
      <c r="NE38" s="48" t="n"/>
      <c r="NF38" s="48" t="n"/>
      <c r="NG38" s="48" t="n"/>
      <c r="NH38" s="48" t="n"/>
      <c r="NI38" s="48" t="n"/>
      <c r="NJ38" s="48" t="n"/>
      <c r="NK38" s="48" t="n"/>
      <c r="NL38" s="48" t="inlineStr">
        <is>
          <t>Ya</t>
        </is>
      </c>
      <c r="NM38" s="48" t="inlineStr">
        <is>
          <t>Kombinasi dana mandiri dan dana hibah</t>
        </is>
      </c>
      <c r="NN38" s="48" t="inlineStr">
        <is>
          <t>&gt;11.000.001</t>
        </is>
      </c>
      <c r="NO38" s="48" t="inlineStr">
        <is>
          <t>Pemerintah</t>
        </is>
      </c>
      <c r="NP38" s="48" t="n"/>
      <c r="NQ38" s="48" t="n"/>
      <c r="NR38" s="48" t="n"/>
      <c r="NS38" s="48" t="n"/>
      <c r="NT38" s="48" t="n"/>
      <c r="NU38" s="48" t="n"/>
      <c r="NV38" s="48" t="inlineStr">
        <is>
          <t>Anggota keluarga - Laki-laki dewasa</t>
        </is>
      </c>
      <c r="NW38" s="48" t="n"/>
      <c r="NX38" s="48" t="inlineStr">
        <is>
          <t>Sedikit meningkat</t>
        </is>
      </c>
      <c r="NY38" s="8" t="n">
        <v>40</v>
      </c>
      <c r="NZ38" s="8" t="n">
        <v>10</v>
      </c>
      <c r="OA38" s="8" t="n">
        <v>10</v>
      </c>
      <c r="OB38" s="8" t="n">
        <v>5</v>
      </c>
      <c r="OC38" s="8" t="n">
        <v>5</v>
      </c>
      <c r="OD38" s="8" t="n">
        <v>5</v>
      </c>
      <c r="OE38" s="48" t="inlineStr">
        <is>
          <t>Jauh lebih baik</t>
        </is>
      </c>
      <c r="OF38" s="48" t="inlineStr">
        <is>
          <t>Jauh lebih baik (beda waktu memasak lebih cepat setengah jam atau lebih, ATAU tidak lagi ada rasa/bau makanan yang berubah, ATAU alasan lainnya)</t>
        </is>
      </c>
      <c r="OG38" s="48" t="inlineStr">
        <is>
          <t>Ya</t>
        </is>
      </c>
      <c r="OH38" s="8" t="n">
        <v>0</v>
      </c>
      <c r="OI38" s="8" t="n">
        <v>2</v>
      </c>
      <c r="OJ38" s="8" t="n">
        <v>0</v>
      </c>
      <c r="OK38" s="8" t="n">
        <v>0</v>
      </c>
      <c r="OL38" s="8" t="n">
        <v>0</v>
      </c>
      <c r="OM38" s="8" t="n">
        <v>0</v>
      </c>
      <c r="ON38" s="8" t="n">
        <v>0</v>
      </c>
      <c r="OO38" s="8" t="n">
        <v>0</v>
      </c>
      <c r="OP38" s="48" t="inlineStr">
        <is>
          <t>Sapi perah</t>
        </is>
      </c>
      <c r="OQ38" s="8" t="n">
        <v>0</v>
      </c>
      <c r="OR38" s="8" t="n">
        <v>1</v>
      </c>
      <c r="OS38" s="8" t="n">
        <v>0</v>
      </c>
      <c r="OT38" s="8" t="n">
        <v>0</v>
      </c>
      <c r="OU38" s="8" t="n">
        <v>0</v>
      </c>
      <c r="OV38" s="8" t="n">
        <v>0</v>
      </c>
      <c r="OW38" s="8" t="n">
        <v>0</v>
      </c>
      <c r="OX38" s="8" t="n">
        <v>0</v>
      </c>
      <c r="OY38" s="48" t="n"/>
      <c r="OZ38" s="48" t="n"/>
      <c r="PA38" s="48" t="n"/>
      <c r="PB38" s="48" t="n"/>
      <c r="PC38" s="48" t="n"/>
      <c r="PD38" s="48" t="n"/>
      <c r="PE38" s="48" t="n"/>
      <c r="PF38" s="48" t="n"/>
      <c r="PG38" s="48" t="n"/>
      <c r="PH38" s="48" t="n"/>
      <c r="PI38" s="48" t="n"/>
      <c r="PJ38" s="48" t="inlineStr">
        <is>
          <t>1-Disebarkan ke lahan terbuka</t>
        </is>
      </c>
      <c r="PK38" s="8" t="n">
        <v>0</v>
      </c>
      <c r="PL38" s="8" t="n">
        <v>0</v>
      </c>
      <c r="PM38" s="8" t="n">
        <v>0</v>
      </c>
      <c r="PN38" s="8" t="n">
        <v>0</v>
      </c>
      <c r="PO38" s="8" t="n">
        <v>0</v>
      </c>
      <c r="PP38" s="8" t="n">
        <v>1</v>
      </c>
      <c r="PQ38" s="8" t="n">
        <v>0</v>
      </c>
      <c r="PR38" s="8" t="n">
        <v>0</v>
      </c>
      <c r="PS38" s="8" t="n">
        <v>0</v>
      </c>
      <c r="PT38" s="48" t="n"/>
      <c r="PU38" s="48" t="n"/>
      <c r="PV38" s="48" t="n"/>
      <c r="PW38" s="48" t="n"/>
      <c r="PX38" s="48" t="n"/>
      <c r="PY38" s="48" t="n"/>
      <c r="PZ38" s="48" t="n"/>
      <c r="QA38" s="48" t="n"/>
      <c r="QB38" s="48" t="n"/>
      <c r="QC38" s="48" t="n"/>
      <c r="QD38" s="48" t="n"/>
      <c r="QE38" s="48" t="n"/>
      <c r="QF38" s="48" t="n"/>
      <c r="QG38" s="48" t="n"/>
      <c r="QH38" s="48" t="n"/>
      <c r="QI38" s="48" t="n"/>
      <c r="QJ38" s="48" t="n"/>
      <c r="QK38" s="48" t="n"/>
      <c r="QL38" s="48" t="n"/>
      <c r="QM38" s="48" t="n"/>
      <c r="QN38" s="48" t="n"/>
      <c r="QO38" s="48" t="n"/>
      <c r="QP38" s="48" t="n"/>
      <c r="QQ38" s="48" t="n"/>
      <c r="QR38" s="48" t="n"/>
      <c r="QS38" s="48" t="n"/>
      <c r="QT38" s="48" t="n"/>
      <c r="QU38" s="48" t="n"/>
      <c r="QV38" s="48" t="n"/>
      <c r="QW38" s="48" t="n"/>
      <c r="QX38" s="48" t="n"/>
      <c r="QY38" s="48" t="n"/>
      <c r="QZ38" s="48" t="n"/>
      <c r="RA38" s="48" t="n"/>
      <c r="RB38" s="48" t="n"/>
      <c r="RC38" s="48" t="n"/>
      <c r="RD38" s="48" t="n"/>
      <c r="RE38" s="48" t="n"/>
      <c r="RF38" s="48" t="n"/>
      <c r="RG38" s="48" t="n"/>
      <c r="RH38" s="48" t="n"/>
      <c r="RI38" s="48" t="n"/>
      <c r="RJ38" s="48" t="n"/>
      <c r="RK38" s="48" t="n"/>
      <c r="RL38" s="48" t="n"/>
      <c r="RM38" s="48" t="n"/>
      <c r="RN38" s="48" t="n"/>
      <c r="RO38" s="48" t="n"/>
      <c r="RP38" s="48" t="n"/>
      <c r="RQ38" s="48" t="n"/>
      <c r="RR38" s="48" t="n"/>
      <c r="RS38" s="48" t="n"/>
      <c r="RT38" s="48" t="n"/>
      <c r="RU38" s="48" t="n"/>
      <c r="RV38" s="48" t="n"/>
      <c r="RW38" s="48" t="n"/>
      <c r="RX38" s="48" t="n"/>
      <c r="RY38" s="48" t="n"/>
      <c r="RZ38" s="48" t="n"/>
      <c r="SA38" s="48" t="n"/>
      <c r="SB38" s="48" t="n"/>
      <c r="SC38" s="48" t="n"/>
      <c r="SD38" s="48" t="n"/>
      <c r="SE38" s="8" t="n">
        <v>2</v>
      </c>
      <c r="SF38" s="48" t="n"/>
      <c r="SG38" s="48" t="n"/>
      <c r="SH38" s="48" t="n"/>
      <c r="SI38" s="48" t="n"/>
      <c r="SJ38" s="48" t="n"/>
      <c r="SK38" s="48" t="n"/>
      <c r="SL38" s="48" t="n"/>
      <c r="SM38" s="48" t="n"/>
      <c r="SN38" s="48" t="n"/>
      <c r="SO38" s="48" t="n"/>
      <c r="SP38" s="48" t="n"/>
      <c r="SQ38" s="48" t="n"/>
      <c r="SR38" s="48" t="n"/>
      <c r="SS38" s="48" t="n"/>
      <c r="ST38" s="48" t="n"/>
      <c r="SU38" s="48" t="n"/>
      <c r="SV38" s="48" t="n"/>
      <c r="SW38" s="48" t="n"/>
      <c r="SX38" s="48" t="n"/>
      <c r="SY38" s="48" t="n"/>
      <c r="SZ38" s="48" t="n"/>
      <c r="TA38" s="48" t="n"/>
      <c r="TB38" s="48" t="n"/>
      <c r="TC38" s="48" t="n"/>
      <c r="TD38" s="48" t="n"/>
      <c r="TE38" s="48" t="n"/>
      <c r="TF38" s="48" t="n"/>
      <c r="TG38" s="48" t="n"/>
      <c r="TH38" s="48" t="n"/>
      <c r="TI38" s="48" t="n"/>
      <c r="TJ38" s="48" t="n"/>
      <c r="TK38" s="48" t="n"/>
      <c r="TL38" s="48" t="n"/>
      <c r="TM38" s="48" t="n"/>
      <c r="TN38" s="48" t="n"/>
      <c r="TO38" s="48" t="n"/>
      <c r="TP38" s="48" t="n"/>
      <c r="TQ38" s="48" t="n"/>
      <c r="TR38" s="48" t="n"/>
      <c r="TS38" s="48" t="n"/>
      <c r="TT38" s="48" t="n"/>
      <c r="TU38" s="48" t="n"/>
      <c r="TV38" s="48" t="n"/>
      <c r="TW38" s="48" t="n"/>
      <c r="TX38" s="48" t="n"/>
      <c r="TY38" s="48" t="n"/>
      <c r="TZ38" s="48" t="n"/>
      <c r="UA38" s="48" t="inlineStr">
        <is>
          <t>Pemberian pakan di kandang</t>
        </is>
      </c>
      <c r="UB38" s="48" t="n"/>
      <c r="UC38" s="48" t="n"/>
      <c r="UD38" s="48" t="n"/>
      <c r="UE38" s="48" t="n"/>
      <c r="UF38" s="48" t="n"/>
      <c r="UG38" s="48" t="n"/>
      <c r="UH38" s="48" t="n"/>
      <c r="UI38" s="48" t="inlineStr">
        <is>
          <t>Sangat teratur (setiap hari)</t>
        </is>
      </c>
      <c r="UJ38" s="48" t="n"/>
      <c r="UK38" s="48" t="n"/>
      <c r="UL38" s="48" t="n"/>
      <c r="UM38" s="48" t="n"/>
      <c r="UN38" s="48" t="n"/>
      <c r="UO38" s="48" t="n"/>
      <c r="UP38" s="48" t="n"/>
      <c r="UQ38" s="48" t="inlineStr">
        <is>
          <t>Sangat sering (&gt;1 kali sehari)</t>
        </is>
      </c>
      <c r="UR38" s="48" t="n"/>
      <c r="US38" s="48" t="n"/>
      <c r="UT38" s="48" t="n"/>
      <c r="UU38" s="48" t="n"/>
      <c r="UV38" s="48" t="n"/>
      <c r="UW38" s="48" t="n"/>
      <c r="UX38" s="48" t="n"/>
      <c r="UY38" s="48" t="n"/>
      <c r="UZ38" s="48" t="n"/>
      <c r="VA38" s="48" t="n"/>
      <c r="VB38" s="48" t="n"/>
      <c r="VC38" s="48" t="n"/>
      <c r="VD38" s="48" t="n"/>
      <c r="VE38" s="48" t="n"/>
      <c r="VF38" s="48" t="n"/>
      <c r="VG38" s="48" t="n"/>
      <c r="VH38" s="48" t="n"/>
      <c r="VI38" s="48" t="n"/>
      <c r="VJ38" s="48" t="n"/>
      <c r="VK38" s="48" t="inlineStr">
        <is>
          <t>3-Disimpan terbuka (dry lot) 5-Untuk disebar di tanah (dan dibajak)</t>
        </is>
      </c>
      <c r="VL38" s="8" t="n">
        <v>0</v>
      </c>
      <c r="VM38" s="8" t="n">
        <v>0</v>
      </c>
      <c r="VN38" s="8" t="n">
        <v>1</v>
      </c>
      <c r="VO38" s="8" t="n">
        <v>0</v>
      </c>
      <c r="VP38" s="8" t="n">
        <v>1</v>
      </c>
      <c r="VQ38" s="8" t="n">
        <v>0</v>
      </c>
      <c r="VR38" s="8" t="n">
        <v>0</v>
      </c>
      <c r="VS38" s="8" t="n">
        <v>0</v>
      </c>
      <c r="VT38" s="48" t="n"/>
      <c r="VU38" s="48" t="n"/>
      <c r="VV38" s="48" t="n"/>
      <c r="VW38" s="48" t="n"/>
      <c r="VX38" s="48" t="n"/>
      <c r="VY38" s="48" t="n"/>
      <c r="VZ38" s="48" t="n"/>
      <c r="WA38" s="48" t="n"/>
      <c r="WB38" s="48" t="n"/>
      <c r="WC38" s="48" t="n"/>
      <c r="WD38" s="48" t="n"/>
      <c r="WE38" s="48" t="n"/>
      <c r="WF38" s="48" t="n"/>
      <c r="WG38" s="48" t="n"/>
      <c r="WH38" s="48" t="n"/>
      <c r="WI38" s="48" t="n"/>
      <c r="WJ38" s="48" t="n"/>
      <c r="WK38" s="48" t="n"/>
      <c r="WL38" s="48" t="n"/>
      <c r="WM38" s="48" t="n"/>
      <c r="WN38" s="48" t="n"/>
      <c r="WO38" s="48" t="n"/>
      <c r="WP38" s="48" t="n"/>
      <c r="WQ38" s="48" t="n"/>
      <c r="WR38" s="48" t="n"/>
      <c r="WS38" s="48" t="n"/>
      <c r="WT38" s="48" t="n"/>
      <c r="WU38" s="48" t="n"/>
      <c r="WV38" s="48" t="n"/>
      <c r="WW38" s="48" t="n"/>
      <c r="WX38" s="48" t="n"/>
      <c r="WY38" s="48" t="n"/>
      <c r="WZ38" s="48" t="n"/>
      <c r="XA38" s="48" t="n"/>
      <c r="XB38" s="48" t="n"/>
      <c r="XC38" s="48" t="n"/>
      <c r="XD38" s="48" t="n"/>
      <c r="XE38" s="48" t="n"/>
      <c r="XF38" s="48" t="n"/>
      <c r="XG38" s="48" t="n"/>
      <c r="XH38" s="48" t="n"/>
      <c r="XI38" s="48" t="n"/>
      <c r="XJ38" s="48" t="n"/>
      <c r="XK38" s="48" t="n"/>
      <c r="XL38" s="48" t="n"/>
      <c r="XM38" s="48" t="n"/>
      <c r="XN38" s="48" t="n"/>
      <c r="XO38" s="48" t="n"/>
      <c r="XP38" s="48" t="n"/>
      <c r="XQ38" s="48" t="n"/>
      <c r="XR38" s="48" t="n"/>
      <c r="XS38" s="48" t="n"/>
      <c r="XT38" s="48" t="n"/>
      <c r="XU38" s="48" t="n"/>
      <c r="XV38" s="48" t="n"/>
      <c r="XW38" s="48" t="n"/>
      <c r="XX38" s="48" t="n"/>
      <c r="XY38" s="48" t="n"/>
      <c r="XZ38" s="48" t="n"/>
      <c r="YA38" s="48" t="n"/>
      <c r="YB38" s="48" t="n"/>
      <c r="YC38" s="48" t="n"/>
      <c r="YD38" s="48" t="n"/>
      <c r="YE38" s="48" t="n"/>
      <c r="YF38" s="48" t="n"/>
      <c r="YG38" s="48" t="n"/>
      <c r="YH38" s="48" t="n"/>
      <c r="YI38" s="48" t="n"/>
      <c r="YJ38" s="48" t="n"/>
      <c r="YK38" s="48" t="n"/>
      <c r="YL38" s="48" t="n"/>
      <c r="YM38" s="48" t="n"/>
      <c r="YN38" s="48" t="n"/>
      <c r="YO38" s="48" t="n"/>
      <c r="YP38" s="48" t="n"/>
      <c r="YQ38" s="48" t="n"/>
      <c r="YR38" s="48" t="n"/>
      <c r="YS38" s="48" t="n"/>
      <c r="YT38" s="48" t="n"/>
      <c r="YU38" s="48" t="n"/>
      <c r="YV38" s="48" t="n"/>
      <c r="YW38" s="48" t="n"/>
      <c r="YX38" s="48" t="n"/>
      <c r="YY38" s="48" t="n"/>
      <c r="YZ38" s="48" t="n"/>
      <c r="ZA38" s="48" t="n"/>
      <c r="ZB38" s="8" t="n">
        <v>2</v>
      </c>
      <c r="ZC38" s="48" t="n"/>
      <c r="ZD38" s="48" t="n"/>
      <c r="ZE38" s="48" t="n"/>
      <c r="ZF38" s="48" t="n"/>
      <c r="ZG38" s="48" t="n"/>
      <c r="ZH38" s="48" t="n"/>
      <c r="ZI38" s="48" t="n"/>
      <c r="ZJ38" s="48" t="inlineStr">
        <is>
          <t>Pakan segar (misal: rumput)</t>
        </is>
      </c>
      <c r="ZK38" s="48" t="n"/>
      <c r="ZL38" s="48" t="n"/>
      <c r="ZM38" s="48" t="n"/>
      <c r="ZN38" s="48" t="n"/>
      <c r="ZO38" s="48" t="n"/>
      <c r="ZP38" s="48" t="n"/>
      <c r="ZQ38" s="48" t="inlineStr">
        <is>
          <t>Ya</t>
        </is>
      </c>
      <c r="ZR38" s="48" t="inlineStr">
        <is>
          <t>Padat Cair</t>
        </is>
      </c>
      <c r="ZS38" s="8" t="n">
        <v>1</v>
      </c>
      <c r="ZT38" s="8" t="n">
        <v>1</v>
      </c>
      <c r="ZU38" s="8" t="n">
        <v>40</v>
      </c>
      <c r="ZV38" s="8" t="n">
        <v>40</v>
      </c>
      <c r="ZW38" s="48" t="inlineStr">
        <is>
          <t>Ya</t>
        </is>
      </c>
      <c r="ZX38" s="48" t="inlineStr">
        <is>
          <t>Mengetahui</t>
        </is>
      </c>
      <c r="ZY38" s="48" t="inlineStr">
        <is>
          <t>Digunakan untuk pupuk di lahan pertanian sendiri Dibuang ke lahan sekitar kandang - yg ditanami tanaman</t>
        </is>
      </c>
      <c r="ZZ38" s="8" t="n">
        <v>1</v>
      </c>
      <c r="AAA38" s="8" t="n">
        <v>0</v>
      </c>
      <c r="AAB38" s="8" t="n">
        <v>0</v>
      </c>
      <c r="AAC38" s="8" t="n">
        <v>1</v>
      </c>
      <c r="AAD38" s="8" t="n">
        <v>0</v>
      </c>
      <c r="AAE38" s="8" t="n">
        <v>0</v>
      </c>
      <c r="AAF38" s="8" t="n">
        <v>0</v>
      </c>
      <c r="AAG38" s="48" t="inlineStr">
        <is>
          <t>Pupuk cair untuk tanaman</t>
        </is>
      </c>
      <c r="AAH38" s="8" t="n">
        <v>1</v>
      </c>
      <c r="AAI38" s="8" t="n">
        <v>0</v>
      </c>
      <c r="AAJ38" s="8" t="n">
        <v>0</v>
      </c>
      <c r="AAK38" s="8" t="n">
        <v>0</v>
      </c>
      <c r="AAL38" s="8" t="n">
        <v>0</v>
      </c>
      <c r="AAM38" s="48" t="n"/>
      <c r="AAN38" s="48" t="n"/>
      <c r="AAO38" s="48" t="n"/>
      <c r="AAP38" s="48" t="n"/>
      <c r="AAQ38" s="48" t="n"/>
      <c r="AAR38" s="48" t="n"/>
      <c r="AAS38" s="48" t="n"/>
      <c r="AAT38" s="48" t="n"/>
      <c r="AAU38" s="48" t="n"/>
      <c r="AAV38" s="11" t="inlineStr">
        <is>
          <t>Rumput</t>
        </is>
      </c>
      <c r="AAW38" s="48" t="inlineStr">
        <is>
          <t>Sering ( 1 minggu 2 kali)</t>
        </is>
      </c>
      <c r="AAX38" s="8" t="n">
        <v>2500</v>
      </c>
      <c r="AAY38" s="8" t="n">
        <v>300</v>
      </c>
      <c r="AAZ38" s="8" t="n">
        <v>40</v>
      </c>
      <c r="ABA38" s="8" t="n">
        <v>40</v>
      </c>
      <c r="ABB38" s="48" t="inlineStr">
        <is>
          <t>Urea</t>
        </is>
      </c>
      <c r="ABC38" s="48" t="n"/>
      <c r="ABD38" s="8" t="n">
        <v>4000</v>
      </c>
      <c r="ABE38" s="8" t="n">
        <v>4000</v>
      </c>
      <c r="ABF38" s="8" t="n">
        <v>0</v>
      </c>
      <c r="ABG38" s="8" t="n">
        <v>4000</v>
      </c>
      <c r="ABH38" s="8" t="n">
        <v>400</v>
      </c>
      <c r="ABI38" s="8" t="n">
        <v>500</v>
      </c>
      <c r="ABJ38" s="48" t="inlineStr">
        <is>
          <t>Ya</t>
        </is>
      </c>
      <c r="ABK38" s="48" t="inlineStr">
        <is>
          <t>Cukup meningkat</t>
        </is>
      </c>
      <c r="ABL38" s="48" t="inlineStr">
        <is>
          <t>Cukup meningkat</t>
        </is>
      </c>
      <c r="ABM38" s="48" t="inlineStr">
        <is>
          <t>Cukup meningkat</t>
        </is>
      </c>
      <c r="ABN38" s="48" t="n"/>
      <c r="ABO38" s="48" t="n"/>
      <c r="ABP38" s="48" t="inlineStr">
        <is>
          <t>Tidak memiliki tempat untuk menyimpan Ladang/sawah terlalu jauh, sulit untuk mengangkut ke sana</t>
        </is>
      </c>
      <c r="ABQ38" s="8" t="n">
        <v>0</v>
      </c>
      <c r="ABR38" s="8" t="n">
        <v>1</v>
      </c>
      <c r="ABS38" s="8" t="n">
        <v>0</v>
      </c>
      <c r="ABT38" s="8" t="n">
        <v>1</v>
      </c>
      <c r="ABU38" s="8" t="n">
        <v>0</v>
      </c>
      <c r="ABV38" s="8" t="n">
        <v>0</v>
      </c>
      <c r="ABW38" s="8" t="n">
        <v>0</v>
      </c>
      <c r="ABX38" s="48" t="n"/>
      <c r="ABY38" s="48" t="inlineStr">
        <is>
          <t>tidak</t>
        </is>
      </c>
      <c r="ABZ38" s="48" t="inlineStr">
        <is>
          <t>Manfaat besar dan membantu kehidupan sehari-hari</t>
        </is>
      </c>
      <c r="ACA38" s="48" t="inlineStr">
        <is>
          <t>Berkurang</t>
        </is>
      </c>
      <c r="ACB38" s="48" t="inlineStr">
        <is>
          <t>Anggota keluarga - Perempuan dewasa</t>
        </is>
      </c>
      <c r="ACC38" s="48" t="inlineStr">
        <is>
          <t>Setuju</t>
        </is>
      </c>
      <c r="ACD38" s="48" t="inlineStr">
        <is>
          <t>Anggota keluarga - Laki-laki dewasa Anggota keluarga - Perempuan dewasa Anggota keluarga - Anak-anak</t>
        </is>
      </c>
      <c r="ACE38" s="8" t="n">
        <v>1</v>
      </c>
      <c r="ACF38" s="8" t="n">
        <v>1</v>
      </c>
      <c r="ACG38" s="8" t="n">
        <v>1</v>
      </c>
      <c r="ACH38" s="8" t="n">
        <v>0</v>
      </c>
      <c r="ACI38" s="48" t="inlineStr">
        <is>
          <t>Sangat puas</t>
        </is>
      </c>
      <c r="ACJ38" s="48" t="inlineStr">
        <is>
          <t>Sangat puas</t>
        </is>
      </c>
      <c r="ACK38" s="48" t="inlineStr">
        <is>
          <t>Sangat puas</t>
        </is>
      </c>
      <c r="ACL38" s="48" t="inlineStr">
        <is>
          <t>Sangat puas</t>
        </is>
      </c>
      <c r="ACM38" s="48" t="inlineStr">
        <is>
          <t>Tidak</t>
        </is>
      </c>
      <c r="ACN38" s="48" t="n"/>
      <c r="ACO38" s="48" t="inlineStr">
        <is>
          <t>Sangat puas</t>
        </is>
      </c>
      <c r="ACP38" s="48" t="n"/>
      <c r="ACQ38" s="48" t="n"/>
      <c r="ACR38" s="48" t="n"/>
      <c r="ACS38" s="48" t="n"/>
      <c r="ACT38" s="48" t="n"/>
      <c r="ACU38" s="48" t="n"/>
      <c r="ACV38" s="48" t="n"/>
      <c r="ACW38" s="48" t="n"/>
      <c r="ACX38" s="48" t="n"/>
      <c r="ACY38" s="48" t="n"/>
      <c r="ACZ38" s="48" t="inlineStr">
        <is>
          <t>Menghubungi CPO atau pendamping</t>
        </is>
      </c>
      <c r="ADA38" s="8" t="n">
        <v>0</v>
      </c>
      <c r="ADB38" s="8" t="n">
        <v>0</v>
      </c>
      <c r="ADC38" s="8" t="n">
        <v>0</v>
      </c>
      <c r="ADD38" s="8" t="n">
        <v>0</v>
      </c>
      <c r="ADE38" s="8" t="n">
        <v>1</v>
      </c>
      <c r="ADF38" s="8" t="n">
        <v>0</v>
      </c>
      <c r="ADG38" s="8" t="n">
        <v>0</v>
      </c>
      <c r="ADH38" s="8" t="n">
        <v>0</v>
      </c>
      <c r="ADI38" s="12" t="n"/>
      <c r="ADJ38" s="17" t="inlineStr">
        <is>
          <t>Laki-laki dewasa</t>
        </is>
      </c>
      <c r="ADK38" s="48" t="n"/>
      <c r="ADL38" s="17" t="inlineStr">
        <is>
          <t>Menelepon atau WA langsung</t>
        </is>
      </c>
      <c r="ADM38" s="48" t="n"/>
      <c r="ADN38" s="11" t="inlineStr">
        <is>
          <t>Tidak ada</t>
        </is>
      </c>
      <c r="ADO38" s="48" t="inlineStr">
        <is>
          <t>Ya, selalu</t>
        </is>
      </c>
      <c r="ADP38"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38" s="18" t="n">
        <v>1</v>
      </c>
      <c r="ADR38" s="18" t="n">
        <v>1</v>
      </c>
      <c r="ADS38" s="18" t="n">
        <v>1</v>
      </c>
      <c r="ADT38" s="18" t="n">
        <v>1</v>
      </c>
      <c r="ADU38" s="18" t="n">
        <v>1</v>
      </c>
      <c r="ADV38" s="18" t="n">
        <v>1</v>
      </c>
      <c r="ADW38" s="18" t="n">
        <v>1</v>
      </c>
      <c r="ADX38" s="18" t="n">
        <v>1</v>
      </c>
      <c r="ADY38" s="18" t="n">
        <v>1</v>
      </c>
      <c r="ADZ38" s="18" t="n">
        <v>0</v>
      </c>
      <c r="AEA38" s="18" t="n">
        <v>0</v>
      </c>
      <c r="AEB38" s="18" t="n">
        <v>0</v>
      </c>
      <c r="AEC38" s="48" t="n"/>
      <c r="AED38" s="48" t="inlineStr">
        <is>
          <t>Mengurangi pengeluaran energi</t>
        </is>
      </c>
      <c r="AEE38" s="48" t="n"/>
      <c r="AEF38" s="48" t="inlineStr">
        <is>
          <t>Pemerintah daerah</t>
        </is>
      </c>
      <c r="AEG38" s="48" t="n"/>
      <c r="AEH38" s="48" t="inlineStr">
        <is>
          <t>WhatsApp Image 2026-02-05 at 22.05.14-18_25_8.jpeg</t>
        </is>
      </c>
      <c r="AEI38" s="16" t="inlineStr">
        <is>
          <t>https://kf.kobotoolbox.org/api/v2/assets/avstPQqLr3Ab3ZdcVTXZ6f/data/666003650/attachments/attCyCTev895ueqQ9Yxn2czk/</t>
        </is>
      </c>
      <c r="AEJ38" s="48" t="inlineStr">
        <is>
          <t>WhatsApp Image 2026-02-05 at 22.05.13-18_25_19.jpeg</t>
        </is>
      </c>
      <c r="AEK38" s="16" t="inlineStr">
        <is>
          <t>https://kf.kobotoolbox.org/api/v2/assets/avstPQqLr3Ab3ZdcVTXZ6f/data/666003650/attachments/attANQ4W9y28a28qMKTbr7A4/</t>
        </is>
      </c>
      <c r="AEL38" s="48" t="inlineStr">
        <is>
          <t>manto</t>
        </is>
      </c>
      <c r="AEM38" s="48" t="n"/>
      <c r="AEN38" s="48" t="n"/>
    </row>
    <row r="39">
      <c r="A39" s="6" t="n">
        <v>46060</v>
      </c>
      <c r="B39" s="6" t="n">
        <v>46061</v>
      </c>
      <c r="C39" s="48" t="inlineStr">
        <is>
          <t>Marmanto</t>
        </is>
      </c>
      <c r="D39" s="48" t="inlineStr">
        <is>
          <t>Nur Ariyanto</t>
        </is>
      </c>
      <c r="E39" s="8">
        <f>+6283842087340</f>
        <v/>
      </c>
      <c r="F39" s="48" t="n"/>
      <c r="G39" s="8" t="n">
        <v>-7.21221699</v>
      </c>
      <c r="H39" s="8" t="n">
        <v>110.2510938</v>
      </c>
      <c r="I39" s="48" t="n"/>
      <c r="J39" s="8" t="n">
        <v>4.08</v>
      </c>
      <c r="K39" s="48" t="n"/>
      <c r="L39" s="48" t="n"/>
      <c r="M39" s="8" t="n">
        <v>-7.21225601</v>
      </c>
      <c r="N39" s="8" t="n">
        <v>110.2511094</v>
      </c>
      <c r="O39" s="48" t="n"/>
      <c r="P39" s="8" t="n">
        <v>4.89</v>
      </c>
      <c r="Q39" s="48" t="n"/>
      <c r="R39" s="48" t="inlineStr">
        <is>
          <t>Jawa Tengah</t>
        </is>
      </c>
      <c r="S39" s="48" t="n"/>
      <c r="T39" s="48" t="n"/>
      <c r="U39" s="48" t="n"/>
      <c r="V39" s="48" t="n"/>
      <c r="W39" s="48" t="n"/>
      <c r="X39" s="48" t="n"/>
      <c r="Y39" s="48" t="n"/>
      <c r="Z39" s="48" t="n"/>
      <c r="AA39" s="48" t="n"/>
      <c r="AB39" s="48" t="n"/>
      <c r="AC39" s="48" t="inlineStr">
        <is>
          <t>Semarang</t>
        </is>
      </c>
      <c r="AD39" s="48" t="inlineStr">
        <is>
          <t>Getasan</t>
        </is>
      </c>
      <c r="AE39" s="48" t="inlineStr">
        <is>
          <t>Nogosaren</t>
        </is>
      </c>
      <c r="AF39" s="48" t="inlineStr">
        <is>
          <t>SION</t>
        </is>
      </c>
      <c r="AG39" s="48" t="inlineStr">
        <is>
          <t>ONP0401</t>
        </is>
      </c>
      <c r="AH39" s="8" t="n">
        <v>1</v>
      </c>
      <c r="AI39" s="48" t="inlineStr">
        <is>
          <t>VPA2</t>
        </is>
      </c>
      <c r="AJ39" s="48" t="inlineStr">
        <is>
          <t>Aktif</t>
        </is>
      </c>
      <c r="AK39" s="8" t="n">
        <v>35</v>
      </c>
      <c r="AL39" s="48" t="inlineStr">
        <is>
          <t>Laki-laki</t>
        </is>
      </c>
      <c r="AM39" s="48" t="inlineStr">
        <is>
          <t>Sudah menikah</t>
        </is>
      </c>
      <c r="AN39" s="48" t="inlineStr">
        <is>
          <t>SMA/Sederajat</t>
        </is>
      </c>
      <c r="AO39" s="48" t="inlineStr">
        <is>
          <t>Peternak</t>
        </is>
      </c>
      <c r="AP39" s="8" t="n">
        <v>0</v>
      </c>
      <c r="AQ39" s="8" t="n">
        <v>1</v>
      </c>
      <c r="AR39" s="8" t="n">
        <v>0</v>
      </c>
      <c r="AS39" s="8" t="n">
        <v>0</v>
      </c>
      <c r="AT39" s="8" t="n">
        <v>0</v>
      </c>
      <c r="AU39" s="8" t="n">
        <v>0</v>
      </c>
      <c r="AV39" s="8" t="n">
        <v>0</v>
      </c>
      <c r="AW39" s="8" t="n">
        <v>0</v>
      </c>
      <c r="AX39" s="48" t="n"/>
      <c r="AY39" s="48" t="inlineStr">
        <is>
          <t>Petani</t>
        </is>
      </c>
      <c r="AZ39" s="8" t="n">
        <v>1</v>
      </c>
      <c r="BA39" s="8" t="n">
        <v>0</v>
      </c>
      <c r="BB39" s="8" t="n">
        <v>0</v>
      </c>
      <c r="BC39" s="8" t="n">
        <v>0</v>
      </c>
      <c r="BD39" s="8" t="n">
        <v>0</v>
      </c>
      <c r="BE39" s="8" t="n">
        <v>0</v>
      </c>
      <c r="BF39" s="8" t="n">
        <v>0</v>
      </c>
      <c r="BG39" s="8" t="n">
        <v>0</v>
      </c>
      <c r="BH39" s="48" t="n"/>
      <c r="BI39" s="48" t="inlineStr">
        <is>
          <t>&gt;Rp3.500.000</t>
        </is>
      </c>
      <c r="BJ39" s="8" t="n">
        <v>2</v>
      </c>
      <c r="BK39" s="8" t="n">
        <v>1</v>
      </c>
      <c r="BL39" s="8" t="n">
        <v>1</v>
      </c>
      <c r="BM39" s="8" t="n">
        <v>0</v>
      </c>
      <c r="BN39" s="48" t="inlineStr">
        <is>
          <t>Milik sendiri</t>
        </is>
      </c>
      <c r="BO39" s="48" t="inlineStr">
        <is>
          <t>Permanen (dinding bata dan semen)</t>
        </is>
      </c>
      <c r="BP39" s="8" t="n">
        <v>1</v>
      </c>
      <c r="BQ39" s="8" t="n">
        <v>0</v>
      </c>
      <c r="BR39" s="8" t="n">
        <v>0</v>
      </c>
      <c r="BS39" s="8" t="n">
        <v>0</v>
      </c>
      <c r="BT39" s="8" t="n">
        <v>0</v>
      </c>
      <c r="BU39" s="48" t="n"/>
      <c r="BV39" s="48" t="inlineStr">
        <is>
          <t>Keramik/ubin</t>
        </is>
      </c>
      <c r="BW39" s="8" t="n">
        <v>0</v>
      </c>
      <c r="BX39" s="8" t="n">
        <v>0</v>
      </c>
      <c r="BY39" s="8" t="n">
        <v>1</v>
      </c>
      <c r="BZ39" s="8" t="n">
        <v>0</v>
      </c>
      <c r="CA39" s="8" t="n">
        <v>0</v>
      </c>
      <c r="CB39" s="48" t="n"/>
      <c r="CC39" s="48" t="inlineStr">
        <is>
          <t>Genting</t>
        </is>
      </c>
      <c r="CD39" s="8" t="n">
        <v>0</v>
      </c>
      <c r="CE39" s="8" t="n">
        <v>0</v>
      </c>
      <c r="CF39" s="8" t="n">
        <v>0</v>
      </c>
      <c r="CG39" s="8" t="n">
        <v>0</v>
      </c>
      <c r="CH39" s="8" t="n">
        <v>0</v>
      </c>
      <c r="CI39" s="8" t="n">
        <v>1</v>
      </c>
      <c r="CJ39" s="8" t="n">
        <v>0</v>
      </c>
      <c r="CK39" s="48" t="n"/>
      <c r="CL39" s="48" t="inlineStr">
        <is>
          <t>Ya</t>
        </is>
      </c>
      <c r="CM39" s="8" t="n">
        <v>2025</v>
      </c>
      <c r="CN39" s="48" t="inlineStr">
        <is>
          <t>Fixed-Dome (Kubah Tetap)</t>
        </is>
      </c>
      <c r="CO39" s="48" t="inlineStr">
        <is>
          <t>6 m³ (4-5 ekor sapi, ±5 jam memasak/hari, ±50 kg</t>
        </is>
      </c>
      <c r="CP39" s="48" t="inlineStr">
        <is>
          <t>Anggota keluarga - laki-laki</t>
        </is>
      </c>
      <c r="CQ39" s="8" t="n">
        <v>0</v>
      </c>
      <c r="CR39" s="8" t="n">
        <v>0</v>
      </c>
      <c r="CS39" s="8" t="n">
        <v>0</v>
      </c>
      <c r="CT39" s="8" t="n">
        <v>0</v>
      </c>
      <c r="CU39" s="10" t="n">
        <v>1</v>
      </c>
      <c r="CV39" s="10" t="n">
        <v>0</v>
      </c>
      <c r="CW39" s="10" t="n">
        <v>0</v>
      </c>
      <c r="CX39" s="8" t="n">
        <v>0</v>
      </c>
      <c r="CY39" s="48" t="inlineStr">
        <is>
          <t>Anggota keluarga - laki-laki</t>
        </is>
      </c>
      <c r="CZ39" s="8" t="n">
        <v>1</v>
      </c>
      <c r="DA39" s="8" t="n">
        <v>0</v>
      </c>
      <c r="DB39" s="8" t="n">
        <v>0</v>
      </c>
      <c r="DC39" s="48" t="n"/>
      <c r="DD39" s="48" t="inlineStr">
        <is>
          <t>Anggota keluarga - laki-laki CPO atau pendamping</t>
        </is>
      </c>
      <c r="DE39" s="8" t="n">
        <v>1</v>
      </c>
      <c r="DF39" s="8" t="n">
        <v>0</v>
      </c>
      <c r="DG39" s="8" t="n">
        <v>1</v>
      </c>
      <c r="DH39" s="8" t="n">
        <v>0</v>
      </c>
      <c r="DI39" s="48" t="n"/>
      <c r="DJ39" s="48" t="inlineStr">
        <is>
          <t>Anggota keluarga - laki-laki CPO atau pendamping</t>
        </is>
      </c>
      <c r="DK39" s="8" t="n">
        <v>1</v>
      </c>
      <c r="DL39" s="8" t="n">
        <v>0</v>
      </c>
      <c r="DM39" s="8" t="n">
        <v>1</v>
      </c>
      <c r="DN39" s="8" t="n">
        <v>0</v>
      </c>
      <c r="DO39" s="48" t="n"/>
      <c r="DP39" s="8" t="n">
        <v>1</v>
      </c>
      <c r="DQ39" s="8" t="n">
        <v>0</v>
      </c>
      <c r="DR39" s="8" t="n">
        <v>0</v>
      </c>
      <c r="DS39" s="48" t="n"/>
      <c r="DT39" s="48" t="n"/>
      <c r="DU39" s="48" t="n"/>
      <c r="DV39" s="48" t="inlineStr">
        <is>
          <t>Ya</t>
        </is>
      </c>
      <c r="DW39" s="48" t="n"/>
      <c r="DX39" s="48" t="n"/>
      <c r="DY39" s="48" t="n"/>
      <c r="DZ39" s="48" t="n"/>
      <c r="EA39" s="48" t="n"/>
      <c r="EB39" s="48" t="n"/>
      <c r="EC39" s="48" t="n"/>
      <c r="ED39" s="48" t="n"/>
      <c r="EE39" s="48" t="n"/>
      <c r="EF39" s="48" t="n"/>
      <c r="EG39" s="48" t="n"/>
      <c r="EH39" s="48" t="n"/>
      <c r="EI39" s="48" t="inlineStr">
        <is>
          <t>Tidak ada masalah</t>
        </is>
      </c>
      <c r="EJ39" s="8" t="n">
        <v>0</v>
      </c>
      <c r="EK39" s="8" t="n">
        <v>0</v>
      </c>
      <c r="EL39" s="8" t="n">
        <v>0</v>
      </c>
      <c r="EM39" s="8" t="n">
        <v>1</v>
      </c>
      <c r="EN39" s="8" t="n">
        <v>0</v>
      </c>
      <c r="EO39" s="11" t="n"/>
      <c r="EP39" s="48" t="inlineStr">
        <is>
          <t>Ya, cukup jelas dan mudah diikuti</t>
        </is>
      </c>
      <c r="EQ39" s="48" t="inlineStr">
        <is>
          <t>Pelatihan</t>
        </is>
      </c>
      <c r="ER39" s="48" t="inlineStr">
        <is>
          <t>CPO atau pendamping</t>
        </is>
      </c>
      <c r="ES39" s="8" t="n">
        <v>1</v>
      </c>
      <c r="ET39" s="8" t="n">
        <v>0</v>
      </c>
      <c r="EU39" s="8" t="n">
        <v>0</v>
      </c>
      <c r="EV39" s="8" t="n">
        <v>0</v>
      </c>
      <c r="EW39" s="48" t="n"/>
      <c r="EX39" s="48" t="inlineStr">
        <is>
          <t>Anggota keluarga - Laki-laki</t>
        </is>
      </c>
      <c r="EY39" s="8" t="n">
        <v>1</v>
      </c>
      <c r="EZ39" s="8" t="n">
        <v>0</v>
      </c>
      <c r="FA39" s="8" t="n">
        <v>0</v>
      </c>
      <c r="FB39" s="48" t="n"/>
      <c r="FC39" s="48" t="inlineStr">
        <is>
          <t>Setiap hari</t>
        </is>
      </c>
      <c r="FD39" s="48" t="n"/>
      <c r="FE39" s="48" t="inlineStr">
        <is>
          <t>Mengetahui</t>
        </is>
      </c>
      <c r="FF39" s="48" t="inlineStr">
        <is>
          <t>Selalu (setiap hari)</t>
        </is>
      </c>
      <c r="FG39" s="48" t="inlineStr">
        <is>
          <t>Mengetahui</t>
        </is>
      </c>
      <c r="FH39" s="48" t="inlineStr">
        <is>
          <t>Selalu (setiap hari)</t>
        </is>
      </c>
      <c r="FI39" s="48" t="inlineStr">
        <is>
          <t>Mengetahui</t>
        </is>
      </c>
      <c r="FJ39" s="48" t="inlineStr">
        <is>
          <t>Selalu (setiap hari)</t>
        </is>
      </c>
      <c r="FK39" s="48" t="inlineStr">
        <is>
          <t>Mengetahui</t>
        </is>
      </c>
      <c r="FL39" s="48" t="inlineStr">
        <is>
          <t>Sering (setiap minggu)</t>
        </is>
      </c>
      <c r="FM39" s="48" t="inlineStr">
        <is>
          <t>Mengetahui</t>
        </is>
      </c>
      <c r="FN39" s="48" t="inlineStr">
        <is>
          <t>Cukup sering (2 minggu sekali)</t>
        </is>
      </c>
      <c r="FO39" s="48" t="inlineStr">
        <is>
          <t>Mengetahui</t>
        </is>
      </c>
      <c r="FP39" s="48" t="inlineStr">
        <is>
          <t>Sering (setiap minggu)</t>
        </is>
      </c>
      <c r="FQ39" s="48" t="inlineStr">
        <is>
          <t>Mengetahui</t>
        </is>
      </c>
      <c r="FR39" s="48" t="inlineStr">
        <is>
          <t>Ya</t>
        </is>
      </c>
      <c r="FS39" s="48" t="inlineStr">
        <is>
          <t>Mengetahui</t>
        </is>
      </c>
      <c r="FT39" s="48" t="inlineStr">
        <is>
          <t>Ya, selalu</t>
        </is>
      </c>
      <c r="FU39" s="48" t="inlineStr">
        <is>
          <t>Laki-laki dewasa</t>
        </is>
      </c>
      <c r="FV39" s="8" t="n">
        <v>1</v>
      </c>
      <c r="FW39" s="8" t="n">
        <v>0</v>
      </c>
      <c r="FX39" s="8" t="n">
        <v>0</v>
      </c>
      <c r="FY39" s="8" t="n">
        <v>0</v>
      </c>
      <c r="FZ39" s="48" t="inlineStr">
        <is>
          <t>Memahami</t>
        </is>
      </c>
      <c r="GA39" s="48" t="inlineStr">
        <is>
          <t>CPO</t>
        </is>
      </c>
      <c r="GB39" s="8" t="n">
        <v>1</v>
      </c>
      <c r="GC39" s="8" t="n">
        <v>0</v>
      </c>
      <c r="GD39" s="8" t="n">
        <v>0</v>
      </c>
      <c r="GE39" s="8" t="n">
        <v>0</v>
      </c>
      <c r="GF39" s="48" t="n"/>
      <c r="GG39" s="48" t="inlineStr">
        <is>
          <t>Sering</t>
        </is>
      </c>
      <c r="GH39" s="48" t="inlineStr">
        <is>
          <t>Ya</t>
        </is>
      </c>
      <c r="GI39" s="48" t="inlineStr">
        <is>
          <t>Tetangga Teman/keluarga</t>
        </is>
      </c>
      <c r="GJ39" s="8" t="n">
        <v>1</v>
      </c>
      <c r="GK39" s="8" t="n">
        <v>1</v>
      </c>
      <c r="GL39" s="8" t="n">
        <v>0</v>
      </c>
      <c r="GM39" s="8" t="n">
        <v>0</v>
      </c>
      <c r="GN39" s="48" t="n"/>
      <c r="GO39" s="8" t="n">
        <v>10</v>
      </c>
      <c r="GP39" s="48" t="inlineStr">
        <is>
          <t>Penuh (100%)</t>
        </is>
      </c>
      <c r="GQ39" s="48" t="inlineStr">
        <is>
          <t>Kayu bakar LPG</t>
        </is>
      </c>
      <c r="GR39" s="8" t="n">
        <v>1</v>
      </c>
      <c r="GS39" s="8" t="n">
        <v>1</v>
      </c>
      <c r="GT39" s="8" t="n">
        <v>0</v>
      </c>
      <c r="GU39" s="8" t="n">
        <v>0</v>
      </c>
      <c r="GV39" s="8" t="n">
        <v>0</v>
      </c>
      <c r="GW39" s="8" t="n">
        <v>0</v>
      </c>
      <c r="GX39" s="8" t="n">
        <v>0</v>
      </c>
      <c r="GY39" s="48" t="n"/>
      <c r="GZ39" s="48" t="inlineStr">
        <is>
          <t>Ya</t>
        </is>
      </c>
      <c r="HA39" s="8" t="n">
        <v>40</v>
      </c>
      <c r="HB39" s="8" t="n">
        <v>400000</v>
      </c>
      <c r="HC39" s="8" t="n">
        <v>5</v>
      </c>
      <c r="HD39" s="8" t="n">
        <v>50000</v>
      </c>
      <c r="HE39" s="8" t="n">
        <v>12</v>
      </c>
      <c r="HF39" s="8" t="n">
        <v>100000</v>
      </c>
      <c r="HG39" s="8" t="n">
        <v>3</v>
      </c>
      <c r="HH39" s="8" t="n">
        <v>25000</v>
      </c>
      <c r="HI39" s="48" t="n"/>
      <c r="HJ39" s="48" t="n"/>
      <c r="HK39" s="48" t="n"/>
      <c r="HL39" s="48" t="n"/>
      <c r="HM39" s="48" t="n"/>
      <c r="HN39" s="48" t="n"/>
      <c r="HO39" s="48" t="n"/>
      <c r="HP39" s="48" t="n"/>
      <c r="HQ39" s="48" t="n"/>
      <c r="HR39" s="48" t="n"/>
      <c r="HS39" s="48" t="n"/>
      <c r="HT39" s="48" t="n"/>
      <c r="HU39" s="48" t="n"/>
      <c r="HV39" s="48" t="n"/>
      <c r="HW39" s="48" t="n"/>
      <c r="HX39" s="48" t="n"/>
      <c r="HY39" s="8" t="n">
        <v>35</v>
      </c>
      <c r="HZ39" s="8" t="n">
        <v>350000</v>
      </c>
      <c r="IA39" s="8" t="n">
        <v>9</v>
      </c>
      <c r="IB39" s="8" t="n">
        <v>75000</v>
      </c>
      <c r="IC39" s="48" t="n"/>
      <c r="ID39" s="48" t="n"/>
      <c r="IE39" s="48" t="n"/>
      <c r="IF39" s="48" t="n"/>
      <c r="IG39" s="48" t="n"/>
      <c r="IH39" s="48" t="n"/>
      <c r="II39" s="48" t="n"/>
      <c r="IJ39" s="48" t="n"/>
      <c r="IK39" s="48" t="inlineStr">
        <is>
          <t>50-65 kg</t>
        </is>
      </c>
      <c r="IL39" s="48" t="inlineStr">
        <is>
          <t>3-5 jam</t>
        </is>
      </c>
      <c r="IM39" s="48" t="inlineStr">
        <is>
          <t>Ya</t>
        </is>
      </c>
      <c r="IN39" s="48" t="inlineStr">
        <is>
          <t>Tidak</t>
        </is>
      </c>
      <c r="IO39" s="48" t="inlineStr">
        <is>
          <t>Jauh lebih bersih</t>
        </is>
      </c>
      <c r="IP39" s="48" t="n"/>
      <c r="IQ39" s="48" t="inlineStr">
        <is>
          <t>Tidak pernah</t>
        </is>
      </c>
      <c r="IR39" s="48" t="n"/>
      <c r="IS39" s="48" t="n"/>
      <c r="IT39" s="48" t="n"/>
      <c r="IU39" s="48" t="n"/>
      <c r="IV39" s="48" t="n"/>
      <c r="IW39" s="48" t="n"/>
      <c r="IX39" s="48" t="n"/>
      <c r="IY39" s="48" t="n"/>
      <c r="IZ39" s="48" t="inlineStr">
        <is>
          <t>Tidak pernah</t>
        </is>
      </c>
      <c r="JA39" s="48" t="n"/>
      <c r="JB39" s="48" t="n"/>
      <c r="JC39" s="48" t="n"/>
      <c r="JD39" s="48" t="n"/>
      <c r="JE39" s="48" t="n"/>
      <c r="JF39" s="48" t="n"/>
      <c r="JG39" s="48" t="n"/>
      <c r="JH39" s="48" t="n"/>
      <c r="JI39" s="48" t="inlineStr">
        <is>
          <t>Tidak pernah</t>
        </is>
      </c>
      <c r="JJ39" s="48" t="n"/>
      <c r="JK39" s="48" t="n"/>
      <c r="JL39" s="48" t="n"/>
      <c r="JM39" s="48" t="n"/>
      <c r="JN39" s="48" t="n"/>
      <c r="JO39" s="48" t="n"/>
      <c r="JP39" s="48" t="n"/>
      <c r="JQ39" s="48" t="n"/>
      <c r="JR39" s="48" t="inlineStr">
        <is>
          <t>Tidak pernah</t>
        </is>
      </c>
      <c r="JS39" s="48" t="n"/>
      <c r="JT39" s="48" t="n"/>
      <c r="JU39" s="48" t="n"/>
      <c r="JV39" s="48" t="n"/>
      <c r="JW39" s="48" t="n"/>
      <c r="JX39" s="48" t="n"/>
      <c r="JY39" s="48" t="n"/>
      <c r="JZ39" s="48" t="n"/>
      <c r="KA39" s="48" t="inlineStr">
        <is>
          <t>Tidak pernah</t>
        </is>
      </c>
      <c r="KB39" s="48" t="n"/>
      <c r="KC39" s="48" t="n"/>
      <c r="KD39" s="48" t="n"/>
      <c r="KE39" s="48" t="n"/>
      <c r="KF39" s="48" t="n"/>
      <c r="KG39" s="48" t="n"/>
      <c r="KH39" s="48" t="n"/>
      <c r="KI39" s="48" t="n"/>
      <c r="KJ39" s="48" t="inlineStr">
        <is>
          <t>Tidak pernah</t>
        </is>
      </c>
      <c r="KK39" s="48" t="n"/>
      <c r="KL39" s="48" t="n"/>
      <c r="KM39" s="48" t="n"/>
      <c r="KN39" s="48" t="n"/>
      <c r="KO39" s="48" t="n"/>
      <c r="KP39" s="48" t="n"/>
      <c r="KQ39" s="48" t="n"/>
      <c r="KR39" s="48" t="n"/>
      <c r="KS39" s="48" t="inlineStr">
        <is>
          <t>Jauh lebih baik</t>
        </is>
      </c>
      <c r="KT39" s="48" t="inlineStr">
        <is>
          <t>0-1 kali</t>
        </is>
      </c>
      <c r="KU39" s="48" t="inlineStr">
        <is>
          <t>0-1 kali</t>
        </is>
      </c>
      <c r="KV39" s="48" t="inlineStr">
        <is>
          <t>Tidak ada</t>
        </is>
      </c>
      <c r="KW39" s="8" t="n">
        <v>0</v>
      </c>
      <c r="KX39" s="8" t="n">
        <v>0</v>
      </c>
      <c r="KY39" s="8" t="n">
        <v>0</v>
      </c>
      <c r="KZ39" s="8" t="n">
        <v>1</v>
      </c>
      <c r="LA39" s="48" t="inlineStr">
        <is>
          <t>Cukup membaik</t>
        </is>
      </c>
      <c r="LB39" s="48" t="inlineStr">
        <is>
          <t>Jauh lebih baik</t>
        </is>
      </c>
      <c r="LC39" s="8" t="n">
        <v>3</v>
      </c>
      <c r="LD39" s="8" t="n">
        <v>3</v>
      </c>
      <c r="LE39" s="8" t="n">
        <v>0</v>
      </c>
      <c r="LF39" s="8" t="n">
        <v>1</v>
      </c>
      <c r="LG39" s="48" t="inlineStr">
        <is>
          <t>Ya</t>
        </is>
      </c>
      <c r="LH39" s="8" t="n">
        <v>300000</v>
      </c>
      <c r="LI39" s="48" t="n"/>
      <c r="LJ39" s="48" t="inlineStr">
        <is>
          <t>Kebutuhan rumah tangga</t>
        </is>
      </c>
      <c r="LK39" s="8" t="n">
        <v>0</v>
      </c>
      <c r="LL39" s="8" t="n">
        <v>0</v>
      </c>
      <c r="LM39" s="8" t="n">
        <v>0</v>
      </c>
      <c r="LN39" s="8" t="n">
        <v>0</v>
      </c>
      <c r="LO39" s="8" t="n">
        <v>1</v>
      </c>
      <c r="LP39" s="8" t="n">
        <v>0</v>
      </c>
      <c r="LQ39" s="8" t="n">
        <v>0</v>
      </c>
      <c r="LR39" s="48" t="n"/>
      <c r="LS39" s="8" t="n">
        <v>15</v>
      </c>
      <c r="LT39" s="8" t="n">
        <v>0</v>
      </c>
      <c r="LU39" s="8" t="n">
        <v>0</v>
      </c>
      <c r="LV39" s="8" t="n">
        <v>5</v>
      </c>
      <c r="LW39" s="8" t="n">
        <v>0</v>
      </c>
      <c r="LX39" s="8" t="n">
        <v>0</v>
      </c>
      <c r="LY39" s="8" t="n">
        <v>5</v>
      </c>
      <c r="LZ39" s="8" t="n">
        <v>0</v>
      </c>
      <c r="MA39" s="8" t="n">
        <v>0</v>
      </c>
      <c r="MB39" s="48" t="inlineStr">
        <is>
          <t>Ya</t>
        </is>
      </c>
      <c r="MC39" s="8" t="n">
        <v>30</v>
      </c>
      <c r="MD39" s="8" t="n">
        <v>15</v>
      </c>
      <c r="ME39" s="8" t="n">
        <v>30</v>
      </c>
      <c r="MF39" s="8" t="n">
        <v>15</v>
      </c>
      <c r="MG39" s="8" t="n">
        <v>0</v>
      </c>
      <c r="MH39" s="8" t="n">
        <v>0</v>
      </c>
      <c r="MI39" s="48" t="inlineStr">
        <is>
          <t>Istirahat</t>
        </is>
      </c>
      <c r="MJ39" s="8" t="n">
        <v>0</v>
      </c>
      <c r="MK39" s="8" t="n">
        <v>0</v>
      </c>
      <c r="ML39" s="8" t="n">
        <v>1</v>
      </c>
      <c r="MM39" s="8" t="n">
        <v>0</v>
      </c>
      <c r="MN39" s="8" t="n">
        <v>0</v>
      </c>
      <c r="MO39" s="8" t="n">
        <v>0</v>
      </c>
      <c r="MP39" s="48" t="n"/>
      <c r="MQ39" s="48" t="n"/>
      <c r="MR39" s="48" t="inlineStr">
        <is>
          <t>untuk kumpul keluarga</t>
        </is>
      </c>
      <c r="MS39" s="48" t="n"/>
      <c r="MT39" s="48" t="inlineStr">
        <is>
          <t>santai</t>
        </is>
      </c>
      <c r="MU39" s="48" t="inlineStr">
        <is>
          <t>Tidak</t>
        </is>
      </c>
      <c r="MV39" s="48" t="n"/>
      <c r="MW39" s="48" t="n"/>
      <c r="MX39" s="48" t="n"/>
      <c r="MY39" s="48" t="n"/>
      <c r="MZ39" s="48" t="n"/>
      <c r="NA39" s="48" t="n"/>
      <c r="NB39" s="48" t="n"/>
      <c r="NC39" s="48" t="n"/>
      <c r="ND39" s="48" t="n"/>
      <c r="NE39" s="48" t="n"/>
      <c r="NF39" s="48" t="n"/>
      <c r="NG39" s="48" t="n"/>
      <c r="NH39" s="48" t="n"/>
      <c r="NI39" s="48" t="n"/>
      <c r="NJ39" s="48" t="n"/>
      <c r="NK39" s="48" t="n"/>
      <c r="NL39" s="48" t="inlineStr">
        <is>
          <t>Ya</t>
        </is>
      </c>
      <c r="NM39" s="48" t="inlineStr">
        <is>
          <t>Kombinasi dana mandiri dan dana hibah</t>
        </is>
      </c>
      <c r="NN39" s="48" t="inlineStr">
        <is>
          <t>&gt;11.000.001</t>
        </is>
      </c>
      <c r="NO39" s="48" t="inlineStr">
        <is>
          <t>Pemerintah</t>
        </is>
      </c>
      <c r="NP39" s="48" t="n"/>
      <c r="NQ39" s="48" t="n"/>
      <c r="NR39" s="48" t="n"/>
      <c r="NS39" s="48" t="n"/>
      <c r="NT39" s="48" t="n"/>
      <c r="NU39" s="48" t="n"/>
      <c r="NV39" s="48" t="inlineStr">
        <is>
          <t>Anggota keluarga - Laki-laki dewasa</t>
        </is>
      </c>
      <c r="NW39" s="48" t="n"/>
      <c r="NX39" s="48" t="inlineStr">
        <is>
          <t>Sangat meningkat</t>
        </is>
      </c>
      <c r="NY39" s="8" t="n">
        <v>40</v>
      </c>
      <c r="NZ39" s="8" t="n">
        <v>20</v>
      </c>
      <c r="OA39" s="8" t="n">
        <v>0</v>
      </c>
      <c r="OB39" s="8" t="n">
        <v>5</v>
      </c>
      <c r="OC39" s="8" t="n">
        <v>5</v>
      </c>
      <c r="OD39" s="8" t="n">
        <v>0</v>
      </c>
      <c r="OE39" s="48" t="inlineStr">
        <is>
          <t>Jauh lebih baik</t>
        </is>
      </c>
      <c r="OF39" s="48" t="inlineStr">
        <is>
          <t>Jauh lebih baik (beda waktu memasak lebih cepat setengah jam atau lebih, ATAU tidak lagi ada rasa/bau makanan yang berubah, ATAU alasan lainnya)</t>
        </is>
      </c>
      <c r="OG39" s="48" t="inlineStr">
        <is>
          <t>Ya</t>
        </is>
      </c>
      <c r="OH39" s="8" t="n">
        <v>0</v>
      </c>
      <c r="OI39" s="8" t="n">
        <v>5</v>
      </c>
      <c r="OJ39" s="8" t="n">
        <v>0</v>
      </c>
      <c r="OK39" s="8" t="n">
        <v>0</v>
      </c>
      <c r="OL39" s="8" t="n">
        <v>0</v>
      </c>
      <c r="OM39" s="8" t="n">
        <v>0</v>
      </c>
      <c r="ON39" s="8" t="n">
        <v>0</v>
      </c>
      <c r="OO39" s="8" t="n">
        <v>0</v>
      </c>
      <c r="OP39" s="48" t="inlineStr">
        <is>
          <t>Sapi perah</t>
        </is>
      </c>
      <c r="OQ39" s="8" t="n">
        <v>0</v>
      </c>
      <c r="OR39" s="8" t="n">
        <v>1</v>
      </c>
      <c r="OS39" s="8" t="n">
        <v>0</v>
      </c>
      <c r="OT39" s="8" t="n">
        <v>0</v>
      </c>
      <c r="OU39" s="8" t="n">
        <v>0</v>
      </c>
      <c r="OV39" s="8" t="n">
        <v>0</v>
      </c>
      <c r="OW39" s="8" t="n">
        <v>0</v>
      </c>
      <c r="OX39" s="8" t="n">
        <v>0</v>
      </c>
      <c r="OY39" s="48" t="n"/>
      <c r="OZ39" s="48" t="n"/>
      <c r="PA39" s="48" t="n"/>
      <c r="PB39" s="48" t="n"/>
      <c r="PC39" s="48" t="n"/>
      <c r="PD39" s="48" t="n"/>
      <c r="PE39" s="48" t="n"/>
      <c r="PF39" s="48" t="n"/>
      <c r="PG39" s="48" t="n"/>
      <c r="PH39" s="48" t="n"/>
      <c r="PI39" s="48" t="n"/>
      <c r="PJ39" s="48" t="inlineStr">
        <is>
          <t>1-Disebarkan ke lahan terbuka</t>
        </is>
      </c>
      <c r="PK39" s="8" t="n">
        <v>0</v>
      </c>
      <c r="PL39" s="8" t="n">
        <v>0</v>
      </c>
      <c r="PM39" s="8" t="n">
        <v>0</v>
      </c>
      <c r="PN39" s="8" t="n">
        <v>0</v>
      </c>
      <c r="PO39" s="8" t="n">
        <v>0</v>
      </c>
      <c r="PP39" s="8" t="n">
        <v>1</v>
      </c>
      <c r="PQ39" s="8" t="n">
        <v>0</v>
      </c>
      <c r="PR39" s="8" t="n">
        <v>0</v>
      </c>
      <c r="PS39" s="8" t="n">
        <v>0</v>
      </c>
      <c r="PT39" s="48" t="n"/>
      <c r="PU39" s="48" t="n"/>
      <c r="PV39" s="48" t="n"/>
      <c r="PW39" s="48" t="n"/>
      <c r="PX39" s="48" t="n"/>
      <c r="PY39" s="48" t="n"/>
      <c r="PZ39" s="48" t="n"/>
      <c r="QA39" s="48" t="n"/>
      <c r="QB39" s="48" t="n"/>
      <c r="QC39" s="48" t="n"/>
      <c r="QD39" s="48" t="n"/>
      <c r="QE39" s="48" t="n"/>
      <c r="QF39" s="48" t="n"/>
      <c r="QG39" s="48" t="n"/>
      <c r="QH39" s="48" t="n"/>
      <c r="QI39" s="48" t="n"/>
      <c r="QJ39" s="48" t="n"/>
      <c r="QK39" s="48" t="n"/>
      <c r="QL39" s="48" t="n"/>
      <c r="QM39" s="48" t="n"/>
      <c r="QN39" s="48" t="n"/>
      <c r="QO39" s="48" t="n"/>
      <c r="QP39" s="48" t="n"/>
      <c r="QQ39" s="48" t="n"/>
      <c r="QR39" s="48" t="n"/>
      <c r="QS39" s="48" t="n"/>
      <c r="QT39" s="48" t="n"/>
      <c r="QU39" s="48" t="n"/>
      <c r="QV39" s="48" t="n"/>
      <c r="QW39" s="48" t="n"/>
      <c r="QX39" s="48" t="n"/>
      <c r="QY39" s="48" t="n"/>
      <c r="QZ39" s="48" t="n"/>
      <c r="RA39" s="48" t="n"/>
      <c r="RB39" s="48" t="n"/>
      <c r="RC39" s="48" t="n"/>
      <c r="RD39" s="48" t="n"/>
      <c r="RE39" s="48" t="n"/>
      <c r="RF39" s="48" t="n"/>
      <c r="RG39" s="48" t="n"/>
      <c r="RH39" s="48" t="n"/>
      <c r="RI39" s="48" t="n"/>
      <c r="RJ39" s="48" t="n"/>
      <c r="RK39" s="48" t="n"/>
      <c r="RL39" s="48" t="n"/>
      <c r="RM39" s="48" t="n"/>
      <c r="RN39" s="48" t="n"/>
      <c r="RO39" s="48" t="n"/>
      <c r="RP39" s="48" t="n"/>
      <c r="RQ39" s="48" t="n"/>
      <c r="RR39" s="48" t="n"/>
      <c r="RS39" s="48" t="n"/>
      <c r="RT39" s="48" t="n"/>
      <c r="RU39" s="48" t="n"/>
      <c r="RV39" s="48" t="n"/>
      <c r="RW39" s="48" t="n"/>
      <c r="RX39" s="48" t="n"/>
      <c r="RY39" s="48" t="n"/>
      <c r="RZ39" s="48" t="n"/>
      <c r="SA39" s="48" t="n"/>
      <c r="SB39" s="48" t="n"/>
      <c r="SC39" s="48" t="n"/>
      <c r="SD39" s="48" t="n"/>
      <c r="SE39" s="8" t="n">
        <v>5</v>
      </c>
      <c r="SF39" s="48" t="n"/>
      <c r="SG39" s="48" t="n"/>
      <c r="SH39" s="48" t="n"/>
      <c r="SI39" s="48" t="n"/>
      <c r="SJ39" s="48" t="n"/>
      <c r="SK39" s="48" t="n"/>
      <c r="SL39" s="48" t="n"/>
      <c r="SM39" s="48" t="n"/>
      <c r="SN39" s="48" t="n"/>
      <c r="SO39" s="48" t="n"/>
      <c r="SP39" s="48" t="n"/>
      <c r="SQ39" s="48" t="n"/>
      <c r="SR39" s="48" t="n"/>
      <c r="SS39" s="48" t="n"/>
      <c r="ST39" s="48" t="n"/>
      <c r="SU39" s="48" t="n"/>
      <c r="SV39" s="48" t="n"/>
      <c r="SW39" s="48" t="n"/>
      <c r="SX39" s="48" t="n"/>
      <c r="SY39" s="48" t="n"/>
      <c r="SZ39" s="48" t="n"/>
      <c r="TA39" s="48" t="n"/>
      <c r="TB39" s="48" t="n"/>
      <c r="TC39" s="48" t="n"/>
      <c r="TD39" s="48" t="n"/>
      <c r="TE39" s="48" t="n"/>
      <c r="TF39" s="48" t="n"/>
      <c r="TG39" s="48" t="n"/>
      <c r="TH39" s="48" t="n"/>
      <c r="TI39" s="48" t="n"/>
      <c r="TJ39" s="48" t="n"/>
      <c r="TK39" s="48" t="n"/>
      <c r="TL39" s="48" t="n"/>
      <c r="TM39" s="48" t="n"/>
      <c r="TN39" s="48" t="n"/>
      <c r="TO39" s="48" t="n"/>
      <c r="TP39" s="48" t="n"/>
      <c r="TQ39" s="48" t="n"/>
      <c r="TR39" s="48" t="n"/>
      <c r="TS39" s="48" t="n"/>
      <c r="TT39" s="48" t="n"/>
      <c r="TU39" s="48" t="n"/>
      <c r="TV39" s="48" t="n"/>
      <c r="TW39" s="48" t="n"/>
      <c r="TX39" s="48" t="n"/>
      <c r="TY39" s="48" t="n"/>
      <c r="TZ39" s="48" t="n"/>
      <c r="UA39" s="48" t="inlineStr">
        <is>
          <t>Pemberian pakan di kandang</t>
        </is>
      </c>
      <c r="UB39" s="48" t="n"/>
      <c r="UC39" s="48" t="n"/>
      <c r="UD39" s="48" t="n"/>
      <c r="UE39" s="48" t="n"/>
      <c r="UF39" s="48" t="n"/>
      <c r="UG39" s="48" t="n"/>
      <c r="UH39" s="48" t="n"/>
      <c r="UI39" s="48" t="inlineStr">
        <is>
          <t>Sangat teratur (setiap hari)</t>
        </is>
      </c>
      <c r="UJ39" s="48" t="n"/>
      <c r="UK39" s="48" t="n"/>
      <c r="UL39" s="48" t="n"/>
      <c r="UM39" s="48" t="n"/>
      <c r="UN39" s="48" t="n"/>
      <c r="UO39" s="48" t="n"/>
      <c r="UP39" s="48" t="n"/>
      <c r="UQ39" s="48" t="inlineStr">
        <is>
          <t>Sangat sering (&gt;1 kali sehari)</t>
        </is>
      </c>
      <c r="UR39" s="48" t="n"/>
      <c r="US39" s="48" t="n"/>
      <c r="UT39" s="48" t="n"/>
      <c r="UU39" s="48" t="n"/>
      <c r="UV39" s="48" t="n"/>
      <c r="UW39" s="48" t="n"/>
      <c r="UX39" s="48" t="n"/>
      <c r="UY39" s="48" t="n"/>
      <c r="UZ39" s="48" t="n"/>
      <c r="VA39" s="48" t="n"/>
      <c r="VB39" s="48" t="n"/>
      <c r="VC39" s="48" t="n"/>
      <c r="VD39" s="48" t="n"/>
      <c r="VE39" s="48" t="n"/>
      <c r="VF39" s="48" t="n"/>
      <c r="VG39" s="48" t="n"/>
      <c r="VH39" s="48" t="n"/>
      <c r="VI39" s="48" t="n"/>
      <c r="VJ39" s="48" t="n"/>
      <c r="VK39" s="48" t="inlineStr">
        <is>
          <t>2-Disimpan basah (slurry) 5-Untuk disebar di tanah (dan dibajak) 6-Digester biogas</t>
        </is>
      </c>
      <c r="VL39" s="8" t="n">
        <v>0</v>
      </c>
      <c r="VM39" s="8" t="n">
        <v>1</v>
      </c>
      <c r="VN39" s="8" t="n">
        <v>0</v>
      </c>
      <c r="VO39" s="8" t="n">
        <v>0</v>
      </c>
      <c r="VP39" s="8" t="n">
        <v>1</v>
      </c>
      <c r="VQ39" s="8" t="n">
        <v>1</v>
      </c>
      <c r="VR39" s="8" t="n">
        <v>0</v>
      </c>
      <c r="VS39" s="8" t="n">
        <v>0</v>
      </c>
      <c r="VT39" s="48" t="n"/>
      <c r="VU39" s="48" t="n"/>
      <c r="VV39" s="48" t="n"/>
      <c r="VW39" s="48" t="n"/>
      <c r="VX39" s="48" t="n"/>
      <c r="VY39" s="48" t="n"/>
      <c r="VZ39" s="48" t="n"/>
      <c r="WA39" s="48" t="n"/>
      <c r="WB39" s="48" t="n"/>
      <c r="WC39" s="48" t="n"/>
      <c r="WD39" s="48" t="n"/>
      <c r="WE39" s="48" t="n"/>
      <c r="WF39" s="48" t="n"/>
      <c r="WG39" s="48" t="n"/>
      <c r="WH39" s="48" t="n"/>
      <c r="WI39" s="48" t="n"/>
      <c r="WJ39" s="48" t="n"/>
      <c r="WK39" s="48" t="n"/>
      <c r="WL39" s="48" t="n"/>
      <c r="WM39" s="48" t="n"/>
      <c r="WN39" s="48" t="n"/>
      <c r="WO39" s="48" t="n"/>
      <c r="WP39" s="48" t="n"/>
      <c r="WQ39" s="48" t="n"/>
      <c r="WR39" s="48" t="n"/>
      <c r="WS39" s="48" t="n"/>
      <c r="WT39" s="48" t="n"/>
      <c r="WU39" s="48" t="n"/>
      <c r="WV39" s="48" t="n"/>
      <c r="WW39" s="48" t="n"/>
      <c r="WX39" s="48" t="n"/>
      <c r="WY39" s="48" t="n"/>
      <c r="WZ39" s="48" t="n"/>
      <c r="XA39" s="48" t="n"/>
      <c r="XB39" s="48" t="n"/>
      <c r="XC39" s="48" t="n"/>
      <c r="XD39" s="48" t="n"/>
      <c r="XE39" s="48" t="n"/>
      <c r="XF39" s="48" t="n"/>
      <c r="XG39" s="48" t="n"/>
      <c r="XH39" s="48" t="n"/>
      <c r="XI39" s="48" t="n"/>
      <c r="XJ39" s="48" t="n"/>
      <c r="XK39" s="48" t="n"/>
      <c r="XL39" s="48" t="n"/>
      <c r="XM39" s="48" t="n"/>
      <c r="XN39" s="48" t="n"/>
      <c r="XO39" s="48" t="n"/>
      <c r="XP39" s="48" t="n"/>
      <c r="XQ39" s="48" t="n"/>
      <c r="XR39" s="48" t="n"/>
      <c r="XS39" s="48" t="n"/>
      <c r="XT39" s="48" t="n"/>
      <c r="XU39" s="48" t="n"/>
      <c r="XV39" s="48" t="n"/>
      <c r="XW39" s="48" t="n"/>
      <c r="XX39" s="48" t="n"/>
      <c r="XY39" s="48" t="n"/>
      <c r="XZ39" s="48" t="n"/>
      <c r="YA39" s="48" t="n"/>
      <c r="YB39" s="48" t="n"/>
      <c r="YC39" s="48" t="n"/>
      <c r="YD39" s="48" t="n"/>
      <c r="YE39" s="48" t="n"/>
      <c r="YF39" s="48" t="n"/>
      <c r="YG39" s="48" t="n"/>
      <c r="YH39" s="48" t="n"/>
      <c r="YI39" s="48" t="n"/>
      <c r="YJ39" s="48" t="n"/>
      <c r="YK39" s="48" t="n"/>
      <c r="YL39" s="48" t="n"/>
      <c r="YM39" s="48" t="n"/>
      <c r="YN39" s="48" t="n"/>
      <c r="YO39" s="48" t="n"/>
      <c r="YP39" s="48" t="n"/>
      <c r="YQ39" s="48" t="n"/>
      <c r="YR39" s="48" t="n"/>
      <c r="YS39" s="48" t="n"/>
      <c r="YT39" s="8" t="n">
        <v>60</v>
      </c>
      <c r="YU39" s="48" t="n"/>
      <c r="YV39" s="48" t="n"/>
      <c r="YW39" s="48" t="n"/>
      <c r="YX39" s="48" t="n"/>
      <c r="YY39" s="48" t="n"/>
      <c r="YZ39" s="48" t="n"/>
      <c r="ZA39" s="48" t="n"/>
      <c r="ZB39" s="8" t="n">
        <v>2</v>
      </c>
      <c r="ZC39" s="48" t="n"/>
      <c r="ZD39" s="48" t="n"/>
      <c r="ZE39" s="48" t="n"/>
      <c r="ZF39" s="48" t="n"/>
      <c r="ZG39" s="48" t="n"/>
      <c r="ZH39" s="48" t="n"/>
      <c r="ZI39" s="48" t="n"/>
      <c r="ZJ39" s="48" t="inlineStr">
        <is>
          <t>Pakan kering (misal: konsentrat, silase, pelet)</t>
        </is>
      </c>
      <c r="ZK39" s="48" t="n"/>
      <c r="ZL39" s="48" t="n"/>
      <c r="ZM39" s="48" t="n"/>
      <c r="ZN39" s="48" t="n"/>
      <c r="ZO39" s="48" t="n"/>
      <c r="ZP39" s="48" t="n"/>
      <c r="ZQ39" s="48" t="inlineStr">
        <is>
          <t>Ya</t>
        </is>
      </c>
      <c r="ZR39" s="48" t="inlineStr">
        <is>
          <t>Padat Cair</t>
        </is>
      </c>
      <c r="ZS39" s="8" t="n">
        <v>1</v>
      </c>
      <c r="ZT39" s="8" t="n">
        <v>1</v>
      </c>
      <c r="ZU39" s="8" t="n">
        <v>60</v>
      </c>
      <c r="ZV39" s="8" t="n">
        <v>60</v>
      </c>
      <c r="ZW39" s="48" t="inlineStr">
        <is>
          <t>Ya</t>
        </is>
      </c>
      <c r="ZX39" s="48" t="inlineStr">
        <is>
          <t>Mengetahui</t>
        </is>
      </c>
      <c r="ZY39" s="48" t="inlineStr">
        <is>
          <t>Digunakan untuk pupuk di lahan pertanian sendiri Dibuang ke lahan sekitar kandang - yg ditanami tanaman Diberikan gratis ke orang lain</t>
        </is>
      </c>
      <c r="ZZ39" s="8" t="n">
        <v>1</v>
      </c>
      <c r="AAA39" s="8" t="n">
        <v>0</v>
      </c>
      <c r="AAB39" s="8" t="n">
        <v>0</v>
      </c>
      <c r="AAC39" s="8" t="n">
        <v>1</v>
      </c>
      <c r="AAD39" s="8" t="n">
        <v>1</v>
      </c>
      <c r="AAE39" s="8" t="n">
        <v>0</v>
      </c>
      <c r="AAF39" s="8" t="n">
        <v>0</v>
      </c>
      <c r="AAG39" s="48" t="inlineStr">
        <is>
          <t>Pupuk cair untuk tanaman</t>
        </is>
      </c>
      <c r="AAH39" s="8" t="n">
        <v>1</v>
      </c>
      <c r="AAI39" s="8" t="n">
        <v>0</v>
      </c>
      <c r="AAJ39" s="8" t="n">
        <v>0</v>
      </c>
      <c r="AAK39" s="8" t="n">
        <v>0</v>
      </c>
      <c r="AAL39" s="8" t="n">
        <v>0</v>
      </c>
      <c r="AAM39" s="48" t="n"/>
      <c r="AAN39" s="48" t="n"/>
      <c r="AAO39" s="48" t="n"/>
      <c r="AAP39" s="48" t="n"/>
      <c r="AAQ39" s="48" t="n"/>
      <c r="AAR39" s="48" t="n"/>
      <c r="AAS39" s="48" t="n"/>
      <c r="AAT39" s="48" t="n"/>
      <c r="AAU39" s="48" t="n"/>
      <c r="AAV39" s="11" t="inlineStr">
        <is>
          <t>Rumput</t>
        </is>
      </c>
      <c r="AAW39" s="48" t="inlineStr">
        <is>
          <t>Sering ( 1 minggu 2 kali)</t>
        </is>
      </c>
      <c r="AAX39" s="8" t="n">
        <v>3500</v>
      </c>
      <c r="AAY39" s="8" t="n">
        <v>50</v>
      </c>
      <c r="AAZ39" s="8" t="n">
        <v>60</v>
      </c>
      <c r="ABA39" s="8" t="n">
        <v>60</v>
      </c>
      <c r="ABB39" s="48" t="inlineStr">
        <is>
          <t>Urea</t>
        </is>
      </c>
      <c r="ABC39" s="48" t="n"/>
      <c r="ABD39" s="8" t="n">
        <v>50</v>
      </c>
      <c r="ABE39" s="8" t="n">
        <v>4000</v>
      </c>
      <c r="ABF39" s="8" t="n">
        <v>0</v>
      </c>
      <c r="ABG39" s="8" t="n">
        <v>4000</v>
      </c>
      <c r="ABH39" s="8" t="n">
        <v>500</v>
      </c>
      <c r="ABI39" s="8" t="n">
        <v>700</v>
      </c>
      <c r="ABJ39" s="48" t="inlineStr">
        <is>
          <t>Ya</t>
        </is>
      </c>
      <c r="ABK39" s="48" t="inlineStr">
        <is>
          <t>Sangat meningkat</t>
        </is>
      </c>
      <c r="ABL39" s="48" t="inlineStr">
        <is>
          <t>Sangat meningkat</t>
        </is>
      </c>
      <c r="ABM39" s="48" t="inlineStr">
        <is>
          <t>Sangat meningkat</t>
        </is>
      </c>
      <c r="ABN39" s="48" t="n"/>
      <c r="ABO39" s="48" t="n"/>
      <c r="ABP39" s="48" t="inlineStr">
        <is>
          <t>Tidak punya waktu mengumpulkannya Ladang/sawah terlalu jauh, sulit untuk mengangkut ke sana</t>
        </is>
      </c>
      <c r="ABQ39" s="8" t="n">
        <v>0</v>
      </c>
      <c r="ABR39" s="8" t="n">
        <v>0</v>
      </c>
      <c r="ABS39" s="8" t="n">
        <v>1</v>
      </c>
      <c r="ABT39" s="8" t="n">
        <v>1</v>
      </c>
      <c r="ABU39" s="8" t="n">
        <v>0</v>
      </c>
      <c r="ABV39" s="8" t="n">
        <v>0</v>
      </c>
      <c r="ABW39" s="8" t="n">
        <v>0</v>
      </c>
      <c r="ABX39" s="48" t="n"/>
      <c r="ABY39" s="48" t="inlineStr">
        <is>
          <t>tidak</t>
        </is>
      </c>
      <c r="ABZ39" s="48" t="inlineStr">
        <is>
          <t>Manfaat besar dan membantu kehidupan sehari-hari</t>
        </is>
      </c>
      <c r="ACA39" s="48" t="inlineStr">
        <is>
          <t>Bertambah</t>
        </is>
      </c>
      <c r="ACB39" s="48" t="inlineStr">
        <is>
          <t>Anggota keluarga - Perempuan dewasa</t>
        </is>
      </c>
      <c r="ACC39" s="48" t="inlineStr">
        <is>
          <t>Sangat setuju</t>
        </is>
      </c>
      <c r="ACD39" s="48" t="inlineStr">
        <is>
          <t>Anggota keluarga - Laki-laki dewasa Anggota keluarga - Perempuan dewasa</t>
        </is>
      </c>
      <c r="ACE39" s="8" t="n">
        <v>1</v>
      </c>
      <c r="ACF39" s="8" t="n">
        <v>1</v>
      </c>
      <c r="ACG39" s="8" t="n">
        <v>0</v>
      </c>
      <c r="ACH39" s="8" t="n">
        <v>0</v>
      </c>
      <c r="ACI39" s="48" t="inlineStr">
        <is>
          <t>Sangat puas</t>
        </is>
      </c>
      <c r="ACJ39" s="48" t="inlineStr">
        <is>
          <t>Sangat puas</t>
        </is>
      </c>
      <c r="ACK39" s="48" t="inlineStr">
        <is>
          <t>Sangat puas</t>
        </is>
      </c>
      <c r="ACL39" s="48" t="inlineStr">
        <is>
          <t>Sangat puas</t>
        </is>
      </c>
      <c r="ACM39" s="48" t="inlineStr">
        <is>
          <t>Tidak</t>
        </is>
      </c>
      <c r="ACN39" s="48" t="n"/>
      <c r="ACO39" s="48" t="inlineStr">
        <is>
          <t>Puas</t>
        </is>
      </c>
      <c r="ACP39" s="48" t="n"/>
      <c r="ACQ39" s="48" t="n"/>
      <c r="ACR39" s="48" t="n"/>
      <c r="ACS39" s="48" t="n"/>
      <c r="ACT39" s="48" t="n"/>
      <c r="ACU39" s="48" t="n"/>
      <c r="ACV39" s="48" t="n"/>
      <c r="ACW39" s="48" t="n"/>
      <c r="ACX39" s="48" t="n"/>
      <c r="ACY39" s="48" t="n"/>
      <c r="ACZ39" s="48" t="inlineStr">
        <is>
          <t>Menghubungi CPO atau pendamping</t>
        </is>
      </c>
      <c r="ADA39" s="8" t="n">
        <v>0</v>
      </c>
      <c r="ADB39" s="8" t="n">
        <v>0</v>
      </c>
      <c r="ADC39" s="8" t="n">
        <v>0</v>
      </c>
      <c r="ADD39" s="8" t="n">
        <v>0</v>
      </c>
      <c r="ADE39" s="8" t="n">
        <v>1</v>
      </c>
      <c r="ADF39" s="8" t="n">
        <v>0</v>
      </c>
      <c r="ADG39" s="8" t="n">
        <v>0</v>
      </c>
      <c r="ADH39" s="8" t="n">
        <v>0</v>
      </c>
      <c r="ADI39" s="12" t="n"/>
      <c r="ADJ39" s="17" t="inlineStr">
        <is>
          <t>Laki-laki dewasa</t>
        </is>
      </c>
      <c r="ADK39" s="48" t="n"/>
      <c r="ADL39" s="17" t="inlineStr">
        <is>
          <t>Menelepon atau WA langsung</t>
        </is>
      </c>
      <c r="ADM39" s="48" t="n"/>
      <c r="ADN39" s="11" t="inlineStr">
        <is>
          <t>Puas</t>
        </is>
      </c>
      <c r="ADO39" s="48" t="inlineStr">
        <is>
          <t>Ya, selalu</t>
        </is>
      </c>
      <c r="ADP39"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39" s="18" t="n">
        <v>1</v>
      </c>
      <c r="ADR39" s="18" t="n">
        <v>1</v>
      </c>
      <c r="ADS39" s="18" t="n">
        <v>1</v>
      </c>
      <c r="ADT39" s="18" t="n">
        <v>1</v>
      </c>
      <c r="ADU39" s="18" t="n">
        <v>1</v>
      </c>
      <c r="ADV39" s="18" t="n">
        <v>1</v>
      </c>
      <c r="ADW39" s="18" t="n">
        <v>1</v>
      </c>
      <c r="ADX39" s="18" t="n">
        <v>1</v>
      </c>
      <c r="ADY39" s="18" t="n">
        <v>1</v>
      </c>
      <c r="ADZ39" s="18" t="n">
        <v>0</v>
      </c>
      <c r="AEA39" s="18" t="n">
        <v>0</v>
      </c>
      <c r="AEB39" s="18" t="n">
        <v>0</v>
      </c>
      <c r="AEC39" s="48" t="n"/>
      <c r="AED39" s="48" t="inlineStr">
        <is>
          <t>Mengurangi pengeluaran energi</t>
        </is>
      </c>
      <c r="AEE39" s="48" t="n"/>
      <c r="AEF39" s="48" t="inlineStr">
        <is>
          <t>Pemerintah daerah</t>
        </is>
      </c>
      <c r="AEG39" s="48" t="n"/>
      <c r="AEH39" s="48" t="inlineStr">
        <is>
          <t>WhatsApp Image 2025-03-25 at 14.58.51-21_42_47.jpeg</t>
        </is>
      </c>
      <c r="AEI39" s="16" t="inlineStr">
        <is>
          <t>https://kf.kobotoolbox.org/api/v2/assets/avstPQqLr3Ab3ZdcVTXZ6f/data/666541864/attachments/attS62mFcBGTbMbxkyATgTz4/</t>
        </is>
      </c>
      <c r="AEJ39" s="48" t="inlineStr">
        <is>
          <t>a6143bee-4ab1-45e6-af65-e27efb177e0e-21_43_4.jpg</t>
        </is>
      </c>
      <c r="AEK39" s="16" t="inlineStr">
        <is>
          <t>https://kf.kobotoolbox.org/api/v2/assets/avstPQqLr3Ab3ZdcVTXZ6f/data/666541864/attachments/attQK2NzuFZwxWr5P7T37NYe/</t>
        </is>
      </c>
      <c r="AEL39" s="48" t="inlineStr">
        <is>
          <t>manto</t>
        </is>
      </c>
      <c r="AEM39" s="48" t="n"/>
      <c r="AEN39" s="48" t="n"/>
    </row>
    <row r="40">
      <c r="A40" s="6" t="n">
        <v>46061</v>
      </c>
      <c r="B40" s="6" t="n">
        <v>46061</v>
      </c>
      <c r="C40" s="48" t="inlineStr">
        <is>
          <t>Marmanto</t>
        </is>
      </c>
      <c r="D40" s="48" t="inlineStr">
        <is>
          <t>Sukardi</t>
        </is>
      </c>
      <c r="E40" s="8">
        <f>+6285800232746</f>
        <v/>
      </c>
      <c r="F40" s="48" t="n"/>
      <c r="G40" s="8" t="n">
        <v>-7.249</v>
      </c>
      <c r="H40" s="8" t="n">
        <v>110.25009</v>
      </c>
      <c r="I40" s="48" t="n"/>
      <c r="J40" s="8" t="n">
        <v>4.1</v>
      </c>
      <c r="K40" s="48" t="n"/>
      <c r="L40" s="48" t="n"/>
      <c r="M40" s="8" t="n">
        <v>-7.2183808</v>
      </c>
      <c r="N40" s="8" t="n">
        <v>110.25106</v>
      </c>
      <c r="O40" s="48" t="n"/>
      <c r="P40" s="8" t="n">
        <v>4.66</v>
      </c>
      <c r="Q40" s="48" t="n"/>
      <c r="R40" s="48" t="inlineStr">
        <is>
          <t>Jawa Tengah</t>
        </is>
      </c>
      <c r="S40" s="48" t="n"/>
      <c r="T40" s="48" t="n"/>
      <c r="U40" s="48" t="n"/>
      <c r="V40" s="48" t="n"/>
      <c r="W40" s="48" t="n"/>
      <c r="X40" s="48" t="n"/>
      <c r="Y40" s="48" t="n"/>
      <c r="Z40" s="48" t="n"/>
      <c r="AA40" s="48" t="n"/>
      <c r="AB40" s="48" t="n"/>
      <c r="AC40" s="48" t="inlineStr">
        <is>
          <t>Semarang</t>
        </is>
      </c>
      <c r="AD40" s="48" t="inlineStr">
        <is>
          <t>Getasan</t>
        </is>
      </c>
      <c r="AE40" s="48" t="inlineStr">
        <is>
          <t>Batur</t>
        </is>
      </c>
      <c r="AF40" s="48" t="inlineStr">
        <is>
          <t>QARIYAH THAYYIBAH</t>
        </is>
      </c>
      <c r="AG40" s="48" t="inlineStr">
        <is>
          <t>QTP0016</t>
        </is>
      </c>
      <c r="AH40" s="8" t="n">
        <v>16</v>
      </c>
      <c r="AI40" s="48" t="inlineStr">
        <is>
          <t>VPA1</t>
        </is>
      </c>
      <c r="AJ40" s="48" t="inlineStr">
        <is>
          <t>Aktif</t>
        </is>
      </c>
      <c r="AK40" s="8" t="n">
        <v>45</v>
      </c>
      <c r="AL40" s="48" t="inlineStr">
        <is>
          <t>Laki-laki</t>
        </is>
      </c>
      <c r="AM40" s="48" t="inlineStr">
        <is>
          <t>Sudah menikah</t>
        </is>
      </c>
      <c r="AN40" s="48" t="inlineStr">
        <is>
          <t>SMP/Sederajat</t>
        </is>
      </c>
      <c r="AO40" s="48" t="inlineStr">
        <is>
          <t>Petani</t>
        </is>
      </c>
      <c r="AP40" s="8" t="n">
        <v>1</v>
      </c>
      <c r="AQ40" s="8" t="n">
        <v>0</v>
      </c>
      <c r="AR40" s="8" t="n">
        <v>0</v>
      </c>
      <c r="AS40" s="8" t="n">
        <v>0</v>
      </c>
      <c r="AT40" s="8" t="n">
        <v>0</v>
      </c>
      <c r="AU40" s="8" t="n">
        <v>0</v>
      </c>
      <c r="AV40" s="8" t="n">
        <v>0</v>
      </c>
      <c r="AW40" s="8" t="n">
        <v>0</v>
      </c>
      <c r="AX40" s="48" t="n"/>
      <c r="AY40" s="48" t="inlineStr">
        <is>
          <t>Peternak</t>
        </is>
      </c>
      <c r="AZ40" s="8" t="n">
        <v>0</v>
      </c>
      <c r="BA40" s="8" t="n">
        <v>1</v>
      </c>
      <c r="BB40" s="8" t="n">
        <v>0</v>
      </c>
      <c r="BC40" s="8" t="n">
        <v>0</v>
      </c>
      <c r="BD40" s="8" t="n">
        <v>0</v>
      </c>
      <c r="BE40" s="8" t="n">
        <v>0</v>
      </c>
      <c r="BF40" s="8" t="n">
        <v>0</v>
      </c>
      <c r="BG40" s="8" t="n">
        <v>0</v>
      </c>
      <c r="BH40" s="48" t="n"/>
      <c r="BI40" s="48" t="inlineStr">
        <is>
          <t>&gt;Rp3.500.000</t>
        </is>
      </c>
      <c r="BJ40" s="8" t="n">
        <v>2</v>
      </c>
      <c r="BK40" s="8" t="n">
        <v>1</v>
      </c>
      <c r="BL40" s="8" t="n">
        <v>1</v>
      </c>
      <c r="BM40" s="8" t="n">
        <v>0</v>
      </c>
      <c r="BN40" s="48" t="inlineStr">
        <is>
          <t>Milik sendiri</t>
        </is>
      </c>
      <c r="BO40" s="48" t="inlineStr">
        <is>
          <t>Permanen (dinding bata dan semen)</t>
        </is>
      </c>
      <c r="BP40" s="8" t="n">
        <v>1</v>
      </c>
      <c r="BQ40" s="8" t="n">
        <v>0</v>
      </c>
      <c r="BR40" s="8" t="n">
        <v>0</v>
      </c>
      <c r="BS40" s="8" t="n">
        <v>0</v>
      </c>
      <c r="BT40" s="8" t="n">
        <v>0</v>
      </c>
      <c r="BU40" s="48" t="n"/>
      <c r="BV40" s="48" t="inlineStr">
        <is>
          <t>Keramik/ubin</t>
        </is>
      </c>
      <c r="BW40" s="8" t="n">
        <v>0</v>
      </c>
      <c r="BX40" s="8" t="n">
        <v>0</v>
      </c>
      <c r="BY40" s="8" t="n">
        <v>1</v>
      </c>
      <c r="BZ40" s="8" t="n">
        <v>0</v>
      </c>
      <c r="CA40" s="8" t="n">
        <v>0</v>
      </c>
      <c r="CB40" s="48" t="n"/>
      <c r="CC40" s="48" t="inlineStr">
        <is>
          <t>Genting</t>
        </is>
      </c>
      <c r="CD40" s="8" t="n">
        <v>0</v>
      </c>
      <c r="CE40" s="8" t="n">
        <v>0</v>
      </c>
      <c r="CF40" s="8" t="n">
        <v>0</v>
      </c>
      <c r="CG40" s="8" t="n">
        <v>0</v>
      </c>
      <c r="CH40" s="8" t="n">
        <v>0</v>
      </c>
      <c r="CI40" s="8" t="n">
        <v>1</v>
      </c>
      <c r="CJ40" s="8" t="n">
        <v>0</v>
      </c>
      <c r="CK40" s="48" t="n"/>
      <c r="CL40" s="48" t="inlineStr">
        <is>
          <t>Ya</t>
        </is>
      </c>
      <c r="CM40" s="8" t="n">
        <v>2010</v>
      </c>
      <c r="CN40" s="48" t="inlineStr">
        <is>
          <t>Fixed-Dome (Kubah Tetap)</t>
        </is>
      </c>
      <c r="CO40" s="48" t="inlineStr">
        <is>
          <t>6 m³ (4-5 ekor sapi, ±5 jam memasak/hari, ±50 kg</t>
        </is>
      </c>
      <c r="CP40" s="48" t="inlineStr">
        <is>
          <t>Anggota keluarga - laki-laki</t>
        </is>
      </c>
      <c r="CQ40" s="8" t="n">
        <v>0</v>
      </c>
      <c r="CR40" s="8" t="n">
        <v>0</v>
      </c>
      <c r="CS40" s="8" t="n">
        <v>0</v>
      </c>
      <c r="CT40" s="8" t="n">
        <v>0</v>
      </c>
      <c r="CU40" s="10" t="n">
        <v>1</v>
      </c>
      <c r="CV40" s="10" t="n">
        <v>0</v>
      </c>
      <c r="CW40" s="10" t="n">
        <v>0</v>
      </c>
      <c r="CX40" s="8" t="n">
        <v>0</v>
      </c>
      <c r="CY40" s="48" t="inlineStr">
        <is>
          <t>Anggota keluarga - laki-laki</t>
        </is>
      </c>
      <c r="CZ40" s="8" t="n">
        <v>1</v>
      </c>
      <c r="DA40" s="8" t="n">
        <v>0</v>
      </c>
      <c r="DB40" s="8" t="n">
        <v>0</v>
      </c>
      <c r="DC40" s="48" t="n"/>
      <c r="DD40" s="48" t="inlineStr">
        <is>
          <t>Anggota keluarga - laki-laki CPO atau pendamping</t>
        </is>
      </c>
      <c r="DE40" s="8" t="n">
        <v>1</v>
      </c>
      <c r="DF40" s="8" t="n">
        <v>0</v>
      </c>
      <c r="DG40" s="8" t="n">
        <v>1</v>
      </c>
      <c r="DH40" s="8" t="n">
        <v>0</v>
      </c>
      <c r="DI40" s="48" t="n"/>
      <c r="DJ40" s="48" t="inlineStr">
        <is>
          <t>Anggota keluarga - laki-laki CPO atau pendamping</t>
        </is>
      </c>
      <c r="DK40" s="8" t="n">
        <v>1</v>
      </c>
      <c r="DL40" s="8" t="n">
        <v>0</v>
      </c>
      <c r="DM40" s="8" t="n">
        <v>1</v>
      </c>
      <c r="DN40" s="8" t="n">
        <v>0</v>
      </c>
      <c r="DO40" s="48" t="n"/>
      <c r="DP40" s="8" t="n">
        <v>1</v>
      </c>
      <c r="DQ40" s="8" t="n">
        <v>0</v>
      </c>
      <c r="DR40" s="8" t="n">
        <v>0</v>
      </c>
      <c r="DS40" s="48" t="n"/>
      <c r="DT40" s="48" t="n"/>
      <c r="DU40" s="48" t="n"/>
      <c r="DV40" s="48" t="inlineStr">
        <is>
          <t>Ya</t>
        </is>
      </c>
      <c r="DW40" s="48" t="n"/>
      <c r="DX40" s="48" t="n"/>
      <c r="DY40" s="48" t="n"/>
      <c r="DZ40" s="48" t="n"/>
      <c r="EA40" s="48" t="n"/>
      <c r="EB40" s="48" t="n"/>
      <c r="EC40" s="48" t="n"/>
      <c r="ED40" s="48" t="n"/>
      <c r="EE40" s="48" t="n"/>
      <c r="EF40" s="48" t="n"/>
      <c r="EG40" s="48" t="n"/>
      <c r="EH40" s="48" t="n"/>
      <c r="EI40" s="48" t="inlineStr">
        <is>
          <t>Tidak ada masalah</t>
        </is>
      </c>
      <c r="EJ40" s="8" t="n">
        <v>0</v>
      </c>
      <c r="EK40" s="8" t="n">
        <v>0</v>
      </c>
      <c r="EL40" s="8" t="n">
        <v>0</v>
      </c>
      <c r="EM40" s="8" t="n">
        <v>1</v>
      </c>
      <c r="EN40" s="8" t="n">
        <v>0</v>
      </c>
      <c r="EO40" s="11" t="n"/>
      <c r="EP40" s="48" t="inlineStr">
        <is>
          <t>Ya, cukup jelas dan mudah diikuti</t>
        </is>
      </c>
      <c r="EQ40" s="48" t="inlineStr">
        <is>
          <t>Pelatihan</t>
        </is>
      </c>
      <c r="ER40" s="48" t="inlineStr">
        <is>
          <t>CPO atau pendamping</t>
        </is>
      </c>
      <c r="ES40" s="8" t="n">
        <v>1</v>
      </c>
      <c r="ET40" s="8" t="n">
        <v>0</v>
      </c>
      <c r="EU40" s="8" t="n">
        <v>0</v>
      </c>
      <c r="EV40" s="8" t="n">
        <v>0</v>
      </c>
      <c r="EW40" s="48" t="n"/>
      <c r="EX40" s="48" t="inlineStr">
        <is>
          <t>Anggota keluarga - Laki-laki</t>
        </is>
      </c>
      <c r="EY40" s="8" t="n">
        <v>1</v>
      </c>
      <c r="EZ40" s="8" t="n">
        <v>0</v>
      </c>
      <c r="FA40" s="8" t="n">
        <v>0</v>
      </c>
      <c r="FB40" s="48" t="n"/>
      <c r="FC40" s="48" t="inlineStr">
        <is>
          <t>Setiap hari</t>
        </is>
      </c>
      <c r="FD40" s="48" t="n"/>
      <c r="FE40" s="48" t="inlineStr">
        <is>
          <t>Mengetahui</t>
        </is>
      </c>
      <c r="FF40" s="48" t="inlineStr">
        <is>
          <t>Selalu (setiap hari)</t>
        </is>
      </c>
      <c r="FG40" s="48" t="inlineStr">
        <is>
          <t>Mengetahui</t>
        </is>
      </c>
      <c r="FH40" s="48" t="inlineStr">
        <is>
          <t>Selalu (setiap hari)</t>
        </is>
      </c>
      <c r="FI40" s="48" t="inlineStr">
        <is>
          <t>Mengetahui</t>
        </is>
      </c>
      <c r="FJ40" s="48" t="inlineStr">
        <is>
          <t>Selalu (setiap hari)</t>
        </is>
      </c>
      <c r="FK40" s="48" t="inlineStr">
        <is>
          <t>Mengetahui</t>
        </is>
      </c>
      <c r="FL40" s="48" t="inlineStr">
        <is>
          <t>Cukup sering (2 minggu sekali)</t>
        </is>
      </c>
      <c r="FM40" s="48" t="inlineStr">
        <is>
          <t>Mengetahui</t>
        </is>
      </c>
      <c r="FN40" s="48" t="inlineStr">
        <is>
          <t>Selalu (setiap hari)</t>
        </is>
      </c>
      <c r="FO40" s="48" t="inlineStr">
        <is>
          <t>Mengetahui</t>
        </is>
      </c>
      <c r="FP40" s="48" t="inlineStr">
        <is>
          <t>Cukup sering (2 minggu sekali)</t>
        </is>
      </c>
      <c r="FQ40" s="48" t="inlineStr">
        <is>
          <t>Mengetahui</t>
        </is>
      </c>
      <c r="FR40" s="48" t="inlineStr">
        <is>
          <t>Ya</t>
        </is>
      </c>
      <c r="FS40" s="48" t="inlineStr">
        <is>
          <t>Mengetahui</t>
        </is>
      </c>
      <c r="FT40" s="48" t="inlineStr">
        <is>
          <t>Ya, selalu</t>
        </is>
      </c>
      <c r="FU40" s="48" t="inlineStr">
        <is>
          <t>Laki-laki dewasa</t>
        </is>
      </c>
      <c r="FV40" s="8" t="n">
        <v>1</v>
      </c>
      <c r="FW40" s="8" t="n">
        <v>0</v>
      </c>
      <c r="FX40" s="8" t="n">
        <v>0</v>
      </c>
      <c r="FY40" s="8" t="n">
        <v>0</v>
      </c>
      <c r="FZ40" s="48" t="inlineStr">
        <is>
          <t>Memahami</t>
        </is>
      </c>
      <c r="GA40" s="48" t="inlineStr">
        <is>
          <t>CPO</t>
        </is>
      </c>
      <c r="GB40" s="8" t="n">
        <v>1</v>
      </c>
      <c r="GC40" s="8" t="n">
        <v>0</v>
      </c>
      <c r="GD40" s="8" t="n">
        <v>0</v>
      </c>
      <c r="GE40" s="8" t="n">
        <v>0</v>
      </c>
      <c r="GF40" s="48" t="n"/>
      <c r="GG40" s="48" t="inlineStr">
        <is>
          <t>Sering</t>
        </is>
      </c>
      <c r="GH40" s="48" t="inlineStr">
        <is>
          <t>Tidak</t>
        </is>
      </c>
      <c r="GI40" s="48" t="n"/>
      <c r="GJ40" s="48" t="n"/>
      <c r="GK40" s="48" t="n"/>
      <c r="GL40" s="48" t="n"/>
      <c r="GM40" s="48" t="n"/>
      <c r="GN40" s="48" t="n"/>
      <c r="GO40" s="48" t="n"/>
      <c r="GP40" s="48" t="inlineStr">
        <is>
          <t>Penuh (100%)</t>
        </is>
      </c>
      <c r="GQ40" s="48" t="inlineStr">
        <is>
          <t>Kayu bakar LPG</t>
        </is>
      </c>
      <c r="GR40" s="8" t="n">
        <v>1</v>
      </c>
      <c r="GS40" s="8" t="n">
        <v>1</v>
      </c>
      <c r="GT40" s="8" t="n">
        <v>0</v>
      </c>
      <c r="GU40" s="8" t="n">
        <v>0</v>
      </c>
      <c r="GV40" s="8" t="n">
        <v>0</v>
      </c>
      <c r="GW40" s="8" t="n">
        <v>0</v>
      </c>
      <c r="GX40" s="8" t="n">
        <v>0</v>
      </c>
      <c r="GY40" s="48" t="n"/>
      <c r="GZ40" s="48" t="inlineStr">
        <is>
          <t>Ya</t>
        </is>
      </c>
      <c r="HA40" s="8" t="n">
        <v>15</v>
      </c>
      <c r="HB40" s="8" t="n">
        <v>150000</v>
      </c>
      <c r="HC40" s="8" t="n">
        <v>5</v>
      </c>
      <c r="HD40" s="8" t="n">
        <v>50000</v>
      </c>
      <c r="HE40" s="8" t="n">
        <v>12</v>
      </c>
      <c r="HF40" s="8" t="n">
        <v>100000</v>
      </c>
      <c r="HG40" s="8" t="n">
        <v>3</v>
      </c>
      <c r="HH40" s="8" t="n">
        <v>25000</v>
      </c>
      <c r="HI40" s="48" t="n"/>
      <c r="HJ40" s="48" t="n"/>
      <c r="HK40" s="48" t="n"/>
      <c r="HL40" s="48" t="n"/>
      <c r="HM40" s="48" t="n"/>
      <c r="HN40" s="48" t="n"/>
      <c r="HO40" s="48" t="n"/>
      <c r="HP40" s="48" t="n"/>
      <c r="HQ40" s="48" t="n"/>
      <c r="HR40" s="48" t="n"/>
      <c r="HS40" s="48" t="n"/>
      <c r="HT40" s="48" t="n"/>
      <c r="HU40" s="48" t="n"/>
      <c r="HV40" s="48" t="n"/>
      <c r="HW40" s="48" t="n"/>
      <c r="HX40" s="48" t="n"/>
      <c r="HY40" s="8" t="n">
        <v>10</v>
      </c>
      <c r="HZ40" s="8" t="n">
        <v>100000</v>
      </c>
      <c r="IA40" s="8" t="n">
        <v>9</v>
      </c>
      <c r="IB40" s="8" t="n">
        <v>75000</v>
      </c>
      <c r="IC40" s="48" t="n"/>
      <c r="ID40" s="48" t="n"/>
      <c r="IE40" s="48" t="n"/>
      <c r="IF40" s="48" t="n"/>
      <c r="IG40" s="48" t="n"/>
      <c r="IH40" s="48" t="n"/>
      <c r="II40" s="48" t="n"/>
      <c r="IJ40" s="48" t="n"/>
      <c r="IK40" s="48" t="inlineStr">
        <is>
          <t>50-65 kg</t>
        </is>
      </c>
      <c r="IL40" s="48" t="inlineStr">
        <is>
          <t>3-5 jam</t>
        </is>
      </c>
      <c r="IM40" s="48" t="inlineStr">
        <is>
          <t>Ya</t>
        </is>
      </c>
      <c r="IN40" s="48" t="inlineStr">
        <is>
          <t>Tidak</t>
        </is>
      </c>
      <c r="IO40" s="48" t="inlineStr">
        <is>
          <t>Lebih bersih</t>
        </is>
      </c>
      <c r="IP40" s="48" t="n"/>
      <c r="IQ40" s="48" t="inlineStr">
        <is>
          <t>Tidak pernah</t>
        </is>
      </c>
      <c r="IR40" s="48" t="n"/>
      <c r="IS40" s="48" t="n"/>
      <c r="IT40" s="48" t="n"/>
      <c r="IU40" s="48" t="n"/>
      <c r="IV40" s="48" t="n"/>
      <c r="IW40" s="48" t="n"/>
      <c r="IX40" s="48" t="n"/>
      <c r="IY40" s="48" t="n"/>
      <c r="IZ40" s="48" t="inlineStr">
        <is>
          <t>Tidak pernah</t>
        </is>
      </c>
      <c r="JA40" s="48" t="n"/>
      <c r="JB40" s="48" t="n"/>
      <c r="JC40" s="48" t="n"/>
      <c r="JD40" s="48" t="n"/>
      <c r="JE40" s="48" t="n"/>
      <c r="JF40" s="48" t="n"/>
      <c r="JG40" s="48" t="n"/>
      <c r="JH40" s="48" t="n"/>
      <c r="JI40" s="48" t="inlineStr">
        <is>
          <t>Lebih jarang (lebih sering tidak terkena)</t>
        </is>
      </c>
      <c r="JJ40" s="48" t="inlineStr">
        <is>
          <t>Perempuan dewasa</t>
        </is>
      </c>
      <c r="JK40" s="8" t="n">
        <v>0</v>
      </c>
      <c r="JL40" s="8" t="n">
        <v>1</v>
      </c>
      <c r="JM40" s="8" t="n">
        <v>0</v>
      </c>
      <c r="JN40" s="48" t="inlineStr">
        <is>
          <t>Perempuan dewasa</t>
        </is>
      </c>
      <c r="JO40" s="8" t="n">
        <v>0</v>
      </c>
      <c r="JP40" s="8" t="n">
        <v>1</v>
      </c>
      <c r="JQ40" s="8" t="n">
        <v>0</v>
      </c>
      <c r="JR40" s="48" t="inlineStr">
        <is>
          <t>Tidak pernah</t>
        </is>
      </c>
      <c r="JS40" s="48" t="n"/>
      <c r="JT40" s="48" t="n"/>
      <c r="JU40" s="48" t="n"/>
      <c r="JV40" s="48" t="n"/>
      <c r="JW40" s="48" t="n"/>
      <c r="JX40" s="48" t="n"/>
      <c r="JY40" s="48" t="n"/>
      <c r="JZ40" s="48" t="n"/>
      <c r="KA40" s="48" t="inlineStr">
        <is>
          <t>Tidak pernah</t>
        </is>
      </c>
      <c r="KB40" s="48" t="n"/>
      <c r="KC40" s="48" t="n"/>
      <c r="KD40" s="48" t="n"/>
      <c r="KE40" s="48" t="n"/>
      <c r="KF40" s="48" t="n"/>
      <c r="KG40" s="48" t="n"/>
      <c r="KH40" s="48" t="n"/>
      <c r="KI40" s="48" t="n"/>
      <c r="KJ40" s="48" t="inlineStr">
        <is>
          <t>Tidak pernah</t>
        </is>
      </c>
      <c r="KK40" s="48" t="n"/>
      <c r="KL40" s="48" t="n"/>
      <c r="KM40" s="48" t="n"/>
      <c r="KN40" s="48" t="n"/>
      <c r="KO40" s="48" t="n"/>
      <c r="KP40" s="48" t="n"/>
      <c r="KQ40" s="48" t="n"/>
      <c r="KR40" s="48" t="n"/>
      <c r="KS40" s="48" t="inlineStr">
        <is>
          <t>Cukup membaik</t>
        </is>
      </c>
      <c r="KT40" s="48" t="inlineStr">
        <is>
          <t>0-1 kali</t>
        </is>
      </c>
      <c r="KU40" s="48" t="inlineStr">
        <is>
          <t>0-1 kali</t>
        </is>
      </c>
      <c r="KV40" s="48" t="inlineStr">
        <is>
          <t>Tidak ada</t>
        </is>
      </c>
      <c r="KW40" s="8" t="n">
        <v>0</v>
      </c>
      <c r="KX40" s="8" t="n">
        <v>0</v>
      </c>
      <c r="KY40" s="8" t="n">
        <v>0</v>
      </c>
      <c r="KZ40" s="8" t="n">
        <v>1</v>
      </c>
      <c r="LA40" s="48" t="inlineStr">
        <is>
          <t>Cukup membaik</t>
        </is>
      </c>
      <c r="LB40" s="48" t="inlineStr">
        <is>
          <t>Cukup membaik</t>
        </is>
      </c>
      <c r="LC40" s="8" t="n">
        <v>3</v>
      </c>
      <c r="LD40" s="8" t="n">
        <v>3</v>
      </c>
      <c r="LE40" s="8" t="n">
        <v>0</v>
      </c>
      <c r="LF40" s="8" t="n">
        <v>0</v>
      </c>
      <c r="LG40" s="48" t="inlineStr">
        <is>
          <t>Ya</t>
        </is>
      </c>
      <c r="LH40" s="8" t="n">
        <v>100000</v>
      </c>
      <c r="LI40" s="48" t="n"/>
      <c r="LJ40" s="48" t="inlineStr">
        <is>
          <t>Kebutuhan rumah tangga</t>
        </is>
      </c>
      <c r="LK40" s="8" t="n">
        <v>0</v>
      </c>
      <c r="LL40" s="8" t="n">
        <v>0</v>
      </c>
      <c r="LM40" s="8" t="n">
        <v>0</v>
      </c>
      <c r="LN40" s="8" t="n">
        <v>0</v>
      </c>
      <c r="LO40" s="8" t="n">
        <v>1</v>
      </c>
      <c r="LP40" s="8" t="n">
        <v>0</v>
      </c>
      <c r="LQ40" s="8" t="n">
        <v>0</v>
      </c>
      <c r="LR40" s="48" t="n"/>
      <c r="LS40" s="8" t="n">
        <v>15</v>
      </c>
      <c r="LT40" s="8" t="n">
        <v>20</v>
      </c>
      <c r="LU40" s="8" t="n">
        <v>0</v>
      </c>
      <c r="LV40" s="8" t="n">
        <v>5</v>
      </c>
      <c r="LW40" s="8" t="n">
        <v>7</v>
      </c>
      <c r="LX40" s="8" t="n">
        <v>0</v>
      </c>
      <c r="LY40" s="8" t="n">
        <v>5</v>
      </c>
      <c r="LZ40" s="8" t="n">
        <v>6</v>
      </c>
      <c r="MA40" s="8" t="n">
        <v>0</v>
      </c>
      <c r="MB40" s="48" t="inlineStr">
        <is>
          <t>Ya</t>
        </is>
      </c>
      <c r="MC40" s="8" t="n">
        <v>30</v>
      </c>
      <c r="MD40" s="8" t="n">
        <v>30</v>
      </c>
      <c r="ME40" s="8" t="n">
        <v>15</v>
      </c>
      <c r="MF40" s="8" t="n">
        <v>40</v>
      </c>
      <c r="MG40" s="8" t="n">
        <v>20</v>
      </c>
      <c r="MH40" s="8" t="n">
        <v>0</v>
      </c>
      <c r="MI40" s="48" t="inlineStr">
        <is>
          <t>Istirahat</t>
        </is>
      </c>
      <c r="MJ40" s="8" t="n">
        <v>0</v>
      </c>
      <c r="MK40" s="8" t="n">
        <v>0</v>
      </c>
      <c r="ML40" s="8" t="n">
        <v>1</v>
      </c>
      <c r="MM40" s="8" t="n">
        <v>0</v>
      </c>
      <c r="MN40" s="8" t="n">
        <v>0</v>
      </c>
      <c r="MO40" s="8" t="n">
        <v>0</v>
      </c>
      <c r="MP40" s="48" t="n"/>
      <c r="MQ40" s="48" t="n"/>
      <c r="MR40" s="48" t="inlineStr">
        <is>
          <t>santai kumpul keluarga</t>
        </is>
      </c>
      <c r="MS40" s="48" t="n"/>
      <c r="MT40" s="48" t="inlineStr">
        <is>
          <t>santai</t>
        </is>
      </c>
      <c r="MU40" s="48" t="inlineStr">
        <is>
          <t>Tidak</t>
        </is>
      </c>
      <c r="MV40" s="48" t="n"/>
      <c r="MW40" s="48" t="n"/>
      <c r="MX40" s="48" t="n"/>
      <c r="MY40" s="48" t="n"/>
      <c r="MZ40" s="48" t="n"/>
      <c r="NA40" s="48" t="n"/>
      <c r="NB40" s="48" t="n"/>
      <c r="NC40" s="48" t="n"/>
      <c r="ND40" s="48" t="n"/>
      <c r="NE40" s="48" t="n"/>
      <c r="NF40" s="48" t="n"/>
      <c r="NG40" s="48" t="n"/>
      <c r="NH40" s="48" t="n"/>
      <c r="NI40" s="48" t="n"/>
      <c r="NJ40" s="48" t="n"/>
      <c r="NK40" s="48" t="n"/>
      <c r="NL40" s="48" t="inlineStr">
        <is>
          <t>Ya</t>
        </is>
      </c>
      <c r="NM40" s="48" t="inlineStr">
        <is>
          <t>Kombinasi dana mandiri dan dana hibah</t>
        </is>
      </c>
      <c r="NN40" s="48" t="inlineStr">
        <is>
          <t>9.000.001-11.000.000</t>
        </is>
      </c>
      <c r="NO40" s="48" t="inlineStr">
        <is>
          <t>Program yayasan/NGO</t>
        </is>
      </c>
      <c r="NP40" s="48" t="n"/>
      <c r="NQ40" s="48" t="n"/>
      <c r="NR40" s="48" t="n"/>
      <c r="NS40" s="48" t="n"/>
      <c r="NT40" s="48" t="n"/>
      <c r="NU40" s="48" t="n"/>
      <c r="NV40" s="48" t="inlineStr">
        <is>
          <t>Anggota keluarga - Laki-laki dewasa</t>
        </is>
      </c>
      <c r="NW40" s="48" t="n"/>
      <c r="NX40" s="48" t="inlineStr">
        <is>
          <t>Sedikit meningkat</t>
        </is>
      </c>
      <c r="NY40" s="8" t="n">
        <v>40</v>
      </c>
      <c r="NZ40" s="8" t="n">
        <v>20</v>
      </c>
      <c r="OA40" s="8" t="n">
        <v>0</v>
      </c>
      <c r="OB40" s="8" t="n">
        <v>5</v>
      </c>
      <c r="OC40" s="8" t="n">
        <v>5</v>
      </c>
      <c r="OD40" s="8" t="n">
        <v>0</v>
      </c>
      <c r="OE40" s="48" t="inlineStr">
        <is>
          <t>Jauh lebih baik</t>
        </is>
      </c>
      <c r="OF40" s="48" t="inlineStr">
        <is>
          <t>Lebih baik (beda waktu memasak 5-30 menit, ATAU tidak lagi ada rasa/bau makanan yang berubah, ATAU alasan lainnya)</t>
        </is>
      </c>
      <c r="OG40" s="48" t="inlineStr">
        <is>
          <t>Ya</t>
        </is>
      </c>
      <c r="OH40" s="8" t="n">
        <v>5</v>
      </c>
      <c r="OI40" s="8" t="n">
        <v>0</v>
      </c>
      <c r="OJ40" s="8" t="n">
        <v>0</v>
      </c>
      <c r="OK40" s="8" t="n">
        <v>0</v>
      </c>
      <c r="OL40" s="8" t="n">
        <v>0</v>
      </c>
      <c r="OM40" s="8" t="n">
        <v>0</v>
      </c>
      <c r="ON40" s="8" t="n">
        <v>0</v>
      </c>
      <c r="OO40" s="8" t="n">
        <v>0</v>
      </c>
      <c r="OP40" s="48" t="inlineStr">
        <is>
          <t>Sapi pedaging</t>
        </is>
      </c>
      <c r="OQ40" s="8" t="n">
        <v>1</v>
      </c>
      <c r="OR40" s="8" t="n">
        <v>0</v>
      </c>
      <c r="OS40" s="8" t="n">
        <v>0</v>
      </c>
      <c r="OT40" s="8" t="n">
        <v>0</v>
      </c>
      <c r="OU40" s="8" t="n">
        <v>0</v>
      </c>
      <c r="OV40" s="8" t="n">
        <v>0</v>
      </c>
      <c r="OW40" s="8" t="n">
        <v>0</v>
      </c>
      <c r="OX40" s="8" t="n">
        <v>0</v>
      </c>
      <c r="OY40" s="48" t="inlineStr">
        <is>
          <t>1-Disebarkan ke lahan terbuka</t>
        </is>
      </c>
      <c r="OZ40" s="8" t="n">
        <v>1</v>
      </c>
      <c r="PA40" s="8" t="n">
        <v>0</v>
      </c>
      <c r="PB40" s="8" t="n">
        <v>0</v>
      </c>
      <c r="PC40" s="8" t="n">
        <v>0</v>
      </c>
      <c r="PD40" s="8" t="n">
        <v>0</v>
      </c>
      <c r="PE40" s="8" t="n">
        <v>0</v>
      </c>
      <c r="PF40" s="8" t="n">
        <v>1</v>
      </c>
      <c r="PG40" s="8" t="n">
        <v>0</v>
      </c>
      <c r="PH40" s="8" t="n">
        <v>0</v>
      </c>
      <c r="PI40" s="8" t="n">
        <v>0</v>
      </c>
      <c r="PJ40" s="48" t="n"/>
      <c r="PK40" s="48" t="n"/>
      <c r="PL40" s="48" t="n"/>
      <c r="PM40" s="48" t="n"/>
      <c r="PN40" s="48" t="n"/>
      <c r="PO40" s="48" t="n"/>
      <c r="PP40" s="48" t="n"/>
      <c r="PQ40" s="48" t="n"/>
      <c r="PR40" s="48" t="n"/>
      <c r="PS40" s="48" t="n"/>
      <c r="PT40" s="48" t="n"/>
      <c r="PU40" s="48" t="n"/>
      <c r="PV40" s="48" t="n"/>
      <c r="PW40" s="48" t="n"/>
      <c r="PX40" s="48" t="n"/>
      <c r="PY40" s="48" t="n"/>
      <c r="PZ40" s="48" t="n"/>
      <c r="QA40" s="48" t="n"/>
      <c r="QB40" s="48" t="n"/>
      <c r="QC40" s="48" t="n"/>
      <c r="QD40" s="48" t="n"/>
      <c r="QE40" s="48" t="n"/>
      <c r="QF40" s="48" t="n"/>
      <c r="QG40" s="48" t="n"/>
      <c r="QH40" s="48" t="n"/>
      <c r="QI40" s="48" t="n"/>
      <c r="QJ40" s="48" t="n"/>
      <c r="QK40" s="48" t="n"/>
      <c r="QL40" s="48" t="n"/>
      <c r="QM40" s="48" t="n"/>
      <c r="QN40" s="48" t="n"/>
      <c r="QO40" s="48" t="n"/>
      <c r="QP40" s="48" t="n"/>
      <c r="QQ40" s="48" t="n"/>
      <c r="QR40" s="48" t="n"/>
      <c r="QS40" s="48" t="n"/>
      <c r="QT40" s="48" t="n"/>
      <c r="QU40" s="48" t="n"/>
      <c r="QV40" s="48" t="n"/>
      <c r="QW40" s="48" t="n"/>
      <c r="QX40" s="48" t="n"/>
      <c r="QY40" s="48" t="n"/>
      <c r="QZ40" s="48" t="n"/>
      <c r="RA40" s="48" t="n"/>
      <c r="RB40" s="48" t="n"/>
      <c r="RC40" s="48" t="n"/>
      <c r="RD40" s="48" t="n"/>
      <c r="RE40" s="48" t="n"/>
      <c r="RF40" s="48" t="n"/>
      <c r="RG40" s="48" t="n"/>
      <c r="RH40" s="48" t="n"/>
      <c r="RI40" s="48" t="n"/>
      <c r="RJ40" s="48" t="n"/>
      <c r="RK40" s="48" t="n"/>
      <c r="RL40" s="48" t="n"/>
      <c r="RM40" s="48" t="n"/>
      <c r="RN40" s="48" t="n"/>
      <c r="RO40" s="48" t="n"/>
      <c r="RP40" s="48" t="n"/>
      <c r="RQ40" s="48" t="n"/>
      <c r="RR40" s="48" t="n"/>
      <c r="RS40" s="48" t="n"/>
      <c r="RT40" s="48" t="n"/>
      <c r="RU40" s="48" t="n"/>
      <c r="RV40" s="48" t="n"/>
      <c r="RW40" s="48" t="n"/>
      <c r="RX40" s="48" t="n"/>
      <c r="RY40" s="48" t="n"/>
      <c r="RZ40" s="48" t="n"/>
      <c r="SA40" s="48" t="n"/>
      <c r="SB40" s="48" t="n"/>
      <c r="SC40" s="48" t="n"/>
      <c r="SD40" s="8" t="n">
        <v>5</v>
      </c>
      <c r="SE40" s="48" t="n"/>
      <c r="SF40" s="48" t="n"/>
      <c r="SG40" s="48" t="n"/>
      <c r="SH40" s="48" t="n"/>
      <c r="SI40" s="48" t="n"/>
      <c r="SJ40" s="48" t="n"/>
      <c r="SK40" s="48" t="n"/>
      <c r="SL40" s="8" t="n">
        <v>5</v>
      </c>
      <c r="SM40" s="8" t="n">
        <v>0</v>
      </c>
      <c r="SN40" s="8" t="n">
        <v>0</v>
      </c>
      <c r="SO40" s="8" t="n">
        <v>0</v>
      </c>
      <c r="SP40" s="8" t="n">
        <v>0</v>
      </c>
      <c r="SQ40" s="8" t="n">
        <v>0</v>
      </c>
      <c r="SR40" s="8" t="n">
        <v>0</v>
      </c>
      <c r="SS40" s="8" t="n">
        <v>0</v>
      </c>
      <c r="ST40" s="8" t="n">
        <v>0</v>
      </c>
      <c r="SU40" s="8" t="n">
        <v>0</v>
      </c>
      <c r="SV40" s="8" t="n">
        <v>0</v>
      </c>
      <c r="SW40" s="8" t="n">
        <v>0</v>
      </c>
      <c r="SX40" s="48" t="n"/>
      <c r="SY40" s="48" t="n"/>
      <c r="SZ40" s="48" t="n"/>
      <c r="TA40" s="48" t="n"/>
      <c r="TB40" s="48" t="n"/>
      <c r="TC40" s="48" t="n"/>
      <c r="TD40" s="48" t="n"/>
      <c r="TE40" s="48" t="n"/>
      <c r="TF40" s="48" t="n"/>
      <c r="TG40" s="48" t="n"/>
      <c r="TH40" s="48" t="n"/>
      <c r="TI40" s="48" t="n"/>
      <c r="TJ40" s="48" t="n"/>
      <c r="TK40" s="48" t="n"/>
      <c r="TL40" s="48" t="n"/>
      <c r="TM40" s="48" t="n"/>
      <c r="TN40" s="48" t="n"/>
      <c r="TO40" s="48" t="n"/>
      <c r="TP40" s="48" t="n"/>
      <c r="TQ40" s="48" t="n"/>
      <c r="TR40" s="48" t="n"/>
      <c r="TS40" s="48" t="n"/>
      <c r="TT40" s="48" t="n"/>
      <c r="TU40" s="48" t="n"/>
      <c r="TV40" s="48" t="n"/>
      <c r="TW40" s="48" t="n"/>
      <c r="TX40" s="48" t="n"/>
      <c r="TY40" s="48" t="n"/>
      <c r="TZ40" s="48" t="inlineStr">
        <is>
          <t>Pemberian pakan di kandang</t>
        </is>
      </c>
      <c r="UA40" s="48" t="n"/>
      <c r="UB40" s="48" t="n"/>
      <c r="UC40" s="48" t="n"/>
      <c r="UD40" s="48" t="n"/>
      <c r="UE40" s="48" t="n"/>
      <c r="UF40" s="48" t="n"/>
      <c r="UG40" s="48" t="n"/>
      <c r="UH40" s="48" t="inlineStr">
        <is>
          <t>Sangat teratur (setiap hari)</t>
        </is>
      </c>
      <c r="UI40" s="48" t="n"/>
      <c r="UJ40" s="48" t="n"/>
      <c r="UK40" s="48" t="n"/>
      <c r="UL40" s="48" t="n"/>
      <c r="UM40" s="48" t="n"/>
      <c r="UN40" s="48" t="n"/>
      <c r="UO40" s="48" t="n"/>
      <c r="UP40" s="48" t="inlineStr">
        <is>
          <t>Sangat sering (&gt;1 kali sehari)</t>
        </is>
      </c>
      <c r="UQ40" s="48" t="n"/>
      <c r="UR40" s="48" t="n"/>
      <c r="US40" s="48" t="n"/>
      <c r="UT40" s="48" t="n"/>
      <c r="UU40" s="48" t="n"/>
      <c r="UV40" s="48" t="n"/>
      <c r="UW40" s="48" t="n"/>
      <c r="UX40" s="48" t="inlineStr">
        <is>
          <t>3-Disimpan terbuka (dry lot) 5-Untuk disebar di tanah (dan dibajak) 6-Digester biogas</t>
        </is>
      </c>
      <c r="UY40" s="8" t="n">
        <v>0</v>
      </c>
      <c r="UZ40" s="8" t="n">
        <v>0</v>
      </c>
      <c r="VA40" s="8" t="n">
        <v>0</v>
      </c>
      <c r="VB40" s="8" t="n">
        <v>0</v>
      </c>
      <c r="VC40" s="8" t="n">
        <v>0</v>
      </c>
      <c r="VD40" s="8" t="n">
        <v>0</v>
      </c>
      <c r="VE40" s="8" t="n">
        <v>1</v>
      </c>
      <c r="VF40" s="8" t="n">
        <v>0</v>
      </c>
      <c r="VG40" s="8" t="n">
        <v>1</v>
      </c>
      <c r="VH40" s="8" t="n">
        <v>1</v>
      </c>
      <c r="VI40" s="8" t="n">
        <v>0</v>
      </c>
      <c r="VJ40" s="8" t="n">
        <v>0</v>
      </c>
      <c r="VK40" s="48" t="n"/>
      <c r="VL40" s="48" t="n"/>
      <c r="VM40" s="48" t="n"/>
      <c r="VN40" s="48" t="n"/>
      <c r="VO40" s="48" t="n"/>
      <c r="VP40" s="48" t="n"/>
      <c r="VQ40" s="48" t="n"/>
      <c r="VR40" s="48" t="n"/>
      <c r="VS40" s="48" t="n"/>
      <c r="VT40" s="48" t="n"/>
      <c r="VU40" s="48" t="n"/>
      <c r="VV40" s="48" t="n"/>
      <c r="VW40" s="48" t="n"/>
      <c r="VX40" s="48" t="n"/>
      <c r="VY40" s="48" t="n"/>
      <c r="VZ40" s="48" t="n"/>
      <c r="WA40" s="48" t="n"/>
      <c r="WB40" s="48" t="n"/>
      <c r="WC40" s="48" t="n"/>
      <c r="WD40" s="48" t="n"/>
      <c r="WE40" s="48" t="n"/>
      <c r="WF40" s="48" t="n"/>
      <c r="WG40" s="48" t="n"/>
      <c r="WH40" s="48" t="n"/>
      <c r="WI40" s="48" t="n"/>
      <c r="WJ40" s="48" t="n"/>
      <c r="WK40" s="48" t="n"/>
      <c r="WL40" s="48" t="n"/>
      <c r="WM40" s="48" t="n"/>
      <c r="WN40" s="48" t="n"/>
      <c r="WO40" s="48" t="n"/>
      <c r="WP40" s="48" t="n"/>
      <c r="WQ40" s="48" t="n"/>
      <c r="WR40" s="48" t="n"/>
      <c r="WS40" s="48" t="n"/>
      <c r="WT40" s="48" t="n"/>
      <c r="WU40" s="48" t="n"/>
      <c r="WV40" s="48" t="n"/>
      <c r="WW40" s="48" t="n"/>
      <c r="WX40" s="48" t="n"/>
      <c r="WY40" s="48" t="n"/>
      <c r="WZ40" s="48" t="n"/>
      <c r="XA40" s="48" t="n"/>
      <c r="XB40" s="48" t="n"/>
      <c r="XC40" s="48" t="n"/>
      <c r="XD40" s="48" t="n"/>
      <c r="XE40" s="48" t="n"/>
      <c r="XF40" s="48" t="n"/>
      <c r="XG40" s="48" t="n"/>
      <c r="XH40" s="48" t="n"/>
      <c r="XI40" s="48" t="n"/>
      <c r="XJ40" s="48" t="n"/>
      <c r="XK40" s="48" t="n"/>
      <c r="XL40" s="48" t="n"/>
      <c r="XM40" s="48" t="n"/>
      <c r="XN40" s="48" t="n"/>
      <c r="XO40" s="48" t="n"/>
      <c r="XP40" s="48" t="n"/>
      <c r="XQ40" s="48" t="n"/>
      <c r="XR40" s="48" t="n"/>
      <c r="XS40" s="48" t="n"/>
      <c r="XT40" s="48" t="n"/>
      <c r="XU40" s="48" t="n"/>
      <c r="XV40" s="48" t="n"/>
      <c r="XW40" s="48" t="n"/>
      <c r="XX40" s="48" t="n"/>
      <c r="XY40" s="48" t="n"/>
      <c r="XZ40" s="48" t="n"/>
      <c r="YA40" s="48" t="n"/>
      <c r="YB40" s="48" t="n"/>
      <c r="YC40" s="48" t="n"/>
      <c r="YD40" s="48" t="n"/>
      <c r="YE40" s="48" t="n"/>
      <c r="YF40" s="48" t="n"/>
      <c r="YG40" s="48" t="n"/>
      <c r="YH40" s="8" t="n">
        <v>60</v>
      </c>
      <c r="YI40" s="48" t="n"/>
      <c r="YJ40" s="48" t="n"/>
      <c r="YK40" s="48" t="n"/>
      <c r="YL40" s="48" t="n"/>
      <c r="YM40" s="48" t="n"/>
      <c r="YN40" s="48" t="n"/>
      <c r="YO40" s="48" t="n"/>
      <c r="YP40" s="48" t="n"/>
      <c r="YQ40" s="48" t="n"/>
      <c r="YR40" s="48" t="n"/>
      <c r="YS40" s="48" t="n"/>
      <c r="YT40" s="48" t="n"/>
      <c r="YU40" s="48" t="n"/>
      <c r="YV40" s="48" t="n"/>
      <c r="YW40" s="48" t="n"/>
      <c r="YX40" s="48" t="n"/>
      <c r="YY40" s="48" t="n"/>
      <c r="YZ40" s="48" t="n"/>
      <c r="ZA40" s="8" t="n">
        <v>2</v>
      </c>
      <c r="ZB40" s="48" t="n"/>
      <c r="ZC40" s="48" t="n"/>
      <c r="ZD40" s="48" t="n"/>
      <c r="ZE40" s="48" t="n"/>
      <c r="ZF40" s="48" t="n"/>
      <c r="ZG40" s="48" t="n"/>
      <c r="ZH40" s="48" t="n"/>
      <c r="ZI40" s="48" t="inlineStr">
        <is>
          <t>Pakan segar (misal: rumput)</t>
        </is>
      </c>
      <c r="ZJ40" s="48" t="n"/>
      <c r="ZK40" s="48" t="n"/>
      <c r="ZL40" s="48" t="n"/>
      <c r="ZM40" s="48" t="n"/>
      <c r="ZN40" s="48" t="n"/>
      <c r="ZO40" s="48" t="n"/>
      <c r="ZP40" s="48" t="n"/>
      <c r="ZQ40" s="48" t="inlineStr">
        <is>
          <t>Ya</t>
        </is>
      </c>
      <c r="ZR40" s="48" t="inlineStr">
        <is>
          <t>Padat Cair</t>
        </is>
      </c>
      <c r="ZS40" s="8" t="n">
        <v>1</v>
      </c>
      <c r="ZT40" s="8" t="n">
        <v>1</v>
      </c>
      <c r="ZU40" s="8" t="n">
        <v>60</v>
      </c>
      <c r="ZV40" s="8" t="n">
        <v>60</v>
      </c>
      <c r="ZW40" s="48" t="inlineStr">
        <is>
          <t>Ya</t>
        </is>
      </c>
      <c r="ZX40" s="48" t="inlineStr">
        <is>
          <t>Mengetahui</t>
        </is>
      </c>
      <c r="ZY40" s="48" t="inlineStr">
        <is>
          <t>Digunakan untuk pupuk di lahan pertanian sendiri Dibuang ke lahan sekitar kandang - yg ditanami tanaman Diberikan gratis ke orang lain</t>
        </is>
      </c>
      <c r="ZZ40" s="8" t="n">
        <v>1</v>
      </c>
      <c r="AAA40" s="8" t="n">
        <v>0</v>
      </c>
      <c r="AAB40" s="8" t="n">
        <v>0</v>
      </c>
      <c r="AAC40" s="8" t="n">
        <v>1</v>
      </c>
      <c r="AAD40" s="8" t="n">
        <v>1</v>
      </c>
      <c r="AAE40" s="8" t="n">
        <v>0</v>
      </c>
      <c r="AAF40" s="8" t="n">
        <v>0</v>
      </c>
      <c r="AAG40" s="48" t="inlineStr">
        <is>
          <t>Pupuk cair untuk tanaman Pembenah tanah (soil conditioner)</t>
        </is>
      </c>
      <c r="AAH40" s="8" t="n">
        <v>1</v>
      </c>
      <c r="AAI40" s="8" t="n">
        <v>1</v>
      </c>
      <c r="AAJ40" s="8" t="n">
        <v>0</v>
      </c>
      <c r="AAK40" s="8" t="n">
        <v>0</v>
      </c>
      <c r="AAL40" s="8" t="n">
        <v>0</v>
      </c>
      <c r="AAM40" s="48" t="n"/>
      <c r="AAN40" s="48" t="n"/>
      <c r="AAO40" s="48" t="n"/>
      <c r="AAP40" s="48" t="n"/>
      <c r="AAQ40" s="48" t="n"/>
      <c r="AAR40" s="48" t="n"/>
      <c r="AAS40" s="48" t="n"/>
      <c r="AAT40" s="48" t="n"/>
      <c r="AAU40" s="48" t="n"/>
      <c r="AAV40" s="11" t="inlineStr">
        <is>
          <t>Rumput pakan ternak</t>
        </is>
      </c>
      <c r="AAW40" s="48" t="inlineStr">
        <is>
          <t>Sering ( 1 minggu 2 kali)</t>
        </is>
      </c>
      <c r="AAX40" s="8" t="n">
        <v>3000</v>
      </c>
      <c r="AAY40" s="8" t="n">
        <v>200</v>
      </c>
      <c r="AAZ40" s="8" t="n">
        <v>60</v>
      </c>
      <c r="ABA40" s="8" t="n">
        <v>60</v>
      </c>
      <c r="ABB40" s="48" t="inlineStr">
        <is>
          <t>Urea</t>
        </is>
      </c>
      <c r="ABC40" s="48" t="n"/>
      <c r="ABD40" s="8" t="n">
        <v>70</v>
      </c>
      <c r="ABE40" s="8" t="n">
        <v>4000</v>
      </c>
      <c r="ABF40" s="8" t="n">
        <v>10</v>
      </c>
      <c r="ABG40" s="8" t="n">
        <v>4000</v>
      </c>
      <c r="ABH40" s="8" t="n">
        <v>500</v>
      </c>
      <c r="ABI40" s="8" t="n">
        <v>700</v>
      </c>
      <c r="ABJ40" s="48" t="inlineStr">
        <is>
          <t>Ya</t>
        </is>
      </c>
      <c r="ABK40" s="48" t="inlineStr">
        <is>
          <t>Cukup meningkat</t>
        </is>
      </c>
      <c r="ABL40" s="48" t="inlineStr">
        <is>
          <t>Cukup meningkat</t>
        </is>
      </c>
      <c r="ABM40" s="48" t="inlineStr">
        <is>
          <t>Cukup meningkat</t>
        </is>
      </c>
      <c r="ABN40" s="48" t="n"/>
      <c r="ABO40" s="48" t="n"/>
      <c r="ABP40" s="48" t="inlineStr">
        <is>
          <t>Tidak memiliki tempat untuk menyimpan Ladang/sawah terlalu jauh, sulit untuk mengangkut ke sana</t>
        </is>
      </c>
      <c r="ABQ40" s="8" t="n">
        <v>0</v>
      </c>
      <c r="ABR40" s="8" t="n">
        <v>1</v>
      </c>
      <c r="ABS40" s="8" t="n">
        <v>0</v>
      </c>
      <c r="ABT40" s="8" t="n">
        <v>1</v>
      </c>
      <c r="ABU40" s="8" t="n">
        <v>0</v>
      </c>
      <c r="ABV40" s="8" t="n">
        <v>0</v>
      </c>
      <c r="ABW40" s="8" t="n">
        <v>0</v>
      </c>
      <c r="ABX40" s="48" t="n"/>
      <c r="ABY40" s="48" t="inlineStr">
        <is>
          <t>tidak</t>
        </is>
      </c>
      <c r="ABZ40" s="48" t="inlineStr">
        <is>
          <t>Manfaat besar dan membantu kehidupan sehari-hari</t>
        </is>
      </c>
      <c r="ACA40" s="48" t="inlineStr">
        <is>
          <t>Berkurang</t>
        </is>
      </c>
      <c r="ACB40" s="48" t="inlineStr">
        <is>
          <t>Anggota keluarga - Perempuan dewasa</t>
        </is>
      </c>
      <c r="ACC40" s="48" t="inlineStr">
        <is>
          <t>Setuju</t>
        </is>
      </c>
      <c r="ACD40" s="48" t="inlineStr">
        <is>
          <t>Anggota keluarga - Laki-laki dewasa Anggota keluarga - Perempuan dewasa</t>
        </is>
      </c>
      <c r="ACE40" s="8" t="n">
        <v>1</v>
      </c>
      <c r="ACF40" s="8" t="n">
        <v>1</v>
      </c>
      <c r="ACG40" s="8" t="n">
        <v>0</v>
      </c>
      <c r="ACH40" s="8" t="n">
        <v>0</v>
      </c>
      <c r="ACI40" s="48" t="inlineStr">
        <is>
          <t>Puas</t>
        </is>
      </c>
      <c r="ACJ40" s="48" t="inlineStr">
        <is>
          <t>Puas</t>
        </is>
      </c>
      <c r="ACK40" s="48" t="inlineStr">
        <is>
          <t>Puas</t>
        </is>
      </c>
      <c r="ACL40" s="48" t="inlineStr">
        <is>
          <t>Puas</t>
        </is>
      </c>
      <c r="ACM40" s="48" t="inlineStr">
        <is>
          <t>Tidak</t>
        </is>
      </c>
      <c r="ACN40" s="48" t="n"/>
      <c r="ACO40" s="48" t="inlineStr">
        <is>
          <t>Puas</t>
        </is>
      </c>
      <c r="ACP40" s="48" t="n"/>
      <c r="ACQ40" s="48" t="n"/>
      <c r="ACR40" s="48" t="n"/>
      <c r="ACS40" s="48" t="n"/>
      <c r="ACT40" s="48" t="n"/>
      <c r="ACU40" s="48" t="n"/>
      <c r="ACV40" s="48" t="n"/>
      <c r="ACW40" s="48" t="n"/>
      <c r="ACX40" s="48" t="n"/>
      <c r="ACY40" s="48" t="n"/>
      <c r="ACZ40" s="48" t="inlineStr">
        <is>
          <t>Menghubungi CPO atau pendamping Memperbaiki sendiri</t>
        </is>
      </c>
      <c r="ADA40" s="8" t="n">
        <v>0</v>
      </c>
      <c r="ADB40" s="8" t="n">
        <v>0</v>
      </c>
      <c r="ADC40" s="8" t="n">
        <v>0</v>
      </c>
      <c r="ADD40" s="8" t="n">
        <v>0</v>
      </c>
      <c r="ADE40" s="8" t="n">
        <v>1</v>
      </c>
      <c r="ADF40" s="8" t="n">
        <v>1</v>
      </c>
      <c r="ADG40" s="8" t="n">
        <v>0</v>
      </c>
      <c r="ADH40" s="8" t="n">
        <v>0</v>
      </c>
      <c r="ADI40" s="12" t="n"/>
      <c r="ADJ40" s="17" t="inlineStr">
        <is>
          <t>Laki-laki dewasa</t>
        </is>
      </c>
      <c r="ADK40" s="48" t="n"/>
      <c r="ADL40" s="17" t="inlineStr">
        <is>
          <t>Menelepon atau WA langsung</t>
        </is>
      </c>
      <c r="ADM40" s="48" t="n"/>
      <c r="ADN40" s="11" t="inlineStr">
        <is>
          <t>Puas</t>
        </is>
      </c>
      <c r="ADO40" s="48" t="inlineStr">
        <is>
          <t>Kadang-kadang</t>
        </is>
      </c>
      <c r="ADP40"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   Mendapatkan subsidi</t>
        </is>
      </c>
      <c r="ADQ40" s="18" t="n">
        <v>1</v>
      </c>
      <c r="ADR40" s="18" t="n">
        <v>1</v>
      </c>
      <c r="ADS40" s="18" t="n">
        <v>1</v>
      </c>
      <c r="ADT40" s="18" t="n">
        <v>1</v>
      </c>
      <c r="ADU40" s="18" t="n">
        <v>1</v>
      </c>
      <c r="ADV40" s="18" t="n">
        <v>1</v>
      </c>
      <c r="ADW40" s="18" t="n">
        <v>1</v>
      </c>
      <c r="ADX40" s="18" t="n">
        <v>1</v>
      </c>
      <c r="ADY40" s="18" t="n">
        <v>1</v>
      </c>
      <c r="ADZ40" s="18" t="n">
        <v>0</v>
      </c>
      <c r="AEA40" s="18" t="n">
        <v>1</v>
      </c>
      <c r="AEB40" s="18" t="n">
        <v>0</v>
      </c>
      <c r="AEC40" s="48" t="n"/>
      <c r="AED40" s="48" t="inlineStr">
        <is>
          <t>Mengurangi pengeluaran energi</t>
        </is>
      </c>
      <c r="AEE40" s="48" t="n"/>
      <c r="AEF40" s="48" t="inlineStr">
        <is>
          <t>Yayasan Rumah Energi (YRE)</t>
        </is>
      </c>
      <c r="AEG40" s="48" t="n"/>
      <c r="AEH40" s="48" t="inlineStr">
        <is>
          <t>WhatsApp Image 2026-02-06 at 20.14.39 (1)-22_17_59.jpeg</t>
        </is>
      </c>
      <c r="AEI40" s="16" t="inlineStr">
        <is>
          <t>https://kf.kobotoolbox.org/api/v2/assets/avstPQqLr3Ab3ZdcVTXZ6f/data/666555256/attachments/attniYRuRgGHUdQiSwbNHnS6/</t>
        </is>
      </c>
      <c r="AEJ40" s="48" t="inlineStr">
        <is>
          <t>WhatsApp Image 2026-02-06 at 20.14.39-22_18_9.jpeg</t>
        </is>
      </c>
      <c r="AEK40" s="16" t="inlineStr">
        <is>
          <t>https://kf.kobotoolbox.org/api/v2/assets/avstPQqLr3Ab3ZdcVTXZ6f/data/666555256/attachments/att5DoBZ3YpwJWbRC7Ho7q6R/</t>
        </is>
      </c>
      <c r="AEL40" s="48" t="inlineStr">
        <is>
          <t>manto</t>
        </is>
      </c>
      <c r="AEM40" s="48" t="n"/>
      <c r="AEN40" s="48" t="n"/>
    </row>
    <row r="41">
      <c r="A41" s="6" t="n">
        <v>46061</v>
      </c>
      <c r="B41" s="6" t="n">
        <v>46061</v>
      </c>
      <c r="C41" s="48" t="inlineStr">
        <is>
          <t>Marmanto</t>
        </is>
      </c>
      <c r="D41" s="48" t="inlineStr">
        <is>
          <t>Saefudin</t>
        </is>
      </c>
      <c r="E41" s="8">
        <f>+6285640341611</f>
        <v/>
      </c>
      <c r="F41" s="48" t="n"/>
      <c r="G41" s="8" t="n">
        <v>-7.23284219</v>
      </c>
      <c r="H41" s="8" t="n">
        <v>110.2552</v>
      </c>
      <c r="I41" s="48" t="n"/>
      <c r="J41" s="8" t="n">
        <v>2.46</v>
      </c>
      <c r="K41" s="48" t="n"/>
      <c r="L41" s="48" t="n"/>
      <c r="M41" s="8" t="n">
        <v>-7.23284039</v>
      </c>
      <c r="N41" s="8" t="n">
        <v>110.2552506</v>
      </c>
      <c r="O41" s="48" t="n"/>
      <c r="P41" s="8" t="n">
        <v>4.49</v>
      </c>
      <c r="Q41" s="48" t="n"/>
      <c r="R41" s="48" t="inlineStr">
        <is>
          <t>Jawa Tengah</t>
        </is>
      </c>
      <c r="S41" s="48" t="n"/>
      <c r="T41" s="48" t="n"/>
      <c r="U41" s="48" t="n"/>
      <c r="V41" s="48" t="n"/>
      <c r="W41" s="48" t="n"/>
      <c r="X41" s="48" t="n"/>
      <c r="Y41" s="48" t="n"/>
      <c r="Z41" s="48" t="n"/>
      <c r="AA41" s="48" t="n"/>
      <c r="AB41" s="48" t="n"/>
      <c r="AC41" s="48" t="inlineStr">
        <is>
          <t>Semarang</t>
        </is>
      </c>
      <c r="AD41" s="48" t="inlineStr">
        <is>
          <t>Getasan</t>
        </is>
      </c>
      <c r="AE41" s="48" t="inlineStr">
        <is>
          <t>Batur</t>
        </is>
      </c>
      <c r="AF41" s="48" t="inlineStr">
        <is>
          <t>QARIYAH THAYYIBAH</t>
        </is>
      </c>
      <c r="AG41" s="48" t="inlineStr">
        <is>
          <t>QTP0001</t>
        </is>
      </c>
      <c r="AH41" s="8" t="n">
        <v>16</v>
      </c>
      <c r="AI41" s="48" t="inlineStr">
        <is>
          <t>VPA1</t>
        </is>
      </c>
      <c r="AJ41" s="48" t="inlineStr">
        <is>
          <t>Tidak aktif</t>
        </is>
      </c>
      <c r="AK41" s="8" t="n">
        <v>45</v>
      </c>
      <c r="AL41" s="48" t="inlineStr">
        <is>
          <t>Laki-laki</t>
        </is>
      </c>
      <c r="AM41" s="48" t="inlineStr">
        <is>
          <t>Sudah menikah</t>
        </is>
      </c>
      <c r="AN41" s="48" t="inlineStr">
        <is>
          <t>SMP/Sederajat</t>
        </is>
      </c>
      <c r="AO41" s="48" t="inlineStr">
        <is>
          <t>Petani</t>
        </is>
      </c>
      <c r="AP41" s="8" t="n">
        <v>1</v>
      </c>
      <c r="AQ41" s="8" t="n">
        <v>0</v>
      </c>
      <c r="AR41" s="8" t="n">
        <v>0</v>
      </c>
      <c r="AS41" s="8" t="n">
        <v>0</v>
      </c>
      <c r="AT41" s="8" t="n">
        <v>0</v>
      </c>
      <c r="AU41" s="8" t="n">
        <v>0</v>
      </c>
      <c r="AV41" s="8" t="n">
        <v>0</v>
      </c>
      <c r="AW41" s="8" t="n">
        <v>0</v>
      </c>
      <c r="AX41" s="48" t="n"/>
      <c r="AY41" s="48" t="inlineStr">
        <is>
          <t>Wiraswasta</t>
        </is>
      </c>
      <c r="AZ41" s="8" t="n">
        <v>0</v>
      </c>
      <c r="BA41" s="8" t="n">
        <v>0</v>
      </c>
      <c r="BB41" s="8" t="n">
        <v>0</v>
      </c>
      <c r="BC41" s="8" t="n">
        <v>1</v>
      </c>
      <c r="BD41" s="8" t="n">
        <v>0</v>
      </c>
      <c r="BE41" s="8" t="n">
        <v>0</v>
      </c>
      <c r="BF41" s="8" t="n">
        <v>0</v>
      </c>
      <c r="BG41" s="8" t="n">
        <v>0</v>
      </c>
      <c r="BH41" s="48" t="n"/>
      <c r="BI41" s="48" t="inlineStr">
        <is>
          <t>Rp2.500.000 - Rp3.500.000</t>
        </is>
      </c>
      <c r="BJ41" s="8" t="n">
        <v>1</v>
      </c>
      <c r="BK41" s="8" t="n">
        <v>1</v>
      </c>
      <c r="BL41" s="8" t="n">
        <v>1</v>
      </c>
      <c r="BM41" s="8" t="n">
        <v>0</v>
      </c>
      <c r="BN41" s="48" t="inlineStr">
        <is>
          <t>Milik sendiri</t>
        </is>
      </c>
      <c r="BO41" s="48" t="inlineStr">
        <is>
          <t>Permanen (dinding bata dan semen)</t>
        </is>
      </c>
      <c r="BP41" s="8" t="n">
        <v>1</v>
      </c>
      <c r="BQ41" s="8" t="n">
        <v>0</v>
      </c>
      <c r="BR41" s="8" t="n">
        <v>0</v>
      </c>
      <c r="BS41" s="8" t="n">
        <v>0</v>
      </c>
      <c r="BT41" s="8" t="n">
        <v>0</v>
      </c>
      <c r="BU41" s="48" t="n"/>
      <c r="BV41" s="48" t="inlineStr">
        <is>
          <t>Keramik/ubin</t>
        </is>
      </c>
      <c r="BW41" s="8" t="n">
        <v>0</v>
      </c>
      <c r="BX41" s="8" t="n">
        <v>0</v>
      </c>
      <c r="BY41" s="8" t="n">
        <v>1</v>
      </c>
      <c r="BZ41" s="8" t="n">
        <v>0</v>
      </c>
      <c r="CA41" s="8" t="n">
        <v>0</v>
      </c>
      <c r="CB41" s="48" t="n"/>
      <c r="CC41" s="48" t="inlineStr">
        <is>
          <t>Genting</t>
        </is>
      </c>
      <c r="CD41" s="8" t="n">
        <v>0</v>
      </c>
      <c r="CE41" s="8" t="n">
        <v>0</v>
      </c>
      <c r="CF41" s="8" t="n">
        <v>0</v>
      </c>
      <c r="CG41" s="8" t="n">
        <v>0</v>
      </c>
      <c r="CH41" s="8" t="n">
        <v>0</v>
      </c>
      <c r="CI41" s="8" t="n">
        <v>1</v>
      </c>
      <c r="CJ41" s="8" t="n">
        <v>0</v>
      </c>
      <c r="CK41" s="48" t="n"/>
      <c r="CL41" s="48" t="inlineStr">
        <is>
          <t>Tidak</t>
        </is>
      </c>
      <c r="CM41" s="8" t="n">
        <v>2010</v>
      </c>
      <c r="CN41" s="48" t="inlineStr">
        <is>
          <t>Fixed-Dome (Kubah Tetap)</t>
        </is>
      </c>
      <c r="CO41" s="48" t="inlineStr">
        <is>
          <t>6 m³ (4-5 ekor sapi, ±5 jam memasak/hari, ±50 kg</t>
        </is>
      </c>
      <c r="CP41" s="48" t="inlineStr">
        <is>
          <t>Anggota keluarga - laki-laki</t>
        </is>
      </c>
      <c r="CQ41" s="8" t="n">
        <v>0</v>
      </c>
      <c r="CR41" s="8" t="n">
        <v>0</v>
      </c>
      <c r="CS41" s="8" t="n">
        <v>0</v>
      </c>
      <c r="CT41" s="8" t="n">
        <v>0</v>
      </c>
      <c r="CU41" s="10" t="n">
        <v>1</v>
      </c>
      <c r="CV41" s="10" t="n">
        <v>0</v>
      </c>
      <c r="CW41" s="10" t="n">
        <v>0</v>
      </c>
      <c r="CX41" s="8" t="n">
        <v>0</v>
      </c>
      <c r="CY41" s="48" t="inlineStr">
        <is>
          <t>Anggota keluarga - laki-laki</t>
        </is>
      </c>
      <c r="CZ41" s="8" t="n">
        <v>1</v>
      </c>
      <c r="DA41" s="8" t="n">
        <v>0</v>
      </c>
      <c r="DB41" s="8" t="n">
        <v>0</v>
      </c>
      <c r="DC41" s="48" t="n"/>
      <c r="DD41" s="48" t="inlineStr">
        <is>
          <t>Anggota keluarga - laki-laki CPO atau pendamping</t>
        </is>
      </c>
      <c r="DE41" s="8" t="n">
        <v>1</v>
      </c>
      <c r="DF41" s="8" t="n">
        <v>0</v>
      </c>
      <c r="DG41" s="8" t="n">
        <v>1</v>
      </c>
      <c r="DH41" s="8" t="n">
        <v>0</v>
      </c>
      <c r="DI41" s="48" t="n"/>
      <c r="DJ41" s="48" t="inlineStr">
        <is>
          <t>Anggota keluarga - laki-laki CPO atau pendamping</t>
        </is>
      </c>
      <c r="DK41" s="8" t="n">
        <v>1</v>
      </c>
      <c r="DL41" s="8" t="n">
        <v>0</v>
      </c>
      <c r="DM41" s="8" t="n">
        <v>1</v>
      </c>
      <c r="DN41" s="8" t="n">
        <v>0</v>
      </c>
      <c r="DO41" s="48" t="n"/>
      <c r="DP41" s="8" t="n">
        <v>1</v>
      </c>
      <c r="DQ41" s="8" t="n">
        <v>0</v>
      </c>
      <c r="DR41" s="8" t="n">
        <v>0</v>
      </c>
      <c r="DS41" s="48" t="n"/>
      <c r="DT41" s="48" t="n"/>
      <c r="DU41" s="48" t="n"/>
      <c r="DV41" s="48" t="inlineStr">
        <is>
          <t>Tidak berfungsi sama sekali</t>
        </is>
      </c>
      <c r="DW41" s="48" t="inlineStr">
        <is>
          <t>&gt;1 tahun yang lalu</t>
        </is>
      </c>
      <c r="DX41" s="48" t="inlineStr">
        <is>
          <t>Tidak ada ternak</t>
        </is>
      </c>
      <c r="DY41" s="48" t="n"/>
      <c r="DZ41" s="48" t="n"/>
      <c r="EA41" s="48" t="n"/>
      <c r="EB41" s="48" t="n"/>
      <c r="EC41" s="48" t="n"/>
      <c r="ED41" s="48" t="n"/>
      <c r="EE41" s="48" t="n"/>
      <c r="EF41" s="48" t="n"/>
      <c r="EG41" s="48" t="n"/>
      <c r="EH41" s="48" t="n"/>
      <c r="EI41" s="48" t="inlineStr">
        <is>
          <t>Keterbatasan akses terhadap informasi atau pelatihan terkait biogas Lainnya</t>
        </is>
      </c>
      <c r="EJ41" s="8" t="n">
        <v>0</v>
      </c>
      <c r="EK41" s="8" t="n">
        <v>0</v>
      </c>
      <c r="EL41" s="8" t="n">
        <v>1</v>
      </c>
      <c r="EM41" s="8" t="n">
        <v>0</v>
      </c>
      <c r="EN41" s="8" t="n">
        <v>1</v>
      </c>
      <c r="EO41" s="11" t="inlineStr">
        <is>
          <t>RENOVASI RUMAH DAN KANDANG PINDAH</t>
        </is>
      </c>
      <c r="EP41" s="48" t="inlineStr">
        <is>
          <t>Ya, cukup jelas dan mudah diikuti</t>
        </is>
      </c>
      <c r="EQ41" s="48" t="inlineStr">
        <is>
          <t>Pelatihan</t>
        </is>
      </c>
      <c r="ER41" s="48" t="inlineStr">
        <is>
          <t>CPO atau pendamping</t>
        </is>
      </c>
      <c r="ES41" s="8" t="n">
        <v>1</v>
      </c>
      <c r="ET41" s="8" t="n">
        <v>0</v>
      </c>
      <c r="EU41" s="8" t="n">
        <v>0</v>
      </c>
      <c r="EV41" s="8" t="n">
        <v>0</v>
      </c>
      <c r="EW41" s="48" t="n"/>
      <c r="EX41" s="48" t="inlineStr">
        <is>
          <t>Anggota keluarga - Laki-laki</t>
        </is>
      </c>
      <c r="EY41" s="8" t="n">
        <v>1</v>
      </c>
      <c r="EZ41" s="8" t="n">
        <v>0</v>
      </c>
      <c r="FA41" s="8" t="n">
        <v>0</v>
      </c>
      <c r="FB41" s="48" t="n"/>
      <c r="FC41" s="48" t="inlineStr">
        <is>
          <t>Setiap minggu</t>
        </is>
      </c>
      <c r="FD41" s="48" t="n"/>
      <c r="FE41" s="48" t="inlineStr">
        <is>
          <t>Mengetahui</t>
        </is>
      </c>
      <c r="FF41" s="48" t="inlineStr">
        <is>
          <t>Sering (setiap minggu)</t>
        </is>
      </c>
      <c r="FG41" s="48" t="inlineStr">
        <is>
          <t>Mengetahui</t>
        </is>
      </c>
      <c r="FH41" s="48" t="inlineStr">
        <is>
          <t>Sering (setiap minggu)</t>
        </is>
      </c>
      <c r="FI41" s="48" t="inlineStr">
        <is>
          <t>Mengetahui</t>
        </is>
      </c>
      <c r="FJ41" s="48" t="inlineStr">
        <is>
          <t>Sering (setiap minggu)</t>
        </is>
      </c>
      <c r="FK41" s="48" t="inlineStr">
        <is>
          <t>Mengetahui</t>
        </is>
      </c>
      <c r="FL41" s="48" t="inlineStr">
        <is>
          <t>Jarang (setiap bulan atau lebih)</t>
        </is>
      </c>
      <c r="FM41" s="48" t="inlineStr">
        <is>
          <t>Mengetahui</t>
        </is>
      </c>
      <c r="FN41" s="48" t="inlineStr">
        <is>
          <t>Sering (setiap minggu)</t>
        </is>
      </c>
      <c r="FO41" s="48" t="inlineStr">
        <is>
          <t>Mengetahui</t>
        </is>
      </c>
      <c r="FP41" s="48" t="inlineStr">
        <is>
          <t>Jarang (setiap bulan atau lebih)</t>
        </is>
      </c>
      <c r="FQ41" s="48" t="inlineStr">
        <is>
          <t>Mengetahui</t>
        </is>
      </c>
      <c r="FR41" s="48" t="inlineStr">
        <is>
          <t>Ya</t>
        </is>
      </c>
      <c r="FS41" s="48" t="inlineStr">
        <is>
          <t>Mengetahui</t>
        </is>
      </c>
      <c r="FT41" s="48" t="inlineStr">
        <is>
          <t>Ya, selalu</t>
        </is>
      </c>
      <c r="FU41" s="48" t="inlineStr">
        <is>
          <t>Laki-laki dewasa</t>
        </is>
      </c>
      <c r="FV41" s="8" t="n">
        <v>1</v>
      </c>
      <c r="FW41" s="8" t="n">
        <v>0</v>
      </c>
      <c r="FX41" s="8" t="n">
        <v>0</v>
      </c>
      <c r="FY41" s="8" t="n">
        <v>0</v>
      </c>
      <c r="FZ41" s="48" t="inlineStr">
        <is>
          <t>Memahami</t>
        </is>
      </c>
      <c r="GA41" s="48" t="inlineStr">
        <is>
          <t>CPO</t>
        </is>
      </c>
      <c r="GB41" s="8" t="n">
        <v>1</v>
      </c>
      <c r="GC41" s="8" t="n">
        <v>0</v>
      </c>
      <c r="GD41" s="8" t="n">
        <v>0</v>
      </c>
      <c r="GE41" s="8" t="n">
        <v>0</v>
      </c>
      <c r="GF41" s="48" t="n"/>
      <c r="GG41" s="48" t="inlineStr">
        <is>
          <t>Kadang-kadang</t>
        </is>
      </c>
      <c r="GH41" s="48" t="inlineStr">
        <is>
          <t>Tidak</t>
        </is>
      </c>
      <c r="GI41" s="48" t="n"/>
      <c r="GJ41" s="48" t="n"/>
      <c r="GK41" s="48" t="n"/>
      <c r="GL41" s="48" t="n"/>
      <c r="GM41" s="48" t="n"/>
      <c r="GN41" s="48" t="n"/>
      <c r="GO41" s="48" t="n"/>
      <c r="GP41" s="48" t="inlineStr">
        <is>
          <t>Penuh (100%)</t>
        </is>
      </c>
      <c r="GQ41" s="48" t="inlineStr">
        <is>
          <t>Kayu bakar LPG</t>
        </is>
      </c>
      <c r="GR41" s="8" t="n">
        <v>1</v>
      </c>
      <c r="GS41" s="8" t="n">
        <v>1</v>
      </c>
      <c r="GT41" s="8" t="n">
        <v>0</v>
      </c>
      <c r="GU41" s="8" t="n">
        <v>0</v>
      </c>
      <c r="GV41" s="8" t="n">
        <v>0</v>
      </c>
      <c r="GW41" s="8" t="n">
        <v>0</v>
      </c>
      <c r="GX41" s="8" t="n">
        <v>0</v>
      </c>
      <c r="GY41" s="48" t="n"/>
      <c r="GZ41" s="48" t="inlineStr">
        <is>
          <t>Tidak</t>
        </is>
      </c>
      <c r="HA41" s="8" t="n">
        <v>150</v>
      </c>
      <c r="HB41" s="8" t="n">
        <v>1500000</v>
      </c>
      <c r="HC41" s="8" t="n">
        <v>0</v>
      </c>
      <c r="HD41" s="8" t="n">
        <v>0</v>
      </c>
      <c r="HE41" s="8" t="n">
        <v>12</v>
      </c>
      <c r="HF41" s="8" t="n">
        <v>100000</v>
      </c>
      <c r="HG41" s="8" t="n">
        <v>0</v>
      </c>
      <c r="HH41" s="8" t="n">
        <v>0</v>
      </c>
      <c r="HI41" s="48" t="n"/>
      <c r="HJ41" s="48" t="n"/>
      <c r="HK41" s="48" t="n"/>
      <c r="HL41" s="48" t="n"/>
      <c r="HM41" s="48" t="n"/>
      <c r="HN41" s="48" t="n"/>
      <c r="HO41" s="48" t="n"/>
      <c r="HP41" s="48" t="n"/>
      <c r="HQ41" s="48" t="n"/>
      <c r="HR41" s="48" t="n"/>
      <c r="HS41" s="48" t="n"/>
      <c r="HT41" s="48" t="n"/>
      <c r="HU41" s="48" t="n"/>
      <c r="HV41" s="48" t="n"/>
      <c r="HW41" s="48" t="n"/>
      <c r="HX41" s="48" t="n"/>
      <c r="HY41" s="8" t="n">
        <v>0</v>
      </c>
      <c r="HZ41" s="8" t="n">
        <v>0</v>
      </c>
      <c r="IA41" s="8" t="n">
        <v>0</v>
      </c>
      <c r="IB41" s="8" t="n">
        <v>0</v>
      </c>
      <c r="IC41" s="48" t="n"/>
      <c r="ID41" s="48" t="n"/>
      <c r="IE41" s="48" t="n"/>
      <c r="IF41" s="48" t="n"/>
      <c r="IG41" s="48" t="n"/>
      <c r="IH41" s="48" t="n"/>
      <c r="II41" s="48" t="n"/>
      <c r="IJ41" s="48" t="n"/>
      <c r="IK41" s="48" t="inlineStr">
        <is>
          <t>50-65 kg</t>
        </is>
      </c>
      <c r="IL41" s="48" t="inlineStr">
        <is>
          <t>1-3 jam</t>
        </is>
      </c>
      <c r="IM41" s="48" t="inlineStr">
        <is>
          <t>Tidak</t>
        </is>
      </c>
      <c r="IN41" s="48" t="inlineStr">
        <is>
          <t>Tidak</t>
        </is>
      </c>
      <c r="IO41" s="48" t="inlineStr">
        <is>
          <t>Lebih bersih</t>
        </is>
      </c>
      <c r="IP41" s="48" t="n"/>
      <c r="IQ41" s="48" t="inlineStr">
        <is>
          <t>Lebih jarang (lebih sering tidak terkena)</t>
        </is>
      </c>
      <c r="IR41" s="48" t="inlineStr">
        <is>
          <t>Laki-laki dewasa</t>
        </is>
      </c>
      <c r="IS41" s="8" t="n">
        <v>1</v>
      </c>
      <c r="IT41" s="8" t="n">
        <v>0</v>
      </c>
      <c r="IU41" s="8" t="n">
        <v>0</v>
      </c>
      <c r="IV41" s="48" t="inlineStr">
        <is>
          <t>Laki-laki dewasa</t>
        </is>
      </c>
      <c r="IW41" s="8" t="n">
        <v>1</v>
      </c>
      <c r="IX41" s="8" t="n">
        <v>0</v>
      </c>
      <c r="IY41" s="8" t="n">
        <v>0</v>
      </c>
      <c r="IZ41" s="48" t="inlineStr">
        <is>
          <t>Tidak pernah</t>
        </is>
      </c>
      <c r="JA41" s="48" t="n"/>
      <c r="JB41" s="48" t="n"/>
      <c r="JC41" s="48" t="n"/>
      <c r="JD41" s="48" t="n"/>
      <c r="JE41" s="48" t="n"/>
      <c r="JF41" s="48" t="n"/>
      <c r="JG41" s="48" t="n"/>
      <c r="JH41" s="48" t="n"/>
      <c r="JI41" s="48" t="inlineStr">
        <is>
          <t>Tidak pernah</t>
        </is>
      </c>
      <c r="JJ41" s="48" t="n"/>
      <c r="JK41" s="48" t="n"/>
      <c r="JL41" s="48" t="n"/>
      <c r="JM41" s="48" t="n"/>
      <c r="JN41" s="48" t="n"/>
      <c r="JO41" s="48" t="n"/>
      <c r="JP41" s="48" t="n"/>
      <c r="JQ41" s="48" t="n"/>
      <c r="JR41" s="48" t="inlineStr">
        <is>
          <t>Tidak pernah</t>
        </is>
      </c>
      <c r="JS41" s="48" t="n"/>
      <c r="JT41" s="48" t="n"/>
      <c r="JU41" s="48" t="n"/>
      <c r="JV41" s="48" t="n"/>
      <c r="JW41" s="48" t="n"/>
      <c r="JX41" s="48" t="n"/>
      <c r="JY41" s="48" t="n"/>
      <c r="JZ41" s="48" t="n"/>
      <c r="KA41" s="48" t="inlineStr">
        <is>
          <t>Tidak pernah</t>
        </is>
      </c>
      <c r="KB41" s="48" t="n"/>
      <c r="KC41" s="48" t="n"/>
      <c r="KD41" s="48" t="n"/>
      <c r="KE41" s="48" t="n"/>
      <c r="KF41" s="48" t="n"/>
      <c r="KG41" s="48" t="n"/>
      <c r="KH41" s="48" t="n"/>
      <c r="KI41" s="48" t="n"/>
      <c r="KJ41" s="48" t="inlineStr">
        <is>
          <t>Tidak pernah</t>
        </is>
      </c>
      <c r="KK41" s="48" t="n"/>
      <c r="KL41" s="48" t="n"/>
      <c r="KM41" s="48" t="n"/>
      <c r="KN41" s="48" t="n"/>
      <c r="KO41" s="48" t="n"/>
      <c r="KP41" s="48" t="n"/>
      <c r="KQ41" s="48" t="n"/>
      <c r="KR41" s="48" t="n"/>
      <c r="KS41" s="48" t="inlineStr">
        <is>
          <t>Cukup membaik</t>
        </is>
      </c>
      <c r="KT41" s="48" t="inlineStr">
        <is>
          <t>0-1 kali</t>
        </is>
      </c>
      <c r="KU41" s="48" t="inlineStr">
        <is>
          <t>0-1 kali</t>
        </is>
      </c>
      <c r="KV41" s="48" t="inlineStr">
        <is>
          <t>Tidak ada</t>
        </is>
      </c>
      <c r="KW41" s="8" t="n">
        <v>0</v>
      </c>
      <c r="KX41" s="8" t="n">
        <v>0</v>
      </c>
      <c r="KY41" s="8" t="n">
        <v>0</v>
      </c>
      <c r="KZ41" s="8" t="n">
        <v>1</v>
      </c>
      <c r="LA41" s="48" t="inlineStr">
        <is>
          <t>Cukup membaik</t>
        </is>
      </c>
      <c r="LB41" s="48" t="inlineStr">
        <is>
          <t>Cukup membaik</t>
        </is>
      </c>
      <c r="LC41" s="8" t="n">
        <v>0</v>
      </c>
      <c r="LD41" s="8" t="n">
        <v>0</v>
      </c>
      <c r="LE41" s="8" t="n">
        <v>0</v>
      </c>
      <c r="LF41" s="8" t="n">
        <v>0</v>
      </c>
      <c r="LG41" s="48" t="inlineStr">
        <is>
          <t>Tidak</t>
        </is>
      </c>
      <c r="LH41" s="48" t="n"/>
      <c r="LI41" s="8" t="n">
        <v>100000</v>
      </c>
      <c r="LJ41" s="48" t="inlineStr">
        <is>
          <t>Kebutuhan rumah tangga</t>
        </is>
      </c>
      <c r="LK41" s="8" t="n">
        <v>0</v>
      </c>
      <c r="LL41" s="8" t="n">
        <v>0</v>
      </c>
      <c r="LM41" s="8" t="n">
        <v>0</v>
      </c>
      <c r="LN41" s="8" t="n">
        <v>0</v>
      </c>
      <c r="LO41" s="8" t="n">
        <v>1</v>
      </c>
      <c r="LP41" s="8" t="n">
        <v>0</v>
      </c>
      <c r="LQ41" s="8" t="n">
        <v>0</v>
      </c>
      <c r="LR41" s="48" t="n"/>
      <c r="LS41" s="8" t="n">
        <v>0</v>
      </c>
      <c r="LT41" s="8" t="n">
        <v>0</v>
      </c>
      <c r="LU41" s="8" t="n">
        <v>0</v>
      </c>
      <c r="LV41" s="8" t="n">
        <v>0</v>
      </c>
      <c r="LW41" s="8" t="n">
        <v>0</v>
      </c>
      <c r="LX41" s="8" t="n">
        <v>0</v>
      </c>
      <c r="LY41" s="8" t="n">
        <v>0</v>
      </c>
      <c r="LZ41" s="8" t="n">
        <v>0</v>
      </c>
      <c r="MA41" s="8" t="n">
        <v>0</v>
      </c>
      <c r="MB41" s="48" t="inlineStr">
        <is>
          <t>Tidak</t>
        </is>
      </c>
      <c r="MC41" s="8" t="n">
        <v>0</v>
      </c>
      <c r="MD41" s="8" t="n">
        <v>0</v>
      </c>
      <c r="ME41" s="8" t="n">
        <v>0</v>
      </c>
      <c r="MF41" s="8" t="n">
        <v>0</v>
      </c>
      <c r="MG41" s="8" t="n">
        <v>0</v>
      </c>
      <c r="MH41" s="8" t="n">
        <v>0</v>
      </c>
      <c r="MI41" s="48" t="n"/>
      <c r="MJ41" s="48" t="n"/>
      <c r="MK41" s="48" t="n"/>
      <c r="ML41" s="48" t="n"/>
      <c r="MM41" s="48" t="n"/>
      <c r="MN41" s="48" t="n"/>
      <c r="MO41" s="48" t="n"/>
      <c r="MP41" s="48" t="n"/>
      <c r="MQ41" s="48" t="n"/>
      <c r="MR41" s="8" t="n">
        <v>0</v>
      </c>
      <c r="MS41" s="48" t="n"/>
      <c r="MT41" s="8" t="n">
        <v>0</v>
      </c>
      <c r="MU41" s="48" t="inlineStr">
        <is>
          <t>Tidak</t>
        </is>
      </c>
      <c r="MV41" s="48" t="n"/>
      <c r="MW41" s="48" t="n"/>
      <c r="MX41" s="48" t="n"/>
      <c r="MY41" s="48" t="n"/>
      <c r="MZ41" s="48" t="n"/>
      <c r="NA41" s="48" t="n"/>
      <c r="NB41" s="48" t="n"/>
      <c r="NC41" s="48" t="n"/>
      <c r="ND41" s="48" t="n"/>
      <c r="NE41" s="48" t="n"/>
      <c r="NF41" s="48" t="n"/>
      <c r="NG41" s="48" t="n"/>
      <c r="NH41" s="48" t="n"/>
      <c r="NI41" s="48" t="n"/>
      <c r="NJ41" s="48" t="n"/>
      <c r="NK41" s="48" t="n"/>
      <c r="NL41" s="48" t="inlineStr">
        <is>
          <t>Ya</t>
        </is>
      </c>
      <c r="NM41" s="48" t="inlineStr">
        <is>
          <t>Kombinasi dana mandiri dan dana hibah</t>
        </is>
      </c>
      <c r="NN41" s="48" t="inlineStr">
        <is>
          <t>7.000.001-9.000.000</t>
        </is>
      </c>
      <c r="NO41" s="48" t="inlineStr">
        <is>
          <t>Program yayasan/NGO</t>
        </is>
      </c>
      <c r="NP41" s="48" t="n"/>
      <c r="NQ41" s="48" t="n"/>
      <c r="NR41" s="48" t="n"/>
      <c r="NS41" s="48" t="n"/>
      <c r="NT41" s="48" t="n"/>
      <c r="NU41" s="48" t="n"/>
      <c r="NV41" s="48" t="inlineStr">
        <is>
          <t>Anggota keluarga - Laki-laki dewasa</t>
        </is>
      </c>
      <c r="NW41" s="48" t="n"/>
      <c r="NX41" s="48" t="inlineStr">
        <is>
          <t>Sedikit meningkat</t>
        </is>
      </c>
      <c r="NY41" s="8" t="n">
        <v>0</v>
      </c>
      <c r="NZ41" s="8" t="n">
        <v>0</v>
      </c>
      <c r="OA41" s="8" t="n">
        <v>0</v>
      </c>
      <c r="OB41" s="8" t="n">
        <v>0</v>
      </c>
      <c r="OC41" s="8" t="n">
        <v>0</v>
      </c>
      <c r="OD41" s="8" t="n">
        <v>0</v>
      </c>
      <c r="OE41" s="48" t="inlineStr">
        <is>
          <t>Lebih baik</t>
        </is>
      </c>
      <c r="OF41" s="48" t="inlineStr">
        <is>
          <t>Lebih baik (beda waktu memasak 5-30 menit, ATAU tidak lagi ada rasa/bau makanan yang berubah, ATAU alasan lainnya)</t>
        </is>
      </c>
      <c r="OG41" s="48" t="inlineStr">
        <is>
          <t>Tidak</t>
        </is>
      </c>
      <c r="OH41" s="8" t="n">
        <v>0</v>
      </c>
      <c r="OI41" s="8" t="n">
        <v>0</v>
      </c>
      <c r="OJ41" s="8" t="n">
        <v>0</v>
      </c>
      <c r="OK41" s="8" t="n">
        <v>0</v>
      </c>
      <c r="OL41" s="8" t="n">
        <v>0</v>
      </c>
      <c r="OM41" s="8" t="n">
        <v>0</v>
      </c>
      <c r="ON41" s="8" t="n">
        <v>0</v>
      </c>
      <c r="OO41" s="8" t="n">
        <v>0</v>
      </c>
      <c r="OP41" s="48" t="inlineStr">
        <is>
          <t>Sapi pedaging</t>
        </is>
      </c>
      <c r="OQ41" s="8" t="n">
        <v>1</v>
      </c>
      <c r="OR41" s="8" t="n">
        <v>0</v>
      </c>
      <c r="OS41" s="8" t="n">
        <v>0</v>
      </c>
      <c r="OT41" s="8" t="n">
        <v>0</v>
      </c>
      <c r="OU41" s="8" t="n">
        <v>0</v>
      </c>
      <c r="OV41" s="8" t="n">
        <v>0</v>
      </c>
      <c r="OW41" s="8" t="n">
        <v>0</v>
      </c>
      <c r="OX41" s="8" t="n">
        <v>0</v>
      </c>
      <c r="OY41" s="48" t="inlineStr">
        <is>
          <t>1-Disebarkan ke lahan terbuka</t>
        </is>
      </c>
      <c r="OZ41" s="8" t="n">
        <v>1</v>
      </c>
      <c r="PA41" s="8" t="n">
        <v>0</v>
      </c>
      <c r="PB41" s="8" t="n">
        <v>0</v>
      </c>
      <c r="PC41" s="8" t="n">
        <v>0</v>
      </c>
      <c r="PD41" s="8" t="n">
        <v>0</v>
      </c>
      <c r="PE41" s="8" t="n">
        <v>0</v>
      </c>
      <c r="PF41" s="8" t="n">
        <v>1</v>
      </c>
      <c r="PG41" s="8" t="n">
        <v>0</v>
      </c>
      <c r="PH41" s="8" t="n">
        <v>0</v>
      </c>
      <c r="PI41" s="8" t="n">
        <v>0</v>
      </c>
      <c r="PJ41" s="48" t="n"/>
      <c r="PK41" s="48" t="n"/>
      <c r="PL41" s="48" t="n"/>
      <c r="PM41" s="48" t="n"/>
      <c r="PN41" s="48" t="n"/>
      <c r="PO41" s="48" t="n"/>
      <c r="PP41" s="48" t="n"/>
      <c r="PQ41" s="48" t="n"/>
      <c r="PR41" s="48" t="n"/>
      <c r="PS41" s="48" t="n"/>
      <c r="PT41" s="48" t="n"/>
      <c r="PU41" s="48" t="n"/>
      <c r="PV41" s="48" t="n"/>
      <c r="PW41" s="48" t="n"/>
      <c r="PX41" s="48" t="n"/>
      <c r="PY41" s="48" t="n"/>
      <c r="PZ41" s="48" t="n"/>
      <c r="QA41" s="48" t="n"/>
      <c r="QB41" s="48" t="n"/>
      <c r="QC41" s="48" t="n"/>
      <c r="QD41" s="48" t="n"/>
      <c r="QE41" s="48" t="n"/>
      <c r="QF41" s="48" t="n"/>
      <c r="QG41" s="48" t="n"/>
      <c r="QH41" s="48" t="n"/>
      <c r="QI41" s="48" t="n"/>
      <c r="QJ41" s="48" t="n"/>
      <c r="QK41" s="48" t="n"/>
      <c r="QL41" s="48" t="n"/>
      <c r="QM41" s="48" t="n"/>
      <c r="QN41" s="48" t="n"/>
      <c r="QO41" s="48" t="n"/>
      <c r="QP41" s="48" t="n"/>
      <c r="QQ41" s="48" t="n"/>
      <c r="QR41" s="48" t="n"/>
      <c r="QS41" s="48" t="n"/>
      <c r="QT41" s="48" t="n"/>
      <c r="QU41" s="48" t="n"/>
      <c r="QV41" s="48" t="n"/>
      <c r="QW41" s="48" t="n"/>
      <c r="QX41" s="48" t="n"/>
      <c r="QY41" s="48" t="n"/>
      <c r="QZ41" s="48" t="n"/>
      <c r="RA41" s="48" t="n"/>
      <c r="RB41" s="48" t="n"/>
      <c r="RC41" s="48" t="n"/>
      <c r="RD41" s="48" t="n"/>
      <c r="RE41" s="48" t="n"/>
      <c r="RF41" s="48" t="n"/>
      <c r="RG41" s="48" t="n"/>
      <c r="RH41" s="48" t="n"/>
      <c r="RI41" s="48" t="n"/>
      <c r="RJ41" s="48" t="n"/>
      <c r="RK41" s="48" t="n"/>
      <c r="RL41" s="48" t="n"/>
      <c r="RM41" s="48" t="n"/>
      <c r="RN41" s="48" t="n"/>
      <c r="RO41" s="48" t="n"/>
      <c r="RP41" s="48" t="n"/>
      <c r="RQ41" s="48" t="n"/>
      <c r="RR41" s="48" t="n"/>
      <c r="RS41" s="48" t="n"/>
      <c r="RT41" s="48" t="n"/>
      <c r="RU41" s="48" t="n"/>
      <c r="RV41" s="48" t="n"/>
      <c r="RW41" s="48" t="n"/>
      <c r="RX41" s="48" t="n"/>
      <c r="RY41" s="48" t="n"/>
      <c r="RZ41" s="48" t="n"/>
      <c r="SA41" s="48" t="n"/>
      <c r="SB41" s="48" t="n"/>
      <c r="SC41" s="48" t="n"/>
      <c r="SD41" s="8" t="n">
        <v>0</v>
      </c>
      <c r="SE41" s="48" t="n"/>
      <c r="SF41" s="48" t="n"/>
      <c r="SG41" s="48" t="n"/>
      <c r="SH41" s="48" t="n"/>
      <c r="SI41" s="48" t="n"/>
      <c r="SJ41" s="48" t="n"/>
      <c r="SK41" s="48" t="n"/>
      <c r="SL41" s="8" t="n">
        <v>0</v>
      </c>
      <c r="SM41" s="8" t="n">
        <v>0</v>
      </c>
      <c r="SN41" s="8" t="n">
        <v>0</v>
      </c>
      <c r="SO41" s="8" t="n">
        <v>0</v>
      </c>
      <c r="SP41" s="8" t="n">
        <v>0</v>
      </c>
      <c r="SQ41" s="8" t="n">
        <v>0</v>
      </c>
      <c r="SR41" s="8" t="n">
        <v>0</v>
      </c>
      <c r="SS41" s="8" t="n">
        <v>0</v>
      </c>
      <c r="ST41" s="8" t="n">
        <v>0</v>
      </c>
      <c r="SU41" s="8" t="n">
        <v>0</v>
      </c>
      <c r="SV41" s="8" t="n">
        <v>0</v>
      </c>
      <c r="SW41" s="8" t="n">
        <v>0</v>
      </c>
      <c r="SX41" s="48" t="n"/>
      <c r="SY41" s="48" t="n"/>
      <c r="SZ41" s="48" t="n"/>
      <c r="TA41" s="48" t="n"/>
      <c r="TB41" s="48" t="n"/>
      <c r="TC41" s="48" t="n"/>
      <c r="TD41" s="48" t="n"/>
      <c r="TE41" s="48" t="n"/>
      <c r="TF41" s="48" t="n"/>
      <c r="TG41" s="48" t="n"/>
      <c r="TH41" s="48" t="n"/>
      <c r="TI41" s="48" t="n"/>
      <c r="TJ41" s="48" t="n"/>
      <c r="TK41" s="48" t="n"/>
      <c r="TL41" s="48" t="n"/>
      <c r="TM41" s="48" t="n"/>
      <c r="TN41" s="48" t="n"/>
      <c r="TO41" s="48" t="n"/>
      <c r="TP41" s="48" t="n"/>
      <c r="TQ41" s="48" t="n"/>
      <c r="TR41" s="48" t="n"/>
      <c r="TS41" s="48" t="n"/>
      <c r="TT41" s="48" t="n"/>
      <c r="TU41" s="48" t="n"/>
      <c r="TV41" s="48" t="n"/>
      <c r="TW41" s="48" t="n"/>
      <c r="TX41" s="48" t="n"/>
      <c r="TY41" s="48" t="n"/>
      <c r="TZ41" s="48" t="n"/>
      <c r="UA41" s="48" t="n"/>
      <c r="UB41" s="48" t="n"/>
      <c r="UC41" s="48" t="n"/>
      <c r="UD41" s="48" t="n"/>
      <c r="UE41" s="48" t="n"/>
      <c r="UF41" s="48" t="n"/>
      <c r="UG41" s="48" t="n"/>
      <c r="UH41" s="48" t="n"/>
      <c r="UI41" s="48" t="n"/>
      <c r="UJ41" s="48" t="n"/>
      <c r="UK41" s="48" t="n"/>
      <c r="UL41" s="48" t="n"/>
      <c r="UM41" s="48" t="n"/>
      <c r="UN41" s="48" t="n"/>
      <c r="UO41" s="48" t="n"/>
      <c r="UP41" s="48" t="n"/>
      <c r="UQ41" s="48" t="n"/>
      <c r="UR41" s="48" t="n"/>
      <c r="US41" s="48" t="n"/>
      <c r="UT41" s="48" t="n"/>
      <c r="UU41" s="48" t="n"/>
      <c r="UV41" s="48" t="n"/>
      <c r="UW41" s="48" t="n"/>
      <c r="UX41" s="48" t="n"/>
      <c r="UY41" s="48" t="n"/>
      <c r="UZ41" s="48" t="n"/>
      <c r="VA41" s="48" t="n"/>
      <c r="VB41" s="48" t="n"/>
      <c r="VC41" s="48" t="n"/>
      <c r="VD41" s="48" t="n"/>
      <c r="VE41" s="48" t="n"/>
      <c r="VF41" s="48" t="n"/>
      <c r="VG41" s="48" t="n"/>
      <c r="VH41" s="48" t="n"/>
      <c r="VI41" s="48" t="n"/>
      <c r="VJ41" s="48" t="n"/>
      <c r="VK41" s="48" t="n"/>
      <c r="VL41" s="48" t="n"/>
      <c r="VM41" s="48" t="n"/>
      <c r="VN41" s="48" t="n"/>
      <c r="VO41" s="48" t="n"/>
      <c r="VP41" s="48" t="n"/>
      <c r="VQ41" s="48" t="n"/>
      <c r="VR41" s="48" t="n"/>
      <c r="VS41" s="48" t="n"/>
      <c r="VT41" s="48" t="n"/>
      <c r="VU41" s="48" t="n"/>
      <c r="VV41" s="48" t="n"/>
      <c r="VW41" s="48" t="n"/>
      <c r="VX41" s="48" t="n"/>
      <c r="VY41" s="48" t="n"/>
      <c r="VZ41" s="48" t="n"/>
      <c r="WA41" s="48" t="n"/>
      <c r="WB41" s="48" t="n"/>
      <c r="WC41" s="48" t="n"/>
      <c r="WD41" s="48" t="n"/>
      <c r="WE41" s="48" t="n"/>
      <c r="WF41" s="48" t="n"/>
      <c r="WG41" s="48" t="n"/>
      <c r="WH41" s="48" t="n"/>
      <c r="WI41" s="48" t="n"/>
      <c r="WJ41" s="48" t="n"/>
      <c r="WK41" s="48" t="n"/>
      <c r="WL41" s="48" t="n"/>
      <c r="WM41" s="48" t="n"/>
      <c r="WN41" s="48" t="n"/>
      <c r="WO41" s="48" t="n"/>
      <c r="WP41" s="48" t="n"/>
      <c r="WQ41" s="48" t="n"/>
      <c r="WR41" s="48" t="n"/>
      <c r="WS41" s="48" t="n"/>
      <c r="WT41" s="48" t="n"/>
      <c r="WU41" s="48" t="n"/>
      <c r="WV41" s="48" t="n"/>
      <c r="WW41" s="48" t="n"/>
      <c r="WX41" s="48" t="n"/>
      <c r="WY41" s="48" t="n"/>
      <c r="WZ41" s="48" t="n"/>
      <c r="XA41" s="48" t="n"/>
      <c r="XB41" s="48" t="n"/>
      <c r="XC41" s="48" t="n"/>
      <c r="XD41" s="48" t="n"/>
      <c r="XE41" s="48" t="n"/>
      <c r="XF41" s="48" t="n"/>
      <c r="XG41" s="48" t="n"/>
      <c r="XH41" s="48" t="n"/>
      <c r="XI41" s="48" t="n"/>
      <c r="XJ41" s="48" t="n"/>
      <c r="XK41" s="48" t="n"/>
      <c r="XL41" s="48" t="n"/>
      <c r="XM41" s="48" t="n"/>
      <c r="XN41" s="48" t="n"/>
      <c r="XO41" s="48" t="n"/>
      <c r="XP41" s="48" t="n"/>
      <c r="XQ41" s="48" t="n"/>
      <c r="XR41" s="48" t="n"/>
      <c r="XS41" s="48" t="n"/>
      <c r="XT41" s="48" t="n"/>
      <c r="XU41" s="48" t="n"/>
      <c r="XV41" s="48" t="n"/>
      <c r="XW41" s="48" t="n"/>
      <c r="XX41" s="48" t="n"/>
      <c r="XY41" s="48" t="n"/>
      <c r="XZ41" s="48" t="n"/>
      <c r="YA41" s="48" t="n"/>
      <c r="YB41" s="48" t="n"/>
      <c r="YC41" s="48" t="n"/>
      <c r="YD41" s="48" t="n"/>
      <c r="YE41" s="48" t="n"/>
      <c r="YF41" s="48" t="n"/>
      <c r="YG41" s="48" t="n"/>
      <c r="YH41" s="48" t="n"/>
      <c r="YI41" s="48" t="n"/>
      <c r="YJ41" s="48" t="n"/>
      <c r="YK41" s="48" t="n"/>
      <c r="YL41" s="48" t="n"/>
      <c r="YM41" s="48" t="n"/>
      <c r="YN41" s="48" t="n"/>
      <c r="YO41" s="48" t="n"/>
      <c r="YP41" s="48" t="n"/>
      <c r="YQ41" s="48" t="n"/>
      <c r="YR41" s="48" t="n"/>
      <c r="YS41" s="48" t="n"/>
      <c r="YT41" s="48" t="n"/>
      <c r="YU41" s="48" t="n"/>
      <c r="YV41" s="48" t="n"/>
      <c r="YW41" s="48" t="n"/>
      <c r="YX41" s="48" t="n"/>
      <c r="YY41" s="48" t="n"/>
      <c r="YZ41" s="48" t="n"/>
      <c r="ZA41" s="48" t="n"/>
      <c r="ZB41" s="48" t="n"/>
      <c r="ZC41" s="48" t="n"/>
      <c r="ZD41" s="48" t="n"/>
      <c r="ZE41" s="48" t="n"/>
      <c r="ZF41" s="48" t="n"/>
      <c r="ZG41" s="48" t="n"/>
      <c r="ZH41" s="48" t="n"/>
      <c r="ZI41" s="48" t="n"/>
      <c r="ZJ41" s="48" t="n"/>
      <c r="ZK41" s="48" t="n"/>
      <c r="ZL41" s="48" t="n"/>
      <c r="ZM41" s="48" t="n"/>
      <c r="ZN41" s="48" t="n"/>
      <c r="ZO41" s="48" t="n"/>
      <c r="ZP41" s="48" t="n"/>
      <c r="ZQ41" s="48" t="inlineStr">
        <is>
          <t>Tidak</t>
        </is>
      </c>
      <c r="ZR41" s="48" t="n"/>
      <c r="ZS41" s="48" t="n"/>
      <c r="ZT41" s="48" t="n"/>
      <c r="ZU41" s="48" t="n"/>
      <c r="ZV41" s="48" t="n"/>
      <c r="ZW41" s="48" t="inlineStr">
        <is>
          <t>Ya</t>
        </is>
      </c>
      <c r="ZX41" s="48" t="inlineStr">
        <is>
          <t>Mengetahui</t>
        </is>
      </c>
      <c r="ZY41" s="48" t="inlineStr">
        <is>
          <t>Digunakan untuk pupuk di lahan pertanian sendiri Diberikan gratis ke orang lain</t>
        </is>
      </c>
      <c r="ZZ41" s="8" t="n">
        <v>1</v>
      </c>
      <c r="AAA41" s="8" t="n">
        <v>0</v>
      </c>
      <c r="AAB41" s="8" t="n">
        <v>0</v>
      </c>
      <c r="AAC41" s="8" t="n">
        <v>0</v>
      </c>
      <c r="AAD41" s="8" t="n">
        <v>1</v>
      </c>
      <c r="AAE41" s="8" t="n">
        <v>0</v>
      </c>
      <c r="AAF41" s="8" t="n">
        <v>0</v>
      </c>
      <c r="AAG41" s="48" t="inlineStr">
        <is>
          <t>Pupuk cair untuk tanaman</t>
        </is>
      </c>
      <c r="AAH41" s="8" t="n">
        <v>1</v>
      </c>
      <c r="AAI41" s="8" t="n">
        <v>0</v>
      </c>
      <c r="AAJ41" s="8" t="n">
        <v>0</v>
      </c>
      <c r="AAK41" s="8" t="n">
        <v>0</v>
      </c>
      <c r="AAL41" s="8" t="n">
        <v>0</v>
      </c>
      <c r="AAM41" s="48" t="n"/>
      <c r="AAN41" s="48" t="n"/>
      <c r="AAO41" s="48" t="n"/>
      <c r="AAP41" s="48" t="n"/>
      <c r="AAQ41" s="48" t="n"/>
      <c r="AAR41" s="48" t="n"/>
      <c r="AAS41" s="48" t="n"/>
      <c r="AAT41" s="48" t="n"/>
      <c r="AAU41" s="48" t="n"/>
      <c r="AAV41" s="11" t="inlineStr">
        <is>
          <t>Rumput</t>
        </is>
      </c>
      <c r="AAW41" s="48" t="inlineStr">
        <is>
          <t>Sering ( 1 minggu 2 kali)</t>
        </is>
      </c>
      <c r="AAX41" s="8" t="n">
        <v>3000</v>
      </c>
      <c r="AAY41" s="48" t="n"/>
      <c r="AAZ41" s="8" t="n">
        <v>0</v>
      </c>
      <c r="ABA41" s="8" t="n">
        <v>0</v>
      </c>
      <c r="ABB41" s="48" t="inlineStr">
        <is>
          <t>Urea</t>
        </is>
      </c>
      <c r="ABC41" s="48" t="n"/>
      <c r="ABD41" s="8" t="n">
        <v>50</v>
      </c>
      <c r="ABE41" s="8" t="n">
        <v>4000</v>
      </c>
      <c r="ABF41" s="8" t="n">
        <v>0</v>
      </c>
      <c r="ABG41" s="8" t="n">
        <v>0</v>
      </c>
      <c r="ABH41" s="8" t="n">
        <v>0</v>
      </c>
      <c r="ABI41" s="8" t="n">
        <v>0</v>
      </c>
      <c r="ABJ41" s="48" t="inlineStr">
        <is>
          <t>Ya</t>
        </is>
      </c>
      <c r="ABK41" s="48" t="inlineStr">
        <is>
          <t>Cukup meningkat</t>
        </is>
      </c>
      <c r="ABL41" s="48" t="inlineStr">
        <is>
          <t>Cukup meningkat</t>
        </is>
      </c>
      <c r="ABM41" s="48" t="inlineStr">
        <is>
          <t>Cukup meningkat</t>
        </is>
      </c>
      <c r="ABN41" s="48" t="n"/>
      <c r="ABO41" s="48" t="n"/>
      <c r="ABP41" s="48" t="inlineStr">
        <is>
          <t>Ladang/sawah terlalu jauh, sulit untuk mengangkut ke sana</t>
        </is>
      </c>
      <c r="ABQ41" s="8" t="n">
        <v>0</v>
      </c>
      <c r="ABR41" s="8" t="n">
        <v>0</v>
      </c>
      <c r="ABS41" s="8" t="n">
        <v>0</v>
      </c>
      <c r="ABT41" s="8" t="n">
        <v>1</v>
      </c>
      <c r="ABU41" s="8" t="n">
        <v>0</v>
      </c>
      <c r="ABV41" s="8" t="n">
        <v>0</v>
      </c>
      <c r="ABW41" s="8" t="n">
        <v>0</v>
      </c>
      <c r="ABX41" s="48" t="n"/>
      <c r="ABY41" s="48" t="inlineStr">
        <is>
          <t>TIDAK</t>
        </is>
      </c>
      <c r="ABZ41" s="48" t="inlineStr">
        <is>
          <t>Manfaat cukup signifikan, terasa di kehidupan sehari-hari</t>
        </is>
      </c>
      <c r="ACA41" s="48" t="inlineStr">
        <is>
          <t>Berkurang</t>
        </is>
      </c>
      <c r="ACB41" s="48" t="inlineStr">
        <is>
          <t>Anggota keluarga - Perempuan dewasa</t>
        </is>
      </c>
      <c r="ACC41" s="48" t="inlineStr">
        <is>
          <t>Setuju</t>
        </is>
      </c>
      <c r="ACD41" s="48" t="inlineStr">
        <is>
          <t>Anggota keluarga - Laki-laki dewasa Anggota keluarga - Perempuan dewasa</t>
        </is>
      </c>
      <c r="ACE41" s="8" t="n">
        <v>1</v>
      </c>
      <c r="ACF41" s="8" t="n">
        <v>1</v>
      </c>
      <c r="ACG41" s="8" t="n">
        <v>0</v>
      </c>
      <c r="ACH41" s="8" t="n">
        <v>0</v>
      </c>
      <c r="ACI41" s="48" t="inlineStr">
        <is>
          <t>Puas</t>
        </is>
      </c>
      <c r="ACJ41" s="48" t="inlineStr">
        <is>
          <t>Puas</t>
        </is>
      </c>
      <c r="ACK41" s="48" t="inlineStr">
        <is>
          <t>Puas</t>
        </is>
      </c>
      <c r="ACL41" s="48" t="inlineStr">
        <is>
          <t>Puas</t>
        </is>
      </c>
      <c r="ACM41" s="48" t="inlineStr">
        <is>
          <t>Tidak</t>
        </is>
      </c>
      <c r="ACN41" s="48" t="n"/>
      <c r="ACO41" s="48" t="inlineStr">
        <is>
          <t>Puas</t>
        </is>
      </c>
      <c r="ACP41" s="48" t="n"/>
      <c r="ACQ41" s="48" t="n"/>
      <c r="ACR41" s="48" t="n"/>
      <c r="ACS41" s="48" t="n"/>
      <c r="ACT41" s="48" t="n"/>
      <c r="ACU41" s="48" t="n"/>
      <c r="ACV41" s="48" t="n"/>
      <c r="ACW41" s="48" t="n"/>
      <c r="ACX41" s="48" t="n"/>
      <c r="ACY41" s="48" t="n"/>
      <c r="ACZ41" s="48" t="inlineStr">
        <is>
          <t>Menghubungi CPO atau pendamping Memperbaiki sendiri</t>
        </is>
      </c>
      <c r="ADA41" s="8" t="n">
        <v>0</v>
      </c>
      <c r="ADB41" s="8" t="n">
        <v>0</v>
      </c>
      <c r="ADC41" s="8" t="n">
        <v>0</v>
      </c>
      <c r="ADD41" s="8" t="n">
        <v>0</v>
      </c>
      <c r="ADE41" s="8" t="n">
        <v>1</v>
      </c>
      <c r="ADF41" s="8" t="n">
        <v>1</v>
      </c>
      <c r="ADG41" s="8" t="n">
        <v>0</v>
      </c>
      <c r="ADH41" s="8" t="n">
        <v>0</v>
      </c>
      <c r="ADI41" s="12" t="n"/>
      <c r="ADJ41" s="13" t="inlineStr">
        <is>
          <t>Laki-laki dewasa</t>
        </is>
      </c>
      <c r="ADK41" s="23" t="n"/>
      <c r="ADL41" s="13" t="inlineStr">
        <is>
          <t>Menghubungi melalui rekan</t>
        </is>
      </c>
      <c r="ADM41" s="48" t="n"/>
      <c r="ADN41" s="11" t="inlineStr">
        <is>
          <t>Tidak ada</t>
        </is>
      </c>
      <c r="ADO41" s="48" t="inlineStr">
        <is>
          <t>Kadang-kadang</t>
        </is>
      </c>
      <c r="ADP41" s="13" t="inlineStr">
        <is>
          <t>Mendapatkan subsidi</t>
        </is>
      </c>
      <c r="ADQ41" s="15" t="n">
        <v>0</v>
      </c>
      <c r="ADR41" s="15" t="n">
        <v>0</v>
      </c>
      <c r="ADS41" s="15" t="n">
        <v>0</v>
      </c>
      <c r="ADT41" s="15" t="n">
        <v>0</v>
      </c>
      <c r="ADU41" s="15" t="n">
        <v>0</v>
      </c>
      <c r="ADV41" s="15" t="n">
        <v>0</v>
      </c>
      <c r="ADW41" s="15" t="n">
        <v>0</v>
      </c>
      <c r="ADX41" s="15" t="n">
        <v>0</v>
      </c>
      <c r="ADY41" s="15" t="n">
        <v>0</v>
      </c>
      <c r="ADZ41" s="15" t="n">
        <v>0</v>
      </c>
      <c r="AEA41" s="15" t="n">
        <v>1</v>
      </c>
      <c r="AEB41" s="15" t="n">
        <v>0</v>
      </c>
      <c r="AEC41" s="48" t="n"/>
      <c r="AED41" s="48" t="inlineStr">
        <is>
          <t>Mengurangi pengeluaran energi</t>
        </is>
      </c>
      <c r="AEE41" s="48" t="n"/>
      <c r="AEF41" s="48" t="inlineStr">
        <is>
          <t>Yayasan Rumah Energi (YRE)</t>
        </is>
      </c>
      <c r="AEG41" s="48" t="n"/>
      <c r="AEH41" s="48" t="inlineStr">
        <is>
          <t>WhatsApp Image 2026-02-06 at 20.16.29-22_35_36.jpeg</t>
        </is>
      </c>
      <c r="AEI41" s="16" t="inlineStr">
        <is>
          <t>https://kf.kobotoolbox.org/api/v2/assets/avstPQqLr3Ab3ZdcVTXZ6f/data/666561318/attachments/attkoyQMbBvofBoa6rUFAfoZ/</t>
        </is>
      </c>
      <c r="AEJ41" s="48" t="inlineStr">
        <is>
          <t>WhatsApp Image 2026-02-06 at 20.16.29 (1)-22_35_46.jpeg</t>
        </is>
      </c>
      <c r="AEK41" s="16" t="inlineStr">
        <is>
          <t>https://kf.kobotoolbox.org/api/v2/assets/avstPQqLr3Ab3ZdcVTXZ6f/data/666561318/attachments/attiZeE8Jw9aMHLxxzaQiQNy/</t>
        </is>
      </c>
      <c r="AEL41" s="48" t="inlineStr">
        <is>
          <t>manto</t>
        </is>
      </c>
      <c r="AEM41" s="48" t="n"/>
      <c r="AEN41" s="48" t="n"/>
    </row>
    <row r="42">
      <c r="A42" s="6" t="n">
        <v>46061</v>
      </c>
      <c r="B42" s="6" t="n">
        <v>46062</v>
      </c>
      <c r="C42" s="48" t="inlineStr">
        <is>
          <t>Marmanto</t>
        </is>
      </c>
      <c r="D42" s="48" t="inlineStr">
        <is>
          <t>Yahman</t>
        </is>
      </c>
      <c r="E42" s="8">
        <f>+6287805758884</f>
        <v/>
      </c>
      <c r="F42" s="48" t="n"/>
      <c r="G42" s="8" t="n">
        <v>-7.23397612</v>
      </c>
      <c r="H42" s="8" t="n">
        <v>110.2724336</v>
      </c>
      <c r="I42" s="48" t="n"/>
      <c r="J42" s="8" t="n">
        <v>4.89</v>
      </c>
      <c r="K42" s="48" t="n"/>
      <c r="L42" s="48" t="n"/>
      <c r="M42" s="8" t="n">
        <v>-7.23397612</v>
      </c>
      <c r="N42" s="8" t="n">
        <v>110.2724</v>
      </c>
      <c r="O42" s="48" t="n"/>
      <c r="P42" s="8" t="n">
        <v>4.89</v>
      </c>
      <c r="Q42" s="48" t="n"/>
      <c r="R42" s="48" t="inlineStr">
        <is>
          <t>Jawa Tengah</t>
        </is>
      </c>
      <c r="S42" s="48" t="n"/>
      <c r="T42" s="48" t="n"/>
      <c r="U42" s="48" t="n"/>
      <c r="V42" s="48" t="n"/>
      <c r="W42" s="48" t="n"/>
      <c r="X42" s="48" t="n"/>
      <c r="Y42" s="48" t="n"/>
      <c r="Z42" s="48" t="n"/>
      <c r="AA42" s="48" t="n"/>
      <c r="AB42" s="48" t="n"/>
      <c r="AC42" s="48" t="inlineStr">
        <is>
          <t>Semarang</t>
        </is>
      </c>
      <c r="AD42" s="48" t="inlineStr">
        <is>
          <t>Getasan</t>
        </is>
      </c>
      <c r="AE42" s="48" t="inlineStr">
        <is>
          <t>Tajuk</t>
        </is>
      </c>
      <c r="AF42" s="48" t="inlineStr">
        <is>
          <t>SION</t>
        </is>
      </c>
      <c r="AG42" s="48" t="inlineStr">
        <is>
          <t>ONP0169</t>
        </is>
      </c>
      <c r="AH42" s="8" t="n">
        <v>6</v>
      </c>
      <c r="AI42" s="48" t="inlineStr">
        <is>
          <t>VPA2</t>
        </is>
      </c>
      <c r="AJ42" s="48" t="inlineStr">
        <is>
          <t>Tidak aktif</t>
        </is>
      </c>
      <c r="AK42" s="8" t="n">
        <v>52</v>
      </c>
      <c r="AL42" s="48" t="inlineStr">
        <is>
          <t>Laki-laki</t>
        </is>
      </c>
      <c r="AM42" s="48" t="inlineStr">
        <is>
          <t>Sudah menikah</t>
        </is>
      </c>
      <c r="AN42" s="48" t="inlineStr">
        <is>
          <t>SMA/Sederajat</t>
        </is>
      </c>
      <c r="AO42" s="48" t="inlineStr">
        <is>
          <t>Peternak</t>
        </is>
      </c>
      <c r="AP42" s="8" t="n">
        <v>0</v>
      </c>
      <c r="AQ42" s="8" t="n">
        <v>1</v>
      </c>
      <c r="AR42" s="8" t="n">
        <v>0</v>
      </c>
      <c r="AS42" s="8" t="n">
        <v>0</v>
      </c>
      <c r="AT42" s="8" t="n">
        <v>0</v>
      </c>
      <c r="AU42" s="8" t="n">
        <v>0</v>
      </c>
      <c r="AV42" s="8" t="n">
        <v>0</v>
      </c>
      <c r="AW42" s="8" t="n">
        <v>0</v>
      </c>
      <c r="AX42" s="48" t="n"/>
      <c r="AY42" s="48" t="inlineStr">
        <is>
          <t>Petani</t>
        </is>
      </c>
      <c r="AZ42" s="8" t="n">
        <v>1</v>
      </c>
      <c r="BA42" s="8" t="n">
        <v>0</v>
      </c>
      <c r="BB42" s="8" t="n">
        <v>0</v>
      </c>
      <c r="BC42" s="8" t="n">
        <v>0</v>
      </c>
      <c r="BD42" s="8" t="n">
        <v>0</v>
      </c>
      <c r="BE42" s="8" t="n">
        <v>0</v>
      </c>
      <c r="BF42" s="8" t="n">
        <v>0</v>
      </c>
      <c r="BG42" s="8" t="n">
        <v>0</v>
      </c>
      <c r="BH42" s="48" t="n"/>
      <c r="BI42" s="48" t="inlineStr">
        <is>
          <t>Rp2.500.000 - Rp3.500.000</t>
        </is>
      </c>
      <c r="BJ42" s="8" t="n">
        <v>2</v>
      </c>
      <c r="BK42" s="8" t="n">
        <v>4</v>
      </c>
      <c r="BL42" s="8" t="n">
        <v>1</v>
      </c>
      <c r="BM42" s="8" t="n">
        <v>0</v>
      </c>
      <c r="BN42" s="48" t="inlineStr">
        <is>
          <t>Milik sendiri</t>
        </is>
      </c>
      <c r="BO42" s="48" t="inlineStr">
        <is>
          <t>Permanen (dinding bata dan semen)</t>
        </is>
      </c>
      <c r="BP42" s="8" t="n">
        <v>1</v>
      </c>
      <c r="BQ42" s="8" t="n">
        <v>0</v>
      </c>
      <c r="BR42" s="8" t="n">
        <v>0</v>
      </c>
      <c r="BS42" s="8" t="n">
        <v>0</v>
      </c>
      <c r="BT42" s="8" t="n">
        <v>0</v>
      </c>
      <c r="BU42" s="48" t="n"/>
      <c r="BV42" s="48" t="inlineStr">
        <is>
          <t>Keramik/ubin</t>
        </is>
      </c>
      <c r="BW42" s="8" t="n">
        <v>0</v>
      </c>
      <c r="BX42" s="8" t="n">
        <v>0</v>
      </c>
      <c r="BY42" s="8" t="n">
        <v>1</v>
      </c>
      <c r="BZ42" s="8" t="n">
        <v>0</v>
      </c>
      <c r="CA42" s="8" t="n">
        <v>0</v>
      </c>
      <c r="CB42" s="48" t="n"/>
      <c r="CC42" s="48" t="inlineStr">
        <is>
          <t>Genting</t>
        </is>
      </c>
      <c r="CD42" s="8" t="n">
        <v>0</v>
      </c>
      <c r="CE42" s="8" t="n">
        <v>0</v>
      </c>
      <c r="CF42" s="8" t="n">
        <v>0</v>
      </c>
      <c r="CG42" s="8" t="n">
        <v>0</v>
      </c>
      <c r="CH42" s="8" t="n">
        <v>0</v>
      </c>
      <c r="CI42" s="8" t="n">
        <v>1</v>
      </c>
      <c r="CJ42" s="8" t="n">
        <v>0</v>
      </c>
      <c r="CK42" s="48" t="n"/>
      <c r="CL42" s="48" t="inlineStr">
        <is>
          <t>Ya</t>
        </is>
      </c>
      <c r="CM42" s="8" t="n">
        <v>2020</v>
      </c>
      <c r="CN42" s="48" t="inlineStr">
        <is>
          <t>BIOMIRU (PE/Polyethylene)</t>
        </is>
      </c>
      <c r="CO42" s="48" t="inlineStr">
        <is>
          <t>2 m³ (1 ekor sapi, ±1,5 jam memasak/hari, ±15 kg slurry/hari)</t>
        </is>
      </c>
      <c r="CP42" s="48" t="inlineStr">
        <is>
          <t>Anggota keluarga - laki-laki</t>
        </is>
      </c>
      <c r="CQ42" s="8" t="n">
        <v>0</v>
      </c>
      <c r="CR42" s="8" t="n">
        <v>0</v>
      </c>
      <c r="CS42" s="8" t="n">
        <v>0</v>
      </c>
      <c r="CT42" s="8" t="n">
        <v>0</v>
      </c>
      <c r="CU42" s="10" t="n">
        <v>1</v>
      </c>
      <c r="CV42" s="10" t="n">
        <v>0</v>
      </c>
      <c r="CW42" s="10" t="n">
        <v>0</v>
      </c>
      <c r="CX42" s="8" t="n">
        <v>0</v>
      </c>
      <c r="CY42" s="48" t="inlineStr">
        <is>
          <t>Anggota keluarga - laki-laki</t>
        </is>
      </c>
      <c r="CZ42" s="8" t="n">
        <v>1</v>
      </c>
      <c r="DA42" s="8" t="n">
        <v>0</v>
      </c>
      <c r="DB42" s="8" t="n">
        <v>0</v>
      </c>
      <c r="DC42" s="48" t="n"/>
      <c r="DD42" s="48" t="inlineStr">
        <is>
          <t>Anggota keluarga - laki-laki CPO atau pendamping</t>
        </is>
      </c>
      <c r="DE42" s="8" t="n">
        <v>1</v>
      </c>
      <c r="DF42" s="8" t="n">
        <v>0</v>
      </c>
      <c r="DG42" s="8" t="n">
        <v>1</v>
      </c>
      <c r="DH42" s="8" t="n">
        <v>0</v>
      </c>
      <c r="DI42" s="48" t="n"/>
      <c r="DJ42" s="48" t="inlineStr">
        <is>
          <t>Anggota keluarga - laki-laki CPO atau pendamping</t>
        </is>
      </c>
      <c r="DK42" s="8" t="n">
        <v>1</v>
      </c>
      <c r="DL42" s="8" t="n">
        <v>0</v>
      </c>
      <c r="DM42" s="8" t="n">
        <v>1</v>
      </c>
      <c r="DN42" s="8" t="n">
        <v>0</v>
      </c>
      <c r="DO42" s="48" t="n"/>
      <c r="DP42" s="8" t="n">
        <v>1</v>
      </c>
      <c r="DQ42" s="8" t="n">
        <v>0</v>
      </c>
      <c r="DR42" s="8" t="n">
        <v>0</v>
      </c>
      <c r="DS42" s="48" t="n"/>
      <c r="DT42" s="48" t="n"/>
      <c r="DU42" s="48" t="n"/>
      <c r="DV42" s="48" t="inlineStr">
        <is>
          <t>Tidak berfungsi sama sekali</t>
        </is>
      </c>
      <c r="DW42" s="48" t="inlineStr">
        <is>
          <t>&gt;1 tahun yang lalu</t>
        </is>
      </c>
      <c r="DX42" s="48" t="inlineStr">
        <is>
          <t>Lainnya</t>
        </is>
      </c>
      <c r="DY42" s="48" t="inlineStr">
        <is>
          <t>untuk model PE belum sesuai standart biogas sni , sehingga nyala cuman kecil dan sebentar sehingga tidak mencukupi user , program pilot projek YRE</t>
        </is>
      </c>
      <c r="DZ42" s="48" t="n"/>
      <c r="EA42" s="48" t="n"/>
      <c r="EB42" s="48" t="n"/>
      <c r="EC42" s="48" t="n"/>
      <c r="ED42" s="48" t="n"/>
      <c r="EE42" s="48" t="n"/>
      <c r="EF42" s="48" t="n"/>
      <c r="EG42" s="48" t="n"/>
      <c r="EH42" s="48" t="n"/>
      <c r="EI42" s="48" t="inlineStr">
        <is>
          <t>Lainnya</t>
        </is>
      </c>
      <c r="EJ42" s="8" t="n">
        <v>0</v>
      </c>
      <c r="EK42" s="8" t="n">
        <v>0</v>
      </c>
      <c r="EL42" s="8" t="n">
        <v>0</v>
      </c>
      <c r="EM42" s="8" t="n">
        <v>0</v>
      </c>
      <c r="EN42" s="8" t="n">
        <v>1</v>
      </c>
      <c r="EO42" s="11" t="inlineStr">
        <is>
          <t>projeck PE belum memnuhi standart</t>
        </is>
      </c>
      <c r="EP42" s="48" t="inlineStr">
        <is>
          <t>Ya, cukup jelas dan mudah diikuti</t>
        </is>
      </c>
      <c r="EQ42" s="48" t="inlineStr">
        <is>
          <t>Bukan pelatihan</t>
        </is>
      </c>
      <c r="ER42" s="48" t="inlineStr">
        <is>
          <t>Staff BIRU</t>
        </is>
      </c>
      <c r="ES42" s="8" t="n">
        <v>0</v>
      </c>
      <c r="ET42" s="8" t="n">
        <v>1</v>
      </c>
      <c r="EU42" s="8" t="n">
        <v>0</v>
      </c>
      <c r="EV42" s="8" t="n">
        <v>0</v>
      </c>
      <c r="EW42" s="48" t="n"/>
      <c r="EX42" s="48" t="inlineStr">
        <is>
          <t>Anggota keluarga - Laki-laki</t>
        </is>
      </c>
      <c r="EY42" s="8" t="n">
        <v>1</v>
      </c>
      <c r="EZ42" s="8" t="n">
        <v>0</v>
      </c>
      <c r="FA42" s="8" t="n">
        <v>0</v>
      </c>
      <c r="FB42" s="48" t="n"/>
      <c r="FC42" s="48" t="inlineStr">
        <is>
          <t>Jarang sekali</t>
        </is>
      </c>
      <c r="FD42" s="48" t="n"/>
      <c r="FE42" s="48" t="inlineStr">
        <is>
          <t>Mengetahui</t>
        </is>
      </c>
      <c r="FF42" s="48" t="inlineStr">
        <is>
          <t>Selalu (setiap hari)</t>
        </is>
      </c>
      <c r="FG42" s="48" t="inlineStr">
        <is>
          <t>Mengetahui</t>
        </is>
      </c>
      <c r="FH42" s="48" t="inlineStr">
        <is>
          <t>Cukup sering (2 minggu sekali)</t>
        </is>
      </c>
      <c r="FI42" s="48" t="inlineStr">
        <is>
          <t>Mengetahui</t>
        </is>
      </c>
      <c r="FJ42" s="48" t="inlineStr">
        <is>
          <t>Cukup sering (2 minggu sekali)</t>
        </is>
      </c>
      <c r="FK42" s="48" t="inlineStr">
        <is>
          <t>Mengetahui</t>
        </is>
      </c>
      <c r="FL42" s="48" t="inlineStr">
        <is>
          <t>Cukup sering (2 minggu sekali)</t>
        </is>
      </c>
      <c r="FM42" s="48" t="inlineStr">
        <is>
          <t>Mengetahui</t>
        </is>
      </c>
      <c r="FN42" s="48" t="inlineStr">
        <is>
          <t>Sering (setiap minggu)</t>
        </is>
      </c>
      <c r="FO42" s="48" t="inlineStr">
        <is>
          <t>Mengetahui</t>
        </is>
      </c>
      <c r="FP42" s="48" t="inlineStr">
        <is>
          <t>Cukup sering (2 minggu sekali)</t>
        </is>
      </c>
      <c r="FQ42" s="48" t="inlineStr">
        <is>
          <t>Mengetahui</t>
        </is>
      </c>
      <c r="FR42" s="48" t="inlineStr">
        <is>
          <t>Ya</t>
        </is>
      </c>
      <c r="FS42" s="48" t="inlineStr">
        <is>
          <t>Mengetahui</t>
        </is>
      </c>
      <c r="FT42" s="48" t="inlineStr">
        <is>
          <t>Ya, terkadang</t>
        </is>
      </c>
      <c r="FU42" s="48" t="inlineStr">
        <is>
          <t>Laki-laki dewasa</t>
        </is>
      </c>
      <c r="FV42" s="8" t="n">
        <v>1</v>
      </c>
      <c r="FW42" s="8" t="n">
        <v>0</v>
      </c>
      <c r="FX42" s="8" t="n">
        <v>0</v>
      </c>
      <c r="FY42" s="8" t="n">
        <v>0</v>
      </c>
      <c r="FZ42" s="48" t="inlineStr">
        <is>
          <t>Memahami</t>
        </is>
      </c>
      <c r="GA42" s="48" t="inlineStr">
        <is>
          <t>CPO Pelatihan</t>
        </is>
      </c>
      <c r="GB42" s="8" t="n">
        <v>1</v>
      </c>
      <c r="GC42" s="8" t="n">
        <v>1</v>
      </c>
      <c r="GD42" s="8" t="n">
        <v>0</v>
      </c>
      <c r="GE42" s="8" t="n">
        <v>0</v>
      </c>
      <c r="GF42" s="48" t="n"/>
      <c r="GG42" s="48" t="inlineStr">
        <is>
          <t>Sering</t>
        </is>
      </c>
      <c r="GH42" s="48" t="inlineStr">
        <is>
          <t>Tidak</t>
        </is>
      </c>
      <c r="GI42" s="48" t="n"/>
      <c r="GJ42" s="48" t="n"/>
      <c r="GK42" s="48" t="n"/>
      <c r="GL42" s="48" t="n"/>
      <c r="GM42" s="48" t="n"/>
      <c r="GN42" s="48" t="n"/>
      <c r="GO42" s="48" t="n"/>
      <c r="GP42" s="48" t="inlineStr">
        <is>
          <t>Penuh (100%)</t>
        </is>
      </c>
      <c r="GQ42" s="48" t="inlineStr">
        <is>
          <t>Kayu bakar LPG</t>
        </is>
      </c>
      <c r="GR42" s="8" t="n">
        <v>1</v>
      </c>
      <c r="GS42" s="8" t="n">
        <v>1</v>
      </c>
      <c r="GT42" s="8" t="n">
        <v>0</v>
      </c>
      <c r="GU42" s="8" t="n">
        <v>0</v>
      </c>
      <c r="GV42" s="8" t="n">
        <v>0</v>
      </c>
      <c r="GW42" s="8" t="n">
        <v>0</v>
      </c>
      <c r="GX42" s="8" t="n">
        <v>0</v>
      </c>
      <c r="GY42" s="48" t="n"/>
      <c r="GZ42" s="48" t="inlineStr">
        <is>
          <t>Tidak</t>
        </is>
      </c>
      <c r="HA42" s="8" t="n">
        <v>150</v>
      </c>
      <c r="HB42" s="8" t="n">
        <v>1500000</v>
      </c>
      <c r="HC42" s="8" t="n">
        <v>0</v>
      </c>
      <c r="HD42" s="8" t="n">
        <v>0</v>
      </c>
      <c r="HE42" s="8" t="n">
        <v>12</v>
      </c>
      <c r="HF42" s="8" t="n">
        <v>100000</v>
      </c>
      <c r="HG42" s="8" t="n">
        <v>0</v>
      </c>
      <c r="HH42" s="8" t="n">
        <v>0</v>
      </c>
      <c r="HI42" s="48" t="n"/>
      <c r="HJ42" s="48" t="n"/>
      <c r="HK42" s="48" t="n"/>
      <c r="HL42" s="48" t="n"/>
      <c r="HM42" s="48" t="n"/>
      <c r="HN42" s="48" t="n"/>
      <c r="HO42" s="48" t="n"/>
      <c r="HP42" s="48" t="n"/>
      <c r="HQ42" s="48" t="n"/>
      <c r="HR42" s="48" t="n"/>
      <c r="HS42" s="48" t="n"/>
      <c r="HT42" s="48" t="n"/>
      <c r="HU42" s="48" t="n"/>
      <c r="HV42" s="48" t="n"/>
      <c r="HW42" s="48" t="n"/>
      <c r="HX42" s="48" t="n"/>
      <c r="HY42" s="8" t="n">
        <v>0</v>
      </c>
      <c r="HZ42" s="8" t="n">
        <v>0</v>
      </c>
      <c r="IA42" s="8" t="n">
        <v>0</v>
      </c>
      <c r="IB42" s="8" t="n">
        <v>0</v>
      </c>
      <c r="IC42" s="48" t="n"/>
      <c r="ID42" s="48" t="n"/>
      <c r="IE42" s="48" t="n"/>
      <c r="IF42" s="48" t="n"/>
      <c r="IG42" s="48" t="n"/>
      <c r="IH42" s="48" t="n"/>
      <c r="II42" s="48" t="n"/>
      <c r="IJ42" s="48" t="n"/>
      <c r="IK42" s="48" t="inlineStr">
        <is>
          <t>&lt;15 kg</t>
        </is>
      </c>
      <c r="IL42" s="48" t="inlineStr">
        <is>
          <t>&lt;1 jam</t>
        </is>
      </c>
      <c r="IM42" s="48" t="inlineStr">
        <is>
          <t>Tidak</t>
        </is>
      </c>
      <c r="IN42" s="48" t="inlineStr">
        <is>
          <t>Tidak</t>
        </is>
      </c>
      <c r="IO42" s="48" t="inlineStr">
        <is>
          <t>Tidak ada perubahan</t>
        </is>
      </c>
      <c r="IP42" s="48" t="n"/>
      <c r="IQ42" s="48" t="inlineStr">
        <is>
          <t>Tidak ada perubahan</t>
        </is>
      </c>
      <c r="IR42" s="48" t="inlineStr">
        <is>
          <t>Anak-anak (0-18 tahun)</t>
        </is>
      </c>
      <c r="IS42" s="8" t="n">
        <v>0</v>
      </c>
      <c r="IT42" s="8" t="n">
        <v>0</v>
      </c>
      <c r="IU42" s="8" t="n">
        <v>1</v>
      </c>
      <c r="IV42" s="48" t="inlineStr">
        <is>
          <t>Laki-laki dewasa</t>
        </is>
      </c>
      <c r="IW42" s="8" t="n">
        <v>1</v>
      </c>
      <c r="IX42" s="8" t="n">
        <v>0</v>
      </c>
      <c r="IY42" s="8" t="n">
        <v>0</v>
      </c>
      <c r="IZ42" s="48" t="inlineStr">
        <is>
          <t>Tidak pernah</t>
        </is>
      </c>
      <c r="JA42" s="48" t="n"/>
      <c r="JB42" s="48" t="n"/>
      <c r="JC42" s="48" t="n"/>
      <c r="JD42" s="48" t="n"/>
      <c r="JE42" s="48" t="n"/>
      <c r="JF42" s="48" t="n"/>
      <c r="JG42" s="48" t="n"/>
      <c r="JH42" s="48" t="n"/>
      <c r="JI42" s="48" t="inlineStr">
        <is>
          <t>Tidak pernah</t>
        </is>
      </c>
      <c r="JJ42" s="48" t="n"/>
      <c r="JK42" s="48" t="n"/>
      <c r="JL42" s="48" t="n"/>
      <c r="JM42" s="48" t="n"/>
      <c r="JN42" s="48" t="n"/>
      <c r="JO42" s="48" t="n"/>
      <c r="JP42" s="48" t="n"/>
      <c r="JQ42" s="48" t="n"/>
      <c r="JR42" s="48" t="inlineStr">
        <is>
          <t>Tidak pernah</t>
        </is>
      </c>
      <c r="JS42" s="48" t="n"/>
      <c r="JT42" s="48" t="n"/>
      <c r="JU42" s="48" t="n"/>
      <c r="JV42" s="48" t="n"/>
      <c r="JW42" s="48" t="n"/>
      <c r="JX42" s="48" t="n"/>
      <c r="JY42" s="48" t="n"/>
      <c r="JZ42" s="48" t="n"/>
      <c r="KA42" s="48" t="inlineStr">
        <is>
          <t>Tidak pernah</t>
        </is>
      </c>
      <c r="KB42" s="48" t="n"/>
      <c r="KC42" s="48" t="n"/>
      <c r="KD42" s="48" t="n"/>
      <c r="KE42" s="48" t="n"/>
      <c r="KF42" s="48" t="n"/>
      <c r="KG42" s="48" t="n"/>
      <c r="KH42" s="48" t="n"/>
      <c r="KI42" s="48" t="n"/>
      <c r="KJ42" s="48" t="inlineStr">
        <is>
          <t>Tidak pernah</t>
        </is>
      </c>
      <c r="KK42" s="48" t="n"/>
      <c r="KL42" s="48" t="n"/>
      <c r="KM42" s="48" t="n"/>
      <c r="KN42" s="48" t="n"/>
      <c r="KO42" s="48" t="n"/>
      <c r="KP42" s="48" t="n"/>
      <c r="KQ42" s="48" t="n"/>
      <c r="KR42" s="48" t="n"/>
      <c r="KS42" s="48" t="inlineStr">
        <is>
          <t>Cukup membaik</t>
        </is>
      </c>
      <c r="KT42" s="48" t="inlineStr">
        <is>
          <t>0-1 kali</t>
        </is>
      </c>
      <c r="KU42" s="48" t="inlineStr">
        <is>
          <t>0-1 kali</t>
        </is>
      </c>
      <c r="KV42" s="48" t="inlineStr">
        <is>
          <t>Laki-laki dewasa</t>
        </is>
      </c>
      <c r="KW42" s="8" t="n">
        <v>1</v>
      </c>
      <c r="KX42" s="8" t="n">
        <v>0</v>
      </c>
      <c r="KY42" s="8" t="n">
        <v>0</v>
      </c>
      <c r="KZ42" s="8" t="n">
        <v>0</v>
      </c>
      <c r="LA42" s="48" t="inlineStr">
        <is>
          <t>Cukup membaik</t>
        </is>
      </c>
      <c r="LB42" s="48" t="inlineStr">
        <is>
          <t>Tidak ada perubahan</t>
        </is>
      </c>
      <c r="LC42" s="8" t="n">
        <v>0</v>
      </c>
      <c r="LD42" s="8" t="n">
        <v>0</v>
      </c>
      <c r="LE42" s="8" t="n">
        <v>0</v>
      </c>
      <c r="LF42" s="8" t="n">
        <v>0</v>
      </c>
      <c r="LG42" s="48" t="inlineStr">
        <is>
          <t>Tidak</t>
        </is>
      </c>
      <c r="LH42" s="48" t="n"/>
      <c r="LI42" s="8" t="n">
        <v>0</v>
      </c>
      <c r="LJ42" s="48" t="inlineStr">
        <is>
          <t>Lainnya</t>
        </is>
      </c>
      <c r="LK42" s="8" t="n">
        <v>0</v>
      </c>
      <c r="LL42" s="8" t="n">
        <v>0</v>
      </c>
      <c r="LM42" s="8" t="n">
        <v>0</v>
      </c>
      <c r="LN42" s="8" t="n">
        <v>0</v>
      </c>
      <c r="LO42" s="8" t="n">
        <v>0</v>
      </c>
      <c r="LP42" s="8" t="n">
        <v>0</v>
      </c>
      <c r="LQ42" s="8" t="n">
        <v>1</v>
      </c>
      <c r="LR42" s="48" t="inlineStr">
        <is>
          <t>karena program biogas PE belum berhasil</t>
        </is>
      </c>
      <c r="LS42" s="8" t="n">
        <v>0</v>
      </c>
      <c r="LT42" s="8" t="n">
        <v>0</v>
      </c>
      <c r="LU42" s="8" t="n">
        <v>0</v>
      </c>
      <c r="LV42" s="8" t="n">
        <v>0</v>
      </c>
      <c r="LW42" s="8" t="n">
        <v>0</v>
      </c>
      <c r="LX42" s="8" t="n">
        <v>0</v>
      </c>
      <c r="LY42" s="8" t="n">
        <v>0</v>
      </c>
      <c r="LZ42" s="8" t="n">
        <v>0</v>
      </c>
      <c r="MA42" s="8" t="n">
        <v>0</v>
      </c>
      <c r="MB42" s="48" t="inlineStr">
        <is>
          <t>Tidak</t>
        </is>
      </c>
      <c r="MC42" s="8" t="n">
        <v>0</v>
      </c>
      <c r="MD42" s="8" t="n">
        <v>0</v>
      </c>
      <c r="ME42" s="8" t="n">
        <v>0</v>
      </c>
      <c r="MF42" s="8" t="n">
        <v>0</v>
      </c>
      <c r="MG42" s="8" t="n">
        <v>0</v>
      </c>
      <c r="MH42" s="8" t="n">
        <v>0</v>
      </c>
      <c r="MI42" s="48" t="n"/>
      <c r="MJ42" s="48" t="n"/>
      <c r="MK42" s="48" t="n"/>
      <c r="ML42" s="48" t="n"/>
      <c r="MM42" s="48" t="n"/>
      <c r="MN42" s="48" t="n"/>
      <c r="MO42" s="48" t="n"/>
      <c r="MP42" s="48" t="n"/>
      <c r="MQ42" s="48" t="n"/>
      <c r="MR42" s="8" t="n">
        <v>0</v>
      </c>
      <c r="MS42" s="48" t="n"/>
      <c r="MT42" s="8" t="n">
        <v>0</v>
      </c>
      <c r="MU42" s="48" t="inlineStr">
        <is>
          <t>Tidak</t>
        </is>
      </c>
      <c r="MV42" s="48" t="n"/>
      <c r="MW42" s="48" t="n"/>
      <c r="MX42" s="48" t="n"/>
      <c r="MY42" s="48" t="n"/>
      <c r="MZ42" s="48" t="n"/>
      <c r="NA42" s="48" t="n"/>
      <c r="NB42" s="48" t="n"/>
      <c r="NC42" s="48" t="n"/>
      <c r="ND42" s="48" t="n"/>
      <c r="NE42" s="48" t="n"/>
      <c r="NF42" s="48" t="n"/>
      <c r="NG42" s="48" t="n"/>
      <c r="NH42" s="48" t="n"/>
      <c r="NI42" s="48" t="n"/>
      <c r="NJ42" s="48" t="n"/>
      <c r="NK42" s="48" t="n"/>
      <c r="NL42" s="48" t="inlineStr">
        <is>
          <t>Tidak</t>
        </is>
      </c>
      <c r="NM42" s="48" t="inlineStr">
        <is>
          <t>100% dana hibah</t>
        </is>
      </c>
      <c r="NN42" s="48" t="inlineStr">
        <is>
          <t>1.000.001-3.000.000</t>
        </is>
      </c>
      <c r="NO42" s="48" t="inlineStr">
        <is>
          <t>Yayasan Rumah Energi atau BIRU</t>
        </is>
      </c>
      <c r="NP42" s="48" t="n"/>
      <c r="NQ42" s="48" t="n"/>
      <c r="NR42" s="48" t="n"/>
      <c r="NS42" s="48" t="n"/>
      <c r="NT42" s="48" t="n"/>
      <c r="NU42" s="48" t="n"/>
      <c r="NV42" s="48" t="n"/>
      <c r="NW42" s="48" t="n"/>
      <c r="NX42" s="48" t="inlineStr">
        <is>
          <t>Sama saja</t>
        </is>
      </c>
      <c r="NY42" s="8" t="n">
        <v>0</v>
      </c>
      <c r="NZ42" s="8" t="n">
        <v>0</v>
      </c>
      <c r="OA42" s="8" t="n">
        <v>0</v>
      </c>
      <c r="OB42" s="8" t="n">
        <v>0</v>
      </c>
      <c r="OC42" s="8" t="n">
        <v>0</v>
      </c>
      <c r="OD42" s="8" t="n">
        <v>0</v>
      </c>
      <c r="OE42" s="48" t="inlineStr">
        <is>
          <t>Tidak ada perubahan</t>
        </is>
      </c>
      <c r="OF42" s="48" t="inlineStr">
        <is>
          <t>Sama saja (tidak ada perbedaan waktu memasak MAUPUN rasa/bau makanan bila dibandingkan penggunaan sebelumnya)</t>
        </is>
      </c>
      <c r="OG42" s="48" t="inlineStr">
        <is>
          <t>Ya</t>
        </is>
      </c>
      <c r="OH42" s="8" t="n">
        <v>0</v>
      </c>
      <c r="OI42" s="8" t="n">
        <v>0</v>
      </c>
      <c r="OJ42" s="8" t="n">
        <v>0</v>
      </c>
      <c r="OK42" s="8" t="n">
        <v>0</v>
      </c>
      <c r="OL42" s="8" t="n">
        <v>0</v>
      </c>
      <c r="OM42" s="8" t="n">
        <v>0</v>
      </c>
      <c r="ON42" s="8" t="n">
        <v>0</v>
      </c>
      <c r="OO42" s="8" t="n">
        <v>0</v>
      </c>
      <c r="OP42" s="48" t="inlineStr">
        <is>
          <t>Sapi pedaging</t>
        </is>
      </c>
      <c r="OQ42" s="8" t="n">
        <v>1</v>
      </c>
      <c r="OR42" s="8" t="n">
        <v>0</v>
      </c>
      <c r="OS42" s="8" t="n">
        <v>0</v>
      </c>
      <c r="OT42" s="8" t="n">
        <v>0</v>
      </c>
      <c r="OU42" s="8" t="n">
        <v>0</v>
      </c>
      <c r="OV42" s="8" t="n">
        <v>0</v>
      </c>
      <c r="OW42" s="8" t="n">
        <v>0</v>
      </c>
      <c r="OX42" s="8" t="n">
        <v>0</v>
      </c>
      <c r="OY42" s="48" t="inlineStr">
        <is>
          <t>1-Disebarkan ke lahan terbuka</t>
        </is>
      </c>
      <c r="OZ42" s="8" t="n">
        <v>1</v>
      </c>
      <c r="PA42" s="8" t="n">
        <v>0</v>
      </c>
      <c r="PB42" s="8" t="n">
        <v>0</v>
      </c>
      <c r="PC42" s="8" t="n">
        <v>0</v>
      </c>
      <c r="PD42" s="8" t="n">
        <v>0</v>
      </c>
      <c r="PE42" s="8" t="n">
        <v>0</v>
      </c>
      <c r="PF42" s="8" t="n">
        <v>1</v>
      </c>
      <c r="PG42" s="8" t="n">
        <v>0</v>
      </c>
      <c r="PH42" s="8" t="n">
        <v>0</v>
      </c>
      <c r="PI42" s="8" t="n">
        <v>0</v>
      </c>
      <c r="PJ42" s="48" t="n"/>
      <c r="PK42" s="48" t="n"/>
      <c r="PL42" s="48" t="n"/>
      <c r="PM42" s="48" t="n"/>
      <c r="PN42" s="48" t="n"/>
      <c r="PO42" s="48" t="n"/>
      <c r="PP42" s="48" t="n"/>
      <c r="PQ42" s="48" t="n"/>
      <c r="PR42" s="48" t="n"/>
      <c r="PS42" s="48" t="n"/>
      <c r="PT42" s="48" t="n"/>
      <c r="PU42" s="48" t="n"/>
      <c r="PV42" s="48" t="n"/>
      <c r="PW42" s="48" t="n"/>
      <c r="PX42" s="48" t="n"/>
      <c r="PY42" s="48" t="n"/>
      <c r="PZ42" s="48" t="n"/>
      <c r="QA42" s="48" t="n"/>
      <c r="QB42" s="48" t="n"/>
      <c r="QC42" s="48" t="n"/>
      <c r="QD42" s="48" t="n"/>
      <c r="QE42" s="48" t="n"/>
      <c r="QF42" s="48" t="n"/>
      <c r="QG42" s="48" t="n"/>
      <c r="QH42" s="48" t="n"/>
      <c r="QI42" s="48" t="n"/>
      <c r="QJ42" s="48" t="n"/>
      <c r="QK42" s="48" t="n"/>
      <c r="QL42" s="48" t="n"/>
      <c r="QM42" s="48" t="n"/>
      <c r="QN42" s="48" t="n"/>
      <c r="QO42" s="48" t="n"/>
      <c r="QP42" s="48" t="n"/>
      <c r="QQ42" s="48" t="n"/>
      <c r="QR42" s="48" t="n"/>
      <c r="QS42" s="48" t="n"/>
      <c r="QT42" s="48" t="n"/>
      <c r="QU42" s="48" t="n"/>
      <c r="QV42" s="48" t="n"/>
      <c r="QW42" s="48" t="n"/>
      <c r="QX42" s="48" t="n"/>
      <c r="QY42" s="48" t="n"/>
      <c r="QZ42" s="48" t="n"/>
      <c r="RA42" s="48" t="n"/>
      <c r="RB42" s="48" t="n"/>
      <c r="RC42" s="48" t="n"/>
      <c r="RD42" s="48" t="n"/>
      <c r="RE42" s="48" t="n"/>
      <c r="RF42" s="48" t="n"/>
      <c r="RG42" s="48" t="n"/>
      <c r="RH42" s="48" t="n"/>
      <c r="RI42" s="48" t="n"/>
      <c r="RJ42" s="48" t="n"/>
      <c r="RK42" s="48" t="n"/>
      <c r="RL42" s="48" t="n"/>
      <c r="RM42" s="48" t="n"/>
      <c r="RN42" s="48" t="n"/>
      <c r="RO42" s="48" t="n"/>
      <c r="RP42" s="48" t="n"/>
      <c r="RQ42" s="48" t="n"/>
      <c r="RR42" s="48" t="n"/>
      <c r="RS42" s="48" t="n"/>
      <c r="RT42" s="48" t="n"/>
      <c r="RU42" s="48" t="n"/>
      <c r="RV42" s="48" t="n"/>
      <c r="RW42" s="48" t="n"/>
      <c r="RX42" s="48" t="n"/>
      <c r="RY42" s="48" t="n"/>
      <c r="RZ42" s="48" t="n"/>
      <c r="SA42" s="48" t="n"/>
      <c r="SB42" s="48" t="n"/>
      <c r="SC42" s="48" t="n"/>
      <c r="SD42" s="8" t="n">
        <v>3</v>
      </c>
      <c r="SE42" s="48" t="n"/>
      <c r="SF42" s="48" t="n"/>
      <c r="SG42" s="48" t="n"/>
      <c r="SH42" s="48" t="n"/>
      <c r="SI42" s="48" t="n"/>
      <c r="SJ42" s="48" t="n"/>
      <c r="SK42" s="48" t="n"/>
      <c r="SL42" s="8" t="n">
        <v>0</v>
      </c>
      <c r="SM42" s="8" t="n">
        <v>0</v>
      </c>
      <c r="SN42" s="8" t="n">
        <v>0</v>
      </c>
      <c r="SO42" s="8" t="n">
        <v>0</v>
      </c>
      <c r="SP42" s="8" t="n">
        <v>0</v>
      </c>
      <c r="SQ42" s="8" t="n">
        <v>0</v>
      </c>
      <c r="SR42" s="8" t="n">
        <v>0</v>
      </c>
      <c r="SS42" s="8" t="n">
        <v>0</v>
      </c>
      <c r="ST42" s="8" t="n">
        <v>0</v>
      </c>
      <c r="SU42" s="8" t="n">
        <v>0</v>
      </c>
      <c r="SV42" s="8" t="n">
        <v>0</v>
      </c>
      <c r="SW42" s="8" t="n">
        <v>0</v>
      </c>
      <c r="SX42" s="48" t="n"/>
      <c r="SY42" s="48" t="n"/>
      <c r="SZ42" s="48" t="n"/>
      <c r="TA42" s="48" t="n"/>
      <c r="TB42" s="48" t="n"/>
      <c r="TC42" s="48" t="n"/>
      <c r="TD42" s="48" t="n"/>
      <c r="TE42" s="48" t="n"/>
      <c r="TF42" s="48" t="n"/>
      <c r="TG42" s="48" t="n"/>
      <c r="TH42" s="48" t="n"/>
      <c r="TI42" s="48" t="n"/>
      <c r="TJ42" s="48" t="n"/>
      <c r="TK42" s="48" t="n"/>
      <c r="TL42" s="48" t="n"/>
      <c r="TM42" s="48" t="n"/>
      <c r="TN42" s="48" t="n"/>
      <c r="TO42" s="48" t="n"/>
      <c r="TP42" s="48" t="n"/>
      <c r="TQ42" s="48" t="n"/>
      <c r="TR42" s="48" t="n"/>
      <c r="TS42" s="48" t="n"/>
      <c r="TT42" s="48" t="n"/>
      <c r="TU42" s="48" t="n"/>
      <c r="TV42" s="48" t="n"/>
      <c r="TW42" s="48" t="n"/>
      <c r="TX42" s="48" t="n"/>
      <c r="TY42" s="48" t="n"/>
      <c r="TZ42" s="48" t="n"/>
      <c r="UA42" s="48" t="n"/>
      <c r="UB42" s="48" t="n"/>
      <c r="UC42" s="48" t="n"/>
      <c r="UD42" s="48" t="n"/>
      <c r="UE42" s="48" t="n"/>
      <c r="UF42" s="48" t="n"/>
      <c r="UG42" s="48" t="n"/>
      <c r="UH42" s="48" t="n"/>
      <c r="UI42" s="48" t="n"/>
      <c r="UJ42" s="48" t="n"/>
      <c r="UK42" s="48" t="n"/>
      <c r="UL42" s="48" t="n"/>
      <c r="UM42" s="48" t="n"/>
      <c r="UN42" s="48" t="n"/>
      <c r="UO42" s="48" t="n"/>
      <c r="UP42" s="48" t="n"/>
      <c r="UQ42" s="48" t="n"/>
      <c r="UR42" s="48" t="n"/>
      <c r="US42" s="48" t="n"/>
      <c r="UT42" s="48" t="n"/>
      <c r="UU42" s="48" t="n"/>
      <c r="UV42" s="48" t="n"/>
      <c r="UW42" s="48" t="n"/>
      <c r="UX42" s="48" t="n"/>
      <c r="UY42" s="48" t="n"/>
      <c r="UZ42" s="48" t="n"/>
      <c r="VA42" s="48" t="n"/>
      <c r="VB42" s="48" t="n"/>
      <c r="VC42" s="48" t="n"/>
      <c r="VD42" s="48" t="n"/>
      <c r="VE42" s="48" t="n"/>
      <c r="VF42" s="48" t="n"/>
      <c r="VG42" s="48" t="n"/>
      <c r="VH42" s="48" t="n"/>
      <c r="VI42" s="48" t="n"/>
      <c r="VJ42" s="48" t="n"/>
      <c r="VK42" s="48" t="n"/>
      <c r="VL42" s="48" t="n"/>
      <c r="VM42" s="48" t="n"/>
      <c r="VN42" s="48" t="n"/>
      <c r="VO42" s="48" t="n"/>
      <c r="VP42" s="48" t="n"/>
      <c r="VQ42" s="48" t="n"/>
      <c r="VR42" s="48" t="n"/>
      <c r="VS42" s="48" t="n"/>
      <c r="VT42" s="48" t="n"/>
      <c r="VU42" s="48" t="n"/>
      <c r="VV42" s="48" t="n"/>
      <c r="VW42" s="48" t="n"/>
      <c r="VX42" s="48" t="n"/>
      <c r="VY42" s="48" t="n"/>
      <c r="VZ42" s="48" t="n"/>
      <c r="WA42" s="48" t="n"/>
      <c r="WB42" s="48" t="n"/>
      <c r="WC42" s="48" t="n"/>
      <c r="WD42" s="48" t="n"/>
      <c r="WE42" s="48" t="n"/>
      <c r="WF42" s="48" t="n"/>
      <c r="WG42" s="48" t="n"/>
      <c r="WH42" s="48" t="n"/>
      <c r="WI42" s="48" t="n"/>
      <c r="WJ42" s="48" t="n"/>
      <c r="WK42" s="48" t="n"/>
      <c r="WL42" s="48" t="n"/>
      <c r="WM42" s="48" t="n"/>
      <c r="WN42" s="48" t="n"/>
      <c r="WO42" s="48" t="n"/>
      <c r="WP42" s="48" t="n"/>
      <c r="WQ42" s="48" t="n"/>
      <c r="WR42" s="48" t="n"/>
      <c r="WS42" s="48" t="n"/>
      <c r="WT42" s="48" t="n"/>
      <c r="WU42" s="48" t="n"/>
      <c r="WV42" s="48" t="n"/>
      <c r="WW42" s="48" t="n"/>
      <c r="WX42" s="48" t="n"/>
      <c r="WY42" s="48" t="n"/>
      <c r="WZ42" s="48" t="n"/>
      <c r="XA42" s="48" t="n"/>
      <c r="XB42" s="48" t="n"/>
      <c r="XC42" s="48" t="n"/>
      <c r="XD42" s="48" t="n"/>
      <c r="XE42" s="48" t="n"/>
      <c r="XF42" s="48" t="n"/>
      <c r="XG42" s="48" t="n"/>
      <c r="XH42" s="48" t="n"/>
      <c r="XI42" s="48" t="n"/>
      <c r="XJ42" s="48" t="n"/>
      <c r="XK42" s="48" t="n"/>
      <c r="XL42" s="48" t="n"/>
      <c r="XM42" s="48" t="n"/>
      <c r="XN42" s="48" t="n"/>
      <c r="XO42" s="48" t="n"/>
      <c r="XP42" s="48" t="n"/>
      <c r="XQ42" s="48" t="n"/>
      <c r="XR42" s="48" t="n"/>
      <c r="XS42" s="48" t="n"/>
      <c r="XT42" s="48" t="n"/>
      <c r="XU42" s="48" t="n"/>
      <c r="XV42" s="48" t="n"/>
      <c r="XW42" s="48" t="n"/>
      <c r="XX42" s="48" t="n"/>
      <c r="XY42" s="48" t="n"/>
      <c r="XZ42" s="48" t="n"/>
      <c r="YA42" s="48" t="n"/>
      <c r="YB42" s="48" t="n"/>
      <c r="YC42" s="48" t="n"/>
      <c r="YD42" s="48" t="n"/>
      <c r="YE42" s="48" t="n"/>
      <c r="YF42" s="48" t="n"/>
      <c r="YG42" s="48" t="n"/>
      <c r="YH42" s="48" t="n"/>
      <c r="YI42" s="48" t="n"/>
      <c r="YJ42" s="48" t="n"/>
      <c r="YK42" s="48" t="n"/>
      <c r="YL42" s="48" t="n"/>
      <c r="YM42" s="48" t="n"/>
      <c r="YN42" s="48" t="n"/>
      <c r="YO42" s="48" t="n"/>
      <c r="YP42" s="48" t="n"/>
      <c r="YQ42" s="48" t="n"/>
      <c r="YR42" s="48" t="n"/>
      <c r="YS42" s="48" t="n"/>
      <c r="YT42" s="48" t="n"/>
      <c r="YU42" s="48" t="n"/>
      <c r="YV42" s="48" t="n"/>
      <c r="YW42" s="48" t="n"/>
      <c r="YX42" s="48" t="n"/>
      <c r="YY42" s="48" t="n"/>
      <c r="YZ42" s="48" t="n"/>
      <c r="ZA42" s="48" t="n"/>
      <c r="ZB42" s="48" t="n"/>
      <c r="ZC42" s="48" t="n"/>
      <c r="ZD42" s="48" t="n"/>
      <c r="ZE42" s="48" t="n"/>
      <c r="ZF42" s="48" t="n"/>
      <c r="ZG42" s="48" t="n"/>
      <c r="ZH42" s="48" t="n"/>
      <c r="ZI42" s="48" t="n"/>
      <c r="ZJ42" s="48" t="n"/>
      <c r="ZK42" s="48" t="n"/>
      <c r="ZL42" s="48" t="n"/>
      <c r="ZM42" s="48" t="n"/>
      <c r="ZN42" s="48" t="n"/>
      <c r="ZO42" s="48" t="n"/>
      <c r="ZP42" s="48" t="n"/>
      <c r="ZQ42" s="48" t="inlineStr">
        <is>
          <t>Tidak</t>
        </is>
      </c>
      <c r="ZR42" s="48" t="n"/>
      <c r="ZS42" s="48" t="n"/>
      <c r="ZT42" s="48" t="n"/>
      <c r="ZU42" s="48" t="n"/>
      <c r="ZV42" s="48" t="n"/>
      <c r="ZW42" s="48" t="inlineStr">
        <is>
          <t>Tidak</t>
        </is>
      </c>
      <c r="ZX42" s="48" t="inlineStr">
        <is>
          <t>Tidak pasti/ragu-ragu</t>
        </is>
      </c>
      <c r="ZY42" s="48" t="inlineStr">
        <is>
          <t>Diberikan gratis ke orang lain</t>
        </is>
      </c>
      <c r="ZZ42" s="8" t="n">
        <v>0</v>
      </c>
      <c r="AAA42" s="8" t="n">
        <v>0</v>
      </c>
      <c r="AAB42" s="8" t="n">
        <v>0</v>
      </c>
      <c r="AAC42" s="8" t="n">
        <v>0</v>
      </c>
      <c r="AAD42" s="8" t="n">
        <v>1</v>
      </c>
      <c r="AAE42" s="8" t="n">
        <v>0</v>
      </c>
      <c r="AAF42" s="8" t="n">
        <v>0</v>
      </c>
      <c r="AAG42" s="48" t="n"/>
      <c r="AAH42" s="48" t="n"/>
      <c r="AAI42" s="48" t="n"/>
      <c r="AAJ42" s="48" t="n"/>
      <c r="AAK42" s="48" t="n"/>
      <c r="AAL42" s="48" t="n"/>
      <c r="AAM42" s="48" t="n"/>
      <c r="AAN42" s="48" t="n"/>
      <c r="AAO42" s="48" t="n"/>
      <c r="AAP42" s="48" t="n"/>
      <c r="AAQ42" s="48" t="n"/>
      <c r="AAR42" s="48" t="n"/>
      <c r="AAS42" s="48" t="n"/>
      <c r="AAT42" s="48" t="n"/>
      <c r="AAU42" s="48" t="n"/>
      <c r="AAV42" s="11" t="n"/>
      <c r="AAW42" s="48" t="n"/>
      <c r="AAX42" s="48" t="n"/>
      <c r="AAY42" s="48" t="n"/>
      <c r="AAZ42" s="48" t="n"/>
      <c r="ABA42" s="48" t="n"/>
      <c r="ABB42" s="48" t="n"/>
      <c r="ABC42" s="48" t="n"/>
      <c r="ABD42" s="48" t="n"/>
      <c r="ABE42" s="48" t="n"/>
      <c r="ABF42" s="48" t="n"/>
      <c r="ABG42" s="48" t="n"/>
      <c r="ABH42" s="48" t="n"/>
      <c r="ABI42" s="48" t="n"/>
      <c r="ABJ42" s="48" t="n"/>
      <c r="ABK42" s="48" t="n"/>
      <c r="ABL42" s="48" t="n"/>
      <c r="ABM42" s="48" t="n"/>
      <c r="ABN42" s="48" t="n"/>
      <c r="ABO42" s="48" t="n"/>
      <c r="ABP42" s="48" t="inlineStr">
        <is>
          <t>Ladang/sawah terlalu jauh, sulit untuk mengangkut ke sana</t>
        </is>
      </c>
      <c r="ABQ42" s="8" t="n">
        <v>0</v>
      </c>
      <c r="ABR42" s="8" t="n">
        <v>0</v>
      </c>
      <c r="ABS42" s="8" t="n">
        <v>0</v>
      </c>
      <c r="ABT42" s="8" t="n">
        <v>1</v>
      </c>
      <c r="ABU42" s="8" t="n">
        <v>0</v>
      </c>
      <c r="ABV42" s="8" t="n">
        <v>0</v>
      </c>
      <c r="ABW42" s="8" t="n">
        <v>0</v>
      </c>
      <c r="ABX42" s="48" t="n"/>
      <c r="ABY42" s="8" t="n">
        <v>0</v>
      </c>
      <c r="ABZ42" s="48" t="inlineStr">
        <is>
          <t>Manfaat sangat kecil/terbatas</t>
        </is>
      </c>
      <c r="ACA42" s="48" t="inlineStr">
        <is>
          <t>Sama saja</t>
        </is>
      </c>
      <c r="ACB42" s="48" t="inlineStr">
        <is>
          <t>Tidak dapat menghemat uang dan/atau menambah pendapatan</t>
        </is>
      </c>
      <c r="ACC42" s="48" t="inlineStr">
        <is>
          <t>Netral/tidak tahu</t>
        </is>
      </c>
      <c r="ACD42" s="48" t="inlineStr">
        <is>
          <t>Anggota keluarga - Perempuan dewasa</t>
        </is>
      </c>
      <c r="ACE42" s="8" t="n">
        <v>0</v>
      </c>
      <c r="ACF42" s="8" t="n">
        <v>1</v>
      </c>
      <c r="ACG42" s="8" t="n">
        <v>0</v>
      </c>
      <c r="ACH42" s="8" t="n">
        <v>0</v>
      </c>
      <c r="ACI42" s="48" t="inlineStr">
        <is>
          <t>Tidak puas</t>
        </is>
      </c>
      <c r="ACJ42" s="48" t="inlineStr">
        <is>
          <t>Tidak puas</t>
        </is>
      </c>
      <c r="ACK42" s="48" t="inlineStr">
        <is>
          <t>Tidak puas</t>
        </is>
      </c>
      <c r="ACL42" s="48" t="inlineStr">
        <is>
          <t>Tidak puas</t>
        </is>
      </c>
      <c r="ACM42" s="48" t="inlineStr">
        <is>
          <t>Tidak</t>
        </is>
      </c>
      <c r="ACN42" s="48" t="n"/>
      <c r="ACO42" s="48" t="inlineStr">
        <is>
          <t>Sangat puas</t>
        </is>
      </c>
      <c r="ACP42" s="48" t="n"/>
      <c r="ACQ42" s="48" t="n"/>
      <c r="ACR42" s="48" t="n"/>
      <c r="ACS42" s="48" t="n"/>
      <c r="ACT42" s="48" t="n"/>
      <c r="ACU42" s="48" t="n"/>
      <c r="ACV42" s="48" t="n"/>
      <c r="ACW42" s="48" t="n"/>
      <c r="ACX42" s="48" t="n"/>
      <c r="ACY42" s="48" t="n"/>
      <c r="ACZ42" s="48" t="inlineStr">
        <is>
          <t>Menghubungi CPO atau pendamping</t>
        </is>
      </c>
      <c r="ADA42" s="8" t="n">
        <v>0</v>
      </c>
      <c r="ADB42" s="8" t="n">
        <v>0</v>
      </c>
      <c r="ADC42" s="8" t="n">
        <v>0</v>
      </c>
      <c r="ADD42" s="8" t="n">
        <v>0</v>
      </c>
      <c r="ADE42" s="8" t="n">
        <v>1</v>
      </c>
      <c r="ADF42" s="8" t="n">
        <v>0</v>
      </c>
      <c r="ADG42" s="8" t="n">
        <v>0</v>
      </c>
      <c r="ADH42" s="8" t="n">
        <v>0</v>
      </c>
      <c r="ADI42" s="12" t="n"/>
      <c r="ADJ42" s="13" t="inlineStr">
        <is>
          <t>Laki-laki dewasa</t>
        </is>
      </c>
      <c r="ADK42" s="23" t="n"/>
      <c r="ADL42" s="13" t="inlineStr">
        <is>
          <t>Menelepon atau WA langsung</t>
        </is>
      </c>
      <c r="ADM42" s="48" t="n"/>
      <c r="ADN42" s="11" t="inlineStr">
        <is>
          <t>Harapan ke depan dapat membangun yang fix dome</t>
        </is>
      </c>
      <c r="ADO42" s="48" t="inlineStr">
        <is>
          <t>Kadang-kadang</t>
        </is>
      </c>
      <c r="ADP42" s="13" t="inlineStr">
        <is>
          <t>Lainnya</t>
        </is>
      </c>
      <c r="ADQ42" s="15" t="n">
        <v>0</v>
      </c>
      <c r="ADR42" s="15" t="n">
        <v>0</v>
      </c>
      <c r="ADS42" s="15" t="n">
        <v>0</v>
      </c>
      <c r="ADT42" s="15" t="n">
        <v>0</v>
      </c>
      <c r="ADU42" s="15" t="n">
        <v>0</v>
      </c>
      <c r="ADV42" s="15" t="n">
        <v>0</v>
      </c>
      <c r="ADW42" s="15" t="n">
        <v>0</v>
      </c>
      <c r="ADX42" s="15" t="n">
        <v>0</v>
      </c>
      <c r="ADY42" s="15" t="n">
        <v>0</v>
      </c>
      <c r="ADZ42" s="15" t="n">
        <v>0</v>
      </c>
      <c r="AEA42" s="15" t="n">
        <v>0</v>
      </c>
      <c r="AEB42" s="15" t="n">
        <v>1</v>
      </c>
      <c r="AEC42" s="48" t="inlineStr">
        <is>
          <t>untuk yang PE belum</t>
        </is>
      </c>
      <c r="AED42" s="48" t="inlineStr">
        <is>
          <t>Lainnya</t>
        </is>
      </c>
      <c r="AEE42" s="48" t="inlineStr">
        <is>
          <t>ungtuk yang model PE belum</t>
        </is>
      </c>
      <c r="AEF42" s="48" t="inlineStr">
        <is>
          <t>Yayasan Rumah Energi (YRE)</t>
        </is>
      </c>
      <c r="AEG42" s="48" t="n"/>
      <c r="AEH42" s="48" t="inlineStr">
        <is>
          <t>WhatsApp Image 2026-02-06 at 20.16.55 (1)-18_50_8.jpeg</t>
        </is>
      </c>
      <c r="AEI42" s="16" t="inlineStr">
        <is>
          <t>https://kf.kobotoolbox.org/api/v2/assets/avstPQqLr3Ab3ZdcVTXZ6f/data/667160464/attachments/attoFMjjPayGMCCa7GjyJ5cP/</t>
        </is>
      </c>
      <c r="AEJ42" s="48" t="inlineStr">
        <is>
          <t>WhatsApp Image 2026-02-06 at 20.16.55-18_50_23.jpeg</t>
        </is>
      </c>
      <c r="AEK42" s="16" t="inlineStr">
        <is>
          <t>https://kf.kobotoolbox.org/api/v2/assets/avstPQqLr3Ab3ZdcVTXZ6f/data/667160464/attachments/attC6XtwipHZakW8ZPwo333J/</t>
        </is>
      </c>
      <c r="AEL42" s="48" t="inlineStr">
        <is>
          <t>manto - witono</t>
        </is>
      </c>
      <c r="AEM42" s="48" t="n"/>
      <c r="AEN42" s="48" t="n"/>
    </row>
    <row r="43">
      <c r="A43" s="6" t="n">
        <v>46062</v>
      </c>
      <c r="B43" s="6" t="n">
        <v>46062</v>
      </c>
      <c r="C43" s="48" t="inlineStr">
        <is>
          <t>Marmanto</t>
        </is>
      </c>
      <c r="D43" s="48" t="inlineStr">
        <is>
          <t>Purwanto</t>
        </is>
      </c>
      <c r="E43" s="8">
        <f>+6282220569645</f>
        <v/>
      </c>
      <c r="F43" s="48" t="n"/>
      <c r="G43" s="8" t="n">
        <v>-7.2315486</v>
      </c>
      <c r="H43" s="8" t="n">
        <v>110.283637</v>
      </c>
      <c r="I43" s="48" t="n"/>
      <c r="J43" s="8" t="n">
        <v>3.15</v>
      </c>
      <c r="K43" s="48" t="n"/>
      <c r="L43" s="48" t="n"/>
      <c r="M43" s="8" t="n">
        <v>-7.231677588</v>
      </c>
      <c r="N43" s="8" t="n">
        <v>110.2836414</v>
      </c>
      <c r="O43" s="48" t="n"/>
      <c r="P43" s="8" t="n">
        <v>4.25</v>
      </c>
      <c r="Q43" s="48" t="n"/>
      <c r="R43" s="48" t="inlineStr">
        <is>
          <t>Jawa Tengah</t>
        </is>
      </c>
      <c r="S43" s="48" t="n"/>
      <c r="T43" s="48" t="n"/>
      <c r="U43" s="48" t="n"/>
      <c r="V43" s="48" t="n"/>
      <c r="W43" s="48" t="n"/>
      <c r="X43" s="48" t="n"/>
      <c r="Y43" s="48" t="n"/>
      <c r="Z43" s="48" t="n"/>
      <c r="AA43" s="48" t="n"/>
      <c r="AB43" s="48" t="n"/>
      <c r="AC43" s="48" t="inlineStr">
        <is>
          <t>Semarang</t>
        </is>
      </c>
      <c r="AD43" s="48" t="inlineStr">
        <is>
          <t>Getasan</t>
        </is>
      </c>
      <c r="AE43" s="48" t="inlineStr">
        <is>
          <t>Jetak</t>
        </is>
      </c>
      <c r="AF43" s="48" t="inlineStr">
        <is>
          <t>SION</t>
        </is>
      </c>
      <c r="AG43" s="48" t="inlineStr">
        <is>
          <t>ONP0280</t>
        </is>
      </c>
      <c r="AH43" s="8" t="n">
        <v>3</v>
      </c>
      <c r="AI43" s="48" t="inlineStr">
        <is>
          <t>VPA2</t>
        </is>
      </c>
      <c r="AJ43" s="48" t="inlineStr">
        <is>
          <t>Aktif</t>
        </is>
      </c>
      <c r="AK43" s="8" t="n">
        <v>39</v>
      </c>
      <c r="AL43" s="48" t="inlineStr">
        <is>
          <t>Laki-laki</t>
        </is>
      </c>
      <c r="AM43" s="48" t="inlineStr">
        <is>
          <t>Sudah menikah</t>
        </is>
      </c>
      <c r="AN43" s="48" t="inlineStr">
        <is>
          <t>SMA/Sederajat</t>
        </is>
      </c>
      <c r="AO43" s="48" t="inlineStr">
        <is>
          <t>Peternak</t>
        </is>
      </c>
      <c r="AP43" s="8" t="n">
        <v>0</v>
      </c>
      <c r="AQ43" s="8" t="n">
        <v>1</v>
      </c>
      <c r="AR43" s="8" t="n">
        <v>0</v>
      </c>
      <c r="AS43" s="8" t="n">
        <v>0</v>
      </c>
      <c r="AT43" s="8" t="n">
        <v>0</v>
      </c>
      <c r="AU43" s="8" t="n">
        <v>0</v>
      </c>
      <c r="AV43" s="8" t="n">
        <v>0</v>
      </c>
      <c r="AW43" s="8" t="n">
        <v>0</v>
      </c>
      <c r="AX43" s="48" t="n"/>
      <c r="AY43" s="48" t="inlineStr">
        <is>
          <t>Petani</t>
        </is>
      </c>
      <c r="AZ43" s="8" t="n">
        <v>1</v>
      </c>
      <c r="BA43" s="8" t="n">
        <v>0</v>
      </c>
      <c r="BB43" s="8" t="n">
        <v>0</v>
      </c>
      <c r="BC43" s="8" t="n">
        <v>0</v>
      </c>
      <c r="BD43" s="8" t="n">
        <v>0</v>
      </c>
      <c r="BE43" s="8" t="n">
        <v>0</v>
      </c>
      <c r="BF43" s="8" t="n">
        <v>0</v>
      </c>
      <c r="BG43" s="8" t="n">
        <v>0</v>
      </c>
      <c r="BH43" s="48" t="n"/>
      <c r="BI43" s="48" t="inlineStr">
        <is>
          <t>&gt;Rp3.500.000</t>
        </is>
      </c>
      <c r="BJ43" s="8" t="n">
        <v>1</v>
      </c>
      <c r="BK43" s="8" t="n">
        <v>4</v>
      </c>
      <c r="BL43" s="8" t="n">
        <v>0</v>
      </c>
      <c r="BM43" s="8" t="n">
        <v>0</v>
      </c>
      <c r="BN43" s="48" t="inlineStr">
        <is>
          <t>Milik sendiri</t>
        </is>
      </c>
      <c r="BO43" s="48" t="inlineStr">
        <is>
          <t>Permanen (dinding bata dan semen)</t>
        </is>
      </c>
      <c r="BP43" s="8" t="n">
        <v>1</v>
      </c>
      <c r="BQ43" s="8" t="n">
        <v>0</v>
      </c>
      <c r="BR43" s="8" t="n">
        <v>0</v>
      </c>
      <c r="BS43" s="8" t="n">
        <v>0</v>
      </c>
      <c r="BT43" s="8" t="n">
        <v>0</v>
      </c>
      <c r="BU43" s="48" t="n"/>
      <c r="BV43" s="48" t="inlineStr">
        <is>
          <t>Keramik/ubin</t>
        </is>
      </c>
      <c r="BW43" s="8" t="n">
        <v>0</v>
      </c>
      <c r="BX43" s="8" t="n">
        <v>0</v>
      </c>
      <c r="BY43" s="8" t="n">
        <v>1</v>
      </c>
      <c r="BZ43" s="8" t="n">
        <v>0</v>
      </c>
      <c r="CA43" s="8" t="n">
        <v>0</v>
      </c>
      <c r="CB43" s="48" t="n"/>
      <c r="CC43" s="48" t="inlineStr">
        <is>
          <t>Genting</t>
        </is>
      </c>
      <c r="CD43" s="8" t="n">
        <v>0</v>
      </c>
      <c r="CE43" s="8" t="n">
        <v>0</v>
      </c>
      <c r="CF43" s="8" t="n">
        <v>0</v>
      </c>
      <c r="CG43" s="8" t="n">
        <v>0</v>
      </c>
      <c r="CH43" s="8" t="n">
        <v>0</v>
      </c>
      <c r="CI43" s="8" t="n">
        <v>1</v>
      </c>
      <c r="CJ43" s="8" t="n">
        <v>0</v>
      </c>
      <c r="CK43" s="48" t="n"/>
      <c r="CL43" s="48" t="inlineStr">
        <is>
          <t>Ya</t>
        </is>
      </c>
      <c r="CM43" s="8" t="n">
        <v>2023</v>
      </c>
      <c r="CN43" s="48" t="inlineStr">
        <is>
          <t>Fixed-Dome (Kubah Tetap)</t>
        </is>
      </c>
      <c r="CO43" s="48" t="inlineStr">
        <is>
          <t>6 m³ (4-5 ekor sapi, ±5 jam memasak/hari, ±50 kg</t>
        </is>
      </c>
      <c r="CP43" s="48" t="inlineStr">
        <is>
          <t>Anggota keluarga - laki-laki</t>
        </is>
      </c>
      <c r="CQ43" s="8" t="n">
        <v>0</v>
      </c>
      <c r="CR43" s="8" t="n">
        <v>0</v>
      </c>
      <c r="CS43" s="8" t="n">
        <v>0</v>
      </c>
      <c r="CT43" s="8" t="n">
        <v>0</v>
      </c>
      <c r="CU43" s="10" t="n">
        <v>1</v>
      </c>
      <c r="CV43" s="10" t="n">
        <v>0</v>
      </c>
      <c r="CW43" s="10" t="n">
        <v>0</v>
      </c>
      <c r="CX43" s="8" t="n">
        <v>0</v>
      </c>
      <c r="CY43" s="48" t="inlineStr">
        <is>
          <t>Anggota keluarga - laki-laki</t>
        </is>
      </c>
      <c r="CZ43" s="8" t="n">
        <v>1</v>
      </c>
      <c r="DA43" s="8" t="n">
        <v>0</v>
      </c>
      <c r="DB43" s="8" t="n">
        <v>0</v>
      </c>
      <c r="DC43" s="48" t="n"/>
      <c r="DD43" s="48" t="inlineStr">
        <is>
          <t>Anggota keluarga - laki-laki CPO atau pendamping</t>
        </is>
      </c>
      <c r="DE43" s="8" t="n">
        <v>1</v>
      </c>
      <c r="DF43" s="8" t="n">
        <v>0</v>
      </c>
      <c r="DG43" s="8" t="n">
        <v>1</v>
      </c>
      <c r="DH43" s="8" t="n">
        <v>0</v>
      </c>
      <c r="DI43" s="48" t="n"/>
      <c r="DJ43" s="48" t="inlineStr">
        <is>
          <t>Anggota keluarga - laki-laki CPO atau pendamping</t>
        </is>
      </c>
      <c r="DK43" s="8" t="n">
        <v>1</v>
      </c>
      <c r="DL43" s="8" t="n">
        <v>0</v>
      </c>
      <c r="DM43" s="8" t="n">
        <v>1</v>
      </c>
      <c r="DN43" s="8" t="n">
        <v>0</v>
      </c>
      <c r="DO43" s="48" t="n"/>
      <c r="DP43" s="8" t="n">
        <v>1</v>
      </c>
      <c r="DQ43" s="8" t="n">
        <v>0</v>
      </c>
      <c r="DR43" s="8" t="n">
        <v>0</v>
      </c>
      <c r="DS43" s="48" t="n"/>
      <c r="DT43" s="48" t="n"/>
      <c r="DU43" s="48" t="n"/>
      <c r="DV43" s="48" t="inlineStr">
        <is>
          <t>Ya</t>
        </is>
      </c>
      <c r="DW43" s="48" t="n"/>
      <c r="DX43" s="48" t="n"/>
      <c r="DY43" s="48" t="n"/>
      <c r="DZ43" s="48" t="n"/>
      <c r="EA43" s="48" t="n"/>
      <c r="EB43" s="48" t="n"/>
      <c r="EC43" s="48" t="n"/>
      <c r="ED43" s="48" t="n"/>
      <c r="EE43" s="48" t="n"/>
      <c r="EF43" s="48" t="n"/>
      <c r="EG43" s="48" t="n"/>
      <c r="EH43" s="48" t="n"/>
      <c r="EI43" s="48" t="inlineStr">
        <is>
          <t>Tidak ada masalah</t>
        </is>
      </c>
      <c r="EJ43" s="8" t="n">
        <v>0</v>
      </c>
      <c r="EK43" s="8" t="n">
        <v>0</v>
      </c>
      <c r="EL43" s="8" t="n">
        <v>0</v>
      </c>
      <c r="EM43" s="8" t="n">
        <v>1</v>
      </c>
      <c r="EN43" s="8" t="n">
        <v>0</v>
      </c>
      <c r="EO43" s="11" t="n"/>
      <c r="EP43" s="48" t="inlineStr">
        <is>
          <t>Ya, sangat jelas dan mudah diikuti</t>
        </is>
      </c>
      <c r="EQ43" s="48" t="inlineStr">
        <is>
          <t>Pelatihan</t>
        </is>
      </c>
      <c r="ER43" s="48" t="inlineStr">
        <is>
          <t>CPO atau pendamping</t>
        </is>
      </c>
      <c r="ES43" s="8" t="n">
        <v>1</v>
      </c>
      <c r="ET43" s="8" t="n">
        <v>0</v>
      </c>
      <c r="EU43" s="8" t="n">
        <v>0</v>
      </c>
      <c r="EV43" s="8" t="n">
        <v>0</v>
      </c>
      <c r="EW43" s="48" t="n"/>
      <c r="EX43" s="48" t="inlineStr">
        <is>
          <t>Anggota keluarga - Laki-laki</t>
        </is>
      </c>
      <c r="EY43" s="8" t="n">
        <v>1</v>
      </c>
      <c r="EZ43" s="8" t="n">
        <v>0</v>
      </c>
      <c r="FA43" s="8" t="n">
        <v>0</v>
      </c>
      <c r="FB43" s="48" t="n"/>
      <c r="FC43" s="48" t="inlineStr">
        <is>
          <t>Setiap hari</t>
        </is>
      </c>
      <c r="FD43" s="48" t="n"/>
      <c r="FE43" s="48" t="inlineStr">
        <is>
          <t>Mengetahui</t>
        </is>
      </c>
      <c r="FF43" s="48" t="inlineStr">
        <is>
          <t>Selalu (setiap hari)</t>
        </is>
      </c>
      <c r="FG43" s="48" t="inlineStr">
        <is>
          <t>Mengetahui</t>
        </is>
      </c>
      <c r="FH43" s="48" t="inlineStr">
        <is>
          <t>Sering (setiap minggu)</t>
        </is>
      </c>
      <c r="FI43" s="48" t="inlineStr">
        <is>
          <t>Mengetahui</t>
        </is>
      </c>
      <c r="FJ43" s="48" t="inlineStr">
        <is>
          <t>Selalu (setiap hari)</t>
        </is>
      </c>
      <c r="FK43" s="48" t="inlineStr">
        <is>
          <t>Mengetahui</t>
        </is>
      </c>
      <c r="FL43" s="48" t="inlineStr">
        <is>
          <t>Selalu (setiap hari)</t>
        </is>
      </c>
      <c r="FM43" s="48" t="inlineStr">
        <is>
          <t>Mengetahui</t>
        </is>
      </c>
      <c r="FN43" s="48" t="inlineStr">
        <is>
          <t>Cukup sering (2 minggu sekali)</t>
        </is>
      </c>
      <c r="FO43" s="48" t="inlineStr">
        <is>
          <t>Mengetahui</t>
        </is>
      </c>
      <c r="FP43" s="48" t="inlineStr">
        <is>
          <t>Jarang (setiap bulan atau lebih)</t>
        </is>
      </c>
      <c r="FQ43" s="48" t="inlineStr">
        <is>
          <t>Mengetahui</t>
        </is>
      </c>
      <c r="FR43" s="48" t="inlineStr">
        <is>
          <t>Ya</t>
        </is>
      </c>
      <c r="FS43" s="48" t="inlineStr">
        <is>
          <t>Mengetahui</t>
        </is>
      </c>
      <c r="FT43" s="48" t="inlineStr">
        <is>
          <t>Ya, selalu</t>
        </is>
      </c>
      <c r="FU43" s="48" t="inlineStr">
        <is>
          <t>Laki-laki dewasa Perempuan dewasa</t>
        </is>
      </c>
      <c r="FV43" s="8" t="n">
        <v>1</v>
      </c>
      <c r="FW43" s="8" t="n">
        <v>1</v>
      </c>
      <c r="FX43" s="8" t="n">
        <v>0</v>
      </c>
      <c r="FY43" s="8" t="n">
        <v>0</v>
      </c>
      <c r="FZ43" s="48" t="inlineStr">
        <is>
          <t>Memahami</t>
        </is>
      </c>
      <c r="GA43" s="48" t="inlineStr">
        <is>
          <t>CPO</t>
        </is>
      </c>
      <c r="GB43" s="8" t="n">
        <v>1</v>
      </c>
      <c r="GC43" s="8" t="n">
        <v>0</v>
      </c>
      <c r="GD43" s="8" t="n">
        <v>0</v>
      </c>
      <c r="GE43" s="8" t="n">
        <v>0</v>
      </c>
      <c r="GF43" s="48" t="n"/>
      <c r="GG43" s="48" t="inlineStr">
        <is>
          <t>Sering</t>
        </is>
      </c>
      <c r="GH43" s="48" t="inlineStr">
        <is>
          <t>Ya</t>
        </is>
      </c>
      <c r="GI43" s="48" t="inlineStr">
        <is>
          <t>Teman/keluarga</t>
        </is>
      </c>
      <c r="GJ43" s="8" t="n">
        <v>0</v>
      </c>
      <c r="GK43" s="8" t="n">
        <v>1</v>
      </c>
      <c r="GL43" s="8" t="n">
        <v>0</v>
      </c>
      <c r="GM43" s="8" t="n">
        <v>0</v>
      </c>
      <c r="GN43" s="48" t="n"/>
      <c r="GO43" s="8" t="n">
        <v>10</v>
      </c>
      <c r="GP43" s="48" t="inlineStr">
        <is>
          <t>Penuh (100%)</t>
        </is>
      </c>
      <c r="GQ43" s="48" t="inlineStr">
        <is>
          <t>Kayu bakar LPG</t>
        </is>
      </c>
      <c r="GR43" s="8" t="n">
        <v>1</v>
      </c>
      <c r="GS43" s="8" t="n">
        <v>1</v>
      </c>
      <c r="GT43" s="8" t="n">
        <v>0</v>
      </c>
      <c r="GU43" s="8" t="n">
        <v>0</v>
      </c>
      <c r="GV43" s="8" t="n">
        <v>0</v>
      </c>
      <c r="GW43" s="8" t="n">
        <v>0</v>
      </c>
      <c r="GX43" s="8" t="n">
        <v>0</v>
      </c>
      <c r="GY43" s="48" t="n"/>
      <c r="GZ43" s="48" t="inlineStr">
        <is>
          <t>Ya</t>
        </is>
      </c>
      <c r="HA43" s="8" t="n">
        <v>15</v>
      </c>
      <c r="HB43" s="8" t="n">
        <v>150000</v>
      </c>
      <c r="HC43" s="8" t="n">
        <v>5</v>
      </c>
      <c r="HD43" s="8" t="n">
        <v>50000</v>
      </c>
      <c r="HE43" s="8" t="n">
        <v>12</v>
      </c>
      <c r="HF43" s="8" t="n">
        <v>100000</v>
      </c>
      <c r="HG43" s="8" t="n">
        <v>3</v>
      </c>
      <c r="HH43" s="8" t="n">
        <v>25000</v>
      </c>
      <c r="HI43" s="48" t="n"/>
      <c r="HJ43" s="48" t="n"/>
      <c r="HK43" s="48" t="n"/>
      <c r="HL43" s="48" t="n"/>
      <c r="HM43" s="48" t="n"/>
      <c r="HN43" s="48" t="n"/>
      <c r="HO43" s="48" t="n"/>
      <c r="HP43" s="48" t="n"/>
      <c r="HQ43" s="48" t="n"/>
      <c r="HR43" s="48" t="n"/>
      <c r="HS43" s="48" t="n"/>
      <c r="HT43" s="48" t="n"/>
      <c r="HU43" s="48" t="n"/>
      <c r="HV43" s="48" t="n"/>
      <c r="HW43" s="48" t="n"/>
      <c r="HX43" s="48" t="n"/>
      <c r="HY43" s="8" t="n">
        <v>10</v>
      </c>
      <c r="HZ43" s="8" t="n">
        <v>100000</v>
      </c>
      <c r="IA43" s="8" t="n">
        <v>9</v>
      </c>
      <c r="IB43" s="8" t="n">
        <v>75000</v>
      </c>
      <c r="IC43" s="48" t="n"/>
      <c r="ID43" s="48" t="n"/>
      <c r="IE43" s="48" t="n"/>
      <c r="IF43" s="48" t="n"/>
      <c r="IG43" s="48" t="n"/>
      <c r="IH43" s="48" t="n"/>
      <c r="II43" s="48" t="n"/>
      <c r="IJ43" s="48" t="n"/>
      <c r="IK43" s="48" t="inlineStr">
        <is>
          <t>50-65 kg</t>
        </is>
      </c>
      <c r="IL43" s="48" t="inlineStr">
        <is>
          <t>3-5 jam</t>
        </is>
      </c>
      <c r="IM43" s="48" t="inlineStr">
        <is>
          <t>Ya</t>
        </is>
      </c>
      <c r="IN43" s="48" t="inlineStr">
        <is>
          <t>Tidak</t>
        </is>
      </c>
      <c r="IO43" s="48" t="inlineStr">
        <is>
          <t>Jauh lebih bersih</t>
        </is>
      </c>
      <c r="IP43" s="48" t="n"/>
      <c r="IQ43" s="48" t="inlineStr">
        <is>
          <t>Tidak pernah</t>
        </is>
      </c>
      <c r="IR43" s="48" t="n"/>
      <c r="IS43" s="48" t="n"/>
      <c r="IT43" s="48" t="n"/>
      <c r="IU43" s="48" t="n"/>
      <c r="IV43" s="48" t="n"/>
      <c r="IW43" s="48" t="n"/>
      <c r="IX43" s="48" t="n"/>
      <c r="IY43" s="48" t="n"/>
      <c r="IZ43" s="48" t="inlineStr">
        <is>
          <t>Tidak pernah</t>
        </is>
      </c>
      <c r="JA43" s="48" t="n"/>
      <c r="JB43" s="48" t="n"/>
      <c r="JC43" s="48" t="n"/>
      <c r="JD43" s="48" t="n"/>
      <c r="JE43" s="48" t="n"/>
      <c r="JF43" s="48" t="n"/>
      <c r="JG43" s="48" t="n"/>
      <c r="JH43" s="48" t="n"/>
      <c r="JI43" s="48" t="inlineStr">
        <is>
          <t>Tidak pernah</t>
        </is>
      </c>
      <c r="JJ43" s="48" t="n"/>
      <c r="JK43" s="48" t="n"/>
      <c r="JL43" s="48" t="n"/>
      <c r="JM43" s="48" t="n"/>
      <c r="JN43" s="48" t="n"/>
      <c r="JO43" s="48" t="n"/>
      <c r="JP43" s="48" t="n"/>
      <c r="JQ43" s="48" t="n"/>
      <c r="JR43" s="48" t="inlineStr">
        <is>
          <t>Tidak pernah</t>
        </is>
      </c>
      <c r="JS43" s="48" t="n"/>
      <c r="JT43" s="48" t="n"/>
      <c r="JU43" s="48" t="n"/>
      <c r="JV43" s="48" t="n"/>
      <c r="JW43" s="48" t="n"/>
      <c r="JX43" s="48" t="n"/>
      <c r="JY43" s="48" t="n"/>
      <c r="JZ43" s="48" t="n"/>
      <c r="KA43" s="48" t="inlineStr">
        <is>
          <t>Tidak pernah</t>
        </is>
      </c>
      <c r="KB43" s="48" t="n"/>
      <c r="KC43" s="48" t="n"/>
      <c r="KD43" s="48" t="n"/>
      <c r="KE43" s="48" t="n"/>
      <c r="KF43" s="48" t="n"/>
      <c r="KG43" s="48" t="n"/>
      <c r="KH43" s="48" t="n"/>
      <c r="KI43" s="48" t="n"/>
      <c r="KJ43" s="48" t="inlineStr">
        <is>
          <t>Tidak pernah</t>
        </is>
      </c>
      <c r="KK43" s="48" t="n"/>
      <c r="KL43" s="48" t="n"/>
      <c r="KM43" s="48" t="n"/>
      <c r="KN43" s="48" t="n"/>
      <c r="KO43" s="48" t="n"/>
      <c r="KP43" s="48" t="n"/>
      <c r="KQ43" s="48" t="n"/>
      <c r="KR43" s="48" t="n"/>
      <c r="KS43" s="48" t="inlineStr">
        <is>
          <t>Cukup membaik</t>
        </is>
      </c>
      <c r="KT43" s="48" t="inlineStr">
        <is>
          <t>0-1 kali</t>
        </is>
      </c>
      <c r="KU43" s="48" t="inlineStr">
        <is>
          <t>0-1 kali</t>
        </is>
      </c>
      <c r="KV43" s="48" t="inlineStr">
        <is>
          <t>Tidak ada</t>
        </is>
      </c>
      <c r="KW43" s="8" t="n">
        <v>0</v>
      </c>
      <c r="KX43" s="8" t="n">
        <v>0</v>
      </c>
      <c r="KY43" s="8" t="n">
        <v>0</v>
      </c>
      <c r="KZ43" s="8" t="n">
        <v>1</v>
      </c>
      <c r="LA43" s="48" t="inlineStr">
        <is>
          <t>Cukup membaik</t>
        </is>
      </c>
      <c r="LB43" s="48" t="inlineStr">
        <is>
          <t>Cukup membaik</t>
        </is>
      </c>
      <c r="LC43" s="8" t="n">
        <v>3</v>
      </c>
      <c r="LD43" s="8" t="n">
        <v>3</v>
      </c>
      <c r="LE43" s="8" t="n">
        <v>0</v>
      </c>
      <c r="LF43" s="8" t="n">
        <v>0</v>
      </c>
      <c r="LG43" s="48" t="inlineStr">
        <is>
          <t>Ya</t>
        </is>
      </c>
      <c r="LH43" s="8" t="n">
        <v>100000</v>
      </c>
      <c r="LI43" s="48" t="n"/>
      <c r="LJ43" s="48" t="inlineStr">
        <is>
          <t>Kebutuhan rumah tangga</t>
        </is>
      </c>
      <c r="LK43" s="8" t="n">
        <v>0</v>
      </c>
      <c r="LL43" s="8" t="n">
        <v>0</v>
      </c>
      <c r="LM43" s="8" t="n">
        <v>0</v>
      </c>
      <c r="LN43" s="8" t="n">
        <v>0</v>
      </c>
      <c r="LO43" s="8" t="n">
        <v>1</v>
      </c>
      <c r="LP43" s="8" t="n">
        <v>0</v>
      </c>
      <c r="LQ43" s="8" t="n">
        <v>0</v>
      </c>
      <c r="LR43" s="48" t="n"/>
      <c r="LS43" s="8" t="n">
        <v>15</v>
      </c>
      <c r="LT43" s="8" t="n">
        <v>20</v>
      </c>
      <c r="LU43" s="8" t="n">
        <v>0</v>
      </c>
      <c r="LV43" s="8" t="n">
        <v>10</v>
      </c>
      <c r="LW43" s="8" t="n">
        <v>10</v>
      </c>
      <c r="LX43" s="8" t="n">
        <v>0</v>
      </c>
      <c r="LY43" s="8" t="n">
        <v>5</v>
      </c>
      <c r="LZ43" s="8" t="n">
        <v>5</v>
      </c>
      <c r="MA43" s="8" t="n">
        <v>0</v>
      </c>
      <c r="MB43" s="48" t="inlineStr">
        <is>
          <t>Ya</t>
        </is>
      </c>
      <c r="MC43" s="8" t="n">
        <v>30</v>
      </c>
      <c r="MD43" s="8" t="n">
        <v>15</v>
      </c>
      <c r="ME43" s="8" t="n">
        <v>15</v>
      </c>
      <c r="MF43" s="8" t="n">
        <v>15</v>
      </c>
      <c r="MG43" s="8" t="n">
        <v>0</v>
      </c>
      <c r="MH43" s="8" t="n">
        <v>0</v>
      </c>
      <c r="MI43" s="48" t="inlineStr">
        <is>
          <t>Istirahat</t>
        </is>
      </c>
      <c r="MJ43" s="8" t="n">
        <v>0</v>
      </c>
      <c r="MK43" s="8" t="n">
        <v>0</v>
      </c>
      <c r="ML43" s="8" t="n">
        <v>1</v>
      </c>
      <c r="MM43" s="8" t="n">
        <v>0</v>
      </c>
      <c r="MN43" s="8" t="n">
        <v>0</v>
      </c>
      <c r="MO43" s="8" t="n">
        <v>0</v>
      </c>
      <c r="MP43" s="48" t="n"/>
      <c r="MQ43" s="48" t="n"/>
      <c r="MR43" s="48" t="inlineStr">
        <is>
          <t>untuk kumpul bersama keluarga</t>
        </is>
      </c>
      <c r="MS43" s="48" t="n"/>
      <c r="MT43" s="48" t="inlineStr">
        <is>
          <t>santai bersama keluarga</t>
        </is>
      </c>
      <c r="MU43" s="48" t="inlineStr">
        <is>
          <t>Tidak</t>
        </is>
      </c>
      <c r="MV43" s="48" t="n"/>
      <c r="MW43" s="48" t="n"/>
      <c r="MX43" s="48" t="n"/>
      <c r="MY43" s="48" t="n"/>
      <c r="MZ43" s="48" t="n"/>
      <c r="NA43" s="48" t="n"/>
      <c r="NB43" s="48" t="n"/>
      <c r="NC43" s="48" t="n"/>
      <c r="ND43" s="48" t="n"/>
      <c r="NE43" s="48" t="n"/>
      <c r="NF43" s="48" t="n"/>
      <c r="NG43" s="48" t="n"/>
      <c r="NH43" s="48" t="n"/>
      <c r="NI43" s="48" t="n"/>
      <c r="NJ43" s="48" t="n"/>
      <c r="NK43" s="48" t="n"/>
      <c r="NL43" s="48" t="inlineStr">
        <is>
          <t>Ya</t>
        </is>
      </c>
      <c r="NM43" s="48" t="inlineStr">
        <is>
          <t>Kombinasi dana mandiri dan dana hibah</t>
        </is>
      </c>
      <c r="NN43" s="48" t="inlineStr">
        <is>
          <t>&gt;11.000.001</t>
        </is>
      </c>
      <c r="NO43" s="48" t="inlineStr">
        <is>
          <t>Pemerintah</t>
        </is>
      </c>
      <c r="NP43" s="48" t="n"/>
      <c r="NQ43" s="48" t="n"/>
      <c r="NR43" s="48" t="n"/>
      <c r="NS43" s="48" t="n"/>
      <c r="NT43" s="48" t="n"/>
      <c r="NU43" s="48" t="n"/>
      <c r="NV43" s="48" t="inlineStr">
        <is>
          <t>Anggota keluarga - Laki-laki dewasa</t>
        </is>
      </c>
      <c r="NW43" s="48" t="n"/>
      <c r="NX43" s="48" t="inlineStr">
        <is>
          <t>Sedikit meningkat</t>
        </is>
      </c>
      <c r="NY43" s="8" t="n">
        <v>5</v>
      </c>
      <c r="NZ43" s="8" t="n">
        <v>5</v>
      </c>
      <c r="OA43" s="8" t="n">
        <v>0</v>
      </c>
      <c r="OB43" s="8" t="n">
        <v>5</v>
      </c>
      <c r="OC43" s="8" t="n">
        <v>5</v>
      </c>
      <c r="OD43" s="8" t="n">
        <v>0</v>
      </c>
      <c r="OE43" s="48" t="inlineStr">
        <is>
          <t>Lebih baik</t>
        </is>
      </c>
      <c r="OF43" s="48" t="inlineStr">
        <is>
          <t>Jauh lebih baik (beda waktu memasak lebih cepat setengah jam atau lebih, ATAU tidak lagi ada rasa/bau makanan yang berubah, ATAU alasan lainnya)</t>
        </is>
      </c>
      <c r="OG43" s="48" t="inlineStr">
        <is>
          <t>Ya</t>
        </is>
      </c>
      <c r="OH43" s="8" t="n">
        <v>0</v>
      </c>
      <c r="OI43" s="8" t="n">
        <v>7</v>
      </c>
      <c r="OJ43" s="8" t="n">
        <v>0</v>
      </c>
      <c r="OK43" s="8" t="n">
        <v>0</v>
      </c>
      <c r="OL43" s="8" t="n">
        <v>0</v>
      </c>
      <c r="OM43" s="8" t="n">
        <v>0</v>
      </c>
      <c r="ON43" s="8" t="n">
        <v>0</v>
      </c>
      <c r="OO43" s="8" t="n">
        <v>0</v>
      </c>
      <c r="OP43" s="48" t="inlineStr">
        <is>
          <t>Sapi perah</t>
        </is>
      </c>
      <c r="OQ43" s="8" t="n">
        <v>0</v>
      </c>
      <c r="OR43" s="8" t="n">
        <v>1</v>
      </c>
      <c r="OS43" s="8" t="n">
        <v>0</v>
      </c>
      <c r="OT43" s="8" t="n">
        <v>0</v>
      </c>
      <c r="OU43" s="8" t="n">
        <v>0</v>
      </c>
      <c r="OV43" s="8" t="n">
        <v>0</v>
      </c>
      <c r="OW43" s="8" t="n">
        <v>0</v>
      </c>
      <c r="OX43" s="8" t="n">
        <v>0</v>
      </c>
      <c r="OY43" s="48" t="n"/>
      <c r="OZ43" s="48" t="n"/>
      <c r="PA43" s="48" t="n"/>
      <c r="PB43" s="48" t="n"/>
      <c r="PC43" s="48" t="n"/>
      <c r="PD43" s="48" t="n"/>
      <c r="PE43" s="48" t="n"/>
      <c r="PF43" s="48" t="n"/>
      <c r="PG43" s="48" t="n"/>
      <c r="PH43" s="48" t="n"/>
      <c r="PI43" s="48" t="n"/>
      <c r="PJ43" s="48" t="inlineStr">
        <is>
          <t>1-Disebarkan ke lahan terbuka</t>
        </is>
      </c>
      <c r="PK43" s="8" t="n">
        <v>0</v>
      </c>
      <c r="PL43" s="8" t="n">
        <v>0</v>
      </c>
      <c r="PM43" s="8" t="n">
        <v>0</v>
      </c>
      <c r="PN43" s="8" t="n">
        <v>0</v>
      </c>
      <c r="PO43" s="8" t="n">
        <v>0</v>
      </c>
      <c r="PP43" s="8" t="n">
        <v>1</v>
      </c>
      <c r="PQ43" s="8" t="n">
        <v>0</v>
      </c>
      <c r="PR43" s="8" t="n">
        <v>0</v>
      </c>
      <c r="PS43" s="8" t="n">
        <v>0</v>
      </c>
      <c r="PT43" s="48" t="n"/>
      <c r="PU43" s="48" t="n"/>
      <c r="PV43" s="48" t="n"/>
      <c r="PW43" s="48" t="n"/>
      <c r="PX43" s="48" t="n"/>
      <c r="PY43" s="48" t="n"/>
      <c r="PZ43" s="48" t="n"/>
      <c r="QA43" s="48" t="n"/>
      <c r="QB43" s="48" t="n"/>
      <c r="QC43" s="48" t="n"/>
      <c r="QD43" s="48" t="n"/>
      <c r="QE43" s="48" t="n"/>
      <c r="QF43" s="48" t="n"/>
      <c r="QG43" s="48" t="n"/>
      <c r="QH43" s="48" t="n"/>
      <c r="QI43" s="48" t="n"/>
      <c r="QJ43" s="48" t="n"/>
      <c r="QK43" s="48" t="n"/>
      <c r="QL43" s="48" t="n"/>
      <c r="QM43" s="48" t="n"/>
      <c r="QN43" s="48" t="n"/>
      <c r="QO43" s="48" t="n"/>
      <c r="QP43" s="48" t="n"/>
      <c r="QQ43" s="48" t="n"/>
      <c r="QR43" s="48" t="n"/>
      <c r="QS43" s="48" t="n"/>
      <c r="QT43" s="48" t="n"/>
      <c r="QU43" s="48" t="n"/>
      <c r="QV43" s="48" t="n"/>
      <c r="QW43" s="48" t="n"/>
      <c r="QX43" s="48" t="n"/>
      <c r="QY43" s="48" t="n"/>
      <c r="QZ43" s="48" t="n"/>
      <c r="RA43" s="48" t="n"/>
      <c r="RB43" s="48" t="n"/>
      <c r="RC43" s="48" t="n"/>
      <c r="RD43" s="48" t="n"/>
      <c r="RE43" s="48" t="n"/>
      <c r="RF43" s="48" t="n"/>
      <c r="RG43" s="48" t="n"/>
      <c r="RH43" s="48" t="n"/>
      <c r="RI43" s="48" t="n"/>
      <c r="RJ43" s="48" t="n"/>
      <c r="RK43" s="48" t="n"/>
      <c r="RL43" s="48" t="n"/>
      <c r="RM43" s="48" t="n"/>
      <c r="RN43" s="48" t="n"/>
      <c r="RO43" s="48" t="n"/>
      <c r="RP43" s="48" t="n"/>
      <c r="RQ43" s="48" t="n"/>
      <c r="RR43" s="48" t="n"/>
      <c r="RS43" s="48" t="n"/>
      <c r="RT43" s="48" t="n"/>
      <c r="RU43" s="48" t="n"/>
      <c r="RV43" s="48" t="n"/>
      <c r="RW43" s="48" t="n"/>
      <c r="RX43" s="48" t="n"/>
      <c r="RY43" s="48" t="n"/>
      <c r="RZ43" s="48" t="n"/>
      <c r="SA43" s="48" t="n"/>
      <c r="SB43" s="48" t="n"/>
      <c r="SC43" s="48" t="n"/>
      <c r="SD43" s="48" t="n"/>
      <c r="SE43" s="8" t="n">
        <v>7</v>
      </c>
      <c r="SF43" s="48" t="n"/>
      <c r="SG43" s="48" t="n"/>
      <c r="SH43" s="48" t="n"/>
      <c r="SI43" s="48" t="n"/>
      <c r="SJ43" s="48" t="n"/>
      <c r="SK43" s="48" t="n"/>
      <c r="SL43" s="48" t="n"/>
      <c r="SM43" s="48" t="n"/>
      <c r="SN43" s="48" t="n"/>
      <c r="SO43" s="48" t="n"/>
      <c r="SP43" s="48" t="n"/>
      <c r="SQ43" s="48" t="n"/>
      <c r="SR43" s="48" t="n"/>
      <c r="SS43" s="48" t="n"/>
      <c r="ST43" s="48" t="n"/>
      <c r="SU43" s="48" t="n"/>
      <c r="SV43" s="48" t="n"/>
      <c r="SW43" s="48" t="n"/>
      <c r="SX43" s="48" t="n"/>
      <c r="SY43" s="48" t="n"/>
      <c r="SZ43" s="48" t="n"/>
      <c r="TA43" s="48" t="n"/>
      <c r="TB43" s="48" t="n"/>
      <c r="TC43" s="48" t="n"/>
      <c r="TD43" s="48" t="n"/>
      <c r="TE43" s="48" t="n"/>
      <c r="TF43" s="48" t="n"/>
      <c r="TG43" s="48" t="n"/>
      <c r="TH43" s="48" t="n"/>
      <c r="TI43" s="48" t="n"/>
      <c r="TJ43" s="48" t="n"/>
      <c r="TK43" s="48" t="n"/>
      <c r="TL43" s="48" t="n"/>
      <c r="TM43" s="48" t="n"/>
      <c r="TN43" s="48" t="n"/>
      <c r="TO43" s="48" t="n"/>
      <c r="TP43" s="48" t="n"/>
      <c r="TQ43" s="48" t="n"/>
      <c r="TR43" s="48" t="n"/>
      <c r="TS43" s="48" t="n"/>
      <c r="TT43" s="48" t="n"/>
      <c r="TU43" s="48" t="n"/>
      <c r="TV43" s="48" t="n"/>
      <c r="TW43" s="48" t="n"/>
      <c r="TX43" s="48" t="n"/>
      <c r="TY43" s="48" t="n"/>
      <c r="TZ43" s="48" t="n"/>
      <c r="UA43" s="48" t="inlineStr">
        <is>
          <t>Pemberian pakan di kandang</t>
        </is>
      </c>
      <c r="UB43" s="48" t="n"/>
      <c r="UC43" s="48" t="n"/>
      <c r="UD43" s="48" t="n"/>
      <c r="UE43" s="48" t="n"/>
      <c r="UF43" s="48" t="n"/>
      <c r="UG43" s="48" t="n"/>
      <c r="UH43" s="48" t="n"/>
      <c r="UI43" s="48" t="inlineStr">
        <is>
          <t>Sangat teratur (setiap hari)</t>
        </is>
      </c>
      <c r="UJ43" s="48" t="n"/>
      <c r="UK43" s="48" t="n"/>
      <c r="UL43" s="48" t="n"/>
      <c r="UM43" s="48" t="n"/>
      <c r="UN43" s="48" t="n"/>
      <c r="UO43" s="48" t="n"/>
      <c r="UP43" s="48" t="n"/>
      <c r="UQ43" s="48" t="inlineStr">
        <is>
          <t>Sangat sering (&gt;1 kali sehari)</t>
        </is>
      </c>
      <c r="UR43" s="48" t="n"/>
      <c r="US43" s="48" t="n"/>
      <c r="UT43" s="48" t="n"/>
      <c r="UU43" s="48" t="n"/>
      <c r="UV43" s="48" t="n"/>
      <c r="UW43" s="48" t="n"/>
      <c r="UX43" s="48" t="n"/>
      <c r="UY43" s="48" t="n"/>
      <c r="UZ43" s="48" t="n"/>
      <c r="VA43" s="48" t="n"/>
      <c r="VB43" s="48" t="n"/>
      <c r="VC43" s="48" t="n"/>
      <c r="VD43" s="48" t="n"/>
      <c r="VE43" s="48" t="n"/>
      <c r="VF43" s="48" t="n"/>
      <c r="VG43" s="48" t="n"/>
      <c r="VH43" s="48" t="n"/>
      <c r="VI43" s="48" t="n"/>
      <c r="VJ43" s="48" t="n"/>
      <c r="VK43" s="48" t="inlineStr">
        <is>
          <t>4-Disimpan dalam kotak bersekat 5-Untuk disebar di tanah (dan dibajak) 6-Digester biogas</t>
        </is>
      </c>
      <c r="VL43" s="8" t="n">
        <v>0</v>
      </c>
      <c r="VM43" s="8" t="n">
        <v>0</v>
      </c>
      <c r="VN43" s="8" t="n">
        <v>0</v>
      </c>
      <c r="VO43" s="8" t="n">
        <v>1</v>
      </c>
      <c r="VP43" s="8" t="n">
        <v>1</v>
      </c>
      <c r="VQ43" s="8" t="n">
        <v>1</v>
      </c>
      <c r="VR43" s="8" t="n">
        <v>0</v>
      </c>
      <c r="VS43" s="8" t="n">
        <v>0</v>
      </c>
      <c r="VT43" s="48" t="n"/>
      <c r="VU43" s="48" t="n"/>
      <c r="VV43" s="48" t="n"/>
      <c r="VW43" s="48" t="n"/>
      <c r="VX43" s="48" t="n"/>
      <c r="VY43" s="48" t="n"/>
      <c r="VZ43" s="48" t="n"/>
      <c r="WA43" s="48" t="n"/>
      <c r="WB43" s="48" t="n"/>
      <c r="WC43" s="48" t="n"/>
      <c r="WD43" s="48" t="n"/>
      <c r="WE43" s="48" t="n"/>
      <c r="WF43" s="48" t="n"/>
      <c r="WG43" s="48" t="n"/>
      <c r="WH43" s="48" t="n"/>
      <c r="WI43" s="48" t="n"/>
      <c r="WJ43" s="48" t="n"/>
      <c r="WK43" s="48" t="n"/>
      <c r="WL43" s="48" t="n"/>
      <c r="WM43" s="48" t="n"/>
      <c r="WN43" s="48" t="n"/>
      <c r="WO43" s="48" t="n"/>
      <c r="WP43" s="48" t="n"/>
      <c r="WQ43" s="48" t="n"/>
      <c r="WR43" s="48" t="n"/>
      <c r="WS43" s="48" t="n"/>
      <c r="WT43" s="48" t="n"/>
      <c r="WU43" s="48" t="n"/>
      <c r="WV43" s="48" t="n"/>
      <c r="WW43" s="48" t="n"/>
      <c r="WX43" s="48" t="n"/>
      <c r="WY43" s="48" t="n"/>
      <c r="WZ43" s="48" t="n"/>
      <c r="XA43" s="48" t="n"/>
      <c r="XB43" s="48" t="n"/>
      <c r="XC43" s="48" t="n"/>
      <c r="XD43" s="48" t="n"/>
      <c r="XE43" s="48" t="n"/>
      <c r="XF43" s="48" t="n"/>
      <c r="XG43" s="48" t="n"/>
      <c r="XH43" s="48" t="n"/>
      <c r="XI43" s="48" t="n"/>
      <c r="XJ43" s="48" t="n"/>
      <c r="XK43" s="48" t="n"/>
      <c r="XL43" s="48" t="n"/>
      <c r="XM43" s="48" t="n"/>
      <c r="XN43" s="48" t="n"/>
      <c r="XO43" s="48" t="n"/>
      <c r="XP43" s="48" t="n"/>
      <c r="XQ43" s="48" t="n"/>
      <c r="XR43" s="48" t="n"/>
      <c r="XS43" s="48" t="n"/>
      <c r="XT43" s="48" t="n"/>
      <c r="XU43" s="48" t="n"/>
      <c r="XV43" s="48" t="n"/>
      <c r="XW43" s="48" t="n"/>
      <c r="XX43" s="48" t="n"/>
      <c r="XY43" s="48" t="n"/>
      <c r="XZ43" s="48" t="n"/>
      <c r="YA43" s="48" t="n"/>
      <c r="YB43" s="48" t="n"/>
      <c r="YC43" s="48" t="n"/>
      <c r="YD43" s="48" t="n"/>
      <c r="YE43" s="48" t="n"/>
      <c r="YF43" s="48" t="n"/>
      <c r="YG43" s="48" t="n"/>
      <c r="YH43" s="48" t="n"/>
      <c r="YI43" s="48" t="n"/>
      <c r="YJ43" s="48" t="n"/>
      <c r="YK43" s="48" t="n"/>
      <c r="YL43" s="48" t="n"/>
      <c r="YM43" s="48" t="n"/>
      <c r="YN43" s="48" t="n"/>
      <c r="YO43" s="48" t="n"/>
      <c r="YP43" s="48" t="n"/>
      <c r="YQ43" s="48" t="n"/>
      <c r="YR43" s="48" t="n"/>
      <c r="YS43" s="48" t="n"/>
      <c r="YT43" s="8" t="n">
        <v>60</v>
      </c>
      <c r="YU43" s="48" t="n"/>
      <c r="YV43" s="48" t="n"/>
      <c r="YW43" s="48" t="n"/>
      <c r="YX43" s="48" t="n"/>
      <c r="YY43" s="48" t="n"/>
      <c r="YZ43" s="48" t="n"/>
      <c r="ZA43" s="48" t="n"/>
      <c r="ZB43" s="8" t="n">
        <v>2</v>
      </c>
      <c r="ZC43" s="48" t="n"/>
      <c r="ZD43" s="48" t="n"/>
      <c r="ZE43" s="48" t="n"/>
      <c r="ZF43" s="48" t="n"/>
      <c r="ZG43" s="48" t="n"/>
      <c r="ZH43" s="48" t="n"/>
      <c r="ZI43" s="48" t="n"/>
      <c r="ZJ43" s="48" t="inlineStr">
        <is>
          <t>Pakan segar (misal: rumput)</t>
        </is>
      </c>
      <c r="ZK43" s="48" t="n"/>
      <c r="ZL43" s="48" t="n"/>
      <c r="ZM43" s="48" t="n"/>
      <c r="ZN43" s="48" t="n"/>
      <c r="ZO43" s="48" t="n"/>
      <c r="ZP43" s="48" t="n"/>
      <c r="ZQ43" s="48" t="inlineStr">
        <is>
          <t>Ya</t>
        </is>
      </c>
      <c r="ZR43" s="48" t="inlineStr">
        <is>
          <t>Padat Cair</t>
        </is>
      </c>
      <c r="ZS43" s="8" t="n">
        <v>1</v>
      </c>
      <c r="ZT43" s="8" t="n">
        <v>1</v>
      </c>
      <c r="ZU43" s="8" t="n">
        <v>60</v>
      </c>
      <c r="ZV43" s="8" t="n">
        <v>60</v>
      </c>
      <c r="ZW43" s="48" t="inlineStr">
        <is>
          <t>Ya</t>
        </is>
      </c>
      <c r="ZX43" s="48" t="inlineStr">
        <is>
          <t>Mengetahui</t>
        </is>
      </c>
      <c r="ZY43" s="48" t="inlineStr">
        <is>
          <t>Digunakan untuk pupuk di lahan pertanian sendiri Dibuang ke lahan sekitar kandang - yg ditanami tanaman</t>
        </is>
      </c>
      <c r="ZZ43" s="8" t="n">
        <v>1</v>
      </c>
      <c r="AAA43" s="8" t="n">
        <v>0</v>
      </c>
      <c r="AAB43" s="8" t="n">
        <v>0</v>
      </c>
      <c r="AAC43" s="8" t="n">
        <v>1</v>
      </c>
      <c r="AAD43" s="8" t="n">
        <v>0</v>
      </c>
      <c r="AAE43" s="8" t="n">
        <v>0</v>
      </c>
      <c r="AAF43" s="8" t="n">
        <v>0</v>
      </c>
      <c r="AAG43" s="48" t="inlineStr">
        <is>
          <t>Pupuk cair untuk tanaman</t>
        </is>
      </c>
      <c r="AAH43" s="8" t="n">
        <v>1</v>
      </c>
      <c r="AAI43" s="8" t="n">
        <v>0</v>
      </c>
      <c r="AAJ43" s="8" t="n">
        <v>0</v>
      </c>
      <c r="AAK43" s="8" t="n">
        <v>0</v>
      </c>
      <c r="AAL43" s="8" t="n">
        <v>0</v>
      </c>
      <c r="AAM43" s="48" t="n"/>
      <c r="AAN43" s="48" t="n"/>
      <c r="AAO43" s="48" t="n"/>
      <c r="AAP43" s="48" t="n"/>
      <c r="AAQ43" s="48" t="n"/>
      <c r="AAR43" s="48" t="n"/>
      <c r="AAS43" s="48" t="n"/>
      <c r="AAT43" s="48" t="n"/>
      <c r="AAU43" s="48" t="n"/>
      <c r="AAV43" s="11" t="inlineStr">
        <is>
          <t>Rumput pakan ternak</t>
        </is>
      </c>
      <c r="AAW43" s="48" t="inlineStr">
        <is>
          <t>Sering ( 1 minggu 2 kali)</t>
        </is>
      </c>
      <c r="AAX43" s="8" t="n">
        <v>4000</v>
      </c>
      <c r="AAY43" s="8" t="n">
        <v>300</v>
      </c>
      <c r="AAZ43" s="8" t="n">
        <v>60</v>
      </c>
      <c r="ABA43" s="8" t="n">
        <v>60</v>
      </c>
      <c r="ABB43" s="48" t="inlineStr">
        <is>
          <t>Urea</t>
        </is>
      </c>
      <c r="ABC43" s="48" t="n"/>
      <c r="ABD43" s="8" t="n">
        <v>40</v>
      </c>
      <c r="ABE43" s="8" t="n">
        <v>4000</v>
      </c>
      <c r="ABF43" s="8" t="n">
        <v>5</v>
      </c>
      <c r="ABG43" s="8" t="n">
        <v>4000</v>
      </c>
      <c r="ABH43" s="8" t="n">
        <v>500</v>
      </c>
      <c r="ABI43" s="8" t="n">
        <v>700</v>
      </c>
      <c r="ABJ43" s="48" t="inlineStr">
        <is>
          <t>Ya</t>
        </is>
      </c>
      <c r="ABK43" s="48" t="inlineStr">
        <is>
          <t>Cukup meningkat</t>
        </is>
      </c>
      <c r="ABL43" s="48" t="inlineStr">
        <is>
          <t>Cukup meningkat</t>
        </is>
      </c>
      <c r="ABM43" s="48" t="inlineStr">
        <is>
          <t>Cukup meningkat</t>
        </is>
      </c>
      <c r="ABN43" s="48" t="n"/>
      <c r="ABO43" s="48" t="n"/>
      <c r="ABP43" s="48" t="inlineStr">
        <is>
          <t>Tidak punya waktu mengumpulkannya Ladang/sawah terlalu jauh, sulit untuk mengangkut ke sana</t>
        </is>
      </c>
      <c r="ABQ43" s="8" t="n">
        <v>0</v>
      </c>
      <c r="ABR43" s="8" t="n">
        <v>0</v>
      </c>
      <c r="ABS43" s="8" t="n">
        <v>1</v>
      </c>
      <c r="ABT43" s="8" t="n">
        <v>1</v>
      </c>
      <c r="ABU43" s="8" t="n">
        <v>0</v>
      </c>
      <c r="ABV43" s="8" t="n">
        <v>0</v>
      </c>
      <c r="ABW43" s="8" t="n">
        <v>0</v>
      </c>
      <c r="ABX43" s="48" t="n"/>
      <c r="ABY43" s="48" t="inlineStr">
        <is>
          <t>tidak</t>
        </is>
      </c>
      <c r="ABZ43" s="48" t="inlineStr">
        <is>
          <t>Manfaat besar dan membantu kehidupan sehari-hari</t>
        </is>
      </c>
      <c r="ACA43" s="48" t="inlineStr">
        <is>
          <t>Berkurang</t>
        </is>
      </c>
      <c r="ACB43" s="48" t="inlineStr">
        <is>
          <t>Anggota keluarga - Perempuan dewasa</t>
        </is>
      </c>
      <c r="ACC43" s="48" t="inlineStr">
        <is>
          <t>Setuju</t>
        </is>
      </c>
      <c r="ACD43" s="48" t="inlineStr">
        <is>
          <t>Anggota keluarga - Laki-laki dewasa Anggota keluarga - Perempuan dewasa Anggota keluarga - Anak-anak</t>
        </is>
      </c>
      <c r="ACE43" s="8" t="n">
        <v>1</v>
      </c>
      <c r="ACF43" s="8" t="n">
        <v>1</v>
      </c>
      <c r="ACG43" s="8" t="n">
        <v>1</v>
      </c>
      <c r="ACH43" s="8" t="n">
        <v>0</v>
      </c>
      <c r="ACI43" s="48" t="inlineStr">
        <is>
          <t>Sangat puas</t>
        </is>
      </c>
      <c r="ACJ43" s="48" t="inlineStr">
        <is>
          <t>Sangat puas</t>
        </is>
      </c>
      <c r="ACK43" s="48" t="inlineStr">
        <is>
          <t>Sangat puas</t>
        </is>
      </c>
      <c r="ACL43" s="48" t="inlineStr">
        <is>
          <t>Sangat puas</t>
        </is>
      </c>
      <c r="ACM43" s="48" t="inlineStr">
        <is>
          <t>Tidak</t>
        </is>
      </c>
      <c r="ACN43" s="48" t="n"/>
      <c r="ACO43" s="48" t="inlineStr">
        <is>
          <t>Sangat puas</t>
        </is>
      </c>
      <c r="ACP43" s="48" t="n"/>
      <c r="ACQ43" s="48" t="n"/>
      <c r="ACR43" s="48" t="n"/>
      <c r="ACS43" s="48" t="n"/>
      <c r="ACT43" s="48" t="n"/>
      <c r="ACU43" s="48" t="n"/>
      <c r="ACV43" s="48" t="n"/>
      <c r="ACW43" s="48" t="n"/>
      <c r="ACX43" s="48" t="n"/>
      <c r="ACY43" s="48" t="n"/>
      <c r="ACZ43" s="48" t="inlineStr">
        <is>
          <t>Menghubungi CPO atau pendamping</t>
        </is>
      </c>
      <c r="ADA43" s="8" t="n">
        <v>0</v>
      </c>
      <c r="ADB43" s="8" t="n">
        <v>0</v>
      </c>
      <c r="ADC43" s="8" t="n">
        <v>0</v>
      </c>
      <c r="ADD43" s="8" t="n">
        <v>0</v>
      </c>
      <c r="ADE43" s="8" t="n">
        <v>1</v>
      </c>
      <c r="ADF43" s="8" t="n">
        <v>0</v>
      </c>
      <c r="ADG43" s="8" t="n">
        <v>0</v>
      </c>
      <c r="ADH43" s="8" t="n">
        <v>0</v>
      </c>
      <c r="ADI43" s="12" t="n"/>
      <c r="ADJ43" s="17" t="inlineStr">
        <is>
          <t>Laki-laki dewasa</t>
        </is>
      </c>
      <c r="ADK43" s="48" t="n"/>
      <c r="ADL43" s="17" t="inlineStr">
        <is>
          <t>Menelepon atau WA langsung</t>
        </is>
      </c>
      <c r="ADM43" s="48" t="n"/>
      <c r="ADN43" s="11" t="inlineStr">
        <is>
          <t>Tidak ada, sudah baik</t>
        </is>
      </c>
      <c r="ADO43" s="48" t="inlineStr">
        <is>
          <t>Ya, selalu</t>
        </is>
      </c>
      <c r="ADP43"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43" s="18" t="n">
        <v>1</v>
      </c>
      <c r="ADR43" s="18" t="n">
        <v>1</v>
      </c>
      <c r="ADS43" s="18" t="n">
        <v>1</v>
      </c>
      <c r="ADT43" s="18" t="n">
        <v>1</v>
      </c>
      <c r="ADU43" s="18" t="n">
        <v>1</v>
      </c>
      <c r="ADV43" s="18" t="n">
        <v>1</v>
      </c>
      <c r="ADW43" s="18" t="n">
        <v>1</v>
      </c>
      <c r="ADX43" s="18" t="n">
        <v>1</v>
      </c>
      <c r="ADY43" s="18" t="n">
        <v>1</v>
      </c>
      <c r="ADZ43" s="18" t="n">
        <v>0</v>
      </c>
      <c r="AEA43" s="18" t="n">
        <v>0</v>
      </c>
      <c r="AEB43" s="18" t="n">
        <v>0</v>
      </c>
      <c r="AEC43" s="48" t="n"/>
      <c r="AED43" s="48" t="inlineStr">
        <is>
          <t>Mengurangi pengeluaran energi</t>
        </is>
      </c>
      <c r="AEE43" s="48" t="n"/>
      <c r="AEF43" s="48" t="inlineStr">
        <is>
          <t>Pemerintah daerah</t>
        </is>
      </c>
      <c r="AEG43" s="48" t="n"/>
      <c r="AEH43" s="48" t="inlineStr">
        <is>
          <t>WhatsApp Image 2026-02-06 at 20.17.33 (1)-19_12_25.jpeg</t>
        </is>
      </c>
      <c r="AEI43" s="16" t="inlineStr">
        <is>
          <t>https://kf.kobotoolbox.org/api/v2/assets/avstPQqLr3Ab3ZdcVTXZ6f/data/667182647/attachments/attY6RiyKNu9aebsPEVY2vxm/</t>
        </is>
      </c>
      <c r="AEJ43" s="48" t="inlineStr">
        <is>
          <t>WhatsApp Image 2026-02-06 at 20.17.33-19_12_34.jpeg</t>
        </is>
      </c>
      <c r="AEK43" s="16" t="inlineStr">
        <is>
          <t>https://kf.kobotoolbox.org/api/v2/assets/avstPQqLr3Ab3ZdcVTXZ6f/data/667182647/attachments/att2UkTCgxZBbyEnaz9Eb6gA/</t>
        </is>
      </c>
      <c r="AEL43" s="48" t="inlineStr">
        <is>
          <t>manto - witono</t>
        </is>
      </c>
      <c r="AEM43" s="48" t="n"/>
      <c r="AEN43" s="48" t="inlineStr">
        <is>
          <t>0</t>
        </is>
      </c>
    </row>
    <row r="44">
      <c r="A44" s="6" t="n">
        <v>46062</v>
      </c>
      <c r="B44" s="6" t="n">
        <v>46062</v>
      </c>
      <c r="C44" s="48" t="inlineStr">
        <is>
          <t>Marmanto</t>
        </is>
      </c>
      <c r="D44" s="48" t="inlineStr">
        <is>
          <t>Jumeni</t>
        </is>
      </c>
      <c r="E44" s="8">
        <f>+628132821607</f>
        <v/>
      </c>
      <c r="F44" s="48" t="n"/>
      <c r="G44" s="8" t="n">
        <v>-7.233894612</v>
      </c>
      <c r="H44" s="8" t="n">
        <v>110.2837566</v>
      </c>
      <c r="I44" s="48" t="n"/>
      <c r="J44" s="8" t="n">
        <v>1.88</v>
      </c>
      <c r="K44" s="48" t="n"/>
      <c r="L44" s="48" t="n"/>
      <c r="M44" s="8" t="n">
        <v>-7.233894612</v>
      </c>
      <c r="N44" s="8" t="n">
        <v>110.2837566</v>
      </c>
      <c r="O44" s="48" t="n"/>
      <c r="P44" s="8" t="n">
        <v>1.88</v>
      </c>
      <c r="Q44" s="48" t="n"/>
      <c r="R44" s="48" t="inlineStr">
        <is>
          <t>Jawa Tengah</t>
        </is>
      </c>
      <c r="S44" s="48" t="n"/>
      <c r="T44" s="48" t="n"/>
      <c r="U44" s="48" t="n"/>
      <c r="V44" s="48" t="n"/>
      <c r="W44" s="48" t="n"/>
      <c r="X44" s="48" t="n"/>
      <c r="Y44" s="48" t="n"/>
      <c r="Z44" s="48" t="n"/>
      <c r="AA44" s="48" t="n"/>
      <c r="AB44" s="48" t="n"/>
      <c r="AC44" s="48" t="inlineStr">
        <is>
          <t>Semarang</t>
        </is>
      </c>
      <c r="AD44" s="48" t="inlineStr">
        <is>
          <t>Getasan</t>
        </is>
      </c>
      <c r="AE44" s="48" t="inlineStr">
        <is>
          <t>Jetak</t>
        </is>
      </c>
      <c r="AF44" s="48" t="inlineStr">
        <is>
          <t>SION</t>
        </is>
      </c>
      <c r="AG44" s="48" t="inlineStr">
        <is>
          <t>ONP0284</t>
        </is>
      </c>
      <c r="AH44" s="8" t="n">
        <v>3</v>
      </c>
      <c r="AI44" s="48" t="inlineStr">
        <is>
          <t>VPA2</t>
        </is>
      </c>
      <c r="AJ44" s="48" t="inlineStr">
        <is>
          <t>Aktif</t>
        </is>
      </c>
      <c r="AK44" s="8" t="n">
        <v>59</v>
      </c>
      <c r="AL44" s="48" t="inlineStr">
        <is>
          <t>Laki-laki</t>
        </is>
      </c>
      <c r="AM44" s="48" t="inlineStr">
        <is>
          <t>Sudah menikah</t>
        </is>
      </c>
      <c r="AN44" s="48" t="inlineStr">
        <is>
          <t>SD/Sederajat</t>
        </is>
      </c>
      <c r="AO44" s="48" t="inlineStr">
        <is>
          <t>Peternak</t>
        </is>
      </c>
      <c r="AP44" s="8" t="n">
        <v>0</v>
      </c>
      <c r="AQ44" s="8" t="n">
        <v>1</v>
      </c>
      <c r="AR44" s="8" t="n">
        <v>0</v>
      </c>
      <c r="AS44" s="8" t="n">
        <v>0</v>
      </c>
      <c r="AT44" s="8" t="n">
        <v>0</v>
      </c>
      <c r="AU44" s="8" t="n">
        <v>0</v>
      </c>
      <c r="AV44" s="8" t="n">
        <v>0</v>
      </c>
      <c r="AW44" s="8" t="n">
        <v>0</v>
      </c>
      <c r="AX44" s="48" t="n"/>
      <c r="AY44" s="48" t="inlineStr">
        <is>
          <t>Peternak</t>
        </is>
      </c>
      <c r="AZ44" s="8" t="n">
        <v>0</v>
      </c>
      <c r="BA44" s="8" t="n">
        <v>1</v>
      </c>
      <c r="BB44" s="8" t="n">
        <v>0</v>
      </c>
      <c r="BC44" s="8" t="n">
        <v>0</v>
      </c>
      <c r="BD44" s="8" t="n">
        <v>0</v>
      </c>
      <c r="BE44" s="8" t="n">
        <v>0</v>
      </c>
      <c r="BF44" s="8" t="n">
        <v>0</v>
      </c>
      <c r="BG44" s="8" t="n">
        <v>0</v>
      </c>
      <c r="BH44" s="48" t="n"/>
      <c r="BI44" s="48" t="inlineStr">
        <is>
          <t>Rp2.500.000 - Rp3.500.000</t>
        </is>
      </c>
      <c r="BJ44" s="8" t="n">
        <v>1</v>
      </c>
      <c r="BK44" s="8" t="n">
        <v>2</v>
      </c>
      <c r="BL44" s="8" t="n">
        <v>0</v>
      </c>
      <c r="BM44" s="8" t="n">
        <v>0</v>
      </c>
      <c r="BN44" s="48" t="inlineStr">
        <is>
          <t>Milik sendiri</t>
        </is>
      </c>
      <c r="BO44" s="48" t="inlineStr">
        <is>
          <t>Permanen (dinding bata dan semen)</t>
        </is>
      </c>
      <c r="BP44" s="8" t="n">
        <v>1</v>
      </c>
      <c r="BQ44" s="8" t="n">
        <v>0</v>
      </c>
      <c r="BR44" s="8" t="n">
        <v>0</v>
      </c>
      <c r="BS44" s="8" t="n">
        <v>0</v>
      </c>
      <c r="BT44" s="8" t="n">
        <v>0</v>
      </c>
      <c r="BU44" s="48" t="n"/>
      <c r="BV44" s="48" t="inlineStr">
        <is>
          <t>Keramik/ubin</t>
        </is>
      </c>
      <c r="BW44" s="8" t="n">
        <v>0</v>
      </c>
      <c r="BX44" s="8" t="n">
        <v>0</v>
      </c>
      <c r="BY44" s="8" t="n">
        <v>1</v>
      </c>
      <c r="BZ44" s="8" t="n">
        <v>0</v>
      </c>
      <c r="CA44" s="8" t="n">
        <v>0</v>
      </c>
      <c r="CB44" s="48" t="n"/>
      <c r="CC44" s="48" t="inlineStr">
        <is>
          <t>Genting</t>
        </is>
      </c>
      <c r="CD44" s="8" t="n">
        <v>0</v>
      </c>
      <c r="CE44" s="8" t="n">
        <v>0</v>
      </c>
      <c r="CF44" s="8" t="n">
        <v>0</v>
      </c>
      <c r="CG44" s="8" t="n">
        <v>0</v>
      </c>
      <c r="CH44" s="8" t="n">
        <v>0</v>
      </c>
      <c r="CI44" s="8" t="n">
        <v>1</v>
      </c>
      <c r="CJ44" s="8" t="n">
        <v>0</v>
      </c>
      <c r="CK44" s="48" t="n"/>
      <c r="CL44" s="48" t="inlineStr">
        <is>
          <t>Ya</t>
        </is>
      </c>
      <c r="CM44" s="8" t="n">
        <v>2023</v>
      </c>
      <c r="CN44" s="48" t="inlineStr">
        <is>
          <t>Fixed-Dome (Kubah Tetap)</t>
        </is>
      </c>
      <c r="CO44" s="48" t="inlineStr">
        <is>
          <t>6 m³ (4-5 ekor sapi, ±5 jam memasak/hari, ±50 kg</t>
        </is>
      </c>
      <c r="CP44" s="48" t="inlineStr">
        <is>
          <t>Anggota keluarga - laki-laki</t>
        </is>
      </c>
      <c r="CQ44" s="8" t="n">
        <v>0</v>
      </c>
      <c r="CR44" s="8" t="n">
        <v>0</v>
      </c>
      <c r="CS44" s="8" t="n">
        <v>0</v>
      </c>
      <c r="CT44" s="8" t="n">
        <v>0</v>
      </c>
      <c r="CU44" s="10" t="n">
        <v>1</v>
      </c>
      <c r="CV44" s="10" t="n">
        <v>0</v>
      </c>
      <c r="CW44" s="10" t="n">
        <v>0</v>
      </c>
      <c r="CX44" s="8" t="n">
        <v>0</v>
      </c>
      <c r="CY44" s="48" t="inlineStr">
        <is>
          <t>Anggota keluarga - laki-laki</t>
        </is>
      </c>
      <c r="CZ44" s="8" t="n">
        <v>1</v>
      </c>
      <c r="DA44" s="8" t="n">
        <v>0</v>
      </c>
      <c r="DB44" s="8" t="n">
        <v>0</v>
      </c>
      <c r="DC44" s="48" t="n"/>
      <c r="DD44" s="48" t="inlineStr">
        <is>
          <t>Anggota keluarga - laki-laki CPO atau pendamping</t>
        </is>
      </c>
      <c r="DE44" s="8" t="n">
        <v>1</v>
      </c>
      <c r="DF44" s="8" t="n">
        <v>0</v>
      </c>
      <c r="DG44" s="8" t="n">
        <v>1</v>
      </c>
      <c r="DH44" s="8" t="n">
        <v>0</v>
      </c>
      <c r="DI44" s="48" t="n"/>
      <c r="DJ44" s="48" t="inlineStr">
        <is>
          <t>Anggota keluarga - laki-laki CPO atau pendamping</t>
        </is>
      </c>
      <c r="DK44" s="8" t="n">
        <v>1</v>
      </c>
      <c r="DL44" s="8" t="n">
        <v>0</v>
      </c>
      <c r="DM44" s="8" t="n">
        <v>1</v>
      </c>
      <c r="DN44" s="8" t="n">
        <v>0</v>
      </c>
      <c r="DO44" s="48" t="n"/>
      <c r="DP44" s="8" t="n">
        <v>1</v>
      </c>
      <c r="DQ44" s="8" t="n">
        <v>0</v>
      </c>
      <c r="DR44" s="8" t="n">
        <v>0</v>
      </c>
      <c r="DS44" s="48" t="n"/>
      <c r="DT44" s="48" t="n"/>
      <c r="DU44" s="48" t="n"/>
      <c r="DV44" s="48" t="inlineStr">
        <is>
          <t>Ya</t>
        </is>
      </c>
      <c r="DW44" s="48" t="n"/>
      <c r="DX44" s="48" t="n"/>
      <c r="DY44" s="48" t="n"/>
      <c r="DZ44" s="48" t="n"/>
      <c r="EA44" s="48" t="n"/>
      <c r="EB44" s="48" t="n"/>
      <c r="EC44" s="48" t="n"/>
      <c r="ED44" s="48" t="n"/>
      <c r="EE44" s="48" t="n"/>
      <c r="EF44" s="48" t="n"/>
      <c r="EG44" s="48" t="n"/>
      <c r="EH44" s="48" t="n"/>
      <c r="EI44" s="48" t="inlineStr">
        <is>
          <t>Tidak ada masalah</t>
        </is>
      </c>
      <c r="EJ44" s="8" t="n">
        <v>0</v>
      </c>
      <c r="EK44" s="8" t="n">
        <v>0</v>
      </c>
      <c r="EL44" s="8" t="n">
        <v>0</v>
      </c>
      <c r="EM44" s="8" t="n">
        <v>1</v>
      </c>
      <c r="EN44" s="8" t="n">
        <v>0</v>
      </c>
      <c r="EO44" s="11" t="n"/>
      <c r="EP44" s="48" t="inlineStr">
        <is>
          <t>Ya, cukup jelas dan mudah diikuti</t>
        </is>
      </c>
      <c r="EQ44" s="48" t="inlineStr">
        <is>
          <t>Pelatihan</t>
        </is>
      </c>
      <c r="ER44" s="48" t="inlineStr">
        <is>
          <t>CPO atau pendamping</t>
        </is>
      </c>
      <c r="ES44" s="8" t="n">
        <v>1</v>
      </c>
      <c r="ET44" s="8" t="n">
        <v>0</v>
      </c>
      <c r="EU44" s="8" t="n">
        <v>0</v>
      </c>
      <c r="EV44" s="8" t="n">
        <v>0</v>
      </c>
      <c r="EW44" s="48" t="n"/>
      <c r="EX44" s="48" t="inlineStr">
        <is>
          <t>Anggota keluarga - Laki-laki</t>
        </is>
      </c>
      <c r="EY44" s="8" t="n">
        <v>1</v>
      </c>
      <c r="EZ44" s="8" t="n">
        <v>0</v>
      </c>
      <c r="FA44" s="8" t="n">
        <v>0</v>
      </c>
      <c r="FB44" s="48" t="n"/>
      <c r="FC44" s="48" t="inlineStr">
        <is>
          <t>Setiap hari</t>
        </is>
      </c>
      <c r="FD44" s="48" t="n"/>
      <c r="FE44" s="48" t="inlineStr">
        <is>
          <t>Mengetahui</t>
        </is>
      </c>
      <c r="FF44" s="48" t="inlineStr">
        <is>
          <t>Selalu (setiap hari)</t>
        </is>
      </c>
      <c r="FG44" s="48" t="inlineStr">
        <is>
          <t>Mengetahui</t>
        </is>
      </c>
      <c r="FH44" s="48" t="inlineStr">
        <is>
          <t>Selalu (setiap hari)</t>
        </is>
      </c>
      <c r="FI44" s="48" t="inlineStr">
        <is>
          <t>Mengetahui</t>
        </is>
      </c>
      <c r="FJ44" s="48" t="inlineStr">
        <is>
          <t>Sering (setiap minggu)</t>
        </is>
      </c>
      <c r="FK44" s="48" t="inlineStr">
        <is>
          <t>Mengetahui</t>
        </is>
      </c>
      <c r="FL44" s="48" t="inlineStr">
        <is>
          <t>Cukup sering (2 minggu sekali)</t>
        </is>
      </c>
      <c r="FM44" s="48" t="inlineStr">
        <is>
          <t>Mengetahui</t>
        </is>
      </c>
      <c r="FN44" s="48" t="inlineStr">
        <is>
          <t>Cukup sering (2 minggu sekali)</t>
        </is>
      </c>
      <c r="FO44" s="48" t="inlineStr">
        <is>
          <t>Mengetahui</t>
        </is>
      </c>
      <c r="FP44" s="48" t="inlineStr">
        <is>
          <t>Cukup sering (2 minggu sekali)</t>
        </is>
      </c>
      <c r="FQ44" s="48" t="inlineStr">
        <is>
          <t>Mengetahui</t>
        </is>
      </c>
      <c r="FR44" s="48" t="inlineStr">
        <is>
          <t>Ya</t>
        </is>
      </c>
      <c r="FS44" s="48" t="inlineStr">
        <is>
          <t>Mengetahui</t>
        </is>
      </c>
      <c r="FT44" s="48" t="inlineStr">
        <is>
          <t>Ya, selalu</t>
        </is>
      </c>
      <c r="FU44" s="48" t="inlineStr">
        <is>
          <t>Laki-laki dewasa Perempuan dewasa</t>
        </is>
      </c>
      <c r="FV44" s="8" t="n">
        <v>1</v>
      </c>
      <c r="FW44" s="8" t="n">
        <v>1</v>
      </c>
      <c r="FX44" s="8" t="n">
        <v>0</v>
      </c>
      <c r="FY44" s="8" t="n">
        <v>0</v>
      </c>
      <c r="FZ44" s="48" t="inlineStr">
        <is>
          <t>Memahami</t>
        </is>
      </c>
      <c r="GA44" s="48" t="inlineStr">
        <is>
          <t>CPO</t>
        </is>
      </c>
      <c r="GB44" s="8" t="n">
        <v>1</v>
      </c>
      <c r="GC44" s="8" t="n">
        <v>0</v>
      </c>
      <c r="GD44" s="8" t="n">
        <v>0</v>
      </c>
      <c r="GE44" s="8" t="n">
        <v>0</v>
      </c>
      <c r="GF44" s="48" t="n"/>
      <c r="GG44" s="48" t="inlineStr">
        <is>
          <t>Sering</t>
        </is>
      </c>
      <c r="GH44" s="48" t="inlineStr">
        <is>
          <t>Ya</t>
        </is>
      </c>
      <c r="GI44" s="48" t="inlineStr">
        <is>
          <t>Teman/keluarga</t>
        </is>
      </c>
      <c r="GJ44" s="8" t="n">
        <v>0</v>
      </c>
      <c r="GK44" s="8" t="n">
        <v>1</v>
      </c>
      <c r="GL44" s="8" t="n">
        <v>0</v>
      </c>
      <c r="GM44" s="8" t="n">
        <v>0</v>
      </c>
      <c r="GN44" s="48" t="n"/>
      <c r="GO44" s="8" t="n">
        <v>9</v>
      </c>
      <c r="GP44" s="48" t="inlineStr">
        <is>
          <t>Penuh (100%)</t>
        </is>
      </c>
      <c r="GQ44" s="48" t="inlineStr">
        <is>
          <t>Kayu bakar LPG</t>
        </is>
      </c>
      <c r="GR44" s="8" t="n">
        <v>1</v>
      </c>
      <c r="GS44" s="8" t="n">
        <v>1</v>
      </c>
      <c r="GT44" s="8" t="n">
        <v>0</v>
      </c>
      <c r="GU44" s="8" t="n">
        <v>0</v>
      </c>
      <c r="GV44" s="8" t="n">
        <v>0</v>
      </c>
      <c r="GW44" s="8" t="n">
        <v>0</v>
      </c>
      <c r="GX44" s="8" t="n">
        <v>0</v>
      </c>
      <c r="GY44" s="48" t="n"/>
      <c r="GZ44" s="48" t="inlineStr">
        <is>
          <t>Ya</t>
        </is>
      </c>
      <c r="HA44" s="8" t="n">
        <v>20</v>
      </c>
      <c r="HB44" s="8" t="n">
        <v>200000</v>
      </c>
      <c r="HC44" s="8" t="n">
        <v>5</v>
      </c>
      <c r="HD44" s="8" t="n">
        <v>50000</v>
      </c>
      <c r="HE44" s="8" t="n">
        <v>12</v>
      </c>
      <c r="HF44" s="8" t="n">
        <v>100000</v>
      </c>
      <c r="HG44" s="8" t="n">
        <v>3</v>
      </c>
      <c r="HH44" s="8" t="n">
        <v>25000</v>
      </c>
      <c r="HI44" s="48" t="n"/>
      <c r="HJ44" s="48" t="n"/>
      <c r="HK44" s="48" t="n"/>
      <c r="HL44" s="48" t="n"/>
      <c r="HM44" s="48" t="n"/>
      <c r="HN44" s="48" t="n"/>
      <c r="HO44" s="48" t="n"/>
      <c r="HP44" s="48" t="n"/>
      <c r="HQ44" s="48" t="n"/>
      <c r="HR44" s="48" t="n"/>
      <c r="HS44" s="48" t="n"/>
      <c r="HT44" s="48" t="n"/>
      <c r="HU44" s="48" t="n"/>
      <c r="HV44" s="48" t="n"/>
      <c r="HW44" s="48" t="n"/>
      <c r="HX44" s="48" t="n"/>
      <c r="HY44" s="8" t="n">
        <v>15</v>
      </c>
      <c r="HZ44" s="8" t="n">
        <v>150000</v>
      </c>
      <c r="IA44" s="8" t="n">
        <v>9</v>
      </c>
      <c r="IB44" s="8" t="n">
        <v>75000</v>
      </c>
      <c r="IC44" s="48" t="n"/>
      <c r="ID44" s="48" t="n"/>
      <c r="IE44" s="48" t="n"/>
      <c r="IF44" s="48" t="n"/>
      <c r="IG44" s="48" t="n"/>
      <c r="IH44" s="48" t="n"/>
      <c r="II44" s="48" t="n"/>
      <c r="IJ44" s="48" t="n"/>
      <c r="IK44" s="48" t="inlineStr">
        <is>
          <t>50-65 kg</t>
        </is>
      </c>
      <c r="IL44" s="48" t="inlineStr">
        <is>
          <t>3-5 jam</t>
        </is>
      </c>
      <c r="IM44" s="48" t="inlineStr">
        <is>
          <t>Ya</t>
        </is>
      </c>
      <c r="IN44" s="48" t="inlineStr">
        <is>
          <t>Tidak</t>
        </is>
      </c>
      <c r="IO44" s="48" t="inlineStr">
        <is>
          <t>Lebih bersih</t>
        </is>
      </c>
      <c r="IP44" s="48" t="n"/>
      <c r="IQ44" s="48" t="inlineStr">
        <is>
          <t>Tidak pernah</t>
        </is>
      </c>
      <c r="IR44" s="48" t="n"/>
      <c r="IS44" s="48" t="n"/>
      <c r="IT44" s="48" t="n"/>
      <c r="IU44" s="48" t="n"/>
      <c r="IV44" s="48" t="n"/>
      <c r="IW44" s="48" t="n"/>
      <c r="IX44" s="48" t="n"/>
      <c r="IY44" s="48" t="n"/>
      <c r="IZ44" s="48" t="inlineStr">
        <is>
          <t>Tidak pernah</t>
        </is>
      </c>
      <c r="JA44" s="48" t="n"/>
      <c r="JB44" s="48" t="n"/>
      <c r="JC44" s="48" t="n"/>
      <c r="JD44" s="48" t="n"/>
      <c r="JE44" s="48" t="n"/>
      <c r="JF44" s="48" t="n"/>
      <c r="JG44" s="48" t="n"/>
      <c r="JH44" s="48" t="n"/>
      <c r="JI44" s="48" t="inlineStr">
        <is>
          <t>Tidak pernah</t>
        </is>
      </c>
      <c r="JJ44" s="48" t="n"/>
      <c r="JK44" s="48" t="n"/>
      <c r="JL44" s="48" t="n"/>
      <c r="JM44" s="48" t="n"/>
      <c r="JN44" s="48" t="n"/>
      <c r="JO44" s="48" t="n"/>
      <c r="JP44" s="48" t="n"/>
      <c r="JQ44" s="48" t="n"/>
      <c r="JR44" s="48" t="inlineStr">
        <is>
          <t>Tidak pernah</t>
        </is>
      </c>
      <c r="JS44" s="48" t="n"/>
      <c r="JT44" s="48" t="n"/>
      <c r="JU44" s="48" t="n"/>
      <c r="JV44" s="48" t="n"/>
      <c r="JW44" s="48" t="n"/>
      <c r="JX44" s="48" t="n"/>
      <c r="JY44" s="48" t="n"/>
      <c r="JZ44" s="48" t="n"/>
      <c r="KA44" s="48" t="inlineStr">
        <is>
          <t>Tidak pernah</t>
        </is>
      </c>
      <c r="KB44" s="48" t="n"/>
      <c r="KC44" s="48" t="n"/>
      <c r="KD44" s="48" t="n"/>
      <c r="KE44" s="48" t="n"/>
      <c r="KF44" s="48" t="n"/>
      <c r="KG44" s="48" t="n"/>
      <c r="KH44" s="48" t="n"/>
      <c r="KI44" s="48" t="n"/>
      <c r="KJ44" s="48" t="inlineStr">
        <is>
          <t>Tidak pernah</t>
        </is>
      </c>
      <c r="KK44" s="48" t="n"/>
      <c r="KL44" s="48" t="n"/>
      <c r="KM44" s="48" t="n"/>
      <c r="KN44" s="48" t="n"/>
      <c r="KO44" s="48" t="n"/>
      <c r="KP44" s="48" t="n"/>
      <c r="KQ44" s="48" t="n"/>
      <c r="KR44" s="48" t="n"/>
      <c r="KS44" s="48" t="inlineStr">
        <is>
          <t>Cukup membaik</t>
        </is>
      </c>
      <c r="KT44" s="48" t="inlineStr">
        <is>
          <t>0-1 kali</t>
        </is>
      </c>
      <c r="KU44" s="48" t="inlineStr">
        <is>
          <t>0-1 kali</t>
        </is>
      </c>
      <c r="KV44" s="48" t="inlineStr">
        <is>
          <t>Laki-laki dewasa</t>
        </is>
      </c>
      <c r="KW44" s="8" t="n">
        <v>1</v>
      </c>
      <c r="KX44" s="8" t="n">
        <v>0</v>
      </c>
      <c r="KY44" s="8" t="n">
        <v>0</v>
      </c>
      <c r="KZ44" s="8" t="n">
        <v>0</v>
      </c>
      <c r="LA44" s="48" t="inlineStr">
        <is>
          <t>Cukup membaik</t>
        </is>
      </c>
      <c r="LB44" s="48" t="inlineStr">
        <is>
          <t>Cukup membaik</t>
        </is>
      </c>
      <c r="LC44" s="8" t="n">
        <v>3</v>
      </c>
      <c r="LD44" s="8" t="n">
        <v>3</v>
      </c>
      <c r="LE44" s="8" t="n">
        <v>0</v>
      </c>
      <c r="LF44" s="8" t="n">
        <v>0</v>
      </c>
      <c r="LG44" s="48" t="inlineStr">
        <is>
          <t>Ya</t>
        </is>
      </c>
      <c r="LH44" s="8" t="n">
        <v>150000</v>
      </c>
      <c r="LI44" s="48" t="n"/>
      <c r="LJ44" s="48" t="inlineStr">
        <is>
          <t>Kebutuhan rumah tangga</t>
        </is>
      </c>
      <c r="LK44" s="8" t="n">
        <v>0</v>
      </c>
      <c r="LL44" s="8" t="n">
        <v>0</v>
      </c>
      <c r="LM44" s="8" t="n">
        <v>0</v>
      </c>
      <c r="LN44" s="8" t="n">
        <v>0</v>
      </c>
      <c r="LO44" s="8" t="n">
        <v>1</v>
      </c>
      <c r="LP44" s="8" t="n">
        <v>0</v>
      </c>
      <c r="LQ44" s="8" t="n">
        <v>0</v>
      </c>
      <c r="LR44" s="48" t="n"/>
      <c r="LS44" s="8" t="n">
        <v>15</v>
      </c>
      <c r="LT44" s="8" t="n">
        <v>15</v>
      </c>
      <c r="LU44" s="8" t="n">
        <v>0</v>
      </c>
      <c r="LV44" s="8" t="n">
        <v>10</v>
      </c>
      <c r="LW44" s="8" t="n">
        <v>10</v>
      </c>
      <c r="LX44" s="8" t="n">
        <v>0</v>
      </c>
      <c r="LY44" s="8" t="n">
        <v>5</v>
      </c>
      <c r="LZ44" s="8" t="n">
        <v>5</v>
      </c>
      <c r="MA44" s="8" t="n">
        <v>0</v>
      </c>
      <c r="MB44" s="48" t="inlineStr">
        <is>
          <t>Ya</t>
        </is>
      </c>
      <c r="MC44" s="8" t="n">
        <v>30</v>
      </c>
      <c r="MD44" s="8" t="n">
        <v>15</v>
      </c>
      <c r="ME44" s="8" t="n">
        <v>30</v>
      </c>
      <c r="MF44" s="8" t="n">
        <v>15</v>
      </c>
      <c r="MG44" s="8" t="n">
        <v>0</v>
      </c>
      <c r="MH44" s="8" t="n">
        <v>0</v>
      </c>
      <c r="MI44" s="48" t="inlineStr">
        <is>
          <t>Istirahat</t>
        </is>
      </c>
      <c r="MJ44" s="8" t="n">
        <v>0</v>
      </c>
      <c r="MK44" s="8" t="n">
        <v>0</v>
      </c>
      <c r="ML44" s="8" t="n">
        <v>1</v>
      </c>
      <c r="MM44" s="8" t="n">
        <v>0</v>
      </c>
      <c r="MN44" s="8" t="n">
        <v>0</v>
      </c>
      <c r="MO44" s="8" t="n">
        <v>0</v>
      </c>
      <c r="MP44" s="48" t="n"/>
      <c r="MQ44" s="48" t="n"/>
      <c r="MR44" s="48" t="inlineStr">
        <is>
          <t>istirahat</t>
        </is>
      </c>
      <c r="MS44" s="48" t="n"/>
      <c r="MT44" s="48" t="inlineStr">
        <is>
          <t>kumpul keluarga</t>
        </is>
      </c>
      <c r="MU44" s="48" t="inlineStr">
        <is>
          <t>Tidak</t>
        </is>
      </c>
      <c r="MV44" s="48" t="n"/>
      <c r="MW44" s="48" t="n"/>
      <c r="MX44" s="48" t="n"/>
      <c r="MY44" s="48" t="n"/>
      <c r="MZ44" s="48" t="n"/>
      <c r="NA44" s="48" t="n"/>
      <c r="NB44" s="48" t="n"/>
      <c r="NC44" s="48" t="n"/>
      <c r="ND44" s="48" t="n"/>
      <c r="NE44" s="48" t="n"/>
      <c r="NF44" s="48" t="n"/>
      <c r="NG44" s="48" t="n"/>
      <c r="NH44" s="48" t="n"/>
      <c r="NI44" s="48" t="n"/>
      <c r="NJ44" s="48" t="n"/>
      <c r="NK44" s="48" t="n"/>
      <c r="NL44" s="48" t="inlineStr">
        <is>
          <t>Ya</t>
        </is>
      </c>
      <c r="NM44" s="48" t="inlineStr">
        <is>
          <t>Kombinasi dana mandiri dan dana hibah</t>
        </is>
      </c>
      <c r="NN44" s="48" t="inlineStr">
        <is>
          <t>&gt;11.000.001</t>
        </is>
      </c>
      <c r="NO44" s="48" t="inlineStr">
        <is>
          <t>Pemerintah</t>
        </is>
      </c>
      <c r="NP44" s="48" t="n"/>
      <c r="NQ44" s="48" t="n"/>
      <c r="NR44" s="48" t="n"/>
      <c r="NS44" s="48" t="n"/>
      <c r="NT44" s="48" t="n"/>
      <c r="NU44" s="48" t="n"/>
      <c r="NV44" s="48" t="inlineStr">
        <is>
          <t>Anggota keluarga - Laki-laki dewasa</t>
        </is>
      </c>
      <c r="NW44" s="48" t="n"/>
      <c r="NX44" s="48" t="inlineStr">
        <is>
          <t>Sedikit meningkat</t>
        </is>
      </c>
      <c r="NY44" s="8" t="n">
        <v>40</v>
      </c>
      <c r="NZ44" s="8" t="n">
        <v>10</v>
      </c>
      <c r="OA44" s="8" t="n">
        <v>0</v>
      </c>
      <c r="OB44" s="8" t="n">
        <v>5</v>
      </c>
      <c r="OC44" s="8" t="n">
        <v>5</v>
      </c>
      <c r="OD44" s="8" t="n">
        <v>0</v>
      </c>
      <c r="OE44" s="48" t="inlineStr">
        <is>
          <t>Lebih baik</t>
        </is>
      </c>
      <c r="OF44" s="48" t="inlineStr">
        <is>
          <t>Jauh lebih baik (beda waktu memasak lebih cepat setengah jam atau lebih, ATAU tidak lagi ada rasa/bau makanan yang berubah, ATAU alasan lainnya)</t>
        </is>
      </c>
      <c r="OG44" s="48" t="inlineStr">
        <is>
          <t>Ya</t>
        </is>
      </c>
      <c r="OH44" s="8" t="n">
        <v>0</v>
      </c>
      <c r="OI44" s="8" t="n">
        <v>4</v>
      </c>
      <c r="OJ44" s="8" t="n">
        <v>0</v>
      </c>
      <c r="OK44" s="8" t="n">
        <v>0</v>
      </c>
      <c r="OL44" s="8" t="n">
        <v>0</v>
      </c>
      <c r="OM44" s="8" t="n">
        <v>0</v>
      </c>
      <c r="ON44" s="8" t="n">
        <v>0</v>
      </c>
      <c r="OO44" s="8" t="n">
        <v>0</v>
      </c>
      <c r="OP44" s="48" t="inlineStr">
        <is>
          <t>Sapi perah</t>
        </is>
      </c>
      <c r="OQ44" s="8" t="n">
        <v>0</v>
      </c>
      <c r="OR44" s="8" t="n">
        <v>1</v>
      </c>
      <c r="OS44" s="8" t="n">
        <v>0</v>
      </c>
      <c r="OT44" s="8" t="n">
        <v>0</v>
      </c>
      <c r="OU44" s="8" t="n">
        <v>0</v>
      </c>
      <c r="OV44" s="8" t="n">
        <v>0</v>
      </c>
      <c r="OW44" s="8" t="n">
        <v>0</v>
      </c>
      <c r="OX44" s="8" t="n">
        <v>0</v>
      </c>
      <c r="OY44" s="48" t="n"/>
      <c r="OZ44" s="48" t="n"/>
      <c r="PA44" s="48" t="n"/>
      <c r="PB44" s="48" t="n"/>
      <c r="PC44" s="48" t="n"/>
      <c r="PD44" s="48" t="n"/>
      <c r="PE44" s="48" t="n"/>
      <c r="PF44" s="48" t="n"/>
      <c r="PG44" s="48" t="n"/>
      <c r="PH44" s="48" t="n"/>
      <c r="PI44" s="48" t="n"/>
      <c r="PJ44" s="48" t="inlineStr">
        <is>
          <t>1-Disebarkan ke lahan terbuka</t>
        </is>
      </c>
      <c r="PK44" s="8" t="n">
        <v>0</v>
      </c>
      <c r="PL44" s="8" t="n">
        <v>0</v>
      </c>
      <c r="PM44" s="8" t="n">
        <v>0</v>
      </c>
      <c r="PN44" s="8" t="n">
        <v>0</v>
      </c>
      <c r="PO44" s="8" t="n">
        <v>0</v>
      </c>
      <c r="PP44" s="8" t="n">
        <v>1</v>
      </c>
      <c r="PQ44" s="8" t="n">
        <v>0</v>
      </c>
      <c r="PR44" s="8" t="n">
        <v>0</v>
      </c>
      <c r="PS44" s="8" t="n">
        <v>0</v>
      </c>
      <c r="PT44" s="48" t="n"/>
      <c r="PU44" s="48" t="n"/>
      <c r="PV44" s="48" t="n"/>
      <c r="PW44" s="48" t="n"/>
      <c r="PX44" s="48" t="n"/>
      <c r="PY44" s="48" t="n"/>
      <c r="PZ44" s="48" t="n"/>
      <c r="QA44" s="48" t="n"/>
      <c r="QB44" s="48" t="n"/>
      <c r="QC44" s="48" t="n"/>
      <c r="QD44" s="48" t="n"/>
      <c r="QE44" s="48" t="n"/>
      <c r="QF44" s="48" t="n"/>
      <c r="QG44" s="48" t="n"/>
      <c r="QH44" s="48" t="n"/>
      <c r="QI44" s="48" t="n"/>
      <c r="QJ44" s="48" t="n"/>
      <c r="QK44" s="48" t="n"/>
      <c r="QL44" s="48" t="n"/>
      <c r="QM44" s="48" t="n"/>
      <c r="QN44" s="48" t="n"/>
      <c r="QO44" s="48" t="n"/>
      <c r="QP44" s="48" t="n"/>
      <c r="QQ44" s="48" t="n"/>
      <c r="QR44" s="48" t="n"/>
      <c r="QS44" s="48" t="n"/>
      <c r="QT44" s="48" t="n"/>
      <c r="QU44" s="48" t="n"/>
      <c r="QV44" s="48" t="n"/>
      <c r="QW44" s="48" t="n"/>
      <c r="QX44" s="48" t="n"/>
      <c r="QY44" s="48" t="n"/>
      <c r="QZ44" s="48" t="n"/>
      <c r="RA44" s="48" t="n"/>
      <c r="RB44" s="48" t="n"/>
      <c r="RC44" s="48" t="n"/>
      <c r="RD44" s="48" t="n"/>
      <c r="RE44" s="48" t="n"/>
      <c r="RF44" s="48" t="n"/>
      <c r="RG44" s="48" t="n"/>
      <c r="RH44" s="48" t="n"/>
      <c r="RI44" s="48" t="n"/>
      <c r="RJ44" s="48" t="n"/>
      <c r="RK44" s="48" t="n"/>
      <c r="RL44" s="48" t="n"/>
      <c r="RM44" s="48" t="n"/>
      <c r="RN44" s="48" t="n"/>
      <c r="RO44" s="48" t="n"/>
      <c r="RP44" s="48" t="n"/>
      <c r="RQ44" s="48" t="n"/>
      <c r="RR44" s="48" t="n"/>
      <c r="RS44" s="48" t="n"/>
      <c r="RT44" s="48" t="n"/>
      <c r="RU44" s="48" t="n"/>
      <c r="RV44" s="48" t="n"/>
      <c r="RW44" s="48" t="n"/>
      <c r="RX44" s="48" t="n"/>
      <c r="RY44" s="48" t="n"/>
      <c r="RZ44" s="48" t="n"/>
      <c r="SA44" s="48" t="n"/>
      <c r="SB44" s="48" t="n"/>
      <c r="SC44" s="48" t="n"/>
      <c r="SD44" s="48" t="n"/>
      <c r="SE44" s="8" t="n">
        <v>4</v>
      </c>
      <c r="SF44" s="48" t="n"/>
      <c r="SG44" s="48" t="n"/>
      <c r="SH44" s="48" t="n"/>
      <c r="SI44" s="48" t="n"/>
      <c r="SJ44" s="48" t="n"/>
      <c r="SK44" s="48" t="n"/>
      <c r="SL44" s="48" t="n"/>
      <c r="SM44" s="48" t="n"/>
      <c r="SN44" s="48" t="n"/>
      <c r="SO44" s="48" t="n"/>
      <c r="SP44" s="48" t="n"/>
      <c r="SQ44" s="48" t="n"/>
      <c r="SR44" s="48" t="n"/>
      <c r="SS44" s="48" t="n"/>
      <c r="ST44" s="48" t="n"/>
      <c r="SU44" s="48" t="n"/>
      <c r="SV44" s="48" t="n"/>
      <c r="SW44" s="48" t="n"/>
      <c r="SX44" s="48" t="n"/>
      <c r="SY44" s="48" t="n"/>
      <c r="SZ44" s="48" t="n"/>
      <c r="TA44" s="48" t="n"/>
      <c r="TB44" s="48" t="n"/>
      <c r="TC44" s="48" t="n"/>
      <c r="TD44" s="48" t="n"/>
      <c r="TE44" s="48" t="n"/>
      <c r="TF44" s="48" t="n"/>
      <c r="TG44" s="48" t="n"/>
      <c r="TH44" s="48" t="n"/>
      <c r="TI44" s="48" t="n"/>
      <c r="TJ44" s="48" t="n"/>
      <c r="TK44" s="48" t="n"/>
      <c r="TL44" s="48" t="n"/>
      <c r="TM44" s="48" t="n"/>
      <c r="TN44" s="48" t="n"/>
      <c r="TO44" s="48" t="n"/>
      <c r="TP44" s="48" t="n"/>
      <c r="TQ44" s="48" t="n"/>
      <c r="TR44" s="48" t="n"/>
      <c r="TS44" s="48" t="n"/>
      <c r="TT44" s="48" t="n"/>
      <c r="TU44" s="48" t="n"/>
      <c r="TV44" s="48" t="n"/>
      <c r="TW44" s="48" t="n"/>
      <c r="TX44" s="48" t="n"/>
      <c r="TY44" s="48" t="n"/>
      <c r="TZ44" s="48" t="n"/>
      <c r="UA44" s="48" t="inlineStr">
        <is>
          <t>Pemberian pakan di kandang</t>
        </is>
      </c>
      <c r="UB44" s="48" t="n"/>
      <c r="UC44" s="48" t="n"/>
      <c r="UD44" s="48" t="n"/>
      <c r="UE44" s="48" t="n"/>
      <c r="UF44" s="48" t="n"/>
      <c r="UG44" s="48" t="n"/>
      <c r="UH44" s="48" t="n"/>
      <c r="UI44" s="48" t="inlineStr">
        <is>
          <t>Sangat teratur (setiap hari)</t>
        </is>
      </c>
      <c r="UJ44" s="48" t="n"/>
      <c r="UK44" s="48" t="n"/>
      <c r="UL44" s="48" t="n"/>
      <c r="UM44" s="48" t="n"/>
      <c r="UN44" s="48" t="n"/>
      <c r="UO44" s="48" t="n"/>
      <c r="UP44" s="48" t="n"/>
      <c r="UQ44" s="48" t="inlineStr">
        <is>
          <t>Sangat sering (&gt;1 kali sehari)</t>
        </is>
      </c>
      <c r="UR44" s="48" t="n"/>
      <c r="US44" s="48" t="n"/>
      <c r="UT44" s="48" t="n"/>
      <c r="UU44" s="48" t="n"/>
      <c r="UV44" s="48" t="n"/>
      <c r="UW44" s="48" t="n"/>
      <c r="UX44" s="48" t="n"/>
      <c r="UY44" s="48" t="n"/>
      <c r="UZ44" s="48" t="n"/>
      <c r="VA44" s="48" t="n"/>
      <c r="VB44" s="48" t="n"/>
      <c r="VC44" s="48" t="n"/>
      <c r="VD44" s="48" t="n"/>
      <c r="VE44" s="48" t="n"/>
      <c r="VF44" s="48" t="n"/>
      <c r="VG44" s="48" t="n"/>
      <c r="VH44" s="48" t="n"/>
      <c r="VI44" s="48" t="n"/>
      <c r="VJ44" s="48" t="n"/>
      <c r="VK44" s="48" t="inlineStr">
        <is>
          <t>4-Disimpan dalam kotak bersekat 5-Untuk disebar di tanah (dan dibajak) 6-Digester biogas</t>
        </is>
      </c>
      <c r="VL44" s="8" t="n">
        <v>0</v>
      </c>
      <c r="VM44" s="8" t="n">
        <v>0</v>
      </c>
      <c r="VN44" s="8" t="n">
        <v>0</v>
      </c>
      <c r="VO44" s="8" t="n">
        <v>1</v>
      </c>
      <c r="VP44" s="8" t="n">
        <v>1</v>
      </c>
      <c r="VQ44" s="8" t="n">
        <v>1</v>
      </c>
      <c r="VR44" s="8" t="n">
        <v>0</v>
      </c>
      <c r="VS44" s="8" t="n">
        <v>0</v>
      </c>
      <c r="VT44" s="48" t="n"/>
      <c r="VU44" s="48" t="n"/>
      <c r="VV44" s="48" t="n"/>
      <c r="VW44" s="48" t="n"/>
      <c r="VX44" s="48" t="n"/>
      <c r="VY44" s="48" t="n"/>
      <c r="VZ44" s="48" t="n"/>
      <c r="WA44" s="48" t="n"/>
      <c r="WB44" s="48" t="n"/>
      <c r="WC44" s="48" t="n"/>
      <c r="WD44" s="48" t="n"/>
      <c r="WE44" s="48" t="n"/>
      <c r="WF44" s="48" t="n"/>
      <c r="WG44" s="48" t="n"/>
      <c r="WH44" s="48" t="n"/>
      <c r="WI44" s="48" t="n"/>
      <c r="WJ44" s="48" t="n"/>
      <c r="WK44" s="48" t="n"/>
      <c r="WL44" s="48" t="n"/>
      <c r="WM44" s="48" t="n"/>
      <c r="WN44" s="48" t="n"/>
      <c r="WO44" s="48" t="n"/>
      <c r="WP44" s="48" t="n"/>
      <c r="WQ44" s="48" t="n"/>
      <c r="WR44" s="48" t="n"/>
      <c r="WS44" s="48" t="n"/>
      <c r="WT44" s="48" t="n"/>
      <c r="WU44" s="48" t="n"/>
      <c r="WV44" s="48" t="n"/>
      <c r="WW44" s="48" t="n"/>
      <c r="WX44" s="48" t="n"/>
      <c r="WY44" s="48" t="n"/>
      <c r="WZ44" s="48" t="n"/>
      <c r="XA44" s="48" t="n"/>
      <c r="XB44" s="48" t="n"/>
      <c r="XC44" s="48" t="n"/>
      <c r="XD44" s="48" t="n"/>
      <c r="XE44" s="48" t="n"/>
      <c r="XF44" s="48" t="n"/>
      <c r="XG44" s="48" t="n"/>
      <c r="XH44" s="48" t="n"/>
      <c r="XI44" s="48" t="n"/>
      <c r="XJ44" s="48" t="n"/>
      <c r="XK44" s="48" t="n"/>
      <c r="XL44" s="48" t="n"/>
      <c r="XM44" s="48" t="n"/>
      <c r="XN44" s="48" t="n"/>
      <c r="XO44" s="48" t="n"/>
      <c r="XP44" s="48" t="n"/>
      <c r="XQ44" s="48" t="n"/>
      <c r="XR44" s="48" t="n"/>
      <c r="XS44" s="48" t="n"/>
      <c r="XT44" s="48" t="n"/>
      <c r="XU44" s="48" t="n"/>
      <c r="XV44" s="48" t="n"/>
      <c r="XW44" s="48" t="n"/>
      <c r="XX44" s="48" t="n"/>
      <c r="XY44" s="48" t="n"/>
      <c r="XZ44" s="48" t="n"/>
      <c r="YA44" s="48" t="n"/>
      <c r="YB44" s="48" t="n"/>
      <c r="YC44" s="48" t="n"/>
      <c r="YD44" s="48" t="n"/>
      <c r="YE44" s="48" t="n"/>
      <c r="YF44" s="48" t="n"/>
      <c r="YG44" s="48" t="n"/>
      <c r="YH44" s="48" t="n"/>
      <c r="YI44" s="48" t="n"/>
      <c r="YJ44" s="48" t="n"/>
      <c r="YK44" s="48" t="n"/>
      <c r="YL44" s="48" t="n"/>
      <c r="YM44" s="48" t="n"/>
      <c r="YN44" s="48" t="n"/>
      <c r="YO44" s="48" t="n"/>
      <c r="YP44" s="48" t="n"/>
      <c r="YQ44" s="48" t="n"/>
      <c r="YR44" s="48" t="n"/>
      <c r="YS44" s="48" t="n"/>
      <c r="YT44" s="8" t="n">
        <v>50</v>
      </c>
      <c r="YU44" s="48" t="n"/>
      <c r="YV44" s="48" t="n"/>
      <c r="YW44" s="48" t="n"/>
      <c r="YX44" s="48" t="n"/>
      <c r="YY44" s="48" t="n"/>
      <c r="YZ44" s="48" t="n"/>
      <c r="ZA44" s="48" t="n"/>
      <c r="ZB44" s="8" t="n">
        <v>2</v>
      </c>
      <c r="ZC44" s="48" t="n"/>
      <c r="ZD44" s="48" t="n"/>
      <c r="ZE44" s="48" t="n"/>
      <c r="ZF44" s="48" t="n"/>
      <c r="ZG44" s="48" t="n"/>
      <c r="ZH44" s="48" t="n"/>
      <c r="ZI44" s="48" t="n"/>
      <c r="ZJ44" s="48" t="inlineStr">
        <is>
          <t>Pakan kering (misal: konsentrat, silase, pelet)</t>
        </is>
      </c>
      <c r="ZK44" s="48" t="n"/>
      <c r="ZL44" s="48" t="n"/>
      <c r="ZM44" s="48" t="n"/>
      <c r="ZN44" s="48" t="n"/>
      <c r="ZO44" s="48" t="n"/>
      <c r="ZP44" s="48" t="n"/>
      <c r="ZQ44" s="48" t="inlineStr">
        <is>
          <t>Ya</t>
        </is>
      </c>
      <c r="ZR44" s="48" t="inlineStr">
        <is>
          <t>Padat Cair</t>
        </is>
      </c>
      <c r="ZS44" s="8" t="n">
        <v>1</v>
      </c>
      <c r="ZT44" s="8" t="n">
        <v>1</v>
      </c>
      <c r="ZU44" s="8" t="n">
        <v>50</v>
      </c>
      <c r="ZV44" s="8" t="n">
        <v>50</v>
      </c>
      <c r="ZW44" s="48" t="inlineStr">
        <is>
          <t>Ya</t>
        </is>
      </c>
      <c r="ZX44" s="48" t="inlineStr">
        <is>
          <t>Mengetahui</t>
        </is>
      </c>
      <c r="ZY44" s="48" t="inlineStr">
        <is>
          <t>Digunakan untuk pupuk di lahan pertanian sendiri Dibuang ke lahan sekitar kandang - yg ditanami tanaman Diberikan gratis ke orang lain</t>
        </is>
      </c>
      <c r="ZZ44" s="8" t="n">
        <v>1</v>
      </c>
      <c r="AAA44" s="8" t="n">
        <v>0</v>
      </c>
      <c r="AAB44" s="8" t="n">
        <v>0</v>
      </c>
      <c r="AAC44" s="8" t="n">
        <v>1</v>
      </c>
      <c r="AAD44" s="8" t="n">
        <v>1</v>
      </c>
      <c r="AAE44" s="8" t="n">
        <v>0</v>
      </c>
      <c r="AAF44" s="8" t="n">
        <v>0</v>
      </c>
      <c r="AAG44" s="48" t="inlineStr">
        <is>
          <t>Pupuk cair untuk tanaman</t>
        </is>
      </c>
      <c r="AAH44" s="8" t="n">
        <v>1</v>
      </c>
      <c r="AAI44" s="8" t="n">
        <v>0</v>
      </c>
      <c r="AAJ44" s="8" t="n">
        <v>0</v>
      </c>
      <c r="AAK44" s="8" t="n">
        <v>0</v>
      </c>
      <c r="AAL44" s="8" t="n">
        <v>0</v>
      </c>
      <c r="AAM44" s="48" t="n"/>
      <c r="AAN44" s="48" t="n"/>
      <c r="AAO44" s="48" t="n"/>
      <c r="AAP44" s="48" t="n"/>
      <c r="AAQ44" s="48" t="n"/>
      <c r="AAR44" s="48" t="n"/>
      <c r="AAS44" s="48" t="n"/>
      <c r="AAT44" s="48" t="n"/>
      <c r="AAU44" s="48" t="n"/>
      <c r="AAV44" s="11" t="inlineStr">
        <is>
          <t>Rumput</t>
        </is>
      </c>
      <c r="AAW44" s="48" t="inlineStr">
        <is>
          <t>Sering ( 1 minggu 2 kali)</t>
        </is>
      </c>
      <c r="AAX44" s="8" t="n">
        <v>2000</v>
      </c>
      <c r="AAY44" s="8" t="n">
        <v>200</v>
      </c>
      <c r="AAZ44" s="8" t="n">
        <v>50</v>
      </c>
      <c r="ABA44" s="8" t="n">
        <v>50</v>
      </c>
      <c r="ABB44" s="48" t="inlineStr">
        <is>
          <t>Urea</t>
        </is>
      </c>
      <c r="ABC44" s="48" t="n"/>
      <c r="ABD44" s="8" t="n">
        <v>30</v>
      </c>
      <c r="ABE44" s="8" t="n">
        <v>4000</v>
      </c>
      <c r="ABF44" s="8" t="n">
        <v>5</v>
      </c>
      <c r="ABG44" s="8" t="n">
        <v>4000</v>
      </c>
      <c r="ABH44" s="8" t="n">
        <v>400</v>
      </c>
      <c r="ABI44" s="8" t="n">
        <v>500</v>
      </c>
      <c r="ABJ44" s="48" t="inlineStr">
        <is>
          <t>Ya</t>
        </is>
      </c>
      <c r="ABK44" s="48" t="inlineStr">
        <is>
          <t>Cukup meningkat</t>
        </is>
      </c>
      <c r="ABL44" s="48" t="inlineStr">
        <is>
          <t>Cukup meningkat</t>
        </is>
      </c>
      <c r="ABM44" s="48" t="inlineStr">
        <is>
          <t>Cukup meningkat</t>
        </is>
      </c>
      <c r="ABN44" s="48" t="n"/>
      <c r="ABO44" s="48" t="n"/>
      <c r="ABP44" s="48" t="inlineStr">
        <is>
          <t>Tidak memiliki tempat untuk menyimpan Ladang/sawah terlalu jauh, sulit untuk mengangkut ke sana</t>
        </is>
      </c>
      <c r="ABQ44" s="8" t="n">
        <v>0</v>
      </c>
      <c r="ABR44" s="8" t="n">
        <v>1</v>
      </c>
      <c r="ABS44" s="8" t="n">
        <v>0</v>
      </c>
      <c r="ABT44" s="8" t="n">
        <v>1</v>
      </c>
      <c r="ABU44" s="8" t="n">
        <v>0</v>
      </c>
      <c r="ABV44" s="8" t="n">
        <v>0</v>
      </c>
      <c r="ABW44" s="8" t="n">
        <v>0</v>
      </c>
      <c r="ABX44" s="48" t="n"/>
      <c r="ABY44" s="48" t="inlineStr">
        <is>
          <t>tidak</t>
        </is>
      </c>
      <c r="ABZ44" s="48" t="inlineStr">
        <is>
          <t>Manfaat besar dan membantu kehidupan sehari-hari</t>
        </is>
      </c>
      <c r="ACA44" s="48" t="inlineStr">
        <is>
          <t>Berkurang</t>
        </is>
      </c>
      <c r="ACB44" s="48" t="inlineStr">
        <is>
          <t>Anggota keluarga - Perempuan dewasa</t>
        </is>
      </c>
      <c r="ACC44" s="48" t="inlineStr">
        <is>
          <t>Setuju</t>
        </is>
      </c>
      <c r="ACD44" s="48" t="inlineStr">
        <is>
          <t>Anggota keluarga - Laki-laki dewasa Anggota keluarga - Perempuan dewasa</t>
        </is>
      </c>
      <c r="ACE44" s="8" t="n">
        <v>1</v>
      </c>
      <c r="ACF44" s="8" t="n">
        <v>1</v>
      </c>
      <c r="ACG44" s="8" t="n">
        <v>0</v>
      </c>
      <c r="ACH44" s="8" t="n">
        <v>0</v>
      </c>
      <c r="ACI44" s="48" t="inlineStr">
        <is>
          <t>Sangat puas</t>
        </is>
      </c>
      <c r="ACJ44" s="48" t="inlineStr">
        <is>
          <t>Sangat puas</t>
        </is>
      </c>
      <c r="ACK44" s="48" t="inlineStr">
        <is>
          <t>Sangat puas</t>
        </is>
      </c>
      <c r="ACL44" s="48" t="inlineStr">
        <is>
          <t>Sangat puas</t>
        </is>
      </c>
      <c r="ACM44" s="48" t="inlineStr">
        <is>
          <t>Tidak</t>
        </is>
      </c>
      <c r="ACN44" s="48" t="n"/>
      <c r="ACO44" s="48" t="inlineStr">
        <is>
          <t>Puas</t>
        </is>
      </c>
      <c r="ACP44" s="48" t="n"/>
      <c r="ACQ44" s="48" t="n"/>
      <c r="ACR44" s="48" t="n"/>
      <c r="ACS44" s="48" t="n"/>
      <c r="ACT44" s="48" t="n"/>
      <c r="ACU44" s="48" t="n"/>
      <c r="ACV44" s="48" t="n"/>
      <c r="ACW44" s="48" t="n"/>
      <c r="ACX44" s="48" t="n"/>
      <c r="ACY44" s="48" t="n"/>
      <c r="ACZ44" s="48" t="inlineStr">
        <is>
          <t>Menghubungi CPO atau pendamping</t>
        </is>
      </c>
      <c r="ADA44" s="8" t="n">
        <v>0</v>
      </c>
      <c r="ADB44" s="8" t="n">
        <v>0</v>
      </c>
      <c r="ADC44" s="8" t="n">
        <v>0</v>
      </c>
      <c r="ADD44" s="8" t="n">
        <v>0</v>
      </c>
      <c r="ADE44" s="8" t="n">
        <v>1</v>
      </c>
      <c r="ADF44" s="8" t="n">
        <v>0</v>
      </c>
      <c r="ADG44" s="8" t="n">
        <v>0</v>
      </c>
      <c r="ADH44" s="8" t="n">
        <v>0</v>
      </c>
      <c r="ADI44" s="12" t="n"/>
      <c r="ADJ44" s="17" t="inlineStr">
        <is>
          <t>Laki-laki dewasa</t>
        </is>
      </c>
      <c r="ADK44" s="48" t="n"/>
      <c r="ADL44" s="17" t="inlineStr">
        <is>
          <t>Menelepon atau WA langsung</t>
        </is>
      </c>
      <c r="ADM44" s="48" t="n"/>
      <c r="ADN44" s="11" t="inlineStr">
        <is>
          <t>Tidak ada</t>
        </is>
      </c>
      <c r="ADO44" s="48" t="inlineStr">
        <is>
          <t>Ya, selalu</t>
        </is>
      </c>
      <c r="ADP44"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44" s="18" t="n">
        <v>1</v>
      </c>
      <c r="ADR44" s="18" t="n">
        <v>1</v>
      </c>
      <c r="ADS44" s="18" t="n">
        <v>1</v>
      </c>
      <c r="ADT44" s="18" t="n">
        <v>1</v>
      </c>
      <c r="ADU44" s="18" t="n">
        <v>1</v>
      </c>
      <c r="ADV44" s="18" t="n">
        <v>1</v>
      </c>
      <c r="ADW44" s="18" t="n">
        <v>1</v>
      </c>
      <c r="ADX44" s="18" t="n">
        <v>1</v>
      </c>
      <c r="ADY44" s="18" t="n">
        <v>1</v>
      </c>
      <c r="ADZ44" s="18" t="n">
        <v>0</v>
      </c>
      <c r="AEA44" s="18" t="n">
        <v>0</v>
      </c>
      <c r="AEB44" s="18" t="n">
        <v>0</v>
      </c>
      <c r="AEC44" s="48" t="n"/>
      <c r="AED44" s="48" t="inlineStr">
        <is>
          <t>Mengurangi pengeluaran energi</t>
        </is>
      </c>
      <c r="AEE44" s="48" t="n"/>
      <c r="AEF44" s="48" t="inlineStr">
        <is>
          <t>Pemerintah daerah</t>
        </is>
      </c>
      <c r="AEG44" s="48" t="n"/>
      <c r="AEH44" s="48" t="inlineStr">
        <is>
          <t>WhatsApp Image 2026-02-06 at 20.18.37 (1)-19_31_50.jpeg</t>
        </is>
      </c>
      <c r="AEI44" s="16" t="inlineStr">
        <is>
          <t>https://kf.kobotoolbox.org/api/v2/assets/avstPQqLr3Ab3ZdcVTXZ6f/data/667200392/attachments/attjULQJGdp8dYNBmXG72kUf/</t>
        </is>
      </c>
      <c r="AEJ44" s="48" t="inlineStr">
        <is>
          <t>WhatsApp Image 2026-02-06 at 20.18.37-19_31_59.jpeg</t>
        </is>
      </c>
      <c r="AEK44" s="16" t="inlineStr">
        <is>
          <t>https://kf.kobotoolbox.org/api/v2/assets/avstPQqLr3Ab3ZdcVTXZ6f/data/667200392/attachments/attvnvcnMsLqpmj3eQFtmmsC/</t>
        </is>
      </c>
      <c r="AEL44" s="48" t="inlineStr">
        <is>
          <t>manto - witono</t>
        </is>
      </c>
      <c r="AEM44" s="48" t="n"/>
      <c r="AEN44" s="48" t="inlineStr">
        <is>
          <t>0</t>
        </is>
      </c>
    </row>
    <row r="45">
      <c r="A45" s="6" t="n">
        <v>46062</v>
      </c>
      <c r="B45" s="6" t="n">
        <v>46062</v>
      </c>
      <c r="C45" s="48" t="inlineStr">
        <is>
          <t>Marmanto</t>
        </is>
      </c>
      <c r="D45" s="48" t="inlineStr">
        <is>
          <t>Martono Saimin</t>
        </is>
      </c>
      <c r="E45" s="8">
        <f>+628895911406</f>
        <v/>
      </c>
      <c r="F45" s="48" t="n"/>
      <c r="G45" s="8" t="n">
        <v>-7.232339412</v>
      </c>
      <c r="H45" s="8" t="n">
        <v>110.284028</v>
      </c>
      <c r="I45" s="48" t="n"/>
      <c r="J45" s="8" t="n">
        <v>4.84</v>
      </c>
      <c r="K45" s="48" t="n"/>
      <c r="L45" s="48" t="n"/>
      <c r="M45" s="8" t="n">
        <v>-7.2324144</v>
      </c>
      <c r="N45" s="8" t="n">
        <v>110.2840848</v>
      </c>
      <c r="O45" s="48" t="n"/>
      <c r="P45" s="8" t="n">
        <v>4.9</v>
      </c>
      <c r="Q45" s="48" t="n"/>
      <c r="R45" s="48" t="inlineStr">
        <is>
          <t>Jawa Tengah</t>
        </is>
      </c>
      <c r="S45" s="48" t="n"/>
      <c r="T45" s="48" t="n"/>
      <c r="U45" s="48" t="n"/>
      <c r="V45" s="48" t="n"/>
      <c r="W45" s="48" t="n"/>
      <c r="X45" s="48" t="n"/>
      <c r="Y45" s="48" t="n"/>
      <c r="Z45" s="48" t="n"/>
      <c r="AA45" s="48" t="n"/>
      <c r="AB45" s="48" t="n"/>
      <c r="AC45" s="48" t="inlineStr">
        <is>
          <t>Semarang</t>
        </is>
      </c>
      <c r="AD45" s="48" t="inlineStr">
        <is>
          <t>Getasan</t>
        </is>
      </c>
      <c r="AE45" s="48" t="inlineStr">
        <is>
          <t>Jetak</t>
        </is>
      </c>
      <c r="AF45" s="48" t="inlineStr">
        <is>
          <t>QARIYAH THAYYIBAH</t>
        </is>
      </c>
      <c r="AG45" s="48" t="inlineStr">
        <is>
          <t>QTP0102</t>
        </is>
      </c>
      <c r="AH45" s="8" t="n">
        <v>15</v>
      </c>
      <c r="AI45" s="48" t="inlineStr">
        <is>
          <t>VPA1</t>
        </is>
      </c>
      <c r="AJ45" s="48" t="inlineStr">
        <is>
          <t>Aktif</t>
        </is>
      </c>
      <c r="AK45" s="8" t="n">
        <v>55</v>
      </c>
      <c r="AL45" s="48" t="inlineStr">
        <is>
          <t>Laki-laki</t>
        </is>
      </c>
      <c r="AM45" s="48" t="inlineStr">
        <is>
          <t>Sudah menikah</t>
        </is>
      </c>
      <c r="AN45" s="48" t="inlineStr">
        <is>
          <t>SD/Sederajat</t>
        </is>
      </c>
      <c r="AO45" s="48" t="inlineStr">
        <is>
          <t>Peternak</t>
        </is>
      </c>
      <c r="AP45" s="8" t="n">
        <v>0</v>
      </c>
      <c r="AQ45" s="8" t="n">
        <v>1</v>
      </c>
      <c r="AR45" s="8" t="n">
        <v>0</v>
      </c>
      <c r="AS45" s="8" t="n">
        <v>0</v>
      </c>
      <c r="AT45" s="8" t="n">
        <v>0</v>
      </c>
      <c r="AU45" s="8" t="n">
        <v>0</v>
      </c>
      <c r="AV45" s="8" t="n">
        <v>0</v>
      </c>
      <c r="AW45" s="8" t="n">
        <v>0</v>
      </c>
      <c r="AX45" s="48" t="n"/>
      <c r="AY45" s="48" t="inlineStr">
        <is>
          <t>Petani</t>
        </is>
      </c>
      <c r="AZ45" s="8" t="n">
        <v>1</v>
      </c>
      <c r="BA45" s="8" t="n">
        <v>0</v>
      </c>
      <c r="BB45" s="8" t="n">
        <v>0</v>
      </c>
      <c r="BC45" s="8" t="n">
        <v>0</v>
      </c>
      <c r="BD45" s="8" t="n">
        <v>0</v>
      </c>
      <c r="BE45" s="8" t="n">
        <v>0</v>
      </c>
      <c r="BF45" s="8" t="n">
        <v>0</v>
      </c>
      <c r="BG45" s="8" t="n">
        <v>0</v>
      </c>
      <c r="BH45" s="48" t="n"/>
      <c r="BI45" s="48" t="inlineStr">
        <is>
          <t>Rp2.500.000 - Rp3.500.000</t>
        </is>
      </c>
      <c r="BJ45" s="8" t="n">
        <v>2</v>
      </c>
      <c r="BK45" s="8" t="n">
        <v>2</v>
      </c>
      <c r="BL45" s="8" t="n">
        <v>2</v>
      </c>
      <c r="BM45" s="8" t="n">
        <v>0</v>
      </c>
      <c r="BN45" s="48" t="inlineStr">
        <is>
          <t>Milik sendiri</t>
        </is>
      </c>
      <c r="BO45" s="48" t="inlineStr">
        <is>
          <t>Permanen (dinding bata dan semen)</t>
        </is>
      </c>
      <c r="BP45" s="8" t="n">
        <v>1</v>
      </c>
      <c r="BQ45" s="8" t="n">
        <v>0</v>
      </c>
      <c r="BR45" s="8" t="n">
        <v>0</v>
      </c>
      <c r="BS45" s="8" t="n">
        <v>0</v>
      </c>
      <c r="BT45" s="8" t="n">
        <v>0</v>
      </c>
      <c r="BU45" s="48" t="n"/>
      <c r="BV45" s="48" t="inlineStr">
        <is>
          <t>Keramik/ubin</t>
        </is>
      </c>
      <c r="BW45" s="8" t="n">
        <v>0</v>
      </c>
      <c r="BX45" s="8" t="n">
        <v>0</v>
      </c>
      <c r="BY45" s="8" t="n">
        <v>1</v>
      </c>
      <c r="BZ45" s="8" t="n">
        <v>0</v>
      </c>
      <c r="CA45" s="8" t="n">
        <v>0</v>
      </c>
      <c r="CB45" s="48" t="n"/>
      <c r="CC45" s="48" t="inlineStr">
        <is>
          <t>Genting</t>
        </is>
      </c>
      <c r="CD45" s="8" t="n">
        <v>0</v>
      </c>
      <c r="CE45" s="8" t="n">
        <v>0</v>
      </c>
      <c r="CF45" s="8" t="n">
        <v>0</v>
      </c>
      <c r="CG45" s="8" t="n">
        <v>0</v>
      </c>
      <c r="CH45" s="8" t="n">
        <v>0</v>
      </c>
      <c r="CI45" s="8" t="n">
        <v>1</v>
      </c>
      <c r="CJ45" s="8" t="n">
        <v>0</v>
      </c>
      <c r="CK45" s="48" t="n"/>
      <c r="CL45" s="48" t="inlineStr">
        <is>
          <t>Ya</t>
        </is>
      </c>
      <c r="CM45" s="8" t="n">
        <v>2010</v>
      </c>
      <c r="CN45" s="48" t="inlineStr">
        <is>
          <t>Fixed-Dome (Kubah Tetap)</t>
        </is>
      </c>
      <c r="CO45" s="48" t="inlineStr">
        <is>
          <t>6 m³ (4-5 ekor sapi, ±5 jam memasak/hari, ±50 kg</t>
        </is>
      </c>
      <c r="CP45" s="48" t="inlineStr">
        <is>
          <t>Anggota keluarga - laki-laki</t>
        </is>
      </c>
      <c r="CQ45" s="8" t="n">
        <v>0</v>
      </c>
      <c r="CR45" s="8" t="n">
        <v>0</v>
      </c>
      <c r="CS45" s="8" t="n">
        <v>0</v>
      </c>
      <c r="CT45" s="8" t="n">
        <v>0</v>
      </c>
      <c r="CU45" s="10" t="n">
        <v>1</v>
      </c>
      <c r="CV45" s="10" t="n">
        <v>0</v>
      </c>
      <c r="CW45" s="10" t="n">
        <v>0</v>
      </c>
      <c r="CX45" s="8" t="n">
        <v>0</v>
      </c>
      <c r="CY45" s="48" t="inlineStr">
        <is>
          <t>Anggota keluarga - laki-laki</t>
        </is>
      </c>
      <c r="CZ45" s="8" t="n">
        <v>1</v>
      </c>
      <c r="DA45" s="8" t="n">
        <v>0</v>
      </c>
      <c r="DB45" s="8" t="n">
        <v>0</v>
      </c>
      <c r="DC45" s="48" t="n"/>
      <c r="DD45" s="48" t="inlineStr">
        <is>
          <t>Anggota keluarga - laki-laki CPO atau pendamping</t>
        </is>
      </c>
      <c r="DE45" s="8" t="n">
        <v>1</v>
      </c>
      <c r="DF45" s="8" t="n">
        <v>0</v>
      </c>
      <c r="DG45" s="8" t="n">
        <v>1</v>
      </c>
      <c r="DH45" s="8" t="n">
        <v>0</v>
      </c>
      <c r="DI45" s="48" t="n"/>
      <c r="DJ45" s="48" t="inlineStr">
        <is>
          <t>Anggota keluarga - laki-laki CPO atau pendamping</t>
        </is>
      </c>
      <c r="DK45" s="8" t="n">
        <v>1</v>
      </c>
      <c r="DL45" s="8" t="n">
        <v>0</v>
      </c>
      <c r="DM45" s="8" t="n">
        <v>1</v>
      </c>
      <c r="DN45" s="8" t="n">
        <v>0</v>
      </c>
      <c r="DO45" s="48" t="n"/>
      <c r="DP45" s="8" t="n">
        <v>1</v>
      </c>
      <c r="DQ45" s="8" t="n">
        <v>0</v>
      </c>
      <c r="DR45" s="8" t="n">
        <v>0</v>
      </c>
      <c r="DS45" s="48" t="n"/>
      <c r="DT45" s="48" t="n"/>
      <c r="DU45" s="48" t="n"/>
      <c r="DV45" s="48" t="inlineStr">
        <is>
          <t>Ya</t>
        </is>
      </c>
      <c r="DW45" s="48" t="n"/>
      <c r="DX45" s="48" t="n"/>
      <c r="DY45" s="48" t="n"/>
      <c r="DZ45" s="48" t="n"/>
      <c r="EA45" s="48" t="n"/>
      <c r="EB45" s="48" t="n"/>
      <c r="EC45" s="48" t="n"/>
      <c r="ED45" s="48" t="n"/>
      <c r="EE45" s="48" t="n"/>
      <c r="EF45" s="48" t="n"/>
      <c r="EG45" s="48" t="n"/>
      <c r="EH45" s="48" t="n"/>
      <c r="EI45" s="48" t="inlineStr">
        <is>
          <t>Tidak ada masalah</t>
        </is>
      </c>
      <c r="EJ45" s="8" t="n">
        <v>0</v>
      </c>
      <c r="EK45" s="8" t="n">
        <v>0</v>
      </c>
      <c r="EL45" s="8" t="n">
        <v>0</v>
      </c>
      <c r="EM45" s="8" t="n">
        <v>1</v>
      </c>
      <c r="EN45" s="8" t="n">
        <v>0</v>
      </c>
      <c r="EO45" s="11" t="n"/>
      <c r="EP45" s="48" t="inlineStr">
        <is>
          <t>Ya, cukup jelas dan mudah diikuti</t>
        </is>
      </c>
      <c r="EQ45" s="48" t="inlineStr">
        <is>
          <t>Pelatihan</t>
        </is>
      </c>
      <c r="ER45" s="48" t="inlineStr">
        <is>
          <t>CPO atau pendamping</t>
        </is>
      </c>
      <c r="ES45" s="8" t="n">
        <v>1</v>
      </c>
      <c r="ET45" s="8" t="n">
        <v>0</v>
      </c>
      <c r="EU45" s="8" t="n">
        <v>0</v>
      </c>
      <c r="EV45" s="8" t="n">
        <v>0</v>
      </c>
      <c r="EW45" s="48" t="n"/>
      <c r="EX45" s="48" t="inlineStr">
        <is>
          <t>Anggota keluarga - Laki-laki</t>
        </is>
      </c>
      <c r="EY45" s="8" t="n">
        <v>1</v>
      </c>
      <c r="EZ45" s="8" t="n">
        <v>0</v>
      </c>
      <c r="FA45" s="8" t="n">
        <v>0</v>
      </c>
      <c r="FB45" s="48" t="n"/>
      <c r="FC45" s="48" t="inlineStr">
        <is>
          <t>Setiap hari</t>
        </is>
      </c>
      <c r="FD45" s="48" t="n"/>
      <c r="FE45" s="48" t="inlineStr">
        <is>
          <t>Mengetahui</t>
        </is>
      </c>
      <c r="FF45" s="48" t="inlineStr">
        <is>
          <t>Selalu (setiap hari)</t>
        </is>
      </c>
      <c r="FG45" s="48" t="inlineStr">
        <is>
          <t>Mengetahui</t>
        </is>
      </c>
      <c r="FH45" s="48" t="inlineStr">
        <is>
          <t>Selalu (setiap hari)</t>
        </is>
      </c>
      <c r="FI45" s="48" t="inlineStr">
        <is>
          <t>Mengetahui</t>
        </is>
      </c>
      <c r="FJ45" s="48" t="inlineStr">
        <is>
          <t>Cukup sering (2 minggu sekali)</t>
        </is>
      </c>
      <c r="FK45" s="48" t="inlineStr">
        <is>
          <t>Mengetahui</t>
        </is>
      </c>
      <c r="FL45" s="48" t="inlineStr">
        <is>
          <t>Cukup sering (2 minggu sekali)</t>
        </is>
      </c>
      <c r="FM45" s="48" t="inlineStr">
        <is>
          <t>Mengetahui</t>
        </is>
      </c>
      <c r="FN45" s="48" t="inlineStr">
        <is>
          <t>Cukup sering (2 minggu sekali)</t>
        </is>
      </c>
      <c r="FO45" s="48" t="inlineStr">
        <is>
          <t>Mengetahui</t>
        </is>
      </c>
      <c r="FP45" s="48" t="inlineStr">
        <is>
          <t>Jarang (setiap bulan atau lebih)</t>
        </is>
      </c>
      <c r="FQ45" s="48" t="inlineStr">
        <is>
          <t>Mengetahui</t>
        </is>
      </c>
      <c r="FR45" s="48" t="inlineStr">
        <is>
          <t>Ya</t>
        </is>
      </c>
      <c r="FS45" s="48" t="inlineStr">
        <is>
          <t>Mengetahui</t>
        </is>
      </c>
      <c r="FT45" s="48" t="inlineStr">
        <is>
          <t>Ya, selalu</t>
        </is>
      </c>
      <c r="FU45" s="48" t="inlineStr">
        <is>
          <t>Laki-laki dewasa Perempuan dewasa</t>
        </is>
      </c>
      <c r="FV45" s="8" t="n">
        <v>1</v>
      </c>
      <c r="FW45" s="8" t="n">
        <v>1</v>
      </c>
      <c r="FX45" s="8" t="n">
        <v>0</v>
      </c>
      <c r="FY45" s="8" t="n">
        <v>0</v>
      </c>
      <c r="FZ45" s="48" t="inlineStr">
        <is>
          <t>Memahami</t>
        </is>
      </c>
      <c r="GA45" s="48" t="inlineStr">
        <is>
          <t>CPO Pelatihan</t>
        </is>
      </c>
      <c r="GB45" s="8" t="n">
        <v>1</v>
      </c>
      <c r="GC45" s="8" t="n">
        <v>1</v>
      </c>
      <c r="GD45" s="8" t="n">
        <v>0</v>
      </c>
      <c r="GE45" s="8" t="n">
        <v>0</v>
      </c>
      <c r="GF45" s="48" t="n"/>
      <c r="GG45" s="48" t="inlineStr">
        <is>
          <t>Sering</t>
        </is>
      </c>
      <c r="GH45" s="48" t="inlineStr">
        <is>
          <t>Ya</t>
        </is>
      </c>
      <c r="GI45" s="48" t="inlineStr">
        <is>
          <t>Tetangga</t>
        </is>
      </c>
      <c r="GJ45" s="8" t="n">
        <v>1</v>
      </c>
      <c r="GK45" s="8" t="n">
        <v>0</v>
      </c>
      <c r="GL45" s="8" t="n">
        <v>0</v>
      </c>
      <c r="GM45" s="8" t="n">
        <v>0</v>
      </c>
      <c r="GN45" s="48" t="n"/>
      <c r="GO45" s="8" t="n">
        <v>9</v>
      </c>
      <c r="GP45" s="48" t="inlineStr">
        <is>
          <t>Penuh (100%)</t>
        </is>
      </c>
      <c r="GQ45" s="48" t="inlineStr">
        <is>
          <t>Kayu bakar</t>
        </is>
      </c>
      <c r="GR45" s="8" t="n">
        <v>0</v>
      </c>
      <c r="GS45" s="8" t="n">
        <v>1</v>
      </c>
      <c r="GT45" s="8" t="n">
        <v>0</v>
      </c>
      <c r="GU45" s="8" t="n">
        <v>0</v>
      </c>
      <c r="GV45" s="8" t="n">
        <v>0</v>
      </c>
      <c r="GW45" s="8" t="n">
        <v>0</v>
      </c>
      <c r="GX45" s="8" t="n">
        <v>0</v>
      </c>
      <c r="GY45" s="48" t="n"/>
      <c r="GZ45" s="48" t="inlineStr">
        <is>
          <t>Ya</t>
        </is>
      </c>
      <c r="HA45" s="8" t="n">
        <v>20</v>
      </c>
      <c r="HB45" s="8" t="n">
        <v>20000</v>
      </c>
      <c r="HC45" s="8" t="n">
        <v>5</v>
      </c>
      <c r="HD45" s="8" t="n">
        <v>50000</v>
      </c>
      <c r="HE45" s="48" t="n"/>
      <c r="HF45" s="48" t="n"/>
      <c r="HG45" s="48" t="n"/>
      <c r="HH45" s="48" t="n"/>
      <c r="HI45" s="48" t="n"/>
      <c r="HJ45" s="48" t="n"/>
      <c r="HK45" s="48" t="n"/>
      <c r="HL45" s="48" t="n"/>
      <c r="HM45" s="48" t="n"/>
      <c r="HN45" s="48" t="n"/>
      <c r="HO45" s="48" t="n"/>
      <c r="HP45" s="48" t="n"/>
      <c r="HQ45" s="48" t="n"/>
      <c r="HR45" s="48" t="n"/>
      <c r="HS45" s="48" t="n"/>
      <c r="HT45" s="48" t="n"/>
      <c r="HU45" s="48" t="n"/>
      <c r="HV45" s="48" t="n"/>
      <c r="HW45" s="48" t="n"/>
      <c r="HX45" s="48" t="n"/>
      <c r="HY45" s="8" t="n">
        <v>15</v>
      </c>
      <c r="HZ45" s="8" t="n">
        <v>150000</v>
      </c>
      <c r="IA45" s="48" t="n"/>
      <c r="IB45" s="48" t="n"/>
      <c r="IC45" s="48" t="n"/>
      <c r="ID45" s="48" t="n"/>
      <c r="IE45" s="48" t="n"/>
      <c r="IF45" s="48" t="n"/>
      <c r="IG45" s="48" t="n"/>
      <c r="IH45" s="48" t="n"/>
      <c r="II45" s="48" t="n"/>
      <c r="IJ45" s="48" t="n"/>
      <c r="IK45" s="48" t="inlineStr">
        <is>
          <t>50-65 kg</t>
        </is>
      </c>
      <c r="IL45" s="48" t="inlineStr">
        <is>
          <t>3-5 jam</t>
        </is>
      </c>
      <c r="IM45" s="48" t="inlineStr">
        <is>
          <t>Ya</t>
        </is>
      </c>
      <c r="IN45" s="48" t="inlineStr">
        <is>
          <t>Tidak</t>
        </is>
      </c>
      <c r="IO45" s="48" t="inlineStr">
        <is>
          <t>Lebih bersih</t>
        </is>
      </c>
      <c r="IP45" s="48" t="inlineStr">
        <is>
          <t>Lebih jarang (lebih sering tidak terpapar asap)</t>
        </is>
      </c>
      <c r="IQ45" s="48" t="inlineStr">
        <is>
          <t>Lebih jarang (lebih sering tidak terkena)</t>
        </is>
      </c>
      <c r="IR45" s="48" t="inlineStr">
        <is>
          <t>Laki-laki dewasa</t>
        </is>
      </c>
      <c r="IS45" s="8" t="n">
        <v>1</v>
      </c>
      <c r="IT45" s="8" t="n">
        <v>0</v>
      </c>
      <c r="IU45" s="8" t="n">
        <v>0</v>
      </c>
      <c r="IV45" s="48" t="inlineStr">
        <is>
          <t>Perempuan dewasa</t>
        </is>
      </c>
      <c r="IW45" s="8" t="n">
        <v>0</v>
      </c>
      <c r="IX45" s="8" t="n">
        <v>1</v>
      </c>
      <c r="IY45" s="8" t="n">
        <v>0</v>
      </c>
      <c r="IZ45" s="48" t="inlineStr">
        <is>
          <t>Tidak pernah</t>
        </is>
      </c>
      <c r="JA45" s="48" t="n"/>
      <c r="JB45" s="48" t="n"/>
      <c r="JC45" s="48" t="n"/>
      <c r="JD45" s="48" t="n"/>
      <c r="JE45" s="48" t="n"/>
      <c r="JF45" s="48" t="n"/>
      <c r="JG45" s="48" t="n"/>
      <c r="JH45" s="48" t="n"/>
      <c r="JI45" s="48" t="inlineStr">
        <is>
          <t>Tidak pernah</t>
        </is>
      </c>
      <c r="JJ45" s="48" t="n"/>
      <c r="JK45" s="48" t="n"/>
      <c r="JL45" s="48" t="n"/>
      <c r="JM45" s="48" t="n"/>
      <c r="JN45" s="48" t="n"/>
      <c r="JO45" s="48" t="n"/>
      <c r="JP45" s="48" t="n"/>
      <c r="JQ45" s="48" t="n"/>
      <c r="JR45" s="48" t="inlineStr">
        <is>
          <t>Tidak pernah</t>
        </is>
      </c>
      <c r="JS45" s="48" t="n"/>
      <c r="JT45" s="48" t="n"/>
      <c r="JU45" s="48" t="n"/>
      <c r="JV45" s="48" t="n"/>
      <c r="JW45" s="48" t="n"/>
      <c r="JX45" s="48" t="n"/>
      <c r="JY45" s="48" t="n"/>
      <c r="JZ45" s="48" t="n"/>
      <c r="KA45" s="48" t="inlineStr">
        <is>
          <t>Tidak pernah</t>
        </is>
      </c>
      <c r="KB45" s="48" t="n"/>
      <c r="KC45" s="48" t="n"/>
      <c r="KD45" s="48" t="n"/>
      <c r="KE45" s="48" t="n"/>
      <c r="KF45" s="48" t="n"/>
      <c r="KG45" s="48" t="n"/>
      <c r="KH45" s="48" t="n"/>
      <c r="KI45" s="48" t="n"/>
      <c r="KJ45" s="48" t="inlineStr">
        <is>
          <t>Tidak pernah</t>
        </is>
      </c>
      <c r="KK45" s="48" t="n"/>
      <c r="KL45" s="48" t="n"/>
      <c r="KM45" s="48" t="n"/>
      <c r="KN45" s="48" t="n"/>
      <c r="KO45" s="48" t="n"/>
      <c r="KP45" s="48" t="n"/>
      <c r="KQ45" s="48" t="n"/>
      <c r="KR45" s="48" t="n"/>
      <c r="KS45" s="48" t="inlineStr">
        <is>
          <t>Cukup membaik</t>
        </is>
      </c>
      <c r="KT45" s="48" t="inlineStr">
        <is>
          <t>0-1 kali</t>
        </is>
      </c>
      <c r="KU45" s="48" t="inlineStr">
        <is>
          <t>0-1 kali</t>
        </is>
      </c>
      <c r="KV45" s="48" t="inlineStr">
        <is>
          <t>Laki-laki dewasa</t>
        </is>
      </c>
      <c r="KW45" s="8" t="n">
        <v>1</v>
      </c>
      <c r="KX45" s="8" t="n">
        <v>0</v>
      </c>
      <c r="KY45" s="8" t="n">
        <v>0</v>
      </c>
      <c r="KZ45" s="8" t="n">
        <v>0</v>
      </c>
      <c r="LA45" s="48" t="inlineStr">
        <is>
          <t>Cukup membaik</t>
        </is>
      </c>
      <c r="LB45" s="48" t="inlineStr">
        <is>
          <t>Cukup membaik</t>
        </is>
      </c>
      <c r="LC45" s="8" t="n">
        <v>3</v>
      </c>
      <c r="LD45" s="8" t="n">
        <v>3</v>
      </c>
      <c r="LE45" s="8" t="n">
        <v>0</v>
      </c>
      <c r="LF45" s="8" t="n">
        <v>0</v>
      </c>
      <c r="LG45" s="48" t="inlineStr">
        <is>
          <t>Ya</t>
        </is>
      </c>
      <c r="LH45" s="8" t="n">
        <v>100000</v>
      </c>
      <c r="LI45" s="48" t="n"/>
      <c r="LJ45" s="48" t="inlineStr">
        <is>
          <t>Kebutuhan rumah tangga</t>
        </is>
      </c>
      <c r="LK45" s="8" t="n">
        <v>0</v>
      </c>
      <c r="LL45" s="8" t="n">
        <v>0</v>
      </c>
      <c r="LM45" s="8" t="n">
        <v>0</v>
      </c>
      <c r="LN45" s="8" t="n">
        <v>0</v>
      </c>
      <c r="LO45" s="8" t="n">
        <v>1</v>
      </c>
      <c r="LP45" s="8" t="n">
        <v>0</v>
      </c>
      <c r="LQ45" s="8" t="n">
        <v>0</v>
      </c>
      <c r="LR45" s="48" t="n"/>
      <c r="LS45" s="8" t="n">
        <v>15</v>
      </c>
      <c r="LT45" s="8" t="n">
        <v>15</v>
      </c>
      <c r="LU45" s="8" t="n">
        <v>0</v>
      </c>
      <c r="LV45" s="8" t="n">
        <v>5</v>
      </c>
      <c r="LW45" s="8" t="n">
        <v>5</v>
      </c>
      <c r="LX45" s="8" t="n">
        <v>0</v>
      </c>
      <c r="LY45" s="8" t="n">
        <v>5</v>
      </c>
      <c r="LZ45" s="8" t="n">
        <v>5</v>
      </c>
      <c r="MA45" s="8" t="n">
        <v>0</v>
      </c>
      <c r="MB45" s="48" t="inlineStr">
        <is>
          <t>Ya</t>
        </is>
      </c>
      <c r="MC45" s="8" t="n">
        <v>30</v>
      </c>
      <c r="MD45" s="8" t="n">
        <v>15</v>
      </c>
      <c r="ME45" s="8" t="n">
        <v>30</v>
      </c>
      <c r="MF45" s="8" t="n">
        <v>15</v>
      </c>
      <c r="MG45" s="8" t="n">
        <v>0</v>
      </c>
      <c r="MH45" s="8" t="n">
        <v>0</v>
      </c>
      <c r="MI45" s="48" t="inlineStr">
        <is>
          <t>Istirahat</t>
        </is>
      </c>
      <c r="MJ45" s="8" t="n">
        <v>0</v>
      </c>
      <c r="MK45" s="8" t="n">
        <v>0</v>
      </c>
      <c r="ML45" s="8" t="n">
        <v>1</v>
      </c>
      <c r="MM45" s="8" t="n">
        <v>0</v>
      </c>
      <c r="MN45" s="8" t="n">
        <v>0</v>
      </c>
      <c r="MO45" s="8" t="n">
        <v>0</v>
      </c>
      <c r="MP45" s="48" t="n"/>
      <c r="MQ45" s="48" t="n"/>
      <c r="MR45" s="48" t="inlineStr">
        <is>
          <t>istirahat kumpul keluarga</t>
        </is>
      </c>
      <c r="MS45" s="48" t="n"/>
      <c r="MT45" s="48" t="inlineStr">
        <is>
          <t>kumpul keluarga santai</t>
        </is>
      </c>
      <c r="MU45" s="48" t="inlineStr">
        <is>
          <t>Tidak</t>
        </is>
      </c>
      <c r="MV45" s="48" t="n"/>
      <c r="MW45" s="48" t="n"/>
      <c r="MX45" s="48" t="n"/>
      <c r="MY45" s="48" t="n"/>
      <c r="MZ45" s="48" t="n"/>
      <c r="NA45" s="48" t="n"/>
      <c r="NB45" s="48" t="n"/>
      <c r="NC45" s="48" t="n"/>
      <c r="ND45" s="48" t="n"/>
      <c r="NE45" s="48" t="n"/>
      <c r="NF45" s="48" t="n"/>
      <c r="NG45" s="48" t="n"/>
      <c r="NH45" s="48" t="n"/>
      <c r="NI45" s="48" t="n"/>
      <c r="NJ45" s="48" t="n"/>
      <c r="NK45" s="48" t="n"/>
      <c r="NL45" s="48" t="inlineStr">
        <is>
          <t>Ya</t>
        </is>
      </c>
      <c r="NM45" s="48" t="inlineStr">
        <is>
          <t>Kombinasi dana mandiri dan dana hibah</t>
        </is>
      </c>
      <c r="NN45" s="48" t="inlineStr">
        <is>
          <t>7.000.001-9.000.000</t>
        </is>
      </c>
      <c r="NO45" s="48" t="inlineStr">
        <is>
          <t>Program yayasan/NGO</t>
        </is>
      </c>
      <c r="NP45" s="48" t="n"/>
      <c r="NQ45" s="48" t="n"/>
      <c r="NR45" s="48" t="n"/>
      <c r="NS45" s="48" t="n"/>
      <c r="NT45" s="48" t="n"/>
      <c r="NU45" s="48" t="n"/>
      <c r="NV45" s="48" t="inlineStr">
        <is>
          <t>Anggota keluarga - Laki-laki dewasa</t>
        </is>
      </c>
      <c r="NW45" s="48" t="n"/>
      <c r="NX45" s="48" t="inlineStr">
        <is>
          <t>Sedikit meningkat</t>
        </is>
      </c>
      <c r="NY45" s="8" t="n">
        <v>40</v>
      </c>
      <c r="NZ45" s="8" t="n">
        <v>20</v>
      </c>
      <c r="OA45" s="8" t="n">
        <v>0</v>
      </c>
      <c r="OB45" s="8" t="n">
        <v>5</v>
      </c>
      <c r="OC45" s="8" t="n">
        <v>5</v>
      </c>
      <c r="OD45" s="8" t="n">
        <v>0</v>
      </c>
      <c r="OE45" s="48" t="inlineStr">
        <is>
          <t>Lebih baik</t>
        </is>
      </c>
      <c r="OF45" s="48" t="inlineStr">
        <is>
          <t>Lebih baik (beda waktu memasak 5-30 menit, ATAU tidak lagi ada rasa/bau makanan yang berubah, ATAU alasan lainnya)</t>
        </is>
      </c>
      <c r="OG45" s="48" t="inlineStr">
        <is>
          <t>Ya</t>
        </is>
      </c>
      <c r="OH45" s="8" t="n">
        <v>0</v>
      </c>
      <c r="OI45" s="8" t="n">
        <v>4</v>
      </c>
      <c r="OJ45" s="8" t="n">
        <v>0</v>
      </c>
      <c r="OK45" s="8" t="n">
        <v>0</v>
      </c>
      <c r="OL45" s="8" t="n">
        <v>0</v>
      </c>
      <c r="OM45" s="8" t="n">
        <v>0</v>
      </c>
      <c r="ON45" s="8" t="n">
        <v>0</v>
      </c>
      <c r="OO45" s="8" t="n">
        <v>0</v>
      </c>
      <c r="OP45" s="48" t="inlineStr">
        <is>
          <t>Sapi perah</t>
        </is>
      </c>
      <c r="OQ45" s="8" t="n">
        <v>0</v>
      </c>
      <c r="OR45" s="8" t="n">
        <v>1</v>
      </c>
      <c r="OS45" s="8" t="n">
        <v>0</v>
      </c>
      <c r="OT45" s="8" t="n">
        <v>0</v>
      </c>
      <c r="OU45" s="8" t="n">
        <v>0</v>
      </c>
      <c r="OV45" s="8" t="n">
        <v>0</v>
      </c>
      <c r="OW45" s="8" t="n">
        <v>0</v>
      </c>
      <c r="OX45" s="8" t="n">
        <v>0</v>
      </c>
      <c r="OY45" s="48" t="n"/>
      <c r="OZ45" s="48" t="n"/>
      <c r="PA45" s="48" t="n"/>
      <c r="PB45" s="48" t="n"/>
      <c r="PC45" s="48" t="n"/>
      <c r="PD45" s="48" t="n"/>
      <c r="PE45" s="48" t="n"/>
      <c r="PF45" s="48" t="n"/>
      <c r="PG45" s="48" t="n"/>
      <c r="PH45" s="48" t="n"/>
      <c r="PI45" s="48" t="n"/>
      <c r="PJ45" s="48" t="inlineStr">
        <is>
          <t>1-Disebarkan ke lahan terbuka</t>
        </is>
      </c>
      <c r="PK45" s="8" t="n">
        <v>0</v>
      </c>
      <c r="PL45" s="8" t="n">
        <v>0</v>
      </c>
      <c r="PM45" s="8" t="n">
        <v>0</v>
      </c>
      <c r="PN45" s="8" t="n">
        <v>0</v>
      </c>
      <c r="PO45" s="8" t="n">
        <v>0</v>
      </c>
      <c r="PP45" s="8" t="n">
        <v>1</v>
      </c>
      <c r="PQ45" s="8" t="n">
        <v>0</v>
      </c>
      <c r="PR45" s="8" t="n">
        <v>0</v>
      </c>
      <c r="PS45" s="8" t="n">
        <v>0</v>
      </c>
      <c r="PT45" s="48" t="n"/>
      <c r="PU45" s="48" t="n"/>
      <c r="PV45" s="48" t="n"/>
      <c r="PW45" s="48" t="n"/>
      <c r="PX45" s="48" t="n"/>
      <c r="PY45" s="48" t="n"/>
      <c r="PZ45" s="48" t="n"/>
      <c r="QA45" s="48" t="n"/>
      <c r="QB45" s="48" t="n"/>
      <c r="QC45" s="48" t="n"/>
      <c r="QD45" s="48" t="n"/>
      <c r="QE45" s="48" t="n"/>
      <c r="QF45" s="48" t="n"/>
      <c r="QG45" s="48" t="n"/>
      <c r="QH45" s="48" t="n"/>
      <c r="QI45" s="48" t="n"/>
      <c r="QJ45" s="48" t="n"/>
      <c r="QK45" s="48" t="n"/>
      <c r="QL45" s="48" t="n"/>
      <c r="QM45" s="48" t="n"/>
      <c r="QN45" s="48" t="n"/>
      <c r="QO45" s="48" t="n"/>
      <c r="QP45" s="48" t="n"/>
      <c r="QQ45" s="48" t="n"/>
      <c r="QR45" s="48" t="n"/>
      <c r="QS45" s="48" t="n"/>
      <c r="QT45" s="48" t="n"/>
      <c r="QU45" s="48" t="n"/>
      <c r="QV45" s="48" t="n"/>
      <c r="QW45" s="48" t="n"/>
      <c r="QX45" s="48" t="n"/>
      <c r="QY45" s="48" t="n"/>
      <c r="QZ45" s="48" t="n"/>
      <c r="RA45" s="48" t="n"/>
      <c r="RB45" s="48" t="n"/>
      <c r="RC45" s="48" t="n"/>
      <c r="RD45" s="48" t="n"/>
      <c r="RE45" s="48" t="n"/>
      <c r="RF45" s="48" t="n"/>
      <c r="RG45" s="48" t="n"/>
      <c r="RH45" s="48" t="n"/>
      <c r="RI45" s="48" t="n"/>
      <c r="RJ45" s="48" t="n"/>
      <c r="RK45" s="48" t="n"/>
      <c r="RL45" s="48" t="n"/>
      <c r="RM45" s="48" t="n"/>
      <c r="RN45" s="48" t="n"/>
      <c r="RO45" s="48" t="n"/>
      <c r="RP45" s="48" t="n"/>
      <c r="RQ45" s="48" t="n"/>
      <c r="RR45" s="48" t="n"/>
      <c r="RS45" s="48" t="n"/>
      <c r="RT45" s="48" t="n"/>
      <c r="RU45" s="48" t="n"/>
      <c r="RV45" s="48" t="n"/>
      <c r="RW45" s="48" t="n"/>
      <c r="RX45" s="48" t="n"/>
      <c r="RY45" s="48" t="n"/>
      <c r="RZ45" s="48" t="n"/>
      <c r="SA45" s="48" t="n"/>
      <c r="SB45" s="48" t="n"/>
      <c r="SC45" s="48" t="n"/>
      <c r="SD45" s="48" t="n"/>
      <c r="SE45" s="8" t="n">
        <v>4</v>
      </c>
      <c r="SF45" s="48" t="n"/>
      <c r="SG45" s="48" t="n"/>
      <c r="SH45" s="48" t="n"/>
      <c r="SI45" s="48" t="n"/>
      <c r="SJ45" s="48" t="n"/>
      <c r="SK45" s="48" t="n"/>
      <c r="SL45" s="48" t="n"/>
      <c r="SM45" s="48" t="n"/>
      <c r="SN45" s="48" t="n"/>
      <c r="SO45" s="48" t="n"/>
      <c r="SP45" s="48" t="n"/>
      <c r="SQ45" s="48" t="n"/>
      <c r="SR45" s="48" t="n"/>
      <c r="SS45" s="48" t="n"/>
      <c r="ST45" s="48" t="n"/>
      <c r="SU45" s="48" t="n"/>
      <c r="SV45" s="48" t="n"/>
      <c r="SW45" s="48" t="n"/>
      <c r="SX45" s="48" t="n"/>
      <c r="SY45" s="48" t="n"/>
      <c r="SZ45" s="48" t="n"/>
      <c r="TA45" s="48" t="n"/>
      <c r="TB45" s="48" t="n"/>
      <c r="TC45" s="48" t="n"/>
      <c r="TD45" s="48" t="n"/>
      <c r="TE45" s="48" t="n"/>
      <c r="TF45" s="48" t="n"/>
      <c r="TG45" s="48" t="n"/>
      <c r="TH45" s="48" t="n"/>
      <c r="TI45" s="48" t="n"/>
      <c r="TJ45" s="48" t="n"/>
      <c r="TK45" s="48" t="n"/>
      <c r="TL45" s="48" t="n"/>
      <c r="TM45" s="48" t="n"/>
      <c r="TN45" s="48" t="n"/>
      <c r="TO45" s="48" t="n"/>
      <c r="TP45" s="48" t="n"/>
      <c r="TQ45" s="48" t="n"/>
      <c r="TR45" s="48" t="n"/>
      <c r="TS45" s="48" t="n"/>
      <c r="TT45" s="48" t="n"/>
      <c r="TU45" s="48" t="n"/>
      <c r="TV45" s="48" t="n"/>
      <c r="TW45" s="48" t="n"/>
      <c r="TX45" s="48" t="n"/>
      <c r="TY45" s="48" t="n"/>
      <c r="TZ45" s="48" t="n"/>
      <c r="UA45" s="48" t="inlineStr">
        <is>
          <t>Pemberian pakan di kandang</t>
        </is>
      </c>
      <c r="UB45" s="48" t="n"/>
      <c r="UC45" s="48" t="n"/>
      <c r="UD45" s="48" t="n"/>
      <c r="UE45" s="48" t="n"/>
      <c r="UF45" s="48" t="n"/>
      <c r="UG45" s="48" t="n"/>
      <c r="UH45" s="48" t="n"/>
      <c r="UI45" s="48" t="inlineStr">
        <is>
          <t>Sangat teratur (setiap hari)</t>
        </is>
      </c>
      <c r="UJ45" s="48" t="n"/>
      <c r="UK45" s="48" t="n"/>
      <c r="UL45" s="48" t="n"/>
      <c r="UM45" s="48" t="n"/>
      <c r="UN45" s="48" t="n"/>
      <c r="UO45" s="48" t="n"/>
      <c r="UP45" s="48" t="n"/>
      <c r="UQ45" s="48" t="inlineStr">
        <is>
          <t>Sangat sering (&gt;1 kali sehari)</t>
        </is>
      </c>
      <c r="UR45" s="48" t="n"/>
      <c r="US45" s="48" t="n"/>
      <c r="UT45" s="48" t="n"/>
      <c r="UU45" s="48" t="n"/>
      <c r="UV45" s="48" t="n"/>
      <c r="UW45" s="48" t="n"/>
      <c r="UX45" s="48" t="n"/>
      <c r="UY45" s="48" t="n"/>
      <c r="UZ45" s="48" t="n"/>
      <c r="VA45" s="48" t="n"/>
      <c r="VB45" s="48" t="n"/>
      <c r="VC45" s="48" t="n"/>
      <c r="VD45" s="48" t="n"/>
      <c r="VE45" s="48" t="n"/>
      <c r="VF45" s="48" t="n"/>
      <c r="VG45" s="48" t="n"/>
      <c r="VH45" s="48" t="n"/>
      <c r="VI45" s="48" t="n"/>
      <c r="VJ45" s="48" t="n"/>
      <c r="VK45" s="48" t="inlineStr">
        <is>
          <t>3-Disimpan terbuka (dry lot) 4-Disimpan dalam kotak bersekat 6-Digester biogas</t>
        </is>
      </c>
      <c r="VL45" s="8" t="n">
        <v>0</v>
      </c>
      <c r="VM45" s="8" t="n">
        <v>0</v>
      </c>
      <c r="VN45" s="8" t="n">
        <v>1</v>
      </c>
      <c r="VO45" s="8" t="n">
        <v>1</v>
      </c>
      <c r="VP45" s="8" t="n">
        <v>0</v>
      </c>
      <c r="VQ45" s="8" t="n">
        <v>1</v>
      </c>
      <c r="VR45" s="8" t="n">
        <v>0</v>
      </c>
      <c r="VS45" s="8" t="n">
        <v>0</v>
      </c>
      <c r="VT45" s="48" t="n"/>
      <c r="VU45" s="48" t="n"/>
      <c r="VV45" s="48" t="n"/>
      <c r="VW45" s="48" t="n"/>
      <c r="VX45" s="48" t="n"/>
      <c r="VY45" s="48" t="n"/>
      <c r="VZ45" s="48" t="n"/>
      <c r="WA45" s="48" t="n"/>
      <c r="WB45" s="48" t="n"/>
      <c r="WC45" s="48" t="n"/>
      <c r="WD45" s="48" t="n"/>
      <c r="WE45" s="48" t="n"/>
      <c r="WF45" s="48" t="n"/>
      <c r="WG45" s="48" t="n"/>
      <c r="WH45" s="48" t="n"/>
      <c r="WI45" s="48" t="n"/>
      <c r="WJ45" s="48" t="n"/>
      <c r="WK45" s="48" t="n"/>
      <c r="WL45" s="48" t="n"/>
      <c r="WM45" s="48" t="n"/>
      <c r="WN45" s="48" t="n"/>
      <c r="WO45" s="48" t="n"/>
      <c r="WP45" s="48" t="n"/>
      <c r="WQ45" s="48" t="n"/>
      <c r="WR45" s="48" t="n"/>
      <c r="WS45" s="48" t="n"/>
      <c r="WT45" s="48" t="n"/>
      <c r="WU45" s="48" t="n"/>
      <c r="WV45" s="48" t="n"/>
      <c r="WW45" s="48" t="n"/>
      <c r="WX45" s="48" t="n"/>
      <c r="WY45" s="48" t="n"/>
      <c r="WZ45" s="48" t="n"/>
      <c r="XA45" s="48" t="n"/>
      <c r="XB45" s="48" t="n"/>
      <c r="XC45" s="48" t="n"/>
      <c r="XD45" s="48" t="n"/>
      <c r="XE45" s="48" t="n"/>
      <c r="XF45" s="48" t="n"/>
      <c r="XG45" s="48" t="n"/>
      <c r="XH45" s="48" t="n"/>
      <c r="XI45" s="48" t="n"/>
      <c r="XJ45" s="48" t="n"/>
      <c r="XK45" s="48" t="n"/>
      <c r="XL45" s="48" t="n"/>
      <c r="XM45" s="48" t="n"/>
      <c r="XN45" s="48" t="n"/>
      <c r="XO45" s="48" t="n"/>
      <c r="XP45" s="48" t="n"/>
      <c r="XQ45" s="48" t="n"/>
      <c r="XR45" s="48" t="n"/>
      <c r="XS45" s="48" t="n"/>
      <c r="XT45" s="48" t="n"/>
      <c r="XU45" s="48" t="n"/>
      <c r="XV45" s="48" t="n"/>
      <c r="XW45" s="48" t="n"/>
      <c r="XX45" s="48" t="n"/>
      <c r="XY45" s="48" t="n"/>
      <c r="XZ45" s="48" t="n"/>
      <c r="YA45" s="48" t="n"/>
      <c r="YB45" s="48" t="n"/>
      <c r="YC45" s="48" t="n"/>
      <c r="YD45" s="48" t="n"/>
      <c r="YE45" s="48" t="n"/>
      <c r="YF45" s="48" t="n"/>
      <c r="YG45" s="48" t="n"/>
      <c r="YH45" s="48" t="n"/>
      <c r="YI45" s="48" t="n"/>
      <c r="YJ45" s="48" t="n"/>
      <c r="YK45" s="48" t="n"/>
      <c r="YL45" s="48" t="n"/>
      <c r="YM45" s="48" t="n"/>
      <c r="YN45" s="48" t="n"/>
      <c r="YO45" s="48" t="n"/>
      <c r="YP45" s="48" t="n"/>
      <c r="YQ45" s="48" t="n"/>
      <c r="YR45" s="48" t="n"/>
      <c r="YS45" s="48" t="n"/>
      <c r="YT45" s="8" t="n">
        <v>50</v>
      </c>
      <c r="YU45" s="48" t="n"/>
      <c r="YV45" s="48" t="n"/>
      <c r="YW45" s="48" t="n"/>
      <c r="YX45" s="48" t="n"/>
      <c r="YY45" s="48" t="n"/>
      <c r="YZ45" s="48" t="n"/>
      <c r="ZA45" s="48" t="n"/>
      <c r="ZB45" s="8" t="n">
        <v>2</v>
      </c>
      <c r="ZC45" s="48" t="n"/>
      <c r="ZD45" s="48" t="n"/>
      <c r="ZE45" s="48" t="n"/>
      <c r="ZF45" s="48" t="n"/>
      <c r="ZG45" s="48" t="n"/>
      <c r="ZH45" s="48" t="n"/>
      <c r="ZI45" s="48" t="n"/>
      <c r="ZJ45" s="48" t="inlineStr">
        <is>
          <t>Pakan segar (misal: rumput)</t>
        </is>
      </c>
      <c r="ZK45" s="48" t="n"/>
      <c r="ZL45" s="48" t="n"/>
      <c r="ZM45" s="48" t="n"/>
      <c r="ZN45" s="48" t="n"/>
      <c r="ZO45" s="48" t="n"/>
      <c r="ZP45" s="48" t="n"/>
      <c r="ZQ45" s="48" t="inlineStr">
        <is>
          <t>Ya</t>
        </is>
      </c>
      <c r="ZR45" s="48" t="inlineStr">
        <is>
          <t>Padat Cair</t>
        </is>
      </c>
      <c r="ZS45" s="8" t="n">
        <v>1</v>
      </c>
      <c r="ZT45" s="8" t="n">
        <v>1</v>
      </c>
      <c r="ZU45" s="8" t="n">
        <v>50</v>
      </c>
      <c r="ZV45" s="8" t="n">
        <v>50</v>
      </c>
      <c r="ZW45" s="48" t="inlineStr">
        <is>
          <t>Ya</t>
        </is>
      </c>
      <c r="ZX45" s="48" t="inlineStr">
        <is>
          <t>Mengetahui</t>
        </is>
      </c>
      <c r="ZY45" s="48" t="inlineStr">
        <is>
          <t>Digunakan untuk pupuk di lahan pertanian sendiri Dibuang ke lahan sekitar kandang - yg ditanami tanaman Diberikan gratis ke orang lain</t>
        </is>
      </c>
      <c r="ZZ45" s="8" t="n">
        <v>1</v>
      </c>
      <c r="AAA45" s="8" t="n">
        <v>0</v>
      </c>
      <c r="AAB45" s="8" t="n">
        <v>0</v>
      </c>
      <c r="AAC45" s="8" t="n">
        <v>1</v>
      </c>
      <c r="AAD45" s="8" t="n">
        <v>1</v>
      </c>
      <c r="AAE45" s="8" t="n">
        <v>0</v>
      </c>
      <c r="AAF45" s="8" t="n">
        <v>0</v>
      </c>
      <c r="AAG45" s="48" t="inlineStr">
        <is>
          <t>Pupuk cair untuk tanaman</t>
        </is>
      </c>
      <c r="AAH45" s="8" t="n">
        <v>1</v>
      </c>
      <c r="AAI45" s="8" t="n">
        <v>0</v>
      </c>
      <c r="AAJ45" s="8" t="n">
        <v>0</v>
      </c>
      <c r="AAK45" s="8" t="n">
        <v>0</v>
      </c>
      <c r="AAL45" s="8" t="n">
        <v>0</v>
      </c>
      <c r="AAM45" s="48" t="n"/>
      <c r="AAN45" s="48" t="n"/>
      <c r="AAO45" s="48" t="n"/>
      <c r="AAP45" s="48" t="n"/>
      <c r="AAQ45" s="48" t="n"/>
      <c r="AAR45" s="48" t="n"/>
      <c r="AAS45" s="48" t="n"/>
      <c r="AAT45" s="48" t="n"/>
      <c r="AAU45" s="48" t="n"/>
      <c r="AAV45" s="11" t="inlineStr">
        <is>
          <t>Rumput</t>
        </is>
      </c>
      <c r="AAW45" s="48" t="inlineStr">
        <is>
          <t>Sering ( 1 minggu 2 kali)</t>
        </is>
      </c>
      <c r="AAX45" s="8" t="n">
        <v>2500</v>
      </c>
      <c r="AAY45" s="8" t="n">
        <v>300</v>
      </c>
      <c r="AAZ45" s="8" t="n">
        <v>50</v>
      </c>
      <c r="ABA45" s="8" t="n">
        <v>50</v>
      </c>
      <c r="ABB45" s="48" t="inlineStr">
        <is>
          <t>Urea</t>
        </is>
      </c>
      <c r="ABC45" s="48" t="n"/>
      <c r="ABD45" s="8" t="n">
        <v>30</v>
      </c>
      <c r="ABE45" s="8" t="n">
        <v>4000</v>
      </c>
      <c r="ABF45" s="8" t="n">
        <v>5</v>
      </c>
      <c r="ABG45" s="8" t="n">
        <v>4000</v>
      </c>
      <c r="ABH45" s="8" t="n">
        <v>400</v>
      </c>
      <c r="ABI45" s="8" t="n">
        <v>450</v>
      </c>
      <c r="ABJ45" s="48" t="inlineStr">
        <is>
          <t>Ya</t>
        </is>
      </c>
      <c r="ABK45" s="48" t="inlineStr">
        <is>
          <t>Cukup meningkat</t>
        </is>
      </c>
      <c r="ABL45" s="48" t="inlineStr">
        <is>
          <t>Cukup meningkat</t>
        </is>
      </c>
      <c r="ABM45" s="48" t="inlineStr">
        <is>
          <t>Cukup meningkat</t>
        </is>
      </c>
      <c r="ABN45" s="48" t="n"/>
      <c r="ABO45" s="48" t="n"/>
      <c r="ABP45" s="48" t="inlineStr">
        <is>
          <t>Tidak memiliki tempat untuk menyimpan Ladang/sawah terlalu jauh, sulit untuk mengangkut ke sana</t>
        </is>
      </c>
      <c r="ABQ45" s="8" t="n">
        <v>0</v>
      </c>
      <c r="ABR45" s="8" t="n">
        <v>1</v>
      </c>
      <c r="ABS45" s="8" t="n">
        <v>0</v>
      </c>
      <c r="ABT45" s="8" t="n">
        <v>1</v>
      </c>
      <c r="ABU45" s="8" t="n">
        <v>0</v>
      </c>
      <c r="ABV45" s="8" t="n">
        <v>0</v>
      </c>
      <c r="ABW45" s="8" t="n">
        <v>0</v>
      </c>
      <c r="ABX45" s="48" t="n"/>
      <c r="ABY45" s="48" t="inlineStr">
        <is>
          <t>tidak</t>
        </is>
      </c>
      <c r="ABZ45" s="48" t="inlineStr">
        <is>
          <t>Manfaat besar dan membantu kehidupan sehari-hari</t>
        </is>
      </c>
      <c r="ACA45" s="48" t="inlineStr">
        <is>
          <t>Berkurang</t>
        </is>
      </c>
      <c r="ACB45" s="48" t="inlineStr">
        <is>
          <t>Anggota keluarga - Perempuan dewasa</t>
        </is>
      </c>
      <c r="ACC45" s="48" t="inlineStr">
        <is>
          <t>Setuju</t>
        </is>
      </c>
      <c r="ACD45" s="48" t="inlineStr">
        <is>
          <t>Anggota keluarga - Laki-laki dewasa Anggota keluarga - Perempuan dewasa Anggota keluarga - Anak-anak</t>
        </is>
      </c>
      <c r="ACE45" s="8" t="n">
        <v>1</v>
      </c>
      <c r="ACF45" s="8" t="n">
        <v>1</v>
      </c>
      <c r="ACG45" s="8" t="n">
        <v>1</v>
      </c>
      <c r="ACH45" s="8" t="n">
        <v>0</v>
      </c>
      <c r="ACI45" s="48" t="inlineStr">
        <is>
          <t>Puas</t>
        </is>
      </c>
      <c r="ACJ45" s="48" t="inlineStr">
        <is>
          <t>Puas</t>
        </is>
      </c>
      <c r="ACK45" s="48" t="inlineStr">
        <is>
          <t>Puas</t>
        </is>
      </c>
      <c r="ACL45" s="48" t="inlineStr">
        <is>
          <t>Puas</t>
        </is>
      </c>
      <c r="ACM45" s="48" t="inlineStr">
        <is>
          <t>Tidak</t>
        </is>
      </c>
      <c r="ACN45" s="48" t="n"/>
      <c r="ACO45" s="48" t="inlineStr">
        <is>
          <t>Puas</t>
        </is>
      </c>
      <c r="ACP45" s="48" t="n"/>
      <c r="ACQ45" s="48" t="n"/>
      <c r="ACR45" s="48" t="n"/>
      <c r="ACS45" s="48" t="n"/>
      <c r="ACT45" s="48" t="n"/>
      <c r="ACU45" s="48" t="n"/>
      <c r="ACV45" s="48" t="n"/>
      <c r="ACW45" s="48" t="n"/>
      <c r="ACX45" s="48" t="n"/>
      <c r="ACY45" s="48" t="n"/>
      <c r="ACZ45" s="48" t="inlineStr">
        <is>
          <t>Menghubungi CPO atau pendamping</t>
        </is>
      </c>
      <c r="ADA45" s="8" t="n">
        <v>0</v>
      </c>
      <c r="ADB45" s="8" t="n">
        <v>0</v>
      </c>
      <c r="ADC45" s="8" t="n">
        <v>0</v>
      </c>
      <c r="ADD45" s="8" t="n">
        <v>0</v>
      </c>
      <c r="ADE45" s="8" t="n">
        <v>1</v>
      </c>
      <c r="ADF45" s="8" t="n">
        <v>0</v>
      </c>
      <c r="ADG45" s="8" t="n">
        <v>0</v>
      </c>
      <c r="ADH45" s="8" t="n">
        <v>0</v>
      </c>
      <c r="ADI45" s="12" t="n"/>
      <c r="ADJ45" s="17" t="inlineStr">
        <is>
          <t>Laki-laki dewasa</t>
        </is>
      </c>
      <c r="ADK45" s="48" t="n"/>
      <c r="ADL45" s="17" t="inlineStr">
        <is>
          <t>Menelepon atau WA langsung</t>
        </is>
      </c>
      <c r="ADM45" s="48" t="n"/>
      <c r="ADN45" s="11" t="inlineStr">
        <is>
          <t>Puas</t>
        </is>
      </c>
      <c r="ADO45" s="48" t="inlineStr">
        <is>
          <t>Kadang-kadang</t>
        </is>
      </c>
      <c r="ADP45" s="17" t="inlineStr">
        <is>
          <t>Pengurangan pengeluaran  rumah tangga (bahan bakar  minyak, pupuk, dll.)   Lebih mudah mendapatkan  energi  Pasokan energi yang andal   Memasak lebih cepat   Lebih aman   Pengurangan waktu dan tenaga</t>
        </is>
      </c>
      <c r="ADQ45" s="18" t="n">
        <v>1</v>
      </c>
      <c r="ADR45" s="18" t="n">
        <v>1</v>
      </c>
      <c r="ADS45" s="18" t="n">
        <v>1</v>
      </c>
      <c r="ADT45" s="18" t="n">
        <v>1</v>
      </c>
      <c r="ADU45" s="18" t="n">
        <v>1</v>
      </c>
      <c r="ADV45" s="18" t="n">
        <v>1</v>
      </c>
      <c r="ADW45" s="18" t="n">
        <v>0</v>
      </c>
      <c r="ADX45" s="18" t="n">
        <v>0</v>
      </c>
      <c r="ADY45" s="18" t="n">
        <v>0</v>
      </c>
      <c r="ADZ45" s="18" t="n">
        <v>0</v>
      </c>
      <c r="AEA45" s="18" t="n">
        <v>0</v>
      </c>
      <c r="AEB45" s="18" t="n">
        <v>0</v>
      </c>
      <c r="AEC45" s="48" t="n"/>
      <c r="AED45" s="48" t="inlineStr">
        <is>
          <t>Mengurangi pengeluaran energi</t>
        </is>
      </c>
      <c r="AEE45" s="48" t="n"/>
      <c r="AEF45" s="48" t="inlineStr">
        <is>
          <t>Yayasan Rumah Energi (YRE)</t>
        </is>
      </c>
      <c r="AEG45" s="48" t="n"/>
      <c r="AEH45" s="48" t="inlineStr">
        <is>
          <t>WhatsApp Image 2026-02-06 at 20.19.08-19_51_17.jpeg</t>
        </is>
      </c>
      <c r="AEI45" s="16" t="inlineStr">
        <is>
          <t>https://kf.kobotoolbox.org/api/v2/assets/avstPQqLr3Ab3ZdcVTXZ6f/data/667218601/attachments/atttkGVW59yjVieoKVxQarzX/</t>
        </is>
      </c>
      <c r="AEJ45" s="48" t="inlineStr">
        <is>
          <t>WhatsApp Image 2026-02-06 at 20.19.07-19_51_35.jpeg</t>
        </is>
      </c>
      <c r="AEK45" s="16" t="inlineStr">
        <is>
          <t>https://kf.kobotoolbox.org/api/v2/assets/avstPQqLr3Ab3ZdcVTXZ6f/data/667218601/attachments/attSQ2SZ4QaDtatzYuiPRzsJ/</t>
        </is>
      </c>
      <c r="AEL45" s="48" t="inlineStr">
        <is>
          <t>manto - witono</t>
        </is>
      </c>
      <c r="AEM45" s="48" t="n"/>
      <c r="AEN45" s="48" t="n"/>
    </row>
    <row r="46">
      <c r="A46" s="6" t="n">
        <v>46062</v>
      </c>
      <c r="B46" s="6" t="n">
        <v>46062</v>
      </c>
      <c r="C46" s="48" t="inlineStr">
        <is>
          <t>Marmanto</t>
        </is>
      </c>
      <c r="D46" s="48" t="inlineStr">
        <is>
          <t>Marnoto</t>
        </is>
      </c>
      <c r="E46" s="8">
        <f>+62812285509669</f>
        <v/>
      </c>
      <c r="F46" s="48" t="n"/>
      <c r="G46" s="8" t="n">
        <v>-7.232487012</v>
      </c>
      <c r="H46" s="8" t="n">
        <v>110.2855482</v>
      </c>
      <c r="I46" s="48" t="n"/>
      <c r="J46" s="8" t="n">
        <v>4.6</v>
      </c>
      <c r="K46" s="48" t="n"/>
      <c r="L46" s="48" t="n"/>
      <c r="M46" s="8" t="n">
        <v>-7.232431788</v>
      </c>
      <c r="N46" s="8" t="n">
        <v>110.2855566</v>
      </c>
      <c r="O46" s="48" t="n"/>
      <c r="P46" s="8" t="n">
        <v>4.46</v>
      </c>
      <c r="Q46" s="48" t="n"/>
      <c r="R46" s="48" t="inlineStr">
        <is>
          <t>Jawa Tengah</t>
        </is>
      </c>
      <c r="S46" s="48" t="n"/>
      <c r="T46" s="48" t="n"/>
      <c r="U46" s="48" t="n"/>
      <c r="V46" s="48" t="n"/>
      <c r="W46" s="48" t="n"/>
      <c r="X46" s="48" t="n"/>
      <c r="Y46" s="48" t="n"/>
      <c r="Z46" s="48" t="n"/>
      <c r="AA46" s="48" t="n"/>
      <c r="AB46" s="48" t="n"/>
      <c r="AC46" s="48" t="inlineStr">
        <is>
          <t>Semarang</t>
        </is>
      </c>
      <c r="AD46" s="48" t="inlineStr">
        <is>
          <t>Getasan</t>
        </is>
      </c>
      <c r="AE46" s="48" t="inlineStr">
        <is>
          <t>Jetak</t>
        </is>
      </c>
      <c r="AF46" s="48" t="inlineStr">
        <is>
          <t>SION</t>
        </is>
      </c>
      <c r="AG46" s="48" t="inlineStr">
        <is>
          <t>ONP0255</t>
        </is>
      </c>
      <c r="AH46" s="8" t="n">
        <v>3</v>
      </c>
      <c r="AI46" s="48" t="inlineStr">
        <is>
          <t>VPA2</t>
        </is>
      </c>
      <c r="AJ46" s="48" t="inlineStr">
        <is>
          <t>Aktif</t>
        </is>
      </c>
      <c r="AK46" s="8" t="n">
        <v>49</v>
      </c>
      <c r="AL46" s="48" t="inlineStr">
        <is>
          <t>Laki-laki</t>
        </is>
      </c>
      <c r="AM46" s="48" t="inlineStr">
        <is>
          <t>Sudah menikah</t>
        </is>
      </c>
      <c r="AN46" s="48" t="inlineStr">
        <is>
          <t>SMA/Sederajat</t>
        </is>
      </c>
      <c r="AO46" s="48" t="inlineStr">
        <is>
          <t>Peternak</t>
        </is>
      </c>
      <c r="AP46" s="8" t="n">
        <v>0</v>
      </c>
      <c r="AQ46" s="8" t="n">
        <v>1</v>
      </c>
      <c r="AR46" s="8" t="n">
        <v>0</v>
      </c>
      <c r="AS46" s="8" t="n">
        <v>0</v>
      </c>
      <c r="AT46" s="8" t="n">
        <v>0</v>
      </c>
      <c r="AU46" s="8" t="n">
        <v>0</v>
      </c>
      <c r="AV46" s="8" t="n">
        <v>0</v>
      </c>
      <c r="AW46" s="8" t="n">
        <v>0</v>
      </c>
      <c r="AX46" s="48" t="n"/>
      <c r="AY46" s="48" t="inlineStr">
        <is>
          <t>Peternak Wiraswasta</t>
        </is>
      </c>
      <c r="AZ46" s="8" t="n">
        <v>0</v>
      </c>
      <c r="BA46" s="8" t="n">
        <v>1</v>
      </c>
      <c r="BB46" s="8" t="n">
        <v>0</v>
      </c>
      <c r="BC46" s="8" t="n">
        <v>1</v>
      </c>
      <c r="BD46" s="8" t="n">
        <v>0</v>
      </c>
      <c r="BE46" s="8" t="n">
        <v>0</v>
      </c>
      <c r="BF46" s="8" t="n">
        <v>0</v>
      </c>
      <c r="BG46" s="8" t="n">
        <v>0</v>
      </c>
      <c r="BH46" s="48" t="n"/>
      <c r="BI46" s="48" t="inlineStr">
        <is>
          <t>&gt;Rp3.500.000</t>
        </is>
      </c>
      <c r="BJ46" s="8" t="n">
        <v>1</v>
      </c>
      <c r="BK46" s="8" t="n">
        <v>1</v>
      </c>
      <c r="BL46" s="8" t="n">
        <v>1</v>
      </c>
      <c r="BM46" s="8" t="n">
        <v>0</v>
      </c>
      <c r="BN46" s="48" t="inlineStr">
        <is>
          <t>Milik sendiri</t>
        </is>
      </c>
      <c r="BO46" s="48" t="inlineStr">
        <is>
          <t>Permanen (dinding bata dan semen)</t>
        </is>
      </c>
      <c r="BP46" s="8" t="n">
        <v>1</v>
      </c>
      <c r="BQ46" s="8" t="n">
        <v>0</v>
      </c>
      <c r="BR46" s="8" t="n">
        <v>0</v>
      </c>
      <c r="BS46" s="8" t="n">
        <v>0</v>
      </c>
      <c r="BT46" s="8" t="n">
        <v>0</v>
      </c>
      <c r="BU46" s="48" t="n"/>
      <c r="BV46" s="48" t="inlineStr">
        <is>
          <t>Keramik/ubin</t>
        </is>
      </c>
      <c r="BW46" s="8" t="n">
        <v>0</v>
      </c>
      <c r="BX46" s="8" t="n">
        <v>0</v>
      </c>
      <c r="BY46" s="8" t="n">
        <v>1</v>
      </c>
      <c r="BZ46" s="8" t="n">
        <v>0</v>
      </c>
      <c r="CA46" s="8" t="n">
        <v>0</v>
      </c>
      <c r="CB46" s="48" t="n"/>
      <c r="CC46" s="48" t="inlineStr">
        <is>
          <t>Genting</t>
        </is>
      </c>
      <c r="CD46" s="8" t="n">
        <v>0</v>
      </c>
      <c r="CE46" s="8" t="n">
        <v>0</v>
      </c>
      <c r="CF46" s="8" t="n">
        <v>0</v>
      </c>
      <c r="CG46" s="8" t="n">
        <v>0</v>
      </c>
      <c r="CH46" s="8" t="n">
        <v>0</v>
      </c>
      <c r="CI46" s="8" t="n">
        <v>1</v>
      </c>
      <c r="CJ46" s="8" t="n">
        <v>0</v>
      </c>
      <c r="CK46" s="48" t="n"/>
      <c r="CL46" s="48" t="inlineStr">
        <is>
          <t>Ya</t>
        </is>
      </c>
      <c r="CM46" s="8" t="n">
        <v>2023</v>
      </c>
      <c r="CN46" s="48" t="inlineStr">
        <is>
          <t>Fixed-Dome (Kubah Tetap)</t>
        </is>
      </c>
      <c r="CO46" s="48" t="inlineStr">
        <is>
          <t>6 m³ (4-5 ekor sapi, ±5 jam memasak/hari, ±50 kg</t>
        </is>
      </c>
      <c r="CP46" s="48" t="inlineStr">
        <is>
          <t>Anggota keluarga - laki-laki</t>
        </is>
      </c>
      <c r="CQ46" s="8" t="n">
        <v>0</v>
      </c>
      <c r="CR46" s="8" t="n">
        <v>0</v>
      </c>
      <c r="CS46" s="8" t="n">
        <v>0</v>
      </c>
      <c r="CT46" s="8" t="n">
        <v>0</v>
      </c>
      <c r="CU46" s="10" t="n">
        <v>1</v>
      </c>
      <c r="CV46" s="10" t="n">
        <v>0</v>
      </c>
      <c r="CW46" s="10" t="n">
        <v>0</v>
      </c>
      <c r="CX46" s="8" t="n">
        <v>0</v>
      </c>
      <c r="CY46" s="48" t="inlineStr">
        <is>
          <t>Anggota keluarga - laki-laki</t>
        </is>
      </c>
      <c r="CZ46" s="8" t="n">
        <v>1</v>
      </c>
      <c r="DA46" s="8" t="n">
        <v>0</v>
      </c>
      <c r="DB46" s="8" t="n">
        <v>0</v>
      </c>
      <c r="DC46" s="48" t="n"/>
      <c r="DD46" s="48" t="inlineStr">
        <is>
          <t>Anggota keluarga - laki-laki CPO atau pendamping</t>
        </is>
      </c>
      <c r="DE46" s="8" t="n">
        <v>1</v>
      </c>
      <c r="DF46" s="8" t="n">
        <v>0</v>
      </c>
      <c r="DG46" s="8" t="n">
        <v>1</v>
      </c>
      <c r="DH46" s="8" t="n">
        <v>0</v>
      </c>
      <c r="DI46" s="48" t="n"/>
      <c r="DJ46" s="48" t="inlineStr">
        <is>
          <t>Anggota keluarga - laki-laki CPO atau pendamping</t>
        </is>
      </c>
      <c r="DK46" s="8" t="n">
        <v>1</v>
      </c>
      <c r="DL46" s="8" t="n">
        <v>0</v>
      </c>
      <c r="DM46" s="8" t="n">
        <v>1</v>
      </c>
      <c r="DN46" s="8" t="n">
        <v>0</v>
      </c>
      <c r="DO46" s="48" t="n"/>
      <c r="DP46" s="8" t="n">
        <v>1</v>
      </c>
      <c r="DQ46" s="8" t="n">
        <v>0</v>
      </c>
      <c r="DR46" s="8" t="n">
        <v>0</v>
      </c>
      <c r="DS46" s="48" t="n"/>
      <c r="DT46" s="48" t="n"/>
      <c r="DU46" s="48" t="n"/>
      <c r="DV46" s="48" t="inlineStr">
        <is>
          <t>Ya</t>
        </is>
      </c>
      <c r="DW46" s="48" t="n"/>
      <c r="DX46" s="48" t="n"/>
      <c r="DY46" s="48" t="n"/>
      <c r="DZ46" s="48" t="n"/>
      <c r="EA46" s="48" t="n"/>
      <c r="EB46" s="48" t="n"/>
      <c r="EC46" s="48" t="n"/>
      <c r="ED46" s="48" t="n"/>
      <c r="EE46" s="48" t="n"/>
      <c r="EF46" s="48" t="n"/>
      <c r="EG46" s="48" t="n"/>
      <c r="EH46" s="48" t="n"/>
      <c r="EI46" s="48" t="inlineStr">
        <is>
          <t>Tidak ada masalah</t>
        </is>
      </c>
      <c r="EJ46" s="8" t="n">
        <v>0</v>
      </c>
      <c r="EK46" s="8" t="n">
        <v>0</v>
      </c>
      <c r="EL46" s="8" t="n">
        <v>0</v>
      </c>
      <c r="EM46" s="8" t="n">
        <v>1</v>
      </c>
      <c r="EN46" s="8" t="n">
        <v>0</v>
      </c>
      <c r="EO46" s="11" t="n"/>
      <c r="EP46" s="48" t="inlineStr">
        <is>
          <t>Ya, cukup jelas dan mudah diikuti</t>
        </is>
      </c>
      <c r="EQ46" s="48" t="inlineStr">
        <is>
          <t>Pelatihan</t>
        </is>
      </c>
      <c r="ER46" s="48" t="inlineStr">
        <is>
          <t>CPO atau pendamping</t>
        </is>
      </c>
      <c r="ES46" s="8" t="n">
        <v>1</v>
      </c>
      <c r="ET46" s="8" t="n">
        <v>0</v>
      </c>
      <c r="EU46" s="8" t="n">
        <v>0</v>
      </c>
      <c r="EV46" s="8" t="n">
        <v>0</v>
      </c>
      <c r="EW46" s="48" t="n"/>
      <c r="EX46" s="48" t="inlineStr">
        <is>
          <t>Anggota keluarga - Laki-laki</t>
        </is>
      </c>
      <c r="EY46" s="8" t="n">
        <v>1</v>
      </c>
      <c r="EZ46" s="8" t="n">
        <v>0</v>
      </c>
      <c r="FA46" s="8" t="n">
        <v>0</v>
      </c>
      <c r="FB46" s="48" t="n"/>
      <c r="FC46" s="48" t="inlineStr">
        <is>
          <t>Setiap hari</t>
        </is>
      </c>
      <c r="FD46" s="48" t="n"/>
      <c r="FE46" s="48" t="inlineStr">
        <is>
          <t>Mengetahui</t>
        </is>
      </c>
      <c r="FF46" s="48" t="inlineStr">
        <is>
          <t>Selalu (setiap hari)</t>
        </is>
      </c>
      <c r="FG46" s="48" t="inlineStr">
        <is>
          <t>Mengetahui</t>
        </is>
      </c>
      <c r="FH46" s="48" t="inlineStr">
        <is>
          <t>Selalu (setiap hari)</t>
        </is>
      </c>
      <c r="FI46" s="48" t="inlineStr">
        <is>
          <t>Mengetahui</t>
        </is>
      </c>
      <c r="FJ46" s="48" t="inlineStr">
        <is>
          <t>Selalu (setiap hari)</t>
        </is>
      </c>
      <c r="FK46" s="48" t="inlineStr">
        <is>
          <t>Mengetahui</t>
        </is>
      </c>
      <c r="FL46" s="48" t="inlineStr">
        <is>
          <t>Sering (setiap minggu)</t>
        </is>
      </c>
      <c r="FM46" s="48" t="inlineStr">
        <is>
          <t>Mengetahui</t>
        </is>
      </c>
      <c r="FN46" s="48" t="inlineStr">
        <is>
          <t>Cukup sering (2 minggu sekali)</t>
        </is>
      </c>
      <c r="FO46" s="48" t="inlineStr">
        <is>
          <t>Mengetahui</t>
        </is>
      </c>
      <c r="FP46" s="48" t="inlineStr">
        <is>
          <t>Cukup sering (2 minggu sekali)</t>
        </is>
      </c>
      <c r="FQ46" s="48" t="inlineStr">
        <is>
          <t>Mengetahui</t>
        </is>
      </c>
      <c r="FR46" s="48" t="inlineStr">
        <is>
          <t>Ya</t>
        </is>
      </c>
      <c r="FS46" s="48" t="inlineStr">
        <is>
          <t>Mengetahui</t>
        </is>
      </c>
      <c r="FT46" s="48" t="inlineStr">
        <is>
          <t>Ya, selalu</t>
        </is>
      </c>
      <c r="FU46" s="48" t="inlineStr">
        <is>
          <t>Laki-laki dewasa Perempuan dewasa</t>
        </is>
      </c>
      <c r="FV46" s="8" t="n">
        <v>1</v>
      </c>
      <c r="FW46" s="8" t="n">
        <v>1</v>
      </c>
      <c r="FX46" s="8" t="n">
        <v>0</v>
      </c>
      <c r="FY46" s="8" t="n">
        <v>0</v>
      </c>
      <c r="FZ46" s="48" t="inlineStr">
        <is>
          <t>Sangat memahami</t>
        </is>
      </c>
      <c r="GA46" s="48" t="inlineStr">
        <is>
          <t>CPO</t>
        </is>
      </c>
      <c r="GB46" s="8" t="n">
        <v>1</v>
      </c>
      <c r="GC46" s="8" t="n">
        <v>0</v>
      </c>
      <c r="GD46" s="8" t="n">
        <v>0</v>
      </c>
      <c r="GE46" s="8" t="n">
        <v>0</v>
      </c>
      <c r="GF46" s="48" t="n"/>
      <c r="GG46" s="48" t="inlineStr">
        <is>
          <t>Sering</t>
        </is>
      </c>
      <c r="GH46" s="48" t="inlineStr">
        <is>
          <t>Ya</t>
        </is>
      </c>
      <c r="GI46" s="48" t="inlineStr">
        <is>
          <t>Teman/keluarga</t>
        </is>
      </c>
      <c r="GJ46" s="8" t="n">
        <v>0</v>
      </c>
      <c r="GK46" s="8" t="n">
        <v>1</v>
      </c>
      <c r="GL46" s="8" t="n">
        <v>0</v>
      </c>
      <c r="GM46" s="8" t="n">
        <v>0</v>
      </c>
      <c r="GN46" s="48" t="n"/>
      <c r="GO46" s="8" t="n">
        <v>9</v>
      </c>
      <c r="GP46" s="48" t="inlineStr">
        <is>
          <t>Penuh (100%)</t>
        </is>
      </c>
      <c r="GQ46" s="48" t="inlineStr">
        <is>
          <t>Kayu bakar LPG</t>
        </is>
      </c>
      <c r="GR46" s="8" t="n">
        <v>1</v>
      </c>
      <c r="GS46" s="8" t="n">
        <v>1</v>
      </c>
      <c r="GT46" s="8" t="n">
        <v>0</v>
      </c>
      <c r="GU46" s="8" t="n">
        <v>0</v>
      </c>
      <c r="GV46" s="8" t="n">
        <v>0</v>
      </c>
      <c r="GW46" s="8" t="n">
        <v>0</v>
      </c>
      <c r="GX46" s="8" t="n">
        <v>0</v>
      </c>
      <c r="GY46" s="48" t="n"/>
      <c r="GZ46" s="48" t="inlineStr">
        <is>
          <t>Ya</t>
        </is>
      </c>
      <c r="HA46" s="8" t="n">
        <v>15</v>
      </c>
      <c r="HB46" s="8" t="n">
        <v>150000</v>
      </c>
      <c r="HC46" s="8" t="n">
        <v>5</v>
      </c>
      <c r="HD46" s="8" t="n">
        <v>50000</v>
      </c>
      <c r="HE46" s="8" t="n">
        <v>12</v>
      </c>
      <c r="HF46" s="8" t="n">
        <v>100000</v>
      </c>
      <c r="HG46" s="8" t="n">
        <v>3</v>
      </c>
      <c r="HH46" s="8" t="n">
        <v>25000</v>
      </c>
      <c r="HI46" s="48" t="n"/>
      <c r="HJ46" s="48" t="n"/>
      <c r="HK46" s="48" t="n"/>
      <c r="HL46" s="48" t="n"/>
      <c r="HM46" s="48" t="n"/>
      <c r="HN46" s="48" t="n"/>
      <c r="HO46" s="48" t="n"/>
      <c r="HP46" s="48" t="n"/>
      <c r="HQ46" s="48" t="n"/>
      <c r="HR46" s="48" t="n"/>
      <c r="HS46" s="48" t="n"/>
      <c r="HT46" s="48" t="n"/>
      <c r="HU46" s="48" t="n"/>
      <c r="HV46" s="48" t="n"/>
      <c r="HW46" s="48" t="n"/>
      <c r="HX46" s="48" t="n"/>
      <c r="HY46" s="8" t="n">
        <v>10</v>
      </c>
      <c r="HZ46" s="8" t="n">
        <v>100000</v>
      </c>
      <c r="IA46" s="8" t="n">
        <v>9</v>
      </c>
      <c r="IB46" s="8" t="n">
        <v>75000</v>
      </c>
      <c r="IC46" s="48" t="n"/>
      <c r="ID46" s="48" t="n"/>
      <c r="IE46" s="48" t="n"/>
      <c r="IF46" s="48" t="n"/>
      <c r="IG46" s="48" t="n"/>
      <c r="IH46" s="48" t="n"/>
      <c r="II46" s="48" t="n"/>
      <c r="IJ46" s="48" t="n"/>
      <c r="IK46" s="48" t="inlineStr">
        <is>
          <t>50-65 kg</t>
        </is>
      </c>
      <c r="IL46" s="48" t="inlineStr">
        <is>
          <t>3-5 jam</t>
        </is>
      </c>
      <c r="IM46" s="48" t="inlineStr">
        <is>
          <t>Ya</t>
        </is>
      </c>
      <c r="IN46" s="48" t="inlineStr">
        <is>
          <t>Tidak</t>
        </is>
      </c>
      <c r="IO46" s="48" t="inlineStr">
        <is>
          <t>Lebih bersih</t>
        </is>
      </c>
      <c r="IP46" s="48" t="n"/>
      <c r="IQ46" s="48" t="inlineStr">
        <is>
          <t>Tidak pernah</t>
        </is>
      </c>
      <c r="IR46" s="48" t="n"/>
      <c r="IS46" s="48" t="n"/>
      <c r="IT46" s="48" t="n"/>
      <c r="IU46" s="48" t="n"/>
      <c r="IV46" s="48" t="n"/>
      <c r="IW46" s="48" t="n"/>
      <c r="IX46" s="48" t="n"/>
      <c r="IY46" s="48" t="n"/>
      <c r="IZ46" s="48" t="inlineStr">
        <is>
          <t>Tidak pernah</t>
        </is>
      </c>
      <c r="JA46" s="48" t="n"/>
      <c r="JB46" s="48" t="n"/>
      <c r="JC46" s="48" t="n"/>
      <c r="JD46" s="48" t="n"/>
      <c r="JE46" s="48" t="n"/>
      <c r="JF46" s="48" t="n"/>
      <c r="JG46" s="48" t="n"/>
      <c r="JH46" s="48" t="n"/>
      <c r="JI46" s="48" t="inlineStr">
        <is>
          <t>Tidak pernah</t>
        </is>
      </c>
      <c r="JJ46" s="48" t="n"/>
      <c r="JK46" s="48" t="n"/>
      <c r="JL46" s="48" t="n"/>
      <c r="JM46" s="48" t="n"/>
      <c r="JN46" s="48" t="n"/>
      <c r="JO46" s="48" t="n"/>
      <c r="JP46" s="48" t="n"/>
      <c r="JQ46" s="48" t="n"/>
      <c r="JR46" s="48" t="inlineStr">
        <is>
          <t>Tidak pernah</t>
        </is>
      </c>
      <c r="JS46" s="48" t="n"/>
      <c r="JT46" s="48" t="n"/>
      <c r="JU46" s="48" t="n"/>
      <c r="JV46" s="48" t="n"/>
      <c r="JW46" s="48" t="n"/>
      <c r="JX46" s="48" t="n"/>
      <c r="JY46" s="48" t="n"/>
      <c r="JZ46" s="48" t="n"/>
      <c r="KA46" s="48" t="inlineStr">
        <is>
          <t>Tidak pernah</t>
        </is>
      </c>
      <c r="KB46" s="48" t="n"/>
      <c r="KC46" s="48" t="n"/>
      <c r="KD46" s="48" t="n"/>
      <c r="KE46" s="48" t="n"/>
      <c r="KF46" s="48" t="n"/>
      <c r="KG46" s="48" t="n"/>
      <c r="KH46" s="48" t="n"/>
      <c r="KI46" s="48" t="n"/>
      <c r="KJ46" s="48" t="inlineStr">
        <is>
          <t>Tidak pernah</t>
        </is>
      </c>
      <c r="KK46" s="48" t="n"/>
      <c r="KL46" s="48" t="n"/>
      <c r="KM46" s="48" t="n"/>
      <c r="KN46" s="48" t="n"/>
      <c r="KO46" s="48" t="n"/>
      <c r="KP46" s="48" t="n"/>
      <c r="KQ46" s="48" t="n"/>
      <c r="KR46" s="48" t="n"/>
      <c r="KS46" s="48" t="inlineStr">
        <is>
          <t>Jauh lebih baik</t>
        </is>
      </c>
      <c r="KT46" s="48" t="inlineStr">
        <is>
          <t>0-1 kali</t>
        </is>
      </c>
      <c r="KU46" s="48" t="inlineStr">
        <is>
          <t>0-1 kali</t>
        </is>
      </c>
      <c r="KV46" s="48" t="inlineStr">
        <is>
          <t>Tidak ada</t>
        </is>
      </c>
      <c r="KW46" s="8" t="n">
        <v>0</v>
      </c>
      <c r="KX46" s="8" t="n">
        <v>0</v>
      </c>
      <c r="KY46" s="8" t="n">
        <v>0</v>
      </c>
      <c r="KZ46" s="8" t="n">
        <v>1</v>
      </c>
      <c r="LA46" s="48" t="inlineStr">
        <is>
          <t>Cukup membaik</t>
        </is>
      </c>
      <c r="LB46" s="48" t="inlineStr">
        <is>
          <t>Cukup membaik</t>
        </is>
      </c>
      <c r="LC46" s="8" t="n">
        <v>3</v>
      </c>
      <c r="LD46" s="8" t="n">
        <v>3</v>
      </c>
      <c r="LE46" s="8" t="n">
        <v>0</v>
      </c>
      <c r="LF46" s="8" t="n">
        <v>0</v>
      </c>
      <c r="LG46" s="48" t="inlineStr">
        <is>
          <t>Ya</t>
        </is>
      </c>
      <c r="LH46" s="8" t="n">
        <v>100000</v>
      </c>
      <c r="LI46" s="48" t="n"/>
      <c r="LJ46" s="48" t="inlineStr">
        <is>
          <t>Kebutuhan rumah tangga</t>
        </is>
      </c>
      <c r="LK46" s="8" t="n">
        <v>0</v>
      </c>
      <c r="LL46" s="8" t="n">
        <v>0</v>
      </c>
      <c r="LM46" s="8" t="n">
        <v>0</v>
      </c>
      <c r="LN46" s="8" t="n">
        <v>0</v>
      </c>
      <c r="LO46" s="8" t="n">
        <v>1</v>
      </c>
      <c r="LP46" s="8" t="n">
        <v>0</v>
      </c>
      <c r="LQ46" s="8" t="n">
        <v>0</v>
      </c>
      <c r="LR46" s="48" t="n"/>
      <c r="LS46" s="8" t="n">
        <v>15</v>
      </c>
      <c r="LT46" s="8" t="n">
        <v>20</v>
      </c>
      <c r="LU46" s="8" t="n">
        <v>0</v>
      </c>
      <c r="LV46" s="8" t="n">
        <v>7</v>
      </c>
      <c r="LW46" s="8" t="n">
        <v>7</v>
      </c>
      <c r="LX46" s="8" t="n">
        <v>0</v>
      </c>
      <c r="LY46" s="8" t="n">
        <v>6</v>
      </c>
      <c r="LZ46" s="8" t="n">
        <v>6</v>
      </c>
      <c r="MA46" s="8" t="n">
        <v>0</v>
      </c>
      <c r="MB46" s="48" t="inlineStr">
        <is>
          <t>Ya</t>
        </is>
      </c>
      <c r="MC46" s="8" t="n">
        <v>30</v>
      </c>
      <c r="MD46" s="8" t="n">
        <v>15</v>
      </c>
      <c r="ME46" s="8" t="n">
        <v>30</v>
      </c>
      <c r="MF46" s="8" t="n">
        <v>15</v>
      </c>
      <c r="MG46" s="8" t="n">
        <v>0</v>
      </c>
      <c r="MH46" s="8" t="n">
        <v>0</v>
      </c>
      <c r="MI46" s="48" t="inlineStr">
        <is>
          <t>Istirahat</t>
        </is>
      </c>
      <c r="MJ46" s="8" t="n">
        <v>0</v>
      </c>
      <c r="MK46" s="8" t="n">
        <v>0</v>
      </c>
      <c r="ML46" s="8" t="n">
        <v>1</v>
      </c>
      <c r="MM46" s="8" t="n">
        <v>0</v>
      </c>
      <c r="MN46" s="8" t="n">
        <v>0</v>
      </c>
      <c r="MO46" s="8" t="n">
        <v>0</v>
      </c>
      <c r="MP46" s="48" t="n"/>
      <c r="MQ46" s="48" t="n"/>
      <c r="MR46" s="48" t="inlineStr">
        <is>
          <t>kumpul keluarga</t>
        </is>
      </c>
      <c r="MS46" s="48" t="n"/>
      <c r="MT46" s="48" t="inlineStr">
        <is>
          <t>santai</t>
        </is>
      </c>
      <c r="MU46" s="48" t="inlineStr">
        <is>
          <t>Tidak</t>
        </is>
      </c>
      <c r="MV46" s="48" t="n"/>
      <c r="MW46" s="48" t="n"/>
      <c r="MX46" s="48" t="n"/>
      <c r="MY46" s="48" t="n"/>
      <c r="MZ46" s="48" t="n"/>
      <c r="NA46" s="48" t="n"/>
      <c r="NB46" s="48" t="n"/>
      <c r="NC46" s="48" t="n"/>
      <c r="ND46" s="48" t="n"/>
      <c r="NE46" s="48" t="n"/>
      <c r="NF46" s="48" t="n"/>
      <c r="NG46" s="48" t="n"/>
      <c r="NH46" s="48" t="n"/>
      <c r="NI46" s="48" t="n"/>
      <c r="NJ46" s="48" t="n"/>
      <c r="NK46" s="48" t="n"/>
      <c r="NL46" s="48" t="inlineStr">
        <is>
          <t>Ya</t>
        </is>
      </c>
      <c r="NM46" s="48" t="inlineStr">
        <is>
          <t>Kombinasi dana mandiri dan dana hibah</t>
        </is>
      </c>
      <c r="NN46" s="48" t="inlineStr">
        <is>
          <t>&gt;11.000.001</t>
        </is>
      </c>
      <c r="NO46" s="48" t="inlineStr">
        <is>
          <t>Pemerintah</t>
        </is>
      </c>
      <c r="NP46" s="48" t="n"/>
      <c r="NQ46" s="48" t="n"/>
      <c r="NR46" s="48" t="n"/>
      <c r="NS46" s="48" t="n"/>
      <c r="NT46" s="48" t="n"/>
      <c r="NU46" s="48" t="n"/>
      <c r="NV46" s="48" t="inlineStr">
        <is>
          <t>Anggota keluarga - Laki-laki dewasa</t>
        </is>
      </c>
      <c r="NW46" s="48" t="n"/>
      <c r="NX46" s="48" t="inlineStr">
        <is>
          <t>Sedikit meningkat</t>
        </is>
      </c>
      <c r="NY46" s="8" t="n">
        <v>40</v>
      </c>
      <c r="NZ46" s="8" t="n">
        <v>20</v>
      </c>
      <c r="OA46" s="8" t="n">
        <v>0</v>
      </c>
      <c r="OB46" s="8" t="n">
        <v>5</v>
      </c>
      <c r="OC46" s="8" t="n">
        <v>5</v>
      </c>
      <c r="OD46" s="8" t="n">
        <v>0</v>
      </c>
      <c r="OE46" s="48" t="inlineStr">
        <is>
          <t>Lebih baik</t>
        </is>
      </c>
      <c r="OF46" s="48" t="inlineStr">
        <is>
          <t>Jauh lebih baik (beda waktu memasak lebih cepat setengah jam atau lebih, ATAU tidak lagi ada rasa/bau makanan yang berubah, ATAU alasan lainnya)</t>
        </is>
      </c>
      <c r="OG46" s="48" t="inlineStr">
        <is>
          <t>Ya</t>
        </is>
      </c>
      <c r="OH46" s="8" t="n">
        <v>0</v>
      </c>
      <c r="OI46" s="8" t="n">
        <v>3</v>
      </c>
      <c r="OJ46" s="8" t="n">
        <v>0</v>
      </c>
      <c r="OK46" s="8" t="n">
        <v>0</v>
      </c>
      <c r="OL46" s="8" t="n">
        <v>0</v>
      </c>
      <c r="OM46" s="8" t="n">
        <v>0</v>
      </c>
      <c r="ON46" s="8" t="n">
        <v>0</v>
      </c>
      <c r="OO46" s="8" t="n">
        <v>0</v>
      </c>
      <c r="OP46" s="48" t="inlineStr">
        <is>
          <t>Sapi perah</t>
        </is>
      </c>
      <c r="OQ46" s="8" t="n">
        <v>0</v>
      </c>
      <c r="OR46" s="8" t="n">
        <v>1</v>
      </c>
      <c r="OS46" s="8" t="n">
        <v>0</v>
      </c>
      <c r="OT46" s="8" t="n">
        <v>0</v>
      </c>
      <c r="OU46" s="8" t="n">
        <v>0</v>
      </c>
      <c r="OV46" s="8" t="n">
        <v>0</v>
      </c>
      <c r="OW46" s="8" t="n">
        <v>0</v>
      </c>
      <c r="OX46" s="8" t="n">
        <v>0</v>
      </c>
      <c r="OY46" s="48" t="n"/>
      <c r="OZ46" s="48" t="n"/>
      <c r="PA46" s="48" t="n"/>
      <c r="PB46" s="48" t="n"/>
      <c r="PC46" s="48" t="n"/>
      <c r="PD46" s="48" t="n"/>
      <c r="PE46" s="48" t="n"/>
      <c r="PF46" s="48" t="n"/>
      <c r="PG46" s="48" t="n"/>
      <c r="PH46" s="48" t="n"/>
      <c r="PI46" s="48" t="n"/>
      <c r="PJ46" s="48" t="inlineStr">
        <is>
          <t>1-Disebarkan ke lahan terbuka</t>
        </is>
      </c>
      <c r="PK46" s="8" t="n">
        <v>0</v>
      </c>
      <c r="PL46" s="8" t="n">
        <v>0</v>
      </c>
      <c r="PM46" s="8" t="n">
        <v>0</v>
      </c>
      <c r="PN46" s="8" t="n">
        <v>0</v>
      </c>
      <c r="PO46" s="8" t="n">
        <v>0</v>
      </c>
      <c r="PP46" s="8" t="n">
        <v>1</v>
      </c>
      <c r="PQ46" s="8" t="n">
        <v>0</v>
      </c>
      <c r="PR46" s="8" t="n">
        <v>0</v>
      </c>
      <c r="PS46" s="8" t="n">
        <v>0</v>
      </c>
      <c r="PT46" s="48" t="n"/>
      <c r="PU46" s="48" t="n"/>
      <c r="PV46" s="48" t="n"/>
      <c r="PW46" s="48" t="n"/>
      <c r="PX46" s="48" t="n"/>
      <c r="PY46" s="48" t="n"/>
      <c r="PZ46" s="48" t="n"/>
      <c r="QA46" s="48" t="n"/>
      <c r="QB46" s="48" t="n"/>
      <c r="QC46" s="48" t="n"/>
      <c r="QD46" s="48" t="n"/>
      <c r="QE46" s="48" t="n"/>
      <c r="QF46" s="48" t="n"/>
      <c r="QG46" s="48" t="n"/>
      <c r="QH46" s="48" t="n"/>
      <c r="QI46" s="48" t="n"/>
      <c r="QJ46" s="48" t="n"/>
      <c r="QK46" s="48" t="n"/>
      <c r="QL46" s="48" t="n"/>
      <c r="QM46" s="48" t="n"/>
      <c r="QN46" s="48" t="n"/>
      <c r="QO46" s="48" t="n"/>
      <c r="QP46" s="48" t="n"/>
      <c r="QQ46" s="48" t="n"/>
      <c r="QR46" s="48" t="n"/>
      <c r="QS46" s="48" t="n"/>
      <c r="QT46" s="48" t="n"/>
      <c r="QU46" s="48" t="n"/>
      <c r="QV46" s="48" t="n"/>
      <c r="QW46" s="48" t="n"/>
      <c r="QX46" s="48" t="n"/>
      <c r="QY46" s="48" t="n"/>
      <c r="QZ46" s="48" t="n"/>
      <c r="RA46" s="48" t="n"/>
      <c r="RB46" s="48" t="n"/>
      <c r="RC46" s="48" t="n"/>
      <c r="RD46" s="48" t="n"/>
      <c r="RE46" s="48" t="n"/>
      <c r="RF46" s="48" t="n"/>
      <c r="RG46" s="48" t="n"/>
      <c r="RH46" s="48" t="n"/>
      <c r="RI46" s="48" t="n"/>
      <c r="RJ46" s="48" t="n"/>
      <c r="RK46" s="48" t="n"/>
      <c r="RL46" s="48" t="n"/>
      <c r="RM46" s="48" t="n"/>
      <c r="RN46" s="48" t="n"/>
      <c r="RO46" s="48" t="n"/>
      <c r="RP46" s="48" t="n"/>
      <c r="RQ46" s="48" t="n"/>
      <c r="RR46" s="48" t="n"/>
      <c r="RS46" s="48" t="n"/>
      <c r="RT46" s="48" t="n"/>
      <c r="RU46" s="48" t="n"/>
      <c r="RV46" s="48" t="n"/>
      <c r="RW46" s="48" t="n"/>
      <c r="RX46" s="48" t="n"/>
      <c r="RY46" s="48" t="n"/>
      <c r="RZ46" s="48" t="n"/>
      <c r="SA46" s="48" t="n"/>
      <c r="SB46" s="48" t="n"/>
      <c r="SC46" s="48" t="n"/>
      <c r="SD46" s="48" t="n"/>
      <c r="SE46" s="8" t="n">
        <v>3</v>
      </c>
      <c r="SF46" s="48" t="n"/>
      <c r="SG46" s="48" t="n"/>
      <c r="SH46" s="48" t="n"/>
      <c r="SI46" s="48" t="n"/>
      <c r="SJ46" s="48" t="n"/>
      <c r="SK46" s="48" t="n"/>
      <c r="SL46" s="48" t="n"/>
      <c r="SM46" s="48" t="n"/>
      <c r="SN46" s="48" t="n"/>
      <c r="SO46" s="48" t="n"/>
      <c r="SP46" s="48" t="n"/>
      <c r="SQ46" s="48" t="n"/>
      <c r="SR46" s="48" t="n"/>
      <c r="SS46" s="48" t="n"/>
      <c r="ST46" s="48" t="n"/>
      <c r="SU46" s="48" t="n"/>
      <c r="SV46" s="48" t="n"/>
      <c r="SW46" s="48" t="n"/>
      <c r="SX46" s="48" t="n"/>
      <c r="SY46" s="48" t="n"/>
      <c r="SZ46" s="48" t="n"/>
      <c r="TA46" s="48" t="n"/>
      <c r="TB46" s="48" t="n"/>
      <c r="TC46" s="48" t="n"/>
      <c r="TD46" s="48" t="n"/>
      <c r="TE46" s="48" t="n"/>
      <c r="TF46" s="48" t="n"/>
      <c r="TG46" s="48" t="n"/>
      <c r="TH46" s="48" t="n"/>
      <c r="TI46" s="48" t="n"/>
      <c r="TJ46" s="48" t="n"/>
      <c r="TK46" s="48" t="n"/>
      <c r="TL46" s="48" t="n"/>
      <c r="TM46" s="48" t="n"/>
      <c r="TN46" s="48" t="n"/>
      <c r="TO46" s="48" t="n"/>
      <c r="TP46" s="48" t="n"/>
      <c r="TQ46" s="48" t="n"/>
      <c r="TR46" s="48" t="n"/>
      <c r="TS46" s="48" t="n"/>
      <c r="TT46" s="48" t="n"/>
      <c r="TU46" s="48" t="n"/>
      <c r="TV46" s="48" t="n"/>
      <c r="TW46" s="48" t="n"/>
      <c r="TX46" s="48" t="n"/>
      <c r="TY46" s="48" t="n"/>
      <c r="TZ46" s="48" t="n"/>
      <c r="UA46" s="48" t="inlineStr">
        <is>
          <t>Pemberian pakan di kandang</t>
        </is>
      </c>
      <c r="UB46" s="48" t="n"/>
      <c r="UC46" s="48" t="n"/>
      <c r="UD46" s="48" t="n"/>
      <c r="UE46" s="48" t="n"/>
      <c r="UF46" s="48" t="n"/>
      <c r="UG46" s="48" t="n"/>
      <c r="UH46" s="48" t="n"/>
      <c r="UI46" s="48" t="inlineStr">
        <is>
          <t>Sangat teratur (setiap hari)</t>
        </is>
      </c>
      <c r="UJ46" s="48" t="n"/>
      <c r="UK46" s="48" t="n"/>
      <c r="UL46" s="48" t="n"/>
      <c r="UM46" s="48" t="n"/>
      <c r="UN46" s="48" t="n"/>
      <c r="UO46" s="48" t="n"/>
      <c r="UP46" s="48" t="n"/>
      <c r="UQ46" s="48" t="inlineStr">
        <is>
          <t>Sangat sering (&gt;1 kali sehari)</t>
        </is>
      </c>
      <c r="UR46" s="48" t="n"/>
      <c r="US46" s="48" t="n"/>
      <c r="UT46" s="48" t="n"/>
      <c r="UU46" s="48" t="n"/>
      <c r="UV46" s="48" t="n"/>
      <c r="UW46" s="48" t="n"/>
      <c r="UX46" s="48" t="n"/>
      <c r="UY46" s="48" t="n"/>
      <c r="UZ46" s="48" t="n"/>
      <c r="VA46" s="48" t="n"/>
      <c r="VB46" s="48" t="n"/>
      <c r="VC46" s="48" t="n"/>
      <c r="VD46" s="48" t="n"/>
      <c r="VE46" s="48" t="n"/>
      <c r="VF46" s="48" t="n"/>
      <c r="VG46" s="48" t="n"/>
      <c r="VH46" s="48" t="n"/>
      <c r="VI46" s="48" t="n"/>
      <c r="VJ46" s="48" t="n"/>
      <c r="VK46" s="48" t="inlineStr">
        <is>
          <t>3-Disimpan terbuka (dry lot) 5-Untuk disebar di tanah (dan dibajak)</t>
        </is>
      </c>
      <c r="VL46" s="8" t="n">
        <v>0</v>
      </c>
      <c r="VM46" s="8" t="n">
        <v>0</v>
      </c>
      <c r="VN46" s="8" t="n">
        <v>1</v>
      </c>
      <c r="VO46" s="8" t="n">
        <v>0</v>
      </c>
      <c r="VP46" s="8" t="n">
        <v>1</v>
      </c>
      <c r="VQ46" s="8" t="n">
        <v>0</v>
      </c>
      <c r="VR46" s="8" t="n">
        <v>0</v>
      </c>
      <c r="VS46" s="8" t="n">
        <v>0</v>
      </c>
      <c r="VT46" s="48" t="n"/>
      <c r="VU46" s="48" t="n"/>
      <c r="VV46" s="48" t="n"/>
      <c r="VW46" s="48" t="n"/>
      <c r="VX46" s="48" t="n"/>
      <c r="VY46" s="48" t="n"/>
      <c r="VZ46" s="48" t="n"/>
      <c r="WA46" s="48" t="n"/>
      <c r="WB46" s="48" t="n"/>
      <c r="WC46" s="48" t="n"/>
      <c r="WD46" s="48" t="n"/>
      <c r="WE46" s="48" t="n"/>
      <c r="WF46" s="48" t="n"/>
      <c r="WG46" s="48" t="n"/>
      <c r="WH46" s="48" t="n"/>
      <c r="WI46" s="48" t="n"/>
      <c r="WJ46" s="48" t="n"/>
      <c r="WK46" s="48" t="n"/>
      <c r="WL46" s="48" t="n"/>
      <c r="WM46" s="48" t="n"/>
      <c r="WN46" s="48" t="n"/>
      <c r="WO46" s="48" t="n"/>
      <c r="WP46" s="48" t="n"/>
      <c r="WQ46" s="48" t="n"/>
      <c r="WR46" s="48" t="n"/>
      <c r="WS46" s="48" t="n"/>
      <c r="WT46" s="48" t="n"/>
      <c r="WU46" s="48" t="n"/>
      <c r="WV46" s="48" t="n"/>
      <c r="WW46" s="48" t="n"/>
      <c r="WX46" s="48" t="n"/>
      <c r="WY46" s="48" t="n"/>
      <c r="WZ46" s="48" t="n"/>
      <c r="XA46" s="48" t="n"/>
      <c r="XB46" s="48" t="n"/>
      <c r="XC46" s="48" t="n"/>
      <c r="XD46" s="48" t="n"/>
      <c r="XE46" s="48" t="n"/>
      <c r="XF46" s="48" t="n"/>
      <c r="XG46" s="48" t="n"/>
      <c r="XH46" s="48" t="n"/>
      <c r="XI46" s="48" t="n"/>
      <c r="XJ46" s="48" t="n"/>
      <c r="XK46" s="48" t="n"/>
      <c r="XL46" s="48" t="n"/>
      <c r="XM46" s="48" t="n"/>
      <c r="XN46" s="48" t="n"/>
      <c r="XO46" s="48" t="n"/>
      <c r="XP46" s="48" t="n"/>
      <c r="XQ46" s="48" t="n"/>
      <c r="XR46" s="48" t="n"/>
      <c r="XS46" s="48" t="n"/>
      <c r="XT46" s="48" t="n"/>
      <c r="XU46" s="48" t="n"/>
      <c r="XV46" s="48" t="n"/>
      <c r="XW46" s="48" t="n"/>
      <c r="XX46" s="48" t="n"/>
      <c r="XY46" s="48" t="n"/>
      <c r="XZ46" s="48" t="n"/>
      <c r="YA46" s="48" t="n"/>
      <c r="YB46" s="48" t="n"/>
      <c r="YC46" s="48" t="n"/>
      <c r="YD46" s="48" t="n"/>
      <c r="YE46" s="48" t="n"/>
      <c r="YF46" s="48" t="n"/>
      <c r="YG46" s="48" t="n"/>
      <c r="YH46" s="48" t="n"/>
      <c r="YI46" s="48" t="n"/>
      <c r="YJ46" s="48" t="n"/>
      <c r="YK46" s="48" t="n"/>
      <c r="YL46" s="48" t="n"/>
      <c r="YM46" s="48" t="n"/>
      <c r="YN46" s="48" t="n"/>
      <c r="YO46" s="48" t="n"/>
      <c r="YP46" s="48" t="n"/>
      <c r="YQ46" s="48" t="n"/>
      <c r="YR46" s="48" t="n"/>
      <c r="YS46" s="48" t="n"/>
      <c r="YT46" s="48" t="n"/>
      <c r="YU46" s="48" t="n"/>
      <c r="YV46" s="48" t="n"/>
      <c r="YW46" s="48" t="n"/>
      <c r="YX46" s="48" t="n"/>
      <c r="YY46" s="48" t="n"/>
      <c r="YZ46" s="48" t="n"/>
      <c r="ZA46" s="48" t="n"/>
      <c r="ZB46" s="8" t="n">
        <v>2</v>
      </c>
      <c r="ZC46" s="48" t="n"/>
      <c r="ZD46" s="48" t="n"/>
      <c r="ZE46" s="48" t="n"/>
      <c r="ZF46" s="48" t="n"/>
      <c r="ZG46" s="48" t="n"/>
      <c r="ZH46" s="48" t="n"/>
      <c r="ZI46" s="48" t="n"/>
      <c r="ZJ46" s="48" t="inlineStr">
        <is>
          <t>Pakan kering (misal: konsentrat, silase, pelet)</t>
        </is>
      </c>
      <c r="ZK46" s="48" t="n"/>
      <c r="ZL46" s="48" t="n"/>
      <c r="ZM46" s="48" t="n"/>
      <c r="ZN46" s="48" t="n"/>
      <c r="ZO46" s="48" t="n"/>
      <c r="ZP46" s="48" t="n"/>
      <c r="ZQ46" s="48" t="inlineStr">
        <is>
          <t>Ya</t>
        </is>
      </c>
      <c r="ZR46" s="48" t="inlineStr">
        <is>
          <t>Padat Cair</t>
        </is>
      </c>
      <c r="ZS46" s="8" t="n">
        <v>1</v>
      </c>
      <c r="ZT46" s="8" t="n">
        <v>1</v>
      </c>
      <c r="ZU46" s="8" t="n">
        <v>50</v>
      </c>
      <c r="ZV46" s="8" t="n">
        <v>50</v>
      </c>
      <c r="ZW46" s="48" t="inlineStr">
        <is>
          <t>Ya</t>
        </is>
      </c>
      <c r="ZX46" s="48" t="inlineStr">
        <is>
          <t>Mengetahui</t>
        </is>
      </c>
      <c r="ZY46" s="48" t="inlineStr">
        <is>
          <t>Digunakan untuk pupuk di lahan pertanian sendiri Dibuang ke lahan sekitar kandang - yg ditanami tanaman</t>
        </is>
      </c>
      <c r="ZZ46" s="8" t="n">
        <v>1</v>
      </c>
      <c r="AAA46" s="8" t="n">
        <v>0</v>
      </c>
      <c r="AAB46" s="8" t="n">
        <v>0</v>
      </c>
      <c r="AAC46" s="8" t="n">
        <v>1</v>
      </c>
      <c r="AAD46" s="8" t="n">
        <v>0</v>
      </c>
      <c r="AAE46" s="8" t="n">
        <v>0</v>
      </c>
      <c r="AAF46" s="8" t="n">
        <v>0</v>
      </c>
      <c r="AAG46" s="48" t="inlineStr">
        <is>
          <t>Pupuk cair untuk tanaman</t>
        </is>
      </c>
      <c r="AAH46" s="8" t="n">
        <v>1</v>
      </c>
      <c r="AAI46" s="8" t="n">
        <v>0</v>
      </c>
      <c r="AAJ46" s="8" t="n">
        <v>0</v>
      </c>
      <c r="AAK46" s="8" t="n">
        <v>0</v>
      </c>
      <c r="AAL46" s="8" t="n">
        <v>0</v>
      </c>
      <c r="AAM46" s="48" t="n"/>
      <c r="AAN46" s="48" t="n"/>
      <c r="AAO46" s="48" t="n"/>
      <c r="AAP46" s="48" t="n"/>
      <c r="AAQ46" s="48" t="n"/>
      <c r="AAR46" s="48" t="n"/>
      <c r="AAS46" s="48" t="n"/>
      <c r="AAT46" s="48" t="n"/>
      <c r="AAU46" s="48" t="n"/>
      <c r="AAV46" s="11" t="inlineStr">
        <is>
          <t>Rumput</t>
        </is>
      </c>
      <c r="AAW46" s="48" t="inlineStr">
        <is>
          <t>Sering ( 1 minggu 2 kali)</t>
        </is>
      </c>
      <c r="AAX46" s="8" t="n">
        <v>3000</v>
      </c>
      <c r="AAY46" s="8" t="n">
        <v>300</v>
      </c>
      <c r="AAZ46" s="8" t="n">
        <v>50</v>
      </c>
      <c r="ABA46" s="8" t="n">
        <v>50</v>
      </c>
      <c r="ABB46" s="48" t="inlineStr">
        <is>
          <t>Urea</t>
        </is>
      </c>
      <c r="ABC46" s="48" t="n"/>
      <c r="ABD46" s="8" t="n">
        <v>40</v>
      </c>
      <c r="ABE46" s="8" t="n">
        <v>4000</v>
      </c>
      <c r="ABF46" s="8" t="n">
        <v>10</v>
      </c>
      <c r="ABG46" s="8" t="n">
        <v>4000</v>
      </c>
      <c r="ABH46" s="8" t="n">
        <v>500</v>
      </c>
      <c r="ABI46" s="8" t="n">
        <v>550</v>
      </c>
      <c r="ABJ46" s="48" t="inlineStr">
        <is>
          <t>Ya</t>
        </is>
      </c>
      <c r="ABK46" s="48" t="inlineStr">
        <is>
          <t>Cukup meningkat</t>
        </is>
      </c>
      <c r="ABL46" s="48" t="inlineStr">
        <is>
          <t>Cukup meningkat</t>
        </is>
      </c>
      <c r="ABM46" s="48" t="inlineStr">
        <is>
          <t>Menurun</t>
        </is>
      </c>
      <c r="ABN46" s="48" t="n"/>
      <c r="ABO46" s="48" t="n"/>
      <c r="ABP46" s="48" t="inlineStr">
        <is>
          <t>Tidak memiliki tempat untuk menyimpan Tidak punya waktu mengumpulkannya</t>
        </is>
      </c>
      <c r="ABQ46" s="8" t="n">
        <v>0</v>
      </c>
      <c r="ABR46" s="8" t="n">
        <v>1</v>
      </c>
      <c r="ABS46" s="8" t="n">
        <v>1</v>
      </c>
      <c r="ABT46" s="8" t="n">
        <v>0</v>
      </c>
      <c r="ABU46" s="8" t="n">
        <v>0</v>
      </c>
      <c r="ABV46" s="8" t="n">
        <v>0</v>
      </c>
      <c r="ABW46" s="8" t="n">
        <v>0</v>
      </c>
      <c r="ABX46" s="48" t="n"/>
      <c r="ABY46" s="48" t="inlineStr">
        <is>
          <t>tidak</t>
        </is>
      </c>
      <c r="ABZ46" s="48" t="inlineStr">
        <is>
          <t>Manfaat cukup signifikan, terasa di kehidupan sehari-hari</t>
        </is>
      </c>
      <c r="ACA46" s="48" t="inlineStr">
        <is>
          <t>Bertambah</t>
        </is>
      </c>
      <c r="ACB46" s="48" t="inlineStr">
        <is>
          <t>Anggota keluarga - Perempuan dewasa</t>
        </is>
      </c>
      <c r="ACC46" s="48" t="inlineStr">
        <is>
          <t>Setuju</t>
        </is>
      </c>
      <c r="ACD46" s="48" t="inlineStr">
        <is>
          <t>Anggota keluarga - Laki-laki dewasa Anggota keluarga - Perempuan dewasa</t>
        </is>
      </c>
      <c r="ACE46" s="8" t="n">
        <v>1</v>
      </c>
      <c r="ACF46" s="8" t="n">
        <v>1</v>
      </c>
      <c r="ACG46" s="8" t="n">
        <v>0</v>
      </c>
      <c r="ACH46" s="8" t="n">
        <v>0</v>
      </c>
      <c r="ACI46" s="48" t="inlineStr">
        <is>
          <t>Sangat puas</t>
        </is>
      </c>
      <c r="ACJ46" s="48" t="inlineStr">
        <is>
          <t>Sangat puas</t>
        </is>
      </c>
      <c r="ACK46" s="48" t="inlineStr">
        <is>
          <t>Sangat puas</t>
        </is>
      </c>
      <c r="ACL46" s="48" t="inlineStr">
        <is>
          <t>Sangat puas</t>
        </is>
      </c>
      <c r="ACM46" s="48" t="inlineStr">
        <is>
          <t>Tidak</t>
        </is>
      </c>
      <c r="ACN46" s="48" t="n"/>
      <c r="ACO46" s="48" t="inlineStr">
        <is>
          <t>Sangat puas</t>
        </is>
      </c>
      <c r="ACP46" s="48" t="n"/>
      <c r="ACQ46" s="48" t="n"/>
      <c r="ACR46" s="48" t="n"/>
      <c r="ACS46" s="48" t="n"/>
      <c r="ACT46" s="48" t="n"/>
      <c r="ACU46" s="48" t="n"/>
      <c r="ACV46" s="48" t="n"/>
      <c r="ACW46" s="48" t="n"/>
      <c r="ACX46" s="48" t="n"/>
      <c r="ACY46" s="48" t="n"/>
      <c r="ACZ46" s="48" t="inlineStr">
        <is>
          <t>Menghubungi CPO atau pendamping</t>
        </is>
      </c>
      <c r="ADA46" s="8" t="n">
        <v>0</v>
      </c>
      <c r="ADB46" s="8" t="n">
        <v>0</v>
      </c>
      <c r="ADC46" s="8" t="n">
        <v>0</v>
      </c>
      <c r="ADD46" s="8" t="n">
        <v>0</v>
      </c>
      <c r="ADE46" s="8" t="n">
        <v>1</v>
      </c>
      <c r="ADF46" s="8" t="n">
        <v>0</v>
      </c>
      <c r="ADG46" s="8" t="n">
        <v>0</v>
      </c>
      <c r="ADH46" s="8" t="n">
        <v>0</v>
      </c>
      <c r="ADI46" s="12" t="n"/>
      <c r="ADJ46" s="17" t="inlineStr">
        <is>
          <t>Laki-laki dewasa</t>
        </is>
      </c>
      <c r="ADK46" s="48" t="n"/>
      <c r="ADL46" s="17" t="inlineStr">
        <is>
          <t>Menelepon atau WA langsung</t>
        </is>
      </c>
      <c r="ADM46" s="48" t="n"/>
      <c r="ADN46" s="11" t="inlineStr">
        <is>
          <t>Puas</t>
        </is>
      </c>
      <c r="ADO46" s="48" t="inlineStr">
        <is>
          <t>Ya, selalu</t>
        </is>
      </c>
      <c r="ADP46" s="17" t="inlineStr">
        <is>
          <t>Pengurangan pengeluaran  rumah tangga (bahan bakar  minyak, pupuk, dll.)   Lebih mudah mendapatkan  energi  Pasokan energi yang andal   Memasak lebih cepat   Lebih aman   Pengurangan waktu dan tenaga  Peningkatan kebersihan  kandang ternak Pemanfaatan bio-slurry sebagai  pupuk</t>
        </is>
      </c>
      <c r="ADQ46" s="18" t="n">
        <v>1</v>
      </c>
      <c r="ADR46" s="18" t="n">
        <v>1</v>
      </c>
      <c r="ADS46" s="18" t="n">
        <v>1</v>
      </c>
      <c r="ADT46" s="18" t="n">
        <v>1</v>
      </c>
      <c r="ADU46" s="18" t="n">
        <v>1</v>
      </c>
      <c r="ADV46" s="18" t="n">
        <v>1</v>
      </c>
      <c r="ADW46" s="18" t="n">
        <v>1</v>
      </c>
      <c r="ADX46" s="18" t="n">
        <v>1</v>
      </c>
      <c r="ADY46" s="18" t="n">
        <v>0</v>
      </c>
      <c r="ADZ46" s="18" t="n">
        <v>0</v>
      </c>
      <c r="AEA46" s="18" t="n">
        <v>0</v>
      </c>
      <c r="AEB46" s="18" t="n">
        <v>0</v>
      </c>
      <c r="AEC46" s="48" t="n"/>
      <c r="AED46" s="48" t="inlineStr">
        <is>
          <t>Memasak lebih aman</t>
        </is>
      </c>
      <c r="AEE46" s="48" t="n"/>
      <c r="AEF46" s="48" t="inlineStr">
        <is>
          <t>Pemerintah daerah</t>
        </is>
      </c>
      <c r="AEG46" s="48" t="n"/>
      <c r="AEH46" s="48" t="inlineStr">
        <is>
          <t>WhatsApp Image 2026-02-06 at 20.21.44-20_9_47.jpeg</t>
        </is>
      </c>
      <c r="AEI46" s="16" t="inlineStr">
        <is>
          <t>https://kf.kobotoolbox.org/api/v2/assets/avstPQqLr3Ab3ZdcVTXZ6f/data/667233389/attachments/att9uZivzemxs5gCaQQBsxed/</t>
        </is>
      </c>
      <c r="AEJ46" s="48" t="inlineStr">
        <is>
          <t>WhatsApp Image 2026-02-06 at 20.21.45-20_9_57.jpeg</t>
        </is>
      </c>
      <c r="AEK46" s="16" t="inlineStr">
        <is>
          <t>https://kf.kobotoolbox.org/api/v2/assets/avstPQqLr3Ab3ZdcVTXZ6f/data/667233389/attachments/attyg7HC4aDTdQxvJM9Znsyf/</t>
        </is>
      </c>
      <c r="AEL46" s="48" t="inlineStr">
        <is>
          <t>manto</t>
        </is>
      </c>
      <c r="AEM46" s="48" t="n"/>
      <c r="AEN46" s="48" t="n"/>
    </row>
    <row r="47">
      <c r="A47" s="6" t="n">
        <v>46062</v>
      </c>
      <c r="B47" s="6" t="n">
        <v>46062</v>
      </c>
      <c r="C47" s="48" t="inlineStr">
        <is>
          <t>Marmanto</t>
        </is>
      </c>
      <c r="D47" s="48" t="inlineStr">
        <is>
          <t>Suryadi</t>
        </is>
      </c>
      <c r="E47" s="8">
        <f>+6285701460813</f>
        <v/>
      </c>
      <c r="F47" s="48" t="n"/>
      <c r="G47" s="8" t="n">
        <v>-7.232807988</v>
      </c>
      <c r="H47" s="8" t="n">
        <v>110.291011</v>
      </c>
      <c r="I47" s="48" t="n"/>
      <c r="J47" s="8" t="n">
        <v>4.9</v>
      </c>
      <c r="K47" s="48" t="n"/>
      <c r="L47" s="48" t="n"/>
      <c r="M47" s="8" t="n">
        <v>-7.2327546</v>
      </c>
      <c r="N47" s="8" t="n">
        <v>110.291009</v>
      </c>
      <c r="O47" s="48" t="n"/>
      <c r="P47" s="8" t="n">
        <v>4.47</v>
      </c>
      <c r="Q47" s="48" t="n"/>
      <c r="R47" s="48" t="inlineStr">
        <is>
          <t>Jawa Tengah</t>
        </is>
      </c>
      <c r="S47" s="48" t="n"/>
      <c r="T47" s="48" t="n"/>
      <c r="U47" s="48" t="n"/>
      <c r="V47" s="48" t="n"/>
      <c r="W47" s="48" t="n"/>
      <c r="X47" s="48" t="n"/>
      <c r="Y47" s="48" t="n"/>
      <c r="Z47" s="48" t="n"/>
      <c r="AA47" s="48" t="n"/>
      <c r="AB47" s="48" t="n"/>
      <c r="AC47" s="48" t="inlineStr">
        <is>
          <t>Semarang</t>
        </is>
      </c>
      <c r="AD47" s="48" t="inlineStr">
        <is>
          <t>Getasan</t>
        </is>
      </c>
      <c r="AE47" s="48" t="inlineStr">
        <is>
          <t>Jetak</t>
        </is>
      </c>
      <c r="AF47" s="48" t="inlineStr">
        <is>
          <t>SION</t>
        </is>
      </c>
      <c r="AG47" s="48" t="inlineStr">
        <is>
          <t>ONP0251</t>
        </is>
      </c>
      <c r="AH47" s="8" t="n">
        <v>3</v>
      </c>
      <c r="AI47" s="48" t="inlineStr">
        <is>
          <t>VPA2</t>
        </is>
      </c>
      <c r="AJ47" s="48" t="inlineStr">
        <is>
          <t>Aktif</t>
        </is>
      </c>
      <c r="AK47" s="8" t="n">
        <v>30</v>
      </c>
      <c r="AL47" s="48" t="inlineStr">
        <is>
          <t>Laki-laki</t>
        </is>
      </c>
      <c r="AM47" s="48" t="inlineStr">
        <is>
          <t>Sudah menikah</t>
        </is>
      </c>
      <c r="AN47" s="48" t="inlineStr">
        <is>
          <t>SMP/Sederajat</t>
        </is>
      </c>
      <c r="AO47" s="48" t="inlineStr">
        <is>
          <t>Peternak</t>
        </is>
      </c>
      <c r="AP47" s="8" t="n">
        <v>0</v>
      </c>
      <c r="AQ47" s="8" t="n">
        <v>1</v>
      </c>
      <c r="AR47" s="8" t="n">
        <v>0</v>
      </c>
      <c r="AS47" s="8" t="n">
        <v>0</v>
      </c>
      <c r="AT47" s="8" t="n">
        <v>0</v>
      </c>
      <c r="AU47" s="8" t="n">
        <v>0</v>
      </c>
      <c r="AV47" s="8" t="n">
        <v>0</v>
      </c>
      <c r="AW47" s="8" t="n">
        <v>0</v>
      </c>
      <c r="AX47" s="48" t="n"/>
      <c r="AY47" s="48" t="inlineStr">
        <is>
          <t>Petani Wiraswasta</t>
        </is>
      </c>
      <c r="AZ47" s="8" t="n">
        <v>1</v>
      </c>
      <c r="BA47" s="8" t="n">
        <v>0</v>
      </c>
      <c r="BB47" s="8" t="n">
        <v>0</v>
      </c>
      <c r="BC47" s="8" t="n">
        <v>1</v>
      </c>
      <c r="BD47" s="8" t="n">
        <v>0</v>
      </c>
      <c r="BE47" s="8" t="n">
        <v>0</v>
      </c>
      <c r="BF47" s="8" t="n">
        <v>0</v>
      </c>
      <c r="BG47" s="8" t="n">
        <v>0</v>
      </c>
      <c r="BH47" s="48" t="n"/>
      <c r="BI47" s="48" t="inlineStr">
        <is>
          <t>Rp2.500.000 - Rp3.500.000</t>
        </is>
      </c>
      <c r="BJ47" s="8" t="n">
        <v>1</v>
      </c>
      <c r="BK47" s="8" t="n">
        <v>2</v>
      </c>
      <c r="BL47" s="8" t="n">
        <v>1</v>
      </c>
      <c r="BM47" s="8" t="n">
        <v>0</v>
      </c>
      <c r="BN47" s="48" t="inlineStr">
        <is>
          <t>Milik sendiri</t>
        </is>
      </c>
      <c r="BO47" s="48" t="inlineStr">
        <is>
          <t>Permanen (dinding bata dan semen)</t>
        </is>
      </c>
      <c r="BP47" s="8" t="n">
        <v>1</v>
      </c>
      <c r="BQ47" s="8" t="n">
        <v>0</v>
      </c>
      <c r="BR47" s="8" t="n">
        <v>0</v>
      </c>
      <c r="BS47" s="8" t="n">
        <v>0</v>
      </c>
      <c r="BT47" s="8" t="n">
        <v>0</v>
      </c>
      <c r="BU47" s="48" t="n"/>
      <c r="BV47" s="48" t="inlineStr">
        <is>
          <t>Keramik/ubin</t>
        </is>
      </c>
      <c r="BW47" s="8" t="n">
        <v>0</v>
      </c>
      <c r="BX47" s="8" t="n">
        <v>0</v>
      </c>
      <c r="BY47" s="8" t="n">
        <v>1</v>
      </c>
      <c r="BZ47" s="8" t="n">
        <v>0</v>
      </c>
      <c r="CA47" s="8" t="n">
        <v>0</v>
      </c>
      <c r="CB47" s="48" t="n"/>
      <c r="CC47" s="48" t="inlineStr">
        <is>
          <t>Genting</t>
        </is>
      </c>
      <c r="CD47" s="8" t="n">
        <v>0</v>
      </c>
      <c r="CE47" s="8" t="n">
        <v>0</v>
      </c>
      <c r="CF47" s="8" t="n">
        <v>0</v>
      </c>
      <c r="CG47" s="8" t="n">
        <v>0</v>
      </c>
      <c r="CH47" s="8" t="n">
        <v>0</v>
      </c>
      <c r="CI47" s="8" t="n">
        <v>1</v>
      </c>
      <c r="CJ47" s="8" t="n">
        <v>0</v>
      </c>
      <c r="CK47" s="48" t="n"/>
      <c r="CL47" s="48" t="inlineStr">
        <is>
          <t>Ya</t>
        </is>
      </c>
      <c r="CM47" s="8" t="n">
        <v>2023</v>
      </c>
      <c r="CN47" s="48" t="inlineStr">
        <is>
          <t>Fixed-Dome (Kubah Tetap)</t>
        </is>
      </c>
      <c r="CO47" s="48" t="inlineStr">
        <is>
          <t>6 m³ (4-5 ekor sapi, ±5 jam memasak/hari, ±50 kg</t>
        </is>
      </c>
      <c r="CP47" s="48" t="inlineStr">
        <is>
          <t>Anggota keluarga - laki-laki</t>
        </is>
      </c>
      <c r="CQ47" s="8" t="n">
        <v>0</v>
      </c>
      <c r="CR47" s="8" t="n">
        <v>0</v>
      </c>
      <c r="CS47" s="8" t="n">
        <v>0</v>
      </c>
      <c r="CT47" s="8" t="n">
        <v>0</v>
      </c>
      <c r="CU47" s="10" t="n">
        <v>1</v>
      </c>
      <c r="CV47" s="10" t="n">
        <v>0</v>
      </c>
      <c r="CW47" s="10" t="n">
        <v>0</v>
      </c>
      <c r="CX47" s="8" t="n">
        <v>0</v>
      </c>
      <c r="CY47" s="48" t="inlineStr">
        <is>
          <t>Anggota keluarga - laki-laki</t>
        </is>
      </c>
      <c r="CZ47" s="8" t="n">
        <v>1</v>
      </c>
      <c r="DA47" s="8" t="n">
        <v>0</v>
      </c>
      <c r="DB47" s="8" t="n">
        <v>0</v>
      </c>
      <c r="DC47" s="48" t="n"/>
      <c r="DD47" s="48" t="inlineStr">
        <is>
          <t>Anggota keluarga - laki-laki CPO atau pendamping</t>
        </is>
      </c>
      <c r="DE47" s="8" t="n">
        <v>1</v>
      </c>
      <c r="DF47" s="8" t="n">
        <v>0</v>
      </c>
      <c r="DG47" s="8" t="n">
        <v>1</v>
      </c>
      <c r="DH47" s="8" t="n">
        <v>0</v>
      </c>
      <c r="DI47" s="48" t="n"/>
      <c r="DJ47" s="48" t="inlineStr">
        <is>
          <t>Anggota keluarga - laki-laki CPO atau pendamping</t>
        </is>
      </c>
      <c r="DK47" s="8" t="n">
        <v>1</v>
      </c>
      <c r="DL47" s="8" t="n">
        <v>0</v>
      </c>
      <c r="DM47" s="8" t="n">
        <v>1</v>
      </c>
      <c r="DN47" s="8" t="n">
        <v>0</v>
      </c>
      <c r="DO47" s="48" t="n"/>
      <c r="DP47" s="8" t="n">
        <v>1</v>
      </c>
      <c r="DQ47" s="8" t="n">
        <v>0</v>
      </c>
      <c r="DR47" s="8" t="n">
        <v>0</v>
      </c>
      <c r="DS47" s="48" t="n"/>
      <c r="DT47" s="48" t="n"/>
      <c r="DU47" s="48" t="n"/>
      <c r="DV47" s="48" t="inlineStr">
        <is>
          <t>Ya</t>
        </is>
      </c>
      <c r="DW47" s="48" t="n"/>
      <c r="DX47" s="48" t="n"/>
      <c r="DY47" s="48" t="n"/>
      <c r="DZ47" s="48" t="n"/>
      <c r="EA47" s="48" t="n"/>
      <c r="EB47" s="48" t="n"/>
      <c r="EC47" s="48" t="n"/>
      <c r="ED47" s="48" t="n"/>
      <c r="EE47" s="48" t="n"/>
      <c r="EF47" s="48" t="n"/>
      <c r="EG47" s="48" t="n"/>
      <c r="EH47" s="48" t="n"/>
      <c r="EI47" s="48" t="inlineStr">
        <is>
          <t>Tidak ada masalah</t>
        </is>
      </c>
      <c r="EJ47" s="8" t="n">
        <v>0</v>
      </c>
      <c r="EK47" s="8" t="n">
        <v>0</v>
      </c>
      <c r="EL47" s="8" t="n">
        <v>0</v>
      </c>
      <c r="EM47" s="8" t="n">
        <v>1</v>
      </c>
      <c r="EN47" s="8" t="n">
        <v>0</v>
      </c>
      <c r="EO47" s="11" t="n"/>
      <c r="EP47" s="48" t="inlineStr">
        <is>
          <t>Ya, cukup jelas dan mudah diikuti</t>
        </is>
      </c>
      <c r="EQ47" s="48" t="inlineStr">
        <is>
          <t>Pelatihan</t>
        </is>
      </c>
      <c r="ER47" s="48" t="inlineStr">
        <is>
          <t>CPO atau pendamping</t>
        </is>
      </c>
      <c r="ES47" s="8" t="n">
        <v>1</v>
      </c>
      <c r="ET47" s="8" t="n">
        <v>0</v>
      </c>
      <c r="EU47" s="8" t="n">
        <v>0</v>
      </c>
      <c r="EV47" s="8" t="n">
        <v>0</v>
      </c>
      <c r="EW47" s="48" t="n"/>
      <c r="EX47" s="48" t="inlineStr">
        <is>
          <t>Anggota keluarga - Laki-laki</t>
        </is>
      </c>
      <c r="EY47" s="8" t="n">
        <v>1</v>
      </c>
      <c r="EZ47" s="8" t="n">
        <v>0</v>
      </c>
      <c r="FA47" s="8" t="n">
        <v>0</v>
      </c>
      <c r="FB47" s="48" t="n"/>
      <c r="FC47" s="48" t="inlineStr">
        <is>
          <t>Setiap hari</t>
        </is>
      </c>
      <c r="FD47" s="48" t="n"/>
      <c r="FE47" s="48" t="inlineStr">
        <is>
          <t>Mengetahui</t>
        </is>
      </c>
      <c r="FF47" s="48" t="inlineStr">
        <is>
          <t>Selalu (setiap hari)</t>
        </is>
      </c>
      <c r="FG47" s="48" t="inlineStr">
        <is>
          <t>Mengetahui</t>
        </is>
      </c>
      <c r="FH47" s="48" t="inlineStr">
        <is>
          <t>Selalu (setiap hari)</t>
        </is>
      </c>
      <c r="FI47" s="48" t="inlineStr">
        <is>
          <t>Mengetahui</t>
        </is>
      </c>
      <c r="FJ47" s="48" t="inlineStr">
        <is>
          <t>Selalu (setiap hari)</t>
        </is>
      </c>
      <c r="FK47" s="48" t="inlineStr">
        <is>
          <t>Mengetahui</t>
        </is>
      </c>
      <c r="FL47" s="48" t="inlineStr">
        <is>
          <t>Cukup sering (2 minggu sekali)</t>
        </is>
      </c>
      <c r="FM47" s="48" t="inlineStr">
        <is>
          <t>Mengetahui</t>
        </is>
      </c>
      <c r="FN47" s="48" t="inlineStr">
        <is>
          <t>Jarang (setiap bulan atau lebih)</t>
        </is>
      </c>
      <c r="FO47" s="48" t="inlineStr">
        <is>
          <t>Mengetahui</t>
        </is>
      </c>
      <c r="FP47" s="48" t="inlineStr">
        <is>
          <t>Cukup sering (2 minggu sekali)</t>
        </is>
      </c>
      <c r="FQ47" s="48" t="inlineStr">
        <is>
          <t>Mengetahui</t>
        </is>
      </c>
      <c r="FR47" s="48" t="inlineStr">
        <is>
          <t>Ya</t>
        </is>
      </c>
      <c r="FS47" s="48" t="inlineStr">
        <is>
          <t>Mengetahui</t>
        </is>
      </c>
      <c r="FT47" s="48" t="inlineStr">
        <is>
          <t>Ya, selalu</t>
        </is>
      </c>
      <c r="FU47" s="48" t="inlineStr">
        <is>
          <t>Laki-laki dewasa Perempuan dewasa</t>
        </is>
      </c>
      <c r="FV47" s="8" t="n">
        <v>1</v>
      </c>
      <c r="FW47" s="8" t="n">
        <v>1</v>
      </c>
      <c r="FX47" s="8" t="n">
        <v>0</v>
      </c>
      <c r="FY47" s="8" t="n">
        <v>0</v>
      </c>
      <c r="FZ47" s="48" t="inlineStr">
        <is>
          <t>Sangat memahami</t>
        </is>
      </c>
      <c r="GA47" s="48" t="inlineStr">
        <is>
          <t>CPO</t>
        </is>
      </c>
      <c r="GB47" s="8" t="n">
        <v>1</v>
      </c>
      <c r="GC47" s="8" t="n">
        <v>0</v>
      </c>
      <c r="GD47" s="8" t="n">
        <v>0</v>
      </c>
      <c r="GE47" s="8" t="n">
        <v>0</v>
      </c>
      <c r="GF47" s="48" t="n"/>
      <c r="GG47" s="48" t="inlineStr">
        <is>
          <t>Sering</t>
        </is>
      </c>
      <c r="GH47" s="48" t="inlineStr">
        <is>
          <t>Ya</t>
        </is>
      </c>
      <c r="GI47" s="48" t="inlineStr">
        <is>
          <t>Tetangga</t>
        </is>
      </c>
      <c r="GJ47" s="8" t="n">
        <v>1</v>
      </c>
      <c r="GK47" s="8" t="n">
        <v>0</v>
      </c>
      <c r="GL47" s="8" t="n">
        <v>0</v>
      </c>
      <c r="GM47" s="8" t="n">
        <v>0</v>
      </c>
      <c r="GN47" s="48" t="n"/>
      <c r="GO47" s="8" t="n">
        <v>9</v>
      </c>
      <c r="GP47" s="48" t="inlineStr">
        <is>
          <t>Penuh (100%)</t>
        </is>
      </c>
      <c r="GQ47" s="48" t="inlineStr">
        <is>
          <t>Kayu bakar LPG</t>
        </is>
      </c>
      <c r="GR47" s="8" t="n">
        <v>1</v>
      </c>
      <c r="GS47" s="8" t="n">
        <v>1</v>
      </c>
      <c r="GT47" s="8" t="n">
        <v>0</v>
      </c>
      <c r="GU47" s="8" t="n">
        <v>0</v>
      </c>
      <c r="GV47" s="8" t="n">
        <v>0</v>
      </c>
      <c r="GW47" s="8" t="n">
        <v>0</v>
      </c>
      <c r="GX47" s="8" t="n">
        <v>0</v>
      </c>
      <c r="GY47" s="48" t="n"/>
      <c r="GZ47" s="48" t="inlineStr">
        <is>
          <t>Ya</t>
        </is>
      </c>
      <c r="HA47" s="8" t="n">
        <v>10</v>
      </c>
      <c r="HB47" s="8" t="n">
        <v>100000</v>
      </c>
      <c r="HC47" s="8" t="n">
        <v>5</v>
      </c>
      <c r="HD47" s="8" t="n">
        <v>50000</v>
      </c>
      <c r="HE47" s="8" t="n">
        <v>12</v>
      </c>
      <c r="HF47" s="8" t="n">
        <v>100000</v>
      </c>
      <c r="HG47" s="8" t="n">
        <v>3</v>
      </c>
      <c r="HH47" s="8" t="n">
        <v>25000</v>
      </c>
      <c r="HI47" s="48" t="n"/>
      <c r="HJ47" s="48" t="n"/>
      <c r="HK47" s="48" t="n"/>
      <c r="HL47" s="48" t="n"/>
      <c r="HM47" s="48" t="n"/>
      <c r="HN47" s="48" t="n"/>
      <c r="HO47" s="48" t="n"/>
      <c r="HP47" s="48" t="n"/>
      <c r="HQ47" s="48" t="n"/>
      <c r="HR47" s="48" t="n"/>
      <c r="HS47" s="48" t="n"/>
      <c r="HT47" s="48" t="n"/>
      <c r="HU47" s="48" t="n"/>
      <c r="HV47" s="48" t="n"/>
      <c r="HW47" s="48" t="n"/>
      <c r="HX47" s="48" t="n"/>
      <c r="HY47" s="8" t="n">
        <v>5</v>
      </c>
      <c r="HZ47" s="8" t="n">
        <v>50000</v>
      </c>
      <c r="IA47" s="8" t="n">
        <v>9</v>
      </c>
      <c r="IB47" s="8" t="n">
        <v>75000</v>
      </c>
      <c r="IC47" s="48" t="n"/>
      <c r="ID47" s="48" t="n"/>
      <c r="IE47" s="48" t="n"/>
      <c r="IF47" s="48" t="n"/>
      <c r="IG47" s="48" t="n"/>
      <c r="IH47" s="48" t="n"/>
      <c r="II47" s="48" t="n"/>
      <c r="IJ47" s="48" t="n"/>
      <c r="IK47" s="48" t="inlineStr">
        <is>
          <t>50-65 kg</t>
        </is>
      </c>
      <c r="IL47" s="48" t="inlineStr">
        <is>
          <t>3-5 jam</t>
        </is>
      </c>
      <c r="IM47" s="48" t="inlineStr">
        <is>
          <t>Ya</t>
        </is>
      </c>
      <c r="IN47" s="48" t="inlineStr">
        <is>
          <t>Tidak</t>
        </is>
      </c>
      <c r="IO47" s="48" t="inlineStr">
        <is>
          <t>Lebih bersih</t>
        </is>
      </c>
      <c r="IP47" s="48" t="n"/>
      <c r="IQ47" s="48" t="inlineStr">
        <is>
          <t>Tidak pernah</t>
        </is>
      </c>
      <c r="IR47" s="48" t="n"/>
      <c r="IS47" s="48" t="n"/>
      <c r="IT47" s="48" t="n"/>
      <c r="IU47" s="48" t="n"/>
      <c r="IV47" s="48" t="n"/>
      <c r="IW47" s="48" t="n"/>
      <c r="IX47" s="48" t="n"/>
      <c r="IY47" s="48" t="n"/>
      <c r="IZ47" s="48" t="inlineStr">
        <is>
          <t>Tidak pernah</t>
        </is>
      </c>
      <c r="JA47" s="48" t="n"/>
      <c r="JB47" s="48" t="n"/>
      <c r="JC47" s="48" t="n"/>
      <c r="JD47" s="48" t="n"/>
      <c r="JE47" s="48" t="n"/>
      <c r="JF47" s="48" t="n"/>
      <c r="JG47" s="48" t="n"/>
      <c r="JH47" s="48" t="n"/>
      <c r="JI47" s="48" t="inlineStr">
        <is>
          <t>Tidak pernah</t>
        </is>
      </c>
      <c r="JJ47" s="48" t="n"/>
      <c r="JK47" s="48" t="n"/>
      <c r="JL47" s="48" t="n"/>
      <c r="JM47" s="48" t="n"/>
      <c r="JN47" s="48" t="n"/>
      <c r="JO47" s="48" t="n"/>
      <c r="JP47" s="48" t="n"/>
      <c r="JQ47" s="48" t="n"/>
      <c r="JR47" s="48" t="inlineStr">
        <is>
          <t>Tidak pernah</t>
        </is>
      </c>
      <c r="JS47" s="48" t="n"/>
      <c r="JT47" s="48" t="n"/>
      <c r="JU47" s="48" t="n"/>
      <c r="JV47" s="48" t="n"/>
      <c r="JW47" s="48" t="n"/>
      <c r="JX47" s="48" t="n"/>
      <c r="JY47" s="48" t="n"/>
      <c r="JZ47" s="48" t="n"/>
      <c r="KA47" s="48" t="inlineStr">
        <is>
          <t>Tidak pernah</t>
        </is>
      </c>
      <c r="KB47" s="48" t="n"/>
      <c r="KC47" s="48" t="n"/>
      <c r="KD47" s="48" t="n"/>
      <c r="KE47" s="48" t="n"/>
      <c r="KF47" s="48" t="n"/>
      <c r="KG47" s="48" t="n"/>
      <c r="KH47" s="48" t="n"/>
      <c r="KI47" s="48" t="n"/>
      <c r="KJ47" s="48" t="inlineStr">
        <is>
          <t>Tidak pernah</t>
        </is>
      </c>
      <c r="KK47" s="48" t="n"/>
      <c r="KL47" s="48" t="n"/>
      <c r="KM47" s="48" t="n"/>
      <c r="KN47" s="48" t="n"/>
      <c r="KO47" s="48" t="n"/>
      <c r="KP47" s="48" t="n"/>
      <c r="KQ47" s="48" t="n"/>
      <c r="KR47" s="48" t="n"/>
      <c r="KS47" s="48" t="inlineStr">
        <is>
          <t>Cukup membaik</t>
        </is>
      </c>
      <c r="KT47" s="48" t="inlineStr">
        <is>
          <t>0-1 kali</t>
        </is>
      </c>
      <c r="KU47" s="48" t="inlineStr">
        <is>
          <t>0-1 kali</t>
        </is>
      </c>
      <c r="KV47" s="48" t="inlineStr">
        <is>
          <t>Tidak ada</t>
        </is>
      </c>
      <c r="KW47" s="8" t="n">
        <v>0</v>
      </c>
      <c r="KX47" s="8" t="n">
        <v>0</v>
      </c>
      <c r="KY47" s="8" t="n">
        <v>0</v>
      </c>
      <c r="KZ47" s="8" t="n">
        <v>1</v>
      </c>
      <c r="LA47" s="48" t="inlineStr">
        <is>
          <t>Cukup membaik</t>
        </is>
      </c>
      <c r="LB47" s="48" t="inlineStr">
        <is>
          <t>Cukup membaik</t>
        </is>
      </c>
      <c r="LC47" s="8" t="n">
        <v>3</v>
      </c>
      <c r="LD47" s="8" t="n">
        <v>3</v>
      </c>
      <c r="LE47" s="8" t="n">
        <v>0</v>
      </c>
      <c r="LF47" s="8" t="n">
        <v>0</v>
      </c>
      <c r="LG47" s="48" t="inlineStr">
        <is>
          <t>Ya</t>
        </is>
      </c>
      <c r="LH47" s="8" t="n">
        <v>100000</v>
      </c>
      <c r="LI47" s="48" t="n"/>
      <c r="LJ47" s="48" t="inlineStr">
        <is>
          <t>Kebutuhan rumah tangga</t>
        </is>
      </c>
      <c r="LK47" s="8" t="n">
        <v>0</v>
      </c>
      <c r="LL47" s="8" t="n">
        <v>0</v>
      </c>
      <c r="LM47" s="8" t="n">
        <v>0</v>
      </c>
      <c r="LN47" s="8" t="n">
        <v>0</v>
      </c>
      <c r="LO47" s="8" t="n">
        <v>1</v>
      </c>
      <c r="LP47" s="8" t="n">
        <v>0</v>
      </c>
      <c r="LQ47" s="8" t="n">
        <v>0</v>
      </c>
      <c r="LR47" s="48" t="n"/>
      <c r="LS47" s="8" t="n">
        <v>15</v>
      </c>
      <c r="LT47" s="8" t="n">
        <v>15</v>
      </c>
      <c r="LU47" s="8" t="n">
        <v>0</v>
      </c>
      <c r="LV47" s="8" t="n">
        <v>6</v>
      </c>
      <c r="LW47" s="8" t="n">
        <v>6</v>
      </c>
      <c r="LX47" s="8" t="n">
        <v>0</v>
      </c>
      <c r="LY47" s="8" t="n">
        <v>7</v>
      </c>
      <c r="LZ47" s="8" t="n">
        <v>7</v>
      </c>
      <c r="MA47" s="8" t="n">
        <v>0</v>
      </c>
      <c r="MB47" s="48" t="inlineStr">
        <is>
          <t>Ya</t>
        </is>
      </c>
      <c r="MC47" s="8" t="n">
        <v>30</v>
      </c>
      <c r="MD47" s="8" t="n">
        <v>15</v>
      </c>
      <c r="ME47" s="8" t="n">
        <v>30</v>
      </c>
      <c r="MF47" s="8" t="n">
        <v>15</v>
      </c>
      <c r="MG47" s="8" t="n">
        <v>0</v>
      </c>
      <c r="MH47" s="8" t="n">
        <v>0</v>
      </c>
      <c r="MI47" s="48" t="inlineStr">
        <is>
          <t>Istirahat</t>
        </is>
      </c>
      <c r="MJ47" s="8" t="n">
        <v>0</v>
      </c>
      <c r="MK47" s="8" t="n">
        <v>0</v>
      </c>
      <c r="ML47" s="8" t="n">
        <v>1</v>
      </c>
      <c r="MM47" s="8" t="n">
        <v>0</v>
      </c>
      <c r="MN47" s="8" t="n">
        <v>0</v>
      </c>
      <c r="MO47" s="8" t="n">
        <v>0</v>
      </c>
      <c r="MP47" s="48" t="n"/>
      <c r="MQ47" s="48" t="n"/>
      <c r="MR47" s="48" t="inlineStr">
        <is>
          <t>kumpul keluarga</t>
        </is>
      </c>
      <c r="MS47" s="48" t="n"/>
      <c r="MT47" s="48" t="inlineStr">
        <is>
          <t>santai bersama</t>
        </is>
      </c>
      <c r="MU47" s="48" t="inlineStr">
        <is>
          <t>Tidak</t>
        </is>
      </c>
      <c r="MV47" s="48" t="n"/>
      <c r="MW47" s="48" t="n"/>
      <c r="MX47" s="48" t="n"/>
      <c r="MY47" s="48" t="n"/>
      <c r="MZ47" s="48" t="n"/>
      <c r="NA47" s="48" t="n"/>
      <c r="NB47" s="48" t="n"/>
      <c r="NC47" s="48" t="n"/>
      <c r="ND47" s="48" t="n"/>
      <c r="NE47" s="48" t="n"/>
      <c r="NF47" s="48" t="n"/>
      <c r="NG47" s="48" t="n"/>
      <c r="NH47" s="48" t="n"/>
      <c r="NI47" s="48" t="n"/>
      <c r="NJ47" s="48" t="n"/>
      <c r="NK47" s="48" t="n"/>
      <c r="NL47" s="48" t="inlineStr">
        <is>
          <t>Ya</t>
        </is>
      </c>
      <c r="NM47" s="48" t="inlineStr">
        <is>
          <t>Kombinasi dana mandiri dan dana hibah</t>
        </is>
      </c>
      <c r="NN47" s="48" t="inlineStr">
        <is>
          <t>&gt;11.000.001</t>
        </is>
      </c>
      <c r="NO47" s="48" t="inlineStr">
        <is>
          <t>Pemerintah</t>
        </is>
      </c>
      <c r="NP47" s="48" t="n"/>
      <c r="NQ47" s="48" t="n"/>
      <c r="NR47" s="48" t="n"/>
      <c r="NS47" s="48" t="n"/>
      <c r="NT47" s="48" t="n"/>
      <c r="NU47" s="48" t="n"/>
      <c r="NV47" s="48" t="inlineStr">
        <is>
          <t>Anggota keluarga - Laki-laki dewasa</t>
        </is>
      </c>
      <c r="NW47" s="48" t="n"/>
      <c r="NX47" s="48" t="inlineStr">
        <is>
          <t>Sedikit meningkat</t>
        </is>
      </c>
      <c r="NY47" s="8" t="n">
        <v>40</v>
      </c>
      <c r="NZ47" s="8" t="n">
        <v>20</v>
      </c>
      <c r="OA47" s="8" t="n">
        <v>0</v>
      </c>
      <c r="OB47" s="8" t="n">
        <v>5</v>
      </c>
      <c r="OC47" s="8" t="n">
        <v>5</v>
      </c>
      <c r="OD47" s="8" t="n">
        <v>0</v>
      </c>
      <c r="OE47" s="48" t="inlineStr">
        <is>
          <t>Lebih baik</t>
        </is>
      </c>
      <c r="OF47" s="48" t="inlineStr">
        <is>
          <t>Jauh lebih baik (beda waktu memasak lebih cepat setengah jam atau lebih, ATAU tidak lagi ada rasa/bau makanan yang berubah, ATAU alasan lainnya)</t>
        </is>
      </c>
      <c r="OG47" s="48" t="inlineStr">
        <is>
          <t>Ya</t>
        </is>
      </c>
      <c r="OH47" s="8" t="n">
        <v>0</v>
      </c>
      <c r="OI47" s="8" t="n">
        <v>2</v>
      </c>
      <c r="OJ47" s="8" t="n">
        <v>0</v>
      </c>
      <c r="OK47" s="8" t="n">
        <v>0</v>
      </c>
      <c r="OL47" s="8" t="n">
        <v>0</v>
      </c>
      <c r="OM47" s="8" t="n">
        <v>0</v>
      </c>
      <c r="ON47" s="8" t="n">
        <v>0</v>
      </c>
      <c r="OO47" s="8" t="n">
        <v>0</v>
      </c>
      <c r="OP47" s="48" t="inlineStr">
        <is>
          <t>Sapi perah</t>
        </is>
      </c>
      <c r="OQ47" s="8" t="n">
        <v>0</v>
      </c>
      <c r="OR47" s="8" t="n">
        <v>1</v>
      </c>
      <c r="OS47" s="8" t="n">
        <v>0</v>
      </c>
      <c r="OT47" s="8" t="n">
        <v>0</v>
      </c>
      <c r="OU47" s="8" t="n">
        <v>0</v>
      </c>
      <c r="OV47" s="8" t="n">
        <v>0</v>
      </c>
      <c r="OW47" s="8" t="n">
        <v>0</v>
      </c>
      <c r="OX47" s="8" t="n">
        <v>0</v>
      </c>
      <c r="OY47" s="48" t="n"/>
      <c r="OZ47" s="48" t="n"/>
      <c r="PA47" s="48" t="n"/>
      <c r="PB47" s="48" t="n"/>
      <c r="PC47" s="48" t="n"/>
      <c r="PD47" s="48" t="n"/>
      <c r="PE47" s="48" t="n"/>
      <c r="PF47" s="48" t="n"/>
      <c r="PG47" s="48" t="n"/>
      <c r="PH47" s="48" t="n"/>
      <c r="PI47" s="48" t="n"/>
      <c r="PJ47" s="48" t="inlineStr">
        <is>
          <t>1-Disebarkan ke lahan terbuka</t>
        </is>
      </c>
      <c r="PK47" s="8" t="n">
        <v>0</v>
      </c>
      <c r="PL47" s="8" t="n">
        <v>0</v>
      </c>
      <c r="PM47" s="8" t="n">
        <v>0</v>
      </c>
      <c r="PN47" s="8" t="n">
        <v>0</v>
      </c>
      <c r="PO47" s="8" t="n">
        <v>0</v>
      </c>
      <c r="PP47" s="8" t="n">
        <v>1</v>
      </c>
      <c r="PQ47" s="8" t="n">
        <v>0</v>
      </c>
      <c r="PR47" s="8" t="n">
        <v>0</v>
      </c>
      <c r="PS47" s="8" t="n">
        <v>0</v>
      </c>
      <c r="PT47" s="48" t="n"/>
      <c r="PU47" s="48" t="n"/>
      <c r="PV47" s="48" t="n"/>
      <c r="PW47" s="48" t="n"/>
      <c r="PX47" s="48" t="n"/>
      <c r="PY47" s="48" t="n"/>
      <c r="PZ47" s="48" t="n"/>
      <c r="QA47" s="48" t="n"/>
      <c r="QB47" s="48" t="n"/>
      <c r="QC47" s="48" t="n"/>
      <c r="QD47" s="48" t="n"/>
      <c r="QE47" s="48" t="n"/>
      <c r="QF47" s="48" t="n"/>
      <c r="QG47" s="48" t="n"/>
      <c r="QH47" s="48" t="n"/>
      <c r="QI47" s="48" t="n"/>
      <c r="QJ47" s="48" t="n"/>
      <c r="QK47" s="48" t="n"/>
      <c r="QL47" s="48" t="n"/>
      <c r="QM47" s="48" t="n"/>
      <c r="QN47" s="48" t="n"/>
      <c r="QO47" s="48" t="n"/>
      <c r="QP47" s="48" t="n"/>
      <c r="QQ47" s="48" t="n"/>
      <c r="QR47" s="48" t="n"/>
      <c r="QS47" s="48" t="n"/>
      <c r="QT47" s="48" t="n"/>
      <c r="QU47" s="48" t="n"/>
      <c r="QV47" s="48" t="n"/>
      <c r="QW47" s="48" t="n"/>
      <c r="QX47" s="48" t="n"/>
      <c r="QY47" s="48" t="n"/>
      <c r="QZ47" s="48" t="n"/>
      <c r="RA47" s="48" t="n"/>
      <c r="RB47" s="48" t="n"/>
      <c r="RC47" s="48" t="n"/>
      <c r="RD47" s="48" t="n"/>
      <c r="RE47" s="48" t="n"/>
      <c r="RF47" s="48" t="n"/>
      <c r="RG47" s="48" t="n"/>
      <c r="RH47" s="48" t="n"/>
      <c r="RI47" s="48" t="n"/>
      <c r="RJ47" s="48" t="n"/>
      <c r="RK47" s="48" t="n"/>
      <c r="RL47" s="48" t="n"/>
      <c r="RM47" s="48" t="n"/>
      <c r="RN47" s="48" t="n"/>
      <c r="RO47" s="48" t="n"/>
      <c r="RP47" s="48" t="n"/>
      <c r="RQ47" s="48" t="n"/>
      <c r="RR47" s="48" t="n"/>
      <c r="RS47" s="48" t="n"/>
      <c r="RT47" s="48" t="n"/>
      <c r="RU47" s="48" t="n"/>
      <c r="RV47" s="48" t="n"/>
      <c r="RW47" s="48" t="n"/>
      <c r="RX47" s="48" t="n"/>
      <c r="RY47" s="48" t="n"/>
      <c r="RZ47" s="48" t="n"/>
      <c r="SA47" s="48" t="n"/>
      <c r="SB47" s="48" t="n"/>
      <c r="SC47" s="48" t="n"/>
      <c r="SD47" s="48" t="n"/>
      <c r="SE47" s="8" t="n">
        <v>2</v>
      </c>
      <c r="SF47" s="48" t="n"/>
      <c r="SG47" s="48" t="n"/>
      <c r="SH47" s="48" t="n"/>
      <c r="SI47" s="48" t="n"/>
      <c r="SJ47" s="48" t="n"/>
      <c r="SK47" s="48" t="n"/>
      <c r="SL47" s="48" t="n"/>
      <c r="SM47" s="48" t="n"/>
      <c r="SN47" s="48" t="n"/>
      <c r="SO47" s="48" t="n"/>
      <c r="SP47" s="48" t="n"/>
      <c r="SQ47" s="48" t="n"/>
      <c r="SR47" s="48" t="n"/>
      <c r="SS47" s="48" t="n"/>
      <c r="ST47" s="48" t="n"/>
      <c r="SU47" s="48" t="n"/>
      <c r="SV47" s="48" t="n"/>
      <c r="SW47" s="48" t="n"/>
      <c r="SX47" s="48" t="n"/>
      <c r="SY47" s="48" t="n"/>
      <c r="SZ47" s="48" t="n"/>
      <c r="TA47" s="48" t="n"/>
      <c r="TB47" s="48" t="n"/>
      <c r="TC47" s="48" t="n"/>
      <c r="TD47" s="48" t="n"/>
      <c r="TE47" s="48" t="n"/>
      <c r="TF47" s="48" t="n"/>
      <c r="TG47" s="48" t="n"/>
      <c r="TH47" s="48" t="n"/>
      <c r="TI47" s="48" t="n"/>
      <c r="TJ47" s="48" t="n"/>
      <c r="TK47" s="48" t="n"/>
      <c r="TL47" s="48" t="n"/>
      <c r="TM47" s="48" t="n"/>
      <c r="TN47" s="48" t="n"/>
      <c r="TO47" s="48" t="n"/>
      <c r="TP47" s="48" t="n"/>
      <c r="TQ47" s="48" t="n"/>
      <c r="TR47" s="48" t="n"/>
      <c r="TS47" s="48" t="n"/>
      <c r="TT47" s="48" t="n"/>
      <c r="TU47" s="48" t="n"/>
      <c r="TV47" s="48" t="n"/>
      <c r="TW47" s="48" t="n"/>
      <c r="TX47" s="48" t="n"/>
      <c r="TY47" s="48" t="n"/>
      <c r="TZ47" s="48" t="n"/>
      <c r="UA47" s="48" t="inlineStr">
        <is>
          <t>Pemberian pakan di kandang</t>
        </is>
      </c>
      <c r="UB47" s="48" t="n"/>
      <c r="UC47" s="48" t="n"/>
      <c r="UD47" s="48" t="n"/>
      <c r="UE47" s="48" t="n"/>
      <c r="UF47" s="48" t="n"/>
      <c r="UG47" s="48" t="n"/>
      <c r="UH47" s="48" t="n"/>
      <c r="UI47" s="48" t="inlineStr">
        <is>
          <t>Sangat teratur (setiap hari)</t>
        </is>
      </c>
      <c r="UJ47" s="48" t="n"/>
      <c r="UK47" s="48" t="n"/>
      <c r="UL47" s="48" t="n"/>
      <c r="UM47" s="48" t="n"/>
      <c r="UN47" s="48" t="n"/>
      <c r="UO47" s="48" t="n"/>
      <c r="UP47" s="48" t="n"/>
      <c r="UQ47" s="48" t="inlineStr">
        <is>
          <t>Sangat sering (&gt;1 kali sehari)</t>
        </is>
      </c>
      <c r="UR47" s="48" t="n"/>
      <c r="US47" s="48" t="n"/>
      <c r="UT47" s="48" t="n"/>
      <c r="UU47" s="48" t="n"/>
      <c r="UV47" s="48" t="n"/>
      <c r="UW47" s="48" t="n"/>
      <c r="UX47" s="48" t="n"/>
      <c r="UY47" s="48" t="n"/>
      <c r="UZ47" s="48" t="n"/>
      <c r="VA47" s="48" t="n"/>
      <c r="VB47" s="48" t="n"/>
      <c r="VC47" s="48" t="n"/>
      <c r="VD47" s="48" t="n"/>
      <c r="VE47" s="48" t="n"/>
      <c r="VF47" s="48" t="n"/>
      <c r="VG47" s="48" t="n"/>
      <c r="VH47" s="48" t="n"/>
      <c r="VI47" s="48" t="n"/>
      <c r="VJ47" s="48" t="n"/>
      <c r="VK47" s="48" t="inlineStr">
        <is>
          <t>4-Disimpan dalam kotak bersekat 5-Untuk disebar di tanah (dan dibajak) 6-Digester biogas</t>
        </is>
      </c>
      <c r="VL47" s="8" t="n">
        <v>0</v>
      </c>
      <c r="VM47" s="8" t="n">
        <v>0</v>
      </c>
      <c r="VN47" s="8" t="n">
        <v>0</v>
      </c>
      <c r="VO47" s="8" t="n">
        <v>1</v>
      </c>
      <c r="VP47" s="8" t="n">
        <v>1</v>
      </c>
      <c r="VQ47" s="8" t="n">
        <v>1</v>
      </c>
      <c r="VR47" s="8" t="n">
        <v>0</v>
      </c>
      <c r="VS47" s="8" t="n">
        <v>0</v>
      </c>
      <c r="VT47" s="48" t="n"/>
      <c r="VU47" s="48" t="n"/>
      <c r="VV47" s="48" t="n"/>
      <c r="VW47" s="48" t="n"/>
      <c r="VX47" s="48" t="n"/>
      <c r="VY47" s="48" t="n"/>
      <c r="VZ47" s="48" t="n"/>
      <c r="WA47" s="48" t="n"/>
      <c r="WB47" s="48" t="n"/>
      <c r="WC47" s="48" t="n"/>
      <c r="WD47" s="48" t="n"/>
      <c r="WE47" s="48" t="n"/>
      <c r="WF47" s="48" t="n"/>
      <c r="WG47" s="48" t="n"/>
      <c r="WH47" s="48" t="n"/>
      <c r="WI47" s="48" t="n"/>
      <c r="WJ47" s="48" t="n"/>
      <c r="WK47" s="48" t="n"/>
      <c r="WL47" s="48" t="n"/>
      <c r="WM47" s="48" t="n"/>
      <c r="WN47" s="48" t="n"/>
      <c r="WO47" s="48" t="n"/>
      <c r="WP47" s="48" t="n"/>
      <c r="WQ47" s="48" t="n"/>
      <c r="WR47" s="48" t="n"/>
      <c r="WS47" s="48" t="n"/>
      <c r="WT47" s="48" t="n"/>
      <c r="WU47" s="48" t="n"/>
      <c r="WV47" s="48" t="n"/>
      <c r="WW47" s="48" t="n"/>
      <c r="WX47" s="48" t="n"/>
      <c r="WY47" s="48" t="n"/>
      <c r="WZ47" s="48" t="n"/>
      <c r="XA47" s="48" t="n"/>
      <c r="XB47" s="48" t="n"/>
      <c r="XC47" s="48" t="n"/>
      <c r="XD47" s="48" t="n"/>
      <c r="XE47" s="48" t="n"/>
      <c r="XF47" s="48" t="n"/>
      <c r="XG47" s="48" t="n"/>
      <c r="XH47" s="48" t="n"/>
      <c r="XI47" s="48" t="n"/>
      <c r="XJ47" s="48" t="n"/>
      <c r="XK47" s="48" t="n"/>
      <c r="XL47" s="48" t="n"/>
      <c r="XM47" s="48" t="n"/>
      <c r="XN47" s="48" t="n"/>
      <c r="XO47" s="48" t="n"/>
      <c r="XP47" s="48" t="n"/>
      <c r="XQ47" s="48" t="n"/>
      <c r="XR47" s="48" t="n"/>
      <c r="XS47" s="48" t="n"/>
      <c r="XT47" s="48" t="n"/>
      <c r="XU47" s="48" t="n"/>
      <c r="XV47" s="48" t="n"/>
      <c r="XW47" s="48" t="n"/>
      <c r="XX47" s="48" t="n"/>
      <c r="XY47" s="48" t="n"/>
      <c r="XZ47" s="48" t="n"/>
      <c r="YA47" s="48" t="n"/>
      <c r="YB47" s="48" t="n"/>
      <c r="YC47" s="48" t="n"/>
      <c r="YD47" s="48" t="n"/>
      <c r="YE47" s="48" t="n"/>
      <c r="YF47" s="48" t="n"/>
      <c r="YG47" s="48" t="n"/>
      <c r="YH47" s="48" t="n"/>
      <c r="YI47" s="48" t="n"/>
      <c r="YJ47" s="48" t="n"/>
      <c r="YK47" s="48" t="n"/>
      <c r="YL47" s="48" t="n"/>
      <c r="YM47" s="48" t="n"/>
      <c r="YN47" s="48" t="n"/>
      <c r="YO47" s="48" t="n"/>
      <c r="YP47" s="48" t="n"/>
      <c r="YQ47" s="48" t="n"/>
      <c r="YR47" s="48" t="n"/>
      <c r="YS47" s="48" t="n"/>
      <c r="YT47" s="8" t="n">
        <v>50</v>
      </c>
      <c r="YU47" s="48" t="n"/>
      <c r="YV47" s="48" t="n"/>
      <c r="YW47" s="48" t="n"/>
      <c r="YX47" s="48" t="n"/>
      <c r="YY47" s="48" t="n"/>
      <c r="YZ47" s="48" t="n"/>
      <c r="ZA47" s="48" t="n"/>
      <c r="ZB47" s="8" t="n">
        <v>2</v>
      </c>
      <c r="ZC47" s="48" t="n"/>
      <c r="ZD47" s="48" t="n"/>
      <c r="ZE47" s="48" t="n"/>
      <c r="ZF47" s="48" t="n"/>
      <c r="ZG47" s="48" t="n"/>
      <c r="ZH47" s="48" t="n"/>
      <c r="ZI47" s="48" t="n"/>
      <c r="ZJ47" s="48" t="inlineStr">
        <is>
          <t>Pakan segar (misal: rumput)</t>
        </is>
      </c>
      <c r="ZK47" s="48" t="n"/>
      <c r="ZL47" s="48" t="n"/>
      <c r="ZM47" s="48" t="n"/>
      <c r="ZN47" s="48" t="n"/>
      <c r="ZO47" s="48" t="n"/>
      <c r="ZP47" s="48" t="n"/>
      <c r="ZQ47" s="48" t="inlineStr">
        <is>
          <t>Ya</t>
        </is>
      </c>
      <c r="ZR47" s="48" t="inlineStr">
        <is>
          <t>Padat Cair</t>
        </is>
      </c>
      <c r="ZS47" s="8" t="n">
        <v>1</v>
      </c>
      <c r="ZT47" s="8" t="n">
        <v>1</v>
      </c>
      <c r="ZU47" s="8" t="n">
        <v>40</v>
      </c>
      <c r="ZV47" s="8" t="n">
        <v>40</v>
      </c>
      <c r="ZW47" s="48" t="inlineStr">
        <is>
          <t>Ya</t>
        </is>
      </c>
      <c r="ZX47" s="48" t="inlineStr">
        <is>
          <t>Mengetahui</t>
        </is>
      </c>
      <c r="ZY47" s="48" t="inlineStr">
        <is>
          <t>Digunakan untuk pupuk di lahan pertanian sendiri Dibuang ke lahan sekitar kandang - yg ditanami tanaman</t>
        </is>
      </c>
      <c r="ZZ47" s="8" t="n">
        <v>1</v>
      </c>
      <c r="AAA47" s="8" t="n">
        <v>0</v>
      </c>
      <c r="AAB47" s="8" t="n">
        <v>0</v>
      </c>
      <c r="AAC47" s="8" t="n">
        <v>1</v>
      </c>
      <c r="AAD47" s="8" t="n">
        <v>0</v>
      </c>
      <c r="AAE47" s="8" t="n">
        <v>0</v>
      </c>
      <c r="AAF47" s="8" t="n">
        <v>0</v>
      </c>
      <c r="AAG47" s="48" t="inlineStr">
        <is>
          <t>Pupuk cair untuk tanaman</t>
        </is>
      </c>
      <c r="AAH47" s="8" t="n">
        <v>1</v>
      </c>
      <c r="AAI47" s="8" t="n">
        <v>0</v>
      </c>
      <c r="AAJ47" s="8" t="n">
        <v>0</v>
      </c>
      <c r="AAK47" s="8" t="n">
        <v>0</v>
      </c>
      <c r="AAL47" s="8" t="n">
        <v>0</v>
      </c>
      <c r="AAM47" s="48" t="n"/>
      <c r="AAN47" s="48" t="n"/>
      <c r="AAO47" s="48" t="n"/>
      <c r="AAP47" s="48" t="n"/>
      <c r="AAQ47" s="48" t="n"/>
      <c r="AAR47" s="48" t="n"/>
      <c r="AAS47" s="48" t="n"/>
      <c r="AAT47" s="48" t="n"/>
      <c r="AAU47" s="48" t="n"/>
      <c r="AAV47" s="11" t="inlineStr">
        <is>
          <t>Rumput</t>
        </is>
      </c>
      <c r="AAW47" s="48" t="inlineStr">
        <is>
          <t>Sering ( 1 minggu 2 kali)</t>
        </is>
      </c>
      <c r="AAX47" s="8" t="n">
        <v>2000</v>
      </c>
      <c r="AAY47" s="8" t="n">
        <v>100</v>
      </c>
      <c r="AAZ47" s="8" t="n">
        <v>40</v>
      </c>
      <c r="ABA47" s="8" t="n">
        <v>40</v>
      </c>
      <c r="ABB47" s="48" t="inlineStr">
        <is>
          <t>Urea</t>
        </is>
      </c>
      <c r="ABC47" s="48" t="n"/>
      <c r="ABD47" s="8" t="n">
        <v>30</v>
      </c>
      <c r="ABE47" s="8" t="n">
        <v>4000</v>
      </c>
      <c r="ABF47" s="8" t="n">
        <v>10</v>
      </c>
      <c r="ABG47" s="8" t="n">
        <v>4000</v>
      </c>
      <c r="ABH47" s="8" t="n">
        <v>300</v>
      </c>
      <c r="ABI47" s="8" t="n">
        <v>350</v>
      </c>
      <c r="ABJ47" s="48" t="inlineStr">
        <is>
          <t>Ya</t>
        </is>
      </c>
      <c r="ABK47" s="48" t="inlineStr">
        <is>
          <t>Cukup meningkat</t>
        </is>
      </c>
      <c r="ABL47" s="48" t="inlineStr">
        <is>
          <t>Cukup meningkat</t>
        </is>
      </c>
      <c r="ABM47" s="48" t="inlineStr">
        <is>
          <t>Cukup meningkat</t>
        </is>
      </c>
      <c r="ABN47" s="48" t="n"/>
      <c r="ABO47" s="48" t="n"/>
      <c r="ABP47" s="48" t="inlineStr">
        <is>
          <t>Tidak memiliki tempat untuk menyimpan Ladang/sawah terlalu jauh, sulit untuk mengangkut ke sana</t>
        </is>
      </c>
      <c r="ABQ47" s="8" t="n">
        <v>0</v>
      </c>
      <c r="ABR47" s="8" t="n">
        <v>1</v>
      </c>
      <c r="ABS47" s="8" t="n">
        <v>0</v>
      </c>
      <c r="ABT47" s="8" t="n">
        <v>1</v>
      </c>
      <c r="ABU47" s="8" t="n">
        <v>0</v>
      </c>
      <c r="ABV47" s="8" t="n">
        <v>0</v>
      </c>
      <c r="ABW47" s="8" t="n">
        <v>0</v>
      </c>
      <c r="ABX47" s="48" t="n"/>
      <c r="ABY47" s="48" t="inlineStr">
        <is>
          <t>tidak</t>
        </is>
      </c>
      <c r="ABZ47" s="48" t="inlineStr">
        <is>
          <t>Manfaat besar dan membantu kehidupan sehari-hari</t>
        </is>
      </c>
      <c r="ACA47" s="48" t="inlineStr">
        <is>
          <t>Berkurang</t>
        </is>
      </c>
      <c r="ACB47" s="48" t="inlineStr">
        <is>
          <t>Anggota keluarga - Perempuan dewasa</t>
        </is>
      </c>
      <c r="ACC47" s="48" t="inlineStr">
        <is>
          <t>Setuju</t>
        </is>
      </c>
      <c r="ACD47" s="48" t="inlineStr">
        <is>
          <t>Anggota keluarga - Laki-laki dewasa</t>
        </is>
      </c>
      <c r="ACE47" s="8" t="n">
        <v>1</v>
      </c>
      <c r="ACF47" s="8" t="n">
        <v>0</v>
      </c>
      <c r="ACG47" s="8" t="n">
        <v>0</v>
      </c>
      <c r="ACH47" s="8" t="n">
        <v>0</v>
      </c>
      <c r="ACI47" s="48" t="inlineStr">
        <is>
          <t>Sangat puas</t>
        </is>
      </c>
      <c r="ACJ47" s="48" t="inlineStr">
        <is>
          <t>Sangat puas</t>
        </is>
      </c>
      <c r="ACK47" s="48" t="inlineStr">
        <is>
          <t>Sangat puas</t>
        </is>
      </c>
      <c r="ACL47" s="48" t="inlineStr">
        <is>
          <t>Sangat puas</t>
        </is>
      </c>
      <c r="ACM47" s="48" t="inlineStr">
        <is>
          <t>Tidak</t>
        </is>
      </c>
      <c r="ACN47" s="48" t="n"/>
      <c r="ACO47" s="48" t="inlineStr">
        <is>
          <t>Sangat puas</t>
        </is>
      </c>
      <c r="ACP47" s="48" t="n"/>
      <c r="ACQ47" s="48" t="n"/>
      <c r="ACR47" s="48" t="n"/>
      <c r="ACS47" s="48" t="n"/>
      <c r="ACT47" s="48" t="n"/>
      <c r="ACU47" s="48" t="n"/>
      <c r="ACV47" s="48" t="n"/>
      <c r="ACW47" s="48" t="n"/>
      <c r="ACX47" s="48" t="n"/>
      <c r="ACY47" s="48" t="n"/>
      <c r="ACZ47" s="48" t="inlineStr">
        <is>
          <t>Menghubungi CPO atau pendamping</t>
        </is>
      </c>
      <c r="ADA47" s="8" t="n">
        <v>0</v>
      </c>
      <c r="ADB47" s="8" t="n">
        <v>0</v>
      </c>
      <c r="ADC47" s="8" t="n">
        <v>0</v>
      </c>
      <c r="ADD47" s="8" t="n">
        <v>0</v>
      </c>
      <c r="ADE47" s="8" t="n">
        <v>1</v>
      </c>
      <c r="ADF47" s="8" t="n">
        <v>0</v>
      </c>
      <c r="ADG47" s="8" t="n">
        <v>0</v>
      </c>
      <c r="ADH47" s="8" t="n">
        <v>0</v>
      </c>
      <c r="ADI47" s="12" t="n"/>
      <c r="ADJ47" s="17" t="inlineStr">
        <is>
          <t>Laki-laki dewasa</t>
        </is>
      </c>
      <c r="ADK47" s="48" t="n"/>
      <c r="ADL47" s="17" t="inlineStr">
        <is>
          <t>Menelepon atau WA langsung</t>
        </is>
      </c>
      <c r="ADM47" s="48" t="n"/>
      <c r="ADN47" s="11" t="inlineStr">
        <is>
          <t>Tidak ada</t>
        </is>
      </c>
      <c r="ADO47" s="48" t="inlineStr">
        <is>
          <t>Ya, selalu</t>
        </is>
      </c>
      <c r="ADP47"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47" s="18" t="n">
        <v>1</v>
      </c>
      <c r="ADR47" s="18" t="n">
        <v>1</v>
      </c>
      <c r="ADS47" s="18" t="n">
        <v>1</v>
      </c>
      <c r="ADT47" s="18" t="n">
        <v>1</v>
      </c>
      <c r="ADU47" s="18" t="n">
        <v>1</v>
      </c>
      <c r="ADV47" s="18" t="n">
        <v>1</v>
      </c>
      <c r="ADW47" s="18" t="n">
        <v>1</v>
      </c>
      <c r="ADX47" s="18" t="n">
        <v>1</v>
      </c>
      <c r="ADY47" s="18" t="n">
        <v>1</v>
      </c>
      <c r="ADZ47" s="18" t="n">
        <v>0</v>
      </c>
      <c r="AEA47" s="18" t="n">
        <v>0</v>
      </c>
      <c r="AEB47" s="18" t="n">
        <v>0</v>
      </c>
      <c r="AEC47" s="48" t="n"/>
      <c r="AED47" s="48" t="inlineStr">
        <is>
          <t>Mengurangi pengeluaran energi</t>
        </is>
      </c>
      <c r="AEE47" s="48" t="n"/>
      <c r="AEF47" s="48" t="inlineStr">
        <is>
          <t>Pemerintah daerah</t>
        </is>
      </c>
      <c r="AEG47" s="48" t="n"/>
      <c r="AEH47" s="48" t="inlineStr">
        <is>
          <t>WhatsApp Image 2026-02-06 at 20.22.17 (1)-20_28_22.jpeg</t>
        </is>
      </c>
      <c r="AEI47" s="16" t="inlineStr">
        <is>
          <t>https://kf.kobotoolbox.org/api/v2/assets/avstPQqLr3Ab3ZdcVTXZ6f/data/667247006/attachments/att5fwKxdHqtaDkxjVjyd7rT/</t>
        </is>
      </c>
      <c r="AEJ47" s="48" t="inlineStr">
        <is>
          <t>WhatsApp Image 2026-02-06 at 20.22.17-20_28_33.jpeg</t>
        </is>
      </c>
      <c r="AEK47" s="16" t="inlineStr">
        <is>
          <t>https://kf.kobotoolbox.org/api/v2/assets/avstPQqLr3Ab3ZdcVTXZ6f/data/667247006/attachments/attaNkxPRMwF7pzH5MMpauVg/</t>
        </is>
      </c>
      <c r="AEL47" s="48" t="inlineStr">
        <is>
          <t>manto</t>
        </is>
      </c>
      <c r="AEM47" s="48" t="n"/>
      <c r="AEN47" s="48" t="n"/>
    </row>
    <row r="48">
      <c r="A48" s="6" t="n">
        <v>46062</v>
      </c>
      <c r="B48" s="6" t="n">
        <v>46063</v>
      </c>
      <c r="C48" s="48" t="inlineStr">
        <is>
          <t>Marmanto</t>
        </is>
      </c>
      <c r="D48" s="48" t="inlineStr">
        <is>
          <t>Handayani</t>
        </is>
      </c>
      <c r="E48" s="8">
        <f>+62882077254553</f>
        <v/>
      </c>
      <c r="F48" s="48" t="n"/>
      <c r="G48" s="8" t="n">
        <v>-7.21472</v>
      </c>
      <c r="H48" s="8" t="n">
        <v>110.2514082</v>
      </c>
      <c r="I48" s="48" t="n"/>
      <c r="J48" s="8" t="n">
        <v>2.23</v>
      </c>
      <c r="K48" s="48" t="n"/>
      <c r="L48" s="48" t="n"/>
      <c r="M48" s="8" t="n">
        <v>-7.2145684</v>
      </c>
      <c r="N48" s="8" t="n">
        <v>110.2513932</v>
      </c>
      <c r="O48" s="48" t="n"/>
      <c r="P48" s="8" t="n">
        <v>5</v>
      </c>
      <c r="Q48" s="48" t="n"/>
      <c r="R48" s="48" t="inlineStr">
        <is>
          <t>Jawa Tengah</t>
        </is>
      </c>
      <c r="S48" s="48" t="n"/>
      <c r="T48" s="48" t="n"/>
      <c r="U48" s="48" t="n"/>
      <c r="V48" s="48" t="n"/>
      <c r="W48" s="48" t="n"/>
      <c r="X48" s="48" t="n"/>
      <c r="Y48" s="48" t="n"/>
      <c r="Z48" s="48" t="n"/>
      <c r="AA48" s="48" t="n"/>
      <c r="AB48" s="48" t="n"/>
      <c r="AC48" s="48" t="inlineStr">
        <is>
          <t>Semarang</t>
        </is>
      </c>
      <c r="AD48" s="48" t="inlineStr">
        <is>
          <t>Getasan</t>
        </is>
      </c>
      <c r="AE48" s="48" t="inlineStr">
        <is>
          <t>Nogosaren</t>
        </is>
      </c>
      <c r="AF48" s="48" t="inlineStr">
        <is>
          <t>SION</t>
        </is>
      </c>
      <c r="AG48" s="48" t="inlineStr">
        <is>
          <t>ONP0393</t>
        </is>
      </c>
      <c r="AH48" s="8" t="n">
        <v>2</v>
      </c>
      <c r="AI48" s="48" t="inlineStr">
        <is>
          <t>VPA2</t>
        </is>
      </c>
      <c r="AJ48" s="48" t="inlineStr">
        <is>
          <t>Aktif</t>
        </is>
      </c>
      <c r="AK48" s="8" t="n">
        <v>45</v>
      </c>
      <c r="AL48" s="48" t="inlineStr">
        <is>
          <t>Perempuan</t>
        </is>
      </c>
      <c r="AM48" s="48" t="inlineStr">
        <is>
          <t>Sudah menikah</t>
        </is>
      </c>
      <c r="AN48" s="48" t="inlineStr">
        <is>
          <t>SMA/Sederajat</t>
        </is>
      </c>
      <c r="AO48" s="48" t="inlineStr">
        <is>
          <t>Peternak</t>
        </is>
      </c>
      <c r="AP48" s="8" t="n">
        <v>0</v>
      </c>
      <c r="AQ48" s="8" t="n">
        <v>1</v>
      </c>
      <c r="AR48" s="8" t="n">
        <v>0</v>
      </c>
      <c r="AS48" s="8" t="n">
        <v>0</v>
      </c>
      <c r="AT48" s="8" t="n">
        <v>0</v>
      </c>
      <c r="AU48" s="8" t="n">
        <v>0</v>
      </c>
      <c r="AV48" s="8" t="n">
        <v>0</v>
      </c>
      <c r="AW48" s="8" t="n">
        <v>0</v>
      </c>
      <c r="AX48" s="48" t="n"/>
      <c r="AY48" s="48" t="inlineStr">
        <is>
          <t>Wiraswasta</t>
        </is>
      </c>
      <c r="AZ48" s="8" t="n">
        <v>0</v>
      </c>
      <c r="BA48" s="8" t="n">
        <v>0</v>
      </c>
      <c r="BB48" s="8" t="n">
        <v>0</v>
      </c>
      <c r="BC48" s="8" t="n">
        <v>1</v>
      </c>
      <c r="BD48" s="8" t="n">
        <v>0</v>
      </c>
      <c r="BE48" s="8" t="n">
        <v>0</v>
      </c>
      <c r="BF48" s="8" t="n">
        <v>0</v>
      </c>
      <c r="BG48" s="8" t="n">
        <v>0</v>
      </c>
      <c r="BH48" s="48" t="n"/>
      <c r="BI48" s="48" t="inlineStr">
        <is>
          <t>Rp2.500.000 - Rp3.500.000</t>
        </is>
      </c>
      <c r="BJ48" s="8" t="n">
        <v>2</v>
      </c>
      <c r="BK48" s="8" t="n">
        <v>2</v>
      </c>
      <c r="BL48" s="8" t="n">
        <v>1</v>
      </c>
      <c r="BM48" s="8" t="n">
        <v>0</v>
      </c>
      <c r="BN48" s="48" t="inlineStr">
        <is>
          <t>Milik sendiri</t>
        </is>
      </c>
      <c r="BO48" s="48" t="inlineStr">
        <is>
          <t>Permanen (dinding bata dan semen)</t>
        </is>
      </c>
      <c r="BP48" s="8" t="n">
        <v>1</v>
      </c>
      <c r="BQ48" s="8" t="n">
        <v>0</v>
      </c>
      <c r="BR48" s="8" t="n">
        <v>0</v>
      </c>
      <c r="BS48" s="8" t="n">
        <v>0</v>
      </c>
      <c r="BT48" s="8" t="n">
        <v>0</v>
      </c>
      <c r="BU48" s="48" t="n"/>
      <c r="BV48" s="48" t="inlineStr">
        <is>
          <t>Keramik/ubin</t>
        </is>
      </c>
      <c r="BW48" s="8" t="n">
        <v>0</v>
      </c>
      <c r="BX48" s="8" t="n">
        <v>0</v>
      </c>
      <c r="BY48" s="8" t="n">
        <v>1</v>
      </c>
      <c r="BZ48" s="8" t="n">
        <v>0</v>
      </c>
      <c r="CA48" s="8" t="n">
        <v>0</v>
      </c>
      <c r="CB48" s="48" t="n"/>
      <c r="CC48" s="48" t="inlineStr">
        <is>
          <t>Genting</t>
        </is>
      </c>
      <c r="CD48" s="8" t="n">
        <v>0</v>
      </c>
      <c r="CE48" s="8" t="n">
        <v>0</v>
      </c>
      <c r="CF48" s="8" t="n">
        <v>0</v>
      </c>
      <c r="CG48" s="8" t="n">
        <v>0</v>
      </c>
      <c r="CH48" s="8" t="n">
        <v>0</v>
      </c>
      <c r="CI48" s="8" t="n">
        <v>1</v>
      </c>
      <c r="CJ48" s="8" t="n">
        <v>0</v>
      </c>
      <c r="CK48" s="48" t="n"/>
      <c r="CL48" s="48" t="inlineStr">
        <is>
          <t>Ya</t>
        </is>
      </c>
      <c r="CM48" s="8" t="n">
        <v>2024</v>
      </c>
      <c r="CN48" s="48" t="inlineStr">
        <is>
          <t>Fixed-Dome (Kubah Tetap)</t>
        </is>
      </c>
      <c r="CO48" s="48" t="inlineStr">
        <is>
          <t>6 m³ (4-5 ekor sapi, ±5 jam memasak/hari, ±50 kg</t>
        </is>
      </c>
      <c r="CP48" s="48" t="inlineStr">
        <is>
          <t>Anggota keluarga - laki-laki</t>
        </is>
      </c>
      <c r="CQ48" s="8" t="n">
        <v>0</v>
      </c>
      <c r="CR48" s="8" t="n">
        <v>0</v>
      </c>
      <c r="CS48" s="8" t="n">
        <v>0</v>
      </c>
      <c r="CT48" s="8" t="n">
        <v>0</v>
      </c>
      <c r="CU48" s="10" t="n">
        <v>1</v>
      </c>
      <c r="CV48" s="10" t="n">
        <v>0</v>
      </c>
      <c r="CW48" s="10" t="n">
        <v>0</v>
      </c>
      <c r="CX48" s="8" t="n">
        <v>0</v>
      </c>
      <c r="CY48" s="48" t="inlineStr">
        <is>
          <t>Anggota keluarga - laki-laki</t>
        </is>
      </c>
      <c r="CZ48" s="8" t="n">
        <v>1</v>
      </c>
      <c r="DA48" s="8" t="n">
        <v>0</v>
      </c>
      <c r="DB48" s="8" t="n">
        <v>0</v>
      </c>
      <c r="DC48" s="48" t="n"/>
      <c r="DD48" s="48" t="inlineStr">
        <is>
          <t>Anggota keluarga - laki-laki CPO atau pendamping</t>
        </is>
      </c>
      <c r="DE48" s="8" t="n">
        <v>1</v>
      </c>
      <c r="DF48" s="8" t="n">
        <v>0</v>
      </c>
      <c r="DG48" s="8" t="n">
        <v>1</v>
      </c>
      <c r="DH48" s="8" t="n">
        <v>0</v>
      </c>
      <c r="DI48" s="48" t="n"/>
      <c r="DJ48" s="48" t="inlineStr">
        <is>
          <t>Anggota keluarga - laki-laki CPO atau pendamping</t>
        </is>
      </c>
      <c r="DK48" s="8" t="n">
        <v>1</v>
      </c>
      <c r="DL48" s="8" t="n">
        <v>0</v>
      </c>
      <c r="DM48" s="8" t="n">
        <v>1</v>
      </c>
      <c r="DN48" s="8" t="n">
        <v>0</v>
      </c>
      <c r="DO48" s="48" t="n"/>
      <c r="DP48" s="8" t="n">
        <v>1</v>
      </c>
      <c r="DQ48" s="8" t="n">
        <v>0</v>
      </c>
      <c r="DR48" s="8" t="n">
        <v>0</v>
      </c>
      <c r="DS48" s="48" t="n"/>
      <c r="DT48" s="48" t="n"/>
      <c r="DU48" s="48" t="n"/>
      <c r="DV48" s="48" t="inlineStr">
        <is>
          <t>Ya</t>
        </is>
      </c>
      <c r="DW48" s="48" t="n"/>
      <c r="DX48" s="48" t="n"/>
      <c r="DY48" s="48" t="n"/>
      <c r="DZ48" s="48" t="n"/>
      <c r="EA48" s="48" t="n"/>
      <c r="EB48" s="48" t="n"/>
      <c r="EC48" s="48" t="n"/>
      <c r="ED48" s="48" t="n"/>
      <c r="EE48" s="48" t="n"/>
      <c r="EF48" s="48" t="n"/>
      <c r="EG48" s="48" t="n"/>
      <c r="EH48" s="48" t="n"/>
      <c r="EI48" s="48" t="inlineStr">
        <is>
          <t>Tidak ada masalah</t>
        </is>
      </c>
      <c r="EJ48" s="8" t="n">
        <v>0</v>
      </c>
      <c r="EK48" s="8" t="n">
        <v>0</v>
      </c>
      <c r="EL48" s="8" t="n">
        <v>0</v>
      </c>
      <c r="EM48" s="8" t="n">
        <v>1</v>
      </c>
      <c r="EN48" s="8" t="n">
        <v>0</v>
      </c>
      <c r="EO48" s="11" t="n"/>
      <c r="EP48" s="48" t="inlineStr">
        <is>
          <t>Ya, sangat jelas dan mudah diikuti</t>
        </is>
      </c>
      <c r="EQ48" s="48" t="inlineStr">
        <is>
          <t>Pelatihan</t>
        </is>
      </c>
      <c r="ER48" s="48" t="inlineStr">
        <is>
          <t>CPO atau pendamping</t>
        </is>
      </c>
      <c r="ES48" s="8" t="n">
        <v>1</v>
      </c>
      <c r="ET48" s="8" t="n">
        <v>0</v>
      </c>
      <c r="EU48" s="8" t="n">
        <v>0</v>
      </c>
      <c r="EV48" s="8" t="n">
        <v>0</v>
      </c>
      <c r="EW48" s="48" t="n"/>
      <c r="EX48" s="48" t="inlineStr">
        <is>
          <t>Anggota keluarga - Laki-laki Anggota keluarga - Perempuan dewasa</t>
        </is>
      </c>
      <c r="EY48" s="8" t="n">
        <v>1</v>
      </c>
      <c r="EZ48" s="8" t="n">
        <v>1</v>
      </c>
      <c r="FA48" s="8" t="n">
        <v>0</v>
      </c>
      <c r="FB48" s="48" t="n"/>
      <c r="FC48" s="48" t="inlineStr">
        <is>
          <t>Setiap hari</t>
        </is>
      </c>
      <c r="FD48" s="48" t="n"/>
      <c r="FE48" s="48" t="inlineStr">
        <is>
          <t>Mengetahui</t>
        </is>
      </c>
      <c r="FF48" s="48" t="inlineStr">
        <is>
          <t>Selalu (setiap hari)</t>
        </is>
      </c>
      <c r="FG48" s="48" t="inlineStr">
        <is>
          <t>Mengetahui</t>
        </is>
      </c>
      <c r="FH48" s="48" t="inlineStr">
        <is>
          <t>Selalu (setiap hari)</t>
        </is>
      </c>
      <c r="FI48" s="48" t="inlineStr">
        <is>
          <t>Mengetahui</t>
        </is>
      </c>
      <c r="FJ48" s="48" t="inlineStr">
        <is>
          <t>Selalu (setiap hari)</t>
        </is>
      </c>
      <c r="FK48" s="48" t="inlineStr">
        <is>
          <t>Mengetahui</t>
        </is>
      </c>
      <c r="FL48" s="48" t="inlineStr">
        <is>
          <t>Sering (setiap minggu)</t>
        </is>
      </c>
      <c r="FM48" s="48" t="inlineStr">
        <is>
          <t>Mengetahui</t>
        </is>
      </c>
      <c r="FN48" s="48" t="inlineStr">
        <is>
          <t>Cukup sering (2 minggu sekali)</t>
        </is>
      </c>
      <c r="FO48" s="48" t="inlineStr">
        <is>
          <t>Mengetahui</t>
        </is>
      </c>
      <c r="FP48" s="48" t="inlineStr">
        <is>
          <t>Cukup sering (2 minggu sekali)</t>
        </is>
      </c>
      <c r="FQ48" s="48" t="inlineStr">
        <is>
          <t>Mengetahui</t>
        </is>
      </c>
      <c r="FR48" s="48" t="inlineStr">
        <is>
          <t>Ya</t>
        </is>
      </c>
      <c r="FS48" s="48" t="inlineStr">
        <is>
          <t>Mengetahui</t>
        </is>
      </c>
      <c r="FT48" s="48" t="inlineStr">
        <is>
          <t>Ya, selalu</t>
        </is>
      </c>
      <c r="FU48" s="48" t="inlineStr">
        <is>
          <t>Laki-laki dewasa Perempuan dewasa</t>
        </is>
      </c>
      <c r="FV48" s="8" t="n">
        <v>1</v>
      </c>
      <c r="FW48" s="8" t="n">
        <v>1</v>
      </c>
      <c r="FX48" s="8" t="n">
        <v>0</v>
      </c>
      <c r="FY48" s="8" t="n">
        <v>0</v>
      </c>
      <c r="FZ48" s="48" t="inlineStr">
        <is>
          <t>Memahami</t>
        </is>
      </c>
      <c r="GA48" s="48" t="inlineStr">
        <is>
          <t>CPO</t>
        </is>
      </c>
      <c r="GB48" s="8" t="n">
        <v>1</v>
      </c>
      <c r="GC48" s="8" t="n">
        <v>0</v>
      </c>
      <c r="GD48" s="8" t="n">
        <v>0</v>
      </c>
      <c r="GE48" s="8" t="n">
        <v>0</v>
      </c>
      <c r="GF48" s="48" t="n"/>
      <c r="GG48" s="48" t="inlineStr">
        <is>
          <t>Sering</t>
        </is>
      </c>
      <c r="GH48" s="48" t="inlineStr">
        <is>
          <t>Ya</t>
        </is>
      </c>
      <c r="GI48" s="48" t="inlineStr">
        <is>
          <t>Teman/keluarga</t>
        </is>
      </c>
      <c r="GJ48" s="8" t="n">
        <v>0</v>
      </c>
      <c r="GK48" s="8" t="n">
        <v>1</v>
      </c>
      <c r="GL48" s="8" t="n">
        <v>0</v>
      </c>
      <c r="GM48" s="8" t="n">
        <v>0</v>
      </c>
      <c r="GN48" s="48" t="n"/>
      <c r="GO48" s="8" t="n">
        <v>10</v>
      </c>
      <c r="GP48" s="48" t="inlineStr">
        <is>
          <t>Penuh (100%)</t>
        </is>
      </c>
      <c r="GQ48" s="48" t="inlineStr">
        <is>
          <t>LPG</t>
        </is>
      </c>
      <c r="GR48" s="8" t="n">
        <v>1</v>
      </c>
      <c r="GS48" s="8" t="n">
        <v>0</v>
      </c>
      <c r="GT48" s="8" t="n">
        <v>0</v>
      </c>
      <c r="GU48" s="8" t="n">
        <v>0</v>
      </c>
      <c r="GV48" s="8" t="n">
        <v>0</v>
      </c>
      <c r="GW48" s="8" t="n">
        <v>0</v>
      </c>
      <c r="GX48" s="8" t="n">
        <v>0</v>
      </c>
      <c r="GY48" s="48" t="n"/>
      <c r="GZ48" s="48" t="inlineStr">
        <is>
          <t>Ya</t>
        </is>
      </c>
      <c r="HA48" s="48" t="n"/>
      <c r="HB48" s="48" t="n"/>
      <c r="HC48" s="48" t="n"/>
      <c r="HD48" s="48" t="n"/>
      <c r="HE48" s="8" t="n">
        <v>12</v>
      </c>
      <c r="HF48" s="8" t="n">
        <v>100000</v>
      </c>
      <c r="HG48" s="8" t="n">
        <v>0</v>
      </c>
      <c r="HH48" s="8" t="n">
        <v>0</v>
      </c>
      <c r="HI48" s="48" t="n"/>
      <c r="HJ48" s="48" t="n"/>
      <c r="HK48" s="48" t="n"/>
      <c r="HL48" s="48" t="n"/>
      <c r="HM48" s="48" t="n"/>
      <c r="HN48" s="48" t="n"/>
      <c r="HO48" s="48" t="n"/>
      <c r="HP48" s="48" t="n"/>
      <c r="HQ48" s="48" t="n"/>
      <c r="HR48" s="48" t="n"/>
      <c r="HS48" s="48" t="n"/>
      <c r="HT48" s="48" t="n"/>
      <c r="HU48" s="48" t="n"/>
      <c r="HV48" s="48" t="n"/>
      <c r="HW48" s="48" t="n"/>
      <c r="HX48" s="48" t="n"/>
      <c r="HY48" s="48" t="n"/>
      <c r="HZ48" s="48" t="n"/>
      <c r="IA48" s="8" t="n">
        <v>12</v>
      </c>
      <c r="IB48" s="8" t="n">
        <v>100000</v>
      </c>
      <c r="IC48" s="48" t="n"/>
      <c r="ID48" s="48" t="n"/>
      <c r="IE48" s="48" t="n"/>
      <c r="IF48" s="48" t="n"/>
      <c r="IG48" s="48" t="n"/>
      <c r="IH48" s="48" t="n"/>
      <c r="II48" s="48" t="n"/>
      <c r="IJ48" s="48" t="n"/>
      <c r="IK48" s="48" t="inlineStr">
        <is>
          <t>50-65 kg</t>
        </is>
      </c>
      <c r="IL48" s="48" t="inlineStr">
        <is>
          <t>3-5 jam</t>
        </is>
      </c>
      <c r="IM48" s="48" t="inlineStr">
        <is>
          <t>Ya</t>
        </is>
      </c>
      <c r="IN48" s="48" t="inlineStr">
        <is>
          <t>Tidak</t>
        </is>
      </c>
      <c r="IO48" s="48" t="inlineStr">
        <is>
          <t>Jauh lebih bersih</t>
        </is>
      </c>
      <c r="IP48" s="48" t="n"/>
      <c r="IQ48" s="48" t="inlineStr">
        <is>
          <t>Tidak pernah</t>
        </is>
      </c>
      <c r="IR48" s="48" t="n"/>
      <c r="IS48" s="48" t="n"/>
      <c r="IT48" s="48" t="n"/>
      <c r="IU48" s="48" t="n"/>
      <c r="IV48" s="48" t="n"/>
      <c r="IW48" s="48" t="n"/>
      <c r="IX48" s="48" t="n"/>
      <c r="IY48" s="48" t="n"/>
      <c r="IZ48" s="48" t="inlineStr">
        <is>
          <t>Tidak pernah</t>
        </is>
      </c>
      <c r="JA48" s="48" t="n"/>
      <c r="JB48" s="48" t="n"/>
      <c r="JC48" s="48" t="n"/>
      <c r="JD48" s="48" t="n"/>
      <c r="JE48" s="48" t="n"/>
      <c r="JF48" s="48" t="n"/>
      <c r="JG48" s="48" t="n"/>
      <c r="JH48" s="48" t="n"/>
      <c r="JI48" s="48" t="inlineStr">
        <is>
          <t>Tidak pernah</t>
        </is>
      </c>
      <c r="JJ48" s="48" t="n"/>
      <c r="JK48" s="48" t="n"/>
      <c r="JL48" s="48" t="n"/>
      <c r="JM48" s="48" t="n"/>
      <c r="JN48" s="48" t="n"/>
      <c r="JO48" s="48" t="n"/>
      <c r="JP48" s="48" t="n"/>
      <c r="JQ48" s="48" t="n"/>
      <c r="JR48" s="48" t="inlineStr">
        <is>
          <t>Tidak pernah</t>
        </is>
      </c>
      <c r="JS48" s="48" t="n"/>
      <c r="JT48" s="48" t="n"/>
      <c r="JU48" s="48" t="n"/>
      <c r="JV48" s="48" t="n"/>
      <c r="JW48" s="48" t="n"/>
      <c r="JX48" s="48" t="n"/>
      <c r="JY48" s="48" t="n"/>
      <c r="JZ48" s="48" t="n"/>
      <c r="KA48" s="48" t="inlineStr">
        <is>
          <t>Tidak pernah</t>
        </is>
      </c>
      <c r="KB48" s="48" t="n"/>
      <c r="KC48" s="48" t="n"/>
      <c r="KD48" s="48" t="n"/>
      <c r="KE48" s="48" t="n"/>
      <c r="KF48" s="48" t="n"/>
      <c r="KG48" s="48" t="n"/>
      <c r="KH48" s="48" t="n"/>
      <c r="KI48" s="48" t="n"/>
      <c r="KJ48" s="48" t="inlineStr">
        <is>
          <t>Tidak pernah</t>
        </is>
      </c>
      <c r="KK48" s="48" t="n"/>
      <c r="KL48" s="48" t="n"/>
      <c r="KM48" s="48" t="n"/>
      <c r="KN48" s="48" t="n"/>
      <c r="KO48" s="48" t="n"/>
      <c r="KP48" s="48" t="n"/>
      <c r="KQ48" s="48" t="n"/>
      <c r="KR48" s="48" t="n"/>
      <c r="KS48" s="48" t="inlineStr">
        <is>
          <t>Jauh lebih baik</t>
        </is>
      </c>
      <c r="KT48" s="48" t="inlineStr">
        <is>
          <t>0-1 kali</t>
        </is>
      </c>
      <c r="KU48" s="48" t="inlineStr">
        <is>
          <t>0-1 kali</t>
        </is>
      </c>
      <c r="KV48" s="48" t="inlineStr">
        <is>
          <t>Tidak ada</t>
        </is>
      </c>
      <c r="KW48" s="8" t="n">
        <v>0</v>
      </c>
      <c r="KX48" s="8" t="n">
        <v>0</v>
      </c>
      <c r="KY48" s="8" t="n">
        <v>0</v>
      </c>
      <c r="KZ48" s="8" t="n">
        <v>1</v>
      </c>
      <c r="LA48" s="48" t="inlineStr">
        <is>
          <t>Jauh lebih baik</t>
        </is>
      </c>
      <c r="LB48" s="48" t="inlineStr">
        <is>
          <t>Jauh lebih baik</t>
        </is>
      </c>
      <c r="LC48" s="8" t="n">
        <v>3</v>
      </c>
      <c r="LD48" s="8" t="n">
        <v>3</v>
      </c>
      <c r="LE48" s="8" t="n">
        <v>0</v>
      </c>
      <c r="LF48" s="8" t="n">
        <v>0</v>
      </c>
      <c r="LG48" s="48" t="inlineStr">
        <is>
          <t>Ya</t>
        </is>
      </c>
      <c r="LH48" s="8" t="n">
        <v>100000</v>
      </c>
      <c r="LI48" s="48" t="n"/>
      <c r="LJ48" s="48" t="inlineStr">
        <is>
          <t>Kebutuhan rumah tangga</t>
        </is>
      </c>
      <c r="LK48" s="8" t="n">
        <v>0</v>
      </c>
      <c r="LL48" s="8" t="n">
        <v>0</v>
      </c>
      <c r="LM48" s="8" t="n">
        <v>0</v>
      </c>
      <c r="LN48" s="8" t="n">
        <v>0</v>
      </c>
      <c r="LO48" s="8" t="n">
        <v>1</v>
      </c>
      <c r="LP48" s="8" t="n">
        <v>0</v>
      </c>
      <c r="LQ48" s="8" t="n">
        <v>0</v>
      </c>
      <c r="LR48" s="48" t="n"/>
      <c r="LS48" s="8" t="n">
        <v>15</v>
      </c>
      <c r="LT48" s="8" t="n">
        <v>15</v>
      </c>
      <c r="LU48" s="8" t="n">
        <v>0</v>
      </c>
      <c r="LV48" s="8" t="n">
        <v>6</v>
      </c>
      <c r="LW48" s="8" t="n">
        <v>6</v>
      </c>
      <c r="LX48" s="8" t="n">
        <v>0</v>
      </c>
      <c r="LY48" s="8" t="n">
        <v>5</v>
      </c>
      <c r="LZ48" s="8" t="n">
        <v>5</v>
      </c>
      <c r="MA48" s="8" t="n">
        <v>0</v>
      </c>
      <c r="MB48" s="48" t="inlineStr">
        <is>
          <t>Ya</t>
        </is>
      </c>
      <c r="MC48" s="8" t="n">
        <v>30</v>
      </c>
      <c r="MD48" s="8" t="n">
        <v>15</v>
      </c>
      <c r="ME48" s="8" t="n">
        <v>30</v>
      </c>
      <c r="MF48" s="8" t="n">
        <v>15</v>
      </c>
      <c r="MG48" s="8" t="n">
        <v>0</v>
      </c>
      <c r="MH48" s="8" t="n">
        <v>0</v>
      </c>
      <c r="MI48" s="48" t="inlineStr">
        <is>
          <t>Istirahat</t>
        </is>
      </c>
      <c r="MJ48" s="8" t="n">
        <v>0</v>
      </c>
      <c r="MK48" s="8" t="n">
        <v>0</v>
      </c>
      <c r="ML48" s="8" t="n">
        <v>1</v>
      </c>
      <c r="MM48" s="8" t="n">
        <v>0</v>
      </c>
      <c r="MN48" s="8" t="n">
        <v>0</v>
      </c>
      <c r="MO48" s="8" t="n">
        <v>0</v>
      </c>
      <c r="MP48" s="48" t="n"/>
      <c r="MQ48" s="48" t="n"/>
      <c r="MR48" s="48" t="inlineStr">
        <is>
          <t>santai bersama keluarga</t>
        </is>
      </c>
      <c r="MS48" s="48" t="n"/>
      <c r="MT48" s="48" t="inlineStr">
        <is>
          <t>santai</t>
        </is>
      </c>
      <c r="MU48" s="48" t="inlineStr">
        <is>
          <t>Tidak</t>
        </is>
      </c>
      <c r="MV48" s="48" t="n"/>
      <c r="MW48" s="48" t="n"/>
      <c r="MX48" s="48" t="n"/>
      <c r="MY48" s="48" t="n"/>
      <c r="MZ48" s="48" t="n"/>
      <c r="NA48" s="48" t="n"/>
      <c r="NB48" s="48" t="n"/>
      <c r="NC48" s="48" t="n"/>
      <c r="ND48" s="48" t="n"/>
      <c r="NE48" s="48" t="n"/>
      <c r="NF48" s="48" t="n"/>
      <c r="NG48" s="48" t="n"/>
      <c r="NH48" s="48" t="n"/>
      <c r="NI48" s="48" t="n"/>
      <c r="NJ48" s="48" t="n"/>
      <c r="NK48" s="48" t="n"/>
      <c r="NL48" s="48" t="inlineStr">
        <is>
          <t>Ya</t>
        </is>
      </c>
      <c r="NM48" s="48" t="inlineStr">
        <is>
          <t>Kombinasi dana mandiri dan dana hibah</t>
        </is>
      </c>
      <c r="NN48" s="48" t="inlineStr">
        <is>
          <t>&gt;11.000.001</t>
        </is>
      </c>
      <c r="NO48" s="48" t="inlineStr">
        <is>
          <t>Pemerintah</t>
        </is>
      </c>
      <c r="NP48" s="48" t="n"/>
      <c r="NQ48" s="48" t="n"/>
      <c r="NR48" s="48" t="n"/>
      <c r="NS48" s="48" t="n"/>
      <c r="NT48" s="48" t="n"/>
      <c r="NU48" s="48" t="n"/>
      <c r="NV48" s="48" t="inlineStr">
        <is>
          <t>Anggota keluarga - Laki-laki dewasa</t>
        </is>
      </c>
      <c r="NW48" s="48" t="n"/>
      <c r="NX48" s="48" t="inlineStr">
        <is>
          <t>Sangat meningkat</t>
        </is>
      </c>
      <c r="NY48" s="8" t="n">
        <v>40</v>
      </c>
      <c r="NZ48" s="8" t="n">
        <v>15</v>
      </c>
      <c r="OA48" s="8" t="n">
        <v>0</v>
      </c>
      <c r="OB48" s="8" t="n">
        <v>5</v>
      </c>
      <c r="OC48" s="8" t="n">
        <v>5</v>
      </c>
      <c r="OD48" s="8" t="n">
        <v>0</v>
      </c>
      <c r="OE48" s="48" t="inlineStr">
        <is>
          <t>Jauh lebih baik</t>
        </is>
      </c>
      <c r="OF48" s="48" t="inlineStr">
        <is>
          <t>Jauh lebih baik (beda waktu memasak lebih cepat setengah jam atau lebih, ATAU tidak lagi ada rasa/bau makanan yang berubah, ATAU alasan lainnya)</t>
        </is>
      </c>
      <c r="OG48" s="48" t="inlineStr">
        <is>
          <t>Ya</t>
        </is>
      </c>
      <c r="OH48" s="8" t="n">
        <v>0</v>
      </c>
      <c r="OI48" s="8" t="n">
        <v>5</v>
      </c>
      <c r="OJ48" s="8" t="n">
        <v>0</v>
      </c>
      <c r="OK48" s="8" t="n">
        <v>0</v>
      </c>
      <c r="OL48" s="8" t="n">
        <v>0</v>
      </c>
      <c r="OM48" s="8" t="n">
        <v>0</v>
      </c>
      <c r="ON48" s="8" t="n">
        <v>0</v>
      </c>
      <c r="OO48" s="8" t="n">
        <v>0</v>
      </c>
      <c r="OP48" s="48" t="inlineStr">
        <is>
          <t>Sapi perah</t>
        </is>
      </c>
      <c r="OQ48" s="8" t="n">
        <v>0</v>
      </c>
      <c r="OR48" s="8" t="n">
        <v>1</v>
      </c>
      <c r="OS48" s="8" t="n">
        <v>0</v>
      </c>
      <c r="OT48" s="8" t="n">
        <v>0</v>
      </c>
      <c r="OU48" s="8" t="n">
        <v>0</v>
      </c>
      <c r="OV48" s="8" t="n">
        <v>0</v>
      </c>
      <c r="OW48" s="8" t="n">
        <v>0</v>
      </c>
      <c r="OX48" s="8" t="n">
        <v>0</v>
      </c>
      <c r="OY48" s="48" t="n"/>
      <c r="OZ48" s="48" t="n"/>
      <c r="PA48" s="48" t="n"/>
      <c r="PB48" s="48" t="n"/>
      <c r="PC48" s="48" t="n"/>
      <c r="PD48" s="48" t="n"/>
      <c r="PE48" s="48" t="n"/>
      <c r="PF48" s="48" t="n"/>
      <c r="PG48" s="48" t="n"/>
      <c r="PH48" s="48" t="n"/>
      <c r="PI48" s="48" t="n"/>
      <c r="PJ48" s="48" t="inlineStr">
        <is>
          <t>1-Disebarkan ke lahan terbuka</t>
        </is>
      </c>
      <c r="PK48" s="8" t="n">
        <v>0</v>
      </c>
      <c r="PL48" s="8" t="n">
        <v>0</v>
      </c>
      <c r="PM48" s="8" t="n">
        <v>0</v>
      </c>
      <c r="PN48" s="8" t="n">
        <v>0</v>
      </c>
      <c r="PO48" s="8" t="n">
        <v>0</v>
      </c>
      <c r="PP48" s="8" t="n">
        <v>1</v>
      </c>
      <c r="PQ48" s="8" t="n">
        <v>0</v>
      </c>
      <c r="PR48" s="8" t="n">
        <v>0</v>
      </c>
      <c r="PS48" s="8" t="n">
        <v>0</v>
      </c>
      <c r="PT48" s="48" t="n"/>
      <c r="PU48" s="48" t="n"/>
      <c r="PV48" s="48" t="n"/>
      <c r="PW48" s="48" t="n"/>
      <c r="PX48" s="48" t="n"/>
      <c r="PY48" s="48" t="n"/>
      <c r="PZ48" s="48" t="n"/>
      <c r="QA48" s="48" t="n"/>
      <c r="QB48" s="48" t="n"/>
      <c r="QC48" s="48" t="n"/>
      <c r="QD48" s="48" t="n"/>
      <c r="QE48" s="48" t="n"/>
      <c r="QF48" s="48" t="n"/>
      <c r="QG48" s="48" t="n"/>
      <c r="QH48" s="48" t="n"/>
      <c r="QI48" s="48" t="n"/>
      <c r="QJ48" s="48" t="n"/>
      <c r="QK48" s="48" t="n"/>
      <c r="QL48" s="48" t="n"/>
      <c r="QM48" s="48" t="n"/>
      <c r="QN48" s="48" t="n"/>
      <c r="QO48" s="48" t="n"/>
      <c r="QP48" s="48" t="n"/>
      <c r="QQ48" s="48" t="n"/>
      <c r="QR48" s="48" t="n"/>
      <c r="QS48" s="48" t="n"/>
      <c r="QT48" s="48" t="n"/>
      <c r="QU48" s="48" t="n"/>
      <c r="QV48" s="48" t="n"/>
      <c r="QW48" s="48" t="n"/>
      <c r="QX48" s="48" t="n"/>
      <c r="QY48" s="48" t="n"/>
      <c r="QZ48" s="48" t="n"/>
      <c r="RA48" s="48" t="n"/>
      <c r="RB48" s="48" t="n"/>
      <c r="RC48" s="48" t="n"/>
      <c r="RD48" s="48" t="n"/>
      <c r="RE48" s="48" t="n"/>
      <c r="RF48" s="48" t="n"/>
      <c r="RG48" s="48" t="n"/>
      <c r="RH48" s="48" t="n"/>
      <c r="RI48" s="48" t="n"/>
      <c r="RJ48" s="48" t="n"/>
      <c r="RK48" s="48" t="n"/>
      <c r="RL48" s="48" t="n"/>
      <c r="RM48" s="48" t="n"/>
      <c r="RN48" s="48" t="n"/>
      <c r="RO48" s="48" t="n"/>
      <c r="RP48" s="48" t="n"/>
      <c r="RQ48" s="48" t="n"/>
      <c r="RR48" s="48" t="n"/>
      <c r="RS48" s="48" t="n"/>
      <c r="RT48" s="48" t="n"/>
      <c r="RU48" s="48" t="n"/>
      <c r="RV48" s="48" t="n"/>
      <c r="RW48" s="48" t="n"/>
      <c r="RX48" s="48" t="n"/>
      <c r="RY48" s="48" t="n"/>
      <c r="RZ48" s="48" t="n"/>
      <c r="SA48" s="48" t="n"/>
      <c r="SB48" s="48" t="n"/>
      <c r="SC48" s="48" t="n"/>
      <c r="SD48" s="48" t="n"/>
      <c r="SE48" s="8" t="n">
        <v>5</v>
      </c>
      <c r="SF48" s="48" t="n"/>
      <c r="SG48" s="48" t="n"/>
      <c r="SH48" s="48" t="n"/>
      <c r="SI48" s="48" t="n"/>
      <c r="SJ48" s="48" t="n"/>
      <c r="SK48" s="48" t="n"/>
      <c r="SL48" s="48" t="n"/>
      <c r="SM48" s="48" t="n"/>
      <c r="SN48" s="48" t="n"/>
      <c r="SO48" s="48" t="n"/>
      <c r="SP48" s="48" t="n"/>
      <c r="SQ48" s="48" t="n"/>
      <c r="SR48" s="48" t="n"/>
      <c r="SS48" s="48" t="n"/>
      <c r="ST48" s="48" t="n"/>
      <c r="SU48" s="48" t="n"/>
      <c r="SV48" s="48" t="n"/>
      <c r="SW48" s="48" t="n"/>
      <c r="SX48" s="48" t="n"/>
      <c r="SY48" s="48" t="n"/>
      <c r="SZ48" s="48" t="n"/>
      <c r="TA48" s="48" t="n"/>
      <c r="TB48" s="48" t="n"/>
      <c r="TC48" s="48" t="n"/>
      <c r="TD48" s="48" t="n"/>
      <c r="TE48" s="48" t="n"/>
      <c r="TF48" s="48" t="n"/>
      <c r="TG48" s="48" t="n"/>
      <c r="TH48" s="48" t="n"/>
      <c r="TI48" s="48" t="n"/>
      <c r="TJ48" s="48" t="n"/>
      <c r="TK48" s="48" t="n"/>
      <c r="TL48" s="48" t="n"/>
      <c r="TM48" s="48" t="n"/>
      <c r="TN48" s="48" t="n"/>
      <c r="TO48" s="48" t="n"/>
      <c r="TP48" s="48" t="n"/>
      <c r="TQ48" s="48" t="n"/>
      <c r="TR48" s="48" t="n"/>
      <c r="TS48" s="48" t="n"/>
      <c r="TT48" s="48" t="n"/>
      <c r="TU48" s="48" t="n"/>
      <c r="TV48" s="48" t="n"/>
      <c r="TW48" s="48" t="n"/>
      <c r="TX48" s="48" t="n"/>
      <c r="TY48" s="48" t="n"/>
      <c r="TZ48" s="48" t="n"/>
      <c r="UA48" s="48" t="inlineStr">
        <is>
          <t>Pemberian pakan di kandang</t>
        </is>
      </c>
      <c r="UB48" s="48" t="n"/>
      <c r="UC48" s="48" t="n"/>
      <c r="UD48" s="48" t="n"/>
      <c r="UE48" s="48" t="n"/>
      <c r="UF48" s="48" t="n"/>
      <c r="UG48" s="48" t="n"/>
      <c r="UH48" s="48" t="n"/>
      <c r="UI48" s="48" t="inlineStr">
        <is>
          <t>Sangat teratur (setiap hari)</t>
        </is>
      </c>
      <c r="UJ48" s="48" t="n"/>
      <c r="UK48" s="48" t="n"/>
      <c r="UL48" s="48" t="n"/>
      <c r="UM48" s="48" t="n"/>
      <c r="UN48" s="48" t="n"/>
      <c r="UO48" s="48" t="n"/>
      <c r="UP48" s="48" t="n"/>
      <c r="UQ48" s="48" t="inlineStr">
        <is>
          <t>Sangat sering (&gt;1 kali sehari)</t>
        </is>
      </c>
      <c r="UR48" s="48" t="n"/>
      <c r="US48" s="48" t="n"/>
      <c r="UT48" s="48" t="n"/>
      <c r="UU48" s="48" t="n"/>
      <c r="UV48" s="48" t="n"/>
      <c r="UW48" s="48" t="n"/>
      <c r="UX48" s="48" t="n"/>
      <c r="UY48" s="48" t="n"/>
      <c r="UZ48" s="48" t="n"/>
      <c r="VA48" s="48" t="n"/>
      <c r="VB48" s="48" t="n"/>
      <c r="VC48" s="48" t="n"/>
      <c r="VD48" s="48" t="n"/>
      <c r="VE48" s="48" t="n"/>
      <c r="VF48" s="48" t="n"/>
      <c r="VG48" s="48" t="n"/>
      <c r="VH48" s="48" t="n"/>
      <c r="VI48" s="48" t="n"/>
      <c r="VJ48" s="48" t="n"/>
      <c r="VK48" s="48" t="inlineStr">
        <is>
          <t>4-Disimpan dalam kotak bersekat 5-Untuk disebar di tanah (dan dibajak) 6-Digester biogas</t>
        </is>
      </c>
      <c r="VL48" s="8" t="n">
        <v>0</v>
      </c>
      <c r="VM48" s="8" t="n">
        <v>0</v>
      </c>
      <c r="VN48" s="8" t="n">
        <v>0</v>
      </c>
      <c r="VO48" s="8" t="n">
        <v>1</v>
      </c>
      <c r="VP48" s="8" t="n">
        <v>1</v>
      </c>
      <c r="VQ48" s="8" t="n">
        <v>1</v>
      </c>
      <c r="VR48" s="8" t="n">
        <v>0</v>
      </c>
      <c r="VS48" s="8" t="n">
        <v>0</v>
      </c>
      <c r="VT48" s="48" t="n"/>
      <c r="VU48" s="48" t="n"/>
      <c r="VV48" s="48" t="n"/>
      <c r="VW48" s="48" t="n"/>
      <c r="VX48" s="48" t="n"/>
      <c r="VY48" s="48" t="n"/>
      <c r="VZ48" s="48" t="n"/>
      <c r="WA48" s="48" t="n"/>
      <c r="WB48" s="48" t="n"/>
      <c r="WC48" s="48" t="n"/>
      <c r="WD48" s="48" t="n"/>
      <c r="WE48" s="48" t="n"/>
      <c r="WF48" s="48" t="n"/>
      <c r="WG48" s="48" t="n"/>
      <c r="WH48" s="48" t="n"/>
      <c r="WI48" s="48" t="n"/>
      <c r="WJ48" s="48" t="n"/>
      <c r="WK48" s="48" t="n"/>
      <c r="WL48" s="48" t="n"/>
      <c r="WM48" s="48" t="n"/>
      <c r="WN48" s="48" t="n"/>
      <c r="WO48" s="48" t="n"/>
      <c r="WP48" s="48" t="n"/>
      <c r="WQ48" s="48" t="n"/>
      <c r="WR48" s="48" t="n"/>
      <c r="WS48" s="48" t="n"/>
      <c r="WT48" s="48" t="n"/>
      <c r="WU48" s="48" t="n"/>
      <c r="WV48" s="48" t="n"/>
      <c r="WW48" s="48" t="n"/>
      <c r="WX48" s="48" t="n"/>
      <c r="WY48" s="48" t="n"/>
      <c r="WZ48" s="48" t="n"/>
      <c r="XA48" s="48" t="n"/>
      <c r="XB48" s="48" t="n"/>
      <c r="XC48" s="48" t="n"/>
      <c r="XD48" s="48" t="n"/>
      <c r="XE48" s="48" t="n"/>
      <c r="XF48" s="48" t="n"/>
      <c r="XG48" s="48" t="n"/>
      <c r="XH48" s="48" t="n"/>
      <c r="XI48" s="48" t="n"/>
      <c r="XJ48" s="48" t="n"/>
      <c r="XK48" s="48" t="n"/>
      <c r="XL48" s="48" t="n"/>
      <c r="XM48" s="48" t="n"/>
      <c r="XN48" s="48" t="n"/>
      <c r="XO48" s="48" t="n"/>
      <c r="XP48" s="48" t="n"/>
      <c r="XQ48" s="48" t="n"/>
      <c r="XR48" s="48" t="n"/>
      <c r="XS48" s="48" t="n"/>
      <c r="XT48" s="48" t="n"/>
      <c r="XU48" s="48" t="n"/>
      <c r="XV48" s="48" t="n"/>
      <c r="XW48" s="48" t="n"/>
      <c r="XX48" s="48" t="n"/>
      <c r="XY48" s="48" t="n"/>
      <c r="XZ48" s="48" t="n"/>
      <c r="YA48" s="48" t="n"/>
      <c r="YB48" s="48" t="n"/>
      <c r="YC48" s="48" t="n"/>
      <c r="YD48" s="48" t="n"/>
      <c r="YE48" s="48" t="n"/>
      <c r="YF48" s="48" t="n"/>
      <c r="YG48" s="48" t="n"/>
      <c r="YH48" s="48" t="n"/>
      <c r="YI48" s="48" t="n"/>
      <c r="YJ48" s="48" t="n"/>
      <c r="YK48" s="48" t="n"/>
      <c r="YL48" s="48" t="n"/>
      <c r="YM48" s="48" t="n"/>
      <c r="YN48" s="48" t="n"/>
      <c r="YO48" s="48" t="n"/>
      <c r="YP48" s="48" t="n"/>
      <c r="YQ48" s="48" t="n"/>
      <c r="YR48" s="48" t="n"/>
      <c r="YS48" s="48" t="n"/>
      <c r="YT48" s="8" t="n">
        <v>60</v>
      </c>
      <c r="YU48" s="48" t="n"/>
      <c r="YV48" s="48" t="n"/>
      <c r="YW48" s="48" t="n"/>
      <c r="YX48" s="48" t="n"/>
      <c r="YY48" s="48" t="n"/>
      <c r="YZ48" s="48" t="n"/>
      <c r="ZA48" s="48" t="n"/>
      <c r="ZB48" s="8" t="n">
        <v>2</v>
      </c>
      <c r="ZC48" s="48" t="n"/>
      <c r="ZD48" s="48" t="n"/>
      <c r="ZE48" s="48" t="n"/>
      <c r="ZF48" s="48" t="n"/>
      <c r="ZG48" s="48" t="n"/>
      <c r="ZH48" s="48" t="n"/>
      <c r="ZI48" s="48" t="n"/>
      <c r="ZJ48" s="48" t="inlineStr">
        <is>
          <t>Pakan segar (misal: rumput)</t>
        </is>
      </c>
      <c r="ZK48" s="48" t="n"/>
      <c r="ZL48" s="48" t="n"/>
      <c r="ZM48" s="48" t="n"/>
      <c r="ZN48" s="48" t="n"/>
      <c r="ZO48" s="48" t="n"/>
      <c r="ZP48" s="48" t="n"/>
      <c r="ZQ48" s="48" t="inlineStr">
        <is>
          <t>Ya</t>
        </is>
      </c>
      <c r="ZR48" s="48" t="inlineStr">
        <is>
          <t>Padat Cair</t>
        </is>
      </c>
      <c r="ZS48" s="8" t="n">
        <v>1</v>
      </c>
      <c r="ZT48" s="8" t="n">
        <v>1</v>
      </c>
      <c r="ZU48" s="8" t="n">
        <v>60</v>
      </c>
      <c r="ZV48" s="8" t="n">
        <v>60</v>
      </c>
      <c r="ZW48" s="48" t="inlineStr">
        <is>
          <t>Ya</t>
        </is>
      </c>
      <c r="ZX48" s="48" t="inlineStr">
        <is>
          <t>Mengetahui</t>
        </is>
      </c>
      <c r="ZY48" s="48" t="inlineStr">
        <is>
          <t>Digunakan untuk pupuk di lahan pertanian sendiri Dibuang ke lahan sekitar kandang - yg ditanami tanaman Diberikan gratis ke orang lain</t>
        </is>
      </c>
      <c r="ZZ48" s="8" t="n">
        <v>1</v>
      </c>
      <c r="AAA48" s="8" t="n">
        <v>0</v>
      </c>
      <c r="AAB48" s="8" t="n">
        <v>0</v>
      </c>
      <c r="AAC48" s="8" t="n">
        <v>1</v>
      </c>
      <c r="AAD48" s="8" t="n">
        <v>1</v>
      </c>
      <c r="AAE48" s="8" t="n">
        <v>0</v>
      </c>
      <c r="AAF48" s="8" t="n">
        <v>0</v>
      </c>
      <c r="AAG48" s="48" t="inlineStr">
        <is>
          <t>Pupuk cair untuk tanaman</t>
        </is>
      </c>
      <c r="AAH48" s="8" t="n">
        <v>1</v>
      </c>
      <c r="AAI48" s="8" t="n">
        <v>0</v>
      </c>
      <c r="AAJ48" s="8" t="n">
        <v>0</v>
      </c>
      <c r="AAK48" s="8" t="n">
        <v>0</v>
      </c>
      <c r="AAL48" s="8" t="n">
        <v>0</v>
      </c>
      <c r="AAM48" s="48" t="n"/>
      <c r="AAN48" s="48" t="n"/>
      <c r="AAO48" s="48" t="n"/>
      <c r="AAP48" s="48" t="n"/>
      <c r="AAQ48" s="48" t="n"/>
      <c r="AAR48" s="48" t="n"/>
      <c r="AAS48" s="48" t="n"/>
      <c r="AAT48" s="48" t="n"/>
      <c r="AAU48" s="48" t="n"/>
      <c r="AAV48" s="11" t="inlineStr">
        <is>
          <t>Rumput</t>
        </is>
      </c>
      <c r="AAW48" s="48" t="inlineStr">
        <is>
          <t>Sering ( 1 minggu 2 kali)</t>
        </is>
      </c>
      <c r="AAX48" s="8" t="n">
        <v>3000</v>
      </c>
      <c r="AAY48" s="8" t="n">
        <v>500</v>
      </c>
      <c r="AAZ48" s="8" t="n">
        <v>60</v>
      </c>
      <c r="ABA48" s="8" t="n">
        <v>60</v>
      </c>
      <c r="ABB48" s="48" t="inlineStr">
        <is>
          <t>Urea</t>
        </is>
      </c>
      <c r="ABC48" s="48" t="n"/>
      <c r="ABD48" s="8" t="n">
        <v>30</v>
      </c>
      <c r="ABE48" s="8" t="n">
        <v>4000</v>
      </c>
      <c r="ABF48" s="8" t="n">
        <v>10</v>
      </c>
      <c r="ABG48" s="8" t="n">
        <v>4000</v>
      </c>
      <c r="ABH48" s="8" t="n">
        <v>500</v>
      </c>
      <c r="ABI48" s="8" t="n">
        <v>700</v>
      </c>
      <c r="ABJ48" s="48" t="inlineStr">
        <is>
          <t>Ya</t>
        </is>
      </c>
      <c r="ABK48" s="48" t="inlineStr">
        <is>
          <t>Sangat meningkat</t>
        </is>
      </c>
      <c r="ABL48" s="48" t="inlineStr">
        <is>
          <t>Sangat meningkat</t>
        </is>
      </c>
      <c r="ABM48" s="48" t="inlineStr">
        <is>
          <t>Cukup meningkat</t>
        </is>
      </c>
      <c r="ABN48" s="48" t="n"/>
      <c r="ABO48" s="48" t="n"/>
      <c r="ABP48" s="48" t="inlineStr">
        <is>
          <t>Tidak memiliki tempat untuk menyimpan Tidak punya waktu mengumpulkannya Ladang/sawah terlalu jauh, sulit untuk mengangkut ke sana</t>
        </is>
      </c>
      <c r="ABQ48" s="8" t="n">
        <v>0</v>
      </c>
      <c r="ABR48" s="8" t="n">
        <v>1</v>
      </c>
      <c r="ABS48" s="8" t="n">
        <v>1</v>
      </c>
      <c r="ABT48" s="8" t="n">
        <v>1</v>
      </c>
      <c r="ABU48" s="8" t="n">
        <v>0</v>
      </c>
      <c r="ABV48" s="8" t="n">
        <v>0</v>
      </c>
      <c r="ABW48" s="8" t="n">
        <v>0</v>
      </c>
      <c r="ABX48" s="48" t="n"/>
      <c r="ABY48" s="48" t="inlineStr">
        <is>
          <t>tidak</t>
        </is>
      </c>
      <c r="ABZ48" s="48" t="inlineStr">
        <is>
          <t>Manfaat besar dan membantu kehidupan sehari-hari</t>
        </is>
      </c>
      <c r="ACA48" s="48" t="inlineStr">
        <is>
          <t>Berkurang</t>
        </is>
      </c>
      <c r="ACB48" s="48" t="inlineStr">
        <is>
          <t>Anggota keluarga - Perempuan dewasa</t>
        </is>
      </c>
      <c r="ACC48" s="48" t="inlineStr">
        <is>
          <t>Setuju</t>
        </is>
      </c>
      <c r="ACD48" s="48" t="inlineStr">
        <is>
          <t>Anggota keluarga - Laki-laki dewasa Anggota keluarga - Perempuan dewasa</t>
        </is>
      </c>
      <c r="ACE48" s="8" t="n">
        <v>1</v>
      </c>
      <c r="ACF48" s="8" t="n">
        <v>1</v>
      </c>
      <c r="ACG48" s="8" t="n">
        <v>0</v>
      </c>
      <c r="ACH48" s="8" t="n">
        <v>0</v>
      </c>
      <c r="ACI48" s="48" t="inlineStr">
        <is>
          <t>Sangat puas</t>
        </is>
      </c>
      <c r="ACJ48" s="48" t="inlineStr">
        <is>
          <t>Sangat puas</t>
        </is>
      </c>
      <c r="ACK48" s="48" t="inlineStr">
        <is>
          <t>Sangat puas</t>
        </is>
      </c>
      <c r="ACL48" s="48" t="inlineStr">
        <is>
          <t>Sangat puas</t>
        </is>
      </c>
      <c r="ACM48" s="48" t="inlineStr">
        <is>
          <t>Tidak</t>
        </is>
      </c>
      <c r="ACN48" s="48" t="n"/>
      <c r="ACO48" s="48" t="inlineStr">
        <is>
          <t>Sangat puas</t>
        </is>
      </c>
      <c r="ACP48" s="48" t="n"/>
      <c r="ACQ48" s="48" t="n"/>
      <c r="ACR48" s="48" t="n"/>
      <c r="ACS48" s="48" t="n"/>
      <c r="ACT48" s="48" t="n"/>
      <c r="ACU48" s="48" t="n"/>
      <c r="ACV48" s="48" t="n"/>
      <c r="ACW48" s="48" t="n"/>
      <c r="ACX48" s="48" t="n"/>
      <c r="ACY48" s="48" t="n"/>
      <c r="ACZ48" s="48" t="inlineStr">
        <is>
          <t>Menghubungi CPO atau pendamping</t>
        </is>
      </c>
      <c r="ADA48" s="8" t="n">
        <v>0</v>
      </c>
      <c r="ADB48" s="8" t="n">
        <v>0</v>
      </c>
      <c r="ADC48" s="8" t="n">
        <v>0</v>
      </c>
      <c r="ADD48" s="8" t="n">
        <v>0</v>
      </c>
      <c r="ADE48" s="8" t="n">
        <v>1</v>
      </c>
      <c r="ADF48" s="8" t="n">
        <v>0</v>
      </c>
      <c r="ADG48" s="8" t="n">
        <v>0</v>
      </c>
      <c r="ADH48" s="8" t="n">
        <v>0</v>
      </c>
      <c r="ADI48" s="12" t="n"/>
      <c r="ADJ48" s="17" t="inlineStr">
        <is>
          <t>Laki-laki dewasa</t>
        </is>
      </c>
      <c r="ADK48" s="48" t="n"/>
      <c r="ADL48" s="17" t="inlineStr">
        <is>
          <t>Menelepon atau WA langsung</t>
        </is>
      </c>
      <c r="ADM48" s="48" t="n"/>
      <c r="ADN48" s="11" t="inlineStr">
        <is>
          <t>Tidak ada, sudah baik</t>
        </is>
      </c>
      <c r="ADO48" s="48" t="inlineStr">
        <is>
          <t>Ya, selalu</t>
        </is>
      </c>
      <c r="ADP48"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48" s="18" t="n">
        <v>1</v>
      </c>
      <c r="ADR48" s="18" t="n">
        <v>1</v>
      </c>
      <c r="ADS48" s="18" t="n">
        <v>1</v>
      </c>
      <c r="ADT48" s="18" t="n">
        <v>1</v>
      </c>
      <c r="ADU48" s="18" t="n">
        <v>1</v>
      </c>
      <c r="ADV48" s="18" t="n">
        <v>1</v>
      </c>
      <c r="ADW48" s="18" t="n">
        <v>1</v>
      </c>
      <c r="ADX48" s="18" t="n">
        <v>1</v>
      </c>
      <c r="ADY48" s="18" t="n">
        <v>1</v>
      </c>
      <c r="ADZ48" s="18" t="n">
        <v>0</v>
      </c>
      <c r="AEA48" s="18" t="n">
        <v>0</v>
      </c>
      <c r="AEB48" s="18" t="n">
        <v>0</v>
      </c>
      <c r="AEC48" s="48" t="n"/>
      <c r="AED48" s="48" t="inlineStr">
        <is>
          <t>Mengurangi pengeluaran energi</t>
        </is>
      </c>
      <c r="AEE48" s="48" t="n"/>
      <c r="AEF48" s="48" t="inlineStr">
        <is>
          <t>Pemerintah daerah</t>
        </is>
      </c>
      <c r="AEG48" s="48" t="n"/>
      <c r="AEH48" s="48" t="inlineStr">
        <is>
          <t>WhatsApp Image 2026-02-10 at 16.04.21-18_11_53.jpeg</t>
        </is>
      </c>
      <c r="AEI48" s="16" t="inlineStr">
        <is>
          <t>https://kf.kobotoolbox.org/api/v2/assets/avstPQqLr3Ab3ZdcVTXZ6f/data/668159886/attachments/attUuBDSurJKaR8ocTrz8uRG/</t>
        </is>
      </c>
      <c r="AEJ48" s="48" t="inlineStr">
        <is>
          <t>WhatsApp Image 2026-02-10 at 16.04.23-18_12_2.jpeg</t>
        </is>
      </c>
      <c r="AEK48" s="16" t="inlineStr">
        <is>
          <t>https://kf.kobotoolbox.org/api/v2/assets/avstPQqLr3Ab3ZdcVTXZ6f/data/668159886/attachments/attpwuTnJQDAwM5cDfi663bN/</t>
        </is>
      </c>
      <c r="AEL48" s="48" t="inlineStr">
        <is>
          <t>manto - witono</t>
        </is>
      </c>
      <c r="AEM48" s="48" t="n"/>
      <c r="AEN48" s="48" t="n"/>
    </row>
    <row r="49">
      <c r="A49" s="22" t="n">
        <v>46063</v>
      </c>
      <c r="B49" s="22" t="n">
        <v>46063</v>
      </c>
      <c r="C49" s="23" t="inlineStr">
        <is>
          <t>Marmanto</t>
        </is>
      </c>
      <c r="D49" s="23" t="inlineStr">
        <is>
          <t>Cahyaningrum</t>
        </is>
      </c>
      <c r="E49" s="24">
        <f>+6282226379779</f>
        <v/>
      </c>
      <c r="F49" s="23" t="n"/>
      <c r="G49" s="24" t="n">
        <v>-7.2148853</v>
      </c>
      <c r="H49" s="24" t="n">
        <v>110.2642462</v>
      </c>
      <c r="I49" s="23" t="n"/>
      <c r="J49" s="24" t="n">
        <v>4.86</v>
      </c>
      <c r="K49" s="23" t="n"/>
      <c r="L49" s="23" t="n"/>
      <c r="M49" s="24" t="n">
        <v>-7.214891212</v>
      </c>
      <c r="N49" s="24" t="n">
        <v>110.2542816</v>
      </c>
      <c r="O49" s="23" t="n"/>
      <c r="P49" s="24" t="n">
        <v>4.58</v>
      </c>
      <c r="Q49" s="23" t="n"/>
      <c r="R49" s="23" t="inlineStr">
        <is>
          <t>Jawa Tengah</t>
        </is>
      </c>
      <c r="S49" s="23" t="n"/>
      <c r="T49" s="23" t="n"/>
      <c r="U49" s="23" t="n"/>
      <c r="V49" s="23" t="n"/>
      <c r="W49" s="23" t="n"/>
      <c r="X49" s="23" t="n"/>
      <c r="Y49" s="23" t="n"/>
      <c r="Z49" s="23" t="n"/>
      <c r="AA49" s="23" t="n"/>
      <c r="AB49" s="23" t="n"/>
      <c r="AC49" s="23" t="inlineStr">
        <is>
          <t>Semarang</t>
        </is>
      </c>
      <c r="AD49" s="23" t="inlineStr">
        <is>
          <t>Getasan</t>
        </is>
      </c>
      <c r="AE49" s="23" t="inlineStr">
        <is>
          <t>Manggihan</t>
        </is>
      </c>
      <c r="AF49" s="23" t="inlineStr">
        <is>
          <t>SION</t>
        </is>
      </c>
      <c r="AG49" s="23" t="inlineStr">
        <is>
          <t>ONP0338</t>
        </is>
      </c>
      <c r="AH49" s="24" t="n">
        <v>2</v>
      </c>
      <c r="AI49" s="23" t="inlineStr">
        <is>
          <t>VPA2</t>
        </is>
      </c>
      <c r="AJ49" s="23" t="inlineStr">
        <is>
          <t>Aktif</t>
        </is>
      </c>
      <c r="AK49" s="24" t="n">
        <v>36</v>
      </c>
      <c r="AL49" s="23" t="inlineStr">
        <is>
          <t>Perempuan</t>
        </is>
      </c>
      <c r="AM49" s="23" t="inlineStr">
        <is>
          <t>Sudah menikah</t>
        </is>
      </c>
      <c r="AN49" s="23" t="inlineStr">
        <is>
          <t>SMA/Sederajat</t>
        </is>
      </c>
      <c r="AO49" s="48" t="inlineStr">
        <is>
          <t>Wiraswasta</t>
        </is>
      </c>
      <c r="AP49" s="24" t="n">
        <v>0</v>
      </c>
      <c r="AQ49" s="24" t="n">
        <v>0</v>
      </c>
      <c r="AR49" s="24" t="n">
        <v>0</v>
      </c>
      <c r="AS49" s="24" t="n">
        <v>1</v>
      </c>
      <c r="AT49" s="24" t="n">
        <v>0</v>
      </c>
      <c r="AU49" s="24" t="n">
        <v>0</v>
      </c>
      <c r="AV49" s="24" t="n">
        <v>0</v>
      </c>
      <c r="AW49" s="24" t="n">
        <v>0</v>
      </c>
      <c r="AX49" s="23" t="n"/>
      <c r="AY49" s="23" t="inlineStr">
        <is>
          <t>Peternak</t>
        </is>
      </c>
      <c r="AZ49" s="24" t="n">
        <v>0</v>
      </c>
      <c r="BA49" s="24" t="n">
        <v>1</v>
      </c>
      <c r="BB49" s="24" t="n">
        <v>0</v>
      </c>
      <c r="BC49" s="24" t="n">
        <v>0</v>
      </c>
      <c r="BD49" s="24" t="n">
        <v>0</v>
      </c>
      <c r="BE49" s="24" t="n">
        <v>0</v>
      </c>
      <c r="BF49" s="24" t="n">
        <v>0</v>
      </c>
      <c r="BG49" s="24" t="n">
        <v>0</v>
      </c>
      <c r="BH49" s="23" t="n"/>
      <c r="BI49" s="23" t="inlineStr">
        <is>
          <t>Rp2.500.000 - Rp3.500.000</t>
        </is>
      </c>
      <c r="BJ49" s="24" t="n">
        <v>1</v>
      </c>
      <c r="BK49" s="24" t="n">
        <v>1</v>
      </c>
      <c r="BL49" s="24" t="n">
        <v>2</v>
      </c>
      <c r="BM49" s="24" t="n">
        <v>1</v>
      </c>
      <c r="BN49" s="23" t="inlineStr">
        <is>
          <t>Milik sendiri</t>
        </is>
      </c>
      <c r="BO49" s="23" t="inlineStr">
        <is>
          <t>Permanen (dinding bata dan semen)</t>
        </is>
      </c>
      <c r="BP49" s="24" t="n">
        <v>1</v>
      </c>
      <c r="BQ49" s="24" t="n">
        <v>0</v>
      </c>
      <c r="BR49" s="24" t="n">
        <v>0</v>
      </c>
      <c r="BS49" s="24" t="n">
        <v>0</v>
      </c>
      <c r="BT49" s="24" t="n">
        <v>0</v>
      </c>
      <c r="BU49" s="23" t="n"/>
      <c r="BV49" s="23" t="inlineStr">
        <is>
          <t>Keramik/ubin</t>
        </is>
      </c>
      <c r="BW49" s="24" t="n">
        <v>0</v>
      </c>
      <c r="BX49" s="24" t="n">
        <v>0</v>
      </c>
      <c r="BY49" s="24" t="n">
        <v>1</v>
      </c>
      <c r="BZ49" s="24" t="n">
        <v>0</v>
      </c>
      <c r="CA49" s="24" t="n">
        <v>0</v>
      </c>
      <c r="CB49" s="23" t="n"/>
      <c r="CC49" s="23" t="inlineStr">
        <is>
          <t>Genting</t>
        </is>
      </c>
      <c r="CD49" s="24" t="n">
        <v>0</v>
      </c>
      <c r="CE49" s="24" t="n">
        <v>0</v>
      </c>
      <c r="CF49" s="24" t="n">
        <v>0</v>
      </c>
      <c r="CG49" s="24" t="n">
        <v>0</v>
      </c>
      <c r="CH49" s="24" t="n">
        <v>0</v>
      </c>
      <c r="CI49" s="24" t="n">
        <v>1</v>
      </c>
      <c r="CJ49" s="24" t="n">
        <v>0</v>
      </c>
      <c r="CK49" s="23" t="n"/>
      <c r="CL49" s="23" t="inlineStr">
        <is>
          <t>Ya</t>
        </is>
      </c>
      <c r="CM49" s="24" t="n">
        <v>2024</v>
      </c>
      <c r="CN49" s="23" t="inlineStr">
        <is>
          <t>Fixed-Dome (Kubah Tetap)</t>
        </is>
      </c>
      <c r="CO49" s="23" t="inlineStr">
        <is>
          <t>6 m³ (4-5 ekor sapi, ±5 jam memasak/hari, ±50 kg</t>
        </is>
      </c>
      <c r="CP49" s="23" t="inlineStr">
        <is>
          <t>Anggota keluarga - laki-laki</t>
        </is>
      </c>
      <c r="CQ49" s="24" t="n">
        <v>0</v>
      </c>
      <c r="CR49" s="24" t="n">
        <v>0</v>
      </c>
      <c r="CS49" s="24" t="n">
        <v>0</v>
      </c>
      <c r="CT49" s="24" t="n">
        <v>0</v>
      </c>
      <c r="CU49" s="10" t="n">
        <v>1</v>
      </c>
      <c r="CV49" s="10" t="n">
        <v>0</v>
      </c>
      <c r="CW49" s="10" t="n">
        <v>0</v>
      </c>
      <c r="CX49" s="8" t="n">
        <v>0</v>
      </c>
      <c r="CY49" s="48" t="inlineStr">
        <is>
          <t>Anggota keluarga - laki-laki</t>
        </is>
      </c>
      <c r="CZ49" s="8" t="n">
        <v>1</v>
      </c>
      <c r="DA49" s="8" t="n">
        <v>0</v>
      </c>
      <c r="DB49" s="8" t="n">
        <v>0</v>
      </c>
      <c r="DC49" s="48" t="n"/>
      <c r="DD49" s="48" t="inlineStr">
        <is>
          <t>Anggota keluarga - laki-laki CPO atau pendamping</t>
        </is>
      </c>
      <c r="DE49" s="8" t="n">
        <v>1</v>
      </c>
      <c r="DF49" s="8" t="n">
        <v>0</v>
      </c>
      <c r="DG49" s="8" t="n">
        <v>1</v>
      </c>
      <c r="DH49" s="8" t="n">
        <v>0</v>
      </c>
      <c r="DI49" s="48" t="n"/>
      <c r="DJ49" s="48" t="inlineStr">
        <is>
          <t>Anggota keluarga - laki-laki CPO atau pendamping</t>
        </is>
      </c>
      <c r="DK49" s="8" t="n">
        <v>1</v>
      </c>
      <c r="DL49" s="8" t="n">
        <v>0</v>
      </c>
      <c r="DM49" s="8" t="n">
        <v>1</v>
      </c>
      <c r="DN49" s="8" t="n">
        <v>0</v>
      </c>
      <c r="DO49" s="48" t="n"/>
      <c r="DP49" s="8" t="n">
        <v>1</v>
      </c>
      <c r="DQ49" s="8" t="n">
        <v>0</v>
      </c>
      <c r="DR49" s="8" t="n">
        <v>0</v>
      </c>
      <c r="DS49" s="23" t="n"/>
      <c r="DT49" s="23" t="n"/>
      <c r="DU49" s="23" t="n"/>
      <c r="DV49" s="23" t="inlineStr">
        <is>
          <t>Ya</t>
        </is>
      </c>
      <c r="DW49" s="23" t="n"/>
      <c r="DX49" s="23" t="n"/>
      <c r="DY49" s="23" t="n"/>
      <c r="DZ49" s="23" t="n"/>
      <c r="EA49" s="23" t="n"/>
      <c r="EB49" s="23" t="n"/>
      <c r="EC49" s="23" t="n"/>
      <c r="ED49" s="23" t="n"/>
      <c r="EE49" s="23" t="n"/>
      <c r="EF49" s="23" t="n"/>
      <c r="EG49" s="23" t="n"/>
      <c r="EH49" s="23" t="n"/>
      <c r="EI49" s="23" t="inlineStr">
        <is>
          <t>Tidak ada masalah</t>
        </is>
      </c>
      <c r="EJ49" s="24" t="n">
        <v>0</v>
      </c>
      <c r="EK49" s="24" t="n">
        <v>0</v>
      </c>
      <c r="EL49" s="24" t="n">
        <v>0</v>
      </c>
      <c r="EM49" s="24" t="n">
        <v>1</v>
      </c>
      <c r="EN49" s="24" t="n">
        <v>0</v>
      </c>
      <c r="EO49" s="11" t="n"/>
      <c r="EP49" s="23" t="inlineStr">
        <is>
          <t>Ya, sangat jelas dan mudah diikuti</t>
        </is>
      </c>
      <c r="EQ49" s="23" t="inlineStr">
        <is>
          <t>Pelatihan</t>
        </is>
      </c>
      <c r="ER49" s="23" t="inlineStr">
        <is>
          <t>CPO atau pendamping</t>
        </is>
      </c>
      <c r="ES49" s="24" t="n">
        <v>1</v>
      </c>
      <c r="ET49" s="24" t="n">
        <v>0</v>
      </c>
      <c r="EU49" s="24" t="n">
        <v>0</v>
      </c>
      <c r="EV49" s="24" t="n">
        <v>0</v>
      </c>
      <c r="EW49" s="23" t="n"/>
      <c r="EX49" s="48" t="inlineStr">
        <is>
          <t>Anggota keluarga - Laki-laki</t>
        </is>
      </c>
      <c r="EY49" s="8" t="n">
        <v>1</v>
      </c>
      <c r="EZ49" s="8" t="n">
        <v>0</v>
      </c>
      <c r="FA49" s="8" t="n">
        <v>0</v>
      </c>
      <c r="FB49" s="23" t="n"/>
      <c r="FC49" s="23" t="inlineStr">
        <is>
          <t>Setiap hari</t>
        </is>
      </c>
      <c r="FD49" s="23" t="n"/>
      <c r="FE49" s="23" t="inlineStr">
        <is>
          <t>Mengetahui</t>
        </is>
      </c>
      <c r="FF49" s="23" t="inlineStr">
        <is>
          <t>Selalu (setiap hari)</t>
        </is>
      </c>
      <c r="FG49" s="23" t="inlineStr">
        <is>
          <t>Mengetahui</t>
        </is>
      </c>
      <c r="FH49" s="23" t="inlineStr">
        <is>
          <t>Selalu (setiap hari)</t>
        </is>
      </c>
      <c r="FI49" s="23" t="inlineStr">
        <is>
          <t>Mengetahui</t>
        </is>
      </c>
      <c r="FJ49" s="23" t="inlineStr">
        <is>
          <t>Selalu (setiap hari)</t>
        </is>
      </c>
      <c r="FK49" s="23" t="inlineStr">
        <is>
          <t>Mengetahui</t>
        </is>
      </c>
      <c r="FL49" s="23" t="inlineStr">
        <is>
          <t>Cukup sering (2 minggu sekali)</t>
        </is>
      </c>
      <c r="FM49" s="23" t="inlineStr">
        <is>
          <t>Mengetahui</t>
        </is>
      </c>
      <c r="FN49" s="23" t="inlineStr">
        <is>
          <t>Cukup sering (2 minggu sekali)</t>
        </is>
      </c>
      <c r="FO49" s="23" t="inlineStr">
        <is>
          <t>Mengetahui</t>
        </is>
      </c>
      <c r="FP49" s="23" t="inlineStr">
        <is>
          <t>Cukup sering (2 minggu sekali)</t>
        </is>
      </c>
      <c r="FQ49" s="23" t="inlineStr">
        <is>
          <t>Mengetahui</t>
        </is>
      </c>
      <c r="FR49" s="23" t="inlineStr">
        <is>
          <t>Ya</t>
        </is>
      </c>
      <c r="FS49" s="23" t="inlineStr">
        <is>
          <t>Mengetahui</t>
        </is>
      </c>
      <c r="FT49" s="23" t="inlineStr">
        <is>
          <t>Ya, selalu</t>
        </is>
      </c>
      <c r="FU49" s="23" t="inlineStr">
        <is>
          <t>Laki-laki dewasa Perempuan dewasa</t>
        </is>
      </c>
      <c r="FV49" s="24" t="n">
        <v>1</v>
      </c>
      <c r="FW49" s="24" t="n">
        <v>1</v>
      </c>
      <c r="FX49" s="24" t="n">
        <v>0</v>
      </c>
      <c r="FY49" s="24" t="n">
        <v>0</v>
      </c>
      <c r="FZ49" s="23" t="inlineStr">
        <is>
          <t>Sangat memahami</t>
        </is>
      </c>
      <c r="GA49" s="23" t="inlineStr">
        <is>
          <t>CPO</t>
        </is>
      </c>
      <c r="GB49" s="24" t="n">
        <v>1</v>
      </c>
      <c r="GC49" s="24" t="n">
        <v>0</v>
      </c>
      <c r="GD49" s="24" t="n">
        <v>0</v>
      </c>
      <c r="GE49" s="24" t="n">
        <v>0</v>
      </c>
      <c r="GF49" s="23" t="n"/>
      <c r="GG49" s="23" t="inlineStr">
        <is>
          <t>Sering</t>
        </is>
      </c>
      <c r="GH49" s="23" t="inlineStr">
        <is>
          <t>Ya</t>
        </is>
      </c>
      <c r="GI49" s="23" t="inlineStr">
        <is>
          <t>Teman/keluarga</t>
        </is>
      </c>
      <c r="GJ49" s="24" t="n">
        <v>0</v>
      </c>
      <c r="GK49" s="24" t="n">
        <v>1</v>
      </c>
      <c r="GL49" s="24" t="n">
        <v>0</v>
      </c>
      <c r="GM49" s="24" t="n">
        <v>0</v>
      </c>
      <c r="GN49" s="23" t="n"/>
      <c r="GO49" s="24" t="n">
        <v>9</v>
      </c>
      <c r="GP49" s="23" t="inlineStr">
        <is>
          <t>Penuh (100%)</t>
        </is>
      </c>
      <c r="GQ49" s="23" t="inlineStr">
        <is>
          <t>Kayu bakar LPG</t>
        </is>
      </c>
      <c r="GR49" s="24" t="n">
        <v>1</v>
      </c>
      <c r="GS49" s="24" t="n">
        <v>1</v>
      </c>
      <c r="GT49" s="24" t="n">
        <v>0</v>
      </c>
      <c r="GU49" s="24" t="n">
        <v>0</v>
      </c>
      <c r="GV49" s="24" t="n">
        <v>0</v>
      </c>
      <c r="GW49" s="24" t="n">
        <v>0</v>
      </c>
      <c r="GX49" s="24" t="n">
        <v>0</v>
      </c>
      <c r="GY49" s="23" t="n"/>
      <c r="GZ49" s="23" t="inlineStr">
        <is>
          <t>Ya</t>
        </is>
      </c>
      <c r="HA49" s="24" t="n">
        <v>20</v>
      </c>
      <c r="HB49" s="24" t="n">
        <v>200000</v>
      </c>
      <c r="HC49" s="24" t="n">
        <v>5</v>
      </c>
      <c r="HD49" s="24" t="n">
        <v>50000</v>
      </c>
      <c r="HE49" s="24" t="n">
        <v>1</v>
      </c>
      <c r="HF49" s="24" t="n">
        <v>100000</v>
      </c>
      <c r="HG49" s="24" t="n">
        <v>3</v>
      </c>
      <c r="HH49" s="24" t="n">
        <v>25000</v>
      </c>
      <c r="HI49" s="23" t="n"/>
      <c r="HJ49" s="23" t="n"/>
      <c r="HK49" s="23" t="n"/>
      <c r="HL49" s="23" t="n"/>
      <c r="HM49" s="23" t="n"/>
      <c r="HN49" s="23" t="n"/>
      <c r="HO49" s="23" t="n"/>
      <c r="HP49" s="23" t="n"/>
      <c r="HQ49" s="23" t="n"/>
      <c r="HR49" s="23" t="n"/>
      <c r="HS49" s="23" t="n"/>
      <c r="HT49" s="23" t="n"/>
      <c r="HU49" s="23" t="n"/>
      <c r="HV49" s="23" t="n"/>
      <c r="HW49" s="23" t="n"/>
      <c r="HX49" s="23" t="n"/>
      <c r="HY49" s="24" t="n">
        <v>15</v>
      </c>
      <c r="HZ49" s="24" t="n">
        <v>150000</v>
      </c>
      <c r="IA49" s="24" t="n">
        <v>9</v>
      </c>
      <c r="IB49" s="24" t="n">
        <v>75000</v>
      </c>
      <c r="IC49" s="23" t="n"/>
      <c r="ID49" s="23" t="n"/>
      <c r="IE49" s="23" t="n"/>
      <c r="IF49" s="23" t="n"/>
      <c r="IG49" s="23" t="n"/>
      <c r="IH49" s="23" t="n"/>
      <c r="II49" s="23" t="n"/>
      <c r="IJ49" s="23" t="n"/>
      <c r="IK49" s="23" t="inlineStr">
        <is>
          <t>50-65 kg</t>
        </is>
      </c>
      <c r="IL49" s="23" t="inlineStr">
        <is>
          <t>3-5 jam</t>
        </is>
      </c>
      <c r="IM49" s="23" t="inlineStr">
        <is>
          <t>Ya</t>
        </is>
      </c>
      <c r="IN49" s="23" t="inlineStr">
        <is>
          <t>Tidak</t>
        </is>
      </c>
      <c r="IO49" s="23" t="inlineStr">
        <is>
          <t>Lebih bersih</t>
        </is>
      </c>
      <c r="IP49" s="23" t="n"/>
      <c r="IQ49" s="23" t="inlineStr">
        <is>
          <t>Tidak pernah</t>
        </is>
      </c>
      <c r="IR49" s="23" t="n"/>
      <c r="IS49" s="23" t="n"/>
      <c r="IT49" s="23" t="n"/>
      <c r="IU49" s="23" t="n"/>
      <c r="IV49" s="23" t="n"/>
      <c r="IW49" s="23" t="n"/>
      <c r="IX49" s="23" t="n"/>
      <c r="IY49" s="23" t="n"/>
      <c r="IZ49" s="23" t="inlineStr">
        <is>
          <t>Tidak pernah</t>
        </is>
      </c>
      <c r="JA49" s="23" t="n"/>
      <c r="JB49" s="23" t="n"/>
      <c r="JC49" s="23" t="n"/>
      <c r="JD49" s="23" t="n"/>
      <c r="JE49" s="23" t="n"/>
      <c r="JF49" s="23" t="n"/>
      <c r="JG49" s="23" t="n"/>
      <c r="JH49" s="23" t="n"/>
      <c r="JI49" s="23" t="inlineStr">
        <is>
          <t>Tidak pernah</t>
        </is>
      </c>
      <c r="JJ49" s="23" t="n"/>
      <c r="JK49" s="23" t="n"/>
      <c r="JL49" s="23" t="n"/>
      <c r="JM49" s="23" t="n"/>
      <c r="JN49" s="23" t="n"/>
      <c r="JO49" s="23" t="n"/>
      <c r="JP49" s="23" t="n"/>
      <c r="JQ49" s="23" t="n"/>
      <c r="JR49" s="23" t="inlineStr">
        <is>
          <t>Tidak pernah</t>
        </is>
      </c>
      <c r="JS49" s="23" t="n"/>
      <c r="JT49" s="23" t="n"/>
      <c r="JU49" s="23" t="n"/>
      <c r="JV49" s="23" t="n"/>
      <c r="JW49" s="23" t="n"/>
      <c r="JX49" s="23" t="n"/>
      <c r="JY49" s="23" t="n"/>
      <c r="JZ49" s="23" t="n"/>
      <c r="KA49" s="23" t="inlineStr">
        <is>
          <t>Tidak pernah</t>
        </is>
      </c>
      <c r="KB49" s="23" t="n"/>
      <c r="KC49" s="23" t="n"/>
      <c r="KD49" s="23" t="n"/>
      <c r="KE49" s="23" t="n"/>
      <c r="KF49" s="23" t="n"/>
      <c r="KG49" s="23" t="n"/>
      <c r="KH49" s="23" t="n"/>
      <c r="KI49" s="23" t="n"/>
      <c r="KJ49" s="23" t="inlineStr">
        <is>
          <t>Tidak pernah</t>
        </is>
      </c>
      <c r="KK49" s="23" t="n"/>
      <c r="KL49" s="23" t="n"/>
      <c r="KM49" s="23" t="n"/>
      <c r="KN49" s="23" t="n"/>
      <c r="KO49" s="23" t="n"/>
      <c r="KP49" s="23" t="n"/>
      <c r="KQ49" s="23" t="n"/>
      <c r="KR49" s="23" t="n"/>
      <c r="KS49" s="23" t="inlineStr">
        <is>
          <t>Cukup membaik</t>
        </is>
      </c>
      <c r="KT49" s="23" t="inlineStr">
        <is>
          <t>0-1 kali</t>
        </is>
      </c>
      <c r="KU49" s="23" t="inlineStr">
        <is>
          <t>0-1 kali</t>
        </is>
      </c>
      <c r="KV49" s="23" t="inlineStr">
        <is>
          <t>Tidak ada</t>
        </is>
      </c>
      <c r="KW49" s="24" t="n">
        <v>0</v>
      </c>
      <c r="KX49" s="24" t="n">
        <v>0</v>
      </c>
      <c r="KY49" s="24" t="n">
        <v>0</v>
      </c>
      <c r="KZ49" s="24" t="n">
        <v>1</v>
      </c>
      <c r="LA49" s="23" t="inlineStr">
        <is>
          <t>Cukup membaik</t>
        </is>
      </c>
      <c r="LB49" s="23" t="inlineStr">
        <is>
          <t>Cukup membaik</t>
        </is>
      </c>
      <c r="LC49" s="24" t="n">
        <v>3</v>
      </c>
      <c r="LD49" s="24" t="n">
        <v>3</v>
      </c>
      <c r="LE49" s="24" t="n">
        <v>0</v>
      </c>
      <c r="LF49" s="24" t="n">
        <v>0</v>
      </c>
      <c r="LG49" s="23" t="inlineStr">
        <is>
          <t>Ya</t>
        </is>
      </c>
      <c r="LH49" s="24" t="n">
        <v>100000</v>
      </c>
      <c r="LI49" s="23" t="n"/>
      <c r="LJ49" s="23" t="inlineStr">
        <is>
          <t>Kebutuhan rumah tangga</t>
        </is>
      </c>
      <c r="LK49" s="24" t="n">
        <v>0</v>
      </c>
      <c r="LL49" s="24" t="n">
        <v>0</v>
      </c>
      <c r="LM49" s="24" t="n">
        <v>0</v>
      </c>
      <c r="LN49" s="24" t="n">
        <v>0</v>
      </c>
      <c r="LO49" s="24" t="n">
        <v>1</v>
      </c>
      <c r="LP49" s="24" t="n">
        <v>0</v>
      </c>
      <c r="LQ49" s="24" t="n">
        <v>0</v>
      </c>
      <c r="LR49" s="23" t="n"/>
      <c r="LS49" s="24" t="n">
        <v>15</v>
      </c>
      <c r="LT49" s="24" t="n">
        <v>15</v>
      </c>
      <c r="LU49" s="24" t="n">
        <v>0</v>
      </c>
      <c r="LV49" s="24" t="n">
        <v>7</v>
      </c>
      <c r="LW49" s="24" t="n">
        <v>7</v>
      </c>
      <c r="LX49" s="24" t="n">
        <v>0</v>
      </c>
      <c r="LY49" s="24" t="n">
        <v>5</v>
      </c>
      <c r="LZ49" s="24" t="n">
        <v>5</v>
      </c>
      <c r="MA49" s="24" t="n">
        <v>0</v>
      </c>
      <c r="MB49" s="23" t="inlineStr">
        <is>
          <t>Ya</t>
        </is>
      </c>
      <c r="MC49" s="24" t="n">
        <v>30</v>
      </c>
      <c r="MD49" s="24" t="n">
        <v>15</v>
      </c>
      <c r="ME49" s="24" t="n">
        <v>30</v>
      </c>
      <c r="MF49" s="24" t="n">
        <v>15</v>
      </c>
      <c r="MG49" s="24" t="n">
        <v>0</v>
      </c>
      <c r="MH49" s="24" t="n">
        <v>0</v>
      </c>
      <c r="MI49" s="23" t="inlineStr">
        <is>
          <t>Istirahat</t>
        </is>
      </c>
      <c r="MJ49" s="24" t="n">
        <v>0</v>
      </c>
      <c r="MK49" s="24" t="n">
        <v>0</v>
      </c>
      <c r="ML49" s="24" t="n">
        <v>1</v>
      </c>
      <c r="MM49" s="24" t="n">
        <v>0</v>
      </c>
      <c r="MN49" s="24" t="n">
        <v>0</v>
      </c>
      <c r="MO49" s="24" t="n">
        <v>0</v>
      </c>
      <c r="MP49" s="23" t="n"/>
      <c r="MQ49" s="23" t="n"/>
      <c r="MR49" s="23" t="inlineStr">
        <is>
          <t>untuk kumpul keluarga</t>
        </is>
      </c>
      <c r="MS49" s="23" t="n"/>
      <c r="MT49" s="23" t="inlineStr">
        <is>
          <t>santai bersama keluarga</t>
        </is>
      </c>
      <c r="MU49" s="23" t="inlineStr">
        <is>
          <t>Tidak</t>
        </is>
      </c>
      <c r="MV49" s="23" t="n"/>
      <c r="MW49" s="23" t="n"/>
      <c r="MX49" s="23" t="n"/>
      <c r="MY49" s="23" t="n"/>
      <c r="MZ49" s="23" t="n"/>
      <c r="NA49" s="23" t="n"/>
      <c r="NB49" s="23" t="n"/>
      <c r="NC49" s="23" t="n"/>
      <c r="ND49" s="23" t="n"/>
      <c r="NE49" s="23" t="n"/>
      <c r="NF49" s="23" t="n"/>
      <c r="NG49" s="23" t="n"/>
      <c r="NH49" s="23" t="n"/>
      <c r="NI49" s="23" t="n"/>
      <c r="NJ49" s="23" t="n"/>
      <c r="NK49" s="23" t="n"/>
      <c r="NL49" s="23" t="inlineStr">
        <is>
          <t>Tidak</t>
        </is>
      </c>
      <c r="NM49" s="23" t="inlineStr">
        <is>
          <t>Kombinasi dana mandiri dan dana hibah</t>
        </is>
      </c>
      <c r="NN49" s="23" t="inlineStr">
        <is>
          <t>&gt;11.000.001</t>
        </is>
      </c>
      <c r="NO49" s="23" t="inlineStr">
        <is>
          <t>Pemerintah</t>
        </is>
      </c>
      <c r="NP49" s="23" t="n"/>
      <c r="NQ49" s="23" t="n"/>
      <c r="NR49" s="23" t="n"/>
      <c r="NS49" s="23" t="n"/>
      <c r="NT49" s="23" t="n"/>
      <c r="NU49" s="23" t="n"/>
      <c r="NV49" s="23" t="inlineStr">
        <is>
          <t>Anggota keluarga - Laki-laki dewasa</t>
        </is>
      </c>
      <c r="NW49" s="23" t="n"/>
      <c r="NX49" s="23" t="inlineStr">
        <is>
          <t>Sedikit meningkat</t>
        </is>
      </c>
      <c r="NY49" s="24" t="n">
        <v>35</v>
      </c>
      <c r="NZ49" s="24" t="n">
        <v>15</v>
      </c>
      <c r="OA49" s="24" t="n">
        <v>0</v>
      </c>
      <c r="OB49" s="24" t="n">
        <v>5</v>
      </c>
      <c r="OC49" s="24" t="n">
        <v>5</v>
      </c>
      <c r="OD49" s="24" t="n">
        <v>0</v>
      </c>
      <c r="OE49" s="23" t="inlineStr">
        <is>
          <t>Lebih baik</t>
        </is>
      </c>
      <c r="OF49" s="23" t="inlineStr">
        <is>
          <t>Jauh lebih baik (beda waktu memasak lebih cepat setengah jam atau lebih, ATAU tidak lagi ada rasa/bau makanan yang berubah, ATAU alasan lainnya)</t>
        </is>
      </c>
      <c r="OG49" s="23" t="inlineStr">
        <is>
          <t>Ya</t>
        </is>
      </c>
      <c r="OH49" s="24" t="n">
        <v>0</v>
      </c>
      <c r="OI49" s="24" t="n">
        <v>4</v>
      </c>
      <c r="OJ49" s="24" t="n">
        <v>0</v>
      </c>
      <c r="OK49" s="24" t="n">
        <v>0</v>
      </c>
      <c r="OL49" s="24" t="n">
        <v>0</v>
      </c>
      <c r="OM49" s="24" t="n">
        <v>0</v>
      </c>
      <c r="ON49" s="24" t="n">
        <v>0</v>
      </c>
      <c r="OO49" s="24" t="n">
        <v>0</v>
      </c>
      <c r="OP49" s="23" t="inlineStr">
        <is>
          <t>Sapi perah</t>
        </is>
      </c>
      <c r="OQ49" s="24" t="n">
        <v>0</v>
      </c>
      <c r="OR49" s="24" t="n">
        <v>1</v>
      </c>
      <c r="OS49" s="24" t="n">
        <v>0</v>
      </c>
      <c r="OT49" s="24" t="n">
        <v>0</v>
      </c>
      <c r="OU49" s="24" t="n">
        <v>0</v>
      </c>
      <c r="OV49" s="24" t="n">
        <v>0</v>
      </c>
      <c r="OW49" s="24" t="n">
        <v>0</v>
      </c>
      <c r="OX49" s="24" t="n">
        <v>0</v>
      </c>
      <c r="OY49" s="23" t="n"/>
      <c r="OZ49" s="23" t="n"/>
      <c r="PA49" s="23" t="n"/>
      <c r="PB49" s="23" t="n"/>
      <c r="PC49" s="23" t="n"/>
      <c r="PD49" s="23" t="n"/>
      <c r="PE49" s="23" t="n"/>
      <c r="PF49" s="23" t="n"/>
      <c r="PG49" s="23" t="n"/>
      <c r="PH49" s="23" t="n"/>
      <c r="PI49" s="23" t="n"/>
      <c r="PJ49" s="23" t="inlineStr">
        <is>
          <t>1-Disebarkan ke lahan terbuka</t>
        </is>
      </c>
      <c r="PK49" s="24" t="n">
        <v>0</v>
      </c>
      <c r="PL49" s="24" t="n">
        <v>0</v>
      </c>
      <c r="PM49" s="24" t="n">
        <v>0</v>
      </c>
      <c r="PN49" s="24" t="n">
        <v>0</v>
      </c>
      <c r="PO49" s="24" t="n">
        <v>0</v>
      </c>
      <c r="PP49" s="24" t="n">
        <v>1</v>
      </c>
      <c r="PQ49" s="24" t="n">
        <v>0</v>
      </c>
      <c r="PR49" s="24" t="n">
        <v>0</v>
      </c>
      <c r="PS49" s="24" t="n">
        <v>0</v>
      </c>
      <c r="PT49" s="23" t="n"/>
      <c r="PU49" s="23" t="n"/>
      <c r="PV49" s="23" t="n"/>
      <c r="PW49" s="23" t="n"/>
      <c r="PX49" s="23" t="n"/>
      <c r="PY49" s="23" t="n"/>
      <c r="PZ49" s="23" t="n"/>
      <c r="QA49" s="23" t="n"/>
      <c r="QB49" s="23" t="n"/>
      <c r="QC49" s="23" t="n"/>
      <c r="QD49" s="23" t="n"/>
      <c r="QE49" s="23" t="n"/>
      <c r="QF49" s="23" t="n"/>
      <c r="QG49" s="23" t="n"/>
      <c r="QH49" s="23" t="n"/>
      <c r="QI49" s="23" t="n"/>
      <c r="QJ49" s="23" t="n"/>
      <c r="QK49" s="23" t="n"/>
      <c r="QL49" s="23" t="n"/>
      <c r="QM49" s="23" t="n"/>
      <c r="QN49" s="23" t="n"/>
      <c r="QO49" s="23" t="n"/>
      <c r="QP49" s="23" t="n"/>
      <c r="QQ49" s="23" t="n"/>
      <c r="QR49" s="23" t="n"/>
      <c r="QS49" s="23" t="n"/>
      <c r="QT49" s="23" t="n"/>
      <c r="QU49" s="23" t="n"/>
      <c r="QV49" s="23" t="n"/>
      <c r="QW49" s="23" t="n"/>
      <c r="QX49" s="23" t="n"/>
      <c r="QY49" s="23" t="n"/>
      <c r="QZ49" s="23" t="n"/>
      <c r="RA49" s="23" t="n"/>
      <c r="RB49" s="23" t="n"/>
      <c r="RC49" s="23" t="n"/>
      <c r="RD49" s="23" t="n"/>
      <c r="RE49" s="23" t="n"/>
      <c r="RF49" s="23" t="n"/>
      <c r="RG49" s="23" t="n"/>
      <c r="RH49" s="23" t="n"/>
      <c r="RI49" s="23" t="n"/>
      <c r="RJ49" s="23" t="n"/>
      <c r="RK49" s="23" t="n"/>
      <c r="RL49" s="23" t="n"/>
      <c r="RM49" s="23" t="n"/>
      <c r="RN49" s="23" t="n"/>
      <c r="RO49" s="23" t="n"/>
      <c r="RP49" s="23" t="n"/>
      <c r="RQ49" s="23" t="n"/>
      <c r="RR49" s="23" t="n"/>
      <c r="RS49" s="23" t="n"/>
      <c r="RT49" s="23" t="n"/>
      <c r="RU49" s="23" t="n"/>
      <c r="RV49" s="23" t="n"/>
      <c r="RW49" s="23" t="n"/>
      <c r="RX49" s="23" t="n"/>
      <c r="RY49" s="23" t="n"/>
      <c r="RZ49" s="23" t="n"/>
      <c r="SA49" s="23" t="n"/>
      <c r="SB49" s="23" t="n"/>
      <c r="SC49" s="23" t="n"/>
      <c r="SD49" s="23" t="n"/>
      <c r="SE49" s="24" t="n">
        <v>4</v>
      </c>
      <c r="SF49" s="23" t="n"/>
      <c r="SG49" s="23" t="n"/>
      <c r="SH49" s="23" t="n"/>
      <c r="SI49" s="23" t="n"/>
      <c r="SJ49" s="23" t="n"/>
      <c r="SK49" s="23" t="n"/>
      <c r="SL49" s="23" t="n"/>
      <c r="SM49" s="23" t="n"/>
      <c r="SN49" s="23" t="n"/>
      <c r="SO49" s="23" t="n"/>
      <c r="SP49" s="23" t="n"/>
      <c r="SQ49" s="23" t="n"/>
      <c r="SR49" s="23" t="n"/>
      <c r="SS49" s="23" t="n"/>
      <c r="ST49" s="23" t="n"/>
      <c r="SU49" s="23" t="n"/>
      <c r="SV49" s="23" t="n"/>
      <c r="SW49" s="23" t="n"/>
      <c r="SX49" s="23" t="n"/>
      <c r="SY49" s="23" t="n"/>
      <c r="SZ49" s="23" t="n"/>
      <c r="TA49" s="23" t="n"/>
      <c r="TB49" s="23" t="n"/>
      <c r="TC49" s="23" t="n"/>
      <c r="TD49" s="23" t="n"/>
      <c r="TE49" s="23" t="n"/>
      <c r="TF49" s="23" t="n"/>
      <c r="TG49" s="23" t="n"/>
      <c r="TH49" s="23" t="n"/>
      <c r="TI49" s="23" t="n"/>
      <c r="TJ49" s="23" t="n"/>
      <c r="TK49" s="23" t="n"/>
      <c r="TL49" s="23" t="n"/>
      <c r="TM49" s="23" t="n"/>
      <c r="TN49" s="23" t="n"/>
      <c r="TO49" s="23" t="n"/>
      <c r="TP49" s="23" t="n"/>
      <c r="TQ49" s="23" t="n"/>
      <c r="TR49" s="23" t="n"/>
      <c r="TS49" s="23" t="n"/>
      <c r="TT49" s="23" t="n"/>
      <c r="TU49" s="23" t="n"/>
      <c r="TV49" s="23" t="n"/>
      <c r="TW49" s="23" t="n"/>
      <c r="TX49" s="23" t="n"/>
      <c r="TY49" s="23" t="n"/>
      <c r="TZ49" s="23" t="n"/>
      <c r="UA49" s="23" t="inlineStr">
        <is>
          <t>Pemberian pakan di kandang</t>
        </is>
      </c>
      <c r="UB49" s="23" t="n"/>
      <c r="UC49" s="23" t="n"/>
      <c r="UD49" s="23" t="n"/>
      <c r="UE49" s="23" t="n"/>
      <c r="UF49" s="23" t="n"/>
      <c r="UG49" s="23" t="n"/>
      <c r="UH49" s="23" t="n"/>
      <c r="UI49" s="23" t="inlineStr">
        <is>
          <t>Sangat teratur (setiap hari)</t>
        </is>
      </c>
      <c r="UJ49" s="23" t="n"/>
      <c r="UK49" s="23" t="n"/>
      <c r="UL49" s="23" t="n"/>
      <c r="UM49" s="23" t="n"/>
      <c r="UN49" s="23" t="n"/>
      <c r="UO49" s="23" t="n"/>
      <c r="UP49" s="23" t="n"/>
      <c r="UQ49" s="23" t="inlineStr">
        <is>
          <t>Sering (1 kali sehari)</t>
        </is>
      </c>
      <c r="UR49" s="23" t="n"/>
      <c r="US49" s="23" t="n"/>
      <c r="UT49" s="23" t="n"/>
      <c r="UU49" s="23" t="n"/>
      <c r="UV49" s="23" t="n"/>
      <c r="UW49" s="23" t="n"/>
      <c r="UX49" s="23" t="n"/>
      <c r="UY49" s="23" t="n"/>
      <c r="UZ49" s="23" t="n"/>
      <c r="VA49" s="23" t="n"/>
      <c r="VB49" s="23" t="n"/>
      <c r="VC49" s="23" t="n"/>
      <c r="VD49" s="23" t="n"/>
      <c r="VE49" s="23" t="n"/>
      <c r="VF49" s="23" t="n"/>
      <c r="VG49" s="23" t="n"/>
      <c r="VH49" s="23" t="n"/>
      <c r="VI49" s="23" t="n"/>
      <c r="VJ49" s="23" t="n"/>
      <c r="VK49" s="23" t="inlineStr">
        <is>
          <t>4-Disimpan dalam kotak bersekat 5-Untuk disebar di tanah (dan dibajak)</t>
        </is>
      </c>
      <c r="VL49" s="24" t="n">
        <v>0</v>
      </c>
      <c r="VM49" s="24" t="n">
        <v>0</v>
      </c>
      <c r="VN49" s="24" t="n">
        <v>0</v>
      </c>
      <c r="VO49" s="24" t="n">
        <v>1</v>
      </c>
      <c r="VP49" s="24" t="n">
        <v>1</v>
      </c>
      <c r="VQ49" s="24" t="n">
        <v>0</v>
      </c>
      <c r="VR49" s="24" t="n">
        <v>0</v>
      </c>
      <c r="VS49" s="24" t="n">
        <v>0</v>
      </c>
      <c r="VT49" s="23" t="n"/>
      <c r="VU49" s="23" t="n"/>
      <c r="VV49" s="23" t="n"/>
      <c r="VW49" s="23" t="n"/>
      <c r="VX49" s="23" t="n"/>
      <c r="VY49" s="23" t="n"/>
      <c r="VZ49" s="23" t="n"/>
      <c r="WA49" s="23" t="n"/>
      <c r="WB49" s="23" t="n"/>
      <c r="WC49" s="23" t="n"/>
      <c r="WD49" s="23" t="n"/>
      <c r="WE49" s="23" t="n"/>
      <c r="WF49" s="23" t="n"/>
      <c r="WG49" s="23" t="n"/>
      <c r="WH49" s="23" t="n"/>
      <c r="WI49" s="23" t="n"/>
      <c r="WJ49" s="23" t="n"/>
      <c r="WK49" s="23" t="n"/>
      <c r="WL49" s="23" t="n"/>
      <c r="WM49" s="23" t="n"/>
      <c r="WN49" s="23" t="n"/>
      <c r="WO49" s="23" t="n"/>
      <c r="WP49" s="23" t="n"/>
      <c r="WQ49" s="23" t="n"/>
      <c r="WR49" s="23" t="n"/>
      <c r="WS49" s="23" t="n"/>
      <c r="WT49" s="23" t="n"/>
      <c r="WU49" s="23" t="n"/>
      <c r="WV49" s="23" t="n"/>
      <c r="WW49" s="23" t="n"/>
      <c r="WX49" s="23" t="n"/>
      <c r="WY49" s="23" t="n"/>
      <c r="WZ49" s="23" t="n"/>
      <c r="XA49" s="23" t="n"/>
      <c r="XB49" s="23" t="n"/>
      <c r="XC49" s="23" t="n"/>
      <c r="XD49" s="23" t="n"/>
      <c r="XE49" s="23" t="n"/>
      <c r="XF49" s="23" t="n"/>
      <c r="XG49" s="23" t="n"/>
      <c r="XH49" s="23" t="n"/>
      <c r="XI49" s="23" t="n"/>
      <c r="XJ49" s="23" t="n"/>
      <c r="XK49" s="23" t="n"/>
      <c r="XL49" s="23" t="n"/>
      <c r="XM49" s="23" t="n"/>
      <c r="XN49" s="23" t="n"/>
      <c r="XO49" s="23" t="n"/>
      <c r="XP49" s="23" t="n"/>
      <c r="XQ49" s="23" t="n"/>
      <c r="XR49" s="23" t="n"/>
      <c r="XS49" s="23" t="n"/>
      <c r="XT49" s="23" t="n"/>
      <c r="XU49" s="23" t="n"/>
      <c r="XV49" s="23" t="n"/>
      <c r="XW49" s="23" t="n"/>
      <c r="XX49" s="23" t="n"/>
      <c r="XY49" s="23" t="n"/>
      <c r="XZ49" s="23" t="n"/>
      <c r="YA49" s="23" t="n"/>
      <c r="YB49" s="23" t="n"/>
      <c r="YC49" s="23" t="n"/>
      <c r="YD49" s="23" t="n"/>
      <c r="YE49" s="23" t="n"/>
      <c r="YF49" s="23" t="n"/>
      <c r="YG49" s="23" t="n"/>
      <c r="YH49" s="23" t="n"/>
      <c r="YI49" s="23" t="n"/>
      <c r="YJ49" s="23" t="n"/>
      <c r="YK49" s="23" t="n"/>
      <c r="YL49" s="23" t="n"/>
      <c r="YM49" s="23" t="n"/>
      <c r="YN49" s="23" t="n"/>
      <c r="YO49" s="23" t="n"/>
      <c r="YP49" s="23" t="n"/>
      <c r="YQ49" s="23" t="n"/>
      <c r="YR49" s="23" t="n"/>
      <c r="YS49" s="23" t="n"/>
      <c r="YT49" s="23" t="n"/>
      <c r="YU49" s="23" t="n"/>
      <c r="YV49" s="23" t="n"/>
      <c r="YW49" s="23" t="n"/>
      <c r="YX49" s="23" t="n"/>
      <c r="YY49" s="23" t="n"/>
      <c r="YZ49" s="23" t="n"/>
      <c r="ZA49" s="23" t="n"/>
      <c r="ZB49" s="24" t="n">
        <v>2</v>
      </c>
      <c r="ZC49" s="23" t="n"/>
      <c r="ZD49" s="23" t="n"/>
      <c r="ZE49" s="23" t="n"/>
      <c r="ZF49" s="23" t="n"/>
      <c r="ZG49" s="23" t="n"/>
      <c r="ZH49" s="23" t="n"/>
      <c r="ZI49" s="23" t="n"/>
      <c r="ZJ49" s="23" t="inlineStr">
        <is>
          <t>Pakan segar (misal: rumput)</t>
        </is>
      </c>
      <c r="ZK49" s="23" t="n"/>
      <c r="ZL49" s="23" t="n"/>
      <c r="ZM49" s="23" t="n"/>
      <c r="ZN49" s="23" t="n"/>
      <c r="ZO49" s="23" t="n"/>
      <c r="ZP49" s="23" t="n"/>
      <c r="ZQ49" s="23" t="inlineStr">
        <is>
          <t>Ya</t>
        </is>
      </c>
      <c r="ZR49" s="23" t="inlineStr">
        <is>
          <t>Padat Cair</t>
        </is>
      </c>
      <c r="ZS49" s="24" t="n">
        <v>1</v>
      </c>
      <c r="ZT49" s="24" t="n">
        <v>1</v>
      </c>
      <c r="ZU49" s="24" t="n">
        <v>50</v>
      </c>
      <c r="ZV49" s="24" t="n">
        <v>50</v>
      </c>
      <c r="ZW49" s="23" t="inlineStr">
        <is>
          <t>Ya</t>
        </is>
      </c>
      <c r="ZX49" s="23" t="inlineStr">
        <is>
          <t>Mengetahui</t>
        </is>
      </c>
      <c r="ZY49" s="23" t="inlineStr">
        <is>
          <t>Digunakan untuk pupuk di lahan pertanian sendiri Dibuang ke lahan sekitar kandang - yg ditanami tanaman</t>
        </is>
      </c>
      <c r="ZZ49" s="24" t="n">
        <v>1</v>
      </c>
      <c r="AAA49" s="24" t="n">
        <v>0</v>
      </c>
      <c r="AAB49" s="24" t="n">
        <v>0</v>
      </c>
      <c r="AAC49" s="24" t="n">
        <v>1</v>
      </c>
      <c r="AAD49" s="24" t="n">
        <v>0</v>
      </c>
      <c r="AAE49" s="24" t="n">
        <v>0</v>
      </c>
      <c r="AAF49" s="24" t="n">
        <v>0</v>
      </c>
      <c r="AAG49" s="23" t="inlineStr">
        <is>
          <t>Pupuk cair untuk tanaman</t>
        </is>
      </c>
      <c r="AAH49" s="24" t="n">
        <v>1</v>
      </c>
      <c r="AAI49" s="24" t="n">
        <v>0</v>
      </c>
      <c r="AAJ49" s="24" t="n">
        <v>0</v>
      </c>
      <c r="AAK49" s="24" t="n">
        <v>0</v>
      </c>
      <c r="AAL49" s="24" t="n">
        <v>0</v>
      </c>
      <c r="AAM49" s="23" t="n"/>
      <c r="AAN49" s="23" t="n"/>
      <c r="AAO49" s="23" t="n"/>
      <c r="AAP49" s="23" t="n"/>
      <c r="AAQ49" s="23" t="n"/>
      <c r="AAR49" s="23" t="n"/>
      <c r="AAS49" s="23" t="n"/>
      <c r="AAT49" s="23" t="n"/>
      <c r="AAU49" s="23" t="n"/>
      <c r="AAV49" s="11" t="inlineStr">
        <is>
          <t>Rumput</t>
        </is>
      </c>
      <c r="AAW49" s="23" t="inlineStr">
        <is>
          <t>Sering ( 1 minggu 2 kali)</t>
        </is>
      </c>
      <c r="AAX49" s="24" t="n">
        <v>3000</v>
      </c>
      <c r="AAY49" s="24" t="n">
        <v>200</v>
      </c>
      <c r="AAZ49" s="24" t="n">
        <v>50</v>
      </c>
      <c r="ABA49" s="24" t="n">
        <v>50</v>
      </c>
      <c r="ABB49" s="23" t="inlineStr">
        <is>
          <t>Urea</t>
        </is>
      </c>
      <c r="ABC49" s="23" t="n"/>
      <c r="ABD49" s="24" t="n">
        <v>20</v>
      </c>
      <c r="ABE49" s="24" t="n">
        <v>5</v>
      </c>
      <c r="ABF49" s="24" t="n">
        <v>5</v>
      </c>
      <c r="ABG49" s="24" t="n">
        <v>4000</v>
      </c>
      <c r="ABH49" s="24" t="n">
        <v>500</v>
      </c>
      <c r="ABI49" s="24" t="n">
        <v>600</v>
      </c>
      <c r="ABJ49" s="23" t="inlineStr">
        <is>
          <t>Ya</t>
        </is>
      </c>
      <c r="ABK49" s="23" t="inlineStr">
        <is>
          <t>Sangat meningkat</t>
        </is>
      </c>
      <c r="ABL49" s="23" t="inlineStr">
        <is>
          <t>Cukup meningkat</t>
        </is>
      </c>
      <c r="ABM49" s="23" t="inlineStr">
        <is>
          <t>Cukup meningkat</t>
        </is>
      </c>
      <c r="ABN49" s="23" t="n"/>
      <c r="ABO49" s="23" t="n"/>
      <c r="ABP49" s="23" t="inlineStr">
        <is>
          <t>Tidak punya waktu mengumpulkannya Ladang/sawah terlalu jauh, sulit untuk mengangkut ke sana</t>
        </is>
      </c>
      <c r="ABQ49" s="24" t="n">
        <v>0</v>
      </c>
      <c r="ABR49" s="24" t="n">
        <v>0</v>
      </c>
      <c r="ABS49" s="24" t="n">
        <v>1</v>
      </c>
      <c r="ABT49" s="24" t="n">
        <v>1</v>
      </c>
      <c r="ABU49" s="24" t="n">
        <v>0</v>
      </c>
      <c r="ABV49" s="24" t="n">
        <v>0</v>
      </c>
      <c r="ABW49" s="24" t="n">
        <v>0</v>
      </c>
      <c r="ABX49" s="23" t="n"/>
      <c r="ABY49" s="23" t="inlineStr">
        <is>
          <t>tidak</t>
        </is>
      </c>
      <c r="ABZ49" s="23" t="inlineStr">
        <is>
          <t>Manfaat besar dan membantu kehidupan sehari-hari</t>
        </is>
      </c>
      <c r="ACA49" s="23" t="inlineStr">
        <is>
          <t>Berkurang</t>
        </is>
      </c>
      <c r="ACB49" s="23" t="inlineStr">
        <is>
          <t>Anggota keluarga - Perempuan dewasa</t>
        </is>
      </c>
      <c r="ACC49" s="23" t="inlineStr">
        <is>
          <t>Setuju</t>
        </is>
      </c>
      <c r="ACD49" s="23" t="inlineStr">
        <is>
          <t>Anggota keluarga - Laki-laki dewasa Anggota keluarga - Perempuan dewasa</t>
        </is>
      </c>
      <c r="ACE49" s="24" t="n">
        <v>1</v>
      </c>
      <c r="ACF49" s="24" t="n">
        <v>1</v>
      </c>
      <c r="ACG49" s="24" t="n">
        <v>0</v>
      </c>
      <c r="ACH49" s="24" t="n">
        <v>0</v>
      </c>
      <c r="ACI49" s="23" t="inlineStr">
        <is>
          <t>Sangat puas</t>
        </is>
      </c>
      <c r="ACJ49" s="23" t="inlineStr">
        <is>
          <t>Sangat puas</t>
        </is>
      </c>
      <c r="ACK49" s="23" t="inlineStr">
        <is>
          <t>Sangat puas</t>
        </is>
      </c>
      <c r="ACL49" s="23" t="inlineStr">
        <is>
          <t>Sangat puas</t>
        </is>
      </c>
      <c r="ACM49" s="23" t="inlineStr">
        <is>
          <t>Tidak</t>
        </is>
      </c>
      <c r="ACN49" s="23" t="n"/>
      <c r="ACO49" s="23" t="inlineStr">
        <is>
          <t>Sangat puas</t>
        </is>
      </c>
      <c r="ACP49" s="23" t="n"/>
      <c r="ACQ49" s="23" t="n"/>
      <c r="ACR49" s="23" t="n"/>
      <c r="ACS49" s="23" t="n"/>
      <c r="ACT49" s="23" t="n"/>
      <c r="ACU49" s="23" t="n"/>
      <c r="ACV49" s="23" t="n"/>
      <c r="ACW49" s="23" t="n"/>
      <c r="ACX49" s="23" t="n"/>
      <c r="ACY49" s="23" t="n"/>
      <c r="ACZ49" s="23" t="inlineStr">
        <is>
          <t>Menghubungi CPO atau pendamping</t>
        </is>
      </c>
      <c r="ADA49" s="24" t="n">
        <v>0</v>
      </c>
      <c r="ADB49" s="24" t="n">
        <v>0</v>
      </c>
      <c r="ADC49" s="24" t="n">
        <v>0</v>
      </c>
      <c r="ADD49" s="24" t="n">
        <v>0</v>
      </c>
      <c r="ADE49" s="24" t="n">
        <v>1</v>
      </c>
      <c r="ADF49" s="24" t="n">
        <v>0</v>
      </c>
      <c r="ADG49" s="24" t="n">
        <v>0</v>
      </c>
      <c r="ADH49" s="24" t="n">
        <v>0</v>
      </c>
      <c r="ADI49" s="12" t="n"/>
      <c r="ADJ49" s="17" t="inlineStr">
        <is>
          <t>Laki-laki dewasa</t>
        </is>
      </c>
      <c r="ADK49" s="48" t="n"/>
      <c r="ADL49" s="17" t="inlineStr">
        <is>
          <t>Menelepon atau WA langsung</t>
        </is>
      </c>
      <c r="ADM49" s="23" t="n"/>
      <c r="ADN49" s="11" t="inlineStr">
        <is>
          <t>Tidak ada</t>
        </is>
      </c>
      <c r="ADO49" s="23" t="inlineStr">
        <is>
          <t>Ya, selalu</t>
        </is>
      </c>
      <c r="ADP49" s="17" t="inlineStr">
        <is>
          <t>Pengurangan pengeluaran  rumah tangga (bahan bakar  minyak, pupuk, dll.)   Lebih mudah mendapatkan  energi  Pasokan energi yang andal   Memasak lebih cepat   Lebih aman   Pengurangan waktu dan tenaga  Peningkatan kebersihan  kandang ternak Pemanfaatan bio-slurry sebagai  pupuk Dapur lebih bersih dan bebas  asap</t>
        </is>
      </c>
      <c r="ADQ49" s="18" t="n">
        <v>1</v>
      </c>
      <c r="ADR49" s="18" t="n">
        <v>1</v>
      </c>
      <c r="ADS49" s="18" t="n">
        <v>1</v>
      </c>
      <c r="ADT49" s="18" t="n">
        <v>1</v>
      </c>
      <c r="ADU49" s="18" t="n">
        <v>1</v>
      </c>
      <c r="ADV49" s="18" t="n">
        <v>1</v>
      </c>
      <c r="ADW49" s="18" t="n">
        <v>1</v>
      </c>
      <c r="ADX49" s="18" t="n">
        <v>1</v>
      </c>
      <c r="ADY49" s="18" t="n">
        <v>1</v>
      </c>
      <c r="ADZ49" s="18" t="n">
        <v>0</v>
      </c>
      <c r="AEA49" s="18" t="n">
        <v>0</v>
      </c>
      <c r="AEB49" s="18" t="n">
        <v>0</v>
      </c>
      <c r="AEC49" s="23" t="n"/>
      <c r="AED49" s="23" t="inlineStr">
        <is>
          <t>Mengurangi pengeluaran energi</t>
        </is>
      </c>
      <c r="AEE49" s="23" t="n"/>
      <c r="AEF49" s="23" t="inlineStr">
        <is>
          <t>Pemerintah daerah</t>
        </is>
      </c>
      <c r="AEG49" s="23" t="n"/>
      <c r="AEH49" s="23" t="inlineStr">
        <is>
          <t>WhatsApp Image 2026-02-10 at 16.05.01-18_43_36.jpeg</t>
        </is>
      </c>
      <c r="AEI49" s="25" t="inlineStr">
        <is>
          <t>https://kf.kobotoolbox.org/api/v2/assets/avstPQqLr3Ab3ZdcVTXZ6f/data/668196459/attachments/attFdtawFpgVv2Y2xvFJkeSG/</t>
        </is>
      </c>
      <c r="AEJ49" s="23" t="inlineStr">
        <is>
          <t>WhatsApp Image 2026-02-10 at 16.04.57-18_43_46.jpeg</t>
        </is>
      </c>
      <c r="AEK49" s="25" t="inlineStr">
        <is>
          <t>https://kf.kobotoolbox.org/api/v2/assets/avstPQqLr3Ab3ZdcVTXZ6f/data/668196459/attachments/attWZWZHHsbPYKeqrcBRyBxv/</t>
        </is>
      </c>
      <c r="AEL49" s="23" t="inlineStr">
        <is>
          <t>manto witono</t>
        </is>
      </c>
      <c r="AEM49" s="23" t="n"/>
      <c r="AEN49" s="23" t="inlineStr">
        <is>
          <t>istri sumarno</t>
        </is>
      </c>
    </row>
  </sheetData>
  <hyperlinks>
    <hyperlink xmlns:r="http://schemas.openxmlformats.org/officeDocument/2006/relationships" ref="AEI2" r:id="rId1"/>
    <hyperlink xmlns:r="http://schemas.openxmlformats.org/officeDocument/2006/relationships" ref="AEK2" r:id="rId2"/>
    <hyperlink xmlns:r="http://schemas.openxmlformats.org/officeDocument/2006/relationships" ref="AEI3" r:id="rId3"/>
    <hyperlink xmlns:r="http://schemas.openxmlformats.org/officeDocument/2006/relationships" ref="AEK3" r:id="rId4"/>
    <hyperlink xmlns:r="http://schemas.openxmlformats.org/officeDocument/2006/relationships" ref="AEI4" r:id="rId5"/>
    <hyperlink xmlns:r="http://schemas.openxmlformats.org/officeDocument/2006/relationships" ref="AEK4" r:id="rId6"/>
    <hyperlink xmlns:r="http://schemas.openxmlformats.org/officeDocument/2006/relationships" ref="AEI5" r:id="rId7"/>
    <hyperlink xmlns:r="http://schemas.openxmlformats.org/officeDocument/2006/relationships" ref="AEK5" r:id="rId8"/>
    <hyperlink xmlns:r="http://schemas.openxmlformats.org/officeDocument/2006/relationships" ref="AEI6" r:id="rId9"/>
    <hyperlink xmlns:r="http://schemas.openxmlformats.org/officeDocument/2006/relationships" ref="AEK6" r:id="rId10"/>
    <hyperlink xmlns:r="http://schemas.openxmlformats.org/officeDocument/2006/relationships" ref="AEI7" r:id="rId11"/>
    <hyperlink xmlns:r="http://schemas.openxmlformats.org/officeDocument/2006/relationships" ref="AEK7" r:id="rId12"/>
    <hyperlink xmlns:r="http://schemas.openxmlformats.org/officeDocument/2006/relationships" ref="AEI8" r:id="rId13"/>
    <hyperlink xmlns:r="http://schemas.openxmlformats.org/officeDocument/2006/relationships" ref="AEK8" r:id="rId14"/>
    <hyperlink xmlns:r="http://schemas.openxmlformats.org/officeDocument/2006/relationships" ref="AEI9" r:id="rId15"/>
    <hyperlink xmlns:r="http://schemas.openxmlformats.org/officeDocument/2006/relationships" ref="AEK9" r:id="rId16"/>
    <hyperlink xmlns:r="http://schemas.openxmlformats.org/officeDocument/2006/relationships" ref="AEI10" r:id="rId17"/>
    <hyperlink xmlns:r="http://schemas.openxmlformats.org/officeDocument/2006/relationships" ref="AEK10" r:id="rId18"/>
    <hyperlink xmlns:r="http://schemas.openxmlformats.org/officeDocument/2006/relationships" ref="AEI11" r:id="rId19"/>
    <hyperlink xmlns:r="http://schemas.openxmlformats.org/officeDocument/2006/relationships" ref="AEK11" r:id="rId20"/>
    <hyperlink xmlns:r="http://schemas.openxmlformats.org/officeDocument/2006/relationships" ref="AEI12" r:id="rId21"/>
    <hyperlink xmlns:r="http://schemas.openxmlformats.org/officeDocument/2006/relationships" ref="AEK12" r:id="rId22"/>
    <hyperlink xmlns:r="http://schemas.openxmlformats.org/officeDocument/2006/relationships" ref="AEI13" r:id="rId23"/>
    <hyperlink xmlns:r="http://schemas.openxmlformats.org/officeDocument/2006/relationships" ref="AEK13" r:id="rId24"/>
    <hyperlink xmlns:r="http://schemas.openxmlformats.org/officeDocument/2006/relationships" ref="AEI14" r:id="rId25"/>
    <hyperlink xmlns:r="http://schemas.openxmlformats.org/officeDocument/2006/relationships" ref="AEK14" r:id="rId26"/>
    <hyperlink xmlns:r="http://schemas.openxmlformats.org/officeDocument/2006/relationships" ref="AEI15" r:id="rId27"/>
    <hyperlink xmlns:r="http://schemas.openxmlformats.org/officeDocument/2006/relationships" ref="AEK15" r:id="rId28"/>
    <hyperlink xmlns:r="http://schemas.openxmlformats.org/officeDocument/2006/relationships" ref="AEI16" r:id="rId29"/>
    <hyperlink xmlns:r="http://schemas.openxmlformats.org/officeDocument/2006/relationships" ref="AEK16" r:id="rId30"/>
    <hyperlink xmlns:r="http://schemas.openxmlformats.org/officeDocument/2006/relationships" ref="AEI17" r:id="rId31"/>
    <hyperlink xmlns:r="http://schemas.openxmlformats.org/officeDocument/2006/relationships" ref="AEK17" r:id="rId32"/>
    <hyperlink xmlns:r="http://schemas.openxmlformats.org/officeDocument/2006/relationships" ref="AEI18" r:id="rId33"/>
    <hyperlink xmlns:r="http://schemas.openxmlformats.org/officeDocument/2006/relationships" ref="AEK18" r:id="rId34"/>
    <hyperlink xmlns:r="http://schemas.openxmlformats.org/officeDocument/2006/relationships" ref="AEI19" r:id="rId35"/>
    <hyperlink xmlns:r="http://schemas.openxmlformats.org/officeDocument/2006/relationships" ref="AEK19" r:id="rId36"/>
    <hyperlink xmlns:r="http://schemas.openxmlformats.org/officeDocument/2006/relationships" ref="AEI20" r:id="rId37"/>
    <hyperlink xmlns:r="http://schemas.openxmlformats.org/officeDocument/2006/relationships" ref="AEK20" r:id="rId38"/>
    <hyperlink xmlns:r="http://schemas.openxmlformats.org/officeDocument/2006/relationships" ref="AEI21" r:id="rId39"/>
    <hyperlink xmlns:r="http://schemas.openxmlformats.org/officeDocument/2006/relationships" ref="AEK21" r:id="rId40"/>
    <hyperlink xmlns:r="http://schemas.openxmlformats.org/officeDocument/2006/relationships" ref="AEI22" r:id="rId41"/>
    <hyperlink xmlns:r="http://schemas.openxmlformats.org/officeDocument/2006/relationships" ref="AEK22" r:id="rId42"/>
    <hyperlink xmlns:r="http://schemas.openxmlformats.org/officeDocument/2006/relationships" ref="AEI23" r:id="rId43"/>
    <hyperlink xmlns:r="http://schemas.openxmlformats.org/officeDocument/2006/relationships" ref="AEK23" r:id="rId44"/>
    <hyperlink xmlns:r="http://schemas.openxmlformats.org/officeDocument/2006/relationships" ref="AEI24" r:id="rId45"/>
    <hyperlink xmlns:r="http://schemas.openxmlformats.org/officeDocument/2006/relationships" ref="AEK24" r:id="rId46"/>
    <hyperlink xmlns:r="http://schemas.openxmlformats.org/officeDocument/2006/relationships" ref="AEI25" r:id="rId47"/>
    <hyperlink xmlns:r="http://schemas.openxmlformats.org/officeDocument/2006/relationships" ref="AEK25" r:id="rId48"/>
    <hyperlink xmlns:r="http://schemas.openxmlformats.org/officeDocument/2006/relationships" ref="AEI26" r:id="rId49"/>
    <hyperlink xmlns:r="http://schemas.openxmlformats.org/officeDocument/2006/relationships" ref="AEK26" r:id="rId50"/>
    <hyperlink xmlns:r="http://schemas.openxmlformats.org/officeDocument/2006/relationships" ref="AEI27" r:id="rId51"/>
    <hyperlink xmlns:r="http://schemas.openxmlformats.org/officeDocument/2006/relationships" ref="AEK27" r:id="rId52"/>
    <hyperlink xmlns:r="http://schemas.openxmlformats.org/officeDocument/2006/relationships" ref="AEI28" r:id="rId53"/>
    <hyperlink xmlns:r="http://schemas.openxmlformats.org/officeDocument/2006/relationships" ref="AEK28" r:id="rId54"/>
    <hyperlink xmlns:r="http://schemas.openxmlformats.org/officeDocument/2006/relationships" ref="AEI29" r:id="rId55"/>
    <hyperlink xmlns:r="http://schemas.openxmlformats.org/officeDocument/2006/relationships" ref="AEK29" r:id="rId56"/>
    <hyperlink xmlns:r="http://schemas.openxmlformats.org/officeDocument/2006/relationships" ref="AEI30" r:id="rId57"/>
    <hyperlink xmlns:r="http://schemas.openxmlformats.org/officeDocument/2006/relationships" ref="AEK30" r:id="rId58"/>
    <hyperlink xmlns:r="http://schemas.openxmlformats.org/officeDocument/2006/relationships" ref="AEI31" r:id="rId59"/>
    <hyperlink xmlns:r="http://schemas.openxmlformats.org/officeDocument/2006/relationships" ref="AEK31" r:id="rId60"/>
    <hyperlink xmlns:r="http://schemas.openxmlformats.org/officeDocument/2006/relationships" ref="AEI32" r:id="rId61"/>
    <hyperlink xmlns:r="http://schemas.openxmlformats.org/officeDocument/2006/relationships" ref="AEK32" r:id="rId62"/>
    <hyperlink xmlns:r="http://schemas.openxmlformats.org/officeDocument/2006/relationships" ref="AEI33" r:id="rId63"/>
    <hyperlink xmlns:r="http://schemas.openxmlformats.org/officeDocument/2006/relationships" ref="AEK33" r:id="rId64"/>
    <hyperlink xmlns:r="http://schemas.openxmlformats.org/officeDocument/2006/relationships" ref="AEI34" r:id="rId65"/>
    <hyperlink xmlns:r="http://schemas.openxmlformats.org/officeDocument/2006/relationships" ref="AEK34" r:id="rId66"/>
    <hyperlink xmlns:r="http://schemas.openxmlformats.org/officeDocument/2006/relationships" ref="AEI35" r:id="rId67"/>
    <hyperlink xmlns:r="http://schemas.openxmlformats.org/officeDocument/2006/relationships" ref="AEK35" r:id="rId68"/>
    <hyperlink xmlns:r="http://schemas.openxmlformats.org/officeDocument/2006/relationships" ref="AEI36" r:id="rId69"/>
    <hyperlink xmlns:r="http://schemas.openxmlformats.org/officeDocument/2006/relationships" ref="AEK36" r:id="rId70"/>
    <hyperlink xmlns:r="http://schemas.openxmlformats.org/officeDocument/2006/relationships" ref="AEI37" r:id="rId71"/>
    <hyperlink xmlns:r="http://schemas.openxmlformats.org/officeDocument/2006/relationships" ref="AEK37" r:id="rId72"/>
    <hyperlink xmlns:r="http://schemas.openxmlformats.org/officeDocument/2006/relationships" ref="AEI38" r:id="rId73"/>
    <hyperlink xmlns:r="http://schemas.openxmlformats.org/officeDocument/2006/relationships" ref="AEK38" r:id="rId74"/>
    <hyperlink xmlns:r="http://schemas.openxmlformats.org/officeDocument/2006/relationships" ref="AEI39" r:id="rId75"/>
    <hyperlink xmlns:r="http://schemas.openxmlformats.org/officeDocument/2006/relationships" ref="AEK39" r:id="rId76"/>
    <hyperlink xmlns:r="http://schemas.openxmlformats.org/officeDocument/2006/relationships" ref="AEI40" r:id="rId77"/>
    <hyperlink xmlns:r="http://schemas.openxmlformats.org/officeDocument/2006/relationships" ref="AEK40" r:id="rId78"/>
    <hyperlink xmlns:r="http://schemas.openxmlformats.org/officeDocument/2006/relationships" ref="AEI41" r:id="rId79"/>
    <hyperlink xmlns:r="http://schemas.openxmlformats.org/officeDocument/2006/relationships" ref="AEK41" r:id="rId80"/>
    <hyperlink xmlns:r="http://schemas.openxmlformats.org/officeDocument/2006/relationships" ref="AEI42" r:id="rId81"/>
    <hyperlink xmlns:r="http://schemas.openxmlformats.org/officeDocument/2006/relationships" ref="AEK42" r:id="rId82"/>
    <hyperlink xmlns:r="http://schemas.openxmlformats.org/officeDocument/2006/relationships" ref="AEI43" r:id="rId83"/>
    <hyperlink xmlns:r="http://schemas.openxmlformats.org/officeDocument/2006/relationships" ref="AEK43" r:id="rId84"/>
    <hyperlink xmlns:r="http://schemas.openxmlformats.org/officeDocument/2006/relationships" ref="AEI44" r:id="rId85"/>
    <hyperlink xmlns:r="http://schemas.openxmlformats.org/officeDocument/2006/relationships" ref="AEK44" r:id="rId86"/>
    <hyperlink xmlns:r="http://schemas.openxmlformats.org/officeDocument/2006/relationships" ref="AEI45" r:id="rId87"/>
    <hyperlink xmlns:r="http://schemas.openxmlformats.org/officeDocument/2006/relationships" ref="AEK45" r:id="rId88"/>
    <hyperlink xmlns:r="http://schemas.openxmlformats.org/officeDocument/2006/relationships" ref="AEI46" r:id="rId89"/>
    <hyperlink xmlns:r="http://schemas.openxmlformats.org/officeDocument/2006/relationships" ref="AEK46" r:id="rId90"/>
    <hyperlink xmlns:r="http://schemas.openxmlformats.org/officeDocument/2006/relationships" ref="AEI47" r:id="rId91"/>
    <hyperlink xmlns:r="http://schemas.openxmlformats.org/officeDocument/2006/relationships" ref="AEK47" r:id="rId92"/>
    <hyperlink xmlns:r="http://schemas.openxmlformats.org/officeDocument/2006/relationships" ref="AEI48" r:id="rId93"/>
    <hyperlink xmlns:r="http://schemas.openxmlformats.org/officeDocument/2006/relationships" ref="AEK48" r:id="rId94"/>
    <hyperlink xmlns:r="http://schemas.openxmlformats.org/officeDocument/2006/relationships" ref="AEI49" r:id="rId95"/>
    <hyperlink xmlns:r="http://schemas.openxmlformats.org/officeDocument/2006/relationships" ref="AEK49" r:id="rId96"/>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CU42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hidden="1" width="12.63" customWidth="1" style="91" min="1" max="2"/>
    <col width="66.38" customWidth="1" style="91" min="7" max="7"/>
  </cols>
  <sheetData>
    <row r="1">
      <c r="A1" s="71" t="inlineStr">
        <is>
          <t>start</t>
        </is>
      </c>
      <c r="B1" s="71" t="inlineStr">
        <is>
          <t>end</t>
        </is>
      </c>
      <c r="C1" s="71" t="inlineStr">
        <is>
          <t xml:space="preserve">1. Nama lengkap responden: </t>
        </is>
      </c>
      <c r="D1" s="71" t="inlineStr">
        <is>
          <t>2a. Provinsi</t>
        </is>
      </c>
      <c r="E1" s="71" t="inlineStr">
        <is>
          <t>2b. Kabupaten/Kota</t>
        </is>
      </c>
      <c r="F1" s="71" t="inlineStr">
        <is>
          <t>2c. Kecamatan</t>
        </is>
      </c>
      <c r="G1" s="71" t="inlineStr">
        <is>
          <t>3. IDBP Biogas</t>
        </is>
      </c>
      <c r="H1" s="71" t="inlineStr">
        <is>
          <t>E3-a. Hewan ternak apa saja yang Anda miliki sebelum menggunakan  biogas?</t>
        </is>
      </c>
      <c r="I1" s="71" t="inlineStr">
        <is>
          <t>E3-a. Hewan ternak apa saja yang Anda miliki sebelum menggunakan  biogas?/Sapi pedaging</t>
        </is>
      </c>
      <c r="J1" s="71" t="inlineStr">
        <is>
          <t>E3-a. Hewan ternak apa saja yang Anda miliki sebelum menggunakan  biogas?/Sapi perah</t>
        </is>
      </c>
      <c r="K1" s="71" t="inlineStr">
        <is>
          <t>E3-a. Hewan ternak apa saja yang Anda miliki sebelum menggunakan  biogas?/Sapi untuk penggunaan lain</t>
        </is>
      </c>
      <c r="L1" s="71" t="inlineStr">
        <is>
          <t>E3-a. Hewan ternak apa saja yang Anda miliki sebelum menggunakan  biogas?/Babi ternak</t>
        </is>
      </c>
      <c r="M1" s="71" t="inlineStr">
        <is>
          <t>E3-a. Hewan ternak apa saja yang Anda miliki sebelum menggunakan  biogas?/Kuda</t>
        </is>
      </c>
      <c r="N1" s="71" t="inlineStr">
        <is>
          <t>E3-a. Hewan ternak apa saja yang Anda miliki sebelum menggunakan  biogas?/Kambing</t>
        </is>
      </c>
      <c r="O1" s="71" t="inlineStr">
        <is>
          <t>E3-a. Hewan ternak apa saja yang Anda miliki sebelum menggunakan  biogas?/Ayam</t>
        </is>
      </c>
      <c r="P1" s="71" t="inlineStr">
        <is>
          <t>E3-a. Hewan ternak apa saja yang Anda miliki sebelum menggunakan  biogas?/Unggas lainnya</t>
        </is>
      </c>
      <c r="Q1" s="71" t="inlineStr">
        <is>
          <t>E3-a. Hewan ternak apa saja yang Anda miliki sebelum menggunakan  biogas?/Tidak ada</t>
        </is>
      </c>
      <c r="R1" s="71" t="inlineStr">
        <is>
          <t>E3-b. Hewan ternak apa saja yang Anda miliki saat ini (setelah menggunakan biogas)?</t>
        </is>
      </c>
      <c r="S1" s="71" t="inlineStr">
        <is>
          <t>E3-b. Hewan ternak apa saja yang Anda miliki saat ini (setelah menggunakan biogas)?/Sapi pedaging</t>
        </is>
      </c>
      <c r="T1" s="71" t="inlineStr">
        <is>
          <t>E3-b. Hewan ternak apa saja yang Anda miliki saat ini (setelah menggunakan biogas)?/Sapi perah</t>
        </is>
      </c>
      <c r="U1" s="71" t="inlineStr">
        <is>
          <t>E3-b. Hewan ternak apa saja yang Anda miliki saat ini (setelah menggunakan biogas)?/Sapi untuk penggunaan lain</t>
        </is>
      </c>
      <c r="V1" s="71" t="inlineStr">
        <is>
          <t>E3-b. Hewan ternak apa saja yang Anda miliki saat ini (setelah menggunakan biogas)?/Babi ternak</t>
        </is>
      </c>
      <c r="W1" s="71" t="inlineStr">
        <is>
          <t>E3-b. Hewan ternak apa saja yang Anda miliki saat ini (setelah menggunakan biogas)?/Kuda</t>
        </is>
      </c>
      <c r="X1" s="71" t="inlineStr">
        <is>
          <t>E3-b. Hewan ternak apa saja yang Anda miliki saat ini (setelah menggunakan biogas)?/Kambing</t>
        </is>
      </c>
      <c r="Y1" s="71" t="inlineStr">
        <is>
          <t>E3-b. Hewan ternak apa saja yang Anda miliki saat ini (setelah menggunakan biogas)?/Ayam</t>
        </is>
      </c>
      <c r="Z1" s="71" t="inlineStr">
        <is>
          <t>E3-b. Hewan ternak apa saja yang Anda miliki saat ini (setelah menggunakan biogas)?/Unggas lainnya</t>
        </is>
      </c>
      <c r="AA1" s="71" t="inlineStr">
        <is>
          <t>E3-b. Hewan ternak apa saja yang Anda miliki saat ini (setelah menggunakan biogas)?/Tidak ada</t>
        </is>
      </c>
      <c r="AB1" s="71" t="inlineStr">
        <is>
          <t>E3-c. Selama 12 bulan terakhir, hewan apa saja yang dijual, mati, lahir, dan dibeli?</t>
        </is>
      </c>
      <c r="AC1" s="71" t="inlineStr">
        <is>
          <t>E3-c. Selama 12 bulan terakhir, hewan apa saja yang dijual, mati, lahir, dan dibeli?/Sapi pedaging</t>
        </is>
      </c>
      <c r="AD1" s="71" t="inlineStr">
        <is>
          <t>E3-c. Selama 12 bulan terakhir, hewan apa saja yang dijual, mati, lahir, dan dibeli?/Sapi perah</t>
        </is>
      </c>
      <c r="AE1" s="71" t="inlineStr">
        <is>
          <t>E3-c. Selama 12 bulan terakhir, hewan apa saja yang dijual, mati, lahir, dan dibeli?/Sapi untuk penggunaan lain</t>
        </is>
      </c>
      <c r="AF1" s="71" t="inlineStr">
        <is>
          <t>E3-c. Selama 12 bulan terakhir, hewan apa saja yang dijual, mati, lahir, dan dibeli?/Babi ternak</t>
        </is>
      </c>
      <c r="AG1" s="71" t="inlineStr">
        <is>
          <t>E3-c. Selama 12 bulan terakhir, hewan apa saja yang dijual, mati, lahir, dan dibeli?/Kuda</t>
        </is>
      </c>
      <c r="AH1" s="71" t="inlineStr">
        <is>
          <t>E3-c. Selama 12 bulan terakhir, hewan apa saja yang dijual, mati, lahir, dan dibeli?/Kambing</t>
        </is>
      </c>
      <c r="AI1" s="71" t="inlineStr">
        <is>
          <t>E3-c. Selama 12 bulan terakhir, hewan apa saja yang dijual, mati, lahir, dan dibeli?/Ayam</t>
        </is>
      </c>
      <c r="AJ1" s="71" t="inlineStr">
        <is>
          <t>E3-c. Selama 12 bulan terakhir, hewan apa saja yang dijual, mati, lahir, dan dibeli?/Unggas lainnya</t>
        </is>
      </c>
      <c r="AK1" s="71" t="inlineStr">
        <is>
          <t>E3-c. Selama 12 bulan terakhir, hewan apa saja yang dijual, mati, lahir, dan dibeli?/Tidak ada</t>
        </is>
      </c>
      <c r="AL1" s="71" t="inlineStr">
        <is>
          <t>E5-a. Berapa jumlah hewan ternak yang Anda miliki sebelum menggunakan biogas?/Petunjuk Pengisian: Pada kuesioner cetak, lihat no. E5-a kolom "Memiliki"</t>
        </is>
      </c>
      <c r="AM1" s="71" t="inlineStr">
        <is>
          <t>E5-a. Berapa jumlah hewan ternak yang Anda miliki sebelum menggunakan biogas?/a. Sapi pedaging (ekor)</t>
        </is>
      </c>
      <c r="AN1" s="71" t="inlineStr">
        <is>
          <t>E5-a. Berapa jumlah hewan ternak yang Anda miliki sebelum menggunakan biogas?/b. Sapi perah (ekor)</t>
        </is>
      </c>
      <c r="AO1" s="71" t="inlineStr">
        <is>
          <t>E5-a. Berapa jumlah hewan ternak yang Anda miliki sebelum menggunakan biogas?/c. Sapi untuk penggunaan lain (ekor)</t>
        </is>
      </c>
      <c r="AP1" s="71" t="inlineStr">
        <is>
          <t>E5-a. Berapa jumlah hewan ternak yang Anda miliki sebelum menggunakan biogas?/d. Babi ternak (ekor)</t>
        </is>
      </c>
      <c r="AQ1" s="71" t="inlineStr">
        <is>
          <t>E5-a. Berapa jumlah hewan ternak yang Anda miliki sebelum menggunakan biogas?/e. Kuda (ekor)</t>
        </is>
      </c>
      <c r="AR1" s="71" t="inlineStr">
        <is>
          <t>E5-a. Berapa jumlah hewan ternak yang Anda miliki sebelum menggunakan biogas?/f. Kambing (ekor)</t>
        </is>
      </c>
      <c r="AS1" s="71" t="inlineStr">
        <is>
          <t>E5-a. Berapa jumlah hewan ternak yang Anda miliki sebelum menggunakan biogas?/g. Ayam (ekor)</t>
        </is>
      </c>
      <c r="AT1" s="71" t="inlineStr">
        <is>
          <t>E5-a. Berapa jumlah hewan ternak yang Anda miliki sebelum menggunakan biogas?/h. Unggas lainnya (ekor)</t>
        </is>
      </c>
      <c r="AU1" s="71" t="inlineStr">
        <is>
          <t>E5-b. Berapa jumlah hewan ternak yang Anda miliki saat ini (setelah menggunakan biogas)?/Petunjuk Pengisian: Pada kuesioner cetak, lihat no. E5-b kolom "Memiliki"</t>
        </is>
      </c>
      <c r="AV1" s="71" t="inlineStr">
        <is>
          <t>E5-b. Berapa jumlah hewan ternak yang Anda miliki saat ini (setelah menggunakan biogas)?/a. Sapi pedaging (ekor)</t>
        </is>
      </c>
      <c r="AW1" s="71" t="inlineStr">
        <is>
          <t>E5-b. Berapa jumlah hewan ternak yang Anda miliki saat ini (setelah menggunakan biogas)?/b. Sapi perah (ekor)</t>
        </is>
      </c>
      <c r="AX1" s="71" t="inlineStr">
        <is>
          <t>E5-b. Berapa jumlah hewan ternak yang Anda miliki saat ini (setelah menggunakan biogas)?/c. Sapi untuk penggunaan lain (ekor)</t>
        </is>
      </c>
      <c r="AY1" s="71" t="inlineStr">
        <is>
          <t>E5-b. Berapa jumlah hewan ternak yang Anda miliki saat ini (setelah menggunakan biogas)?/d. Babi ternak (ekor)</t>
        </is>
      </c>
      <c r="AZ1" s="71" t="inlineStr">
        <is>
          <t>E5-b. Berapa jumlah hewan ternak yang Anda miliki saat ini (setelah menggunakan biogas)?/e. Kuda (ekor)</t>
        </is>
      </c>
      <c r="BA1" s="71" t="inlineStr">
        <is>
          <t>E5-b. Berapa jumlah hewan ternak yang Anda miliki saat ini (setelah menggunakan biogas)?/f. Kambing (ekor)</t>
        </is>
      </c>
      <c r="BB1" s="71" t="inlineStr">
        <is>
          <t>E5-b. Berapa jumlah hewan ternak yang Anda miliki saat ini (setelah menggunakan biogas)?/g. Ayam (ekor)</t>
        </is>
      </c>
      <c r="BC1" s="71" t="inlineStr">
        <is>
          <t>E5-b. Berapa jumlah hewan ternak yang Anda miliki saat ini (setelah menggunakan biogas)?/h. Unggas lainnya (ekor)</t>
        </is>
      </c>
      <c r="BD1" s="71" t="inlineStr">
        <is>
          <t>E5-c. Selama 12 bulan terakhir, hewan apa saja yang dijual, mati, lahir, dan dibeli?/a. Sapi pedaging (ekor)/Menjual</t>
        </is>
      </c>
      <c r="BE1" s="71" t="inlineStr">
        <is>
          <t>E5-c. Selama 12 bulan terakhir, hewan apa saja yang dijual, mati, lahir, dan dibeli?/a. Sapi pedaging (ekor)/Membeli</t>
        </is>
      </c>
      <c r="BF1" s="71" t="inlineStr">
        <is>
          <t>E5-c. Selama 12 bulan terakhir, hewan apa saja yang dijual, mati, lahir, dan dibeli?/a. Sapi pedaging (ekor)/Lahir</t>
        </is>
      </c>
      <c r="BG1" s="71" t="inlineStr">
        <is>
          <t>E5-c. Selama 12 bulan terakhir, hewan apa saja yang dijual, mati, lahir, dan dibeli?/a. Sapi pedaging (ekor)/Mati</t>
        </is>
      </c>
      <c r="BH1" s="71" t="inlineStr">
        <is>
          <t>E5-c. Selama 12 bulan terakhir, hewan apa saja yang dijual, mati, lahir, dan dibeli?/b. Sapi perah (ekor)/Menjual</t>
        </is>
      </c>
      <c r="BI1" s="71" t="inlineStr">
        <is>
          <t>E5-c. Selama 12 bulan terakhir, hewan apa saja yang dijual, mati, lahir, dan dibeli?/b. Sapi perah (ekor)/Membeli</t>
        </is>
      </c>
      <c r="BJ1" s="71" t="inlineStr">
        <is>
          <t>E5-c. Selama 12 bulan terakhir, hewan apa saja yang dijual, mati, lahir, dan dibeli?/b. Sapi perah (ekor)/Lahir</t>
        </is>
      </c>
      <c r="BK1" s="71" t="inlineStr">
        <is>
          <t>E5-c. Selama 12 bulan terakhir, hewan apa saja yang dijual, mati, lahir, dan dibeli?/b. Sapi perah (ekor)/Mati</t>
        </is>
      </c>
      <c r="BL1" s="71" t="inlineStr">
        <is>
          <t>E5-c. Selama 12 bulan terakhir, hewan apa saja yang dijual, mati, lahir, dan dibeli?/c. Sapi untuk penggunaan lain (ekor)/Menjual</t>
        </is>
      </c>
      <c r="BM1" s="71" t="inlineStr">
        <is>
          <t>E5-c. Selama 12 bulan terakhir, hewan apa saja yang dijual, mati, lahir, dan dibeli?/c. Sapi untuk penggunaan lain (ekor)/Membeli</t>
        </is>
      </c>
      <c r="BN1" s="71" t="inlineStr">
        <is>
          <t>E5-c. Selama 12 bulan terakhir, hewan apa saja yang dijual, mati, lahir, dan dibeli?/c. Sapi untuk penggunaan lain (ekor)/Lahir</t>
        </is>
      </c>
      <c r="BO1" s="71" t="inlineStr">
        <is>
          <t>E5-c. Selama 12 bulan terakhir, hewan apa saja yang dijual, mati, lahir, dan dibeli?/c. Sapi untuk penggunaan lain (ekor)/Mati</t>
        </is>
      </c>
      <c r="BP1" s="71" t="inlineStr">
        <is>
          <t>E5-c. Selama 12 bulan terakhir, hewan apa saja yang dijual, mati, lahir, dan dibeli?/d. Babi ternak (ekor)/Menjual</t>
        </is>
      </c>
      <c r="BQ1" s="71" t="inlineStr">
        <is>
          <t>E5-c. Selama 12 bulan terakhir, hewan apa saja yang dijual, mati, lahir, dan dibeli?/d. Babi ternak (ekor)/Membeli</t>
        </is>
      </c>
      <c r="BR1" s="71" t="inlineStr">
        <is>
          <t>E5-c. Selama 12 bulan terakhir, hewan apa saja yang dijual, mati, lahir, dan dibeli?/d. Babi ternak (ekor)/Lahir</t>
        </is>
      </c>
      <c r="BS1" s="71" t="inlineStr">
        <is>
          <t>E5-c. Selama 12 bulan terakhir, hewan apa saja yang dijual, mati, lahir, dan dibeli?/d. Babi ternak (ekor)/Mati</t>
        </is>
      </c>
      <c r="BT1" s="71" t="inlineStr">
        <is>
          <t>E5-c. Selama 12 bulan terakhir, hewan apa saja yang dijual, mati, lahir, dan dibeli?/e. Kuda (ekor)/Menjual</t>
        </is>
      </c>
      <c r="BU1" s="71" t="inlineStr">
        <is>
          <t>E5-c. Selama 12 bulan terakhir, hewan apa saja yang dijual, mati, lahir, dan dibeli?/e. Kuda (ekor)/Membeli</t>
        </is>
      </c>
      <c r="BV1" s="71" t="inlineStr">
        <is>
          <t>E5-c. Selama 12 bulan terakhir, hewan apa saja yang dijual, mati, lahir, dan dibeli?/e. Kuda (ekor)/Lahir</t>
        </is>
      </c>
      <c r="BW1" s="71" t="inlineStr">
        <is>
          <t>E5-c. Selama 12 bulan terakhir, hewan apa saja yang dijual, mati, lahir, dan dibeli?/e. Kuda (ekor)/Mati</t>
        </is>
      </c>
      <c r="BX1" s="71" t="inlineStr">
        <is>
          <t>E5-c. Selama 12 bulan terakhir, hewan apa saja yang dijual, mati, lahir, dan dibeli?/f. Kambing (ekor)/Menjual</t>
        </is>
      </c>
      <c r="BY1" s="71" t="inlineStr">
        <is>
          <t>E5-c. Selama 12 bulan terakhir, hewan apa saja yang dijual, mati, lahir, dan dibeli?/f. Kambing (ekor)/Membeli</t>
        </is>
      </c>
      <c r="BZ1" s="71" t="inlineStr">
        <is>
          <t>E5-c. Selama 12 bulan terakhir, hewan apa saja yang dijual, mati, lahir, dan dibeli?/f. Kambing (ekor)/Lahir</t>
        </is>
      </c>
      <c r="CA1" s="71" t="inlineStr">
        <is>
          <t>E5-c. Selama 12 bulan terakhir, hewan apa saja yang dijual, mati, lahir, dan dibeli?/f. Kambing (ekor)/Mati</t>
        </is>
      </c>
      <c r="CB1" s="71" t="inlineStr">
        <is>
          <t>E5-c. Selama 12 bulan terakhir, hewan apa saja yang dijual, mati, lahir, dan dibeli?/g. Ayam (ekor)/Menjual</t>
        </is>
      </c>
      <c r="CC1" s="71" t="inlineStr">
        <is>
          <t>E5-c. Selama 12 bulan terakhir, hewan apa saja yang dijual, mati, lahir, dan dibeli?/g. Ayam (ekor)/Membeli</t>
        </is>
      </c>
      <c r="CD1" s="71" t="inlineStr">
        <is>
          <t>E5-c. Selama 12 bulan terakhir, hewan apa saja yang dijual, mati, lahir, dan dibeli?/g. Ayam (ekor)/Lahir</t>
        </is>
      </c>
      <c r="CE1" s="71" t="inlineStr">
        <is>
          <t>E5-c. Selama 12 bulan terakhir, hewan apa saja yang dijual, mati, lahir, dan dibeli?/g. Ayam (ekor)/Mati</t>
        </is>
      </c>
      <c r="CF1" s="71" t="inlineStr">
        <is>
          <t>E5-c. Selama 12 bulan terakhir, hewan apa saja yang dijual, mati, lahir, dan dibeli?/h. Unggas lainnya (ekor)/Menjual</t>
        </is>
      </c>
      <c r="CG1" s="71" t="inlineStr">
        <is>
          <t>E5-c. Selama 12 bulan terakhir, hewan apa saja yang dijual, mati, lahir, dan dibeli?/h. Unggas lainnya (ekor)/Membeli</t>
        </is>
      </c>
      <c r="CH1" s="71" t="inlineStr">
        <is>
          <t>E5-c. Selama 12 bulan terakhir, hewan apa saja yang dijual, mati, lahir, dan dibeli?/h. Unggas lainnya (ekor)/Lahir</t>
        </is>
      </c>
      <c r="CI1" s="71" t="inlineStr">
        <is>
          <t>E5-c. Selama 12 bulan terakhir, hewan apa saja yang dijual, mati, lahir, dan dibeli?/h. Unggas lainnya (ekor)/Mati</t>
        </is>
      </c>
      <c r="CJ1" s="71" t="inlineStr">
        <is>
          <t>Catatan Validasi Enum</t>
        </is>
      </c>
      <c r="CK1" s="71" t="inlineStr">
        <is>
          <t>_id</t>
        </is>
      </c>
      <c r="CL1" s="71" t="inlineStr">
        <is>
          <t>_uuid</t>
        </is>
      </c>
      <c r="CM1" s="71" t="inlineStr">
        <is>
          <t>_submission_time</t>
        </is>
      </c>
      <c r="CN1" s="71" t="inlineStr">
        <is>
          <t>_validation_status</t>
        </is>
      </c>
      <c r="CO1" s="71" t="inlineStr">
        <is>
          <t>_notes</t>
        </is>
      </c>
      <c r="CP1" s="71" t="inlineStr">
        <is>
          <t>_status</t>
        </is>
      </c>
      <c r="CQ1" s="71" t="inlineStr">
        <is>
          <t>_submitted_by</t>
        </is>
      </c>
      <c r="CR1" s="71" t="inlineStr">
        <is>
          <t>__version__</t>
        </is>
      </c>
      <c r="CS1" s="71" t="inlineStr">
        <is>
          <t>_tags</t>
        </is>
      </c>
      <c r="CT1" s="71" t="inlineStr">
        <is>
          <t>meta/rootUuid</t>
        </is>
      </c>
      <c r="CU1" s="71" t="inlineStr">
        <is>
          <t>_index</t>
        </is>
      </c>
    </row>
    <row r="2">
      <c r="A2" s="72" t="n">
        <v>46093.58097729167</v>
      </c>
      <c r="B2" s="72" t="n">
        <v>46093.59280278935</v>
      </c>
      <c r="C2" s="74" t="inlineStr">
        <is>
          <t>Agnes Dangu Ramba/Elson Yiwa Peti Andung</t>
        </is>
      </c>
      <c r="D2" s="74" t="inlineStr">
        <is>
          <t>NTT</t>
        </is>
      </c>
      <c r="E2" s="74" t="inlineStr">
        <is>
          <t>KAB. SUMBA TIMUR</t>
        </is>
      </c>
      <c r="F2" s="74" t="inlineStr">
        <is>
          <t>Kanatang</t>
        </is>
      </c>
      <c r="G2" s="74" t="inlineStr">
        <is>
          <t>KKP0046</t>
        </is>
      </c>
      <c r="H2" s="74" t="inlineStr">
        <is>
          <t>Babi ternak</t>
        </is>
      </c>
      <c r="I2" s="75" t="n">
        <v>0</v>
      </c>
      <c r="J2" s="75" t="n">
        <v>0</v>
      </c>
      <c r="K2" s="75" t="n">
        <v>0</v>
      </c>
      <c r="L2" s="75" t="n">
        <v>1</v>
      </c>
      <c r="M2" s="75" t="n">
        <v>0</v>
      </c>
      <c r="N2" s="75" t="n">
        <v>0</v>
      </c>
      <c r="O2" s="75" t="n">
        <v>0</v>
      </c>
      <c r="P2" s="75" t="n">
        <v>0</v>
      </c>
      <c r="Q2" s="75" t="n">
        <v>0</v>
      </c>
      <c r="R2" s="74" t="inlineStr">
        <is>
          <t>Babi ternak</t>
        </is>
      </c>
      <c r="S2" s="75" t="n">
        <v>0</v>
      </c>
      <c r="T2" s="75" t="n">
        <v>0</v>
      </c>
      <c r="U2" s="75" t="n">
        <v>0</v>
      </c>
      <c r="V2" s="75" t="n">
        <v>1</v>
      </c>
      <c r="W2" s="75" t="n">
        <v>0</v>
      </c>
      <c r="X2" s="75" t="n">
        <v>0</v>
      </c>
      <c r="Y2" s="75" t="n">
        <v>0</v>
      </c>
      <c r="Z2" s="75" t="n">
        <v>0</v>
      </c>
      <c r="AA2" s="75" t="n">
        <v>0</v>
      </c>
      <c r="AB2" s="74" t="inlineStr">
        <is>
          <t>Babi ternak</t>
        </is>
      </c>
      <c r="AC2" s="75" t="n">
        <v>0</v>
      </c>
      <c r="AD2" s="75" t="n">
        <v>0</v>
      </c>
      <c r="AE2" s="75" t="n">
        <v>0</v>
      </c>
      <c r="AF2" s="75" t="n">
        <v>1</v>
      </c>
      <c r="AG2" s="75" t="n">
        <v>0</v>
      </c>
      <c r="AH2" s="75" t="n">
        <v>0</v>
      </c>
      <c r="AI2" s="75" t="n">
        <v>0</v>
      </c>
      <c r="AJ2" s="75" t="n">
        <v>0</v>
      </c>
      <c r="AK2" s="75" t="n">
        <v>0</v>
      </c>
      <c r="AL2" s="74" t="n"/>
      <c r="AM2" s="74" t="n"/>
      <c r="AN2" s="74" t="n"/>
      <c r="AO2" s="74" t="n"/>
      <c r="AP2" s="75" t="n">
        <v>10</v>
      </c>
      <c r="AQ2" s="74" t="n"/>
      <c r="AR2" s="74" t="n"/>
      <c r="AS2" s="74" t="n"/>
      <c r="AT2" s="74" t="n"/>
      <c r="AU2" s="74" t="n"/>
      <c r="AV2" s="74" t="n"/>
      <c r="AW2" s="74" t="n"/>
      <c r="AX2" s="74" t="n"/>
      <c r="AY2" s="75" t="n">
        <v>1</v>
      </c>
      <c r="AZ2" s="74" t="n"/>
      <c r="BA2" s="74" t="n"/>
      <c r="BB2" s="74" t="n"/>
      <c r="BC2" s="74" t="n"/>
      <c r="BD2" s="74" t="n"/>
      <c r="BE2" s="74" t="n"/>
      <c r="BF2" s="74" t="n"/>
      <c r="BG2" s="74" t="n"/>
      <c r="BH2" s="74" t="n"/>
      <c r="BI2" s="74" t="n"/>
      <c r="BJ2" s="74" t="n"/>
      <c r="BK2" s="74" t="n"/>
      <c r="BL2" s="74" t="n"/>
      <c r="BM2" s="74" t="n"/>
      <c r="BN2" s="74" t="n"/>
      <c r="BO2" s="74" t="n"/>
      <c r="BP2" s="75" t="n">
        <v>0</v>
      </c>
      <c r="BQ2" s="75" t="n">
        <v>0</v>
      </c>
      <c r="BR2" s="75" t="n">
        <v>0</v>
      </c>
      <c r="BS2" s="75" t="n">
        <v>9</v>
      </c>
      <c r="BT2" s="74" t="n"/>
      <c r="BU2" s="74" t="n"/>
      <c r="BV2" s="74" t="n"/>
      <c r="BW2" s="74" t="n"/>
      <c r="BX2" s="74" t="n"/>
      <c r="BY2" s="74" t="n"/>
      <c r="BZ2" s="74" t="n"/>
      <c r="CA2" s="74" t="n"/>
      <c r="CB2" s="74" t="n"/>
      <c r="CC2" s="74" t="n"/>
      <c r="CD2" s="74" t="n"/>
      <c r="CE2" s="74" t="n"/>
      <c r="CF2" s="74" t="n"/>
      <c r="CG2" s="74" t="n"/>
      <c r="CH2" s="74" t="n"/>
      <c r="CI2" s="74" t="n"/>
      <c r="CJ2" s="74" t="n"/>
      <c r="CK2" s="75" t="n">
        <v>694188950</v>
      </c>
      <c r="CL2" s="74" t="inlineStr">
        <is>
          <t>6bd2991a-4a1f-46a1-9c0a-83589fd35ea5</t>
        </is>
      </c>
      <c r="CM2" s="72" t="n">
        <v>46093.25947916666</v>
      </c>
      <c r="CN2" s="74" t="n"/>
      <c r="CO2" s="74" t="n"/>
      <c r="CP2" s="74" t="inlineStr">
        <is>
          <t>submitted_via_web</t>
        </is>
      </c>
      <c r="CQ2" s="74" t="n"/>
      <c r="CR2" s="74" t="inlineStr">
        <is>
          <t>voP5hd3TJJNzzneN7cP2D6</t>
        </is>
      </c>
      <c r="CS2" s="74" t="n"/>
      <c r="CT2" s="74" t="inlineStr">
        <is>
          <t>uuid:6bd2991a-4a1f-46a1-9c0a-83589fd35ea5</t>
        </is>
      </c>
      <c r="CU2" s="75" t="n">
        <v>1</v>
      </c>
    </row>
    <row r="3">
      <c r="A3" s="72" t="n">
        <v>46093.59280299769</v>
      </c>
      <c r="B3" s="72" t="n">
        <v>46093.59987105324</v>
      </c>
      <c r="C3" s="74" t="inlineStr">
        <is>
          <t>Ndana Nggaba/Dina Mbangi Bangaru</t>
        </is>
      </c>
      <c r="D3" s="74" t="inlineStr">
        <is>
          <t>NTT</t>
        </is>
      </c>
      <c r="E3" s="74" t="inlineStr">
        <is>
          <t>KAB. SUMBA TIMUR</t>
        </is>
      </c>
      <c r="F3" s="74" t="inlineStr">
        <is>
          <t>Kambera</t>
        </is>
      </c>
      <c r="G3" s="74" t="inlineStr">
        <is>
          <t>ALP0093</t>
        </is>
      </c>
      <c r="H3" s="74" t="inlineStr">
        <is>
          <t>Sapi untuk penggunaan lain Babi ternak Kambing</t>
        </is>
      </c>
      <c r="I3" s="75" t="n">
        <v>0</v>
      </c>
      <c r="J3" s="75" t="n">
        <v>0</v>
      </c>
      <c r="K3" s="75" t="n">
        <v>1</v>
      </c>
      <c r="L3" s="75" t="n">
        <v>1</v>
      </c>
      <c r="M3" s="75" t="n">
        <v>0</v>
      </c>
      <c r="N3" s="75" t="n">
        <v>1</v>
      </c>
      <c r="O3" s="75" t="n">
        <v>0</v>
      </c>
      <c r="P3" s="75" t="n">
        <v>0</v>
      </c>
      <c r="Q3" s="75" t="n">
        <v>0</v>
      </c>
      <c r="R3" s="74" t="inlineStr">
        <is>
          <t>Sapi untuk penggunaan lain Babi ternak Kambing</t>
        </is>
      </c>
      <c r="S3" s="75" t="n">
        <v>0</v>
      </c>
      <c r="T3" s="75" t="n">
        <v>0</v>
      </c>
      <c r="U3" s="75" t="n">
        <v>1</v>
      </c>
      <c r="V3" s="75" t="n">
        <v>1</v>
      </c>
      <c r="W3" s="75" t="n">
        <v>0</v>
      </c>
      <c r="X3" s="75" t="n">
        <v>1</v>
      </c>
      <c r="Y3" s="75" t="n">
        <v>0</v>
      </c>
      <c r="Z3" s="75" t="n">
        <v>0</v>
      </c>
      <c r="AA3" s="75" t="n">
        <v>0</v>
      </c>
      <c r="AB3" s="74" t="inlineStr">
        <is>
          <t>Tidak ada</t>
        </is>
      </c>
      <c r="AC3" s="75" t="n">
        <v>0</v>
      </c>
      <c r="AD3" s="75" t="n">
        <v>0</v>
      </c>
      <c r="AE3" s="75" t="n">
        <v>0</v>
      </c>
      <c r="AF3" s="75" t="n">
        <v>0</v>
      </c>
      <c r="AG3" s="75" t="n">
        <v>0</v>
      </c>
      <c r="AH3" s="75" t="n">
        <v>0</v>
      </c>
      <c r="AI3" s="75" t="n">
        <v>0</v>
      </c>
      <c r="AJ3" s="75" t="n">
        <v>0</v>
      </c>
      <c r="AK3" s="75" t="n">
        <v>1</v>
      </c>
      <c r="AL3" s="74" t="n"/>
      <c r="AM3" s="74" t="n"/>
      <c r="AN3" s="74" t="n"/>
      <c r="AO3" s="75" t="n">
        <v>2</v>
      </c>
      <c r="AP3" s="75" t="n">
        <v>3</v>
      </c>
      <c r="AQ3" s="74" t="n"/>
      <c r="AR3" s="75" t="n">
        <v>10</v>
      </c>
      <c r="AS3" s="74" t="n"/>
      <c r="AT3" s="74" t="n"/>
      <c r="AU3" s="74" t="n"/>
      <c r="AV3" s="74" t="n"/>
      <c r="AW3" s="74" t="n"/>
      <c r="AX3" s="75" t="n">
        <v>2</v>
      </c>
      <c r="AY3" s="75" t="n">
        <v>3</v>
      </c>
      <c r="AZ3" s="74" t="n"/>
      <c r="BA3" s="75" t="n">
        <v>10</v>
      </c>
      <c r="BB3" s="74" t="n"/>
      <c r="BC3" s="74" t="n"/>
      <c r="BD3" s="74" t="n"/>
      <c r="BE3" s="74" t="n"/>
      <c r="BF3" s="74" t="n"/>
      <c r="BG3" s="74" t="n"/>
      <c r="BH3" s="74" t="n"/>
      <c r="BI3" s="74" t="n"/>
      <c r="BJ3" s="74" t="n"/>
      <c r="BK3" s="74" t="n"/>
      <c r="BL3" s="74" t="n"/>
      <c r="BM3" s="74" t="n"/>
      <c r="BN3" s="74" t="n"/>
      <c r="BO3" s="74" t="n"/>
      <c r="BP3" s="74" t="n"/>
      <c r="BQ3" s="74" t="n"/>
      <c r="BR3" s="74" t="n"/>
      <c r="BS3" s="74" t="n"/>
      <c r="BT3" s="74" t="n"/>
      <c r="BU3" s="74" t="n"/>
      <c r="BV3" s="74" t="n"/>
      <c r="BW3" s="74" t="n"/>
      <c r="BX3" s="74" t="n"/>
      <c r="BY3" s="74" t="n"/>
      <c r="BZ3" s="74" t="n"/>
      <c r="CA3" s="74" t="n"/>
      <c r="CB3" s="74" t="n"/>
      <c r="CC3" s="74" t="n"/>
      <c r="CD3" s="74" t="n"/>
      <c r="CE3" s="74" t="n"/>
      <c r="CF3" s="74" t="n"/>
      <c r="CG3" s="74" t="n"/>
      <c r="CH3" s="74" t="n"/>
      <c r="CI3" s="74" t="n"/>
      <c r="CJ3" s="74" t="n"/>
      <c r="CK3" s="75" t="n">
        <v>694204353</v>
      </c>
      <c r="CL3" s="74" t="inlineStr">
        <is>
          <t>7f0a3ca8-6e69-4902-9ffd-911f3e75dac5</t>
        </is>
      </c>
      <c r="CM3" s="72" t="n">
        <v>46093.26655092592</v>
      </c>
      <c r="CN3" s="74" t="n"/>
      <c r="CO3" s="74" t="n"/>
      <c r="CP3" s="74" t="inlineStr">
        <is>
          <t>submitted_via_web</t>
        </is>
      </c>
      <c r="CQ3" s="74" t="n"/>
      <c r="CR3" s="74" t="inlineStr">
        <is>
          <t>voP5hd3TJJNzzneN7cP2D6</t>
        </is>
      </c>
      <c r="CS3" s="74" t="n"/>
      <c r="CT3" s="74" t="inlineStr">
        <is>
          <t>uuid:7f0a3ca8-6e69-4902-9ffd-911f3e75dac5</t>
        </is>
      </c>
      <c r="CU3" s="75" t="n">
        <v>2</v>
      </c>
    </row>
    <row r="4">
      <c r="A4" s="72" t="n">
        <v>46093.59987125</v>
      </c>
      <c r="B4" s="72" t="n">
        <v>46093.60582113426</v>
      </c>
      <c r="C4" s="74" t="inlineStr">
        <is>
          <t>Kalukur Lijang/Rini Tunga</t>
        </is>
      </c>
      <c r="D4" s="74" t="inlineStr">
        <is>
          <t>NTT</t>
        </is>
      </c>
      <c r="E4" s="74" t="inlineStr">
        <is>
          <t>KAB. SUMBA TIMUR</t>
        </is>
      </c>
      <c r="F4" s="74" t="inlineStr">
        <is>
          <t>Kambera</t>
        </is>
      </c>
      <c r="G4" s="74" t="inlineStr">
        <is>
          <t>ROP0040</t>
        </is>
      </c>
      <c r="H4" s="74" t="inlineStr">
        <is>
          <t>Babi ternak</t>
        </is>
      </c>
      <c r="I4" s="75" t="n">
        <v>0</v>
      </c>
      <c r="J4" s="75" t="n">
        <v>0</v>
      </c>
      <c r="K4" s="75" t="n">
        <v>0</v>
      </c>
      <c r="L4" s="75" t="n">
        <v>1</v>
      </c>
      <c r="M4" s="75" t="n">
        <v>0</v>
      </c>
      <c r="N4" s="75" t="n">
        <v>0</v>
      </c>
      <c r="O4" s="75" t="n">
        <v>0</v>
      </c>
      <c r="P4" s="75" t="n">
        <v>0</v>
      </c>
      <c r="Q4" s="75" t="n">
        <v>0</v>
      </c>
      <c r="R4" s="74" t="inlineStr">
        <is>
          <t>Babi ternak</t>
        </is>
      </c>
      <c r="S4" s="75" t="n">
        <v>0</v>
      </c>
      <c r="T4" s="75" t="n">
        <v>0</v>
      </c>
      <c r="U4" s="75" t="n">
        <v>0</v>
      </c>
      <c r="V4" s="75" t="n">
        <v>1</v>
      </c>
      <c r="W4" s="75" t="n">
        <v>0</v>
      </c>
      <c r="X4" s="75" t="n">
        <v>0</v>
      </c>
      <c r="Y4" s="75" t="n">
        <v>0</v>
      </c>
      <c r="Z4" s="75" t="n">
        <v>0</v>
      </c>
      <c r="AA4" s="75" t="n">
        <v>0</v>
      </c>
      <c r="AB4" s="74" t="inlineStr">
        <is>
          <t>Babi ternak</t>
        </is>
      </c>
      <c r="AC4" s="75" t="n">
        <v>0</v>
      </c>
      <c r="AD4" s="75" t="n">
        <v>0</v>
      </c>
      <c r="AE4" s="75" t="n">
        <v>0</v>
      </c>
      <c r="AF4" s="75" t="n">
        <v>1</v>
      </c>
      <c r="AG4" s="75" t="n">
        <v>0</v>
      </c>
      <c r="AH4" s="75" t="n">
        <v>0</v>
      </c>
      <c r="AI4" s="75" t="n">
        <v>0</v>
      </c>
      <c r="AJ4" s="75" t="n">
        <v>0</v>
      </c>
      <c r="AK4" s="75" t="n">
        <v>0</v>
      </c>
      <c r="AL4" s="74" t="n"/>
      <c r="AM4" s="74" t="n"/>
      <c r="AN4" s="74" t="n"/>
      <c r="AO4" s="74" t="n"/>
      <c r="AP4" s="75" t="n">
        <v>3</v>
      </c>
      <c r="AQ4" s="74" t="n"/>
      <c r="AR4" s="74" t="n"/>
      <c r="AS4" s="74" t="n"/>
      <c r="AT4" s="74" t="n"/>
      <c r="AU4" s="74" t="n"/>
      <c r="AV4" s="74" t="n"/>
      <c r="AW4" s="74" t="n"/>
      <c r="AX4" s="74" t="n"/>
      <c r="AY4" s="75" t="n">
        <v>2</v>
      </c>
      <c r="AZ4" s="74" t="n"/>
      <c r="BA4" s="74" t="n"/>
      <c r="BB4" s="74" t="n"/>
      <c r="BC4" s="74" t="n"/>
      <c r="BD4" s="74" t="n"/>
      <c r="BE4" s="74" t="n"/>
      <c r="BF4" s="74" t="n"/>
      <c r="BG4" s="74" t="n"/>
      <c r="BH4" s="74" t="n"/>
      <c r="BI4" s="74" t="n"/>
      <c r="BJ4" s="74" t="n"/>
      <c r="BK4" s="74" t="n"/>
      <c r="BL4" s="74" t="n"/>
      <c r="BM4" s="74" t="n"/>
      <c r="BN4" s="74" t="n"/>
      <c r="BO4" s="74" t="n"/>
      <c r="BP4" s="75" t="n">
        <v>0</v>
      </c>
      <c r="BQ4" s="75" t="n">
        <v>0</v>
      </c>
      <c r="BR4" s="75" t="n">
        <v>0</v>
      </c>
      <c r="BS4" s="75" t="n">
        <v>1</v>
      </c>
      <c r="BT4" s="74" t="n"/>
      <c r="BU4" s="74" t="n"/>
      <c r="BV4" s="74" t="n"/>
      <c r="BW4" s="74" t="n"/>
      <c r="BX4" s="74" t="n"/>
      <c r="BY4" s="74" t="n"/>
      <c r="BZ4" s="74" t="n"/>
      <c r="CA4" s="74" t="n"/>
      <c r="CB4" s="74" t="n"/>
      <c r="CC4" s="74" t="n"/>
      <c r="CD4" s="74" t="n"/>
      <c r="CE4" s="74" t="n"/>
      <c r="CF4" s="74" t="n"/>
      <c r="CG4" s="74" t="n"/>
      <c r="CH4" s="74" t="n"/>
      <c r="CI4" s="74" t="n"/>
      <c r="CJ4" s="74" t="n"/>
      <c r="CK4" s="75" t="n">
        <v>694215192</v>
      </c>
      <c r="CL4" s="74" t="inlineStr">
        <is>
          <t>f19eac53-d31a-4d23-8710-e8969debea6a</t>
        </is>
      </c>
      <c r="CM4" s="72" t="n">
        <v>46093.2725</v>
      </c>
      <c r="CN4" s="74" t="n"/>
      <c r="CO4" s="74" t="n"/>
      <c r="CP4" s="74" t="inlineStr">
        <is>
          <t>submitted_via_web</t>
        </is>
      </c>
      <c r="CQ4" s="74" t="n"/>
      <c r="CR4" s="74" t="inlineStr">
        <is>
          <t>voP5hd3TJJNzzneN7cP2D6</t>
        </is>
      </c>
      <c r="CS4" s="74" t="n"/>
      <c r="CT4" s="74" t="inlineStr">
        <is>
          <t>uuid:f19eac53-d31a-4d23-8710-e8969debea6a</t>
        </is>
      </c>
      <c r="CU4" s="75" t="n">
        <v>3</v>
      </c>
    </row>
    <row r="5">
      <c r="A5" s="72" t="n">
        <v>46093.60582127315</v>
      </c>
      <c r="B5" s="72" t="n">
        <v>46093.61099422454</v>
      </c>
      <c r="C5" s="74" t="inlineStr">
        <is>
          <t>Marten Tola</t>
        </is>
      </c>
      <c r="D5" s="74" t="inlineStr">
        <is>
          <t>NTT</t>
        </is>
      </c>
      <c r="E5" s="74" t="inlineStr">
        <is>
          <t>KAB. SUMBA TIMUR</t>
        </is>
      </c>
      <c r="F5" s="74" t="inlineStr">
        <is>
          <t>Kambera</t>
        </is>
      </c>
      <c r="G5" s="74" t="inlineStr">
        <is>
          <t>ALP0087</t>
        </is>
      </c>
      <c r="H5" s="74" t="inlineStr">
        <is>
          <t>Babi ternak Kambing Ayam</t>
        </is>
      </c>
      <c r="I5" s="75" t="n">
        <v>0</v>
      </c>
      <c r="J5" s="75" t="n">
        <v>0</v>
      </c>
      <c r="K5" s="75" t="n">
        <v>0</v>
      </c>
      <c r="L5" s="75" t="n">
        <v>1</v>
      </c>
      <c r="M5" s="75" t="n">
        <v>0</v>
      </c>
      <c r="N5" s="75" t="n">
        <v>1</v>
      </c>
      <c r="O5" s="75" t="n">
        <v>1</v>
      </c>
      <c r="P5" s="75" t="n">
        <v>0</v>
      </c>
      <c r="Q5" s="75" t="n">
        <v>0</v>
      </c>
      <c r="R5" s="74" t="inlineStr">
        <is>
          <t>Babi ternak Kambing Ayam</t>
        </is>
      </c>
      <c r="S5" s="75" t="n">
        <v>0</v>
      </c>
      <c r="T5" s="75" t="n">
        <v>0</v>
      </c>
      <c r="U5" s="75" t="n">
        <v>0</v>
      </c>
      <c r="V5" s="75" t="n">
        <v>1</v>
      </c>
      <c r="W5" s="75" t="n">
        <v>0</v>
      </c>
      <c r="X5" s="75" t="n">
        <v>1</v>
      </c>
      <c r="Y5" s="75" t="n">
        <v>1</v>
      </c>
      <c r="Z5" s="75" t="n">
        <v>0</v>
      </c>
      <c r="AA5" s="75" t="n">
        <v>0</v>
      </c>
      <c r="AB5" s="74" t="inlineStr">
        <is>
          <t>Babi ternak</t>
        </is>
      </c>
      <c r="AC5" s="75" t="n">
        <v>0</v>
      </c>
      <c r="AD5" s="75" t="n">
        <v>0</v>
      </c>
      <c r="AE5" s="75" t="n">
        <v>0</v>
      </c>
      <c r="AF5" s="75" t="n">
        <v>1</v>
      </c>
      <c r="AG5" s="75" t="n">
        <v>0</v>
      </c>
      <c r="AH5" s="75" t="n">
        <v>0</v>
      </c>
      <c r="AI5" s="75" t="n">
        <v>0</v>
      </c>
      <c r="AJ5" s="75" t="n">
        <v>0</v>
      </c>
      <c r="AK5" s="75" t="n">
        <v>0</v>
      </c>
      <c r="AL5" s="74" t="n"/>
      <c r="AM5" s="74" t="n"/>
      <c r="AN5" s="74" t="n"/>
      <c r="AO5" s="74" t="n"/>
      <c r="AP5" s="75" t="n">
        <v>3</v>
      </c>
      <c r="AQ5" s="74" t="n"/>
      <c r="AR5" s="75" t="n">
        <v>3</v>
      </c>
      <c r="AS5" s="75" t="n">
        <v>10</v>
      </c>
      <c r="AT5" s="74" t="n"/>
      <c r="AU5" s="74" t="n"/>
      <c r="AV5" s="74" t="n"/>
      <c r="AW5" s="74" t="n"/>
      <c r="AX5" s="74" t="n"/>
      <c r="AY5" s="75" t="n">
        <v>7</v>
      </c>
      <c r="AZ5" s="74" t="n"/>
      <c r="BA5" s="75" t="n">
        <v>3</v>
      </c>
      <c r="BB5" s="75" t="n">
        <v>10</v>
      </c>
      <c r="BC5" s="74" t="n"/>
      <c r="BD5" s="74" t="n"/>
      <c r="BE5" s="74" t="n"/>
      <c r="BF5" s="74" t="n"/>
      <c r="BG5" s="74" t="n"/>
      <c r="BH5" s="74" t="n"/>
      <c r="BI5" s="74" t="n"/>
      <c r="BJ5" s="74" t="n"/>
      <c r="BK5" s="74" t="n"/>
      <c r="BL5" s="74" t="n"/>
      <c r="BM5" s="74" t="n"/>
      <c r="BN5" s="74" t="n"/>
      <c r="BO5" s="74" t="n"/>
      <c r="BP5" s="75" t="n">
        <v>0</v>
      </c>
      <c r="BQ5" s="75" t="n">
        <v>0</v>
      </c>
      <c r="BR5" s="75" t="n">
        <v>4</v>
      </c>
      <c r="BS5" s="75" t="n">
        <v>0</v>
      </c>
      <c r="BT5" s="74" t="n"/>
      <c r="BU5" s="74" t="n"/>
      <c r="BV5" s="74" t="n"/>
      <c r="BW5" s="74" t="n"/>
      <c r="BX5" s="74" t="n"/>
      <c r="BY5" s="74" t="n"/>
      <c r="BZ5" s="74" t="n"/>
      <c r="CA5" s="74" t="n"/>
      <c r="CB5" s="74" t="n"/>
      <c r="CC5" s="74" t="n"/>
      <c r="CD5" s="74" t="n"/>
      <c r="CE5" s="74" t="n"/>
      <c r="CF5" s="74" t="n"/>
      <c r="CG5" s="74" t="n"/>
      <c r="CH5" s="74" t="n"/>
      <c r="CI5" s="74" t="n"/>
      <c r="CJ5" s="74" t="n"/>
      <c r="CK5" s="75" t="n">
        <v>694224287</v>
      </c>
      <c r="CL5" s="74" t="inlineStr">
        <is>
          <t>b8a7c1da-05ac-44c2-bb79-f0778cfcd62b</t>
        </is>
      </c>
      <c r="CM5" s="72" t="n">
        <v>46093.27766203704</v>
      </c>
      <c r="CN5" s="74" t="n"/>
      <c r="CO5" s="74" t="n"/>
      <c r="CP5" s="74" t="inlineStr">
        <is>
          <t>submitted_via_web</t>
        </is>
      </c>
      <c r="CQ5" s="74" t="n"/>
      <c r="CR5" s="74" t="inlineStr">
        <is>
          <t>voP5hd3TJJNzzneN7cP2D6</t>
        </is>
      </c>
      <c r="CS5" s="74" t="n"/>
      <c r="CT5" s="74" t="inlineStr">
        <is>
          <t>uuid:b8a7c1da-05ac-44c2-bb79-f0778cfcd62b</t>
        </is>
      </c>
      <c r="CU5" s="75" t="n">
        <v>4</v>
      </c>
    </row>
    <row r="6">
      <c r="A6" s="72" t="n">
        <v>46093.61099436343</v>
      </c>
      <c r="B6" s="72" t="n">
        <v>46093.61609659722</v>
      </c>
      <c r="C6" s="74" t="inlineStr">
        <is>
          <t>Mbepa Karanjambani</t>
        </is>
      </c>
      <c r="D6" s="74" t="inlineStr">
        <is>
          <t>NTT</t>
        </is>
      </c>
      <c r="E6" s="74" t="inlineStr">
        <is>
          <t>KAB. SUMBA TIMUR</t>
        </is>
      </c>
      <c r="F6" s="74" t="inlineStr">
        <is>
          <t>Kambera</t>
        </is>
      </c>
      <c r="G6" s="74" t="inlineStr">
        <is>
          <t>ALP0123</t>
        </is>
      </c>
      <c r="H6" s="74" t="inlineStr">
        <is>
          <t>Babi ternak Ayam</t>
        </is>
      </c>
      <c r="I6" s="75" t="n">
        <v>0</v>
      </c>
      <c r="J6" s="75" t="n">
        <v>0</v>
      </c>
      <c r="K6" s="75" t="n">
        <v>0</v>
      </c>
      <c r="L6" s="75" t="n">
        <v>1</v>
      </c>
      <c r="M6" s="75" t="n">
        <v>0</v>
      </c>
      <c r="N6" s="75" t="n">
        <v>0</v>
      </c>
      <c r="O6" s="75" t="n">
        <v>1</v>
      </c>
      <c r="P6" s="75" t="n">
        <v>0</v>
      </c>
      <c r="Q6" s="75" t="n">
        <v>0</v>
      </c>
      <c r="R6" s="74" t="inlineStr">
        <is>
          <t>Ayam</t>
        </is>
      </c>
      <c r="S6" s="75" t="n">
        <v>0</v>
      </c>
      <c r="T6" s="75" t="n">
        <v>0</v>
      </c>
      <c r="U6" s="75" t="n">
        <v>0</v>
      </c>
      <c r="V6" s="75" t="n">
        <v>0</v>
      </c>
      <c r="W6" s="75" t="n">
        <v>0</v>
      </c>
      <c r="X6" s="75" t="n">
        <v>0</v>
      </c>
      <c r="Y6" s="75" t="n">
        <v>1</v>
      </c>
      <c r="Z6" s="75" t="n">
        <v>0</v>
      </c>
      <c r="AA6" s="75" t="n">
        <v>0</v>
      </c>
      <c r="AB6" s="74" t="inlineStr">
        <is>
          <t>Babi ternak Ayam</t>
        </is>
      </c>
      <c r="AC6" s="75" t="n">
        <v>0</v>
      </c>
      <c r="AD6" s="75" t="n">
        <v>0</v>
      </c>
      <c r="AE6" s="75" t="n">
        <v>0</v>
      </c>
      <c r="AF6" s="75" t="n">
        <v>1</v>
      </c>
      <c r="AG6" s="75" t="n">
        <v>0</v>
      </c>
      <c r="AH6" s="75" t="n">
        <v>0</v>
      </c>
      <c r="AI6" s="75" t="n">
        <v>1</v>
      </c>
      <c r="AJ6" s="75" t="n">
        <v>0</v>
      </c>
      <c r="AK6" s="75" t="n">
        <v>0</v>
      </c>
      <c r="AL6" s="74" t="n"/>
      <c r="AM6" s="74" t="n"/>
      <c r="AN6" s="74" t="n"/>
      <c r="AO6" s="74" t="n"/>
      <c r="AP6" s="75" t="n">
        <v>4</v>
      </c>
      <c r="AQ6" s="74" t="n"/>
      <c r="AR6" s="74" t="n"/>
      <c r="AS6" s="75" t="n">
        <v>10</v>
      </c>
      <c r="AT6" s="74" t="n"/>
      <c r="AU6" s="74" t="n"/>
      <c r="AV6" s="74" t="n"/>
      <c r="AW6" s="74" t="n"/>
      <c r="AX6" s="74" t="n"/>
      <c r="AY6" s="74" t="n"/>
      <c r="AZ6" s="74" t="n"/>
      <c r="BA6" s="74" t="n"/>
      <c r="BB6" s="75" t="n">
        <v>5</v>
      </c>
      <c r="BC6" s="74" t="n"/>
      <c r="BD6" s="74" t="n"/>
      <c r="BE6" s="74" t="n"/>
      <c r="BF6" s="74" t="n"/>
      <c r="BG6" s="74" t="n"/>
      <c r="BH6" s="74" t="n"/>
      <c r="BI6" s="74" t="n"/>
      <c r="BJ6" s="74" t="n"/>
      <c r="BK6" s="74" t="n"/>
      <c r="BL6" s="74" t="n"/>
      <c r="BM6" s="74" t="n"/>
      <c r="BN6" s="74" t="n"/>
      <c r="BO6" s="74" t="n"/>
      <c r="BP6" s="75" t="n">
        <v>0</v>
      </c>
      <c r="BQ6" s="75" t="n">
        <v>0</v>
      </c>
      <c r="BR6" s="75" t="n">
        <v>0</v>
      </c>
      <c r="BS6" s="75" t="n">
        <v>4</v>
      </c>
      <c r="BT6" s="74" t="n"/>
      <c r="BU6" s="74" t="n"/>
      <c r="BV6" s="74" t="n"/>
      <c r="BW6" s="74" t="n"/>
      <c r="BX6" s="74" t="n"/>
      <c r="BY6" s="74" t="n"/>
      <c r="BZ6" s="74" t="n"/>
      <c r="CA6" s="74" t="n"/>
      <c r="CB6" s="75" t="n">
        <v>0</v>
      </c>
      <c r="CC6" s="75" t="n">
        <v>0</v>
      </c>
      <c r="CD6" s="75" t="n">
        <v>0</v>
      </c>
      <c r="CE6" s="75" t="n">
        <v>5</v>
      </c>
      <c r="CF6" s="74" t="n"/>
      <c r="CG6" s="74" t="n"/>
      <c r="CH6" s="74" t="n"/>
      <c r="CI6" s="74" t="n"/>
      <c r="CJ6" s="74" t="n"/>
      <c r="CK6" s="75" t="n">
        <v>694233705</v>
      </c>
      <c r="CL6" s="74" t="inlineStr">
        <is>
          <t>731c6d57-9138-4052-a96f-92cacc70d6fe</t>
        </is>
      </c>
      <c r="CM6" s="72" t="n">
        <v>46093.28278935186</v>
      </c>
      <c r="CN6" s="74" t="n"/>
      <c r="CO6" s="74" t="n"/>
      <c r="CP6" s="74" t="inlineStr">
        <is>
          <t>submitted_via_web</t>
        </is>
      </c>
      <c r="CQ6" s="74" t="n"/>
      <c r="CR6" s="74" t="inlineStr">
        <is>
          <t>voP5hd3TJJNzzneN7cP2D6</t>
        </is>
      </c>
      <c r="CS6" s="74" t="n"/>
      <c r="CT6" s="74" t="inlineStr">
        <is>
          <t>uuid:731c6d57-9138-4052-a96f-92cacc70d6fe</t>
        </is>
      </c>
      <c r="CU6" s="75" t="n">
        <v>5</v>
      </c>
    </row>
    <row r="7">
      <c r="A7" s="72" t="n">
        <v>46093.61609677083</v>
      </c>
      <c r="B7" s="72" t="n">
        <v>46093.62071975695</v>
      </c>
      <c r="C7" s="74" t="inlineStr">
        <is>
          <t>Farida Handa may/Chatrina Anatje Matelda Ndjurumana</t>
        </is>
      </c>
      <c r="D7" s="74" t="inlineStr">
        <is>
          <t>NTT</t>
        </is>
      </c>
      <c r="E7" s="74" t="inlineStr">
        <is>
          <t>KAB. SUMBA TIMUR</t>
        </is>
      </c>
      <c r="F7" s="74" t="inlineStr">
        <is>
          <t>Pandawai</t>
        </is>
      </c>
      <c r="G7" s="74" t="inlineStr">
        <is>
          <t>ALP0047</t>
        </is>
      </c>
      <c r="H7" s="74" t="inlineStr">
        <is>
          <t>Babi ternak Ayam Unggas lainnya</t>
        </is>
      </c>
      <c r="I7" s="75" t="n">
        <v>0</v>
      </c>
      <c r="J7" s="75" t="n">
        <v>0</v>
      </c>
      <c r="K7" s="75" t="n">
        <v>0</v>
      </c>
      <c r="L7" s="75" t="n">
        <v>1</v>
      </c>
      <c r="M7" s="75" t="n">
        <v>0</v>
      </c>
      <c r="N7" s="75" t="n">
        <v>0</v>
      </c>
      <c r="O7" s="75" t="n">
        <v>1</v>
      </c>
      <c r="P7" s="75" t="n">
        <v>1</v>
      </c>
      <c r="Q7" s="75" t="n">
        <v>0</v>
      </c>
      <c r="R7" s="74" t="inlineStr">
        <is>
          <t>Babi ternak</t>
        </is>
      </c>
      <c r="S7" s="75" t="n">
        <v>0</v>
      </c>
      <c r="T7" s="75" t="n">
        <v>0</v>
      </c>
      <c r="U7" s="75" t="n">
        <v>0</v>
      </c>
      <c r="V7" s="75" t="n">
        <v>1</v>
      </c>
      <c r="W7" s="75" t="n">
        <v>0</v>
      </c>
      <c r="X7" s="75" t="n">
        <v>0</v>
      </c>
      <c r="Y7" s="75" t="n">
        <v>0</v>
      </c>
      <c r="Z7" s="75" t="n">
        <v>0</v>
      </c>
      <c r="AA7" s="75" t="n">
        <v>0</v>
      </c>
      <c r="AB7" s="74" t="inlineStr">
        <is>
          <t>Babi ternak Ayam Unggas lainnya</t>
        </is>
      </c>
      <c r="AC7" s="75" t="n">
        <v>0</v>
      </c>
      <c r="AD7" s="75" t="n">
        <v>0</v>
      </c>
      <c r="AE7" s="75" t="n">
        <v>0</v>
      </c>
      <c r="AF7" s="75" t="n">
        <v>1</v>
      </c>
      <c r="AG7" s="75" t="n">
        <v>0</v>
      </c>
      <c r="AH7" s="75" t="n">
        <v>0</v>
      </c>
      <c r="AI7" s="75" t="n">
        <v>1</v>
      </c>
      <c r="AJ7" s="75" t="n">
        <v>1</v>
      </c>
      <c r="AK7" s="75" t="n">
        <v>0</v>
      </c>
      <c r="AL7" s="74" t="n"/>
      <c r="AM7" s="74" t="n"/>
      <c r="AN7" s="74" t="n"/>
      <c r="AO7" s="74" t="n"/>
      <c r="AP7" s="75" t="n">
        <v>6</v>
      </c>
      <c r="AQ7" s="74" t="n"/>
      <c r="AR7" s="74" t="n"/>
      <c r="AS7" s="75" t="n">
        <v>10</v>
      </c>
      <c r="AT7" s="75" t="n">
        <v>6</v>
      </c>
      <c r="AU7" s="74" t="n"/>
      <c r="AV7" s="74" t="n"/>
      <c r="AW7" s="74" t="n"/>
      <c r="AX7" s="74" t="n"/>
      <c r="AY7" s="75" t="n">
        <v>10</v>
      </c>
      <c r="AZ7" s="74" t="n"/>
      <c r="BA7" s="74" t="n"/>
      <c r="BB7" s="74" t="n"/>
      <c r="BC7" s="74" t="n"/>
      <c r="BD7" s="74" t="n"/>
      <c r="BE7" s="74" t="n"/>
      <c r="BF7" s="74" t="n"/>
      <c r="BG7" s="74" t="n"/>
      <c r="BH7" s="74" t="n"/>
      <c r="BI7" s="74" t="n"/>
      <c r="BJ7" s="74" t="n"/>
      <c r="BK7" s="74" t="n"/>
      <c r="BL7" s="74" t="n"/>
      <c r="BM7" s="74" t="n"/>
      <c r="BN7" s="74" t="n"/>
      <c r="BO7" s="74" t="n"/>
      <c r="BP7" s="75" t="n">
        <v>0</v>
      </c>
      <c r="BQ7" s="75" t="n">
        <v>0</v>
      </c>
      <c r="BR7" s="75" t="n">
        <v>4</v>
      </c>
      <c r="BS7" s="75" t="n">
        <v>0</v>
      </c>
      <c r="BT7" s="74" t="n"/>
      <c r="BU7" s="74" t="n"/>
      <c r="BV7" s="74" t="n"/>
      <c r="BW7" s="74" t="n"/>
      <c r="BX7" s="74" t="n"/>
      <c r="BY7" s="74" t="n"/>
      <c r="BZ7" s="74" t="n"/>
      <c r="CA7" s="74" t="n"/>
      <c r="CB7" s="75" t="n">
        <v>0</v>
      </c>
      <c r="CC7" s="75" t="n">
        <v>0</v>
      </c>
      <c r="CD7" s="75" t="n">
        <v>0</v>
      </c>
      <c r="CE7" s="75" t="n">
        <v>10</v>
      </c>
      <c r="CF7" s="75" t="n">
        <v>0</v>
      </c>
      <c r="CG7" s="75" t="n">
        <v>0</v>
      </c>
      <c r="CH7" s="75" t="n">
        <v>0</v>
      </c>
      <c r="CI7" s="75" t="n">
        <v>6</v>
      </c>
      <c r="CJ7" s="74" t="n"/>
      <c r="CK7" s="75" t="n">
        <v>694242127</v>
      </c>
      <c r="CL7" s="74" t="inlineStr">
        <is>
          <t>0b5c4da8-404e-454b-b00d-db5509789aff</t>
        </is>
      </c>
      <c r="CM7" s="72" t="n">
        <v>46093.28740740741</v>
      </c>
      <c r="CN7" s="74" t="n"/>
      <c r="CO7" s="74" t="n"/>
      <c r="CP7" s="74" t="inlineStr">
        <is>
          <t>submitted_via_web</t>
        </is>
      </c>
      <c r="CQ7" s="74" t="n"/>
      <c r="CR7" s="74" t="inlineStr">
        <is>
          <t>voP5hd3TJJNzzneN7cP2D6</t>
        </is>
      </c>
      <c r="CS7" s="74" t="n"/>
      <c r="CT7" s="74" t="inlineStr">
        <is>
          <t>uuid:0b5c4da8-404e-454b-b00d-db5509789aff</t>
        </is>
      </c>
      <c r="CU7" s="75" t="n">
        <v>6</v>
      </c>
    </row>
    <row r="8">
      <c r="A8" s="72" t="n">
        <v>46093.62071994213</v>
      </c>
      <c r="B8" s="72" t="n">
        <v>46093.62755319444</v>
      </c>
      <c r="C8" s="74" t="inlineStr">
        <is>
          <t>Pila Njuka M</t>
        </is>
      </c>
      <c r="D8" s="74" t="inlineStr">
        <is>
          <t>NTT</t>
        </is>
      </c>
      <c r="E8" s="74" t="inlineStr">
        <is>
          <t>KAB. SUMBA TIMUR</t>
        </is>
      </c>
      <c r="F8" s="74" t="inlineStr">
        <is>
          <t>Kota Waingapu</t>
        </is>
      </c>
      <c r="G8" s="74" t="inlineStr">
        <is>
          <t>KKP0133</t>
        </is>
      </c>
      <c r="H8" s="74" t="inlineStr">
        <is>
          <t>Babi ternak Ayam</t>
        </is>
      </c>
      <c r="I8" s="75" t="n">
        <v>0</v>
      </c>
      <c r="J8" s="75" t="n">
        <v>0</v>
      </c>
      <c r="K8" s="75" t="n">
        <v>0</v>
      </c>
      <c r="L8" s="75" t="n">
        <v>1</v>
      </c>
      <c r="M8" s="75" t="n">
        <v>0</v>
      </c>
      <c r="N8" s="75" t="n">
        <v>0</v>
      </c>
      <c r="O8" s="75" t="n">
        <v>1</v>
      </c>
      <c r="P8" s="75" t="n">
        <v>0</v>
      </c>
      <c r="Q8" s="75" t="n">
        <v>0</v>
      </c>
      <c r="R8" s="74" t="inlineStr">
        <is>
          <t>Babi ternak Ayam</t>
        </is>
      </c>
      <c r="S8" s="75" t="n">
        <v>0</v>
      </c>
      <c r="T8" s="75" t="n">
        <v>0</v>
      </c>
      <c r="U8" s="75" t="n">
        <v>0</v>
      </c>
      <c r="V8" s="75" t="n">
        <v>1</v>
      </c>
      <c r="W8" s="75" t="n">
        <v>0</v>
      </c>
      <c r="X8" s="75" t="n">
        <v>0</v>
      </c>
      <c r="Y8" s="75" t="n">
        <v>1</v>
      </c>
      <c r="Z8" s="75" t="n">
        <v>0</v>
      </c>
      <c r="AA8" s="75" t="n">
        <v>0</v>
      </c>
      <c r="AB8" s="74" t="inlineStr">
        <is>
          <t>Babi ternak</t>
        </is>
      </c>
      <c r="AC8" s="75" t="n">
        <v>0</v>
      </c>
      <c r="AD8" s="75" t="n">
        <v>0</v>
      </c>
      <c r="AE8" s="75" t="n">
        <v>0</v>
      </c>
      <c r="AF8" s="75" t="n">
        <v>1</v>
      </c>
      <c r="AG8" s="75" t="n">
        <v>0</v>
      </c>
      <c r="AH8" s="75" t="n">
        <v>0</v>
      </c>
      <c r="AI8" s="75" t="n">
        <v>0</v>
      </c>
      <c r="AJ8" s="75" t="n">
        <v>0</v>
      </c>
      <c r="AK8" s="75" t="n">
        <v>0</v>
      </c>
      <c r="AL8" s="74" t="n"/>
      <c r="AM8" s="74" t="n"/>
      <c r="AN8" s="74" t="n"/>
      <c r="AO8" s="74" t="n"/>
      <c r="AP8" s="75" t="n">
        <v>9</v>
      </c>
      <c r="AQ8" s="74" t="n"/>
      <c r="AR8" s="74" t="n"/>
      <c r="AS8" s="75" t="n">
        <v>10</v>
      </c>
      <c r="AT8" s="74" t="n"/>
      <c r="AU8" s="74" t="n"/>
      <c r="AV8" s="74" t="n"/>
      <c r="AW8" s="74" t="n"/>
      <c r="AX8" s="74" t="n"/>
      <c r="AY8" s="75" t="n">
        <v>4</v>
      </c>
      <c r="AZ8" s="74" t="n"/>
      <c r="BA8" s="74" t="n"/>
      <c r="BB8" s="75" t="n">
        <v>10</v>
      </c>
      <c r="BC8" s="74" t="n"/>
      <c r="BD8" s="74" t="n"/>
      <c r="BE8" s="74" t="n"/>
      <c r="BF8" s="74" t="n"/>
      <c r="BG8" s="74" t="n"/>
      <c r="BH8" s="74" t="n"/>
      <c r="BI8" s="74" t="n"/>
      <c r="BJ8" s="74" t="n"/>
      <c r="BK8" s="74" t="n"/>
      <c r="BL8" s="74" t="n"/>
      <c r="BM8" s="74" t="n"/>
      <c r="BN8" s="74" t="n"/>
      <c r="BO8" s="74" t="n"/>
      <c r="BP8" s="75" t="n">
        <v>0</v>
      </c>
      <c r="BQ8" s="75" t="n">
        <v>0</v>
      </c>
      <c r="BR8" s="75" t="n">
        <v>0</v>
      </c>
      <c r="BS8" s="75" t="n">
        <v>5</v>
      </c>
      <c r="BT8" s="74" t="n"/>
      <c r="BU8" s="74" t="n"/>
      <c r="BV8" s="74" t="n"/>
      <c r="BW8" s="74" t="n"/>
      <c r="BX8" s="74" t="n"/>
      <c r="BY8" s="74" t="n"/>
      <c r="BZ8" s="74" t="n"/>
      <c r="CA8" s="74" t="n"/>
      <c r="CB8" s="74" t="n"/>
      <c r="CC8" s="74" t="n"/>
      <c r="CD8" s="74" t="n"/>
      <c r="CE8" s="74" t="n"/>
      <c r="CF8" s="74" t="n"/>
      <c r="CG8" s="74" t="n"/>
      <c r="CH8" s="74" t="n"/>
      <c r="CI8" s="74" t="n"/>
      <c r="CJ8" s="74" t="n"/>
      <c r="CK8" s="75" t="n">
        <v>694253936</v>
      </c>
      <c r="CL8" s="74" t="inlineStr">
        <is>
          <t>b17bf7f2-249d-47a4-a574-5e9ef691042a</t>
        </is>
      </c>
      <c r="CM8" s="72" t="n">
        <v>46093.29423611111</v>
      </c>
      <c r="CN8" s="74" t="n"/>
      <c r="CO8" s="74" t="n"/>
      <c r="CP8" s="74" t="inlineStr">
        <is>
          <t>submitted_via_web</t>
        </is>
      </c>
      <c r="CQ8" s="74" t="n"/>
      <c r="CR8" s="74" t="inlineStr">
        <is>
          <t>voP5hd3TJJNzzneN7cP2D6</t>
        </is>
      </c>
      <c r="CS8" s="74" t="n"/>
      <c r="CT8" s="74" t="inlineStr">
        <is>
          <t>uuid:b17bf7f2-249d-47a4-a574-5e9ef691042a</t>
        </is>
      </c>
      <c r="CU8" s="75" t="n">
        <v>7</v>
      </c>
    </row>
    <row r="9">
      <c r="A9" s="72" t="n">
        <v>46093.62755336805</v>
      </c>
      <c r="B9" s="72" t="n">
        <v>46093.63085974537</v>
      </c>
      <c r="C9" s="74" t="inlineStr">
        <is>
          <t>Yohanes Tamu Ama</t>
        </is>
      </c>
      <c r="D9" s="74" t="inlineStr">
        <is>
          <t>NTT</t>
        </is>
      </c>
      <c r="E9" s="74" t="inlineStr">
        <is>
          <t>KAB. SUMBA TIMUR</t>
        </is>
      </c>
      <c r="F9" s="74" t="inlineStr">
        <is>
          <t>Kanatang</t>
        </is>
      </c>
      <c r="G9" s="74" t="inlineStr">
        <is>
          <t>KKP0045</t>
        </is>
      </c>
      <c r="H9" s="74" t="inlineStr">
        <is>
          <t>Babi ternak Kambing Ayam</t>
        </is>
      </c>
      <c r="I9" s="75" t="n">
        <v>0</v>
      </c>
      <c r="J9" s="75" t="n">
        <v>0</v>
      </c>
      <c r="K9" s="75" t="n">
        <v>0</v>
      </c>
      <c r="L9" s="75" t="n">
        <v>1</v>
      </c>
      <c r="M9" s="75" t="n">
        <v>0</v>
      </c>
      <c r="N9" s="75" t="n">
        <v>1</v>
      </c>
      <c r="O9" s="75" t="n">
        <v>1</v>
      </c>
      <c r="P9" s="75" t="n">
        <v>0</v>
      </c>
      <c r="Q9" s="75" t="n">
        <v>0</v>
      </c>
      <c r="R9" s="74" t="inlineStr">
        <is>
          <t>Kambing Ayam</t>
        </is>
      </c>
      <c r="S9" s="75" t="n">
        <v>0</v>
      </c>
      <c r="T9" s="75" t="n">
        <v>0</v>
      </c>
      <c r="U9" s="75" t="n">
        <v>0</v>
      </c>
      <c r="V9" s="75" t="n">
        <v>0</v>
      </c>
      <c r="W9" s="75" t="n">
        <v>0</v>
      </c>
      <c r="X9" s="75" t="n">
        <v>1</v>
      </c>
      <c r="Y9" s="75" t="n">
        <v>1</v>
      </c>
      <c r="Z9" s="75" t="n">
        <v>0</v>
      </c>
      <c r="AA9" s="75" t="n">
        <v>0</v>
      </c>
      <c r="AB9" s="74" t="inlineStr">
        <is>
          <t>Babi ternak</t>
        </is>
      </c>
      <c r="AC9" s="75" t="n">
        <v>0</v>
      </c>
      <c r="AD9" s="75" t="n">
        <v>0</v>
      </c>
      <c r="AE9" s="75" t="n">
        <v>0</v>
      </c>
      <c r="AF9" s="75" t="n">
        <v>1</v>
      </c>
      <c r="AG9" s="75" t="n">
        <v>0</v>
      </c>
      <c r="AH9" s="75" t="n">
        <v>0</v>
      </c>
      <c r="AI9" s="75" t="n">
        <v>0</v>
      </c>
      <c r="AJ9" s="75" t="n">
        <v>0</v>
      </c>
      <c r="AK9" s="75" t="n">
        <v>0</v>
      </c>
      <c r="AL9" s="74" t="n"/>
      <c r="AM9" s="74" t="n"/>
      <c r="AN9" s="74" t="n"/>
      <c r="AO9" s="74" t="n"/>
      <c r="AP9" s="75" t="n">
        <v>8</v>
      </c>
      <c r="AQ9" s="74" t="n"/>
      <c r="AR9" s="75" t="n">
        <v>6</v>
      </c>
      <c r="AS9" s="75" t="n">
        <v>6</v>
      </c>
      <c r="AT9" s="74" t="n"/>
      <c r="AU9" s="74" t="n"/>
      <c r="AV9" s="74" t="n"/>
      <c r="AW9" s="74" t="n"/>
      <c r="AX9" s="74" t="n"/>
      <c r="AY9" s="74" t="n"/>
      <c r="AZ9" s="74" t="n"/>
      <c r="BA9" s="75" t="n">
        <v>6</v>
      </c>
      <c r="BB9" s="75" t="n">
        <v>6</v>
      </c>
      <c r="BC9" s="74" t="n"/>
      <c r="BD9" s="74" t="n"/>
      <c r="BE9" s="74" t="n"/>
      <c r="BF9" s="74" t="n"/>
      <c r="BG9" s="74" t="n"/>
      <c r="BH9" s="74" t="n"/>
      <c r="BI9" s="74" t="n"/>
      <c r="BJ9" s="74" t="n"/>
      <c r="BK9" s="74" t="n"/>
      <c r="BL9" s="74" t="n"/>
      <c r="BM9" s="74" t="n"/>
      <c r="BN9" s="74" t="n"/>
      <c r="BO9" s="74" t="n"/>
      <c r="BP9" s="75" t="n">
        <v>0</v>
      </c>
      <c r="BQ9" s="75" t="n">
        <v>0</v>
      </c>
      <c r="BR9" s="75" t="n">
        <v>0</v>
      </c>
      <c r="BS9" s="75" t="n">
        <v>8</v>
      </c>
      <c r="BT9" s="74" t="n"/>
      <c r="BU9" s="74" t="n"/>
      <c r="BV9" s="74" t="n"/>
      <c r="BW9" s="74" t="n"/>
      <c r="BX9" s="74" t="n"/>
      <c r="BY9" s="74" t="n"/>
      <c r="BZ9" s="74" t="n"/>
      <c r="CA9" s="74" t="n"/>
      <c r="CB9" s="74" t="n"/>
      <c r="CC9" s="74" t="n"/>
      <c r="CD9" s="74" t="n"/>
      <c r="CE9" s="74" t="n"/>
      <c r="CF9" s="74" t="n"/>
      <c r="CG9" s="74" t="n"/>
      <c r="CH9" s="74" t="n"/>
      <c r="CI9" s="74" t="n"/>
      <c r="CJ9" s="74" t="n"/>
      <c r="CK9" s="75" t="n">
        <v>694259612</v>
      </c>
      <c r="CL9" s="74" t="inlineStr">
        <is>
          <t>4056df3d-c907-4de8-8774-0ac59bd431d3</t>
        </is>
      </c>
      <c r="CM9" s="72" t="n">
        <v>46093.29755787037</v>
      </c>
      <c r="CN9" s="74" t="n"/>
      <c r="CO9" s="74" t="n"/>
      <c r="CP9" s="74" t="inlineStr">
        <is>
          <t>submitted_via_web</t>
        </is>
      </c>
      <c r="CQ9" s="74" t="n"/>
      <c r="CR9" s="74" t="inlineStr">
        <is>
          <t>voP5hd3TJJNzzneN7cP2D6</t>
        </is>
      </c>
      <c r="CS9" s="74" t="n"/>
      <c r="CT9" s="74" t="inlineStr">
        <is>
          <t>uuid:4056df3d-c907-4de8-8774-0ac59bd431d3</t>
        </is>
      </c>
      <c r="CU9" s="75" t="n">
        <v>8</v>
      </c>
    </row>
    <row r="10">
      <c r="A10" s="72" t="n">
        <v>46093.63085987268</v>
      </c>
      <c r="B10" s="72" t="n">
        <v>46093.63365528936</v>
      </c>
      <c r="C10" s="74" t="inlineStr">
        <is>
          <t>Marta Wole/Yohanis Ngongo Pingge</t>
        </is>
      </c>
      <c r="D10" s="74" t="inlineStr">
        <is>
          <t>NTT</t>
        </is>
      </c>
      <c r="E10" s="74" t="inlineStr">
        <is>
          <t>KAB. SUMBA TIMUR</t>
        </is>
      </c>
      <c r="F10" s="74" t="inlineStr">
        <is>
          <t>Kanatang</t>
        </is>
      </c>
      <c r="G10" s="74" t="inlineStr">
        <is>
          <t>KKP0029</t>
        </is>
      </c>
      <c r="H10" s="74" t="inlineStr">
        <is>
          <t>Babi ternak</t>
        </is>
      </c>
      <c r="I10" s="75" t="n">
        <v>0</v>
      </c>
      <c r="J10" s="75" t="n">
        <v>0</v>
      </c>
      <c r="K10" s="75" t="n">
        <v>0</v>
      </c>
      <c r="L10" s="75" t="n">
        <v>1</v>
      </c>
      <c r="M10" s="75" t="n">
        <v>0</v>
      </c>
      <c r="N10" s="75" t="n">
        <v>0</v>
      </c>
      <c r="O10" s="75" t="n">
        <v>0</v>
      </c>
      <c r="P10" s="75" t="n">
        <v>0</v>
      </c>
      <c r="Q10" s="75" t="n">
        <v>0</v>
      </c>
      <c r="R10" s="74" t="inlineStr">
        <is>
          <t>Babi ternak</t>
        </is>
      </c>
      <c r="S10" s="75" t="n">
        <v>0</v>
      </c>
      <c r="T10" s="75" t="n">
        <v>0</v>
      </c>
      <c r="U10" s="75" t="n">
        <v>0</v>
      </c>
      <c r="V10" s="75" t="n">
        <v>1</v>
      </c>
      <c r="W10" s="75" t="n">
        <v>0</v>
      </c>
      <c r="X10" s="75" t="n">
        <v>0</v>
      </c>
      <c r="Y10" s="75" t="n">
        <v>0</v>
      </c>
      <c r="Z10" s="75" t="n">
        <v>0</v>
      </c>
      <c r="AA10" s="75" t="n">
        <v>0</v>
      </c>
      <c r="AB10" s="74" t="inlineStr">
        <is>
          <t>Babi ternak</t>
        </is>
      </c>
      <c r="AC10" s="75" t="n">
        <v>0</v>
      </c>
      <c r="AD10" s="75" t="n">
        <v>0</v>
      </c>
      <c r="AE10" s="75" t="n">
        <v>0</v>
      </c>
      <c r="AF10" s="75" t="n">
        <v>1</v>
      </c>
      <c r="AG10" s="75" t="n">
        <v>0</v>
      </c>
      <c r="AH10" s="75" t="n">
        <v>0</v>
      </c>
      <c r="AI10" s="75" t="n">
        <v>0</v>
      </c>
      <c r="AJ10" s="75" t="n">
        <v>0</v>
      </c>
      <c r="AK10" s="75" t="n">
        <v>0</v>
      </c>
      <c r="AL10" s="74" t="n"/>
      <c r="AM10" s="74" t="n"/>
      <c r="AN10" s="74" t="n"/>
      <c r="AO10" s="74" t="n"/>
      <c r="AP10" s="75" t="n">
        <v>6</v>
      </c>
      <c r="AQ10" s="74" t="n"/>
      <c r="AR10" s="74" t="n"/>
      <c r="AS10" s="74" t="n"/>
      <c r="AT10" s="74" t="n"/>
      <c r="AU10" s="74" t="n"/>
      <c r="AV10" s="74" t="n"/>
      <c r="AW10" s="74" t="n"/>
      <c r="AX10" s="74" t="n"/>
      <c r="AY10" s="75" t="n">
        <v>2</v>
      </c>
      <c r="AZ10" s="74" t="n"/>
      <c r="BA10" s="74" t="n"/>
      <c r="BB10" s="74" t="n"/>
      <c r="BC10" s="74" t="n"/>
      <c r="BD10" s="74" t="n"/>
      <c r="BE10" s="74" t="n"/>
      <c r="BF10" s="74" t="n"/>
      <c r="BG10" s="74" t="n"/>
      <c r="BH10" s="74" t="n"/>
      <c r="BI10" s="74" t="n"/>
      <c r="BJ10" s="74" t="n"/>
      <c r="BK10" s="74" t="n"/>
      <c r="BL10" s="74" t="n"/>
      <c r="BM10" s="74" t="n"/>
      <c r="BN10" s="74" t="n"/>
      <c r="BO10" s="74" t="n"/>
      <c r="BP10" s="75" t="n">
        <v>0</v>
      </c>
      <c r="BQ10" s="75" t="n">
        <v>0</v>
      </c>
      <c r="BR10" s="75" t="n">
        <v>0</v>
      </c>
      <c r="BS10" s="75" t="n">
        <v>4</v>
      </c>
      <c r="BT10" s="74" t="n"/>
      <c r="BU10" s="74" t="n"/>
      <c r="BV10" s="74" t="n"/>
      <c r="BW10" s="74" t="n"/>
      <c r="BX10" s="74" t="n"/>
      <c r="BY10" s="74" t="n"/>
      <c r="BZ10" s="74" t="n"/>
      <c r="CA10" s="74" t="n"/>
      <c r="CB10" s="74" t="n"/>
      <c r="CC10" s="74" t="n"/>
      <c r="CD10" s="74" t="n"/>
      <c r="CE10" s="74" t="n"/>
      <c r="CF10" s="74" t="n"/>
      <c r="CG10" s="74" t="n"/>
      <c r="CH10" s="74" t="n"/>
      <c r="CI10" s="74" t="n"/>
      <c r="CJ10" s="74" t="n"/>
      <c r="CK10" s="75" t="n">
        <v>694265474</v>
      </c>
      <c r="CL10" s="74" t="inlineStr">
        <is>
          <t>267778f2-e855-4252-8a9a-254d9e220188</t>
        </is>
      </c>
      <c r="CM10" s="72" t="n">
        <v>46093.30032407407</v>
      </c>
      <c r="CN10" s="74" t="n"/>
      <c r="CO10" s="74" t="n"/>
      <c r="CP10" s="74" t="inlineStr">
        <is>
          <t>submitted_via_web</t>
        </is>
      </c>
      <c r="CQ10" s="74" t="n"/>
      <c r="CR10" s="74" t="inlineStr">
        <is>
          <t>voP5hd3TJJNzzneN7cP2D6</t>
        </is>
      </c>
      <c r="CS10" s="74" t="n"/>
      <c r="CT10" s="74" t="inlineStr">
        <is>
          <t>uuid:267778f2-e855-4252-8a9a-254d9e220188</t>
        </is>
      </c>
      <c r="CU10" s="75" t="n">
        <v>9</v>
      </c>
    </row>
    <row r="11">
      <c r="A11" s="72" t="n">
        <v>46093.63365541667</v>
      </c>
      <c r="B11" s="72" t="n">
        <v>46093.63785106481</v>
      </c>
      <c r="C11" s="74" t="inlineStr">
        <is>
          <t>Maria Bunga/Sapu Simon</t>
        </is>
      </c>
      <c r="D11" s="74" t="inlineStr">
        <is>
          <t>NTT</t>
        </is>
      </c>
      <c r="E11" s="74" t="inlineStr">
        <is>
          <t>KAB. SUMBA TIMUR</t>
        </is>
      </c>
      <c r="F11" s="74" t="inlineStr">
        <is>
          <t>Kota Waingapu</t>
        </is>
      </c>
      <c r="G11" s="74" t="inlineStr">
        <is>
          <t>ROP0022</t>
        </is>
      </c>
      <c r="H11" s="74" t="inlineStr">
        <is>
          <t>Babi ternak Ayam Unggas lainnya</t>
        </is>
      </c>
      <c r="I11" s="75" t="n">
        <v>0</v>
      </c>
      <c r="J11" s="75" t="n">
        <v>0</v>
      </c>
      <c r="K11" s="75" t="n">
        <v>0</v>
      </c>
      <c r="L11" s="75" t="n">
        <v>1</v>
      </c>
      <c r="M11" s="75" t="n">
        <v>0</v>
      </c>
      <c r="N11" s="75" t="n">
        <v>0</v>
      </c>
      <c r="O11" s="75" t="n">
        <v>1</v>
      </c>
      <c r="P11" s="75" t="n">
        <v>1</v>
      </c>
      <c r="Q11" s="75" t="n">
        <v>0</v>
      </c>
      <c r="R11" s="74" t="inlineStr">
        <is>
          <t>Babi ternak Ayam Unggas lainnya</t>
        </is>
      </c>
      <c r="S11" s="75" t="n">
        <v>0</v>
      </c>
      <c r="T11" s="75" t="n">
        <v>0</v>
      </c>
      <c r="U11" s="75" t="n">
        <v>0</v>
      </c>
      <c r="V11" s="75" t="n">
        <v>1</v>
      </c>
      <c r="W11" s="75" t="n">
        <v>0</v>
      </c>
      <c r="X11" s="75" t="n">
        <v>0</v>
      </c>
      <c r="Y11" s="75" t="n">
        <v>1</v>
      </c>
      <c r="Z11" s="75" t="n">
        <v>1</v>
      </c>
      <c r="AA11" s="75" t="n">
        <v>0</v>
      </c>
      <c r="AB11" s="74" t="inlineStr">
        <is>
          <t>Babi ternak</t>
        </is>
      </c>
      <c r="AC11" s="75" t="n">
        <v>0</v>
      </c>
      <c r="AD11" s="75" t="n">
        <v>0</v>
      </c>
      <c r="AE11" s="75" t="n">
        <v>0</v>
      </c>
      <c r="AF11" s="75" t="n">
        <v>1</v>
      </c>
      <c r="AG11" s="75" t="n">
        <v>0</v>
      </c>
      <c r="AH11" s="75" t="n">
        <v>0</v>
      </c>
      <c r="AI11" s="75" t="n">
        <v>0</v>
      </c>
      <c r="AJ11" s="75" t="n">
        <v>0</v>
      </c>
      <c r="AK11" s="75" t="n">
        <v>0</v>
      </c>
      <c r="AL11" s="74" t="n"/>
      <c r="AM11" s="74" t="n"/>
      <c r="AN11" s="74" t="n"/>
      <c r="AO11" s="74" t="n"/>
      <c r="AP11" s="75" t="n">
        <v>6</v>
      </c>
      <c r="AQ11" s="74" t="n"/>
      <c r="AR11" s="74" t="n"/>
      <c r="AS11" s="75" t="n">
        <v>10</v>
      </c>
      <c r="AT11" s="75" t="n">
        <v>8</v>
      </c>
      <c r="AU11" s="74" t="n"/>
      <c r="AV11" s="74" t="n"/>
      <c r="AW11" s="74" t="n"/>
      <c r="AX11" s="74" t="n"/>
      <c r="AY11" s="75" t="n">
        <v>1</v>
      </c>
      <c r="AZ11" s="74" t="n"/>
      <c r="BA11" s="74" t="n"/>
      <c r="BB11" s="75" t="n">
        <v>10</v>
      </c>
      <c r="BC11" s="75" t="n">
        <v>8</v>
      </c>
      <c r="BD11" s="74" t="n"/>
      <c r="BE11" s="74" t="n"/>
      <c r="BF11" s="74" t="n"/>
      <c r="BG11" s="74" t="n"/>
      <c r="BH11" s="74" t="n"/>
      <c r="BI11" s="74" t="n"/>
      <c r="BJ11" s="74" t="n"/>
      <c r="BK11" s="74" t="n"/>
      <c r="BL11" s="74" t="n"/>
      <c r="BM11" s="74" t="n"/>
      <c r="BN11" s="74" t="n"/>
      <c r="BO11" s="74" t="n"/>
      <c r="BP11" s="75" t="n">
        <v>0</v>
      </c>
      <c r="BQ11" s="75" t="n">
        <v>0</v>
      </c>
      <c r="BR11" s="75" t="n">
        <v>0</v>
      </c>
      <c r="BS11" s="75" t="n">
        <v>5</v>
      </c>
      <c r="BT11" s="74" t="n"/>
      <c r="BU11" s="74" t="n"/>
      <c r="BV11" s="74" t="n"/>
      <c r="BW11" s="74" t="n"/>
      <c r="BX11" s="74" t="n"/>
      <c r="BY11" s="74" t="n"/>
      <c r="BZ11" s="74" t="n"/>
      <c r="CA11" s="74" t="n"/>
      <c r="CB11" s="74" t="n"/>
      <c r="CC11" s="74" t="n"/>
      <c r="CD11" s="74" t="n"/>
      <c r="CE11" s="74" t="n"/>
      <c r="CF11" s="74" t="n"/>
      <c r="CG11" s="74" t="n"/>
      <c r="CH11" s="74" t="n"/>
      <c r="CI11" s="74" t="n"/>
      <c r="CJ11" s="74" t="n"/>
      <c r="CK11" s="75" t="n">
        <v>694275325</v>
      </c>
      <c r="CL11" s="74" t="inlineStr">
        <is>
          <t>6c82aea1-4574-4a9f-bd5f-b5331880fa45</t>
        </is>
      </c>
      <c r="CM11" s="72" t="n">
        <v>46093.30452546296</v>
      </c>
      <c r="CN11" s="74" t="n"/>
      <c r="CO11" s="74" t="n"/>
      <c r="CP11" s="74" t="inlineStr">
        <is>
          <t>submitted_via_web</t>
        </is>
      </c>
      <c r="CQ11" s="74" t="n"/>
      <c r="CR11" s="74" t="inlineStr">
        <is>
          <t>voP5hd3TJJNzzneN7cP2D6</t>
        </is>
      </c>
      <c r="CS11" s="74" t="n"/>
      <c r="CT11" s="74" t="inlineStr">
        <is>
          <t>uuid:6c82aea1-4574-4a9f-bd5f-b5331880fa45</t>
        </is>
      </c>
      <c r="CU11" s="75" t="n">
        <v>10</v>
      </c>
    </row>
    <row r="12">
      <c r="A12" s="72" t="n">
        <v>46093.6378512037</v>
      </c>
      <c r="B12" s="72" t="n">
        <v>46093.64291237268</v>
      </c>
      <c r="C12" s="74" t="inlineStr">
        <is>
          <t>Salum P.E Tahun</t>
        </is>
      </c>
      <c r="D12" s="74" t="inlineStr">
        <is>
          <t>NTT</t>
        </is>
      </c>
      <c r="E12" s="74" t="inlineStr">
        <is>
          <t>KAB. SUMBA TIMUR</t>
        </is>
      </c>
      <c r="F12" s="74" t="inlineStr">
        <is>
          <t>Kota Waingapu</t>
        </is>
      </c>
      <c r="G12" s="74" t="inlineStr">
        <is>
          <t>ALP0055</t>
        </is>
      </c>
      <c r="H12" s="74" t="inlineStr">
        <is>
          <t>Babi ternak</t>
        </is>
      </c>
      <c r="I12" s="75" t="n">
        <v>0</v>
      </c>
      <c r="J12" s="75" t="n">
        <v>0</v>
      </c>
      <c r="K12" s="75" t="n">
        <v>0</v>
      </c>
      <c r="L12" s="75" t="n">
        <v>1</v>
      </c>
      <c r="M12" s="75" t="n">
        <v>0</v>
      </c>
      <c r="N12" s="75" t="n">
        <v>0</v>
      </c>
      <c r="O12" s="75" t="n">
        <v>0</v>
      </c>
      <c r="P12" s="75" t="n">
        <v>0</v>
      </c>
      <c r="Q12" s="75" t="n">
        <v>0</v>
      </c>
      <c r="R12" s="74" t="inlineStr">
        <is>
          <t>Babi ternak</t>
        </is>
      </c>
      <c r="S12" s="75" t="n">
        <v>0</v>
      </c>
      <c r="T12" s="75" t="n">
        <v>0</v>
      </c>
      <c r="U12" s="75" t="n">
        <v>0</v>
      </c>
      <c r="V12" s="75" t="n">
        <v>1</v>
      </c>
      <c r="W12" s="75" t="n">
        <v>0</v>
      </c>
      <c r="X12" s="75" t="n">
        <v>0</v>
      </c>
      <c r="Y12" s="75" t="n">
        <v>0</v>
      </c>
      <c r="Z12" s="75" t="n">
        <v>0</v>
      </c>
      <c r="AA12" s="75" t="n">
        <v>0</v>
      </c>
      <c r="AB12" s="74" t="inlineStr">
        <is>
          <t>Babi ternak</t>
        </is>
      </c>
      <c r="AC12" s="75" t="n">
        <v>0</v>
      </c>
      <c r="AD12" s="75" t="n">
        <v>0</v>
      </c>
      <c r="AE12" s="75" t="n">
        <v>0</v>
      </c>
      <c r="AF12" s="75" t="n">
        <v>1</v>
      </c>
      <c r="AG12" s="75" t="n">
        <v>0</v>
      </c>
      <c r="AH12" s="75" t="n">
        <v>0</v>
      </c>
      <c r="AI12" s="75" t="n">
        <v>0</v>
      </c>
      <c r="AJ12" s="75" t="n">
        <v>0</v>
      </c>
      <c r="AK12" s="75" t="n">
        <v>0</v>
      </c>
      <c r="AL12" s="74" t="n"/>
      <c r="AM12" s="74" t="n"/>
      <c r="AN12" s="74" t="n"/>
      <c r="AO12" s="74" t="n"/>
      <c r="AP12" s="75" t="n">
        <v>2</v>
      </c>
      <c r="AQ12" s="74" t="n"/>
      <c r="AR12" s="74" t="n"/>
      <c r="AS12" s="74" t="n"/>
      <c r="AT12" s="74" t="n"/>
      <c r="AU12" s="74" t="n"/>
      <c r="AV12" s="74" t="n"/>
      <c r="AW12" s="74" t="n"/>
      <c r="AX12" s="74" t="n"/>
      <c r="AY12" s="75" t="n">
        <v>1</v>
      </c>
      <c r="AZ12" s="74" t="n"/>
      <c r="BA12" s="74" t="n"/>
      <c r="BB12" s="74" t="n"/>
      <c r="BC12" s="74" t="n"/>
      <c r="BD12" s="74" t="n"/>
      <c r="BE12" s="74" t="n"/>
      <c r="BF12" s="74" t="n"/>
      <c r="BG12" s="74" t="n"/>
      <c r="BH12" s="74" t="n"/>
      <c r="BI12" s="74" t="n"/>
      <c r="BJ12" s="74" t="n"/>
      <c r="BK12" s="74" t="n"/>
      <c r="BL12" s="74" t="n"/>
      <c r="BM12" s="74" t="n"/>
      <c r="BN12" s="74" t="n"/>
      <c r="BO12" s="74" t="n"/>
      <c r="BP12" s="75" t="n">
        <v>0</v>
      </c>
      <c r="BQ12" s="75" t="n">
        <v>0</v>
      </c>
      <c r="BR12" s="75" t="n">
        <v>0</v>
      </c>
      <c r="BS12" s="75" t="n">
        <v>1</v>
      </c>
      <c r="BT12" s="74" t="n"/>
      <c r="BU12" s="74" t="n"/>
      <c r="BV12" s="74" t="n"/>
      <c r="BW12" s="74" t="n"/>
      <c r="BX12" s="74" t="n"/>
      <c r="BY12" s="74" t="n"/>
      <c r="BZ12" s="74" t="n"/>
      <c r="CA12" s="74" t="n"/>
      <c r="CB12" s="74" t="n"/>
      <c r="CC12" s="74" t="n"/>
      <c r="CD12" s="74" t="n"/>
      <c r="CE12" s="74" t="n"/>
      <c r="CF12" s="74" t="n"/>
      <c r="CG12" s="74" t="n"/>
      <c r="CH12" s="74" t="n"/>
      <c r="CI12" s="74" t="n"/>
      <c r="CJ12" s="74" t="n"/>
      <c r="CK12" s="75" t="n">
        <v>694287122</v>
      </c>
      <c r="CL12" s="74" t="inlineStr">
        <is>
          <t>88522b82-d542-4ab1-b1d2-1a249361f782</t>
        </is>
      </c>
      <c r="CM12" s="72" t="n">
        <v>46093.30961805556</v>
      </c>
      <c r="CN12" s="74" t="n"/>
      <c r="CO12" s="74" t="n"/>
      <c r="CP12" s="74" t="inlineStr">
        <is>
          <t>submitted_via_web</t>
        </is>
      </c>
      <c r="CQ12" s="74" t="n"/>
      <c r="CR12" s="74" t="inlineStr">
        <is>
          <t>voP5hd3TJJNzzneN7cP2D6</t>
        </is>
      </c>
      <c r="CS12" s="74" t="n"/>
      <c r="CT12" s="74" t="inlineStr">
        <is>
          <t>uuid:88522b82-d542-4ab1-b1d2-1a249361f782</t>
        </is>
      </c>
      <c r="CU12" s="75" t="n">
        <v>11</v>
      </c>
    </row>
    <row r="13">
      <c r="A13" s="72" t="n">
        <v>46093.64291260417</v>
      </c>
      <c r="B13" s="72" t="n">
        <v>46093.6533146412</v>
      </c>
      <c r="C13" s="74" t="inlineStr">
        <is>
          <t>Paulina Santi/Rulen Rua Dede Bili</t>
        </is>
      </c>
      <c r="D13" s="74" t="inlineStr">
        <is>
          <t>NTT</t>
        </is>
      </c>
      <c r="E13" s="74" t="inlineStr">
        <is>
          <t>KAB. SUMBA TIMUR</t>
        </is>
      </c>
      <c r="F13" s="74" t="inlineStr">
        <is>
          <t>Kanatang</t>
        </is>
      </c>
      <c r="G13" s="74" t="inlineStr">
        <is>
          <t>KKP0054</t>
        </is>
      </c>
      <c r="H13" s="74" t="inlineStr">
        <is>
          <t>Sapi untuk penggunaan lain Babi ternak</t>
        </is>
      </c>
      <c r="I13" s="75" t="n">
        <v>0</v>
      </c>
      <c r="J13" s="75" t="n">
        <v>0</v>
      </c>
      <c r="K13" s="75" t="n">
        <v>1</v>
      </c>
      <c r="L13" s="75" t="n">
        <v>1</v>
      </c>
      <c r="M13" s="75" t="n">
        <v>0</v>
      </c>
      <c r="N13" s="75" t="n">
        <v>0</v>
      </c>
      <c r="O13" s="75" t="n">
        <v>0</v>
      </c>
      <c r="P13" s="75" t="n">
        <v>0</v>
      </c>
      <c r="Q13" s="75" t="n">
        <v>0</v>
      </c>
      <c r="R13" s="74" t="inlineStr">
        <is>
          <t>Babi ternak</t>
        </is>
      </c>
      <c r="S13" s="75" t="n">
        <v>0</v>
      </c>
      <c r="T13" s="75" t="n">
        <v>0</v>
      </c>
      <c r="U13" s="75" t="n">
        <v>0</v>
      </c>
      <c r="V13" s="75" t="n">
        <v>1</v>
      </c>
      <c r="W13" s="75" t="n">
        <v>0</v>
      </c>
      <c r="X13" s="75" t="n">
        <v>0</v>
      </c>
      <c r="Y13" s="75" t="n">
        <v>0</v>
      </c>
      <c r="Z13" s="75" t="n">
        <v>0</v>
      </c>
      <c r="AA13" s="75" t="n">
        <v>0</v>
      </c>
      <c r="AB13" s="74" t="inlineStr">
        <is>
          <t>Sapi untuk penggunaan lain Babi ternak</t>
        </is>
      </c>
      <c r="AC13" s="75" t="n">
        <v>0</v>
      </c>
      <c r="AD13" s="75" t="n">
        <v>0</v>
      </c>
      <c r="AE13" s="75" t="n">
        <v>1</v>
      </c>
      <c r="AF13" s="75" t="n">
        <v>1</v>
      </c>
      <c r="AG13" s="75" t="n">
        <v>0</v>
      </c>
      <c r="AH13" s="75" t="n">
        <v>0</v>
      </c>
      <c r="AI13" s="75" t="n">
        <v>0</v>
      </c>
      <c r="AJ13" s="75" t="n">
        <v>0</v>
      </c>
      <c r="AK13" s="75" t="n">
        <v>0</v>
      </c>
      <c r="AL13" s="74" t="n"/>
      <c r="AM13" s="74" t="n"/>
      <c r="AN13" s="74" t="n"/>
      <c r="AO13" s="75" t="n">
        <v>1</v>
      </c>
      <c r="AP13" s="75" t="n">
        <v>16</v>
      </c>
      <c r="AQ13" s="74" t="n"/>
      <c r="AR13" s="74" t="n"/>
      <c r="AS13" s="74" t="n"/>
      <c r="AT13" s="74" t="n"/>
      <c r="AU13" s="74" t="n"/>
      <c r="AV13" s="74" t="n"/>
      <c r="AW13" s="74" t="n"/>
      <c r="AX13" s="74" t="n"/>
      <c r="AY13" s="75" t="n">
        <v>1</v>
      </c>
      <c r="AZ13" s="74" t="n"/>
      <c r="BA13" s="74" t="n"/>
      <c r="BB13" s="74" t="n"/>
      <c r="BC13" s="74" t="n"/>
      <c r="BD13" s="74" t="n"/>
      <c r="BE13" s="74" t="n"/>
      <c r="BF13" s="74" t="n"/>
      <c r="BG13" s="74" t="n"/>
      <c r="BH13" s="74" t="n"/>
      <c r="BI13" s="74" t="n"/>
      <c r="BJ13" s="74" t="n"/>
      <c r="BK13" s="74" t="n"/>
      <c r="BL13" s="75" t="n">
        <v>1</v>
      </c>
      <c r="BM13" s="75" t="n">
        <v>0</v>
      </c>
      <c r="BN13" s="75" t="n">
        <v>0</v>
      </c>
      <c r="BO13" s="75" t="n">
        <v>0</v>
      </c>
      <c r="BP13" s="75" t="n">
        <v>0</v>
      </c>
      <c r="BQ13" s="75" t="n">
        <v>0</v>
      </c>
      <c r="BR13" s="75" t="n">
        <v>0</v>
      </c>
      <c r="BS13" s="75" t="n">
        <v>15</v>
      </c>
      <c r="BT13" s="74" t="n"/>
      <c r="BU13" s="74" t="n"/>
      <c r="BV13" s="74" t="n"/>
      <c r="BW13" s="74" t="n"/>
      <c r="BX13" s="74" t="n"/>
      <c r="BY13" s="74" t="n"/>
      <c r="BZ13" s="74" t="n"/>
      <c r="CA13" s="74" t="n"/>
      <c r="CB13" s="74" t="n"/>
      <c r="CC13" s="74" t="n"/>
      <c r="CD13" s="74" t="n"/>
      <c r="CE13" s="74" t="n"/>
      <c r="CF13" s="74" t="n"/>
      <c r="CG13" s="74" t="n"/>
      <c r="CH13" s="74" t="n"/>
      <c r="CI13" s="74" t="n"/>
      <c r="CJ13" s="74" t="n"/>
      <c r="CK13" s="75" t="n">
        <v>694310777</v>
      </c>
      <c r="CL13" s="74" t="inlineStr">
        <is>
          <t>d2d779da-e433-4d27-8f26-4e5a6540cfd9</t>
        </is>
      </c>
      <c r="CM13" s="72" t="n">
        <v>46093.32002314815</v>
      </c>
      <c r="CN13" s="74" t="n"/>
      <c r="CO13" s="74" t="n"/>
      <c r="CP13" s="74" t="inlineStr">
        <is>
          <t>submitted_via_web</t>
        </is>
      </c>
      <c r="CQ13" s="74" t="n"/>
      <c r="CR13" s="74" t="inlineStr">
        <is>
          <t>voP5hd3TJJNzzneN7cP2D6</t>
        </is>
      </c>
      <c r="CS13" s="74" t="n"/>
      <c r="CT13" s="74" t="inlineStr">
        <is>
          <t>uuid:d2d779da-e433-4d27-8f26-4e5a6540cfd9</t>
        </is>
      </c>
      <c r="CU13" s="75" t="n">
        <v>12</v>
      </c>
    </row>
    <row r="14">
      <c r="A14" s="72" t="n">
        <v>46093.65331490741</v>
      </c>
      <c r="B14" s="72" t="n">
        <v>46093.66413144676</v>
      </c>
      <c r="C14" s="74" t="inlineStr">
        <is>
          <t>Sriningsi Pala/ Melkianus Umbu Dasa</t>
        </is>
      </c>
      <c r="D14" s="74" t="inlineStr">
        <is>
          <t>NTT</t>
        </is>
      </c>
      <c r="E14" s="74" t="inlineStr">
        <is>
          <t>KAB. SUMBA TIMUR</t>
        </is>
      </c>
      <c r="F14" s="74" t="inlineStr">
        <is>
          <t>Kambera</t>
        </is>
      </c>
      <c r="G14" s="74" t="inlineStr">
        <is>
          <t>ALP0083</t>
        </is>
      </c>
      <c r="H14" s="74" t="inlineStr">
        <is>
          <t>Babi ternak</t>
        </is>
      </c>
      <c r="I14" s="75" t="n">
        <v>0</v>
      </c>
      <c r="J14" s="75" t="n">
        <v>0</v>
      </c>
      <c r="K14" s="75" t="n">
        <v>0</v>
      </c>
      <c r="L14" s="75" t="n">
        <v>1</v>
      </c>
      <c r="M14" s="75" t="n">
        <v>0</v>
      </c>
      <c r="N14" s="75" t="n">
        <v>0</v>
      </c>
      <c r="O14" s="75" t="n">
        <v>0</v>
      </c>
      <c r="P14" s="75" t="n">
        <v>0</v>
      </c>
      <c r="Q14" s="75" t="n">
        <v>0</v>
      </c>
      <c r="R14" s="74" t="inlineStr">
        <is>
          <t>Babi ternak</t>
        </is>
      </c>
      <c r="S14" s="75" t="n">
        <v>0</v>
      </c>
      <c r="T14" s="75" t="n">
        <v>0</v>
      </c>
      <c r="U14" s="75" t="n">
        <v>0</v>
      </c>
      <c r="V14" s="75" t="n">
        <v>1</v>
      </c>
      <c r="W14" s="75" t="n">
        <v>0</v>
      </c>
      <c r="X14" s="75" t="n">
        <v>0</v>
      </c>
      <c r="Y14" s="75" t="n">
        <v>0</v>
      </c>
      <c r="Z14" s="75" t="n">
        <v>0</v>
      </c>
      <c r="AA14" s="75" t="n">
        <v>0</v>
      </c>
      <c r="AB14" s="74" t="inlineStr">
        <is>
          <t>Babi ternak</t>
        </is>
      </c>
      <c r="AC14" s="75" t="n">
        <v>0</v>
      </c>
      <c r="AD14" s="75" t="n">
        <v>0</v>
      </c>
      <c r="AE14" s="75" t="n">
        <v>0</v>
      </c>
      <c r="AF14" s="75" t="n">
        <v>1</v>
      </c>
      <c r="AG14" s="75" t="n">
        <v>0</v>
      </c>
      <c r="AH14" s="75" t="n">
        <v>0</v>
      </c>
      <c r="AI14" s="75" t="n">
        <v>0</v>
      </c>
      <c r="AJ14" s="75" t="n">
        <v>0</v>
      </c>
      <c r="AK14" s="75" t="n">
        <v>0</v>
      </c>
      <c r="AL14" s="74" t="n"/>
      <c r="AM14" s="74" t="n"/>
      <c r="AN14" s="74" t="n"/>
      <c r="AO14" s="74" t="n"/>
      <c r="AP14" s="75" t="n">
        <v>12</v>
      </c>
      <c r="AQ14" s="74" t="n"/>
      <c r="AR14" s="74" t="n"/>
      <c r="AS14" s="74" t="n"/>
      <c r="AT14" s="74" t="n"/>
      <c r="AU14" s="74" t="n"/>
      <c r="AV14" s="74" t="n"/>
      <c r="AW14" s="74" t="n"/>
      <c r="AX14" s="74" t="n"/>
      <c r="AY14" s="75" t="n">
        <v>8</v>
      </c>
      <c r="AZ14" s="74" t="n"/>
      <c r="BA14" s="74" t="n"/>
      <c r="BB14" s="74" t="n"/>
      <c r="BC14" s="74" t="n"/>
      <c r="BD14" s="74" t="n"/>
      <c r="BE14" s="74" t="n"/>
      <c r="BF14" s="74" t="n"/>
      <c r="BG14" s="74" t="n"/>
      <c r="BH14" s="74" t="n"/>
      <c r="BI14" s="74" t="n"/>
      <c r="BJ14" s="74" t="n"/>
      <c r="BK14" s="74" t="n"/>
      <c r="BL14" s="74" t="n"/>
      <c r="BM14" s="74" t="n"/>
      <c r="BN14" s="74" t="n"/>
      <c r="BO14" s="74" t="n"/>
      <c r="BP14" s="75" t="n">
        <v>0</v>
      </c>
      <c r="BQ14" s="75" t="n">
        <v>0</v>
      </c>
      <c r="BR14" s="75" t="n">
        <v>0</v>
      </c>
      <c r="BS14" s="75" t="n">
        <v>4</v>
      </c>
      <c r="BT14" s="74" t="n"/>
      <c r="BU14" s="74" t="n"/>
      <c r="BV14" s="74" t="n"/>
      <c r="BW14" s="74" t="n"/>
      <c r="BX14" s="74" t="n"/>
      <c r="BY14" s="74" t="n"/>
      <c r="BZ14" s="74" t="n"/>
      <c r="CA14" s="74" t="n"/>
      <c r="CB14" s="74" t="n"/>
      <c r="CC14" s="74" t="n"/>
      <c r="CD14" s="74" t="n"/>
      <c r="CE14" s="74" t="n"/>
      <c r="CF14" s="74" t="n"/>
      <c r="CG14" s="74" t="n"/>
      <c r="CH14" s="74" t="n"/>
      <c r="CI14" s="74" t="n"/>
      <c r="CJ14" s="74" t="n"/>
      <c r="CK14" s="75" t="n">
        <v>694332428</v>
      </c>
      <c r="CL14" s="74" t="inlineStr">
        <is>
          <t>4ccd9cdf-39d7-4a6c-b6be-ee26172152ee</t>
        </is>
      </c>
      <c r="CM14" s="72" t="n">
        <v>46093.33081018519</v>
      </c>
      <c r="CN14" s="74" t="n"/>
      <c r="CO14" s="74" t="n"/>
      <c r="CP14" s="74" t="inlineStr">
        <is>
          <t>submitted_via_web</t>
        </is>
      </c>
      <c r="CQ14" s="74" t="n"/>
      <c r="CR14" s="74" t="inlineStr">
        <is>
          <t>voP5hd3TJJNzzneN7cP2D6</t>
        </is>
      </c>
      <c r="CS14" s="74" t="n"/>
      <c r="CT14" s="74" t="inlineStr">
        <is>
          <t>uuid:4ccd9cdf-39d7-4a6c-b6be-ee26172152ee</t>
        </is>
      </c>
      <c r="CU14" s="75" t="n">
        <v>13</v>
      </c>
    </row>
    <row r="15">
      <c r="A15" s="72" t="n">
        <v>46093.66413159722</v>
      </c>
      <c r="B15" s="72" t="n">
        <v>46093.66628537037</v>
      </c>
      <c r="C15" s="74" t="inlineStr">
        <is>
          <t>Petrus Djadi Ludji</t>
        </is>
      </c>
      <c r="D15" s="74" t="inlineStr">
        <is>
          <t>NTT</t>
        </is>
      </c>
      <c r="E15" s="74" t="inlineStr">
        <is>
          <t>KAB. SUMBA TIMUR</t>
        </is>
      </c>
      <c r="F15" s="74" t="inlineStr">
        <is>
          <t>Kambera</t>
        </is>
      </c>
      <c r="G15" s="74" t="inlineStr">
        <is>
          <t>KKP0224</t>
        </is>
      </c>
      <c r="H15" s="74" t="inlineStr">
        <is>
          <t>Sapi untuk penggunaan lain Babi ternak Ayam</t>
        </is>
      </c>
      <c r="I15" s="75" t="n">
        <v>0</v>
      </c>
      <c r="J15" s="75" t="n">
        <v>0</v>
      </c>
      <c r="K15" s="75" t="n">
        <v>1</v>
      </c>
      <c r="L15" s="75" t="n">
        <v>1</v>
      </c>
      <c r="M15" s="75" t="n">
        <v>0</v>
      </c>
      <c r="N15" s="75" t="n">
        <v>0</v>
      </c>
      <c r="O15" s="75" t="n">
        <v>1</v>
      </c>
      <c r="P15" s="75" t="n">
        <v>0</v>
      </c>
      <c r="Q15" s="75" t="n">
        <v>0</v>
      </c>
      <c r="R15" s="74" t="inlineStr">
        <is>
          <t>Sapi untuk penggunaan lain Babi ternak Ayam</t>
        </is>
      </c>
      <c r="S15" s="75" t="n">
        <v>0</v>
      </c>
      <c r="T15" s="75" t="n">
        <v>0</v>
      </c>
      <c r="U15" s="75" t="n">
        <v>1</v>
      </c>
      <c r="V15" s="75" t="n">
        <v>1</v>
      </c>
      <c r="W15" s="75" t="n">
        <v>0</v>
      </c>
      <c r="X15" s="75" t="n">
        <v>0</v>
      </c>
      <c r="Y15" s="75" t="n">
        <v>1</v>
      </c>
      <c r="Z15" s="75" t="n">
        <v>0</v>
      </c>
      <c r="AA15" s="75" t="n">
        <v>0</v>
      </c>
      <c r="AB15" s="74" t="inlineStr">
        <is>
          <t>Babi ternak</t>
        </is>
      </c>
      <c r="AC15" s="75" t="n">
        <v>0</v>
      </c>
      <c r="AD15" s="75" t="n">
        <v>0</v>
      </c>
      <c r="AE15" s="75" t="n">
        <v>0</v>
      </c>
      <c r="AF15" s="75" t="n">
        <v>1</v>
      </c>
      <c r="AG15" s="75" t="n">
        <v>0</v>
      </c>
      <c r="AH15" s="75" t="n">
        <v>0</v>
      </c>
      <c r="AI15" s="75" t="n">
        <v>0</v>
      </c>
      <c r="AJ15" s="75" t="n">
        <v>0</v>
      </c>
      <c r="AK15" s="75" t="n">
        <v>0</v>
      </c>
      <c r="AL15" s="74" t="n"/>
      <c r="AM15" s="74" t="n"/>
      <c r="AN15" s="74" t="n"/>
      <c r="AO15" s="75" t="n">
        <v>1</v>
      </c>
      <c r="AP15" s="75" t="n">
        <v>3</v>
      </c>
      <c r="AQ15" s="74" t="n"/>
      <c r="AR15" s="74" t="n"/>
      <c r="AS15" s="75" t="n">
        <v>10</v>
      </c>
      <c r="AT15" s="74" t="n"/>
      <c r="AU15" s="74" t="n"/>
      <c r="AV15" s="74" t="n"/>
      <c r="AW15" s="74" t="n"/>
      <c r="AX15" s="75" t="n">
        <v>1</v>
      </c>
      <c r="AY15" s="75" t="n">
        <v>1</v>
      </c>
      <c r="AZ15" s="74" t="n"/>
      <c r="BA15" s="74" t="n"/>
      <c r="BB15" s="75" t="n">
        <v>10</v>
      </c>
      <c r="BC15" s="74" t="n"/>
      <c r="BD15" s="74" t="n"/>
      <c r="BE15" s="74" t="n"/>
      <c r="BF15" s="74" t="n"/>
      <c r="BG15" s="74" t="n"/>
      <c r="BH15" s="74" t="n"/>
      <c r="BI15" s="74" t="n"/>
      <c r="BJ15" s="74" t="n"/>
      <c r="BK15" s="74" t="n"/>
      <c r="BL15" s="74" t="n"/>
      <c r="BM15" s="74" t="n"/>
      <c r="BN15" s="74" t="n"/>
      <c r="BO15" s="74" t="n"/>
      <c r="BP15" s="75" t="n">
        <v>0</v>
      </c>
      <c r="BQ15" s="75" t="n">
        <v>0</v>
      </c>
      <c r="BR15" s="75" t="n">
        <v>0</v>
      </c>
      <c r="BS15" s="75" t="n">
        <v>2</v>
      </c>
      <c r="BT15" s="74" t="n"/>
      <c r="BU15" s="74" t="n"/>
      <c r="BV15" s="74" t="n"/>
      <c r="BW15" s="74" t="n"/>
      <c r="BX15" s="74" t="n"/>
      <c r="BY15" s="74" t="n"/>
      <c r="BZ15" s="74" t="n"/>
      <c r="CA15" s="74" t="n"/>
      <c r="CB15" s="74" t="n"/>
      <c r="CC15" s="74" t="n"/>
      <c r="CD15" s="74" t="n"/>
      <c r="CE15" s="74" t="n"/>
      <c r="CF15" s="74" t="n"/>
      <c r="CG15" s="74" t="n"/>
      <c r="CH15" s="74" t="n"/>
      <c r="CI15" s="74" t="n"/>
      <c r="CJ15" s="74" t="n"/>
      <c r="CK15" s="75" t="n">
        <v>694337860</v>
      </c>
      <c r="CL15" s="74" t="inlineStr">
        <is>
          <t>d7410983-dccf-4024-b50b-d8e0595e84c5</t>
        </is>
      </c>
      <c r="CM15" s="72" t="n">
        <v>46093.33298611111</v>
      </c>
      <c r="CN15" s="74" t="n"/>
      <c r="CO15" s="74" t="n"/>
      <c r="CP15" s="74" t="inlineStr">
        <is>
          <t>submitted_via_web</t>
        </is>
      </c>
      <c r="CQ15" s="74" t="n"/>
      <c r="CR15" s="74" t="inlineStr">
        <is>
          <t>voP5hd3TJJNzzneN7cP2D6</t>
        </is>
      </c>
      <c r="CS15" s="74" t="n"/>
      <c r="CT15" s="74" t="inlineStr">
        <is>
          <t>uuid:d7410983-dccf-4024-b50b-d8e0595e84c5</t>
        </is>
      </c>
      <c r="CU15" s="75" t="n">
        <v>14</v>
      </c>
    </row>
    <row r="16">
      <c r="A16" s="72" t="n">
        <v>46093.66628549768</v>
      </c>
      <c r="B16" s="72" t="n">
        <v>46093.67315138889</v>
      </c>
      <c r="C16" s="74" t="inlineStr">
        <is>
          <t>Marthen M. Lobo</t>
        </is>
      </c>
      <c r="D16" s="74" t="inlineStr">
        <is>
          <t>NTT</t>
        </is>
      </c>
      <c r="E16" s="74" t="inlineStr">
        <is>
          <t>KAB. SUMBA TIMUR</t>
        </is>
      </c>
      <c r="F16" s="74" t="inlineStr">
        <is>
          <t>Kambera</t>
        </is>
      </c>
      <c r="G16" s="74" t="inlineStr">
        <is>
          <t>ALP0121</t>
        </is>
      </c>
      <c r="H16" s="74" t="inlineStr">
        <is>
          <t>Sapi untuk penggunaan lain Babi ternak Ayam</t>
        </is>
      </c>
      <c r="I16" s="75" t="n">
        <v>0</v>
      </c>
      <c r="J16" s="75" t="n">
        <v>0</v>
      </c>
      <c r="K16" s="75" t="n">
        <v>1</v>
      </c>
      <c r="L16" s="75" t="n">
        <v>1</v>
      </c>
      <c r="M16" s="75" t="n">
        <v>0</v>
      </c>
      <c r="N16" s="75" t="n">
        <v>0</v>
      </c>
      <c r="O16" s="75" t="n">
        <v>1</v>
      </c>
      <c r="P16" s="75" t="n">
        <v>0</v>
      </c>
      <c r="Q16" s="75" t="n">
        <v>0</v>
      </c>
      <c r="R16" s="74" t="inlineStr">
        <is>
          <t>Sapi untuk penggunaan lain Babi ternak Ayam</t>
        </is>
      </c>
      <c r="S16" s="75" t="n">
        <v>0</v>
      </c>
      <c r="T16" s="75" t="n">
        <v>0</v>
      </c>
      <c r="U16" s="75" t="n">
        <v>1</v>
      </c>
      <c r="V16" s="75" t="n">
        <v>1</v>
      </c>
      <c r="W16" s="75" t="n">
        <v>0</v>
      </c>
      <c r="X16" s="75" t="n">
        <v>0</v>
      </c>
      <c r="Y16" s="75" t="n">
        <v>1</v>
      </c>
      <c r="Z16" s="75" t="n">
        <v>0</v>
      </c>
      <c r="AA16" s="75" t="n">
        <v>0</v>
      </c>
      <c r="AB16" s="74" t="inlineStr">
        <is>
          <t>Sapi untuk penggunaan lain Babi ternak Ayam</t>
        </is>
      </c>
      <c r="AC16" s="75" t="n">
        <v>0</v>
      </c>
      <c r="AD16" s="75" t="n">
        <v>0</v>
      </c>
      <c r="AE16" s="75" t="n">
        <v>1</v>
      </c>
      <c r="AF16" s="75" t="n">
        <v>1</v>
      </c>
      <c r="AG16" s="75" t="n">
        <v>0</v>
      </c>
      <c r="AH16" s="75" t="n">
        <v>0</v>
      </c>
      <c r="AI16" s="75" t="n">
        <v>1</v>
      </c>
      <c r="AJ16" s="75" t="n">
        <v>0</v>
      </c>
      <c r="AK16" s="75" t="n">
        <v>0</v>
      </c>
      <c r="AL16" s="74" t="n"/>
      <c r="AM16" s="74" t="n"/>
      <c r="AN16" s="74" t="n"/>
      <c r="AO16" s="75" t="n">
        <v>4</v>
      </c>
      <c r="AP16" s="75" t="n">
        <v>4</v>
      </c>
      <c r="AQ16" s="74" t="n"/>
      <c r="AR16" s="74" t="n"/>
      <c r="AS16" s="75" t="n">
        <v>10</v>
      </c>
      <c r="AT16" s="74" t="n"/>
      <c r="AU16" s="74" t="n"/>
      <c r="AV16" s="74" t="n"/>
      <c r="AW16" s="74" t="n"/>
      <c r="AX16" s="75" t="n">
        <v>6</v>
      </c>
      <c r="AY16" s="75" t="n">
        <v>12</v>
      </c>
      <c r="AZ16" s="74" t="n"/>
      <c r="BA16" s="74" t="n"/>
      <c r="BB16" s="75" t="n">
        <v>7</v>
      </c>
      <c r="BC16" s="74" t="n"/>
      <c r="BD16" s="74" t="n"/>
      <c r="BE16" s="74" t="n"/>
      <c r="BF16" s="74" t="n"/>
      <c r="BG16" s="74" t="n"/>
      <c r="BH16" s="74" t="n"/>
      <c r="BI16" s="74" t="n"/>
      <c r="BJ16" s="74" t="n"/>
      <c r="BK16" s="74" t="n"/>
      <c r="BL16" s="75" t="n">
        <v>0</v>
      </c>
      <c r="BM16" s="75" t="n">
        <v>2</v>
      </c>
      <c r="BN16" s="75" t="n">
        <v>0</v>
      </c>
      <c r="BO16" s="75" t="n">
        <v>0</v>
      </c>
      <c r="BP16" s="75" t="n">
        <v>0</v>
      </c>
      <c r="BQ16" s="75" t="n">
        <v>0</v>
      </c>
      <c r="BR16" s="75" t="n">
        <v>8</v>
      </c>
      <c r="BS16" s="75" t="n">
        <v>0</v>
      </c>
      <c r="BT16" s="74" t="n"/>
      <c r="BU16" s="74" t="n"/>
      <c r="BV16" s="74" t="n"/>
      <c r="BW16" s="74" t="n"/>
      <c r="BX16" s="74" t="n"/>
      <c r="BY16" s="74" t="n"/>
      <c r="BZ16" s="74" t="n"/>
      <c r="CA16" s="74" t="n"/>
      <c r="CB16" s="75" t="n">
        <v>3</v>
      </c>
      <c r="CC16" s="75" t="n">
        <v>0</v>
      </c>
      <c r="CD16" s="75" t="n">
        <v>0</v>
      </c>
      <c r="CE16" s="75" t="n">
        <v>0</v>
      </c>
      <c r="CF16" s="74" t="n"/>
      <c r="CG16" s="74" t="n"/>
      <c r="CH16" s="74" t="n"/>
      <c r="CI16" s="74" t="n"/>
      <c r="CJ16" s="74" t="n"/>
      <c r="CK16" s="75" t="n">
        <v>694353190</v>
      </c>
      <c r="CL16" s="74" t="inlineStr">
        <is>
          <t>5ded55ca-916a-4856-8afd-727159e2bba4</t>
        </is>
      </c>
      <c r="CM16" s="72" t="n">
        <v>46093.33984953703</v>
      </c>
      <c r="CN16" s="74" t="n"/>
      <c r="CO16" s="74" t="n"/>
      <c r="CP16" s="74" t="inlineStr">
        <is>
          <t>submitted_via_web</t>
        </is>
      </c>
      <c r="CQ16" s="74" t="n"/>
      <c r="CR16" s="74" t="inlineStr">
        <is>
          <t>voP5hd3TJJNzzneN7cP2D6</t>
        </is>
      </c>
      <c r="CS16" s="74" t="n"/>
      <c r="CT16" s="74" t="inlineStr">
        <is>
          <t>uuid:5ded55ca-916a-4856-8afd-727159e2bba4</t>
        </is>
      </c>
      <c r="CU16" s="75" t="n">
        <v>15</v>
      </c>
    </row>
    <row r="17">
      <c r="A17" s="72" t="n">
        <v>46093.67315153935</v>
      </c>
      <c r="B17" s="72" t="n">
        <v>46093.67514011574</v>
      </c>
      <c r="C17" s="74" t="inlineStr">
        <is>
          <t>Anita Banja Uru</t>
        </is>
      </c>
      <c r="D17" s="74" t="inlineStr">
        <is>
          <t>NTT</t>
        </is>
      </c>
      <c r="E17" s="74" t="inlineStr">
        <is>
          <t>KAB. SUMBA TIMUR</t>
        </is>
      </c>
      <c r="F17" s="74" t="inlineStr">
        <is>
          <t>Kambera</t>
        </is>
      </c>
      <c r="G17" s="74" t="inlineStr">
        <is>
          <t>KKP0090</t>
        </is>
      </c>
      <c r="H17" s="74" t="inlineStr">
        <is>
          <t>Babi ternak</t>
        </is>
      </c>
      <c r="I17" s="75" t="n">
        <v>0</v>
      </c>
      <c r="J17" s="75" t="n">
        <v>0</v>
      </c>
      <c r="K17" s="75" t="n">
        <v>0</v>
      </c>
      <c r="L17" s="75" t="n">
        <v>1</v>
      </c>
      <c r="M17" s="75" t="n">
        <v>0</v>
      </c>
      <c r="N17" s="75" t="n">
        <v>0</v>
      </c>
      <c r="O17" s="75" t="n">
        <v>0</v>
      </c>
      <c r="P17" s="75" t="n">
        <v>0</v>
      </c>
      <c r="Q17" s="75" t="n">
        <v>0</v>
      </c>
      <c r="R17" s="74" t="inlineStr">
        <is>
          <t>Babi ternak</t>
        </is>
      </c>
      <c r="S17" s="75" t="n">
        <v>0</v>
      </c>
      <c r="T17" s="75" t="n">
        <v>0</v>
      </c>
      <c r="U17" s="75" t="n">
        <v>0</v>
      </c>
      <c r="V17" s="75" t="n">
        <v>1</v>
      </c>
      <c r="W17" s="75" t="n">
        <v>0</v>
      </c>
      <c r="X17" s="75" t="n">
        <v>0</v>
      </c>
      <c r="Y17" s="75" t="n">
        <v>0</v>
      </c>
      <c r="Z17" s="75" t="n">
        <v>0</v>
      </c>
      <c r="AA17" s="75" t="n">
        <v>0</v>
      </c>
      <c r="AB17" s="74" t="inlineStr">
        <is>
          <t>Tidak ada</t>
        </is>
      </c>
      <c r="AC17" s="75" t="n">
        <v>0</v>
      </c>
      <c r="AD17" s="75" t="n">
        <v>0</v>
      </c>
      <c r="AE17" s="75" t="n">
        <v>0</v>
      </c>
      <c r="AF17" s="75" t="n">
        <v>0</v>
      </c>
      <c r="AG17" s="75" t="n">
        <v>0</v>
      </c>
      <c r="AH17" s="75" t="n">
        <v>0</v>
      </c>
      <c r="AI17" s="75" t="n">
        <v>0</v>
      </c>
      <c r="AJ17" s="75" t="n">
        <v>0</v>
      </c>
      <c r="AK17" s="75" t="n">
        <v>1</v>
      </c>
      <c r="AL17" s="74" t="n"/>
      <c r="AM17" s="74" t="n"/>
      <c r="AN17" s="74" t="n"/>
      <c r="AO17" s="74" t="n"/>
      <c r="AP17" s="75" t="n">
        <v>5</v>
      </c>
      <c r="AQ17" s="74" t="n"/>
      <c r="AR17" s="74" t="n"/>
      <c r="AS17" s="74" t="n"/>
      <c r="AT17" s="74" t="n"/>
      <c r="AU17" s="74" t="n"/>
      <c r="AV17" s="74" t="n"/>
      <c r="AW17" s="74" t="n"/>
      <c r="AX17" s="74" t="n"/>
      <c r="AY17" s="75" t="n">
        <v>5</v>
      </c>
      <c r="AZ17" s="74" t="n"/>
      <c r="BA17" s="74" t="n"/>
      <c r="BB17" s="74" t="n"/>
      <c r="BC17" s="74" t="n"/>
      <c r="BD17" s="74" t="n"/>
      <c r="BE17" s="74" t="n"/>
      <c r="BF17" s="74" t="n"/>
      <c r="BG17" s="74" t="n"/>
      <c r="BH17" s="74" t="n"/>
      <c r="BI17" s="74" t="n"/>
      <c r="BJ17" s="74" t="n"/>
      <c r="BK17" s="74" t="n"/>
      <c r="BL17" s="74" t="n"/>
      <c r="BM17" s="74" t="n"/>
      <c r="BN17" s="74" t="n"/>
      <c r="BO17" s="74" t="n"/>
      <c r="BP17" s="74" t="n"/>
      <c r="BQ17" s="74" t="n"/>
      <c r="BR17" s="74" t="n"/>
      <c r="BS17" s="74" t="n"/>
      <c r="BT17" s="74" t="n"/>
      <c r="BU17" s="74" t="n"/>
      <c r="BV17" s="74" t="n"/>
      <c r="BW17" s="74" t="n"/>
      <c r="BX17" s="74" t="n"/>
      <c r="BY17" s="74" t="n"/>
      <c r="BZ17" s="74" t="n"/>
      <c r="CA17" s="74" t="n"/>
      <c r="CB17" s="74" t="n"/>
      <c r="CC17" s="74" t="n"/>
      <c r="CD17" s="74" t="n"/>
      <c r="CE17" s="74" t="n"/>
      <c r="CF17" s="74" t="n"/>
      <c r="CG17" s="74" t="n"/>
      <c r="CH17" s="74" t="n"/>
      <c r="CI17" s="74" t="n"/>
      <c r="CJ17" s="74" t="n"/>
      <c r="CK17" s="75" t="n">
        <v>694357770</v>
      </c>
      <c r="CL17" s="74" t="inlineStr">
        <is>
          <t>8012ec0d-e83b-4a19-b571-e7d0065f3083</t>
        </is>
      </c>
      <c r="CM17" s="72" t="n">
        <v>46093.34181712963</v>
      </c>
      <c r="CN17" s="74" t="n"/>
      <c r="CO17" s="74" t="n"/>
      <c r="CP17" s="74" t="inlineStr">
        <is>
          <t>submitted_via_web</t>
        </is>
      </c>
      <c r="CQ17" s="74" t="n"/>
      <c r="CR17" s="74" t="inlineStr">
        <is>
          <t>voP5hd3TJJNzzneN7cP2D6</t>
        </is>
      </c>
      <c r="CS17" s="74" t="n"/>
      <c r="CT17" s="74" t="inlineStr">
        <is>
          <t>uuid:8012ec0d-e83b-4a19-b571-e7d0065f3083</t>
        </is>
      </c>
      <c r="CU17" s="75" t="n">
        <v>16</v>
      </c>
    </row>
    <row r="18">
      <c r="A18" s="72" t="n">
        <v>46093.67514024305</v>
      </c>
      <c r="B18" s="72" t="n">
        <v>46093.67704202546</v>
      </c>
      <c r="C18" s="74" t="inlineStr">
        <is>
          <t>Lince Uly/Pamekar H. Janggakadu</t>
        </is>
      </c>
      <c r="D18" s="74" t="inlineStr">
        <is>
          <t>NTT</t>
        </is>
      </c>
      <c r="E18" s="74" t="inlineStr">
        <is>
          <t>KAB. SUMBA TIMUR</t>
        </is>
      </c>
      <c r="F18" s="74" t="inlineStr">
        <is>
          <t>Kambera</t>
        </is>
      </c>
      <c r="G18" s="74" t="inlineStr">
        <is>
          <t>ALP0088</t>
        </is>
      </c>
      <c r="H18" s="74" t="inlineStr">
        <is>
          <t>Babi ternak</t>
        </is>
      </c>
      <c r="I18" s="75" t="n">
        <v>0</v>
      </c>
      <c r="J18" s="75" t="n">
        <v>0</v>
      </c>
      <c r="K18" s="75" t="n">
        <v>0</v>
      </c>
      <c r="L18" s="75" t="n">
        <v>1</v>
      </c>
      <c r="M18" s="75" t="n">
        <v>0</v>
      </c>
      <c r="N18" s="75" t="n">
        <v>0</v>
      </c>
      <c r="O18" s="75" t="n">
        <v>0</v>
      </c>
      <c r="P18" s="75" t="n">
        <v>0</v>
      </c>
      <c r="Q18" s="75" t="n">
        <v>0</v>
      </c>
      <c r="R18" s="74" t="inlineStr">
        <is>
          <t>Babi ternak</t>
        </is>
      </c>
      <c r="S18" s="75" t="n">
        <v>0</v>
      </c>
      <c r="T18" s="75" t="n">
        <v>0</v>
      </c>
      <c r="U18" s="75" t="n">
        <v>0</v>
      </c>
      <c r="V18" s="75" t="n">
        <v>1</v>
      </c>
      <c r="W18" s="75" t="n">
        <v>0</v>
      </c>
      <c r="X18" s="75" t="n">
        <v>0</v>
      </c>
      <c r="Y18" s="75" t="n">
        <v>0</v>
      </c>
      <c r="Z18" s="75" t="n">
        <v>0</v>
      </c>
      <c r="AA18" s="75" t="n">
        <v>0</v>
      </c>
      <c r="AB18" s="74" t="inlineStr">
        <is>
          <t>Babi ternak</t>
        </is>
      </c>
      <c r="AC18" s="75" t="n">
        <v>0</v>
      </c>
      <c r="AD18" s="75" t="n">
        <v>0</v>
      </c>
      <c r="AE18" s="75" t="n">
        <v>0</v>
      </c>
      <c r="AF18" s="75" t="n">
        <v>1</v>
      </c>
      <c r="AG18" s="75" t="n">
        <v>0</v>
      </c>
      <c r="AH18" s="75" t="n">
        <v>0</v>
      </c>
      <c r="AI18" s="75" t="n">
        <v>0</v>
      </c>
      <c r="AJ18" s="75" t="n">
        <v>0</v>
      </c>
      <c r="AK18" s="75" t="n">
        <v>0</v>
      </c>
      <c r="AL18" s="74" t="n"/>
      <c r="AM18" s="74" t="n"/>
      <c r="AN18" s="74" t="n"/>
      <c r="AO18" s="74" t="n"/>
      <c r="AP18" s="75" t="n">
        <v>10</v>
      </c>
      <c r="AQ18" s="74" t="n"/>
      <c r="AR18" s="74" t="n"/>
      <c r="AS18" s="74" t="n"/>
      <c r="AT18" s="74" t="n"/>
      <c r="AU18" s="74" t="n"/>
      <c r="AV18" s="74" t="n"/>
      <c r="AW18" s="74" t="n"/>
      <c r="AX18" s="74" t="n"/>
      <c r="AY18" s="75" t="n">
        <v>1</v>
      </c>
      <c r="AZ18" s="74" t="n"/>
      <c r="BA18" s="74" t="n"/>
      <c r="BB18" s="74" t="n"/>
      <c r="BC18" s="74" t="n"/>
      <c r="BD18" s="74" t="n"/>
      <c r="BE18" s="74" t="n"/>
      <c r="BF18" s="74" t="n"/>
      <c r="BG18" s="74" t="n"/>
      <c r="BH18" s="74" t="n"/>
      <c r="BI18" s="74" t="n"/>
      <c r="BJ18" s="74" t="n"/>
      <c r="BK18" s="74" t="n"/>
      <c r="BL18" s="74" t="n"/>
      <c r="BM18" s="74" t="n"/>
      <c r="BN18" s="74" t="n"/>
      <c r="BO18" s="74" t="n"/>
      <c r="BP18" s="75" t="n">
        <v>4</v>
      </c>
      <c r="BQ18" s="75" t="n">
        <v>0</v>
      </c>
      <c r="BR18" s="75" t="n">
        <v>0</v>
      </c>
      <c r="BS18" s="75" t="n">
        <v>5</v>
      </c>
      <c r="BT18" s="74" t="n"/>
      <c r="BU18" s="74" t="n"/>
      <c r="BV18" s="74" t="n"/>
      <c r="BW18" s="74" t="n"/>
      <c r="BX18" s="74" t="n"/>
      <c r="BY18" s="74" t="n"/>
      <c r="BZ18" s="74" t="n"/>
      <c r="CA18" s="74" t="n"/>
      <c r="CB18" s="74" t="n"/>
      <c r="CC18" s="74" t="n"/>
      <c r="CD18" s="74" t="n"/>
      <c r="CE18" s="74" t="n"/>
      <c r="CF18" s="74" t="n"/>
      <c r="CG18" s="74" t="n"/>
      <c r="CH18" s="74" t="n"/>
      <c r="CI18" s="74" t="n"/>
      <c r="CJ18" s="74" t="n"/>
      <c r="CK18" s="75" t="n">
        <v>694362097</v>
      </c>
      <c r="CL18" s="74" t="inlineStr">
        <is>
          <t>9cf666b4-2187-4103-a2c9-d5fd5da4f190</t>
        </is>
      </c>
      <c r="CM18" s="72" t="n">
        <v>46093.34371527778</v>
      </c>
      <c r="CN18" s="74" t="n"/>
      <c r="CO18" s="74" t="n"/>
      <c r="CP18" s="74" t="inlineStr">
        <is>
          <t>submitted_via_web</t>
        </is>
      </c>
      <c r="CQ18" s="74" t="n"/>
      <c r="CR18" s="74" t="inlineStr">
        <is>
          <t>voP5hd3TJJNzzneN7cP2D6</t>
        </is>
      </c>
      <c r="CS18" s="74" t="n"/>
      <c r="CT18" s="74" t="inlineStr">
        <is>
          <t>uuid:9cf666b4-2187-4103-a2c9-d5fd5da4f190</t>
        </is>
      </c>
      <c r="CU18" s="75" t="n">
        <v>17</v>
      </c>
    </row>
    <row r="19">
      <c r="A19" s="72" t="n">
        <v>46093.67704215278</v>
      </c>
      <c r="B19" s="72" t="n">
        <v>46093.68053085648</v>
      </c>
      <c r="C19" s="74" t="inlineStr">
        <is>
          <t>Yunita Toda/Dominikus Kadju</t>
        </is>
      </c>
      <c r="D19" s="74" t="inlineStr">
        <is>
          <t>NTT</t>
        </is>
      </c>
      <c r="E19" s="74" t="inlineStr">
        <is>
          <t>KAB. SUMBA TIMUR</t>
        </is>
      </c>
      <c r="F19" s="74" t="inlineStr">
        <is>
          <t>Kambera</t>
        </is>
      </c>
      <c r="G19" s="74" t="inlineStr">
        <is>
          <t>ROP0035</t>
        </is>
      </c>
      <c r="H19" s="74" t="inlineStr">
        <is>
          <t>Sapi untuk penggunaan lain</t>
        </is>
      </c>
      <c r="I19" s="75" t="n">
        <v>0</v>
      </c>
      <c r="J19" s="75" t="n">
        <v>0</v>
      </c>
      <c r="K19" s="75" t="n">
        <v>1</v>
      </c>
      <c r="L19" s="75" t="n">
        <v>0</v>
      </c>
      <c r="M19" s="75" t="n">
        <v>0</v>
      </c>
      <c r="N19" s="75" t="n">
        <v>0</v>
      </c>
      <c r="O19" s="75" t="n">
        <v>0</v>
      </c>
      <c r="P19" s="75" t="n">
        <v>0</v>
      </c>
      <c r="Q19" s="75" t="n">
        <v>0</v>
      </c>
      <c r="R19" s="74" t="inlineStr">
        <is>
          <t>Sapi untuk penggunaan lain</t>
        </is>
      </c>
      <c r="S19" s="75" t="n">
        <v>0</v>
      </c>
      <c r="T19" s="75" t="n">
        <v>0</v>
      </c>
      <c r="U19" s="75" t="n">
        <v>1</v>
      </c>
      <c r="V19" s="75" t="n">
        <v>0</v>
      </c>
      <c r="W19" s="75" t="n">
        <v>0</v>
      </c>
      <c r="X19" s="75" t="n">
        <v>0</v>
      </c>
      <c r="Y19" s="75" t="n">
        <v>0</v>
      </c>
      <c r="Z19" s="75" t="n">
        <v>0</v>
      </c>
      <c r="AA19" s="75" t="n">
        <v>0</v>
      </c>
      <c r="AB19" s="74" t="inlineStr">
        <is>
          <t>Sapi untuk penggunaan lain</t>
        </is>
      </c>
      <c r="AC19" s="75" t="n">
        <v>0</v>
      </c>
      <c r="AD19" s="75" t="n">
        <v>0</v>
      </c>
      <c r="AE19" s="75" t="n">
        <v>1</v>
      </c>
      <c r="AF19" s="75" t="n">
        <v>0</v>
      </c>
      <c r="AG19" s="75" t="n">
        <v>0</v>
      </c>
      <c r="AH19" s="75" t="n">
        <v>0</v>
      </c>
      <c r="AI19" s="75" t="n">
        <v>0</v>
      </c>
      <c r="AJ19" s="75" t="n">
        <v>0</v>
      </c>
      <c r="AK19" s="75" t="n">
        <v>0</v>
      </c>
      <c r="AL19" s="74" t="n"/>
      <c r="AM19" s="74" t="n"/>
      <c r="AN19" s="74" t="n"/>
      <c r="AO19" s="75" t="n">
        <v>2</v>
      </c>
      <c r="AP19" s="74" t="n"/>
      <c r="AQ19" s="74" t="n"/>
      <c r="AR19" s="74" t="n"/>
      <c r="AS19" s="74" t="n"/>
      <c r="AT19" s="74" t="n"/>
      <c r="AU19" s="74" t="n"/>
      <c r="AV19" s="74" t="n"/>
      <c r="AW19" s="74" t="n"/>
      <c r="AX19" s="75" t="n">
        <v>1</v>
      </c>
      <c r="AY19" s="74" t="n"/>
      <c r="AZ19" s="74" t="n"/>
      <c r="BA19" s="74" t="n"/>
      <c r="BB19" s="74" t="n"/>
      <c r="BC19" s="74" t="n"/>
      <c r="BD19" s="74" t="n"/>
      <c r="BE19" s="74" t="n"/>
      <c r="BF19" s="74" t="n"/>
      <c r="BG19" s="74" t="n"/>
      <c r="BH19" s="74" t="n"/>
      <c r="BI19" s="74" t="n"/>
      <c r="BJ19" s="74" t="n"/>
      <c r="BK19" s="74" t="n"/>
      <c r="BL19" s="75" t="n">
        <v>1</v>
      </c>
      <c r="BM19" s="75" t="n">
        <v>0</v>
      </c>
      <c r="BN19" s="75" t="n">
        <v>0</v>
      </c>
      <c r="BO19" s="75" t="n">
        <v>0</v>
      </c>
      <c r="BP19" s="74" t="n"/>
      <c r="BQ19" s="74" t="n"/>
      <c r="BR19" s="74" t="n"/>
      <c r="BS19" s="74" t="n"/>
      <c r="BT19" s="74" t="n"/>
      <c r="BU19" s="74" t="n"/>
      <c r="BV19" s="74" t="n"/>
      <c r="BW19" s="74" t="n"/>
      <c r="BX19" s="74" t="n"/>
      <c r="BY19" s="74" t="n"/>
      <c r="BZ19" s="74" t="n"/>
      <c r="CA19" s="74" t="n"/>
      <c r="CB19" s="74" t="n"/>
      <c r="CC19" s="74" t="n"/>
      <c r="CD19" s="74" t="n"/>
      <c r="CE19" s="74" t="n"/>
      <c r="CF19" s="74" t="n"/>
      <c r="CG19" s="74" t="n"/>
      <c r="CH19" s="74" t="n"/>
      <c r="CI19" s="74" t="n"/>
      <c r="CJ19" s="74" t="n"/>
      <c r="CK19" s="75" t="n">
        <v>694369980</v>
      </c>
      <c r="CL19" s="74" t="inlineStr">
        <is>
          <t>b9732319-da14-4cd7-a602-2dd17cba04e1</t>
        </is>
      </c>
      <c r="CM19" s="72" t="n">
        <v>46093.34719907407</v>
      </c>
      <c r="CN19" s="74" t="n"/>
      <c r="CO19" s="74" t="n"/>
      <c r="CP19" s="74" t="inlineStr">
        <is>
          <t>submitted_via_web</t>
        </is>
      </c>
      <c r="CQ19" s="74" t="n"/>
      <c r="CR19" s="74" t="inlineStr">
        <is>
          <t>voP5hd3TJJNzzneN7cP2D6</t>
        </is>
      </c>
      <c r="CS19" s="74" t="n"/>
      <c r="CT19" s="74" t="inlineStr">
        <is>
          <t>uuid:b9732319-da14-4cd7-a602-2dd17cba04e1</t>
        </is>
      </c>
      <c r="CU19" s="75" t="n">
        <v>18</v>
      </c>
    </row>
    <row r="20">
      <c r="A20" s="72" t="n">
        <v>46093.68053099537</v>
      </c>
      <c r="B20" s="72" t="n">
        <v>46093.68386306713</v>
      </c>
      <c r="C20" s="74" t="inlineStr">
        <is>
          <t>Maria Rama Awang/Roland Raja Lay</t>
        </is>
      </c>
      <c r="D20" s="74" t="inlineStr">
        <is>
          <t>NTT</t>
        </is>
      </c>
      <c r="E20" s="74" t="inlineStr">
        <is>
          <t>KAB. SUMBA TIMUR</t>
        </is>
      </c>
      <c r="F20" s="74" t="inlineStr">
        <is>
          <t>Kambera</t>
        </is>
      </c>
      <c r="G20" s="74" t="inlineStr">
        <is>
          <t>PGP0005</t>
        </is>
      </c>
      <c r="H20" s="74" t="inlineStr">
        <is>
          <t>Babi ternak</t>
        </is>
      </c>
      <c r="I20" s="75" t="n">
        <v>0</v>
      </c>
      <c r="J20" s="75" t="n">
        <v>0</v>
      </c>
      <c r="K20" s="75" t="n">
        <v>0</v>
      </c>
      <c r="L20" s="75" t="n">
        <v>1</v>
      </c>
      <c r="M20" s="75" t="n">
        <v>0</v>
      </c>
      <c r="N20" s="75" t="n">
        <v>0</v>
      </c>
      <c r="O20" s="75" t="n">
        <v>0</v>
      </c>
      <c r="P20" s="75" t="n">
        <v>0</v>
      </c>
      <c r="Q20" s="75" t="n">
        <v>0</v>
      </c>
      <c r="R20" s="74" t="inlineStr">
        <is>
          <t>Babi ternak</t>
        </is>
      </c>
      <c r="S20" s="75" t="n">
        <v>0</v>
      </c>
      <c r="T20" s="75" t="n">
        <v>0</v>
      </c>
      <c r="U20" s="75" t="n">
        <v>0</v>
      </c>
      <c r="V20" s="75" t="n">
        <v>1</v>
      </c>
      <c r="W20" s="75" t="n">
        <v>0</v>
      </c>
      <c r="X20" s="75" t="n">
        <v>0</v>
      </c>
      <c r="Y20" s="75" t="n">
        <v>0</v>
      </c>
      <c r="Z20" s="75" t="n">
        <v>0</v>
      </c>
      <c r="AA20" s="75" t="n">
        <v>0</v>
      </c>
      <c r="AB20" s="74" t="inlineStr">
        <is>
          <t>Tidak ada</t>
        </is>
      </c>
      <c r="AC20" s="75" t="n">
        <v>0</v>
      </c>
      <c r="AD20" s="75" t="n">
        <v>0</v>
      </c>
      <c r="AE20" s="75" t="n">
        <v>0</v>
      </c>
      <c r="AF20" s="75" t="n">
        <v>0</v>
      </c>
      <c r="AG20" s="75" t="n">
        <v>0</v>
      </c>
      <c r="AH20" s="75" t="n">
        <v>0</v>
      </c>
      <c r="AI20" s="75" t="n">
        <v>0</v>
      </c>
      <c r="AJ20" s="75" t="n">
        <v>0</v>
      </c>
      <c r="AK20" s="75" t="n">
        <v>1</v>
      </c>
      <c r="AL20" s="74" t="n"/>
      <c r="AM20" s="74" t="n"/>
      <c r="AN20" s="74" t="n"/>
      <c r="AO20" s="74" t="n"/>
      <c r="AP20" s="75" t="n">
        <v>1</v>
      </c>
      <c r="AQ20" s="74" t="n"/>
      <c r="AR20" s="74" t="n"/>
      <c r="AS20" s="74" t="n"/>
      <c r="AT20" s="74" t="n"/>
      <c r="AU20" s="74" t="n"/>
      <c r="AV20" s="74" t="n"/>
      <c r="AW20" s="74" t="n"/>
      <c r="AX20" s="74" t="n"/>
      <c r="AY20" s="75" t="n">
        <v>1</v>
      </c>
      <c r="AZ20" s="74" t="n"/>
      <c r="BA20" s="74" t="n"/>
      <c r="BB20" s="74" t="n"/>
      <c r="BC20" s="74" t="n"/>
      <c r="BD20" s="74" t="n"/>
      <c r="BE20" s="74" t="n"/>
      <c r="BF20" s="74" t="n"/>
      <c r="BG20" s="74" t="n"/>
      <c r="BH20" s="74" t="n"/>
      <c r="BI20" s="74" t="n"/>
      <c r="BJ20" s="74" t="n"/>
      <c r="BK20" s="74" t="n"/>
      <c r="BL20" s="74" t="n"/>
      <c r="BM20" s="74" t="n"/>
      <c r="BN20" s="74" t="n"/>
      <c r="BO20" s="74" t="n"/>
      <c r="BP20" s="74" t="n"/>
      <c r="BQ20" s="74" t="n"/>
      <c r="BR20" s="74" t="n"/>
      <c r="BS20" s="74" t="n"/>
      <c r="BT20" s="74" t="n"/>
      <c r="BU20" s="74" t="n"/>
      <c r="BV20" s="74" t="n"/>
      <c r="BW20" s="74" t="n"/>
      <c r="BX20" s="74" t="n"/>
      <c r="BY20" s="74" t="n"/>
      <c r="BZ20" s="74" t="n"/>
      <c r="CA20" s="74" t="n"/>
      <c r="CB20" s="74" t="n"/>
      <c r="CC20" s="74" t="n"/>
      <c r="CD20" s="74" t="n"/>
      <c r="CE20" s="74" t="n"/>
      <c r="CF20" s="74" t="n"/>
      <c r="CG20" s="74" t="n"/>
      <c r="CH20" s="74" t="n"/>
      <c r="CI20" s="74" t="n"/>
      <c r="CJ20" s="74" t="n"/>
      <c r="CK20" s="75" t="n">
        <v>694377643</v>
      </c>
      <c r="CL20" s="74" t="inlineStr">
        <is>
          <t>395df297-ef9f-42e9-8de5-92eea1689dc0</t>
        </is>
      </c>
      <c r="CM20" s="72" t="n">
        <v>46093.35054398148</v>
      </c>
      <c r="CN20" s="74" t="n"/>
      <c r="CO20" s="74" t="n"/>
      <c r="CP20" s="74" t="inlineStr">
        <is>
          <t>submitted_via_web</t>
        </is>
      </c>
      <c r="CQ20" s="74" t="n"/>
      <c r="CR20" s="74" t="inlineStr">
        <is>
          <t>voP5hd3TJJNzzneN7cP2D6</t>
        </is>
      </c>
      <c r="CS20" s="74" t="n"/>
      <c r="CT20" s="74" t="inlineStr">
        <is>
          <t>uuid:395df297-ef9f-42e9-8de5-92eea1689dc0</t>
        </is>
      </c>
      <c r="CU20" s="75" t="n">
        <v>19</v>
      </c>
    </row>
    <row r="21">
      <c r="A21" s="72" t="n">
        <v>46093.68386326389</v>
      </c>
      <c r="B21" s="72" t="n">
        <v>46093.68669078704</v>
      </c>
      <c r="C21" s="74" t="inlineStr">
        <is>
          <t>Femiliusiana/Banyamin Moekoe</t>
        </is>
      </c>
      <c r="D21" s="74" t="inlineStr">
        <is>
          <t>NTT</t>
        </is>
      </c>
      <c r="E21" s="74" t="inlineStr">
        <is>
          <t>KAB. SUMBA TIMUR</t>
        </is>
      </c>
      <c r="F21" s="74" t="inlineStr">
        <is>
          <t>Kota Waingapu</t>
        </is>
      </c>
      <c r="G21" s="74" t="inlineStr">
        <is>
          <t>ALP0021</t>
        </is>
      </c>
      <c r="H21" s="74" t="inlineStr">
        <is>
          <t>Babi ternak</t>
        </is>
      </c>
      <c r="I21" s="75" t="n">
        <v>0</v>
      </c>
      <c r="J21" s="75" t="n">
        <v>0</v>
      </c>
      <c r="K21" s="75" t="n">
        <v>0</v>
      </c>
      <c r="L21" s="75" t="n">
        <v>1</v>
      </c>
      <c r="M21" s="75" t="n">
        <v>0</v>
      </c>
      <c r="N21" s="75" t="n">
        <v>0</v>
      </c>
      <c r="O21" s="75" t="n">
        <v>0</v>
      </c>
      <c r="P21" s="75" t="n">
        <v>0</v>
      </c>
      <c r="Q21" s="75" t="n">
        <v>0</v>
      </c>
      <c r="R21" s="74" t="inlineStr">
        <is>
          <t>Babi ternak</t>
        </is>
      </c>
      <c r="S21" s="75" t="n">
        <v>0</v>
      </c>
      <c r="T21" s="75" t="n">
        <v>0</v>
      </c>
      <c r="U21" s="75" t="n">
        <v>0</v>
      </c>
      <c r="V21" s="75" t="n">
        <v>1</v>
      </c>
      <c r="W21" s="75" t="n">
        <v>0</v>
      </c>
      <c r="X21" s="75" t="n">
        <v>0</v>
      </c>
      <c r="Y21" s="75" t="n">
        <v>0</v>
      </c>
      <c r="Z21" s="75" t="n">
        <v>0</v>
      </c>
      <c r="AA21" s="75" t="n">
        <v>0</v>
      </c>
      <c r="AB21" s="74" t="inlineStr">
        <is>
          <t>Tidak ada</t>
        </is>
      </c>
      <c r="AC21" s="75" t="n">
        <v>0</v>
      </c>
      <c r="AD21" s="75" t="n">
        <v>0</v>
      </c>
      <c r="AE21" s="75" t="n">
        <v>0</v>
      </c>
      <c r="AF21" s="75" t="n">
        <v>0</v>
      </c>
      <c r="AG21" s="75" t="n">
        <v>0</v>
      </c>
      <c r="AH21" s="75" t="n">
        <v>0</v>
      </c>
      <c r="AI21" s="75" t="n">
        <v>0</v>
      </c>
      <c r="AJ21" s="75" t="n">
        <v>0</v>
      </c>
      <c r="AK21" s="75" t="n">
        <v>1</v>
      </c>
      <c r="AL21" s="74" t="n"/>
      <c r="AM21" s="74" t="n"/>
      <c r="AN21" s="74" t="n"/>
      <c r="AO21" s="74" t="n"/>
      <c r="AP21" s="75" t="n">
        <v>1</v>
      </c>
      <c r="AQ21" s="74" t="n"/>
      <c r="AR21" s="74" t="n"/>
      <c r="AS21" s="74" t="n"/>
      <c r="AT21" s="74" t="n"/>
      <c r="AU21" s="74" t="n"/>
      <c r="AV21" s="74" t="n"/>
      <c r="AW21" s="74" t="n"/>
      <c r="AX21" s="74" t="n"/>
      <c r="AY21" s="75" t="n">
        <v>1</v>
      </c>
      <c r="AZ21" s="74" t="n"/>
      <c r="BA21" s="74" t="n"/>
      <c r="BB21" s="74" t="n"/>
      <c r="BC21" s="74" t="n"/>
      <c r="BD21" s="74" t="n"/>
      <c r="BE21" s="74" t="n"/>
      <c r="BF21" s="74" t="n"/>
      <c r="BG21" s="74" t="n"/>
      <c r="BH21" s="74" t="n"/>
      <c r="BI21" s="74" t="n"/>
      <c r="BJ21" s="74" t="n"/>
      <c r="BK21" s="74" t="n"/>
      <c r="BL21" s="74" t="n"/>
      <c r="BM21" s="74" t="n"/>
      <c r="BN21" s="74" t="n"/>
      <c r="BO21" s="74" t="n"/>
      <c r="BP21" s="74" t="n"/>
      <c r="BQ21" s="74" t="n"/>
      <c r="BR21" s="74" t="n"/>
      <c r="BS21" s="74" t="n"/>
      <c r="BT21" s="74" t="n"/>
      <c r="BU21" s="74" t="n"/>
      <c r="BV21" s="74" t="n"/>
      <c r="BW21" s="74" t="n"/>
      <c r="BX21" s="74" t="n"/>
      <c r="BY21" s="74" t="n"/>
      <c r="BZ21" s="74" t="n"/>
      <c r="CA21" s="74" t="n"/>
      <c r="CB21" s="74" t="n"/>
      <c r="CC21" s="74" t="n"/>
      <c r="CD21" s="74" t="n"/>
      <c r="CE21" s="74" t="n"/>
      <c r="CF21" s="74" t="n"/>
      <c r="CG21" s="74" t="n"/>
      <c r="CH21" s="74" t="n"/>
      <c r="CI21" s="74" t="n"/>
      <c r="CJ21" s="74" t="n"/>
      <c r="CK21" s="75" t="n">
        <v>694383205</v>
      </c>
      <c r="CL21" s="74" t="inlineStr">
        <is>
          <t>9d534565-732b-4a0c-a7d7-d3ef5936c9df</t>
        </is>
      </c>
      <c r="CM21" s="72" t="n">
        <v>46093.35336805556</v>
      </c>
      <c r="CN21" s="74" t="n"/>
      <c r="CO21" s="74" t="n"/>
      <c r="CP21" s="74" t="inlineStr">
        <is>
          <t>submitted_via_web</t>
        </is>
      </c>
      <c r="CQ21" s="74" t="n"/>
      <c r="CR21" s="74" t="inlineStr">
        <is>
          <t>voP5hd3TJJNzzneN7cP2D6</t>
        </is>
      </c>
      <c r="CS21" s="74" t="n"/>
      <c r="CT21" s="74" t="inlineStr">
        <is>
          <t>uuid:9d534565-732b-4a0c-a7d7-d3ef5936c9df</t>
        </is>
      </c>
      <c r="CU21" s="75" t="n">
        <v>20</v>
      </c>
    </row>
    <row r="22">
      <c r="A22" s="72" t="n">
        <v>46093.68669091435</v>
      </c>
      <c r="B22" s="72" t="n">
        <v>46093.69309496527</v>
      </c>
      <c r="C22" s="74" t="inlineStr">
        <is>
          <t>Phillia Eutdenada Jonathan Behar/Jonathan Behar</t>
        </is>
      </c>
      <c r="D22" s="74" t="inlineStr">
        <is>
          <t>NTT</t>
        </is>
      </c>
      <c r="E22" s="74" t="inlineStr">
        <is>
          <t>KAB. SUMBA TIMUR</t>
        </is>
      </c>
      <c r="F22" s="74" t="inlineStr">
        <is>
          <t>Kambera</t>
        </is>
      </c>
      <c r="G22" s="74" t="inlineStr">
        <is>
          <t>ALP0019</t>
        </is>
      </c>
      <c r="H22" s="74" t="inlineStr">
        <is>
          <t>Sapi pedaging Babi ternak Kuda Ayam</t>
        </is>
      </c>
      <c r="I22" s="75" t="n">
        <v>1</v>
      </c>
      <c r="J22" s="75" t="n">
        <v>0</v>
      </c>
      <c r="K22" s="75" t="n">
        <v>0</v>
      </c>
      <c r="L22" s="75" t="n">
        <v>1</v>
      </c>
      <c r="M22" s="75" t="n">
        <v>1</v>
      </c>
      <c r="N22" s="75" t="n">
        <v>0</v>
      </c>
      <c r="O22" s="75" t="n">
        <v>1</v>
      </c>
      <c r="P22" s="75" t="n">
        <v>0</v>
      </c>
      <c r="Q22" s="75" t="n">
        <v>0</v>
      </c>
      <c r="R22" s="74" t="inlineStr">
        <is>
          <t>Babi ternak Ayam</t>
        </is>
      </c>
      <c r="S22" s="75" t="n">
        <v>0</v>
      </c>
      <c r="T22" s="75" t="n">
        <v>0</v>
      </c>
      <c r="U22" s="75" t="n">
        <v>0</v>
      </c>
      <c r="V22" s="75" t="n">
        <v>1</v>
      </c>
      <c r="W22" s="75" t="n">
        <v>0</v>
      </c>
      <c r="X22" s="75" t="n">
        <v>0</v>
      </c>
      <c r="Y22" s="75" t="n">
        <v>1</v>
      </c>
      <c r="Z22" s="75" t="n">
        <v>0</v>
      </c>
      <c r="AA22" s="75" t="n">
        <v>0</v>
      </c>
      <c r="AB22" s="74" t="inlineStr">
        <is>
          <t>Sapi pedaging Babi ternak Kuda Ayam</t>
        </is>
      </c>
      <c r="AC22" s="75" t="n">
        <v>1</v>
      </c>
      <c r="AD22" s="75" t="n">
        <v>0</v>
      </c>
      <c r="AE22" s="75" t="n">
        <v>0</v>
      </c>
      <c r="AF22" s="75" t="n">
        <v>1</v>
      </c>
      <c r="AG22" s="75" t="n">
        <v>1</v>
      </c>
      <c r="AH22" s="75" t="n">
        <v>0</v>
      </c>
      <c r="AI22" s="75" t="n">
        <v>1</v>
      </c>
      <c r="AJ22" s="75" t="n">
        <v>0</v>
      </c>
      <c r="AK22" s="75" t="n">
        <v>0</v>
      </c>
      <c r="AL22" s="74" t="n"/>
      <c r="AM22" s="75" t="n">
        <v>1</v>
      </c>
      <c r="AN22" s="74" t="n"/>
      <c r="AO22" s="74" t="n"/>
      <c r="AP22" s="75" t="n">
        <v>4</v>
      </c>
      <c r="AQ22" s="75" t="n">
        <v>2</v>
      </c>
      <c r="AR22" s="74" t="n"/>
      <c r="AS22" s="75" t="n">
        <v>50</v>
      </c>
      <c r="AT22" s="74" t="n"/>
      <c r="AU22" s="74" t="n"/>
      <c r="AV22" s="74" t="n"/>
      <c r="AW22" s="74" t="n"/>
      <c r="AX22" s="74" t="n"/>
      <c r="AY22" s="75" t="n">
        <v>2</v>
      </c>
      <c r="AZ22" s="74" t="n"/>
      <c r="BA22" s="74" t="n"/>
      <c r="BB22" s="75" t="n">
        <v>40</v>
      </c>
      <c r="BC22" s="74" t="n"/>
      <c r="BD22" s="75" t="n">
        <v>1</v>
      </c>
      <c r="BE22" s="75" t="n">
        <v>0</v>
      </c>
      <c r="BF22" s="75" t="n">
        <v>0</v>
      </c>
      <c r="BG22" s="75" t="n">
        <v>0</v>
      </c>
      <c r="BH22" s="74" t="n"/>
      <c r="BI22" s="74" t="n"/>
      <c r="BJ22" s="74" t="n"/>
      <c r="BK22" s="74" t="n"/>
      <c r="BL22" s="74" t="n"/>
      <c r="BM22" s="74" t="n"/>
      <c r="BN22" s="74" t="n"/>
      <c r="BO22" s="74" t="n"/>
      <c r="BP22" s="75" t="n">
        <v>2</v>
      </c>
      <c r="BQ22" s="75" t="n">
        <v>0</v>
      </c>
      <c r="BR22" s="75" t="n">
        <v>0</v>
      </c>
      <c r="BS22" s="75" t="n">
        <v>0</v>
      </c>
      <c r="BT22" s="75" t="n">
        <v>2</v>
      </c>
      <c r="BU22" s="75" t="n">
        <v>0</v>
      </c>
      <c r="BV22" s="75" t="n">
        <v>0</v>
      </c>
      <c r="BW22" s="75" t="n">
        <v>0</v>
      </c>
      <c r="BX22" s="74" t="n"/>
      <c r="BY22" s="74" t="n"/>
      <c r="BZ22" s="74" t="n"/>
      <c r="CA22" s="74" t="n"/>
      <c r="CB22" s="75" t="n">
        <v>6</v>
      </c>
      <c r="CC22" s="75" t="n">
        <v>0</v>
      </c>
      <c r="CD22" s="75" t="n">
        <v>0</v>
      </c>
      <c r="CE22" s="75" t="n">
        <v>4</v>
      </c>
      <c r="CF22" s="74" t="n"/>
      <c r="CG22" s="74" t="n"/>
      <c r="CH22" s="74" t="n"/>
      <c r="CI22" s="74" t="n"/>
      <c r="CJ22" s="74" t="n"/>
      <c r="CK22" s="75" t="n">
        <v>694395258</v>
      </c>
      <c r="CL22" s="74" t="inlineStr">
        <is>
          <t>5ed8cce3-2f09-4139-9fee-d6562f926e36</t>
        </is>
      </c>
      <c r="CM22" s="72" t="n">
        <v>46093.35976851852</v>
      </c>
      <c r="CN22" s="74" t="n"/>
      <c r="CO22" s="74" t="n"/>
      <c r="CP22" s="74" t="inlineStr">
        <is>
          <t>submitted_via_web</t>
        </is>
      </c>
      <c r="CQ22" s="74" t="n"/>
      <c r="CR22" s="74" t="inlineStr">
        <is>
          <t>voP5hd3TJJNzzneN7cP2D6</t>
        </is>
      </c>
      <c r="CS22" s="74" t="n"/>
      <c r="CT22" s="74" t="inlineStr">
        <is>
          <t>uuid:5ed8cce3-2f09-4139-9fee-d6562f926e36</t>
        </is>
      </c>
      <c r="CU22" s="75" t="n">
        <v>21</v>
      </c>
    </row>
    <row r="23">
      <c r="A23" s="72" t="n">
        <v>46093.69309511574</v>
      </c>
      <c r="B23" s="72" t="n">
        <v>46093.69638890046</v>
      </c>
      <c r="C23" s="74" t="inlineStr">
        <is>
          <t>Nacolaus Tanur/Jhon D. Tay</t>
        </is>
      </c>
      <c r="D23" s="74" t="inlineStr">
        <is>
          <t>NTT</t>
        </is>
      </c>
      <c r="E23" s="74" t="inlineStr">
        <is>
          <t>KAB. SUMBA TIMUR</t>
        </is>
      </c>
      <c r="F23" s="74" t="inlineStr">
        <is>
          <t>Kambera</t>
        </is>
      </c>
      <c r="G23" s="74" t="inlineStr">
        <is>
          <t>KKP0163</t>
        </is>
      </c>
      <c r="H23" s="74" t="inlineStr">
        <is>
          <t>Babi ternak Kambing Ayam</t>
        </is>
      </c>
      <c r="I23" s="75" t="n">
        <v>0</v>
      </c>
      <c r="J23" s="75" t="n">
        <v>0</v>
      </c>
      <c r="K23" s="75" t="n">
        <v>0</v>
      </c>
      <c r="L23" s="75" t="n">
        <v>1</v>
      </c>
      <c r="M23" s="75" t="n">
        <v>0</v>
      </c>
      <c r="N23" s="75" t="n">
        <v>1</v>
      </c>
      <c r="O23" s="75" t="n">
        <v>1</v>
      </c>
      <c r="P23" s="75" t="n">
        <v>0</v>
      </c>
      <c r="Q23" s="75" t="n">
        <v>0</v>
      </c>
      <c r="R23" s="74" t="inlineStr">
        <is>
          <t>Kambing Ayam</t>
        </is>
      </c>
      <c r="S23" s="75" t="n">
        <v>0</v>
      </c>
      <c r="T23" s="75" t="n">
        <v>0</v>
      </c>
      <c r="U23" s="75" t="n">
        <v>0</v>
      </c>
      <c r="V23" s="75" t="n">
        <v>0</v>
      </c>
      <c r="W23" s="75" t="n">
        <v>0</v>
      </c>
      <c r="X23" s="75" t="n">
        <v>1</v>
      </c>
      <c r="Y23" s="75" t="n">
        <v>1</v>
      </c>
      <c r="Z23" s="75" t="n">
        <v>0</v>
      </c>
      <c r="AA23" s="75" t="n">
        <v>0</v>
      </c>
      <c r="AB23" s="74" t="inlineStr">
        <is>
          <t>Babi ternak Kambing</t>
        </is>
      </c>
      <c r="AC23" s="75" t="n">
        <v>0</v>
      </c>
      <c r="AD23" s="75" t="n">
        <v>0</v>
      </c>
      <c r="AE23" s="75" t="n">
        <v>0</v>
      </c>
      <c r="AF23" s="75" t="n">
        <v>1</v>
      </c>
      <c r="AG23" s="75" t="n">
        <v>0</v>
      </c>
      <c r="AH23" s="75" t="n">
        <v>1</v>
      </c>
      <c r="AI23" s="75" t="n">
        <v>0</v>
      </c>
      <c r="AJ23" s="75" t="n">
        <v>0</v>
      </c>
      <c r="AK23" s="75" t="n">
        <v>0</v>
      </c>
      <c r="AL23" s="74" t="n"/>
      <c r="AM23" s="74" t="n"/>
      <c r="AN23" s="74" t="n"/>
      <c r="AO23" s="74" t="n"/>
      <c r="AP23" s="75" t="n">
        <v>2</v>
      </c>
      <c r="AQ23" s="74" t="n"/>
      <c r="AR23" s="75" t="n">
        <v>20</v>
      </c>
      <c r="AS23" s="75" t="n">
        <v>10</v>
      </c>
      <c r="AT23" s="74" t="n"/>
      <c r="AU23" s="74" t="n"/>
      <c r="AV23" s="74" t="n"/>
      <c r="AW23" s="74" t="n"/>
      <c r="AX23" s="74" t="n"/>
      <c r="AY23" s="74" t="n"/>
      <c r="AZ23" s="74" t="n"/>
      <c r="BA23" s="75" t="n">
        <v>2</v>
      </c>
      <c r="BB23" s="75" t="n">
        <v>10</v>
      </c>
      <c r="BC23" s="74" t="n"/>
      <c r="BD23" s="74" t="n"/>
      <c r="BE23" s="74" t="n"/>
      <c r="BF23" s="74" t="n"/>
      <c r="BG23" s="74" t="n"/>
      <c r="BH23" s="74" t="n"/>
      <c r="BI23" s="74" t="n"/>
      <c r="BJ23" s="74" t="n"/>
      <c r="BK23" s="74" t="n"/>
      <c r="BL23" s="74" t="n"/>
      <c r="BM23" s="74" t="n"/>
      <c r="BN23" s="74" t="n"/>
      <c r="BO23" s="74" t="n"/>
      <c r="BP23" s="75" t="n">
        <v>0</v>
      </c>
      <c r="BQ23" s="75" t="n">
        <v>0</v>
      </c>
      <c r="BR23" s="75" t="n">
        <v>0</v>
      </c>
      <c r="BS23" s="75" t="n">
        <v>2</v>
      </c>
      <c r="BT23" s="74" t="n"/>
      <c r="BU23" s="74" t="n"/>
      <c r="BV23" s="74" t="n"/>
      <c r="BW23" s="74" t="n"/>
      <c r="BX23" s="75" t="n">
        <v>18</v>
      </c>
      <c r="BY23" s="75" t="n">
        <v>0</v>
      </c>
      <c r="BZ23" s="75" t="n">
        <v>0</v>
      </c>
      <c r="CA23" s="75" t="n">
        <v>0</v>
      </c>
      <c r="CB23" s="74" t="n"/>
      <c r="CC23" s="74" t="n"/>
      <c r="CD23" s="74" t="n"/>
      <c r="CE23" s="74" t="n"/>
      <c r="CF23" s="74" t="n"/>
      <c r="CG23" s="74" t="n"/>
      <c r="CH23" s="74" t="n"/>
      <c r="CI23" s="74" t="n"/>
      <c r="CJ23" s="74" t="n"/>
      <c r="CK23" s="75" t="n">
        <v>694401954</v>
      </c>
      <c r="CL23" s="74" t="inlineStr">
        <is>
          <t>d6f0f0b8-10ae-4a1b-9a0c-84a3a6dbade7</t>
        </is>
      </c>
      <c r="CM23" s="72" t="n">
        <v>46093.36306712963</v>
      </c>
      <c r="CN23" s="74" t="n"/>
      <c r="CO23" s="74" t="n"/>
      <c r="CP23" s="74" t="inlineStr">
        <is>
          <t>submitted_via_web</t>
        </is>
      </c>
      <c r="CQ23" s="74" t="n"/>
      <c r="CR23" s="74" t="inlineStr">
        <is>
          <t>voP5hd3TJJNzzneN7cP2D6</t>
        </is>
      </c>
      <c r="CS23" s="74" t="n"/>
      <c r="CT23" s="74" t="inlineStr">
        <is>
          <t>uuid:d6f0f0b8-10ae-4a1b-9a0c-84a3a6dbade7</t>
        </is>
      </c>
      <c r="CU23" s="75" t="n">
        <v>22</v>
      </c>
    </row>
    <row r="24">
      <c r="A24" s="72" t="n">
        <v>46093.69638902778</v>
      </c>
      <c r="B24" s="72" t="n">
        <v>46093.69949921296</v>
      </c>
      <c r="C24" s="74" t="inlineStr">
        <is>
          <t>Arivin Lomi/Imanuel Uly</t>
        </is>
      </c>
      <c r="D24" s="74" t="inlineStr">
        <is>
          <t>NTT</t>
        </is>
      </c>
      <c r="E24" s="74" t="inlineStr">
        <is>
          <t>KAB. SUMBA TIMUR</t>
        </is>
      </c>
      <c r="F24" s="74" t="inlineStr">
        <is>
          <t>Kambera</t>
        </is>
      </c>
      <c r="G24" s="74" t="inlineStr">
        <is>
          <t>KKP0165</t>
        </is>
      </c>
      <c r="H24" s="74" t="inlineStr">
        <is>
          <t>Babi ternak Ayam</t>
        </is>
      </c>
      <c r="I24" s="75" t="n">
        <v>0</v>
      </c>
      <c r="J24" s="75" t="n">
        <v>0</v>
      </c>
      <c r="K24" s="75" t="n">
        <v>0</v>
      </c>
      <c r="L24" s="75" t="n">
        <v>1</v>
      </c>
      <c r="M24" s="75" t="n">
        <v>0</v>
      </c>
      <c r="N24" s="75" t="n">
        <v>0</v>
      </c>
      <c r="O24" s="75" t="n">
        <v>1</v>
      </c>
      <c r="P24" s="75" t="n">
        <v>0</v>
      </c>
      <c r="Q24" s="75" t="n">
        <v>0</v>
      </c>
      <c r="R24" s="74" t="inlineStr">
        <is>
          <t>Babi ternak Ayam</t>
        </is>
      </c>
      <c r="S24" s="75" t="n">
        <v>0</v>
      </c>
      <c r="T24" s="75" t="n">
        <v>0</v>
      </c>
      <c r="U24" s="75" t="n">
        <v>0</v>
      </c>
      <c r="V24" s="75" t="n">
        <v>1</v>
      </c>
      <c r="W24" s="75" t="n">
        <v>0</v>
      </c>
      <c r="X24" s="75" t="n">
        <v>0</v>
      </c>
      <c r="Y24" s="75" t="n">
        <v>1</v>
      </c>
      <c r="Z24" s="75" t="n">
        <v>0</v>
      </c>
      <c r="AA24" s="75" t="n">
        <v>0</v>
      </c>
      <c r="AB24" s="74" t="inlineStr">
        <is>
          <t>Babi ternak Ayam</t>
        </is>
      </c>
      <c r="AC24" s="75" t="n">
        <v>0</v>
      </c>
      <c r="AD24" s="75" t="n">
        <v>0</v>
      </c>
      <c r="AE24" s="75" t="n">
        <v>0</v>
      </c>
      <c r="AF24" s="75" t="n">
        <v>1</v>
      </c>
      <c r="AG24" s="75" t="n">
        <v>0</v>
      </c>
      <c r="AH24" s="75" t="n">
        <v>0</v>
      </c>
      <c r="AI24" s="75" t="n">
        <v>1</v>
      </c>
      <c r="AJ24" s="75" t="n">
        <v>0</v>
      </c>
      <c r="AK24" s="75" t="n">
        <v>0</v>
      </c>
      <c r="AL24" s="74" t="n"/>
      <c r="AM24" s="74" t="n"/>
      <c r="AN24" s="74" t="n"/>
      <c r="AO24" s="74" t="n"/>
      <c r="AP24" s="75" t="n">
        <v>4</v>
      </c>
      <c r="AQ24" s="74" t="n"/>
      <c r="AR24" s="74" t="n"/>
      <c r="AS24" s="75" t="n">
        <v>6</v>
      </c>
      <c r="AT24" s="74" t="n"/>
      <c r="AU24" s="74" t="n"/>
      <c r="AV24" s="74" t="n"/>
      <c r="AW24" s="74" t="n"/>
      <c r="AX24" s="74" t="n"/>
      <c r="AY24" s="75" t="n">
        <v>1</v>
      </c>
      <c r="AZ24" s="74" t="n"/>
      <c r="BA24" s="74" t="n"/>
      <c r="BB24" s="75" t="n">
        <v>10</v>
      </c>
      <c r="BC24" s="74" t="n"/>
      <c r="BD24" s="74" t="n"/>
      <c r="BE24" s="74" t="n"/>
      <c r="BF24" s="74" t="n"/>
      <c r="BG24" s="74" t="n"/>
      <c r="BH24" s="74" t="n"/>
      <c r="BI24" s="74" t="n"/>
      <c r="BJ24" s="74" t="n"/>
      <c r="BK24" s="74" t="n"/>
      <c r="BL24" s="74" t="n"/>
      <c r="BM24" s="74" t="n"/>
      <c r="BN24" s="74" t="n"/>
      <c r="BO24" s="74" t="n"/>
      <c r="BP24" s="75" t="n">
        <v>2</v>
      </c>
      <c r="BQ24" s="75" t="n">
        <v>0</v>
      </c>
      <c r="BR24" s="75" t="n">
        <v>0</v>
      </c>
      <c r="BS24" s="75" t="n">
        <v>1</v>
      </c>
      <c r="BT24" s="74" t="n"/>
      <c r="BU24" s="74" t="n"/>
      <c r="BV24" s="74" t="n"/>
      <c r="BW24" s="74" t="n"/>
      <c r="BX24" s="74" t="n"/>
      <c r="BY24" s="74" t="n"/>
      <c r="BZ24" s="74" t="n"/>
      <c r="CA24" s="74" t="n"/>
      <c r="CB24" s="75" t="n">
        <v>0</v>
      </c>
      <c r="CC24" s="75" t="n">
        <v>0</v>
      </c>
      <c r="CD24" s="75" t="n">
        <v>4</v>
      </c>
      <c r="CE24" s="75" t="n">
        <v>0</v>
      </c>
      <c r="CF24" s="74" t="n"/>
      <c r="CG24" s="74" t="n"/>
      <c r="CH24" s="74" t="n"/>
      <c r="CI24" s="74" t="n"/>
      <c r="CJ24" s="74" t="n"/>
      <c r="CK24" s="75" t="n">
        <v>694408778</v>
      </c>
      <c r="CL24" s="74" t="inlineStr">
        <is>
          <t>918f9f5f-bada-4417-8380-17ce3c29034f</t>
        </is>
      </c>
      <c r="CM24" s="72" t="n">
        <v>46093.36619212963</v>
      </c>
      <c r="CN24" s="74" t="n"/>
      <c r="CO24" s="74" t="n"/>
      <c r="CP24" s="74" t="inlineStr">
        <is>
          <t>submitted_via_web</t>
        </is>
      </c>
      <c r="CQ24" s="74" t="n"/>
      <c r="CR24" s="74" t="inlineStr">
        <is>
          <t>voP5hd3TJJNzzneN7cP2D6</t>
        </is>
      </c>
      <c r="CS24" s="74" t="n"/>
      <c r="CT24" s="74" t="inlineStr">
        <is>
          <t>uuid:918f9f5f-bada-4417-8380-17ce3c29034f</t>
        </is>
      </c>
      <c r="CU24" s="75" t="n">
        <v>23</v>
      </c>
    </row>
    <row r="25">
      <c r="A25" s="72" t="n">
        <v>46093.69949939815</v>
      </c>
      <c r="B25" s="72" t="n">
        <v>46093.70127541666</v>
      </c>
      <c r="C25" s="74" t="inlineStr">
        <is>
          <t>Gilbert T. Laos/Yuniati Bangu Kahi</t>
        </is>
      </c>
      <c r="D25" s="74" t="inlineStr">
        <is>
          <t>NTT</t>
        </is>
      </c>
      <c r="E25" s="74" t="inlineStr">
        <is>
          <t>KAB. SUMBA TIMUR</t>
        </is>
      </c>
      <c r="F25" s="74" t="inlineStr">
        <is>
          <t>Kanatang</t>
        </is>
      </c>
      <c r="G25" s="74" t="inlineStr">
        <is>
          <t>PGP0007</t>
        </is>
      </c>
      <c r="H25" s="74" t="inlineStr">
        <is>
          <t>Babi ternak</t>
        </is>
      </c>
      <c r="I25" s="75" t="n">
        <v>0</v>
      </c>
      <c r="J25" s="75" t="n">
        <v>0</v>
      </c>
      <c r="K25" s="75" t="n">
        <v>0</v>
      </c>
      <c r="L25" s="75" t="n">
        <v>1</v>
      </c>
      <c r="M25" s="75" t="n">
        <v>0</v>
      </c>
      <c r="N25" s="75" t="n">
        <v>0</v>
      </c>
      <c r="O25" s="75" t="n">
        <v>0</v>
      </c>
      <c r="P25" s="75" t="n">
        <v>0</v>
      </c>
      <c r="Q25" s="75" t="n">
        <v>0</v>
      </c>
      <c r="R25" s="74" t="inlineStr">
        <is>
          <t>Babi ternak</t>
        </is>
      </c>
      <c r="S25" s="75" t="n">
        <v>0</v>
      </c>
      <c r="T25" s="75" t="n">
        <v>0</v>
      </c>
      <c r="U25" s="75" t="n">
        <v>0</v>
      </c>
      <c r="V25" s="75" t="n">
        <v>1</v>
      </c>
      <c r="W25" s="75" t="n">
        <v>0</v>
      </c>
      <c r="X25" s="75" t="n">
        <v>0</v>
      </c>
      <c r="Y25" s="75" t="n">
        <v>0</v>
      </c>
      <c r="Z25" s="75" t="n">
        <v>0</v>
      </c>
      <c r="AA25" s="75" t="n">
        <v>0</v>
      </c>
      <c r="AB25" s="74" t="inlineStr">
        <is>
          <t>Babi ternak</t>
        </is>
      </c>
      <c r="AC25" s="75" t="n">
        <v>0</v>
      </c>
      <c r="AD25" s="75" t="n">
        <v>0</v>
      </c>
      <c r="AE25" s="75" t="n">
        <v>0</v>
      </c>
      <c r="AF25" s="75" t="n">
        <v>1</v>
      </c>
      <c r="AG25" s="75" t="n">
        <v>0</v>
      </c>
      <c r="AH25" s="75" t="n">
        <v>0</v>
      </c>
      <c r="AI25" s="75" t="n">
        <v>0</v>
      </c>
      <c r="AJ25" s="75" t="n">
        <v>0</v>
      </c>
      <c r="AK25" s="75" t="n">
        <v>0</v>
      </c>
      <c r="AL25" s="74" t="n"/>
      <c r="AM25" s="74" t="n"/>
      <c r="AN25" s="74" t="n"/>
      <c r="AO25" s="74" t="n"/>
      <c r="AP25" s="75" t="n">
        <v>8</v>
      </c>
      <c r="AQ25" s="74" t="n"/>
      <c r="AR25" s="74" t="n"/>
      <c r="AS25" s="74" t="n"/>
      <c r="AT25" s="74" t="n"/>
      <c r="AU25" s="74" t="n"/>
      <c r="AV25" s="74" t="n"/>
      <c r="AW25" s="74" t="n"/>
      <c r="AX25" s="74" t="n"/>
      <c r="AY25" s="75" t="n">
        <v>3</v>
      </c>
      <c r="AZ25" s="74" t="n"/>
      <c r="BA25" s="74" t="n"/>
      <c r="BB25" s="74" t="n"/>
      <c r="BC25" s="74" t="n"/>
      <c r="BD25" s="74" t="n"/>
      <c r="BE25" s="74" t="n"/>
      <c r="BF25" s="74" t="n"/>
      <c r="BG25" s="74" t="n"/>
      <c r="BH25" s="74" t="n"/>
      <c r="BI25" s="74" t="n"/>
      <c r="BJ25" s="74" t="n"/>
      <c r="BK25" s="74" t="n"/>
      <c r="BL25" s="74" t="n"/>
      <c r="BM25" s="74" t="n"/>
      <c r="BN25" s="74" t="n"/>
      <c r="BO25" s="74" t="n"/>
      <c r="BP25" s="75" t="n">
        <v>3</v>
      </c>
      <c r="BQ25" s="75" t="n">
        <v>0</v>
      </c>
      <c r="BR25" s="75" t="n">
        <v>0</v>
      </c>
      <c r="BS25" s="75" t="n">
        <v>2</v>
      </c>
      <c r="BT25" s="74" t="n"/>
      <c r="BU25" s="74" t="n"/>
      <c r="BV25" s="74" t="n"/>
      <c r="BW25" s="74" t="n"/>
      <c r="BX25" s="74" t="n"/>
      <c r="BY25" s="74" t="n"/>
      <c r="BZ25" s="74" t="n"/>
      <c r="CA25" s="74" t="n"/>
      <c r="CB25" s="74" t="n"/>
      <c r="CC25" s="74" t="n"/>
      <c r="CD25" s="74" t="n"/>
      <c r="CE25" s="74" t="n"/>
      <c r="CF25" s="74" t="n"/>
      <c r="CG25" s="74" t="n"/>
      <c r="CH25" s="74" t="n"/>
      <c r="CI25" s="74" t="n"/>
      <c r="CJ25" s="74" t="n"/>
      <c r="CK25" s="75" t="n">
        <v>694412626</v>
      </c>
      <c r="CL25" s="74" t="inlineStr">
        <is>
          <t>20a53cad-a5dc-48fc-bb00-151c44c72c03</t>
        </is>
      </c>
      <c r="CM25" s="72" t="n">
        <v>46093.36795138889</v>
      </c>
      <c r="CN25" s="74" t="n"/>
      <c r="CO25" s="74" t="n"/>
      <c r="CP25" s="74" t="inlineStr">
        <is>
          <t>submitted_via_web</t>
        </is>
      </c>
      <c r="CQ25" s="74" t="n"/>
      <c r="CR25" s="74" t="inlineStr">
        <is>
          <t>voP5hd3TJJNzzneN7cP2D6</t>
        </is>
      </c>
      <c r="CS25" s="74" t="n"/>
      <c r="CT25" s="74" t="inlineStr">
        <is>
          <t>uuid:20a53cad-a5dc-48fc-bb00-151c44c72c03</t>
        </is>
      </c>
      <c r="CU25" s="75" t="n">
        <v>24</v>
      </c>
    </row>
    <row r="26">
      <c r="A26" s="72" t="n">
        <v>46093.70127563657</v>
      </c>
      <c r="B26" s="72" t="n">
        <v>46093.70378732639</v>
      </c>
      <c r="C26" s="74" t="inlineStr">
        <is>
          <t>Frans Xaverius Kenda</t>
        </is>
      </c>
      <c r="D26" s="74" t="inlineStr">
        <is>
          <t>NTT</t>
        </is>
      </c>
      <c r="E26" s="74" t="inlineStr">
        <is>
          <t>KAB. SUMBA TIMUR</t>
        </is>
      </c>
      <c r="F26" s="74" t="inlineStr">
        <is>
          <t>Kota Waingapu</t>
        </is>
      </c>
      <c r="G26" s="74" t="inlineStr">
        <is>
          <t>PGP0006</t>
        </is>
      </c>
      <c r="H26" s="74" t="inlineStr">
        <is>
          <t>Babi ternak Kambing</t>
        </is>
      </c>
      <c r="I26" s="75" t="n">
        <v>0</v>
      </c>
      <c r="J26" s="75" t="n">
        <v>0</v>
      </c>
      <c r="K26" s="75" t="n">
        <v>0</v>
      </c>
      <c r="L26" s="75" t="n">
        <v>1</v>
      </c>
      <c r="M26" s="75" t="n">
        <v>0</v>
      </c>
      <c r="N26" s="75" t="n">
        <v>1</v>
      </c>
      <c r="O26" s="75" t="n">
        <v>0</v>
      </c>
      <c r="P26" s="75" t="n">
        <v>0</v>
      </c>
      <c r="Q26" s="75" t="n">
        <v>0</v>
      </c>
      <c r="R26" s="74" t="inlineStr">
        <is>
          <t>Babi ternak</t>
        </is>
      </c>
      <c r="S26" s="75" t="n">
        <v>0</v>
      </c>
      <c r="T26" s="75" t="n">
        <v>0</v>
      </c>
      <c r="U26" s="75" t="n">
        <v>0</v>
      </c>
      <c r="V26" s="75" t="n">
        <v>1</v>
      </c>
      <c r="W26" s="75" t="n">
        <v>0</v>
      </c>
      <c r="X26" s="75" t="n">
        <v>0</v>
      </c>
      <c r="Y26" s="75" t="n">
        <v>0</v>
      </c>
      <c r="Z26" s="75" t="n">
        <v>0</v>
      </c>
      <c r="AA26" s="75" t="n">
        <v>0</v>
      </c>
      <c r="AB26" s="74" t="inlineStr">
        <is>
          <t>Babi ternak Kambing</t>
        </is>
      </c>
      <c r="AC26" s="75" t="n">
        <v>0</v>
      </c>
      <c r="AD26" s="75" t="n">
        <v>0</v>
      </c>
      <c r="AE26" s="75" t="n">
        <v>0</v>
      </c>
      <c r="AF26" s="75" t="n">
        <v>1</v>
      </c>
      <c r="AG26" s="75" t="n">
        <v>0</v>
      </c>
      <c r="AH26" s="75" t="n">
        <v>1</v>
      </c>
      <c r="AI26" s="75" t="n">
        <v>0</v>
      </c>
      <c r="AJ26" s="75" t="n">
        <v>0</v>
      </c>
      <c r="AK26" s="75" t="n">
        <v>0</v>
      </c>
      <c r="AL26" s="74" t="n"/>
      <c r="AM26" s="74" t="n"/>
      <c r="AN26" s="74" t="n"/>
      <c r="AO26" s="74" t="n"/>
      <c r="AP26" s="75" t="n">
        <v>5</v>
      </c>
      <c r="AQ26" s="74" t="n"/>
      <c r="AR26" s="75" t="n">
        <v>3</v>
      </c>
      <c r="AS26" s="74" t="n"/>
      <c r="AT26" s="74" t="n"/>
      <c r="AU26" s="74" t="n"/>
      <c r="AV26" s="74" t="n"/>
      <c r="AW26" s="74" t="n"/>
      <c r="AX26" s="74" t="n"/>
      <c r="AY26" s="75" t="n">
        <v>2</v>
      </c>
      <c r="AZ26" s="74" t="n"/>
      <c r="BA26" s="74" t="n"/>
      <c r="BB26" s="74" t="n"/>
      <c r="BC26" s="74" t="n"/>
      <c r="BD26" s="74" t="n"/>
      <c r="BE26" s="74" t="n"/>
      <c r="BF26" s="74" t="n"/>
      <c r="BG26" s="74" t="n"/>
      <c r="BH26" s="74" t="n"/>
      <c r="BI26" s="74" t="n"/>
      <c r="BJ26" s="74" t="n"/>
      <c r="BK26" s="74" t="n"/>
      <c r="BL26" s="74" t="n"/>
      <c r="BM26" s="74" t="n"/>
      <c r="BN26" s="74" t="n"/>
      <c r="BO26" s="74" t="n"/>
      <c r="BP26" s="75" t="n">
        <v>1</v>
      </c>
      <c r="BQ26" s="75" t="n">
        <v>0</v>
      </c>
      <c r="BR26" s="75" t="n">
        <v>0</v>
      </c>
      <c r="BS26" s="75" t="n">
        <v>2</v>
      </c>
      <c r="BT26" s="74" t="n"/>
      <c r="BU26" s="74" t="n"/>
      <c r="BV26" s="74" t="n"/>
      <c r="BW26" s="74" t="n"/>
      <c r="BX26" s="75" t="n">
        <v>3</v>
      </c>
      <c r="BY26" s="75" t="n">
        <v>0</v>
      </c>
      <c r="BZ26" s="75" t="n">
        <v>0</v>
      </c>
      <c r="CA26" s="75" t="n">
        <v>0</v>
      </c>
      <c r="CB26" s="74" t="n"/>
      <c r="CC26" s="74" t="n"/>
      <c r="CD26" s="74" t="n"/>
      <c r="CE26" s="74" t="n"/>
      <c r="CF26" s="74" t="n"/>
      <c r="CG26" s="74" t="n"/>
      <c r="CH26" s="74" t="n"/>
      <c r="CI26" s="74" t="n"/>
      <c r="CJ26" s="74" t="n"/>
      <c r="CK26" s="75" t="n">
        <v>694417816</v>
      </c>
      <c r="CL26" s="74" t="inlineStr">
        <is>
          <t>24aaa79c-132a-4b34-a459-231cfc58aabe</t>
        </is>
      </c>
      <c r="CM26" s="72" t="n">
        <v>46093.37046296296</v>
      </c>
      <c r="CN26" s="74" t="n"/>
      <c r="CO26" s="74" t="n"/>
      <c r="CP26" s="74" t="inlineStr">
        <is>
          <t>submitted_via_web</t>
        </is>
      </c>
      <c r="CQ26" s="74" t="n"/>
      <c r="CR26" s="74" t="inlineStr">
        <is>
          <t>voP5hd3TJJNzzneN7cP2D6</t>
        </is>
      </c>
      <c r="CS26" s="74" t="n"/>
      <c r="CT26" s="74" t="inlineStr">
        <is>
          <t>uuid:24aaa79c-132a-4b34-a459-231cfc58aabe</t>
        </is>
      </c>
      <c r="CU26" s="75" t="n">
        <v>25</v>
      </c>
    </row>
    <row r="27">
      <c r="A27" s="72" t="n">
        <v>46093.70378745371</v>
      </c>
      <c r="B27" s="72" t="n">
        <v>46093.70524070602</v>
      </c>
      <c r="C27" s="74" t="inlineStr">
        <is>
          <t>Dazilva Nasarin Retang</t>
        </is>
      </c>
      <c r="D27" s="74" t="inlineStr">
        <is>
          <t>NTT</t>
        </is>
      </c>
      <c r="E27" s="74" t="inlineStr">
        <is>
          <t>KAB. SUMBA TIMUR</t>
        </is>
      </c>
      <c r="F27" s="74" t="inlineStr">
        <is>
          <t>Kambera</t>
        </is>
      </c>
      <c r="G27" s="74" t="inlineStr">
        <is>
          <t>PGP0003</t>
        </is>
      </c>
      <c r="H27" s="74" t="inlineStr">
        <is>
          <t>Babi ternak</t>
        </is>
      </c>
      <c r="I27" s="75" t="n">
        <v>0</v>
      </c>
      <c r="J27" s="75" t="n">
        <v>0</v>
      </c>
      <c r="K27" s="75" t="n">
        <v>0</v>
      </c>
      <c r="L27" s="75" t="n">
        <v>1</v>
      </c>
      <c r="M27" s="75" t="n">
        <v>0</v>
      </c>
      <c r="N27" s="75" t="n">
        <v>0</v>
      </c>
      <c r="O27" s="75" t="n">
        <v>0</v>
      </c>
      <c r="P27" s="75" t="n">
        <v>0</v>
      </c>
      <c r="Q27" s="75" t="n">
        <v>0</v>
      </c>
      <c r="R27" s="74" t="inlineStr">
        <is>
          <t>Babi ternak</t>
        </is>
      </c>
      <c r="S27" s="75" t="n">
        <v>0</v>
      </c>
      <c r="T27" s="75" t="n">
        <v>0</v>
      </c>
      <c r="U27" s="75" t="n">
        <v>0</v>
      </c>
      <c r="V27" s="75" t="n">
        <v>1</v>
      </c>
      <c r="W27" s="75" t="n">
        <v>0</v>
      </c>
      <c r="X27" s="75" t="n">
        <v>0</v>
      </c>
      <c r="Y27" s="75" t="n">
        <v>0</v>
      </c>
      <c r="Z27" s="75" t="n">
        <v>0</v>
      </c>
      <c r="AA27" s="75" t="n">
        <v>0</v>
      </c>
      <c r="AB27" s="74" t="inlineStr">
        <is>
          <t>Babi ternak</t>
        </is>
      </c>
      <c r="AC27" s="75" t="n">
        <v>0</v>
      </c>
      <c r="AD27" s="75" t="n">
        <v>0</v>
      </c>
      <c r="AE27" s="75" t="n">
        <v>0</v>
      </c>
      <c r="AF27" s="75" t="n">
        <v>1</v>
      </c>
      <c r="AG27" s="75" t="n">
        <v>0</v>
      </c>
      <c r="AH27" s="75" t="n">
        <v>0</v>
      </c>
      <c r="AI27" s="75" t="n">
        <v>0</v>
      </c>
      <c r="AJ27" s="75" t="n">
        <v>0</v>
      </c>
      <c r="AK27" s="75" t="n">
        <v>0</v>
      </c>
      <c r="AL27" s="74" t="n"/>
      <c r="AM27" s="74" t="n"/>
      <c r="AN27" s="74" t="n"/>
      <c r="AO27" s="74" t="n"/>
      <c r="AP27" s="75" t="n">
        <v>4</v>
      </c>
      <c r="AQ27" s="74" t="n"/>
      <c r="AR27" s="74" t="n"/>
      <c r="AS27" s="74" t="n"/>
      <c r="AT27" s="74" t="n"/>
      <c r="AU27" s="74" t="n"/>
      <c r="AV27" s="74" t="n"/>
      <c r="AW27" s="74" t="n"/>
      <c r="AX27" s="74" t="n"/>
      <c r="AY27" s="75" t="n">
        <v>1</v>
      </c>
      <c r="AZ27" s="74" t="n"/>
      <c r="BA27" s="74" t="n"/>
      <c r="BB27" s="74" t="n"/>
      <c r="BC27" s="74" t="n"/>
      <c r="BD27" s="74" t="n"/>
      <c r="BE27" s="74" t="n"/>
      <c r="BF27" s="74" t="n"/>
      <c r="BG27" s="74" t="n"/>
      <c r="BH27" s="74" t="n"/>
      <c r="BI27" s="74" t="n"/>
      <c r="BJ27" s="74" t="n"/>
      <c r="BK27" s="74" t="n"/>
      <c r="BL27" s="74" t="n"/>
      <c r="BM27" s="74" t="n"/>
      <c r="BN27" s="74" t="n"/>
      <c r="BO27" s="74" t="n"/>
      <c r="BP27" s="75" t="n">
        <v>1</v>
      </c>
      <c r="BQ27" s="75" t="n">
        <v>0</v>
      </c>
      <c r="BR27" s="75" t="n">
        <v>0</v>
      </c>
      <c r="BS27" s="75" t="n">
        <v>2</v>
      </c>
      <c r="BT27" s="74" t="n"/>
      <c r="BU27" s="74" t="n"/>
      <c r="BV27" s="74" t="n"/>
      <c r="BW27" s="74" t="n"/>
      <c r="BX27" s="74" t="n"/>
      <c r="BY27" s="74" t="n"/>
      <c r="BZ27" s="74" t="n"/>
      <c r="CA27" s="74" t="n"/>
      <c r="CB27" s="74" t="n"/>
      <c r="CC27" s="74" t="n"/>
      <c r="CD27" s="74" t="n"/>
      <c r="CE27" s="74" t="n"/>
      <c r="CF27" s="74" t="n"/>
      <c r="CG27" s="74" t="n"/>
      <c r="CH27" s="74" t="n"/>
      <c r="CI27" s="74" t="n"/>
      <c r="CJ27" s="74" t="n"/>
      <c r="CK27" s="75" t="n">
        <v>694420827</v>
      </c>
      <c r="CL27" s="74" t="inlineStr">
        <is>
          <t>2038ea33-f890-4bab-82c3-5f1ab38ce0e3</t>
        </is>
      </c>
      <c r="CM27" s="72" t="n">
        <v>46093.37190972222</v>
      </c>
      <c r="CN27" s="74" t="n"/>
      <c r="CO27" s="74" t="n"/>
      <c r="CP27" s="74" t="inlineStr">
        <is>
          <t>submitted_via_web</t>
        </is>
      </c>
      <c r="CQ27" s="74" t="n"/>
      <c r="CR27" s="74" t="inlineStr">
        <is>
          <t>voP5hd3TJJNzzneN7cP2D6</t>
        </is>
      </c>
      <c r="CS27" s="74" t="n"/>
      <c r="CT27" s="74" t="inlineStr">
        <is>
          <t>uuid:2038ea33-f890-4bab-82c3-5f1ab38ce0e3</t>
        </is>
      </c>
      <c r="CU27" s="75" t="n">
        <v>26</v>
      </c>
    </row>
    <row r="28">
      <c r="A28" s="72" t="n">
        <v>46093.631395625</v>
      </c>
      <c r="B28" s="72" t="n">
        <v>46094.66297101852</v>
      </c>
      <c r="C28" s="74" t="inlineStr">
        <is>
          <t>Dea Momon</t>
        </is>
      </c>
      <c r="D28" s="74" t="inlineStr">
        <is>
          <t>Jawa Barat</t>
        </is>
      </c>
      <c r="E28" s="74" t="inlineStr">
        <is>
          <t>Bandung Barat</t>
        </is>
      </c>
      <c r="F28" s="74" t="inlineStr">
        <is>
          <t>Lembang</t>
        </is>
      </c>
      <c r="G28" s="74" t="inlineStr">
        <is>
          <t>UBP0172</t>
        </is>
      </c>
      <c r="H28" s="74" t="inlineStr">
        <is>
          <t>Sapi perah</t>
        </is>
      </c>
      <c r="I28" s="75" t="n">
        <v>0</v>
      </c>
      <c r="J28" s="75" t="n">
        <v>1</v>
      </c>
      <c r="K28" s="75" t="n">
        <v>0</v>
      </c>
      <c r="L28" s="75" t="n">
        <v>0</v>
      </c>
      <c r="M28" s="75" t="n">
        <v>0</v>
      </c>
      <c r="N28" s="75" t="n">
        <v>0</v>
      </c>
      <c r="O28" s="75" t="n">
        <v>0</v>
      </c>
      <c r="P28" s="75" t="n">
        <v>0</v>
      </c>
      <c r="Q28" s="75" t="n">
        <v>0</v>
      </c>
      <c r="R28" s="74" t="inlineStr">
        <is>
          <t>Sapi perah</t>
        </is>
      </c>
      <c r="S28" s="75" t="n">
        <v>0</v>
      </c>
      <c r="T28" s="75" t="n">
        <v>1</v>
      </c>
      <c r="U28" s="75" t="n">
        <v>0</v>
      </c>
      <c r="V28" s="75" t="n">
        <v>0</v>
      </c>
      <c r="W28" s="75" t="n">
        <v>0</v>
      </c>
      <c r="X28" s="75" t="n">
        <v>0</v>
      </c>
      <c r="Y28" s="75" t="n">
        <v>0</v>
      </c>
      <c r="Z28" s="75" t="n">
        <v>0</v>
      </c>
      <c r="AA28" s="75" t="n">
        <v>0</v>
      </c>
      <c r="AB28" s="74" t="inlineStr">
        <is>
          <t>Tidak ada</t>
        </is>
      </c>
      <c r="AC28" s="75" t="n">
        <v>0</v>
      </c>
      <c r="AD28" s="75" t="n">
        <v>0</v>
      </c>
      <c r="AE28" s="75" t="n">
        <v>0</v>
      </c>
      <c r="AF28" s="75" t="n">
        <v>0</v>
      </c>
      <c r="AG28" s="75" t="n">
        <v>0</v>
      </c>
      <c r="AH28" s="75" t="n">
        <v>0</v>
      </c>
      <c r="AI28" s="75" t="n">
        <v>0</v>
      </c>
      <c r="AJ28" s="75" t="n">
        <v>0</v>
      </c>
      <c r="AK28" s="75" t="n">
        <v>1</v>
      </c>
      <c r="AL28" s="74" t="n"/>
      <c r="AM28" s="74" t="n"/>
      <c r="AN28" s="75" t="n">
        <v>4</v>
      </c>
      <c r="AO28" s="74" t="n"/>
      <c r="AP28" s="74" t="n"/>
      <c r="AQ28" s="74" t="n"/>
      <c r="AR28" s="74" t="n"/>
      <c r="AS28" s="74" t="n"/>
      <c r="AT28" s="74" t="n"/>
      <c r="AU28" s="74" t="n"/>
      <c r="AV28" s="74" t="n"/>
      <c r="AW28" s="75" t="n">
        <v>4</v>
      </c>
      <c r="AX28" s="74" t="n"/>
      <c r="AY28" s="74" t="n"/>
      <c r="AZ28" s="74" t="n"/>
      <c r="BA28" s="74" t="n"/>
      <c r="BB28" s="74" t="n"/>
      <c r="BC28" s="74" t="n"/>
      <c r="BD28" s="74" t="n"/>
      <c r="BE28" s="74" t="n"/>
      <c r="BF28" s="74" t="n"/>
      <c r="BG28" s="74" t="n"/>
      <c r="BH28" s="74" t="n"/>
      <c r="BI28" s="74" t="n"/>
      <c r="BJ28" s="74" t="n"/>
      <c r="BK28" s="74" t="n"/>
      <c r="BL28" s="74" t="n"/>
      <c r="BM28" s="74" t="n"/>
      <c r="BN28" s="74" t="n"/>
      <c r="BO28" s="74" t="n"/>
      <c r="BP28" s="74" t="n"/>
      <c r="BQ28" s="74" t="n"/>
      <c r="BR28" s="74" t="n"/>
      <c r="BS28" s="74" t="n"/>
      <c r="BT28" s="74" t="n"/>
      <c r="BU28" s="74" t="n"/>
      <c r="BV28" s="74" t="n"/>
      <c r="BW28" s="74" t="n"/>
      <c r="BX28" s="74" t="n"/>
      <c r="BY28" s="74" t="n"/>
      <c r="BZ28" s="74" t="n"/>
      <c r="CA28" s="74" t="n"/>
      <c r="CB28" s="74" t="n"/>
      <c r="CC28" s="74" t="n"/>
      <c r="CD28" s="74" t="n"/>
      <c r="CE28" s="74" t="n"/>
      <c r="CF28" s="74" t="n"/>
      <c r="CG28" s="74" t="n"/>
      <c r="CH28" s="74" t="n"/>
      <c r="CI28" s="74" t="n"/>
      <c r="CJ28" s="74" t="n"/>
      <c r="CK28" s="75" t="n">
        <v>695625853</v>
      </c>
      <c r="CL28" s="74" t="inlineStr">
        <is>
          <t>61e21f34-d07b-40c5-9874-4964bc5068bf</t>
        </is>
      </c>
      <c r="CM28" s="72" t="n">
        <v>46094.37131944444</v>
      </c>
      <c r="CN28" s="74" t="n"/>
      <c r="CO28" s="74" t="n"/>
      <c r="CP28" s="74" t="inlineStr">
        <is>
          <t>submitted_via_web</t>
        </is>
      </c>
      <c r="CQ28" s="74" t="n"/>
      <c r="CR28" s="74" t="inlineStr">
        <is>
          <t>voP5hd3TJJNzzneN7cP2D6</t>
        </is>
      </c>
      <c r="CS28" s="74" t="n"/>
      <c r="CT28" s="74" t="inlineStr">
        <is>
          <t>uuid:61e21f34-d07b-40c5-9874-4964bc5068bf</t>
        </is>
      </c>
      <c r="CU28" s="75" t="n">
        <v>27</v>
      </c>
    </row>
    <row r="29">
      <c r="A29" s="72" t="n">
        <v>46093.63479376157</v>
      </c>
      <c r="B29" s="72" t="n">
        <v>46094.66354157407</v>
      </c>
      <c r="C29" s="74" t="inlineStr">
        <is>
          <t>Yayat Rahmat</t>
        </is>
      </c>
      <c r="D29" s="74" t="inlineStr">
        <is>
          <t>Jawa Barat</t>
        </is>
      </c>
      <c r="E29" s="74" t="inlineStr">
        <is>
          <t>Bandung Barat</t>
        </is>
      </c>
      <c r="F29" s="74" t="inlineStr">
        <is>
          <t>Lembang</t>
        </is>
      </c>
      <c r="G29" s="74" t="inlineStr">
        <is>
          <t>PMP0162</t>
        </is>
      </c>
      <c r="H29" s="74" t="inlineStr">
        <is>
          <t>Sapi perah</t>
        </is>
      </c>
      <c r="I29" s="75" t="n">
        <v>0</v>
      </c>
      <c r="J29" s="75" t="n">
        <v>1</v>
      </c>
      <c r="K29" s="75" t="n">
        <v>0</v>
      </c>
      <c r="L29" s="75" t="n">
        <v>0</v>
      </c>
      <c r="M29" s="75" t="n">
        <v>0</v>
      </c>
      <c r="N29" s="75" t="n">
        <v>0</v>
      </c>
      <c r="O29" s="75" t="n">
        <v>0</v>
      </c>
      <c r="P29" s="75" t="n">
        <v>0</v>
      </c>
      <c r="Q29" s="75" t="n">
        <v>0</v>
      </c>
      <c r="R29" s="74" t="inlineStr">
        <is>
          <t>Sapi perah</t>
        </is>
      </c>
      <c r="S29" s="75" t="n">
        <v>0</v>
      </c>
      <c r="T29" s="75" t="n">
        <v>1</v>
      </c>
      <c r="U29" s="75" t="n">
        <v>0</v>
      </c>
      <c r="V29" s="75" t="n">
        <v>0</v>
      </c>
      <c r="W29" s="75" t="n">
        <v>0</v>
      </c>
      <c r="X29" s="75" t="n">
        <v>0</v>
      </c>
      <c r="Y29" s="75" t="n">
        <v>0</v>
      </c>
      <c r="Z29" s="75" t="n">
        <v>0</v>
      </c>
      <c r="AA29" s="75" t="n">
        <v>0</v>
      </c>
      <c r="AB29" s="74" t="inlineStr">
        <is>
          <t>Tidak ada</t>
        </is>
      </c>
      <c r="AC29" s="75" t="n">
        <v>0</v>
      </c>
      <c r="AD29" s="75" t="n">
        <v>0</v>
      </c>
      <c r="AE29" s="75" t="n">
        <v>0</v>
      </c>
      <c r="AF29" s="75" t="n">
        <v>0</v>
      </c>
      <c r="AG29" s="75" t="n">
        <v>0</v>
      </c>
      <c r="AH29" s="75" t="n">
        <v>0</v>
      </c>
      <c r="AI29" s="75" t="n">
        <v>0</v>
      </c>
      <c r="AJ29" s="75" t="n">
        <v>0</v>
      </c>
      <c r="AK29" s="75" t="n">
        <v>1</v>
      </c>
      <c r="AL29" s="74" t="n"/>
      <c r="AM29" s="74" t="n"/>
      <c r="AN29" s="75" t="n">
        <v>7</v>
      </c>
      <c r="AO29" s="74" t="n"/>
      <c r="AP29" s="74" t="n"/>
      <c r="AQ29" s="74" t="n"/>
      <c r="AR29" s="74" t="n"/>
      <c r="AS29" s="74" t="n"/>
      <c r="AT29" s="74" t="n"/>
      <c r="AU29" s="74" t="n"/>
      <c r="AV29" s="74" t="n"/>
      <c r="AW29" s="75" t="n">
        <v>7</v>
      </c>
      <c r="AX29" s="74" t="n"/>
      <c r="AY29" s="74" t="n"/>
      <c r="AZ29" s="74" t="n"/>
      <c r="BA29" s="74" t="n"/>
      <c r="BB29" s="74" t="n"/>
      <c r="BC29" s="74" t="n"/>
      <c r="BD29" s="74" t="n"/>
      <c r="BE29" s="74" t="n"/>
      <c r="BF29" s="74" t="n"/>
      <c r="BG29" s="74" t="n"/>
      <c r="BH29" s="74" t="n"/>
      <c r="BI29" s="74" t="n"/>
      <c r="BJ29" s="74" t="n"/>
      <c r="BK29" s="74" t="n"/>
      <c r="BL29" s="74" t="n"/>
      <c r="BM29" s="74" t="n"/>
      <c r="BN29" s="74" t="n"/>
      <c r="BO29" s="74" t="n"/>
      <c r="BP29" s="74" t="n"/>
      <c r="BQ29" s="74" t="n"/>
      <c r="BR29" s="74" t="n"/>
      <c r="BS29" s="74" t="n"/>
      <c r="BT29" s="74" t="n"/>
      <c r="BU29" s="74" t="n"/>
      <c r="BV29" s="74" t="n"/>
      <c r="BW29" s="74" t="n"/>
      <c r="BX29" s="74" t="n"/>
      <c r="BY29" s="74" t="n"/>
      <c r="BZ29" s="74" t="n"/>
      <c r="CA29" s="74" t="n"/>
      <c r="CB29" s="74" t="n"/>
      <c r="CC29" s="74" t="n"/>
      <c r="CD29" s="74" t="n"/>
      <c r="CE29" s="74" t="n"/>
      <c r="CF29" s="74" t="n"/>
      <c r="CG29" s="74" t="n"/>
      <c r="CH29" s="74" t="n"/>
      <c r="CI29" s="74" t="n"/>
      <c r="CJ29" s="74" t="n"/>
      <c r="CK29" s="75" t="n">
        <v>695626534</v>
      </c>
      <c r="CL29" s="74" t="inlineStr">
        <is>
          <t>99476aa6-5eda-4138-bdc5-8befe8a3ac23</t>
        </is>
      </c>
      <c r="CM29" s="72" t="n">
        <v>46094.371875</v>
      </c>
      <c r="CN29" s="74" t="n"/>
      <c r="CO29" s="74" t="n"/>
      <c r="CP29" s="74" t="inlineStr">
        <is>
          <t>submitted_via_web</t>
        </is>
      </c>
      <c r="CQ29" s="74" t="n"/>
      <c r="CR29" s="74" t="inlineStr">
        <is>
          <t>voP5hd3TJJNzzneN7cP2D6</t>
        </is>
      </c>
      <c r="CS29" s="74" t="n"/>
      <c r="CT29" s="74" t="inlineStr">
        <is>
          <t>uuid:99476aa6-5eda-4138-bdc5-8befe8a3ac23</t>
        </is>
      </c>
      <c r="CU29" s="75" t="n">
        <v>28</v>
      </c>
    </row>
    <row r="30">
      <c r="A30" s="72" t="n">
        <v>46093.63620033565</v>
      </c>
      <c r="B30" s="72" t="n">
        <v>46094.6636733912</v>
      </c>
      <c r="C30" s="74" t="inlineStr">
        <is>
          <t>Encang</t>
        </is>
      </c>
      <c r="D30" s="74" t="inlineStr">
        <is>
          <t>Jawa Barat</t>
        </is>
      </c>
      <c r="E30" s="74" t="inlineStr">
        <is>
          <t>Bandung BArat</t>
        </is>
      </c>
      <c r="F30" s="74" t="inlineStr">
        <is>
          <t>Lembang</t>
        </is>
      </c>
      <c r="G30" s="74" t="inlineStr">
        <is>
          <t>PMP0130</t>
        </is>
      </c>
      <c r="H30" s="74" t="inlineStr">
        <is>
          <t>Sapi perah</t>
        </is>
      </c>
      <c r="I30" s="75" t="n">
        <v>0</v>
      </c>
      <c r="J30" s="75" t="n">
        <v>1</v>
      </c>
      <c r="K30" s="75" t="n">
        <v>0</v>
      </c>
      <c r="L30" s="75" t="n">
        <v>0</v>
      </c>
      <c r="M30" s="75" t="n">
        <v>0</v>
      </c>
      <c r="N30" s="75" t="n">
        <v>0</v>
      </c>
      <c r="O30" s="75" t="n">
        <v>0</v>
      </c>
      <c r="P30" s="75" t="n">
        <v>0</v>
      </c>
      <c r="Q30" s="75" t="n">
        <v>0</v>
      </c>
      <c r="R30" s="74" t="inlineStr">
        <is>
          <t>Sapi perah</t>
        </is>
      </c>
      <c r="S30" s="75" t="n">
        <v>0</v>
      </c>
      <c r="T30" s="75" t="n">
        <v>1</v>
      </c>
      <c r="U30" s="75" t="n">
        <v>0</v>
      </c>
      <c r="V30" s="75" t="n">
        <v>0</v>
      </c>
      <c r="W30" s="75" t="n">
        <v>0</v>
      </c>
      <c r="X30" s="75" t="n">
        <v>0</v>
      </c>
      <c r="Y30" s="75" t="n">
        <v>0</v>
      </c>
      <c r="Z30" s="75" t="n">
        <v>0</v>
      </c>
      <c r="AA30" s="75" t="n">
        <v>0</v>
      </c>
      <c r="AB30" s="74" t="inlineStr">
        <is>
          <t>Tidak ada</t>
        </is>
      </c>
      <c r="AC30" s="75" t="n">
        <v>0</v>
      </c>
      <c r="AD30" s="75" t="n">
        <v>0</v>
      </c>
      <c r="AE30" s="75" t="n">
        <v>0</v>
      </c>
      <c r="AF30" s="75" t="n">
        <v>0</v>
      </c>
      <c r="AG30" s="75" t="n">
        <v>0</v>
      </c>
      <c r="AH30" s="75" t="n">
        <v>0</v>
      </c>
      <c r="AI30" s="75" t="n">
        <v>0</v>
      </c>
      <c r="AJ30" s="75" t="n">
        <v>0</v>
      </c>
      <c r="AK30" s="75" t="n">
        <v>1</v>
      </c>
      <c r="AL30" s="74" t="n"/>
      <c r="AM30" s="74" t="n"/>
      <c r="AN30" s="75" t="n">
        <v>3</v>
      </c>
      <c r="AO30" s="74" t="n"/>
      <c r="AP30" s="74" t="n"/>
      <c r="AQ30" s="74" t="n"/>
      <c r="AR30" s="74" t="n"/>
      <c r="AS30" s="74" t="n"/>
      <c r="AT30" s="74" t="n"/>
      <c r="AU30" s="74" t="n"/>
      <c r="AV30" s="74" t="n"/>
      <c r="AW30" s="75" t="n">
        <v>3</v>
      </c>
      <c r="AX30" s="74" t="n"/>
      <c r="AY30" s="74" t="n"/>
      <c r="AZ30" s="74" t="n"/>
      <c r="BA30" s="74" t="n"/>
      <c r="BB30" s="74" t="n"/>
      <c r="BC30" s="74" t="n"/>
      <c r="BD30" s="74" t="n"/>
      <c r="BE30" s="74" t="n"/>
      <c r="BF30" s="74" t="n"/>
      <c r="BG30" s="74" t="n"/>
      <c r="BH30" s="74" t="n"/>
      <c r="BI30" s="74" t="n"/>
      <c r="BJ30" s="74" t="n"/>
      <c r="BK30" s="74" t="n"/>
      <c r="BL30" s="74" t="n"/>
      <c r="BM30" s="74" t="n"/>
      <c r="BN30" s="74" t="n"/>
      <c r="BO30" s="74" t="n"/>
      <c r="BP30" s="74" t="n"/>
      <c r="BQ30" s="74" t="n"/>
      <c r="BR30" s="74" t="n"/>
      <c r="BS30" s="74" t="n"/>
      <c r="BT30" s="74" t="n"/>
      <c r="BU30" s="74" t="n"/>
      <c r="BV30" s="74" t="n"/>
      <c r="BW30" s="74" t="n"/>
      <c r="BX30" s="74" t="n"/>
      <c r="BY30" s="74" t="n"/>
      <c r="BZ30" s="74" t="n"/>
      <c r="CA30" s="74" t="n"/>
      <c r="CB30" s="74" t="n"/>
      <c r="CC30" s="74" t="n"/>
      <c r="CD30" s="74" t="n"/>
      <c r="CE30" s="74" t="n"/>
      <c r="CF30" s="74" t="n"/>
      <c r="CG30" s="74" t="n"/>
      <c r="CH30" s="74" t="n"/>
      <c r="CI30" s="74" t="n"/>
      <c r="CJ30" s="74" t="n"/>
      <c r="CK30" s="75" t="n">
        <v>695626709</v>
      </c>
      <c r="CL30" s="74" t="inlineStr">
        <is>
          <t>c5a435ed-1b2d-4c53-98d2-dd9352c4eacb</t>
        </is>
      </c>
      <c r="CM30" s="72" t="n">
        <v>46094.37201388889</v>
      </c>
      <c r="CN30" s="74" t="n"/>
      <c r="CO30" s="74" t="n"/>
      <c r="CP30" s="74" t="inlineStr">
        <is>
          <t>submitted_via_web</t>
        </is>
      </c>
      <c r="CQ30" s="74" t="n"/>
      <c r="CR30" s="74" t="inlineStr">
        <is>
          <t>voP5hd3TJJNzzneN7cP2D6</t>
        </is>
      </c>
      <c r="CS30" s="74" t="n"/>
      <c r="CT30" s="74" t="inlineStr">
        <is>
          <t>uuid:c5a435ed-1b2d-4c53-98d2-dd9352c4eacb</t>
        </is>
      </c>
      <c r="CU30" s="75" t="n">
        <v>29</v>
      </c>
    </row>
    <row r="31">
      <c r="A31" s="72" t="n">
        <v>46093.63786035879</v>
      </c>
      <c r="B31" s="72" t="n">
        <v>46094.66376251158</v>
      </c>
      <c r="C31" s="74" t="inlineStr">
        <is>
          <t>Mamat</t>
        </is>
      </c>
      <c r="D31" s="74" t="inlineStr">
        <is>
          <t>Jawa Barat</t>
        </is>
      </c>
      <c r="E31" s="74" t="inlineStr">
        <is>
          <t>Bandung Barat</t>
        </is>
      </c>
      <c r="F31" s="74" t="inlineStr">
        <is>
          <t>Lembang</t>
        </is>
      </c>
      <c r="G31" s="74" t="inlineStr">
        <is>
          <t>KBP0557</t>
        </is>
      </c>
      <c r="H31" s="74" t="inlineStr">
        <is>
          <t>Sapi pedaging Sapi perah</t>
        </is>
      </c>
      <c r="I31" s="75" t="n">
        <v>1</v>
      </c>
      <c r="J31" s="75" t="n">
        <v>1</v>
      </c>
      <c r="K31" s="75" t="n">
        <v>0</v>
      </c>
      <c r="L31" s="75" t="n">
        <v>0</v>
      </c>
      <c r="M31" s="75" t="n">
        <v>0</v>
      </c>
      <c r="N31" s="75" t="n">
        <v>0</v>
      </c>
      <c r="O31" s="75" t="n">
        <v>0</v>
      </c>
      <c r="P31" s="75" t="n">
        <v>0</v>
      </c>
      <c r="Q31" s="75" t="n">
        <v>0</v>
      </c>
      <c r="R31" s="74" t="inlineStr">
        <is>
          <t>Sapi pedaging</t>
        </is>
      </c>
      <c r="S31" s="75" t="n">
        <v>1</v>
      </c>
      <c r="T31" s="75" t="n">
        <v>0</v>
      </c>
      <c r="U31" s="75" t="n">
        <v>0</v>
      </c>
      <c r="V31" s="75" t="n">
        <v>0</v>
      </c>
      <c r="W31" s="75" t="n">
        <v>0</v>
      </c>
      <c r="X31" s="75" t="n">
        <v>0</v>
      </c>
      <c r="Y31" s="75" t="n">
        <v>0</v>
      </c>
      <c r="Z31" s="75" t="n">
        <v>0</v>
      </c>
      <c r="AA31" s="75" t="n">
        <v>0</v>
      </c>
      <c r="AB31" s="74" t="inlineStr">
        <is>
          <t>Sapi perah</t>
        </is>
      </c>
      <c r="AC31" s="75" t="n">
        <v>0</v>
      </c>
      <c r="AD31" s="75" t="n">
        <v>1</v>
      </c>
      <c r="AE31" s="75" t="n">
        <v>0</v>
      </c>
      <c r="AF31" s="75" t="n">
        <v>0</v>
      </c>
      <c r="AG31" s="75" t="n">
        <v>0</v>
      </c>
      <c r="AH31" s="75" t="n">
        <v>0</v>
      </c>
      <c r="AI31" s="75" t="n">
        <v>0</v>
      </c>
      <c r="AJ31" s="75" t="n">
        <v>0</v>
      </c>
      <c r="AK31" s="75" t="n">
        <v>0</v>
      </c>
      <c r="AL31" s="74" t="n"/>
      <c r="AM31" s="75" t="n">
        <v>2</v>
      </c>
      <c r="AN31" s="75" t="n">
        <v>2</v>
      </c>
      <c r="AO31" s="74" t="n"/>
      <c r="AP31" s="74" t="n"/>
      <c r="AQ31" s="74" t="n"/>
      <c r="AR31" s="74" t="n"/>
      <c r="AS31" s="74" t="n"/>
      <c r="AT31" s="74" t="n"/>
      <c r="AU31" s="74" t="n"/>
      <c r="AV31" s="75" t="n">
        <v>2</v>
      </c>
      <c r="AW31" s="74" t="n"/>
      <c r="AX31" s="74" t="n"/>
      <c r="AY31" s="74" t="n"/>
      <c r="AZ31" s="74" t="n"/>
      <c r="BA31" s="74" t="n"/>
      <c r="BB31" s="74" t="n"/>
      <c r="BC31" s="74" t="n"/>
      <c r="BD31" s="74" t="n"/>
      <c r="BE31" s="74" t="n"/>
      <c r="BF31" s="74" t="n"/>
      <c r="BG31" s="74" t="n"/>
      <c r="BH31" s="75" t="n">
        <v>2</v>
      </c>
      <c r="BI31" s="75" t="n">
        <v>0</v>
      </c>
      <c r="BJ31" s="75" t="n">
        <v>0</v>
      </c>
      <c r="BK31" s="75" t="n">
        <v>0</v>
      </c>
      <c r="BL31" s="74" t="n"/>
      <c r="BM31" s="74" t="n"/>
      <c r="BN31" s="74" t="n"/>
      <c r="BO31" s="74" t="n"/>
      <c r="BP31" s="74" t="n"/>
      <c r="BQ31" s="74" t="n"/>
      <c r="BR31" s="74" t="n"/>
      <c r="BS31" s="74" t="n"/>
      <c r="BT31" s="74" t="n"/>
      <c r="BU31" s="74" t="n"/>
      <c r="BV31" s="74" t="n"/>
      <c r="BW31" s="74" t="n"/>
      <c r="BX31" s="74" t="n"/>
      <c r="BY31" s="74" t="n"/>
      <c r="BZ31" s="74" t="n"/>
      <c r="CA31" s="74" t="n"/>
      <c r="CB31" s="74" t="n"/>
      <c r="CC31" s="74" t="n"/>
      <c r="CD31" s="74" t="n"/>
      <c r="CE31" s="74" t="n"/>
      <c r="CF31" s="74" t="n"/>
      <c r="CG31" s="74" t="n"/>
      <c r="CH31" s="74" t="n"/>
      <c r="CI31" s="74" t="n"/>
      <c r="CJ31" s="74" t="n"/>
      <c r="CK31" s="75" t="n">
        <v>695626831</v>
      </c>
      <c r="CL31" s="74" t="inlineStr">
        <is>
          <t>e5a872bb-c676-4491-8831-b1f74ef4a537</t>
        </is>
      </c>
      <c r="CM31" s="72" t="n">
        <v>46094.3720949074</v>
      </c>
      <c r="CN31" s="74" t="n"/>
      <c r="CO31" s="74" t="n"/>
      <c r="CP31" s="74" t="inlineStr">
        <is>
          <t>submitted_via_web</t>
        </is>
      </c>
      <c r="CQ31" s="74" t="n"/>
      <c r="CR31" s="74" t="inlineStr">
        <is>
          <t>voP5hd3TJJNzzneN7cP2D6</t>
        </is>
      </c>
      <c r="CS31" s="74" t="n"/>
      <c r="CT31" s="74" t="inlineStr">
        <is>
          <t>uuid:e5a872bb-c676-4491-8831-b1f74ef4a537</t>
        </is>
      </c>
      <c r="CU31" s="75" t="n">
        <v>30</v>
      </c>
    </row>
    <row r="32">
      <c r="A32" s="72" t="n">
        <v>46093.64226539352</v>
      </c>
      <c r="B32" s="72" t="n">
        <v>46094.66388951389</v>
      </c>
      <c r="C32" s="74" t="inlineStr">
        <is>
          <t>Amin</t>
        </is>
      </c>
      <c r="D32" s="74" t="inlineStr">
        <is>
          <t>Jawa Barat</t>
        </is>
      </c>
      <c r="E32" s="74" t="inlineStr">
        <is>
          <t>Bandung Barat</t>
        </is>
      </c>
      <c r="F32" s="74" t="inlineStr">
        <is>
          <t>Lembang</t>
        </is>
      </c>
      <c r="G32" s="74" t="inlineStr">
        <is>
          <t>KBP0278</t>
        </is>
      </c>
      <c r="H32" s="74" t="inlineStr">
        <is>
          <t>Sapi pedaging Sapi perah</t>
        </is>
      </c>
      <c r="I32" s="75" t="n">
        <v>1</v>
      </c>
      <c r="J32" s="75" t="n">
        <v>1</v>
      </c>
      <c r="K32" s="75" t="n">
        <v>0</v>
      </c>
      <c r="L32" s="75" t="n">
        <v>0</v>
      </c>
      <c r="M32" s="75" t="n">
        <v>0</v>
      </c>
      <c r="N32" s="75" t="n">
        <v>0</v>
      </c>
      <c r="O32" s="75" t="n">
        <v>0</v>
      </c>
      <c r="P32" s="75" t="n">
        <v>0</v>
      </c>
      <c r="Q32" s="75" t="n">
        <v>0</v>
      </c>
      <c r="R32" s="74" t="inlineStr">
        <is>
          <t>Sapi pedaging Sapi perah</t>
        </is>
      </c>
      <c r="S32" s="75" t="n">
        <v>1</v>
      </c>
      <c r="T32" s="75" t="n">
        <v>1</v>
      </c>
      <c r="U32" s="75" t="n">
        <v>0</v>
      </c>
      <c r="V32" s="75" t="n">
        <v>0</v>
      </c>
      <c r="W32" s="75" t="n">
        <v>0</v>
      </c>
      <c r="X32" s="75" t="n">
        <v>0</v>
      </c>
      <c r="Y32" s="75" t="n">
        <v>0</v>
      </c>
      <c r="Z32" s="75" t="n">
        <v>0</v>
      </c>
      <c r="AA32" s="75" t="n">
        <v>0</v>
      </c>
      <c r="AB32" s="74" t="inlineStr">
        <is>
          <t>Sapi pedaging</t>
        </is>
      </c>
      <c r="AC32" s="75" t="n">
        <v>1</v>
      </c>
      <c r="AD32" s="75" t="n">
        <v>0</v>
      </c>
      <c r="AE32" s="75" t="n">
        <v>0</v>
      </c>
      <c r="AF32" s="75" t="n">
        <v>0</v>
      </c>
      <c r="AG32" s="75" t="n">
        <v>0</v>
      </c>
      <c r="AH32" s="75" t="n">
        <v>0</v>
      </c>
      <c r="AI32" s="75" t="n">
        <v>0</v>
      </c>
      <c r="AJ32" s="75" t="n">
        <v>0</v>
      </c>
      <c r="AK32" s="75" t="n">
        <v>0</v>
      </c>
      <c r="AL32" s="74" t="n"/>
      <c r="AM32" s="75" t="n">
        <v>5</v>
      </c>
      <c r="AN32" s="75" t="n">
        <v>4</v>
      </c>
      <c r="AO32" s="74" t="n"/>
      <c r="AP32" s="74" t="n"/>
      <c r="AQ32" s="74" t="n"/>
      <c r="AR32" s="74" t="n"/>
      <c r="AS32" s="74" t="n"/>
      <c r="AT32" s="74" t="n"/>
      <c r="AU32" s="74" t="n"/>
      <c r="AV32" s="75" t="n">
        <v>1</v>
      </c>
      <c r="AW32" s="75" t="n">
        <v>4</v>
      </c>
      <c r="AX32" s="74" t="n"/>
      <c r="AY32" s="74" t="n"/>
      <c r="AZ32" s="74" t="n"/>
      <c r="BA32" s="74" t="n"/>
      <c r="BB32" s="74" t="n"/>
      <c r="BC32" s="74" t="n"/>
      <c r="BD32" s="75" t="n">
        <v>4</v>
      </c>
      <c r="BE32" s="75" t="n">
        <v>0</v>
      </c>
      <c r="BF32" s="75" t="n">
        <v>0</v>
      </c>
      <c r="BG32" s="75" t="n">
        <v>0</v>
      </c>
      <c r="BH32" s="74" t="n"/>
      <c r="BI32" s="74" t="n"/>
      <c r="BJ32" s="74" t="n"/>
      <c r="BK32" s="74" t="n"/>
      <c r="BL32" s="74" t="n"/>
      <c r="BM32" s="74" t="n"/>
      <c r="BN32" s="74" t="n"/>
      <c r="BO32" s="74" t="n"/>
      <c r="BP32" s="74" t="n"/>
      <c r="BQ32" s="74" t="n"/>
      <c r="BR32" s="74" t="n"/>
      <c r="BS32" s="74" t="n"/>
      <c r="BT32" s="74" t="n"/>
      <c r="BU32" s="74" t="n"/>
      <c r="BV32" s="74" t="n"/>
      <c r="BW32" s="74" t="n"/>
      <c r="BX32" s="74" t="n"/>
      <c r="BY32" s="74" t="n"/>
      <c r="BZ32" s="74" t="n"/>
      <c r="CA32" s="74" t="n"/>
      <c r="CB32" s="74" t="n"/>
      <c r="CC32" s="74" t="n"/>
      <c r="CD32" s="74" t="n"/>
      <c r="CE32" s="74" t="n"/>
      <c r="CF32" s="74" t="n"/>
      <c r="CG32" s="74" t="n"/>
      <c r="CH32" s="74" t="n"/>
      <c r="CI32" s="74" t="n"/>
      <c r="CJ32" s="74" t="n"/>
      <c r="CK32" s="75" t="n">
        <v>695627023</v>
      </c>
      <c r="CL32" s="74" t="inlineStr">
        <is>
          <t>1d555ccb-68bb-4d4e-844d-4adff1e072aa</t>
        </is>
      </c>
      <c r="CM32" s="72" t="n">
        <v>46094.3722337963</v>
      </c>
      <c r="CN32" s="74" t="n"/>
      <c r="CO32" s="74" t="n"/>
      <c r="CP32" s="74" t="inlineStr">
        <is>
          <t>submitted_via_web</t>
        </is>
      </c>
      <c r="CQ32" s="74" t="n"/>
      <c r="CR32" s="74" t="inlineStr">
        <is>
          <t>voP5hd3TJJNzzneN7cP2D6</t>
        </is>
      </c>
      <c r="CS32" s="74" t="n"/>
      <c r="CT32" s="74" t="inlineStr">
        <is>
          <t>uuid:1d555ccb-68bb-4d4e-844d-4adff1e072aa</t>
        </is>
      </c>
      <c r="CU32" s="75" t="n">
        <v>31</v>
      </c>
    </row>
    <row r="33">
      <c r="A33" s="72" t="n">
        <v>46093.64025722222</v>
      </c>
      <c r="B33" s="72" t="n">
        <v>46094.66406962963</v>
      </c>
      <c r="C33" s="74" t="inlineStr">
        <is>
          <t>Ayi nana</t>
        </is>
      </c>
      <c r="D33" s="74" t="inlineStr">
        <is>
          <t>Jawa Barat</t>
        </is>
      </c>
      <c r="E33" s="74" t="inlineStr">
        <is>
          <t>Bandung Barat</t>
        </is>
      </c>
      <c r="F33" s="74" t="inlineStr">
        <is>
          <t>Lembang</t>
        </is>
      </c>
      <c r="G33" s="74" t="inlineStr">
        <is>
          <t>KBP0111</t>
        </is>
      </c>
      <c r="H33" s="74" t="inlineStr">
        <is>
          <t>Sapi perah</t>
        </is>
      </c>
      <c r="I33" s="75" t="n">
        <v>0</v>
      </c>
      <c r="J33" s="75" t="n">
        <v>1</v>
      </c>
      <c r="K33" s="75" t="n">
        <v>0</v>
      </c>
      <c r="L33" s="75" t="n">
        <v>0</v>
      </c>
      <c r="M33" s="75" t="n">
        <v>0</v>
      </c>
      <c r="N33" s="75" t="n">
        <v>0</v>
      </c>
      <c r="O33" s="75" t="n">
        <v>0</v>
      </c>
      <c r="P33" s="75" t="n">
        <v>0</v>
      </c>
      <c r="Q33" s="75" t="n">
        <v>0</v>
      </c>
      <c r="R33" s="74" t="inlineStr">
        <is>
          <t>Sapi pedaging Sapi perah</t>
        </is>
      </c>
      <c r="S33" s="75" t="n">
        <v>1</v>
      </c>
      <c r="T33" s="75" t="n">
        <v>1</v>
      </c>
      <c r="U33" s="75" t="n">
        <v>0</v>
      </c>
      <c r="V33" s="75" t="n">
        <v>0</v>
      </c>
      <c r="W33" s="75" t="n">
        <v>0</v>
      </c>
      <c r="X33" s="75" t="n">
        <v>0</v>
      </c>
      <c r="Y33" s="75" t="n">
        <v>0</v>
      </c>
      <c r="Z33" s="75" t="n">
        <v>0</v>
      </c>
      <c r="AA33" s="75" t="n">
        <v>0</v>
      </c>
      <c r="AB33" s="74" t="inlineStr">
        <is>
          <t>Sapi pedaging Sapi perah</t>
        </is>
      </c>
      <c r="AC33" s="75" t="n">
        <v>1</v>
      </c>
      <c r="AD33" s="75" t="n">
        <v>1</v>
      </c>
      <c r="AE33" s="75" t="n">
        <v>0</v>
      </c>
      <c r="AF33" s="75" t="n">
        <v>0</v>
      </c>
      <c r="AG33" s="75" t="n">
        <v>0</v>
      </c>
      <c r="AH33" s="75" t="n">
        <v>0</v>
      </c>
      <c r="AI33" s="75" t="n">
        <v>0</v>
      </c>
      <c r="AJ33" s="75" t="n">
        <v>0</v>
      </c>
      <c r="AK33" s="75" t="n">
        <v>0</v>
      </c>
      <c r="AL33" s="74" t="n"/>
      <c r="AM33" s="74" t="n"/>
      <c r="AN33" s="75" t="n">
        <v>2</v>
      </c>
      <c r="AO33" s="74" t="n"/>
      <c r="AP33" s="74" t="n"/>
      <c r="AQ33" s="74" t="n"/>
      <c r="AR33" s="74" t="n"/>
      <c r="AS33" s="74" t="n"/>
      <c r="AT33" s="74" t="n"/>
      <c r="AU33" s="74" t="n"/>
      <c r="AV33" s="75" t="n">
        <v>2</v>
      </c>
      <c r="AW33" s="75" t="n">
        <v>2</v>
      </c>
      <c r="AX33" s="74" t="n"/>
      <c r="AY33" s="74" t="n"/>
      <c r="AZ33" s="74" t="n"/>
      <c r="BA33" s="74" t="n"/>
      <c r="BB33" s="74" t="n"/>
      <c r="BC33" s="74" t="n"/>
      <c r="BD33" s="75" t="n">
        <v>0</v>
      </c>
      <c r="BE33" s="75" t="n">
        <v>0</v>
      </c>
      <c r="BF33" s="75" t="n">
        <v>2</v>
      </c>
      <c r="BG33" s="75" t="n">
        <v>0</v>
      </c>
      <c r="BH33" s="75" t="n">
        <v>0</v>
      </c>
      <c r="BI33" s="75" t="n">
        <v>0</v>
      </c>
      <c r="BJ33" s="75" t="n">
        <v>0</v>
      </c>
      <c r="BK33" s="75" t="n">
        <v>0</v>
      </c>
      <c r="BL33" s="74" t="n"/>
      <c r="BM33" s="74" t="n"/>
      <c r="BN33" s="74" t="n"/>
      <c r="BO33" s="74" t="n"/>
      <c r="BP33" s="74" t="n"/>
      <c r="BQ33" s="74" t="n"/>
      <c r="BR33" s="74" t="n"/>
      <c r="BS33" s="74" t="n"/>
      <c r="BT33" s="74" t="n"/>
      <c r="BU33" s="74" t="n"/>
      <c r="BV33" s="74" t="n"/>
      <c r="BW33" s="74" t="n"/>
      <c r="BX33" s="74" t="n"/>
      <c r="BY33" s="74" t="n"/>
      <c r="BZ33" s="74" t="n"/>
      <c r="CA33" s="74" t="n"/>
      <c r="CB33" s="74" t="n"/>
      <c r="CC33" s="74" t="n"/>
      <c r="CD33" s="74" t="n"/>
      <c r="CE33" s="74" t="n"/>
      <c r="CF33" s="74" t="n"/>
      <c r="CG33" s="74" t="n"/>
      <c r="CH33" s="74" t="n"/>
      <c r="CI33" s="74" t="n"/>
      <c r="CJ33" s="74" t="n"/>
      <c r="CK33" s="75" t="n">
        <v>695627399</v>
      </c>
      <c r="CL33" s="74" t="inlineStr">
        <is>
          <t>f7d55c0c-db26-4d12-8de4-316c8f2d2235</t>
        </is>
      </c>
      <c r="CM33" s="72" t="n">
        <v>46094.37246527777</v>
      </c>
      <c r="CN33" s="74" t="n"/>
      <c r="CO33" s="74" t="n"/>
      <c r="CP33" s="74" t="inlineStr">
        <is>
          <t>submitted_via_web</t>
        </is>
      </c>
      <c r="CQ33" s="74" t="n"/>
      <c r="CR33" s="74" t="inlineStr">
        <is>
          <t>voP5hd3TJJNzzneN7cP2D6</t>
        </is>
      </c>
      <c r="CS33" s="74" t="n"/>
      <c r="CT33" s="74" t="inlineStr">
        <is>
          <t>uuid:f7d55c0c-db26-4d12-8de4-316c8f2d2235</t>
        </is>
      </c>
      <c r="CU33" s="75" t="n">
        <v>32</v>
      </c>
    </row>
    <row r="34">
      <c r="A34" s="72" t="n">
        <v>46093.64551711806</v>
      </c>
      <c r="B34" s="72" t="n">
        <v>46094.66431423611</v>
      </c>
      <c r="C34" s="74" t="inlineStr">
        <is>
          <t>Rika setiawan</t>
        </is>
      </c>
      <c r="D34" s="74" t="inlineStr">
        <is>
          <t>Jawa Barat</t>
        </is>
      </c>
      <c r="E34" s="74" t="inlineStr">
        <is>
          <t>Bandung Barat</t>
        </is>
      </c>
      <c r="F34" s="74" t="inlineStr">
        <is>
          <t>Lembang</t>
        </is>
      </c>
      <c r="G34" s="74" t="inlineStr">
        <is>
          <t>KBP0560</t>
        </is>
      </c>
      <c r="H34" s="74" t="inlineStr">
        <is>
          <t>Sapi perah</t>
        </is>
      </c>
      <c r="I34" s="75" t="n">
        <v>0</v>
      </c>
      <c r="J34" s="75" t="n">
        <v>1</v>
      </c>
      <c r="K34" s="75" t="n">
        <v>0</v>
      </c>
      <c r="L34" s="75" t="n">
        <v>0</v>
      </c>
      <c r="M34" s="75" t="n">
        <v>0</v>
      </c>
      <c r="N34" s="75" t="n">
        <v>0</v>
      </c>
      <c r="O34" s="75" t="n">
        <v>0</v>
      </c>
      <c r="P34" s="75" t="n">
        <v>0</v>
      </c>
      <c r="Q34" s="75" t="n">
        <v>0</v>
      </c>
      <c r="R34" s="74" t="inlineStr">
        <is>
          <t>Sapi pedaging Sapi perah</t>
        </is>
      </c>
      <c r="S34" s="75" t="n">
        <v>1</v>
      </c>
      <c r="T34" s="75" t="n">
        <v>1</v>
      </c>
      <c r="U34" s="75" t="n">
        <v>0</v>
      </c>
      <c r="V34" s="75" t="n">
        <v>0</v>
      </c>
      <c r="W34" s="75" t="n">
        <v>0</v>
      </c>
      <c r="X34" s="75" t="n">
        <v>0</v>
      </c>
      <c r="Y34" s="75" t="n">
        <v>0</v>
      </c>
      <c r="Z34" s="75" t="n">
        <v>0</v>
      </c>
      <c r="AA34" s="75" t="n">
        <v>0</v>
      </c>
      <c r="AB34" s="74" t="inlineStr">
        <is>
          <t>Sapi pedaging</t>
        </is>
      </c>
      <c r="AC34" s="75" t="n">
        <v>1</v>
      </c>
      <c r="AD34" s="75" t="n">
        <v>0</v>
      </c>
      <c r="AE34" s="75" t="n">
        <v>0</v>
      </c>
      <c r="AF34" s="75" t="n">
        <v>0</v>
      </c>
      <c r="AG34" s="75" t="n">
        <v>0</v>
      </c>
      <c r="AH34" s="75" t="n">
        <v>0</v>
      </c>
      <c r="AI34" s="75" t="n">
        <v>0</v>
      </c>
      <c r="AJ34" s="75" t="n">
        <v>0</v>
      </c>
      <c r="AK34" s="75" t="n">
        <v>0</v>
      </c>
      <c r="AL34" s="74" t="n"/>
      <c r="AM34" s="74" t="n"/>
      <c r="AN34" s="75" t="n">
        <v>3</v>
      </c>
      <c r="AO34" s="74" t="n"/>
      <c r="AP34" s="74" t="n"/>
      <c r="AQ34" s="74" t="n"/>
      <c r="AR34" s="74" t="n"/>
      <c r="AS34" s="74" t="n"/>
      <c r="AT34" s="74" t="n"/>
      <c r="AU34" s="74" t="n"/>
      <c r="AV34" s="75" t="n">
        <v>3</v>
      </c>
      <c r="AW34" s="75" t="n">
        <v>3</v>
      </c>
      <c r="AX34" s="74" t="n"/>
      <c r="AY34" s="74" t="n"/>
      <c r="AZ34" s="74" t="n"/>
      <c r="BA34" s="74" t="n"/>
      <c r="BB34" s="74" t="n"/>
      <c r="BC34" s="74" t="n"/>
      <c r="BD34" s="75" t="n">
        <v>0</v>
      </c>
      <c r="BE34" s="75" t="n">
        <v>0</v>
      </c>
      <c r="BF34" s="75" t="n">
        <v>3</v>
      </c>
      <c r="BG34" s="75" t="n">
        <v>0</v>
      </c>
      <c r="BH34" s="74" t="n"/>
      <c r="BI34" s="74" t="n"/>
      <c r="BJ34" s="74" t="n"/>
      <c r="BK34" s="74" t="n"/>
      <c r="BL34" s="74" t="n"/>
      <c r="BM34" s="74" t="n"/>
      <c r="BN34" s="74" t="n"/>
      <c r="BO34" s="74" t="n"/>
      <c r="BP34" s="74" t="n"/>
      <c r="BQ34" s="74" t="n"/>
      <c r="BR34" s="74" t="n"/>
      <c r="BS34" s="74" t="n"/>
      <c r="BT34" s="74" t="n"/>
      <c r="BU34" s="74" t="n"/>
      <c r="BV34" s="74" t="n"/>
      <c r="BW34" s="74" t="n"/>
      <c r="BX34" s="74" t="n"/>
      <c r="BY34" s="74" t="n"/>
      <c r="BZ34" s="74" t="n"/>
      <c r="CA34" s="74" t="n"/>
      <c r="CB34" s="74" t="n"/>
      <c r="CC34" s="74" t="n"/>
      <c r="CD34" s="74" t="n"/>
      <c r="CE34" s="74" t="n"/>
      <c r="CF34" s="74" t="n"/>
      <c r="CG34" s="74" t="n"/>
      <c r="CH34" s="74" t="n"/>
      <c r="CI34" s="74" t="n"/>
      <c r="CJ34" s="74" t="n"/>
      <c r="CK34" s="75" t="n">
        <v>695627619</v>
      </c>
      <c r="CL34" s="74" t="inlineStr">
        <is>
          <t>664a1b3e-95a5-4941-a313-9db5dfa7d659</t>
        </is>
      </c>
      <c r="CM34" s="72" t="n">
        <v>46094.37265046296</v>
      </c>
      <c r="CN34" s="74" t="n"/>
      <c r="CO34" s="74" t="n"/>
      <c r="CP34" s="74" t="inlineStr">
        <is>
          <t>submitted_via_web</t>
        </is>
      </c>
      <c r="CQ34" s="74" t="n"/>
      <c r="CR34" s="74" t="inlineStr">
        <is>
          <t>voP5hd3TJJNzzneN7cP2D6</t>
        </is>
      </c>
      <c r="CS34" s="74" t="n"/>
      <c r="CT34" s="74" t="inlineStr">
        <is>
          <t>uuid:664a1b3e-95a5-4941-a313-9db5dfa7d659</t>
        </is>
      </c>
      <c r="CU34" s="75" t="n">
        <v>33</v>
      </c>
    </row>
    <row r="35">
      <c r="A35" s="72" t="n">
        <v>46093.64784840278</v>
      </c>
      <c r="B35" s="72" t="n">
        <v>46094.66449577546</v>
      </c>
      <c r="C35" s="74" t="inlineStr">
        <is>
          <t>Dede Suarsih</t>
        </is>
      </c>
      <c r="D35" s="74" t="inlineStr">
        <is>
          <t>Jawa Barat</t>
        </is>
      </c>
      <c r="E35" s="74" t="inlineStr">
        <is>
          <t>Bandung Barat</t>
        </is>
      </c>
      <c r="F35" s="74" t="inlineStr">
        <is>
          <t>Lembang</t>
        </is>
      </c>
      <c r="G35" s="74" t="inlineStr">
        <is>
          <t>KBP0127</t>
        </is>
      </c>
      <c r="H35" s="74" t="inlineStr">
        <is>
          <t>Sapi pedaging Sapi perah</t>
        </is>
      </c>
      <c r="I35" s="75" t="n">
        <v>1</v>
      </c>
      <c r="J35" s="75" t="n">
        <v>1</v>
      </c>
      <c r="K35" s="75" t="n">
        <v>0</v>
      </c>
      <c r="L35" s="75" t="n">
        <v>0</v>
      </c>
      <c r="M35" s="75" t="n">
        <v>0</v>
      </c>
      <c r="N35" s="75" t="n">
        <v>0</v>
      </c>
      <c r="O35" s="75" t="n">
        <v>0</v>
      </c>
      <c r="P35" s="75" t="n">
        <v>0</v>
      </c>
      <c r="Q35" s="75" t="n">
        <v>0</v>
      </c>
      <c r="R35" s="74" t="inlineStr">
        <is>
          <t>Sapi pedaging Sapi perah</t>
        </is>
      </c>
      <c r="S35" s="75" t="n">
        <v>1</v>
      </c>
      <c r="T35" s="75" t="n">
        <v>1</v>
      </c>
      <c r="U35" s="75" t="n">
        <v>0</v>
      </c>
      <c r="V35" s="75" t="n">
        <v>0</v>
      </c>
      <c r="W35" s="75" t="n">
        <v>0</v>
      </c>
      <c r="X35" s="75" t="n">
        <v>0</v>
      </c>
      <c r="Y35" s="75" t="n">
        <v>0</v>
      </c>
      <c r="Z35" s="75" t="n">
        <v>0</v>
      </c>
      <c r="AA35" s="75" t="n">
        <v>0</v>
      </c>
      <c r="AB35" s="74" t="inlineStr">
        <is>
          <t>Sapi pedaging Sapi perah</t>
        </is>
      </c>
      <c r="AC35" s="75" t="n">
        <v>1</v>
      </c>
      <c r="AD35" s="75" t="n">
        <v>1</v>
      </c>
      <c r="AE35" s="75" t="n">
        <v>0</v>
      </c>
      <c r="AF35" s="75" t="n">
        <v>0</v>
      </c>
      <c r="AG35" s="75" t="n">
        <v>0</v>
      </c>
      <c r="AH35" s="75" t="n">
        <v>0</v>
      </c>
      <c r="AI35" s="75" t="n">
        <v>0</v>
      </c>
      <c r="AJ35" s="75" t="n">
        <v>0</v>
      </c>
      <c r="AK35" s="75" t="n">
        <v>0</v>
      </c>
      <c r="AL35" s="74" t="n"/>
      <c r="AM35" s="75" t="n">
        <v>2</v>
      </c>
      <c r="AN35" s="75" t="n">
        <v>2</v>
      </c>
      <c r="AO35" s="74" t="n"/>
      <c r="AP35" s="74" t="n"/>
      <c r="AQ35" s="74" t="n"/>
      <c r="AR35" s="74" t="n"/>
      <c r="AS35" s="74" t="n"/>
      <c r="AT35" s="74" t="n"/>
      <c r="AU35" s="74" t="n"/>
      <c r="AV35" s="75" t="n">
        <v>3</v>
      </c>
      <c r="AW35" s="75" t="n">
        <v>1</v>
      </c>
      <c r="AX35" s="74" t="n"/>
      <c r="AY35" s="74" t="n"/>
      <c r="AZ35" s="74" t="n"/>
      <c r="BA35" s="74" t="n"/>
      <c r="BB35" s="74" t="n"/>
      <c r="BC35" s="74" t="n"/>
      <c r="BD35" s="75" t="n">
        <v>0</v>
      </c>
      <c r="BE35" s="75" t="n">
        <v>0</v>
      </c>
      <c r="BF35" s="75" t="n">
        <v>1</v>
      </c>
      <c r="BG35" s="75" t="n">
        <v>0</v>
      </c>
      <c r="BH35" s="75" t="n">
        <v>1</v>
      </c>
      <c r="BI35" s="75" t="n">
        <v>0</v>
      </c>
      <c r="BJ35" s="75" t="n">
        <v>0</v>
      </c>
      <c r="BK35" s="75" t="n">
        <v>0</v>
      </c>
      <c r="BL35" s="74" t="n"/>
      <c r="BM35" s="74" t="n"/>
      <c r="BN35" s="74" t="n"/>
      <c r="BO35" s="74" t="n"/>
      <c r="BP35" s="74" t="n"/>
      <c r="BQ35" s="74" t="n"/>
      <c r="BR35" s="74" t="n"/>
      <c r="BS35" s="74" t="n"/>
      <c r="BT35" s="74" t="n"/>
      <c r="BU35" s="74" t="n"/>
      <c r="BV35" s="74" t="n"/>
      <c r="BW35" s="74" t="n"/>
      <c r="BX35" s="74" t="n"/>
      <c r="BY35" s="74" t="n"/>
      <c r="BZ35" s="74" t="n"/>
      <c r="CA35" s="74" t="n"/>
      <c r="CB35" s="74" t="n"/>
      <c r="CC35" s="74" t="n"/>
      <c r="CD35" s="74" t="n"/>
      <c r="CE35" s="74" t="n"/>
      <c r="CF35" s="74" t="n"/>
      <c r="CG35" s="74" t="n"/>
      <c r="CH35" s="74" t="n"/>
      <c r="CI35" s="74" t="n"/>
      <c r="CJ35" s="74" t="n"/>
      <c r="CK35" s="75" t="n">
        <v>695627800</v>
      </c>
      <c r="CL35" s="74" t="inlineStr">
        <is>
          <t>01e1d726-d79a-4aa8-b70f-fff61b9489e9</t>
        </is>
      </c>
      <c r="CM35" s="72" t="n">
        <v>46094.37283564815</v>
      </c>
      <c r="CN35" s="74" t="n"/>
      <c r="CO35" s="74" t="n"/>
      <c r="CP35" s="74" t="inlineStr">
        <is>
          <t>submitted_via_web</t>
        </is>
      </c>
      <c r="CQ35" s="74" t="n"/>
      <c r="CR35" s="74" t="inlineStr">
        <is>
          <t>voP5hd3TJJNzzneN7cP2D6</t>
        </is>
      </c>
      <c r="CS35" s="74" t="n"/>
      <c r="CT35" s="74" t="inlineStr">
        <is>
          <t>uuid:01e1d726-d79a-4aa8-b70f-fff61b9489e9</t>
        </is>
      </c>
      <c r="CU35" s="75" t="n">
        <v>34</v>
      </c>
    </row>
    <row r="36">
      <c r="A36" s="72" t="n">
        <v>46093.65035868056</v>
      </c>
      <c r="B36" s="72" t="n">
        <v>46094.66458708333</v>
      </c>
      <c r="C36" s="74" t="inlineStr">
        <is>
          <t>Ayi Wiharya</t>
        </is>
      </c>
      <c r="D36" s="74" t="inlineStr">
        <is>
          <t>Jawa Barat</t>
        </is>
      </c>
      <c r="E36" s="74" t="inlineStr">
        <is>
          <t>Bandung Barat</t>
        </is>
      </c>
      <c r="F36" s="74" t="inlineStr">
        <is>
          <t>Parongpong</t>
        </is>
      </c>
      <c r="G36" s="74" t="inlineStr">
        <is>
          <t>DCP0066</t>
        </is>
      </c>
      <c r="H36" s="74" t="inlineStr">
        <is>
          <t>Sapi pedaging Sapi perah</t>
        </is>
      </c>
      <c r="I36" s="75" t="n">
        <v>1</v>
      </c>
      <c r="J36" s="75" t="n">
        <v>1</v>
      </c>
      <c r="K36" s="75" t="n">
        <v>0</v>
      </c>
      <c r="L36" s="75" t="n">
        <v>0</v>
      </c>
      <c r="M36" s="75" t="n">
        <v>0</v>
      </c>
      <c r="N36" s="75" t="n">
        <v>0</v>
      </c>
      <c r="O36" s="75" t="n">
        <v>0</v>
      </c>
      <c r="P36" s="75" t="n">
        <v>0</v>
      </c>
      <c r="Q36" s="75" t="n">
        <v>0</v>
      </c>
      <c r="R36" s="74" t="inlineStr">
        <is>
          <t>Sapi pedaging Sapi perah</t>
        </is>
      </c>
      <c r="S36" s="75" t="n">
        <v>1</v>
      </c>
      <c r="T36" s="75" t="n">
        <v>1</v>
      </c>
      <c r="U36" s="75" t="n">
        <v>0</v>
      </c>
      <c r="V36" s="75" t="n">
        <v>0</v>
      </c>
      <c r="W36" s="75" t="n">
        <v>0</v>
      </c>
      <c r="X36" s="75" t="n">
        <v>0</v>
      </c>
      <c r="Y36" s="75" t="n">
        <v>0</v>
      </c>
      <c r="Z36" s="75" t="n">
        <v>0</v>
      </c>
      <c r="AA36" s="75" t="n">
        <v>0</v>
      </c>
      <c r="AB36" s="74" t="inlineStr">
        <is>
          <t>Sapi perah</t>
        </is>
      </c>
      <c r="AC36" s="75" t="n">
        <v>0</v>
      </c>
      <c r="AD36" s="75" t="n">
        <v>1</v>
      </c>
      <c r="AE36" s="75" t="n">
        <v>0</v>
      </c>
      <c r="AF36" s="75" t="n">
        <v>0</v>
      </c>
      <c r="AG36" s="75" t="n">
        <v>0</v>
      </c>
      <c r="AH36" s="75" t="n">
        <v>0</v>
      </c>
      <c r="AI36" s="75" t="n">
        <v>0</v>
      </c>
      <c r="AJ36" s="75" t="n">
        <v>0</v>
      </c>
      <c r="AK36" s="75" t="n">
        <v>0</v>
      </c>
      <c r="AL36" s="74" t="n"/>
      <c r="AM36" s="75" t="n">
        <v>4</v>
      </c>
      <c r="AN36" s="75" t="n">
        <v>5</v>
      </c>
      <c r="AO36" s="74" t="n"/>
      <c r="AP36" s="74" t="n"/>
      <c r="AQ36" s="74" t="n"/>
      <c r="AR36" s="74" t="n"/>
      <c r="AS36" s="74" t="n"/>
      <c r="AT36" s="74" t="n"/>
      <c r="AU36" s="74" t="n"/>
      <c r="AV36" s="75" t="n">
        <v>4</v>
      </c>
      <c r="AW36" s="75" t="n">
        <v>3</v>
      </c>
      <c r="AX36" s="74" t="n"/>
      <c r="AY36" s="74" t="n"/>
      <c r="AZ36" s="74" t="n"/>
      <c r="BA36" s="74" t="n"/>
      <c r="BB36" s="74" t="n"/>
      <c r="BC36" s="74" t="n"/>
      <c r="BD36" s="74" t="n"/>
      <c r="BE36" s="74" t="n"/>
      <c r="BF36" s="74" t="n"/>
      <c r="BG36" s="74" t="n"/>
      <c r="BH36" s="75" t="n">
        <v>2</v>
      </c>
      <c r="BI36" s="75" t="n">
        <v>0</v>
      </c>
      <c r="BJ36" s="75" t="n">
        <v>0</v>
      </c>
      <c r="BK36" s="75" t="n">
        <v>0</v>
      </c>
      <c r="BL36" s="74" t="n"/>
      <c r="BM36" s="74" t="n"/>
      <c r="BN36" s="74" t="n"/>
      <c r="BO36" s="74" t="n"/>
      <c r="BP36" s="74" t="n"/>
      <c r="BQ36" s="74" t="n"/>
      <c r="BR36" s="74" t="n"/>
      <c r="BS36" s="74" t="n"/>
      <c r="BT36" s="74" t="n"/>
      <c r="BU36" s="74" t="n"/>
      <c r="BV36" s="74" t="n"/>
      <c r="BW36" s="74" t="n"/>
      <c r="BX36" s="74" t="n"/>
      <c r="BY36" s="74" t="n"/>
      <c r="BZ36" s="74" t="n"/>
      <c r="CA36" s="74" t="n"/>
      <c r="CB36" s="74" t="n"/>
      <c r="CC36" s="74" t="n"/>
      <c r="CD36" s="74" t="n"/>
      <c r="CE36" s="74" t="n"/>
      <c r="CF36" s="74" t="n"/>
      <c r="CG36" s="74" t="n"/>
      <c r="CH36" s="74" t="n"/>
      <c r="CI36" s="74" t="n"/>
      <c r="CJ36" s="74" t="n"/>
      <c r="CK36" s="75" t="n">
        <v>695627898</v>
      </c>
      <c r="CL36" s="74" t="inlineStr">
        <is>
          <t>d0b679ff-b5bd-4919-a074-38b777764fe1</t>
        </is>
      </c>
      <c r="CM36" s="72" t="n">
        <v>46094.37292824074</v>
      </c>
      <c r="CN36" s="74" t="n"/>
      <c r="CO36" s="74" t="n"/>
      <c r="CP36" s="74" t="inlineStr">
        <is>
          <t>submitted_via_web</t>
        </is>
      </c>
      <c r="CQ36" s="74" t="n"/>
      <c r="CR36" s="74" t="inlineStr">
        <is>
          <t>voP5hd3TJJNzzneN7cP2D6</t>
        </is>
      </c>
      <c r="CS36" s="74" t="n"/>
      <c r="CT36" s="74" t="inlineStr">
        <is>
          <t>uuid:d0b679ff-b5bd-4919-a074-38b777764fe1</t>
        </is>
      </c>
      <c r="CU36" s="75" t="n">
        <v>35</v>
      </c>
    </row>
    <row r="37">
      <c r="A37" s="72" t="n">
        <v>46093.65274881945</v>
      </c>
      <c r="B37" s="72" t="n">
        <v>46094.66476565972</v>
      </c>
      <c r="C37" s="74" t="inlineStr">
        <is>
          <t>Cucu Suryati</t>
        </is>
      </c>
      <c r="D37" s="74" t="inlineStr">
        <is>
          <t>Jawa Barat</t>
        </is>
      </c>
      <c r="E37" s="74" t="inlineStr">
        <is>
          <t>Bandung Barat</t>
        </is>
      </c>
      <c r="F37" s="74" t="inlineStr">
        <is>
          <t>Parongpong</t>
        </is>
      </c>
      <c r="G37" s="74" t="inlineStr">
        <is>
          <t>DCP0051</t>
        </is>
      </c>
      <c r="H37" s="74" t="inlineStr">
        <is>
          <t>Sapi pedaging Sapi perah</t>
        </is>
      </c>
      <c r="I37" s="75" t="n">
        <v>1</v>
      </c>
      <c r="J37" s="75" t="n">
        <v>1</v>
      </c>
      <c r="K37" s="75" t="n">
        <v>0</v>
      </c>
      <c r="L37" s="75" t="n">
        <v>0</v>
      </c>
      <c r="M37" s="75" t="n">
        <v>0</v>
      </c>
      <c r="N37" s="75" t="n">
        <v>0</v>
      </c>
      <c r="O37" s="75" t="n">
        <v>0</v>
      </c>
      <c r="P37" s="75" t="n">
        <v>0</v>
      </c>
      <c r="Q37" s="75" t="n">
        <v>0</v>
      </c>
      <c r="R37" s="74" t="inlineStr">
        <is>
          <t>Sapi pedaging Sapi perah</t>
        </is>
      </c>
      <c r="S37" s="75" t="n">
        <v>1</v>
      </c>
      <c r="T37" s="75" t="n">
        <v>1</v>
      </c>
      <c r="U37" s="75" t="n">
        <v>0</v>
      </c>
      <c r="V37" s="75" t="n">
        <v>0</v>
      </c>
      <c r="W37" s="75" t="n">
        <v>0</v>
      </c>
      <c r="X37" s="75" t="n">
        <v>0</v>
      </c>
      <c r="Y37" s="75" t="n">
        <v>0</v>
      </c>
      <c r="Z37" s="75" t="n">
        <v>0</v>
      </c>
      <c r="AA37" s="75" t="n">
        <v>0</v>
      </c>
      <c r="AB37" s="74" t="inlineStr">
        <is>
          <t>Tidak ada</t>
        </is>
      </c>
      <c r="AC37" s="75" t="n">
        <v>0</v>
      </c>
      <c r="AD37" s="75" t="n">
        <v>0</v>
      </c>
      <c r="AE37" s="75" t="n">
        <v>0</v>
      </c>
      <c r="AF37" s="75" t="n">
        <v>0</v>
      </c>
      <c r="AG37" s="75" t="n">
        <v>0</v>
      </c>
      <c r="AH37" s="75" t="n">
        <v>0</v>
      </c>
      <c r="AI37" s="75" t="n">
        <v>0</v>
      </c>
      <c r="AJ37" s="75" t="n">
        <v>0</v>
      </c>
      <c r="AK37" s="75" t="n">
        <v>1</v>
      </c>
      <c r="AL37" s="74" t="n"/>
      <c r="AM37" s="75" t="n">
        <v>7</v>
      </c>
      <c r="AN37" s="75" t="n">
        <v>10</v>
      </c>
      <c r="AO37" s="74" t="n"/>
      <c r="AP37" s="74" t="n"/>
      <c r="AQ37" s="74" t="n"/>
      <c r="AR37" s="74" t="n"/>
      <c r="AS37" s="74" t="n"/>
      <c r="AT37" s="74" t="n"/>
      <c r="AU37" s="74" t="n"/>
      <c r="AV37" s="75" t="n">
        <v>7</v>
      </c>
      <c r="AW37" s="75" t="n">
        <v>10</v>
      </c>
      <c r="AX37" s="74" t="n"/>
      <c r="AY37" s="74" t="n"/>
      <c r="AZ37" s="74" t="n"/>
      <c r="BA37" s="74" t="n"/>
      <c r="BB37" s="74" t="n"/>
      <c r="BC37" s="74" t="n"/>
      <c r="BD37" s="74" t="n"/>
      <c r="BE37" s="74" t="n"/>
      <c r="BF37" s="74" t="n"/>
      <c r="BG37" s="74" t="n"/>
      <c r="BH37" s="74" t="n"/>
      <c r="BI37" s="74" t="n"/>
      <c r="BJ37" s="74" t="n"/>
      <c r="BK37" s="74" t="n"/>
      <c r="BL37" s="74" t="n"/>
      <c r="BM37" s="74" t="n"/>
      <c r="BN37" s="74" t="n"/>
      <c r="BO37" s="74" t="n"/>
      <c r="BP37" s="74" t="n"/>
      <c r="BQ37" s="74" t="n"/>
      <c r="BR37" s="74" t="n"/>
      <c r="BS37" s="74" t="n"/>
      <c r="BT37" s="74" t="n"/>
      <c r="BU37" s="74" t="n"/>
      <c r="BV37" s="74" t="n"/>
      <c r="BW37" s="74" t="n"/>
      <c r="BX37" s="74" t="n"/>
      <c r="BY37" s="74" t="n"/>
      <c r="BZ37" s="74" t="n"/>
      <c r="CA37" s="74" t="n"/>
      <c r="CB37" s="74" t="n"/>
      <c r="CC37" s="74" t="n"/>
      <c r="CD37" s="74" t="n"/>
      <c r="CE37" s="74" t="n"/>
      <c r="CF37" s="74" t="n"/>
      <c r="CG37" s="74" t="n"/>
      <c r="CH37" s="74" t="n"/>
      <c r="CI37" s="74" t="n"/>
      <c r="CJ37" s="74" t="n"/>
      <c r="CK37" s="75" t="n">
        <v>695628121</v>
      </c>
      <c r="CL37" s="74" t="inlineStr">
        <is>
          <t>b736c8d7-8b9d-46ce-9cba-b30542f3e268</t>
        </is>
      </c>
      <c r="CM37" s="72" t="n">
        <v>46094.37310185185</v>
      </c>
      <c r="CN37" s="74" t="n"/>
      <c r="CO37" s="74" t="n"/>
      <c r="CP37" s="74" t="inlineStr">
        <is>
          <t>submitted_via_web</t>
        </is>
      </c>
      <c r="CQ37" s="74" t="n"/>
      <c r="CR37" s="74" t="inlineStr">
        <is>
          <t>voP5hd3TJJNzzneN7cP2D6</t>
        </is>
      </c>
      <c r="CS37" s="74" t="n"/>
      <c r="CT37" s="74" t="inlineStr">
        <is>
          <t>uuid:b736c8d7-8b9d-46ce-9cba-b30542f3e268</t>
        </is>
      </c>
      <c r="CU37" s="75" t="n">
        <v>36</v>
      </c>
    </row>
    <row r="38">
      <c r="A38" s="72" t="n">
        <v>46093.65435556713</v>
      </c>
      <c r="B38" s="72" t="n">
        <v>46094.66493982639</v>
      </c>
      <c r="C38" s="74" t="inlineStr">
        <is>
          <t>Iden Koswara</t>
        </is>
      </c>
      <c r="D38" s="74" t="inlineStr">
        <is>
          <t>Jawa Barat</t>
        </is>
      </c>
      <c r="E38" s="74" t="inlineStr">
        <is>
          <t>BandungBarat</t>
        </is>
      </c>
      <c r="F38" s="74" t="inlineStr">
        <is>
          <t>Lembang</t>
        </is>
      </c>
      <c r="G38" s="74" t="inlineStr">
        <is>
          <t>KIP0129</t>
        </is>
      </c>
      <c r="H38" s="74" t="inlineStr">
        <is>
          <t>Sapi pedaging Sapi perah</t>
        </is>
      </c>
      <c r="I38" s="75" t="n">
        <v>1</v>
      </c>
      <c r="J38" s="75" t="n">
        <v>1</v>
      </c>
      <c r="K38" s="75" t="n">
        <v>0</v>
      </c>
      <c r="L38" s="75" t="n">
        <v>0</v>
      </c>
      <c r="M38" s="75" t="n">
        <v>0</v>
      </c>
      <c r="N38" s="75" t="n">
        <v>0</v>
      </c>
      <c r="O38" s="75" t="n">
        <v>0</v>
      </c>
      <c r="P38" s="75" t="n">
        <v>0</v>
      </c>
      <c r="Q38" s="75" t="n">
        <v>0</v>
      </c>
      <c r="R38" s="74" t="inlineStr">
        <is>
          <t>Sapi pedaging Sapi perah</t>
        </is>
      </c>
      <c r="S38" s="75" t="n">
        <v>1</v>
      </c>
      <c r="T38" s="75" t="n">
        <v>1</v>
      </c>
      <c r="U38" s="75" t="n">
        <v>0</v>
      </c>
      <c r="V38" s="75" t="n">
        <v>0</v>
      </c>
      <c r="W38" s="75" t="n">
        <v>0</v>
      </c>
      <c r="X38" s="75" t="n">
        <v>0</v>
      </c>
      <c r="Y38" s="75" t="n">
        <v>0</v>
      </c>
      <c r="Z38" s="75" t="n">
        <v>0</v>
      </c>
      <c r="AA38" s="75" t="n">
        <v>0</v>
      </c>
      <c r="AB38" s="74" t="inlineStr">
        <is>
          <t>Tidak ada</t>
        </is>
      </c>
      <c r="AC38" s="75" t="n">
        <v>0</v>
      </c>
      <c r="AD38" s="75" t="n">
        <v>0</v>
      </c>
      <c r="AE38" s="75" t="n">
        <v>0</v>
      </c>
      <c r="AF38" s="75" t="n">
        <v>0</v>
      </c>
      <c r="AG38" s="75" t="n">
        <v>0</v>
      </c>
      <c r="AH38" s="75" t="n">
        <v>0</v>
      </c>
      <c r="AI38" s="75" t="n">
        <v>0</v>
      </c>
      <c r="AJ38" s="75" t="n">
        <v>0</v>
      </c>
      <c r="AK38" s="75" t="n">
        <v>1</v>
      </c>
      <c r="AL38" s="74" t="n"/>
      <c r="AM38" s="75" t="n">
        <v>2</v>
      </c>
      <c r="AN38" s="75" t="n">
        <v>3</v>
      </c>
      <c r="AO38" s="74" t="n"/>
      <c r="AP38" s="74" t="n"/>
      <c r="AQ38" s="74" t="n"/>
      <c r="AR38" s="74" t="n"/>
      <c r="AS38" s="74" t="n"/>
      <c r="AT38" s="74" t="n"/>
      <c r="AU38" s="74" t="n"/>
      <c r="AV38" s="75" t="n">
        <v>2</v>
      </c>
      <c r="AW38" s="75" t="n">
        <v>3</v>
      </c>
      <c r="AX38" s="74" t="n"/>
      <c r="AY38" s="74" t="n"/>
      <c r="AZ38" s="74" t="n"/>
      <c r="BA38" s="74" t="n"/>
      <c r="BB38" s="74" t="n"/>
      <c r="BC38" s="74" t="n"/>
      <c r="BD38" s="74" t="n"/>
      <c r="BE38" s="74" t="n"/>
      <c r="BF38" s="74" t="n"/>
      <c r="BG38" s="74" t="n"/>
      <c r="BH38" s="74" t="n"/>
      <c r="BI38" s="74" t="n"/>
      <c r="BJ38" s="74" t="n"/>
      <c r="BK38" s="74" t="n"/>
      <c r="BL38" s="74" t="n"/>
      <c r="BM38" s="74" t="n"/>
      <c r="BN38" s="74" t="n"/>
      <c r="BO38" s="74" t="n"/>
      <c r="BP38" s="74" t="n"/>
      <c r="BQ38" s="74" t="n"/>
      <c r="BR38" s="74" t="n"/>
      <c r="BS38" s="74" t="n"/>
      <c r="BT38" s="74" t="n"/>
      <c r="BU38" s="74" t="n"/>
      <c r="BV38" s="74" t="n"/>
      <c r="BW38" s="74" t="n"/>
      <c r="BX38" s="74" t="n"/>
      <c r="BY38" s="74" t="n"/>
      <c r="BZ38" s="74" t="n"/>
      <c r="CA38" s="74" t="n"/>
      <c r="CB38" s="74" t="n"/>
      <c r="CC38" s="74" t="n"/>
      <c r="CD38" s="74" t="n"/>
      <c r="CE38" s="74" t="n"/>
      <c r="CF38" s="74" t="n"/>
      <c r="CG38" s="74" t="n"/>
      <c r="CH38" s="74" t="n"/>
      <c r="CI38" s="74" t="n"/>
      <c r="CJ38" s="74" t="n"/>
      <c r="CK38" s="75" t="n">
        <v>695628377</v>
      </c>
      <c r="CL38" s="74" t="inlineStr">
        <is>
          <t>ffc1dfcb-57b5-43c6-a076-9b74c81fe152</t>
        </is>
      </c>
      <c r="CM38" s="72" t="n">
        <v>46094.37329861111</v>
      </c>
      <c r="CN38" s="74" t="n"/>
      <c r="CO38" s="74" t="n"/>
      <c r="CP38" s="74" t="inlineStr">
        <is>
          <t>submitted_via_web</t>
        </is>
      </c>
      <c r="CQ38" s="74" t="n"/>
      <c r="CR38" s="74" t="inlineStr">
        <is>
          <t>voP5hd3TJJNzzneN7cP2D6</t>
        </is>
      </c>
      <c r="CS38" s="74" t="n"/>
      <c r="CT38" s="74" t="inlineStr">
        <is>
          <t>uuid:ffc1dfcb-57b5-43c6-a076-9b74c81fe152</t>
        </is>
      </c>
      <c r="CU38" s="75" t="n">
        <v>37</v>
      </c>
    </row>
    <row r="39">
      <c r="A39" s="72" t="n">
        <v>46093.65604414352</v>
      </c>
      <c r="B39" s="72" t="n">
        <v>46094.66505886574</v>
      </c>
      <c r="C39" s="74" t="inlineStr">
        <is>
          <t>Ero</t>
        </is>
      </c>
      <c r="D39" s="74" t="inlineStr">
        <is>
          <t>Jawa Barat</t>
        </is>
      </c>
      <c r="E39" s="74" t="inlineStr">
        <is>
          <t>Bandung Barat</t>
        </is>
      </c>
      <c r="F39" s="74" t="inlineStr">
        <is>
          <t>Lembang</t>
        </is>
      </c>
      <c r="G39" s="74" t="inlineStr">
        <is>
          <t>KBP0316</t>
        </is>
      </c>
      <c r="H39" s="74" t="inlineStr">
        <is>
          <t>Sapi perah</t>
        </is>
      </c>
      <c r="I39" s="75" t="n">
        <v>0</v>
      </c>
      <c r="J39" s="75" t="n">
        <v>1</v>
      </c>
      <c r="K39" s="75" t="n">
        <v>0</v>
      </c>
      <c r="L39" s="75" t="n">
        <v>0</v>
      </c>
      <c r="M39" s="75" t="n">
        <v>0</v>
      </c>
      <c r="N39" s="75" t="n">
        <v>0</v>
      </c>
      <c r="O39" s="75" t="n">
        <v>0</v>
      </c>
      <c r="P39" s="75" t="n">
        <v>0</v>
      </c>
      <c r="Q39" s="75" t="n">
        <v>0</v>
      </c>
      <c r="R39" s="74" t="inlineStr">
        <is>
          <t>Sapi perah</t>
        </is>
      </c>
      <c r="S39" s="75" t="n">
        <v>0</v>
      </c>
      <c r="T39" s="75" t="n">
        <v>1</v>
      </c>
      <c r="U39" s="75" t="n">
        <v>0</v>
      </c>
      <c r="V39" s="75" t="n">
        <v>0</v>
      </c>
      <c r="W39" s="75" t="n">
        <v>0</v>
      </c>
      <c r="X39" s="75" t="n">
        <v>0</v>
      </c>
      <c r="Y39" s="75" t="n">
        <v>0</v>
      </c>
      <c r="Z39" s="75" t="n">
        <v>0</v>
      </c>
      <c r="AA39" s="75" t="n">
        <v>0</v>
      </c>
      <c r="AB39" s="74" t="inlineStr">
        <is>
          <t>Tidak ada</t>
        </is>
      </c>
      <c r="AC39" s="75" t="n">
        <v>0</v>
      </c>
      <c r="AD39" s="75" t="n">
        <v>0</v>
      </c>
      <c r="AE39" s="75" t="n">
        <v>0</v>
      </c>
      <c r="AF39" s="75" t="n">
        <v>0</v>
      </c>
      <c r="AG39" s="75" t="n">
        <v>0</v>
      </c>
      <c r="AH39" s="75" t="n">
        <v>0</v>
      </c>
      <c r="AI39" s="75" t="n">
        <v>0</v>
      </c>
      <c r="AJ39" s="75" t="n">
        <v>0</v>
      </c>
      <c r="AK39" s="75" t="n">
        <v>1</v>
      </c>
      <c r="AL39" s="74" t="n"/>
      <c r="AM39" s="74" t="n"/>
      <c r="AN39" s="75" t="n">
        <v>5</v>
      </c>
      <c r="AO39" s="74" t="n"/>
      <c r="AP39" s="74" t="n"/>
      <c r="AQ39" s="74" t="n"/>
      <c r="AR39" s="74" t="n"/>
      <c r="AS39" s="74" t="n"/>
      <c r="AT39" s="74" t="n"/>
      <c r="AU39" s="74" t="n"/>
      <c r="AV39" s="74" t="n"/>
      <c r="AW39" s="75" t="n">
        <v>5</v>
      </c>
      <c r="AX39" s="74" t="n"/>
      <c r="AY39" s="74" t="n"/>
      <c r="AZ39" s="74" t="n"/>
      <c r="BA39" s="74" t="n"/>
      <c r="BB39" s="74" t="n"/>
      <c r="BC39" s="74" t="n"/>
      <c r="BD39" s="74" t="n"/>
      <c r="BE39" s="74" t="n"/>
      <c r="BF39" s="74" t="n"/>
      <c r="BG39" s="74" t="n"/>
      <c r="BH39" s="74" t="n"/>
      <c r="BI39" s="74" t="n"/>
      <c r="BJ39" s="74" t="n"/>
      <c r="BK39" s="74" t="n"/>
      <c r="BL39" s="74" t="n"/>
      <c r="BM39" s="74" t="n"/>
      <c r="BN39" s="74" t="n"/>
      <c r="BO39" s="74" t="n"/>
      <c r="BP39" s="74" t="n"/>
      <c r="BQ39" s="74" t="n"/>
      <c r="BR39" s="74" t="n"/>
      <c r="BS39" s="74" t="n"/>
      <c r="BT39" s="74" t="n"/>
      <c r="BU39" s="74" t="n"/>
      <c r="BV39" s="74" t="n"/>
      <c r="BW39" s="74" t="n"/>
      <c r="BX39" s="74" t="n"/>
      <c r="BY39" s="74" t="n"/>
      <c r="BZ39" s="74" t="n"/>
      <c r="CA39" s="74" t="n"/>
      <c r="CB39" s="74" t="n"/>
      <c r="CC39" s="74" t="n"/>
      <c r="CD39" s="74" t="n"/>
      <c r="CE39" s="74" t="n"/>
      <c r="CF39" s="74" t="n"/>
      <c r="CG39" s="74" t="n"/>
      <c r="CH39" s="74" t="n"/>
      <c r="CI39" s="74" t="n"/>
      <c r="CJ39" s="74" t="n"/>
      <c r="CK39" s="75" t="n">
        <v>695628487</v>
      </c>
      <c r="CL39" s="74" t="inlineStr">
        <is>
          <t>44e80930-3dc6-4946-a9e6-7349e90a4a40</t>
        </is>
      </c>
      <c r="CM39" s="72" t="n">
        <v>46094.37339120371</v>
      </c>
      <c r="CN39" s="74" t="n"/>
      <c r="CO39" s="74" t="n"/>
      <c r="CP39" s="74" t="inlineStr">
        <is>
          <t>submitted_via_web</t>
        </is>
      </c>
      <c r="CQ39" s="74" t="n"/>
      <c r="CR39" s="74" t="inlineStr">
        <is>
          <t>voP5hd3TJJNzzneN7cP2D6</t>
        </is>
      </c>
      <c r="CS39" s="74" t="n"/>
      <c r="CT39" s="74" t="inlineStr">
        <is>
          <t>uuid:44e80930-3dc6-4946-a9e6-7349e90a4a40</t>
        </is>
      </c>
      <c r="CU39" s="75" t="n">
        <v>38</v>
      </c>
    </row>
    <row r="40">
      <c r="A40" s="72" t="n">
        <v>46093.6572178588</v>
      </c>
      <c r="B40" s="72" t="n">
        <v>46094.66515306713</v>
      </c>
      <c r="C40" s="74" t="inlineStr">
        <is>
          <t>Emir</t>
        </is>
      </c>
      <c r="D40" s="74" t="inlineStr">
        <is>
          <t>Jawa Barat</t>
        </is>
      </c>
      <c r="E40" s="74" t="inlineStr">
        <is>
          <t>Bandung Barat</t>
        </is>
      </c>
      <c r="F40" s="74" t="inlineStr">
        <is>
          <t>Lembang</t>
        </is>
      </c>
      <c r="G40" s="74" t="inlineStr">
        <is>
          <t>KBP0291</t>
        </is>
      </c>
      <c r="H40" s="74" t="inlineStr">
        <is>
          <t>Sapi perah</t>
        </is>
      </c>
      <c r="I40" s="75" t="n">
        <v>0</v>
      </c>
      <c r="J40" s="75" t="n">
        <v>1</v>
      </c>
      <c r="K40" s="75" t="n">
        <v>0</v>
      </c>
      <c r="L40" s="75" t="n">
        <v>0</v>
      </c>
      <c r="M40" s="75" t="n">
        <v>0</v>
      </c>
      <c r="N40" s="75" t="n">
        <v>0</v>
      </c>
      <c r="O40" s="75" t="n">
        <v>0</v>
      </c>
      <c r="P40" s="75" t="n">
        <v>0</v>
      </c>
      <c r="Q40" s="75" t="n">
        <v>0</v>
      </c>
      <c r="R40" s="74" t="inlineStr">
        <is>
          <t>Sapi perah</t>
        </is>
      </c>
      <c r="S40" s="75" t="n">
        <v>0</v>
      </c>
      <c r="T40" s="75" t="n">
        <v>1</v>
      </c>
      <c r="U40" s="75" t="n">
        <v>0</v>
      </c>
      <c r="V40" s="75" t="n">
        <v>0</v>
      </c>
      <c r="W40" s="75" t="n">
        <v>0</v>
      </c>
      <c r="X40" s="75" t="n">
        <v>0</v>
      </c>
      <c r="Y40" s="75" t="n">
        <v>0</v>
      </c>
      <c r="Z40" s="75" t="n">
        <v>0</v>
      </c>
      <c r="AA40" s="75" t="n">
        <v>0</v>
      </c>
      <c r="AB40" s="74" t="inlineStr">
        <is>
          <t>Tidak ada</t>
        </is>
      </c>
      <c r="AC40" s="75" t="n">
        <v>0</v>
      </c>
      <c r="AD40" s="75" t="n">
        <v>0</v>
      </c>
      <c r="AE40" s="75" t="n">
        <v>0</v>
      </c>
      <c r="AF40" s="75" t="n">
        <v>0</v>
      </c>
      <c r="AG40" s="75" t="n">
        <v>0</v>
      </c>
      <c r="AH40" s="75" t="n">
        <v>0</v>
      </c>
      <c r="AI40" s="75" t="n">
        <v>0</v>
      </c>
      <c r="AJ40" s="75" t="n">
        <v>0</v>
      </c>
      <c r="AK40" s="75" t="n">
        <v>1</v>
      </c>
      <c r="AL40" s="74" t="n"/>
      <c r="AM40" s="74" t="n"/>
      <c r="AN40" s="75" t="n">
        <v>4</v>
      </c>
      <c r="AO40" s="74" t="n"/>
      <c r="AP40" s="74" t="n"/>
      <c r="AQ40" s="74" t="n"/>
      <c r="AR40" s="74" t="n"/>
      <c r="AS40" s="74" t="n"/>
      <c r="AT40" s="74" t="n"/>
      <c r="AU40" s="74" t="n"/>
      <c r="AV40" s="74" t="n"/>
      <c r="AW40" s="75" t="n">
        <v>4</v>
      </c>
      <c r="AX40" s="74" t="n"/>
      <c r="AY40" s="74" t="n"/>
      <c r="AZ40" s="74" t="n"/>
      <c r="BA40" s="74" t="n"/>
      <c r="BB40" s="74" t="n"/>
      <c r="BC40" s="74" t="n"/>
      <c r="BD40" s="74" t="n"/>
      <c r="BE40" s="74" t="n"/>
      <c r="BF40" s="74" t="n"/>
      <c r="BG40" s="74" t="n"/>
      <c r="BH40" s="74" t="n"/>
      <c r="BI40" s="74" t="n"/>
      <c r="BJ40" s="74" t="n"/>
      <c r="BK40" s="74" t="n"/>
      <c r="BL40" s="74" t="n"/>
      <c r="BM40" s="74" t="n"/>
      <c r="BN40" s="74" t="n"/>
      <c r="BO40" s="74" t="n"/>
      <c r="BP40" s="74" t="n"/>
      <c r="BQ40" s="74" t="n"/>
      <c r="BR40" s="74" t="n"/>
      <c r="BS40" s="74" t="n"/>
      <c r="BT40" s="74" t="n"/>
      <c r="BU40" s="74" t="n"/>
      <c r="BV40" s="74" t="n"/>
      <c r="BW40" s="74" t="n"/>
      <c r="BX40" s="74" t="n"/>
      <c r="BY40" s="74" t="n"/>
      <c r="BZ40" s="74" t="n"/>
      <c r="CA40" s="74" t="n"/>
      <c r="CB40" s="74" t="n"/>
      <c r="CC40" s="74" t="n"/>
      <c r="CD40" s="74" t="n"/>
      <c r="CE40" s="74" t="n"/>
      <c r="CF40" s="74" t="n"/>
      <c r="CG40" s="74" t="n"/>
      <c r="CH40" s="74" t="n"/>
      <c r="CI40" s="74" t="n"/>
      <c r="CJ40" s="74" t="n"/>
      <c r="CK40" s="75" t="n">
        <v>695628639</v>
      </c>
      <c r="CL40" s="74" t="inlineStr">
        <is>
          <t>c2b6b82b-ac86-4bf7-a10a-aeff60a4ef4f</t>
        </is>
      </c>
      <c r="CM40" s="72" t="n">
        <v>46094.37349537037</v>
      </c>
      <c r="CN40" s="74" t="n"/>
      <c r="CO40" s="74" t="n"/>
      <c r="CP40" s="74" t="inlineStr">
        <is>
          <t>submitted_via_web</t>
        </is>
      </c>
      <c r="CQ40" s="74" t="n"/>
      <c r="CR40" s="74" t="inlineStr">
        <is>
          <t>voP5hd3TJJNzzneN7cP2D6</t>
        </is>
      </c>
      <c r="CS40" s="74" t="n"/>
      <c r="CT40" s="74" t="inlineStr">
        <is>
          <t>uuid:c2b6b82b-ac86-4bf7-a10a-aeff60a4ef4f</t>
        </is>
      </c>
      <c r="CU40" s="75" t="n">
        <v>39</v>
      </c>
    </row>
    <row r="41">
      <c r="A41" s="72" t="n">
        <v>46093.65871121528</v>
      </c>
      <c r="B41" s="72" t="n">
        <v>46094.66526958333</v>
      </c>
      <c r="C41" s="74" t="inlineStr">
        <is>
          <t>Atik</t>
        </is>
      </c>
      <c r="D41" s="74" t="inlineStr">
        <is>
          <t>Jawa Barat</t>
        </is>
      </c>
      <c r="E41" s="74" t="inlineStr">
        <is>
          <t>Bandung Barat</t>
        </is>
      </c>
      <c r="F41" s="74" t="inlineStr">
        <is>
          <t>Lembang</t>
        </is>
      </c>
      <c r="G41" s="74" t="inlineStr">
        <is>
          <t>KBP0011</t>
        </is>
      </c>
      <c r="H41" s="74" t="inlineStr">
        <is>
          <t>Sapi perah</t>
        </is>
      </c>
      <c r="I41" s="75" t="n">
        <v>0</v>
      </c>
      <c r="J41" s="75" t="n">
        <v>1</v>
      </c>
      <c r="K41" s="75" t="n">
        <v>0</v>
      </c>
      <c r="L41" s="75" t="n">
        <v>0</v>
      </c>
      <c r="M41" s="75" t="n">
        <v>0</v>
      </c>
      <c r="N41" s="75" t="n">
        <v>0</v>
      </c>
      <c r="O41" s="75" t="n">
        <v>0</v>
      </c>
      <c r="P41" s="75" t="n">
        <v>0</v>
      </c>
      <c r="Q41" s="75" t="n">
        <v>0</v>
      </c>
      <c r="R41" s="74" t="inlineStr">
        <is>
          <t>Sapi perah</t>
        </is>
      </c>
      <c r="S41" s="75" t="n">
        <v>0</v>
      </c>
      <c r="T41" s="75" t="n">
        <v>1</v>
      </c>
      <c r="U41" s="75" t="n">
        <v>0</v>
      </c>
      <c r="V41" s="75" t="n">
        <v>0</v>
      </c>
      <c r="W41" s="75" t="n">
        <v>0</v>
      </c>
      <c r="X41" s="75" t="n">
        <v>0</v>
      </c>
      <c r="Y41" s="75" t="n">
        <v>0</v>
      </c>
      <c r="Z41" s="75" t="n">
        <v>0</v>
      </c>
      <c r="AA41" s="75" t="n">
        <v>0</v>
      </c>
      <c r="AB41" s="74" t="inlineStr">
        <is>
          <t>Tidak ada</t>
        </is>
      </c>
      <c r="AC41" s="75" t="n">
        <v>0</v>
      </c>
      <c r="AD41" s="75" t="n">
        <v>0</v>
      </c>
      <c r="AE41" s="75" t="n">
        <v>0</v>
      </c>
      <c r="AF41" s="75" t="n">
        <v>0</v>
      </c>
      <c r="AG41" s="75" t="n">
        <v>0</v>
      </c>
      <c r="AH41" s="75" t="n">
        <v>0</v>
      </c>
      <c r="AI41" s="75" t="n">
        <v>0</v>
      </c>
      <c r="AJ41" s="75" t="n">
        <v>0</v>
      </c>
      <c r="AK41" s="75" t="n">
        <v>1</v>
      </c>
      <c r="AL41" s="74" t="n"/>
      <c r="AM41" s="74" t="n"/>
      <c r="AN41" s="75" t="n">
        <v>9</v>
      </c>
      <c r="AO41" s="74" t="n"/>
      <c r="AP41" s="74" t="n"/>
      <c r="AQ41" s="74" t="n"/>
      <c r="AR41" s="74" t="n"/>
      <c r="AS41" s="74" t="n"/>
      <c r="AT41" s="74" t="n"/>
      <c r="AU41" s="74" t="n"/>
      <c r="AV41" s="74" t="n"/>
      <c r="AW41" s="75" t="n">
        <v>9</v>
      </c>
      <c r="AX41" s="74" t="n"/>
      <c r="AY41" s="74" t="n"/>
      <c r="AZ41" s="74" t="n"/>
      <c r="BA41" s="74" t="n"/>
      <c r="BB41" s="74" t="n"/>
      <c r="BC41" s="74" t="n"/>
      <c r="BD41" s="74" t="n"/>
      <c r="BE41" s="74" t="n"/>
      <c r="BF41" s="74" t="n"/>
      <c r="BG41" s="74" t="n"/>
      <c r="BH41" s="74" t="n"/>
      <c r="BI41" s="74" t="n"/>
      <c r="BJ41" s="74" t="n"/>
      <c r="BK41" s="74" t="n"/>
      <c r="BL41" s="74" t="n"/>
      <c r="BM41" s="74" t="n"/>
      <c r="BN41" s="74" t="n"/>
      <c r="BO41" s="74" t="n"/>
      <c r="BP41" s="74" t="n"/>
      <c r="BQ41" s="74" t="n"/>
      <c r="BR41" s="74" t="n"/>
      <c r="BS41" s="74" t="n"/>
      <c r="BT41" s="74" t="n"/>
      <c r="BU41" s="74" t="n"/>
      <c r="BV41" s="74" t="n"/>
      <c r="BW41" s="74" t="n"/>
      <c r="BX41" s="74" t="n"/>
      <c r="BY41" s="74" t="n"/>
      <c r="BZ41" s="74" t="n"/>
      <c r="CA41" s="74" t="n"/>
      <c r="CB41" s="74" t="n"/>
      <c r="CC41" s="74" t="n"/>
      <c r="CD41" s="74" t="n"/>
      <c r="CE41" s="74" t="n"/>
      <c r="CF41" s="74" t="n"/>
      <c r="CG41" s="74" t="n"/>
      <c r="CH41" s="74" t="n"/>
      <c r="CI41" s="74" t="n"/>
      <c r="CJ41" s="74" t="n"/>
      <c r="CK41" s="75" t="n">
        <v>695628823</v>
      </c>
      <c r="CL41" s="74" t="inlineStr">
        <is>
          <t>6a8d65a9-3f28-4636-a255-d9b9c9b5b904</t>
        </is>
      </c>
      <c r="CM41" s="72" t="n">
        <v>46094.37361111111</v>
      </c>
      <c r="CN41" s="74" t="n"/>
      <c r="CO41" s="74" t="n"/>
      <c r="CP41" s="74" t="inlineStr">
        <is>
          <t>submitted_via_web</t>
        </is>
      </c>
      <c r="CQ41" s="74" t="n"/>
      <c r="CR41" s="74" t="inlineStr">
        <is>
          <t>voP5hd3TJJNzzneN7cP2D6</t>
        </is>
      </c>
      <c r="CS41" s="74" t="n"/>
      <c r="CT41" s="74" t="inlineStr">
        <is>
          <t>uuid:6a8d65a9-3f28-4636-a255-d9b9c9b5b904</t>
        </is>
      </c>
      <c r="CU41" s="75" t="n">
        <v>40</v>
      </c>
    </row>
    <row r="42">
      <c r="A42" s="72" t="n">
        <v>46093.6621266088</v>
      </c>
      <c r="B42" s="72" t="n">
        <v>46094.66578979167</v>
      </c>
      <c r="C42" s="74" t="inlineStr">
        <is>
          <t>Tati Binti Darta</t>
        </is>
      </c>
      <c r="D42" s="74" t="inlineStr">
        <is>
          <t>Jawa Barat</t>
        </is>
      </c>
      <c r="E42" s="74" t="inlineStr">
        <is>
          <t>Bandung Barat</t>
        </is>
      </c>
      <c r="F42" s="74" t="inlineStr">
        <is>
          <t>Lembang</t>
        </is>
      </c>
      <c r="G42" s="74" t="inlineStr">
        <is>
          <t>KBP0507</t>
        </is>
      </c>
      <c r="H42" s="74" t="inlineStr">
        <is>
          <t>Sapi perah</t>
        </is>
      </c>
      <c r="I42" s="75" t="n">
        <v>0</v>
      </c>
      <c r="J42" s="75" t="n">
        <v>1</v>
      </c>
      <c r="K42" s="75" t="n">
        <v>0</v>
      </c>
      <c r="L42" s="75" t="n">
        <v>0</v>
      </c>
      <c r="M42" s="75" t="n">
        <v>0</v>
      </c>
      <c r="N42" s="75" t="n">
        <v>0</v>
      </c>
      <c r="O42" s="75" t="n">
        <v>0</v>
      </c>
      <c r="P42" s="75" t="n">
        <v>0</v>
      </c>
      <c r="Q42" s="75" t="n">
        <v>0</v>
      </c>
      <c r="R42" s="74" t="inlineStr">
        <is>
          <t>Sapi perah</t>
        </is>
      </c>
      <c r="S42" s="75" t="n">
        <v>0</v>
      </c>
      <c r="T42" s="75" t="n">
        <v>1</v>
      </c>
      <c r="U42" s="75" t="n">
        <v>0</v>
      </c>
      <c r="V42" s="75" t="n">
        <v>0</v>
      </c>
      <c r="W42" s="75" t="n">
        <v>0</v>
      </c>
      <c r="X42" s="75" t="n">
        <v>0</v>
      </c>
      <c r="Y42" s="75" t="n">
        <v>0</v>
      </c>
      <c r="Z42" s="75" t="n">
        <v>0</v>
      </c>
      <c r="AA42" s="75" t="n">
        <v>0</v>
      </c>
      <c r="AB42" s="74" t="inlineStr">
        <is>
          <t>Tidak ada</t>
        </is>
      </c>
      <c r="AC42" s="75" t="n">
        <v>0</v>
      </c>
      <c r="AD42" s="75" t="n">
        <v>0</v>
      </c>
      <c r="AE42" s="75" t="n">
        <v>0</v>
      </c>
      <c r="AF42" s="75" t="n">
        <v>0</v>
      </c>
      <c r="AG42" s="75" t="n">
        <v>0</v>
      </c>
      <c r="AH42" s="75" t="n">
        <v>0</v>
      </c>
      <c r="AI42" s="75" t="n">
        <v>0</v>
      </c>
      <c r="AJ42" s="75" t="n">
        <v>0</v>
      </c>
      <c r="AK42" s="75" t="n">
        <v>1</v>
      </c>
      <c r="AL42" s="74" t="n"/>
      <c r="AM42" s="74" t="n"/>
      <c r="AN42" s="75" t="n">
        <v>2</v>
      </c>
      <c r="AO42" s="74" t="n"/>
      <c r="AP42" s="74" t="n"/>
      <c r="AQ42" s="74" t="n"/>
      <c r="AR42" s="74" t="n"/>
      <c r="AS42" s="74" t="n"/>
      <c r="AT42" s="74" t="n"/>
      <c r="AU42" s="74" t="n"/>
      <c r="AV42" s="74" t="n"/>
      <c r="AW42" s="75" t="n">
        <v>2</v>
      </c>
      <c r="AX42" s="74" t="n"/>
      <c r="AY42" s="74" t="n"/>
      <c r="AZ42" s="74" t="n"/>
      <c r="BA42" s="74" t="n"/>
      <c r="BB42" s="74" t="n"/>
      <c r="BC42" s="74" t="n"/>
      <c r="BD42" s="74" t="n"/>
      <c r="BE42" s="74" t="n"/>
      <c r="BF42" s="74" t="n"/>
      <c r="BG42" s="74" t="n"/>
      <c r="BH42" s="74" t="n"/>
      <c r="BI42" s="74" t="n"/>
      <c r="BJ42" s="74" t="n"/>
      <c r="BK42" s="74" t="n"/>
      <c r="BL42" s="74" t="n"/>
      <c r="BM42" s="74" t="n"/>
      <c r="BN42" s="74" t="n"/>
      <c r="BO42" s="74" t="n"/>
      <c r="BP42" s="74" t="n"/>
      <c r="BQ42" s="74" t="n"/>
      <c r="BR42" s="74" t="n"/>
      <c r="BS42" s="74" t="n"/>
      <c r="BT42" s="74" t="n"/>
      <c r="BU42" s="74" t="n"/>
      <c r="BV42" s="74" t="n"/>
      <c r="BW42" s="74" t="n"/>
      <c r="BX42" s="74" t="n"/>
      <c r="BY42" s="74" t="n"/>
      <c r="BZ42" s="74" t="n"/>
      <c r="CA42" s="74" t="n"/>
      <c r="CB42" s="74" t="n"/>
      <c r="CC42" s="74" t="n"/>
      <c r="CD42" s="74" t="n"/>
      <c r="CE42" s="74" t="n"/>
      <c r="CF42" s="74" t="n"/>
      <c r="CG42" s="74" t="n"/>
      <c r="CH42" s="74" t="n"/>
      <c r="CI42" s="74" t="n"/>
      <c r="CJ42" s="74" t="n"/>
      <c r="CK42" s="75" t="n">
        <v>695629534</v>
      </c>
      <c r="CL42" s="74" t="inlineStr">
        <is>
          <t>45470ff4-704f-4bea-8b58-fa4fdb5bdf70</t>
        </is>
      </c>
      <c r="CM42" s="72" t="n">
        <v>46094.37413194445</v>
      </c>
      <c r="CN42" s="74" t="n"/>
      <c r="CO42" s="74" t="n"/>
      <c r="CP42" s="74" t="inlineStr">
        <is>
          <t>submitted_via_web</t>
        </is>
      </c>
      <c r="CQ42" s="74" t="n"/>
      <c r="CR42" s="74" t="inlineStr">
        <is>
          <t>voP5hd3TJJNzzneN7cP2D6</t>
        </is>
      </c>
      <c r="CS42" s="74" t="n"/>
      <c r="CT42" s="74" t="inlineStr">
        <is>
          <t>uuid:45470ff4-704f-4bea-8b58-fa4fdb5bdf70</t>
        </is>
      </c>
      <c r="CU42" s="75" t="n">
        <v>41</v>
      </c>
    </row>
    <row r="43">
      <c r="A43" s="72" t="n">
        <v>46093.66369671296</v>
      </c>
      <c r="B43" s="72" t="n">
        <v>46094.66587747685</v>
      </c>
      <c r="C43" s="74" t="inlineStr">
        <is>
          <t>Oneng Oman</t>
        </is>
      </c>
      <c r="D43" s="74" t="inlineStr">
        <is>
          <t>Jawa Barat</t>
        </is>
      </c>
      <c r="E43" s="74" t="inlineStr">
        <is>
          <t>BandungBarat</t>
        </is>
      </c>
      <c r="F43" s="74" t="inlineStr">
        <is>
          <t>Lembang</t>
        </is>
      </c>
      <c r="G43" s="74" t="inlineStr">
        <is>
          <t>KBP0353</t>
        </is>
      </c>
      <c r="H43" s="74" t="inlineStr">
        <is>
          <t>Sapi pedaging Sapi perah</t>
        </is>
      </c>
      <c r="I43" s="75" t="n">
        <v>1</v>
      </c>
      <c r="J43" s="75" t="n">
        <v>1</v>
      </c>
      <c r="K43" s="75" t="n">
        <v>0</v>
      </c>
      <c r="L43" s="75" t="n">
        <v>0</v>
      </c>
      <c r="M43" s="75" t="n">
        <v>0</v>
      </c>
      <c r="N43" s="75" t="n">
        <v>0</v>
      </c>
      <c r="O43" s="75" t="n">
        <v>0</v>
      </c>
      <c r="P43" s="75" t="n">
        <v>0</v>
      </c>
      <c r="Q43" s="75" t="n">
        <v>0</v>
      </c>
      <c r="R43" s="74" t="inlineStr">
        <is>
          <t>Tidak ada</t>
        </is>
      </c>
      <c r="S43" s="75" t="n">
        <v>0</v>
      </c>
      <c r="T43" s="75" t="n">
        <v>0</v>
      </c>
      <c r="U43" s="75" t="n">
        <v>0</v>
      </c>
      <c r="V43" s="75" t="n">
        <v>0</v>
      </c>
      <c r="W43" s="75" t="n">
        <v>0</v>
      </c>
      <c r="X43" s="75" t="n">
        <v>0</v>
      </c>
      <c r="Y43" s="75" t="n">
        <v>0</v>
      </c>
      <c r="Z43" s="75" t="n">
        <v>0</v>
      </c>
      <c r="AA43" s="75" t="n">
        <v>1</v>
      </c>
      <c r="AB43" s="74" t="inlineStr">
        <is>
          <t>Sapi pedaging Sapi perah</t>
        </is>
      </c>
      <c r="AC43" s="75" t="n">
        <v>1</v>
      </c>
      <c r="AD43" s="75" t="n">
        <v>1</v>
      </c>
      <c r="AE43" s="75" t="n">
        <v>0</v>
      </c>
      <c r="AF43" s="75" t="n">
        <v>0</v>
      </c>
      <c r="AG43" s="75" t="n">
        <v>0</v>
      </c>
      <c r="AH43" s="75" t="n">
        <v>0</v>
      </c>
      <c r="AI43" s="75" t="n">
        <v>0</v>
      </c>
      <c r="AJ43" s="75" t="n">
        <v>0</v>
      </c>
      <c r="AK43" s="75" t="n">
        <v>0</v>
      </c>
      <c r="AL43" s="74" t="n"/>
      <c r="AM43" s="75" t="n">
        <v>2</v>
      </c>
      <c r="AN43" s="75" t="n">
        <v>4</v>
      </c>
      <c r="AO43" s="74" t="n"/>
      <c r="AP43" s="74" t="n"/>
      <c r="AQ43" s="74" t="n"/>
      <c r="AR43" s="74" t="n"/>
      <c r="AS43" s="74" t="n"/>
      <c r="AT43" s="74" t="n"/>
      <c r="AU43" s="74" t="n"/>
      <c r="AV43" s="74" t="n"/>
      <c r="AW43" s="74" t="n"/>
      <c r="AX43" s="74" t="n"/>
      <c r="AY43" s="74" t="n"/>
      <c r="AZ43" s="74" t="n"/>
      <c r="BA43" s="74" t="n"/>
      <c r="BB43" s="74" t="n"/>
      <c r="BC43" s="74" t="n"/>
      <c r="BD43" s="75" t="n">
        <v>2</v>
      </c>
      <c r="BE43" s="75" t="n">
        <v>0</v>
      </c>
      <c r="BF43" s="75" t="n">
        <v>0</v>
      </c>
      <c r="BG43" s="75" t="n">
        <v>0</v>
      </c>
      <c r="BH43" s="75" t="n">
        <v>4</v>
      </c>
      <c r="BI43" s="75" t="n">
        <v>0</v>
      </c>
      <c r="BJ43" s="75" t="n">
        <v>0</v>
      </c>
      <c r="BK43" s="75" t="n">
        <v>0</v>
      </c>
      <c r="BL43" s="74" t="n"/>
      <c r="BM43" s="74" t="n"/>
      <c r="BN43" s="74" t="n"/>
      <c r="BO43" s="74" t="n"/>
      <c r="BP43" s="74" t="n"/>
      <c r="BQ43" s="74" t="n"/>
      <c r="BR43" s="74" t="n"/>
      <c r="BS43" s="74" t="n"/>
      <c r="BT43" s="74" t="n"/>
      <c r="BU43" s="74" t="n"/>
      <c r="BV43" s="74" t="n"/>
      <c r="BW43" s="74" t="n"/>
      <c r="BX43" s="74" t="n"/>
      <c r="BY43" s="74" t="n"/>
      <c r="BZ43" s="74" t="n"/>
      <c r="CA43" s="74" t="n"/>
      <c r="CB43" s="74" t="n"/>
      <c r="CC43" s="74" t="n"/>
      <c r="CD43" s="74" t="n"/>
      <c r="CE43" s="74" t="n"/>
      <c r="CF43" s="74" t="n"/>
      <c r="CG43" s="74" t="n"/>
      <c r="CH43" s="74" t="n"/>
      <c r="CI43" s="74" t="n"/>
      <c r="CJ43" s="74" t="n"/>
      <c r="CK43" s="75" t="n">
        <v>695629674</v>
      </c>
      <c r="CL43" s="74" t="inlineStr">
        <is>
          <t>783530c9-f69a-4256-9d2b-4da6351c5e3a</t>
        </is>
      </c>
      <c r="CM43" s="72" t="n">
        <v>46094.37421296296</v>
      </c>
      <c r="CN43" s="74" t="n"/>
      <c r="CO43" s="74" t="n"/>
      <c r="CP43" s="74" t="inlineStr">
        <is>
          <t>submitted_via_web</t>
        </is>
      </c>
      <c r="CQ43" s="74" t="n"/>
      <c r="CR43" s="74" t="inlineStr">
        <is>
          <t>voP5hd3TJJNzzneN7cP2D6</t>
        </is>
      </c>
      <c r="CS43" s="74" t="n"/>
      <c r="CT43" s="74" t="inlineStr">
        <is>
          <t>uuid:783530c9-f69a-4256-9d2b-4da6351c5e3a</t>
        </is>
      </c>
      <c r="CU43" s="75" t="n">
        <v>42</v>
      </c>
    </row>
    <row r="44">
      <c r="A44" s="72" t="n">
        <v>46093.66649940972</v>
      </c>
      <c r="B44" s="72" t="n">
        <v>46094.66595986111</v>
      </c>
      <c r="C44" s="74" t="inlineStr">
        <is>
          <t>Iim Sari</t>
        </is>
      </c>
      <c r="D44" s="74" t="inlineStr">
        <is>
          <t>DIY</t>
        </is>
      </c>
      <c r="E44" s="74" t="inlineStr">
        <is>
          <t>Bandung Barat</t>
        </is>
      </c>
      <c r="F44" s="74" t="inlineStr">
        <is>
          <t>Lembang</t>
        </is>
      </c>
      <c r="G44" s="74" t="inlineStr">
        <is>
          <t>KBP0259</t>
        </is>
      </c>
      <c r="H44" s="74" t="inlineStr">
        <is>
          <t>Sapi perah</t>
        </is>
      </c>
      <c r="I44" s="75" t="n">
        <v>0</v>
      </c>
      <c r="J44" s="75" t="n">
        <v>1</v>
      </c>
      <c r="K44" s="75" t="n">
        <v>0</v>
      </c>
      <c r="L44" s="75" t="n">
        <v>0</v>
      </c>
      <c r="M44" s="75" t="n">
        <v>0</v>
      </c>
      <c r="N44" s="75" t="n">
        <v>0</v>
      </c>
      <c r="O44" s="75" t="n">
        <v>0</v>
      </c>
      <c r="P44" s="75" t="n">
        <v>0</v>
      </c>
      <c r="Q44" s="75" t="n">
        <v>0</v>
      </c>
      <c r="R44" s="74" t="inlineStr">
        <is>
          <t>Sapi perah</t>
        </is>
      </c>
      <c r="S44" s="75" t="n">
        <v>0</v>
      </c>
      <c r="T44" s="75" t="n">
        <v>1</v>
      </c>
      <c r="U44" s="75" t="n">
        <v>0</v>
      </c>
      <c r="V44" s="75" t="n">
        <v>0</v>
      </c>
      <c r="W44" s="75" t="n">
        <v>0</v>
      </c>
      <c r="X44" s="75" t="n">
        <v>0</v>
      </c>
      <c r="Y44" s="75" t="n">
        <v>0</v>
      </c>
      <c r="Z44" s="75" t="n">
        <v>0</v>
      </c>
      <c r="AA44" s="75" t="n">
        <v>0</v>
      </c>
      <c r="AB44" s="74" t="inlineStr">
        <is>
          <t>Sapi perah</t>
        </is>
      </c>
      <c r="AC44" s="75" t="n">
        <v>0</v>
      </c>
      <c r="AD44" s="75" t="n">
        <v>1</v>
      </c>
      <c r="AE44" s="75" t="n">
        <v>0</v>
      </c>
      <c r="AF44" s="75" t="n">
        <v>0</v>
      </c>
      <c r="AG44" s="75" t="n">
        <v>0</v>
      </c>
      <c r="AH44" s="75" t="n">
        <v>0</v>
      </c>
      <c r="AI44" s="75" t="n">
        <v>0</v>
      </c>
      <c r="AJ44" s="75" t="n">
        <v>0</v>
      </c>
      <c r="AK44" s="75" t="n">
        <v>0</v>
      </c>
      <c r="AL44" s="74" t="n"/>
      <c r="AM44" s="74" t="n"/>
      <c r="AN44" s="75" t="n">
        <v>4</v>
      </c>
      <c r="AO44" s="74" t="n"/>
      <c r="AP44" s="74" t="n"/>
      <c r="AQ44" s="74" t="n"/>
      <c r="AR44" s="74" t="n"/>
      <c r="AS44" s="74" t="n"/>
      <c r="AT44" s="74" t="n"/>
      <c r="AU44" s="74" t="n"/>
      <c r="AV44" s="74" t="n"/>
      <c r="AW44" s="75" t="n">
        <v>2</v>
      </c>
      <c r="AX44" s="74" t="n"/>
      <c r="AY44" s="74" t="n"/>
      <c r="AZ44" s="74" t="n"/>
      <c r="BA44" s="74" t="n"/>
      <c r="BB44" s="74" t="n"/>
      <c r="BC44" s="74" t="n"/>
      <c r="BD44" s="74" t="n"/>
      <c r="BE44" s="74" t="n"/>
      <c r="BF44" s="74" t="n"/>
      <c r="BG44" s="74" t="n"/>
      <c r="BH44" s="75" t="n">
        <v>2</v>
      </c>
      <c r="BI44" s="75" t="n">
        <v>0</v>
      </c>
      <c r="BJ44" s="75" t="n">
        <v>0</v>
      </c>
      <c r="BK44" s="75" t="n">
        <v>0</v>
      </c>
      <c r="BL44" s="74" t="n"/>
      <c r="BM44" s="74" t="n"/>
      <c r="BN44" s="74" t="n"/>
      <c r="BO44" s="74" t="n"/>
      <c r="BP44" s="74" t="n"/>
      <c r="BQ44" s="74" t="n"/>
      <c r="BR44" s="74" t="n"/>
      <c r="BS44" s="74" t="n"/>
      <c r="BT44" s="74" t="n"/>
      <c r="BU44" s="74" t="n"/>
      <c r="BV44" s="74" t="n"/>
      <c r="BW44" s="74" t="n"/>
      <c r="BX44" s="74" t="n"/>
      <c r="BY44" s="74" t="n"/>
      <c r="BZ44" s="74" t="n"/>
      <c r="CA44" s="74" t="n"/>
      <c r="CB44" s="74" t="n"/>
      <c r="CC44" s="74" t="n"/>
      <c r="CD44" s="74" t="n"/>
      <c r="CE44" s="74" t="n"/>
      <c r="CF44" s="74" t="n"/>
      <c r="CG44" s="74" t="n"/>
      <c r="CH44" s="74" t="n"/>
      <c r="CI44" s="74" t="n"/>
      <c r="CJ44" s="74" t="n"/>
      <c r="CK44" s="75" t="n">
        <v>695629770</v>
      </c>
      <c r="CL44" s="74" t="inlineStr">
        <is>
          <t>4a3c08a4-d1a5-4c44-9d44-ad094e06f9ab</t>
        </is>
      </c>
      <c r="CM44" s="72" t="n">
        <v>46094.37429398148</v>
      </c>
      <c r="CN44" s="74" t="n"/>
      <c r="CO44" s="74" t="n"/>
      <c r="CP44" s="74" t="inlineStr">
        <is>
          <t>submitted_via_web</t>
        </is>
      </c>
      <c r="CQ44" s="74" t="n"/>
      <c r="CR44" s="74" t="inlineStr">
        <is>
          <t>voP5hd3TJJNzzneN7cP2D6</t>
        </is>
      </c>
      <c r="CS44" s="74" t="n"/>
      <c r="CT44" s="74" t="inlineStr">
        <is>
          <t>uuid:4a3c08a4-d1a5-4c44-9d44-ad094e06f9ab</t>
        </is>
      </c>
      <c r="CU44" s="75" t="n">
        <v>43</v>
      </c>
    </row>
    <row r="45">
      <c r="A45" s="72" t="n">
        <v>46093.66802439815</v>
      </c>
      <c r="B45" s="72" t="n">
        <v>46094.66604553241</v>
      </c>
      <c r="C45" s="74" t="inlineStr">
        <is>
          <t>Karmini</t>
        </is>
      </c>
      <c r="D45" s="74" t="inlineStr">
        <is>
          <t>Jawa Barat</t>
        </is>
      </c>
      <c r="E45" s="74" t="inlineStr">
        <is>
          <t>Bandung Barat</t>
        </is>
      </c>
      <c r="F45" s="74" t="inlineStr">
        <is>
          <t>Lembang</t>
        </is>
      </c>
      <c r="G45" s="74" t="inlineStr">
        <is>
          <t>KBP0260</t>
        </is>
      </c>
      <c r="H45" s="74" t="inlineStr">
        <is>
          <t>Sapi pedaging Sapi perah</t>
        </is>
      </c>
      <c r="I45" s="75" t="n">
        <v>1</v>
      </c>
      <c r="J45" s="75" t="n">
        <v>1</v>
      </c>
      <c r="K45" s="75" t="n">
        <v>0</v>
      </c>
      <c r="L45" s="75" t="n">
        <v>0</v>
      </c>
      <c r="M45" s="75" t="n">
        <v>0</v>
      </c>
      <c r="N45" s="75" t="n">
        <v>0</v>
      </c>
      <c r="O45" s="75" t="n">
        <v>0</v>
      </c>
      <c r="P45" s="75" t="n">
        <v>0</v>
      </c>
      <c r="Q45" s="75" t="n">
        <v>0</v>
      </c>
      <c r="R45" s="74" t="inlineStr">
        <is>
          <t>Sapi pedaging Sapi perah</t>
        </is>
      </c>
      <c r="S45" s="75" t="n">
        <v>1</v>
      </c>
      <c r="T45" s="75" t="n">
        <v>1</v>
      </c>
      <c r="U45" s="75" t="n">
        <v>0</v>
      </c>
      <c r="V45" s="75" t="n">
        <v>0</v>
      </c>
      <c r="W45" s="75" t="n">
        <v>0</v>
      </c>
      <c r="X45" s="75" t="n">
        <v>0</v>
      </c>
      <c r="Y45" s="75" t="n">
        <v>0</v>
      </c>
      <c r="Z45" s="75" t="n">
        <v>0</v>
      </c>
      <c r="AA45" s="75" t="n">
        <v>0</v>
      </c>
      <c r="AB45" s="74" t="inlineStr">
        <is>
          <t>Sapi pedaging Sapi perah</t>
        </is>
      </c>
      <c r="AC45" s="75" t="n">
        <v>1</v>
      </c>
      <c r="AD45" s="75" t="n">
        <v>1</v>
      </c>
      <c r="AE45" s="75" t="n">
        <v>0</v>
      </c>
      <c r="AF45" s="75" t="n">
        <v>0</v>
      </c>
      <c r="AG45" s="75" t="n">
        <v>0</v>
      </c>
      <c r="AH45" s="75" t="n">
        <v>0</v>
      </c>
      <c r="AI45" s="75" t="n">
        <v>0</v>
      </c>
      <c r="AJ45" s="75" t="n">
        <v>0</v>
      </c>
      <c r="AK45" s="75" t="n">
        <v>0</v>
      </c>
      <c r="AL45" s="74" t="n"/>
      <c r="AM45" s="75" t="n">
        <v>10</v>
      </c>
      <c r="AN45" s="75" t="n">
        <v>10</v>
      </c>
      <c r="AO45" s="74" t="n"/>
      <c r="AP45" s="74" t="n"/>
      <c r="AQ45" s="74" t="n"/>
      <c r="AR45" s="74" t="n"/>
      <c r="AS45" s="74" t="n"/>
      <c r="AT45" s="74" t="n"/>
      <c r="AU45" s="74" t="n"/>
      <c r="AV45" s="75" t="n">
        <v>8</v>
      </c>
      <c r="AW45" s="75" t="n">
        <v>7</v>
      </c>
      <c r="AX45" s="74" t="n"/>
      <c r="AY45" s="74" t="n"/>
      <c r="AZ45" s="74" t="n"/>
      <c r="BA45" s="74" t="n"/>
      <c r="BB45" s="74" t="n"/>
      <c r="BC45" s="74" t="n"/>
      <c r="BD45" s="75" t="n">
        <v>2</v>
      </c>
      <c r="BE45" s="75" t="n">
        <v>0</v>
      </c>
      <c r="BF45" s="75" t="n">
        <v>0</v>
      </c>
      <c r="BG45" s="75" t="n">
        <v>0</v>
      </c>
      <c r="BH45" s="75" t="n">
        <v>3</v>
      </c>
      <c r="BI45" s="75" t="n">
        <v>0</v>
      </c>
      <c r="BJ45" s="75" t="n">
        <v>0</v>
      </c>
      <c r="BK45" s="75" t="n">
        <v>0</v>
      </c>
      <c r="BL45" s="74" t="n"/>
      <c r="BM45" s="74" t="n"/>
      <c r="BN45" s="74" t="n"/>
      <c r="BO45" s="74" t="n"/>
      <c r="BP45" s="74" t="n"/>
      <c r="BQ45" s="74" t="n"/>
      <c r="BR45" s="74" t="n"/>
      <c r="BS45" s="74" t="n"/>
      <c r="BT45" s="74" t="n"/>
      <c r="BU45" s="74" t="n"/>
      <c r="BV45" s="74" t="n"/>
      <c r="BW45" s="74" t="n"/>
      <c r="BX45" s="74" t="n"/>
      <c r="BY45" s="74" t="n"/>
      <c r="BZ45" s="74" t="n"/>
      <c r="CA45" s="74" t="n"/>
      <c r="CB45" s="74" t="n"/>
      <c r="CC45" s="74" t="n"/>
      <c r="CD45" s="74" t="n"/>
      <c r="CE45" s="74" t="n"/>
      <c r="CF45" s="74" t="n"/>
      <c r="CG45" s="74" t="n"/>
      <c r="CH45" s="74" t="n"/>
      <c r="CI45" s="74" t="n"/>
      <c r="CJ45" s="74" t="n"/>
      <c r="CK45" s="75" t="n">
        <v>695629884</v>
      </c>
      <c r="CL45" s="74" t="inlineStr">
        <is>
          <t>2b2a5b3e-09f1-4968-8b76-01fd093d2b26</t>
        </is>
      </c>
      <c r="CM45" s="72" t="n">
        <v>46094.37438657408</v>
      </c>
      <c r="CN45" s="74" t="n"/>
      <c r="CO45" s="74" t="n"/>
      <c r="CP45" s="74" t="inlineStr">
        <is>
          <t>submitted_via_web</t>
        </is>
      </c>
      <c r="CQ45" s="74" t="n"/>
      <c r="CR45" s="74" t="inlineStr">
        <is>
          <t>voP5hd3TJJNzzneN7cP2D6</t>
        </is>
      </c>
      <c r="CS45" s="74" t="n"/>
      <c r="CT45" s="74" t="inlineStr">
        <is>
          <t>uuid:2b2a5b3e-09f1-4968-8b76-01fd093d2b26</t>
        </is>
      </c>
      <c r="CU45" s="75" t="n">
        <v>44</v>
      </c>
    </row>
    <row r="46">
      <c r="A46" s="72" t="n">
        <v>46093.6704052662</v>
      </c>
      <c r="B46" s="72" t="n">
        <v>46094.66612123843</v>
      </c>
      <c r="C46" s="74" t="inlineStr">
        <is>
          <t>Surati</t>
        </is>
      </c>
      <c r="D46" s="74" t="inlineStr">
        <is>
          <t>Jawa Barat</t>
        </is>
      </c>
      <c r="E46" s="74" t="inlineStr">
        <is>
          <t>Bandung Barat</t>
        </is>
      </c>
      <c r="F46" s="74" t="inlineStr">
        <is>
          <t>Lembang</t>
        </is>
      </c>
      <c r="G46" s="74" t="inlineStr">
        <is>
          <t>KIP0126</t>
        </is>
      </c>
      <c r="H46" s="74" t="inlineStr">
        <is>
          <t>Sapi pedaging Sapi perah</t>
        </is>
      </c>
      <c r="I46" s="75" t="n">
        <v>1</v>
      </c>
      <c r="J46" s="75" t="n">
        <v>1</v>
      </c>
      <c r="K46" s="75" t="n">
        <v>0</v>
      </c>
      <c r="L46" s="75" t="n">
        <v>0</v>
      </c>
      <c r="M46" s="75" t="n">
        <v>0</v>
      </c>
      <c r="N46" s="75" t="n">
        <v>0</v>
      </c>
      <c r="O46" s="75" t="n">
        <v>0</v>
      </c>
      <c r="P46" s="75" t="n">
        <v>0</v>
      </c>
      <c r="Q46" s="75" t="n">
        <v>0</v>
      </c>
      <c r="R46" s="74" t="inlineStr">
        <is>
          <t>Sapi pedaging</t>
        </is>
      </c>
      <c r="S46" s="75" t="n">
        <v>1</v>
      </c>
      <c r="T46" s="75" t="n">
        <v>0</v>
      </c>
      <c r="U46" s="75" t="n">
        <v>0</v>
      </c>
      <c r="V46" s="75" t="n">
        <v>0</v>
      </c>
      <c r="W46" s="75" t="n">
        <v>0</v>
      </c>
      <c r="X46" s="75" t="n">
        <v>0</v>
      </c>
      <c r="Y46" s="75" t="n">
        <v>0</v>
      </c>
      <c r="Z46" s="75" t="n">
        <v>0</v>
      </c>
      <c r="AA46" s="75" t="n">
        <v>0</v>
      </c>
      <c r="AB46" s="74" t="inlineStr">
        <is>
          <t>Sapi perah</t>
        </is>
      </c>
      <c r="AC46" s="75" t="n">
        <v>0</v>
      </c>
      <c r="AD46" s="75" t="n">
        <v>1</v>
      </c>
      <c r="AE46" s="75" t="n">
        <v>0</v>
      </c>
      <c r="AF46" s="75" t="n">
        <v>0</v>
      </c>
      <c r="AG46" s="75" t="n">
        <v>0</v>
      </c>
      <c r="AH46" s="75" t="n">
        <v>0</v>
      </c>
      <c r="AI46" s="75" t="n">
        <v>0</v>
      </c>
      <c r="AJ46" s="75" t="n">
        <v>0</v>
      </c>
      <c r="AK46" s="75" t="n">
        <v>0</v>
      </c>
      <c r="AL46" s="74" t="n"/>
      <c r="AM46" s="75" t="n">
        <v>3</v>
      </c>
      <c r="AN46" s="75" t="n">
        <v>3</v>
      </c>
      <c r="AO46" s="74" t="n"/>
      <c r="AP46" s="74" t="n"/>
      <c r="AQ46" s="74" t="n"/>
      <c r="AR46" s="74" t="n"/>
      <c r="AS46" s="74" t="n"/>
      <c r="AT46" s="74" t="n"/>
      <c r="AU46" s="74" t="n"/>
      <c r="AV46" s="75" t="n">
        <v>3</v>
      </c>
      <c r="AW46" s="74" t="n"/>
      <c r="AX46" s="74" t="n"/>
      <c r="AY46" s="74" t="n"/>
      <c r="AZ46" s="74" t="n"/>
      <c r="BA46" s="74" t="n"/>
      <c r="BB46" s="74" t="n"/>
      <c r="BC46" s="74" t="n"/>
      <c r="BD46" s="74" t="n"/>
      <c r="BE46" s="74" t="n"/>
      <c r="BF46" s="74" t="n"/>
      <c r="BG46" s="74" t="n"/>
      <c r="BH46" s="75" t="n">
        <v>3</v>
      </c>
      <c r="BI46" s="75" t="n">
        <v>0</v>
      </c>
      <c r="BJ46" s="75" t="n">
        <v>0</v>
      </c>
      <c r="BK46" s="75" t="n">
        <v>0</v>
      </c>
      <c r="BL46" s="74" t="n"/>
      <c r="BM46" s="74" t="n"/>
      <c r="BN46" s="74" t="n"/>
      <c r="BO46" s="74" t="n"/>
      <c r="BP46" s="74" t="n"/>
      <c r="BQ46" s="74" t="n"/>
      <c r="BR46" s="74" t="n"/>
      <c r="BS46" s="74" t="n"/>
      <c r="BT46" s="74" t="n"/>
      <c r="BU46" s="74" t="n"/>
      <c r="BV46" s="74" t="n"/>
      <c r="BW46" s="74" t="n"/>
      <c r="BX46" s="74" t="n"/>
      <c r="BY46" s="74" t="n"/>
      <c r="BZ46" s="74" t="n"/>
      <c r="CA46" s="74" t="n"/>
      <c r="CB46" s="74" t="n"/>
      <c r="CC46" s="74" t="n"/>
      <c r="CD46" s="74" t="n"/>
      <c r="CE46" s="74" t="n"/>
      <c r="CF46" s="74" t="n"/>
      <c r="CG46" s="74" t="n"/>
      <c r="CH46" s="74" t="n"/>
      <c r="CI46" s="74" t="n"/>
      <c r="CJ46" s="74" t="n"/>
      <c r="CK46" s="75" t="n">
        <v>695629958</v>
      </c>
      <c r="CL46" s="74" t="inlineStr">
        <is>
          <t>7016532d-6271-40eb-9e8e-58cf477974ec</t>
        </is>
      </c>
      <c r="CM46" s="72" t="n">
        <v>46094.37445601852</v>
      </c>
      <c r="CN46" s="74" t="n"/>
      <c r="CO46" s="74" t="n"/>
      <c r="CP46" s="74" t="inlineStr">
        <is>
          <t>submitted_via_web</t>
        </is>
      </c>
      <c r="CQ46" s="74" t="n"/>
      <c r="CR46" s="74" t="inlineStr">
        <is>
          <t>voP5hd3TJJNzzneN7cP2D6</t>
        </is>
      </c>
      <c r="CS46" s="74" t="n"/>
      <c r="CT46" s="74" t="inlineStr">
        <is>
          <t>uuid:7016532d-6271-40eb-9e8e-58cf477974ec</t>
        </is>
      </c>
      <c r="CU46" s="75" t="n">
        <v>45</v>
      </c>
    </row>
    <row r="47">
      <c r="A47" s="72" t="n">
        <v>46093.67267482639</v>
      </c>
      <c r="B47" s="72" t="n">
        <v>46094.66624043982</v>
      </c>
      <c r="C47" s="74" t="inlineStr">
        <is>
          <t>Deden juarna</t>
        </is>
      </c>
      <c r="D47" s="74" t="inlineStr">
        <is>
          <t>Jawa Barat</t>
        </is>
      </c>
      <c r="E47" s="74" t="inlineStr">
        <is>
          <t>BAndung Barat</t>
        </is>
      </c>
      <c r="F47" s="74" t="inlineStr">
        <is>
          <t>Lembang</t>
        </is>
      </c>
      <c r="G47" s="74" t="inlineStr">
        <is>
          <t>KBP0214</t>
        </is>
      </c>
      <c r="H47" s="74" t="inlineStr">
        <is>
          <t>Sapi perah</t>
        </is>
      </c>
      <c r="I47" s="75" t="n">
        <v>0</v>
      </c>
      <c r="J47" s="75" t="n">
        <v>1</v>
      </c>
      <c r="K47" s="75" t="n">
        <v>0</v>
      </c>
      <c r="L47" s="75" t="n">
        <v>0</v>
      </c>
      <c r="M47" s="75" t="n">
        <v>0</v>
      </c>
      <c r="N47" s="75" t="n">
        <v>0</v>
      </c>
      <c r="O47" s="75" t="n">
        <v>0</v>
      </c>
      <c r="P47" s="75" t="n">
        <v>0</v>
      </c>
      <c r="Q47" s="75" t="n">
        <v>0</v>
      </c>
      <c r="R47" s="74" t="inlineStr">
        <is>
          <t>Sapi pedaging Sapi perah</t>
        </is>
      </c>
      <c r="S47" s="75" t="n">
        <v>1</v>
      </c>
      <c r="T47" s="75" t="n">
        <v>1</v>
      </c>
      <c r="U47" s="75" t="n">
        <v>0</v>
      </c>
      <c r="V47" s="75" t="n">
        <v>0</v>
      </c>
      <c r="W47" s="75" t="n">
        <v>0</v>
      </c>
      <c r="X47" s="75" t="n">
        <v>0</v>
      </c>
      <c r="Y47" s="75" t="n">
        <v>0</v>
      </c>
      <c r="Z47" s="75" t="n">
        <v>0</v>
      </c>
      <c r="AA47" s="75" t="n">
        <v>0</v>
      </c>
      <c r="AB47" s="74" t="inlineStr">
        <is>
          <t>Sapi pedaging</t>
        </is>
      </c>
      <c r="AC47" s="75" t="n">
        <v>1</v>
      </c>
      <c r="AD47" s="75" t="n">
        <v>0</v>
      </c>
      <c r="AE47" s="75" t="n">
        <v>0</v>
      </c>
      <c r="AF47" s="75" t="n">
        <v>0</v>
      </c>
      <c r="AG47" s="75" t="n">
        <v>0</v>
      </c>
      <c r="AH47" s="75" t="n">
        <v>0</v>
      </c>
      <c r="AI47" s="75" t="n">
        <v>0</v>
      </c>
      <c r="AJ47" s="75" t="n">
        <v>0</v>
      </c>
      <c r="AK47" s="75" t="n">
        <v>0</v>
      </c>
      <c r="AL47" s="74" t="n"/>
      <c r="AM47" s="74" t="n"/>
      <c r="AN47" s="75" t="n">
        <v>4</v>
      </c>
      <c r="AO47" s="74" t="n"/>
      <c r="AP47" s="74" t="n"/>
      <c r="AQ47" s="74" t="n"/>
      <c r="AR47" s="74" t="n"/>
      <c r="AS47" s="74" t="n"/>
      <c r="AT47" s="74" t="n"/>
      <c r="AU47" s="74" t="n"/>
      <c r="AV47" s="75" t="n">
        <v>1</v>
      </c>
      <c r="AW47" s="75" t="n">
        <v>4</v>
      </c>
      <c r="AX47" s="74" t="n"/>
      <c r="AY47" s="74" t="n"/>
      <c r="AZ47" s="74" t="n"/>
      <c r="BA47" s="74" t="n"/>
      <c r="BB47" s="74" t="n"/>
      <c r="BC47" s="74" t="n"/>
      <c r="BD47" s="75" t="n">
        <v>0</v>
      </c>
      <c r="BE47" s="75" t="n">
        <v>0</v>
      </c>
      <c r="BF47" s="75" t="n">
        <v>1</v>
      </c>
      <c r="BG47" s="75" t="n">
        <v>0</v>
      </c>
      <c r="BH47" s="74" t="n"/>
      <c r="BI47" s="74" t="n"/>
      <c r="BJ47" s="74" t="n"/>
      <c r="BK47" s="74" t="n"/>
      <c r="BL47" s="74" t="n"/>
      <c r="BM47" s="74" t="n"/>
      <c r="BN47" s="74" t="n"/>
      <c r="BO47" s="74" t="n"/>
      <c r="BP47" s="74" t="n"/>
      <c r="BQ47" s="74" t="n"/>
      <c r="BR47" s="74" t="n"/>
      <c r="BS47" s="74" t="n"/>
      <c r="BT47" s="74" t="n"/>
      <c r="BU47" s="74" t="n"/>
      <c r="BV47" s="74" t="n"/>
      <c r="BW47" s="74" t="n"/>
      <c r="BX47" s="74" t="n"/>
      <c r="BY47" s="74" t="n"/>
      <c r="BZ47" s="74" t="n"/>
      <c r="CA47" s="74" t="n"/>
      <c r="CB47" s="74" t="n"/>
      <c r="CC47" s="74" t="n"/>
      <c r="CD47" s="74" t="n"/>
      <c r="CE47" s="74" t="n"/>
      <c r="CF47" s="74" t="n"/>
      <c r="CG47" s="74" t="n"/>
      <c r="CH47" s="74" t="n"/>
      <c r="CI47" s="74" t="n"/>
      <c r="CJ47" s="74" t="n"/>
      <c r="CK47" s="75" t="n">
        <v>695630095</v>
      </c>
      <c r="CL47" s="74" t="inlineStr">
        <is>
          <t>84c17b82-3b1b-452e-8840-98c888346330</t>
        </is>
      </c>
      <c r="CM47" s="72" t="n">
        <v>46094.37458333333</v>
      </c>
      <c r="CN47" s="74" t="n"/>
      <c r="CO47" s="74" t="n"/>
      <c r="CP47" s="74" t="inlineStr">
        <is>
          <t>submitted_via_web</t>
        </is>
      </c>
      <c r="CQ47" s="74" t="n"/>
      <c r="CR47" s="74" t="inlineStr">
        <is>
          <t>voP5hd3TJJNzzneN7cP2D6</t>
        </is>
      </c>
      <c r="CS47" s="74" t="n"/>
      <c r="CT47" s="74" t="inlineStr">
        <is>
          <t>uuid:84c17b82-3b1b-452e-8840-98c888346330</t>
        </is>
      </c>
      <c r="CU47" s="75" t="n">
        <v>46</v>
      </c>
    </row>
    <row r="48">
      <c r="A48" s="72" t="n">
        <v>46093.6762000926</v>
      </c>
      <c r="B48" s="72" t="n">
        <v>46094.66637072917</v>
      </c>
      <c r="C48" s="74" t="inlineStr">
        <is>
          <t>Cucu Suhendi</t>
        </is>
      </c>
      <c r="D48" s="74" t="inlineStr">
        <is>
          <t>Jawa Barat</t>
        </is>
      </c>
      <c r="E48" s="74" t="inlineStr">
        <is>
          <t>BandungBarat</t>
        </is>
      </c>
      <c r="F48" s="74" t="inlineStr">
        <is>
          <t>Lembang</t>
        </is>
      </c>
      <c r="G48" s="74" t="inlineStr">
        <is>
          <t>KBP0280</t>
        </is>
      </c>
      <c r="H48" s="74" t="inlineStr">
        <is>
          <t>Sapi perah</t>
        </is>
      </c>
      <c r="I48" s="75" t="n">
        <v>0</v>
      </c>
      <c r="J48" s="75" t="n">
        <v>1</v>
      </c>
      <c r="K48" s="75" t="n">
        <v>0</v>
      </c>
      <c r="L48" s="75" t="n">
        <v>0</v>
      </c>
      <c r="M48" s="75" t="n">
        <v>0</v>
      </c>
      <c r="N48" s="75" t="n">
        <v>0</v>
      </c>
      <c r="O48" s="75" t="n">
        <v>0</v>
      </c>
      <c r="P48" s="75" t="n">
        <v>0</v>
      </c>
      <c r="Q48" s="75" t="n">
        <v>0</v>
      </c>
      <c r="R48" s="74" t="inlineStr">
        <is>
          <t>Sapi pedaging</t>
        </is>
      </c>
      <c r="S48" s="75" t="n">
        <v>1</v>
      </c>
      <c r="T48" s="75" t="n">
        <v>0</v>
      </c>
      <c r="U48" s="75" t="n">
        <v>0</v>
      </c>
      <c r="V48" s="75" t="n">
        <v>0</v>
      </c>
      <c r="W48" s="75" t="n">
        <v>0</v>
      </c>
      <c r="X48" s="75" t="n">
        <v>0</v>
      </c>
      <c r="Y48" s="75" t="n">
        <v>0</v>
      </c>
      <c r="Z48" s="75" t="n">
        <v>0</v>
      </c>
      <c r="AA48" s="75" t="n">
        <v>0</v>
      </c>
      <c r="AB48" s="74" t="inlineStr">
        <is>
          <t>Sapi perah</t>
        </is>
      </c>
      <c r="AC48" s="75" t="n">
        <v>0</v>
      </c>
      <c r="AD48" s="75" t="n">
        <v>1</v>
      </c>
      <c r="AE48" s="75" t="n">
        <v>0</v>
      </c>
      <c r="AF48" s="75" t="n">
        <v>0</v>
      </c>
      <c r="AG48" s="75" t="n">
        <v>0</v>
      </c>
      <c r="AH48" s="75" t="n">
        <v>0</v>
      </c>
      <c r="AI48" s="75" t="n">
        <v>0</v>
      </c>
      <c r="AJ48" s="75" t="n">
        <v>0</v>
      </c>
      <c r="AK48" s="75" t="n">
        <v>0</v>
      </c>
      <c r="AL48" s="74" t="n"/>
      <c r="AM48" s="74" t="n"/>
      <c r="AN48" s="75" t="n">
        <v>4</v>
      </c>
      <c r="AO48" s="74" t="n"/>
      <c r="AP48" s="74" t="n"/>
      <c r="AQ48" s="74" t="n"/>
      <c r="AR48" s="74" t="n"/>
      <c r="AS48" s="74" t="n"/>
      <c r="AT48" s="74" t="n"/>
      <c r="AU48" s="74" t="n"/>
      <c r="AV48" s="75" t="n">
        <v>2</v>
      </c>
      <c r="AW48" s="74" t="n"/>
      <c r="AX48" s="74" t="n"/>
      <c r="AY48" s="74" t="n"/>
      <c r="AZ48" s="74" t="n"/>
      <c r="BA48" s="74" t="n"/>
      <c r="BB48" s="74" t="n"/>
      <c r="BC48" s="74" t="n"/>
      <c r="BD48" s="74" t="n"/>
      <c r="BE48" s="74" t="n"/>
      <c r="BF48" s="74" t="n"/>
      <c r="BG48" s="74" t="n"/>
      <c r="BH48" s="75" t="n">
        <v>4</v>
      </c>
      <c r="BI48" s="75" t="n">
        <v>0</v>
      </c>
      <c r="BJ48" s="75" t="n">
        <v>0</v>
      </c>
      <c r="BK48" s="75" t="n">
        <v>0</v>
      </c>
      <c r="BL48" s="74" t="n"/>
      <c r="BM48" s="74" t="n"/>
      <c r="BN48" s="74" t="n"/>
      <c r="BO48" s="74" t="n"/>
      <c r="BP48" s="74" t="n"/>
      <c r="BQ48" s="74" t="n"/>
      <c r="BR48" s="74" t="n"/>
      <c r="BS48" s="74" t="n"/>
      <c r="BT48" s="74" t="n"/>
      <c r="BU48" s="74" t="n"/>
      <c r="BV48" s="74" t="n"/>
      <c r="BW48" s="74" t="n"/>
      <c r="BX48" s="74" t="n"/>
      <c r="BY48" s="74" t="n"/>
      <c r="BZ48" s="74" t="n"/>
      <c r="CA48" s="74" t="n"/>
      <c r="CB48" s="74" t="n"/>
      <c r="CC48" s="74" t="n"/>
      <c r="CD48" s="74" t="n"/>
      <c r="CE48" s="74" t="n"/>
      <c r="CF48" s="74" t="n"/>
      <c r="CG48" s="74" t="n"/>
      <c r="CH48" s="74" t="n"/>
      <c r="CI48" s="74" t="n"/>
      <c r="CJ48" s="74" t="n"/>
      <c r="CK48" s="75" t="n">
        <v>695630243</v>
      </c>
      <c r="CL48" s="74" t="inlineStr">
        <is>
          <t>7be525cf-4094-4d6e-88b5-1ba7c0580100</t>
        </is>
      </c>
      <c r="CM48" s="72" t="n">
        <v>46094.37471064815</v>
      </c>
      <c r="CN48" s="74" t="n"/>
      <c r="CO48" s="74" t="n"/>
      <c r="CP48" s="74" t="inlineStr">
        <is>
          <t>submitted_via_web</t>
        </is>
      </c>
      <c r="CQ48" s="74" t="n"/>
      <c r="CR48" s="74" t="inlineStr">
        <is>
          <t>voP5hd3TJJNzzneN7cP2D6</t>
        </is>
      </c>
      <c r="CS48" s="74" t="n"/>
      <c r="CT48" s="74" t="inlineStr">
        <is>
          <t>uuid:7be525cf-4094-4d6e-88b5-1ba7c0580100</t>
        </is>
      </c>
      <c r="CU48" s="75" t="n">
        <v>47</v>
      </c>
    </row>
    <row r="49">
      <c r="A49" s="72" t="n">
        <v>46093.67783422454</v>
      </c>
      <c r="B49" s="72" t="n">
        <v>46094.66652053241</v>
      </c>
      <c r="C49" s="74" t="inlineStr">
        <is>
          <t>Pidin Bin Engkung</t>
        </is>
      </c>
      <c r="D49" s="74" t="inlineStr">
        <is>
          <t>Jawa Barat</t>
        </is>
      </c>
      <c r="E49" s="74" t="inlineStr">
        <is>
          <t>Bandung Barat</t>
        </is>
      </c>
      <c r="F49" s="74" t="inlineStr">
        <is>
          <t>Cisarua</t>
        </is>
      </c>
      <c r="G49" s="74" t="inlineStr">
        <is>
          <t>KIP0100</t>
        </is>
      </c>
      <c r="H49" s="74" t="inlineStr">
        <is>
          <t>Sapi perah</t>
        </is>
      </c>
      <c r="I49" s="75" t="n">
        <v>0</v>
      </c>
      <c r="J49" s="75" t="n">
        <v>1</v>
      </c>
      <c r="K49" s="75" t="n">
        <v>0</v>
      </c>
      <c r="L49" s="75" t="n">
        <v>0</v>
      </c>
      <c r="M49" s="75" t="n">
        <v>0</v>
      </c>
      <c r="N49" s="75" t="n">
        <v>0</v>
      </c>
      <c r="O49" s="75" t="n">
        <v>0</v>
      </c>
      <c r="P49" s="75" t="n">
        <v>0</v>
      </c>
      <c r="Q49" s="75" t="n">
        <v>0</v>
      </c>
      <c r="R49" s="74" t="inlineStr">
        <is>
          <t>Tidak ada</t>
        </is>
      </c>
      <c r="S49" s="75" t="n">
        <v>0</v>
      </c>
      <c r="T49" s="75" t="n">
        <v>0</v>
      </c>
      <c r="U49" s="75" t="n">
        <v>0</v>
      </c>
      <c r="V49" s="75" t="n">
        <v>0</v>
      </c>
      <c r="W49" s="75" t="n">
        <v>0</v>
      </c>
      <c r="X49" s="75" t="n">
        <v>0</v>
      </c>
      <c r="Y49" s="75" t="n">
        <v>0</v>
      </c>
      <c r="Z49" s="75" t="n">
        <v>0</v>
      </c>
      <c r="AA49" s="75" t="n">
        <v>1</v>
      </c>
      <c r="AB49" s="74" t="inlineStr">
        <is>
          <t>Sapi perah</t>
        </is>
      </c>
      <c r="AC49" s="75" t="n">
        <v>0</v>
      </c>
      <c r="AD49" s="75" t="n">
        <v>1</v>
      </c>
      <c r="AE49" s="75" t="n">
        <v>0</v>
      </c>
      <c r="AF49" s="75" t="n">
        <v>0</v>
      </c>
      <c r="AG49" s="75" t="n">
        <v>0</v>
      </c>
      <c r="AH49" s="75" t="n">
        <v>0</v>
      </c>
      <c r="AI49" s="75" t="n">
        <v>0</v>
      </c>
      <c r="AJ49" s="75" t="n">
        <v>0</v>
      </c>
      <c r="AK49" s="75" t="n">
        <v>0</v>
      </c>
      <c r="AL49" s="74" t="n"/>
      <c r="AM49" s="74" t="n"/>
      <c r="AN49" s="75" t="n">
        <v>3</v>
      </c>
      <c r="AO49" s="74" t="n"/>
      <c r="AP49" s="74" t="n"/>
      <c r="AQ49" s="74" t="n"/>
      <c r="AR49" s="74" t="n"/>
      <c r="AS49" s="74" t="n"/>
      <c r="AT49" s="74" t="n"/>
      <c r="AU49" s="74" t="n"/>
      <c r="AV49" s="74" t="n"/>
      <c r="AW49" s="74" t="n"/>
      <c r="AX49" s="74" t="n"/>
      <c r="AY49" s="74" t="n"/>
      <c r="AZ49" s="74" t="n"/>
      <c r="BA49" s="74" t="n"/>
      <c r="BB49" s="74" t="n"/>
      <c r="BC49" s="74" t="n"/>
      <c r="BD49" s="74" t="n"/>
      <c r="BE49" s="74" t="n"/>
      <c r="BF49" s="74" t="n"/>
      <c r="BG49" s="74" t="n"/>
      <c r="BH49" s="75" t="n">
        <v>3</v>
      </c>
      <c r="BI49" s="75" t="n">
        <v>0</v>
      </c>
      <c r="BJ49" s="75" t="n">
        <v>0</v>
      </c>
      <c r="BK49" s="75" t="n">
        <v>0</v>
      </c>
      <c r="BL49" s="74" t="n"/>
      <c r="BM49" s="74" t="n"/>
      <c r="BN49" s="74" t="n"/>
      <c r="BO49" s="74" t="n"/>
      <c r="BP49" s="74" t="n"/>
      <c r="BQ49" s="74" t="n"/>
      <c r="BR49" s="74" t="n"/>
      <c r="BS49" s="74" t="n"/>
      <c r="BT49" s="74" t="n"/>
      <c r="BU49" s="74" t="n"/>
      <c r="BV49" s="74" t="n"/>
      <c r="BW49" s="74" t="n"/>
      <c r="BX49" s="74" t="n"/>
      <c r="BY49" s="74" t="n"/>
      <c r="BZ49" s="74" t="n"/>
      <c r="CA49" s="74" t="n"/>
      <c r="CB49" s="74" t="n"/>
      <c r="CC49" s="74" t="n"/>
      <c r="CD49" s="74" t="n"/>
      <c r="CE49" s="74" t="n"/>
      <c r="CF49" s="74" t="n"/>
      <c r="CG49" s="74" t="n"/>
      <c r="CH49" s="74" t="n"/>
      <c r="CI49" s="74" t="n"/>
      <c r="CJ49" s="74" t="n"/>
      <c r="CK49" s="75" t="n">
        <v>695630398</v>
      </c>
      <c r="CL49" s="74" t="inlineStr">
        <is>
          <t>e528c813-1f05-4f80-808e-f57eddeb7f2f</t>
        </is>
      </c>
      <c r="CM49" s="72" t="n">
        <v>46094.37486111111</v>
      </c>
      <c r="CN49" s="74" t="n"/>
      <c r="CO49" s="74" t="n"/>
      <c r="CP49" s="74" t="inlineStr">
        <is>
          <t>submitted_via_web</t>
        </is>
      </c>
      <c r="CQ49" s="74" t="n"/>
      <c r="CR49" s="74" t="inlineStr">
        <is>
          <t>voP5hd3TJJNzzneN7cP2D6</t>
        </is>
      </c>
      <c r="CS49" s="74" t="n"/>
      <c r="CT49" s="74" t="inlineStr">
        <is>
          <t>uuid:e528c813-1f05-4f80-808e-f57eddeb7f2f</t>
        </is>
      </c>
      <c r="CU49" s="75" t="n">
        <v>48</v>
      </c>
    </row>
    <row r="50">
      <c r="A50" s="72" t="n">
        <v>46093.67916652778</v>
      </c>
      <c r="B50" s="72" t="n">
        <v>46094.6666774537</v>
      </c>
      <c r="C50" s="74" t="inlineStr">
        <is>
          <t>Erpan Sulaeman</t>
        </is>
      </c>
      <c r="D50" s="74" t="inlineStr">
        <is>
          <t>Jawa Barat</t>
        </is>
      </c>
      <c r="E50" s="74" t="inlineStr">
        <is>
          <t>BAndung Barat</t>
        </is>
      </c>
      <c r="F50" s="74" t="inlineStr">
        <is>
          <t>Cisarua</t>
        </is>
      </c>
      <c r="G50" s="74" t="inlineStr">
        <is>
          <t>UBP0176</t>
        </is>
      </c>
      <c r="H50" s="74" t="inlineStr">
        <is>
          <t>Sapi perah</t>
        </is>
      </c>
      <c r="I50" s="75" t="n">
        <v>0</v>
      </c>
      <c r="J50" s="75" t="n">
        <v>1</v>
      </c>
      <c r="K50" s="75" t="n">
        <v>0</v>
      </c>
      <c r="L50" s="75" t="n">
        <v>0</v>
      </c>
      <c r="M50" s="75" t="n">
        <v>0</v>
      </c>
      <c r="N50" s="75" t="n">
        <v>0</v>
      </c>
      <c r="O50" s="75" t="n">
        <v>0</v>
      </c>
      <c r="P50" s="75" t="n">
        <v>0</v>
      </c>
      <c r="Q50" s="75" t="n">
        <v>0</v>
      </c>
      <c r="R50" s="74" t="inlineStr">
        <is>
          <t>Sapi perah</t>
        </is>
      </c>
      <c r="S50" s="75" t="n">
        <v>0</v>
      </c>
      <c r="T50" s="75" t="n">
        <v>1</v>
      </c>
      <c r="U50" s="75" t="n">
        <v>0</v>
      </c>
      <c r="V50" s="75" t="n">
        <v>0</v>
      </c>
      <c r="W50" s="75" t="n">
        <v>0</v>
      </c>
      <c r="X50" s="75" t="n">
        <v>0</v>
      </c>
      <c r="Y50" s="75" t="n">
        <v>0</v>
      </c>
      <c r="Z50" s="75" t="n">
        <v>0</v>
      </c>
      <c r="AA50" s="75" t="n">
        <v>0</v>
      </c>
      <c r="AB50" s="74" t="inlineStr">
        <is>
          <t>Tidak ada</t>
        </is>
      </c>
      <c r="AC50" s="75" t="n">
        <v>0</v>
      </c>
      <c r="AD50" s="75" t="n">
        <v>0</v>
      </c>
      <c r="AE50" s="75" t="n">
        <v>0</v>
      </c>
      <c r="AF50" s="75" t="n">
        <v>0</v>
      </c>
      <c r="AG50" s="75" t="n">
        <v>0</v>
      </c>
      <c r="AH50" s="75" t="n">
        <v>0</v>
      </c>
      <c r="AI50" s="75" t="n">
        <v>0</v>
      </c>
      <c r="AJ50" s="75" t="n">
        <v>0</v>
      </c>
      <c r="AK50" s="75" t="n">
        <v>1</v>
      </c>
      <c r="AL50" s="74" t="n"/>
      <c r="AM50" s="74" t="n"/>
      <c r="AN50" s="75" t="n">
        <v>58</v>
      </c>
      <c r="AO50" s="74" t="n"/>
      <c r="AP50" s="74" t="n"/>
      <c r="AQ50" s="74" t="n"/>
      <c r="AR50" s="74" t="n"/>
      <c r="AS50" s="74" t="n"/>
      <c r="AT50" s="74" t="n"/>
      <c r="AU50" s="74" t="n"/>
      <c r="AV50" s="74" t="n"/>
      <c r="AW50" s="75" t="n">
        <v>58</v>
      </c>
      <c r="AX50" s="74" t="n"/>
      <c r="AY50" s="74" t="n"/>
      <c r="AZ50" s="74" t="n"/>
      <c r="BA50" s="74" t="n"/>
      <c r="BB50" s="74" t="n"/>
      <c r="BC50" s="74" t="n"/>
      <c r="BD50" s="74" t="n"/>
      <c r="BE50" s="74" t="n"/>
      <c r="BF50" s="74" t="n"/>
      <c r="BG50" s="74" t="n"/>
      <c r="BH50" s="74" t="n"/>
      <c r="BI50" s="74" t="n"/>
      <c r="BJ50" s="74" t="n"/>
      <c r="BK50" s="74" t="n"/>
      <c r="BL50" s="74" t="n"/>
      <c r="BM50" s="74" t="n"/>
      <c r="BN50" s="74" t="n"/>
      <c r="BO50" s="74" t="n"/>
      <c r="BP50" s="74" t="n"/>
      <c r="BQ50" s="74" t="n"/>
      <c r="BR50" s="74" t="n"/>
      <c r="BS50" s="74" t="n"/>
      <c r="BT50" s="74" t="n"/>
      <c r="BU50" s="74" t="n"/>
      <c r="BV50" s="74" t="n"/>
      <c r="BW50" s="74" t="n"/>
      <c r="BX50" s="74" t="n"/>
      <c r="BY50" s="74" t="n"/>
      <c r="BZ50" s="74" t="n"/>
      <c r="CA50" s="74" t="n"/>
      <c r="CB50" s="74" t="n"/>
      <c r="CC50" s="74" t="n"/>
      <c r="CD50" s="74" t="n"/>
      <c r="CE50" s="74" t="n"/>
      <c r="CF50" s="74" t="n"/>
      <c r="CG50" s="74" t="n"/>
      <c r="CH50" s="74" t="n"/>
      <c r="CI50" s="74" t="n"/>
      <c r="CJ50" s="74" t="n"/>
      <c r="CK50" s="75" t="n">
        <v>695630565</v>
      </c>
      <c r="CL50" s="74" t="inlineStr">
        <is>
          <t>4e0feee4-c19f-4e56-95f7-5c0fd8e0a902</t>
        </is>
      </c>
      <c r="CM50" s="72" t="n">
        <v>46094.37501157408</v>
      </c>
      <c r="CN50" s="74" t="n"/>
      <c r="CO50" s="74" t="n"/>
      <c r="CP50" s="74" t="inlineStr">
        <is>
          <t>submitted_via_web</t>
        </is>
      </c>
      <c r="CQ50" s="74" t="n"/>
      <c r="CR50" s="74" t="inlineStr">
        <is>
          <t>voP5hd3TJJNzzneN7cP2D6</t>
        </is>
      </c>
      <c r="CS50" s="74" t="n"/>
      <c r="CT50" s="74" t="inlineStr">
        <is>
          <t>uuid:4e0feee4-c19f-4e56-95f7-5c0fd8e0a902</t>
        </is>
      </c>
      <c r="CU50" s="75" t="n">
        <v>49</v>
      </c>
    </row>
    <row r="51">
      <c r="A51" s="72" t="n">
        <v>46093.68123371528</v>
      </c>
      <c r="B51" s="72" t="n">
        <v>46094.66679599537</v>
      </c>
      <c r="C51" s="74" t="inlineStr">
        <is>
          <t>A Sulaeman</t>
        </is>
      </c>
      <c r="D51" s="74" t="inlineStr">
        <is>
          <t>Jawa Barat</t>
        </is>
      </c>
      <c r="E51" s="74" t="inlineStr">
        <is>
          <t>Bandung Barat</t>
        </is>
      </c>
      <c r="F51" s="74" t="inlineStr">
        <is>
          <t>Cisarua</t>
        </is>
      </c>
      <c r="G51" s="74" t="inlineStr">
        <is>
          <t>DCP0032</t>
        </is>
      </c>
      <c r="H51" s="74" t="inlineStr">
        <is>
          <t>Sapi perah</t>
        </is>
      </c>
      <c r="I51" s="75" t="n">
        <v>0</v>
      </c>
      <c r="J51" s="75" t="n">
        <v>1</v>
      </c>
      <c r="K51" s="75" t="n">
        <v>0</v>
      </c>
      <c r="L51" s="75" t="n">
        <v>0</v>
      </c>
      <c r="M51" s="75" t="n">
        <v>0</v>
      </c>
      <c r="N51" s="75" t="n">
        <v>0</v>
      </c>
      <c r="O51" s="75" t="n">
        <v>0</v>
      </c>
      <c r="P51" s="75" t="n">
        <v>0</v>
      </c>
      <c r="Q51" s="75" t="n">
        <v>0</v>
      </c>
      <c r="R51" s="74" t="inlineStr">
        <is>
          <t>Sapi perah</t>
        </is>
      </c>
      <c r="S51" s="75" t="n">
        <v>0</v>
      </c>
      <c r="T51" s="75" t="n">
        <v>1</v>
      </c>
      <c r="U51" s="75" t="n">
        <v>0</v>
      </c>
      <c r="V51" s="75" t="n">
        <v>0</v>
      </c>
      <c r="W51" s="75" t="n">
        <v>0</v>
      </c>
      <c r="X51" s="75" t="n">
        <v>0</v>
      </c>
      <c r="Y51" s="75" t="n">
        <v>0</v>
      </c>
      <c r="Z51" s="75" t="n">
        <v>0</v>
      </c>
      <c r="AA51" s="75" t="n">
        <v>0</v>
      </c>
      <c r="AB51" s="74" t="inlineStr">
        <is>
          <t>Tidak ada</t>
        </is>
      </c>
      <c r="AC51" s="75" t="n">
        <v>0</v>
      </c>
      <c r="AD51" s="75" t="n">
        <v>0</v>
      </c>
      <c r="AE51" s="75" t="n">
        <v>0</v>
      </c>
      <c r="AF51" s="75" t="n">
        <v>0</v>
      </c>
      <c r="AG51" s="75" t="n">
        <v>0</v>
      </c>
      <c r="AH51" s="75" t="n">
        <v>0</v>
      </c>
      <c r="AI51" s="75" t="n">
        <v>0</v>
      </c>
      <c r="AJ51" s="75" t="n">
        <v>0</v>
      </c>
      <c r="AK51" s="75" t="n">
        <v>1</v>
      </c>
      <c r="AL51" s="74" t="n"/>
      <c r="AM51" s="74" t="n"/>
      <c r="AN51" s="75" t="n">
        <v>6</v>
      </c>
      <c r="AO51" s="74" t="n"/>
      <c r="AP51" s="74" t="n"/>
      <c r="AQ51" s="74" t="n"/>
      <c r="AR51" s="74" t="n"/>
      <c r="AS51" s="74" t="n"/>
      <c r="AT51" s="74" t="n"/>
      <c r="AU51" s="74" t="n"/>
      <c r="AV51" s="74" t="n"/>
      <c r="AW51" s="75" t="n">
        <v>6</v>
      </c>
      <c r="AX51" s="74" t="n"/>
      <c r="AY51" s="74" t="n"/>
      <c r="AZ51" s="74" t="n"/>
      <c r="BA51" s="74" t="n"/>
      <c r="BB51" s="74" t="n"/>
      <c r="BC51" s="74" t="n"/>
      <c r="BD51" s="74" t="n"/>
      <c r="BE51" s="74" t="n"/>
      <c r="BF51" s="74" t="n"/>
      <c r="BG51" s="74" t="n"/>
      <c r="BH51" s="74" t="n"/>
      <c r="BI51" s="74" t="n"/>
      <c r="BJ51" s="74" t="n"/>
      <c r="BK51" s="74" t="n"/>
      <c r="BL51" s="74" t="n"/>
      <c r="BM51" s="74" t="n"/>
      <c r="BN51" s="74" t="n"/>
      <c r="BO51" s="74" t="n"/>
      <c r="BP51" s="74" t="n"/>
      <c r="BQ51" s="74" t="n"/>
      <c r="BR51" s="74" t="n"/>
      <c r="BS51" s="74" t="n"/>
      <c r="BT51" s="74" t="n"/>
      <c r="BU51" s="74" t="n"/>
      <c r="BV51" s="74" t="n"/>
      <c r="BW51" s="74" t="n"/>
      <c r="BX51" s="74" t="n"/>
      <c r="BY51" s="74" t="n"/>
      <c r="BZ51" s="74" t="n"/>
      <c r="CA51" s="74" t="n"/>
      <c r="CB51" s="74" t="n"/>
      <c r="CC51" s="74" t="n"/>
      <c r="CD51" s="74" t="n"/>
      <c r="CE51" s="74" t="n"/>
      <c r="CF51" s="74" t="n"/>
      <c r="CG51" s="74" t="n"/>
      <c r="CH51" s="74" t="n"/>
      <c r="CI51" s="74" t="n"/>
      <c r="CJ51" s="74" t="n"/>
      <c r="CK51" s="75" t="n">
        <v>695630713</v>
      </c>
      <c r="CL51" s="74" t="inlineStr">
        <is>
          <t>b3f73ff6-fc62-4e46-abc1-bcea767a5657</t>
        </is>
      </c>
      <c r="CM51" s="72" t="n">
        <v>46094.37513888889</v>
      </c>
      <c r="CN51" s="74" t="n"/>
      <c r="CO51" s="74" t="n"/>
      <c r="CP51" s="74" t="inlineStr">
        <is>
          <t>submitted_via_web</t>
        </is>
      </c>
      <c r="CQ51" s="74" t="n"/>
      <c r="CR51" s="74" t="inlineStr">
        <is>
          <t>voP5hd3TJJNzzneN7cP2D6</t>
        </is>
      </c>
      <c r="CS51" s="74" t="n"/>
      <c r="CT51" s="74" t="inlineStr">
        <is>
          <t>uuid:b3f73ff6-fc62-4e46-abc1-bcea767a5657</t>
        </is>
      </c>
      <c r="CU51" s="75" t="n">
        <v>50</v>
      </c>
    </row>
    <row r="52">
      <c r="A52" s="72" t="n">
        <v>46093.6826194676</v>
      </c>
      <c r="B52" s="72" t="n">
        <v>46094.66691760417</v>
      </c>
      <c r="C52" s="74" t="inlineStr">
        <is>
          <t>Enneng Hernawati</t>
        </is>
      </c>
      <c r="D52" s="74" t="inlineStr">
        <is>
          <t>Jawa Barat</t>
        </is>
      </c>
      <c r="E52" s="74" t="inlineStr">
        <is>
          <t>Bandung Barat</t>
        </is>
      </c>
      <c r="F52" s="74" t="inlineStr">
        <is>
          <t>Lembang</t>
        </is>
      </c>
      <c r="G52" s="74" t="inlineStr">
        <is>
          <t>DCP0041</t>
        </is>
      </c>
      <c r="H52" s="74" t="inlineStr">
        <is>
          <t>Sapi perah</t>
        </is>
      </c>
      <c r="I52" s="75" t="n">
        <v>0</v>
      </c>
      <c r="J52" s="75" t="n">
        <v>1</v>
      </c>
      <c r="K52" s="75" t="n">
        <v>0</v>
      </c>
      <c r="L52" s="75" t="n">
        <v>0</v>
      </c>
      <c r="M52" s="75" t="n">
        <v>0</v>
      </c>
      <c r="N52" s="75" t="n">
        <v>0</v>
      </c>
      <c r="O52" s="75" t="n">
        <v>0</v>
      </c>
      <c r="P52" s="75" t="n">
        <v>0</v>
      </c>
      <c r="Q52" s="75" t="n">
        <v>0</v>
      </c>
      <c r="R52" s="74" t="inlineStr">
        <is>
          <t>Sapi perah</t>
        </is>
      </c>
      <c r="S52" s="75" t="n">
        <v>0</v>
      </c>
      <c r="T52" s="75" t="n">
        <v>1</v>
      </c>
      <c r="U52" s="75" t="n">
        <v>0</v>
      </c>
      <c r="V52" s="75" t="n">
        <v>0</v>
      </c>
      <c r="W52" s="75" t="n">
        <v>0</v>
      </c>
      <c r="X52" s="75" t="n">
        <v>0</v>
      </c>
      <c r="Y52" s="75" t="n">
        <v>0</v>
      </c>
      <c r="Z52" s="75" t="n">
        <v>0</v>
      </c>
      <c r="AA52" s="75" t="n">
        <v>0</v>
      </c>
      <c r="AB52" s="74" t="inlineStr">
        <is>
          <t>Tidak ada</t>
        </is>
      </c>
      <c r="AC52" s="75" t="n">
        <v>0</v>
      </c>
      <c r="AD52" s="75" t="n">
        <v>0</v>
      </c>
      <c r="AE52" s="75" t="n">
        <v>0</v>
      </c>
      <c r="AF52" s="75" t="n">
        <v>0</v>
      </c>
      <c r="AG52" s="75" t="n">
        <v>0</v>
      </c>
      <c r="AH52" s="75" t="n">
        <v>0</v>
      </c>
      <c r="AI52" s="75" t="n">
        <v>0</v>
      </c>
      <c r="AJ52" s="75" t="n">
        <v>0</v>
      </c>
      <c r="AK52" s="75" t="n">
        <v>1</v>
      </c>
      <c r="AL52" s="74" t="n"/>
      <c r="AM52" s="74" t="n"/>
      <c r="AN52" s="75" t="n">
        <v>3</v>
      </c>
      <c r="AO52" s="74" t="n"/>
      <c r="AP52" s="74" t="n"/>
      <c r="AQ52" s="74" t="n"/>
      <c r="AR52" s="74" t="n"/>
      <c r="AS52" s="74" t="n"/>
      <c r="AT52" s="74" t="n"/>
      <c r="AU52" s="74" t="n"/>
      <c r="AV52" s="74" t="n"/>
      <c r="AW52" s="75" t="n">
        <v>3</v>
      </c>
      <c r="AX52" s="74" t="n"/>
      <c r="AY52" s="74" t="n"/>
      <c r="AZ52" s="74" t="n"/>
      <c r="BA52" s="74" t="n"/>
      <c r="BB52" s="74" t="n"/>
      <c r="BC52" s="74" t="n"/>
      <c r="BD52" s="74" t="n"/>
      <c r="BE52" s="74" t="n"/>
      <c r="BF52" s="74" t="n"/>
      <c r="BG52" s="74" t="n"/>
      <c r="BH52" s="74" t="n"/>
      <c r="BI52" s="74" t="n"/>
      <c r="BJ52" s="74" t="n"/>
      <c r="BK52" s="74" t="n"/>
      <c r="BL52" s="74" t="n"/>
      <c r="BM52" s="74" t="n"/>
      <c r="BN52" s="74" t="n"/>
      <c r="BO52" s="74" t="n"/>
      <c r="BP52" s="74" t="n"/>
      <c r="BQ52" s="74" t="n"/>
      <c r="BR52" s="74" t="n"/>
      <c r="BS52" s="74" t="n"/>
      <c r="BT52" s="74" t="n"/>
      <c r="BU52" s="74" t="n"/>
      <c r="BV52" s="74" t="n"/>
      <c r="BW52" s="74" t="n"/>
      <c r="BX52" s="74" t="n"/>
      <c r="BY52" s="74" t="n"/>
      <c r="BZ52" s="74" t="n"/>
      <c r="CA52" s="74" t="n"/>
      <c r="CB52" s="74" t="n"/>
      <c r="CC52" s="74" t="n"/>
      <c r="CD52" s="74" t="n"/>
      <c r="CE52" s="74" t="n"/>
      <c r="CF52" s="74" t="n"/>
      <c r="CG52" s="74" t="n"/>
      <c r="CH52" s="74" t="n"/>
      <c r="CI52" s="74" t="n"/>
      <c r="CJ52" s="74" t="n"/>
      <c r="CK52" s="75" t="n">
        <v>695630878</v>
      </c>
      <c r="CL52" s="74" t="inlineStr">
        <is>
          <t>70dfc2cf-5194-4763-a258-09adf62e0e6a</t>
        </is>
      </c>
      <c r="CM52" s="72" t="n">
        <v>46094.37525462963</v>
      </c>
      <c r="CN52" s="74" t="n"/>
      <c r="CO52" s="74" t="n"/>
      <c r="CP52" s="74" t="inlineStr">
        <is>
          <t>submitted_via_web</t>
        </is>
      </c>
      <c r="CQ52" s="74" t="n"/>
      <c r="CR52" s="74" t="inlineStr">
        <is>
          <t>voP5hd3TJJNzzneN7cP2D6</t>
        </is>
      </c>
      <c r="CS52" s="74" t="n"/>
      <c r="CT52" s="74" t="inlineStr">
        <is>
          <t>uuid:70dfc2cf-5194-4763-a258-09adf62e0e6a</t>
        </is>
      </c>
      <c r="CU52" s="75" t="n">
        <v>51</v>
      </c>
    </row>
    <row r="53">
      <c r="A53" s="72" t="n">
        <v>46093.68389524306</v>
      </c>
      <c r="B53" s="72" t="n">
        <v>46094.66705721064</v>
      </c>
      <c r="C53" s="74" t="inlineStr">
        <is>
          <t>Wahya</t>
        </is>
      </c>
      <c r="D53" s="74" t="inlineStr">
        <is>
          <t>Jawa Barat</t>
        </is>
      </c>
      <c r="E53" s="74" t="inlineStr">
        <is>
          <t>Bandung Barat</t>
        </is>
      </c>
      <c r="F53" s="74" t="inlineStr">
        <is>
          <t>Lembang</t>
        </is>
      </c>
      <c r="G53" s="74" t="inlineStr">
        <is>
          <t>DCP0053</t>
        </is>
      </c>
      <c r="H53" s="74" t="inlineStr">
        <is>
          <t>Sapi perah</t>
        </is>
      </c>
      <c r="I53" s="75" t="n">
        <v>0</v>
      </c>
      <c r="J53" s="75" t="n">
        <v>1</v>
      </c>
      <c r="K53" s="75" t="n">
        <v>0</v>
      </c>
      <c r="L53" s="75" t="n">
        <v>0</v>
      </c>
      <c r="M53" s="75" t="n">
        <v>0</v>
      </c>
      <c r="N53" s="75" t="n">
        <v>0</v>
      </c>
      <c r="O53" s="75" t="n">
        <v>0</v>
      </c>
      <c r="P53" s="75" t="n">
        <v>0</v>
      </c>
      <c r="Q53" s="75" t="n">
        <v>0</v>
      </c>
      <c r="R53" s="74" t="inlineStr">
        <is>
          <t>Sapi pedaging Sapi perah</t>
        </is>
      </c>
      <c r="S53" s="75" t="n">
        <v>1</v>
      </c>
      <c r="T53" s="75" t="n">
        <v>1</v>
      </c>
      <c r="U53" s="75" t="n">
        <v>0</v>
      </c>
      <c r="V53" s="75" t="n">
        <v>0</v>
      </c>
      <c r="W53" s="75" t="n">
        <v>0</v>
      </c>
      <c r="X53" s="75" t="n">
        <v>0</v>
      </c>
      <c r="Y53" s="75" t="n">
        <v>0</v>
      </c>
      <c r="Z53" s="75" t="n">
        <v>0</v>
      </c>
      <c r="AA53" s="75" t="n">
        <v>0</v>
      </c>
      <c r="AB53" s="74" t="inlineStr">
        <is>
          <t>Sapi pedaging</t>
        </is>
      </c>
      <c r="AC53" s="75" t="n">
        <v>1</v>
      </c>
      <c r="AD53" s="75" t="n">
        <v>0</v>
      </c>
      <c r="AE53" s="75" t="n">
        <v>0</v>
      </c>
      <c r="AF53" s="75" t="n">
        <v>0</v>
      </c>
      <c r="AG53" s="75" t="n">
        <v>0</v>
      </c>
      <c r="AH53" s="75" t="n">
        <v>0</v>
      </c>
      <c r="AI53" s="75" t="n">
        <v>0</v>
      </c>
      <c r="AJ53" s="75" t="n">
        <v>0</v>
      </c>
      <c r="AK53" s="75" t="n">
        <v>0</v>
      </c>
      <c r="AL53" s="74" t="n"/>
      <c r="AM53" s="74" t="n"/>
      <c r="AN53" s="75" t="n">
        <v>4</v>
      </c>
      <c r="AO53" s="74" t="n"/>
      <c r="AP53" s="74" t="n"/>
      <c r="AQ53" s="74" t="n"/>
      <c r="AR53" s="74" t="n"/>
      <c r="AS53" s="74" t="n"/>
      <c r="AT53" s="74" t="n"/>
      <c r="AU53" s="74" t="n"/>
      <c r="AV53" s="75" t="n">
        <v>2</v>
      </c>
      <c r="AW53" s="75" t="n">
        <v>4</v>
      </c>
      <c r="AX53" s="74" t="n"/>
      <c r="AY53" s="74" t="n"/>
      <c r="AZ53" s="74" t="n"/>
      <c r="BA53" s="74" t="n"/>
      <c r="BB53" s="74" t="n"/>
      <c r="BC53" s="74" t="n"/>
      <c r="BD53" s="75" t="n">
        <v>0</v>
      </c>
      <c r="BE53" s="75" t="n">
        <v>0</v>
      </c>
      <c r="BF53" s="75" t="n">
        <v>2</v>
      </c>
      <c r="BG53" s="75" t="n">
        <v>0</v>
      </c>
      <c r="BH53" s="74" t="n"/>
      <c r="BI53" s="74" t="n"/>
      <c r="BJ53" s="74" t="n"/>
      <c r="BK53" s="74" t="n"/>
      <c r="BL53" s="74" t="n"/>
      <c r="BM53" s="74" t="n"/>
      <c r="BN53" s="74" t="n"/>
      <c r="BO53" s="74" t="n"/>
      <c r="BP53" s="74" t="n"/>
      <c r="BQ53" s="74" t="n"/>
      <c r="BR53" s="74" t="n"/>
      <c r="BS53" s="74" t="n"/>
      <c r="BT53" s="74" t="n"/>
      <c r="BU53" s="74" t="n"/>
      <c r="BV53" s="74" t="n"/>
      <c r="BW53" s="74" t="n"/>
      <c r="BX53" s="74" t="n"/>
      <c r="BY53" s="74" t="n"/>
      <c r="BZ53" s="74" t="n"/>
      <c r="CA53" s="74" t="n"/>
      <c r="CB53" s="74" t="n"/>
      <c r="CC53" s="74" t="n"/>
      <c r="CD53" s="74" t="n"/>
      <c r="CE53" s="74" t="n"/>
      <c r="CF53" s="74" t="n"/>
      <c r="CG53" s="74" t="n"/>
      <c r="CH53" s="74" t="n"/>
      <c r="CI53" s="74" t="n"/>
      <c r="CJ53" s="74" t="n"/>
      <c r="CK53" s="75" t="n">
        <v>695631048</v>
      </c>
      <c r="CL53" s="74" t="inlineStr">
        <is>
          <t>112cc3bd-ee49-4304-8b32-4c9ab70e5191</t>
        </is>
      </c>
      <c r="CM53" s="72" t="n">
        <v>46094.37539351852</v>
      </c>
      <c r="CN53" s="74" t="n"/>
      <c r="CO53" s="74" t="n"/>
      <c r="CP53" s="74" t="inlineStr">
        <is>
          <t>submitted_via_web</t>
        </is>
      </c>
      <c r="CQ53" s="74" t="n"/>
      <c r="CR53" s="74" t="inlineStr">
        <is>
          <t>voP5hd3TJJNzzneN7cP2D6</t>
        </is>
      </c>
      <c r="CS53" s="74" t="n"/>
      <c r="CT53" s="74" t="inlineStr">
        <is>
          <t>uuid:112cc3bd-ee49-4304-8b32-4c9ab70e5191</t>
        </is>
      </c>
      <c r="CU53" s="75" t="n">
        <v>52</v>
      </c>
    </row>
    <row r="54">
      <c r="A54" s="72" t="n">
        <v>46093.68555429398</v>
      </c>
      <c r="B54" s="72" t="n">
        <v>46094.66719737268</v>
      </c>
      <c r="C54" s="74" t="inlineStr">
        <is>
          <t>Enden</t>
        </is>
      </c>
      <c r="D54" s="74" t="inlineStr">
        <is>
          <t>Jawa Barat</t>
        </is>
      </c>
      <c r="E54" s="74" t="inlineStr">
        <is>
          <t>Bandung Barat</t>
        </is>
      </c>
      <c r="F54" s="74" t="inlineStr">
        <is>
          <t>Parongpong</t>
        </is>
      </c>
      <c r="G54" s="74" t="inlineStr">
        <is>
          <t>DCP0058</t>
        </is>
      </c>
      <c r="H54" s="74" t="inlineStr">
        <is>
          <t>Sapi perah</t>
        </is>
      </c>
      <c r="I54" s="75" t="n">
        <v>0</v>
      </c>
      <c r="J54" s="75" t="n">
        <v>1</v>
      </c>
      <c r="K54" s="75" t="n">
        <v>0</v>
      </c>
      <c r="L54" s="75" t="n">
        <v>0</v>
      </c>
      <c r="M54" s="75" t="n">
        <v>0</v>
      </c>
      <c r="N54" s="75" t="n">
        <v>0</v>
      </c>
      <c r="O54" s="75" t="n">
        <v>0</v>
      </c>
      <c r="P54" s="75" t="n">
        <v>0</v>
      </c>
      <c r="Q54" s="75" t="n">
        <v>0</v>
      </c>
      <c r="R54" s="74" t="inlineStr">
        <is>
          <t>Sapi pedaging Sapi perah</t>
        </is>
      </c>
      <c r="S54" s="75" t="n">
        <v>1</v>
      </c>
      <c r="T54" s="75" t="n">
        <v>1</v>
      </c>
      <c r="U54" s="75" t="n">
        <v>0</v>
      </c>
      <c r="V54" s="75" t="n">
        <v>0</v>
      </c>
      <c r="W54" s="75" t="n">
        <v>0</v>
      </c>
      <c r="X54" s="75" t="n">
        <v>0</v>
      </c>
      <c r="Y54" s="75" t="n">
        <v>0</v>
      </c>
      <c r="Z54" s="75" t="n">
        <v>0</v>
      </c>
      <c r="AA54" s="75" t="n">
        <v>0</v>
      </c>
      <c r="AB54" s="74" t="inlineStr">
        <is>
          <t>Sapi pedaging</t>
        </is>
      </c>
      <c r="AC54" s="75" t="n">
        <v>1</v>
      </c>
      <c r="AD54" s="75" t="n">
        <v>0</v>
      </c>
      <c r="AE54" s="75" t="n">
        <v>0</v>
      </c>
      <c r="AF54" s="75" t="n">
        <v>0</v>
      </c>
      <c r="AG54" s="75" t="n">
        <v>0</v>
      </c>
      <c r="AH54" s="75" t="n">
        <v>0</v>
      </c>
      <c r="AI54" s="75" t="n">
        <v>0</v>
      </c>
      <c r="AJ54" s="75" t="n">
        <v>0</v>
      </c>
      <c r="AK54" s="75" t="n">
        <v>0</v>
      </c>
      <c r="AL54" s="74" t="n"/>
      <c r="AM54" s="74" t="n"/>
      <c r="AN54" s="75" t="n">
        <v>2</v>
      </c>
      <c r="AO54" s="74" t="n"/>
      <c r="AP54" s="74" t="n"/>
      <c r="AQ54" s="74" t="n"/>
      <c r="AR54" s="74" t="n"/>
      <c r="AS54" s="74" t="n"/>
      <c r="AT54" s="74" t="n"/>
      <c r="AU54" s="74" t="n"/>
      <c r="AV54" s="75" t="n">
        <v>1</v>
      </c>
      <c r="AW54" s="75" t="n">
        <v>2</v>
      </c>
      <c r="AX54" s="74" t="n"/>
      <c r="AY54" s="74" t="n"/>
      <c r="AZ54" s="74" t="n"/>
      <c r="BA54" s="74" t="n"/>
      <c r="BB54" s="74" t="n"/>
      <c r="BC54" s="74" t="n"/>
      <c r="BD54" s="75" t="n">
        <v>0</v>
      </c>
      <c r="BE54" s="75" t="n">
        <v>0</v>
      </c>
      <c r="BF54" s="75" t="n">
        <v>1</v>
      </c>
      <c r="BG54" s="75" t="n">
        <v>0</v>
      </c>
      <c r="BH54" s="74" t="n"/>
      <c r="BI54" s="74" t="n"/>
      <c r="BJ54" s="74" t="n"/>
      <c r="BK54" s="74" t="n"/>
      <c r="BL54" s="74" t="n"/>
      <c r="BM54" s="74" t="n"/>
      <c r="BN54" s="74" t="n"/>
      <c r="BO54" s="74" t="n"/>
      <c r="BP54" s="74" t="n"/>
      <c r="BQ54" s="74" t="n"/>
      <c r="BR54" s="74" t="n"/>
      <c r="BS54" s="74" t="n"/>
      <c r="BT54" s="74" t="n"/>
      <c r="BU54" s="74" t="n"/>
      <c r="BV54" s="74" t="n"/>
      <c r="BW54" s="74" t="n"/>
      <c r="BX54" s="74" t="n"/>
      <c r="BY54" s="74" t="n"/>
      <c r="BZ54" s="74" t="n"/>
      <c r="CA54" s="74" t="n"/>
      <c r="CB54" s="74" t="n"/>
      <c r="CC54" s="74" t="n"/>
      <c r="CD54" s="74" t="n"/>
      <c r="CE54" s="74" t="n"/>
      <c r="CF54" s="74" t="n"/>
      <c r="CG54" s="74" t="n"/>
      <c r="CH54" s="74" t="n"/>
      <c r="CI54" s="74" t="n"/>
      <c r="CJ54" s="74" t="n"/>
      <c r="CK54" s="75" t="n">
        <v>695631247</v>
      </c>
      <c r="CL54" s="74" t="inlineStr">
        <is>
          <t>b1572fc2-3d98-4b5a-b816-c71022d30134</t>
        </is>
      </c>
      <c r="CM54" s="72" t="n">
        <v>46094.37553240741</v>
      </c>
      <c r="CN54" s="74" t="n"/>
      <c r="CO54" s="74" t="n"/>
      <c r="CP54" s="74" t="inlineStr">
        <is>
          <t>submitted_via_web</t>
        </is>
      </c>
      <c r="CQ54" s="74" t="n"/>
      <c r="CR54" s="74" t="inlineStr">
        <is>
          <t>voP5hd3TJJNzzneN7cP2D6</t>
        </is>
      </c>
      <c r="CS54" s="74" t="n"/>
      <c r="CT54" s="74" t="inlineStr">
        <is>
          <t>uuid:b1572fc2-3d98-4b5a-b816-c71022d30134</t>
        </is>
      </c>
      <c r="CU54" s="75" t="n">
        <v>53</v>
      </c>
    </row>
    <row r="55">
      <c r="A55" s="72" t="n">
        <v>46093.68714121528</v>
      </c>
      <c r="B55" s="72" t="n">
        <v>46094.66732805556</v>
      </c>
      <c r="C55" s="74" t="inlineStr">
        <is>
          <t>Asep Sutarman</t>
        </is>
      </c>
      <c r="D55" s="74" t="inlineStr">
        <is>
          <t>Jawa Barat</t>
        </is>
      </c>
      <c r="E55" s="74" t="inlineStr">
        <is>
          <t>Bandung Barat</t>
        </is>
      </c>
      <c r="F55" s="74" t="inlineStr">
        <is>
          <t>Parongpong</t>
        </is>
      </c>
      <c r="G55" s="74" t="inlineStr">
        <is>
          <t>KBP0035</t>
        </is>
      </c>
      <c r="H55" s="74" t="inlineStr">
        <is>
          <t>Sapi perah</t>
        </is>
      </c>
      <c r="I55" s="75" t="n">
        <v>0</v>
      </c>
      <c r="J55" s="75" t="n">
        <v>1</v>
      </c>
      <c r="K55" s="75" t="n">
        <v>0</v>
      </c>
      <c r="L55" s="75" t="n">
        <v>0</v>
      </c>
      <c r="M55" s="75" t="n">
        <v>0</v>
      </c>
      <c r="N55" s="75" t="n">
        <v>0</v>
      </c>
      <c r="O55" s="75" t="n">
        <v>0</v>
      </c>
      <c r="P55" s="75" t="n">
        <v>0</v>
      </c>
      <c r="Q55" s="75" t="n">
        <v>0</v>
      </c>
      <c r="R55" s="74" t="inlineStr">
        <is>
          <t>Sapi pedaging Sapi perah</t>
        </is>
      </c>
      <c r="S55" s="75" t="n">
        <v>1</v>
      </c>
      <c r="T55" s="75" t="n">
        <v>1</v>
      </c>
      <c r="U55" s="75" t="n">
        <v>0</v>
      </c>
      <c r="V55" s="75" t="n">
        <v>0</v>
      </c>
      <c r="W55" s="75" t="n">
        <v>0</v>
      </c>
      <c r="X55" s="75" t="n">
        <v>0</v>
      </c>
      <c r="Y55" s="75" t="n">
        <v>0</v>
      </c>
      <c r="Z55" s="75" t="n">
        <v>0</v>
      </c>
      <c r="AA55" s="75" t="n">
        <v>0</v>
      </c>
      <c r="AB55" s="74" t="inlineStr">
        <is>
          <t>Sapi pedaging</t>
        </is>
      </c>
      <c r="AC55" s="75" t="n">
        <v>1</v>
      </c>
      <c r="AD55" s="75" t="n">
        <v>0</v>
      </c>
      <c r="AE55" s="75" t="n">
        <v>0</v>
      </c>
      <c r="AF55" s="75" t="n">
        <v>0</v>
      </c>
      <c r="AG55" s="75" t="n">
        <v>0</v>
      </c>
      <c r="AH55" s="75" t="n">
        <v>0</v>
      </c>
      <c r="AI55" s="75" t="n">
        <v>0</v>
      </c>
      <c r="AJ55" s="75" t="n">
        <v>0</v>
      </c>
      <c r="AK55" s="75" t="n">
        <v>0</v>
      </c>
      <c r="AL55" s="74" t="n"/>
      <c r="AM55" s="74" t="n"/>
      <c r="AN55" s="75" t="n">
        <v>5</v>
      </c>
      <c r="AO55" s="74" t="n"/>
      <c r="AP55" s="74" t="n"/>
      <c r="AQ55" s="74" t="n"/>
      <c r="AR55" s="74" t="n"/>
      <c r="AS55" s="74" t="n"/>
      <c r="AT55" s="74" t="n"/>
      <c r="AU55" s="74" t="n"/>
      <c r="AV55" s="75" t="n">
        <v>3</v>
      </c>
      <c r="AW55" s="75" t="n">
        <v>5</v>
      </c>
      <c r="AX55" s="74" t="n"/>
      <c r="AY55" s="74" t="n"/>
      <c r="AZ55" s="74" t="n"/>
      <c r="BA55" s="74" t="n"/>
      <c r="BB55" s="74" t="n"/>
      <c r="BC55" s="74" t="n"/>
      <c r="BD55" s="75" t="n">
        <v>0</v>
      </c>
      <c r="BE55" s="75" t="n">
        <v>0</v>
      </c>
      <c r="BF55" s="75" t="n">
        <v>3</v>
      </c>
      <c r="BG55" s="75" t="n">
        <v>0</v>
      </c>
      <c r="BH55" s="74" t="n"/>
      <c r="BI55" s="74" t="n"/>
      <c r="BJ55" s="74" t="n"/>
      <c r="BK55" s="74" t="n"/>
      <c r="BL55" s="74" t="n"/>
      <c r="BM55" s="74" t="n"/>
      <c r="BN55" s="74" t="n"/>
      <c r="BO55" s="74" t="n"/>
      <c r="BP55" s="74" t="n"/>
      <c r="BQ55" s="74" t="n"/>
      <c r="BR55" s="74" t="n"/>
      <c r="BS55" s="74" t="n"/>
      <c r="BT55" s="74" t="n"/>
      <c r="BU55" s="74" t="n"/>
      <c r="BV55" s="74" t="n"/>
      <c r="BW55" s="74" t="n"/>
      <c r="BX55" s="74" t="n"/>
      <c r="BY55" s="74" t="n"/>
      <c r="BZ55" s="74" t="n"/>
      <c r="CA55" s="74" t="n"/>
      <c r="CB55" s="74" t="n"/>
      <c r="CC55" s="74" t="n"/>
      <c r="CD55" s="74" t="n"/>
      <c r="CE55" s="74" t="n"/>
      <c r="CF55" s="74" t="n"/>
      <c r="CG55" s="74" t="n"/>
      <c r="CH55" s="74" t="n"/>
      <c r="CI55" s="74" t="n"/>
      <c r="CJ55" s="74" t="n"/>
      <c r="CK55" s="75" t="n">
        <v>695631418</v>
      </c>
      <c r="CL55" s="74" t="inlineStr">
        <is>
          <t>304ce674-4efe-4f59-b7c0-ee528374e901</t>
        </is>
      </c>
      <c r="CM55" s="72" t="n">
        <v>46094.37567129629</v>
      </c>
      <c r="CN55" s="74" t="n"/>
      <c r="CO55" s="74" t="n"/>
      <c r="CP55" s="74" t="inlineStr">
        <is>
          <t>submitted_via_web</t>
        </is>
      </c>
      <c r="CQ55" s="74" t="n"/>
      <c r="CR55" s="74" t="inlineStr">
        <is>
          <t>voP5hd3TJJNzzneN7cP2D6</t>
        </is>
      </c>
      <c r="CS55" s="74" t="n"/>
      <c r="CT55" s="74" t="inlineStr">
        <is>
          <t>uuid:304ce674-4efe-4f59-b7c0-ee528374e901</t>
        </is>
      </c>
      <c r="CU55" s="75" t="n">
        <v>54</v>
      </c>
    </row>
    <row r="56">
      <c r="A56" s="72" t="n">
        <v>46093.68888568287</v>
      </c>
      <c r="B56" s="72" t="n">
        <v>46094.66741598379</v>
      </c>
      <c r="C56" s="74" t="inlineStr">
        <is>
          <t>Asep Soehara</t>
        </is>
      </c>
      <c r="D56" s="74" t="inlineStr">
        <is>
          <t>Jawa Barat</t>
        </is>
      </c>
      <c r="E56" s="74" t="inlineStr">
        <is>
          <t>BandungBarat</t>
        </is>
      </c>
      <c r="F56" s="74" t="inlineStr">
        <is>
          <t>Parongpong</t>
        </is>
      </c>
      <c r="G56" s="74" t="inlineStr">
        <is>
          <t>DCP0055</t>
        </is>
      </c>
      <c r="H56" s="74" t="inlineStr">
        <is>
          <t>Sapi perah</t>
        </is>
      </c>
      <c r="I56" s="75" t="n">
        <v>0</v>
      </c>
      <c r="J56" s="75" t="n">
        <v>1</v>
      </c>
      <c r="K56" s="75" t="n">
        <v>0</v>
      </c>
      <c r="L56" s="75" t="n">
        <v>0</v>
      </c>
      <c r="M56" s="75" t="n">
        <v>0</v>
      </c>
      <c r="N56" s="75" t="n">
        <v>0</v>
      </c>
      <c r="O56" s="75" t="n">
        <v>0</v>
      </c>
      <c r="P56" s="75" t="n">
        <v>0</v>
      </c>
      <c r="Q56" s="75" t="n">
        <v>0</v>
      </c>
      <c r="R56" s="74" t="inlineStr">
        <is>
          <t>Sapi perah</t>
        </is>
      </c>
      <c r="S56" s="75" t="n">
        <v>0</v>
      </c>
      <c r="T56" s="75" t="n">
        <v>1</v>
      </c>
      <c r="U56" s="75" t="n">
        <v>0</v>
      </c>
      <c r="V56" s="75" t="n">
        <v>0</v>
      </c>
      <c r="W56" s="75" t="n">
        <v>0</v>
      </c>
      <c r="X56" s="75" t="n">
        <v>0</v>
      </c>
      <c r="Y56" s="75" t="n">
        <v>0</v>
      </c>
      <c r="Z56" s="75" t="n">
        <v>0</v>
      </c>
      <c r="AA56" s="75" t="n">
        <v>0</v>
      </c>
      <c r="AB56" s="74" t="inlineStr">
        <is>
          <t>Tidak ada</t>
        </is>
      </c>
      <c r="AC56" s="75" t="n">
        <v>0</v>
      </c>
      <c r="AD56" s="75" t="n">
        <v>0</v>
      </c>
      <c r="AE56" s="75" t="n">
        <v>0</v>
      </c>
      <c r="AF56" s="75" t="n">
        <v>0</v>
      </c>
      <c r="AG56" s="75" t="n">
        <v>0</v>
      </c>
      <c r="AH56" s="75" t="n">
        <v>0</v>
      </c>
      <c r="AI56" s="75" t="n">
        <v>0</v>
      </c>
      <c r="AJ56" s="75" t="n">
        <v>0</v>
      </c>
      <c r="AK56" s="75" t="n">
        <v>1</v>
      </c>
      <c r="AL56" s="74" t="n"/>
      <c r="AM56" s="74" t="n"/>
      <c r="AN56" s="75" t="n">
        <v>3</v>
      </c>
      <c r="AO56" s="74" t="n"/>
      <c r="AP56" s="74" t="n"/>
      <c r="AQ56" s="74" t="n"/>
      <c r="AR56" s="74" t="n"/>
      <c r="AS56" s="74" t="n"/>
      <c r="AT56" s="74" t="n"/>
      <c r="AU56" s="74" t="n"/>
      <c r="AV56" s="74" t="n"/>
      <c r="AW56" s="75" t="n">
        <v>3</v>
      </c>
      <c r="AX56" s="74" t="n"/>
      <c r="AY56" s="74" t="n"/>
      <c r="AZ56" s="74" t="n"/>
      <c r="BA56" s="74" t="n"/>
      <c r="BB56" s="74" t="n"/>
      <c r="BC56" s="74" t="n"/>
      <c r="BD56" s="74" t="n"/>
      <c r="BE56" s="74" t="n"/>
      <c r="BF56" s="74" t="n"/>
      <c r="BG56" s="74" t="n"/>
      <c r="BH56" s="74" t="n"/>
      <c r="BI56" s="74" t="n"/>
      <c r="BJ56" s="74" t="n"/>
      <c r="BK56" s="74" t="n"/>
      <c r="BL56" s="74" t="n"/>
      <c r="BM56" s="74" t="n"/>
      <c r="BN56" s="74" t="n"/>
      <c r="BO56" s="74" t="n"/>
      <c r="BP56" s="74" t="n"/>
      <c r="BQ56" s="74" t="n"/>
      <c r="BR56" s="74" t="n"/>
      <c r="BS56" s="74" t="n"/>
      <c r="BT56" s="74" t="n"/>
      <c r="BU56" s="74" t="n"/>
      <c r="BV56" s="74" t="n"/>
      <c r="BW56" s="74" t="n"/>
      <c r="BX56" s="74" t="n"/>
      <c r="BY56" s="74" t="n"/>
      <c r="BZ56" s="74" t="n"/>
      <c r="CA56" s="74" t="n"/>
      <c r="CB56" s="74" t="n"/>
      <c r="CC56" s="74" t="n"/>
      <c r="CD56" s="74" t="n"/>
      <c r="CE56" s="74" t="n"/>
      <c r="CF56" s="74" t="n"/>
      <c r="CG56" s="74" t="n"/>
      <c r="CH56" s="74" t="n"/>
      <c r="CI56" s="74" t="n"/>
      <c r="CJ56" s="74" t="n"/>
      <c r="CK56" s="75" t="n">
        <v>695631532</v>
      </c>
      <c r="CL56" s="74" t="inlineStr">
        <is>
          <t>a33902dd-c037-4c4a-8c17-17a5e73dea37</t>
        </is>
      </c>
      <c r="CM56" s="72" t="n">
        <v>46094.37575231482</v>
      </c>
      <c r="CN56" s="74" t="n"/>
      <c r="CO56" s="74" t="n"/>
      <c r="CP56" s="74" t="inlineStr">
        <is>
          <t>submitted_via_web</t>
        </is>
      </c>
      <c r="CQ56" s="74" t="n"/>
      <c r="CR56" s="74" t="inlineStr">
        <is>
          <t>voP5hd3TJJNzzneN7cP2D6</t>
        </is>
      </c>
      <c r="CS56" s="74" t="n"/>
      <c r="CT56" s="74" t="inlineStr">
        <is>
          <t>uuid:a33902dd-c037-4c4a-8c17-17a5e73dea37</t>
        </is>
      </c>
      <c r="CU56" s="75" t="n">
        <v>55</v>
      </c>
    </row>
    <row r="57">
      <c r="A57" s="72" t="n">
        <v>46093.6900767824</v>
      </c>
      <c r="B57" s="72" t="n">
        <v>46094.66749925926</v>
      </c>
      <c r="C57" s="74" t="inlineStr">
        <is>
          <t>Nana Supriatna</t>
        </is>
      </c>
      <c r="D57" s="74" t="inlineStr">
        <is>
          <t>Jawa Barat</t>
        </is>
      </c>
      <c r="E57" s="74" t="inlineStr">
        <is>
          <t>Bandung Barat</t>
        </is>
      </c>
      <c r="F57" s="74" t="inlineStr">
        <is>
          <t>Parongpong</t>
        </is>
      </c>
      <c r="G57" s="74" t="inlineStr">
        <is>
          <t>DCP0069</t>
        </is>
      </c>
      <c r="H57" s="74" t="inlineStr">
        <is>
          <t>Sapi pedaging Sapi perah</t>
        </is>
      </c>
      <c r="I57" s="75" t="n">
        <v>1</v>
      </c>
      <c r="J57" s="75" t="n">
        <v>1</v>
      </c>
      <c r="K57" s="75" t="n">
        <v>0</v>
      </c>
      <c r="L57" s="75" t="n">
        <v>0</v>
      </c>
      <c r="M57" s="75" t="n">
        <v>0</v>
      </c>
      <c r="N57" s="75" t="n">
        <v>0</v>
      </c>
      <c r="O57" s="75" t="n">
        <v>0</v>
      </c>
      <c r="P57" s="75" t="n">
        <v>0</v>
      </c>
      <c r="Q57" s="75" t="n">
        <v>0</v>
      </c>
      <c r="R57" s="74" t="inlineStr">
        <is>
          <t>Sapi pedaging Sapi perah</t>
        </is>
      </c>
      <c r="S57" s="75" t="n">
        <v>1</v>
      </c>
      <c r="T57" s="75" t="n">
        <v>1</v>
      </c>
      <c r="U57" s="75" t="n">
        <v>0</v>
      </c>
      <c r="V57" s="75" t="n">
        <v>0</v>
      </c>
      <c r="W57" s="75" t="n">
        <v>0</v>
      </c>
      <c r="X57" s="75" t="n">
        <v>0</v>
      </c>
      <c r="Y57" s="75" t="n">
        <v>0</v>
      </c>
      <c r="Z57" s="75" t="n">
        <v>0</v>
      </c>
      <c r="AA57" s="75" t="n">
        <v>0</v>
      </c>
      <c r="AB57" s="74" t="inlineStr">
        <is>
          <t>Tidak ada</t>
        </is>
      </c>
      <c r="AC57" s="75" t="n">
        <v>0</v>
      </c>
      <c r="AD57" s="75" t="n">
        <v>0</v>
      </c>
      <c r="AE57" s="75" t="n">
        <v>0</v>
      </c>
      <c r="AF57" s="75" t="n">
        <v>0</v>
      </c>
      <c r="AG57" s="75" t="n">
        <v>0</v>
      </c>
      <c r="AH57" s="75" t="n">
        <v>0</v>
      </c>
      <c r="AI57" s="75" t="n">
        <v>0</v>
      </c>
      <c r="AJ57" s="75" t="n">
        <v>0</v>
      </c>
      <c r="AK57" s="75" t="n">
        <v>1</v>
      </c>
      <c r="AL57" s="74" t="n"/>
      <c r="AM57" s="75" t="n">
        <v>2</v>
      </c>
      <c r="AN57" s="75" t="n">
        <v>3</v>
      </c>
      <c r="AO57" s="74" t="n"/>
      <c r="AP57" s="74" t="n"/>
      <c r="AQ57" s="74" t="n"/>
      <c r="AR57" s="74" t="n"/>
      <c r="AS57" s="74" t="n"/>
      <c r="AT57" s="74" t="n"/>
      <c r="AU57" s="74" t="n"/>
      <c r="AV57" s="75" t="n">
        <v>2</v>
      </c>
      <c r="AW57" s="75" t="n">
        <v>3</v>
      </c>
      <c r="AX57" s="74" t="n"/>
      <c r="AY57" s="74" t="n"/>
      <c r="AZ57" s="74" t="n"/>
      <c r="BA57" s="74" t="n"/>
      <c r="BB57" s="74" t="n"/>
      <c r="BC57" s="74" t="n"/>
      <c r="BD57" s="74" t="n"/>
      <c r="BE57" s="74" t="n"/>
      <c r="BF57" s="74" t="n"/>
      <c r="BG57" s="74" t="n"/>
      <c r="BH57" s="74" t="n"/>
      <c r="BI57" s="74" t="n"/>
      <c r="BJ57" s="74" t="n"/>
      <c r="BK57" s="74" t="n"/>
      <c r="BL57" s="74" t="n"/>
      <c r="BM57" s="74" t="n"/>
      <c r="BN57" s="74" t="n"/>
      <c r="BO57" s="74" t="n"/>
      <c r="BP57" s="74" t="n"/>
      <c r="BQ57" s="74" t="n"/>
      <c r="BR57" s="74" t="n"/>
      <c r="BS57" s="74" t="n"/>
      <c r="BT57" s="74" t="n"/>
      <c r="BU57" s="74" t="n"/>
      <c r="BV57" s="74" t="n"/>
      <c r="BW57" s="74" t="n"/>
      <c r="BX57" s="74" t="n"/>
      <c r="BY57" s="74" t="n"/>
      <c r="BZ57" s="74" t="n"/>
      <c r="CA57" s="74" t="n"/>
      <c r="CB57" s="74" t="n"/>
      <c r="CC57" s="74" t="n"/>
      <c r="CD57" s="74" t="n"/>
      <c r="CE57" s="74" t="n"/>
      <c r="CF57" s="74" t="n"/>
      <c r="CG57" s="74" t="n"/>
      <c r="CH57" s="74" t="n"/>
      <c r="CI57" s="74" t="n"/>
      <c r="CJ57" s="74" t="n"/>
      <c r="CK57" s="75" t="n">
        <v>695631629</v>
      </c>
      <c r="CL57" s="74" t="inlineStr">
        <is>
          <t>5ca352a4-ff26-4256-8fd8-9cb475e6330d</t>
        </is>
      </c>
      <c r="CM57" s="72" t="n">
        <v>46094.37583333333</v>
      </c>
      <c r="CN57" s="74" t="n"/>
      <c r="CO57" s="74" t="n"/>
      <c r="CP57" s="74" t="inlineStr">
        <is>
          <t>submitted_via_web</t>
        </is>
      </c>
      <c r="CQ57" s="74" t="n"/>
      <c r="CR57" s="74" t="inlineStr">
        <is>
          <t>voP5hd3TJJNzzneN7cP2D6</t>
        </is>
      </c>
      <c r="CS57" s="74" t="n"/>
      <c r="CT57" s="74" t="inlineStr">
        <is>
          <t>uuid:5ca352a4-ff26-4256-8fd8-9cb475e6330d</t>
        </is>
      </c>
      <c r="CU57" s="75" t="n">
        <v>56</v>
      </c>
    </row>
    <row r="58">
      <c r="A58" s="72" t="n">
        <v>46093.69142626158</v>
      </c>
      <c r="B58" s="72" t="n">
        <v>46094.66758026621</v>
      </c>
      <c r="C58" s="74" t="inlineStr">
        <is>
          <t>Ahmad Atep</t>
        </is>
      </c>
      <c r="D58" s="74" t="inlineStr">
        <is>
          <t>Jawa Barat</t>
        </is>
      </c>
      <c r="E58" s="74" t="inlineStr">
        <is>
          <t>Bandung</t>
        </is>
      </c>
      <c r="F58" s="74" t="inlineStr">
        <is>
          <t>Pangalengan</t>
        </is>
      </c>
      <c r="G58" s="74" t="inlineStr">
        <is>
          <t>UBP0004</t>
        </is>
      </c>
      <c r="H58" s="74" t="inlineStr">
        <is>
          <t>Sapi perah</t>
        </is>
      </c>
      <c r="I58" s="75" t="n">
        <v>0</v>
      </c>
      <c r="J58" s="75" t="n">
        <v>1</v>
      </c>
      <c r="K58" s="75" t="n">
        <v>0</v>
      </c>
      <c r="L58" s="75" t="n">
        <v>0</v>
      </c>
      <c r="M58" s="75" t="n">
        <v>0</v>
      </c>
      <c r="N58" s="75" t="n">
        <v>0</v>
      </c>
      <c r="O58" s="75" t="n">
        <v>0</v>
      </c>
      <c r="P58" s="75" t="n">
        <v>0</v>
      </c>
      <c r="Q58" s="75" t="n">
        <v>0</v>
      </c>
      <c r="R58" s="74" t="inlineStr">
        <is>
          <t>Tidak ada</t>
        </is>
      </c>
      <c r="S58" s="75" t="n">
        <v>0</v>
      </c>
      <c r="T58" s="75" t="n">
        <v>0</v>
      </c>
      <c r="U58" s="75" t="n">
        <v>0</v>
      </c>
      <c r="V58" s="75" t="n">
        <v>0</v>
      </c>
      <c r="W58" s="75" t="n">
        <v>0</v>
      </c>
      <c r="X58" s="75" t="n">
        <v>0</v>
      </c>
      <c r="Y58" s="75" t="n">
        <v>0</v>
      </c>
      <c r="Z58" s="75" t="n">
        <v>0</v>
      </c>
      <c r="AA58" s="75" t="n">
        <v>1</v>
      </c>
      <c r="AB58" s="74" t="inlineStr">
        <is>
          <t>Sapi perah</t>
        </is>
      </c>
      <c r="AC58" s="75" t="n">
        <v>0</v>
      </c>
      <c r="AD58" s="75" t="n">
        <v>1</v>
      </c>
      <c r="AE58" s="75" t="n">
        <v>0</v>
      </c>
      <c r="AF58" s="75" t="n">
        <v>0</v>
      </c>
      <c r="AG58" s="75" t="n">
        <v>0</v>
      </c>
      <c r="AH58" s="75" t="n">
        <v>0</v>
      </c>
      <c r="AI58" s="75" t="n">
        <v>0</v>
      </c>
      <c r="AJ58" s="75" t="n">
        <v>0</v>
      </c>
      <c r="AK58" s="75" t="n">
        <v>0</v>
      </c>
      <c r="AL58" s="74" t="n"/>
      <c r="AM58" s="74" t="n"/>
      <c r="AN58" s="75" t="n">
        <v>3</v>
      </c>
      <c r="AO58" s="74" t="n"/>
      <c r="AP58" s="74" t="n"/>
      <c r="AQ58" s="74" t="n"/>
      <c r="AR58" s="74" t="n"/>
      <c r="AS58" s="74" t="n"/>
      <c r="AT58" s="74" t="n"/>
      <c r="AU58" s="74" t="n"/>
      <c r="AV58" s="74" t="n"/>
      <c r="AW58" s="74" t="n"/>
      <c r="AX58" s="74" t="n"/>
      <c r="AY58" s="74" t="n"/>
      <c r="AZ58" s="74" t="n"/>
      <c r="BA58" s="74" t="n"/>
      <c r="BB58" s="74" t="n"/>
      <c r="BC58" s="74" t="n"/>
      <c r="BD58" s="74" t="n"/>
      <c r="BE58" s="74" t="n"/>
      <c r="BF58" s="74" t="n"/>
      <c r="BG58" s="74" t="n"/>
      <c r="BH58" s="75" t="n">
        <v>3</v>
      </c>
      <c r="BI58" s="75" t="n">
        <v>0</v>
      </c>
      <c r="BJ58" s="75" t="n">
        <v>0</v>
      </c>
      <c r="BK58" s="75" t="n">
        <v>0</v>
      </c>
      <c r="BL58" s="74" t="n"/>
      <c r="BM58" s="74" t="n"/>
      <c r="BN58" s="74" t="n"/>
      <c r="BO58" s="74" t="n"/>
      <c r="BP58" s="74" t="n"/>
      <c r="BQ58" s="74" t="n"/>
      <c r="BR58" s="74" t="n"/>
      <c r="BS58" s="74" t="n"/>
      <c r="BT58" s="74" t="n"/>
      <c r="BU58" s="74" t="n"/>
      <c r="BV58" s="74" t="n"/>
      <c r="BW58" s="74" t="n"/>
      <c r="BX58" s="74" t="n"/>
      <c r="BY58" s="74" t="n"/>
      <c r="BZ58" s="74" t="n"/>
      <c r="CA58" s="74" t="n"/>
      <c r="CB58" s="74" t="n"/>
      <c r="CC58" s="74" t="n"/>
      <c r="CD58" s="74" t="n"/>
      <c r="CE58" s="74" t="n"/>
      <c r="CF58" s="74" t="n"/>
      <c r="CG58" s="74" t="n"/>
      <c r="CH58" s="74" t="n"/>
      <c r="CI58" s="74" t="n"/>
      <c r="CJ58" s="74" t="n"/>
      <c r="CK58" s="75" t="n">
        <v>695631718</v>
      </c>
      <c r="CL58" s="74" t="inlineStr">
        <is>
          <t>a9f2ddbd-60d3-45bb-aa0b-f8ff98e7a827</t>
        </is>
      </c>
      <c r="CM58" s="72" t="n">
        <v>46094.37591435185</v>
      </c>
      <c r="CN58" s="74" t="n"/>
      <c r="CO58" s="74" t="n"/>
      <c r="CP58" s="74" t="inlineStr">
        <is>
          <t>submitted_via_web</t>
        </is>
      </c>
      <c r="CQ58" s="74" t="n"/>
      <c r="CR58" s="74" t="inlineStr">
        <is>
          <t>voP5hd3TJJNzzneN7cP2D6</t>
        </is>
      </c>
      <c r="CS58" s="74" t="n"/>
      <c r="CT58" s="74" t="inlineStr">
        <is>
          <t>uuid:a9f2ddbd-60d3-45bb-aa0b-f8ff98e7a827</t>
        </is>
      </c>
      <c r="CU58" s="75" t="n">
        <v>57</v>
      </c>
    </row>
    <row r="59">
      <c r="A59" s="72" t="n">
        <v>46093.6933815625</v>
      </c>
      <c r="B59" s="72" t="n">
        <v>46094.66782180555</v>
      </c>
      <c r="C59" s="74" t="inlineStr">
        <is>
          <t>Yayan Taryana</t>
        </is>
      </c>
      <c r="D59" s="74" t="inlineStr">
        <is>
          <t>Jawa Barat</t>
        </is>
      </c>
      <c r="E59" s="74" t="inlineStr">
        <is>
          <t>Bandung</t>
        </is>
      </c>
      <c r="F59" s="74" t="inlineStr">
        <is>
          <t>Pangalengan</t>
        </is>
      </c>
      <c r="G59" s="74" t="inlineStr">
        <is>
          <t>PMP0178</t>
        </is>
      </c>
      <c r="H59" s="74" t="inlineStr">
        <is>
          <t>Sapi pedaging Sapi perah</t>
        </is>
      </c>
      <c r="I59" s="75" t="n">
        <v>1</v>
      </c>
      <c r="J59" s="75" t="n">
        <v>1</v>
      </c>
      <c r="K59" s="75" t="n">
        <v>0</v>
      </c>
      <c r="L59" s="75" t="n">
        <v>0</v>
      </c>
      <c r="M59" s="75" t="n">
        <v>0</v>
      </c>
      <c r="N59" s="75" t="n">
        <v>0</v>
      </c>
      <c r="O59" s="75" t="n">
        <v>0</v>
      </c>
      <c r="P59" s="75" t="n">
        <v>0</v>
      </c>
      <c r="Q59" s="75" t="n">
        <v>0</v>
      </c>
      <c r="R59" s="74" t="inlineStr">
        <is>
          <t>Sapi pedaging Sapi perah</t>
        </is>
      </c>
      <c r="S59" s="75" t="n">
        <v>1</v>
      </c>
      <c r="T59" s="75" t="n">
        <v>1</v>
      </c>
      <c r="U59" s="75" t="n">
        <v>0</v>
      </c>
      <c r="V59" s="75" t="n">
        <v>0</v>
      </c>
      <c r="W59" s="75" t="n">
        <v>0</v>
      </c>
      <c r="X59" s="75" t="n">
        <v>0</v>
      </c>
      <c r="Y59" s="75" t="n">
        <v>0</v>
      </c>
      <c r="Z59" s="75" t="n">
        <v>0</v>
      </c>
      <c r="AA59" s="75" t="n">
        <v>0</v>
      </c>
      <c r="AB59" s="74" t="inlineStr">
        <is>
          <t>Tidak ada</t>
        </is>
      </c>
      <c r="AC59" s="75" t="n">
        <v>0</v>
      </c>
      <c r="AD59" s="75" t="n">
        <v>0</v>
      </c>
      <c r="AE59" s="75" t="n">
        <v>0</v>
      </c>
      <c r="AF59" s="75" t="n">
        <v>0</v>
      </c>
      <c r="AG59" s="75" t="n">
        <v>0</v>
      </c>
      <c r="AH59" s="75" t="n">
        <v>0</v>
      </c>
      <c r="AI59" s="75" t="n">
        <v>0</v>
      </c>
      <c r="AJ59" s="75" t="n">
        <v>0</v>
      </c>
      <c r="AK59" s="75" t="n">
        <v>1</v>
      </c>
      <c r="AL59" s="74" t="n"/>
      <c r="AM59" s="75" t="n">
        <v>2</v>
      </c>
      <c r="AN59" s="75" t="n">
        <v>3</v>
      </c>
      <c r="AO59" s="74" t="n"/>
      <c r="AP59" s="74" t="n"/>
      <c r="AQ59" s="74" t="n"/>
      <c r="AR59" s="74" t="n"/>
      <c r="AS59" s="74" t="n"/>
      <c r="AT59" s="74" t="n"/>
      <c r="AU59" s="74" t="n"/>
      <c r="AV59" s="75" t="n">
        <v>2</v>
      </c>
      <c r="AW59" s="75" t="n">
        <v>3</v>
      </c>
      <c r="AX59" s="74" t="n"/>
      <c r="AY59" s="74" t="n"/>
      <c r="AZ59" s="74" t="n"/>
      <c r="BA59" s="74" t="n"/>
      <c r="BB59" s="74" t="n"/>
      <c r="BC59" s="74" t="n"/>
      <c r="BD59" s="74" t="n"/>
      <c r="BE59" s="74" t="n"/>
      <c r="BF59" s="74" t="n"/>
      <c r="BG59" s="74" t="n"/>
      <c r="BH59" s="74" t="n"/>
      <c r="BI59" s="74" t="n"/>
      <c r="BJ59" s="74" t="n"/>
      <c r="BK59" s="74" t="n"/>
      <c r="BL59" s="74" t="n"/>
      <c r="BM59" s="74" t="n"/>
      <c r="BN59" s="74" t="n"/>
      <c r="BO59" s="74" t="n"/>
      <c r="BP59" s="74" t="n"/>
      <c r="BQ59" s="74" t="n"/>
      <c r="BR59" s="74" t="n"/>
      <c r="BS59" s="74" t="n"/>
      <c r="BT59" s="74" t="n"/>
      <c r="BU59" s="74" t="n"/>
      <c r="BV59" s="74" t="n"/>
      <c r="BW59" s="74" t="n"/>
      <c r="BX59" s="74" t="n"/>
      <c r="BY59" s="74" t="n"/>
      <c r="BZ59" s="74" t="n"/>
      <c r="CA59" s="74" t="n"/>
      <c r="CB59" s="74" t="n"/>
      <c r="CC59" s="74" t="n"/>
      <c r="CD59" s="74" t="n"/>
      <c r="CE59" s="74" t="n"/>
      <c r="CF59" s="74" t="n"/>
      <c r="CG59" s="74" t="n"/>
      <c r="CH59" s="74" t="n"/>
      <c r="CI59" s="74" t="n"/>
      <c r="CJ59" s="74" t="n"/>
      <c r="CK59" s="75" t="n">
        <v>695632027</v>
      </c>
      <c r="CL59" s="74" t="inlineStr">
        <is>
          <t>e3bbe225-b912-4d19-a5fc-fe6466cba283</t>
        </is>
      </c>
      <c r="CM59" s="72" t="n">
        <v>46094.37615740741</v>
      </c>
      <c r="CN59" s="74" t="n"/>
      <c r="CO59" s="74" t="n"/>
      <c r="CP59" s="74" t="inlineStr">
        <is>
          <t>submitted_via_web</t>
        </is>
      </c>
      <c r="CQ59" s="74" t="n"/>
      <c r="CR59" s="74" t="inlineStr">
        <is>
          <t>voP5hd3TJJNzzneN7cP2D6</t>
        </is>
      </c>
      <c r="CS59" s="74" t="n"/>
      <c r="CT59" s="74" t="inlineStr">
        <is>
          <t>uuid:e3bbe225-b912-4d19-a5fc-fe6466cba283</t>
        </is>
      </c>
      <c r="CU59" s="75" t="n">
        <v>58</v>
      </c>
    </row>
    <row r="60">
      <c r="A60" s="72" t="n">
        <v>46093.69582898148</v>
      </c>
      <c r="B60" s="72" t="n">
        <v>46094.66789728009</v>
      </c>
      <c r="C60" s="74" t="inlineStr">
        <is>
          <t>Lilis Suryati</t>
        </is>
      </c>
      <c r="D60" s="74" t="inlineStr">
        <is>
          <t>Jawa Barat</t>
        </is>
      </c>
      <c r="E60" s="74" t="inlineStr">
        <is>
          <t>Bandung</t>
        </is>
      </c>
      <c r="F60" s="74" t="inlineStr">
        <is>
          <t>Pangalengan</t>
        </is>
      </c>
      <c r="G60" s="74" t="inlineStr">
        <is>
          <t>UBP0095</t>
        </is>
      </c>
      <c r="H60" s="74" t="inlineStr">
        <is>
          <t>Sapi perah</t>
        </is>
      </c>
      <c r="I60" s="75" t="n">
        <v>0</v>
      </c>
      <c r="J60" s="75" t="n">
        <v>1</v>
      </c>
      <c r="K60" s="75" t="n">
        <v>0</v>
      </c>
      <c r="L60" s="75" t="n">
        <v>0</v>
      </c>
      <c r="M60" s="75" t="n">
        <v>0</v>
      </c>
      <c r="N60" s="75" t="n">
        <v>0</v>
      </c>
      <c r="O60" s="75" t="n">
        <v>0</v>
      </c>
      <c r="P60" s="75" t="n">
        <v>0</v>
      </c>
      <c r="Q60" s="75" t="n">
        <v>0</v>
      </c>
      <c r="R60" s="74" t="inlineStr">
        <is>
          <t>Sapi perah</t>
        </is>
      </c>
      <c r="S60" s="75" t="n">
        <v>0</v>
      </c>
      <c r="T60" s="75" t="n">
        <v>1</v>
      </c>
      <c r="U60" s="75" t="n">
        <v>0</v>
      </c>
      <c r="V60" s="75" t="n">
        <v>0</v>
      </c>
      <c r="W60" s="75" t="n">
        <v>0</v>
      </c>
      <c r="X60" s="75" t="n">
        <v>0</v>
      </c>
      <c r="Y60" s="75" t="n">
        <v>0</v>
      </c>
      <c r="Z60" s="75" t="n">
        <v>0</v>
      </c>
      <c r="AA60" s="75" t="n">
        <v>0</v>
      </c>
      <c r="AB60" s="74" t="inlineStr">
        <is>
          <t>Sapi perah</t>
        </is>
      </c>
      <c r="AC60" s="75" t="n">
        <v>0</v>
      </c>
      <c r="AD60" s="75" t="n">
        <v>1</v>
      </c>
      <c r="AE60" s="75" t="n">
        <v>0</v>
      </c>
      <c r="AF60" s="75" t="n">
        <v>0</v>
      </c>
      <c r="AG60" s="75" t="n">
        <v>0</v>
      </c>
      <c r="AH60" s="75" t="n">
        <v>0</v>
      </c>
      <c r="AI60" s="75" t="n">
        <v>0</v>
      </c>
      <c r="AJ60" s="75" t="n">
        <v>0</v>
      </c>
      <c r="AK60" s="75" t="n">
        <v>0</v>
      </c>
      <c r="AL60" s="74" t="n"/>
      <c r="AM60" s="74" t="n"/>
      <c r="AN60" s="75" t="n">
        <v>7</v>
      </c>
      <c r="AO60" s="74" t="n"/>
      <c r="AP60" s="74" t="n"/>
      <c r="AQ60" s="74" t="n"/>
      <c r="AR60" s="74" t="n"/>
      <c r="AS60" s="74" t="n"/>
      <c r="AT60" s="74" t="n"/>
      <c r="AU60" s="74" t="n"/>
      <c r="AV60" s="74" t="n"/>
      <c r="AW60" s="75" t="n">
        <v>2</v>
      </c>
      <c r="AX60" s="74" t="n"/>
      <c r="AY60" s="74" t="n"/>
      <c r="AZ60" s="74" t="n"/>
      <c r="BA60" s="74" t="n"/>
      <c r="BB60" s="74" t="n"/>
      <c r="BC60" s="74" t="n"/>
      <c r="BD60" s="74" t="n"/>
      <c r="BE60" s="74" t="n"/>
      <c r="BF60" s="74" t="n"/>
      <c r="BG60" s="74" t="n"/>
      <c r="BH60" s="75" t="n">
        <v>5</v>
      </c>
      <c r="BI60" s="75" t="n">
        <v>0</v>
      </c>
      <c r="BJ60" s="75" t="n">
        <v>0</v>
      </c>
      <c r="BK60" s="75" t="n">
        <v>0</v>
      </c>
      <c r="BL60" s="74" t="n"/>
      <c r="BM60" s="74" t="n"/>
      <c r="BN60" s="74" t="n"/>
      <c r="BO60" s="74" t="n"/>
      <c r="BP60" s="74" t="n"/>
      <c r="BQ60" s="74" t="n"/>
      <c r="BR60" s="74" t="n"/>
      <c r="BS60" s="74" t="n"/>
      <c r="BT60" s="74" t="n"/>
      <c r="BU60" s="74" t="n"/>
      <c r="BV60" s="74" t="n"/>
      <c r="BW60" s="74" t="n"/>
      <c r="BX60" s="74" t="n"/>
      <c r="BY60" s="74" t="n"/>
      <c r="BZ60" s="74" t="n"/>
      <c r="CA60" s="74" t="n"/>
      <c r="CB60" s="74" t="n"/>
      <c r="CC60" s="74" t="n"/>
      <c r="CD60" s="74" t="n"/>
      <c r="CE60" s="74" t="n"/>
      <c r="CF60" s="74" t="n"/>
      <c r="CG60" s="74" t="n"/>
      <c r="CH60" s="74" t="n"/>
      <c r="CI60" s="74" t="n"/>
      <c r="CJ60" s="74" t="n"/>
      <c r="CK60" s="75" t="n">
        <v>695632126</v>
      </c>
      <c r="CL60" s="74" t="inlineStr">
        <is>
          <t>d627e004-4c64-4897-a0aa-e5446b678065</t>
        </is>
      </c>
      <c r="CM60" s="72" t="n">
        <v>46094.37623842592</v>
      </c>
      <c r="CN60" s="74" t="n"/>
      <c r="CO60" s="74" t="n"/>
      <c r="CP60" s="74" t="inlineStr">
        <is>
          <t>submitted_via_web</t>
        </is>
      </c>
      <c r="CQ60" s="74" t="n"/>
      <c r="CR60" s="74" t="inlineStr">
        <is>
          <t>voP5hd3TJJNzzneN7cP2D6</t>
        </is>
      </c>
      <c r="CS60" s="74" t="n"/>
      <c r="CT60" s="74" t="inlineStr">
        <is>
          <t>uuid:d627e004-4c64-4897-a0aa-e5446b678065</t>
        </is>
      </c>
      <c r="CU60" s="75" t="n">
        <v>59</v>
      </c>
    </row>
    <row r="61">
      <c r="A61" s="72" t="n">
        <v>46093.69714178241</v>
      </c>
      <c r="B61" s="72" t="n">
        <v>46094.6679850463</v>
      </c>
      <c r="C61" s="74" t="inlineStr">
        <is>
          <t>Warso</t>
        </is>
      </c>
      <c r="D61" s="74" t="inlineStr">
        <is>
          <t>Jawa Barat</t>
        </is>
      </c>
      <c r="E61" s="74" t="inlineStr">
        <is>
          <t>Bandung</t>
        </is>
      </c>
      <c r="F61" s="74" t="inlineStr">
        <is>
          <t>pangalengan</t>
        </is>
      </c>
      <c r="G61" s="74" t="inlineStr">
        <is>
          <t>UBP0009</t>
        </is>
      </c>
      <c r="H61" s="74" t="inlineStr">
        <is>
          <t>Sapi perah</t>
        </is>
      </c>
      <c r="I61" s="75" t="n">
        <v>0</v>
      </c>
      <c r="J61" s="75" t="n">
        <v>1</v>
      </c>
      <c r="K61" s="75" t="n">
        <v>0</v>
      </c>
      <c r="L61" s="75" t="n">
        <v>0</v>
      </c>
      <c r="M61" s="75" t="n">
        <v>0</v>
      </c>
      <c r="N61" s="75" t="n">
        <v>0</v>
      </c>
      <c r="O61" s="75" t="n">
        <v>0</v>
      </c>
      <c r="P61" s="75" t="n">
        <v>0</v>
      </c>
      <c r="Q61" s="75" t="n">
        <v>0</v>
      </c>
      <c r="R61" s="74" t="inlineStr">
        <is>
          <t>Tidak ada</t>
        </is>
      </c>
      <c r="S61" s="75" t="n">
        <v>0</v>
      </c>
      <c r="T61" s="75" t="n">
        <v>0</v>
      </c>
      <c r="U61" s="75" t="n">
        <v>0</v>
      </c>
      <c r="V61" s="75" t="n">
        <v>0</v>
      </c>
      <c r="W61" s="75" t="n">
        <v>0</v>
      </c>
      <c r="X61" s="75" t="n">
        <v>0</v>
      </c>
      <c r="Y61" s="75" t="n">
        <v>0</v>
      </c>
      <c r="Z61" s="75" t="n">
        <v>0</v>
      </c>
      <c r="AA61" s="75" t="n">
        <v>1</v>
      </c>
      <c r="AB61" s="74" t="inlineStr">
        <is>
          <t>Sapi perah</t>
        </is>
      </c>
      <c r="AC61" s="75" t="n">
        <v>0</v>
      </c>
      <c r="AD61" s="75" t="n">
        <v>1</v>
      </c>
      <c r="AE61" s="75" t="n">
        <v>0</v>
      </c>
      <c r="AF61" s="75" t="n">
        <v>0</v>
      </c>
      <c r="AG61" s="75" t="n">
        <v>0</v>
      </c>
      <c r="AH61" s="75" t="n">
        <v>0</v>
      </c>
      <c r="AI61" s="75" t="n">
        <v>0</v>
      </c>
      <c r="AJ61" s="75" t="n">
        <v>0</v>
      </c>
      <c r="AK61" s="75" t="n">
        <v>0</v>
      </c>
      <c r="AL61" s="74" t="n"/>
      <c r="AM61" s="74" t="n"/>
      <c r="AN61" s="75" t="n">
        <v>8</v>
      </c>
      <c r="AO61" s="74" t="n"/>
      <c r="AP61" s="74" t="n"/>
      <c r="AQ61" s="74" t="n"/>
      <c r="AR61" s="74" t="n"/>
      <c r="AS61" s="74" t="n"/>
      <c r="AT61" s="74" t="n"/>
      <c r="AU61" s="74" t="n"/>
      <c r="AV61" s="74" t="n"/>
      <c r="AW61" s="74" t="n"/>
      <c r="AX61" s="74" t="n"/>
      <c r="AY61" s="74" t="n"/>
      <c r="AZ61" s="74" t="n"/>
      <c r="BA61" s="74" t="n"/>
      <c r="BB61" s="74" t="n"/>
      <c r="BC61" s="74" t="n"/>
      <c r="BD61" s="74" t="n"/>
      <c r="BE61" s="74" t="n"/>
      <c r="BF61" s="74" t="n"/>
      <c r="BG61" s="74" t="n"/>
      <c r="BH61" s="75" t="n">
        <v>8</v>
      </c>
      <c r="BI61" s="75" t="n">
        <v>0</v>
      </c>
      <c r="BJ61" s="75" t="n">
        <v>0</v>
      </c>
      <c r="BK61" s="75" t="n">
        <v>0</v>
      </c>
      <c r="BL61" s="74" t="n"/>
      <c r="BM61" s="74" t="n"/>
      <c r="BN61" s="74" t="n"/>
      <c r="BO61" s="74" t="n"/>
      <c r="BP61" s="74" t="n"/>
      <c r="BQ61" s="74" t="n"/>
      <c r="BR61" s="74" t="n"/>
      <c r="BS61" s="74" t="n"/>
      <c r="BT61" s="74" t="n"/>
      <c r="BU61" s="74" t="n"/>
      <c r="BV61" s="74" t="n"/>
      <c r="BW61" s="74" t="n"/>
      <c r="BX61" s="74" t="n"/>
      <c r="BY61" s="74" t="n"/>
      <c r="BZ61" s="74" t="n"/>
      <c r="CA61" s="74" t="n"/>
      <c r="CB61" s="74" t="n"/>
      <c r="CC61" s="74" t="n"/>
      <c r="CD61" s="74" t="n"/>
      <c r="CE61" s="74" t="n"/>
      <c r="CF61" s="74" t="n"/>
      <c r="CG61" s="74" t="n"/>
      <c r="CH61" s="74" t="n"/>
      <c r="CI61" s="74" t="n"/>
      <c r="CJ61" s="74" t="n"/>
      <c r="CK61" s="75" t="n">
        <v>695632263</v>
      </c>
      <c r="CL61" s="74" t="inlineStr">
        <is>
          <t>f50ffdd5-4c25-490d-9ad0-f6d0cb8bc0da</t>
        </is>
      </c>
      <c r="CM61" s="72" t="n">
        <v>46094.37631944445</v>
      </c>
      <c r="CN61" s="74" t="n"/>
      <c r="CO61" s="74" t="n"/>
      <c r="CP61" s="74" t="inlineStr">
        <is>
          <t>submitted_via_web</t>
        </is>
      </c>
      <c r="CQ61" s="74" t="n"/>
      <c r="CR61" s="74" t="inlineStr">
        <is>
          <t>voP5hd3TJJNzzneN7cP2D6</t>
        </is>
      </c>
      <c r="CS61" s="74" t="n"/>
      <c r="CT61" s="74" t="inlineStr">
        <is>
          <t>uuid:f50ffdd5-4c25-490d-9ad0-f6d0cb8bc0da</t>
        </is>
      </c>
      <c r="CU61" s="75" t="n">
        <v>60</v>
      </c>
    </row>
    <row r="62">
      <c r="A62" s="72" t="n">
        <v>46093.69835951389</v>
      </c>
      <c r="B62" s="72" t="n">
        <v>46094.66805658565</v>
      </c>
      <c r="C62" s="74" t="inlineStr">
        <is>
          <t>Agus Rosidin</t>
        </is>
      </c>
      <c r="D62" s="74" t="inlineStr">
        <is>
          <t>Jawa Barat</t>
        </is>
      </c>
      <c r="E62" s="74" t="inlineStr">
        <is>
          <t>Bandung</t>
        </is>
      </c>
      <c r="F62" s="74" t="inlineStr">
        <is>
          <t>Lembang</t>
        </is>
      </c>
      <c r="G62" s="74" t="inlineStr">
        <is>
          <t>UBP0005</t>
        </is>
      </c>
      <c r="H62" s="74" t="inlineStr">
        <is>
          <t>Sapi perah</t>
        </is>
      </c>
      <c r="I62" s="75" t="n">
        <v>0</v>
      </c>
      <c r="J62" s="75" t="n">
        <v>1</v>
      </c>
      <c r="K62" s="75" t="n">
        <v>0</v>
      </c>
      <c r="L62" s="75" t="n">
        <v>0</v>
      </c>
      <c r="M62" s="75" t="n">
        <v>0</v>
      </c>
      <c r="N62" s="75" t="n">
        <v>0</v>
      </c>
      <c r="O62" s="75" t="n">
        <v>0</v>
      </c>
      <c r="P62" s="75" t="n">
        <v>0</v>
      </c>
      <c r="Q62" s="75" t="n">
        <v>0</v>
      </c>
      <c r="R62" s="74" t="inlineStr">
        <is>
          <t>Tidak ada</t>
        </is>
      </c>
      <c r="S62" s="75" t="n">
        <v>0</v>
      </c>
      <c r="T62" s="75" t="n">
        <v>0</v>
      </c>
      <c r="U62" s="75" t="n">
        <v>0</v>
      </c>
      <c r="V62" s="75" t="n">
        <v>0</v>
      </c>
      <c r="W62" s="75" t="n">
        <v>0</v>
      </c>
      <c r="X62" s="75" t="n">
        <v>0</v>
      </c>
      <c r="Y62" s="75" t="n">
        <v>0</v>
      </c>
      <c r="Z62" s="75" t="n">
        <v>0</v>
      </c>
      <c r="AA62" s="75" t="n">
        <v>1</v>
      </c>
      <c r="AB62" s="74" t="inlineStr">
        <is>
          <t>Sapi perah</t>
        </is>
      </c>
      <c r="AC62" s="75" t="n">
        <v>0</v>
      </c>
      <c r="AD62" s="75" t="n">
        <v>1</v>
      </c>
      <c r="AE62" s="75" t="n">
        <v>0</v>
      </c>
      <c r="AF62" s="75" t="n">
        <v>0</v>
      </c>
      <c r="AG62" s="75" t="n">
        <v>0</v>
      </c>
      <c r="AH62" s="75" t="n">
        <v>0</v>
      </c>
      <c r="AI62" s="75" t="n">
        <v>0</v>
      </c>
      <c r="AJ62" s="75" t="n">
        <v>0</v>
      </c>
      <c r="AK62" s="75" t="n">
        <v>0</v>
      </c>
      <c r="AL62" s="74" t="n"/>
      <c r="AM62" s="74" t="n"/>
      <c r="AN62" s="75" t="n">
        <v>15</v>
      </c>
      <c r="AO62" s="74" t="n"/>
      <c r="AP62" s="74" t="n"/>
      <c r="AQ62" s="74" t="n"/>
      <c r="AR62" s="74" t="n"/>
      <c r="AS62" s="74" t="n"/>
      <c r="AT62" s="74" t="n"/>
      <c r="AU62" s="74" t="n"/>
      <c r="AV62" s="74" t="n"/>
      <c r="AW62" s="74" t="n"/>
      <c r="AX62" s="74" t="n"/>
      <c r="AY62" s="74" t="n"/>
      <c r="AZ62" s="74" t="n"/>
      <c r="BA62" s="74" t="n"/>
      <c r="BB62" s="74" t="n"/>
      <c r="BC62" s="74" t="n"/>
      <c r="BD62" s="74" t="n"/>
      <c r="BE62" s="74" t="n"/>
      <c r="BF62" s="74" t="n"/>
      <c r="BG62" s="74" t="n"/>
      <c r="BH62" s="75" t="n">
        <v>15</v>
      </c>
      <c r="BI62" s="75" t="n">
        <v>0</v>
      </c>
      <c r="BJ62" s="75" t="n">
        <v>0</v>
      </c>
      <c r="BK62" s="75" t="n">
        <v>0</v>
      </c>
      <c r="BL62" s="74" t="n"/>
      <c r="BM62" s="74" t="n"/>
      <c r="BN62" s="74" t="n"/>
      <c r="BO62" s="74" t="n"/>
      <c r="BP62" s="74" t="n"/>
      <c r="BQ62" s="74" t="n"/>
      <c r="BR62" s="74" t="n"/>
      <c r="BS62" s="74" t="n"/>
      <c r="BT62" s="74" t="n"/>
      <c r="BU62" s="74" t="n"/>
      <c r="BV62" s="74" t="n"/>
      <c r="BW62" s="74" t="n"/>
      <c r="BX62" s="74" t="n"/>
      <c r="BY62" s="74" t="n"/>
      <c r="BZ62" s="74" t="n"/>
      <c r="CA62" s="74" t="n"/>
      <c r="CB62" s="74" t="n"/>
      <c r="CC62" s="74" t="n"/>
      <c r="CD62" s="74" t="n"/>
      <c r="CE62" s="74" t="n"/>
      <c r="CF62" s="74" t="n"/>
      <c r="CG62" s="74" t="n"/>
      <c r="CH62" s="74" t="n"/>
      <c r="CI62" s="74" t="n"/>
      <c r="CJ62" s="74" t="n"/>
      <c r="CK62" s="75" t="n">
        <v>695632356</v>
      </c>
      <c r="CL62" s="74" t="inlineStr">
        <is>
          <t>7fcc8896-175d-499c-8a1e-b108644f74ba</t>
        </is>
      </c>
      <c r="CM62" s="72" t="n">
        <v>46094.37638888889</v>
      </c>
      <c r="CN62" s="74" t="n"/>
      <c r="CO62" s="74" t="n"/>
      <c r="CP62" s="74" t="inlineStr">
        <is>
          <t>submitted_via_web</t>
        </is>
      </c>
      <c r="CQ62" s="74" t="n"/>
      <c r="CR62" s="74" t="inlineStr">
        <is>
          <t>voP5hd3TJJNzzneN7cP2D6</t>
        </is>
      </c>
      <c r="CS62" s="74" t="n"/>
      <c r="CT62" s="74" t="inlineStr">
        <is>
          <t>uuid:7fcc8896-175d-499c-8a1e-b108644f74ba</t>
        </is>
      </c>
      <c r="CU62" s="75" t="n">
        <v>61</v>
      </c>
    </row>
    <row r="63">
      <c r="A63" s="72" t="n">
        <v>46093.70016013889</v>
      </c>
      <c r="B63" s="72" t="n">
        <v>46094.66818429398</v>
      </c>
      <c r="C63" s="74" t="inlineStr">
        <is>
          <t>Agus Udin</t>
        </is>
      </c>
      <c r="D63" s="74" t="inlineStr">
        <is>
          <t>Jawa Barat</t>
        </is>
      </c>
      <c r="E63" s="74" t="inlineStr">
        <is>
          <t>Bandung</t>
        </is>
      </c>
      <c r="F63" s="74" t="inlineStr">
        <is>
          <t>Lembang</t>
        </is>
      </c>
      <c r="G63" s="74" t="inlineStr">
        <is>
          <t>PMP0170</t>
        </is>
      </c>
      <c r="H63" s="74" t="inlineStr">
        <is>
          <t>Sapi perah</t>
        </is>
      </c>
      <c r="I63" s="75" t="n">
        <v>0</v>
      </c>
      <c r="J63" s="75" t="n">
        <v>1</v>
      </c>
      <c r="K63" s="75" t="n">
        <v>0</v>
      </c>
      <c r="L63" s="75" t="n">
        <v>0</v>
      </c>
      <c r="M63" s="75" t="n">
        <v>0</v>
      </c>
      <c r="N63" s="75" t="n">
        <v>0</v>
      </c>
      <c r="O63" s="75" t="n">
        <v>0</v>
      </c>
      <c r="P63" s="75" t="n">
        <v>0</v>
      </c>
      <c r="Q63" s="75" t="n">
        <v>0</v>
      </c>
      <c r="R63" s="74" t="inlineStr">
        <is>
          <t>Sapi perah</t>
        </is>
      </c>
      <c r="S63" s="75" t="n">
        <v>0</v>
      </c>
      <c r="T63" s="75" t="n">
        <v>1</v>
      </c>
      <c r="U63" s="75" t="n">
        <v>0</v>
      </c>
      <c r="V63" s="75" t="n">
        <v>0</v>
      </c>
      <c r="W63" s="75" t="n">
        <v>0</v>
      </c>
      <c r="X63" s="75" t="n">
        <v>0</v>
      </c>
      <c r="Y63" s="75" t="n">
        <v>0</v>
      </c>
      <c r="Z63" s="75" t="n">
        <v>0</v>
      </c>
      <c r="AA63" s="75" t="n">
        <v>0</v>
      </c>
      <c r="AB63" s="74" t="inlineStr">
        <is>
          <t>Tidak ada</t>
        </is>
      </c>
      <c r="AC63" s="75" t="n">
        <v>0</v>
      </c>
      <c r="AD63" s="75" t="n">
        <v>0</v>
      </c>
      <c r="AE63" s="75" t="n">
        <v>0</v>
      </c>
      <c r="AF63" s="75" t="n">
        <v>0</v>
      </c>
      <c r="AG63" s="75" t="n">
        <v>0</v>
      </c>
      <c r="AH63" s="75" t="n">
        <v>0</v>
      </c>
      <c r="AI63" s="75" t="n">
        <v>0</v>
      </c>
      <c r="AJ63" s="75" t="n">
        <v>0</v>
      </c>
      <c r="AK63" s="75" t="n">
        <v>1</v>
      </c>
      <c r="AL63" s="74" t="n"/>
      <c r="AM63" s="74" t="n"/>
      <c r="AN63" s="75" t="n">
        <v>5</v>
      </c>
      <c r="AO63" s="74" t="n"/>
      <c r="AP63" s="74" t="n"/>
      <c r="AQ63" s="74" t="n"/>
      <c r="AR63" s="74" t="n"/>
      <c r="AS63" s="74" t="n"/>
      <c r="AT63" s="74" t="n"/>
      <c r="AU63" s="74" t="n"/>
      <c r="AV63" s="74" t="n"/>
      <c r="AW63" s="75" t="n">
        <v>5</v>
      </c>
      <c r="AX63" s="74" t="n"/>
      <c r="AY63" s="74" t="n"/>
      <c r="AZ63" s="74" t="n"/>
      <c r="BA63" s="74" t="n"/>
      <c r="BB63" s="74" t="n"/>
      <c r="BC63" s="74" t="n"/>
      <c r="BD63" s="74" t="n"/>
      <c r="BE63" s="74" t="n"/>
      <c r="BF63" s="74" t="n"/>
      <c r="BG63" s="74" t="n"/>
      <c r="BH63" s="74" t="n"/>
      <c r="BI63" s="74" t="n"/>
      <c r="BJ63" s="74" t="n"/>
      <c r="BK63" s="74" t="n"/>
      <c r="BL63" s="74" t="n"/>
      <c r="BM63" s="74" t="n"/>
      <c r="BN63" s="74" t="n"/>
      <c r="BO63" s="74" t="n"/>
      <c r="BP63" s="74" t="n"/>
      <c r="BQ63" s="74" t="n"/>
      <c r="BR63" s="74" t="n"/>
      <c r="BS63" s="74" t="n"/>
      <c r="BT63" s="74" t="n"/>
      <c r="BU63" s="74" t="n"/>
      <c r="BV63" s="74" t="n"/>
      <c r="BW63" s="74" t="n"/>
      <c r="BX63" s="74" t="n"/>
      <c r="BY63" s="74" t="n"/>
      <c r="BZ63" s="74" t="n"/>
      <c r="CA63" s="74" t="n"/>
      <c r="CB63" s="74" t="n"/>
      <c r="CC63" s="74" t="n"/>
      <c r="CD63" s="74" t="n"/>
      <c r="CE63" s="74" t="n"/>
      <c r="CF63" s="74" t="n"/>
      <c r="CG63" s="74" t="n"/>
      <c r="CH63" s="74" t="n"/>
      <c r="CI63" s="74" t="n"/>
      <c r="CJ63" s="74" t="n"/>
      <c r="CK63" s="75" t="n">
        <v>695632499</v>
      </c>
      <c r="CL63" s="74" t="inlineStr">
        <is>
          <t>56f8f530-b943-4d7c-be90-21ce5b9b8520</t>
        </is>
      </c>
      <c r="CM63" s="72" t="n">
        <v>46094.3765162037</v>
      </c>
      <c r="CN63" s="74" t="n"/>
      <c r="CO63" s="74" t="n"/>
      <c r="CP63" s="74" t="inlineStr">
        <is>
          <t>submitted_via_web</t>
        </is>
      </c>
      <c r="CQ63" s="74" t="n"/>
      <c r="CR63" s="74" t="inlineStr">
        <is>
          <t>voP5hd3TJJNzzneN7cP2D6</t>
        </is>
      </c>
      <c r="CS63" s="74" t="n"/>
      <c r="CT63" s="74" t="inlineStr">
        <is>
          <t>uuid:56f8f530-b943-4d7c-be90-21ce5b9b8520</t>
        </is>
      </c>
      <c r="CU63" s="75" t="n">
        <v>62</v>
      </c>
    </row>
    <row r="64">
      <c r="A64" s="72" t="n">
        <v>46093.70142028936</v>
      </c>
      <c r="B64" s="72" t="n">
        <v>46094.66831120371</v>
      </c>
      <c r="C64" s="74" t="inlineStr">
        <is>
          <t>Nana Sujana</t>
        </is>
      </c>
      <c r="D64" s="74" t="inlineStr">
        <is>
          <t>Jawa Barat</t>
        </is>
      </c>
      <c r="E64" s="74" t="inlineStr">
        <is>
          <t>Bandung Barat</t>
        </is>
      </c>
      <c r="F64" s="74" t="inlineStr">
        <is>
          <t>cisarua</t>
        </is>
      </c>
      <c r="G64" s="74" t="inlineStr">
        <is>
          <t>DCP0020</t>
        </is>
      </c>
      <c r="H64" s="74" t="inlineStr">
        <is>
          <t>Sapi perah</t>
        </is>
      </c>
      <c r="I64" s="75" t="n">
        <v>0</v>
      </c>
      <c r="J64" s="75" t="n">
        <v>1</v>
      </c>
      <c r="K64" s="75" t="n">
        <v>0</v>
      </c>
      <c r="L64" s="75" t="n">
        <v>0</v>
      </c>
      <c r="M64" s="75" t="n">
        <v>0</v>
      </c>
      <c r="N64" s="75" t="n">
        <v>0</v>
      </c>
      <c r="O64" s="75" t="n">
        <v>0</v>
      </c>
      <c r="P64" s="75" t="n">
        <v>0</v>
      </c>
      <c r="Q64" s="75" t="n">
        <v>0</v>
      </c>
      <c r="R64" s="74" t="inlineStr">
        <is>
          <t>Sapi perah</t>
        </is>
      </c>
      <c r="S64" s="75" t="n">
        <v>0</v>
      </c>
      <c r="T64" s="75" t="n">
        <v>1</v>
      </c>
      <c r="U64" s="75" t="n">
        <v>0</v>
      </c>
      <c r="V64" s="75" t="n">
        <v>0</v>
      </c>
      <c r="W64" s="75" t="n">
        <v>0</v>
      </c>
      <c r="X64" s="75" t="n">
        <v>0</v>
      </c>
      <c r="Y64" s="75" t="n">
        <v>0</v>
      </c>
      <c r="Z64" s="75" t="n">
        <v>0</v>
      </c>
      <c r="AA64" s="75" t="n">
        <v>0</v>
      </c>
      <c r="AB64" s="74" t="inlineStr">
        <is>
          <t>Tidak ada</t>
        </is>
      </c>
      <c r="AC64" s="75" t="n">
        <v>0</v>
      </c>
      <c r="AD64" s="75" t="n">
        <v>0</v>
      </c>
      <c r="AE64" s="75" t="n">
        <v>0</v>
      </c>
      <c r="AF64" s="75" t="n">
        <v>0</v>
      </c>
      <c r="AG64" s="75" t="n">
        <v>0</v>
      </c>
      <c r="AH64" s="75" t="n">
        <v>0</v>
      </c>
      <c r="AI64" s="75" t="n">
        <v>0</v>
      </c>
      <c r="AJ64" s="75" t="n">
        <v>0</v>
      </c>
      <c r="AK64" s="75" t="n">
        <v>1</v>
      </c>
      <c r="AL64" s="74" t="n"/>
      <c r="AM64" s="74" t="n"/>
      <c r="AN64" s="75" t="n">
        <v>3</v>
      </c>
      <c r="AO64" s="74" t="n"/>
      <c r="AP64" s="74" t="n"/>
      <c r="AQ64" s="74" t="n"/>
      <c r="AR64" s="74" t="n"/>
      <c r="AS64" s="74" t="n"/>
      <c r="AT64" s="74" t="n"/>
      <c r="AU64" s="74" t="n"/>
      <c r="AV64" s="74" t="n"/>
      <c r="AW64" s="75" t="n">
        <v>3</v>
      </c>
      <c r="AX64" s="74" t="n"/>
      <c r="AY64" s="74" t="n"/>
      <c r="AZ64" s="74" t="n"/>
      <c r="BA64" s="74" t="n"/>
      <c r="BB64" s="74" t="n"/>
      <c r="BC64" s="74" t="n"/>
      <c r="BD64" s="74" t="n"/>
      <c r="BE64" s="74" t="n"/>
      <c r="BF64" s="74" t="n"/>
      <c r="BG64" s="74" t="n"/>
      <c r="BH64" s="74" t="n"/>
      <c r="BI64" s="74" t="n"/>
      <c r="BJ64" s="74" t="n"/>
      <c r="BK64" s="74" t="n"/>
      <c r="BL64" s="74" t="n"/>
      <c r="BM64" s="74" t="n"/>
      <c r="BN64" s="74" t="n"/>
      <c r="BO64" s="74" t="n"/>
      <c r="BP64" s="74" t="n"/>
      <c r="BQ64" s="74" t="n"/>
      <c r="BR64" s="74" t="n"/>
      <c r="BS64" s="74" t="n"/>
      <c r="BT64" s="74" t="n"/>
      <c r="BU64" s="74" t="n"/>
      <c r="BV64" s="74" t="n"/>
      <c r="BW64" s="74" t="n"/>
      <c r="BX64" s="74" t="n"/>
      <c r="BY64" s="74" t="n"/>
      <c r="BZ64" s="74" t="n"/>
      <c r="CA64" s="74" t="n"/>
      <c r="CB64" s="74" t="n"/>
      <c r="CC64" s="74" t="n"/>
      <c r="CD64" s="74" t="n"/>
      <c r="CE64" s="74" t="n"/>
      <c r="CF64" s="74" t="n"/>
      <c r="CG64" s="74" t="n"/>
      <c r="CH64" s="74" t="n"/>
      <c r="CI64" s="74" t="n"/>
      <c r="CJ64" s="74" t="n"/>
      <c r="CK64" s="75" t="n">
        <v>695632645</v>
      </c>
      <c r="CL64" s="74" t="inlineStr">
        <is>
          <t>4c27c1bc-1a8d-4920-8b39-2961ad198ea3</t>
        </is>
      </c>
      <c r="CM64" s="72" t="n">
        <v>46094.37665509259</v>
      </c>
      <c r="CN64" s="74" t="n"/>
      <c r="CO64" s="74" t="n"/>
      <c r="CP64" s="74" t="inlineStr">
        <is>
          <t>submitted_via_web</t>
        </is>
      </c>
      <c r="CQ64" s="74" t="n"/>
      <c r="CR64" s="74" t="inlineStr">
        <is>
          <t>voP5hd3TJJNzzneN7cP2D6</t>
        </is>
      </c>
      <c r="CS64" s="74" t="n"/>
      <c r="CT64" s="74" t="inlineStr">
        <is>
          <t>uuid:4c27c1bc-1a8d-4920-8b39-2961ad198ea3</t>
        </is>
      </c>
      <c r="CU64" s="75" t="n">
        <v>63</v>
      </c>
    </row>
    <row r="65">
      <c r="A65" s="72" t="n">
        <v>46093.70349712963</v>
      </c>
      <c r="B65" s="72" t="n">
        <v>46094.66840496528</v>
      </c>
      <c r="C65" s="74" t="inlineStr">
        <is>
          <t>Dudi Carmudin</t>
        </is>
      </c>
      <c r="D65" s="74" t="inlineStr">
        <is>
          <t>Jawa Barat</t>
        </is>
      </c>
      <c r="E65" s="74" t="inlineStr">
        <is>
          <t>Bandung Barat</t>
        </is>
      </c>
      <c r="F65" s="74" t="inlineStr">
        <is>
          <t>Cisarua</t>
        </is>
      </c>
      <c r="G65" s="74" t="inlineStr">
        <is>
          <t>DCP0017</t>
        </is>
      </c>
      <c r="H65" s="74" t="inlineStr">
        <is>
          <t>Sapi perah</t>
        </is>
      </c>
      <c r="I65" s="75" t="n">
        <v>0</v>
      </c>
      <c r="J65" s="75" t="n">
        <v>1</v>
      </c>
      <c r="K65" s="75" t="n">
        <v>0</v>
      </c>
      <c r="L65" s="75" t="n">
        <v>0</v>
      </c>
      <c r="M65" s="75" t="n">
        <v>0</v>
      </c>
      <c r="N65" s="75" t="n">
        <v>0</v>
      </c>
      <c r="O65" s="75" t="n">
        <v>0</v>
      </c>
      <c r="P65" s="75" t="n">
        <v>0</v>
      </c>
      <c r="Q65" s="75" t="n">
        <v>0</v>
      </c>
      <c r="R65" s="74" t="inlineStr">
        <is>
          <t>Sapi perah</t>
        </is>
      </c>
      <c r="S65" s="75" t="n">
        <v>0</v>
      </c>
      <c r="T65" s="75" t="n">
        <v>1</v>
      </c>
      <c r="U65" s="75" t="n">
        <v>0</v>
      </c>
      <c r="V65" s="75" t="n">
        <v>0</v>
      </c>
      <c r="W65" s="75" t="n">
        <v>0</v>
      </c>
      <c r="X65" s="75" t="n">
        <v>0</v>
      </c>
      <c r="Y65" s="75" t="n">
        <v>0</v>
      </c>
      <c r="Z65" s="75" t="n">
        <v>0</v>
      </c>
      <c r="AA65" s="75" t="n">
        <v>0</v>
      </c>
      <c r="AB65" s="74" t="inlineStr">
        <is>
          <t>Tidak ada</t>
        </is>
      </c>
      <c r="AC65" s="75" t="n">
        <v>0</v>
      </c>
      <c r="AD65" s="75" t="n">
        <v>0</v>
      </c>
      <c r="AE65" s="75" t="n">
        <v>0</v>
      </c>
      <c r="AF65" s="75" t="n">
        <v>0</v>
      </c>
      <c r="AG65" s="75" t="n">
        <v>0</v>
      </c>
      <c r="AH65" s="75" t="n">
        <v>0</v>
      </c>
      <c r="AI65" s="75" t="n">
        <v>0</v>
      </c>
      <c r="AJ65" s="75" t="n">
        <v>0</v>
      </c>
      <c r="AK65" s="75" t="n">
        <v>1</v>
      </c>
      <c r="AL65" s="74" t="n"/>
      <c r="AM65" s="74" t="n"/>
      <c r="AN65" s="75" t="n">
        <v>4</v>
      </c>
      <c r="AO65" s="74" t="n"/>
      <c r="AP65" s="74" t="n"/>
      <c r="AQ65" s="74" t="n"/>
      <c r="AR65" s="74" t="n"/>
      <c r="AS65" s="74" t="n"/>
      <c r="AT65" s="74" t="n"/>
      <c r="AU65" s="74" t="n"/>
      <c r="AV65" s="74" t="n"/>
      <c r="AW65" s="75" t="n">
        <v>4</v>
      </c>
      <c r="AX65" s="74" t="n"/>
      <c r="AY65" s="74" t="n"/>
      <c r="AZ65" s="74" t="n"/>
      <c r="BA65" s="74" t="n"/>
      <c r="BB65" s="74" t="n"/>
      <c r="BC65" s="74" t="n"/>
      <c r="BD65" s="74" t="n"/>
      <c r="BE65" s="74" t="n"/>
      <c r="BF65" s="74" t="n"/>
      <c r="BG65" s="74" t="n"/>
      <c r="BH65" s="74" t="n"/>
      <c r="BI65" s="74" t="n"/>
      <c r="BJ65" s="74" t="n"/>
      <c r="BK65" s="74" t="n"/>
      <c r="BL65" s="74" t="n"/>
      <c r="BM65" s="74" t="n"/>
      <c r="BN65" s="74" t="n"/>
      <c r="BO65" s="74" t="n"/>
      <c r="BP65" s="74" t="n"/>
      <c r="BQ65" s="74" t="n"/>
      <c r="BR65" s="74" t="n"/>
      <c r="BS65" s="74" t="n"/>
      <c r="BT65" s="74" t="n"/>
      <c r="BU65" s="74" t="n"/>
      <c r="BV65" s="74" t="n"/>
      <c r="BW65" s="74" t="n"/>
      <c r="BX65" s="74" t="n"/>
      <c r="BY65" s="74" t="n"/>
      <c r="BZ65" s="74" t="n"/>
      <c r="CA65" s="74" t="n"/>
      <c r="CB65" s="74" t="n"/>
      <c r="CC65" s="74" t="n"/>
      <c r="CD65" s="74" t="n"/>
      <c r="CE65" s="74" t="n"/>
      <c r="CF65" s="74" t="n"/>
      <c r="CG65" s="74" t="n"/>
      <c r="CH65" s="74" t="n"/>
      <c r="CI65" s="74" t="n"/>
      <c r="CJ65" s="74" t="n"/>
      <c r="CK65" s="75" t="n">
        <v>695632760</v>
      </c>
      <c r="CL65" s="74" t="inlineStr">
        <is>
          <t>d5a861f6-38b4-4ad5-a2f2-1a692ee28f7b</t>
        </is>
      </c>
      <c r="CM65" s="72" t="n">
        <v>46094.37673611111</v>
      </c>
      <c r="CN65" s="74" t="n"/>
      <c r="CO65" s="74" t="n"/>
      <c r="CP65" s="74" t="inlineStr">
        <is>
          <t>submitted_via_web</t>
        </is>
      </c>
      <c r="CQ65" s="74" t="n"/>
      <c r="CR65" s="74" t="inlineStr">
        <is>
          <t>voP5hd3TJJNzzneN7cP2D6</t>
        </is>
      </c>
      <c r="CS65" s="74" t="n"/>
      <c r="CT65" s="74" t="inlineStr">
        <is>
          <t>uuid:d5a861f6-38b4-4ad5-a2f2-1a692ee28f7b</t>
        </is>
      </c>
      <c r="CU65" s="75" t="n">
        <v>64</v>
      </c>
    </row>
    <row r="66">
      <c r="A66" s="72" t="n">
        <v>46093.70499706019</v>
      </c>
      <c r="B66" s="72" t="n">
        <v>46094.66853905092</v>
      </c>
      <c r="C66" s="74" t="inlineStr">
        <is>
          <t>Ahmad Yusuf</t>
        </is>
      </c>
      <c r="D66" s="74" t="inlineStr">
        <is>
          <t>Jawa Barat</t>
        </is>
      </c>
      <c r="E66" s="74" t="inlineStr">
        <is>
          <t>Bandung</t>
        </is>
      </c>
      <c r="F66" s="74" t="inlineStr">
        <is>
          <t>Pangalengan</t>
        </is>
      </c>
      <c r="G66" s="74" t="inlineStr">
        <is>
          <t>UBP0071</t>
        </is>
      </c>
      <c r="H66" s="74" t="inlineStr">
        <is>
          <t>Sapi perah</t>
        </is>
      </c>
      <c r="I66" s="75" t="n">
        <v>0</v>
      </c>
      <c r="J66" s="75" t="n">
        <v>1</v>
      </c>
      <c r="K66" s="75" t="n">
        <v>0</v>
      </c>
      <c r="L66" s="75" t="n">
        <v>0</v>
      </c>
      <c r="M66" s="75" t="n">
        <v>0</v>
      </c>
      <c r="N66" s="75" t="n">
        <v>0</v>
      </c>
      <c r="O66" s="75" t="n">
        <v>0</v>
      </c>
      <c r="P66" s="75" t="n">
        <v>0</v>
      </c>
      <c r="Q66" s="75" t="n">
        <v>0</v>
      </c>
      <c r="R66" s="74" t="inlineStr">
        <is>
          <t>Sapi perah</t>
        </is>
      </c>
      <c r="S66" s="75" t="n">
        <v>0</v>
      </c>
      <c r="T66" s="75" t="n">
        <v>1</v>
      </c>
      <c r="U66" s="75" t="n">
        <v>0</v>
      </c>
      <c r="V66" s="75" t="n">
        <v>0</v>
      </c>
      <c r="W66" s="75" t="n">
        <v>0</v>
      </c>
      <c r="X66" s="75" t="n">
        <v>0</v>
      </c>
      <c r="Y66" s="75" t="n">
        <v>0</v>
      </c>
      <c r="Z66" s="75" t="n">
        <v>0</v>
      </c>
      <c r="AA66" s="75" t="n">
        <v>0</v>
      </c>
      <c r="AB66" s="74" t="inlineStr">
        <is>
          <t>Sapi perah</t>
        </is>
      </c>
      <c r="AC66" s="75" t="n">
        <v>0</v>
      </c>
      <c r="AD66" s="75" t="n">
        <v>1</v>
      </c>
      <c r="AE66" s="75" t="n">
        <v>0</v>
      </c>
      <c r="AF66" s="75" t="n">
        <v>0</v>
      </c>
      <c r="AG66" s="75" t="n">
        <v>0</v>
      </c>
      <c r="AH66" s="75" t="n">
        <v>0</v>
      </c>
      <c r="AI66" s="75" t="n">
        <v>0</v>
      </c>
      <c r="AJ66" s="75" t="n">
        <v>0</v>
      </c>
      <c r="AK66" s="75" t="n">
        <v>0</v>
      </c>
      <c r="AL66" s="74" t="n"/>
      <c r="AM66" s="74" t="n"/>
      <c r="AN66" s="75" t="n">
        <v>10</v>
      </c>
      <c r="AO66" s="74" t="n"/>
      <c r="AP66" s="74" t="n"/>
      <c r="AQ66" s="74" t="n"/>
      <c r="AR66" s="74" t="n"/>
      <c r="AS66" s="74" t="n"/>
      <c r="AT66" s="74" t="n"/>
      <c r="AU66" s="74" t="n"/>
      <c r="AV66" s="74" t="n"/>
      <c r="AW66" s="75" t="n">
        <v>6</v>
      </c>
      <c r="AX66" s="74" t="n"/>
      <c r="AY66" s="74" t="n"/>
      <c r="AZ66" s="74" t="n"/>
      <c r="BA66" s="74" t="n"/>
      <c r="BB66" s="74" t="n"/>
      <c r="BC66" s="74" t="n"/>
      <c r="BD66" s="74" t="n"/>
      <c r="BE66" s="74" t="n"/>
      <c r="BF66" s="74" t="n"/>
      <c r="BG66" s="74" t="n"/>
      <c r="BH66" s="75" t="n">
        <v>4</v>
      </c>
      <c r="BI66" s="75" t="n">
        <v>0</v>
      </c>
      <c r="BJ66" s="75" t="n">
        <v>0</v>
      </c>
      <c r="BK66" s="75" t="n">
        <v>0</v>
      </c>
      <c r="BL66" s="74" t="n"/>
      <c r="BM66" s="74" t="n"/>
      <c r="BN66" s="74" t="n"/>
      <c r="BO66" s="74" t="n"/>
      <c r="BP66" s="74" t="n"/>
      <c r="BQ66" s="74" t="n"/>
      <c r="BR66" s="74" t="n"/>
      <c r="BS66" s="74" t="n"/>
      <c r="BT66" s="74" t="n"/>
      <c r="BU66" s="74" t="n"/>
      <c r="BV66" s="74" t="n"/>
      <c r="BW66" s="74" t="n"/>
      <c r="BX66" s="74" t="n"/>
      <c r="BY66" s="74" t="n"/>
      <c r="BZ66" s="74" t="n"/>
      <c r="CA66" s="74" t="n"/>
      <c r="CB66" s="74" t="n"/>
      <c r="CC66" s="74" t="n"/>
      <c r="CD66" s="74" t="n"/>
      <c r="CE66" s="74" t="n"/>
      <c r="CF66" s="74" t="n"/>
      <c r="CG66" s="74" t="n"/>
      <c r="CH66" s="74" t="n"/>
      <c r="CI66" s="74" t="n"/>
      <c r="CJ66" s="74" t="n"/>
      <c r="CK66" s="75" t="n">
        <v>695632957</v>
      </c>
      <c r="CL66" s="74" t="inlineStr">
        <is>
          <t>6b447f00-a57d-48e8-8761-b0955c433d04</t>
        </is>
      </c>
      <c r="CM66" s="72" t="n">
        <v>46094.376875</v>
      </c>
      <c r="CN66" s="74" t="n"/>
      <c r="CO66" s="74" t="n"/>
      <c r="CP66" s="74" t="inlineStr">
        <is>
          <t>submitted_via_web</t>
        </is>
      </c>
      <c r="CQ66" s="74" t="n"/>
      <c r="CR66" s="74" t="inlineStr">
        <is>
          <t>voP5hd3TJJNzzneN7cP2D6</t>
        </is>
      </c>
      <c r="CS66" s="74" t="n"/>
      <c r="CT66" s="74" t="inlineStr">
        <is>
          <t>uuid:6b447f00-a57d-48e8-8761-b0955c433d04</t>
        </is>
      </c>
      <c r="CU66" s="75" t="n">
        <v>65</v>
      </c>
    </row>
    <row r="67">
      <c r="A67" s="72" t="n">
        <v>46093.70690859954</v>
      </c>
      <c r="B67" s="72" t="n">
        <v>46094.66868018518</v>
      </c>
      <c r="C67" s="74" t="inlineStr">
        <is>
          <t>Apet Supardi</t>
        </is>
      </c>
      <c r="D67" s="74" t="inlineStr">
        <is>
          <t>Jawa Barat</t>
        </is>
      </c>
      <c r="E67" s="74" t="inlineStr">
        <is>
          <t>bandung</t>
        </is>
      </c>
      <c r="F67" s="74" t="inlineStr">
        <is>
          <t>Pangalengan</t>
        </is>
      </c>
      <c r="G67" s="74" t="inlineStr">
        <is>
          <t>PMP0135</t>
        </is>
      </c>
      <c r="H67" s="74" t="inlineStr">
        <is>
          <t>Sapi perah</t>
        </is>
      </c>
      <c r="I67" s="75" t="n">
        <v>0</v>
      </c>
      <c r="J67" s="75" t="n">
        <v>1</v>
      </c>
      <c r="K67" s="75" t="n">
        <v>0</v>
      </c>
      <c r="L67" s="75" t="n">
        <v>0</v>
      </c>
      <c r="M67" s="75" t="n">
        <v>0</v>
      </c>
      <c r="N67" s="75" t="n">
        <v>0</v>
      </c>
      <c r="O67" s="75" t="n">
        <v>0</v>
      </c>
      <c r="P67" s="75" t="n">
        <v>0</v>
      </c>
      <c r="Q67" s="75" t="n">
        <v>0</v>
      </c>
      <c r="R67" s="74" t="inlineStr">
        <is>
          <t>Sapi perah</t>
        </is>
      </c>
      <c r="S67" s="75" t="n">
        <v>0</v>
      </c>
      <c r="T67" s="75" t="n">
        <v>1</v>
      </c>
      <c r="U67" s="75" t="n">
        <v>0</v>
      </c>
      <c r="V67" s="75" t="n">
        <v>0</v>
      </c>
      <c r="W67" s="75" t="n">
        <v>0</v>
      </c>
      <c r="X67" s="75" t="n">
        <v>0</v>
      </c>
      <c r="Y67" s="75" t="n">
        <v>0</v>
      </c>
      <c r="Z67" s="75" t="n">
        <v>0</v>
      </c>
      <c r="AA67" s="75" t="n">
        <v>0</v>
      </c>
      <c r="AB67" s="74" t="inlineStr">
        <is>
          <t>Tidak ada</t>
        </is>
      </c>
      <c r="AC67" s="75" t="n">
        <v>0</v>
      </c>
      <c r="AD67" s="75" t="n">
        <v>0</v>
      </c>
      <c r="AE67" s="75" t="n">
        <v>0</v>
      </c>
      <c r="AF67" s="75" t="n">
        <v>0</v>
      </c>
      <c r="AG67" s="75" t="n">
        <v>0</v>
      </c>
      <c r="AH67" s="75" t="n">
        <v>0</v>
      </c>
      <c r="AI67" s="75" t="n">
        <v>0</v>
      </c>
      <c r="AJ67" s="75" t="n">
        <v>0</v>
      </c>
      <c r="AK67" s="75" t="n">
        <v>1</v>
      </c>
      <c r="AL67" s="74" t="n"/>
      <c r="AM67" s="74" t="n"/>
      <c r="AN67" s="75" t="n">
        <v>11</v>
      </c>
      <c r="AO67" s="74" t="n"/>
      <c r="AP67" s="74" t="n"/>
      <c r="AQ67" s="74" t="n"/>
      <c r="AR67" s="74" t="n"/>
      <c r="AS67" s="74" t="n"/>
      <c r="AT67" s="74" t="n"/>
      <c r="AU67" s="74" t="n"/>
      <c r="AV67" s="74" t="n"/>
      <c r="AW67" s="75" t="n">
        <v>11</v>
      </c>
      <c r="AX67" s="74" t="n"/>
      <c r="AY67" s="74" t="n"/>
      <c r="AZ67" s="74" t="n"/>
      <c r="BA67" s="74" t="n"/>
      <c r="BB67" s="74" t="n"/>
      <c r="BC67" s="74" t="n"/>
      <c r="BD67" s="74" t="n"/>
      <c r="BE67" s="74" t="n"/>
      <c r="BF67" s="74" t="n"/>
      <c r="BG67" s="74" t="n"/>
      <c r="BH67" s="74" t="n"/>
      <c r="BI67" s="74" t="n"/>
      <c r="BJ67" s="74" t="n"/>
      <c r="BK67" s="74" t="n"/>
      <c r="BL67" s="74" t="n"/>
      <c r="BM67" s="74" t="n"/>
      <c r="BN67" s="74" t="n"/>
      <c r="BO67" s="74" t="n"/>
      <c r="BP67" s="74" t="n"/>
      <c r="BQ67" s="74" t="n"/>
      <c r="BR67" s="74" t="n"/>
      <c r="BS67" s="74" t="n"/>
      <c r="BT67" s="74" t="n"/>
      <c r="BU67" s="74" t="n"/>
      <c r="BV67" s="74" t="n"/>
      <c r="BW67" s="74" t="n"/>
      <c r="BX67" s="74" t="n"/>
      <c r="BY67" s="74" t="n"/>
      <c r="BZ67" s="74" t="n"/>
      <c r="CA67" s="74" t="n"/>
      <c r="CB67" s="74" t="n"/>
      <c r="CC67" s="74" t="n"/>
      <c r="CD67" s="74" t="n"/>
      <c r="CE67" s="74" t="n"/>
      <c r="CF67" s="74" t="n"/>
      <c r="CG67" s="74" t="n"/>
      <c r="CH67" s="74" t="n"/>
      <c r="CI67" s="74" t="n"/>
      <c r="CJ67" s="74" t="n"/>
      <c r="CK67" s="75" t="n">
        <v>695633151</v>
      </c>
      <c r="CL67" s="74" t="inlineStr">
        <is>
          <t>4d0d9dcb-9055-4b7a-aa2d-db8345012471</t>
        </is>
      </c>
      <c r="CM67" s="72" t="n">
        <v>46094.37701388889</v>
      </c>
      <c r="CN67" s="74" t="n"/>
      <c r="CO67" s="74" t="n"/>
      <c r="CP67" s="74" t="inlineStr">
        <is>
          <t>submitted_via_web</t>
        </is>
      </c>
      <c r="CQ67" s="74" t="n"/>
      <c r="CR67" s="74" t="inlineStr">
        <is>
          <t>voP5hd3TJJNzzneN7cP2D6</t>
        </is>
      </c>
      <c r="CS67" s="74" t="n"/>
      <c r="CT67" s="74" t="inlineStr">
        <is>
          <t>uuid:4d0d9dcb-9055-4b7a-aa2d-db8345012471</t>
        </is>
      </c>
      <c r="CU67" s="75" t="n">
        <v>66</v>
      </c>
    </row>
    <row r="68">
      <c r="A68" s="72" t="n">
        <v>46093.70842922453</v>
      </c>
      <c r="B68" s="72" t="n">
        <v>46094.66881063658</v>
      </c>
      <c r="C68" s="74" t="inlineStr">
        <is>
          <t>Jajang</t>
        </is>
      </c>
      <c r="D68" s="74" t="inlineStr">
        <is>
          <t>Jawa Barat</t>
        </is>
      </c>
      <c r="E68" s="74" t="inlineStr">
        <is>
          <t>Bandung</t>
        </is>
      </c>
      <c r="F68" s="74" t="inlineStr">
        <is>
          <t>Pangalengan</t>
        </is>
      </c>
      <c r="G68" s="74" t="inlineStr">
        <is>
          <t>KBP0002</t>
        </is>
      </c>
      <c r="H68" s="74" t="inlineStr">
        <is>
          <t>Sapi pedaging Sapi perah</t>
        </is>
      </c>
      <c r="I68" s="75" t="n">
        <v>1</v>
      </c>
      <c r="J68" s="75" t="n">
        <v>1</v>
      </c>
      <c r="K68" s="75" t="n">
        <v>0</v>
      </c>
      <c r="L68" s="75" t="n">
        <v>0</v>
      </c>
      <c r="M68" s="75" t="n">
        <v>0</v>
      </c>
      <c r="N68" s="75" t="n">
        <v>0</v>
      </c>
      <c r="O68" s="75" t="n">
        <v>0</v>
      </c>
      <c r="P68" s="75" t="n">
        <v>0</v>
      </c>
      <c r="Q68" s="75" t="n">
        <v>0</v>
      </c>
      <c r="R68" s="74" t="inlineStr">
        <is>
          <t>Sapi pedaging Sapi perah</t>
        </is>
      </c>
      <c r="S68" s="75" t="n">
        <v>1</v>
      </c>
      <c r="T68" s="75" t="n">
        <v>1</v>
      </c>
      <c r="U68" s="75" t="n">
        <v>0</v>
      </c>
      <c r="V68" s="75" t="n">
        <v>0</v>
      </c>
      <c r="W68" s="75" t="n">
        <v>0</v>
      </c>
      <c r="X68" s="75" t="n">
        <v>0</v>
      </c>
      <c r="Y68" s="75" t="n">
        <v>0</v>
      </c>
      <c r="Z68" s="75" t="n">
        <v>0</v>
      </c>
      <c r="AA68" s="75" t="n">
        <v>0</v>
      </c>
      <c r="AB68" s="74" t="inlineStr">
        <is>
          <t>Tidak ada</t>
        </is>
      </c>
      <c r="AC68" s="75" t="n">
        <v>0</v>
      </c>
      <c r="AD68" s="75" t="n">
        <v>0</v>
      </c>
      <c r="AE68" s="75" t="n">
        <v>0</v>
      </c>
      <c r="AF68" s="75" t="n">
        <v>0</v>
      </c>
      <c r="AG68" s="75" t="n">
        <v>0</v>
      </c>
      <c r="AH68" s="75" t="n">
        <v>0</v>
      </c>
      <c r="AI68" s="75" t="n">
        <v>0</v>
      </c>
      <c r="AJ68" s="75" t="n">
        <v>0</v>
      </c>
      <c r="AK68" s="75" t="n">
        <v>1</v>
      </c>
      <c r="AL68" s="74" t="n"/>
      <c r="AM68" s="75" t="n">
        <v>5</v>
      </c>
      <c r="AN68" s="75" t="n">
        <v>15</v>
      </c>
      <c r="AO68" s="74" t="n"/>
      <c r="AP68" s="74" t="n"/>
      <c r="AQ68" s="74" t="n"/>
      <c r="AR68" s="74" t="n"/>
      <c r="AS68" s="74" t="n"/>
      <c r="AT68" s="74" t="n"/>
      <c r="AU68" s="74" t="n"/>
      <c r="AV68" s="75" t="n">
        <v>5</v>
      </c>
      <c r="AW68" s="75" t="n">
        <v>15</v>
      </c>
      <c r="AX68" s="74" t="n"/>
      <c r="AY68" s="74" t="n"/>
      <c r="AZ68" s="74" t="n"/>
      <c r="BA68" s="74" t="n"/>
      <c r="BB68" s="74" t="n"/>
      <c r="BC68" s="74" t="n"/>
      <c r="BD68" s="74" t="n"/>
      <c r="BE68" s="74" t="n"/>
      <c r="BF68" s="74" t="n"/>
      <c r="BG68" s="74" t="n"/>
      <c r="BH68" s="74" t="n"/>
      <c r="BI68" s="74" t="n"/>
      <c r="BJ68" s="74" t="n"/>
      <c r="BK68" s="74" t="n"/>
      <c r="BL68" s="74" t="n"/>
      <c r="BM68" s="74" t="n"/>
      <c r="BN68" s="74" t="n"/>
      <c r="BO68" s="74" t="n"/>
      <c r="BP68" s="74" t="n"/>
      <c r="BQ68" s="74" t="n"/>
      <c r="BR68" s="74" t="n"/>
      <c r="BS68" s="74" t="n"/>
      <c r="BT68" s="74" t="n"/>
      <c r="BU68" s="74" t="n"/>
      <c r="BV68" s="74" t="n"/>
      <c r="BW68" s="74" t="n"/>
      <c r="BX68" s="74" t="n"/>
      <c r="BY68" s="74" t="n"/>
      <c r="BZ68" s="74" t="n"/>
      <c r="CA68" s="74" t="n"/>
      <c r="CB68" s="74" t="n"/>
      <c r="CC68" s="74" t="n"/>
      <c r="CD68" s="74" t="n"/>
      <c r="CE68" s="74" t="n"/>
      <c r="CF68" s="74" t="n"/>
      <c r="CG68" s="74" t="n"/>
      <c r="CH68" s="74" t="n"/>
      <c r="CI68" s="74" t="n"/>
      <c r="CJ68" s="74" t="n"/>
      <c r="CK68" s="75" t="n">
        <v>695633282</v>
      </c>
      <c r="CL68" s="74" t="inlineStr">
        <is>
          <t>7155e510-6146-4fdd-949d-109475fbd4d9</t>
        </is>
      </c>
      <c r="CM68" s="72" t="n">
        <v>46094.37715277778</v>
      </c>
      <c r="CN68" s="74" t="n"/>
      <c r="CO68" s="74" t="n"/>
      <c r="CP68" s="74" t="inlineStr">
        <is>
          <t>submitted_via_web</t>
        </is>
      </c>
      <c r="CQ68" s="74" t="n"/>
      <c r="CR68" s="74" t="inlineStr">
        <is>
          <t>voP5hd3TJJNzzneN7cP2D6</t>
        </is>
      </c>
      <c r="CS68" s="74" t="n"/>
      <c r="CT68" s="74" t="inlineStr">
        <is>
          <t>uuid:7155e510-6146-4fdd-949d-109475fbd4d9</t>
        </is>
      </c>
      <c r="CU68" s="75" t="n">
        <v>67</v>
      </c>
    </row>
    <row r="69">
      <c r="A69" s="72" t="n">
        <v>46093.7103937963</v>
      </c>
      <c r="B69" s="72" t="n">
        <v>46094.66890605324</v>
      </c>
      <c r="C69" s="74" t="inlineStr">
        <is>
          <t>Taufik Hidayat</t>
        </is>
      </c>
      <c r="D69" s="74" t="inlineStr">
        <is>
          <t>Jawa Barat</t>
        </is>
      </c>
      <c r="E69" s="74" t="inlineStr">
        <is>
          <t>Bandung</t>
        </is>
      </c>
      <c r="F69" s="74" t="inlineStr">
        <is>
          <t>Pangalengan</t>
        </is>
      </c>
      <c r="G69" s="74" t="inlineStr">
        <is>
          <t>PMP0109</t>
        </is>
      </c>
      <c r="H69" s="74" t="inlineStr">
        <is>
          <t>Sapi perah</t>
        </is>
      </c>
      <c r="I69" s="75" t="n">
        <v>0</v>
      </c>
      <c r="J69" s="75" t="n">
        <v>1</v>
      </c>
      <c r="K69" s="75" t="n">
        <v>0</v>
      </c>
      <c r="L69" s="75" t="n">
        <v>0</v>
      </c>
      <c r="M69" s="75" t="n">
        <v>0</v>
      </c>
      <c r="N69" s="75" t="n">
        <v>0</v>
      </c>
      <c r="O69" s="75" t="n">
        <v>0</v>
      </c>
      <c r="P69" s="75" t="n">
        <v>0</v>
      </c>
      <c r="Q69" s="75" t="n">
        <v>0</v>
      </c>
      <c r="R69" s="74" t="inlineStr">
        <is>
          <t>Sapi pedaging Sapi perah</t>
        </is>
      </c>
      <c r="S69" s="75" t="n">
        <v>1</v>
      </c>
      <c r="T69" s="75" t="n">
        <v>1</v>
      </c>
      <c r="U69" s="75" t="n">
        <v>0</v>
      </c>
      <c r="V69" s="75" t="n">
        <v>0</v>
      </c>
      <c r="W69" s="75" t="n">
        <v>0</v>
      </c>
      <c r="X69" s="75" t="n">
        <v>0</v>
      </c>
      <c r="Y69" s="75" t="n">
        <v>0</v>
      </c>
      <c r="Z69" s="75" t="n">
        <v>0</v>
      </c>
      <c r="AA69" s="75" t="n">
        <v>0</v>
      </c>
      <c r="AB69" s="74" t="inlineStr">
        <is>
          <t>Sapi pedaging</t>
        </is>
      </c>
      <c r="AC69" s="75" t="n">
        <v>1</v>
      </c>
      <c r="AD69" s="75" t="n">
        <v>0</v>
      </c>
      <c r="AE69" s="75" t="n">
        <v>0</v>
      </c>
      <c r="AF69" s="75" t="n">
        <v>0</v>
      </c>
      <c r="AG69" s="75" t="n">
        <v>0</v>
      </c>
      <c r="AH69" s="75" t="n">
        <v>0</v>
      </c>
      <c r="AI69" s="75" t="n">
        <v>0</v>
      </c>
      <c r="AJ69" s="75" t="n">
        <v>0</v>
      </c>
      <c r="AK69" s="75" t="n">
        <v>0</v>
      </c>
      <c r="AL69" s="74" t="n"/>
      <c r="AM69" s="74" t="n"/>
      <c r="AN69" s="75" t="n">
        <v>3</v>
      </c>
      <c r="AO69" s="74" t="n"/>
      <c r="AP69" s="74" t="n"/>
      <c r="AQ69" s="74" t="n"/>
      <c r="AR69" s="74" t="n"/>
      <c r="AS69" s="74" t="n"/>
      <c r="AT69" s="74" t="n"/>
      <c r="AU69" s="74" t="n"/>
      <c r="AV69" s="75" t="n">
        <v>2</v>
      </c>
      <c r="AW69" s="75" t="n">
        <v>3</v>
      </c>
      <c r="AX69" s="74" t="n"/>
      <c r="AY69" s="74" t="n"/>
      <c r="AZ69" s="74" t="n"/>
      <c r="BA69" s="74" t="n"/>
      <c r="BB69" s="74" t="n"/>
      <c r="BC69" s="74" t="n"/>
      <c r="BD69" s="75" t="n">
        <v>0</v>
      </c>
      <c r="BE69" s="75" t="n">
        <v>0</v>
      </c>
      <c r="BF69" s="75" t="n">
        <v>2</v>
      </c>
      <c r="BG69" s="75" t="n">
        <v>0</v>
      </c>
      <c r="BH69" s="74" t="n"/>
      <c r="BI69" s="74" t="n"/>
      <c r="BJ69" s="74" t="n"/>
      <c r="BK69" s="74" t="n"/>
      <c r="BL69" s="74" t="n"/>
      <c r="BM69" s="74" t="n"/>
      <c r="BN69" s="74" t="n"/>
      <c r="BO69" s="74" t="n"/>
      <c r="BP69" s="74" t="n"/>
      <c r="BQ69" s="74" t="n"/>
      <c r="BR69" s="74" t="n"/>
      <c r="BS69" s="74" t="n"/>
      <c r="BT69" s="74" t="n"/>
      <c r="BU69" s="74" t="n"/>
      <c r="BV69" s="74" t="n"/>
      <c r="BW69" s="74" t="n"/>
      <c r="BX69" s="74" t="n"/>
      <c r="BY69" s="74" t="n"/>
      <c r="BZ69" s="74" t="n"/>
      <c r="CA69" s="74" t="n"/>
      <c r="CB69" s="74" t="n"/>
      <c r="CC69" s="74" t="n"/>
      <c r="CD69" s="74" t="n"/>
      <c r="CE69" s="74" t="n"/>
      <c r="CF69" s="74" t="n"/>
      <c r="CG69" s="74" t="n"/>
      <c r="CH69" s="74" t="n"/>
      <c r="CI69" s="74" t="n"/>
      <c r="CJ69" s="74" t="n"/>
      <c r="CK69" s="75" t="n">
        <v>695633399</v>
      </c>
      <c r="CL69" s="74" t="inlineStr">
        <is>
          <t>5658251f-bc98-476f-b7d1-077dc289d513</t>
        </is>
      </c>
      <c r="CM69" s="72" t="n">
        <v>46094.37724537037</v>
      </c>
      <c r="CN69" s="74" t="n"/>
      <c r="CO69" s="74" t="n"/>
      <c r="CP69" s="74" t="inlineStr">
        <is>
          <t>submitted_via_web</t>
        </is>
      </c>
      <c r="CQ69" s="74" t="n"/>
      <c r="CR69" s="74" t="inlineStr">
        <is>
          <t>voP5hd3TJJNzzneN7cP2D6</t>
        </is>
      </c>
      <c r="CS69" s="74" t="n"/>
      <c r="CT69" s="74" t="inlineStr">
        <is>
          <t>uuid:5658251f-bc98-476f-b7d1-077dc289d513</t>
        </is>
      </c>
      <c r="CU69" s="75" t="n">
        <v>68</v>
      </c>
    </row>
    <row r="70">
      <c r="A70" s="72" t="n">
        <v>46093.71232873842</v>
      </c>
      <c r="B70" s="72" t="n">
        <v>46094.66905175926</v>
      </c>
      <c r="C70" s="74" t="inlineStr">
        <is>
          <t>uu Suwarna</t>
        </is>
      </c>
      <c r="D70" s="74" t="inlineStr">
        <is>
          <t>Jawa Barat</t>
        </is>
      </c>
      <c r="E70" s="74" t="inlineStr">
        <is>
          <t>Bandung</t>
        </is>
      </c>
      <c r="F70" s="74" t="inlineStr">
        <is>
          <t>Pangalengan</t>
        </is>
      </c>
      <c r="G70" s="74" t="inlineStr">
        <is>
          <t>PMP0166</t>
        </is>
      </c>
      <c r="H70" s="74" t="inlineStr">
        <is>
          <t>Sapi pedaging Sapi perah</t>
        </is>
      </c>
      <c r="I70" s="75" t="n">
        <v>1</v>
      </c>
      <c r="J70" s="75" t="n">
        <v>1</v>
      </c>
      <c r="K70" s="75" t="n">
        <v>0</v>
      </c>
      <c r="L70" s="75" t="n">
        <v>0</v>
      </c>
      <c r="M70" s="75" t="n">
        <v>0</v>
      </c>
      <c r="N70" s="75" t="n">
        <v>0</v>
      </c>
      <c r="O70" s="75" t="n">
        <v>0</v>
      </c>
      <c r="P70" s="75" t="n">
        <v>0</v>
      </c>
      <c r="Q70" s="75" t="n">
        <v>0</v>
      </c>
      <c r="R70" s="74" t="inlineStr">
        <is>
          <t>Sapi pedaging Sapi perah</t>
        </is>
      </c>
      <c r="S70" s="75" t="n">
        <v>1</v>
      </c>
      <c r="T70" s="75" t="n">
        <v>1</v>
      </c>
      <c r="U70" s="75" t="n">
        <v>0</v>
      </c>
      <c r="V70" s="75" t="n">
        <v>0</v>
      </c>
      <c r="W70" s="75" t="n">
        <v>0</v>
      </c>
      <c r="X70" s="75" t="n">
        <v>0</v>
      </c>
      <c r="Y70" s="75" t="n">
        <v>0</v>
      </c>
      <c r="Z70" s="75" t="n">
        <v>0</v>
      </c>
      <c r="AA70" s="75" t="n">
        <v>0</v>
      </c>
      <c r="AB70" s="74" t="inlineStr">
        <is>
          <t>Tidak ada</t>
        </is>
      </c>
      <c r="AC70" s="75" t="n">
        <v>0</v>
      </c>
      <c r="AD70" s="75" t="n">
        <v>0</v>
      </c>
      <c r="AE70" s="75" t="n">
        <v>0</v>
      </c>
      <c r="AF70" s="75" t="n">
        <v>0</v>
      </c>
      <c r="AG70" s="75" t="n">
        <v>0</v>
      </c>
      <c r="AH70" s="75" t="n">
        <v>0</v>
      </c>
      <c r="AI70" s="75" t="n">
        <v>0</v>
      </c>
      <c r="AJ70" s="75" t="n">
        <v>0</v>
      </c>
      <c r="AK70" s="75" t="n">
        <v>1</v>
      </c>
      <c r="AL70" s="74" t="n"/>
      <c r="AM70" s="75" t="n">
        <v>5</v>
      </c>
      <c r="AN70" s="75" t="n">
        <v>6</v>
      </c>
      <c r="AO70" s="74" t="n"/>
      <c r="AP70" s="74" t="n"/>
      <c r="AQ70" s="74" t="n"/>
      <c r="AR70" s="74" t="n"/>
      <c r="AS70" s="74" t="n"/>
      <c r="AT70" s="74" t="n"/>
      <c r="AU70" s="74" t="n"/>
      <c r="AV70" s="75" t="n">
        <v>5</v>
      </c>
      <c r="AW70" s="75" t="n">
        <v>6</v>
      </c>
      <c r="AX70" s="74" t="n"/>
      <c r="AY70" s="74" t="n"/>
      <c r="AZ70" s="74" t="n"/>
      <c r="BA70" s="74" t="n"/>
      <c r="BB70" s="74" t="n"/>
      <c r="BC70" s="74" t="n"/>
      <c r="BD70" s="74" t="n"/>
      <c r="BE70" s="74" t="n"/>
      <c r="BF70" s="74" t="n"/>
      <c r="BG70" s="74" t="n"/>
      <c r="BH70" s="74" t="n"/>
      <c r="BI70" s="74" t="n"/>
      <c r="BJ70" s="74" t="n"/>
      <c r="BK70" s="74" t="n"/>
      <c r="BL70" s="74" t="n"/>
      <c r="BM70" s="74" t="n"/>
      <c r="BN70" s="74" t="n"/>
      <c r="BO70" s="74" t="n"/>
      <c r="BP70" s="74" t="n"/>
      <c r="BQ70" s="74" t="n"/>
      <c r="BR70" s="74" t="n"/>
      <c r="BS70" s="74" t="n"/>
      <c r="BT70" s="74" t="n"/>
      <c r="BU70" s="74" t="n"/>
      <c r="BV70" s="74" t="n"/>
      <c r="BW70" s="74" t="n"/>
      <c r="BX70" s="74" t="n"/>
      <c r="BY70" s="74" t="n"/>
      <c r="BZ70" s="74" t="n"/>
      <c r="CA70" s="74" t="n"/>
      <c r="CB70" s="74" t="n"/>
      <c r="CC70" s="74" t="n"/>
      <c r="CD70" s="74" t="n"/>
      <c r="CE70" s="74" t="n"/>
      <c r="CF70" s="74" t="n"/>
      <c r="CG70" s="74" t="n"/>
      <c r="CH70" s="74" t="n"/>
      <c r="CI70" s="74" t="n"/>
      <c r="CJ70" s="74" t="n"/>
      <c r="CK70" s="75" t="n">
        <v>695633613</v>
      </c>
      <c r="CL70" s="74" t="inlineStr">
        <is>
          <t>9875e239-d00a-4fb7-ab0c-d43659f93573</t>
        </is>
      </c>
      <c r="CM70" s="72" t="n">
        <v>46094.37738425926</v>
      </c>
      <c r="CN70" s="74" t="n"/>
      <c r="CO70" s="74" t="n"/>
      <c r="CP70" s="74" t="inlineStr">
        <is>
          <t>submitted_via_web</t>
        </is>
      </c>
      <c r="CQ70" s="74" t="n"/>
      <c r="CR70" s="74" t="inlineStr">
        <is>
          <t>voP5hd3TJJNzzneN7cP2D6</t>
        </is>
      </c>
      <c r="CS70" s="74" t="n"/>
      <c r="CT70" s="74" t="inlineStr">
        <is>
          <t>uuid:9875e239-d00a-4fb7-ab0c-d43659f93573</t>
        </is>
      </c>
      <c r="CU70" s="75" t="n">
        <v>69</v>
      </c>
    </row>
    <row r="71">
      <c r="A71" s="72" t="n">
        <v>46093.71387064815</v>
      </c>
      <c r="B71" s="72" t="n">
        <v>46094.6691682176</v>
      </c>
      <c r="C71" s="74" t="inlineStr">
        <is>
          <t>Adang Suhayat</t>
        </is>
      </c>
      <c r="D71" s="74" t="inlineStr">
        <is>
          <t>Jawa Barat</t>
        </is>
      </c>
      <c r="E71" s="74" t="inlineStr">
        <is>
          <t>Bandung</t>
        </is>
      </c>
      <c r="F71" s="74" t="inlineStr">
        <is>
          <t>Pangalengan</t>
        </is>
      </c>
      <c r="G71" s="74" t="inlineStr">
        <is>
          <t>UBP0076</t>
        </is>
      </c>
      <c r="H71" s="74" t="inlineStr">
        <is>
          <t>Sapi pedaging Sapi perah</t>
        </is>
      </c>
      <c r="I71" s="75" t="n">
        <v>1</v>
      </c>
      <c r="J71" s="75" t="n">
        <v>1</v>
      </c>
      <c r="K71" s="75" t="n">
        <v>0</v>
      </c>
      <c r="L71" s="75" t="n">
        <v>0</v>
      </c>
      <c r="M71" s="75" t="n">
        <v>0</v>
      </c>
      <c r="N71" s="75" t="n">
        <v>0</v>
      </c>
      <c r="O71" s="75" t="n">
        <v>0</v>
      </c>
      <c r="P71" s="75" t="n">
        <v>0</v>
      </c>
      <c r="Q71" s="75" t="n">
        <v>0</v>
      </c>
      <c r="R71" s="74" t="inlineStr">
        <is>
          <t>Sapi pedaging Sapi perah</t>
        </is>
      </c>
      <c r="S71" s="75" t="n">
        <v>1</v>
      </c>
      <c r="T71" s="75" t="n">
        <v>1</v>
      </c>
      <c r="U71" s="75" t="n">
        <v>0</v>
      </c>
      <c r="V71" s="75" t="n">
        <v>0</v>
      </c>
      <c r="W71" s="75" t="n">
        <v>0</v>
      </c>
      <c r="X71" s="75" t="n">
        <v>0</v>
      </c>
      <c r="Y71" s="75" t="n">
        <v>0</v>
      </c>
      <c r="Z71" s="75" t="n">
        <v>0</v>
      </c>
      <c r="AA71" s="75" t="n">
        <v>0</v>
      </c>
      <c r="AB71" s="74" t="inlineStr">
        <is>
          <t>Tidak ada</t>
        </is>
      </c>
      <c r="AC71" s="75" t="n">
        <v>0</v>
      </c>
      <c r="AD71" s="75" t="n">
        <v>0</v>
      </c>
      <c r="AE71" s="75" t="n">
        <v>0</v>
      </c>
      <c r="AF71" s="75" t="n">
        <v>0</v>
      </c>
      <c r="AG71" s="75" t="n">
        <v>0</v>
      </c>
      <c r="AH71" s="75" t="n">
        <v>0</v>
      </c>
      <c r="AI71" s="75" t="n">
        <v>0</v>
      </c>
      <c r="AJ71" s="75" t="n">
        <v>0</v>
      </c>
      <c r="AK71" s="75" t="n">
        <v>1</v>
      </c>
      <c r="AL71" s="74" t="n"/>
      <c r="AM71" s="75" t="n">
        <v>3</v>
      </c>
      <c r="AN71" s="75" t="n">
        <v>4</v>
      </c>
      <c r="AO71" s="74" t="n"/>
      <c r="AP71" s="74" t="n"/>
      <c r="AQ71" s="74" t="n"/>
      <c r="AR71" s="74" t="n"/>
      <c r="AS71" s="74" t="n"/>
      <c r="AT71" s="74" t="n"/>
      <c r="AU71" s="74" t="n"/>
      <c r="AV71" s="75" t="n">
        <v>3</v>
      </c>
      <c r="AW71" s="75" t="n">
        <v>4</v>
      </c>
      <c r="AX71" s="74" t="n"/>
      <c r="AY71" s="74" t="n"/>
      <c r="AZ71" s="74" t="n"/>
      <c r="BA71" s="74" t="n"/>
      <c r="BB71" s="74" t="n"/>
      <c r="BC71" s="74" t="n"/>
      <c r="BD71" s="74" t="n"/>
      <c r="BE71" s="74" t="n"/>
      <c r="BF71" s="74" t="n"/>
      <c r="BG71" s="74" t="n"/>
      <c r="BH71" s="74" t="n"/>
      <c r="BI71" s="74" t="n"/>
      <c r="BJ71" s="74" t="n"/>
      <c r="BK71" s="74" t="n"/>
      <c r="BL71" s="74" t="n"/>
      <c r="BM71" s="74" t="n"/>
      <c r="BN71" s="74" t="n"/>
      <c r="BO71" s="74" t="n"/>
      <c r="BP71" s="74" t="n"/>
      <c r="BQ71" s="74" t="n"/>
      <c r="BR71" s="74" t="n"/>
      <c r="BS71" s="74" t="n"/>
      <c r="BT71" s="74" t="n"/>
      <c r="BU71" s="74" t="n"/>
      <c r="BV71" s="74" t="n"/>
      <c r="BW71" s="74" t="n"/>
      <c r="BX71" s="74" t="n"/>
      <c r="BY71" s="74" t="n"/>
      <c r="BZ71" s="74" t="n"/>
      <c r="CA71" s="74" t="n"/>
      <c r="CB71" s="74" t="n"/>
      <c r="CC71" s="74" t="n"/>
      <c r="CD71" s="74" t="n"/>
      <c r="CE71" s="74" t="n"/>
      <c r="CF71" s="74" t="n"/>
      <c r="CG71" s="74" t="n"/>
      <c r="CH71" s="74" t="n"/>
      <c r="CI71" s="74" t="n"/>
      <c r="CJ71" s="74" t="n"/>
      <c r="CK71" s="75" t="n">
        <v>695633752</v>
      </c>
      <c r="CL71" s="74" t="inlineStr">
        <is>
          <t>d2445a4c-49ef-4662-bc4e-7e626cf3712d</t>
        </is>
      </c>
      <c r="CM71" s="72" t="n">
        <v>46094.3775</v>
      </c>
      <c r="CN71" s="74" t="n"/>
      <c r="CO71" s="74" t="n"/>
      <c r="CP71" s="74" t="inlineStr">
        <is>
          <t>submitted_via_web</t>
        </is>
      </c>
      <c r="CQ71" s="74" t="n"/>
      <c r="CR71" s="74" t="inlineStr">
        <is>
          <t>voP5hd3TJJNzzneN7cP2D6</t>
        </is>
      </c>
      <c r="CS71" s="74" t="n"/>
      <c r="CT71" s="74" t="inlineStr">
        <is>
          <t>uuid:d2445a4c-49ef-4662-bc4e-7e626cf3712d</t>
        </is>
      </c>
      <c r="CU71" s="75" t="n">
        <v>70</v>
      </c>
    </row>
    <row r="72">
      <c r="A72" s="72" t="n">
        <v>46093.71514880787</v>
      </c>
      <c r="B72" s="72" t="n">
        <v>46094.66937453704</v>
      </c>
      <c r="C72" s="74" t="inlineStr">
        <is>
          <t>Imay</t>
        </is>
      </c>
      <c r="D72" s="74" t="inlineStr">
        <is>
          <t>Jawa Barat</t>
        </is>
      </c>
      <c r="E72" s="74" t="inlineStr">
        <is>
          <t>Bandung</t>
        </is>
      </c>
      <c r="F72" s="74" t="inlineStr">
        <is>
          <t>Pangalengan</t>
        </is>
      </c>
      <c r="G72" s="74" t="inlineStr">
        <is>
          <t>UBP0100</t>
        </is>
      </c>
      <c r="H72" s="74" t="inlineStr">
        <is>
          <t>Sapi perah</t>
        </is>
      </c>
      <c r="I72" s="75" t="n">
        <v>0</v>
      </c>
      <c r="J72" s="75" t="n">
        <v>1</v>
      </c>
      <c r="K72" s="75" t="n">
        <v>0</v>
      </c>
      <c r="L72" s="75" t="n">
        <v>0</v>
      </c>
      <c r="M72" s="75" t="n">
        <v>0</v>
      </c>
      <c r="N72" s="75" t="n">
        <v>0</v>
      </c>
      <c r="O72" s="75" t="n">
        <v>0</v>
      </c>
      <c r="P72" s="75" t="n">
        <v>0</v>
      </c>
      <c r="Q72" s="75" t="n">
        <v>0</v>
      </c>
      <c r="R72" s="74" t="inlineStr">
        <is>
          <t>Sapi perah</t>
        </is>
      </c>
      <c r="S72" s="75" t="n">
        <v>0</v>
      </c>
      <c r="T72" s="75" t="n">
        <v>1</v>
      </c>
      <c r="U72" s="75" t="n">
        <v>0</v>
      </c>
      <c r="V72" s="75" t="n">
        <v>0</v>
      </c>
      <c r="W72" s="75" t="n">
        <v>0</v>
      </c>
      <c r="X72" s="75" t="n">
        <v>0</v>
      </c>
      <c r="Y72" s="75" t="n">
        <v>0</v>
      </c>
      <c r="Z72" s="75" t="n">
        <v>0</v>
      </c>
      <c r="AA72" s="75" t="n">
        <v>0</v>
      </c>
      <c r="AB72" s="74" t="inlineStr">
        <is>
          <t>Tidak ada</t>
        </is>
      </c>
      <c r="AC72" s="75" t="n">
        <v>0</v>
      </c>
      <c r="AD72" s="75" t="n">
        <v>0</v>
      </c>
      <c r="AE72" s="75" t="n">
        <v>0</v>
      </c>
      <c r="AF72" s="75" t="n">
        <v>0</v>
      </c>
      <c r="AG72" s="75" t="n">
        <v>0</v>
      </c>
      <c r="AH72" s="75" t="n">
        <v>0</v>
      </c>
      <c r="AI72" s="75" t="n">
        <v>0</v>
      </c>
      <c r="AJ72" s="75" t="n">
        <v>0</v>
      </c>
      <c r="AK72" s="75" t="n">
        <v>1</v>
      </c>
      <c r="AL72" s="74" t="n"/>
      <c r="AM72" s="74" t="n"/>
      <c r="AN72" s="75" t="n">
        <v>3</v>
      </c>
      <c r="AO72" s="74" t="n"/>
      <c r="AP72" s="74" t="n"/>
      <c r="AQ72" s="74" t="n"/>
      <c r="AR72" s="74" t="n"/>
      <c r="AS72" s="74" t="n"/>
      <c r="AT72" s="74" t="n"/>
      <c r="AU72" s="74" t="n"/>
      <c r="AV72" s="74" t="n"/>
      <c r="AW72" s="75" t="n">
        <v>3</v>
      </c>
      <c r="AX72" s="74" t="n"/>
      <c r="AY72" s="74" t="n"/>
      <c r="AZ72" s="74" t="n"/>
      <c r="BA72" s="74" t="n"/>
      <c r="BB72" s="74" t="n"/>
      <c r="BC72" s="74" t="n"/>
      <c r="BD72" s="74" t="n"/>
      <c r="BE72" s="74" t="n"/>
      <c r="BF72" s="74" t="n"/>
      <c r="BG72" s="74" t="n"/>
      <c r="BH72" s="74" t="n"/>
      <c r="BI72" s="74" t="n"/>
      <c r="BJ72" s="74" t="n"/>
      <c r="BK72" s="74" t="n"/>
      <c r="BL72" s="74" t="n"/>
      <c r="BM72" s="74" t="n"/>
      <c r="BN72" s="74" t="n"/>
      <c r="BO72" s="74" t="n"/>
      <c r="BP72" s="74" t="n"/>
      <c r="BQ72" s="74" t="n"/>
      <c r="BR72" s="74" t="n"/>
      <c r="BS72" s="74" t="n"/>
      <c r="BT72" s="74" t="n"/>
      <c r="BU72" s="74" t="n"/>
      <c r="BV72" s="74" t="n"/>
      <c r="BW72" s="74" t="n"/>
      <c r="BX72" s="74" t="n"/>
      <c r="BY72" s="74" t="n"/>
      <c r="BZ72" s="74" t="n"/>
      <c r="CA72" s="74" t="n"/>
      <c r="CB72" s="74" t="n"/>
      <c r="CC72" s="74" t="n"/>
      <c r="CD72" s="74" t="n"/>
      <c r="CE72" s="74" t="n"/>
      <c r="CF72" s="74" t="n"/>
      <c r="CG72" s="74" t="n"/>
      <c r="CH72" s="74" t="n"/>
      <c r="CI72" s="74" t="n"/>
      <c r="CJ72" s="74" t="n"/>
      <c r="CK72" s="75" t="n">
        <v>695633984</v>
      </c>
      <c r="CL72" s="74" t="inlineStr">
        <is>
          <t>c8896095-dc14-4aad-b839-d1405ffda0b5</t>
        </is>
      </c>
      <c r="CM72" s="72" t="n">
        <v>46094.37770833333</v>
      </c>
      <c r="CN72" s="74" t="n"/>
      <c r="CO72" s="74" t="n"/>
      <c r="CP72" s="74" t="inlineStr">
        <is>
          <t>submitted_via_web</t>
        </is>
      </c>
      <c r="CQ72" s="74" t="n"/>
      <c r="CR72" s="74" t="inlineStr">
        <is>
          <t>voP5hd3TJJNzzneN7cP2D6</t>
        </is>
      </c>
      <c r="CS72" s="74" t="n"/>
      <c r="CT72" s="74" t="inlineStr">
        <is>
          <t>uuid:c8896095-dc14-4aad-b839-d1405ffda0b5</t>
        </is>
      </c>
      <c r="CU72" s="75" t="n">
        <v>71</v>
      </c>
    </row>
    <row r="73">
      <c r="A73" s="72" t="n">
        <v>46093.71609223379</v>
      </c>
      <c r="B73" s="72" t="n">
        <v>46094.66954444444</v>
      </c>
      <c r="C73" s="74" t="inlineStr">
        <is>
          <t>Dindin</t>
        </is>
      </c>
      <c r="D73" s="74" t="inlineStr">
        <is>
          <t>Jawa Barat</t>
        </is>
      </c>
      <c r="E73" s="74" t="inlineStr">
        <is>
          <t>Bandung</t>
        </is>
      </c>
      <c r="F73" s="74" t="inlineStr">
        <is>
          <t>Pangalengan</t>
        </is>
      </c>
      <c r="G73" s="74" t="inlineStr">
        <is>
          <t>SIP0001</t>
        </is>
      </c>
      <c r="H73" s="74" t="inlineStr">
        <is>
          <t>Sapi perah</t>
        </is>
      </c>
      <c r="I73" s="75" t="n">
        <v>0</v>
      </c>
      <c r="J73" s="75" t="n">
        <v>1</v>
      </c>
      <c r="K73" s="75" t="n">
        <v>0</v>
      </c>
      <c r="L73" s="75" t="n">
        <v>0</v>
      </c>
      <c r="M73" s="75" t="n">
        <v>0</v>
      </c>
      <c r="N73" s="75" t="n">
        <v>0</v>
      </c>
      <c r="O73" s="75" t="n">
        <v>0</v>
      </c>
      <c r="P73" s="75" t="n">
        <v>0</v>
      </c>
      <c r="Q73" s="75" t="n">
        <v>0</v>
      </c>
      <c r="R73" s="74" t="inlineStr">
        <is>
          <t>Sapi perah</t>
        </is>
      </c>
      <c r="S73" s="75" t="n">
        <v>0</v>
      </c>
      <c r="T73" s="75" t="n">
        <v>1</v>
      </c>
      <c r="U73" s="75" t="n">
        <v>0</v>
      </c>
      <c r="V73" s="75" t="n">
        <v>0</v>
      </c>
      <c r="W73" s="75" t="n">
        <v>0</v>
      </c>
      <c r="X73" s="75" t="n">
        <v>0</v>
      </c>
      <c r="Y73" s="75" t="n">
        <v>0</v>
      </c>
      <c r="Z73" s="75" t="n">
        <v>0</v>
      </c>
      <c r="AA73" s="75" t="n">
        <v>0</v>
      </c>
      <c r="AB73" s="74" t="inlineStr">
        <is>
          <t>Sapi perah</t>
        </is>
      </c>
      <c r="AC73" s="75" t="n">
        <v>0</v>
      </c>
      <c r="AD73" s="75" t="n">
        <v>1</v>
      </c>
      <c r="AE73" s="75" t="n">
        <v>0</v>
      </c>
      <c r="AF73" s="75" t="n">
        <v>0</v>
      </c>
      <c r="AG73" s="75" t="n">
        <v>0</v>
      </c>
      <c r="AH73" s="75" t="n">
        <v>0</v>
      </c>
      <c r="AI73" s="75" t="n">
        <v>0</v>
      </c>
      <c r="AJ73" s="75" t="n">
        <v>0</v>
      </c>
      <c r="AK73" s="75" t="n">
        <v>0</v>
      </c>
      <c r="AL73" s="74" t="n"/>
      <c r="AM73" s="74" t="n"/>
      <c r="AN73" s="75" t="n">
        <v>15</v>
      </c>
      <c r="AO73" s="74" t="n"/>
      <c r="AP73" s="74" t="n"/>
      <c r="AQ73" s="74" t="n"/>
      <c r="AR73" s="74" t="n"/>
      <c r="AS73" s="74" t="n"/>
      <c r="AT73" s="74" t="n"/>
      <c r="AU73" s="74" t="n"/>
      <c r="AV73" s="74" t="n"/>
      <c r="AW73" s="75" t="n">
        <v>3</v>
      </c>
      <c r="AX73" s="74" t="n"/>
      <c r="AY73" s="74" t="n"/>
      <c r="AZ73" s="74" t="n"/>
      <c r="BA73" s="74" t="n"/>
      <c r="BB73" s="74" t="n"/>
      <c r="BC73" s="74" t="n"/>
      <c r="BD73" s="74" t="n"/>
      <c r="BE73" s="74" t="n"/>
      <c r="BF73" s="74" t="n"/>
      <c r="BG73" s="74" t="n"/>
      <c r="BH73" s="75" t="n">
        <v>12</v>
      </c>
      <c r="BI73" s="75" t="n">
        <v>0</v>
      </c>
      <c r="BJ73" s="75" t="n">
        <v>0</v>
      </c>
      <c r="BK73" s="75" t="n">
        <v>0</v>
      </c>
      <c r="BL73" s="74" t="n"/>
      <c r="BM73" s="74" t="n"/>
      <c r="BN73" s="74" t="n"/>
      <c r="BO73" s="74" t="n"/>
      <c r="BP73" s="74" t="n"/>
      <c r="BQ73" s="74" t="n"/>
      <c r="BR73" s="74" t="n"/>
      <c r="BS73" s="74" t="n"/>
      <c r="BT73" s="74" t="n"/>
      <c r="BU73" s="74" t="n"/>
      <c r="BV73" s="74" t="n"/>
      <c r="BW73" s="74" t="n"/>
      <c r="BX73" s="74" t="n"/>
      <c r="BY73" s="74" t="n"/>
      <c r="BZ73" s="74" t="n"/>
      <c r="CA73" s="74" t="n"/>
      <c r="CB73" s="74" t="n"/>
      <c r="CC73" s="74" t="n"/>
      <c r="CD73" s="74" t="n"/>
      <c r="CE73" s="74" t="n"/>
      <c r="CF73" s="74" t="n"/>
      <c r="CG73" s="74" t="n"/>
      <c r="CH73" s="74" t="n"/>
      <c r="CI73" s="74" t="n"/>
      <c r="CJ73" s="74" t="n"/>
      <c r="CK73" s="75" t="n">
        <v>695634177</v>
      </c>
      <c r="CL73" s="74" t="inlineStr">
        <is>
          <t>eabaa316-9700-4185-ace5-719a6396b0d3</t>
        </is>
      </c>
      <c r="CM73" s="72" t="n">
        <v>46094.37788194444</v>
      </c>
      <c r="CN73" s="74" t="n"/>
      <c r="CO73" s="74" t="n"/>
      <c r="CP73" s="74" t="inlineStr">
        <is>
          <t>submitted_via_web</t>
        </is>
      </c>
      <c r="CQ73" s="74" t="n"/>
      <c r="CR73" s="74" t="inlineStr">
        <is>
          <t>voP5hd3TJJNzzneN7cP2D6</t>
        </is>
      </c>
      <c r="CS73" s="74" t="n"/>
      <c r="CT73" s="74" t="inlineStr">
        <is>
          <t>uuid:eabaa316-9700-4185-ace5-719a6396b0d3</t>
        </is>
      </c>
      <c r="CU73" s="75" t="n">
        <v>72</v>
      </c>
    </row>
    <row r="74">
      <c r="A74" s="72" t="n">
        <v>46093.71777366898</v>
      </c>
      <c r="B74" s="72" t="n">
        <v>46094.66965732639</v>
      </c>
      <c r="C74" s="74" t="inlineStr">
        <is>
          <t>Uus Rustandi</t>
        </is>
      </c>
      <c r="D74" s="74" t="inlineStr">
        <is>
          <t>Jawa Barat</t>
        </is>
      </c>
      <c r="E74" s="74" t="inlineStr">
        <is>
          <t>Bandung</t>
        </is>
      </c>
      <c r="F74" s="74" t="inlineStr">
        <is>
          <t>Pangalengan</t>
        </is>
      </c>
      <c r="G74" s="74" t="inlineStr">
        <is>
          <t>PMP0164</t>
        </is>
      </c>
      <c r="H74" s="74" t="inlineStr">
        <is>
          <t>Sapi perah</t>
        </is>
      </c>
      <c r="I74" s="75" t="n">
        <v>0</v>
      </c>
      <c r="J74" s="75" t="n">
        <v>1</v>
      </c>
      <c r="K74" s="75" t="n">
        <v>0</v>
      </c>
      <c r="L74" s="75" t="n">
        <v>0</v>
      </c>
      <c r="M74" s="75" t="n">
        <v>0</v>
      </c>
      <c r="N74" s="75" t="n">
        <v>0</v>
      </c>
      <c r="O74" s="75" t="n">
        <v>0</v>
      </c>
      <c r="P74" s="75" t="n">
        <v>0</v>
      </c>
      <c r="Q74" s="75" t="n">
        <v>0</v>
      </c>
      <c r="R74" s="74" t="inlineStr">
        <is>
          <t>Sapi perah</t>
        </is>
      </c>
      <c r="S74" s="75" t="n">
        <v>0</v>
      </c>
      <c r="T74" s="75" t="n">
        <v>1</v>
      </c>
      <c r="U74" s="75" t="n">
        <v>0</v>
      </c>
      <c r="V74" s="75" t="n">
        <v>0</v>
      </c>
      <c r="W74" s="75" t="n">
        <v>0</v>
      </c>
      <c r="X74" s="75" t="n">
        <v>0</v>
      </c>
      <c r="Y74" s="75" t="n">
        <v>0</v>
      </c>
      <c r="Z74" s="75" t="n">
        <v>0</v>
      </c>
      <c r="AA74" s="75" t="n">
        <v>0</v>
      </c>
      <c r="AB74" s="74" t="inlineStr">
        <is>
          <t>Tidak ada</t>
        </is>
      </c>
      <c r="AC74" s="75" t="n">
        <v>0</v>
      </c>
      <c r="AD74" s="75" t="n">
        <v>0</v>
      </c>
      <c r="AE74" s="75" t="n">
        <v>0</v>
      </c>
      <c r="AF74" s="75" t="n">
        <v>0</v>
      </c>
      <c r="AG74" s="75" t="n">
        <v>0</v>
      </c>
      <c r="AH74" s="75" t="n">
        <v>0</v>
      </c>
      <c r="AI74" s="75" t="n">
        <v>0</v>
      </c>
      <c r="AJ74" s="75" t="n">
        <v>0</v>
      </c>
      <c r="AK74" s="75" t="n">
        <v>1</v>
      </c>
      <c r="AL74" s="74" t="n"/>
      <c r="AM74" s="74" t="n"/>
      <c r="AN74" s="75" t="n">
        <v>6</v>
      </c>
      <c r="AO74" s="74" t="n"/>
      <c r="AP74" s="74" t="n"/>
      <c r="AQ74" s="74" t="n"/>
      <c r="AR74" s="74" t="n"/>
      <c r="AS74" s="74" t="n"/>
      <c r="AT74" s="74" t="n"/>
      <c r="AU74" s="74" t="n"/>
      <c r="AV74" s="74" t="n"/>
      <c r="AW74" s="75" t="n">
        <v>6</v>
      </c>
      <c r="AX74" s="74" t="n"/>
      <c r="AY74" s="74" t="n"/>
      <c r="AZ74" s="74" t="n"/>
      <c r="BA74" s="74" t="n"/>
      <c r="BB74" s="74" t="n"/>
      <c r="BC74" s="74" t="n"/>
      <c r="BD74" s="74" t="n"/>
      <c r="BE74" s="74" t="n"/>
      <c r="BF74" s="74" t="n"/>
      <c r="BG74" s="74" t="n"/>
      <c r="BH74" s="74" t="n"/>
      <c r="BI74" s="74" t="n"/>
      <c r="BJ74" s="74" t="n"/>
      <c r="BK74" s="74" t="n"/>
      <c r="BL74" s="74" t="n"/>
      <c r="BM74" s="74" t="n"/>
      <c r="BN74" s="74" t="n"/>
      <c r="BO74" s="74" t="n"/>
      <c r="BP74" s="74" t="n"/>
      <c r="BQ74" s="74" t="n"/>
      <c r="BR74" s="74" t="n"/>
      <c r="BS74" s="74" t="n"/>
      <c r="BT74" s="74" t="n"/>
      <c r="BU74" s="74" t="n"/>
      <c r="BV74" s="74" t="n"/>
      <c r="BW74" s="74" t="n"/>
      <c r="BX74" s="74" t="n"/>
      <c r="BY74" s="74" t="n"/>
      <c r="BZ74" s="74" t="n"/>
      <c r="CA74" s="74" t="n"/>
      <c r="CB74" s="74" t="n"/>
      <c r="CC74" s="74" t="n"/>
      <c r="CD74" s="74" t="n"/>
      <c r="CE74" s="74" t="n"/>
      <c r="CF74" s="74" t="n"/>
      <c r="CG74" s="74" t="n"/>
      <c r="CH74" s="74" t="n"/>
      <c r="CI74" s="74" t="n"/>
      <c r="CJ74" s="74" t="n"/>
      <c r="CK74" s="75" t="n">
        <v>695634311</v>
      </c>
      <c r="CL74" s="74" t="inlineStr">
        <is>
          <t>69bd5f8b-e4c4-48ca-a7b2-4a0068a0e4ba</t>
        </is>
      </c>
      <c r="CM74" s="72" t="n">
        <v>46094.37799768519</v>
      </c>
      <c r="CN74" s="74" t="n"/>
      <c r="CO74" s="74" t="n"/>
      <c r="CP74" s="74" t="inlineStr">
        <is>
          <t>submitted_via_web</t>
        </is>
      </c>
      <c r="CQ74" s="74" t="n"/>
      <c r="CR74" s="74" t="inlineStr">
        <is>
          <t>voP5hd3TJJNzzneN7cP2D6</t>
        </is>
      </c>
      <c r="CS74" s="74" t="n"/>
      <c r="CT74" s="74" t="inlineStr">
        <is>
          <t>uuid:69bd5f8b-e4c4-48ca-a7b2-4a0068a0e4ba</t>
        </is>
      </c>
      <c r="CU74" s="75" t="n">
        <v>73</v>
      </c>
    </row>
    <row r="75">
      <c r="A75" s="72" t="n">
        <v>46094.86256796296</v>
      </c>
      <c r="B75" s="72" t="n">
        <v>46094.87096023148</v>
      </c>
      <c r="C75" s="74" t="inlineStr">
        <is>
          <t>SAYEMI/GUNAWAN</t>
        </is>
      </c>
      <c r="D75" s="74" t="inlineStr">
        <is>
          <t>DIY</t>
        </is>
      </c>
      <c r="E75" s="74" t="inlineStr">
        <is>
          <t>Sleman</t>
        </is>
      </c>
      <c r="F75" s="74" t="inlineStr">
        <is>
          <t>Cangkringan</t>
        </is>
      </c>
      <c r="G75" s="74" t="inlineStr">
        <is>
          <t>MSP0001</t>
        </is>
      </c>
      <c r="H75" s="74" t="inlineStr">
        <is>
          <t>Sapi perah</t>
        </is>
      </c>
      <c r="I75" s="75" t="n">
        <v>0</v>
      </c>
      <c r="J75" s="75" t="n">
        <v>1</v>
      </c>
      <c r="K75" s="75" t="n">
        <v>0</v>
      </c>
      <c r="L75" s="75" t="n">
        <v>0</v>
      </c>
      <c r="M75" s="75" t="n">
        <v>0</v>
      </c>
      <c r="N75" s="75" t="n">
        <v>0</v>
      </c>
      <c r="O75" s="75" t="n">
        <v>0</v>
      </c>
      <c r="P75" s="75" t="n">
        <v>0</v>
      </c>
      <c r="Q75" s="75" t="n">
        <v>0</v>
      </c>
      <c r="R75" s="74" t="inlineStr">
        <is>
          <t>Sapi pedaging Kambing</t>
        </is>
      </c>
      <c r="S75" s="75" t="n">
        <v>1</v>
      </c>
      <c r="T75" s="75" t="n">
        <v>0</v>
      </c>
      <c r="U75" s="75" t="n">
        <v>0</v>
      </c>
      <c r="V75" s="75" t="n">
        <v>0</v>
      </c>
      <c r="W75" s="75" t="n">
        <v>0</v>
      </c>
      <c r="X75" s="75" t="n">
        <v>1</v>
      </c>
      <c r="Y75" s="75" t="n">
        <v>0</v>
      </c>
      <c r="Z75" s="75" t="n">
        <v>0</v>
      </c>
      <c r="AA75" s="75" t="n">
        <v>0</v>
      </c>
      <c r="AB75" s="74" t="inlineStr">
        <is>
          <t>Sapi pedaging Kambing</t>
        </is>
      </c>
      <c r="AC75" s="75" t="n">
        <v>1</v>
      </c>
      <c r="AD75" s="75" t="n">
        <v>0</v>
      </c>
      <c r="AE75" s="75" t="n">
        <v>0</v>
      </c>
      <c r="AF75" s="75" t="n">
        <v>0</v>
      </c>
      <c r="AG75" s="75" t="n">
        <v>0</v>
      </c>
      <c r="AH75" s="75" t="n">
        <v>1</v>
      </c>
      <c r="AI75" s="75" t="n">
        <v>0</v>
      </c>
      <c r="AJ75" s="75" t="n">
        <v>0</v>
      </c>
      <c r="AK75" s="75" t="n">
        <v>0</v>
      </c>
      <c r="AL75" s="74" t="n"/>
      <c r="AM75" s="74" t="n"/>
      <c r="AN75" s="75" t="n">
        <v>2</v>
      </c>
      <c r="AO75" s="74" t="n"/>
      <c r="AP75" s="74" t="n"/>
      <c r="AQ75" s="74" t="n"/>
      <c r="AR75" s="74" t="n"/>
      <c r="AS75" s="74" t="n"/>
      <c r="AT75" s="74" t="n"/>
      <c r="AU75" s="74" t="n"/>
      <c r="AV75" s="75" t="n">
        <v>1</v>
      </c>
      <c r="AW75" s="74" t="n"/>
      <c r="AX75" s="74" t="n"/>
      <c r="AY75" s="74" t="n"/>
      <c r="AZ75" s="74" t="n"/>
      <c r="BA75" s="75" t="n">
        <v>8</v>
      </c>
      <c r="BB75" s="74" t="n"/>
      <c r="BC75" s="74" t="n"/>
      <c r="BD75" s="75" t="n">
        <v>1</v>
      </c>
      <c r="BE75" s="75" t="n">
        <v>1</v>
      </c>
      <c r="BF75" s="75" t="n">
        <v>0</v>
      </c>
      <c r="BG75" s="75" t="n">
        <v>0</v>
      </c>
      <c r="BH75" s="74" t="n"/>
      <c r="BI75" s="74" t="n"/>
      <c r="BJ75" s="74" t="n"/>
      <c r="BK75" s="74" t="n"/>
      <c r="BL75" s="74" t="n"/>
      <c r="BM75" s="74" t="n"/>
      <c r="BN75" s="74" t="n"/>
      <c r="BO75" s="74" t="n"/>
      <c r="BP75" s="74" t="n"/>
      <c r="BQ75" s="74" t="n"/>
      <c r="BR75" s="74" t="n"/>
      <c r="BS75" s="74" t="n"/>
      <c r="BT75" s="74" t="n"/>
      <c r="BU75" s="74" t="n"/>
      <c r="BV75" s="74" t="n"/>
      <c r="BW75" s="74" t="n"/>
      <c r="BX75" s="75" t="n">
        <v>4</v>
      </c>
      <c r="BY75" s="75" t="n">
        <v>0</v>
      </c>
      <c r="BZ75" s="75" t="n">
        <v>6</v>
      </c>
      <c r="CA75" s="75" t="n">
        <v>2</v>
      </c>
      <c r="CB75" s="74" t="n"/>
      <c r="CC75" s="74" t="n"/>
      <c r="CD75" s="74" t="n"/>
      <c r="CE75" s="74" t="n"/>
      <c r="CF75" s="74" t="n"/>
      <c r="CG75" s="74" t="n"/>
      <c r="CH75" s="74" t="n"/>
      <c r="CI75" s="74" t="n"/>
      <c r="CJ75" s="74" t="n"/>
      <c r="CK75" s="75" t="n">
        <v>695891092</v>
      </c>
      <c r="CL75" s="74" t="inlineStr">
        <is>
          <t>ffdfa8ef-d98f-4b24-ae65-5121d78558e3</t>
        </is>
      </c>
      <c r="CM75" s="72" t="n">
        <v>46094.57931712963</v>
      </c>
      <c r="CN75" s="74" t="n"/>
      <c r="CO75" s="74" t="n"/>
      <c r="CP75" s="74" t="inlineStr">
        <is>
          <t>submitted_via_web</t>
        </is>
      </c>
      <c r="CQ75" s="74" t="n"/>
      <c r="CR75" s="74" t="inlineStr">
        <is>
          <t>voP5hd3TJJNzzneN7cP2D6</t>
        </is>
      </c>
      <c r="CS75" s="74" t="n"/>
      <c r="CT75" s="74" t="inlineStr">
        <is>
          <t>uuid:ffdfa8ef-d98f-4b24-ae65-5121d78558e3</t>
        </is>
      </c>
      <c r="CU75" s="75" t="n">
        <v>74</v>
      </c>
    </row>
    <row r="76">
      <c r="A76" s="72" t="n">
        <v>46094.87096085648</v>
      </c>
      <c r="B76" s="72" t="n">
        <v>46094.87537788194</v>
      </c>
      <c r="C76" s="74" t="inlineStr">
        <is>
          <t>CATUR SUHARNO</t>
        </is>
      </c>
      <c r="D76" s="74" t="inlineStr">
        <is>
          <t>DIY</t>
        </is>
      </c>
      <c r="E76" s="74" t="inlineStr">
        <is>
          <t>Sleman</t>
        </is>
      </c>
      <c r="F76" s="74" t="inlineStr">
        <is>
          <t>Ngaglik</t>
        </is>
      </c>
      <c r="G76" s="74" t="inlineStr">
        <is>
          <t>MSP0359</t>
        </is>
      </c>
      <c r="H76" s="74" t="inlineStr">
        <is>
          <t>Sapi pedaging</t>
        </is>
      </c>
      <c r="I76" s="75" t="n">
        <v>1</v>
      </c>
      <c r="J76" s="75" t="n">
        <v>0</v>
      </c>
      <c r="K76" s="75" t="n">
        <v>0</v>
      </c>
      <c r="L76" s="75" t="n">
        <v>0</v>
      </c>
      <c r="M76" s="75" t="n">
        <v>0</v>
      </c>
      <c r="N76" s="75" t="n">
        <v>0</v>
      </c>
      <c r="O76" s="75" t="n">
        <v>0</v>
      </c>
      <c r="P76" s="75" t="n">
        <v>0</v>
      </c>
      <c r="Q76" s="75" t="n">
        <v>0</v>
      </c>
      <c r="R76" s="74" t="inlineStr">
        <is>
          <t>Sapi pedaging</t>
        </is>
      </c>
      <c r="S76" s="75" t="n">
        <v>1</v>
      </c>
      <c r="T76" s="75" t="n">
        <v>0</v>
      </c>
      <c r="U76" s="75" t="n">
        <v>0</v>
      </c>
      <c r="V76" s="75" t="n">
        <v>0</v>
      </c>
      <c r="W76" s="75" t="n">
        <v>0</v>
      </c>
      <c r="X76" s="75" t="n">
        <v>0</v>
      </c>
      <c r="Y76" s="75" t="n">
        <v>0</v>
      </c>
      <c r="Z76" s="75" t="n">
        <v>0</v>
      </c>
      <c r="AA76" s="75" t="n">
        <v>0</v>
      </c>
      <c r="AB76" s="74" t="inlineStr">
        <is>
          <t>Tidak ada</t>
        </is>
      </c>
      <c r="AC76" s="75" t="n">
        <v>0</v>
      </c>
      <c r="AD76" s="75" t="n">
        <v>0</v>
      </c>
      <c r="AE76" s="75" t="n">
        <v>0</v>
      </c>
      <c r="AF76" s="75" t="n">
        <v>0</v>
      </c>
      <c r="AG76" s="75" t="n">
        <v>0</v>
      </c>
      <c r="AH76" s="75" t="n">
        <v>0</v>
      </c>
      <c r="AI76" s="75" t="n">
        <v>0</v>
      </c>
      <c r="AJ76" s="75" t="n">
        <v>0</v>
      </c>
      <c r="AK76" s="75" t="n">
        <v>1</v>
      </c>
      <c r="AL76" s="74" t="n"/>
      <c r="AM76" s="75" t="n">
        <v>7</v>
      </c>
      <c r="AN76" s="74" t="n"/>
      <c r="AO76" s="74" t="n"/>
      <c r="AP76" s="74" t="n"/>
      <c r="AQ76" s="74" t="n"/>
      <c r="AR76" s="74" t="n"/>
      <c r="AS76" s="74" t="n"/>
      <c r="AT76" s="74" t="n"/>
      <c r="AU76" s="74" t="n"/>
      <c r="AV76" s="75" t="n">
        <v>2</v>
      </c>
      <c r="AW76" s="74" t="n"/>
      <c r="AX76" s="74" t="n"/>
      <c r="AY76" s="74" t="n"/>
      <c r="AZ76" s="74" t="n"/>
      <c r="BA76" s="74" t="n"/>
      <c r="BB76" s="74" t="n"/>
      <c r="BC76" s="74" t="n"/>
      <c r="BD76" s="74" t="n"/>
      <c r="BE76" s="74" t="n"/>
      <c r="BF76" s="74" t="n"/>
      <c r="BG76" s="74" t="n"/>
      <c r="BH76" s="74" t="n"/>
      <c r="BI76" s="74" t="n"/>
      <c r="BJ76" s="74" t="n"/>
      <c r="BK76" s="74" t="n"/>
      <c r="BL76" s="74" t="n"/>
      <c r="BM76" s="74" t="n"/>
      <c r="BN76" s="74" t="n"/>
      <c r="BO76" s="74" t="n"/>
      <c r="BP76" s="74" t="n"/>
      <c r="BQ76" s="74" t="n"/>
      <c r="BR76" s="74" t="n"/>
      <c r="BS76" s="74" t="n"/>
      <c r="BT76" s="74" t="n"/>
      <c r="BU76" s="74" t="n"/>
      <c r="BV76" s="74" t="n"/>
      <c r="BW76" s="74" t="n"/>
      <c r="BX76" s="74" t="n"/>
      <c r="BY76" s="74" t="n"/>
      <c r="BZ76" s="74" t="n"/>
      <c r="CA76" s="74" t="n"/>
      <c r="CB76" s="74" t="n"/>
      <c r="CC76" s="74" t="n"/>
      <c r="CD76" s="74" t="n"/>
      <c r="CE76" s="74" t="n"/>
      <c r="CF76" s="74" t="n"/>
      <c r="CG76" s="74" t="n"/>
      <c r="CH76" s="74" t="n"/>
      <c r="CI76" s="74" t="n"/>
      <c r="CJ76" s="74" t="n"/>
      <c r="CK76" s="75" t="n">
        <v>695897549</v>
      </c>
      <c r="CL76" s="74" t="inlineStr">
        <is>
          <t>1762fe6d-eb60-4f7d-9412-8bad201617d1</t>
        </is>
      </c>
      <c r="CM76" s="72" t="n">
        <v>46094.58371527777</v>
      </c>
      <c r="CN76" s="74" t="n"/>
      <c r="CO76" s="74" t="n"/>
      <c r="CP76" s="74" t="inlineStr">
        <is>
          <t>submitted_via_web</t>
        </is>
      </c>
      <c r="CQ76" s="74" t="n"/>
      <c r="CR76" s="74" t="inlineStr">
        <is>
          <t>voP5hd3TJJNzzneN7cP2D6</t>
        </is>
      </c>
      <c r="CS76" s="74" t="n"/>
      <c r="CT76" s="74" t="inlineStr">
        <is>
          <t>uuid:1762fe6d-eb60-4f7d-9412-8bad201617d1</t>
        </is>
      </c>
      <c r="CU76" s="75" t="n">
        <v>75</v>
      </c>
    </row>
    <row r="77">
      <c r="A77" s="72" t="n">
        <v>46094.87537821759</v>
      </c>
      <c r="B77" s="72" t="n">
        <v>46094.87805831018</v>
      </c>
      <c r="C77" s="74" t="inlineStr">
        <is>
          <t>JENARTO</t>
        </is>
      </c>
      <c r="D77" s="74" t="inlineStr">
        <is>
          <t>DIY</t>
        </is>
      </c>
      <c r="E77" s="74" t="inlineStr">
        <is>
          <t>Sleman</t>
        </is>
      </c>
      <c r="F77" s="74" t="inlineStr">
        <is>
          <t>Cangkringan</t>
        </is>
      </c>
      <c r="G77" s="74" t="inlineStr">
        <is>
          <t>SHP0001</t>
        </is>
      </c>
      <c r="H77" s="74" t="inlineStr">
        <is>
          <t>Sapi pedaging</t>
        </is>
      </c>
      <c r="I77" s="75" t="n">
        <v>1</v>
      </c>
      <c r="J77" s="75" t="n">
        <v>0</v>
      </c>
      <c r="K77" s="75" t="n">
        <v>0</v>
      </c>
      <c r="L77" s="75" t="n">
        <v>0</v>
      </c>
      <c r="M77" s="75" t="n">
        <v>0</v>
      </c>
      <c r="N77" s="75" t="n">
        <v>0</v>
      </c>
      <c r="O77" s="75" t="n">
        <v>0</v>
      </c>
      <c r="P77" s="75" t="n">
        <v>0</v>
      </c>
      <c r="Q77" s="75" t="n">
        <v>0</v>
      </c>
      <c r="R77" s="74" t="inlineStr">
        <is>
          <t>Sapi pedaging</t>
        </is>
      </c>
      <c r="S77" s="75" t="n">
        <v>1</v>
      </c>
      <c r="T77" s="75" t="n">
        <v>0</v>
      </c>
      <c r="U77" s="75" t="n">
        <v>0</v>
      </c>
      <c r="V77" s="75" t="n">
        <v>0</v>
      </c>
      <c r="W77" s="75" t="n">
        <v>0</v>
      </c>
      <c r="X77" s="75" t="n">
        <v>0</v>
      </c>
      <c r="Y77" s="75" t="n">
        <v>0</v>
      </c>
      <c r="Z77" s="75" t="n">
        <v>0</v>
      </c>
      <c r="AA77" s="75" t="n">
        <v>0</v>
      </c>
      <c r="AB77" s="74" t="inlineStr">
        <is>
          <t>Sapi pedaging</t>
        </is>
      </c>
      <c r="AC77" s="75" t="n">
        <v>1</v>
      </c>
      <c r="AD77" s="75" t="n">
        <v>0</v>
      </c>
      <c r="AE77" s="75" t="n">
        <v>0</v>
      </c>
      <c r="AF77" s="75" t="n">
        <v>0</v>
      </c>
      <c r="AG77" s="75" t="n">
        <v>0</v>
      </c>
      <c r="AH77" s="75" t="n">
        <v>0</v>
      </c>
      <c r="AI77" s="75" t="n">
        <v>0</v>
      </c>
      <c r="AJ77" s="75" t="n">
        <v>0</v>
      </c>
      <c r="AK77" s="75" t="n">
        <v>0</v>
      </c>
      <c r="AL77" s="74" t="n"/>
      <c r="AM77" s="75" t="n">
        <v>2</v>
      </c>
      <c r="AN77" s="74" t="n"/>
      <c r="AO77" s="74" t="n"/>
      <c r="AP77" s="74" t="n"/>
      <c r="AQ77" s="74" t="n"/>
      <c r="AR77" s="74" t="n"/>
      <c r="AS77" s="74" t="n"/>
      <c r="AT77" s="74" t="n"/>
      <c r="AU77" s="74" t="n"/>
      <c r="AV77" s="75" t="n">
        <v>5</v>
      </c>
      <c r="AW77" s="74" t="n"/>
      <c r="AX77" s="74" t="n"/>
      <c r="AY77" s="74" t="n"/>
      <c r="AZ77" s="74" t="n"/>
      <c r="BA77" s="74" t="n"/>
      <c r="BB77" s="74" t="n"/>
      <c r="BC77" s="74" t="n"/>
      <c r="BD77" s="75" t="n">
        <v>1</v>
      </c>
      <c r="BE77" s="75" t="n">
        <v>0</v>
      </c>
      <c r="BF77" s="75" t="n">
        <v>0</v>
      </c>
      <c r="BG77" s="75" t="n">
        <v>0</v>
      </c>
      <c r="BH77" s="74" t="n"/>
      <c r="BI77" s="74" t="n"/>
      <c r="BJ77" s="74" t="n"/>
      <c r="BK77" s="74" t="n"/>
      <c r="BL77" s="74" t="n"/>
      <c r="BM77" s="74" t="n"/>
      <c r="BN77" s="74" t="n"/>
      <c r="BO77" s="74" t="n"/>
      <c r="BP77" s="74" t="n"/>
      <c r="BQ77" s="74" t="n"/>
      <c r="BR77" s="74" t="n"/>
      <c r="BS77" s="74" t="n"/>
      <c r="BT77" s="74" t="n"/>
      <c r="BU77" s="74" t="n"/>
      <c r="BV77" s="74" t="n"/>
      <c r="BW77" s="74" t="n"/>
      <c r="BX77" s="74" t="n"/>
      <c r="BY77" s="74" t="n"/>
      <c r="BZ77" s="74" t="n"/>
      <c r="CA77" s="74" t="n"/>
      <c r="CB77" s="74" t="n"/>
      <c r="CC77" s="74" t="n"/>
      <c r="CD77" s="74" t="n"/>
      <c r="CE77" s="74" t="n"/>
      <c r="CF77" s="74" t="n"/>
      <c r="CG77" s="74" t="n"/>
      <c r="CH77" s="74" t="n"/>
      <c r="CI77" s="74" t="n"/>
      <c r="CJ77" s="74" t="n"/>
      <c r="CK77" s="75" t="n">
        <v>695901317</v>
      </c>
      <c r="CL77" s="74" t="inlineStr">
        <is>
          <t>5633b6ad-f573-4562-87b1-27fb69bdc658</t>
        </is>
      </c>
      <c r="CM77" s="72" t="n">
        <v>46094.58638888889</v>
      </c>
      <c r="CN77" s="74" t="n"/>
      <c r="CO77" s="74" t="n"/>
      <c r="CP77" s="74" t="inlineStr">
        <is>
          <t>submitted_via_web</t>
        </is>
      </c>
      <c r="CQ77" s="74" t="n"/>
      <c r="CR77" s="74" t="inlineStr">
        <is>
          <t>voP5hd3TJJNzzneN7cP2D6</t>
        </is>
      </c>
      <c r="CS77" s="74" t="n"/>
      <c r="CT77" s="74" t="inlineStr">
        <is>
          <t>uuid:5633b6ad-f573-4562-87b1-27fb69bdc658</t>
        </is>
      </c>
      <c r="CU77" s="75" t="n">
        <v>76</v>
      </c>
    </row>
    <row r="78">
      <c r="A78" s="72" t="n">
        <v>46094.87805863426</v>
      </c>
      <c r="B78" s="72" t="n">
        <v>46094.8801660301</v>
      </c>
      <c r="C78" s="74" t="inlineStr">
        <is>
          <t>SARDIYANTO</t>
        </is>
      </c>
      <c r="D78" s="74" t="inlineStr">
        <is>
          <t>DIY</t>
        </is>
      </c>
      <c r="E78" s="74" t="inlineStr">
        <is>
          <t>Sleman</t>
        </is>
      </c>
      <c r="F78" s="74" t="inlineStr">
        <is>
          <t>Pakem</t>
        </is>
      </c>
      <c r="G78" s="74" t="inlineStr">
        <is>
          <t>PBP1387</t>
        </is>
      </c>
      <c r="H78" s="74" t="inlineStr">
        <is>
          <t>Sapi pedaging</t>
        </is>
      </c>
      <c r="I78" s="75" t="n">
        <v>1</v>
      </c>
      <c r="J78" s="75" t="n">
        <v>0</v>
      </c>
      <c r="K78" s="75" t="n">
        <v>0</v>
      </c>
      <c r="L78" s="75" t="n">
        <v>0</v>
      </c>
      <c r="M78" s="75" t="n">
        <v>0</v>
      </c>
      <c r="N78" s="75" t="n">
        <v>0</v>
      </c>
      <c r="O78" s="75" t="n">
        <v>0</v>
      </c>
      <c r="P78" s="75" t="n">
        <v>0</v>
      </c>
      <c r="Q78" s="75" t="n">
        <v>0</v>
      </c>
      <c r="R78" s="74" t="inlineStr">
        <is>
          <t>Sapi pedaging</t>
        </is>
      </c>
      <c r="S78" s="75" t="n">
        <v>1</v>
      </c>
      <c r="T78" s="75" t="n">
        <v>0</v>
      </c>
      <c r="U78" s="75" t="n">
        <v>0</v>
      </c>
      <c r="V78" s="75" t="n">
        <v>0</v>
      </c>
      <c r="W78" s="75" t="n">
        <v>0</v>
      </c>
      <c r="X78" s="75" t="n">
        <v>0</v>
      </c>
      <c r="Y78" s="75" t="n">
        <v>0</v>
      </c>
      <c r="Z78" s="75" t="n">
        <v>0</v>
      </c>
      <c r="AA78" s="75" t="n">
        <v>0</v>
      </c>
      <c r="AB78" s="74" t="inlineStr">
        <is>
          <t>Tidak ada</t>
        </is>
      </c>
      <c r="AC78" s="75" t="n">
        <v>0</v>
      </c>
      <c r="AD78" s="75" t="n">
        <v>0</v>
      </c>
      <c r="AE78" s="75" t="n">
        <v>0</v>
      </c>
      <c r="AF78" s="75" t="n">
        <v>0</v>
      </c>
      <c r="AG78" s="75" t="n">
        <v>0</v>
      </c>
      <c r="AH78" s="75" t="n">
        <v>0</v>
      </c>
      <c r="AI78" s="75" t="n">
        <v>0</v>
      </c>
      <c r="AJ78" s="75" t="n">
        <v>0</v>
      </c>
      <c r="AK78" s="75" t="n">
        <v>1</v>
      </c>
      <c r="AL78" s="74" t="n"/>
      <c r="AM78" s="75" t="n">
        <v>5</v>
      </c>
      <c r="AN78" s="74" t="n"/>
      <c r="AO78" s="74" t="n"/>
      <c r="AP78" s="74" t="n"/>
      <c r="AQ78" s="74" t="n"/>
      <c r="AR78" s="74" t="n"/>
      <c r="AS78" s="74" t="n"/>
      <c r="AT78" s="74" t="n"/>
      <c r="AU78" s="74" t="n"/>
      <c r="AV78" s="75" t="n">
        <v>4</v>
      </c>
      <c r="AW78" s="74" t="n"/>
      <c r="AX78" s="74" t="n"/>
      <c r="AY78" s="74" t="n"/>
      <c r="AZ78" s="74" t="n"/>
      <c r="BA78" s="74" t="n"/>
      <c r="BB78" s="74" t="n"/>
      <c r="BC78" s="74" t="n"/>
      <c r="BD78" s="74" t="n"/>
      <c r="BE78" s="74" t="n"/>
      <c r="BF78" s="74" t="n"/>
      <c r="BG78" s="74" t="n"/>
      <c r="BH78" s="74" t="n"/>
      <c r="BI78" s="74" t="n"/>
      <c r="BJ78" s="74" t="n"/>
      <c r="BK78" s="74" t="n"/>
      <c r="BL78" s="74" t="n"/>
      <c r="BM78" s="74" t="n"/>
      <c r="BN78" s="74" t="n"/>
      <c r="BO78" s="74" t="n"/>
      <c r="BP78" s="74" t="n"/>
      <c r="BQ78" s="74" t="n"/>
      <c r="BR78" s="74" t="n"/>
      <c r="BS78" s="74" t="n"/>
      <c r="BT78" s="74" t="n"/>
      <c r="BU78" s="74" t="n"/>
      <c r="BV78" s="74" t="n"/>
      <c r="BW78" s="74" t="n"/>
      <c r="BX78" s="74" t="n"/>
      <c r="BY78" s="74" t="n"/>
      <c r="BZ78" s="74" t="n"/>
      <c r="CA78" s="74" t="n"/>
      <c r="CB78" s="74" t="n"/>
      <c r="CC78" s="74" t="n"/>
      <c r="CD78" s="74" t="n"/>
      <c r="CE78" s="74" t="n"/>
      <c r="CF78" s="74" t="n"/>
      <c r="CG78" s="74" t="n"/>
      <c r="CH78" s="74" t="n"/>
      <c r="CI78" s="74" t="n"/>
      <c r="CJ78" s="74" t="inlineStr">
        <is>
          <t>Hewan ternak di jual oleh responden 2 tahun yang lalu</t>
        </is>
      </c>
      <c r="CK78" s="75" t="n">
        <v>695904735</v>
      </c>
      <c r="CL78" s="74" t="inlineStr">
        <is>
          <t>9c43b782-39b4-497d-99e8-ec9e04716f6b</t>
        </is>
      </c>
      <c r="CM78" s="72" t="n">
        <v>46094.58849537037</v>
      </c>
      <c r="CN78" s="74" t="n"/>
      <c r="CO78" s="74" t="n"/>
      <c r="CP78" s="74" t="inlineStr">
        <is>
          <t>submitted_via_web</t>
        </is>
      </c>
      <c r="CQ78" s="74" t="n"/>
      <c r="CR78" s="74" t="inlineStr">
        <is>
          <t>voP5hd3TJJNzzneN7cP2D6</t>
        </is>
      </c>
      <c r="CS78" s="74" t="n"/>
      <c r="CT78" s="74" t="inlineStr">
        <is>
          <t>uuid:9c43b782-39b4-497d-99e8-ec9e04716f6b</t>
        </is>
      </c>
      <c r="CU78" s="75" t="n">
        <v>77</v>
      </c>
    </row>
    <row r="79">
      <c r="A79" s="72" t="n">
        <v>46094.88016635417</v>
      </c>
      <c r="B79" s="72" t="n">
        <v>46094.88337519676</v>
      </c>
      <c r="C79" s="74" t="inlineStr">
        <is>
          <t>SUHARNO/SUTINI</t>
        </is>
      </c>
      <c r="D79" s="74" t="inlineStr">
        <is>
          <t>DIY</t>
        </is>
      </c>
      <c r="E79" s="74" t="inlineStr">
        <is>
          <t>Sleman</t>
        </is>
      </c>
      <c r="F79" s="74" t="inlineStr">
        <is>
          <t>Pakem</t>
        </is>
      </c>
      <c r="G79" s="74" t="inlineStr">
        <is>
          <t>PBP1385</t>
        </is>
      </c>
      <c r="H79" s="74" t="inlineStr">
        <is>
          <t>Sapi pedaging</t>
        </is>
      </c>
      <c r="I79" s="75" t="n">
        <v>1</v>
      </c>
      <c r="J79" s="75" t="n">
        <v>0</v>
      </c>
      <c r="K79" s="75" t="n">
        <v>0</v>
      </c>
      <c r="L79" s="75" t="n">
        <v>0</v>
      </c>
      <c r="M79" s="75" t="n">
        <v>0</v>
      </c>
      <c r="N79" s="75" t="n">
        <v>0</v>
      </c>
      <c r="O79" s="75" t="n">
        <v>0</v>
      </c>
      <c r="P79" s="75" t="n">
        <v>0</v>
      </c>
      <c r="Q79" s="75" t="n">
        <v>0</v>
      </c>
      <c r="R79" s="74" t="inlineStr">
        <is>
          <t>Sapi pedaging Kambing</t>
        </is>
      </c>
      <c r="S79" s="75" t="n">
        <v>1</v>
      </c>
      <c r="T79" s="75" t="n">
        <v>0</v>
      </c>
      <c r="U79" s="75" t="n">
        <v>0</v>
      </c>
      <c r="V79" s="75" t="n">
        <v>0</v>
      </c>
      <c r="W79" s="75" t="n">
        <v>0</v>
      </c>
      <c r="X79" s="75" t="n">
        <v>1</v>
      </c>
      <c r="Y79" s="75" t="n">
        <v>0</v>
      </c>
      <c r="Z79" s="75" t="n">
        <v>0</v>
      </c>
      <c r="AA79" s="75" t="n">
        <v>0</v>
      </c>
      <c r="AB79" s="74" t="inlineStr">
        <is>
          <t>Sapi pedaging Kambing</t>
        </is>
      </c>
      <c r="AC79" s="75" t="n">
        <v>1</v>
      </c>
      <c r="AD79" s="75" t="n">
        <v>0</v>
      </c>
      <c r="AE79" s="75" t="n">
        <v>0</v>
      </c>
      <c r="AF79" s="75" t="n">
        <v>0</v>
      </c>
      <c r="AG79" s="75" t="n">
        <v>0</v>
      </c>
      <c r="AH79" s="75" t="n">
        <v>1</v>
      </c>
      <c r="AI79" s="75" t="n">
        <v>0</v>
      </c>
      <c r="AJ79" s="75" t="n">
        <v>0</v>
      </c>
      <c r="AK79" s="75" t="n">
        <v>0</v>
      </c>
      <c r="AL79" s="74" t="n"/>
      <c r="AM79" s="75" t="n">
        <v>3</v>
      </c>
      <c r="AN79" s="74" t="n"/>
      <c r="AO79" s="74" t="n"/>
      <c r="AP79" s="74" t="n"/>
      <c r="AQ79" s="74" t="n"/>
      <c r="AR79" s="74" t="n"/>
      <c r="AS79" s="74" t="n"/>
      <c r="AT79" s="74" t="n"/>
      <c r="AU79" s="74" t="n"/>
      <c r="AV79" s="75" t="n">
        <v>2</v>
      </c>
      <c r="AW79" s="74" t="n"/>
      <c r="AX79" s="74" t="n"/>
      <c r="AY79" s="74" t="n"/>
      <c r="AZ79" s="74" t="n"/>
      <c r="BA79" s="75" t="n">
        <v>4</v>
      </c>
      <c r="BB79" s="74" t="n"/>
      <c r="BC79" s="74" t="n"/>
      <c r="BD79" s="75" t="n">
        <v>0</v>
      </c>
      <c r="BE79" s="75" t="n">
        <v>1</v>
      </c>
      <c r="BF79" s="75" t="n">
        <v>1</v>
      </c>
      <c r="BG79" s="75" t="n">
        <v>0</v>
      </c>
      <c r="BH79" s="74" t="n"/>
      <c r="BI79" s="74" t="n"/>
      <c r="BJ79" s="74" t="n"/>
      <c r="BK79" s="74" t="n"/>
      <c r="BL79" s="74" t="n"/>
      <c r="BM79" s="74" t="n"/>
      <c r="BN79" s="74" t="n"/>
      <c r="BO79" s="74" t="n"/>
      <c r="BP79" s="74" t="n"/>
      <c r="BQ79" s="74" t="n"/>
      <c r="BR79" s="74" t="n"/>
      <c r="BS79" s="74" t="n"/>
      <c r="BT79" s="74" t="n"/>
      <c r="BU79" s="74" t="n"/>
      <c r="BV79" s="74" t="n"/>
      <c r="BW79" s="74" t="n"/>
      <c r="BX79" s="75" t="n">
        <v>0</v>
      </c>
      <c r="BY79" s="75" t="n">
        <v>0</v>
      </c>
      <c r="BZ79" s="75" t="n">
        <v>2</v>
      </c>
      <c r="CA79" s="75" t="n">
        <v>0</v>
      </c>
      <c r="CB79" s="74" t="n"/>
      <c r="CC79" s="74" t="n"/>
      <c r="CD79" s="74" t="n"/>
      <c r="CE79" s="74" t="n"/>
      <c r="CF79" s="74" t="n"/>
      <c r="CG79" s="74" t="n"/>
      <c r="CH79" s="74" t="n"/>
      <c r="CI79" s="74" t="n"/>
      <c r="CJ79" s="74" t="n"/>
      <c r="CK79" s="75" t="n">
        <v>695909327</v>
      </c>
      <c r="CL79" s="74" t="inlineStr">
        <is>
          <t>57858406-69da-440c-b733-a1e61cf60af1</t>
        </is>
      </c>
      <c r="CM79" s="72" t="n">
        <v>46094.59173611111</v>
      </c>
      <c r="CN79" s="74" t="n"/>
      <c r="CO79" s="74" t="n"/>
      <c r="CP79" s="74" t="inlineStr">
        <is>
          <t>submitted_via_web</t>
        </is>
      </c>
      <c r="CQ79" s="74" t="n"/>
      <c r="CR79" s="74" t="inlineStr">
        <is>
          <t>voP5hd3TJJNzzneN7cP2D6</t>
        </is>
      </c>
      <c r="CS79" s="74" t="n"/>
      <c r="CT79" s="74" t="inlineStr">
        <is>
          <t>uuid:57858406-69da-440c-b733-a1e61cf60af1</t>
        </is>
      </c>
      <c r="CU79" s="75" t="n">
        <v>78</v>
      </c>
    </row>
    <row r="80">
      <c r="A80" s="72" t="n">
        <v>46094.88337555555</v>
      </c>
      <c r="B80" s="72" t="n">
        <v>46094.88649498842</v>
      </c>
      <c r="C80" s="74" t="inlineStr">
        <is>
          <t>PARJONO</t>
        </is>
      </c>
      <c r="D80" s="74" t="inlineStr">
        <is>
          <t>DIY</t>
        </is>
      </c>
      <c r="E80" s="74" t="inlineStr">
        <is>
          <t>Sleman</t>
        </is>
      </c>
      <c r="F80" s="74" t="inlineStr">
        <is>
          <t>Pakem</t>
        </is>
      </c>
      <c r="G80" s="74" t="inlineStr">
        <is>
          <t>PBP1391</t>
        </is>
      </c>
      <c r="H80" s="74" t="inlineStr">
        <is>
          <t>Sapi pedaging</t>
        </is>
      </c>
      <c r="I80" s="75" t="n">
        <v>1</v>
      </c>
      <c r="J80" s="75" t="n">
        <v>0</v>
      </c>
      <c r="K80" s="75" t="n">
        <v>0</v>
      </c>
      <c r="L80" s="75" t="n">
        <v>0</v>
      </c>
      <c r="M80" s="75" t="n">
        <v>0</v>
      </c>
      <c r="N80" s="75" t="n">
        <v>0</v>
      </c>
      <c r="O80" s="75" t="n">
        <v>0</v>
      </c>
      <c r="P80" s="75" t="n">
        <v>0</v>
      </c>
      <c r="Q80" s="75" t="n">
        <v>0</v>
      </c>
      <c r="R80" s="74" t="inlineStr">
        <is>
          <t>Tidak ada</t>
        </is>
      </c>
      <c r="S80" s="75" t="n">
        <v>0</v>
      </c>
      <c r="T80" s="75" t="n">
        <v>0</v>
      </c>
      <c r="U80" s="75" t="n">
        <v>0</v>
      </c>
      <c r="V80" s="75" t="n">
        <v>0</v>
      </c>
      <c r="W80" s="75" t="n">
        <v>0</v>
      </c>
      <c r="X80" s="75" t="n">
        <v>0</v>
      </c>
      <c r="Y80" s="75" t="n">
        <v>0</v>
      </c>
      <c r="Z80" s="75" t="n">
        <v>0</v>
      </c>
      <c r="AA80" s="75" t="n">
        <v>1</v>
      </c>
      <c r="AB80" s="74" t="inlineStr">
        <is>
          <t>Tidak ada</t>
        </is>
      </c>
      <c r="AC80" s="75" t="n">
        <v>0</v>
      </c>
      <c r="AD80" s="75" t="n">
        <v>0</v>
      </c>
      <c r="AE80" s="75" t="n">
        <v>0</v>
      </c>
      <c r="AF80" s="75" t="n">
        <v>0</v>
      </c>
      <c r="AG80" s="75" t="n">
        <v>0</v>
      </c>
      <c r="AH80" s="75" t="n">
        <v>0</v>
      </c>
      <c r="AI80" s="75" t="n">
        <v>0</v>
      </c>
      <c r="AJ80" s="75" t="n">
        <v>0</v>
      </c>
      <c r="AK80" s="75" t="n">
        <v>1</v>
      </c>
      <c r="AL80" s="74" t="n"/>
      <c r="AM80" s="75" t="n">
        <v>4</v>
      </c>
      <c r="AN80" s="74" t="n"/>
      <c r="AO80" s="74" t="n"/>
      <c r="AP80" s="74" t="n"/>
      <c r="AQ80" s="74" t="n"/>
      <c r="AR80" s="74" t="n"/>
      <c r="AS80" s="74" t="n"/>
      <c r="AT80" s="74" t="n"/>
      <c r="AU80" s="74" t="n"/>
      <c r="AV80" s="74" t="n"/>
      <c r="AW80" s="74" t="n"/>
      <c r="AX80" s="74" t="n"/>
      <c r="AY80" s="74" t="n"/>
      <c r="AZ80" s="74" t="n"/>
      <c r="BA80" s="74" t="n"/>
      <c r="BB80" s="74" t="n"/>
      <c r="BC80" s="74" t="n"/>
      <c r="BD80" s="74" t="n"/>
      <c r="BE80" s="74" t="n"/>
      <c r="BF80" s="74" t="n"/>
      <c r="BG80" s="74" t="n"/>
      <c r="BH80" s="74" t="n"/>
      <c r="BI80" s="74" t="n"/>
      <c r="BJ80" s="74" t="n"/>
      <c r="BK80" s="74" t="n"/>
      <c r="BL80" s="74" t="n"/>
      <c r="BM80" s="74" t="n"/>
      <c r="BN80" s="74" t="n"/>
      <c r="BO80" s="74" t="n"/>
      <c r="BP80" s="74" t="n"/>
      <c r="BQ80" s="74" t="n"/>
      <c r="BR80" s="74" t="n"/>
      <c r="BS80" s="74" t="n"/>
      <c r="BT80" s="74" t="n"/>
      <c r="BU80" s="74" t="n"/>
      <c r="BV80" s="74" t="n"/>
      <c r="BW80" s="74" t="n"/>
      <c r="BX80" s="74" t="n"/>
      <c r="BY80" s="74" t="n"/>
      <c r="BZ80" s="74" t="n"/>
      <c r="CA80" s="74" t="n"/>
      <c r="CB80" s="74" t="n"/>
      <c r="CC80" s="74" t="n"/>
      <c r="CD80" s="74" t="n"/>
      <c r="CE80" s="74" t="n"/>
      <c r="CF80" s="74" t="n"/>
      <c r="CG80" s="74" t="n"/>
      <c r="CH80" s="74" t="n"/>
      <c r="CI80" s="74" t="n"/>
      <c r="CJ80" s="74" t="inlineStr">
        <is>
          <t>Hewan ternak dijual oleh responden sejak 3 tahun yang lalu</t>
        </is>
      </c>
      <c r="CK80" s="75" t="n">
        <v>695913749</v>
      </c>
      <c r="CL80" s="74" t="inlineStr">
        <is>
          <t>dee4900c-dec8-4449-bc0f-ebcf2eed27c5</t>
        </is>
      </c>
      <c r="CM80" s="72" t="n">
        <v>46094.59486111111</v>
      </c>
      <c r="CN80" s="74" t="n"/>
      <c r="CO80" s="74" t="n"/>
      <c r="CP80" s="74" t="inlineStr">
        <is>
          <t>submitted_via_web</t>
        </is>
      </c>
      <c r="CQ80" s="74" t="n"/>
      <c r="CR80" s="74" t="inlineStr">
        <is>
          <t>voP5hd3TJJNzzneN7cP2D6</t>
        </is>
      </c>
      <c r="CS80" s="74" t="n"/>
      <c r="CT80" s="74" t="inlineStr">
        <is>
          <t>uuid:dee4900c-dec8-4449-bc0f-ebcf2eed27c5</t>
        </is>
      </c>
      <c r="CU80" s="75" t="n">
        <v>79</v>
      </c>
    </row>
    <row r="81">
      <c r="A81" s="72" t="n">
        <v>46094.88649557871</v>
      </c>
      <c r="B81" s="72" t="n">
        <v>46094.88840033565</v>
      </c>
      <c r="C81" s="74" t="inlineStr">
        <is>
          <t>SONI HADMOKO</t>
        </is>
      </c>
      <c r="D81" s="74" t="inlineStr">
        <is>
          <t>DIY</t>
        </is>
      </c>
      <c r="E81" s="74" t="inlineStr">
        <is>
          <t>Sleman</t>
        </is>
      </c>
      <c r="F81" s="74" t="inlineStr">
        <is>
          <t>Pakem</t>
        </is>
      </c>
      <c r="G81" s="74" t="inlineStr">
        <is>
          <t>HIP0126</t>
        </is>
      </c>
      <c r="H81" s="74" t="inlineStr">
        <is>
          <t>Sapi perah</t>
        </is>
      </c>
      <c r="I81" s="75" t="n">
        <v>0</v>
      </c>
      <c r="J81" s="75" t="n">
        <v>1</v>
      </c>
      <c r="K81" s="75" t="n">
        <v>0</v>
      </c>
      <c r="L81" s="75" t="n">
        <v>0</v>
      </c>
      <c r="M81" s="75" t="n">
        <v>0</v>
      </c>
      <c r="N81" s="75" t="n">
        <v>0</v>
      </c>
      <c r="O81" s="75" t="n">
        <v>0</v>
      </c>
      <c r="P81" s="75" t="n">
        <v>0</v>
      </c>
      <c r="Q81" s="75" t="n">
        <v>0</v>
      </c>
      <c r="R81" s="74" t="inlineStr">
        <is>
          <t>Sapi perah</t>
        </is>
      </c>
      <c r="S81" s="75" t="n">
        <v>0</v>
      </c>
      <c r="T81" s="75" t="n">
        <v>1</v>
      </c>
      <c r="U81" s="75" t="n">
        <v>0</v>
      </c>
      <c r="V81" s="75" t="n">
        <v>0</v>
      </c>
      <c r="W81" s="75" t="n">
        <v>0</v>
      </c>
      <c r="X81" s="75" t="n">
        <v>0</v>
      </c>
      <c r="Y81" s="75" t="n">
        <v>0</v>
      </c>
      <c r="Z81" s="75" t="n">
        <v>0</v>
      </c>
      <c r="AA81" s="75" t="n">
        <v>0</v>
      </c>
      <c r="AB81" s="74" t="inlineStr">
        <is>
          <t>Sapi perah</t>
        </is>
      </c>
      <c r="AC81" s="75" t="n">
        <v>0</v>
      </c>
      <c r="AD81" s="75" t="n">
        <v>1</v>
      </c>
      <c r="AE81" s="75" t="n">
        <v>0</v>
      </c>
      <c r="AF81" s="75" t="n">
        <v>0</v>
      </c>
      <c r="AG81" s="75" t="n">
        <v>0</v>
      </c>
      <c r="AH81" s="75" t="n">
        <v>0</v>
      </c>
      <c r="AI81" s="75" t="n">
        <v>0</v>
      </c>
      <c r="AJ81" s="75" t="n">
        <v>0</v>
      </c>
      <c r="AK81" s="75" t="n">
        <v>0</v>
      </c>
      <c r="AL81" s="74" t="n"/>
      <c r="AM81" s="74" t="n"/>
      <c r="AN81" s="75" t="n">
        <v>4</v>
      </c>
      <c r="AO81" s="74" t="n"/>
      <c r="AP81" s="74" t="n"/>
      <c r="AQ81" s="74" t="n"/>
      <c r="AR81" s="74" t="n"/>
      <c r="AS81" s="74" t="n"/>
      <c r="AT81" s="74" t="n"/>
      <c r="AU81" s="74" t="n"/>
      <c r="AV81" s="74" t="n"/>
      <c r="AW81" s="75" t="n">
        <v>3</v>
      </c>
      <c r="AX81" s="74" t="n"/>
      <c r="AY81" s="74" t="n"/>
      <c r="AZ81" s="74" t="n"/>
      <c r="BA81" s="74" t="n"/>
      <c r="BB81" s="74" t="n"/>
      <c r="BC81" s="74" t="n"/>
      <c r="BD81" s="74" t="n"/>
      <c r="BE81" s="74" t="n"/>
      <c r="BF81" s="74" t="n"/>
      <c r="BG81" s="74" t="n"/>
      <c r="BH81" s="75" t="n">
        <v>0</v>
      </c>
      <c r="BI81" s="75" t="n">
        <v>0</v>
      </c>
      <c r="BJ81" s="75" t="n">
        <v>1</v>
      </c>
      <c r="BK81" s="75" t="n">
        <v>0</v>
      </c>
      <c r="BL81" s="74" t="n"/>
      <c r="BM81" s="74" t="n"/>
      <c r="BN81" s="74" t="n"/>
      <c r="BO81" s="74" t="n"/>
      <c r="BP81" s="74" t="n"/>
      <c r="BQ81" s="74" t="n"/>
      <c r="BR81" s="74" t="n"/>
      <c r="BS81" s="74" t="n"/>
      <c r="BT81" s="74" t="n"/>
      <c r="BU81" s="74" t="n"/>
      <c r="BV81" s="74" t="n"/>
      <c r="BW81" s="74" t="n"/>
      <c r="BX81" s="74" t="n"/>
      <c r="BY81" s="74" t="n"/>
      <c r="BZ81" s="74" t="n"/>
      <c r="CA81" s="74" t="n"/>
      <c r="CB81" s="74" t="n"/>
      <c r="CC81" s="74" t="n"/>
      <c r="CD81" s="74" t="n"/>
      <c r="CE81" s="74" t="n"/>
      <c r="CF81" s="74" t="n"/>
      <c r="CG81" s="74" t="n"/>
      <c r="CH81" s="74" t="n"/>
      <c r="CI81" s="74" t="n"/>
      <c r="CJ81" s="74" t="n"/>
      <c r="CK81" s="75" t="n">
        <v>695916702</v>
      </c>
      <c r="CL81" s="74" t="inlineStr">
        <is>
          <t>dedd4a0d-4704-451e-bddb-d8e8fd08d31f</t>
        </is>
      </c>
      <c r="CM81" s="72" t="n">
        <v>46094.59673611111</v>
      </c>
      <c r="CN81" s="74" t="n"/>
      <c r="CO81" s="74" t="n"/>
      <c r="CP81" s="74" t="inlineStr">
        <is>
          <t>submitted_via_web</t>
        </is>
      </c>
      <c r="CQ81" s="74" t="n"/>
      <c r="CR81" s="74" t="inlineStr">
        <is>
          <t>voP5hd3TJJNzzneN7cP2D6</t>
        </is>
      </c>
      <c r="CS81" s="74" t="n"/>
      <c r="CT81" s="74" t="inlineStr">
        <is>
          <t>uuid:dedd4a0d-4704-451e-bddb-d8e8fd08d31f</t>
        </is>
      </c>
      <c r="CU81" s="75" t="n">
        <v>80</v>
      </c>
    </row>
    <row r="82">
      <c r="A82" s="72" t="n">
        <v>46094.88840072916</v>
      </c>
      <c r="B82" s="72" t="n">
        <v>46094.89127961805</v>
      </c>
      <c r="C82" s="74" t="inlineStr">
        <is>
          <t>MARJONO</t>
        </is>
      </c>
      <c r="D82" s="74" t="inlineStr">
        <is>
          <t>DIY</t>
        </is>
      </c>
      <c r="E82" s="74" t="inlineStr">
        <is>
          <t>Sleman</t>
        </is>
      </c>
      <c r="F82" s="74" t="inlineStr">
        <is>
          <t>Pakem</t>
        </is>
      </c>
      <c r="G82" s="74" t="inlineStr">
        <is>
          <t>PBP1399</t>
        </is>
      </c>
      <c r="H82" s="74" t="inlineStr">
        <is>
          <t>Sapi pedaging</t>
        </is>
      </c>
      <c r="I82" s="75" t="n">
        <v>1</v>
      </c>
      <c r="J82" s="75" t="n">
        <v>0</v>
      </c>
      <c r="K82" s="75" t="n">
        <v>0</v>
      </c>
      <c r="L82" s="75" t="n">
        <v>0</v>
      </c>
      <c r="M82" s="75" t="n">
        <v>0</v>
      </c>
      <c r="N82" s="75" t="n">
        <v>0</v>
      </c>
      <c r="O82" s="75" t="n">
        <v>0</v>
      </c>
      <c r="P82" s="75" t="n">
        <v>0</v>
      </c>
      <c r="Q82" s="75" t="n">
        <v>0</v>
      </c>
      <c r="R82" s="74" t="inlineStr">
        <is>
          <t>Sapi pedaging Ayam</t>
        </is>
      </c>
      <c r="S82" s="75" t="n">
        <v>1</v>
      </c>
      <c r="T82" s="75" t="n">
        <v>0</v>
      </c>
      <c r="U82" s="75" t="n">
        <v>0</v>
      </c>
      <c r="V82" s="75" t="n">
        <v>0</v>
      </c>
      <c r="W82" s="75" t="n">
        <v>0</v>
      </c>
      <c r="X82" s="75" t="n">
        <v>0</v>
      </c>
      <c r="Y82" s="75" t="n">
        <v>1</v>
      </c>
      <c r="Z82" s="75" t="n">
        <v>0</v>
      </c>
      <c r="AA82" s="75" t="n">
        <v>0</v>
      </c>
      <c r="AB82" s="74" t="inlineStr">
        <is>
          <t>Sapi pedaging Ayam</t>
        </is>
      </c>
      <c r="AC82" s="75" t="n">
        <v>1</v>
      </c>
      <c r="AD82" s="75" t="n">
        <v>0</v>
      </c>
      <c r="AE82" s="75" t="n">
        <v>0</v>
      </c>
      <c r="AF82" s="75" t="n">
        <v>0</v>
      </c>
      <c r="AG82" s="75" t="n">
        <v>0</v>
      </c>
      <c r="AH82" s="75" t="n">
        <v>0</v>
      </c>
      <c r="AI82" s="75" t="n">
        <v>1</v>
      </c>
      <c r="AJ82" s="75" t="n">
        <v>0</v>
      </c>
      <c r="AK82" s="75" t="n">
        <v>0</v>
      </c>
      <c r="AL82" s="74" t="n"/>
      <c r="AM82" s="75" t="n">
        <v>3</v>
      </c>
      <c r="AN82" s="74" t="n"/>
      <c r="AO82" s="74" t="n"/>
      <c r="AP82" s="74" t="n"/>
      <c r="AQ82" s="74" t="n"/>
      <c r="AR82" s="74" t="n"/>
      <c r="AS82" s="74" t="n"/>
      <c r="AT82" s="74" t="n"/>
      <c r="AU82" s="74" t="n"/>
      <c r="AV82" s="75" t="n">
        <v>2</v>
      </c>
      <c r="AW82" s="74" t="n"/>
      <c r="AX82" s="74" t="n"/>
      <c r="AY82" s="74" t="n"/>
      <c r="AZ82" s="74" t="n"/>
      <c r="BA82" s="74" t="n"/>
      <c r="BB82" s="75" t="n">
        <v>10</v>
      </c>
      <c r="BC82" s="74" t="n"/>
      <c r="BD82" s="75" t="n">
        <v>0</v>
      </c>
      <c r="BE82" s="75" t="n">
        <v>1</v>
      </c>
      <c r="BF82" s="75" t="n">
        <v>0</v>
      </c>
      <c r="BG82" s="75" t="n">
        <v>0</v>
      </c>
      <c r="BH82" s="74" t="n"/>
      <c r="BI82" s="74" t="n"/>
      <c r="BJ82" s="74" t="n"/>
      <c r="BK82" s="74" t="n"/>
      <c r="BL82" s="74" t="n"/>
      <c r="BM82" s="74" t="n"/>
      <c r="BN82" s="74" t="n"/>
      <c r="BO82" s="74" t="n"/>
      <c r="BP82" s="74" t="n"/>
      <c r="BQ82" s="74" t="n"/>
      <c r="BR82" s="74" t="n"/>
      <c r="BS82" s="74" t="n"/>
      <c r="BT82" s="74" t="n"/>
      <c r="BU82" s="74" t="n"/>
      <c r="BV82" s="74" t="n"/>
      <c r="BW82" s="74" t="n"/>
      <c r="BX82" s="74" t="n"/>
      <c r="BY82" s="74" t="n"/>
      <c r="BZ82" s="74" t="n"/>
      <c r="CA82" s="74" t="n"/>
      <c r="CB82" s="75" t="n">
        <v>3</v>
      </c>
      <c r="CC82" s="75" t="n">
        <v>0</v>
      </c>
      <c r="CD82" s="75" t="n">
        <v>5</v>
      </c>
      <c r="CE82" s="75" t="n">
        <v>0</v>
      </c>
      <c r="CF82" s="74" t="n"/>
      <c r="CG82" s="74" t="n"/>
      <c r="CH82" s="74" t="n"/>
      <c r="CI82" s="74" t="n"/>
      <c r="CJ82" s="74" t="n"/>
      <c r="CK82" s="75" t="n">
        <v>695920610</v>
      </c>
      <c r="CL82" s="74" t="inlineStr">
        <is>
          <t>21552e9c-2a5b-4d8c-ad11-e3c467a7c923</t>
        </is>
      </c>
      <c r="CM82" s="72" t="n">
        <v>46094.59960648148</v>
      </c>
      <c r="CN82" s="74" t="n"/>
      <c r="CO82" s="74" t="n"/>
      <c r="CP82" s="74" t="inlineStr">
        <is>
          <t>submitted_via_web</t>
        </is>
      </c>
      <c r="CQ82" s="74" t="n"/>
      <c r="CR82" s="74" t="inlineStr">
        <is>
          <t>voP5hd3TJJNzzneN7cP2D6</t>
        </is>
      </c>
      <c r="CS82" s="74" t="n"/>
      <c r="CT82" s="74" t="inlineStr">
        <is>
          <t>uuid:21552e9c-2a5b-4d8c-ad11-e3c467a7c923</t>
        </is>
      </c>
      <c r="CU82" s="75" t="n">
        <v>81</v>
      </c>
    </row>
    <row r="83">
      <c r="A83" s="72" t="n">
        <v>46094.89127998843</v>
      </c>
      <c r="B83" s="72" t="n">
        <v>46094.89322335648</v>
      </c>
      <c r="C83" s="74" t="inlineStr">
        <is>
          <t>KLIYEM</t>
        </is>
      </c>
      <c r="D83" s="74" t="inlineStr">
        <is>
          <t>DIY</t>
        </is>
      </c>
      <c r="E83" s="74" t="inlineStr">
        <is>
          <t>Sleman</t>
        </is>
      </c>
      <c r="F83" s="74" t="inlineStr">
        <is>
          <t>Pakem</t>
        </is>
      </c>
      <c r="G83" s="74" t="inlineStr">
        <is>
          <t>HIP0125</t>
        </is>
      </c>
      <c r="H83" s="74" t="inlineStr">
        <is>
          <t>Sapi pedaging</t>
        </is>
      </c>
      <c r="I83" s="75" t="n">
        <v>1</v>
      </c>
      <c r="J83" s="75" t="n">
        <v>0</v>
      </c>
      <c r="K83" s="75" t="n">
        <v>0</v>
      </c>
      <c r="L83" s="75" t="n">
        <v>0</v>
      </c>
      <c r="M83" s="75" t="n">
        <v>0</v>
      </c>
      <c r="N83" s="75" t="n">
        <v>0</v>
      </c>
      <c r="O83" s="75" t="n">
        <v>0</v>
      </c>
      <c r="P83" s="75" t="n">
        <v>0</v>
      </c>
      <c r="Q83" s="75" t="n">
        <v>0</v>
      </c>
      <c r="R83" s="74" t="inlineStr">
        <is>
          <t>Sapi pedaging</t>
        </is>
      </c>
      <c r="S83" s="75" t="n">
        <v>1</v>
      </c>
      <c r="T83" s="75" t="n">
        <v>0</v>
      </c>
      <c r="U83" s="75" t="n">
        <v>0</v>
      </c>
      <c r="V83" s="75" t="n">
        <v>0</v>
      </c>
      <c r="W83" s="75" t="n">
        <v>0</v>
      </c>
      <c r="X83" s="75" t="n">
        <v>0</v>
      </c>
      <c r="Y83" s="75" t="n">
        <v>0</v>
      </c>
      <c r="Z83" s="75" t="n">
        <v>0</v>
      </c>
      <c r="AA83" s="75" t="n">
        <v>0</v>
      </c>
      <c r="AB83" s="74" t="inlineStr">
        <is>
          <t>Tidak ada</t>
        </is>
      </c>
      <c r="AC83" s="75" t="n">
        <v>0</v>
      </c>
      <c r="AD83" s="75" t="n">
        <v>0</v>
      </c>
      <c r="AE83" s="75" t="n">
        <v>0</v>
      </c>
      <c r="AF83" s="75" t="n">
        <v>0</v>
      </c>
      <c r="AG83" s="75" t="n">
        <v>0</v>
      </c>
      <c r="AH83" s="75" t="n">
        <v>0</v>
      </c>
      <c r="AI83" s="75" t="n">
        <v>0</v>
      </c>
      <c r="AJ83" s="75" t="n">
        <v>0</v>
      </c>
      <c r="AK83" s="75" t="n">
        <v>1</v>
      </c>
      <c r="AL83" s="74" t="n"/>
      <c r="AM83" s="75" t="n">
        <v>5</v>
      </c>
      <c r="AN83" s="74" t="n"/>
      <c r="AO83" s="74" t="n"/>
      <c r="AP83" s="74" t="n"/>
      <c r="AQ83" s="74" t="n"/>
      <c r="AR83" s="74" t="n"/>
      <c r="AS83" s="74" t="n"/>
      <c r="AT83" s="74" t="n"/>
      <c r="AU83" s="74" t="n"/>
      <c r="AV83" s="75" t="n">
        <v>2</v>
      </c>
      <c r="AW83" s="74" t="n"/>
      <c r="AX83" s="74" t="n"/>
      <c r="AY83" s="74" t="n"/>
      <c r="AZ83" s="74" t="n"/>
      <c r="BA83" s="74" t="n"/>
      <c r="BB83" s="74" t="n"/>
      <c r="BC83" s="74" t="n"/>
      <c r="BD83" s="74" t="n"/>
      <c r="BE83" s="74" t="n"/>
      <c r="BF83" s="74" t="n"/>
      <c r="BG83" s="74" t="n"/>
      <c r="BH83" s="74" t="n"/>
      <c r="BI83" s="74" t="n"/>
      <c r="BJ83" s="74" t="n"/>
      <c r="BK83" s="74" t="n"/>
      <c r="BL83" s="74" t="n"/>
      <c r="BM83" s="74" t="n"/>
      <c r="BN83" s="74" t="n"/>
      <c r="BO83" s="74" t="n"/>
      <c r="BP83" s="74" t="n"/>
      <c r="BQ83" s="74" t="n"/>
      <c r="BR83" s="74" t="n"/>
      <c r="BS83" s="74" t="n"/>
      <c r="BT83" s="74" t="n"/>
      <c r="BU83" s="74" t="n"/>
      <c r="BV83" s="74" t="n"/>
      <c r="BW83" s="74" t="n"/>
      <c r="BX83" s="74" t="n"/>
      <c r="BY83" s="74" t="n"/>
      <c r="BZ83" s="74" t="n"/>
      <c r="CA83" s="74" t="n"/>
      <c r="CB83" s="74" t="n"/>
      <c r="CC83" s="74" t="n"/>
      <c r="CD83" s="74" t="n"/>
      <c r="CE83" s="74" t="n"/>
      <c r="CF83" s="74" t="n"/>
      <c r="CG83" s="74" t="n"/>
      <c r="CH83" s="74" t="n"/>
      <c r="CI83" s="74" t="n"/>
      <c r="CJ83" s="74" t="n"/>
      <c r="CK83" s="75" t="n">
        <v>695923275</v>
      </c>
      <c r="CL83" s="74" t="inlineStr">
        <is>
          <t>e315134c-4ed7-4745-b4a1-cd60f4b88d73</t>
        </is>
      </c>
      <c r="CM83" s="72" t="n">
        <v>46094.60155092592</v>
      </c>
      <c r="CN83" s="74" t="n"/>
      <c r="CO83" s="74" t="n"/>
      <c r="CP83" s="74" t="inlineStr">
        <is>
          <t>submitted_via_web</t>
        </is>
      </c>
      <c r="CQ83" s="74" t="n"/>
      <c r="CR83" s="74" t="inlineStr">
        <is>
          <t>voP5hd3TJJNzzneN7cP2D6</t>
        </is>
      </c>
      <c r="CS83" s="74" t="n"/>
      <c r="CT83" s="74" t="inlineStr">
        <is>
          <t>uuid:e315134c-4ed7-4745-b4a1-cd60f4b88d73</t>
        </is>
      </c>
      <c r="CU83" s="75" t="n">
        <v>82</v>
      </c>
    </row>
    <row r="84">
      <c r="A84" s="72" t="n">
        <v>46094.89322376157</v>
      </c>
      <c r="B84" s="72" t="n">
        <v>46094.89564321759</v>
      </c>
      <c r="C84" s="74" t="inlineStr">
        <is>
          <t>LASONO/NURYANTI</t>
        </is>
      </c>
      <c r="D84" s="74" t="inlineStr">
        <is>
          <t>DIY</t>
        </is>
      </c>
      <c r="E84" s="74" t="inlineStr">
        <is>
          <t>Sleman</t>
        </is>
      </c>
      <c r="F84" s="74" t="inlineStr">
        <is>
          <t>Pakem</t>
        </is>
      </c>
      <c r="G84" s="74" t="inlineStr">
        <is>
          <t>HIP0130</t>
        </is>
      </c>
      <c r="H84" s="74" t="inlineStr">
        <is>
          <t>Sapi perah</t>
        </is>
      </c>
      <c r="I84" s="75" t="n">
        <v>0</v>
      </c>
      <c r="J84" s="75" t="n">
        <v>1</v>
      </c>
      <c r="K84" s="75" t="n">
        <v>0</v>
      </c>
      <c r="L84" s="75" t="n">
        <v>0</v>
      </c>
      <c r="M84" s="75" t="n">
        <v>0</v>
      </c>
      <c r="N84" s="75" t="n">
        <v>0</v>
      </c>
      <c r="O84" s="75" t="n">
        <v>0</v>
      </c>
      <c r="P84" s="75" t="n">
        <v>0</v>
      </c>
      <c r="Q84" s="75" t="n">
        <v>0</v>
      </c>
      <c r="R84" s="74" t="inlineStr">
        <is>
          <t>Sapi perah</t>
        </is>
      </c>
      <c r="S84" s="75" t="n">
        <v>0</v>
      </c>
      <c r="T84" s="75" t="n">
        <v>1</v>
      </c>
      <c r="U84" s="75" t="n">
        <v>0</v>
      </c>
      <c r="V84" s="75" t="n">
        <v>0</v>
      </c>
      <c r="W84" s="75" t="n">
        <v>0</v>
      </c>
      <c r="X84" s="75" t="n">
        <v>0</v>
      </c>
      <c r="Y84" s="75" t="n">
        <v>0</v>
      </c>
      <c r="Z84" s="75" t="n">
        <v>0</v>
      </c>
      <c r="AA84" s="75" t="n">
        <v>0</v>
      </c>
      <c r="AB84" s="74" t="inlineStr">
        <is>
          <t>Sapi perah</t>
        </is>
      </c>
      <c r="AC84" s="75" t="n">
        <v>0</v>
      </c>
      <c r="AD84" s="75" t="n">
        <v>1</v>
      </c>
      <c r="AE84" s="75" t="n">
        <v>0</v>
      </c>
      <c r="AF84" s="75" t="n">
        <v>0</v>
      </c>
      <c r="AG84" s="75" t="n">
        <v>0</v>
      </c>
      <c r="AH84" s="75" t="n">
        <v>0</v>
      </c>
      <c r="AI84" s="75" t="n">
        <v>0</v>
      </c>
      <c r="AJ84" s="75" t="n">
        <v>0</v>
      </c>
      <c r="AK84" s="75" t="n">
        <v>0</v>
      </c>
      <c r="AL84" s="74" t="n"/>
      <c r="AM84" s="74" t="n"/>
      <c r="AN84" s="75" t="n">
        <v>4</v>
      </c>
      <c r="AO84" s="74" t="n"/>
      <c r="AP84" s="74" t="n"/>
      <c r="AQ84" s="74" t="n"/>
      <c r="AR84" s="74" t="n"/>
      <c r="AS84" s="74" t="n"/>
      <c r="AT84" s="74" t="n"/>
      <c r="AU84" s="74" t="n"/>
      <c r="AV84" s="74" t="n"/>
      <c r="AW84" s="75" t="n">
        <v>3</v>
      </c>
      <c r="AX84" s="74" t="n"/>
      <c r="AY84" s="74" t="n"/>
      <c r="AZ84" s="74" t="n"/>
      <c r="BA84" s="74" t="n"/>
      <c r="BB84" s="74" t="n"/>
      <c r="BC84" s="74" t="n"/>
      <c r="BD84" s="74" t="n"/>
      <c r="BE84" s="74" t="n"/>
      <c r="BF84" s="74" t="n"/>
      <c r="BG84" s="74" t="n"/>
      <c r="BH84" s="75" t="n">
        <v>0</v>
      </c>
      <c r="BI84" s="75" t="n">
        <v>0</v>
      </c>
      <c r="BJ84" s="75" t="n">
        <v>1</v>
      </c>
      <c r="BK84" s="75" t="n">
        <v>0</v>
      </c>
      <c r="BL84" s="74" t="n"/>
      <c r="BM84" s="74" t="n"/>
      <c r="BN84" s="74" t="n"/>
      <c r="BO84" s="74" t="n"/>
      <c r="BP84" s="74" t="n"/>
      <c r="BQ84" s="74" t="n"/>
      <c r="BR84" s="74" t="n"/>
      <c r="BS84" s="74" t="n"/>
      <c r="BT84" s="74" t="n"/>
      <c r="BU84" s="74" t="n"/>
      <c r="BV84" s="74" t="n"/>
      <c r="BW84" s="74" t="n"/>
      <c r="BX84" s="74" t="n"/>
      <c r="BY84" s="74" t="n"/>
      <c r="BZ84" s="74" t="n"/>
      <c r="CA84" s="74" t="n"/>
      <c r="CB84" s="74" t="n"/>
      <c r="CC84" s="74" t="n"/>
      <c r="CD84" s="74" t="n"/>
      <c r="CE84" s="74" t="n"/>
      <c r="CF84" s="74" t="n"/>
      <c r="CG84" s="74" t="n"/>
      <c r="CH84" s="74" t="n"/>
      <c r="CI84" s="74" t="n"/>
      <c r="CJ84" s="74" t="n"/>
      <c r="CK84" s="75" t="n">
        <v>695926407</v>
      </c>
      <c r="CL84" s="74" t="inlineStr">
        <is>
          <t>97ef7cc0-ae44-40e1-b9b3-63f65321b701</t>
        </is>
      </c>
      <c r="CM84" s="72" t="n">
        <v>46094.60396990741</v>
      </c>
      <c r="CN84" s="74" t="n"/>
      <c r="CO84" s="74" t="n"/>
      <c r="CP84" s="74" t="inlineStr">
        <is>
          <t>submitted_via_web</t>
        </is>
      </c>
      <c r="CQ84" s="74" t="n"/>
      <c r="CR84" s="74" t="inlineStr">
        <is>
          <t>voP5hd3TJJNzzneN7cP2D6</t>
        </is>
      </c>
      <c r="CS84" s="74" t="n"/>
      <c r="CT84" s="74" t="inlineStr">
        <is>
          <t>uuid:97ef7cc0-ae44-40e1-b9b3-63f65321b701</t>
        </is>
      </c>
      <c r="CU84" s="75" t="n">
        <v>83</v>
      </c>
    </row>
    <row r="85">
      <c r="A85" s="72" t="n">
        <v>46094.89564363426</v>
      </c>
      <c r="B85" s="72" t="n">
        <v>46094.89743488426</v>
      </c>
      <c r="C85" s="74" t="inlineStr">
        <is>
          <t>SAMIJO HARTONO</t>
        </is>
      </c>
      <c r="D85" s="74" t="inlineStr">
        <is>
          <t>DIY</t>
        </is>
      </c>
      <c r="E85" s="74" t="inlineStr">
        <is>
          <t>Sleman</t>
        </is>
      </c>
      <c r="F85" s="74" t="inlineStr">
        <is>
          <t>Pakem</t>
        </is>
      </c>
      <c r="G85" s="74" t="inlineStr">
        <is>
          <t>SAS0041</t>
        </is>
      </c>
      <c r="H85" s="74" t="inlineStr">
        <is>
          <t>Sapi perah</t>
        </is>
      </c>
      <c r="I85" s="75" t="n">
        <v>0</v>
      </c>
      <c r="J85" s="75" t="n">
        <v>1</v>
      </c>
      <c r="K85" s="75" t="n">
        <v>0</v>
      </c>
      <c r="L85" s="75" t="n">
        <v>0</v>
      </c>
      <c r="M85" s="75" t="n">
        <v>0</v>
      </c>
      <c r="N85" s="75" t="n">
        <v>0</v>
      </c>
      <c r="O85" s="75" t="n">
        <v>0</v>
      </c>
      <c r="P85" s="75" t="n">
        <v>0</v>
      </c>
      <c r="Q85" s="75" t="n">
        <v>0</v>
      </c>
      <c r="R85" s="74" t="inlineStr">
        <is>
          <t>Sapi perah</t>
        </is>
      </c>
      <c r="S85" s="75" t="n">
        <v>0</v>
      </c>
      <c r="T85" s="75" t="n">
        <v>1</v>
      </c>
      <c r="U85" s="75" t="n">
        <v>0</v>
      </c>
      <c r="V85" s="75" t="n">
        <v>0</v>
      </c>
      <c r="W85" s="75" t="n">
        <v>0</v>
      </c>
      <c r="X85" s="75" t="n">
        <v>0</v>
      </c>
      <c r="Y85" s="75" t="n">
        <v>0</v>
      </c>
      <c r="Z85" s="75" t="n">
        <v>0</v>
      </c>
      <c r="AA85" s="75" t="n">
        <v>0</v>
      </c>
      <c r="AB85" s="74" t="inlineStr">
        <is>
          <t>Sapi perah</t>
        </is>
      </c>
      <c r="AC85" s="75" t="n">
        <v>0</v>
      </c>
      <c r="AD85" s="75" t="n">
        <v>1</v>
      </c>
      <c r="AE85" s="75" t="n">
        <v>0</v>
      </c>
      <c r="AF85" s="75" t="n">
        <v>0</v>
      </c>
      <c r="AG85" s="75" t="n">
        <v>0</v>
      </c>
      <c r="AH85" s="75" t="n">
        <v>0</v>
      </c>
      <c r="AI85" s="75" t="n">
        <v>0</v>
      </c>
      <c r="AJ85" s="75" t="n">
        <v>0</v>
      </c>
      <c r="AK85" s="75" t="n">
        <v>0</v>
      </c>
      <c r="AL85" s="74" t="n"/>
      <c r="AM85" s="74" t="n"/>
      <c r="AN85" s="75" t="n">
        <v>9</v>
      </c>
      <c r="AO85" s="74" t="n"/>
      <c r="AP85" s="74" t="n"/>
      <c r="AQ85" s="74" t="n"/>
      <c r="AR85" s="74" t="n"/>
      <c r="AS85" s="74" t="n"/>
      <c r="AT85" s="74" t="n"/>
      <c r="AU85" s="74" t="n"/>
      <c r="AV85" s="74" t="n"/>
      <c r="AW85" s="75" t="n">
        <v>10</v>
      </c>
      <c r="AX85" s="74" t="n"/>
      <c r="AY85" s="74" t="n"/>
      <c r="AZ85" s="74" t="n"/>
      <c r="BA85" s="74" t="n"/>
      <c r="BB85" s="74" t="n"/>
      <c r="BC85" s="74" t="n"/>
      <c r="BD85" s="74" t="n"/>
      <c r="BE85" s="74" t="n"/>
      <c r="BF85" s="74" t="n"/>
      <c r="BG85" s="74" t="n"/>
      <c r="BH85" s="75" t="n">
        <v>1</v>
      </c>
      <c r="BI85" s="75" t="n">
        <v>0</v>
      </c>
      <c r="BJ85" s="75" t="n">
        <v>1</v>
      </c>
      <c r="BK85" s="75" t="n">
        <v>0</v>
      </c>
      <c r="BL85" s="74" t="n"/>
      <c r="BM85" s="74" t="n"/>
      <c r="BN85" s="74" t="n"/>
      <c r="BO85" s="74" t="n"/>
      <c r="BP85" s="74" t="n"/>
      <c r="BQ85" s="74" t="n"/>
      <c r="BR85" s="74" t="n"/>
      <c r="BS85" s="74" t="n"/>
      <c r="BT85" s="74" t="n"/>
      <c r="BU85" s="74" t="n"/>
      <c r="BV85" s="74" t="n"/>
      <c r="BW85" s="74" t="n"/>
      <c r="BX85" s="74" t="n"/>
      <c r="BY85" s="74" t="n"/>
      <c r="BZ85" s="74" t="n"/>
      <c r="CA85" s="74" t="n"/>
      <c r="CB85" s="74" t="n"/>
      <c r="CC85" s="74" t="n"/>
      <c r="CD85" s="74" t="n"/>
      <c r="CE85" s="74" t="n"/>
      <c r="CF85" s="74" t="n"/>
      <c r="CG85" s="74" t="n"/>
      <c r="CH85" s="74" t="n"/>
      <c r="CI85" s="74" t="n"/>
      <c r="CJ85" s="74" t="n"/>
      <c r="CK85" s="75" t="n">
        <v>695928821</v>
      </c>
      <c r="CL85" s="74" t="inlineStr">
        <is>
          <t>e0753e45-b331-4e8b-8517-ee88bd0ba824</t>
        </is>
      </c>
      <c r="CM85" s="72" t="n">
        <v>46094.60576388889</v>
      </c>
      <c r="CN85" s="74" t="n"/>
      <c r="CO85" s="74" t="n"/>
      <c r="CP85" s="74" t="inlineStr">
        <is>
          <t>submitted_via_web</t>
        </is>
      </c>
      <c r="CQ85" s="74" t="n"/>
      <c r="CR85" s="74" t="inlineStr">
        <is>
          <t>voP5hd3TJJNzzneN7cP2D6</t>
        </is>
      </c>
      <c r="CS85" s="74" t="n"/>
      <c r="CT85" s="74" t="inlineStr">
        <is>
          <t>uuid:e0753e45-b331-4e8b-8517-ee88bd0ba824</t>
        </is>
      </c>
      <c r="CU85" s="75" t="n">
        <v>84</v>
      </c>
    </row>
    <row r="86">
      <c r="A86" s="72" t="n">
        <v>46094.89743530093</v>
      </c>
      <c r="B86" s="72" t="n">
        <v>46094.89867427084</v>
      </c>
      <c r="C86" s="74" t="inlineStr">
        <is>
          <t>MARJUKI</t>
        </is>
      </c>
      <c r="D86" s="74" t="inlineStr">
        <is>
          <t>DIY</t>
        </is>
      </c>
      <c r="E86" s="74" t="inlineStr">
        <is>
          <t>Sleman</t>
        </is>
      </c>
      <c r="F86" s="74" t="inlineStr">
        <is>
          <t>Pakem</t>
        </is>
      </c>
      <c r="G86" s="74" t="inlineStr">
        <is>
          <t>UPP0002</t>
        </is>
      </c>
      <c r="H86" s="74" t="inlineStr">
        <is>
          <t>Sapi perah</t>
        </is>
      </c>
      <c r="I86" s="75" t="n">
        <v>0</v>
      </c>
      <c r="J86" s="75" t="n">
        <v>1</v>
      </c>
      <c r="K86" s="75" t="n">
        <v>0</v>
      </c>
      <c r="L86" s="75" t="n">
        <v>0</v>
      </c>
      <c r="M86" s="75" t="n">
        <v>0</v>
      </c>
      <c r="N86" s="75" t="n">
        <v>0</v>
      </c>
      <c r="O86" s="75" t="n">
        <v>0</v>
      </c>
      <c r="P86" s="75" t="n">
        <v>0</v>
      </c>
      <c r="Q86" s="75" t="n">
        <v>0</v>
      </c>
      <c r="R86" s="74" t="inlineStr">
        <is>
          <t>Sapi perah</t>
        </is>
      </c>
      <c r="S86" s="75" t="n">
        <v>0</v>
      </c>
      <c r="T86" s="75" t="n">
        <v>1</v>
      </c>
      <c r="U86" s="75" t="n">
        <v>0</v>
      </c>
      <c r="V86" s="75" t="n">
        <v>0</v>
      </c>
      <c r="W86" s="75" t="n">
        <v>0</v>
      </c>
      <c r="X86" s="75" t="n">
        <v>0</v>
      </c>
      <c r="Y86" s="75" t="n">
        <v>0</v>
      </c>
      <c r="Z86" s="75" t="n">
        <v>0</v>
      </c>
      <c r="AA86" s="75" t="n">
        <v>0</v>
      </c>
      <c r="AB86" s="74" t="inlineStr">
        <is>
          <t>Sapi perah</t>
        </is>
      </c>
      <c r="AC86" s="75" t="n">
        <v>0</v>
      </c>
      <c r="AD86" s="75" t="n">
        <v>1</v>
      </c>
      <c r="AE86" s="75" t="n">
        <v>0</v>
      </c>
      <c r="AF86" s="75" t="n">
        <v>0</v>
      </c>
      <c r="AG86" s="75" t="n">
        <v>0</v>
      </c>
      <c r="AH86" s="75" t="n">
        <v>0</v>
      </c>
      <c r="AI86" s="75" t="n">
        <v>0</v>
      </c>
      <c r="AJ86" s="75" t="n">
        <v>0</v>
      </c>
      <c r="AK86" s="75" t="n">
        <v>0</v>
      </c>
      <c r="AL86" s="74" t="n"/>
      <c r="AM86" s="74" t="n"/>
      <c r="AN86" s="75" t="n">
        <v>4</v>
      </c>
      <c r="AO86" s="74" t="n"/>
      <c r="AP86" s="74" t="n"/>
      <c r="AQ86" s="74" t="n"/>
      <c r="AR86" s="74" t="n"/>
      <c r="AS86" s="74" t="n"/>
      <c r="AT86" s="74" t="n"/>
      <c r="AU86" s="74" t="n"/>
      <c r="AV86" s="74" t="n"/>
      <c r="AW86" s="75" t="n">
        <v>7</v>
      </c>
      <c r="AX86" s="74" t="n"/>
      <c r="AY86" s="74" t="n"/>
      <c r="AZ86" s="74" t="n"/>
      <c r="BA86" s="74" t="n"/>
      <c r="BB86" s="74" t="n"/>
      <c r="BC86" s="74" t="n"/>
      <c r="BD86" s="74" t="n"/>
      <c r="BE86" s="74" t="n"/>
      <c r="BF86" s="74" t="n"/>
      <c r="BG86" s="74" t="n"/>
      <c r="BH86" s="75" t="n">
        <v>0</v>
      </c>
      <c r="BI86" s="75" t="n">
        <v>0</v>
      </c>
      <c r="BJ86" s="75" t="n">
        <v>2</v>
      </c>
      <c r="BK86" s="75" t="n">
        <v>0</v>
      </c>
      <c r="BL86" s="74" t="n"/>
      <c r="BM86" s="74" t="n"/>
      <c r="BN86" s="74" t="n"/>
      <c r="BO86" s="74" t="n"/>
      <c r="BP86" s="74" t="n"/>
      <c r="BQ86" s="74" t="n"/>
      <c r="BR86" s="74" t="n"/>
      <c r="BS86" s="74" t="n"/>
      <c r="BT86" s="74" t="n"/>
      <c r="BU86" s="74" t="n"/>
      <c r="BV86" s="74" t="n"/>
      <c r="BW86" s="74" t="n"/>
      <c r="BX86" s="74" t="n"/>
      <c r="BY86" s="74" t="n"/>
      <c r="BZ86" s="74" t="n"/>
      <c r="CA86" s="74" t="n"/>
      <c r="CB86" s="74" t="n"/>
      <c r="CC86" s="74" t="n"/>
      <c r="CD86" s="74" t="n"/>
      <c r="CE86" s="74" t="n"/>
      <c r="CF86" s="74" t="n"/>
      <c r="CG86" s="74" t="n"/>
      <c r="CH86" s="74" t="n"/>
      <c r="CI86" s="74" t="n"/>
      <c r="CJ86" s="74" t="n"/>
      <c r="CK86" s="75" t="n">
        <v>695930294</v>
      </c>
      <c r="CL86" s="74" t="inlineStr">
        <is>
          <t>8f76e7b6-1296-4093-927d-492431849a04</t>
        </is>
      </c>
      <c r="CM86" s="72" t="n">
        <v>46094.60701388889</v>
      </c>
      <c r="CN86" s="74" t="n"/>
      <c r="CO86" s="74" t="n"/>
      <c r="CP86" s="74" t="inlineStr">
        <is>
          <t>submitted_via_web</t>
        </is>
      </c>
      <c r="CQ86" s="74" t="n"/>
      <c r="CR86" s="74" t="inlineStr">
        <is>
          <t>voP5hd3TJJNzzneN7cP2D6</t>
        </is>
      </c>
      <c r="CS86" s="74" t="n"/>
      <c r="CT86" s="74" t="inlineStr">
        <is>
          <t>uuid:8f76e7b6-1296-4093-927d-492431849a04</t>
        </is>
      </c>
      <c r="CU86" s="75" t="n">
        <v>85</v>
      </c>
    </row>
    <row r="87">
      <c r="A87" s="72" t="n">
        <v>46094.8986747338</v>
      </c>
      <c r="B87" s="72" t="n">
        <v>46094.90045893518</v>
      </c>
      <c r="C87" s="74" t="inlineStr">
        <is>
          <t>SUHARTATIK/HENI</t>
        </is>
      </c>
      <c r="D87" s="74" t="inlineStr">
        <is>
          <t>DIY</t>
        </is>
      </c>
      <c r="E87" s="74" t="inlineStr">
        <is>
          <t>Sleman</t>
        </is>
      </c>
      <c r="F87" s="74" t="inlineStr">
        <is>
          <t>Turi</t>
        </is>
      </c>
      <c r="G87" s="74" t="inlineStr">
        <is>
          <t>BPP0139</t>
        </is>
      </c>
      <c r="H87" s="74" t="inlineStr">
        <is>
          <t>Tidak ada</t>
        </is>
      </c>
      <c r="I87" s="75" t="n">
        <v>0</v>
      </c>
      <c r="J87" s="75" t="n">
        <v>0</v>
      </c>
      <c r="K87" s="75" t="n">
        <v>0</v>
      </c>
      <c r="L87" s="75" t="n">
        <v>0</v>
      </c>
      <c r="M87" s="75" t="n">
        <v>0</v>
      </c>
      <c r="N87" s="75" t="n">
        <v>0</v>
      </c>
      <c r="O87" s="75" t="n">
        <v>0</v>
      </c>
      <c r="P87" s="75" t="n">
        <v>0</v>
      </c>
      <c r="Q87" s="75" t="n">
        <v>1</v>
      </c>
      <c r="R87" s="74" t="inlineStr">
        <is>
          <t>Tidak ada</t>
        </is>
      </c>
      <c r="S87" s="75" t="n">
        <v>0</v>
      </c>
      <c r="T87" s="75" t="n">
        <v>0</v>
      </c>
      <c r="U87" s="75" t="n">
        <v>0</v>
      </c>
      <c r="V87" s="75" t="n">
        <v>0</v>
      </c>
      <c r="W87" s="75" t="n">
        <v>0</v>
      </c>
      <c r="X87" s="75" t="n">
        <v>0</v>
      </c>
      <c r="Y87" s="75" t="n">
        <v>0</v>
      </c>
      <c r="Z87" s="75" t="n">
        <v>0</v>
      </c>
      <c r="AA87" s="75" t="n">
        <v>1</v>
      </c>
      <c r="AB87" s="74" t="inlineStr">
        <is>
          <t>Tidak ada</t>
        </is>
      </c>
      <c r="AC87" s="75" t="n">
        <v>0</v>
      </c>
      <c r="AD87" s="75" t="n">
        <v>0</v>
      </c>
      <c r="AE87" s="75" t="n">
        <v>0</v>
      </c>
      <c r="AF87" s="75" t="n">
        <v>0</v>
      </c>
      <c r="AG87" s="75" t="n">
        <v>0</v>
      </c>
      <c r="AH87" s="75" t="n">
        <v>0</v>
      </c>
      <c r="AI87" s="75" t="n">
        <v>0</v>
      </c>
      <c r="AJ87" s="75" t="n">
        <v>0</v>
      </c>
      <c r="AK87" s="75" t="n">
        <v>1</v>
      </c>
      <c r="AL87" s="74" t="n"/>
      <c r="AM87" s="74" t="n"/>
      <c r="AN87" s="74" t="n"/>
      <c r="AO87" s="74" t="n"/>
      <c r="AP87" s="74" t="n"/>
      <c r="AQ87" s="74" t="n"/>
      <c r="AR87" s="74" t="n"/>
      <c r="AS87" s="74" t="n"/>
      <c r="AT87" s="74" t="n"/>
      <c r="AU87" s="74" t="n"/>
      <c r="AV87" s="74" t="n"/>
      <c r="AW87" s="74" t="n"/>
      <c r="AX87" s="74" t="n"/>
      <c r="AY87" s="74" t="n"/>
      <c r="AZ87" s="74" t="n"/>
      <c r="BA87" s="74" t="n"/>
      <c r="BB87" s="74" t="n"/>
      <c r="BC87" s="74" t="n"/>
      <c r="BD87" s="74" t="n"/>
      <c r="BE87" s="74" t="n"/>
      <c r="BF87" s="74" t="n"/>
      <c r="BG87" s="74" t="n"/>
      <c r="BH87" s="74" t="n"/>
      <c r="BI87" s="74" t="n"/>
      <c r="BJ87" s="74" t="n"/>
      <c r="BK87" s="74" t="n"/>
      <c r="BL87" s="74" t="n"/>
      <c r="BM87" s="74" t="n"/>
      <c r="BN87" s="74" t="n"/>
      <c r="BO87" s="74" t="n"/>
      <c r="BP87" s="74" t="n"/>
      <c r="BQ87" s="74" t="n"/>
      <c r="BR87" s="74" t="n"/>
      <c r="BS87" s="74" t="n"/>
      <c r="BT87" s="74" t="n"/>
      <c r="BU87" s="74" t="n"/>
      <c r="BV87" s="74" t="n"/>
      <c r="BW87" s="74" t="n"/>
      <c r="BX87" s="74" t="n"/>
      <c r="BY87" s="74" t="n"/>
      <c r="BZ87" s="74" t="n"/>
      <c r="CA87" s="74" t="n"/>
      <c r="CB87" s="74" t="n"/>
      <c r="CC87" s="74" t="n"/>
      <c r="CD87" s="74" t="n"/>
      <c r="CE87" s="74" t="n"/>
      <c r="CF87" s="74" t="n"/>
      <c r="CG87" s="74" t="n"/>
      <c r="CH87" s="74" t="n"/>
      <c r="CI87" s="74" t="n"/>
      <c r="CJ87" s="74" t="inlineStr">
        <is>
          <t>Responden menggunakan limbah tahu untuk bahan bakar biogas</t>
        </is>
      </c>
      <c r="CK87" s="75" t="n">
        <v>695932821</v>
      </c>
      <c r="CL87" s="74" t="inlineStr">
        <is>
          <t>9e1f9943-1589-4d84-831a-35a314f90105</t>
        </is>
      </c>
      <c r="CM87" s="72" t="n">
        <v>46094.6087962963</v>
      </c>
      <c r="CN87" s="74" t="n"/>
      <c r="CO87" s="74" t="n"/>
      <c r="CP87" s="74" t="inlineStr">
        <is>
          <t>submitted_via_web</t>
        </is>
      </c>
      <c r="CQ87" s="74" t="n"/>
      <c r="CR87" s="74" t="inlineStr">
        <is>
          <t>voP5hd3TJJNzzneN7cP2D6</t>
        </is>
      </c>
      <c r="CS87" s="74" t="n"/>
      <c r="CT87" s="74" t="inlineStr">
        <is>
          <t>uuid:9e1f9943-1589-4d84-831a-35a314f90105</t>
        </is>
      </c>
      <c r="CU87" s="75" t="n">
        <v>86</v>
      </c>
    </row>
    <row r="88">
      <c r="A88" s="72" t="n">
        <v>46094.90045938658</v>
      </c>
      <c r="B88" s="72" t="n">
        <v>46094.90319953704</v>
      </c>
      <c r="C88" s="74" t="inlineStr">
        <is>
          <t>RUKIATUN/SLAMET</t>
        </is>
      </c>
      <c r="D88" s="74" t="inlineStr">
        <is>
          <t>DIY</t>
        </is>
      </c>
      <c r="E88" s="74" t="inlineStr">
        <is>
          <t>Sleman</t>
        </is>
      </c>
      <c r="F88" s="74" t="inlineStr">
        <is>
          <t>Ngaglik</t>
        </is>
      </c>
      <c r="G88" s="74" t="inlineStr">
        <is>
          <t>HIP0002</t>
        </is>
      </c>
      <c r="H88" s="74" t="inlineStr">
        <is>
          <t>Tidak ada</t>
        </is>
      </c>
      <c r="I88" s="75" t="n">
        <v>0</v>
      </c>
      <c r="J88" s="75" t="n">
        <v>0</v>
      </c>
      <c r="K88" s="75" t="n">
        <v>0</v>
      </c>
      <c r="L88" s="75" t="n">
        <v>0</v>
      </c>
      <c r="M88" s="75" t="n">
        <v>0</v>
      </c>
      <c r="N88" s="75" t="n">
        <v>0</v>
      </c>
      <c r="O88" s="75" t="n">
        <v>0</v>
      </c>
      <c r="P88" s="75" t="n">
        <v>0</v>
      </c>
      <c r="Q88" s="75" t="n">
        <v>1</v>
      </c>
      <c r="R88" s="74" t="inlineStr">
        <is>
          <t>Tidak ada</t>
        </is>
      </c>
      <c r="S88" s="75" t="n">
        <v>0</v>
      </c>
      <c r="T88" s="75" t="n">
        <v>0</v>
      </c>
      <c r="U88" s="75" t="n">
        <v>0</v>
      </c>
      <c r="V88" s="75" t="n">
        <v>0</v>
      </c>
      <c r="W88" s="75" t="n">
        <v>0</v>
      </c>
      <c r="X88" s="75" t="n">
        <v>0</v>
      </c>
      <c r="Y88" s="75" t="n">
        <v>0</v>
      </c>
      <c r="Z88" s="75" t="n">
        <v>0</v>
      </c>
      <c r="AA88" s="75" t="n">
        <v>1</v>
      </c>
      <c r="AB88" s="74" t="inlineStr">
        <is>
          <t>Tidak ada</t>
        </is>
      </c>
      <c r="AC88" s="75" t="n">
        <v>0</v>
      </c>
      <c r="AD88" s="75" t="n">
        <v>0</v>
      </c>
      <c r="AE88" s="75" t="n">
        <v>0</v>
      </c>
      <c r="AF88" s="75" t="n">
        <v>0</v>
      </c>
      <c r="AG88" s="75" t="n">
        <v>0</v>
      </c>
      <c r="AH88" s="75" t="n">
        <v>0</v>
      </c>
      <c r="AI88" s="75" t="n">
        <v>0</v>
      </c>
      <c r="AJ88" s="75" t="n">
        <v>0</v>
      </c>
      <c r="AK88" s="75" t="n">
        <v>1</v>
      </c>
      <c r="AL88" s="74" t="n"/>
      <c r="AM88" s="74" t="n"/>
      <c r="AN88" s="74" t="n"/>
      <c r="AO88" s="74" t="n"/>
      <c r="AP88" s="74" t="n"/>
      <c r="AQ88" s="74" t="n"/>
      <c r="AR88" s="74" t="n"/>
      <c r="AS88" s="74" t="n"/>
      <c r="AT88" s="74" t="n"/>
      <c r="AU88" s="74" t="n"/>
      <c r="AV88" s="74" t="n"/>
      <c r="AW88" s="74" t="n"/>
      <c r="AX88" s="74" t="n"/>
      <c r="AY88" s="74" t="n"/>
      <c r="AZ88" s="74" t="n"/>
      <c r="BA88" s="74" t="n"/>
      <c r="BB88" s="74" t="n"/>
      <c r="BC88" s="74" t="n"/>
      <c r="BD88" s="74" t="n"/>
      <c r="BE88" s="74" t="n"/>
      <c r="BF88" s="74" t="n"/>
      <c r="BG88" s="74" t="n"/>
      <c r="BH88" s="74" t="n"/>
      <c r="BI88" s="74" t="n"/>
      <c r="BJ88" s="74" t="n"/>
      <c r="BK88" s="74" t="n"/>
      <c r="BL88" s="74" t="n"/>
      <c r="BM88" s="74" t="n"/>
      <c r="BN88" s="74" t="n"/>
      <c r="BO88" s="74" t="n"/>
      <c r="BP88" s="74" t="n"/>
      <c r="BQ88" s="74" t="n"/>
      <c r="BR88" s="74" t="n"/>
      <c r="BS88" s="74" t="n"/>
      <c r="BT88" s="74" t="n"/>
      <c r="BU88" s="74" t="n"/>
      <c r="BV88" s="74" t="n"/>
      <c r="BW88" s="74" t="n"/>
      <c r="BX88" s="74" t="n"/>
      <c r="BY88" s="74" t="n"/>
      <c r="BZ88" s="74" t="n"/>
      <c r="CA88" s="74" t="n"/>
      <c r="CB88" s="74" t="n"/>
      <c r="CC88" s="74" t="n"/>
      <c r="CD88" s="74" t="n"/>
      <c r="CE88" s="74" t="n"/>
      <c r="CF88" s="74" t="n"/>
      <c r="CG88" s="74" t="n"/>
      <c r="CH88" s="74" t="n"/>
      <c r="CI88" s="74" t="n"/>
      <c r="CJ88" s="74" t="inlineStr">
        <is>
          <t>Responden tidak memiliki hewan, menggunakan limbah rumah tangga + mengambil kohe dari kandang kelompok terdekat 3 bulan 1x</t>
        </is>
      </c>
      <c r="CK88" s="75" t="n">
        <v>695936283</v>
      </c>
      <c r="CL88" s="74" t="inlineStr">
        <is>
          <t>38a49292-33d1-404a-aa20-a456cb410186</t>
        </is>
      </c>
      <c r="CM88" s="72" t="n">
        <v>46094.61152777778</v>
      </c>
      <c r="CN88" s="74" t="n"/>
      <c r="CO88" s="74" t="n"/>
      <c r="CP88" s="74" t="inlineStr">
        <is>
          <t>submitted_via_web</t>
        </is>
      </c>
      <c r="CQ88" s="74" t="n"/>
      <c r="CR88" s="74" t="inlineStr">
        <is>
          <t>voP5hd3TJJNzzneN7cP2D6</t>
        </is>
      </c>
      <c r="CS88" s="74" t="n"/>
      <c r="CT88" s="74" t="inlineStr">
        <is>
          <t>uuid:38a49292-33d1-404a-aa20-a456cb410186</t>
        </is>
      </c>
      <c r="CU88" s="75" t="n">
        <v>87</v>
      </c>
    </row>
    <row r="89">
      <c r="A89" s="72" t="n">
        <v>46094.9031999537</v>
      </c>
      <c r="B89" s="72" t="n">
        <v>46094.90542046296</v>
      </c>
      <c r="C89" s="74" t="inlineStr">
        <is>
          <t>WIDYO RAHARJO</t>
        </is>
      </c>
      <c r="D89" s="74" t="inlineStr">
        <is>
          <t>DIY</t>
        </is>
      </c>
      <c r="E89" s="74" t="inlineStr">
        <is>
          <t>Sleman</t>
        </is>
      </c>
      <c r="F89" s="74" t="inlineStr">
        <is>
          <t>Pakem</t>
        </is>
      </c>
      <c r="G89" s="74" t="inlineStr">
        <is>
          <t>HIP0111</t>
        </is>
      </c>
      <c r="H89" s="74" t="inlineStr">
        <is>
          <t>Sapi pedaging</t>
        </is>
      </c>
      <c r="I89" s="75" t="n">
        <v>1</v>
      </c>
      <c r="J89" s="75" t="n">
        <v>0</v>
      </c>
      <c r="K89" s="75" t="n">
        <v>0</v>
      </c>
      <c r="L89" s="75" t="n">
        <v>0</v>
      </c>
      <c r="M89" s="75" t="n">
        <v>0</v>
      </c>
      <c r="N89" s="75" t="n">
        <v>0</v>
      </c>
      <c r="O89" s="75" t="n">
        <v>0</v>
      </c>
      <c r="P89" s="75" t="n">
        <v>0</v>
      </c>
      <c r="Q89" s="75" t="n">
        <v>0</v>
      </c>
      <c r="R89" s="74" t="inlineStr">
        <is>
          <t>Sapi pedaging</t>
        </is>
      </c>
      <c r="S89" s="75" t="n">
        <v>1</v>
      </c>
      <c r="T89" s="75" t="n">
        <v>0</v>
      </c>
      <c r="U89" s="75" t="n">
        <v>0</v>
      </c>
      <c r="V89" s="75" t="n">
        <v>0</v>
      </c>
      <c r="W89" s="75" t="n">
        <v>0</v>
      </c>
      <c r="X89" s="75" t="n">
        <v>0</v>
      </c>
      <c r="Y89" s="75" t="n">
        <v>0</v>
      </c>
      <c r="Z89" s="75" t="n">
        <v>0</v>
      </c>
      <c r="AA89" s="75" t="n">
        <v>0</v>
      </c>
      <c r="AB89" s="74" t="inlineStr">
        <is>
          <t>Sapi pedaging</t>
        </is>
      </c>
      <c r="AC89" s="75" t="n">
        <v>1</v>
      </c>
      <c r="AD89" s="75" t="n">
        <v>0</v>
      </c>
      <c r="AE89" s="75" t="n">
        <v>0</v>
      </c>
      <c r="AF89" s="75" t="n">
        <v>0</v>
      </c>
      <c r="AG89" s="75" t="n">
        <v>0</v>
      </c>
      <c r="AH89" s="75" t="n">
        <v>0</v>
      </c>
      <c r="AI89" s="75" t="n">
        <v>0</v>
      </c>
      <c r="AJ89" s="75" t="n">
        <v>0</v>
      </c>
      <c r="AK89" s="75" t="n">
        <v>0</v>
      </c>
      <c r="AL89" s="74" t="n"/>
      <c r="AM89" s="75" t="n">
        <v>3</v>
      </c>
      <c r="AN89" s="74" t="n"/>
      <c r="AO89" s="74" t="n"/>
      <c r="AP89" s="74" t="n"/>
      <c r="AQ89" s="74" t="n"/>
      <c r="AR89" s="74" t="n"/>
      <c r="AS89" s="74" t="n"/>
      <c r="AT89" s="74" t="n"/>
      <c r="AU89" s="74" t="n"/>
      <c r="AV89" s="75" t="n">
        <v>5</v>
      </c>
      <c r="AW89" s="74" t="n"/>
      <c r="AX89" s="74" t="n"/>
      <c r="AY89" s="74" t="n"/>
      <c r="AZ89" s="74" t="n"/>
      <c r="BA89" s="74" t="n"/>
      <c r="BB89" s="74" t="n"/>
      <c r="BC89" s="74" t="n"/>
      <c r="BD89" s="75" t="n">
        <v>1</v>
      </c>
      <c r="BE89" s="75" t="n">
        <v>0</v>
      </c>
      <c r="BF89" s="75" t="n">
        <v>1</v>
      </c>
      <c r="BG89" s="75" t="n">
        <v>0</v>
      </c>
      <c r="BH89" s="74" t="n"/>
      <c r="BI89" s="74" t="n"/>
      <c r="BJ89" s="74" t="n"/>
      <c r="BK89" s="74" t="n"/>
      <c r="BL89" s="74" t="n"/>
      <c r="BM89" s="74" t="n"/>
      <c r="BN89" s="74" t="n"/>
      <c r="BO89" s="74" t="n"/>
      <c r="BP89" s="74" t="n"/>
      <c r="BQ89" s="74" t="n"/>
      <c r="BR89" s="74" t="n"/>
      <c r="BS89" s="74" t="n"/>
      <c r="BT89" s="74" t="n"/>
      <c r="BU89" s="74" t="n"/>
      <c r="BV89" s="74" t="n"/>
      <c r="BW89" s="74" t="n"/>
      <c r="BX89" s="74" t="n"/>
      <c r="BY89" s="74" t="n"/>
      <c r="BZ89" s="74" t="n"/>
      <c r="CA89" s="74" t="n"/>
      <c r="CB89" s="74" t="n"/>
      <c r="CC89" s="74" t="n"/>
      <c r="CD89" s="74" t="n"/>
      <c r="CE89" s="74" t="n"/>
      <c r="CF89" s="74" t="n"/>
      <c r="CG89" s="74" t="n"/>
      <c r="CH89" s="74" t="n"/>
      <c r="CI89" s="74" t="n"/>
      <c r="CJ89" s="74" t="n"/>
      <c r="CK89" s="75" t="n">
        <v>695938924</v>
      </c>
      <c r="CL89" s="74" t="inlineStr">
        <is>
          <t>8f191656-bb6e-4ef8-b3d6-97913561bace</t>
        </is>
      </c>
      <c r="CM89" s="72" t="n">
        <v>46094.61375</v>
      </c>
      <c r="CN89" s="74" t="n"/>
      <c r="CO89" s="74" t="n"/>
      <c r="CP89" s="74" t="inlineStr">
        <is>
          <t>submitted_via_web</t>
        </is>
      </c>
      <c r="CQ89" s="74" t="n"/>
      <c r="CR89" s="74" t="inlineStr">
        <is>
          <t>voP5hd3TJJNzzneN7cP2D6</t>
        </is>
      </c>
      <c r="CS89" s="74" t="n"/>
      <c r="CT89" s="74" t="inlineStr">
        <is>
          <t>uuid:8f191656-bb6e-4ef8-b3d6-97913561bace</t>
        </is>
      </c>
      <c r="CU89" s="75" t="n">
        <v>88</v>
      </c>
    </row>
    <row r="90">
      <c r="A90" s="72" t="n">
        <v>46094.90542089121</v>
      </c>
      <c r="B90" s="72" t="n">
        <v>46094.90720278935</v>
      </c>
      <c r="C90" s="74" t="inlineStr">
        <is>
          <t>MARIDI/SAMINAH</t>
        </is>
      </c>
      <c r="D90" s="74" t="inlineStr">
        <is>
          <t>DIY</t>
        </is>
      </c>
      <c r="E90" s="74" t="inlineStr">
        <is>
          <t>Sleman</t>
        </is>
      </c>
      <c r="F90" s="74" t="inlineStr">
        <is>
          <t>Pakem</t>
        </is>
      </c>
      <c r="G90" s="74" t="inlineStr">
        <is>
          <t>HIP0118</t>
        </is>
      </c>
      <c r="H90" s="74" t="inlineStr">
        <is>
          <t>Sapi pedaging</t>
        </is>
      </c>
      <c r="I90" s="75" t="n">
        <v>1</v>
      </c>
      <c r="J90" s="75" t="n">
        <v>0</v>
      </c>
      <c r="K90" s="75" t="n">
        <v>0</v>
      </c>
      <c r="L90" s="75" t="n">
        <v>0</v>
      </c>
      <c r="M90" s="75" t="n">
        <v>0</v>
      </c>
      <c r="N90" s="75" t="n">
        <v>0</v>
      </c>
      <c r="O90" s="75" t="n">
        <v>0</v>
      </c>
      <c r="P90" s="75" t="n">
        <v>0</v>
      </c>
      <c r="Q90" s="75" t="n">
        <v>0</v>
      </c>
      <c r="R90" s="74" t="inlineStr">
        <is>
          <t>Sapi pedaging</t>
        </is>
      </c>
      <c r="S90" s="75" t="n">
        <v>1</v>
      </c>
      <c r="T90" s="75" t="n">
        <v>0</v>
      </c>
      <c r="U90" s="75" t="n">
        <v>0</v>
      </c>
      <c r="V90" s="75" t="n">
        <v>0</v>
      </c>
      <c r="W90" s="75" t="n">
        <v>0</v>
      </c>
      <c r="X90" s="75" t="n">
        <v>0</v>
      </c>
      <c r="Y90" s="75" t="n">
        <v>0</v>
      </c>
      <c r="Z90" s="75" t="n">
        <v>0</v>
      </c>
      <c r="AA90" s="75" t="n">
        <v>0</v>
      </c>
      <c r="AB90" s="74" t="inlineStr">
        <is>
          <t>Sapi pedaging</t>
        </is>
      </c>
      <c r="AC90" s="75" t="n">
        <v>1</v>
      </c>
      <c r="AD90" s="75" t="n">
        <v>0</v>
      </c>
      <c r="AE90" s="75" t="n">
        <v>0</v>
      </c>
      <c r="AF90" s="75" t="n">
        <v>0</v>
      </c>
      <c r="AG90" s="75" t="n">
        <v>0</v>
      </c>
      <c r="AH90" s="75" t="n">
        <v>0</v>
      </c>
      <c r="AI90" s="75" t="n">
        <v>0</v>
      </c>
      <c r="AJ90" s="75" t="n">
        <v>0</v>
      </c>
      <c r="AK90" s="75" t="n">
        <v>0</v>
      </c>
      <c r="AL90" s="74" t="n"/>
      <c r="AM90" s="75" t="n">
        <v>5</v>
      </c>
      <c r="AN90" s="74" t="n"/>
      <c r="AO90" s="74" t="n"/>
      <c r="AP90" s="74" t="n"/>
      <c r="AQ90" s="74" t="n"/>
      <c r="AR90" s="74" t="n"/>
      <c r="AS90" s="74" t="n"/>
      <c r="AT90" s="74" t="n"/>
      <c r="AU90" s="74" t="n"/>
      <c r="AV90" s="75" t="n">
        <v>4</v>
      </c>
      <c r="AW90" s="74" t="n"/>
      <c r="AX90" s="74" t="n"/>
      <c r="AY90" s="74" t="n"/>
      <c r="AZ90" s="74" t="n"/>
      <c r="BA90" s="74" t="n"/>
      <c r="BB90" s="74" t="n"/>
      <c r="BC90" s="74" t="n"/>
      <c r="BD90" s="75" t="n">
        <v>0</v>
      </c>
      <c r="BE90" s="75" t="n">
        <v>0</v>
      </c>
      <c r="BF90" s="75" t="n">
        <v>1</v>
      </c>
      <c r="BG90" s="75" t="n">
        <v>0</v>
      </c>
      <c r="BH90" s="74" t="n"/>
      <c r="BI90" s="74" t="n"/>
      <c r="BJ90" s="74" t="n"/>
      <c r="BK90" s="74" t="n"/>
      <c r="BL90" s="74" t="n"/>
      <c r="BM90" s="74" t="n"/>
      <c r="BN90" s="74" t="n"/>
      <c r="BO90" s="74" t="n"/>
      <c r="BP90" s="74" t="n"/>
      <c r="BQ90" s="74" t="n"/>
      <c r="BR90" s="74" t="n"/>
      <c r="BS90" s="74" t="n"/>
      <c r="BT90" s="74" t="n"/>
      <c r="BU90" s="74" t="n"/>
      <c r="BV90" s="74" t="n"/>
      <c r="BW90" s="74" t="n"/>
      <c r="BX90" s="74" t="n"/>
      <c r="BY90" s="74" t="n"/>
      <c r="BZ90" s="74" t="n"/>
      <c r="CA90" s="74" t="n"/>
      <c r="CB90" s="74" t="n"/>
      <c r="CC90" s="74" t="n"/>
      <c r="CD90" s="74" t="n"/>
      <c r="CE90" s="74" t="n"/>
      <c r="CF90" s="74" t="n"/>
      <c r="CG90" s="74" t="n"/>
      <c r="CH90" s="74" t="n"/>
      <c r="CI90" s="74" t="n"/>
      <c r="CJ90" s="74" t="n"/>
      <c r="CK90" s="75" t="n">
        <v>695941403</v>
      </c>
      <c r="CL90" s="74" t="inlineStr">
        <is>
          <t>44fccad6-1ad4-4022-8312-b3580614341c</t>
        </is>
      </c>
      <c r="CM90" s="72" t="n">
        <v>46094.61553240741</v>
      </c>
      <c r="CN90" s="74" t="n"/>
      <c r="CO90" s="74" t="n"/>
      <c r="CP90" s="74" t="inlineStr">
        <is>
          <t>submitted_via_web</t>
        </is>
      </c>
      <c r="CQ90" s="74" t="n"/>
      <c r="CR90" s="74" t="inlineStr">
        <is>
          <t>voP5hd3TJJNzzneN7cP2D6</t>
        </is>
      </c>
      <c r="CS90" s="74" t="n"/>
      <c r="CT90" s="74" t="inlineStr">
        <is>
          <t>uuid:44fccad6-1ad4-4022-8312-b3580614341c</t>
        </is>
      </c>
      <c r="CU90" s="75" t="n">
        <v>89</v>
      </c>
    </row>
    <row r="91">
      <c r="A91" s="72" t="n">
        <v>46094.90720325232</v>
      </c>
      <c r="B91" s="72" t="n">
        <v>46094.91086619213</v>
      </c>
      <c r="C91" s="74" t="inlineStr">
        <is>
          <t>AGUS KHOLIQ</t>
        </is>
      </c>
      <c r="D91" s="74" t="inlineStr">
        <is>
          <t>DIY</t>
        </is>
      </c>
      <c r="E91" s="74" t="inlineStr">
        <is>
          <t>Sleman</t>
        </is>
      </c>
      <c r="F91" s="74" t="inlineStr">
        <is>
          <t>Sleman</t>
        </is>
      </c>
      <c r="G91" s="74" t="inlineStr">
        <is>
          <t>HIP0206</t>
        </is>
      </c>
      <c r="H91" s="74" t="inlineStr">
        <is>
          <t>Tidak ada</t>
        </is>
      </c>
      <c r="I91" s="75" t="n">
        <v>0</v>
      </c>
      <c r="J91" s="75" t="n">
        <v>0</v>
      </c>
      <c r="K91" s="75" t="n">
        <v>0</v>
      </c>
      <c r="L91" s="75" t="n">
        <v>0</v>
      </c>
      <c r="M91" s="75" t="n">
        <v>0</v>
      </c>
      <c r="N91" s="75" t="n">
        <v>0</v>
      </c>
      <c r="O91" s="75" t="n">
        <v>0</v>
      </c>
      <c r="P91" s="75" t="n">
        <v>0</v>
      </c>
      <c r="Q91" s="75" t="n">
        <v>1</v>
      </c>
      <c r="R91" s="74" t="inlineStr">
        <is>
          <t>Kuda</t>
        </is>
      </c>
      <c r="S91" s="75" t="n">
        <v>0</v>
      </c>
      <c r="T91" s="75" t="n">
        <v>0</v>
      </c>
      <c r="U91" s="75" t="n">
        <v>0</v>
      </c>
      <c r="V91" s="75" t="n">
        <v>0</v>
      </c>
      <c r="W91" s="75" t="n">
        <v>1</v>
      </c>
      <c r="X91" s="75" t="n">
        <v>0</v>
      </c>
      <c r="Y91" s="75" t="n">
        <v>0</v>
      </c>
      <c r="Z91" s="75" t="n">
        <v>0</v>
      </c>
      <c r="AA91" s="75" t="n">
        <v>0</v>
      </c>
      <c r="AB91" s="74" t="inlineStr">
        <is>
          <t>Tidak ada</t>
        </is>
      </c>
      <c r="AC91" s="75" t="n">
        <v>0</v>
      </c>
      <c r="AD91" s="75" t="n">
        <v>0</v>
      </c>
      <c r="AE91" s="75" t="n">
        <v>0</v>
      </c>
      <c r="AF91" s="75" t="n">
        <v>0</v>
      </c>
      <c r="AG91" s="75" t="n">
        <v>0</v>
      </c>
      <c r="AH91" s="75" t="n">
        <v>0</v>
      </c>
      <c r="AI91" s="75" t="n">
        <v>0</v>
      </c>
      <c r="AJ91" s="75" t="n">
        <v>0</v>
      </c>
      <c r="AK91" s="75" t="n">
        <v>1</v>
      </c>
      <c r="AL91" s="74" t="n"/>
      <c r="AM91" s="74" t="n"/>
      <c r="AN91" s="74" t="n"/>
      <c r="AO91" s="74" t="n"/>
      <c r="AP91" s="74" t="n"/>
      <c r="AQ91" s="74" t="n"/>
      <c r="AR91" s="74" t="n"/>
      <c r="AS91" s="74" t="n"/>
      <c r="AT91" s="74" t="n"/>
      <c r="AU91" s="74" t="n"/>
      <c r="AV91" s="74" t="n"/>
      <c r="AW91" s="74" t="n"/>
      <c r="AX91" s="74" t="n"/>
      <c r="AY91" s="74" t="n"/>
      <c r="AZ91" s="75" t="n">
        <v>3</v>
      </c>
      <c r="BA91" s="74" t="n"/>
      <c r="BB91" s="74" t="n"/>
      <c r="BC91" s="74" t="n"/>
      <c r="BD91" s="74" t="n"/>
      <c r="BE91" s="74" t="n"/>
      <c r="BF91" s="74" t="n"/>
      <c r="BG91" s="74" t="n"/>
      <c r="BH91" s="74" t="n"/>
      <c r="BI91" s="74" t="n"/>
      <c r="BJ91" s="74" t="n"/>
      <c r="BK91" s="74" t="n"/>
      <c r="BL91" s="74" t="n"/>
      <c r="BM91" s="74" t="n"/>
      <c r="BN91" s="74" t="n"/>
      <c r="BO91" s="74" t="n"/>
      <c r="BP91" s="74" t="n"/>
      <c r="BQ91" s="74" t="n"/>
      <c r="BR91" s="74" t="n"/>
      <c r="BS91" s="74" t="n"/>
      <c r="BT91" s="74" t="n"/>
      <c r="BU91" s="74" t="n"/>
      <c r="BV91" s="74" t="n"/>
      <c r="BW91" s="74" t="n"/>
      <c r="BX91" s="74" t="n"/>
      <c r="BY91" s="74" t="n"/>
      <c r="BZ91" s="74" t="n"/>
      <c r="CA91" s="74" t="n"/>
      <c r="CB91" s="74" t="n"/>
      <c r="CC91" s="74" t="n"/>
      <c r="CD91" s="74" t="n"/>
      <c r="CE91" s="74" t="n"/>
      <c r="CF91" s="74" t="n"/>
      <c r="CG91" s="74" t="n"/>
      <c r="CH91" s="74" t="n"/>
      <c r="CI91" s="74" t="n"/>
      <c r="CJ91" s="74" t="n"/>
      <c r="CK91" s="75" t="n">
        <v>695946251</v>
      </c>
      <c r="CL91" s="74" t="inlineStr">
        <is>
          <t>67d33f9b-451d-49c5-b425-31f74accd5cd</t>
        </is>
      </c>
      <c r="CM91" s="72" t="n">
        <v>46094.61921296296</v>
      </c>
      <c r="CN91" s="74" t="n"/>
      <c r="CO91" s="74" t="n"/>
      <c r="CP91" s="74" t="inlineStr">
        <is>
          <t>submitted_via_web</t>
        </is>
      </c>
      <c r="CQ91" s="74" t="n"/>
      <c r="CR91" s="74" t="inlineStr">
        <is>
          <t>voP5hd3TJJNzzneN7cP2D6</t>
        </is>
      </c>
      <c r="CS91" s="74" t="n"/>
      <c r="CT91" s="74" t="inlineStr">
        <is>
          <t>uuid:67d33f9b-451d-49c5-b425-31f74accd5cd</t>
        </is>
      </c>
      <c r="CU91" s="75" t="n">
        <v>90</v>
      </c>
    </row>
    <row r="92">
      <c r="A92" s="72" t="n">
        <v>46094.91086665509</v>
      </c>
      <c r="B92" s="72" t="n">
        <v>46094.91233209491</v>
      </c>
      <c r="C92" s="74" t="inlineStr">
        <is>
          <t>HARSONO</t>
        </is>
      </c>
      <c r="D92" s="74" t="inlineStr">
        <is>
          <t>DIY</t>
        </is>
      </c>
      <c r="E92" s="74" t="inlineStr">
        <is>
          <t>Sleman</t>
        </is>
      </c>
      <c r="F92" s="74" t="inlineStr">
        <is>
          <t>Cangkringan</t>
        </is>
      </c>
      <c r="G92" s="74" t="inlineStr">
        <is>
          <t>PBP1578</t>
        </is>
      </c>
      <c r="H92" s="74" t="inlineStr">
        <is>
          <t>Sapi pedaging</t>
        </is>
      </c>
      <c r="I92" s="75" t="n">
        <v>1</v>
      </c>
      <c r="J92" s="75" t="n">
        <v>0</v>
      </c>
      <c r="K92" s="75" t="n">
        <v>0</v>
      </c>
      <c r="L92" s="75" t="n">
        <v>0</v>
      </c>
      <c r="M92" s="75" t="n">
        <v>0</v>
      </c>
      <c r="N92" s="75" t="n">
        <v>0</v>
      </c>
      <c r="O92" s="75" t="n">
        <v>0</v>
      </c>
      <c r="P92" s="75" t="n">
        <v>0</v>
      </c>
      <c r="Q92" s="75" t="n">
        <v>0</v>
      </c>
      <c r="R92" s="74" t="inlineStr">
        <is>
          <t>Sapi pedaging</t>
        </is>
      </c>
      <c r="S92" s="75" t="n">
        <v>1</v>
      </c>
      <c r="T92" s="75" t="n">
        <v>0</v>
      </c>
      <c r="U92" s="75" t="n">
        <v>0</v>
      </c>
      <c r="V92" s="75" t="n">
        <v>0</v>
      </c>
      <c r="W92" s="75" t="n">
        <v>0</v>
      </c>
      <c r="X92" s="75" t="n">
        <v>0</v>
      </c>
      <c r="Y92" s="75" t="n">
        <v>0</v>
      </c>
      <c r="Z92" s="75" t="n">
        <v>0</v>
      </c>
      <c r="AA92" s="75" t="n">
        <v>0</v>
      </c>
      <c r="AB92" s="74" t="inlineStr">
        <is>
          <t>Sapi pedaging</t>
        </is>
      </c>
      <c r="AC92" s="75" t="n">
        <v>1</v>
      </c>
      <c r="AD92" s="75" t="n">
        <v>0</v>
      </c>
      <c r="AE92" s="75" t="n">
        <v>0</v>
      </c>
      <c r="AF92" s="75" t="n">
        <v>0</v>
      </c>
      <c r="AG92" s="75" t="n">
        <v>0</v>
      </c>
      <c r="AH92" s="75" t="n">
        <v>0</v>
      </c>
      <c r="AI92" s="75" t="n">
        <v>0</v>
      </c>
      <c r="AJ92" s="75" t="n">
        <v>0</v>
      </c>
      <c r="AK92" s="75" t="n">
        <v>0</v>
      </c>
      <c r="AL92" s="74" t="n"/>
      <c r="AM92" s="75" t="n">
        <v>4</v>
      </c>
      <c r="AN92" s="74" t="n"/>
      <c r="AO92" s="74" t="n"/>
      <c r="AP92" s="74" t="n"/>
      <c r="AQ92" s="74" t="n"/>
      <c r="AR92" s="74" t="n"/>
      <c r="AS92" s="74" t="n"/>
      <c r="AT92" s="74" t="n"/>
      <c r="AU92" s="74" t="n"/>
      <c r="AV92" s="75" t="n">
        <v>4</v>
      </c>
      <c r="AW92" s="74" t="n"/>
      <c r="AX92" s="74" t="n"/>
      <c r="AY92" s="74" t="n"/>
      <c r="AZ92" s="74" t="n"/>
      <c r="BA92" s="74" t="n"/>
      <c r="BB92" s="74" t="n"/>
      <c r="BC92" s="74" t="n"/>
      <c r="BD92" s="75" t="n">
        <v>1</v>
      </c>
      <c r="BE92" s="75" t="n">
        <v>0</v>
      </c>
      <c r="BF92" s="75" t="n">
        <v>1</v>
      </c>
      <c r="BG92" s="75" t="n">
        <v>0</v>
      </c>
      <c r="BH92" s="74" t="n"/>
      <c r="BI92" s="74" t="n"/>
      <c r="BJ92" s="74" t="n"/>
      <c r="BK92" s="74" t="n"/>
      <c r="BL92" s="74" t="n"/>
      <c r="BM92" s="74" t="n"/>
      <c r="BN92" s="74" t="n"/>
      <c r="BO92" s="74" t="n"/>
      <c r="BP92" s="74" t="n"/>
      <c r="BQ92" s="74" t="n"/>
      <c r="BR92" s="74" t="n"/>
      <c r="BS92" s="74" t="n"/>
      <c r="BT92" s="74" t="n"/>
      <c r="BU92" s="74" t="n"/>
      <c r="BV92" s="74" t="n"/>
      <c r="BW92" s="74" t="n"/>
      <c r="BX92" s="74" t="n"/>
      <c r="BY92" s="74" t="n"/>
      <c r="BZ92" s="74" t="n"/>
      <c r="CA92" s="74" t="n"/>
      <c r="CB92" s="74" t="n"/>
      <c r="CC92" s="74" t="n"/>
      <c r="CD92" s="74" t="n"/>
      <c r="CE92" s="74" t="n"/>
      <c r="CF92" s="74" t="n"/>
      <c r="CG92" s="74" t="n"/>
      <c r="CH92" s="74" t="n"/>
      <c r="CI92" s="74" t="n"/>
      <c r="CJ92" s="74" t="n"/>
      <c r="CK92" s="75" t="n">
        <v>695947871</v>
      </c>
      <c r="CL92" s="74" t="inlineStr">
        <is>
          <t>e6c13518-b8f3-4e5f-8413-e59a60b8e0d9</t>
        </is>
      </c>
      <c r="CM92" s="72" t="n">
        <v>46094.6206712963</v>
      </c>
      <c r="CN92" s="74" t="n"/>
      <c r="CO92" s="74" t="n"/>
      <c r="CP92" s="74" t="inlineStr">
        <is>
          <t>submitted_via_web</t>
        </is>
      </c>
      <c r="CQ92" s="74" t="n"/>
      <c r="CR92" s="74" t="inlineStr">
        <is>
          <t>voP5hd3TJJNzzneN7cP2D6</t>
        </is>
      </c>
      <c r="CS92" s="74" t="n"/>
      <c r="CT92" s="74" t="inlineStr">
        <is>
          <t>uuid:e6c13518-b8f3-4e5f-8413-e59a60b8e0d9</t>
        </is>
      </c>
      <c r="CU92" s="75" t="n">
        <v>91</v>
      </c>
    </row>
    <row r="93">
      <c r="A93" s="72" t="n">
        <v>46094.91233258102</v>
      </c>
      <c r="B93" s="72" t="n">
        <v>46094.91358180556</v>
      </c>
      <c r="C93" s="74" t="inlineStr">
        <is>
          <t>SUNARTO</t>
        </is>
      </c>
      <c r="D93" s="74" t="inlineStr">
        <is>
          <t>DIY</t>
        </is>
      </c>
      <c r="E93" s="74" t="inlineStr">
        <is>
          <t>Sleman</t>
        </is>
      </c>
      <c r="F93" s="74" t="inlineStr">
        <is>
          <t>Cangkringan</t>
        </is>
      </c>
      <c r="G93" s="74" t="inlineStr">
        <is>
          <t>PBP1583</t>
        </is>
      </c>
      <c r="H93" s="74" t="inlineStr">
        <is>
          <t>Sapi pedaging</t>
        </is>
      </c>
      <c r="I93" s="75" t="n">
        <v>1</v>
      </c>
      <c r="J93" s="75" t="n">
        <v>0</v>
      </c>
      <c r="K93" s="75" t="n">
        <v>0</v>
      </c>
      <c r="L93" s="75" t="n">
        <v>0</v>
      </c>
      <c r="M93" s="75" t="n">
        <v>0</v>
      </c>
      <c r="N93" s="75" t="n">
        <v>0</v>
      </c>
      <c r="O93" s="75" t="n">
        <v>0</v>
      </c>
      <c r="P93" s="75" t="n">
        <v>0</v>
      </c>
      <c r="Q93" s="75" t="n">
        <v>0</v>
      </c>
      <c r="R93" s="74" t="inlineStr">
        <is>
          <t>Sapi pedaging</t>
        </is>
      </c>
      <c r="S93" s="75" t="n">
        <v>1</v>
      </c>
      <c r="T93" s="75" t="n">
        <v>0</v>
      </c>
      <c r="U93" s="75" t="n">
        <v>0</v>
      </c>
      <c r="V93" s="75" t="n">
        <v>0</v>
      </c>
      <c r="W93" s="75" t="n">
        <v>0</v>
      </c>
      <c r="X93" s="75" t="n">
        <v>0</v>
      </c>
      <c r="Y93" s="75" t="n">
        <v>0</v>
      </c>
      <c r="Z93" s="75" t="n">
        <v>0</v>
      </c>
      <c r="AA93" s="75" t="n">
        <v>0</v>
      </c>
      <c r="AB93" s="74" t="inlineStr">
        <is>
          <t>Sapi pedaging</t>
        </is>
      </c>
      <c r="AC93" s="75" t="n">
        <v>1</v>
      </c>
      <c r="AD93" s="75" t="n">
        <v>0</v>
      </c>
      <c r="AE93" s="75" t="n">
        <v>0</v>
      </c>
      <c r="AF93" s="75" t="n">
        <v>0</v>
      </c>
      <c r="AG93" s="75" t="n">
        <v>0</v>
      </c>
      <c r="AH93" s="75" t="n">
        <v>0</v>
      </c>
      <c r="AI93" s="75" t="n">
        <v>0</v>
      </c>
      <c r="AJ93" s="75" t="n">
        <v>0</v>
      </c>
      <c r="AK93" s="75" t="n">
        <v>0</v>
      </c>
      <c r="AL93" s="74" t="n"/>
      <c r="AM93" s="75" t="n">
        <v>3</v>
      </c>
      <c r="AN93" s="74" t="n"/>
      <c r="AO93" s="74" t="n"/>
      <c r="AP93" s="74" t="n"/>
      <c r="AQ93" s="74" t="n"/>
      <c r="AR93" s="74" t="n"/>
      <c r="AS93" s="74" t="n"/>
      <c r="AT93" s="74" t="n"/>
      <c r="AU93" s="74" t="n"/>
      <c r="AV93" s="75" t="n">
        <v>1</v>
      </c>
      <c r="AW93" s="74" t="n"/>
      <c r="AX93" s="74" t="n"/>
      <c r="AY93" s="74" t="n"/>
      <c r="AZ93" s="74" t="n"/>
      <c r="BA93" s="74" t="n"/>
      <c r="BB93" s="74" t="n"/>
      <c r="BC93" s="74" t="n"/>
      <c r="BD93" s="75" t="n">
        <v>1</v>
      </c>
      <c r="BE93" s="75" t="n">
        <v>0</v>
      </c>
      <c r="BF93" s="75" t="n">
        <v>0</v>
      </c>
      <c r="BG93" s="75" t="n">
        <v>0</v>
      </c>
      <c r="BH93" s="74" t="n"/>
      <c r="BI93" s="74" t="n"/>
      <c r="BJ93" s="74" t="n"/>
      <c r="BK93" s="74" t="n"/>
      <c r="BL93" s="74" t="n"/>
      <c r="BM93" s="74" t="n"/>
      <c r="BN93" s="74" t="n"/>
      <c r="BO93" s="74" t="n"/>
      <c r="BP93" s="74" t="n"/>
      <c r="BQ93" s="74" t="n"/>
      <c r="BR93" s="74" t="n"/>
      <c r="BS93" s="74" t="n"/>
      <c r="BT93" s="74" t="n"/>
      <c r="BU93" s="74" t="n"/>
      <c r="BV93" s="74" t="n"/>
      <c r="BW93" s="74" t="n"/>
      <c r="BX93" s="74" t="n"/>
      <c r="BY93" s="74" t="n"/>
      <c r="BZ93" s="74" t="n"/>
      <c r="CA93" s="74" t="n"/>
      <c r="CB93" s="74" t="n"/>
      <c r="CC93" s="74" t="n"/>
      <c r="CD93" s="74" t="n"/>
      <c r="CE93" s="74" t="n"/>
      <c r="CF93" s="74" t="n"/>
      <c r="CG93" s="74" t="n"/>
      <c r="CH93" s="74" t="n"/>
      <c r="CI93" s="74" t="n"/>
      <c r="CJ93" s="74" t="n"/>
      <c r="CK93" s="75" t="n">
        <v>695949454</v>
      </c>
      <c r="CL93" s="74" t="inlineStr">
        <is>
          <t>7ce39a2e-f931-40b5-a812-774a22d7e461</t>
        </is>
      </c>
      <c r="CM93" s="72" t="n">
        <v>46094.6219212963</v>
      </c>
      <c r="CN93" s="74" t="n"/>
      <c r="CO93" s="74" t="n"/>
      <c r="CP93" s="74" t="inlineStr">
        <is>
          <t>submitted_via_web</t>
        </is>
      </c>
      <c r="CQ93" s="74" t="n"/>
      <c r="CR93" s="74" t="inlineStr">
        <is>
          <t>voP5hd3TJJNzzneN7cP2D6</t>
        </is>
      </c>
      <c r="CS93" s="74" t="n"/>
      <c r="CT93" s="74" t="inlineStr">
        <is>
          <t>uuid:7ce39a2e-f931-40b5-a812-774a22d7e461</t>
        </is>
      </c>
      <c r="CU93" s="75" t="n">
        <v>92</v>
      </c>
    </row>
    <row r="94">
      <c r="A94" s="72" t="n">
        <v>46094.91358226852</v>
      </c>
      <c r="B94" s="72" t="n">
        <v>46094.91633824074</v>
      </c>
      <c r="C94" s="74" t="inlineStr">
        <is>
          <t>SUYANTO</t>
        </is>
      </c>
      <c r="D94" s="74" t="inlineStr">
        <is>
          <t>DIY</t>
        </is>
      </c>
      <c r="E94" s="74" t="inlineStr">
        <is>
          <t>Sleman</t>
        </is>
      </c>
      <c r="F94" s="74" t="inlineStr">
        <is>
          <t>Cangkringan</t>
        </is>
      </c>
      <c r="G94" s="74" t="inlineStr">
        <is>
          <t>PBP1581</t>
        </is>
      </c>
      <c r="H94" s="74" t="inlineStr">
        <is>
          <t>Sapi pedaging</t>
        </is>
      </c>
      <c r="I94" s="75" t="n">
        <v>1</v>
      </c>
      <c r="J94" s="75" t="n">
        <v>0</v>
      </c>
      <c r="K94" s="75" t="n">
        <v>0</v>
      </c>
      <c r="L94" s="75" t="n">
        <v>0</v>
      </c>
      <c r="M94" s="75" t="n">
        <v>0</v>
      </c>
      <c r="N94" s="75" t="n">
        <v>0</v>
      </c>
      <c r="O94" s="75" t="n">
        <v>0</v>
      </c>
      <c r="P94" s="75" t="n">
        <v>0</v>
      </c>
      <c r="Q94" s="75" t="n">
        <v>0</v>
      </c>
      <c r="R94" s="74" t="inlineStr">
        <is>
          <t>Sapi pedaging</t>
        </is>
      </c>
      <c r="S94" s="75" t="n">
        <v>1</v>
      </c>
      <c r="T94" s="75" t="n">
        <v>0</v>
      </c>
      <c r="U94" s="75" t="n">
        <v>0</v>
      </c>
      <c r="V94" s="75" t="n">
        <v>0</v>
      </c>
      <c r="W94" s="75" t="n">
        <v>0</v>
      </c>
      <c r="X94" s="75" t="n">
        <v>0</v>
      </c>
      <c r="Y94" s="75" t="n">
        <v>0</v>
      </c>
      <c r="Z94" s="75" t="n">
        <v>0</v>
      </c>
      <c r="AA94" s="75" t="n">
        <v>0</v>
      </c>
      <c r="AB94" s="74" t="inlineStr">
        <is>
          <t>Sapi pedaging</t>
        </is>
      </c>
      <c r="AC94" s="75" t="n">
        <v>1</v>
      </c>
      <c r="AD94" s="75" t="n">
        <v>0</v>
      </c>
      <c r="AE94" s="75" t="n">
        <v>0</v>
      </c>
      <c r="AF94" s="75" t="n">
        <v>0</v>
      </c>
      <c r="AG94" s="75" t="n">
        <v>0</v>
      </c>
      <c r="AH94" s="75" t="n">
        <v>0</v>
      </c>
      <c r="AI94" s="75" t="n">
        <v>0</v>
      </c>
      <c r="AJ94" s="75" t="n">
        <v>0</v>
      </c>
      <c r="AK94" s="75" t="n">
        <v>0</v>
      </c>
      <c r="AL94" s="74" t="n"/>
      <c r="AM94" s="75" t="n">
        <v>4</v>
      </c>
      <c r="AN94" s="74" t="n"/>
      <c r="AO94" s="74" t="n"/>
      <c r="AP94" s="74" t="n"/>
      <c r="AQ94" s="74" t="n"/>
      <c r="AR94" s="74" t="n"/>
      <c r="AS94" s="74" t="n"/>
      <c r="AT94" s="74" t="n"/>
      <c r="AU94" s="74" t="n"/>
      <c r="AV94" s="75" t="n">
        <v>3</v>
      </c>
      <c r="AW94" s="74" t="n"/>
      <c r="AX94" s="74" t="n"/>
      <c r="AY94" s="74" t="n"/>
      <c r="AZ94" s="74" t="n"/>
      <c r="BA94" s="74" t="n"/>
      <c r="BB94" s="74" t="n"/>
      <c r="BC94" s="74" t="n"/>
      <c r="BD94" s="75" t="n">
        <v>1</v>
      </c>
      <c r="BE94" s="75" t="n">
        <v>0</v>
      </c>
      <c r="BF94" s="75" t="n">
        <v>1</v>
      </c>
      <c r="BG94" s="75" t="n">
        <v>0</v>
      </c>
      <c r="BH94" s="74" t="n"/>
      <c r="BI94" s="74" t="n"/>
      <c r="BJ94" s="74" t="n"/>
      <c r="BK94" s="74" t="n"/>
      <c r="BL94" s="74" t="n"/>
      <c r="BM94" s="74" t="n"/>
      <c r="BN94" s="74" t="n"/>
      <c r="BO94" s="74" t="n"/>
      <c r="BP94" s="74" t="n"/>
      <c r="BQ94" s="74" t="n"/>
      <c r="BR94" s="74" t="n"/>
      <c r="BS94" s="74" t="n"/>
      <c r="BT94" s="74" t="n"/>
      <c r="BU94" s="74" t="n"/>
      <c r="BV94" s="74" t="n"/>
      <c r="BW94" s="74" t="n"/>
      <c r="BX94" s="74" t="n"/>
      <c r="BY94" s="74" t="n"/>
      <c r="BZ94" s="74" t="n"/>
      <c r="CA94" s="74" t="n"/>
      <c r="CB94" s="74" t="n"/>
      <c r="CC94" s="74" t="n"/>
      <c r="CD94" s="74" t="n"/>
      <c r="CE94" s="74" t="n"/>
      <c r="CF94" s="74" t="n"/>
      <c r="CG94" s="74" t="n"/>
      <c r="CH94" s="74" t="n"/>
      <c r="CI94" s="74" t="n"/>
      <c r="CJ94" s="74" t="n"/>
      <c r="CK94" s="75" t="n">
        <v>695952643</v>
      </c>
      <c r="CL94" s="74" t="inlineStr">
        <is>
          <t>18ff1791-165b-45da-9706-eb868659ff08</t>
        </is>
      </c>
      <c r="CM94" s="72" t="n">
        <v>46094.62467592592</v>
      </c>
      <c r="CN94" s="74" t="n"/>
      <c r="CO94" s="74" t="n"/>
      <c r="CP94" s="74" t="inlineStr">
        <is>
          <t>submitted_via_web</t>
        </is>
      </c>
      <c r="CQ94" s="74" t="n"/>
      <c r="CR94" s="74" t="inlineStr">
        <is>
          <t>voP5hd3TJJNzzneN7cP2D6</t>
        </is>
      </c>
      <c r="CS94" s="74" t="n"/>
      <c r="CT94" s="74" t="inlineStr">
        <is>
          <t>uuid:18ff1791-165b-45da-9706-eb868659ff08</t>
        </is>
      </c>
      <c r="CU94" s="75" t="n">
        <v>93</v>
      </c>
    </row>
    <row r="95">
      <c r="A95" s="72" t="n">
        <v>46094.91633868055</v>
      </c>
      <c r="B95" s="72" t="n">
        <v>46094.9188028125</v>
      </c>
      <c r="C95" s="74" t="inlineStr">
        <is>
          <t>SUHAJI/SUTINI</t>
        </is>
      </c>
      <c r="D95" s="74" t="inlineStr">
        <is>
          <t>DIY</t>
        </is>
      </c>
      <c r="E95" s="74" t="inlineStr">
        <is>
          <t>Sleman</t>
        </is>
      </c>
      <c r="F95" s="74" t="inlineStr">
        <is>
          <t>Cangkringan</t>
        </is>
      </c>
      <c r="G95" s="74" t="inlineStr">
        <is>
          <t>PBP1588</t>
        </is>
      </c>
      <c r="H95" s="74" t="inlineStr">
        <is>
          <t>Sapi pedaging</t>
        </is>
      </c>
      <c r="I95" s="75" t="n">
        <v>1</v>
      </c>
      <c r="J95" s="75" t="n">
        <v>0</v>
      </c>
      <c r="K95" s="75" t="n">
        <v>0</v>
      </c>
      <c r="L95" s="75" t="n">
        <v>0</v>
      </c>
      <c r="M95" s="75" t="n">
        <v>0</v>
      </c>
      <c r="N95" s="75" t="n">
        <v>0</v>
      </c>
      <c r="O95" s="75" t="n">
        <v>0</v>
      </c>
      <c r="P95" s="75" t="n">
        <v>0</v>
      </c>
      <c r="Q95" s="75" t="n">
        <v>0</v>
      </c>
      <c r="R95" s="74" t="inlineStr">
        <is>
          <t>Tidak ada</t>
        </is>
      </c>
      <c r="S95" s="75" t="n">
        <v>0</v>
      </c>
      <c r="T95" s="75" t="n">
        <v>0</v>
      </c>
      <c r="U95" s="75" t="n">
        <v>0</v>
      </c>
      <c r="V95" s="75" t="n">
        <v>0</v>
      </c>
      <c r="W95" s="75" t="n">
        <v>0</v>
      </c>
      <c r="X95" s="75" t="n">
        <v>0</v>
      </c>
      <c r="Y95" s="75" t="n">
        <v>0</v>
      </c>
      <c r="Z95" s="75" t="n">
        <v>0</v>
      </c>
      <c r="AA95" s="75" t="n">
        <v>1</v>
      </c>
      <c r="AB95" s="74" t="inlineStr">
        <is>
          <t>Tidak ada</t>
        </is>
      </c>
      <c r="AC95" s="75" t="n">
        <v>0</v>
      </c>
      <c r="AD95" s="75" t="n">
        <v>0</v>
      </c>
      <c r="AE95" s="75" t="n">
        <v>0</v>
      </c>
      <c r="AF95" s="75" t="n">
        <v>0</v>
      </c>
      <c r="AG95" s="75" t="n">
        <v>0</v>
      </c>
      <c r="AH95" s="75" t="n">
        <v>0</v>
      </c>
      <c r="AI95" s="75" t="n">
        <v>0</v>
      </c>
      <c r="AJ95" s="75" t="n">
        <v>0</v>
      </c>
      <c r="AK95" s="75" t="n">
        <v>1</v>
      </c>
      <c r="AL95" s="74" t="n"/>
      <c r="AM95" s="75" t="n">
        <v>5</v>
      </c>
      <c r="AN95" s="74" t="n"/>
      <c r="AO95" s="74" t="n"/>
      <c r="AP95" s="74" t="n"/>
      <c r="AQ95" s="74" t="n"/>
      <c r="AR95" s="74" t="n"/>
      <c r="AS95" s="74" t="n"/>
      <c r="AT95" s="74" t="n"/>
      <c r="AU95" s="74" t="n"/>
      <c r="AV95" s="74" t="n"/>
      <c r="AW95" s="74" t="n"/>
      <c r="AX95" s="74" t="n"/>
      <c r="AY95" s="74" t="n"/>
      <c r="AZ95" s="74" t="n"/>
      <c r="BA95" s="74" t="n"/>
      <c r="BB95" s="74" t="n"/>
      <c r="BC95" s="74" t="n"/>
      <c r="BD95" s="74" t="n"/>
      <c r="BE95" s="74" t="n"/>
      <c r="BF95" s="74" t="n"/>
      <c r="BG95" s="74" t="n"/>
      <c r="BH95" s="74" t="n"/>
      <c r="BI95" s="74" t="n"/>
      <c r="BJ95" s="74" t="n"/>
      <c r="BK95" s="74" t="n"/>
      <c r="BL95" s="74" t="n"/>
      <c r="BM95" s="74" t="n"/>
      <c r="BN95" s="74" t="n"/>
      <c r="BO95" s="74" t="n"/>
      <c r="BP95" s="74" t="n"/>
      <c r="BQ95" s="74" t="n"/>
      <c r="BR95" s="74" t="n"/>
      <c r="BS95" s="74" t="n"/>
      <c r="BT95" s="74" t="n"/>
      <c r="BU95" s="74" t="n"/>
      <c r="BV95" s="74" t="n"/>
      <c r="BW95" s="74" t="n"/>
      <c r="BX95" s="74" t="n"/>
      <c r="BY95" s="74" t="n"/>
      <c r="BZ95" s="74" t="n"/>
      <c r="CA95" s="74" t="n"/>
      <c r="CB95" s="74" t="n"/>
      <c r="CC95" s="74" t="n"/>
      <c r="CD95" s="74" t="n"/>
      <c r="CE95" s="74" t="n"/>
      <c r="CF95" s="74" t="n"/>
      <c r="CG95" s="74" t="n"/>
      <c r="CH95" s="74" t="n"/>
      <c r="CI95" s="74" t="n"/>
      <c r="CJ95" s="74" t="inlineStr">
        <is>
          <t>Setelah user meninggal dunia, oleh keluarga hewan ternak di jual semua. Responden adalah anak dari Suhaji</t>
        </is>
      </c>
      <c r="CK95" s="75" t="n">
        <v>695956079</v>
      </c>
      <c r="CL95" s="74" t="inlineStr">
        <is>
          <t>359fcc1c-87ef-4fdd-8618-530ad1a87bba</t>
        </is>
      </c>
      <c r="CM95" s="72" t="n">
        <v>46094.6271412037</v>
      </c>
      <c r="CN95" s="74" t="n"/>
      <c r="CO95" s="74" t="n"/>
      <c r="CP95" s="74" t="inlineStr">
        <is>
          <t>submitted_via_web</t>
        </is>
      </c>
      <c r="CQ95" s="74" t="n"/>
      <c r="CR95" s="74" t="inlineStr">
        <is>
          <t>voP5hd3TJJNzzneN7cP2D6</t>
        </is>
      </c>
      <c r="CS95" s="74" t="n"/>
      <c r="CT95" s="74" t="inlineStr">
        <is>
          <t>uuid:359fcc1c-87ef-4fdd-8618-530ad1a87bba</t>
        </is>
      </c>
      <c r="CU95" s="75" t="n">
        <v>94</v>
      </c>
    </row>
    <row r="96">
      <c r="A96" s="72" t="n">
        <v>46094.9188037037</v>
      </c>
      <c r="B96" s="72" t="n">
        <v>46094.92009074074</v>
      </c>
      <c r="C96" s="74" t="inlineStr">
        <is>
          <t>NGADIMIN</t>
        </is>
      </c>
      <c r="D96" s="74" t="inlineStr">
        <is>
          <t>DIY</t>
        </is>
      </c>
      <c r="E96" s="74" t="inlineStr">
        <is>
          <t>Sleman</t>
        </is>
      </c>
      <c r="F96" s="74" t="inlineStr">
        <is>
          <t>Cangkringan</t>
        </is>
      </c>
      <c r="G96" s="74" t="inlineStr">
        <is>
          <t>PBP1587</t>
        </is>
      </c>
      <c r="H96" s="74" t="inlineStr">
        <is>
          <t>Sapi pedaging</t>
        </is>
      </c>
      <c r="I96" s="75" t="n">
        <v>1</v>
      </c>
      <c r="J96" s="75" t="n">
        <v>0</v>
      </c>
      <c r="K96" s="75" t="n">
        <v>0</v>
      </c>
      <c r="L96" s="75" t="n">
        <v>0</v>
      </c>
      <c r="M96" s="75" t="n">
        <v>0</v>
      </c>
      <c r="N96" s="75" t="n">
        <v>0</v>
      </c>
      <c r="O96" s="75" t="n">
        <v>0</v>
      </c>
      <c r="P96" s="75" t="n">
        <v>0</v>
      </c>
      <c r="Q96" s="75" t="n">
        <v>0</v>
      </c>
      <c r="R96" s="74" t="inlineStr">
        <is>
          <t>Sapi pedaging</t>
        </is>
      </c>
      <c r="S96" s="75" t="n">
        <v>1</v>
      </c>
      <c r="T96" s="75" t="n">
        <v>0</v>
      </c>
      <c r="U96" s="75" t="n">
        <v>0</v>
      </c>
      <c r="V96" s="75" t="n">
        <v>0</v>
      </c>
      <c r="W96" s="75" t="n">
        <v>0</v>
      </c>
      <c r="X96" s="75" t="n">
        <v>0</v>
      </c>
      <c r="Y96" s="75" t="n">
        <v>0</v>
      </c>
      <c r="Z96" s="75" t="n">
        <v>0</v>
      </c>
      <c r="AA96" s="75" t="n">
        <v>0</v>
      </c>
      <c r="AB96" s="74" t="inlineStr">
        <is>
          <t>Sapi pedaging</t>
        </is>
      </c>
      <c r="AC96" s="75" t="n">
        <v>1</v>
      </c>
      <c r="AD96" s="75" t="n">
        <v>0</v>
      </c>
      <c r="AE96" s="75" t="n">
        <v>0</v>
      </c>
      <c r="AF96" s="75" t="n">
        <v>0</v>
      </c>
      <c r="AG96" s="75" t="n">
        <v>0</v>
      </c>
      <c r="AH96" s="75" t="n">
        <v>0</v>
      </c>
      <c r="AI96" s="75" t="n">
        <v>0</v>
      </c>
      <c r="AJ96" s="75" t="n">
        <v>0</v>
      </c>
      <c r="AK96" s="75" t="n">
        <v>0</v>
      </c>
      <c r="AL96" s="74" t="n"/>
      <c r="AM96" s="75" t="n">
        <v>3</v>
      </c>
      <c r="AN96" s="74" t="n"/>
      <c r="AO96" s="74" t="n"/>
      <c r="AP96" s="74" t="n"/>
      <c r="AQ96" s="74" t="n"/>
      <c r="AR96" s="74" t="n"/>
      <c r="AS96" s="74" t="n"/>
      <c r="AT96" s="74" t="n"/>
      <c r="AU96" s="74" t="n"/>
      <c r="AV96" s="75" t="n">
        <v>7</v>
      </c>
      <c r="AW96" s="74" t="n"/>
      <c r="AX96" s="74" t="n"/>
      <c r="AY96" s="74" t="n"/>
      <c r="AZ96" s="74" t="n"/>
      <c r="BA96" s="74" t="n"/>
      <c r="BB96" s="74" t="n"/>
      <c r="BC96" s="74" t="n"/>
      <c r="BD96" s="75" t="n">
        <v>0</v>
      </c>
      <c r="BE96" s="75" t="n">
        <v>2</v>
      </c>
      <c r="BF96" s="75" t="n">
        <v>0</v>
      </c>
      <c r="BG96" s="75" t="n">
        <v>0</v>
      </c>
      <c r="BH96" s="74" t="n"/>
      <c r="BI96" s="74" t="n"/>
      <c r="BJ96" s="74" t="n"/>
      <c r="BK96" s="74" t="n"/>
      <c r="BL96" s="74" t="n"/>
      <c r="BM96" s="74" t="n"/>
      <c r="BN96" s="74" t="n"/>
      <c r="BO96" s="74" t="n"/>
      <c r="BP96" s="74" t="n"/>
      <c r="BQ96" s="74" t="n"/>
      <c r="BR96" s="74" t="n"/>
      <c r="BS96" s="74" t="n"/>
      <c r="BT96" s="74" t="n"/>
      <c r="BU96" s="74" t="n"/>
      <c r="BV96" s="74" t="n"/>
      <c r="BW96" s="74" t="n"/>
      <c r="BX96" s="74" t="n"/>
      <c r="BY96" s="74" t="n"/>
      <c r="BZ96" s="74" t="n"/>
      <c r="CA96" s="74" t="n"/>
      <c r="CB96" s="74" t="n"/>
      <c r="CC96" s="74" t="n"/>
      <c r="CD96" s="74" t="n"/>
      <c r="CE96" s="74" t="n"/>
      <c r="CF96" s="74" t="n"/>
      <c r="CG96" s="74" t="n"/>
      <c r="CH96" s="74" t="n"/>
      <c r="CI96" s="74" t="n"/>
      <c r="CJ96" s="74" t="n"/>
      <c r="CK96" s="75" t="n">
        <v>695957602</v>
      </c>
      <c r="CL96" s="74" t="inlineStr">
        <is>
          <t>498b449a-e320-4f1a-bbb5-6484763ca25d</t>
        </is>
      </c>
      <c r="CM96" s="72" t="n">
        <v>46094.62842592593</v>
      </c>
      <c r="CN96" s="74" t="n"/>
      <c r="CO96" s="74" t="n"/>
      <c r="CP96" s="74" t="inlineStr">
        <is>
          <t>submitted_via_web</t>
        </is>
      </c>
      <c r="CQ96" s="74" t="n"/>
      <c r="CR96" s="74" t="inlineStr">
        <is>
          <t>voP5hd3TJJNzzneN7cP2D6</t>
        </is>
      </c>
      <c r="CS96" s="74" t="n"/>
      <c r="CT96" s="74" t="inlineStr">
        <is>
          <t>uuid:498b449a-e320-4f1a-bbb5-6484763ca25d</t>
        </is>
      </c>
      <c r="CU96" s="75" t="n">
        <v>95</v>
      </c>
    </row>
    <row r="97">
      <c r="A97" s="72" t="n">
        <v>46094.92009133102</v>
      </c>
      <c r="B97" s="72" t="n">
        <v>46094.9220484375</v>
      </c>
      <c r="C97" s="74" t="inlineStr">
        <is>
          <t>SUHARJO</t>
        </is>
      </c>
      <c r="D97" s="74" t="inlineStr">
        <is>
          <t>DIY</t>
        </is>
      </c>
      <c r="E97" s="74" t="inlineStr">
        <is>
          <t>Sleman</t>
        </is>
      </c>
      <c r="F97" s="74" t="inlineStr">
        <is>
          <t>Turi</t>
        </is>
      </c>
      <c r="G97" s="74" t="inlineStr">
        <is>
          <t>LPP0140</t>
        </is>
      </c>
      <c r="H97" s="74" t="inlineStr">
        <is>
          <t>Sapi pedaging</t>
        </is>
      </c>
      <c r="I97" s="75" t="n">
        <v>1</v>
      </c>
      <c r="J97" s="75" t="n">
        <v>0</v>
      </c>
      <c r="K97" s="75" t="n">
        <v>0</v>
      </c>
      <c r="L97" s="75" t="n">
        <v>0</v>
      </c>
      <c r="M97" s="75" t="n">
        <v>0</v>
      </c>
      <c r="N97" s="75" t="n">
        <v>0</v>
      </c>
      <c r="O97" s="75" t="n">
        <v>0</v>
      </c>
      <c r="P97" s="75" t="n">
        <v>0</v>
      </c>
      <c r="Q97" s="75" t="n">
        <v>0</v>
      </c>
      <c r="R97" s="74" t="inlineStr">
        <is>
          <t>Sapi pedaging</t>
        </is>
      </c>
      <c r="S97" s="75" t="n">
        <v>1</v>
      </c>
      <c r="T97" s="75" t="n">
        <v>0</v>
      </c>
      <c r="U97" s="75" t="n">
        <v>0</v>
      </c>
      <c r="V97" s="75" t="n">
        <v>0</v>
      </c>
      <c r="W97" s="75" t="n">
        <v>0</v>
      </c>
      <c r="X97" s="75" t="n">
        <v>0</v>
      </c>
      <c r="Y97" s="75" t="n">
        <v>0</v>
      </c>
      <c r="Z97" s="75" t="n">
        <v>0</v>
      </c>
      <c r="AA97" s="75" t="n">
        <v>0</v>
      </c>
      <c r="AB97" s="74" t="inlineStr">
        <is>
          <t>Tidak ada</t>
        </is>
      </c>
      <c r="AC97" s="75" t="n">
        <v>0</v>
      </c>
      <c r="AD97" s="75" t="n">
        <v>0</v>
      </c>
      <c r="AE97" s="75" t="n">
        <v>0</v>
      </c>
      <c r="AF97" s="75" t="n">
        <v>0</v>
      </c>
      <c r="AG97" s="75" t="n">
        <v>0</v>
      </c>
      <c r="AH97" s="75" t="n">
        <v>0</v>
      </c>
      <c r="AI97" s="75" t="n">
        <v>0</v>
      </c>
      <c r="AJ97" s="75" t="n">
        <v>0</v>
      </c>
      <c r="AK97" s="75" t="n">
        <v>1</v>
      </c>
      <c r="AL97" s="74" t="n"/>
      <c r="AM97" s="75" t="n">
        <v>2</v>
      </c>
      <c r="AN97" s="74" t="n"/>
      <c r="AO97" s="74" t="n"/>
      <c r="AP97" s="74" t="n"/>
      <c r="AQ97" s="74" t="n"/>
      <c r="AR97" s="74" t="n"/>
      <c r="AS97" s="74" t="n"/>
      <c r="AT97" s="74" t="n"/>
      <c r="AU97" s="74" t="n"/>
      <c r="AV97" s="75" t="n">
        <v>2</v>
      </c>
      <c r="AW97" s="74" t="n"/>
      <c r="AX97" s="74" t="n"/>
      <c r="AY97" s="74" t="n"/>
      <c r="AZ97" s="74" t="n"/>
      <c r="BA97" s="74" t="n"/>
      <c r="BB97" s="74" t="n"/>
      <c r="BC97" s="74" t="n"/>
      <c r="BD97" s="74" t="n"/>
      <c r="BE97" s="74" t="n"/>
      <c r="BF97" s="74" t="n"/>
      <c r="BG97" s="74" t="n"/>
      <c r="BH97" s="74" t="n"/>
      <c r="BI97" s="74" t="n"/>
      <c r="BJ97" s="74" t="n"/>
      <c r="BK97" s="74" t="n"/>
      <c r="BL97" s="74" t="n"/>
      <c r="BM97" s="74" t="n"/>
      <c r="BN97" s="74" t="n"/>
      <c r="BO97" s="74" t="n"/>
      <c r="BP97" s="74" t="n"/>
      <c r="BQ97" s="74" t="n"/>
      <c r="BR97" s="74" t="n"/>
      <c r="BS97" s="74" t="n"/>
      <c r="BT97" s="74" t="n"/>
      <c r="BU97" s="74" t="n"/>
      <c r="BV97" s="74" t="n"/>
      <c r="BW97" s="74" t="n"/>
      <c r="BX97" s="74" t="n"/>
      <c r="BY97" s="74" t="n"/>
      <c r="BZ97" s="74" t="n"/>
      <c r="CA97" s="74" t="n"/>
      <c r="CB97" s="74" t="n"/>
      <c r="CC97" s="74" t="n"/>
      <c r="CD97" s="74" t="n"/>
      <c r="CE97" s="74" t="n"/>
      <c r="CF97" s="74" t="n"/>
      <c r="CG97" s="74" t="n"/>
      <c r="CH97" s="74" t="n"/>
      <c r="CI97" s="74" t="n"/>
      <c r="CJ97" s="74" t="n"/>
      <c r="CK97" s="75" t="n">
        <v>695960530</v>
      </c>
      <c r="CL97" s="74" t="inlineStr">
        <is>
          <t>7ce269d5-c440-4c7e-ba12-66b4799e0f7e</t>
        </is>
      </c>
      <c r="CM97" s="72" t="n">
        <v>46094.63038194444</v>
      </c>
      <c r="CN97" s="74" t="n"/>
      <c r="CO97" s="74" t="n"/>
      <c r="CP97" s="74" t="inlineStr">
        <is>
          <t>submitted_via_web</t>
        </is>
      </c>
      <c r="CQ97" s="74" t="n"/>
      <c r="CR97" s="74" t="inlineStr">
        <is>
          <t>voP5hd3TJJNzzneN7cP2D6</t>
        </is>
      </c>
      <c r="CS97" s="74" t="n"/>
      <c r="CT97" s="74" t="inlineStr">
        <is>
          <t>uuid:7ce269d5-c440-4c7e-ba12-66b4799e0f7e</t>
        </is>
      </c>
      <c r="CU97" s="75" t="n">
        <v>96</v>
      </c>
    </row>
    <row r="98">
      <c r="A98" s="72" t="n">
        <v>46094.92204947917</v>
      </c>
      <c r="B98" s="72" t="n">
        <v>46094.92364128472</v>
      </c>
      <c r="C98" s="74" t="inlineStr">
        <is>
          <t>SUPARDI/TINI</t>
        </is>
      </c>
      <c r="D98" s="74" t="inlineStr">
        <is>
          <t>DIY</t>
        </is>
      </c>
      <c r="E98" s="74" t="inlineStr">
        <is>
          <t>Sleman</t>
        </is>
      </c>
      <c r="F98" s="74" t="inlineStr">
        <is>
          <t>Cangkringan</t>
        </is>
      </c>
      <c r="G98" s="74" t="inlineStr">
        <is>
          <t>PBP0004</t>
        </is>
      </c>
      <c r="H98" s="74" t="inlineStr">
        <is>
          <t>Sapi pedaging</t>
        </is>
      </c>
      <c r="I98" s="75" t="n">
        <v>1</v>
      </c>
      <c r="J98" s="75" t="n">
        <v>0</v>
      </c>
      <c r="K98" s="75" t="n">
        <v>0</v>
      </c>
      <c r="L98" s="75" t="n">
        <v>0</v>
      </c>
      <c r="M98" s="75" t="n">
        <v>0</v>
      </c>
      <c r="N98" s="75" t="n">
        <v>0</v>
      </c>
      <c r="O98" s="75" t="n">
        <v>0</v>
      </c>
      <c r="P98" s="75" t="n">
        <v>0</v>
      </c>
      <c r="Q98" s="75" t="n">
        <v>0</v>
      </c>
      <c r="R98" s="74" t="inlineStr">
        <is>
          <t>Sapi perah</t>
        </is>
      </c>
      <c r="S98" s="75" t="n">
        <v>0</v>
      </c>
      <c r="T98" s="75" t="n">
        <v>1</v>
      </c>
      <c r="U98" s="75" t="n">
        <v>0</v>
      </c>
      <c r="V98" s="75" t="n">
        <v>0</v>
      </c>
      <c r="W98" s="75" t="n">
        <v>0</v>
      </c>
      <c r="X98" s="75" t="n">
        <v>0</v>
      </c>
      <c r="Y98" s="75" t="n">
        <v>0</v>
      </c>
      <c r="Z98" s="75" t="n">
        <v>0</v>
      </c>
      <c r="AA98" s="75" t="n">
        <v>0</v>
      </c>
      <c r="AB98" s="74" t="inlineStr">
        <is>
          <t>Sapi perah</t>
        </is>
      </c>
      <c r="AC98" s="75" t="n">
        <v>0</v>
      </c>
      <c r="AD98" s="75" t="n">
        <v>1</v>
      </c>
      <c r="AE98" s="75" t="n">
        <v>0</v>
      </c>
      <c r="AF98" s="75" t="n">
        <v>0</v>
      </c>
      <c r="AG98" s="75" t="n">
        <v>0</v>
      </c>
      <c r="AH98" s="75" t="n">
        <v>0</v>
      </c>
      <c r="AI98" s="75" t="n">
        <v>0</v>
      </c>
      <c r="AJ98" s="75" t="n">
        <v>0</v>
      </c>
      <c r="AK98" s="75" t="n">
        <v>0</v>
      </c>
      <c r="AL98" s="74" t="n"/>
      <c r="AM98" s="75" t="n">
        <v>3</v>
      </c>
      <c r="AN98" s="74" t="n"/>
      <c r="AO98" s="74" t="n"/>
      <c r="AP98" s="74" t="n"/>
      <c r="AQ98" s="74" t="n"/>
      <c r="AR98" s="74" t="n"/>
      <c r="AS98" s="74" t="n"/>
      <c r="AT98" s="74" t="n"/>
      <c r="AU98" s="74" t="n"/>
      <c r="AV98" s="74" t="n"/>
      <c r="AW98" s="75" t="n">
        <v>6</v>
      </c>
      <c r="AX98" s="74" t="n"/>
      <c r="AY98" s="74" t="n"/>
      <c r="AZ98" s="74" t="n"/>
      <c r="BA98" s="74" t="n"/>
      <c r="BB98" s="74" t="n"/>
      <c r="BC98" s="74" t="n"/>
      <c r="BD98" s="74" t="n"/>
      <c r="BE98" s="74" t="n"/>
      <c r="BF98" s="74" t="n"/>
      <c r="BG98" s="74" t="n"/>
      <c r="BH98" s="75" t="n">
        <v>1</v>
      </c>
      <c r="BI98" s="75" t="n">
        <v>0</v>
      </c>
      <c r="BJ98" s="75" t="n">
        <v>1</v>
      </c>
      <c r="BK98" s="75" t="n">
        <v>0</v>
      </c>
      <c r="BL98" s="74" t="n"/>
      <c r="BM98" s="74" t="n"/>
      <c r="BN98" s="74" t="n"/>
      <c r="BO98" s="74" t="n"/>
      <c r="BP98" s="74" t="n"/>
      <c r="BQ98" s="74" t="n"/>
      <c r="BR98" s="74" t="n"/>
      <c r="BS98" s="74" t="n"/>
      <c r="BT98" s="74" t="n"/>
      <c r="BU98" s="74" t="n"/>
      <c r="BV98" s="74" t="n"/>
      <c r="BW98" s="74" t="n"/>
      <c r="BX98" s="74" t="n"/>
      <c r="BY98" s="74" t="n"/>
      <c r="BZ98" s="74" t="n"/>
      <c r="CA98" s="74" t="n"/>
      <c r="CB98" s="74" t="n"/>
      <c r="CC98" s="74" t="n"/>
      <c r="CD98" s="74" t="n"/>
      <c r="CE98" s="74" t="n"/>
      <c r="CF98" s="74" t="n"/>
      <c r="CG98" s="74" t="n"/>
      <c r="CH98" s="74" t="n"/>
      <c r="CI98" s="74" t="n"/>
      <c r="CJ98" s="74" t="n"/>
      <c r="CK98" s="75" t="n">
        <v>695962850</v>
      </c>
      <c r="CL98" s="74" t="inlineStr">
        <is>
          <t>24f597c1-03f1-4b94-81da-c6a1b2c51183</t>
        </is>
      </c>
      <c r="CM98" s="72" t="n">
        <v>46094.63197916667</v>
      </c>
      <c r="CN98" s="74" t="n"/>
      <c r="CO98" s="74" t="n"/>
      <c r="CP98" s="74" t="inlineStr">
        <is>
          <t>submitted_via_web</t>
        </is>
      </c>
      <c r="CQ98" s="74" t="n"/>
      <c r="CR98" s="74" t="inlineStr">
        <is>
          <t>voP5hd3TJJNzzneN7cP2D6</t>
        </is>
      </c>
      <c r="CS98" s="74" t="n"/>
      <c r="CT98" s="74" t="inlineStr">
        <is>
          <t>uuid:24f597c1-03f1-4b94-81da-c6a1b2c51183</t>
        </is>
      </c>
      <c r="CU98" s="75" t="n">
        <v>97</v>
      </c>
    </row>
    <row r="99">
      <c r="A99" s="72" t="n">
        <v>46094.92364188658</v>
      </c>
      <c r="B99" s="72" t="n">
        <v>46094.92510418982</v>
      </c>
      <c r="C99" s="74" t="inlineStr">
        <is>
          <t>NGADINO</t>
        </is>
      </c>
      <c r="D99" s="74" t="inlineStr">
        <is>
          <t>DIY</t>
        </is>
      </c>
      <c r="E99" s="74" t="inlineStr">
        <is>
          <t>Sleman</t>
        </is>
      </c>
      <c r="F99" s="74" t="inlineStr">
        <is>
          <t>Pakem</t>
        </is>
      </c>
      <c r="G99" s="74" t="inlineStr">
        <is>
          <t>BMP0038</t>
        </is>
      </c>
      <c r="H99" s="74" t="inlineStr">
        <is>
          <t>Sapi pedaging</t>
        </is>
      </c>
      <c r="I99" s="75" t="n">
        <v>1</v>
      </c>
      <c r="J99" s="75" t="n">
        <v>0</v>
      </c>
      <c r="K99" s="75" t="n">
        <v>0</v>
      </c>
      <c r="L99" s="75" t="n">
        <v>0</v>
      </c>
      <c r="M99" s="75" t="n">
        <v>0</v>
      </c>
      <c r="N99" s="75" t="n">
        <v>0</v>
      </c>
      <c r="O99" s="75" t="n">
        <v>0</v>
      </c>
      <c r="P99" s="75" t="n">
        <v>0</v>
      </c>
      <c r="Q99" s="75" t="n">
        <v>0</v>
      </c>
      <c r="R99" s="74" t="inlineStr">
        <is>
          <t>Sapi pedaging</t>
        </is>
      </c>
      <c r="S99" s="75" t="n">
        <v>1</v>
      </c>
      <c r="T99" s="75" t="n">
        <v>0</v>
      </c>
      <c r="U99" s="75" t="n">
        <v>0</v>
      </c>
      <c r="V99" s="75" t="n">
        <v>0</v>
      </c>
      <c r="W99" s="75" t="n">
        <v>0</v>
      </c>
      <c r="X99" s="75" t="n">
        <v>0</v>
      </c>
      <c r="Y99" s="75" t="n">
        <v>0</v>
      </c>
      <c r="Z99" s="75" t="n">
        <v>0</v>
      </c>
      <c r="AA99" s="75" t="n">
        <v>0</v>
      </c>
      <c r="AB99" s="74" t="inlineStr">
        <is>
          <t>Tidak ada</t>
        </is>
      </c>
      <c r="AC99" s="75" t="n">
        <v>0</v>
      </c>
      <c r="AD99" s="75" t="n">
        <v>0</v>
      </c>
      <c r="AE99" s="75" t="n">
        <v>0</v>
      </c>
      <c r="AF99" s="75" t="n">
        <v>0</v>
      </c>
      <c r="AG99" s="75" t="n">
        <v>0</v>
      </c>
      <c r="AH99" s="75" t="n">
        <v>0</v>
      </c>
      <c r="AI99" s="75" t="n">
        <v>0</v>
      </c>
      <c r="AJ99" s="75" t="n">
        <v>0</v>
      </c>
      <c r="AK99" s="75" t="n">
        <v>1</v>
      </c>
      <c r="AL99" s="74" t="n"/>
      <c r="AM99" s="75" t="n">
        <v>3</v>
      </c>
      <c r="AN99" s="74" t="n"/>
      <c r="AO99" s="74" t="n"/>
      <c r="AP99" s="74" t="n"/>
      <c r="AQ99" s="74" t="n"/>
      <c r="AR99" s="74" t="n"/>
      <c r="AS99" s="74" t="n"/>
      <c r="AT99" s="74" t="n"/>
      <c r="AU99" s="74" t="n"/>
      <c r="AV99" s="75" t="n">
        <v>2</v>
      </c>
      <c r="AW99" s="74" t="n"/>
      <c r="AX99" s="74" t="n"/>
      <c r="AY99" s="74" t="n"/>
      <c r="AZ99" s="74" t="n"/>
      <c r="BA99" s="74" t="n"/>
      <c r="BB99" s="74" t="n"/>
      <c r="BC99" s="74" t="n"/>
      <c r="BD99" s="74" t="n"/>
      <c r="BE99" s="74" t="n"/>
      <c r="BF99" s="74" t="n"/>
      <c r="BG99" s="74" t="n"/>
      <c r="BH99" s="74" t="n"/>
      <c r="BI99" s="74" t="n"/>
      <c r="BJ99" s="74" t="n"/>
      <c r="BK99" s="74" t="n"/>
      <c r="BL99" s="74" t="n"/>
      <c r="BM99" s="74" t="n"/>
      <c r="BN99" s="74" t="n"/>
      <c r="BO99" s="74" t="n"/>
      <c r="BP99" s="74" t="n"/>
      <c r="BQ99" s="74" t="n"/>
      <c r="BR99" s="74" t="n"/>
      <c r="BS99" s="74" t="n"/>
      <c r="BT99" s="74" t="n"/>
      <c r="BU99" s="74" t="n"/>
      <c r="BV99" s="74" t="n"/>
      <c r="BW99" s="74" t="n"/>
      <c r="BX99" s="74" t="n"/>
      <c r="BY99" s="74" t="n"/>
      <c r="BZ99" s="74" t="n"/>
      <c r="CA99" s="74" t="n"/>
      <c r="CB99" s="74" t="n"/>
      <c r="CC99" s="74" t="n"/>
      <c r="CD99" s="74" t="n"/>
      <c r="CE99" s="74" t="n"/>
      <c r="CF99" s="74" t="n"/>
      <c r="CG99" s="74" t="n"/>
      <c r="CH99" s="74" t="n"/>
      <c r="CI99" s="74" t="n"/>
      <c r="CJ99" s="74" t="n"/>
      <c r="CK99" s="75" t="n">
        <v>695964861</v>
      </c>
      <c r="CL99" s="74" t="inlineStr">
        <is>
          <t>1d0f27aa-7875-4d92-a2e1-8883e0b6e307</t>
        </is>
      </c>
      <c r="CM99" s="72" t="n">
        <v>46094.63347222222</v>
      </c>
      <c r="CN99" s="74" t="n"/>
      <c r="CO99" s="74" t="n"/>
      <c r="CP99" s="74" t="inlineStr">
        <is>
          <t>submitted_via_web</t>
        </is>
      </c>
      <c r="CQ99" s="74" t="n"/>
      <c r="CR99" s="74" t="inlineStr">
        <is>
          <t>voP5hd3TJJNzzneN7cP2D6</t>
        </is>
      </c>
      <c r="CS99" s="74" t="n"/>
      <c r="CT99" s="74" t="inlineStr">
        <is>
          <t>uuid:1d0f27aa-7875-4d92-a2e1-8883e0b6e307</t>
        </is>
      </c>
      <c r="CU99" s="75" t="n">
        <v>98</v>
      </c>
    </row>
    <row r="100">
      <c r="A100" s="72" t="n">
        <v>46094.9251047338</v>
      </c>
      <c r="B100" s="72" t="n">
        <v>46094.92870221065</v>
      </c>
      <c r="C100" s="74" t="inlineStr">
        <is>
          <t>PONIMAN</t>
        </is>
      </c>
      <c r="D100" s="74" t="inlineStr">
        <is>
          <t>DIY</t>
        </is>
      </c>
      <c r="E100" s="74" t="inlineStr">
        <is>
          <t>Sleman</t>
        </is>
      </c>
      <c r="F100" s="74" t="inlineStr">
        <is>
          <t>Cangkringan</t>
        </is>
      </c>
      <c r="G100" s="74" t="inlineStr">
        <is>
          <t>PBP0151</t>
        </is>
      </c>
      <c r="H100" s="74" t="inlineStr">
        <is>
          <t>Sapi pedaging</t>
        </is>
      </c>
      <c r="I100" s="75" t="n">
        <v>1</v>
      </c>
      <c r="J100" s="75" t="n">
        <v>0</v>
      </c>
      <c r="K100" s="75" t="n">
        <v>0</v>
      </c>
      <c r="L100" s="75" t="n">
        <v>0</v>
      </c>
      <c r="M100" s="75" t="n">
        <v>0</v>
      </c>
      <c r="N100" s="75" t="n">
        <v>0</v>
      </c>
      <c r="O100" s="75" t="n">
        <v>0</v>
      </c>
      <c r="P100" s="75" t="n">
        <v>0</v>
      </c>
      <c r="Q100" s="75" t="n">
        <v>0</v>
      </c>
      <c r="R100" s="74" t="inlineStr">
        <is>
          <t>Tidak ada</t>
        </is>
      </c>
      <c r="S100" s="75" t="n">
        <v>0</v>
      </c>
      <c r="T100" s="75" t="n">
        <v>0</v>
      </c>
      <c r="U100" s="75" t="n">
        <v>0</v>
      </c>
      <c r="V100" s="75" t="n">
        <v>0</v>
      </c>
      <c r="W100" s="75" t="n">
        <v>0</v>
      </c>
      <c r="X100" s="75" t="n">
        <v>0</v>
      </c>
      <c r="Y100" s="75" t="n">
        <v>0</v>
      </c>
      <c r="Z100" s="75" t="n">
        <v>0</v>
      </c>
      <c r="AA100" s="75" t="n">
        <v>1</v>
      </c>
      <c r="AB100" s="74" t="inlineStr">
        <is>
          <t>Tidak ada</t>
        </is>
      </c>
      <c r="AC100" s="75" t="n">
        <v>0</v>
      </c>
      <c r="AD100" s="75" t="n">
        <v>0</v>
      </c>
      <c r="AE100" s="75" t="n">
        <v>0</v>
      </c>
      <c r="AF100" s="75" t="n">
        <v>0</v>
      </c>
      <c r="AG100" s="75" t="n">
        <v>0</v>
      </c>
      <c r="AH100" s="75" t="n">
        <v>0</v>
      </c>
      <c r="AI100" s="75" t="n">
        <v>0</v>
      </c>
      <c r="AJ100" s="75" t="n">
        <v>0</v>
      </c>
      <c r="AK100" s="75" t="n">
        <v>1</v>
      </c>
      <c r="AL100" s="74" t="n"/>
      <c r="AM100" s="75" t="n">
        <v>4</v>
      </c>
      <c r="AN100" s="74" t="n"/>
      <c r="AO100" s="74" t="n"/>
      <c r="AP100" s="74" t="n"/>
      <c r="AQ100" s="74" t="n"/>
      <c r="AR100" s="74" t="n"/>
      <c r="AS100" s="74" t="n"/>
      <c r="AT100" s="74" t="n"/>
      <c r="AU100" s="74" t="n"/>
      <c r="AV100" s="74" t="n"/>
      <c r="AW100" s="74" t="n"/>
      <c r="AX100" s="74" t="n"/>
      <c r="AY100" s="74" t="n"/>
      <c r="AZ100" s="74" t="n"/>
      <c r="BA100" s="74" t="n"/>
      <c r="BB100" s="74" t="n"/>
      <c r="BC100" s="74" t="n"/>
      <c r="BD100" s="74" t="n"/>
      <c r="BE100" s="74" t="n"/>
      <c r="BF100" s="74" t="n"/>
      <c r="BG100" s="74" t="n"/>
      <c r="BH100" s="74" t="n"/>
      <c r="BI100" s="74" t="n"/>
      <c r="BJ100" s="74" t="n"/>
      <c r="BK100" s="74" t="n"/>
      <c r="BL100" s="74" t="n"/>
      <c r="BM100" s="74" t="n"/>
      <c r="BN100" s="74" t="n"/>
      <c r="BO100" s="74" t="n"/>
      <c r="BP100" s="74" t="n"/>
      <c r="BQ100" s="74" t="n"/>
      <c r="BR100" s="74" t="n"/>
      <c r="BS100" s="74" t="n"/>
      <c r="BT100" s="74" t="n"/>
      <c r="BU100" s="74" t="n"/>
      <c r="BV100" s="74" t="n"/>
      <c r="BW100" s="74" t="n"/>
      <c r="BX100" s="74" t="n"/>
      <c r="BY100" s="74" t="n"/>
      <c r="BZ100" s="74" t="n"/>
      <c r="CA100" s="74" t="n"/>
      <c r="CB100" s="74" t="n"/>
      <c r="CC100" s="74" t="n"/>
      <c r="CD100" s="74" t="n"/>
      <c r="CE100" s="74" t="n"/>
      <c r="CF100" s="74" t="n"/>
      <c r="CG100" s="74" t="n"/>
      <c r="CH100" s="74" t="n"/>
      <c r="CI100" s="74" t="n"/>
      <c r="CJ100" s="74" t="inlineStr">
        <is>
          <t>Setelah 3 tahun menggunakan biogas, responden menjual hewan ternak semuanya</t>
        </is>
      </c>
      <c r="CK100" s="75" t="n">
        <v>695969881</v>
      </c>
      <c r="CL100" s="74" t="inlineStr">
        <is>
          <t>22779019-7048-42bd-a4eb-d91426d0b8ab</t>
        </is>
      </c>
      <c r="CM100" s="72" t="n">
        <v>46094.63707175926</v>
      </c>
      <c r="CN100" s="74" t="n"/>
      <c r="CO100" s="74" t="n"/>
      <c r="CP100" s="74" t="inlineStr">
        <is>
          <t>submitted_via_web</t>
        </is>
      </c>
      <c r="CQ100" s="74" t="n"/>
      <c r="CR100" s="74" t="inlineStr">
        <is>
          <t>voP5hd3TJJNzzneN7cP2D6</t>
        </is>
      </c>
      <c r="CS100" s="74" t="n"/>
      <c r="CT100" s="74" t="inlineStr">
        <is>
          <t>uuid:22779019-7048-42bd-a4eb-d91426d0b8ab</t>
        </is>
      </c>
      <c r="CU100" s="75" t="n">
        <v>99</v>
      </c>
    </row>
    <row r="101">
      <c r="A101" s="72" t="n">
        <v>46094.92870287037</v>
      </c>
      <c r="B101" s="72" t="n">
        <v>46094.9303302662</v>
      </c>
      <c r="C101" s="74" t="inlineStr">
        <is>
          <t>SUKAMTA</t>
        </is>
      </c>
      <c r="D101" s="74" t="inlineStr">
        <is>
          <t>DIY</t>
        </is>
      </c>
      <c r="E101" s="74" t="inlineStr">
        <is>
          <t>Sleman</t>
        </is>
      </c>
      <c r="F101" s="74" t="inlineStr">
        <is>
          <t>Cangkringan</t>
        </is>
      </c>
      <c r="G101" s="74" t="inlineStr">
        <is>
          <t>PBP0142</t>
        </is>
      </c>
      <c r="H101" s="74" t="inlineStr">
        <is>
          <t>Sapi perah</t>
        </is>
      </c>
      <c r="I101" s="75" t="n">
        <v>0</v>
      </c>
      <c r="J101" s="75" t="n">
        <v>1</v>
      </c>
      <c r="K101" s="75" t="n">
        <v>0</v>
      </c>
      <c r="L101" s="75" t="n">
        <v>0</v>
      </c>
      <c r="M101" s="75" t="n">
        <v>0</v>
      </c>
      <c r="N101" s="75" t="n">
        <v>0</v>
      </c>
      <c r="O101" s="75" t="n">
        <v>0</v>
      </c>
      <c r="P101" s="75" t="n">
        <v>0</v>
      </c>
      <c r="Q101" s="75" t="n">
        <v>0</v>
      </c>
      <c r="R101" s="74" t="inlineStr">
        <is>
          <t>Sapi perah</t>
        </is>
      </c>
      <c r="S101" s="75" t="n">
        <v>0</v>
      </c>
      <c r="T101" s="75" t="n">
        <v>1</v>
      </c>
      <c r="U101" s="75" t="n">
        <v>0</v>
      </c>
      <c r="V101" s="75" t="n">
        <v>0</v>
      </c>
      <c r="W101" s="75" t="n">
        <v>0</v>
      </c>
      <c r="X101" s="75" t="n">
        <v>0</v>
      </c>
      <c r="Y101" s="75" t="n">
        <v>0</v>
      </c>
      <c r="Z101" s="75" t="n">
        <v>0</v>
      </c>
      <c r="AA101" s="75" t="n">
        <v>0</v>
      </c>
      <c r="AB101" s="74" t="inlineStr">
        <is>
          <t>Sapi perah</t>
        </is>
      </c>
      <c r="AC101" s="75" t="n">
        <v>0</v>
      </c>
      <c r="AD101" s="75" t="n">
        <v>1</v>
      </c>
      <c r="AE101" s="75" t="n">
        <v>0</v>
      </c>
      <c r="AF101" s="75" t="n">
        <v>0</v>
      </c>
      <c r="AG101" s="75" t="n">
        <v>0</v>
      </c>
      <c r="AH101" s="75" t="n">
        <v>0</v>
      </c>
      <c r="AI101" s="75" t="n">
        <v>0</v>
      </c>
      <c r="AJ101" s="75" t="n">
        <v>0</v>
      </c>
      <c r="AK101" s="75" t="n">
        <v>0</v>
      </c>
      <c r="AL101" s="74" t="n"/>
      <c r="AM101" s="74" t="n"/>
      <c r="AN101" s="75" t="n">
        <v>4</v>
      </c>
      <c r="AO101" s="74" t="n"/>
      <c r="AP101" s="74" t="n"/>
      <c r="AQ101" s="74" t="n"/>
      <c r="AR101" s="74" t="n"/>
      <c r="AS101" s="74" t="n"/>
      <c r="AT101" s="74" t="n"/>
      <c r="AU101" s="74" t="n"/>
      <c r="AV101" s="74" t="n"/>
      <c r="AW101" s="75" t="n">
        <v>7</v>
      </c>
      <c r="AX101" s="74" t="n"/>
      <c r="AY101" s="74" t="n"/>
      <c r="AZ101" s="74" t="n"/>
      <c r="BA101" s="74" t="n"/>
      <c r="BB101" s="74" t="n"/>
      <c r="BC101" s="74" t="n"/>
      <c r="BD101" s="74" t="n"/>
      <c r="BE101" s="74" t="n"/>
      <c r="BF101" s="74" t="n"/>
      <c r="BG101" s="74" t="n"/>
      <c r="BH101" s="75" t="n">
        <v>0</v>
      </c>
      <c r="BI101" s="75" t="n">
        <v>0</v>
      </c>
      <c r="BJ101" s="75" t="n">
        <v>2</v>
      </c>
      <c r="BK101" s="75" t="n">
        <v>0</v>
      </c>
      <c r="BL101" s="74" t="n"/>
      <c r="BM101" s="74" t="n"/>
      <c r="BN101" s="74" t="n"/>
      <c r="BO101" s="74" t="n"/>
      <c r="BP101" s="74" t="n"/>
      <c r="BQ101" s="74" t="n"/>
      <c r="BR101" s="74" t="n"/>
      <c r="BS101" s="74" t="n"/>
      <c r="BT101" s="74" t="n"/>
      <c r="BU101" s="74" t="n"/>
      <c r="BV101" s="74" t="n"/>
      <c r="BW101" s="74" t="n"/>
      <c r="BX101" s="74" t="n"/>
      <c r="BY101" s="74" t="n"/>
      <c r="BZ101" s="74" t="n"/>
      <c r="CA101" s="74" t="n"/>
      <c r="CB101" s="74" t="n"/>
      <c r="CC101" s="74" t="n"/>
      <c r="CD101" s="74" t="n"/>
      <c r="CE101" s="74" t="n"/>
      <c r="CF101" s="74" t="n"/>
      <c r="CG101" s="74" t="n"/>
      <c r="CH101" s="74" t="n"/>
      <c r="CI101" s="74" t="n"/>
      <c r="CJ101" s="74" t="n"/>
      <c r="CK101" s="75" t="n">
        <v>695972450</v>
      </c>
      <c r="CL101" s="74" t="inlineStr">
        <is>
          <t>d728b82f-f14a-4daa-8cc7-3ee7af74a145</t>
        </is>
      </c>
      <c r="CM101" s="72" t="n">
        <v>46094.63866898148</v>
      </c>
      <c r="CN101" s="74" t="n"/>
      <c r="CO101" s="74" t="n"/>
      <c r="CP101" s="74" t="inlineStr">
        <is>
          <t>submitted_via_web</t>
        </is>
      </c>
      <c r="CQ101" s="74" t="n"/>
      <c r="CR101" s="74" t="inlineStr">
        <is>
          <t>voP5hd3TJJNzzneN7cP2D6</t>
        </is>
      </c>
      <c r="CS101" s="74" t="n"/>
      <c r="CT101" s="74" t="inlineStr">
        <is>
          <t>uuid:d728b82f-f14a-4daa-8cc7-3ee7af74a145</t>
        </is>
      </c>
      <c r="CU101" s="75" t="n">
        <v>100</v>
      </c>
    </row>
    <row r="102">
      <c r="A102" s="72" t="n">
        <v>46094.93033086805</v>
      </c>
      <c r="B102" s="72" t="n">
        <v>46094.93177489583</v>
      </c>
      <c r="C102" s="74" t="inlineStr">
        <is>
          <t>KARDI MURYONO</t>
        </is>
      </c>
      <c r="D102" s="74" t="inlineStr">
        <is>
          <t>DIY</t>
        </is>
      </c>
      <c r="E102" s="74" t="inlineStr">
        <is>
          <t>Sleman</t>
        </is>
      </c>
      <c r="F102" s="74" t="inlineStr">
        <is>
          <t>Cangkringan</t>
        </is>
      </c>
      <c r="G102" s="74" t="inlineStr">
        <is>
          <t>PBP0139</t>
        </is>
      </c>
      <c r="H102" s="74" t="inlineStr">
        <is>
          <t>Sapi perah</t>
        </is>
      </c>
      <c r="I102" s="75" t="n">
        <v>0</v>
      </c>
      <c r="J102" s="75" t="n">
        <v>1</v>
      </c>
      <c r="K102" s="75" t="n">
        <v>0</v>
      </c>
      <c r="L102" s="75" t="n">
        <v>0</v>
      </c>
      <c r="M102" s="75" t="n">
        <v>0</v>
      </c>
      <c r="N102" s="75" t="n">
        <v>0</v>
      </c>
      <c r="O102" s="75" t="n">
        <v>0</v>
      </c>
      <c r="P102" s="75" t="n">
        <v>0</v>
      </c>
      <c r="Q102" s="75" t="n">
        <v>0</v>
      </c>
      <c r="R102" s="74" t="inlineStr">
        <is>
          <t>Sapi perah</t>
        </is>
      </c>
      <c r="S102" s="75" t="n">
        <v>0</v>
      </c>
      <c r="T102" s="75" t="n">
        <v>1</v>
      </c>
      <c r="U102" s="75" t="n">
        <v>0</v>
      </c>
      <c r="V102" s="75" t="n">
        <v>0</v>
      </c>
      <c r="W102" s="75" t="n">
        <v>0</v>
      </c>
      <c r="X102" s="75" t="n">
        <v>0</v>
      </c>
      <c r="Y102" s="75" t="n">
        <v>0</v>
      </c>
      <c r="Z102" s="75" t="n">
        <v>0</v>
      </c>
      <c r="AA102" s="75" t="n">
        <v>0</v>
      </c>
      <c r="AB102" s="74" t="inlineStr">
        <is>
          <t>Sapi perah</t>
        </is>
      </c>
      <c r="AC102" s="75" t="n">
        <v>0</v>
      </c>
      <c r="AD102" s="75" t="n">
        <v>1</v>
      </c>
      <c r="AE102" s="75" t="n">
        <v>0</v>
      </c>
      <c r="AF102" s="75" t="n">
        <v>0</v>
      </c>
      <c r="AG102" s="75" t="n">
        <v>0</v>
      </c>
      <c r="AH102" s="75" t="n">
        <v>0</v>
      </c>
      <c r="AI102" s="75" t="n">
        <v>0</v>
      </c>
      <c r="AJ102" s="75" t="n">
        <v>0</v>
      </c>
      <c r="AK102" s="75" t="n">
        <v>0</v>
      </c>
      <c r="AL102" s="74" t="n"/>
      <c r="AM102" s="74" t="n"/>
      <c r="AN102" s="75" t="n">
        <v>4</v>
      </c>
      <c r="AO102" s="74" t="n"/>
      <c r="AP102" s="74" t="n"/>
      <c r="AQ102" s="74" t="n"/>
      <c r="AR102" s="74" t="n"/>
      <c r="AS102" s="74" t="n"/>
      <c r="AT102" s="74" t="n"/>
      <c r="AU102" s="74" t="n"/>
      <c r="AV102" s="74" t="n"/>
      <c r="AW102" s="75" t="n">
        <v>4</v>
      </c>
      <c r="AX102" s="74" t="n"/>
      <c r="AY102" s="74" t="n"/>
      <c r="AZ102" s="74" t="n"/>
      <c r="BA102" s="74" t="n"/>
      <c r="BB102" s="74" t="n"/>
      <c r="BC102" s="74" t="n"/>
      <c r="BD102" s="74" t="n"/>
      <c r="BE102" s="74" t="n"/>
      <c r="BF102" s="74" t="n"/>
      <c r="BG102" s="74" t="n"/>
      <c r="BH102" s="75" t="n">
        <v>0</v>
      </c>
      <c r="BI102" s="75" t="n">
        <v>0</v>
      </c>
      <c r="BJ102" s="75" t="n">
        <v>1</v>
      </c>
      <c r="BK102" s="75" t="n">
        <v>0</v>
      </c>
      <c r="BL102" s="74" t="n"/>
      <c r="BM102" s="74" t="n"/>
      <c r="BN102" s="74" t="n"/>
      <c r="BO102" s="74" t="n"/>
      <c r="BP102" s="74" t="n"/>
      <c r="BQ102" s="74" t="n"/>
      <c r="BR102" s="74" t="n"/>
      <c r="BS102" s="74" t="n"/>
      <c r="BT102" s="74" t="n"/>
      <c r="BU102" s="74" t="n"/>
      <c r="BV102" s="74" t="n"/>
      <c r="BW102" s="74" t="n"/>
      <c r="BX102" s="74" t="n"/>
      <c r="BY102" s="74" t="n"/>
      <c r="BZ102" s="74" t="n"/>
      <c r="CA102" s="74" t="n"/>
      <c r="CB102" s="74" t="n"/>
      <c r="CC102" s="74" t="n"/>
      <c r="CD102" s="74" t="n"/>
      <c r="CE102" s="74" t="n"/>
      <c r="CF102" s="74" t="n"/>
      <c r="CG102" s="74" t="n"/>
      <c r="CH102" s="74" t="n"/>
      <c r="CI102" s="74" t="n"/>
      <c r="CJ102" s="74" t="n"/>
      <c r="CK102" s="75" t="n">
        <v>695974762</v>
      </c>
      <c r="CL102" s="74" t="inlineStr">
        <is>
          <t>af7ae266-fff1-4df1-833c-74f9bd31ea1e</t>
        </is>
      </c>
      <c r="CM102" s="72" t="n">
        <v>46094.64011574074</v>
      </c>
      <c r="CN102" s="74" t="n"/>
      <c r="CO102" s="74" t="n"/>
      <c r="CP102" s="74" t="inlineStr">
        <is>
          <t>submitted_via_web</t>
        </is>
      </c>
      <c r="CQ102" s="74" t="n"/>
      <c r="CR102" s="74" t="inlineStr">
        <is>
          <t>voP5hd3TJJNzzneN7cP2D6</t>
        </is>
      </c>
      <c r="CS102" s="74" t="n"/>
      <c r="CT102" s="74" t="inlineStr">
        <is>
          <t>uuid:af7ae266-fff1-4df1-833c-74f9bd31ea1e</t>
        </is>
      </c>
      <c r="CU102" s="75" t="n">
        <v>101</v>
      </c>
    </row>
    <row r="103">
      <c r="A103" s="72" t="n">
        <v>46094.93177554398</v>
      </c>
      <c r="B103" s="72" t="n">
        <v>46094.93312609954</v>
      </c>
      <c r="C103" s="74" t="inlineStr">
        <is>
          <t>SURATIJO</t>
        </is>
      </c>
      <c r="D103" s="74" t="inlineStr">
        <is>
          <t>DIY</t>
        </is>
      </c>
      <c r="E103" s="74" t="inlineStr">
        <is>
          <t>Sleman</t>
        </is>
      </c>
      <c r="F103" s="74" t="inlineStr">
        <is>
          <t>Cangkringan</t>
        </is>
      </c>
      <c r="G103" s="74" t="inlineStr">
        <is>
          <t>BEP0029</t>
        </is>
      </c>
      <c r="H103" s="74" t="inlineStr">
        <is>
          <t>Sapi pedaging</t>
        </is>
      </c>
      <c r="I103" s="75" t="n">
        <v>1</v>
      </c>
      <c r="J103" s="75" t="n">
        <v>0</v>
      </c>
      <c r="K103" s="75" t="n">
        <v>0</v>
      </c>
      <c r="L103" s="75" t="n">
        <v>0</v>
      </c>
      <c r="M103" s="75" t="n">
        <v>0</v>
      </c>
      <c r="N103" s="75" t="n">
        <v>0</v>
      </c>
      <c r="O103" s="75" t="n">
        <v>0</v>
      </c>
      <c r="P103" s="75" t="n">
        <v>0</v>
      </c>
      <c r="Q103" s="75" t="n">
        <v>0</v>
      </c>
      <c r="R103" s="74" t="inlineStr">
        <is>
          <t>Sapi pedaging</t>
        </is>
      </c>
      <c r="S103" s="75" t="n">
        <v>1</v>
      </c>
      <c r="T103" s="75" t="n">
        <v>0</v>
      </c>
      <c r="U103" s="75" t="n">
        <v>0</v>
      </c>
      <c r="V103" s="75" t="n">
        <v>0</v>
      </c>
      <c r="W103" s="75" t="n">
        <v>0</v>
      </c>
      <c r="X103" s="75" t="n">
        <v>0</v>
      </c>
      <c r="Y103" s="75" t="n">
        <v>0</v>
      </c>
      <c r="Z103" s="75" t="n">
        <v>0</v>
      </c>
      <c r="AA103" s="75" t="n">
        <v>0</v>
      </c>
      <c r="AB103" s="74" t="inlineStr">
        <is>
          <t>Sapi pedaging</t>
        </is>
      </c>
      <c r="AC103" s="75" t="n">
        <v>1</v>
      </c>
      <c r="AD103" s="75" t="n">
        <v>0</v>
      </c>
      <c r="AE103" s="75" t="n">
        <v>0</v>
      </c>
      <c r="AF103" s="75" t="n">
        <v>0</v>
      </c>
      <c r="AG103" s="75" t="n">
        <v>0</v>
      </c>
      <c r="AH103" s="75" t="n">
        <v>0</v>
      </c>
      <c r="AI103" s="75" t="n">
        <v>0</v>
      </c>
      <c r="AJ103" s="75" t="n">
        <v>0</v>
      </c>
      <c r="AK103" s="75" t="n">
        <v>0</v>
      </c>
      <c r="AL103" s="74" t="n"/>
      <c r="AM103" s="75" t="n">
        <v>4</v>
      </c>
      <c r="AN103" s="74" t="n"/>
      <c r="AO103" s="74" t="n"/>
      <c r="AP103" s="74" t="n"/>
      <c r="AQ103" s="74" t="n"/>
      <c r="AR103" s="74" t="n"/>
      <c r="AS103" s="74" t="n"/>
      <c r="AT103" s="74" t="n"/>
      <c r="AU103" s="74" t="n"/>
      <c r="AV103" s="75" t="n">
        <v>1</v>
      </c>
      <c r="AW103" s="74" t="n"/>
      <c r="AX103" s="74" t="n"/>
      <c r="AY103" s="74" t="n"/>
      <c r="AZ103" s="74" t="n"/>
      <c r="BA103" s="74" t="n"/>
      <c r="BB103" s="74" t="n"/>
      <c r="BC103" s="74" t="n"/>
      <c r="BD103" s="75" t="n">
        <v>1</v>
      </c>
      <c r="BE103" s="75" t="n">
        <v>0</v>
      </c>
      <c r="BF103" s="75" t="n">
        <v>0</v>
      </c>
      <c r="BG103" s="75" t="n">
        <v>0</v>
      </c>
      <c r="BH103" s="74" t="n"/>
      <c r="BI103" s="74" t="n"/>
      <c r="BJ103" s="74" t="n"/>
      <c r="BK103" s="74" t="n"/>
      <c r="BL103" s="74" t="n"/>
      <c r="BM103" s="74" t="n"/>
      <c r="BN103" s="74" t="n"/>
      <c r="BO103" s="74" t="n"/>
      <c r="BP103" s="74" t="n"/>
      <c r="BQ103" s="74" t="n"/>
      <c r="BR103" s="74" t="n"/>
      <c r="BS103" s="74" t="n"/>
      <c r="BT103" s="74" t="n"/>
      <c r="BU103" s="74" t="n"/>
      <c r="BV103" s="74" t="n"/>
      <c r="BW103" s="74" t="n"/>
      <c r="BX103" s="74" t="n"/>
      <c r="BY103" s="74" t="n"/>
      <c r="BZ103" s="74" t="n"/>
      <c r="CA103" s="74" t="n"/>
      <c r="CB103" s="74" t="n"/>
      <c r="CC103" s="74" t="n"/>
      <c r="CD103" s="74" t="n"/>
      <c r="CE103" s="74" t="n"/>
      <c r="CF103" s="74" t="n"/>
      <c r="CG103" s="74" t="n"/>
      <c r="CH103" s="74" t="n"/>
      <c r="CI103" s="74" t="n"/>
      <c r="CJ103" s="74" t="n"/>
      <c r="CK103" s="75" t="n">
        <v>695976926</v>
      </c>
      <c r="CL103" s="74" t="inlineStr">
        <is>
          <t>15c2a96e-cf75-42c5-9e72-ad026d81bcd9</t>
        </is>
      </c>
      <c r="CM103" s="72" t="n">
        <v>46094.64145833333</v>
      </c>
      <c r="CN103" s="74" t="n"/>
      <c r="CO103" s="74" t="n"/>
      <c r="CP103" s="74" t="inlineStr">
        <is>
          <t>submitted_via_web</t>
        </is>
      </c>
      <c r="CQ103" s="74" t="n"/>
      <c r="CR103" s="74" t="inlineStr">
        <is>
          <t>voP5hd3TJJNzzneN7cP2D6</t>
        </is>
      </c>
      <c r="CS103" s="74" t="n"/>
      <c r="CT103" s="74" t="inlineStr">
        <is>
          <t>uuid:15c2a96e-cf75-42c5-9e72-ad026d81bcd9</t>
        </is>
      </c>
      <c r="CU103" s="75" t="n">
        <v>102</v>
      </c>
    </row>
    <row r="104">
      <c r="A104" s="72" t="n">
        <v>46094.93312675926</v>
      </c>
      <c r="B104" s="72" t="n">
        <v>46094.93484893518</v>
      </c>
      <c r="C104" s="74" t="inlineStr">
        <is>
          <t>YUNI ASIH</t>
        </is>
      </c>
      <c r="D104" s="74" t="inlineStr">
        <is>
          <t>DIY</t>
        </is>
      </c>
      <c r="E104" s="74" t="inlineStr">
        <is>
          <t>Sleman</t>
        </is>
      </c>
      <c r="F104" s="74" t="inlineStr">
        <is>
          <t>Minggir</t>
        </is>
      </c>
      <c r="G104" s="74" t="inlineStr">
        <is>
          <t>BPP0065</t>
        </is>
      </c>
      <c r="H104" s="74" t="inlineStr">
        <is>
          <t>Tidak ada</t>
        </is>
      </c>
      <c r="I104" s="75" t="n">
        <v>0</v>
      </c>
      <c r="J104" s="75" t="n">
        <v>0</v>
      </c>
      <c r="K104" s="75" t="n">
        <v>0</v>
      </c>
      <c r="L104" s="75" t="n">
        <v>0</v>
      </c>
      <c r="M104" s="75" t="n">
        <v>0</v>
      </c>
      <c r="N104" s="75" t="n">
        <v>0</v>
      </c>
      <c r="O104" s="75" t="n">
        <v>0</v>
      </c>
      <c r="P104" s="75" t="n">
        <v>0</v>
      </c>
      <c r="Q104" s="75" t="n">
        <v>1</v>
      </c>
      <c r="R104" s="74" t="inlineStr">
        <is>
          <t>Unggas lainnya</t>
        </is>
      </c>
      <c r="S104" s="75" t="n">
        <v>0</v>
      </c>
      <c r="T104" s="75" t="n">
        <v>0</v>
      </c>
      <c r="U104" s="75" t="n">
        <v>0</v>
      </c>
      <c r="V104" s="75" t="n">
        <v>0</v>
      </c>
      <c r="W104" s="75" t="n">
        <v>0</v>
      </c>
      <c r="X104" s="75" t="n">
        <v>0</v>
      </c>
      <c r="Y104" s="75" t="n">
        <v>0</v>
      </c>
      <c r="Z104" s="75" t="n">
        <v>1</v>
      </c>
      <c r="AA104" s="75" t="n">
        <v>0</v>
      </c>
      <c r="AB104" s="74" t="inlineStr">
        <is>
          <t>Unggas lainnya</t>
        </is>
      </c>
      <c r="AC104" s="75" t="n">
        <v>0</v>
      </c>
      <c r="AD104" s="75" t="n">
        <v>0</v>
      </c>
      <c r="AE104" s="75" t="n">
        <v>0</v>
      </c>
      <c r="AF104" s="75" t="n">
        <v>0</v>
      </c>
      <c r="AG104" s="75" t="n">
        <v>0</v>
      </c>
      <c r="AH104" s="75" t="n">
        <v>0</v>
      </c>
      <c r="AI104" s="75" t="n">
        <v>0</v>
      </c>
      <c r="AJ104" s="75" t="n">
        <v>1</v>
      </c>
      <c r="AK104" s="75" t="n">
        <v>0</v>
      </c>
      <c r="AL104" s="74" t="n"/>
      <c r="AM104" s="74" t="n"/>
      <c r="AN104" s="74" t="n"/>
      <c r="AO104" s="74" t="n"/>
      <c r="AP104" s="74" t="n"/>
      <c r="AQ104" s="74" t="n"/>
      <c r="AR104" s="74" t="n"/>
      <c r="AS104" s="74" t="n"/>
      <c r="AT104" s="74" t="n"/>
      <c r="AU104" s="74" t="n"/>
      <c r="AV104" s="74" t="n"/>
      <c r="AW104" s="74" t="n"/>
      <c r="AX104" s="74" t="n"/>
      <c r="AY104" s="74" t="n"/>
      <c r="AZ104" s="74" t="n"/>
      <c r="BA104" s="74" t="n"/>
      <c r="BB104" s="74" t="n"/>
      <c r="BC104" s="75" t="n">
        <v>1000</v>
      </c>
      <c r="BD104" s="74" t="n"/>
      <c r="BE104" s="74" t="n"/>
      <c r="BF104" s="74" t="n"/>
      <c r="BG104" s="74" t="n"/>
      <c r="BH104" s="74" t="n"/>
      <c r="BI104" s="74" t="n"/>
      <c r="BJ104" s="74" t="n"/>
      <c r="BK104" s="74" t="n"/>
      <c r="BL104" s="74" t="n"/>
      <c r="BM104" s="74" t="n"/>
      <c r="BN104" s="74" t="n"/>
      <c r="BO104" s="74" t="n"/>
      <c r="BP104" s="74" t="n"/>
      <c r="BQ104" s="74" t="n"/>
      <c r="BR104" s="74" t="n"/>
      <c r="BS104" s="74" t="n"/>
      <c r="BT104" s="74" t="n"/>
      <c r="BU104" s="74" t="n"/>
      <c r="BV104" s="74" t="n"/>
      <c r="BW104" s="74" t="n"/>
      <c r="BX104" s="74" t="n"/>
      <c r="BY104" s="74" t="n"/>
      <c r="BZ104" s="74" t="n"/>
      <c r="CA104" s="74" t="n"/>
      <c r="CB104" s="74" t="n"/>
      <c r="CC104" s="74" t="n"/>
      <c r="CD104" s="74" t="n"/>
      <c r="CE104" s="74" t="n"/>
      <c r="CF104" s="75" t="n">
        <v>0</v>
      </c>
      <c r="CG104" s="75" t="n">
        <v>700</v>
      </c>
      <c r="CH104" s="75" t="n">
        <v>0</v>
      </c>
      <c r="CI104" s="75" t="n">
        <v>20</v>
      </c>
      <c r="CJ104" s="74" t="inlineStr">
        <is>
          <t>Sebelum memiliki hewan ternak, sumber biogas berasal dari limbah ternak milik tetangga</t>
        </is>
      </c>
      <c r="CK104" s="75" t="n">
        <v>695979340</v>
      </c>
      <c r="CL104" s="74" t="inlineStr">
        <is>
          <t>6f7dc195-8194-43c6-b7a1-c897c5a6a723</t>
        </is>
      </c>
      <c r="CM104" s="72" t="n">
        <v>46094.64318287037</v>
      </c>
      <c r="CN104" s="74" t="n"/>
      <c r="CO104" s="74" t="n"/>
      <c r="CP104" s="74" t="inlineStr">
        <is>
          <t>submitted_via_web</t>
        </is>
      </c>
      <c r="CQ104" s="74" t="n"/>
      <c r="CR104" s="74" t="inlineStr">
        <is>
          <t>voP5hd3TJJNzzneN7cP2D6</t>
        </is>
      </c>
      <c r="CS104" s="74" t="n"/>
      <c r="CT104" s="74" t="inlineStr">
        <is>
          <t>uuid:6f7dc195-8194-43c6-b7a1-c897c5a6a723</t>
        </is>
      </c>
      <c r="CU104" s="75" t="n">
        <v>103</v>
      </c>
    </row>
    <row r="105">
      <c r="A105" s="72" t="n">
        <v>46094.93484962963</v>
      </c>
      <c r="B105" s="72" t="n">
        <v>46094.93987710648</v>
      </c>
      <c r="C105" s="74" t="inlineStr">
        <is>
          <t>WIJIYONO</t>
        </is>
      </c>
      <c r="D105" s="74" t="inlineStr">
        <is>
          <t>DIY</t>
        </is>
      </c>
      <c r="E105" s="74" t="inlineStr">
        <is>
          <t>Sleman</t>
        </is>
      </c>
      <c r="F105" s="74" t="inlineStr">
        <is>
          <t>Cangkringan</t>
        </is>
      </c>
      <c r="G105" s="74" t="inlineStr">
        <is>
          <t>PBP0671</t>
        </is>
      </c>
      <c r="H105" s="74" t="inlineStr">
        <is>
          <t>Sapi perah</t>
        </is>
      </c>
      <c r="I105" s="75" t="n">
        <v>0</v>
      </c>
      <c r="J105" s="75" t="n">
        <v>1</v>
      </c>
      <c r="K105" s="75" t="n">
        <v>0</v>
      </c>
      <c r="L105" s="75" t="n">
        <v>0</v>
      </c>
      <c r="M105" s="75" t="n">
        <v>0</v>
      </c>
      <c r="N105" s="75" t="n">
        <v>0</v>
      </c>
      <c r="O105" s="75" t="n">
        <v>0</v>
      </c>
      <c r="P105" s="75" t="n">
        <v>0</v>
      </c>
      <c r="Q105" s="75" t="n">
        <v>0</v>
      </c>
      <c r="R105" s="74" t="inlineStr">
        <is>
          <t>Sapi perah</t>
        </is>
      </c>
      <c r="S105" s="75" t="n">
        <v>0</v>
      </c>
      <c r="T105" s="75" t="n">
        <v>1</v>
      </c>
      <c r="U105" s="75" t="n">
        <v>0</v>
      </c>
      <c r="V105" s="75" t="n">
        <v>0</v>
      </c>
      <c r="W105" s="75" t="n">
        <v>0</v>
      </c>
      <c r="X105" s="75" t="n">
        <v>0</v>
      </c>
      <c r="Y105" s="75" t="n">
        <v>0</v>
      </c>
      <c r="Z105" s="75" t="n">
        <v>0</v>
      </c>
      <c r="AA105" s="75" t="n">
        <v>0</v>
      </c>
      <c r="AB105" s="74" t="inlineStr">
        <is>
          <t>Sapi perah</t>
        </is>
      </c>
      <c r="AC105" s="75" t="n">
        <v>0</v>
      </c>
      <c r="AD105" s="75" t="n">
        <v>1</v>
      </c>
      <c r="AE105" s="75" t="n">
        <v>0</v>
      </c>
      <c r="AF105" s="75" t="n">
        <v>0</v>
      </c>
      <c r="AG105" s="75" t="n">
        <v>0</v>
      </c>
      <c r="AH105" s="75" t="n">
        <v>0</v>
      </c>
      <c r="AI105" s="75" t="n">
        <v>0</v>
      </c>
      <c r="AJ105" s="75" t="n">
        <v>0</v>
      </c>
      <c r="AK105" s="75" t="n">
        <v>0</v>
      </c>
      <c r="AL105" s="74" t="n"/>
      <c r="AM105" s="74" t="n"/>
      <c r="AN105" s="75" t="n">
        <v>4</v>
      </c>
      <c r="AO105" s="74" t="n"/>
      <c r="AP105" s="74" t="n"/>
      <c r="AQ105" s="74" t="n"/>
      <c r="AR105" s="74" t="n"/>
      <c r="AS105" s="74" t="n"/>
      <c r="AT105" s="74" t="n"/>
      <c r="AU105" s="74" t="n"/>
      <c r="AV105" s="74" t="n"/>
      <c r="AW105" s="75" t="n">
        <v>2</v>
      </c>
      <c r="AX105" s="74" t="n"/>
      <c r="AY105" s="74" t="n"/>
      <c r="AZ105" s="74" t="n"/>
      <c r="BA105" s="74" t="n"/>
      <c r="BB105" s="74" t="n"/>
      <c r="BC105" s="74" t="n"/>
      <c r="BD105" s="74" t="n"/>
      <c r="BE105" s="74" t="n"/>
      <c r="BF105" s="74" t="n"/>
      <c r="BG105" s="74" t="n"/>
      <c r="BH105" s="75" t="n">
        <v>0</v>
      </c>
      <c r="BI105" s="75" t="n">
        <v>0</v>
      </c>
      <c r="BJ105" s="75" t="n">
        <v>1</v>
      </c>
      <c r="BK105" s="75" t="n">
        <v>0</v>
      </c>
      <c r="BL105" s="74" t="n"/>
      <c r="BM105" s="74" t="n"/>
      <c r="BN105" s="74" t="n"/>
      <c r="BO105" s="74" t="n"/>
      <c r="BP105" s="74" t="n"/>
      <c r="BQ105" s="74" t="n"/>
      <c r="BR105" s="74" t="n"/>
      <c r="BS105" s="74" t="n"/>
      <c r="BT105" s="74" t="n"/>
      <c r="BU105" s="74" t="n"/>
      <c r="BV105" s="74" t="n"/>
      <c r="BW105" s="74" t="n"/>
      <c r="BX105" s="74" t="n"/>
      <c r="BY105" s="74" t="n"/>
      <c r="BZ105" s="74" t="n"/>
      <c r="CA105" s="74" t="n"/>
      <c r="CB105" s="74" t="n"/>
      <c r="CC105" s="74" t="n"/>
      <c r="CD105" s="74" t="n"/>
      <c r="CE105" s="74" t="n"/>
      <c r="CF105" s="74" t="n"/>
      <c r="CG105" s="74" t="n"/>
      <c r="CH105" s="74" t="n"/>
      <c r="CI105" s="74" t="n"/>
      <c r="CJ105" s="74" t="n"/>
      <c r="CK105" s="75" t="n">
        <v>695986658</v>
      </c>
      <c r="CL105" s="74" t="inlineStr">
        <is>
          <t>1efe483e-e479-4b40-8360-d1626de8669c</t>
        </is>
      </c>
      <c r="CM105" s="72" t="n">
        <v>46094.64826388889</v>
      </c>
      <c r="CN105" s="74" t="n"/>
      <c r="CO105" s="74" t="n"/>
      <c r="CP105" s="74" t="inlineStr">
        <is>
          <t>submitted_via_web</t>
        </is>
      </c>
      <c r="CQ105" s="74" t="n"/>
      <c r="CR105" s="74" t="inlineStr">
        <is>
          <t>voP5hd3TJJNzzneN7cP2D6</t>
        </is>
      </c>
      <c r="CS105" s="74" t="n"/>
      <c r="CT105" s="74" t="inlineStr">
        <is>
          <t>uuid:1efe483e-e479-4b40-8360-d1626de8669c</t>
        </is>
      </c>
      <c r="CU105" s="75" t="n">
        <v>104</v>
      </c>
    </row>
    <row r="106">
      <c r="A106" s="72" t="n">
        <v>46094.93987828703</v>
      </c>
      <c r="B106" s="72" t="n">
        <v>46094.94137629629</v>
      </c>
      <c r="C106" s="74" t="inlineStr">
        <is>
          <t>SUGIMIN/RINI</t>
        </is>
      </c>
      <c r="D106" s="74" t="inlineStr">
        <is>
          <t>DIY</t>
        </is>
      </c>
      <c r="E106" s="74" t="inlineStr">
        <is>
          <t>Sleman</t>
        </is>
      </c>
      <c r="F106" s="74" t="inlineStr">
        <is>
          <t>Cangkringan</t>
        </is>
      </c>
      <c r="G106" s="74" t="inlineStr">
        <is>
          <t>PBP0472</t>
        </is>
      </c>
      <c r="H106" s="74" t="inlineStr">
        <is>
          <t>Sapi perah</t>
        </is>
      </c>
      <c r="I106" s="75" t="n">
        <v>0</v>
      </c>
      <c r="J106" s="75" t="n">
        <v>1</v>
      </c>
      <c r="K106" s="75" t="n">
        <v>0</v>
      </c>
      <c r="L106" s="75" t="n">
        <v>0</v>
      </c>
      <c r="M106" s="75" t="n">
        <v>0</v>
      </c>
      <c r="N106" s="75" t="n">
        <v>0</v>
      </c>
      <c r="O106" s="75" t="n">
        <v>0</v>
      </c>
      <c r="P106" s="75" t="n">
        <v>0</v>
      </c>
      <c r="Q106" s="75" t="n">
        <v>0</v>
      </c>
      <c r="R106" s="74" t="inlineStr">
        <is>
          <t>Sapi perah</t>
        </is>
      </c>
      <c r="S106" s="75" t="n">
        <v>0</v>
      </c>
      <c r="T106" s="75" t="n">
        <v>1</v>
      </c>
      <c r="U106" s="75" t="n">
        <v>0</v>
      </c>
      <c r="V106" s="75" t="n">
        <v>0</v>
      </c>
      <c r="W106" s="75" t="n">
        <v>0</v>
      </c>
      <c r="X106" s="75" t="n">
        <v>0</v>
      </c>
      <c r="Y106" s="75" t="n">
        <v>0</v>
      </c>
      <c r="Z106" s="75" t="n">
        <v>0</v>
      </c>
      <c r="AA106" s="75" t="n">
        <v>0</v>
      </c>
      <c r="AB106" s="74" t="inlineStr">
        <is>
          <t>Sapi perah</t>
        </is>
      </c>
      <c r="AC106" s="75" t="n">
        <v>0</v>
      </c>
      <c r="AD106" s="75" t="n">
        <v>1</v>
      </c>
      <c r="AE106" s="75" t="n">
        <v>0</v>
      </c>
      <c r="AF106" s="75" t="n">
        <v>0</v>
      </c>
      <c r="AG106" s="75" t="n">
        <v>0</v>
      </c>
      <c r="AH106" s="75" t="n">
        <v>0</v>
      </c>
      <c r="AI106" s="75" t="n">
        <v>0</v>
      </c>
      <c r="AJ106" s="75" t="n">
        <v>0</v>
      </c>
      <c r="AK106" s="75" t="n">
        <v>0</v>
      </c>
      <c r="AL106" s="74" t="n"/>
      <c r="AM106" s="74" t="n"/>
      <c r="AN106" s="75" t="n">
        <v>3</v>
      </c>
      <c r="AO106" s="74" t="n"/>
      <c r="AP106" s="74" t="n"/>
      <c r="AQ106" s="74" t="n"/>
      <c r="AR106" s="74" t="n"/>
      <c r="AS106" s="74" t="n"/>
      <c r="AT106" s="74" t="n"/>
      <c r="AU106" s="74" t="n"/>
      <c r="AV106" s="74" t="n"/>
      <c r="AW106" s="75" t="n">
        <v>3</v>
      </c>
      <c r="AX106" s="74" t="n"/>
      <c r="AY106" s="74" t="n"/>
      <c r="AZ106" s="74" t="n"/>
      <c r="BA106" s="74" t="n"/>
      <c r="BB106" s="74" t="n"/>
      <c r="BC106" s="74" t="n"/>
      <c r="BD106" s="74" t="n"/>
      <c r="BE106" s="74" t="n"/>
      <c r="BF106" s="74" t="n"/>
      <c r="BG106" s="74" t="n"/>
      <c r="BH106" s="75" t="n">
        <v>1</v>
      </c>
      <c r="BI106" s="75" t="n">
        <v>1</v>
      </c>
      <c r="BJ106" s="75" t="n">
        <v>0</v>
      </c>
      <c r="BK106" s="75" t="n">
        <v>0</v>
      </c>
      <c r="BL106" s="74" t="n"/>
      <c r="BM106" s="74" t="n"/>
      <c r="BN106" s="74" t="n"/>
      <c r="BO106" s="74" t="n"/>
      <c r="BP106" s="74" t="n"/>
      <c r="BQ106" s="74" t="n"/>
      <c r="BR106" s="74" t="n"/>
      <c r="BS106" s="74" t="n"/>
      <c r="BT106" s="74" t="n"/>
      <c r="BU106" s="74" t="n"/>
      <c r="BV106" s="74" t="n"/>
      <c r="BW106" s="74" t="n"/>
      <c r="BX106" s="74" t="n"/>
      <c r="BY106" s="74" t="n"/>
      <c r="BZ106" s="74" t="n"/>
      <c r="CA106" s="74" t="n"/>
      <c r="CB106" s="74" t="n"/>
      <c r="CC106" s="74" t="n"/>
      <c r="CD106" s="74" t="n"/>
      <c r="CE106" s="74" t="n"/>
      <c r="CF106" s="74" t="n"/>
      <c r="CG106" s="74" t="n"/>
      <c r="CH106" s="74" t="n"/>
      <c r="CI106" s="74" t="n"/>
      <c r="CJ106" s="74" t="n"/>
      <c r="CK106" s="75" t="n">
        <v>695988326</v>
      </c>
      <c r="CL106" s="74" t="inlineStr">
        <is>
          <t>c47b6985-ba5e-4134-ba11-9756f0b005fc</t>
        </is>
      </c>
      <c r="CM106" s="72" t="n">
        <v>46094.64971064815</v>
      </c>
      <c r="CN106" s="74" t="n"/>
      <c r="CO106" s="74" t="n"/>
      <c r="CP106" s="74" t="inlineStr">
        <is>
          <t>submitted_via_web</t>
        </is>
      </c>
      <c r="CQ106" s="74" t="n"/>
      <c r="CR106" s="74" t="inlineStr">
        <is>
          <t>voP5hd3TJJNzzneN7cP2D6</t>
        </is>
      </c>
      <c r="CS106" s="74" t="n"/>
      <c r="CT106" s="74" t="inlineStr">
        <is>
          <t>uuid:c47b6985-ba5e-4134-ba11-9756f0b005fc</t>
        </is>
      </c>
      <c r="CU106" s="75" t="n">
        <v>105</v>
      </c>
    </row>
    <row r="107">
      <c r="A107" s="72" t="n">
        <v>46094.94137695602</v>
      </c>
      <c r="B107" s="72" t="n">
        <v>46094.94401373842</v>
      </c>
      <c r="C107" s="74" t="inlineStr">
        <is>
          <t>SUHARJIYEM,Spd</t>
        </is>
      </c>
      <c r="D107" s="74" t="inlineStr">
        <is>
          <t>DIY</t>
        </is>
      </c>
      <c r="E107" s="74" t="inlineStr">
        <is>
          <t>Sleman</t>
        </is>
      </c>
      <c r="F107" s="74" t="inlineStr">
        <is>
          <t>Moyudan</t>
        </is>
      </c>
      <c r="G107" s="74" t="inlineStr">
        <is>
          <t>BPP0143</t>
        </is>
      </c>
      <c r="H107" s="74" t="inlineStr">
        <is>
          <t>Tidak ada</t>
        </is>
      </c>
      <c r="I107" s="75" t="n">
        <v>0</v>
      </c>
      <c r="J107" s="75" t="n">
        <v>0</v>
      </c>
      <c r="K107" s="75" t="n">
        <v>0</v>
      </c>
      <c r="L107" s="75" t="n">
        <v>0</v>
      </c>
      <c r="M107" s="75" t="n">
        <v>0</v>
      </c>
      <c r="N107" s="75" t="n">
        <v>0</v>
      </c>
      <c r="O107" s="75" t="n">
        <v>0</v>
      </c>
      <c r="P107" s="75" t="n">
        <v>0</v>
      </c>
      <c r="Q107" s="75" t="n">
        <v>1</v>
      </c>
      <c r="R107" s="74" t="inlineStr">
        <is>
          <t>Kambing</t>
        </is>
      </c>
      <c r="S107" s="75" t="n">
        <v>0</v>
      </c>
      <c r="T107" s="75" t="n">
        <v>0</v>
      </c>
      <c r="U107" s="75" t="n">
        <v>0</v>
      </c>
      <c r="V107" s="75" t="n">
        <v>0</v>
      </c>
      <c r="W107" s="75" t="n">
        <v>0</v>
      </c>
      <c r="X107" s="75" t="n">
        <v>1</v>
      </c>
      <c r="Y107" s="75" t="n">
        <v>0</v>
      </c>
      <c r="Z107" s="75" t="n">
        <v>0</v>
      </c>
      <c r="AA107" s="75" t="n">
        <v>0</v>
      </c>
      <c r="AB107" s="74" t="inlineStr">
        <is>
          <t>Kambing</t>
        </is>
      </c>
      <c r="AC107" s="75" t="n">
        <v>0</v>
      </c>
      <c r="AD107" s="75" t="n">
        <v>0</v>
      </c>
      <c r="AE107" s="75" t="n">
        <v>0</v>
      </c>
      <c r="AF107" s="75" t="n">
        <v>0</v>
      </c>
      <c r="AG107" s="75" t="n">
        <v>0</v>
      </c>
      <c r="AH107" s="75" t="n">
        <v>1</v>
      </c>
      <c r="AI107" s="75" t="n">
        <v>0</v>
      </c>
      <c r="AJ107" s="75" t="n">
        <v>0</v>
      </c>
      <c r="AK107" s="75" t="n">
        <v>0</v>
      </c>
      <c r="AL107" s="74" t="n"/>
      <c r="AM107" s="74" t="n"/>
      <c r="AN107" s="74" t="n"/>
      <c r="AO107" s="74" t="n"/>
      <c r="AP107" s="74" t="n"/>
      <c r="AQ107" s="74" t="n"/>
      <c r="AR107" s="74" t="n"/>
      <c r="AS107" s="74" t="n"/>
      <c r="AT107" s="74" t="n"/>
      <c r="AU107" s="74" t="n"/>
      <c r="AV107" s="74" t="n"/>
      <c r="AW107" s="74" t="n"/>
      <c r="AX107" s="74" t="n"/>
      <c r="AY107" s="74" t="n"/>
      <c r="AZ107" s="74" t="n"/>
      <c r="BA107" s="75" t="n">
        <v>20</v>
      </c>
      <c r="BB107" s="74" t="n"/>
      <c r="BC107" s="74" t="n"/>
      <c r="BD107" s="74" t="n"/>
      <c r="BE107" s="74" t="n"/>
      <c r="BF107" s="74" t="n"/>
      <c r="BG107" s="74" t="n"/>
      <c r="BH107" s="74" t="n"/>
      <c r="BI107" s="74" t="n"/>
      <c r="BJ107" s="74" t="n"/>
      <c r="BK107" s="74" t="n"/>
      <c r="BL107" s="74" t="n"/>
      <c r="BM107" s="74" t="n"/>
      <c r="BN107" s="74" t="n"/>
      <c r="BO107" s="74" t="n"/>
      <c r="BP107" s="74" t="n"/>
      <c r="BQ107" s="74" t="n"/>
      <c r="BR107" s="74" t="n"/>
      <c r="BS107" s="74" t="n"/>
      <c r="BT107" s="74" t="n"/>
      <c r="BU107" s="74" t="n"/>
      <c r="BV107" s="74" t="n"/>
      <c r="BW107" s="74" t="n"/>
      <c r="BX107" s="75" t="n">
        <v>1</v>
      </c>
      <c r="BY107" s="75" t="n">
        <v>0</v>
      </c>
      <c r="BZ107" s="75" t="n">
        <v>5</v>
      </c>
      <c r="CA107" s="75" t="n">
        <v>0</v>
      </c>
      <c r="CB107" s="74" t="n"/>
      <c r="CC107" s="74" t="n"/>
      <c r="CD107" s="74" t="n"/>
      <c r="CE107" s="74" t="n"/>
      <c r="CF107" s="74" t="n"/>
      <c r="CG107" s="74" t="n"/>
      <c r="CH107" s="74" t="n"/>
      <c r="CI107" s="74" t="n"/>
      <c r="CJ107" s="74" t="inlineStr">
        <is>
          <t>Sebelum memiliki ternak, responden mengisi sumber biogasnya dari limbah ternak milik tetangga</t>
        </is>
      </c>
      <c r="CK107" s="75" t="n">
        <v>695991047</v>
      </c>
      <c r="CL107" s="74" t="inlineStr">
        <is>
          <t>e575cb1c-30a1-4466-8f41-62ffbee797a3</t>
        </is>
      </c>
      <c r="CM107" s="72" t="n">
        <v>46094.65234953703</v>
      </c>
      <c r="CN107" s="74" t="n"/>
      <c r="CO107" s="74" t="n"/>
      <c r="CP107" s="74" t="inlineStr">
        <is>
          <t>submitted_via_web</t>
        </is>
      </c>
      <c r="CQ107" s="74" t="n"/>
      <c r="CR107" s="74" t="inlineStr">
        <is>
          <t>voP5hd3TJJNzzneN7cP2D6</t>
        </is>
      </c>
      <c r="CS107" s="74" t="n"/>
      <c r="CT107" s="74" t="inlineStr">
        <is>
          <t>uuid:e575cb1c-30a1-4466-8f41-62ffbee797a3</t>
        </is>
      </c>
      <c r="CU107" s="75" t="n">
        <v>106</v>
      </c>
    </row>
    <row r="108">
      <c r="A108" s="72" t="n">
        <v>46094.94401444445</v>
      </c>
      <c r="B108" s="72" t="n">
        <v>46094.94587913194</v>
      </c>
      <c r="C108" s="74" t="inlineStr">
        <is>
          <t>ADI MIYONO</t>
        </is>
      </c>
      <c r="D108" s="74" t="inlineStr">
        <is>
          <t>DIY</t>
        </is>
      </c>
      <c r="E108" s="74" t="inlineStr">
        <is>
          <t>Sleman</t>
        </is>
      </c>
      <c r="F108" s="74" t="inlineStr">
        <is>
          <t>Cangkringan</t>
        </is>
      </c>
      <c r="G108" s="74" t="inlineStr">
        <is>
          <t>PBP0793</t>
        </is>
      </c>
      <c r="H108" s="74" t="inlineStr">
        <is>
          <t>Sapi pedaging</t>
        </is>
      </c>
      <c r="I108" s="75" t="n">
        <v>1</v>
      </c>
      <c r="J108" s="75" t="n">
        <v>0</v>
      </c>
      <c r="K108" s="75" t="n">
        <v>0</v>
      </c>
      <c r="L108" s="75" t="n">
        <v>0</v>
      </c>
      <c r="M108" s="75" t="n">
        <v>0</v>
      </c>
      <c r="N108" s="75" t="n">
        <v>0</v>
      </c>
      <c r="O108" s="75" t="n">
        <v>0</v>
      </c>
      <c r="P108" s="75" t="n">
        <v>0</v>
      </c>
      <c r="Q108" s="75" t="n">
        <v>0</v>
      </c>
      <c r="R108" s="74" t="inlineStr">
        <is>
          <t>Sapi pedaging</t>
        </is>
      </c>
      <c r="S108" s="75" t="n">
        <v>1</v>
      </c>
      <c r="T108" s="75" t="n">
        <v>0</v>
      </c>
      <c r="U108" s="75" t="n">
        <v>0</v>
      </c>
      <c r="V108" s="75" t="n">
        <v>0</v>
      </c>
      <c r="W108" s="75" t="n">
        <v>0</v>
      </c>
      <c r="X108" s="75" t="n">
        <v>0</v>
      </c>
      <c r="Y108" s="75" t="n">
        <v>0</v>
      </c>
      <c r="Z108" s="75" t="n">
        <v>0</v>
      </c>
      <c r="AA108" s="75" t="n">
        <v>0</v>
      </c>
      <c r="AB108" s="74" t="inlineStr">
        <is>
          <t>Sapi pedaging</t>
        </is>
      </c>
      <c r="AC108" s="75" t="n">
        <v>1</v>
      </c>
      <c r="AD108" s="75" t="n">
        <v>0</v>
      </c>
      <c r="AE108" s="75" t="n">
        <v>0</v>
      </c>
      <c r="AF108" s="75" t="n">
        <v>0</v>
      </c>
      <c r="AG108" s="75" t="n">
        <v>0</v>
      </c>
      <c r="AH108" s="75" t="n">
        <v>0</v>
      </c>
      <c r="AI108" s="75" t="n">
        <v>0</v>
      </c>
      <c r="AJ108" s="75" t="n">
        <v>0</v>
      </c>
      <c r="AK108" s="75" t="n">
        <v>0</v>
      </c>
      <c r="AL108" s="74" t="n"/>
      <c r="AM108" s="75" t="n">
        <v>4</v>
      </c>
      <c r="AN108" s="74" t="n"/>
      <c r="AO108" s="74" t="n"/>
      <c r="AP108" s="74" t="n"/>
      <c r="AQ108" s="74" t="n"/>
      <c r="AR108" s="74" t="n"/>
      <c r="AS108" s="74" t="n"/>
      <c r="AT108" s="74" t="n"/>
      <c r="AU108" s="74" t="n"/>
      <c r="AV108" s="75" t="n">
        <v>3</v>
      </c>
      <c r="AW108" s="74" t="n"/>
      <c r="AX108" s="74" t="n"/>
      <c r="AY108" s="74" t="n"/>
      <c r="AZ108" s="74" t="n"/>
      <c r="BA108" s="74" t="n"/>
      <c r="BB108" s="74" t="n"/>
      <c r="BC108" s="74" t="n"/>
      <c r="BD108" s="75" t="n">
        <v>1</v>
      </c>
      <c r="BE108" s="75" t="n">
        <v>0</v>
      </c>
      <c r="BF108" s="75" t="n">
        <v>0</v>
      </c>
      <c r="BG108" s="75" t="n">
        <v>0</v>
      </c>
      <c r="BH108" s="74" t="n"/>
      <c r="BI108" s="74" t="n"/>
      <c r="BJ108" s="74" t="n"/>
      <c r="BK108" s="74" t="n"/>
      <c r="BL108" s="74" t="n"/>
      <c r="BM108" s="74" t="n"/>
      <c r="BN108" s="74" t="n"/>
      <c r="BO108" s="74" t="n"/>
      <c r="BP108" s="74" t="n"/>
      <c r="BQ108" s="74" t="n"/>
      <c r="BR108" s="74" t="n"/>
      <c r="BS108" s="74" t="n"/>
      <c r="BT108" s="74" t="n"/>
      <c r="BU108" s="74" t="n"/>
      <c r="BV108" s="74" t="n"/>
      <c r="BW108" s="74" t="n"/>
      <c r="BX108" s="74" t="n"/>
      <c r="BY108" s="74" t="n"/>
      <c r="BZ108" s="74" t="n"/>
      <c r="CA108" s="74" t="n"/>
      <c r="CB108" s="74" t="n"/>
      <c r="CC108" s="74" t="n"/>
      <c r="CD108" s="74" t="n"/>
      <c r="CE108" s="74" t="n"/>
      <c r="CF108" s="74" t="n"/>
      <c r="CG108" s="74" t="n"/>
      <c r="CH108" s="74" t="n"/>
      <c r="CI108" s="74" t="n"/>
      <c r="CJ108" s="74" t="n"/>
      <c r="CK108" s="75" t="n">
        <v>695993767</v>
      </c>
      <c r="CL108" s="74" t="inlineStr">
        <is>
          <t>af5316fe-9874-4848-8aa4-27021b7af340</t>
        </is>
      </c>
      <c r="CM108" s="72" t="n">
        <v>46094.65422453704</v>
      </c>
      <c r="CN108" s="74" t="n"/>
      <c r="CO108" s="74" t="n"/>
      <c r="CP108" s="74" t="inlineStr">
        <is>
          <t>submitted_via_web</t>
        </is>
      </c>
      <c r="CQ108" s="74" t="n"/>
      <c r="CR108" s="74" t="inlineStr">
        <is>
          <t>voP5hd3TJJNzzneN7cP2D6</t>
        </is>
      </c>
      <c r="CS108" s="74" t="n"/>
      <c r="CT108" s="74" t="inlineStr">
        <is>
          <t>uuid:af5316fe-9874-4848-8aa4-27021b7af340</t>
        </is>
      </c>
      <c r="CU108" s="75" t="n">
        <v>107</v>
      </c>
    </row>
    <row r="109">
      <c r="A109" s="72" t="n">
        <v>46094.94587983796</v>
      </c>
      <c r="B109" s="72" t="n">
        <v>46094.94778559028</v>
      </c>
      <c r="C109" s="74" t="inlineStr">
        <is>
          <t>SUHARYANTO/SRI MARYANI</t>
        </is>
      </c>
      <c r="D109" s="74" t="inlineStr">
        <is>
          <t>DIY</t>
        </is>
      </c>
      <c r="E109" s="74" t="inlineStr">
        <is>
          <t>Sleman</t>
        </is>
      </c>
      <c r="F109" s="74" t="inlineStr">
        <is>
          <t>Cangkringan</t>
        </is>
      </c>
      <c r="G109" s="74" t="inlineStr">
        <is>
          <t>PBP1315</t>
        </is>
      </c>
      <c r="H109" s="74" t="inlineStr">
        <is>
          <t>Sapi pedaging</t>
        </is>
      </c>
      <c r="I109" s="75" t="n">
        <v>1</v>
      </c>
      <c r="J109" s="75" t="n">
        <v>0</v>
      </c>
      <c r="K109" s="75" t="n">
        <v>0</v>
      </c>
      <c r="L109" s="75" t="n">
        <v>0</v>
      </c>
      <c r="M109" s="75" t="n">
        <v>0</v>
      </c>
      <c r="N109" s="75" t="n">
        <v>0</v>
      </c>
      <c r="O109" s="75" t="n">
        <v>0</v>
      </c>
      <c r="P109" s="75" t="n">
        <v>0</v>
      </c>
      <c r="Q109" s="75" t="n">
        <v>0</v>
      </c>
      <c r="R109" s="74" t="inlineStr">
        <is>
          <t>Sapi pedaging</t>
        </is>
      </c>
      <c r="S109" s="75" t="n">
        <v>1</v>
      </c>
      <c r="T109" s="75" t="n">
        <v>0</v>
      </c>
      <c r="U109" s="75" t="n">
        <v>0</v>
      </c>
      <c r="V109" s="75" t="n">
        <v>0</v>
      </c>
      <c r="W109" s="75" t="n">
        <v>0</v>
      </c>
      <c r="X109" s="75" t="n">
        <v>0</v>
      </c>
      <c r="Y109" s="75" t="n">
        <v>0</v>
      </c>
      <c r="Z109" s="75" t="n">
        <v>0</v>
      </c>
      <c r="AA109" s="75" t="n">
        <v>0</v>
      </c>
      <c r="AB109" s="74" t="inlineStr">
        <is>
          <t>Tidak ada</t>
        </is>
      </c>
      <c r="AC109" s="75" t="n">
        <v>0</v>
      </c>
      <c r="AD109" s="75" t="n">
        <v>0</v>
      </c>
      <c r="AE109" s="75" t="n">
        <v>0</v>
      </c>
      <c r="AF109" s="75" t="n">
        <v>0</v>
      </c>
      <c r="AG109" s="75" t="n">
        <v>0</v>
      </c>
      <c r="AH109" s="75" t="n">
        <v>0</v>
      </c>
      <c r="AI109" s="75" t="n">
        <v>0</v>
      </c>
      <c r="AJ109" s="75" t="n">
        <v>0</v>
      </c>
      <c r="AK109" s="75" t="n">
        <v>1</v>
      </c>
      <c r="AL109" s="74" t="n"/>
      <c r="AM109" s="75" t="n">
        <v>3</v>
      </c>
      <c r="AN109" s="74" t="n"/>
      <c r="AO109" s="74" t="n"/>
      <c r="AP109" s="74" t="n"/>
      <c r="AQ109" s="74" t="n"/>
      <c r="AR109" s="74" t="n"/>
      <c r="AS109" s="74" t="n"/>
      <c r="AT109" s="74" t="n"/>
      <c r="AU109" s="74" t="n"/>
      <c r="AV109" s="75" t="n">
        <v>3</v>
      </c>
      <c r="AW109" s="74" t="n"/>
      <c r="AX109" s="74" t="n"/>
      <c r="AY109" s="74" t="n"/>
      <c r="AZ109" s="74" t="n"/>
      <c r="BA109" s="74" t="n"/>
      <c r="BB109" s="74" t="n"/>
      <c r="BC109" s="74" t="n"/>
      <c r="BD109" s="74" t="n"/>
      <c r="BE109" s="74" t="n"/>
      <c r="BF109" s="74" t="n"/>
      <c r="BG109" s="74" t="n"/>
      <c r="BH109" s="74" t="n"/>
      <c r="BI109" s="74" t="n"/>
      <c r="BJ109" s="74" t="n"/>
      <c r="BK109" s="74" t="n"/>
      <c r="BL109" s="74" t="n"/>
      <c r="BM109" s="74" t="n"/>
      <c r="BN109" s="74" t="n"/>
      <c r="BO109" s="74" t="n"/>
      <c r="BP109" s="74" t="n"/>
      <c r="BQ109" s="74" t="n"/>
      <c r="BR109" s="74" t="n"/>
      <c r="BS109" s="74" t="n"/>
      <c r="BT109" s="74" t="n"/>
      <c r="BU109" s="74" t="n"/>
      <c r="BV109" s="74" t="n"/>
      <c r="BW109" s="74" t="n"/>
      <c r="BX109" s="74" t="n"/>
      <c r="BY109" s="74" t="n"/>
      <c r="BZ109" s="74" t="n"/>
      <c r="CA109" s="74" t="n"/>
      <c r="CB109" s="74" t="n"/>
      <c r="CC109" s="74" t="n"/>
      <c r="CD109" s="74" t="n"/>
      <c r="CE109" s="74" t="n"/>
      <c r="CF109" s="74" t="n"/>
      <c r="CG109" s="74" t="n"/>
      <c r="CH109" s="74" t="n"/>
      <c r="CI109" s="74" t="n"/>
      <c r="CJ109" s="74" t="inlineStr">
        <is>
          <t>Responden sudah menjual hewan ternaknya sejak 3 tahun yang lalu</t>
        </is>
      </c>
      <c r="CK109" s="75" t="n">
        <v>695996345</v>
      </c>
      <c r="CL109" s="74" t="inlineStr">
        <is>
          <t>aa3e505e-1b46-4605-a12f-801dd2cf6c6b</t>
        </is>
      </c>
      <c r="CM109" s="72" t="n">
        <v>46094.65612268518</v>
      </c>
      <c r="CN109" s="74" t="n"/>
      <c r="CO109" s="74" t="n"/>
      <c r="CP109" s="74" t="inlineStr">
        <is>
          <t>submitted_via_web</t>
        </is>
      </c>
      <c r="CQ109" s="74" t="n"/>
      <c r="CR109" s="74" t="inlineStr">
        <is>
          <t>voP5hd3TJJNzzneN7cP2D6</t>
        </is>
      </c>
      <c r="CS109" s="74" t="n"/>
      <c r="CT109" s="74" t="inlineStr">
        <is>
          <t>uuid:aa3e505e-1b46-4605-a12f-801dd2cf6c6b</t>
        </is>
      </c>
      <c r="CU109" s="75" t="n">
        <v>108</v>
      </c>
    </row>
    <row r="110">
      <c r="A110" s="72" t="n">
        <v>46094.9477862963</v>
      </c>
      <c r="B110" s="72" t="n">
        <v>46094.95024527777</v>
      </c>
      <c r="C110" s="74" t="inlineStr">
        <is>
          <t>ROHMAT NURDIYANTO</t>
        </is>
      </c>
      <c r="D110" s="74" t="inlineStr">
        <is>
          <t>DIY</t>
        </is>
      </c>
      <c r="E110" s="74" t="inlineStr">
        <is>
          <t>Sleman</t>
        </is>
      </c>
      <c r="F110" s="74" t="inlineStr">
        <is>
          <t>Cangkringan</t>
        </is>
      </c>
      <c r="G110" s="74" t="inlineStr">
        <is>
          <t>PBP1378</t>
        </is>
      </c>
      <c r="H110" s="74" t="inlineStr">
        <is>
          <t>Sapi pedaging</t>
        </is>
      </c>
      <c r="I110" s="75" t="n">
        <v>1</v>
      </c>
      <c r="J110" s="75" t="n">
        <v>0</v>
      </c>
      <c r="K110" s="75" t="n">
        <v>0</v>
      </c>
      <c r="L110" s="75" t="n">
        <v>0</v>
      </c>
      <c r="M110" s="75" t="n">
        <v>0</v>
      </c>
      <c r="N110" s="75" t="n">
        <v>0</v>
      </c>
      <c r="O110" s="75" t="n">
        <v>0</v>
      </c>
      <c r="P110" s="75" t="n">
        <v>0</v>
      </c>
      <c r="Q110" s="75" t="n">
        <v>0</v>
      </c>
      <c r="R110" s="74" t="inlineStr">
        <is>
          <t>Sapi pedaging</t>
        </is>
      </c>
      <c r="S110" s="75" t="n">
        <v>1</v>
      </c>
      <c r="T110" s="75" t="n">
        <v>0</v>
      </c>
      <c r="U110" s="75" t="n">
        <v>0</v>
      </c>
      <c r="V110" s="75" t="n">
        <v>0</v>
      </c>
      <c r="W110" s="75" t="n">
        <v>0</v>
      </c>
      <c r="X110" s="75" t="n">
        <v>0</v>
      </c>
      <c r="Y110" s="75" t="n">
        <v>0</v>
      </c>
      <c r="Z110" s="75" t="n">
        <v>0</v>
      </c>
      <c r="AA110" s="75" t="n">
        <v>0</v>
      </c>
      <c r="AB110" s="74" t="inlineStr">
        <is>
          <t>Tidak ada</t>
        </is>
      </c>
      <c r="AC110" s="75" t="n">
        <v>0</v>
      </c>
      <c r="AD110" s="75" t="n">
        <v>0</v>
      </c>
      <c r="AE110" s="75" t="n">
        <v>0</v>
      </c>
      <c r="AF110" s="75" t="n">
        <v>0</v>
      </c>
      <c r="AG110" s="75" t="n">
        <v>0</v>
      </c>
      <c r="AH110" s="75" t="n">
        <v>0</v>
      </c>
      <c r="AI110" s="75" t="n">
        <v>0</v>
      </c>
      <c r="AJ110" s="75" t="n">
        <v>0</v>
      </c>
      <c r="AK110" s="75" t="n">
        <v>1</v>
      </c>
      <c r="AL110" s="74" t="n"/>
      <c r="AM110" s="75" t="n">
        <v>2</v>
      </c>
      <c r="AN110" s="74" t="n"/>
      <c r="AO110" s="74" t="n"/>
      <c r="AP110" s="74" t="n"/>
      <c r="AQ110" s="74" t="n"/>
      <c r="AR110" s="74" t="n"/>
      <c r="AS110" s="74" t="n"/>
      <c r="AT110" s="74" t="n"/>
      <c r="AU110" s="74" t="n"/>
      <c r="AV110" s="75" t="n">
        <v>2</v>
      </c>
      <c r="AW110" s="74" t="n"/>
      <c r="AX110" s="74" t="n"/>
      <c r="AY110" s="74" t="n"/>
      <c r="AZ110" s="74" t="n"/>
      <c r="BA110" s="74" t="n"/>
      <c r="BB110" s="74" t="n"/>
      <c r="BC110" s="74" t="n"/>
      <c r="BD110" s="74" t="n"/>
      <c r="BE110" s="74" t="n"/>
      <c r="BF110" s="74" t="n"/>
      <c r="BG110" s="74" t="n"/>
      <c r="BH110" s="74" t="n"/>
      <c r="BI110" s="74" t="n"/>
      <c r="BJ110" s="74" t="n"/>
      <c r="BK110" s="74" t="n"/>
      <c r="BL110" s="74" t="n"/>
      <c r="BM110" s="74" t="n"/>
      <c r="BN110" s="74" t="n"/>
      <c r="BO110" s="74" t="n"/>
      <c r="BP110" s="74" t="n"/>
      <c r="BQ110" s="74" t="n"/>
      <c r="BR110" s="74" t="n"/>
      <c r="BS110" s="74" t="n"/>
      <c r="BT110" s="74" t="n"/>
      <c r="BU110" s="74" t="n"/>
      <c r="BV110" s="74" t="n"/>
      <c r="BW110" s="74" t="n"/>
      <c r="BX110" s="74" t="n"/>
      <c r="BY110" s="74" t="n"/>
      <c r="BZ110" s="74" t="n"/>
      <c r="CA110" s="74" t="n"/>
      <c r="CB110" s="74" t="n"/>
      <c r="CC110" s="74" t="n"/>
      <c r="CD110" s="74" t="n"/>
      <c r="CE110" s="74" t="n"/>
      <c r="CF110" s="74" t="n"/>
      <c r="CG110" s="74" t="n"/>
      <c r="CH110" s="74" t="n"/>
      <c r="CI110" s="74" t="n"/>
      <c r="CJ110" s="74" t="n"/>
      <c r="CK110" s="75" t="n">
        <v>695999380</v>
      </c>
      <c r="CL110" s="74" t="inlineStr">
        <is>
          <t>824dd63e-3ec6-4a39-af17-27f522380847</t>
        </is>
      </c>
      <c r="CM110" s="72" t="n">
        <v>46094.65857638889</v>
      </c>
      <c r="CN110" s="74" t="n"/>
      <c r="CO110" s="74" t="n"/>
      <c r="CP110" s="74" t="inlineStr">
        <is>
          <t>submitted_via_web</t>
        </is>
      </c>
      <c r="CQ110" s="74" t="n"/>
      <c r="CR110" s="74" t="inlineStr">
        <is>
          <t>voP5hd3TJJNzzneN7cP2D6</t>
        </is>
      </c>
      <c r="CS110" s="74" t="n"/>
      <c r="CT110" s="74" t="inlineStr">
        <is>
          <t>uuid:824dd63e-3ec6-4a39-af17-27f522380847</t>
        </is>
      </c>
      <c r="CU110" s="75" t="n">
        <v>109</v>
      </c>
    </row>
    <row r="111">
      <c r="A111" s="72" t="n">
        <v>46094.95024601852</v>
      </c>
      <c r="B111" s="72" t="n">
        <v>46094.95182131945</v>
      </c>
      <c r="C111" s="74" t="inlineStr">
        <is>
          <t>SUMARNO/SUHARTINI</t>
        </is>
      </c>
      <c r="D111" s="74" t="inlineStr">
        <is>
          <t>DIY</t>
        </is>
      </c>
      <c r="E111" s="74" t="inlineStr">
        <is>
          <t>Sleman</t>
        </is>
      </c>
      <c r="F111" s="74" t="inlineStr">
        <is>
          <t>Cangkringan</t>
        </is>
      </c>
      <c r="G111" s="74" t="inlineStr">
        <is>
          <t>PBP1379</t>
        </is>
      </c>
      <c r="H111" s="74" t="inlineStr">
        <is>
          <t>Sapi perah</t>
        </is>
      </c>
      <c r="I111" s="75" t="n">
        <v>0</v>
      </c>
      <c r="J111" s="75" t="n">
        <v>1</v>
      </c>
      <c r="K111" s="75" t="n">
        <v>0</v>
      </c>
      <c r="L111" s="75" t="n">
        <v>0</v>
      </c>
      <c r="M111" s="75" t="n">
        <v>0</v>
      </c>
      <c r="N111" s="75" t="n">
        <v>0</v>
      </c>
      <c r="O111" s="75" t="n">
        <v>0</v>
      </c>
      <c r="P111" s="75" t="n">
        <v>0</v>
      </c>
      <c r="Q111" s="75" t="n">
        <v>0</v>
      </c>
      <c r="R111" s="74" t="inlineStr">
        <is>
          <t>Sapi perah</t>
        </is>
      </c>
      <c r="S111" s="75" t="n">
        <v>0</v>
      </c>
      <c r="T111" s="75" t="n">
        <v>1</v>
      </c>
      <c r="U111" s="75" t="n">
        <v>0</v>
      </c>
      <c r="V111" s="75" t="n">
        <v>0</v>
      </c>
      <c r="W111" s="75" t="n">
        <v>0</v>
      </c>
      <c r="X111" s="75" t="n">
        <v>0</v>
      </c>
      <c r="Y111" s="75" t="n">
        <v>0</v>
      </c>
      <c r="Z111" s="75" t="n">
        <v>0</v>
      </c>
      <c r="AA111" s="75" t="n">
        <v>0</v>
      </c>
      <c r="AB111" s="74" t="inlineStr">
        <is>
          <t>Sapi perah</t>
        </is>
      </c>
      <c r="AC111" s="75" t="n">
        <v>0</v>
      </c>
      <c r="AD111" s="75" t="n">
        <v>1</v>
      </c>
      <c r="AE111" s="75" t="n">
        <v>0</v>
      </c>
      <c r="AF111" s="75" t="n">
        <v>0</v>
      </c>
      <c r="AG111" s="75" t="n">
        <v>0</v>
      </c>
      <c r="AH111" s="75" t="n">
        <v>0</v>
      </c>
      <c r="AI111" s="75" t="n">
        <v>0</v>
      </c>
      <c r="AJ111" s="75" t="n">
        <v>0</v>
      </c>
      <c r="AK111" s="75" t="n">
        <v>0</v>
      </c>
      <c r="AL111" s="74" t="n"/>
      <c r="AM111" s="74" t="n"/>
      <c r="AN111" s="75" t="n">
        <v>7</v>
      </c>
      <c r="AO111" s="74" t="n"/>
      <c r="AP111" s="74" t="n"/>
      <c r="AQ111" s="74" t="n"/>
      <c r="AR111" s="74" t="n"/>
      <c r="AS111" s="74" t="n"/>
      <c r="AT111" s="74" t="n"/>
      <c r="AU111" s="74" t="n"/>
      <c r="AV111" s="74" t="n"/>
      <c r="AW111" s="75" t="n">
        <v>2</v>
      </c>
      <c r="AX111" s="74" t="n"/>
      <c r="AY111" s="74" t="n"/>
      <c r="AZ111" s="74" t="n"/>
      <c r="BA111" s="74" t="n"/>
      <c r="BB111" s="74" t="n"/>
      <c r="BC111" s="74" t="n"/>
      <c r="BD111" s="74" t="n"/>
      <c r="BE111" s="74" t="n"/>
      <c r="BF111" s="74" t="n"/>
      <c r="BG111" s="74" t="n"/>
      <c r="BH111" s="75" t="n">
        <v>0</v>
      </c>
      <c r="BI111" s="75" t="n">
        <v>0</v>
      </c>
      <c r="BJ111" s="75" t="n">
        <v>1</v>
      </c>
      <c r="BK111" s="75" t="n">
        <v>0</v>
      </c>
      <c r="BL111" s="74" t="n"/>
      <c r="BM111" s="74" t="n"/>
      <c r="BN111" s="74" t="n"/>
      <c r="BO111" s="74" t="n"/>
      <c r="BP111" s="74" t="n"/>
      <c r="BQ111" s="74" t="n"/>
      <c r="BR111" s="74" t="n"/>
      <c r="BS111" s="74" t="n"/>
      <c r="BT111" s="74" t="n"/>
      <c r="BU111" s="74" t="n"/>
      <c r="BV111" s="74" t="n"/>
      <c r="BW111" s="74" t="n"/>
      <c r="BX111" s="74" t="n"/>
      <c r="BY111" s="74" t="n"/>
      <c r="BZ111" s="74" t="n"/>
      <c r="CA111" s="74" t="n"/>
      <c r="CB111" s="74" t="n"/>
      <c r="CC111" s="74" t="n"/>
      <c r="CD111" s="74" t="n"/>
      <c r="CE111" s="74" t="n"/>
      <c r="CF111" s="74" t="n"/>
      <c r="CG111" s="74" t="n"/>
      <c r="CH111" s="74" t="n"/>
      <c r="CI111" s="74" t="n"/>
      <c r="CJ111" s="74" t="n"/>
      <c r="CK111" s="75" t="n">
        <v>696000893</v>
      </c>
      <c r="CL111" s="74" t="inlineStr">
        <is>
          <t>414d23b2-52ee-495d-94f5-3f080ca66c6e</t>
        </is>
      </c>
      <c r="CM111" s="72" t="n">
        <v>46094.66016203703</v>
      </c>
      <c r="CN111" s="74" t="n"/>
      <c r="CO111" s="74" t="n"/>
      <c r="CP111" s="74" t="inlineStr">
        <is>
          <t>submitted_via_web</t>
        </is>
      </c>
      <c r="CQ111" s="74" t="n"/>
      <c r="CR111" s="74" t="inlineStr">
        <is>
          <t>voP5hd3TJJNzzneN7cP2D6</t>
        </is>
      </c>
      <c r="CS111" s="74" t="n"/>
      <c r="CT111" s="74" t="inlineStr">
        <is>
          <t>uuid:414d23b2-52ee-495d-94f5-3f080ca66c6e</t>
        </is>
      </c>
      <c r="CU111" s="75" t="n">
        <v>110</v>
      </c>
    </row>
    <row r="112">
      <c r="A112" s="72" t="n">
        <v>46094.95182210648</v>
      </c>
      <c r="B112" s="72" t="n">
        <v>46094.95397518518</v>
      </c>
      <c r="C112" s="74" t="inlineStr">
        <is>
          <t>ASIYAH</t>
        </is>
      </c>
      <c r="D112" s="74" t="inlineStr">
        <is>
          <t>DIY</t>
        </is>
      </c>
      <c r="E112" s="74" t="inlineStr">
        <is>
          <t>Sleman</t>
        </is>
      </c>
      <c r="F112" s="74" t="inlineStr">
        <is>
          <t>Minggir</t>
        </is>
      </c>
      <c r="G112" s="74" t="inlineStr">
        <is>
          <t>BPP066</t>
        </is>
      </c>
      <c r="H112" s="74" t="inlineStr">
        <is>
          <t>Sapi pedaging</t>
        </is>
      </c>
      <c r="I112" s="75" t="n">
        <v>1</v>
      </c>
      <c r="J112" s="75" t="n">
        <v>0</v>
      </c>
      <c r="K112" s="75" t="n">
        <v>0</v>
      </c>
      <c r="L112" s="75" t="n">
        <v>0</v>
      </c>
      <c r="M112" s="75" t="n">
        <v>0</v>
      </c>
      <c r="N112" s="75" t="n">
        <v>0</v>
      </c>
      <c r="O112" s="75" t="n">
        <v>0</v>
      </c>
      <c r="P112" s="75" t="n">
        <v>0</v>
      </c>
      <c r="Q112" s="75" t="n">
        <v>0</v>
      </c>
      <c r="R112" s="74" t="inlineStr">
        <is>
          <t>Tidak ada</t>
        </is>
      </c>
      <c r="S112" s="75" t="n">
        <v>0</v>
      </c>
      <c r="T112" s="75" t="n">
        <v>0</v>
      </c>
      <c r="U112" s="75" t="n">
        <v>0</v>
      </c>
      <c r="V112" s="75" t="n">
        <v>0</v>
      </c>
      <c r="W112" s="75" t="n">
        <v>0</v>
      </c>
      <c r="X112" s="75" t="n">
        <v>0</v>
      </c>
      <c r="Y112" s="75" t="n">
        <v>0</v>
      </c>
      <c r="Z112" s="75" t="n">
        <v>0</v>
      </c>
      <c r="AA112" s="75" t="n">
        <v>1</v>
      </c>
      <c r="AB112" s="74" t="inlineStr">
        <is>
          <t>Sapi pedaging</t>
        </is>
      </c>
      <c r="AC112" s="75" t="n">
        <v>1</v>
      </c>
      <c r="AD112" s="75" t="n">
        <v>0</v>
      </c>
      <c r="AE112" s="75" t="n">
        <v>0</v>
      </c>
      <c r="AF112" s="75" t="n">
        <v>0</v>
      </c>
      <c r="AG112" s="75" t="n">
        <v>0</v>
      </c>
      <c r="AH112" s="75" t="n">
        <v>0</v>
      </c>
      <c r="AI112" s="75" t="n">
        <v>0</v>
      </c>
      <c r="AJ112" s="75" t="n">
        <v>0</v>
      </c>
      <c r="AK112" s="75" t="n">
        <v>0</v>
      </c>
      <c r="AL112" s="74" t="n"/>
      <c r="AM112" s="75" t="n">
        <v>1</v>
      </c>
      <c r="AN112" s="74" t="n"/>
      <c r="AO112" s="74" t="n"/>
      <c r="AP112" s="74" t="n"/>
      <c r="AQ112" s="74" t="n"/>
      <c r="AR112" s="74" t="n"/>
      <c r="AS112" s="74" t="n"/>
      <c r="AT112" s="74" t="n"/>
      <c r="AU112" s="74" t="n"/>
      <c r="AV112" s="74" t="n"/>
      <c r="AW112" s="74" t="n"/>
      <c r="AX112" s="74" t="n"/>
      <c r="AY112" s="74" t="n"/>
      <c r="AZ112" s="74" t="n"/>
      <c r="BA112" s="74" t="n"/>
      <c r="BB112" s="74" t="n"/>
      <c r="BC112" s="74" t="n"/>
      <c r="BD112" s="75" t="n">
        <v>2</v>
      </c>
      <c r="BE112" s="75" t="n">
        <v>0</v>
      </c>
      <c r="BF112" s="75" t="n">
        <v>0</v>
      </c>
      <c r="BG112" s="75" t="n">
        <v>0</v>
      </c>
      <c r="BH112" s="74" t="n"/>
      <c r="BI112" s="74" t="n"/>
      <c r="BJ112" s="74" t="n"/>
      <c r="BK112" s="74" t="n"/>
      <c r="BL112" s="74" t="n"/>
      <c r="BM112" s="74" t="n"/>
      <c r="BN112" s="74" t="n"/>
      <c r="BO112" s="74" t="n"/>
      <c r="BP112" s="74" t="n"/>
      <c r="BQ112" s="74" t="n"/>
      <c r="BR112" s="74" t="n"/>
      <c r="BS112" s="74" t="n"/>
      <c r="BT112" s="74" t="n"/>
      <c r="BU112" s="74" t="n"/>
      <c r="BV112" s="74" t="n"/>
      <c r="BW112" s="74" t="n"/>
      <c r="BX112" s="74" t="n"/>
      <c r="BY112" s="74" t="n"/>
      <c r="BZ112" s="74" t="n"/>
      <c r="CA112" s="74" t="n"/>
      <c r="CB112" s="74" t="n"/>
      <c r="CC112" s="74" t="n"/>
      <c r="CD112" s="74" t="n"/>
      <c r="CE112" s="74" t="n"/>
      <c r="CF112" s="74" t="n"/>
      <c r="CG112" s="74" t="n"/>
      <c r="CH112" s="74" t="n"/>
      <c r="CI112" s="74" t="n"/>
      <c r="CJ112" s="74" t="n"/>
      <c r="CK112" s="75" t="n">
        <v>696003074</v>
      </c>
      <c r="CL112" s="74" t="inlineStr">
        <is>
          <t>2701fd85-7f99-4fe8-9819-59680e021453</t>
        </is>
      </c>
      <c r="CM112" s="72" t="n">
        <v>46094.66231481481</v>
      </c>
      <c r="CN112" s="74" t="n"/>
      <c r="CO112" s="74" t="n"/>
      <c r="CP112" s="74" t="inlineStr">
        <is>
          <t>submitted_via_web</t>
        </is>
      </c>
      <c r="CQ112" s="74" t="n"/>
      <c r="CR112" s="74" t="inlineStr">
        <is>
          <t>voP5hd3TJJNzzneN7cP2D6</t>
        </is>
      </c>
      <c r="CS112" s="74" t="n"/>
      <c r="CT112" s="74" t="inlineStr">
        <is>
          <t>uuid:2701fd85-7f99-4fe8-9819-59680e021453</t>
        </is>
      </c>
      <c r="CU112" s="75" t="n">
        <v>111</v>
      </c>
    </row>
    <row r="113">
      <c r="A113" s="72" t="n">
        <v>46094.95397599537</v>
      </c>
      <c r="B113" s="72" t="n">
        <v>46094.95605016204</v>
      </c>
      <c r="C113" s="74" t="inlineStr">
        <is>
          <t>SUPARMI</t>
        </is>
      </c>
      <c r="D113" s="74" t="inlineStr">
        <is>
          <t>DIY</t>
        </is>
      </c>
      <c r="E113" s="74" t="inlineStr">
        <is>
          <t>Sleman</t>
        </is>
      </c>
      <c r="F113" s="74" t="inlineStr">
        <is>
          <t>Cangkringan</t>
        </is>
      </c>
      <c r="G113" s="74" t="inlineStr">
        <is>
          <t>MSP0003</t>
        </is>
      </c>
      <c r="H113" s="74" t="inlineStr">
        <is>
          <t>Sapi pedaging</t>
        </is>
      </c>
      <c r="I113" s="75" t="n">
        <v>1</v>
      </c>
      <c r="J113" s="75" t="n">
        <v>0</v>
      </c>
      <c r="K113" s="75" t="n">
        <v>0</v>
      </c>
      <c r="L113" s="75" t="n">
        <v>0</v>
      </c>
      <c r="M113" s="75" t="n">
        <v>0</v>
      </c>
      <c r="N113" s="75" t="n">
        <v>0</v>
      </c>
      <c r="O113" s="75" t="n">
        <v>0</v>
      </c>
      <c r="P113" s="75" t="n">
        <v>0</v>
      </c>
      <c r="Q113" s="75" t="n">
        <v>0</v>
      </c>
      <c r="R113" s="74" t="inlineStr">
        <is>
          <t>Sapi pedaging</t>
        </is>
      </c>
      <c r="S113" s="75" t="n">
        <v>1</v>
      </c>
      <c r="T113" s="75" t="n">
        <v>0</v>
      </c>
      <c r="U113" s="75" t="n">
        <v>0</v>
      </c>
      <c r="V113" s="75" t="n">
        <v>0</v>
      </c>
      <c r="W113" s="75" t="n">
        <v>0</v>
      </c>
      <c r="X113" s="75" t="n">
        <v>0</v>
      </c>
      <c r="Y113" s="75" t="n">
        <v>0</v>
      </c>
      <c r="Z113" s="75" t="n">
        <v>0</v>
      </c>
      <c r="AA113" s="75" t="n">
        <v>0</v>
      </c>
      <c r="AB113" s="74" t="inlineStr">
        <is>
          <t>Sapi pedaging</t>
        </is>
      </c>
      <c r="AC113" s="75" t="n">
        <v>1</v>
      </c>
      <c r="AD113" s="75" t="n">
        <v>0</v>
      </c>
      <c r="AE113" s="75" t="n">
        <v>0</v>
      </c>
      <c r="AF113" s="75" t="n">
        <v>0</v>
      </c>
      <c r="AG113" s="75" t="n">
        <v>0</v>
      </c>
      <c r="AH113" s="75" t="n">
        <v>0</v>
      </c>
      <c r="AI113" s="75" t="n">
        <v>0</v>
      </c>
      <c r="AJ113" s="75" t="n">
        <v>0</v>
      </c>
      <c r="AK113" s="75" t="n">
        <v>0</v>
      </c>
      <c r="AL113" s="74" t="n"/>
      <c r="AM113" s="75" t="n">
        <v>4</v>
      </c>
      <c r="AN113" s="74" t="n"/>
      <c r="AO113" s="74" t="n"/>
      <c r="AP113" s="74" t="n"/>
      <c r="AQ113" s="74" t="n"/>
      <c r="AR113" s="74" t="n"/>
      <c r="AS113" s="74" t="n"/>
      <c r="AT113" s="74" t="n"/>
      <c r="AU113" s="74" t="n"/>
      <c r="AV113" s="75" t="n">
        <v>3</v>
      </c>
      <c r="AW113" s="74" t="n"/>
      <c r="AX113" s="74" t="n"/>
      <c r="AY113" s="74" t="n"/>
      <c r="AZ113" s="74" t="n"/>
      <c r="BA113" s="74" t="n"/>
      <c r="BB113" s="74" t="n"/>
      <c r="BC113" s="74" t="n"/>
      <c r="BD113" s="75" t="n">
        <v>2</v>
      </c>
      <c r="BE113" s="75" t="n">
        <v>0</v>
      </c>
      <c r="BF113" s="75" t="n">
        <v>0</v>
      </c>
      <c r="BG113" s="75" t="n">
        <v>0</v>
      </c>
      <c r="BH113" s="74" t="n"/>
      <c r="BI113" s="74" t="n"/>
      <c r="BJ113" s="74" t="n"/>
      <c r="BK113" s="74" t="n"/>
      <c r="BL113" s="74" t="n"/>
      <c r="BM113" s="74" t="n"/>
      <c r="BN113" s="74" t="n"/>
      <c r="BO113" s="74" t="n"/>
      <c r="BP113" s="74" t="n"/>
      <c r="BQ113" s="74" t="n"/>
      <c r="BR113" s="74" t="n"/>
      <c r="BS113" s="74" t="n"/>
      <c r="BT113" s="74" t="n"/>
      <c r="BU113" s="74" t="n"/>
      <c r="BV113" s="74" t="n"/>
      <c r="BW113" s="74" t="n"/>
      <c r="BX113" s="74" t="n"/>
      <c r="BY113" s="74" t="n"/>
      <c r="BZ113" s="74" t="n"/>
      <c r="CA113" s="74" t="n"/>
      <c r="CB113" s="74" t="n"/>
      <c r="CC113" s="74" t="n"/>
      <c r="CD113" s="74" t="n"/>
      <c r="CE113" s="74" t="n"/>
      <c r="CF113" s="74" t="n"/>
      <c r="CG113" s="74" t="n"/>
      <c r="CH113" s="74" t="n"/>
      <c r="CI113" s="74" t="n"/>
      <c r="CJ113" s="74" t="n"/>
      <c r="CK113" s="75" t="n">
        <v>696005091</v>
      </c>
      <c r="CL113" s="74" t="inlineStr">
        <is>
          <t>4922665e-42ee-4a3c-a872-8b2b0f04a374</t>
        </is>
      </c>
      <c r="CM113" s="72" t="n">
        <v>46094.66438657408</v>
      </c>
      <c r="CN113" s="74" t="n"/>
      <c r="CO113" s="74" t="n"/>
      <c r="CP113" s="74" t="inlineStr">
        <is>
          <t>submitted_via_web</t>
        </is>
      </c>
      <c r="CQ113" s="74" t="n"/>
      <c r="CR113" s="74" t="inlineStr">
        <is>
          <t>voP5hd3TJJNzzneN7cP2D6</t>
        </is>
      </c>
      <c r="CS113" s="74" t="n"/>
      <c r="CT113" s="74" t="inlineStr">
        <is>
          <t>uuid:4922665e-42ee-4a3c-a872-8b2b0f04a374</t>
        </is>
      </c>
      <c r="CU113" s="75" t="n">
        <v>112</v>
      </c>
    </row>
    <row r="114">
      <c r="A114" s="72" t="n">
        <v>46094.95605096065</v>
      </c>
      <c r="B114" s="72" t="n">
        <v>46094.95716428241</v>
      </c>
      <c r="C114" s="74" t="inlineStr">
        <is>
          <t>NUR CHASANAH/MARIJO</t>
        </is>
      </c>
      <c r="D114" s="74" t="inlineStr">
        <is>
          <t>DIY</t>
        </is>
      </c>
      <c r="E114" s="74" t="inlineStr">
        <is>
          <t>Sleman</t>
        </is>
      </c>
      <c r="F114" s="74" t="inlineStr">
        <is>
          <t>Pakem</t>
        </is>
      </c>
      <c r="G114" s="74" t="inlineStr">
        <is>
          <t>PBP1390</t>
        </is>
      </c>
      <c r="H114" s="74" t="inlineStr">
        <is>
          <t>Sapi pedaging</t>
        </is>
      </c>
      <c r="I114" s="75" t="n">
        <v>1</v>
      </c>
      <c r="J114" s="75" t="n">
        <v>0</v>
      </c>
      <c r="K114" s="75" t="n">
        <v>0</v>
      </c>
      <c r="L114" s="75" t="n">
        <v>0</v>
      </c>
      <c r="M114" s="75" t="n">
        <v>0</v>
      </c>
      <c r="N114" s="75" t="n">
        <v>0</v>
      </c>
      <c r="O114" s="75" t="n">
        <v>0</v>
      </c>
      <c r="P114" s="75" t="n">
        <v>0</v>
      </c>
      <c r="Q114" s="75" t="n">
        <v>0</v>
      </c>
      <c r="R114" s="74" t="inlineStr">
        <is>
          <t>Sapi pedaging</t>
        </is>
      </c>
      <c r="S114" s="75" t="n">
        <v>1</v>
      </c>
      <c r="T114" s="75" t="n">
        <v>0</v>
      </c>
      <c r="U114" s="75" t="n">
        <v>0</v>
      </c>
      <c r="V114" s="75" t="n">
        <v>0</v>
      </c>
      <c r="W114" s="75" t="n">
        <v>0</v>
      </c>
      <c r="X114" s="75" t="n">
        <v>0</v>
      </c>
      <c r="Y114" s="75" t="n">
        <v>0</v>
      </c>
      <c r="Z114" s="75" t="n">
        <v>0</v>
      </c>
      <c r="AA114" s="75" t="n">
        <v>0</v>
      </c>
      <c r="AB114" s="74" t="inlineStr">
        <is>
          <t>Tidak ada</t>
        </is>
      </c>
      <c r="AC114" s="75" t="n">
        <v>0</v>
      </c>
      <c r="AD114" s="75" t="n">
        <v>0</v>
      </c>
      <c r="AE114" s="75" t="n">
        <v>0</v>
      </c>
      <c r="AF114" s="75" t="n">
        <v>0</v>
      </c>
      <c r="AG114" s="75" t="n">
        <v>0</v>
      </c>
      <c r="AH114" s="75" t="n">
        <v>0</v>
      </c>
      <c r="AI114" s="75" t="n">
        <v>0</v>
      </c>
      <c r="AJ114" s="75" t="n">
        <v>0</v>
      </c>
      <c r="AK114" s="75" t="n">
        <v>1</v>
      </c>
      <c r="AL114" s="74" t="n"/>
      <c r="AM114" s="75" t="n">
        <v>3</v>
      </c>
      <c r="AN114" s="74" t="n"/>
      <c r="AO114" s="74" t="n"/>
      <c r="AP114" s="74" t="n"/>
      <c r="AQ114" s="74" t="n"/>
      <c r="AR114" s="74" t="n"/>
      <c r="AS114" s="74" t="n"/>
      <c r="AT114" s="74" t="n"/>
      <c r="AU114" s="74" t="n"/>
      <c r="AV114" s="75" t="n">
        <v>3</v>
      </c>
      <c r="AW114" s="74" t="n"/>
      <c r="AX114" s="74" t="n"/>
      <c r="AY114" s="74" t="n"/>
      <c r="AZ114" s="74" t="n"/>
      <c r="BA114" s="74" t="n"/>
      <c r="BB114" s="74" t="n"/>
      <c r="BC114" s="74" t="n"/>
      <c r="BD114" s="74" t="n"/>
      <c r="BE114" s="74" t="n"/>
      <c r="BF114" s="74" t="n"/>
      <c r="BG114" s="74" t="n"/>
      <c r="BH114" s="74" t="n"/>
      <c r="BI114" s="74" t="n"/>
      <c r="BJ114" s="74" t="n"/>
      <c r="BK114" s="74" t="n"/>
      <c r="BL114" s="74" t="n"/>
      <c r="BM114" s="74" t="n"/>
      <c r="BN114" s="74" t="n"/>
      <c r="BO114" s="74" t="n"/>
      <c r="BP114" s="74" t="n"/>
      <c r="BQ114" s="74" t="n"/>
      <c r="BR114" s="74" t="n"/>
      <c r="BS114" s="74" t="n"/>
      <c r="BT114" s="74" t="n"/>
      <c r="BU114" s="74" t="n"/>
      <c r="BV114" s="74" t="n"/>
      <c r="BW114" s="74" t="n"/>
      <c r="BX114" s="74" t="n"/>
      <c r="BY114" s="74" t="n"/>
      <c r="BZ114" s="74" t="n"/>
      <c r="CA114" s="74" t="n"/>
      <c r="CB114" s="74" t="n"/>
      <c r="CC114" s="74" t="n"/>
      <c r="CD114" s="74" t="n"/>
      <c r="CE114" s="74" t="n"/>
      <c r="CF114" s="74" t="n"/>
      <c r="CG114" s="74" t="n"/>
      <c r="CH114" s="74" t="n"/>
      <c r="CI114" s="74" t="n"/>
      <c r="CJ114" s="74" t="n"/>
      <c r="CK114" s="75" t="n">
        <v>696006212</v>
      </c>
      <c r="CL114" s="74" t="inlineStr">
        <is>
          <t>67f93e36-af7c-4178-8d6c-62fbb02317dc</t>
        </is>
      </c>
      <c r="CM114" s="72" t="n">
        <v>46094.66549768519</v>
      </c>
      <c r="CN114" s="74" t="n"/>
      <c r="CO114" s="74" t="n"/>
      <c r="CP114" s="74" t="inlineStr">
        <is>
          <t>submitted_via_web</t>
        </is>
      </c>
      <c r="CQ114" s="74" t="n"/>
      <c r="CR114" s="74" t="inlineStr">
        <is>
          <t>voP5hd3TJJNzzneN7cP2D6</t>
        </is>
      </c>
      <c r="CS114" s="74" t="n"/>
      <c r="CT114" s="74" t="inlineStr">
        <is>
          <t>uuid:67f93e36-af7c-4178-8d6c-62fbb02317dc</t>
        </is>
      </c>
      <c r="CU114" s="75" t="n">
        <v>113</v>
      </c>
    </row>
    <row r="115">
      <c r="A115" s="72" t="n">
        <v>46094.95716503472</v>
      </c>
      <c r="B115" s="72" t="n">
        <v>46094.9579541088</v>
      </c>
      <c r="C115" s="74" t="inlineStr">
        <is>
          <t>RAMBAT/SUMINI</t>
        </is>
      </c>
      <c r="D115" s="74" t="inlineStr">
        <is>
          <t>DIY</t>
        </is>
      </c>
      <c r="E115" s="74" t="inlineStr">
        <is>
          <t>Sleman</t>
        </is>
      </c>
      <c r="F115" s="74" t="inlineStr">
        <is>
          <t>Cangkringan</t>
        </is>
      </c>
      <c r="G115" s="74" t="inlineStr">
        <is>
          <t>PBP1582</t>
        </is>
      </c>
      <c r="H115" s="74" t="inlineStr">
        <is>
          <t>Sapi pedaging</t>
        </is>
      </c>
      <c r="I115" s="75" t="n">
        <v>1</v>
      </c>
      <c r="J115" s="75" t="n">
        <v>0</v>
      </c>
      <c r="K115" s="75" t="n">
        <v>0</v>
      </c>
      <c r="L115" s="75" t="n">
        <v>0</v>
      </c>
      <c r="M115" s="75" t="n">
        <v>0</v>
      </c>
      <c r="N115" s="75" t="n">
        <v>0</v>
      </c>
      <c r="O115" s="75" t="n">
        <v>0</v>
      </c>
      <c r="P115" s="75" t="n">
        <v>0</v>
      </c>
      <c r="Q115" s="75" t="n">
        <v>0</v>
      </c>
      <c r="R115" s="74" t="inlineStr">
        <is>
          <t>Sapi pedaging</t>
        </is>
      </c>
      <c r="S115" s="75" t="n">
        <v>1</v>
      </c>
      <c r="T115" s="75" t="n">
        <v>0</v>
      </c>
      <c r="U115" s="75" t="n">
        <v>0</v>
      </c>
      <c r="V115" s="75" t="n">
        <v>0</v>
      </c>
      <c r="W115" s="75" t="n">
        <v>0</v>
      </c>
      <c r="X115" s="75" t="n">
        <v>0</v>
      </c>
      <c r="Y115" s="75" t="n">
        <v>0</v>
      </c>
      <c r="Z115" s="75" t="n">
        <v>0</v>
      </c>
      <c r="AA115" s="75" t="n">
        <v>0</v>
      </c>
      <c r="AB115" s="74" t="inlineStr">
        <is>
          <t>Tidak ada</t>
        </is>
      </c>
      <c r="AC115" s="75" t="n">
        <v>0</v>
      </c>
      <c r="AD115" s="75" t="n">
        <v>0</v>
      </c>
      <c r="AE115" s="75" t="n">
        <v>0</v>
      </c>
      <c r="AF115" s="75" t="n">
        <v>0</v>
      </c>
      <c r="AG115" s="75" t="n">
        <v>0</v>
      </c>
      <c r="AH115" s="75" t="n">
        <v>0</v>
      </c>
      <c r="AI115" s="75" t="n">
        <v>0</v>
      </c>
      <c r="AJ115" s="75" t="n">
        <v>0</v>
      </c>
      <c r="AK115" s="75" t="n">
        <v>1</v>
      </c>
      <c r="AL115" s="74" t="n"/>
      <c r="AM115" s="75" t="n">
        <v>2</v>
      </c>
      <c r="AN115" s="74" t="n"/>
      <c r="AO115" s="74" t="n"/>
      <c r="AP115" s="74" t="n"/>
      <c r="AQ115" s="74" t="n"/>
      <c r="AR115" s="74" t="n"/>
      <c r="AS115" s="74" t="n"/>
      <c r="AT115" s="74" t="n"/>
      <c r="AU115" s="74" t="n"/>
      <c r="AV115" s="75" t="n">
        <v>3</v>
      </c>
      <c r="AW115" s="74" t="n"/>
      <c r="AX115" s="74" t="n"/>
      <c r="AY115" s="74" t="n"/>
      <c r="AZ115" s="74" t="n"/>
      <c r="BA115" s="74" t="n"/>
      <c r="BB115" s="74" t="n"/>
      <c r="BC115" s="74" t="n"/>
      <c r="BD115" s="74" t="n"/>
      <c r="BE115" s="74" t="n"/>
      <c r="BF115" s="74" t="n"/>
      <c r="BG115" s="74" t="n"/>
      <c r="BH115" s="74" t="n"/>
      <c r="BI115" s="74" t="n"/>
      <c r="BJ115" s="74" t="n"/>
      <c r="BK115" s="74" t="n"/>
      <c r="BL115" s="74" t="n"/>
      <c r="BM115" s="74" t="n"/>
      <c r="BN115" s="74" t="n"/>
      <c r="BO115" s="74" t="n"/>
      <c r="BP115" s="74" t="n"/>
      <c r="BQ115" s="74" t="n"/>
      <c r="BR115" s="74" t="n"/>
      <c r="BS115" s="74" t="n"/>
      <c r="BT115" s="74" t="n"/>
      <c r="BU115" s="74" t="n"/>
      <c r="BV115" s="74" t="n"/>
      <c r="BW115" s="74" t="n"/>
      <c r="BX115" s="74" t="n"/>
      <c r="BY115" s="74" t="n"/>
      <c r="BZ115" s="74" t="n"/>
      <c r="CA115" s="74" t="n"/>
      <c r="CB115" s="74" t="n"/>
      <c r="CC115" s="74" t="n"/>
      <c r="CD115" s="74" t="n"/>
      <c r="CE115" s="74" t="n"/>
      <c r="CF115" s="74" t="n"/>
      <c r="CG115" s="74" t="n"/>
      <c r="CH115" s="74" t="n"/>
      <c r="CI115" s="74" t="n"/>
      <c r="CJ115" s="74" t="n"/>
      <c r="CK115" s="75" t="n">
        <v>696007224</v>
      </c>
      <c r="CL115" s="74" t="inlineStr">
        <is>
          <t>b02a82de-e43b-454a-b107-27e9c1e2e3dc</t>
        </is>
      </c>
      <c r="CM115" s="72" t="n">
        <v>46094.66629629629</v>
      </c>
      <c r="CN115" s="74" t="n"/>
      <c r="CO115" s="74" t="n"/>
      <c r="CP115" s="74" t="inlineStr">
        <is>
          <t>submitted_via_web</t>
        </is>
      </c>
      <c r="CQ115" s="74" t="n"/>
      <c r="CR115" s="74" t="inlineStr">
        <is>
          <t>voP5hd3TJJNzzneN7cP2D6</t>
        </is>
      </c>
      <c r="CS115" s="74" t="n"/>
      <c r="CT115" s="74" t="inlineStr">
        <is>
          <t>uuid:b02a82de-e43b-454a-b107-27e9c1e2e3dc</t>
        </is>
      </c>
      <c r="CU115" s="75" t="n">
        <v>114</v>
      </c>
    </row>
    <row r="116">
      <c r="A116" s="72" t="n">
        <v>46094.95795486111</v>
      </c>
      <c r="B116" s="72" t="n">
        <v>46094.95872217593</v>
      </c>
      <c r="C116" s="74" t="inlineStr">
        <is>
          <t>YOVITA SUMARYATI</t>
        </is>
      </c>
      <c r="D116" s="74" t="inlineStr">
        <is>
          <t>DIY</t>
        </is>
      </c>
      <c r="E116" s="74" t="inlineStr">
        <is>
          <t>Sleman</t>
        </is>
      </c>
      <c r="F116" s="74" t="inlineStr">
        <is>
          <t>Turi</t>
        </is>
      </c>
      <c r="G116" s="74" t="inlineStr">
        <is>
          <t>SUP0089</t>
        </is>
      </c>
      <c r="H116" s="74" t="inlineStr">
        <is>
          <t>Sapi pedaging</t>
        </is>
      </c>
      <c r="I116" s="75" t="n">
        <v>1</v>
      </c>
      <c r="J116" s="75" t="n">
        <v>0</v>
      </c>
      <c r="K116" s="75" t="n">
        <v>0</v>
      </c>
      <c r="L116" s="75" t="n">
        <v>0</v>
      </c>
      <c r="M116" s="75" t="n">
        <v>0</v>
      </c>
      <c r="N116" s="75" t="n">
        <v>0</v>
      </c>
      <c r="O116" s="75" t="n">
        <v>0</v>
      </c>
      <c r="P116" s="75" t="n">
        <v>0</v>
      </c>
      <c r="Q116" s="75" t="n">
        <v>0</v>
      </c>
      <c r="R116" s="74" t="inlineStr">
        <is>
          <t>Sapi pedaging</t>
        </is>
      </c>
      <c r="S116" s="75" t="n">
        <v>1</v>
      </c>
      <c r="T116" s="75" t="n">
        <v>0</v>
      </c>
      <c r="U116" s="75" t="n">
        <v>0</v>
      </c>
      <c r="V116" s="75" t="n">
        <v>0</v>
      </c>
      <c r="W116" s="75" t="n">
        <v>0</v>
      </c>
      <c r="X116" s="75" t="n">
        <v>0</v>
      </c>
      <c r="Y116" s="75" t="n">
        <v>0</v>
      </c>
      <c r="Z116" s="75" t="n">
        <v>0</v>
      </c>
      <c r="AA116" s="75" t="n">
        <v>0</v>
      </c>
      <c r="AB116" s="74" t="inlineStr">
        <is>
          <t>Tidak ada</t>
        </is>
      </c>
      <c r="AC116" s="75" t="n">
        <v>0</v>
      </c>
      <c r="AD116" s="75" t="n">
        <v>0</v>
      </c>
      <c r="AE116" s="75" t="n">
        <v>0</v>
      </c>
      <c r="AF116" s="75" t="n">
        <v>0</v>
      </c>
      <c r="AG116" s="75" t="n">
        <v>0</v>
      </c>
      <c r="AH116" s="75" t="n">
        <v>0</v>
      </c>
      <c r="AI116" s="75" t="n">
        <v>0</v>
      </c>
      <c r="AJ116" s="75" t="n">
        <v>0</v>
      </c>
      <c r="AK116" s="75" t="n">
        <v>1</v>
      </c>
      <c r="AL116" s="74" t="n"/>
      <c r="AM116" s="75" t="n">
        <v>2</v>
      </c>
      <c r="AN116" s="74" t="n"/>
      <c r="AO116" s="74" t="n"/>
      <c r="AP116" s="74" t="n"/>
      <c r="AQ116" s="74" t="n"/>
      <c r="AR116" s="74" t="n"/>
      <c r="AS116" s="74" t="n"/>
      <c r="AT116" s="74" t="n"/>
      <c r="AU116" s="74" t="n"/>
      <c r="AV116" s="75" t="n">
        <v>2</v>
      </c>
      <c r="AW116" s="74" t="n"/>
      <c r="AX116" s="74" t="n"/>
      <c r="AY116" s="74" t="n"/>
      <c r="AZ116" s="74" t="n"/>
      <c r="BA116" s="74" t="n"/>
      <c r="BB116" s="74" t="n"/>
      <c r="BC116" s="74" t="n"/>
      <c r="BD116" s="74" t="n"/>
      <c r="BE116" s="74" t="n"/>
      <c r="BF116" s="74" t="n"/>
      <c r="BG116" s="74" t="n"/>
      <c r="BH116" s="74" t="n"/>
      <c r="BI116" s="74" t="n"/>
      <c r="BJ116" s="74" t="n"/>
      <c r="BK116" s="74" t="n"/>
      <c r="BL116" s="74" t="n"/>
      <c r="BM116" s="74" t="n"/>
      <c r="BN116" s="74" t="n"/>
      <c r="BO116" s="74" t="n"/>
      <c r="BP116" s="74" t="n"/>
      <c r="BQ116" s="74" t="n"/>
      <c r="BR116" s="74" t="n"/>
      <c r="BS116" s="74" t="n"/>
      <c r="BT116" s="74" t="n"/>
      <c r="BU116" s="74" t="n"/>
      <c r="BV116" s="74" t="n"/>
      <c r="BW116" s="74" t="n"/>
      <c r="BX116" s="74" t="n"/>
      <c r="BY116" s="74" t="n"/>
      <c r="BZ116" s="74" t="n"/>
      <c r="CA116" s="74" t="n"/>
      <c r="CB116" s="74" t="n"/>
      <c r="CC116" s="74" t="n"/>
      <c r="CD116" s="74" t="n"/>
      <c r="CE116" s="74" t="n"/>
      <c r="CF116" s="74" t="n"/>
      <c r="CG116" s="74" t="n"/>
      <c r="CH116" s="74" t="n"/>
      <c r="CI116" s="74" t="n"/>
      <c r="CJ116" s="74" t="n"/>
      <c r="CK116" s="75" t="n">
        <v>696008055</v>
      </c>
      <c r="CL116" s="74" t="inlineStr">
        <is>
          <t>4d07cc52-4949-477f-90da-b225fa30cd21</t>
        </is>
      </c>
      <c r="CM116" s="72" t="n">
        <v>46094.66706018519</v>
      </c>
      <c r="CN116" s="74" t="n"/>
      <c r="CO116" s="74" t="n"/>
      <c r="CP116" s="74" t="inlineStr">
        <is>
          <t>submitted_via_web</t>
        </is>
      </c>
      <c r="CQ116" s="74" t="n"/>
      <c r="CR116" s="74" t="inlineStr">
        <is>
          <t>voP5hd3TJJNzzneN7cP2D6</t>
        </is>
      </c>
      <c r="CS116" s="74" t="n"/>
      <c r="CT116" s="74" t="inlineStr">
        <is>
          <t>uuid:4d07cc52-4949-477f-90da-b225fa30cd21</t>
        </is>
      </c>
      <c r="CU116" s="75" t="n">
        <v>115</v>
      </c>
    </row>
    <row r="117">
      <c r="A117" s="72" t="n">
        <v>46094.95872292824</v>
      </c>
      <c r="B117" s="72" t="n">
        <v>46094.95972821759</v>
      </c>
      <c r="C117" s="74" t="inlineStr">
        <is>
          <t>MARYONO</t>
        </is>
      </c>
      <c r="D117" s="74" t="inlineStr">
        <is>
          <t>DIY</t>
        </is>
      </c>
      <c r="E117" s="74" t="inlineStr">
        <is>
          <t>Sleman</t>
        </is>
      </c>
      <c r="F117" s="74" t="inlineStr">
        <is>
          <t>Cangkringan</t>
        </is>
      </c>
      <c r="G117" s="74" t="inlineStr">
        <is>
          <t>PBP1590</t>
        </is>
      </c>
      <c r="H117" s="74" t="inlineStr">
        <is>
          <t>Sapi pedaging</t>
        </is>
      </c>
      <c r="I117" s="75" t="n">
        <v>1</v>
      </c>
      <c r="J117" s="75" t="n">
        <v>0</v>
      </c>
      <c r="K117" s="75" t="n">
        <v>0</v>
      </c>
      <c r="L117" s="75" t="n">
        <v>0</v>
      </c>
      <c r="M117" s="75" t="n">
        <v>0</v>
      </c>
      <c r="N117" s="75" t="n">
        <v>0</v>
      </c>
      <c r="O117" s="75" t="n">
        <v>0</v>
      </c>
      <c r="P117" s="75" t="n">
        <v>0</v>
      </c>
      <c r="Q117" s="75" t="n">
        <v>0</v>
      </c>
      <c r="R117" s="74" t="inlineStr">
        <is>
          <t>Sapi pedaging</t>
        </is>
      </c>
      <c r="S117" s="75" t="n">
        <v>1</v>
      </c>
      <c r="T117" s="75" t="n">
        <v>0</v>
      </c>
      <c r="U117" s="75" t="n">
        <v>0</v>
      </c>
      <c r="V117" s="75" t="n">
        <v>0</v>
      </c>
      <c r="W117" s="75" t="n">
        <v>0</v>
      </c>
      <c r="X117" s="75" t="n">
        <v>0</v>
      </c>
      <c r="Y117" s="75" t="n">
        <v>0</v>
      </c>
      <c r="Z117" s="75" t="n">
        <v>0</v>
      </c>
      <c r="AA117" s="75" t="n">
        <v>0</v>
      </c>
      <c r="AB117" s="74" t="inlineStr">
        <is>
          <t>Tidak ada</t>
        </is>
      </c>
      <c r="AC117" s="75" t="n">
        <v>0</v>
      </c>
      <c r="AD117" s="75" t="n">
        <v>0</v>
      </c>
      <c r="AE117" s="75" t="n">
        <v>0</v>
      </c>
      <c r="AF117" s="75" t="n">
        <v>0</v>
      </c>
      <c r="AG117" s="75" t="n">
        <v>0</v>
      </c>
      <c r="AH117" s="75" t="n">
        <v>0</v>
      </c>
      <c r="AI117" s="75" t="n">
        <v>0</v>
      </c>
      <c r="AJ117" s="75" t="n">
        <v>0</v>
      </c>
      <c r="AK117" s="75" t="n">
        <v>1</v>
      </c>
      <c r="AL117" s="74" t="n"/>
      <c r="AM117" s="75" t="n">
        <v>2</v>
      </c>
      <c r="AN117" s="74" t="n"/>
      <c r="AO117" s="74" t="n"/>
      <c r="AP117" s="74" t="n"/>
      <c r="AQ117" s="74" t="n"/>
      <c r="AR117" s="74" t="n"/>
      <c r="AS117" s="74" t="n"/>
      <c r="AT117" s="74" t="n"/>
      <c r="AU117" s="74" t="n"/>
      <c r="AV117" s="75" t="n">
        <v>1</v>
      </c>
      <c r="AW117" s="74" t="n"/>
      <c r="AX117" s="74" t="n"/>
      <c r="AY117" s="74" t="n"/>
      <c r="AZ117" s="74" t="n"/>
      <c r="BA117" s="74" t="n"/>
      <c r="BB117" s="74" t="n"/>
      <c r="BC117" s="74" t="n"/>
      <c r="BD117" s="74" t="n"/>
      <c r="BE117" s="74" t="n"/>
      <c r="BF117" s="74" t="n"/>
      <c r="BG117" s="74" t="n"/>
      <c r="BH117" s="74" t="n"/>
      <c r="BI117" s="74" t="n"/>
      <c r="BJ117" s="74" t="n"/>
      <c r="BK117" s="74" t="n"/>
      <c r="BL117" s="74" t="n"/>
      <c r="BM117" s="74" t="n"/>
      <c r="BN117" s="74" t="n"/>
      <c r="BO117" s="74" t="n"/>
      <c r="BP117" s="74" t="n"/>
      <c r="BQ117" s="74" t="n"/>
      <c r="BR117" s="74" t="n"/>
      <c r="BS117" s="74" t="n"/>
      <c r="BT117" s="74" t="n"/>
      <c r="BU117" s="74" t="n"/>
      <c r="BV117" s="74" t="n"/>
      <c r="BW117" s="74" t="n"/>
      <c r="BX117" s="74" t="n"/>
      <c r="BY117" s="74" t="n"/>
      <c r="BZ117" s="74" t="n"/>
      <c r="CA117" s="74" t="n"/>
      <c r="CB117" s="74" t="n"/>
      <c r="CC117" s="74" t="n"/>
      <c r="CD117" s="74" t="n"/>
      <c r="CE117" s="74" t="n"/>
      <c r="CF117" s="74" t="n"/>
      <c r="CG117" s="74" t="n"/>
      <c r="CH117" s="74" t="n"/>
      <c r="CI117" s="74" t="n"/>
      <c r="CJ117" s="74" t="n"/>
      <c r="CK117" s="75" t="n">
        <v>696009013</v>
      </c>
      <c r="CL117" s="74" t="inlineStr">
        <is>
          <t>16b17224-094a-4e4d-85e0-aa892900c889</t>
        </is>
      </c>
      <c r="CM117" s="72" t="n">
        <v>46094.66806712963</v>
      </c>
      <c r="CN117" s="74" t="n"/>
      <c r="CO117" s="74" t="n"/>
      <c r="CP117" s="74" t="inlineStr">
        <is>
          <t>submitted_via_web</t>
        </is>
      </c>
      <c r="CQ117" s="74" t="n"/>
      <c r="CR117" s="74" t="inlineStr">
        <is>
          <t>voP5hd3TJJNzzneN7cP2D6</t>
        </is>
      </c>
      <c r="CS117" s="74" t="n"/>
      <c r="CT117" s="74" t="inlineStr">
        <is>
          <t>uuid:16b17224-094a-4e4d-85e0-aa892900c889</t>
        </is>
      </c>
      <c r="CU117" s="75" t="n">
        <v>116</v>
      </c>
    </row>
    <row r="118">
      <c r="A118" s="72" t="n">
        <v>46094.95972908565</v>
      </c>
      <c r="B118" s="72" t="n">
        <v>46094.96042239583</v>
      </c>
      <c r="C118" s="74" t="inlineStr">
        <is>
          <t>TUKIRAN</t>
        </is>
      </c>
      <c r="D118" s="74" t="inlineStr">
        <is>
          <t>DIY</t>
        </is>
      </c>
      <c r="E118" s="74" t="inlineStr">
        <is>
          <t>Sleman</t>
        </is>
      </c>
      <c r="F118" s="74" t="inlineStr">
        <is>
          <t>Cangkringan</t>
        </is>
      </c>
      <c r="G118" s="74" t="inlineStr">
        <is>
          <t>PBP1584</t>
        </is>
      </c>
      <c r="H118" s="74" t="inlineStr">
        <is>
          <t>Sapi pedaging</t>
        </is>
      </c>
      <c r="I118" s="75" t="n">
        <v>1</v>
      </c>
      <c r="J118" s="75" t="n">
        <v>0</v>
      </c>
      <c r="K118" s="75" t="n">
        <v>0</v>
      </c>
      <c r="L118" s="75" t="n">
        <v>0</v>
      </c>
      <c r="M118" s="75" t="n">
        <v>0</v>
      </c>
      <c r="N118" s="75" t="n">
        <v>0</v>
      </c>
      <c r="O118" s="75" t="n">
        <v>0</v>
      </c>
      <c r="P118" s="75" t="n">
        <v>0</v>
      </c>
      <c r="Q118" s="75" t="n">
        <v>0</v>
      </c>
      <c r="R118" s="74" t="inlineStr">
        <is>
          <t>Sapi pedaging</t>
        </is>
      </c>
      <c r="S118" s="75" t="n">
        <v>1</v>
      </c>
      <c r="T118" s="75" t="n">
        <v>0</v>
      </c>
      <c r="U118" s="75" t="n">
        <v>0</v>
      </c>
      <c r="V118" s="75" t="n">
        <v>0</v>
      </c>
      <c r="W118" s="75" t="n">
        <v>0</v>
      </c>
      <c r="X118" s="75" t="n">
        <v>0</v>
      </c>
      <c r="Y118" s="75" t="n">
        <v>0</v>
      </c>
      <c r="Z118" s="75" t="n">
        <v>0</v>
      </c>
      <c r="AA118" s="75" t="n">
        <v>0</v>
      </c>
      <c r="AB118" s="74" t="inlineStr">
        <is>
          <t>Tidak ada</t>
        </is>
      </c>
      <c r="AC118" s="75" t="n">
        <v>0</v>
      </c>
      <c r="AD118" s="75" t="n">
        <v>0</v>
      </c>
      <c r="AE118" s="75" t="n">
        <v>0</v>
      </c>
      <c r="AF118" s="75" t="n">
        <v>0</v>
      </c>
      <c r="AG118" s="75" t="n">
        <v>0</v>
      </c>
      <c r="AH118" s="75" t="n">
        <v>0</v>
      </c>
      <c r="AI118" s="75" t="n">
        <v>0</v>
      </c>
      <c r="AJ118" s="75" t="n">
        <v>0</v>
      </c>
      <c r="AK118" s="75" t="n">
        <v>1</v>
      </c>
      <c r="AL118" s="74" t="n"/>
      <c r="AM118" s="75" t="n">
        <v>2</v>
      </c>
      <c r="AN118" s="74" t="n"/>
      <c r="AO118" s="74" t="n"/>
      <c r="AP118" s="74" t="n"/>
      <c r="AQ118" s="74" t="n"/>
      <c r="AR118" s="74" t="n"/>
      <c r="AS118" s="74" t="n"/>
      <c r="AT118" s="74" t="n"/>
      <c r="AU118" s="74" t="n"/>
      <c r="AV118" s="75" t="n">
        <v>2</v>
      </c>
      <c r="AW118" s="74" t="n"/>
      <c r="AX118" s="74" t="n"/>
      <c r="AY118" s="74" t="n"/>
      <c r="AZ118" s="74" t="n"/>
      <c r="BA118" s="74" t="n"/>
      <c r="BB118" s="74" t="n"/>
      <c r="BC118" s="74" t="n"/>
      <c r="BD118" s="74" t="n"/>
      <c r="BE118" s="74" t="n"/>
      <c r="BF118" s="74" t="n"/>
      <c r="BG118" s="74" t="n"/>
      <c r="BH118" s="74" t="n"/>
      <c r="BI118" s="74" t="n"/>
      <c r="BJ118" s="74" t="n"/>
      <c r="BK118" s="74" t="n"/>
      <c r="BL118" s="74" t="n"/>
      <c r="BM118" s="74" t="n"/>
      <c r="BN118" s="74" t="n"/>
      <c r="BO118" s="74" t="n"/>
      <c r="BP118" s="74" t="n"/>
      <c r="BQ118" s="74" t="n"/>
      <c r="BR118" s="74" t="n"/>
      <c r="BS118" s="74" t="n"/>
      <c r="BT118" s="74" t="n"/>
      <c r="BU118" s="74" t="n"/>
      <c r="BV118" s="74" t="n"/>
      <c r="BW118" s="74" t="n"/>
      <c r="BX118" s="74" t="n"/>
      <c r="BY118" s="74" t="n"/>
      <c r="BZ118" s="74" t="n"/>
      <c r="CA118" s="74" t="n"/>
      <c r="CB118" s="74" t="n"/>
      <c r="CC118" s="74" t="n"/>
      <c r="CD118" s="74" t="n"/>
      <c r="CE118" s="74" t="n"/>
      <c r="CF118" s="74" t="n"/>
      <c r="CG118" s="74" t="n"/>
      <c r="CH118" s="74" t="n"/>
      <c r="CI118" s="74" t="n"/>
      <c r="CJ118" s="74" t="n"/>
      <c r="CK118" s="75" t="n">
        <v>696010026</v>
      </c>
      <c r="CL118" s="74" t="inlineStr">
        <is>
          <t>64af6151-2e5d-4d89-afa3-71d642c99042</t>
        </is>
      </c>
      <c r="CM118" s="72" t="n">
        <v>46094.66876157407</v>
      </c>
      <c r="CN118" s="74" t="n"/>
      <c r="CO118" s="74" t="n"/>
      <c r="CP118" s="74" t="inlineStr">
        <is>
          <t>submitted_via_web</t>
        </is>
      </c>
      <c r="CQ118" s="74" t="n"/>
      <c r="CR118" s="74" t="inlineStr">
        <is>
          <t>voP5hd3TJJNzzneN7cP2D6</t>
        </is>
      </c>
      <c r="CS118" s="74" t="n"/>
      <c r="CT118" s="74" t="inlineStr">
        <is>
          <t>uuid:64af6151-2e5d-4d89-afa3-71d642c99042</t>
        </is>
      </c>
      <c r="CU118" s="75" t="n">
        <v>117</v>
      </c>
    </row>
    <row r="119">
      <c r="A119" s="72" t="n">
        <v>46094.96042327546</v>
      </c>
      <c r="B119" s="72" t="n">
        <v>46094.96373543981</v>
      </c>
      <c r="C119" s="74" t="inlineStr">
        <is>
          <t>JOKO PITOYO</t>
        </is>
      </c>
      <c r="D119" s="74" t="inlineStr">
        <is>
          <t>DIY</t>
        </is>
      </c>
      <c r="E119" s="74" t="inlineStr">
        <is>
          <t>Sleman</t>
        </is>
      </c>
      <c r="F119" s="74" t="inlineStr">
        <is>
          <t>Sleman</t>
        </is>
      </c>
      <c r="G119" s="74" t="inlineStr">
        <is>
          <t>MSP0018</t>
        </is>
      </c>
      <c r="H119" s="74" t="inlineStr">
        <is>
          <t>Sapi pedaging</t>
        </is>
      </c>
      <c r="I119" s="75" t="n">
        <v>1</v>
      </c>
      <c r="J119" s="75" t="n">
        <v>0</v>
      </c>
      <c r="K119" s="75" t="n">
        <v>0</v>
      </c>
      <c r="L119" s="75" t="n">
        <v>0</v>
      </c>
      <c r="M119" s="75" t="n">
        <v>0</v>
      </c>
      <c r="N119" s="75" t="n">
        <v>0</v>
      </c>
      <c r="O119" s="75" t="n">
        <v>0</v>
      </c>
      <c r="P119" s="75" t="n">
        <v>0</v>
      </c>
      <c r="Q119" s="75" t="n">
        <v>0</v>
      </c>
      <c r="R119" s="74" t="inlineStr">
        <is>
          <t>Sapi pedaging</t>
        </is>
      </c>
      <c r="S119" s="75" t="n">
        <v>1</v>
      </c>
      <c r="T119" s="75" t="n">
        <v>0</v>
      </c>
      <c r="U119" s="75" t="n">
        <v>0</v>
      </c>
      <c r="V119" s="75" t="n">
        <v>0</v>
      </c>
      <c r="W119" s="75" t="n">
        <v>0</v>
      </c>
      <c r="X119" s="75" t="n">
        <v>0</v>
      </c>
      <c r="Y119" s="75" t="n">
        <v>0</v>
      </c>
      <c r="Z119" s="75" t="n">
        <v>0</v>
      </c>
      <c r="AA119" s="75" t="n">
        <v>0</v>
      </c>
      <c r="AB119" s="74" t="inlineStr">
        <is>
          <t>Sapi pedaging</t>
        </is>
      </c>
      <c r="AC119" s="75" t="n">
        <v>1</v>
      </c>
      <c r="AD119" s="75" t="n">
        <v>0</v>
      </c>
      <c r="AE119" s="75" t="n">
        <v>0</v>
      </c>
      <c r="AF119" s="75" t="n">
        <v>0</v>
      </c>
      <c r="AG119" s="75" t="n">
        <v>0</v>
      </c>
      <c r="AH119" s="75" t="n">
        <v>0</v>
      </c>
      <c r="AI119" s="75" t="n">
        <v>0</v>
      </c>
      <c r="AJ119" s="75" t="n">
        <v>0</v>
      </c>
      <c r="AK119" s="75" t="n">
        <v>0</v>
      </c>
      <c r="AL119" s="74" t="n"/>
      <c r="AM119" s="75" t="n">
        <v>1</v>
      </c>
      <c r="AN119" s="74" t="n"/>
      <c r="AO119" s="74" t="n"/>
      <c r="AP119" s="74" t="n"/>
      <c r="AQ119" s="74" t="n"/>
      <c r="AR119" s="74" t="n"/>
      <c r="AS119" s="74" t="n"/>
      <c r="AT119" s="74" t="n"/>
      <c r="AU119" s="74" t="n"/>
      <c r="AV119" s="75" t="n">
        <v>2</v>
      </c>
      <c r="AW119" s="74" t="n"/>
      <c r="AX119" s="74" t="n"/>
      <c r="AY119" s="74" t="n"/>
      <c r="AZ119" s="74" t="n"/>
      <c r="BA119" s="74" t="n"/>
      <c r="BB119" s="74" t="n"/>
      <c r="BC119" s="74" t="n"/>
      <c r="BD119" s="75" t="n">
        <v>1</v>
      </c>
      <c r="BE119" s="75" t="n">
        <v>0</v>
      </c>
      <c r="BF119" s="75" t="n">
        <v>0</v>
      </c>
      <c r="BG119" s="75" t="n">
        <v>0</v>
      </c>
      <c r="BH119" s="74" t="n"/>
      <c r="BI119" s="74" t="n"/>
      <c r="BJ119" s="74" t="n"/>
      <c r="BK119" s="74" t="n"/>
      <c r="BL119" s="74" t="n"/>
      <c r="BM119" s="74" t="n"/>
      <c r="BN119" s="74" t="n"/>
      <c r="BO119" s="74" t="n"/>
      <c r="BP119" s="74" t="n"/>
      <c r="BQ119" s="74" t="n"/>
      <c r="BR119" s="74" t="n"/>
      <c r="BS119" s="74" t="n"/>
      <c r="BT119" s="74" t="n"/>
      <c r="BU119" s="74" t="n"/>
      <c r="BV119" s="74" t="n"/>
      <c r="BW119" s="74" t="n"/>
      <c r="BX119" s="74" t="n"/>
      <c r="BY119" s="74" t="n"/>
      <c r="BZ119" s="74" t="n"/>
      <c r="CA119" s="74" t="n"/>
      <c r="CB119" s="74" t="n"/>
      <c r="CC119" s="74" t="n"/>
      <c r="CD119" s="74" t="n"/>
      <c r="CE119" s="74" t="n"/>
      <c r="CF119" s="74" t="n"/>
      <c r="CG119" s="74" t="n"/>
      <c r="CH119" s="74" t="n"/>
      <c r="CI119" s="74" t="n"/>
      <c r="CJ119" s="74" t="n"/>
      <c r="CK119" s="75" t="n">
        <v>696013944</v>
      </c>
      <c r="CL119" s="74" t="inlineStr">
        <is>
          <t>b3dc927d-4028-4041-ab66-dbcc578602f1</t>
        </is>
      </c>
      <c r="CM119" s="72" t="n">
        <v>46094.67209490741</v>
      </c>
      <c r="CN119" s="74" t="n"/>
      <c r="CO119" s="74" t="n"/>
      <c r="CP119" s="74" t="inlineStr">
        <is>
          <t>submitted_via_web</t>
        </is>
      </c>
      <c r="CQ119" s="74" t="n"/>
      <c r="CR119" s="74" t="inlineStr">
        <is>
          <t>voP5hd3TJJNzzneN7cP2D6</t>
        </is>
      </c>
      <c r="CS119" s="74" t="n"/>
      <c r="CT119" s="74" t="inlineStr">
        <is>
          <t>uuid:b3dc927d-4028-4041-ab66-dbcc578602f1</t>
        </is>
      </c>
      <c r="CU119" s="75" t="n">
        <v>118</v>
      </c>
    </row>
    <row r="120">
      <c r="A120" s="72" t="n">
        <v>46094.96373631944</v>
      </c>
      <c r="B120" s="72" t="n">
        <v>46094.96441604166</v>
      </c>
      <c r="C120" s="74" t="inlineStr">
        <is>
          <t>MUDZAKIR</t>
        </is>
      </c>
      <c r="D120" s="74" t="inlineStr">
        <is>
          <t>DIY</t>
        </is>
      </c>
      <c r="E120" s="74" t="inlineStr">
        <is>
          <t>Sleman</t>
        </is>
      </c>
      <c r="F120" s="74" t="inlineStr">
        <is>
          <t>Tempel</t>
        </is>
      </c>
      <c r="G120" s="74" t="inlineStr">
        <is>
          <t>HIP0183</t>
        </is>
      </c>
      <c r="H120" s="74" t="inlineStr">
        <is>
          <t>Sapi pedaging</t>
        </is>
      </c>
      <c r="I120" s="75" t="n">
        <v>1</v>
      </c>
      <c r="J120" s="75" t="n">
        <v>0</v>
      </c>
      <c r="K120" s="75" t="n">
        <v>0</v>
      </c>
      <c r="L120" s="75" t="n">
        <v>0</v>
      </c>
      <c r="M120" s="75" t="n">
        <v>0</v>
      </c>
      <c r="N120" s="75" t="n">
        <v>0</v>
      </c>
      <c r="O120" s="75" t="n">
        <v>0</v>
      </c>
      <c r="P120" s="75" t="n">
        <v>0</v>
      </c>
      <c r="Q120" s="75" t="n">
        <v>0</v>
      </c>
      <c r="R120" s="74" t="inlineStr">
        <is>
          <t>Sapi pedaging</t>
        </is>
      </c>
      <c r="S120" s="75" t="n">
        <v>1</v>
      </c>
      <c r="T120" s="75" t="n">
        <v>0</v>
      </c>
      <c r="U120" s="75" t="n">
        <v>0</v>
      </c>
      <c r="V120" s="75" t="n">
        <v>0</v>
      </c>
      <c r="W120" s="75" t="n">
        <v>0</v>
      </c>
      <c r="X120" s="75" t="n">
        <v>0</v>
      </c>
      <c r="Y120" s="75" t="n">
        <v>0</v>
      </c>
      <c r="Z120" s="75" t="n">
        <v>0</v>
      </c>
      <c r="AA120" s="75" t="n">
        <v>0</v>
      </c>
      <c r="AB120" s="74" t="inlineStr">
        <is>
          <t>Tidak ada</t>
        </is>
      </c>
      <c r="AC120" s="75" t="n">
        <v>0</v>
      </c>
      <c r="AD120" s="75" t="n">
        <v>0</v>
      </c>
      <c r="AE120" s="75" t="n">
        <v>0</v>
      </c>
      <c r="AF120" s="75" t="n">
        <v>0</v>
      </c>
      <c r="AG120" s="75" t="n">
        <v>0</v>
      </c>
      <c r="AH120" s="75" t="n">
        <v>0</v>
      </c>
      <c r="AI120" s="75" t="n">
        <v>0</v>
      </c>
      <c r="AJ120" s="75" t="n">
        <v>0</v>
      </c>
      <c r="AK120" s="75" t="n">
        <v>1</v>
      </c>
      <c r="AL120" s="74" t="n"/>
      <c r="AM120" s="75" t="n">
        <v>2</v>
      </c>
      <c r="AN120" s="74" t="n"/>
      <c r="AO120" s="74" t="n"/>
      <c r="AP120" s="74" t="n"/>
      <c r="AQ120" s="74" t="n"/>
      <c r="AR120" s="74" t="n"/>
      <c r="AS120" s="74" t="n"/>
      <c r="AT120" s="74" t="n"/>
      <c r="AU120" s="74" t="n"/>
      <c r="AV120" s="75" t="n">
        <v>3</v>
      </c>
      <c r="AW120" s="74" t="n"/>
      <c r="AX120" s="74" t="n"/>
      <c r="AY120" s="74" t="n"/>
      <c r="AZ120" s="74" t="n"/>
      <c r="BA120" s="74" t="n"/>
      <c r="BB120" s="74" t="n"/>
      <c r="BC120" s="74" t="n"/>
      <c r="BD120" s="74" t="n"/>
      <c r="BE120" s="74" t="n"/>
      <c r="BF120" s="74" t="n"/>
      <c r="BG120" s="74" t="n"/>
      <c r="BH120" s="74" t="n"/>
      <c r="BI120" s="74" t="n"/>
      <c r="BJ120" s="74" t="n"/>
      <c r="BK120" s="74" t="n"/>
      <c r="BL120" s="74" t="n"/>
      <c r="BM120" s="74" t="n"/>
      <c r="BN120" s="74" t="n"/>
      <c r="BO120" s="74" t="n"/>
      <c r="BP120" s="74" t="n"/>
      <c r="BQ120" s="74" t="n"/>
      <c r="BR120" s="74" t="n"/>
      <c r="BS120" s="74" t="n"/>
      <c r="BT120" s="74" t="n"/>
      <c r="BU120" s="74" t="n"/>
      <c r="BV120" s="74" t="n"/>
      <c r="BW120" s="74" t="n"/>
      <c r="BX120" s="74" t="n"/>
      <c r="BY120" s="74" t="n"/>
      <c r="BZ120" s="74" t="n"/>
      <c r="CA120" s="74" t="n"/>
      <c r="CB120" s="74" t="n"/>
      <c r="CC120" s="74" t="n"/>
      <c r="CD120" s="74" t="n"/>
      <c r="CE120" s="74" t="n"/>
      <c r="CF120" s="74" t="n"/>
      <c r="CG120" s="74" t="n"/>
      <c r="CH120" s="74" t="n"/>
      <c r="CI120" s="74" t="n"/>
      <c r="CJ120" s="74" t="n"/>
      <c r="CK120" s="75" t="n">
        <v>696015008</v>
      </c>
      <c r="CL120" s="74" t="inlineStr">
        <is>
          <t>7e567e22-67c8-4901-948e-e4061acbf09d</t>
        </is>
      </c>
      <c r="CM120" s="72" t="n">
        <v>46094.67275462963</v>
      </c>
      <c r="CN120" s="74" t="n"/>
      <c r="CO120" s="74" t="n"/>
      <c r="CP120" s="74" t="inlineStr">
        <is>
          <t>submitted_via_web</t>
        </is>
      </c>
      <c r="CQ120" s="74" t="n"/>
      <c r="CR120" s="74" t="inlineStr">
        <is>
          <t>voP5hd3TJJNzzneN7cP2D6</t>
        </is>
      </c>
      <c r="CS120" s="74" t="n"/>
      <c r="CT120" s="74" t="inlineStr">
        <is>
          <t>uuid:7e567e22-67c8-4901-948e-e4061acbf09d</t>
        </is>
      </c>
      <c r="CU120" s="75" t="n">
        <v>119</v>
      </c>
    </row>
    <row r="121">
      <c r="A121" s="72" t="n">
        <v>46094.96441693287</v>
      </c>
      <c r="B121" s="72" t="n">
        <v>46094.96514872685</v>
      </c>
      <c r="C121" s="74" t="inlineStr">
        <is>
          <t>BANDI</t>
        </is>
      </c>
      <c r="D121" s="74" t="inlineStr">
        <is>
          <t>DIY</t>
        </is>
      </c>
      <c r="E121" s="74" t="inlineStr">
        <is>
          <t>Sleman</t>
        </is>
      </c>
      <c r="F121" s="74" t="inlineStr">
        <is>
          <t>Pakem</t>
        </is>
      </c>
      <c r="G121" s="74" t="inlineStr">
        <is>
          <t>HIP0147</t>
        </is>
      </c>
      <c r="H121" s="74" t="inlineStr">
        <is>
          <t>Sapi pedaging</t>
        </is>
      </c>
      <c r="I121" s="75" t="n">
        <v>1</v>
      </c>
      <c r="J121" s="75" t="n">
        <v>0</v>
      </c>
      <c r="K121" s="75" t="n">
        <v>0</v>
      </c>
      <c r="L121" s="75" t="n">
        <v>0</v>
      </c>
      <c r="M121" s="75" t="n">
        <v>0</v>
      </c>
      <c r="N121" s="75" t="n">
        <v>0</v>
      </c>
      <c r="O121" s="75" t="n">
        <v>0</v>
      </c>
      <c r="P121" s="75" t="n">
        <v>0</v>
      </c>
      <c r="Q121" s="75" t="n">
        <v>0</v>
      </c>
      <c r="R121" s="74" t="inlineStr">
        <is>
          <t>Sapi pedaging</t>
        </is>
      </c>
      <c r="S121" s="75" t="n">
        <v>1</v>
      </c>
      <c r="T121" s="75" t="n">
        <v>0</v>
      </c>
      <c r="U121" s="75" t="n">
        <v>0</v>
      </c>
      <c r="V121" s="75" t="n">
        <v>0</v>
      </c>
      <c r="W121" s="75" t="n">
        <v>0</v>
      </c>
      <c r="X121" s="75" t="n">
        <v>0</v>
      </c>
      <c r="Y121" s="75" t="n">
        <v>0</v>
      </c>
      <c r="Z121" s="75" t="n">
        <v>0</v>
      </c>
      <c r="AA121" s="75" t="n">
        <v>0</v>
      </c>
      <c r="AB121" s="74" t="inlineStr">
        <is>
          <t>Sapi pedaging</t>
        </is>
      </c>
      <c r="AC121" s="75" t="n">
        <v>1</v>
      </c>
      <c r="AD121" s="75" t="n">
        <v>0</v>
      </c>
      <c r="AE121" s="75" t="n">
        <v>0</v>
      </c>
      <c r="AF121" s="75" t="n">
        <v>0</v>
      </c>
      <c r="AG121" s="75" t="n">
        <v>0</v>
      </c>
      <c r="AH121" s="75" t="n">
        <v>0</v>
      </c>
      <c r="AI121" s="75" t="n">
        <v>0</v>
      </c>
      <c r="AJ121" s="75" t="n">
        <v>0</v>
      </c>
      <c r="AK121" s="75" t="n">
        <v>0</v>
      </c>
      <c r="AL121" s="74" t="n"/>
      <c r="AM121" s="75" t="n">
        <v>3</v>
      </c>
      <c r="AN121" s="74" t="n"/>
      <c r="AO121" s="74" t="n"/>
      <c r="AP121" s="74" t="n"/>
      <c r="AQ121" s="74" t="n"/>
      <c r="AR121" s="74" t="n"/>
      <c r="AS121" s="74" t="n"/>
      <c r="AT121" s="74" t="n"/>
      <c r="AU121" s="74" t="n"/>
      <c r="AV121" s="75" t="n">
        <v>3</v>
      </c>
      <c r="AW121" s="74" t="n"/>
      <c r="AX121" s="74" t="n"/>
      <c r="AY121" s="74" t="n"/>
      <c r="AZ121" s="74" t="n"/>
      <c r="BA121" s="74" t="n"/>
      <c r="BB121" s="74" t="n"/>
      <c r="BC121" s="74" t="n"/>
      <c r="BD121" s="75" t="n">
        <v>0</v>
      </c>
      <c r="BE121" s="75" t="n">
        <v>1</v>
      </c>
      <c r="BF121" s="75" t="n">
        <v>0</v>
      </c>
      <c r="BG121" s="75" t="n">
        <v>0</v>
      </c>
      <c r="BH121" s="74" t="n"/>
      <c r="BI121" s="74" t="n"/>
      <c r="BJ121" s="74" t="n"/>
      <c r="BK121" s="74" t="n"/>
      <c r="BL121" s="74" t="n"/>
      <c r="BM121" s="74" t="n"/>
      <c r="BN121" s="74" t="n"/>
      <c r="BO121" s="74" t="n"/>
      <c r="BP121" s="74" t="n"/>
      <c r="BQ121" s="74" t="n"/>
      <c r="BR121" s="74" t="n"/>
      <c r="BS121" s="74" t="n"/>
      <c r="BT121" s="74" t="n"/>
      <c r="BU121" s="74" t="n"/>
      <c r="BV121" s="74" t="n"/>
      <c r="BW121" s="74" t="n"/>
      <c r="BX121" s="74" t="n"/>
      <c r="BY121" s="74" t="n"/>
      <c r="BZ121" s="74" t="n"/>
      <c r="CA121" s="74" t="n"/>
      <c r="CB121" s="74" t="n"/>
      <c r="CC121" s="74" t="n"/>
      <c r="CD121" s="74" t="n"/>
      <c r="CE121" s="74" t="n"/>
      <c r="CF121" s="74" t="n"/>
      <c r="CG121" s="74" t="n"/>
      <c r="CH121" s="74" t="n"/>
      <c r="CI121" s="74" t="n"/>
      <c r="CJ121" s="74" t="n"/>
      <c r="CK121" s="75" t="n">
        <v>696015894</v>
      </c>
      <c r="CL121" s="74" t="inlineStr">
        <is>
          <t>62d5c064-3fb8-42c3-b366-0a18a25f4488</t>
        </is>
      </c>
      <c r="CM121" s="72" t="n">
        <v>46094.67348379629</v>
      </c>
      <c r="CN121" s="74" t="n"/>
      <c r="CO121" s="74" t="n"/>
      <c r="CP121" s="74" t="inlineStr">
        <is>
          <t>submitted_via_web</t>
        </is>
      </c>
      <c r="CQ121" s="74" t="n"/>
      <c r="CR121" s="74" t="inlineStr">
        <is>
          <t>voP5hd3TJJNzzneN7cP2D6</t>
        </is>
      </c>
      <c r="CS121" s="74" t="n"/>
      <c r="CT121" s="74" t="inlineStr">
        <is>
          <t>uuid:62d5c064-3fb8-42c3-b366-0a18a25f4488</t>
        </is>
      </c>
      <c r="CU121" s="75" t="n">
        <v>120</v>
      </c>
    </row>
    <row r="122">
      <c r="A122" s="72" t="n">
        <v>46094.96514962963</v>
      </c>
      <c r="B122" s="72" t="n">
        <v>46094.96594936342</v>
      </c>
      <c r="C122" s="74" t="inlineStr">
        <is>
          <t>SRI SUWARNI / HERI</t>
        </is>
      </c>
      <c r="D122" s="74" t="inlineStr">
        <is>
          <t>DIY</t>
        </is>
      </c>
      <c r="E122" s="74" t="inlineStr">
        <is>
          <t>Sleman</t>
        </is>
      </c>
      <c r="F122" s="74" t="inlineStr">
        <is>
          <t>Cangkringan</t>
        </is>
      </c>
      <c r="G122" s="74" t="inlineStr">
        <is>
          <t>MSP0020</t>
        </is>
      </c>
      <c r="H122" s="74" t="inlineStr">
        <is>
          <t>Sapi pedaging</t>
        </is>
      </c>
      <c r="I122" s="75" t="n">
        <v>1</v>
      </c>
      <c r="J122" s="75" t="n">
        <v>0</v>
      </c>
      <c r="K122" s="75" t="n">
        <v>0</v>
      </c>
      <c r="L122" s="75" t="n">
        <v>0</v>
      </c>
      <c r="M122" s="75" t="n">
        <v>0</v>
      </c>
      <c r="N122" s="75" t="n">
        <v>0</v>
      </c>
      <c r="O122" s="75" t="n">
        <v>0</v>
      </c>
      <c r="P122" s="75" t="n">
        <v>0</v>
      </c>
      <c r="Q122" s="75" t="n">
        <v>0</v>
      </c>
      <c r="R122" s="74" t="inlineStr">
        <is>
          <t>Sapi pedaging</t>
        </is>
      </c>
      <c r="S122" s="75" t="n">
        <v>1</v>
      </c>
      <c r="T122" s="75" t="n">
        <v>0</v>
      </c>
      <c r="U122" s="75" t="n">
        <v>0</v>
      </c>
      <c r="V122" s="75" t="n">
        <v>0</v>
      </c>
      <c r="W122" s="75" t="n">
        <v>0</v>
      </c>
      <c r="X122" s="75" t="n">
        <v>0</v>
      </c>
      <c r="Y122" s="75" t="n">
        <v>0</v>
      </c>
      <c r="Z122" s="75" t="n">
        <v>0</v>
      </c>
      <c r="AA122" s="75" t="n">
        <v>0</v>
      </c>
      <c r="AB122" s="74" t="inlineStr">
        <is>
          <t>Sapi pedaging</t>
        </is>
      </c>
      <c r="AC122" s="75" t="n">
        <v>1</v>
      </c>
      <c r="AD122" s="75" t="n">
        <v>0</v>
      </c>
      <c r="AE122" s="75" t="n">
        <v>0</v>
      </c>
      <c r="AF122" s="75" t="n">
        <v>0</v>
      </c>
      <c r="AG122" s="75" t="n">
        <v>0</v>
      </c>
      <c r="AH122" s="75" t="n">
        <v>0</v>
      </c>
      <c r="AI122" s="75" t="n">
        <v>0</v>
      </c>
      <c r="AJ122" s="75" t="n">
        <v>0</v>
      </c>
      <c r="AK122" s="75" t="n">
        <v>0</v>
      </c>
      <c r="AL122" s="74" t="n"/>
      <c r="AM122" s="75" t="n">
        <v>4</v>
      </c>
      <c r="AN122" s="74" t="n"/>
      <c r="AO122" s="74" t="n"/>
      <c r="AP122" s="74" t="n"/>
      <c r="AQ122" s="74" t="n"/>
      <c r="AR122" s="74" t="n"/>
      <c r="AS122" s="74" t="n"/>
      <c r="AT122" s="74" t="n"/>
      <c r="AU122" s="74" t="n"/>
      <c r="AV122" s="75" t="n">
        <v>3</v>
      </c>
      <c r="AW122" s="74" t="n"/>
      <c r="AX122" s="74" t="n"/>
      <c r="AY122" s="74" t="n"/>
      <c r="AZ122" s="74" t="n"/>
      <c r="BA122" s="74" t="n"/>
      <c r="BB122" s="74" t="n"/>
      <c r="BC122" s="74" t="n"/>
      <c r="BD122" s="75" t="n">
        <v>0</v>
      </c>
      <c r="BE122" s="75" t="n">
        <v>0</v>
      </c>
      <c r="BF122" s="75" t="n">
        <v>1</v>
      </c>
      <c r="BG122" s="75" t="n">
        <v>0</v>
      </c>
      <c r="BH122" s="74" t="n"/>
      <c r="BI122" s="74" t="n"/>
      <c r="BJ122" s="74" t="n"/>
      <c r="BK122" s="74" t="n"/>
      <c r="BL122" s="74" t="n"/>
      <c r="BM122" s="74" t="n"/>
      <c r="BN122" s="74" t="n"/>
      <c r="BO122" s="74" t="n"/>
      <c r="BP122" s="74" t="n"/>
      <c r="BQ122" s="74" t="n"/>
      <c r="BR122" s="74" t="n"/>
      <c r="BS122" s="74" t="n"/>
      <c r="BT122" s="74" t="n"/>
      <c r="BU122" s="74" t="n"/>
      <c r="BV122" s="74" t="n"/>
      <c r="BW122" s="74" t="n"/>
      <c r="BX122" s="74" t="n"/>
      <c r="BY122" s="74" t="n"/>
      <c r="BZ122" s="74" t="n"/>
      <c r="CA122" s="74" t="n"/>
      <c r="CB122" s="74" t="n"/>
      <c r="CC122" s="74" t="n"/>
      <c r="CD122" s="74" t="n"/>
      <c r="CE122" s="74" t="n"/>
      <c r="CF122" s="74" t="n"/>
      <c r="CG122" s="74" t="n"/>
      <c r="CH122" s="74" t="n"/>
      <c r="CI122" s="74" t="n"/>
      <c r="CJ122" s="74" t="n"/>
      <c r="CK122" s="75" t="n">
        <v>696016718</v>
      </c>
      <c r="CL122" s="74" t="inlineStr">
        <is>
          <t>8afed938-d248-4e08-8034-1dca36ccf34c</t>
        </is>
      </c>
      <c r="CM122" s="72" t="n">
        <v>46094.67428240741</v>
      </c>
      <c r="CN122" s="74" t="n"/>
      <c r="CO122" s="74" t="n"/>
      <c r="CP122" s="74" t="inlineStr">
        <is>
          <t>submitted_via_web</t>
        </is>
      </c>
      <c r="CQ122" s="74" t="n"/>
      <c r="CR122" s="74" t="inlineStr">
        <is>
          <t>voP5hd3TJJNzzneN7cP2D6</t>
        </is>
      </c>
      <c r="CS122" s="74" t="n"/>
      <c r="CT122" s="74" t="inlineStr">
        <is>
          <t>uuid:8afed938-d248-4e08-8034-1dca36ccf34c</t>
        </is>
      </c>
      <c r="CU122" s="75" t="n">
        <v>121</v>
      </c>
    </row>
    <row r="123">
      <c r="A123" s="72" t="n">
        <v>46094.96595025463</v>
      </c>
      <c r="B123" s="72" t="n">
        <v>46094.96693033565</v>
      </c>
      <c r="C123" s="74" t="inlineStr">
        <is>
          <t>EDI SUJITO</t>
        </is>
      </c>
      <c r="D123" s="74" t="inlineStr">
        <is>
          <t>DIY</t>
        </is>
      </c>
      <c r="E123" s="74" t="inlineStr">
        <is>
          <t>Sleman</t>
        </is>
      </c>
      <c r="F123" s="74" t="inlineStr">
        <is>
          <t>Pakem</t>
        </is>
      </c>
      <c r="G123" s="74" t="inlineStr">
        <is>
          <t>HIP0159</t>
        </is>
      </c>
      <c r="H123" s="74" t="inlineStr">
        <is>
          <t>Sapi perah</t>
        </is>
      </c>
      <c r="I123" s="75" t="n">
        <v>0</v>
      </c>
      <c r="J123" s="75" t="n">
        <v>1</v>
      </c>
      <c r="K123" s="75" t="n">
        <v>0</v>
      </c>
      <c r="L123" s="75" t="n">
        <v>0</v>
      </c>
      <c r="M123" s="75" t="n">
        <v>0</v>
      </c>
      <c r="N123" s="75" t="n">
        <v>0</v>
      </c>
      <c r="O123" s="75" t="n">
        <v>0</v>
      </c>
      <c r="P123" s="75" t="n">
        <v>0</v>
      </c>
      <c r="Q123" s="75" t="n">
        <v>0</v>
      </c>
      <c r="R123" s="74" t="inlineStr">
        <is>
          <t>Sapi perah</t>
        </is>
      </c>
      <c r="S123" s="75" t="n">
        <v>0</v>
      </c>
      <c r="T123" s="75" t="n">
        <v>1</v>
      </c>
      <c r="U123" s="75" t="n">
        <v>0</v>
      </c>
      <c r="V123" s="75" t="n">
        <v>0</v>
      </c>
      <c r="W123" s="75" t="n">
        <v>0</v>
      </c>
      <c r="X123" s="75" t="n">
        <v>0</v>
      </c>
      <c r="Y123" s="75" t="n">
        <v>0</v>
      </c>
      <c r="Z123" s="75" t="n">
        <v>0</v>
      </c>
      <c r="AA123" s="75" t="n">
        <v>0</v>
      </c>
      <c r="AB123" s="74" t="inlineStr">
        <is>
          <t>Sapi perah</t>
        </is>
      </c>
      <c r="AC123" s="75" t="n">
        <v>0</v>
      </c>
      <c r="AD123" s="75" t="n">
        <v>1</v>
      </c>
      <c r="AE123" s="75" t="n">
        <v>0</v>
      </c>
      <c r="AF123" s="75" t="n">
        <v>0</v>
      </c>
      <c r="AG123" s="75" t="n">
        <v>0</v>
      </c>
      <c r="AH123" s="75" t="n">
        <v>0</v>
      </c>
      <c r="AI123" s="75" t="n">
        <v>0</v>
      </c>
      <c r="AJ123" s="75" t="n">
        <v>0</v>
      </c>
      <c r="AK123" s="75" t="n">
        <v>0</v>
      </c>
      <c r="AL123" s="74" t="n"/>
      <c r="AM123" s="74" t="n"/>
      <c r="AN123" s="75" t="n">
        <v>3</v>
      </c>
      <c r="AO123" s="74" t="n"/>
      <c r="AP123" s="74" t="n"/>
      <c r="AQ123" s="74" t="n"/>
      <c r="AR123" s="74" t="n"/>
      <c r="AS123" s="74" t="n"/>
      <c r="AT123" s="74" t="n"/>
      <c r="AU123" s="74" t="n"/>
      <c r="AV123" s="74" t="n"/>
      <c r="AW123" s="75" t="n">
        <v>4</v>
      </c>
      <c r="AX123" s="74" t="n"/>
      <c r="AY123" s="74" t="n"/>
      <c r="AZ123" s="74" t="n"/>
      <c r="BA123" s="74" t="n"/>
      <c r="BB123" s="74" t="n"/>
      <c r="BC123" s="74" t="n"/>
      <c r="BD123" s="74" t="n"/>
      <c r="BE123" s="74" t="n"/>
      <c r="BF123" s="74" t="n"/>
      <c r="BG123" s="74" t="n"/>
      <c r="BH123" s="75" t="n">
        <v>0</v>
      </c>
      <c r="BI123" s="75" t="n">
        <v>0</v>
      </c>
      <c r="BJ123" s="75" t="n">
        <v>1</v>
      </c>
      <c r="BK123" s="75" t="n">
        <v>0</v>
      </c>
      <c r="BL123" s="74" t="n"/>
      <c r="BM123" s="74" t="n"/>
      <c r="BN123" s="74" t="n"/>
      <c r="BO123" s="74" t="n"/>
      <c r="BP123" s="74" t="n"/>
      <c r="BQ123" s="74" t="n"/>
      <c r="BR123" s="74" t="n"/>
      <c r="BS123" s="74" t="n"/>
      <c r="BT123" s="74" t="n"/>
      <c r="BU123" s="74" t="n"/>
      <c r="BV123" s="74" t="n"/>
      <c r="BW123" s="74" t="n"/>
      <c r="BX123" s="74" t="n"/>
      <c r="BY123" s="74" t="n"/>
      <c r="BZ123" s="74" t="n"/>
      <c r="CA123" s="74" t="n"/>
      <c r="CB123" s="74" t="n"/>
      <c r="CC123" s="74" t="n"/>
      <c r="CD123" s="74" t="n"/>
      <c r="CE123" s="74" t="n"/>
      <c r="CF123" s="74" t="n"/>
      <c r="CG123" s="74" t="n"/>
      <c r="CH123" s="74" t="n"/>
      <c r="CI123" s="74" t="n"/>
      <c r="CJ123" s="74" t="n"/>
      <c r="CK123" s="75" t="n">
        <v>696017855</v>
      </c>
      <c r="CL123" s="74" t="inlineStr">
        <is>
          <t>068a3c62-c5ee-4e91-882b-d49220d69700</t>
        </is>
      </c>
      <c r="CM123" s="72" t="n">
        <v>46094.67528935185</v>
      </c>
      <c r="CN123" s="74" t="n"/>
      <c r="CO123" s="74" t="n"/>
      <c r="CP123" s="74" t="inlineStr">
        <is>
          <t>submitted_via_web</t>
        </is>
      </c>
      <c r="CQ123" s="74" t="n"/>
      <c r="CR123" s="74" t="inlineStr">
        <is>
          <t>voP5hd3TJJNzzneN7cP2D6</t>
        </is>
      </c>
      <c r="CS123" s="74" t="n"/>
      <c r="CT123" s="74" t="inlineStr">
        <is>
          <t>uuid:068a3c62-c5ee-4e91-882b-d49220d69700</t>
        </is>
      </c>
      <c r="CU123" s="75" t="n">
        <v>122</v>
      </c>
    </row>
    <row r="124">
      <c r="A124" s="72" t="n">
        <v>46094.96693130787</v>
      </c>
      <c r="B124" s="72" t="n">
        <v>46094.9678287037</v>
      </c>
      <c r="C124" s="74" t="inlineStr">
        <is>
          <t>SUPARJO</t>
        </is>
      </c>
      <c r="D124" s="74" t="inlineStr">
        <is>
          <t>DIY</t>
        </is>
      </c>
      <c r="E124" s="74" t="inlineStr">
        <is>
          <t>Sleman</t>
        </is>
      </c>
      <c r="F124" s="74" t="inlineStr">
        <is>
          <t>Minggir</t>
        </is>
      </c>
      <c r="G124" s="74" t="inlineStr">
        <is>
          <t>HIP0031</t>
        </is>
      </c>
      <c r="H124" s="74" t="inlineStr">
        <is>
          <t>Sapi pedaging</t>
        </is>
      </c>
      <c r="I124" s="75" t="n">
        <v>1</v>
      </c>
      <c r="J124" s="75" t="n">
        <v>0</v>
      </c>
      <c r="K124" s="75" t="n">
        <v>0</v>
      </c>
      <c r="L124" s="75" t="n">
        <v>0</v>
      </c>
      <c r="M124" s="75" t="n">
        <v>0</v>
      </c>
      <c r="N124" s="75" t="n">
        <v>0</v>
      </c>
      <c r="O124" s="75" t="n">
        <v>0</v>
      </c>
      <c r="P124" s="75" t="n">
        <v>0</v>
      </c>
      <c r="Q124" s="75" t="n">
        <v>0</v>
      </c>
      <c r="R124" s="74" t="inlineStr">
        <is>
          <t>Sapi pedaging</t>
        </is>
      </c>
      <c r="S124" s="75" t="n">
        <v>1</v>
      </c>
      <c r="T124" s="75" t="n">
        <v>0</v>
      </c>
      <c r="U124" s="75" t="n">
        <v>0</v>
      </c>
      <c r="V124" s="75" t="n">
        <v>0</v>
      </c>
      <c r="W124" s="75" t="n">
        <v>0</v>
      </c>
      <c r="X124" s="75" t="n">
        <v>0</v>
      </c>
      <c r="Y124" s="75" t="n">
        <v>0</v>
      </c>
      <c r="Z124" s="75" t="n">
        <v>0</v>
      </c>
      <c r="AA124" s="75" t="n">
        <v>0</v>
      </c>
      <c r="AB124" s="74" t="inlineStr">
        <is>
          <t>Sapi pedaging</t>
        </is>
      </c>
      <c r="AC124" s="75" t="n">
        <v>1</v>
      </c>
      <c r="AD124" s="75" t="n">
        <v>0</v>
      </c>
      <c r="AE124" s="75" t="n">
        <v>0</v>
      </c>
      <c r="AF124" s="75" t="n">
        <v>0</v>
      </c>
      <c r="AG124" s="75" t="n">
        <v>0</v>
      </c>
      <c r="AH124" s="75" t="n">
        <v>0</v>
      </c>
      <c r="AI124" s="75" t="n">
        <v>0</v>
      </c>
      <c r="AJ124" s="75" t="n">
        <v>0</v>
      </c>
      <c r="AK124" s="75" t="n">
        <v>0</v>
      </c>
      <c r="AL124" s="74" t="n"/>
      <c r="AM124" s="75" t="n">
        <v>2</v>
      </c>
      <c r="AN124" s="74" t="n"/>
      <c r="AO124" s="74" t="n"/>
      <c r="AP124" s="74" t="n"/>
      <c r="AQ124" s="74" t="n"/>
      <c r="AR124" s="74" t="n"/>
      <c r="AS124" s="74" t="n"/>
      <c r="AT124" s="74" t="n"/>
      <c r="AU124" s="74" t="n"/>
      <c r="AV124" s="75" t="n">
        <v>6</v>
      </c>
      <c r="AW124" s="74" t="n"/>
      <c r="AX124" s="74" t="n"/>
      <c r="AY124" s="74" t="n"/>
      <c r="AZ124" s="74" t="n"/>
      <c r="BA124" s="74" t="n"/>
      <c r="BB124" s="74" t="n"/>
      <c r="BC124" s="74" t="n"/>
      <c r="BD124" s="75" t="n">
        <v>0</v>
      </c>
      <c r="BE124" s="75" t="n">
        <v>0</v>
      </c>
      <c r="BF124" s="75" t="n">
        <v>2</v>
      </c>
      <c r="BG124" s="75" t="n">
        <v>0</v>
      </c>
      <c r="BH124" s="74" t="n"/>
      <c r="BI124" s="74" t="n"/>
      <c r="BJ124" s="74" t="n"/>
      <c r="BK124" s="74" t="n"/>
      <c r="BL124" s="74" t="n"/>
      <c r="BM124" s="74" t="n"/>
      <c r="BN124" s="74" t="n"/>
      <c r="BO124" s="74" t="n"/>
      <c r="BP124" s="74" t="n"/>
      <c r="BQ124" s="74" t="n"/>
      <c r="BR124" s="74" t="n"/>
      <c r="BS124" s="74" t="n"/>
      <c r="BT124" s="74" t="n"/>
      <c r="BU124" s="74" t="n"/>
      <c r="BV124" s="74" t="n"/>
      <c r="BW124" s="74" t="n"/>
      <c r="BX124" s="74" t="n"/>
      <c r="BY124" s="74" t="n"/>
      <c r="BZ124" s="74" t="n"/>
      <c r="CA124" s="74" t="n"/>
      <c r="CB124" s="74" t="n"/>
      <c r="CC124" s="74" t="n"/>
      <c r="CD124" s="74" t="n"/>
      <c r="CE124" s="74" t="n"/>
      <c r="CF124" s="74" t="n"/>
      <c r="CG124" s="74" t="n"/>
      <c r="CH124" s="74" t="n"/>
      <c r="CI124" s="74" t="n"/>
      <c r="CJ124" s="74" t="n"/>
      <c r="CK124" s="75" t="n">
        <v>696018756</v>
      </c>
      <c r="CL124" s="74" t="inlineStr">
        <is>
          <t>bff7f1a9-4682-4e25-8cf7-94e9614d23ef</t>
        </is>
      </c>
      <c r="CM124" s="72" t="n">
        <v>46094.67616898148</v>
      </c>
      <c r="CN124" s="74" t="n"/>
      <c r="CO124" s="74" t="n"/>
      <c r="CP124" s="74" t="inlineStr">
        <is>
          <t>submitted_via_web</t>
        </is>
      </c>
      <c r="CQ124" s="74" t="n"/>
      <c r="CR124" s="74" t="inlineStr">
        <is>
          <t>voP5hd3TJJNzzneN7cP2D6</t>
        </is>
      </c>
      <c r="CS124" s="74" t="n"/>
      <c r="CT124" s="74" t="inlineStr">
        <is>
          <t>uuid:bff7f1a9-4682-4e25-8cf7-94e9614d23ef</t>
        </is>
      </c>
      <c r="CU124" s="75" t="n">
        <v>123</v>
      </c>
    </row>
    <row r="125">
      <c r="A125" s="72" t="n">
        <v>46094.96783049768</v>
      </c>
      <c r="B125" s="72" t="n">
        <v>46094.96998331018</v>
      </c>
      <c r="C125" s="74" t="inlineStr">
        <is>
          <t>RUSDIYANTO</t>
        </is>
      </c>
      <c r="D125" s="74" t="inlineStr">
        <is>
          <t>DIY</t>
        </is>
      </c>
      <c r="E125" s="74" t="inlineStr">
        <is>
          <t>Sleman</t>
        </is>
      </c>
      <c r="F125" s="74" t="inlineStr">
        <is>
          <t>Pakem</t>
        </is>
      </c>
      <c r="G125" s="74" t="inlineStr">
        <is>
          <t>HIP0116</t>
        </is>
      </c>
      <c r="H125" s="74" t="inlineStr">
        <is>
          <t>Sapi pedaging</t>
        </is>
      </c>
      <c r="I125" s="75" t="n">
        <v>1</v>
      </c>
      <c r="J125" s="75" t="n">
        <v>0</v>
      </c>
      <c r="K125" s="75" t="n">
        <v>0</v>
      </c>
      <c r="L125" s="75" t="n">
        <v>0</v>
      </c>
      <c r="M125" s="75" t="n">
        <v>0</v>
      </c>
      <c r="N125" s="75" t="n">
        <v>0</v>
      </c>
      <c r="O125" s="75" t="n">
        <v>0</v>
      </c>
      <c r="P125" s="75" t="n">
        <v>0</v>
      </c>
      <c r="Q125" s="75" t="n">
        <v>0</v>
      </c>
      <c r="R125" s="74" t="inlineStr">
        <is>
          <t>Sapi pedaging</t>
        </is>
      </c>
      <c r="S125" s="75" t="n">
        <v>1</v>
      </c>
      <c r="T125" s="75" t="n">
        <v>0</v>
      </c>
      <c r="U125" s="75" t="n">
        <v>0</v>
      </c>
      <c r="V125" s="75" t="n">
        <v>0</v>
      </c>
      <c r="W125" s="75" t="n">
        <v>0</v>
      </c>
      <c r="X125" s="75" t="n">
        <v>0</v>
      </c>
      <c r="Y125" s="75" t="n">
        <v>0</v>
      </c>
      <c r="Z125" s="75" t="n">
        <v>0</v>
      </c>
      <c r="AA125" s="75" t="n">
        <v>0</v>
      </c>
      <c r="AB125" s="74" t="inlineStr">
        <is>
          <t>Tidak ada</t>
        </is>
      </c>
      <c r="AC125" s="75" t="n">
        <v>0</v>
      </c>
      <c r="AD125" s="75" t="n">
        <v>0</v>
      </c>
      <c r="AE125" s="75" t="n">
        <v>0</v>
      </c>
      <c r="AF125" s="75" t="n">
        <v>0</v>
      </c>
      <c r="AG125" s="75" t="n">
        <v>0</v>
      </c>
      <c r="AH125" s="75" t="n">
        <v>0</v>
      </c>
      <c r="AI125" s="75" t="n">
        <v>0</v>
      </c>
      <c r="AJ125" s="75" t="n">
        <v>0</v>
      </c>
      <c r="AK125" s="75" t="n">
        <v>1</v>
      </c>
      <c r="AL125" s="74" t="n"/>
      <c r="AM125" s="75" t="n">
        <v>2</v>
      </c>
      <c r="AN125" s="74" t="n"/>
      <c r="AO125" s="74" t="n"/>
      <c r="AP125" s="74" t="n"/>
      <c r="AQ125" s="74" t="n"/>
      <c r="AR125" s="74" t="n"/>
      <c r="AS125" s="74" t="n"/>
      <c r="AT125" s="74" t="n"/>
      <c r="AU125" s="74" t="n"/>
      <c r="AV125" s="75" t="n">
        <v>1</v>
      </c>
      <c r="AW125" s="74" t="n"/>
      <c r="AX125" s="74" t="n"/>
      <c r="AY125" s="74" t="n"/>
      <c r="AZ125" s="74" t="n"/>
      <c r="BA125" s="74" t="n"/>
      <c r="BB125" s="74" t="n"/>
      <c r="BC125" s="74" t="n"/>
      <c r="BD125" s="74" t="n"/>
      <c r="BE125" s="74" t="n"/>
      <c r="BF125" s="74" t="n"/>
      <c r="BG125" s="74" t="n"/>
      <c r="BH125" s="74" t="n"/>
      <c r="BI125" s="74" t="n"/>
      <c r="BJ125" s="74" t="n"/>
      <c r="BK125" s="74" t="n"/>
      <c r="BL125" s="74" t="n"/>
      <c r="BM125" s="74" t="n"/>
      <c r="BN125" s="74" t="n"/>
      <c r="BO125" s="74" t="n"/>
      <c r="BP125" s="74" t="n"/>
      <c r="BQ125" s="74" t="n"/>
      <c r="BR125" s="74" t="n"/>
      <c r="BS125" s="74" t="n"/>
      <c r="BT125" s="74" t="n"/>
      <c r="BU125" s="74" t="n"/>
      <c r="BV125" s="74" t="n"/>
      <c r="BW125" s="74" t="n"/>
      <c r="BX125" s="74" t="n"/>
      <c r="BY125" s="74" t="n"/>
      <c r="BZ125" s="74" t="n"/>
      <c r="CA125" s="74" t="n"/>
      <c r="CB125" s="74" t="n"/>
      <c r="CC125" s="74" t="n"/>
      <c r="CD125" s="74" t="n"/>
      <c r="CE125" s="74" t="n"/>
      <c r="CF125" s="74" t="n"/>
      <c r="CG125" s="74" t="n"/>
      <c r="CH125" s="74" t="n"/>
      <c r="CI125" s="74" t="n"/>
      <c r="CJ125" s="74" t="n"/>
      <c r="CK125" s="75" t="n">
        <v>696021192</v>
      </c>
      <c r="CL125" s="74" t="inlineStr">
        <is>
          <t>bd6d76b6-9010-46f6-a137-d5d24481cf81</t>
        </is>
      </c>
      <c r="CM125" s="72" t="n">
        <v>46094.67832175926</v>
      </c>
      <c r="CN125" s="74" t="n"/>
      <c r="CO125" s="74" t="n"/>
      <c r="CP125" s="74" t="inlineStr">
        <is>
          <t>submitted_via_web</t>
        </is>
      </c>
      <c r="CQ125" s="74" t="n"/>
      <c r="CR125" s="74" t="inlineStr">
        <is>
          <t>voP5hd3TJJNzzneN7cP2D6</t>
        </is>
      </c>
      <c r="CS125" s="74" t="n"/>
      <c r="CT125" s="74" t="inlineStr">
        <is>
          <t>uuid:bd6d76b6-9010-46f6-a137-d5d24481cf81</t>
        </is>
      </c>
      <c r="CU125" s="75" t="n">
        <v>124</v>
      </c>
    </row>
    <row r="126">
      <c r="A126" s="72" t="n">
        <v>46094.96998425926</v>
      </c>
      <c r="B126" s="72" t="n">
        <v>46094.97203268518</v>
      </c>
      <c r="C126" s="74" t="inlineStr">
        <is>
          <t>ADI SUMARTO</t>
        </is>
      </c>
      <c r="D126" s="74" t="inlineStr">
        <is>
          <t>DIY</t>
        </is>
      </c>
      <c r="E126" s="74" t="inlineStr">
        <is>
          <t>Sleman</t>
        </is>
      </c>
      <c r="F126" s="74" t="inlineStr">
        <is>
          <t>Pakem</t>
        </is>
      </c>
      <c r="G126" s="74" t="inlineStr">
        <is>
          <t>HIP0112</t>
        </is>
      </c>
      <c r="H126" s="74" t="inlineStr">
        <is>
          <t>Sapi pedaging</t>
        </is>
      </c>
      <c r="I126" s="75" t="n">
        <v>1</v>
      </c>
      <c r="J126" s="75" t="n">
        <v>0</v>
      </c>
      <c r="K126" s="75" t="n">
        <v>0</v>
      </c>
      <c r="L126" s="75" t="n">
        <v>0</v>
      </c>
      <c r="M126" s="75" t="n">
        <v>0</v>
      </c>
      <c r="N126" s="75" t="n">
        <v>0</v>
      </c>
      <c r="O126" s="75" t="n">
        <v>0</v>
      </c>
      <c r="P126" s="75" t="n">
        <v>0</v>
      </c>
      <c r="Q126" s="75" t="n">
        <v>0</v>
      </c>
      <c r="R126" s="74" t="inlineStr">
        <is>
          <t>Sapi pedaging</t>
        </is>
      </c>
      <c r="S126" s="75" t="n">
        <v>1</v>
      </c>
      <c r="T126" s="75" t="n">
        <v>0</v>
      </c>
      <c r="U126" s="75" t="n">
        <v>0</v>
      </c>
      <c r="V126" s="75" t="n">
        <v>0</v>
      </c>
      <c r="W126" s="75" t="n">
        <v>0</v>
      </c>
      <c r="X126" s="75" t="n">
        <v>0</v>
      </c>
      <c r="Y126" s="75" t="n">
        <v>0</v>
      </c>
      <c r="Z126" s="75" t="n">
        <v>0</v>
      </c>
      <c r="AA126" s="75" t="n">
        <v>0</v>
      </c>
      <c r="AB126" s="74" t="inlineStr">
        <is>
          <t>Sapi pedaging</t>
        </is>
      </c>
      <c r="AC126" s="75" t="n">
        <v>1</v>
      </c>
      <c r="AD126" s="75" t="n">
        <v>0</v>
      </c>
      <c r="AE126" s="75" t="n">
        <v>0</v>
      </c>
      <c r="AF126" s="75" t="n">
        <v>0</v>
      </c>
      <c r="AG126" s="75" t="n">
        <v>0</v>
      </c>
      <c r="AH126" s="75" t="n">
        <v>0</v>
      </c>
      <c r="AI126" s="75" t="n">
        <v>0</v>
      </c>
      <c r="AJ126" s="75" t="n">
        <v>0</v>
      </c>
      <c r="AK126" s="75" t="n">
        <v>0</v>
      </c>
      <c r="AL126" s="74" t="n"/>
      <c r="AM126" s="75" t="n">
        <v>2</v>
      </c>
      <c r="AN126" s="74" t="n"/>
      <c r="AO126" s="74" t="n"/>
      <c r="AP126" s="74" t="n"/>
      <c r="AQ126" s="74" t="n"/>
      <c r="AR126" s="74" t="n"/>
      <c r="AS126" s="74" t="n"/>
      <c r="AT126" s="74" t="n"/>
      <c r="AU126" s="74" t="n"/>
      <c r="AV126" s="75" t="n">
        <v>5</v>
      </c>
      <c r="AW126" s="74" t="n"/>
      <c r="AX126" s="74" t="n"/>
      <c r="AY126" s="74" t="n"/>
      <c r="AZ126" s="74" t="n"/>
      <c r="BA126" s="74" t="n"/>
      <c r="BB126" s="74" t="n"/>
      <c r="BC126" s="74" t="n"/>
      <c r="BD126" s="75" t="n">
        <v>3</v>
      </c>
      <c r="BE126" s="75" t="n">
        <v>0</v>
      </c>
      <c r="BF126" s="75" t="n">
        <v>0</v>
      </c>
      <c r="BG126" s="75" t="n">
        <v>0</v>
      </c>
      <c r="BH126" s="74" t="n"/>
      <c r="BI126" s="74" t="n"/>
      <c r="BJ126" s="74" t="n"/>
      <c r="BK126" s="74" t="n"/>
      <c r="BL126" s="74" t="n"/>
      <c r="BM126" s="74" t="n"/>
      <c r="BN126" s="74" t="n"/>
      <c r="BO126" s="74" t="n"/>
      <c r="BP126" s="74" t="n"/>
      <c r="BQ126" s="74" t="n"/>
      <c r="BR126" s="74" t="n"/>
      <c r="BS126" s="74" t="n"/>
      <c r="BT126" s="74" t="n"/>
      <c r="BU126" s="74" t="n"/>
      <c r="BV126" s="74" t="n"/>
      <c r="BW126" s="74" t="n"/>
      <c r="BX126" s="74" t="n"/>
      <c r="BY126" s="74" t="n"/>
      <c r="BZ126" s="74" t="n"/>
      <c r="CA126" s="74" t="n"/>
      <c r="CB126" s="74" t="n"/>
      <c r="CC126" s="74" t="n"/>
      <c r="CD126" s="74" t="n"/>
      <c r="CE126" s="74" t="n"/>
      <c r="CF126" s="74" t="n"/>
      <c r="CG126" s="74" t="n"/>
      <c r="CH126" s="74" t="n"/>
      <c r="CI126" s="74" t="n"/>
      <c r="CJ126" s="74" t="n"/>
      <c r="CK126" s="75" t="n">
        <v>696023373</v>
      </c>
      <c r="CL126" s="74" t="inlineStr">
        <is>
          <t>0f30ad4a-7814-42f5-839d-3089591eaa83</t>
        </is>
      </c>
      <c r="CM126" s="72" t="n">
        <v>46094.68037037037</v>
      </c>
      <c r="CN126" s="74" t="n"/>
      <c r="CO126" s="74" t="n"/>
      <c r="CP126" s="74" t="inlineStr">
        <is>
          <t>submitted_via_web</t>
        </is>
      </c>
      <c r="CQ126" s="74" t="n"/>
      <c r="CR126" s="74" t="inlineStr">
        <is>
          <t>voP5hd3TJJNzzneN7cP2D6</t>
        </is>
      </c>
      <c r="CS126" s="74" t="n"/>
      <c r="CT126" s="74" t="inlineStr">
        <is>
          <t>uuid:0f30ad4a-7814-42f5-839d-3089591eaa83</t>
        </is>
      </c>
      <c r="CU126" s="75" t="n">
        <v>125</v>
      </c>
    </row>
    <row r="127">
      <c r="A127" s="72" t="n">
        <v>46094.97203368055</v>
      </c>
      <c r="B127" s="72" t="n">
        <v>46094.97281039352</v>
      </c>
      <c r="C127" s="74" t="inlineStr">
        <is>
          <t>PAERAN</t>
        </is>
      </c>
      <c r="D127" s="74" t="inlineStr">
        <is>
          <t>DIY</t>
        </is>
      </c>
      <c r="E127" s="74" t="inlineStr">
        <is>
          <t>Sleman</t>
        </is>
      </c>
      <c r="F127" s="74" t="inlineStr">
        <is>
          <t>Minggir</t>
        </is>
      </c>
      <c r="G127" s="74" t="inlineStr">
        <is>
          <t>HIP0203</t>
        </is>
      </c>
      <c r="H127" s="74" t="inlineStr">
        <is>
          <t>Sapi pedaging</t>
        </is>
      </c>
      <c r="I127" s="75" t="n">
        <v>1</v>
      </c>
      <c r="J127" s="75" t="n">
        <v>0</v>
      </c>
      <c r="K127" s="75" t="n">
        <v>0</v>
      </c>
      <c r="L127" s="75" t="n">
        <v>0</v>
      </c>
      <c r="M127" s="75" t="n">
        <v>0</v>
      </c>
      <c r="N127" s="75" t="n">
        <v>0</v>
      </c>
      <c r="O127" s="75" t="n">
        <v>0</v>
      </c>
      <c r="P127" s="75" t="n">
        <v>0</v>
      </c>
      <c r="Q127" s="75" t="n">
        <v>0</v>
      </c>
      <c r="R127" s="74" t="inlineStr">
        <is>
          <t>Sapi pedaging</t>
        </is>
      </c>
      <c r="S127" s="75" t="n">
        <v>1</v>
      </c>
      <c r="T127" s="75" t="n">
        <v>0</v>
      </c>
      <c r="U127" s="75" t="n">
        <v>0</v>
      </c>
      <c r="V127" s="75" t="n">
        <v>0</v>
      </c>
      <c r="W127" s="75" t="n">
        <v>0</v>
      </c>
      <c r="X127" s="75" t="n">
        <v>0</v>
      </c>
      <c r="Y127" s="75" t="n">
        <v>0</v>
      </c>
      <c r="Z127" s="75" t="n">
        <v>0</v>
      </c>
      <c r="AA127" s="75" t="n">
        <v>0</v>
      </c>
      <c r="AB127" s="74" t="inlineStr">
        <is>
          <t>Sapi pedaging</t>
        </is>
      </c>
      <c r="AC127" s="75" t="n">
        <v>1</v>
      </c>
      <c r="AD127" s="75" t="n">
        <v>0</v>
      </c>
      <c r="AE127" s="75" t="n">
        <v>0</v>
      </c>
      <c r="AF127" s="75" t="n">
        <v>0</v>
      </c>
      <c r="AG127" s="75" t="n">
        <v>0</v>
      </c>
      <c r="AH127" s="75" t="n">
        <v>0</v>
      </c>
      <c r="AI127" s="75" t="n">
        <v>0</v>
      </c>
      <c r="AJ127" s="75" t="n">
        <v>0</v>
      </c>
      <c r="AK127" s="75" t="n">
        <v>0</v>
      </c>
      <c r="AL127" s="74" t="n"/>
      <c r="AM127" s="75" t="n">
        <v>3</v>
      </c>
      <c r="AN127" s="74" t="n"/>
      <c r="AO127" s="74" t="n"/>
      <c r="AP127" s="74" t="n"/>
      <c r="AQ127" s="74" t="n"/>
      <c r="AR127" s="74" t="n"/>
      <c r="AS127" s="74" t="n"/>
      <c r="AT127" s="74" t="n"/>
      <c r="AU127" s="74" t="n"/>
      <c r="AV127" s="75" t="n">
        <v>3</v>
      </c>
      <c r="AW127" s="74" t="n"/>
      <c r="AX127" s="74" t="n"/>
      <c r="AY127" s="74" t="n"/>
      <c r="AZ127" s="74" t="n"/>
      <c r="BA127" s="74" t="n"/>
      <c r="BB127" s="74" t="n"/>
      <c r="BC127" s="74" t="n"/>
      <c r="BD127" s="75" t="n">
        <v>1</v>
      </c>
      <c r="BE127" s="75" t="n">
        <v>0</v>
      </c>
      <c r="BF127" s="75" t="n">
        <v>0</v>
      </c>
      <c r="BG127" s="75" t="n">
        <v>0</v>
      </c>
      <c r="BH127" s="74" t="n"/>
      <c r="BI127" s="74" t="n"/>
      <c r="BJ127" s="74" t="n"/>
      <c r="BK127" s="74" t="n"/>
      <c r="BL127" s="74" t="n"/>
      <c r="BM127" s="74" t="n"/>
      <c r="BN127" s="74" t="n"/>
      <c r="BO127" s="74" t="n"/>
      <c r="BP127" s="74" t="n"/>
      <c r="BQ127" s="74" t="n"/>
      <c r="BR127" s="74" t="n"/>
      <c r="BS127" s="74" t="n"/>
      <c r="BT127" s="74" t="n"/>
      <c r="BU127" s="74" t="n"/>
      <c r="BV127" s="74" t="n"/>
      <c r="BW127" s="74" t="n"/>
      <c r="BX127" s="74" t="n"/>
      <c r="BY127" s="74" t="n"/>
      <c r="BZ127" s="74" t="n"/>
      <c r="CA127" s="74" t="n"/>
      <c r="CB127" s="74" t="n"/>
      <c r="CC127" s="74" t="n"/>
      <c r="CD127" s="74" t="n"/>
      <c r="CE127" s="74" t="n"/>
      <c r="CF127" s="74" t="n"/>
      <c r="CG127" s="74" t="n"/>
      <c r="CH127" s="74" t="n"/>
      <c r="CI127" s="74" t="n"/>
      <c r="CJ127" s="74" t="n"/>
      <c r="CK127" s="75" t="n">
        <v>696024323</v>
      </c>
      <c r="CL127" s="74" t="inlineStr">
        <is>
          <t>80884cfb-1fda-4e49-ace6-6e5bd181b3b6</t>
        </is>
      </c>
      <c r="CM127" s="72" t="n">
        <v>46094.68114583333</v>
      </c>
      <c r="CN127" s="74" t="n"/>
      <c r="CO127" s="74" t="n"/>
      <c r="CP127" s="74" t="inlineStr">
        <is>
          <t>submitted_via_web</t>
        </is>
      </c>
      <c r="CQ127" s="74" t="n"/>
      <c r="CR127" s="74" t="inlineStr">
        <is>
          <t>voP5hd3TJJNzzneN7cP2D6</t>
        </is>
      </c>
      <c r="CS127" s="74" t="n"/>
      <c r="CT127" s="74" t="inlineStr">
        <is>
          <t>uuid:80884cfb-1fda-4e49-ace6-6e5bd181b3b6</t>
        </is>
      </c>
      <c r="CU127" s="75" t="n">
        <v>126</v>
      </c>
    </row>
    <row r="128">
      <c r="A128" s="72" t="n">
        <v>46094.97281138889</v>
      </c>
      <c r="B128" s="72" t="n">
        <v>46094.97377039352</v>
      </c>
      <c r="C128" s="74" t="inlineStr">
        <is>
          <t>EKO SUKAMTO</t>
        </is>
      </c>
      <c r="D128" s="74" t="inlineStr">
        <is>
          <t>DIY</t>
        </is>
      </c>
      <c r="E128" s="74" t="inlineStr">
        <is>
          <t>Sleman</t>
        </is>
      </c>
      <c r="F128" s="74" t="inlineStr">
        <is>
          <t>Moyudan</t>
        </is>
      </c>
      <c r="G128" s="74" t="inlineStr">
        <is>
          <t>MSP0269</t>
        </is>
      </c>
      <c r="H128" s="74" t="inlineStr">
        <is>
          <t>Sapi pedaging</t>
        </is>
      </c>
      <c r="I128" s="75" t="n">
        <v>1</v>
      </c>
      <c r="J128" s="75" t="n">
        <v>0</v>
      </c>
      <c r="K128" s="75" t="n">
        <v>0</v>
      </c>
      <c r="L128" s="75" t="n">
        <v>0</v>
      </c>
      <c r="M128" s="75" t="n">
        <v>0</v>
      </c>
      <c r="N128" s="75" t="n">
        <v>0</v>
      </c>
      <c r="O128" s="75" t="n">
        <v>0</v>
      </c>
      <c r="P128" s="75" t="n">
        <v>0</v>
      </c>
      <c r="Q128" s="75" t="n">
        <v>0</v>
      </c>
      <c r="R128" s="74" t="inlineStr">
        <is>
          <t>Sapi pedaging</t>
        </is>
      </c>
      <c r="S128" s="75" t="n">
        <v>1</v>
      </c>
      <c r="T128" s="75" t="n">
        <v>0</v>
      </c>
      <c r="U128" s="75" t="n">
        <v>0</v>
      </c>
      <c r="V128" s="75" t="n">
        <v>0</v>
      </c>
      <c r="W128" s="75" t="n">
        <v>0</v>
      </c>
      <c r="X128" s="75" t="n">
        <v>0</v>
      </c>
      <c r="Y128" s="75" t="n">
        <v>0</v>
      </c>
      <c r="Z128" s="75" t="n">
        <v>0</v>
      </c>
      <c r="AA128" s="75" t="n">
        <v>0</v>
      </c>
      <c r="AB128" s="74" t="inlineStr">
        <is>
          <t>Sapi pedaging</t>
        </is>
      </c>
      <c r="AC128" s="75" t="n">
        <v>1</v>
      </c>
      <c r="AD128" s="75" t="n">
        <v>0</v>
      </c>
      <c r="AE128" s="75" t="n">
        <v>0</v>
      </c>
      <c r="AF128" s="75" t="n">
        <v>0</v>
      </c>
      <c r="AG128" s="75" t="n">
        <v>0</v>
      </c>
      <c r="AH128" s="75" t="n">
        <v>0</v>
      </c>
      <c r="AI128" s="75" t="n">
        <v>0</v>
      </c>
      <c r="AJ128" s="75" t="n">
        <v>0</v>
      </c>
      <c r="AK128" s="75" t="n">
        <v>0</v>
      </c>
      <c r="AL128" s="74" t="n"/>
      <c r="AM128" s="75" t="n">
        <v>6</v>
      </c>
      <c r="AN128" s="74" t="n"/>
      <c r="AO128" s="74" t="n"/>
      <c r="AP128" s="74" t="n"/>
      <c r="AQ128" s="74" t="n"/>
      <c r="AR128" s="74" t="n"/>
      <c r="AS128" s="74" t="n"/>
      <c r="AT128" s="74" t="n"/>
      <c r="AU128" s="74" t="n"/>
      <c r="AV128" s="75" t="n">
        <v>4</v>
      </c>
      <c r="AW128" s="74" t="n"/>
      <c r="AX128" s="74" t="n"/>
      <c r="AY128" s="74" t="n"/>
      <c r="AZ128" s="74" t="n"/>
      <c r="BA128" s="74" t="n"/>
      <c r="BB128" s="74" t="n"/>
      <c r="BC128" s="74" t="n"/>
      <c r="BD128" s="75" t="n">
        <v>3</v>
      </c>
      <c r="BE128" s="75" t="n">
        <v>2</v>
      </c>
      <c r="BF128" s="75" t="n">
        <v>0</v>
      </c>
      <c r="BG128" s="75" t="n">
        <v>0</v>
      </c>
      <c r="BH128" s="74" t="n"/>
      <c r="BI128" s="74" t="n"/>
      <c r="BJ128" s="74" t="n"/>
      <c r="BK128" s="74" t="n"/>
      <c r="BL128" s="74" t="n"/>
      <c r="BM128" s="74" t="n"/>
      <c r="BN128" s="74" t="n"/>
      <c r="BO128" s="74" t="n"/>
      <c r="BP128" s="74" t="n"/>
      <c r="BQ128" s="74" t="n"/>
      <c r="BR128" s="74" t="n"/>
      <c r="BS128" s="74" t="n"/>
      <c r="BT128" s="74" t="n"/>
      <c r="BU128" s="74" t="n"/>
      <c r="BV128" s="74" t="n"/>
      <c r="BW128" s="74" t="n"/>
      <c r="BX128" s="74" t="n"/>
      <c r="BY128" s="74" t="n"/>
      <c r="BZ128" s="74" t="n"/>
      <c r="CA128" s="74" t="n"/>
      <c r="CB128" s="74" t="n"/>
      <c r="CC128" s="74" t="n"/>
      <c r="CD128" s="74" t="n"/>
      <c r="CE128" s="74" t="n"/>
      <c r="CF128" s="74" t="n"/>
      <c r="CG128" s="74" t="n"/>
      <c r="CH128" s="74" t="n"/>
      <c r="CI128" s="74" t="n"/>
      <c r="CJ128" s="74" t="n"/>
      <c r="CK128" s="75" t="n">
        <v>696025680</v>
      </c>
      <c r="CL128" s="74" t="inlineStr">
        <is>
          <t>74f397af-410f-4e69-bdde-f7fc477db6d2</t>
        </is>
      </c>
      <c r="CM128" s="72" t="n">
        <v>46094.68210648148</v>
      </c>
      <c r="CN128" s="74" t="n"/>
      <c r="CO128" s="74" t="n"/>
      <c r="CP128" s="74" t="inlineStr">
        <is>
          <t>submitted_via_web</t>
        </is>
      </c>
      <c r="CQ128" s="74" t="n"/>
      <c r="CR128" s="74" t="inlineStr">
        <is>
          <t>voP5hd3TJJNzzneN7cP2D6</t>
        </is>
      </c>
      <c r="CS128" s="74" t="n"/>
      <c r="CT128" s="74" t="inlineStr">
        <is>
          <t>uuid:74f397af-410f-4e69-bdde-f7fc477db6d2</t>
        </is>
      </c>
      <c r="CU128" s="75" t="n">
        <v>127</v>
      </c>
    </row>
    <row r="129">
      <c r="A129" s="72" t="n">
        <v>46094.97377137731</v>
      </c>
      <c r="B129" s="72" t="n">
        <v>46094.97514925926</v>
      </c>
      <c r="C129" s="74" t="inlineStr">
        <is>
          <t>SUHADI WIYONO</t>
        </is>
      </c>
      <c r="D129" s="74" t="inlineStr">
        <is>
          <t>DIY</t>
        </is>
      </c>
      <c r="E129" s="74" t="inlineStr">
        <is>
          <t>Sleman</t>
        </is>
      </c>
      <c r="F129" s="74" t="inlineStr">
        <is>
          <t>Pakem</t>
        </is>
      </c>
      <c r="G129" s="74" t="inlineStr">
        <is>
          <t>MSP0286</t>
        </is>
      </c>
      <c r="H129" s="74" t="inlineStr">
        <is>
          <t>Kambing</t>
        </is>
      </c>
      <c r="I129" s="75" t="n">
        <v>0</v>
      </c>
      <c r="J129" s="75" t="n">
        <v>0</v>
      </c>
      <c r="K129" s="75" t="n">
        <v>0</v>
      </c>
      <c r="L129" s="75" t="n">
        <v>0</v>
      </c>
      <c r="M129" s="75" t="n">
        <v>0</v>
      </c>
      <c r="N129" s="75" t="n">
        <v>1</v>
      </c>
      <c r="O129" s="75" t="n">
        <v>0</v>
      </c>
      <c r="P129" s="75" t="n">
        <v>0</v>
      </c>
      <c r="Q129" s="75" t="n">
        <v>0</v>
      </c>
      <c r="R129" s="74" t="inlineStr">
        <is>
          <t>Kambing</t>
        </is>
      </c>
      <c r="S129" s="75" t="n">
        <v>0</v>
      </c>
      <c r="T129" s="75" t="n">
        <v>0</v>
      </c>
      <c r="U129" s="75" t="n">
        <v>0</v>
      </c>
      <c r="V129" s="75" t="n">
        <v>0</v>
      </c>
      <c r="W129" s="75" t="n">
        <v>0</v>
      </c>
      <c r="X129" s="75" t="n">
        <v>1</v>
      </c>
      <c r="Y129" s="75" t="n">
        <v>0</v>
      </c>
      <c r="Z129" s="75" t="n">
        <v>0</v>
      </c>
      <c r="AA129" s="75" t="n">
        <v>0</v>
      </c>
      <c r="AB129" s="74" t="inlineStr">
        <is>
          <t>Tidak ada</t>
        </is>
      </c>
      <c r="AC129" s="75" t="n">
        <v>0</v>
      </c>
      <c r="AD129" s="75" t="n">
        <v>0</v>
      </c>
      <c r="AE129" s="75" t="n">
        <v>0</v>
      </c>
      <c r="AF129" s="75" t="n">
        <v>0</v>
      </c>
      <c r="AG129" s="75" t="n">
        <v>0</v>
      </c>
      <c r="AH129" s="75" t="n">
        <v>0</v>
      </c>
      <c r="AI129" s="75" t="n">
        <v>0</v>
      </c>
      <c r="AJ129" s="75" t="n">
        <v>0</v>
      </c>
      <c r="AK129" s="75" t="n">
        <v>1</v>
      </c>
      <c r="AL129" s="74" t="n"/>
      <c r="AM129" s="74" t="n"/>
      <c r="AN129" s="74" t="n"/>
      <c r="AO129" s="74" t="n"/>
      <c r="AP129" s="74" t="n"/>
      <c r="AQ129" s="74" t="n"/>
      <c r="AR129" s="75" t="n">
        <v>10</v>
      </c>
      <c r="AS129" s="74" t="n"/>
      <c r="AT129" s="74" t="n"/>
      <c r="AU129" s="74" t="n"/>
      <c r="AV129" s="74" t="n"/>
      <c r="AW129" s="74" t="n"/>
      <c r="AX129" s="74" t="n"/>
      <c r="AY129" s="74" t="n"/>
      <c r="AZ129" s="74" t="n"/>
      <c r="BA129" s="75" t="n">
        <v>15</v>
      </c>
      <c r="BB129" s="74" t="n"/>
      <c r="BC129" s="74" t="n"/>
      <c r="BD129" s="74" t="n"/>
      <c r="BE129" s="74" t="n"/>
      <c r="BF129" s="74" t="n"/>
      <c r="BG129" s="74" t="n"/>
      <c r="BH129" s="74" t="n"/>
      <c r="BI129" s="74" t="n"/>
      <c r="BJ129" s="74" t="n"/>
      <c r="BK129" s="74" t="n"/>
      <c r="BL129" s="74" t="n"/>
      <c r="BM129" s="74" t="n"/>
      <c r="BN129" s="74" t="n"/>
      <c r="BO129" s="74" t="n"/>
      <c r="BP129" s="74" t="n"/>
      <c r="BQ129" s="74" t="n"/>
      <c r="BR129" s="74" t="n"/>
      <c r="BS129" s="74" t="n"/>
      <c r="BT129" s="74" t="n"/>
      <c r="BU129" s="74" t="n"/>
      <c r="BV129" s="74" t="n"/>
      <c r="BW129" s="74" t="n"/>
      <c r="BX129" s="74" t="n"/>
      <c r="BY129" s="74" t="n"/>
      <c r="BZ129" s="74" t="n"/>
      <c r="CA129" s="74" t="n"/>
      <c r="CB129" s="74" t="n"/>
      <c r="CC129" s="74" t="n"/>
      <c r="CD129" s="74" t="n"/>
      <c r="CE129" s="74" t="n"/>
      <c r="CF129" s="74" t="n"/>
      <c r="CG129" s="74" t="n"/>
      <c r="CH129" s="74" t="n"/>
      <c r="CI129" s="74" t="n"/>
      <c r="CJ129" s="74" t="n"/>
      <c r="CK129" s="75" t="n">
        <v>696027601</v>
      </c>
      <c r="CL129" s="74" t="inlineStr">
        <is>
          <t>0f2a8faa-1c88-480a-af4f-a2cca6837678</t>
        </is>
      </c>
      <c r="CM129" s="72" t="n">
        <v>46094.6834837963</v>
      </c>
      <c r="CN129" s="74" t="n"/>
      <c r="CO129" s="74" t="n"/>
      <c r="CP129" s="74" t="inlineStr">
        <is>
          <t>submitted_via_web</t>
        </is>
      </c>
      <c r="CQ129" s="74" t="n"/>
      <c r="CR129" s="74" t="inlineStr">
        <is>
          <t>voP5hd3TJJNzzneN7cP2D6</t>
        </is>
      </c>
      <c r="CS129" s="74" t="n"/>
      <c r="CT129" s="74" t="inlineStr">
        <is>
          <t>uuid:0f2a8faa-1c88-480a-af4f-a2cca6837678</t>
        </is>
      </c>
      <c r="CU129" s="75" t="n">
        <v>128</v>
      </c>
    </row>
    <row r="130">
      <c r="A130" s="72" t="n">
        <v>46094.97515025463</v>
      </c>
      <c r="B130" s="72" t="n">
        <v>46094.97668864583</v>
      </c>
      <c r="C130" s="74" t="inlineStr">
        <is>
          <t>JUMALI</t>
        </is>
      </c>
      <c r="D130" s="74" t="inlineStr">
        <is>
          <t>DIY</t>
        </is>
      </c>
      <c r="E130" s="74" t="inlineStr">
        <is>
          <t>Sleman</t>
        </is>
      </c>
      <c r="F130" s="74" t="inlineStr">
        <is>
          <t>Cangkringan</t>
        </is>
      </c>
      <c r="G130" s="74" t="inlineStr">
        <is>
          <t>SAS0005</t>
        </is>
      </c>
      <c r="H130" s="74" t="inlineStr">
        <is>
          <t>Sapi pedaging</t>
        </is>
      </c>
      <c r="I130" s="75" t="n">
        <v>1</v>
      </c>
      <c r="J130" s="75" t="n">
        <v>0</v>
      </c>
      <c r="K130" s="75" t="n">
        <v>0</v>
      </c>
      <c r="L130" s="75" t="n">
        <v>0</v>
      </c>
      <c r="M130" s="75" t="n">
        <v>0</v>
      </c>
      <c r="N130" s="75" t="n">
        <v>0</v>
      </c>
      <c r="O130" s="75" t="n">
        <v>0</v>
      </c>
      <c r="P130" s="75" t="n">
        <v>0</v>
      </c>
      <c r="Q130" s="75" t="n">
        <v>0</v>
      </c>
      <c r="R130" s="74" t="inlineStr">
        <is>
          <t>Sapi pedaging</t>
        </is>
      </c>
      <c r="S130" s="75" t="n">
        <v>1</v>
      </c>
      <c r="T130" s="75" t="n">
        <v>0</v>
      </c>
      <c r="U130" s="75" t="n">
        <v>0</v>
      </c>
      <c r="V130" s="75" t="n">
        <v>0</v>
      </c>
      <c r="W130" s="75" t="n">
        <v>0</v>
      </c>
      <c r="X130" s="75" t="n">
        <v>0</v>
      </c>
      <c r="Y130" s="75" t="n">
        <v>0</v>
      </c>
      <c r="Z130" s="75" t="n">
        <v>0</v>
      </c>
      <c r="AA130" s="75" t="n">
        <v>0</v>
      </c>
      <c r="AB130" s="74" t="inlineStr">
        <is>
          <t>Tidak ada</t>
        </is>
      </c>
      <c r="AC130" s="75" t="n">
        <v>0</v>
      </c>
      <c r="AD130" s="75" t="n">
        <v>0</v>
      </c>
      <c r="AE130" s="75" t="n">
        <v>0</v>
      </c>
      <c r="AF130" s="75" t="n">
        <v>0</v>
      </c>
      <c r="AG130" s="75" t="n">
        <v>0</v>
      </c>
      <c r="AH130" s="75" t="n">
        <v>0</v>
      </c>
      <c r="AI130" s="75" t="n">
        <v>0</v>
      </c>
      <c r="AJ130" s="75" t="n">
        <v>0</v>
      </c>
      <c r="AK130" s="75" t="n">
        <v>1</v>
      </c>
      <c r="AL130" s="74" t="n"/>
      <c r="AM130" s="75" t="n">
        <v>4</v>
      </c>
      <c r="AN130" s="74" t="n"/>
      <c r="AO130" s="74" t="n"/>
      <c r="AP130" s="74" t="n"/>
      <c r="AQ130" s="74" t="n"/>
      <c r="AR130" s="74" t="n"/>
      <c r="AS130" s="74" t="n"/>
      <c r="AT130" s="74" t="n"/>
      <c r="AU130" s="74" t="n"/>
      <c r="AV130" s="75" t="n">
        <v>6</v>
      </c>
      <c r="AW130" s="74" t="n"/>
      <c r="AX130" s="74" t="n"/>
      <c r="AY130" s="74" t="n"/>
      <c r="AZ130" s="74" t="n"/>
      <c r="BA130" s="74" t="n"/>
      <c r="BB130" s="74" t="n"/>
      <c r="BC130" s="74" t="n"/>
      <c r="BD130" s="74" t="n"/>
      <c r="BE130" s="74" t="n"/>
      <c r="BF130" s="74" t="n"/>
      <c r="BG130" s="74" t="n"/>
      <c r="BH130" s="74" t="n"/>
      <c r="BI130" s="74" t="n"/>
      <c r="BJ130" s="74" t="n"/>
      <c r="BK130" s="74" t="n"/>
      <c r="BL130" s="74" t="n"/>
      <c r="BM130" s="74" t="n"/>
      <c r="BN130" s="74" t="n"/>
      <c r="BO130" s="74" t="n"/>
      <c r="BP130" s="74" t="n"/>
      <c r="BQ130" s="74" t="n"/>
      <c r="BR130" s="74" t="n"/>
      <c r="BS130" s="74" t="n"/>
      <c r="BT130" s="74" t="n"/>
      <c r="BU130" s="74" t="n"/>
      <c r="BV130" s="74" t="n"/>
      <c r="BW130" s="74" t="n"/>
      <c r="BX130" s="74" t="n"/>
      <c r="BY130" s="74" t="n"/>
      <c r="BZ130" s="74" t="n"/>
      <c r="CA130" s="74" t="n"/>
      <c r="CB130" s="74" t="n"/>
      <c r="CC130" s="74" t="n"/>
      <c r="CD130" s="74" t="n"/>
      <c r="CE130" s="74" t="n"/>
      <c r="CF130" s="74" t="n"/>
      <c r="CG130" s="74" t="n"/>
      <c r="CH130" s="74" t="n"/>
      <c r="CI130" s="74" t="n"/>
      <c r="CJ130" s="74" t="n"/>
      <c r="CK130" s="75" t="n">
        <v>696029306</v>
      </c>
      <c r="CL130" s="74" t="inlineStr">
        <is>
          <t>321b2faa-fae0-423d-a9c0-37ff529ef601</t>
        </is>
      </c>
      <c r="CM130" s="72" t="n">
        <v>46094.68502314815</v>
      </c>
      <c r="CN130" s="74" t="n"/>
      <c r="CO130" s="74" t="n"/>
      <c r="CP130" s="74" t="inlineStr">
        <is>
          <t>submitted_via_web</t>
        </is>
      </c>
      <c r="CQ130" s="74" t="n"/>
      <c r="CR130" s="74" t="inlineStr">
        <is>
          <t>voP5hd3TJJNzzneN7cP2D6</t>
        </is>
      </c>
      <c r="CS130" s="74" t="n"/>
      <c r="CT130" s="74" t="inlineStr">
        <is>
          <t>uuid:321b2faa-fae0-423d-a9c0-37ff529ef601</t>
        </is>
      </c>
      <c r="CU130" s="75" t="n">
        <v>129</v>
      </c>
    </row>
    <row r="131">
      <c r="A131" s="72" t="n">
        <v>46095.38165414352</v>
      </c>
      <c r="B131" s="72" t="n">
        <v>46095.3849272338</v>
      </c>
      <c r="C131" s="74" t="inlineStr">
        <is>
          <t>Sukardi</t>
        </is>
      </c>
      <c r="D131" s="74" t="inlineStr">
        <is>
          <t>Jawa Tengah</t>
        </is>
      </c>
      <c r="E131" s="74" t="inlineStr">
        <is>
          <t>Semarang</t>
        </is>
      </c>
      <c r="F131" s="74" t="inlineStr">
        <is>
          <t>Getasan</t>
        </is>
      </c>
      <c r="G131" s="74" t="inlineStr">
        <is>
          <t>QTP0016</t>
        </is>
      </c>
      <c r="H131" s="74" t="inlineStr">
        <is>
          <t>Sapi pedaging</t>
        </is>
      </c>
      <c r="I131" s="75" t="n">
        <v>1</v>
      </c>
      <c r="J131" s="75" t="n">
        <v>0</v>
      </c>
      <c r="K131" s="75" t="n">
        <v>0</v>
      </c>
      <c r="L131" s="75" t="n">
        <v>0</v>
      </c>
      <c r="M131" s="75" t="n">
        <v>0</v>
      </c>
      <c r="N131" s="75" t="n">
        <v>0</v>
      </c>
      <c r="O131" s="75" t="n">
        <v>0</v>
      </c>
      <c r="P131" s="75" t="n">
        <v>0</v>
      </c>
      <c r="Q131" s="75" t="n">
        <v>0</v>
      </c>
      <c r="R131" s="74" t="inlineStr">
        <is>
          <t>Sapi pedaging</t>
        </is>
      </c>
      <c r="S131" s="75" t="n">
        <v>1</v>
      </c>
      <c r="T131" s="75" t="n">
        <v>0</v>
      </c>
      <c r="U131" s="75" t="n">
        <v>0</v>
      </c>
      <c r="V131" s="75" t="n">
        <v>0</v>
      </c>
      <c r="W131" s="75" t="n">
        <v>0</v>
      </c>
      <c r="X131" s="75" t="n">
        <v>0</v>
      </c>
      <c r="Y131" s="75" t="n">
        <v>0</v>
      </c>
      <c r="Z131" s="75" t="n">
        <v>0</v>
      </c>
      <c r="AA131" s="75" t="n">
        <v>0</v>
      </c>
      <c r="AB131" s="74" t="inlineStr">
        <is>
          <t>Tidak ada</t>
        </is>
      </c>
      <c r="AC131" s="75" t="n">
        <v>0</v>
      </c>
      <c r="AD131" s="75" t="n">
        <v>0</v>
      </c>
      <c r="AE131" s="75" t="n">
        <v>0</v>
      </c>
      <c r="AF131" s="75" t="n">
        <v>0</v>
      </c>
      <c r="AG131" s="75" t="n">
        <v>0</v>
      </c>
      <c r="AH131" s="75" t="n">
        <v>0</v>
      </c>
      <c r="AI131" s="75" t="n">
        <v>0</v>
      </c>
      <c r="AJ131" s="75" t="n">
        <v>0</v>
      </c>
      <c r="AK131" s="75" t="n">
        <v>1</v>
      </c>
      <c r="AL131" s="74" t="n"/>
      <c r="AM131" s="75" t="n">
        <v>5</v>
      </c>
      <c r="AN131" s="74" t="n"/>
      <c r="AO131" s="74" t="n"/>
      <c r="AP131" s="74" t="n"/>
      <c r="AQ131" s="74" t="n"/>
      <c r="AR131" s="74" t="n"/>
      <c r="AS131" s="74" t="n"/>
      <c r="AT131" s="74" t="n"/>
      <c r="AU131" s="74" t="n"/>
      <c r="AV131" s="75" t="n">
        <v>5</v>
      </c>
      <c r="AW131" s="74" t="n"/>
      <c r="AX131" s="74" t="n"/>
      <c r="AY131" s="74" t="n"/>
      <c r="AZ131" s="74" t="n"/>
      <c r="BA131" s="74" t="n"/>
      <c r="BB131" s="74" t="n"/>
      <c r="BC131" s="74" t="n"/>
      <c r="BD131" s="74" t="n"/>
      <c r="BE131" s="74" t="n"/>
      <c r="BF131" s="74" t="n"/>
      <c r="BG131" s="74" t="n"/>
      <c r="BH131" s="74" t="n"/>
      <c r="BI131" s="74" t="n"/>
      <c r="BJ131" s="74" t="n"/>
      <c r="BK131" s="74" t="n"/>
      <c r="BL131" s="74" t="n"/>
      <c r="BM131" s="74" t="n"/>
      <c r="BN131" s="74" t="n"/>
      <c r="BO131" s="74" t="n"/>
      <c r="BP131" s="74" t="n"/>
      <c r="BQ131" s="74" t="n"/>
      <c r="BR131" s="74" t="n"/>
      <c r="BS131" s="74" t="n"/>
      <c r="BT131" s="74" t="n"/>
      <c r="BU131" s="74" t="n"/>
      <c r="BV131" s="74" t="n"/>
      <c r="BW131" s="74" t="n"/>
      <c r="BX131" s="74" t="n"/>
      <c r="BY131" s="74" t="n"/>
      <c r="BZ131" s="74" t="n"/>
      <c r="CA131" s="74" t="n"/>
      <c r="CB131" s="74" t="n"/>
      <c r="CC131" s="74" t="n"/>
      <c r="CD131" s="74" t="n"/>
      <c r="CE131" s="74" t="n"/>
      <c r="CF131" s="74" t="n"/>
      <c r="CG131" s="74" t="n"/>
      <c r="CH131" s="74" t="n"/>
      <c r="CI131" s="74" t="n"/>
      <c r="CJ131" s="74" t="inlineStr">
        <is>
          <t>0</t>
        </is>
      </c>
      <c r="CK131" s="75" t="n">
        <v>696259976</v>
      </c>
      <c r="CL131" s="74" t="inlineStr">
        <is>
          <t>19e30951-69b8-4fbe-8e72-cf88e95b4c74</t>
        </is>
      </c>
      <c r="CM131" s="72" t="n">
        <v>46095.09327546296</v>
      </c>
      <c r="CN131" s="74" t="n"/>
      <c r="CO131" s="74" t="n"/>
      <c r="CP131" s="74" t="inlineStr">
        <is>
          <t>submitted_via_web</t>
        </is>
      </c>
      <c r="CQ131" s="74" t="n"/>
      <c r="CR131" s="74" t="inlineStr">
        <is>
          <t>voP5hd3TJJNzzneN7cP2D6</t>
        </is>
      </c>
      <c r="CS131" s="74" t="n"/>
      <c r="CT131" s="74" t="inlineStr">
        <is>
          <t>uuid:19e30951-69b8-4fbe-8e72-cf88e95b4c74</t>
        </is>
      </c>
      <c r="CU131" s="75" t="n">
        <v>130</v>
      </c>
    </row>
    <row r="132">
      <c r="A132" s="72" t="n">
        <v>46095.38492886574</v>
      </c>
      <c r="B132" s="72" t="n">
        <v>46095.39015578703</v>
      </c>
      <c r="C132" s="74" t="inlineStr">
        <is>
          <t>Warno</t>
        </is>
      </c>
      <c r="D132" s="74" t="inlineStr">
        <is>
          <t>Jawa Tengah</t>
        </is>
      </c>
      <c r="E132" s="74" t="inlineStr">
        <is>
          <t>Boyolali</t>
        </is>
      </c>
      <c r="F132" s="74" t="inlineStr">
        <is>
          <t>Mojosonggo</t>
        </is>
      </c>
      <c r="G132" s="74" t="inlineStr">
        <is>
          <t>KMP0003</t>
        </is>
      </c>
      <c r="H132" s="74" t="inlineStr">
        <is>
          <t>Sapi perah</t>
        </is>
      </c>
      <c r="I132" s="75" t="n">
        <v>0</v>
      </c>
      <c r="J132" s="75" t="n">
        <v>1</v>
      </c>
      <c r="K132" s="75" t="n">
        <v>0</v>
      </c>
      <c r="L132" s="75" t="n">
        <v>0</v>
      </c>
      <c r="M132" s="75" t="n">
        <v>0</v>
      </c>
      <c r="N132" s="75" t="n">
        <v>0</v>
      </c>
      <c r="O132" s="75" t="n">
        <v>0</v>
      </c>
      <c r="P132" s="75" t="n">
        <v>0</v>
      </c>
      <c r="Q132" s="75" t="n">
        <v>0</v>
      </c>
      <c r="R132" s="74" t="inlineStr">
        <is>
          <t>Sapi perah</t>
        </is>
      </c>
      <c r="S132" s="75" t="n">
        <v>0</v>
      </c>
      <c r="T132" s="75" t="n">
        <v>1</v>
      </c>
      <c r="U132" s="75" t="n">
        <v>0</v>
      </c>
      <c r="V132" s="75" t="n">
        <v>0</v>
      </c>
      <c r="W132" s="75" t="n">
        <v>0</v>
      </c>
      <c r="X132" s="75" t="n">
        <v>0</v>
      </c>
      <c r="Y132" s="75" t="n">
        <v>0</v>
      </c>
      <c r="Z132" s="75" t="n">
        <v>0</v>
      </c>
      <c r="AA132" s="75" t="n">
        <v>0</v>
      </c>
      <c r="AB132" s="74" t="inlineStr">
        <is>
          <t>Tidak ada</t>
        </is>
      </c>
      <c r="AC132" s="75" t="n">
        <v>0</v>
      </c>
      <c r="AD132" s="75" t="n">
        <v>0</v>
      </c>
      <c r="AE132" s="75" t="n">
        <v>0</v>
      </c>
      <c r="AF132" s="75" t="n">
        <v>0</v>
      </c>
      <c r="AG132" s="75" t="n">
        <v>0</v>
      </c>
      <c r="AH132" s="75" t="n">
        <v>0</v>
      </c>
      <c r="AI132" s="75" t="n">
        <v>0</v>
      </c>
      <c r="AJ132" s="75" t="n">
        <v>0</v>
      </c>
      <c r="AK132" s="75" t="n">
        <v>1</v>
      </c>
      <c r="AL132" s="74" t="n"/>
      <c r="AM132" s="74" t="n"/>
      <c r="AN132" s="75" t="n">
        <v>8</v>
      </c>
      <c r="AO132" s="74" t="n"/>
      <c r="AP132" s="74" t="n"/>
      <c r="AQ132" s="74" t="n"/>
      <c r="AR132" s="74" t="n"/>
      <c r="AS132" s="74" t="n"/>
      <c r="AT132" s="74" t="n"/>
      <c r="AU132" s="74" t="n"/>
      <c r="AV132" s="74" t="n"/>
      <c r="AW132" s="75" t="n">
        <v>8</v>
      </c>
      <c r="AX132" s="74" t="n"/>
      <c r="AY132" s="74" t="n"/>
      <c r="AZ132" s="74" t="n"/>
      <c r="BA132" s="74" t="n"/>
      <c r="BB132" s="74" t="n"/>
      <c r="BC132" s="74" t="n"/>
      <c r="BD132" s="74" t="n"/>
      <c r="BE132" s="74" t="n"/>
      <c r="BF132" s="74" t="n"/>
      <c r="BG132" s="74" t="n"/>
      <c r="BH132" s="74" t="n"/>
      <c r="BI132" s="74" t="n"/>
      <c r="BJ132" s="74" t="n"/>
      <c r="BK132" s="74" t="n"/>
      <c r="BL132" s="74" t="n"/>
      <c r="BM132" s="74" t="n"/>
      <c r="BN132" s="74" t="n"/>
      <c r="BO132" s="74" t="n"/>
      <c r="BP132" s="74" t="n"/>
      <c r="BQ132" s="74" t="n"/>
      <c r="BR132" s="74" t="n"/>
      <c r="BS132" s="74" t="n"/>
      <c r="BT132" s="74" t="n"/>
      <c r="BU132" s="74" t="n"/>
      <c r="BV132" s="74" t="n"/>
      <c r="BW132" s="74" t="n"/>
      <c r="BX132" s="74" t="n"/>
      <c r="BY132" s="74" t="n"/>
      <c r="BZ132" s="74" t="n"/>
      <c r="CA132" s="74" t="n"/>
      <c r="CB132" s="74" t="n"/>
      <c r="CC132" s="74" t="n"/>
      <c r="CD132" s="74" t="n"/>
      <c r="CE132" s="74" t="n"/>
      <c r="CF132" s="74" t="n"/>
      <c r="CG132" s="74" t="n"/>
      <c r="CH132" s="74" t="n"/>
      <c r="CI132" s="74" t="n"/>
      <c r="CJ132" s="74" t="inlineStr">
        <is>
          <t>0</t>
        </is>
      </c>
      <c r="CK132" s="75" t="n">
        <v>696261559</v>
      </c>
      <c r="CL132" s="74" t="inlineStr">
        <is>
          <t>94b7ffc2-3b27-46dd-ac3f-01ed04ee5b92</t>
        </is>
      </c>
      <c r="CM132" s="72" t="n">
        <v>46095.09849537037</v>
      </c>
      <c r="CN132" s="74" t="n"/>
      <c r="CO132" s="74" t="n"/>
      <c r="CP132" s="74" t="inlineStr">
        <is>
          <t>submitted_via_web</t>
        </is>
      </c>
      <c r="CQ132" s="74" t="n"/>
      <c r="CR132" s="74" t="inlineStr">
        <is>
          <t>voP5hd3TJJNzzneN7cP2D6</t>
        </is>
      </c>
      <c r="CS132" s="74" t="n"/>
      <c r="CT132" s="74" t="inlineStr">
        <is>
          <t>uuid:94b7ffc2-3b27-46dd-ac3f-01ed04ee5b92</t>
        </is>
      </c>
      <c r="CU132" s="75" t="n">
        <v>131</v>
      </c>
    </row>
    <row r="133">
      <c r="A133" s="72" t="n">
        <v>46095.39015731482</v>
      </c>
      <c r="B133" s="72" t="n">
        <v>46095.39336547453</v>
      </c>
      <c r="C133" s="74" t="inlineStr">
        <is>
          <t>Suryadi</t>
        </is>
      </c>
      <c r="D133" s="74" t="inlineStr">
        <is>
          <t>Jawa Tengah</t>
        </is>
      </c>
      <c r="E133" s="74" t="inlineStr">
        <is>
          <t>Semarang</t>
        </is>
      </c>
      <c r="F133" s="74" t="inlineStr">
        <is>
          <t>Getasan</t>
        </is>
      </c>
      <c r="G133" s="74" t="inlineStr">
        <is>
          <t>ONP0251</t>
        </is>
      </c>
      <c r="H133" s="74" t="inlineStr">
        <is>
          <t>Sapi perah</t>
        </is>
      </c>
      <c r="I133" s="75" t="n">
        <v>0</v>
      </c>
      <c r="J133" s="75" t="n">
        <v>1</v>
      </c>
      <c r="K133" s="75" t="n">
        <v>0</v>
      </c>
      <c r="L133" s="75" t="n">
        <v>0</v>
      </c>
      <c r="M133" s="75" t="n">
        <v>0</v>
      </c>
      <c r="N133" s="75" t="n">
        <v>0</v>
      </c>
      <c r="O133" s="75" t="n">
        <v>0</v>
      </c>
      <c r="P133" s="75" t="n">
        <v>0</v>
      </c>
      <c r="Q133" s="75" t="n">
        <v>0</v>
      </c>
      <c r="R133" s="74" t="inlineStr">
        <is>
          <t>Sapi perah</t>
        </is>
      </c>
      <c r="S133" s="75" t="n">
        <v>0</v>
      </c>
      <c r="T133" s="75" t="n">
        <v>1</v>
      </c>
      <c r="U133" s="75" t="n">
        <v>0</v>
      </c>
      <c r="V133" s="75" t="n">
        <v>0</v>
      </c>
      <c r="W133" s="75" t="n">
        <v>0</v>
      </c>
      <c r="X133" s="75" t="n">
        <v>0</v>
      </c>
      <c r="Y133" s="75" t="n">
        <v>0</v>
      </c>
      <c r="Z133" s="75" t="n">
        <v>0</v>
      </c>
      <c r="AA133" s="75" t="n">
        <v>0</v>
      </c>
      <c r="AB133" s="74" t="inlineStr">
        <is>
          <t>Tidak ada</t>
        </is>
      </c>
      <c r="AC133" s="75" t="n">
        <v>0</v>
      </c>
      <c r="AD133" s="75" t="n">
        <v>0</v>
      </c>
      <c r="AE133" s="75" t="n">
        <v>0</v>
      </c>
      <c r="AF133" s="75" t="n">
        <v>0</v>
      </c>
      <c r="AG133" s="75" t="n">
        <v>0</v>
      </c>
      <c r="AH133" s="75" t="n">
        <v>0</v>
      </c>
      <c r="AI133" s="75" t="n">
        <v>0</v>
      </c>
      <c r="AJ133" s="75" t="n">
        <v>0</v>
      </c>
      <c r="AK133" s="75" t="n">
        <v>1</v>
      </c>
      <c r="AL133" s="74" t="n"/>
      <c r="AM133" s="74" t="n"/>
      <c r="AN133" s="75" t="n">
        <v>2</v>
      </c>
      <c r="AO133" s="74" t="n"/>
      <c r="AP133" s="74" t="n"/>
      <c r="AQ133" s="74" t="n"/>
      <c r="AR133" s="74" t="n"/>
      <c r="AS133" s="74" t="n"/>
      <c r="AT133" s="74" t="n"/>
      <c r="AU133" s="74" t="n"/>
      <c r="AV133" s="74" t="n"/>
      <c r="AW133" s="75" t="n">
        <v>2</v>
      </c>
      <c r="AX133" s="74" t="n"/>
      <c r="AY133" s="74" t="n"/>
      <c r="AZ133" s="74" t="n"/>
      <c r="BA133" s="74" t="n"/>
      <c r="BB133" s="74" t="n"/>
      <c r="BC133" s="74" t="n"/>
      <c r="BD133" s="74" t="n"/>
      <c r="BE133" s="74" t="n"/>
      <c r="BF133" s="74" t="n"/>
      <c r="BG133" s="74" t="n"/>
      <c r="BH133" s="74" t="n"/>
      <c r="BI133" s="74" t="n"/>
      <c r="BJ133" s="74" t="n"/>
      <c r="BK133" s="74" t="n"/>
      <c r="BL133" s="74" t="n"/>
      <c r="BM133" s="74" t="n"/>
      <c r="BN133" s="74" t="n"/>
      <c r="BO133" s="74" t="n"/>
      <c r="BP133" s="74" t="n"/>
      <c r="BQ133" s="74" t="n"/>
      <c r="BR133" s="74" t="n"/>
      <c r="BS133" s="74" t="n"/>
      <c r="BT133" s="74" t="n"/>
      <c r="BU133" s="74" t="n"/>
      <c r="BV133" s="74" t="n"/>
      <c r="BW133" s="74" t="n"/>
      <c r="BX133" s="74" t="n"/>
      <c r="BY133" s="74" t="n"/>
      <c r="BZ133" s="74" t="n"/>
      <c r="CA133" s="74" t="n"/>
      <c r="CB133" s="74" t="n"/>
      <c r="CC133" s="74" t="n"/>
      <c r="CD133" s="74" t="n"/>
      <c r="CE133" s="74" t="n"/>
      <c r="CF133" s="74" t="n"/>
      <c r="CG133" s="74" t="n"/>
      <c r="CH133" s="74" t="n"/>
      <c r="CI133" s="74" t="n"/>
      <c r="CJ133" s="74" t="inlineStr">
        <is>
          <t>0</t>
        </is>
      </c>
      <c r="CK133" s="75" t="n">
        <v>696262507</v>
      </c>
      <c r="CL133" s="74" t="inlineStr">
        <is>
          <t>c4bac226-5acd-4ca5-b219-a673371d511f</t>
        </is>
      </c>
      <c r="CM133" s="72" t="n">
        <v>46095.10171296296</v>
      </c>
      <c r="CN133" s="74" t="n"/>
      <c r="CO133" s="74" t="n"/>
      <c r="CP133" s="74" t="inlineStr">
        <is>
          <t>submitted_via_web</t>
        </is>
      </c>
      <c r="CQ133" s="74" t="n"/>
      <c r="CR133" s="74" t="inlineStr">
        <is>
          <t>voP5hd3TJJNzzneN7cP2D6</t>
        </is>
      </c>
      <c r="CS133" s="74" t="n"/>
      <c r="CT133" s="74" t="inlineStr">
        <is>
          <t>uuid:c4bac226-5acd-4ca5-b219-a673371d511f</t>
        </is>
      </c>
      <c r="CU133" s="75" t="n">
        <v>132</v>
      </c>
    </row>
    <row r="134">
      <c r="A134" s="72" t="n">
        <v>46095.39336697917</v>
      </c>
      <c r="B134" s="72" t="n">
        <v>46095.54319623842</v>
      </c>
      <c r="C134" s="74" t="inlineStr">
        <is>
          <t>Ponimin</t>
        </is>
      </c>
      <c r="D134" s="74" t="inlineStr">
        <is>
          <t>Jawa Tengah</t>
        </is>
      </c>
      <c r="E134" s="74" t="inlineStr">
        <is>
          <t>Klaten</t>
        </is>
      </c>
      <c r="F134" s="74" t="inlineStr">
        <is>
          <t>Tulung</t>
        </is>
      </c>
      <c r="G134" s="74" t="inlineStr">
        <is>
          <t>HPP0049</t>
        </is>
      </c>
      <c r="H134" s="74" t="inlineStr">
        <is>
          <t>Sapi pedaging</t>
        </is>
      </c>
      <c r="I134" s="75" t="n">
        <v>1</v>
      </c>
      <c r="J134" s="75" t="n">
        <v>0</v>
      </c>
      <c r="K134" s="75" t="n">
        <v>0</v>
      </c>
      <c r="L134" s="75" t="n">
        <v>0</v>
      </c>
      <c r="M134" s="75" t="n">
        <v>0</v>
      </c>
      <c r="N134" s="75" t="n">
        <v>0</v>
      </c>
      <c r="O134" s="75" t="n">
        <v>0</v>
      </c>
      <c r="P134" s="75" t="n">
        <v>0</v>
      </c>
      <c r="Q134" s="75" t="n">
        <v>0</v>
      </c>
      <c r="R134" s="74" t="inlineStr">
        <is>
          <t>Sapi pedaging</t>
        </is>
      </c>
      <c r="S134" s="75" t="n">
        <v>1</v>
      </c>
      <c r="T134" s="75" t="n">
        <v>0</v>
      </c>
      <c r="U134" s="75" t="n">
        <v>0</v>
      </c>
      <c r="V134" s="75" t="n">
        <v>0</v>
      </c>
      <c r="W134" s="75" t="n">
        <v>0</v>
      </c>
      <c r="X134" s="75" t="n">
        <v>0</v>
      </c>
      <c r="Y134" s="75" t="n">
        <v>0</v>
      </c>
      <c r="Z134" s="75" t="n">
        <v>0</v>
      </c>
      <c r="AA134" s="75" t="n">
        <v>0</v>
      </c>
      <c r="AB134" s="74" t="inlineStr">
        <is>
          <t>Tidak ada</t>
        </is>
      </c>
      <c r="AC134" s="75" t="n">
        <v>0</v>
      </c>
      <c r="AD134" s="75" t="n">
        <v>0</v>
      </c>
      <c r="AE134" s="75" t="n">
        <v>0</v>
      </c>
      <c r="AF134" s="75" t="n">
        <v>0</v>
      </c>
      <c r="AG134" s="75" t="n">
        <v>0</v>
      </c>
      <c r="AH134" s="75" t="n">
        <v>0</v>
      </c>
      <c r="AI134" s="75" t="n">
        <v>0</v>
      </c>
      <c r="AJ134" s="75" t="n">
        <v>0</v>
      </c>
      <c r="AK134" s="75" t="n">
        <v>1</v>
      </c>
      <c r="AL134" s="74" t="n"/>
      <c r="AM134" s="75" t="n">
        <v>5</v>
      </c>
      <c r="AN134" s="74" t="n"/>
      <c r="AO134" s="74" t="n"/>
      <c r="AP134" s="74" t="n"/>
      <c r="AQ134" s="74" t="n"/>
      <c r="AR134" s="74" t="n"/>
      <c r="AS134" s="74" t="n"/>
      <c r="AT134" s="74" t="n"/>
      <c r="AU134" s="74" t="n"/>
      <c r="AV134" s="75" t="n">
        <v>5</v>
      </c>
      <c r="AW134" s="74" t="n"/>
      <c r="AX134" s="74" t="n"/>
      <c r="AY134" s="74" t="n"/>
      <c r="AZ134" s="74" t="n"/>
      <c r="BA134" s="74" t="n"/>
      <c r="BB134" s="74" t="n"/>
      <c r="BC134" s="74" t="n"/>
      <c r="BD134" s="74" t="n"/>
      <c r="BE134" s="74" t="n"/>
      <c r="BF134" s="74" t="n"/>
      <c r="BG134" s="74" t="n"/>
      <c r="BH134" s="74" t="n"/>
      <c r="BI134" s="74" t="n"/>
      <c r="BJ134" s="74" t="n"/>
      <c r="BK134" s="74" t="n"/>
      <c r="BL134" s="74" t="n"/>
      <c r="BM134" s="74" t="n"/>
      <c r="BN134" s="74" t="n"/>
      <c r="BO134" s="74" t="n"/>
      <c r="BP134" s="74" t="n"/>
      <c r="BQ134" s="74" t="n"/>
      <c r="BR134" s="74" t="n"/>
      <c r="BS134" s="74" t="n"/>
      <c r="BT134" s="74" t="n"/>
      <c r="BU134" s="74" t="n"/>
      <c r="BV134" s="74" t="n"/>
      <c r="BW134" s="74" t="n"/>
      <c r="BX134" s="74" t="n"/>
      <c r="BY134" s="74" t="n"/>
      <c r="BZ134" s="74" t="n"/>
      <c r="CA134" s="74" t="n"/>
      <c r="CB134" s="74" t="n"/>
      <c r="CC134" s="74" t="n"/>
      <c r="CD134" s="74" t="n"/>
      <c r="CE134" s="74" t="n"/>
      <c r="CF134" s="74" t="n"/>
      <c r="CG134" s="74" t="n"/>
      <c r="CH134" s="74" t="n"/>
      <c r="CI134" s="74" t="n"/>
      <c r="CJ134" s="74" t="inlineStr">
        <is>
          <t>0</t>
        </is>
      </c>
      <c r="CK134" s="75" t="n">
        <v>696328219</v>
      </c>
      <c r="CL134" s="74" t="inlineStr">
        <is>
          <t>c578aefd-f473-422b-94ba-09c44bbed5e8</t>
        </is>
      </c>
      <c r="CM134" s="72" t="n">
        <v>46095.25153935186</v>
      </c>
      <c r="CN134" s="74" t="n"/>
      <c r="CO134" s="74" t="n"/>
      <c r="CP134" s="74" t="inlineStr">
        <is>
          <t>submitted_via_web</t>
        </is>
      </c>
      <c r="CQ134" s="74" t="n"/>
      <c r="CR134" s="74" t="inlineStr">
        <is>
          <t>voP5hd3TJJNzzneN7cP2D6</t>
        </is>
      </c>
      <c r="CS134" s="74" t="n"/>
      <c r="CT134" s="74" t="inlineStr">
        <is>
          <t>uuid:c578aefd-f473-422b-94ba-09c44bbed5e8</t>
        </is>
      </c>
      <c r="CU134" s="75" t="n">
        <v>133</v>
      </c>
    </row>
    <row r="135">
      <c r="A135" s="72" t="n">
        <v>46095.54319789352</v>
      </c>
      <c r="B135" s="72" t="n">
        <v>46095.54574317129</v>
      </c>
      <c r="C135" s="74" t="inlineStr">
        <is>
          <t>Wakimin</t>
        </is>
      </c>
      <c r="D135" s="74" t="inlineStr">
        <is>
          <t>Jawa Tengah</t>
        </is>
      </c>
      <c r="E135" s="74" t="inlineStr">
        <is>
          <t>Semarang</t>
        </is>
      </c>
      <c r="F135" s="74" t="inlineStr">
        <is>
          <t>Getasan</t>
        </is>
      </c>
      <c r="G135" s="74" t="inlineStr">
        <is>
          <t>ONP0334</t>
        </is>
      </c>
      <c r="H135" s="74" t="inlineStr">
        <is>
          <t>Sapi perah</t>
        </is>
      </c>
      <c r="I135" s="75" t="n">
        <v>0</v>
      </c>
      <c r="J135" s="75" t="n">
        <v>1</v>
      </c>
      <c r="K135" s="75" t="n">
        <v>0</v>
      </c>
      <c r="L135" s="75" t="n">
        <v>0</v>
      </c>
      <c r="M135" s="75" t="n">
        <v>0</v>
      </c>
      <c r="N135" s="75" t="n">
        <v>0</v>
      </c>
      <c r="O135" s="75" t="n">
        <v>0</v>
      </c>
      <c r="P135" s="75" t="n">
        <v>0</v>
      </c>
      <c r="Q135" s="75" t="n">
        <v>0</v>
      </c>
      <c r="R135" s="74" t="inlineStr">
        <is>
          <t>Sapi perah</t>
        </is>
      </c>
      <c r="S135" s="75" t="n">
        <v>0</v>
      </c>
      <c r="T135" s="75" t="n">
        <v>1</v>
      </c>
      <c r="U135" s="75" t="n">
        <v>0</v>
      </c>
      <c r="V135" s="75" t="n">
        <v>0</v>
      </c>
      <c r="W135" s="75" t="n">
        <v>0</v>
      </c>
      <c r="X135" s="75" t="n">
        <v>0</v>
      </c>
      <c r="Y135" s="75" t="n">
        <v>0</v>
      </c>
      <c r="Z135" s="75" t="n">
        <v>0</v>
      </c>
      <c r="AA135" s="75" t="n">
        <v>0</v>
      </c>
      <c r="AB135" s="74" t="inlineStr">
        <is>
          <t>Tidak ada</t>
        </is>
      </c>
      <c r="AC135" s="75" t="n">
        <v>0</v>
      </c>
      <c r="AD135" s="75" t="n">
        <v>0</v>
      </c>
      <c r="AE135" s="75" t="n">
        <v>0</v>
      </c>
      <c r="AF135" s="75" t="n">
        <v>0</v>
      </c>
      <c r="AG135" s="75" t="n">
        <v>0</v>
      </c>
      <c r="AH135" s="75" t="n">
        <v>0</v>
      </c>
      <c r="AI135" s="75" t="n">
        <v>0</v>
      </c>
      <c r="AJ135" s="75" t="n">
        <v>0</v>
      </c>
      <c r="AK135" s="75" t="n">
        <v>1</v>
      </c>
      <c r="AL135" s="74" t="n"/>
      <c r="AM135" s="74" t="n"/>
      <c r="AN135" s="75" t="n">
        <v>3</v>
      </c>
      <c r="AO135" s="74" t="n"/>
      <c r="AP135" s="74" t="n"/>
      <c r="AQ135" s="74" t="n"/>
      <c r="AR135" s="74" t="n"/>
      <c r="AS135" s="74" t="n"/>
      <c r="AT135" s="74" t="n"/>
      <c r="AU135" s="74" t="n"/>
      <c r="AV135" s="74" t="n"/>
      <c r="AW135" s="75" t="n">
        <v>3</v>
      </c>
      <c r="AX135" s="74" t="n"/>
      <c r="AY135" s="74" t="n"/>
      <c r="AZ135" s="74" t="n"/>
      <c r="BA135" s="74" t="n"/>
      <c r="BB135" s="74" t="n"/>
      <c r="BC135" s="74" t="n"/>
      <c r="BD135" s="74" t="n"/>
      <c r="BE135" s="74" t="n"/>
      <c r="BF135" s="74" t="n"/>
      <c r="BG135" s="74" t="n"/>
      <c r="BH135" s="74" t="n"/>
      <c r="BI135" s="74" t="n"/>
      <c r="BJ135" s="74" t="n"/>
      <c r="BK135" s="74" t="n"/>
      <c r="BL135" s="74" t="n"/>
      <c r="BM135" s="74" t="n"/>
      <c r="BN135" s="74" t="n"/>
      <c r="BO135" s="74" t="n"/>
      <c r="BP135" s="74" t="n"/>
      <c r="BQ135" s="74" t="n"/>
      <c r="BR135" s="74" t="n"/>
      <c r="BS135" s="74" t="n"/>
      <c r="BT135" s="74" t="n"/>
      <c r="BU135" s="74" t="n"/>
      <c r="BV135" s="74" t="n"/>
      <c r="BW135" s="74" t="n"/>
      <c r="BX135" s="74" t="n"/>
      <c r="BY135" s="74" t="n"/>
      <c r="BZ135" s="74" t="n"/>
      <c r="CA135" s="74" t="n"/>
      <c r="CB135" s="74" t="n"/>
      <c r="CC135" s="74" t="n"/>
      <c r="CD135" s="74" t="n"/>
      <c r="CE135" s="74" t="n"/>
      <c r="CF135" s="74" t="n"/>
      <c r="CG135" s="74" t="n"/>
      <c r="CH135" s="74" t="n"/>
      <c r="CI135" s="74" t="n"/>
      <c r="CJ135" s="74" t="inlineStr">
        <is>
          <t>0</t>
        </is>
      </c>
      <c r="CK135" s="75" t="n">
        <v>696329884</v>
      </c>
      <c r="CL135" s="74" t="inlineStr">
        <is>
          <t>ac9b3176-92a6-427f-a275-5dc43c7d9578</t>
        </is>
      </c>
      <c r="CM135" s="72" t="n">
        <v>46095.25407407407</v>
      </c>
      <c r="CN135" s="74" t="n"/>
      <c r="CO135" s="74" t="n"/>
      <c r="CP135" s="74" t="inlineStr">
        <is>
          <t>submitted_via_web</t>
        </is>
      </c>
      <c r="CQ135" s="74" t="n"/>
      <c r="CR135" s="74" t="inlineStr">
        <is>
          <t>voP5hd3TJJNzzneN7cP2D6</t>
        </is>
      </c>
      <c r="CS135" s="74" t="n"/>
      <c r="CT135" s="74" t="inlineStr">
        <is>
          <t>uuid:ac9b3176-92a6-427f-a275-5dc43c7d9578</t>
        </is>
      </c>
      <c r="CU135" s="75" t="n">
        <v>134</v>
      </c>
    </row>
    <row r="136">
      <c r="A136" s="72" t="n">
        <v>46095.54574497685</v>
      </c>
      <c r="B136" s="72" t="n">
        <v>46095.54985797454</v>
      </c>
      <c r="C136" s="74" t="inlineStr">
        <is>
          <t>Pujiyanto</t>
        </is>
      </c>
      <c r="D136" s="74" t="inlineStr">
        <is>
          <t>Jawa Tengah</t>
        </is>
      </c>
      <c r="E136" s="74" t="inlineStr">
        <is>
          <t>Klaten</t>
        </is>
      </c>
      <c r="F136" s="74" t="inlineStr">
        <is>
          <t>Tulung</t>
        </is>
      </c>
      <c r="G136" s="74" t="inlineStr">
        <is>
          <t>LPP0514</t>
        </is>
      </c>
      <c r="H136" s="74" t="inlineStr">
        <is>
          <t>Sapi pedaging</t>
        </is>
      </c>
      <c r="I136" s="75" t="n">
        <v>1</v>
      </c>
      <c r="J136" s="75" t="n">
        <v>0</v>
      </c>
      <c r="K136" s="75" t="n">
        <v>0</v>
      </c>
      <c r="L136" s="75" t="n">
        <v>0</v>
      </c>
      <c r="M136" s="75" t="n">
        <v>0</v>
      </c>
      <c r="N136" s="75" t="n">
        <v>0</v>
      </c>
      <c r="O136" s="75" t="n">
        <v>0</v>
      </c>
      <c r="P136" s="75" t="n">
        <v>0</v>
      </c>
      <c r="Q136" s="75" t="n">
        <v>0</v>
      </c>
      <c r="R136" s="74" t="inlineStr">
        <is>
          <t>Sapi pedaging</t>
        </is>
      </c>
      <c r="S136" s="75" t="n">
        <v>1</v>
      </c>
      <c r="T136" s="75" t="n">
        <v>0</v>
      </c>
      <c r="U136" s="75" t="n">
        <v>0</v>
      </c>
      <c r="V136" s="75" t="n">
        <v>0</v>
      </c>
      <c r="W136" s="75" t="n">
        <v>0</v>
      </c>
      <c r="X136" s="75" t="n">
        <v>0</v>
      </c>
      <c r="Y136" s="75" t="n">
        <v>0</v>
      </c>
      <c r="Z136" s="75" t="n">
        <v>0</v>
      </c>
      <c r="AA136" s="75" t="n">
        <v>0</v>
      </c>
      <c r="AB136" s="74" t="inlineStr">
        <is>
          <t>Sapi pedaging</t>
        </is>
      </c>
      <c r="AC136" s="75" t="n">
        <v>1</v>
      </c>
      <c r="AD136" s="75" t="n">
        <v>0</v>
      </c>
      <c r="AE136" s="75" t="n">
        <v>0</v>
      </c>
      <c r="AF136" s="75" t="n">
        <v>0</v>
      </c>
      <c r="AG136" s="75" t="n">
        <v>0</v>
      </c>
      <c r="AH136" s="75" t="n">
        <v>0</v>
      </c>
      <c r="AI136" s="75" t="n">
        <v>0</v>
      </c>
      <c r="AJ136" s="75" t="n">
        <v>0</v>
      </c>
      <c r="AK136" s="75" t="n">
        <v>0</v>
      </c>
      <c r="AL136" s="74" t="n"/>
      <c r="AM136" s="75" t="n">
        <v>2</v>
      </c>
      <c r="AN136" s="74" t="n"/>
      <c r="AO136" s="74" t="n"/>
      <c r="AP136" s="74" t="n"/>
      <c r="AQ136" s="74" t="n"/>
      <c r="AR136" s="74" t="n"/>
      <c r="AS136" s="74" t="n"/>
      <c r="AT136" s="74" t="n"/>
      <c r="AU136" s="74" t="n"/>
      <c r="AV136" s="75" t="n">
        <v>0</v>
      </c>
      <c r="AW136" s="74" t="n"/>
      <c r="AX136" s="74" t="n"/>
      <c r="AY136" s="74" t="n"/>
      <c r="AZ136" s="74" t="n"/>
      <c r="BA136" s="74" t="n"/>
      <c r="BB136" s="74" t="n"/>
      <c r="BC136" s="74" t="n"/>
      <c r="BD136" s="75" t="n">
        <v>2</v>
      </c>
      <c r="BE136" s="75" t="n">
        <v>0</v>
      </c>
      <c r="BF136" s="75" t="n">
        <v>0</v>
      </c>
      <c r="BG136" s="75" t="n">
        <v>0</v>
      </c>
      <c r="BH136" s="74" t="n"/>
      <c r="BI136" s="74" t="n"/>
      <c r="BJ136" s="74" t="n"/>
      <c r="BK136" s="74" t="n"/>
      <c r="BL136" s="74" t="n"/>
      <c r="BM136" s="74" t="n"/>
      <c r="BN136" s="74" t="n"/>
      <c r="BO136" s="74" t="n"/>
      <c r="BP136" s="74" t="n"/>
      <c r="BQ136" s="74" t="n"/>
      <c r="BR136" s="74" t="n"/>
      <c r="BS136" s="74" t="n"/>
      <c r="BT136" s="74" t="n"/>
      <c r="BU136" s="74" t="n"/>
      <c r="BV136" s="74" t="n"/>
      <c r="BW136" s="74" t="n"/>
      <c r="BX136" s="74" t="n"/>
      <c r="BY136" s="74" t="n"/>
      <c r="BZ136" s="74" t="n"/>
      <c r="CA136" s="74" t="n"/>
      <c r="CB136" s="74" t="n"/>
      <c r="CC136" s="74" t="n"/>
      <c r="CD136" s="74" t="n"/>
      <c r="CE136" s="74" t="n"/>
      <c r="CF136" s="74" t="n"/>
      <c r="CG136" s="74" t="n"/>
      <c r="CH136" s="74" t="n"/>
      <c r="CI136" s="74" t="n"/>
      <c r="CJ136" s="74" t="inlineStr">
        <is>
          <t>2</t>
        </is>
      </c>
      <c r="CK136" s="75" t="n">
        <v>696332709</v>
      </c>
      <c r="CL136" s="74" t="inlineStr">
        <is>
          <t>1e56bbb4-a402-4e49-932b-caf89e3ac0f2</t>
        </is>
      </c>
      <c r="CM136" s="72" t="n">
        <v>46095.25854166667</v>
      </c>
      <c r="CN136" s="74" t="n"/>
      <c r="CO136" s="74" t="n"/>
      <c r="CP136" s="74" t="inlineStr">
        <is>
          <t>submitted_via_web</t>
        </is>
      </c>
      <c r="CQ136" s="74" t="n"/>
      <c r="CR136" s="74" t="inlineStr">
        <is>
          <t>voP5hd3TJJNzzneN7cP2D6</t>
        </is>
      </c>
      <c r="CS136" s="74" t="n"/>
      <c r="CT136" s="74" t="inlineStr">
        <is>
          <t>uuid:1e56bbb4-a402-4e49-932b-caf89e3ac0f2</t>
        </is>
      </c>
      <c r="CU136" s="75" t="n">
        <v>135</v>
      </c>
    </row>
    <row r="137">
      <c r="A137" s="72" t="n">
        <v>46095.54985962963</v>
      </c>
      <c r="B137" s="72" t="n">
        <v>46095.55246236111</v>
      </c>
      <c r="C137" s="74" t="inlineStr">
        <is>
          <t>Sunaryo</t>
        </is>
      </c>
      <c r="D137" s="74" t="inlineStr">
        <is>
          <t>Jawa Tengah</t>
        </is>
      </c>
      <c r="E137" s="74" t="inlineStr">
        <is>
          <t>Klaten</t>
        </is>
      </c>
      <c r="F137" s="74" t="inlineStr">
        <is>
          <t>Tulung</t>
        </is>
      </c>
      <c r="G137" s="74" t="inlineStr">
        <is>
          <t>LPP0318</t>
        </is>
      </c>
      <c r="H137" s="74" t="inlineStr">
        <is>
          <t>Sapi pedaging</t>
        </is>
      </c>
      <c r="I137" s="75" t="n">
        <v>1</v>
      </c>
      <c r="J137" s="75" t="n">
        <v>0</v>
      </c>
      <c r="K137" s="75" t="n">
        <v>0</v>
      </c>
      <c r="L137" s="75" t="n">
        <v>0</v>
      </c>
      <c r="M137" s="75" t="n">
        <v>0</v>
      </c>
      <c r="N137" s="75" t="n">
        <v>0</v>
      </c>
      <c r="O137" s="75" t="n">
        <v>0</v>
      </c>
      <c r="P137" s="75" t="n">
        <v>0</v>
      </c>
      <c r="Q137" s="75" t="n">
        <v>0</v>
      </c>
      <c r="R137" s="74" t="inlineStr">
        <is>
          <t>Sapi pedaging</t>
        </is>
      </c>
      <c r="S137" s="75" t="n">
        <v>1</v>
      </c>
      <c r="T137" s="75" t="n">
        <v>0</v>
      </c>
      <c r="U137" s="75" t="n">
        <v>0</v>
      </c>
      <c r="V137" s="75" t="n">
        <v>0</v>
      </c>
      <c r="W137" s="75" t="n">
        <v>0</v>
      </c>
      <c r="X137" s="75" t="n">
        <v>0</v>
      </c>
      <c r="Y137" s="75" t="n">
        <v>0</v>
      </c>
      <c r="Z137" s="75" t="n">
        <v>0</v>
      </c>
      <c r="AA137" s="75" t="n">
        <v>0</v>
      </c>
      <c r="AB137" s="74" t="inlineStr">
        <is>
          <t>Tidak ada</t>
        </is>
      </c>
      <c r="AC137" s="75" t="n">
        <v>0</v>
      </c>
      <c r="AD137" s="75" t="n">
        <v>0</v>
      </c>
      <c r="AE137" s="75" t="n">
        <v>0</v>
      </c>
      <c r="AF137" s="75" t="n">
        <v>0</v>
      </c>
      <c r="AG137" s="75" t="n">
        <v>0</v>
      </c>
      <c r="AH137" s="75" t="n">
        <v>0</v>
      </c>
      <c r="AI137" s="75" t="n">
        <v>0</v>
      </c>
      <c r="AJ137" s="75" t="n">
        <v>0</v>
      </c>
      <c r="AK137" s="75" t="n">
        <v>1</v>
      </c>
      <c r="AL137" s="74" t="n"/>
      <c r="AM137" s="75" t="n">
        <v>5</v>
      </c>
      <c r="AN137" s="74" t="n"/>
      <c r="AO137" s="74" t="n"/>
      <c r="AP137" s="74" t="n"/>
      <c r="AQ137" s="74" t="n"/>
      <c r="AR137" s="74" t="n"/>
      <c r="AS137" s="74" t="n"/>
      <c r="AT137" s="74" t="n"/>
      <c r="AU137" s="74" t="n"/>
      <c r="AV137" s="75" t="n">
        <v>5</v>
      </c>
      <c r="AW137" s="74" t="n"/>
      <c r="AX137" s="74" t="n"/>
      <c r="AY137" s="74" t="n"/>
      <c r="AZ137" s="74" t="n"/>
      <c r="BA137" s="74" t="n"/>
      <c r="BB137" s="74" t="n"/>
      <c r="BC137" s="74" t="n"/>
      <c r="BD137" s="74" t="n"/>
      <c r="BE137" s="74" t="n"/>
      <c r="BF137" s="74" t="n"/>
      <c r="BG137" s="74" t="n"/>
      <c r="BH137" s="74" t="n"/>
      <c r="BI137" s="74" t="n"/>
      <c r="BJ137" s="74" t="n"/>
      <c r="BK137" s="74" t="n"/>
      <c r="BL137" s="74" t="n"/>
      <c r="BM137" s="74" t="n"/>
      <c r="BN137" s="74" t="n"/>
      <c r="BO137" s="74" t="n"/>
      <c r="BP137" s="74" t="n"/>
      <c r="BQ137" s="74" t="n"/>
      <c r="BR137" s="74" t="n"/>
      <c r="BS137" s="74" t="n"/>
      <c r="BT137" s="74" t="n"/>
      <c r="BU137" s="74" t="n"/>
      <c r="BV137" s="74" t="n"/>
      <c r="BW137" s="74" t="n"/>
      <c r="BX137" s="74" t="n"/>
      <c r="BY137" s="74" t="n"/>
      <c r="BZ137" s="74" t="n"/>
      <c r="CA137" s="74" t="n"/>
      <c r="CB137" s="74" t="n"/>
      <c r="CC137" s="74" t="n"/>
      <c r="CD137" s="74" t="n"/>
      <c r="CE137" s="74" t="n"/>
      <c r="CF137" s="74" t="n"/>
      <c r="CG137" s="74" t="n"/>
      <c r="CH137" s="74" t="n"/>
      <c r="CI137" s="74" t="n"/>
      <c r="CJ137" s="74" t="inlineStr">
        <is>
          <t>0</t>
        </is>
      </c>
      <c r="CK137" s="75" t="n">
        <v>696334288</v>
      </c>
      <c r="CL137" s="74" t="inlineStr">
        <is>
          <t>bb447394-7cb0-4b5b-ba41-c05abb89235f</t>
        </is>
      </c>
      <c r="CM137" s="72" t="n">
        <v>46095.26079861111</v>
      </c>
      <c r="CN137" s="74" t="n"/>
      <c r="CO137" s="74" t="n"/>
      <c r="CP137" s="74" t="inlineStr">
        <is>
          <t>submitted_via_web</t>
        </is>
      </c>
      <c r="CQ137" s="74" t="n"/>
      <c r="CR137" s="74" t="inlineStr">
        <is>
          <t>voP5hd3TJJNzzneN7cP2D6</t>
        </is>
      </c>
      <c r="CS137" s="74" t="n"/>
      <c r="CT137" s="74" t="inlineStr">
        <is>
          <t>uuid:bb447394-7cb0-4b5b-ba41-c05abb89235f</t>
        </is>
      </c>
      <c r="CU137" s="75" t="n">
        <v>136</v>
      </c>
    </row>
    <row r="138">
      <c r="A138" s="72" t="n">
        <v>46095.55246386574</v>
      </c>
      <c r="B138" s="72" t="n">
        <v>46095.55338668981</v>
      </c>
      <c r="C138" s="74" t="inlineStr">
        <is>
          <t>Ngateno</t>
        </is>
      </c>
      <c r="D138" s="74" t="inlineStr">
        <is>
          <t>Jawa Tengah</t>
        </is>
      </c>
      <c r="E138" s="74" t="inlineStr">
        <is>
          <t>Klaten</t>
        </is>
      </c>
      <c r="F138" s="74" t="inlineStr">
        <is>
          <t>Tulung</t>
        </is>
      </c>
      <c r="G138" s="74" t="inlineStr">
        <is>
          <t>LPP0347</t>
        </is>
      </c>
      <c r="H138" s="74" t="inlineStr">
        <is>
          <t>Sapi pedaging</t>
        </is>
      </c>
      <c r="I138" s="75" t="n">
        <v>1</v>
      </c>
      <c r="J138" s="75" t="n">
        <v>0</v>
      </c>
      <c r="K138" s="75" t="n">
        <v>0</v>
      </c>
      <c r="L138" s="75" t="n">
        <v>0</v>
      </c>
      <c r="M138" s="75" t="n">
        <v>0</v>
      </c>
      <c r="N138" s="75" t="n">
        <v>0</v>
      </c>
      <c r="O138" s="75" t="n">
        <v>0</v>
      </c>
      <c r="P138" s="75" t="n">
        <v>0</v>
      </c>
      <c r="Q138" s="75" t="n">
        <v>0</v>
      </c>
      <c r="R138" s="74" t="inlineStr">
        <is>
          <t>Sapi pedaging</t>
        </is>
      </c>
      <c r="S138" s="75" t="n">
        <v>1</v>
      </c>
      <c r="T138" s="75" t="n">
        <v>0</v>
      </c>
      <c r="U138" s="75" t="n">
        <v>0</v>
      </c>
      <c r="V138" s="75" t="n">
        <v>0</v>
      </c>
      <c r="W138" s="75" t="n">
        <v>0</v>
      </c>
      <c r="X138" s="75" t="n">
        <v>0</v>
      </c>
      <c r="Y138" s="75" t="n">
        <v>0</v>
      </c>
      <c r="Z138" s="75" t="n">
        <v>0</v>
      </c>
      <c r="AA138" s="75" t="n">
        <v>0</v>
      </c>
      <c r="AB138" s="74" t="inlineStr">
        <is>
          <t>Tidak ada</t>
        </is>
      </c>
      <c r="AC138" s="75" t="n">
        <v>0</v>
      </c>
      <c r="AD138" s="75" t="n">
        <v>0</v>
      </c>
      <c r="AE138" s="75" t="n">
        <v>0</v>
      </c>
      <c r="AF138" s="75" t="n">
        <v>0</v>
      </c>
      <c r="AG138" s="75" t="n">
        <v>0</v>
      </c>
      <c r="AH138" s="75" t="n">
        <v>0</v>
      </c>
      <c r="AI138" s="75" t="n">
        <v>0</v>
      </c>
      <c r="AJ138" s="75" t="n">
        <v>0</v>
      </c>
      <c r="AK138" s="75" t="n">
        <v>1</v>
      </c>
      <c r="AL138" s="74" t="n"/>
      <c r="AM138" s="75" t="n">
        <v>3</v>
      </c>
      <c r="AN138" s="74" t="n"/>
      <c r="AO138" s="74" t="n"/>
      <c r="AP138" s="74" t="n"/>
      <c r="AQ138" s="74" t="n"/>
      <c r="AR138" s="74" t="n"/>
      <c r="AS138" s="74" t="n"/>
      <c r="AT138" s="74" t="n"/>
      <c r="AU138" s="74" t="n"/>
      <c r="AV138" s="75" t="n">
        <v>3</v>
      </c>
      <c r="AW138" s="74" t="n"/>
      <c r="AX138" s="74" t="n"/>
      <c r="AY138" s="74" t="n"/>
      <c r="AZ138" s="74" t="n"/>
      <c r="BA138" s="74" t="n"/>
      <c r="BB138" s="74" t="n"/>
      <c r="BC138" s="74" t="n"/>
      <c r="BD138" s="74" t="n"/>
      <c r="BE138" s="74" t="n"/>
      <c r="BF138" s="74" t="n"/>
      <c r="BG138" s="74" t="n"/>
      <c r="BH138" s="74" t="n"/>
      <c r="BI138" s="74" t="n"/>
      <c r="BJ138" s="74" t="n"/>
      <c r="BK138" s="74" t="n"/>
      <c r="BL138" s="74" t="n"/>
      <c r="BM138" s="74" t="n"/>
      <c r="BN138" s="74" t="n"/>
      <c r="BO138" s="74" t="n"/>
      <c r="BP138" s="74" t="n"/>
      <c r="BQ138" s="74" t="n"/>
      <c r="BR138" s="74" t="n"/>
      <c r="BS138" s="74" t="n"/>
      <c r="BT138" s="74" t="n"/>
      <c r="BU138" s="74" t="n"/>
      <c r="BV138" s="74" t="n"/>
      <c r="BW138" s="74" t="n"/>
      <c r="BX138" s="74" t="n"/>
      <c r="BY138" s="74" t="n"/>
      <c r="BZ138" s="74" t="n"/>
      <c r="CA138" s="74" t="n"/>
      <c r="CB138" s="74" t="n"/>
      <c r="CC138" s="74" t="n"/>
      <c r="CD138" s="74" t="n"/>
      <c r="CE138" s="74" t="n"/>
      <c r="CF138" s="74" t="n"/>
      <c r="CG138" s="74" t="n"/>
      <c r="CH138" s="74" t="n"/>
      <c r="CI138" s="74" t="n"/>
      <c r="CJ138" s="74" t="inlineStr">
        <is>
          <t>0</t>
        </is>
      </c>
      <c r="CK138" s="75" t="n">
        <v>696334838</v>
      </c>
      <c r="CL138" s="74" t="inlineStr">
        <is>
          <t>f7950007-a379-4b82-95e2-788eb0cc5a67</t>
        </is>
      </c>
      <c r="CM138" s="72" t="n">
        <v>46095.26172453703</v>
      </c>
      <c r="CN138" s="74" t="n"/>
      <c r="CO138" s="74" t="n"/>
      <c r="CP138" s="74" t="inlineStr">
        <is>
          <t>submitted_via_web</t>
        </is>
      </c>
      <c r="CQ138" s="74" t="n"/>
      <c r="CR138" s="74" t="inlineStr">
        <is>
          <t>voP5hd3TJJNzzneN7cP2D6</t>
        </is>
      </c>
      <c r="CS138" s="74" t="n"/>
      <c r="CT138" s="74" t="inlineStr">
        <is>
          <t>uuid:f7950007-a379-4b82-95e2-788eb0cc5a67</t>
        </is>
      </c>
      <c r="CU138" s="75" t="n">
        <v>137</v>
      </c>
    </row>
    <row r="139">
      <c r="A139" s="72" t="n">
        <v>46095.55338866898</v>
      </c>
      <c r="B139" s="72" t="n">
        <v>46095.55434922453</v>
      </c>
      <c r="C139" s="74" t="inlineStr">
        <is>
          <t>Muridi</t>
        </is>
      </c>
      <c r="D139" s="74" t="inlineStr">
        <is>
          <t>Jawa Tengah</t>
        </is>
      </c>
      <c r="E139" s="74" t="inlineStr">
        <is>
          <t>Boyolali</t>
        </is>
      </c>
      <c r="F139" s="74" t="inlineStr">
        <is>
          <t>Cepogo</t>
        </is>
      </c>
      <c r="G139" s="74" t="inlineStr">
        <is>
          <t>QTP0288</t>
        </is>
      </c>
      <c r="H139" s="74" t="inlineStr">
        <is>
          <t>Sapi perah</t>
        </is>
      </c>
      <c r="I139" s="75" t="n">
        <v>0</v>
      </c>
      <c r="J139" s="75" t="n">
        <v>1</v>
      </c>
      <c r="K139" s="75" t="n">
        <v>0</v>
      </c>
      <c r="L139" s="75" t="n">
        <v>0</v>
      </c>
      <c r="M139" s="75" t="n">
        <v>0</v>
      </c>
      <c r="N139" s="75" t="n">
        <v>0</v>
      </c>
      <c r="O139" s="75" t="n">
        <v>0</v>
      </c>
      <c r="P139" s="75" t="n">
        <v>0</v>
      </c>
      <c r="Q139" s="75" t="n">
        <v>0</v>
      </c>
      <c r="R139" s="74" t="inlineStr">
        <is>
          <t>Sapi perah</t>
        </is>
      </c>
      <c r="S139" s="75" t="n">
        <v>0</v>
      </c>
      <c r="T139" s="75" t="n">
        <v>1</v>
      </c>
      <c r="U139" s="75" t="n">
        <v>0</v>
      </c>
      <c r="V139" s="75" t="n">
        <v>0</v>
      </c>
      <c r="W139" s="75" t="n">
        <v>0</v>
      </c>
      <c r="X139" s="75" t="n">
        <v>0</v>
      </c>
      <c r="Y139" s="75" t="n">
        <v>0</v>
      </c>
      <c r="Z139" s="75" t="n">
        <v>0</v>
      </c>
      <c r="AA139" s="75" t="n">
        <v>0</v>
      </c>
      <c r="AB139" s="74" t="inlineStr">
        <is>
          <t>Tidak ada</t>
        </is>
      </c>
      <c r="AC139" s="75" t="n">
        <v>0</v>
      </c>
      <c r="AD139" s="75" t="n">
        <v>0</v>
      </c>
      <c r="AE139" s="75" t="n">
        <v>0</v>
      </c>
      <c r="AF139" s="75" t="n">
        <v>0</v>
      </c>
      <c r="AG139" s="75" t="n">
        <v>0</v>
      </c>
      <c r="AH139" s="75" t="n">
        <v>0</v>
      </c>
      <c r="AI139" s="75" t="n">
        <v>0</v>
      </c>
      <c r="AJ139" s="75" t="n">
        <v>0</v>
      </c>
      <c r="AK139" s="75" t="n">
        <v>1</v>
      </c>
      <c r="AL139" s="74" t="n"/>
      <c r="AM139" s="74" t="n"/>
      <c r="AN139" s="75" t="n">
        <v>3</v>
      </c>
      <c r="AO139" s="74" t="n"/>
      <c r="AP139" s="74" t="n"/>
      <c r="AQ139" s="74" t="n"/>
      <c r="AR139" s="74" t="n"/>
      <c r="AS139" s="74" t="n"/>
      <c r="AT139" s="74" t="n"/>
      <c r="AU139" s="74" t="n"/>
      <c r="AV139" s="74" t="n"/>
      <c r="AW139" s="75" t="n">
        <v>3</v>
      </c>
      <c r="AX139" s="74" t="n"/>
      <c r="AY139" s="74" t="n"/>
      <c r="AZ139" s="74" t="n"/>
      <c r="BA139" s="74" t="n"/>
      <c r="BB139" s="74" t="n"/>
      <c r="BC139" s="74" t="n"/>
      <c r="BD139" s="74" t="n"/>
      <c r="BE139" s="74" t="n"/>
      <c r="BF139" s="74" t="n"/>
      <c r="BG139" s="74" t="n"/>
      <c r="BH139" s="74" t="n"/>
      <c r="BI139" s="74" t="n"/>
      <c r="BJ139" s="74" t="n"/>
      <c r="BK139" s="74" t="n"/>
      <c r="BL139" s="74" t="n"/>
      <c r="BM139" s="74" t="n"/>
      <c r="BN139" s="74" t="n"/>
      <c r="BO139" s="74" t="n"/>
      <c r="BP139" s="74" t="n"/>
      <c r="BQ139" s="74" t="n"/>
      <c r="BR139" s="74" t="n"/>
      <c r="BS139" s="74" t="n"/>
      <c r="BT139" s="74" t="n"/>
      <c r="BU139" s="74" t="n"/>
      <c r="BV139" s="74" t="n"/>
      <c r="BW139" s="74" t="n"/>
      <c r="BX139" s="74" t="n"/>
      <c r="BY139" s="74" t="n"/>
      <c r="BZ139" s="74" t="n"/>
      <c r="CA139" s="74" t="n"/>
      <c r="CB139" s="74" t="n"/>
      <c r="CC139" s="74" t="n"/>
      <c r="CD139" s="74" t="n"/>
      <c r="CE139" s="74" t="n"/>
      <c r="CF139" s="74" t="n"/>
      <c r="CG139" s="74" t="n"/>
      <c r="CH139" s="74" t="n"/>
      <c r="CI139" s="74" t="n"/>
      <c r="CJ139" s="74" t="inlineStr">
        <is>
          <t>0</t>
        </is>
      </c>
      <c r="CK139" s="75" t="n">
        <v>696335367</v>
      </c>
      <c r="CL139" s="74" t="inlineStr">
        <is>
          <t>2082d00a-ae86-45bd-bcd6-97568f509d64</t>
        </is>
      </c>
      <c r="CM139" s="72" t="n">
        <v>46095.26268518518</v>
      </c>
      <c r="CN139" s="74" t="n"/>
      <c r="CO139" s="74" t="n"/>
      <c r="CP139" s="74" t="inlineStr">
        <is>
          <t>submitted_via_web</t>
        </is>
      </c>
      <c r="CQ139" s="74" t="n"/>
      <c r="CR139" s="74" t="inlineStr">
        <is>
          <t>voP5hd3TJJNzzneN7cP2D6</t>
        </is>
      </c>
      <c r="CS139" s="74" t="n"/>
      <c r="CT139" s="74" t="inlineStr">
        <is>
          <t>uuid:2082d00a-ae86-45bd-bcd6-97568f509d64</t>
        </is>
      </c>
      <c r="CU139" s="75" t="n">
        <v>138</v>
      </c>
    </row>
    <row r="140">
      <c r="A140" s="72" t="n">
        <v>46095.55435070602</v>
      </c>
      <c r="B140" s="72" t="n">
        <v>46095.55583416667</v>
      </c>
      <c r="C140" s="74" t="inlineStr">
        <is>
          <t>Gito suparno</t>
        </is>
      </c>
      <c r="D140" s="74" t="inlineStr">
        <is>
          <t>Jawa Tengah</t>
        </is>
      </c>
      <c r="E140" s="74" t="inlineStr">
        <is>
          <t>Klaten</t>
        </is>
      </c>
      <c r="F140" s="74" t="inlineStr">
        <is>
          <t>Kebon arum</t>
        </is>
      </c>
      <c r="G140" s="74" t="inlineStr">
        <is>
          <t>SHP0076</t>
        </is>
      </c>
      <c r="H140" s="74" t="inlineStr">
        <is>
          <t>Sapi perah</t>
        </is>
      </c>
      <c r="I140" s="75" t="n">
        <v>0</v>
      </c>
      <c r="J140" s="75" t="n">
        <v>1</v>
      </c>
      <c r="K140" s="75" t="n">
        <v>0</v>
      </c>
      <c r="L140" s="75" t="n">
        <v>0</v>
      </c>
      <c r="M140" s="75" t="n">
        <v>0</v>
      </c>
      <c r="N140" s="75" t="n">
        <v>0</v>
      </c>
      <c r="O140" s="75" t="n">
        <v>0</v>
      </c>
      <c r="P140" s="75" t="n">
        <v>0</v>
      </c>
      <c r="Q140" s="75" t="n">
        <v>0</v>
      </c>
      <c r="R140" s="74" t="inlineStr">
        <is>
          <t>Sapi perah</t>
        </is>
      </c>
      <c r="S140" s="75" t="n">
        <v>0</v>
      </c>
      <c r="T140" s="75" t="n">
        <v>1</v>
      </c>
      <c r="U140" s="75" t="n">
        <v>0</v>
      </c>
      <c r="V140" s="75" t="n">
        <v>0</v>
      </c>
      <c r="W140" s="75" t="n">
        <v>0</v>
      </c>
      <c r="X140" s="75" t="n">
        <v>0</v>
      </c>
      <c r="Y140" s="75" t="n">
        <v>0</v>
      </c>
      <c r="Z140" s="75" t="n">
        <v>0</v>
      </c>
      <c r="AA140" s="75" t="n">
        <v>0</v>
      </c>
      <c r="AB140" s="74" t="inlineStr">
        <is>
          <t>Tidak ada</t>
        </is>
      </c>
      <c r="AC140" s="75" t="n">
        <v>0</v>
      </c>
      <c r="AD140" s="75" t="n">
        <v>0</v>
      </c>
      <c r="AE140" s="75" t="n">
        <v>0</v>
      </c>
      <c r="AF140" s="75" t="n">
        <v>0</v>
      </c>
      <c r="AG140" s="75" t="n">
        <v>0</v>
      </c>
      <c r="AH140" s="75" t="n">
        <v>0</v>
      </c>
      <c r="AI140" s="75" t="n">
        <v>0</v>
      </c>
      <c r="AJ140" s="75" t="n">
        <v>0</v>
      </c>
      <c r="AK140" s="75" t="n">
        <v>1</v>
      </c>
      <c r="AL140" s="74" t="n"/>
      <c r="AM140" s="74" t="n"/>
      <c r="AN140" s="75" t="n">
        <v>3</v>
      </c>
      <c r="AO140" s="74" t="n"/>
      <c r="AP140" s="74" t="n"/>
      <c r="AQ140" s="74" t="n"/>
      <c r="AR140" s="74" t="n"/>
      <c r="AS140" s="74" t="n"/>
      <c r="AT140" s="74" t="n"/>
      <c r="AU140" s="74" t="n"/>
      <c r="AV140" s="74" t="n"/>
      <c r="AW140" s="75" t="n">
        <v>3</v>
      </c>
      <c r="AX140" s="74" t="n"/>
      <c r="AY140" s="74" t="n"/>
      <c r="AZ140" s="74" t="n"/>
      <c r="BA140" s="74" t="n"/>
      <c r="BB140" s="74" t="n"/>
      <c r="BC140" s="74" t="n"/>
      <c r="BD140" s="74" t="n"/>
      <c r="BE140" s="74" t="n"/>
      <c r="BF140" s="74" t="n"/>
      <c r="BG140" s="74" t="n"/>
      <c r="BH140" s="74" t="n"/>
      <c r="BI140" s="74" t="n"/>
      <c r="BJ140" s="74" t="n"/>
      <c r="BK140" s="74" t="n"/>
      <c r="BL140" s="74" t="n"/>
      <c r="BM140" s="74" t="n"/>
      <c r="BN140" s="74" t="n"/>
      <c r="BO140" s="74" t="n"/>
      <c r="BP140" s="74" t="n"/>
      <c r="BQ140" s="74" t="n"/>
      <c r="BR140" s="74" t="n"/>
      <c r="BS140" s="74" t="n"/>
      <c r="BT140" s="74" t="n"/>
      <c r="BU140" s="74" t="n"/>
      <c r="BV140" s="74" t="n"/>
      <c r="BW140" s="74" t="n"/>
      <c r="BX140" s="74" t="n"/>
      <c r="BY140" s="74" t="n"/>
      <c r="BZ140" s="74" t="n"/>
      <c r="CA140" s="74" t="n"/>
      <c r="CB140" s="74" t="n"/>
      <c r="CC140" s="74" t="n"/>
      <c r="CD140" s="74" t="n"/>
      <c r="CE140" s="74" t="n"/>
      <c r="CF140" s="74" t="n"/>
      <c r="CG140" s="74" t="n"/>
      <c r="CH140" s="74" t="n"/>
      <c r="CI140" s="74" t="n"/>
      <c r="CJ140" s="74" t="inlineStr">
        <is>
          <t>0</t>
        </is>
      </c>
      <c r="CK140" s="75" t="n">
        <v>696336368</v>
      </c>
      <c r="CL140" s="74" t="inlineStr">
        <is>
          <t>b4547989-6bc8-41d8-aa06-85997a1a4128</t>
        </is>
      </c>
      <c r="CM140" s="72" t="n">
        <v>46095.26416666667</v>
      </c>
      <c r="CN140" s="74" t="n"/>
      <c r="CO140" s="74" t="n"/>
      <c r="CP140" s="74" t="inlineStr">
        <is>
          <t>submitted_via_web</t>
        </is>
      </c>
      <c r="CQ140" s="74" t="n"/>
      <c r="CR140" s="74" t="inlineStr">
        <is>
          <t>voP5hd3TJJNzzneN7cP2D6</t>
        </is>
      </c>
      <c r="CS140" s="74" t="n"/>
      <c r="CT140" s="74" t="inlineStr">
        <is>
          <t>uuid:b4547989-6bc8-41d8-aa06-85997a1a4128</t>
        </is>
      </c>
      <c r="CU140" s="75" t="n">
        <v>139</v>
      </c>
    </row>
    <row r="141">
      <c r="A141" s="72" t="n">
        <v>46095.55583616898</v>
      </c>
      <c r="B141" s="72" t="n">
        <v>46095.55701277778</v>
      </c>
      <c r="C141" s="74" t="inlineStr">
        <is>
          <t>Subagyo</t>
        </is>
      </c>
      <c r="D141" s="74" t="inlineStr">
        <is>
          <t>Jawa Tengah</t>
        </is>
      </c>
      <c r="E141" s="74" t="inlineStr">
        <is>
          <t>Klaten</t>
        </is>
      </c>
      <c r="F141" s="74" t="inlineStr">
        <is>
          <t>Kebon arum</t>
        </is>
      </c>
      <c r="G141" s="74" t="inlineStr">
        <is>
          <t>HIP0213</t>
        </is>
      </c>
      <c r="H141" s="74" t="inlineStr">
        <is>
          <t>Sapi pedaging</t>
        </is>
      </c>
      <c r="I141" s="75" t="n">
        <v>1</v>
      </c>
      <c r="J141" s="75" t="n">
        <v>0</v>
      </c>
      <c r="K141" s="75" t="n">
        <v>0</v>
      </c>
      <c r="L141" s="75" t="n">
        <v>0</v>
      </c>
      <c r="M141" s="75" t="n">
        <v>0</v>
      </c>
      <c r="N141" s="75" t="n">
        <v>0</v>
      </c>
      <c r="O141" s="75" t="n">
        <v>0</v>
      </c>
      <c r="P141" s="75" t="n">
        <v>0</v>
      </c>
      <c r="Q141" s="75" t="n">
        <v>0</v>
      </c>
      <c r="R141" s="74" t="inlineStr">
        <is>
          <t>Sapi pedaging</t>
        </is>
      </c>
      <c r="S141" s="75" t="n">
        <v>1</v>
      </c>
      <c r="T141" s="75" t="n">
        <v>0</v>
      </c>
      <c r="U141" s="75" t="n">
        <v>0</v>
      </c>
      <c r="V141" s="75" t="n">
        <v>0</v>
      </c>
      <c r="W141" s="75" t="n">
        <v>0</v>
      </c>
      <c r="X141" s="75" t="n">
        <v>0</v>
      </c>
      <c r="Y141" s="75" t="n">
        <v>0</v>
      </c>
      <c r="Z141" s="75" t="n">
        <v>0</v>
      </c>
      <c r="AA141" s="75" t="n">
        <v>0</v>
      </c>
      <c r="AB141" s="74" t="inlineStr">
        <is>
          <t>Tidak ada</t>
        </is>
      </c>
      <c r="AC141" s="75" t="n">
        <v>0</v>
      </c>
      <c r="AD141" s="75" t="n">
        <v>0</v>
      </c>
      <c r="AE141" s="75" t="n">
        <v>0</v>
      </c>
      <c r="AF141" s="75" t="n">
        <v>0</v>
      </c>
      <c r="AG141" s="75" t="n">
        <v>0</v>
      </c>
      <c r="AH141" s="75" t="n">
        <v>0</v>
      </c>
      <c r="AI141" s="75" t="n">
        <v>0</v>
      </c>
      <c r="AJ141" s="75" t="n">
        <v>0</v>
      </c>
      <c r="AK141" s="75" t="n">
        <v>1</v>
      </c>
      <c r="AL141" s="74" t="n"/>
      <c r="AM141" s="75" t="n">
        <v>2</v>
      </c>
      <c r="AN141" s="74" t="n"/>
      <c r="AO141" s="74" t="n"/>
      <c r="AP141" s="74" t="n"/>
      <c r="AQ141" s="74" t="n"/>
      <c r="AR141" s="74" t="n"/>
      <c r="AS141" s="74" t="n"/>
      <c r="AT141" s="74" t="n"/>
      <c r="AU141" s="74" t="n"/>
      <c r="AV141" s="75" t="n">
        <v>2</v>
      </c>
      <c r="AW141" s="74" t="n"/>
      <c r="AX141" s="74" t="n"/>
      <c r="AY141" s="74" t="n"/>
      <c r="AZ141" s="74" t="n"/>
      <c r="BA141" s="74" t="n"/>
      <c r="BB141" s="74" t="n"/>
      <c r="BC141" s="74" t="n"/>
      <c r="BD141" s="74" t="n"/>
      <c r="BE141" s="74" t="n"/>
      <c r="BF141" s="74" t="n"/>
      <c r="BG141" s="74" t="n"/>
      <c r="BH141" s="74" t="n"/>
      <c r="BI141" s="74" t="n"/>
      <c r="BJ141" s="74" t="n"/>
      <c r="BK141" s="74" t="n"/>
      <c r="BL141" s="74" t="n"/>
      <c r="BM141" s="74" t="n"/>
      <c r="BN141" s="74" t="n"/>
      <c r="BO141" s="74" t="n"/>
      <c r="BP141" s="74" t="n"/>
      <c r="BQ141" s="74" t="n"/>
      <c r="BR141" s="74" t="n"/>
      <c r="BS141" s="74" t="n"/>
      <c r="BT141" s="74" t="n"/>
      <c r="BU141" s="74" t="n"/>
      <c r="BV141" s="74" t="n"/>
      <c r="BW141" s="74" t="n"/>
      <c r="BX141" s="74" t="n"/>
      <c r="BY141" s="74" t="n"/>
      <c r="BZ141" s="74" t="n"/>
      <c r="CA141" s="74" t="n"/>
      <c r="CB141" s="74" t="n"/>
      <c r="CC141" s="74" t="n"/>
      <c r="CD141" s="74" t="n"/>
      <c r="CE141" s="74" t="n"/>
      <c r="CF141" s="74" t="n"/>
      <c r="CG141" s="74" t="n"/>
      <c r="CH141" s="74" t="n"/>
      <c r="CI141" s="74" t="n"/>
      <c r="CJ141" s="74" t="inlineStr">
        <is>
          <t>0</t>
        </is>
      </c>
      <c r="CK141" s="75" t="n">
        <v>696337367</v>
      </c>
      <c r="CL141" s="74" t="inlineStr">
        <is>
          <t>0ba1cb81-88a9-4c94-b2ad-d3fb865bc5f7</t>
        </is>
      </c>
      <c r="CM141" s="72" t="n">
        <v>46095.26534722222</v>
      </c>
      <c r="CN141" s="74" t="n"/>
      <c r="CO141" s="74" t="n"/>
      <c r="CP141" s="74" t="inlineStr">
        <is>
          <t>submitted_via_web</t>
        </is>
      </c>
      <c r="CQ141" s="74" t="n"/>
      <c r="CR141" s="74" t="inlineStr">
        <is>
          <t>voP5hd3TJJNzzneN7cP2D6</t>
        </is>
      </c>
      <c r="CS141" s="74" t="n"/>
      <c r="CT141" s="74" t="inlineStr">
        <is>
          <t>uuid:0ba1cb81-88a9-4c94-b2ad-d3fb865bc5f7</t>
        </is>
      </c>
      <c r="CU141" s="75" t="n">
        <v>140</v>
      </c>
    </row>
    <row r="142">
      <c r="A142" s="72" t="n">
        <v>46095.55701429398</v>
      </c>
      <c r="B142" s="72" t="n">
        <v>46095.55888806713</v>
      </c>
      <c r="C142" s="74" t="inlineStr">
        <is>
          <t>Ibrahim</t>
        </is>
      </c>
      <c r="D142" s="74" t="inlineStr">
        <is>
          <t>Jawa Tengah</t>
        </is>
      </c>
      <c r="E142" s="74" t="inlineStr">
        <is>
          <t>Boyolali</t>
        </is>
      </c>
      <c r="F142" s="74" t="inlineStr">
        <is>
          <t>Mojosongo</t>
        </is>
      </c>
      <c r="G142" s="74" t="inlineStr">
        <is>
          <t>LPP0005</t>
        </is>
      </c>
      <c r="H142" s="74" t="inlineStr">
        <is>
          <t>Sapi pedaging</t>
        </is>
      </c>
      <c r="I142" s="75" t="n">
        <v>1</v>
      </c>
      <c r="J142" s="75" t="n">
        <v>0</v>
      </c>
      <c r="K142" s="75" t="n">
        <v>0</v>
      </c>
      <c r="L142" s="75" t="n">
        <v>0</v>
      </c>
      <c r="M142" s="75" t="n">
        <v>0</v>
      </c>
      <c r="N142" s="75" t="n">
        <v>0</v>
      </c>
      <c r="O142" s="75" t="n">
        <v>0</v>
      </c>
      <c r="P142" s="75" t="n">
        <v>0</v>
      </c>
      <c r="Q142" s="75" t="n">
        <v>0</v>
      </c>
      <c r="R142" s="74" t="inlineStr">
        <is>
          <t>Sapi pedaging</t>
        </is>
      </c>
      <c r="S142" s="75" t="n">
        <v>1</v>
      </c>
      <c r="T142" s="75" t="n">
        <v>0</v>
      </c>
      <c r="U142" s="75" t="n">
        <v>0</v>
      </c>
      <c r="V142" s="75" t="n">
        <v>0</v>
      </c>
      <c r="W142" s="75" t="n">
        <v>0</v>
      </c>
      <c r="X142" s="75" t="n">
        <v>0</v>
      </c>
      <c r="Y142" s="75" t="n">
        <v>0</v>
      </c>
      <c r="Z142" s="75" t="n">
        <v>0</v>
      </c>
      <c r="AA142" s="75" t="n">
        <v>0</v>
      </c>
      <c r="AB142" s="74" t="inlineStr">
        <is>
          <t>Tidak ada</t>
        </is>
      </c>
      <c r="AC142" s="75" t="n">
        <v>0</v>
      </c>
      <c r="AD142" s="75" t="n">
        <v>0</v>
      </c>
      <c r="AE142" s="75" t="n">
        <v>0</v>
      </c>
      <c r="AF142" s="75" t="n">
        <v>0</v>
      </c>
      <c r="AG142" s="75" t="n">
        <v>0</v>
      </c>
      <c r="AH142" s="75" t="n">
        <v>0</v>
      </c>
      <c r="AI142" s="75" t="n">
        <v>0</v>
      </c>
      <c r="AJ142" s="75" t="n">
        <v>0</v>
      </c>
      <c r="AK142" s="75" t="n">
        <v>1</v>
      </c>
      <c r="AL142" s="74" t="n"/>
      <c r="AM142" s="75" t="n">
        <v>3</v>
      </c>
      <c r="AN142" s="74" t="n"/>
      <c r="AO142" s="74" t="n"/>
      <c r="AP142" s="74" t="n"/>
      <c r="AQ142" s="74" t="n"/>
      <c r="AR142" s="74" t="n"/>
      <c r="AS142" s="74" t="n"/>
      <c r="AT142" s="74" t="n"/>
      <c r="AU142" s="74" t="n"/>
      <c r="AV142" s="75" t="n">
        <v>3</v>
      </c>
      <c r="AW142" s="74" t="n"/>
      <c r="AX142" s="74" t="n"/>
      <c r="AY142" s="74" t="n"/>
      <c r="AZ142" s="74" t="n"/>
      <c r="BA142" s="74" t="n"/>
      <c r="BB142" s="74" t="n"/>
      <c r="BC142" s="74" t="n"/>
      <c r="BD142" s="74" t="n"/>
      <c r="BE142" s="74" t="n"/>
      <c r="BF142" s="74" t="n"/>
      <c r="BG142" s="74" t="n"/>
      <c r="BH142" s="74" t="n"/>
      <c r="BI142" s="74" t="n"/>
      <c r="BJ142" s="74" t="n"/>
      <c r="BK142" s="74" t="n"/>
      <c r="BL142" s="74" t="n"/>
      <c r="BM142" s="74" t="n"/>
      <c r="BN142" s="74" t="n"/>
      <c r="BO142" s="74" t="n"/>
      <c r="BP142" s="74" t="n"/>
      <c r="BQ142" s="74" t="n"/>
      <c r="BR142" s="74" t="n"/>
      <c r="BS142" s="74" t="n"/>
      <c r="BT142" s="74" t="n"/>
      <c r="BU142" s="74" t="n"/>
      <c r="BV142" s="74" t="n"/>
      <c r="BW142" s="74" t="n"/>
      <c r="BX142" s="74" t="n"/>
      <c r="BY142" s="74" t="n"/>
      <c r="BZ142" s="74" t="n"/>
      <c r="CA142" s="74" t="n"/>
      <c r="CB142" s="74" t="n"/>
      <c r="CC142" s="74" t="n"/>
      <c r="CD142" s="74" t="n"/>
      <c r="CE142" s="74" t="n"/>
      <c r="CF142" s="74" t="n"/>
      <c r="CG142" s="74" t="n"/>
      <c r="CH142" s="74" t="n"/>
      <c r="CI142" s="74" t="n"/>
      <c r="CJ142" s="74" t="inlineStr">
        <is>
          <t>0</t>
        </is>
      </c>
      <c r="CK142" s="75" t="n">
        <v>696338692</v>
      </c>
      <c r="CL142" s="74" t="inlineStr">
        <is>
          <t>5e14c06e-6c06-4e3e-8c6e-1252d0b8fb7b</t>
        </is>
      </c>
      <c r="CM142" s="72" t="n">
        <v>46095.26722222222</v>
      </c>
      <c r="CN142" s="74" t="n"/>
      <c r="CO142" s="74" t="n"/>
      <c r="CP142" s="74" t="inlineStr">
        <is>
          <t>submitted_via_web</t>
        </is>
      </c>
      <c r="CQ142" s="74" t="n"/>
      <c r="CR142" s="74" t="inlineStr">
        <is>
          <t>voP5hd3TJJNzzneN7cP2D6</t>
        </is>
      </c>
      <c r="CS142" s="74" t="n"/>
      <c r="CT142" s="74" t="inlineStr">
        <is>
          <t>uuid:5e14c06e-6c06-4e3e-8c6e-1252d0b8fb7b</t>
        </is>
      </c>
      <c r="CU142" s="75" t="n">
        <v>141</v>
      </c>
    </row>
    <row r="143">
      <c r="A143" s="72" t="n">
        <v>46095.55888967593</v>
      </c>
      <c r="B143" s="72" t="n">
        <v>46095.56006803241</v>
      </c>
      <c r="C143" s="74" t="inlineStr">
        <is>
          <t>Sugeng raharjo</t>
        </is>
      </c>
      <c r="D143" s="74" t="inlineStr">
        <is>
          <t>Jawa Tengah</t>
        </is>
      </c>
      <c r="E143" s="74" t="inlineStr">
        <is>
          <t>Klaten</t>
        </is>
      </c>
      <c r="F143" s="74" t="inlineStr">
        <is>
          <t>Tulung</t>
        </is>
      </c>
      <c r="G143" s="74" t="inlineStr">
        <is>
          <t>LPP0345</t>
        </is>
      </c>
      <c r="H143" s="74" t="inlineStr">
        <is>
          <t>Sapi pedaging</t>
        </is>
      </c>
      <c r="I143" s="75" t="n">
        <v>1</v>
      </c>
      <c r="J143" s="75" t="n">
        <v>0</v>
      </c>
      <c r="K143" s="75" t="n">
        <v>0</v>
      </c>
      <c r="L143" s="75" t="n">
        <v>0</v>
      </c>
      <c r="M143" s="75" t="n">
        <v>0</v>
      </c>
      <c r="N143" s="75" t="n">
        <v>0</v>
      </c>
      <c r="O143" s="75" t="n">
        <v>0</v>
      </c>
      <c r="P143" s="75" t="n">
        <v>0</v>
      </c>
      <c r="Q143" s="75" t="n">
        <v>0</v>
      </c>
      <c r="R143" s="74" t="inlineStr">
        <is>
          <t>Sapi pedaging</t>
        </is>
      </c>
      <c r="S143" s="75" t="n">
        <v>1</v>
      </c>
      <c r="T143" s="75" t="n">
        <v>0</v>
      </c>
      <c r="U143" s="75" t="n">
        <v>0</v>
      </c>
      <c r="V143" s="75" t="n">
        <v>0</v>
      </c>
      <c r="W143" s="75" t="n">
        <v>0</v>
      </c>
      <c r="X143" s="75" t="n">
        <v>0</v>
      </c>
      <c r="Y143" s="75" t="n">
        <v>0</v>
      </c>
      <c r="Z143" s="75" t="n">
        <v>0</v>
      </c>
      <c r="AA143" s="75" t="n">
        <v>0</v>
      </c>
      <c r="AB143" s="74" t="inlineStr">
        <is>
          <t>Tidak ada</t>
        </is>
      </c>
      <c r="AC143" s="75" t="n">
        <v>0</v>
      </c>
      <c r="AD143" s="75" t="n">
        <v>0</v>
      </c>
      <c r="AE143" s="75" t="n">
        <v>0</v>
      </c>
      <c r="AF143" s="75" t="n">
        <v>0</v>
      </c>
      <c r="AG143" s="75" t="n">
        <v>0</v>
      </c>
      <c r="AH143" s="75" t="n">
        <v>0</v>
      </c>
      <c r="AI143" s="75" t="n">
        <v>0</v>
      </c>
      <c r="AJ143" s="75" t="n">
        <v>0</v>
      </c>
      <c r="AK143" s="75" t="n">
        <v>1</v>
      </c>
      <c r="AL143" s="74" t="n"/>
      <c r="AM143" s="75" t="n">
        <v>2</v>
      </c>
      <c r="AN143" s="74" t="n"/>
      <c r="AO143" s="74" t="n"/>
      <c r="AP143" s="74" t="n"/>
      <c r="AQ143" s="74" t="n"/>
      <c r="AR143" s="74" t="n"/>
      <c r="AS143" s="74" t="n"/>
      <c r="AT143" s="74" t="n"/>
      <c r="AU143" s="74" t="n"/>
      <c r="AV143" s="75" t="n">
        <v>2</v>
      </c>
      <c r="AW143" s="74" t="n"/>
      <c r="AX143" s="74" t="n"/>
      <c r="AY143" s="74" t="n"/>
      <c r="AZ143" s="74" t="n"/>
      <c r="BA143" s="74" t="n"/>
      <c r="BB143" s="74" t="n"/>
      <c r="BC143" s="74" t="n"/>
      <c r="BD143" s="74" t="n"/>
      <c r="BE143" s="74" t="n"/>
      <c r="BF143" s="74" t="n"/>
      <c r="BG143" s="74" t="n"/>
      <c r="BH143" s="74" t="n"/>
      <c r="BI143" s="74" t="n"/>
      <c r="BJ143" s="74" t="n"/>
      <c r="BK143" s="74" t="n"/>
      <c r="BL143" s="74" t="n"/>
      <c r="BM143" s="74" t="n"/>
      <c r="BN143" s="74" t="n"/>
      <c r="BO143" s="74" t="n"/>
      <c r="BP143" s="74" t="n"/>
      <c r="BQ143" s="74" t="n"/>
      <c r="BR143" s="74" t="n"/>
      <c r="BS143" s="74" t="n"/>
      <c r="BT143" s="74" t="n"/>
      <c r="BU143" s="74" t="n"/>
      <c r="BV143" s="74" t="n"/>
      <c r="BW143" s="74" t="n"/>
      <c r="BX143" s="74" t="n"/>
      <c r="BY143" s="74" t="n"/>
      <c r="BZ143" s="74" t="n"/>
      <c r="CA143" s="74" t="n"/>
      <c r="CB143" s="74" t="n"/>
      <c r="CC143" s="74" t="n"/>
      <c r="CD143" s="74" t="n"/>
      <c r="CE143" s="74" t="n"/>
      <c r="CF143" s="74" t="n"/>
      <c r="CG143" s="74" t="n"/>
      <c r="CH143" s="74" t="n"/>
      <c r="CI143" s="74" t="n"/>
      <c r="CJ143" s="74" t="inlineStr">
        <is>
          <t>0</t>
        </is>
      </c>
      <c r="CK143" s="75" t="n">
        <v>696339481</v>
      </c>
      <c r="CL143" s="74" t="inlineStr">
        <is>
          <t>e277b3e3-94ab-49f1-ab59-7347ad43bbe5</t>
        </is>
      </c>
      <c r="CM143" s="72" t="n">
        <v>46095.26840277778</v>
      </c>
      <c r="CN143" s="74" t="n"/>
      <c r="CO143" s="74" t="n"/>
      <c r="CP143" s="74" t="inlineStr">
        <is>
          <t>submitted_via_web</t>
        </is>
      </c>
      <c r="CQ143" s="74" t="n"/>
      <c r="CR143" s="74" t="inlineStr">
        <is>
          <t>voP5hd3TJJNzzneN7cP2D6</t>
        </is>
      </c>
      <c r="CS143" s="74" t="n"/>
      <c r="CT143" s="74" t="inlineStr">
        <is>
          <t>uuid:e277b3e3-94ab-49f1-ab59-7347ad43bbe5</t>
        </is>
      </c>
      <c r="CU143" s="75" t="n">
        <v>142</v>
      </c>
    </row>
    <row r="144">
      <c r="A144" s="72" t="n">
        <v>46095.56006959491</v>
      </c>
      <c r="B144" s="72" t="n">
        <v>46095.56114725694</v>
      </c>
      <c r="C144" s="74" t="inlineStr">
        <is>
          <t>Jumali mardi wiyono</t>
        </is>
      </c>
      <c r="D144" s="74" t="inlineStr">
        <is>
          <t>Jawa Tengah</t>
        </is>
      </c>
      <c r="E144" s="74" t="inlineStr">
        <is>
          <t>Boyolali</t>
        </is>
      </c>
      <c r="F144" s="74" t="inlineStr">
        <is>
          <t>Mojosongo</t>
        </is>
      </c>
      <c r="G144" s="74" t="inlineStr">
        <is>
          <t>UGP0164</t>
        </is>
      </c>
      <c r="H144" s="74" t="inlineStr">
        <is>
          <t>Sapi pedaging</t>
        </is>
      </c>
      <c r="I144" s="75" t="n">
        <v>1</v>
      </c>
      <c r="J144" s="75" t="n">
        <v>0</v>
      </c>
      <c r="K144" s="75" t="n">
        <v>0</v>
      </c>
      <c r="L144" s="75" t="n">
        <v>0</v>
      </c>
      <c r="M144" s="75" t="n">
        <v>0</v>
      </c>
      <c r="N144" s="75" t="n">
        <v>0</v>
      </c>
      <c r="O144" s="75" t="n">
        <v>0</v>
      </c>
      <c r="P144" s="75" t="n">
        <v>0</v>
      </c>
      <c r="Q144" s="75" t="n">
        <v>0</v>
      </c>
      <c r="R144" s="74" t="inlineStr">
        <is>
          <t>Sapi pedaging</t>
        </is>
      </c>
      <c r="S144" s="75" t="n">
        <v>1</v>
      </c>
      <c r="T144" s="75" t="n">
        <v>0</v>
      </c>
      <c r="U144" s="75" t="n">
        <v>0</v>
      </c>
      <c r="V144" s="75" t="n">
        <v>0</v>
      </c>
      <c r="W144" s="75" t="n">
        <v>0</v>
      </c>
      <c r="X144" s="75" t="n">
        <v>0</v>
      </c>
      <c r="Y144" s="75" t="n">
        <v>0</v>
      </c>
      <c r="Z144" s="75" t="n">
        <v>0</v>
      </c>
      <c r="AA144" s="75" t="n">
        <v>0</v>
      </c>
      <c r="AB144" s="74" t="inlineStr">
        <is>
          <t>Tidak ada</t>
        </is>
      </c>
      <c r="AC144" s="75" t="n">
        <v>0</v>
      </c>
      <c r="AD144" s="75" t="n">
        <v>0</v>
      </c>
      <c r="AE144" s="75" t="n">
        <v>0</v>
      </c>
      <c r="AF144" s="75" t="n">
        <v>0</v>
      </c>
      <c r="AG144" s="75" t="n">
        <v>0</v>
      </c>
      <c r="AH144" s="75" t="n">
        <v>0</v>
      </c>
      <c r="AI144" s="75" t="n">
        <v>0</v>
      </c>
      <c r="AJ144" s="75" t="n">
        <v>0</v>
      </c>
      <c r="AK144" s="75" t="n">
        <v>1</v>
      </c>
      <c r="AL144" s="74" t="n"/>
      <c r="AM144" s="75" t="n">
        <v>3</v>
      </c>
      <c r="AN144" s="74" t="n"/>
      <c r="AO144" s="74" t="n"/>
      <c r="AP144" s="74" t="n"/>
      <c r="AQ144" s="74" t="n"/>
      <c r="AR144" s="74" t="n"/>
      <c r="AS144" s="74" t="n"/>
      <c r="AT144" s="74" t="n"/>
      <c r="AU144" s="74" t="n"/>
      <c r="AV144" s="75" t="n">
        <v>3</v>
      </c>
      <c r="AW144" s="74" t="n"/>
      <c r="AX144" s="74" t="n"/>
      <c r="AY144" s="74" t="n"/>
      <c r="AZ144" s="74" t="n"/>
      <c r="BA144" s="74" t="n"/>
      <c r="BB144" s="74" t="n"/>
      <c r="BC144" s="74" t="n"/>
      <c r="BD144" s="74" t="n"/>
      <c r="BE144" s="74" t="n"/>
      <c r="BF144" s="74" t="n"/>
      <c r="BG144" s="74" t="n"/>
      <c r="BH144" s="74" t="n"/>
      <c r="BI144" s="74" t="n"/>
      <c r="BJ144" s="74" t="n"/>
      <c r="BK144" s="74" t="n"/>
      <c r="BL144" s="74" t="n"/>
      <c r="BM144" s="74" t="n"/>
      <c r="BN144" s="74" t="n"/>
      <c r="BO144" s="74" t="n"/>
      <c r="BP144" s="74" t="n"/>
      <c r="BQ144" s="74" t="n"/>
      <c r="BR144" s="74" t="n"/>
      <c r="BS144" s="74" t="n"/>
      <c r="BT144" s="74" t="n"/>
      <c r="BU144" s="74" t="n"/>
      <c r="BV144" s="74" t="n"/>
      <c r="BW144" s="74" t="n"/>
      <c r="BX144" s="74" t="n"/>
      <c r="BY144" s="74" t="n"/>
      <c r="BZ144" s="74" t="n"/>
      <c r="CA144" s="74" t="n"/>
      <c r="CB144" s="74" t="n"/>
      <c r="CC144" s="74" t="n"/>
      <c r="CD144" s="74" t="n"/>
      <c r="CE144" s="74" t="n"/>
      <c r="CF144" s="74" t="n"/>
      <c r="CG144" s="74" t="n"/>
      <c r="CH144" s="74" t="n"/>
      <c r="CI144" s="74" t="n"/>
      <c r="CJ144" s="74" t="inlineStr">
        <is>
          <t>0</t>
        </is>
      </c>
      <c r="CK144" s="75" t="n">
        <v>696340171</v>
      </c>
      <c r="CL144" s="74" t="inlineStr">
        <is>
          <t>5d42254b-69a6-43cd-b7d6-d66652522c16</t>
        </is>
      </c>
      <c r="CM144" s="72" t="n">
        <v>46095.26947916667</v>
      </c>
      <c r="CN144" s="74" t="n"/>
      <c r="CO144" s="74" t="n"/>
      <c r="CP144" s="74" t="inlineStr">
        <is>
          <t>submitted_via_web</t>
        </is>
      </c>
      <c r="CQ144" s="74" t="n"/>
      <c r="CR144" s="74" t="inlineStr">
        <is>
          <t>voP5hd3TJJNzzneN7cP2D6</t>
        </is>
      </c>
      <c r="CS144" s="74" t="n"/>
      <c r="CT144" s="74" t="inlineStr">
        <is>
          <t>uuid:5d42254b-69a6-43cd-b7d6-d66652522c16</t>
        </is>
      </c>
      <c r="CU144" s="75" t="n">
        <v>143</v>
      </c>
    </row>
    <row r="145">
      <c r="A145" s="72" t="n">
        <v>46095.56114887731</v>
      </c>
      <c r="B145" s="72" t="n">
        <v>46095.56217974537</v>
      </c>
      <c r="C145" s="74" t="inlineStr">
        <is>
          <t>Wiradi</t>
        </is>
      </c>
      <c r="D145" s="74" t="inlineStr">
        <is>
          <t>Jawa Tengah</t>
        </is>
      </c>
      <c r="E145" s="74" t="inlineStr">
        <is>
          <t>Boyolali</t>
        </is>
      </c>
      <c r="F145" s="74" t="inlineStr">
        <is>
          <t>Mojosongo</t>
        </is>
      </c>
      <c r="G145" s="74" t="inlineStr">
        <is>
          <t>KMP0013</t>
        </is>
      </c>
      <c r="H145" s="74" t="inlineStr">
        <is>
          <t>Sapi pedaging</t>
        </is>
      </c>
      <c r="I145" s="75" t="n">
        <v>1</v>
      </c>
      <c r="J145" s="75" t="n">
        <v>0</v>
      </c>
      <c r="K145" s="75" t="n">
        <v>0</v>
      </c>
      <c r="L145" s="75" t="n">
        <v>0</v>
      </c>
      <c r="M145" s="75" t="n">
        <v>0</v>
      </c>
      <c r="N145" s="75" t="n">
        <v>0</v>
      </c>
      <c r="O145" s="75" t="n">
        <v>0</v>
      </c>
      <c r="P145" s="75" t="n">
        <v>0</v>
      </c>
      <c r="Q145" s="75" t="n">
        <v>0</v>
      </c>
      <c r="R145" s="74" t="inlineStr">
        <is>
          <t>Sapi pedaging</t>
        </is>
      </c>
      <c r="S145" s="75" t="n">
        <v>1</v>
      </c>
      <c r="T145" s="75" t="n">
        <v>0</v>
      </c>
      <c r="U145" s="75" t="n">
        <v>0</v>
      </c>
      <c r="V145" s="75" t="n">
        <v>0</v>
      </c>
      <c r="W145" s="75" t="n">
        <v>0</v>
      </c>
      <c r="X145" s="75" t="n">
        <v>0</v>
      </c>
      <c r="Y145" s="75" t="n">
        <v>0</v>
      </c>
      <c r="Z145" s="75" t="n">
        <v>0</v>
      </c>
      <c r="AA145" s="75" t="n">
        <v>0</v>
      </c>
      <c r="AB145" s="74" t="inlineStr">
        <is>
          <t>Tidak ada</t>
        </is>
      </c>
      <c r="AC145" s="75" t="n">
        <v>0</v>
      </c>
      <c r="AD145" s="75" t="n">
        <v>0</v>
      </c>
      <c r="AE145" s="75" t="n">
        <v>0</v>
      </c>
      <c r="AF145" s="75" t="n">
        <v>0</v>
      </c>
      <c r="AG145" s="75" t="n">
        <v>0</v>
      </c>
      <c r="AH145" s="75" t="n">
        <v>0</v>
      </c>
      <c r="AI145" s="75" t="n">
        <v>0</v>
      </c>
      <c r="AJ145" s="75" t="n">
        <v>0</v>
      </c>
      <c r="AK145" s="75" t="n">
        <v>1</v>
      </c>
      <c r="AL145" s="74" t="n"/>
      <c r="AM145" s="75" t="n">
        <v>2</v>
      </c>
      <c r="AN145" s="74" t="n"/>
      <c r="AO145" s="74" t="n"/>
      <c r="AP145" s="74" t="n"/>
      <c r="AQ145" s="74" t="n"/>
      <c r="AR145" s="74" t="n"/>
      <c r="AS145" s="74" t="n"/>
      <c r="AT145" s="74" t="n"/>
      <c r="AU145" s="74" t="n"/>
      <c r="AV145" s="75" t="n">
        <v>2</v>
      </c>
      <c r="AW145" s="74" t="n"/>
      <c r="AX145" s="74" t="n"/>
      <c r="AY145" s="74" t="n"/>
      <c r="AZ145" s="74" t="n"/>
      <c r="BA145" s="74" t="n"/>
      <c r="BB145" s="74" t="n"/>
      <c r="BC145" s="74" t="n"/>
      <c r="BD145" s="74" t="n"/>
      <c r="BE145" s="74" t="n"/>
      <c r="BF145" s="74" t="n"/>
      <c r="BG145" s="74" t="n"/>
      <c r="BH145" s="74" t="n"/>
      <c r="BI145" s="74" t="n"/>
      <c r="BJ145" s="74" t="n"/>
      <c r="BK145" s="74" t="n"/>
      <c r="BL145" s="74" t="n"/>
      <c r="BM145" s="74" t="n"/>
      <c r="BN145" s="74" t="n"/>
      <c r="BO145" s="74" t="n"/>
      <c r="BP145" s="74" t="n"/>
      <c r="BQ145" s="74" t="n"/>
      <c r="BR145" s="74" t="n"/>
      <c r="BS145" s="74" t="n"/>
      <c r="BT145" s="74" t="n"/>
      <c r="BU145" s="74" t="n"/>
      <c r="BV145" s="74" t="n"/>
      <c r="BW145" s="74" t="n"/>
      <c r="BX145" s="74" t="n"/>
      <c r="BY145" s="74" t="n"/>
      <c r="BZ145" s="74" t="n"/>
      <c r="CA145" s="74" t="n"/>
      <c r="CB145" s="74" t="n"/>
      <c r="CC145" s="74" t="n"/>
      <c r="CD145" s="74" t="n"/>
      <c r="CE145" s="74" t="n"/>
      <c r="CF145" s="74" t="n"/>
      <c r="CG145" s="74" t="n"/>
      <c r="CH145" s="74" t="n"/>
      <c r="CI145" s="74" t="n"/>
      <c r="CJ145" s="74" t="inlineStr">
        <is>
          <t>0</t>
        </is>
      </c>
      <c r="CK145" s="75" t="n">
        <v>696340785</v>
      </c>
      <c r="CL145" s="74" t="inlineStr">
        <is>
          <t>f914eac4-814a-4f05-b0cc-fe512e17c154</t>
        </is>
      </c>
      <c r="CM145" s="72" t="n">
        <v>46095.27050925926</v>
      </c>
      <c r="CN145" s="74" t="n"/>
      <c r="CO145" s="74" t="n"/>
      <c r="CP145" s="74" t="inlineStr">
        <is>
          <t>submitted_via_web</t>
        </is>
      </c>
      <c r="CQ145" s="74" t="n"/>
      <c r="CR145" s="74" t="inlineStr">
        <is>
          <t>voP5hd3TJJNzzneN7cP2D6</t>
        </is>
      </c>
      <c r="CS145" s="74" t="n"/>
      <c r="CT145" s="74" t="inlineStr">
        <is>
          <t>uuid:f914eac4-814a-4f05-b0cc-fe512e17c154</t>
        </is>
      </c>
      <c r="CU145" s="75" t="n">
        <v>144</v>
      </c>
    </row>
    <row r="146">
      <c r="A146" s="72" t="n">
        <v>46095.56218158565</v>
      </c>
      <c r="B146" s="72" t="n">
        <v>46095.56335663194</v>
      </c>
      <c r="C146" s="74" t="inlineStr">
        <is>
          <t>Anjis supriyanto</t>
        </is>
      </c>
      <c r="D146" s="74" t="inlineStr">
        <is>
          <t>Jawa Tengah</t>
        </is>
      </c>
      <c r="E146" s="74" t="inlineStr">
        <is>
          <t>Semarang</t>
        </is>
      </c>
      <c r="F146" s="74" t="inlineStr">
        <is>
          <t>Getasan</t>
        </is>
      </c>
      <c r="G146" s="74" t="inlineStr">
        <is>
          <t>ONP0393</t>
        </is>
      </c>
      <c r="H146" s="74" t="inlineStr">
        <is>
          <t>Sapi perah</t>
        </is>
      </c>
      <c r="I146" s="75" t="n">
        <v>0</v>
      </c>
      <c r="J146" s="75" t="n">
        <v>1</v>
      </c>
      <c r="K146" s="75" t="n">
        <v>0</v>
      </c>
      <c r="L146" s="75" t="n">
        <v>0</v>
      </c>
      <c r="M146" s="75" t="n">
        <v>0</v>
      </c>
      <c r="N146" s="75" t="n">
        <v>0</v>
      </c>
      <c r="O146" s="75" t="n">
        <v>0</v>
      </c>
      <c r="P146" s="75" t="n">
        <v>0</v>
      </c>
      <c r="Q146" s="75" t="n">
        <v>0</v>
      </c>
      <c r="R146" s="74" t="inlineStr">
        <is>
          <t>Sapi perah</t>
        </is>
      </c>
      <c r="S146" s="75" t="n">
        <v>0</v>
      </c>
      <c r="T146" s="75" t="n">
        <v>1</v>
      </c>
      <c r="U146" s="75" t="n">
        <v>0</v>
      </c>
      <c r="V146" s="75" t="n">
        <v>0</v>
      </c>
      <c r="W146" s="75" t="n">
        <v>0</v>
      </c>
      <c r="X146" s="75" t="n">
        <v>0</v>
      </c>
      <c r="Y146" s="75" t="n">
        <v>0</v>
      </c>
      <c r="Z146" s="75" t="n">
        <v>0</v>
      </c>
      <c r="AA146" s="75" t="n">
        <v>0</v>
      </c>
      <c r="AB146" s="74" t="inlineStr">
        <is>
          <t>Tidak ada</t>
        </is>
      </c>
      <c r="AC146" s="75" t="n">
        <v>0</v>
      </c>
      <c r="AD146" s="75" t="n">
        <v>0</v>
      </c>
      <c r="AE146" s="75" t="n">
        <v>0</v>
      </c>
      <c r="AF146" s="75" t="n">
        <v>0</v>
      </c>
      <c r="AG146" s="75" t="n">
        <v>0</v>
      </c>
      <c r="AH146" s="75" t="n">
        <v>0</v>
      </c>
      <c r="AI146" s="75" t="n">
        <v>0</v>
      </c>
      <c r="AJ146" s="75" t="n">
        <v>0</v>
      </c>
      <c r="AK146" s="75" t="n">
        <v>1</v>
      </c>
      <c r="AL146" s="74" t="n"/>
      <c r="AM146" s="74" t="n"/>
      <c r="AN146" s="75" t="n">
        <v>5</v>
      </c>
      <c r="AO146" s="74" t="n"/>
      <c r="AP146" s="74" t="n"/>
      <c r="AQ146" s="74" t="n"/>
      <c r="AR146" s="74" t="n"/>
      <c r="AS146" s="74" t="n"/>
      <c r="AT146" s="74" t="n"/>
      <c r="AU146" s="74" t="n"/>
      <c r="AV146" s="74" t="n"/>
      <c r="AW146" s="75" t="n">
        <v>5</v>
      </c>
      <c r="AX146" s="74" t="n"/>
      <c r="AY146" s="74" t="n"/>
      <c r="AZ146" s="74" t="n"/>
      <c r="BA146" s="74" t="n"/>
      <c r="BB146" s="74" t="n"/>
      <c r="BC146" s="74" t="n"/>
      <c r="BD146" s="74" t="n"/>
      <c r="BE146" s="74" t="n"/>
      <c r="BF146" s="74" t="n"/>
      <c r="BG146" s="74" t="n"/>
      <c r="BH146" s="74" t="n"/>
      <c r="BI146" s="74" t="n"/>
      <c r="BJ146" s="74" t="n"/>
      <c r="BK146" s="74" t="n"/>
      <c r="BL146" s="74" t="n"/>
      <c r="BM146" s="74" t="n"/>
      <c r="BN146" s="74" t="n"/>
      <c r="BO146" s="74" t="n"/>
      <c r="BP146" s="74" t="n"/>
      <c r="BQ146" s="74" t="n"/>
      <c r="BR146" s="74" t="n"/>
      <c r="BS146" s="74" t="n"/>
      <c r="BT146" s="74" t="n"/>
      <c r="BU146" s="74" t="n"/>
      <c r="BV146" s="74" t="n"/>
      <c r="BW146" s="74" t="n"/>
      <c r="BX146" s="74" t="n"/>
      <c r="BY146" s="74" t="n"/>
      <c r="BZ146" s="74" t="n"/>
      <c r="CA146" s="74" t="n"/>
      <c r="CB146" s="74" t="n"/>
      <c r="CC146" s="74" t="n"/>
      <c r="CD146" s="74" t="n"/>
      <c r="CE146" s="74" t="n"/>
      <c r="CF146" s="74" t="n"/>
      <c r="CG146" s="74" t="n"/>
      <c r="CH146" s="74" t="n"/>
      <c r="CI146" s="74" t="n"/>
      <c r="CJ146" s="74" t="inlineStr">
        <is>
          <t>0</t>
        </is>
      </c>
      <c r="CK146" s="75" t="n">
        <v>696341523</v>
      </c>
      <c r="CL146" s="74" t="inlineStr">
        <is>
          <t>a3aa4144-d122-4e06-99a0-0d8f45461d85</t>
        </is>
      </c>
      <c r="CM146" s="72" t="n">
        <v>46095.27168981481</v>
      </c>
      <c r="CN146" s="74" t="n"/>
      <c r="CO146" s="74" t="n"/>
      <c r="CP146" s="74" t="inlineStr">
        <is>
          <t>submitted_via_web</t>
        </is>
      </c>
      <c r="CQ146" s="74" t="n"/>
      <c r="CR146" s="74" t="inlineStr">
        <is>
          <t>voP5hd3TJJNzzneN7cP2D6</t>
        </is>
      </c>
      <c r="CS146" s="74" t="n"/>
      <c r="CT146" s="74" t="inlineStr">
        <is>
          <t>uuid:a3aa4144-d122-4e06-99a0-0d8f45461d85</t>
        </is>
      </c>
      <c r="CU146" s="75" t="n">
        <v>145</v>
      </c>
    </row>
    <row r="147">
      <c r="A147" s="72" t="n">
        <v>46095.56335832176</v>
      </c>
      <c r="B147" s="72" t="n">
        <v>46095.56433936342</v>
      </c>
      <c r="C147" s="74" t="inlineStr">
        <is>
          <t>Nurdin</t>
        </is>
      </c>
      <c r="D147" s="74" t="inlineStr">
        <is>
          <t>Jawa Tengah</t>
        </is>
      </c>
      <c r="E147" s="74" t="inlineStr">
        <is>
          <t>Semarang</t>
        </is>
      </c>
      <c r="F147" s="74" t="inlineStr">
        <is>
          <t>Getasan</t>
        </is>
      </c>
      <c r="G147" s="74" t="inlineStr">
        <is>
          <t>ONP0290</t>
        </is>
      </c>
      <c r="H147" s="74" t="inlineStr">
        <is>
          <t>Sapi perah</t>
        </is>
      </c>
      <c r="I147" s="75" t="n">
        <v>0</v>
      </c>
      <c r="J147" s="75" t="n">
        <v>1</v>
      </c>
      <c r="K147" s="75" t="n">
        <v>0</v>
      </c>
      <c r="L147" s="75" t="n">
        <v>0</v>
      </c>
      <c r="M147" s="75" t="n">
        <v>0</v>
      </c>
      <c r="N147" s="75" t="n">
        <v>0</v>
      </c>
      <c r="O147" s="75" t="n">
        <v>0</v>
      </c>
      <c r="P147" s="75" t="n">
        <v>0</v>
      </c>
      <c r="Q147" s="75" t="n">
        <v>0</v>
      </c>
      <c r="R147" s="74" t="inlineStr">
        <is>
          <t>Sapi perah</t>
        </is>
      </c>
      <c r="S147" s="75" t="n">
        <v>0</v>
      </c>
      <c r="T147" s="75" t="n">
        <v>1</v>
      </c>
      <c r="U147" s="75" t="n">
        <v>0</v>
      </c>
      <c r="V147" s="75" t="n">
        <v>0</v>
      </c>
      <c r="W147" s="75" t="n">
        <v>0</v>
      </c>
      <c r="X147" s="75" t="n">
        <v>0</v>
      </c>
      <c r="Y147" s="75" t="n">
        <v>0</v>
      </c>
      <c r="Z147" s="75" t="n">
        <v>0</v>
      </c>
      <c r="AA147" s="75" t="n">
        <v>0</v>
      </c>
      <c r="AB147" s="74" t="inlineStr">
        <is>
          <t>Tidak ada</t>
        </is>
      </c>
      <c r="AC147" s="75" t="n">
        <v>0</v>
      </c>
      <c r="AD147" s="75" t="n">
        <v>0</v>
      </c>
      <c r="AE147" s="75" t="n">
        <v>0</v>
      </c>
      <c r="AF147" s="75" t="n">
        <v>0</v>
      </c>
      <c r="AG147" s="75" t="n">
        <v>0</v>
      </c>
      <c r="AH147" s="75" t="n">
        <v>0</v>
      </c>
      <c r="AI147" s="75" t="n">
        <v>0</v>
      </c>
      <c r="AJ147" s="75" t="n">
        <v>0</v>
      </c>
      <c r="AK147" s="75" t="n">
        <v>1</v>
      </c>
      <c r="AL147" s="74" t="n"/>
      <c r="AM147" s="74" t="n"/>
      <c r="AN147" s="75" t="n">
        <v>2</v>
      </c>
      <c r="AO147" s="74" t="n"/>
      <c r="AP147" s="74" t="n"/>
      <c r="AQ147" s="74" t="n"/>
      <c r="AR147" s="74" t="n"/>
      <c r="AS147" s="74" t="n"/>
      <c r="AT147" s="74" t="n"/>
      <c r="AU147" s="74" t="n"/>
      <c r="AV147" s="74" t="n"/>
      <c r="AW147" s="75" t="n">
        <v>2</v>
      </c>
      <c r="AX147" s="74" t="n"/>
      <c r="AY147" s="74" t="n"/>
      <c r="AZ147" s="74" t="n"/>
      <c r="BA147" s="74" t="n"/>
      <c r="BB147" s="74" t="n"/>
      <c r="BC147" s="74" t="n"/>
      <c r="BD147" s="74" t="n"/>
      <c r="BE147" s="74" t="n"/>
      <c r="BF147" s="74" t="n"/>
      <c r="BG147" s="74" t="n"/>
      <c r="BH147" s="74" t="n"/>
      <c r="BI147" s="74" t="n"/>
      <c r="BJ147" s="74" t="n"/>
      <c r="BK147" s="74" t="n"/>
      <c r="BL147" s="74" t="n"/>
      <c r="BM147" s="74" t="n"/>
      <c r="BN147" s="74" t="n"/>
      <c r="BO147" s="74" t="n"/>
      <c r="BP147" s="74" t="n"/>
      <c r="BQ147" s="74" t="n"/>
      <c r="BR147" s="74" t="n"/>
      <c r="BS147" s="74" t="n"/>
      <c r="BT147" s="74" t="n"/>
      <c r="BU147" s="74" t="n"/>
      <c r="BV147" s="74" t="n"/>
      <c r="BW147" s="74" t="n"/>
      <c r="BX147" s="74" t="n"/>
      <c r="BY147" s="74" t="n"/>
      <c r="BZ147" s="74" t="n"/>
      <c r="CA147" s="74" t="n"/>
      <c r="CB147" s="74" t="n"/>
      <c r="CC147" s="74" t="n"/>
      <c r="CD147" s="74" t="n"/>
      <c r="CE147" s="74" t="n"/>
      <c r="CF147" s="74" t="n"/>
      <c r="CG147" s="74" t="n"/>
      <c r="CH147" s="74" t="n"/>
      <c r="CI147" s="74" t="n"/>
      <c r="CJ147" s="74" t="inlineStr">
        <is>
          <t>0</t>
        </is>
      </c>
      <c r="CK147" s="75" t="n">
        <v>696342216</v>
      </c>
      <c r="CL147" s="74" t="inlineStr">
        <is>
          <t>d64e07c7-a7d5-456d-92e0-b523d342375e</t>
        </is>
      </c>
      <c r="CM147" s="72" t="n">
        <v>46095.27267361111</v>
      </c>
      <c r="CN147" s="74" t="n"/>
      <c r="CO147" s="74" t="n"/>
      <c r="CP147" s="74" t="inlineStr">
        <is>
          <t>submitted_via_web</t>
        </is>
      </c>
      <c r="CQ147" s="74" t="n"/>
      <c r="CR147" s="74" t="inlineStr">
        <is>
          <t>voP5hd3TJJNzzneN7cP2D6</t>
        </is>
      </c>
      <c r="CS147" s="74" t="n"/>
      <c r="CT147" s="74" t="inlineStr">
        <is>
          <t>uuid:d64e07c7-a7d5-456d-92e0-b523d342375e</t>
        </is>
      </c>
      <c r="CU147" s="75" t="n">
        <v>146</v>
      </c>
    </row>
    <row r="148">
      <c r="A148" s="72" t="n">
        <v>46095.56434099537</v>
      </c>
      <c r="B148" s="72" t="n">
        <v>46095.5654204051</v>
      </c>
      <c r="C148" s="74" t="inlineStr">
        <is>
          <t>Slamet daryono</t>
        </is>
      </c>
      <c r="D148" s="74" t="inlineStr">
        <is>
          <t>Jawa Tengah</t>
        </is>
      </c>
      <c r="E148" s="74" t="inlineStr">
        <is>
          <t>Semarang</t>
        </is>
      </c>
      <c r="F148" s="74" t="inlineStr">
        <is>
          <t>Getasan</t>
        </is>
      </c>
      <c r="G148" s="74" t="inlineStr">
        <is>
          <t>ONP0273</t>
        </is>
      </c>
      <c r="H148" s="74" t="inlineStr">
        <is>
          <t>Sapi perah</t>
        </is>
      </c>
      <c r="I148" s="75" t="n">
        <v>0</v>
      </c>
      <c r="J148" s="75" t="n">
        <v>1</v>
      </c>
      <c r="K148" s="75" t="n">
        <v>0</v>
      </c>
      <c r="L148" s="75" t="n">
        <v>0</v>
      </c>
      <c r="M148" s="75" t="n">
        <v>0</v>
      </c>
      <c r="N148" s="75" t="n">
        <v>0</v>
      </c>
      <c r="O148" s="75" t="n">
        <v>0</v>
      </c>
      <c r="P148" s="75" t="n">
        <v>0</v>
      </c>
      <c r="Q148" s="75" t="n">
        <v>0</v>
      </c>
      <c r="R148" s="74" t="inlineStr">
        <is>
          <t>Sapi perah</t>
        </is>
      </c>
      <c r="S148" s="75" t="n">
        <v>0</v>
      </c>
      <c r="T148" s="75" t="n">
        <v>1</v>
      </c>
      <c r="U148" s="75" t="n">
        <v>0</v>
      </c>
      <c r="V148" s="75" t="n">
        <v>0</v>
      </c>
      <c r="W148" s="75" t="n">
        <v>0</v>
      </c>
      <c r="X148" s="75" t="n">
        <v>0</v>
      </c>
      <c r="Y148" s="75" t="n">
        <v>0</v>
      </c>
      <c r="Z148" s="75" t="n">
        <v>0</v>
      </c>
      <c r="AA148" s="75" t="n">
        <v>0</v>
      </c>
      <c r="AB148" s="74" t="inlineStr">
        <is>
          <t>Tidak ada</t>
        </is>
      </c>
      <c r="AC148" s="75" t="n">
        <v>0</v>
      </c>
      <c r="AD148" s="75" t="n">
        <v>0</v>
      </c>
      <c r="AE148" s="75" t="n">
        <v>0</v>
      </c>
      <c r="AF148" s="75" t="n">
        <v>0</v>
      </c>
      <c r="AG148" s="75" t="n">
        <v>0</v>
      </c>
      <c r="AH148" s="75" t="n">
        <v>0</v>
      </c>
      <c r="AI148" s="75" t="n">
        <v>0</v>
      </c>
      <c r="AJ148" s="75" t="n">
        <v>0</v>
      </c>
      <c r="AK148" s="75" t="n">
        <v>1</v>
      </c>
      <c r="AL148" s="74" t="n"/>
      <c r="AM148" s="74" t="n"/>
      <c r="AN148" s="75" t="n">
        <v>3</v>
      </c>
      <c r="AO148" s="74" t="n"/>
      <c r="AP148" s="74" t="n"/>
      <c r="AQ148" s="74" t="n"/>
      <c r="AR148" s="74" t="n"/>
      <c r="AS148" s="74" t="n"/>
      <c r="AT148" s="74" t="n"/>
      <c r="AU148" s="74" t="n"/>
      <c r="AV148" s="74" t="n"/>
      <c r="AW148" s="75" t="n">
        <v>3</v>
      </c>
      <c r="AX148" s="74" t="n"/>
      <c r="AY148" s="74" t="n"/>
      <c r="AZ148" s="74" t="n"/>
      <c r="BA148" s="74" t="n"/>
      <c r="BB148" s="74" t="n"/>
      <c r="BC148" s="74" t="n"/>
      <c r="BD148" s="74" t="n"/>
      <c r="BE148" s="74" t="n"/>
      <c r="BF148" s="74" t="n"/>
      <c r="BG148" s="74" t="n"/>
      <c r="BH148" s="74" t="n"/>
      <c r="BI148" s="74" t="n"/>
      <c r="BJ148" s="74" t="n"/>
      <c r="BK148" s="74" t="n"/>
      <c r="BL148" s="74" t="n"/>
      <c r="BM148" s="74" t="n"/>
      <c r="BN148" s="74" t="n"/>
      <c r="BO148" s="74" t="n"/>
      <c r="BP148" s="74" t="n"/>
      <c r="BQ148" s="74" t="n"/>
      <c r="BR148" s="74" t="n"/>
      <c r="BS148" s="74" t="n"/>
      <c r="BT148" s="74" t="n"/>
      <c r="BU148" s="74" t="n"/>
      <c r="BV148" s="74" t="n"/>
      <c r="BW148" s="74" t="n"/>
      <c r="BX148" s="74" t="n"/>
      <c r="BY148" s="74" t="n"/>
      <c r="BZ148" s="74" t="n"/>
      <c r="CA148" s="74" t="n"/>
      <c r="CB148" s="74" t="n"/>
      <c r="CC148" s="74" t="n"/>
      <c r="CD148" s="74" t="n"/>
      <c r="CE148" s="74" t="n"/>
      <c r="CF148" s="74" t="n"/>
      <c r="CG148" s="74" t="n"/>
      <c r="CH148" s="74" t="n"/>
      <c r="CI148" s="74" t="n"/>
      <c r="CJ148" s="74" t="inlineStr">
        <is>
          <t>0</t>
        </is>
      </c>
      <c r="CK148" s="75" t="n">
        <v>696342958</v>
      </c>
      <c r="CL148" s="74" t="inlineStr">
        <is>
          <t>c915a59a-9467-46a5-b71d-505cd2240b66</t>
        </is>
      </c>
      <c r="CM148" s="72" t="n">
        <v>46095.27375</v>
      </c>
      <c r="CN148" s="74" t="n"/>
      <c r="CO148" s="74" t="n"/>
      <c r="CP148" s="74" t="inlineStr">
        <is>
          <t>submitted_via_web</t>
        </is>
      </c>
      <c r="CQ148" s="74" t="n"/>
      <c r="CR148" s="74" t="inlineStr">
        <is>
          <t>voP5hd3TJJNzzneN7cP2D6</t>
        </is>
      </c>
      <c r="CS148" s="74" t="n"/>
      <c r="CT148" s="74" t="inlineStr">
        <is>
          <t>uuid:c915a59a-9467-46a5-b71d-505cd2240b66</t>
        </is>
      </c>
      <c r="CU148" s="75" t="n">
        <v>147</v>
      </c>
    </row>
    <row r="149">
      <c r="A149" s="72" t="n">
        <v>46095.56542209491</v>
      </c>
      <c r="B149" s="72" t="n">
        <v>46095.56627327546</v>
      </c>
      <c r="C149" s="74" t="inlineStr">
        <is>
          <t>Suwar</t>
        </is>
      </c>
      <c r="D149" s="74" t="inlineStr">
        <is>
          <t>Jawa Tengah</t>
        </is>
      </c>
      <c r="E149" s="74" t="inlineStr">
        <is>
          <t>Semarang</t>
        </is>
      </c>
      <c r="F149" s="74" t="inlineStr">
        <is>
          <t>Getasan</t>
        </is>
      </c>
      <c r="G149" s="74" t="inlineStr">
        <is>
          <t>ONP0272</t>
        </is>
      </c>
      <c r="H149" s="74" t="inlineStr">
        <is>
          <t>Sapi perah</t>
        </is>
      </c>
      <c r="I149" s="75" t="n">
        <v>0</v>
      </c>
      <c r="J149" s="75" t="n">
        <v>1</v>
      </c>
      <c r="K149" s="75" t="n">
        <v>0</v>
      </c>
      <c r="L149" s="75" t="n">
        <v>0</v>
      </c>
      <c r="M149" s="75" t="n">
        <v>0</v>
      </c>
      <c r="N149" s="75" t="n">
        <v>0</v>
      </c>
      <c r="O149" s="75" t="n">
        <v>0</v>
      </c>
      <c r="P149" s="75" t="n">
        <v>0</v>
      </c>
      <c r="Q149" s="75" t="n">
        <v>0</v>
      </c>
      <c r="R149" s="74" t="inlineStr">
        <is>
          <t>Sapi perah</t>
        </is>
      </c>
      <c r="S149" s="75" t="n">
        <v>0</v>
      </c>
      <c r="T149" s="75" t="n">
        <v>1</v>
      </c>
      <c r="U149" s="75" t="n">
        <v>0</v>
      </c>
      <c r="V149" s="75" t="n">
        <v>0</v>
      </c>
      <c r="W149" s="75" t="n">
        <v>0</v>
      </c>
      <c r="X149" s="75" t="n">
        <v>0</v>
      </c>
      <c r="Y149" s="75" t="n">
        <v>0</v>
      </c>
      <c r="Z149" s="75" t="n">
        <v>0</v>
      </c>
      <c r="AA149" s="75" t="n">
        <v>0</v>
      </c>
      <c r="AB149" s="74" t="inlineStr">
        <is>
          <t>Tidak ada</t>
        </is>
      </c>
      <c r="AC149" s="75" t="n">
        <v>0</v>
      </c>
      <c r="AD149" s="75" t="n">
        <v>0</v>
      </c>
      <c r="AE149" s="75" t="n">
        <v>0</v>
      </c>
      <c r="AF149" s="75" t="n">
        <v>0</v>
      </c>
      <c r="AG149" s="75" t="n">
        <v>0</v>
      </c>
      <c r="AH149" s="75" t="n">
        <v>0</v>
      </c>
      <c r="AI149" s="75" t="n">
        <v>0</v>
      </c>
      <c r="AJ149" s="75" t="n">
        <v>0</v>
      </c>
      <c r="AK149" s="75" t="n">
        <v>1</v>
      </c>
      <c r="AL149" s="74" t="n"/>
      <c r="AM149" s="74" t="n"/>
      <c r="AN149" s="75" t="n">
        <v>5</v>
      </c>
      <c r="AO149" s="74" t="n"/>
      <c r="AP149" s="74" t="n"/>
      <c r="AQ149" s="74" t="n"/>
      <c r="AR149" s="74" t="n"/>
      <c r="AS149" s="74" t="n"/>
      <c r="AT149" s="74" t="n"/>
      <c r="AU149" s="74" t="n"/>
      <c r="AV149" s="74" t="n"/>
      <c r="AW149" s="75" t="n">
        <v>5</v>
      </c>
      <c r="AX149" s="74" t="n"/>
      <c r="AY149" s="74" t="n"/>
      <c r="AZ149" s="74" t="n"/>
      <c r="BA149" s="74" t="n"/>
      <c r="BB149" s="74" t="n"/>
      <c r="BC149" s="74" t="n"/>
      <c r="BD149" s="74" t="n"/>
      <c r="BE149" s="74" t="n"/>
      <c r="BF149" s="74" t="n"/>
      <c r="BG149" s="74" t="n"/>
      <c r="BH149" s="74" t="n"/>
      <c r="BI149" s="74" t="n"/>
      <c r="BJ149" s="74" t="n"/>
      <c r="BK149" s="74" t="n"/>
      <c r="BL149" s="74" t="n"/>
      <c r="BM149" s="74" t="n"/>
      <c r="BN149" s="74" t="n"/>
      <c r="BO149" s="74" t="n"/>
      <c r="BP149" s="74" t="n"/>
      <c r="BQ149" s="74" t="n"/>
      <c r="BR149" s="74" t="n"/>
      <c r="BS149" s="74" t="n"/>
      <c r="BT149" s="74" t="n"/>
      <c r="BU149" s="74" t="n"/>
      <c r="BV149" s="74" t="n"/>
      <c r="BW149" s="74" t="n"/>
      <c r="BX149" s="74" t="n"/>
      <c r="BY149" s="74" t="n"/>
      <c r="BZ149" s="74" t="n"/>
      <c r="CA149" s="74" t="n"/>
      <c r="CB149" s="74" t="n"/>
      <c r="CC149" s="74" t="n"/>
      <c r="CD149" s="74" t="n"/>
      <c r="CE149" s="74" t="n"/>
      <c r="CF149" s="74" t="n"/>
      <c r="CG149" s="74" t="n"/>
      <c r="CH149" s="74" t="n"/>
      <c r="CI149" s="74" t="n"/>
      <c r="CJ149" s="74" t="inlineStr">
        <is>
          <t>0</t>
        </is>
      </c>
      <c r="CK149" s="75" t="n">
        <v>696343587</v>
      </c>
      <c r="CL149" s="74" t="inlineStr">
        <is>
          <t>b54757b9-3a8d-4fbb-a554-b95e3983e220</t>
        </is>
      </c>
      <c r="CM149" s="72" t="n">
        <v>46095.27460648148</v>
      </c>
      <c r="CN149" s="74" t="n"/>
      <c r="CO149" s="74" t="n"/>
      <c r="CP149" s="74" t="inlineStr">
        <is>
          <t>submitted_via_web</t>
        </is>
      </c>
      <c r="CQ149" s="74" t="n"/>
      <c r="CR149" s="74" t="inlineStr">
        <is>
          <t>voP5hd3TJJNzzneN7cP2D6</t>
        </is>
      </c>
      <c r="CS149" s="74" t="n"/>
      <c r="CT149" s="74" t="inlineStr">
        <is>
          <t>uuid:b54757b9-3a8d-4fbb-a554-b95e3983e220</t>
        </is>
      </c>
      <c r="CU149" s="75" t="n">
        <v>148</v>
      </c>
    </row>
    <row r="150">
      <c r="A150" s="72" t="n">
        <v>46095.566275</v>
      </c>
      <c r="B150" s="72" t="n">
        <v>46095.56717407407</v>
      </c>
      <c r="C150" s="74" t="inlineStr">
        <is>
          <t>Ruslan</t>
        </is>
      </c>
      <c r="D150" s="74" t="inlineStr">
        <is>
          <t>Jawa Tengah</t>
        </is>
      </c>
      <c r="E150" s="74" t="inlineStr">
        <is>
          <t>Semarang</t>
        </is>
      </c>
      <c r="F150" s="74" t="inlineStr">
        <is>
          <t>Getasan</t>
        </is>
      </c>
      <c r="G150" s="74" t="inlineStr">
        <is>
          <t>ONP0331</t>
        </is>
      </c>
      <c r="H150" s="74" t="inlineStr">
        <is>
          <t>Sapi perah</t>
        </is>
      </c>
      <c r="I150" s="75" t="n">
        <v>0</v>
      </c>
      <c r="J150" s="75" t="n">
        <v>1</v>
      </c>
      <c r="K150" s="75" t="n">
        <v>0</v>
      </c>
      <c r="L150" s="75" t="n">
        <v>0</v>
      </c>
      <c r="M150" s="75" t="n">
        <v>0</v>
      </c>
      <c r="N150" s="75" t="n">
        <v>0</v>
      </c>
      <c r="O150" s="75" t="n">
        <v>0</v>
      </c>
      <c r="P150" s="75" t="n">
        <v>0</v>
      </c>
      <c r="Q150" s="75" t="n">
        <v>0</v>
      </c>
      <c r="R150" s="74" t="inlineStr">
        <is>
          <t>Sapi perah</t>
        </is>
      </c>
      <c r="S150" s="75" t="n">
        <v>0</v>
      </c>
      <c r="T150" s="75" t="n">
        <v>1</v>
      </c>
      <c r="U150" s="75" t="n">
        <v>0</v>
      </c>
      <c r="V150" s="75" t="n">
        <v>0</v>
      </c>
      <c r="W150" s="75" t="n">
        <v>0</v>
      </c>
      <c r="X150" s="75" t="n">
        <v>0</v>
      </c>
      <c r="Y150" s="75" t="n">
        <v>0</v>
      </c>
      <c r="Z150" s="75" t="n">
        <v>0</v>
      </c>
      <c r="AA150" s="75" t="n">
        <v>0</v>
      </c>
      <c r="AB150" s="74" t="inlineStr">
        <is>
          <t>Tidak ada</t>
        </is>
      </c>
      <c r="AC150" s="75" t="n">
        <v>0</v>
      </c>
      <c r="AD150" s="75" t="n">
        <v>0</v>
      </c>
      <c r="AE150" s="75" t="n">
        <v>0</v>
      </c>
      <c r="AF150" s="75" t="n">
        <v>0</v>
      </c>
      <c r="AG150" s="75" t="n">
        <v>0</v>
      </c>
      <c r="AH150" s="75" t="n">
        <v>0</v>
      </c>
      <c r="AI150" s="75" t="n">
        <v>0</v>
      </c>
      <c r="AJ150" s="75" t="n">
        <v>0</v>
      </c>
      <c r="AK150" s="75" t="n">
        <v>1</v>
      </c>
      <c r="AL150" s="74" t="n"/>
      <c r="AM150" s="74" t="n"/>
      <c r="AN150" s="75" t="n">
        <v>3</v>
      </c>
      <c r="AO150" s="74" t="n"/>
      <c r="AP150" s="74" t="n"/>
      <c r="AQ150" s="74" t="n"/>
      <c r="AR150" s="74" t="n"/>
      <c r="AS150" s="74" t="n"/>
      <c r="AT150" s="74" t="n"/>
      <c r="AU150" s="74" t="n"/>
      <c r="AV150" s="74" t="n"/>
      <c r="AW150" s="75" t="n">
        <v>3</v>
      </c>
      <c r="AX150" s="74" t="n"/>
      <c r="AY150" s="74" t="n"/>
      <c r="AZ150" s="74" t="n"/>
      <c r="BA150" s="74" t="n"/>
      <c r="BB150" s="74" t="n"/>
      <c r="BC150" s="74" t="n"/>
      <c r="BD150" s="74" t="n"/>
      <c r="BE150" s="74" t="n"/>
      <c r="BF150" s="74" t="n"/>
      <c r="BG150" s="74" t="n"/>
      <c r="BH150" s="74" t="n"/>
      <c r="BI150" s="74" t="n"/>
      <c r="BJ150" s="74" t="n"/>
      <c r="BK150" s="74" t="n"/>
      <c r="BL150" s="74" t="n"/>
      <c r="BM150" s="74" t="n"/>
      <c r="BN150" s="74" t="n"/>
      <c r="BO150" s="74" t="n"/>
      <c r="BP150" s="74" t="n"/>
      <c r="BQ150" s="74" t="n"/>
      <c r="BR150" s="74" t="n"/>
      <c r="BS150" s="74" t="n"/>
      <c r="BT150" s="74" t="n"/>
      <c r="BU150" s="74" t="n"/>
      <c r="BV150" s="74" t="n"/>
      <c r="BW150" s="74" t="n"/>
      <c r="BX150" s="74" t="n"/>
      <c r="BY150" s="74" t="n"/>
      <c r="BZ150" s="74" t="n"/>
      <c r="CA150" s="74" t="n"/>
      <c r="CB150" s="74" t="n"/>
      <c r="CC150" s="74" t="n"/>
      <c r="CD150" s="74" t="n"/>
      <c r="CE150" s="74" t="n"/>
      <c r="CF150" s="74" t="n"/>
      <c r="CG150" s="74" t="n"/>
      <c r="CH150" s="74" t="n"/>
      <c r="CI150" s="74" t="n"/>
      <c r="CJ150" s="74" t="inlineStr">
        <is>
          <t>0</t>
        </is>
      </c>
      <c r="CK150" s="75" t="n">
        <v>696344326</v>
      </c>
      <c r="CL150" s="74" t="inlineStr">
        <is>
          <t>14f806ef-6af6-4336-bb27-58c22f3dae19</t>
        </is>
      </c>
      <c r="CM150" s="72" t="n">
        <v>46095.27550925926</v>
      </c>
      <c r="CN150" s="74" t="n"/>
      <c r="CO150" s="74" t="n"/>
      <c r="CP150" s="74" t="inlineStr">
        <is>
          <t>submitted_via_web</t>
        </is>
      </c>
      <c r="CQ150" s="74" t="n"/>
      <c r="CR150" s="74" t="inlineStr">
        <is>
          <t>voP5hd3TJJNzzneN7cP2D6</t>
        </is>
      </c>
      <c r="CS150" s="74" t="n"/>
      <c r="CT150" s="74" t="inlineStr">
        <is>
          <t>uuid:14f806ef-6af6-4336-bb27-58c22f3dae19</t>
        </is>
      </c>
      <c r="CU150" s="75" t="n">
        <v>149</v>
      </c>
    </row>
    <row r="151">
      <c r="A151" s="72" t="n">
        <v>46095.70614050926</v>
      </c>
      <c r="B151" s="72" t="n">
        <v>46095.70790423611</v>
      </c>
      <c r="C151" s="74" t="inlineStr">
        <is>
          <t>SUMALI</t>
        </is>
      </c>
      <c r="D151" s="74" t="inlineStr">
        <is>
          <t>Jawa Tengah</t>
        </is>
      </c>
      <c r="E151" s="74" t="inlineStr">
        <is>
          <t>KABUPATEN SEMARANG</t>
        </is>
      </c>
      <c r="F151" s="74" t="inlineStr">
        <is>
          <t>KECAMATAN GETASAN</t>
        </is>
      </c>
      <c r="G151" s="74" t="inlineStr">
        <is>
          <t>ONP0397</t>
        </is>
      </c>
      <c r="H151" s="74" t="inlineStr">
        <is>
          <t>Sapi perah</t>
        </is>
      </c>
      <c r="I151" s="75" t="n">
        <v>0</v>
      </c>
      <c r="J151" s="75" t="n">
        <v>1</v>
      </c>
      <c r="K151" s="75" t="n">
        <v>0</v>
      </c>
      <c r="L151" s="75" t="n">
        <v>0</v>
      </c>
      <c r="M151" s="75" t="n">
        <v>0</v>
      </c>
      <c r="N151" s="75" t="n">
        <v>0</v>
      </c>
      <c r="O151" s="75" t="n">
        <v>0</v>
      </c>
      <c r="P151" s="75" t="n">
        <v>0</v>
      </c>
      <c r="Q151" s="75" t="n">
        <v>0</v>
      </c>
      <c r="R151" s="74" t="inlineStr">
        <is>
          <t>Sapi perah</t>
        </is>
      </c>
      <c r="S151" s="75" t="n">
        <v>0</v>
      </c>
      <c r="T151" s="75" t="n">
        <v>1</v>
      </c>
      <c r="U151" s="75" t="n">
        <v>0</v>
      </c>
      <c r="V151" s="75" t="n">
        <v>0</v>
      </c>
      <c r="W151" s="75" t="n">
        <v>0</v>
      </c>
      <c r="X151" s="75" t="n">
        <v>0</v>
      </c>
      <c r="Y151" s="75" t="n">
        <v>0</v>
      </c>
      <c r="Z151" s="75" t="n">
        <v>0</v>
      </c>
      <c r="AA151" s="75" t="n">
        <v>0</v>
      </c>
      <c r="AB151" s="74" t="inlineStr">
        <is>
          <t>Tidak ada</t>
        </is>
      </c>
      <c r="AC151" s="75" t="n">
        <v>0</v>
      </c>
      <c r="AD151" s="75" t="n">
        <v>0</v>
      </c>
      <c r="AE151" s="75" t="n">
        <v>0</v>
      </c>
      <c r="AF151" s="75" t="n">
        <v>0</v>
      </c>
      <c r="AG151" s="75" t="n">
        <v>0</v>
      </c>
      <c r="AH151" s="75" t="n">
        <v>0</v>
      </c>
      <c r="AI151" s="75" t="n">
        <v>0</v>
      </c>
      <c r="AJ151" s="75" t="n">
        <v>0</v>
      </c>
      <c r="AK151" s="75" t="n">
        <v>1</v>
      </c>
      <c r="AL151" s="74" t="n"/>
      <c r="AM151" s="74" t="n"/>
      <c r="AN151" s="75" t="n">
        <v>7</v>
      </c>
      <c r="AO151" s="74" t="n"/>
      <c r="AP151" s="74" t="n"/>
      <c r="AQ151" s="74" t="n"/>
      <c r="AR151" s="74" t="n"/>
      <c r="AS151" s="74" t="n"/>
      <c r="AT151" s="74" t="n"/>
      <c r="AU151" s="74" t="n"/>
      <c r="AV151" s="74" t="n"/>
      <c r="AW151" s="75" t="n">
        <v>7</v>
      </c>
      <c r="AX151" s="74" t="n"/>
      <c r="AY151" s="74" t="n"/>
      <c r="AZ151" s="74" t="n"/>
      <c r="BA151" s="74" t="n"/>
      <c r="BB151" s="74" t="n"/>
      <c r="BC151" s="74" t="n"/>
      <c r="BD151" s="74" t="n"/>
      <c r="BE151" s="74" t="n"/>
      <c r="BF151" s="74" t="n"/>
      <c r="BG151" s="74" t="n"/>
      <c r="BH151" s="74" t="n"/>
      <c r="BI151" s="74" t="n"/>
      <c r="BJ151" s="74" t="n"/>
      <c r="BK151" s="74" t="n"/>
      <c r="BL151" s="74" t="n"/>
      <c r="BM151" s="74" t="n"/>
      <c r="BN151" s="74" t="n"/>
      <c r="BO151" s="74" t="n"/>
      <c r="BP151" s="74" t="n"/>
      <c r="BQ151" s="74" t="n"/>
      <c r="BR151" s="74" t="n"/>
      <c r="BS151" s="74" t="n"/>
      <c r="BT151" s="74" t="n"/>
      <c r="BU151" s="74" t="n"/>
      <c r="BV151" s="74" t="n"/>
      <c r="BW151" s="74" t="n"/>
      <c r="BX151" s="74" t="n"/>
      <c r="BY151" s="74" t="n"/>
      <c r="BZ151" s="74" t="n"/>
      <c r="CA151" s="74" t="n"/>
      <c r="CB151" s="74" t="n"/>
      <c r="CC151" s="74" t="n"/>
      <c r="CD151" s="74" t="n"/>
      <c r="CE151" s="74" t="n"/>
      <c r="CF151" s="74" t="n"/>
      <c r="CG151" s="74" t="n"/>
      <c r="CH151" s="74" t="n"/>
      <c r="CI151" s="74" t="n"/>
      <c r="CJ151" s="74" t="inlineStr">
        <is>
          <t>0</t>
        </is>
      </c>
      <c r="CK151" s="75" t="n">
        <v>696480831</v>
      </c>
      <c r="CL151" s="74" t="inlineStr">
        <is>
          <t>a9e76088-47a5-4a8a-b94b-b50b67cdcecc</t>
        </is>
      </c>
      <c r="CM151" s="72" t="n">
        <v>46095.41626157407</v>
      </c>
      <c r="CN151" s="74" t="n"/>
      <c r="CO151" s="74" t="n"/>
      <c r="CP151" s="74" t="inlineStr">
        <is>
          <t>submitted_via_web</t>
        </is>
      </c>
      <c r="CQ151" s="74" t="n"/>
      <c r="CR151" s="74" t="inlineStr">
        <is>
          <t>voP5hd3TJJNzzneN7cP2D6</t>
        </is>
      </c>
      <c r="CS151" s="74" t="n"/>
      <c r="CT151" s="74" t="inlineStr">
        <is>
          <t>uuid:a9e76088-47a5-4a8a-b94b-b50b67cdcecc</t>
        </is>
      </c>
      <c r="CU151" s="75" t="n">
        <v>150</v>
      </c>
    </row>
    <row r="152">
      <c r="A152" s="76" t="n">
        <v>46095.70790494213</v>
      </c>
      <c r="B152" s="76" t="n">
        <v>46095.71809166667</v>
      </c>
      <c r="C152" s="78" t="inlineStr">
        <is>
          <t>DIYONO</t>
        </is>
      </c>
      <c r="D152" s="78" t="inlineStr">
        <is>
          <t>Jawa Tengah</t>
        </is>
      </c>
      <c r="E152" s="78" t="inlineStr">
        <is>
          <t>KLATEN</t>
        </is>
      </c>
      <c r="F152" s="78" t="inlineStr">
        <is>
          <t>GETASAN</t>
        </is>
      </c>
      <c r="G152" s="78" t="inlineStr">
        <is>
          <t>PUS006</t>
        </is>
      </c>
      <c r="H152" s="78" t="inlineStr">
        <is>
          <t>Sapi pedaging</t>
        </is>
      </c>
      <c r="I152" s="79" t="n">
        <v>1</v>
      </c>
      <c r="J152" s="79" t="n">
        <v>0</v>
      </c>
      <c r="K152" s="79" t="n">
        <v>0</v>
      </c>
      <c r="L152" s="79" t="n">
        <v>0</v>
      </c>
      <c r="M152" s="79" t="n">
        <v>0</v>
      </c>
      <c r="N152" s="79" t="n">
        <v>0</v>
      </c>
      <c r="O152" s="79" t="n">
        <v>0</v>
      </c>
      <c r="P152" s="79" t="n">
        <v>0</v>
      </c>
      <c r="Q152" s="79" t="n">
        <v>0</v>
      </c>
      <c r="R152" s="78" t="inlineStr">
        <is>
          <t>Sapi pedaging</t>
        </is>
      </c>
      <c r="S152" s="79" t="n">
        <v>1</v>
      </c>
      <c r="T152" s="79" t="n">
        <v>0</v>
      </c>
      <c r="U152" s="79" t="n">
        <v>0</v>
      </c>
      <c r="V152" s="79" t="n">
        <v>0</v>
      </c>
      <c r="W152" s="79" t="n">
        <v>0</v>
      </c>
      <c r="X152" s="79" t="n">
        <v>0</v>
      </c>
      <c r="Y152" s="79" t="n">
        <v>0</v>
      </c>
      <c r="Z152" s="79" t="n">
        <v>0</v>
      </c>
      <c r="AA152" s="79" t="n">
        <v>0</v>
      </c>
      <c r="AB152" s="78" t="inlineStr">
        <is>
          <t>Tidak ada</t>
        </is>
      </c>
      <c r="AC152" s="79" t="n">
        <v>0</v>
      </c>
      <c r="AD152" s="79" t="n">
        <v>0</v>
      </c>
      <c r="AE152" s="79" t="n">
        <v>0</v>
      </c>
      <c r="AF152" s="79" t="n">
        <v>0</v>
      </c>
      <c r="AG152" s="79" t="n">
        <v>0</v>
      </c>
      <c r="AH152" s="79" t="n">
        <v>0</v>
      </c>
      <c r="AI152" s="79" t="n">
        <v>0</v>
      </c>
      <c r="AJ152" s="79" t="n">
        <v>0</v>
      </c>
      <c r="AK152" s="79" t="n">
        <v>1</v>
      </c>
      <c r="AL152" s="78" t="n"/>
      <c r="AM152" s="79" t="n">
        <v>5</v>
      </c>
      <c r="AN152" s="78" t="n"/>
      <c r="AO152" s="78" t="n"/>
      <c r="AP152" s="78" t="n"/>
      <c r="AQ152" s="78" t="n"/>
      <c r="AR152" s="78" t="n"/>
      <c r="AS152" s="78" t="n"/>
      <c r="AT152" s="78" t="n"/>
      <c r="AU152" s="78" t="n"/>
      <c r="AV152" s="79" t="n">
        <v>5</v>
      </c>
      <c r="AW152" s="78" t="n"/>
      <c r="AX152" s="78" t="n"/>
      <c r="AY152" s="78" t="n"/>
      <c r="AZ152" s="78" t="n"/>
      <c r="BA152" s="78" t="n"/>
      <c r="BB152" s="78" t="n"/>
      <c r="BC152" s="78" t="n"/>
      <c r="BD152" s="78" t="n"/>
      <c r="BE152" s="78" t="n"/>
      <c r="BF152" s="78" t="n"/>
      <c r="BG152" s="78" t="n"/>
      <c r="BH152" s="78" t="n"/>
      <c r="BI152" s="78" t="n"/>
      <c r="BJ152" s="78" t="n"/>
      <c r="BK152" s="78" t="n"/>
      <c r="BL152" s="78" t="n"/>
      <c r="BM152" s="78" t="n"/>
      <c r="BN152" s="78" t="n"/>
      <c r="BO152" s="78" t="n"/>
      <c r="BP152" s="78" t="n"/>
      <c r="BQ152" s="78" t="n"/>
      <c r="BR152" s="78" t="n"/>
      <c r="BS152" s="78" t="n"/>
      <c r="BT152" s="78" t="n"/>
      <c r="BU152" s="78" t="n"/>
      <c r="BV152" s="78" t="n"/>
      <c r="BW152" s="78" t="n"/>
      <c r="BX152" s="78" t="n"/>
      <c r="BY152" s="78" t="n"/>
      <c r="BZ152" s="78" t="n"/>
      <c r="CA152" s="78" t="n"/>
      <c r="CB152" s="78" t="n"/>
      <c r="CC152" s="78" t="n"/>
      <c r="CD152" s="78" t="n"/>
      <c r="CE152" s="78" t="n"/>
      <c r="CF152" s="78" t="n"/>
      <c r="CG152" s="78" t="n"/>
      <c r="CH152" s="78" t="n"/>
      <c r="CI152" s="78" t="n"/>
      <c r="CJ152" s="78" t="inlineStr">
        <is>
          <t>0</t>
        </is>
      </c>
      <c r="CK152" s="79" t="n">
        <v>696491552</v>
      </c>
      <c r="CL152" s="78" t="inlineStr">
        <is>
          <t>c38ec35a-01e0-48a5-baa6-234a1f49d17f</t>
        </is>
      </c>
      <c r="CM152" s="76" t="n">
        <v>46095.42644675926</v>
      </c>
      <c r="CN152" s="78" t="n"/>
      <c r="CO152" s="78" t="n"/>
      <c r="CP152" s="78" t="inlineStr">
        <is>
          <t>submitted_via_web</t>
        </is>
      </c>
      <c r="CQ152" s="78" t="n"/>
      <c r="CR152" s="78" t="inlineStr">
        <is>
          <t>voP5hd3TJJNzzneN7cP2D6</t>
        </is>
      </c>
      <c r="CS152" s="78" t="n"/>
      <c r="CT152" s="78" t="inlineStr">
        <is>
          <t>uuid:c38ec35a-01e0-48a5-baa6-234a1f49d17f</t>
        </is>
      </c>
      <c r="CU152" s="79" t="n">
        <v>151</v>
      </c>
    </row>
    <row r="153">
      <c r="A153" s="72" t="n">
        <v>46095.71809358797</v>
      </c>
      <c r="B153" s="72" t="n">
        <v>46095.72942337963</v>
      </c>
      <c r="C153" s="74" t="inlineStr">
        <is>
          <t>JUMENI</t>
        </is>
      </c>
      <c r="D153" s="74" t="inlineStr">
        <is>
          <t>Jawa Tengah</t>
        </is>
      </c>
      <c r="E153" s="74" t="inlineStr">
        <is>
          <t>KLATEN</t>
        </is>
      </c>
      <c r="F153" s="74" t="inlineStr">
        <is>
          <t>GETASAN</t>
        </is>
      </c>
      <c r="G153" s="74" t="inlineStr">
        <is>
          <t>ONP0284</t>
        </is>
      </c>
      <c r="H153" s="74" t="inlineStr">
        <is>
          <t>Sapi perah</t>
        </is>
      </c>
      <c r="I153" s="75" t="n">
        <v>0</v>
      </c>
      <c r="J153" s="75" t="n">
        <v>1</v>
      </c>
      <c r="K153" s="75" t="n">
        <v>0</v>
      </c>
      <c r="L153" s="75" t="n">
        <v>0</v>
      </c>
      <c r="M153" s="75" t="n">
        <v>0</v>
      </c>
      <c r="N153" s="75" t="n">
        <v>0</v>
      </c>
      <c r="O153" s="75" t="n">
        <v>0</v>
      </c>
      <c r="P153" s="75" t="n">
        <v>0</v>
      </c>
      <c r="Q153" s="75" t="n">
        <v>0</v>
      </c>
      <c r="R153" s="74" t="inlineStr">
        <is>
          <t>Sapi perah</t>
        </is>
      </c>
      <c r="S153" s="75" t="n">
        <v>0</v>
      </c>
      <c r="T153" s="75" t="n">
        <v>1</v>
      </c>
      <c r="U153" s="75" t="n">
        <v>0</v>
      </c>
      <c r="V153" s="75" t="n">
        <v>0</v>
      </c>
      <c r="W153" s="75" t="n">
        <v>0</v>
      </c>
      <c r="X153" s="75" t="n">
        <v>0</v>
      </c>
      <c r="Y153" s="75" t="n">
        <v>0</v>
      </c>
      <c r="Z153" s="75" t="n">
        <v>0</v>
      </c>
      <c r="AA153" s="75" t="n">
        <v>0</v>
      </c>
      <c r="AB153" s="74" t="inlineStr">
        <is>
          <t>Tidak ada</t>
        </is>
      </c>
      <c r="AC153" s="75" t="n">
        <v>0</v>
      </c>
      <c r="AD153" s="75" t="n">
        <v>0</v>
      </c>
      <c r="AE153" s="75" t="n">
        <v>0</v>
      </c>
      <c r="AF153" s="75" t="n">
        <v>0</v>
      </c>
      <c r="AG153" s="75" t="n">
        <v>0</v>
      </c>
      <c r="AH153" s="75" t="n">
        <v>0</v>
      </c>
      <c r="AI153" s="75" t="n">
        <v>0</v>
      </c>
      <c r="AJ153" s="75" t="n">
        <v>0</v>
      </c>
      <c r="AK153" s="75" t="n">
        <v>1</v>
      </c>
      <c r="AL153" s="74" t="n"/>
      <c r="AM153" s="74" t="n"/>
      <c r="AN153" s="75" t="n">
        <v>4</v>
      </c>
      <c r="AO153" s="74" t="n"/>
      <c r="AP153" s="74" t="n"/>
      <c r="AQ153" s="74" t="n"/>
      <c r="AR153" s="74" t="n"/>
      <c r="AS153" s="74" t="n"/>
      <c r="AT153" s="74" t="n"/>
      <c r="AU153" s="74" t="n"/>
      <c r="AV153" s="74" t="n"/>
      <c r="AW153" s="75" t="n">
        <v>4</v>
      </c>
      <c r="AX153" s="74" t="n"/>
      <c r="AY153" s="74" t="n"/>
      <c r="AZ153" s="74" t="n"/>
      <c r="BA153" s="74" t="n"/>
      <c r="BB153" s="74" t="n"/>
      <c r="BC153" s="74" t="n"/>
      <c r="BD153" s="74" t="n"/>
      <c r="BE153" s="74" t="n"/>
      <c r="BF153" s="74" t="n"/>
      <c r="BG153" s="74" t="n"/>
      <c r="BH153" s="74" t="n"/>
      <c r="BI153" s="74" t="n"/>
      <c r="BJ153" s="74" t="n"/>
      <c r="BK153" s="74" t="n"/>
      <c r="BL153" s="74" t="n"/>
      <c r="BM153" s="74" t="n"/>
      <c r="BN153" s="74" t="n"/>
      <c r="BO153" s="74" t="n"/>
      <c r="BP153" s="74" t="n"/>
      <c r="BQ153" s="74" t="n"/>
      <c r="BR153" s="74" t="n"/>
      <c r="BS153" s="74" t="n"/>
      <c r="BT153" s="74" t="n"/>
      <c r="BU153" s="74" t="n"/>
      <c r="BV153" s="74" t="n"/>
      <c r="BW153" s="74" t="n"/>
      <c r="BX153" s="74" t="n"/>
      <c r="BY153" s="74" t="n"/>
      <c r="BZ153" s="74" t="n"/>
      <c r="CA153" s="74" t="n"/>
      <c r="CB153" s="74" t="n"/>
      <c r="CC153" s="74" t="n"/>
      <c r="CD153" s="74" t="n"/>
      <c r="CE153" s="74" t="n"/>
      <c r="CF153" s="74" t="n"/>
      <c r="CG153" s="74" t="n"/>
      <c r="CH153" s="74" t="n"/>
      <c r="CI153" s="74" t="n"/>
      <c r="CJ153" s="74" t="inlineStr">
        <is>
          <t>0</t>
        </is>
      </c>
      <c r="CK153" s="75" t="n">
        <v>696502842</v>
      </c>
      <c r="CL153" s="74" t="inlineStr">
        <is>
          <t>53512ac7-27af-4111-81d4-f3c03ec9d229</t>
        </is>
      </c>
      <c r="CM153" s="72" t="n">
        <v>46095.43777777778</v>
      </c>
      <c r="CN153" s="74" t="n"/>
      <c r="CO153" s="74" t="n"/>
      <c r="CP153" s="74" t="inlineStr">
        <is>
          <t>submitted_via_web</t>
        </is>
      </c>
      <c r="CQ153" s="74" t="n"/>
      <c r="CR153" s="74" t="inlineStr">
        <is>
          <t>voP5hd3TJJNzzneN7cP2D6</t>
        </is>
      </c>
      <c r="CS153" s="74" t="n"/>
      <c r="CT153" s="74" t="inlineStr">
        <is>
          <t>uuid:53512ac7-27af-4111-81d4-f3c03ec9d229</t>
        </is>
      </c>
      <c r="CU153" s="75" t="n">
        <v>152</v>
      </c>
    </row>
    <row r="154">
      <c r="A154" s="72" t="n">
        <v>46095.88760717592</v>
      </c>
      <c r="B154" s="72" t="n">
        <v>46095.88858487269</v>
      </c>
      <c r="C154" s="74" t="inlineStr">
        <is>
          <t>YAHMAN</t>
        </is>
      </c>
      <c r="D154" s="74" t="inlineStr">
        <is>
          <t>Jawa Tengah</t>
        </is>
      </c>
      <c r="E154" s="74" t="inlineStr">
        <is>
          <t>Semarang</t>
        </is>
      </c>
      <c r="F154" s="74" t="inlineStr">
        <is>
          <t>Getasan</t>
        </is>
      </c>
      <c r="G154" s="74" t="inlineStr">
        <is>
          <t>ONP0169</t>
        </is>
      </c>
      <c r="H154" s="74" t="inlineStr">
        <is>
          <t>Sapi pedaging</t>
        </is>
      </c>
      <c r="I154" s="75" t="n">
        <v>1</v>
      </c>
      <c r="J154" s="75" t="n">
        <v>0</v>
      </c>
      <c r="K154" s="75" t="n">
        <v>0</v>
      </c>
      <c r="L154" s="75" t="n">
        <v>0</v>
      </c>
      <c r="M154" s="75" t="n">
        <v>0</v>
      </c>
      <c r="N154" s="75" t="n">
        <v>0</v>
      </c>
      <c r="O154" s="75" t="n">
        <v>0</v>
      </c>
      <c r="P154" s="75" t="n">
        <v>0</v>
      </c>
      <c r="Q154" s="75" t="n">
        <v>0</v>
      </c>
      <c r="R154" s="74" t="inlineStr">
        <is>
          <t>Sapi pedaging</t>
        </is>
      </c>
      <c r="S154" s="75" t="n">
        <v>1</v>
      </c>
      <c r="T154" s="75" t="n">
        <v>0</v>
      </c>
      <c r="U154" s="75" t="n">
        <v>0</v>
      </c>
      <c r="V154" s="75" t="n">
        <v>0</v>
      </c>
      <c r="W154" s="75" t="n">
        <v>0</v>
      </c>
      <c r="X154" s="75" t="n">
        <v>0</v>
      </c>
      <c r="Y154" s="75" t="n">
        <v>0</v>
      </c>
      <c r="Z154" s="75" t="n">
        <v>0</v>
      </c>
      <c r="AA154" s="75" t="n">
        <v>0</v>
      </c>
      <c r="AB154" s="74" t="inlineStr">
        <is>
          <t>Tidak ada</t>
        </is>
      </c>
      <c r="AC154" s="75" t="n">
        <v>0</v>
      </c>
      <c r="AD154" s="75" t="n">
        <v>0</v>
      </c>
      <c r="AE154" s="75" t="n">
        <v>0</v>
      </c>
      <c r="AF154" s="75" t="n">
        <v>0</v>
      </c>
      <c r="AG154" s="75" t="n">
        <v>0</v>
      </c>
      <c r="AH154" s="75" t="n">
        <v>0</v>
      </c>
      <c r="AI154" s="75" t="n">
        <v>0</v>
      </c>
      <c r="AJ154" s="75" t="n">
        <v>0</v>
      </c>
      <c r="AK154" s="75" t="n">
        <v>1</v>
      </c>
      <c r="AL154" s="74" t="n"/>
      <c r="AM154" s="75" t="n">
        <v>3</v>
      </c>
      <c r="AN154" s="74" t="n"/>
      <c r="AO154" s="74" t="n"/>
      <c r="AP154" s="74" t="n"/>
      <c r="AQ154" s="74" t="n"/>
      <c r="AR154" s="74" t="n"/>
      <c r="AS154" s="74" t="n"/>
      <c r="AT154" s="74" t="n"/>
      <c r="AU154" s="74" t="n"/>
      <c r="AV154" s="75" t="n">
        <v>3</v>
      </c>
      <c r="AW154" s="74" t="n"/>
      <c r="AX154" s="74" t="n"/>
      <c r="AY154" s="74" t="n"/>
      <c r="AZ154" s="74" t="n"/>
      <c r="BA154" s="74" t="n"/>
      <c r="BB154" s="74" t="n"/>
      <c r="BC154" s="74" t="n"/>
      <c r="BD154" s="74" t="n"/>
      <c r="BE154" s="74" t="n"/>
      <c r="BF154" s="74" t="n"/>
      <c r="BG154" s="74" t="n"/>
      <c r="BH154" s="74" t="n"/>
      <c r="BI154" s="74" t="n"/>
      <c r="BJ154" s="74" t="n"/>
      <c r="BK154" s="74" t="n"/>
      <c r="BL154" s="74" t="n"/>
      <c r="BM154" s="74" t="n"/>
      <c r="BN154" s="74" t="n"/>
      <c r="BO154" s="74" t="n"/>
      <c r="BP154" s="74" t="n"/>
      <c r="BQ154" s="74" t="n"/>
      <c r="BR154" s="74" t="n"/>
      <c r="BS154" s="74" t="n"/>
      <c r="BT154" s="74" t="n"/>
      <c r="BU154" s="74" t="n"/>
      <c r="BV154" s="74" t="n"/>
      <c r="BW154" s="74" t="n"/>
      <c r="BX154" s="74" t="n"/>
      <c r="BY154" s="74" t="n"/>
      <c r="BZ154" s="74" t="n"/>
      <c r="CA154" s="74" t="n"/>
      <c r="CB154" s="74" t="n"/>
      <c r="CC154" s="74" t="n"/>
      <c r="CD154" s="74" t="n"/>
      <c r="CE154" s="74" t="n"/>
      <c r="CF154" s="74" t="n"/>
      <c r="CG154" s="74" t="n"/>
      <c r="CH154" s="74" t="n"/>
      <c r="CI154" s="74" t="n"/>
      <c r="CJ154" s="74" t="inlineStr">
        <is>
          <t>0</t>
        </is>
      </c>
      <c r="CK154" s="75" t="n">
        <v>696684180</v>
      </c>
      <c r="CL154" s="74" t="inlineStr">
        <is>
          <t>47d259da-2a1f-4a16-baae-310d56967a29</t>
        </is>
      </c>
      <c r="CM154" s="72" t="n">
        <v>46095.59689814815</v>
      </c>
      <c r="CN154" s="74" t="n"/>
      <c r="CO154" s="74" t="n"/>
      <c r="CP154" s="74" t="inlineStr">
        <is>
          <t>submitted_via_web</t>
        </is>
      </c>
      <c r="CQ154" s="74" t="n"/>
      <c r="CR154" s="74" t="inlineStr">
        <is>
          <t>voP5hd3TJJNzzneN7cP2D6</t>
        </is>
      </c>
      <c r="CS154" s="74" t="n"/>
      <c r="CT154" s="74" t="inlineStr">
        <is>
          <t>uuid:47d259da-2a1f-4a16-baae-310d56967a29</t>
        </is>
      </c>
      <c r="CU154" s="75" t="n">
        <v>153</v>
      </c>
    </row>
    <row r="155">
      <c r="A155" s="72" t="n">
        <v>46095.88858545139</v>
      </c>
      <c r="B155" s="72" t="n">
        <v>46095.89017143519</v>
      </c>
      <c r="C155" s="74" t="inlineStr">
        <is>
          <t>Jugo wahono</t>
        </is>
      </c>
      <c r="D155" s="74" t="inlineStr">
        <is>
          <t>Jawa Tengah</t>
        </is>
      </c>
      <c r="E155" s="74" t="inlineStr">
        <is>
          <t>Semarang</t>
        </is>
      </c>
      <c r="F155" s="74" t="inlineStr">
        <is>
          <t>Getasan</t>
        </is>
      </c>
      <c r="G155" s="74" t="inlineStr">
        <is>
          <t>ONP0317</t>
        </is>
      </c>
      <c r="H155" s="74" t="inlineStr">
        <is>
          <t>Sapi perah</t>
        </is>
      </c>
      <c r="I155" s="75" t="n">
        <v>0</v>
      </c>
      <c r="J155" s="75" t="n">
        <v>1</v>
      </c>
      <c r="K155" s="75" t="n">
        <v>0</v>
      </c>
      <c r="L155" s="75" t="n">
        <v>0</v>
      </c>
      <c r="M155" s="75" t="n">
        <v>0</v>
      </c>
      <c r="N155" s="75" t="n">
        <v>0</v>
      </c>
      <c r="O155" s="75" t="n">
        <v>0</v>
      </c>
      <c r="P155" s="75" t="n">
        <v>0</v>
      </c>
      <c r="Q155" s="75" t="n">
        <v>0</v>
      </c>
      <c r="R155" s="74" t="inlineStr">
        <is>
          <t>Sapi perah</t>
        </is>
      </c>
      <c r="S155" s="75" t="n">
        <v>0</v>
      </c>
      <c r="T155" s="75" t="n">
        <v>1</v>
      </c>
      <c r="U155" s="75" t="n">
        <v>0</v>
      </c>
      <c r="V155" s="75" t="n">
        <v>0</v>
      </c>
      <c r="W155" s="75" t="n">
        <v>0</v>
      </c>
      <c r="X155" s="75" t="n">
        <v>0</v>
      </c>
      <c r="Y155" s="75" t="n">
        <v>0</v>
      </c>
      <c r="Z155" s="75" t="n">
        <v>0</v>
      </c>
      <c r="AA155" s="75" t="n">
        <v>0</v>
      </c>
      <c r="AB155" s="74" t="inlineStr">
        <is>
          <t>Tidak ada</t>
        </is>
      </c>
      <c r="AC155" s="75" t="n">
        <v>0</v>
      </c>
      <c r="AD155" s="75" t="n">
        <v>0</v>
      </c>
      <c r="AE155" s="75" t="n">
        <v>0</v>
      </c>
      <c r="AF155" s="75" t="n">
        <v>0</v>
      </c>
      <c r="AG155" s="75" t="n">
        <v>0</v>
      </c>
      <c r="AH155" s="75" t="n">
        <v>0</v>
      </c>
      <c r="AI155" s="75" t="n">
        <v>0</v>
      </c>
      <c r="AJ155" s="75" t="n">
        <v>0</v>
      </c>
      <c r="AK155" s="75" t="n">
        <v>1</v>
      </c>
      <c r="AL155" s="74" t="n"/>
      <c r="AM155" s="74" t="n"/>
      <c r="AN155" s="75" t="n">
        <v>5</v>
      </c>
      <c r="AO155" s="74" t="n"/>
      <c r="AP155" s="74" t="n"/>
      <c r="AQ155" s="74" t="n"/>
      <c r="AR155" s="74" t="n"/>
      <c r="AS155" s="74" t="n"/>
      <c r="AT155" s="74" t="n"/>
      <c r="AU155" s="74" t="n"/>
      <c r="AV155" s="74" t="n"/>
      <c r="AW155" s="75" t="n">
        <v>5</v>
      </c>
      <c r="AX155" s="74" t="n"/>
      <c r="AY155" s="74" t="n"/>
      <c r="AZ155" s="74" t="n"/>
      <c r="BA155" s="74" t="n"/>
      <c r="BB155" s="74" t="n"/>
      <c r="BC155" s="74" t="n"/>
      <c r="BD155" s="74" t="n"/>
      <c r="BE155" s="74" t="n"/>
      <c r="BF155" s="74" t="n"/>
      <c r="BG155" s="74" t="n"/>
      <c r="BH155" s="74" t="n"/>
      <c r="BI155" s="74" t="n"/>
      <c r="BJ155" s="74" t="n"/>
      <c r="BK155" s="74" t="n"/>
      <c r="BL155" s="74" t="n"/>
      <c r="BM155" s="74" t="n"/>
      <c r="BN155" s="74" t="n"/>
      <c r="BO155" s="74" t="n"/>
      <c r="BP155" s="74" t="n"/>
      <c r="BQ155" s="74" t="n"/>
      <c r="BR155" s="74" t="n"/>
      <c r="BS155" s="74" t="n"/>
      <c r="BT155" s="74" t="n"/>
      <c r="BU155" s="74" t="n"/>
      <c r="BV155" s="74" t="n"/>
      <c r="BW155" s="74" t="n"/>
      <c r="BX155" s="74" t="n"/>
      <c r="BY155" s="74" t="n"/>
      <c r="BZ155" s="74" t="n"/>
      <c r="CA155" s="74" t="n"/>
      <c r="CB155" s="74" t="n"/>
      <c r="CC155" s="74" t="n"/>
      <c r="CD155" s="74" t="n"/>
      <c r="CE155" s="74" t="n"/>
      <c r="CF155" s="74" t="n"/>
      <c r="CG155" s="74" t="n"/>
      <c r="CH155" s="74" t="n"/>
      <c r="CI155" s="74" t="n"/>
      <c r="CJ155" s="74" t="inlineStr">
        <is>
          <t>0</t>
        </is>
      </c>
      <c r="CK155" s="75" t="n">
        <v>696685580</v>
      </c>
      <c r="CL155" s="74" t="inlineStr">
        <is>
          <t>1528d49b-05c7-4a41-afbd-3a080af24e3a</t>
        </is>
      </c>
      <c r="CM155" s="72" t="n">
        <v>46095.5984837963</v>
      </c>
      <c r="CN155" s="74" t="n"/>
      <c r="CO155" s="74" t="n"/>
      <c r="CP155" s="74" t="inlineStr">
        <is>
          <t>submitted_via_web</t>
        </is>
      </c>
      <c r="CQ155" s="74" t="n"/>
      <c r="CR155" s="74" t="inlineStr">
        <is>
          <t>voP5hd3TJJNzzneN7cP2D6</t>
        </is>
      </c>
      <c r="CS155" s="74" t="n"/>
      <c r="CT155" s="74" t="inlineStr">
        <is>
          <t>uuid:1528d49b-05c7-4a41-afbd-3a080af24e3a</t>
        </is>
      </c>
      <c r="CU155" s="75" t="n">
        <v>154</v>
      </c>
    </row>
    <row r="156">
      <c r="A156" s="72" t="n">
        <v>46095.89017195602</v>
      </c>
      <c r="B156" s="72" t="n">
        <v>46095.89170688658</v>
      </c>
      <c r="C156" s="74" t="inlineStr">
        <is>
          <t>Saefuudin</t>
        </is>
      </c>
      <c r="D156" s="74" t="inlineStr">
        <is>
          <t>Jawa Tengah</t>
        </is>
      </c>
      <c r="E156" s="74" t="inlineStr">
        <is>
          <t>Semarang</t>
        </is>
      </c>
      <c r="F156" s="74" t="inlineStr">
        <is>
          <t>Getasan</t>
        </is>
      </c>
      <c r="G156" s="74" t="inlineStr">
        <is>
          <t>QTP0001</t>
        </is>
      </c>
      <c r="H156" s="74" t="inlineStr">
        <is>
          <t>Tidak ada</t>
        </is>
      </c>
      <c r="I156" s="75" t="n">
        <v>0</v>
      </c>
      <c r="J156" s="75" t="n">
        <v>0</v>
      </c>
      <c r="K156" s="75" t="n">
        <v>0</v>
      </c>
      <c r="L156" s="75" t="n">
        <v>0</v>
      </c>
      <c r="M156" s="75" t="n">
        <v>0</v>
      </c>
      <c r="N156" s="75" t="n">
        <v>0</v>
      </c>
      <c r="O156" s="75" t="n">
        <v>0</v>
      </c>
      <c r="P156" s="75" t="n">
        <v>0</v>
      </c>
      <c r="Q156" s="75" t="n">
        <v>1</v>
      </c>
      <c r="R156" s="74" t="inlineStr">
        <is>
          <t>Tidak ada</t>
        </is>
      </c>
      <c r="S156" s="75" t="n">
        <v>0</v>
      </c>
      <c r="T156" s="75" t="n">
        <v>0</v>
      </c>
      <c r="U156" s="75" t="n">
        <v>0</v>
      </c>
      <c r="V156" s="75" t="n">
        <v>0</v>
      </c>
      <c r="W156" s="75" t="n">
        <v>0</v>
      </c>
      <c r="X156" s="75" t="n">
        <v>0</v>
      </c>
      <c r="Y156" s="75" t="n">
        <v>0</v>
      </c>
      <c r="Z156" s="75" t="n">
        <v>0</v>
      </c>
      <c r="AA156" s="75" t="n">
        <v>1</v>
      </c>
      <c r="AB156" s="74" t="inlineStr">
        <is>
          <t>Tidak ada</t>
        </is>
      </c>
      <c r="AC156" s="75" t="n">
        <v>0</v>
      </c>
      <c r="AD156" s="75" t="n">
        <v>0</v>
      </c>
      <c r="AE156" s="75" t="n">
        <v>0</v>
      </c>
      <c r="AF156" s="75" t="n">
        <v>0</v>
      </c>
      <c r="AG156" s="75" t="n">
        <v>0</v>
      </c>
      <c r="AH156" s="75" t="n">
        <v>0</v>
      </c>
      <c r="AI156" s="75" t="n">
        <v>0</v>
      </c>
      <c r="AJ156" s="75" t="n">
        <v>0</v>
      </c>
      <c r="AK156" s="75" t="n">
        <v>1</v>
      </c>
      <c r="AL156" s="74" t="n"/>
      <c r="AM156" s="74" t="n"/>
      <c r="AN156" s="74" t="n"/>
      <c r="AO156" s="74" t="n"/>
      <c r="AP156" s="74" t="n"/>
      <c r="AQ156" s="74" t="n"/>
      <c r="AR156" s="74" t="n"/>
      <c r="AS156" s="74" t="n"/>
      <c r="AT156" s="74" t="n"/>
      <c r="AU156" s="74" t="n"/>
      <c r="AV156" s="74" t="n"/>
      <c r="AW156" s="74" t="n"/>
      <c r="AX156" s="74" t="n"/>
      <c r="AY156" s="74" t="n"/>
      <c r="AZ156" s="74" t="n"/>
      <c r="BA156" s="74" t="n"/>
      <c r="BB156" s="74" t="n"/>
      <c r="BC156" s="74" t="n"/>
      <c r="BD156" s="74" t="n"/>
      <c r="BE156" s="74" t="n"/>
      <c r="BF156" s="74" t="n"/>
      <c r="BG156" s="74" t="n"/>
      <c r="BH156" s="74" t="n"/>
      <c r="BI156" s="74" t="n"/>
      <c r="BJ156" s="74" t="n"/>
      <c r="BK156" s="74" t="n"/>
      <c r="BL156" s="74" t="n"/>
      <c r="BM156" s="74" t="n"/>
      <c r="BN156" s="74" t="n"/>
      <c r="BO156" s="74" t="n"/>
      <c r="BP156" s="74" t="n"/>
      <c r="BQ156" s="74" t="n"/>
      <c r="BR156" s="74" t="n"/>
      <c r="BS156" s="74" t="n"/>
      <c r="BT156" s="74" t="n"/>
      <c r="BU156" s="74" t="n"/>
      <c r="BV156" s="74" t="n"/>
      <c r="BW156" s="74" t="n"/>
      <c r="BX156" s="74" t="n"/>
      <c r="BY156" s="74" t="n"/>
      <c r="BZ156" s="74" t="n"/>
      <c r="CA156" s="74" t="n"/>
      <c r="CB156" s="74" t="n"/>
      <c r="CC156" s="74" t="n"/>
      <c r="CD156" s="74" t="n"/>
      <c r="CE156" s="74" t="n"/>
      <c r="CF156" s="74" t="n"/>
      <c r="CG156" s="74" t="n"/>
      <c r="CH156" s="74" t="n"/>
      <c r="CI156" s="74" t="n"/>
      <c r="CJ156" s="74" t="inlineStr">
        <is>
          <t>0</t>
        </is>
      </c>
      <c r="CK156" s="75" t="n">
        <v>696687063</v>
      </c>
      <c r="CL156" s="74" t="inlineStr">
        <is>
          <t>158e0e62-64a8-4dc8-bacc-b629f078d707</t>
        </is>
      </c>
      <c r="CM156" s="72" t="n">
        <v>46095.60002314814</v>
      </c>
      <c r="CN156" s="74" t="n"/>
      <c r="CO156" s="74" t="n"/>
      <c r="CP156" s="74" t="inlineStr">
        <is>
          <t>submitted_via_web</t>
        </is>
      </c>
      <c r="CQ156" s="74" t="n"/>
      <c r="CR156" s="74" t="inlineStr">
        <is>
          <t>voP5hd3TJJNzzneN7cP2D6</t>
        </is>
      </c>
      <c r="CS156" s="74" t="n"/>
      <c r="CT156" s="74" t="inlineStr">
        <is>
          <t>uuid:158e0e62-64a8-4dc8-bacc-b629f078d707</t>
        </is>
      </c>
      <c r="CU156" s="75" t="n">
        <v>155</v>
      </c>
    </row>
    <row r="157">
      <c r="A157" s="72" t="n">
        <v>46095.89170758102</v>
      </c>
      <c r="B157" s="72" t="n">
        <v>46095.89293953704</v>
      </c>
      <c r="C157" s="74" t="inlineStr">
        <is>
          <t>Juneidi</t>
        </is>
      </c>
      <c r="D157" s="74" t="inlineStr">
        <is>
          <t>Jawa Tengah</t>
        </is>
      </c>
      <c r="E157" s="74" t="inlineStr">
        <is>
          <t>Semarang</t>
        </is>
      </c>
      <c r="F157" s="74" t="inlineStr">
        <is>
          <t>Getasan</t>
        </is>
      </c>
      <c r="G157" s="74" t="inlineStr">
        <is>
          <t>ONP0405</t>
        </is>
      </c>
      <c r="H157" s="74" t="inlineStr">
        <is>
          <t>Sapi perah</t>
        </is>
      </c>
      <c r="I157" s="75" t="n">
        <v>0</v>
      </c>
      <c r="J157" s="75" t="n">
        <v>1</v>
      </c>
      <c r="K157" s="75" t="n">
        <v>0</v>
      </c>
      <c r="L157" s="75" t="n">
        <v>0</v>
      </c>
      <c r="M157" s="75" t="n">
        <v>0</v>
      </c>
      <c r="N157" s="75" t="n">
        <v>0</v>
      </c>
      <c r="O157" s="75" t="n">
        <v>0</v>
      </c>
      <c r="P157" s="75" t="n">
        <v>0</v>
      </c>
      <c r="Q157" s="75" t="n">
        <v>0</v>
      </c>
      <c r="R157" s="74" t="inlineStr">
        <is>
          <t>Sapi perah</t>
        </is>
      </c>
      <c r="S157" s="75" t="n">
        <v>0</v>
      </c>
      <c r="T157" s="75" t="n">
        <v>1</v>
      </c>
      <c r="U157" s="75" t="n">
        <v>0</v>
      </c>
      <c r="V157" s="75" t="n">
        <v>0</v>
      </c>
      <c r="W157" s="75" t="n">
        <v>0</v>
      </c>
      <c r="X157" s="75" t="n">
        <v>0</v>
      </c>
      <c r="Y157" s="75" t="n">
        <v>0</v>
      </c>
      <c r="Z157" s="75" t="n">
        <v>0</v>
      </c>
      <c r="AA157" s="75" t="n">
        <v>0</v>
      </c>
      <c r="AB157" s="74" t="inlineStr">
        <is>
          <t>Tidak ada</t>
        </is>
      </c>
      <c r="AC157" s="75" t="n">
        <v>0</v>
      </c>
      <c r="AD157" s="75" t="n">
        <v>0</v>
      </c>
      <c r="AE157" s="75" t="n">
        <v>0</v>
      </c>
      <c r="AF157" s="75" t="n">
        <v>0</v>
      </c>
      <c r="AG157" s="75" t="n">
        <v>0</v>
      </c>
      <c r="AH157" s="75" t="n">
        <v>0</v>
      </c>
      <c r="AI157" s="75" t="n">
        <v>0</v>
      </c>
      <c r="AJ157" s="75" t="n">
        <v>0</v>
      </c>
      <c r="AK157" s="75" t="n">
        <v>1</v>
      </c>
      <c r="AL157" s="74" t="n"/>
      <c r="AM157" s="74" t="n"/>
      <c r="AN157" s="75" t="n">
        <v>3</v>
      </c>
      <c r="AO157" s="74" t="n"/>
      <c r="AP157" s="74" t="n"/>
      <c r="AQ157" s="74" t="n"/>
      <c r="AR157" s="74" t="n"/>
      <c r="AS157" s="74" t="n"/>
      <c r="AT157" s="74" t="n"/>
      <c r="AU157" s="74" t="n"/>
      <c r="AV157" s="74" t="n"/>
      <c r="AW157" s="75" t="n">
        <v>3</v>
      </c>
      <c r="AX157" s="74" t="n"/>
      <c r="AY157" s="74" t="n"/>
      <c r="AZ157" s="74" t="n"/>
      <c r="BA157" s="74" t="n"/>
      <c r="BB157" s="74" t="n"/>
      <c r="BC157" s="74" t="n"/>
      <c r="BD157" s="74" t="n"/>
      <c r="BE157" s="74" t="n"/>
      <c r="BF157" s="74" t="n"/>
      <c r="BG157" s="74" t="n"/>
      <c r="BH157" s="74" t="n"/>
      <c r="BI157" s="74" t="n"/>
      <c r="BJ157" s="74" t="n"/>
      <c r="BK157" s="74" t="n"/>
      <c r="BL157" s="74" t="n"/>
      <c r="BM157" s="74" t="n"/>
      <c r="BN157" s="74" t="n"/>
      <c r="BO157" s="74" t="n"/>
      <c r="BP157" s="74" t="n"/>
      <c r="BQ157" s="74" t="n"/>
      <c r="BR157" s="74" t="n"/>
      <c r="BS157" s="74" t="n"/>
      <c r="BT157" s="74" t="n"/>
      <c r="BU157" s="74" t="n"/>
      <c r="BV157" s="74" t="n"/>
      <c r="BW157" s="74" t="n"/>
      <c r="BX157" s="74" t="n"/>
      <c r="BY157" s="74" t="n"/>
      <c r="BZ157" s="74" t="n"/>
      <c r="CA157" s="74" t="n"/>
      <c r="CB157" s="74" t="n"/>
      <c r="CC157" s="74" t="n"/>
      <c r="CD157" s="74" t="n"/>
      <c r="CE157" s="74" t="n"/>
      <c r="CF157" s="74" t="n"/>
      <c r="CG157" s="74" t="n"/>
      <c r="CH157" s="74" t="n"/>
      <c r="CI157" s="74" t="n"/>
      <c r="CJ157" s="74" t="inlineStr">
        <is>
          <t>0</t>
        </is>
      </c>
      <c r="CK157" s="75" t="n">
        <v>696688062</v>
      </c>
      <c r="CL157" s="74" t="inlineStr">
        <is>
          <t>c1f89339-51d0-4d95-94ad-6c1298527654</t>
        </is>
      </c>
      <c r="CM157" s="72" t="n">
        <v>46095.60125</v>
      </c>
      <c r="CN157" s="74" t="n"/>
      <c r="CO157" s="74" t="n"/>
      <c r="CP157" s="74" t="inlineStr">
        <is>
          <t>submitted_via_web</t>
        </is>
      </c>
      <c r="CQ157" s="74" t="n"/>
      <c r="CR157" s="74" t="inlineStr">
        <is>
          <t>voP5hd3TJJNzzneN7cP2D6</t>
        </is>
      </c>
      <c r="CS157" s="74" t="n"/>
      <c r="CT157" s="74" t="inlineStr">
        <is>
          <t>uuid:c1f89339-51d0-4d95-94ad-6c1298527654</t>
        </is>
      </c>
      <c r="CU157" s="75" t="n">
        <v>156</v>
      </c>
    </row>
    <row r="158">
      <c r="A158" s="72" t="n">
        <v>46095.89294010417</v>
      </c>
      <c r="B158" s="72" t="n">
        <v>46095.89405962963</v>
      </c>
      <c r="C158" s="74" t="inlineStr">
        <is>
          <t>Joko kuat</t>
        </is>
      </c>
      <c r="D158" s="74" t="inlineStr">
        <is>
          <t>Jawa Tengah</t>
        </is>
      </c>
      <c r="E158" s="74" t="inlineStr">
        <is>
          <t>Semarang</t>
        </is>
      </c>
      <c r="F158" s="74" t="inlineStr">
        <is>
          <t>Getasan</t>
        </is>
      </c>
      <c r="G158" s="74" t="inlineStr">
        <is>
          <t>ONP0402</t>
        </is>
      </c>
      <c r="H158" s="74" t="inlineStr">
        <is>
          <t>Sapi perah</t>
        </is>
      </c>
      <c r="I158" s="75" t="n">
        <v>0</v>
      </c>
      <c r="J158" s="75" t="n">
        <v>1</v>
      </c>
      <c r="K158" s="75" t="n">
        <v>0</v>
      </c>
      <c r="L158" s="75" t="n">
        <v>0</v>
      </c>
      <c r="M158" s="75" t="n">
        <v>0</v>
      </c>
      <c r="N158" s="75" t="n">
        <v>0</v>
      </c>
      <c r="O158" s="75" t="n">
        <v>0</v>
      </c>
      <c r="P158" s="75" t="n">
        <v>0</v>
      </c>
      <c r="Q158" s="75" t="n">
        <v>0</v>
      </c>
      <c r="R158" s="74" t="inlineStr">
        <is>
          <t>Sapi perah</t>
        </is>
      </c>
      <c r="S158" s="75" t="n">
        <v>0</v>
      </c>
      <c r="T158" s="75" t="n">
        <v>1</v>
      </c>
      <c r="U158" s="75" t="n">
        <v>0</v>
      </c>
      <c r="V158" s="75" t="n">
        <v>0</v>
      </c>
      <c r="W158" s="75" t="n">
        <v>0</v>
      </c>
      <c r="X158" s="75" t="n">
        <v>0</v>
      </c>
      <c r="Y158" s="75" t="n">
        <v>0</v>
      </c>
      <c r="Z158" s="75" t="n">
        <v>0</v>
      </c>
      <c r="AA158" s="75" t="n">
        <v>0</v>
      </c>
      <c r="AB158" s="74" t="inlineStr">
        <is>
          <t>Tidak ada</t>
        </is>
      </c>
      <c r="AC158" s="75" t="n">
        <v>0</v>
      </c>
      <c r="AD158" s="75" t="n">
        <v>0</v>
      </c>
      <c r="AE158" s="75" t="n">
        <v>0</v>
      </c>
      <c r="AF158" s="75" t="n">
        <v>0</v>
      </c>
      <c r="AG158" s="75" t="n">
        <v>0</v>
      </c>
      <c r="AH158" s="75" t="n">
        <v>0</v>
      </c>
      <c r="AI158" s="75" t="n">
        <v>0</v>
      </c>
      <c r="AJ158" s="75" t="n">
        <v>0</v>
      </c>
      <c r="AK158" s="75" t="n">
        <v>1</v>
      </c>
      <c r="AL158" s="74" t="n"/>
      <c r="AM158" s="74" t="n"/>
      <c r="AN158" s="75" t="n">
        <v>6</v>
      </c>
      <c r="AO158" s="74" t="n"/>
      <c r="AP158" s="74" t="n"/>
      <c r="AQ158" s="74" t="n"/>
      <c r="AR158" s="74" t="n"/>
      <c r="AS158" s="74" t="n"/>
      <c r="AT158" s="74" t="n"/>
      <c r="AU158" s="74" t="n"/>
      <c r="AV158" s="74" t="n"/>
      <c r="AW158" s="75" t="n">
        <v>6</v>
      </c>
      <c r="AX158" s="74" t="n"/>
      <c r="AY158" s="74" t="n"/>
      <c r="AZ158" s="74" t="n"/>
      <c r="BA158" s="74" t="n"/>
      <c r="BB158" s="74" t="n"/>
      <c r="BC158" s="74" t="n"/>
      <c r="BD158" s="74" t="n"/>
      <c r="BE158" s="74" t="n"/>
      <c r="BF158" s="74" t="n"/>
      <c r="BG158" s="74" t="n"/>
      <c r="BH158" s="74" t="n"/>
      <c r="BI158" s="74" t="n"/>
      <c r="BJ158" s="74" t="n"/>
      <c r="BK158" s="74" t="n"/>
      <c r="BL158" s="74" t="n"/>
      <c r="BM158" s="74" t="n"/>
      <c r="BN158" s="74" t="n"/>
      <c r="BO158" s="74" t="n"/>
      <c r="BP158" s="74" t="n"/>
      <c r="BQ158" s="74" t="n"/>
      <c r="BR158" s="74" t="n"/>
      <c r="BS158" s="74" t="n"/>
      <c r="BT158" s="74" t="n"/>
      <c r="BU158" s="74" t="n"/>
      <c r="BV158" s="74" t="n"/>
      <c r="BW158" s="74" t="n"/>
      <c r="BX158" s="74" t="n"/>
      <c r="BY158" s="74" t="n"/>
      <c r="BZ158" s="74" t="n"/>
      <c r="CA158" s="74" t="n"/>
      <c r="CB158" s="74" t="n"/>
      <c r="CC158" s="74" t="n"/>
      <c r="CD158" s="74" t="n"/>
      <c r="CE158" s="74" t="n"/>
      <c r="CF158" s="74" t="n"/>
      <c r="CG158" s="74" t="n"/>
      <c r="CH158" s="74" t="n"/>
      <c r="CI158" s="74" t="n"/>
      <c r="CJ158" s="74" t="inlineStr">
        <is>
          <t>0</t>
        </is>
      </c>
      <c r="CK158" s="75" t="n">
        <v>696689026</v>
      </c>
      <c r="CL158" s="74" t="inlineStr">
        <is>
          <t>0b4e07fb-701f-484d-8a76-9d3cbd1f0951</t>
        </is>
      </c>
      <c r="CM158" s="72" t="n">
        <v>46095.60237268519</v>
      </c>
      <c r="CN158" s="74" t="n"/>
      <c r="CO158" s="74" t="n"/>
      <c r="CP158" s="74" t="inlineStr">
        <is>
          <t>submitted_via_web</t>
        </is>
      </c>
      <c r="CQ158" s="74" t="n"/>
      <c r="CR158" s="74" t="inlineStr">
        <is>
          <t>voP5hd3TJJNzzneN7cP2D6</t>
        </is>
      </c>
      <c r="CS158" s="74" t="n"/>
      <c r="CT158" s="74" t="inlineStr">
        <is>
          <t>uuid:0b4e07fb-701f-484d-8a76-9d3cbd1f0951</t>
        </is>
      </c>
      <c r="CU158" s="75" t="n">
        <v>157</v>
      </c>
    </row>
    <row r="159">
      <c r="A159" s="72" t="n">
        <v>46095.89406013889</v>
      </c>
      <c r="B159" s="72" t="n">
        <v>46095.89502866898</v>
      </c>
      <c r="C159" s="74" t="inlineStr">
        <is>
          <t>Bolot winarno</t>
        </is>
      </c>
      <c r="D159" s="74" t="inlineStr">
        <is>
          <t>Jawa Tengah</t>
        </is>
      </c>
      <c r="E159" s="74" t="inlineStr">
        <is>
          <t>Semarang</t>
        </is>
      </c>
      <c r="F159" s="74" t="inlineStr">
        <is>
          <t>Getasan</t>
        </is>
      </c>
      <c r="G159" s="74" t="inlineStr">
        <is>
          <t>ONP0404</t>
        </is>
      </c>
      <c r="H159" s="74" t="inlineStr">
        <is>
          <t>Sapi perah</t>
        </is>
      </c>
      <c r="I159" s="75" t="n">
        <v>0</v>
      </c>
      <c r="J159" s="75" t="n">
        <v>1</v>
      </c>
      <c r="K159" s="75" t="n">
        <v>0</v>
      </c>
      <c r="L159" s="75" t="n">
        <v>0</v>
      </c>
      <c r="M159" s="75" t="n">
        <v>0</v>
      </c>
      <c r="N159" s="75" t="n">
        <v>0</v>
      </c>
      <c r="O159" s="75" t="n">
        <v>0</v>
      </c>
      <c r="P159" s="75" t="n">
        <v>0</v>
      </c>
      <c r="Q159" s="75" t="n">
        <v>0</v>
      </c>
      <c r="R159" s="74" t="inlineStr">
        <is>
          <t>Sapi perah</t>
        </is>
      </c>
      <c r="S159" s="75" t="n">
        <v>0</v>
      </c>
      <c r="T159" s="75" t="n">
        <v>1</v>
      </c>
      <c r="U159" s="75" t="n">
        <v>0</v>
      </c>
      <c r="V159" s="75" t="n">
        <v>0</v>
      </c>
      <c r="W159" s="75" t="n">
        <v>0</v>
      </c>
      <c r="X159" s="75" t="n">
        <v>0</v>
      </c>
      <c r="Y159" s="75" t="n">
        <v>0</v>
      </c>
      <c r="Z159" s="75" t="n">
        <v>0</v>
      </c>
      <c r="AA159" s="75" t="n">
        <v>0</v>
      </c>
      <c r="AB159" s="74" t="inlineStr">
        <is>
          <t>Tidak ada</t>
        </is>
      </c>
      <c r="AC159" s="75" t="n">
        <v>0</v>
      </c>
      <c r="AD159" s="75" t="n">
        <v>0</v>
      </c>
      <c r="AE159" s="75" t="n">
        <v>0</v>
      </c>
      <c r="AF159" s="75" t="n">
        <v>0</v>
      </c>
      <c r="AG159" s="75" t="n">
        <v>0</v>
      </c>
      <c r="AH159" s="75" t="n">
        <v>0</v>
      </c>
      <c r="AI159" s="75" t="n">
        <v>0</v>
      </c>
      <c r="AJ159" s="75" t="n">
        <v>0</v>
      </c>
      <c r="AK159" s="75" t="n">
        <v>1</v>
      </c>
      <c r="AL159" s="74" t="n"/>
      <c r="AM159" s="74" t="n"/>
      <c r="AN159" s="75" t="n">
        <v>1</v>
      </c>
      <c r="AO159" s="74" t="n"/>
      <c r="AP159" s="74" t="n"/>
      <c r="AQ159" s="74" t="n"/>
      <c r="AR159" s="74" t="n"/>
      <c r="AS159" s="74" t="n"/>
      <c r="AT159" s="74" t="n"/>
      <c r="AU159" s="74" t="n"/>
      <c r="AV159" s="74" t="n"/>
      <c r="AW159" s="75" t="n">
        <v>1</v>
      </c>
      <c r="AX159" s="74" t="n"/>
      <c r="AY159" s="74" t="n"/>
      <c r="AZ159" s="74" t="n"/>
      <c r="BA159" s="74" t="n"/>
      <c r="BB159" s="74" t="n"/>
      <c r="BC159" s="74" t="n"/>
      <c r="BD159" s="74" t="n"/>
      <c r="BE159" s="74" t="n"/>
      <c r="BF159" s="74" t="n"/>
      <c r="BG159" s="74" t="n"/>
      <c r="BH159" s="74" t="n"/>
      <c r="BI159" s="74" t="n"/>
      <c r="BJ159" s="74" t="n"/>
      <c r="BK159" s="74" t="n"/>
      <c r="BL159" s="74" t="n"/>
      <c r="BM159" s="74" t="n"/>
      <c r="BN159" s="74" t="n"/>
      <c r="BO159" s="74" t="n"/>
      <c r="BP159" s="74" t="n"/>
      <c r="BQ159" s="74" t="n"/>
      <c r="BR159" s="74" t="n"/>
      <c r="BS159" s="74" t="n"/>
      <c r="BT159" s="74" t="n"/>
      <c r="BU159" s="74" t="n"/>
      <c r="BV159" s="74" t="n"/>
      <c r="BW159" s="74" t="n"/>
      <c r="BX159" s="74" t="n"/>
      <c r="BY159" s="74" t="n"/>
      <c r="BZ159" s="74" t="n"/>
      <c r="CA159" s="74" t="n"/>
      <c r="CB159" s="74" t="n"/>
      <c r="CC159" s="74" t="n"/>
      <c r="CD159" s="74" t="n"/>
      <c r="CE159" s="74" t="n"/>
      <c r="CF159" s="74" t="n"/>
      <c r="CG159" s="74" t="n"/>
      <c r="CH159" s="74" t="n"/>
      <c r="CI159" s="74" t="n"/>
      <c r="CJ159" s="74" t="n"/>
      <c r="CK159" s="75" t="n">
        <v>696689848</v>
      </c>
      <c r="CL159" s="74" t="inlineStr">
        <is>
          <t>26f22612-4e77-4d14-a5a8-03f184b68576</t>
        </is>
      </c>
      <c r="CM159" s="72" t="n">
        <v>46095.60333333333</v>
      </c>
      <c r="CN159" s="74" t="n"/>
      <c r="CO159" s="74" t="n"/>
      <c r="CP159" s="74" t="inlineStr">
        <is>
          <t>submitted_via_web</t>
        </is>
      </c>
      <c r="CQ159" s="74" t="n"/>
      <c r="CR159" s="74" t="inlineStr">
        <is>
          <t>voP5hd3TJJNzzneN7cP2D6</t>
        </is>
      </c>
      <c r="CS159" s="74" t="n"/>
      <c r="CT159" s="74" t="inlineStr">
        <is>
          <t>uuid:26f22612-4e77-4d14-a5a8-03f184b68576</t>
        </is>
      </c>
      <c r="CU159" s="75" t="n">
        <v>158</v>
      </c>
    </row>
    <row r="160">
      <c r="A160" s="72" t="n">
        <v>46095.8950291088</v>
      </c>
      <c r="B160" s="72" t="n">
        <v>46095.89600563658</v>
      </c>
      <c r="C160" s="74" t="inlineStr">
        <is>
          <t>Sunarwan</t>
        </is>
      </c>
      <c r="D160" s="74" t="inlineStr">
        <is>
          <t>Jawa Tengah</t>
        </is>
      </c>
      <c r="E160" s="74" t="inlineStr">
        <is>
          <t>Semarang</t>
        </is>
      </c>
      <c r="F160" s="74" t="inlineStr">
        <is>
          <t>Getasan</t>
        </is>
      </c>
      <c r="G160" s="74" t="inlineStr">
        <is>
          <t>ONP0403</t>
        </is>
      </c>
      <c r="H160" s="74" t="inlineStr">
        <is>
          <t>Sapi perah</t>
        </is>
      </c>
      <c r="I160" s="75" t="n">
        <v>0</v>
      </c>
      <c r="J160" s="75" t="n">
        <v>1</v>
      </c>
      <c r="K160" s="75" t="n">
        <v>0</v>
      </c>
      <c r="L160" s="75" t="n">
        <v>0</v>
      </c>
      <c r="M160" s="75" t="n">
        <v>0</v>
      </c>
      <c r="N160" s="75" t="n">
        <v>0</v>
      </c>
      <c r="O160" s="75" t="n">
        <v>0</v>
      </c>
      <c r="P160" s="75" t="n">
        <v>0</v>
      </c>
      <c r="Q160" s="75" t="n">
        <v>0</v>
      </c>
      <c r="R160" s="74" t="inlineStr">
        <is>
          <t>Sapi perah</t>
        </is>
      </c>
      <c r="S160" s="75" t="n">
        <v>0</v>
      </c>
      <c r="T160" s="75" t="n">
        <v>1</v>
      </c>
      <c r="U160" s="75" t="n">
        <v>0</v>
      </c>
      <c r="V160" s="75" t="n">
        <v>0</v>
      </c>
      <c r="W160" s="75" t="n">
        <v>0</v>
      </c>
      <c r="X160" s="75" t="n">
        <v>0</v>
      </c>
      <c r="Y160" s="75" t="n">
        <v>0</v>
      </c>
      <c r="Z160" s="75" t="n">
        <v>0</v>
      </c>
      <c r="AA160" s="75" t="n">
        <v>0</v>
      </c>
      <c r="AB160" s="74" t="inlineStr">
        <is>
          <t>Tidak ada</t>
        </is>
      </c>
      <c r="AC160" s="75" t="n">
        <v>0</v>
      </c>
      <c r="AD160" s="75" t="n">
        <v>0</v>
      </c>
      <c r="AE160" s="75" t="n">
        <v>0</v>
      </c>
      <c r="AF160" s="75" t="n">
        <v>0</v>
      </c>
      <c r="AG160" s="75" t="n">
        <v>0</v>
      </c>
      <c r="AH160" s="75" t="n">
        <v>0</v>
      </c>
      <c r="AI160" s="75" t="n">
        <v>0</v>
      </c>
      <c r="AJ160" s="75" t="n">
        <v>0</v>
      </c>
      <c r="AK160" s="75" t="n">
        <v>1</v>
      </c>
      <c r="AL160" s="74" t="n"/>
      <c r="AM160" s="74" t="n"/>
      <c r="AN160" s="75" t="n">
        <v>3</v>
      </c>
      <c r="AO160" s="74" t="n"/>
      <c r="AP160" s="74" t="n"/>
      <c r="AQ160" s="74" t="n"/>
      <c r="AR160" s="74" t="n"/>
      <c r="AS160" s="74" t="n"/>
      <c r="AT160" s="74" t="n"/>
      <c r="AU160" s="74" t="n"/>
      <c r="AV160" s="74" t="n"/>
      <c r="AW160" s="75" t="n">
        <v>3</v>
      </c>
      <c r="AX160" s="74" t="n"/>
      <c r="AY160" s="74" t="n"/>
      <c r="AZ160" s="74" t="n"/>
      <c r="BA160" s="74" t="n"/>
      <c r="BB160" s="74" t="n"/>
      <c r="BC160" s="74" t="n"/>
      <c r="BD160" s="74" t="n"/>
      <c r="BE160" s="74" t="n"/>
      <c r="BF160" s="74" t="n"/>
      <c r="BG160" s="74" t="n"/>
      <c r="BH160" s="74" t="n"/>
      <c r="BI160" s="74" t="n"/>
      <c r="BJ160" s="74" t="n"/>
      <c r="BK160" s="74" t="n"/>
      <c r="BL160" s="74" t="n"/>
      <c r="BM160" s="74" t="n"/>
      <c r="BN160" s="74" t="n"/>
      <c r="BO160" s="74" t="n"/>
      <c r="BP160" s="74" t="n"/>
      <c r="BQ160" s="74" t="n"/>
      <c r="BR160" s="74" t="n"/>
      <c r="BS160" s="74" t="n"/>
      <c r="BT160" s="74" t="n"/>
      <c r="BU160" s="74" t="n"/>
      <c r="BV160" s="74" t="n"/>
      <c r="BW160" s="74" t="n"/>
      <c r="BX160" s="74" t="n"/>
      <c r="BY160" s="74" t="n"/>
      <c r="BZ160" s="74" t="n"/>
      <c r="CA160" s="74" t="n"/>
      <c r="CB160" s="74" t="n"/>
      <c r="CC160" s="74" t="n"/>
      <c r="CD160" s="74" t="n"/>
      <c r="CE160" s="74" t="n"/>
      <c r="CF160" s="74" t="n"/>
      <c r="CG160" s="74" t="n"/>
      <c r="CH160" s="74" t="n"/>
      <c r="CI160" s="74" t="n"/>
      <c r="CJ160" s="74" t="inlineStr">
        <is>
          <t>0</t>
        </is>
      </c>
      <c r="CK160" s="75" t="n">
        <v>696690780</v>
      </c>
      <c r="CL160" s="74" t="inlineStr">
        <is>
          <t>40877146-f25e-4fd2-94aa-06f488a29fea</t>
        </is>
      </c>
      <c r="CM160" s="72" t="n">
        <v>46095.60431712963</v>
      </c>
      <c r="CN160" s="74" t="n"/>
      <c r="CO160" s="74" t="n"/>
      <c r="CP160" s="74" t="inlineStr">
        <is>
          <t>submitted_via_web</t>
        </is>
      </c>
      <c r="CQ160" s="74" t="n"/>
      <c r="CR160" s="74" t="inlineStr">
        <is>
          <t>voP5hd3TJJNzzneN7cP2D6</t>
        </is>
      </c>
      <c r="CS160" s="74" t="n"/>
      <c r="CT160" s="74" t="inlineStr">
        <is>
          <t>uuid:40877146-f25e-4fd2-94aa-06f488a29fea</t>
        </is>
      </c>
      <c r="CU160" s="75" t="n">
        <v>159</v>
      </c>
    </row>
    <row r="161">
      <c r="A161" s="72" t="n">
        <v>46095.89600608796</v>
      </c>
      <c r="B161" s="72" t="n">
        <v>46095.89686689815</v>
      </c>
      <c r="C161" s="74" t="inlineStr">
        <is>
          <t>Mohari</t>
        </is>
      </c>
      <c r="D161" s="74" t="inlineStr">
        <is>
          <t>Jawa Tengah</t>
        </is>
      </c>
      <c r="E161" s="74" t="inlineStr">
        <is>
          <t>Semarang</t>
        </is>
      </c>
      <c r="F161" s="74" t="inlineStr">
        <is>
          <t>Getasan</t>
        </is>
      </c>
      <c r="G161" s="74" t="inlineStr">
        <is>
          <t>ONP0377</t>
        </is>
      </c>
      <c r="H161" s="74" t="inlineStr">
        <is>
          <t>Sapi perah</t>
        </is>
      </c>
      <c r="I161" s="75" t="n">
        <v>0</v>
      </c>
      <c r="J161" s="75" t="n">
        <v>1</v>
      </c>
      <c r="K161" s="75" t="n">
        <v>0</v>
      </c>
      <c r="L161" s="75" t="n">
        <v>0</v>
      </c>
      <c r="M161" s="75" t="n">
        <v>0</v>
      </c>
      <c r="N161" s="75" t="n">
        <v>0</v>
      </c>
      <c r="O161" s="75" t="n">
        <v>0</v>
      </c>
      <c r="P161" s="75" t="n">
        <v>0</v>
      </c>
      <c r="Q161" s="75" t="n">
        <v>0</v>
      </c>
      <c r="R161" s="74" t="inlineStr">
        <is>
          <t>Sapi perah</t>
        </is>
      </c>
      <c r="S161" s="75" t="n">
        <v>0</v>
      </c>
      <c r="T161" s="75" t="n">
        <v>1</v>
      </c>
      <c r="U161" s="75" t="n">
        <v>0</v>
      </c>
      <c r="V161" s="75" t="n">
        <v>0</v>
      </c>
      <c r="W161" s="75" t="n">
        <v>0</v>
      </c>
      <c r="X161" s="75" t="n">
        <v>0</v>
      </c>
      <c r="Y161" s="75" t="n">
        <v>0</v>
      </c>
      <c r="Z161" s="75" t="n">
        <v>0</v>
      </c>
      <c r="AA161" s="75" t="n">
        <v>0</v>
      </c>
      <c r="AB161" s="74" t="inlineStr">
        <is>
          <t>Tidak ada</t>
        </is>
      </c>
      <c r="AC161" s="75" t="n">
        <v>0</v>
      </c>
      <c r="AD161" s="75" t="n">
        <v>0</v>
      </c>
      <c r="AE161" s="75" t="n">
        <v>0</v>
      </c>
      <c r="AF161" s="75" t="n">
        <v>0</v>
      </c>
      <c r="AG161" s="75" t="n">
        <v>0</v>
      </c>
      <c r="AH161" s="75" t="n">
        <v>0</v>
      </c>
      <c r="AI161" s="75" t="n">
        <v>0</v>
      </c>
      <c r="AJ161" s="75" t="n">
        <v>0</v>
      </c>
      <c r="AK161" s="75" t="n">
        <v>1</v>
      </c>
      <c r="AL161" s="74" t="n"/>
      <c r="AM161" s="74" t="n"/>
      <c r="AN161" s="75" t="n">
        <v>4</v>
      </c>
      <c r="AO161" s="74" t="n"/>
      <c r="AP161" s="74" t="n"/>
      <c r="AQ161" s="74" t="n"/>
      <c r="AR161" s="74" t="n"/>
      <c r="AS161" s="74" t="n"/>
      <c r="AT161" s="74" t="n"/>
      <c r="AU161" s="74" t="n"/>
      <c r="AV161" s="74" t="n"/>
      <c r="AW161" s="75" t="n">
        <v>4</v>
      </c>
      <c r="AX161" s="74" t="n"/>
      <c r="AY161" s="74" t="n"/>
      <c r="AZ161" s="74" t="n"/>
      <c r="BA161" s="74" t="n"/>
      <c r="BB161" s="74" t="n"/>
      <c r="BC161" s="74" t="n"/>
      <c r="BD161" s="74" t="n"/>
      <c r="BE161" s="74" t="n"/>
      <c r="BF161" s="74" t="n"/>
      <c r="BG161" s="74" t="n"/>
      <c r="BH161" s="74" t="n"/>
      <c r="BI161" s="74" t="n"/>
      <c r="BJ161" s="74" t="n"/>
      <c r="BK161" s="74" t="n"/>
      <c r="BL161" s="74" t="n"/>
      <c r="BM161" s="74" t="n"/>
      <c r="BN161" s="74" t="n"/>
      <c r="BO161" s="74" t="n"/>
      <c r="BP161" s="74" t="n"/>
      <c r="BQ161" s="74" t="n"/>
      <c r="BR161" s="74" t="n"/>
      <c r="BS161" s="74" t="n"/>
      <c r="BT161" s="74" t="n"/>
      <c r="BU161" s="74" t="n"/>
      <c r="BV161" s="74" t="n"/>
      <c r="BW161" s="74" t="n"/>
      <c r="BX161" s="74" t="n"/>
      <c r="BY161" s="74" t="n"/>
      <c r="BZ161" s="74" t="n"/>
      <c r="CA161" s="74" t="n"/>
      <c r="CB161" s="74" t="n"/>
      <c r="CC161" s="74" t="n"/>
      <c r="CD161" s="74" t="n"/>
      <c r="CE161" s="74" t="n"/>
      <c r="CF161" s="74" t="n"/>
      <c r="CG161" s="74" t="n"/>
      <c r="CH161" s="74" t="n"/>
      <c r="CI161" s="74" t="n"/>
      <c r="CJ161" s="74" t="inlineStr">
        <is>
          <t>0</t>
        </is>
      </c>
      <c r="CK161" s="75" t="n">
        <v>696692321</v>
      </c>
      <c r="CL161" s="74" t="inlineStr">
        <is>
          <t>f0fa8814-88f2-439a-b3e4-54d38c10e8cc</t>
        </is>
      </c>
      <c r="CM161" s="72" t="n">
        <v>46095.60572916667</v>
      </c>
      <c r="CN161" s="74" t="n"/>
      <c r="CO161" s="74" t="n"/>
      <c r="CP161" s="74" t="inlineStr">
        <is>
          <t>submitted_via_web</t>
        </is>
      </c>
      <c r="CQ161" s="74" t="n"/>
      <c r="CR161" s="74" t="inlineStr">
        <is>
          <t>voP5hd3TJJNzzneN7cP2D6</t>
        </is>
      </c>
      <c r="CS161" s="74" t="n"/>
      <c r="CT161" s="74" t="inlineStr">
        <is>
          <t>uuid:f0fa8814-88f2-439a-b3e4-54d38c10e8cc</t>
        </is>
      </c>
      <c r="CU161" s="75" t="n">
        <v>160</v>
      </c>
    </row>
    <row r="162">
      <c r="A162" s="72" t="n">
        <v>46095.89686746528</v>
      </c>
      <c r="B162" s="72" t="n">
        <v>46095.8982112963</v>
      </c>
      <c r="C162" s="74" t="inlineStr">
        <is>
          <t>Atunsari</t>
        </is>
      </c>
      <c r="D162" s="74" t="inlineStr">
        <is>
          <t>Jawa Tengah</t>
        </is>
      </c>
      <c r="E162" s="74" t="inlineStr">
        <is>
          <t>Semarang</t>
        </is>
      </c>
      <c r="F162" s="74" t="inlineStr">
        <is>
          <t>Getasan</t>
        </is>
      </c>
      <c r="G162" s="74" t="inlineStr">
        <is>
          <t>ONP0328</t>
        </is>
      </c>
      <c r="H162" s="74" t="inlineStr">
        <is>
          <t>Sapi perah</t>
        </is>
      </c>
      <c r="I162" s="75" t="n">
        <v>0</v>
      </c>
      <c r="J162" s="75" t="n">
        <v>1</v>
      </c>
      <c r="K162" s="75" t="n">
        <v>0</v>
      </c>
      <c r="L162" s="75" t="n">
        <v>0</v>
      </c>
      <c r="M162" s="75" t="n">
        <v>0</v>
      </c>
      <c r="N162" s="75" t="n">
        <v>0</v>
      </c>
      <c r="O162" s="75" t="n">
        <v>0</v>
      </c>
      <c r="P162" s="75" t="n">
        <v>0</v>
      </c>
      <c r="Q162" s="75" t="n">
        <v>0</v>
      </c>
      <c r="R162" s="74" t="inlineStr">
        <is>
          <t>Sapi perah</t>
        </is>
      </c>
      <c r="S162" s="75" t="n">
        <v>0</v>
      </c>
      <c r="T162" s="75" t="n">
        <v>1</v>
      </c>
      <c r="U162" s="75" t="n">
        <v>0</v>
      </c>
      <c r="V162" s="75" t="n">
        <v>0</v>
      </c>
      <c r="W162" s="75" t="n">
        <v>0</v>
      </c>
      <c r="X162" s="75" t="n">
        <v>0</v>
      </c>
      <c r="Y162" s="75" t="n">
        <v>0</v>
      </c>
      <c r="Z162" s="75" t="n">
        <v>0</v>
      </c>
      <c r="AA162" s="75" t="n">
        <v>0</v>
      </c>
      <c r="AB162" s="74" t="inlineStr">
        <is>
          <t>Tidak ada</t>
        </is>
      </c>
      <c r="AC162" s="75" t="n">
        <v>0</v>
      </c>
      <c r="AD162" s="75" t="n">
        <v>0</v>
      </c>
      <c r="AE162" s="75" t="n">
        <v>0</v>
      </c>
      <c r="AF162" s="75" t="n">
        <v>0</v>
      </c>
      <c r="AG162" s="75" t="n">
        <v>0</v>
      </c>
      <c r="AH162" s="75" t="n">
        <v>0</v>
      </c>
      <c r="AI162" s="75" t="n">
        <v>0</v>
      </c>
      <c r="AJ162" s="75" t="n">
        <v>0</v>
      </c>
      <c r="AK162" s="75" t="n">
        <v>1</v>
      </c>
      <c r="AL162" s="74" t="n"/>
      <c r="AM162" s="74" t="n"/>
      <c r="AN162" s="75" t="n">
        <v>5</v>
      </c>
      <c r="AO162" s="74" t="n"/>
      <c r="AP162" s="74" t="n"/>
      <c r="AQ162" s="74" t="n"/>
      <c r="AR162" s="74" t="n"/>
      <c r="AS162" s="74" t="n"/>
      <c r="AT162" s="74" t="n"/>
      <c r="AU162" s="74" t="n"/>
      <c r="AV162" s="74" t="n"/>
      <c r="AW162" s="75" t="n">
        <v>5</v>
      </c>
      <c r="AX162" s="74" t="n"/>
      <c r="AY162" s="74" t="n"/>
      <c r="AZ162" s="74" t="n"/>
      <c r="BA162" s="74" t="n"/>
      <c r="BB162" s="74" t="n"/>
      <c r="BC162" s="74" t="n"/>
      <c r="BD162" s="74" t="n"/>
      <c r="BE162" s="74" t="n"/>
      <c r="BF162" s="74" t="n"/>
      <c r="BG162" s="74" t="n"/>
      <c r="BH162" s="74" t="n"/>
      <c r="BI162" s="74" t="n"/>
      <c r="BJ162" s="74" t="n"/>
      <c r="BK162" s="74" t="n"/>
      <c r="BL162" s="74" t="n"/>
      <c r="BM162" s="74" t="n"/>
      <c r="BN162" s="74" t="n"/>
      <c r="BO162" s="74" t="n"/>
      <c r="BP162" s="74" t="n"/>
      <c r="BQ162" s="74" t="n"/>
      <c r="BR162" s="74" t="n"/>
      <c r="BS162" s="74" t="n"/>
      <c r="BT162" s="74" t="n"/>
      <c r="BU162" s="74" t="n"/>
      <c r="BV162" s="74" t="n"/>
      <c r="BW162" s="74" t="n"/>
      <c r="BX162" s="74" t="n"/>
      <c r="BY162" s="74" t="n"/>
      <c r="BZ162" s="74" t="n"/>
      <c r="CA162" s="74" t="n"/>
      <c r="CB162" s="74" t="n"/>
      <c r="CC162" s="74" t="n"/>
      <c r="CD162" s="74" t="n"/>
      <c r="CE162" s="74" t="n"/>
      <c r="CF162" s="74" t="n"/>
      <c r="CG162" s="74" t="n"/>
      <c r="CH162" s="74" t="n"/>
      <c r="CI162" s="74" t="n"/>
      <c r="CJ162" s="74" t="inlineStr">
        <is>
          <t>0</t>
        </is>
      </c>
      <c r="CK162" s="75" t="n">
        <v>696692977</v>
      </c>
      <c r="CL162" s="74" t="inlineStr">
        <is>
          <t>028b98c4-47ac-46fd-99c2-65d31f7ef924</t>
        </is>
      </c>
      <c r="CM162" s="72" t="n">
        <v>46095.6065162037</v>
      </c>
      <c r="CN162" s="74" t="n"/>
      <c r="CO162" s="74" t="n"/>
      <c r="CP162" s="74" t="inlineStr">
        <is>
          <t>submitted_via_web</t>
        </is>
      </c>
      <c r="CQ162" s="74" t="n"/>
      <c r="CR162" s="74" t="inlineStr">
        <is>
          <t>voP5hd3TJJNzzneN7cP2D6</t>
        </is>
      </c>
      <c r="CS162" s="74" t="n"/>
      <c r="CT162" s="74" t="inlineStr">
        <is>
          <t>uuid:028b98c4-47ac-46fd-99c2-65d31f7ef924</t>
        </is>
      </c>
      <c r="CU162" s="75" t="n">
        <v>161</v>
      </c>
    </row>
    <row r="163">
      <c r="A163" s="72" t="n">
        <v>46095.89821207176</v>
      </c>
      <c r="B163" s="72" t="n">
        <v>46095.89902881945</v>
      </c>
      <c r="C163" s="74" t="inlineStr">
        <is>
          <t>TARNO RUSLAN</t>
        </is>
      </c>
      <c r="D163" s="74" t="inlineStr">
        <is>
          <t>Jawa Tengah</t>
        </is>
      </c>
      <c r="E163" s="74" t="inlineStr">
        <is>
          <t>Semarang</t>
        </is>
      </c>
      <c r="F163" s="74" t="inlineStr">
        <is>
          <t>Getasan</t>
        </is>
      </c>
      <c r="G163" s="74" t="inlineStr">
        <is>
          <t>ONP0314</t>
        </is>
      </c>
      <c r="H163" s="74" t="inlineStr">
        <is>
          <t>Sapi perah</t>
        </is>
      </c>
      <c r="I163" s="75" t="n">
        <v>0</v>
      </c>
      <c r="J163" s="75" t="n">
        <v>1</v>
      </c>
      <c r="K163" s="75" t="n">
        <v>0</v>
      </c>
      <c r="L163" s="75" t="n">
        <v>0</v>
      </c>
      <c r="M163" s="75" t="n">
        <v>0</v>
      </c>
      <c r="N163" s="75" t="n">
        <v>0</v>
      </c>
      <c r="O163" s="75" t="n">
        <v>0</v>
      </c>
      <c r="P163" s="75" t="n">
        <v>0</v>
      </c>
      <c r="Q163" s="75" t="n">
        <v>0</v>
      </c>
      <c r="R163" s="74" t="inlineStr">
        <is>
          <t>Sapi perah</t>
        </is>
      </c>
      <c r="S163" s="75" t="n">
        <v>0</v>
      </c>
      <c r="T163" s="75" t="n">
        <v>1</v>
      </c>
      <c r="U163" s="75" t="n">
        <v>0</v>
      </c>
      <c r="V163" s="75" t="n">
        <v>0</v>
      </c>
      <c r="W163" s="75" t="n">
        <v>0</v>
      </c>
      <c r="X163" s="75" t="n">
        <v>0</v>
      </c>
      <c r="Y163" s="75" t="n">
        <v>0</v>
      </c>
      <c r="Z163" s="75" t="n">
        <v>0</v>
      </c>
      <c r="AA163" s="75" t="n">
        <v>0</v>
      </c>
      <c r="AB163" s="74" t="inlineStr">
        <is>
          <t>Tidak ada</t>
        </is>
      </c>
      <c r="AC163" s="75" t="n">
        <v>0</v>
      </c>
      <c r="AD163" s="75" t="n">
        <v>0</v>
      </c>
      <c r="AE163" s="75" t="n">
        <v>0</v>
      </c>
      <c r="AF163" s="75" t="n">
        <v>0</v>
      </c>
      <c r="AG163" s="75" t="n">
        <v>0</v>
      </c>
      <c r="AH163" s="75" t="n">
        <v>0</v>
      </c>
      <c r="AI163" s="75" t="n">
        <v>0</v>
      </c>
      <c r="AJ163" s="75" t="n">
        <v>0</v>
      </c>
      <c r="AK163" s="75" t="n">
        <v>1</v>
      </c>
      <c r="AL163" s="74" t="n"/>
      <c r="AM163" s="74" t="n"/>
      <c r="AN163" s="75" t="n">
        <v>2</v>
      </c>
      <c r="AO163" s="74" t="n"/>
      <c r="AP163" s="74" t="n"/>
      <c r="AQ163" s="74" t="n"/>
      <c r="AR163" s="74" t="n"/>
      <c r="AS163" s="74" t="n"/>
      <c r="AT163" s="74" t="n"/>
      <c r="AU163" s="74" t="n"/>
      <c r="AV163" s="74" t="n"/>
      <c r="AW163" s="75" t="n">
        <v>2</v>
      </c>
      <c r="AX163" s="74" t="n"/>
      <c r="AY163" s="74" t="n"/>
      <c r="AZ163" s="74" t="n"/>
      <c r="BA163" s="74" t="n"/>
      <c r="BB163" s="74" t="n"/>
      <c r="BC163" s="74" t="n"/>
      <c r="BD163" s="74" t="n"/>
      <c r="BE163" s="74" t="n"/>
      <c r="BF163" s="74" t="n"/>
      <c r="BG163" s="74" t="n"/>
      <c r="BH163" s="74" t="n"/>
      <c r="BI163" s="74" t="n"/>
      <c r="BJ163" s="74" t="n"/>
      <c r="BK163" s="74" t="n"/>
      <c r="BL163" s="74" t="n"/>
      <c r="BM163" s="74" t="n"/>
      <c r="BN163" s="74" t="n"/>
      <c r="BO163" s="74" t="n"/>
      <c r="BP163" s="74" t="n"/>
      <c r="BQ163" s="74" t="n"/>
      <c r="BR163" s="74" t="n"/>
      <c r="BS163" s="74" t="n"/>
      <c r="BT163" s="74" t="n"/>
      <c r="BU163" s="74" t="n"/>
      <c r="BV163" s="74" t="n"/>
      <c r="BW163" s="74" t="n"/>
      <c r="BX163" s="74" t="n"/>
      <c r="BY163" s="74" t="n"/>
      <c r="BZ163" s="74" t="n"/>
      <c r="CA163" s="74" t="n"/>
      <c r="CB163" s="74" t="n"/>
      <c r="CC163" s="74" t="n"/>
      <c r="CD163" s="74" t="n"/>
      <c r="CE163" s="74" t="n"/>
      <c r="CF163" s="74" t="n"/>
      <c r="CG163" s="74" t="n"/>
      <c r="CH163" s="74" t="n"/>
      <c r="CI163" s="74" t="n"/>
      <c r="CJ163" s="74" t="inlineStr">
        <is>
          <t>0</t>
        </is>
      </c>
      <c r="CK163" s="75" t="n">
        <v>696693689</v>
      </c>
      <c r="CL163" s="74" t="inlineStr">
        <is>
          <t>c9b31540-7c8d-488c-ab9b-209ea82eb1b0</t>
        </is>
      </c>
      <c r="CM163" s="72" t="n">
        <v>46095.60733796296</v>
      </c>
      <c r="CN163" s="74" t="n"/>
      <c r="CO163" s="74" t="n"/>
      <c r="CP163" s="74" t="inlineStr">
        <is>
          <t>submitted_via_web</t>
        </is>
      </c>
      <c r="CQ163" s="74" t="n"/>
      <c r="CR163" s="74" t="inlineStr">
        <is>
          <t>voP5hd3TJJNzzneN7cP2D6</t>
        </is>
      </c>
      <c r="CS163" s="74" t="n"/>
      <c r="CT163" s="74" t="inlineStr">
        <is>
          <t>uuid:c9b31540-7c8d-488c-ab9b-209ea82eb1b0</t>
        </is>
      </c>
      <c r="CU163" s="75" t="n">
        <v>162</v>
      </c>
    </row>
    <row r="164">
      <c r="A164" s="72" t="n">
        <v>46095.89902931713</v>
      </c>
      <c r="B164" s="72" t="n">
        <v>46095.90036966435</v>
      </c>
      <c r="C164" s="74" t="inlineStr">
        <is>
          <t>Suraya</t>
        </is>
      </c>
      <c r="D164" s="74" t="inlineStr">
        <is>
          <t>Jawa Tengah</t>
        </is>
      </c>
      <c r="E164" s="74" t="inlineStr">
        <is>
          <t>Semarang</t>
        </is>
      </c>
      <c r="F164" s="74" t="inlineStr">
        <is>
          <t>Getasan</t>
        </is>
      </c>
      <c r="G164" s="74" t="inlineStr">
        <is>
          <t>ONP0383</t>
        </is>
      </c>
      <c r="H164" s="74" t="inlineStr">
        <is>
          <t>Sapi perah</t>
        </is>
      </c>
      <c r="I164" s="75" t="n">
        <v>0</v>
      </c>
      <c r="J164" s="75" t="n">
        <v>1</v>
      </c>
      <c r="K164" s="75" t="n">
        <v>0</v>
      </c>
      <c r="L164" s="75" t="n">
        <v>0</v>
      </c>
      <c r="M164" s="75" t="n">
        <v>0</v>
      </c>
      <c r="N164" s="75" t="n">
        <v>0</v>
      </c>
      <c r="O164" s="75" t="n">
        <v>0</v>
      </c>
      <c r="P164" s="75" t="n">
        <v>0</v>
      </c>
      <c r="Q164" s="75" t="n">
        <v>0</v>
      </c>
      <c r="R164" s="74" t="inlineStr">
        <is>
          <t>Sapi perah</t>
        </is>
      </c>
      <c r="S164" s="75" t="n">
        <v>0</v>
      </c>
      <c r="T164" s="75" t="n">
        <v>1</v>
      </c>
      <c r="U164" s="75" t="n">
        <v>0</v>
      </c>
      <c r="V164" s="75" t="n">
        <v>0</v>
      </c>
      <c r="W164" s="75" t="n">
        <v>0</v>
      </c>
      <c r="X164" s="75" t="n">
        <v>0</v>
      </c>
      <c r="Y164" s="75" t="n">
        <v>0</v>
      </c>
      <c r="Z164" s="75" t="n">
        <v>0</v>
      </c>
      <c r="AA164" s="75" t="n">
        <v>0</v>
      </c>
      <c r="AB164" s="74" t="inlineStr">
        <is>
          <t>Tidak ada</t>
        </is>
      </c>
      <c r="AC164" s="75" t="n">
        <v>0</v>
      </c>
      <c r="AD164" s="75" t="n">
        <v>0</v>
      </c>
      <c r="AE164" s="75" t="n">
        <v>0</v>
      </c>
      <c r="AF164" s="75" t="n">
        <v>0</v>
      </c>
      <c r="AG164" s="75" t="n">
        <v>0</v>
      </c>
      <c r="AH164" s="75" t="n">
        <v>0</v>
      </c>
      <c r="AI164" s="75" t="n">
        <v>0</v>
      </c>
      <c r="AJ164" s="75" t="n">
        <v>0</v>
      </c>
      <c r="AK164" s="75" t="n">
        <v>1</v>
      </c>
      <c r="AL164" s="74" t="n"/>
      <c r="AM164" s="74" t="n"/>
      <c r="AN164" s="75" t="n">
        <v>9</v>
      </c>
      <c r="AO164" s="74" t="n"/>
      <c r="AP164" s="74" t="n"/>
      <c r="AQ164" s="74" t="n"/>
      <c r="AR164" s="74" t="n"/>
      <c r="AS164" s="74" t="n"/>
      <c r="AT164" s="74" t="n"/>
      <c r="AU164" s="74" t="n"/>
      <c r="AV164" s="74" t="n"/>
      <c r="AW164" s="75" t="n">
        <v>9</v>
      </c>
      <c r="AX164" s="74" t="n"/>
      <c r="AY164" s="74" t="n"/>
      <c r="AZ164" s="74" t="n"/>
      <c r="BA164" s="74" t="n"/>
      <c r="BB164" s="74" t="n"/>
      <c r="BC164" s="74" t="n"/>
      <c r="BD164" s="74" t="n"/>
      <c r="BE164" s="74" t="n"/>
      <c r="BF164" s="74" t="n"/>
      <c r="BG164" s="74" t="n"/>
      <c r="BH164" s="74" t="n"/>
      <c r="BI164" s="74" t="n"/>
      <c r="BJ164" s="74" t="n"/>
      <c r="BK164" s="74" t="n"/>
      <c r="BL164" s="74" t="n"/>
      <c r="BM164" s="74" t="n"/>
      <c r="BN164" s="74" t="n"/>
      <c r="BO164" s="74" t="n"/>
      <c r="BP164" s="74" t="n"/>
      <c r="BQ164" s="74" t="n"/>
      <c r="BR164" s="74" t="n"/>
      <c r="BS164" s="74" t="n"/>
      <c r="BT164" s="74" t="n"/>
      <c r="BU164" s="74" t="n"/>
      <c r="BV164" s="74" t="n"/>
      <c r="BW164" s="74" t="n"/>
      <c r="BX164" s="74" t="n"/>
      <c r="BY164" s="74" t="n"/>
      <c r="BZ164" s="74" t="n"/>
      <c r="CA164" s="74" t="n"/>
      <c r="CB164" s="74" t="n"/>
      <c r="CC164" s="74" t="n"/>
      <c r="CD164" s="74" t="n"/>
      <c r="CE164" s="74" t="n"/>
      <c r="CF164" s="74" t="n"/>
      <c r="CG164" s="74" t="n"/>
      <c r="CH164" s="74" t="n"/>
      <c r="CI164" s="74" t="n"/>
      <c r="CJ164" s="74" t="inlineStr">
        <is>
          <t>0</t>
        </is>
      </c>
      <c r="CK164" s="75" t="n">
        <v>696694772</v>
      </c>
      <c r="CL164" s="74" t="inlineStr">
        <is>
          <t>581ed926-d240-4265-aaad-f38078f92ca5</t>
        </is>
      </c>
      <c r="CM164" s="72" t="n">
        <v>46095.60868055555</v>
      </c>
      <c r="CN164" s="74" t="n"/>
      <c r="CO164" s="74" t="n"/>
      <c r="CP164" s="74" t="inlineStr">
        <is>
          <t>submitted_via_web</t>
        </is>
      </c>
      <c r="CQ164" s="74" t="n"/>
      <c r="CR164" s="74" t="inlineStr">
        <is>
          <t>voP5hd3TJJNzzneN7cP2D6</t>
        </is>
      </c>
      <c r="CS164" s="74" t="n"/>
      <c r="CT164" s="74" t="inlineStr">
        <is>
          <t>uuid:581ed926-d240-4265-aaad-f38078f92ca5</t>
        </is>
      </c>
      <c r="CU164" s="75" t="n">
        <v>163</v>
      </c>
    </row>
    <row r="165">
      <c r="A165" s="72" t="n">
        <v>46095.90037018518</v>
      </c>
      <c r="B165" s="72" t="n">
        <v>46095.901264375</v>
      </c>
      <c r="C165" s="74" t="inlineStr">
        <is>
          <t>Judi</t>
        </is>
      </c>
      <c r="D165" s="74" t="inlineStr">
        <is>
          <t>Jawa Tengah</t>
        </is>
      </c>
      <c r="E165" s="74" t="inlineStr">
        <is>
          <t>Semarang</t>
        </is>
      </c>
      <c r="F165" s="74" t="inlineStr">
        <is>
          <t>Getasan</t>
        </is>
      </c>
      <c r="G165" s="74" t="inlineStr">
        <is>
          <t>ONP0381</t>
        </is>
      </c>
      <c r="H165" s="74" t="inlineStr">
        <is>
          <t>Sapi perah</t>
        </is>
      </c>
      <c r="I165" s="75" t="n">
        <v>0</v>
      </c>
      <c r="J165" s="75" t="n">
        <v>1</v>
      </c>
      <c r="K165" s="75" t="n">
        <v>0</v>
      </c>
      <c r="L165" s="75" t="n">
        <v>0</v>
      </c>
      <c r="M165" s="75" t="n">
        <v>0</v>
      </c>
      <c r="N165" s="75" t="n">
        <v>0</v>
      </c>
      <c r="O165" s="75" t="n">
        <v>0</v>
      </c>
      <c r="P165" s="75" t="n">
        <v>0</v>
      </c>
      <c r="Q165" s="75" t="n">
        <v>0</v>
      </c>
      <c r="R165" s="74" t="inlineStr">
        <is>
          <t>Sapi perah</t>
        </is>
      </c>
      <c r="S165" s="75" t="n">
        <v>0</v>
      </c>
      <c r="T165" s="75" t="n">
        <v>1</v>
      </c>
      <c r="U165" s="75" t="n">
        <v>0</v>
      </c>
      <c r="V165" s="75" t="n">
        <v>0</v>
      </c>
      <c r="W165" s="75" t="n">
        <v>0</v>
      </c>
      <c r="X165" s="75" t="n">
        <v>0</v>
      </c>
      <c r="Y165" s="75" t="n">
        <v>0</v>
      </c>
      <c r="Z165" s="75" t="n">
        <v>0</v>
      </c>
      <c r="AA165" s="75" t="n">
        <v>0</v>
      </c>
      <c r="AB165" s="74" t="inlineStr">
        <is>
          <t>Tidak ada</t>
        </is>
      </c>
      <c r="AC165" s="75" t="n">
        <v>0</v>
      </c>
      <c r="AD165" s="75" t="n">
        <v>0</v>
      </c>
      <c r="AE165" s="75" t="n">
        <v>0</v>
      </c>
      <c r="AF165" s="75" t="n">
        <v>0</v>
      </c>
      <c r="AG165" s="75" t="n">
        <v>0</v>
      </c>
      <c r="AH165" s="75" t="n">
        <v>0</v>
      </c>
      <c r="AI165" s="75" t="n">
        <v>0</v>
      </c>
      <c r="AJ165" s="75" t="n">
        <v>0</v>
      </c>
      <c r="AK165" s="75" t="n">
        <v>1</v>
      </c>
      <c r="AL165" s="74" t="n"/>
      <c r="AM165" s="74" t="n"/>
      <c r="AN165" s="75" t="n">
        <v>8</v>
      </c>
      <c r="AO165" s="74" t="n"/>
      <c r="AP165" s="74" t="n"/>
      <c r="AQ165" s="74" t="n"/>
      <c r="AR165" s="74" t="n"/>
      <c r="AS165" s="74" t="n"/>
      <c r="AT165" s="74" t="n"/>
      <c r="AU165" s="74" t="n"/>
      <c r="AV165" s="74" t="n"/>
      <c r="AW165" s="75" t="n">
        <v>8</v>
      </c>
      <c r="AX165" s="74" t="n"/>
      <c r="AY165" s="74" t="n"/>
      <c r="AZ165" s="74" t="n"/>
      <c r="BA165" s="74" t="n"/>
      <c r="BB165" s="74" t="n"/>
      <c r="BC165" s="74" t="n"/>
      <c r="BD165" s="74" t="n"/>
      <c r="BE165" s="74" t="n"/>
      <c r="BF165" s="74" t="n"/>
      <c r="BG165" s="74" t="n"/>
      <c r="BH165" s="74" t="n"/>
      <c r="BI165" s="74" t="n"/>
      <c r="BJ165" s="74" t="n"/>
      <c r="BK165" s="74" t="n"/>
      <c r="BL165" s="74" t="n"/>
      <c r="BM165" s="74" t="n"/>
      <c r="BN165" s="74" t="n"/>
      <c r="BO165" s="74" t="n"/>
      <c r="BP165" s="74" t="n"/>
      <c r="BQ165" s="74" t="n"/>
      <c r="BR165" s="74" t="n"/>
      <c r="BS165" s="74" t="n"/>
      <c r="BT165" s="74" t="n"/>
      <c r="BU165" s="74" t="n"/>
      <c r="BV165" s="74" t="n"/>
      <c r="BW165" s="74" t="n"/>
      <c r="BX165" s="74" t="n"/>
      <c r="BY165" s="74" t="n"/>
      <c r="BZ165" s="74" t="n"/>
      <c r="CA165" s="74" t="n"/>
      <c r="CB165" s="74" t="n"/>
      <c r="CC165" s="74" t="n"/>
      <c r="CD165" s="74" t="n"/>
      <c r="CE165" s="74" t="n"/>
      <c r="CF165" s="74" t="n"/>
      <c r="CG165" s="74" t="n"/>
      <c r="CH165" s="74" t="n"/>
      <c r="CI165" s="74" t="n"/>
      <c r="CJ165" s="74" t="inlineStr">
        <is>
          <t>0</t>
        </is>
      </c>
      <c r="CK165" s="75" t="n">
        <v>696695558</v>
      </c>
      <c r="CL165" s="74" t="inlineStr">
        <is>
          <t>c6b347c8-7415-4bd3-85f2-7ce770b1e0d5</t>
        </is>
      </c>
      <c r="CM165" s="72" t="n">
        <v>46095.60957175926</v>
      </c>
      <c r="CN165" s="74" t="n"/>
      <c r="CO165" s="74" t="n"/>
      <c r="CP165" s="74" t="inlineStr">
        <is>
          <t>submitted_via_web</t>
        </is>
      </c>
      <c r="CQ165" s="74" t="n"/>
      <c r="CR165" s="74" t="inlineStr">
        <is>
          <t>voP5hd3TJJNzzneN7cP2D6</t>
        </is>
      </c>
      <c r="CS165" s="74" t="n"/>
      <c r="CT165" s="74" t="inlineStr">
        <is>
          <t>uuid:c6b347c8-7415-4bd3-85f2-7ce770b1e0d5</t>
        </is>
      </c>
      <c r="CU165" s="75" t="n">
        <v>164</v>
      </c>
    </row>
    <row r="166">
      <c r="A166" s="72" t="n">
        <v>46095.90126486111</v>
      </c>
      <c r="B166" s="72" t="n">
        <v>46095.90211370371</v>
      </c>
      <c r="C166" s="74" t="inlineStr">
        <is>
          <t>Purwant0</t>
        </is>
      </c>
      <c r="D166" s="74" t="inlineStr">
        <is>
          <t>Jawa Tengah</t>
        </is>
      </c>
      <c r="E166" s="74" t="inlineStr">
        <is>
          <t>Semarang</t>
        </is>
      </c>
      <c r="F166" s="74" t="inlineStr">
        <is>
          <t>Getasan</t>
        </is>
      </c>
      <c r="G166" s="74" t="inlineStr">
        <is>
          <t>ONP0280</t>
        </is>
      </c>
      <c r="H166" s="74" t="inlineStr">
        <is>
          <t>Sapi perah</t>
        </is>
      </c>
      <c r="I166" s="75" t="n">
        <v>0</v>
      </c>
      <c r="J166" s="75" t="n">
        <v>1</v>
      </c>
      <c r="K166" s="75" t="n">
        <v>0</v>
      </c>
      <c r="L166" s="75" t="n">
        <v>0</v>
      </c>
      <c r="M166" s="75" t="n">
        <v>0</v>
      </c>
      <c r="N166" s="75" t="n">
        <v>0</v>
      </c>
      <c r="O166" s="75" t="n">
        <v>0</v>
      </c>
      <c r="P166" s="75" t="n">
        <v>0</v>
      </c>
      <c r="Q166" s="75" t="n">
        <v>0</v>
      </c>
      <c r="R166" s="74" t="inlineStr">
        <is>
          <t>Sapi perah</t>
        </is>
      </c>
      <c r="S166" s="75" t="n">
        <v>0</v>
      </c>
      <c r="T166" s="75" t="n">
        <v>1</v>
      </c>
      <c r="U166" s="75" t="n">
        <v>0</v>
      </c>
      <c r="V166" s="75" t="n">
        <v>0</v>
      </c>
      <c r="W166" s="75" t="n">
        <v>0</v>
      </c>
      <c r="X166" s="75" t="n">
        <v>0</v>
      </c>
      <c r="Y166" s="75" t="n">
        <v>0</v>
      </c>
      <c r="Z166" s="75" t="n">
        <v>0</v>
      </c>
      <c r="AA166" s="75" t="n">
        <v>0</v>
      </c>
      <c r="AB166" s="74" t="inlineStr">
        <is>
          <t>Tidak ada</t>
        </is>
      </c>
      <c r="AC166" s="75" t="n">
        <v>0</v>
      </c>
      <c r="AD166" s="75" t="n">
        <v>0</v>
      </c>
      <c r="AE166" s="75" t="n">
        <v>0</v>
      </c>
      <c r="AF166" s="75" t="n">
        <v>0</v>
      </c>
      <c r="AG166" s="75" t="n">
        <v>0</v>
      </c>
      <c r="AH166" s="75" t="n">
        <v>0</v>
      </c>
      <c r="AI166" s="75" t="n">
        <v>0</v>
      </c>
      <c r="AJ166" s="75" t="n">
        <v>0</v>
      </c>
      <c r="AK166" s="75" t="n">
        <v>1</v>
      </c>
      <c r="AL166" s="74" t="n"/>
      <c r="AM166" s="74" t="n"/>
      <c r="AN166" s="75" t="n">
        <v>7</v>
      </c>
      <c r="AO166" s="74" t="n"/>
      <c r="AP166" s="74" t="n"/>
      <c r="AQ166" s="74" t="n"/>
      <c r="AR166" s="74" t="n"/>
      <c r="AS166" s="74" t="n"/>
      <c r="AT166" s="74" t="n"/>
      <c r="AU166" s="74" t="n"/>
      <c r="AV166" s="74" t="n"/>
      <c r="AW166" s="75" t="n">
        <v>7</v>
      </c>
      <c r="AX166" s="74" t="n"/>
      <c r="AY166" s="74" t="n"/>
      <c r="AZ166" s="74" t="n"/>
      <c r="BA166" s="74" t="n"/>
      <c r="BB166" s="74" t="n"/>
      <c r="BC166" s="74" t="n"/>
      <c r="BD166" s="74" t="n"/>
      <c r="BE166" s="74" t="n"/>
      <c r="BF166" s="74" t="n"/>
      <c r="BG166" s="74" t="n"/>
      <c r="BH166" s="74" t="n"/>
      <c r="BI166" s="74" t="n"/>
      <c r="BJ166" s="74" t="n"/>
      <c r="BK166" s="74" t="n"/>
      <c r="BL166" s="74" t="n"/>
      <c r="BM166" s="74" t="n"/>
      <c r="BN166" s="74" t="n"/>
      <c r="BO166" s="74" t="n"/>
      <c r="BP166" s="74" t="n"/>
      <c r="BQ166" s="74" t="n"/>
      <c r="BR166" s="74" t="n"/>
      <c r="BS166" s="74" t="n"/>
      <c r="BT166" s="74" t="n"/>
      <c r="BU166" s="74" t="n"/>
      <c r="BV166" s="74" t="n"/>
      <c r="BW166" s="74" t="n"/>
      <c r="BX166" s="74" t="n"/>
      <c r="BY166" s="74" t="n"/>
      <c r="BZ166" s="74" t="n"/>
      <c r="CA166" s="74" t="n"/>
      <c r="CB166" s="74" t="n"/>
      <c r="CC166" s="74" t="n"/>
      <c r="CD166" s="74" t="n"/>
      <c r="CE166" s="74" t="n"/>
      <c r="CF166" s="74" t="n"/>
      <c r="CG166" s="74" t="n"/>
      <c r="CH166" s="74" t="n"/>
      <c r="CI166" s="74" t="n"/>
      <c r="CJ166" s="74" t="inlineStr">
        <is>
          <t>0</t>
        </is>
      </c>
      <c r="CK166" s="75" t="n">
        <v>696696324</v>
      </c>
      <c r="CL166" s="74" t="inlineStr">
        <is>
          <t>b7234895-95b6-46e8-a4ef-7998d8aa006a</t>
        </is>
      </c>
      <c r="CM166" s="72" t="n">
        <v>46095.61041666667</v>
      </c>
      <c r="CN166" s="74" t="n"/>
      <c r="CO166" s="74" t="n"/>
      <c r="CP166" s="74" t="inlineStr">
        <is>
          <t>submitted_via_web</t>
        </is>
      </c>
      <c r="CQ166" s="74" t="n"/>
      <c r="CR166" s="74" t="inlineStr">
        <is>
          <t>voP5hd3TJJNzzneN7cP2D6</t>
        </is>
      </c>
      <c r="CS166" s="74" t="n"/>
      <c r="CT166" s="74" t="inlineStr">
        <is>
          <t>uuid:b7234895-95b6-46e8-a4ef-7998d8aa006a</t>
        </is>
      </c>
      <c r="CU166" s="75" t="n">
        <v>165</v>
      </c>
    </row>
    <row r="167">
      <c r="A167" s="72" t="n">
        <v>46095.90211425926</v>
      </c>
      <c r="B167" s="72" t="n">
        <v>46095.90297298611</v>
      </c>
      <c r="C167" s="74" t="inlineStr">
        <is>
          <t>Marnoto</t>
        </is>
      </c>
      <c r="D167" s="74" t="inlineStr">
        <is>
          <t>Jawa Tengah</t>
        </is>
      </c>
      <c r="E167" s="74" t="inlineStr">
        <is>
          <t>Semarang</t>
        </is>
      </c>
      <c r="F167" s="74" t="inlineStr">
        <is>
          <t>Getasan</t>
        </is>
      </c>
      <c r="G167" s="74" t="inlineStr">
        <is>
          <t>ONP0255</t>
        </is>
      </c>
      <c r="H167" s="74" t="inlineStr">
        <is>
          <t>Sapi perah</t>
        </is>
      </c>
      <c r="I167" s="75" t="n">
        <v>0</v>
      </c>
      <c r="J167" s="75" t="n">
        <v>1</v>
      </c>
      <c r="K167" s="75" t="n">
        <v>0</v>
      </c>
      <c r="L167" s="75" t="n">
        <v>0</v>
      </c>
      <c r="M167" s="75" t="n">
        <v>0</v>
      </c>
      <c r="N167" s="75" t="n">
        <v>0</v>
      </c>
      <c r="O167" s="75" t="n">
        <v>0</v>
      </c>
      <c r="P167" s="75" t="n">
        <v>0</v>
      </c>
      <c r="Q167" s="75" t="n">
        <v>0</v>
      </c>
      <c r="R167" s="74" t="inlineStr">
        <is>
          <t>Sapi perah</t>
        </is>
      </c>
      <c r="S167" s="75" t="n">
        <v>0</v>
      </c>
      <c r="T167" s="75" t="n">
        <v>1</v>
      </c>
      <c r="U167" s="75" t="n">
        <v>0</v>
      </c>
      <c r="V167" s="75" t="n">
        <v>0</v>
      </c>
      <c r="W167" s="75" t="n">
        <v>0</v>
      </c>
      <c r="X167" s="75" t="n">
        <v>0</v>
      </c>
      <c r="Y167" s="75" t="n">
        <v>0</v>
      </c>
      <c r="Z167" s="75" t="n">
        <v>0</v>
      </c>
      <c r="AA167" s="75" t="n">
        <v>0</v>
      </c>
      <c r="AB167" s="74" t="inlineStr">
        <is>
          <t>Tidak ada</t>
        </is>
      </c>
      <c r="AC167" s="75" t="n">
        <v>0</v>
      </c>
      <c r="AD167" s="75" t="n">
        <v>0</v>
      </c>
      <c r="AE167" s="75" t="n">
        <v>0</v>
      </c>
      <c r="AF167" s="75" t="n">
        <v>0</v>
      </c>
      <c r="AG167" s="75" t="n">
        <v>0</v>
      </c>
      <c r="AH167" s="75" t="n">
        <v>0</v>
      </c>
      <c r="AI167" s="75" t="n">
        <v>0</v>
      </c>
      <c r="AJ167" s="75" t="n">
        <v>0</v>
      </c>
      <c r="AK167" s="75" t="n">
        <v>1</v>
      </c>
      <c r="AL167" s="74" t="n"/>
      <c r="AM167" s="74" t="n"/>
      <c r="AN167" s="75" t="n">
        <v>3</v>
      </c>
      <c r="AO167" s="74" t="n"/>
      <c r="AP167" s="74" t="n"/>
      <c r="AQ167" s="74" t="n"/>
      <c r="AR167" s="74" t="n"/>
      <c r="AS167" s="74" t="n"/>
      <c r="AT167" s="74" t="n"/>
      <c r="AU167" s="74" t="n"/>
      <c r="AV167" s="74" t="n"/>
      <c r="AW167" s="75" t="n">
        <v>3</v>
      </c>
      <c r="AX167" s="74" t="n"/>
      <c r="AY167" s="74" t="n"/>
      <c r="AZ167" s="74" t="n"/>
      <c r="BA167" s="74" t="n"/>
      <c r="BB167" s="74" t="n"/>
      <c r="BC167" s="74" t="n"/>
      <c r="BD167" s="74" t="n"/>
      <c r="BE167" s="74" t="n"/>
      <c r="BF167" s="74" t="n"/>
      <c r="BG167" s="74" t="n"/>
      <c r="BH167" s="74" t="n"/>
      <c r="BI167" s="74" t="n"/>
      <c r="BJ167" s="74" t="n"/>
      <c r="BK167" s="74" t="n"/>
      <c r="BL167" s="74" t="n"/>
      <c r="BM167" s="74" t="n"/>
      <c r="BN167" s="74" t="n"/>
      <c r="BO167" s="74" t="n"/>
      <c r="BP167" s="74" t="n"/>
      <c r="BQ167" s="74" t="n"/>
      <c r="BR167" s="74" t="n"/>
      <c r="BS167" s="74" t="n"/>
      <c r="BT167" s="74" t="n"/>
      <c r="BU167" s="74" t="n"/>
      <c r="BV167" s="74" t="n"/>
      <c r="BW167" s="74" t="n"/>
      <c r="BX167" s="74" t="n"/>
      <c r="BY167" s="74" t="n"/>
      <c r="BZ167" s="74" t="n"/>
      <c r="CA167" s="74" t="n"/>
      <c r="CB167" s="74" t="n"/>
      <c r="CC167" s="74" t="n"/>
      <c r="CD167" s="74" t="n"/>
      <c r="CE167" s="74" t="n"/>
      <c r="CF167" s="74" t="n"/>
      <c r="CG167" s="74" t="n"/>
      <c r="CH167" s="74" t="n"/>
      <c r="CI167" s="74" t="n"/>
      <c r="CJ167" s="74" t="inlineStr">
        <is>
          <t>0</t>
        </is>
      </c>
      <c r="CK167" s="75" t="n">
        <v>696697128</v>
      </c>
      <c r="CL167" s="74" t="inlineStr">
        <is>
          <t>c950329c-033d-4857-9f9d-c25059acefa6</t>
        </is>
      </c>
      <c r="CM167" s="72" t="n">
        <v>46095.61128472222</v>
      </c>
      <c r="CN167" s="74" t="n"/>
      <c r="CO167" s="74" t="n"/>
      <c r="CP167" s="74" t="inlineStr">
        <is>
          <t>submitted_via_web</t>
        </is>
      </c>
      <c r="CQ167" s="74" t="n"/>
      <c r="CR167" s="74" t="inlineStr">
        <is>
          <t>voP5hd3TJJNzzneN7cP2D6</t>
        </is>
      </c>
      <c r="CS167" s="74" t="n"/>
      <c r="CT167" s="74" t="inlineStr">
        <is>
          <t>uuid:c950329c-033d-4857-9f9d-c25059acefa6</t>
        </is>
      </c>
      <c r="CU167" s="75" t="n">
        <v>166</v>
      </c>
    </row>
    <row r="168">
      <c r="A168" s="72" t="n">
        <v>46095.90297364583</v>
      </c>
      <c r="B168" s="72" t="n">
        <v>46095.90391208333</v>
      </c>
      <c r="C168" s="74" t="inlineStr">
        <is>
          <t>Martono saimin</t>
        </is>
      </c>
      <c r="D168" s="74" t="inlineStr">
        <is>
          <t>Jawa Tengah</t>
        </is>
      </c>
      <c r="E168" s="74" t="inlineStr">
        <is>
          <t>Semarang</t>
        </is>
      </c>
      <c r="F168" s="74" t="inlineStr">
        <is>
          <t>Getasan</t>
        </is>
      </c>
      <c r="G168" s="74" t="inlineStr">
        <is>
          <t>QTP0102</t>
        </is>
      </c>
      <c r="H168" s="74" t="inlineStr">
        <is>
          <t>Sapi perah</t>
        </is>
      </c>
      <c r="I168" s="75" t="n">
        <v>0</v>
      </c>
      <c r="J168" s="75" t="n">
        <v>1</v>
      </c>
      <c r="K168" s="75" t="n">
        <v>0</v>
      </c>
      <c r="L168" s="75" t="n">
        <v>0</v>
      </c>
      <c r="M168" s="75" t="n">
        <v>0</v>
      </c>
      <c r="N168" s="75" t="n">
        <v>0</v>
      </c>
      <c r="O168" s="75" t="n">
        <v>0</v>
      </c>
      <c r="P168" s="75" t="n">
        <v>0</v>
      </c>
      <c r="Q168" s="75" t="n">
        <v>0</v>
      </c>
      <c r="R168" s="74" t="inlineStr">
        <is>
          <t>Sapi perah</t>
        </is>
      </c>
      <c r="S168" s="75" t="n">
        <v>0</v>
      </c>
      <c r="T168" s="75" t="n">
        <v>1</v>
      </c>
      <c r="U168" s="75" t="n">
        <v>0</v>
      </c>
      <c r="V168" s="75" t="n">
        <v>0</v>
      </c>
      <c r="W168" s="75" t="n">
        <v>0</v>
      </c>
      <c r="X168" s="75" t="n">
        <v>0</v>
      </c>
      <c r="Y168" s="75" t="n">
        <v>0</v>
      </c>
      <c r="Z168" s="75" t="n">
        <v>0</v>
      </c>
      <c r="AA168" s="75" t="n">
        <v>0</v>
      </c>
      <c r="AB168" s="74" t="inlineStr">
        <is>
          <t>Tidak ada</t>
        </is>
      </c>
      <c r="AC168" s="75" t="n">
        <v>0</v>
      </c>
      <c r="AD168" s="75" t="n">
        <v>0</v>
      </c>
      <c r="AE168" s="75" t="n">
        <v>0</v>
      </c>
      <c r="AF168" s="75" t="n">
        <v>0</v>
      </c>
      <c r="AG168" s="75" t="n">
        <v>0</v>
      </c>
      <c r="AH168" s="75" t="n">
        <v>0</v>
      </c>
      <c r="AI168" s="75" t="n">
        <v>0</v>
      </c>
      <c r="AJ168" s="75" t="n">
        <v>0</v>
      </c>
      <c r="AK168" s="75" t="n">
        <v>1</v>
      </c>
      <c r="AL168" s="74" t="n"/>
      <c r="AM168" s="74" t="n"/>
      <c r="AN168" s="75" t="n">
        <v>4</v>
      </c>
      <c r="AO168" s="74" t="n"/>
      <c r="AP168" s="74" t="n"/>
      <c r="AQ168" s="74" t="n"/>
      <c r="AR168" s="74" t="n"/>
      <c r="AS168" s="74" t="n"/>
      <c r="AT168" s="74" t="n"/>
      <c r="AU168" s="74" t="n"/>
      <c r="AV168" s="74" t="n"/>
      <c r="AW168" s="75" t="n">
        <v>4</v>
      </c>
      <c r="AX168" s="74" t="n"/>
      <c r="AY168" s="74" t="n"/>
      <c r="AZ168" s="74" t="n"/>
      <c r="BA168" s="74" t="n"/>
      <c r="BB168" s="74" t="n"/>
      <c r="BC168" s="74" t="n"/>
      <c r="BD168" s="74" t="n"/>
      <c r="BE168" s="74" t="n"/>
      <c r="BF168" s="74" t="n"/>
      <c r="BG168" s="74" t="n"/>
      <c r="BH168" s="74" t="n"/>
      <c r="BI168" s="74" t="n"/>
      <c r="BJ168" s="74" t="n"/>
      <c r="BK168" s="74" t="n"/>
      <c r="BL168" s="74" t="n"/>
      <c r="BM168" s="74" t="n"/>
      <c r="BN168" s="74" t="n"/>
      <c r="BO168" s="74" t="n"/>
      <c r="BP168" s="74" t="n"/>
      <c r="BQ168" s="74" t="n"/>
      <c r="BR168" s="74" t="n"/>
      <c r="BS168" s="74" t="n"/>
      <c r="BT168" s="74" t="n"/>
      <c r="BU168" s="74" t="n"/>
      <c r="BV168" s="74" t="n"/>
      <c r="BW168" s="74" t="n"/>
      <c r="BX168" s="74" t="n"/>
      <c r="BY168" s="74" t="n"/>
      <c r="BZ168" s="74" t="n"/>
      <c r="CA168" s="74" t="n"/>
      <c r="CB168" s="74" t="n"/>
      <c r="CC168" s="74" t="n"/>
      <c r="CD168" s="74" t="n"/>
      <c r="CE168" s="74" t="n"/>
      <c r="CF168" s="74" t="n"/>
      <c r="CG168" s="74" t="n"/>
      <c r="CH168" s="74" t="n"/>
      <c r="CI168" s="74" t="n"/>
      <c r="CJ168" s="74" t="inlineStr">
        <is>
          <t>0</t>
        </is>
      </c>
      <c r="CK168" s="75" t="n">
        <v>696697989</v>
      </c>
      <c r="CL168" s="74" t="inlineStr">
        <is>
          <t>d4bdb530-2e21-4cd4-860b-b064dddcaf98</t>
        </is>
      </c>
      <c r="CM168" s="72" t="n">
        <v>46095.61234953703</v>
      </c>
      <c r="CN168" s="74" t="n"/>
      <c r="CO168" s="74" t="n"/>
      <c r="CP168" s="74" t="inlineStr">
        <is>
          <t>submitted_via_web</t>
        </is>
      </c>
      <c r="CQ168" s="74" t="n"/>
      <c r="CR168" s="74" t="inlineStr">
        <is>
          <t>voP5hd3TJJNzzneN7cP2D6</t>
        </is>
      </c>
      <c r="CS168" s="74" t="n"/>
      <c r="CT168" s="74" t="inlineStr">
        <is>
          <t>uuid:d4bdb530-2e21-4cd4-860b-b064dddcaf98</t>
        </is>
      </c>
      <c r="CU168" s="75" t="n">
        <v>167</v>
      </c>
    </row>
    <row r="169">
      <c r="A169" s="72" t="n">
        <v>46095.90391253472</v>
      </c>
      <c r="B169" s="72" t="n">
        <v>46095.90485525463</v>
      </c>
      <c r="C169" s="74" t="inlineStr">
        <is>
          <t>Salamin</t>
        </is>
      </c>
      <c r="D169" s="74" t="inlineStr">
        <is>
          <t>Jawa Tengah</t>
        </is>
      </c>
      <c r="E169" s="74" t="inlineStr">
        <is>
          <t>Semarang</t>
        </is>
      </c>
      <c r="F169" s="74" t="inlineStr">
        <is>
          <t>Getasan</t>
        </is>
      </c>
      <c r="G169" s="74" t="inlineStr">
        <is>
          <t>ONP0341</t>
        </is>
      </c>
      <c r="H169" s="74" t="inlineStr">
        <is>
          <t>Sapi perah</t>
        </is>
      </c>
      <c r="I169" s="75" t="n">
        <v>0</v>
      </c>
      <c r="J169" s="75" t="n">
        <v>1</v>
      </c>
      <c r="K169" s="75" t="n">
        <v>0</v>
      </c>
      <c r="L169" s="75" t="n">
        <v>0</v>
      </c>
      <c r="M169" s="75" t="n">
        <v>0</v>
      </c>
      <c r="N169" s="75" t="n">
        <v>0</v>
      </c>
      <c r="O169" s="75" t="n">
        <v>0</v>
      </c>
      <c r="P169" s="75" t="n">
        <v>0</v>
      </c>
      <c r="Q169" s="75" t="n">
        <v>0</v>
      </c>
      <c r="R169" s="74" t="inlineStr">
        <is>
          <t>Sapi perah</t>
        </is>
      </c>
      <c r="S169" s="75" t="n">
        <v>0</v>
      </c>
      <c r="T169" s="75" t="n">
        <v>1</v>
      </c>
      <c r="U169" s="75" t="n">
        <v>0</v>
      </c>
      <c r="V169" s="75" t="n">
        <v>0</v>
      </c>
      <c r="W169" s="75" t="n">
        <v>0</v>
      </c>
      <c r="X169" s="75" t="n">
        <v>0</v>
      </c>
      <c r="Y169" s="75" t="n">
        <v>0</v>
      </c>
      <c r="Z169" s="75" t="n">
        <v>0</v>
      </c>
      <c r="AA169" s="75" t="n">
        <v>0</v>
      </c>
      <c r="AB169" s="74" t="inlineStr">
        <is>
          <t>Tidak ada</t>
        </is>
      </c>
      <c r="AC169" s="75" t="n">
        <v>0</v>
      </c>
      <c r="AD169" s="75" t="n">
        <v>0</v>
      </c>
      <c r="AE169" s="75" t="n">
        <v>0</v>
      </c>
      <c r="AF169" s="75" t="n">
        <v>0</v>
      </c>
      <c r="AG169" s="75" t="n">
        <v>0</v>
      </c>
      <c r="AH169" s="75" t="n">
        <v>0</v>
      </c>
      <c r="AI169" s="75" t="n">
        <v>0</v>
      </c>
      <c r="AJ169" s="75" t="n">
        <v>0</v>
      </c>
      <c r="AK169" s="75" t="n">
        <v>1</v>
      </c>
      <c r="AL169" s="74" t="n"/>
      <c r="AM169" s="74" t="n"/>
      <c r="AN169" s="75" t="n">
        <v>6</v>
      </c>
      <c r="AO169" s="74" t="n"/>
      <c r="AP169" s="74" t="n"/>
      <c r="AQ169" s="74" t="n"/>
      <c r="AR169" s="74" t="n"/>
      <c r="AS169" s="74" t="n"/>
      <c r="AT169" s="74" t="n"/>
      <c r="AU169" s="74" t="n"/>
      <c r="AV169" s="74" t="n"/>
      <c r="AW169" s="75" t="n">
        <v>6</v>
      </c>
      <c r="AX169" s="74" t="n"/>
      <c r="AY169" s="74" t="n"/>
      <c r="AZ169" s="74" t="n"/>
      <c r="BA169" s="74" t="n"/>
      <c r="BB169" s="74" t="n"/>
      <c r="BC169" s="74" t="n"/>
      <c r="BD169" s="74" t="n"/>
      <c r="BE169" s="74" t="n"/>
      <c r="BF169" s="74" t="n"/>
      <c r="BG169" s="74" t="n"/>
      <c r="BH169" s="74" t="n"/>
      <c r="BI169" s="74" t="n"/>
      <c r="BJ169" s="74" t="n"/>
      <c r="BK169" s="74" t="n"/>
      <c r="BL169" s="74" t="n"/>
      <c r="BM169" s="74" t="n"/>
      <c r="BN169" s="74" t="n"/>
      <c r="BO169" s="74" t="n"/>
      <c r="BP169" s="74" t="n"/>
      <c r="BQ169" s="74" t="n"/>
      <c r="BR169" s="74" t="n"/>
      <c r="BS169" s="74" t="n"/>
      <c r="BT169" s="74" t="n"/>
      <c r="BU169" s="74" t="n"/>
      <c r="BV169" s="74" t="n"/>
      <c r="BW169" s="74" t="n"/>
      <c r="BX169" s="74" t="n"/>
      <c r="BY169" s="74" t="n"/>
      <c r="BZ169" s="74" t="n"/>
      <c r="CA169" s="74" t="n"/>
      <c r="CB169" s="74" t="n"/>
      <c r="CC169" s="74" t="n"/>
      <c r="CD169" s="74" t="n"/>
      <c r="CE169" s="74" t="n"/>
      <c r="CF169" s="74" t="n"/>
      <c r="CG169" s="74" t="n"/>
      <c r="CH169" s="74" t="n"/>
      <c r="CI169" s="74" t="n"/>
      <c r="CJ169" s="74" t="inlineStr">
        <is>
          <t>0</t>
        </is>
      </c>
      <c r="CK169" s="75" t="n">
        <v>696698618</v>
      </c>
      <c r="CL169" s="74" t="inlineStr">
        <is>
          <t>e7f00c8f-f052-4d33-8722-2f8fd44d889b</t>
        </is>
      </c>
      <c r="CM169" s="72" t="n">
        <v>46095.61315972222</v>
      </c>
      <c r="CN169" s="74" t="n"/>
      <c r="CO169" s="74" t="n"/>
      <c r="CP169" s="74" t="inlineStr">
        <is>
          <t>submitted_via_web</t>
        </is>
      </c>
      <c r="CQ169" s="74" t="n"/>
      <c r="CR169" s="74" t="inlineStr">
        <is>
          <t>voP5hd3TJJNzzneN7cP2D6</t>
        </is>
      </c>
      <c r="CS169" s="74" t="n"/>
      <c r="CT169" s="74" t="inlineStr">
        <is>
          <t>uuid:e7f00c8f-f052-4d33-8722-2f8fd44d889b</t>
        </is>
      </c>
      <c r="CU169" s="75" t="n">
        <v>168</v>
      </c>
    </row>
    <row r="170">
      <c r="A170" s="72" t="n">
        <v>46095.90485576389</v>
      </c>
      <c r="B170" s="72" t="n">
        <v>46095.90588940973</v>
      </c>
      <c r="C170" s="74" t="inlineStr">
        <is>
          <t>PARMAN</t>
        </is>
      </c>
      <c r="D170" s="74" t="inlineStr">
        <is>
          <t>Jawa Tengah</t>
        </is>
      </c>
      <c r="E170" s="74" t="inlineStr">
        <is>
          <t>Semarang</t>
        </is>
      </c>
      <c r="F170" s="74" t="inlineStr">
        <is>
          <t>Gerasan</t>
        </is>
      </c>
      <c r="G170" s="74" t="inlineStr">
        <is>
          <t>ONP0303</t>
        </is>
      </c>
      <c r="H170" s="74" t="inlineStr">
        <is>
          <t>Sapi perah</t>
        </is>
      </c>
      <c r="I170" s="75" t="n">
        <v>0</v>
      </c>
      <c r="J170" s="75" t="n">
        <v>1</v>
      </c>
      <c r="K170" s="75" t="n">
        <v>0</v>
      </c>
      <c r="L170" s="75" t="n">
        <v>0</v>
      </c>
      <c r="M170" s="75" t="n">
        <v>0</v>
      </c>
      <c r="N170" s="75" t="n">
        <v>0</v>
      </c>
      <c r="O170" s="75" t="n">
        <v>0</v>
      </c>
      <c r="P170" s="75" t="n">
        <v>0</v>
      </c>
      <c r="Q170" s="75" t="n">
        <v>0</v>
      </c>
      <c r="R170" s="74" t="inlineStr">
        <is>
          <t>Sapi perah</t>
        </is>
      </c>
      <c r="S170" s="75" t="n">
        <v>0</v>
      </c>
      <c r="T170" s="75" t="n">
        <v>1</v>
      </c>
      <c r="U170" s="75" t="n">
        <v>0</v>
      </c>
      <c r="V170" s="75" t="n">
        <v>0</v>
      </c>
      <c r="W170" s="75" t="n">
        <v>0</v>
      </c>
      <c r="X170" s="75" t="n">
        <v>0</v>
      </c>
      <c r="Y170" s="75" t="n">
        <v>0</v>
      </c>
      <c r="Z170" s="75" t="n">
        <v>0</v>
      </c>
      <c r="AA170" s="75" t="n">
        <v>0</v>
      </c>
      <c r="AB170" s="74" t="inlineStr">
        <is>
          <t>Tidak ada</t>
        </is>
      </c>
      <c r="AC170" s="75" t="n">
        <v>0</v>
      </c>
      <c r="AD170" s="75" t="n">
        <v>0</v>
      </c>
      <c r="AE170" s="75" t="n">
        <v>0</v>
      </c>
      <c r="AF170" s="75" t="n">
        <v>0</v>
      </c>
      <c r="AG170" s="75" t="n">
        <v>0</v>
      </c>
      <c r="AH170" s="75" t="n">
        <v>0</v>
      </c>
      <c r="AI170" s="75" t="n">
        <v>0</v>
      </c>
      <c r="AJ170" s="75" t="n">
        <v>0</v>
      </c>
      <c r="AK170" s="75" t="n">
        <v>1</v>
      </c>
      <c r="AL170" s="74" t="n"/>
      <c r="AM170" s="74" t="n"/>
      <c r="AN170" s="75" t="n">
        <v>3</v>
      </c>
      <c r="AO170" s="74" t="n"/>
      <c r="AP170" s="74" t="n"/>
      <c r="AQ170" s="74" t="n"/>
      <c r="AR170" s="74" t="n"/>
      <c r="AS170" s="74" t="n"/>
      <c r="AT170" s="74" t="n"/>
      <c r="AU170" s="74" t="n"/>
      <c r="AV170" s="74" t="n"/>
      <c r="AW170" s="75" t="n">
        <v>3</v>
      </c>
      <c r="AX170" s="74" t="n"/>
      <c r="AY170" s="74" t="n"/>
      <c r="AZ170" s="74" t="n"/>
      <c r="BA170" s="74" t="n"/>
      <c r="BB170" s="74" t="n"/>
      <c r="BC170" s="74" t="n"/>
      <c r="BD170" s="74" t="n"/>
      <c r="BE170" s="74" t="n"/>
      <c r="BF170" s="74" t="n"/>
      <c r="BG170" s="74" t="n"/>
      <c r="BH170" s="74" t="n"/>
      <c r="BI170" s="74" t="n"/>
      <c r="BJ170" s="74" t="n"/>
      <c r="BK170" s="74" t="n"/>
      <c r="BL170" s="74" t="n"/>
      <c r="BM170" s="74" t="n"/>
      <c r="BN170" s="74" t="n"/>
      <c r="BO170" s="74" t="n"/>
      <c r="BP170" s="74" t="n"/>
      <c r="BQ170" s="74" t="n"/>
      <c r="BR170" s="74" t="n"/>
      <c r="BS170" s="74" t="n"/>
      <c r="BT170" s="74" t="n"/>
      <c r="BU170" s="74" t="n"/>
      <c r="BV170" s="74" t="n"/>
      <c r="BW170" s="74" t="n"/>
      <c r="BX170" s="74" t="n"/>
      <c r="BY170" s="74" t="n"/>
      <c r="BZ170" s="74" t="n"/>
      <c r="CA170" s="74" t="n"/>
      <c r="CB170" s="74" t="n"/>
      <c r="CC170" s="74" t="n"/>
      <c r="CD170" s="74" t="n"/>
      <c r="CE170" s="74" t="n"/>
      <c r="CF170" s="74" t="n"/>
      <c r="CG170" s="74" t="n"/>
      <c r="CH170" s="74" t="n"/>
      <c r="CI170" s="74" t="n"/>
      <c r="CJ170" s="74" t="n"/>
      <c r="CK170" s="75" t="n">
        <v>696699370</v>
      </c>
      <c r="CL170" s="74" t="inlineStr">
        <is>
          <t>9bede525-5b09-4c55-8fee-d8b8c75af34e</t>
        </is>
      </c>
      <c r="CM170" s="72" t="n">
        <v>46095.61420138889</v>
      </c>
      <c r="CN170" s="74" t="n"/>
      <c r="CO170" s="74" t="n"/>
      <c r="CP170" s="74" t="inlineStr">
        <is>
          <t>submitted_via_web</t>
        </is>
      </c>
      <c r="CQ170" s="74" t="n"/>
      <c r="CR170" s="74" t="inlineStr">
        <is>
          <t>voP5hd3TJJNzzneN7cP2D6</t>
        </is>
      </c>
      <c r="CS170" s="74" t="n"/>
      <c r="CT170" s="74" t="inlineStr">
        <is>
          <t>uuid:9bede525-5b09-4c55-8fee-d8b8c75af34e</t>
        </is>
      </c>
      <c r="CU170" s="75" t="n">
        <v>169</v>
      </c>
    </row>
    <row r="171">
      <c r="A171" s="72" t="n">
        <v>46095.9058903125</v>
      </c>
      <c r="B171" s="72" t="n">
        <v>46095.90675079861</v>
      </c>
      <c r="C171" s="74" t="inlineStr">
        <is>
          <t>Saman</t>
        </is>
      </c>
      <c r="D171" s="74" t="inlineStr">
        <is>
          <t>Jawa Tengah</t>
        </is>
      </c>
      <c r="E171" s="74" t="inlineStr">
        <is>
          <t>Swmarang</t>
        </is>
      </c>
      <c r="F171" s="74" t="inlineStr">
        <is>
          <t>Getasan</t>
        </is>
      </c>
      <c r="G171" s="74" t="inlineStr">
        <is>
          <t>ONP0311</t>
        </is>
      </c>
      <c r="H171" s="74" t="inlineStr">
        <is>
          <t>Sapi perah</t>
        </is>
      </c>
      <c r="I171" s="75" t="n">
        <v>0</v>
      </c>
      <c r="J171" s="75" t="n">
        <v>1</v>
      </c>
      <c r="K171" s="75" t="n">
        <v>0</v>
      </c>
      <c r="L171" s="75" t="n">
        <v>0</v>
      </c>
      <c r="M171" s="75" t="n">
        <v>0</v>
      </c>
      <c r="N171" s="75" t="n">
        <v>0</v>
      </c>
      <c r="O171" s="75" t="n">
        <v>0</v>
      </c>
      <c r="P171" s="75" t="n">
        <v>0</v>
      </c>
      <c r="Q171" s="75" t="n">
        <v>0</v>
      </c>
      <c r="R171" s="74" t="inlineStr">
        <is>
          <t>Sapi perah</t>
        </is>
      </c>
      <c r="S171" s="75" t="n">
        <v>0</v>
      </c>
      <c r="T171" s="75" t="n">
        <v>1</v>
      </c>
      <c r="U171" s="75" t="n">
        <v>0</v>
      </c>
      <c r="V171" s="75" t="n">
        <v>0</v>
      </c>
      <c r="W171" s="75" t="n">
        <v>0</v>
      </c>
      <c r="X171" s="75" t="n">
        <v>0</v>
      </c>
      <c r="Y171" s="75" t="n">
        <v>0</v>
      </c>
      <c r="Z171" s="75" t="n">
        <v>0</v>
      </c>
      <c r="AA171" s="75" t="n">
        <v>0</v>
      </c>
      <c r="AB171" s="74" t="inlineStr">
        <is>
          <t>Tidak ada</t>
        </is>
      </c>
      <c r="AC171" s="75" t="n">
        <v>0</v>
      </c>
      <c r="AD171" s="75" t="n">
        <v>0</v>
      </c>
      <c r="AE171" s="75" t="n">
        <v>0</v>
      </c>
      <c r="AF171" s="75" t="n">
        <v>0</v>
      </c>
      <c r="AG171" s="75" t="n">
        <v>0</v>
      </c>
      <c r="AH171" s="75" t="n">
        <v>0</v>
      </c>
      <c r="AI171" s="75" t="n">
        <v>0</v>
      </c>
      <c r="AJ171" s="75" t="n">
        <v>0</v>
      </c>
      <c r="AK171" s="75" t="n">
        <v>1</v>
      </c>
      <c r="AL171" s="74" t="n"/>
      <c r="AM171" s="74" t="n"/>
      <c r="AN171" s="75" t="n">
        <v>1</v>
      </c>
      <c r="AO171" s="74" t="n"/>
      <c r="AP171" s="74" t="n"/>
      <c r="AQ171" s="74" t="n"/>
      <c r="AR171" s="74" t="n"/>
      <c r="AS171" s="74" t="n"/>
      <c r="AT171" s="74" t="n"/>
      <c r="AU171" s="74" t="n"/>
      <c r="AV171" s="74" t="n"/>
      <c r="AW171" s="75" t="n">
        <v>1</v>
      </c>
      <c r="AX171" s="74" t="n"/>
      <c r="AY171" s="74" t="n"/>
      <c r="AZ171" s="74" t="n"/>
      <c r="BA171" s="74" t="n"/>
      <c r="BB171" s="74" t="n"/>
      <c r="BC171" s="74" t="n"/>
      <c r="BD171" s="74" t="n"/>
      <c r="BE171" s="74" t="n"/>
      <c r="BF171" s="74" t="n"/>
      <c r="BG171" s="74" t="n"/>
      <c r="BH171" s="74" t="n"/>
      <c r="BI171" s="74" t="n"/>
      <c r="BJ171" s="74" t="n"/>
      <c r="BK171" s="74" t="n"/>
      <c r="BL171" s="74" t="n"/>
      <c r="BM171" s="74" t="n"/>
      <c r="BN171" s="74" t="n"/>
      <c r="BO171" s="74" t="n"/>
      <c r="BP171" s="74" t="n"/>
      <c r="BQ171" s="74" t="n"/>
      <c r="BR171" s="74" t="n"/>
      <c r="BS171" s="74" t="n"/>
      <c r="BT171" s="74" t="n"/>
      <c r="BU171" s="74" t="n"/>
      <c r="BV171" s="74" t="n"/>
      <c r="BW171" s="74" t="n"/>
      <c r="BX171" s="74" t="n"/>
      <c r="BY171" s="74" t="n"/>
      <c r="BZ171" s="74" t="n"/>
      <c r="CA171" s="74" t="n"/>
      <c r="CB171" s="74" t="n"/>
      <c r="CC171" s="74" t="n"/>
      <c r="CD171" s="74" t="n"/>
      <c r="CE171" s="74" t="n"/>
      <c r="CF171" s="74" t="n"/>
      <c r="CG171" s="74" t="n"/>
      <c r="CH171" s="74" t="n"/>
      <c r="CI171" s="74" t="n"/>
      <c r="CJ171" s="74" t="inlineStr">
        <is>
          <t>0</t>
        </is>
      </c>
      <c r="CK171" s="75" t="n">
        <v>696700118</v>
      </c>
      <c r="CL171" s="74" t="inlineStr">
        <is>
          <t>6117f971-c719-4b3c-b6b0-705b3ff18686</t>
        </is>
      </c>
      <c r="CM171" s="72" t="n">
        <v>46095.61505787037</v>
      </c>
      <c r="CN171" s="74" t="n"/>
      <c r="CO171" s="74" t="n"/>
      <c r="CP171" s="74" t="inlineStr">
        <is>
          <t>submitted_via_web</t>
        </is>
      </c>
      <c r="CQ171" s="74" t="n"/>
      <c r="CR171" s="74" t="inlineStr">
        <is>
          <t>voP5hd3TJJNzzneN7cP2D6</t>
        </is>
      </c>
      <c r="CS171" s="74" t="n"/>
      <c r="CT171" s="74" t="inlineStr">
        <is>
          <t>uuid:6117f971-c719-4b3c-b6b0-705b3ff18686</t>
        </is>
      </c>
      <c r="CU171" s="75" t="n">
        <v>170</v>
      </c>
    </row>
    <row r="172">
      <c r="A172" s="72" t="n">
        <v>46095.90675128473</v>
      </c>
      <c r="B172" s="72" t="n">
        <v>46095.90778340278</v>
      </c>
      <c r="C172" s="74" t="inlineStr">
        <is>
          <t>Nur ariyanto</t>
        </is>
      </c>
      <c r="D172" s="74" t="inlineStr">
        <is>
          <t>Jawa Tengah</t>
        </is>
      </c>
      <c r="E172" s="74" t="inlineStr">
        <is>
          <t>Semarang</t>
        </is>
      </c>
      <c r="F172" s="74" t="inlineStr">
        <is>
          <t>Getasan</t>
        </is>
      </c>
      <c r="G172" s="74" t="inlineStr">
        <is>
          <t>ONP0401</t>
        </is>
      </c>
      <c r="H172" s="74" t="inlineStr">
        <is>
          <t>Sapi perah</t>
        </is>
      </c>
      <c r="I172" s="75" t="n">
        <v>0</v>
      </c>
      <c r="J172" s="75" t="n">
        <v>1</v>
      </c>
      <c r="K172" s="75" t="n">
        <v>0</v>
      </c>
      <c r="L172" s="75" t="n">
        <v>0</v>
      </c>
      <c r="M172" s="75" t="n">
        <v>0</v>
      </c>
      <c r="N172" s="75" t="n">
        <v>0</v>
      </c>
      <c r="O172" s="75" t="n">
        <v>0</v>
      </c>
      <c r="P172" s="75" t="n">
        <v>0</v>
      </c>
      <c r="Q172" s="75" t="n">
        <v>0</v>
      </c>
      <c r="R172" s="74" t="inlineStr">
        <is>
          <t>Sapi perah</t>
        </is>
      </c>
      <c r="S172" s="75" t="n">
        <v>0</v>
      </c>
      <c r="T172" s="75" t="n">
        <v>1</v>
      </c>
      <c r="U172" s="75" t="n">
        <v>0</v>
      </c>
      <c r="V172" s="75" t="n">
        <v>0</v>
      </c>
      <c r="W172" s="75" t="n">
        <v>0</v>
      </c>
      <c r="X172" s="75" t="n">
        <v>0</v>
      </c>
      <c r="Y172" s="75" t="n">
        <v>0</v>
      </c>
      <c r="Z172" s="75" t="n">
        <v>0</v>
      </c>
      <c r="AA172" s="75" t="n">
        <v>0</v>
      </c>
      <c r="AB172" s="74" t="inlineStr">
        <is>
          <t>Tidak ada</t>
        </is>
      </c>
      <c r="AC172" s="75" t="n">
        <v>0</v>
      </c>
      <c r="AD172" s="75" t="n">
        <v>0</v>
      </c>
      <c r="AE172" s="75" t="n">
        <v>0</v>
      </c>
      <c r="AF172" s="75" t="n">
        <v>0</v>
      </c>
      <c r="AG172" s="75" t="n">
        <v>0</v>
      </c>
      <c r="AH172" s="75" t="n">
        <v>0</v>
      </c>
      <c r="AI172" s="75" t="n">
        <v>0</v>
      </c>
      <c r="AJ172" s="75" t="n">
        <v>0</v>
      </c>
      <c r="AK172" s="75" t="n">
        <v>1</v>
      </c>
      <c r="AL172" s="74" t="n"/>
      <c r="AM172" s="74" t="n"/>
      <c r="AN172" s="75" t="n">
        <v>5</v>
      </c>
      <c r="AO172" s="74" t="n"/>
      <c r="AP172" s="74" t="n"/>
      <c r="AQ172" s="74" t="n"/>
      <c r="AR172" s="74" t="n"/>
      <c r="AS172" s="74" t="n"/>
      <c r="AT172" s="74" t="n"/>
      <c r="AU172" s="74" t="n"/>
      <c r="AV172" s="74" t="n"/>
      <c r="AW172" s="75" t="n">
        <v>5</v>
      </c>
      <c r="AX172" s="74" t="n"/>
      <c r="AY172" s="74" t="n"/>
      <c r="AZ172" s="74" t="n"/>
      <c r="BA172" s="74" t="n"/>
      <c r="BB172" s="74" t="n"/>
      <c r="BC172" s="74" t="n"/>
      <c r="BD172" s="74" t="n"/>
      <c r="BE172" s="74" t="n"/>
      <c r="BF172" s="74" t="n"/>
      <c r="BG172" s="74" t="n"/>
      <c r="BH172" s="74" t="n"/>
      <c r="BI172" s="74" t="n"/>
      <c r="BJ172" s="74" t="n"/>
      <c r="BK172" s="74" t="n"/>
      <c r="BL172" s="74" t="n"/>
      <c r="BM172" s="74" t="n"/>
      <c r="BN172" s="74" t="n"/>
      <c r="BO172" s="74" t="n"/>
      <c r="BP172" s="74" t="n"/>
      <c r="BQ172" s="74" t="n"/>
      <c r="BR172" s="74" t="n"/>
      <c r="BS172" s="74" t="n"/>
      <c r="BT172" s="74" t="n"/>
      <c r="BU172" s="74" t="n"/>
      <c r="BV172" s="74" t="n"/>
      <c r="BW172" s="74" t="n"/>
      <c r="BX172" s="74" t="n"/>
      <c r="BY172" s="74" t="n"/>
      <c r="BZ172" s="74" t="n"/>
      <c r="CA172" s="74" t="n"/>
      <c r="CB172" s="74" t="n"/>
      <c r="CC172" s="74" t="n"/>
      <c r="CD172" s="74" t="n"/>
      <c r="CE172" s="74" t="n"/>
      <c r="CF172" s="74" t="n"/>
      <c r="CG172" s="74" t="n"/>
      <c r="CH172" s="74" t="n"/>
      <c r="CI172" s="74" t="n"/>
      <c r="CJ172" s="74" t="inlineStr">
        <is>
          <t>0</t>
        </is>
      </c>
      <c r="CK172" s="75" t="n">
        <v>696700961</v>
      </c>
      <c r="CL172" s="74" t="inlineStr">
        <is>
          <t>9591cd75-822b-4c3b-97e9-08ef66a3b5ef</t>
        </is>
      </c>
      <c r="CM172" s="72" t="n">
        <v>46095.61608796296</v>
      </c>
      <c r="CN172" s="74" t="n"/>
      <c r="CO172" s="74" t="n"/>
      <c r="CP172" s="74" t="inlineStr">
        <is>
          <t>submitted_via_web</t>
        </is>
      </c>
      <c r="CQ172" s="74" t="n"/>
      <c r="CR172" s="74" t="inlineStr">
        <is>
          <t>voP5hd3TJJNzzneN7cP2D6</t>
        </is>
      </c>
      <c r="CS172" s="74" t="n"/>
      <c r="CT172" s="74" t="inlineStr">
        <is>
          <t>uuid:9591cd75-822b-4c3b-97e9-08ef66a3b5ef</t>
        </is>
      </c>
      <c r="CU172" s="75" t="n">
        <v>171</v>
      </c>
    </row>
    <row r="173">
      <c r="A173" s="72" t="n">
        <v>46095.90778388889</v>
      </c>
      <c r="B173" s="72" t="n">
        <v>46095.91261866898</v>
      </c>
      <c r="C173" s="74" t="inlineStr">
        <is>
          <t>Ahmad sarimin</t>
        </is>
      </c>
      <c r="D173" s="74" t="inlineStr">
        <is>
          <t>Jawa Tengah</t>
        </is>
      </c>
      <c r="E173" s="74" t="inlineStr">
        <is>
          <t>Semarang</t>
        </is>
      </c>
      <c r="F173" s="74" t="inlineStr">
        <is>
          <t>Getasan</t>
        </is>
      </c>
      <c r="G173" s="74" t="inlineStr">
        <is>
          <t>ONP0327</t>
        </is>
      </c>
      <c r="H173" s="74" t="inlineStr">
        <is>
          <t>Sapi perah</t>
        </is>
      </c>
      <c r="I173" s="75" t="n">
        <v>0</v>
      </c>
      <c r="J173" s="75" t="n">
        <v>1</v>
      </c>
      <c r="K173" s="75" t="n">
        <v>0</v>
      </c>
      <c r="L173" s="75" t="n">
        <v>0</v>
      </c>
      <c r="M173" s="75" t="n">
        <v>0</v>
      </c>
      <c r="N173" s="75" t="n">
        <v>0</v>
      </c>
      <c r="O173" s="75" t="n">
        <v>0</v>
      </c>
      <c r="P173" s="75" t="n">
        <v>0</v>
      </c>
      <c r="Q173" s="75" t="n">
        <v>0</v>
      </c>
      <c r="R173" s="74" t="inlineStr">
        <is>
          <t>Sapi perah</t>
        </is>
      </c>
      <c r="S173" s="75" t="n">
        <v>0</v>
      </c>
      <c r="T173" s="75" t="n">
        <v>1</v>
      </c>
      <c r="U173" s="75" t="n">
        <v>0</v>
      </c>
      <c r="V173" s="75" t="n">
        <v>0</v>
      </c>
      <c r="W173" s="75" t="n">
        <v>0</v>
      </c>
      <c r="X173" s="75" t="n">
        <v>0</v>
      </c>
      <c r="Y173" s="75" t="n">
        <v>0</v>
      </c>
      <c r="Z173" s="75" t="n">
        <v>0</v>
      </c>
      <c r="AA173" s="75" t="n">
        <v>0</v>
      </c>
      <c r="AB173" s="74" t="inlineStr">
        <is>
          <t>Tidak ada</t>
        </is>
      </c>
      <c r="AC173" s="75" t="n">
        <v>0</v>
      </c>
      <c r="AD173" s="75" t="n">
        <v>0</v>
      </c>
      <c r="AE173" s="75" t="n">
        <v>0</v>
      </c>
      <c r="AF173" s="75" t="n">
        <v>0</v>
      </c>
      <c r="AG173" s="75" t="n">
        <v>0</v>
      </c>
      <c r="AH173" s="75" t="n">
        <v>0</v>
      </c>
      <c r="AI173" s="75" t="n">
        <v>0</v>
      </c>
      <c r="AJ173" s="75" t="n">
        <v>0</v>
      </c>
      <c r="AK173" s="75" t="n">
        <v>1</v>
      </c>
      <c r="AL173" s="74" t="n"/>
      <c r="AM173" s="74" t="n"/>
      <c r="AN173" s="75" t="n">
        <v>2</v>
      </c>
      <c r="AO173" s="74" t="n"/>
      <c r="AP173" s="74" t="n"/>
      <c r="AQ173" s="74" t="n"/>
      <c r="AR173" s="74" t="n"/>
      <c r="AS173" s="74" t="n"/>
      <c r="AT173" s="74" t="n"/>
      <c r="AU173" s="74" t="n"/>
      <c r="AV173" s="74" t="n"/>
      <c r="AW173" s="75" t="n">
        <v>2</v>
      </c>
      <c r="AX173" s="74" t="n"/>
      <c r="AY173" s="74" t="n"/>
      <c r="AZ173" s="74" t="n"/>
      <c r="BA173" s="74" t="n"/>
      <c r="BB173" s="74" t="n"/>
      <c r="BC173" s="74" t="n"/>
      <c r="BD173" s="74" t="n"/>
      <c r="BE173" s="74" t="n"/>
      <c r="BF173" s="74" t="n"/>
      <c r="BG173" s="74" t="n"/>
      <c r="BH173" s="74" t="n"/>
      <c r="BI173" s="74" t="n"/>
      <c r="BJ173" s="74" t="n"/>
      <c r="BK173" s="74" t="n"/>
      <c r="BL173" s="74" t="n"/>
      <c r="BM173" s="74" t="n"/>
      <c r="BN173" s="74" t="n"/>
      <c r="BO173" s="74" t="n"/>
      <c r="BP173" s="74" t="n"/>
      <c r="BQ173" s="74" t="n"/>
      <c r="BR173" s="74" t="n"/>
      <c r="BS173" s="74" t="n"/>
      <c r="BT173" s="74" t="n"/>
      <c r="BU173" s="74" t="n"/>
      <c r="BV173" s="74" t="n"/>
      <c r="BW173" s="74" t="n"/>
      <c r="BX173" s="74" t="n"/>
      <c r="BY173" s="74" t="n"/>
      <c r="BZ173" s="74" t="n"/>
      <c r="CA173" s="74" t="n"/>
      <c r="CB173" s="74" t="n"/>
      <c r="CC173" s="74" t="n"/>
      <c r="CD173" s="74" t="n"/>
      <c r="CE173" s="74" t="n"/>
      <c r="CF173" s="74" t="n"/>
      <c r="CG173" s="74" t="n"/>
      <c r="CH173" s="74" t="n"/>
      <c r="CI173" s="74" t="n"/>
      <c r="CJ173" s="74" t="inlineStr">
        <is>
          <t>0</t>
        </is>
      </c>
      <c r="CK173" s="75" t="n">
        <v>696704886</v>
      </c>
      <c r="CL173" s="74" t="inlineStr">
        <is>
          <t>6954566b-efff-4960-b29e-70706c35c726</t>
        </is>
      </c>
      <c r="CM173" s="72" t="n">
        <v>46095.62092592593</v>
      </c>
      <c r="CN173" s="74" t="n"/>
      <c r="CO173" s="74" t="n"/>
      <c r="CP173" s="74" t="inlineStr">
        <is>
          <t>submitted_via_web</t>
        </is>
      </c>
      <c r="CQ173" s="74" t="n"/>
      <c r="CR173" s="74" t="inlineStr">
        <is>
          <t>voP5hd3TJJNzzneN7cP2D6</t>
        </is>
      </c>
      <c r="CS173" s="74" t="n"/>
      <c r="CT173" s="74" t="inlineStr">
        <is>
          <t>uuid:6954566b-efff-4960-b29e-70706c35c726</t>
        </is>
      </c>
      <c r="CU173" s="75" t="n">
        <v>172</v>
      </c>
    </row>
    <row r="174">
      <c r="A174" s="72" t="n">
        <v>46095.91261929398</v>
      </c>
      <c r="B174" s="72" t="n">
        <v>46096.67883787037</v>
      </c>
      <c r="C174" s="74" t="inlineStr">
        <is>
          <t>Rejo pawiro</t>
        </is>
      </c>
      <c r="D174" s="74" t="inlineStr">
        <is>
          <t>Jawa Tengah</t>
        </is>
      </c>
      <c r="E174" s="74" t="inlineStr">
        <is>
          <t>Boyolali</t>
        </is>
      </c>
      <c r="F174" s="74" t="inlineStr">
        <is>
          <t>Taman sari</t>
        </is>
      </c>
      <c r="G174" s="74" t="inlineStr">
        <is>
          <t>PUS0038</t>
        </is>
      </c>
      <c r="H174" s="74" t="inlineStr">
        <is>
          <t>Sapi perah</t>
        </is>
      </c>
      <c r="I174" s="75" t="n">
        <v>0</v>
      </c>
      <c r="J174" s="75" t="n">
        <v>1</v>
      </c>
      <c r="K174" s="75" t="n">
        <v>0</v>
      </c>
      <c r="L174" s="75" t="n">
        <v>0</v>
      </c>
      <c r="M174" s="75" t="n">
        <v>0</v>
      </c>
      <c r="N174" s="75" t="n">
        <v>0</v>
      </c>
      <c r="O174" s="75" t="n">
        <v>0</v>
      </c>
      <c r="P174" s="75" t="n">
        <v>0</v>
      </c>
      <c r="Q174" s="75" t="n">
        <v>0</v>
      </c>
      <c r="R174" s="74" t="inlineStr">
        <is>
          <t>Sapi perah</t>
        </is>
      </c>
      <c r="S174" s="75" t="n">
        <v>0</v>
      </c>
      <c r="T174" s="75" t="n">
        <v>1</v>
      </c>
      <c r="U174" s="75" t="n">
        <v>0</v>
      </c>
      <c r="V174" s="75" t="n">
        <v>0</v>
      </c>
      <c r="W174" s="75" t="n">
        <v>0</v>
      </c>
      <c r="X174" s="75" t="n">
        <v>0</v>
      </c>
      <c r="Y174" s="75" t="n">
        <v>0</v>
      </c>
      <c r="Z174" s="75" t="n">
        <v>0</v>
      </c>
      <c r="AA174" s="75" t="n">
        <v>0</v>
      </c>
      <c r="AB174" s="74" t="inlineStr">
        <is>
          <t>Tidak ada</t>
        </is>
      </c>
      <c r="AC174" s="75" t="n">
        <v>0</v>
      </c>
      <c r="AD174" s="75" t="n">
        <v>0</v>
      </c>
      <c r="AE174" s="75" t="n">
        <v>0</v>
      </c>
      <c r="AF174" s="75" t="n">
        <v>0</v>
      </c>
      <c r="AG174" s="75" t="n">
        <v>0</v>
      </c>
      <c r="AH174" s="75" t="n">
        <v>0</v>
      </c>
      <c r="AI174" s="75" t="n">
        <v>0</v>
      </c>
      <c r="AJ174" s="75" t="n">
        <v>0</v>
      </c>
      <c r="AK174" s="75" t="n">
        <v>1</v>
      </c>
      <c r="AL174" s="74" t="n"/>
      <c r="AM174" s="74" t="n"/>
      <c r="AN174" s="75" t="n">
        <v>5</v>
      </c>
      <c r="AO174" s="74" t="n"/>
      <c r="AP174" s="74" t="n"/>
      <c r="AQ174" s="74" t="n"/>
      <c r="AR174" s="74" t="n"/>
      <c r="AS174" s="74" t="n"/>
      <c r="AT174" s="74" t="n"/>
      <c r="AU174" s="74" t="n"/>
      <c r="AV174" s="74" t="n"/>
      <c r="AW174" s="75" t="n">
        <v>5</v>
      </c>
      <c r="AX174" s="74" t="n"/>
      <c r="AY174" s="74" t="n"/>
      <c r="AZ174" s="74" t="n"/>
      <c r="BA174" s="74" t="n"/>
      <c r="BB174" s="74" t="n"/>
      <c r="BC174" s="74" t="n"/>
      <c r="BD174" s="74" t="n"/>
      <c r="BE174" s="74" t="n"/>
      <c r="BF174" s="74" t="n"/>
      <c r="BG174" s="74" t="n"/>
      <c r="BH174" s="74" t="n"/>
      <c r="BI174" s="74" t="n"/>
      <c r="BJ174" s="74" t="n"/>
      <c r="BK174" s="74" t="n"/>
      <c r="BL174" s="74" t="n"/>
      <c r="BM174" s="74" t="n"/>
      <c r="BN174" s="74" t="n"/>
      <c r="BO174" s="74" t="n"/>
      <c r="BP174" s="74" t="n"/>
      <c r="BQ174" s="74" t="n"/>
      <c r="BR174" s="74" t="n"/>
      <c r="BS174" s="74" t="n"/>
      <c r="BT174" s="74" t="n"/>
      <c r="BU174" s="74" t="n"/>
      <c r="BV174" s="74" t="n"/>
      <c r="BW174" s="74" t="n"/>
      <c r="BX174" s="74" t="n"/>
      <c r="BY174" s="74" t="n"/>
      <c r="BZ174" s="74" t="n"/>
      <c r="CA174" s="74" t="n"/>
      <c r="CB174" s="74" t="n"/>
      <c r="CC174" s="74" t="n"/>
      <c r="CD174" s="74" t="n"/>
      <c r="CE174" s="74" t="n"/>
      <c r="CF174" s="74" t="n"/>
      <c r="CG174" s="74" t="n"/>
      <c r="CH174" s="74" t="n"/>
      <c r="CI174" s="74" t="n"/>
      <c r="CJ174" s="74" t="inlineStr">
        <is>
          <t>0</t>
        </is>
      </c>
      <c r="CK174" s="75" t="n">
        <v>697101425</v>
      </c>
      <c r="CL174" s="74" t="inlineStr">
        <is>
          <t>63182168-a0f6-4fa3-a835-cc4dcc7904f1</t>
        </is>
      </c>
      <c r="CM174" s="72" t="n">
        <v>46096.38715277778</v>
      </c>
      <c r="CN174" s="74" t="n"/>
      <c r="CO174" s="74" t="n"/>
      <c r="CP174" s="74" t="inlineStr">
        <is>
          <t>submitted_via_web</t>
        </is>
      </c>
      <c r="CQ174" s="74" t="n"/>
      <c r="CR174" s="74" t="inlineStr">
        <is>
          <t>voP5hd3TJJNzzneN7cP2D6</t>
        </is>
      </c>
      <c r="CS174" s="74" t="n"/>
      <c r="CT174" s="74" t="inlineStr">
        <is>
          <t>uuid:63182168-a0f6-4fa3-a835-cc4dcc7904f1</t>
        </is>
      </c>
      <c r="CU174" s="75" t="n">
        <v>173</v>
      </c>
    </row>
    <row r="175">
      <c r="A175" s="72" t="n">
        <v>46096.67883872685</v>
      </c>
      <c r="B175" s="72" t="n">
        <v>46096.67984523148</v>
      </c>
      <c r="C175" s="74" t="inlineStr">
        <is>
          <t>MuMuk</t>
        </is>
      </c>
      <c r="D175" s="74" t="inlineStr">
        <is>
          <t>Jawa Tengah</t>
        </is>
      </c>
      <c r="E175" s="74" t="inlineStr">
        <is>
          <t>Boyolali</t>
        </is>
      </c>
      <c r="F175" s="74" t="inlineStr">
        <is>
          <t>Cepogo</t>
        </is>
      </c>
      <c r="G175" s="74" t="inlineStr">
        <is>
          <t>HPP0008</t>
        </is>
      </c>
      <c r="H175" s="74" t="inlineStr">
        <is>
          <t>Sapi perah</t>
        </is>
      </c>
      <c r="I175" s="75" t="n">
        <v>0</v>
      </c>
      <c r="J175" s="75" t="n">
        <v>1</v>
      </c>
      <c r="K175" s="75" t="n">
        <v>0</v>
      </c>
      <c r="L175" s="75" t="n">
        <v>0</v>
      </c>
      <c r="M175" s="75" t="n">
        <v>0</v>
      </c>
      <c r="N175" s="75" t="n">
        <v>0</v>
      </c>
      <c r="O175" s="75" t="n">
        <v>0</v>
      </c>
      <c r="P175" s="75" t="n">
        <v>0</v>
      </c>
      <c r="Q175" s="75" t="n">
        <v>0</v>
      </c>
      <c r="R175" s="74" t="inlineStr">
        <is>
          <t>Sapi perah</t>
        </is>
      </c>
      <c r="S175" s="75" t="n">
        <v>0</v>
      </c>
      <c r="T175" s="75" t="n">
        <v>1</v>
      </c>
      <c r="U175" s="75" t="n">
        <v>0</v>
      </c>
      <c r="V175" s="75" t="n">
        <v>0</v>
      </c>
      <c r="W175" s="75" t="n">
        <v>0</v>
      </c>
      <c r="X175" s="75" t="n">
        <v>0</v>
      </c>
      <c r="Y175" s="75" t="n">
        <v>0</v>
      </c>
      <c r="Z175" s="75" t="n">
        <v>0</v>
      </c>
      <c r="AA175" s="75" t="n">
        <v>0</v>
      </c>
      <c r="AB175" s="74" t="inlineStr">
        <is>
          <t>Tidak ada</t>
        </is>
      </c>
      <c r="AC175" s="75" t="n">
        <v>0</v>
      </c>
      <c r="AD175" s="75" t="n">
        <v>0</v>
      </c>
      <c r="AE175" s="75" t="n">
        <v>0</v>
      </c>
      <c r="AF175" s="75" t="n">
        <v>0</v>
      </c>
      <c r="AG175" s="75" t="n">
        <v>0</v>
      </c>
      <c r="AH175" s="75" t="n">
        <v>0</v>
      </c>
      <c r="AI175" s="75" t="n">
        <v>0</v>
      </c>
      <c r="AJ175" s="75" t="n">
        <v>0</v>
      </c>
      <c r="AK175" s="75" t="n">
        <v>1</v>
      </c>
      <c r="AL175" s="74" t="n"/>
      <c r="AM175" s="74" t="n"/>
      <c r="AN175" s="75" t="n">
        <v>2</v>
      </c>
      <c r="AO175" s="74" t="n"/>
      <c r="AP175" s="74" t="n"/>
      <c r="AQ175" s="74" t="n"/>
      <c r="AR175" s="74" t="n"/>
      <c r="AS175" s="74" t="n"/>
      <c r="AT175" s="74" t="n"/>
      <c r="AU175" s="74" t="n"/>
      <c r="AV175" s="74" t="n"/>
      <c r="AW175" s="75" t="n">
        <v>2</v>
      </c>
      <c r="AX175" s="74" t="n"/>
      <c r="AY175" s="74" t="n"/>
      <c r="AZ175" s="74" t="n"/>
      <c r="BA175" s="74" t="n"/>
      <c r="BB175" s="74" t="n"/>
      <c r="BC175" s="74" t="n"/>
      <c r="BD175" s="74" t="n"/>
      <c r="BE175" s="74" t="n"/>
      <c r="BF175" s="74" t="n"/>
      <c r="BG175" s="74" t="n"/>
      <c r="BH175" s="74" t="n"/>
      <c r="BI175" s="74" t="n"/>
      <c r="BJ175" s="74" t="n"/>
      <c r="BK175" s="74" t="n"/>
      <c r="BL175" s="74" t="n"/>
      <c r="BM175" s="74" t="n"/>
      <c r="BN175" s="74" t="n"/>
      <c r="BO175" s="74" t="n"/>
      <c r="BP175" s="74" t="n"/>
      <c r="BQ175" s="74" t="n"/>
      <c r="BR175" s="74" t="n"/>
      <c r="BS175" s="74" t="n"/>
      <c r="BT175" s="74" t="n"/>
      <c r="BU175" s="74" t="n"/>
      <c r="BV175" s="74" t="n"/>
      <c r="BW175" s="74" t="n"/>
      <c r="BX175" s="74" t="n"/>
      <c r="BY175" s="74" t="n"/>
      <c r="BZ175" s="74" t="n"/>
      <c r="CA175" s="74" t="n"/>
      <c r="CB175" s="74" t="n"/>
      <c r="CC175" s="74" t="n"/>
      <c r="CD175" s="74" t="n"/>
      <c r="CE175" s="74" t="n"/>
      <c r="CF175" s="74" t="n"/>
      <c r="CG175" s="74" t="n"/>
      <c r="CH175" s="74" t="n"/>
      <c r="CI175" s="74" t="n"/>
      <c r="CJ175" s="74" t="inlineStr">
        <is>
          <t>0</t>
        </is>
      </c>
      <c r="CK175" s="75" t="n">
        <v>697102220</v>
      </c>
      <c r="CL175" s="74" t="inlineStr">
        <is>
          <t>330ee220-c75d-458c-9c59-8900457ebfe6</t>
        </is>
      </c>
      <c r="CM175" s="72" t="n">
        <v>46096.38815972222</v>
      </c>
      <c r="CN175" s="74" t="n"/>
      <c r="CO175" s="74" t="n"/>
      <c r="CP175" s="74" t="inlineStr">
        <is>
          <t>submitted_via_web</t>
        </is>
      </c>
      <c r="CQ175" s="74" t="n"/>
      <c r="CR175" s="74" t="inlineStr">
        <is>
          <t>voP5hd3TJJNzzneN7cP2D6</t>
        </is>
      </c>
      <c r="CS175" s="74" t="n"/>
      <c r="CT175" s="74" t="inlineStr">
        <is>
          <t>uuid:330ee220-c75d-458c-9c59-8900457ebfe6</t>
        </is>
      </c>
      <c r="CU175" s="75" t="n">
        <v>174</v>
      </c>
    </row>
    <row r="176">
      <c r="A176" s="72" t="n">
        <v>46096.67984574074</v>
      </c>
      <c r="B176" s="72" t="n">
        <v>46096.68079775463</v>
      </c>
      <c r="C176" s="74" t="inlineStr">
        <is>
          <t>Icshan jody p</t>
        </is>
      </c>
      <c r="D176" s="74" t="inlineStr">
        <is>
          <t>Jawa Tengah</t>
        </is>
      </c>
      <c r="E176" s="74" t="inlineStr">
        <is>
          <t>Klaten</t>
        </is>
      </c>
      <c r="F176" s="74" t="inlineStr">
        <is>
          <t>Karangnongko</t>
        </is>
      </c>
      <c r="G176" s="74" t="inlineStr">
        <is>
          <t>PUS0041</t>
        </is>
      </c>
      <c r="H176" s="74" t="inlineStr">
        <is>
          <t>Sapi perah</t>
        </is>
      </c>
      <c r="I176" s="75" t="n">
        <v>0</v>
      </c>
      <c r="J176" s="75" t="n">
        <v>1</v>
      </c>
      <c r="K176" s="75" t="n">
        <v>0</v>
      </c>
      <c r="L176" s="75" t="n">
        <v>0</v>
      </c>
      <c r="M176" s="75" t="n">
        <v>0</v>
      </c>
      <c r="N176" s="75" t="n">
        <v>0</v>
      </c>
      <c r="O176" s="75" t="n">
        <v>0</v>
      </c>
      <c r="P176" s="75" t="n">
        <v>0</v>
      </c>
      <c r="Q176" s="75" t="n">
        <v>0</v>
      </c>
      <c r="R176" s="74" t="inlineStr">
        <is>
          <t>Sapi perah</t>
        </is>
      </c>
      <c r="S176" s="75" t="n">
        <v>0</v>
      </c>
      <c r="T176" s="75" t="n">
        <v>1</v>
      </c>
      <c r="U176" s="75" t="n">
        <v>0</v>
      </c>
      <c r="V176" s="75" t="n">
        <v>0</v>
      </c>
      <c r="W176" s="75" t="n">
        <v>0</v>
      </c>
      <c r="X176" s="75" t="n">
        <v>0</v>
      </c>
      <c r="Y176" s="75" t="n">
        <v>0</v>
      </c>
      <c r="Z176" s="75" t="n">
        <v>0</v>
      </c>
      <c r="AA176" s="75" t="n">
        <v>0</v>
      </c>
      <c r="AB176" s="74" t="inlineStr">
        <is>
          <t>Tidak ada</t>
        </is>
      </c>
      <c r="AC176" s="75" t="n">
        <v>0</v>
      </c>
      <c r="AD176" s="75" t="n">
        <v>0</v>
      </c>
      <c r="AE176" s="75" t="n">
        <v>0</v>
      </c>
      <c r="AF176" s="75" t="n">
        <v>0</v>
      </c>
      <c r="AG176" s="75" t="n">
        <v>0</v>
      </c>
      <c r="AH176" s="75" t="n">
        <v>0</v>
      </c>
      <c r="AI176" s="75" t="n">
        <v>0</v>
      </c>
      <c r="AJ176" s="75" t="n">
        <v>0</v>
      </c>
      <c r="AK176" s="75" t="n">
        <v>1</v>
      </c>
      <c r="AL176" s="74" t="n"/>
      <c r="AM176" s="74" t="n"/>
      <c r="AN176" s="75" t="n">
        <v>2</v>
      </c>
      <c r="AO176" s="74" t="n"/>
      <c r="AP176" s="74" t="n"/>
      <c r="AQ176" s="74" t="n"/>
      <c r="AR176" s="74" t="n"/>
      <c r="AS176" s="74" t="n"/>
      <c r="AT176" s="74" t="n"/>
      <c r="AU176" s="74" t="n"/>
      <c r="AV176" s="74" t="n"/>
      <c r="AW176" s="75" t="n">
        <v>2</v>
      </c>
      <c r="AX176" s="74" t="n"/>
      <c r="AY176" s="74" t="n"/>
      <c r="AZ176" s="74" t="n"/>
      <c r="BA176" s="74" t="n"/>
      <c r="BB176" s="74" t="n"/>
      <c r="BC176" s="74" t="n"/>
      <c r="BD176" s="74" t="n"/>
      <c r="BE176" s="74" t="n"/>
      <c r="BF176" s="74" t="n"/>
      <c r="BG176" s="74" t="n"/>
      <c r="BH176" s="74" t="n"/>
      <c r="BI176" s="74" t="n"/>
      <c r="BJ176" s="74" t="n"/>
      <c r="BK176" s="74" t="n"/>
      <c r="BL176" s="74" t="n"/>
      <c r="BM176" s="74" t="n"/>
      <c r="BN176" s="74" t="n"/>
      <c r="BO176" s="74" t="n"/>
      <c r="BP176" s="74" t="n"/>
      <c r="BQ176" s="74" t="n"/>
      <c r="BR176" s="74" t="n"/>
      <c r="BS176" s="74" t="n"/>
      <c r="BT176" s="74" t="n"/>
      <c r="BU176" s="74" t="n"/>
      <c r="BV176" s="74" t="n"/>
      <c r="BW176" s="74" t="n"/>
      <c r="BX176" s="74" t="n"/>
      <c r="BY176" s="74" t="n"/>
      <c r="BZ176" s="74" t="n"/>
      <c r="CA176" s="74" t="n"/>
      <c r="CB176" s="74" t="n"/>
      <c r="CC176" s="74" t="n"/>
      <c r="CD176" s="74" t="n"/>
      <c r="CE176" s="74" t="n"/>
      <c r="CF176" s="74" t="n"/>
      <c r="CG176" s="74" t="n"/>
      <c r="CH176" s="74" t="n"/>
      <c r="CI176" s="74" t="n"/>
      <c r="CJ176" s="74" t="inlineStr">
        <is>
          <t>0</t>
        </is>
      </c>
      <c r="CK176" s="75" t="n">
        <v>697103064</v>
      </c>
      <c r="CL176" s="74" t="inlineStr">
        <is>
          <t>cdeea5d2-a36c-4e89-80be-a03cac27e2fd</t>
        </is>
      </c>
      <c r="CM176" s="72" t="n">
        <v>46096.3891087963</v>
      </c>
      <c r="CN176" s="74" t="n"/>
      <c r="CO176" s="74" t="n"/>
      <c r="CP176" s="74" t="inlineStr">
        <is>
          <t>submitted_via_web</t>
        </is>
      </c>
      <c r="CQ176" s="74" t="n"/>
      <c r="CR176" s="74" t="inlineStr">
        <is>
          <t>voP5hd3TJJNzzneN7cP2D6</t>
        </is>
      </c>
      <c r="CS176" s="74" t="n"/>
      <c r="CT176" s="74" t="inlineStr">
        <is>
          <t>uuid:cdeea5d2-a36c-4e89-80be-a03cac27e2fd</t>
        </is>
      </c>
      <c r="CU176" s="75" t="n">
        <v>175</v>
      </c>
    </row>
    <row r="177">
      <c r="A177" s="72" t="n">
        <v>46096.68079828704</v>
      </c>
      <c r="B177" s="72" t="n">
        <v>46096.68199774306</v>
      </c>
      <c r="C177" s="74" t="inlineStr">
        <is>
          <t>Puspita farm</t>
        </is>
      </c>
      <c r="D177" s="74" t="inlineStr">
        <is>
          <t>Jawa Tengah</t>
        </is>
      </c>
      <c r="E177" s="74" t="inlineStr">
        <is>
          <t>Klaten</t>
        </is>
      </c>
      <c r="F177" s="74" t="inlineStr">
        <is>
          <t>Karang nongko</t>
        </is>
      </c>
      <c r="G177" s="74" t="inlineStr">
        <is>
          <t>PUS0040</t>
        </is>
      </c>
      <c r="H177" s="74" t="inlineStr">
        <is>
          <t>Sapi pedaging Sapi perah</t>
        </is>
      </c>
      <c r="I177" s="75" t="n">
        <v>1</v>
      </c>
      <c r="J177" s="75" t="n">
        <v>1</v>
      </c>
      <c r="K177" s="75" t="n">
        <v>0</v>
      </c>
      <c r="L177" s="75" t="n">
        <v>0</v>
      </c>
      <c r="M177" s="75" t="n">
        <v>0</v>
      </c>
      <c r="N177" s="75" t="n">
        <v>0</v>
      </c>
      <c r="O177" s="75" t="n">
        <v>0</v>
      </c>
      <c r="P177" s="75" t="n">
        <v>0</v>
      </c>
      <c r="Q177" s="75" t="n">
        <v>0</v>
      </c>
      <c r="R177" s="74" t="inlineStr">
        <is>
          <t>Sapi pedaging Sapi perah</t>
        </is>
      </c>
      <c r="S177" s="75" t="n">
        <v>1</v>
      </c>
      <c r="T177" s="75" t="n">
        <v>1</v>
      </c>
      <c r="U177" s="75" t="n">
        <v>0</v>
      </c>
      <c r="V177" s="75" t="n">
        <v>0</v>
      </c>
      <c r="W177" s="75" t="n">
        <v>0</v>
      </c>
      <c r="X177" s="75" t="n">
        <v>0</v>
      </c>
      <c r="Y177" s="75" t="n">
        <v>0</v>
      </c>
      <c r="Z177" s="75" t="n">
        <v>0</v>
      </c>
      <c r="AA177" s="75" t="n">
        <v>0</v>
      </c>
      <c r="AB177" s="74" t="inlineStr">
        <is>
          <t>Tidak ada</t>
        </is>
      </c>
      <c r="AC177" s="75" t="n">
        <v>0</v>
      </c>
      <c r="AD177" s="75" t="n">
        <v>0</v>
      </c>
      <c r="AE177" s="75" t="n">
        <v>0</v>
      </c>
      <c r="AF177" s="75" t="n">
        <v>0</v>
      </c>
      <c r="AG177" s="75" t="n">
        <v>0</v>
      </c>
      <c r="AH177" s="75" t="n">
        <v>0</v>
      </c>
      <c r="AI177" s="75" t="n">
        <v>0</v>
      </c>
      <c r="AJ177" s="75" t="n">
        <v>0</v>
      </c>
      <c r="AK177" s="75" t="n">
        <v>1</v>
      </c>
      <c r="AL177" s="74" t="n"/>
      <c r="AM177" s="75" t="n">
        <v>96</v>
      </c>
      <c r="AN177" s="75" t="n">
        <v>11</v>
      </c>
      <c r="AO177" s="74" t="n"/>
      <c r="AP177" s="74" t="n"/>
      <c r="AQ177" s="74" t="n"/>
      <c r="AR177" s="74" t="n"/>
      <c r="AS177" s="74" t="n"/>
      <c r="AT177" s="74" t="n"/>
      <c r="AU177" s="74" t="n"/>
      <c r="AV177" s="75" t="n">
        <v>96</v>
      </c>
      <c r="AW177" s="75" t="n">
        <v>11</v>
      </c>
      <c r="AX177" s="74" t="n"/>
      <c r="AY177" s="74" t="n"/>
      <c r="AZ177" s="74" t="n"/>
      <c r="BA177" s="74" t="n"/>
      <c r="BB177" s="74" t="n"/>
      <c r="BC177" s="74" t="n"/>
      <c r="BD177" s="74" t="n"/>
      <c r="BE177" s="74" t="n"/>
      <c r="BF177" s="74" t="n"/>
      <c r="BG177" s="74" t="n"/>
      <c r="BH177" s="74" t="n"/>
      <c r="BI177" s="74" t="n"/>
      <c r="BJ177" s="74" t="n"/>
      <c r="BK177" s="74" t="n"/>
      <c r="BL177" s="74" t="n"/>
      <c r="BM177" s="74" t="n"/>
      <c r="BN177" s="74" t="n"/>
      <c r="BO177" s="74" t="n"/>
      <c r="BP177" s="74" t="n"/>
      <c r="BQ177" s="74" t="n"/>
      <c r="BR177" s="74" t="n"/>
      <c r="BS177" s="74" t="n"/>
      <c r="BT177" s="74" t="n"/>
      <c r="BU177" s="74" t="n"/>
      <c r="BV177" s="74" t="n"/>
      <c r="BW177" s="74" t="n"/>
      <c r="BX177" s="74" t="n"/>
      <c r="BY177" s="74" t="n"/>
      <c r="BZ177" s="74" t="n"/>
      <c r="CA177" s="74" t="n"/>
      <c r="CB177" s="74" t="n"/>
      <c r="CC177" s="74" t="n"/>
      <c r="CD177" s="74" t="n"/>
      <c r="CE177" s="74" t="n"/>
      <c r="CF177" s="74" t="n"/>
      <c r="CG177" s="74" t="n"/>
      <c r="CH177" s="74" t="n"/>
      <c r="CI177" s="74" t="n"/>
      <c r="CJ177" s="74" t="inlineStr">
        <is>
          <t>0</t>
        </is>
      </c>
      <c r="CK177" s="75" t="n">
        <v>697104160</v>
      </c>
      <c r="CL177" s="74" t="inlineStr">
        <is>
          <t>6a2c77cc-9762-4921-97e6-c2b69abe9351</t>
        </is>
      </c>
      <c r="CM177" s="72" t="n">
        <v>46096.3903125</v>
      </c>
      <c r="CN177" s="74" t="n"/>
      <c r="CO177" s="74" t="n"/>
      <c r="CP177" s="74" t="inlineStr">
        <is>
          <t>submitted_via_web</t>
        </is>
      </c>
      <c r="CQ177" s="74" t="n"/>
      <c r="CR177" s="74" t="inlineStr">
        <is>
          <t>voP5hd3TJJNzzneN7cP2D6</t>
        </is>
      </c>
      <c r="CS177" s="74" t="n"/>
      <c r="CT177" s="74" t="inlineStr">
        <is>
          <t>uuid:6a2c77cc-9762-4921-97e6-c2b69abe9351</t>
        </is>
      </c>
      <c r="CU177" s="75" t="n">
        <v>176</v>
      </c>
    </row>
    <row r="178">
      <c r="A178" s="72" t="n">
        <v>46096.87952989584</v>
      </c>
      <c r="B178" s="72" t="n">
        <v>46096.88372755787</v>
      </c>
      <c r="C178" s="74" t="inlineStr">
        <is>
          <t>Ambo dg Tawang</t>
        </is>
      </c>
      <c r="D178" s="74" t="inlineStr">
        <is>
          <t>Sulawesi Selatan</t>
        </is>
      </c>
      <c r="E178" s="74" t="inlineStr">
        <is>
          <t>Takalar</t>
        </is>
      </c>
      <c r="F178" s="74" t="inlineStr">
        <is>
          <t>Mangarabombang</t>
        </is>
      </c>
      <c r="G178" s="74" t="inlineStr">
        <is>
          <t>RAP0076</t>
        </is>
      </c>
      <c r="H178" s="74" t="inlineStr">
        <is>
          <t>Sapi pedaging Kambing</t>
        </is>
      </c>
      <c r="I178" s="75" t="n">
        <v>1</v>
      </c>
      <c r="J178" s="75" t="n">
        <v>0</v>
      </c>
      <c r="K178" s="75" t="n">
        <v>0</v>
      </c>
      <c r="L178" s="75" t="n">
        <v>0</v>
      </c>
      <c r="M178" s="75" t="n">
        <v>0</v>
      </c>
      <c r="N178" s="75" t="n">
        <v>1</v>
      </c>
      <c r="O178" s="75" t="n">
        <v>0</v>
      </c>
      <c r="P178" s="75" t="n">
        <v>0</v>
      </c>
      <c r="Q178" s="75" t="n">
        <v>0</v>
      </c>
      <c r="R178" s="74" t="inlineStr">
        <is>
          <t>Sapi pedaging Ayam Unggas lainnya</t>
        </is>
      </c>
      <c r="S178" s="75" t="n">
        <v>1</v>
      </c>
      <c r="T178" s="75" t="n">
        <v>0</v>
      </c>
      <c r="U178" s="75" t="n">
        <v>0</v>
      </c>
      <c r="V178" s="75" t="n">
        <v>0</v>
      </c>
      <c r="W178" s="75" t="n">
        <v>0</v>
      </c>
      <c r="X178" s="75" t="n">
        <v>0</v>
      </c>
      <c r="Y178" s="75" t="n">
        <v>1</v>
      </c>
      <c r="Z178" s="75" t="n">
        <v>1</v>
      </c>
      <c r="AA178" s="75" t="n">
        <v>0</v>
      </c>
      <c r="AB178" s="74" t="inlineStr">
        <is>
          <t>Sapi pedaging Ayam Unggas lainnya</t>
        </is>
      </c>
      <c r="AC178" s="75" t="n">
        <v>1</v>
      </c>
      <c r="AD178" s="75" t="n">
        <v>0</v>
      </c>
      <c r="AE178" s="75" t="n">
        <v>0</v>
      </c>
      <c r="AF178" s="75" t="n">
        <v>0</v>
      </c>
      <c r="AG178" s="75" t="n">
        <v>0</v>
      </c>
      <c r="AH178" s="75" t="n">
        <v>0</v>
      </c>
      <c r="AI178" s="75" t="n">
        <v>1</v>
      </c>
      <c r="AJ178" s="75" t="n">
        <v>1</v>
      </c>
      <c r="AK178" s="75" t="n">
        <v>0</v>
      </c>
      <c r="AL178" s="74" t="n"/>
      <c r="AM178" s="75" t="n">
        <v>6</v>
      </c>
      <c r="AN178" s="74" t="n"/>
      <c r="AO178" s="74" t="n"/>
      <c r="AP178" s="74" t="n"/>
      <c r="AQ178" s="74" t="n"/>
      <c r="AR178" s="75" t="n">
        <v>6</v>
      </c>
      <c r="AS178" s="74" t="n"/>
      <c r="AT178" s="74" t="n"/>
      <c r="AU178" s="74" t="n"/>
      <c r="AV178" s="75" t="n">
        <v>12</v>
      </c>
      <c r="AW178" s="74" t="n"/>
      <c r="AX178" s="74" t="n"/>
      <c r="AY178" s="74" t="n"/>
      <c r="AZ178" s="74" t="n"/>
      <c r="BA178" s="74" t="n"/>
      <c r="BB178" s="75" t="n">
        <v>15</v>
      </c>
      <c r="BC178" s="75" t="n">
        <v>3</v>
      </c>
      <c r="BD178" s="75" t="n">
        <v>0</v>
      </c>
      <c r="BE178" s="75" t="n">
        <v>0</v>
      </c>
      <c r="BF178" s="75" t="n">
        <v>0</v>
      </c>
      <c r="BG178" s="75" t="n">
        <v>0</v>
      </c>
      <c r="BH178" s="74" t="n"/>
      <c r="BI178" s="74" t="n"/>
      <c r="BJ178" s="74" t="n"/>
      <c r="BK178" s="74" t="n"/>
      <c r="BL178" s="74" t="n"/>
      <c r="BM178" s="74" t="n"/>
      <c r="BN178" s="74" t="n"/>
      <c r="BO178" s="74" t="n"/>
      <c r="BP178" s="74" t="n"/>
      <c r="BQ178" s="74" t="n"/>
      <c r="BR178" s="74" t="n"/>
      <c r="BS178" s="74" t="n"/>
      <c r="BT178" s="74" t="n"/>
      <c r="BU178" s="74" t="n"/>
      <c r="BV178" s="74" t="n"/>
      <c r="BW178" s="74" t="n"/>
      <c r="BX178" s="74" t="n"/>
      <c r="BY178" s="74" t="n"/>
      <c r="BZ178" s="74" t="n"/>
      <c r="CA178" s="74" t="n"/>
      <c r="CB178" s="75" t="n">
        <v>0</v>
      </c>
      <c r="CC178" s="75" t="n">
        <v>0</v>
      </c>
      <c r="CD178" s="75" t="n">
        <v>0</v>
      </c>
      <c r="CE178" s="75" t="n">
        <v>0</v>
      </c>
      <c r="CF178" s="75" t="n">
        <v>0</v>
      </c>
      <c r="CG178" s="75" t="n">
        <v>0</v>
      </c>
      <c r="CH178" s="75" t="n">
        <v>0</v>
      </c>
      <c r="CI178" s="75" t="n">
        <v>0</v>
      </c>
      <c r="CJ178" s="74" t="inlineStr">
        <is>
          <t>Responden ini diinterview sebelum ada perubahan pertanyaan E5 pada kuesioner sehingga yang ditanyakan hanyalah perubahan jumlah ternak sebelum menggunakan biogas saja.</t>
        </is>
      </c>
      <c r="CK178" s="75" t="n">
        <v>697211596</v>
      </c>
      <c r="CL178" s="74" t="inlineStr">
        <is>
          <t>e980abb9-cf02-4a89-84dc-3e37dc4acf15</t>
        </is>
      </c>
      <c r="CM178" s="72" t="n">
        <v>46096.50875</v>
      </c>
      <c r="CN178" s="74" t="n"/>
      <c r="CO178" s="74" t="n"/>
      <c r="CP178" s="74" t="inlineStr">
        <is>
          <t>submitted_via_web</t>
        </is>
      </c>
      <c r="CQ178" s="74" t="n"/>
      <c r="CR178" s="74" t="inlineStr">
        <is>
          <t>voP5hd3TJJNzzneN7cP2D6</t>
        </is>
      </c>
      <c r="CS178" s="74" t="n"/>
      <c r="CT178" s="74" t="inlineStr">
        <is>
          <t>uuid:e980abb9-cf02-4a89-84dc-3e37dc4acf15</t>
        </is>
      </c>
      <c r="CU178" s="75" t="n">
        <v>177</v>
      </c>
    </row>
    <row r="179">
      <c r="A179" s="72" t="n">
        <v>46096.88372774306</v>
      </c>
      <c r="B179" s="72" t="n">
        <v>46096.88684252315</v>
      </c>
      <c r="C179" s="74" t="inlineStr">
        <is>
          <t>Sarman dg Emba</t>
        </is>
      </c>
      <c r="D179" s="74" t="inlineStr">
        <is>
          <t>Sulawesi Selatan</t>
        </is>
      </c>
      <c r="E179" s="74" t="inlineStr">
        <is>
          <t>Takalar</t>
        </is>
      </c>
      <c r="F179" s="74" t="inlineStr">
        <is>
          <t>Mangarabombang</t>
        </is>
      </c>
      <c r="G179" s="74" t="inlineStr">
        <is>
          <t>RAP0120</t>
        </is>
      </c>
      <c r="H179" s="74" t="inlineStr">
        <is>
          <t>Sapi pedaging</t>
        </is>
      </c>
      <c r="I179" s="75" t="n">
        <v>1</v>
      </c>
      <c r="J179" s="75" t="n">
        <v>0</v>
      </c>
      <c r="K179" s="75" t="n">
        <v>0</v>
      </c>
      <c r="L179" s="75" t="n">
        <v>0</v>
      </c>
      <c r="M179" s="75" t="n">
        <v>0</v>
      </c>
      <c r="N179" s="75" t="n">
        <v>0</v>
      </c>
      <c r="O179" s="75" t="n">
        <v>0</v>
      </c>
      <c r="P179" s="75" t="n">
        <v>0</v>
      </c>
      <c r="Q179" s="75" t="n">
        <v>0</v>
      </c>
      <c r="R179" s="74" t="inlineStr">
        <is>
          <t>Sapi pedaging</t>
        </is>
      </c>
      <c r="S179" s="75" t="n">
        <v>1</v>
      </c>
      <c r="T179" s="75" t="n">
        <v>0</v>
      </c>
      <c r="U179" s="75" t="n">
        <v>0</v>
      </c>
      <c r="V179" s="75" t="n">
        <v>0</v>
      </c>
      <c r="W179" s="75" t="n">
        <v>0</v>
      </c>
      <c r="X179" s="75" t="n">
        <v>0</v>
      </c>
      <c r="Y179" s="75" t="n">
        <v>0</v>
      </c>
      <c r="Z179" s="75" t="n">
        <v>0</v>
      </c>
      <c r="AA179" s="75" t="n">
        <v>0</v>
      </c>
      <c r="AB179" s="74" t="inlineStr">
        <is>
          <t>Sapi pedaging</t>
        </is>
      </c>
      <c r="AC179" s="75" t="n">
        <v>1</v>
      </c>
      <c r="AD179" s="75" t="n">
        <v>0</v>
      </c>
      <c r="AE179" s="75" t="n">
        <v>0</v>
      </c>
      <c r="AF179" s="75" t="n">
        <v>0</v>
      </c>
      <c r="AG179" s="75" t="n">
        <v>0</v>
      </c>
      <c r="AH179" s="75" t="n">
        <v>0</v>
      </c>
      <c r="AI179" s="75" t="n">
        <v>0</v>
      </c>
      <c r="AJ179" s="75" t="n">
        <v>0</v>
      </c>
      <c r="AK179" s="75" t="n">
        <v>0</v>
      </c>
      <c r="AL179" s="74" t="n"/>
      <c r="AM179" s="75" t="n">
        <v>3</v>
      </c>
      <c r="AN179" s="74" t="n"/>
      <c r="AO179" s="74" t="n"/>
      <c r="AP179" s="74" t="n"/>
      <c r="AQ179" s="74" t="n"/>
      <c r="AR179" s="74" t="n"/>
      <c r="AS179" s="74" t="n"/>
      <c r="AT179" s="74" t="n"/>
      <c r="AU179" s="74" t="n"/>
      <c r="AV179" s="75" t="n">
        <v>3</v>
      </c>
      <c r="AW179" s="74" t="n"/>
      <c r="AX179" s="74" t="n"/>
      <c r="AY179" s="74" t="n"/>
      <c r="AZ179" s="74" t="n"/>
      <c r="BA179" s="74" t="n"/>
      <c r="BB179" s="74" t="n"/>
      <c r="BC179" s="74" t="n"/>
      <c r="BD179" s="75" t="n">
        <v>0</v>
      </c>
      <c r="BE179" s="75" t="n">
        <v>0</v>
      </c>
      <c r="BF179" s="75" t="n">
        <v>0</v>
      </c>
      <c r="BG179" s="75" t="n">
        <v>0</v>
      </c>
      <c r="BH179" s="74" t="n"/>
      <c r="BI179" s="74" t="n"/>
      <c r="BJ179" s="74" t="n"/>
      <c r="BK179" s="74" t="n"/>
      <c r="BL179" s="74" t="n"/>
      <c r="BM179" s="74" t="n"/>
      <c r="BN179" s="74" t="n"/>
      <c r="BO179" s="74" t="n"/>
      <c r="BP179" s="74" t="n"/>
      <c r="BQ179" s="74" t="n"/>
      <c r="BR179" s="74" t="n"/>
      <c r="BS179" s="74" t="n"/>
      <c r="BT179" s="74" t="n"/>
      <c r="BU179" s="74" t="n"/>
      <c r="BV179" s="74" t="n"/>
      <c r="BW179" s="74" t="n"/>
      <c r="BX179" s="74" t="n"/>
      <c r="BY179" s="74" t="n"/>
      <c r="BZ179" s="74" t="n"/>
      <c r="CA179" s="74" t="n"/>
      <c r="CB179" s="74" t="n"/>
      <c r="CC179" s="74" t="n"/>
      <c r="CD179" s="74" t="n"/>
      <c r="CE179" s="74" t="n"/>
      <c r="CF179" s="74" t="n"/>
      <c r="CG179" s="74" t="n"/>
      <c r="CH179" s="74" t="n"/>
      <c r="CI179" s="74" t="n"/>
      <c r="CJ179" s="74" t="inlineStr">
        <is>
          <t>Ybs diwawancarai sebelum ada perubahan pada pertanyaan E5</t>
        </is>
      </c>
      <c r="CK179" s="75" t="n">
        <v>697214446</v>
      </c>
      <c r="CL179" s="74" t="inlineStr">
        <is>
          <t>3794b450-640f-4db0-b623-81c853371f4b</t>
        </is>
      </c>
      <c r="CM179" s="72" t="n">
        <v>46096.51185185185</v>
      </c>
      <c r="CN179" s="74" t="n"/>
      <c r="CO179" s="74" t="n"/>
      <c r="CP179" s="74" t="inlineStr">
        <is>
          <t>submitted_via_web</t>
        </is>
      </c>
      <c r="CQ179" s="74" t="n"/>
      <c r="CR179" s="74" t="inlineStr">
        <is>
          <t>voP5hd3TJJNzzneN7cP2D6</t>
        </is>
      </c>
      <c r="CS179" s="74" t="n"/>
      <c r="CT179" s="74" t="inlineStr">
        <is>
          <t>uuid:3794b450-640f-4db0-b623-81c853371f4b</t>
        </is>
      </c>
      <c r="CU179" s="75" t="n">
        <v>178</v>
      </c>
    </row>
    <row r="180">
      <c r="A180" s="72" t="n">
        <v>46096.88684267361</v>
      </c>
      <c r="B180" s="72" t="n">
        <v>46096.88963268518</v>
      </c>
      <c r="C180" s="74" t="inlineStr">
        <is>
          <t>Ruslan</t>
        </is>
      </c>
      <c r="D180" s="74" t="inlineStr">
        <is>
          <t>Sulawesi Selatan</t>
        </is>
      </c>
      <c r="E180" s="74" t="inlineStr">
        <is>
          <t>Maros</t>
        </is>
      </c>
      <c r="F180" s="74" t="inlineStr">
        <is>
          <t>Tompobulu</t>
        </is>
      </c>
      <c r="G180" s="74" t="inlineStr">
        <is>
          <t>BSP0004</t>
        </is>
      </c>
      <c r="H180" s="74" t="inlineStr">
        <is>
          <t>Sapi pedaging</t>
        </is>
      </c>
      <c r="I180" s="75" t="n">
        <v>1</v>
      </c>
      <c r="J180" s="75" t="n">
        <v>0</v>
      </c>
      <c r="K180" s="75" t="n">
        <v>0</v>
      </c>
      <c r="L180" s="75" t="n">
        <v>0</v>
      </c>
      <c r="M180" s="75" t="n">
        <v>0</v>
      </c>
      <c r="N180" s="75" t="n">
        <v>0</v>
      </c>
      <c r="O180" s="75" t="n">
        <v>0</v>
      </c>
      <c r="P180" s="75" t="n">
        <v>0</v>
      </c>
      <c r="Q180" s="75" t="n">
        <v>0</v>
      </c>
      <c r="R180" s="74" t="inlineStr">
        <is>
          <t>Sapi pedaging Ayam Unggas lainnya</t>
        </is>
      </c>
      <c r="S180" s="75" t="n">
        <v>1</v>
      </c>
      <c r="T180" s="75" t="n">
        <v>0</v>
      </c>
      <c r="U180" s="75" t="n">
        <v>0</v>
      </c>
      <c r="V180" s="75" t="n">
        <v>0</v>
      </c>
      <c r="W180" s="75" t="n">
        <v>0</v>
      </c>
      <c r="X180" s="75" t="n">
        <v>0</v>
      </c>
      <c r="Y180" s="75" t="n">
        <v>1</v>
      </c>
      <c r="Z180" s="75" t="n">
        <v>1</v>
      </c>
      <c r="AA180" s="75" t="n">
        <v>0</v>
      </c>
      <c r="AB180" s="74" t="inlineStr">
        <is>
          <t>Sapi pedaging Ayam Unggas lainnya</t>
        </is>
      </c>
      <c r="AC180" s="75" t="n">
        <v>1</v>
      </c>
      <c r="AD180" s="75" t="n">
        <v>0</v>
      </c>
      <c r="AE180" s="75" t="n">
        <v>0</v>
      </c>
      <c r="AF180" s="75" t="n">
        <v>0</v>
      </c>
      <c r="AG180" s="75" t="n">
        <v>0</v>
      </c>
      <c r="AH180" s="75" t="n">
        <v>0</v>
      </c>
      <c r="AI180" s="75" t="n">
        <v>1</v>
      </c>
      <c r="AJ180" s="75" t="n">
        <v>1</v>
      </c>
      <c r="AK180" s="75" t="n">
        <v>0</v>
      </c>
      <c r="AL180" s="74" t="n"/>
      <c r="AM180" s="75" t="n">
        <v>2</v>
      </c>
      <c r="AN180" s="74" t="n"/>
      <c r="AO180" s="74" t="n"/>
      <c r="AP180" s="74" t="n"/>
      <c r="AQ180" s="74" t="n"/>
      <c r="AR180" s="74" t="n"/>
      <c r="AS180" s="74" t="n"/>
      <c r="AT180" s="74" t="n"/>
      <c r="AU180" s="74" t="n"/>
      <c r="AV180" s="75" t="n">
        <v>2</v>
      </c>
      <c r="AW180" s="74" t="n"/>
      <c r="AX180" s="74" t="n"/>
      <c r="AY180" s="74" t="n"/>
      <c r="AZ180" s="74" t="n"/>
      <c r="BA180" s="74" t="n"/>
      <c r="BB180" s="75" t="n">
        <v>30</v>
      </c>
      <c r="BC180" s="75" t="n">
        <v>12</v>
      </c>
      <c r="BD180" s="75" t="n">
        <v>3</v>
      </c>
      <c r="BE180" s="75" t="n">
        <v>0</v>
      </c>
      <c r="BF180" s="75" t="n">
        <v>0</v>
      </c>
      <c r="BG180" s="75" t="n">
        <v>0</v>
      </c>
      <c r="BH180" s="74" t="n"/>
      <c r="BI180" s="74" t="n"/>
      <c r="BJ180" s="74" t="n"/>
      <c r="BK180" s="74" t="n"/>
      <c r="BL180" s="74" t="n"/>
      <c r="BM180" s="74" t="n"/>
      <c r="BN180" s="74" t="n"/>
      <c r="BO180" s="74" t="n"/>
      <c r="BP180" s="74" t="n"/>
      <c r="BQ180" s="74" t="n"/>
      <c r="BR180" s="74" t="n"/>
      <c r="BS180" s="74" t="n"/>
      <c r="BT180" s="74" t="n"/>
      <c r="BU180" s="74" t="n"/>
      <c r="BV180" s="74" t="n"/>
      <c r="BW180" s="74" t="n"/>
      <c r="BX180" s="74" t="n"/>
      <c r="BY180" s="74" t="n"/>
      <c r="BZ180" s="74" t="n"/>
      <c r="CA180" s="74" t="n"/>
      <c r="CB180" s="75" t="n">
        <v>0</v>
      </c>
      <c r="CC180" s="75" t="n">
        <v>0</v>
      </c>
      <c r="CD180" s="75" t="n">
        <v>0</v>
      </c>
      <c r="CE180" s="75" t="n">
        <v>0</v>
      </c>
      <c r="CF180" s="75" t="n">
        <v>0</v>
      </c>
      <c r="CG180" s="75" t="n">
        <v>0</v>
      </c>
      <c r="CH180" s="75" t="n">
        <v>0</v>
      </c>
      <c r="CI180" s="75" t="n">
        <v>0</v>
      </c>
      <c r="CJ180" s="74" t="inlineStr">
        <is>
          <t>Ybs diwawancarai sebelum ada perubahan pada pertanyaan E5</t>
        </is>
      </c>
      <c r="CK180" s="75" t="n">
        <v>697217082</v>
      </c>
      <c r="CL180" s="74" t="inlineStr">
        <is>
          <t>3c0b96a0-4b33-421b-9148-3343f54233d4</t>
        </is>
      </c>
      <c r="CM180" s="72" t="n">
        <v>46096.51466435185</v>
      </c>
      <c r="CN180" s="74" t="n"/>
      <c r="CO180" s="74" t="n"/>
      <c r="CP180" s="74" t="inlineStr">
        <is>
          <t>submitted_via_web</t>
        </is>
      </c>
      <c r="CQ180" s="74" t="n"/>
      <c r="CR180" s="74" t="inlineStr">
        <is>
          <t>voP5hd3TJJNzzneN7cP2D6</t>
        </is>
      </c>
      <c r="CS180" s="74" t="n"/>
      <c r="CT180" s="74" t="inlineStr">
        <is>
          <t>uuid:3c0b96a0-4b33-421b-9148-3343f54233d4</t>
        </is>
      </c>
      <c r="CU180" s="75" t="n">
        <v>179</v>
      </c>
    </row>
    <row r="181">
      <c r="A181" s="72" t="n">
        <v>46096.88963287037</v>
      </c>
      <c r="B181" s="72" t="n">
        <v>46096.89328290509</v>
      </c>
      <c r="C181" s="74" t="inlineStr">
        <is>
          <t>Baso dg Ngemba</t>
        </is>
      </c>
      <c r="D181" s="74" t="inlineStr">
        <is>
          <t>Sulawesi Selatan</t>
        </is>
      </c>
      <c r="E181" s="74" t="inlineStr">
        <is>
          <t>Jeneponto</t>
        </is>
      </c>
      <c r="F181" s="74" t="inlineStr">
        <is>
          <t>Bangkala</t>
        </is>
      </c>
      <c r="G181" s="74" t="inlineStr">
        <is>
          <t>BTP0060</t>
        </is>
      </c>
      <c r="H181" s="74" t="inlineStr">
        <is>
          <t>Sapi pedaging Ayam</t>
        </is>
      </c>
      <c r="I181" s="75" t="n">
        <v>1</v>
      </c>
      <c r="J181" s="75" t="n">
        <v>0</v>
      </c>
      <c r="K181" s="75" t="n">
        <v>0</v>
      </c>
      <c r="L181" s="75" t="n">
        <v>0</v>
      </c>
      <c r="M181" s="75" t="n">
        <v>0</v>
      </c>
      <c r="N181" s="75" t="n">
        <v>0</v>
      </c>
      <c r="O181" s="75" t="n">
        <v>1</v>
      </c>
      <c r="P181" s="75" t="n">
        <v>0</v>
      </c>
      <c r="Q181" s="75" t="n">
        <v>0</v>
      </c>
      <c r="R181" s="74" t="inlineStr">
        <is>
          <t>Sapi pedaging Kuda Unggas lainnya</t>
        </is>
      </c>
      <c r="S181" s="75" t="n">
        <v>1</v>
      </c>
      <c r="T181" s="75" t="n">
        <v>0</v>
      </c>
      <c r="U181" s="75" t="n">
        <v>0</v>
      </c>
      <c r="V181" s="75" t="n">
        <v>0</v>
      </c>
      <c r="W181" s="75" t="n">
        <v>1</v>
      </c>
      <c r="X181" s="75" t="n">
        <v>0</v>
      </c>
      <c r="Y181" s="75" t="n">
        <v>0</v>
      </c>
      <c r="Z181" s="75" t="n">
        <v>1</v>
      </c>
      <c r="AA181" s="75" t="n">
        <v>0</v>
      </c>
      <c r="AB181" s="74" t="inlineStr">
        <is>
          <t>Kuda Unggas lainnya</t>
        </is>
      </c>
      <c r="AC181" s="75" t="n">
        <v>0</v>
      </c>
      <c r="AD181" s="75" t="n">
        <v>0</v>
      </c>
      <c r="AE181" s="75" t="n">
        <v>0</v>
      </c>
      <c r="AF181" s="75" t="n">
        <v>0</v>
      </c>
      <c r="AG181" s="75" t="n">
        <v>1</v>
      </c>
      <c r="AH181" s="75" t="n">
        <v>0</v>
      </c>
      <c r="AI181" s="75" t="n">
        <v>0</v>
      </c>
      <c r="AJ181" s="75" t="n">
        <v>1</v>
      </c>
      <c r="AK181" s="75" t="n">
        <v>0</v>
      </c>
      <c r="AL181" s="74" t="n"/>
      <c r="AM181" s="75" t="n">
        <v>3</v>
      </c>
      <c r="AN181" s="74" t="n"/>
      <c r="AO181" s="74" t="n"/>
      <c r="AP181" s="74" t="n"/>
      <c r="AQ181" s="74" t="n"/>
      <c r="AR181" s="74" t="n"/>
      <c r="AS181" s="75" t="n">
        <v>2</v>
      </c>
      <c r="AT181" s="74" t="n"/>
      <c r="AU181" s="74" t="n"/>
      <c r="AV181" s="75" t="n">
        <v>0</v>
      </c>
      <c r="AW181" s="74" t="n"/>
      <c r="AX181" s="74" t="n"/>
      <c r="AY181" s="74" t="n"/>
      <c r="AZ181" s="75" t="n">
        <v>4</v>
      </c>
      <c r="BA181" s="74" t="n"/>
      <c r="BB181" s="74" t="n"/>
      <c r="BC181" s="75" t="n">
        <v>4</v>
      </c>
      <c r="BD181" s="74" t="n"/>
      <c r="BE181" s="74" t="n"/>
      <c r="BF181" s="74" t="n"/>
      <c r="BG181" s="74" t="n"/>
      <c r="BH181" s="74" t="n"/>
      <c r="BI181" s="74" t="n"/>
      <c r="BJ181" s="74" t="n"/>
      <c r="BK181" s="74" t="n"/>
      <c r="BL181" s="74" t="n"/>
      <c r="BM181" s="74" t="n"/>
      <c r="BN181" s="74" t="n"/>
      <c r="BO181" s="74" t="n"/>
      <c r="BP181" s="74" t="n"/>
      <c r="BQ181" s="74" t="n"/>
      <c r="BR181" s="74" t="n"/>
      <c r="BS181" s="74" t="n"/>
      <c r="BT181" s="75" t="n">
        <v>0</v>
      </c>
      <c r="BU181" s="75" t="n">
        <v>0</v>
      </c>
      <c r="BV181" s="75" t="n">
        <v>0</v>
      </c>
      <c r="BW181" s="75" t="n">
        <v>0</v>
      </c>
      <c r="BX181" s="74" t="n"/>
      <c r="BY181" s="74" t="n"/>
      <c r="BZ181" s="74" t="n"/>
      <c r="CA181" s="74" t="n"/>
      <c r="CB181" s="74" t="n"/>
      <c r="CC181" s="74" t="n"/>
      <c r="CD181" s="74" t="n"/>
      <c r="CE181" s="74" t="n"/>
      <c r="CF181" s="75" t="n">
        <v>0</v>
      </c>
      <c r="CG181" s="75" t="n">
        <v>0</v>
      </c>
      <c r="CH181" s="75" t="n">
        <v>0</v>
      </c>
      <c r="CI181" s="75" t="n">
        <v>0</v>
      </c>
      <c r="CJ181" s="74" t="n"/>
      <c r="CK181" s="75" t="n">
        <v>697220925</v>
      </c>
      <c r="CL181" s="74" t="inlineStr">
        <is>
          <t>85ffb48e-4db5-4ce8-bd7f-10bc29bb52f9</t>
        </is>
      </c>
      <c r="CM181" s="72" t="n">
        <v>46096.51828703703</v>
      </c>
      <c r="CN181" s="74" t="n"/>
      <c r="CO181" s="74" t="n"/>
      <c r="CP181" s="74" t="inlineStr">
        <is>
          <t>submitted_via_web</t>
        </is>
      </c>
      <c r="CQ181" s="74" t="n"/>
      <c r="CR181" s="74" t="inlineStr">
        <is>
          <t>voP5hd3TJJNzzneN7cP2D6</t>
        </is>
      </c>
      <c r="CS181" s="74" t="n"/>
      <c r="CT181" s="74" t="inlineStr">
        <is>
          <t>uuid:85ffb48e-4db5-4ce8-bd7f-10bc29bb52f9</t>
        </is>
      </c>
      <c r="CU181" s="75" t="n">
        <v>180</v>
      </c>
    </row>
    <row r="182">
      <c r="A182" s="72" t="n">
        <v>46096.89328306713</v>
      </c>
      <c r="B182" s="72" t="n">
        <v>46096.89543512731</v>
      </c>
      <c r="C182" s="74" t="inlineStr">
        <is>
          <t>Baharuddin dg Ngunjung</t>
        </is>
      </c>
      <c r="D182" s="74" t="inlineStr">
        <is>
          <t>Sulawesi Selatan</t>
        </is>
      </c>
      <c r="E182" s="74" t="inlineStr">
        <is>
          <t>Takalar</t>
        </is>
      </c>
      <c r="F182" s="74" t="inlineStr">
        <is>
          <t>Pattallassang</t>
        </is>
      </c>
      <c r="G182" s="74" t="inlineStr">
        <is>
          <t>BTP0287</t>
        </is>
      </c>
      <c r="H182" s="74" t="inlineStr">
        <is>
          <t>Sapi pedaging Ayam</t>
        </is>
      </c>
      <c r="I182" s="75" t="n">
        <v>1</v>
      </c>
      <c r="J182" s="75" t="n">
        <v>0</v>
      </c>
      <c r="K182" s="75" t="n">
        <v>0</v>
      </c>
      <c r="L182" s="75" t="n">
        <v>0</v>
      </c>
      <c r="M182" s="75" t="n">
        <v>0</v>
      </c>
      <c r="N182" s="75" t="n">
        <v>0</v>
      </c>
      <c r="O182" s="75" t="n">
        <v>1</v>
      </c>
      <c r="P182" s="75" t="n">
        <v>0</v>
      </c>
      <c r="Q182" s="75" t="n">
        <v>0</v>
      </c>
      <c r="R182" s="74" t="inlineStr">
        <is>
          <t>Sapi pedaging Ayam</t>
        </is>
      </c>
      <c r="S182" s="75" t="n">
        <v>1</v>
      </c>
      <c r="T182" s="75" t="n">
        <v>0</v>
      </c>
      <c r="U182" s="75" t="n">
        <v>0</v>
      </c>
      <c r="V182" s="75" t="n">
        <v>0</v>
      </c>
      <c r="W182" s="75" t="n">
        <v>0</v>
      </c>
      <c r="X182" s="75" t="n">
        <v>0</v>
      </c>
      <c r="Y182" s="75" t="n">
        <v>1</v>
      </c>
      <c r="Z182" s="75" t="n">
        <v>0</v>
      </c>
      <c r="AA182" s="75" t="n">
        <v>0</v>
      </c>
      <c r="AB182" s="74" t="inlineStr">
        <is>
          <t>Sapi pedaging Ayam</t>
        </is>
      </c>
      <c r="AC182" s="75" t="n">
        <v>1</v>
      </c>
      <c r="AD182" s="75" t="n">
        <v>0</v>
      </c>
      <c r="AE182" s="75" t="n">
        <v>0</v>
      </c>
      <c r="AF182" s="75" t="n">
        <v>0</v>
      </c>
      <c r="AG182" s="75" t="n">
        <v>0</v>
      </c>
      <c r="AH182" s="75" t="n">
        <v>0</v>
      </c>
      <c r="AI182" s="75" t="n">
        <v>1</v>
      </c>
      <c r="AJ182" s="75" t="n">
        <v>0</v>
      </c>
      <c r="AK182" s="75" t="n">
        <v>0</v>
      </c>
      <c r="AL182" s="74" t="n"/>
      <c r="AM182" s="75" t="n">
        <v>12</v>
      </c>
      <c r="AN182" s="74" t="n"/>
      <c r="AO182" s="74" t="n"/>
      <c r="AP182" s="74" t="n"/>
      <c r="AQ182" s="74" t="n"/>
      <c r="AR182" s="74" t="n"/>
      <c r="AS182" s="75" t="n">
        <v>40</v>
      </c>
      <c r="AT182" s="74" t="n"/>
      <c r="AU182" s="74" t="n"/>
      <c r="AV182" s="75" t="n">
        <v>10</v>
      </c>
      <c r="AW182" s="74" t="n"/>
      <c r="AX182" s="74" t="n"/>
      <c r="AY182" s="74" t="n"/>
      <c r="AZ182" s="74" t="n"/>
      <c r="BA182" s="74" t="n"/>
      <c r="BB182" s="75" t="n">
        <v>40</v>
      </c>
      <c r="BC182" s="74" t="n"/>
      <c r="BD182" s="75" t="n">
        <v>0</v>
      </c>
      <c r="BE182" s="75" t="n">
        <v>0</v>
      </c>
      <c r="BF182" s="75" t="n">
        <v>0</v>
      </c>
      <c r="BG182" s="75" t="n">
        <v>0</v>
      </c>
      <c r="BH182" s="74" t="n"/>
      <c r="BI182" s="74" t="n"/>
      <c r="BJ182" s="74" t="n"/>
      <c r="BK182" s="74" t="n"/>
      <c r="BL182" s="74" t="n"/>
      <c r="BM182" s="74" t="n"/>
      <c r="BN182" s="74" t="n"/>
      <c r="BO182" s="74" t="n"/>
      <c r="BP182" s="74" t="n"/>
      <c r="BQ182" s="74" t="n"/>
      <c r="BR182" s="74" t="n"/>
      <c r="BS182" s="74" t="n"/>
      <c r="BT182" s="74" t="n"/>
      <c r="BU182" s="74" t="n"/>
      <c r="BV182" s="74" t="n"/>
      <c r="BW182" s="74" t="n"/>
      <c r="BX182" s="74" t="n"/>
      <c r="BY182" s="74" t="n"/>
      <c r="BZ182" s="74" t="n"/>
      <c r="CA182" s="74" t="n"/>
      <c r="CB182" s="75" t="n">
        <v>0</v>
      </c>
      <c r="CC182" s="75" t="n">
        <v>0</v>
      </c>
      <c r="CD182" s="75" t="n">
        <v>0</v>
      </c>
      <c r="CE182" s="75" t="n">
        <v>0</v>
      </c>
      <c r="CF182" s="74" t="n"/>
      <c r="CG182" s="74" t="n"/>
      <c r="CH182" s="74" t="n"/>
      <c r="CI182" s="74" t="n"/>
      <c r="CJ182" s="74" t="n"/>
      <c r="CK182" s="75" t="n">
        <v>697222858</v>
      </c>
      <c r="CL182" s="74" t="inlineStr">
        <is>
          <t>10ccc1fc-0684-47b2-9d8c-2dfe3c230142</t>
        </is>
      </c>
      <c r="CM182" s="72" t="n">
        <v>46096.52043981481</v>
      </c>
      <c r="CN182" s="74" t="n"/>
      <c r="CO182" s="74" t="n"/>
      <c r="CP182" s="74" t="inlineStr">
        <is>
          <t>submitted_via_web</t>
        </is>
      </c>
      <c r="CQ182" s="74" t="n"/>
      <c r="CR182" s="74" t="inlineStr">
        <is>
          <t>voP5hd3TJJNzzneN7cP2D6</t>
        </is>
      </c>
      <c r="CS182" s="74" t="n"/>
      <c r="CT182" s="74" t="inlineStr">
        <is>
          <t>uuid:10ccc1fc-0684-47b2-9d8c-2dfe3c230142</t>
        </is>
      </c>
      <c r="CU182" s="75" t="n">
        <v>181</v>
      </c>
    </row>
    <row r="183">
      <c r="A183" s="72" t="n">
        <v>46096.89543537037</v>
      </c>
      <c r="B183" s="72" t="n">
        <v>46096.91835320602</v>
      </c>
      <c r="C183" s="74" t="inlineStr">
        <is>
          <t>Dg Sattu</t>
        </is>
      </c>
      <c r="D183" s="74" t="inlineStr">
        <is>
          <t>Sulawesi Selatan</t>
        </is>
      </c>
      <c r="E183" s="74" t="inlineStr">
        <is>
          <t>Jeneponto</t>
        </is>
      </c>
      <c r="F183" s="74" t="inlineStr">
        <is>
          <t>Bangkala Barat</t>
        </is>
      </c>
      <c r="G183" s="74" t="inlineStr">
        <is>
          <t>RAP0021</t>
        </is>
      </c>
      <c r="H183" s="74" t="inlineStr">
        <is>
          <t>Sapi pedaging Ayam</t>
        </is>
      </c>
      <c r="I183" s="75" t="n">
        <v>1</v>
      </c>
      <c r="J183" s="75" t="n">
        <v>0</v>
      </c>
      <c r="K183" s="75" t="n">
        <v>0</v>
      </c>
      <c r="L183" s="75" t="n">
        <v>0</v>
      </c>
      <c r="M183" s="75" t="n">
        <v>0</v>
      </c>
      <c r="N183" s="75" t="n">
        <v>0</v>
      </c>
      <c r="O183" s="75" t="n">
        <v>1</v>
      </c>
      <c r="P183" s="75" t="n">
        <v>0</v>
      </c>
      <c r="Q183" s="75" t="n">
        <v>0</v>
      </c>
      <c r="R183" s="74" t="inlineStr">
        <is>
          <t>Kuda Ayam</t>
        </is>
      </c>
      <c r="S183" s="75" t="n">
        <v>0</v>
      </c>
      <c r="T183" s="75" t="n">
        <v>0</v>
      </c>
      <c r="U183" s="75" t="n">
        <v>0</v>
      </c>
      <c r="V183" s="75" t="n">
        <v>0</v>
      </c>
      <c r="W183" s="75" t="n">
        <v>1</v>
      </c>
      <c r="X183" s="75" t="n">
        <v>0</v>
      </c>
      <c r="Y183" s="75" t="n">
        <v>1</v>
      </c>
      <c r="Z183" s="75" t="n">
        <v>0</v>
      </c>
      <c r="AA183" s="75" t="n">
        <v>0</v>
      </c>
      <c r="AB183" s="74" t="inlineStr">
        <is>
          <t>Tidak ada</t>
        </is>
      </c>
      <c r="AC183" s="75" t="n">
        <v>0</v>
      </c>
      <c r="AD183" s="75" t="n">
        <v>0</v>
      </c>
      <c r="AE183" s="75" t="n">
        <v>0</v>
      </c>
      <c r="AF183" s="75" t="n">
        <v>0</v>
      </c>
      <c r="AG183" s="75" t="n">
        <v>0</v>
      </c>
      <c r="AH183" s="75" t="n">
        <v>0</v>
      </c>
      <c r="AI183" s="75" t="n">
        <v>0</v>
      </c>
      <c r="AJ183" s="75" t="n">
        <v>0</v>
      </c>
      <c r="AK183" s="75" t="n">
        <v>1</v>
      </c>
      <c r="AL183" s="74" t="n"/>
      <c r="AM183" s="75" t="n">
        <v>4</v>
      </c>
      <c r="AN183" s="74" t="n"/>
      <c r="AO183" s="74" t="n"/>
      <c r="AP183" s="74" t="n"/>
      <c r="AQ183" s="74" t="n"/>
      <c r="AR183" s="74" t="n"/>
      <c r="AS183" s="75" t="n">
        <v>10</v>
      </c>
      <c r="AT183" s="74" t="n"/>
      <c r="AU183" s="74" t="n"/>
      <c r="AV183" s="74" t="n"/>
      <c r="AW183" s="74" t="n"/>
      <c r="AX183" s="74" t="n"/>
      <c r="AY183" s="74" t="n"/>
      <c r="AZ183" s="75" t="n">
        <v>2</v>
      </c>
      <c r="BA183" s="74" t="n"/>
      <c r="BB183" s="75" t="n">
        <v>10</v>
      </c>
      <c r="BC183" s="74" t="n"/>
      <c r="BD183" s="74" t="n"/>
      <c r="BE183" s="74" t="n"/>
      <c r="BF183" s="74" t="n"/>
      <c r="BG183" s="74" t="n"/>
      <c r="BH183" s="74" t="n"/>
      <c r="BI183" s="74" t="n"/>
      <c r="BJ183" s="74" t="n"/>
      <c r="BK183" s="74" t="n"/>
      <c r="BL183" s="74" t="n"/>
      <c r="BM183" s="74" t="n"/>
      <c r="BN183" s="74" t="n"/>
      <c r="BO183" s="74" t="n"/>
      <c r="BP183" s="74" t="n"/>
      <c r="BQ183" s="74" t="n"/>
      <c r="BR183" s="74" t="n"/>
      <c r="BS183" s="74" t="n"/>
      <c r="BT183" s="74" t="n"/>
      <c r="BU183" s="74" t="n"/>
      <c r="BV183" s="74" t="n"/>
      <c r="BW183" s="74" t="n"/>
      <c r="BX183" s="74" t="n"/>
      <c r="BY183" s="74" t="n"/>
      <c r="BZ183" s="74" t="n"/>
      <c r="CA183" s="74" t="n"/>
      <c r="CB183" s="74" t="n"/>
      <c r="CC183" s="74" t="n"/>
      <c r="CD183" s="74" t="n"/>
      <c r="CE183" s="74" t="n"/>
      <c r="CF183" s="74" t="n"/>
      <c r="CG183" s="74" t="n"/>
      <c r="CH183" s="74" t="n"/>
      <c r="CI183" s="74" t="n"/>
      <c r="CJ183" s="74" t="n"/>
      <c r="CK183" s="75" t="n">
        <v>697244595</v>
      </c>
      <c r="CL183" s="74" t="inlineStr">
        <is>
          <t>d4c83973-ff3f-4204-990b-8f1ec042effc</t>
        </is>
      </c>
      <c r="CM183" s="72" t="n">
        <v>46096.54335648148</v>
      </c>
      <c r="CN183" s="74" t="n"/>
      <c r="CO183" s="74" t="n"/>
      <c r="CP183" s="74" t="inlineStr">
        <is>
          <t>submitted_via_web</t>
        </is>
      </c>
      <c r="CQ183" s="74" t="n"/>
      <c r="CR183" s="74" t="inlineStr">
        <is>
          <t>voP5hd3TJJNzzneN7cP2D6</t>
        </is>
      </c>
      <c r="CS183" s="74" t="n"/>
      <c r="CT183" s="74" t="inlineStr">
        <is>
          <t>uuid:d4c83973-ff3f-4204-990b-8f1ec042effc</t>
        </is>
      </c>
      <c r="CU183" s="75" t="n">
        <v>182</v>
      </c>
    </row>
    <row r="184">
      <c r="A184" s="72" t="n">
        <v>46097.37398923611</v>
      </c>
      <c r="B184" s="72" t="n">
        <v>46097.38571172454</v>
      </c>
      <c r="C184" s="74" t="inlineStr">
        <is>
          <t>Nartin Khotimah / Agus Harianto</t>
        </is>
      </c>
      <c r="D184" s="74" t="inlineStr">
        <is>
          <t>Jawa Timur</t>
        </is>
      </c>
      <c r="E184" s="74" t="inlineStr">
        <is>
          <t>Pasuruan</t>
        </is>
      </c>
      <c r="F184" s="74" t="inlineStr">
        <is>
          <t>Tutur</t>
        </is>
      </c>
      <c r="G184" s="74" t="inlineStr">
        <is>
          <t>SKP0938</t>
        </is>
      </c>
      <c r="H184" s="74" t="inlineStr">
        <is>
          <t>Sapi perah</t>
        </is>
      </c>
      <c r="I184" s="75" t="n">
        <v>0</v>
      </c>
      <c r="J184" s="75" t="n">
        <v>1</v>
      </c>
      <c r="K184" s="75" t="n">
        <v>0</v>
      </c>
      <c r="L184" s="75" t="n">
        <v>0</v>
      </c>
      <c r="M184" s="75" t="n">
        <v>0</v>
      </c>
      <c r="N184" s="75" t="n">
        <v>0</v>
      </c>
      <c r="O184" s="75" t="n">
        <v>0</v>
      </c>
      <c r="P184" s="75" t="n">
        <v>0</v>
      </c>
      <c r="Q184" s="75" t="n">
        <v>0</v>
      </c>
      <c r="R184" s="74" t="inlineStr">
        <is>
          <t>Sapi perah</t>
        </is>
      </c>
      <c r="S184" s="75" t="n">
        <v>0</v>
      </c>
      <c r="T184" s="75" t="n">
        <v>1</v>
      </c>
      <c r="U184" s="75" t="n">
        <v>0</v>
      </c>
      <c r="V184" s="75" t="n">
        <v>0</v>
      </c>
      <c r="W184" s="75" t="n">
        <v>0</v>
      </c>
      <c r="X184" s="75" t="n">
        <v>0</v>
      </c>
      <c r="Y184" s="75" t="n">
        <v>0</v>
      </c>
      <c r="Z184" s="75" t="n">
        <v>0</v>
      </c>
      <c r="AA184" s="75" t="n">
        <v>0</v>
      </c>
      <c r="AB184" s="74" t="inlineStr">
        <is>
          <t>Sapi perah</t>
        </is>
      </c>
      <c r="AC184" s="75" t="n">
        <v>0</v>
      </c>
      <c r="AD184" s="75" t="n">
        <v>1</v>
      </c>
      <c r="AE184" s="75" t="n">
        <v>0</v>
      </c>
      <c r="AF184" s="75" t="n">
        <v>0</v>
      </c>
      <c r="AG184" s="75" t="n">
        <v>0</v>
      </c>
      <c r="AH184" s="75" t="n">
        <v>0</v>
      </c>
      <c r="AI184" s="75" t="n">
        <v>0</v>
      </c>
      <c r="AJ184" s="75" t="n">
        <v>0</v>
      </c>
      <c r="AK184" s="75" t="n">
        <v>0</v>
      </c>
      <c r="AL184" s="74" t="n"/>
      <c r="AM184" s="74" t="n"/>
      <c r="AN184" s="75" t="n">
        <v>5</v>
      </c>
      <c r="AO184" s="74" t="n"/>
      <c r="AP184" s="74" t="n"/>
      <c r="AQ184" s="74" t="n"/>
      <c r="AR184" s="74" t="n"/>
      <c r="AS184" s="74" t="n"/>
      <c r="AT184" s="74" t="n"/>
      <c r="AU184" s="74" t="n"/>
      <c r="AV184" s="74" t="n"/>
      <c r="AW184" s="75" t="n">
        <v>3</v>
      </c>
      <c r="AX184" s="74" t="n"/>
      <c r="AY184" s="74" t="n"/>
      <c r="AZ184" s="74" t="n"/>
      <c r="BA184" s="74" t="n"/>
      <c r="BB184" s="74" t="n"/>
      <c r="BC184" s="74" t="n"/>
      <c r="BD184" s="74" t="n"/>
      <c r="BE184" s="74" t="n"/>
      <c r="BF184" s="74" t="n"/>
      <c r="BG184" s="74" t="n"/>
      <c r="BH184" s="75" t="n">
        <v>1</v>
      </c>
      <c r="BI184" s="75" t="n">
        <v>0</v>
      </c>
      <c r="BJ184" s="75" t="n">
        <v>0</v>
      </c>
      <c r="BK184" s="75" t="n">
        <v>0</v>
      </c>
      <c r="BL184" s="74" t="n"/>
      <c r="BM184" s="74" t="n"/>
      <c r="BN184" s="74" t="n"/>
      <c r="BO184" s="74" t="n"/>
      <c r="BP184" s="74" t="n"/>
      <c r="BQ184" s="74" t="n"/>
      <c r="BR184" s="74" t="n"/>
      <c r="BS184" s="74" t="n"/>
      <c r="BT184" s="74" t="n"/>
      <c r="BU184" s="74" t="n"/>
      <c r="BV184" s="74" t="n"/>
      <c r="BW184" s="74" t="n"/>
      <c r="BX184" s="74" t="n"/>
      <c r="BY184" s="74" t="n"/>
      <c r="BZ184" s="74" t="n"/>
      <c r="CA184" s="74" t="n"/>
      <c r="CB184" s="74" t="n"/>
      <c r="CC184" s="74" t="n"/>
      <c r="CD184" s="74" t="n"/>
      <c r="CE184" s="74" t="n"/>
      <c r="CF184" s="74" t="n"/>
      <c r="CG184" s="74" t="n"/>
      <c r="CH184" s="74" t="n"/>
      <c r="CI184" s="74" t="n"/>
      <c r="CJ184" s="74" t="inlineStr">
        <is>
          <t>Bu Nartin menjual 1 sapi perah karena sakit. Kemudian merawat sapi perah 1 ekor milik saudara (bukan membeli)</t>
        </is>
      </c>
      <c r="CK184" s="75" t="n">
        <v>697532331</v>
      </c>
      <c r="CL184" s="74" t="inlineStr">
        <is>
          <t>4b1fe3fb-14ab-44c0-8c8f-77b0e8ea1432</t>
        </is>
      </c>
      <c r="CM184" s="72" t="n">
        <v>46097.09407407408</v>
      </c>
      <c r="CN184" s="74" t="n"/>
      <c r="CO184" s="74" t="n"/>
      <c r="CP184" s="74" t="inlineStr">
        <is>
          <t>submitted_via_web</t>
        </is>
      </c>
      <c r="CQ184" s="74" t="n"/>
      <c r="CR184" s="74" t="inlineStr">
        <is>
          <t>voP5hd3TJJNzzneN7cP2D6</t>
        </is>
      </c>
      <c r="CS184" s="74" t="n"/>
      <c r="CT184" s="74" t="inlineStr">
        <is>
          <t>uuid:4b1fe3fb-14ab-44c0-8c8f-77b0e8ea1432</t>
        </is>
      </c>
      <c r="CU184" s="75" t="n">
        <v>183</v>
      </c>
    </row>
    <row r="185">
      <c r="A185" s="72" t="n">
        <v>46097.29816090278</v>
      </c>
      <c r="B185" s="72" t="n">
        <v>46097.38637946759</v>
      </c>
      <c r="C185" s="74" t="inlineStr">
        <is>
          <t>Darminah / BLE PGN Dasim</t>
        </is>
      </c>
      <c r="D185" s="74" t="inlineStr">
        <is>
          <t>Jawa Timur</t>
        </is>
      </c>
      <c r="E185" s="74" t="inlineStr">
        <is>
          <t>Pasuruan</t>
        </is>
      </c>
      <c r="F185" s="74" t="inlineStr">
        <is>
          <t>Tutur</t>
        </is>
      </c>
      <c r="G185" s="74" t="inlineStr">
        <is>
          <t>SKP0888</t>
        </is>
      </c>
      <c r="H185" s="74" t="inlineStr">
        <is>
          <t>Sapi pedaging Sapi perah Ayam</t>
        </is>
      </c>
      <c r="I185" s="75" t="n">
        <v>1</v>
      </c>
      <c r="J185" s="75" t="n">
        <v>1</v>
      </c>
      <c r="K185" s="75" t="n">
        <v>0</v>
      </c>
      <c r="L185" s="75" t="n">
        <v>0</v>
      </c>
      <c r="M185" s="75" t="n">
        <v>0</v>
      </c>
      <c r="N185" s="75" t="n">
        <v>0</v>
      </c>
      <c r="O185" s="75" t="n">
        <v>1</v>
      </c>
      <c r="P185" s="75" t="n">
        <v>0</v>
      </c>
      <c r="Q185" s="75" t="n">
        <v>0</v>
      </c>
      <c r="R185" s="74" t="inlineStr">
        <is>
          <t>Sapi pedaging Sapi perah Ayam</t>
        </is>
      </c>
      <c r="S185" s="75" t="n">
        <v>1</v>
      </c>
      <c r="T185" s="75" t="n">
        <v>1</v>
      </c>
      <c r="U185" s="75" t="n">
        <v>0</v>
      </c>
      <c r="V185" s="75" t="n">
        <v>0</v>
      </c>
      <c r="W185" s="75" t="n">
        <v>0</v>
      </c>
      <c r="X185" s="75" t="n">
        <v>0</v>
      </c>
      <c r="Y185" s="75" t="n">
        <v>1</v>
      </c>
      <c r="Z185" s="75" t="n">
        <v>0</v>
      </c>
      <c r="AA185" s="75" t="n">
        <v>0</v>
      </c>
      <c r="AB185" s="74" t="inlineStr">
        <is>
          <t>Sapi perah Ayam</t>
        </is>
      </c>
      <c r="AC185" s="75" t="n">
        <v>0</v>
      </c>
      <c r="AD185" s="75" t="n">
        <v>1</v>
      </c>
      <c r="AE185" s="75" t="n">
        <v>0</v>
      </c>
      <c r="AF185" s="75" t="n">
        <v>0</v>
      </c>
      <c r="AG185" s="75" t="n">
        <v>0</v>
      </c>
      <c r="AH185" s="75" t="n">
        <v>0</v>
      </c>
      <c r="AI185" s="75" t="n">
        <v>1</v>
      </c>
      <c r="AJ185" s="75" t="n">
        <v>0</v>
      </c>
      <c r="AK185" s="75" t="n">
        <v>0</v>
      </c>
      <c r="AL185" s="74" t="n"/>
      <c r="AM185" s="75" t="n">
        <v>1</v>
      </c>
      <c r="AN185" s="75" t="n">
        <v>5</v>
      </c>
      <c r="AO185" s="74" t="n"/>
      <c r="AP185" s="74" t="n"/>
      <c r="AQ185" s="74" t="n"/>
      <c r="AR185" s="74" t="n"/>
      <c r="AS185" s="75" t="n">
        <v>10</v>
      </c>
      <c r="AT185" s="74" t="n"/>
      <c r="AU185" s="74" t="n"/>
      <c r="AV185" s="75" t="n">
        <v>1</v>
      </c>
      <c r="AW185" s="75" t="n">
        <v>4</v>
      </c>
      <c r="AX185" s="74" t="n"/>
      <c r="AY185" s="74" t="n"/>
      <c r="AZ185" s="74" t="n"/>
      <c r="BA185" s="74" t="n"/>
      <c r="BB185" s="75" t="n">
        <v>10</v>
      </c>
      <c r="BC185" s="74" t="n"/>
      <c r="BD185" s="74" t="n"/>
      <c r="BE185" s="74" t="n"/>
      <c r="BF185" s="74" t="n"/>
      <c r="BG185" s="74" t="n"/>
      <c r="BH185" s="75" t="n">
        <v>0</v>
      </c>
      <c r="BI185" s="75" t="n">
        <v>0</v>
      </c>
      <c r="BJ185" s="75" t="n">
        <v>2</v>
      </c>
      <c r="BK185" s="75" t="n">
        <v>0</v>
      </c>
      <c r="BL185" s="74" t="n"/>
      <c r="BM185" s="74" t="n"/>
      <c r="BN185" s="74" t="n"/>
      <c r="BO185" s="74" t="n"/>
      <c r="BP185" s="74" t="n"/>
      <c r="BQ185" s="74" t="n"/>
      <c r="BR185" s="74" t="n"/>
      <c r="BS185" s="74" t="n"/>
      <c r="BT185" s="74" t="n"/>
      <c r="BU185" s="74" t="n"/>
      <c r="BV185" s="74" t="n"/>
      <c r="BW185" s="74" t="n"/>
      <c r="BX185" s="74" t="n"/>
      <c r="BY185" s="74" t="n"/>
      <c r="BZ185" s="74" t="n"/>
      <c r="CA185" s="74" t="n"/>
      <c r="CB185" s="75" t="n">
        <v>5</v>
      </c>
      <c r="CC185" s="75" t="n">
        <v>0</v>
      </c>
      <c r="CD185" s="75" t="n">
        <v>12</v>
      </c>
      <c r="CE185" s="75" t="n">
        <v>0</v>
      </c>
      <c r="CF185" s="74" t="n"/>
      <c r="CG185" s="74" t="n"/>
      <c r="CH185" s="74" t="n"/>
      <c r="CI185" s="74" t="n"/>
      <c r="CJ185" s="74" t="n"/>
      <c r="CK185" s="75" t="n">
        <v>697532886</v>
      </c>
      <c r="CL185" s="74" t="inlineStr">
        <is>
          <t>d5105805-4ad9-4a26-a0dd-1fdfca511261</t>
        </is>
      </c>
      <c r="CM185" s="72" t="n">
        <v>46097.09474537037</v>
      </c>
      <c r="CN185" s="74" t="n"/>
      <c r="CO185" s="74" t="n"/>
      <c r="CP185" s="74" t="inlineStr">
        <is>
          <t>submitted_via_web</t>
        </is>
      </c>
      <c r="CQ185" s="74" t="n"/>
      <c r="CR185" s="74" t="inlineStr">
        <is>
          <t>voP5hd3TJJNzzneN7cP2D6</t>
        </is>
      </c>
      <c r="CS185" s="74" t="n"/>
      <c r="CT185" s="74" t="inlineStr">
        <is>
          <t>uuid:d5105805-4ad9-4a26-a0dd-1fdfca511261</t>
        </is>
      </c>
      <c r="CU185" s="75" t="n">
        <v>184</v>
      </c>
    </row>
    <row r="186">
      <c r="A186" s="72" t="n">
        <v>46097.38638011574</v>
      </c>
      <c r="B186" s="72" t="n">
        <v>46097.42082535879</v>
      </c>
      <c r="C186" s="74" t="inlineStr">
        <is>
          <t>Dasutik / Dahlan</t>
        </is>
      </c>
      <c r="D186" s="74" t="inlineStr">
        <is>
          <t>Jawa Timur</t>
        </is>
      </c>
      <c r="E186" s="74" t="inlineStr">
        <is>
          <t>Pasuruan</t>
        </is>
      </c>
      <c r="F186" s="74" t="inlineStr">
        <is>
          <t>Tutur</t>
        </is>
      </c>
      <c r="G186" s="74" t="inlineStr">
        <is>
          <t>SKP0126</t>
        </is>
      </c>
      <c r="H186" s="74" t="inlineStr">
        <is>
          <t>Sapi pedaging Sapi perah</t>
        </is>
      </c>
      <c r="I186" s="75" t="n">
        <v>1</v>
      </c>
      <c r="J186" s="75" t="n">
        <v>1</v>
      </c>
      <c r="K186" s="75" t="n">
        <v>0</v>
      </c>
      <c r="L186" s="75" t="n">
        <v>0</v>
      </c>
      <c r="M186" s="75" t="n">
        <v>0</v>
      </c>
      <c r="N186" s="75" t="n">
        <v>0</v>
      </c>
      <c r="O186" s="75" t="n">
        <v>0</v>
      </c>
      <c r="P186" s="75" t="n">
        <v>0</v>
      </c>
      <c r="Q186" s="75" t="n">
        <v>0</v>
      </c>
      <c r="R186" s="74" t="inlineStr">
        <is>
          <t>Sapi pedaging Sapi perah</t>
        </is>
      </c>
      <c r="S186" s="75" t="n">
        <v>1</v>
      </c>
      <c r="T186" s="75" t="n">
        <v>1</v>
      </c>
      <c r="U186" s="75" t="n">
        <v>0</v>
      </c>
      <c r="V186" s="75" t="n">
        <v>0</v>
      </c>
      <c r="W186" s="75" t="n">
        <v>0</v>
      </c>
      <c r="X186" s="75" t="n">
        <v>0</v>
      </c>
      <c r="Y186" s="75" t="n">
        <v>0</v>
      </c>
      <c r="Z186" s="75" t="n">
        <v>0</v>
      </c>
      <c r="AA186" s="75" t="n">
        <v>0</v>
      </c>
      <c r="AB186" s="74" t="inlineStr">
        <is>
          <t>Sapi pedaging Sapi perah</t>
        </is>
      </c>
      <c r="AC186" s="75" t="n">
        <v>1</v>
      </c>
      <c r="AD186" s="75" t="n">
        <v>1</v>
      </c>
      <c r="AE186" s="75" t="n">
        <v>0</v>
      </c>
      <c r="AF186" s="75" t="n">
        <v>0</v>
      </c>
      <c r="AG186" s="75" t="n">
        <v>0</v>
      </c>
      <c r="AH186" s="75" t="n">
        <v>0</v>
      </c>
      <c r="AI186" s="75" t="n">
        <v>0</v>
      </c>
      <c r="AJ186" s="75" t="n">
        <v>0</v>
      </c>
      <c r="AK186" s="75" t="n">
        <v>0</v>
      </c>
      <c r="AL186" s="74" t="n"/>
      <c r="AM186" s="75" t="n">
        <v>1</v>
      </c>
      <c r="AN186" s="75" t="n">
        <v>4</v>
      </c>
      <c r="AO186" s="74" t="n"/>
      <c r="AP186" s="74" t="n"/>
      <c r="AQ186" s="74" t="n"/>
      <c r="AR186" s="74" t="n"/>
      <c r="AS186" s="74" t="n"/>
      <c r="AT186" s="74" t="n"/>
      <c r="AU186" s="74" t="n"/>
      <c r="AV186" s="75" t="n">
        <v>2</v>
      </c>
      <c r="AW186" s="75" t="n">
        <v>6</v>
      </c>
      <c r="AX186" s="74" t="n"/>
      <c r="AY186" s="74" t="n"/>
      <c r="AZ186" s="74" t="n"/>
      <c r="BA186" s="74" t="n"/>
      <c r="BB186" s="74" t="n"/>
      <c r="BC186" s="74" t="n"/>
      <c r="BD186" s="75" t="n">
        <v>3</v>
      </c>
      <c r="BE186" s="75" t="n">
        <v>0</v>
      </c>
      <c r="BF186" s="75" t="n">
        <v>2</v>
      </c>
      <c r="BG186" s="75" t="n">
        <v>0</v>
      </c>
      <c r="BH186" s="75" t="n">
        <v>1</v>
      </c>
      <c r="BI186" s="75" t="n">
        <v>1</v>
      </c>
      <c r="BJ186" s="75" t="n">
        <v>0</v>
      </c>
      <c r="BK186" s="75" t="n">
        <v>0</v>
      </c>
      <c r="BL186" s="74" t="n"/>
      <c r="BM186" s="74" t="n"/>
      <c r="BN186" s="74" t="n"/>
      <c r="BO186" s="74" t="n"/>
      <c r="BP186" s="74" t="n"/>
      <c r="BQ186" s="74" t="n"/>
      <c r="BR186" s="74" t="n"/>
      <c r="BS186" s="74" t="n"/>
      <c r="BT186" s="74" t="n"/>
      <c r="BU186" s="74" t="n"/>
      <c r="BV186" s="74" t="n"/>
      <c r="BW186" s="74" t="n"/>
      <c r="BX186" s="74" t="n"/>
      <c r="BY186" s="74" t="n"/>
      <c r="BZ186" s="74" t="n"/>
      <c r="CA186" s="74" t="n"/>
      <c r="CB186" s="74" t="n"/>
      <c r="CC186" s="74" t="n"/>
      <c r="CD186" s="74" t="n"/>
      <c r="CE186" s="74" t="n"/>
      <c r="CF186" s="74" t="n"/>
      <c r="CG186" s="74" t="n"/>
      <c r="CH186" s="74" t="n"/>
      <c r="CI186" s="74" t="n"/>
      <c r="CJ186" s="74" t="n"/>
      <c r="CK186" s="75" t="n">
        <v>697560827</v>
      </c>
      <c r="CL186" s="74" t="inlineStr">
        <is>
          <t>5048493f-ec50-41fe-b515-80f629e15832</t>
        </is>
      </c>
      <c r="CM186" s="72" t="n">
        <v>46097.12918981481</v>
      </c>
      <c r="CN186" s="74" t="n"/>
      <c r="CO186" s="74" t="n"/>
      <c r="CP186" s="74" t="inlineStr">
        <is>
          <t>submitted_via_web</t>
        </is>
      </c>
      <c r="CQ186" s="74" t="n"/>
      <c r="CR186" s="74" t="inlineStr">
        <is>
          <t>voP5hd3TJJNzzneN7cP2D6</t>
        </is>
      </c>
      <c r="CS186" s="74" t="n"/>
      <c r="CT186" s="74" t="inlineStr">
        <is>
          <t>uuid:5048493f-ec50-41fe-b515-80f629e15832</t>
        </is>
      </c>
      <c r="CU186" s="75" t="n">
        <v>185</v>
      </c>
    </row>
    <row r="187">
      <c r="A187" s="72" t="n">
        <v>46097.42082640046</v>
      </c>
      <c r="B187" s="72" t="n">
        <v>46097.44311328704</v>
      </c>
      <c r="C187" s="74" t="inlineStr">
        <is>
          <t>Carmini / Soleh</t>
        </is>
      </c>
      <c r="D187" s="74" t="inlineStr">
        <is>
          <t>Jawa Timur</t>
        </is>
      </c>
      <c r="E187" s="74" t="inlineStr">
        <is>
          <t>Pasuruan</t>
        </is>
      </c>
      <c r="F187" s="74" t="inlineStr">
        <is>
          <t>Tutur</t>
        </is>
      </c>
      <c r="G187" s="74" t="inlineStr">
        <is>
          <t>SKP0054</t>
        </is>
      </c>
      <c r="H187" s="74" t="inlineStr">
        <is>
          <t>Sapi perah</t>
        </is>
      </c>
      <c r="I187" s="75" t="n">
        <v>0</v>
      </c>
      <c r="J187" s="75" t="n">
        <v>1</v>
      </c>
      <c r="K187" s="75" t="n">
        <v>0</v>
      </c>
      <c r="L187" s="75" t="n">
        <v>0</v>
      </c>
      <c r="M187" s="75" t="n">
        <v>0</v>
      </c>
      <c r="N187" s="75" t="n">
        <v>0</v>
      </c>
      <c r="O187" s="75" t="n">
        <v>0</v>
      </c>
      <c r="P187" s="75" t="n">
        <v>0</v>
      </c>
      <c r="Q187" s="75" t="n">
        <v>0</v>
      </c>
      <c r="R187" s="74" t="inlineStr">
        <is>
          <t>Sapi perah</t>
        </is>
      </c>
      <c r="S187" s="75" t="n">
        <v>0</v>
      </c>
      <c r="T187" s="75" t="n">
        <v>1</v>
      </c>
      <c r="U187" s="75" t="n">
        <v>0</v>
      </c>
      <c r="V187" s="75" t="n">
        <v>0</v>
      </c>
      <c r="W187" s="75" t="n">
        <v>0</v>
      </c>
      <c r="X187" s="75" t="n">
        <v>0</v>
      </c>
      <c r="Y187" s="75" t="n">
        <v>0</v>
      </c>
      <c r="Z187" s="75" t="n">
        <v>0</v>
      </c>
      <c r="AA187" s="75" t="n">
        <v>0</v>
      </c>
      <c r="AB187" s="74" t="inlineStr">
        <is>
          <t>Tidak ada</t>
        </is>
      </c>
      <c r="AC187" s="75" t="n">
        <v>0</v>
      </c>
      <c r="AD187" s="75" t="n">
        <v>0</v>
      </c>
      <c r="AE187" s="75" t="n">
        <v>0</v>
      </c>
      <c r="AF187" s="75" t="n">
        <v>0</v>
      </c>
      <c r="AG187" s="75" t="n">
        <v>0</v>
      </c>
      <c r="AH187" s="75" t="n">
        <v>0</v>
      </c>
      <c r="AI187" s="75" t="n">
        <v>0</v>
      </c>
      <c r="AJ187" s="75" t="n">
        <v>0</v>
      </c>
      <c r="AK187" s="75" t="n">
        <v>1</v>
      </c>
      <c r="AL187" s="74" t="n"/>
      <c r="AM187" s="74" t="n"/>
      <c r="AN187" s="75" t="n">
        <v>13</v>
      </c>
      <c r="AO187" s="74" t="n"/>
      <c r="AP187" s="74" t="n"/>
      <c r="AQ187" s="74" t="n"/>
      <c r="AR187" s="74" t="n"/>
      <c r="AS187" s="74" t="n"/>
      <c r="AT187" s="74" t="n"/>
      <c r="AU187" s="74" t="n"/>
      <c r="AV187" s="74" t="n"/>
      <c r="AW187" s="75" t="n">
        <v>8</v>
      </c>
      <c r="AX187" s="74" t="n"/>
      <c r="AY187" s="74" t="n"/>
      <c r="AZ187" s="74" t="n"/>
      <c r="BA187" s="74" t="n"/>
      <c r="BB187" s="74" t="n"/>
      <c r="BC187" s="74" t="n"/>
      <c r="BD187" s="74" t="n"/>
      <c r="BE187" s="74" t="n"/>
      <c r="BF187" s="74" t="n"/>
      <c r="BG187" s="74" t="n"/>
      <c r="BH187" s="74" t="n"/>
      <c r="BI187" s="74" t="n"/>
      <c r="BJ187" s="74" t="n"/>
      <c r="BK187" s="74" t="n"/>
      <c r="BL187" s="74" t="n"/>
      <c r="BM187" s="74" t="n"/>
      <c r="BN187" s="74" t="n"/>
      <c r="BO187" s="74" t="n"/>
      <c r="BP187" s="74" t="n"/>
      <c r="BQ187" s="74" t="n"/>
      <c r="BR187" s="74" t="n"/>
      <c r="BS187" s="74" t="n"/>
      <c r="BT187" s="74" t="n"/>
      <c r="BU187" s="74" t="n"/>
      <c r="BV187" s="74" t="n"/>
      <c r="BW187" s="74" t="n"/>
      <c r="BX187" s="74" t="n"/>
      <c r="BY187" s="74" t="n"/>
      <c r="BZ187" s="74" t="n"/>
      <c r="CA187" s="74" t="n"/>
      <c r="CB187" s="74" t="n"/>
      <c r="CC187" s="74" t="n"/>
      <c r="CD187" s="74" t="n"/>
      <c r="CE187" s="74" t="n"/>
      <c r="CF187" s="74" t="n"/>
      <c r="CG187" s="74" t="n"/>
      <c r="CH187" s="74" t="n"/>
      <c r="CI187" s="74" t="n"/>
      <c r="CJ187" s="74" t="inlineStr">
        <is>
          <t>Kepemilikan sapi setelah ada biogas (ketika biogas masih aktif) adalah 30 ekor/data BUS. Namun jika yang dimaksud adalah kepemilikan sapi sekarang (tahun 2025-biogas sudah tidak aktif) maka punya 8 ekor. Tidak ada perubahan selama 12 bulan terakhir.</t>
        </is>
      </c>
      <c r="CK187" s="75" t="n">
        <v>697579970</v>
      </c>
      <c r="CL187" s="74" t="inlineStr">
        <is>
          <t>16cf0570-7087-4214-90ce-6894adf62fd1</t>
        </is>
      </c>
      <c r="CM187" s="72" t="n">
        <v>46097.15146990741</v>
      </c>
      <c r="CN187" s="74" t="n"/>
      <c r="CO187" s="74" t="n"/>
      <c r="CP187" s="74" t="inlineStr">
        <is>
          <t>submitted_via_web</t>
        </is>
      </c>
      <c r="CQ187" s="74" t="n"/>
      <c r="CR187" s="74" t="inlineStr">
        <is>
          <t>voP5hd3TJJNzzneN7cP2D6</t>
        </is>
      </c>
      <c r="CS187" s="74" t="n"/>
      <c r="CT187" s="74" t="inlineStr">
        <is>
          <t>uuid:16cf0570-7087-4214-90ce-6894adf62fd1</t>
        </is>
      </c>
      <c r="CU187" s="75" t="n">
        <v>186</v>
      </c>
    </row>
    <row r="188">
      <c r="A188" s="72" t="n">
        <v>46097.44311400463</v>
      </c>
      <c r="B188" s="72" t="n">
        <v>46097.47037543981</v>
      </c>
      <c r="C188" s="74" t="inlineStr">
        <is>
          <t>Tasiyem / Sahar</t>
        </is>
      </c>
      <c r="D188" s="74" t="inlineStr">
        <is>
          <t>Jawa Timur</t>
        </is>
      </c>
      <c r="E188" s="74" t="inlineStr">
        <is>
          <t>Pasuruan</t>
        </is>
      </c>
      <c r="F188" s="74" t="inlineStr">
        <is>
          <t>Tutur</t>
        </is>
      </c>
      <c r="G188" s="74" t="inlineStr">
        <is>
          <t>SKP0695</t>
        </is>
      </c>
      <c r="H188" s="74" t="inlineStr">
        <is>
          <t>Sapi perah Ayam</t>
        </is>
      </c>
      <c r="I188" s="75" t="n">
        <v>0</v>
      </c>
      <c r="J188" s="75" t="n">
        <v>1</v>
      </c>
      <c r="K188" s="75" t="n">
        <v>0</v>
      </c>
      <c r="L188" s="75" t="n">
        <v>0</v>
      </c>
      <c r="M188" s="75" t="n">
        <v>0</v>
      </c>
      <c r="N188" s="75" t="n">
        <v>0</v>
      </c>
      <c r="O188" s="75" t="n">
        <v>1</v>
      </c>
      <c r="P188" s="75" t="n">
        <v>0</v>
      </c>
      <c r="Q188" s="75" t="n">
        <v>0</v>
      </c>
      <c r="R188" s="74" t="inlineStr">
        <is>
          <t>Sapi perah Ayam</t>
        </is>
      </c>
      <c r="S188" s="75" t="n">
        <v>0</v>
      </c>
      <c r="T188" s="75" t="n">
        <v>1</v>
      </c>
      <c r="U188" s="75" t="n">
        <v>0</v>
      </c>
      <c r="V188" s="75" t="n">
        <v>0</v>
      </c>
      <c r="W188" s="75" t="n">
        <v>0</v>
      </c>
      <c r="X188" s="75" t="n">
        <v>0</v>
      </c>
      <c r="Y188" s="75" t="n">
        <v>1</v>
      </c>
      <c r="Z188" s="75" t="n">
        <v>0</v>
      </c>
      <c r="AA188" s="75" t="n">
        <v>0</v>
      </c>
      <c r="AB188" s="74" t="inlineStr">
        <is>
          <t>Sapi perah Ayam</t>
        </is>
      </c>
      <c r="AC188" s="75" t="n">
        <v>0</v>
      </c>
      <c r="AD188" s="75" t="n">
        <v>1</v>
      </c>
      <c r="AE188" s="75" t="n">
        <v>0</v>
      </c>
      <c r="AF188" s="75" t="n">
        <v>0</v>
      </c>
      <c r="AG188" s="75" t="n">
        <v>0</v>
      </c>
      <c r="AH188" s="75" t="n">
        <v>0</v>
      </c>
      <c r="AI188" s="75" t="n">
        <v>1</v>
      </c>
      <c r="AJ188" s="75" t="n">
        <v>0</v>
      </c>
      <c r="AK188" s="75" t="n">
        <v>0</v>
      </c>
      <c r="AL188" s="74" t="n"/>
      <c r="AM188" s="74" t="n"/>
      <c r="AN188" s="75" t="n">
        <v>7</v>
      </c>
      <c r="AO188" s="74" t="n"/>
      <c r="AP188" s="74" t="n"/>
      <c r="AQ188" s="74" t="n"/>
      <c r="AR188" s="74" t="n"/>
      <c r="AS188" s="75" t="n">
        <v>20</v>
      </c>
      <c r="AT188" s="74" t="n"/>
      <c r="AU188" s="74" t="n"/>
      <c r="AV188" s="74" t="n"/>
      <c r="AW188" s="75" t="n">
        <v>2</v>
      </c>
      <c r="AX188" s="74" t="n"/>
      <c r="AY188" s="74" t="n"/>
      <c r="AZ188" s="74" t="n"/>
      <c r="BA188" s="74" t="n"/>
      <c r="BB188" s="75" t="n">
        <v>7</v>
      </c>
      <c r="BC188" s="74" t="n"/>
      <c r="BD188" s="74" t="n"/>
      <c r="BE188" s="74" t="n"/>
      <c r="BF188" s="74" t="n"/>
      <c r="BG188" s="74" t="n"/>
      <c r="BH188" s="75" t="n">
        <v>0</v>
      </c>
      <c r="BI188" s="75" t="n">
        <v>0</v>
      </c>
      <c r="BJ188" s="75" t="n">
        <v>0</v>
      </c>
      <c r="BK188" s="75" t="n">
        <v>1</v>
      </c>
      <c r="BL188" s="74" t="n"/>
      <c r="BM188" s="74" t="n"/>
      <c r="BN188" s="74" t="n"/>
      <c r="BO188" s="74" t="n"/>
      <c r="BP188" s="74" t="n"/>
      <c r="BQ188" s="74" t="n"/>
      <c r="BR188" s="74" t="n"/>
      <c r="BS188" s="74" t="n"/>
      <c r="BT188" s="74" t="n"/>
      <c r="BU188" s="74" t="n"/>
      <c r="BV188" s="74" t="n"/>
      <c r="BW188" s="74" t="n"/>
      <c r="BX188" s="74" t="n"/>
      <c r="BY188" s="74" t="n"/>
      <c r="BZ188" s="74" t="n"/>
      <c r="CA188" s="74" t="n"/>
      <c r="CB188" s="75" t="n">
        <v>0</v>
      </c>
      <c r="CC188" s="75" t="n">
        <v>0</v>
      </c>
      <c r="CD188" s="75" t="n">
        <v>12</v>
      </c>
      <c r="CE188" s="75" t="n">
        <v>2</v>
      </c>
      <c r="CF188" s="74" t="n"/>
      <c r="CG188" s="74" t="n"/>
      <c r="CH188" s="74" t="n"/>
      <c r="CI188" s="74" t="n"/>
      <c r="CJ188" s="74" t="n"/>
      <c r="CK188" s="75" t="n">
        <v>697605975</v>
      </c>
      <c r="CL188" s="74" t="inlineStr">
        <is>
          <t>4e26a3fc-6b56-4653-a37d-6d868993bd18</t>
        </is>
      </c>
      <c r="CM188" s="72" t="n">
        <v>46097.17875</v>
      </c>
      <c r="CN188" s="74" t="n"/>
      <c r="CO188" s="74" t="n"/>
      <c r="CP188" s="74" t="inlineStr">
        <is>
          <t>submitted_via_web</t>
        </is>
      </c>
      <c r="CQ188" s="74" t="n"/>
      <c r="CR188" s="74" t="inlineStr">
        <is>
          <t>voP5hd3TJJNzzneN7cP2D6</t>
        </is>
      </c>
      <c r="CS188" s="74" t="n"/>
      <c r="CT188" s="74" t="inlineStr">
        <is>
          <t>uuid:4e26a3fc-6b56-4653-a37d-6d868993bd18</t>
        </is>
      </c>
      <c r="CU188" s="75" t="n">
        <v>187</v>
      </c>
    </row>
    <row r="189">
      <c r="A189" s="72" t="n">
        <v>46097.47037609954</v>
      </c>
      <c r="B189" s="72" t="n">
        <v>46097.47363817129</v>
      </c>
      <c r="C189" s="74" t="inlineStr">
        <is>
          <t>Kusno</t>
        </is>
      </c>
      <c r="D189" s="74" t="inlineStr">
        <is>
          <t>Jawa Timur</t>
        </is>
      </c>
      <c r="E189" s="74" t="inlineStr">
        <is>
          <t>Pasuruan</t>
        </is>
      </c>
      <c r="F189" s="74" t="inlineStr">
        <is>
          <t>Tutur</t>
        </is>
      </c>
      <c r="G189" s="74" t="inlineStr">
        <is>
          <t>SKP0926</t>
        </is>
      </c>
      <c r="H189" s="74" t="inlineStr">
        <is>
          <t>Sapi perah</t>
        </is>
      </c>
      <c r="I189" s="75" t="n">
        <v>0</v>
      </c>
      <c r="J189" s="75" t="n">
        <v>1</v>
      </c>
      <c r="K189" s="75" t="n">
        <v>0</v>
      </c>
      <c r="L189" s="75" t="n">
        <v>0</v>
      </c>
      <c r="M189" s="75" t="n">
        <v>0</v>
      </c>
      <c r="N189" s="75" t="n">
        <v>0</v>
      </c>
      <c r="O189" s="75" t="n">
        <v>0</v>
      </c>
      <c r="P189" s="75" t="n">
        <v>0</v>
      </c>
      <c r="Q189" s="75" t="n">
        <v>0</v>
      </c>
      <c r="R189" s="74" t="inlineStr">
        <is>
          <t>Sapi perah</t>
        </is>
      </c>
      <c r="S189" s="75" t="n">
        <v>0</v>
      </c>
      <c r="T189" s="75" t="n">
        <v>1</v>
      </c>
      <c r="U189" s="75" t="n">
        <v>0</v>
      </c>
      <c r="V189" s="75" t="n">
        <v>0</v>
      </c>
      <c r="W189" s="75" t="n">
        <v>0</v>
      </c>
      <c r="X189" s="75" t="n">
        <v>0</v>
      </c>
      <c r="Y189" s="75" t="n">
        <v>0</v>
      </c>
      <c r="Z189" s="75" t="n">
        <v>0</v>
      </c>
      <c r="AA189" s="75" t="n">
        <v>0</v>
      </c>
      <c r="AB189" s="74" t="inlineStr">
        <is>
          <t>Sapi perah</t>
        </is>
      </c>
      <c r="AC189" s="75" t="n">
        <v>0</v>
      </c>
      <c r="AD189" s="75" t="n">
        <v>1</v>
      </c>
      <c r="AE189" s="75" t="n">
        <v>0</v>
      </c>
      <c r="AF189" s="75" t="n">
        <v>0</v>
      </c>
      <c r="AG189" s="75" t="n">
        <v>0</v>
      </c>
      <c r="AH189" s="75" t="n">
        <v>0</v>
      </c>
      <c r="AI189" s="75" t="n">
        <v>0</v>
      </c>
      <c r="AJ189" s="75" t="n">
        <v>0</v>
      </c>
      <c r="AK189" s="75" t="n">
        <v>0</v>
      </c>
      <c r="AL189" s="74" t="n"/>
      <c r="AM189" s="74" t="n"/>
      <c r="AN189" s="75" t="n">
        <v>3</v>
      </c>
      <c r="AO189" s="74" t="n"/>
      <c r="AP189" s="74" t="n"/>
      <c r="AQ189" s="74" t="n"/>
      <c r="AR189" s="74" t="n"/>
      <c r="AS189" s="74" t="n"/>
      <c r="AT189" s="74" t="n"/>
      <c r="AU189" s="74" t="n"/>
      <c r="AV189" s="74" t="n"/>
      <c r="AW189" s="75" t="n">
        <v>2</v>
      </c>
      <c r="AX189" s="74" t="n"/>
      <c r="AY189" s="74" t="n"/>
      <c r="AZ189" s="74" t="n"/>
      <c r="BA189" s="74" t="n"/>
      <c r="BB189" s="74" t="n"/>
      <c r="BC189" s="74" t="n"/>
      <c r="BD189" s="74" t="n"/>
      <c r="BE189" s="74" t="n"/>
      <c r="BF189" s="74" t="n"/>
      <c r="BG189" s="74" t="n"/>
      <c r="BH189" s="75" t="n">
        <v>6</v>
      </c>
      <c r="BI189" s="75" t="n">
        <v>1</v>
      </c>
      <c r="BJ189" s="75" t="n">
        <v>6</v>
      </c>
      <c r="BK189" s="75" t="n">
        <v>0</v>
      </c>
      <c r="BL189" s="74" t="n"/>
      <c r="BM189" s="74" t="n"/>
      <c r="BN189" s="74" t="n"/>
      <c r="BO189" s="74" t="n"/>
      <c r="BP189" s="74" t="n"/>
      <c r="BQ189" s="74" t="n"/>
      <c r="BR189" s="74" t="n"/>
      <c r="BS189" s="74" t="n"/>
      <c r="BT189" s="74" t="n"/>
      <c r="BU189" s="74" t="n"/>
      <c r="BV189" s="74" t="n"/>
      <c r="BW189" s="74" t="n"/>
      <c r="BX189" s="74" t="n"/>
      <c r="BY189" s="74" t="n"/>
      <c r="BZ189" s="74" t="n"/>
      <c r="CA189" s="74" t="n"/>
      <c r="CB189" s="74" t="n"/>
      <c r="CC189" s="74" t="n"/>
      <c r="CD189" s="74" t="n"/>
      <c r="CE189" s="74" t="n"/>
      <c r="CF189" s="74" t="n"/>
      <c r="CG189" s="74" t="n"/>
      <c r="CH189" s="74" t="n"/>
      <c r="CI189" s="74" t="n"/>
      <c r="CJ189" s="74" t="n"/>
      <c r="CK189" s="75" t="n">
        <v>697609101</v>
      </c>
      <c r="CL189" s="74" t="inlineStr">
        <is>
          <t>63560c0a-6ab4-41a9-b229-e32b81bc1c24</t>
        </is>
      </c>
      <c r="CM189" s="72" t="n">
        <v>46097.18200231482</v>
      </c>
      <c r="CN189" s="74" t="n"/>
      <c r="CO189" s="74" t="n"/>
      <c r="CP189" s="74" t="inlineStr">
        <is>
          <t>submitted_via_web</t>
        </is>
      </c>
      <c r="CQ189" s="74" t="n"/>
      <c r="CR189" s="74" t="inlineStr">
        <is>
          <t>voP5hd3TJJNzzneN7cP2D6</t>
        </is>
      </c>
      <c r="CS189" s="74" t="n"/>
      <c r="CT189" s="74" t="inlineStr">
        <is>
          <t>uuid:63560c0a-6ab4-41a9-b229-e32b81bc1c24</t>
        </is>
      </c>
      <c r="CU189" s="75" t="n">
        <v>188</v>
      </c>
    </row>
    <row r="190">
      <c r="A190" s="72" t="n">
        <v>46097.47363881944</v>
      </c>
      <c r="B190" s="72" t="n">
        <v>46097.48340943287</v>
      </c>
      <c r="C190" s="74" t="inlineStr">
        <is>
          <t>Titik Dwi Ismawati / Siswanto</t>
        </is>
      </c>
      <c r="D190" s="74" t="inlineStr">
        <is>
          <t>Jawa Timur</t>
        </is>
      </c>
      <c r="E190" s="74" t="inlineStr">
        <is>
          <t>Pasuruan</t>
        </is>
      </c>
      <c r="F190" s="74" t="inlineStr">
        <is>
          <t>Tutur</t>
        </is>
      </c>
      <c r="G190" s="74" t="inlineStr">
        <is>
          <t>SKP0929</t>
        </is>
      </c>
      <c r="H190" s="74" t="inlineStr">
        <is>
          <t>Sapi perah Ayam Unggas lainnya</t>
        </is>
      </c>
      <c r="I190" s="75" t="n">
        <v>0</v>
      </c>
      <c r="J190" s="75" t="n">
        <v>1</v>
      </c>
      <c r="K190" s="75" t="n">
        <v>0</v>
      </c>
      <c r="L190" s="75" t="n">
        <v>0</v>
      </c>
      <c r="M190" s="75" t="n">
        <v>0</v>
      </c>
      <c r="N190" s="75" t="n">
        <v>0</v>
      </c>
      <c r="O190" s="75" t="n">
        <v>1</v>
      </c>
      <c r="P190" s="75" t="n">
        <v>1</v>
      </c>
      <c r="Q190" s="75" t="n">
        <v>0</v>
      </c>
      <c r="R190" s="74" t="inlineStr">
        <is>
          <t>Sapi perah</t>
        </is>
      </c>
      <c r="S190" s="75" t="n">
        <v>0</v>
      </c>
      <c r="T190" s="75" t="n">
        <v>1</v>
      </c>
      <c r="U190" s="75" t="n">
        <v>0</v>
      </c>
      <c r="V190" s="75" t="n">
        <v>0</v>
      </c>
      <c r="W190" s="75" t="n">
        <v>0</v>
      </c>
      <c r="X190" s="75" t="n">
        <v>0</v>
      </c>
      <c r="Y190" s="75" t="n">
        <v>0</v>
      </c>
      <c r="Z190" s="75" t="n">
        <v>0</v>
      </c>
      <c r="AA190" s="75" t="n">
        <v>0</v>
      </c>
      <c r="AB190" s="74" t="inlineStr">
        <is>
          <t>Tidak ada</t>
        </is>
      </c>
      <c r="AC190" s="75" t="n">
        <v>0</v>
      </c>
      <c r="AD190" s="75" t="n">
        <v>0</v>
      </c>
      <c r="AE190" s="75" t="n">
        <v>0</v>
      </c>
      <c r="AF190" s="75" t="n">
        <v>0</v>
      </c>
      <c r="AG190" s="75" t="n">
        <v>0</v>
      </c>
      <c r="AH190" s="75" t="n">
        <v>0</v>
      </c>
      <c r="AI190" s="75" t="n">
        <v>0</v>
      </c>
      <c r="AJ190" s="75" t="n">
        <v>0</v>
      </c>
      <c r="AK190" s="75" t="n">
        <v>1</v>
      </c>
      <c r="AL190" s="74" t="n"/>
      <c r="AM190" s="74" t="n"/>
      <c r="AN190" s="75" t="n">
        <v>2</v>
      </c>
      <c r="AO190" s="74" t="n"/>
      <c r="AP190" s="74" t="n"/>
      <c r="AQ190" s="74" t="n"/>
      <c r="AR190" s="74" t="n"/>
      <c r="AS190" s="75" t="n">
        <v>10</v>
      </c>
      <c r="AT190" s="75" t="n">
        <v>4</v>
      </c>
      <c r="AU190" s="74" t="n"/>
      <c r="AV190" s="74" t="n"/>
      <c r="AW190" s="75" t="n">
        <v>1</v>
      </c>
      <c r="AX190" s="74" t="n"/>
      <c r="AY190" s="74" t="n"/>
      <c r="AZ190" s="74" t="n"/>
      <c r="BA190" s="74" t="n"/>
      <c r="BB190" s="74" t="n"/>
      <c r="BC190" s="74" t="n"/>
      <c r="BD190" s="74" t="n"/>
      <c r="BE190" s="74" t="n"/>
      <c r="BF190" s="74" t="n"/>
      <c r="BG190" s="74" t="n"/>
      <c r="BH190" s="74" t="n"/>
      <c r="BI190" s="74" t="n"/>
      <c r="BJ190" s="74" t="n"/>
      <c r="BK190" s="74" t="n"/>
      <c r="BL190" s="74" t="n"/>
      <c r="BM190" s="74" t="n"/>
      <c r="BN190" s="74" t="n"/>
      <c r="BO190" s="74" t="n"/>
      <c r="BP190" s="74" t="n"/>
      <c r="BQ190" s="74" t="n"/>
      <c r="BR190" s="74" t="n"/>
      <c r="BS190" s="74" t="n"/>
      <c r="BT190" s="74" t="n"/>
      <c r="BU190" s="74" t="n"/>
      <c r="BV190" s="74" t="n"/>
      <c r="BW190" s="74" t="n"/>
      <c r="BX190" s="74" t="n"/>
      <c r="BY190" s="74" t="n"/>
      <c r="BZ190" s="74" t="n"/>
      <c r="CA190" s="74" t="n"/>
      <c r="CB190" s="74" t="n"/>
      <c r="CC190" s="74" t="n"/>
      <c r="CD190" s="74" t="n"/>
      <c r="CE190" s="74" t="n"/>
      <c r="CF190" s="74" t="n"/>
      <c r="CG190" s="74" t="n"/>
      <c r="CH190" s="74" t="n"/>
      <c r="CI190" s="74" t="n"/>
      <c r="CJ190" s="74" t="inlineStr">
        <is>
          <t>Bu Titik tidak memberikan nomer HP (tidak hafal, menjanjikan akan kirim nomer HP tetapi tidak mengirimkan sampai sekarang). Enum mengambil data nomer hape dari BUS 2023, namun ternyata nomer sudah tidak aktif. Jadi tidak bisa dikonfirmasi perubahan kepemilikan sapi perah dalam 12 bulan terakhir.</t>
        </is>
      </c>
      <c r="CK190" s="75" t="n">
        <v>697616933</v>
      </c>
      <c r="CL190" s="74" t="inlineStr">
        <is>
          <t>f825cb8d-a19c-4451-98fa-da0df5610b19</t>
        </is>
      </c>
      <c r="CM190" s="72" t="n">
        <v>46097.19177083333</v>
      </c>
      <c r="CN190" s="74" t="n"/>
      <c r="CO190" s="74" t="n"/>
      <c r="CP190" s="74" t="inlineStr">
        <is>
          <t>submitted_via_web</t>
        </is>
      </c>
      <c r="CQ190" s="74" t="n"/>
      <c r="CR190" s="74" t="inlineStr">
        <is>
          <t>voP5hd3TJJNzzneN7cP2D6</t>
        </is>
      </c>
      <c r="CS190" s="74" t="n"/>
      <c r="CT190" s="74" t="inlineStr">
        <is>
          <t>uuid:f825cb8d-a19c-4451-98fa-da0df5610b19</t>
        </is>
      </c>
      <c r="CU190" s="75" t="n">
        <v>189</v>
      </c>
    </row>
    <row r="191">
      <c r="A191" s="72" t="n">
        <v>46095.56717560185</v>
      </c>
      <c r="B191" s="72" t="n">
        <v>46097.48676150463</v>
      </c>
      <c r="C191" s="74" t="inlineStr">
        <is>
          <t>Cahyaningrum/sumarno</t>
        </is>
      </c>
      <c r="D191" s="74" t="inlineStr">
        <is>
          <t>Jawa Tengah</t>
        </is>
      </c>
      <c r="E191" s="74" t="inlineStr">
        <is>
          <t>Semarang</t>
        </is>
      </c>
      <c r="F191" s="74" t="inlineStr">
        <is>
          <t>Getasan</t>
        </is>
      </c>
      <c r="G191" s="74" t="inlineStr">
        <is>
          <t>ONP0338</t>
        </is>
      </c>
      <c r="H191" s="74" t="inlineStr">
        <is>
          <t>Sapi perah</t>
        </is>
      </c>
      <c r="I191" s="75" t="n">
        <v>0</v>
      </c>
      <c r="J191" s="75" t="n">
        <v>1</v>
      </c>
      <c r="K191" s="75" t="n">
        <v>0</v>
      </c>
      <c r="L191" s="75" t="n">
        <v>0</v>
      </c>
      <c r="M191" s="75" t="n">
        <v>0</v>
      </c>
      <c r="N191" s="75" t="n">
        <v>0</v>
      </c>
      <c r="O191" s="75" t="n">
        <v>0</v>
      </c>
      <c r="P191" s="75" t="n">
        <v>0</v>
      </c>
      <c r="Q191" s="75" t="n">
        <v>0</v>
      </c>
      <c r="R191" s="74" t="inlineStr">
        <is>
          <t>Sapi perah</t>
        </is>
      </c>
      <c r="S191" s="75" t="n">
        <v>0</v>
      </c>
      <c r="T191" s="75" t="n">
        <v>1</v>
      </c>
      <c r="U191" s="75" t="n">
        <v>0</v>
      </c>
      <c r="V191" s="75" t="n">
        <v>0</v>
      </c>
      <c r="W191" s="75" t="n">
        <v>0</v>
      </c>
      <c r="X191" s="75" t="n">
        <v>0</v>
      </c>
      <c r="Y191" s="75" t="n">
        <v>0</v>
      </c>
      <c r="Z191" s="75" t="n">
        <v>0</v>
      </c>
      <c r="AA191" s="75" t="n">
        <v>0</v>
      </c>
      <c r="AB191" s="74" t="inlineStr">
        <is>
          <t>Tidak ada</t>
        </is>
      </c>
      <c r="AC191" s="75" t="n">
        <v>0</v>
      </c>
      <c r="AD191" s="75" t="n">
        <v>0</v>
      </c>
      <c r="AE191" s="75" t="n">
        <v>0</v>
      </c>
      <c r="AF191" s="75" t="n">
        <v>0</v>
      </c>
      <c r="AG191" s="75" t="n">
        <v>0</v>
      </c>
      <c r="AH191" s="75" t="n">
        <v>0</v>
      </c>
      <c r="AI191" s="75" t="n">
        <v>0</v>
      </c>
      <c r="AJ191" s="75" t="n">
        <v>0</v>
      </c>
      <c r="AK191" s="75" t="n">
        <v>1</v>
      </c>
      <c r="AL191" s="74" t="n"/>
      <c r="AM191" s="74" t="n"/>
      <c r="AN191" s="75" t="n">
        <v>3</v>
      </c>
      <c r="AO191" s="74" t="n"/>
      <c r="AP191" s="74" t="n"/>
      <c r="AQ191" s="74" t="n"/>
      <c r="AR191" s="74" t="n"/>
      <c r="AS191" s="74" t="n"/>
      <c r="AT191" s="74" t="n"/>
      <c r="AU191" s="74" t="n"/>
      <c r="AV191" s="74" t="n"/>
      <c r="AW191" s="75" t="n">
        <v>3</v>
      </c>
      <c r="AX191" s="74" t="n"/>
      <c r="AY191" s="74" t="n"/>
      <c r="AZ191" s="74" t="n"/>
      <c r="BA191" s="74" t="n"/>
      <c r="BB191" s="74" t="n"/>
      <c r="BC191" s="74" t="n"/>
      <c r="BD191" s="74" t="n"/>
      <c r="BE191" s="74" t="n"/>
      <c r="BF191" s="74" t="n"/>
      <c r="BG191" s="74" t="n"/>
      <c r="BH191" s="74" t="n"/>
      <c r="BI191" s="74" t="n"/>
      <c r="BJ191" s="74" t="n"/>
      <c r="BK191" s="74" t="n"/>
      <c r="BL191" s="74" t="n"/>
      <c r="BM191" s="74" t="n"/>
      <c r="BN191" s="74" t="n"/>
      <c r="BO191" s="74" t="n"/>
      <c r="BP191" s="74" t="n"/>
      <c r="BQ191" s="74" t="n"/>
      <c r="BR191" s="74" t="n"/>
      <c r="BS191" s="74" t="n"/>
      <c r="BT191" s="74" t="n"/>
      <c r="BU191" s="74" t="n"/>
      <c r="BV191" s="74" t="n"/>
      <c r="BW191" s="74" t="n"/>
      <c r="BX191" s="74" t="n"/>
      <c r="BY191" s="74" t="n"/>
      <c r="BZ191" s="74" t="n"/>
      <c r="CA191" s="74" t="n"/>
      <c r="CB191" s="74" t="n"/>
      <c r="CC191" s="74" t="n"/>
      <c r="CD191" s="74" t="n"/>
      <c r="CE191" s="74" t="n"/>
      <c r="CF191" s="74" t="n"/>
      <c r="CG191" s="74" t="n"/>
      <c r="CH191" s="74" t="n"/>
      <c r="CI191" s="74" t="n"/>
      <c r="CJ191" s="74" t="inlineStr">
        <is>
          <t>0</t>
        </is>
      </c>
      <c r="CK191" s="75" t="n">
        <v>697619903</v>
      </c>
      <c r="CL191" s="74" t="inlineStr">
        <is>
          <t>f05887ad-87d8-470e-82d2-ae7343fa95cc</t>
        </is>
      </c>
      <c r="CM191" s="72" t="n">
        <v>46097.19510416667</v>
      </c>
      <c r="CN191" s="74" t="n"/>
      <c r="CO191" s="74" t="n"/>
      <c r="CP191" s="74" t="inlineStr">
        <is>
          <t>submitted_via_web</t>
        </is>
      </c>
      <c r="CQ191" s="74" t="n"/>
      <c r="CR191" s="74" t="inlineStr">
        <is>
          <t>voP5hd3TJJNzzneN7cP2D6</t>
        </is>
      </c>
      <c r="CS191" s="74" t="n"/>
      <c r="CT191" s="74" t="inlineStr">
        <is>
          <t>uuid:f05887ad-87d8-470e-82d2-ae7343fa95cc</t>
        </is>
      </c>
      <c r="CU191" s="75" t="n">
        <v>190</v>
      </c>
    </row>
    <row r="192">
      <c r="A192" s="72" t="n">
        <v>46097.48341099537</v>
      </c>
      <c r="B192" s="72" t="n">
        <v>46097.5722191088</v>
      </c>
      <c r="C192" s="74" t="inlineStr">
        <is>
          <t>Sumiati / Ilyas</t>
        </is>
      </c>
      <c r="D192" s="74" t="inlineStr">
        <is>
          <t>Jawa Timur</t>
        </is>
      </c>
      <c r="E192" s="74" t="inlineStr">
        <is>
          <t>Pasuruan</t>
        </is>
      </c>
      <c r="F192" s="74" t="inlineStr">
        <is>
          <t>Tutur</t>
        </is>
      </c>
      <c r="G192" s="74" t="inlineStr">
        <is>
          <t>SKP0015</t>
        </is>
      </c>
      <c r="H192" s="74" t="inlineStr">
        <is>
          <t>Sapi perah</t>
        </is>
      </c>
      <c r="I192" s="75" t="n">
        <v>0</v>
      </c>
      <c r="J192" s="75" t="n">
        <v>1</v>
      </c>
      <c r="K192" s="75" t="n">
        <v>0</v>
      </c>
      <c r="L192" s="75" t="n">
        <v>0</v>
      </c>
      <c r="M192" s="75" t="n">
        <v>0</v>
      </c>
      <c r="N192" s="75" t="n">
        <v>0</v>
      </c>
      <c r="O192" s="75" t="n">
        <v>0</v>
      </c>
      <c r="P192" s="75" t="n">
        <v>0</v>
      </c>
      <c r="Q192" s="75" t="n">
        <v>0</v>
      </c>
      <c r="R192" s="74" t="inlineStr">
        <is>
          <t>Sapi pedaging Sapi perah</t>
        </is>
      </c>
      <c r="S192" s="75" t="n">
        <v>1</v>
      </c>
      <c r="T192" s="75" t="n">
        <v>1</v>
      </c>
      <c r="U192" s="75" t="n">
        <v>0</v>
      </c>
      <c r="V192" s="75" t="n">
        <v>0</v>
      </c>
      <c r="W192" s="75" t="n">
        <v>0</v>
      </c>
      <c r="X192" s="75" t="n">
        <v>0</v>
      </c>
      <c r="Y192" s="75" t="n">
        <v>0</v>
      </c>
      <c r="Z192" s="75" t="n">
        <v>0</v>
      </c>
      <c r="AA192" s="75" t="n">
        <v>0</v>
      </c>
      <c r="AB192" s="74" t="inlineStr">
        <is>
          <t>Sapi pedaging Sapi perah</t>
        </is>
      </c>
      <c r="AC192" s="75" t="n">
        <v>1</v>
      </c>
      <c r="AD192" s="75" t="n">
        <v>1</v>
      </c>
      <c r="AE192" s="75" t="n">
        <v>0</v>
      </c>
      <c r="AF192" s="75" t="n">
        <v>0</v>
      </c>
      <c r="AG192" s="75" t="n">
        <v>0</v>
      </c>
      <c r="AH192" s="75" t="n">
        <v>0</v>
      </c>
      <c r="AI192" s="75" t="n">
        <v>0</v>
      </c>
      <c r="AJ192" s="75" t="n">
        <v>0</v>
      </c>
      <c r="AK192" s="75" t="n">
        <v>0</v>
      </c>
      <c r="AL192" s="74" t="n"/>
      <c r="AM192" s="74" t="n"/>
      <c r="AN192" s="75" t="n">
        <v>4</v>
      </c>
      <c r="AO192" s="74" t="n"/>
      <c r="AP192" s="74" t="n"/>
      <c r="AQ192" s="74" t="n"/>
      <c r="AR192" s="74" t="n"/>
      <c r="AS192" s="74" t="n"/>
      <c r="AT192" s="74" t="n"/>
      <c r="AU192" s="74" t="n"/>
      <c r="AV192" s="75" t="n">
        <v>2</v>
      </c>
      <c r="AW192" s="75" t="n">
        <v>6</v>
      </c>
      <c r="AX192" s="74" t="n"/>
      <c r="AY192" s="74" t="n"/>
      <c r="AZ192" s="74" t="n"/>
      <c r="BA192" s="74" t="n"/>
      <c r="BB192" s="74" t="n"/>
      <c r="BC192" s="74" t="n"/>
      <c r="BD192" s="75" t="n">
        <v>1</v>
      </c>
      <c r="BE192" s="75" t="n">
        <v>1</v>
      </c>
      <c r="BF192" s="75" t="n">
        <v>2</v>
      </c>
      <c r="BG192" s="75" t="n">
        <v>0</v>
      </c>
      <c r="BH192" s="75" t="n">
        <v>2</v>
      </c>
      <c r="BI192" s="75" t="n">
        <v>3</v>
      </c>
      <c r="BJ192" s="75" t="n">
        <v>1</v>
      </c>
      <c r="BK192" s="75" t="n">
        <v>1</v>
      </c>
      <c r="BL192" s="74" t="n"/>
      <c r="BM192" s="74" t="n"/>
      <c r="BN192" s="74" t="n"/>
      <c r="BO192" s="74" t="n"/>
      <c r="BP192" s="74" t="n"/>
      <c r="BQ192" s="74" t="n"/>
      <c r="BR192" s="74" t="n"/>
      <c r="BS192" s="74" t="n"/>
      <c r="BT192" s="74" t="n"/>
      <c r="BU192" s="74" t="n"/>
      <c r="BV192" s="74" t="n"/>
      <c r="BW192" s="74" t="n"/>
      <c r="BX192" s="74" t="n"/>
      <c r="BY192" s="74" t="n"/>
      <c r="BZ192" s="74" t="n"/>
      <c r="CA192" s="74" t="n"/>
      <c r="CB192" s="74" t="n"/>
      <c r="CC192" s="74" t="n"/>
      <c r="CD192" s="74" t="n"/>
      <c r="CE192" s="74" t="n"/>
      <c r="CF192" s="74" t="n"/>
      <c r="CG192" s="74" t="n"/>
      <c r="CH192" s="74" t="n"/>
      <c r="CI192" s="74" t="n"/>
      <c r="CJ192" s="74" t="inlineStr">
        <is>
          <t>Khusus data pembelian (sapi perah 3 ekor dan sapi pedaging 1 ekor) tidak dipelihara sendiri, melainkan dirawatkan ke orang lain</t>
        </is>
      </c>
      <c r="CK192" s="75" t="n">
        <v>697744854</v>
      </c>
      <c r="CL192" s="74" t="inlineStr">
        <is>
          <t>8306c614-4c90-4aca-9c55-98e5800563a6</t>
        </is>
      </c>
      <c r="CM192" s="72" t="n">
        <v>46097.28057870371</v>
      </c>
      <c r="CN192" s="74" t="n"/>
      <c r="CO192" s="74" t="n"/>
      <c r="CP192" s="74" t="inlineStr">
        <is>
          <t>submitted_via_web</t>
        </is>
      </c>
      <c r="CQ192" s="74" t="n"/>
      <c r="CR192" s="74" t="inlineStr">
        <is>
          <t>voP5hd3TJJNzzneN7cP2D6</t>
        </is>
      </c>
      <c r="CS192" s="74" t="n"/>
      <c r="CT192" s="74" t="inlineStr">
        <is>
          <t>uuid:8306c614-4c90-4aca-9c55-98e5800563a6</t>
        </is>
      </c>
      <c r="CU192" s="75" t="n">
        <v>191</v>
      </c>
    </row>
    <row r="193">
      <c r="A193" s="72" t="n">
        <v>46097.57221976852</v>
      </c>
      <c r="B193" s="72" t="n">
        <v>46097.59910171296</v>
      </c>
      <c r="C193" s="74" t="inlineStr">
        <is>
          <t>Arik Setiowati / H. Mas'ul</t>
        </is>
      </c>
      <c r="D193" s="74" t="inlineStr">
        <is>
          <t>Jawa Timur</t>
        </is>
      </c>
      <c r="E193" s="74" t="inlineStr">
        <is>
          <t>Pasuruan</t>
        </is>
      </c>
      <c r="F193" s="74" t="inlineStr">
        <is>
          <t>Tutur</t>
        </is>
      </c>
      <c r="G193" s="74" t="inlineStr">
        <is>
          <t>SKP0937</t>
        </is>
      </c>
      <c r="H193" s="74" t="inlineStr">
        <is>
          <t>Sapi perah Ayam</t>
        </is>
      </c>
      <c r="I193" s="75" t="n">
        <v>0</v>
      </c>
      <c r="J193" s="75" t="n">
        <v>1</v>
      </c>
      <c r="K193" s="75" t="n">
        <v>0</v>
      </c>
      <c r="L193" s="75" t="n">
        <v>0</v>
      </c>
      <c r="M193" s="75" t="n">
        <v>0</v>
      </c>
      <c r="N193" s="75" t="n">
        <v>0</v>
      </c>
      <c r="O193" s="75" t="n">
        <v>1</v>
      </c>
      <c r="P193" s="75" t="n">
        <v>0</v>
      </c>
      <c r="Q193" s="75" t="n">
        <v>0</v>
      </c>
      <c r="R193" s="74" t="inlineStr">
        <is>
          <t>Sapi perah Ayam</t>
        </is>
      </c>
      <c r="S193" s="75" t="n">
        <v>0</v>
      </c>
      <c r="T193" s="75" t="n">
        <v>1</v>
      </c>
      <c r="U193" s="75" t="n">
        <v>0</v>
      </c>
      <c r="V193" s="75" t="n">
        <v>0</v>
      </c>
      <c r="W193" s="75" t="n">
        <v>0</v>
      </c>
      <c r="X193" s="75" t="n">
        <v>0</v>
      </c>
      <c r="Y193" s="75" t="n">
        <v>1</v>
      </c>
      <c r="Z193" s="75" t="n">
        <v>0</v>
      </c>
      <c r="AA193" s="75" t="n">
        <v>0</v>
      </c>
      <c r="AB193" s="74" t="inlineStr">
        <is>
          <t>Sapi perah Ayam</t>
        </is>
      </c>
      <c r="AC193" s="75" t="n">
        <v>0</v>
      </c>
      <c r="AD193" s="75" t="n">
        <v>1</v>
      </c>
      <c r="AE193" s="75" t="n">
        <v>0</v>
      </c>
      <c r="AF193" s="75" t="n">
        <v>0</v>
      </c>
      <c r="AG193" s="75" t="n">
        <v>0</v>
      </c>
      <c r="AH193" s="75" t="n">
        <v>0</v>
      </c>
      <c r="AI193" s="75" t="n">
        <v>1</v>
      </c>
      <c r="AJ193" s="75" t="n">
        <v>0</v>
      </c>
      <c r="AK193" s="75" t="n">
        <v>0</v>
      </c>
      <c r="AL193" s="74" t="n"/>
      <c r="AM193" s="74" t="n"/>
      <c r="AN193" s="75" t="n">
        <v>9</v>
      </c>
      <c r="AO193" s="74" t="n"/>
      <c r="AP193" s="74" t="n"/>
      <c r="AQ193" s="74" t="n"/>
      <c r="AR193" s="74" t="n"/>
      <c r="AS193" s="75" t="n">
        <v>10</v>
      </c>
      <c r="AT193" s="74" t="n"/>
      <c r="AU193" s="74" t="n"/>
      <c r="AV193" s="74" t="n"/>
      <c r="AW193" s="75" t="n">
        <v>5</v>
      </c>
      <c r="AX193" s="74" t="n"/>
      <c r="AY193" s="74" t="n"/>
      <c r="AZ193" s="74" t="n"/>
      <c r="BA193" s="74" t="n"/>
      <c r="BB193" s="75" t="n">
        <v>10</v>
      </c>
      <c r="BC193" s="74" t="n"/>
      <c r="BD193" s="74" t="n"/>
      <c r="BE193" s="74" t="n"/>
      <c r="BF193" s="74" t="n"/>
      <c r="BG193" s="74" t="n"/>
      <c r="BH193" s="75" t="n">
        <v>6</v>
      </c>
      <c r="BI193" s="75" t="n">
        <v>0</v>
      </c>
      <c r="BJ193" s="75" t="n">
        <v>3</v>
      </c>
      <c r="BK193" s="75" t="n">
        <v>0</v>
      </c>
      <c r="BL193" s="74" t="n"/>
      <c r="BM193" s="74" t="n"/>
      <c r="BN193" s="74" t="n"/>
      <c r="BO193" s="74" t="n"/>
      <c r="BP193" s="74" t="n"/>
      <c r="BQ193" s="74" t="n"/>
      <c r="BR193" s="74" t="n"/>
      <c r="BS193" s="74" t="n"/>
      <c r="BT193" s="74" t="n"/>
      <c r="BU193" s="74" t="n"/>
      <c r="BV193" s="74" t="n"/>
      <c r="BW193" s="74" t="n"/>
      <c r="BX193" s="74" t="n"/>
      <c r="BY193" s="74" t="n"/>
      <c r="BZ193" s="74" t="n"/>
      <c r="CA193" s="74" t="n"/>
      <c r="CB193" s="75" t="n">
        <v>0</v>
      </c>
      <c r="CC193" s="75" t="n">
        <v>0</v>
      </c>
      <c r="CD193" s="75" t="n">
        <v>10</v>
      </c>
      <c r="CE193" s="75" t="n">
        <v>0</v>
      </c>
      <c r="CF193" s="74" t="n"/>
      <c r="CG193" s="74" t="n"/>
      <c r="CH193" s="74" t="n"/>
      <c r="CI193" s="74" t="n"/>
      <c r="CJ193" s="74" t="n"/>
      <c r="CK193" s="75" t="n">
        <v>697805111</v>
      </c>
      <c r="CL193" s="74" t="inlineStr">
        <is>
          <t>9d378805-3f73-43d8-a9fe-7a6614931a96</t>
        </is>
      </c>
      <c r="CM193" s="72" t="n">
        <v>46097.3074537037</v>
      </c>
      <c r="CN193" s="74" t="n"/>
      <c r="CO193" s="74" t="n"/>
      <c r="CP193" s="74" t="inlineStr">
        <is>
          <t>submitted_via_web</t>
        </is>
      </c>
      <c r="CQ193" s="74" t="n"/>
      <c r="CR193" s="74" t="inlineStr">
        <is>
          <t>voP5hd3TJJNzzneN7cP2D6</t>
        </is>
      </c>
      <c r="CS193" s="74" t="n"/>
      <c r="CT193" s="74" t="inlineStr">
        <is>
          <t>uuid:9d378805-3f73-43d8-a9fe-7a6614931a96</t>
        </is>
      </c>
      <c r="CU193" s="75" t="n">
        <v>192</v>
      </c>
    </row>
    <row r="194">
      <c r="A194" s="72" t="n">
        <v>46097.59910266204</v>
      </c>
      <c r="B194" s="72" t="n">
        <v>46097.60946484953</v>
      </c>
      <c r="C194" s="74" t="inlineStr">
        <is>
          <t>Sri Wahyuningsih / Mudzakir</t>
        </is>
      </c>
      <c r="D194" s="74" t="inlineStr">
        <is>
          <t>Jawa Timur</t>
        </is>
      </c>
      <c r="E194" s="74" t="inlineStr">
        <is>
          <t>Pasuruan</t>
        </is>
      </c>
      <c r="F194" s="74" t="inlineStr">
        <is>
          <t>Tutur</t>
        </is>
      </c>
      <c r="G194" s="74" t="inlineStr">
        <is>
          <t>SKP0935</t>
        </is>
      </c>
      <c r="H194" s="74" t="inlineStr">
        <is>
          <t>Sapi perah Ayam</t>
        </is>
      </c>
      <c r="I194" s="75" t="n">
        <v>0</v>
      </c>
      <c r="J194" s="75" t="n">
        <v>1</v>
      </c>
      <c r="K194" s="75" t="n">
        <v>0</v>
      </c>
      <c r="L194" s="75" t="n">
        <v>0</v>
      </c>
      <c r="M194" s="75" t="n">
        <v>0</v>
      </c>
      <c r="N194" s="75" t="n">
        <v>0</v>
      </c>
      <c r="O194" s="75" t="n">
        <v>1</v>
      </c>
      <c r="P194" s="75" t="n">
        <v>0</v>
      </c>
      <c r="Q194" s="75" t="n">
        <v>0</v>
      </c>
      <c r="R194" s="74" t="inlineStr">
        <is>
          <t>Sapi pedaging Sapi perah Ayam</t>
        </is>
      </c>
      <c r="S194" s="75" t="n">
        <v>1</v>
      </c>
      <c r="T194" s="75" t="n">
        <v>1</v>
      </c>
      <c r="U194" s="75" t="n">
        <v>0</v>
      </c>
      <c r="V194" s="75" t="n">
        <v>0</v>
      </c>
      <c r="W194" s="75" t="n">
        <v>0</v>
      </c>
      <c r="X194" s="75" t="n">
        <v>0</v>
      </c>
      <c r="Y194" s="75" t="n">
        <v>1</v>
      </c>
      <c r="Z194" s="75" t="n">
        <v>0</v>
      </c>
      <c r="AA194" s="75" t="n">
        <v>0</v>
      </c>
      <c r="AB194" s="74" t="inlineStr">
        <is>
          <t>Sapi perah Ayam</t>
        </is>
      </c>
      <c r="AC194" s="75" t="n">
        <v>0</v>
      </c>
      <c r="AD194" s="75" t="n">
        <v>1</v>
      </c>
      <c r="AE194" s="75" t="n">
        <v>0</v>
      </c>
      <c r="AF194" s="75" t="n">
        <v>0</v>
      </c>
      <c r="AG194" s="75" t="n">
        <v>0</v>
      </c>
      <c r="AH194" s="75" t="n">
        <v>0</v>
      </c>
      <c r="AI194" s="75" t="n">
        <v>1</v>
      </c>
      <c r="AJ194" s="75" t="n">
        <v>0</v>
      </c>
      <c r="AK194" s="75" t="n">
        <v>0</v>
      </c>
      <c r="AL194" s="74" t="n"/>
      <c r="AM194" s="74" t="n"/>
      <c r="AN194" s="75" t="n">
        <v>3</v>
      </c>
      <c r="AO194" s="74" t="n"/>
      <c r="AP194" s="74" t="n"/>
      <c r="AQ194" s="74" t="n"/>
      <c r="AR194" s="74" t="n"/>
      <c r="AS194" s="75" t="n">
        <v>5</v>
      </c>
      <c r="AT194" s="74" t="n"/>
      <c r="AU194" s="74" t="n"/>
      <c r="AV194" s="75" t="n">
        <v>1</v>
      </c>
      <c r="AW194" s="75" t="n">
        <v>11</v>
      </c>
      <c r="AX194" s="74" t="n"/>
      <c r="AY194" s="74" t="n"/>
      <c r="AZ194" s="74" t="n"/>
      <c r="BA194" s="74" t="n"/>
      <c r="BB194" s="75" t="n">
        <v>8</v>
      </c>
      <c r="BC194" s="74" t="n"/>
      <c r="BD194" s="74" t="n"/>
      <c r="BE194" s="74" t="n"/>
      <c r="BF194" s="74" t="n"/>
      <c r="BG194" s="74" t="n"/>
      <c r="BH194" s="75" t="n">
        <v>5</v>
      </c>
      <c r="BI194" s="75" t="n">
        <v>0</v>
      </c>
      <c r="BJ194" s="75" t="n">
        <v>3</v>
      </c>
      <c r="BK194" s="75" t="n">
        <v>0</v>
      </c>
      <c r="BL194" s="74" t="n"/>
      <c r="BM194" s="74" t="n"/>
      <c r="BN194" s="74" t="n"/>
      <c r="BO194" s="74" t="n"/>
      <c r="BP194" s="74" t="n"/>
      <c r="BQ194" s="74" t="n"/>
      <c r="BR194" s="74" t="n"/>
      <c r="BS194" s="74" t="n"/>
      <c r="BT194" s="74" t="n"/>
      <c r="BU194" s="74" t="n"/>
      <c r="BV194" s="74" t="n"/>
      <c r="BW194" s="74" t="n"/>
      <c r="BX194" s="74" t="n"/>
      <c r="BY194" s="74" t="n"/>
      <c r="BZ194" s="74" t="n"/>
      <c r="CA194" s="74" t="n"/>
      <c r="CB194" s="75" t="n">
        <v>0</v>
      </c>
      <c r="CC194" s="75" t="n">
        <v>7</v>
      </c>
      <c r="CD194" s="75" t="n">
        <v>4</v>
      </c>
      <c r="CE194" s="75" t="n">
        <v>0</v>
      </c>
      <c r="CF194" s="74" t="n"/>
      <c r="CG194" s="74" t="n"/>
      <c r="CH194" s="74" t="n"/>
      <c r="CI194" s="74" t="n"/>
      <c r="CJ194" s="74" t="n"/>
      <c r="CK194" s="75" t="n">
        <v>697826727</v>
      </c>
      <c r="CL194" s="74" t="inlineStr">
        <is>
          <t>e99dba98-d7dc-4dbb-9d2c-8500c3986ed0</t>
        </is>
      </c>
      <c r="CM194" s="72" t="n">
        <v>46097.31783564815</v>
      </c>
      <c r="CN194" s="74" t="n"/>
      <c r="CO194" s="74" t="n"/>
      <c r="CP194" s="74" t="inlineStr">
        <is>
          <t>submitted_via_web</t>
        </is>
      </c>
      <c r="CQ194" s="74" t="n"/>
      <c r="CR194" s="74" t="inlineStr">
        <is>
          <t>voP5hd3TJJNzzneN7cP2D6</t>
        </is>
      </c>
      <c r="CS194" s="74" t="n"/>
      <c r="CT194" s="74" t="inlineStr">
        <is>
          <t>uuid:e99dba98-d7dc-4dbb-9d2c-8500c3986ed0</t>
        </is>
      </c>
      <c r="CU194" s="75" t="n">
        <v>193</v>
      </c>
    </row>
    <row r="195">
      <c r="A195" s="72" t="n">
        <v>46097.60946568287</v>
      </c>
      <c r="B195" s="72" t="n">
        <v>46097.61498168982</v>
      </c>
      <c r="C195" s="74" t="inlineStr">
        <is>
          <t>Mujiono</t>
        </is>
      </c>
      <c r="D195" s="74" t="inlineStr">
        <is>
          <t>Jawa Timur</t>
        </is>
      </c>
      <c r="E195" s="74" t="inlineStr">
        <is>
          <t>Pasuruan</t>
        </is>
      </c>
      <c r="F195" s="74" t="inlineStr">
        <is>
          <t>Tutur</t>
        </is>
      </c>
      <c r="G195" s="74" t="inlineStr">
        <is>
          <t>SKP0593</t>
        </is>
      </c>
      <c r="H195" s="74" t="inlineStr">
        <is>
          <t>Sapi perah Ayam</t>
        </is>
      </c>
      <c r="I195" s="75" t="n">
        <v>0</v>
      </c>
      <c r="J195" s="75" t="n">
        <v>1</v>
      </c>
      <c r="K195" s="75" t="n">
        <v>0</v>
      </c>
      <c r="L195" s="75" t="n">
        <v>0</v>
      </c>
      <c r="M195" s="75" t="n">
        <v>0</v>
      </c>
      <c r="N195" s="75" t="n">
        <v>0</v>
      </c>
      <c r="O195" s="75" t="n">
        <v>1</v>
      </c>
      <c r="P195" s="75" t="n">
        <v>0</v>
      </c>
      <c r="Q195" s="75" t="n">
        <v>0</v>
      </c>
      <c r="R195" s="74" t="inlineStr">
        <is>
          <t>Sapi pedaging Sapi perah Ayam</t>
        </is>
      </c>
      <c r="S195" s="75" t="n">
        <v>1</v>
      </c>
      <c r="T195" s="75" t="n">
        <v>1</v>
      </c>
      <c r="U195" s="75" t="n">
        <v>0</v>
      </c>
      <c r="V195" s="75" t="n">
        <v>0</v>
      </c>
      <c r="W195" s="75" t="n">
        <v>0</v>
      </c>
      <c r="X195" s="75" t="n">
        <v>0</v>
      </c>
      <c r="Y195" s="75" t="n">
        <v>1</v>
      </c>
      <c r="Z195" s="75" t="n">
        <v>0</v>
      </c>
      <c r="AA195" s="75" t="n">
        <v>0</v>
      </c>
      <c r="AB195" s="74" t="inlineStr">
        <is>
          <t>Sapi pedaging Sapi perah</t>
        </is>
      </c>
      <c r="AC195" s="75" t="n">
        <v>1</v>
      </c>
      <c r="AD195" s="75" t="n">
        <v>1</v>
      </c>
      <c r="AE195" s="75" t="n">
        <v>0</v>
      </c>
      <c r="AF195" s="75" t="n">
        <v>0</v>
      </c>
      <c r="AG195" s="75" t="n">
        <v>0</v>
      </c>
      <c r="AH195" s="75" t="n">
        <v>0</v>
      </c>
      <c r="AI195" s="75" t="n">
        <v>0</v>
      </c>
      <c r="AJ195" s="75" t="n">
        <v>0</v>
      </c>
      <c r="AK195" s="75" t="n">
        <v>0</v>
      </c>
      <c r="AL195" s="74" t="n"/>
      <c r="AM195" s="74" t="n"/>
      <c r="AN195" s="75" t="n">
        <v>4</v>
      </c>
      <c r="AO195" s="74" t="n"/>
      <c r="AP195" s="74" t="n"/>
      <c r="AQ195" s="74" t="n"/>
      <c r="AR195" s="74" t="n"/>
      <c r="AS195" s="75" t="n">
        <v>10</v>
      </c>
      <c r="AT195" s="74" t="n"/>
      <c r="AU195" s="74" t="n"/>
      <c r="AV195" s="75" t="n">
        <v>1</v>
      </c>
      <c r="AW195" s="75" t="n">
        <v>6</v>
      </c>
      <c r="AX195" s="74" t="n"/>
      <c r="AY195" s="74" t="n"/>
      <c r="AZ195" s="74" t="n"/>
      <c r="BA195" s="74" t="n"/>
      <c r="BB195" s="75" t="n">
        <v>5</v>
      </c>
      <c r="BC195" s="74" t="n"/>
      <c r="BD195" s="75" t="n">
        <v>1</v>
      </c>
      <c r="BE195" s="75" t="n">
        <v>0</v>
      </c>
      <c r="BF195" s="75" t="n">
        <v>0</v>
      </c>
      <c r="BG195" s="75" t="n">
        <v>0</v>
      </c>
      <c r="BH195" s="75" t="n">
        <v>1</v>
      </c>
      <c r="BI195" s="75" t="n">
        <v>0</v>
      </c>
      <c r="BJ195" s="75" t="n">
        <v>0</v>
      </c>
      <c r="BK195" s="75" t="n">
        <v>0</v>
      </c>
      <c r="BL195" s="74" t="n"/>
      <c r="BM195" s="74" t="n"/>
      <c r="BN195" s="74" t="n"/>
      <c r="BO195" s="74" t="n"/>
      <c r="BP195" s="74" t="n"/>
      <c r="BQ195" s="74" t="n"/>
      <c r="BR195" s="74" t="n"/>
      <c r="BS195" s="74" t="n"/>
      <c r="BT195" s="74" t="n"/>
      <c r="BU195" s="74" t="n"/>
      <c r="BV195" s="74" t="n"/>
      <c r="BW195" s="74" t="n"/>
      <c r="BX195" s="74" t="n"/>
      <c r="BY195" s="74" t="n"/>
      <c r="BZ195" s="74" t="n"/>
      <c r="CA195" s="74" t="n"/>
      <c r="CB195" s="74" t="n"/>
      <c r="CC195" s="74" t="n"/>
      <c r="CD195" s="74" t="n"/>
      <c r="CE195" s="74" t="n"/>
      <c r="CF195" s="74" t="n"/>
      <c r="CG195" s="74" t="n"/>
      <c r="CH195" s="74" t="n"/>
      <c r="CI195" s="74" t="n"/>
      <c r="CJ195" s="74" t="n"/>
      <c r="CK195" s="75" t="n">
        <v>697836263</v>
      </c>
      <c r="CL195" s="74" t="inlineStr">
        <is>
          <t>63d6c9eb-dbb7-446b-b063-26f26fc340ca</t>
        </is>
      </c>
      <c r="CM195" s="72" t="n">
        <v>46097.32334490741</v>
      </c>
      <c r="CN195" s="74" t="n"/>
      <c r="CO195" s="74" t="n"/>
      <c r="CP195" s="74" t="inlineStr">
        <is>
          <t>submitted_via_web</t>
        </is>
      </c>
      <c r="CQ195" s="74" t="n"/>
      <c r="CR195" s="74" t="inlineStr">
        <is>
          <t>voP5hd3TJJNzzneN7cP2D6</t>
        </is>
      </c>
      <c r="CS195" s="74" t="n"/>
      <c r="CT195" s="74" t="inlineStr">
        <is>
          <t>uuid:63d6c9eb-dbb7-446b-b063-26f26fc340ca</t>
        </is>
      </c>
      <c r="CU195" s="75" t="n">
        <v>194</v>
      </c>
    </row>
    <row r="196">
      <c r="A196" s="72" t="n">
        <v>46097.61498268518</v>
      </c>
      <c r="B196" s="72" t="n">
        <v>46097.63079712963</v>
      </c>
      <c r="C196" s="74" t="inlineStr">
        <is>
          <t>Sunarsih / Sumarsih</t>
        </is>
      </c>
      <c r="D196" s="74" t="inlineStr">
        <is>
          <t>Jawa Timur</t>
        </is>
      </c>
      <c r="E196" s="74" t="inlineStr">
        <is>
          <t>Pasuruan</t>
        </is>
      </c>
      <c r="F196" s="74" t="inlineStr">
        <is>
          <t>Tutur</t>
        </is>
      </c>
      <c r="G196" s="74" t="inlineStr">
        <is>
          <t>SKP0592</t>
        </is>
      </c>
      <c r="H196" s="74" t="inlineStr">
        <is>
          <t>Sapi perah Ayam</t>
        </is>
      </c>
      <c r="I196" s="75" t="n">
        <v>0</v>
      </c>
      <c r="J196" s="75" t="n">
        <v>1</v>
      </c>
      <c r="K196" s="75" t="n">
        <v>0</v>
      </c>
      <c r="L196" s="75" t="n">
        <v>0</v>
      </c>
      <c r="M196" s="75" t="n">
        <v>0</v>
      </c>
      <c r="N196" s="75" t="n">
        <v>0</v>
      </c>
      <c r="O196" s="75" t="n">
        <v>1</v>
      </c>
      <c r="P196" s="75" t="n">
        <v>0</v>
      </c>
      <c r="Q196" s="75" t="n">
        <v>0</v>
      </c>
      <c r="R196" s="74" t="inlineStr">
        <is>
          <t>Sapi perah Ayam</t>
        </is>
      </c>
      <c r="S196" s="75" t="n">
        <v>0</v>
      </c>
      <c r="T196" s="75" t="n">
        <v>1</v>
      </c>
      <c r="U196" s="75" t="n">
        <v>0</v>
      </c>
      <c r="V196" s="75" t="n">
        <v>0</v>
      </c>
      <c r="W196" s="75" t="n">
        <v>0</v>
      </c>
      <c r="X196" s="75" t="n">
        <v>0</v>
      </c>
      <c r="Y196" s="75" t="n">
        <v>1</v>
      </c>
      <c r="Z196" s="75" t="n">
        <v>0</v>
      </c>
      <c r="AA196" s="75" t="n">
        <v>0</v>
      </c>
      <c r="AB196" s="74" t="inlineStr">
        <is>
          <t>Ayam</t>
        </is>
      </c>
      <c r="AC196" s="75" t="n">
        <v>0</v>
      </c>
      <c r="AD196" s="75" t="n">
        <v>0</v>
      </c>
      <c r="AE196" s="75" t="n">
        <v>0</v>
      </c>
      <c r="AF196" s="75" t="n">
        <v>0</v>
      </c>
      <c r="AG196" s="75" t="n">
        <v>0</v>
      </c>
      <c r="AH196" s="75" t="n">
        <v>0</v>
      </c>
      <c r="AI196" s="75" t="n">
        <v>1</v>
      </c>
      <c r="AJ196" s="75" t="n">
        <v>0</v>
      </c>
      <c r="AK196" s="75" t="n">
        <v>0</v>
      </c>
      <c r="AL196" s="74" t="n"/>
      <c r="AM196" s="74" t="n"/>
      <c r="AN196" s="75" t="n">
        <v>7</v>
      </c>
      <c r="AO196" s="74" t="n"/>
      <c r="AP196" s="74" t="n"/>
      <c r="AQ196" s="74" t="n"/>
      <c r="AR196" s="74" t="n"/>
      <c r="AS196" s="75" t="n">
        <v>4</v>
      </c>
      <c r="AT196" s="74" t="n"/>
      <c r="AU196" s="74" t="n"/>
      <c r="AV196" s="74" t="n"/>
      <c r="AW196" s="75" t="n">
        <v>2</v>
      </c>
      <c r="AX196" s="74" t="n"/>
      <c r="AY196" s="74" t="n"/>
      <c r="AZ196" s="74" t="n"/>
      <c r="BA196" s="74" t="n"/>
      <c r="BB196" s="75" t="n">
        <v>4</v>
      </c>
      <c r="BC196" s="74" t="n"/>
      <c r="BD196" s="74" t="n"/>
      <c r="BE196" s="74" t="n"/>
      <c r="BF196" s="74" t="n"/>
      <c r="BG196" s="74" t="n"/>
      <c r="BH196" s="74" t="n"/>
      <c r="BI196" s="74" t="n"/>
      <c r="BJ196" s="74" t="n"/>
      <c r="BK196" s="74" t="n"/>
      <c r="BL196" s="74" t="n"/>
      <c r="BM196" s="74" t="n"/>
      <c r="BN196" s="74" t="n"/>
      <c r="BO196" s="74" t="n"/>
      <c r="BP196" s="74" t="n"/>
      <c r="BQ196" s="74" t="n"/>
      <c r="BR196" s="74" t="n"/>
      <c r="BS196" s="74" t="n"/>
      <c r="BT196" s="74" t="n"/>
      <c r="BU196" s="74" t="n"/>
      <c r="BV196" s="74" t="n"/>
      <c r="BW196" s="74" t="n"/>
      <c r="BX196" s="74" t="n"/>
      <c r="BY196" s="74" t="n"/>
      <c r="BZ196" s="74" t="n"/>
      <c r="CA196" s="74" t="n"/>
      <c r="CB196" s="75" t="n">
        <v>0</v>
      </c>
      <c r="CC196" s="75" t="n">
        <v>0</v>
      </c>
      <c r="CD196" s="75" t="n">
        <v>4</v>
      </c>
      <c r="CE196" s="75" t="n">
        <v>4</v>
      </c>
      <c r="CF196" s="74" t="n"/>
      <c r="CG196" s="74" t="n"/>
      <c r="CH196" s="74" t="n"/>
      <c r="CI196" s="74" t="n"/>
      <c r="CJ196" s="74" t="inlineStr">
        <is>
          <t>Kepemilikan sapi perah (saat biogas masih aktif) adalah 8 ekor. Tetapi jika yang dimaksud kepemilikan sapi perah setelah biogas adalah tahun 2025 (biogas sudah tidak aktif) maka jumlah sapi perah ada 2 ekor.</t>
        </is>
      </c>
      <c r="CK196" s="75" t="n">
        <v>697868389</v>
      </c>
      <c r="CL196" s="74" t="inlineStr">
        <is>
          <t>ff2d60f6-bd47-4088-bfc1-e5c3f01282c9</t>
        </is>
      </c>
      <c r="CM196" s="72" t="n">
        <v>46097.3391550926</v>
      </c>
      <c r="CN196" s="74" t="n"/>
      <c r="CO196" s="74" t="n"/>
      <c r="CP196" s="74" t="inlineStr">
        <is>
          <t>submitted_via_web</t>
        </is>
      </c>
      <c r="CQ196" s="74" t="n"/>
      <c r="CR196" s="74" t="inlineStr">
        <is>
          <t>voP5hd3TJJNzzneN7cP2D6</t>
        </is>
      </c>
      <c r="CS196" s="74" t="n"/>
      <c r="CT196" s="74" t="inlineStr">
        <is>
          <t>uuid:ff2d60f6-bd47-4088-bfc1-e5c3f01282c9</t>
        </is>
      </c>
      <c r="CU196" s="75" t="n">
        <v>195</v>
      </c>
    </row>
    <row r="197">
      <c r="A197" s="72" t="n">
        <v>46097.63079810185</v>
      </c>
      <c r="B197" s="72" t="n">
        <v>46097.66955432871</v>
      </c>
      <c r="C197" s="74" t="inlineStr">
        <is>
          <t>Wasri / Nasukan</t>
        </is>
      </c>
      <c r="D197" s="74" t="inlineStr">
        <is>
          <t>Jawa Timur</t>
        </is>
      </c>
      <c r="E197" s="74" t="inlineStr">
        <is>
          <t>Pasuruan</t>
        </is>
      </c>
      <c r="F197" s="74" t="inlineStr">
        <is>
          <t>Tutur</t>
        </is>
      </c>
      <c r="G197" s="74" t="inlineStr">
        <is>
          <t>SKP0027</t>
        </is>
      </c>
      <c r="H197" s="74" t="inlineStr">
        <is>
          <t>Sapi perah Ayam Unggas lainnya</t>
        </is>
      </c>
      <c r="I197" s="75" t="n">
        <v>0</v>
      </c>
      <c r="J197" s="75" t="n">
        <v>1</v>
      </c>
      <c r="K197" s="75" t="n">
        <v>0</v>
      </c>
      <c r="L197" s="75" t="n">
        <v>0</v>
      </c>
      <c r="M197" s="75" t="n">
        <v>0</v>
      </c>
      <c r="N197" s="75" t="n">
        <v>0</v>
      </c>
      <c r="O197" s="75" t="n">
        <v>1</v>
      </c>
      <c r="P197" s="75" t="n">
        <v>1</v>
      </c>
      <c r="Q197" s="75" t="n">
        <v>0</v>
      </c>
      <c r="R197" s="74" t="inlineStr">
        <is>
          <t>Sapi pedaging Sapi perah</t>
        </is>
      </c>
      <c r="S197" s="75" t="n">
        <v>1</v>
      </c>
      <c r="T197" s="75" t="n">
        <v>1</v>
      </c>
      <c r="U197" s="75" t="n">
        <v>0</v>
      </c>
      <c r="V197" s="75" t="n">
        <v>0</v>
      </c>
      <c r="W197" s="75" t="n">
        <v>0</v>
      </c>
      <c r="X197" s="75" t="n">
        <v>0</v>
      </c>
      <c r="Y197" s="75" t="n">
        <v>0</v>
      </c>
      <c r="Z197" s="75" t="n">
        <v>0</v>
      </c>
      <c r="AA197" s="75" t="n">
        <v>0</v>
      </c>
      <c r="AB197" s="74" t="inlineStr">
        <is>
          <t>Sapi pedaging Sapi perah</t>
        </is>
      </c>
      <c r="AC197" s="75" t="n">
        <v>1</v>
      </c>
      <c r="AD197" s="75" t="n">
        <v>1</v>
      </c>
      <c r="AE197" s="75" t="n">
        <v>0</v>
      </c>
      <c r="AF197" s="75" t="n">
        <v>0</v>
      </c>
      <c r="AG197" s="75" t="n">
        <v>0</v>
      </c>
      <c r="AH197" s="75" t="n">
        <v>0</v>
      </c>
      <c r="AI197" s="75" t="n">
        <v>0</v>
      </c>
      <c r="AJ197" s="75" t="n">
        <v>0</v>
      </c>
      <c r="AK197" s="75" t="n">
        <v>0</v>
      </c>
      <c r="AL197" s="74" t="n"/>
      <c r="AM197" s="74" t="n"/>
      <c r="AN197" s="75" t="n">
        <v>6</v>
      </c>
      <c r="AO197" s="74" t="n"/>
      <c r="AP197" s="74" t="n"/>
      <c r="AQ197" s="74" t="n"/>
      <c r="AR197" s="74" t="n"/>
      <c r="AS197" s="75" t="n">
        <v>30</v>
      </c>
      <c r="AT197" s="75" t="n">
        <v>15</v>
      </c>
      <c r="AU197" s="74" t="n"/>
      <c r="AV197" s="75" t="n">
        <v>4</v>
      </c>
      <c r="AW197" s="75" t="n">
        <v>6</v>
      </c>
      <c r="AX197" s="74" t="n"/>
      <c r="AY197" s="74" t="n"/>
      <c r="AZ197" s="74" t="n"/>
      <c r="BA197" s="74" t="n"/>
      <c r="BB197" s="74" t="n"/>
      <c r="BC197" s="74" t="n"/>
      <c r="BD197" s="75" t="n">
        <v>1</v>
      </c>
      <c r="BE197" s="75" t="n">
        <v>2</v>
      </c>
      <c r="BF197" s="75" t="n">
        <v>0</v>
      </c>
      <c r="BG197" s="75" t="n">
        <v>0</v>
      </c>
      <c r="BH197" s="75" t="n">
        <v>1</v>
      </c>
      <c r="BI197" s="75" t="n">
        <v>0</v>
      </c>
      <c r="BJ197" s="75" t="n">
        <v>0</v>
      </c>
      <c r="BK197" s="75" t="n">
        <v>1</v>
      </c>
      <c r="BL197" s="74" t="n"/>
      <c r="BM197" s="74" t="n"/>
      <c r="BN197" s="74" t="n"/>
      <c r="BO197" s="74" t="n"/>
      <c r="BP197" s="74" t="n"/>
      <c r="BQ197" s="74" t="n"/>
      <c r="BR197" s="74" t="n"/>
      <c r="BS197" s="74" t="n"/>
      <c r="BT197" s="74" t="n"/>
      <c r="BU197" s="74" t="n"/>
      <c r="BV197" s="74" t="n"/>
      <c r="BW197" s="74" t="n"/>
      <c r="BX197" s="74" t="n"/>
      <c r="BY197" s="74" t="n"/>
      <c r="BZ197" s="74" t="n"/>
      <c r="CA197" s="74" t="n"/>
      <c r="CB197" s="74" t="n"/>
      <c r="CC197" s="74" t="n"/>
      <c r="CD197" s="74" t="n"/>
      <c r="CE197" s="74" t="n"/>
      <c r="CF197" s="74" t="n"/>
      <c r="CG197" s="74" t="n"/>
      <c r="CH197" s="74" t="n"/>
      <c r="CI197" s="74" t="n"/>
      <c r="CJ197" s="74" t="n"/>
      <c r="CK197" s="75" t="n">
        <v>697936378</v>
      </c>
      <c r="CL197" s="74" t="inlineStr">
        <is>
          <t>6e3d7b0f-b73f-4096-9d83-dd4f10b66f9a</t>
        </is>
      </c>
      <c r="CM197" s="72" t="n">
        <v>46097.3779050926</v>
      </c>
      <c r="CN197" s="74" t="n"/>
      <c r="CO197" s="74" t="n"/>
      <c r="CP197" s="74" t="inlineStr">
        <is>
          <t>submitted_via_web</t>
        </is>
      </c>
      <c r="CQ197" s="74" t="n"/>
      <c r="CR197" s="74" t="inlineStr">
        <is>
          <t>voP5hd3TJJNzzneN7cP2D6</t>
        </is>
      </c>
      <c r="CS197" s="74" t="n"/>
      <c r="CT197" s="74" t="inlineStr">
        <is>
          <t>uuid:6e3d7b0f-b73f-4096-9d83-dd4f10b66f9a</t>
        </is>
      </c>
      <c r="CU197" s="75" t="n">
        <v>196</v>
      </c>
    </row>
    <row r="198">
      <c r="A198" s="72" t="n">
        <v>46097.66955518519</v>
      </c>
      <c r="B198" s="72" t="n">
        <v>46097.77997298611</v>
      </c>
      <c r="C198" s="74" t="inlineStr">
        <is>
          <t>Riyatun / Kanapi</t>
        </is>
      </c>
      <c r="D198" s="74" t="inlineStr">
        <is>
          <t>Jawa Timur</t>
        </is>
      </c>
      <c r="E198" s="74" t="inlineStr">
        <is>
          <t>Pasuruan</t>
        </is>
      </c>
      <c r="F198" s="74" t="inlineStr">
        <is>
          <t>Tutur</t>
        </is>
      </c>
      <c r="G198" s="74" t="inlineStr">
        <is>
          <t>KTP0195</t>
        </is>
      </c>
      <c r="H198" s="74" t="inlineStr">
        <is>
          <t>Sapi perah Ayam</t>
        </is>
      </c>
      <c r="I198" s="75" t="n">
        <v>0</v>
      </c>
      <c r="J198" s="75" t="n">
        <v>1</v>
      </c>
      <c r="K198" s="75" t="n">
        <v>0</v>
      </c>
      <c r="L198" s="75" t="n">
        <v>0</v>
      </c>
      <c r="M198" s="75" t="n">
        <v>0</v>
      </c>
      <c r="N198" s="75" t="n">
        <v>0</v>
      </c>
      <c r="O198" s="75" t="n">
        <v>1</v>
      </c>
      <c r="P198" s="75" t="n">
        <v>0</v>
      </c>
      <c r="Q198" s="75" t="n">
        <v>0</v>
      </c>
      <c r="R198" s="74" t="inlineStr">
        <is>
          <t>Sapi perah</t>
        </is>
      </c>
      <c r="S198" s="75" t="n">
        <v>0</v>
      </c>
      <c r="T198" s="75" t="n">
        <v>1</v>
      </c>
      <c r="U198" s="75" t="n">
        <v>0</v>
      </c>
      <c r="V198" s="75" t="n">
        <v>0</v>
      </c>
      <c r="W198" s="75" t="n">
        <v>0</v>
      </c>
      <c r="X198" s="75" t="n">
        <v>0</v>
      </c>
      <c r="Y198" s="75" t="n">
        <v>0</v>
      </c>
      <c r="Z198" s="75" t="n">
        <v>0</v>
      </c>
      <c r="AA198" s="75" t="n">
        <v>0</v>
      </c>
      <c r="AB198" s="74" t="inlineStr">
        <is>
          <t>Sapi pedaging Sapi perah</t>
        </is>
      </c>
      <c r="AC198" s="75" t="n">
        <v>1</v>
      </c>
      <c r="AD198" s="75" t="n">
        <v>1</v>
      </c>
      <c r="AE198" s="75" t="n">
        <v>0</v>
      </c>
      <c r="AF198" s="75" t="n">
        <v>0</v>
      </c>
      <c r="AG198" s="75" t="n">
        <v>0</v>
      </c>
      <c r="AH198" s="75" t="n">
        <v>0</v>
      </c>
      <c r="AI198" s="75" t="n">
        <v>0</v>
      </c>
      <c r="AJ198" s="75" t="n">
        <v>0</v>
      </c>
      <c r="AK198" s="75" t="n">
        <v>0</v>
      </c>
      <c r="AL198" s="74" t="n"/>
      <c r="AM198" s="74" t="n"/>
      <c r="AN198" s="75" t="n">
        <v>3</v>
      </c>
      <c r="AO198" s="74" t="n"/>
      <c r="AP198" s="74" t="n"/>
      <c r="AQ198" s="74" t="n"/>
      <c r="AR198" s="74" t="n"/>
      <c r="AS198" s="75" t="n">
        <v>5</v>
      </c>
      <c r="AT198" s="74" t="n"/>
      <c r="AU198" s="74" t="n"/>
      <c r="AV198" s="74" t="n"/>
      <c r="AW198" s="75" t="n">
        <v>6</v>
      </c>
      <c r="AX198" s="74" t="n"/>
      <c r="AY198" s="74" t="n"/>
      <c r="AZ198" s="74" t="n"/>
      <c r="BA198" s="74" t="n"/>
      <c r="BB198" s="74" t="n"/>
      <c r="BC198" s="74" t="n"/>
      <c r="BD198" s="75" t="n">
        <v>1</v>
      </c>
      <c r="BE198" s="75" t="n">
        <v>0</v>
      </c>
      <c r="BF198" s="75" t="n">
        <v>1</v>
      </c>
      <c r="BG198" s="75" t="n">
        <v>0</v>
      </c>
      <c r="BH198" s="75" t="n">
        <v>1</v>
      </c>
      <c r="BI198" s="75" t="n">
        <v>0</v>
      </c>
      <c r="BJ198" s="75" t="n">
        <v>2</v>
      </c>
      <c r="BK198" s="75" t="n">
        <v>0</v>
      </c>
      <c r="BL198" s="74" t="n"/>
      <c r="BM198" s="74" t="n"/>
      <c r="BN198" s="74" t="n"/>
      <c r="BO198" s="74" t="n"/>
      <c r="BP198" s="74" t="n"/>
      <c r="BQ198" s="74" t="n"/>
      <c r="BR198" s="74" t="n"/>
      <c r="BS198" s="74" t="n"/>
      <c r="BT198" s="74" t="n"/>
      <c r="BU198" s="74" t="n"/>
      <c r="BV198" s="74" t="n"/>
      <c r="BW198" s="74" t="n"/>
      <c r="BX198" s="74" t="n"/>
      <c r="BY198" s="74" t="n"/>
      <c r="BZ198" s="74" t="n"/>
      <c r="CA198" s="74" t="n"/>
      <c r="CB198" s="74" t="n"/>
      <c r="CC198" s="74" t="n"/>
      <c r="CD198" s="74" t="n"/>
      <c r="CE198" s="74" t="n"/>
      <c r="CF198" s="74" t="n"/>
      <c r="CG198" s="74" t="n"/>
      <c r="CH198" s="74" t="n"/>
      <c r="CI198" s="74" t="n"/>
      <c r="CJ198" s="74" t="n"/>
      <c r="CK198" s="75" t="n">
        <v>698098920</v>
      </c>
      <c r="CL198" s="74" t="inlineStr">
        <is>
          <t>6fc702a8-f452-4cb8-9f80-12c55f736a82</t>
        </is>
      </c>
      <c r="CM198" s="72" t="n">
        <v>46097.48833333333</v>
      </c>
      <c r="CN198" s="74" t="n"/>
      <c r="CO198" s="74" t="n"/>
      <c r="CP198" s="74" t="inlineStr">
        <is>
          <t>submitted_via_web</t>
        </is>
      </c>
      <c r="CQ198" s="74" t="n"/>
      <c r="CR198" s="74" t="inlineStr">
        <is>
          <t>voP5hd3TJJNzzneN7cP2D6</t>
        </is>
      </c>
      <c r="CS198" s="74" t="n"/>
      <c r="CT198" s="74" t="inlineStr">
        <is>
          <t>uuid:6fc702a8-f452-4cb8-9f80-12c55f736a82</t>
        </is>
      </c>
      <c r="CU198" s="75" t="n">
        <v>197</v>
      </c>
    </row>
    <row r="199">
      <c r="A199" s="72" t="n">
        <v>46097.77997364583</v>
      </c>
      <c r="B199" s="72" t="n">
        <v>46097.78295954861</v>
      </c>
      <c r="C199" s="74" t="inlineStr">
        <is>
          <t>Suroso</t>
        </is>
      </c>
      <c r="D199" s="74" t="inlineStr">
        <is>
          <t>Jawa Timur</t>
        </is>
      </c>
      <c r="E199" s="74" t="inlineStr">
        <is>
          <t>Pasuruan</t>
        </is>
      </c>
      <c r="F199" s="74" t="inlineStr">
        <is>
          <t>Tutur</t>
        </is>
      </c>
      <c r="G199" s="74" t="inlineStr">
        <is>
          <t>SKP0943</t>
        </is>
      </c>
      <c r="H199" s="74" t="inlineStr">
        <is>
          <t>Sapi perah</t>
        </is>
      </c>
      <c r="I199" s="75" t="n">
        <v>0</v>
      </c>
      <c r="J199" s="75" t="n">
        <v>1</v>
      </c>
      <c r="K199" s="75" t="n">
        <v>0</v>
      </c>
      <c r="L199" s="75" t="n">
        <v>0</v>
      </c>
      <c r="M199" s="75" t="n">
        <v>0</v>
      </c>
      <c r="N199" s="75" t="n">
        <v>0</v>
      </c>
      <c r="O199" s="75" t="n">
        <v>0</v>
      </c>
      <c r="P199" s="75" t="n">
        <v>0</v>
      </c>
      <c r="Q199" s="75" t="n">
        <v>0</v>
      </c>
      <c r="R199" s="74" t="inlineStr">
        <is>
          <t>Sapi pedaging Sapi perah</t>
        </is>
      </c>
      <c r="S199" s="75" t="n">
        <v>1</v>
      </c>
      <c r="T199" s="75" t="n">
        <v>1</v>
      </c>
      <c r="U199" s="75" t="n">
        <v>0</v>
      </c>
      <c r="V199" s="75" t="n">
        <v>0</v>
      </c>
      <c r="W199" s="75" t="n">
        <v>0</v>
      </c>
      <c r="X199" s="75" t="n">
        <v>0</v>
      </c>
      <c r="Y199" s="75" t="n">
        <v>0</v>
      </c>
      <c r="Z199" s="75" t="n">
        <v>0</v>
      </c>
      <c r="AA199" s="75" t="n">
        <v>0</v>
      </c>
      <c r="AB199" s="74" t="inlineStr">
        <is>
          <t>Sapi pedaging</t>
        </is>
      </c>
      <c r="AC199" s="75" t="n">
        <v>1</v>
      </c>
      <c r="AD199" s="75" t="n">
        <v>0</v>
      </c>
      <c r="AE199" s="75" t="n">
        <v>0</v>
      </c>
      <c r="AF199" s="75" t="n">
        <v>0</v>
      </c>
      <c r="AG199" s="75" t="n">
        <v>0</v>
      </c>
      <c r="AH199" s="75" t="n">
        <v>0</v>
      </c>
      <c r="AI199" s="75" t="n">
        <v>0</v>
      </c>
      <c r="AJ199" s="75" t="n">
        <v>0</v>
      </c>
      <c r="AK199" s="75" t="n">
        <v>0</v>
      </c>
      <c r="AL199" s="74" t="n"/>
      <c r="AM199" s="74" t="n"/>
      <c r="AN199" s="75" t="n">
        <v>5</v>
      </c>
      <c r="AO199" s="74" t="n"/>
      <c r="AP199" s="74" t="n"/>
      <c r="AQ199" s="74" t="n"/>
      <c r="AR199" s="74" t="n"/>
      <c r="AS199" s="74" t="n"/>
      <c r="AT199" s="74" t="n"/>
      <c r="AU199" s="74" t="n"/>
      <c r="AV199" s="75" t="n">
        <v>1</v>
      </c>
      <c r="AW199" s="75" t="n">
        <v>7</v>
      </c>
      <c r="AX199" s="74" t="n"/>
      <c r="AY199" s="74" t="n"/>
      <c r="AZ199" s="74" t="n"/>
      <c r="BA199" s="74" t="n"/>
      <c r="BB199" s="74" t="n"/>
      <c r="BC199" s="74" t="n"/>
      <c r="BD199" s="75" t="n">
        <v>3</v>
      </c>
      <c r="BE199" s="75" t="n">
        <v>0</v>
      </c>
      <c r="BF199" s="75" t="n">
        <v>4</v>
      </c>
      <c r="BG199" s="75" t="n">
        <v>0</v>
      </c>
      <c r="BH199" s="74" t="n"/>
      <c r="BI199" s="74" t="n"/>
      <c r="BJ199" s="74" t="n"/>
      <c r="BK199" s="74" t="n"/>
      <c r="BL199" s="74" t="n"/>
      <c r="BM199" s="74" t="n"/>
      <c r="BN199" s="74" t="n"/>
      <c r="BO199" s="74" t="n"/>
      <c r="BP199" s="74" t="n"/>
      <c r="BQ199" s="74" t="n"/>
      <c r="BR199" s="74" t="n"/>
      <c r="BS199" s="74" t="n"/>
      <c r="BT199" s="74" t="n"/>
      <c r="BU199" s="74" t="n"/>
      <c r="BV199" s="74" t="n"/>
      <c r="BW199" s="74" t="n"/>
      <c r="BX199" s="74" t="n"/>
      <c r="BY199" s="74" t="n"/>
      <c r="BZ199" s="74" t="n"/>
      <c r="CA199" s="74" t="n"/>
      <c r="CB199" s="74" t="n"/>
      <c r="CC199" s="74" t="n"/>
      <c r="CD199" s="74" t="n"/>
      <c r="CE199" s="74" t="n"/>
      <c r="CF199" s="74" t="n"/>
      <c r="CG199" s="74" t="n"/>
      <c r="CH199" s="74" t="n"/>
      <c r="CI199" s="74" t="n"/>
      <c r="CJ199" s="74" t="n"/>
      <c r="CK199" s="75" t="n">
        <v>698103191</v>
      </c>
      <c r="CL199" s="74" t="inlineStr">
        <is>
          <t>49ca4c06-73bd-45b7-80c1-6639f187de1a</t>
        </is>
      </c>
      <c r="CM199" s="72" t="n">
        <v>46097.49131944445</v>
      </c>
      <c r="CN199" s="74" t="n"/>
      <c r="CO199" s="74" t="n"/>
      <c r="CP199" s="74" t="inlineStr">
        <is>
          <t>submitted_via_web</t>
        </is>
      </c>
      <c r="CQ199" s="74" t="n"/>
      <c r="CR199" s="74" t="inlineStr">
        <is>
          <t>voP5hd3TJJNzzneN7cP2D6</t>
        </is>
      </c>
      <c r="CS199" s="74" t="n"/>
      <c r="CT199" s="74" t="inlineStr">
        <is>
          <t>uuid:49ca4c06-73bd-45b7-80c1-6639f187de1a</t>
        </is>
      </c>
      <c r="CU199" s="75" t="n">
        <v>198</v>
      </c>
    </row>
    <row r="200">
      <c r="A200" s="72" t="n">
        <v>46097.78296078704</v>
      </c>
      <c r="B200" s="72" t="n">
        <v>46097.78772212963</v>
      </c>
      <c r="C200" s="74" t="inlineStr">
        <is>
          <t>Ahmad Jupri / M. Zainul Tozikin</t>
        </is>
      </c>
      <c r="D200" s="74" t="inlineStr">
        <is>
          <t>Jawa Timur</t>
        </is>
      </c>
      <c r="E200" s="74" t="inlineStr">
        <is>
          <t>Pasuruan</t>
        </is>
      </c>
      <c r="F200" s="74" t="inlineStr">
        <is>
          <t>Tutur</t>
        </is>
      </c>
      <c r="G200" s="74" t="inlineStr">
        <is>
          <t>SKP0940</t>
        </is>
      </c>
      <c r="H200" s="74" t="inlineStr">
        <is>
          <t>Sapi perah Kambing Ayam</t>
        </is>
      </c>
      <c r="I200" s="75" t="n">
        <v>0</v>
      </c>
      <c r="J200" s="75" t="n">
        <v>1</v>
      </c>
      <c r="K200" s="75" t="n">
        <v>0</v>
      </c>
      <c r="L200" s="75" t="n">
        <v>0</v>
      </c>
      <c r="M200" s="75" t="n">
        <v>0</v>
      </c>
      <c r="N200" s="75" t="n">
        <v>1</v>
      </c>
      <c r="O200" s="75" t="n">
        <v>1</v>
      </c>
      <c r="P200" s="75" t="n">
        <v>0</v>
      </c>
      <c r="Q200" s="75" t="n">
        <v>0</v>
      </c>
      <c r="R200" s="74" t="inlineStr">
        <is>
          <t>Sapi pedaging Sapi perah Ayam</t>
        </is>
      </c>
      <c r="S200" s="75" t="n">
        <v>1</v>
      </c>
      <c r="T200" s="75" t="n">
        <v>1</v>
      </c>
      <c r="U200" s="75" t="n">
        <v>0</v>
      </c>
      <c r="V200" s="75" t="n">
        <v>0</v>
      </c>
      <c r="W200" s="75" t="n">
        <v>0</v>
      </c>
      <c r="X200" s="75" t="n">
        <v>0</v>
      </c>
      <c r="Y200" s="75" t="n">
        <v>1</v>
      </c>
      <c r="Z200" s="75" t="n">
        <v>0</v>
      </c>
      <c r="AA200" s="75" t="n">
        <v>0</v>
      </c>
      <c r="AB200" s="74" t="inlineStr">
        <is>
          <t>Sapi pedaging Sapi perah Ayam</t>
        </is>
      </c>
      <c r="AC200" s="75" t="n">
        <v>1</v>
      </c>
      <c r="AD200" s="75" t="n">
        <v>1</v>
      </c>
      <c r="AE200" s="75" t="n">
        <v>0</v>
      </c>
      <c r="AF200" s="75" t="n">
        <v>0</v>
      </c>
      <c r="AG200" s="75" t="n">
        <v>0</v>
      </c>
      <c r="AH200" s="75" t="n">
        <v>0</v>
      </c>
      <c r="AI200" s="75" t="n">
        <v>1</v>
      </c>
      <c r="AJ200" s="75" t="n">
        <v>0</v>
      </c>
      <c r="AK200" s="75" t="n">
        <v>0</v>
      </c>
      <c r="AL200" s="74" t="n"/>
      <c r="AM200" s="74" t="n"/>
      <c r="AN200" s="75" t="n">
        <v>3</v>
      </c>
      <c r="AO200" s="74" t="n"/>
      <c r="AP200" s="74" t="n"/>
      <c r="AQ200" s="74" t="n"/>
      <c r="AR200" s="75" t="n">
        <v>4</v>
      </c>
      <c r="AS200" s="75" t="n">
        <v>10</v>
      </c>
      <c r="AT200" s="74" t="n"/>
      <c r="AU200" s="74" t="n"/>
      <c r="AV200" s="75" t="n">
        <v>1</v>
      </c>
      <c r="AW200" s="75" t="n">
        <v>6</v>
      </c>
      <c r="AX200" s="74" t="n"/>
      <c r="AY200" s="74" t="n"/>
      <c r="AZ200" s="74" t="n"/>
      <c r="BA200" s="74" t="n"/>
      <c r="BB200" s="75" t="n">
        <v>8</v>
      </c>
      <c r="BC200" s="74" t="n"/>
      <c r="BD200" s="75" t="n">
        <v>3</v>
      </c>
      <c r="BE200" s="75" t="n">
        <v>0</v>
      </c>
      <c r="BF200" s="75" t="n">
        <v>4</v>
      </c>
      <c r="BG200" s="75" t="n">
        <v>0</v>
      </c>
      <c r="BH200" s="75" t="n">
        <v>0</v>
      </c>
      <c r="BI200" s="75" t="n">
        <v>1</v>
      </c>
      <c r="BJ200" s="75" t="n">
        <v>0</v>
      </c>
      <c r="BK200" s="75" t="n">
        <v>0</v>
      </c>
      <c r="BL200" s="74" t="n"/>
      <c r="BM200" s="74" t="n"/>
      <c r="BN200" s="74" t="n"/>
      <c r="BO200" s="74" t="n"/>
      <c r="BP200" s="74" t="n"/>
      <c r="BQ200" s="74" t="n"/>
      <c r="BR200" s="74" t="n"/>
      <c r="BS200" s="74" t="n"/>
      <c r="BT200" s="74" t="n"/>
      <c r="BU200" s="74" t="n"/>
      <c r="BV200" s="74" t="n"/>
      <c r="BW200" s="74" t="n"/>
      <c r="BX200" s="74" t="n"/>
      <c r="BY200" s="74" t="n"/>
      <c r="BZ200" s="74" t="n"/>
      <c r="CA200" s="74" t="n"/>
      <c r="CB200" s="75" t="n">
        <v>10</v>
      </c>
      <c r="CC200" s="75" t="n">
        <v>1</v>
      </c>
      <c r="CD200" s="75" t="n">
        <v>20</v>
      </c>
      <c r="CE200" s="75" t="n">
        <v>1</v>
      </c>
      <c r="CF200" s="74" t="n"/>
      <c r="CG200" s="74" t="n"/>
      <c r="CH200" s="74" t="n"/>
      <c r="CI200" s="74" t="n"/>
      <c r="CJ200" s="74" t="n"/>
      <c r="CK200" s="75" t="n">
        <v>698110371</v>
      </c>
      <c r="CL200" s="74" t="inlineStr">
        <is>
          <t>6432e495-6e86-4281-b2e9-6f5fdae3c8fe</t>
        </is>
      </c>
      <c r="CM200" s="72" t="n">
        <v>46097.49607638889</v>
      </c>
      <c r="CN200" s="74" t="n"/>
      <c r="CO200" s="74" t="n"/>
      <c r="CP200" s="74" t="inlineStr">
        <is>
          <t>submitted_via_web</t>
        </is>
      </c>
      <c r="CQ200" s="74" t="n"/>
      <c r="CR200" s="74" t="inlineStr">
        <is>
          <t>voP5hd3TJJNzzneN7cP2D6</t>
        </is>
      </c>
      <c r="CS200" s="74" t="n"/>
      <c r="CT200" s="74" t="inlineStr">
        <is>
          <t>uuid:6432e495-6e86-4281-b2e9-6f5fdae3c8fe</t>
        </is>
      </c>
      <c r="CU200" s="75" t="n">
        <v>199</v>
      </c>
    </row>
    <row r="201">
      <c r="A201" s="72" t="n">
        <v>46097.7877228125</v>
      </c>
      <c r="B201" s="72" t="n">
        <v>46098.65138798611</v>
      </c>
      <c r="C201" s="74" t="inlineStr">
        <is>
          <t>Siti Khotijah / Abd Karim</t>
        </is>
      </c>
      <c r="D201" s="74" t="inlineStr">
        <is>
          <t>Jawa Timur</t>
        </is>
      </c>
      <c r="E201" s="74" t="inlineStr">
        <is>
          <t>Pasuruan</t>
        </is>
      </c>
      <c r="F201" s="74" t="inlineStr">
        <is>
          <t>Tutur</t>
        </is>
      </c>
      <c r="G201" s="74" t="inlineStr">
        <is>
          <t>SKP0956</t>
        </is>
      </c>
      <c r="H201" s="74" t="inlineStr">
        <is>
          <t>Sapi perah Ayam</t>
        </is>
      </c>
      <c r="I201" s="75" t="n">
        <v>0</v>
      </c>
      <c r="J201" s="75" t="n">
        <v>1</v>
      </c>
      <c r="K201" s="75" t="n">
        <v>0</v>
      </c>
      <c r="L201" s="75" t="n">
        <v>0</v>
      </c>
      <c r="M201" s="75" t="n">
        <v>0</v>
      </c>
      <c r="N201" s="75" t="n">
        <v>0</v>
      </c>
      <c r="O201" s="75" t="n">
        <v>1</v>
      </c>
      <c r="P201" s="75" t="n">
        <v>0</v>
      </c>
      <c r="Q201" s="75" t="n">
        <v>0</v>
      </c>
      <c r="R201" s="74" t="inlineStr">
        <is>
          <t>Sapi pedaging Ayam</t>
        </is>
      </c>
      <c r="S201" s="75" t="n">
        <v>1</v>
      </c>
      <c r="T201" s="75" t="n">
        <v>0</v>
      </c>
      <c r="U201" s="75" t="n">
        <v>0</v>
      </c>
      <c r="V201" s="75" t="n">
        <v>0</v>
      </c>
      <c r="W201" s="75" t="n">
        <v>0</v>
      </c>
      <c r="X201" s="75" t="n">
        <v>0</v>
      </c>
      <c r="Y201" s="75" t="n">
        <v>1</v>
      </c>
      <c r="Z201" s="75" t="n">
        <v>0</v>
      </c>
      <c r="AA201" s="75" t="n">
        <v>0</v>
      </c>
      <c r="AB201" s="74" t="inlineStr">
        <is>
          <t>Sapi pedaging Sapi perah Ayam</t>
        </is>
      </c>
      <c r="AC201" s="75" t="n">
        <v>1</v>
      </c>
      <c r="AD201" s="75" t="n">
        <v>1</v>
      </c>
      <c r="AE201" s="75" t="n">
        <v>0</v>
      </c>
      <c r="AF201" s="75" t="n">
        <v>0</v>
      </c>
      <c r="AG201" s="75" t="n">
        <v>0</v>
      </c>
      <c r="AH201" s="75" t="n">
        <v>0</v>
      </c>
      <c r="AI201" s="75" t="n">
        <v>1</v>
      </c>
      <c r="AJ201" s="75" t="n">
        <v>0</v>
      </c>
      <c r="AK201" s="75" t="n">
        <v>0</v>
      </c>
      <c r="AL201" s="74" t="n"/>
      <c r="AM201" s="74" t="n"/>
      <c r="AN201" s="75" t="n">
        <v>1</v>
      </c>
      <c r="AO201" s="74" t="n"/>
      <c r="AP201" s="74" t="n"/>
      <c r="AQ201" s="74" t="n"/>
      <c r="AR201" s="74" t="n"/>
      <c r="AS201" s="75" t="n">
        <v>15</v>
      </c>
      <c r="AT201" s="74" t="n"/>
      <c r="AU201" s="74" t="n"/>
      <c r="AV201" s="75" t="n">
        <v>1</v>
      </c>
      <c r="AW201" s="74" t="n"/>
      <c r="AX201" s="74" t="n"/>
      <c r="AY201" s="74" t="n"/>
      <c r="AZ201" s="74" t="n"/>
      <c r="BA201" s="74" t="n"/>
      <c r="BB201" s="75" t="n">
        <v>2</v>
      </c>
      <c r="BC201" s="74" t="n"/>
      <c r="BD201" s="75" t="n">
        <v>0</v>
      </c>
      <c r="BE201" s="75" t="n">
        <v>0</v>
      </c>
      <c r="BF201" s="75" t="n">
        <v>1</v>
      </c>
      <c r="BG201" s="75" t="n">
        <v>0</v>
      </c>
      <c r="BH201" s="75" t="n">
        <v>2</v>
      </c>
      <c r="BI201" s="75" t="n">
        <v>0</v>
      </c>
      <c r="BJ201" s="75" t="n">
        <v>0</v>
      </c>
      <c r="BK201" s="75" t="n">
        <v>0</v>
      </c>
      <c r="BL201" s="74" t="n"/>
      <c r="BM201" s="74" t="n"/>
      <c r="BN201" s="74" t="n"/>
      <c r="BO201" s="74" t="n"/>
      <c r="BP201" s="74" t="n"/>
      <c r="BQ201" s="74" t="n"/>
      <c r="BR201" s="74" t="n"/>
      <c r="BS201" s="74" t="n"/>
      <c r="BT201" s="74" t="n"/>
      <c r="BU201" s="74" t="n"/>
      <c r="BV201" s="74" t="n"/>
      <c r="BW201" s="74" t="n"/>
      <c r="BX201" s="74" t="n"/>
      <c r="BY201" s="74" t="n"/>
      <c r="BZ201" s="74" t="n"/>
      <c r="CA201" s="74" t="n"/>
      <c r="CB201" s="75" t="n">
        <v>0</v>
      </c>
      <c r="CC201" s="75" t="n">
        <v>0</v>
      </c>
      <c r="CD201" s="75" t="n">
        <v>0</v>
      </c>
      <c r="CE201" s="75" t="n">
        <v>15</v>
      </c>
      <c r="CF201" s="74" t="n"/>
      <c r="CG201" s="74" t="n"/>
      <c r="CH201" s="74" t="n"/>
      <c r="CI201" s="74" t="n"/>
      <c r="CJ201" s="74" t="inlineStr">
        <is>
          <t>Pak Abd Karim merawat 3 ekor sapi betina milik keponakannya. Sapi yang dimiliki hanya 1 ekor anak sapi jantan</t>
        </is>
      </c>
      <c r="CK201" s="75" t="n">
        <v>698979367</v>
      </c>
      <c r="CL201" s="74" t="inlineStr">
        <is>
          <t>9f228bf1-97f3-4ff5-bfe0-af80917fbf2c</t>
        </is>
      </c>
      <c r="CM201" s="72" t="n">
        <v>46098.35974537037</v>
      </c>
      <c r="CN201" s="74" t="n"/>
      <c r="CO201" s="74" t="n"/>
      <c r="CP201" s="74" t="inlineStr">
        <is>
          <t>submitted_via_web</t>
        </is>
      </c>
      <c r="CQ201" s="74" t="n"/>
      <c r="CR201" s="74" t="inlineStr">
        <is>
          <t>voP5hd3TJJNzzneN7cP2D6</t>
        </is>
      </c>
      <c r="CS201" s="74" t="n"/>
      <c r="CT201" s="74" t="inlineStr">
        <is>
          <t>uuid:9f228bf1-97f3-4ff5-bfe0-af80917fbf2c</t>
        </is>
      </c>
      <c r="CU201" s="75" t="n">
        <v>200</v>
      </c>
    </row>
    <row r="202">
      <c r="A202" s="72" t="n">
        <v>46098.35543412037</v>
      </c>
      <c r="B202" s="72" t="n">
        <v>46100.66423682871</v>
      </c>
      <c r="C202" s="74" t="inlineStr">
        <is>
          <t>Abd Rahim</t>
        </is>
      </c>
      <c r="D202" s="74" t="inlineStr">
        <is>
          <t>Sulawesi Selatan</t>
        </is>
      </c>
      <c r="E202" s="74" t="inlineStr">
        <is>
          <t>Takalar</t>
        </is>
      </c>
      <c r="F202" s="74" t="inlineStr">
        <is>
          <t>Polobangkeng Timur</t>
        </is>
      </c>
      <c r="G202" s="74" t="inlineStr">
        <is>
          <t>BTP0177</t>
        </is>
      </c>
      <c r="H202" s="74" t="inlineStr">
        <is>
          <t>Sapi pedaging Unggas lainnya</t>
        </is>
      </c>
      <c r="I202" s="75" t="n">
        <v>1</v>
      </c>
      <c r="J202" s="75" t="n">
        <v>0</v>
      </c>
      <c r="K202" s="75" t="n">
        <v>0</v>
      </c>
      <c r="L202" s="75" t="n">
        <v>0</v>
      </c>
      <c r="M202" s="75" t="n">
        <v>0</v>
      </c>
      <c r="N202" s="75" t="n">
        <v>0</v>
      </c>
      <c r="O202" s="75" t="n">
        <v>0</v>
      </c>
      <c r="P202" s="75" t="n">
        <v>1</v>
      </c>
      <c r="Q202" s="75" t="n">
        <v>0</v>
      </c>
      <c r="R202" s="74" t="inlineStr">
        <is>
          <t>Sapi pedaging Unggas lainnya</t>
        </is>
      </c>
      <c r="S202" s="75" t="n">
        <v>1</v>
      </c>
      <c r="T202" s="75" t="n">
        <v>0</v>
      </c>
      <c r="U202" s="75" t="n">
        <v>0</v>
      </c>
      <c r="V202" s="75" t="n">
        <v>0</v>
      </c>
      <c r="W202" s="75" t="n">
        <v>0</v>
      </c>
      <c r="X202" s="75" t="n">
        <v>0</v>
      </c>
      <c r="Y202" s="75" t="n">
        <v>0</v>
      </c>
      <c r="Z202" s="75" t="n">
        <v>1</v>
      </c>
      <c r="AA202" s="75" t="n">
        <v>0</v>
      </c>
      <c r="AB202" s="74" t="inlineStr">
        <is>
          <t>Sapi pedaging Unggas lainnya</t>
        </is>
      </c>
      <c r="AC202" s="75" t="n">
        <v>1</v>
      </c>
      <c r="AD202" s="75" t="n">
        <v>0</v>
      </c>
      <c r="AE202" s="75" t="n">
        <v>0</v>
      </c>
      <c r="AF202" s="75" t="n">
        <v>0</v>
      </c>
      <c r="AG202" s="75" t="n">
        <v>0</v>
      </c>
      <c r="AH202" s="75" t="n">
        <v>0</v>
      </c>
      <c r="AI202" s="75" t="n">
        <v>0</v>
      </c>
      <c r="AJ202" s="75" t="n">
        <v>1</v>
      </c>
      <c r="AK202" s="75" t="n">
        <v>0</v>
      </c>
      <c r="AL202" s="74" t="n"/>
      <c r="AM202" s="75" t="n">
        <v>6</v>
      </c>
      <c r="AN202" s="74" t="n"/>
      <c r="AO202" s="74" t="n"/>
      <c r="AP202" s="74" t="n"/>
      <c r="AQ202" s="74" t="n"/>
      <c r="AR202" s="74" t="n"/>
      <c r="AS202" s="74" t="n"/>
      <c r="AT202" s="75" t="n">
        <v>4</v>
      </c>
      <c r="AU202" s="74" t="n"/>
      <c r="AV202" s="75" t="n">
        <v>6</v>
      </c>
      <c r="AW202" s="74" t="n"/>
      <c r="AX202" s="74" t="n"/>
      <c r="AY202" s="74" t="n"/>
      <c r="AZ202" s="74" t="n"/>
      <c r="BA202" s="74" t="n"/>
      <c r="BB202" s="74" t="n"/>
      <c r="BC202" s="75" t="n">
        <v>30</v>
      </c>
      <c r="BD202" s="75" t="n">
        <v>0</v>
      </c>
      <c r="BE202" s="75" t="n">
        <v>0</v>
      </c>
      <c r="BF202" s="75" t="n">
        <v>0</v>
      </c>
      <c r="BG202" s="75" t="n">
        <v>0</v>
      </c>
      <c r="BH202" s="74" t="n"/>
      <c r="BI202" s="74" t="n"/>
      <c r="BJ202" s="74" t="n"/>
      <c r="BK202" s="74" t="n"/>
      <c r="BL202" s="74" t="n"/>
      <c r="BM202" s="74" t="n"/>
      <c r="BN202" s="74" t="n"/>
      <c r="BO202" s="74" t="n"/>
      <c r="BP202" s="74" t="n"/>
      <c r="BQ202" s="74" t="n"/>
      <c r="BR202" s="74" t="n"/>
      <c r="BS202" s="74" t="n"/>
      <c r="BT202" s="74" t="n"/>
      <c r="BU202" s="74" t="n"/>
      <c r="BV202" s="74" t="n"/>
      <c r="BW202" s="74" t="n"/>
      <c r="BX202" s="74" t="n"/>
      <c r="BY202" s="74" t="n"/>
      <c r="BZ202" s="74" t="n"/>
      <c r="CA202" s="74" t="n"/>
      <c r="CB202" s="74" t="n"/>
      <c r="CC202" s="74" t="n"/>
      <c r="CD202" s="74" t="n"/>
      <c r="CE202" s="74" t="n"/>
      <c r="CF202" s="75" t="n">
        <v>0</v>
      </c>
      <c r="CG202" s="75" t="n">
        <v>0</v>
      </c>
      <c r="CH202" s="75" t="n">
        <v>0</v>
      </c>
      <c r="CI202" s="75" t="n">
        <v>0</v>
      </c>
      <c r="CJ202" s="74" t="n"/>
      <c r="CK202" s="75" t="n">
        <v>701096020</v>
      </c>
      <c r="CL202" s="74" t="inlineStr">
        <is>
          <t>ed00af32-0d81-40ed-95dc-aad5322e1442</t>
        </is>
      </c>
      <c r="CM202" s="72" t="n">
        <v>46100.33091435185</v>
      </c>
      <c r="CN202" s="74" t="n"/>
      <c r="CO202" s="74" t="n"/>
      <c r="CP202" s="74" t="inlineStr">
        <is>
          <t>submitted_via_web</t>
        </is>
      </c>
      <c r="CQ202" s="74" t="n"/>
      <c r="CR202" s="74" t="inlineStr">
        <is>
          <t>voP5hd3TJJNzzneN7cP2D6</t>
        </is>
      </c>
      <c r="CS202" s="74" t="n"/>
      <c r="CT202" s="74" t="inlineStr">
        <is>
          <t>uuid:ed00af32-0d81-40ed-95dc-aad5322e1442</t>
        </is>
      </c>
      <c r="CU202" s="75" t="n">
        <v>201</v>
      </c>
    </row>
    <row r="203">
      <c r="A203" s="72" t="n">
        <v>46100.66423722222</v>
      </c>
      <c r="B203" s="72" t="n">
        <v>46100.66631990741</v>
      </c>
      <c r="C203" s="74" t="inlineStr">
        <is>
          <t>Irwandi (Jamaluddin Dg Nyau)</t>
        </is>
      </c>
      <c r="D203" s="74" t="inlineStr">
        <is>
          <t>Sulawesi Selatan</t>
        </is>
      </c>
      <c r="E203" s="74" t="inlineStr">
        <is>
          <t>Takalar</t>
        </is>
      </c>
      <c r="F203" s="74" t="inlineStr">
        <is>
          <t>Polobangkeng Timur</t>
        </is>
      </c>
      <c r="G203" s="74" t="inlineStr">
        <is>
          <t>BTD0099</t>
        </is>
      </c>
      <c r="H203" s="74" t="inlineStr">
        <is>
          <t>Sapi pedaging Ayam</t>
        </is>
      </c>
      <c r="I203" s="75" t="n">
        <v>1</v>
      </c>
      <c r="J203" s="75" t="n">
        <v>0</v>
      </c>
      <c r="K203" s="75" t="n">
        <v>0</v>
      </c>
      <c r="L203" s="75" t="n">
        <v>0</v>
      </c>
      <c r="M203" s="75" t="n">
        <v>0</v>
      </c>
      <c r="N203" s="75" t="n">
        <v>0</v>
      </c>
      <c r="O203" s="75" t="n">
        <v>1</v>
      </c>
      <c r="P203" s="75" t="n">
        <v>0</v>
      </c>
      <c r="Q203" s="75" t="n">
        <v>0</v>
      </c>
      <c r="R203" s="74" t="inlineStr">
        <is>
          <t>Sapi pedaging Ayam</t>
        </is>
      </c>
      <c r="S203" s="75" t="n">
        <v>1</v>
      </c>
      <c r="T203" s="75" t="n">
        <v>0</v>
      </c>
      <c r="U203" s="75" t="n">
        <v>0</v>
      </c>
      <c r="V203" s="75" t="n">
        <v>0</v>
      </c>
      <c r="W203" s="75" t="n">
        <v>0</v>
      </c>
      <c r="X203" s="75" t="n">
        <v>0</v>
      </c>
      <c r="Y203" s="75" t="n">
        <v>1</v>
      </c>
      <c r="Z203" s="75" t="n">
        <v>0</v>
      </c>
      <c r="AA203" s="75" t="n">
        <v>0</v>
      </c>
      <c r="AB203" s="74" t="inlineStr">
        <is>
          <t>Ayam</t>
        </is>
      </c>
      <c r="AC203" s="75" t="n">
        <v>0</v>
      </c>
      <c r="AD203" s="75" t="n">
        <v>0</v>
      </c>
      <c r="AE203" s="75" t="n">
        <v>0</v>
      </c>
      <c r="AF203" s="75" t="n">
        <v>0</v>
      </c>
      <c r="AG203" s="75" t="n">
        <v>0</v>
      </c>
      <c r="AH203" s="75" t="n">
        <v>0</v>
      </c>
      <c r="AI203" s="75" t="n">
        <v>1</v>
      </c>
      <c r="AJ203" s="75" t="n">
        <v>0</v>
      </c>
      <c r="AK203" s="75" t="n">
        <v>0</v>
      </c>
      <c r="AL203" s="74" t="n"/>
      <c r="AM203" s="75" t="n">
        <v>4</v>
      </c>
      <c r="AN203" s="74" t="n"/>
      <c r="AO203" s="74" t="n"/>
      <c r="AP203" s="74" t="n"/>
      <c r="AQ203" s="74" t="n"/>
      <c r="AR203" s="74" t="n"/>
      <c r="AS203" s="75" t="n">
        <v>10</v>
      </c>
      <c r="AT203" s="74" t="n"/>
      <c r="AU203" s="74" t="n"/>
      <c r="AV203" s="75" t="n">
        <v>4</v>
      </c>
      <c r="AW203" s="74" t="n"/>
      <c r="AX203" s="74" t="n"/>
      <c r="AY203" s="74" t="n"/>
      <c r="AZ203" s="74" t="n"/>
      <c r="BA203" s="74" t="n"/>
      <c r="BB203" s="75" t="n">
        <v>10</v>
      </c>
      <c r="BC203" s="74" t="n"/>
      <c r="BD203" s="74" t="n"/>
      <c r="BE203" s="74" t="n"/>
      <c r="BF203" s="74" t="n"/>
      <c r="BG203" s="74" t="n"/>
      <c r="BH203" s="74" t="n"/>
      <c r="BI203" s="74" t="n"/>
      <c r="BJ203" s="74" t="n"/>
      <c r="BK203" s="74" t="n"/>
      <c r="BL203" s="74" t="n"/>
      <c r="BM203" s="74" t="n"/>
      <c r="BN203" s="74" t="n"/>
      <c r="BO203" s="74" t="n"/>
      <c r="BP203" s="74" t="n"/>
      <c r="BQ203" s="74" t="n"/>
      <c r="BR203" s="74" t="n"/>
      <c r="BS203" s="74" t="n"/>
      <c r="BT203" s="74" t="n"/>
      <c r="BU203" s="74" t="n"/>
      <c r="BV203" s="74" t="n"/>
      <c r="BW203" s="74" t="n"/>
      <c r="BX203" s="74" t="n"/>
      <c r="BY203" s="74" t="n"/>
      <c r="BZ203" s="74" t="n"/>
      <c r="CA203" s="74" t="n"/>
      <c r="CB203" s="75" t="n">
        <v>0</v>
      </c>
      <c r="CC203" s="75" t="n">
        <v>0</v>
      </c>
      <c r="CD203" s="75" t="n">
        <v>0</v>
      </c>
      <c r="CE203" s="75" t="n">
        <v>5</v>
      </c>
      <c r="CF203" s="74" t="n"/>
      <c r="CG203" s="74" t="n"/>
      <c r="CH203" s="74" t="n"/>
      <c r="CI203" s="74" t="n"/>
      <c r="CJ203" s="74" t="n"/>
      <c r="CK203" s="75" t="n">
        <v>701099326</v>
      </c>
      <c r="CL203" s="74" t="inlineStr">
        <is>
          <t>fb7a580e-a4fd-49e5-99bd-9a5c47d611c3</t>
        </is>
      </c>
      <c r="CM203" s="72" t="n">
        <v>46100.33299768518</v>
      </c>
      <c r="CN203" s="74" t="n"/>
      <c r="CO203" s="74" t="n"/>
      <c r="CP203" s="74" t="inlineStr">
        <is>
          <t>submitted_via_web</t>
        </is>
      </c>
      <c r="CQ203" s="74" t="n"/>
      <c r="CR203" s="74" t="inlineStr">
        <is>
          <t>voP5hd3TJJNzzneN7cP2D6</t>
        </is>
      </c>
      <c r="CS203" s="74" t="n"/>
      <c r="CT203" s="74" t="inlineStr">
        <is>
          <t>uuid:fb7a580e-a4fd-49e5-99bd-9a5c47d611c3</t>
        </is>
      </c>
      <c r="CU203" s="75" t="n">
        <v>202</v>
      </c>
    </row>
    <row r="204">
      <c r="A204" s="72" t="n">
        <v>46100.66632082176</v>
      </c>
      <c r="B204" s="72" t="n">
        <v>46100.670485</v>
      </c>
      <c r="C204" s="74" t="inlineStr">
        <is>
          <t>Ratna (Sudirman)</t>
        </is>
      </c>
      <c r="D204" s="74" t="inlineStr">
        <is>
          <t>Sulawesi Selatan</t>
        </is>
      </c>
      <c r="E204" s="74" t="inlineStr">
        <is>
          <t>Gowa</t>
        </is>
      </c>
      <c r="F204" s="74" t="inlineStr">
        <is>
          <t>Parangloe</t>
        </is>
      </c>
      <c r="G204" s="74" t="inlineStr">
        <is>
          <t>RAP0082</t>
        </is>
      </c>
      <c r="H204" s="74" t="inlineStr">
        <is>
          <t>Sapi pedaging Ayam Unggas lainnya</t>
        </is>
      </c>
      <c r="I204" s="75" t="n">
        <v>1</v>
      </c>
      <c r="J204" s="75" t="n">
        <v>0</v>
      </c>
      <c r="K204" s="75" t="n">
        <v>0</v>
      </c>
      <c r="L204" s="75" t="n">
        <v>0</v>
      </c>
      <c r="M204" s="75" t="n">
        <v>0</v>
      </c>
      <c r="N204" s="75" t="n">
        <v>0</v>
      </c>
      <c r="O204" s="75" t="n">
        <v>1</v>
      </c>
      <c r="P204" s="75" t="n">
        <v>1</v>
      </c>
      <c r="Q204" s="75" t="n">
        <v>0</v>
      </c>
      <c r="R204" s="74" t="inlineStr">
        <is>
          <t>Sapi pedaging Ayam Unggas lainnya</t>
        </is>
      </c>
      <c r="S204" s="75" t="n">
        <v>1</v>
      </c>
      <c r="T204" s="75" t="n">
        <v>0</v>
      </c>
      <c r="U204" s="75" t="n">
        <v>0</v>
      </c>
      <c r="V204" s="75" t="n">
        <v>0</v>
      </c>
      <c r="W204" s="75" t="n">
        <v>0</v>
      </c>
      <c r="X204" s="75" t="n">
        <v>0</v>
      </c>
      <c r="Y204" s="75" t="n">
        <v>1</v>
      </c>
      <c r="Z204" s="75" t="n">
        <v>1</v>
      </c>
      <c r="AA204" s="75" t="n">
        <v>0</v>
      </c>
      <c r="AB204" s="74" t="inlineStr">
        <is>
          <t>Sapi pedaging Ayam Unggas lainnya</t>
        </is>
      </c>
      <c r="AC204" s="75" t="n">
        <v>1</v>
      </c>
      <c r="AD204" s="75" t="n">
        <v>0</v>
      </c>
      <c r="AE204" s="75" t="n">
        <v>0</v>
      </c>
      <c r="AF204" s="75" t="n">
        <v>0</v>
      </c>
      <c r="AG204" s="75" t="n">
        <v>0</v>
      </c>
      <c r="AH204" s="75" t="n">
        <v>0</v>
      </c>
      <c r="AI204" s="75" t="n">
        <v>1</v>
      </c>
      <c r="AJ204" s="75" t="n">
        <v>1</v>
      </c>
      <c r="AK204" s="75" t="n">
        <v>0</v>
      </c>
      <c r="AL204" s="74" t="n"/>
      <c r="AM204" s="75" t="n">
        <v>12</v>
      </c>
      <c r="AN204" s="74" t="n"/>
      <c r="AO204" s="74" t="n"/>
      <c r="AP204" s="74" t="n"/>
      <c r="AQ204" s="74" t="n"/>
      <c r="AR204" s="74" t="n"/>
      <c r="AS204" s="75" t="n">
        <v>160</v>
      </c>
      <c r="AT204" s="75" t="n">
        <v>11</v>
      </c>
      <c r="AU204" s="74" t="n"/>
      <c r="AV204" s="75" t="n">
        <v>12</v>
      </c>
      <c r="AW204" s="74" t="n"/>
      <c r="AX204" s="74" t="n"/>
      <c r="AY204" s="74" t="n"/>
      <c r="AZ204" s="74" t="n"/>
      <c r="BA204" s="74" t="n"/>
      <c r="BB204" s="75" t="n">
        <v>100</v>
      </c>
      <c r="BC204" s="75" t="n">
        <v>11</v>
      </c>
      <c r="BD204" s="75" t="n">
        <v>10</v>
      </c>
      <c r="BE204" s="75" t="n">
        <v>0</v>
      </c>
      <c r="BF204" s="75" t="n">
        <v>8</v>
      </c>
      <c r="BG204" s="75" t="n">
        <v>1</v>
      </c>
      <c r="BH204" s="74" t="n"/>
      <c r="BI204" s="74" t="n"/>
      <c r="BJ204" s="74" t="n"/>
      <c r="BK204" s="74" t="n"/>
      <c r="BL204" s="74" t="n"/>
      <c r="BM204" s="74" t="n"/>
      <c r="BN204" s="74" t="n"/>
      <c r="BO204" s="74" t="n"/>
      <c r="BP204" s="74" t="n"/>
      <c r="BQ204" s="74" t="n"/>
      <c r="BR204" s="74" t="n"/>
      <c r="BS204" s="74" t="n"/>
      <c r="BT204" s="74" t="n"/>
      <c r="BU204" s="74" t="n"/>
      <c r="BV204" s="74" t="n"/>
      <c r="BW204" s="74" t="n"/>
      <c r="BX204" s="74" t="n"/>
      <c r="BY204" s="74" t="n"/>
      <c r="BZ204" s="74" t="n"/>
      <c r="CA204" s="74" t="n"/>
      <c r="CB204" s="75" t="n">
        <v>10</v>
      </c>
      <c r="CC204" s="75" t="n">
        <v>0</v>
      </c>
      <c r="CD204" s="75" t="n">
        <v>8</v>
      </c>
      <c r="CE204" s="75" t="n">
        <v>0</v>
      </c>
      <c r="CF204" s="75" t="n">
        <v>0</v>
      </c>
      <c r="CG204" s="75" t="n">
        <v>0</v>
      </c>
      <c r="CH204" s="75" t="n">
        <v>0</v>
      </c>
      <c r="CI204" s="75" t="n">
        <v>0</v>
      </c>
      <c r="CJ204" s="74" t="n"/>
      <c r="CK204" s="75" t="n">
        <v>701105402</v>
      </c>
      <c r="CL204" s="74" t="inlineStr">
        <is>
          <t>f7b3a7c6-042e-4393-9aaf-b9147924daaa</t>
        </is>
      </c>
      <c r="CM204" s="72" t="n">
        <v>46100.33717592592</v>
      </c>
      <c r="CN204" s="74" t="n"/>
      <c r="CO204" s="74" t="n"/>
      <c r="CP204" s="74" t="inlineStr">
        <is>
          <t>submitted_via_web</t>
        </is>
      </c>
      <c r="CQ204" s="74" t="n"/>
      <c r="CR204" s="74" t="inlineStr">
        <is>
          <t>voP5hd3TJJNzzneN7cP2D6</t>
        </is>
      </c>
      <c r="CS204" s="74" t="n"/>
      <c r="CT204" s="74" t="inlineStr">
        <is>
          <t>uuid:f7b3a7c6-042e-4393-9aaf-b9147924daaa</t>
        </is>
      </c>
      <c r="CU204" s="75" t="n">
        <v>203</v>
      </c>
    </row>
    <row r="205">
      <c r="A205" s="72" t="n">
        <v>46100.67048592593</v>
      </c>
      <c r="B205" s="72" t="n">
        <v>46100.67347228009</v>
      </c>
      <c r="C205" s="74" t="inlineStr">
        <is>
          <t>Lalo Dg Bella</t>
        </is>
      </c>
      <c r="D205" s="74" t="inlineStr">
        <is>
          <t>Sulawesi Selatan</t>
        </is>
      </c>
      <c r="E205" s="74" t="inlineStr">
        <is>
          <t>Takalar</t>
        </is>
      </c>
      <c r="F205" s="74" t="inlineStr">
        <is>
          <t>Laikang</t>
        </is>
      </c>
      <c r="G205" s="74" t="inlineStr">
        <is>
          <t>RAP0116</t>
        </is>
      </c>
      <c r="H205" s="74" t="inlineStr">
        <is>
          <t>Sapi pedaging Ayam</t>
        </is>
      </c>
      <c r="I205" s="75" t="n">
        <v>1</v>
      </c>
      <c r="J205" s="75" t="n">
        <v>0</v>
      </c>
      <c r="K205" s="75" t="n">
        <v>0</v>
      </c>
      <c r="L205" s="75" t="n">
        <v>0</v>
      </c>
      <c r="M205" s="75" t="n">
        <v>0</v>
      </c>
      <c r="N205" s="75" t="n">
        <v>0</v>
      </c>
      <c r="O205" s="75" t="n">
        <v>1</v>
      </c>
      <c r="P205" s="75" t="n">
        <v>0</v>
      </c>
      <c r="Q205" s="75" t="n">
        <v>0</v>
      </c>
      <c r="R205" s="74" t="inlineStr">
        <is>
          <t>Sapi pedaging Ayam</t>
        </is>
      </c>
      <c r="S205" s="75" t="n">
        <v>1</v>
      </c>
      <c r="T205" s="75" t="n">
        <v>0</v>
      </c>
      <c r="U205" s="75" t="n">
        <v>0</v>
      </c>
      <c r="V205" s="75" t="n">
        <v>0</v>
      </c>
      <c r="W205" s="75" t="n">
        <v>0</v>
      </c>
      <c r="X205" s="75" t="n">
        <v>0</v>
      </c>
      <c r="Y205" s="75" t="n">
        <v>1</v>
      </c>
      <c r="Z205" s="75" t="n">
        <v>0</v>
      </c>
      <c r="AA205" s="75" t="n">
        <v>0</v>
      </c>
      <c r="AB205" s="74" t="inlineStr">
        <is>
          <t>Sapi pedaging Ayam</t>
        </is>
      </c>
      <c r="AC205" s="75" t="n">
        <v>1</v>
      </c>
      <c r="AD205" s="75" t="n">
        <v>0</v>
      </c>
      <c r="AE205" s="75" t="n">
        <v>0</v>
      </c>
      <c r="AF205" s="75" t="n">
        <v>0</v>
      </c>
      <c r="AG205" s="75" t="n">
        <v>0</v>
      </c>
      <c r="AH205" s="75" t="n">
        <v>0</v>
      </c>
      <c r="AI205" s="75" t="n">
        <v>1</v>
      </c>
      <c r="AJ205" s="75" t="n">
        <v>0</v>
      </c>
      <c r="AK205" s="75" t="n">
        <v>0</v>
      </c>
      <c r="AL205" s="74" t="n"/>
      <c r="AM205" s="75" t="n">
        <v>15</v>
      </c>
      <c r="AN205" s="74" t="n"/>
      <c r="AO205" s="74" t="n"/>
      <c r="AP205" s="74" t="n"/>
      <c r="AQ205" s="74" t="n"/>
      <c r="AR205" s="74" t="n"/>
      <c r="AS205" s="75" t="n">
        <v>6</v>
      </c>
      <c r="AT205" s="74" t="n"/>
      <c r="AU205" s="74" t="n"/>
      <c r="AV205" s="75" t="n">
        <v>13</v>
      </c>
      <c r="AW205" s="74" t="n"/>
      <c r="AX205" s="74" t="n"/>
      <c r="AY205" s="74" t="n"/>
      <c r="AZ205" s="74" t="n"/>
      <c r="BA205" s="74" t="n"/>
      <c r="BB205" s="75" t="n">
        <v>6</v>
      </c>
      <c r="BC205" s="74" t="n"/>
      <c r="BD205" s="75" t="n">
        <v>2</v>
      </c>
      <c r="BE205" s="75" t="n">
        <v>0</v>
      </c>
      <c r="BF205" s="75" t="n">
        <v>0</v>
      </c>
      <c r="BG205" s="75" t="n">
        <v>0</v>
      </c>
      <c r="BH205" s="74" t="n"/>
      <c r="BI205" s="74" t="n"/>
      <c r="BJ205" s="74" t="n"/>
      <c r="BK205" s="74" t="n"/>
      <c r="BL205" s="74" t="n"/>
      <c r="BM205" s="74" t="n"/>
      <c r="BN205" s="74" t="n"/>
      <c r="BO205" s="74" t="n"/>
      <c r="BP205" s="74" t="n"/>
      <c r="BQ205" s="74" t="n"/>
      <c r="BR205" s="74" t="n"/>
      <c r="BS205" s="74" t="n"/>
      <c r="BT205" s="74" t="n"/>
      <c r="BU205" s="74" t="n"/>
      <c r="BV205" s="74" t="n"/>
      <c r="BW205" s="74" t="n"/>
      <c r="BX205" s="74" t="n"/>
      <c r="BY205" s="74" t="n"/>
      <c r="BZ205" s="74" t="n"/>
      <c r="CA205" s="74" t="n"/>
      <c r="CB205" s="75" t="n">
        <v>0</v>
      </c>
      <c r="CC205" s="75" t="n">
        <v>0</v>
      </c>
      <c r="CD205" s="75" t="n">
        <v>0</v>
      </c>
      <c r="CE205" s="75" t="n">
        <v>0</v>
      </c>
      <c r="CF205" s="74" t="n"/>
      <c r="CG205" s="74" t="n"/>
      <c r="CH205" s="74" t="n"/>
      <c r="CI205" s="74" t="n"/>
      <c r="CJ205" s="74" t="inlineStr">
        <is>
          <t>responden menjawab sebelum form diubah</t>
        </is>
      </c>
      <c r="CK205" s="75" t="n">
        <v>701109762</v>
      </c>
      <c r="CL205" s="74" t="inlineStr">
        <is>
          <t>071c75a8-637e-476b-8a4f-0d3ccc0fc2af</t>
        </is>
      </c>
      <c r="CM205" s="72" t="n">
        <v>46100.34015046297</v>
      </c>
      <c r="CN205" s="74" t="n"/>
      <c r="CO205" s="74" t="n"/>
      <c r="CP205" s="74" t="inlineStr">
        <is>
          <t>submitted_via_web</t>
        </is>
      </c>
      <c r="CQ205" s="74" t="n"/>
      <c r="CR205" s="74" t="inlineStr">
        <is>
          <t>voP5hd3TJJNzzneN7cP2D6</t>
        </is>
      </c>
      <c r="CS205" s="74" t="n"/>
      <c r="CT205" s="74" t="inlineStr">
        <is>
          <t>uuid:071c75a8-637e-476b-8a4f-0d3ccc0fc2af</t>
        </is>
      </c>
      <c r="CU205" s="75" t="n">
        <v>204</v>
      </c>
    </row>
    <row r="206">
      <c r="A206" s="72" t="n">
        <v>46100.67347266203</v>
      </c>
      <c r="B206" s="72" t="n">
        <v>46100.67581446759</v>
      </c>
      <c r="C206" s="74" t="inlineStr">
        <is>
          <t>H. Abdul Haris Nai</t>
        </is>
      </c>
      <c r="D206" s="74" t="inlineStr">
        <is>
          <t>Sulawesi Selatan</t>
        </is>
      </c>
      <c r="E206" s="74" t="inlineStr">
        <is>
          <t>Takalar</t>
        </is>
      </c>
      <c r="F206" s="74" t="inlineStr">
        <is>
          <t>Galesong Selatan</t>
        </is>
      </c>
      <c r="G206" s="74" t="inlineStr">
        <is>
          <t>YAP0061</t>
        </is>
      </c>
      <c r="H206" s="74" t="inlineStr">
        <is>
          <t>Sapi pedaging Ayam</t>
        </is>
      </c>
      <c r="I206" s="75" t="n">
        <v>1</v>
      </c>
      <c r="J206" s="75" t="n">
        <v>0</v>
      </c>
      <c r="K206" s="75" t="n">
        <v>0</v>
      </c>
      <c r="L206" s="75" t="n">
        <v>0</v>
      </c>
      <c r="M206" s="75" t="n">
        <v>0</v>
      </c>
      <c r="N206" s="75" t="n">
        <v>0</v>
      </c>
      <c r="O206" s="75" t="n">
        <v>1</v>
      </c>
      <c r="P206" s="75" t="n">
        <v>0</v>
      </c>
      <c r="Q206" s="75" t="n">
        <v>0</v>
      </c>
      <c r="R206" s="74" t="inlineStr">
        <is>
          <t>Sapi pedaging Ayam</t>
        </is>
      </c>
      <c r="S206" s="75" t="n">
        <v>1</v>
      </c>
      <c r="T206" s="75" t="n">
        <v>0</v>
      </c>
      <c r="U206" s="75" t="n">
        <v>0</v>
      </c>
      <c r="V206" s="75" t="n">
        <v>0</v>
      </c>
      <c r="W206" s="75" t="n">
        <v>0</v>
      </c>
      <c r="X206" s="75" t="n">
        <v>0</v>
      </c>
      <c r="Y206" s="75" t="n">
        <v>1</v>
      </c>
      <c r="Z206" s="75" t="n">
        <v>0</v>
      </c>
      <c r="AA206" s="75" t="n">
        <v>0</v>
      </c>
      <c r="AB206" s="74" t="inlineStr">
        <is>
          <t>Sapi pedaging Ayam</t>
        </is>
      </c>
      <c r="AC206" s="75" t="n">
        <v>1</v>
      </c>
      <c r="AD206" s="75" t="n">
        <v>0</v>
      </c>
      <c r="AE206" s="75" t="n">
        <v>0</v>
      </c>
      <c r="AF206" s="75" t="n">
        <v>0</v>
      </c>
      <c r="AG206" s="75" t="n">
        <v>0</v>
      </c>
      <c r="AH206" s="75" t="n">
        <v>0</v>
      </c>
      <c r="AI206" s="75" t="n">
        <v>1</v>
      </c>
      <c r="AJ206" s="75" t="n">
        <v>0</v>
      </c>
      <c r="AK206" s="75" t="n">
        <v>0</v>
      </c>
      <c r="AL206" s="74" t="n"/>
      <c r="AM206" s="75" t="n">
        <v>7</v>
      </c>
      <c r="AN206" s="74" t="n"/>
      <c r="AO206" s="74" t="n"/>
      <c r="AP206" s="74" t="n"/>
      <c r="AQ206" s="74" t="n"/>
      <c r="AR206" s="74" t="n"/>
      <c r="AS206" s="75" t="n">
        <v>10</v>
      </c>
      <c r="AT206" s="74" t="n"/>
      <c r="AU206" s="74" t="n"/>
      <c r="AV206" s="75" t="n">
        <v>25</v>
      </c>
      <c r="AW206" s="74" t="n"/>
      <c r="AX206" s="74" t="n"/>
      <c r="AY206" s="74" t="n"/>
      <c r="AZ206" s="74" t="n"/>
      <c r="BA206" s="74" t="n"/>
      <c r="BB206" s="75" t="n">
        <v>40</v>
      </c>
      <c r="BC206" s="74" t="n"/>
      <c r="BD206" s="75" t="n">
        <v>6</v>
      </c>
      <c r="BE206" s="75" t="n">
        <v>0</v>
      </c>
      <c r="BF206" s="75" t="n">
        <v>4</v>
      </c>
      <c r="BG206" s="75" t="n">
        <v>2</v>
      </c>
      <c r="BH206" s="74" t="n"/>
      <c r="BI206" s="74" t="n"/>
      <c r="BJ206" s="74" t="n"/>
      <c r="BK206" s="74" t="n"/>
      <c r="BL206" s="74" t="n"/>
      <c r="BM206" s="74" t="n"/>
      <c r="BN206" s="74" t="n"/>
      <c r="BO206" s="74" t="n"/>
      <c r="BP206" s="74" t="n"/>
      <c r="BQ206" s="74" t="n"/>
      <c r="BR206" s="74" t="n"/>
      <c r="BS206" s="74" t="n"/>
      <c r="BT206" s="74" t="n"/>
      <c r="BU206" s="74" t="n"/>
      <c r="BV206" s="74" t="n"/>
      <c r="BW206" s="74" t="n"/>
      <c r="BX206" s="74" t="n"/>
      <c r="BY206" s="74" t="n"/>
      <c r="BZ206" s="74" t="n"/>
      <c r="CA206" s="74" t="n"/>
      <c r="CB206" s="75" t="n">
        <v>0</v>
      </c>
      <c r="CC206" s="75" t="n">
        <v>0</v>
      </c>
      <c r="CD206" s="75" t="n">
        <v>0</v>
      </c>
      <c r="CE206" s="75" t="n">
        <v>0</v>
      </c>
      <c r="CF206" s="74" t="n"/>
      <c r="CG206" s="74" t="n"/>
      <c r="CH206" s="74" t="n"/>
      <c r="CI206" s="74" t="n"/>
      <c r="CJ206" s="74" t="n"/>
      <c r="CK206" s="75" t="n">
        <v>701113518</v>
      </c>
      <c r="CL206" s="74" t="inlineStr">
        <is>
          <t>47b431a3-b6b0-48c3-88eb-b8435b0c07e3</t>
        </is>
      </c>
      <c r="CM206" s="72" t="n">
        <v>46100.34248842593</v>
      </c>
      <c r="CN206" s="74" t="n"/>
      <c r="CO206" s="74" t="n"/>
      <c r="CP206" s="74" t="inlineStr">
        <is>
          <t>submitted_via_web</t>
        </is>
      </c>
      <c r="CQ206" s="74" t="n"/>
      <c r="CR206" s="74" t="inlineStr">
        <is>
          <t>voP5hd3TJJNzzneN7cP2D6</t>
        </is>
      </c>
      <c r="CS206" s="74" t="n"/>
      <c r="CT206" s="74" t="inlineStr">
        <is>
          <t>uuid:47b431a3-b6b0-48c3-88eb-b8435b0c07e3</t>
        </is>
      </c>
      <c r="CU206" s="75" t="n">
        <v>205</v>
      </c>
    </row>
    <row r="207">
      <c r="A207" s="72" t="n">
        <v>46100.67581540509</v>
      </c>
      <c r="B207" s="72" t="n">
        <v>46100.67740461806</v>
      </c>
      <c r="C207" s="74" t="inlineStr">
        <is>
          <t>Hambali</t>
        </is>
      </c>
      <c r="D207" s="74" t="inlineStr">
        <is>
          <t>Sulawesi Selatan</t>
        </is>
      </c>
      <c r="E207" s="74" t="inlineStr">
        <is>
          <t>Makassar</t>
        </is>
      </c>
      <c r="F207" s="74" t="inlineStr">
        <is>
          <t>Tamalate</t>
        </is>
      </c>
      <c r="G207" s="74" t="inlineStr">
        <is>
          <t>REP0352</t>
        </is>
      </c>
      <c r="H207" s="74" t="inlineStr">
        <is>
          <t>Tidak ada</t>
        </is>
      </c>
      <c r="I207" s="75" t="n">
        <v>0</v>
      </c>
      <c r="J207" s="75" t="n">
        <v>0</v>
      </c>
      <c r="K207" s="75" t="n">
        <v>0</v>
      </c>
      <c r="L207" s="75" t="n">
        <v>0</v>
      </c>
      <c r="M207" s="75" t="n">
        <v>0</v>
      </c>
      <c r="N207" s="75" t="n">
        <v>0</v>
      </c>
      <c r="O207" s="75" t="n">
        <v>0</v>
      </c>
      <c r="P207" s="75" t="n">
        <v>0</v>
      </c>
      <c r="Q207" s="75" t="n">
        <v>1</v>
      </c>
      <c r="R207" s="74" t="inlineStr">
        <is>
          <t>Tidak ada</t>
        </is>
      </c>
      <c r="S207" s="75" t="n">
        <v>0</v>
      </c>
      <c r="T207" s="75" t="n">
        <v>0</v>
      </c>
      <c r="U207" s="75" t="n">
        <v>0</v>
      </c>
      <c r="V207" s="75" t="n">
        <v>0</v>
      </c>
      <c r="W207" s="75" t="n">
        <v>0</v>
      </c>
      <c r="X207" s="75" t="n">
        <v>0</v>
      </c>
      <c r="Y207" s="75" t="n">
        <v>0</v>
      </c>
      <c r="Z207" s="75" t="n">
        <v>0</v>
      </c>
      <c r="AA207" s="75" t="n">
        <v>1</v>
      </c>
      <c r="AB207" s="74" t="inlineStr">
        <is>
          <t>Tidak ada</t>
        </is>
      </c>
      <c r="AC207" s="75" t="n">
        <v>0</v>
      </c>
      <c r="AD207" s="75" t="n">
        <v>0</v>
      </c>
      <c r="AE207" s="75" t="n">
        <v>0</v>
      </c>
      <c r="AF207" s="75" t="n">
        <v>0</v>
      </c>
      <c r="AG207" s="75" t="n">
        <v>0</v>
      </c>
      <c r="AH207" s="75" t="n">
        <v>0</v>
      </c>
      <c r="AI207" s="75" t="n">
        <v>0</v>
      </c>
      <c r="AJ207" s="75" t="n">
        <v>0</v>
      </c>
      <c r="AK207" s="75" t="n">
        <v>1</v>
      </c>
      <c r="AL207" s="74" t="n"/>
      <c r="AM207" s="74" t="n"/>
      <c r="AN207" s="74" t="n"/>
      <c r="AO207" s="74" t="n"/>
      <c r="AP207" s="74" t="n"/>
      <c r="AQ207" s="74" t="n"/>
      <c r="AR207" s="74" t="n"/>
      <c r="AS207" s="74" t="n"/>
      <c r="AT207" s="74" t="n"/>
      <c r="AU207" s="74" t="n"/>
      <c r="AV207" s="74" t="n"/>
      <c r="AW207" s="74" t="n"/>
      <c r="AX207" s="74" t="n"/>
      <c r="AY207" s="74" t="n"/>
      <c r="AZ207" s="74" t="n"/>
      <c r="BA207" s="74" t="n"/>
      <c r="BB207" s="74" t="n"/>
      <c r="BC207" s="74" t="n"/>
      <c r="BD207" s="74" t="n"/>
      <c r="BE207" s="74" t="n"/>
      <c r="BF207" s="74" t="n"/>
      <c r="BG207" s="74" t="n"/>
      <c r="BH207" s="74" t="n"/>
      <c r="BI207" s="74" t="n"/>
      <c r="BJ207" s="74" t="n"/>
      <c r="BK207" s="74" t="n"/>
      <c r="BL207" s="74" t="n"/>
      <c r="BM207" s="74" t="n"/>
      <c r="BN207" s="74" t="n"/>
      <c r="BO207" s="74" t="n"/>
      <c r="BP207" s="74" t="n"/>
      <c r="BQ207" s="74" t="n"/>
      <c r="BR207" s="74" t="n"/>
      <c r="BS207" s="74" t="n"/>
      <c r="BT207" s="74" t="n"/>
      <c r="BU207" s="74" t="n"/>
      <c r="BV207" s="74" t="n"/>
      <c r="BW207" s="74" t="n"/>
      <c r="BX207" s="74" t="n"/>
      <c r="BY207" s="74" t="n"/>
      <c r="BZ207" s="74" t="n"/>
      <c r="CA207" s="74" t="n"/>
      <c r="CB207" s="74" t="n"/>
      <c r="CC207" s="74" t="n"/>
      <c r="CD207" s="74" t="n"/>
      <c r="CE207" s="74" t="n"/>
      <c r="CF207" s="74" t="n"/>
      <c r="CG207" s="74" t="n"/>
      <c r="CH207" s="74" t="n"/>
      <c r="CI207" s="74" t="n"/>
      <c r="CJ207" s="74" t="inlineStr">
        <is>
          <t>Biogas organik</t>
        </is>
      </c>
      <c r="CK207" s="75" t="n">
        <v>701115385</v>
      </c>
      <c r="CL207" s="74" t="inlineStr">
        <is>
          <t>c1d6b59e-47c1-462a-a1df-fcd0a50febf1</t>
        </is>
      </c>
      <c r="CM207" s="72" t="n">
        <v>46100.34407407408</v>
      </c>
      <c r="CN207" s="74" t="n"/>
      <c r="CO207" s="74" t="n"/>
      <c r="CP207" s="74" t="inlineStr">
        <is>
          <t>submitted_via_web</t>
        </is>
      </c>
      <c r="CQ207" s="74" t="n"/>
      <c r="CR207" s="74" t="inlineStr">
        <is>
          <t>voP5hd3TJJNzzneN7cP2D6</t>
        </is>
      </c>
      <c r="CS207" s="74" t="n"/>
      <c r="CT207" s="74" t="inlineStr">
        <is>
          <t>uuid:c1d6b59e-47c1-462a-a1df-fcd0a50febf1</t>
        </is>
      </c>
      <c r="CU207" s="75" t="n">
        <v>206</v>
      </c>
    </row>
    <row r="208">
      <c r="A208" s="72" t="n">
        <v>46100.67740518518</v>
      </c>
      <c r="B208" s="72" t="n">
        <v>46100.67972399305</v>
      </c>
      <c r="C208" s="74" t="inlineStr">
        <is>
          <t>Syarifuddin Dg Bunga</t>
        </is>
      </c>
      <c r="D208" s="74" t="inlineStr">
        <is>
          <t>Sulawesi Selatan</t>
        </is>
      </c>
      <c r="E208" s="74" t="inlineStr">
        <is>
          <t>Takalar</t>
        </is>
      </c>
      <c r="F208" s="74" t="inlineStr">
        <is>
          <t>Polobangkeng Timur</t>
        </is>
      </c>
      <c r="G208" s="74" t="inlineStr">
        <is>
          <t>YAP0095</t>
        </is>
      </c>
      <c r="H208" s="74" t="inlineStr">
        <is>
          <t>Sapi pedaging Ayam Unggas lainnya</t>
        </is>
      </c>
      <c r="I208" s="75" t="n">
        <v>1</v>
      </c>
      <c r="J208" s="75" t="n">
        <v>0</v>
      </c>
      <c r="K208" s="75" t="n">
        <v>0</v>
      </c>
      <c r="L208" s="75" t="n">
        <v>0</v>
      </c>
      <c r="M208" s="75" t="n">
        <v>0</v>
      </c>
      <c r="N208" s="75" t="n">
        <v>0</v>
      </c>
      <c r="O208" s="75" t="n">
        <v>1</v>
      </c>
      <c r="P208" s="75" t="n">
        <v>1</v>
      </c>
      <c r="Q208" s="75" t="n">
        <v>0</v>
      </c>
      <c r="R208" s="74" t="inlineStr">
        <is>
          <t>Sapi pedaging Ayam Unggas lainnya</t>
        </is>
      </c>
      <c r="S208" s="75" t="n">
        <v>1</v>
      </c>
      <c r="T208" s="75" t="n">
        <v>0</v>
      </c>
      <c r="U208" s="75" t="n">
        <v>0</v>
      </c>
      <c r="V208" s="75" t="n">
        <v>0</v>
      </c>
      <c r="W208" s="75" t="n">
        <v>0</v>
      </c>
      <c r="X208" s="75" t="n">
        <v>0</v>
      </c>
      <c r="Y208" s="75" t="n">
        <v>1</v>
      </c>
      <c r="Z208" s="75" t="n">
        <v>1</v>
      </c>
      <c r="AA208" s="75" t="n">
        <v>0</v>
      </c>
      <c r="AB208" s="74" t="inlineStr">
        <is>
          <t>Ayam Unggas lainnya</t>
        </is>
      </c>
      <c r="AC208" s="75" t="n">
        <v>0</v>
      </c>
      <c r="AD208" s="75" t="n">
        <v>0</v>
      </c>
      <c r="AE208" s="75" t="n">
        <v>0</v>
      </c>
      <c r="AF208" s="75" t="n">
        <v>0</v>
      </c>
      <c r="AG208" s="75" t="n">
        <v>0</v>
      </c>
      <c r="AH208" s="75" t="n">
        <v>0</v>
      </c>
      <c r="AI208" s="75" t="n">
        <v>1</v>
      </c>
      <c r="AJ208" s="75" t="n">
        <v>1</v>
      </c>
      <c r="AK208" s="75" t="n">
        <v>0</v>
      </c>
      <c r="AL208" s="74" t="n"/>
      <c r="AM208" s="75" t="n">
        <v>4</v>
      </c>
      <c r="AN208" s="74" t="n"/>
      <c r="AO208" s="74" t="n"/>
      <c r="AP208" s="74" t="n"/>
      <c r="AQ208" s="74" t="n"/>
      <c r="AR208" s="74" t="n"/>
      <c r="AS208" s="75" t="n">
        <v>7</v>
      </c>
      <c r="AT208" s="75" t="n">
        <v>20</v>
      </c>
      <c r="AU208" s="74" t="n"/>
      <c r="AV208" s="75" t="n">
        <v>4</v>
      </c>
      <c r="AW208" s="74" t="n"/>
      <c r="AX208" s="74" t="n"/>
      <c r="AY208" s="74" t="n"/>
      <c r="AZ208" s="74" t="n"/>
      <c r="BA208" s="74" t="n"/>
      <c r="BB208" s="75" t="n">
        <v>12</v>
      </c>
      <c r="BC208" s="75" t="n">
        <v>20</v>
      </c>
      <c r="BD208" s="74" t="n"/>
      <c r="BE208" s="74" t="n"/>
      <c r="BF208" s="74" t="n"/>
      <c r="BG208" s="74" t="n"/>
      <c r="BH208" s="74" t="n"/>
      <c r="BI208" s="74" t="n"/>
      <c r="BJ208" s="74" t="n"/>
      <c r="BK208" s="74" t="n"/>
      <c r="BL208" s="74" t="n"/>
      <c r="BM208" s="74" t="n"/>
      <c r="BN208" s="74" t="n"/>
      <c r="BO208" s="74" t="n"/>
      <c r="BP208" s="74" t="n"/>
      <c r="BQ208" s="74" t="n"/>
      <c r="BR208" s="74" t="n"/>
      <c r="BS208" s="74" t="n"/>
      <c r="BT208" s="74" t="n"/>
      <c r="BU208" s="74" t="n"/>
      <c r="BV208" s="74" t="n"/>
      <c r="BW208" s="74" t="n"/>
      <c r="BX208" s="74" t="n"/>
      <c r="BY208" s="74" t="n"/>
      <c r="BZ208" s="74" t="n"/>
      <c r="CA208" s="74" t="n"/>
      <c r="CB208" s="75" t="n">
        <v>0</v>
      </c>
      <c r="CC208" s="75" t="n">
        <v>0</v>
      </c>
      <c r="CD208" s="75" t="n">
        <v>0</v>
      </c>
      <c r="CE208" s="75" t="n">
        <v>7</v>
      </c>
      <c r="CF208" s="75" t="n">
        <v>0</v>
      </c>
      <c r="CG208" s="75" t="n">
        <v>0</v>
      </c>
      <c r="CH208" s="75" t="n">
        <v>0</v>
      </c>
      <c r="CI208" s="75" t="n">
        <v>0</v>
      </c>
      <c r="CJ208" s="74" t="n"/>
      <c r="CK208" s="75" t="n">
        <v>701118698</v>
      </c>
      <c r="CL208" s="74" t="inlineStr">
        <is>
          <t>a13a47da-d11c-4f75-a1b1-ebe749a38ae5</t>
        </is>
      </c>
      <c r="CM208" s="72" t="n">
        <v>46100.34638888889</v>
      </c>
      <c r="CN208" s="74" t="n"/>
      <c r="CO208" s="74" t="n"/>
      <c r="CP208" s="74" t="inlineStr">
        <is>
          <t>submitted_via_web</t>
        </is>
      </c>
      <c r="CQ208" s="74" t="n"/>
      <c r="CR208" s="74" t="inlineStr">
        <is>
          <t>voP5hd3TJJNzzneN7cP2D6</t>
        </is>
      </c>
      <c r="CS208" s="74" t="n"/>
      <c r="CT208" s="74" t="inlineStr">
        <is>
          <t>uuid:a13a47da-d11c-4f75-a1b1-ebe749a38ae5</t>
        </is>
      </c>
      <c r="CU208" s="75" t="n">
        <v>207</v>
      </c>
    </row>
    <row r="209">
      <c r="A209" s="72" t="n">
        <v>46100.67972474537</v>
      </c>
      <c r="B209" s="72" t="n">
        <v>46100.68265494213</v>
      </c>
      <c r="C209" s="74" t="inlineStr">
        <is>
          <t>ASRI</t>
        </is>
      </c>
      <c r="D209" s="74" t="inlineStr">
        <is>
          <t>Sulawesi Selatan</t>
        </is>
      </c>
      <c r="E209" s="74" t="inlineStr">
        <is>
          <t>Pangkajene</t>
        </is>
      </c>
      <c r="F209" s="74" t="inlineStr">
        <is>
          <t>Minasate'ne</t>
        </is>
      </c>
      <c r="G209" s="74" t="inlineStr">
        <is>
          <t>RAP0085</t>
        </is>
      </c>
      <c r="H209" s="74" t="inlineStr">
        <is>
          <t>Sapi pedaging Ayam Unggas lainnya</t>
        </is>
      </c>
      <c r="I209" s="75" t="n">
        <v>1</v>
      </c>
      <c r="J209" s="75" t="n">
        <v>0</v>
      </c>
      <c r="K209" s="75" t="n">
        <v>0</v>
      </c>
      <c r="L209" s="75" t="n">
        <v>0</v>
      </c>
      <c r="M209" s="75" t="n">
        <v>0</v>
      </c>
      <c r="N209" s="75" t="n">
        <v>0</v>
      </c>
      <c r="O209" s="75" t="n">
        <v>1</v>
      </c>
      <c r="P209" s="75" t="n">
        <v>1</v>
      </c>
      <c r="Q209" s="75" t="n">
        <v>0</v>
      </c>
      <c r="R209" s="74" t="inlineStr">
        <is>
          <t>Sapi pedaging Ayam Unggas lainnya</t>
        </is>
      </c>
      <c r="S209" s="75" t="n">
        <v>1</v>
      </c>
      <c r="T209" s="75" t="n">
        <v>0</v>
      </c>
      <c r="U209" s="75" t="n">
        <v>0</v>
      </c>
      <c r="V209" s="75" t="n">
        <v>0</v>
      </c>
      <c r="W209" s="75" t="n">
        <v>0</v>
      </c>
      <c r="X209" s="75" t="n">
        <v>0</v>
      </c>
      <c r="Y209" s="75" t="n">
        <v>1</v>
      </c>
      <c r="Z209" s="75" t="n">
        <v>1</v>
      </c>
      <c r="AA209" s="75" t="n">
        <v>0</v>
      </c>
      <c r="AB209" s="74" t="inlineStr">
        <is>
          <t>Sapi pedaging Ayam Unggas lainnya</t>
        </is>
      </c>
      <c r="AC209" s="75" t="n">
        <v>1</v>
      </c>
      <c r="AD209" s="75" t="n">
        <v>0</v>
      </c>
      <c r="AE209" s="75" t="n">
        <v>0</v>
      </c>
      <c r="AF209" s="75" t="n">
        <v>0</v>
      </c>
      <c r="AG209" s="75" t="n">
        <v>0</v>
      </c>
      <c r="AH209" s="75" t="n">
        <v>0</v>
      </c>
      <c r="AI209" s="75" t="n">
        <v>1</v>
      </c>
      <c r="AJ209" s="75" t="n">
        <v>1</v>
      </c>
      <c r="AK209" s="75" t="n">
        <v>0</v>
      </c>
      <c r="AL209" s="74" t="n"/>
      <c r="AM209" s="75" t="n">
        <v>3</v>
      </c>
      <c r="AN209" s="74" t="n"/>
      <c r="AO209" s="74" t="n"/>
      <c r="AP209" s="74" t="n"/>
      <c r="AQ209" s="74" t="n"/>
      <c r="AR209" s="74" t="n"/>
      <c r="AS209" s="75" t="n">
        <v>5</v>
      </c>
      <c r="AT209" s="75" t="n">
        <v>5</v>
      </c>
      <c r="AU209" s="74" t="n"/>
      <c r="AV209" s="75" t="n">
        <v>2</v>
      </c>
      <c r="AW209" s="74" t="n"/>
      <c r="AX209" s="74" t="n"/>
      <c r="AY209" s="74" t="n"/>
      <c r="AZ209" s="74" t="n"/>
      <c r="BA209" s="74" t="n"/>
      <c r="BB209" s="75" t="n">
        <v>5</v>
      </c>
      <c r="BC209" s="75" t="n">
        <v>5</v>
      </c>
      <c r="BD209" s="75" t="n">
        <v>0</v>
      </c>
      <c r="BE209" s="75" t="n">
        <v>0</v>
      </c>
      <c r="BF209" s="75" t="n">
        <v>0</v>
      </c>
      <c r="BG209" s="75" t="n">
        <v>2</v>
      </c>
      <c r="BH209" s="74" t="n"/>
      <c r="BI209" s="74" t="n"/>
      <c r="BJ209" s="74" t="n"/>
      <c r="BK209" s="74" t="n"/>
      <c r="BL209" s="74" t="n"/>
      <c r="BM209" s="74" t="n"/>
      <c r="BN209" s="74" t="n"/>
      <c r="BO209" s="74" t="n"/>
      <c r="BP209" s="74" t="n"/>
      <c r="BQ209" s="74" t="n"/>
      <c r="BR209" s="74" t="n"/>
      <c r="BS209" s="74" t="n"/>
      <c r="BT209" s="74" t="n"/>
      <c r="BU209" s="74" t="n"/>
      <c r="BV209" s="74" t="n"/>
      <c r="BW209" s="74" t="n"/>
      <c r="BX209" s="74" t="n"/>
      <c r="BY209" s="74" t="n"/>
      <c r="BZ209" s="74" t="n"/>
      <c r="CA209" s="74" t="n"/>
      <c r="CB209" s="75" t="n">
        <v>0</v>
      </c>
      <c r="CC209" s="75" t="n">
        <v>0</v>
      </c>
      <c r="CD209" s="75" t="n">
        <v>0</v>
      </c>
      <c r="CE209" s="75" t="n">
        <v>0</v>
      </c>
      <c r="CF209" s="75" t="n">
        <v>0</v>
      </c>
      <c r="CG209" s="75" t="n">
        <v>0</v>
      </c>
      <c r="CH209" s="75" t="n">
        <v>0</v>
      </c>
      <c r="CI209" s="75" t="n">
        <v>0</v>
      </c>
      <c r="CJ209" s="74" t="inlineStr">
        <is>
          <t>responden menjawab sebelum pertanyaan ditambahkan</t>
        </is>
      </c>
      <c r="CK209" s="75" t="n">
        <v>701122681</v>
      </c>
      <c r="CL209" s="74" t="inlineStr">
        <is>
          <t>9579ceb2-cc71-4f53-b447-368d12323471</t>
        </is>
      </c>
      <c r="CM209" s="72" t="n">
        <v>46100.34934027777</v>
      </c>
      <c r="CN209" s="74" t="n"/>
      <c r="CO209" s="74" t="n"/>
      <c r="CP209" s="74" t="inlineStr">
        <is>
          <t>submitted_via_web</t>
        </is>
      </c>
      <c r="CQ209" s="74" t="n"/>
      <c r="CR209" s="74" t="inlineStr">
        <is>
          <t>voP5hd3TJJNzzneN7cP2D6</t>
        </is>
      </c>
      <c r="CS209" s="74" t="n"/>
      <c r="CT209" s="74" t="inlineStr">
        <is>
          <t>uuid:9579ceb2-cc71-4f53-b447-368d12323471</t>
        </is>
      </c>
      <c r="CU209" s="75" t="n">
        <v>208</v>
      </c>
    </row>
    <row r="210">
      <c r="A210" s="72" t="n">
        <v>46100.68265574074</v>
      </c>
      <c r="B210" s="72" t="n">
        <v>46100.6853294213</v>
      </c>
      <c r="C210" s="74" t="inlineStr">
        <is>
          <t>Abdul Salam Dg Ngirate</t>
        </is>
      </c>
      <c r="D210" s="74" t="inlineStr">
        <is>
          <t>Sulawesi Selatan</t>
        </is>
      </c>
      <c r="E210" s="74" t="inlineStr">
        <is>
          <t>Pangkajene</t>
        </is>
      </c>
      <c r="F210" s="74" t="inlineStr">
        <is>
          <t>Lakbakkang</t>
        </is>
      </c>
      <c r="G210" s="74" t="inlineStr">
        <is>
          <t>RAP0114</t>
        </is>
      </c>
      <c r="H210" s="74" t="inlineStr">
        <is>
          <t>Ayam Unggas lainnya</t>
        </is>
      </c>
      <c r="I210" s="75" t="n">
        <v>0</v>
      </c>
      <c r="J210" s="75" t="n">
        <v>0</v>
      </c>
      <c r="K210" s="75" t="n">
        <v>0</v>
      </c>
      <c r="L210" s="75" t="n">
        <v>0</v>
      </c>
      <c r="M210" s="75" t="n">
        <v>0</v>
      </c>
      <c r="N210" s="75" t="n">
        <v>0</v>
      </c>
      <c r="O210" s="75" t="n">
        <v>1</v>
      </c>
      <c r="P210" s="75" t="n">
        <v>1</v>
      </c>
      <c r="Q210" s="75" t="n">
        <v>0</v>
      </c>
      <c r="R210" s="74" t="inlineStr">
        <is>
          <t>Sapi pedaging Ayam Unggas lainnya</t>
        </is>
      </c>
      <c r="S210" s="75" t="n">
        <v>1</v>
      </c>
      <c r="T210" s="75" t="n">
        <v>0</v>
      </c>
      <c r="U210" s="75" t="n">
        <v>0</v>
      </c>
      <c r="V210" s="75" t="n">
        <v>0</v>
      </c>
      <c r="W210" s="75" t="n">
        <v>0</v>
      </c>
      <c r="X210" s="75" t="n">
        <v>0</v>
      </c>
      <c r="Y210" s="75" t="n">
        <v>1</v>
      </c>
      <c r="Z210" s="75" t="n">
        <v>1</v>
      </c>
      <c r="AA210" s="75" t="n">
        <v>0</v>
      </c>
      <c r="AB210" s="74" t="inlineStr">
        <is>
          <t>Sapi pedaging Ayam Unggas lainnya</t>
        </is>
      </c>
      <c r="AC210" s="75" t="n">
        <v>1</v>
      </c>
      <c r="AD210" s="75" t="n">
        <v>0</v>
      </c>
      <c r="AE210" s="75" t="n">
        <v>0</v>
      </c>
      <c r="AF210" s="75" t="n">
        <v>0</v>
      </c>
      <c r="AG210" s="75" t="n">
        <v>0</v>
      </c>
      <c r="AH210" s="75" t="n">
        <v>0</v>
      </c>
      <c r="AI210" s="75" t="n">
        <v>1</v>
      </c>
      <c r="AJ210" s="75" t="n">
        <v>1</v>
      </c>
      <c r="AK210" s="75" t="n">
        <v>0</v>
      </c>
      <c r="AL210" s="74" t="n"/>
      <c r="AM210" s="74" t="n"/>
      <c r="AN210" s="74" t="n"/>
      <c r="AO210" s="74" t="n"/>
      <c r="AP210" s="74" t="n"/>
      <c r="AQ210" s="74" t="n"/>
      <c r="AR210" s="74" t="n"/>
      <c r="AS210" s="75" t="n">
        <v>7</v>
      </c>
      <c r="AT210" s="75" t="n">
        <v>20</v>
      </c>
      <c r="AU210" s="74" t="n"/>
      <c r="AV210" s="75" t="n">
        <v>2</v>
      </c>
      <c r="AW210" s="74" t="n"/>
      <c r="AX210" s="74" t="n"/>
      <c r="AY210" s="74" t="n"/>
      <c r="AZ210" s="74" t="n"/>
      <c r="BA210" s="74" t="n"/>
      <c r="BB210" s="75" t="n">
        <v>20</v>
      </c>
      <c r="BC210" s="75" t="n">
        <v>20</v>
      </c>
      <c r="BD210" s="75" t="n">
        <v>0</v>
      </c>
      <c r="BE210" s="75" t="n">
        <v>0</v>
      </c>
      <c r="BF210" s="75" t="n">
        <v>0</v>
      </c>
      <c r="BG210" s="75" t="n">
        <v>0</v>
      </c>
      <c r="BH210" s="74" t="n"/>
      <c r="BI210" s="74" t="n"/>
      <c r="BJ210" s="74" t="n"/>
      <c r="BK210" s="74" t="n"/>
      <c r="BL210" s="74" t="n"/>
      <c r="BM210" s="74" t="n"/>
      <c r="BN210" s="74" t="n"/>
      <c r="BO210" s="74" t="n"/>
      <c r="BP210" s="74" t="n"/>
      <c r="BQ210" s="74" t="n"/>
      <c r="BR210" s="74" t="n"/>
      <c r="BS210" s="74" t="n"/>
      <c r="BT210" s="74" t="n"/>
      <c r="BU210" s="74" t="n"/>
      <c r="BV210" s="74" t="n"/>
      <c r="BW210" s="74" t="n"/>
      <c r="BX210" s="74" t="n"/>
      <c r="BY210" s="74" t="n"/>
      <c r="BZ210" s="74" t="n"/>
      <c r="CA210" s="74" t="n"/>
      <c r="CB210" s="75" t="n">
        <v>0</v>
      </c>
      <c r="CC210" s="75" t="n">
        <v>0</v>
      </c>
      <c r="CD210" s="75" t="n">
        <v>7</v>
      </c>
      <c r="CE210" s="75" t="n">
        <v>20</v>
      </c>
      <c r="CF210" s="75" t="n">
        <v>0</v>
      </c>
      <c r="CG210" s="75" t="n">
        <v>0</v>
      </c>
      <c r="CH210" s="75" t="n">
        <v>0</v>
      </c>
      <c r="CI210" s="75" t="n">
        <v>0</v>
      </c>
      <c r="CJ210" s="74" t="inlineStr">
        <is>
          <t>Responden menjawab sebelum pertanyaan ditambahkan</t>
        </is>
      </c>
      <c r="CK210" s="75" t="n">
        <v>701127052</v>
      </c>
      <c r="CL210" s="74" t="inlineStr">
        <is>
          <t>8d9ff766-8cce-4b19-a3d1-928dce3fb13a</t>
        </is>
      </c>
      <c r="CM210" s="72" t="n">
        <v>46100.35200231482</v>
      </c>
      <c r="CN210" s="74" t="n"/>
      <c r="CO210" s="74" t="n"/>
      <c r="CP210" s="74" t="inlineStr">
        <is>
          <t>submitted_via_web</t>
        </is>
      </c>
      <c r="CQ210" s="74" t="n"/>
      <c r="CR210" s="74" t="inlineStr">
        <is>
          <t>voP5hd3TJJNzzneN7cP2D6</t>
        </is>
      </c>
      <c r="CS210" s="74" t="n"/>
      <c r="CT210" s="74" t="inlineStr">
        <is>
          <t>uuid:8d9ff766-8cce-4b19-a3d1-928dce3fb13a</t>
        </is>
      </c>
      <c r="CU210" s="75" t="n">
        <v>209</v>
      </c>
    </row>
    <row r="211">
      <c r="A211" s="72" t="n">
        <v>46100.68533002315</v>
      </c>
      <c r="B211" s="72" t="n">
        <v>46100.68874372685</v>
      </c>
      <c r="C211" s="74" t="inlineStr">
        <is>
          <t>Dg Ali</t>
        </is>
      </c>
      <c r="D211" s="74" t="inlineStr">
        <is>
          <t>Sulawesi Selatan</t>
        </is>
      </c>
      <c r="E211" s="74" t="inlineStr">
        <is>
          <t>Jeneponto</t>
        </is>
      </c>
      <c r="F211" s="74" t="inlineStr">
        <is>
          <t>Bangkala Barat</t>
        </is>
      </c>
      <c r="G211" s="74" t="inlineStr">
        <is>
          <t>RAP0022</t>
        </is>
      </c>
      <c r="H211" s="74" t="inlineStr">
        <is>
          <t>Sapi pedaging</t>
        </is>
      </c>
      <c r="I211" s="75" t="n">
        <v>1</v>
      </c>
      <c r="J211" s="75" t="n">
        <v>0</v>
      </c>
      <c r="K211" s="75" t="n">
        <v>0</v>
      </c>
      <c r="L211" s="75" t="n">
        <v>0</v>
      </c>
      <c r="M211" s="75" t="n">
        <v>0</v>
      </c>
      <c r="N211" s="75" t="n">
        <v>0</v>
      </c>
      <c r="O211" s="75" t="n">
        <v>0</v>
      </c>
      <c r="P211" s="75" t="n">
        <v>0</v>
      </c>
      <c r="Q211" s="75" t="n">
        <v>0</v>
      </c>
      <c r="R211" s="74" t="inlineStr">
        <is>
          <t>Sapi pedaging</t>
        </is>
      </c>
      <c r="S211" s="75" t="n">
        <v>1</v>
      </c>
      <c r="T211" s="75" t="n">
        <v>0</v>
      </c>
      <c r="U211" s="75" t="n">
        <v>0</v>
      </c>
      <c r="V211" s="75" t="n">
        <v>0</v>
      </c>
      <c r="W211" s="75" t="n">
        <v>0</v>
      </c>
      <c r="X211" s="75" t="n">
        <v>0</v>
      </c>
      <c r="Y211" s="75" t="n">
        <v>0</v>
      </c>
      <c r="Z211" s="75" t="n">
        <v>0</v>
      </c>
      <c r="AA211" s="75" t="n">
        <v>0</v>
      </c>
      <c r="AB211" s="74" t="inlineStr">
        <is>
          <t>Tidak ada</t>
        </is>
      </c>
      <c r="AC211" s="75" t="n">
        <v>0</v>
      </c>
      <c r="AD211" s="75" t="n">
        <v>0</v>
      </c>
      <c r="AE211" s="75" t="n">
        <v>0</v>
      </c>
      <c r="AF211" s="75" t="n">
        <v>0</v>
      </c>
      <c r="AG211" s="75" t="n">
        <v>0</v>
      </c>
      <c r="AH211" s="75" t="n">
        <v>0</v>
      </c>
      <c r="AI211" s="75" t="n">
        <v>0</v>
      </c>
      <c r="AJ211" s="75" t="n">
        <v>0</v>
      </c>
      <c r="AK211" s="75" t="n">
        <v>1</v>
      </c>
      <c r="AL211" s="74" t="n"/>
      <c r="AM211" s="75" t="n">
        <v>3</v>
      </c>
      <c r="AN211" s="74" t="n"/>
      <c r="AO211" s="74" t="n"/>
      <c r="AP211" s="74" t="n"/>
      <c r="AQ211" s="74" t="n"/>
      <c r="AR211" s="74" t="n"/>
      <c r="AS211" s="74" t="n"/>
      <c r="AT211" s="74" t="n"/>
      <c r="AU211" s="74" t="n"/>
      <c r="AV211" s="75" t="n">
        <v>3</v>
      </c>
      <c r="AW211" s="74" t="n"/>
      <c r="AX211" s="74" t="n"/>
      <c r="AY211" s="74" t="n"/>
      <c r="AZ211" s="74" t="n"/>
      <c r="BA211" s="74" t="n"/>
      <c r="BB211" s="74" t="n"/>
      <c r="BC211" s="74" t="n"/>
      <c r="BD211" s="74" t="n"/>
      <c r="BE211" s="74" t="n"/>
      <c r="BF211" s="74" t="n"/>
      <c r="BG211" s="74" t="n"/>
      <c r="BH211" s="74" t="n"/>
      <c r="BI211" s="74" t="n"/>
      <c r="BJ211" s="74" t="n"/>
      <c r="BK211" s="74" t="n"/>
      <c r="BL211" s="74" t="n"/>
      <c r="BM211" s="74" t="n"/>
      <c r="BN211" s="74" t="n"/>
      <c r="BO211" s="74" t="n"/>
      <c r="BP211" s="74" t="n"/>
      <c r="BQ211" s="74" t="n"/>
      <c r="BR211" s="74" t="n"/>
      <c r="BS211" s="74" t="n"/>
      <c r="BT211" s="74" t="n"/>
      <c r="BU211" s="74" t="n"/>
      <c r="BV211" s="74" t="n"/>
      <c r="BW211" s="74" t="n"/>
      <c r="BX211" s="74" t="n"/>
      <c r="BY211" s="74" t="n"/>
      <c r="BZ211" s="74" t="n"/>
      <c r="CA211" s="74" t="n"/>
      <c r="CB211" s="74" t="n"/>
      <c r="CC211" s="74" t="n"/>
      <c r="CD211" s="74" t="n"/>
      <c r="CE211" s="74" t="n"/>
      <c r="CF211" s="74" t="n"/>
      <c r="CG211" s="74" t="n"/>
      <c r="CH211" s="74" t="n"/>
      <c r="CI211" s="74" t="n"/>
      <c r="CJ211" s="74" t="inlineStr">
        <is>
          <t>sapi responden sudah tidak ada.</t>
        </is>
      </c>
      <c r="CK211" s="75" t="n">
        <v>701132342</v>
      </c>
      <c r="CL211" s="74" t="inlineStr">
        <is>
          <t>7a617278-7152-48da-afa1-15bb6812aeb0</t>
        </is>
      </c>
      <c r="CM211" s="72" t="n">
        <v>46100.35541666667</v>
      </c>
      <c r="CN211" s="74" t="n"/>
      <c r="CO211" s="74" t="n"/>
      <c r="CP211" s="74" t="inlineStr">
        <is>
          <t>submitted_via_web</t>
        </is>
      </c>
      <c r="CQ211" s="74" t="n"/>
      <c r="CR211" s="74" t="inlineStr">
        <is>
          <t>voP5hd3TJJNzzneN7cP2D6</t>
        </is>
      </c>
      <c r="CS211" s="74" t="n"/>
      <c r="CT211" s="74" t="inlineStr">
        <is>
          <t>uuid:7a617278-7152-48da-afa1-15bb6812aeb0</t>
        </is>
      </c>
      <c r="CU211" s="75" t="n">
        <v>210</v>
      </c>
    </row>
    <row r="212">
      <c r="A212" s="72" t="n">
        <v>46100.68874415509</v>
      </c>
      <c r="B212" s="72" t="n">
        <v>46100.69230083333</v>
      </c>
      <c r="C212" s="74" t="inlineStr">
        <is>
          <t>Samsuddin Dg Ancu</t>
        </is>
      </c>
      <c r="D212" s="74" t="inlineStr">
        <is>
          <t>Sulawesi Selatan</t>
        </is>
      </c>
      <c r="E212" s="74" t="inlineStr">
        <is>
          <t>Jeneponto</t>
        </is>
      </c>
      <c r="F212" s="74" t="inlineStr">
        <is>
          <t>Bangkala barat</t>
        </is>
      </c>
      <c r="G212" s="74" t="inlineStr">
        <is>
          <t>RAP0025</t>
        </is>
      </c>
      <c r="H212" s="74" t="inlineStr">
        <is>
          <t>Sapi pedaging Ayam</t>
        </is>
      </c>
      <c r="I212" s="75" t="n">
        <v>1</v>
      </c>
      <c r="J212" s="75" t="n">
        <v>0</v>
      </c>
      <c r="K212" s="75" t="n">
        <v>0</v>
      </c>
      <c r="L212" s="75" t="n">
        <v>0</v>
      </c>
      <c r="M212" s="75" t="n">
        <v>0</v>
      </c>
      <c r="N212" s="75" t="n">
        <v>0</v>
      </c>
      <c r="O212" s="75" t="n">
        <v>1</v>
      </c>
      <c r="P212" s="75" t="n">
        <v>0</v>
      </c>
      <c r="Q212" s="75" t="n">
        <v>0</v>
      </c>
      <c r="R212" s="74" t="inlineStr">
        <is>
          <t>Sapi pedaging Ayam</t>
        </is>
      </c>
      <c r="S212" s="75" t="n">
        <v>1</v>
      </c>
      <c r="T212" s="75" t="n">
        <v>0</v>
      </c>
      <c r="U212" s="75" t="n">
        <v>0</v>
      </c>
      <c r="V212" s="75" t="n">
        <v>0</v>
      </c>
      <c r="W212" s="75" t="n">
        <v>0</v>
      </c>
      <c r="X212" s="75" t="n">
        <v>0</v>
      </c>
      <c r="Y212" s="75" t="n">
        <v>1</v>
      </c>
      <c r="Z212" s="75" t="n">
        <v>0</v>
      </c>
      <c r="AA212" s="75" t="n">
        <v>0</v>
      </c>
      <c r="AB212" s="74" t="inlineStr">
        <is>
          <t>Sapi pedaging Ayam</t>
        </is>
      </c>
      <c r="AC212" s="75" t="n">
        <v>1</v>
      </c>
      <c r="AD212" s="75" t="n">
        <v>0</v>
      </c>
      <c r="AE212" s="75" t="n">
        <v>0</v>
      </c>
      <c r="AF212" s="75" t="n">
        <v>0</v>
      </c>
      <c r="AG212" s="75" t="n">
        <v>0</v>
      </c>
      <c r="AH212" s="75" t="n">
        <v>0</v>
      </c>
      <c r="AI212" s="75" t="n">
        <v>1</v>
      </c>
      <c r="AJ212" s="75" t="n">
        <v>0</v>
      </c>
      <c r="AK212" s="75" t="n">
        <v>0</v>
      </c>
      <c r="AL212" s="74" t="n"/>
      <c r="AM212" s="75" t="n">
        <v>6</v>
      </c>
      <c r="AN212" s="74" t="n"/>
      <c r="AO212" s="74" t="n"/>
      <c r="AP212" s="74" t="n"/>
      <c r="AQ212" s="74" t="n"/>
      <c r="AR212" s="74" t="n"/>
      <c r="AS212" s="75" t="n">
        <v>2</v>
      </c>
      <c r="AT212" s="74" t="n"/>
      <c r="AU212" s="74" t="n"/>
      <c r="AV212" s="75" t="n">
        <v>6</v>
      </c>
      <c r="AW212" s="74" t="n"/>
      <c r="AX212" s="74" t="n"/>
      <c r="AY212" s="74" t="n"/>
      <c r="AZ212" s="74" t="n"/>
      <c r="BA212" s="74" t="n"/>
      <c r="BB212" s="75" t="n">
        <v>2</v>
      </c>
      <c r="BC212" s="74" t="n"/>
      <c r="BD212" s="75" t="n">
        <v>0</v>
      </c>
      <c r="BE212" s="75" t="n">
        <v>0</v>
      </c>
      <c r="BF212" s="75" t="n">
        <v>0</v>
      </c>
      <c r="BG212" s="75" t="n">
        <v>0</v>
      </c>
      <c r="BH212" s="74" t="n"/>
      <c r="BI212" s="74" t="n"/>
      <c r="BJ212" s="74" t="n"/>
      <c r="BK212" s="74" t="n"/>
      <c r="BL212" s="74" t="n"/>
      <c r="BM212" s="74" t="n"/>
      <c r="BN212" s="74" t="n"/>
      <c r="BO212" s="74" t="n"/>
      <c r="BP212" s="74" t="n"/>
      <c r="BQ212" s="74" t="n"/>
      <c r="BR212" s="74" t="n"/>
      <c r="BS212" s="74" t="n"/>
      <c r="BT212" s="74" t="n"/>
      <c r="BU212" s="74" t="n"/>
      <c r="BV212" s="74" t="n"/>
      <c r="BW212" s="74" t="n"/>
      <c r="BX212" s="74" t="n"/>
      <c r="BY212" s="74" t="n"/>
      <c r="BZ212" s="74" t="n"/>
      <c r="CA212" s="74" t="n"/>
      <c r="CB212" s="75" t="n">
        <v>0</v>
      </c>
      <c r="CC212" s="75" t="n">
        <v>0</v>
      </c>
      <c r="CD212" s="75" t="n">
        <v>0</v>
      </c>
      <c r="CE212" s="75" t="n">
        <v>0</v>
      </c>
      <c r="CF212" s="74" t="n"/>
      <c r="CG212" s="74" t="n"/>
      <c r="CH212" s="74" t="n"/>
      <c r="CI212" s="74" t="n"/>
      <c r="CJ212" s="74" t="n"/>
      <c r="CK212" s="75" t="n">
        <v>701137446</v>
      </c>
      <c r="CL212" s="74" t="inlineStr">
        <is>
          <t>9c11733c-e756-498d-888a-bc7ce1bf194f</t>
        </is>
      </c>
      <c r="CM212" s="72" t="n">
        <v>46100.35903935185</v>
      </c>
      <c r="CN212" s="74" t="n"/>
      <c r="CO212" s="74" t="n"/>
      <c r="CP212" s="74" t="inlineStr">
        <is>
          <t>submitted_via_web</t>
        </is>
      </c>
      <c r="CQ212" s="74" t="n"/>
      <c r="CR212" s="74" t="inlineStr">
        <is>
          <t>voP5hd3TJJNzzneN7cP2D6</t>
        </is>
      </c>
      <c r="CS212" s="74" t="n"/>
      <c r="CT212" s="74" t="inlineStr">
        <is>
          <t>uuid:9c11733c-e756-498d-888a-bc7ce1bf194f</t>
        </is>
      </c>
      <c r="CU212" s="75" t="n">
        <v>211</v>
      </c>
    </row>
    <row r="213">
      <c r="A213" s="72" t="n">
        <v>46100.69230153935</v>
      </c>
      <c r="B213" s="72" t="n">
        <v>46100.69437533565</v>
      </c>
      <c r="C213" s="74" t="inlineStr">
        <is>
          <t>Usman Dg Gassing</t>
        </is>
      </c>
      <c r="D213" s="74" t="inlineStr">
        <is>
          <t>Sulawesi Selatan</t>
        </is>
      </c>
      <c r="E213" s="74" t="inlineStr">
        <is>
          <t>Takalar</t>
        </is>
      </c>
      <c r="F213" s="74" t="inlineStr">
        <is>
          <t>Patallassang</t>
        </is>
      </c>
      <c r="G213" s="74" t="inlineStr">
        <is>
          <t>BTP0257</t>
        </is>
      </c>
      <c r="H213" s="74" t="inlineStr">
        <is>
          <t>Sapi pedaging Ayam Unggas lainnya</t>
        </is>
      </c>
      <c r="I213" s="75" t="n">
        <v>1</v>
      </c>
      <c r="J213" s="75" t="n">
        <v>0</v>
      </c>
      <c r="K213" s="75" t="n">
        <v>0</v>
      </c>
      <c r="L213" s="75" t="n">
        <v>0</v>
      </c>
      <c r="M213" s="75" t="n">
        <v>0</v>
      </c>
      <c r="N213" s="75" t="n">
        <v>0</v>
      </c>
      <c r="O213" s="75" t="n">
        <v>1</v>
      </c>
      <c r="P213" s="75" t="n">
        <v>1</v>
      </c>
      <c r="Q213" s="75" t="n">
        <v>0</v>
      </c>
      <c r="R213" s="74" t="inlineStr">
        <is>
          <t>Sapi pedaging Ayam Unggas lainnya</t>
        </is>
      </c>
      <c r="S213" s="75" t="n">
        <v>1</v>
      </c>
      <c r="T213" s="75" t="n">
        <v>0</v>
      </c>
      <c r="U213" s="75" t="n">
        <v>0</v>
      </c>
      <c r="V213" s="75" t="n">
        <v>0</v>
      </c>
      <c r="W213" s="75" t="n">
        <v>0</v>
      </c>
      <c r="X213" s="75" t="n">
        <v>0</v>
      </c>
      <c r="Y213" s="75" t="n">
        <v>1</v>
      </c>
      <c r="Z213" s="75" t="n">
        <v>1</v>
      </c>
      <c r="AA213" s="75" t="n">
        <v>0</v>
      </c>
      <c r="AB213" s="74" t="inlineStr">
        <is>
          <t>Ayam</t>
        </is>
      </c>
      <c r="AC213" s="75" t="n">
        <v>0</v>
      </c>
      <c r="AD213" s="75" t="n">
        <v>0</v>
      </c>
      <c r="AE213" s="75" t="n">
        <v>0</v>
      </c>
      <c r="AF213" s="75" t="n">
        <v>0</v>
      </c>
      <c r="AG213" s="75" t="n">
        <v>0</v>
      </c>
      <c r="AH213" s="75" t="n">
        <v>0</v>
      </c>
      <c r="AI213" s="75" t="n">
        <v>1</v>
      </c>
      <c r="AJ213" s="75" t="n">
        <v>0</v>
      </c>
      <c r="AK213" s="75" t="n">
        <v>0</v>
      </c>
      <c r="AL213" s="74" t="n"/>
      <c r="AM213" s="75" t="n">
        <v>10</v>
      </c>
      <c r="AN213" s="74" t="n"/>
      <c r="AO213" s="74" t="n"/>
      <c r="AP213" s="74" t="n"/>
      <c r="AQ213" s="74" t="n"/>
      <c r="AR213" s="74" t="n"/>
      <c r="AS213" s="75" t="n">
        <v>10</v>
      </c>
      <c r="AT213" s="75" t="n">
        <v>5</v>
      </c>
      <c r="AU213" s="74" t="n"/>
      <c r="AV213" s="75" t="n">
        <v>7</v>
      </c>
      <c r="AW213" s="74" t="n"/>
      <c r="AX213" s="74" t="n"/>
      <c r="AY213" s="74" t="n"/>
      <c r="AZ213" s="74" t="n"/>
      <c r="BA213" s="74" t="n"/>
      <c r="BB213" s="75" t="n">
        <v>5</v>
      </c>
      <c r="BC213" s="75" t="n">
        <v>10</v>
      </c>
      <c r="BD213" s="74" t="n"/>
      <c r="BE213" s="74" t="n"/>
      <c r="BF213" s="74" t="n"/>
      <c r="BG213" s="74" t="n"/>
      <c r="BH213" s="74" t="n"/>
      <c r="BI213" s="74" t="n"/>
      <c r="BJ213" s="74" t="n"/>
      <c r="BK213" s="74" t="n"/>
      <c r="BL213" s="74" t="n"/>
      <c r="BM213" s="74" t="n"/>
      <c r="BN213" s="74" t="n"/>
      <c r="BO213" s="74" t="n"/>
      <c r="BP213" s="74" t="n"/>
      <c r="BQ213" s="74" t="n"/>
      <c r="BR213" s="74" t="n"/>
      <c r="BS213" s="74" t="n"/>
      <c r="BT213" s="74" t="n"/>
      <c r="BU213" s="74" t="n"/>
      <c r="BV213" s="74" t="n"/>
      <c r="BW213" s="74" t="n"/>
      <c r="BX213" s="74" t="n"/>
      <c r="BY213" s="74" t="n"/>
      <c r="BZ213" s="74" t="n"/>
      <c r="CA213" s="74" t="n"/>
      <c r="CB213" s="75" t="n">
        <v>0</v>
      </c>
      <c r="CC213" s="75" t="n">
        <v>0</v>
      </c>
      <c r="CD213" s="75" t="n">
        <v>5</v>
      </c>
      <c r="CE213" s="75" t="n">
        <v>10</v>
      </c>
      <c r="CF213" s="74" t="n"/>
      <c r="CG213" s="74" t="n"/>
      <c r="CH213" s="74" t="n"/>
      <c r="CI213" s="74" t="n"/>
      <c r="CJ213" s="74" t="n"/>
      <c r="CK213" s="75" t="n">
        <v>701140041</v>
      </c>
      <c r="CL213" s="74" t="inlineStr">
        <is>
          <t>842046db-5248-4c0e-b3e8-bc5c1fe2a324</t>
        </is>
      </c>
      <c r="CM213" s="72" t="n">
        <v>46100.36104166666</v>
      </c>
      <c r="CN213" s="74" t="n"/>
      <c r="CO213" s="74" t="n"/>
      <c r="CP213" s="74" t="inlineStr">
        <is>
          <t>submitted_via_web</t>
        </is>
      </c>
      <c r="CQ213" s="74" t="n"/>
      <c r="CR213" s="74" t="inlineStr">
        <is>
          <t>voP5hd3TJJNzzneN7cP2D6</t>
        </is>
      </c>
      <c r="CS213" s="74" t="n"/>
      <c r="CT213" s="74" t="inlineStr">
        <is>
          <t>uuid:842046db-5248-4c0e-b3e8-bc5c1fe2a324</t>
        </is>
      </c>
      <c r="CU213" s="75" t="n">
        <v>212</v>
      </c>
    </row>
    <row r="214">
      <c r="A214" s="72" t="n">
        <v>46100.69437606481</v>
      </c>
      <c r="B214" s="72" t="n">
        <v>46100.69955074074</v>
      </c>
      <c r="C214" s="74" t="inlineStr">
        <is>
          <t>Samsuddin Dg Lebu</t>
        </is>
      </c>
      <c r="D214" s="74" t="inlineStr">
        <is>
          <t>Sulawesi Selatan</t>
        </is>
      </c>
      <c r="E214" s="74" t="inlineStr">
        <is>
          <t>Takalar</t>
        </is>
      </c>
      <c r="F214" s="74" t="inlineStr">
        <is>
          <t>Mappakasunggu</t>
        </is>
      </c>
      <c r="G214" s="74" t="inlineStr">
        <is>
          <t>BTP0058</t>
        </is>
      </c>
      <c r="H214" s="74" t="inlineStr">
        <is>
          <t>Ayam</t>
        </is>
      </c>
      <c r="I214" s="75" t="n">
        <v>0</v>
      </c>
      <c r="J214" s="75" t="n">
        <v>0</v>
      </c>
      <c r="K214" s="75" t="n">
        <v>0</v>
      </c>
      <c r="L214" s="75" t="n">
        <v>0</v>
      </c>
      <c r="M214" s="75" t="n">
        <v>0</v>
      </c>
      <c r="N214" s="75" t="n">
        <v>0</v>
      </c>
      <c r="O214" s="75" t="n">
        <v>1</v>
      </c>
      <c r="P214" s="75" t="n">
        <v>0</v>
      </c>
      <c r="Q214" s="75" t="n">
        <v>0</v>
      </c>
      <c r="R214" s="74" t="inlineStr">
        <is>
          <t>Sapi pedaging Ayam</t>
        </is>
      </c>
      <c r="S214" s="75" t="n">
        <v>1</v>
      </c>
      <c r="T214" s="75" t="n">
        <v>0</v>
      </c>
      <c r="U214" s="75" t="n">
        <v>0</v>
      </c>
      <c r="V214" s="75" t="n">
        <v>0</v>
      </c>
      <c r="W214" s="75" t="n">
        <v>0</v>
      </c>
      <c r="X214" s="75" t="n">
        <v>0</v>
      </c>
      <c r="Y214" s="75" t="n">
        <v>1</v>
      </c>
      <c r="Z214" s="75" t="n">
        <v>0</v>
      </c>
      <c r="AA214" s="75" t="n">
        <v>0</v>
      </c>
      <c r="AB214" s="74" t="inlineStr">
        <is>
          <t>Sapi pedaging Ayam</t>
        </is>
      </c>
      <c r="AC214" s="75" t="n">
        <v>1</v>
      </c>
      <c r="AD214" s="75" t="n">
        <v>0</v>
      </c>
      <c r="AE214" s="75" t="n">
        <v>0</v>
      </c>
      <c r="AF214" s="75" t="n">
        <v>0</v>
      </c>
      <c r="AG214" s="75" t="n">
        <v>0</v>
      </c>
      <c r="AH214" s="75" t="n">
        <v>0</v>
      </c>
      <c r="AI214" s="75" t="n">
        <v>1</v>
      </c>
      <c r="AJ214" s="75" t="n">
        <v>0</v>
      </c>
      <c r="AK214" s="75" t="n">
        <v>0</v>
      </c>
      <c r="AL214" s="74" t="n"/>
      <c r="AM214" s="74" t="n"/>
      <c r="AN214" s="74" t="n"/>
      <c r="AO214" s="74" t="n"/>
      <c r="AP214" s="74" t="n"/>
      <c r="AQ214" s="74" t="n"/>
      <c r="AR214" s="74" t="n"/>
      <c r="AS214" s="75" t="n">
        <v>12</v>
      </c>
      <c r="AT214" s="74" t="n"/>
      <c r="AU214" s="74" t="n"/>
      <c r="AV214" s="75" t="n">
        <v>15</v>
      </c>
      <c r="AW214" s="74" t="n"/>
      <c r="AX214" s="74" t="n"/>
      <c r="AY214" s="74" t="n"/>
      <c r="AZ214" s="74" t="n"/>
      <c r="BA214" s="74" t="n"/>
      <c r="BB214" s="75" t="n">
        <v>5</v>
      </c>
      <c r="BC214" s="74" t="n"/>
      <c r="BD214" s="75" t="n">
        <v>3</v>
      </c>
      <c r="BE214" s="75" t="n">
        <v>8</v>
      </c>
      <c r="BF214" s="75" t="n">
        <v>0</v>
      </c>
      <c r="BG214" s="75" t="n">
        <v>4</v>
      </c>
      <c r="BH214" s="74" t="n"/>
      <c r="BI214" s="74" t="n"/>
      <c r="BJ214" s="74" t="n"/>
      <c r="BK214" s="74" t="n"/>
      <c r="BL214" s="74" t="n"/>
      <c r="BM214" s="74" t="n"/>
      <c r="BN214" s="74" t="n"/>
      <c r="BO214" s="74" t="n"/>
      <c r="BP214" s="74" t="n"/>
      <c r="BQ214" s="74" t="n"/>
      <c r="BR214" s="74" t="n"/>
      <c r="BS214" s="74" t="n"/>
      <c r="BT214" s="74" t="n"/>
      <c r="BU214" s="74" t="n"/>
      <c r="BV214" s="74" t="n"/>
      <c r="BW214" s="74" t="n"/>
      <c r="BX214" s="74" t="n"/>
      <c r="BY214" s="74" t="n"/>
      <c r="BZ214" s="74" t="n"/>
      <c r="CA214" s="74" t="n"/>
      <c r="CB214" s="75" t="n">
        <v>0</v>
      </c>
      <c r="CC214" s="75" t="n">
        <v>0</v>
      </c>
      <c r="CD214" s="75" t="n">
        <v>0</v>
      </c>
      <c r="CE214" s="75" t="n">
        <v>5</v>
      </c>
      <c r="CF214" s="74" t="n"/>
      <c r="CG214" s="74" t="n"/>
      <c r="CH214" s="74" t="n"/>
      <c r="CI214" s="74" t="n"/>
      <c r="CJ214" s="74" t="n"/>
      <c r="CK214" s="75" t="n">
        <v>701147705</v>
      </c>
      <c r="CL214" s="74" t="inlineStr">
        <is>
          <t>c2ed1099-a4f8-4858-96d4-b536c105d505</t>
        </is>
      </c>
      <c r="CM214" s="72" t="n">
        <v>46100.36627314815</v>
      </c>
      <c r="CN214" s="74" t="n"/>
      <c r="CO214" s="74" t="n"/>
      <c r="CP214" s="74" t="inlineStr">
        <is>
          <t>submitted_via_web</t>
        </is>
      </c>
      <c r="CQ214" s="74" t="n"/>
      <c r="CR214" s="74" t="inlineStr">
        <is>
          <t>voP5hd3TJJNzzneN7cP2D6</t>
        </is>
      </c>
      <c r="CS214" s="74" t="n"/>
      <c r="CT214" s="74" t="inlineStr">
        <is>
          <t>uuid:c2ed1099-a4f8-4858-96d4-b536c105d505</t>
        </is>
      </c>
      <c r="CU214" s="75" t="n">
        <v>213</v>
      </c>
    </row>
    <row r="215">
      <c r="A215" s="72" t="n">
        <v>46100.01546033565</v>
      </c>
      <c r="B215" s="72" t="n">
        <v>46100.83832707176</v>
      </c>
      <c r="C215" s="74" t="inlineStr">
        <is>
          <t>Siti Nurhalisa S</t>
        </is>
      </c>
      <c r="D215" s="74" t="inlineStr">
        <is>
          <t>Sulawesi Selatan</t>
        </is>
      </c>
      <c r="E215" s="74" t="inlineStr">
        <is>
          <t>Maros</t>
        </is>
      </c>
      <c r="F215" s="74" t="inlineStr">
        <is>
          <t>M. Ilyas</t>
        </is>
      </c>
      <c r="G215" s="74" t="inlineStr">
        <is>
          <t>BSP0173</t>
        </is>
      </c>
      <c r="H215" s="74" t="inlineStr">
        <is>
          <t>Sapi pedaging Ayam</t>
        </is>
      </c>
      <c r="I215" s="75" t="n">
        <v>1</v>
      </c>
      <c r="J215" s="75" t="n">
        <v>0</v>
      </c>
      <c r="K215" s="75" t="n">
        <v>0</v>
      </c>
      <c r="L215" s="75" t="n">
        <v>0</v>
      </c>
      <c r="M215" s="75" t="n">
        <v>0</v>
      </c>
      <c r="N215" s="75" t="n">
        <v>0</v>
      </c>
      <c r="O215" s="75" t="n">
        <v>1</v>
      </c>
      <c r="P215" s="75" t="n">
        <v>0</v>
      </c>
      <c r="Q215" s="75" t="n">
        <v>0</v>
      </c>
      <c r="R215" s="74" t="inlineStr">
        <is>
          <t>Sapi pedaging Ayam</t>
        </is>
      </c>
      <c r="S215" s="75" t="n">
        <v>1</v>
      </c>
      <c r="T215" s="75" t="n">
        <v>0</v>
      </c>
      <c r="U215" s="75" t="n">
        <v>0</v>
      </c>
      <c r="V215" s="75" t="n">
        <v>0</v>
      </c>
      <c r="W215" s="75" t="n">
        <v>0</v>
      </c>
      <c r="X215" s="75" t="n">
        <v>0</v>
      </c>
      <c r="Y215" s="75" t="n">
        <v>1</v>
      </c>
      <c r="Z215" s="75" t="n">
        <v>0</v>
      </c>
      <c r="AA215" s="75" t="n">
        <v>0</v>
      </c>
      <c r="AB215" s="74" t="inlineStr">
        <is>
          <t>Sapi pedaging Ayam</t>
        </is>
      </c>
      <c r="AC215" s="75" t="n">
        <v>1</v>
      </c>
      <c r="AD215" s="75" t="n">
        <v>0</v>
      </c>
      <c r="AE215" s="75" t="n">
        <v>0</v>
      </c>
      <c r="AF215" s="75" t="n">
        <v>0</v>
      </c>
      <c r="AG215" s="75" t="n">
        <v>0</v>
      </c>
      <c r="AH215" s="75" t="n">
        <v>0</v>
      </c>
      <c r="AI215" s="75" t="n">
        <v>1</v>
      </c>
      <c r="AJ215" s="75" t="n">
        <v>0</v>
      </c>
      <c r="AK215" s="75" t="n">
        <v>0</v>
      </c>
      <c r="AL215" s="74" t="n"/>
      <c r="AM215" s="75" t="n">
        <v>4</v>
      </c>
      <c r="AN215" s="74" t="n"/>
      <c r="AO215" s="74" t="n"/>
      <c r="AP215" s="74" t="n"/>
      <c r="AQ215" s="74" t="n"/>
      <c r="AR215" s="74" t="n"/>
      <c r="AS215" s="75" t="n">
        <v>3</v>
      </c>
      <c r="AT215" s="74" t="n"/>
      <c r="AU215" s="74" t="n"/>
      <c r="AV215" s="75" t="n">
        <v>9</v>
      </c>
      <c r="AW215" s="74" t="n"/>
      <c r="AX215" s="74" t="n"/>
      <c r="AY215" s="74" t="n"/>
      <c r="AZ215" s="74" t="n"/>
      <c r="BA215" s="74" t="n"/>
      <c r="BB215" s="75" t="n">
        <v>20</v>
      </c>
      <c r="BC215" s="74" t="n"/>
      <c r="BD215" s="75" t="n">
        <v>9</v>
      </c>
      <c r="BE215" s="75" t="n">
        <v>0</v>
      </c>
      <c r="BF215" s="75" t="n">
        <v>0</v>
      </c>
      <c r="BG215" s="75" t="n">
        <v>0</v>
      </c>
      <c r="BH215" s="74" t="n"/>
      <c r="BI215" s="74" t="n"/>
      <c r="BJ215" s="74" t="n"/>
      <c r="BK215" s="74" t="n"/>
      <c r="BL215" s="74" t="n"/>
      <c r="BM215" s="74" t="n"/>
      <c r="BN215" s="74" t="n"/>
      <c r="BO215" s="74" t="n"/>
      <c r="BP215" s="74" t="n"/>
      <c r="BQ215" s="74" t="n"/>
      <c r="BR215" s="74" t="n"/>
      <c r="BS215" s="74" t="n"/>
      <c r="BT215" s="74" t="n"/>
      <c r="BU215" s="74" t="n"/>
      <c r="BV215" s="74" t="n"/>
      <c r="BW215" s="74" t="n"/>
      <c r="BX215" s="74" t="n"/>
      <c r="BY215" s="74" t="n"/>
      <c r="BZ215" s="74" t="n"/>
      <c r="CA215" s="74" t="n"/>
      <c r="CB215" s="75" t="n">
        <v>0</v>
      </c>
      <c r="CC215" s="75" t="n">
        <v>0</v>
      </c>
      <c r="CD215" s="75" t="n">
        <v>0</v>
      </c>
      <c r="CE215" s="75" t="n">
        <v>0</v>
      </c>
      <c r="CF215" s="74" t="n"/>
      <c r="CG215" s="74" t="n"/>
      <c r="CH215" s="74" t="n"/>
      <c r="CI215" s="74" t="n"/>
      <c r="CJ215" s="74" t="n"/>
      <c r="CK215" s="75" t="n">
        <v>701310025</v>
      </c>
      <c r="CL215" s="74" t="inlineStr">
        <is>
          <t>651a8068-7c54-4f16-8bd4-f8e0e12f8731</t>
        </is>
      </c>
      <c r="CM215" s="72" t="n">
        <v>46100.505</v>
      </c>
      <c r="CN215" s="74" t="n"/>
      <c r="CO215" s="74" t="n"/>
      <c r="CP215" s="74" t="inlineStr">
        <is>
          <t>submitted_via_web</t>
        </is>
      </c>
      <c r="CQ215" s="74" t="n"/>
      <c r="CR215" s="74" t="inlineStr">
        <is>
          <t>voP5hd3TJJNzzneN7cP2D6</t>
        </is>
      </c>
      <c r="CS215" s="74" t="n"/>
      <c r="CT215" s="74" t="inlineStr">
        <is>
          <t>uuid:651a8068-7c54-4f16-8bd4-f8e0e12f8731</t>
        </is>
      </c>
      <c r="CU215" s="75" t="n">
        <v>214</v>
      </c>
    </row>
    <row r="216">
      <c r="A216" s="72" t="n">
        <v>46100.83832731481</v>
      </c>
      <c r="B216" s="72" t="n">
        <v>46100.84317938657</v>
      </c>
      <c r="C216" s="74" t="inlineStr">
        <is>
          <t>Saparuddin</t>
        </is>
      </c>
      <c r="D216" s="74" t="inlineStr">
        <is>
          <t>Sulawesi Selatan</t>
        </is>
      </c>
      <c r="E216" s="74" t="inlineStr">
        <is>
          <t>Maros</t>
        </is>
      </c>
      <c r="F216" s="74" t="inlineStr">
        <is>
          <t>Tompobulu</t>
        </is>
      </c>
      <c r="G216" s="74" t="inlineStr">
        <is>
          <t>BSP0031</t>
        </is>
      </c>
      <c r="H216" s="74" t="inlineStr">
        <is>
          <t>Sapi pedaging</t>
        </is>
      </c>
      <c r="I216" s="75" t="n">
        <v>1</v>
      </c>
      <c r="J216" s="75" t="n">
        <v>0</v>
      </c>
      <c r="K216" s="75" t="n">
        <v>0</v>
      </c>
      <c r="L216" s="75" t="n">
        <v>0</v>
      </c>
      <c r="M216" s="75" t="n">
        <v>0</v>
      </c>
      <c r="N216" s="75" t="n">
        <v>0</v>
      </c>
      <c r="O216" s="75" t="n">
        <v>0</v>
      </c>
      <c r="P216" s="75" t="n">
        <v>0</v>
      </c>
      <c r="Q216" s="75" t="n">
        <v>0</v>
      </c>
      <c r="R216" s="74" t="inlineStr">
        <is>
          <t>Sapi pedaging</t>
        </is>
      </c>
      <c r="S216" s="75" t="n">
        <v>1</v>
      </c>
      <c r="T216" s="75" t="n">
        <v>0</v>
      </c>
      <c r="U216" s="75" t="n">
        <v>0</v>
      </c>
      <c r="V216" s="75" t="n">
        <v>0</v>
      </c>
      <c r="W216" s="75" t="n">
        <v>0</v>
      </c>
      <c r="X216" s="75" t="n">
        <v>0</v>
      </c>
      <c r="Y216" s="75" t="n">
        <v>0</v>
      </c>
      <c r="Z216" s="75" t="n">
        <v>0</v>
      </c>
      <c r="AA216" s="75" t="n">
        <v>0</v>
      </c>
      <c r="AB216" s="74" t="inlineStr">
        <is>
          <t>Sapi pedaging</t>
        </is>
      </c>
      <c r="AC216" s="75" t="n">
        <v>1</v>
      </c>
      <c r="AD216" s="75" t="n">
        <v>0</v>
      </c>
      <c r="AE216" s="75" t="n">
        <v>0</v>
      </c>
      <c r="AF216" s="75" t="n">
        <v>0</v>
      </c>
      <c r="AG216" s="75" t="n">
        <v>0</v>
      </c>
      <c r="AH216" s="75" t="n">
        <v>0</v>
      </c>
      <c r="AI216" s="75" t="n">
        <v>0</v>
      </c>
      <c r="AJ216" s="75" t="n">
        <v>0</v>
      </c>
      <c r="AK216" s="75" t="n">
        <v>0</v>
      </c>
      <c r="AL216" s="74" t="n"/>
      <c r="AM216" s="75" t="n">
        <v>10</v>
      </c>
      <c r="AN216" s="74" t="n"/>
      <c r="AO216" s="74" t="n"/>
      <c r="AP216" s="74" t="n"/>
      <c r="AQ216" s="74" t="n"/>
      <c r="AR216" s="74" t="n"/>
      <c r="AS216" s="74" t="n"/>
      <c r="AT216" s="74" t="n"/>
      <c r="AU216" s="74" t="n"/>
      <c r="AV216" s="75" t="n">
        <v>6</v>
      </c>
      <c r="AW216" s="74" t="n"/>
      <c r="AX216" s="74" t="n"/>
      <c r="AY216" s="74" t="n"/>
      <c r="AZ216" s="74" t="n"/>
      <c r="BA216" s="74" t="n"/>
      <c r="BB216" s="74" t="n"/>
      <c r="BC216" s="74" t="n"/>
      <c r="BD216" s="75" t="n">
        <v>4</v>
      </c>
      <c r="BE216" s="75" t="n">
        <v>0</v>
      </c>
      <c r="BF216" s="75" t="n">
        <v>0</v>
      </c>
      <c r="BG216" s="75" t="n">
        <v>0</v>
      </c>
      <c r="BH216" s="74" t="n"/>
      <c r="BI216" s="74" t="n"/>
      <c r="BJ216" s="74" t="n"/>
      <c r="BK216" s="74" t="n"/>
      <c r="BL216" s="74" t="n"/>
      <c r="BM216" s="74" t="n"/>
      <c r="BN216" s="74" t="n"/>
      <c r="BO216" s="74" t="n"/>
      <c r="BP216" s="74" t="n"/>
      <c r="BQ216" s="74" t="n"/>
      <c r="BR216" s="74" t="n"/>
      <c r="BS216" s="74" t="n"/>
      <c r="BT216" s="74" t="n"/>
      <c r="BU216" s="74" t="n"/>
      <c r="BV216" s="74" t="n"/>
      <c r="BW216" s="74" t="n"/>
      <c r="BX216" s="74" t="n"/>
      <c r="BY216" s="74" t="n"/>
      <c r="BZ216" s="74" t="n"/>
      <c r="CA216" s="74" t="n"/>
      <c r="CB216" s="74" t="n"/>
      <c r="CC216" s="74" t="n"/>
      <c r="CD216" s="74" t="n"/>
      <c r="CE216" s="74" t="n"/>
      <c r="CF216" s="74" t="n"/>
      <c r="CG216" s="74" t="n"/>
      <c r="CH216" s="74" t="n"/>
      <c r="CI216" s="74" t="n"/>
      <c r="CJ216" s="74" t="n"/>
      <c r="CK216" s="75" t="n">
        <v>701315745</v>
      </c>
      <c r="CL216" s="74" t="inlineStr">
        <is>
          <t>344da342-17a9-4dd0-9191-a0bf979dcd61</t>
        </is>
      </c>
      <c r="CM216" s="72" t="n">
        <v>46100.50986111111</v>
      </c>
      <c r="CN216" s="74" t="n"/>
      <c r="CO216" s="74" t="n"/>
      <c r="CP216" s="74" t="inlineStr">
        <is>
          <t>submitted_via_web</t>
        </is>
      </c>
      <c r="CQ216" s="74" t="n"/>
      <c r="CR216" s="74" t="inlineStr">
        <is>
          <t>voP5hd3TJJNzzneN7cP2D6</t>
        </is>
      </c>
      <c r="CS216" s="74" t="n"/>
      <c r="CT216" s="74" t="inlineStr">
        <is>
          <t>uuid:344da342-17a9-4dd0-9191-a0bf979dcd61</t>
        </is>
      </c>
      <c r="CU216" s="75" t="n">
        <v>215</v>
      </c>
    </row>
    <row r="217">
      <c r="A217" s="72" t="n">
        <v>46100.84317997685</v>
      </c>
      <c r="B217" s="72" t="n">
        <v>46100.84658876157</v>
      </c>
      <c r="C217" s="74" t="inlineStr">
        <is>
          <t>Abdul Hamid</t>
        </is>
      </c>
      <c r="D217" s="74" t="inlineStr">
        <is>
          <t>Sulawesi Selatan</t>
        </is>
      </c>
      <c r="E217" s="74" t="inlineStr">
        <is>
          <t>Maros</t>
        </is>
      </c>
      <c r="F217" s="74" t="inlineStr">
        <is>
          <t>Bantimurung</t>
        </is>
      </c>
      <c r="G217" s="74" t="inlineStr">
        <is>
          <t>BSP0311</t>
        </is>
      </c>
      <c r="H217" s="74" t="inlineStr">
        <is>
          <t>Sapi pedaging Ayam</t>
        </is>
      </c>
      <c r="I217" s="75" t="n">
        <v>1</v>
      </c>
      <c r="J217" s="75" t="n">
        <v>0</v>
      </c>
      <c r="K217" s="75" t="n">
        <v>0</v>
      </c>
      <c r="L217" s="75" t="n">
        <v>0</v>
      </c>
      <c r="M217" s="75" t="n">
        <v>0</v>
      </c>
      <c r="N217" s="75" t="n">
        <v>0</v>
      </c>
      <c r="O217" s="75" t="n">
        <v>1</v>
      </c>
      <c r="P217" s="75" t="n">
        <v>0</v>
      </c>
      <c r="Q217" s="75" t="n">
        <v>0</v>
      </c>
      <c r="R217" s="74" t="inlineStr">
        <is>
          <t>Sapi pedaging Ayam</t>
        </is>
      </c>
      <c r="S217" s="75" t="n">
        <v>1</v>
      </c>
      <c r="T217" s="75" t="n">
        <v>0</v>
      </c>
      <c r="U217" s="75" t="n">
        <v>0</v>
      </c>
      <c r="V217" s="75" t="n">
        <v>0</v>
      </c>
      <c r="W217" s="75" t="n">
        <v>0</v>
      </c>
      <c r="X217" s="75" t="n">
        <v>0</v>
      </c>
      <c r="Y217" s="75" t="n">
        <v>1</v>
      </c>
      <c r="Z217" s="75" t="n">
        <v>0</v>
      </c>
      <c r="AA217" s="75" t="n">
        <v>0</v>
      </c>
      <c r="AB217" s="74" t="inlineStr">
        <is>
          <t>Sapi pedaging Ayam</t>
        </is>
      </c>
      <c r="AC217" s="75" t="n">
        <v>1</v>
      </c>
      <c r="AD217" s="75" t="n">
        <v>0</v>
      </c>
      <c r="AE217" s="75" t="n">
        <v>0</v>
      </c>
      <c r="AF217" s="75" t="n">
        <v>0</v>
      </c>
      <c r="AG217" s="75" t="n">
        <v>0</v>
      </c>
      <c r="AH217" s="75" t="n">
        <v>0</v>
      </c>
      <c r="AI217" s="75" t="n">
        <v>1</v>
      </c>
      <c r="AJ217" s="75" t="n">
        <v>0</v>
      </c>
      <c r="AK217" s="75" t="n">
        <v>0</v>
      </c>
      <c r="AL217" s="74" t="n"/>
      <c r="AM217" s="75" t="n">
        <v>2</v>
      </c>
      <c r="AN217" s="74" t="n"/>
      <c r="AO217" s="74" t="n"/>
      <c r="AP217" s="74" t="n"/>
      <c r="AQ217" s="74" t="n"/>
      <c r="AR217" s="74" t="n"/>
      <c r="AS217" s="75" t="n">
        <v>10</v>
      </c>
      <c r="AT217" s="74" t="n"/>
      <c r="AU217" s="74" t="n"/>
      <c r="AV217" s="75" t="n">
        <v>4</v>
      </c>
      <c r="AW217" s="74" t="n"/>
      <c r="AX217" s="74" t="n"/>
      <c r="AY217" s="74" t="n"/>
      <c r="AZ217" s="74" t="n"/>
      <c r="BA217" s="74" t="n"/>
      <c r="BB217" s="75" t="n">
        <v>30</v>
      </c>
      <c r="BC217" s="74" t="n"/>
      <c r="BD217" s="75" t="n">
        <v>0</v>
      </c>
      <c r="BE217" s="75" t="n">
        <v>0</v>
      </c>
      <c r="BF217" s="75" t="n">
        <v>2</v>
      </c>
      <c r="BG217" s="75" t="n">
        <v>0</v>
      </c>
      <c r="BH217" s="74" t="n"/>
      <c r="BI217" s="74" t="n"/>
      <c r="BJ217" s="74" t="n"/>
      <c r="BK217" s="74" t="n"/>
      <c r="BL217" s="74" t="n"/>
      <c r="BM217" s="74" t="n"/>
      <c r="BN217" s="74" t="n"/>
      <c r="BO217" s="74" t="n"/>
      <c r="BP217" s="74" t="n"/>
      <c r="BQ217" s="74" t="n"/>
      <c r="BR217" s="74" t="n"/>
      <c r="BS217" s="74" t="n"/>
      <c r="BT217" s="74" t="n"/>
      <c r="BU217" s="74" t="n"/>
      <c r="BV217" s="74" t="n"/>
      <c r="BW217" s="74" t="n"/>
      <c r="BX217" s="74" t="n"/>
      <c r="BY217" s="74" t="n"/>
      <c r="BZ217" s="74" t="n"/>
      <c r="CA217" s="74" t="n"/>
      <c r="CB217" s="75" t="n">
        <v>0</v>
      </c>
      <c r="CC217" s="75" t="n">
        <v>0</v>
      </c>
      <c r="CD217" s="75" t="n">
        <v>20</v>
      </c>
      <c r="CE217" s="75" t="n">
        <v>0</v>
      </c>
      <c r="CF217" s="74" t="n"/>
      <c r="CG217" s="74" t="n"/>
      <c r="CH217" s="74" t="n"/>
      <c r="CI217" s="74" t="n"/>
      <c r="CJ217" s="74" t="n"/>
      <c r="CK217" s="75" t="n">
        <v>701319935</v>
      </c>
      <c r="CL217" s="74" t="inlineStr">
        <is>
          <t>65ebee40-59f2-4025-9705-13e94eaee2aa</t>
        </is>
      </c>
      <c r="CM217" s="72" t="n">
        <v>46100.51326388889</v>
      </c>
      <c r="CN217" s="74" t="n"/>
      <c r="CO217" s="74" t="n"/>
      <c r="CP217" s="74" t="inlineStr">
        <is>
          <t>submitted_via_web</t>
        </is>
      </c>
      <c r="CQ217" s="74" t="n"/>
      <c r="CR217" s="74" t="inlineStr">
        <is>
          <t>voP5hd3TJJNzzneN7cP2D6</t>
        </is>
      </c>
      <c r="CS217" s="74" t="n"/>
      <c r="CT217" s="74" t="inlineStr">
        <is>
          <t>uuid:65ebee40-59f2-4025-9705-13e94eaee2aa</t>
        </is>
      </c>
      <c r="CU217" s="75" t="n">
        <v>216</v>
      </c>
    </row>
    <row r="218">
      <c r="A218" s="72" t="n">
        <v>46100.84658908565</v>
      </c>
      <c r="B218" s="72" t="n">
        <v>46100.8500231713</v>
      </c>
      <c r="C218" s="74" t="inlineStr">
        <is>
          <t>Badaruddin Dg. Tompo</t>
        </is>
      </c>
      <c r="D218" s="74" t="inlineStr">
        <is>
          <t>Sulawesi Selatan</t>
        </is>
      </c>
      <c r="E218" s="74" t="inlineStr">
        <is>
          <t>Maros</t>
        </is>
      </c>
      <c r="F218" s="74" t="inlineStr">
        <is>
          <t>Bantimurung</t>
        </is>
      </c>
      <c r="G218" s="74" t="inlineStr">
        <is>
          <t>BSP0302</t>
        </is>
      </c>
      <c r="H218" s="74" t="inlineStr">
        <is>
          <t>Sapi pedaging</t>
        </is>
      </c>
      <c r="I218" s="75" t="n">
        <v>1</v>
      </c>
      <c r="J218" s="75" t="n">
        <v>0</v>
      </c>
      <c r="K218" s="75" t="n">
        <v>0</v>
      </c>
      <c r="L218" s="75" t="n">
        <v>0</v>
      </c>
      <c r="M218" s="75" t="n">
        <v>0</v>
      </c>
      <c r="N218" s="75" t="n">
        <v>0</v>
      </c>
      <c r="O218" s="75" t="n">
        <v>0</v>
      </c>
      <c r="P218" s="75" t="n">
        <v>0</v>
      </c>
      <c r="Q218" s="75" t="n">
        <v>0</v>
      </c>
      <c r="R218" s="74" t="inlineStr">
        <is>
          <t>Sapi pedaging</t>
        </is>
      </c>
      <c r="S218" s="75" t="n">
        <v>1</v>
      </c>
      <c r="T218" s="75" t="n">
        <v>0</v>
      </c>
      <c r="U218" s="75" t="n">
        <v>0</v>
      </c>
      <c r="V218" s="75" t="n">
        <v>0</v>
      </c>
      <c r="W218" s="75" t="n">
        <v>0</v>
      </c>
      <c r="X218" s="75" t="n">
        <v>0</v>
      </c>
      <c r="Y218" s="75" t="n">
        <v>0</v>
      </c>
      <c r="Z218" s="75" t="n">
        <v>0</v>
      </c>
      <c r="AA218" s="75" t="n">
        <v>0</v>
      </c>
      <c r="AB218" s="74" t="inlineStr">
        <is>
          <t>Sapi pedaging</t>
        </is>
      </c>
      <c r="AC218" s="75" t="n">
        <v>1</v>
      </c>
      <c r="AD218" s="75" t="n">
        <v>0</v>
      </c>
      <c r="AE218" s="75" t="n">
        <v>0</v>
      </c>
      <c r="AF218" s="75" t="n">
        <v>0</v>
      </c>
      <c r="AG218" s="75" t="n">
        <v>0</v>
      </c>
      <c r="AH218" s="75" t="n">
        <v>0</v>
      </c>
      <c r="AI218" s="75" t="n">
        <v>0</v>
      </c>
      <c r="AJ218" s="75" t="n">
        <v>0</v>
      </c>
      <c r="AK218" s="75" t="n">
        <v>0</v>
      </c>
      <c r="AL218" s="74" t="n"/>
      <c r="AM218" s="75" t="n">
        <v>2</v>
      </c>
      <c r="AN218" s="74" t="n"/>
      <c r="AO218" s="74" t="n"/>
      <c r="AP218" s="74" t="n"/>
      <c r="AQ218" s="74" t="n"/>
      <c r="AR218" s="74" t="n"/>
      <c r="AS218" s="74" t="n"/>
      <c r="AT218" s="74" t="n"/>
      <c r="AU218" s="74" t="n"/>
      <c r="AV218" s="75" t="n">
        <v>1</v>
      </c>
      <c r="AW218" s="74" t="n"/>
      <c r="AX218" s="74" t="n"/>
      <c r="AY218" s="74" t="n"/>
      <c r="AZ218" s="74" t="n"/>
      <c r="BA218" s="74" t="n"/>
      <c r="BB218" s="74" t="n"/>
      <c r="BC218" s="74" t="n"/>
      <c r="BD218" s="75" t="n">
        <v>1</v>
      </c>
      <c r="BE218" s="75" t="n">
        <v>0</v>
      </c>
      <c r="BF218" s="75" t="n">
        <v>0</v>
      </c>
      <c r="BG218" s="75" t="n">
        <v>0</v>
      </c>
      <c r="BH218" s="74" t="n"/>
      <c r="BI218" s="74" t="n"/>
      <c r="BJ218" s="74" t="n"/>
      <c r="BK218" s="74" t="n"/>
      <c r="BL218" s="74" t="n"/>
      <c r="BM218" s="74" t="n"/>
      <c r="BN218" s="74" t="n"/>
      <c r="BO218" s="74" t="n"/>
      <c r="BP218" s="74" t="n"/>
      <c r="BQ218" s="74" t="n"/>
      <c r="BR218" s="74" t="n"/>
      <c r="BS218" s="74" t="n"/>
      <c r="BT218" s="74" t="n"/>
      <c r="BU218" s="74" t="n"/>
      <c r="BV218" s="74" t="n"/>
      <c r="BW218" s="74" t="n"/>
      <c r="BX218" s="74" t="n"/>
      <c r="BY218" s="74" t="n"/>
      <c r="BZ218" s="74" t="n"/>
      <c r="CA218" s="74" t="n"/>
      <c r="CB218" s="74" t="n"/>
      <c r="CC218" s="74" t="n"/>
      <c r="CD218" s="74" t="n"/>
      <c r="CE218" s="74" t="n"/>
      <c r="CF218" s="74" t="n"/>
      <c r="CG218" s="74" t="n"/>
      <c r="CH218" s="74" t="n"/>
      <c r="CI218" s="74" t="n"/>
      <c r="CJ218" s="74" t="n"/>
      <c r="CK218" s="75" t="n">
        <v>701325008</v>
      </c>
      <c r="CL218" s="74" t="inlineStr">
        <is>
          <t>5c62ec25-6dca-49f6-b2f3-3b6975d5d27a</t>
        </is>
      </c>
      <c r="CM218" s="72" t="n">
        <v>46100.51670138889</v>
      </c>
      <c r="CN218" s="74" t="n"/>
      <c r="CO218" s="74" t="n"/>
      <c r="CP218" s="74" t="inlineStr">
        <is>
          <t>submitted_via_web</t>
        </is>
      </c>
      <c r="CQ218" s="74" t="n"/>
      <c r="CR218" s="74" t="inlineStr">
        <is>
          <t>voP5hd3TJJNzzneN7cP2D6</t>
        </is>
      </c>
      <c r="CS218" s="74" t="n"/>
      <c r="CT218" s="74" t="inlineStr">
        <is>
          <t>uuid:5c62ec25-6dca-49f6-b2f3-3b6975d5d27a</t>
        </is>
      </c>
      <c r="CU218" s="75" t="n">
        <v>217</v>
      </c>
    </row>
    <row r="219">
      <c r="A219" s="72" t="n">
        <v>46100.85002371528</v>
      </c>
      <c r="B219" s="72" t="n">
        <v>46100.85214577546</v>
      </c>
      <c r="C219" s="74" t="inlineStr">
        <is>
          <t>Sulaiman</t>
        </is>
      </c>
      <c r="D219" s="74" t="inlineStr">
        <is>
          <t>Sulawesi Selatan</t>
        </is>
      </c>
      <c r="E219" s="74" t="inlineStr">
        <is>
          <t>Maros</t>
        </is>
      </c>
      <c r="F219" s="74" t="inlineStr">
        <is>
          <t>Bantimurung</t>
        </is>
      </c>
      <c r="G219" s="74" t="inlineStr">
        <is>
          <t>BSP0354</t>
        </is>
      </c>
      <c r="H219" s="74" t="inlineStr">
        <is>
          <t>Sapi pedaging</t>
        </is>
      </c>
      <c r="I219" s="75" t="n">
        <v>1</v>
      </c>
      <c r="J219" s="75" t="n">
        <v>0</v>
      </c>
      <c r="K219" s="75" t="n">
        <v>0</v>
      </c>
      <c r="L219" s="75" t="n">
        <v>0</v>
      </c>
      <c r="M219" s="75" t="n">
        <v>0</v>
      </c>
      <c r="N219" s="75" t="n">
        <v>0</v>
      </c>
      <c r="O219" s="75" t="n">
        <v>0</v>
      </c>
      <c r="P219" s="75" t="n">
        <v>0</v>
      </c>
      <c r="Q219" s="75" t="n">
        <v>0</v>
      </c>
      <c r="R219" s="74" t="inlineStr">
        <is>
          <t>Sapi pedaging</t>
        </is>
      </c>
      <c r="S219" s="75" t="n">
        <v>1</v>
      </c>
      <c r="T219" s="75" t="n">
        <v>0</v>
      </c>
      <c r="U219" s="75" t="n">
        <v>0</v>
      </c>
      <c r="V219" s="75" t="n">
        <v>0</v>
      </c>
      <c r="W219" s="75" t="n">
        <v>0</v>
      </c>
      <c r="X219" s="75" t="n">
        <v>0</v>
      </c>
      <c r="Y219" s="75" t="n">
        <v>0</v>
      </c>
      <c r="Z219" s="75" t="n">
        <v>0</v>
      </c>
      <c r="AA219" s="75" t="n">
        <v>0</v>
      </c>
      <c r="AB219" s="74" t="inlineStr">
        <is>
          <t>Sapi pedaging</t>
        </is>
      </c>
      <c r="AC219" s="75" t="n">
        <v>1</v>
      </c>
      <c r="AD219" s="75" t="n">
        <v>0</v>
      </c>
      <c r="AE219" s="75" t="n">
        <v>0</v>
      </c>
      <c r="AF219" s="75" t="n">
        <v>0</v>
      </c>
      <c r="AG219" s="75" t="n">
        <v>0</v>
      </c>
      <c r="AH219" s="75" t="n">
        <v>0</v>
      </c>
      <c r="AI219" s="75" t="n">
        <v>0</v>
      </c>
      <c r="AJ219" s="75" t="n">
        <v>0</v>
      </c>
      <c r="AK219" s="75" t="n">
        <v>0</v>
      </c>
      <c r="AL219" s="74" t="n"/>
      <c r="AM219" s="75" t="n">
        <v>7</v>
      </c>
      <c r="AN219" s="74" t="n"/>
      <c r="AO219" s="74" t="n"/>
      <c r="AP219" s="74" t="n"/>
      <c r="AQ219" s="74" t="n"/>
      <c r="AR219" s="74" t="n"/>
      <c r="AS219" s="74" t="n"/>
      <c r="AT219" s="74" t="n"/>
      <c r="AU219" s="74" t="n"/>
      <c r="AV219" s="75" t="n">
        <v>3</v>
      </c>
      <c r="AW219" s="74" t="n"/>
      <c r="AX219" s="74" t="n"/>
      <c r="AY219" s="74" t="n"/>
      <c r="AZ219" s="74" t="n"/>
      <c r="BA219" s="74" t="n"/>
      <c r="BB219" s="74" t="n"/>
      <c r="BC219" s="74" t="n"/>
      <c r="BD219" s="75" t="n">
        <v>4</v>
      </c>
      <c r="BE219" s="75" t="n">
        <v>0</v>
      </c>
      <c r="BF219" s="75" t="n">
        <v>0</v>
      </c>
      <c r="BG219" s="75" t="n">
        <v>0</v>
      </c>
      <c r="BH219" s="74" t="n"/>
      <c r="BI219" s="74" t="n"/>
      <c r="BJ219" s="74" t="n"/>
      <c r="BK219" s="74" t="n"/>
      <c r="BL219" s="74" t="n"/>
      <c r="BM219" s="74" t="n"/>
      <c r="BN219" s="74" t="n"/>
      <c r="BO219" s="74" t="n"/>
      <c r="BP219" s="74" t="n"/>
      <c r="BQ219" s="74" t="n"/>
      <c r="BR219" s="74" t="n"/>
      <c r="BS219" s="74" t="n"/>
      <c r="BT219" s="74" t="n"/>
      <c r="BU219" s="74" t="n"/>
      <c r="BV219" s="74" t="n"/>
      <c r="BW219" s="74" t="n"/>
      <c r="BX219" s="74" t="n"/>
      <c r="BY219" s="74" t="n"/>
      <c r="BZ219" s="74" t="n"/>
      <c r="CA219" s="74" t="n"/>
      <c r="CB219" s="74" t="n"/>
      <c r="CC219" s="74" t="n"/>
      <c r="CD219" s="74" t="n"/>
      <c r="CE219" s="74" t="n"/>
      <c r="CF219" s="74" t="n"/>
      <c r="CG219" s="74" t="n"/>
      <c r="CH219" s="74" t="n"/>
      <c r="CI219" s="74" t="n"/>
      <c r="CJ219" s="74" t="n"/>
      <c r="CK219" s="75" t="n">
        <v>701328139</v>
      </c>
      <c r="CL219" s="74" t="inlineStr">
        <is>
          <t>5fa1d0b5-dca6-4f8d-8e8a-f631610bae8d</t>
        </is>
      </c>
      <c r="CM219" s="72" t="n">
        <v>46100.51881944444</v>
      </c>
      <c r="CN219" s="74" t="n"/>
      <c r="CO219" s="74" t="n"/>
      <c r="CP219" s="74" t="inlineStr">
        <is>
          <t>submitted_via_web</t>
        </is>
      </c>
      <c r="CQ219" s="74" t="n"/>
      <c r="CR219" s="74" t="inlineStr">
        <is>
          <t>voP5hd3TJJNzzneN7cP2D6</t>
        </is>
      </c>
      <c r="CS219" s="74" t="n"/>
      <c r="CT219" s="74" t="inlineStr">
        <is>
          <t>uuid:5fa1d0b5-dca6-4f8d-8e8a-f631610bae8d</t>
        </is>
      </c>
      <c r="CU219" s="75" t="n">
        <v>218</v>
      </c>
    </row>
    <row r="220">
      <c r="A220" s="72" t="n">
        <v>46100.85214607639</v>
      </c>
      <c r="B220" s="72" t="n">
        <v>46101.41440037037</v>
      </c>
      <c r="C220" s="74" t="inlineStr">
        <is>
          <t>Hj. Unjung</t>
        </is>
      </c>
      <c r="D220" s="74" t="inlineStr">
        <is>
          <t>Sulawesi Selatan</t>
        </is>
      </c>
      <c r="E220" s="74" t="inlineStr">
        <is>
          <t>Maros</t>
        </is>
      </c>
      <c r="F220" s="74" t="inlineStr">
        <is>
          <t>Tanralili</t>
        </is>
      </c>
      <c r="G220" s="74" t="inlineStr">
        <is>
          <t>RAP0115</t>
        </is>
      </c>
      <c r="H220" s="74" t="inlineStr">
        <is>
          <t>Sapi pedaging Kuda Kambing Ayam Unggas lainnya</t>
        </is>
      </c>
      <c r="I220" s="75" t="n">
        <v>1</v>
      </c>
      <c r="J220" s="75" t="n">
        <v>0</v>
      </c>
      <c r="K220" s="75" t="n">
        <v>0</v>
      </c>
      <c r="L220" s="75" t="n">
        <v>0</v>
      </c>
      <c r="M220" s="75" t="n">
        <v>1</v>
      </c>
      <c r="N220" s="75" t="n">
        <v>1</v>
      </c>
      <c r="O220" s="75" t="n">
        <v>1</v>
      </c>
      <c r="P220" s="75" t="n">
        <v>1</v>
      </c>
      <c r="Q220" s="75" t="n">
        <v>0</v>
      </c>
      <c r="R220" s="74" t="inlineStr">
        <is>
          <t>Sapi pedaging Ayam</t>
        </is>
      </c>
      <c r="S220" s="75" t="n">
        <v>1</v>
      </c>
      <c r="T220" s="75" t="n">
        <v>0</v>
      </c>
      <c r="U220" s="75" t="n">
        <v>0</v>
      </c>
      <c r="V220" s="75" t="n">
        <v>0</v>
      </c>
      <c r="W220" s="75" t="n">
        <v>0</v>
      </c>
      <c r="X220" s="75" t="n">
        <v>0</v>
      </c>
      <c r="Y220" s="75" t="n">
        <v>1</v>
      </c>
      <c r="Z220" s="75" t="n">
        <v>0</v>
      </c>
      <c r="AA220" s="75" t="n">
        <v>0</v>
      </c>
      <c r="AB220" s="74" t="inlineStr">
        <is>
          <t>Sapi pedaging Ayam</t>
        </is>
      </c>
      <c r="AC220" s="75" t="n">
        <v>1</v>
      </c>
      <c r="AD220" s="75" t="n">
        <v>0</v>
      </c>
      <c r="AE220" s="75" t="n">
        <v>0</v>
      </c>
      <c r="AF220" s="75" t="n">
        <v>0</v>
      </c>
      <c r="AG220" s="75" t="n">
        <v>0</v>
      </c>
      <c r="AH220" s="75" t="n">
        <v>0</v>
      </c>
      <c r="AI220" s="75" t="n">
        <v>1</v>
      </c>
      <c r="AJ220" s="75" t="n">
        <v>0</v>
      </c>
      <c r="AK220" s="75" t="n">
        <v>0</v>
      </c>
      <c r="AL220" s="74" t="n"/>
      <c r="AM220" s="75" t="n">
        <v>8</v>
      </c>
      <c r="AN220" s="74" t="n"/>
      <c r="AO220" s="74" t="n"/>
      <c r="AP220" s="74" t="n"/>
      <c r="AQ220" s="75" t="n">
        <v>5</v>
      </c>
      <c r="AR220" s="75" t="n">
        <v>8</v>
      </c>
      <c r="AS220" s="75" t="n">
        <v>5</v>
      </c>
      <c r="AT220" s="75" t="n">
        <v>3</v>
      </c>
      <c r="AU220" s="74" t="n"/>
      <c r="AV220" s="75" t="n">
        <v>3</v>
      </c>
      <c r="AW220" s="74" t="n"/>
      <c r="AX220" s="74" t="n"/>
      <c r="AY220" s="74" t="n"/>
      <c r="AZ220" s="74" t="n"/>
      <c r="BA220" s="74" t="n"/>
      <c r="BB220" s="75" t="n">
        <v>10</v>
      </c>
      <c r="BC220" s="74" t="n"/>
      <c r="BD220" s="75" t="n">
        <v>5</v>
      </c>
      <c r="BE220" s="75" t="n">
        <v>0</v>
      </c>
      <c r="BF220" s="75" t="n">
        <v>0</v>
      </c>
      <c r="BG220" s="75" t="n">
        <v>0</v>
      </c>
      <c r="BH220" s="74" t="n"/>
      <c r="BI220" s="74" t="n"/>
      <c r="BJ220" s="74" t="n"/>
      <c r="BK220" s="74" t="n"/>
      <c r="BL220" s="74" t="n"/>
      <c r="BM220" s="74" t="n"/>
      <c r="BN220" s="74" t="n"/>
      <c r="BO220" s="74" t="n"/>
      <c r="BP220" s="74" t="n"/>
      <c r="BQ220" s="74" t="n"/>
      <c r="BR220" s="74" t="n"/>
      <c r="BS220" s="74" t="n"/>
      <c r="BT220" s="74" t="n"/>
      <c r="BU220" s="74" t="n"/>
      <c r="BV220" s="74" t="n"/>
      <c r="BW220" s="74" t="n"/>
      <c r="BX220" s="74" t="n"/>
      <c r="BY220" s="74" t="n"/>
      <c r="BZ220" s="74" t="n"/>
      <c r="CA220" s="74" t="n"/>
      <c r="CB220" s="75" t="n">
        <v>0</v>
      </c>
      <c r="CC220" s="75" t="n">
        <v>0</v>
      </c>
      <c r="CD220" s="75" t="n">
        <v>5</v>
      </c>
      <c r="CE220" s="75" t="n">
        <v>0</v>
      </c>
      <c r="CF220" s="74" t="n"/>
      <c r="CG220" s="74" t="n"/>
      <c r="CH220" s="74" t="n"/>
      <c r="CI220" s="74" t="n"/>
      <c r="CJ220" s="74" t="n"/>
      <c r="CK220" s="75" t="n">
        <v>701848354</v>
      </c>
      <c r="CL220" s="74" t="inlineStr">
        <is>
          <t>0ca4c2f3-5c36-4413-8795-749b5ce89d9b</t>
        </is>
      </c>
      <c r="CM220" s="72" t="n">
        <v>46101.08107638889</v>
      </c>
      <c r="CN220" s="74" t="n"/>
      <c r="CO220" s="74" t="n"/>
      <c r="CP220" s="74" t="inlineStr">
        <is>
          <t>submitted_via_web</t>
        </is>
      </c>
      <c r="CQ220" s="74" t="n"/>
      <c r="CR220" s="74" t="inlineStr">
        <is>
          <t>voP5hd3TJJNzzneN7cP2D6</t>
        </is>
      </c>
      <c r="CS220" s="74" t="n"/>
      <c r="CT220" s="74" t="inlineStr">
        <is>
          <t>uuid:0ca4c2f3-5c36-4413-8795-749b5ce89d9b</t>
        </is>
      </c>
      <c r="CU220" s="75" t="n">
        <v>219</v>
      </c>
    </row>
    <row r="221">
      <c r="A221" s="72" t="n">
        <v>46101.4144006713</v>
      </c>
      <c r="B221" s="72" t="n">
        <v>46101.42371931713</v>
      </c>
      <c r="C221" s="74" t="inlineStr">
        <is>
          <t>Hala</t>
        </is>
      </c>
      <c r="D221" s="74" t="inlineStr">
        <is>
          <t>Sulawesi Selatan</t>
        </is>
      </c>
      <c r="E221" s="74" t="inlineStr">
        <is>
          <t>Maros</t>
        </is>
      </c>
      <c r="F221" s="74" t="inlineStr">
        <is>
          <t>Tompobulu</t>
        </is>
      </c>
      <c r="G221" s="74" t="inlineStr">
        <is>
          <t>BSP0198</t>
        </is>
      </c>
      <c r="H221" s="74" t="inlineStr">
        <is>
          <t>Sapi pedaging Ayam</t>
        </is>
      </c>
      <c r="I221" s="75" t="n">
        <v>1</v>
      </c>
      <c r="J221" s="75" t="n">
        <v>0</v>
      </c>
      <c r="K221" s="75" t="n">
        <v>0</v>
      </c>
      <c r="L221" s="75" t="n">
        <v>0</v>
      </c>
      <c r="M221" s="75" t="n">
        <v>0</v>
      </c>
      <c r="N221" s="75" t="n">
        <v>0</v>
      </c>
      <c r="O221" s="75" t="n">
        <v>1</v>
      </c>
      <c r="P221" s="75" t="n">
        <v>0</v>
      </c>
      <c r="Q221" s="75" t="n">
        <v>0</v>
      </c>
      <c r="R221" s="74" t="inlineStr">
        <is>
          <t>Sapi pedaging Ayam</t>
        </is>
      </c>
      <c r="S221" s="75" t="n">
        <v>1</v>
      </c>
      <c r="T221" s="75" t="n">
        <v>0</v>
      </c>
      <c r="U221" s="75" t="n">
        <v>0</v>
      </c>
      <c r="V221" s="75" t="n">
        <v>0</v>
      </c>
      <c r="W221" s="75" t="n">
        <v>0</v>
      </c>
      <c r="X221" s="75" t="n">
        <v>0</v>
      </c>
      <c r="Y221" s="75" t="n">
        <v>1</v>
      </c>
      <c r="Z221" s="75" t="n">
        <v>0</v>
      </c>
      <c r="AA221" s="75" t="n">
        <v>0</v>
      </c>
      <c r="AB221" s="74" t="inlineStr">
        <is>
          <t>Sapi pedaging Ayam</t>
        </is>
      </c>
      <c r="AC221" s="75" t="n">
        <v>1</v>
      </c>
      <c r="AD221" s="75" t="n">
        <v>0</v>
      </c>
      <c r="AE221" s="75" t="n">
        <v>0</v>
      </c>
      <c r="AF221" s="75" t="n">
        <v>0</v>
      </c>
      <c r="AG221" s="75" t="n">
        <v>0</v>
      </c>
      <c r="AH221" s="75" t="n">
        <v>0</v>
      </c>
      <c r="AI221" s="75" t="n">
        <v>1</v>
      </c>
      <c r="AJ221" s="75" t="n">
        <v>0</v>
      </c>
      <c r="AK221" s="75" t="n">
        <v>0</v>
      </c>
      <c r="AL221" s="74" t="n"/>
      <c r="AM221" s="75" t="n">
        <v>2</v>
      </c>
      <c r="AN221" s="74" t="n"/>
      <c r="AO221" s="74" t="n"/>
      <c r="AP221" s="74" t="n"/>
      <c r="AQ221" s="74" t="n"/>
      <c r="AR221" s="74" t="n"/>
      <c r="AS221" s="75" t="n">
        <v>5</v>
      </c>
      <c r="AT221" s="74" t="n"/>
      <c r="AU221" s="74" t="n"/>
      <c r="AV221" s="75" t="n">
        <v>0</v>
      </c>
      <c r="AW221" s="74" t="n"/>
      <c r="AX221" s="74" t="n"/>
      <c r="AY221" s="74" t="n"/>
      <c r="AZ221" s="74" t="n"/>
      <c r="BA221" s="74" t="n"/>
      <c r="BB221" s="75" t="n">
        <v>5</v>
      </c>
      <c r="BC221" s="74" t="n"/>
      <c r="BD221" s="75" t="n">
        <v>2</v>
      </c>
      <c r="BE221" s="75" t="n">
        <v>0</v>
      </c>
      <c r="BF221" s="75" t="n">
        <v>0</v>
      </c>
      <c r="BG221" s="75" t="n">
        <v>0</v>
      </c>
      <c r="BH221" s="74" t="n"/>
      <c r="BI221" s="74" t="n"/>
      <c r="BJ221" s="74" t="n"/>
      <c r="BK221" s="74" t="n"/>
      <c r="BL221" s="74" t="n"/>
      <c r="BM221" s="74" t="n"/>
      <c r="BN221" s="74" t="n"/>
      <c r="BO221" s="74" t="n"/>
      <c r="BP221" s="74" t="n"/>
      <c r="BQ221" s="74" t="n"/>
      <c r="BR221" s="74" t="n"/>
      <c r="BS221" s="74" t="n"/>
      <c r="BT221" s="74" t="n"/>
      <c r="BU221" s="74" t="n"/>
      <c r="BV221" s="74" t="n"/>
      <c r="BW221" s="74" t="n"/>
      <c r="BX221" s="74" t="n"/>
      <c r="BY221" s="74" t="n"/>
      <c r="BZ221" s="74" t="n"/>
      <c r="CA221" s="74" t="n"/>
      <c r="CB221" s="75" t="n">
        <v>0</v>
      </c>
      <c r="CC221" s="75" t="n">
        <v>0</v>
      </c>
      <c r="CD221" s="75" t="n">
        <v>0</v>
      </c>
      <c r="CE221" s="75" t="n">
        <v>0</v>
      </c>
      <c r="CF221" s="74" t="n"/>
      <c r="CG221" s="74" t="n"/>
      <c r="CH221" s="74" t="n"/>
      <c r="CI221" s="74" t="n"/>
      <c r="CJ221" s="74" t="n"/>
      <c r="CK221" s="75" t="n">
        <v>701853984</v>
      </c>
      <c r="CL221" s="74" t="inlineStr">
        <is>
          <t>85bd32bb-b7bb-495e-ae96-6e7443f3bc62</t>
        </is>
      </c>
      <c r="CM221" s="72" t="n">
        <v>46101.09039351852</v>
      </c>
      <c r="CN221" s="74" t="n"/>
      <c r="CO221" s="74" t="n"/>
      <c r="CP221" s="74" t="inlineStr">
        <is>
          <t>submitted_via_web</t>
        </is>
      </c>
      <c r="CQ221" s="74" t="n"/>
      <c r="CR221" s="74" t="inlineStr">
        <is>
          <t>voP5hd3TJJNzzneN7cP2D6</t>
        </is>
      </c>
      <c r="CS221" s="74" t="n"/>
      <c r="CT221" s="74" t="inlineStr">
        <is>
          <t>uuid:85bd32bb-b7bb-495e-ae96-6e7443f3bc62</t>
        </is>
      </c>
      <c r="CU221" s="75" t="n">
        <v>220</v>
      </c>
    </row>
    <row r="222">
      <c r="A222" s="72" t="n">
        <v>46101.42371987268</v>
      </c>
      <c r="B222" s="72" t="n">
        <v>46101.4290030324</v>
      </c>
      <c r="C222" s="74" t="inlineStr">
        <is>
          <t>Munir</t>
        </is>
      </c>
      <c r="D222" s="74" t="inlineStr">
        <is>
          <t>Sulawesi Selatan</t>
        </is>
      </c>
      <c r="E222" s="74" t="inlineStr">
        <is>
          <t>Maros</t>
        </is>
      </c>
      <c r="F222" s="74" t="inlineStr">
        <is>
          <t>Bantimurung</t>
        </is>
      </c>
      <c r="G222" s="74" t="inlineStr">
        <is>
          <t>BSP0309</t>
        </is>
      </c>
      <c r="H222" s="74" t="inlineStr">
        <is>
          <t>Sapi pedaging</t>
        </is>
      </c>
      <c r="I222" s="75" t="n">
        <v>1</v>
      </c>
      <c r="J222" s="75" t="n">
        <v>0</v>
      </c>
      <c r="K222" s="75" t="n">
        <v>0</v>
      </c>
      <c r="L222" s="75" t="n">
        <v>0</v>
      </c>
      <c r="M222" s="75" t="n">
        <v>0</v>
      </c>
      <c r="N222" s="75" t="n">
        <v>0</v>
      </c>
      <c r="O222" s="75" t="n">
        <v>0</v>
      </c>
      <c r="P222" s="75" t="n">
        <v>0</v>
      </c>
      <c r="Q222" s="75" t="n">
        <v>0</v>
      </c>
      <c r="R222" s="74" t="inlineStr">
        <is>
          <t>Sapi pedaging</t>
        </is>
      </c>
      <c r="S222" s="75" t="n">
        <v>1</v>
      </c>
      <c r="T222" s="75" t="n">
        <v>0</v>
      </c>
      <c r="U222" s="75" t="n">
        <v>0</v>
      </c>
      <c r="V222" s="75" t="n">
        <v>0</v>
      </c>
      <c r="W222" s="75" t="n">
        <v>0</v>
      </c>
      <c r="X222" s="75" t="n">
        <v>0</v>
      </c>
      <c r="Y222" s="75" t="n">
        <v>0</v>
      </c>
      <c r="Z222" s="75" t="n">
        <v>0</v>
      </c>
      <c r="AA222" s="75" t="n">
        <v>0</v>
      </c>
      <c r="AB222" s="74" t="inlineStr">
        <is>
          <t>Sapi pedaging</t>
        </is>
      </c>
      <c r="AC222" s="75" t="n">
        <v>1</v>
      </c>
      <c r="AD222" s="75" t="n">
        <v>0</v>
      </c>
      <c r="AE222" s="75" t="n">
        <v>0</v>
      </c>
      <c r="AF222" s="75" t="n">
        <v>0</v>
      </c>
      <c r="AG222" s="75" t="n">
        <v>0</v>
      </c>
      <c r="AH222" s="75" t="n">
        <v>0</v>
      </c>
      <c r="AI222" s="75" t="n">
        <v>0</v>
      </c>
      <c r="AJ222" s="75" t="n">
        <v>0</v>
      </c>
      <c r="AK222" s="75" t="n">
        <v>0</v>
      </c>
      <c r="AL222" s="74" t="n"/>
      <c r="AM222" s="75" t="n">
        <v>4</v>
      </c>
      <c r="AN222" s="74" t="n"/>
      <c r="AO222" s="74" t="n"/>
      <c r="AP222" s="74" t="n"/>
      <c r="AQ222" s="74" t="n"/>
      <c r="AR222" s="74" t="n"/>
      <c r="AS222" s="74" t="n"/>
      <c r="AT222" s="74" t="n"/>
      <c r="AU222" s="74" t="n"/>
      <c r="AV222" s="75" t="n">
        <v>0</v>
      </c>
      <c r="AW222" s="74" t="n"/>
      <c r="AX222" s="74" t="n"/>
      <c r="AY222" s="74" t="n"/>
      <c r="AZ222" s="74" t="n"/>
      <c r="BA222" s="74" t="n"/>
      <c r="BB222" s="74" t="n"/>
      <c r="BC222" s="74" t="n"/>
      <c r="BD222" s="75" t="n">
        <v>3</v>
      </c>
      <c r="BE222" s="75" t="n">
        <v>0</v>
      </c>
      <c r="BF222" s="75" t="n">
        <v>0</v>
      </c>
      <c r="BG222" s="75" t="n">
        <v>1</v>
      </c>
      <c r="BH222" s="74" t="n"/>
      <c r="BI222" s="74" t="n"/>
      <c r="BJ222" s="74" t="n"/>
      <c r="BK222" s="74" t="n"/>
      <c r="BL222" s="74" t="n"/>
      <c r="BM222" s="74" t="n"/>
      <c r="BN222" s="74" t="n"/>
      <c r="BO222" s="74" t="n"/>
      <c r="BP222" s="74" t="n"/>
      <c r="BQ222" s="74" t="n"/>
      <c r="BR222" s="74" t="n"/>
      <c r="BS222" s="74" t="n"/>
      <c r="BT222" s="74" t="n"/>
      <c r="BU222" s="74" t="n"/>
      <c r="BV222" s="74" t="n"/>
      <c r="BW222" s="74" t="n"/>
      <c r="BX222" s="74" t="n"/>
      <c r="BY222" s="74" t="n"/>
      <c r="BZ222" s="74" t="n"/>
      <c r="CA222" s="74" t="n"/>
      <c r="CB222" s="74" t="n"/>
      <c r="CC222" s="74" t="n"/>
      <c r="CD222" s="74" t="n"/>
      <c r="CE222" s="74" t="n"/>
      <c r="CF222" s="74" t="n"/>
      <c r="CG222" s="74" t="n"/>
      <c r="CH222" s="74" t="n"/>
      <c r="CI222" s="74" t="n"/>
      <c r="CJ222" s="74" t="n"/>
      <c r="CK222" s="75" t="n">
        <v>701856153</v>
      </c>
      <c r="CL222" s="74" t="inlineStr">
        <is>
          <t>2d871f10-7d4a-4a92-b26f-0a467b1c13ff</t>
        </is>
      </c>
      <c r="CM222" s="72" t="n">
        <v>46101.09568287037</v>
      </c>
      <c r="CN222" s="74" t="n"/>
      <c r="CO222" s="74" t="n"/>
      <c r="CP222" s="74" t="inlineStr">
        <is>
          <t>submitted_via_web</t>
        </is>
      </c>
      <c r="CQ222" s="74" t="n"/>
      <c r="CR222" s="74" t="inlineStr">
        <is>
          <t>voP5hd3TJJNzzneN7cP2D6</t>
        </is>
      </c>
      <c r="CS222" s="74" t="n"/>
      <c r="CT222" s="74" t="inlineStr">
        <is>
          <t>uuid:2d871f10-7d4a-4a92-b26f-0a467b1c13ff</t>
        </is>
      </c>
      <c r="CU222" s="75" t="n">
        <v>221</v>
      </c>
    </row>
    <row r="223">
      <c r="A223" s="72" t="n">
        <v>46101.42900363426</v>
      </c>
      <c r="B223" s="72" t="n">
        <v>46101.4310908912</v>
      </c>
      <c r="C223" s="74" t="inlineStr">
        <is>
          <t>Sabato</t>
        </is>
      </c>
      <c r="D223" s="74" t="inlineStr">
        <is>
          <t>Sulawesi Selatan</t>
        </is>
      </c>
      <c r="E223" s="74" t="inlineStr">
        <is>
          <t>Maros</t>
        </is>
      </c>
      <c r="F223" s="74" t="inlineStr">
        <is>
          <t>Tompobulu</t>
        </is>
      </c>
      <c r="G223" s="74" t="inlineStr">
        <is>
          <t>BSP0030</t>
        </is>
      </c>
      <c r="H223" s="74" t="inlineStr">
        <is>
          <t>Sapi pedaging Ayam</t>
        </is>
      </c>
      <c r="I223" s="75" t="n">
        <v>1</v>
      </c>
      <c r="J223" s="75" t="n">
        <v>0</v>
      </c>
      <c r="K223" s="75" t="n">
        <v>0</v>
      </c>
      <c r="L223" s="75" t="n">
        <v>0</v>
      </c>
      <c r="M223" s="75" t="n">
        <v>0</v>
      </c>
      <c r="N223" s="75" t="n">
        <v>0</v>
      </c>
      <c r="O223" s="75" t="n">
        <v>1</v>
      </c>
      <c r="P223" s="75" t="n">
        <v>0</v>
      </c>
      <c r="Q223" s="75" t="n">
        <v>0</v>
      </c>
      <c r="R223" s="74" t="inlineStr">
        <is>
          <t>Sapi pedaging Ayam</t>
        </is>
      </c>
      <c r="S223" s="75" t="n">
        <v>1</v>
      </c>
      <c r="T223" s="75" t="n">
        <v>0</v>
      </c>
      <c r="U223" s="75" t="n">
        <v>0</v>
      </c>
      <c r="V223" s="75" t="n">
        <v>0</v>
      </c>
      <c r="W223" s="75" t="n">
        <v>0</v>
      </c>
      <c r="X223" s="75" t="n">
        <v>0</v>
      </c>
      <c r="Y223" s="75" t="n">
        <v>1</v>
      </c>
      <c r="Z223" s="75" t="n">
        <v>0</v>
      </c>
      <c r="AA223" s="75" t="n">
        <v>0</v>
      </c>
      <c r="AB223" s="74" t="inlineStr">
        <is>
          <t>Tidak ada</t>
        </is>
      </c>
      <c r="AC223" s="75" t="n">
        <v>0</v>
      </c>
      <c r="AD223" s="75" t="n">
        <v>0</v>
      </c>
      <c r="AE223" s="75" t="n">
        <v>0</v>
      </c>
      <c r="AF223" s="75" t="n">
        <v>0</v>
      </c>
      <c r="AG223" s="75" t="n">
        <v>0</v>
      </c>
      <c r="AH223" s="75" t="n">
        <v>0</v>
      </c>
      <c r="AI223" s="75" t="n">
        <v>0</v>
      </c>
      <c r="AJ223" s="75" t="n">
        <v>0</v>
      </c>
      <c r="AK223" s="75" t="n">
        <v>1</v>
      </c>
      <c r="AL223" s="74" t="n"/>
      <c r="AM223" s="75" t="n">
        <v>1</v>
      </c>
      <c r="AN223" s="74" t="n"/>
      <c r="AO223" s="74" t="n"/>
      <c r="AP223" s="74" t="n"/>
      <c r="AQ223" s="74" t="n"/>
      <c r="AR223" s="74" t="n"/>
      <c r="AS223" s="75" t="n">
        <v>15</v>
      </c>
      <c r="AT223" s="74" t="n"/>
      <c r="AU223" s="74" t="n"/>
      <c r="AV223" s="75" t="n">
        <v>1</v>
      </c>
      <c r="AW223" s="74" t="n"/>
      <c r="AX223" s="74" t="n"/>
      <c r="AY223" s="74" t="n"/>
      <c r="AZ223" s="74" t="n"/>
      <c r="BA223" s="74" t="n"/>
      <c r="BB223" s="75" t="n">
        <v>15</v>
      </c>
      <c r="BC223" s="74" t="n"/>
      <c r="BD223" s="74" t="n"/>
      <c r="BE223" s="74" t="n"/>
      <c r="BF223" s="74" t="n"/>
      <c r="BG223" s="74" t="n"/>
      <c r="BH223" s="74" t="n"/>
      <c r="BI223" s="74" t="n"/>
      <c r="BJ223" s="74" t="n"/>
      <c r="BK223" s="74" t="n"/>
      <c r="BL223" s="74" t="n"/>
      <c r="BM223" s="74" t="n"/>
      <c r="BN223" s="74" t="n"/>
      <c r="BO223" s="74" t="n"/>
      <c r="BP223" s="74" t="n"/>
      <c r="BQ223" s="74" t="n"/>
      <c r="BR223" s="74" t="n"/>
      <c r="BS223" s="74" t="n"/>
      <c r="BT223" s="74" t="n"/>
      <c r="BU223" s="74" t="n"/>
      <c r="BV223" s="74" t="n"/>
      <c r="BW223" s="74" t="n"/>
      <c r="BX223" s="74" t="n"/>
      <c r="BY223" s="74" t="n"/>
      <c r="BZ223" s="74" t="n"/>
      <c r="CA223" s="74" t="n"/>
      <c r="CB223" s="74" t="n"/>
      <c r="CC223" s="74" t="n"/>
      <c r="CD223" s="74" t="n"/>
      <c r="CE223" s="74" t="n"/>
      <c r="CF223" s="74" t="n"/>
      <c r="CG223" s="74" t="n"/>
      <c r="CH223" s="74" t="n"/>
      <c r="CI223" s="74" t="n"/>
      <c r="CJ223" s="74" t="n"/>
      <c r="CK223" s="75" t="n">
        <v>701857057</v>
      </c>
      <c r="CL223" s="74" t="inlineStr">
        <is>
          <t>a5c4c25a-eaae-43c1-bec6-1873868eefb1</t>
        </is>
      </c>
      <c r="CM223" s="72" t="n">
        <v>46101.09777777778</v>
      </c>
      <c r="CN223" s="74" t="n"/>
      <c r="CO223" s="74" t="n"/>
      <c r="CP223" s="74" t="inlineStr">
        <is>
          <t>submitted_via_web</t>
        </is>
      </c>
      <c r="CQ223" s="74" t="n"/>
      <c r="CR223" s="74" t="inlineStr">
        <is>
          <t>voP5hd3TJJNzzneN7cP2D6</t>
        </is>
      </c>
      <c r="CS223" s="74" t="n"/>
      <c r="CT223" s="74" t="inlineStr">
        <is>
          <t>uuid:a5c4c25a-eaae-43c1-bec6-1873868eefb1</t>
        </is>
      </c>
      <c r="CU223" s="75" t="n">
        <v>222</v>
      </c>
    </row>
    <row r="224">
      <c r="A224" s="72" t="n">
        <v>46101.43109116898</v>
      </c>
      <c r="B224" s="72" t="n">
        <v>46101.43412996528</v>
      </c>
      <c r="C224" s="74" t="inlineStr">
        <is>
          <t>Haeruddin</t>
        </is>
      </c>
      <c r="D224" s="74" t="inlineStr">
        <is>
          <t>Sulawesi Selatan</t>
        </is>
      </c>
      <c r="E224" s="74" t="inlineStr">
        <is>
          <t>Pangkep</t>
        </is>
      </c>
      <c r="F224" s="74" t="inlineStr">
        <is>
          <t>Minasatene</t>
        </is>
      </c>
      <c r="G224" s="74" t="inlineStr">
        <is>
          <t>RAP0083</t>
        </is>
      </c>
      <c r="H224" s="74" t="inlineStr">
        <is>
          <t>Sapi pedaging</t>
        </is>
      </c>
      <c r="I224" s="75" t="n">
        <v>1</v>
      </c>
      <c r="J224" s="75" t="n">
        <v>0</v>
      </c>
      <c r="K224" s="75" t="n">
        <v>0</v>
      </c>
      <c r="L224" s="75" t="n">
        <v>0</v>
      </c>
      <c r="M224" s="75" t="n">
        <v>0</v>
      </c>
      <c r="N224" s="75" t="n">
        <v>0</v>
      </c>
      <c r="O224" s="75" t="n">
        <v>0</v>
      </c>
      <c r="P224" s="75" t="n">
        <v>0</v>
      </c>
      <c r="Q224" s="75" t="n">
        <v>0</v>
      </c>
      <c r="R224" s="74" t="inlineStr">
        <is>
          <t>Sapi pedaging</t>
        </is>
      </c>
      <c r="S224" s="75" t="n">
        <v>1</v>
      </c>
      <c r="T224" s="75" t="n">
        <v>0</v>
      </c>
      <c r="U224" s="75" t="n">
        <v>0</v>
      </c>
      <c r="V224" s="75" t="n">
        <v>0</v>
      </c>
      <c r="W224" s="75" t="n">
        <v>0</v>
      </c>
      <c r="X224" s="75" t="n">
        <v>0</v>
      </c>
      <c r="Y224" s="75" t="n">
        <v>0</v>
      </c>
      <c r="Z224" s="75" t="n">
        <v>0</v>
      </c>
      <c r="AA224" s="75" t="n">
        <v>0</v>
      </c>
      <c r="AB224" s="74" t="inlineStr">
        <is>
          <t>Tidak ada</t>
        </is>
      </c>
      <c r="AC224" s="75" t="n">
        <v>0</v>
      </c>
      <c r="AD224" s="75" t="n">
        <v>0</v>
      </c>
      <c r="AE224" s="75" t="n">
        <v>0</v>
      </c>
      <c r="AF224" s="75" t="n">
        <v>0</v>
      </c>
      <c r="AG224" s="75" t="n">
        <v>0</v>
      </c>
      <c r="AH224" s="75" t="n">
        <v>0</v>
      </c>
      <c r="AI224" s="75" t="n">
        <v>0</v>
      </c>
      <c r="AJ224" s="75" t="n">
        <v>0</v>
      </c>
      <c r="AK224" s="75" t="n">
        <v>1</v>
      </c>
      <c r="AL224" s="74" t="n"/>
      <c r="AM224" s="75" t="n">
        <v>4</v>
      </c>
      <c r="AN224" s="74" t="n"/>
      <c r="AO224" s="74" t="n"/>
      <c r="AP224" s="74" t="n"/>
      <c r="AQ224" s="74" t="n"/>
      <c r="AR224" s="74" t="n"/>
      <c r="AS224" s="74" t="n"/>
      <c r="AT224" s="74" t="n"/>
      <c r="AU224" s="74" t="n"/>
      <c r="AV224" s="75" t="n">
        <v>4</v>
      </c>
      <c r="AW224" s="74" t="n"/>
      <c r="AX224" s="74" t="n"/>
      <c r="AY224" s="74" t="n"/>
      <c r="AZ224" s="74" t="n"/>
      <c r="BA224" s="74" t="n"/>
      <c r="BB224" s="74" t="n"/>
      <c r="BC224" s="74" t="n"/>
      <c r="BD224" s="74" t="n"/>
      <c r="BE224" s="74" t="n"/>
      <c r="BF224" s="74" t="n"/>
      <c r="BG224" s="74" t="n"/>
      <c r="BH224" s="74" t="n"/>
      <c r="BI224" s="74" t="n"/>
      <c r="BJ224" s="74" t="n"/>
      <c r="BK224" s="74" t="n"/>
      <c r="BL224" s="74" t="n"/>
      <c r="BM224" s="74" t="n"/>
      <c r="BN224" s="74" t="n"/>
      <c r="BO224" s="74" t="n"/>
      <c r="BP224" s="74" t="n"/>
      <c r="BQ224" s="74" t="n"/>
      <c r="BR224" s="74" t="n"/>
      <c r="BS224" s="74" t="n"/>
      <c r="BT224" s="74" t="n"/>
      <c r="BU224" s="74" t="n"/>
      <c r="BV224" s="74" t="n"/>
      <c r="BW224" s="74" t="n"/>
      <c r="BX224" s="74" t="n"/>
      <c r="BY224" s="74" t="n"/>
      <c r="BZ224" s="74" t="n"/>
      <c r="CA224" s="74" t="n"/>
      <c r="CB224" s="74" t="n"/>
      <c r="CC224" s="74" t="n"/>
      <c r="CD224" s="74" t="n"/>
      <c r="CE224" s="74" t="n"/>
      <c r="CF224" s="74" t="n"/>
      <c r="CG224" s="74" t="n"/>
      <c r="CH224" s="74" t="n"/>
      <c r="CI224" s="74" t="n"/>
      <c r="CJ224" s="74" t="n"/>
      <c r="CK224" s="75" t="n">
        <v>701858129</v>
      </c>
      <c r="CL224" s="74" t="inlineStr">
        <is>
          <t>74e8c6a1-186b-4783-a341-a1d80666f7cf</t>
        </is>
      </c>
      <c r="CM224" s="72" t="n">
        <v>46101.10082175926</v>
      </c>
      <c r="CN224" s="74" t="n"/>
      <c r="CO224" s="74" t="n"/>
      <c r="CP224" s="74" t="inlineStr">
        <is>
          <t>submitted_via_web</t>
        </is>
      </c>
      <c r="CQ224" s="74" t="n"/>
      <c r="CR224" s="74" t="inlineStr">
        <is>
          <t>voP5hd3TJJNzzneN7cP2D6</t>
        </is>
      </c>
      <c r="CS224" s="74" t="n"/>
      <c r="CT224" s="74" t="inlineStr">
        <is>
          <t>uuid:74e8c6a1-186b-4783-a341-a1d80666f7cf</t>
        </is>
      </c>
      <c r="CU224" s="75" t="n">
        <v>223</v>
      </c>
    </row>
    <row r="225">
      <c r="A225" s="72" t="n">
        <v>46101.43413030093</v>
      </c>
      <c r="B225" s="72" t="n">
        <v>46101.44050994213</v>
      </c>
      <c r="C225" s="74" t="inlineStr">
        <is>
          <t>Zulkifli Lambali (Alan)</t>
        </is>
      </c>
      <c r="D225" s="74" t="inlineStr">
        <is>
          <t>Sulawesi Selatan</t>
        </is>
      </c>
      <c r="E225" s="74" t="inlineStr">
        <is>
          <t>Maros</t>
        </is>
      </c>
      <c r="F225" s="74" t="inlineStr">
        <is>
          <t>Tanralili</t>
        </is>
      </c>
      <c r="G225" s="74" t="inlineStr">
        <is>
          <t>RAP0113</t>
        </is>
      </c>
      <c r="H225" s="74" t="inlineStr">
        <is>
          <t>Sapi pedaging Ayam Unggas lainnya</t>
        </is>
      </c>
      <c r="I225" s="75" t="n">
        <v>1</v>
      </c>
      <c r="J225" s="75" t="n">
        <v>0</v>
      </c>
      <c r="K225" s="75" t="n">
        <v>0</v>
      </c>
      <c r="L225" s="75" t="n">
        <v>0</v>
      </c>
      <c r="M225" s="75" t="n">
        <v>0</v>
      </c>
      <c r="N225" s="75" t="n">
        <v>0</v>
      </c>
      <c r="O225" s="75" t="n">
        <v>1</v>
      </c>
      <c r="P225" s="75" t="n">
        <v>1</v>
      </c>
      <c r="Q225" s="75" t="n">
        <v>0</v>
      </c>
      <c r="R225" s="74" t="inlineStr">
        <is>
          <t>Sapi pedaging Ayam Unggas lainnya</t>
        </is>
      </c>
      <c r="S225" s="75" t="n">
        <v>1</v>
      </c>
      <c r="T225" s="75" t="n">
        <v>0</v>
      </c>
      <c r="U225" s="75" t="n">
        <v>0</v>
      </c>
      <c r="V225" s="75" t="n">
        <v>0</v>
      </c>
      <c r="W225" s="75" t="n">
        <v>0</v>
      </c>
      <c r="X225" s="75" t="n">
        <v>0</v>
      </c>
      <c r="Y225" s="75" t="n">
        <v>1</v>
      </c>
      <c r="Z225" s="75" t="n">
        <v>1</v>
      </c>
      <c r="AA225" s="75" t="n">
        <v>0</v>
      </c>
      <c r="AB225" s="74" t="inlineStr">
        <is>
          <t>Ayam Unggas lainnya</t>
        </is>
      </c>
      <c r="AC225" s="75" t="n">
        <v>0</v>
      </c>
      <c r="AD225" s="75" t="n">
        <v>0</v>
      </c>
      <c r="AE225" s="75" t="n">
        <v>0</v>
      </c>
      <c r="AF225" s="75" t="n">
        <v>0</v>
      </c>
      <c r="AG225" s="75" t="n">
        <v>0</v>
      </c>
      <c r="AH225" s="75" t="n">
        <v>0</v>
      </c>
      <c r="AI225" s="75" t="n">
        <v>1</v>
      </c>
      <c r="AJ225" s="75" t="n">
        <v>1</v>
      </c>
      <c r="AK225" s="75" t="n">
        <v>0</v>
      </c>
      <c r="AL225" s="74" t="n"/>
      <c r="AM225" s="75" t="n">
        <v>10</v>
      </c>
      <c r="AN225" s="74" t="n"/>
      <c r="AO225" s="74" t="n"/>
      <c r="AP225" s="74" t="n"/>
      <c r="AQ225" s="74" t="n"/>
      <c r="AR225" s="74" t="n"/>
      <c r="AS225" s="75" t="n">
        <v>30</v>
      </c>
      <c r="AT225" s="75" t="n">
        <v>10</v>
      </c>
      <c r="AU225" s="74" t="n"/>
      <c r="AV225" s="75" t="n">
        <v>10</v>
      </c>
      <c r="AW225" s="74" t="n"/>
      <c r="AX225" s="74" t="n"/>
      <c r="AY225" s="74" t="n"/>
      <c r="AZ225" s="74" t="n"/>
      <c r="BA225" s="74" t="n"/>
      <c r="BB225" s="75" t="n">
        <v>60</v>
      </c>
      <c r="BC225" s="75" t="n">
        <v>10</v>
      </c>
      <c r="BD225" s="74" t="n"/>
      <c r="BE225" s="74" t="n"/>
      <c r="BF225" s="74" t="n"/>
      <c r="BG225" s="74" t="n"/>
      <c r="BH225" s="74" t="n"/>
      <c r="BI225" s="74" t="n"/>
      <c r="BJ225" s="74" t="n"/>
      <c r="BK225" s="74" t="n"/>
      <c r="BL225" s="74" t="n"/>
      <c r="BM225" s="74" t="n"/>
      <c r="BN225" s="74" t="n"/>
      <c r="BO225" s="74" t="n"/>
      <c r="BP225" s="74" t="n"/>
      <c r="BQ225" s="74" t="n"/>
      <c r="BR225" s="74" t="n"/>
      <c r="BS225" s="74" t="n"/>
      <c r="BT225" s="74" t="n"/>
      <c r="BU225" s="74" t="n"/>
      <c r="BV225" s="74" t="n"/>
      <c r="BW225" s="74" t="n"/>
      <c r="BX225" s="74" t="n"/>
      <c r="BY225" s="74" t="n"/>
      <c r="BZ225" s="74" t="n"/>
      <c r="CA225" s="74" t="n"/>
      <c r="CB225" s="75" t="n">
        <v>0</v>
      </c>
      <c r="CC225" s="75" t="n">
        <v>0</v>
      </c>
      <c r="CD225" s="75" t="n">
        <v>0</v>
      </c>
      <c r="CE225" s="75" t="n">
        <v>40</v>
      </c>
      <c r="CF225" s="75" t="n">
        <v>0</v>
      </c>
      <c r="CG225" s="75" t="n">
        <v>0</v>
      </c>
      <c r="CH225" s="75" t="n">
        <v>0</v>
      </c>
      <c r="CI225" s="75" t="n">
        <v>0</v>
      </c>
      <c r="CJ225" s="74" t="n"/>
      <c r="CK225" s="75" t="n">
        <v>701860686</v>
      </c>
      <c r="CL225" s="74" t="inlineStr">
        <is>
          <t>1825c909-94dd-47fe-aa7a-4d39620aeb6e</t>
        </is>
      </c>
      <c r="CM225" s="72" t="n">
        <v>46101.1071875</v>
      </c>
      <c r="CN225" s="74" t="n"/>
      <c r="CO225" s="74" t="n"/>
      <c r="CP225" s="74" t="inlineStr">
        <is>
          <t>submitted_via_web</t>
        </is>
      </c>
      <c r="CQ225" s="74" t="n"/>
      <c r="CR225" s="74" t="inlineStr">
        <is>
          <t>voP5hd3TJJNzzneN7cP2D6</t>
        </is>
      </c>
      <c r="CS225" s="74" t="n"/>
      <c r="CT225" s="74" t="inlineStr">
        <is>
          <t>uuid:1825c909-94dd-47fe-aa7a-4d39620aeb6e</t>
        </is>
      </c>
      <c r="CU225" s="75" t="n">
        <v>224</v>
      </c>
    </row>
    <row r="226">
      <c r="A226" s="72" t="n">
        <v>46101.44051045139</v>
      </c>
      <c r="B226" s="72" t="n">
        <v>46101.44805425926</v>
      </c>
      <c r="C226" s="74" t="inlineStr">
        <is>
          <t>Basir</t>
        </is>
      </c>
      <c r="D226" s="74" t="inlineStr">
        <is>
          <t>Sulawesi Selatan</t>
        </is>
      </c>
      <c r="E226" s="74" t="inlineStr">
        <is>
          <t>Maros</t>
        </is>
      </c>
      <c r="F226" s="74" t="inlineStr">
        <is>
          <t>Bantimurung</t>
        </is>
      </c>
      <c r="G226" s="74" t="inlineStr">
        <is>
          <t>BSP0312</t>
        </is>
      </c>
      <c r="H226" s="74" t="inlineStr">
        <is>
          <t>Sapi pedaging Ayam</t>
        </is>
      </c>
      <c r="I226" s="75" t="n">
        <v>1</v>
      </c>
      <c r="J226" s="75" t="n">
        <v>0</v>
      </c>
      <c r="K226" s="75" t="n">
        <v>0</v>
      </c>
      <c r="L226" s="75" t="n">
        <v>0</v>
      </c>
      <c r="M226" s="75" t="n">
        <v>0</v>
      </c>
      <c r="N226" s="75" t="n">
        <v>0</v>
      </c>
      <c r="O226" s="75" t="n">
        <v>1</v>
      </c>
      <c r="P226" s="75" t="n">
        <v>0</v>
      </c>
      <c r="Q226" s="75" t="n">
        <v>0</v>
      </c>
      <c r="R226" s="74" t="inlineStr">
        <is>
          <t>Tidak ada</t>
        </is>
      </c>
      <c r="S226" s="75" t="n">
        <v>0</v>
      </c>
      <c r="T226" s="75" t="n">
        <v>0</v>
      </c>
      <c r="U226" s="75" t="n">
        <v>0</v>
      </c>
      <c r="V226" s="75" t="n">
        <v>0</v>
      </c>
      <c r="W226" s="75" t="n">
        <v>0</v>
      </c>
      <c r="X226" s="75" t="n">
        <v>0</v>
      </c>
      <c r="Y226" s="75" t="n">
        <v>0</v>
      </c>
      <c r="Z226" s="75" t="n">
        <v>0</v>
      </c>
      <c r="AA226" s="75" t="n">
        <v>1</v>
      </c>
      <c r="AB226" s="74" t="inlineStr">
        <is>
          <t>Sapi pedaging Ayam</t>
        </is>
      </c>
      <c r="AC226" s="75" t="n">
        <v>1</v>
      </c>
      <c r="AD226" s="75" t="n">
        <v>0</v>
      </c>
      <c r="AE226" s="75" t="n">
        <v>0</v>
      </c>
      <c r="AF226" s="75" t="n">
        <v>0</v>
      </c>
      <c r="AG226" s="75" t="n">
        <v>0</v>
      </c>
      <c r="AH226" s="75" t="n">
        <v>0</v>
      </c>
      <c r="AI226" s="75" t="n">
        <v>1</v>
      </c>
      <c r="AJ226" s="75" t="n">
        <v>0</v>
      </c>
      <c r="AK226" s="75" t="n">
        <v>0</v>
      </c>
      <c r="AL226" s="74" t="n"/>
      <c r="AM226" s="75" t="n">
        <v>7</v>
      </c>
      <c r="AN226" s="74" t="n"/>
      <c r="AO226" s="74" t="n"/>
      <c r="AP226" s="74" t="n"/>
      <c r="AQ226" s="74" t="n"/>
      <c r="AR226" s="74" t="n"/>
      <c r="AS226" s="75" t="n">
        <v>10</v>
      </c>
      <c r="AT226" s="74" t="n"/>
      <c r="AU226" s="74" t="n"/>
      <c r="AV226" s="74" t="n"/>
      <c r="AW226" s="74" t="n"/>
      <c r="AX226" s="74" t="n"/>
      <c r="AY226" s="74" t="n"/>
      <c r="AZ226" s="74" t="n"/>
      <c r="BA226" s="74" t="n"/>
      <c r="BB226" s="74" t="n"/>
      <c r="BC226" s="74" t="n"/>
      <c r="BD226" s="75" t="n">
        <v>5</v>
      </c>
      <c r="BE226" s="75" t="n">
        <v>0</v>
      </c>
      <c r="BF226" s="75" t="n">
        <v>0</v>
      </c>
      <c r="BG226" s="75" t="n">
        <v>0</v>
      </c>
      <c r="BH226" s="74" t="n"/>
      <c r="BI226" s="74" t="n"/>
      <c r="BJ226" s="74" t="n"/>
      <c r="BK226" s="74" t="n"/>
      <c r="BL226" s="74" t="n"/>
      <c r="BM226" s="74" t="n"/>
      <c r="BN226" s="74" t="n"/>
      <c r="BO226" s="74" t="n"/>
      <c r="BP226" s="74" t="n"/>
      <c r="BQ226" s="74" t="n"/>
      <c r="BR226" s="74" t="n"/>
      <c r="BS226" s="74" t="n"/>
      <c r="BT226" s="74" t="n"/>
      <c r="BU226" s="74" t="n"/>
      <c r="BV226" s="74" t="n"/>
      <c r="BW226" s="74" t="n"/>
      <c r="BX226" s="74" t="n"/>
      <c r="BY226" s="74" t="n"/>
      <c r="BZ226" s="74" t="n"/>
      <c r="CA226" s="74" t="n"/>
      <c r="CB226" s="75" t="n">
        <v>0</v>
      </c>
      <c r="CC226" s="75" t="n">
        <v>0</v>
      </c>
      <c r="CD226" s="75" t="n">
        <v>0</v>
      </c>
      <c r="CE226" s="75" t="n">
        <v>0</v>
      </c>
      <c r="CF226" s="74" t="n"/>
      <c r="CG226" s="74" t="n"/>
      <c r="CH226" s="74" t="n"/>
      <c r="CI226" s="74" t="n"/>
      <c r="CJ226" s="74" t="n"/>
      <c r="CK226" s="75" t="n">
        <v>701863762</v>
      </c>
      <c r="CL226" s="74" t="inlineStr">
        <is>
          <t>61f14fc6-02f6-4da5-8e87-2d48226db877</t>
        </is>
      </c>
      <c r="CM226" s="72" t="n">
        <v>46101.1147337963</v>
      </c>
      <c r="CN226" s="74" t="n"/>
      <c r="CO226" s="74" t="n"/>
      <c r="CP226" s="74" t="inlineStr">
        <is>
          <t>submitted_via_web</t>
        </is>
      </c>
      <c r="CQ226" s="74" t="n"/>
      <c r="CR226" s="74" t="inlineStr">
        <is>
          <t>voP5hd3TJJNzzneN7cP2D6</t>
        </is>
      </c>
      <c r="CS226" s="74" t="n"/>
      <c r="CT226" s="74" t="inlineStr">
        <is>
          <t>uuid:61f14fc6-02f6-4da5-8e87-2d48226db877</t>
        </is>
      </c>
      <c r="CU226" s="75" t="n">
        <v>225</v>
      </c>
    </row>
    <row r="227">
      <c r="A227" s="72" t="n">
        <v>46101.44805493056</v>
      </c>
      <c r="B227" s="72" t="n">
        <v>46101.45144806713</v>
      </c>
      <c r="C227" s="74" t="inlineStr">
        <is>
          <t>Abdul Rahman</t>
        </is>
      </c>
      <c r="D227" s="74" t="inlineStr">
        <is>
          <t>Sulawesi Selatan</t>
        </is>
      </c>
      <c r="E227" s="74" t="inlineStr">
        <is>
          <t>Maros</t>
        </is>
      </c>
      <c r="F227" s="74" t="inlineStr">
        <is>
          <t>Tanralili</t>
        </is>
      </c>
      <c r="G227" s="74" t="inlineStr">
        <is>
          <t>BSP0349</t>
        </is>
      </c>
      <c r="H227" s="74" t="inlineStr">
        <is>
          <t>Sapi pedaging Ayam</t>
        </is>
      </c>
      <c r="I227" s="75" t="n">
        <v>1</v>
      </c>
      <c r="J227" s="75" t="n">
        <v>0</v>
      </c>
      <c r="K227" s="75" t="n">
        <v>0</v>
      </c>
      <c r="L227" s="75" t="n">
        <v>0</v>
      </c>
      <c r="M227" s="75" t="n">
        <v>0</v>
      </c>
      <c r="N227" s="75" t="n">
        <v>0</v>
      </c>
      <c r="O227" s="75" t="n">
        <v>1</v>
      </c>
      <c r="P227" s="75" t="n">
        <v>0</v>
      </c>
      <c r="Q227" s="75" t="n">
        <v>0</v>
      </c>
      <c r="R227" s="74" t="inlineStr">
        <is>
          <t>Sapi pedaging Ayam</t>
        </is>
      </c>
      <c r="S227" s="75" t="n">
        <v>1</v>
      </c>
      <c r="T227" s="75" t="n">
        <v>0</v>
      </c>
      <c r="U227" s="75" t="n">
        <v>0</v>
      </c>
      <c r="V227" s="75" t="n">
        <v>0</v>
      </c>
      <c r="W227" s="75" t="n">
        <v>0</v>
      </c>
      <c r="X227" s="75" t="n">
        <v>0</v>
      </c>
      <c r="Y227" s="75" t="n">
        <v>1</v>
      </c>
      <c r="Z227" s="75" t="n">
        <v>0</v>
      </c>
      <c r="AA227" s="75" t="n">
        <v>0</v>
      </c>
      <c r="AB227" s="74" t="inlineStr">
        <is>
          <t>Sapi pedaging Ayam</t>
        </is>
      </c>
      <c r="AC227" s="75" t="n">
        <v>1</v>
      </c>
      <c r="AD227" s="75" t="n">
        <v>0</v>
      </c>
      <c r="AE227" s="75" t="n">
        <v>0</v>
      </c>
      <c r="AF227" s="75" t="n">
        <v>0</v>
      </c>
      <c r="AG227" s="75" t="n">
        <v>0</v>
      </c>
      <c r="AH227" s="75" t="n">
        <v>0</v>
      </c>
      <c r="AI227" s="75" t="n">
        <v>1</v>
      </c>
      <c r="AJ227" s="75" t="n">
        <v>0</v>
      </c>
      <c r="AK227" s="75" t="n">
        <v>0</v>
      </c>
      <c r="AL227" s="74" t="n"/>
      <c r="AM227" s="75" t="n">
        <v>5</v>
      </c>
      <c r="AN227" s="74" t="n"/>
      <c r="AO227" s="74" t="n"/>
      <c r="AP227" s="74" t="n"/>
      <c r="AQ227" s="74" t="n"/>
      <c r="AR227" s="74" t="n"/>
      <c r="AS227" s="75" t="n">
        <v>12</v>
      </c>
      <c r="AT227" s="74" t="n"/>
      <c r="AU227" s="74" t="n"/>
      <c r="AV227" s="75" t="n">
        <v>2</v>
      </c>
      <c r="AW227" s="74" t="n"/>
      <c r="AX227" s="74" t="n"/>
      <c r="AY227" s="74" t="n"/>
      <c r="AZ227" s="74" t="n"/>
      <c r="BA227" s="74" t="n"/>
      <c r="BB227" s="75" t="n">
        <v>7</v>
      </c>
      <c r="BC227" s="74" t="n"/>
      <c r="BD227" s="75" t="n">
        <v>2</v>
      </c>
      <c r="BE227" s="75" t="n">
        <v>0</v>
      </c>
      <c r="BF227" s="75" t="n">
        <v>1</v>
      </c>
      <c r="BG227" s="75" t="n">
        <v>2</v>
      </c>
      <c r="BH227" s="74" t="n"/>
      <c r="BI227" s="74" t="n"/>
      <c r="BJ227" s="74" t="n"/>
      <c r="BK227" s="74" t="n"/>
      <c r="BL227" s="74" t="n"/>
      <c r="BM227" s="74" t="n"/>
      <c r="BN227" s="74" t="n"/>
      <c r="BO227" s="74" t="n"/>
      <c r="BP227" s="74" t="n"/>
      <c r="BQ227" s="74" t="n"/>
      <c r="BR227" s="74" t="n"/>
      <c r="BS227" s="74" t="n"/>
      <c r="BT227" s="74" t="n"/>
      <c r="BU227" s="74" t="n"/>
      <c r="BV227" s="74" t="n"/>
      <c r="BW227" s="74" t="n"/>
      <c r="BX227" s="74" t="n"/>
      <c r="BY227" s="74" t="n"/>
      <c r="BZ227" s="74" t="n"/>
      <c r="CA227" s="74" t="n"/>
      <c r="CB227" s="75" t="n">
        <v>0</v>
      </c>
      <c r="CC227" s="75" t="n">
        <v>0</v>
      </c>
      <c r="CD227" s="75" t="n">
        <v>0</v>
      </c>
      <c r="CE227" s="75" t="n">
        <v>2</v>
      </c>
      <c r="CF227" s="74" t="n"/>
      <c r="CG227" s="74" t="n"/>
      <c r="CH227" s="74" t="n"/>
      <c r="CI227" s="74" t="n"/>
      <c r="CJ227" s="74" t="n"/>
      <c r="CK227" s="75" t="n">
        <v>701864898</v>
      </c>
      <c r="CL227" s="74" t="inlineStr">
        <is>
          <t>e9d2ed65-fc3c-4d6a-a5ca-6d7eff65d6ce</t>
        </is>
      </c>
      <c r="CM227" s="72" t="n">
        <v>46101.118125</v>
      </c>
      <c r="CN227" s="74" t="n"/>
      <c r="CO227" s="74" t="n"/>
      <c r="CP227" s="74" t="inlineStr">
        <is>
          <t>submitted_via_web</t>
        </is>
      </c>
      <c r="CQ227" s="74" t="n"/>
      <c r="CR227" s="74" t="inlineStr">
        <is>
          <t>voP5hd3TJJNzzneN7cP2D6</t>
        </is>
      </c>
      <c r="CS227" s="74" t="n"/>
      <c r="CT227" s="74" t="inlineStr">
        <is>
          <t>uuid:e9d2ed65-fc3c-4d6a-a5ca-6d7eff65d6ce</t>
        </is>
      </c>
      <c r="CU227" s="75" t="n">
        <v>226</v>
      </c>
    </row>
    <row r="228">
      <c r="A228" s="72" t="n">
        <v>46101.45144862268</v>
      </c>
      <c r="B228" s="72" t="n">
        <v>46101.47163045139</v>
      </c>
      <c r="C228" s="74" t="inlineStr">
        <is>
          <t>Salama</t>
        </is>
      </c>
      <c r="D228" s="74" t="inlineStr">
        <is>
          <t>Sulawesi Selatan</t>
        </is>
      </c>
      <c r="E228" s="74" t="inlineStr">
        <is>
          <t>Maros</t>
        </is>
      </c>
      <c r="F228" s="74" t="inlineStr">
        <is>
          <t>Tompobulu</t>
        </is>
      </c>
      <c r="G228" s="74" t="inlineStr">
        <is>
          <t>BSP0063</t>
        </is>
      </c>
      <c r="H228" s="74" t="inlineStr">
        <is>
          <t>Sapi pedaging Ayam</t>
        </is>
      </c>
      <c r="I228" s="75" t="n">
        <v>1</v>
      </c>
      <c r="J228" s="75" t="n">
        <v>0</v>
      </c>
      <c r="K228" s="75" t="n">
        <v>0</v>
      </c>
      <c r="L228" s="75" t="n">
        <v>0</v>
      </c>
      <c r="M228" s="75" t="n">
        <v>0</v>
      </c>
      <c r="N228" s="75" t="n">
        <v>0</v>
      </c>
      <c r="O228" s="75" t="n">
        <v>1</v>
      </c>
      <c r="P228" s="75" t="n">
        <v>0</v>
      </c>
      <c r="Q228" s="75" t="n">
        <v>0</v>
      </c>
      <c r="R228" s="74" t="inlineStr">
        <is>
          <t>Tidak ada</t>
        </is>
      </c>
      <c r="S228" s="75" t="n">
        <v>0</v>
      </c>
      <c r="T228" s="75" t="n">
        <v>0</v>
      </c>
      <c r="U228" s="75" t="n">
        <v>0</v>
      </c>
      <c r="V228" s="75" t="n">
        <v>0</v>
      </c>
      <c r="W228" s="75" t="n">
        <v>0</v>
      </c>
      <c r="X228" s="75" t="n">
        <v>0</v>
      </c>
      <c r="Y228" s="75" t="n">
        <v>0</v>
      </c>
      <c r="Z228" s="75" t="n">
        <v>0</v>
      </c>
      <c r="AA228" s="75" t="n">
        <v>1</v>
      </c>
      <c r="AB228" s="74" t="inlineStr">
        <is>
          <t>Tidak ada</t>
        </is>
      </c>
      <c r="AC228" s="75" t="n">
        <v>0</v>
      </c>
      <c r="AD228" s="75" t="n">
        <v>0</v>
      </c>
      <c r="AE228" s="75" t="n">
        <v>0</v>
      </c>
      <c r="AF228" s="75" t="n">
        <v>0</v>
      </c>
      <c r="AG228" s="75" t="n">
        <v>0</v>
      </c>
      <c r="AH228" s="75" t="n">
        <v>0</v>
      </c>
      <c r="AI228" s="75" t="n">
        <v>0</v>
      </c>
      <c r="AJ228" s="75" t="n">
        <v>0</v>
      </c>
      <c r="AK228" s="75" t="n">
        <v>1</v>
      </c>
      <c r="AL228" s="74" t="n"/>
      <c r="AM228" s="75" t="n">
        <v>7</v>
      </c>
      <c r="AN228" s="74" t="n"/>
      <c r="AO228" s="74" t="n"/>
      <c r="AP228" s="74" t="n"/>
      <c r="AQ228" s="74" t="n"/>
      <c r="AR228" s="74" t="n"/>
      <c r="AS228" s="75" t="n">
        <v>10</v>
      </c>
      <c r="AT228" s="74" t="n"/>
      <c r="AU228" s="74" t="n"/>
      <c r="AV228" s="74" t="n"/>
      <c r="AW228" s="74" t="n"/>
      <c r="AX228" s="74" t="n"/>
      <c r="AY228" s="74" t="n"/>
      <c r="AZ228" s="74" t="n"/>
      <c r="BA228" s="74" t="n"/>
      <c r="BB228" s="74" t="n"/>
      <c r="BC228" s="74" t="n"/>
      <c r="BD228" s="74" t="n"/>
      <c r="BE228" s="74" t="n"/>
      <c r="BF228" s="74" t="n"/>
      <c r="BG228" s="74" t="n"/>
      <c r="BH228" s="74" t="n"/>
      <c r="BI228" s="74" t="n"/>
      <c r="BJ228" s="74" t="n"/>
      <c r="BK228" s="74" t="n"/>
      <c r="BL228" s="74" t="n"/>
      <c r="BM228" s="74" t="n"/>
      <c r="BN228" s="74" t="n"/>
      <c r="BO228" s="74" t="n"/>
      <c r="BP228" s="74" t="n"/>
      <c r="BQ228" s="74" t="n"/>
      <c r="BR228" s="74" t="n"/>
      <c r="BS228" s="74" t="n"/>
      <c r="BT228" s="74" t="n"/>
      <c r="BU228" s="74" t="n"/>
      <c r="BV228" s="74" t="n"/>
      <c r="BW228" s="74" t="n"/>
      <c r="BX228" s="74" t="n"/>
      <c r="BY228" s="74" t="n"/>
      <c r="BZ228" s="74" t="n"/>
      <c r="CA228" s="74" t="n"/>
      <c r="CB228" s="74" t="n"/>
      <c r="CC228" s="74" t="n"/>
      <c r="CD228" s="74" t="n"/>
      <c r="CE228" s="74" t="n"/>
      <c r="CF228" s="74" t="n"/>
      <c r="CG228" s="74" t="n"/>
      <c r="CH228" s="74" t="n"/>
      <c r="CI228" s="74" t="n"/>
      <c r="CJ228" s="74" t="n"/>
      <c r="CK228" s="75" t="n">
        <v>701872860</v>
      </c>
      <c r="CL228" s="74" t="inlineStr">
        <is>
          <t>bb22c560-4023-4557-9606-78deabfc006c</t>
        </is>
      </c>
      <c r="CM228" s="72" t="n">
        <v>46101.13835648148</v>
      </c>
      <c r="CN228" s="74" t="n"/>
      <c r="CO228" s="74" t="n"/>
      <c r="CP228" s="74" t="inlineStr">
        <is>
          <t>submitted_via_web</t>
        </is>
      </c>
      <c r="CQ228" s="74" t="n"/>
      <c r="CR228" s="74" t="inlineStr">
        <is>
          <t>voP5hd3TJJNzzneN7cP2D6</t>
        </is>
      </c>
      <c r="CS228" s="74" t="n"/>
      <c r="CT228" s="74" t="inlineStr">
        <is>
          <t>uuid:bb22c560-4023-4557-9606-78deabfc006c</t>
        </is>
      </c>
      <c r="CU228" s="75" t="n">
        <v>227</v>
      </c>
    </row>
    <row r="229">
      <c r="A229" s="72" t="n">
        <v>46101.47163086806</v>
      </c>
      <c r="B229" s="72" t="n">
        <v>46101.47393609954</v>
      </c>
      <c r="C229" s="74" t="inlineStr">
        <is>
          <t>Baharuddin M</t>
        </is>
      </c>
      <c r="D229" s="74" t="inlineStr">
        <is>
          <t>Sulawesi Selatan</t>
        </is>
      </c>
      <c r="E229" s="74" t="inlineStr">
        <is>
          <t>Maros</t>
        </is>
      </c>
      <c r="F229" s="74" t="inlineStr">
        <is>
          <t>Tompobulu</t>
        </is>
      </c>
      <c r="G229" s="74" t="inlineStr">
        <is>
          <t>BSP0045</t>
        </is>
      </c>
      <c r="H229" s="74" t="inlineStr">
        <is>
          <t>Sapi pedaging</t>
        </is>
      </c>
      <c r="I229" s="75" t="n">
        <v>1</v>
      </c>
      <c r="J229" s="75" t="n">
        <v>0</v>
      </c>
      <c r="K229" s="75" t="n">
        <v>0</v>
      </c>
      <c r="L229" s="75" t="n">
        <v>0</v>
      </c>
      <c r="M229" s="75" t="n">
        <v>0</v>
      </c>
      <c r="N229" s="75" t="n">
        <v>0</v>
      </c>
      <c r="O229" s="75" t="n">
        <v>0</v>
      </c>
      <c r="P229" s="75" t="n">
        <v>0</v>
      </c>
      <c r="Q229" s="75" t="n">
        <v>0</v>
      </c>
      <c r="R229" s="74" t="inlineStr">
        <is>
          <t>Sapi pedaging</t>
        </is>
      </c>
      <c r="S229" s="75" t="n">
        <v>1</v>
      </c>
      <c r="T229" s="75" t="n">
        <v>0</v>
      </c>
      <c r="U229" s="75" t="n">
        <v>0</v>
      </c>
      <c r="V229" s="75" t="n">
        <v>0</v>
      </c>
      <c r="W229" s="75" t="n">
        <v>0</v>
      </c>
      <c r="X229" s="75" t="n">
        <v>0</v>
      </c>
      <c r="Y229" s="75" t="n">
        <v>0</v>
      </c>
      <c r="Z229" s="75" t="n">
        <v>0</v>
      </c>
      <c r="AA229" s="75" t="n">
        <v>0</v>
      </c>
      <c r="AB229" s="74" t="inlineStr">
        <is>
          <t>Sapi pedaging</t>
        </is>
      </c>
      <c r="AC229" s="75" t="n">
        <v>1</v>
      </c>
      <c r="AD229" s="75" t="n">
        <v>0</v>
      </c>
      <c r="AE229" s="75" t="n">
        <v>0</v>
      </c>
      <c r="AF229" s="75" t="n">
        <v>0</v>
      </c>
      <c r="AG229" s="75" t="n">
        <v>0</v>
      </c>
      <c r="AH229" s="75" t="n">
        <v>0</v>
      </c>
      <c r="AI229" s="75" t="n">
        <v>0</v>
      </c>
      <c r="AJ229" s="75" t="n">
        <v>0</v>
      </c>
      <c r="AK229" s="75" t="n">
        <v>0</v>
      </c>
      <c r="AL229" s="74" t="n"/>
      <c r="AM229" s="75" t="n">
        <v>2</v>
      </c>
      <c r="AN229" s="74" t="n"/>
      <c r="AO229" s="74" t="n"/>
      <c r="AP229" s="74" t="n"/>
      <c r="AQ229" s="74" t="n"/>
      <c r="AR229" s="74" t="n"/>
      <c r="AS229" s="74" t="n"/>
      <c r="AT229" s="74" t="n"/>
      <c r="AU229" s="74" t="n"/>
      <c r="AV229" s="75" t="n">
        <v>2</v>
      </c>
      <c r="AW229" s="74" t="n"/>
      <c r="AX229" s="74" t="n"/>
      <c r="AY229" s="74" t="n"/>
      <c r="AZ229" s="74" t="n"/>
      <c r="BA229" s="74" t="n"/>
      <c r="BB229" s="74" t="n"/>
      <c r="BC229" s="74" t="n"/>
      <c r="BD229" s="75" t="n">
        <v>2</v>
      </c>
      <c r="BE229" s="75" t="n">
        <v>0</v>
      </c>
      <c r="BF229" s="75" t="n">
        <v>0</v>
      </c>
      <c r="BG229" s="75" t="n">
        <v>0</v>
      </c>
      <c r="BH229" s="74" t="n"/>
      <c r="BI229" s="74" t="n"/>
      <c r="BJ229" s="74" t="n"/>
      <c r="BK229" s="74" t="n"/>
      <c r="BL229" s="74" t="n"/>
      <c r="BM229" s="74" t="n"/>
      <c r="BN229" s="74" t="n"/>
      <c r="BO229" s="74" t="n"/>
      <c r="BP229" s="74" t="n"/>
      <c r="BQ229" s="74" t="n"/>
      <c r="BR229" s="74" t="n"/>
      <c r="BS229" s="74" t="n"/>
      <c r="BT229" s="74" t="n"/>
      <c r="BU229" s="74" t="n"/>
      <c r="BV229" s="74" t="n"/>
      <c r="BW229" s="74" t="n"/>
      <c r="BX229" s="74" t="n"/>
      <c r="BY229" s="74" t="n"/>
      <c r="BZ229" s="74" t="n"/>
      <c r="CA229" s="74" t="n"/>
      <c r="CB229" s="74" t="n"/>
      <c r="CC229" s="74" t="n"/>
      <c r="CD229" s="74" t="n"/>
      <c r="CE229" s="74" t="n"/>
      <c r="CF229" s="74" t="n"/>
      <c r="CG229" s="74" t="n"/>
      <c r="CH229" s="74" t="n"/>
      <c r="CI229" s="74" t="n"/>
      <c r="CJ229" s="74" t="n"/>
      <c r="CK229" s="75" t="n">
        <v>701873911</v>
      </c>
      <c r="CL229" s="74" t="inlineStr">
        <is>
          <t>e2424526-bb07-4f80-999c-9575c2c321c1</t>
        </is>
      </c>
      <c r="CM229" s="72" t="n">
        <v>46101.14061342592</v>
      </c>
      <c r="CN229" s="74" t="n"/>
      <c r="CO229" s="74" t="n"/>
      <c r="CP229" s="74" t="inlineStr">
        <is>
          <t>submitted_via_web</t>
        </is>
      </c>
      <c r="CQ229" s="74" t="n"/>
      <c r="CR229" s="74" t="inlineStr">
        <is>
          <t>voP5hd3TJJNzzneN7cP2D6</t>
        </is>
      </c>
      <c r="CS229" s="74" t="n"/>
      <c r="CT229" s="74" t="inlineStr">
        <is>
          <t>uuid:e2424526-bb07-4f80-999c-9575c2c321c1</t>
        </is>
      </c>
      <c r="CU229" s="75" t="n">
        <v>228</v>
      </c>
    </row>
    <row r="230">
      <c r="A230" s="72" t="n">
        <v>46101.47393673611</v>
      </c>
      <c r="B230" s="72" t="n">
        <v>46101.47479693287</v>
      </c>
      <c r="C230" s="74" t="inlineStr">
        <is>
          <t>Dg. Salle</t>
        </is>
      </c>
      <c r="D230" s="74" t="inlineStr">
        <is>
          <t>Sulawesi Selatan</t>
        </is>
      </c>
      <c r="E230" s="74" t="inlineStr">
        <is>
          <t>Maros</t>
        </is>
      </c>
      <c r="F230" s="74" t="inlineStr">
        <is>
          <t>Tompobulu</t>
        </is>
      </c>
      <c r="G230" s="74" t="inlineStr">
        <is>
          <t>BSP0016</t>
        </is>
      </c>
      <c r="H230" s="74" t="inlineStr">
        <is>
          <t>Sapi pedaging</t>
        </is>
      </c>
      <c r="I230" s="75" t="n">
        <v>1</v>
      </c>
      <c r="J230" s="75" t="n">
        <v>0</v>
      </c>
      <c r="K230" s="75" t="n">
        <v>0</v>
      </c>
      <c r="L230" s="75" t="n">
        <v>0</v>
      </c>
      <c r="M230" s="75" t="n">
        <v>0</v>
      </c>
      <c r="N230" s="75" t="n">
        <v>0</v>
      </c>
      <c r="O230" s="75" t="n">
        <v>0</v>
      </c>
      <c r="P230" s="75" t="n">
        <v>0</v>
      </c>
      <c r="Q230" s="75" t="n">
        <v>0</v>
      </c>
      <c r="R230" s="74" t="inlineStr">
        <is>
          <t>Tidak ada</t>
        </is>
      </c>
      <c r="S230" s="75" t="n">
        <v>0</v>
      </c>
      <c r="T230" s="75" t="n">
        <v>0</v>
      </c>
      <c r="U230" s="75" t="n">
        <v>0</v>
      </c>
      <c r="V230" s="75" t="n">
        <v>0</v>
      </c>
      <c r="W230" s="75" t="n">
        <v>0</v>
      </c>
      <c r="X230" s="75" t="n">
        <v>0</v>
      </c>
      <c r="Y230" s="75" t="n">
        <v>0</v>
      </c>
      <c r="Z230" s="75" t="n">
        <v>0</v>
      </c>
      <c r="AA230" s="75" t="n">
        <v>1</v>
      </c>
      <c r="AB230" s="74" t="inlineStr">
        <is>
          <t>Sapi pedaging</t>
        </is>
      </c>
      <c r="AC230" s="75" t="n">
        <v>1</v>
      </c>
      <c r="AD230" s="75" t="n">
        <v>0</v>
      </c>
      <c r="AE230" s="75" t="n">
        <v>0</v>
      </c>
      <c r="AF230" s="75" t="n">
        <v>0</v>
      </c>
      <c r="AG230" s="75" t="n">
        <v>0</v>
      </c>
      <c r="AH230" s="75" t="n">
        <v>0</v>
      </c>
      <c r="AI230" s="75" t="n">
        <v>0</v>
      </c>
      <c r="AJ230" s="75" t="n">
        <v>0</v>
      </c>
      <c r="AK230" s="75" t="n">
        <v>0</v>
      </c>
      <c r="AL230" s="74" t="n"/>
      <c r="AM230" s="75" t="n">
        <v>7</v>
      </c>
      <c r="AN230" s="74" t="n"/>
      <c r="AO230" s="74" t="n"/>
      <c r="AP230" s="74" t="n"/>
      <c r="AQ230" s="74" t="n"/>
      <c r="AR230" s="74" t="n"/>
      <c r="AS230" s="74" t="n"/>
      <c r="AT230" s="74" t="n"/>
      <c r="AU230" s="74" t="n"/>
      <c r="AV230" s="74" t="n"/>
      <c r="AW230" s="74" t="n"/>
      <c r="AX230" s="74" t="n"/>
      <c r="AY230" s="74" t="n"/>
      <c r="AZ230" s="74" t="n"/>
      <c r="BA230" s="74" t="n"/>
      <c r="BB230" s="74" t="n"/>
      <c r="BC230" s="74" t="n"/>
      <c r="BD230" s="75" t="n">
        <v>7</v>
      </c>
      <c r="BE230" s="75" t="n">
        <v>0</v>
      </c>
      <c r="BF230" s="75" t="n">
        <v>0</v>
      </c>
      <c r="BG230" s="75" t="n">
        <v>0</v>
      </c>
      <c r="BH230" s="74" t="n"/>
      <c r="BI230" s="74" t="n"/>
      <c r="BJ230" s="74" t="n"/>
      <c r="BK230" s="74" t="n"/>
      <c r="BL230" s="74" t="n"/>
      <c r="BM230" s="74" t="n"/>
      <c r="BN230" s="74" t="n"/>
      <c r="BO230" s="74" t="n"/>
      <c r="BP230" s="74" t="n"/>
      <c r="BQ230" s="74" t="n"/>
      <c r="BR230" s="74" t="n"/>
      <c r="BS230" s="74" t="n"/>
      <c r="BT230" s="74" t="n"/>
      <c r="BU230" s="74" t="n"/>
      <c r="BV230" s="74" t="n"/>
      <c r="BW230" s="74" t="n"/>
      <c r="BX230" s="74" t="n"/>
      <c r="BY230" s="74" t="n"/>
      <c r="BZ230" s="74" t="n"/>
      <c r="CA230" s="74" t="n"/>
      <c r="CB230" s="74" t="n"/>
      <c r="CC230" s="74" t="n"/>
      <c r="CD230" s="74" t="n"/>
      <c r="CE230" s="74" t="n"/>
      <c r="CF230" s="74" t="n"/>
      <c r="CG230" s="74" t="n"/>
      <c r="CH230" s="74" t="n"/>
      <c r="CI230" s="74" t="n"/>
      <c r="CJ230" s="74" t="n"/>
      <c r="CK230" s="75" t="n">
        <v>701874302</v>
      </c>
      <c r="CL230" s="74" t="inlineStr">
        <is>
          <t>1bc03f82-f34d-4085-931c-ad04d243fab5</t>
        </is>
      </c>
      <c r="CM230" s="72" t="n">
        <v>46101.14146990741</v>
      </c>
      <c r="CN230" s="74" t="n"/>
      <c r="CO230" s="74" t="n"/>
      <c r="CP230" s="74" t="inlineStr">
        <is>
          <t>submitted_via_web</t>
        </is>
      </c>
      <c r="CQ230" s="74" t="n"/>
      <c r="CR230" s="74" t="inlineStr">
        <is>
          <t>voP5hd3TJJNzzneN7cP2D6</t>
        </is>
      </c>
      <c r="CS230" s="74" t="n"/>
      <c r="CT230" s="74" t="inlineStr">
        <is>
          <t>uuid:1bc03f82-f34d-4085-931c-ad04d243fab5</t>
        </is>
      </c>
      <c r="CU230" s="75" t="n">
        <v>229</v>
      </c>
    </row>
    <row r="231">
      <c r="A231" s="72" t="n">
        <v>46101.47479744213</v>
      </c>
      <c r="B231" s="72" t="n">
        <v>46101.47623442129</v>
      </c>
      <c r="C231" s="74" t="inlineStr">
        <is>
          <t>Rungnga</t>
        </is>
      </c>
      <c r="D231" s="74" t="inlineStr">
        <is>
          <t>Sulawesi Selatan</t>
        </is>
      </c>
      <c r="E231" s="74" t="inlineStr">
        <is>
          <t>Maros</t>
        </is>
      </c>
      <c r="F231" s="74" t="inlineStr">
        <is>
          <t>Tompobulu</t>
        </is>
      </c>
      <c r="G231" s="74" t="inlineStr">
        <is>
          <t>BSP0385</t>
        </is>
      </c>
      <c r="H231" s="74" t="inlineStr">
        <is>
          <t>Sapi pedaging Ayam</t>
        </is>
      </c>
      <c r="I231" s="75" t="n">
        <v>1</v>
      </c>
      <c r="J231" s="75" t="n">
        <v>0</v>
      </c>
      <c r="K231" s="75" t="n">
        <v>0</v>
      </c>
      <c r="L231" s="75" t="n">
        <v>0</v>
      </c>
      <c r="M231" s="75" t="n">
        <v>0</v>
      </c>
      <c r="N231" s="75" t="n">
        <v>0</v>
      </c>
      <c r="O231" s="75" t="n">
        <v>1</v>
      </c>
      <c r="P231" s="75" t="n">
        <v>0</v>
      </c>
      <c r="Q231" s="75" t="n">
        <v>0</v>
      </c>
      <c r="R231" s="74" t="inlineStr">
        <is>
          <t>Tidak ada</t>
        </is>
      </c>
      <c r="S231" s="75" t="n">
        <v>0</v>
      </c>
      <c r="T231" s="75" t="n">
        <v>0</v>
      </c>
      <c r="U231" s="75" t="n">
        <v>0</v>
      </c>
      <c r="V231" s="75" t="n">
        <v>0</v>
      </c>
      <c r="W231" s="75" t="n">
        <v>0</v>
      </c>
      <c r="X231" s="75" t="n">
        <v>0</v>
      </c>
      <c r="Y231" s="75" t="n">
        <v>0</v>
      </c>
      <c r="Z231" s="75" t="n">
        <v>0</v>
      </c>
      <c r="AA231" s="75" t="n">
        <v>1</v>
      </c>
      <c r="AB231" s="74" t="inlineStr">
        <is>
          <t>Sapi pedaging Ayam</t>
        </is>
      </c>
      <c r="AC231" s="75" t="n">
        <v>1</v>
      </c>
      <c r="AD231" s="75" t="n">
        <v>0</v>
      </c>
      <c r="AE231" s="75" t="n">
        <v>0</v>
      </c>
      <c r="AF231" s="75" t="n">
        <v>0</v>
      </c>
      <c r="AG231" s="75" t="n">
        <v>0</v>
      </c>
      <c r="AH231" s="75" t="n">
        <v>0</v>
      </c>
      <c r="AI231" s="75" t="n">
        <v>1</v>
      </c>
      <c r="AJ231" s="75" t="n">
        <v>0</v>
      </c>
      <c r="AK231" s="75" t="n">
        <v>0</v>
      </c>
      <c r="AL231" s="74" t="n"/>
      <c r="AM231" s="75" t="n">
        <v>1</v>
      </c>
      <c r="AN231" s="74" t="n"/>
      <c r="AO231" s="74" t="n"/>
      <c r="AP231" s="74" t="n"/>
      <c r="AQ231" s="74" t="n"/>
      <c r="AR231" s="74" t="n"/>
      <c r="AS231" s="75" t="n">
        <v>10</v>
      </c>
      <c r="AT231" s="74" t="n"/>
      <c r="AU231" s="74" t="n"/>
      <c r="AV231" s="74" t="n"/>
      <c r="AW231" s="74" t="n"/>
      <c r="AX231" s="74" t="n"/>
      <c r="AY231" s="74" t="n"/>
      <c r="AZ231" s="74" t="n"/>
      <c r="BA231" s="74" t="n"/>
      <c r="BB231" s="74" t="n"/>
      <c r="BC231" s="74" t="n"/>
      <c r="BD231" s="75" t="n">
        <v>1</v>
      </c>
      <c r="BE231" s="75" t="n">
        <v>0</v>
      </c>
      <c r="BF231" s="75" t="n">
        <v>0</v>
      </c>
      <c r="BG231" s="75" t="n">
        <v>0</v>
      </c>
      <c r="BH231" s="74" t="n"/>
      <c r="BI231" s="74" t="n"/>
      <c r="BJ231" s="74" t="n"/>
      <c r="BK231" s="74" t="n"/>
      <c r="BL231" s="74" t="n"/>
      <c r="BM231" s="74" t="n"/>
      <c r="BN231" s="74" t="n"/>
      <c r="BO231" s="74" t="n"/>
      <c r="BP231" s="74" t="n"/>
      <c r="BQ231" s="74" t="n"/>
      <c r="BR231" s="74" t="n"/>
      <c r="BS231" s="74" t="n"/>
      <c r="BT231" s="74" t="n"/>
      <c r="BU231" s="74" t="n"/>
      <c r="BV231" s="74" t="n"/>
      <c r="BW231" s="74" t="n"/>
      <c r="BX231" s="74" t="n"/>
      <c r="BY231" s="74" t="n"/>
      <c r="BZ231" s="74" t="n"/>
      <c r="CA231" s="74" t="n"/>
      <c r="CB231" s="75" t="n">
        <v>0</v>
      </c>
      <c r="CC231" s="75" t="n">
        <v>0</v>
      </c>
      <c r="CD231" s="75" t="n">
        <v>10</v>
      </c>
      <c r="CE231" s="75" t="n">
        <v>0</v>
      </c>
      <c r="CF231" s="74" t="n"/>
      <c r="CG231" s="74" t="n"/>
      <c r="CH231" s="74" t="n"/>
      <c r="CI231" s="74" t="n"/>
      <c r="CJ231" s="74" t="n"/>
      <c r="CK231" s="75" t="n">
        <v>701875060</v>
      </c>
      <c r="CL231" s="74" t="inlineStr">
        <is>
          <t>24f11056-444c-4334-a58c-ccc0c1d778d3</t>
        </is>
      </c>
      <c r="CM231" s="72" t="n">
        <v>46101.14291666666</v>
      </c>
      <c r="CN231" s="74" t="n"/>
      <c r="CO231" s="74" t="n"/>
      <c r="CP231" s="74" t="inlineStr">
        <is>
          <t>submitted_via_web</t>
        </is>
      </c>
      <c r="CQ231" s="74" t="n"/>
      <c r="CR231" s="74" t="inlineStr">
        <is>
          <t>voP5hd3TJJNzzneN7cP2D6</t>
        </is>
      </c>
      <c r="CS231" s="74" t="n"/>
      <c r="CT231" s="74" t="inlineStr">
        <is>
          <t>uuid:24f11056-444c-4334-a58c-ccc0c1d778d3</t>
        </is>
      </c>
      <c r="CU231" s="75" t="n">
        <v>230</v>
      </c>
    </row>
    <row r="232">
      <c r="A232" s="72" t="n">
        <v>46101.47623496528</v>
      </c>
      <c r="B232" s="72" t="n">
        <v>46101.47821420139</v>
      </c>
      <c r="C232" s="74" t="inlineStr">
        <is>
          <t>H. Baso Dg. Sampo</t>
        </is>
      </c>
      <c r="D232" s="74" t="inlineStr">
        <is>
          <t>Sulawesi Selatan</t>
        </is>
      </c>
      <c r="E232" s="74" t="inlineStr">
        <is>
          <t>Maros</t>
        </is>
      </c>
      <c r="F232" s="74" t="inlineStr">
        <is>
          <t>Tompobulu</t>
        </is>
      </c>
      <c r="G232" s="74" t="inlineStr">
        <is>
          <t>BSP0388</t>
        </is>
      </c>
      <c r="H232" s="74" t="inlineStr">
        <is>
          <t>Sapi pedaging Ayam</t>
        </is>
      </c>
      <c r="I232" s="75" t="n">
        <v>1</v>
      </c>
      <c r="J232" s="75" t="n">
        <v>0</v>
      </c>
      <c r="K232" s="75" t="n">
        <v>0</v>
      </c>
      <c r="L232" s="75" t="n">
        <v>0</v>
      </c>
      <c r="M232" s="75" t="n">
        <v>0</v>
      </c>
      <c r="N232" s="75" t="n">
        <v>0</v>
      </c>
      <c r="O232" s="75" t="n">
        <v>1</v>
      </c>
      <c r="P232" s="75" t="n">
        <v>0</v>
      </c>
      <c r="Q232" s="75" t="n">
        <v>0</v>
      </c>
      <c r="R232" s="74" t="inlineStr">
        <is>
          <t>Tidak ada</t>
        </is>
      </c>
      <c r="S232" s="75" t="n">
        <v>0</v>
      </c>
      <c r="T232" s="75" t="n">
        <v>0</v>
      </c>
      <c r="U232" s="75" t="n">
        <v>0</v>
      </c>
      <c r="V232" s="75" t="n">
        <v>0</v>
      </c>
      <c r="W232" s="75" t="n">
        <v>0</v>
      </c>
      <c r="X232" s="75" t="n">
        <v>0</v>
      </c>
      <c r="Y232" s="75" t="n">
        <v>0</v>
      </c>
      <c r="Z232" s="75" t="n">
        <v>0</v>
      </c>
      <c r="AA232" s="75" t="n">
        <v>1</v>
      </c>
      <c r="AB232" s="74" t="inlineStr">
        <is>
          <t>Sapi pedaging Ayam</t>
        </is>
      </c>
      <c r="AC232" s="75" t="n">
        <v>1</v>
      </c>
      <c r="AD232" s="75" t="n">
        <v>0</v>
      </c>
      <c r="AE232" s="75" t="n">
        <v>0</v>
      </c>
      <c r="AF232" s="75" t="n">
        <v>0</v>
      </c>
      <c r="AG232" s="75" t="n">
        <v>0</v>
      </c>
      <c r="AH232" s="75" t="n">
        <v>0</v>
      </c>
      <c r="AI232" s="75" t="n">
        <v>1</v>
      </c>
      <c r="AJ232" s="75" t="n">
        <v>0</v>
      </c>
      <c r="AK232" s="75" t="n">
        <v>0</v>
      </c>
      <c r="AL232" s="74" t="n"/>
      <c r="AM232" s="75" t="n">
        <v>4</v>
      </c>
      <c r="AN232" s="74" t="n"/>
      <c r="AO232" s="74" t="n"/>
      <c r="AP232" s="74" t="n"/>
      <c r="AQ232" s="74" t="n"/>
      <c r="AR232" s="74" t="n"/>
      <c r="AS232" s="75" t="n">
        <v>7</v>
      </c>
      <c r="AT232" s="74" t="n"/>
      <c r="AU232" s="74" t="n"/>
      <c r="AV232" s="74" t="n"/>
      <c r="AW232" s="74" t="n"/>
      <c r="AX232" s="74" t="n"/>
      <c r="AY232" s="74" t="n"/>
      <c r="AZ232" s="74" t="n"/>
      <c r="BA232" s="74" t="n"/>
      <c r="BB232" s="74" t="n"/>
      <c r="BC232" s="74" t="n"/>
      <c r="BD232" s="75" t="n">
        <v>3</v>
      </c>
      <c r="BE232" s="75" t="n">
        <v>0</v>
      </c>
      <c r="BF232" s="75" t="n">
        <v>0</v>
      </c>
      <c r="BG232" s="75" t="n">
        <v>0</v>
      </c>
      <c r="BH232" s="74" t="n"/>
      <c r="BI232" s="74" t="n"/>
      <c r="BJ232" s="74" t="n"/>
      <c r="BK232" s="74" t="n"/>
      <c r="BL232" s="74" t="n"/>
      <c r="BM232" s="74" t="n"/>
      <c r="BN232" s="74" t="n"/>
      <c r="BO232" s="74" t="n"/>
      <c r="BP232" s="74" t="n"/>
      <c r="BQ232" s="74" t="n"/>
      <c r="BR232" s="74" t="n"/>
      <c r="BS232" s="74" t="n"/>
      <c r="BT232" s="74" t="n"/>
      <c r="BU232" s="74" t="n"/>
      <c r="BV232" s="74" t="n"/>
      <c r="BW232" s="74" t="n"/>
      <c r="BX232" s="74" t="n"/>
      <c r="BY232" s="74" t="n"/>
      <c r="BZ232" s="74" t="n"/>
      <c r="CA232" s="74" t="n"/>
      <c r="CB232" s="75" t="n">
        <v>0</v>
      </c>
      <c r="CC232" s="75" t="n">
        <v>0</v>
      </c>
      <c r="CD232" s="75" t="n">
        <v>0</v>
      </c>
      <c r="CE232" s="75" t="n">
        <v>0</v>
      </c>
      <c r="CF232" s="74" t="n"/>
      <c r="CG232" s="74" t="n"/>
      <c r="CH232" s="74" t="n"/>
      <c r="CI232" s="74" t="n"/>
      <c r="CJ232" s="74" t="n"/>
      <c r="CK232" s="75" t="n">
        <v>701876082</v>
      </c>
      <c r="CL232" s="74" t="inlineStr">
        <is>
          <t>ef15fbe8-3cd6-4200-8c53-2d011cb568d9</t>
        </is>
      </c>
      <c r="CM232" s="72" t="n">
        <v>46101.14488425926</v>
      </c>
      <c r="CN232" s="74" t="n"/>
      <c r="CO232" s="74" t="n"/>
      <c r="CP232" s="74" t="inlineStr">
        <is>
          <t>submitted_via_web</t>
        </is>
      </c>
      <c r="CQ232" s="74" t="n"/>
      <c r="CR232" s="74" t="inlineStr">
        <is>
          <t>voP5hd3TJJNzzneN7cP2D6</t>
        </is>
      </c>
      <c r="CS232" s="74" t="n"/>
      <c r="CT232" s="74" t="inlineStr">
        <is>
          <t>uuid:ef15fbe8-3cd6-4200-8c53-2d011cb568d9</t>
        </is>
      </c>
      <c r="CU232" s="75" t="n">
        <v>231</v>
      </c>
    </row>
    <row r="233">
      <c r="A233" s="72" t="n">
        <v>46101.47821451389</v>
      </c>
      <c r="B233" s="72" t="n">
        <v>46101.48072092592</v>
      </c>
      <c r="C233" s="74" t="inlineStr">
        <is>
          <t>Bateng</t>
        </is>
      </c>
      <c r="D233" s="74" t="inlineStr">
        <is>
          <t>Sulawesi Selatan</t>
        </is>
      </c>
      <c r="E233" s="74" t="inlineStr">
        <is>
          <t>Maros</t>
        </is>
      </c>
      <c r="F233" s="74" t="inlineStr">
        <is>
          <t>Tompobulu</t>
        </is>
      </c>
      <c r="G233" s="74" t="inlineStr">
        <is>
          <t>BSP0276</t>
        </is>
      </c>
      <c r="H233" s="74" t="inlineStr">
        <is>
          <t>Sapi pedaging Ayam</t>
        </is>
      </c>
      <c r="I233" s="75" t="n">
        <v>1</v>
      </c>
      <c r="J233" s="75" t="n">
        <v>0</v>
      </c>
      <c r="K233" s="75" t="n">
        <v>0</v>
      </c>
      <c r="L233" s="75" t="n">
        <v>0</v>
      </c>
      <c r="M233" s="75" t="n">
        <v>0</v>
      </c>
      <c r="N233" s="75" t="n">
        <v>0</v>
      </c>
      <c r="O233" s="75" t="n">
        <v>1</v>
      </c>
      <c r="P233" s="75" t="n">
        <v>0</v>
      </c>
      <c r="Q233" s="75" t="n">
        <v>0</v>
      </c>
      <c r="R233" s="74" t="inlineStr">
        <is>
          <t>Tidak ada</t>
        </is>
      </c>
      <c r="S233" s="75" t="n">
        <v>0</v>
      </c>
      <c r="T233" s="75" t="n">
        <v>0</v>
      </c>
      <c r="U233" s="75" t="n">
        <v>0</v>
      </c>
      <c r="V233" s="75" t="n">
        <v>0</v>
      </c>
      <c r="W233" s="75" t="n">
        <v>0</v>
      </c>
      <c r="X233" s="75" t="n">
        <v>0</v>
      </c>
      <c r="Y233" s="75" t="n">
        <v>0</v>
      </c>
      <c r="Z233" s="75" t="n">
        <v>0</v>
      </c>
      <c r="AA233" s="75" t="n">
        <v>1</v>
      </c>
      <c r="AB233" s="74" t="inlineStr">
        <is>
          <t>Sapi pedaging Ayam</t>
        </is>
      </c>
      <c r="AC233" s="75" t="n">
        <v>1</v>
      </c>
      <c r="AD233" s="75" t="n">
        <v>0</v>
      </c>
      <c r="AE233" s="75" t="n">
        <v>0</v>
      </c>
      <c r="AF233" s="75" t="n">
        <v>0</v>
      </c>
      <c r="AG233" s="75" t="n">
        <v>0</v>
      </c>
      <c r="AH233" s="75" t="n">
        <v>0</v>
      </c>
      <c r="AI233" s="75" t="n">
        <v>1</v>
      </c>
      <c r="AJ233" s="75" t="n">
        <v>0</v>
      </c>
      <c r="AK233" s="75" t="n">
        <v>0</v>
      </c>
      <c r="AL233" s="74" t="n"/>
      <c r="AM233" s="75" t="n">
        <v>3</v>
      </c>
      <c r="AN233" s="74" t="n"/>
      <c r="AO233" s="74" t="n"/>
      <c r="AP233" s="74" t="n"/>
      <c r="AQ233" s="74" t="n"/>
      <c r="AR233" s="74" t="n"/>
      <c r="AS233" s="75" t="n">
        <v>6</v>
      </c>
      <c r="AT233" s="74" t="n"/>
      <c r="AU233" s="74" t="n"/>
      <c r="AV233" s="74" t="n"/>
      <c r="AW233" s="74" t="n"/>
      <c r="AX233" s="74" t="n"/>
      <c r="AY233" s="74" t="n"/>
      <c r="AZ233" s="74" t="n"/>
      <c r="BA233" s="74" t="n"/>
      <c r="BB233" s="74" t="n"/>
      <c r="BC233" s="74" t="n"/>
      <c r="BD233" s="75" t="n">
        <v>0</v>
      </c>
      <c r="BE233" s="75" t="n">
        <v>0</v>
      </c>
      <c r="BF233" s="75" t="n">
        <v>4</v>
      </c>
      <c r="BG233" s="75" t="n">
        <v>0</v>
      </c>
      <c r="BH233" s="74" t="n"/>
      <c r="BI233" s="74" t="n"/>
      <c r="BJ233" s="74" t="n"/>
      <c r="BK233" s="74" t="n"/>
      <c r="BL233" s="74" t="n"/>
      <c r="BM233" s="74" t="n"/>
      <c r="BN233" s="74" t="n"/>
      <c r="BO233" s="74" t="n"/>
      <c r="BP233" s="74" t="n"/>
      <c r="BQ233" s="74" t="n"/>
      <c r="BR233" s="74" t="n"/>
      <c r="BS233" s="74" t="n"/>
      <c r="BT233" s="74" t="n"/>
      <c r="BU233" s="74" t="n"/>
      <c r="BV233" s="74" t="n"/>
      <c r="BW233" s="74" t="n"/>
      <c r="BX233" s="74" t="n"/>
      <c r="BY233" s="74" t="n"/>
      <c r="BZ233" s="74" t="n"/>
      <c r="CA233" s="74" t="n"/>
      <c r="CB233" s="75" t="n">
        <v>0</v>
      </c>
      <c r="CC233" s="75" t="n">
        <v>0</v>
      </c>
      <c r="CD233" s="75" t="n">
        <v>0</v>
      </c>
      <c r="CE233" s="75" t="n">
        <v>0</v>
      </c>
      <c r="CF233" s="74" t="n"/>
      <c r="CG233" s="74" t="n"/>
      <c r="CH233" s="74" t="n"/>
      <c r="CI233" s="74" t="n"/>
      <c r="CJ233" s="74" t="n"/>
      <c r="CK233" s="75" t="n">
        <v>701877271</v>
      </c>
      <c r="CL233" s="74" t="inlineStr">
        <is>
          <t>246b5b8e-4cf8-447b-b7cd-dc69806aa3a6</t>
        </is>
      </c>
      <c r="CM233" s="72" t="n">
        <v>46101.14739583333</v>
      </c>
      <c r="CN233" s="74" t="n"/>
      <c r="CO233" s="74" t="n"/>
      <c r="CP233" s="74" t="inlineStr">
        <is>
          <t>submitted_via_web</t>
        </is>
      </c>
      <c r="CQ233" s="74" t="n"/>
      <c r="CR233" s="74" t="inlineStr">
        <is>
          <t>voP5hd3TJJNzzneN7cP2D6</t>
        </is>
      </c>
      <c r="CS233" s="74" t="n"/>
      <c r="CT233" s="74" t="inlineStr">
        <is>
          <t>uuid:246b5b8e-4cf8-447b-b7cd-dc69806aa3a6</t>
        </is>
      </c>
      <c r="CU233" s="75" t="n">
        <v>232</v>
      </c>
    </row>
    <row r="234">
      <c r="A234" s="72" t="n">
        <v>46101.48072122685</v>
      </c>
      <c r="B234" s="72" t="n">
        <v>46101.48394001157</v>
      </c>
      <c r="C234" s="74" t="inlineStr">
        <is>
          <t>Ilyas T, S.PD</t>
        </is>
      </c>
      <c r="D234" s="74" t="inlineStr">
        <is>
          <t>Sulawesi Selatan</t>
        </is>
      </c>
      <c r="E234" s="74" t="inlineStr">
        <is>
          <t>Maros</t>
        </is>
      </c>
      <c r="F234" s="74" t="inlineStr">
        <is>
          <t>Bantimurung</t>
        </is>
      </c>
      <c r="G234" s="74" t="inlineStr">
        <is>
          <t>SCP0021</t>
        </is>
      </c>
      <c r="H234" s="74" t="inlineStr">
        <is>
          <t>Sapi pedaging Ayam</t>
        </is>
      </c>
      <c r="I234" s="75" t="n">
        <v>1</v>
      </c>
      <c r="J234" s="75" t="n">
        <v>0</v>
      </c>
      <c r="K234" s="75" t="n">
        <v>0</v>
      </c>
      <c r="L234" s="75" t="n">
        <v>0</v>
      </c>
      <c r="M234" s="75" t="n">
        <v>0</v>
      </c>
      <c r="N234" s="75" t="n">
        <v>0</v>
      </c>
      <c r="O234" s="75" t="n">
        <v>1</v>
      </c>
      <c r="P234" s="75" t="n">
        <v>0</v>
      </c>
      <c r="Q234" s="75" t="n">
        <v>0</v>
      </c>
      <c r="R234" s="74" t="inlineStr">
        <is>
          <t>Tidak ada</t>
        </is>
      </c>
      <c r="S234" s="75" t="n">
        <v>0</v>
      </c>
      <c r="T234" s="75" t="n">
        <v>0</v>
      </c>
      <c r="U234" s="75" t="n">
        <v>0</v>
      </c>
      <c r="V234" s="75" t="n">
        <v>0</v>
      </c>
      <c r="W234" s="75" t="n">
        <v>0</v>
      </c>
      <c r="X234" s="75" t="n">
        <v>0</v>
      </c>
      <c r="Y234" s="75" t="n">
        <v>0</v>
      </c>
      <c r="Z234" s="75" t="n">
        <v>0</v>
      </c>
      <c r="AA234" s="75" t="n">
        <v>1</v>
      </c>
      <c r="AB234" s="74" t="inlineStr">
        <is>
          <t>Tidak ada</t>
        </is>
      </c>
      <c r="AC234" s="75" t="n">
        <v>0</v>
      </c>
      <c r="AD234" s="75" t="n">
        <v>0</v>
      </c>
      <c r="AE234" s="75" t="n">
        <v>0</v>
      </c>
      <c r="AF234" s="75" t="n">
        <v>0</v>
      </c>
      <c r="AG234" s="75" t="n">
        <v>0</v>
      </c>
      <c r="AH234" s="75" t="n">
        <v>0</v>
      </c>
      <c r="AI234" s="75" t="n">
        <v>0</v>
      </c>
      <c r="AJ234" s="75" t="n">
        <v>0</v>
      </c>
      <c r="AK234" s="75" t="n">
        <v>1</v>
      </c>
      <c r="AL234" s="74" t="n"/>
      <c r="AM234" s="75" t="n">
        <v>2</v>
      </c>
      <c r="AN234" s="74" t="n"/>
      <c r="AO234" s="74" t="n"/>
      <c r="AP234" s="74" t="n"/>
      <c r="AQ234" s="74" t="n"/>
      <c r="AR234" s="74" t="n"/>
      <c r="AS234" s="75" t="n">
        <v>3000</v>
      </c>
      <c r="AT234" s="74" t="n"/>
      <c r="AU234" s="74" t="n"/>
      <c r="AV234" s="74" t="n"/>
      <c r="AW234" s="74" t="n"/>
      <c r="AX234" s="74" t="n"/>
      <c r="AY234" s="74" t="n"/>
      <c r="AZ234" s="74" t="n"/>
      <c r="BA234" s="74" t="n"/>
      <c r="BB234" s="74" t="n"/>
      <c r="BC234" s="74" t="n"/>
      <c r="BD234" s="74" t="n"/>
      <c r="BE234" s="74" t="n"/>
      <c r="BF234" s="74" t="n"/>
      <c r="BG234" s="74" t="n"/>
      <c r="BH234" s="74" t="n"/>
      <c r="BI234" s="74" t="n"/>
      <c r="BJ234" s="74" t="n"/>
      <c r="BK234" s="74" t="n"/>
      <c r="BL234" s="74" t="n"/>
      <c r="BM234" s="74" t="n"/>
      <c r="BN234" s="74" t="n"/>
      <c r="BO234" s="74" t="n"/>
      <c r="BP234" s="74" t="n"/>
      <c r="BQ234" s="74" t="n"/>
      <c r="BR234" s="74" t="n"/>
      <c r="BS234" s="74" t="n"/>
      <c r="BT234" s="74" t="n"/>
      <c r="BU234" s="74" t="n"/>
      <c r="BV234" s="74" t="n"/>
      <c r="BW234" s="74" t="n"/>
      <c r="BX234" s="74" t="n"/>
      <c r="BY234" s="74" t="n"/>
      <c r="BZ234" s="74" t="n"/>
      <c r="CA234" s="74" t="n"/>
      <c r="CB234" s="74" t="n"/>
      <c r="CC234" s="74" t="n"/>
      <c r="CD234" s="74" t="n"/>
      <c r="CE234" s="74" t="n"/>
      <c r="CF234" s="74" t="n"/>
      <c r="CG234" s="74" t="n"/>
      <c r="CH234" s="74" t="n"/>
      <c r="CI234" s="74" t="n"/>
      <c r="CJ234" s="74" t="inlineStr">
        <is>
          <t>Ysb merupakan Peternak ayam jadi jumlah ayam itu merukan tafsiran</t>
        </is>
      </c>
      <c r="CK234" s="75" t="n">
        <v>701878297</v>
      </c>
      <c r="CL234" s="74" t="inlineStr">
        <is>
          <t>365ca457-26ab-4271-9855-23e324447166</t>
        </is>
      </c>
      <c r="CM234" s="72" t="n">
        <v>46101.150625</v>
      </c>
      <c r="CN234" s="74" t="n"/>
      <c r="CO234" s="74" t="n"/>
      <c r="CP234" s="74" t="inlineStr">
        <is>
          <t>submitted_via_web</t>
        </is>
      </c>
      <c r="CQ234" s="74" t="n"/>
      <c r="CR234" s="74" t="inlineStr">
        <is>
          <t>voP5hd3TJJNzzneN7cP2D6</t>
        </is>
      </c>
      <c r="CS234" s="74" t="n"/>
      <c r="CT234" s="74" t="inlineStr">
        <is>
          <t>uuid:365ca457-26ab-4271-9855-23e324447166</t>
        </is>
      </c>
      <c r="CU234" s="75" t="n">
        <v>233</v>
      </c>
    </row>
    <row r="235">
      <c r="A235" s="72" t="n">
        <v>46103.73678746528</v>
      </c>
      <c r="B235" s="72" t="n">
        <v>46103.77441471065</v>
      </c>
      <c r="C235" s="74" t="inlineStr">
        <is>
          <t>Supardi</t>
        </is>
      </c>
      <c r="D235" s="74" t="inlineStr">
        <is>
          <t>Sulawesi Selatan</t>
        </is>
      </c>
      <c r="E235" s="74" t="inlineStr">
        <is>
          <t>Maros</t>
        </is>
      </c>
      <c r="F235" s="74" t="inlineStr">
        <is>
          <t>Tompobulu</t>
        </is>
      </c>
      <c r="G235" s="74" t="inlineStr">
        <is>
          <t>BSP0067</t>
        </is>
      </c>
      <c r="H235" s="74" t="inlineStr">
        <is>
          <t>Sapi pedaging</t>
        </is>
      </c>
      <c r="I235" s="75" t="n">
        <v>1</v>
      </c>
      <c r="J235" s="75" t="n">
        <v>0</v>
      </c>
      <c r="K235" s="75" t="n">
        <v>0</v>
      </c>
      <c r="L235" s="75" t="n">
        <v>0</v>
      </c>
      <c r="M235" s="75" t="n">
        <v>0</v>
      </c>
      <c r="N235" s="75" t="n">
        <v>0</v>
      </c>
      <c r="O235" s="75" t="n">
        <v>0</v>
      </c>
      <c r="P235" s="75" t="n">
        <v>0</v>
      </c>
      <c r="Q235" s="75" t="n">
        <v>0</v>
      </c>
      <c r="R235" s="74" t="inlineStr">
        <is>
          <t>Sapi pedaging</t>
        </is>
      </c>
      <c r="S235" s="75" t="n">
        <v>1</v>
      </c>
      <c r="T235" s="75" t="n">
        <v>0</v>
      </c>
      <c r="U235" s="75" t="n">
        <v>0</v>
      </c>
      <c r="V235" s="75" t="n">
        <v>0</v>
      </c>
      <c r="W235" s="75" t="n">
        <v>0</v>
      </c>
      <c r="X235" s="75" t="n">
        <v>0</v>
      </c>
      <c r="Y235" s="75" t="n">
        <v>0</v>
      </c>
      <c r="Z235" s="75" t="n">
        <v>0</v>
      </c>
      <c r="AA235" s="75" t="n">
        <v>0</v>
      </c>
      <c r="AB235" s="74" t="inlineStr">
        <is>
          <t>Sapi pedaging</t>
        </is>
      </c>
      <c r="AC235" s="75" t="n">
        <v>1</v>
      </c>
      <c r="AD235" s="75" t="n">
        <v>0</v>
      </c>
      <c r="AE235" s="75" t="n">
        <v>0</v>
      </c>
      <c r="AF235" s="75" t="n">
        <v>0</v>
      </c>
      <c r="AG235" s="75" t="n">
        <v>0</v>
      </c>
      <c r="AH235" s="75" t="n">
        <v>0</v>
      </c>
      <c r="AI235" s="75" t="n">
        <v>0</v>
      </c>
      <c r="AJ235" s="75" t="n">
        <v>0</v>
      </c>
      <c r="AK235" s="75" t="n">
        <v>0</v>
      </c>
      <c r="AL235" s="74" t="n"/>
      <c r="AM235" s="75" t="n">
        <v>25</v>
      </c>
      <c r="AN235" s="74" t="n"/>
      <c r="AO235" s="74" t="n"/>
      <c r="AP235" s="74" t="n"/>
      <c r="AQ235" s="74" t="n"/>
      <c r="AR235" s="74" t="n"/>
      <c r="AS235" s="74" t="n"/>
      <c r="AT235" s="74" t="n"/>
      <c r="AU235" s="74" t="n"/>
      <c r="AV235" s="75" t="n">
        <v>20</v>
      </c>
      <c r="AW235" s="74" t="n"/>
      <c r="AX235" s="74" t="n"/>
      <c r="AY235" s="74" t="n"/>
      <c r="AZ235" s="74" t="n"/>
      <c r="BA235" s="74" t="n"/>
      <c r="BB235" s="74" t="n"/>
      <c r="BC235" s="74" t="n"/>
      <c r="BD235" s="75" t="n">
        <v>2</v>
      </c>
      <c r="BE235" s="75" t="n">
        <v>8</v>
      </c>
      <c r="BF235" s="75" t="n">
        <v>0</v>
      </c>
      <c r="BG235" s="75" t="n">
        <v>0</v>
      </c>
      <c r="BH235" s="74" t="n"/>
      <c r="BI235" s="74" t="n"/>
      <c r="BJ235" s="74" t="n"/>
      <c r="BK235" s="74" t="n"/>
      <c r="BL235" s="74" t="n"/>
      <c r="BM235" s="74" t="n"/>
      <c r="BN235" s="74" t="n"/>
      <c r="BO235" s="74" t="n"/>
      <c r="BP235" s="74" t="n"/>
      <c r="BQ235" s="74" t="n"/>
      <c r="BR235" s="74" t="n"/>
      <c r="BS235" s="74" t="n"/>
      <c r="BT235" s="74" t="n"/>
      <c r="BU235" s="74" t="n"/>
      <c r="BV235" s="74" t="n"/>
      <c r="BW235" s="74" t="n"/>
      <c r="BX235" s="74" t="n"/>
      <c r="BY235" s="74" t="n"/>
      <c r="BZ235" s="74" t="n"/>
      <c r="CA235" s="74" t="n"/>
      <c r="CB235" s="74" t="n"/>
      <c r="CC235" s="74" t="n"/>
      <c r="CD235" s="74" t="n"/>
      <c r="CE235" s="74" t="n"/>
      <c r="CF235" s="74" t="n"/>
      <c r="CG235" s="74" t="n"/>
      <c r="CH235" s="74" t="n"/>
      <c r="CI235" s="74" t="n"/>
      <c r="CJ235" s="74" t="n"/>
      <c r="CK235" s="75" t="n">
        <v>703415322</v>
      </c>
      <c r="CL235" s="74" t="inlineStr">
        <is>
          <t>aa2f30e7-e2d0-4f6c-8d12-3d1dd2fc4067</t>
        </is>
      </c>
      <c r="CM235" s="72" t="n">
        <v>46103.44109953703</v>
      </c>
      <c r="CN235" s="74" t="n"/>
      <c r="CO235" s="74" t="n"/>
      <c r="CP235" s="74" t="inlineStr">
        <is>
          <t>submitted_via_web</t>
        </is>
      </c>
      <c r="CQ235" s="74" t="n"/>
      <c r="CR235" s="74" t="inlineStr">
        <is>
          <t>voP5hd3TJJNzzneN7cP2D6</t>
        </is>
      </c>
      <c r="CS235" s="74" t="n"/>
      <c r="CT235" s="74" t="inlineStr">
        <is>
          <t>uuid:aa2f30e7-e2d0-4f6c-8d12-3d1dd2fc4067</t>
        </is>
      </c>
      <c r="CU235" s="75" t="n">
        <v>234</v>
      </c>
    </row>
    <row r="236">
      <c r="A236" s="72" t="n">
        <v>46103.77441552083</v>
      </c>
      <c r="B236" s="72" t="n">
        <v>46103.77892581018</v>
      </c>
      <c r="C236" s="74" t="inlineStr">
        <is>
          <t>Daeng liwang</t>
        </is>
      </c>
      <c r="D236" s="74" t="inlineStr">
        <is>
          <t>Sulawesi Selatan</t>
        </is>
      </c>
      <c r="E236" s="74" t="inlineStr">
        <is>
          <t>Maros</t>
        </is>
      </c>
      <c r="F236" s="74" t="inlineStr">
        <is>
          <t>Tompobulu</t>
        </is>
      </c>
      <c r="G236" s="74" t="inlineStr">
        <is>
          <t>BSP0371</t>
        </is>
      </c>
      <c r="H236" s="74" t="inlineStr">
        <is>
          <t>Sapi pedaging</t>
        </is>
      </c>
      <c r="I236" s="75" t="n">
        <v>1</v>
      </c>
      <c r="J236" s="75" t="n">
        <v>0</v>
      </c>
      <c r="K236" s="75" t="n">
        <v>0</v>
      </c>
      <c r="L236" s="75" t="n">
        <v>0</v>
      </c>
      <c r="M236" s="75" t="n">
        <v>0</v>
      </c>
      <c r="N236" s="75" t="n">
        <v>0</v>
      </c>
      <c r="O236" s="75" t="n">
        <v>0</v>
      </c>
      <c r="P236" s="75" t="n">
        <v>0</v>
      </c>
      <c r="Q236" s="75" t="n">
        <v>0</v>
      </c>
      <c r="R236" s="74" t="inlineStr">
        <is>
          <t>Sapi pedaging</t>
        </is>
      </c>
      <c r="S236" s="75" t="n">
        <v>1</v>
      </c>
      <c r="T236" s="75" t="n">
        <v>0</v>
      </c>
      <c r="U236" s="75" t="n">
        <v>0</v>
      </c>
      <c r="V236" s="75" t="n">
        <v>0</v>
      </c>
      <c r="W236" s="75" t="n">
        <v>0</v>
      </c>
      <c r="X236" s="75" t="n">
        <v>0</v>
      </c>
      <c r="Y236" s="75" t="n">
        <v>0</v>
      </c>
      <c r="Z236" s="75" t="n">
        <v>0</v>
      </c>
      <c r="AA236" s="75" t="n">
        <v>0</v>
      </c>
      <c r="AB236" s="74" t="inlineStr">
        <is>
          <t>Sapi pedaging</t>
        </is>
      </c>
      <c r="AC236" s="75" t="n">
        <v>1</v>
      </c>
      <c r="AD236" s="75" t="n">
        <v>0</v>
      </c>
      <c r="AE236" s="75" t="n">
        <v>0</v>
      </c>
      <c r="AF236" s="75" t="n">
        <v>0</v>
      </c>
      <c r="AG236" s="75" t="n">
        <v>0</v>
      </c>
      <c r="AH236" s="75" t="n">
        <v>0</v>
      </c>
      <c r="AI236" s="75" t="n">
        <v>0</v>
      </c>
      <c r="AJ236" s="75" t="n">
        <v>0</v>
      </c>
      <c r="AK236" s="75" t="n">
        <v>0</v>
      </c>
      <c r="AL236" s="74" t="n"/>
      <c r="AM236" s="75" t="n">
        <v>3</v>
      </c>
      <c r="AN236" s="74" t="n"/>
      <c r="AO236" s="74" t="n"/>
      <c r="AP236" s="74" t="n"/>
      <c r="AQ236" s="74" t="n"/>
      <c r="AR236" s="74" t="n"/>
      <c r="AS236" s="74" t="n"/>
      <c r="AT236" s="74" t="n"/>
      <c r="AU236" s="74" t="n"/>
      <c r="AV236" s="75" t="n">
        <v>3</v>
      </c>
      <c r="AW236" s="74" t="n"/>
      <c r="AX236" s="74" t="n"/>
      <c r="AY236" s="74" t="n"/>
      <c r="AZ236" s="74" t="n"/>
      <c r="BA236" s="74" t="n"/>
      <c r="BB236" s="74" t="n"/>
      <c r="BC236" s="74" t="n"/>
      <c r="BD236" s="75" t="n">
        <v>0</v>
      </c>
      <c r="BE236" s="75" t="n">
        <v>0</v>
      </c>
      <c r="BF236" s="75" t="n">
        <v>0</v>
      </c>
      <c r="BG236" s="75" t="n">
        <v>0</v>
      </c>
      <c r="BH236" s="74" t="n"/>
      <c r="BI236" s="74" t="n"/>
      <c r="BJ236" s="74" t="n"/>
      <c r="BK236" s="74" t="n"/>
      <c r="BL236" s="74" t="n"/>
      <c r="BM236" s="74" t="n"/>
      <c r="BN236" s="74" t="n"/>
      <c r="BO236" s="74" t="n"/>
      <c r="BP236" s="74" t="n"/>
      <c r="BQ236" s="74" t="n"/>
      <c r="BR236" s="74" t="n"/>
      <c r="BS236" s="74" t="n"/>
      <c r="BT236" s="74" t="n"/>
      <c r="BU236" s="74" t="n"/>
      <c r="BV236" s="74" t="n"/>
      <c r="BW236" s="74" t="n"/>
      <c r="BX236" s="74" t="n"/>
      <c r="BY236" s="74" t="n"/>
      <c r="BZ236" s="74" t="n"/>
      <c r="CA236" s="74" t="n"/>
      <c r="CB236" s="74" t="n"/>
      <c r="CC236" s="74" t="n"/>
      <c r="CD236" s="74" t="n"/>
      <c r="CE236" s="74" t="n"/>
      <c r="CF236" s="74" t="n"/>
      <c r="CG236" s="74" t="n"/>
      <c r="CH236" s="74" t="n"/>
      <c r="CI236" s="74" t="n"/>
      <c r="CJ236" s="74" t="n"/>
      <c r="CK236" s="75" t="n">
        <v>703417750</v>
      </c>
      <c r="CL236" s="74" t="inlineStr">
        <is>
          <t>c3823f22-337e-4383-8e74-9578e71ab889</t>
        </is>
      </c>
      <c r="CM236" s="72" t="n">
        <v>46103.44561342592</v>
      </c>
      <c r="CN236" s="74" t="n"/>
      <c r="CO236" s="74" t="n"/>
      <c r="CP236" s="74" t="inlineStr">
        <is>
          <t>submitted_via_web</t>
        </is>
      </c>
      <c r="CQ236" s="74" t="n"/>
      <c r="CR236" s="74" t="inlineStr">
        <is>
          <t>voP5hd3TJJNzzneN7cP2D6</t>
        </is>
      </c>
      <c r="CS236" s="74" t="n"/>
      <c r="CT236" s="74" t="inlineStr">
        <is>
          <t>uuid:c3823f22-337e-4383-8e74-9578e71ab889</t>
        </is>
      </c>
      <c r="CU236" s="75" t="n">
        <v>235</v>
      </c>
    </row>
    <row r="237">
      <c r="A237" s="72" t="n">
        <v>46103.77892671296</v>
      </c>
      <c r="B237" s="72" t="n">
        <v>46103.78046796296</v>
      </c>
      <c r="C237" s="74" t="inlineStr">
        <is>
          <t>Daeng gassing</t>
        </is>
      </c>
      <c r="D237" s="74" t="inlineStr">
        <is>
          <t>Sulawesi Selatan</t>
        </is>
      </c>
      <c r="E237" s="74" t="inlineStr">
        <is>
          <t>Maros</t>
        </is>
      </c>
      <c r="F237" s="74" t="inlineStr">
        <is>
          <t>Tompobulu</t>
        </is>
      </c>
      <c r="G237" s="74" t="inlineStr">
        <is>
          <t>BSP0370</t>
        </is>
      </c>
      <c r="H237" s="74" t="inlineStr">
        <is>
          <t>Sapi pedaging Ayam</t>
        </is>
      </c>
      <c r="I237" s="75" t="n">
        <v>1</v>
      </c>
      <c r="J237" s="75" t="n">
        <v>0</v>
      </c>
      <c r="K237" s="75" t="n">
        <v>0</v>
      </c>
      <c r="L237" s="75" t="n">
        <v>0</v>
      </c>
      <c r="M237" s="75" t="n">
        <v>0</v>
      </c>
      <c r="N237" s="75" t="n">
        <v>0</v>
      </c>
      <c r="O237" s="75" t="n">
        <v>1</v>
      </c>
      <c r="P237" s="75" t="n">
        <v>0</v>
      </c>
      <c r="Q237" s="75" t="n">
        <v>0</v>
      </c>
      <c r="R237" s="74" t="inlineStr">
        <is>
          <t>Sapi pedaging Ayam</t>
        </is>
      </c>
      <c r="S237" s="75" t="n">
        <v>1</v>
      </c>
      <c r="T237" s="75" t="n">
        <v>0</v>
      </c>
      <c r="U237" s="75" t="n">
        <v>0</v>
      </c>
      <c r="V237" s="75" t="n">
        <v>0</v>
      </c>
      <c r="W237" s="75" t="n">
        <v>0</v>
      </c>
      <c r="X237" s="75" t="n">
        <v>0</v>
      </c>
      <c r="Y237" s="75" t="n">
        <v>1</v>
      </c>
      <c r="Z237" s="75" t="n">
        <v>0</v>
      </c>
      <c r="AA237" s="75" t="n">
        <v>0</v>
      </c>
      <c r="AB237" s="74" t="inlineStr">
        <is>
          <t>Tidak ada</t>
        </is>
      </c>
      <c r="AC237" s="75" t="n">
        <v>0</v>
      </c>
      <c r="AD237" s="75" t="n">
        <v>0</v>
      </c>
      <c r="AE237" s="75" t="n">
        <v>0</v>
      </c>
      <c r="AF237" s="75" t="n">
        <v>0</v>
      </c>
      <c r="AG237" s="75" t="n">
        <v>0</v>
      </c>
      <c r="AH237" s="75" t="n">
        <v>0</v>
      </c>
      <c r="AI237" s="75" t="n">
        <v>0</v>
      </c>
      <c r="AJ237" s="75" t="n">
        <v>0</v>
      </c>
      <c r="AK237" s="75" t="n">
        <v>1</v>
      </c>
      <c r="AL237" s="74" t="n"/>
      <c r="AM237" s="75" t="n">
        <v>3</v>
      </c>
      <c r="AN237" s="74" t="n"/>
      <c r="AO237" s="74" t="n"/>
      <c r="AP237" s="74" t="n"/>
      <c r="AQ237" s="74" t="n"/>
      <c r="AR237" s="74" t="n"/>
      <c r="AS237" s="75" t="n">
        <v>10</v>
      </c>
      <c r="AT237" s="74" t="n"/>
      <c r="AU237" s="74" t="n"/>
      <c r="AV237" s="75" t="n">
        <v>3</v>
      </c>
      <c r="AW237" s="74" t="n"/>
      <c r="AX237" s="74" t="n"/>
      <c r="AY237" s="74" t="n"/>
      <c r="AZ237" s="74" t="n"/>
      <c r="BA237" s="74" t="n"/>
      <c r="BB237" s="75" t="n">
        <v>2</v>
      </c>
      <c r="BC237" s="74" t="n"/>
      <c r="BD237" s="74" t="n"/>
      <c r="BE237" s="74" t="n"/>
      <c r="BF237" s="74" t="n"/>
      <c r="BG237" s="74" t="n"/>
      <c r="BH237" s="74" t="n"/>
      <c r="BI237" s="74" t="n"/>
      <c r="BJ237" s="74" t="n"/>
      <c r="BK237" s="74" t="n"/>
      <c r="BL237" s="74" t="n"/>
      <c r="BM237" s="74" t="n"/>
      <c r="BN237" s="74" t="n"/>
      <c r="BO237" s="74" t="n"/>
      <c r="BP237" s="74" t="n"/>
      <c r="BQ237" s="74" t="n"/>
      <c r="BR237" s="74" t="n"/>
      <c r="BS237" s="74" t="n"/>
      <c r="BT237" s="74" t="n"/>
      <c r="BU237" s="74" t="n"/>
      <c r="BV237" s="74" t="n"/>
      <c r="BW237" s="74" t="n"/>
      <c r="BX237" s="74" t="n"/>
      <c r="BY237" s="74" t="n"/>
      <c r="BZ237" s="74" t="n"/>
      <c r="CA237" s="74" t="n"/>
      <c r="CB237" s="74" t="n"/>
      <c r="CC237" s="74" t="n"/>
      <c r="CD237" s="74" t="n"/>
      <c r="CE237" s="74" t="n"/>
      <c r="CF237" s="74" t="n"/>
      <c r="CG237" s="74" t="n"/>
      <c r="CH237" s="74" t="n"/>
      <c r="CI237" s="74" t="n"/>
      <c r="CJ237" s="74" t="n"/>
      <c r="CK237" s="75" t="n">
        <v>703418594</v>
      </c>
      <c r="CL237" s="74" t="inlineStr">
        <is>
          <t>ff2b1f41-a529-4f21-820e-ed712e3efaa5</t>
        </is>
      </c>
      <c r="CM237" s="72" t="n">
        <v>46103.4471412037</v>
      </c>
      <c r="CN237" s="74" t="n"/>
      <c r="CO237" s="74" t="n"/>
      <c r="CP237" s="74" t="inlineStr">
        <is>
          <t>submitted_via_web</t>
        </is>
      </c>
      <c r="CQ237" s="74" t="n"/>
      <c r="CR237" s="74" t="inlineStr">
        <is>
          <t>voP5hd3TJJNzzneN7cP2D6</t>
        </is>
      </c>
      <c r="CS237" s="74" t="n"/>
      <c r="CT237" s="74" t="inlineStr">
        <is>
          <t>uuid:ff2b1f41-a529-4f21-820e-ed712e3efaa5</t>
        </is>
      </c>
      <c r="CU237" s="75" t="n">
        <v>236</v>
      </c>
    </row>
    <row r="238">
      <c r="A238" s="72" t="n">
        <v>46103.78046822917</v>
      </c>
      <c r="B238" s="72" t="n">
        <v>46103.78373327546</v>
      </c>
      <c r="C238" s="74" t="inlineStr">
        <is>
          <t>Dg nojeng</t>
        </is>
      </c>
      <c r="D238" s="74" t="inlineStr">
        <is>
          <t>Sulawesi Selatan</t>
        </is>
      </c>
      <c r="E238" s="74" t="inlineStr">
        <is>
          <t>Maros</t>
        </is>
      </c>
      <c r="F238" s="74" t="inlineStr">
        <is>
          <t>Tompobulu</t>
        </is>
      </c>
      <c r="G238" s="74" t="inlineStr">
        <is>
          <t>BSP0359</t>
        </is>
      </c>
      <c r="H238" s="74" t="inlineStr">
        <is>
          <t>Sapi pedaging Ayam</t>
        </is>
      </c>
      <c r="I238" s="75" t="n">
        <v>1</v>
      </c>
      <c r="J238" s="75" t="n">
        <v>0</v>
      </c>
      <c r="K238" s="75" t="n">
        <v>0</v>
      </c>
      <c r="L238" s="75" t="n">
        <v>0</v>
      </c>
      <c r="M238" s="75" t="n">
        <v>0</v>
      </c>
      <c r="N238" s="75" t="n">
        <v>0</v>
      </c>
      <c r="O238" s="75" t="n">
        <v>1</v>
      </c>
      <c r="P238" s="75" t="n">
        <v>0</v>
      </c>
      <c r="Q238" s="75" t="n">
        <v>0</v>
      </c>
      <c r="R238" s="74" t="inlineStr">
        <is>
          <t>Sapi pedaging Ayam</t>
        </is>
      </c>
      <c r="S238" s="75" t="n">
        <v>1</v>
      </c>
      <c r="T238" s="75" t="n">
        <v>0</v>
      </c>
      <c r="U238" s="75" t="n">
        <v>0</v>
      </c>
      <c r="V238" s="75" t="n">
        <v>0</v>
      </c>
      <c r="W238" s="75" t="n">
        <v>0</v>
      </c>
      <c r="X238" s="75" t="n">
        <v>0</v>
      </c>
      <c r="Y238" s="75" t="n">
        <v>1</v>
      </c>
      <c r="Z238" s="75" t="n">
        <v>0</v>
      </c>
      <c r="AA238" s="75" t="n">
        <v>0</v>
      </c>
      <c r="AB238" s="74" t="inlineStr">
        <is>
          <t>Sapi pedaging Ayam</t>
        </is>
      </c>
      <c r="AC238" s="75" t="n">
        <v>1</v>
      </c>
      <c r="AD238" s="75" t="n">
        <v>0</v>
      </c>
      <c r="AE238" s="75" t="n">
        <v>0</v>
      </c>
      <c r="AF238" s="75" t="n">
        <v>0</v>
      </c>
      <c r="AG238" s="75" t="n">
        <v>0</v>
      </c>
      <c r="AH238" s="75" t="n">
        <v>0</v>
      </c>
      <c r="AI238" s="75" t="n">
        <v>1</v>
      </c>
      <c r="AJ238" s="75" t="n">
        <v>0</v>
      </c>
      <c r="AK238" s="75" t="n">
        <v>0</v>
      </c>
      <c r="AL238" s="74" t="n"/>
      <c r="AM238" s="75" t="n">
        <v>6</v>
      </c>
      <c r="AN238" s="74" t="n"/>
      <c r="AO238" s="74" t="n"/>
      <c r="AP238" s="74" t="n"/>
      <c r="AQ238" s="74" t="n"/>
      <c r="AR238" s="74" t="n"/>
      <c r="AS238" s="75" t="n">
        <v>10</v>
      </c>
      <c r="AT238" s="74" t="n"/>
      <c r="AU238" s="74" t="n"/>
      <c r="AV238" s="75" t="n">
        <v>8</v>
      </c>
      <c r="AW238" s="74" t="n"/>
      <c r="AX238" s="74" t="n"/>
      <c r="AY238" s="74" t="n"/>
      <c r="AZ238" s="74" t="n"/>
      <c r="BA238" s="74" t="n"/>
      <c r="BB238" s="75" t="n">
        <v>5</v>
      </c>
      <c r="BC238" s="74" t="n"/>
      <c r="BD238" s="75" t="n">
        <v>1</v>
      </c>
      <c r="BE238" s="75" t="n">
        <v>0</v>
      </c>
      <c r="BF238" s="75" t="n">
        <v>3</v>
      </c>
      <c r="BG238" s="75" t="n">
        <v>0</v>
      </c>
      <c r="BH238" s="74" t="n"/>
      <c r="BI238" s="74" t="n"/>
      <c r="BJ238" s="74" t="n"/>
      <c r="BK238" s="74" t="n"/>
      <c r="BL238" s="74" t="n"/>
      <c r="BM238" s="74" t="n"/>
      <c r="BN238" s="74" t="n"/>
      <c r="BO238" s="74" t="n"/>
      <c r="BP238" s="74" t="n"/>
      <c r="BQ238" s="74" t="n"/>
      <c r="BR238" s="74" t="n"/>
      <c r="BS238" s="74" t="n"/>
      <c r="BT238" s="74" t="n"/>
      <c r="BU238" s="74" t="n"/>
      <c r="BV238" s="74" t="n"/>
      <c r="BW238" s="74" t="n"/>
      <c r="BX238" s="74" t="n"/>
      <c r="BY238" s="74" t="n"/>
      <c r="BZ238" s="74" t="n"/>
      <c r="CA238" s="74" t="n"/>
      <c r="CB238" s="75" t="n">
        <v>0</v>
      </c>
      <c r="CC238" s="75" t="n">
        <v>0</v>
      </c>
      <c r="CD238" s="75" t="n">
        <v>2</v>
      </c>
      <c r="CE238" s="75" t="n">
        <v>20</v>
      </c>
      <c r="CF238" s="74" t="n"/>
      <c r="CG238" s="74" t="n"/>
      <c r="CH238" s="74" t="n"/>
      <c r="CI238" s="74" t="n"/>
      <c r="CJ238" s="74" t="n"/>
      <c r="CK238" s="75" t="n">
        <v>703420364</v>
      </c>
      <c r="CL238" s="74" t="inlineStr">
        <is>
          <t>a3d3267c-4656-4233-8f66-cd782debb814</t>
        </is>
      </c>
      <c r="CM238" s="72" t="n">
        <v>46103.45041666667</v>
      </c>
      <c r="CN238" s="74" t="n"/>
      <c r="CO238" s="74" t="n"/>
      <c r="CP238" s="74" t="inlineStr">
        <is>
          <t>submitted_via_web</t>
        </is>
      </c>
      <c r="CQ238" s="74" t="n"/>
      <c r="CR238" s="74" t="inlineStr">
        <is>
          <t>voP5hd3TJJNzzneN7cP2D6</t>
        </is>
      </c>
      <c r="CS238" s="74" t="n"/>
      <c r="CT238" s="74" t="inlineStr">
        <is>
          <t>uuid:a3d3267c-4656-4233-8f66-cd782debb814</t>
        </is>
      </c>
      <c r="CU238" s="75" t="n">
        <v>237</v>
      </c>
    </row>
    <row r="239">
      <c r="A239" s="72" t="n">
        <v>46098.65138884259</v>
      </c>
      <c r="B239" s="72" t="n">
        <v>46104.51529760416</v>
      </c>
      <c r="C239" s="74" t="inlineStr">
        <is>
          <t>Harmoko</t>
        </is>
      </c>
      <c r="D239" s="74" t="inlineStr">
        <is>
          <t>Jawa Timur</t>
        </is>
      </c>
      <c r="E239" s="74" t="inlineStr">
        <is>
          <t>Pasuruan</t>
        </is>
      </c>
      <c r="F239" s="74" t="inlineStr">
        <is>
          <t>Tutur</t>
        </is>
      </c>
      <c r="G239" s="74" t="inlineStr">
        <is>
          <t>KTP0185</t>
        </is>
      </c>
      <c r="H239" s="74" t="inlineStr">
        <is>
          <t>Sapi perah Ayam</t>
        </is>
      </c>
      <c r="I239" s="75" t="n">
        <v>0</v>
      </c>
      <c r="J239" s="75" t="n">
        <v>1</v>
      </c>
      <c r="K239" s="75" t="n">
        <v>0</v>
      </c>
      <c r="L239" s="75" t="n">
        <v>0</v>
      </c>
      <c r="M239" s="75" t="n">
        <v>0</v>
      </c>
      <c r="N239" s="75" t="n">
        <v>0</v>
      </c>
      <c r="O239" s="75" t="n">
        <v>1</v>
      </c>
      <c r="P239" s="75" t="n">
        <v>0</v>
      </c>
      <c r="Q239" s="75" t="n">
        <v>0</v>
      </c>
      <c r="R239" s="74" t="inlineStr">
        <is>
          <t>Sapi perah Ayam</t>
        </is>
      </c>
      <c r="S239" s="75" t="n">
        <v>0</v>
      </c>
      <c r="T239" s="75" t="n">
        <v>1</v>
      </c>
      <c r="U239" s="75" t="n">
        <v>0</v>
      </c>
      <c r="V239" s="75" t="n">
        <v>0</v>
      </c>
      <c r="W239" s="75" t="n">
        <v>0</v>
      </c>
      <c r="X239" s="75" t="n">
        <v>0</v>
      </c>
      <c r="Y239" s="75" t="n">
        <v>1</v>
      </c>
      <c r="Z239" s="75" t="n">
        <v>0</v>
      </c>
      <c r="AA239" s="75" t="n">
        <v>0</v>
      </c>
      <c r="AB239" s="74" t="inlineStr">
        <is>
          <t>Tidak ada</t>
        </is>
      </c>
      <c r="AC239" s="75" t="n">
        <v>0</v>
      </c>
      <c r="AD239" s="75" t="n">
        <v>0</v>
      </c>
      <c r="AE239" s="75" t="n">
        <v>0</v>
      </c>
      <c r="AF239" s="75" t="n">
        <v>0</v>
      </c>
      <c r="AG239" s="75" t="n">
        <v>0</v>
      </c>
      <c r="AH239" s="75" t="n">
        <v>0</v>
      </c>
      <c r="AI239" s="75" t="n">
        <v>0</v>
      </c>
      <c r="AJ239" s="75" t="n">
        <v>0</v>
      </c>
      <c r="AK239" s="75" t="n">
        <v>1</v>
      </c>
      <c r="AL239" s="74" t="n"/>
      <c r="AM239" s="74" t="n"/>
      <c r="AN239" s="75" t="n">
        <v>5</v>
      </c>
      <c r="AO239" s="74" t="n"/>
      <c r="AP239" s="74" t="n"/>
      <c r="AQ239" s="74" t="n"/>
      <c r="AR239" s="74" t="n"/>
      <c r="AS239" s="75" t="n">
        <v>10</v>
      </c>
      <c r="AT239" s="74" t="n"/>
      <c r="AU239" s="74" t="n"/>
      <c r="AV239" s="74" t="n"/>
      <c r="AW239" s="75" t="n">
        <v>9</v>
      </c>
      <c r="AX239" s="74" t="n"/>
      <c r="AY239" s="74" t="n"/>
      <c r="AZ239" s="74" t="n"/>
      <c r="BA239" s="74" t="n"/>
      <c r="BB239" s="75" t="n">
        <v>20</v>
      </c>
      <c r="BC239" s="74" t="n"/>
      <c r="BD239" s="74" t="n"/>
      <c r="BE239" s="74" t="n"/>
      <c r="BF239" s="74" t="n"/>
      <c r="BG239" s="74" t="n"/>
      <c r="BH239" s="74" t="n"/>
      <c r="BI239" s="74" t="n"/>
      <c r="BJ239" s="74" t="n"/>
      <c r="BK239" s="74" t="n"/>
      <c r="BL239" s="74" t="n"/>
      <c r="BM239" s="74" t="n"/>
      <c r="BN239" s="74" t="n"/>
      <c r="BO239" s="74" t="n"/>
      <c r="BP239" s="74" t="n"/>
      <c r="BQ239" s="74" t="n"/>
      <c r="BR239" s="74" t="n"/>
      <c r="BS239" s="74" t="n"/>
      <c r="BT239" s="74" t="n"/>
      <c r="BU239" s="74" t="n"/>
      <c r="BV239" s="74" t="n"/>
      <c r="BW239" s="74" t="n"/>
      <c r="BX239" s="74" t="n"/>
      <c r="BY239" s="74" t="n"/>
      <c r="BZ239" s="74" t="n"/>
      <c r="CA239" s="74" t="n"/>
      <c r="CB239" s="74" t="n"/>
      <c r="CC239" s="74" t="n"/>
      <c r="CD239" s="74" t="n"/>
      <c r="CE239" s="74" t="n"/>
      <c r="CF239" s="74" t="n"/>
      <c r="CG239" s="74" t="n"/>
      <c r="CH239" s="74" t="n"/>
      <c r="CI239" s="74" t="n"/>
      <c r="CJ239" s="74" t="inlineStr">
        <is>
          <t>User Harmoko tidak merespon telpon maupun WA terkait pertanyaan E5-c</t>
        </is>
      </c>
      <c r="CK239" s="75" t="n">
        <v>703886829</v>
      </c>
      <c r="CL239" s="74" t="inlineStr">
        <is>
          <t>b3e8e156-7a67-40c6-b061-ed7d141d7491</t>
        </is>
      </c>
      <c r="CM239" s="72" t="n">
        <v>46104.2236574074</v>
      </c>
      <c r="CN239" s="74" t="n"/>
      <c r="CO239" s="74" t="n"/>
      <c r="CP239" s="74" t="inlineStr">
        <is>
          <t>submitted_via_web</t>
        </is>
      </c>
      <c r="CQ239" s="74" t="n"/>
      <c r="CR239" s="74" t="inlineStr">
        <is>
          <t>voP5hd3TJJNzzneN7cP2D6</t>
        </is>
      </c>
      <c r="CS239" s="74" t="n"/>
      <c r="CT239" s="74" t="inlineStr">
        <is>
          <t>uuid:b3e8e156-7a67-40c6-b061-ed7d141d7491</t>
        </is>
      </c>
      <c r="CU239" s="75" t="n">
        <v>238</v>
      </c>
    </row>
    <row r="240">
      <c r="A240" s="72" t="n">
        <v>46104.51529827547</v>
      </c>
      <c r="B240" s="72" t="n">
        <v>46104.51771924768</v>
      </c>
      <c r="C240" s="74" t="inlineStr">
        <is>
          <t>Sariana / Siono</t>
        </is>
      </c>
      <c r="D240" s="74" t="inlineStr">
        <is>
          <t>Jawa Timur</t>
        </is>
      </c>
      <c r="E240" s="74" t="inlineStr">
        <is>
          <t>Pasuruan</t>
        </is>
      </c>
      <c r="F240" s="74" t="inlineStr">
        <is>
          <t>Tutur</t>
        </is>
      </c>
      <c r="G240" s="74" t="inlineStr">
        <is>
          <t>SKP0571</t>
        </is>
      </c>
      <c r="H240" s="74" t="inlineStr">
        <is>
          <t>Sapi perah Ayam Unggas lainnya</t>
        </is>
      </c>
      <c r="I240" s="75" t="n">
        <v>0</v>
      </c>
      <c r="J240" s="75" t="n">
        <v>1</v>
      </c>
      <c r="K240" s="75" t="n">
        <v>0</v>
      </c>
      <c r="L240" s="75" t="n">
        <v>0</v>
      </c>
      <c r="M240" s="75" t="n">
        <v>0</v>
      </c>
      <c r="N240" s="75" t="n">
        <v>0</v>
      </c>
      <c r="O240" s="75" t="n">
        <v>1</v>
      </c>
      <c r="P240" s="75" t="n">
        <v>1</v>
      </c>
      <c r="Q240" s="75" t="n">
        <v>0</v>
      </c>
      <c r="R240" s="74" t="inlineStr">
        <is>
          <t>Sapi perah Kambing Ayam Unggas lainnya</t>
        </is>
      </c>
      <c r="S240" s="75" t="n">
        <v>0</v>
      </c>
      <c r="T240" s="75" t="n">
        <v>1</v>
      </c>
      <c r="U240" s="75" t="n">
        <v>0</v>
      </c>
      <c r="V240" s="75" t="n">
        <v>0</v>
      </c>
      <c r="W240" s="75" t="n">
        <v>0</v>
      </c>
      <c r="X240" s="75" t="n">
        <v>1</v>
      </c>
      <c r="Y240" s="75" t="n">
        <v>1</v>
      </c>
      <c r="Z240" s="75" t="n">
        <v>1</v>
      </c>
      <c r="AA240" s="75" t="n">
        <v>0</v>
      </c>
      <c r="AB240" s="74" t="inlineStr">
        <is>
          <t>Tidak ada</t>
        </is>
      </c>
      <c r="AC240" s="75" t="n">
        <v>0</v>
      </c>
      <c r="AD240" s="75" t="n">
        <v>0</v>
      </c>
      <c r="AE240" s="75" t="n">
        <v>0</v>
      </c>
      <c r="AF240" s="75" t="n">
        <v>0</v>
      </c>
      <c r="AG240" s="75" t="n">
        <v>0</v>
      </c>
      <c r="AH240" s="75" t="n">
        <v>0</v>
      </c>
      <c r="AI240" s="75" t="n">
        <v>0</v>
      </c>
      <c r="AJ240" s="75" t="n">
        <v>0</v>
      </c>
      <c r="AK240" s="75" t="n">
        <v>1</v>
      </c>
      <c r="AL240" s="74" t="n"/>
      <c r="AM240" s="74" t="n"/>
      <c r="AN240" s="75" t="n">
        <v>4</v>
      </c>
      <c r="AO240" s="74" t="n"/>
      <c r="AP240" s="74" t="n"/>
      <c r="AQ240" s="74" t="n"/>
      <c r="AR240" s="74" t="n"/>
      <c r="AS240" s="75" t="n">
        <v>17</v>
      </c>
      <c r="AT240" s="75" t="n">
        <v>10</v>
      </c>
      <c r="AU240" s="74" t="n"/>
      <c r="AV240" s="74" t="n"/>
      <c r="AW240" s="75" t="n">
        <v>6</v>
      </c>
      <c r="AX240" s="74" t="n"/>
      <c r="AY240" s="74" t="n"/>
      <c r="AZ240" s="74" t="n"/>
      <c r="BA240" s="75" t="n">
        <v>6</v>
      </c>
      <c r="BB240" s="75" t="n">
        <v>15</v>
      </c>
      <c r="BC240" s="75" t="n">
        <v>15</v>
      </c>
      <c r="BD240" s="74" t="n"/>
      <c r="BE240" s="74" t="n"/>
      <c r="BF240" s="74" t="n"/>
      <c r="BG240" s="74" t="n"/>
      <c r="BH240" s="74" t="n"/>
      <c r="BI240" s="74" t="n"/>
      <c r="BJ240" s="74" t="n"/>
      <c r="BK240" s="74" t="n"/>
      <c r="BL240" s="74" t="n"/>
      <c r="BM240" s="74" t="n"/>
      <c r="BN240" s="74" t="n"/>
      <c r="BO240" s="74" t="n"/>
      <c r="BP240" s="74" t="n"/>
      <c r="BQ240" s="74" t="n"/>
      <c r="BR240" s="74" t="n"/>
      <c r="BS240" s="74" t="n"/>
      <c r="BT240" s="74" t="n"/>
      <c r="BU240" s="74" t="n"/>
      <c r="BV240" s="74" t="n"/>
      <c r="BW240" s="74" t="n"/>
      <c r="BX240" s="74" t="n"/>
      <c r="BY240" s="74" t="n"/>
      <c r="BZ240" s="74" t="n"/>
      <c r="CA240" s="74" t="n"/>
      <c r="CB240" s="74" t="n"/>
      <c r="CC240" s="74" t="n"/>
      <c r="CD240" s="74" t="n"/>
      <c r="CE240" s="74" t="n"/>
      <c r="CF240" s="74" t="n"/>
      <c r="CG240" s="74" t="n"/>
      <c r="CH240" s="74" t="n"/>
      <c r="CI240" s="74" t="n"/>
      <c r="CJ240" s="74" t="inlineStr">
        <is>
          <t>User Sariana/Siono dihubungi via nomer cucunya, tetapi tidak merespon telpon maupun WA terkait pertanyaan E5-c</t>
        </is>
      </c>
      <c r="CK240" s="75" t="n">
        <v>703889669</v>
      </c>
      <c r="CL240" s="74" t="inlineStr">
        <is>
          <t>d6ade9a0-5411-4afb-b973-21236f8ac4e3</t>
        </is>
      </c>
      <c r="CM240" s="72" t="n">
        <v>46104.22606481481</v>
      </c>
      <c r="CN240" s="74" t="n"/>
      <c r="CO240" s="74" t="n"/>
      <c r="CP240" s="74" t="inlineStr">
        <is>
          <t>submitted_via_web</t>
        </is>
      </c>
      <c r="CQ240" s="74" t="n"/>
      <c r="CR240" s="74" t="inlineStr">
        <is>
          <t>voP5hd3TJJNzzneN7cP2D6</t>
        </is>
      </c>
      <c r="CS240" s="74" t="n"/>
      <c r="CT240" s="74" t="inlineStr">
        <is>
          <t>uuid:d6ade9a0-5411-4afb-b973-21236f8ac4e3</t>
        </is>
      </c>
      <c r="CU240" s="75" t="n">
        <v>239</v>
      </c>
    </row>
    <row r="241">
      <c r="A241" s="72" t="n">
        <v>46104.51772002315</v>
      </c>
      <c r="B241" s="72" t="n">
        <v>46104.51975113426</v>
      </c>
      <c r="C241" s="74" t="inlineStr">
        <is>
          <t>Adiwanto</t>
        </is>
      </c>
      <c r="D241" s="74" t="inlineStr">
        <is>
          <t>Jawa Timur</t>
        </is>
      </c>
      <c r="E241" s="74" t="inlineStr">
        <is>
          <t>Pasuruan</t>
        </is>
      </c>
      <c r="F241" s="74" t="inlineStr">
        <is>
          <t>Tutur</t>
        </is>
      </c>
      <c r="G241" s="74" t="inlineStr">
        <is>
          <t>SKP0035</t>
        </is>
      </c>
      <c r="H241" s="74" t="inlineStr">
        <is>
          <t>Sapi perah Ayam</t>
        </is>
      </c>
      <c r="I241" s="75" t="n">
        <v>0</v>
      </c>
      <c r="J241" s="75" t="n">
        <v>1</v>
      </c>
      <c r="K241" s="75" t="n">
        <v>0</v>
      </c>
      <c r="L241" s="75" t="n">
        <v>0</v>
      </c>
      <c r="M241" s="75" t="n">
        <v>0</v>
      </c>
      <c r="N241" s="75" t="n">
        <v>0</v>
      </c>
      <c r="O241" s="75" t="n">
        <v>1</v>
      </c>
      <c r="P241" s="75" t="n">
        <v>0</v>
      </c>
      <c r="Q241" s="75" t="n">
        <v>0</v>
      </c>
      <c r="R241" s="74" t="inlineStr">
        <is>
          <t>Sapi perah Ayam</t>
        </is>
      </c>
      <c r="S241" s="75" t="n">
        <v>0</v>
      </c>
      <c r="T241" s="75" t="n">
        <v>1</v>
      </c>
      <c r="U241" s="75" t="n">
        <v>0</v>
      </c>
      <c r="V241" s="75" t="n">
        <v>0</v>
      </c>
      <c r="W241" s="75" t="n">
        <v>0</v>
      </c>
      <c r="X241" s="75" t="n">
        <v>0</v>
      </c>
      <c r="Y241" s="75" t="n">
        <v>1</v>
      </c>
      <c r="Z241" s="75" t="n">
        <v>0</v>
      </c>
      <c r="AA241" s="75" t="n">
        <v>0</v>
      </c>
      <c r="AB241" s="74" t="inlineStr">
        <is>
          <t>Tidak ada</t>
        </is>
      </c>
      <c r="AC241" s="75" t="n">
        <v>0</v>
      </c>
      <c r="AD241" s="75" t="n">
        <v>0</v>
      </c>
      <c r="AE241" s="75" t="n">
        <v>0</v>
      </c>
      <c r="AF241" s="75" t="n">
        <v>0</v>
      </c>
      <c r="AG241" s="75" t="n">
        <v>0</v>
      </c>
      <c r="AH241" s="75" t="n">
        <v>0</v>
      </c>
      <c r="AI241" s="75" t="n">
        <v>0</v>
      </c>
      <c r="AJ241" s="75" t="n">
        <v>0</v>
      </c>
      <c r="AK241" s="75" t="n">
        <v>1</v>
      </c>
      <c r="AL241" s="74" t="n"/>
      <c r="AM241" s="74" t="n"/>
      <c r="AN241" s="75" t="n">
        <v>6</v>
      </c>
      <c r="AO241" s="74" t="n"/>
      <c r="AP241" s="74" t="n"/>
      <c r="AQ241" s="74" t="n"/>
      <c r="AR241" s="74" t="n"/>
      <c r="AS241" s="75" t="n">
        <v>7</v>
      </c>
      <c r="AT241" s="74" t="n"/>
      <c r="AU241" s="74" t="n"/>
      <c r="AV241" s="74" t="n"/>
      <c r="AW241" s="75" t="n">
        <v>2</v>
      </c>
      <c r="AX241" s="74" t="n"/>
      <c r="AY241" s="74" t="n"/>
      <c r="AZ241" s="74" t="n"/>
      <c r="BA241" s="74" t="n"/>
      <c r="BB241" s="75" t="n">
        <v>4</v>
      </c>
      <c r="BC241" s="74" t="n"/>
      <c r="BD241" s="74" t="n"/>
      <c r="BE241" s="74" t="n"/>
      <c r="BF241" s="74" t="n"/>
      <c r="BG241" s="74" t="n"/>
      <c r="BH241" s="74" t="n"/>
      <c r="BI241" s="74" t="n"/>
      <c r="BJ241" s="74" t="n"/>
      <c r="BK241" s="74" t="n"/>
      <c r="BL241" s="74" t="n"/>
      <c r="BM241" s="74" t="n"/>
      <c r="BN241" s="74" t="n"/>
      <c r="BO241" s="74" t="n"/>
      <c r="BP241" s="74" t="n"/>
      <c r="BQ241" s="74" t="n"/>
      <c r="BR241" s="74" t="n"/>
      <c r="BS241" s="74" t="n"/>
      <c r="BT241" s="74" t="n"/>
      <c r="BU241" s="74" t="n"/>
      <c r="BV241" s="74" t="n"/>
      <c r="BW241" s="74" t="n"/>
      <c r="BX241" s="74" t="n"/>
      <c r="BY241" s="74" t="n"/>
      <c r="BZ241" s="74" t="n"/>
      <c r="CA241" s="74" t="n"/>
      <c r="CB241" s="74" t="n"/>
      <c r="CC241" s="74" t="n"/>
      <c r="CD241" s="74" t="n"/>
      <c r="CE241" s="74" t="n"/>
      <c r="CF241" s="74" t="n"/>
      <c r="CG241" s="74" t="n"/>
      <c r="CH241" s="74" t="n"/>
      <c r="CI241" s="74" t="n"/>
      <c r="CJ241" s="74" t="inlineStr">
        <is>
          <t>User Adiwanto dihubungi via telpon anaknya, tetapi tidak merespon telpon maupun WA terkait pertanyaan E5-c</t>
        </is>
      </c>
      <c r="CK241" s="75" t="n">
        <v>703892714</v>
      </c>
      <c r="CL241" s="74" t="inlineStr">
        <is>
          <t>e980a806-6282-455e-82e5-e708183531a0</t>
        </is>
      </c>
      <c r="CM241" s="72" t="n">
        <v>46104.22809027778</v>
      </c>
      <c r="CN241" s="74" t="n"/>
      <c r="CO241" s="74" t="n"/>
      <c r="CP241" s="74" t="inlineStr">
        <is>
          <t>submitted_via_web</t>
        </is>
      </c>
      <c r="CQ241" s="74" t="n"/>
      <c r="CR241" s="74" t="inlineStr">
        <is>
          <t>voP5hd3TJJNzzneN7cP2D6</t>
        </is>
      </c>
      <c r="CS241" s="74" t="n"/>
      <c r="CT241" s="74" t="inlineStr">
        <is>
          <t>uuid:e980a806-6282-455e-82e5-e708183531a0</t>
        </is>
      </c>
      <c r="CU241" s="75" t="n">
        <v>240</v>
      </c>
    </row>
    <row r="242">
      <c r="A242" s="72" t="n">
        <v>46107.73387011574</v>
      </c>
      <c r="B242" s="72" t="n">
        <v>46107.75452589121</v>
      </c>
      <c r="C242" s="74" t="inlineStr">
        <is>
          <t>Abdulrahman</t>
        </is>
      </c>
      <c r="D242" s="74" t="inlineStr">
        <is>
          <t>Lampung</t>
        </is>
      </c>
      <c r="E242" s="74" t="inlineStr">
        <is>
          <t>Lampung tengah</t>
        </is>
      </c>
      <c r="F242" s="74" t="inlineStr">
        <is>
          <t>Pubian</t>
        </is>
      </c>
      <c r="G242" s="74" t="inlineStr">
        <is>
          <t>GMP0001</t>
        </is>
      </c>
      <c r="H242" s="74" t="inlineStr">
        <is>
          <t>Sapi pedaging Ayam Unggas lainnya</t>
        </is>
      </c>
      <c r="I242" s="75" t="n">
        <v>1</v>
      </c>
      <c r="J242" s="75" t="n">
        <v>0</v>
      </c>
      <c r="K242" s="75" t="n">
        <v>0</v>
      </c>
      <c r="L242" s="75" t="n">
        <v>0</v>
      </c>
      <c r="M242" s="75" t="n">
        <v>0</v>
      </c>
      <c r="N242" s="75" t="n">
        <v>0</v>
      </c>
      <c r="O242" s="75" t="n">
        <v>1</v>
      </c>
      <c r="P242" s="75" t="n">
        <v>1</v>
      </c>
      <c r="Q242" s="75" t="n">
        <v>0</v>
      </c>
      <c r="R242" s="74" t="inlineStr">
        <is>
          <t>Sapi pedaging Ayam Unggas lainnya</t>
        </is>
      </c>
      <c r="S242" s="75" t="n">
        <v>1</v>
      </c>
      <c r="T242" s="75" t="n">
        <v>0</v>
      </c>
      <c r="U242" s="75" t="n">
        <v>0</v>
      </c>
      <c r="V242" s="75" t="n">
        <v>0</v>
      </c>
      <c r="W242" s="75" t="n">
        <v>0</v>
      </c>
      <c r="X242" s="75" t="n">
        <v>0</v>
      </c>
      <c r="Y242" s="75" t="n">
        <v>1</v>
      </c>
      <c r="Z242" s="75" t="n">
        <v>1</v>
      </c>
      <c r="AA242" s="75" t="n">
        <v>0</v>
      </c>
      <c r="AB242" s="74" t="inlineStr">
        <is>
          <t>Sapi pedaging Ayam Unggas lainnya</t>
        </is>
      </c>
      <c r="AC242" s="75" t="n">
        <v>1</v>
      </c>
      <c r="AD242" s="75" t="n">
        <v>0</v>
      </c>
      <c r="AE242" s="75" t="n">
        <v>0</v>
      </c>
      <c r="AF242" s="75" t="n">
        <v>0</v>
      </c>
      <c r="AG242" s="75" t="n">
        <v>0</v>
      </c>
      <c r="AH242" s="75" t="n">
        <v>0</v>
      </c>
      <c r="AI242" s="75" t="n">
        <v>1</v>
      </c>
      <c r="AJ242" s="75" t="n">
        <v>1</v>
      </c>
      <c r="AK242" s="75" t="n">
        <v>0</v>
      </c>
      <c r="AL242" s="74" t="n"/>
      <c r="AM242" s="75" t="n">
        <v>4</v>
      </c>
      <c r="AN242" s="74" t="n"/>
      <c r="AO242" s="74" t="n"/>
      <c r="AP242" s="74" t="n"/>
      <c r="AQ242" s="74" t="n"/>
      <c r="AR242" s="74" t="n"/>
      <c r="AS242" s="75" t="n">
        <v>4</v>
      </c>
      <c r="AT242" s="75" t="n">
        <v>0</v>
      </c>
      <c r="AU242" s="74" t="n"/>
      <c r="AV242" s="75" t="n">
        <v>8</v>
      </c>
      <c r="AW242" s="74" t="n"/>
      <c r="AX242" s="74" t="n"/>
      <c r="AY242" s="74" t="n"/>
      <c r="AZ242" s="74" t="n"/>
      <c r="BA242" s="74" t="n"/>
      <c r="BB242" s="75" t="n">
        <v>24</v>
      </c>
      <c r="BC242" s="75" t="n">
        <v>70</v>
      </c>
      <c r="BD242" s="75" t="n">
        <v>8</v>
      </c>
      <c r="BE242" s="75" t="n">
        <v>0</v>
      </c>
      <c r="BF242" s="75" t="n">
        <v>0</v>
      </c>
      <c r="BG242" s="75" t="n">
        <v>0</v>
      </c>
      <c r="BH242" s="74" t="n"/>
      <c r="BI242" s="74" t="n"/>
      <c r="BJ242" s="74" t="n"/>
      <c r="BK242" s="74" t="n"/>
      <c r="BL242" s="74" t="n"/>
      <c r="BM242" s="74" t="n"/>
      <c r="BN242" s="74" t="n"/>
      <c r="BO242" s="74" t="n"/>
      <c r="BP242" s="74" t="n"/>
      <c r="BQ242" s="74" t="n"/>
      <c r="BR242" s="74" t="n"/>
      <c r="BS242" s="74" t="n"/>
      <c r="BT242" s="74" t="n"/>
      <c r="BU242" s="74" t="n"/>
      <c r="BV242" s="74" t="n"/>
      <c r="BW242" s="74" t="n"/>
      <c r="BX242" s="74" t="n"/>
      <c r="BY242" s="74" t="n"/>
      <c r="BZ242" s="74" t="n"/>
      <c r="CA242" s="74" t="n"/>
      <c r="CB242" s="75" t="n">
        <v>10</v>
      </c>
      <c r="CC242" s="75" t="n">
        <v>0</v>
      </c>
      <c r="CD242" s="75" t="n">
        <v>30</v>
      </c>
      <c r="CE242" s="75" t="n">
        <v>20</v>
      </c>
      <c r="CF242" s="75" t="n">
        <v>0</v>
      </c>
      <c r="CG242" s="75" t="n">
        <v>0</v>
      </c>
      <c r="CH242" s="75" t="n">
        <v>0</v>
      </c>
      <c r="CI242" s="75" t="n">
        <v>0</v>
      </c>
      <c r="CJ242" s="74" t="n"/>
      <c r="CK242" s="75" t="n">
        <v>707664607</v>
      </c>
      <c r="CL242" s="74" t="inlineStr">
        <is>
          <t>336aa01d-64c0-40cc-bf4e-055179a595cd</t>
        </is>
      </c>
      <c r="CM242" s="72" t="n">
        <v>46107.46289351852</v>
      </c>
      <c r="CN242" s="74" t="n"/>
      <c r="CO242" s="74" t="n"/>
      <c r="CP242" s="74" t="inlineStr">
        <is>
          <t>submitted_via_web</t>
        </is>
      </c>
      <c r="CQ242" s="74" t="n"/>
      <c r="CR242" s="74" t="inlineStr">
        <is>
          <t>voP5hd3TJJNzzneN7cP2D6</t>
        </is>
      </c>
      <c r="CS242" s="74" t="n"/>
      <c r="CT242" s="74" t="inlineStr">
        <is>
          <t>uuid:336aa01d-64c0-40cc-bf4e-055179a595cd</t>
        </is>
      </c>
      <c r="CU242" s="75" t="n">
        <v>241</v>
      </c>
    </row>
    <row r="243">
      <c r="A243" s="72" t="n">
        <v>46107.75452868055</v>
      </c>
      <c r="B243" s="72" t="n">
        <v>46107.7624500463</v>
      </c>
      <c r="C243" s="74" t="inlineStr">
        <is>
          <t>Arifin</t>
        </is>
      </c>
      <c r="D243" s="74" t="inlineStr">
        <is>
          <t>Lampung</t>
        </is>
      </c>
      <c r="E243" s="74" t="inlineStr">
        <is>
          <t>Lampung tengah</t>
        </is>
      </c>
      <c r="F243" s="74" t="inlineStr">
        <is>
          <t>Pubian</t>
        </is>
      </c>
      <c r="G243" s="74" t="inlineStr">
        <is>
          <t>RGP0125</t>
        </is>
      </c>
      <c r="H243" s="74" t="inlineStr">
        <is>
          <t>Sapi pedaging Ayam Unggas lainnya</t>
        </is>
      </c>
      <c r="I243" s="75" t="n">
        <v>1</v>
      </c>
      <c r="J243" s="75" t="n">
        <v>0</v>
      </c>
      <c r="K243" s="75" t="n">
        <v>0</v>
      </c>
      <c r="L243" s="75" t="n">
        <v>0</v>
      </c>
      <c r="M243" s="75" t="n">
        <v>0</v>
      </c>
      <c r="N243" s="75" t="n">
        <v>0</v>
      </c>
      <c r="O243" s="75" t="n">
        <v>1</v>
      </c>
      <c r="P243" s="75" t="n">
        <v>1</v>
      </c>
      <c r="Q243" s="75" t="n">
        <v>0</v>
      </c>
      <c r="R243" s="74" t="inlineStr">
        <is>
          <t>Sapi pedaging Ayam Unggas lainnya</t>
        </is>
      </c>
      <c r="S243" s="75" t="n">
        <v>1</v>
      </c>
      <c r="T243" s="75" t="n">
        <v>0</v>
      </c>
      <c r="U243" s="75" t="n">
        <v>0</v>
      </c>
      <c r="V243" s="75" t="n">
        <v>0</v>
      </c>
      <c r="W243" s="75" t="n">
        <v>0</v>
      </c>
      <c r="X243" s="75" t="n">
        <v>0</v>
      </c>
      <c r="Y243" s="75" t="n">
        <v>1</v>
      </c>
      <c r="Z243" s="75" t="n">
        <v>1</v>
      </c>
      <c r="AA243" s="75" t="n">
        <v>0</v>
      </c>
      <c r="AB243" s="74" t="inlineStr">
        <is>
          <t>Sapi pedaging Ayam Unggas lainnya</t>
        </is>
      </c>
      <c r="AC243" s="75" t="n">
        <v>1</v>
      </c>
      <c r="AD243" s="75" t="n">
        <v>0</v>
      </c>
      <c r="AE243" s="75" t="n">
        <v>0</v>
      </c>
      <c r="AF243" s="75" t="n">
        <v>0</v>
      </c>
      <c r="AG243" s="75" t="n">
        <v>0</v>
      </c>
      <c r="AH243" s="75" t="n">
        <v>0</v>
      </c>
      <c r="AI243" s="75" t="n">
        <v>1</v>
      </c>
      <c r="AJ243" s="75" t="n">
        <v>1</v>
      </c>
      <c r="AK243" s="75" t="n">
        <v>0</v>
      </c>
      <c r="AL243" s="74" t="n"/>
      <c r="AM243" s="75" t="n">
        <v>3</v>
      </c>
      <c r="AN243" s="74" t="n"/>
      <c r="AO243" s="74" t="n"/>
      <c r="AP243" s="74" t="n"/>
      <c r="AQ243" s="74" t="n"/>
      <c r="AR243" s="74" t="n"/>
      <c r="AS243" s="75" t="n">
        <v>2</v>
      </c>
      <c r="AT243" s="75" t="n">
        <v>6</v>
      </c>
      <c r="AU243" s="74" t="n"/>
      <c r="AV243" s="75" t="n">
        <v>3</v>
      </c>
      <c r="AW243" s="74" t="n"/>
      <c r="AX243" s="74" t="n"/>
      <c r="AY243" s="74" t="n"/>
      <c r="AZ243" s="74" t="n"/>
      <c r="BA243" s="74" t="n"/>
      <c r="BB243" s="75" t="n">
        <v>2</v>
      </c>
      <c r="BC243" s="75" t="n">
        <v>5</v>
      </c>
      <c r="BD243" s="75" t="n">
        <v>1</v>
      </c>
      <c r="BE243" s="75" t="n">
        <v>2</v>
      </c>
      <c r="BF243" s="75" t="n">
        <v>0</v>
      </c>
      <c r="BG243" s="75" t="n">
        <v>0</v>
      </c>
      <c r="BH243" s="74" t="n"/>
      <c r="BI243" s="74" t="n"/>
      <c r="BJ243" s="74" t="n"/>
      <c r="BK243" s="74" t="n"/>
      <c r="BL243" s="74" t="n"/>
      <c r="BM243" s="74" t="n"/>
      <c r="BN243" s="74" t="n"/>
      <c r="BO243" s="74" t="n"/>
      <c r="BP243" s="74" t="n"/>
      <c r="BQ243" s="74" t="n"/>
      <c r="BR243" s="74" t="n"/>
      <c r="BS243" s="74" t="n"/>
      <c r="BT243" s="74" t="n"/>
      <c r="BU243" s="74" t="n"/>
      <c r="BV243" s="74" t="n"/>
      <c r="BW243" s="74" t="n"/>
      <c r="BX243" s="74" t="n"/>
      <c r="BY243" s="74" t="n"/>
      <c r="BZ243" s="74" t="n"/>
      <c r="CA243" s="74" t="n"/>
      <c r="CB243" s="75" t="n">
        <v>0</v>
      </c>
      <c r="CC243" s="75" t="n">
        <v>0</v>
      </c>
      <c r="CD243" s="75" t="n">
        <v>0</v>
      </c>
      <c r="CE243" s="75" t="n">
        <v>0</v>
      </c>
      <c r="CF243" s="75" t="n">
        <v>0</v>
      </c>
      <c r="CG243" s="75" t="n">
        <v>0</v>
      </c>
      <c r="CH243" s="75" t="n">
        <v>0</v>
      </c>
      <c r="CI243" s="75" t="n">
        <v>1</v>
      </c>
      <c r="CJ243" s="74" t="n"/>
      <c r="CK243" s="75" t="n">
        <v>707676253</v>
      </c>
      <c r="CL243" s="74" t="inlineStr">
        <is>
          <t>306096f8-2e89-40a7-bb25-4103bc533b38</t>
        </is>
      </c>
      <c r="CM243" s="72" t="n">
        <v>46107.47081018519</v>
      </c>
      <c r="CN243" s="74" t="n"/>
      <c r="CO243" s="74" t="n"/>
      <c r="CP243" s="74" t="inlineStr">
        <is>
          <t>submitted_via_web</t>
        </is>
      </c>
      <c r="CQ243" s="74" t="n"/>
      <c r="CR243" s="74" t="inlineStr">
        <is>
          <t>voP5hd3TJJNzzneN7cP2D6</t>
        </is>
      </c>
      <c r="CS243" s="74" t="n"/>
      <c r="CT243" s="74" t="inlineStr">
        <is>
          <t>uuid:306096f8-2e89-40a7-bb25-4103bc533b38</t>
        </is>
      </c>
      <c r="CU243" s="75" t="n">
        <v>242</v>
      </c>
    </row>
    <row r="244">
      <c r="A244" s="72" t="n">
        <v>46107.76245178241</v>
      </c>
      <c r="B244" s="72" t="n">
        <v>46107.7685891088</v>
      </c>
      <c r="C244" s="74" t="inlineStr">
        <is>
          <t>Sugeng</t>
        </is>
      </c>
      <c r="D244" s="74" t="inlineStr">
        <is>
          <t>Lampung</t>
        </is>
      </c>
      <c r="E244" s="74" t="inlineStr">
        <is>
          <t>Lampung tengah</t>
        </is>
      </c>
      <c r="F244" s="74" t="inlineStr">
        <is>
          <t>Pubian</t>
        </is>
      </c>
      <c r="G244" s="74" t="inlineStr">
        <is>
          <t>RGP0129</t>
        </is>
      </c>
      <c r="H244" s="74" t="inlineStr">
        <is>
          <t>Sapi pedaging Ayam Unggas lainnya</t>
        </is>
      </c>
      <c r="I244" s="75" t="n">
        <v>1</v>
      </c>
      <c r="J244" s="75" t="n">
        <v>0</v>
      </c>
      <c r="K244" s="75" t="n">
        <v>0</v>
      </c>
      <c r="L244" s="75" t="n">
        <v>0</v>
      </c>
      <c r="M244" s="75" t="n">
        <v>0</v>
      </c>
      <c r="N244" s="75" t="n">
        <v>0</v>
      </c>
      <c r="O244" s="75" t="n">
        <v>1</v>
      </c>
      <c r="P244" s="75" t="n">
        <v>1</v>
      </c>
      <c r="Q244" s="75" t="n">
        <v>0</v>
      </c>
      <c r="R244" s="74" t="inlineStr">
        <is>
          <t>Sapi pedaging Ayam Unggas lainnya</t>
        </is>
      </c>
      <c r="S244" s="75" t="n">
        <v>1</v>
      </c>
      <c r="T244" s="75" t="n">
        <v>0</v>
      </c>
      <c r="U244" s="75" t="n">
        <v>0</v>
      </c>
      <c r="V244" s="75" t="n">
        <v>0</v>
      </c>
      <c r="W244" s="75" t="n">
        <v>0</v>
      </c>
      <c r="X244" s="75" t="n">
        <v>0</v>
      </c>
      <c r="Y244" s="75" t="n">
        <v>1</v>
      </c>
      <c r="Z244" s="75" t="n">
        <v>1</v>
      </c>
      <c r="AA244" s="75" t="n">
        <v>0</v>
      </c>
      <c r="AB244" s="74" t="inlineStr">
        <is>
          <t>Sapi pedaging Ayam Unggas lainnya</t>
        </is>
      </c>
      <c r="AC244" s="75" t="n">
        <v>1</v>
      </c>
      <c r="AD244" s="75" t="n">
        <v>0</v>
      </c>
      <c r="AE244" s="75" t="n">
        <v>0</v>
      </c>
      <c r="AF244" s="75" t="n">
        <v>0</v>
      </c>
      <c r="AG244" s="75" t="n">
        <v>0</v>
      </c>
      <c r="AH244" s="75" t="n">
        <v>0</v>
      </c>
      <c r="AI244" s="75" t="n">
        <v>1</v>
      </c>
      <c r="AJ244" s="75" t="n">
        <v>1</v>
      </c>
      <c r="AK244" s="75" t="n">
        <v>0</v>
      </c>
      <c r="AL244" s="74" t="n"/>
      <c r="AM244" s="75" t="n">
        <v>5</v>
      </c>
      <c r="AN244" s="74" t="n"/>
      <c r="AO244" s="74" t="n"/>
      <c r="AP244" s="74" t="n"/>
      <c r="AQ244" s="74" t="n"/>
      <c r="AR244" s="74" t="n"/>
      <c r="AS244" s="75" t="n">
        <v>10</v>
      </c>
      <c r="AT244" s="75" t="n">
        <v>2</v>
      </c>
      <c r="AU244" s="74" t="n"/>
      <c r="AV244" s="75" t="n">
        <v>5</v>
      </c>
      <c r="AW244" s="74" t="n"/>
      <c r="AX244" s="74" t="n"/>
      <c r="AY244" s="74" t="n"/>
      <c r="AZ244" s="74" t="n"/>
      <c r="BA244" s="74" t="n"/>
      <c r="BB244" s="75" t="n">
        <v>10</v>
      </c>
      <c r="BC244" s="75" t="n">
        <v>2</v>
      </c>
      <c r="BD244" s="75" t="n">
        <v>1</v>
      </c>
      <c r="BE244" s="75" t="n">
        <v>0</v>
      </c>
      <c r="BF244" s="75" t="n">
        <v>1</v>
      </c>
      <c r="BG244" s="75" t="n">
        <v>0</v>
      </c>
      <c r="BH244" s="74" t="n"/>
      <c r="BI244" s="74" t="n"/>
      <c r="BJ244" s="74" t="n"/>
      <c r="BK244" s="74" t="n"/>
      <c r="BL244" s="74" t="n"/>
      <c r="BM244" s="74" t="n"/>
      <c r="BN244" s="74" t="n"/>
      <c r="BO244" s="74" t="n"/>
      <c r="BP244" s="74" t="n"/>
      <c r="BQ244" s="74" t="n"/>
      <c r="BR244" s="74" t="n"/>
      <c r="BS244" s="74" t="n"/>
      <c r="BT244" s="74" t="n"/>
      <c r="BU244" s="74" t="n"/>
      <c r="BV244" s="74" t="n"/>
      <c r="BW244" s="74" t="n"/>
      <c r="BX244" s="74" t="n"/>
      <c r="BY244" s="74" t="n"/>
      <c r="BZ244" s="74" t="n"/>
      <c r="CA244" s="74" t="n"/>
      <c r="CB244" s="75" t="n">
        <v>0</v>
      </c>
      <c r="CC244" s="75" t="n">
        <v>2</v>
      </c>
      <c r="CD244" s="75" t="n">
        <v>0</v>
      </c>
      <c r="CE244" s="75" t="n">
        <v>0</v>
      </c>
      <c r="CF244" s="75" t="n">
        <v>2</v>
      </c>
      <c r="CG244" s="75" t="n">
        <v>0</v>
      </c>
      <c r="CH244" s="75" t="n">
        <v>0</v>
      </c>
      <c r="CI244" s="75" t="n">
        <v>0</v>
      </c>
      <c r="CJ244" s="74" t="n"/>
      <c r="CK244" s="75" t="n">
        <v>707684688</v>
      </c>
      <c r="CL244" s="74" t="inlineStr">
        <is>
          <t>f828d6cb-0b54-4db0-8ca3-98784f08ce70</t>
        </is>
      </c>
      <c r="CM244" s="72" t="n">
        <v>46107.47695601852</v>
      </c>
      <c r="CN244" s="74" t="n"/>
      <c r="CO244" s="74" t="n"/>
      <c r="CP244" s="74" t="inlineStr">
        <is>
          <t>submitted_via_web</t>
        </is>
      </c>
      <c r="CQ244" s="74" t="n"/>
      <c r="CR244" s="74" t="inlineStr">
        <is>
          <t>voP5hd3TJJNzzneN7cP2D6</t>
        </is>
      </c>
      <c r="CS244" s="74" t="n"/>
      <c r="CT244" s="74" t="inlineStr">
        <is>
          <t>uuid:f828d6cb-0b54-4db0-8ca3-98784f08ce70</t>
        </is>
      </c>
      <c r="CU244" s="75" t="n">
        <v>243</v>
      </c>
    </row>
    <row r="245">
      <c r="A245" s="72" t="n">
        <v>46107.76859090278</v>
      </c>
      <c r="B245" s="72" t="n">
        <v>46107.77553896991</v>
      </c>
      <c r="C245" s="74" t="inlineStr">
        <is>
          <t>Abdul hamid</t>
        </is>
      </c>
      <c r="D245" s="74" t="inlineStr">
        <is>
          <t>Lampung</t>
        </is>
      </c>
      <c r="E245" s="74" t="inlineStr">
        <is>
          <t>Lampung tengah</t>
        </is>
      </c>
      <c r="F245" s="74" t="inlineStr">
        <is>
          <t>Pubian</t>
        </is>
      </c>
      <c r="G245" s="74" t="inlineStr">
        <is>
          <t>RGP0137</t>
        </is>
      </c>
      <c r="H245" s="74" t="inlineStr">
        <is>
          <t>Sapi pedaging Ayam Unggas lainnya</t>
        </is>
      </c>
      <c r="I245" s="75" t="n">
        <v>1</v>
      </c>
      <c r="J245" s="75" t="n">
        <v>0</v>
      </c>
      <c r="K245" s="75" t="n">
        <v>0</v>
      </c>
      <c r="L245" s="75" t="n">
        <v>0</v>
      </c>
      <c r="M245" s="75" t="n">
        <v>0</v>
      </c>
      <c r="N245" s="75" t="n">
        <v>0</v>
      </c>
      <c r="O245" s="75" t="n">
        <v>1</v>
      </c>
      <c r="P245" s="75" t="n">
        <v>1</v>
      </c>
      <c r="Q245" s="75" t="n">
        <v>0</v>
      </c>
      <c r="R245" s="74" t="inlineStr">
        <is>
          <t>Sapi pedaging Ayam Unggas lainnya</t>
        </is>
      </c>
      <c r="S245" s="75" t="n">
        <v>1</v>
      </c>
      <c r="T245" s="75" t="n">
        <v>0</v>
      </c>
      <c r="U245" s="75" t="n">
        <v>0</v>
      </c>
      <c r="V245" s="75" t="n">
        <v>0</v>
      </c>
      <c r="W245" s="75" t="n">
        <v>0</v>
      </c>
      <c r="X245" s="75" t="n">
        <v>0</v>
      </c>
      <c r="Y245" s="75" t="n">
        <v>1</v>
      </c>
      <c r="Z245" s="75" t="n">
        <v>1</v>
      </c>
      <c r="AA245" s="75" t="n">
        <v>0</v>
      </c>
      <c r="AB245" s="74" t="inlineStr">
        <is>
          <t>Sapi pedaging Ayam Unggas lainnya</t>
        </is>
      </c>
      <c r="AC245" s="75" t="n">
        <v>1</v>
      </c>
      <c r="AD245" s="75" t="n">
        <v>0</v>
      </c>
      <c r="AE245" s="75" t="n">
        <v>0</v>
      </c>
      <c r="AF245" s="75" t="n">
        <v>0</v>
      </c>
      <c r="AG245" s="75" t="n">
        <v>0</v>
      </c>
      <c r="AH245" s="75" t="n">
        <v>0</v>
      </c>
      <c r="AI245" s="75" t="n">
        <v>1</v>
      </c>
      <c r="AJ245" s="75" t="n">
        <v>1</v>
      </c>
      <c r="AK245" s="75" t="n">
        <v>0</v>
      </c>
      <c r="AL245" s="74" t="n"/>
      <c r="AM245" s="75" t="n">
        <v>2</v>
      </c>
      <c r="AN245" s="74" t="n"/>
      <c r="AO245" s="74" t="n"/>
      <c r="AP245" s="74" t="n"/>
      <c r="AQ245" s="74" t="n"/>
      <c r="AR245" s="74" t="n"/>
      <c r="AS245" s="75" t="n">
        <v>1</v>
      </c>
      <c r="AT245" s="75" t="n">
        <v>3</v>
      </c>
      <c r="AU245" s="74" t="n"/>
      <c r="AV245" s="75" t="n">
        <v>3</v>
      </c>
      <c r="AW245" s="74" t="n"/>
      <c r="AX245" s="74" t="n"/>
      <c r="AY245" s="74" t="n"/>
      <c r="AZ245" s="74" t="n"/>
      <c r="BA245" s="74" t="n"/>
      <c r="BB245" s="75" t="n">
        <v>1</v>
      </c>
      <c r="BC245" s="75" t="n">
        <v>3</v>
      </c>
      <c r="BD245" s="75" t="n">
        <v>2</v>
      </c>
      <c r="BE245" s="75" t="n">
        <v>0</v>
      </c>
      <c r="BF245" s="75" t="n">
        <v>1</v>
      </c>
      <c r="BG245" s="75" t="n">
        <v>0</v>
      </c>
      <c r="BH245" s="74" t="n"/>
      <c r="BI245" s="74" t="n"/>
      <c r="BJ245" s="74" t="n"/>
      <c r="BK245" s="74" t="n"/>
      <c r="BL245" s="74" t="n"/>
      <c r="BM245" s="74" t="n"/>
      <c r="BN245" s="74" t="n"/>
      <c r="BO245" s="74" t="n"/>
      <c r="BP245" s="74" t="n"/>
      <c r="BQ245" s="74" t="n"/>
      <c r="BR245" s="74" t="n"/>
      <c r="BS245" s="74" t="n"/>
      <c r="BT245" s="74" t="n"/>
      <c r="BU245" s="74" t="n"/>
      <c r="BV245" s="74" t="n"/>
      <c r="BW245" s="74" t="n"/>
      <c r="BX245" s="74" t="n"/>
      <c r="BY245" s="74" t="n"/>
      <c r="BZ245" s="74" t="n"/>
      <c r="CA245" s="74" t="n"/>
      <c r="CB245" s="75" t="n">
        <v>0</v>
      </c>
      <c r="CC245" s="75" t="n">
        <v>0</v>
      </c>
      <c r="CD245" s="75" t="n">
        <v>7</v>
      </c>
      <c r="CE245" s="75" t="n">
        <v>0</v>
      </c>
      <c r="CF245" s="75" t="n">
        <v>0</v>
      </c>
      <c r="CG245" s="75" t="n">
        <v>0</v>
      </c>
      <c r="CH245" s="75" t="n">
        <v>8</v>
      </c>
      <c r="CI245" s="75" t="n">
        <v>0</v>
      </c>
      <c r="CJ245" s="74" t="n"/>
      <c r="CK245" s="75" t="n">
        <v>707694333</v>
      </c>
      <c r="CL245" s="74" t="inlineStr">
        <is>
          <t>e02c1bb9-d8bc-49b2-a6b8-ebabbe7d05d8</t>
        </is>
      </c>
      <c r="CM245" s="72" t="n">
        <v>46107.48390046296</v>
      </c>
      <c r="CN245" s="74" t="n"/>
      <c r="CO245" s="74" t="n"/>
      <c r="CP245" s="74" t="inlineStr">
        <is>
          <t>submitted_via_web</t>
        </is>
      </c>
      <c r="CQ245" s="74" t="n"/>
      <c r="CR245" s="74" t="inlineStr">
        <is>
          <t>voP5hd3TJJNzzneN7cP2D6</t>
        </is>
      </c>
      <c r="CS245" s="74" t="n"/>
      <c r="CT245" s="74" t="inlineStr">
        <is>
          <t>uuid:e02c1bb9-d8bc-49b2-a6b8-ebabbe7d05d8</t>
        </is>
      </c>
      <c r="CU245" s="75" t="n">
        <v>244</v>
      </c>
    </row>
    <row r="246">
      <c r="A246" s="72" t="n">
        <v>46107.77554042824</v>
      </c>
      <c r="B246" s="72" t="n">
        <v>46107.86731574074</v>
      </c>
      <c r="C246" s="74" t="inlineStr">
        <is>
          <t>Sujono</t>
        </is>
      </c>
      <c r="D246" s="74" t="inlineStr">
        <is>
          <t>Lampung</t>
        </is>
      </c>
      <c r="E246" s="74" t="inlineStr">
        <is>
          <t>Lampung tengah</t>
        </is>
      </c>
      <c r="F246" s="74" t="inlineStr">
        <is>
          <t>Pubian</t>
        </is>
      </c>
      <c r="G246" s="74" t="inlineStr">
        <is>
          <t>RGP0139</t>
        </is>
      </c>
      <c r="H246" s="74" t="inlineStr">
        <is>
          <t>Sapi pedaging Ayam</t>
        </is>
      </c>
      <c r="I246" s="75" t="n">
        <v>1</v>
      </c>
      <c r="J246" s="75" t="n">
        <v>0</v>
      </c>
      <c r="K246" s="75" t="n">
        <v>0</v>
      </c>
      <c r="L246" s="75" t="n">
        <v>0</v>
      </c>
      <c r="M246" s="75" t="n">
        <v>0</v>
      </c>
      <c r="N246" s="75" t="n">
        <v>0</v>
      </c>
      <c r="O246" s="75" t="n">
        <v>1</v>
      </c>
      <c r="P246" s="75" t="n">
        <v>0</v>
      </c>
      <c r="Q246" s="75" t="n">
        <v>0</v>
      </c>
      <c r="R246" s="74" t="inlineStr">
        <is>
          <t>Sapi pedaging Ayam</t>
        </is>
      </c>
      <c r="S246" s="75" t="n">
        <v>1</v>
      </c>
      <c r="T246" s="75" t="n">
        <v>0</v>
      </c>
      <c r="U246" s="75" t="n">
        <v>0</v>
      </c>
      <c r="V246" s="75" t="n">
        <v>0</v>
      </c>
      <c r="W246" s="75" t="n">
        <v>0</v>
      </c>
      <c r="X246" s="75" t="n">
        <v>0</v>
      </c>
      <c r="Y246" s="75" t="n">
        <v>1</v>
      </c>
      <c r="Z246" s="75" t="n">
        <v>0</v>
      </c>
      <c r="AA246" s="75" t="n">
        <v>0</v>
      </c>
      <c r="AB246" s="74" t="inlineStr">
        <is>
          <t>Sapi pedaging Ayam</t>
        </is>
      </c>
      <c r="AC246" s="75" t="n">
        <v>1</v>
      </c>
      <c r="AD246" s="75" t="n">
        <v>0</v>
      </c>
      <c r="AE246" s="75" t="n">
        <v>0</v>
      </c>
      <c r="AF246" s="75" t="n">
        <v>0</v>
      </c>
      <c r="AG246" s="75" t="n">
        <v>0</v>
      </c>
      <c r="AH246" s="75" t="n">
        <v>0</v>
      </c>
      <c r="AI246" s="75" t="n">
        <v>1</v>
      </c>
      <c r="AJ246" s="75" t="n">
        <v>0</v>
      </c>
      <c r="AK246" s="75" t="n">
        <v>0</v>
      </c>
      <c r="AL246" s="74" t="n"/>
      <c r="AM246" s="75" t="n">
        <v>2</v>
      </c>
      <c r="AN246" s="74" t="n"/>
      <c r="AO246" s="74" t="n"/>
      <c r="AP246" s="74" t="n"/>
      <c r="AQ246" s="74" t="n"/>
      <c r="AR246" s="74" t="n"/>
      <c r="AS246" s="75" t="n">
        <v>4</v>
      </c>
      <c r="AT246" s="74" t="n"/>
      <c r="AU246" s="74" t="n"/>
      <c r="AV246" s="75" t="n">
        <v>4</v>
      </c>
      <c r="AW246" s="74" t="n"/>
      <c r="AX246" s="74" t="n"/>
      <c r="AY246" s="74" t="n"/>
      <c r="AZ246" s="74" t="n"/>
      <c r="BA246" s="74" t="n"/>
      <c r="BB246" s="75" t="n">
        <v>10</v>
      </c>
      <c r="BC246" s="74" t="n"/>
      <c r="BD246" s="75" t="n">
        <v>0</v>
      </c>
      <c r="BE246" s="75" t="n">
        <v>0</v>
      </c>
      <c r="BF246" s="75" t="n">
        <v>0</v>
      </c>
      <c r="BG246" s="75" t="n">
        <v>0</v>
      </c>
      <c r="BH246" s="74" t="n"/>
      <c r="BI246" s="74" t="n"/>
      <c r="BJ246" s="74" t="n"/>
      <c r="BK246" s="74" t="n"/>
      <c r="BL246" s="74" t="n"/>
      <c r="BM246" s="74" t="n"/>
      <c r="BN246" s="74" t="n"/>
      <c r="BO246" s="74" t="n"/>
      <c r="BP246" s="74" t="n"/>
      <c r="BQ246" s="74" t="n"/>
      <c r="BR246" s="74" t="n"/>
      <c r="BS246" s="74" t="n"/>
      <c r="BT246" s="74" t="n"/>
      <c r="BU246" s="74" t="n"/>
      <c r="BV246" s="74" t="n"/>
      <c r="BW246" s="74" t="n"/>
      <c r="BX246" s="74" t="n"/>
      <c r="BY246" s="74" t="n"/>
      <c r="BZ246" s="74" t="n"/>
      <c r="CA246" s="74" t="n"/>
      <c r="CB246" s="75" t="n">
        <v>0</v>
      </c>
      <c r="CC246" s="75" t="n">
        <v>0</v>
      </c>
      <c r="CD246" s="75" t="n">
        <v>0</v>
      </c>
      <c r="CE246" s="75" t="n">
        <v>0</v>
      </c>
      <c r="CF246" s="74" t="n"/>
      <c r="CG246" s="74" t="n"/>
      <c r="CH246" s="74" t="n"/>
      <c r="CI246" s="74" t="n"/>
      <c r="CJ246" s="74" t="n"/>
      <c r="CK246" s="75" t="n">
        <v>707818218</v>
      </c>
      <c r="CL246" s="74" t="inlineStr">
        <is>
          <t>8c5fde22-f75c-4ebc-8d59-fbec1d0bc4dc</t>
        </is>
      </c>
      <c r="CM246" s="72" t="n">
        <v>46107.57570601852</v>
      </c>
      <c r="CN246" s="74" t="n"/>
      <c r="CO246" s="74" t="n"/>
      <c r="CP246" s="74" t="inlineStr">
        <is>
          <t>submitted_via_web</t>
        </is>
      </c>
      <c r="CQ246" s="74" t="n"/>
      <c r="CR246" s="74" t="inlineStr">
        <is>
          <t>voP5hd3TJJNzzneN7cP2D6</t>
        </is>
      </c>
      <c r="CS246" s="74" t="n"/>
      <c r="CT246" s="74" t="inlineStr">
        <is>
          <t>uuid:8c5fde22-f75c-4ebc-8d59-fbec1d0bc4dc</t>
        </is>
      </c>
      <c r="CU246" s="75" t="n">
        <v>245</v>
      </c>
    </row>
    <row r="247">
      <c r="A247" s="72" t="n">
        <v>46107.8673190162</v>
      </c>
      <c r="B247" s="72" t="n">
        <v>46107.87309005787</v>
      </c>
      <c r="C247" s="74" t="inlineStr">
        <is>
          <t>Ani fatmawati</t>
        </is>
      </c>
      <c r="D247" s="74" t="inlineStr">
        <is>
          <t>Lampung</t>
        </is>
      </c>
      <c r="E247" s="74" t="inlineStr">
        <is>
          <t>Lampung tengah</t>
        </is>
      </c>
      <c r="F247" s="74" t="inlineStr">
        <is>
          <t>Punggur</t>
        </is>
      </c>
      <c r="G247" s="74" t="inlineStr">
        <is>
          <t>RGP0402</t>
        </is>
      </c>
      <c r="H247" s="74" t="inlineStr">
        <is>
          <t>Ayam Unggas lainnya</t>
        </is>
      </c>
      <c r="I247" s="75" t="n">
        <v>0</v>
      </c>
      <c r="J247" s="75" t="n">
        <v>0</v>
      </c>
      <c r="K247" s="75" t="n">
        <v>0</v>
      </c>
      <c r="L247" s="75" t="n">
        <v>0</v>
      </c>
      <c r="M247" s="75" t="n">
        <v>0</v>
      </c>
      <c r="N247" s="75" t="n">
        <v>0</v>
      </c>
      <c r="O247" s="75" t="n">
        <v>1</v>
      </c>
      <c r="P247" s="75" t="n">
        <v>1</v>
      </c>
      <c r="Q247" s="75" t="n">
        <v>0</v>
      </c>
      <c r="R247" s="74" t="inlineStr">
        <is>
          <t>Sapi pedaging Ayam Unggas lainnya</t>
        </is>
      </c>
      <c r="S247" s="75" t="n">
        <v>1</v>
      </c>
      <c r="T247" s="75" t="n">
        <v>0</v>
      </c>
      <c r="U247" s="75" t="n">
        <v>0</v>
      </c>
      <c r="V247" s="75" t="n">
        <v>0</v>
      </c>
      <c r="W247" s="75" t="n">
        <v>0</v>
      </c>
      <c r="X247" s="75" t="n">
        <v>0</v>
      </c>
      <c r="Y247" s="75" t="n">
        <v>1</v>
      </c>
      <c r="Z247" s="75" t="n">
        <v>1</v>
      </c>
      <c r="AA247" s="75" t="n">
        <v>0</v>
      </c>
      <c r="AB247" s="74" t="inlineStr">
        <is>
          <t>Sapi pedaging Ayam Unggas lainnya</t>
        </is>
      </c>
      <c r="AC247" s="75" t="n">
        <v>1</v>
      </c>
      <c r="AD247" s="75" t="n">
        <v>0</v>
      </c>
      <c r="AE247" s="75" t="n">
        <v>0</v>
      </c>
      <c r="AF247" s="75" t="n">
        <v>0</v>
      </c>
      <c r="AG247" s="75" t="n">
        <v>0</v>
      </c>
      <c r="AH247" s="75" t="n">
        <v>0</v>
      </c>
      <c r="AI247" s="75" t="n">
        <v>1</v>
      </c>
      <c r="AJ247" s="75" t="n">
        <v>1</v>
      </c>
      <c r="AK247" s="75" t="n">
        <v>0</v>
      </c>
      <c r="AL247" s="74" t="n"/>
      <c r="AM247" s="74" t="n"/>
      <c r="AN247" s="74" t="n"/>
      <c r="AO247" s="74" t="n"/>
      <c r="AP247" s="74" t="n"/>
      <c r="AQ247" s="74" t="n"/>
      <c r="AR247" s="74" t="n"/>
      <c r="AS247" s="75" t="n">
        <v>10</v>
      </c>
      <c r="AT247" s="75" t="n">
        <v>10</v>
      </c>
      <c r="AU247" s="74" t="n"/>
      <c r="AV247" s="75" t="n">
        <v>1</v>
      </c>
      <c r="AW247" s="74" t="n"/>
      <c r="AX247" s="74" t="n"/>
      <c r="AY247" s="74" t="n"/>
      <c r="AZ247" s="74" t="n"/>
      <c r="BA247" s="74" t="n"/>
      <c r="BB247" s="75" t="n">
        <v>10</v>
      </c>
      <c r="BC247" s="75" t="n">
        <v>10</v>
      </c>
      <c r="BD247" s="75" t="n">
        <v>0</v>
      </c>
      <c r="BE247" s="75" t="n">
        <v>0</v>
      </c>
      <c r="BF247" s="75" t="n">
        <v>0</v>
      </c>
      <c r="BG247" s="75" t="n">
        <v>0</v>
      </c>
      <c r="BH247" s="74" t="n"/>
      <c r="BI247" s="74" t="n"/>
      <c r="BJ247" s="74" t="n"/>
      <c r="BK247" s="74" t="n"/>
      <c r="BL247" s="74" t="n"/>
      <c r="BM247" s="74" t="n"/>
      <c r="BN247" s="74" t="n"/>
      <c r="BO247" s="74" t="n"/>
      <c r="BP247" s="74" t="n"/>
      <c r="BQ247" s="74" t="n"/>
      <c r="BR247" s="74" t="n"/>
      <c r="BS247" s="74" t="n"/>
      <c r="BT247" s="74" t="n"/>
      <c r="BU247" s="74" t="n"/>
      <c r="BV247" s="74" t="n"/>
      <c r="BW247" s="74" t="n"/>
      <c r="BX247" s="74" t="n"/>
      <c r="BY247" s="74" t="n"/>
      <c r="BZ247" s="74" t="n"/>
      <c r="CA247" s="74" t="n"/>
      <c r="CB247" s="75" t="n">
        <v>0</v>
      </c>
      <c r="CC247" s="75" t="n">
        <v>0</v>
      </c>
      <c r="CD247" s="75" t="n">
        <v>7</v>
      </c>
      <c r="CE247" s="75" t="n">
        <v>0</v>
      </c>
      <c r="CF247" s="75" t="n">
        <v>0</v>
      </c>
      <c r="CG247" s="75" t="n">
        <v>0</v>
      </c>
      <c r="CH247" s="75" t="n">
        <v>7</v>
      </c>
      <c r="CI247" s="75" t="n">
        <v>1</v>
      </c>
      <c r="CJ247" s="74" t="n"/>
      <c r="CK247" s="75" t="n">
        <v>707826484</v>
      </c>
      <c r="CL247" s="74" t="inlineStr">
        <is>
          <t>3253bf33-cb25-455c-a31e-25624a08973b</t>
        </is>
      </c>
      <c r="CM247" s="72" t="n">
        <v>46107.58145833333</v>
      </c>
      <c r="CN247" s="74" t="n"/>
      <c r="CO247" s="74" t="n"/>
      <c r="CP247" s="74" t="inlineStr">
        <is>
          <t>submitted_via_web</t>
        </is>
      </c>
      <c r="CQ247" s="74" t="n"/>
      <c r="CR247" s="74" t="inlineStr">
        <is>
          <t>voP5hd3TJJNzzneN7cP2D6</t>
        </is>
      </c>
      <c r="CS247" s="74" t="n"/>
      <c r="CT247" s="74" t="inlineStr">
        <is>
          <t>uuid:3253bf33-cb25-455c-a31e-25624a08973b</t>
        </is>
      </c>
      <c r="CU247" s="75" t="n">
        <v>246</v>
      </c>
    </row>
    <row r="248">
      <c r="A248" s="72" t="n">
        <v>46107.8730927662</v>
      </c>
      <c r="B248" s="72" t="n">
        <v>46107.87904697916</v>
      </c>
      <c r="C248" s="74" t="inlineStr">
        <is>
          <t>Sihwati</t>
        </is>
      </c>
      <c r="D248" s="74" t="inlineStr">
        <is>
          <t>Lampung</t>
        </is>
      </c>
      <c r="E248" s="74" t="inlineStr">
        <is>
          <t>Lampung tengah</t>
        </is>
      </c>
      <c r="F248" s="74" t="inlineStr">
        <is>
          <t>Punggur</t>
        </is>
      </c>
      <c r="G248" s="74" t="inlineStr">
        <is>
          <t>RGP0173</t>
        </is>
      </c>
      <c r="H248" s="74" t="inlineStr">
        <is>
          <t>Sapi pedaging</t>
        </is>
      </c>
      <c r="I248" s="75" t="n">
        <v>1</v>
      </c>
      <c r="J248" s="75" t="n">
        <v>0</v>
      </c>
      <c r="K248" s="75" t="n">
        <v>0</v>
      </c>
      <c r="L248" s="75" t="n">
        <v>0</v>
      </c>
      <c r="M248" s="75" t="n">
        <v>0</v>
      </c>
      <c r="N248" s="75" t="n">
        <v>0</v>
      </c>
      <c r="O248" s="75" t="n">
        <v>0</v>
      </c>
      <c r="P248" s="75" t="n">
        <v>0</v>
      </c>
      <c r="Q248" s="75" t="n">
        <v>0</v>
      </c>
      <c r="R248" s="74" t="inlineStr">
        <is>
          <t>Sapi pedaging</t>
        </is>
      </c>
      <c r="S248" s="75" t="n">
        <v>1</v>
      </c>
      <c r="T248" s="75" t="n">
        <v>0</v>
      </c>
      <c r="U248" s="75" t="n">
        <v>0</v>
      </c>
      <c r="V248" s="75" t="n">
        <v>0</v>
      </c>
      <c r="W248" s="75" t="n">
        <v>0</v>
      </c>
      <c r="X248" s="75" t="n">
        <v>0</v>
      </c>
      <c r="Y248" s="75" t="n">
        <v>0</v>
      </c>
      <c r="Z248" s="75" t="n">
        <v>0</v>
      </c>
      <c r="AA248" s="75" t="n">
        <v>0</v>
      </c>
      <c r="AB248" s="74" t="inlineStr">
        <is>
          <t>Sapi pedaging</t>
        </is>
      </c>
      <c r="AC248" s="75" t="n">
        <v>1</v>
      </c>
      <c r="AD248" s="75" t="n">
        <v>0</v>
      </c>
      <c r="AE248" s="75" t="n">
        <v>0</v>
      </c>
      <c r="AF248" s="75" t="n">
        <v>0</v>
      </c>
      <c r="AG248" s="75" t="n">
        <v>0</v>
      </c>
      <c r="AH248" s="75" t="n">
        <v>0</v>
      </c>
      <c r="AI248" s="75" t="n">
        <v>0</v>
      </c>
      <c r="AJ248" s="75" t="n">
        <v>0</v>
      </c>
      <c r="AK248" s="75" t="n">
        <v>0</v>
      </c>
      <c r="AL248" s="74" t="n"/>
      <c r="AM248" s="75" t="n">
        <v>5</v>
      </c>
      <c r="AN248" s="74" t="n"/>
      <c r="AO248" s="74" t="n"/>
      <c r="AP248" s="74" t="n"/>
      <c r="AQ248" s="74" t="n"/>
      <c r="AR248" s="74" t="n"/>
      <c r="AS248" s="74" t="n"/>
      <c r="AT248" s="74" t="n"/>
      <c r="AU248" s="74" t="n"/>
      <c r="AV248" s="75" t="n">
        <v>3</v>
      </c>
      <c r="AW248" s="74" t="n"/>
      <c r="AX248" s="74" t="n"/>
      <c r="AY248" s="74" t="n"/>
      <c r="AZ248" s="74" t="n"/>
      <c r="BA248" s="74" t="n"/>
      <c r="BB248" s="74" t="n"/>
      <c r="BC248" s="74" t="n"/>
      <c r="BD248" s="75" t="n">
        <v>0</v>
      </c>
      <c r="BE248" s="75" t="n">
        <v>0</v>
      </c>
      <c r="BF248" s="75" t="n">
        <v>0</v>
      </c>
      <c r="BG248" s="75" t="n">
        <v>0</v>
      </c>
      <c r="BH248" s="74" t="n"/>
      <c r="BI248" s="74" t="n"/>
      <c r="BJ248" s="74" t="n"/>
      <c r="BK248" s="74" t="n"/>
      <c r="BL248" s="74" t="n"/>
      <c r="BM248" s="74" t="n"/>
      <c r="BN248" s="74" t="n"/>
      <c r="BO248" s="74" t="n"/>
      <c r="BP248" s="74" t="n"/>
      <c r="BQ248" s="74" t="n"/>
      <c r="BR248" s="74" t="n"/>
      <c r="BS248" s="74" t="n"/>
      <c r="BT248" s="74" t="n"/>
      <c r="BU248" s="74" t="n"/>
      <c r="BV248" s="74" t="n"/>
      <c r="BW248" s="74" t="n"/>
      <c r="BX248" s="74" t="n"/>
      <c r="BY248" s="74" t="n"/>
      <c r="BZ248" s="74" t="n"/>
      <c r="CA248" s="74" t="n"/>
      <c r="CB248" s="74" t="n"/>
      <c r="CC248" s="74" t="n"/>
      <c r="CD248" s="74" t="n"/>
      <c r="CE248" s="74" t="n"/>
      <c r="CF248" s="74" t="n"/>
      <c r="CG248" s="74" t="n"/>
      <c r="CH248" s="74" t="n"/>
      <c r="CI248" s="74" t="n"/>
      <c r="CJ248" s="74" t="n"/>
      <c r="CK248" s="75" t="n">
        <v>707835452</v>
      </c>
      <c r="CL248" s="74" t="inlineStr">
        <is>
          <t>c09b07da-ae22-47a8-aec3-944741ec5b57</t>
        </is>
      </c>
      <c r="CM248" s="72" t="n">
        <v>46107.58740740741</v>
      </c>
      <c r="CN248" s="74" t="n"/>
      <c r="CO248" s="74" t="n"/>
      <c r="CP248" s="74" t="inlineStr">
        <is>
          <t>submitted_via_web</t>
        </is>
      </c>
      <c r="CQ248" s="74" t="n"/>
      <c r="CR248" s="74" t="inlineStr">
        <is>
          <t>voP5hd3TJJNzzneN7cP2D6</t>
        </is>
      </c>
      <c r="CS248" s="74" t="n"/>
      <c r="CT248" s="74" t="inlineStr">
        <is>
          <t>uuid:c09b07da-ae22-47a8-aec3-944741ec5b57</t>
        </is>
      </c>
      <c r="CU248" s="75" t="n">
        <v>247</v>
      </c>
    </row>
    <row r="249">
      <c r="A249" s="72" t="n">
        <v>46107.87904837963</v>
      </c>
      <c r="B249" s="72" t="n">
        <v>46107.91120244213</v>
      </c>
      <c r="C249" s="74" t="inlineStr">
        <is>
          <t>Susi/sugiwagiarti</t>
        </is>
      </c>
      <c r="D249" s="74" t="inlineStr">
        <is>
          <t>Lampung</t>
        </is>
      </c>
      <c r="E249" s="74" t="inlineStr">
        <is>
          <t>Lampung tengah</t>
        </is>
      </c>
      <c r="F249" s="74" t="inlineStr">
        <is>
          <t>Punggur</t>
        </is>
      </c>
      <c r="G249" s="74" t="inlineStr">
        <is>
          <t>RGP0200</t>
        </is>
      </c>
      <c r="H249" s="74" t="inlineStr">
        <is>
          <t>Sapi pedaging</t>
        </is>
      </c>
      <c r="I249" s="75" t="n">
        <v>1</v>
      </c>
      <c r="J249" s="75" t="n">
        <v>0</v>
      </c>
      <c r="K249" s="75" t="n">
        <v>0</v>
      </c>
      <c r="L249" s="75" t="n">
        <v>0</v>
      </c>
      <c r="M249" s="75" t="n">
        <v>0</v>
      </c>
      <c r="N249" s="75" t="n">
        <v>0</v>
      </c>
      <c r="O249" s="75" t="n">
        <v>0</v>
      </c>
      <c r="P249" s="75" t="n">
        <v>0</v>
      </c>
      <c r="Q249" s="75" t="n">
        <v>0</v>
      </c>
      <c r="R249" s="74" t="inlineStr">
        <is>
          <t>Tidak ada</t>
        </is>
      </c>
      <c r="S249" s="75" t="n">
        <v>0</v>
      </c>
      <c r="T249" s="75" t="n">
        <v>0</v>
      </c>
      <c r="U249" s="75" t="n">
        <v>0</v>
      </c>
      <c r="V249" s="75" t="n">
        <v>0</v>
      </c>
      <c r="W249" s="75" t="n">
        <v>0</v>
      </c>
      <c r="X249" s="75" t="n">
        <v>0</v>
      </c>
      <c r="Y249" s="75" t="n">
        <v>0</v>
      </c>
      <c r="Z249" s="75" t="n">
        <v>0</v>
      </c>
      <c r="AA249" s="75" t="n">
        <v>1</v>
      </c>
      <c r="AB249" s="74" t="inlineStr">
        <is>
          <t>Tidak ada</t>
        </is>
      </c>
      <c r="AC249" s="75" t="n">
        <v>0</v>
      </c>
      <c r="AD249" s="75" t="n">
        <v>0</v>
      </c>
      <c r="AE249" s="75" t="n">
        <v>0</v>
      </c>
      <c r="AF249" s="75" t="n">
        <v>0</v>
      </c>
      <c r="AG249" s="75" t="n">
        <v>0</v>
      </c>
      <c r="AH249" s="75" t="n">
        <v>0</v>
      </c>
      <c r="AI249" s="75" t="n">
        <v>0</v>
      </c>
      <c r="AJ249" s="75" t="n">
        <v>0</v>
      </c>
      <c r="AK249" s="75" t="n">
        <v>1</v>
      </c>
      <c r="AL249" s="74" t="n"/>
      <c r="AM249" s="75" t="n">
        <v>5</v>
      </c>
      <c r="AN249" s="74" t="n"/>
      <c r="AO249" s="74" t="n"/>
      <c r="AP249" s="74" t="n"/>
      <c r="AQ249" s="74" t="n"/>
      <c r="AR249" s="74" t="n"/>
      <c r="AS249" s="74" t="n"/>
      <c r="AT249" s="74" t="n"/>
      <c r="AU249" s="74" t="n"/>
      <c r="AV249" s="74" t="n"/>
      <c r="AW249" s="74" t="n"/>
      <c r="AX249" s="74" t="n"/>
      <c r="AY249" s="74" t="n"/>
      <c r="AZ249" s="74" t="n"/>
      <c r="BA249" s="74" t="n"/>
      <c r="BB249" s="74" t="n"/>
      <c r="BC249" s="74" t="n"/>
      <c r="BD249" s="74" t="n"/>
      <c r="BE249" s="74" t="n"/>
      <c r="BF249" s="74" t="n"/>
      <c r="BG249" s="74" t="n"/>
      <c r="BH249" s="74" t="n"/>
      <c r="BI249" s="74" t="n"/>
      <c r="BJ249" s="74" t="n"/>
      <c r="BK249" s="74" t="n"/>
      <c r="BL249" s="74" t="n"/>
      <c r="BM249" s="74" t="n"/>
      <c r="BN249" s="74" t="n"/>
      <c r="BO249" s="74" t="n"/>
      <c r="BP249" s="74" t="n"/>
      <c r="BQ249" s="74" t="n"/>
      <c r="BR249" s="74" t="n"/>
      <c r="BS249" s="74" t="n"/>
      <c r="BT249" s="74" t="n"/>
      <c r="BU249" s="74" t="n"/>
      <c r="BV249" s="74" t="n"/>
      <c r="BW249" s="74" t="n"/>
      <c r="BX249" s="74" t="n"/>
      <c r="BY249" s="74" t="n"/>
      <c r="BZ249" s="74" t="n"/>
      <c r="CA249" s="74" t="n"/>
      <c r="CB249" s="74" t="n"/>
      <c r="CC249" s="74" t="n"/>
      <c r="CD249" s="74" t="n"/>
      <c r="CE249" s="74" t="n"/>
      <c r="CF249" s="74" t="n"/>
      <c r="CG249" s="74" t="n"/>
      <c r="CH249" s="74" t="n"/>
      <c r="CI249" s="74" t="n"/>
      <c r="CJ249" s="74" t="n"/>
      <c r="CK249" s="75" t="n">
        <v>707882365</v>
      </c>
      <c r="CL249" s="74" t="inlineStr">
        <is>
          <t>0bbc33ca-2e97-4841-91f3-90a1f8e64a8a</t>
        </is>
      </c>
      <c r="CM249" s="72" t="n">
        <v>46107.61965277778</v>
      </c>
      <c r="CN249" s="74" t="n"/>
      <c r="CO249" s="74" t="n"/>
      <c r="CP249" s="74" t="inlineStr">
        <is>
          <t>submitted_via_web</t>
        </is>
      </c>
      <c r="CQ249" s="74" t="n"/>
      <c r="CR249" s="74" t="inlineStr">
        <is>
          <t>voP5hd3TJJNzzneN7cP2D6</t>
        </is>
      </c>
      <c r="CS249" s="74" t="n"/>
      <c r="CT249" s="74" t="inlineStr">
        <is>
          <t>uuid:0bbc33ca-2e97-4841-91f3-90a1f8e64a8a</t>
        </is>
      </c>
      <c r="CU249" s="75" t="n">
        <v>248</v>
      </c>
    </row>
    <row r="250">
      <c r="A250" s="72" t="n">
        <v>46107.91120510417</v>
      </c>
      <c r="B250" s="72" t="n">
        <v>46107.91516030092</v>
      </c>
      <c r="C250" s="74" t="inlineStr">
        <is>
          <t>Suparti/solikhin</t>
        </is>
      </c>
      <c r="D250" s="74" t="inlineStr">
        <is>
          <t>Lampung</t>
        </is>
      </c>
      <c r="E250" s="74" t="inlineStr">
        <is>
          <t>Lampung tengah</t>
        </is>
      </c>
      <c r="F250" s="74" t="inlineStr">
        <is>
          <t>Punggur</t>
        </is>
      </c>
      <c r="G250" s="74" t="inlineStr">
        <is>
          <t>RGP0174</t>
        </is>
      </c>
      <c r="H250" s="74" t="inlineStr">
        <is>
          <t>Sapi pedaging</t>
        </is>
      </c>
      <c r="I250" s="75" t="n">
        <v>1</v>
      </c>
      <c r="J250" s="75" t="n">
        <v>0</v>
      </c>
      <c r="K250" s="75" t="n">
        <v>0</v>
      </c>
      <c r="L250" s="75" t="n">
        <v>0</v>
      </c>
      <c r="M250" s="75" t="n">
        <v>0</v>
      </c>
      <c r="N250" s="75" t="n">
        <v>0</v>
      </c>
      <c r="O250" s="75" t="n">
        <v>0</v>
      </c>
      <c r="P250" s="75" t="n">
        <v>0</v>
      </c>
      <c r="Q250" s="75" t="n">
        <v>0</v>
      </c>
      <c r="R250" s="74" t="inlineStr">
        <is>
          <t>Kambing</t>
        </is>
      </c>
      <c r="S250" s="75" t="n">
        <v>0</v>
      </c>
      <c r="T250" s="75" t="n">
        <v>0</v>
      </c>
      <c r="U250" s="75" t="n">
        <v>0</v>
      </c>
      <c r="V250" s="75" t="n">
        <v>0</v>
      </c>
      <c r="W250" s="75" t="n">
        <v>0</v>
      </c>
      <c r="X250" s="75" t="n">
        <v>1</v>
      </c>
      <c r="Y250" s="75" t="n">
        <v>0</v>
      </c>
      <c r="Z250" s="75" t="n">
        <v>0</v>
      </c>
      <c r="AA250" s="75" t="n">
        <v>0</v>
      </c>
      <c r="AB250" s="74" t="inlineStr">
        <is>
          <t>Kambing</t>
        </is>
      </c>
      <c r="AC250" s="75" t="n">
        <v>0</v>
      </c>
      <c r="AD250" s="75" t="n">
        <v>0</v>
      </c>
      <c r="AE250" s="75" t="n">
        <v>0</v>
      </c>
      <c r="AF250" s="75" t="n">
        <v>0</v>
      </c>
      <c r="AG250" s="75" t="n">
        <v>0</v>
      </c>
      <c r="AH250" s="75" t="n">
        <v>1</v>
      </c>
      <c r="AI250" s="75" t="n">
        <v>0</v>
      </c>
      <c r="AJ250" s="75" t="n">
        <v>0</v>
      </c>
      <c r="AK250" s="75" t="n">
        <v>0</v>
      </c>
      <c r="AL250" s="74" t="n"/>
      <c r="AM250" s="75" t="n">
        <v>6</v>
      </c>
      <c r="AN250" s="74" t="n"/>
      <c r="AO250" s="74" t="n"/>
      <c r="AP250" s="74" t="n"/>
      <c r="AQ250" s="74" t="n"/>
      <c r="AR250" s="74" t="n"/>
      <c r="AS250" s="74" t="n"/>
      <c r="AT250" s="74" t="n"/>
      <c r="AU250" s="74" t="n"/>
      <c r="AV250" s="74" t="n"/>
      <c r="AW250" s="74" t="n"/>
      <c r="AX250" s="74" t="n"/>
      <c r="AY250" s="74" t="n"/>
      <c r="AZ250" s="74" t="n"/>
      <c r="BA250" s="75" t="n">
        <v>35</v>
      </c>
      <c r="BB250" s="74" t="n"/>
      <c r="BC250" s="74" t="n"/>
      <c r="BD250" s="74" t="n"/>
      <c r="BE250" s="74" t="n"/>
      <c r="BF250" s="74" t="n"/>
      <c r="BG250" s="74" t="n"/>
      <c r="BH250" s="74" t="n"/>
      <c r="BI250" s="74" t="n"/>
      <c r="BJ250" s="74" t="n"/>
      <c r="BK250" s="74" t="n"/>
      <c r="BL250" s="74" t="n"/>
      <c r="BM250" s="74" t="n"/>
      <c r="BN250" s="74" t="n"/>
      <c r="BO250" s="74" t="n"/>
      <c r="BP250" s="74" t="n"/>
      <c r="BQ250" s="74" t="n"/>
      <c r="BR250" s="74" t="n"/>
      <c r="BS250" s="74" t="n"/>
      <c r="BT250" s="74" t="n"/>
      <c r="BU250" s="74" t="n"/>
      <c r="BV250" s="74" t="n"/>
      <c r="BW250" s="74" t="n"/>
      <c r="BX250" s="75" t="n">
        <v>0</v>
      </c>
      <c r="BY250" s="75" t="n">
        <v>0</v>
      </c>
      <c r="BZ250" s="75" t="n">
        <v>0</v>
      </c>
      <c r="CA250" s="75" t="n">
        <v>0</v>
      </c>
      <c r="CB250" s="74" t="n"/>
      <c r="CC250" s="74" t="n"/>
      <c r="CD250" s="74" t="n"/>
      <c r="CE250" s="74" t="n"/>
      <c r="CF250" s="74" t="n"/>
      <c r="CG250" s="74" t="n"/>
      <c r="CH250" s="74" t="n"/>
      <c r="CI250" s="74" t="n"/>
      <c r="CJ250" s="74" t="n"/>
      <c r="CK250" s="75" t="n">
        <v>707887103</v>
      </c>
      <c r="CL250" s="74" t="inlineStr">
        <is>
          <t>c36ffd22-ec19-4ed2-949c-4caf7e1d3468</t>
        </is>
      </c>
      <c r="CM250" s="72" t="n">
        <v>46107.62351851852</v>
      </c>
      <c r="CN250" s="74" t="n"/>
      <c r="CO250" s="74" t="n"/>
      <c r="CP250" s="74" t="inlineStr">
        <is>
          <t>submitted_via_web</t>
        </is>
      </c>
      <c r="CQ250" s="74" t="n"/>
      <c r="CR250" s="74" t="inlineStr">
        <is>
          <t>voP5hd3TJJNzzneN7cP2D6</t>
        </is>
      </c>
      <c r="CS250" s="74" t="n"/>
      <c r="CT250" s="74" t="inlineStr">
        <is>
          <t>uuid:c36ffd22-ec19-4ed2-949c-4caf7e1d3468</t>
        </is>
      </c>
      <c r="CU250" s="75" t="n">
        <v>249</v>
      </c>
    </row>
    <row r="251">
      <c r="A251" s="72" t="n">
        <v>46107.91516251158</v>
      </c>
      <c r="B251" s="72" t="n">
        <v>46107.91892894676</v>
      </c>
      <c r="C251" s="74" t="inlineStr">
        <is>
          <t>Endang setiyowati</t>
        </is>
      </c>
      <c r="D251" s="74" t="inlineStr">
        <is>
          <t>Lampung</t>
        </is>
      </c>
      <c r="E251" s="74" t="inlineStr">
        <is>
          <t>Lampung tengah</t>
        </is>
      </c>
      <c r="F251" s="74" t="inlineStr">
        <is>
          <t>Punggur</t>
        </is>
      </c>
      <c r="G251" s="74" t="inlineStr">
        <is>
          <t>RGP0171</t>
        </is>
      </c>
      <c r="H251" s="74" t="inlineStr">
        <is>
          <t>Sapi pedaging Ayam</t>
        </is>
      </c>
      <c r="I251" s="75" t="n">
        <v>1</v>
      </c>
      <c r="J251" s="75" t="n">
        <v>0</v>
      </c>
      <c r="K251" s="75" t="n">
        <v>0</v>
      </c>
      <c r="L251" s="75" t="n">
        <v>0</v>
      </c>
      <c r="M251" s="75" t="n">
        <v>0</v>
      </c>
      <c r="N251" s="75" t="n">
        <v>0</v>
      </c>
      <c r="O251" s="75" t="n">
        <v>1</v>
      </c>
      <c r="P251" s="75" t="n">
        <v>0</v>
      </c>
      <c r="Q251" s="75" t="n">
        <v>0</v>
      </c>
      <c r="R251" s="74" t="inlineStr">
        <is>
          <t>Kambing Unggas lainnya</t>
        </is>
      </c>
      <c r="S251" s="75" t="n">
        <v>0</v>
      </c>
      <c r="T251" s="75" t="n">
        <v>0</v>
      </c>
      <c r="U251" s="75" t="n">
        <v>0</v>
      </c>
      <c r="V251" s="75" t="n">
        <v>0</v>
      </c>
      <c r="W251" s="75" t="n">
        <v>0</v>
      </c>
      <c r="X251" s="75" t="n">
        <v>1</v>
      </c>
      <c r="Y251" s="75" t="n">
        <v>0</v>
      </c>
      <c r="Z251" s="75" t="n">
        <v>1</v>
      </c>
      <c r="AA251" s="75" t="n">
        <v>0</v>
      </c>
      <c r="AB251" s="74" t="inlineStr">
        <is>
          <t>Kambing</t>
        </is>
      </c>
      <c r="AC251" s="75" t="n">
        <v>0</v>
      </c>
      <c r="AD251" s="75" t="n">
        <v>0</v>
      </c>
      <c r="AE251" s="75" t="n">
        <v>0</v>
      </c>
      <c r="AF251" s="75" t="n">
        <v>0</v>
      </c>
      <c r="AG251" s="75" t="n">
        <v>0</v>
      </c>
      <c r="AH251" s="75" t="n">
        <v>1</v>
      </c>
      <c r="AI251" s="75" t="n">
        <v>0</v>
      </c>
      <c r="AJ251" s="75" t="n">
        <v>0</v>
      </c>
      <c r="AK251" s="75" t="n">
        <v>0</v>
      </c>
      <c r="AL251" s="74" t="n"/>
      <c r="AM251" s="75" t="n">
        <v>20</v>
      </c>
      <c r="AN251" s="74" t="n"/>
      <c r="AO251" s="74" t="n"/>
      <c r="AP251" s="74" t="n"/>
      <c r="AQ251" s="74" t="n"/>
      <c r="AR251" s="74" t="n"/>
      <c r="AS251" s="75" t="n">
        <v>10</v>
      </c>
      <c r="AT251" s="74" t="n"/>
      <c r="AU251" s="74" t="n"/>
      <c r="AV251" s="74" t="n"/>
      <c r="AW251" s="74" t="n"/>
      <c r="AX251" s="74" t="n"/>
      <c r="AY251" s="74" t="n"/>
      <c r="AZ251" s="74" t="n"/>
      <c r="BA251" s="75" t="n">
        <v>30</v>
      </c>
      <c r="BB251" s="74" t="n"/>
      <c r="BC251" s="75" t="n">
        <v>5</v>
      </c>
      <c r="BD251" s="74" t="n"/>
      <c r="BE251" s="74" t="n"/>
      <c r="BF251" s="74" t="n"/>
      <c r="BG251" s="74" t="n"/>
      <c r="BH251" s="74" t="n"/>
      <c r="BI251" s="74" t="n"/>
      <c r="BJ251" s="74" t="n"/>
      <c r="BK251" s="74" t="n"/>
      <c r="BL251" s="74" t="n"/>
      <c r="BM251" s="74" t="n"/>
      <c r="BN251" s="74" t="n"/>
      <c r="BO251" s="74" t="n"/>
      <c r="BP251" s="74" t="n"/>
      <c r="BQ251" s="74" t="n"/>
      <c r="BR251" s="74" t="n"/>
      <c r="BS251" s="74" t="n"/>
      <c r="BT251" s="74" t="n"/>
      <c r="BU251" s="74" t="n"/>
      <c r="BV251" s="74" t="n"/>
      <c r="BW251" s="74" t="n"/>
      <c r="BX251" s="75" t="n">
        <v>0</v>
      </c>
      <c r="BY251" s="75" t="n">
        <v>0</v>
      </c>
      <c r="BZ251" s="75" t="n">
        <v>2</v>
      </c>
      <c r="CA251" s="75" t="n">
        <v>2</v>
      </c>
      <c r="CB251" s="74" t="n"/>
      <c r="CC251" s="74" t="n"/>
      <c r="CD251" s="74" t="n"/>
      <c r="CE251" s="74" t="n"/>
      <c r="CF251" s="74" t="n"/>
      <c r="CG251" s="74" t="n"/>
      <c r="CH251" s="74" t="n"/>
      <c r="CI251" s="74" t="n"/>
      <c r="CJ251" s="74" t="n"/>
      <c r="CK251" s="75" t="n">
        <v>707892126</v>
      </c>
      <c r="CL251" s="74" t="inlineStr">
        <is>
          <t>2db3311d-e497-4906-bbd5-29ffb1b994f5</t>
        </is>
      </c>
      <c r="CM251" s="72" t="n">
        <v>46107.62730324074</v>
      </c>
      <c r="CN251" s="74" t="n"/>
      <c r="CO251" s="74" t="n"/>
      <c r="CP251" s="74" t="inlineStr">
        <is>
          <t>submitted_via_web</t>
        </is>
      </c>
      <c r="CQ251" s="74" t="n"/>
      <c r="CR251" s="74" t="inlineStr">
        <is>
          <t>voP5hd3TJJNzzneN7cP2D6</t>
        </is>
      </c>
      <c r="CS251" s="74" t="n"/>
      <c r="CT251" s="74" t="inlineStr">
        <is>
          <t>uuid:2db3311d-e497-4906-bbd5-29ffb1b994f5</t>
        </is>
      </c>
      <c r="CU251" s="75" t="n">
        <v>250</v>
      </c>
    </row>
    <row r="252">
      <c r="A252" s="72" t="n">
        <v>46107.91893094908</v>
      </c>
      <c r="B252" s="72" t="n">
        <v>46107.92449075232</v>
      </c>
      <c r="C252" s="74" t="inlineStr">
        <is>
          <t>Ernawati</t>
        </is>
      </c>
      <c r="D252" s="74" t="inlineStr">
        <is>
          <t>Lampung</t>
        </is>
      </c>
      <c r="E252" s="74" t="inlineStr">
        <is>
          <t>Lampung tengah</t>
        </is>
      </c>
      <c r="F252" s="74" t="inlineStr">
        <is>
          <t>Punggur</t>
        </is>
      </c>
      <c r="G252" s="74" t="inlineStr">
        <is>
          <t>RGP0195</t>
        </is>
      </c>
      <c r="H252" s="74" t="inlineStr">
        <is>
          <t>Sapi pedaging Ayam Unggas lainnya</t>
        </is>
      </c>
      <c r="I252" s="75" t="n">
        <v>1</v>
      </c>
      <c r="J252" s="75" t="n">
        <v>0</v>
      </c>
      <c r="K252" s="75" t="n">
        <v>0</v>
      </c>
      <c r="L252" s="75" t="n">
        <v>0</v>
      </c>
      <c r="M252" s="75" t="n">
        <v>0</v>
      </c>
      <c r="N252" s="75" t="n">
        <v>0</v>
      </c>
      <c r="O252" s="75" t="n">
        <v>1</v>
      </c>
      <c r="P252" s="75" t="n">
        <v>1</v>
      </c>
      <c r="Q252" s="75" t="n">
        <v>0</v>
      </c>
      <c r="R252" s="74" t="inlineStr">
        <is>
          <t>Sapi pedaging Kambing Ayam</t>
        </is>
      </c>
      <c r="S252" s="75" t="n">
        <v>1</v>
      </c>
      <c r="T252" s="75" t="n">
        <v>0</v>
      </c>
      <c r="U252" s="75" t="n">
        <v>0</v>
      </c>
      <c r="V252" s="75" t="n">
        <v>0</v>
      </c>
      <c r="W252" s="75" t="n">
        <v>0</v>
      </c>
      <c r="X252" s="75" t="n">
        <v>1</v>
      </c>
      <c r="Y252" s="75" t="n">
        <v>1</v>
      </c>
      <c r="Z252" s="75" t="n">
        <v>0</v>
      </c>
      <c r="AA252" s="75" t="n">
        <v>0</v>
      </c>
      <c r="AB252" s="74" t="inlineStr">
        <is>
          <t>Sapi pedaging Kambing Ayam Unggas lainnya</t>
        </is>
      </c>
      <c r="AC252" s="75" t="n">
        <v>1</v>
      </c>
      <c r="AD252" s="75" t="n">
        <v>0</v>
      </c>
      <c r="AE252" s="75" t="n">
        <v>0</v>
      </c>
      <c r="AF252" s="75" t="n">
        <v>0</v>
      </c>
      <c r="AG252" s="75" t="n">
        <v>0</v>
      </c>
      <c r="AH252" s="75" t="n">
        <v>1</v>
      </c>
      <c r="AI252" s="75" t="n">
        <v>1</v>
      </c>
      <c r="AJ252" s="75" t="n">
        <v>1</v>
      </c>
      <c r="AK252" s="75" t="n">
        <v>0</v>
      </c>
      <c r="AL252" s="74" t="n"/>
      <c r="AM252" s="75" t="n">
        <v>2</v>
      </c>
      <c r="AN252" s="74" t="n"/>
      <c r="AO252" s="74" t="n"/>
      <c r="AP252" s="74" t="n"/>
      <c r="AQ252" s="74" t="n"/>
      <c r="AR252" s="74" t="n"/>
      <c r="AS252" s="75" t="n">
        <v>30</v>
      </c>
      <c r="AT252" s="75" t="n">
        <v>5</v>
      </c>
      <c r="AU252" s="74" t="n"/>
      <c r="AV252" s="75" t="n">
        <v>2</v>
      </c>
      <c r="AW252" s="74" t="n"/>
      <c r="AX252" s="74" t="n"/>
      <c r="AY252" s="74" t="n"/>
      <c r="AZ252" s="74" t="n"/>
      <c r="BA252" s="75" t="n">
        <v>4</v>
      </c>
      <c r="BB252" s="75" t="n">
        <v>50</v>
      </c>
      <c r="BC252" s="74" t="n"/>
      <c r="BD252" s="75" t="n">
        <v>0</v>
      </c>
      <c r="BE252" s="75" t="n">
        <v>0</v>
      </c>
      <c r="BF252" s="75" t="n">
        <v>0</v>
      </c>
      <c r="BG252" s="75" t="n">
        <v>0</v>
      </c>
      <c r="BH252" s="74" t="n"/>
      <c r="BI252" s="74" t="n"/>
      <c r="BJ252" s="74" t="n"/>
      <c r="BK252" s="74" t="n"/>
      <c r="BL252" s="74" t="n"/>
      <c r="BM252" s="74" t="n"/>
      <c r="BN252" s="74" t="n"/>
      <c r="BO252" s="74" t="n"/>
      <c r="BP252" s="74" t="n"/>
      <c r="BQ252" s="74" t="n"/>
      <c r="BR252" s="74" t="n"/>
      <c r="BS252" s="74" t="n"/>
      <c r="BT252" s="74" t="n"/>
      <c r="BU252" s="74" t="n"/>
      <c r="BV252" s="74" t="n"/>
      <c r="BW252" s="74" t="n"/>
      <c r="BX252" s="75" t="n">
        <v>0</v>
      </c>
      <c r="BY252" s="75" t="n">
        <v>0</v>
      </c>
      <c r="BZ252" s="75" t="n">
        <v>0</v>
      </c>
      <c r="CA252" s="75" t="n">
        <v>1</v>
      </c>
      <c r="CB252" s="75" t="n">
        <v>0</v>
      </c>
      <c r="CC252" s="75" t="n">
        <v>0</v>
      </c>
      <c r="CD252" s="75" t="n">
        <v>5</v>
      </c>
      <c r="CE252" s="75" t="n">
        <v>10</v>
      </c>
      <c r="CF252" s="75" t="n">
        <v>0</v>
      </c>
      <c r="CG252" s="75" t="n">
        <v>0</v>
      </c>
      <c r="CH252" s="75" t="n">
        <v>1</v>
      </c>
      <c r="CI252" s="75" t="n">
        <v>0</v>
      </c>
      <c r="CJ252" s="74" t="n"/>
      <c r="CK252" s="75" t="n">
        <v>707898925</v>
      </c>
      <c r="CL252" s="74" t="inlineStr">
        <is>
          <t>cf0d48a2-bbc2-442a-8748-72f7b068a560</t>
        </is>
      </c>
      <c r="CM252" s="72" t="n">
        <v>46107.6328587963</v>
      </c>
      <c r="CN252" s="74" t="n"/>
      <c r="CO252" s="74" t="n"/>
      <c r="CP252" s="74" t="inlineStr">
        <is>
          <t>submitted_via_web</t>
        </is>
      </c>
      <c r="CQ252" s="74" t="n"/>
      <c r="CR252" s="74" t="inlineStr">
        <is>
          <t>voP5hd3TJJNzzneN7cP2D6</t>
        </is>
      </c>
      <c r="CS252" s="74" t="n"/>
      <c r="CT252" s="74" t="inlineStr">
        <is>
          <t>uuid:cf0d48a2-bbc2-442a-8748-72f7b068a560</t>
        </is>
      </c>
      <c r="CU252" s="75" t="n">
        <v>251</v>
      </c>
    </row>
    <row r="253">
      <c r="A253" s="72" t="n">
        <v>46107.92449256944</v>
      </c>
      <c r="B253" s="72" t="n">
        <v>46107.93001269676</v>
      </c>
      <c r="C253" s="74" t="inlineStr">
        <is>
          <t>Asmawati</t>
        </is>
      </c>
      <c r="D253" s="74" t="inlineStr">
        <is>
          <t>Lampung</t>
        </is>
      </c>
      <c r="E253" s="74" t="inlineStr">
        <is>
          <t>Lampung tengah</t>
        </is>
      </c>
      <c r="F253" s="74" t="inlineStr">
        <is>
          <t>Punggur</t>
        </is>
      </c>
      <c r="G253" s="74" t="inlineStr">
        <is>
          <t>RGP0191</t>
        </is>
      </c>
      <c r="H253" s="74" t="inlineStr">
        <is>
          <t>Sapi pedaging Kambing Ayam</t>
        </is>
      </c>
      <c r="I253" s="75" t="n">
        <v>1</v>
      </c>
      <c r="J253" s="75" t="n">
        <v>0</v>
      </c>
      <c r="K253" s="75" t="n">
        <v>0</v>
      </c>
      <c r="L253" s="75" t="n">
        <v>0</v>
      </c>
      <c r="M253" s="75" t="n">
        <v>0</v>
      </c>
      <c r="N253" s="75" t="n">
        <v>1</v>
      </c>
      <c r="O253" s="75" t="n">
        <v>1</v>
      </c>
      <c r="P253" s="75" t="n">
        <v>0</v>
      </c>
      <c r="Q253" s="75" t="n">
        <v>0</v>
      </c>
      <c r="R253" s="74" t="inlineStr">
        <is>
          <t>Sapi pedaging</t>
        </is>
      </c>
      <c r="S253" s="75" t="n">
        <v>1</v>
      </c>
      <c r="T253" s="75" t="n">
        <v>0</v>
      </c>
      <c r="U253" s="75" t="n">
        <v>0</v>
      </c>
      <c r="V253" s="75" t="n">
        <v>0</v>
      </c>
      <c r="W253" s="75" t="n">
        <v>0</v>
      </c>
      <c r="X253" s="75" t="n">
        <v>0</v>
      </c>
      <c r="Y253" s="75" t="n">
        <v>0</v>
      </c>
      <c r="Z253" s="75" t="n">
        <v>0</v>
      </c>
      <c r="AA253" s="75" t="n">
        <v>0</v>
      </c>
      <c r="AB253" s="74" t="inlineStr">
        <is>
          <t>Sapi pedaging</t>
        </is>
      </c>
      <c r="AC253" s="75" t="n">
        <v>1</v>
      </c>
      <c r="AD253" s="75" t="n">
        <v>0</v>
      </c>
      <c r="AE253" s="75" t="n">
        <v>0</v>
      </c>
      <c r="AF253" s="75" t="n">
        <v>0</v>
      </c>
      <c r="AG253" s="75" t="n">
        <v>0</v>
      </c>
      <c r="AH253" s="75" t="n">
        <v>0</v>
      </c>
      <c r="AI253" s="75" t="n">
        <v>0</v>
      </c>
      <c r="AJ253" s="75" t="n">
        <v>0</v>
      </c>
      <c r="AK253" s="75" t="n">
        <v>0</v>
      </c>
      <c r="AL253" s="74" t="n"/>
      <c r="AM253" s="75" t="n">
        <v>20</v>
      </c>
      <c r="AN253" s="74" t="n"/>
      <c r="AO253" s="74" t="n"/>
      <c r="AP253" s="74" t="n"/>
      <c r="AQ253" s="74" t="n"/>
      <c r="AR253" s="75" t="n">
        <v>10</v>
      </c>
      <c r="AS253" s="75" t="n">
        <v>15</v>
      </c>
      <c r="AT253" s="74" t="n"/>
      <c r="AU253" s="74" t="n"/>
      <c r="AV253" s="75" t="n">
        <v>1</v>
      </c>
      <c r="AW253" s="74" t="n"/>
      <c r="AX253" s="74" t="n"/>
      <c r="AY253" s="74" t="n"/>
      <c r="AZ253" s="74" t="n"/>
      <c r="BA253" s="74" t="n"/>
      <c r="BB253" s="74" t="n"/>
      <c r="BC253" s="74" t="n"/>
      <c r="BD253" s="75" t="n">
        <v>0</v>
      </c>
      <c r="BE253" s="75" t="n">
        <v>0</v>
      </c>
      <c r="BF253" s="75" t="n">
        <v>0</v>
      </c>
      <c r="BG253" s="75" t="n">
        <v>0</v>
      </c>
      <c r="BH253" s="74" t="n"/>
      <c r="BI253" s="74" t="n"/>
      <c r="BJ253" s="74" t="n"/>
      <c r="BK253" s="74" t="n"/>
      <c r="BL253" s="74" t="n"/>
      <c r="BM253" s="74" t="n"/>
      <c r="BN253" s="74" t="n"/>
      <c r="BO253" s="74" t="n"/>
      <c r="BP253" s="74" t="n"/>
      <c r="BQ253" s="74" t="n"/>
      <c r="BR253" s="74" t="n"/>
      <c r="BS253" s="74" t="n"/>
      <c r="BT253" s="74" t="n"/>
      <c r="BU253" s="74" t="n"/>
      <c r="BV253" s="74" t="n"/>
      <c r="BW253" s="74" t="n"/>
      <c r="BX253" s="74" t="n"/>
      <c r="BY253" s="74" t="n"/>
      <c r="BZ253" s="74" t="n"/>
      <c r="CA253" s="74" t="n"/>
      <c r="CB253" s="74" t="n"/>
      <c r="CC253" s="74" t="n"/>
      <c r="CD253" s="74" t="n"/>
      <c r="CE253" s="74" t="n"/>
      <c r="CF253" s="74" t="n"/>
      <c r="CG253" s="74" t="n"/>
      <c r="CH253" s="74" t="n"/>
      <c r="CI253" s="74" t="n"/>
      <c r="CJ253" s="74" t="n"/>
      <c r="CK253" s="75" t="n">
        <v>707907317</v>
      </c>
      <c r="CL253" s="74" t="inlineStr">
        <is>
          <t>28bd16be-4c38-4ce9-918a-c0e214e7a440</t>
        </is>
      </c>
      <c r="CM253" s="72" t="n">
        <v>46107.63836805556</v>
      </c>
      <c r="CN253" s="74" t="n"/>
      <c r="CO253" s="74" t="n"/>
      <c r="CP253" s="74" t="inlineStr">
        <is>
          <t>submitted_via_web</t>
        </is>
      </c>
      <c r="CQ253" s="74" t="n"/>
      <c r="CR253" s="74" t="inlineStr">
        <is>
          <t>voP5hd3TJJNzzneN7cP2D6</t>
        </is>
      </c>
      <c r="CS253" s="74" t="n"/>
      <c r="CT253" s="74" t="inlineStr">
        <is>
          <t>uuid:28bd16be-4c38-4ce9-918a-c0e214e7a440</t>
        </is>
      </c>
      <c r="CU253" s="75" t="n">
        <v>252</v>
      </c>
    </row>
    <row r="254">
      <c r="A254" s="72" t="n">
        <v>46107.93001461805</v>
      </c>
      <c r="B254" s="72" t="n">
        <v>46107.93791971065</v>
      </c>
      <c r="C254" s="74" t="inlineStr">
        <is>
          <t>Warinah</t>
        </is>
      </c>
      <c r="D254" s="74" t="inlineStr">
        <is>
          <t>Lampung</t>
        </is>
      </c>
      <c r="E254" s="74" t="inlineStr">
        <is>
          <t>Lampung tengah</t>
        </is>
      </c>
      <c r="F254" s="74" t="inlineStr">
        <is>
          <t>Punggur</t>
        </is>
      </c>
      <c r="G254" s="74" t="inlineStr">
        <is>
          <t>RGP0176</t>
        </is>
      </c>
      <c r="H254" s="74" t="inlineStr">
        <is>
          <t>Sapi pedaging Ayam</t>
        </is>
      </c>
      <c r="I254" s="75" t="n">
        <v>1</v>
      </c>
      <c r="J254" s="75" t="n">
        <v>0</v>
      </c>
      <c r="K254" s="75" t="n">
        <v>0</v>
      </c>
      <c r="L254" s="75" t="n">
        <v>0</v>
      </c>
      <c r="M254" s="75" t="n">
        <v>0</v>
      </c>
      <c r="N254" s="75" t="n">
        <v>0</v>
      </c>
      <c r="O254" s="75" t="n">
        <v>1</v>
      </c>
      <c r="P254" s="75" t="n">
        <v>0</v>
      </c>
      <c r="Q254" s="75" t="n">
        <v>0</v>
      </c>
      <c r="R254" s="74" t="inlineStr">
        <is>
          <t>Sapi pedaging Ayam</t>
        </is>
      </c>
      <c r="S254" s="75" t="n">
        <v>1</v>
      </c>
      <c r="T254" s="75" t="n">
        <v>0</v>
      </c>
      <c r="U254" s="75" t="n">
        <v>0</v>
      </c>
      <c r="V254" s="75" t="n">
        <v>0</v>
      </c>
      <c r="W254" s="75" t="n">
        <v>0</v>
      </c>
      <c r="X254" s="75" t="n">
        <v>0</v>
      </c>
      <c r="Y254" s="75" t="n">
        <v>1</v>
      </c>
      <c r="Z254" s="75" t="n">
        <v>0</v>
      </c>
      <c r="AA254" s="75" t="n">
        <v>0</v>
      </c>
      <c r="AB254" s="74" t="inlineStr">
        <is>
          <t>Sapi pedaging Ayam</t>
        </is>
      </c>
      <c r="AC254" s="75" t="n">
        <v>1</v>
      </c>
      <c r="AD254" s="75" t="n">
        <v>0</v>
      </c>
      <c r="AE254" s="75" t="n">
        <v>0</v>
      </c>
      <c r="AF254" s="75" t="n">
        <v>0</v>
      </c>
      <c r="AG254" s="75" t="n">
        <v>0</v>
      </c>
      <c r="AH254" s="75" t="n">
        <v>0</v>
      </c>
      <c r="AI254" s="75" t="n">
        <v>1</v>
      </c>
      <c r="AJ254" s="75" t="n">
        <v>0</v>
      </c>
      <c r="AK254" s="75" t="n">
        <v>0</v>
      </c>
      <c r="AL254" s="74" t="n"/>
      <c r="AM254" s="75" t="n">
        <v>3</v>
      </c>
      <c r="AN254" s="74" t="n"/>
      <c r="AO254" s="74" t="n"/>
      <c r="AP254" s="74" t="n"/>
      <c r="AQ254" s="74" t="n"/>
      <c r="AR254" s="74" t="n"/>
      <c r="AS254" s="75" t="n">
        <v>4</v>
      </c>
      <c r="AT254" s="74" t="n"/>
      <c r="AU254" s="74" t="n"/>
      <c r="AV254" s="75" t="n">
        <v>5</v>
      </c>
      <c r="AW254" s="74" t="n"/>
      <c r="AX254" s="74" t="n"/>
      <c r="AY254" s="74" t="n"/>
      <c r="AZ254" s="74" t="n"/>
      <c r="BA254" s="74" t="n"/>
      <c r="BB254" s="75" t="n">
        <v>4</v>
      </c>
      <c r="BC254" s="74" t="n"/>
      <c r="BD254" s="75" t="n">
        <v>0</v>
      </c>
      <c r="BE254" s="75" t="n">
        <v>0</v>
      </c>
      <c r="BF254" s="75" t="n">
        <v>1</v>
      </c>
      <c r="BG254" s="75" t="n">
        <v>0</v>
      </c>
      <c r="BH254" s="74" t="n"/>
      <c r="BI254" s="74" t="n"/>
      <c r="BJ254" s="74" t="n"/>
      <c r="BK254" s="74" t="n"/>
      <c r="BL254" s="74" t="n"/>
      <c r="BM254" s="74" t="n"/>
      <c r="BN254" s="74" t="n"/>
      <c r="BO254" s="74" t="n"/>
      <c r="BP254" s="74" t="n"/>
      <c r="BQ254" s="74" t="n"/>
      <c r="BR254" s="74" t="n"/>
      <c r="BS254" s="74" t="n"/>
      <c r="BT254" s="74" t="n"/>
      <c r="BU254" s="74" t="n"/>
      <c r="BV254" s="74" t="n"/>
      <c r="BW254" s="74" t="n"/>
      <c r="BX254" s="74" t="n"/>
      <c r="BY254" s="74" t="n"/>
      <c r="BZ254" s="74" t="n"/>
      <c r="CA254" s="74" t="n"/>
      <c r="CB254" s="75" t="n">
        <v>0</v>
      </c>
      <c r="CC254" s="75" t="n">
        <v>0</v>
      </c>
      <c r="CD254" s="75" t="n">
        <v>4</v>
      </c>
      <c r="CE254" s="75" t="n">
        <v>5</v>
      </c>
      <c r="CF254" s="74" t="n"/>
      <c r="CG254" s="74" t="n"/>
      <c r="CH254" s="74" t="n"/>
      <c r="CI254" s="74" t="n"/>
      <c r="CJ254" s="74" t="n"/>
      <c r="CK254" s="75" t="n">
        <v>707918751</v>
      </c>
      <c r="CL254" s="74" t="inlineStr">
        <is>
          <t>86653b20-6b1a-4267-bd4a-36f376316918</t>
        </is>
      </c>
      <c r="CM254" s="72" t="n">
        <v>46107.64630787037</v>
      </c>
      <c r="CN254" s="74" t="n"/>
      <c r="CO254" s="74" t="n"/>
      <c r="CP254" s="74" t="inlineStr">
        <is>
          <t>submitted_via_web</t>
        </is>
      </c>
      <c r="CQ254" s="74" t="n"/>
      <c r="CR254" s="74" t="inlineStr">
        <is>
          <t>voP5hd3TJJNzzneN7cP2D6</t>
        </is>
      </c>
      <c r="CS254" s="74" t="n"/>
      <c r="CT254" s="74" t="inlineStr">
        <is>
          <t>uuid:86653b20-6b1a-4267-bd4a-36f376316918</t>
        </is>
      </c>
      <c r="CU254" s="75" t="n">
        <v>253</v>
      </c>
    </row>
    <row r="255">
      <c r="A255" s="72" t="n">
        <v>46107.93792109954</v>
      </c>
      <c r="B255" s="72" t="n">
        <v>46107.94151351852</v>
      </c>
      <c r="C255" s="74" t="inlineStr">
        <is>
          <t>Sumiati/paryanto</t>
        </is>
      </c>
      <c r="D255" s="74" t="inlineStr">
        <is>
          <t>Lampung</t>
        </is>
      </c>
      <c r="E255" s="74" t="inlineStr">
        <is>
          <t>Lampung tengah</t>
        </is>
      </c>
      <c r="F255" s="74" t="inlineStr">
        <is>
          <t>Punggur</t>
        </is>
      </c>
      <c r="G255" s="74" t="inlineStr">
        <is>
          <t>RGP0187</t>
        </is>
      </c>
      <c r="H255" s="74" t="inlineStr">
        <is>
          <t>Sapi pedaging Ayam</t>
        </is>
      </c>
      <c r="I255" s="75" t="n">
        <v>1</v>
      </c>
      <c r="J255" s="75" t="n">
        <v>0</v>
      </c>
      <c r="K255" s="75" t="n">
        <v>0</v>
      </c>
      <c r="L255" s="75" t="n">
        <v>0</v>
      </c>
      <c r="M255" s="75" t="n">
        <v>0</v>
      </c>
      <c r="N255" s="75" t="n">
        <v>0</v>
      </c>
      <c r="O255" s="75" t="n">
        <v>1</v>
      </c>
      <c r="P255" s="75" t="n">
        <v>0</v>
      </c>
      <c r="Q255" s="75" t="n">
        <v>0</v>
      </c>
      <c r="R255" s="74" t="inlineStr">
        <is>
          <t>Sapi pedaging Ayam</t>
        </is>
      </c>
      <c r="S255" s="75" t="n">
        <v>1</v>
      </c>
      <c r="T255" s="75" t="n">
        <v>0</v>
      </c>
      <c r="U255" s="75" t="n">
        <v>0</v>
      </c>
      <c r="V255" s="75" t="n">
        <v>0</v>
      </c>
      <c r="W255" s="75" t="n">
        <v>0</v>
      </c>
      <c r="X255" s="75" t="n">
        <v>0</v>
      </c>
      <c r="Y255" s="75" t="n">
        <v>1</v>
      </c>
      <c r="Z255" s="75" t="n">
        <v>0</v>
      </c>
      <c r="AA255" s="75" t="n">
        <v>0</v>
      </c>
      <c r="AB255" s="74" t="inlineStr">
        <is>
          <t>Sapi pedaging Ayam</t>
        </is>
      </c>
      <c r="AC255" s="75" t="n">
        <v>1</v>
      </c>
      <c r="AD255" s="75" t="n">
        <v>0</v>
      </c>
      <c r="AE255" s="75" t="n">
        <v>0</v>
      </c>
      <c r="AF255" s="75" t="n">
        <v>0</v>
      </c>
      <c r="AG255" s="75" t="n">
        <v>0</v>
      </c>
      <c r="AH255" s="75" t="n">
        <v>0</v>
      </c>
      <c r="AI255" s="75" t="n">
        <v>1</v>
      </c>
      <c r="AJ255" s="75" t="n">
        <v>0</v>
      </c>
      <c r="AK255" s="75" t="n">
        <v>0</v>
      </c>
      <c r="AL255" s="74" t="n"/>
      <c r="AM255" s="75" t="n">
        <v>4</v>
      </c>
      <c r="AN255" s="74" t="n"/>
      <c r="AO255" s="74" t="n"/>
      <c r="AP255" s="74" t="n"/>
      <c r="AQ255" s="74" t="n"/>
      <c r="AR255" s="74" t="n"/>
      <c r="AS255" s="75" t="n">
        <v>30</v>
      </c>
      <c r="AT255" s="74" t="n"/>
      <c r="AU255" s="74" t="n"/>
      <c r="AV255" s="75" t="n">
        <v>7</v>
      </c>
      <c r="AW255" s="74" t="n"/>
      <c r="AX255" s="74" t="n"/>
      <c r="AY255" s="74" t="n"/>
      <c r="AZ255" s="74" t="n"/>
      <c r="BA255" s="74" t="n"/>
      <c r="BB255" s="75" t="n">
        <v>20</v>
      </c>
      <c r="BC255" s="74" t="n"/>
      <c r="BD255" s="75" t="n">
        <v>0</v>
      </c>
      <c r="BE255" s="75" t="n">
        <v>0</v>
      </c>
      <c r="BF255" s="75" t="n">
        <v>1</v>
      </c>
      <c r="BG255" s="75" t="n">
        <v>2</v>
      </c>
      <c r="BH255" s="74" t="n"/>
      <c r="BI255" s="74" t="n"/>
      <c r="BJ255" s="74" t="n"/>
      <c r="BK255" s="74" t="n"/>
      <c r="BL255" s="74" t="n"/>
      <c r="BM255" s="74" t="n"/>
      <c r="BN255" s="74" t="n"/>
      <c r="BO255" s="74" t="n"/>
      <c r="BP255" s="74" t="n"/>
      <c r="BQ255" s="74" t="n"/>
      <c r="BR255" s="74" t="n"/>
      <c r="BS255" s="74" t="n"/>
      <c r="BT255" s="74" t="n"/>
      <c r="BU255" s="74" t="n"/>
      <c r="BV255" s="74" t="n"/>
      <c r="BW255" s="74" t="n"/>
      <c r="BX255" s="74" t="n"/>
      <c r="BY255" s="74" t="n"/>
      <c r="BZ255" s="74" t="n"/>
      <c r="CA255" s="74" t="n"/>
      <c r="CB255" s="75" t="n">
        <v>5</v>
      </c>
      <c r="CC255" s="75" t="n">
        <v>0</v>
      </c>
      <c r="CD255" s="75" t="n">
        <v>3</v>
      </c>
      <c r="CE255" s="75" t="n">
        <v>5</v>
      </c>
      <c r="CF255" s="74" t="n"/>
      <c r="CG255" s="74" t="n"/>
      <c r="CH255" s="74" t="n"/>
      <c r="CI255" s="74" t="n"/>
      <c r="CJ255" s="74" t="n"/>
      <c r="CK255" s="75" t="n">
        <v>707923070</v>
      </c>
      <c r="CL255" s="74" t="inlineStr">
        <is>
          <t>c8452c9a-96b5-4f2b-91d7-0252d5cbce47</t>
        </is>
      </c>
      <c r="CM255" s="72" t="n">
        <v>46107.64988425926</v>
      </c>
      <c r="CN255" s="74" t="n"/>
      <c r="CO255" s="74" t="n"/>
      <c r="CP255" s="74" t="inlineStr">
        <is>
          <t>submitted_via_web</t>
        </is>
      </c>
      <c r="CQ255" s="74" t="n"/>
      <c r="CR255" s="74" t="inlineStr">
        <is>
          <t>voP5hd3TJJNzzneN7cP2D6</t>
        </is>
      </c>
      <c r="CS255" s="74" t="n"/>
      <c r="CT255" s="74" t="inlineStr">
        <is>
          <t>uuid:c8452c9a-96b5-4f2b-91d7-0252d5cbce47</t>
        </is>
      </c>
      <c r="CU255" s="75" t="n">
        <v>254</v>
      </c>
    </row>
    <row r="256">
      <c r="A256" s="72" t="n">
        <v>46107.94151511574</v>
      </c>
      <c r="B256" s="72" t="n">
        <v>46107.94415768518</v>
      </c>
      <c r="C256" s="74" t="inlineStr">
        <is>
          <t>Kusmiyati</t>
        </is>
      </c>
      <c r="D256" s="74" t="inlineStr">
        <is>
          <t>Lampung</t>
        </is>
      </c>
      <c r="E256" s="74" t="inlineStr">
        <is>
          <t>Lampung tengah</t>
        </is>
      </c>
      <c r="F256" s="74" t="inlineStr">
        <is>
          <t>Punggur</t>
        </is>
      </c>
      <c r="G256" s="74" t="inlineStr">
        <is>
          <t>RGP0181</t>
        </is>
      </c>
      <c r="H256" s="74" t="inlineStr">
        <is>
          <t>Sapi pedaging</t>
        </is>
      </c>
      <c r="I256" s="75" t="n">
        <v>1</v>
      </c>
      <c r="J256" s="75" t="n">
        <v>0</v>
      </c>
      <c r="K256" s="75" t="n">
        <v>0</v>
      </c>
      <c r="L256" s="75" t="n">
        <v>0</v>
      </c>
      <c r="M256" s="75" t="n">
        <v>0</v>
      </c>
      <c r="N256" s="75" t="n">
        <v>0</v>
      </c>
      <c r="O256" s="75" t="n">
        <v>0</v>
      </c>
      <c r="P256" s="75" t="n">
        <v>0</v>
      </c>
      <c r="Q256" s="75" t="n">
        <v>0</v>
      </c>
      <c r="R256" s="74" t="inlineStr">
        <is>
          <t>Tidak ada</t>
        </is>
      </c>
      <c r="S256" s="75" t="n">
        <v>0</v>
      </c>
      <c r="T256" s="75" t="n">
        <v>0</v>
      </c>
      <c r="U256" s="75" t="n">
        <v>0</v>
      </c>
      <c r="V256" s="75" t="n">
        <v>0</v>
      </c>
      <c r="W256" s="75" t="n">
        <v>0</v>
      </c>
      <c r="X256" s="75" t="n">
        <v>0</v>
      </c>
      <c r="Y256" s="75" t="n">
        <v>0</v>
      </c>
      <c r="Z256" s="75" t="n">
        <v>0</v>
      </c>
      <c r="AA256" s="75" t="n">
        <v>1</v>
      </c>
      <c r="AB256" s="74" t="inlineStr">
        <is>
          <t>Tidak ada</t>
        </is>
      </c>
      <c r="AC256" s="75" t="n">
        <v>0</v>
      </c>
      <c r="AD256" s="75" t="n">
        <v>0</v>
      </c>
      <c r="AE256" s="75" t="n">
        <v>0</v>
      </c>
      <c r="AF256" s="75" t="n">
        <v>0</v>
      </c>
      <c r="AG256" s="75" t="n">
        <v>0</v>
      </c>
      <c r="AH256" s="75" t="n">
        <v>0</v>
      </c>
      <c r="AI256" s="75" t="n">
        <v>0</v>
      </c>
      <c r="AJ256" s="75" t="n">
        <v>0</v>
      </c>
      <c r="AK256" s="75" t="n">
        <v>1</v>
      </c>
      <c r="AL256" s="74" t="n"/>
      <c r="AM256" s="75" t="n">
        <v>11</v>
      </c>
      <c r="AN256" s="74" t="n"/>
      <c r="AO256" s="74" t="n"/>
      <c r="AP256" s="74" t="n"/>
      <c r="AQ256" s="74" t="n"/>
      <c r="AR256" s="74" t="n"/>
      <c r="AS256" s="74" t="n"/>
      <c r="AT256" s="74" t="n"/>
      <c r="AU256" s="74" t="n"/>
      <c r="AV256" s="74" t="n"/>
      <c r="AW256" s="74" t="n"/>
      <c r="AX256" s="74" t="n"/>
      <c r="AY256" s="74" t="n"/>
      <c r="AZ256" s="74" t="n"/>
      <c r="BA256" s="74" t="n"/>
      <c r="BB256" s="74" t="n"/>
      <c r="BC256" s="74" t="n"/>
      <c r="BD256" s="74" t="n"/>
      <c r="BE256" s="74" t="n"/>
      <c r="BF256" s="74" t="n"/>
      <c r="BG256" s="74" t="n"/>
      <c r="BH256" s="74" t="n"/>
      <c r="BI256" s="74" t="n"/>
      <c r="BJ256" s="74" t="n"/>
      <c r="BK256" s="74" t="n"/>
      <c r="BL256" s="74" t="n"/>
      <c r="BM256" s="74" t="n"/>
      <c r="BN256" s="74" t="n"/>
      <c r="BO256" s="74" t="n"/>
      <c r="BP256" s="74" t="n"/>
      <c r="BQ256" s="74" t="n"/>
      <c r="BR256" s="74" t="n"/>
      <c r="BS256" s="74" t="n"/>
      <c r="BT256" s="74" t="n"/>
      <c r="BU256" s="74" t="n"/>
      <c r="BV256" s="74" t="n"/>
      <c r="BW256" s="74" t="n"/>
      <c r="BX256" s="74" t="n"/>
      <c r="BY256" s="74" t="n"/>
      <c r="BZ256" s="74" t="n"/>
      <c r="CA256" s="74" t="n"/>
      <c r="CB256" s="74" t="n"/>
      <c r="CC256" s="74" t="n"/>
      <c r="CD256" s="74" t="n"/>
      <c r="CE256" s="74" t="n"/>
      <c r="CF256" s="74" t="n"/>
      <c r="CG256" s="74" t="n"/>
      <c r="CH256" s="74" t="n"/>
      <c r="CI256" s="74" t="n"/>
      <c r="CJ256" s="74" t="n"/>
      <c r="CK256" s="75" t="n">
        <v>707926340</v>
      </c>
      <c r="CL256" s="74" t="inlineStr">
        <is>
          <t>50cd1454-93d9-4951-8d78-7efa13cebff5</t>
        </is>
      </c>
      <c r="CM256" s="72" t="n">
        <v>46107.6525462963</v>
      </c>
      <c r="CN256" s="74" t="n"/>
      <c r="CO256" s="74" t="n"/>
      <c r="CP256" s="74" t="inlineStr">
        <is>
          <t>submitted_via_web</t>
        </is>
      </c>
      <c r="CQ256" s="74" t="n"/>
      <c r="CR256" s="74" t="inlineStr">
        <is>
          <t>voP5hd3TJJNzzneN7cP2D6</t>
        </is>
      </c>
      <c r="CS256" s="74" t="n"/>
      <c r="CT256" s="74" t="inlineStr">
        <is>
          <t>uuid:50cd1454-93d9-4951-8d78-7efa13cebff5</t>
        </is>
      </c>
      <c r="CU256" s="75" t="n">
        <v>255</v>
      </c>
    </row>
    <row r="257">
      <c r="A257" s="72" t="n">
        <v>46107.94415961805</v>
      </c>
      <c r="B257" s="72" t="n">
        <v>46107.94729828704</v>
      </c>
      <c r="C257" s="74" t="inlineStr">
        <is>
          <t>Siti nurhidayah</t>
        </is>
      </c>
      <c r="D257" s="74" t="inlineStr">
        <is>
          <t>Lampung</t>
        </is>
      </c>
      <c r="E257" s="74" t="inlineStr">
        <is>
          <t>Lampung tengah</t>
        </is>
      </c>
      <c r="F257" s="74" t="inlineStr">
        <is>
          <t>Punggur</t>
        </is>
      </c>
      <c r="G257" s="74" t="inlineStr">
        <is>
          <t>RGP0203</t>
        </is>
      </c>
      <c r="H257" s="74" t="inlineStr">
        <is>
          <t>Sapi pedaging Ayam</t>
        </is>
      </c>
      <c r="I257" s="75" t="n">
        <v>1</v>
      </c>
      <c r="J257" s="75" t="n">
        <v>0</v>
      </c>
      <c r="K257" s="75" t="n">
        <v>0</v>
      </c>
      <c r="L257" s="75" t="n">
        <v>0</v>
      </c>
      <c r="M257" s="75" t="n">
        <v>0</v>
      </c>
      <c r="N257" s="75" t="n">
        <v>0</v>
      </c>
      <c r="O257" s="75" t="n">
        <v>1</v>
      </c>
      <c r="P257" s="75" t="n">
        <v>0</v>
      </c>
      <c r="Q257" s="75" t="n">
        <v>0</v>
      </c>
      <c r="R257" s="74" t="inlineStr">
        <is>
          <t>Sapi pedaging Ayam</t>
        </is>
      </c>
      <c r="S257" s="75" t="n">
        <v>1</v>
      </c>
      <c r="T257" s="75" t="n">
        <v>0</v>
      </c>
      <c r="U257" s="75" t="n">
        <v>0</v>
      </c>
      <c r="V257" s="75" t="n">
        <v>0</v>
      </c>
      <c r="W257" s="75" t="n">
        <v>0</v>
      </c>
      <c r="X257" s="75" t="n">
        <v>0</v>
      </c>
      <c r="Y257" s="75" t="n">
        <v>1</v>
      </c>
      <c r="Z257" s="75" t="n">
        <v>0</v>
      </c>
      <c r="AA257" s="75" t="n">
        <v>0</v>
      </c>
      <c r="AB257" s="74" t="inlineStr">
        <is>
          <t>Sapi pedaging Ayam</t>
        </is>
      </c>
      <c r="AC257" s="75" t="n">
        <v>1</v>
      </c>
      <c r="AD257" s="75" t="n">
        <v>0</v>
      </c>
      <c r="AE257" s="75" t="n">
        <v>0</v>
      </c>
      <c r="AF257" s="75" t="n">
        <v>0</v>
      </c>
      <c r="AG257" s="75" t="n">
        <v>0</v>
      </c>
      <c r="AH257" s="75" t="n">
        <v>0</v>
      </c>
      <c r="AI257" s="75" t="n">
        <v>1</v>
      </c>
      <c r="AJ257" s="75" t="n">
        <v>0</v>
      </c>
      <c r="AK257" s="75" t="n">
        <v>0</v>
      </c>
      <c r="AL257" s="74" t="n"/>
      <c r="AM257" s="75" t="n">
        <v>3</v>
      </c>
      <c r="AN257" s="74" t="n"/>
      <c r="AO257" s="74" t="n"/>
      <c r="AP257" s="74" t="n"/>
      <c r="AQ257" s="74" t="n"/>
      <c r="AR257" s="74" t="n"/>
      <c r="AS257" s="75" t="n">
        <v>5</v>
      </c>
      <c r="AT257" s="74" t="n"/>
      <c r="AU257" s="74" t="n"/>
      <c r="AV257" s="75" t="n">
        <v>5</v>
      </c>
      <c r="AW257" s="74" t="n"/>
      <c r="AX257" s="74" t="n"/>
      <c r="AY257" s="74" t="n"/>
      <c r="AZ257" s="74" t="n"/>
      <c r="BA257" s="74" t="n"/>
      <c r="BB257" s="75" t="n">
        <v>1</v>
      </c>
      <c r="BC257" s="74" t="n"/>
      <c r="BD257" s="75" t="n">
        <v>0</v>
      </c>
      <c r="BE257" s="75" t="n">
        <v>0</v>
      </c>
      <c r="BF257" s="75" t="n">
        <v>1</v>
      </c>
      <c r="BG257" s="75" t="n">
        <v>0</v>
      </c>
      <c r="BH257" s="74" t="n"/>
      <c r="BI257" s="74" t="n"/>
      <c r="BJ257" s="74" t="n"/>
      <c r="BK257" s="74" t="n"/>
      <c r="BL257" s="74" t="n"/>
      <c r="BM257" s="74" t="n"/>
      <c r="BN257" s="74" t="n"/>
      <c r="BO257" s="74" t="n"/>
      <c r="BP257" s="74" t="n"/>
      <c r="BQ257" s="74" t="n"/>
      <c r="BR257" s="74" t="n"/>
      <c r="BS257" s="74" t="n"/>
      <c r="BT257" s="74" t="n"/>
      <c r="BU257" s="74" t="n"/>
      <c r="BV257" s="74" t="n"/>
      <c r="BW257" s="74" t="n"/>
      <c r="BX257" s="74" t="n"/>
      <c r="BY257" s="74" t="n"/>
      <c r="BZ257" s="74" t="n"/>
      <c r="CA257" s="74" t="n"/>
      <c r="CB257" s="75" t="n">
        <v>0</v>
      </c>
      <c r="CC257" s="75" t="n">
        <v>0</v>
      </c>
      <c r="CD257" s="75" t="n">
        <v>0</v>
      </c>
      <c r="CE257" s="75" t="n">
        <v>0</v>
      </c>
      <c r="CF257" s="74" t="n"/>
      <c r="CG257" s="74" t="n"/>
      <c r="CH257" s="74" t="n"/>
      <c r="CI257" s="74" t="n"/>
      <c r="CJ257" s="74" t="n"/>
      <c r="CK257" s="75" t="n">
        <v>707930142</v>
      </c>
      <c r="CL257" s="74" t="inlineStr">
        <is>
          <t>890be765-8539-43da-a79b-ac5726d7183f</t>
        </is>
      </c>
      <c r="CM257" s="72" t="n">
        <v>46107.65565972222</v>
      </c>
      <c r="CN257" s="74" t="n"/>
      <c r="CO257" s="74" t="n"/>
      <c r="CP257" s="74" t="inlineStr">
        <is>
          <t>submitted_via_web</t>
        </is>
      </c>
      <c r="CQ257" s="74" t="n"/>
      <c r="CR257" s="74" t="inlineStr">
        <is>
          <t>voP5hd3TJJNzzneN7cP2D6</t>
        </is>
      </c>
      <c r="CS257" s="74" t="n"/>
      <c r="CT257" s="74" t="inlineStr">
        <is>
          <t>uuid:890be765-8539-43da-a79b-ac5726d7183f</t>
        </is>
      </c>
      <c r="CU257" s="75" t="n">
        <v>256</v>
      </c>
    </row>
    <row r="258">
      <c r="A258" s="72" t="n">
        <v>46107.94730006944</v>
      </c>
      <c r="B258" s="72" t="n">
        <v>46107.95053976852</v>
      </c>
      <c r="C258" s="74" t="inlineStr">
        <is>
          <t>Supriyono</t>
        </is>
      </c>
      <c r="D258" s="74" t="inlineStr">
        <is>
          <t>Lampung</t>
        </is>
      </c>
      <c r="E258" s="74" t="inlineStr">
        <is>
          <t>Lampung tengah</t>
        </is>
      </c>
      <c r="F258" s="74" t="inlineStr">
        <is>
          <t>Seputihraman</t>
        </is>
      </c>
      <c r="G258" s="74" t="inlineStr">
        <is>
          <t>NUP0114</t>
        </is>
      </c>
      <c r="H258" s="74" t="inlineStr">
        <is>
          <t>Sapi pedaging Kambing Ayam</t>
        </is>
      </c>
      <c r="I258" s="75" t="n">
        <v>1</v>
      </c>
      <c r="J258" s="75" t="n">
        <v>0</v>
      </c>
      <c r="K258" s="75" t="n">
        <v>0</v>
      </c>
      <c r="L258" s="75" t="n">
        <v>0</v>
      </c>
      <c r="M258" s="75" t="n">
        <v>0</v>
      </c>
      <c r="N258" s="75" t="n">
        <v>1</v>
      </c>
      <c r="O258" s="75" t="n">
        <v>1</v>
      </c>
      <c r="P258" s="75" t="n">
        <v>0</v>
      </c>
      <c r="Q258" s="75" t="n">
        <v>0</v>
      </c>
      <c r="R258" s="74" t="inlineStr">
        <is>
          <t>Ayam</t>
        </is>
      </c>
      <c r="S258" s="75" t="n">
        <v>0</v>
      </c>
      <c r="T258" s="75" t="n">
        <v>0</v>
      </c>
      <c r="U258" s="75" t="n">
        <v>0</v>
      </c>
      <c r="V258" s="75" t="n">
        <v>0</v>
      </c>
      <c r="W258" s="75" t="n">
        <v>0</v>
      </c>
      <c r="X258" s="75" t="n">
        <v>0</v>
      </c>
      <c r="Y258" s="75" t="n">
        <v>1</v>
      </c>
      <c r="Z258" s="75" t="n">
        <v>0</v>
      </c>
      <c r="AA258" s="75" t="n">
        <v>0</v>
      </c>
      <c r="AB258" s="74" t="inlineStr">
        <is>
          <t>Ayam</t>
        </is>
      </c>
      <c r="AC258" s="75" t="n">
        <v>0</v>
      </c>
      <c r="AD258" s="75" t="n">
        <v>0</v>
      </c>
      <c r="AE258" s="75" t="n">
        <v>0</v>
      </c>
      <c r="AF258" s="75" t="n">
        <v>0</v>
      </c>
      <c r="AG258" s="75" t="n">
        <v>0</v>
      </c>
      <c r="AH258" s="75" t="n">
        <v>0</v>
      </c>
      <c r="AI258" s="75" t="n">
        <v>1</v>
      </c>
      <c r="AJ258" s="75" t="n">
        <v>0</v>
      </c>
      <c r="AK258" s="75" t="n">
        <v>0</v>
      </c>
      <c r="AL258" s="74" t="n"/>
      <c r="AM258" s="75" t="n">
        <v>4</v>
      </c>
      <c r="AN258" s="74" t="n"/>
      <c r="AO258" s="74" t="n"/>
      <c r="AP258" s="74" t="n"/>
      <c r="AQ258" s="74" t="n"/>
      <c r="AR258" s="75" t="n">
        <v>9</v>
      </c>
      <c r="AS258" s="75" t="n">
        <v>20</v>
      </c>
      <c r="AT258" s="74" t="n"/>
      <c r="AU258" s="74" t="n"/>
      <c r="AV258" s="74" t="n"/>
      <c r="AW258" s="74" t="n"/>
      <c r="AX258" s="74" t="n"/>
      <c r="AY258" s="74" t="n"/>
      <c r="AZ258" s="74" t="n"/>
      <c r="BA258" s="74" t="n"/>
      <c r="BB258" s="75" t="n">
        <v>20</v>
      </c>
      <c r="BC258" s="74" t="n"/>
      <c r="BD258" s="74" t="n"/>
      <c r="BE258" s="74" t="n"/>
      <c r="BF258" s="74" t="n"/>
      <c r="BG258" s="74" t="n"/>
      <c r="BH258" s="74" t="n"/>
      <c r="BI258" s="74" t="n"/>
      <c r="BJ258" s="74" t="n"/>
      <c r="BK258" s="74" t="n"/>
      <c r="BL258" s="74" t="n"/>
      <c r="BM258" s="74" t="n"/>
      <c r="BN258" s="74" t="n"/>
      <c r="BO258" s="74" t="n"/>
      <c r="BP258" s="74" t="n"/>
      <c r="BQ258" s="74" t="n"/>
      <c r="BR258" s="74" t="n"/>
      <c r="BS258" s="74" t="n"/>
      <c r="BT258" s="74" t="n"/>
      <c r="BU258" s="74" t="n"/>
      <c r="BV258" s="74" t="n"/>
      <c r="BW258" s="74" t="n"/>
      <c r="BX258" s="74" t="n"/>
      <c r="BY258" s="74" t="n"/>
      <c r="BZ258" s="74" t="n"/>
      <c r="CA258" s="74" t="n"/>
      <c r="CB258" s="75" t="n">
        <v>5</v>
      </c>
      <c r="CC258" s="75" t="n">
        <v>0</v>
      </c>
      <c r="CD258" s="75" t="n">
        <v>30</v>
      </c>
      <c r="CE258" s="75" t="n">
        <v>17</v>
      </c>
      <c r="CF258" s="74" t="n"/>
      <c r="CG258" s="74" t="n"/>
      <c r="CH258" s="74" t="n"/>
      <c r="CI258" s="74" t="n"/>
      <c r="CJ258" s="74" t="n"/>
      <c r="CK258" s="75" t="n">
        <v>707934429</v>
      </c>
      <c r="CL258" s="74" t="inlineStr">
        <is>
          <t>4563f218-de1d-4653-b4b4-3f27ac483167</t>
        </is>
      </c>
      <c r="CM258" s="72" t="n">
        <v>46107.65890046296</v>
      </c>
      <c r="CN258" s="74" t="n"/>
      <c r="CO258" s="74" t="n"/>
      <c r="CP258" s="74" t="inlineStr">
        <is>
          <t>submitted_via_web</t>
        </is>
      </c>
      <c r="CQ258" s="74" t="n"/>
      <c r="CR258" s="74" t="inlineStr">
        <is>
          <t>voP5hd3TJJNzzneN7cP2D6</t>
        </is>
      </c>
      <c r="CS258" s="74" t="n"/>
      <c r="CT258" s="74" t="inlineStr">
        <is>
          <t>uuid:4563f218-de1d-4653-b4b4-3f27ac483167</t>
        </is>
      </c>
      <c r="CU258" s="75" t="n">
        <v>257</v>
      </c>
    </row>
    <row r="259">
      <c r="A259" s="72" t="n">
        <v>46107.9505416088</v>
      </c>
      <c r="B259" s="72" t="n">
        <v>46107.95342101852</v>
      </c>
      <c r="C259" s="74" t="inlineStr">
        <is>
          <t>Rohyanto</t>
        </is>
      </c>
      <c r="D259" s="74" t="inlineStr">
        <is>
          <t>Lampung</t>
        </is>
      </c>
      <c r="E259" s="74" t="inlineStr">
        <is>
          <t>Lampung timur</t>
        </is>
      </c>
      <c r="F259" s="74" t="inlineStr">
        <is>
          <t>Labuan ratu 7</t>
        </is>
      </c>
      <c r="G259" s="74" t="inlineStr">
        <is>
          <t>RGP0243</t>
        </is>
      </c>
      <c r="H259" s="74" t="inlineStr">
        <is>
          <t>Sapi pedaging</t>
        </is>
      </c>
      <c r="I259" s="75" t="n">
        <v>1</v>
      </c>
      <c r="J259" s="75" t="n">
        <v>0</v>
      </c>
      <c r="K259" s="75" t="n">
        <v>0</v>
      </c>
      <c r="L259" s="75" t="n">
        <v>0</v>
      </c>
      <c r="M259" s="75" t="n">
        <v>0</v>
      </c>
      <c r="N259" s="75" t="n">
        <v>0</v>
      </c>
      <c r="O259" s="75" t="n">
        <v>0</v>
      </c>
      <c r="P259" s="75" t="n">
        <v>0</v>
      </c>
      <c r="Q259" s="75" t="n">
        <v>0</v>
      </c>
      <c r="R259" s="74" t="inlineStr">
        <is>
          <t>Sapi pedaging</t>
        </is>
      </c>
      <c r="S259" s="75" t="n">
        <v>1</v>
      </c>
      <c r="T259" s="75" t="n">
        <v>0</v>
      </c>
      <c r="U259" s="75" t="n">
        <v>0</v>
      </c>
      <c r="V259" s="75" t="n">
        <v>0</v>
      </c>
      <c r="W259" s="75" t="n">
        <v>0</v>
      </c>
      <c r="X259" s="75" t="n">
        <v>0</v>
      </c>
      <c r="Y259" s="75" t="n">
        <v>0</v>
      </c>
      <c r="Z259" s="75" t="n">
        <v>0</v>
      </c>
      <c r="AA259" s="75" t="n">
        <v>0</v>
      </c>
      <c r="AB259" s="74" t="inlineStr">
        <is>
          <t>Sapi pedaging</t>
        </is>
      </c>
      <c r="AC259" s="75" t="n">
        <v>1</v>
      </c>
      <c r="AD259" s="75" t="n">
        <v>0</v>
      </c>
      <c r="AE259" s="75" t="n">
        <v>0</v>
      </c>
      <c r="AF259" s="75" t="n">
        <v>0</v>
      </c>
      <c r="AG259" s="75" t="n">
        <v>0</v>
      </c>
      <c r="AH259" s="75" t="n">
        <v>0</v>
      </c>
      <c r="AI259" s="75" t="n">
        <v>0</v>
      </c>
      <c r="AJ259" s="75" t="n">
        <v>0</v>
      </c>
      <c r="AK259" s="75" t="n">
        <v>0</v>
      </c>
      <c r="AL259" s="74" t="n"/>
      <c r="AM259" s="75" t="n">
        <v>3</v>
      </c>
      <c r="AN259" s="74" t="n"/>
      <c r="AO259" s="74" t="n"/>
      <c r="AP259" s="74" t="n"/>
      <c r="AQ259" s="74" t="n"/>
      <c r="AR259" s="74" t="n"/>
      <c r="AS259" s="74" t="n"/>
      <c r="AT259" s="74" t="n"/>
      <c r="AU259" s="74" t="n"/>
      <c r="AV259" s="75" t="n">
        <v>4</v>
      </c>
      <c r="AW259" s="74" t="n"/>
      <c r="AX259" s="74" t="n"/>
      <c r="AY259" s="74" t="n"/>
      <c r="AZ259" s="74" t="n"/>
      <c r="BA259" s="74" t="n"/>
      <c r="BB259" s="74" t="n"/>
      <c r="BC259" s="74" t="n"/>
      <c r="BD259" s="75" t="n">
        <v>0</v>
      </c>
      <c r="BE259" s="75" t="n">
        <v>0</v>
      </c>
      <c r="BF259" s="75" t="n">
        <v>0</v>
      </c>
      <c r="BG259" s="75" t="n">
        <v>0</v>
      </c>
      <c r="BH259" s="74" t="n"/>
      <c r="BI259" s="74" t="n"/>
      <c r="BJ259" s="74" t="n"/>
      <c r="BK259" s="74" t="n"/>
      <c r="BL259" s="74" t="n"/>
      <c r="BM259" s="74" t="n"/>
      <c r="BN259" s="74" t="n"/>
      <c r="BO259" s="74" t="n"/>
      <c r="BP259" s="74" t="n"/>
      <c r="BQ259" s="74" t="n"/>
      <c r="BR259" s="74" t="n"/>
      <c r="BS259" s="74" t="n"/>
      <c r="BT259" s="74" t="n"/>
      <c r="BU259" s="74" t="n"/>
      <c r="BV259" s="74" t="n"/>
      <c r="BW259" s="74" t="n"/>
      <c r="BX259" s="74" t="n"/>
      <c r="BY259" s="74" t="n"/>
      <c r="BZ259" s="74" t="n"/>
      <c r="CA259" s="74" t="n"/>
      <c r="CB259" s="74" t="n"/>
      <c r="CC259" s="74" t="n"/>
      <c r="CD259" s="74" t="n"/>
      <c r="CE259" s="74" t="n"/>
      <c r="CF259" s="74" t="n"/>
      <c r="CG259" s="74" t="n"/>
      <c r="CH259" s="74" t="n"/>
      <c r="CI259" s="74" t="n"/>
      <c r="CJ259" s="74" t="n"/>
      <c r="CK259" s="75" t="n">
        <v>707937497</v>
      </c>
      <c r="CL259" s="74" t="inlineStr">
        <is>
          <t>ea097557-bcbc-4d0f-9538-1bfb01b6c90a</t>
        </is>
      </c>
      <c r="CM259" s="72" t="n">
        <v>46107.66179398148</v>
      </c>
      <c r="CN259" s="74" t="n"/>
      <c r="CO259" s="74" t="n"/>
      <c r="CP259" s="74" t="inlineStr">
        <is>
          <t>submitted_via_web</t>
        </is>
      </c>
      <c r="CQ259" s="74" t="n"/>
      <c r="CR259" s="74" t="inlineStr">
        <is>
          <t>voP5hd3TJJNzzneN7cP2D6</t>
        </is>
      </c>
      <c r="CS259" s="74" t="n"/>
      <c r="CT259" s="74" t="inlineStr">
        <is>
          <t>uuid:ea097557-bcbc-4d0f-9538-1bfb01b6c90a</t>
        </is>
      </c>
      <c r="CU259" s="75" t="n">
        <v>258</v>
      </c>
    </row>
    <row r="260">
      <c r="A260" s="72" t="n">
        <v>46108.35649826389</v>
      </c>
      <c r="B260" s="72" t="n">
        <v>46108.36028115741</v>
      </c>
      <c r="C260" s="74" t="inlineStr">
        <is>
          <t>Sri utami</t>
        </is>
      </c>
      <c r="D260" s="74" t="inlineStr">
        <is>
          <t>Jawa Timur</t>
        </is>
      </c>
      <c r="E260" s="74" t="inlineStr">
        <is>
          <t>Malang</t>
        </is>
      </c>
      <c r="F260" s="74" t="inlineStr">
        <is>
          <t>Singosari</t>
        </is>
      </c>
      <c r="G260" s="74" t="inlineStr">
        <is>
          <t>KJP0625</t>
        </is>
      </c>
      <c r="H260" s="74" t="inlineStr">
        <is>
          <t>Sapi perah</t>
        </is>
      </c>
      <c r="I260" s="75" t="n">
        <v>0</v>
      </c>
      <c r="J260" s="75" t="n">
        <v>1</v>
      </c>
      <c r="K260" s="75" t="n">
        <v>0</v>
      </c>
      <c r="L260" s="75" t="n">
        <v>0</v>
      </c>
      <c r="M260" s="75" t="n">
        <v>0</v>
      </c>
      <c r="N260" s="75" t="n">
        <v>0</v>
      </c>
      <c r="O260" s="75" t="n">
        <v>0</v>
      </c>
      <c r="P260" s="75" t="n">
        <v>0</v>
      </c>
      <c r="Q260" s="75" t="n">
        <v>0</v>
      </c>
      <c r="R260" s="74" t="inlineStr">
        <is>
          <t>Sapi perah</t>
        </is>
      </c>
      <c r="S260" s="75" t="n">
        <v>0</v>
      </c>
      <c r="T260" s="75" t="n">
        <v>1</v>
      </c>
      <c r="U260" s="75" t="n">
        <v>0</v>
      </c>
      <c r="V260" s="75" t="n">
        <v>0</v>
      </c>
      <c r="W260" s="75" t="n">
        <v>0</v>
      </c>
      <c r="X260" s="75" t="n">
        <v>0</v>
      </c>
      <c r="Y260" s="75" t="n">
        <v>0</v>
      </c>
      <c r="Z260" s="75" t="n">
        <v>0</v>
      </c>
      <c r="AA260" s="75" t="n">
        <v>0</v>
      </c>
      <c r="AB260" s="74" t="inlineStr">
        <is>
          <t>Sapi perah</t>
        </is>
      </c>
      <c r="AC260" s="75" t="n">
        <v>0</v>
      </c>
      <c r="AD260" s="75" t="n">
        <v>1</v>
      </c>
      <c r="AE260" s="75" t="n">
        <v>0</v>
      </c>
      <c r="AF260" s="75" t="n">
        <v>0</v>
      </c>
      <c r="AG260" s="75" t="n">
        <v>0</v>
      </c>
      <c r="AH260" s="75" t="n">
        <v>0</v>
      </c>
      <c r="AI260" s="75" t="n">
        <v>0</v>
      </c>
      <c r="AJ260" s="75" t="n">
        <v>0</v>
      </c>
      <c r="AK260" s="75" t="n">
        <v>0</v>
      </c>
      <c r="AL260" s="74" t="n"/>
      <c r="AM260" s="74" t="n"/>
      <c r="AN260" s="75" t="n">
        <v>7</v>
      </c>
      <c r="AO260" s="74" t="n"/>
      <c r="AP260" s="74" t="n"/>
      <c r="AQ260" s="74" t="n"/>
      <c r="AR260" s="74" t="n"/>
      <c r="AS260" s="74" t="n"/>
      <c r="AT260" s="74" t="n"/>
      <c r="AU260" s="74" t="n"/>
      <c r="AV260" s="74" t="n"/>
      <c r="AW260" s="75" t="n">
        <v>6</v>
      </c>
      <c r="AX260" s="74" t="n"/>
      <c r="AY260" s="74" t="n"/>
      <c r="AZ260" s="74" t="n"/>
      <c r="BA260" s="74" t="n"/>
      <c r="BB260" s="74" t="n"/>
      <c r="BC260" s="74" t="n"/>
      <c r="BD260" s="74" t="n"/>
      <c r="BE260" s="74" t="n"/>
      <c r="BF260" s="74" t="n"/>
      <c r="BG260" s="74" t="n"/>
      <c r="BH260" s="75" t="n">
        <v>2</v>
      </c>
      <c r="BI260" s="75" t="n">
        <v>0</v>
      </c>
      <c r="BJ260" s="75" t="n">
        <v>1</v>
      </c>
      <c r="BK260" s="75" t="n">
        <v>0</v>
      </c>
      <c r="BL260" s="74" t="n"/>
      <c r="BM260" s="74" t="n"/>
      <c r="BN260" s="74" t="n"/>
      <c r="BO260" s="74" t="n"/>
      <c r="BP260" s="74" t="n"/>
      <c r="BQ260" s="74" t="n"/>
      <c r="BR260" s="74" t="n"/>
      <c r="BS260" s="74" t="n"/>
      <c r="BT260" s="74" t="n"/>
      <c r="BU260" s="74" t="n"/>
      <c r="BV260" s="74" t="n"/>
      <c r="BW260" s="74" t="n"/>
      <c r="BX260" s="74" t="n"/>
      <c r="BY260" s="74" t="n"/>
      <c r="BZ260" s="74" t="n"/>
      <c r="CA260" s="74" t="n"/>
      <c r="CB260" s="74" t="n"/>
      <c r="CC260" s="74" t="n"/>
      <c r="CD260" s="74" t="n"/>
      <c r="CE260" s="74" t="n"/>
      <c r="CF260" s="74" t="n"/>
      <c r="CG260" s="74" t="n"/>
      <c r="CH260" s="74" t="n"/>
      <c r="CI260" s="74" t="n"/>
      <c r="CJ260" s="74" t="n"/>
      <c r="CK260" s="75" t="n">
        <v>708206450</v>
      </c>
      <c r="CL260" s="74" t="inlineStr">
        <is>
          <t>2dccc977-71b9-4e7b-8ab4-4e69a50e5f61</t>
        </is>
      </c>
      <c r="CM260" s="72" t="n">
        <v>46108.06864583334</v>
      </c>
      <c r="CN260" s="74" t="n"/>
      <c r="CO260" s="74" t="n"/>
      <c r="CP260" s="74" t="inlineStr">
        <is>
          <t>submitted_via_web</t>
        </is>
      </c>
      <c r="CQ260" s="74" t="n"/>
      <c r="CR260" s="74" t="inlineStr">
        <is>
          <t>voP5hd3TJJNzzneN7cP2D6</t>
        </is>
      </c>
      <c r="CS260" s="74" t="n"/>
      <c r="CT260" s="74" t="inlineStr">
        <is>
          <t>uuid:2dccc977-71b9-4e7b-8ab4-4e69a50e5f61</t>
        </is>
      </c>
      <c r="CU260" s="75" t="n">
        <v>259</v>
      </c>
    </row>
    <row r="261">
      <c r="A261" s="72" t="n">
        <v>46108.36028207176</v>
      </c>
      <c r="B261" s="72" t="n">
        <v>46108.36144099537</v>
      </c>
      <c r="C261" s="74" t="inlineStr">
        <is>
          <t>Risnawati</t>
        </is>
      </c>
      <c r="D261" s="74" t="inlineStr">
        <is>
          <t>Jawa Timur</t>
        </is>
      </c>
      <c r="E261" s="74" t="inlineStr">
        <is>
          <t>Malang</t>
        </is>
      </c>
      <c r="F261" s="74" t="inlineStr">
        <is>
          <t>Singosari</t>
        </is>
      </c>
      <c r="G261" s="74" t="inlineStr">
        <is>
          <t>KJP0440</t>
        </is>
      </c>
      <c r="H261" s="74" t="inlineStr">
        <is>
          <t>Sapi perah</t>
        </is>
      </c>
      <c r="I261" s="75" t="n">
        <v>0</v>
      </c>
      <c r="J261" s="75" t="n">
        <v>1</v>
      </c>
      <c r="K261" s="75" t="n">
        <v>0</v>
      </c>
      <c r="L261" s="75" t="n">
        <v>0</v>
      </c>
      <c r="M261" s="75" t="n">
        <v>0</v>
      </c>
      <c r="N261" s="75" t="n">
        <v>0</v>
      </c>
      <c r="O261" s="75" t="n">
        <v>0</v>
      </c>
      <c r="P261" s="75" t="n">
        <v>0</v>
      </c>
      <c r="Q261" s="75" t="n">
        <v>0</v>
      </c>
      <c r="R261" s="74" t="inlineStr">
        <is>
          <t>Sapi perah</t>
        </is>
      </c>
      <c r="S261" s="75" t="n">
        <v>0</v>
      </c>
      <c r="T261" s="75" t="n">
        <v>1</v>
      </c>
      <c r="U261" s="75" t="n">
        <v>0</v>
      </c>
      <c r="V261" s="75" t="n">
        <v>0</v>
      </c>
      <c r="W261" s="75" t="n">
        <v>0</v>
      </c>
      <c r="X261" s="75" t="n">
        <v>0</v>
      </c>
      <c r="Y261" s="75" t="n">
        <v>0</v>
      </c>
      <c r="Z261" s="75" t="n">
        <v>0</v>
      </c>
      <c r="AA261" s="75" t="n">
        <v>0</v>
      </c>
      <c r="AB261" s="74" t="inlineStr">
        <is>
          <t>Sapi perah</t>
        </is>
      </c>
      <c r="AC261" s="75" t="n">
        <v>0</v>
      </c>
      <c r="AD261" s="75" t="n">
        <v>1</v>
      </c>
      <c r="AE261" s="75" t="n">
        <v>0</v>
      </c>
      <c r="AF261" s="75" t="n">
        <v>0</v>
      </c>
      <c r="AG261" s="75" t="n">
        <v>0</v>
      </c>
      <c r="AH261" s="75" t="n">
        <v>0</v>
      </c>
      <c r="AI261" s="75" t="n">
        <v>0</v>
      </c>
      <c r="AJ261" s="75" t="n">
        <v>0</v>
      </c>
      <c r="AK261" s="75" t="n">
        <v>0</v>
      </c>
      <c r="AL261" s="74" t="n"/>
      <c r="AM261" s="74" t="n"/>
      <c r="AN261" s="75" t="n">
        <v>9</v>
      </c>
      <c r="AO261" s="74" t="n"/>
      <c r="AP261" s="74" t="n"/>
      <c r="AQ261" s="74" t="n"/>
      <c r="AR261" s="74" t="n"/>
      <c r="AS261" s="74" t="n"/>
      <c r="AT261" s="74" t="n"/>
      <c r="AU261" s="74" t="n"/>
      <c r="AV261" s="74" t="n"/>
      <c r="AW261" s="75" t="n">
        <v>9</v>
      </c>
      <c r="AX261" s="74" t="n"/>
      <c r="AY261" s="74" t="n"/>
      <c r="AZ261" s="74" t="n"/>
      <c r="BA261" s="74" t="n"/>
      <c r="BB261" s="74" t="n"/>
      <c r="BC261" s="74" t="n"/>
      <c r="BD261" s="74" t="n"/>
      <c r="BE261" s="74" t="n"/>
      <c r="BF261" s="74" t="n"/>
      <c r="BG261" s="74" t="n"/>
      <c r="BH261" s="75" t="n">
        <v>0</v>
      </c>
      <c r="BI261" s="75" t="n">
        <v>0</v>
      </c>
      <c r="BJ261" s="75" t="n">
        <v>0</v>
      </c>
      <c r="BK261" s="75" t="n">
        <v>0</v>
      </c>
      <c r="BL261" s="74" t="n"/>
      <c r="BM261" s="74" t="n"/>
      <c r="BN261" s="74" t="n"/>
      <c r="BO261" s="74" t="n"/>
      <c r="BP261" s="74" t="n"/>
      <c r="BQ261" s="74" t="n"/>
      <c r="BR261" s="74" t="n"/>
      <c r="BS261" s="74" t="n"/>
      <c r="BT261" s="74" t="n"/>
      <c r="BU261" s="74" t="n"/>
      <c r="BV261" s="74" t="n"/>
      <c r="BW261" s="74" t="n"/>
      <c r="BX261" s="74" t="n"/>
      <c r="BY261" s="74" t="n"/>
      <c r="BZ261" s="74" t="n"/>
      <c r="CA261" s="74" t="n"/>
      <c r="CB261" s="74" t="n"/>
      <c r="CC261" s="74" t="n"/>
      <c r="CD261" s="74" t="n"/>
      <c r="CE261" s="74" t="n"/>
      <c r="CF261" s="74" t="n"/>
      <c r="CG261" s="74" t="n"/>
      <c r="CH261" s="74" t="n"/>
      <c r="CI261" s="74" t="n"/>
      <c r="CJ261" s="74" t="n"/>
      <c r="CK261" s="75" t="n">
        <v>708207243</v>
      </c>
      <c r="CL261" s="74" t="inlineStr">
        <is>
          <t>28247966-9696-4edc-8fbb-f5a08944636a</t>
        </is>
      </c>
      <c r="CM261" s="72" t="n">
        <v>46108.06978009259</v>
      </c>
      <c r="CN261" s="74" t="n"/>
      <c r="CO261" s="74" t="n"/>
      <c r="CP261" s="74" t="inlineStr">
        <is>
          <t>submitted_via_web</t>
        </is>
      </c>
      <c r="CQ261" s="74" t="n"/>
      <c r="CR261" s="74" t="inlineStr">
        <is>
          <t>voP5hd3TJJNzzneN7cP2D6</t>
        </is>
      </c>
      <c r="CS261" s="74" t="n"/>
      <c r="CT261" s="74" t="inlineStr">
        <is>
          <t>uuid:28247966-9696-4edc-8fbb-f5a08944636a</t>
        </is>
      </c>
      <c r="CU261" s="75" t="n">
        <v>260</v>
      </c>
    </row>
    <row r="262">
      <c r="A262" s="72" t="n">
        <v>46108.36144165509</v>
      </c>
      <c r="B262" s="72" t="n">
        <v>46108.36228207176</v>
      </c>
      <c r="C262" s="74" t="inlineStr">
        <is>
          <t>Imam ghozali</t>
        </is>
      </c>
      <c r="D262" s="74" t="inlineStr">
        <is>
          <t>Jawa Timur</t>
        </is>
      </c>
      <c r="E262" s="74" t="inlineStr">
        <is>
          <t>Malang</t>
        </is>
      </c>
      <c r="F262" s="74" t="inlineStr">
        <is>
          <t>Pakis</t>
        </is>
      </c>
      <c r="G262" s="74" t="inlineStr">
        <is>
          <t>KJP0766</t>
        </is>
      </c>
      <c r="H262" s="74" t="inlineStr">
        <is>
          <t>Sapi perah</t>
        </is>
      </c>
      <c r="I262" s="75" t="n">
        <v>0</v>
      </c>
      <c r="J262" s="75" t="n">
        <v>1</v>
      </c>
      <c r="K262" s="75" t="n">
        <v>0</v>
      </c>
      <c r="L262" s="75" t="n">
        <v>0</v>
      </c>
      <c r="M262" s="75" t="n">
        <v>0</v>
      </c>
      <c r="N262" s="75" t="n">
        <v>0</v>
      </c>
      <c r="O262" s="75" t="n">
        <v>0</v>
      </c>
      <c r="P262" s="75" t="n">
        <v>0</v>
      </c>
      <c r="Q262" s="75" t="n">
        <v>0</v>
      </c>
      <c r="R262" s="74" t="inlineStr">
        <is>
          <t>Sapi perah</t>
        </is>
      </c>
      <c r="S262" s="75" t="n">
        <v>0</v>
      </c>
      <c r="T262" s="75" t="n">
        <v>1</v>
      </c>
      <c r="U262" s="75" t="n">
        <v>0</v>
      </c>
      <c r="V262" s="75" t="n">
        <v>0</v>
      </c>
      <c r="W262" s="75" t="n">
        <v>0</v>
      </c>
      <c r="X262" s="75" t="n">
        <v>0</v>
      </c>
      <c r="Y262" s="75" t="n">
        <v>0</v>
      </c>
      <c r="Z262" s="75" t="n">
        <v>0</v>
      </c>
      <c r="AA262" s="75" t="n">
        <v>0</v>
      </c>
      <c r="AB262" s="74" t="inlineStr">
        <is>
          <t>Sapi perah</t>
        </is>
      </c>
      <c r="AC262" s="75" t="n">
        <v>0</v>
      </c>
      <c r="AD262" s="75" t="n">
        <v>1</v>
      </c>
      <c r="AE262" s="75" t="n">
        <v>0</v>
      </c>
      <c r="AF262" s="75" t="n">
        <v>0</v>
      </c>
      <c r="AG262" s="75" t="n">
        <v>0</v>
      </c>
      <c r="AH262" s="75" t="n">
        <v>0</v>
      </c>
      <c r="AI262" s="75" t="n">
        <v>0</v>
      </c>
      <c r="AJ262" s="75" t="n">
        <v>0</v>
      </c>
      <c r="AK262" s="75" t="n">
        <v>0</v>
      </c>
      <c r="AL262" s="74" t="n"/>
      <c r="AM262" s="74" t="n"/>
      <c r="AN262" s="75" t="n">
        <v>7</v>
      </c>
      <c r="AO262" s="74" t="n"/>
      <c r="AP262" s="74" t="n"/>
      <c r="AQ262" s="74" t="n"/>
      <c r="AR262" s="74" t="n"/>
      <c r="AS262" s="74" t="n"/>
      <c r="AT262" s="74" t="n"/>
      <c r="AU262" s="74" t="n"/>
      <c r="AV262" s="74" t="n"/>
      <c r="AW262" s="75" t="n">
        <v>7</v>
      </c>
      <c r="AX262" s="74" t="n"/>
      <c r="AY262" s="74" t="n"/>
      <c r="AZ262" s="74" t="n"/>
      <c r="BA262" s="74" t="n"/>
      <c r="BB262" s="74" t="n"/>
      <c r="BC262" s="74" t="n"/>
      <c r="BD262" s="74" t="n"/>
      <c r="BE262" s="74" t="n"/>
      <c r="BF262" s="74" t="n"/>
      <c r="BG262" s="74" t="n"/>
      <c r="BH262" s="75" t="n">
        <v>0</v>
      </c>
      <c r="BI262" s="75" t="n">
        <v>2</v>
      </c>
      <c r="BJ262" s="75" t="n">
        <v>2</v>
      </c>
      <c r="BK262" s="75" t="n">
        <v>0</v>
      </c>
      <c r="BL262" s="74" t="n"/>
      <c r="BM262" s="74" t="n"/>
      <c r="BN262" s="74" t="n"/>
      <c r="BO262" s="74" t="n"/>
      <c r="BP262" s="74" t="n"/>
      <c r="BQ262" s="74" t="n"/>
      <c r="BR262" s="74" t="n"/>
      <c r="BS262" s="74" t="n"/>
      <c r="BT262" s="74" t="n"/>
      <c r="BU262" s="74" t="n"/>
      <c r="BV262" s="74" t="n"/>
      <c r="BW262" s="74" t="n"/>
      <c r="BX262" s="74" t="n"/>
      <c r="BY262" s="74" t="n"/>
      <c r="BZ262" s="74" t="n"/>
      <c r="CA262" s="74" t="n"/>
      <c r="CB262" s="74" t="n"/>
      <c r="CC262" s="74" t="n"/>
      <c r="CD262" s="74" t="n"/>
      <c r="CE262" s="74" t="n"/>
      <c r="CF262" s="74" t="n"/>
      <c r="CG262" s="74" t="n"/>
      <c r="CH262" s="74" t="n"/>
      <c r="CI262" s="74" t="n"/>
      <c r="CJ262" s="74" t="n"/>
      <c r="CK262" s="75" t="n">
        <v>708208013</v>
      </c>
      <c r="CL262" s="74" t="inlineStr">
        <is>
          <t>b49628df-27f0-451c-893e-5fb5f753917d</t>
        </is>
      </c>
      <c r="CM262" s="72" t="n">
        <v>46108.070625</v>
      </c>
      <c r="CN262" s="74" t="n"/>
      <c r="CO262" s="74" t="n"/>
      <c r="CP262" s="74" t="inlineStr">
        <is>
          <t>submitted_via_web</t>
        </is>
      </c>
      <c r="CQ262" s="74" t="n"/>
      <c r="CR262" s="74" t="inlineStr">
        <is>
          <t>voP5hd3TJJNzzneN7cP2D6</t>
        </is>
      </c>
      <c r="CS262" s="74" t="n"/>
      <c r="CT262" s="74" t="inlineStr">
        <is>
          <t>uuid:b49628df-27f0-451c-893e-5fb5f753917d</t>
        </is>
      </c>
      <c r="CU262" s="75" t="n">
        <v>261</v>
      </c>
    </row>
    <row r="263">
      <c r="A263" s="72" t="n">
        <v>46108.36228283565</v>
      </c>
      <c r="B263" s="72" t="n">
        <v>46108.36393539352</v>
      </c>
      <c r="C263" s="74" t="inlineStr">
        <is>
          <t>Watini</t>
        </is>
      </c>
      <c r="D263" s="74" t="inlineStr">
        <is>
          <t>Jawa Timur</t>
        </is>
      </c>
      <c r="E263" s="74" t="inlineStr">
        <is>
          <t>Malang</t>
        </is>
      </c>
      <c r="F263" s="74" t="inlineStr">
        <is>
          <t>Pakis</t>
        </is>
      </c>
      <c r="G263" s="74" t="inlineStr">
        <is>
          <t>KJP0140</t>
        </is>
      </c>
      <c r="H263" s="74" t="inlineStr">
        <is>
          <t>Sapi perah</t>
        </is>
      </c>
      <c r="I263" s="75" t="n">
        <v>0</v>
      </c>
      <c r="J263" s="75" t="n">
        <v>1</v>
      </c>
      <c r="K263" s="75" t="n">
        <v>0</v>
      </c>
      <c r="L263" s="75" t="n">
        <v>0</v>
      </c>
      <c r="M263" s="75" t="n">
        <v>0</v>
      </c>
      <c r="N263" s="75" t="n">
        <v>0</v>
      </c>
      <c r="O263" s="75" t="n">
        <v>0</v>
      </c>
      <c r="P263" s="75" t="n">
        <v>0</v>
      </c>
      <c r="Q263" s="75" t="n">
        <v>0</v>
      </c>
      <c r="R263" s="74" t="inlineStr">
        <is>
          <t>Sapi perah</t>
        </is>
      </c>
      <c r="S263" s="75" t="n">
        <v>0</v>
      </c>
      <c r="T263" s="75" t="n">
        <v>1</v>
      </c>
      <c r="U263" s="75" t="n">
        <v>0</v>
      </c>
      <c r="V263" s="75" t="n">
        <v>0</v>
      </c>
      <c r="W263" s="75" t="n">
        <v>0</v>
      </c>
      <c r="X263" s="75" t="n">
        <v>0</v>
      </c>
      <c r="Y263" s="75" t="n">
        <v>0</v>
      </c>
      <c r="Z263" s="75" t="n">
        <v>0</v>
      </c>
      <c r="AA263" s="75" t="n">
        <v>0</v>
      </c>
      <c r="AB263" s="74" t="inlineStr">
        <is>
          <t>Sapi perah</t>
        </is>
      </c>
      <c r="AC263" s="75" t="n">
        <v>0</v>
      </c>
      <c r="AD263" s="75" t="n">
        <v>1</v>
      </c>
      <c r="AE263" s="75" t="n">
        <v>0</v>
      </c>
      <c r="AF263" s="75" t="n">
        <v>0</v>
      </c>
      <c r="AG263" s="75" t="n">
        <v>0</v>
      </c>
      <c r="AH263" s="75" t="n">
        <v>0</v>
      </c>
      <c r="AI263" s="75" t="n">
        <v>0</v>
      </c>
      <c r="AJ263" s="75" t="n">
        <v>0</v>
      </c>
      <c r="AK263" s="75" t="n">
        <v>0</v>
      </c>
      <c r="AL263" s="74" t="n"/>
      <c r="AM263" s="74" t="n"/>
      <c r="AN263" s="75" t="n">
        <v>7</v>
      </c>
      <c r="AO263" s="74" t="n"/>
      <c r="AP263" s="74" t="n"/>
      <c r="AQ263" s="74" t="n"/>
      <c r="AR263" s="74" t="n"/>
      <c r="AS263" s="74" t="n"/>
      <c r="AT263" s="74" t="n"/>
      <c r="AU263" s="74" t="n"/>
      <c r="AV263" s="74" t="n"/>
      <c r="AW263" s="75" t="n">
        <v>2</v>
      </c>
      <c r="AX263" s="74" t="n"/>
      <c r="AY263" s="74" t="n"/>
      <c r="AZ263" s="74" t="n"/>
      <c r="BA263" s="74" t="n"/>
      <c r="BB263" s="74" t="n"/>
      <c r="BC263" s="74" t="n"/>
      <c r="BD263" s="74" t="n"/>
      <c r="BE263" s="74" t="n"/>
      <c r="BF263" s="74" t="n"/>
      <c r="BG263" s="74" t="n"/>
      <c r="BH263" s="75" t="n">
        <v>2</v>
      </c>
      <c r="BI263" s="75" t="n">
        <v>8</v>
      </c>
      <c r="BJ263" s="75" t="n">
        <v>2</v>
      </c>
      <c r="BK263" s="75" t="n">
        <v>1</v>
      </c>
      <c r="BL263" s="74" t="n"/>
      <c r="BM263" s="74" t="n"/>
      <c r="BN263" s="74" t="n"/>
      <c r="BO263" s="74" t="n"/>
      <c r="BP263" s="74" t="n"/>
      <c r="BQ263" s="74" t="n"/>
      <c r="BR263" s="74" t="n"/>
      <c r="BS263" s="74" t="n"/>
      <c r="BT263" s="74" t="n"/>
      <c r="BU263" s="74" t="n"/>
      <c r="BV263" s="74" t="n"/>
      <c r="BW263" s="74" t="n"/>
      <c r="BX263" s="74" t="n"/>
      <c r="BY263" s="74" t="n"/>
      <c r="BZ263" s="74" t="n"/>
      <c r="CA263" s="74" t="n"/>
      <c r="CB263" s="74" t="n"/>
      <c r="CC263" s="74" t="n"/>
      <c r="CD263" s="74" t="n"/>
      <c r="CE263" s="74" t="n"/>
      <c r="CF263" s="74" t="n"/>
      <c r="CG263" s="74" t="n"/>
      <c r="CH263" s="74" t="n"/>
      <c r="CI263" s="74" t="n"/>
      <c r="CJ263" s="74" t="n"/>
      <c r="CK263" s="75" t="n">
        <v>708208959</v>
      </c>
      <c r="CL263" s="74" t="inlineStr">
        <is>
          <t>37332b17-0385-4ea8-8971-f3780fb7de60</t>
        </is>
      </c>
      <c r="CM263" s="72" t="n">
        <v>46108.07228009259</v>
      </c>
      <c r="CN263" s="74" t="n"/>
      <c r="CO263" s="74" t="n"/>
      <c r="CP263" s="74" t="inlineStr">
        <is>
          <t>submitted_via_web</t>
        </is>
      </c>
      <c r="CQ263" s="74" t="n"/>
      <c r="CR263" s="74" t="inlineStr">
        <is>
          <t>voP5hd3TJJNzzneN7cP2D6</t>
        </is>
      </c>
      <c r="CS263" s="74" t="n"/>
      <c r="CT263" s="74" t="inlineStr">
        <is>
          <t>uuid:37332b17-0385-4ea8-8971-f3780fb7de60</t>
        </is>
      </c>
      <c r="CU263" s="75" t="n">
        <v>262</v>
      </c>
    </row>
    <row r="264">
      <c r="A264" s="72" t="n">
        <v>46108.36263149306</v>
      </c>
      <c r="B264" s="72" t="n">
        <v>46108.36491032408</v>
      </c>
      <c r="C264" s="74" t="inlineStr">
        <is>
          <t>Aziz</t>
        </is>
      </c>
      <c r="D264" s="74" t="inlineStr">
        <is>
          <t>Jawa Timur</t>
        </is>
      </c>
      <c r="E264" s="74" t="inlineStr">
        <is>
          <t>Malang</t>
        </is>
      </c>
      <c r="F264" s="74" t="inlineStr">
        <is>
          <t>Jabung</t>
        </is>
      </c>
      <c r="G264" s="74" t="inlineStr">
        <is>
          <t>KJP0573</t>
        </is>
      </c>
      <c r="H264" s="74" t="inlineStr">
        <is>
          <t>Sapi perah</t>
        </is>
      </c>
      <c r="I264" s="75" t="n">
        <v>0</v>
      </c>
      <c r="J264" s="75" t="n">
        <v>1</v>
      </c>
      <c r="K264" s="75" t="n">
        <v>0</v>
      </c>
      <c r="L264" s="75" t="n">
        <v>0</v>
      </c>
      <c r="M264" s="75" t="n">
        <v>0</v>
      </c>
      <c r="N264" s="75" t="n">
        <v>0</v>
      </c>
      <c r="O264" s="75" t="n">
        <v>0</v>
      </c>
      <c r="P264" s="75" t="n">
        <v>0</v>
      </c>
      <c r="Q264" s="75" t="n">
        <v>0</v>
      </c>
      <c r="R264" s="74" t="inlineStr">
        <is>
          <t>Sapi perah</t>
        </is>
      </c>
      <c r="S264" s="75" t="n">
        <v>0</v>
      </c>
      <c r="T264" s="75" t="n">
        <v>1</v>
      </c>
      <c r="U264" s="75" t="n">
        <v>0</v>
      </c>
      <c r="V264" s="75" t="n">
        <v>0</v>
      </c>
      <c r="W264" s="75" t="n">
        <v>0</v>
      </c>
      <c r="X264" s="75" t="n">
        <v>0</v>
      </c>
      <c r="Y264" s="75" t="n">
        <v>0</v>
      </c>
      <c r="Z264" s="75" t="n">
        <v>0</v>
      </c>
      <c r="AA264" s="75" t="n">
        <v>0</v>
      </c>
      <c r="AB264" s="74" t="inlineStr">
        <is>
          <t>Sapi perah</t>
        </is>
      </c>
      <c r="AC264" s="75" t="n">
        <v>0</v>
      </c>
      <c r="AD264" s="75" t="n">
        <v>1</v>
      </c>
      <c r="AE264" s="75" t="n">
        <v>0</v>
      </c>
      <c r="AF264" s="75" t="n">
        <v>0</v>
      </c>
      <c r="AG264" s="75" t="n">
        <v>0</v>
      </c>
      <c r="AH264" s="75" t="n">
        <v>0</v>
      </c>
      <c r="AI264" s="75" t="n">
        <v>0</v>
      </c>
      <c r="AJ264" s="75" t="n">
        <v>0</v>
      </c>
      <c r="AK264" s="75" t="n">
        <v>0</v>
      </c>
      <c r="AL264" s="74" t="n"/>
      <c r="AM264" s="74" t="n"/>
      <c r="AN264" s="75" t="n">
        <v>6</v>
      </c>
      <c r="AO264" s="74" t="n"/>
      <c r="AP264" s="74" t="n"/>
      <c r="AQ264" s="74" t="n"/>
      <c r="AR264" s="74" t="n"/>
      <c r="AS264" s="74" t="n"/>
      <c r="AT264" s="74" t="n"/>
      <c r="AU264" s="74" t="n"/>
      <c r="AV264" s="74" t="n"/>
      <c r="AW264" s="75" t="n">
        <v>12</v>
      </c>
      <c r="AX264" s="74" t="n"/>
      <c r="AY264" s="74" t="n"/>
      <c r="AZ264" s="74" t="n"/>
      <c r="BA264" s="74" t="n"/>
      <c r="BB264" s="74" t="n"/>
      <c r="BC264" s="74" t="n"/>
      <c r="BD264" s="74" t="n"/>
      <c r="BE264" s="74" t="n"/>
      <c r="BF264" s="74" t="n"/>
      <c r="BG264" s="74" t="n"/>
      <c r="BH264" s="75" t="n">
        <v>10</v>
      </c>
      <c r="BI264" s="75" t="n">
        <v>2</v>
      </c>
      <c r="BJ264" s="75" t="n">
        <v>6</v>
      </c>
      <c r="BK264" s="75" t="n">
        <v>0</v>
      </c>
      <c r="BL264" s="74" t="n"/>
      <c r="BM264" s="74" t="n"/>
      <c r="BN264" s="74" t="n"/>
      <c r="BO264" s="74" t="n"/>
      <c r="BP264" s="74" t="n"/>
      <c r="BQ264" s="74" t="n"/>
      <c r="BR264" s="74" t="n"/>
      <c r="BS264" s="74" t="n"/>
      <c r="BT264" s="74" t="n"/>
      <c r="BU264" s="74" t="n"/>
      <c r="BV264" s="74" t="n"/>
      <c r="BW264" s="74" t="n"/>
      <c r="BX264" s="74" t="n"/>
      <c r="BY264" s="74" t="n"/>
      <c r="BZ264" s="74" t="n"/>
      <c r="CA264" s="74" t="n"/>
      <c r="CB264" s="74" t="n"/>
      <c r="CC264" s="74" t="n"/>
      <c r="CD264" s="74" t="n"/>
      <c r="CE264" s="74" t="n"/>
      <c r="CF264" s="74" t="n"/>
      <c r="CG264" s="74" t="n"/>
      <c r="CH264" s="74" t="n"/>
      <c r="CI264" s="74" t="n"/>
      <c r="CJ264" s="74" t="n"/>
      <c r="CK264" s="75" t="n">
        <v>708209433</v>
      </c>
      <c r="CL264" s="74" t="inlineStr">
        <is>
          <t>7c78294e-8080-4b5f-a593-19dba8ffedec</t>
        </is>
      </c>
      <c r="CM264" s="72" t="n">
        <v>46108.07322916666</v>
      </c>
      <c r="CN264" s="74" t="n"/>
      <c r="CO264" s="74" t="n"/>
      <c r="CP264" s="74" t="inlineStr">
        <is>
          <t>submitted_via_web</t>
        </is>
      </c>
      <c r="CQ264" s="74" t="n"/>
      <c r="CR264" s="74" t="inlineStr">
        <is>
          <t>voP5hd3TJJNzzneN7cP2D6</t>
        </is>
      </c>
      <c r="CS264" s="74" t="n"/>
      <c r="CT264" s="74" t="inlineStr">
        <is>
          <t>uuid:7c78294e-8080-4b5f-a593-19dba8ffedec</t>
        </is>
      </c>
      <c r="CU264" s="75" t="n">
        <v>263</v>
      </c>
    </row>
    <row r="265">
      <c r="A265" s="72" t="n">
        <v>46108.36393601852</v>
      </c>
      <c r="B265" s="72" t="n">
        <v>46108.36544680555</v>
      </c>
      <c r="C265" s="74" t="inlineStr">
        <is>
          <t>Darsan</t>
        </is>
      </c>
      <c r="D265" s="74" t="inlineStr">
        <is>
          <t>Jawa Timur</t>
        </is>
      </c>
      <c r="E265" s="74" t="inlineStr">
        <is>
          <t>Malang</t>
        </is>
      </c>
      <c r="F265" s="74" t="inlineStr">
        <is>
          <t>Pakis</t>
        </is>
      </c>
      <c r="G265" s="74" t="inlineStr">
        <is>
          <t>KJP0010</t>
        </is>
      </c>
      <c r="H265" s="74" t="inlineStr">
        <is>
          <t>Sapi perah</t>
        </is>
      </c>
      <c r="I265" s="75" t="n">
        <v>0</v>
      </c>
      <c r="J265" s="75" t="n">
        <v>1</v>
      </c>
      <c r="K265" s="75" t="n">
        <v>0</v>
      </c>
      <c r="L265" s="75" t="n">
        <v>0</v>
      </c>
      <c r="M265" s="75" t="n">
        <v>0</v>
      </c>
      <c r="N265" s="75" t="n">
        <v>0</v>
      </c>
      <c r="O265" s="75" t="n">
        <v>0</v>
      </c>
      <c r="P265" s="75" t="n">
        <v>0</v>
      </c>
      <c r="Q265" s="75" t="n">
        <v>0</v>
      </c>
      <c r="R265" s="74" t="inlineStr">
        <is>
          <t>Sapi perah</t>
        </is>
      </c>
      <c r="S265" s="75" t="n">
        <v>0</v>
      </c>
      <c r="T265" s="75" t="n">
        <v>1</v>
      </c>
      <c r="U265" s="75" t="n">
        <v>0</v>
      </c>
      <c r="V265" s="75" t="n">
        <v>0</v>
      </c>
      <c r="W265" s="75" t="n">
        <v>0</v>
      </c>
      <c r="X265" s="75" t="n">
        <v>0</v>
      </c>
      <c r="Y265" s="75" t="n">
        <v>0</v>
      </c>
      <c r="Z265" s="75" t="n">
        <v>0</v>
      </c>
      <c r="AA265" s="75" t="n">
        <v>0</v>
      </c>
      <c r="AB265" s="74" t="inlineStr">
        <is>
          <t>Sapi perah</t>
        </is>
      </c>
      <c r="AC265" s="75" t="n">
        <v>0</v>
      </c>
      <c r="AD265" s="75" t="n">
        <v>1</v>
      </c>
      <c r="AE265" s="75" t="n">
        <v>0</v>
      </c>
      <c r="AF265" s="75" t="n">
        <v>0</v>
      </c>
      <c r="AG265" s="75" t="n">
        <v>0</v>
      </c>
      <c r="AH265" s="75" t="n">
        <v>0</v>
      </c>
      <c r="AI265" s="75" t="n">
        <v>0</v>
      </c>
      <c r="AJ265" s="75" t="n">
        <v>0</v>
      </c>
      <c r="AK265" s="75" t="n">
        <v>0</v>
      </c>
      <c r="AL265" s="74" t="n"/>
      <c r="AM265" s="74" t="n"/>
      <c r="AN265" s="75" t="n">
        <v>5</v>
      </c>
      <c r="AO265" s="74" t="n"/>
      <c r="AP265" s="74" t="n"/>
      <c r="AQ265" s="74" t="n"/>
      <c r="AR265" s="74" t="n"/>
      <c r="AS265" s="74" t="n"/>
      <c r="AT265" s="74" t="n"/>
      <c r="AU265" s="74" t="n"/>
      <c r="AV265" s="74" t="n"/>
      <c r="AW265" s="75" t="n">
        <v>10</v>
      </c>
      <c r="AX265" s="74" t="n"/>
      <c r="AY265" s="74" t="n"/>
      <c r="AZ265" s="74" t="n"/>
      <c r="BA265" s="74" t="n"/>
      <c r="BB265" s="74" t="n"/>
      <c r="BC265" s="74" t="n"/>
      <c r="BD265" s="74" t="n"/>
      <c r="BE265" s="74" t="n"/>
      <c r="BF265" s="74" t="n"/>
      <c r="BG265" s="74" t="n"/>
      <c r="BH265" s="75" t="n">
        <v>2</v>
      </c>
      <c r="BI265" s="75" t="n">
        <v>2</v>
      </c>
      <c r="BJ265" s="75" t="n">
        <v>1</v>
      </c>
      <c r="BK265" s="75" t="n">
        <v>3</v>
      </c>
      <c r="BL265" s="74" t="n"/>
      <c r="BM265" s="74" t="n"/>
      <c r="BN265" s="74" t="n"/>
      <c r="BO265" s="74" t="n"/>
      <c r="BP265" s="74" t="n"/>
      <c r="BQ265" s="74" t="n"/>
      <c r="BR265" s="74" t="n"/>
      <c r="BS265" s="74" t="n"/>
      <c r="BT265" s="74" t="n"/>
      <c r="BU265" s="74" t="n"/>
      <c r="BV265" s="74" t="n"/>
      <c r="BW265" s="74" t="n"/>
      <c r="BX265" s="74" t="n"/>
      <c r="BY265" s="74" t="n"/>
      <c r="BZ265" s="74" t="n"/>
      <c r="CA265" s="74" t="n"/>
      <c r="CB265" s="74" t="n"/>
      <c r="CC265" s="74" t="n"/>
      <c r="CD265" s="74" t="n"/>
      <c r="CE265" s="74" t="n"/>
      <c r="CF265" s="74" t="n"/>
      <c r="CG265" s="74" t="n"/>
      <c r="CH265" s="74" t="n"/>
      <c r="CI265" s="74" t="n"/>
      <c r="CJ265" s="74" t="n"/>
      <c r="CK265" s="75" t="n">
        <v>708209780</v>
      </c>
      <c r="CL265" s="74" t="inlineStr">
        <is>
          <t>d7f4b289-08a7-4066-a4fb-48b7cd27c862</t>
        </is>
      </c>
      <c r="CM265" s="72" t="n">
        <v>46108.07378472222</v>
      </c>
      <c r="CN265" s="74" t="n"/>
      <c r="CO265" s="74" t="n"/>
      <c r="CP265" s="74" t="inlineStr">
        <is>
          <t>submitted_via_web</t>
        </is>
      </c>
      <c r="CQ265" s="74" t="n"/>
      <c r="CR265" s="74" t="inlineStr">
        <is>
          <t>voP5hd3TJJNzzneN7cP2D6</t>
        </is>
      </c>
      <c r="CS265" s="74" t="n"/>
      <c r="CT265" s="74" t="inlineStr">
        <is>
          <t>uuid:d7f4b289-08a7-4066-a4fb-48b7cd27c862</t>
        </is>
      </c>
      <c r="CU265" s="75" t="n">
        <v>264</v>
      </c>
    </row>
    <row r="266">
      <c r="A266" s="72" t="n">
        <v>46108.36491084491</v>
      </c>
      <c r="B266" s="72" t="n">
        <v>46108.3660804051</v>
      </c>
      <c r="C266" s="74" t="inlineStr">
        <is>
          <t>Dudung</t>
        </is>
      </c>
      <c r="D266" s="74" t="inlineStr">
        <is>
          <t>Jawa Timur</t>
        </is>
      </c>
      <c r="E266" s="74" t="inlineStr">
        <is>
          <t>Malang</t>
        </is>
      </c>
      <c r="F266" s="74" t="inlineStr">
        <is>
          <t>Jabung</t>
        </is>
      </c>
      <c r="G266" s="74" t="inlineStr">
        <is>
          <t>KJP0405</t>
        </is>
      </c>
      <c r="H266" s="74" t="inlineStr">
        <is>
          <t>Sapi perah</t>
        </is>
      </c>
      <c r="I266" s="75" t="n">
        <v>0</v>
      </c>
      <c r="J266" s="75" t="n">
        <v>1</v>
      </c>
      <c r="K266" s="75" t="n">
        <v>0</v>
      </c>
      <c r="L266" s="75" t="n">
        <v>0</v>
      </c>
      <c r="M266" s="75" t="n">
        <v>0</v>
      </c>
      <c r="N266" s="75" t="n">
        <v>0</v>
      </c>
      <c r="O266" s="75" t="n">
        <v>0</v>
      </c>
      <c r="P266" s="75" t="n">
        <v>0</v>
      </c>
      <c r="Q266" s="75" t="n">
        <v>0</v>
      </c>
      <c r="R266" s="74" t="inlineStr">
        <is>
          <t>Sapi perah</t>
        </is>
      </c>
      <c r="S266" s="75" t="n">
        <v>0</v>
      </c>
      <c r="T266" s="75" t="n">
        <v>1</v>
      </c>
      <c r="U266" s="75" t="n">
        <v>0</v>
      </c>
      <c r="V266" s="75" t="n">
        <v>0</v>
      </c>
      <c r="W266" s="75" t="n">
        <v>0</v>
      </c>
      <c r="X266" s="75" t="n">
        <v>0</v>
      </c>
      <c r="Y266" s="75" t="n">
        <v>0</v>
      </c>
      <c r="Z266" s="75" t="n">
        <v>0</v>
      </c>
      <c r="AA266" s="75" t="n">
        <v>0</v>
      </c>
      <c r="AB266" s="74" t="inlineStr">
        <is>
          <t>Sapi perah</t>
        </is>
      </c>
      <c r="AC266" s="75" t="n">
        <v>0</v>
      </c>
      <c r="AD266" s="75" t="n">
        <v>1</v>
      </c>
      <c r="AE266" s="75" t="n">
        <v>0</v>
      </c>
      <c r="AF266" s="75" t="n">
        <v>0</v>
      </c>
      <c r="AG266" s="75" t="n">
        <v>0</v>
      </c>
      <c r="AH266" s="75" t="n">
        <v>0</v>
      </c>
      <c r="AI266" s="75" t="n">
        <v>0</v>
      </c>
      <c r="AJ266" s="75" t="n">
        <v>0</v>
      </c>
      <c r="AK266" s="75" t="n">
        <v>0</v>
      </c>
      <c r="AL266" s="74" t="n"/>
      <c r="AM266" s="74" t="n"/>
      <c r="AN266" s="75" t="n">
        <v>8</v>
      </c>
      <c r="AO266" s="74" t="n"/>
      <c r="AP266" s="74" t="n"/>
      <c r="AQ266" s="74" t="n"/>
      <c r="AR266" s="74" t="n"/>
      <c r="AS266" s="74" t="n"/>
      <c r="AT266" s="74" t="n"/>
      <c r="AU266" s="74" t="n"/>
      <c r="AV266" s="74" t="n"/>
      <c r="AW266" s="75" t="n">
        <v>15</v>
      </c>
      <c r="AX266" s="74" t="n"/>
      <c r="AY266" s="74" t="n"/>
      <c r="AZ266" s="74" t="n"/>
      <c r="BA266" s="74" t="n"/>
      <c r="BB266" s="74" t="n"/>
      <c r="BC266" s="74" t="n"/>
      <c r="BD266" s="74" t="n"/>
      <c r="BE266" s="74" t="n"/>
      <c r="BF266" s="74" t="n"/>
      <c r="BG266" s="74" t="n"/>
      <c r="BH266" s="75" t="n">
        <v>10</v>
      </c>
      <c r="BI266" s="75" t="n">
        <v>0</v>
      </c>
      <c r="BJ266" s="75" t="n">
        <v>6</v>
      </c>
      <c r="BK266" s="75" t="n">
        <v>0</v>
      </c>
      <c r="BL266" s="74" t="n"/>
      <c r="BM266" s="74" t="n"/>
      <c r="BN266" s="74" t="n"/>
      <c r="BO266" s="74" t="n"/>
      <c r="BP266" s="74" t="n"/>
      <c r="BQ266" s="74" t="n"/>
      <c r="BR266" s="74" t="n"/>
      <c r="BS266" s="74" t="n"/>
      <c r="BT266" s="74" t="n"/>
      <c r="BU266" s="74" t="n"/>
      <c r="BV266" s="74" t="n"/>
      <c r="BW266" s="74" t="n"/>
      <c r="BX266" s="74" t="n"/>
      <c r="BY266" s="74" t="n"/>
      <c r="BZ266" s="74" t="n"/>
      <c r="CA266" s="74" t="n"/>
      <c r="CB266" s="74" t="n"/>
      <c r="CC266" s="74" t="n"/>
      <c r="CD266" s="74" t="n"/>
      <c r="CE266" s="74" t="n"/>
      <c r="CF266" s="74" t="n"/>
      <c r="CG266" s="74" t="n"/>
      <c r="CH266" s="74" t="n"/>
      <c r="CI266" s="74" t="n"/>
      <c r="CJ266" s="74" t="n"/>
      <c r="CK266" s="75" t="n">
        <v>708210176</v>
      </c>
      <c r="CL266" s="74" t="inlineStr">
        <is>
          <t>faaf6c64-4857-497f-8925-128a09982655</t>
        </is>
      </c>
      <c r="CM266" s="72" t="n">
        <v>46108.07439814815</v>
      </c>
      <c r="CN266" s="74" t="n"/>
      <c r="CO266" s="74" t="n"/>
      <c r="CP266" s="74" t="inlineStr">
        <is>
          <t>submitted_via_web</t>
        </is>
      </c>
      <c r="CQ266" s="74" t="n"/>
      <c r="CR266" s="74" t="inlineStr">
        <is>
          <t>voP5hd3TJJNzzneN7cP2D6</t>
        </is>
      </c>
      <c r="CS266" s="74" t="n"/>
      <c r="CT266" s="74" t="inlineStr">
        <is>
          <t>uuid:faaf6c64-4857-497f-8925-128a09982655</t>
        </is>
      </c>
      <c r="CU266" s="75" t="n">
        <v>265</v>
      </c>
    </row>
    <row r="267">
      <c r="A267" s="72" t="n">
        <v>46108.36415927083</v>
      </c>
      <c r="B267" s="72" t="n">
        <v>46108.36631228009</v>
      </c>
      <c r="C267" s="74" t="inlineStr">
        <is>
          <t>Andik Saputra</t>
        </is>
      </c>
      <c r="D267" s="74" t="inlineStr">
        <is>
          <t>Jawa Timur</t>
        </is>
      </c>
      <c r="E267" s="74" t="inlineStr">
        <is>
          <t>Malang</t>
        </is>
      </c>
      <c r="F267" s="74" t="inlineStr">
        <is>
          <t>Jabung</t>
        </is>
      </c>
      <c r="G267" s="74" t="inlineStr">
        <is>
          <t>KJP0789</t>
        </is>
      </c>
      <c r="H267" s="74" t="inlineStr">
        <is>
          <t>Sapi pedaging</t>
        </is>
      </c>
      <c r="I267" s="75" t="n">
        <v>1</v>
      </c>
      <c r="J267" s="75" t="n">
        <v>0</v>
      </c>
      <c r="K267" s="75" t="n">
        <v>0</v>
      </c>
      <c r="L267" s="75" t="n">
        <v>0</v>
      </c>
      <c r="M267" s="75" t="n">
        <v>0</v>
      </c>
      <c r="N267" s="75" t="n">
        <v>0</v>
      </c>
      <c r="O267" s="75" t="n">
        <v>0</v>
      </c>
      <c r="P267" s="75" t="n">
        <v>0</v>
      </c>
      <c r="Q267" s="75" t="n">
        <v>0</v>
      </c>
      <c r="R267" s="74" t="inlineStr">
        <is>
          <t>Sapi perah</t>
        </is>
      </c>
      <c r="S267" s="75" t="n">
        <v>0</v>
      </c>
      <c r="T267" s="75" t="n">
        <v>1</v>
      </c>
      <c r="U267" s="75" t="n">
        <v>0</v>
      </c>
      <c r="V267" s="75" t="n">
        <v>0</v>
      </c>
      <c r="W267" s="75" t="n">
        <v>0</v>
      </c>
      <c r="X267" s="75" t="n">
        <v>0</v>
      </c>
      <c r="Y267" s="75" t="n">
        <v>0</v>
      </c>
      <c r="Z267" s="75" t="n">
        <v>0</v>
      </c>
      <c r="AA267" s="75" t="n">
        <v>0</v>
      </c>
      <c r="AB267" s="74" t="inlineStr">
        <is>
          <t>Sapi perah</t>
        </is>
      </c>
      <c r="AC267" s="75" t="n">
        <v>0</v>
      </c>
      <c r="AD267" s="75" t="n">
        <v>1</v>
      </c>
      <c r="AE267" s="75" t="n">
        <v>0</v>
      </c>
      <c r="AF267" s="75" t="n">
        <v>0</v>
      </c>
      <c r="AG267" s="75" t="n">
        <v>0</v>
      </c>
      <c r="AH267" s="75" t="n">
        <v>0</v>
      </c>
      <c r="AI267" s="75" t="n">
        <v>0</v>
      </c>
      <c r="AJ267" s="75" t="n">
        <v>0</v>
      </c>
      <c r="AK267" s="75" t="n">
        <v>0</v>
      </c>
      <c r="AL267" s="74" t="n"/>
      <c r="AM267" s="75" t="n">
        <v>1</v>
      </c>
      <c r="AN267" s="74" t="n"/>
      <c r="AO267" s="74" t="n"/>
      <c r="AP267" s="74" t="n"/>
      <c r="AQ267" s="74" t="n"/>
      <c r="AR267" s="74" t="n"/>
      <c r="AS267" s="74" t="n"/>
      <c r="AT267" s="74" t="n"/>
      <c r="AU267" s="74" t="n"/>
      <c r="AV267" s="74" t="n"/>
      <c r="AW267" s="75" t="n">
        <v>4</v>
      </c>
      <c r="AX267" s="74" t="n"/>
      <c r="AY267" s="74" t="n"/>
      <c r="AZ267" s="74" t="n"/>
      <c r="BA267" s="74" t="n"/>
      <c r="BB267" s="74" t="n"/>
      <c r="BC267" s="74" t="n"/>
      <c r="BD267" s="74" t="n"/>
      <c r="BE267" s="74" t="n"/>
      <c r="BF267" s="74" t="n"/>
      <c r="BG267" s="74" t="n"/>
      <c r="BH267" s="75" t="n">
        <v>4</v>
      </c>
      <c r="BI267" s="75" t="n">
        <v>1</v>
      </c>
      <c r="BJ267" s="75" t="n">
        <v>2</v>
      </c>
      <c r="BK267" s="75" t="n">
        <v>0</v>
      </c>
      <c r="BL267" s="74" t="n"/>
      <c r="BM267" s="74" t="n"/>
      <c r="BN267" s="74" t="n"/>
      <c r="BO267" s="74" t="n"/>
      <c r="BP267" s="74" t="n"/>
      <c r="BQ267" s="74" t="n"/>
      <c r="BR267" s="74" t="n"/>
      <c r="BS267" s="74" t="n"/>
      <c r="BT267" s="74" t="n"/>
      <c r="BU267" s="74" t="n"/>
      <c r="BV267" s="74" t="n"/>
      <c r="BW267" s="74" t="n"/>
      <c r="BX267" s="74" t="n"/>
      <c r="BY267" s="74" t="n"/>
      <c r="BZ267" s="74" t="n"/>
      <c r="CA267" s="74" t="n"/>
      <c r="CB267" s="74" t="n"/>
      <c r="CC267" s="74" t="n"/>
      <c r="CD267" s="74" t="n"/>
      <c r="CE267" s="74" t="n"/>
      <c r="CF267" s="74" t="n"/>
      <c r="CG267" s="74" t="n"/>
      <c r="CH267" s="74" t="n"/>
      <c r="CI267" s="74" t="n"/>
      <c r="CJ267" s="74" t="n"/>
      <c r="CK267" s="75" t="n">
        <v>708210301</v>
      </c>
      <c r="CL267" s="74" t="inlineStr">
        <is>
          <t>4759f754-d945-4916-8556-7848a541e8b7</t>
        </is>
      </c>
      <c r="CM267" s="72" t="n">
        <v>46108.07466435185</v>
      </c>
      <c r="CN267" s="74" t="n"/>
      <c r="CO267" s="74" t="n"/>
      <c r="CP267" s="74" t="inlineStr">
        <is>
          <t>submitted_via_web</t>
        </is>
      </c>
      <c r="CQ267" s="74" t="n"/>
      <c r="CR267" s="74" t="inlineStr">
        <is>
          <t>voP5hd3TJJNzzneN7cP2D6</t>
        </is>
      </c>
      <c r="CS267" s="74" t="n"/>
      <c r="CT267" s="74" t="inlineStr">
        <is>
          <t>uuid:4759f754-d945-4916-8556-7848a541e8b7</t>
        </is>
      </c>
      <c r="CU267" s="75" t="n">
        <v>266</v>
      </c>
    </row>
    <row r="268">
      <c r="A268" s="72" t="n">
        <v>46108.33926332176</v>
      </c>
      <c r="B268" s="72" t="n">
        <v>46108.36698702546</v>
      </c>
      <c r="C268" s="74" t="inlineStr">
        <is>
          <t>Hadi supriyanto</t>
        </is>
      </c>
      <c r="D268" s="74" t="inlineStr">
        <is>
          <t>Jawa Timur</t>
        </is>
      </c>
      <c r="E268" s="74" t="inlineStr">
        <is>
          <t>Malang</t>
        </is>
      </c>
      <c r="F268" s="74" t="inlineStr">
        <is>
          <t>Jabung</t>
        </is>
      </c>
      <c r="G268" s="74" t="inlineStr">
        <is>
          <t>KJP0041</t>
        </is>
      </c>
      <c r="H268" s="74" t="inlineStr">
        <is>
          <t>Sapi perah</t>
        </is>
      </c>
      <c r="I268" s="75" t="n">
        <v>0</v>
      </c>
      <c r="J268" s="75" t="n">
        <v>1</v>
      </c>
      <c r="K268" s="75" t="n">
        <v>0</v>
      </c>
      <c r="L268" s="75" t="n">
        <v>0</v>
      </c>
      <c r="M268" s="75" t="n">
        <v>0</v>
      </c>
      <c r="N268" s="75" t="n">
        <v>0</v>
      </c>
      <c r="O268" s="75" t="n">
        <v>0</v>
      </c>
      <c r="P268" s="75" t="n">
        <v>0</v>
      </c>
      <c r="Q268" s="75" t="n">
        <v>0</v>
      </c>
      <c r="R268" s="74" t="inlineStr">
        <is>
          <t>Sapi perah</t>
        </is>
      </c>
      <c r="S268" s="75" t="n">
        <v>0</v>
      </c>
      <c r="T268" s="75" t="n">
        <v>1</v>
      </c>
      <c r="U268" s="75" t="n">
        <v>0</v>
      </c>
      <c r="V268" s="75" t="n">
        <v>0</v>
      </c>
      <c r="W268" s="75" t="n">
        <v>0</v>
      </c>
      <c r="X268" s="75" t="n">
        <v>0</v>
      </c>
      <c r="Y268" s="75" t="n">
        <v>0</v>
      </c>
      <c r="Z268" s="75" t="n">
        <v>0</v>
      </c>
      <c r="AA268" s="75" t="n">
        <v>0</v>
      </c>
      <c r="AB268" s="74" t="inlineStr">
        <is>
          <t>Sapi perah</t>
        </is>
      </c>
      <c r="AC268" s="75" t="n">
        <v>0</v>
      </c>
      <c r="AD268" s="75" t="n">
        <v>1</v>
      </c>
      <c r="AE268" s="75" t="n">
        <v>0</v>
      </c>
      <c r="AF268" s="75" t="n">
        <v>0</v>
      </c>
      <c r="AG268" s="75" t="n">
        <v>0</v>
      </c>
      <c r="AH268" s="75" t="n">
        <v>0</v>
      </c>
      <c r="AI268" s="75" t="n">
        <v>0</v>
      </c>
      <c r="AJ268" s="75" t="n">
        <v>0</v>
      </c>
      <c r="AK268" s="75" t="n">
        <v>0</v>
      </c>
      <c r="AL268" s="74" t="n"/>
      <c r="AM268" s="74" t="n"/>
      <c r="AN268" s="75" t="n">
        <v>0</v>
      </c>
      <c r="AO268" s="74" t="n"/>
      <c r="AP268" s="74" t="n"/>
      <c r="AQ268" s="74" t="n"/>
      <c r="AR268" s="74" t="n"/>
      <c r="AS268" s="74" t="n"/>
      <c r="AT268" s="74" t="n"/>
      <c r="AU268" s="74" t="n"/>
      <c r="AV268" s="74" t="n"/>
      <c r="AW268" s="75" t="n">
        <v>5</v>
      </c>
      <c r="AX268" s="74" t="n"/>
      <c r="AY268" s="74" t="n"/>
      <c r="AZ268" s="74" t="n"/>
      <c r="BA268" s="74" t="n"/>
      <c r="BB268" s="74" t="n"/>
      <c r="BC268" s="74" t="n"/>
      <c r="BD268" s="74" t="n"/>
      <c r="BE268" s="74" t="n"/>
      <c r="BF268" s="74" t="n"/>
      <c r="BG268" s="74" t="n"/>
      <c r="BH268" s="75" t="n">
        <v>10</v>
      </c>
      <c r="BI268" s="75" t="n">
        <v>2</v>
      </c>
      <c r="BJ268" s="75" t="n">
        <v>3</v>
      </c>
      <c r="BK268" s="75" t="n">
        <v>0</v>
      </c>
      <c r="BL268" s="74" t="n"/>
      <c r="BM268" s="74" t="n"/>
      <c r="BN268" s="74" t="n"/>
      <c r="BO268" s="74" t="n"/>
      <c r="BP268" s="74" t="n"/>
      <c r="BQ268" s="74" t="n"/>
      <c r="BR268" s="74" t="n"/>
      <c r="BS268" s="74" t="n"/>
      <c r="BT268" s="74" t="n"/>
      <c r="BU268" s="74" t="n"/>
      <c r="BV268" s="74" t="n"/>
      <c r="BW268" s="74" t="n"/>
      <c r="BX268" s="74" t="n"/>
      <c r="BY268" s="74" t="n"/>
      <c r="BZ268" s="74" t="n"/>
      <c r="CA268" s="74" t="n"/>
      <c r="CB268" s="74" t="n"/>
      <c r="CC268" s="74" t="n"/>
      <c r="CD268" s="74" t="n"/>
      <c r="CE268" s="74" t="n"/>
      <c r="CF268" s="74" t="n"/>
      <c r="CG268" s="74" t="n"/>
      <c r="CH268" s="74" t="n"/>
      <c r="CI268" s="74" t="n"/>
      <c r="CJ268" s="74" t="n"/>
      <c r="CK268" s="75" t="n">
        <v>708210727</v>
      </c>
      <c r="CL268" s="74" t="inlineStr">
        <is>
          <t>01ebeeef-3768-4501-9254-69c53aee7bbe</t>
        </is>
      </c>
      <c r="CM268" s="72" t="n">
        <v>46108.0753587963</v>
      </c>
      <c r="CN268" s="74" t="n"/>
      <c r="CO268" s="74" t="n"/>
      <c r="CP268" s="74" t="inlineStr">
        <is>
          <t>submitted_via_web</t>
        </is>
      </c>
      <c r="CQ268" s="74" t="n"/>
      <c r="CR268" s="74" t="inlineStr">
        <is>
          <t>voP5hd3TJJNzzneN7cP2D6</t>
        </is>
      </c>
      <c r="CS268" s="74" t="n"/>
      <c r="CT268" s="74" t="inlineStr">
        <is>
          <t>uuid:01ebeeef-3768-4501-9254-69c53aee7bbe</t>
        </is>
      </c>
      <c r="CU268" s="75" t="n">
        <v>267</v>
      </c>
    </row>
    <row r="269">
      <c r="A269" s="72" t="n">
        <v>46108.36608076389</v>
      </c>
      <c r="B269" s="72" t="n">
        <v>46108.36734863426</v>
      </c>
      <c r="C269" s="74" t="inlineStr">
        <is>
          <t>M Agung Saputra</t>
        </is>
      </c>
      <c r="D269" s="74" t="inlineStr">
        <is>
          <t>Jawa Timur</t>
        </is>
      </c>
      <c r="E269" s="74" t="inlineStr">
        <is>
          <t>Malang</t>
        </is>
      </c>
      <c r="F269" s="74" t="inlineStr">
        <is>
          <t>Jabung</t>
        </is>
      </c>
      <c r="G269" s="74" t="inlineStr">
        <is>
          <t>KJP0803</t>
        </is>
      </c>
      <c r="H269" s="74" t="inlineStr">
        <is>
          <t>Sapi perah</t>
        </is>
      </c>
      <c r="I269" s="75" t="n">
        <v>0</v>
      </c>
      <c r="J269" s="75" t="n">
        <v>1</v>
      </c>
      <c r="K269" s="75" t="n">
        <v>0</v>
      </c>
      <c r="L269" s="75" t="n">
        <v>0</v>
      </c>
      <c r="M269" s="75" t="n">
        <v>0</v>
      </c>
      <c r="N269" s="75" t="n">
        <v>0</v>
      </c>
      <c r="O269" s="75" t="n">
        <v>0</v>
      </c>
      <c r="P269" s="75" t="n">
        <v>0</v>
      </c>
      <c r="Q269" s="75" t="n">
        <v>0</v>
      </c>
      <c r="R269" s="74" t="inlineStr">
        <is>
          <t>Sapi perah</t>
        </is>
      </c>
      <c r="S269" s="75" t="n">
        <v>0</v>
      </c>
      <c r="T269" s="75" t="n">
        <v>1</v>
      </c>
      <c r="U269" s="75" t="n">
        <v>0</v>
      </c>
      <c r="V269" s="75" t="n">
        <v>0</v>
      </c>
      <c r="W269" s="75" t="n">
        <v>0</v>
      </c>
      <c r="X269" s="75" t="n">
        <v>0</v>
      </c>
      <c r="Y269" s="75" t="n">
        <v>0</v>
      </c>
      <c r="Z269" s="75" t="n">
        <v>0</v>
      </c>
      <c r="AA269" s="75" t="n">
        <v>0</v>
      </c>
      <c r="AB269" s="74" t="inlineStr">
        <is>
          <t>Sapi perah</t>
        </is>
      </c>
      <c r="AC269" s="75" t="n">
        <v>0</v>
      </c>
      <c r="AD269" s="75" t="n">
        <v>1</v>
      </c>
      <c r="AE269" s="75" t="n">
        <v>0</v>
      </c>
      <c r="AF269" s="75" t="n">
        <v>0</v>
      </c>
      <c r="AG269" s="75" t="n">
        <v>0</v>
      </c>
      <c r="AH269" s="75" t="n">
        <v>0</v>
      </c>
      <c r="AI269" s="75" t="n">
        <v>0</v>
      </c>
      <c r="AJ269" s="75" t="n">
        <v>0</v>
      </c>
      <c r="AK269" s="75" t="n">
        <v>0</v>
      </c>
      <c r="AL269" s="74" t="n"/>
      <c r="AM269" s="74" t="n"/>
      <c r="AN269" s="75" t="n">
        <v>6</v>
      </c>
      <c r="AO269" s="74" t="n"/>
      <c r="AP269" s="74" t="n"/>
      <c r="AQ269" s="74" t="n"/>
      <c r="AR269" s="74" t="n"/>
      <c r="AS269" s="74" t="n"/>
      <c r="AT269" s="74" t="n"/>
      <c r="AU269" s="74" t="n"/>
      <c r="AV269" s="74" t="n"/>
      <c r="AW269" s="75" t="n">
        <v>4</v>
      </c>
      <c r="AX269" s="74" t="n"/>
      <c r="AY269" s="74" t="n"/>
      <c r="AZ269" s="74" t="n"/>
      <c r="BA269" s="74" t="n"/>
      <c r="BB269" s="74" t="n"/>
      <c r="BC269" s="74" t="n"/>
      <c r="BD269" s="74" t="n"/>
      <c r="BE269" s="74" t="n"/>
      <c r="BF269" s="74" t="n"/>
      <c r="BG269" s="74" t="n"/>
      <c r="BH269" s="75" t="n">
        <v>2</v>
      </c>
      <c r="BI269" s="75" t="n">
        <v>2</v>
      </c>
      <c r="BJ269" s="75" t="n">
        <v>4</v>
      </c>
      <c r="BK269" s="75" t="n">
        <v>0</v>
      </c>
      <c r="BL269" s="74" t="n"/>
      <c r="BM269" s="74" t="n"/>
      <c r="BN269" s="74" t="n"/>
      <c r="BO269" s="74" t="n"/>
      <c r="BP269" s="74" t="n"/>
      <c r="BQ269" s="74" t="n"/>
      <c r="BR269" s="74" t="n"/>
      <c r="BS269" s="74" t="n"/>
      <c r="BT269" s="74" t="n"/>
      <c r="BU269" s="74" t="n"/>
      <c r="BV269" s="74" t="n"/>
      <c r="BW269" s="74" t="n"/>
      <c r="BX269" s="74" t="n"/>
      <c r="BY269" s="74" t="n"/>
      <c r="BZ269" s="74" t="n"/>
      <c r="CA269" s="74" t="n"/>
      <c r="CB269" s="74" t="n"/>
      <c r="CC269" s="74" t="n"/>
      <c r="CD269" s="74" t="n"/>
      <c r="CE269" s="74" t="n"/>
      <c r="CF269" s="74" t="n"/>
      <c r="CG269" s="74" t="n"/>
      <c r="CH269" s="74" t="n"/>
      <c r="CI269" s="74" t="n"/>
      <c r="CJ269" s="74" t="n"/>
      <c r="CK269" s="75" t="n">
        <v>708210921</v>
      </c>
      <c r="CL269" s="74" t="inlineStr">
        <is>
          <t>42fef089-bbb6-403a-b0b6-27d9197e94e7</t>
        </is>
      </c>
      <c r="CM269" s="72" t="n">
        <v>46108.0756712963</v>
      </c>
      <c r="CN269" s="74" t="n"/>
      <c r="CO269" s="74" t="n"/>
      <c r="CP269" s="74" t="inlineStr">
        <is>
          <t>submitted_via_web</t>
        </is>
      </c>
      <c r="CQ269" s="74" t="n"/>
      <c r="CR269" s="74" t="inlineStr">
        <is>
          <t>voP5hd3TJJNzzneN7cP2D6</t>
        </is>
      </c>
      <c r="CS269" s="74" t="n"/>
      <c r="CT269" s="74" t="inlineStr">
        <is>
          <t>uuid:42fef089-bbb6-403a-b0b6-27d9197e94e7</t>
        </is>
      </c>
      <c r="CU269" s="75" t="n">
        <v>268</v>
      </c>
    </row>
    <row r="270">
      <c r="A270" s="72" t="n">
        <v>46108.36631376157</v>
      </c>
      <c r="B270" s="72" t="n">
        <v>46108.36785099537</v>
      </c>
      <c r="C270" s="74" t="inlineStr">
        <is>
          <t>M Abdullah</t>
        </is>
      </c>
      <c r="D270" s="74" t="inlineStr">
        <is>
          <t>Jawa Timur</t>
        </is>
      </c>
      <c r="E270" s="74" t="inlineStr">
        <is>
          <t>Malang</t>
        </is>
      </c>
      <c r="F270" s="74" t="inlineStr">
        <is>
          <t>Singosari</t>
        </is>
      </c>
      <c r="G270" s="74" t="inlineStr">
        <is>
          <t>KJP0011</t>
        </is>
      </c>
      <c r="H270" s="74" t="inlineStr">
        <is>
          <t>Sapi pedaging Sapi perah</t>
        </is>
      </c>
      <c r="I270" s="75" t="n">
        <v>1</v>
      </c>
      <c r="J270" s="75" t="n">
        <v>1</v>
      </c>
      <c r="K270" s="75" t="n">
        <v>0</v>
      </c>
      <c r="L270" s="75" t="n">
        <v>0</v>
      </c>
      <c r="M270" s="75" t="n">
        <v>0</v>
      </c>
      <c r="N270" s="75" t="n">
        <v>0</v>
      </c>
      <c r="O270" s="75" t="n">
        <v>0</v>
      </c>
      <c r="P270" s="75" t="n">
        <v>0</v>
      </c>
      <c r="Q270" s="75" t="n">
        <v>0</v>
      </c>
      <c r="R270" s="74" t="inlineStr">
        <is>
          <t>Sapi perah</t>
        </is>
      </c>
      <c r="S270" s="75" t="n">
        <v>0</v>
      </c>
      <c r="T270" s="75" t="n">
        <v>1</v>
      </c>
      <c r="U270" s="75" t="n">
        <v>0</v>
      </c>
      <c r="V270" s="75" t="n">
        <v>0</v>
      </c>
      <c r="W270" s="75" t="n">
        <v>0</v>
      </c>
      <c r="X270" s="75" t="n">
        <v>0</v>
      </c>
      <c r="Y270" s="75" t="n">
        <v>0</v>
      </c>
      <c r="Z270" s="75" t="n">
        <v>0</v>
      </c>
      <c r="AA270" s="75" t="n">
        <v>0</v>
      </c>
      <c r="AB270" s="74" t="inlineStr">
        <is>
          <t>Sapi perah</t>
        </is>
      </c>
      <c r="AC270" s="75" t="n">
        <v>0</v>
      </c>
      <c r="AD270" s="75" t="n">
        <v>1</v>
      </c>
      <c r="AE270" s="75" t="n">
        <v>0</v>
      </c>
      <c r="AF270" s="75" t="n">
        <v>0</v>
      </c>
      <c r="AG270" s="75" t="n">
        <v>0</v>
      </c>
      <c r="AH270" s="75" t="n">
        <v>0</v>
      </c>
      <c r="AI270" s="75" t="n">
        <v>0</v>
      </c>
      <c r="AJ270" s="75" t="n">
        <v>0</v>
      </c>
      <c r="AK270" s="75" t="n">
        <v>0</v>
      </c>
      <c r="AL270" s="74" t="n"/>
      <c r="AM270" s="75" t="n">
        <v>1</v>
      </c>
      <c r="AN270" s="75" t="n">
        <v>4</v>
      </c>
      <c r="AO270" s="74" t="n"/>
      <c r="AP270" s="74" t="n"/>
      <c r="AQ270" s="74" t="n"/>
      <c r="AR270" s="74" t="n"/>
      <c r="AS270" s="74" t="n"/>
      <c r="AT270" s="74" t="n"/>
      <c r="AU270" s="74" t="n"/>
      <c r="AV270" s="74" t="n"/>
      <c r="AW270" s="75" t="n">
        <v>4</v>
      </c>
      <c r="AX270" s="74" t="n"/>
      <c r="AY270" s="74" t="n"/>
      <c r="AZ270" s="74" t="n"/>
      <c r="BA270" s="74" t="n"/>
      <c r="BB270" s="74" t="n"/>
      <c r="BC270" s="74" t="n"/>
      <c r="BD270" s="74" t="n"/>
      <c r="BE270" s="74" t="n"/>
      <c r="BF270" s="74" t="n"/>
      <c r="BG270" s="74" t="n"/>
      <c r="BH270" s="75" t="n">
        <v>0</v>
      </c>
      <c r="BI270" s="75" t="n">
        <v>0</v>
      </c>
      <c r="BJ270" s="75" t="n">
        <v>0</v>
      </c>
      <c r="BK270" s="75" t="n">
        <v>0</v>
      </c>
      <c r="BL270" s="74" t="n"/>
      <c r="BM270" s="74" t="n"/>
      <c r="BN270" s="74" t="n"/>
      <c r="BO270" s="74" t="n"/>
      <c r="BP270" s="74" t="n"/>
      <c r="BQ270" s="74" t="n"/>
      <c r="BR270" s="74" t="n"/>
      <c r="BS270" s="74" t="n"/>
      <c r="BT270" s="74" t="n"/>
      <c r="BU270" s="74" t="n"/>
      <c r="BV270" s="74" t="n"/>
      <c r="BW270" s="74" t="n"/>
      <c r="BX270" s="74" t="n"/>
      <c r="BY270" s="74" t="n"/>
      <c r="BZ270" s="74" t="n"/>
      <c r="CA270" s="74" t="n"/>
      <c r="CB270" s="74" t="n"/>
      <c r="CC270" s="74" t="n"/>
      <c r="CD270" s="74" t="n"/>
      <c r="CE270" s="74" t="n"/>
      <c r="CF270" s="74" t="n"/>
      <c r="CG270" s="74" t="n"/>
      <c r="CH270" s="74" t="n"/>
      <c r="CI270" s="74" t="n"/>
      <c r="CJ270" s="74" t="n"/>
      <c r="CK270" s="75" t="n">
        <v>708211156</v>
      </c>
      <c r="CL270" s="74" t="inlineStr">
        <is>
          <t>1a820dea-4a8c-4cda-83c7-fd5464198b9d</t>
        </is>
      </c>
      <c r="CM270" s="72" t="n">
        <v>46108.07620370371</v>
      </c>
      <c r="CN270" s="74" t="n"/>
      <c r="CO270" s="74" t="n"/>
      <c r="CP270" s="74" t="inlineStr">
        <is>
          <t>submitted_via_web</t>
        </is>
      </c>
      <c r="CQ270" s="74" t="n"/>
      <c r="CR270" s="74" t="inlineStr">
        <is>
          <t>voP5hd3TJJNzzneN7cP2D6</t>
        </is>
      </c>
      <c r="CS270" s="74" t="n"/>
      <c r="CT270" s="74" t="inlineStr">
        <is>
          <t>uuid:1a820dea-4a8c-4cda-83c7-fd5464198b9d</t>
        </is>
      </c>
      <c r="CU270" s="75" t="n">
        <v>269</v>
      </c>
    </row>
    <row r="271">
      <c r="A271" s="72" t="n">
        <v>46108.36698787037</v>
      </c>
      <c r="B271" s="72" t="n">
        <v>46108.36857042824</v>
      </c>
      <c r="C271" s="74" t="inlineStr">
        <is>
          <t>Lantip trisunarmo</t>
        </is>
      </c>
      <c r="D271" s="74" t="inlineStr">
        <is>
          <t>Jawa Timur</t>
        </is>
      </c>
      <c r="E271" s="74" t="inlineStr">
        <is>
          <t>Malang</t>
        </is>
      </c>
      <c r="F271" s="74" t="inlineStr">
        <is>
          <t>Lawang</t>
        </is>
      </c>
      <c r="G271" s="74" t="inlineStr">
        <is>
          <t>KJP0228</t>
        </is>
      </c>
      <c r="H271" s="74" t="inlineStr">
        <is>
          <t>Sapi perah</t>
        </is>
      </c>
      <c r="I271" s="75" t="n">
        <v>0</v>
      </c>
      <c r="J271" s="75" t="n">
        <v>1</v>
      </c>
      <c r="K271" s="75" t="n">
        <v>0</v>
      </c>
      <c r="L271" s="75" t="n">
        <v>0</v>
      </c>
      <c r="M271" s="75" t="n">
        <v>0</v>
      </c>
      <c r="N271" s="75" t="n">
        <v>0</v>
      </c>
      <c r="O271" s="75" t="n">
        <v>0</v>
      </c>
      <c r="P271" s="75" t="n">
        <v>0</v>
      </c>
      <c r="Q271" s="75" t="n">
        <v>0</v>
      </c>
      <c r="R271" s="74" t="inlineStr">
        <is>
          <t>Sapi perah</t>
        </is>
      </c>
      <c r="S271" s="75" t="n">
        <v>0</v>
      </c>
      <c r="T271" s="75" t="n">
        <v>1</v>
      </c>
      <c r="U271" s="75" t="n">
        <v>0</v>
      </c>
      <c r="V271" s="75" t="n">
        <v>0</v>
      </c>
      <c r="W271" s="75" t="n">
        <v>0</v>
      </c>
      <c r="X271" s="75" t="n">
        <v>0</v>
      </c>
      <c r="Y271" s="75" t="n">
        <v>0</v>
      </c>
      <c r="Z271" s="75" t="n">
        <v>0</v>
      </c>
      <c r="AA271" s="75" t="n">
        <v>0</v>
      </c>
      <c r="AB271" s="74" t="inlineStr">
        <is>
          <t>Sapi perah</t>
        </is>
      </c>
      <c r="AC271" s="75" t="n">
        <v>0</v>
      </c>
      <c r="AD271" s="75" t="n">
        <v>1</v>
      </c>
      <c r="AE271" s="75" t="n">
        <v>0</v>
      </c>
      <c r="AF271" s="75" t="n">
        <v>0</v>
      </c>
      <c r="AG271" s="75" t="n">
        <v>0</v>
      </c>
      <c r="AH271" s="75" t="n">
        <v>0</v>
      </c>
      <c r="AI271" s="75" t="n">
        <v>0</v>
      </c>
      <c r="AJ271" s="75" t="n">
        <v>0</v>
      </c>
      <c r="AK271" s="75" t="n">
        <v>0</v>
      </c>
      <c r="AL271" s="74" t="n"/>
      <c r="AM271" s="74" t="n"/>
      <c r="AN271" s="75" t="n">
        <v>3</v>
      </c>
      <c r="AO271" s="74" t="n"/>
      <c r="AP271" s="74" t="n"/>
      <c r="AQ271" s="74" t="n"/>
      <c r="AR271" s="74" t="n"/>
      <c r="AS271" s="74" t="n"/>
      <c r="AT271" s="74" t="n"/>
      <c r="AU271" s="74" t="n"/>
      <c r="AV271" s="74" t="n"/>
      <c r="AW271" s="75" t="n">
        <v>0</v>
      </c>
      <c r="AX271" s="74" t="n"/>
      <c r="AY271" s="74" t="n"/>
      <c r="AZ271" s="74" t="n"/>
      <c r="BA271" s="74" t="n"/>
      <c r="BB271" s="74" t="n"/>
      <c r="BC271" s="74" t="n"/>
      <c r="BD271" s="74" t="n"/>
      <c r="BE271" s="74" t="n"/>
      <c r="BF271" s="74" t="n"/>
      <c r="BG271" s="74" t="n"/>
      <c r="BH271" s="75" t="n">
        <v>0</v>
      </c>
      <c r="BI271" s="75" t="n">
        <v>0</v>
      </c>
      <c r="BJ271" s="75" t="n">
        <v>0</v>
      </c>
      <c r="BK271" s="75" t="n">
        <v>0</v>
      </c>
      <c r="BL271" s="74" t="n"/>
      <c r="BM271" s="74" t="n"/>
      <c r="BN271" s="74" t="n"/>
      <c r="BO271" s="74" t="n"/>
      <c r="BP271" s="74" t="n"/>
      <c r="BQ271" s="74" t="n"/>
      <c r="BR271" s="74" t="n"/>
      <c r="BS271" s="74" t="n"/>
      <c r="BT271" s="74" t="n"/>
      <c r="BU271" s="74" t="n"/>
      <c r="BV271" s="74" t="n"/>
      <c r="BW271" s="74" t="n"/>
      <c r="BX271" s="74" t="n"/>
      <c r="BY271" s="74" t="n"/>
      <c r="BZ271" s="74" t="n"/>
      <c r="CA271" s="74" t="n"/>
      <c r="CB271" s="74" t="n"/>
      <c r="CC271" s="74" t="n"/>
      <c r="CD271" s="74" t="n"/>
      <c r="CE271" s="74" t="n"/>
      <c r="CF271" s="74" t="n"/>
      <c r="CG271" s="74" t="n"/>
      <c r="CH271" s="74" t="n"/>
      <c r="CI271" s="74" t="n"/>
      <c r="CJ271" s="74" t="n"/>
      <c r="CK271" s="75" t="n">
        <v>708211504</v>
      </c>
      <c r="CL271" s="74" t="inlineStr">
        <is>
          <t>f2a48442-46fb-4565-af1b-7ee8dbf403ee</t>
        </is>
      </c>
      <c r="CM271" s="72" t="n">
        <v>46108.0769212963</v>
      </c>
      <c r="CN271" s="74" t="n"/>
      <c r="CO271" s="74" t="n"/>
      <c r="CP271" s="74" t="inlineStr">
        <is>
          <t>submitted_via_web</t>
        </is>
      </c>
      <c r="CQ271" s="74" t="n"/>
      <c r="CR271" s="74" t="inlineStr">
        <is>
          <t>voP5hd3TJJNzzneN7cP2D6</t>
        </is>
      </c>
      <c r="CS271" s="74" t="n"/>
      <c r="CT271" s="74" t="inlineStr">
        <is>
          <t>uuid:f2a48442-46fb-4565-af1b-7ee8dbf403ee</t>
        </is>
      </c>
      <c r="CU271" s="75" t="n">
        <v>270</v>
      </c>
    </row>
    <row r="272">
      <c r="A272" s="72" t="n">
        <v>46108.36734893519</v>
      </c>
      <c r="B272" s="72" t="n">
        <v>46108.36865092593</v>
      </c>
      <c r="C272" s="74" t="inlineStr">
        <is>
          <t>Zaimatul</t>
        </is>
      </c>
      <c r="D272" s="74" t="inlineStr">
        <is>
          <t>Jawa Timur</t>
        </is>
      </c>
      <c r="E272" s="74" t="inlineStr">
        <is>
          <t>Malang</t>
        </is>
      </c>
      <c r="F272" s="74" t="inlineStr">
        <is>
          <t>Jabung</t>
        </is>
      </c>
      <c r="G272" s="74" t="inlineStr">
        <is>
          <t>KJP0385</t>
        </is>
      </c>
      <c r="H272" s="74" t="inlineStr">
        <is>
          <t>Sapi perah</t>
        </is>
      </c>
      <c r="I272" s="75" t="n">
        <v>0</v>
      </c>
      <c r="J272" s="75" t="n">
        <v>1</v>
      </c>
      <c r="K272" s="75" t="n">
        <v>0</v>
      </c>
      <c r="L272" s="75" t="n">
        <v>0</v>
      </c>
      <c r="M272" s="75" t="n">
        <v>0</v>
      </c>
      <c r="N272" s="75" t="n">
        <v>0</v>
      </c>
      <c r="O272" s="75" t="n">
        <v>0</v>
      </c>
      <c r="P272" s="75" t="n">
        <v>0</v>
      </c>
      <c r="Q272" s="75" t="n">
        <v>0</v>
      </c>
      <c r="R272" s="74" t="inlineStr">
        <is>
          <t>Sapi perah</t>
        </is>
      </c>
      <c r="S272" s="75" t="n">
        <v>0</v>
      </c>
      <c r="T272" s="75" t="n">
        <v>1</v>
      </c>
      <c r="U272" s="75" t="n">
        <v>0</v>
      </c>
      <c r="V272" s="75" t="n">
        <v>0</v>
      </c>
      <c r="W272" s="75" t="n">
        <v>0</v>
      </c>
      <c r="X272" s="75" t="n">
        <v>0</v>
      </c>
      <c r="Y272" s="75" t="n">
        <v>0</v>
      </c>
      <c r="Z272" s="75" t="n">
        <v>0</v>
      </c>
      <c r="AA272" s="75" t="n">
        <v>0</v>
      </c>
      <c r="AB272" s="74" t="inlineStr">
        <is>
          <t>Sapi perah</t>
        </is>
      </c>
      <c r="AC272" s="75" t="n">
        <v>0</v>
      </c>
      <c r="AD272" s="75" t="n">
        <v>1</v>
      </c>
      <c r="AE272" s="75" t="n">
        <v>0</v>
      </c>
      <c r="AF272" s="75" t="n">
        <v>0</v>
      </c>
      <c r="AG272" s="75" t="n">
        <v>0</v>
      </c>
      <c r="AH272" s="75" t="n">
        <v>0</v>
      </c>
      <c r="AI272" s="75" t="n">
        <v>0</v>
      </c>
      <c r="AJ272" s="75" t="n">
        <v>0</v>
      </c>
      <c r="AK272" s="75" t="n">
        <v>0</v>
      </c>
      <c r="AL272" s="74" t="n"/>
      <c r="AM272" s="74" t="n"/>
      <c r="AN272" s="75" t="n">
        <v>6</v>
      </c>
      <c r="AO272" s="74" t="n"/>
      <c r="AP272" s="74" t="n"/>
      <c r="AQ272" s="74" t="n"/>
      <c r="AR272" s="74" t="n"/>
      <c r="AS272" s="74" t="n"/>
      <c r="AT272" s="74" t="n"/>
      <c r="AU272" s="74" t="n"/>
      <c r="AV272" s="74" t="n"/>
      <c r="AW272" s="75" t="n">
        <v>6</v>
      </c>
      <c r="AX272" s="74" t="n"/>
      <c r="AY272" s="74" t="n"/>
      <c r="AZ272" s="74" t="n"/>
      <c r="BA272" s="74" t="n"/>
      <c r="BB272" s="74" t="n"/>
      <c r="BC272" s="74" t="n"/>
      <c r="BD272" s="74" t="n"/>
      <c r="BE272" s="74" t="n"/>
      <c r="BF272" s="74" t="n"/>
      <c r="BG272" s="74" t="n"/>
      <c r="BH272" s="75" t="n">
        <v>0</v>
      </c>
      <c r="BI272" s="75" t="n">
        <v>0</v>
      </c>
      <c r="BJ272" s="75" t="n">
        <v>4</v>
      </c>
      <c r="BK272" s="75" t="n">
        <v>0</v>
      </c>
      <c r="BL272" s="74" t="n"/>
      <c r="BM272" s="74" t="n"/>
      <c r="BN272" s="74" t="n"/>
      <c r="BO272" s="74" t="n"/>
      <c r="BP272" s="74" t="n"/>
      <c r="BQ272" s="74" t="n"/>
      <c r="BR272" s="74" t="n"/>
      <c r="BS272" s="74" t="n"/>
      <c r="BT272" s="74" t="n"/>
      <c r="BU272" s="74" t="n"/>
      <c r="BV272" s="74" t="n"/>
      <c r="BW272" s="74" t="n"/>
      <c r="BX272" s="74" t="n"/>
      <c r="BY272" s="74" t="n"/>
      <c r="BZ272" s="74" t="n"/>
      <c r="CA272" s="74" t="n"/>
      <c r="CB272" s="74" t="n"/>
      <c r="CC272" s="74" t="n"/>
      <c r="CD272" s="74" t="n"/>
      <c r="CE272" s="74" t="n"/>
      <c r="CF272" s="74" t="n"/>
      <c r="CG272" s="74" t="n"/>
      <c r="CH272" s="74" t="n"/>
      <c r="CI272" s="74" t="n"/>
      <c r="CJ272" s="74" t="n"/>
      <c r="CK272" s="75" t="n">
        <v>708211527</v>
      </c>
      <c r="CL272" s="74" t="inlineStr">
        <is>
          <t>b37c7e02-0079-460a-8382-63ddea8bfed2</t>
        </is>
      </c>
      <c r="CM272" s="72" t="n">
        <v>46108.07697916667</v>
      </c>
      <c r="CN272" s="74" t="n"/>
      <c r="CO272" s="74" t="n"/>
      <c r="CP272" s="74" t="inlineStr">
        <is>
          <t>submitted_via_web</t>
        </is>
      </c>
      <c r="CQ272" s="74" t="n"/>
      <c r="CR272" s="74" t="inlineStr">
        <is>
          <t>voP5hd3TJJNzzneN7cP2D6</t>
        </is>
      </c>
      <c r="CS272" s="74" t="n"/>
      <c r="CT272" s="74" t="inlineStr">
        <is>
          <t>uuid:b37c7e02-0079-460a-8382-63ddea8bfed2</t>
        </is>
      </c>
      <c r="CU272" s="75" t="n">
        <v>271</v>
      </c>
    </row>
    <row r="273">
      <c r="A273" s="72" t="n">
        <v>46108.36785180555</v>
      </c>
      <c r="B273" s="72" t="n">
        <v>46108.37003988426</v>
      </c>
      <c r="C273" s="74" t="inlineStr">
        <is>
          <t>Amil</t>
        </is>
      </c>
      <c r="D273" s="74" t="inlineStr">
        <is>
          <t>Jawa Timur</t>
        </is>
      </c>
      <c r="E273" s="74" t="inlineStr">
        <is>
          <t>Malang</t>
        </is>
      </c>
      <c r="F273" s="74" t="inlineStr">
        <is>
          <t>Lawang</t>
        </is>
      </c>
      <c r="G273" s="74" t="inlineStr">
        <is>
          <t>KJP0690</t>
        </is>
      </c>
      <c r="H273" s="74" t="inlineStr">
        <is>
          <t>Sapi pedaging</t>
        </is>
      </c>
      <c r="I273" s="75" t="n">
        <v>1</v>
      </c>
      <c r="J273" s="75" t="n">
        <v>0</v>
      </c>
      <c r="K273" s="75" t="n">
        <v>0</v>
      </c>
      <c r="L273" s="75" t="n">
        <v>0</v>
      </c>
      <c r="M273" s="75" t="n">
        <v>0</v>
      </c>
      <c r="N273" s="75" t="n">
        <v>0</v>
      </c>
      <c r="O273" s="75" t="n">
        <v>0</v>
      </c>
      <c r="P273" s="75" t="n">
        <v>0</v>
      </c>
      <c r="Q273" s="75" t="n">
        <v>0</v>
      </c>
      <c r="R273" s="74" t="inlineStr">
        <is>
          <t>Sapi perah</t>
        </is>
      </c>
      <c r="S273" s="75" t="n">
        <v>0</v>
      </c>
      <c r="T273" s="75" t="n">
        <v>1</v>
      </c>
      <c r="U273" s="75" t="n">
        <v>0</v>
      </c>
      <c r="V273" s="75" t="n">
        <v>0</v>
      </c>
      <c r="W273" s="75" t="n">
        <v>0</v>
      </c>
      <c r="X273" s="75" t="n">
        <v>0</v>
      </c>
      <c r="Y273" s="75" t="n">
        <v>0</v>
      </c>
      <c r="Z273" s="75" t="n">
        <v>0</v>
      </c>
      <c r="AA273" s="75" t="n">
        <v>0</v>
      </c>
      <c r="AB273" s="74" t="inlineStr">
        <is>
          <t>Sapi perah</t>
        </is>
      </c>
      <c r="AC273" s="75" t="n">
        <v>0</v>
      </c>
      <c r="AD273" s="75" t="n">
        <v>1</v>
      </c>
      <c r="AE273" s="75" t="n">
        <v>0</v>
      </c>
      <c r="AF273" s="75" t="n">
        <v>0</v>
      </c>
      <c r="AG273" s="75" t="n">
        <v>0</v>
      </c>
      <c r="AH273" s="75" t="n">
        <v>0</v>
      </c>
      <c r="AI273" s="75" t="n">
        <v>0</v>
      </c>
      <c r="AJ273" s="75" t="n">
        <v>0</v>
      </c>
      <c r="AK273" s="75" t="n">
        <v>0</v>
      </c>
      <c r="AL273" s="74" t="n"/>
      <c r="AM273" s="75" t="n">
        <v>0</v>
      </c>
      <c r="AN273" s="74" t="n"/>
      <c r="AO273" s="74" t="n"/>
      <c r="AP273" s="74" t="n"/>
      <c r="AQ273" s="74" t="n"/>
      <c r="AR273" s="74" t="n"/>
      <c r="AS273" s="74" t="n"/>
      <c r="AT273" s="74" t="n"/>
      <c r="AU273" s="74" t="n"/>
      <c r="AV273" s="74" t="n"/>
      <c r="AW273" s="75" t="n">
        <v>2</v>
      </c>
      <c r="AX273" s="74" t="n"/>
      <c r="AY273" s="74" t="n"/>
      <c r="AZ273" s="74" t="n"/>
      <c r="BA273" s="74" t="n"/>
      <c r="BB273" s="74" t="n"/>
      <c r="BC273" s="74" t="n"/>
      <c r="BD273" s="74" t="n"/>
      <c r="BE273" s="74" t="n"/>
      <c r="BF273" s="74" t="n"/>
      <c r="BG273" s="74" t="n"/>
      <c r="BH273" s="75" t="n">
        <v>2</v>
      </c>
      <c r="BI273" s="75" t="n">
        <v>3</v>
      </c>
      <c r="BJ273" s="75" t="n">
        <v>2</v>
      </c>
      <c r="BK273" s="75" t="n">
        <v>0</v>
      </c>
      <c r="BL273" s="74" t="n"/>
      <c r="BM273" s="74" t="n"/>
      <c r="BN273" s="74" t="n"/>
      <c r="BO273" s="74" t="n"/>
      <c r="BP273" s="74" t="n"/>
      <c r="BQ273" s="74" t="n"/>
      <c r="BR273" s="74" t="n"/>
      <c r="BS273" s="74" t="n"/>
      <c r="BT273" s="74" t="n"/>
      <c r="BU273" s="74" t="n"/>
      <c r="BV273" s="74" t="n"/>
      <c r="BW273" s="74" t="n"/>
      <c r="BX273" s="74" t="n"/>
      <c r="BY273" s="74" t="n"/>
      <c r="BZ273" s="74" t="n"/>
      <c r="CA273" s="74" t="n"/>
      <c r="CB273" s="74" t="n"/>
      <c r="CC273" s="74" t="n"/>
      <c r="CD273" s="74" t="n"/>
      <c r="CE273" s="74" t="n"/>
      <c r="CF273" s="74" t="n"/>
      <c r="CG273" s="74" t="n"/>
      <c r="CH273" s="74" t="n"/>
      <c r="CI273" s="74" t="n"/>
      <c r="CJ273" s="74" t="n"/>
      <c r="CK273" s="75" t="n">
        <v>708212260</v>
      </c>
      <c r="CL273" s="74" t="inlineStr">
        <is>
          <t>108a75af-ed02-41fe-a232-75419b3f591b</t>
        </is>
      </c>
      <c r="CM273" s="72" t="n">
        <v>46108.07837962963</v>
      </c>
      <c r="CN273" s="74" t="n"/>
      <c r="CO273" s="74" t="n"/>
      <c r="CP273" s="74" t="inlineStr">
        <is>
          <t>submitted_via_web</t>
        </is>
      </c>
      <c r="CQ273" s="74" t="n"/>
      <c r="CR273" s="74" t="inlineStr">
        <is>
          <t>voP5hd3TJJNzzneN7cP2D6</t>
        </is>
      </c>
      <c r="CS273" s="74" t="n"/>
      <c r="CT273" s="74" t="inlineStr">
        <is>
          <t>uuid:108a75af-ed02-41fe-a232-75419b3f591b</t>
        </is>
      </c>
      <c r="CU273" s="75" t="n">
        <v>272</v>
      </c>
    </row>
    <row r="274">
      <c r="A274" s="72" t="n">
        <v>46108.36857112269</v>
      </c>
      <c r="B274" s="72" t="n">
        <v>46108.37045640047</v>
      </c>
      <c r="C274" s="74" t="inlineStr">
        <is>
          <t>Komari (penjaga rumah mardiyati)</t>
        </is>
      </c>
      <c r="D274" s="74" t="inlineStr">
        <is>
          <t>Jawa Timur</t>
        </is>
      </c>
      <c r="E274" s="74" t="inlineStr">
        <is>
          <t>Malang</t>
        </is>
      </c>
      <c r="F274" s="74" t="inlineStr">
        <is>
          <t>Jabung</t>
        </is>
      </c>
      <c r="G274" s="74" t="inlineStr">
        <is>
          <t>KJP0692</t>
        </is>
      </c>
      <c r="H274" s="74" t="inlineStr">
        <is>
          <t>Sapi perah</t>
        </is>
      </c>
      <c r="I274" s="75" t="n">
        <v>0</v>
      </c>
      <c r="J274" s="75" t="n">
        <v>1</v>
      </c>
      <c r="K274" s="75" t="n">
        <v>0</v>
      </c>
      <c r="L274" s="75" t="n">
        <v>0</v>
      </c>
      <c r="M274" s="75" t="n">
        <v>0</v>
      </c>
      <c r="N274" s="75" t="n">
        <v>0</v>
      </c>
      <c r="O274" s="75" t="n">
        <v>0</v>
      </c>
      <c r="P274" s="75" t="n">
        <v>0</v>
      </c>
      <c r="Q274" s="75" t="n">
        <v>0</v>
      </c>
      <c r="R274" s="74" t="inlineStr">
        <is>
          <t>Sapi perah</t>
        </is>
      </c>
      <c r="S274" s="75" t="n">
        <v>0</v>
      </c>
      <c r="T274" s="75" t="n">
        <v>1</v>
      </c>
      <c r="U274" s="75" t="n">
        <v>0</v>
      </c>
      <c r="V274" s="75" t="n">
        <v>0</v>
      </c>
      <c r="W274" s="75" t="n">
        <v>0</v>
      </c>
      <c r="X274" s="75" t="n">
        <v>0</v>
      </c>
      <c r="Y274" s="75" t="n">
        <v>0</v>
      </c>
      <c r="Z274" s="75" t="n">
        <v>0</v>
      </c>
      <c r="AA274" s="75" t="n">
        <v>0</v>
      </c>
      <c r="AB274" s="74" t="inlineStr">
        <is>
          <t>Sapi perah</t>
        </is>
      </c>
      <c r="AC274" s="75" t="n">
        <v>0</v>
      </c>
      <c r="AD274" s="75" t="n">
        <v>1</v>
      </c>
      <c r="AE274" s="75" t="n">
        <v>0</v>
      </c>
      <c r="AF274" s="75" t="n">
        <v>0</v>
      </c>
      <c r="AG274" s="75" t="n">
        <v>0</v>
      </c>
      <c r="AH274" s="75" t="n">
        <v>0</v>
      </c>
      <c r="AI274" s="75" t="n">
        <v>0</v>
      </c>
      <c r="AJ274" s="75" t="n">
        <v>0</v>
      </c>
      <c r="AK274" s="75" t="n">
        <v>0</v>
      </c>
      <c r="AL274" s="74" t="n"/>
      <c r="AM274" s="74" t="n"/>
      <c r="AN274" s="75" t="n">
        <v>0</v>
      </c>
      <c r="AO274" s="74" t="n"/>
      <c r="AP274" s="74" t="n"/>
      <c r="AQ274" s="74" t="n"/>
      <c r="AR274" s="74" t="n"/>
      <c r="AS274" s="74" t="n"/>
      <c r="AT274" s="74" t="n"/>
      <c r="AU274" s="74" t="n"/>
      <c r="AV274" s="74" t="n"/>
      <c r="AW274" s="75" t="n">
        <v>15</v>
      </c>
      <c r="AX274" s="74" t="n"/>
      <c r="AY274" s="74" t="n"/>
      <c r="AZ274" s="74" t="n"/>
      <c r="BA274" s="74" t="n"/>
      <c r="BB274" s="74" t="n"/>
      <c r="BC274" s="74" t="n"/>
      <c r="BD274" s="74" t="n"/>
      <c r="BE274" s="74" t="n"/>
      <c r="BF274" s="74" t="n"/>
      <c r="BG274" s="74" t="n"/>
      <c r="BH274" s="75" t="n">
        <v>25</v>
      </c>
      <c r="BI274" s="75" t="n">
        <v>2</v>
      </c>
      <c r="BJ274" s="75" t="n">
        <v>10</v>
      </c>
      <c r="BK274" s="75" t="n">
        <v>0</v>
      </c>
      <c r="BL274" s="74" t="n"/>
      <c r="BM274" s="74" t="n"/>
      <c r="BN274" s="74" t="n"/>
      <c r="BO274" s="74" t="n"/>
      <c r="BP274" s="74" t="n"/>
      <c r="BQ274" s="74" t="n"/>
      <c r="BR274" s="74" t="n"/>
      <c r="BS274" s="74" t="n"/>
      <c r="BT274" s="74" t="n"/>
      <c r="BU274" s="74" t="n"/>
      <c r="BV274" s="74" t="n"/>
      <c r="BW274" s="74" t="n"/>
      <c r="BX274" s="74" t="n"/>
      <c r="BY274" s="74" t="n"/>
      <c r="BZ274" s="74" t="n"/>
      <c r="CA274" s="74" t="n"/>
      <c r="CB274" s="74" t="n"/>
      <c r="CC274" s="74" t="n"/>
      <c r="CD274" s="74" t="n"/>
      <c r="CE274" s="74" t="n"/>
      <c r="CF274" s="74" t="n"/>
      <c r="CG274" s="74" t="n"/>
      <c r="CH274" s="74" t="n"/>
      <c r="CI274" s="74" t="n"/>
      <c r="CJ274" s="74" t="n"/>
      <c r="CK274" s="75" t="n">
        <v>708212477</v>
      </c>
      <c r="CL274" s="74" t="inlineStr">
        <is>
          <t>600ab5a0-d9ca-4cc8-8c4b-61bdcc970bba</t>
        </is>
      </c>
      <c r="CM274" s="72" t="n">
        <v>46108.07879629629</v>
      </c>
      <c r="CN274" s="74" t="n"/>
      <c r="CO274" s="74" t="n"/>
      <c r="CP274" s="74" t="inlineStr">
        <is>
          <t>submitted_via_web</t>
        </is>
      </c>
      <c r="CQ274" s="74" t="n"/>
      <c r="CR274" s="74" t="inlineStr">
        <is>
          <t>voP5hd3TJJNzzneN7cP2D6</t>
        </is>
      </c>
      <c r="CS274" s="74" t="n"/>
      <c r="CT274" s="74" t="inlineStr">
        <is>
          <t>uuid:600ab5a0-d9ca-4cc8-8c4b-61bdcc970bba</t>
        </is>
      </c>
      <c r="CU274" s="75" t="n">
        <v>273</v>
      </c>
    </row>
    <row r="275">
      <c r="A275" s="72" t="n">
        <v>46108.3686512963</v>
      </c>
      <c r="B275" s="72" t="n">
        <v>46108.37053980324</v>
      </c>
      <c r="C275" s="74" t="inlineStr">
        <is>
          <t>Nunuk Hari Widodo</t>
        </is>
      </c>
      <c r="D275" s="74" t="inlineStr">
        <is>
          <t>Jawa Timur</t>
        </is>
      </c>
      <c r="E275" s="74" t="inlineStr">
        <is>
          <t>Malang</t>
        </is>
      </c>
      <c r="F275" s="74" t="inlineStr">
        <is>
          <t>Jabung</t>
        </is>
      </c>
      <c r="G275" s="74" t="inlineStr">
        <is>
          <t>KJP0068</t>
        </is>
      </c>
      <c r="H275" s="74" t="inlineStr">
        <is>
          <t>Sapi perah</t>
        </is>
      </c>
      <c r="I275" s="75" t="n">
        <v>0</v>
      </c>
      <c r="J275" s="75" t="n">
        <v>1</v>
      </c>
      <c r="K275" s="75" t="n">
        <v>0</v>
      </c>
      <c r="L275" s="75" t="n">
        <v>0</v>
      </c>
      <c r="M275" s="75" t="n">
        <v>0</v>
      </c>
      <c r="N275" s="75" t="n">
        <v>0</v>
      </c>
      <c r="O275" s="75" t="n">
        <v>0</v>
      </c>
      <c r="P275" s="75" t="n">
        <v>0</v>
      </c>
      <c r="Q275" s="75" t="n">
        <v>0</v>
      </c>
      <c r="R275" s="74" t="inlineStr">
        <is>
          <t>Sapi perah</t>
        </is>
      </c>
      <c r="S275" s="75" t="n">
        <v>0</v>
      </c>
      <c r="T275" s="75" t="n">
        <v>1</v>
      </c>
      <c r="U275" s="75" t="n">
        <v>0</v>
      </c>
      <c r="V275" s="75" t="n">
        <v>0</v>
      </c>
      <c r="W275" s="75" t="n">
        <v>0</v>
      </c>
      <c r="X275" s="75" t="n">
        <v>0</v>
      </c>
      <c r="Y275" s="75" t="n">
        <v>0</v>
      </c>
      <c r="Z275" s="75" t="n">
        <v>0</v>
      </c>
      <c r="AA275" s="75" t="n">
        <v>0</v>
      </c>
      <c r="AB275" s="74" t="inlineStr">
        <is>
          <t>Sapi perah</t>
        </is>
      </c>
      <c r="AC275" s="75" t="n">
        <v>0</v>
      </c>
      <c r="AD275" s="75" t="n">
        <v>1</v>
      </c>
      <c r="AE275" s="75" t="n">
        <v>0</v>
      </c>
      <c r="AF275" s="75" t="n">
        <v>0</v>
      </c>
      <c r="AG275" s="75" t="n">
        <v>0</v>
      </c>
      <c r="AH275" s="75" t="n">
        <v>0</v>
      </c>
      <c r="AI275" s="75" t="n">
        <v>0</v>
      </c>
      <c r="AJ275" s="75" t="n">
        <v>0</v>
      </c>
      <c r="AK275" s="75" t="n">
        <v>0</v>
      </c>
      <c r="AL275" s="74" t="n"/>
      <c r="AM275" s="74" t="n"/>
      <c r="AN275" s="75" t="n">
        <v>4</v>
      </c>
      <c r="AO275" s="74" t="n"/>
      <c r="AP275" s="74" t="n"/>
      <c r="AQ275" s="74" t="n"/>
      <c r="AR275" s="74" t="n"/>
      <c r="AS275" s="74" t="n"/>
      <c r="AT275" s="74" t="n"/>
      <c r="AU275" s="74" t="n"/>
      <c r="AV275" s="74" t="n"/>
      <c r="AW275" s="75" t="n">
        <v>15</v>
      </c>
      <c r="AX275" s="74" t="n"/>
      <c r="AY275" s="74" t="n"/>
      <c r="AZ275" s="74" t="n"/>
      <c r="BA275" s="74" t="n"/>
      <c r="BB275" s="74" t="n"/>
      <c r="BC275" s="74" t="n"/>
      <c r="BD275" s="74" t="n"/>
      <c r="BE275" s="74" t="n"/>
      <c r="BF275" s="74" t="n"/>
      <c r="BG275" s="74" t="n"/>
      <c r="BH275" s="75" t="n">
        <v>10</v>
      </c>
      <c r="BI275" s="75" t="n">
        <v>2</v>
      </c>
      <c r="BJ275" s="75" t="n">
        <v>10</v>
      </c>
      <c r="BK275" s="75" t="n">
        <v>0</v>
      </c>
      <c r="BL275" s="74" t="n"/>
      <c r="BM275" s="74" t="n"/>
      <c r="BN275" s="74" t="n"/>
      <c r="BO275" s="74" t="n"/>
      <c r="BP275" s="74" t="n"/>
      <c r="BQ275" s="74" t="n"/>
      <c r="BR275" s="74" t="n"/>
      <c r="BS275" s="74" t="n"/>
      <c r="BT275" s="74" t="n"/>
      <c r="BU275" s="74" t="n"/>
      <c r="BV275" s="74" t="n"/>
      <c r="BW275" s="74" t="n"/>
      <c r="BX275" s="74" t="n"/>
      <c r="BY275" s="74" t="n"/>
      <c r="BZ275" s="74" t="n"/>
      <c r="CA275" s="74" t="n"/>
      <c r="CB275" s="74" t="n"/>
      <c r="CC275" s="74" t="n"/>
      <c r="CD275" s="74" t="n"/>
      <c r="CE275" s="74" t="n"/>
      <c r="CF275" s="74" t="n"/>
      <c r="CG275" s="74" t="n"/>
      <c r="CH275" s="74" t="n"/>
      <c r="CI275" s="74" t="n"/>
      <c r="CJ275" s="74" t="n"/>
      <c r="CK275" s="75" t="n">
        <v>708212505</v>
      </c>
      <c r="CL275" s="74" t="inlineStr">
        <is>
          <t>f4bfba08-e40e-4585-92ba-4b605875cf83</t>
        </is>
      </c>
      <c r="CM275" s="72" t="n">
        <v>46108.07886574074</v>
      </c>
      <c r="CN275" s="74" t="n"/>
      <c r="CO275" s="74" t="n"/>
      <c r="CP275" s="74" t="inlineStr">
        <is>
          <t>submitted_via_web</t>
        </is>
      </c>
      <c r="CQ275" s="74" t="n"/>
      <c r="CR275" s="74" t="inlineStr">
        <is>
          <t>voP5hd3TJJNzzneN7cP2D6</t>
        </is>
      </c>
      <c r="CS275" s="74" t="n"/>
      <c r="CT275" s="74" t="inlineStr">
        <is>
          <t>uuid:f4bfba08-e40e-4585-92ba-4b605875cf83</t>
        </is>
      </c>
      <c r="CU275" s="75" t="n">
        <v>274</v>
      </c>
    </row>
    <row r="276">
      <c r="A276" s="72" t="n">
        <v>46108.37004047454</v>
      </c>
      <c r="B276" s="72" t="n">
        <v>46108.3714127662</v>
      </c>
      <c r="C276" s="74" t="inlineStr">
        <is>
          <t>Bu Miseno</t>
        </is>
      </c>
      <c r="D276" s="74" t="inlineStr">
        <is>
          <t>Jawa Timur</t>
        </is>
      </c>
      <c r="E276" s="74" t="inlineStr">
        <is>
          <t>Malang</t>
        </is>
      </c>
      <c r="F276" s="74" t="inlineStr">
        <is>
          <t>Singosari</t>
        </is>
      </c>
      <c r="G276" s="74" t="inlineStr">
        <is>
          <t>KJP0116</t>
        </is>
      </c>
      <c r="H276" s="74" t="inlineStr">
        <is>
          <t>Sapi pedaging Sapi perah</t>
        </is>
      </c>
      <c r="I276" s="75" t="n">
        <v>1</v>
      </c>
      <c r="J276" s="75" t="n">
        <v>1</v>
      </c>
      <c r="K276" s="75" t="n">
        <v>0</v>
      </c>
      <c r="L276" s="75" t="n">
        <v>0</v>
      </c>
      <c r="M276" s="75" t="n">
        <v>0</v>
      </c>
      <c r="N276" s="75" t="n">
        <v>0</v>
      </c>
      <c r="O276" s="75" t="n">
        <v>0</v>
      </c>
      <c r="P276" s="75" t="n">
        <v>0</v>
      </c>
      <c r="Q276" s="75" t="n">
        <v>0</v>
      </c>
      <c r="R276" s="74" t="inlineStr">
        <is>
          <t>Sapi perah</t>
        </is>
      </c>
      <c r="S276" s="75" t="n">
        <v>0</v>
      </c>
      <c r="T276" s="75" t="n">
        <v>1</v>
      </c>
      <c r="U276" s="75" t="n">
        <v>0</v>
      </c>
      <c r="V276" s="75" t="n">
        <v>0</v>
      </c>
      <c r="W276" s="75" t="n">
        <v>0</v>
      </c>
      <c r="X276" s="75" t="n">
        <v>0</v>
      </c>
      <c r="Y276" s="75" t="n">
        <v>0</v>
      </c>
      <c r="Z276" s="75" t="n">
        <v>0</v>
      </c>
      <c r="AA276" s="75" t="n">
        <v>0</v>
      </c>
      <c r="AB276" s="74" t="inlineStr">
        <is>
          <t>Sapi perah</t>
        </is>
      </c>
      <c r="AC276" s="75" t="n">
        <v>0</v>
      </c>
      <c r="AD276" s="75" t="n">
        <v>1</v>
      </c>
      <c r="AE276" s="75" t="n">
        <v>0</v>
      </c>
      <c r="AF276" s="75" t="n">
        <v>0</v>
      </c>
      <c r="AG276" s="75" t="n">
        <v>0</v>
      </c>
      <c r="AH276" s="75" t="n">
        <v>0</v>
      </c>
      <c r="AI276" s="75" t="n">
        <v>0</v>
      </c>
      <c r="AJ276" s="75" t="n">
        <v>0</v>
      </c>
      <c r="AK276" s="75" t="n">
        <v>0</v>
      </c>
      <c r="AL276" s="74" t="n"/>
      <c r="AM276" s="75" t="n">
        <v>1</v>
      </c>
      <c r="AN276" s="75" t="n">
        <v>11</v>
      </c>
      <c r="AO276" s="74" t="n"/>
      <c r="AP276" s="74" t="n"/>
      <c r="AQ276" s="74" t="n"/>
      <c r="AR276" s="74" t="n"/>
      <c r="AS276" s="74" t="n"/>
      <c r="AT276" s="74" t="n"/>
      <c r="AU276" s="74" t="n"/>
      <c r="AV276" s="74" t="n"/>
      <c r="AW276" s="75" t="n">
        <v>4</v>
      </c>
      <c r="AX276" s="74" t="n"/>
      <c r="AY276" s="74" t="n"/>
      <c r="AZ276" s="74" t="n"/>
      <c r="BA276" s="74" t="n"/>
      <c r="BB276" s="74" t="n"/>
      <c r="BC276" s="74" t="n"/>
      <c r="BD276" s="74" t="n"/>
      <c r="BE276" s="74" t="n"/>
      <c r="BF276" s="74" t="n"/>
      <c r="BG276" s="74" t="n"/>
      <c r="BH276" s="75" t="n">
        <v>2</v>
      </c>
      <c r="BI276" s="75" t="n">
        <v>3</v>
      </c>
      <c r="BJ276" s="75" t="n">
        <v>10</v>
      </c>
      <c r="BK276" s="75" t="n">
        <v>0</v>
      </c>
      <c r="BL276" s="74" t="n"/>
      <c r="BM276" s="74" t="n"/>
      <c r="BN276" s="74" t="n"/>
      <c r="BO276" s="74" t="n"/>
      <c r="BP276" s="74" t="n"/>
      <c r="BQ276" s="74" t="n"/>
      <c r="BR276" s="74" t="n"/>
      <c r="BS276" s="74" t="n"/>
      <c r="BT276" s="74" t="n"/>
      <c r="BU276" s="74" t="n"/>
      <c r="BV276" s="74" t="n"/>
      <c r="BW276" s="74" t="n"/>
      <c r="BX276" s="74" t="n"/>
      <c r="BY276" s="74" t="n"/>
      <c r="BZ276" s="74" t="n"/>
      <c r="CA276" s="74" t="n"/>
      <c r="CB276" s="74" t="n"/>
      <c r="CC276" s="74" t="n"/>
      <c r="CD276" s="74" t="n"/>
      <c r="CE276" s="74" t="n"/>
      <c r="CF276" s="74" t="n"/>
      <c r="CG276" s="74" t="n"/>
      <c r="CH276" s="74" t="n"/>
      <c r="CI276" s="74" t="n"/>
      <c r="CJ276" s="74" t="n"/>
      <c r="CK276" s="75" t="n">
        <v>708213070</v>
      </c>
      <c r="CL276" s="74" t="inlineStr">
        <is>
          <t>c49d66ba-635e-45e5-a8e7-651ace1a8d10</t>
        </is>
      </c>
      <c r="CM276" s="72" t="n">
        <v>46108.07975694445</v>
      </c>
      <c r="CN276" s="74" t="n"/>
      <c r="CO276" s="74" t="n"/>
      <c r="CP276" s="74" t="inlineStr">
        <is>
          <t>submitted_via_web</t>
        </is>
      </c>
      <c r="CQ276" s="74" t="n"/>
      <c r="CR276" s="74" t="inlineStr">
        <is>
          <t>voP5hd3TJJNzzneN7cP2D6</t>
        </is>
      </c>
      <c r="CS276" s="74" t="n"/>
      <c r="CT276" s="74" t="inlineStr">
        <is>
          <t>uuid:c49d66ba-635e-45e5-a8e7-651ace1a8d10</t>
        </is>
      </c>
      <c r="CU276" s="75" t="n">
        <v>275</v>
      </c>
    </row>
    <row r="277">
      <c r="A277" s="72" t="n">
        <v>46108.37054015046</v>
      </c>
      <c r="B277" s="72" t="n">
        <v>46108.37161630787</v>
      </c>
      <c r="C277" s="74" t="inlineStr">
        <is>
          <t>Siti Jariyah</t>
        </is>
      </c>
      <c r="D277" s="74" t="inlineStr">
        <is>
          <t>Jawa Timur</t>
        </is>
      </c>
      <c r="E277" s="74" t="inlineStr">
        <is>
          <t>Malang</t>
        </is>
      </c>
      <c r="F277" s="74" t="inlineStr">
        <is>
          <t>Jabung</t>
        </is>
      </c>
      <c r="G277" s="74" t="inlineStr">
        <is>
          <t>KJP0793</t>
        </is>
      </c>
      <c r="H277" s="74" t="inlineStr">
        <is>
          <t>Sapi perah</t>
        </is>
      </c>
      <c r="I277" s="75" t="n">
        <v>0</v>
      </c>
      <c r="J277" s="75" t="n">
        <v>1</v>
      </c>
      <c r="K277" s="75" t="n">
        <v>0</v>
      </c>
      <c r="L277" s="75" t="n">
        <v>0</v>
      </c>
      <c r="M277" s="75" t="n">
        <v>0</v>
      </c>
      <c r="N277" s="75" t="n">
        <v>0</v>
      </c>
      <c r="O277" s="75" t="n">
        <v>0</v>
      </c>
      <c r="P277" s="75" t="n">
        <v>0</v>
      </c>
      <c r="Q277" s="75" t="n">
        <v>0</v>
      </c>
      <c r="R277" s="74" t="inlineStr">
        <is>
          <t>Sapi perah</t>
        </is>
      </c>
      <c r="S277" s="75" t="n">
        <v>0</v>
      </c>
      <c r="T277" s="75" t="n">
        <v>1</v>
      </c>
      <c r="U277" s="75" t="n">
        <v>0</v>
      </c>
      <c r="V277" s="75" t="n">
        <v>0</v>
      </c>
      <c r="W277" s="75" t="n">
        <v>0</v>
      </c>
      <c r="X277" s="75" t="n">
        <v>0</v>
      </c>
      <c r="Y277" s="75" t="n">
        <v>0</v>
      </c>
      <c r="Z277" s="75" t="n">
        <v>0</v>
      </c>
      <c r="AA277" s="75" t="n">
        <v>0</v>
      </c>
      <c r="AB277" s="74" t="inlineStr">
        <is>
          <t>Sapi perah</t>
        </is>
      </c>
      <c r="AC277" s="75" t="n">
        <v>0</v>
      </c>
      <c r="AD277" s="75" t="n">
        <v>1</v>
      </c>
      <c r="AE277" s="75" t="n">
        <v>0</v>
      </c>
      <c r="AF277" s="75" t="n">
        <v>0</v>
      </c>
      <c r="AG277" s="75" t="n">
        <v>0</v>
      </c>
      <c r="AH277" s="75" t="n">
        <v>0</v>
      </c>
      <c r="AI277" s="75" t="n">
        <v>0</v>
      </c>
      <c r="AJ277" s="75" t="n">
        <v>0</v>
      </c>
      <c r="AK277" s="75" t="n">
        <v>0</v>
      </c>
      <c r="AL277" s="74" t="n"/>
      <c r="AM277" s="74" t="n"/>
      <c r="AN277" s="75" t="n">
        <v>6</v>
      </c>
      <c r="AO277" s="74" t="n"/>
      <c r="AP277" s="74" t="n"/>
      <c r="AQ277" s="74" t="n"/>
      <c r="AR277" s="74" t="n"/>
      <c r="AS277" s="74" t="n"/>
      <c r="AT277" s="74" t="n"/>
      <c r="AU277" s="74" t="n"/>
      <c r="AV277" s="74" t="n"/>
      <c r="AW277" s="75" t="n">
        <v>10</v>
      </c>
      <c r="AX277" s="74" t="n"/>
      <c r="AY277" s="74" t="n"/>
      <c r="AZ277" s="74" t="n"/>
      <c r="BA277" s="74" t="n"/>
      <c r="BB277" s="74" t="n"/>
      <c r="BC277" s="74" t="n"/>
      <c r="BD277" s="74" t="n"/>
      <c r="BE277" s="74" t="n"/>
      <c r="BF277" s="74" t="n"/>
      <c r="BG277" s="74" t="n"/>
      <c r="BH277" s="75" t="n">
        <v>9</v>
      </c>
      <c r="BI277" s="75" t="n">
        <v>2</v>
      </c>
      <c r="BJ277" s="75" t="n">
        <v>4</v>
      </c>
      <c r="BK277" s="75" t="n">
        <v>0</v>
      </c>
      <c r="BL277" s="74" t="n"/>
      <c r="BM277" s="74" t="n"/>
      <c r="BN277" s="74" t="n"/>
      <c r="BO277" s="74" t="n"/>
      <c r="BP277" s="74" t="n"/>
      <c r="BQ277" s="74" t="n"/>
      <c r="BR277" s="74" t="n"/>
      <c r="BS277" s="74" t="n"/>
      <c r="BT277" s="74" t="n"/>
      <c r="BU277" s="74" t="n"/>
      <c r="BV277" s="74" t="n"/>
      <c r="BW277" s="74" t="n"/>
      <c r="BX277" s="74" t="n"/>
      <c r="BY277" s="74" t="n"/>
      <c r="BZ277" s="74" t="n"/>
      <c r="CA277" s="74" t="n"/>
      <c r="CB277" s="74" t="n"/>
      <c r="CC277" s="74" t="n"/>
      <c r="CD277" s="74" t="n"/>
      <c r="CE277" s="74" t="n"/>
      <c r="CF277" s="74" t="n"/>
      <c r="CG277" s="74" t="n"/>
      <c r="CH277" s="74" t="n"/>
      <c r="CI277" s="74" t="n"/>
      <c r="CJ277" s="74" t="n"/>
      <c r="CK277" s="75" t="n">
        <v>708213157</v>
      </c>
      <c r="CL277" s="74" t="inlineStr">
        <is>
          <t>d45d9ec2-1cab-4eb5-9ed5-f5dc6a92e61f</t>
        </is>
      </c>
      <c r="CM277" s="72" t="n">
        <v>46108.07994212963</v>
      </c>
      <c r="CN277" s="74" t="n"/>
      <c r="CO277" s="74" t="n"/>
      <c r="CP277" s="74" t="inlineStr">
        <is>
          <t>submitted_via_web</t>
        </is>
      </c>
      <c r="CQ277" s="74" t="n"/>
      <c r="CR277" s="74" t="inlineStr">
        <is>
          <t>voP5hd3TJJNzzneN7cP2D6</t>
        </is>
      </c>
      <c r="CS277" s="74" t="n"/>
      <c r="CT277" s="74" t="inlineStr">
        <is>
          <t>uuid:d45d9ec2-1cab-4eb5-9ed5-f5dc6a92e61f</t>
        </is>
      </c>
      <c r="CU277" s="75" t="n">
        <v>276</v>
      </c>
    </row>
    <row r="278">
      <c r="A278" s="72" t="n">
        <v>46108.37141342593</v>
      </c>
      <c r="B278" s="72" t="n">
        <v>46108.37253101852</v>
      </c>
      <c r="C278" s="74" t="inlineStr">
        <is>
          <t>Misral</t>
        </is>
      </c>
      <c r="D278" s="74" t="inlineStr">
        <is>
          <t>Jawa Timur</t>
        </is>
      </c>
      <c r="E278" s="74" t="inlineStr">
        <is>
          <t>Malang</t>
        </is>
      </c>
      <c r="F278" s="74" t="inlineStr">
        <is>
          <t>Lawang</t>
        </is>
      </c>
      <c r="G278" s="74" t="inlineStr">
        <is>
          <t>KJP0697</t>
        </is>
      </c>
      <c r="H278" s="74" t="inlineStr">
        <is>
          <t>Sapi perah</t>
        </is>
      </c>
      <c r="I278" s="75" t="n">
        <v>0</v>
      </c>
      <c r="J278" s="75" t="n">
        <v>1</v>
      </c>
      <c r="K278" s="75" t="n">
        <v>0</v>
      </c>
      <c r="L278" s="75" t="n">
        <v>0</v>
      </c>
      <c r="M278" s="75" t="n">
        <v>0</v>
      </c>
      <c r="N278" s="75" t="n">
        <v>0</v>
      </c>
      <c r="O278" s="75" t="n">
        <v>0</v>
      </c>
      <c r="P278" s="75" t="n">
        <v>0</v>
      </c>
      <c r="Q278" s="75" t="n">
        <v>0</v>
      </c>
      <c r="R278" s="74" t="inlineStr">
        <is>
          <t>Sapi perah</t>
        </is>
      </c>
      <c r="S278" s="75" t="n">
        <v>0</v>
      </c>
      <c r="T278" s="75" t="n">
        <v>1</v>
      </c>
      <c r="U278" s="75" t="n">
        <v>0</v>
      </c>
      <c r="V278" s="75" t="n">
        <v>0</v>
      </c>
      <c r="W278" s="75" t="n">
        <v>0</v>
      </c>
      <c r="X278" s="75" t="n">
        <v>0</v>
      </c>
      <c r="Y278" s="75" t="n">
        <v>0</v>
      </c>
      <c r="Z278" s="75" t="n">
        <v>0</v>
      </c>
      <c r="AA278" s="75" t="n">
        <v>0</v>
      </c>
      <c r="AB278" s="74" t="inlineStr">
        <is>
          <t>Sapi perah</t>
        </is>
      </c>
      <c r="AC278" s="75" t="n">
        <v>0</v>
      </c>
      <c r="AD278" s="75" t="n">
        <v>1</v>
      </c>
      <c r="AE278" s="75" t="n">
        <v>0</v>
      </c>
      <c r="AF278" s="75" t="n">
        <v>0</v>
      </c>
      <c r="AG278" s="75" t="n">
        <v>0</v>
      </c>
      <c r="AH278" s="75" t="n">
        <v>0</v>
      </c>
      <c r="AI278" s="75" t="n">
        <v>0</v>
      </c>
      <c r="AJ278" s="75" t="n">
        <v>0</v>
      </c>
      <c r="AK278" s="75" t="n">
        <v>0</v>
      </c>
      <c r="AL278" s="74" t="n"/>
      <c r="AM278" s="74" t="n"/>
      <c r="AN278" s="75" t="n">
        <v>11</v>
      </c>
      <c r="AO278" s="74" t="n"/>
      <c r="AP278" s="74" t="n"/>
      <c r="AQ278" s="74" t="n"/>
      <c r="AR278" s="74" t="n"/>
      <c r="AS278" s="74" t="n"/>
      <c r="AT278" s="74" t="n"/>
      <c r="AU278" s="74" t="n"/>
      <c r="AV278" s="74" t="n"/>
      <c r="AW278" s="75" t="n">
        <v>5</v>
      </c>
      <c r="AX278" s="74" t="n"/>
      <c r="AY278" s="74" t="n"/>
      <c r="AZ278" s="74" t="n"/>
      <c r="BA278" s="74" t="n"/>
      <c r="BB278" s="74" t="n"/>
      <c r="BC278" s="74" t="n"/>
      <c r="BD278" s="74" t="n"/>
      <c r="BE278" s="74" t="n"/>
      <c r="BF278" s="74" t="n"/>
      <c r="BG278" s="74" t="n"/>
      <c r="BH278" s="75" t="n">
        <v>2</v>
      </c>
      <c r="BI278" s="75" t="n">
        <v>3</v>
      </c>
      <c r="BJ278" s="75" t="n">
        <v>4</v>
      </c>
      <c r="BK278" s="75" t="n">
        <v>0</v>
      </c>
      <c r="BL278" s="74" t="n"/>
      <c r="BM278" s="74" t="n"/>
      <c r="BN278" s="74" t="n"/>
      <c r="BO278" s="74" t="n"/>
      <c r="BP278" s="74" t="n"/>
      <c r="BQ278" s="74" t="n"/>
      <c r="BR278" s="74" t="n"/>
      <c r="BS278" s="74" t="n"/>
      <c r="BT278" s="74" t="n"/>
      <c r="BU278" s="74" t="n"/>
      <c r="BV278" s="74" t="n"/>
      <c r="BW278" s="74" t="n"/>
      <c r="BX278" s="74" t="n"/>
      <c r="BY278" s="74" t="n"/>
      <c r="BZ278" s="74" t="n"/>
      <c r="CA278" s="74" t="n"/>
      <c r="CB278" s="74" t="n"/>
      <c r="CC278" s="74" t="n"/>
      <c r="CD278" s="74" t="n"/>
      <c r="CE278" s="74" t="n"/>
      <c r="CF278" s="74" t="n"/>
      <c r="CG278" s="74" t="n"/>
      <c r="CH278" s="74" t="n"/>
      <c r="CI278" s="74" t="n"/>
      <c r="CJ278" s="74" t="n"/>
      <c r="CK278" s="75" t="n">
        <v>708213700</v>
      </c>
      <c r="CL278" s="74" t="inlineStr">
        <is>
          <t>a0a4d87f-0c66-41e4-968c-ef82e03cd5aa</t>
        </is>
      </c>
      <c r="CM278" s="72" t="n">
        <v>46108.08087962963</v>
      </c>
      <c r="CN278" s="74" t="n"/>
      <c r="CO278" s="74" t="n"/>
      <c r="CP278" s="74" t="inlineStr">
        <is>
          <t>submitted_via_web</t>
        </is>
      </c>
      <c r="CQ278" s="74" t="n"/>
      <c r="CR278" s="74" t="inlineStr">
        <is>
          <t>voP5hd3TJJNzzneN7cP2D6</t>
        </is>
      </c>
      <c r="CS278" s="74" t="n"/>
      <c r="CT278" s="74" t="inlineStr">
        <is>
          <t>uuid:a0a4d87f-0c66-41e4-968c-ef82e03cd5aa</t>
        </is>
      </c>
      <c r="CU278" s="75" t="n">
        <v>277</v>
      </c>
    </row>
    <row r="279">
      <c r="A279" s="72" t="n">
        <v>46108.37045700232</v>
      </c>
      <c r="B279" s="72" t="n">
        <v>46108.37258425926</v>
      </c>
      <c r="C279" s="74" t="inlineStr">
        <is>
          <t>Ratunya (p sanap)</t>
        </is>
      </c>
      <c r="D279" s="74" t="inlineStr">
        <is>
          <t>Jawa Timur</t>
        </is>
      </c>
      <c r="E279" s="74" t="inlineStr">
        <is>
          <t>Malang</t>
        </is>
      </c>
      <c r="F279" s="74" t="inlineStr">
        <is>
          <t>Jabung</t>
        </is>
      </c>
      <c r="G279" s="74" t="inlineStr">
        <is>
          <t>KJP0432</t>
        </is>
      </c>
      <c r="H279" s="74" t="inlineStr">
        <is>
          <t>Sapi perah</t>
        </is>
      </c>
      <c r="I279" s="75" t="n">
        <v>0</v>
      </c>
      <c r="J279" s="75" t="n">
        <v>1</v>
      </c>
      <c r="K279" s="75" t="n">
        <v>0</v>
      </c>
      <c r="L279" s="75" t="n">
        <v>0</v>
      </c>
      <c r="M279" s="75" t="n">
        <v>0</v>
      </c>
      <c r="N279" s="75" t="n">
        <v>0</v>
      </c>
      <c r="O279" s="75" t="n">
        <v>0</v>
      </c>
      <c r="P279" s="75" t="n">
        <v>0</v>
      </c>
      <c r="Q279" s="75" t="n">
        <v>0</v>
      </c>
      <c r="R279" s="74" t="inlineStr">
        <is>
          <t>Sapi perah</t>
        </is>
      </c>
      <c r="S279" s="75" t="n">
        <v>0</v>
      </c>
      <c r="T279" s="75" t="n">
        <v>1</v>
      </c>
      <c r="U279" s="75" t="n">
        <v>0</v>
      </c>
      <c r="V279" s="75" t="n">
        <v>0</v>
      </c>
      <c r="W279" s="75" t="n">
        <v>0</v>
      </c>
      <c r="X279" s="75" t="n">
        <v>0</v>
      </c>
      <c r="Y279" s="75" t="n">
        <v>0</v>
      </c>
      <c r="Z279" s="75" t="n">
        <v>0</v>
      </c>
      <c r="AA279" s="75" t="n">
        <v>0</v>
      </c>
      <c r="AB279" s="74" t="inlineStr">
        <is>
          <t>Sapi perah</t>
        </is>
      </c>
      <c r="AC279" s="75" t="n">
        <v>0</v>
      </c>
      <c r="AD279" s="75" t="n">
        <v>1</v>
      </c>
      <c r="AE279" s="75" t="n">
        <v>0</v>
      </c>
      <c r="AF279" s="75" t="n">
        <v>0</v>
      </c>
      <c r="AG279" s="75" t="n">
        <v>0</v>
      </c>
      <c r="AH279" s="75" t="n">
        <v>0</v>
      </c>
      <c r="AI279" s="75" t="n">
        <v>0</v>
      </c>
      <c r="AJ279" s="75" t="n">
        <v>0</v>
      </c>
      <c r="AK279" s="75" t="n">
        <v>0</v>
      </c>
      <c r="AL279" s="74" t="n"/>
      <c r="AM279" s="74" t="n"/>
      <c r="AN279" s="75" t="n">
        <v>11</v>
      </c>
      <c r="AO279" s="74" t="n"/>
      <c r="AP279" s="74" t="n"/>
      <c r="AQ279" s="74" t="n"/>
      <c r="AR279" s="74" t="n"/>
      <c r="AS279" s="74" t="n"/>
      <c r="AT279" s="74" t="n"/>
      <c r="AU279" s="74" t="n"/>
      <c r="AV279" s="74" t="n"/>
      <c r="AW279" s="75" t="n">
        <v>8</v>
      </c>
      <c r="AX279" s="74" t="n"/>
      <c r="AY279" s="74" t="n"/>
      <c r="AZ279" s="74" t="n"/>
      <c r="BA279" s="74" t="n"/>
      <c r="BB279" s="74" t="n"/>
      <c r="BC279" s="74" t="n"/>
      <c r="BD279" s="74" t="n"/>
      <c r="BE279" s="74" t="n"/>
      <c r="BF279" s="74" t="n"/>
      <c r="BG279" s="74" t="n"/>
      <c r="BH279" s="75" t="n">
        <v>3</v>
      </c>
      <c r="BI279" s="75" t="n">
        <v>2</v>
      </c>
      <c r="BJ279" s="75" t="n">
        <v>8</v>
      </c>
      <c r="BK279" s="75" t="n">
        <v>0</v>
      </c>
      <c r="BL279" s="74" t="n"/>
      <c r="BM279" s="74" t="n"/>
      <c r="BN279" s="74" t="n"/>
      <c r="BO279" s="74" t="n"/>
      <c r="BP279" s="74" t="n"/>
      <c r="BQ279" s="74" t="n"/>
      <c r="BR279" s="74" t="n"/>
      <c r="BS279" s="74" t="n"/>
      <c r="BT279" s="74" t="n"/>
      <c r="BU279" s="74" t="n"/>
      <c r="BV279" s="74" t="n"/>
      <c r="BW279" s="74" t="n"/>
      <c r="BX279" s="74" t="n"/>
      <c r="BY279" s="74" t="n"/>
      <c r="BZ279" s="74" t="n"/>
      <c r="CA279" s="74" t="n"/>
      <c r="CB279" s="74" t="n"/>
      <c r="CC279" s="74" t="n"/>
      <c r="CD279" s="74" t="n"/>
      <c r="CE279" s="74" t="n"/>
      <c r="CF279" s="74" t="n"/>
      <c r="CG279" s="74" t="n"/>
      <c r="CH279" s="74" t="n"/>
      <c r="CI279" s="74" t="n"/>
      <c r="CJ279" s="74" t="n"/>
      <c r="CK279" s="75" t="n">
        <v>708213778</v>
      </c>
      <c r="CL279" s="74" t="inlineStr">
        <is>
          <t>10ef7c85-3984-490b-ae75-c3e523e5feea</t>
        </is>
      </c>
      <c r="CM279" s="72" t="n">
        <v>46108.08099537037</v>
      </c>
      <c r="CN279" s="74" t="n"/>
      <c r="CO279" s="74" t="n"/>
      <c r="CP279" s="74" t="inlineStr">
        <is>
          <t>submitted_via_web</t>
        </is>
      </c>
      <c r="CQ279" s="74" t="n"/>
      <c r="CR279" s="74" t="inlineStr">
        <is>
          <t>voP5hd3TJJNzzneN7cP2D6</t>
        </is>
      </c>
      <c r="CS279" s="74" t="n"/>
      <c r="CT279" s="74" t="inlineStr">
        <is>
          <t>uuid:10ef7c85-3984-490b-ae75-c3e523e5feea</t>
        </is>
      </c>
      <c r="CU279" s="75" t="n">
        <v>278</v>
      </c>
    </row>
    <row r="280">
      <c r="A280" s="72" t="n">
        <v>46108.37161684028</v>
      </c>
      <c r="B280" s="72" t="n">
        <v>46108.37279699074</v>
      </c>
      <c r="C280" s="74" t="inlineStr">
        <is>
          <t>Usman</t>
        </is>
      </c>
      <c r="D280" s="74" t="inlineStr">
        <is>
          <t>Jawa Timur</t>
        </is>
      </c>
      <c r="E280" s="74" t="inlineStr">
        <is>
          <t>Malang</t>
        </is>
      </c>
      <c r="F280" s="74" t="inlineStr">
        <is>
          <t>Jabung</t>
        </is>
      </c>
      <c r="G280" s="74" t="inlineStr">
        <is>
          <t>KJP0528</t>
        </is>
      </c>
      <c r="H280" s="74" t="inlineStr">
        <is>
          <t>Sapi perah</t>
        </is>
      </c>
      <c r="I280" s="75" t="n">
        <v>0</v>
      </c>
      <c r="J280" s="75" t="n">
        <v>1</v>
      </c>
      <c r="K280" s="75" t="n">
        <v>0</v>
      </c>
      <c r="L280" s="75" t="n">
        <v>0</v>
      </c>
      <c r="M280" s="75" t="n">
        <v>0</v>
      </c>
      <c r="N280" s="75" t="n">
        <v>0</v>
      </c>
      <c r="O280" s="75" t="n">
        <v>0</v>
      </c>
      <c r="P280" s="75" t="n">
        <v>0</v>
      </c>
      <c r="Q280" s="75" t="n">
        <v>0</v>
      </c>
      <c r="R280" s="74" t="inlineStr">
        <is>
          <t>Sapi perah</t>
        </is>
      </c>
      <c r="S280" s="75" t="n">
        <v>0</v>
      </c>
      <c r="T280" s="75" t="n">
        <v>1</v>
      </c>
      <c r="U280" s="75" t="n">
        <v>0</v>
      </c>
      <c r="V280" s="75" t="n">
        <v>0</v>
      </c>
      <c r="W280" s="75" t="n">
        <v>0</v>
      </c>
      <c r="X280" s="75" t="n">
        <v>0</v>
      </c>
      <c r="Y280" s="75" t="n">
        <v>0</v>
      </c>
      <c r="Z280" s="75" t="n">
        <v>0</v>
      </c>
      <c r="AA280" s="75" t="n">
        <v>0</v>
      </c>
      <c r="AB280" s="74" t="inlineStr">
        <is>
          <t>Sapi perah</t>
        </is>
      </c>
      <c r="AC280" s="75" t="n">
        <v>0</v>
      </c>
      <c r="AD280" s="75" t="n">
        <v>1</v>
      </c>
      <c r="AE280" s="75" t="n">
        <v>0</v>
      </c>
      <c r="AF280" s="75" t="n">
        <v>0</v>
      </c>
      <c r="AG280" s="75" t="n">
        <v>0</v>
      </c>
      <c r="AH280" s="75" t="n">
        <v>0</v>
      </c>
      <c r="AI280" s="75" t="n">
        <v>0</v>
      </c>
      <c r="AJ280" s="75" t="n">
        <v>0</v>
      </c>
      <c r="AK280" s="75" t="n">
        <v>0</v>
      </c>
      <c r="AL280" s="74" t="n"/>
      <c r="AM280" s="74" t="n"/>
      <c r="AN280" s="75" t="n">
        <v>4</v>
      </c>
      <c r="AO280" s="74" t="n"/>
      <c r="AP280" s="74" t="n"/>
      <c r="AQ280" s="74" t="n"/>
      <c r="AR280" s="74" t="n"/>
      <c r="AS280" s="74" t="n"/>
      <c r="AT280" s="74" t="n"/>
      <c r="AU280" s="74" t="n"/>
      <c r="AV280" s="74" t="n"/>
      <c r="AW280" s="75" t="n">
        <v>10</v>
      </c>
      <c r="AX280" s="74" t="n"/>
      <c r="AY280" s="74" t="n"/>
      <c r="AZ280" s="74" t="n"/>
      <c r="BA280" s="74" t="n"/>
      <c r="BB280" s="74" t="n"/>
      <c r="BC280" s="74" t="n"/>
      <c r="BD280" s="74" t="n"/>
      <c r="BE280" s="74" t="n"/>
      <c r="BF280" s="74" t="n"/>
      <c r="BG280" s="74" t="n"/>
      <c r="BH280" s="75" t="n">
        <v>6</v>
      </c>
      <c r="BI280" s="75" t="n">
        <v>2</v>
      </c>
      <c r="BJ280" s="75" t="n">
        <v>3</v>
      </c>
      <c r="BK280" s="75" t="n">
        <v>0</v>
      </c>
      <c r="BL280" s="74" t="n"/>
      <c r="BM280" s="74" t="n"/>
      <c r="BN280" s="74" t="n"/>
      <c r="BO280" s="74" t="n"/>
      <c r="BP280" s="74" t="n"/>
      <c r="BQ280" s="74" t="n"/>
      <c r="BR280" s="74" t="n"/>
      <c r="BS280" s="74" t="n"/>
      <c r="BT280" s="74" t="n"/>
      <c r="BU280" s="74" t="n"/>
      <c r="BV280" s="74" t="n"/>
      <c r="BW280" s="74" t="n"/>
      <c r="BX280" s="74" t="n"/>
      <c r="BY280" s="74" t="n"/>
      <c r="BZ280" s="74" t="n"/>
      <c r="CA280" s="74" t="n"/>
      <c r="CB280" s="74" t="n"/>
      <c r="CC280" s="74" t="n"/>
      <c r="CD280" s="74" t="n"/>
      <c r="CE280" s="74" t="n"/>
      <c r="CF280" s="74" t="n"/>
      <c r="CG280" s="74" t="n"/>
      <c r="CH280" s="74" t="n"/>
      <c r="CI280" s="74" t="n"/>
      <c r="CJ280" s="74" t="n"/>
      <c r="CK280" s="75" t="n">
        <v>708213856</v>
      </c>
      <c r="CL280" s="74" t="inlineStr">
        <is>
          <t>947cd2fc-1167-461b-b49b-cceeb5d2c685</t>
        </is>
      </c>
      <c r="CM280" s="72" t="n">
        <v>46108.08112268519</v>
      </c>
      <c r="CN280" s="74" t="n"/>
      <c r="CO280" s="74" t="n"/>
      <c r="CP280" s="74" t="inlineStr">
        <is>
          <t>submitted_via_web</t>
        </is>
      </c>
      <c r="CQ280" s="74" t="n"/>
      <c r="CR280" s="74" t="inlineStr">
        <is>
          <t>voP5hd3TJJNzzneN7cP2D6</t>
        </is>
      </c>
      <c r="CS280" s="74" t="n"/>
      <c r="CT280" s="74" t="inlineStr">
        <is>
          <t>uuid:947cd2fc-1167-461b-b49b-cceeb5d2c685</t>
        </is>
      </c>
      <c r="CU280" s="75" t="n">
        <v>279</v>
      </c>
    </row>
    <row r="281">
      <c r="A281" s="72" t="n">
        <v>46108.37258480324</v>
      </c>
      <c r="B281" s="72" t="n">
        <v>46108.37396731482</v>
      </c>
      <c r="C281" s="74" t="inlineStr">
        <is>
          <t>Khoirul anam</t>
        </is>
      </c>
      <c r="D281" s="74" t="inlineStr">
        <is>
          <t>Jawa Timur</t>
        </is>
      </c>
      <c r="E281" s="74" t="inlineStr">
        <is>
          <t>Malang</t>
        </is>
      </c>
      <c r="F281" s="74" t="inlineStr">
        <is>
          <t>Jabung</t>
        </is>
      </c>
      <c r="G281" s="74" t="inlineStr">
        <is>
          <t>KJP0800</t>
        </is>
      </c>
      <c r="H281" s="74" t="inlineStr">
        <is>
          <t>Sapi perah</t>
        </is>
      </c>
      <c r="I281" s="75" t="n">
        <v>0</v>
      </c>
      <c r="J281" s="75" t="n">
        <v>1</v>
      </c>
      <c r="K281" s="75" t="n">
        <v>0</v>
      </c>
      <c r="L281" s="75" t="n">
        <v>0</v>
      </c>
      <c r="M281" s="75" t="n">
        <v>0</v>
      </c>
      <c r="N281" s="75" t="n">
        <v>0</v>
      </c>
      <c r="O281" s="75" t="n">
        <v>0</v>
      </c>
      <c r="P281" s="75" t="n">
        <v>0</v>
      </c>
      <c r="Q281" s="75" t="n">
        <v>0</v>
      </c>
      <c r="R281" s="74" t="inlineStr">
        <is>
          <t>Sapi perah</t>
        </is>
      </c>
      <c r="S281" s="75" t="n">
        <v>0</v>
      </c>
      <c r="T281" s="75" t="n">
        <v>1</v>
      </c>
      <c r="U281" s="75" t="n">
        <v>0</v>
      </c>
      <c r="V281" s="75" t="n">
        <v>0</v>
      </c>
      <c r="W281" s="75" t="n">
        <v>0</v>
      </c>
      <c r="X281" s="75" t="n">
        <v>0</v>
      </c>
      <c r="Y281" s="75" t="n">
        <v>0</v>
      </c>
      <c r="Z281" s="75" t="n">
        <v>0</v>
      </c>
      <c r="AA281" s="75" t="n">
        <v>0</v>
      </c>
      <c r="AB281" s="74" t="inlineStr">
        <is>
          <t>Sapi perah</t>
        </is>
      </c>
      <c r="AC281" s="75" t="n">
        <v>0</v>
      </c>
      <c r="AD281" s="75" t="n">
        <v>1</v>
      </c>
      <c r="AE281" s="75" t="n">
        <v>0</v>
      </c>
      <c r="AF281" s="75" t="n">
        <v>0</v>
      </c>
      <c r="AG281" s="75" t="n">
        <v>0</v>
      </c>
      <c r="AH281" s="75" t="n">
        <v>0</v>
      </c>
      <c r="AI281" s="75" t="n">
        <v>0</v>
      </c>
      <c r="AJ281" s="75" t="n">
        <v>0</v>
      </c>
      <c r="AK281" s="75" t="n">
        <v>0</v>
      </c>
      <c r="AL281" s="74" t="n"/>
      <c r="AM281" s="74" t="n"/>
      <c r="AN281" s="75" t="n">
        <v>8</v>
      </c>
      <c r="AO281" s="74" t="n"/>
      <c r="AP281" s="74" t="n"/>
      <c r="AQ281" s="74" t="n"/>
      <c r="AR281" s="74" t="n"/>
      <c r="AS281" s="74" t="n"/>
      <c r="AT281" s="74" t="n"/>
      <c r="AU281" s="74" t="n"/>
      <c r="AV281" s="74" t="n"/>
      <c r="AW281" s="75" t="n">
        <v>10</v>
      </c>
      <c r="AX281" s="74" t="n"/>
      <c r="AY281" s="74" t="n"/>
      <c r="AZ281" s="74" t="n"/>
      <c r="BA281" s="74" t="n"/>
      <c r="BB281" s="74" t="n"/>
      <c r="BC281" s="74" t="n"/>
      <c r="BD281" s="74" t="n"/>
      <c r="BE281" s="74" t="n"/>
      <c r="BF281" s="74" t="n"/>
      <c r="BG281" s="74" t="n"/>
      <c r="BH281" s="75" t="n">
        <v>15</v>
      </c>
      <c r="BI281" s="75" t="n">
        <v>2</v>
      </c>
      <c r="BJ281" s="75" t="n">
        <v>5</v>
      </c>
      <c r="BK281" s="75" t="n">
        <v>0</v>
      </c>
      <c r="BL281" s="74" t="n"/>
      <c r="BM281" s="74" t="n"/>
      <c r="BN281" s="74" t="n"/>
      <c r="BO281" s="74" t="n"/>
      <c r="BP281" s="74" t="n"/>
      <c r="BQ281" s="74" t="n"/>
      <c r="BR281" s="74" t="n"/>
      <c r="BS281" s="74" t="n"/>
      <c r="BT281" s="74" t="n"/>
      <c r="BU281" s="74" t="n"/>
      <c r="BV281" s="74" t="n"/>
      <c r="BW281" s="74" t="n"/>
      <c r="BX281" s="74" t="n"/>
      <c r="BY281" s="74" t="n"/>
      <c r="BZ281" s="74" t="n"/>
      <c r="CA281" s="74" t="n"/>
      <c r="CB281" s="74" t="n"/>
      <c r="CC281" s="74" t="n"/>
      <c r="CD281" s="74" t="n"/>
      <c r="CE281" s="74" t="n"/>
      <c r="CF281" s="74" t="n"/>
      <c r="CG281" s="74" t="n"/>
      <c r="CH281" s="74" t="n"/>
      <c r="CI281" s="74" t="n"/>
      <c r="CJ281" s="74" t="n"/>
      <c r="CK281" s="75" t="n">
        <v>708214513</v>
      </c>
      <c r="CL281" s="74" t="inlineStr">
        <is>
          <t>076c7b67-fded-4404-805a-1c419afe2fdd</t>
        </is>
      </c>
      <c r="CM281" s="72" t="n">
        <v>46108.08234953704</v>
      </c>
      <c r="CN281" s="74" t="n"/>
      <c r="CO281" s="74" t="n"/>
      <c r="CP281" s="74" t="inlineStr">
        <is>
          <t>submitted_via_web</t>
        </is>
      </c>
      <c r="CQ281" s="74" t="n"/>
      <c r="CR281" s="74" t="inlineStr">
        <is>
          <t>voP5hd3TJJNzzneN7cP2D6</t>
        </is>
      </c>
      <c r="CS281" s="74" t="n"/>
      <c r="CT281" s="74" t="inlineStr">
        <is>
          <t>uuid:076c7b67-fded-4404-805a-1c419afe2fdd</t>
        </is>
      </c>
      <c r="CU281" s="75" t="n">
        <v>280</v>
      </c>
    </row>
    <row r="282">
      <c r="A282" s="72" t="n">
        <v>46108.37279737269</v>
      </c>
      <c r="B282" s="72" t="n">
        <v>46108.37404879629</v>
      </c>
      <c r="C282" s="74" t="inlineStr">
        <is>
          <t>Yasin</t>
        </is>
      </c>
      <c r="D282" s="74" t="inlineStr">
        <is>
          <t>Jawa Timur</t>
        </is>
      </c>
      <c r="E282" s="74" t="inlineStr">
        <is>
          <t>Malang</t>
        </is>
      </c>
      <c r="F282" s="74" t="inlineStr">
        <is>
          <t>Jabung</t>
        </is>
      </c>
      <c r="G282" s="74" t="inlineStr">
        <is>
          <t>KJP0090</t>
        </is>
      </c>
      <c r="H282" s="74" t="inlineStr">
        <is>
          <t>Sapi perah</t>
        </is>
      </c>
      <c r="I282" s="75" t="n">
        <v>0</v>
      </c>
      <c r="J282" s="75" t="n">
        <v>1</v>
      </c>
      <c r="K282" s="75" t="n">
        <v>0</v>
      </c>
      <c r="L282" s="75" t="n">
        <v>0</v>
      </c>
      <c r="M282" s="75" t="n">
        <v>0</v>
      </c>
      <c r="N282" s="75" t="n">
        <v>0</v>
      </c>
      <c r="O282" s="75" t="n">
        <v>0</v>
      </c>
      <c r="P282" s="75" t="n">
        <v>0</v>
      </c>
      <c r="Q282" s="75" t="n">
        <v>0</v>
      </c>
      <c r="R282" s="74" t="inlineStr">
        <is>
          <t>Sapi perah</t>
        </is>
      </c>
      <c r="S282" s="75" t="n">
        <v>0</v>
      </c>
      <c r="T282" s="75" t="n">
        <v>1</v>
      </c>
      <c r="U282" s="75" t="n">
        <v>0</v>
      </c>
      <c r="V282" s="75" t="n">
        <v>0</v>
      </c>
      <c r="W282" s="75" t="n">
        <v>0</v>
      </c>
      <c r="X282" s="75" t="n">
        <v>0</v>
      </c>
      <c r="Y282" s="75" t="n">
        <v>0</v>
      </c>
      <c r="Z282" s="75" t="n">
        <v>0</v>
      </c>
      <c r="AA282" s="75" t="n">
        <v>0</v>
      </c>
      <c r="AB282" s="74" t="inlineStr">
        <is>
          <t>Sapi perah</t>
        </is>
      </c>
      <c r="AC282" s="75" t="n">
        <v>0</v>
      </c>
      <c r="AD282" s="75" t="n">
        <v>1</v>
      </c>
      <c r="AE282" s="75" t="n">
        <v>0</v>
      </c>
      <c r="AF282" s="75" t="n">
        <v>0</v>
      </c>
      <c r="AG282" s="75" t="n">
        <v>0</v>
      </c>
      <c r="AH282" s="75" t="n">
        <v>0</v>
      </c>
      <c r="AI282" s="75" t="n">
        <v>0</v>
      </c>
      <c r="AJ282" s="75" t="n">
        <v>0</v>
      </c>
      <c r="AK282" s="75" t="n">
        <v>0</v>
      </c>
      <c r="AL282" s="74" t="n"/>
      <c r="AM282" s="74" t="n"/>
      <c r="AN282" s="75" t="n">
        <v>15</v>
      </c>
      <c r="AO282" s="74" t="n"/>
      <c r="AP282" s="74" t="n"/>
      <c r="AQ282" s="74" t="n"/>
      <c r="AR282" s="74" t="n"/>
      <c r="AS282" s="74" t="n"/>
      <c r="AT282" s="74" t="n"/>
      <c r="AU282" s="74" t="n"/>
      <c r="AV282" s="74" t="n"/>
      <c r="AW282" s="75" t="n">
        <v>15</v>
      </c>
      <c r="AX282" s="74" t="n"/>
      <c r="AY282" s="74" t="n"/>
      <c r="AZ282" s="74" t="n"/>
      <c r="BA282" s="74" t="n"/>
      <c r="BB282" s="74" t="n"/>
      <c r="BC282" s="74" t="n"/>
      <c r="BD282" s="74" t="n"/>
      <c r="BE282" s="74" t="n"/>
      <c r="BF282" s="74" t="n"/>
      <c r="BG282" s="74" t="n"/>
      <c r="BH282" s="75" t="n">
        <v>20</v>
      </c>
      <c r="BI282" s="75" t="n">
        <v>5</v>
      </c>
      <c r="BJ282" s="75" t="n">
        <v>20</v>
      </c>
      <c r="BK282" s="75" t="n">
        <v>0</v>
      </c>
      <c r="BL282" s="74" t="n"/>
      <c r="BM282" s="74" t="n"/>
      <c r="BN282" s="74" t="n"/>
      <c r="BO282" s="74" t="n"/>
      <c r="BP282" s="74" t="n"/>
      <c r="BQ282" s="74" t="n"/>
      <c r="BR282" s="74" t="n"/>
      <c r="BS282" s="74" t="n"/>
      <c r="BT282" s="74" t="n"/>
      <c r="BU282" s="74" t="n"/>
      <c r="BV282" s="74" t="n"/>
      <c r="BW282" s="74" t="n"/>
      <c r="BX282" s="74" t="n"/>
      <c r="BY282" s="74" t="n"/>
      <c r="BZ282" s="74" t="n"/>
      <c r="CA282" s="74" t="n"/>
      <c r="CB282" s="74" t="n"/>
      <c r="CC282" s="74" t="n"/>
      <c r="CD282" s="74" t="n"/>
      <c r="CE282" s="74" t="n"/>
      <c r="CF282" s="74" t="n"/>
      <c r="CG282" s="74" t="n"/>
      <c r="CH282" s="74" t="n"/>
      <c r="CI282" s="74" t="n"/>
      <c r="CJ282" s="74" t="n"/>
      <c r="CK282" s="75" t="n">
        <v>708214525</v>
      </c>
      <c r="CL282" s="74" t="inlineStr">
        <is>
          <t>5c9e87c5-5da7-4e5b-ae73-cac147ab8287</t>
        </is>
      </c>
      <c r="CM282" s="72" t="n">
        <v>46108.08237268519</v>
      </c>
      <c r="CN282" s="74" t="n"/>
      <c r="CO282" s="74" t="n"/>
      <c r="CP282" s="74" t="inlineStr">
        <is>
          <t>submitted_via_web</t>
        </is>
      </c>
      <c r="CQ282" s="74" t="n"/>
      <c r="CR282" s="74" t="inlineStr">
        <is>
          <t>voP5hd3TJJNzzneN7cP2D6</t>
        </is>
      </c>
      <c r="CS282" s="74" t="n"/>
      <c r="CT282" s="74" t="inlineStr">
        <is>
          <t>uuid:5c9e87c5-5da7-4e5b-ae73-cac147ab8287</t>
        </is>
      </c>
      <c r="CU282" s="75" t="n">
        <v>281</v>
      </c>
    </row>
    <row r="283">
      <c r="A283" s="72" t="n">
        <v>46108.37404915509</v>
      </c>
      <c r="B283" s="72" t="n">
        <v>46108.37487878472</v>
      </c>
      <c r="C283" s="74" t="inlineStr">
        <is>
          <t>Sajid</t>
        </is>
      </c>
      <c r="D283" s="74" t="inlineStr">
        <is>
          <t>Jawa Timur</t>
        </is>
      </c>
      <c r="E283" s="74" t="inlineStr">
        <is>
          <t>Malang</t>
        </is>
      </c>
      <c r="F283" s="74" t="inlineStr">
        <is>
          <t>Jabung</t>
        </is>
      </c>
      <c r="G283" s="74" t="inlineStr">
        <is>
          <t>KJP0396</t>
        </is>
      </c>
      <c r="H283" s="74" t="inlineStr">
        <is>
          <t>Sapi perah</t>
        </is>
      </c>
      <c r="I283" s="75" t="n">
        <v>0</v>
      </c>
      <c r="J283" s="75" t="n">
        <v>1</v>
      </c>
      <c r="K283" s="75" t="n">
        <v>0</v>
      </c>
      <c r="L283" s="75" t="n">
        <v>0</v>
      </c>
      <c r="M283" s="75" t="n">
        <v>0</v>
      </c>
      <c r="N283" s="75" t="n">
        <v>0</v>
      </c>
      <c r="O283" s="75" t="n">
        <v>0</v>
      </c>
      <c r="P283" s="75" t="n">
        <v>0</v>
      </c>
      <c r="Q283" s="75" t="n">
        <v>0</v>
      </c>
      <c r="R283" s="74" t="inlineStr">
        <is>
          <t>Sapi perah</t>
        </is>
      </c>
      <c r="S283" s="75" t="n">
        <v>0</v>
      </c>
      <c r="T283" s="75" t="n">
        <v>1</v>
      </c>
      <c r="U283" s="75" t="n">
        <v>0</v>
      </c>
      <c r="V283" s="75" t="n">
        <v>0</v>
      </c>
      <c r="W283" s="75" t="n">
        <v>0</v>
      </c>
      <c r="X283" s="75" t="n">
        <v>0</v>
      </c>
      <c r="Y283" s="75" t="n">
        <v>0</v>
      </c>
      <c r="Z283" s="75" t="n">
        <v>0</v>
      </c>
      <c r="AA283" s="75" t="n">
        <v>0</v>
      </c>
      <c r="AB283" s="74" t="inlineStr">
        <is>
          <t>Sapi perah</t>
        </is>
      </c>
      <c r="AC283" s="75" t="n">
        <v>0</v>
      </c>
      <c r="AD283" s="75" t="n">
        <v>1</v>
      </c>
      <c r="AE283" s="75" t="n">
        <v>0</v>
      </c>
      <c r="AF283" s="75" t="n">
        <v>0</v>
      </c>
      <c r="AG283" s="75" t="n">
        <v>0</v>
      </c>
      <c r="AH283" s="75" t="n">
        <v>0</v>
      </c>
      <c r="AI283" s="75" t="n">
        <v>0</v>
      </c>
      <c r="AJ283" s="75" t="n">
        <v>0</v>
      </c>
      <c r="AK283" s="75" t="n">
        <v>0</v>
      </c>
      <c r="AL283" s="74" t="n"/>
      <c r="AM283" s="74" t="n"/>
      <c r="AN283" s="75" t="n">
        <v>6</v>
      </c>
      <c r="AO283" s="74" t="n"/>
      <c r="AP283" s="74" t="n"/>
      <c r="AQ283" s="74" t="n"/>
      <c r="AR283" s="74" t="n"/>
      <c r="AS283" s="74" t="n"/>
      <c r="AT283" s="74" t="n"/>
      <c r="AU283" s="74" t="n"/>
      <c r="AV283" s="74" t="n"/>
      <c r="AW283" s="75" t="n">
        <v>10</v>
      </c>
      <c r="AX283" s="74" t="n"/>
      <c r="AY283" s="74" t="n"/>
      <c r="AZ283" s="74" t="n"/>
      <c r="BA283" s="74" t="n"/>
      <c r="BB283" s="74" t="n"/>
      <c r="BC283" s="74" t="n"/>
      <c r="BD283" s="74" t="n"/>
      <c r="BE283" s="74" t="n"/>
      <c r="BF283" s="74" t="n"/>
      <c r="BG283" s="74" t="n"/>
      <c r="BH283" s="75" t="n">
        <v>12</v>
      </c>
      <c r="BI283" s="75" t="n">
        <v>4</v>
      </c>
      <c r="BJ283" s="75" t="n">
        <v>5</v>
      </c>
      <c r="BK283" s="75" t="n">
        <v>0</v>
      </c>
      <c r="BL283" s="74" t="n"/>
      <c r="BM283" s="74" t="n"/>
      <c r="BN283" s="74" t="n"/>
      <c r="BO283" s="74" t="n"/>
      <c r="BP283" s="74" t="n"/>
      <c r="BQ283" s="74" t="n"/>
      <c r="BR283" s="74" t="n"/>
      <c r="BS283" s="74" t="n"/>
      <c r="BT283" s="74" t="n"/>
      <c r="BU283" s="74" t="n"/>
      <c r="BV283" s="74" t="n"/>
      <c r="BW283" s="74" t="n"/>
      <c r="BX283" s="74" t="n"/>
      <c r="BY283" s="74" t="n"/>
      <c r="BZ283" s="74" t="n"/>
      <c r="CA283" s="74" t="n"/>
      <c r="CB283" s="74" t="n"/>
      <c r="CC283" s="74" t="n"/>
      <c r="CD283" s="74" t="n"/>
      <c r="CE283" s="74" t="n"/>
      <c r="CF283" s="74" t="n"/>
      <c r="CG283" s="74" t="n"/>
      <c r="CH283" s="74" t="n"/>
      <c r="CI283" s="74" t="n"/>
      <c r="CJ283" s="74" t="n"/>
      <c r="CK283" s="75" t="n">
        <v>708214947</v>
      </c>
      <c r="CL283" s="74" t="inlineStr">
        <is>
          <t>49fd6012-d530-4c98-88c9-e01162128f5d</t>
        </is>
      </c>
      <c r="CM283" s="72" t="n">
        <v>46108.08320601852</v>
      </c>
      <c r="CN283" s="74" t="n"/>
      <c r="CO283" s="74" t="n"/>
      <c r="CP283" s="74" t="inlineStr">
        <is>
          <t>submitted_via_web</t>
        </is>
      </c>
      <c r="CQ283" s="74" t="n"/>
      <c r="CR283" s="74" t="inlineStr">
        <is>
          <t>voP5hd3TJJNzzneN7cP2D6</t>
        </is>
      </c>
      <c r="CS283" s="74" t="n"/>
      <c r="CT283" s="74" t="inlineStr">
        <is>
          <t>uuid:49fd6012-d530-4c98-88c9-e01162128f5d</t>
        </is>
      </c>
      <c r="CU283" s="75" t="n">
        <v>282</v>
      </c>
    </row>
    <row r="284">
      <c r="A284" s="72" t="n">
        <v>46108.37396783565</v>
      </c>
      <c r="B284" s="72" t="n">
        <v>46108.37513204861</v>
      </c>
      <c r="C284" s="74" t="inlineStr">
        <is>
          <t>Warsiti (ble andik)</t>
        </is>
      </c>
      <c r="D284" s="74" t="inlineStr">
        <is>
          <t>Jawa Timur</t>
        </is>
      </c>
      <c r="E284" s="74" t="inlineStr">
        <is>
          <t>Malang</t>
        </is>
      </c>
      <c r="F284" s="74" t="inlineStr">
        <is>
          <t>Jabung</t>
        </is>
      </c>
      <c r="G284" s="74" t="inlineStr">
        <is>
          <t>KJP0469</t>
        </is>
      </c>
      <c r="H284" s="74" t="inlineStr">
        <is>
          <t>Sapi perah</t>
        </is>
      </c>
      <c r="I284" s="75" t="n">
        <v>0</v>
      </c>
      <c r="J284" s="75" t="n">
        <v>1</v>
      </c>
      <c r="K284" s="75" t="n">
        <v>0</v>
      </c>
      <c r="L284" s="75" t="n">
        <v>0</v>
      </c>
      <c r="M284" s="75" t="n">
        <v>0</v>
      </c>
      <c r="N284" s="75" t="n">
        <v>0</v>
      </c>
      <c r="O284" s="75" t="n">
        <v>0</v>
      </c>
      <c r="P284" s="75" t="n">
        <v>0</v>
      </c>
      <c r="Q284" s="75" t="n">
        <v>0</v>
      </c>
      <c r="R284" s="74" t="inlineStr">
        <is>
          <t>Sapi perah</t>
        </is>
      </c>
      <c r="S284" s="75" t="n">
        <v>0</v>
      </c>
      <c r="T284" s="75" t="n">
        <v>1</v>
      </c>
      <c r="U284" s="75" t="n">
        <v>0</v>
      </c>
      <c r="V284" s="75" t="n">
        <v>0</v>
      </c>
      <c r="W284" s="75" t="n">
        <v>0</v>
      </c>
      <c r="X284" s="75" t="n">
        <v>0</v>
      </c>
      <c r="Y284" s="75" t="n">
        <v>0</v>
      </c>
      <c r="Z284" s="75" t="n">
        <v>0</v>
      </c>
      <c r="AA284" s="75" t="n">
        <v>0</v>
      </c>
      <c r="AB284" s="74" t="inlineStr">
        <is>
          <t>Sapi perah</t>
        </is>
      </c>
      <c r="AC284" s="75" t="n">
        <v>0</v>
      </c>
      <c r="AD284" s="75" t="n">
        <v>1</v>
      </c>
      <c r="AE284" s="75" t="n">
        <v>0</v>
      </c>
      <c r="AF284" s="75" t="n">
        <v>0</v>
      </c>
      <c r="AG284" s="75" t="n">
        <v>0</v>
      </c>
      <c r="AH284" s="75" t="n">
        <v>0</v>
      </c>
      <c r="AI284" s="75" t="n">
        <v>0</v>
      </c>
      <c r="AJ284" s="75" t="n">
        <v>0</v>
      </c>
      <c r="AK284" s="75" t="n">
        <v>0</v>
      </c>
      <c r="AL284" s="74" t="n"/>
      <c r="AM284" s="74" t="n"/>
      <c r="AN284" s="75" t="n">
        <v>0</v>
      </c>
      <c r="AO284" s="74" t="n"/>
      <c r="AP284" s="74" t="n"/>
      <c r="AQ284" s="74" t="n"/>
      <c r="AR284" s="74" t="n"/>
      <c r="AS284" s="74" t="n"/>
      <c r="AT284" s="74" t="n"/>
      <c r="AU284" s="74" t="n"/>
      <c r="AV284" s="74" t="n"/>
      <c r="AW284" s="75" t="n">
        <v>10</v>
      </c>
      <c r="AX284" s="74" t="n"/>
      <c r="AY284" s="74" t="n"/>
      <c r="AZ284" s="74" t="n"/>
      <c r="BA284" s="74" t="n"/>
      <c r="BB284" s="74" t="n"/>
      <c r="BC284" s="74" t="n"/>
      <c r="BD284" s="74" t="n"/>
      <c r="BE284" s="74" t="n"/>
      <c r="BF284" s="74" t="n"/>
      <c r="BG284" s="74" t="n"/>
      <c r="BH284" s="75" t="n">
        <v>15</v>
      </c>
      <c r="BI284" s="75" t="n">
        <v>0</v>
      </c>
      <c r="BJ284" s="75" t="n">
        <v>5</v>
      </c>
      <c r="BK284" s="75" t="n">
        <v>0</v>
      </c>
      <c r="BL284" s="74" t="n"/>
      <c r="BM284" s="74" t="n"/>
      <c r="BN284" s="74" t="n"/>
      <c r="BO284" s="74" t="n"/>
      <c r="BP284" s="74" t="n"/>
      <c r="BQ284" s="74" t="n"/>
      <c r="BR284" s="74" t="n"/>
      <c r="BS284" s="74" t="n"/>
      <c r="BT284" s="74" t="n"/>
      <c r="BU284" s="74" t="n"/>
      <c r="BV284" s="74" t="n"/>
      <c r="BW284" s="74" t="n"/>
      <c r="BX284" s="74" t="n"/>
      <c r="BY284" s="74" t="n"/>
      <c r="BZ284" s="74" t="n"/>
      <c r="CA284" s="74" t="n"/>
      <c r="CB284" s="74" t="n"/>
      <c r="CC284" s="74" t="n"/>
      <c r="CD284" s="74" t="n"/>
      <c r="CE284" s="74" t="n"/>
      <c r="CF284" s="74" t="n"/>
      <c r="CG284" s="74" t="n"/>
      <c r="CH284" s="74" t="n"/>
      <c r="CI284" s="74" t="n"/>
      <c r="CJ284" s="74" t="n"/>
      <c r="CK284" s="75" t="n">
        <v>708215074</v>
      </c>
      <c r="CL284" s="74" t="inlineStr">
        <is>
          <t>a2561b48-51cd-43dc-b8b0-2a7ecfdd2b5a</t>
        </is>
      </c>
      <c r="CM284" s="72" t="n">
        <v>46108.08350694444</v>
      </c>
      <c r="CN284" s="74" t="n"/>
      <c r="CO284" s="74" t="n"/>
      <c r="CP284" s="74" t="inlineStr">
        <is>
          <t>submitted_via_web</t>
        </is>
      </c>
      <c r="CQ284" s="74" t="n"/>
      <c r="CR284" s="74" t="inlineStr">
        <is>
          <t>voP5hd3TJJNzzneN7cP2D6</t>
        </is>
      </c>
      <c r="CS284" s="74" t="n"/>
      <c r="CT284" s="74" t="inlineStr">
        <is>
          <t>uuid:a2561b48-51cd-43dc-b8b0-2a7ecfdd2b5a</t>
        </is>
      </c>
      <c r="CU284" s="75" t="n">
        <v>283</v>
      </c>
    </row>
    <row r="285">
      <c r="A285" s="72" t="n">
        <v>46108.37513274306</v>
      </c>
      <c r="B285" s="72" t="n">
        <v>46108.37626976852</v>
      </c>
      <c r="C285" s="74" t="inlineStr">
        <is>
          <t>Sukeni (sutikno)</t>
        </is>
      </c>
      <c r="D285" s="74" t="inlineStr">
        <is>
          <t>Jawa Timur</t>
        </is>
      </c>
      <c r="E285" s="74" t="inlineStr">
        <is>
          <t>Malang</t>
        </is>
      </c>
      <c r="F285" s="74" t="inlineStr">
        <is>
          <t>Jabung</t>
        </is>
      </c>
      <c r="G285" s="74" t="inlineStr">
        <is>
          <t>KJP0295</t>
        </is>
      </c>
      <c r="H285" s="74" t="inlineStr">
        <is>
          <t>Sapi perah</t>
        </is>
      </c>
      <c r="I285" s="75" t="n">
        <v>0</v>
      </c>
      <c r="J285" s="75" t="n">
        <v>1</v>
      </c>
      <c r="K285" s="75" t="n">
        <v>0</v>
      </c>
      <c r="L285" s="75" t="n">
        <v>0</v>
      </c>
      <c r="M285" s="75" t="n">
        <v>0</v>
      </c>
      <c r="N285" s="75" t="n">
        <v>0</v>
      </c>
      <c r="O285" s="75" t="n">
        <v>0</v>
      </c>
      <c r="P285" s="75" t="n">
        <v>0</v>
      </c>
      <c r="Q285" s="75" t="n">
        <v>0</v>
      </c>
      <c r="R285" s="74" t="inlineStr">
        <is>
          <t>Sapi perah</t>
        </is>
      </c>
      <c r="S285" s="75" t="n">
        <v>0</v>
      </c>
      <c r="T285" s="75" t="n">
        <v>1</v>
      </c>
      <c r="U285" s="75" t="n">
        <v>0</v>
      </c>
      <c r="V285" s="75" t="n">
        <v>0</v>
      </c>
      <c r="W285" s="75" t="n">
        <v>0</v>
      </c>
      <c r="X285" s="75" t="n">
        <v>0</v>
      </c>
      <c r="Y285" s="75" t="n">
        <v>0</v>
      </c>
      <c r="Z285" s="75" t="n">
        <v>0</v>
      </c>
      <c r="AA285" s="75" t="n">
        <v>0</v>
      </c>
      <c r="AB285" s="74" t="inlineStr">
        <is>
          <t>Sapi perah</t>
        </is>
      </c>
      <c r="AC285" s="75" t="n">
        <v>0</v>
      </c>
      <c r="AD285" s="75" t="n">
        <v>1</v>
      </c>
      <c r="AE285" s="75" t="n">
        <v>0</v>
      </c>
      <c r="AF285" s="75" t="n">
        <v>0</v>
      </c>
      <c r="AG285" s="75" t="n">
        <v>0</v>
      </c>
      <c r="AH285" s="75" t="n">
        <v>0</v>
      </c>
      <c r="AI285" s="75" t="n">
        <v>0</v>
      </c>
      <c r="AJ285" s="75" t="n">
        <v>0</v>
      </c>
      <c r="AK285" s="75" t="n">
        <v>0</v>
      </c>
      <c r="AL285" s="74" t="n"/>
      <c r="AM285" s="74" t="n"/>
      <c r="AN285" s="75" t="n">
        <v>2</v>
      </c>
      <c r="AO285" s="74" t="n"/>
      <c r="AP285" s="74" t="n"/>
      <c r="AQ285" s="74" t="n"/>
      <c r="AR285" s="74" t="n"/>
      <c r="AS285" s="74" t="n"/>
      <c r="AT285" s="74" t="n"/>
      <c r="AU285" s="74" t="n"/>
      <c r="AV285" s="74" t="n"/>
      <c r="AW285" s="75" t="n">
        <v>6</v>
      </c>
      <c r="AX285" s="74" t="n"/>
      <c r="AY285" s="74" t="n"/>
      <c r="AZ285" s="74" t="n"/>
      <c r="BA285" s="74" t="n"/>
      <c r="BB285" s="74" t="n"/>
      <c r="BC285" s="74" t="n"/>
      <c r="BD285" s="74" t="n"/>
      <c r="BE285" s="74" t="n"/>
      <c r="BF285" s="74" t="n"/>
      <c r="BG285" s="74" t="n"/>
      <c r="BH285" s="75" t="n">
        <v>8</v>
      </c>
      <c r="BI285" s="75" t="n">
        <v>2</v>
      </c>
      <c r="BJ285" s="75" t="n">
        <v>2</v>
      </c>
      <c r="BK285" s="75" t="n">
        <v>0</v>
      </c>
      <c r="BL285" s="74" t="n"/>
      <c r="BM285" s="74" t="n"/>
      <c r="BN285" s="74" t="n"/>
      <c r="BO285" s="74" t="n"/>
      <c r="BP285" s="74" t="n"/>
      <c r="BQ285" s="74" t="n"/>
      <c r="BR285" s="74" t="n"/>
      <c r="BS285" s="74" t="n"/>
      <c r="BT285" s="74" t="n"/>
      <c r="BU285" s="74" t="n"/>
      <c r="BV285" s="74" t="n"/>
      <c r="BW285" s="74" t="n"/>
      <c r="BX285" s="74" t="n"/>
      <c r="BY285" s="74" t="n"/>
      <c r="BZ285" s="74" t="n"/>
      <c r="CA285" s="74" t="n"/>
      <c r="CB285" s="74" t="n"/>
      <c r="CC285" s="74" t="n"/>
      <c r="CD285" s="74" t="n"/>
      <c r="CE285" s="74" t="n"/>
      <c r="CF285" s="74" t="n"/>
      <c r="CG285" s="74" t="n"/>
      <c r="CH285" s="74" t="n"/>
      <c r="CI285" s="74" t="n"/>
      <c r="CJ285" s="74" t="n"/>
      <c r="CK285" s="75" t="n">
        <v>708215551</v>
      </c>
      <c r="CL285" s="74" t="inlineStr">
        <is>
          <t>45f13b71-94c3-42a5-8857-b81fde019233</t>
        </is>
      </c>
      <c r="CM285" s="72" t="n">
        <v>46108.08461805555</v>
      </c>
      <c r="CN285" s="74" t="n"/>
      <c r="CO285" s="74" t="n"/>
      <c r="CP285" s="74" t="inlineStr">
        <is>
          <t>submitted_via_web</t>
        </is>
      </c>
      <c r="CQ285" s="74" t="n"/>
      <c r="CR285" s="74" t="inlineStr">
        <is>
          <t>voP5hd3TJJNzzneN7cP2D6</t>
        </is>
      </c>
      <c r="CS285" s="74" t="n"/>
      <c r="CT285" s="74" t="inlineStr">
        <is>
          <t>uuid:45f13b71-94c3-42a5-8857-b81fde019233</t>
        </is>
      </c>
      <c r="CU285" s="75" t="n">
        <v>284</v>
      </c>
    </row>
    <row r="286">
      <c r="A286" s="72" t="n">
        <v>46108.37487916667</v>
      </c>
      <c r="B286" s="72" t="n">
        <v>46108.37670083333</v>
      </c>
      <c r="C286" s="74" t="inlineStr">
        <is>
          <t>M Zainuri</t>
        </is>
      </c>
      <c r="D286" s="74" t="inlineStr">
        <is>
          <t>Jawa Timur</t>
        </is>
      </c>
      <c r="E286" s="74" t="inlineStr">
        <is>
          <t>Malang</t>
        </is>
      </c>
      <c r="F286" s="74" t="inlineStr">
        <is>
          <t>Pakis</t>
        </is>
      </c>
      <c r="G286" s="74" t="inlineStr">
        <is>
          <t>KJP0555</t>
        </is>
      </c>
      <c r="H286" s="74" t="inlineStr">
        <is>
          <t>Sapi perah</t>
        </is>
      </c>
      <c r="I286" s="75" t="n">
        <v>0</v>
      </c>
      <c r="J286" s="75" t="n">
        <v>1</v>
      </c>
      <c r="K286" s="75" t="n">
        <v>0</v>
      </c>
      <c r="L286" s="75" t="n">
        <v>0</v>
      </c>
      <c r="M286" s="75" t="n">
        <v>0</v>
      </c>
      <c r="N286" s="75" t="n">
        <v>0</v>
      </c>
      <c r="O286" s="75" t="n">
        <v>0</v>
      </c>
      <c r="P286" s="75" t="n">
        <v>0</v>
      </c>
      <c r="Q286" s="75" t="n">
        <v>0</v>
      </c>
      <c r="R286" s="74" t="inlineStr">
        <is>
          <t>Sapi perah</t>
        </is>
      </c>
      <c r="S286" s="75" t="n">
        <v>0</v>
      </c>
      <c r="T286" s="75" t="n">
        <v>1</v>
      </c>
      <c r="U286" s="75" t="n">
        <v>0</v>
      </c>
      <c r="V286" s="75" t="n">
        <v>0</v>
      </c>
      <c r="W286" s="75" t="n">
        <v>0</v>
      </c>
      <c r="X286" s="75" t="n">
        <v>0</v>
      </c>
      <c r="Y286" s="75" t="n">
        <v>0</v>
      </c>
      <c r="Z286" s="75" t="n">
        <v>0</v>
      </c>
      <c r="AA286" s="75" t="n">
        <v>0</v>
      </c>
      <c r="AB286" s="74" t="inlineStr">
        <is>
          <t>Sapi perah</t>
        </is>
      </c>
      <c r="AC286" s="75" t="n">
        <v>0</v>
      </c>
      <c r="AD286" s="75" t="n">
        <v>1</v>
      </c>
      <c r="AE286" s="75" t="n">
        <v>0</v>
      </c>
      <c r="AF286" s="75" t="n">
        <v>0</v>
      </c>
      <c r="AG286" s="75" t="n">
        <v>0</v>
      </c>
      <c r="AH286" s="75" t="n">
        <v>0</v>
      </c>
      <c r="AI286" s="75" t="n">
        <v>0</v>
      </c>
      <c r="AJ286" s="75" t="n">
        <v>0</v>
      </c>
      <c r="AK286" s="75" t="n">
        <v>0</v>
      </c>
      <c r="AL286" s="74" t="n"/>
      <c r="AM286" s="74" t="n"/>
      <c r="AN286" s="75" t="n">
        <v>0</v>
      </c>
      <c r="AO286" s="74" t="n"/>
      <c r="AP286" s="74" t="n"/>
      <c r="AQ286" s="74" t="n"/>
      <c r="AR286" s="74" t="n"/>
      <c r="AS286" s="74" t="n"/>
      <c r="AT286" s="74" t="n"/>
      <c r="AU286" s="74" t="n"/>
      <c r="AV286" s="74" t="n"/>
      <c r="AW286" s="75" t="n">
        <v>6</v>
      </c>
      <c r="AX286" s="74" t="n"/>
      <c r="AY286" s="74" t="n"/>
      <c r="AZ286" s="74" t="n"/>
      <c r="BA286" s="74" t="n"/>
      <c r="BB286" s="74" t="n"/>
      <c r="BC286" s="74" t="n"/>
      <c r="BD286" s="74" t="n"/>
      <c r="BE286" s="74" t="n"/>
      <c r="BF286" s="74" t="n"/>
      <c r="BG286" s="74" t="n"/>
      <c r="BH286" s="75" t="n">
        <v>8</v>
      </c>
      <c r="BI286" s="75" t="n">
        <v>2</v>
      </c>
      <c r="BJ286" s="75" t="n">
        <v>6</v>
      </c>
      <c r="BK286" s="75" t="n">
        <v>0</v>
      </c>
      <c r="BL286" s="74" t="n"/>
      <c r="BM286" s="74" t="n"/>
      <c r="BN286" s="74" t="n"/>
      <c r="BO286" s="74" t="n"/>
      <c r="BP286" s="74" t="n"/>
      <c r="BQ286" s="74" t="n"/>
      <c r="BR286" s="74" t="n"/>
      <c r="BS286" s="74" t="n"/>
      <c r="BT286" s="74" t="n"/>
      <c r="BU286" s="74" t="n"/>
      <c r="BV286" s="74" t="n"/>
      <c r="BW286" s="74" t="n"/>
      <c r="BX286" s="74" t="n"/>
      <c r="BY286" s="74" t="n"/>
      <c r="BZ286" s="74" t="n"/>
      <c r="CA286" s="74" t="n"/>
      <c r="CB286" s="74" t="n"/>
      <c r="CC286" s="74" t="n"/>
      <c r="CD286" s="74" t="n"/>
      <c r="CE286" s="74" t="n"/>
      <c r="CF286" s="74" t="n"/>
      <c r="CG286" s="74" t="n"/>
      <c r="CH286" s="74" t="n"/>
      <c r="CI286" s="74" t="n"/>
      <c r="CJ286" s="74" t="n"/>
      <c r="CK286" s="75" t="n">
        <v>708215828</v>
      </c>
      <c r="CL286" s="74" t="inlineStr">
        <is>
          <t>9b1b64a2-fb42-4fa4-8192-5cb8eaae79c7</t>
        </is>
      </c>
      <c r="CM286" s="72" t="n">
        <v>46108.08502314815</v>
      </c>
      <c r="CN286" s="74" t="n"/>
      <c r="CO286" s="74" t="n"/>
      <c r="CP286" s="74" t="inlineStr">
        <is>
          <t>submitted_via_web</t>
        </is>
      </c>
      <c r="CQ286" s="74" t="n"/>
      <c r="CR286" s="74" t="inlineStr">
        <is>
          <t>voP5hd3TJJNzzneN7cP2D6</t>
        </is>
      </c>
      <c r="CS286" s="74" t="n"/>
      <c r="CT286" s="74" t="inlineStr">
        <is>
          <t>uuid:9b1b64a2-fb42-4fa4-8192-5cb8eaae79c7</t>
        </is>
      </c>
      <c r="CU286" s="75" t="n">
        <v>285</v>
      </c>
    </row>
    <row r="287">
      <c r="A287" s="72" t="n">
        <v>46108.37627070602</v>
      </c>
      <c r="B287" s="72" t="n">
        <v>46108.37711260417</v>
      </c>
      <c r="C287" s="74" t="inlineStr">
        <is>
          <t>Sukardi</t>
        </is>
      </c>
      <c r="D287" s="74" t="inlineStr">
        <is>
          <t>Jawa Timur</t>
        </is>
      </c>
      <c r="E287" s="74" t="inlineStr">
        <is>
          <t>Malang</t>
        </is>
      </c>
      <c r="F287" s="74" t="inlineStr">
        <is>
          <t>Jabung</t>
        </is>
      </c>
      <c r="G287" s="74" t="inlineStr">
        <is>
          <t>KJP0260</t>
        </is>
      </c>
      <c r="H287" s="74" t="inlineStr">
        <is>
          <t>Sapi perah</t>
        </is>
      </c>
      <c r="I287" s="75" t="n">
        <v>0</v>
      </c>
      <c r="J287" s="75" t="n">
        <v>1</v>
      </c>
      <c r="K287" s="75" t="n">
        <v>0</v>
      </c>
      <c r="L287" s="75" t="n">
        <v>0</v>
      </c>
      <c r="M287" s="75" t="n">
        <v>0</v>
      </c>
      <c r="N287" s="75" t="n">
        <v>0</v>
      </c>
      <c r="O287" s="75" t="n">
        <v>0</v>
      </c>
      <c r="P287" s="75" t="n">
        <v>0</v>
      </c>
      <c r="Q287" s="75" t="n">
        <v>0</v>
      </c>
      <c r="R287" s="74" t="inlineStr">
        <is>
          <t>Sapi perah</t>
        </is>
      </c>
      <c r="S287" s="75" t="n">
        <v>0</v>
      </c>
      <c r="T287" s="75" t="n">
        <v>1</v>
      </c>
      <c r="U287" s="75" t="n">
        <v>0</v>
      </c>
      <c r="V287" s="75" t="n">
        <v>0</v>
      </c>
      <c r="W287" s="75" t="n">
        <v>0</v>
      </c>
      <c r="X287" s="75" t="n">
        <v>0</v>
      </c>
      <c r="Y287" s="75" t="n">
        <v>0</v>
      </c>
      <c r="Z287" s="75" t="n">
        <v>0</v>
      </c>
      <c r="AA287" s="75" t="n">
        <v>0</v>
      </c>
      <c r="AB287" s="74" t="inlineStr">
        <is>
          <t>Sapi perah</t>
        </is>
      </c>
      <c r="AC287" s="75" t="n">
        <v>0</v>
      </c>
      <c r="AD287" s="75" t="n">
        <v>1</v>
      </c>
      <c r="AE287" s="75" t="n">
        <v>0</v>
      </c>
      <c r="AF287" s="75" t="n">
        <v>0</v>
      </c>
      <c r="AG287" s="75" t="n">
        <v>0</v>
      </c>
      <c r="AH287" s="75" t="n">
        <v>0</v>
      </c>
      <c r="AI287" s="75" t="n">
        <v>0</v>
      </c>
      <c r="AJ287" s="75" t="n">
        <v>0</v>
      </c>
      <c r="AK287" s="75" t="n">
        <v>0</v>
      </c>
      <c r="AL287" s="74" t="n"/>
      <c r="AM287" s="74" t="n"/>
      <c r="AN287" s="75" t="n">
        <v>8</v>
      </c>
      <c r="AO287" s="74" t="n"/>
      <c r="AP287" s="74" t="n"/>
      <c r="AQ287" s="74" t="n"/>
      <c r="AR287" s="74" t="n"/>
      <c r="AS287" s="74" t="n"/>
      <c r="AT287" s="74" t="n"/>
      <c r="AU287" s="74" t="n"/>
      <c r="AV287" s="74" t="n"/>
      <c r="AW287" s="75" t="n">
        <v>12</v>
      </c>
      <c r="AX287" s="74" t="n"/>
      <c r="AY287" s="74" t="n"/>
      <c r="AZ287" s="74" t="n"/>
      <c r="BA287" s="74" t="n"/>
      <c r="BB287" s="74" t="n"/>
      <c r="BC287" s="74" t="n"/>
      <c r="BD287" s="74" t="n"/>
      <c r="BE287" s="74" t="n"/>
      <c r="BF287" s="74" t="n"/>
      <c r="BG287" s="74" t="n"/>
      <c r="BH287" s="75" t="n">
        <v>6</v>
      </c>
      <c r="BI287" s="75" t="n">
        <v>2</v>
      </c>
      <c r="BJ287" s="75" t="n">
        <v>4</v>
      </c>
      <c r="BK287" s="75" t="n">
        <v>0</v>
      </c>
      <c r="BL287" s="74" t="n"/>
      <c r="BM287" s="74" t="n"/>
      <c r="BN287" s="74" t="n"/>
      <c r="BO287" s="74" t="n"/>
      <c r="BP287" s="74" t="n"/>
      <c r="BQ287" s="74" t="n"/>
      <c r="BR287" s="74" t="n"/>
      <c r="BS287" s="74" t="n"/>
      <c r="BT287" s="74" t="n"/>
      <c r="BU287" s="74" t="n"/>
      <c r="BV287" s="74" t="n"/>
      <c r="BW287" s="74" t="n"/>
      <c r="BX287" s="74" t="n"/>
      <c r="BY287" s="74" t="n"/>
      <c r="BZ287" s="74" t="n"/>
      <c r="CA287" s="74" t="n"/>
      <c r="CB287" s="74" t="n"/>
      <c r="CC287" s="74" t="n"/>
      <c r="CD287" s="74" t="n"/>
      <c r="CE287" s="74" t="n"/>
      <c r="CF287" s="74" t="n"/>
      <c r="CG287" s="74" t="n"/>
      <c r="CH287" s="74" t="n"/>
      <c r="CI287" s="74" t="n"/>
      <c r="CJ287" s="74" t="n"/>
      <c r="CK287" s="75" t="n">
        <v>708216080</v>
      </c>
      <c r="CL287" s="74" t="inlineStr">
        <is>
          <t>af5eff5d-258c-4d98-9164-74b7a1b5a554</t>
        </is>
      </c>
      <c r="CM287" s="72" t="n">
        <v>46108.08548611111</v>
      </c>
      <c r="CN287" s="74" t="n"/>
      <c r="CO287" s="74" t="n"/>
      <c r="CP287" s="74" t="inlineStr">
        <is>
          <t>submitted_via_web</t>
        </is>
      </c>
      <c r="CQ287" s="74" t="n"/>
      <c r="CR287" s="74" t="inlineStr">
        <is>
          <t>voP5hd3TJJNzzneN7cP2D6</t>
        </is>
      </c>
      <c r="CS287" s="74" t="n"/>
      <c r="CT287" s="74" t="inlineStr">
        <is>
          <t>uuid:af5eff5d-258c-4d98-9164-74b7a1b5a554</t>
        </is>
      </c>
      <c r="CU287" s="75" t="n">
        <v>286</v>
      </c>
    </row>
    <row r="288">
      <c r="A288" s="72" t="n">
        <v>46108.37670130787</v>
      </c>
      <c r="B288" s="72" t="n">
        <v>46108.37778938658</v>
      </c>
      <c r="C288" s="74" t="inlineStr">
        <is>
          <t>M Syahroni</t>
        </is>
      </c>
      <c r="D288" s="74" t="inlineStr">
        <is>
          <t>Jawa Timur</t>
        </is>
      </c>
      <c r="E288" s="74" t="inlineStr">
        <is>
          <t>Malang</t>
        </is>
      </c>
      <c r="F288" s="74" t="inlineStr">
        <is>
          <t>Singosari</t>
        </is>
      </c>
      <c r="G288" s="74" t="inlineStr">
        <is>
          <t>KJP0053</t>
        </is>
      </c>
      <c r="H288" s="74" t="inlineStr">
        <is>
          <t>Sapi perah</t>
        </is>
      </c>
      <c r="I288" s="75" t="n">
        <v>0</v>
      </c>
      <c r="J288" s="75" t="n">
        <v>1</v>
      </c>
      <c r="K288" s="75" t="n">
        <v>0</v>
      </c>
      <c r="L288" s="75" t="n">
        <v>0</v>
      </c>
      <c r="M288" s="75" t="n">
        <v>0</v>
      </c>
      <c r="N288" s="75" t="n">
        <v>0</v>
      </c>
      <c r="O288" s="75" t="n">
        <v>0</v>
      </c>
      <c r="P288" s="75" t="n">
        <v>0</v>
      </c>
      <c r="Q288" s="75" t="n">
        <v>0</v>
      </c>
      <c r="R288" s="74" t="inlineStr">
        <is>
          <t>Sapi perah</t>
        </is>
      </c>
      <c r="S288" s="75" t="n">
        <v>0</v>
      </c>
      <c r="T288" s="75" t="n">
        <v>1</v>
      </c>
      <c r="U288" s="75" t="n">
        <v>0</v>
      </c>
      <c r="V288" s="75" t="n">
        <v>0</v>
      </c>
      <c r="W288" s="75" t="n">
        <v>0</v>
      </c>
      <c r="X288" s="75" t="n">
        <v>0</v>
      </c>
      <c r="Y288" s="75" t="n">
        <v>0</v>
      </c>
      <c r="Z288" s="75" t="n">
        <v>0</v>
      </c>
      <c r="AA288" s="75" t="n">
        <v>0</v>
      </c>
      <c r="AB288" s="74" t="inlineStr">
        <is>
          <t>Sapi perah</t>
        </is>
      </c>
      <c r="AC288" s="75" t="n">
        <v>0</v>
      </c>
      <c r="AD288" s="75" t="n">
        <v>1</v>
      </c>
      <c r="AE288" s="75" t="n">
        <v>0</v>
      </c>
      <c r="AF288" s="75" t="n">
        <v>0</v>
      </c>
      <c r="AG288" s="75" t="n">
        <v>0</v>
      </c>
      <c r="AH288" s="75" t="n">
        <v>0</v>
      </c>
      <c r="AI288" s="75" t="n">
        <v>0</v>
      </c>
      <c r="AJ288" s="75" t="n">
        <v>0</v>
      </c>
      <c r="AK288" s="75" t="n">
        <v>0</v>
      </c>
      <c r="AL288" s="74" t="n"/>
      <c r="AM288" s="74" t="n"/>
      <c r="AN288" s="75" t="n">
        <v>3</v>
      </c>
      <c r="AO288" s="74" t="n"/>
      <c r="AP288" s="74" t="n"/>
      <c r="AQ288" s="74" t="n"/>
      <c r="AR288" s="74" t="n"/>
      <c r="AS288" s="74" t="n"/>
      <c r="AT288" s="74" t="n"/>
      <c r="AU288" s="74" t="n"/>
      <c r="AV288" s="74" t="n"/>
      <c r="AW288" s="75" t="n">
        <v>6</v>
      </c>
      <c r="AX288" s="74" t="n"/>
      <c r="AY288" s="74" t="n"/>
      <c r="AZ288" s="74" t="n"/>
      <c r="BA288" s="74" t="n"/>
      <c r="BB288" s="74" t="n"/>
      <c r="BC288" s="74" t="n"/>
      <c r="BD288" s="74" t="n"/>
      <c r="BE288" s="74" t="n"/>
      <c r="BF288" s="74" t="n"/>
      <c r="BG288" s="74" t="n"/>
      <c r="BH288" s="75" t="n">
        <v>6</v>
      </c>
      <c r="BI288" s="75" t="n">
        <v>2</v>
      </c>
      <c r="BJ288" s="75" t="n">
        <v>6</v>
      </c>
      <c r="BK288" s="75" t="n">
        <v>0</v>
      </c>
      <c r="BL288" s="74" t="n"/>
      <c r="BM288" s="74" t="n"/>
      <c r="BN288" s="74" t="n"/>
      <c r="BO288" s="74" t="n"/>
      <c r="BP288" s="74" t="n"/>
      <c r="BQ288" s="74" t="n"/>
      <c r="BR288" s="74" t="n"/>
      <c r="BS288" s="74" t="n"/>
      <c r="BT288" s="74" t="n"/>
      <c r="BU288" s="74" t="n"/>
      <c r="BV288" s="74" t="n"/>
      <c r="BW288" s="74" t="n"/>
      <c r="BX288" s="74" t="n"/>
      <c r="BY288" s="74" t="n"/>
      <c r="BZ288" s="74" t="n"/>
      <c r="CA288" s="74" t="n"/>
      <c r="CB288" s="74" t="n"/>
      <c r="CC288" s="74" t="n"/>
      <c r="CD288" s="74" t="n"/>
      <c r="CE288" s="74" t="n"/>
      <c r="CF288" s="74" t="n"/>
      <c r="CG288" s="74" t="n"/>
      <c r="CH288" s="74" t="n"/>
      <c r="CI288" s="74" t="n"/>
      <c r="CJ288" s="74" t="n"/>
      <c r="CK288" s="75" t="n">
        <v>708216509</v>
      </c>
      <c r="CL288" s="74" t="inlineStr">
        <is>
          <t>0b54f690-ea76-4bf4-aa57-fce2c8af56fd</t>
        </is>
      </c>
      <c r="CM288" s="72" t="n">
        <v>46108.08611111111</v>
      </c>
      <c r="CN288" s="74" t="n"/>
      <c r="CO288" s="74" t="n"/>
      <c r="CP288" s="74" t="inlineStr">
        <is>
          <t>submitted_via_web</t>
        </is>
      </c>
      <c r="CQ288" s="74" t="n"/>
      <c r="CR288" s="74" t="inlineStr">
        <is>
          <t>voP5hd3TJJNzzneN7cP2D6</t>
        </is>
      </c>
      <c r="CS288" s="74" t="n"/>
      <c r="CT288" s="74" t="inlineStr">
        <is>
          <t>uuid:0b54f690-ea76-4bf4-aa57-fce2c8af56fd</t>
        </is>
      </c>
      <c r="CU288" s="75" t="n">
        <v>287</v>
      </c>
    </row>
    <row r="289">
      <c r="A289" s="72" t="n">
        <v>46108.37711320602</v>
      </c>
      <c r="B289" s="72" t="n">
        <v>46108.37832328703</v>
      </c>
      <c r="C289" s="74" t="inlineStr">
        <is>
          <t>Muhammad munir</t>
        </is>
      </c>
      <c r="D289" s="74" t="inlineStr">
        <is>
          <t>Jawa Timur</t>
        </is>
      </c>
      <c r="E289" s="74" t="inlineStr">
        <is>
          <t>Malang</t>
        </is>
      </c>
      <c r="F289" s="74" t="inlineStr">
        <is>
          <t>Pakis</t>
        </is>
      </c>
      <c r="G289" s="74" t="inlineStr">
        <is>
          <t>KJP0164</t>
        </is>
      </c>
      <c r="H289" s="74" t="inlineStr">
        <is>
          <t>Sapi perah</t>
        </is>
      </c>
      <c r="I289" s="75" t="n">
        <v>0</v>
      </c>
      <c r="J289" s="75" t="n">
        <v>1</v>
      </c>
      <c r="K289" s="75" t="n">
        <v>0</v>
      </c>
      <c r="L289" s="75" t="n">
        <v>0</v>
      </c>
      <c r="M289" s="75" t="n">
        <v>0</v>
      </c>
      <c r="N289" s="75" t="n">
        <v>0</v>
      </c>
      <c r="O289" s="75" t="n">
        <v>0</v>
      </c>
      <c r="P289" s="75" t="n">
        <v>0</v>
      </c>
      <c r="Q289" s="75" t="n">
        <v>0</v>
      </c>
      <c r="R289" s="74" t="inlineStr">
        <is>
          <t>Sapi perah</t>
        </is>
      </c>
      <c r="S289" s="75" t="n">
        <v>0</v>
      </c>
      <c r="T289" s="75" t="n">
        <v>1</v>
      </c>
      <c r="U289" s="75" t="n">
        <v>0</v>
      </c>
      <c r="V289" s="75" t="n">
        <v>0</v>
      </c>
      <c r="W289" s="75" t="n">
        <v>0</v>
      </c>
      <c r="X289" s="75" t="n">
        <v>0</v>
      </c>
      <c r="Y289" s="75" t="n">
        <v>0</v>
      </c>
      <c r="Z289" s="75" t="n">
        <v>0</v>
      </c>
      <c r="AA289" s="75" t="n">
        <v>0</v>
      </c>
      <c r="AB289" s="74" t="inlineStr">
        <is>
          <t>Sapi perah</t>
        </is>
      </c>
      <c r="AC289" s="75" t="n">
        <v>0</v>
      </c>
      <c r="AD289" s="75" t="n">
        <v>1</v>
      </c>
      <c r="AE289" s="75" t="n">
        <v>0</v>
      </c>
      <c r="AF289" s="75" t="n">
        <v>0</v>
      </c>
      <c r="AG289" s="75" t="n">
        <v>0</v>
      </c>
      <c r="AH289" s="75" t="n">
        <v>0</v>
      </c>
      <c r="AI289" s="75" t="n">
        <v>0</v>
      </c>
      <c r="AJ289" s="75" t="n">
        <v>0</v>
      </c>
      <c r="AK289" s="75" t="n">
        <v>0</v>
      </c>
      <c r="AL289" s="74" t="n"/>
      <c r="AM289" s="74" t="n"/>
      <c r="AN289" s="75" t="n">
        <v>5</v>
      </c>
      <c r="AO289" s="74" t="n"/>
      <c r="AP289" s="74" t="n"/>
      <c r="AQ289" s="74" t="n"/>
      <c r="AR289" s="74" t="n"/>
      <c r="AS289" s="74" t="n"/>
      <c r="AT289" s="74" t="n"/>
      <c r="AU289" s="74" t="n"/>
      <c r="AV289" s="74" t="n"/>
      <c r="AW289" s="75" t="n">
        <v>12</v>
      </c>
      <c r="AX289" s="74" t="n"/>
      <c r="AY289" s="74" t="n"/>
      <c r="AZ289" s="74" t="n"/>
      <c r="BA289" s="74" t="n"/>
      <c r="BB289" s="74" t="n"/>
      <c r="BC289" s="74" t="n"/>
      <c r="BD289" s="74" t="n"/>
      <c r="BE289" s="74" t="n"/>
      <c r="BF289" s="74" t="n"/>
      <c r="BG289" s="74" t="n"/>
      <c r="BH289" s="75" t="n">
        <v>15</v>
      </c>
      <c r="BI289" s="75" t="n">
        <v>2</v>
      </c>
      <c r="BJ289" s="75" t="n">
        <v>10</v>
      </c>
      <c r="BK289" s="75" t="n">
        <v>0</v>
      </c>
      <c r="BL289" s="74" t="n"/>
      <c r="BM289" s="74" t="n"/>
      <c r="BN289" s="74" t="n"/>
      <c r="BO289" s="74" t="n"/>
      <c r="BP289" s="74" t="n"/>
      <c r="BQ289" s="74" t="n"/>
      <c r="BR289" s="74" t="n"/>
      <c r="BS289" s="74" t="n"/>
      <c r="BT289" s="74" t="n"/>
      <c r="BU289" s="74" t="n"/>
      <c r="BV289" s="74" t="n"/>
      <c r="BW289" s="74" t="n"/>
      <c r="BX289" s="74" t="n"/>
      <c r="BY289" s="74" t="n"/>
      <c r="BZ289" s="74" t="n"/>
      <c r="CA289" s="74" t="n"/>
      <c r="CB289" s="74" t="n"/>
      <c r="CC289" s="74" t="n"/>
      <c r="CD289" s="74" t="n"/>
      <c r="CE289" s="74" t="n"/>
      <c r="CF289" s="74" t="n"/>
      <c r="CG289" s="74" t="n"/>
      <c r="CH289" s="74" t="n"/>
      <c r="CI289" s="74" t="n"/>
      <c r="CJ289" s="74" t="n"/>
      <c r="CK289" s="75" t="n">
        <v>708217131</v>
      </c>
      <c r="CL289" s="74" t="inlineStr">
        <is>
          <t>3dad8848-19b3-4265-9da1-dcb242d63d4a</t>
        </is>
      </c>
      <c r="CM289" s="72" t="n">
        <v>46108.08678240741</v>
      </c>
      <c r="CN289" s="74" t="n"/>
      <c r="CO289" s="74" t="n"/>
      <c r="CP289" s="74" t="inlineStr">
        <is>
          <t>submitted_via_web</t>
        </is>
      </c>
      <c r="CQ289" s="74" t="n"/>
      <c r="CR289" s="74" t="inlineStr">
        <is>
          <t>voP5hd3TJJNzzneN7cP2D6</t>
        </is>
      </c>
      <c r="CS289" s="74" t="n"/>
      <c r="CT289" s="74" t="inlineStr">
        <is>
          <t>uuid:3dad8848-19b3-4265-9da1-dcb242d63d4a</t>
        </is>
      </c>
      <c r="CU289" s="75" t="n">
        <v>288</v>
      </c>
    </row>
    <row r="290">
      <c r="A290" s="72" t="n">
        <v>46108.37778973379</v>
      </c>
      <c r="B290" s="72" t="n">
        <v>46108.37888883102</v>
      </c>
      <c r="C290" s="74" t="inlineStr">
        <is>
          <t>Tajib</t>
        </is>
      </c>
      <c r="D290" s="74" t="inlineStr">
        <is>
          <t>Jawa Timur</t>
        </is>
      </c>
      <c r="E290" s="74" t="inlineStr">
        <is>
          <t>Malang</t>
        </is>
      </c>
      <c r="F290" s="74" t="inlineStr">
        <is>
          <t>Jabung</t>
        </is>
      </c>
      <c r="G290" s="74" t="inlineStr">
        <is>
          <t>KJP0046</t>
        </is>
      </c>
      <c r="H290" s="74" t="inlineStr">
        <is>
          <t>Sapi perah</t>
        </is>
      </c>
      <c r="I290" s="75" t="n">
        <v>0</v>
      </c>
      <c r="J290" s="75" t="n">
        <v>1</v>
      </c>
      <c r="K290" s="75" t="n">
        <v>0</v>
      </c>
      <c r="L290" s="75" t="n">
        <v>0</v>
      </c>
      <c r="M290" s="75" t="n">
        <v>0</v>
      </c>
      <c r="N290" s="75" t="n">
        <v>0</v>
      </c>
      <c r="O290" s="75" t="n">
        <v>0</v>
      </c>
      <c r="P290" s="75" t="n">
        <v>0</v>
      </c>
      <c r="Q290" s="75" t="n">
        <v>0</v>
      </c>
      <c r="R290" s="74" t="inlineStr">
        <is>
          <t>Sapi perah</t>
        </is>
      </c>
      <c r="S290" s="75" t="n">
        <v>0</v>
      </c>
      <c r="T290" s="75" t="n">
        <v>1</v>
      </c>
      <c r="U290" s="75" t="n">
        <v>0</v>
      </c>
      <c r="V290" s="75" t="n">
        <v>0</v>
      </c>
      <c r="W290" s="75" t="n">
        <v>0</v>
      </c>
      <c r="X290" s="75" t="n">
        <v>0</v>
      </c>
      <c r="Y290" s="75" t="n">
        <v>0</v>
      </c>
      <c r="Z290" s="75" t="n">
        <v>0</v>
      </c>
      <c r="AA290" s="75" t="n">
        <v>0</v>
      </c>
      <c r="AB290" s="74" t="inlineStr">
        <is>
          <t>Sapi perah</t>
        </is>
      </c>
      <c r="AC290" s="75" t="n">
        <v>0</v>
      </c>
      <c r="AD290" s="75" t="n">
        <v>1</v>
      </c>
      <c r="AE290" s="75" t="n">
        <v>0</v>
      </c>
      <c r="AF290" s="75" t="n">
        <v>0</v>
      </c>
      <c r="AG290" s="75" t="n">
        <v>0</v>
      </c>
      <c r="AH290" s="75" t="n">
        <v>0</v>
      </c>
      <c r="AI290" s="75" t="n">
        <v>0</v>
      </c>
      <c r="AJ290" s="75" t="n">
        <v>0</v>
      </c>
      <c r="AK290" s="75" t="n">
        <v>0</v>
      </c>
      <c r="AL290" s="74" t="n"/>
      <c r="AM290" s="74" t="n"/>
      <c r="AN290" s="75" t="n">
        <v>12</v>
      </c>
      <c r="AO290" s="74" t="n"/>
      <c r="AP290" s="74" t="n"/>
      <c r="AQ290" s="74" t="n"/>
      <c r="AR290" s="74" t="n"/>
      <c r="AS290" s="74" t="n"/>
      <c r="AT290" s="74" t="n"/>
      <c r="AU290" s="74" t="n"/>
      <c r="AV290" s="74" t="n"/>
      <c r="AW290" s="75" t="n">
        <v>6</v>
      </c>
      <c r="AX290" s="74" t="n"/>
      <c r="AY290" s="74" t="n"/>
      <c r="AZ290" s="74" t="n"/>
      <c r="BA290" s="74" t="n"/>
      <c r="BB290" s="74" t="n"/>
      <c r="BC290" s="74" t="n"/>
      <c r="BD290" s="74" t="n"/>
      <c r="BE290" s="74" t="n"/>
      <c r="BF290" s="74" t="n"/>
      <c r="BG290" s="74" t="n"/>
      <c r="BH290" s="75" t="n">
        <v>2</v>
      </c>
      <c r="BI290" s="75" t="n">
        <v>3</v>
      </c>
      <c r="BJ290" s="75" t="n">
        <v>8</v>
      </c>
      <c r="BK290" s="75" t="n">
        <v>0</v>
      </c>
      <c r="BL290" s="74" t="n"/>
      <c r="BM290" s="74" t="n"/>
      <c r="BN290" s="74" t="n"/>
      <c r="BO290" s="74" t="n"/>
      <c r="BP290" s="74" t="n"/>
      <c r="BQ290" s="74" t="n"/>
      <c r="BR290" s="74" t="n"/>
      <c r="BS290" s="74" t="n"/>
      <c r="BT290" s="74" t="n"/>
      <c r="BU290" s="74" t="n"/>
      <c r="BV290" s="74" t="n"/>
      <c r="BW290" s="74" t="n"/>
      <c r="BX290" s="74" t="n"/>
      <c r="BY290" s="74" t="n"/>
      <c r="BZ290" s="74" t="n"/>
      <c r="CA290" s="74" t="n"/>
      <c r="CB290" s="74" t="n"/>
      <c r="CC290" s="74" t="n"/>
      <c r="CD290" s="74" t="n"/>
      <c r="CE290" s="74" t="n"/>
      <c r="CF290" s="74" t="n"/>
      <c r="CG290" s="74" t="n"/>
      <c r="CH290" s="74" t="n"/>
      <c r="CI290" s="74" t="n"/>
      <c r="CJ290" s="74" t="n"/>
      <c r="CK290" s="75" t="n">
        <v>708217416</v>
      </c>
      <c r="CL290" s="74" t="inlineStr">
        <is>
          <t>604a70df-fa38-416e-bd5a-b7b70cc9fd5b</t>
        </is>
      </c>
      <c r="CM290" s="72" t="n">
        <v>46108.08721064815</v>
      </c>
      <c r="CN290" s="74" t="n"/>
      <c r="CO290" s="74" t="n"/>
      <c r="CP290" s="74" t="inlineStr">
        <is>
          <t>submitted_via_web</t>
        </is>
      </c>
      <c r="CQ290" s="74" t="n"/>
      <c r="CR290" s="74" t="inlineStr">
        <is>
          <t>voP5hd3TJJNzzneN7cP2D6</t>
        </is>
      </c>
      <c r="CS290" s="74" t="n"/>
      <c r="CT290" s="74" t="inlineStr">
        <is>
          <t>uuid:604a70df-fa38-416e-bd5a-b7b70cc9fd5b</t>
        </is>
      </c>
      <c r="CU290" s="75" t="n">
        <v>289</v>
      </c>
    </row>
    <row r="291">
      <c r="A291" s="72" t="n">
        <v>46108.3783237963</v>
      </c>
      <c r="B291" s="72" t="n">
        <v>46108.379081875</v>
      </c>
      <c r="C291" s="74" t="inlineStr">
        <is>
          <t>Lasim</t>
        </is>
      </c>
      <c r="D291" s="74" t="inlineStr">
        <is>
          <t>Jawa Timur</t>
        </is>
      </c>
      <c r="E291" s="74" t="inlineStr">
        <is>
          <t>Malang</t>
        </is>
      </c>
      <c r="F291" s="74" t="inlineStr">
        <is>
          <t>Pakis</t>
        </is>
      </c>
      <c r="G291" s="74" t="inlineStr">
        <is>
          <t>KJP0087</t>
        </is>
      </c>
      <c r="H291" s="74" t="inlineStr">
        <is>
          <t>Sapi perah</t>
        </is>
      </c>
      <c r="I291" s="75" t="n">
        <v>0</v>
      </c>
      <c r="J291" s="75" t="n">
        <v>1</v>
      </c>
      <c r="K291" s="75" t="n">
        <v>0</v>
      </c>
      <c r="L291" s="75" t="n">
        <v>0</v>
      </c>
      <c r="M291" s="75" t="n">
        <v>0</v>
      </c>
      <c r="N291" s="75" t="n">
        <v>0</v>
      </c>
      <c r="O291" s="75" t="n">
        <v>0</v>
      </c>
      <c r="P291" s="75" t="n">
        <v>0</v>
      </c>
      <c r="Q291" s="75" t="n">
        <v>0</v>
      </c>
      <c r="R291" s="74" t="inlineStr">
        <is>
          <t>Sapi perah</t>
        </is>
      </c>
      <c r="S291" s="75" t="n">
        <v>0</v>
      </c>
      <c r="T291" s="75" t="n">
        <v>1</v>
      </c>
      <c r="U291" s="75" t="n">
        <v>0</v>
      </c>
      <c r="V291" s="75" t="n">
        <v>0</v>
      </c>
      <c r="W291" s="75" t="n">
        <v>0</v>
      </c>
      <c r="X291" s="75" t="n">
        <v>0</v>
      </c>
      <c r="Y291" s="75" t="n">
        <v>0</v>
      </c>
      <c r="Z291" s="75" t="n">
        <v>0</v>
      </c>
      <c r="AA291" s="75" t="n">
        <v>0</v>
      </c>
      <c r="AB291" s="74" t="inlineStr">
        <is>
          <t>Sapi perah</t>
        </is>
      </c>
      <c r="AC291" s="75" t="n">
        <v>0</v>
      </c>
      <c r="AD291" s="75" t="n">
        <v>1</v>
      </c>
      <c r="AE291" s="75" t="n">
        <v>0</v>
      </c>
      <c r="AF291" s="75" t="n">
        <v>0</v>
      </c>
      <c r="AG291" s="75" t="n">
        <v>0</v>
      </c>
      <c r="AH291" s="75" t="n">
        <v>0</v>
      </c>
      <c r="AI291" s="75" t="n">
        <v>0</v>
      </c>
      <c r="AJ291" s="75" t="n">
        <v>0</v>
      </c>
      <c r="AK291" s="75" t="n">
        <v>0</v>
      </c>
      <c r="AL291" s="74" t="n"/>
      <c r="AM291" s="74" t="n"/>
      <c r="AN291" s="75" t="n">
        <v>0</v>
      </c>
      <c r="AO291" s="74" t="n"/>
      <c r="AP291" s="74" t="n"/>
      <c r="AQ291" s="74" t="n"/>
      <c r="AR291" s="74" t="n"/>
      <c r="AS291" s="74" t="n"/>
      <c r="AT291" s="74" t="n"/>
      <c r="AU291" s="74" t="n"/>
      <c r="AV291" s="74" t="n"/>
      <c r="AW291" s="75" t="n">
        <v>5</v>
      </c>
      <c r="AX291" s="74" t="n"/>
      <c r="AY291" s="74" t="n"/>
      <c r="AZ291" s="74" t="n"/>
      <c r="BA291" s="74" t="n"/>
      <c r="BB291" s="74" t="n"/>
      <c r="BC291" s="74" t="n"/>
      <c r="BD291" s="74" t="n"/>
      <c r="BE291" s="74" t="n"/>
      <c r="BF291" s="74" t="n"/>
      <c r="BG291" s="74" t="n"/>
      <c r="BH291" s="75" t="n">
        <v>5</v>
      </c>
      <c r="BI291" s="75" t="n">
        <v>0</v>
      </c>
      <c r="BJ291" s="75" t="n">
        <v>0</v>
      </c>
      <c r="BK291" s="75" t="n">
        <v>0</v>
      </c>
      <c r="BL291" s="74" t="n"/>
      <c r="BM291" s="74" t="n"/>
      <c r="BN291" s="74" t="n"/>
      <c r="BO291" s="74" t="n"/>
      <c r="BP291" s="74" t="n"/>
      <c r="BQ291" s="74" t="n"/>
      <c r="BR291" s="74" t="n"/>
      <c r="BS291" s="74" t="n"/>
      <c r="BT291" s="74" t="n"/>
      <c r="BU291" s="74" t="n"/>
      <c r="BV291" s="74" t="n"/>
      <c r="BW291" s="74" t="n"/>
      <c r="BX291" s="74" t="n"/>
      <c r="BY291" s="74" t="n"/>
      <c r="BZ291" s="74" t="n"/>
      <c r="CA291" s="74" t="n"/>
      <c r="CB291" s="74" t="n"/>
      <c r="CC291" s="74" t="n"/>
      <c r="CD291" s="74" t="n"/>
      <c r="CE291" s="74" t="n"/>
      <c r="CF291" s="74" t="n"/>
      <c r="CG291" s="74" t="n"/>
      <c r="CH291" s="74" t="n"/>
      <c r="CI291" s="74" t="n"/>
      <c r="CJ291" s="74" t="n"/>
      <c r="CK291" s="75" t="n">
        <v>708217595</v>
      </c>
      <c r="CL291" s="74" t="inlineStr">
        <is>
          <t>daa187b6-b7c8-42f7-8a44-5e6d30ecaf13</t>
        </is>
      </c>
      <c r="CM291" s="72" t="n">
        <v>46108.08744212963</v>
      </c>
      <c r="CN291" s="74" t="n"/>
      <c r="CO291" s="74" t="n"/>
      <c r="CP291" s="74" t="inlineStr">
        <is>
          <t>submitted_via_web</t>
        </is>
      </c>
      <c r="CQ291" s="74" t="n"/>
      <c r="CR291" s="74" t="inlineStr">
        <is>
          <t>voP5hd3TJJNzzneN7cP2D6</t>
        </is>
      </c>
      <c r="CS291" s="74" t="n"/>
      <c r="CT291" s="74" t="inlineStr">
        <is>
          <t>uuid:daa187b6-b7c8-42f7-8a44-5e6d30ecaf13</t>
        </is>
      </c>
      <c r="CU291" s="75" t="n">
        <v>290</v>
      </c>
    </row>
    <row r="292">
      <c r="A292" s="72" t="n">
        <v>46108.37888924769</v>
      </c>
      <c r="B292" s="72" t="n">
        <v>46108.37972791667</v>
      </c>
      <c r="C292" s="74" t="inlineStr">
        <is>
          <t>Siyati</t>
        </is>
      </c>
      <c r="D292" s="74" t="inlineStr">
        <is>
          <t>Jawa Timur</t>
        </is>
      </c>
      <c r="E292" s="74" t="inlineStr">
        <is>
          <t>Malang</t>
        </is>
      </c>
      <c r="F292" s="74" t="inlineStr">
        <is>
          <t>Jabung</t>
        </is>
      </c>
      <c r="G292" s="74" t="inlineStr">
        <is>
          <t>KJP0123</t>
        </is>
      </c>
      <c r="H292" s="74" t="inlineStr">
        <is>
          <t>Sapi perah</t>
        </is>
      </c>
      <c r="I292" s="75" t="n">
        <v>0</v>
      </c>
      <c r="J292" s="75" t="n">
        <v>1</v>
      </c>
      <c r="K292" s="75" t="n">
        <v>0</v>
      </c>
      <c r="L292" s="75" t="n">
        <v>0</v>
      </c>
      <c r="M292" s="75" t="n">
        <v>0</v>
      </c>
      <c r="N292" s="75" t="n">
        <v>0</v>
      </c>
      <c r="O292" s="75" t="n">
        <v>0</v>
      </c>
      <c r="P292" s="75" t="n">
        <v>0</v>
      </c>
      <c r="Q292" s="75" t="n">
        <v>0</v>
      </c>
      <c r="R292" s="74" t="inlineStr">
        <is>
          <t>Sapi perah</t>
        </is>
      </c>
      <c r="S292" s="75" t="n">
        <v>0</v>
      </c>
      <c r="T292" s="75" t="n">
        <v>1</v>
      </c>
      <c r="U292" s="75" t="n">
        <v>0</v>
      </c>
      <c r="V292" s="75" t="n">
        <v>0</v>
      </c>
      <c r="W292" s="75" t="n">
        <v>0</v>
      </c>
      <c r="X292" s="75" t="n">
        <v>0</v>
      </c>
      <c r="Y292" s="75" t="n">
        <v>0</v>
      </c>
      <c r="Z292" s="75" t="n">
        <v>0</v>
      </c>
      <c r="AA292" s="75" t="n">
        <v>0</v>
      </c>
      <c r="AB292" s="74" t="inlineStr">
        <is>
          <t>Sapi perah</t>
        </is>
      </c>
      <c r="AC292" s="75" t="n">
        <v>0</v>
      </c>
      <c r="AD292" s="75" t="n">
        <v>1</v>
      </c>
      <c r="AE292" s="75" t="n">
        <v>0</v>
      </c>
      <c r="AF292" s="75" t="n">
        <v>0</v>
      </c>
      <c r="AG292" s="75" t="n">
        <v>0</v>
      </c>
      <c r="AH292" s="75" t="n">
        <v>0</v>
      </c>
      <c r="AI292" s="75" t="n">
        <v>0</v>
      </c>
      <c r="AJ292" s="75" t="n">
        <v>0</v>
      </c>
      <c r="AK292" s="75" t="n">
        <v>0</v>
      </c>
      <c r="AL292" s="74" t="n"/>
      <c r="AM292" s="74" t="n"/>
      <c r="AN292" s="75" t="n">
        <v>5</v>
      </c>
      <c r="AO292" s="74" t="n"/>
      <c r="AP292" s="74" t="n"/>
      <c r="AQ292" s="74" t="n"/>
      <c r="AR292" s="74" t="n"/>
      <c r="AS292" s="74" t="n"/>
      <c r="AT292" s="74" t="n"/>
      <c r="AU292" s="74" t="n"/>
      <c r="AV292" s="74" t="n"/>
      <c r="AW292" s="75" t="n">
        <v>10</v>
      </c>
      <c r="AX292" s="74" t="n"/>
      <c r="AY292" s="74" t="n"/>
      <c r="AZ292" s="74" t="n"/>
      <c r="BA292" s="74" t="n"/>
      <c r="BB292" s="74" t="n"/>
      <c r="BC292" s="74" t="n"/>
      <c r="BD292" s="74" t="n"/>
      <c r="BE292" s="74" t="n"/>
      <c r="BF292" s="74" t="n"/>
      <c r="BG292" s="74" t="n"/>
      <c r="BH292" s="75" t="n">
        <v>6</v>
      </c>
      <c r="BI292" s="75" t="n">
        <v>0</v>
      </c>
      <c r="BJ292" s="75" t="n">
        <v>5</v>
      </c>
      <c r="BK292" s="75" t="n">
        <v>0</v>
      </c>
      <c r="BL292" s="74" t="n"/>
      <c r="BM292" s="74" t="n"/>
      <c r="BN292" s="74" t="n"/>
      <c r="BO292" s="74" t="n"/>
      <c r="BP292" s="74" t="n"/>
      <c r="BQ292" s="74" t="n"/>
      <c r="BR292" s="74" t="n"/>
      <c r="BS292" s="74" t="n"/>
      <c r="BT292" s="74" t="n"/>
      <c r="BU292" s="74" t="n"/>
      <c r="BV292" s="74" t="n"/>
      <c r="BW292" s="74" t="n"/>
      <c r="BX292" s="74" t="n"/>
      <c r="BY292" s="74" t="n"/>
      <c r="BZ292" s="74" t="n"/>
      <c r="CA292" s="74" t="n"/>
      <c r="CB292" s="74" t="n"/>
      <c r="CC292" s="74" t="n"/>
      <c r="CD292" s="74" t="n"/>
      <c r="CE292" s="74" t="n"/>
      <c r="CF292" s="74" t="n"/>
      <c r="CG292" s="74" t="n"/>
      <c r="CH292" s="74" t="n"/>
      <c r="CI292" s="74" t="n"/>
      <c r="CJ292" s="74" t="n"/>
      <c r="CK292" s="75" t="n">
        <v>708218222</v>
      </c>
      <c r="CL292" s="74" t="inlineStr">
        <is>
          <t>d47d869d-2497-41ee-992e-061bba16339b</t>
        </is>
      </c>
      <c r="CM292" s="72" t="n">
        <v>46108.08805555556</v>
      </c>
      <c r="CN292" s="74" t="n"/>
      <c r="CO292" s="74" t="n"/>
      <c r="CP292" s="74" t="inlineStr">
        <is>
          <t>submitted_via_web</t>
        </is>
      </c>
      <c r="CQ292" s="74" t="n"/>
      <c r="CR292" s="74" t="inlineStr">
        <is>
          <t>voP5hd3TJJNzzneN7cP2D6</t>
        </is>
      </c>
      <c r="CS292" s="74" t="n"/>
      <c r="CT292" s="74" t="inlineStr">
        <is>
          <t>uuid:d47d869d-2497-41ee-992e-061bba16339b</t>
        </is>
      </c>
      <c r="CU292" s="75" t="n">
        <v>291</v>
      </c>
    </row>
    <row r="293">
      <c r="A293" s="72" t="n">
        <v>46108.37908248843</v>
      </c>
      <c r="B293" s="72" t="n">
        <v>46108.37990748842</v>
      </c>
      <c r="C293" s="74" t="inlineStr">
        <is>
          <t>Supiani</t>
        </is>
      </c>
      <c r="D293" s="74" t="inlineStr">
        <is>
          <t>Jawa Timur</t>
        </is>
      </c>
      <c r="E293" s="74" t="inlineStr">
        <is>
          <t>Malang</t>
        </is>
      </c>
      <c r="F293" s="74" t="inlineStr">
        <is>
          <t>Pakis</t>
        </is>
      </c>
      <c r="G293" s="74" t="inlineStr">
        <is>
          <t>KJP0084</t>
        </is>
      </c>
      <c r="H293" s="74" t="inlineStr">
        <is>
          <t>Sapi perah</t>
        </is>
      </c>
      <c r="I293" s="75" t="n">
        <v>0</v>
      </c>
      <c r="J293" s="75" t="n">
        <v>1</v>
      </c>
      <c r="K293" s="75" t="n">
        <v>0</v>
      </c>
      <c r="L293" s="75" t="n">
        <v>0</v>
      </c>
      <c r="M293" s="75" t="n">
        <v>0</v>
      </c>
      <c r="N293" s="75" t="n">
        <v>0</v>
      </c>
      <c r="O293" s="75" t="n">
        <v>0</v>
      </c>
      <c r="P293" s="75" t="n">
        <v>0</v>
      </c>
      <c r="Q293" s="75" t="n">
        <v>0</v>
      </c>
      <c r="R293" s="74" t="inlineStr">
        <is>
          <t>Sapi perah</t>
        </is>
      </c>
      <c r="S293" s="75" t="n">
        <v>0</v>
      </c>
      <c r="T293" s="75" t="n">
        <v>1</v>
      </c>
      <c r="U293" s="75" t="n">
        <v>0</v>
      </c>
      <c r="V293" s="75" t="n">
        <v>0</v>
      </c>
      <c r="W293" s="75" t="n">
        <v>0</v>
      </c>
      <c r="X293" s="75" t="n">
        <v>0</v>
      </c>
      <c r="Y293" s="75" t="n">
        <v>0</v>
      </c>
      <c r="Z293" s="75" t="n">
        <v>0</v>
      </c>
      <c r="AA293" s="75" t="n">
        <v>0</v>
      </c>
      <c r="AB293" s="74" t="inlineStr">
        <is>
          <t>Sapi perah</t>
        </is>
      </c>
      <c r="AC293" s="75" t="n">
        <v>0</v>
      </c>
      <c r="AD293" s="75" t="n">
        <v>1</v>
      </c>
      <c r="AE293" s="75" t="n">
        <v>0</v>
      </c>
      <c r="AF293" s="75" t="n">
        <v>0</v>
      </c>
      <c r="AG293" s="75" t="n">
        <v>0</v>
      </c>
      <c r="AH293" s="75" t="n">
        <v>0</v>
      </c>
      <c r="AI293" s="75" t="n">
        <v>0</v>
      </c>
      <c r="AJ293" s="75" t="n">
        <v>0</v>
      </c>
      <c r="AK293" s="75" t="n">
        <v>0</v>
      </c>
      <c r="AL293" s="74" t="n"/>
      <c r="AM293" s="74" t="n"/>
      <c r="AN293" s="75" t="n">
        <v>0</v>
      </c>
      <c r="AO293" s="74" t="n"/>
      <c r="AP293" s="74" t="n"/>
      <c r="AQ293" s="74" t="n"/>
      <c r="AR293" s="74" t="n"/>
      <c r="AS293" s="74" t="n"/>
      <c r="AT293" s="74" t="n"/>
      <c r="AU293" s="74" t="n"/>
      <c r="AV293" s="74" t="n"/>
      <c r="AW293" s="75" t="n">
        <v>5</v>
      </c>
      <c r="AX293" s="74" t="n"/>
      <c r="AY293" s="74" t="n"/>
      <c r="AZ293" s="74" t="n"/>
      <c r="BA293" s="74" t="n"/>
      <c r="BB293" s="74" t="n"/>
      <c r="BC293" s="74" t="n"/>
      <c r="BD293" s="74" t="n"/>
      <c r="BE293" s="74" t="n"/>
      <c r="BF293" s="74" t="n"/>
      <c r="BG293" s="74" t="n"/>
      <c r="BH293" s="75" t="n">
        <v>5</v>
      </c>
      <c r="BI293" s="75" t="n">
        <v>0</v>
      </c>
      <c r="BJ293" s="75" t="n">
        <v>0</v>
      </c>
      <c r="BK293" s="75" t="n">
        <v>0</v>
      </c>
      <c r="BL293" s="74" t="n"/>
      <c r="BM293" s="74" t="n"/>
      <c r="BN293" s="74" t="n"/>
      <c r="BO293" s="74" t="n"/>
      <c r="BP293" s="74" t="n"/>
      <c r="BQ293" s="74" t="n"/>
      <c r="BR293" s="74" t="n"/>
      <c r="BS293" s="74" t="n"/>
      <c r="BT293" s="74" t="n"/>
      <c r="BU293" s="74" t="n"/>
      <c r="BV293" s="74" t="n"/>
      <c r="BW293" s="74" t="n"/>
      <c r="BX293" s="74" t="n"/>
      <c r="BY293" s="74" t="n"/>
      <c r="BZ293" s="74" t="n"/>
      <c r="CA293" s="74" t="n"/>
      <c r="CB293" s="74" t="n"/>
      <c r="CC293" s="74" t="n"/>
      <c r="CD293" s="74" t="n"/>
      <c r="CE293" s="74" t="n"/>
      <c r="CF293" s="74" t="n"/>
      <c r="CG293" s="74" t="n"/>
      <c r="CH293" s="74" t="n"/>
      <c r="CI293" s="74" t="n"/>
      <c r="CJ293" s="74" t="n"/>
      <c r="CK293" s="75" t="n">
        <v>708218465</v>
      </c>
      <c r="CL293" s="74" t="inlineStr">
        <is>
          <t>9da79827-a419-4173-b07a-3fffbda7441d</t>
        </is>
      </c>
      <c r="CM293" s="72" t="n">
        <v>46108.08836805556</v>
      </c>
      <c r="CN293" s="74" t="n"/>
      <c r="CO293" s="74" t="n"/>
      <c r="CP293" s="74" t="inlineStr">
        <is>
          <t>submitted_via_web</t>
        </is>
      </c>
      <c r="CQ293" s="74" t="n"/>
      <c r="CR293" s="74" t="inlineStr">
        <is>
          <t>voP5hd3TJJNzzneN7cP2D6</t>
        </is>
      </c>
      <c r="CS293" s="74" t="n"/>
      <c r="CT293" s="74" t="inlineStr">
        <is>
          <t>uuid:9da79827-a419-4173-b07a-3fffbda7441d</t>
        </is>
      </c>
      <c r="CU293" s="75" t="n">
        <v>292</v>
      </c>
    </row>
    <row r="294">
      <c r="A294" s="72" t="n">
        <v>46108.37990810185</v>
      </c>
      <c r="B294" s="72" t="n">
        <v>46108.38075445602</v>
      </c>
      <c r="C294" s="74" t="inlineStr">
        <is>
          <t>Sunaiyah</t>
        </is>
      </c>
      <c r="D294" s="74" t="inlineStr">
        <is>
          <t>Jawa Timur</t>
        </is>
      </c>
      <c r="E294" s="74" t="inlineStr">
        <is>
          <t>Malang</t>
        </is>
      </c>
      <c r="F294" s="74" t="inlineStr">
        <is>
          <t>Jabung</t>
        </is>
      </c>
      <c r="G294" s="74" t="inlineStr">
        <is>
          <t>KJP0030</t>
        </is>
      </c>
      <c r="H294" s="74" t="inlineStr">
        <is>
          <t>Sapi perah</t>
        </is>
      </c>
      <c r="I294" s="75" t="n">
        <v>0</v>
      </c>
      <c r="J294" s="75" t="n">
        <v>1</v>
      </c>
      <c r="K294" s="75" t="n">
        <v>0</v>
      </c>
      <c r="L294" s="75" t="n">
        <v>0</v>
      </c>
      <c r="M294" s="75" t="n">
        <v>0</v>
      </c>
      <c r="N294" s="75" t="n">
        <v>0</v>
      </c>
      <c r="O294" s="75" t="n">
        <v>0</v>
      </c>
      <c r="P294" s="75" t="n">
        <v>0</v>
      </c>
      <c r="Q294" s="75" t="n">
        <v>0</v>
      </c>
      <c r="R294" s="74" t="inlineStr">
        <is>
          <t>Sapi perah</t>
        </is>
      </c>
      <c r="S294" s="75" t="n">
        <v>0</v>
      </c>
      <c r="T294" s="75" t="n">
        <v>1</v>
      </c>
      <c r="U294" s="75" t="n">
        <v>0</v>
      </c>
      <c r="V294" s="75" t="n">
        <v>0</v>
      </c>
      <c r="W294" s="75" t="n">
        <v>0</v>
      </c>
      <c r="X294" s="75" t="n">
        <v>0</v>
      </c>
      <c r="Y294" s="75" t="n">
        <v>0</v>
      </c>
      <c r="Z294" s="75" t="n">
        <v>0</v>
      </c>
      <c r="AA294" s="75" t="n">
        <v>0</v>
      </c>
      <c r="AB294" s="74" t="inlineStr">
        <is>
          <t>Sapi perah</t>
        </is>
      </c>
      <c r="AC294" s="75" t="n">
        <v>0</v>
      </c>
      <c r="AD294" s="75" t="n">
        <v>1</v>
      </c>
      <c r="AE294" s="75" t="n">
        <v>0</v>
      </c>
      <c r="AF294" s="75" t="n">
        <v>0</v>
      </c>
      <c r="AG294" s="75" t="n">
        <v>0</v>
      </c>
      <c r="AH294" s="75" t="n">
        <v>0</v>
      </c>
      <c r="AI294" s="75" t="n">
        <v>0</v>
      </c>
      <c r="AJ294" s="75" t="n">
        <v>0</v>
      </c>
      <c r="AK294" s="75" t="n">
        <v>0</v>
      </c>
      <c r="AL294" s="74" t="n"/>
      <c r="AM294" s="74" t="n"/>
      <c r="AN294" s="75" t="n">
        <v>4</v>
      </c>
      <c r="AO294" s="74" t="n"/>
      <c r="AP294" s="74" t="n"/>
      <c r="AQ294" s="74" t="n"/>
      <c r="AR294" s="74" t="n"/>
      <c r="AS294" s="74" t="n"/>
      <c r="AT294" s="74" t="n"/>
      <c r="AU294" s="74" t="n"/>
      <c r="AV294" s="74" t="n"/>
      <c r="AW294" s="75" t="n">
        <v>4</v>
      </c>
      <c r="AX294" s="74" t="n"/>
      <c r="AY294" s="74" t="n"/>
      <c r="AZ294" s="74" t="n"/>
      <c r="BA294" s="74" t="n"/>
      <c r="BB294" s="74" t="n"/>
      <c r="BC294" s="74" t="n"/>
      <c r="BD294" s="74" t="n"/>
      <c r="BE294" s="74" t="n"/>
      <c r="BF294" s="74" t="n"/>
      <c r="BG294" s="74" t="n"/>
      <c r="BH294" s="75" t="n">
        <v>4</v>
      </c>
      <c r="BI294" s="75" t="n">
        <v>0</v>
      </c>
      <c r="BJ294" s="75" t="n">
        <v>4</v>
      </c>
      <c r="BK294" s="75" t="n">
        <v>0</v>
      </c>
      <c r="BL294" s="74" t="n"/>
      <c r="BM294" s="74" t="n"/>
      <c r="BN294" s="74" t="n"/>
      <c r="BO294" s="74" t="n"/>
      <c r="BP294" s="74" t="n"/>
      <c r="BQ294" s="74" t="n"/>
      <c r="BR294" s="74" t="n"/>
      <c r="BS294" s="74" t="n"/>
      <c r="BT294" s="74" t="n"/>
      <c r="BU294" s="74" t="n"/>
      <c r="BV294" s="74" t="n"/>
      <c r="BW294" s="74" t="n"/>
      <c r="BX294" s="74" t="n"/>
      <c r="BY294" s="74" t="n"/>
      <c r="BZ294" s="74" t="n"/>
      <c r="CA294" s="74" t="n"/>
      <c r="CB294" s="74" t="n"/>
      <c r="CC294" s="74" t="n"/>
      <c r="CD294" s="74" t="n"/>
      <c r="CE294" s="74" t="n"/>
      <c r="CF294" s="74" t="n"/>
      <c r="CG294" s="74" t="n"/>
      <c r="CH294" s="74" t="n"/>
      <c r="CI294" s="74" t="n"/>
      <c r="CJ294" s="74" t="n"/>
      <c r="CK294" s="75" t="n">
        <v>708218944</v>
      </c>
      <c r="CL294" s="74" t="inlineStr">
        <is>
          <t>79b88c59-89b5-4914-9677-ee1819cb9470</t>
        </is>
      </c>
      <c r="CM294" s="72" t="n">
        <v>46108.08908564815</v>
      </c>
      <c r="CN294" s="74" t="n"/>
      <c r="CO294" s="74" t="n"/>
      <c r="CP294" s="74" t="inlineStr">
        <is>
          <t>submitted_via_web</t>
        </is>
      </c>
      <c r="CQ294" s="74" t="n"/>
      <c r="CR294" s="74" t="inlineStr">
        <is>
          <t>voP5hd3TJJNzzneN7cP2D6</t>
        </is>
      </c>
      <c r="CS294" s="74" t="n"/>
      <c r="CT294" s="74" t="inlineStr">
        <is>
          <t>uuid:79b88c59-89b5-4914-9677-ee1819cb9470</t>
        </is>
      </c>
      <c r="CU294" s="75" t="n">
        <v>293</v>
      </c>
    </row>
    <row r="295">
      <c r="A295" s="72" t="n">
        <v>46108.37972833333</v>
      </c>
      <c r="B295" s="72" t="n">
        <v>46108.38120247685</v>
      </c>
      <c r="C295" s="74" t="inlineStr">
        <is>
          <t>Munir</t>
        </is>
      </c>
      <c r="D295" s="74" t="inlineStr">
        <is>
          <t>Jawa Timur</t>
        </is>
      </c>
      <c r="E295" s="74" t="inlineStr">
        <is>
          <t>Malang</t>
        </is>
      </c>
      <c r="F295" s="74" t="inlineStr">
        <is>
          <t>Jabung</t>
        </is>
      </c>
      <c r="G295" s="74" t="inlineStr">
        <is>
          <t>KJP0030</t>
        </is>
      </c>
      <c r="H295" s="74" t="inlineStr">
        <is>
          <t>Sapi perah</t>
        </is>
      </c>
      <c r="I295" s="75" t="n">
        <v>0</v>
      </c>
      <c r="J295" s="75" t="n">
        <v>1</v>
      </c>
      <c r="K295" s="75" t="n">
        <v>0</v>
      </c>
      <c r="L295" s="75" t="n">
        <v>0</v>
      </c>
      <c r="M295" s="75" t="n">
        <v>0</v>
      </c>
      <c r="N295" s="75" t="n">
        <v>0</v>
      </c>
      <c r="O295" s="75" t="n">
        <v>0</v>
      </c>
      <c r="P295" s="75" t="n">
        <v>0</v>
      </c>
      <c r="Q295" s="75" t="n">
        <v>0</v>
      </c>
      <c r="R295" s="74" t="inlineStr">
        <is>
          <t>Sapi perah</t>
        </is>
      </c>
      <c r="S295" s="75" t="n">
        <v>0</v>
      </c>
      <c r="T295" s="75" t="n">
        <v>1</v>
      </c>
      <c r="U295" s="75" t="n">
        <v>0</v>
      </c>
      <c r="V295" s="75" t="n">
        <v>0</v>
      </c>
      <c r="W295" s="75" t="n">
        <v>0</v>
      </c>
      <c r="X295" s="75" t="n">
        <v>0</v>
      </c>
      <c r="Y295" s="75" t="n">
        <v>0</v>
      </c>
      <c r="Z295" s="75" t="n">
        <v>0</v>
      </c>
      <c r="AA295" s="75" t="n">
        <v>0</v>
      </c>
      <c r="AB295" s="74" t="inlineStr">
        <is>
          <t>Sapi perah</t>
        </is>
      </c>
      <c r="AC295" s="75" t="n">
        <v>0</v>
      </c>
      <c r="AD295" s="75" t="n">
        <v>1</v>
      </c>
      <c r="AE295" s="75" t="n">
        <v>0</v>
      </c>
      <c r="AF295" s="75" t="n">
        <v>0</v>
      </c>
      <c r="AG295" s="75" t="n">
        <v>0</v>
      </c>
      <c r="AH295" s="75" t="n">
        <v>0</v>
      </c>
      <c r="AI295" s="75" t="n">
        <v>0</v>
      </c>
      <c r="AJ295" s="75" t="n">
        <v>0</v>
      </c>
      <c r="AK295" s="75" t="n">
        <v>0</v>
      </c>
      <c r="AL295" s="74" t="n"/>
      <c r="AM295" s="74" t="n"/>
      <c r="AN295" s="75" t="n">
        <v>4</v>
      </c>
      <c r="AO295" s="74" t="n"/>
      <c r="AP295" s="74" t="n"/>
      <c r="AQ295" s="74" t="n"/>
      <c r="AR295" s="74" t="n"/>
      <c r="AS295" s="74" t="n"/>
      <c r="AT295" s="74" t="n"/>
      <c r="AU295" s="74" t="n"/>
      <c r="AV295" s="74" t="n"/>
      <c r="AW295" s="75" t="n">
        <v>5</v>
      </c>
      <c r="AX295" s="74" t="n"/>
      <c r="AY295" s="74" t="n"/>
      <c r="AZ295" s="74" t="n"/>
      <c r="BA295" s="74" t="n"/>
      <c r="BB295" s="74" t="n"/>
      <c r="BC295" s="74" t="n"/>
      <c r="BD295" s="74" t="n"/>
      <c r="BE295" s="74" t="n"/>
      <c r="BF295" s="74" t="n"/>
      <c r="BG295" s="74" t="n"/>
      <c r="BH295" s="75" t="n">
        <v>4</v>
      </c>
      <c r="BI295" s="75" t="n">
        <v>0</v>
      </c>
      <c r="BJ295" s="75" t="n">
        <v>5</v>
      </c>
      <c r="BK295" s="75" t="n">
        <v>0</v>
      </c>
      <c r="BL295" s="74" t="n"/>
      <c r="BM295" s="74" t="n"/>
      <c r="BN295" s="74" t="n"/>
      <c r="BO295" s="74" t="n"/>
      <c r="BP295" s="74" t="n"/>
      <c r="BQ295" s="74" t="n"/>
      <c r="BR295" s="74" t="n"/>
      <c r="BS295" s="74" t="n"/>
      <c r="BT295" s="74" t="n"/>
      <c r="BU295" s="74" t="n"/>
      <c r="BV295" s="74" t="n"/>
      <c r="BW295" s="74" t="n"/>
      <c r="BX295" s="74" t="n"/>
      <c r="BY295" s="74" t="n"/>
      <c r="BZ295" s="74" t="n"/>
      <c r="CA295" s="74" t="n"/>
      <c r="CB295" s="74" t="n"/>
      <c r="CC295" s="74" t="n"/>
      <c r="CD295" s="74" t="n"/>
      <c r="CE295" s="74" t="n"/>
      <c r="CF295" s="74" t="n"/>
      <c r="CG295" s="74" t="n"/>
      <c r="CH295" s="74" t="n"/>
      <c r="CI295" s="74" t="n"/>
      <c r="CJ295" s="74" t="n"/>
      <c r="CK295" s="75" t="n">
        <v>708219248</v>
      </c>
      <c r="CL295" s="74" t="inlineStr">
        <is>
          <t>ecc10434-4ddc-4d13-836a-d01755c61bdb</t>
        </is>
      </c>
      <c r="CM295" s="72" t="n">
        <v>46108.08952546296</v>
      </c>
      <c r="CN295" s="74" t="n"/>
      <c r="CO295" s="74" t="n"/>
      <c r="CP295" s="74" t="inlineStr">
        <is>
          <t>submitted_via_web</t>
        </is>
      </c>
      <c r="CQ295" s="74" t="n"/>
      <c r="CR295" s="74" t="inlineStr">
        <is>
          <t>voP5hd3TJJNzzneN7cP2D6</t>
        </is>
      </c>
      <c r="CS295" s="74" t="n"/>
      <c r="CT295" s="74" t="inlineStr">
        <is>
          <t>uuid:ecc10434-4ddc-4d13-836a-d01755c61bdb</t>
        </is>
      </c>
      <c r="CU295" s="75" t="n">
        <v>294</v>
      </c>
    </row>
    <row r="296">
      <c r="A296" s="72" t="n">
        <v>46108.36544769676</v>
      </c>
      <c r="B296" s="72" t="n">
        <v>46108.9293150926</v>
      </c>
      <c r="C296" s="74" t="inlineStr">
        <is>
          <t>Saiful anwar</t>
        </is>
      </c>
      <c r="D296" s="74" t="inlineStr">
        <is>
          <t>Jawa Timur</t>
        </is>
      </c>
      <c r="E296" s="74" t="inlineStr">
        <is>
          <t>Malang</t>
        </is>
      </c>
      <c r="F296" s="74" t="inlineStr">
        <is>
          <t>Jabung</t>
        </is>
      </c>
      <c r="G296" s="74" t="inlineStr">
        <is>
          <t>KJP0052</t>
        </is>
      </c>
      <c r="H296" s="74" t="inlineStr">
        <is>
          <t>Sapi perah</t>
        </is>
      </c>
      <c r="I296" s="75" t="n">
        <v>0</v>
      </c>
      <c r="J296" s="75" t="n">
        <v>1</v>
      </c>
      <c r="K296" s="75" t="n">
        <v>0</v>
      </c>
      <c r="L296" s="75" t="n">
        <v>0</v>
      </c>
      <c r="M296" s="75" t="n">
        <v>0</v>
      </c>
      <c r="N296" s="75" t="n">
        <v>0</v>
      </c>
      <c r="O296" s="75" t="n">
        <v>0</v>
      </c>
      <c r="P296" s="75" t="n">
        <v>0</v>
      </c>
      <c r="Q296" s="75" t="n">
        <v>0</v>
      </c>
      <c r="R296" s="74" t="inlineStr">
        <is>
          <t>Sapi perah</t>
        </is>
      </c>
      <c r="S296" s="75" t="n">
        <v>0</v>
      </c>
      <c r="T296" s="75" t="n">
        <v>1</v>
      </c>
      <c r="U296" s="75" t="n">
        <v>0</v>
      </c>
      <c r="V296" s="75" t="n">
        <v>0</v>
      </c>
      <c r="W296" s="75" t="n">
        <v>0</v>
      </c>
      <c r="X296" s="75" t="n">
        <v>0</v>
      </c>
      <c r="Y296" s="75" t="n">
        <v>0</v>
      </c>
      <c r="Z296" s="75" t="n">
        <v>0</v>
      </c>
      <c r="AA296" s="75" t="n">
        <v>0</v>
      </c>
      <c r="AB296" s="74" t="inlineStr">
        <is>
          <t>Sapi perah</t>
        </is>
      </c>
      <c r="AC296" s="75" t="n">
        <v>0</v>
      </c>
      <c r="AD296" s="75" t="n">
        <v>1</v>
      </c>
      <c r="AE296" s="75" t="n">
        <v>0</v>
      </c>
      <c r="AF296" s="75" t="n">
        <v>0</v>
      </c>
      <c r="AG296" s="75" t="n">
        <v>0</v>
      </c>
      <c r="AH296" s="75" t="n">
        <v>0</v>
      </c>
      <c r="AI296" s="75" t="n">
        <v>0</v>
      </c>
      <c r="AJ296" s="75" t="n">
        <v>0</v>
      </c>
      <c r="AK296" s="75" t="n">
        <v>0</v>
      </c>
      <c r="AL296" s="74" t="n"/>
      <c r="AM296" s="74" t="n"/>
      <c r="AN296" s="75" t="n">
        <v>0</v>
      </c>
      <c r="AO296" s="74" t="n"/>
      <c r="AP296" s="74" t="n"/>
      <c r="AQ296" s="74" t="n"/>
      <c r="AR296" s="74" t="n"/>
      <c r="AS296" s="74" t="n"/>
      <c r="AT296" s="74" t="n"/>
      <c r="AU296" s="74" t="n"/>
      <c r="AV296" s="74" t="n"/>
      <c r="AW296" s="75" t="n">
        <v>5</v>
      </c>
      <c r="AX296" s="74" t="n"/>
      <c r="AY296" s="74" t="n"/>
      <c r="AZ296" s="74" t="n"/>
      <c r="BA296" s="74" t="n"/>
      <c r="BB296" s="74" t="n"/>
      <c r="BC296" s="74" t="n"/>
      <c r="BD296" s="74" t="n"/>
      <c r="BE296" s="74" t="n"/>
      <c r="BF296" s="74" t="n"/>
      <c r="BG296" s="74" t="n"/>
      <c r="BH296" s="75" t="n">
        <v>8</v>
      </c>
      <c r="BI296" s="75" t="n">
        <v>2</v>
      </c>
      <c r="BJ296" s="75" t="n">
        <v>1</v>
      </c>
      <c r="BK296" s="75" t="n">
        <v>1</v>
      </c>
      <c r="BL296" s="74" t="n"/>
      <c r="BM296" s="74" t="n"/>
      <c r="BN296" s="74" t="n"/>
      <c r="BO296" s="74" t="n"/>
      <c r="BP296" s="74" t="n"/>
      <c r="BQ296" s="74" t="n"/>
      <c r="BR296" s="74" t="n"/>
      <c r="BS296" s="74" t="n"/>
      <c r="BT296" s="74" t="n"/>
      <c r="BU296" s="74" t="n"/>
      <c r="BV296" s="74" t="n"/>
      <c r="BW296" s="74" t="n"/>
      <c r="BX296" s="74" t="n"/>
      <c r="BY296" s="74" t="n"/>
      <c r="BZ296" s="74" t="n"/>
      <c r="CA296" s="74" t="n"/>
      <c r="CB296" s="74" t="n"/>
      <c r="CC296" s="74" t="n"/>
      <c r="CD296" s="74" t="n"/>
      <c r="CE296" s="74" t="n"/>
      <c r="CF296" s="74" t="n"/>
      <c r="CG296" s="74" t="n"/>
      <c r="CH296" s="74" t="n"/>
      <c r="CI296" s="74" t="n"/>
      <c r="CJ296" s="74" t="n"/>
      <c r="CK296" s="75" t="n">
        <v>708934058</v>
      </c>
      <c r="CL296" s="74" t="inlineStr">
        <is>
          <t>f37ef138-9021-498e-9442-96c666c61818</t>
        </is>
      </c>
      <c r="CM296" s="72" t="n">
        <v>46108.63767361111</v>
      </c>
      <c r="CN296" s="74" t="n"/>
      <c r="CO296" s="74" t="n"/>
      <c r="CP296" s="74" t="inlineStr">
        <is>
          <t>submitted_via_web</t>
        </is>
      </c>
      <c r="CQ296" s="74" t="n"/>
      <c r="CR296" s="74" t="inlineStr">
        <is>
          <t>voP5hd3TJJNzzneN7cP2D6</t>
        </is>
      </c>
      <c r="CS296" s="74" t="n"/>
      <c r="CT296" s="74" t="inlineStr">
        <is>
          <t>uuid:f37ef138-9021-498e-9442-96c666c61818</t>
        </is>
      </c>
      <c r="CU296" s="75" t="n">
        <v>295</v>
      </c>
    </row>
    <row r="297">
      <c r="A297" s="72" t="n">
        <v>46108.92931712963</v>
      </c>
      <c r="B297" s="72" t="n">
        <v>46108.93045730324</v>
      </c>
      <c r="C297" s="74" t="inlineStr">
        <is>
          <t>Dul majid</t>
        </is>
      </c>
      <c r="D297" s="74" t="inlineStr">
        <is>
          <t>Jawa Timur</t>
        </is>
      </c>
      <c r="E297" s="74" t="inlineStr">
        <is>
          <t>Malang</t>
        </is>
      </c>
      <c r="F297" s="74" t="inlineStr">
        <is>
          <t>Jabung</t>
        </is>
      </c>
      <c r="G297" s="74" t="inlineStr">
        <is>
          <t>KJP0097</t>
        </is>
      </c>
      <c r="H297" s="74" t="inlineStr">
        <is>
          <t>Sapi perah</t>
        </is>
      </c>
      <c r="I297" s="75" t="n">
        <v>0</v>
      </c>
      <c r="J297" s="75" t="n">
        <v>1</v>
      </c>
      <c r="K297" s="75" t="n">
        <v>0</v>
      </c>
      <c r="L297" s="75" t="n">
        <v>0</v>
      </c>
      <c r="M297" s="75" t="n">
        <v>0</v>
      </c>
      <c r="N297" s="75" t="n">
        <v>0</v>
      </c>
      <c r="O297" s="75" t="n">
        <v>0</v>
      </c>
      <c r="P297" s="75" t="n">
        <v>0</v>
      </c>
      <c r="Q297" s="75" t="n">
        <v>0</v>
      </c>
      <c r="R297" s="74" t="inlineStr">
        <is>
          <t>Sapi perah</t>
        </is>
      </c>
      <c r="S297" s="75" t="n">
        <v>0</v>
      </c>
      <c r="T297" s="75" t="n">
        <v>1</v>
      </c>
      <c r="U297" s="75" t="n">
        <v>0</v>
      </c>
      <c r="V297" s="75" t="n">
        <v>0</v>
      </c>
      <c r="W297" s="75" t="n">
        <v>0</v>
      </c>
      <c r="X297" s="75" t="n">
        <v>0</v>
      </c>
      <c r="Y297" s="75" t="n">
        <v>0</v>
      </c>
      <c r="Z297" s="75" t="n">
        <v>0</v>
      </c>
      <c r="AA297" s="75" t="n">
        <v>0</v>
      </c>
      <c r="AB297" s="74" t="inlineStr">
        <is>
          <t>Sapi perah</t>
        </is>
      </c>
      <c r="AC297" s="75" t="n">
        <v>0</v>
      </c>
      <c r="AD297" s="75" t="n">
        <v>1</v>
      </c>
      <c r="AE297" s="75" t="n">
        <v>0</v>
      </c>
      <c r="AF297" s="75" t="n">
        <v>0</v>
      </c>
      <c r="AG297" s="75" t="n">
        <v>0</v>
      </c>
      <c r="AH297" s="75" t="n">
        <v>0</v>
      </c>
      <c r="AI297" s="75" t="n">
        <v>0</v>
      </c>
      <c r="AJ297" s="75" t="n">
        <v>0</v>
      </c>
      <c r="AK297" s="75" t="n">
        <v>0</v>
      </c>
      <c r="AL297" s="74" t="n"/>
      <c r="AM297" s="74" t="n"/>
      <c r="AN297" s="75" t="n">
        <v>5</v>
      </c>
      <c r="AO297" s="74" t="n"/>
      <c r="AP297" s="74" t="n"/>
      <c r="AQ297" s="74" t="n"/>
      <c r="AR297" s="74" t="n"/>
      <c r="AS297" s="74" t="n"/>
      <c r="AT297" s="74" t="n"/>
      <c r="AU297" s="74" t="n"/>
      <c r="AV297" s="74" t="n"/>
      <c r="AW297" s="75" t="n">
        <v>3</v>
      </c>
      <c r="AX297" s="74" t="n"/>
      <c r="AY297" s="74" t="n"/>
      <c r="AZ297" s="74" t="n"/>
      <c r="BA297" s="74" t="n"/>
      <c r="BB297" s="74" t="n"/>
      <c r="BC297" s="74" t="n"/>
      <c r="BD297" s="74" t="n"/>
      <c r="BE297" s="74" t="n"/>
      <c r="BF297" s="74" t="n"/>
      <c r="BG297" s="74" t="n"/>
      <c r="BH297" s="75" t="n">
        <v>1</v>
      </c>
      <c r="BI297" s="75" t="n">
        <v>2</v>
      </c>
      <c r="BJ297" s="75" t="n">
        <v>2</v>
      </c>
      <c r="BK297" s="75" t="n">
        <v>1</v>
      </c>
      <c r="BL297" s="74" t="n"/>
      <c r="BM297" s="74" t="n"/>
      <c r="BN297" s="74" t="n"/>
      <c r="BO297" s="74" t="n"/>
      <c r="BP297" s="74" t="n"/>
      <c r="BQ297" s="74" t="n"/>
      <c r="BR297" s="74" t="n"/>
      <c r="BS297" s="74" t="n"/>
      <c r="BT297" s="74" t="n"/>
      <c r="BU297" s="74" t="n"/>
      <c r="BV297" s="74" t="n"/>
      <c r="BW297" s="74" t="n"/>
      <c r="BX297" s="74" t="n"/>
      <c r="BY297" s="74" t="n"/>
      <c r="BZ297" s="74" t="n"/>
      <c r="CA297" s="74" t="n"/>
      <c r="CB297" s="74" t="n"/>
      <c r="CC297" s="74" t="n"/>
      <c r="CD297" s="74" t="n"/>
      <c r="CE297" s="74" t="n"/>
      <c r="CF297" s="74" t="n"/>
      <c r="CG297" s="74" t="n"/>
      <c r="CH297" s="74" t="n"/>
      <c r="CI297" s="74" t="n"/>
      <c r="CJ297" s="74" t="n"/>
      <c r="CK297" s="75" t="n">
        <v>708935577</v>
      </c>
      <c r="CL297" s="74" t="inlineStr">
        <is>
          <t>7a0cfbee-5ee7-4229-ae44-659ef47b783f</t>
        </is>
      </c>
      <c r="CM297" s="72" t="n">
        <v>46108.63881944444</v>
      </c>
      <c r="CN297" s="74" t="n"/>
      <c r="CO297" s="74" t="n"/>
      <c r="CP297" s="74" t="inlineStr">
        <is>
          <t>submitted_via_web</t>
        </is>
      </c>
      <c r="CQ297" s="74" t="n"/>
      <c r="CR297" s="74" t="inlineStr">
        <is>
          <t>voP5hd3TJJNzzneN7cP2D6</t>
        </is>
      </c>
      <c r="CS297" s="74" t="n"/>
      <c r="CT297" s="74" t="inlineStr">
        <is>
          <t>uuid:7a0cfbee-5ee7-4229-ae44-659ef47b783f</t>
        </is>
      </c>
      <c r="CU297" s="75" t="n">
        <v>296</v>
      </c>
    </row>
    <row r="298">
      <c r="A298" s="72" t="n">
        <v>46108.93045998843</v>
      </c>
      <c r="B298" s="72" t="n">
        <v>46108.93113342593</v>
      </c>
      <c r="C298" s="74" t="inlineStr">
        <is>
          <t>Imam</t>
        </is>
      </c>
      <c r="D298" s="74" t="inlineStr">
        <is>
          <t>Jawa Timur</t>
        </is>
      </c>
      <c r="E298" s="74" t="inlineStr">
        <is>
          <t>Malang</t>
        </is>
      </c>
      <c r="F298" s="74" t="inlineStr">
        <is>
          <t>Jabung</t>
        </is>
      </c>
      <c r="G298" s="74" t="inlineStr">
        <is>
          <t>KJP0756</t>
        </is>
      </c>
      <c r="H298" s="74" t="inlineStr">
        <is>
          <t>Sapi perah</t>
        </is>
      </c>
      <c r="I298" s="75" t="n">
        <v>0</v>
      </c>
      <c r="J298" s="75" t="n">
        <v>1</v>
      </c>
      <c r="K298" s="75" t="n">
        <v>0</v>
      </c>
      <c r="L298" s="75" t="n">
        <v>0</v>
      </c>
      <c r="M298" s="75" t="n">
        <v>0</v>
      </c>
      <c r="N298" s="75" t="n">
        <v>0</v>
      </c>
      <c r="O298" s="75" t="n">
        <v>0</v>
      </c>
      <c r="P298" s="75" t="n">
        <v>0</v>
      </c>
      <c r="Q298" s="75" t="n">
        <v>0</v>
      </c>
      <c r="R298" s="74" t="inlineStr">
        <is>
          <t>Sapi perah</t>
        </is>
      </c>
      <c r="S298" s="75" t="n">
        <v>0</v>
      </c>
      <c r="T298" s="75" t="n">
        <v>1</v>
      </c>
      <c r="U298" s="75" t="n">
        <v>0</v>
      </c>
      <c r="V298" s="75" t="n">
        <v>0</v>
      </c>
      <c r="W298" s="75" t="n">
        <v>0</v>
      </c>
      <c r="X298" s="75" t="n">
        <v>0</v>
      </c>
      <c r="Y298" s="75" t="n">
        <v>0</v>
      </c>
      <c r="Z298" s="75" t="n">
        <v>0</v>
      </c>
      <c r="AA298" s="75" t="n">
        <v>0</v>
      </c>
      <c r="AB298" s="74" t="inlineStr">
        <is>
          <t>Sapi perah</t>
        </is>
      </c>
      <c r="AC298" s="75" t="n">
        <v>0</v>
      </c>
      <c r="AD298" s="75" t="n">
        <v>1</v>
      </c>
      <c r="AE298" s="75" t="n">
        <v>0</v>
      </c>
      <c r="AF298" s="75" t="n">
        <v>0</v>
      </c>
      <c r="AG298" s="75" t="n">
        <v>0</v>
      </c>
      <c r="AH298" s="75" t="n">
        <v>0</v>
      </c>
      <c r="AI298" s="75" t="n">
        <v>0</v>
      </c>
      <c r="AJ298" s="75" t="n">
        <v>0</v>
      </c>
      <c r="AK298" s="75" t="n">
        <v>0</v>
      </c>
      <c r="AL298" s="74" t="n"/>
      <c r="AM298" s="74" t="n"/>
      <c r="AN298" s="75" t="n">
        <v>8</v>
      </c>
      <c r="AO298" s="74" t="n"/>
      <c r="AP298" s="74" t="n"/>
      <c r="AQ298" s="74" t="n"/>
      <c r="AR298" s="74" t="n"/>
      <c r="AS298" s="74" t="n"/>
      <c r="AT298" s="74" t="n"/>
      <c r="AU298" s="74" t="n"/>
      <c r="AV298" s="74" t="n"/>
      <c r="AW298" s="75" t="n">
        <v>5</v>
      </c>
      <c r="AX298" s="74" t="n"/>
      <c r="AY298" s="74" t="n"/>
      <c r="AZ298" s="74" t="n"/>
      <c r="BA298" s="74" t="n"/>
      <c r="BB298" s="74" t="n"/>
      <c r="BC298" s="74" t="n"/>
      <c r="BD298" s="74" t="n"/>
      <c r="BE298" s="74" t="n"/>
      <c r="BF298" s="74" t="n"/>
      <c r="BG298" s="74" t="n"/>
      <c r="BH298" s="75" t="n">
        <v>2</v>
      </c>
      <c r="BI298" s="75" t="n">
        <v>3</v>
      </c>
      <c r="BJ298" s="75" t="n">
        <v>1</v>
      </c>
      <c r="BK298" s="75" t="n">
        <v>0</v>
      </c>
      <c r="BL298" s="74" t="n"/>
      <c r="BM298" s="74" t="n"/>
      <c r="BN298" s="74" t="n"/>
      <c r="BO298" s="74" t="n"/>
      <c r="BP298" s="74" t="n"/>
      <c r="BQ298" s="74" t="n"/>
      <c r="BR298" s="74" t="n"/>
      <c r="BS298" s="74" t="n"/>
      <c r="BT298" s="74" t="n"/>
      <c r="BU298" s="74" t="n"/>
      <c r="BV298" s="74" t="n"/>
      <c r="BW298" s="74" t="n"/>
      <c r="BX298" s="74" t="n"/>
      <c r="BY298" s="74" t="n"/>
      <c r="BZ298" s="74" t="n"/>
      <c r="CA298" s="74" t="n"/>
      <c r="CB298" s="74" t="n"/>
      <c r="CC298" s="74" t="n"/>
      <c r="CD298" s="74" t="n"/>
      <c r="CE298" s="74" t="n"/>
      <c r="CF298" s="74" t="n"/>
      <c r="CG298" s="74" t="n"/>
      <c r="CH298" s="74" t="n"/>
      <c r="CI298" s="74" t="n"/>
      <c r="CJ298" s="74" t="n"/>
      <c r="CK298" s="75" t="n">
        <v>708936434</v>
      </c>
      <c r="CL298" s="74" t="inlineStr">
        <is>
          <t>2a04a80c-fc6f-43b6-b14d-7e46ba1e2336</t>
        </is>
      </c>
      <c r="CM298" s="72" t="n">
        <v>46108.63947916667</v>
      </c>
      <c r="CN298" s="74" t="n"/>
      <c r="CO298" s="74" t="n"/>
      <c r="CP298" s="74" t="inlineStr">
        <is>
          <t>submitted_via_web</t>
        </is>
      </c>
      <c r="CQ298" s="74" t="n"/>
      <c r="CR298" s="74" t="inlineStr">
        <is>
          <t>voP5hd3TJJNzzneN7cP2D6</t>
        </is>
      </c>
      <c r="CS298" s="74" t="n"/>
      <c r="CT298" s="74" t="inlineStr">
        <is>
          <t>uuid:2a04a80c-fc6f-43b6-b14d-7e46ba1e2336</t>
        </is>
      </c>
      <c r="CU298" s="75" t="n">
        <v>297</v>
      </c>
    </row>
    <row r="299">
      <c r="A299" s="72" t="n">
        <v>46108.93113591435</v>
      </c>
      <c r="B299" s="72" t="n">
        <v>46108.93192579861</v>
      </c>
      <c r="C299" s="74" t="inlineStr">
        <is>
          <t>Bashori</t>
        </is>
      </c>
      <c r="D299" s="74" t="inlineStr">
        <is>
          <t>Jawa Timur</t>
        </is>
      </c>
      <c r="E299" s="74" t="inlineStr">
        <is>
          <t>Malang</t>
        </is>
      </c>
      <c r="F299" s="74" t="inlineStr">
        <is>
          <t>Jabung</t>
        </is>
      </c>
      <c r="G299" s="74" t="inlineStr">
        <is>
          <t>KJP0006</t>
        </is>
      </c>
      <c r="H299" s="74" t="inlineStr">
        <is>
          <t>Sapi perah</t>
        </is>
      </c>
      <c r="I299" s="75" t="n">
        <v>0</v>
      </c>
      <c r="J299" s="75" t="n">
        <v>1</v>
      </c>
      <c r="K299" s="75" t="n">
        <v>0</v>
      </c>
      <c r="L299" s="75" t="n">
        <v>0</v>
      </c>
      <c r="M299" s="75" t="n">
        <v>0</v>
      </c>
      <c r="N299" s="75" t="n">
        <v>0</v>
      </c>
      <c r="O299" s="75" t="n">
        <v>0</v>
      </c>
      <c r="P299" s="75" t="n">
        <v>0</v>
      </c>
      <c r="Q299" s="75" t="n">
        <v>0</v>
      </c>
      <c r="R299" s="74" t="inlineStr">
        <is>
          <t>Sapi perah</t>
        </is>
      </c>
      <c r="S299" s="75" t="n">
        <v>0</v>
      </c>
      <c r="T299" s="75" t="n">
        <v>1</v>
      </c>
      <c r="U299" s="75" t="n">
        <v>0</v>
      </c>
      <c r="V299" s="75" t="n">
        <v>0</v>
      </c>
      <c r="W299" s="75" t="n">
        <v>0</v>
      </c>
      <c r="X299" s="75" t="n">
        <v>0</v>
      </c>
      <c r="Y299" s="75" t="n">
        <v>0</v>
      </c>
      <c r="Z299" s="75" t="n">
        <v>0</v>
      </c>
      <c r="AA299" s="75" t="n">
        <v>0</v>
      </c>
      <c r="AB299" s="74" t="inlineStr">
        <is>
          <t>Sapi perah</t>
        </is>
      </c>
      <c r="AC299" s="75" t="n">
        <v>0</v>
      </c>
      <c r="AD299" s="75" t="n">
        <v>1</v>
      </c>
      <c r="AE299" s="75" t="n">
        <v>0</v>
      </c>
      <c r="AF299" s="75" t="n">
        <v>0</v>
      </c>
      <c r="AG299" s="75" t="n">
        <v>0</v>
      </c>
      <c r="AH299" s="75" t="n">
        <v>0</v>
      </c>
      <c r="AI299" s="75" t="n">
        <v>0</v>
      </c>
      <c r="AJ299" s="75" t="n">
        <v>0</v>
      </c>
      <c r="AK299" s="75" t="n">
        <v>0</v>
      </c>
      <c r="AL299" s="74" t="n"/>
      <c r="AM299" s="74" t="n"/>
      <c r="AN299" s="75" t="n">
        <v>4</v>
      </c>
      <c r="AO299" s="74" t="n"/>
      <c r="AP299" s="74" t="n"/>
      <c r="AQ299" s="74" t="n"/>
      <c r="AR299" s="74" t="n"/>
      <c r="AS299" s="74" t="n"/>
      <c r="AT299" s="74" t="n"/>
      <c r="AU299" s="74" t="n"/>
      <c r="AV299" s="74" t="n"/>
      <c r="AW299" s="75" t="n">
        <v>5</v>
      </c>
      <c r="AX299" s="74" t="n"/>
      <c r="AY299" s="74" t="n"/>
      <c r="AZ299" s="74" t="n"/>
      <c r="BA299" s="74" t="n"/>
      <c r="BB299" s="74" t="n"/>
      <c r="BC299" s="74" t="n"/>
      <c r="BD299" s="74" t="n"/>
      <c r="BE299" s="74" t="n"/>
      <c r="BF299" s="74" t="n"/>
      <c r="BG299" s="74" t="n"/>
      <c r="BH299" s="75" t="n">
        <v>2</v>
      </c>
      <c r="BI299" s="75" t="n">
        <v>3</v>
      </c>
      <c r="BJ299" s="75" t="n">
        <v>1</v>
      </c>
      <c r="BK299" s="75" t="n">
        <v>2</v>
      </c>
      <c r="BL299" s="74" t="n"/>
      <c r="BM299" s="74" t="n"/>
      <c r="BN299" s="74" t="n"/>
      <c r="BO299" s="74" t="n"/>
      <c r="BP299" s="74" t="n"/>
      <c r="BQ299" s="74" t="n"/>
      <c r="BR299" s="74" t="n"/>
      <c r="BS299" s="74" t="n"/>
      <c r="BT299" s="74" t="n"/>
      <c r="BU299" s="74" t="n"/>
      <c r="BV299" s="74" t="n"/>
      <c r="BW299" s="74" t="n"/>
      <c r="BX299" s="74" t="n"/>
      <c r="BY299" s="74" t="n"/>
      <c r="BZ299" s="74" t="n"/>
      <c r="CA299" s="74" t="n"/>
      <c r="CB299" s="74" t="n"/>
      <c r="CC299" s="74" t="n"/>
      <c r="CD299" s="74" t="n"/>
      <c r="CE299" s="74" t="n"/>
      <c r="CF299" s="74" t="n"/>
      <c r="CG299" s="74" t="n"/>
      <c r="CH299" s="74" t="n"/>
      <c r="CI299" s="74" t="n"/>
      <c r="CJ299" s="74" t="n"/>
      <c r="CK299" s="75" t="n">
        <v>708937629</v>
      </c>
      <c r="CL299" s="74" t="inlineStr">
        <is>
          <t>9a2dd587-df97-4a0b-92b2-da87c9423c62</t>
        </is>
      </c>
      <c r="CM299" s="72" t="n">
        <v>46108.64026620371</v>
      </c>
      <c r="CN299" s="74" t="n"/>
      <c r="CO299" s="74" t="n"/>
      <c r="CP299" s="74" t="inlineStr">
        <is>
          <t>submitted_via_web</t>
        </is>
      </c>
      <c r="CQ299" s="74" t="n"/>
      <c r="CR299" s="74" t="inlineStr">
        <is>
          <t>voP5hd3TJJNzzneN7cP2D6</t>
        </is>
      </c>
      <c r="CS299" s="74" t="n"/>
      <c r="CT299" s="74" t="inlineStr">
        <is>
          <t>uuid:9a2dd587-df97-4a0b-92b2-da87c9423c62</t>
        </is>
      </c>
      <c r="CU299" s="75" t="n">
        <v>298</v>
      </c>
    </row>
    <row r="300">
      <c r="A300" s="72" t="n">
        <v>46108.93192868055</v>
      </c>
      <c r="B300" s="72" t="n">
        <v>46108.93247445602</v>
      </c>
      <c r="C300" s="74" t="inlineStr">
        <is>
          <t>Suin</t>
        </is>
      </c>
      <c r="D300" s="74" t="inlineStr">
        <is>
          <t>Jawa Timur</t>
        </is>
      </c>
      <c r="E300" s="74" t="inlineStr">
        <is>
          <t>Malang</t>
        </is>
      </c>
      <c r="F300" s="74" t="inlineStr">
        <is>
          <t>Jabung</t>
        </is>
      </c>
      <c r="G300" s="74" t="inlineStr">
        <is>
          <t>KJP0005</t>
        </is>
      </c>
      <c r="H300" s="74" t="inlineStr">
        <is>
          <t>Sapi perah</t>
        </is>
      </c>
      <c r="I300" s="75" t="n">
        <v>0</v>
      </c>
      <c r="J300" s="75" t="n">
        <v>1</v>
      </c>
      <c r="K300" s="75" t="n">
        <v>0</v>
      </c>
      <c r="L300" s="75" t="n">
        <v>0</v>
      </c>
      <c r="M300" s="75" t="n">
        <v>0</v>
      </c>
      <c r="N300" s="75" t="n">
        <v>0</v>
      </c>
      <c r="O300" s="75" t="n">
        <v>0</v>
      </c>
      <c r="P300" s="75" t="n">
        <v>0</v>
      </c>
      <c r="Q300" s="75" t="n">
        <v>0</v>
      </c>
      <c r="R300" s="74" t="inlineStr">
        <is>
          <t>Sapi perah</t>
        </is>
      </c>
      <c r="S300" s="75" t="n">
        <v>0</v>
      </c>
      <c r="T300" s="75" t="n">
        <v>1</v>
      </c>
      <c r="U300" s="75" t="n">
        <v>0</v>
      </c>
      <c r="V300" s="75" t="n">
        <v>0</v>
      </c>
      <c r="W300" s="75" t="n">
        <v>0</v>
      </c>
      <c r="X300" s="75" t="n">
        <v>0</v>
      </c>
      <c r="Y300" s="75" t="n">
        <v>0</v>
      </c>
      <c r="Z300" s="75" t="n">
        <v>0</v>
      </c>
      <c r="AA300" s="75" t="n">
        <v>0</v>
      </c>
      <c r="AB300" s="74" t="inlineStr">
        <is>
          <t>Sapi perah</t>
        </is>
      </c>
      <c r="AC300" s="75" t="n">
        <v>0</v>
      </c>
      <c r="AD300" s="75" t="n">
        <v>1</v>
      </c>
      <c r="AE300" s="75" t="n">
        <v>0</v>
      </c>
      <c r="AF300" s="75" t="n">
        <v>0</v>
      </c>
      <c r="AG300" s="75" t="n">
        <v>0</v>
      </c>
      <c r="AH300" s="75" t="n">
        <v>0</v>
      </c>
      <c r="AI300" s="75" t="n">
        <v>0</v>
      </c>
      <c r="AJ300" s="75" t="n">
        <v>0</v>
      </c>
      <c r="AK300" s="75" t="n">
        <v>0</v>
      </c>
      <c r="AL300" s="74" t="n"/>
      <c r="AM300" s="74" t="n"/>
      <c r="AN300" s="75" t="n">
        <v>2</v>
      </c>
      <c r="AO300" s="74" t="n"/>
      <c r="AP300" s="74" t="n"/>
      <c r="AQ300" s="74" t="n"/>
      <c r="AR300" s="74" t="n"/>
      <c r="AS300" s="74" t="n"/>
      <c r="AT300" s="74" t="n"/>
      <c r="AU300" s="74" t="n"/>
      <c r="AV300" s="74" t="n"/>
      <c r="AW300" s="75" t="n">
        <v>6</v>
      </c>
      <c r="AX300" s="74" t="n"/>
      <c r="AY300" s="74" t="n"/>
      <c r="AZ300" s="74" t="n"/>
      <c r="BA300" s="74" t="n"/>
      <c r="BB300" s="74" t="n"/>
      <c r="BC300" s="74" t="n"/>
      <c r="BD300" s="74" t="n"/>
      <c r="BE300" s="74" t="n"/>
      <c r="BF300" s="74" t="n"/>
      <c r="BG300" s="74" t="n"/>
      <c r="BH300" s="75" t="n">
        <v>3</v>
      </c>
      <c r="BI300" s="75" t="n">
        <v>1</v>
      </c>
      <c r="BJ300" s="75" t="n">
        <v>1</v>
      </c>
      <c r="BK300" s="75" t="n">
        <v>3</v>
      </c>
      <c r="BL300" s="74" t="n"/>
      <c r="BM300" s="74" t="n"/>
      <c r="BN300" s="74" t="n"/>
      <c r="BO300" s="74" t="n"/>
      <c r="BP300" s="74" t="n"/>
      <c r="BQ300" s="74" t="n"/>
      <c r="BR300" s="74" t="n"/>
      <c r="BS300" s="74" t="n"/>
      <c r="BT300" s="74" t="n"/>
      <c r="BU300" s="74" t="n"/>
      <c r="BV300" s="74" t="n"/>
      <c r="BW300" s="74" t="n"/>
      <c r="BX300" s="74" t="n"/>
      <c r="BY300" s="74" t="n"/>
      <c r="BZ300" s="74" t="n"/>
      <c r="CA300" s="74" t="n"/>
      <c r="CB300" s="74" t="n"/>
      <c r="CC300" s="74" t="n"/>
      <c r="CD300" s="74" t="n"/>
      <c r="CE300" s="74" t="n"/>
      <c r="CF300" s="74" t="n"/>
      <c r="CG300" s="74" t="n"/>
      <c r="CH300" s="74" t="n"/>
      <c r="CI300" s="74" t="n"/>
      <c r="CJ300" s="74" t="n"/>
      <c r="CK300" s="75" t="n">
        <v>708938623</v>
      </c>
      <c r="CL300" s="74" t="inlineStr">
        <is>
          <t>cef453de-0edb-4d3a-bff3-57d13611bd33</t>
        </is>
      </c>
      <c r="CM300" s="72" t="n">
        <v>46108.64082175926</v>
      </c>
      <c r="CN300" s="74" t="n"/>
      <c r="CO300" s="74" t="n"/>
      <c r="CP300" s="74" t="inlineStr">
        <is>
          <t>submitted_via_web</t>
        </is>
      </c>
      <c r="CQ300" s="74" t="n"/>
      <c r="CR300" s="74" t="inlineStr">
        <is>
          <t>voP5hd3TJJNzzneN7cP2D6</t>
        </is>
      </c>
      <c r="CS300" s="74" t="n"/>
      <c r="CT300" s="74" t="inlineStr">
        <is>
          <t>uuid:cef453de-0edb-4d3a-bff3-57d13611bd33</t>
        </is>
      </c>
      <c r="CU300" s="75" t="n">
        <v>299</v>
      </c>
    </row>
    <row r="301">
      <c r="A301" s="72" t="n">
        <v>46108.93247722222</v>
      </c>
      <c r="B301" s="72" t="n">
        <v>46108.93307413194</v>
      </c>
      <c r="C301" s="74" t="inlineStr">
        <is>
          <t>Reni</t>
        </is>
      </c>
      <c r="D301" s="74" t="inlineStr">
        <is>
          <t>Jawa Timur</t>
        </is>
      </c>
      <c r="E301" s="74" t="inlineStr">
        <is>
          <t>Malang</t>
        </is>
      </c>
      <c r="F301" s="74" t="inlineStr">
        <is>
          <t>Jabung</t>
        </is>
      </c>
      <c r="G301" s="74" t="inlineStr">
        <is>
          <t>KJP0045</t>
        </is>
      </c>
      <c r="H301" s="74" t="inlineStr">
        <is>
          <t>Sapi perah</t>
        </is>
      </c>
      <c r="I301" s="75" t="n">
        <v>0</v>
      </c>
      <c r="J301" s="75" t="n">
        <v>1</v>
      </c>
      <c r="K301" s="75" t="n">
        <v>0</v>
      </c>
      <c r="L301" s="75" t="n">
        <v>0</v>
      </c>
      <c r="M301" s="75" t="n">
        <v>0</v>
      </c>
      <c r="N301" s="75" t="n">
        <v>0</v>
      </c>
      <c r="O301" s="75" t="n">
        <v>0</v>
      </c>
      <c r="P301" s="75" t="n">
        <v>0</v>
      </c>
      <c r="Q301" s="75" t="n">
        <v>0</v>
      </c>
      <c r="R301" s="74" t="inlineStr">
        <is>
          <t>Sapi perah</t>
        </is>
      </c>
      <c r="S301" s="75" t="n">
        <v>0</v>
      </c>
      <c r="T301" s="75" t="n">
        <v>1</v>
      </c>
      <c r="U301" s="75" t="n">
        <v>0</v>
      </c>
      <c r="V301" s="75" t="n">
        <v>0</v>
      </c>
      <c r="W301" s="75" t="n">
        <v>0</v>
      </c>
      <c r="X301" s="75" t="n">
        <v>0</v>
      </c>
      <c r="Y301" s="75" t="n">
        <v>0</v>
      </c>
      <c r="Z301" s="75" t="n">
        <v>0</v>
      </c>
      <c r="AA301" s="75" t="n">
        <v>0</v>
      </c>
      <c r="AB301" s="74" t="inlineStr">
        <is>
          <t>Sapi perah</t>
        </is>
      </c>
      <c r="AC301" s="75" t="n">
        <v>0</v>
      </c>
      <c r="AD301" s="75" t="n">
        <v>1</v>
      </c>
      <c r="AE301" s="75" t="n">
        <v>0</v>
      </c>
      <c r="AF301" s="75" t="n">
        <v>0</v>
      </c>
      <c r="AG301" s="75" t="n">
        <v>0</v>
      </c>
      <c r="AH301" s="75" t="n">
        <v>0</v>
      </c>
      <c r="AI301" s="75" t="n">
        <v>0</v>
      </c>
      <c r="AJ301" s="75" t="n">
        <v>0</v>
      </c>
      <c r="AK301" s="75" t="n">
        <v>0</v>
      </c>
      <c r="AL301" s="74" t="n"/>
      <c r="AM301" s="74" t="n"/>
      <c r="AN301" s="75" t="n">
        <v>0</v>
      </c>
      <c r="AO301" s="74" t="n"/>
      <c r="AP301" s="74" t="n"/>
      <c r="AQ301" s="74" t="n"/>
      <c r="AR301" s="74" t="n"/>
      <c r="AS301" s="74" t="n"/>
      <c r="AT301" s="74" t="n"/>
      <c r="AU301" s="74" t="n"/>
      <c r="AV301" s="74" t="n"/>
      <c r="AW301" s="75" t="n">
        <v>5</v>
      </c>
      <c r="AX301" s="74" t="n"/>
      <c r="AY301" s="74" t="n"/>
      <c r="AZ301" s="74" t="n"/>
      <c r="BA301" s="74" t="n"/>
      <c r="BB301" s="74" t="n"/>
      <c r="BC301" s="74" t="n"/>
      <c r="BD301" s="74" t="n"/>
      <c r="BE301" s="74" t="n"/>
      <c r="BF301" s="74" t="n"/>
      <c r="BG301" s="74" t="n"/>
      <c r="BH301" s="75" t="n">
        <v>4</v>
      </c>
      <c r="BI301" s="75" t="n">
        <v>0</v>
      </c>
      <c r="BJ301" s="75" t="n">
        <v>2</v>
      </c>
      <c r="BK301" s="75" t="n">
        <v>2</v>
      </c>
      <c r="BL301" s="74" t="n"/>
      <c r="BM301" s="74" t="n"/>
      <c r="BN301" s="74" t="n"/>
      <c r="BO301" s="74" t="n"/>
      <c r="BP301" s="74" t="n"/>
      <c r="BQ301" s="74" t="n"/>
      <c r="BR301" s="74" t="n"/>
      <c r="BS301" s="74" t="n"/>
      <c r="BT301" s="74" t="n"/>
      <c r="BU301" s="74" t="n"/>
      <c r="BV301" s="74" t="n"/>
      <c r="BW301" s="74" t="n"/>
      <c r="BX301" s="74" t="n"/>
      <c r="BY301" s="74" t="n"/>
      <c r="BZ301" s="74" t="n"/>
      <c r="CA301" s="74" t="n"/>
      <c r="CB301" s="74" t="n"/>
      <c r="CC301" s="74" t="n"/>
      <c r="CD301" s="74" t="n"/>
      <c r="CE301" s="74" t="n"/>
      <c r="CF301" s="74" t="n"/>
      <c r="CG301" s="74" t="n"/>
      <c r="CH301" s="74" t="n"/>
      <c r="CI301" s="74" t="n"/>
      <c r="CJ301" s="74" t="n"/>
      <c r="CK301" s="75" t="n">
        <v>708939362</v>
      </c>
      <c r="CL301" s="74" t="inlineStr">
        <is>
          <t>6f3fba29-74df-4733-b74c-a0f36d0c3dfa</t>
        </is>
      </c>
      <c r="CM301" s="72" t="n">
        <v>46108.64142361111</v>
      </c>
      <c r="CN301" s="74" t="n"/>
      <c r="CO301" s="74" t="n"/>
      <c r="CP301" s="74" t="inlineStr">
        <is>
          <t>submitted_via_web</t>
        </is>
      </c>
      <c r="CQ301" s="74" t="n"/>
      <c r="CR301" s="74" t="inlineStr">
        <is>
          <t>voP5hd3TJJNzzneN7cP2D6</t>
        </is>
      </c>
      <c r="CS301" s="74" t="n"/>
      <c r="CT301" s="74" t="inlineStr">
        <is>
          <t>uuid:6f3fba29-74df-4733-b74c-a0f36d0c3dfa</t>
        </is>
      </c>
      <c r="CU301" s="75" t="n">
        <v>300</v>
      </c>
    </row>
    <row r="302">
      <c r="A302" s="72" t="n">
        <v>46108.93307671296</v>
      </c>
      <c r="B302" s="72" t="n">
        <v>46108.93374067129</v>
      </c>
      <c r="C302" s="74" t="inlineStr">
        <is>
          <t>Sulistyowati</t>
        </is>
      </c>
      <c r="D302" s="74" t="inlineStr">
        <is>
          <t>Jawa Timur</t>
        </is>
      </c>
      <c r="E302" s="74" t="inlineStr">
        <is>
          <t>Malang</t>
        </is>
      </c>
      <c r="F302" s="74" t="inlineStr">
        <is>
          <t>Jabung</t>
        </is>
      </c>
      <c r="G302" s="74" t="inlineStr">
        <is>
          <t>KJP0518</t>
        </is>
      </c>
      <c r="H302" s="74" t="inlineStr">
        <is>
          <t>Sapi perah</t>
        </is>
      </c>
      <c r="I302" s="75" t="n">
        <v>0</v>
      </c>
      <c r="J302" s="75" t="n">
        <v>1</v>
      </c>
      <c r="K302" s="75" t="n">
        <v>0</v>
      </c>
      <c r="L302" s="75" t="n">
        <v>0</v>
      </c>
      <c r="M302" s="75" t="n">
        <v>0</v>
      </c>
      <c r="N302" s="75" t="n">
        <v>0</v>
      </c>
      <c r="O302" s="75" t="n">
        <v>0</v>
      </c>
      <c r="P302" s="75" t="n">
        <v>0</v>
      </c>
      <c r="Q302" s="75" t="n">
        <v>0</v>
      </c>
      <c r="R302" s="74" t="inlineStr">
        <is>
          <t>Sapi perah</t>
        </is>
      </c>
      <c r="S302" s="75" t="n">
        <v>0</v>
      </c>
      <c r="T302" s="75" t="n">
        <v>1</v>
      </c>
      <c r="U302" s="75" t="n">
        <v>0</v>
      </c>
      <c r="V302" s="75" t="n">
        <v>0</v>
      </c>
      <c r="W302" s="75" t="n">
        <v>0</v>
      </c>
      <c r="X302" s="75" t="n">
        <v>0</v>
      </c>
      <c r="Y302" s="75" t="n">
        <v>0</v>
      </c>
      <c r="Z302" s="75" t="n">
        <v>0</v>
      </c>
      <c r="AA302" s="75" t="n">
        <v>0</v>
      </c>
      <c r="AB302" s="74" t="inlineStr">
        <is>
          <t>Sapi perah</t>
        </is>
      </c>
      <c r="AC302" s="75" t="n">
        <v>0</v>
      </c>
      <c r="AD302" s="75" t="n">
        <v>1</v>
      </c>
      <c r="AE302" s="75" t="n">
        <v>0</v>
      </c>
      <c r="AF302" s="75" t="n">
        <v>0</v>
      </c>
      <c r="AG302" s="75" t="n">
        <v>0</v>
      </c>
      <c r="AH302" s="75" t="n">
        <v>0</v>
      </c>
      <c r="AI302" s="75" t="n">
        <v>0</v>
      </c>
      <c r="AJ302" s="75" t="n">
        <v>0</v>
      </c>
      <c r="AK302" s="75" t="n">
        <v>0</v>
      </c>
      <c r="AL302" s="74" t="n"/>
      <c r="AM302" s="74" t="n"/>
      <c r="AN302" s="75" t="n">
        <v>9</v>
      </c>
      <c r="AO302" s="74" t="n"/>
      <c r="AP302" s="74" t="n"/>
      <c r="AQ302" s="74" t="n"/>
      <c r="AR302" s="74" t="n"/>
      <c r="AS302" s="74" t="n"/>
      <c r="AT302" s="74" t="n"/>
      <c r="AU302" s="74" t="n"/>
      <c r="AV302" s="74" t="n"/>
      <c r="AW302" s="75" t="n">
        <v>8</v>
      </c>
      <c r="AX302" s="74" t="n"/>
      <c r="AY302" s="74" t="n"/>
      <c r="AZ302" s="74" t="n"/>
      <c r="BA302" s="74" t="n"/>
      <c r="BB302" s="74" t="n"/>
      <c r="BC302" s="74" t="n"/>
      <c r="BD302" s="74" t="n"/>
      <c r="BE302" s="74" t="n"/>
      <c r="BF302" s="74" t="n"/>
      <c r="BG302" s="74" t="n"/>
      <c r="BH302" s="75" t="n">
        <v>2</v>
      </c>
      <c r="BI302" s="75" t="n">
        <v>0</v>
      </c>
      <c r="BJ302" s="75" t="n">
        <v>3</v>
      </c>
      <c r="BK302" s="75" t="n">
        <v>0</v>
      </c>
      <c r="BL302" s="74" t="n"/>
      <c r="BM302" s="74" t="n"/>
      <c r="BN302" s="74" t="n"/>
      <c r="BO302" s="74" t="n"/>
      <c r="BP302" s="74" t="n"/>
      <c r="BQ302" s="74" t="n"/>
      <c r="BR302" s="74" t="n"/>
      <c r="BS302" s="74" t="n"/>
      <c r="BT302" s="74" t="n"/>
      <c r="BU302" s="74" t="n"/>
      <c r="BV302" s="74" t="n"/>
      <c r="BW302" s="74" t="n"/>
      <c r="BX302" s="74" t="n"/>
      <c r="BY302" s="74" t="n"/>
      <c r="BZ302" s="74" t="n"/>
      <c r="CA302" s="74" t="n"/>
      <c r="CB302" s="74" t="n"/>
      <c r="CC302" s="74" t="n"/>
      <c r="CD302" s="74" t="n"/>
      <c r="CE302" s="74" t="n"/>
      <c r="CF302" s="74" t="n"/>
      <c r="CG302" s="74" t="n"/>
      <c r="CH302" s="74" t="n"/>
      <c r="CI302" s="74" t="n"/>
      <c r="CJ302" s="74" t="n"/>
      <c r="CK302" s="75" t="n">
        <v>708940225</v>
      </c>
      <c r="CL302" s="74" t="inlineStr">
        <is>
          <t>66d20832-83c1-4526-83d2-caeab8dc64cb</t>
        </is>
      </c>
      <c r="CM302" s="72" t="n">
        <v>46108.64208333333</v>
      </c>
      <c r="CN302" s="74" t="n"/>
      <c r="CO302" s="74" t="n"/>
      <c r="CP302" s="74" t="inlineStr">
        <is>
          <t>submitted_via_web</t>
        </is>
      </c>
      <c r="CQ302" s="74" t="n"/>
      <c r="CR302" s="74" t="inlineStr">
        <is>
          <t>voP5hd3TJJNzzneN7cP2D6</t>
        </is>
      </c>
      <c r="CS302" s="74" t="n"/>
      <c r="CT302" s="74" t="inlineStr">
        <is>
          <t>uuid:66d20832-83c1-4526-83d2-caeab8dc64cb</t>
        </is>
      </c>
      <c r="CU302" s="75" t="n">
        <v>301</v>
      </c>
    </row>
    <row r="303">
      <c r="A303" s="72" t="n">
        <v>46108.93374346065</v>
      </c>
      <c r="B303" s="72" t="n">
        <v>46108.93442752315</v>
      </c>
      <c r="C303" s="74" t="inlineStr">
        <is>
          <t>Sari</t>
        </is>
      </c>
      <c r="D303" s="74" t="inlineStr">
        <is>
          <t>Jawa Timur</t>
        </is>
      </c>
      <c r="E303" s="74" t="inlineStr">
        <is>
          <t>Malang</t>
        </is>
      </c>
      <c r="F303" s="74" t="inlineStr">
        <is>
          <t>Jabung</t>
        </is>
      </c>
      <c r="G303" s="74" t="inlineStr">
        <is>
          <t>KJP0767</t>
        </is>
      </c>
      <c r="H303" s="74" t="inlineStr">
        <is>
          <t>Sapi perah</t>
        </is>
      </c>
      <c r="I303" s="75" t="n">
        <v>0</v>
      </c>
      <c r="J303" s="75" t="n">
        <v>1</v>
      </c>
      <c r="K303" s="75" t="n">
        <v>0</v>
      </c>
      <c r="L303" s="75" t="n">
        <v>0</v>
      </c>
      <c r="M303" s="75" t="n">
        <v>0</v>
      </c>
      <c r="N303" s="75" t="n">
        <v>0</v>
      </c>
      <c r="O303" s="75" t="n">
        <v>0</v>
      </c>
      <c r="P303" s="75" t="n">
        <v>0</v>
      </c>
      <c r="Q303" s="75" t="n">
        <v>0</v>
      </c>
      <c r="R303" s="74" t="inlineStr">
        <is>
          <t>Sapi perah</t>
        </is>
      </c>
      <c r="S303" s="75" t="n">
        <v>0</v>
      </c>
      <c r="T303" s="75" t="n">
        <v>1</v>
      </c>
      <c r="U303" s="75" t="n">
        <v>0</v>
      </c>
      <c r="V303" s="75" t="n">
        <v>0</v>
      </c>
      <c r="W303" s="75" t="n">
        <v>0</v>
      </c>
      <c r="X303" s="75" t="n">
        <v>0</v>
      </c>
      <c r="Y303" s="75" t="n">
        <v>0</v>
      </c>
      <c r="Z303" s="75" t="n">
        <v>0</v>
      </c>
      <c r="AA303" s="75" t="n">
        <v>0</v>
      </c>
      <c r="AB303" s="74" t="inlineStr">
        <is>
          <t>Sapi perah</t>
        </is>
      </c>
      <c r="AC303" s="75" t="n">
        <v>0</v>
      </c>
      <c r="AD303" s="75" t="n">
        <v>1</v>
      </c>
      <c r="AE303" s="75" t="n">
        <v>0</v>
      </c>
      <c r="AF303" s="75" t="n">
        <v>0</v>
      </c>
      <c r="AG303" s="75" t="n">
        <v>0</v>
      </c>
      <c r="AH303" s="75" t="n">
        <v>0</v>
      </c>
      <c r="AI303" s="75" t="n">
        <v>0</v>
      </c>
      <c r="AJ303" s="75" t="n">
        <v>0</v>
      </c>
      <c r="AK303" s="75" t="n">
        <v>0</v>
      </c>
      <c r="AL303" s="74" t="n"/>
      <c r="AM303" s="74" t="n"/>
      <c r="AN303" s="75" t="n">
        <v>2</v>
      </c>
      <c r="AO303" s="74" t="n"/>
      <c r="AP303" s="74" t="n"/>
      <c r="AQ303" s="74" t="n"/>
      <c r="AR303" s="74" t="n"/>
      <c r="AS303" s="74" t="n"/>
      <c r="AT303" s="74" t="n"/>
      <c r="AU303" s="74" t="n"/>
      <c r="AV303" s="74" t="n"/>
      <c r="AW303" s="75" t="n">
        <v>1</v>
      </c>
      <c r="AX303" s="74" t="n"/>
      <c r="AY303" s="74" t="n"/>
      <c r="AZ303" s="74" t="n"/>
      <c r="BA303" s="74" t="n"/>
      <c r="BB303" s="74" t="n"/>
      <c r="BC303" s="74" t="n"/>
      <c r="BD303" s="74" t="n"/>
      <c r="BE303" s="74" t="n"/>
      <c r="BF303" s="74" t="n"/>
      <c r="BG303" s="74" t="n"/>
      <c r="BH303" s="75" t="n">
        <v>0</v>
      </c>
      <c r="BI303" s="75" t="n">
        <v>0</v>
      </c>
      <c r="BJ303" s="75" t="n">
        <v>1</v>
      </c>
      <c r="BK303" s="75" t="n">
        <v>0</v>
      </c>
      <c r="BL303" s="74" t="n"/>
      <c r="BM303" s="74" t="n"/>
      <c r="BN303" s="74" t="n"/>
      <c r="BO303" s="74" t="n"/>
      <c r="BP303" s="74" t="n"/>
      <c r="BQ303" s="74" t="n"/>
      <c r="BR303" s="74" t="n"/>
      <c r="BS303" s="74" t="n"/>
      <c r="BT303" s="74" t="n"/>
      <c r="BU303" s="74" t="n"/>
      <c r="BV303" s="74" t="n"/>
      <c r="BW303" s="74" t="n"/>
      <c r="BX303" s="74" t="n"/>
      <c r="BY303" s="74" t="n"/>
      <c r="BZ303" s="74" t="n"/>
      <c r="CA303" s="74" t="n"/>
      <c r="CB303" s="74" t="n"/>
      <c r="CC303" s="74" t="n"/>
      <c r="CD303" s="74" t="n"/>
      <c r="CE303" s="74" t="n"/>
      <c r="CF303" s="74" t="n"/>
      <c r="CG303" s="74" t="n"/>
      <c r="CH303" s="74" t="n"/>
      <c r="CI303" s="74" t="n"/>
      <c r="CJ303" s="74" t="n"/>
      <c r="CK303" s="75" t="n">
        <v>708941136</v>
      </c>
      <c r="CL303" s="74" t="inlineStr">
        <is>
          <t>fa09b217-535f-49f4-a6e1-f6d2992d9630</t>
        </is>
      </c>
      <c r="CM303" s="72" t="n">
        <v>46108.64277777778</v>
      </c>
      <c r="CN303" s="74" t="n"/>
      <c r="CO303" s="74" t="n"/>
      <c r="CP303" s="74" t="inlineStr">
        <is>
          <t>submitted_via_web</t>
        </is>
      </c>
      <c r="CQ303" s="74" t="n"/>
      <c r="CR303" s="74" t="inlineStr">
        <is>
          <t>voP5hd3TJJNzzneN7cP2D6</t>
        </is>
      </c>
      <c r="CS303" s="74" t="n"/>
      <c r="CT303" s="74" t="inlineStr">
        <is>
          <t>uuid:fa09b217-535f-49f4-a6e1-f6d2992d9630</t>
        </is>
      </c>
      <c r="CU303" s="75" t="n">
        <v>302</v>
      </c>
    </row>
    <row r="304">
      <c r="A304" s="72" t="n">
        <v>46108.93443010416</v>
      </c>
      <c r="B304" s="72" t="n">
        <v>46108.93527109954</v>
      </c>
      <c r="C304" s="74" t="inlineStr">
        <is>
          <t>Mudaifah</t>
        </is>
      </c>
      <c r="D304" s="74" t="inlineStr">
        <is>
          <t>Jawa Timur</t>
        </is>
      </c>
      <c r="E304" s="74" t="inlineStr">
        <is>
          <t>Malang</t>
        </is>
      </c>
      <c r="F304" s="74" t="inlineStr">
        <is>
          <t>Jabung</t>
        </is>
      </c>
      <c r="G304" s="74" t="inlineStr">
        <is>
          <t>KJP0064</t>
        </is>
      </c>
      <c r="H304" s="74" t="inlineStr">
        <is>
          <t>Sapi perah</t>
        </is>
      </c>
      <c r="I304" s="75" t="n">
        <v>0</v>
      </c>
      <c r="J304" s="75" t="n">
        <v>1</v>
      </c>
      <c r="K304" s="75" t="n">
        <v>0</v>
      </c>
      <c r="L304" s="75" t="n">
        <v>0</v>
      </c>
      <c r="M304" s="75" t="n">
        <v>0</v>
      </c>
      <c r="N304" s="75" t="n">
        <v>0</v>
      </c>
      <c r="O304" s="75" t="n">
        <v>0</v>
      </c>
      <c r="P304" s="75" t="n">
        <v>0</v>
      </c>
      <c r="Q304" s="75" t="n">
        <v>0</v>
      </c>
      <c r="R304" s="74" t="inlineStr">
        <is>
          <t>Sapi perah</t>
        </is>
      </c>
      <c r="S304" s="75" t="n">
        <v>0</v>
      </c>
      <c r="T304" s="75" t="n">
        <v>1</v>
      </c>
      <c r="U304" s="75" t="n">
        <v>0</v>
      </c>
      <c r="V304" s="75" t="n">
        <v>0</v>
      </c>
      <c r="W304" s="75" t="n">
        <v>0</v>
      </c>
      <c r="X304" s="75" t="n">
        <v>0</v>
      </c>
      <c r="Y304" s="75" t="n">
        <v>0</v>
      </c>
      <c r="Z304" s="75" t="n">
        <v>0</v>
      </c>
      <c r="AA304" s="75" t="n">
        <v>0</v>
      </c>
      <c r="AB304" s="74" t="inlineStr">
        <is>
          <t>Sapi perah</t>
        </is>
      </c>
      <c r="AC304" s="75" t="n">
        <v>0</v>
      </c>
      <c r="AD304" s="75" t="n">
        <v>1</v>
      </c>
      <c r="AE304" s="75" t="n">
        <v>0</v>
      </c>
      <c r="AF304" s="75" t="n">
        <v>0</v>
      </c>
      <c r="AG304" s="75" t="n">
        <v>0</v>
      </c>
      <c r="AH304" s="75" t="n">
        <v>0</v>
      </c>
      <c r="AI304" s="75" t="n">
        <v>0</v>
      </c>
      <c r="AJ304" s="75" t="n">
        <v>0</v>
      </c>
      <c r="AK304" s="75" t="n">
        <v>0</v>
      </c>
      <c r="AL304" s="74" t="n"/>
      <c r="AM304" s="74" t="n"/>
      <c r="AN304" s="75" t="n">
        <v>11</v>
      </c>
      <c r="AO304" s="74" t="n"/>
      <c r="AP304" s="74" t="n"/>
      <c r="AQ304" s="74" t="n"/>
      <c r="AR304" s="74" t="n"/>
      <c r="AS304" s="74" t="n"/>
      <c r="AT304" s="74" t="n"/>
      <c r="AU304" s="74" t="n"/>
      <c r="AV304" s="74" t="n"/>
      <c r="AW304" s="75" t="n">
        <v>3</v>
      </c>
      <c r="AX304" s="74" t="n"/>
      <c r="AY304" s="74" t="n"/>
      <c r="AZ304" s="74" t="n"/>
      <c r="BA304" s="74" t="n"/>
      <c r="BB304" s="74" t="n"/>
      <c r="BC304" s="74" t="n"/>
      <c r="BD304" s="74" t="n"/>
      <c r="BE304" s="74" t="n"/>
      <c r="BF304" s="74" t="n"/>
      <c r="BG304" s="74" t="n"/>
      <c r="BH304" s="75" t="n">
        <v>1</v>
      </c>
      <c r="BI304" s="75" t="n">
        <v>5</v>
      </c>
      <c r="BJ304" s="75" t="n">
        <v>3</v>
      </c>
      <c r="BK304" s="75" t="n">
        <v>0</v>
      </c>
      <c r="BL304" s="74" t="n"/>
      <c r="BM304" s="74" t="n"/>
      <c r="BN304" s="74" t="n"/>
      <c r="BO304" s="74" t="n"/>
      <c r="BP304" s="74" t="n"/>
      <c r="BQ304" s="74" t="n"/>
      <c r="BR304" s="74" t="n"/>
      <c r="BS304" s="74" t="n"/>
      <c r="BT304" s="74" t="n"/>
      <c r="BU304" s="74" t="n"/>
      <c r="BV304" s="74" t="n"/>
      <c r="BW304" s="74" t="n"/>
      <c r="BX304" s="74" t="n"/>
      <c r="BY304" s="74" t="n"/>
      <c r="BZ304" s="74" t="n"/>
      <c r="CA304" s="74" t="n"/>
      <c r="CB304" s="74" t="n"/>
      <c r="CC304" s="74" t="n"/>
      <c r="CD304" s="74" t="n"/>
      <c r="CE304" s="74" t="n"/>
      <c r="CF304" s="74" t="n"/>
      <c r="CG304" s="74" t="n"/>
      <c r="CH304" s="74" t="n"/>
      <c r="CI304" s="74" t="n"/>
      <c r="CJ304" s="74" t="n"/>
      <c r="CK304" s="75" t="n">
        <v>708942243</v>
      </c>
      <c r="CL304" s="74" t="inlineStr">
        <is>
          <t>3170041d-b62d-464f-9f4c-6388061fc2ac</t>
        </is>
      </c>
      <c r="CM304" s="72" t="n">
        <v>46108.64362268519</v>
      </c>
      <c r="CN304" s="74" t="n"/>
      <c r="CO304" s="74" t="n"/>
      <c r="CP304" s="74" t="inlineStr">
        <is>
          <t>submitted_via_web</t>
        </is>
      </c>
      <c r="CQ304" s="74" t="n"/>
      <c r="CR304" s="74" t="inlineStr">
        <is>
          <t>voP5hd3TJJNzzneN7cP2D6</t>
        </is>
      </c>
      <c r="CS304" s="74" t="n"/>
      <c r="CT304" s="74" t="inlineStr">
        <is>
          <t>uuid:3170041d-b62d-464f-9f4c-6388061fc2ac</t>
        </is>
      </c>
      <c r="CU304" s="75" t="n">
        <v>303</v>
      </c>
    </row>
    <row r="305">
      <c r="A305" s="72" t="n">
        <v>46108.93527375</v>
      </c>
      <c r="B305" s="72" t="n">
        <v>46108.93583510417</v>
      </c>
      <c r="C305" s="74" t="inlineStr">
        <is>
          <t>Uswatun</t>
        </is>
      </c>
      <c r="D305" s="74" t="inlineStr">
        <is>
          <t>Jawa Timur</t>
        </is>
      </c>
      <c r="E305" s="74" t="inlineStr">
        <is>
          <t>Malang</t>
        </is>
      </c>
      <c r="F305" s="74" t="inlineStr">
        <is>
          <t>Jabung</t>
        </is>
      </c>
      <c r="G305" s="74" t="inlineStr">
        <is>
          <t>KJP0643</t>
        </is>
      </c>
      <c r="H305" s="74" t="inlineStr">
        <is>
          <t>Sapi perah</t>
        </is>
      </c>
      <c r="I305" s="75" t="n">
        <v>0</v>
      </c>
      <c r="J305" s="75" t="n">
        <v>1</v>
      </c>
      <c r="K305" s="75" t="n">
        <v>0</v>
      </c>
      <c r="L305" s="75" t="n">
        <v>0</v>
      </c>
      <c r="M305" s="75" t="n">
        <v>0</v>
      </c>
      <c r="N305" s="75" t="n">
        <v>0</v>
      </c>
      <c r="O305" s="75" t="n">
        <v>0</v>
      </c>
      <c r="P305" s="75" t="n">
        <v>0</v>
      </c>
      <c r="Q305" s="75" t="n">
        <v>0</v>
      </c>
      <c r="R305" s="74" t="inlineStr">
        <is>
          <t>Sapi perah</t>
        </is>
      </c>
      <c r="S305" s="75" t="n">
        <v>0</v>
      </c>
      <c r="T305" s="75" t="n">
        <v>1</v>
      </c>
      <c r="U305" s="75" t="n">
        <v>0</v>
      </c>
      <c r="V305" s="75" t="n">
        <v>0</v>
      </c>
      <c r="W305" s="75" t="n">
        <v>0</v>
      </c>
      <c r="X305" s="75" t="n">
        <v>0</v>
      </c>
      <c r="Y305" s="75" t="n">
        <v>0</v>
      </c>
      <c r="Z305" s="75" t="n">
        <v>0</v>
      </c>
      <c r="AA305" s="75" t="n">
        <v>0</v>
      </c>
      <c r="AB305" s="74" t="inlineStr">
        <is>
          <t>Sapi perah</t>
        </is>
      </c>
      <c r="AC305" s="75" t="n">
        <v>0</v>
      </c>
      <c r="AD305" s="75" t="n">
        <v>1</v>
      </c>
      <c r="AE305" s="75" t="n">
        <v>0</v>
      </c>
      <c r="AF305" s="75" t="n">
        <v>0</v>
      </c>
      <c r="AG305" s="75" t="n">
        <v>0</v>
      </c>
      <c r="AH305" s="75" t="n">
        <v>0</v>
      </c>
      <c r="AI305" s="75" t="n">
        <v>0</v>
      </c>
      <c r="AJ305" s="75" t="n">
        <v>0</v>
      </c>
      <c r="AK305" s="75" t="n">
        <v>0</v>
      </c>
      <c r="AL305" s="74" t="n"/>
      <c r="AM305" s="74" t="n"/>
      <c r="AN305" s="75" t="n">
        <v>11</v>
      </c>
      <c r="AO305" s="74" t="n"/>
      <c r="AP305" s="74" t="n"/>
      <c r="AQ305" s="74" t="n"/>
      <c r="AR305" s="74" t="n"/>
      <c r="AS305" s="74" t="n"/>
      <c r="AT305" s="74" t="n"/>
      <c r="AU305" s="74" t="n"/>
      <c r="AV305" s="74" t="n"/>
      <c r="AW305" s="75" t="n">
        <v>5</v>
      </c>
      <c r="AX305" s="74" t="n"/>
      <c r="AY305" s="74" t="n"/>
      <c r="AZ305" s="74" t="n"/>
      <c r="BA305" s="74" t="n"/>
      <c r="BB305" s="74" t="n"/>
      <c r="BC305" s="74" t="n"/>
      <c r="BD305" s="74" t="n"/>
      <c r="BE305" s="74" t="n"/>
      <c r="BF305" s="74" t="n"/>
      <c r="BG305" s="74" t="n"/>
      <c r="BH305" s="75" t="n">
        <v>0</v>
      </c>
      <c r="BI305" s="75" t="n">
        <v>0</v>
      </c>
      <c r="BJ305" s="75" t="n">
        <v>4</v>
      </c>
      <c r="BK305" s="75" t="n">
        <v>0</v>
      </c>
      <c r="BL305" s="74" t="n"/>
      <c r="BM305" s="74" t="n"/>
      <c r="BN305" s="74" t="n"/>
      <c r="BO305" s="74" t="n"/>
      <c r="BP305" s="74" t="n"/>
      <c r="BQ305" s="74" t="n"/>
      <c r="BR305" s="74" t="n"/>
      <c r="BS305" s="74" t="n"/>
      <c r="BT305" s="74" t="n"/>
      <c r="BU305" s="74" t="n"/>
      <c r="BV305" s="74" t="n"/>
      <c r="BW305" s="74" t="n"/>
      <c r="BX305" s="74" t="n"/>
      <c r="BY305" s="74" t="n"/>
      <c r="BZ305" s="74" t="n"/>
      <c r="CA305" s="74" t="n"/>
      <c r="CB305" s="74" t="n"/>
      <c r="CC305" s="74" t="n"/>
      <c r="CD305" s="74" t="n"/>
      <c r="CE305" s="74" t="n"/>
      <c r="CF305" s="74" t="n"/>
      <c r="CG305" s="74" t="n"/>
      <c r="CH305" s="74" t="n"/>
      <c r="CI305" s="74" t="n"/>
      <c r="CJ305" s="74" t="n"/>
      <c r="CK305" s="75" t="n">
        <v>708942997</v>
      </c>
      <c r="CL305" s="74" t="inlineStr">
        <is>
          <t>fccedf89-c672-449b-8e1a-e69c61919970</t>
        </is>
      </c>
      <c r="CM305" s="72" t="n">
        <v>46108.64417824074</v>
      </c>
      <c r="CN305" s="74" t="n"/>
      <c r="CO305" s="74" t="n"/>
      <c r="CP305" s="74" t="inlineStr">
        <is>
          <t>submitted_via_web</t>
        </is>
      </c>
      <c r="CQ305" s="74" t="n"/>
      <c r="CR305" s="74" t="inlineStr">
        <is>
          <t>voP5hd3TJJNzzneN7cP2D6</t>
        </is>
      </c>
      <c r="CS305" s="74" t="n"/>
      <c r="CT305" s="74" t="inlineStr">
        <is>
          <t>uuid:fccedf89-c672-449b-8e1a-e69c61919970</t>
        </is>
      </c>
      <c r="CU305" s="75" t="n">
        <v>304</v>
      </c>
    </row>
    <row r="306">
      <c r="A306" s="72" t="n">
        <v>46108.93583770833</v>
      </c>
      <c r="B306" s="72" t="n">
        <v>46108.93640384259</v>
      </c>
      <c r="C306" s="74" t="inlineStr">
        <is>
          <t>Cariyah</t>
        </is>
      </c>
      <c r="D306" s="74" t="inlineStr">
        <is>
          <t>Jawa Timur</t>
        </is>
      </c>
      <c r="E306" s="74" t="inlineStr">
        <is>
          <t>Malang</t>
        </is>
      </c>
      <c r="F306" s="74" t="inlineStr">
        <is>
          <t>Jabung</t>
        </is>
      </c>
      <c r="G306" s="74" t="inlineStr">
        <is>
          <t>KJP0764</t>
        </is>
      </c>
      <c r="H306" s="74" t="inlineStr">
        <is>
          <t>Sapi perah</t>
        </is>
      </c>
      <c r="I306" s="75" t="n">
        <v>0</v>
      </c>
      <c r="J306" s="75" t="n">
        <v>1</v>
      </c>
      <c r="K306" s="75" t="n">
        <v>0</v>
      </c>
      <c r="L306" s="75" t="n">
        <v>0</v>
      </c>
      <c r="M306" s="75" t="n">
        <v>0</v>
      </c>
      <c r="N306" s="75" t="n">
        <v>0</v>
      </c>
      <c r="O306" s="75" t="n">
        <v>0</v>
      </c>
      <c r="P306" s="75" t="n">
        <v>0</v>
      </c>
      <c r="Q306" s="75" t="n">
        <v>0</v>
      </c>
      <c r="R306" s="74" t="inlineStr">
        <is>
          <t>Sapi perah</t>
        </is>
      </c>
      <c r="S306" s="75" t="n">
        <v>0</v>
      </c>
      <c r="T306" s="75" t="n">
        <v>1</v>
      </c>
      <c r="U306" s="75" t="n">
        <v>0</v>
      </c>
      <c r="V306" s="75" t="n">
        <v>0</v>
      </c>
      <c r="W306" s="75" t="n">
        <v>0</v>
      </c>
      <c r="X306" s="75" t="n">
        <v>0</v>
      </c>
      <c r="Y306" s="75" t="n">
        <v>0</v>
      </c>
      <c r="Z306" s="75" t="n">
        <v>0</v>
      </c>
      <c r="AA306" s="75" t="n">
        <v>0</v>
      </c>
      <c r="AB306" s="74" t="inlineStr">
        <is>
          <t>Sapi perah</t>
        </is>
      </c>
      <c r="AC306" s="75" t="n">
        <v>0</v>
      </c>
      <c r="AD306" s="75" t="n">
        <v>1</v>
      </c>
      <c r="AE306" s="75" t="n">
        <v>0</v>
      </c>
      <c r="AF306" s="75" t="n">
        <v>0</v>
      </c>
      <c r="AG306" s="75" t="n">
        <v>0</v>
      </c>
      <c r="AH306" s="75" t="n">
        <v>0</v>
      </c>
      <c r="AI306" s="75" t="n">
        <v>0</v>
      </c>
      <c r="AJ306" s="75" t="n">
        <v>0</v>
      </c>
      <c r="AK306" s="75" t="n">
        <v>0</v>
      </c>
      <c r="AL306" s="74" t="n"/>
      <c r="AM306" s="74" t="n"/>
      <c r="AN306" s="75" t="n">
        <v>10</v>
      </c>
      <c r="AO306" s="74" t="n"/>
      <c r="AP306" s="74" t="n"/>
      <c r="AQ306" s="74" t="n"/>
      <c r="AR306" s="74" t="n"/>
      <c r="AS306" s="74" t="n"/>
      <c r="AT306" s="74" t="n"/>
      <c r="AU306" s="74" t="n"/>
      <c r="AV306" s="74" t="n"/>
      <c r="AW306" s="75" t="n">
        <v>3</v>
      </c>
      <c r="AX306" s="74" t="n"/>
      <c r="AY306" s="74" t="n"/>
      <c r="AZ306" s="74" t="n"/>
      <c r="BA306" s="74" t="n"/>
      <c r="BB306" s="74" t="n"/>
      <c r="BC306" s="74" t="n"/>
      <c r="BD306" s="74" t="n"/>
      <c r="BE306" s="74" t="n"/>
      <c r="BF306" s="74" t="n"/>
      <c r="BG306" s="74" t="n"/>
      <c r="BH306" s="75" t="n">
        <v>0</v>
      </c>
      <c r="BI306" s="75" t="n">
        <v>0</v>
      </c>
      <c r="BJ306" s="75" t="n">
        <v>4</v>
      </c>
      <c r="BK306" s="75" t="n">
        <v>0</v>
      </c>
      <c r="BL306" s="74" t="n"/>
      <c r="BM306" s="74" t="n"/>
      <c r="BN306" s="74" t="n"/>
      <c r="BO306" s="74" t="n"/>
      <c r="BP306" s="74" t="n"/>
      <c r="BQ306" s="74" t="n"/>
      <c r="BR306" s="74" t="n"/>
      <c r="BS306" s="74" t="n"/>
      <c r="BT306" s="74" t="n"/>
      <c r="BU306" s="74" t="n"/>
      <c r="BV306" s="74" t="n"/>
      <c r="BW306" s="74" t="n"/>
      <c r="BX306" s="74" t="n"/>
      <c r="BY306" s="74" t="n"/>
      <c r="BZ306" s="74" t="n"/>
      <c r="CA306" s="74" t="n"/>
      <c r="CB306" s="74" t="n"/>
      <c r="CC306" s="74" t="n"/>
      <c r="CD306" s="74" t="n"/>
      <c r="CE306" s="74" t="n"/>
      <c r="CF306" s="74" t="n"/>
      <c r="CG306" s="74" t="n"/>
      <c r="CH306" s="74" t="n"/>
      <c r="CI306" s="74" t="n"/>
      <c r="CJ306" s="74" t="n"/>
      <c r="CK306" s="75" t="n">
        <v>708943932</v>
      </c>
      <c r="CL306" s="74" t="inlineStr">
        <is>
          <t>f189238e-a72b-4928-88f6-0920da99f196</t>
        </is>
      </c>
      <c r="CM306" s="72" t="n">
        <v>46108.64474537037</v>
      </c>
      <c r="CN306" s="74" t="n"/>
      <c r="CO306" s="74" t="n"/>
      <c r="CP306" s="74" t="inlineStr">
        <is>
          <t>submitted_via_web</t>
        </is>
      </c>
      <c r="CQ306" s="74" t="n"/>
      <c r="CR306" s="74" t="inlineStr">
        <is>
          <t>voP5hd3TJJNzzneN7cP2D6</t>
        </is>
      </c>
      <c r="CS306" s="74" t="n"/>
      <c r="CT306" s="74" t="inlineStr">
        <is>
          <t>uuid:f189238e-a72b-4928-88f6-0920da99f196</t>
        </is>
      </c>
      <c r="CU306" s="75" t="n">
        <v>305</v>
      </c>
    </row>
    <row r="307">
      <c r="A307" s="72" t="n">
        <v>46108.93640703704</v>
      </c>
      <c r="B307" s="72" t="n">
        <v>46108.9369859375</v>
      </c>
      <c r="C307" s="74" t="inlineStr">
        <is>
          <t>Musripah istri darmono</t>
        </is>
      </c>
      <c r="D307" s="74" t="inlineStr">
        <is>
          <t>Jawa Timur</t>
        </is>
      </c>
      <c r="E307" s="74" t="inlineStr">
        <is>
          <t>Malang</t>
        </is>
      </c>
      <c r="F307" s="74" t="inlineStr">
        <is>
          <t>Jabung</t>
        </is>
      </c>
      <c r="G307" s="74" t="inlineStr">
        <is>
          <t>KJP0426</t>
        </is>
      </c>
      <c r="H307" s="74" t="inlineStr">
        <is>
          <t>Sapi perah</t>
        </is>
      </c>
      <c r="I307" s="75" t="n">
        <v>0</v>
      </c>
      <c r="J307" s="75" t="n">
        <v>1</v>
      </c>
      <c r="K307" s="75" t="n">
        <v>0</v>
      </c>
      <c r="L307" s="75" t="n">
        <v>0</v>
      </c>
      <c r="M307" s="75" t="n">
        <v>0</v>
      </c>
      <c r="N307" s="75" t="n">
        <v>0</v>
      </c>
      <c r="O307" s="75" t="n">
        <v>0</v>
      </c>
      <c r="P307" s="75" t="n">
        <v>0</v>
      </c>
      <c r="Q307" s="75" t="n">
        <v>0</v>
      </c>
      <c r="R307" s="74" t="inlineStr">
        <is>
          <t>Sapi perah</t>
        </is>
      </c>
      <c r="S307" s="75" t="n">
        <v>0</v>
      </c>
      <c r="T307" s="75" t="n">
        <v>1</v>
      </c>
      <c r="U307" s="75" t="n">
        <v>0</v>
      </c>
      <c r="V307" s="75" t="n">
        <v>0</v>
      </c>
      <c r="W307" s="75" t="n">
        <v>0</v>
      </c>
      <c r="X307" s="75" t="n">
        <v>0</v>
      </c>
      <c r="Y307" s="75" t="n">
        <v>0</v>
      </c>
      <c r="Z307" s="75" t="n">
        <v>0</v>
      </c>
      <c r="AA307" s="75" t="n">
        <v>0</v>
      </c>
      <c r="AB307" s="74" t="inlineStr">
        <is>
          <t>Sapi perah</t>
        </is>
      </c>
      <c r="AC307" s="75" t="n">
        <v>0</v>
      </c>
      <c r="AD307" s="75" t="n">
        <v>1</v>
      </c>
      <c r="AE307" s="75" t="n">
        <v>0</v>
      </c>
      <c r="AF307" s="75" t="n">
        <v>0</v>
      </c>
      <c r="AG307" s="75" t="n">
        <v>0</v>
      </c>
      <c r="AH307" s="75" t="n">
        <v>0</v>
      </c>
      <c r="AI307" s="75" t="n">
        <v>0</v>
      </c>
      <c r="AJ307" s="75" t="n">
        <v>0</v>
      </c>
      <c r="AK307" s="75" t="n">
        <v>0</v>
      </c>
      <c r="AL307" s="74" t="n"/>
      <c r="AM307" s="74" t="n"/>
      <c r="AN307" s="75" t="n">
        <v>2</v>
      </c>
      <c r="AO307" s="74" t="n"/>
      <c r="AP307" s="74" t="n"/>
      <c r="AQ307" s="74" t="n"/>
      <c r="AR307" s="74" t="n"/>
      <c r="AS307" s="74" t="n"/>
      <c r="AT307" s="74" t="n"/>
      <c r="AU307" s="74" t="n"/>
      <c r="AV307" s="74" t="n"/>
      <c r="AW307" s="75" t="n">
        <v>1</v>
      </c>
      <c r="AX307" s="74" t="n"/>
      <c r="AY307" s="74" t="n"/>
      <c r="AZ307" s="74" t="n"/>
      <c r="BA307" s="74" t="n"/>
      <c r="BB307" s="74" t="n"/>
      <c r="BC307" s="74" t="n"/>
      <c r="BD307" s="74" t="n"/>
      <c r="BE307" s="74" t="n"/>
      <c r="BF307" s="74" t="n"/>
      <c r="BG307" s="74" t="n"/>
      <c r="BH307" s="75" t="n">
        <v>0</v>
      </c>
      <c r="BI307" s="75" t="n">
        <v>0</v>
      </c>
      <c r="BJ307" s="75" t="n">
        <v>1</v>
      </c>
      <c r="BK307" s="75" t="n">
        <v>0</v>
      </c>
      <c r="BL307" s="74" t="n"/>
      <c r="BM307" s="74" t="n"/>
      <c r="BN307" s="74" t="n"/>
      <c r="BO307" s="74" t="n"/>
      <c r="BP307" s="74" t="n"/>
      <c r="BQ307" s="74" t="n"/>
      <c r="BR307" s="74" t="n"/>
      <c r="BS307" s="74" t="n"/>
      <c r="BT307" s="74" t="n"/>
      <c r="BU307" s="74" t="n"/>
      <c r="BV307" s="74" t="n"/>
      <c r="BW307" s="74" t="n"/>
      <c r="BX307" s="74" t="n"/>
      <c r="BY307" s="74" t="n"/>
      <c r="BZ307" s="74" t="n"/>
      <c r="CA307" s="74" t="n"/>
      <c r="CB307" s="74" t="n"/>
      <c r="CC307" s="74" t="n"/>
      <c r="CD307" s="74" t="n"/>
      <c r="CE307" s="74" t="n"/>
      <c r="CF307" s="74" t="n"/>
      <c r="CG307" s="74" t="n"/>
      <c r="CH307" s="74" t="n"/>
      <c r="CI307" s="74" t="n"/>
      <c r="CJ307" s="74" t="n"/>
      <c r="CK307" s="75" t="n">
        <v>708944892</v>
      </c>
      <c r="CL307" s="74" t="inlineStr">
        <is>
          <t>0cf39837-f0a9-40f1-ab39-18b5395b1d5c</t>
        </is>
      </c>
      <c r="CM307" s="72" t="n">
        <v>46108.64533564815</v>
      </c>
      <c r="CN307" s="74" t="n"/>
      <c r="CO307" s="74" t="n"/>
      <c r="CP307" s="74" t="inlineStr">
        <is>
          <t>submitted_via_web</t>
        </is>
      </c>
      <c r="CQ307" s="74" t="n"/>
      <c r="CR307" s="74" t="inlineStr">
        <is>
          <t>voP5hd3TJJNzzneN7cP2D6</t>
        </is>
      </c>
      <c r="CS307" s="74" t="n"/>
      <c r="CT307" s="74" t="inlineStr">
        <is>
          <t>uuid:0cf39837-f0a9-40f1-ab39-18b5395b1d5c</t>
        </is>
      </c>
      <c r="CU307" s="75" t="n">
        <v>306</v>
      </c>
    </row>
    <row r="308">
      <c r="A308" s="72" t="n">
        <v>46108.93698846065</v>
      </c>
      <c r="B308" s="72" t="n">
        <v>46108.93756581019</v>
      </c>
      <c r="C308" s="74" t="inlineStr">
        <is>
          <t>Sudiyono</t>
        </is>
      </c>
      <c r="D308" s="74" t="inlineStr">
        <is>
          <t>Jawa Timur</t>
        </is>
      </c>
      <c r="E308" s="74" t="inlineStr">
        <is>
          <t>Malang</t>
        </is>
      </c>
      <c r="F308" s="74" t="inlineStr">
        <is>
          <t>Jabung</t>
        </is>
      </c>
      <c r="G308" s="74" t="inlineStr">
        <is>
          <t>KJP0330</t>
        </is>
      </c>
      <c r="H308" s="74" t="inlineStr">
        <is>
          <t>Sapi perah</t>
        </is>
      </c>
      <c r="I308" s="75" t="n">
        <v>0</v>
      </c>
      <c r="J308" s="75" t="n">
        <v>1</v>
      </c>
      <c r="K308" s="75" t="n">
        <v>0</v>
      </c>
      <c r="L308" s="75" t="n">
        <v>0</v>
      </c>
      <c r="M308" s="75" t="n">
        <v>0</v>
      </c>
      <c r="N308" s="75" t="n">
        <v>0</v>
      </c>
      <c r="O308" s="75" t="n">
        <v>0</v>
      </c>
      <c r="P308" s="75" t="n">
        <v>0</v>
      </c>
      <c r="Q308" s="75" t="n">
        <v>0</v>
      </c>
      <c r="R308" s="74" t="inlineStr">
        <is>
          <t>Sapi perah</t>
        </is>
      </c>
      <c r="S308" s="75" t="n">
        <v>0</v>
      </c>
      <c r="T308" s="75" t="n">
        <v>1</v>
      </c>
      <c r="U308" s="75" t="n">
        <v>0</v>
      </c>
      <c r="V308" s="75" t="n">
        <v>0</v>
      </c>
      <c r="W308" s="75" t="n">
        <v>0</v>
      </c>
      <c r="X308" s="75" t="n">
        <v>0</v>
      </c>
      <c r="Y308" s="75" t="n">
        <v>0</v>
      </c>
      <c r="Z308" s="75" t="n">
        <v>0</v>
      </c>
      <c r="AA308" s="75" t="n">
        <v>0</v>
      </c>
      <c r="AB308" s="74" t="inlineStr">
        <is>
          <t>Sapi perah</t>
        </is>
      </c>
      <c r="AC308" s="75" t="n">
        <v>0</v>
      </c>
      <c r="AD308" s="75" t="n">
        <v>1</v>
      </c>
      <c r="AE308" s="75" t="n">
        <v>0</v>
      </c>
      <c r="AF308" s="75" t="n">
        <v>0</v>
      </c>
      <c r="AG308" s="75" t="n">
        <v>0</v>
      </c>
      <c r="AH308" s="75" t="n">
        <v>0</v>
      </c>
      <c r="AI308" s="75" t="n">
        <v>0</v>
      </c>
      <c r="AJ308" s="75" t="n">
        <v>0</v>
      </c>
      <c r="AK308" s="75" t="n">
        <v>0</v>
      </c>
      <c r="AL308" s="74" t="n"/>
      <c r="AM308" s="74" t="n"/>
      <c r="AN308" s="75" t="n">
        <v>9</v>
      </c>
      <c r="AO308" s="74" t="n"/>
      <c r="AP308" s="74" t="n"/>
      <c r="AQ308" s="74" t="n"/>
      <c r="AR308" s="74" t="n"/>
      <c r="AS308" s="74" t="n"/>
      <c r="AT308" s="74" t="n"/>
      <c r="AU308" s="74" t="n"/>
      <c r="AV308" s="74" t="n"/>
      <c r="AW308" s="75" t="n">
        <v>9</v>
      </c>
      <c r="AX308" s="74" t="n"/>
      <c r="AY308" s="74" t="n"/>
      <c r="AZ308" s="74" t="n"/>
      <c r="BA308" s="74" t="n"/>
      <c r="BB308" s="74" t="n"/>
      <c r="BC308" s="74" t="n"/>
      <c r="BD308" s="74" t="n"/>
      <c r="BE308" s="74" t="n"/>
      <c r="BF308" s="74" t="n"/>
      <c r="BG308" s="74" t="n"/>
      <c r="BH308" s="75" t="n">
        <v>0</v>
      </c>
      <c r="BI308" s="75" t="n">
        <v>0</v>
      </c>
      <c r="BJ308" s="75" t="n">
        <v>0</v>
      </c>
      <c r="BK308" s="75" t="n">
        <v>0</v>
      </c>
      <c r="BL308" s="74" t="n"/>
      <c r="BM308" s="74" t="n"/>
      <c r="BN308" s="74" t="n"/>
      <c r="BO308" s="74" t="n"/>
      <c r="BP308" s="74" t="n"/>
      <c r="BQ308" s="74" t="n"/>
      <c r="BR308" s="74" t="n"/>
      <c r="BS308" s="74" t="n"/>
      <c r="BT308" s="74" t="n"/>
      <c r="BU308" s="74" t="n"/>
      <c r="BV308" s="74" t="n"/>
      <c r="BW308" s="74" t="n"/>
      <c r="BX308" s="74" t="n"/>
      <c r="BY308" s="74" t="n"/>
      <c r="BZ308" s="74" t="n"/>
      <c r="CA308" s="74" t="n"/>
      <c r="CB308" s="74" t="n"/>
      <c r="CC308" s="74" t="n"/>
      <c r="CD308" s="74" t="n"/>
      <c r="CE308" s="74" t="n"/>
      <c r="CF308" s="74" t="n"/>
      <c r="CG308" s="74" t="n"/>
      <c r="CH308" s="74" t="n"/>
      <c r="CI308" s="74" t="n"/>
      <c r="CJ308" s="74" t="n"/>
      <c r="CK308" s="75" t="n">
        <v>708945810</v>
      </c>
      <c r="CL308" s="74" t="inlineStr">
        <is>
          <t>c29572b1-cd09-41a2-8fca-efc3a6115811</t>
        </is>
      </c>
      <c r="CM308" s="72" t="n">
        <v>46108.64591435185</v>
      </c>
      <c r="CN308" s="74" t="n"/>
      <c r="CO308" s="74" t="n"/>
      <c r="CP308" s="74" t="inlineStr">
        <is>
          <t>submitted_via_web</t>
        </is>
      </c>
      <c r="CQ308" s="74" t="n"/>
      <c r="CR308" s="74" t="inlineStr">
        <is>
          <t>voP5hd3TJJNzzneN7cP2D6</t>
        </is>
      </c>
      <c r="CS308" s="74" t="n"/>
      <c r="CT308" s="74" t="inlineStr">
        <is>
          <t>uuid:c29572b1-cd09-41a2-8fca-efc3a6115811</t>
        </is>
      </c>
      <c r="CU308" s="75" t="n">
        <v>307</v>
      </c>
    </row>
    <row r="309">
      <c r="A309" s="72" t="n">
        <v>46108.93756836806</v>
      </c>
      <c r="B309" s="72" t="n">
        <v>46108.93849996528</v>
      </c>
      <c r="C309" s="74" t="inlineStr">
        <is>
          <t>Suwari</t>
        </is>
      </c>
      <c r="D309" s="74" t="inlineStr">
        <is>
          <t>Jawa Timur</t>
        </is>
      </c>
      <c r="E309" s="74" t="inlineStr">
        <is>
          <t>Malang</t>
        </is>
      </c>
      <c r="F309" s="74" t="inlineStr">
        <is>
          <t>Jabung</t>
        </is>
      </c>
      <c r="G309" s="74" t="inlineStr">
        <is>
          <t>KJP0259</t>
        </is>
      </c>
      <c r="H309" s="74" t="inlineStr">
        <is>
          <t>Sapi perah</t>
        </is>
      </c>
      <c r="I309" s="75" t="n">
        <v>0</v>
      </c>
      <c r="J309" s="75" t="n">
        <v>1</v>
      </c>
      <c r="K309" s="75" t="n">
        <v>0</v>
      </c>
      <c r="L309" s="75" t="n">
        <v>0</v>
      </c>
      <c r="M309" s="75" t="n">
        <v>0</v>
      </c>
      <c r="N309" s="75" t="n">
        <v>0</v>
      </c>
      <c r="O309" s="75" t="n">
        <v>0</v>
      </c>
      <c r="P309" s="75" t="n">
        <v>0</v>
      </c>
      <c r="Q309" s="75" t="n">
        <v>0</v>
      </c>
      <c r="R309" s="74" t="inlineStr">
        <is>
          <t>Sapi perah</t>
        </is>
      </c>
      <c r="S309" s="75" t="n">
        <v>0</v>
      </c>
      <c r="T309" s="75" t="n">
        <v>1</v>
      </c>
      <c r="U309" s="75" t="n">
        <v>0</v>
      </c>
      <c r="V309" s="75" t="n">
        <v>0</v>
      </c>
      <c r="W309" s="75" t="n">
        <v>0</v>
      </c>
      <c r="X309" s="75" t="n">
        <v>0</v>
      </c>
      <c r="Y309" s="75" t="n">
        <v>0</v>
      </c>
      <c r="Z309" s="75" t="n">
        <v>0</v>
      </c>
      <c r="AA309" s="75" t="n">
        <v>0</v>
      </c>
      <c r="AB309" s="74" t="inlineStr">
        <is>
          <t>Sapi perah</t>
        </is>
      </c>
      <c r="AC309" s="75" t="n">
        <v>0</v>
      </c>
      <c r="AD309" s="75" t="n">
        <v>1</v>
      </c>
      <c r="AE309" s="75" t="n">
        <v>0</v>
      </c>
      <c r="AF309" s="75" t="n">
        <v>0</v>
      </c>
      <c r="AG309" s="75" t="n">
        <v>0</v>
      </c>
      <c r="AH309" s="75" t="n">
        <v>0</v>
      </c>
      <c r="AI309" s="75" t="n">
        <v>0</v>
      </c>
      <c r="AJ309" s="75" t="n">
        <v>0</v>
      </c>
      <c r="AK309" s="75" t="n">
        <v>0</v>
      </c>
      <c r="AL309" s="74" t="n"/>
      <c r="AM309" s="74" t="n"/>
      <c r="AN309" s="75" t="n">
        <v>11</v>
      </c>
      <c r="AO309" s="74" t="n"/>
      <c r="AP309" s="74" t="n"/>
      <c r="AQ309" s="74" t="n"/>
      <c r="AR309" s="74" t="n"/>
      <c r="AS309" s="74" t="n"/>
      <c r="AT309" s="74" t="n"/>
      <c r="AU309" s="74" t="n"/>
      <c r="AV309" s="74" t="n"/>
      <c r="AW309" s="75" t="n">
        <v>4</v>
      </c>
      <c r="AX309" s="74" t="n"/>
      <c r="AY309" s="74" t="n"/>
      <c r="AZ309" s="74" t="n"/>
      <c r="BA309" s="74" t="n"/>
      <c r="BB309" s="74" t="n"/>
      <c r="BC309" s="74" t="n"/>
      <c r="BD309" s="74" t="n"/>
      <c r="BE309" s="74" t="n"/>
      <c r="BF309" s="74" t="n"/>
      <c r="BG309" s="74" t="n"/>
      <c r="BH309" s="75" t="n">
        <v>0</v>
      </c>
      <c r="BI309" s="75" t="n">
        <v>0</v>
      </c>
      <c r="BJ309" s="75" t="n">
        <v>0</v>
      </c>
      <c r="BK309" s="75" t="n">
        <v>0</v>
      </c>
      <c r="BL309" s="74" t="n"/>
      <c r="BM309" s="74" t="n"/>
      <c r="BN309" s="74" t="n"/>
      <c r="BO309" s="74" t="n"/>
      <c r="BP309" s="74" t="n"/>
      <c r="BQ309" s="74" t="n"/>
      <c r="BR309" s="74" t="n"/>
      <c r="BS309" s="74" t="n"/>
      <c r="BT309" s="74" t="n"/>
      <c r="BU309" s="74" t="n"/>
      <c r="BV309" s="74" t="n"/>
      <c r="BW309" s="74" t="n"/>
      <c r="BX309" s="74" t="n"/>
      <c r="BY309" s="74" t="n"/>
      <c r="BZ309" s="74" t="n"/>
      <c r="CA309" s="74" t="n"/>
      <c r="CB309" s="74" t="n"/>
      <c r="CC309" s="74" t="n"/>
      <c r="CD309" s="74" t="n"/>
      <c r="CE309" s="74" t="n"/>
      <c r="CF309" s="74" t="n"/>
      <c r="CG309" s="74" t="n"/>
      <c r="CH309" s="74" t="n"/>
      <c r="CI309" s="74" t="n"/>
      <c r="CJ309" s="74" t="n"/>
      <c r="CK309" s="75" t="n">
        <v>708947419</v>
      </c>
      <c r="CL309" s="74" t="inlineStr">
        <is>
          <t>cc97b219-5dfc-4973-9a17-d7caa81dc504</t>
        </is>
      </c>
      <c r="CM309" s="72" t="n">
        <v>46108.64686342593</v>
      </c>
      <c r="CN309" s="74" t="n"/>
      <c r="CO309" s="74" t="n"/>
      <c r="CP309" s="74" t="inlineStr">
        <is>
          <t>submitted_via_web</t>
        </is>
      </c>
      <c r="CQ309" s="74" t="n"/>
      <c r="CR309" s="74" t="inlineStr">
        <is>
          <t>voP5hd3TJJNzzneN7cP2D6</t>
        </is>
      </c>
      <c r="CS309" s="74" t="n"/>
      <c r="CT309" s="74" t="inlineStr">
        <is>
          <t>uuid:cc97b219-5dfc-4973-9a17-d7caa81dc504</t>
        </is>
      </c>
      <c r="CU309" s="75" t="n">
        <v>308</v>
      </c>
    </row>
    <row r="310">
      <c r="A310" s="72" t="n">
        <v>46108.93850259259</v>
      </c>
      <c r="B310" s="72" t="n">
        <v>46108.93910924769</v>
      </c>
      <c r="C310" s="74" t="inlineStr">
        <is>
          <t>Jujur sadarita</t>
        </is>
      </c>
      <c r="D310" s="74" t="inlineStr">
        <is>
          <t>Jawa Timur</t>
        </is>
      </c>
      <c r="E310" s="74" t="inlineStr">
        <is>
          <t>Malang</t>
        </is>
      </c>
      <c r="F310" s="74" t="inlineStr">
        <is>
          <t>Jabung</t>
        </is>
      </c>
      <c r="G310" s="74" t="inlineStr">
        <is>
          <t>KJP0840</t>
        </is>
      </c>
      <c r="H310" s="74" t="inlineStr">
        <is>
          <t>Sapi perah</t>
        </is>
      </c>
      <c r="I310" s="75" t="n">
        <v>0</v>
      </c>
      <c r="J310" s="75" t="n">
        <v>1</v>
      </c>
      <c r="K310" s="75" t="n">
        <v>0</v>
      </c>
      <c r="L310" s="75" t="n">
        <v>0</v>
      </c>
      <c r="M310" s="75" t="n">
        <v>0</v>
      </c>
      <c r="N310" s="75" t="n">
        <v>0</v>
      </c>
      <c r="O310" s="75" t="n">
        <v>0</v>
      </c>
      <c r="P310" s="75" t="n">
        <v>0</v>
      </c>
      <c r="Q310" s="75" t="n">
        <v>0</v>
      </c>
      <c r="R310" s="74" t="inlineStr">
        <is>
          <t>Sapi perah</t>
        </is>
      </c>
      <c r="S310" s="75" t="n">
        <v>0</v>
      </c>
      <c r="T310" s="75" t="n">
        <v>1</v>
      </c>
      <c r="U310" s="75" t="n">
        <v>0</v>
      </c>
      <c r="V310" s="75" t="n">
        <v>0</v>
      </c>
      <c r="W310" s="75" t="n">
        <v>0</v>
      </c>
      <c r="X310" s="75" t="n">
        <v>0</v>
      </c>
      <c r="Y310" s="75" t="n">
        <v>0</v>
      </c>
      <c r="Z310" s="75" t="n">
        <v>0</v>
      </c>
      <c r="AA310" s="75" t="n">
        <v>0</v>
      </c>
      <c r="AB310" s="74" t="inlineStr">
        <is>
          <t>Sapi perah</t>
        </is>
      </c>
      <c r="AC310" s="75" t="n">
        <v>0</v>
      </c>
      <c r="AD310" s="75" t="n">
        <v>1</v>
      </c>
      <c r="AE310" s="75" t="n">
        <v>0</v>
      </c>
      <c r="AF310" s="75" t="n">
        <v>0</v>
      </c>
      <c r="AG310" s="75" t="n">
        <v>0</v>
      </c>
      <c r="AH310" s="75" t="n">
        <v>0</v>
      </c>
      <c r="AI310" s="75" t="n">
        <v>0</v>
      </c>
      <c r="AJ310" s="75" t="n">
        <v>0</v>
      </c>
      <c r="AK310" s="75" t="n">
        <v>0</v>
      </c>
      <c r="AL310" s="74" t="n"/>
      <c r="AM310" s="74" t="n"/>
      <c r="AN310" s="75" t="n">
        <v>4</v>
      </c>
      <c r="AO310" s="74" t="n"/>
      <c r="AP310" s="74" t="n"/>
      <c r="AQ310" s="74" t="n"/>
      <c r="AR310" s="74" t="n"/>
      <c r="AS310" s="74" t="n"/>
      <c r="AT310" s="74" t="n"/>
      <c r="AU310" s="74" t="n"/>
      <c r="AV310" s="74" t="n"/>
      <c r="AW310" s="75" t="n">
        <v>3</v>
      </c>
      <c r="AX310" s="74" t="n"/>
      <c r="AY310" s="74" t="n"/>
      <c r="AZ310" s="74" t="n"/>
      <c r="BA310" s="74" t="n"/>
      <c r="BB310" s="74" t="n"/>
      <c r="BC310" s="74" t="n"/>
      <c r="BD310" s="74" t="n"/>
      <c r="BE310" s="74" t="n"/>
      <c r="BF310" s="74" t="n"/>
      <c r="BG310" s="74" t="n"/>
      <c r="BH310" s="75" t="n">
        <v>1</v>
      </c>
      <c r="BI310" s="75" t="n">
        <v>3</v>
      </c>
      <c r="BJ310" s="75" t="n">
        <v>0</v>
      </c>
      <c r="BK310" s="75" t="n">
        <v>0</v>
      </c>
      <c r="BL310" s="74" t="n"/>
      <c r="BM310" s="74" t="n"/>
      <c r="BN310" s="74" t="n"/>
      <c r="BO310" s="74" t="n"/>
      <c r="BP310" s="74" t="n"/>
      <c r="BQ310" s="74" t="n"/>
      <c r="BR310" s="74" t="n"/>
      <c r="BS310" s="74" t="n"/>
      <c r="BT310" s="74" t="n"/>
      <c r="BU310" s="74" t="n"/>
      <c r="BV310" s="74" t="n"/>
      <c r="BW310" s="74" t="n"/>
      <c r="BX310" s="74" t="n"/>
      <c r="BY310" s="74" t="n"/>
      <c r="BZ310" s="74" t="n"/>
      <c r="CA310" s="74" t="n"/>
      <c r="CB310" s="74" t="n"/>
      <c r="CC310" s="74" t="n"/>
      <c r="CD310" s="74" t="n"/>
      <c r="CE310" s="74" t="n"/>
      <c r="CF310" s="74" t="n"/>
      <c r="CG310" s="74" t="n"/>
      <c r="CH310" s="74" t="n"/>
      <c r="CI310" s="74" t="n"/>
      <c r="CJ310" s="74" t="n"/>
      <c r="CK310" s="75" t="n">
        <v>708948108</v>
      </c>
      <c r="CL310" s="74" t="inlineStr">
        <is>
          <t>eda168af-3cc2-469e-bb8e-54e6b890232c</t>
        </is>
      </c>
      <c r="CM310" s="72" t="n">
        <v>46108.64745370371</v>
      </c>
      <c r="CN310" s="74" t="n"/>
      <c r="CO310" s="74" t="n"/>
      <c r="CP310" s="74" t="inlineStr">
        <is>
          <t>submitted_via_web</t>
        </is>
      </c>
      <c r="CQ310" s="74" t="n"/>
      <c r="CR310" s="74" t="inlineStr">
        <is>
          <t>voP5hd3TJJNzzneN7cP2D6</t>
        </is>
      </c>
      <c r="CS310" s="74" t="n"/>
      <c r="CT310" s="74" t="inlineStr">
        <is>
          <t>uuid:eda168af-3cc2-469e-bb8e-54e6b890232c</t>
        </is>
      </c>
      <c r="CU310" s="75" t="n">
        <v>309</v>
      </c>
    </row>
    <row r="311">
      <c r="A311" s="72" t="n">
        <v>46108.93911238426</v>
      </c>
      <c r="B311" s="72" t="n">
        <v>46108.93957248842</v>
      </c>
      <c r="C311" s="74" t="inlineStr">
        <is>
          <t>Naam</t>
        </is>
      </c>
      <c r="D311" s="74" t="inlineStr">
        <is>
          <t>Jawa Timur</t>
        </is>
      </c>
      <c r="E311" s="74" t="inlineStr">
        <is>
          <t>Malang</t>
        </is>
      </c>
      <c r="F311" s="74" t="inlineStr">
        <is>
          <t>Tumpang</t>
        </is>
      </c>
      <c r="G311" s="74" t="inlineStr">
        <is>
          <t>KJP0253</t>
        </is>
      </c>
      <c r="H311" s="74" t="inlineStr">
        <is>
          <t>Sapi perah</t>
        </is>
      </c>
      <c r="I311" s="75" t="n">
        <v>0</v>
      </c>
      <c r="J311" s="75" t="n">
        <v>1</v>
      </c>
      <c r="K311" s="75" t="n">
        <v>0</v>
      </c>
      <c r="L311" s="75" t="n">
        <v>0</v>
      </c>
      <c r="M311" s="75" t="n">
        <v>0</v>
      </c>
      <c r="N311" s="75" t="n">
        <v>0</v>
      </c>
      <c r="O311" s="75" t="n">
        <v>0</v>
      </c>
      <c r="P311" s="75" t="n">
        <v>0</v>
      </c>
      <c r="Q311" s="75" t="n">
        <v>0</v>
      </c>
      <c r="R311" s="74" t="inlineStr">
        <is>
          <t>Sapi perah</t>
        </is>
      </c>
      <c r="S311" s="75" t="n">
        <v>0</v>
      </c>
      <c r="T311" s="75" t="n">
        <v>1</v>
      </c>
      <c r="U311" s="75" t="n">
        <v>0</v>
      </c>
      <c r="V311" s="75" t="n">
        <v>0</v>
      </c>
      <c r="W311" s="75" t="n">
        <v>0</v>
      </c>
      <c r="X311" s="75" t="n">
        <v>0</v>
      </c>
      <c r="Y311" s="75" t="n">
        <v>0</v>
      </c>
      <c r="Z311" s="75" t="n">
        <v>0</v>
      </c>
      <c r="AA311" s="75" t="n">
        <v>0</v>
      </c>
      <c r="AB311" s="74" t="inlineStr">
        <is>
          <t>Sapi perah</t>
        </is>
      </c>
      <c r="AC311" s="75" t="n">
        <v>0</v>
      </c>
      <c r="AD311" s="75" t="n">
        <v>1</v>
      </c>
      <c r="AE311" s="75" t="n">
        <v>0</v>
      </c>
      <c r="AF311" s="75" t="n">
        <v>0</v>
      </c>
      <c r="AG311" s="75" t="n">
        <v>0</v>
      </c>
      <c r="AH311" s="75" t="n">
        <v>0</v>
      </c>
      <c r="AI311" s="75" t="n">
        <v>0</v>
      </c>
      <c r="AJ311" s="75" t="n">
        <v>0</v>
      </c>
      <c r="AK311" s="75" t="n">
        <v>0</v>
      </c>
      <c r="AL311" s="74" t="n"/>
      <c r="AM311" s="74" t="n"/>
      <c r="AN311" s="75" t="n">
        <v>6</v>
      </c>
      <c r="AO311" s="74" t="n"/>
      <c r="AP311" s="74" t="n"/>
      <c r="AQ311" s="74" t="n"/>
      <c r="AR311" s="74" t="n"/>
      <c r="AS311" s="74" t="n"/>
      <c r="AT311" s="74" t="n"/>
      <c r="AU311" s="74" t="n"/>
      <c r="AV311" s="74" t="n"/>
      <c r="AW311" s="75" t="n">
        <v>4</v>
      </c>
      <c r="AX311" s="74" t="n"/>
      <c r="AY311" s="74" t="n"/>
      <c r="AZ311" s="74" t="n"/>
      <c r="BA311" s="74" t="n"/>
      <c r="BB311" s="74" t="n"/>
      <c r="BC311" s="74" t="n"/>
      <c r="BD311" s="74" t="n"/>
      <c r="BE311" s="74" t="n"/>
      <c r="BF311" s="74" t="n"/>
      <c r="BG311" s="74" t="n"/>
      <c r="BH311" s="75" t="n">
        <v>0</v>
      </c>
      <c r="BI311" s="75" t="n">
        <v>0</v>
      </c>
      <c r="BJ311" s="75" t="n">
        <v>0</v>
      </c>
      <c r="BK311" s="75" t="n">
        <v>0</v>
      </c>
      <c r="BL311" s="74" t="n"/>
      <c r="BM311" s="74" t="n"/>
      <c r="BN311" s="74" t="n"/>
      <c r="BO311" s="74" t="n"/>
      <c r="BP311" s="74" t="n"/>
      <c r="BQ311" s="74" t="n"/>
      <c r="BR311" s="74" t="n"/>
      <c r="BS311" s="74" t="n"/>
      <c r="BT311" s="74" t="n"/>
      <c r="BU311" s="74" t="n"/>
      <c r="BV311" s="74" t="n"/>
      <c r="BW311" s="74" t="n"/>
      <c r="BX311" s="74" t="n"/>
      <c r="BY311" s="74" t="n"/>
      <c r="BZ311" s="74" t="n"/>
      <c r="CA311" s="74" t="n"/>
      <c r="CB311" s="74" t="n"/>
      <c r="CC311" s="74" t="n"/>
      <c r="CD311" s="74" t="n"/>
      <c r="CE311" s="74" t="n"/>
      <c r="CF311" s="74" t="n"/>
      <c r="CG311" s="74" t="n"/>
      <c r="CH311" s="74" t="n"/>
      <c r="CI311" s="74" t="n"/>
      <c r="CJ311" s="74" t="n"/>
      <c r="CK311" s="75" t="n">
        <v>708948682</v>
      </c>
      <c r="CL311" s="74" t="inlineStr">
        <is>
          <t>f7ba8217-def9-4dc2-960a-a0aa8223e272</t>
        </is>
      </c>
      <c r="CM311" s="72" t="n">
        <v>46108.64792824074</v>
      </c>
      <c r="CN311" s="74" t="n"/>
      <c r="CO311" s="74" t="n"/>
      <c r="CP311" s="74" t="inlineStr">
        <is>
          <t>submitted_via_web</t>
        </is>
      </c>
      <c r="CQ311" s="74" t="n"/>
      <c r="CR311" s="74" t="inlineStr">
        <is>
          <t>voP5hd3TJJNzzneN7cP2D6</t>
        </is>
      </c>
      <c r="CS311" s="74" t="n"/>
      <c r="CT311" s="74" t="inlineStr">
        <is>
          <t>uuid:f7ba8217-def9-4dc2-960a-a0aa8223e272</t>
        </is>
      </c>
      <c r="CU311" s="75" t="n">
        <v>310</v>
      </c>
    </row>
    <row r="312">
      <c r="A312" s="72" t="n">
        <v>46108.93957452547</v>
      </c>
      <c r="B312" s="72" t="n">
        <v>46108.94012230324</v>
      </c>
      <c r="C312" s="74" t="inlineStr">
        <is>
          <t>Miseri</t>
        </is>
      </c>
      <c r="D312" s="74" t="inlineStr">
        <is>
          <t>Jawa Timur</t>
        </is>
      </c>
      <c r="E312" s="74" t="inlineStr">
        <is>
          <t>Malang</t>
        </is>
      </c>
      <c r="F312" s="74" t="inlineStr">
        <is>
          <t>Tumpang</t>
        </is>
      </c>
      <c r="G312" s="74" t="inlineStr">
        <is>
          <t>KJP0628</t>
        </is>
      </c>
      <c r="H312" s="74" t="inlineStr">
        <is>
          <t>Sapi perah</t>
        </is>
      </c>
      <c r="I312" s="75" t="n">
        <v>0</v>
      </c>
      <c r="J312" s="75" t="n">
        <v>1</v>
      </c>
      <c r="K312" s="75" t="n">
        <v>0</v>
      </c>
      <c r="L312" s="75" t="n">
        <v>0</v>
      </c>
      <c r="M312" s="75" t="n">
        <v>0</v>
      </c>
      <c r="N312" s="75" t="n">
        <v>0</v>
      </c>
      <c r="O312" s="75" t="n">
        <v>0</v>
      </c>
      <c r="P312" s="75" t="n">
        <v>0</v>
      </c>
      <c r="Q312" s="75" t="n">
        <v>0</v>
      </c>
      <c r="R312" s="74" t="inlineStr">
        <is>
          <t>Sapi perah</t>
        </is>
      </c>
      <c r="S312" s="75" t="n">
        <v>0</v>
      </c>
      <c r="T312" s="75" t="n">
        <v>1</v>
      </c>
      <c r="U312" s="75" t="n">
        <v>0</v>
      </c>
      <c r="V312" s="75" t="n">
        <v>0</v>
      </c>
      <c r="W312" s="75" t="n">
        <v>0</v>
      </c>
      <c r="X312" s="75" t="n">
        <v>0</v>
      </c>
      <c r="Y312" s="75" t="n">
        <v>0</v>
      </c>
      <c r="Z312" s="75" t="n">
        <v>0</v>
      </c>
      <c r="AA312" s="75" t="n">
        <v>0</v>
      </c>
      <c r="AB312" s="74" t="inlineStr">
        <is>
          <t>Sapi perah</t>
        </is>
      </c>
      <c r="AC312" s="75" t="n">
        <v>0</v>
      </c>
      <c r="AD312" s="75" t="n">
        <v>1</v>
      </c>
      <c r="AE312" s="75" t="n">
        <v>0</v>
      </c>
      <c r="AF312" s="75" t="n">
        <v>0</v>
      </c>
      <c r="AG312" s="75" t="n">
        <v>0</v>
      </c>
      <c r="AH312" s="75" t="n">
        <v>0</v>
      </c>
      <c r="AI312" s="75" t="n">
        <v>0</v>
      </c>
      <c r="AJ312" s="75" t="n">
        <v>0</v>
      </c>
      <c r="AK312" s="75" t="n">
        <v>0</v>
      </c>
      <c r="AL312" s="74" t="n"/>
      <c r="AM312" s="74" t="n"/>
      <c r="AN312" s="75" t="n">
        <v>5</v>
      </c>
      <c r="AO312" s="74" t="n"/>
      <c r="AP312" s="74" t="n"/>
      <c r="AQ312" s="74" t="n"/>
      <c r="AR312" s="74" t="n"/>
      <c r="AS312" s="74" t="n"/>
      <c r="AT312" s="74" t="n"/>
      <c r="AU312" s="74" t="n"/>
      <c r="AV312" s="74" t="n"/>
      <c r="AW312" s="75" t="n">
        <v>5</v>
      </c>
      <c r="AX312" s="74" t="n"/>
      <c r="AY312" s="74" t="n"/>
      <c r="AZ312" s="74" t="n"/>
      <c r="BA312" s="74" t="n"/>
      <c r="BB312" s="74" t="n"/>
      <c r="BC312" s="74" t="n"/>
      <c r="BD312" s="74" t="n"/>
      <c r="BE312" s="74" t="n"/>
      <c r="BF312" s="74" t="n"/>
      <c r="BG312" s="74" t="n"/>
      <c r="BH312" s="75" t="n">
        <v>2</v>
      </c>
      <c r="BI312" s="75" t="n">
        <v>3</v>
      </c>
      <c r="BJ312" s="75" t="n">
        <v>2</v>
      </c>
      <c r="BK312" s="75" t="n">
        <v>0</v>
      </c>
      <c r="BL312" s="74" t="n"/>
      <c r="BM312" s="74" t="n"/>
      <c r="BN312" s="74" t="n"/>
      <c r="BO312" s="74" t="n"/>
      <c r="BP312" s="74" t="n"/>
      <c r="BQ312" s="74" t="n"/>
      <c r="BR312" s="74" t="n"/>
      <c r="BS312" s="74" t="n"/>
      <c r="BT312" s="74" t="n"/>
      <c r="BU312" s="74" t="n"/>
      <c r="BV312" s="74" t="n"/>
      <c r="BW312" s="74" t="n"/>
      <c r="BX312" s="74" t="n"/>
      <c r="BY312" s="74" t="n"/>
      <c r="BZ312" s="74" t="n"/>
      <c r="CA312" s="74" t="n"/>
      <c r="CB312" s="74" t="n"/>
      <c r="CC312" s="74" t="n"/>
      <c r="CD312" s="74" t="n"/>
      <c r="CE312" s="74" t="n"/>
      <c r="CF312" s="74" t="n"/>
      <c r="CG312" s="74" t="n"/>
      <c r="CH312" s="74" t="n"/>
      <c r="CI312" s="74" t="n"/>
      <c r="CJ312" s="74" t="n"/>
      <c r="CK312" s="75" t="n">
        <v>708949305</v>
      </c>
      <c r="CL312" s="74" t="inlineStr">
        <is>
          <t>70e973bf-0ae4-4e87-9536-fdf7fbfe7446</t>
        </is>
      </c>
      <c r="CM312" s="72" t="n">
        <v>46108.64847222222</v>
      </c>
      <c r="CN312" s="74" t="n"/>
      <c r="CO312" s="74" t="n"/>
      <c r="CP312" s="74" t="inlineStr">
        <is>
          <t>submitted_via_web</t>
        </is>
      </c>
      <c r="CQ312" s="74" t="n"/>
      <c r="CR312" s="74" t="inlineStr">
        <is>
          <t>voP5hd3TJJNzzneN7cP2D6</t>
        </is>
      </c>
      <c r="CS312" s="74" t="n"/>
      <c r="CT312" s="74" t="inlineStr">
        <is>
          <t>uuid:70e973bf-0ae4-4e87-9536-fdf7fbfe7446</t>
        </is>
      </c>
      <c r="CU312" s="75" t="n">
        <v>311</v>
      </c>
    </row>
    <row r="313">
      <c r="A313" s="72" t="n">
        <v>46108.94012497685</v>
      </c>
      <c r="B313" s="72" t="n">
        <v>46108.94068320602</v>
      </c>
      <c r="C313" s="74" t="inlineStr">
        <is>
          <t>Ahmari</t>
        </is>
      </c>
      <c r="D313" s="74" t="inlineStr">
        <is>
          <t>Jawa Timur</t>
        </is>
      </c>
      <c r="E313" s="74" t="inlineStr">
        <is>
          <t>Malang</t>
        </is>
      </c>
      <c r="F313" s="74" t="inlineStr">
        <is>
          <t>Jabung</t>
        </is>
      </c>
      <c r="G313" s="74" t="inlineStr">
        <is>
          <t>KJP0151</t>
        </is>
      </c>
      <c r="H313" s="74" t="inlineStr">
        <is>
          <t>Sapi perah</t>
        </is>
      </c>
      <c r="I313" s="75" t="n">
        <v>0</v>
      </c>
      <c r="J313" s="75" t="n">
        <v>1</v>
      </c>
      <c r="K313" s="75" t="n">
        <v>0</v>
      </c>
      <c r="L313" s="75" t="n">
        <v>0</v>
      </c>
      <c r="M313" s="75" t="n">
        <v>0</v>
      </c>
      <c r="N313" s="75" t="n">
        <v>0</v>
      </c>
      <c r="O313" s="75" t="n">
        <v>0</v>
      </c>
      <c r="P313" s="75" t="n">
        <v>0</v>
      </c>
      <c r="Q313" s="75" t="n">
        <v>0</v>
      </c>
      <c r="R313" s="74" t="inlineStr">
        <is>
          <t>Sapi perah</t>
        </is>
      </c>
      <c r="S313" s="75" t="n">
        <v>0</v>
      </c>
      <c r="T313" s="75" t="n">
        <v>1</v>
      </c>
      <c r="U313" s="75" t="n">
        <v>0</v>
      </c>
      <c r="V313" s="75" t="n">
        <v>0</v>
      </c>
      <c r="W313" s="75" t="n">
        <v>0</v>
      </c>
      <c r="X313" s="75" t="n">
        <v>0</v>
      </c>
      <c r="Y313" s="75" t="n">
        <v>0</v>
      </c>
      <c r="Z313" s="75" t="n">
        <v>0</v>
      </c>
      <c r="AA313" s="75" t="n">
        <v>0</v>
      </c>
      <c r="AB313" s="74" t="inlineStr">
        <is>
          <t>Sapi perah</t>
        </is>
      </c>
      <c r="AC313" s="75" t="n">
        <v>0</v>
      </c>
      <c r="AD313" s="75" t="n">
        <v>1</v>
      </c>
      <c r="AE313" s="75" t="n">
        <v>0</v>
      </c>
      <c r="AF313" s="75" t="n">
        <v>0</v>
      </c>
      <c r="AG313" s="75" t="n">
        <v>0</v>
      </c>
      <c r="AH313" s="75" t="n">
        <v>0</v>
      </c>
      <c r="AI313" s="75" t="n">
        <v>0</v>
      </c>
      <c r="AJ313" s="75" t="n">
        <v>0</v>
      </c>
      <c r="AK313" s="75" t="n">
        <v>0</v>
      </c>
      <c r="AL313" s="74" t="n"/>
      <c r="AM313" s="74" t="n"/>
      <c r="AN313" s="75" t="n">
        <v>6</v>
      </c>
      <c r="AO313" s="74" t="n"/>
      <c r="AP313" s="74" t="n"/>
      <c r="AQ313" s="74" t="n"/>
      <c r="AR313" s="74" t="n"/>
      <c r="AS313" s="74" t="n"/>
      <c r="AT313" s="74" t="n"/>
      <c r="AU313" s="74" t="n"/>
      <c r="AV313" s="74" t="n"/>
      <c r="AW313" s="75" t="n">
        <v>5</v>
      </c>
      <c r="AX313" s="74" t="n"/>
      <c r="AY313" s="74" t="n"/>
      <c r="AZ313" s="74" t="n"/>
      <c r="BA313" s="74" t="n"/>
      <c r="BB313" s="74" t="n"/>
      <c r="BC313" s="74" t="n"/>
      <c r="BD313" s="74" t="n"/>
      <c r="BE313" s="74" t="n"/>
      <c r="BF313" s="74" t="n"/>
      <c r="BG313" s="74" t="n"/>
      <c r="BH313" s="75" t="n">
        <v>2</v>
      </c>
      <c r="BI313" s="75" t="n">
        <v>0</v>
      </c>
      <c r="BJ313" s="75" t="n">
        <v>1</v>
      </c>
      <c r="BK313" s="75" t="n">
        <v>0</v>
      </c>
      <c r="BL313" s="74" t="n"/>
      <c r="BM313" s="74" t="n"/>
      <c r="BN313" s="74" t="n"/>
      <c r="BO313" s="74" t="n"/>
      <c r="BP313" s="74" t="n"/>
      <c r="BQ313" s="74" t="n"/>
      <c r="BR313" s="74" t="n"/>
      <c r="BS313" s="74" t="n"/>
      <c r="BT313" s="74" t="n"/>
      <c r="BU313" s="74" t="n"/>
      <c r="BV313" s="74" t="n"/>
      <c r="BW313" s="74" t="n"/>
      <c r="BX313" s="74" t="n"/>
      <c r="BY313" s="74" t="n"/>
      <c r="BZ313" s="74" t="n"/>
      <c r="CA313" s="74" t="n"/>
      <c r="CB313" s="74" t="n"/>
      <c r="CC313" s="74" t="n"/>
      <c r="CD313" s="74" t="n"/>
      <c r="CE313" s="74" t="n"/>
      <c r="CF313" s="74" t="n"/>
      <c r="CG313" s="74" t="n"/>
      <c r="CH313" s="74" t="n"/>
      <c r="CI313" s="74" t="n"/>
      <c r="CJ313" s="74" t="n"/>
      <c r="CK313" s="75" t="n">
        <v>708950058</v>
      </c>
      <c r="CL313" s="74" t="inlineStr">
        <is>
          <t>67974535-301f-4f3b-8967-b4d2e5357749</t>
        </is>
      </c>
      <c r="CM313" s="72" t="n">
        <v>46108.64902777778</v>
      </c>
      <c r="CN313" s="74" t="n"/>
      <c r="CO313" s="74" t="n"/>
      <c r="CP313" s="74" t="inlineStr">
        <is>
          <t>submitted_via_web</t>
        </is>
      </c>
      <c r="CQ313" s="74" t="n"/>
      <c r="CR313" s="74" t="inlineStr">
        <is>
          <t>voP5hd3TJJNzzneN7cP2D6</t>
        </is>
      </c>
      <c r="CS313" s="74" t="n"/>
      <c r="CT313" s="74" t="inlineStr">
        <is>
          <t>uuid:67974535-301f-4f3b-8967-b4d2e5357749</t>
        </is>
      </c>
      <c r="CU313" s="75" t="n">
        <v>312</v>
      </c>
    </row>
    <row r="314">
      <c r="A314" s="72" t="n">
        <v>46108.94068572917</v>
      </c>
      <c r="B314" s="72" t="n">
        <v>46108.9412637963</v>
      </c>
      <c r="C314" s="74" t="inlineStr">
        <is>
          <t>Suami nurhayati</t>
        </is>
      </c>
      <c r="D314" s="74" t="inlineStr">
        <is>
          <t>Jawa Timur</t>
        </is>
      </c>
      <c r="E314" s="74" t="inlineStr">
        <is>
          <t>Malang</t>
        </is>
      </c>
      <c r="F314" s="74" t="inlineStr">
        <is>
          <t>Jabung</t>
        </is>
      </c>
      <c r="G314" s="74" t="inlineStr">
        <is>
          <t>KJP0270</t>
        </is>
      </c>
      <c r="H314" s="74" t="inlineStr">
        <is>
          <t>Sapi perah</t>
        </is>
      </c>
      <c r="I314" s="75" t="n">
        <v>0</v>
      </c>
      <c r="J314" s="75" t="n">
        <v>1</v>
      </c>
      <c r="K314" s="75" t="n">
        <v>0</v>
      </c>
      <c r="L314" s="75" t="n">
        <v>0</v>
      </c>
      <c r="M314" s="75" t="n">
        <v>0</v>
      </c>
      <c r="N314" s="75" t="n">
        <v>0</v>
      </c>
      <c r="O314" s="75" t="n">
        <v>0</v>
      </c>
      <c r="P314" s="75" t="n">
        <v>0</v>
      </c>
      <c r="Q314" s="75" t="n">
        <v>0</v>
      </c>
      <c r="R314" s="74" t="inlineStr">
        <is>
          <t>Sapi perah</t>
        </is>
      </c>
      <c r="S314" s="75" t="n">
        <v>0</v>
      </c>
      <c r="T314" s="75" t="n">
        <v>1</v>
      </c>
      <c r="U314" s="75" t="n">
        <v>0</v>
      </c>
      <c r="V314" s="75" t="n">
        <v>0</v>
      </c>
      <c r="W314" s="75" t="n">
        <v>0</v>
      </c>
      <c r="X314" s="75" t="n">
        <v>0</v>
      </c>
      <c r="Y314" s="75" t="n">
        <v>0</v>
      </c>
      <c r="Z314" s="75" t="n">
        <v>0</v>
      </c>
      <c r="AA314" s="75" t="n">
        <v>0</v>
      </c>
      <c r="AB314" s="74" t="inlineStr">
        <is>
          <t>Sapi perah</t>
        </is>
      </c>
      <c r="AC314" s="75" t="n">
        <v>0</v>
      </c>
      <c r="AD314" s="75" t="n">
        <v>1</v>
      </c>
      <c r="AE314" s="75" t="n">
        <v>0</v>
      </c>
      <c r="AF314" s="75" t="n">
        <v>0</v>
      </c>
      <c r="AG314" s="75" t="n">
        <v>0</v>
      </c>
      <c r="AH314" s="75" t="n">
        <v>0</v>
      </c>
      <c r="AI314" s="75" t="n">
        <v>0</v>
      </c>
      <c r="AJ314" s="75" t="n">
        <v>0</v>
      </c>
      <c r="AK314" s="75" t="n">
        <v>0</v>
      </c>
      <c r="AL314" s="74" t="n"/>
      <c r="AM314" s="74" t="n"/>
      <c r="AN314" s="75" t="n">
        <v>5</v>
      </c>
      <c r="AO314" s="74" t="n"/>
      <c r="AP314" s="74" t="n"/>
      <c r="AQ314" s="74" t="n"/>
      <c r="AR314" s="74" t="n"/>
      <c r="AS314" s="74" t="n"/>
      <c r="AT314" s="74" t="n"/>
      <c r="AU314" s="74" t="n"/>
      <c r="AV314" s="74" t="n"/>
      <c r="AW314" s="75" t="n">
        <v>2</v>
      </c>
      <c r="AX314" s="74" t="n"/>
      <c r="AY314" s="74" t="n"/>
      <c r="AZ314" s="74" t="n"/>
      <c r="BA314" s="74" t="n"/>
      <c r="BB314" s="74" t="n"/>
      <c r="BC314" s="74" t="n"/>
      <c r="BD314" s="74" t="n"/>
      <c r="BE314" s="74" t="n"/>
      <c r="BF314" s="74" t="n"/>
      <c r="BG314" s="74" t="n"/>
      <c r="BH314" s="75" t="n">
        <v>1</v>
      </c>
      <c r="BI314" s="75" t="n">
        <v>0</v>
      </c>
      <c r="BJ314" s="75" t="n">
        <v>2</v>
      </c>
      <c r="BK314" s="75" t="n">
        <v>0</v>
      </c>
      <c r="BL314" s="74" t="n"/>
      <c r="BM314" s="74" t="n"/>
      <c r="BN314" s="74" t="n"/>
      <c r="BO314" s="74" t="n"/>
      <c r="BP314" s="74" t="n"/>
      <c r="BQ314" s="74" t="n"/>
      <c r="BR314" s="74" t="n"/>
      <c r="BS314" s="74" t="n"/>
      <c r="BT314" s="74" t="n"/>
      <c r="BU314" s="74" t="n"/>
      <c r="BV314" s="74" t="n"/>
      <c r="BW314" s="74" t="n"/>
      <c r="BX314" s="74" t="n"/>
      <c r="BY314" s="74" t="n"/>
      <c r="BZ314" s="74" t="n"/>
      <c r="CA314" s="74" t="n"/>
      <c r="CB314" s="74" t="n"/>
      <c r="CC314" s="74" t="n"/>
      <c r="CD314" s="74" t="n"/>
      <c r="CE314" s="74" t="n"/>
      <c r="CF314" s="74" t="n"/>
      <c r="CG314" s="74" t="n"/>
      <c r="CH314" s="74" t="n"/>
      <c r="CI314" s="74" t="n"/>
      <c r="CJ314" s="74" t="n"/>
      <c r="CK314" s="75" t="n">
        <v>708950750</v>
      </c>
      <c r="CL314" s="74" t="inlineStr">
        <is>
          <t>db3945f6-2228-4c3f-9d05-b0eb85120a97</t>
        </is>
      </c>
      <c r="CM314" s="72" t="n">
        <v>46108.64960648148</v>
      </c>
      <c r="CN314" s="74" t="n"/>
      <c r="CO314" s="74" t="n"/>
      <c r="CP314" s="74" t="inlineStr">
        <is>
          <t>submitted_via_web</t>
        </is>
      </c>
      <c r="CQ314" s="74" t="n"/>
      <c r="CR314" s="74" t="inlineStr">
        <is>
          <t>voP5hd3TJJNzzneN7cP2D6</t>
        </is>
      </c>
      <c r="CS314" s="74" t="n"/>
      <c r="CT314" s="74" t="inlineStr">
        <is>
          <t>uuid:db3945f6-2228-4c3f-9d05-b0eb85120a97</t>
        </is>
      </c>
      <c r="CU314" s="75" t="n">
        <v>313</v>
      </c>
    </row>
    <row r="315">
      <c r="A315" s="72" t="n">
        <v>46108.94126625</v>
      </c>
      <c r="B315" s="72" t="n">
        <v>46108.94175059027</v>
      </c>
      <c r="C315" s="74" t="inlineStr">
        <is>
          <t>Aminah</t>
        </is>
      </c>
      <c r="D315" s="74" t="inlineStr">
        <is>
          <t>Jawa Timur</t>
        </is>
      </c>
      <c r="E315" s="74" t="inlineStr">
        <is>
          <t>Malang</t>
        </is>
      </c>
      <c r="F315" s="74" t="inlineStr">
        <is>
          <t>Jabung</t>
        </is>
      </c>
      <c r="G315" s="74" t="inlineStr">
        <is>
          <t>KJP0139</t>
        </is>
      </c>
      <c r="H315" s="74" t="inlineStr">
        <is>
          <t>Sapi perah</t>
        </is>
      </c>
      <c r="I315" s="75" t="n">
        <v>0</v>
      </c>
      <c r="J315" s="75" t="n">
        <v>1</v>
      </c>
      <c r="K315" s="75" t="n">
        <v>0</v>
      </c>
      <c r="L315" s="75" t="n">
        <v>0</v>
      </c>
      <c r="M315" s="75" t="n">
        <v>0</v>
      </c>
      <c r="N315" s="75" t="n">
        <v>0</v>
      </c>
      <c r="O315" s="75" t="n">
        <v>0</v>
      </c>
      <c r="P315" s="75" t="n">
        <v>0</v>
      </c>
      <c r="Q315" s="75" t="n">
        <v>0</v>
      </c>
      <c r="R315" s="74" t="inlineStr">
        <is>
          <t>Sapi perah</t>
        </is>
      </c>
      <c r="S315" s="75" t="n">
        <v>0</v>
      </c>
      <c r="T315" s="75" t="n">
        <v>1</v>
      </c>
      <c r="U315" s="75" t="n">
        <v>0</v>
      </c>
      <c r="V315" s="75" t="n">
        <v>0</v>
      </c>
      <c r="W315" s="75" t="n">
        <v>0</v>
      </c>
      <c r="X315" s="75" t="n">
        <v>0</v>
      </c>
      <c r="Y315" s="75" t="n">
        <v>0</v>
      </c>
      <c r="Z315" s="75" t="n">
        <v>0</v>
      </c>
      <c r="AA315" s="75" t="n">
        <v>0</v>
      </c>
      <c r="AB315" s="74" t="inlineStr">
        <is>
          <t>Sapi perah</t>
        </is>
      </c>
      <c r="AC315" s="75" t="n">
        <v>0</v>
      </c>
      <c r="AD315" s="75" t="n">
        <v>1</v>
      </c>
      <c r="AE315" s="75" t="n">
        <v>0</v>
      </c>
      <c r="AF315" s="75" t="n">
        <v>0</v>
      </c>
      <c r="AG315" s="75" t="n">
        <v>0</v>
      </c>
      <c r="AH315" s="75" t="n">
        <v>0</v>
      </c>
      <c r="AI315" s="75" t="n">
        <v>0</v>
      </c>
      <c r="AJ315" s="75" t="n">
        <v>0</v>
      </c>
      <c r="AK315" s="75" t="n">
        <v>0</v>
      </c>
      <c r="AL315" s="74" t="n"/>
      <c r="AM315" s="74" t="n"/>
      <c r="AN315" s="75" t="n">
        <v>7</v>
      </c>
      <c r="AO315" s="74" t="n"/>
      <c r="AP315" s="74" t="n"/>
      <c r="AQ315" s="74" t="n"/>
      <c r="AR315" s="74" t="n"/>
      <c r="AS315" s="74" t="n"/>
      <c r="AT315" s="74" t="n"/>
      <c r="AU315" s="74" t="n"/>
      <c r="AV315" s="74" t="n"/>
      <c r="AW315" s="75" t="n">
        <v>6</v>
      </c>
      <c r="AX315" s="74" t="n"/>
      <c r="AY315" s="74" t="n"/>
      <c r="AZ315" s="74" t="n"/>
      <c r="BA315" s="74" t="n"/>
      <c r="BB315" s="74" t="n"/>
      <c r="BC315" s="74" t="n"/>
      <c r="BD315" s="74" t="n"/>
      <c r="BE315" s="74" t="n"/>
      <c r="BF315" s="74" t="n"/>
      <c r="BG315" s="74" t="n"/>
      <c r="BH315" s="75" t="n">
        <v>1</v>
      </c>
      <c r="BI315" s="75" t="n">
        <v>0</v>
      </c>
      <c r="BJ315" s="75" t="n">
        <v>1</v>
      </c>
      <c r="BK315" s="75" t="n">
        <v>0</v>
      </c>
      <c r="BL315" s="74" t="n"/>
      <c r="BM315" s="74" t="n"/>
      <c r="BN315" s="74" t="n"/>
      <c r="BO315" s="74" t="n"/>
      <c r="BP315" s="74" t="n"/>
      <c r="BQ315" s="74" t="n"/>
      <c r="BR315" s="74" t="n"/>
      <c r="BS315" s="74" t="n"/>
      <c r="BT315" s="74" t="n"/>
      <c r="BU315" s="74" t="n"/>
      <c r="BV315" s="74" t="n"/>
      <c r="BW315" s="74" t="n"/>
      <c r="BX315" s="74" t="n"/>
      <c r="BY315" s="74" t="n"/>
      <c r="BZ315" s="74" t="n"/>
      <c r="CA315" s="74" t="n"/>
      <c r="CB315" s="74" t="n"/>
      <c r="CC315" s="74" t="n"/>
      <c r="CD315" s="74" t="n"/>
      <c r="CE315" s="74" t="n"/>
      <c r="CF315" s="74" t="n"/>
      <c r="CG315" s="74" t="n"/>
      <c r="CH315" s="74" t="n"/>
      <c r="CI315" s="74" t="n"/>
      <c r="CJ315" s="74" t="n"/>
      <c r="CK315" s="75" t="n">
        <v>708951292</v>
      </c>
      <c r="CL315" s="74" t="inlineStr">
        <is>
          <t>c40bbdb8-a214-4fd5-b8c6-342986ca4461</t>
        </is>
      </c>
      <c r="CM315" s="72" t="n">
        <v>46108.65009259259</v>
      </c>
      <c r="CN315" s="74" t="n"/>
      <c r="CO315" s="74" t="n"/>
      <c r="CP315" s="74" t="inlineStr">
        <is>
          <t>submitted_via_web</t>
        </is>
      </c>
      <c r="CQ315" s="74" t="n"/>
      <c r="CR315" s="74" t="inlineStr">
        <is>
          <t>voP5hd3TJJNzzneN7cP2D6</t>
        </is>
      </c>
      <c r="CS315" s="74" t="n"/>
      <c r="CT315" s="74" t="inlineStr">
        <is>
          <t>uuid:c40bbdb8-a214-4fd5-b8c6-342986ca4461</t>
        </is>
      </c>
      <c r="CU315" s="75" t="n">
        <v>314</v>
      </c>
    </row>
    <row r="316">
      <c r="A316" s="72" t="n">
        <v>46108.94175340277</v>
      </c>
      <c r="B316" s="72" t="n">
        <v>46108.94237840277</v>
      </c>
      <c r="C316" s="74" t="inlineStr">
        <is>
          <t>Ady setyo bakti</t>
        </is>
      </c>
      <c r="D316" s="74" t="inlineStr">
        <is>
          <t>Jawa Timur</t>
        </is>
      </c>
      <c r="E316" s="74" t="inlineStr">
        <is>
          <t>Malang</t>
        </is>
      </c>
      <c r="F316" s="74" t="inlineStr">
        <is>
          <t>Lawang</t>
        </is>
      </c>
      <c r="G316" s="74" t="inlineStr">
        <is>
          <t>KJP0783</t>
        </is>
      </c>
      <c r="H316" s="74" t="inlineStr">
        <is>
          <t>Sapi perah</t>
        </is>
      </c>
      <c r="I316" s="75" t="n">
        <v>0</v>
      </c>
      <c r="J316" s="75" t="n">
        <v>1</v>
      </c>
      <c r="K316" s="75" t="n">
        <v>0</v>
      </c>
      <c r="L316" s="75" t="n">
        <v>0</v>
      </c>
      <c r="M316" s="75" t="n">
        <v>0</v>
      </c>
      <c r="N316" s="75" t="n">
        <v>0</v>
      </c>
      <c r="O316" s="75" t="n">
        <v>0</v>
      </c>
      <c r="P316" s="75" t="n">
        <v>0</v>
      </c>
      <c r="Q316" s="75" t="n">
        <v>0</v>
      </c>
      <c r="R316" s="74" t="inlineStr">
        <is>
          <t>Sapi perah</t>
        </is>
      </c>
      <c r="S316" s="75" t="n">
        <v>0</v>
      </c>
      <c r="T316" s="75" t="n">
        <v>1</v>
      </c>
      <c r="U316" s="75" t="n">
        <v>0</v>
      </c>
      <c r="V316" s="75" t="n">
        <v>0</v>
      </c>
      <c r="W316" s="75" t="n">
        <v>0</v>
      </c>
      <c r="X316" s="75" t="n">
        <v>0</v>
      </c>
      <c r="Y316" s="75" t="n">
        <v>0</v>
      </c>
      <c r="Z316" s="75" t="n">
        <v>0</v>
      </c>
      <c r="AA316" s="75" t="n">
        <v>0</v>
      </c>
      <c r="AB316" s="74" t="inlineStr">
        <is>
          <t>Sapi perah</t>
        </is>
      </c>
      <c r="AC316" s="75" t="n">
        <v>0</v>
      </c>
      <c r="AD316" s="75" t="n">
        <v>1</v>
      </c>
      <c r="AE316" s="75" t="n">
        <v>0</v>
      </c>
      <c r="AF316" s="75" t="n">
        <v>0</v>
      </c>
      <c r="AG316" s="75" t="n">
        <v>0</v>
      </c>
      <c r="AH316" s="75" t="n">
        <v>0</v>
      </c>
      <c r="AI316" s="75" t="n">
        <v>0</v>
      </c>
      <c r="AJ316" s="75" t="n">
        <v>0</v>
      </c>
      <c r="AK316" s="75" t="n">
        <v>0</v>
      </c>
      <c r="AL316" s="74" t="n"/>
      <c r="AM316" s="74" t="n"/>
      <c r="AN316" s="75" t="n">
        <v>0</v>
      </c>
      <c r="AO316" s="74" t="n"/>
      <c r="AP316" s="74" t="n"/>
      <c r="AQ316" s="74" t="n"/>
      <c r="AR316" s="74" t="n"/>
      <c r="AS316" s="74" t="n"/>
      <c r="AT316" s="74" t="n"/>
      <c r="AU316" s="74" t="n"/>
      <c r="AV316" s="74" t="n"/>
      <c r="AW316" s="75" t="n">
        <v>4</v>
      </c>
      <c r="AX316" s="74" t="n"/>
      <c r="AY316" s="74" t="n"/>
      <c r="AZ316" s="74" t="n"/>
      <c r="BA316" s="74" t="n"/>
      <c r="BB316" s="74" t="n"/>
      <c r="BC316" s="74" t="n"/>
      <c r="BD316" s="74" t="n"/>
      <c r="BE316" s="74" t="n"/>
      <c r="BF316" s="74" t="n"/>
      <c r="BG316" s="74" t="n"/>
      <c r="BH316" s="75" t="n">
        <v>2</v>
      </c>
      <c r="BI316" s="75" t="n">
        <v>1</v>
      </c>
      <c r="BJ316" s="75" t="n">
        <v>1</v>
      </c>
      <c r="BK316" s="75" t="n">
        <v>2</v>
      </c>
      <c r="BL316" s="74" t="n"/>
      <c r="BM316" s="74" t="n"/>
      <c r="BN316" s="74" t="n"/>
      <c r="BO316" s="74" t="n"/>
      <c r="BP316" s="74" t="n"/>
      <c r="BQ316" s="74" t="n"/>
      <c r="BR316" s="74" t="n"/>
      <c r="BS316" s="74" t="n"/>
      <c r="BT316" s="74" t="n"/>
      <c r="BU316" s="74" t="n"/>
      <c r="BV316" s="74" t="n"/>
      <c r="BW316" s="74" t="n"/>
      <c r="BX316" s="74" t="n"/>
      <c r="BY316" s="74" t="n"/>
      <c r="BZ316" s="74" t="n"/>
      <c r="CA316" s="74" t="n"/>
      <c r="CB316" s="74" t="n"/>
      <c r="CC316" s="74" t="n"/>
      <c r="CD316" s="74" t="n"/>
      <c r="CE316" s="74" t="n"/>
      <c r="CF316" s="74" t="n"/>
      <c r="CG316" s="74" t="n"/>
      <c r="CH316" s="74" t="n"/>
      <c r="CI316" s="74" t="n"/>
      <c r="CJ316" s="74" t="n"/>
      <c r="CK316" s="75" t="n">
        <v>708951961</v>
      </c>
      <c r="CL316" s="74" t="inlineStr">
        <is>
          <t>b50e361b-2998-4fc4-b5d6-0de8ece5d515</t>
        </is>
      </c>
      <c r="CM316" s="72" t="n">
        <v>46108.65072916666</v>
      </c>
      <c r="CN316" s="74" t="n"/>
      <c r="CO316" s="74" t="n"/>
      <c r="CP316" s="74" t="inlineStr">
        <is>
          <t>submitted_via_web</t>
        </is>
      </c>
      <c r="CQ316" s="74" t="n"/>
      <c r="CR316" s="74" t="inlineStr">
        <is>
          <t>voP5hd3TJJNzzneN7cP2D6</t>
        </is>
      </c>
      <c r="CS316" s="74" t="n"/>
      <c r="CT316" s="74" t="inlineStr">
        <is>
          <t>uuid:b50e361b-2998-4fc4-b5d6-0de8ece5d515</t>
        </is>
      </c>
      <c r="CU316" s="75" t="n">
        <v>315</v>
      </c>
    </row>
    <row r="317">
      <c r="A317" s="72" t="n">
        <v>46108.94238107639</v>
      </c>
      <c r="B317" s="72" t="n">
        <v>46108.94289568287</v>
      </c>
      <c r="C317" s="74" t="inlineStr">
        <is>
          <t>Wiwin suprianto</t>
        </is>
      </c>
      <c r="D317" s="74" t="inlineStr">
        <is>
          <t>Jawa Timur</t>
        </is>
      </c>
      <c r="E317" s="74" t="inlineStr">
        <is>
          <t>Malang</t>
        </is>
      </c>
      <c r="F317" s="74" t="inlineStr">
        <is>
          <t>Tumpang</t>
        </is>
      </c>
      <c r="G317" s="74" t="inlineStr">
        <is>
          <t>KJP0156</t>
        </is>
      </c>
      <c r="H317" s="74" t="inlineStr">
        <is>
          <t>Sapi perah</t>
        </is>
      </c>
      <c r="I317" s="75" t="n">
        <v>0</v>
      </c>
      <c r="J317" s="75" t="n">
        <v>1</v>
      </c>
      <c r="K317" s="75" t="n">
        <v>0</v>
      </c>
      <c r="L317" s="75" t="n">
        <v>0</v>
      </c>
      <c r="M317" s="75" t="n">
        <v>0</v>
      </c>
      <c r="N317" s="75" t="n">
        <v>0</v>
      </c>
      <c r="O317" s="75" t="n">
        <v>0</v>
      </c>
      <c r="P317" s="75" t="n">
        <v>0</v>
      </c>
      <c r="Q317" s="75" t="n">
        <v>0</v>
      </c>
      <c r="R317" s="74" t="inlineStr">
        <is>
          <t>Sapi perah</t>
        </is>
      </c>
      <c r="S317" s="75" t="n">
        <v>0</v>
      </c>
      <c r="T317" s="75" t="n">
        <v>1</v>
      </c>
      <c r="U317" s="75" t="n">
        <v>0</v>
      </c>
      <c r="V317" s="75" t="n">
        <v>0</v>
      </c>
      <c r="W317" s="75" t="n">
        <v>0</v>
      </c>
      <c r="X317" s="75" t="n">
        <v>0</v>
      </c>
      <c r="Y317" s="75" t="n">
        <v>0</v>
      </c>
      <c r="Z317" s="75" t="n">
        <v>0</v>
      </c>
      <c r="AA317" s="75" t="n">
        <v>0</v>
      </c>
      <c r="AB317" s="74" t="inlineStr">
        <is>
          <t>Sapi perah</t>
        </is>
      </c>
      <c r="AC317" s="75" t="n">
        <v>0</v>
      </c>
      <c r="AD317" s="75" t="n">
        <v>1</v>
      </c>
      <c r="AE317" s="75" t="n">
        <v>0</v>
      </c>
      <c r="AF317" s="75" t="n">
        <v>0</v>
      </c>
      <c r="AG317" s="75" t="n">
        <v>0</v>
      </c>
      <c r="AH317" s="75" t="n">
        <v>0</v>
      </c>
      <c r="AI317" s="75" t="n">
        <v>0</v>
      </c>
      <c r="AJ317" s="75" t="n">
        <v>0</v>
      </c>
      <c r="AK317" s="75" t="n">
        <v>0</v>
      </c>
      <c r="AL317" s="74" t="n"/>
      <c r="AM317" s="74" t="n"/>
      <c r="AN317" s="75" t="n">
        <v>10</v>
      </c>
      <c r="AO317" s="74" t="n"/>
      <c r="AP317" s="74" t="n"/>
      <c r="AQ317" s="74" t="n"/>
      <c r="AR317" s="74" t="n"/>
      <c r="AS317" s="74" t="n"/>
      <c r="AT317" s="74" t="n"/>
      <c r="AU317" s="74" t="n"/>
      <c r="AV317" s="74" t="n"/>
      <c r="AW317" s="75" t="n">
        <v>5</v>
      </c>
      <c r="AX317" s="74" t="n"/>
      <c r="AY317" s="74" t="n"/>
      <c r="AZ317" s="74" t="n"/>
      <c r="BA317" s="74" t="n"/>
      <c r="BB317" s="74" t="n"/>
      <c r="BC317" s="74" t="n"/>
      <c r="BD317" s="74" t="n"/>
      <c r="BE317" s="74" t="n"/>
      <c r="BF317" s="74" t="n"/>
      <c r="BG317" s="74" t="n"/>
      <c r="BH317" s="75" t="n">
        <v>2</v>
      </c>
      <c r="BI317" s="75" t="n">
        <v>3</v>
      </c>
      <c r="BJ317" s="75" t="n">
        <v>2</v>
      </c>
      <c r="BK317" s="75" t="n">
        <v>0</v>
      </c>
      <c r="BL317" s="74" t="n"/>
      <c r="BM317" s="74" t="n"/>
      <c r="BN317" s="74" t="n"/>
      <c r="BO317" s="74" t="n"/>
      <c r="BP317" s="74" t="n"/>
      <c r="BQ317" s="74" t="n"/>
      <c r="BR317" s="74" t="n"/>
      <c r="BS317" s="74" t="n"/>
      <c r="BT317" s="74" t="n"/>
      <c r="BU317" s="74" t="n"/>
      <c r="BV317" s="74" t="n"/>
      <c r="BW317" s="74" t="n"/>
      <c r="BX317" s="74" t="n"/>
      <c r="BY317" s="74" t="n"/>
      <c r="BZ317" s="74" t="n"/>
      <c r="CA317" s="74" t="n"/>
      <c r="CB317" s="74" t="n"/>
      <c r="CC317" s="74" t="n"/>
      <c r="CD317" s="74" t="n"/>
      <c r="CE317" s="74" t="n"/>
      <c r="CF317" s="74" t="n"/>
      <c r="CG317" s="74" t="n"/>
      <c r="CH317" s="74" t="n"/>
      <c r="CI317" s="74" t="n"/>
      <c r="CJ317" s="74" t="n"/>
      <c r="CK317" s="75" t="n">
        <v>708952641</v>
      </c>
      <c r="CL317" s="74" t="inlineStr">
        <is>
          <t>e5e35984-8a9b-496c-913a-8f79a5865021</t>
        </is>
      </c>
      <c r="CM317" s="72" t="n">
        <v>46108.65125</v>
      </c>
      <c r="CN317" s="74" t="n"/>
      <c r="CO317" s="74" t="n"/>
      <c r="CP317" s="74" t="inlineStr">
        <is>
          <t>submitted_via_web</t>
        </is>
      </c>
      <c r="CQ317" s="74" t="n"/>
      <c r="CR317" s="74" t="inlineStr">
        <is>
          <t>voP5hd3TJJNzzneN7cP2D6</t>
        </is>
      </c>
      <c r="CS317" s="74" t="n"/>
      <c r="CT317" s="74" t="inlineStr">
        <is>
          <t>uuid:e5e35984-8a9b-496c-913a-8f79a5865021</t>
        </is>
      </c>
      <c r="CU317" s="75" t="n">
        <v>316</v>
      </c>
    </row>
    <row r="318">
      <c r="A318" s="72" t="n">
        <v>46108.94289847223</v>
      </c>
      <c r="B318" s="72" t="n">
        <v>46108.94336903935</v>
      </c>
      <c r="C318" s="74" t="inlineStr">
        <is>
          <t>Suliha</t>
        </is>
      </c>
      <c r="D318" s="74" t="inlineStr">
        <is>
          <t>Jawa Timur</t>
        </is>
      </c>
      <c r="E318" s="74" t="inlineStr">
        <is>
          <t>Malang</t>
        </is>
      </c>
      <c r="F318" s="74" t="inlineStr">
        <is>
          <t>Singosari</t>
        </is>
      </c>
      <c r="G318" s="74" t="inlineStr">
        <is>
          <t>KJP0684</t>
        </is>
      </c>
      <c r="H318" s="74" t="inlineStr">
        <is>
          <t>Sapi perah</t>
        </is>
      </c>
      <c r="I318" s="75" t="n">
        <v>0</v>
      </c>
      <c r="J318" s="75" t="n">
        <v>1</v>
      </c>
      <c r="K318" s="75" t="n">
        <v>0</v>
      </c>
      <c r="L318" s="75" t="n">
        <v>0</v>
      </c>
      <c r="M318" s="75" t="n">
        <v>0</v>
      </c>
      <c r="N318" s="75" t="n">
        <v>0</v>
      </c>
      <c r="O318" s="75" t="n">
        <v>0</v>
      </c>
      <c r="P318" s="75" t="n">
        <v>0</v>
      </c>
      <c r="Q318" s="75" t="n">
        <v>0</v>
      </c>
      <c r="R318" s="74" t="inlineStr">
        <is>
          <t>Sapi perah</t>
        </is>
      </c>
      <c r="S318" s="75" t="n">
        <v>0</v>
      </c>
      <c r="T318" s="75" t="n">
        <v>1</v>
      </c>
      <c r="U318" s="75" t="n">
        <v>0</v>
      </c>
      <c r="V318" s="75" t="n">
        <v>0</v>
      </c>
      <c r="W318" s="75" t="n">
        <v>0</v>
      </c>
      <c r="X318" s="75" t="n">
        <v>0</v>
      </c>
      <c r="Y318" s="75" t="n">
        <v>0</v>
      </c>
      <c r="Z318" s="75" t="n">
        <v>0</v>
      </c>
      <c r="AA318" s="75" t="n">
        <v>0</v>
      </c>
      <c r="AB318" s="74" t="inlineStr">
        <is>
          <t>Sapi perah</t>
        </is>
      </c>
      <c r="AC318" s="75" t="n">
        <v>0</v>
      </c>
      <c r="AD318" s="75" t="n">
        <v>1</v>
      </c>
      <c r="AE318" s="75" t="n">
        <v>0</v>
      </c>
      <c r="AF318" s="75" t="n">
        <v>0</v>
      </c>
      <c r="AG318" s="75" t="n">
        <v>0</v>
      </c>
      <c r="AH318" s="75" t="n">
        <v>0</v>
      </c>
      <c r="AI318" s="75" t="n">
        <v>0</v>
      </c>
      <c r="AJ318" s="75" t="n">
        <v>0</v>
      </c>
      <c r="AK318" s="75" t="n">
        <v>0</v>
      </c>
      <c r="AL318" s="74" t="n"/>
      <c r="AM318" s="74" t="n"/>
      <c r="AN318" s="75" t="n">
        <v>8</v>
      </c>
      <c r="AO318" s="74" t="n"/>
      <c r="AP318" s="74" t="n"/>
      <c r="AQ318" s="74" t="n"/>
      <c r="AR318" s="74" t="n"/>
      <c r="AS318" s="74" t="n"/>
      <c r="AT318" s="74" t="n"/>
      <c r="AU318" s="74" t="n"/>
      <c r="AV318" s="74" t="n"/>
      <c r="AW318" s="75" t="n">
        <v>5</v>
      </c>
      <c r="AX318" s="74" t="n"/>
      <c r="AY318" s="74" t="n"/>
      <c r="AZ318" s="74" t="n"/>
      <c r="BA318" s="74" t="n"/>
      <c r="BB318" s="74" t="n"/>
      <c r="BC318" s="74" t="n"/>
      <c r="BD318" s="74" t="n"/>
      <c r="BE318" s="74" t="n"/>
      <c r="BF318" s="74" t="n"/>
      <c r="BG318" s="74" t="n"/>
      <c r="BH318" s="75" t="n">
        <v>1</v>
      </c>
      <c r="BI318" s="75" t="n">
        <v>0</v>
      </c>
      <c r="BJ318" s="75" t="n">
        <v>4</v>
      </c>
      <c r="BK318" s="75" t="n">
        <v>0</v>
      </c>
      <c r="BL318" s="74" t="n"/>
      <c r="BM318" s="74" t="n"/>
      <c r="BN318" s="74" t="n"/>
      <c r="BO318" s="74" t="n"/>
      <c r="BP318" s="74" t="n"/>
      <c r="BQ318" s="74" t="n"/>
      <c r="BR318" s="74" t="n"/>
      <c r="BS318" s="74" t="n"/>
      <c r="BT318" s="74" t="n"/>
      <c r="BU318" s="74" t="n"/>
      <c r="BV318" s="74" t="n"/>
      <c r="BW318" s="74" t="n"/>
      <c r="BX318" s="74" t="n"/>
      <c r="BY318" s="74" t="n"/>
      <c r="BZ318" s="74" t="n"/>
      <c r="CA318" s="74" t="n"/>
      <c r="CB318" s="74" t="n"/>
      <c r="CC318" s="74" t="n"/>
      <c r="CD318" s="74" t="n"/>
      <c r="CE318" s="74" t="n"/>
      <c r="CF318" s="74" t="n"/>
      <c r="CG318" s="74" t="n"/>
      <c r="CH318" s="74" t="n"/>
      <c r="CI318" s="74" t="n"/>
      <c r="CJ318" s="74" t="n"/>
      <c r="CK318" s="75" t="n">
        <v>708953204</v>
      </c>
      <c r="CL318" s="74" t="inlineStr">
        <is>
          <t>2602d907-c897-46f3-9d6f-6d43b4b54a70</t>
        </is>
      </c>
      <c r="CM318" s="72" t="n">
        <v>46108.65171296296</v>
      </c>
      <c r="CN318" s="74" t="n"/>
      <c r="CO318" s="74" t="n"/>
      <c r="CP318" s="74" t="inlineStr">
        <is>
          <t>submitted_via_web</t>
        </is>
      </c>
      <c r="CQ318" s="74" t="n"/>
      <c r="CR318" s="74" t="inlineStr">
        <is>
          <t>voP5hd3TJJNzzneN7cP2D6</t>
        </is>
      </c>
      <c r="CS318" s="74" t="n"/>
      <c r="CT318" s="74" t="inlineStr">
        <is>
          <t>uuid:2602d907-c897-46f3-9d6f-6d43b4b54a70</t>
        </is>
      </c>
      <c r="CU318" s="75" t="n">
        <v>317</v>
      </c>
    </row>
    <row r="319">
      <c r="A319" s="72" t="n">
        <v>46108.94337188658</v>
      </c>
      <c r="B319" s="72" t="n">
        <v>46108.94389201389</v>
      </c>
      <c r="C319" s="74" t="inlineStr">
        <is>
          <t>Makhrus</t>
        </is>
      </c>
      <c r="D319" s="74" t="inlineStr">
        <is>
          <t>Jawa Timur</t>
        </is>
      </c>
      <c r="E319" s="74" t="inlineStr">
        <is>
          <t>Malang</t>
        </is>
      </c>
      <c r="F319" s="74" t="inlineStr">
        <is>
          <t>Singosari</t>
        </is>
      </c>
      <c r="G319" s="74" t="inlineStr">
        <is>
          <t>KJP0811</t>
        </is>
      </c>
      <c r="H319" s="74" t="inlineStr">
        <is>
          <t>Sapi perah</t>
        </is>
      </c>
      <c r="I319" s="75" t="n">
        <v>0</v>
      </c>
      <c r="J319" s="75" t="n">
        <v>1</v>
      </c>
      <c r="K319" s="75" t="n">
        <v>0</v>
      </c>
      <c r="L319" s="75" t="n">
        <v>0</v>
      </c>
      <c r="M319" s="75" t="n">
        <v>0</v>
      </c>
      <c r="N319" s="75" t="n">
        <v>0</v>
      </c>
      <c r="O319" s="75" t="n">
        <v>0</v>
      </c>
      <c r="P319" s="75" t="n">
        <v>0</v>
      </c>
      <c r="Q319" s="75" t="n">
        <v>0</v>
      </c>
      <c r="R319" s="74" t="inlineStr">
        <is>
          <t>Sapi perah</t>
        </is>
      </c>
      <c r="S319" s="75" t="n">
        <v>0</v>
      </c>
      <c r="T319" s="75" t="n">
        <v>1</v>
      </c>
      <c r="U319" s="75" t="n">
        <v>0</v>
      </c>
      <c r="V319" s="75" t="n">
        <v>0</v>
      </c>
      <c r="W319" s="75" t="n">
        <v>0</v>
      </c>
      <c r="X319" s="75" t="n">
        <v>0</v>
      </c>
      <c r="Y319" s="75" t="n">
        <v>0</v>
      </c>
      <c r="Z319" s="75" t="n">
        <v>0</v>
      </c>
      <c r="AA319" s="75" t="n">
        <v>0</v>
      </c>
      <c r="AB319" s="74" t="inlineStr">
        <is>
          <t>Sapi perah</t>
        </is>
      </c>
      <c r="AC319" s="75" t="n">
        <v>0</v>
      </c>
      <c r="AD319" s="75" t="n">
        <v>1</v>
      </c>
      <c r="AE319" s="75" t="n">
        <v>0</v>
      </c>
      <c r="AF319" s="75" t="n">
        <v>0</v>
      </c>
      <c r="AG319" s="75" t="n">
        <v>0</v>
      </c>
      <c r="AH319" s="75" t="n">
        <v>0</v>
      </c>
      <c r="AI319" s="75" t="n">
        <v>0</v>
      </c>
      <c r="AJ319" s="75" t="n">
        <v>0</v>
      </c>
      <c r="AK319" s="75" t="n">
        <v>0</v>
      </c>
      <c r="AL319" s="74" t="n"/>
      <c r="AM319" s="74" t="n"/>
      <c r="AN319" s="75" t="n">
        <v>0</v>
      </c>
      <c r="AO319" s="74" t="n"/>
      <c r="AP319" s="74" t="n"/>
      <c r="AQ319" s="74" t="n"/>
      <c r="AR319" s="74" t="n"/>
      <c r="AS319" s="74" t="n"/>
      <c r="AT319" s="74" t="n"/>
      <c r="AU319" s="74" t="n"/>
      <c r="AV319" s="74" t="n"/>
      <c r="AW319" s="75" t="n">
        <v>5</v>
      </c>
      <c r="AX319" s="74" t="n"/>
      <c r="AY319" s="74" t="n"/>
      <c r="AZ319" s="74" t="n"/>
      <c r="BA319" s="74" t="n"/>
      <c r="BB319" s="74" t="n"/>
      <c r="BC319" s="74" t="n"/>
      <c r="BD319" s="74" t="n"/>
      <c r="BE319" s="74" t="n"/>
      <c r="BF319" s="74" t="n"/>
      <c r="BG319" s="74" t="n"/>
      <c r="BH319" s="75" t="n">
        <v>4</v>
      </c>
      <c r="BI319" s="75" t="n">
        <v>1</v>
      </c>
      <c r="BJ319" s="75" t="n">
        <v>1</v>
      </c>
      <c r="BK319" s="75" t="n">
        <v>2</v>
      </c>
      <c r="BL319" s="74" t="n"/>
      <c r="BM319" s="74" t="n"/>
      <c r="BN319" s="74" t="n"/>
      <c r="BO319" s="74" t="n"/>
      <c r="BP319" s="74" t="n"/>
      <c r="BQ319" s="74" t="n"/>
      <c r="BR319" s="74" t="n"/>
      <c r="BS319" s="74" t="n"/>
      <c r="BT319" s="74" t="n"/>
      <c r="BU319" s="74" t="n"/>
      <c r="BV319" s="74" t="n"/>
      <c r="BW319" s="74" t="n"/>
      <c r="BX319" s="74" t="n"/>
      <c r="BY319" s="74" t="n"/>
      <c r="BZ319" s="74" t="n"/>
      <c r="CA319" s="74" t="n"/>
      <c r="CB319" s="74" t="n"/>
      <c r="CC319" s="74" t="n"/>
      <c r="CD319" s="74" t="n"/>
      <c r="CE319" s="74" t="n"/>
      <c r="CF319" s="74" t="n"/>
      <c r="CG319" s="74" t="n"/>
      <c r="CH319" s="74" t="n"/>
      <c r="CI319" s="74" t="n"/>
      <c r="CJ319" s="74" t="n"/>
      <c r="CK319" s="75" t="n">
        <v>708953802</v>
      </c>
      <c r="CL319" s="74" t="inlineStr">
        <is>
          <t>cd333b2a-af66-4952-baa2-7b65a6edc0f6</t>
        </is>
      </c>
      <c r="CM319" s="72" t="n">
        <v>46108.6522337963</v>
      </c>
      <c r="CN319" s="74" t="n"/>
      <c r="CO319" s="74" t="n"/>
      <c r="CP319" s="74" t="inlineStr">
        <is>
          <t>submitted_via_web</t>
        </is>
      </c>
      <c r="CQ319" s="74" t="n"/>
      <c r="CR319" s="74" t="inlineStr">
        <is>
          <t>voP5hd3TJJNzzneN7cP2D6</t>
        </is>
      </c>
      <c r="CS319" s="74" t="n"/>
      <c r="CT319" s="74" t="inlineStr">
        <is>
          <t>uuid:cd333b2a-af66-4952-baa2-7b65a6edc0f6</t>
        </is>
      </c>
      <c r="CU319" s="75" t="n">
        <v>318</v>
      </c>
    </row>
    <row r="320">
      <c r="A320" s="72" t="n">
        <v>46108.94389454861</v>
      </c>
      <c r="B320" s="72" t="n">
        <v>46108.94446766204</v>
      </c>
      <c r="C320" s="74" t="inlineStr">
        <is>
          <t>Turiman</t>
        </is>
      </c>
      <c r="D320" s="74" t="inlineStr">
        <is>
          <t>Jawa Timur</t>
        </is>
      </c>
      <c r="E320" s="74" t="inlineStr">
        <is>
          <t>Malang</t>
        </is>
      </c>
      <c r="F320" s="74" t="inlineStr">
        <is>
          <t>Singosari</t>
        </is>
      </c>
      <c r="G320" s="74" t="inlineStr">
        <is>
          <t>KJP0541</t>
        </is>
      </c>
      <c r="H320" s="74" t="inlineStr">
        <is>
          <t>Sapi perah</t>
        </is>
      </c>
      <c r="I320" s="75" t="n">
        <v>0</v>
      </c>
      <c r="J320" s="75" t="n">
        <v>1</v>
      </c>
      <c r="K320" s="75" t="n">
        <v>0</v>
      </c>
      <c r="L320" s="75" t="n">
        <v>0</v>
      </c>
      <c r="M320" s="75" t="n">
        <v>0</v>
      </c>
      <c r="N320" s="75" t="n">
        <v>0</v>
      </c>
      <c r="O320" s="75" t="n">
        <v>0</v>
      </c>
      <c r="P320" s="75" t="n">
        <v>0</v>
      </c>
      <c r="Q320" s="75" t="n">
        <v>0</v>
      </c>
      <c r="R320" s="74" t="inlineStr">
        <is>
          <t>Sapi perah</t>
        </is>
      </c>
      <c r="S320" s="75" t="n">
        <v>0</v>
      </c>
      <c r="T320" s="75" t="n">
        <v>1</v>
      </c>
      <c r="U320" s="75" t="n">
        <v>0</v>
      </c>
      <c r="V320" s="75" t="n">
        <v>0</v>
      </c>
      <c r="W320" s="75" t="n">
        <v>0</v>
      </c>
      <c r="X320" s="75" t="n">
        <v>0</v>
      </c>
      <c r="Y320" s="75" t="n">
        <v>0</v>
      </c>
      <c r="Z320" s="75" t="n">
        <v>0</v>
      </c>
      <c r="AA320" s="75" t="n">
        <v>0</v>
      </c>
      <c r="AB320" s="74" t="inlineStr">
        <is>
          <t>Sapi perah</t>
        </is>
      </c>
      <c r="AC320" s="75" t="n">
        <v>0</v>
      </c>
      <c r="AD320" s="75" t="n">
        <v>1</v>
      </c>
      <c r="AE320" s="75" t="n">
        <v>0</v>
      </c>
      <c r="AF320" s="75" t="n">
        <v>0</v>
      </c>
      <c r="AG320" s="75" t="n">
        <v>0</v>
      </c>
      <c r="AH320" s="75" t="n">
        <v>0</v>
      </c>
      <c r="AI320" s="75" t="n">
        <v>0</v>
      </c>
      <c r="AJ320" s="75" t="n">
        <v>0</v>
      </c>
      <c r="AK320" s="75" t="n">
        <v>0</v>
      </c>
      <c r="AL320" s="74" t="n"/>
      <c r="AM320" s="74" t="n"/>
      <c r="AN320" s="75" t="n">
        <v>8</v>
      </c>
      <c r="AO320" s="74" t="n"/>
      <c r="AP320" s="74" t="n"/>
      <c r="AQ320" s="74" t="n"/>
      <c r="AR320" s="74" t="n"/>
      <c r="AS320" s="74" t="n"/>
      <c r="AT320" s="74" t="n"/>
      <c r="AU320" s="74" t="n"/>
      <c r="AV320" s="74" t="n"/>
      <c r="AW320" s="75" t="n">
        <v>4</v>
      </c>
      <c r="AX320" s="74" t="n"/>
      <c r="AY320" s="74" t="n"/>
      <c r="AZ320" s="74" t="n"/>
      <c r="BA320" s="74" t="n"/>
      <c r="BB320" s="74" t="n"/>
      <c r="BC320" s="74" t="n"/>
      <c r="BD320" s="74" t="n"/>
      <c r="BE320" s="74" t="n"/>
      <c r="BF320" s="74" t="n"/>
      <c r="BG320" s="74" t="n"/>
      <c r="BH320" s="75" t="n">
        <v>2</v>
      </c>
      <c r="BI320" s="75" t="n">
        <v>2</v>
      </c>
      <c r="BJ320" s="75" t="n">
        <v>2</v>
      </c>
      <c r="BK320" s="75" t="n">
        <v>0</v>
      </c>
      <c r="BL320" s="74" t="n"/>
      <c r="BM320" s="74" t="n"/>
      <c r="BN320" s="74" t="n"/>
      <c r="BO320" s="74" t="n"/>
      <c r="BP320" s="74" t="n"/>
      <c r="BQ320" s="74" t="n"/>
      <c r="BR320" s="74" t="n"/>
      <c r="BS320" s="74" t="n"/>
      <c r="BT320" s="74" t="n"/>
      <c r="BU320" s="74" t="n"/>
      <c r="BV320" s="74" t="n"/>
      <c r="BW320" s="74" t="n"/>
      <c r="BX320" s="74" t="n"/>
      <c r="BY320" s="74" t="n"/>
      <c r="BZ320" s="74" t="n"/>
      <c r="CA320" s="74" t="n"/>
      <c r="CB320" s="74" t="n"/>
      <c r="CC320" s="74" t="n"/>
      <c r="CD320" s="74" t="n"/>
      <c r="CE320" s="74" t="n"/>
      <c r="CF320" s="74" t="n"/>
      <c r="CG320" s="74" t="n"/>
      <c r="CH320" s="74" t="n"/>
      <c r="CI320" s="74" t="n"/>
      <c r="CJ320" s="74" t="n"/>
      <c r="CK320" s="75" t="n">
        <v>708954560</v>
      </c>
      <c r="CL320" s="74" t="inlineStr">
        <is>
          <t>2d578fcf-3bdc-4659-a18e-47a7bd0f995c</t>
        </is>
      </c>
      <c r="CM320" s="72" t="n">
        <v>46108.6528125</v>
      </c>
      <c r="CN320" s="74" t="n"/>
      <c r="CO320" s="74" t="n"/>
      <c r="CP320" s="74" t="inlineStr">
        <is>
          <t>submitted_via_web</t>
        </is>
      </c>
      <c r="CQ320" s="74" t="n"/>
      <c r="CR320" s="74" t="inlineStr">
        <is>
          <t>voP5hd3TJJNzzneN7cP2D6</t>
        </is>
      </c>
      <c r="CS320" s="74" t="n"/>
      <c r="CT320" s="74" t="inlineStr">
        <is>
          <t>uuid:2d578fcf-3bdc-4659-a18e-47a7bd0f995c</t>
        </is>
      </c>
      <c r="CU320" s="75" t="n">
        <v>319</v>
      </c>
    </row>
    <row r="321">
      <c r="A321" s="72" t="n">
        <v>46108.94447047454</v>
      </c>
      <c r="B321" s="72" t="n">
        <v>46108.94509682871</v>
      </c>
      <c r="C321" s="74" t="inlineStr">
        <is>
          <t>M Sholeh</t>
        </is>
      </c>
      <c r="D321" s="74" t="inlineStr">
        <is>
          <t>Jawa Timur</t>
        </is>
      </c>
      <c r="E321" s="74" t="inlineStr">
        <is>
          <t>Malang</t>
        </is>
      </c>
      <c r="F321" s="74" t="inlineStr">
        <is>
          <t>Jabung</t>
        </is>
      </c>
      <c r="G321" s="74" t="inlineStr">
        <is>
          <t>KJP0144</t>
        </is>
      </c>
      <c r="H321" s="74" t="inlineStr">
        <is>
          <t>Sapi perah</t>
        </is>
      </c>
      <c r="I321" s="75" t="n">
        <v>0</v>
      </c>
      <c r="J321" s="75" t="n">
        <v>1</v>
      </c>
      <c r="K321" s="75" t="n">
        <v>0</v>
      </c>
      <c r="L321" s="75" t="n">
        <v>0</v>
      </c>
      <c r="M321" s="75" t="n">
        <v>0</v>
      </c>
      <c r="N321" s="75" t="n">
        <v>0</v>
      </c>
      <c r="O321" s="75" t="n">
        <v>0</v>
      </c>
      <c r="P321" s="75" t="n">
        <v>0</v>
      </c>
      <c r="Q321" s="75" t="n">
        <v>0</v>
      </c>
      <c r="R321" s="74" t="inlineStr">
        <is>
          <t>Sapi perah</t>
        </is>
      </c>
      <c r="S321" s="75" t="n">
        <v>0</v>
      </c>
      <c r="T321" s="75" t="n">
        <v>1</v>
      </c>
      <c r="U321" s="75" t="n">
        <v>0</v>
      </c>
      <c r="V321" s="75" t="n">
        <v>0</v>
      </c>
      <c r="W321" s="75" t="n">
        <v>0</v>
      </c>
      <c r="X321" s="75" t="n">
        <v>0</v>
      </c>
      <c r="Y321" s="75" t="n">
        <v>0</v>
      </c>
      <c r="Z321" s="75" t="n">
        <v>0</v>
      </c>
      <c r="AA321" s="75" t="n">
        <v>0</v>
      </c>
      <c r="AB321" s="74" t="inlineStr">
        <is>
          <t>Sapi perah</t>
        </is>
      </c>
      <c r="AC321" s="75" t="n">
        <v>0</v>
      </c>
      <c r="AD321" s="75" t="n">
        <v>1</v>
      </c>
      <c r="AE321" s="75" t="n">
        <v>0</v>
      </c>
      <c r="AF321" s="75" t="n">
        <v>0</v>
      </c>
      <c r="AG321" s="75" t="n">
        <v>0</v>
      </c>
      <c r="AH321" s="75" t="n">
        <v>0</v>
      </c>
      <c r="AI321" s="75" t="n">
        <v>0</v>
      </c>
      <c r="AJ321" s="75" t="n">
        <v>0</v>
      </c>
      <c r="AK321" s="75" t="n">
        <v>0</v>
      </c>
      <c r="AL321" s="74" t="n"/>
      <c r="AM321" s="74" t="n"/>
      <c r="AN321" s="75" t="n">
        <v>8</v>
      </c>
      <c r="AO321" s="74" t="n"/>
      <c r="AP321" s="74" t="n"/>
      <c r="AQ321" s="74" t="n"/>
      <c r="AR321" s="74" t="n"/>
      <c r="AS321" s="74" t="n"/>
      <c r="AT321" s="74" t="n"/>
      <c r="AU321" s="74" t="n"/>
      <c r="AV321" s="74" t="n"/>
      <c r="AW321" s="75" t="n">
        <v>5</v>
      </c>
      <c r="AX321" s="74" t="n"/>
      <c r="AY321" s="74" t="n"/>
      <c r="AZ321" s="74" t="n"/>
      <c r="BA321" s="74" t="n"/>
      <c r="BB321" s="74" t="n"/>
      <c r="BC321" s="74" t="n"/>
      <c r="BD321" s="74" t="n"/>
      <c r="BE321" s="74" t="n"/>
      <c r="BF321" s="74" t="n"/>
      <c r="BG321" s="74" t="n"/>
      <c r="BH321" s="75" t="n">
        <v>2</v>
      </c>
      <c r="BI321" s="75" t="n">
        <v>3</v>
      </c>
      <c r="BJ321" s="75" t="n">
        <v>1</v>
      </c>
      <c r="BK321" s="75" t="n">
        <v>0</v>
      </c>
      <c r="BL321" s="74" t="n"/>
      <c r="BM321" s="74" t="n"/>
      <c r="BN321" s="74" t="n"/>
      <c r="BO321" s="74" t="n"/>
      <c r="BP321" s="74" t="n"/>
      <c r="BQ321" s="74" t="n"/>
      <c r="BR321" s="74" t="n"/>
      <c r="BS321" s="74" t="n"/>
      <c r="BT321" s="74" t="n"/>
      <c r="BU321" s="74" t="n"/>
      <c r="BV321" s="74" t="n"/>
      <c r="BW321" s="74" t="n"/>
      <c r="BX321" s="74" t="n"/>
      <c r="BY321" s="74" t="n"/>
      <c r="BZ321" s="74" t="n"/>
      <c r="CA321" s="74" t="n"/>
      <c r="CB321" s="74" t="n"/>
      <c r="CC321" s="74" t="n"/>
      <c r="CD321" s="74" t="n"/>
      <c r="CE321" s="74" t="n"/>
      <c r="CF321" s="74" t="n"/>
      <c r="CG321" s="74" t="n"/>
      <c r="CH321" s="74" t="n"/>
      <c r="CI321" s="74" t="n"/>
      <c r="CJ321" s="74" t="n"/>
      <c r="CK321" s="75" t="n">
        <v>708955389</v>
      </c>
      <c r="CL321" s="74" t="inlineStr">
        <is>
          <t>a7b6847f-2510-45f0-a5b2-d222e77c8246</t>
        </is>
      </c>
      <c r="CM321" s="72" t="n">
        <v>46108.65344907407</v>
      </c>
      <c r="CN321" s="74" t="n"/>
      <c r="CO321" s="74" t="n"/>
      <c r="CP321" s="74" t="inlineStr">
        <is>
          <t>submitted_via_web</t>
        </is>
      </c>
      <c r="CQ321" s="74" t="n"/>
      <c r="CR321" s="74" t="inlineStr">
        <is>
          <t>voP5hd3TJJNzzneN7cP2D6</t>
        </is>
      </c>
      <c r="CS321" s="74" t="n"/>
      <c r="CT321" s="74" t="inlineStr">
        <is>
          <t>uuid:a7b6847f-2510-45f0-a5b2-d222e77c8246</t>
        </is>
      </c>
      <c r="CU321" s="75" t="n">
        <v>320</v>
      </c>
    </row>
    <row r="322">
      <c r="A322" s="72" t="n">
        <v>46108.94510096065</v>
      </c>
      <c r="B322" s="72" t="n">
        <v>46108.94565817129</v>
      </c>
      <c r="C322" s="74" t="inlineStr">
        <is>
          <t>Durajak</t>
        </is>
      </c>
      <c r="D322" s="74" t="inlineStr">
        <is>
          <t>Jawa Timur</t>
        </is>
      </c>
      <c r="E322" s="74" t="inlineStr">
        <is>
          <t>Malang</t>
        </is>
      </c>
      <c r="F322" s="74" t="inlineStr">
        <is>
          <t>Jabung</t>
        </is>
      </c>
      <c r="G322" s="74" t="inlineStr">
        <is>
          <t>KJP0827</t>
        </is>
      </c>
      <c r="H322" s="74" t="inlineStr">
        <is>
          <t>Sapi perah</t>
        </is>
      </c>
      <c r="I322" s="75" t="n">
        <v>0</v>
      </c>
      <c r="J322" s="75" t="n">
        <v>1</v>
      </c>
      <c r="K322" s="75" t="n">
        <v>0</v>
      </c>
      <c r="L322" s="75" t="n">
        <v>0</v>
      </c>
      <c r="M322" s="75" t="n">
        <v>0</v>
      </c>
      <c r="N322" s="75" t="n">
        <v>0</v>
      </c>
      <c r="O322" s="75" t="n">
        <v>0</v>
      </c>
      <c r="P322" s="75" t="n">
        <v>0</v>
      </c>
      <c r="Q322" s="75" t="n">
        <v>0</v>
      </c>
      <c r="R322" s="74" t="inlineStr">
        <is>
          <t>Sapi perah</t>
        </is>
      </c>
      <c r="S322" s="75" t="n">
        <v>0</v>
      </c>
      <c r="T322" s="75" t="n">
        <v>1</v>
      </c>
      <c r="U322" s="75" t="n">
        <v>0</v>
      </c>
      <c r="V322" s="75" t="n">
        <v>0</v>
      </c>
      <c r="W322" s="75" t="n">
        <v>0</v>
      </c>
      <c r="X322" s="75" t="n">
        <v>0</v>
      </c>
      <c r="Y322" s="75" t="n">
        <v>0</v>
      </c>
      <c r="Z322" s="75" t="n">
        <v>0</v>
      </c>
      <c r="AA322" s="75" t="n">
        <v>0</v>
      </c>
      <c r="AB322" s="74" t="inlineStr">
        <is>
          <t>Sapi perah</t>
        </is>
      </c>
      <c r="AC322" s="75" t="n">
        <v>0</v>
      </c>
      <c r="AD322" s="75" t="n">
        <v>1</v>
      </c>
      <c r="AE322" s="75" t="n">
        <v>0</v>
      </c>
      <c r="AF322" s="75" t="n">
        <v>0</v>
      </c>
      <c r="AG322" s="75" t="n">
        <v>0</v>
      </c>
      <c r="AH322" s="75" t="n">
        <v>0</v>
      </c>
      <c r="AI322" s="75" t="n">
        <v>0</v>
      </c>
      <c r="AJ322" s="75" t="n">
        <v>0</v>
      </c>
      <c r="AK322" s="75" t="n">
        <v>0</v>
      </c>
      <c r="AL322" s="74" t="n"/>
      <c r="AM322" s="74" t="n"/>
      <c r="AN322" s="75" t="n">
        <v>4</v>
      </c>
      <c r="AO322" s="74" t="n"/>
      <c r="AP322" s="74" t="n"/>
      <c r="AQ322" s="74" t="n"/>
      <c r="AR322" s="74" t="n"/>
      <c r="AS322" s="74" t="n"/>
      <c r="AT322" s="74" t="n"/>
      <c r="AU322" s="74" t="n"/>
      <c r="AV322" s="74" t="n"/>
      <c r="AW322" s="75" t="n">
        <v>2</v>
      </c>
      <c r="AX322" s="74" t="n"/>
      <c r="AY322" s="74" t="n"/>
      <c r="AZ322" s="74" t="n"/>
      <c r="BA322" s="74" t="n"/>
      <c r="BB322" s="74" t="n"/>
      <c r="BC322" s="74" t="n"/>
      <c r="BD322" s="74" t="n"/>
      <c r="BE322" s="74" t="n"/>
      <c r="BF322" s="74" t="n"/>
      <c r="BG322" s="74" t="n"/>
      <c r="BH322" s="75" t="n">
        <v>0</v>
      </c>
      <c r="BI322" s="75" t="n">
        <v>1</v>
      </c>
      <c r="BJ322" s="75" t="n">
        <v>2</v>
      </c>
      <c r="BK322" s="75" t="n">
        <v>0</v>
      </c>
      <c r="BL322" s="74" t="n"/>
      <c r="BM322" s="74" t="n"/>
      <c r="BN322" s="74" t="n"/>
      <c r="BO322" s="74" t="n"/>
      <c r="BP322" s="74" t="n"/>
      <c r="BQ322" s="74" t="n"/>
      <c r="BR322" s="74" t="n"/>
      <c r="BS322" s="74" t="n"/>
      <c r="BT322" s="74" t="n"/>
      <c r="BU322" s="74" t="n"/>
      <c r="BV322" s="74" t="n"/>
      <c r="BW322" s="74" t="n"/>
      <c r="BX322" s="74" t="n"/>
      <c r="BY322" s="74" t="n"/>
      <c r="BZ322" s="74" t="n"/>
      <c r="CA322" s="74" t="n"/>
      <c r="CB322" s="74" t="n"/>
      <c r="CC322" s="74" t="n"/>
      <c r="CD322" s="74" t="n"/>
      <c r="CE322" s="74" t="n"/>
      <c r="CF322" s="74" t="n"/>
      <c r="CG322" s="74" t="n"/>
      <c r="CH322" s="74" t="n"/>
      <c r="CI322" s="74" t="n"/>
      <c r="CJ322" s="74" t="n"/>
      <c r="CK322" s="75" t="n">
        <v>708956117</v>
      </c>
      <c r="CL322" s="74" t="inlineStr">
        <is>
          <t>4ea3699a-2f75-4883-a3a1-43abbed03ef4</t>
        </is>
      </c>
      <c r="CM322" s="72" t="n">
        <v>46108.65400462963</v>
      </c>
      <c r="CN322" s="74" t="n"/>
      <c r="CO322" s="74" t="n"/>
      <c r="CP322" s="74" t="inlineStr">
        <is>
          <t>submitted_via_web</t>
        </is>
      </c>
      <c r="CQ322" s="74" t="n"/>
      <c r="CR322" s="74" t="inlineStr">
        <is>
          <t>voP5hd3TJJNzzneN7cP2D6</t>
        </is>
      </c>
      <c r="CS322" s="74" t="n"/>
      <c r="CT322" s="74" t="inlineStr">
        <is>
          <t>uuid:4ea3699a-2f75-4883-a3a1-43abbed03ef4</t>
        </is>
      </c>
      <c r="CU322" s="75" t="n">
        <v>321</v>
      </c>
    </row>
    <row r="323">
      <c r="A323" s="72" t="n">
        <v>46108.94566106481</v>
      </c>
      <c r="B323" s="72" t="n">
        <v>46108.94625466436</v>
      </c>
      <c r="C323" s="74" t="inlineStr">
        <is>
          <t>Bu wasuin</t>
        </is>
      </c>
      <c r="D323" s="74" t="inlineStr">
        <is>
          <t>Jawa Timur</t>
        </is>
      </c>
      <c r="E323" s="74" t="inlineStr">
        <is>
          <t>Malang</t>
        </is>
      </c>
      <c r="F323" s="74" t="inlineStr">
        <is>
          <t>Jabung</t>
        </is>
      </c>
      <c r="G323" s="74" t="inlineStr">
        <is>
          <t>KJP0645</t>
        </is>
      </c>
      <c r="H323" s="74" t="inlineStr">
        <is>
          <t>Sapi perah</t>
        </is>
      </c>
      <c r="I323" s="75" t="n">
        <v>0</v>
      </c>
      <c r="J323" s="75" t="n">
        <v>1</v>
      </c>
      <c r="K323" s="75" t="n">
        <v>0</v>
      </c>
      <c r="L323" s="75" t="n">
        <v>0</v>
      </c>
      <c r="M323" s="75" t="n">
        <v>0</v>
      </c>
      <c r="N323" s="75" t="n">
        <v>0</v>
      </c>
      <c r="O323" s="75" t="n">
        <v>0</v>
      </c>
      <c r="P323" s="75" t="n">
        <v>0</v>
      </c>
      <c r="Q323" s="75" t="n">
        <v>0</v>
      </c>
      <c r="R323" s="74" t="inlineStr">
        <is>
          <t>Sapi perah</t>
        </is>
      </c>
      <c r="S323" s="75" t="n">
        <v>0</v>
      </c>
      <c r="T323" s="75" t="n">
        <v>1</v>
      </c>
      <c r="U323" s="75" t="n">
        <v>0</v>
      </c>
      <c r="V323" s="75" t="n">
        <v>0</v>
      </c>
      <c r="W323" s="75" t="n">
        <v>0</v>
      </c>
      <c r="X323" s="75" t="n">
        <v>0</v>
      </c>
      <c r="Y323" s="75" t="n">
        <v>0</v>
      </c>
      <c r="Z323" s="75" t="n">
        <v>0</v>
      </c>
      <c r="AA323" s="75" t="n">
        <v>0</v>
      </c>
      <c r="AB323" s="74" t="inlineStr">
        <is>
          <t>Sapi perah</t>
        </is>
      </c>
      <c r="AC323" s="75" t="n">
        <v>0</v>
      </c>
      <c r="AD323" s="75" t="n">
        <v>1</v>
      </c>
      <c r="AE323" s="75" t="n">
        <v>0</v>
      </c>
      <c r="AF323" s="75" t="n">
        <v>0</v>
      </c>
      <c r="AG323" s="75" t="n">
        <v>0</v>
      </c>
      <c r="AH323" s="75" t="n">
        <v>0</v>
      </c>
      <c r="AI323" s="75" t="n">
        <v>0</v>
      </c>
      <c r="AJ323" s="75" t="n">
        <v>0</v>
      </c>
      <c r="AK323" s="75" t="n">
        <v>0</v>
      </c>
      <c r="AL323" s="74" t="n"/>
      <c r="AM323" s="74" t="n"/>
      <c r="AN323" s="75" t="n">
        <v>4</v>
      </c>
      <c r="AO323" s="74" t="n"/>
      <c r="AP323" s="74" t="n"/>
      <c r="AQ323" s="74" t="n"/>
      <c r="AR323" s="74" t="n"/>
      <c r="AS323" s="74" t="n"/>
      <c r="AT323" s="74" t="n"/>
      <c r="AU323" s="74" t="n"/>
      <c r="AV323" s="74" t="n"/>
      <c r="AW323" s="75" t="n">
        <v>3</v>
      </c>
      <c r="AX323" s="74" t="n"/>
      <c r="AY323" s="74" t="n"/>
      <c r="AZ323" s="74" t="n"/>
      <c r="BA323" s="74" t="n"/>
      <c r="BB323" s="74" t="n"/>
      <c r="BC323" s="74" t="n"/>
      <c r="BD323" s="74" t="n"/>
      <c r="BE323" s="74" t="n"/>
      <c r="BF323" s="74" t="n"/>
      <c r="BG323" s="74" t="n"/>
      <c r="BH323" s="75" t="n">
        <v>2</v>
      </c>
      <c r="BI323" s="75" t="n">
        <v>1</v>
      </c>
      <c r="BJ323" s="75" t="n">
        <v>3</v>
      </c>
      <c r="BK323" s="75" t="n">
        <v>0</v>
      </c>
      <c r="BL323" s="74" t="n"/>
      <c r="BM323" s="74" t="n"/>
      <c r="BN323" s="74" t="n"/>
      <c r="BO323" s="74" t="n"/>
      <c r="BP323" s="74" t="n"/>
      <c r="BQ323" s="74" t="n"/>
      <c r="BR323" s="74" t="n"/>
      <c r="BS323" s="74" t="n"/>
      <c r="BT323" s="74" t="n"/>
      <c r="BU323" s="74" t="n"/>
      <c r="BV323" s="74" t="n"/>
      <c r="BW323" s="74" t="n"/>
      <c r="BX323" s="74" t="n"/>
      <c r="BY323" s="74" t="n"/>
      <c r="BZ323" s="74" t="n"/>
      <c r="CA323" s="74" t="n"/>
      <c r="CB323" s="74" t="n"/>
      <c r="CC323" s="74" t="n"/>
      <c r="CD323" s="74" t="n"/>
      <c r="CE323" s="74" t="n"/>
      <c r="CF323" s="74" t="n"/>
      <c r="CG323" s="74" t="n"/>
      <c r="CH323" s="74" t="n"/>
      <c r="CI323" s="74" t="n"/>
      <c r="CJ323" s="74" t="n"/>
      <c r="CK323" s="75" t="n">
        <v>708956941</v>
      </c>
      <c r="CL323" s="74" t="inlineStr">
        <is>
          <t>f5ab03e1-437b-4b89-b91f-b9019d623149</t>
        </is>
      </c>
      <c r="CM323" s="72" t="n">
        <v>46108.65460648148</v>
      </c>
      <c r="CN323" s="74" t="n"/>
      <c r="CO323" s="74" t="n"/>
      <c r="CP323" s="74" t="inlineStr">
        <is>
          <t>submitted_via_web</t>
        </is>
      </c>
      <c r="CQ323" s="74" t="n"/>
      <c r="CR323" s="74" t="inlineStr">
        <is>
          <t>voP5hd3TJJNzzneN7cP2D6</t>
        </is>
      </c>
      <c r="CS323" s="74" t="n"/>
      <c r="CT323" s="74" t="inlineStr">
        <is>
          <t>uuid:f5ab03e1-437b-4b89-b91f-b9019d623149</t>
        </is>
      </c>
      <c r="CU323" s="75" t="n">
        <v>322</v>
      </c>
    </row>
    <row r="324">
      <c r="A324" s="72" t="n">
        <v>46108.94625762731</v>
      </c>
      <c r="B324" s="72" t="n">
        <v>46108.94677503472</v>
      </c>
      <c r="C324" s="74" t="inlineStr">
        <is>
          <t>Supiatin</t>
        </is>
      </c>
      <c r="D324" s="74" t="inlineStr">
        <is>
          <t>Jawa Timur</t>
        </is>
      </c>
      <c r="E324" s="74" t="inlineStr">
        <is>
          <t>Malang</t>
        </is>
      </c>
      <c r="F324" s="74" t="inlineStr">
        <is>
          <t>Jabung</t>
        </is>
      </c>
      <c r="G324" s="74" t="inlineStr">
        <is>
          <t>KJP0019</t>
        </is>
      </c>
      <c r="H324" s="74" t="inlineStr">
        <is>
          <t>Sapi perah</t>
        </is>
      </c>
      <c r="I324" s="75" t="n">
        <v>0</v>
      </c>
      <c r="J324" s="75" t="n">
        <v>1</v>
      </c>
      <c r="K324" s="75" t="n">
        <v>0</v>
      </c>
      <c r="L324" s="75" t="n">
        <v>0</v>
      </c>
      <c r="M324" s="75" t="n">
        <v>0</v>
      </c>
      <c r="N324" s="75" t="n">
        <v>0</v>
      </c>
      <c r="O324" s="75" t="n">
        <v>0</v>
      </c>
      <c r="P324" s="75" t="n">
        <v>0</v>
      </c>
      <c r="Q324" s="75" t="n">
        <v>0</v>
      </c>
      <c r="R324" s="74" t="inlineStr">
        <is>
          <t>Sapi perah</t>
        </is>
      </c>
      <c r="S324" s="75" t="n">
        <v>0</v>
      </c>
      <c r="T324" s="75" t="n">
        <v>1</v>
      </c>
      <c r="U324" s="75" t="n">
        <v>0</v>
      </c>
      <c r="V324" s="75" t="n">
        <v>0</v>
      </c>
      <c r="W324" s="75" t="n">
        <v>0</v>
      </c>
      <c r="X324" s="75" t="n">
        <v>0</v>
      </c>
      <c r="Y324" s="75" t="n">
        <v>0</v>
      </c>
      <c r="Z324" s="75" t="n">
        <v>0</v>
      </c>
      <c r="AA324" s="75" t="n">
        <v>0</v>
      </c>
      <c r="AB324" s="74" t="inlineStr">
        <is>
          <t>Sapi perah</t>
        </is>
      </c>
      <c r="AC324" s="75" t="n">
        <v>0</v>
      </c>
      <c r="AD324" s="75" t="n">
        <v>1</v>
      </c>
      <c r="AE324" s="75" t="n">
        <v>0</v>
      </c>
      <c r="AF324" s="75" t="n">
        <v>0</v>
      </c>
      <c r="AG324" s="75" t="n">
        <v>0</v>
      </c>
      <c r="AH324" s="75" t="n">
        <v>0</v>
      </c>
      <c r="AI324" s="75" t="n">
        <v>0</v>
      </c>
      <c r="AJ324" s="75" t="n">
        <v>0</v>
      </c>
      <c r="AK324" s="75" t="n">
        <v>0</v>
      </c>
      <c r="AL324" s="74" t="n"/>
      <c r="AM324" s="74" t="n"/>
      <c r="AN324" s="75" t="n">
        <v>12</v>
      </c>
      <c r="AO324" s="74" t="n"/>
      <c r="AP324" s="74" t="n"/>
      <c r="AQ324" s="74" t="n"/>
      <c r="AR324" s="74" t="n"/>
      <c r="AS324" s="74" t="n"/>
      <c r="AT324" s="74" t="n"/>
      <c r="AU324" s="74" t="n"/>
      <c r="AV324" s="74" t="n"/>
      <c r="AW324" s="75" t="n">
        <v>5</v>
      </c>
      <c r="AX324" s="74" t="n"/>
      <c r="AY324" s="74" t="n"/>
      <c r="AZ324" s="74" t="n"/>
      <c r="BA324" s="74" t="n"/>
      <c r="BB324" s="74" t="n"/>
      <c r="BC324" s="74" t="n"/>
      <c r="BD324" s="74" t="n"/>
      <c r="BE324" s="74" t="n"/>
      <c r="BF324" s="74" t="n"/>
      <c r="BG324" s="74" t="n"/>
      <c r="BH324" s="75" t="n">
        <v>2</v>
      </c>
      <c r="BI324" s="75" t="n">
        <v>3</v>
      </c>
      <c r="BJ324" s="75" t="n">
        <v>4</v>
      </c>
      <c r="BK324" s="75" t="n">
        <v>0</v>
      </c>
      <c r="BL324" s="74" t="n"/>
      <c r="BM324" s="74" t="n"/>
      <c r="BN324" s="74" t="n"/>
      <c r="BO324" s="74" t="n"/>
      <c r="BP324" s="74" t="n"/>
      <c r="BQ324" s="74" t="n"/>
      <c r="BR324" s="74" t="n"/>
      <c r="BS324" s="74" t="n"/>
      <c r="BT324" s="74" t="n"/>
      <c r="BU324" s="74" t="n"/>
      <c r="BV324" s="74" t="n"/>
      <c r="BW324" s="74" t="n"/>
      <c r="BX324" s="74" t="n"/>
      <c r="BY324" s="74" t="n"/>
      <c r="BZ324" s="74" t="n"/>
      <c r="CA324" s="74" t="n"/>
      <c r="CB324" s="74" t="n"/>
      <c r="CC324" s="74" t="n"/>
      <c r="CD324" s="74" t="n"/>
      <c r="CE324" s="74" t="n"/>
      <c r="CF324" s="74" t="n"/>
      <c r="CG324" s="74" t="n"/>
      <c r="CH324" s="74" t="n"/>
      <c r="CI324" s="74" t="n"/>
      <c r="CJ324" s="74" t="n"/>
      <c r="CK324" s="75" t="n">
        <v>708957431</v>
      </c>
      <c r="CL324" s="74" t="inlineStr">
        <is>
          <t>99cb539b-66e1-418d-b119-449767b16b4a</t>
        </is>
      </c>
      <c r="CM324" s="72" t="n">
        <v>46108.65511574074</v>
      </c>
      <c r="CN324" s="74" t="n"/>
      <c r="CO324" s="74" t="n"/>
      <c r="CP324" s="74" t="inlineStr">
        <is>
          <t>submitted_via_web</t>
        </is>
      </c>
      <c r="CQ324" s="74" t="n"/>
      <c r="CR324" s="74" t="inlineStr">
        <is>
          <t>voP5hd3TJJNzzneN7cP2D6</t>
        </is>
      </c>
      <c r="CS324" s="74" t="n"/>
      <c r="CT324" s="74" t="inlineStr">
        <is>
          <t>uuid:99cb539b-66e1-418d-b119-449767b16b4a</t>
        </is>
      </c>
      <c r="CU324" s="75" t="n">
        <v>323</v>
      </c>
    </row>
    <row r="325">
      <c r="A325" s="72" t="n">
        <v>46108.94677886574</v>
      </c>
      <c r="B325" s="72" t="n">
        <v>46108.94748604167</v>
      </c>
      <c r="C325" s="74" t="inlineStr">
        <is>
          <t>Ruminah</t>
        </is>
      </c>
      <c r="D325" s="74" t="inlineStr">
        <is>
          <t>Jawa Timur</t>
        </is>
      </c>
      <c r="E325" s="74" t="inlineStr">
        <is>
          <t>Malang</t>
        </is>
      </c>
      <c r="F325" s="74" t="inlineStr">
        <is>
          <t>Jabung</t>
        </is>
      </c>
      <c r="G325" s="74" t="inlineStr">
        <is>
          <t>KJP0445</t>
        </is>
      </c>
      <c r="H325" s="74" t="inlineStr">
        <is>
          <t>Sapi perah</t>
        </is>
      </c>
      <c r="I325" s="75" t="n">
        <v>0</v>
      </c>
      <c r="J325" s="75" t="n">
        <v>1</v>
      </c>
      <c r="K325" s="75" t="n">
        <v>0</v>
      </c>
      <c r="L325" s="75" t="n">
        <v>0</v>
      </c>
      <c r="M325" s="75" t="n">
        <v>0</v>
      </c>
      <c r="N325" s="75" t="n">
        <v>0</v>
      </c>
      <c r="O325" s="75" t="n">
        <v>0</v>
      </c>
      <c r="P325" s="75" t="n">
        <v>0</v>
      </c>
      <c r="Q325" s="75" t="n">
        <v>0</v>
      </c>
      <c r="R325" s="74" t="inlineStr">
        <is>
          <t>Sapi perah</t>
        </is>
      </c>
      <c r="S325" s="75" t="n">
        <v>0</v>
      </c>
      <c r="T325" s="75" t="n">
        <v>1</v>
      </c>
      <c r="U325" s="75" t="n">
        <v>0</v>
      </c>
      <c r="V325" s="75" t="n">
        <v>0</v>
      </c>
      <c r="W325" s="75" t="n">
        <v>0</v>
      </c>
      <c r="X325" s="75" t="n">
        <v>0</v>
      </c>
      <c r="Y325" s="75" t="n">
        <v>0</v>
      </c>
      <c r="Z325" s="75" t="n">
        <v>0</v>
      </c>
      <c r="AA325" s="75" t="n">
        <v>0</v>
      </c>
      <c r="AB325" s="74" t="inlineStr">
        <is>
          <t>Sapi perah</t>
        </is>
      </c>
      <c r="AC325" s="75" t="n">
        <v>0</v>
      </c>
      <c r="AD325" s="75" t="n">
        <v>1</v>
      </c>
      <c r="AE325" s="75" t="n">
        <v>0</v>
      </c>
      <c r="AF325" s="75" t="n">
        <v>0</v>
      </c>
      <c r="AG325" s="75" t="n">
        <v>0</v>
      </c>
      <c r="AH325" s="75" t="n">
        <v>0</v>
      </c>
      <c r="AI325" s="75" t="n">
        <v>0</v>
      </c>
      <c r="AJ325" s="75" t="n">
        <v>0</v>
      </c>
      <c r="AK325" s="75" t="n">
        <v>0</v>
      </c>
      <c r="AL325" s="74" t="n"/>
      <c r="AM325" s="74" t="n"/>
      <c r="AN325" s="75" t="n">
        <v>3</v>
      </c>
      <c r="AO325" s="74" t="n"/>
      <c r="AP325" s="74" t="n"/>
      <c r="AQ325" s="74" t="n"/>
      <c r="AR325" s="74" t="n"/>
      <c r="AS325" s="74" t="n"/>
      <c r="AT325" s="74" t="n"/>
      <c r="AU325" s="74" t="n"/>
      <c r="AV325" s="74" t="n"/>
      <c r="AW325" s="75" t="n">
        <v>6</v>
      </c>
      <c r="AX325" s="74" t="n"/>
      <c r="AY325" s="74" t="n"/>
      <c r="AZ325" s="74" t="n"/>
      <c r="BA325" s="74" t="n"/>
      <c r="BB325" s="74" t="n"/>
      <c r="BC325" s="74" t="n"/>
      <c r="BD325" s="74" t="n"/>
      <c r="BE325" s="74" t="n"/>
      <c r="BF325" s="74" t="n"/>
      <c r="BG325" s="74" t="n"/>
      <c r="BH325" s="75" t="n">
        <v>3</v>
      </c>
      <c r="BI325" s="75" t="n">
        <v>0</v>
      </c>
      <c r="BJ325" s="75" t="n">
        <v>0</v>
      </c>
      <c r="BK325" s="75" t="n">
        <v>0</v>
      </c>
      <c r="BL325" s="74" t="n"/>
      <c r="BM325" s="74" t="n"/>
      <c r="BN325" s="74" t="n"/>
      <c r="BO325" s="74" t="n"/>
      <c r="BP325" s="74" t="n"/>
      <c r="BQ325" s="74" t="n"/>
      <c r="BR325" s="74" t="n"/>
      <c r="BS325" s="74" t="n"/>
      <c r="BT325" s="74" t="n"/>
      <c r="BU325" s="74" t="n"/>
      <c r="BV325" s="74" t="n"/>
      <c r="BW325" s="74" t="n"/>
      <c r="BX325" s="74" t="n"/>
      <c r="BY325" s="74" t="n"/>
      <c r="BZ325" s="74" t="n"/>
      <c r="CA325" s="74" t="n"/>
      <c r="CB325" s="74" t="n"/>
      <c r="CC325" s="74" t="n"/>
      <c r="CD325" s="74" t="n"/>
      <c r="CE325" s="74" t="n"/>
      <c r="CF325" s="74" t="n"/>
      <c r="CG325" s="74" t="n"/>
      <c r="CH325" s="74" t="n"/>
      <c r="CI325" s="74" t="n"/>
      <c r="CJ325" s="74" t="n"/>
      <c r="CK325" s="75" t="n">
        <v>708958131</v>
      </c>
      <c r="CL325" s="74" t="inlineStr">
        <is>
          <t>b02fd3c1-3781-4b0b-8428-c7db2944a92d</t>
        </is>
      </c>
      <c r="CM325" s="72" t="n">
        <v>46108.65583333333</v>
      </c>
      <c r="CN325" s="74" t="n"/>
      <c r="CO325" s="74" t="n"/>
      <c r="CP325" s="74" t="inlineStr">
        <is>
          <t>submitted_via_web</t>
        </is>
      </c>
      <c r="CQ325" s="74" t="n"/>
      <c r="CR325" s="74" t="inlineStr">
        <is>
          <t>voP5hd3TJJNzzneN7cP2D6</t>
        </is>
      </c>
      <c r="CS325" s="74" t="n"/>
      <c r="CT325" s="74" t="inlineStr">
        <is>
          <t>uuid:b02fd3c1-3781-4b0b-8428-c7db2944a92d</t>
        </is>
      </c>
      <c r="CU325" s="75" t="n">
        <v>324</v>
      </c>
    </row>
    <row r="326">
      <c r="A326" s="72" t="n">
        <v>46108.947488125</v>
      </c>
      <c r="B326" s="72" t="n">
        <v>46108.9480440162</v>
      </c>
      <c r="C326" s="74" t="inlineStr">
        <is>
          <t>Mat korzinatul</t>
        </is>
      </c>
      <c r="D326" s="74" t="inlineStr">
        <is>
          <t>Jawa Timur</t>
        </is>
      </c>
      <c r="E326" s="74" t="inlineStr">
        <is>
          <t>Malang</t>
        </is>
      </c>
      <c r="F326" s="74" t="inlineStr">
        <is>
          <t>Jabung</t>
        </is>
      </c>
      <c r="G326" s="74" t="inlineStr">
        <is>
          <t>KJP0824</t>
        </is>
      </c>
      <c r="H326" s="74" t="inlineStr">
        <is>
          <t>Sapi perah</t>
        </is>
      </c>
      <c r="I326" s="75" t="n">
        <v>0</v>
      </c>
      <c r="J326" s="75" t="n">
        <v>1</v>
      </c>
      <c r="K326" s="75" t="n">
        <v>0</v>
      </c>
      <c r="L326" s="75" t="n">
        <v>0</v>
      </c>
      <c r="M326" s="75" t="n">
        <v>0</v>
      </c>
      <c r="N326" s="75" t="n">
        <v>0</v>
      </c>
      <c r="O326" s="75" t="n">
        <v>0</v>
      </c>
      <c r="P326" s="75" t="n">
        <v>0</v>
      </c>
      <c r="Q326" s="75" t="n">
        <v>0</v>
      </c>
      <c r="R326" s="74" t="inlineStr">
        <is>
          <t>Sapi perah</t>
        </is>
      </c>
      <c r="S326" s="75" t="n">
        <v>0</v>
      </c>
      <c r="T326" s="75" t="n">
        <v>1</v>
      </c>
      <c r="U326" s="75" t="n">
        <v>0</v>
      </c>
      <c r="V326" s="75" t="n">
        <v>0</v>
      </c>
      <c r="W326" s="75" t="n">
        <v>0</v>
      </c>
      <c r="X326" s="75" t="n">
        <v>0</v>
      </c>
      <c r="Y326" s="75" t="n">
        <v>0</v>
      </c>
      <c r="Z326" s="75" t="n">
        <v>0</v>
      </c>
      <c r="AA326" s="75" t="n">
        <v>0</v>
      </c>
      <c r="AB326" s="74" t="inlineStr">
        <is>
          <t>Sapi perah</t>
        </is>
      </c>
      <c r="AC326" s="75" t="n">
        <v>0</v>
      </c>
      <c r="AD326" s="75" t="n">
        <v>1</v>
      </c>
      <c r="AE326" s="75" t="n">
        <v>0</v>
      </c>
      <c r="AF326" s="75" t="n">
        <v>0</v>
      </c>
      <c r="AG326" s="75" t="n">
        <v>0</v>
      </c>
      <c r="AH326" s="75" t="n">
        <v>0</v>
      </c>
      <c r="AI326" s="75" t="n">
        <v>0</v>
      </c>
      <c r="AJ326" s="75" t="n">
        <v>0</v>
      </c>
      <c r="AK326" s="75" t="n">
        <v>0</v>
      </c>
      <c r="AL326" s="74" t="n"/>
      <c r="AM326" s="74" t="n"/>
      <c r="AN326" s="75" t="n">
        <v>7</v>
      </c>
      <c r="AO326" s="74" t="n"/>
      <c r="AP326" s="74" t="n"/>
      <c r="AQ326" s="74" t="n"/>
      <c r="AR326" s="74" t="n"/>
      <c r="AS326" s="74" t="n"/>
      <c r="AT326" s="74" t="n"/>
      <c r="AU326" s="74" t="n"/>
      <c r="AV326" s="74" t="n"/>
      <c r="AW326" s="75" t="n">
        <v>10</v>
      </c>
      <c r="AX326" s="74" t="n"/>
      <c r="AY326" s="74" t="n"/>
      <c r="AZ326" s="74" t="n"/>
      <c r="BA326" s="74" t="n"/>
      <c r="BB326" s="74" t="n"/>
      <c r="BC326" s="74" t="n"/>
      <c r="BD326" s="74" t="n"/>
      <c r="BE326" s="74" t="n"/>
      <c r="BF326" s="74" t="n"/>
      <c r="BG326" s="74" t="n"/>
      <c r="BH326" s="75" t="n">
        <v>3</v>
      </c>
      <c r="BI326" s="75" t="n">
        <v>0</v>
      </c>
      <c r="BJ326" s="75" t="n">
        <v>1</v>
      </c>
      <c r="BK326" s="75" t="n">
        <v>0</v>
      </c>
      <c r="BL326" s="74" t="n"/>
      <c r="BM326" s="74" t="n"/>
      <c r="BN326" s="74" t="n"/>
      <c r="BO326" s="74" t="n"/>
      <c r="BP326" s="74" t="n"/>
      <c r="BQ326" s="74" t="n"/>
      <c r="BR326" s="74" t="n"/>
      <c r="BS326" s="74" t="n"/>
      <c r="BT326" s="74" t="n"/>
      <c r="BU326" s="74" t="n"/>
      <c r="BV326" s="74" t="n"/>
      <c r="BW326" s="74" t="n"/>
      <c r="BX326" s="74" t="n"/>
      <c r="BY326" s="74" t="n"/>
      <c r="BZ326" s="74" t="n"/>
      <c r="CA326" s="74" t="n"/>
      <c r="CB326" s="74" t="n"/>
      <c r="CC326" s="74" t="n"/>
      <c r="CD326" s="74" t="n"/>
      <c r="CE326" s="74" t="n"/>
      <c r="CF326" s="74" t="n"/>
      <c r="CG326" s="74" t="n"/>
      <c r="CH326" s="74" t="n"/>
      <c r="CI326" s="74" t="n"/>
      <c r="CJ326" s="74" t="n"/>
      <c r="CK326" s="75" t="n">
        <v>708958820</v>
      </c>
      <c r="CL326" s="74" t="inlineStr">
        <is>
          <t>c454cb09-8f58-48b1-b831-dcfd0fd82494</t>
        </is>
      </c>
      <c r="CM326" s="72" t="n">
        <v>46108.65638888889</v>
      </c>
      <c r="CN326" s="74" t="n"/>
      <c r="CO326" s="74" t="n"/>
      <c r="CP326" s="74" t="inlineStr">
        <is>
          <t>submitted_via_web</t>
        </is>
      </c>
      <c r="CQ326" s="74" t="n"/>
      <c r="CR326" s="74" t="inlineStr">
        <is>
          <t>voP5hd3TJJNzzneN7cP2D6</t>
        </is>
      </c>
      <c r="CS326" s="74" t="n"/>
      <c r="CT326" s="74" t="inlineStr">
        <is>
          <t>uuid:c454cb09-8f58-48b1-b831-dcfd0fd82494</t>
        </is>
      </c>
      <c r="CU326" s="75" t="n">
        <v>325</v>
      </c>
    </row>
    <row r="327">
      <c r="A327" s="72" t="n">
        <v>46108.94804736111</v>
      </c>
      <c r="B327" s="72" t="n">
        <v>46108.9486699074</v>
      </c>
      <c r="C327" s="74" t="inlineStr">
        <is>
          <t>Jasmari</t>
        </is>
      </c>
      <c r="D327" s="74" t="inlineStr">
        <is>
          <t>Jawa Timur</t>
        </is>
      </c>
      <c r="E327" s="74" t="inlineStr">
        <is>
          <t>Malang</t>
        </is>
      </c>
      <c r="F327" s="74" t="inlineStr">
        <is>
          <t>Jabung</t>
        </is>
      </c>
      <c r="G327" s="74" t="inlineStr">
        <is>
          <t>KJP0804</t>
        </is>
      </c>
      <c r="H327" s="74" t="inlineStr">
        <is>
          <t>Sapi perah</t>
        </is>
      </c>
      <c r="I327" s="75" t="n">
        <v>0</v>
      </c>
      <c r="J327" s="75" t="n">
        <v>1</v>
      </c>
      <c r="K327" s="75" t="n">
        <v>0</v>
      </c>
      <c r="L327" s="75" t="n">
        <v>0</v>
      </c>
      <c r="M327" s="75" t="n">
        <v>0</v>
      </c>
      <c r="N327" s="75" t="n">
        <v>0</v>
      </c>
      <c r="O327" s="75" t="n">
        <v>0</v>
      </c>
      <c r="P327" s="75" t="n">
        <v>0</v>
      </c>
      <c r="Q327" s="75" t="n">
        <v>0</v>
      </c>
      <c r="R327" s="74" t="inlineStr">
        <is>
          <t>Sapi perah</t>
        </is>
      </c>
      <c r="S327" s="75" t="n">
        <v>0</v>
      </c>
      <c r="T327" s="75" t="n">
        <v>1</v>
      </c>
      <c r="U327" s="75" t="n">
        <v>0</v>
      </c>
      <c r="V327" s="75" t="n">
        <v>0</v>
      </c>
      <c r="W327" s="75" t="n">
        <v>0</v>
      </c>
      <c r="X327" s="75" t="n">
        <v>0</v>
      </c>
      <c r="Y327" s="75" t="n">
        <v>0</v>
      </c>
      <c r="Z327" s="75" t="n">
        <v>0</v>
      </c>
      <c r="AA327" s="75" t="n">
        <v>0</v>
      </c>
      <c r="AB327" s="74" t="inlineStr">
        <is>
          <t>Sapi perah</t>
        </is>
      </c>
      <c r="AC327" s="75" t="n">
        <v>0</v>
      </c>
      <c r="AD327" s="75" t="n">
        <v>1</v>
      </c>
      <c r="AE327" s="75" t="n">
        <v>0</v>
      </c>
      <c r="AF327" s="75" t="n">
        <v>0</v>
      </c>
      <c r="AG327" s="75" t="n">
        <v>0</v>
      </c>
      <c r="AH327" s="75" t="n">
        <v>0</v>
      </c>
      <c r="AI327" s="75" t="n">
        <v>0</v>
      </c>
      <c r="AJ327" s="75" t="n">
        <v>0</v>
      </c>
      <c r="AK327" s="75" t="n">
        <v>0</v>
      </c>
      <c r="AL327" s="74" t="n"/>
      <c r="AM327" s="74" t="n"/>
      <c r="AN327" s="75" t="n">
        <v>4</v>
      </c>
      <c r="AO327" s="74" t="n"/>
      <c r="AP327" s="74" t="n"/>
      <c r="AQ327" s="74" t="n"/>
      <c r="AR327" s="74" t="n"/>
      <c r="AS327" s="74" t="n"/>
      <c r="AT327" s="74" t="n"/>
      <c r="AU327" s="74" t="n"/>
      <c r="AV327" s="74" t="n"/>
      <c r="AW327" s="75" t="n">
        <v>3</v>
      </c>
      <c r="AX327" s="74" t="n"/>
      <c r="AY327" s="74" t="n"/>
      <c r="AZ327" s="74" t="n"/>
      <c r="BA327" s="74" t="n"/>
      <c r="BB327" s="74" t="n"/>
      <c r="BC327" s="74" t="n"/>
      <c r="BD327" s="74" t="n"/>
      <c r="BE327" s="74" t="n"/>
      <c r="BF327" s="74" t="n"/>
      <c r="BG327" s="74" t="n"/>
      <c r="BH327" s="75" t="n">
        <v>0</v>
      </c>
      <c r="BI327" s="75" t="n">
        <v>0</v>
      </c>
      <c r="BJ327" s="75" t="n">
        <v>1</v>
      </c>
      <c r="BK327" s="75" t="n">
        <v>0</v>
      </c>
      <c r="BL327" s="74" t="n"/>
      <c r="BM327" s="74" t="n"/>
      <c r="BN327" s="74" t="n"/>
      <c r="BO327" s="74" t="n"/>
      <c r="BP327" s="74" t="n"/>
      <c r="BQ327" s="74" t="n"/>
      <c r="BR327" s="74" t="n"/>
      <c r="BS327" s="74" t="n"/>
      <c r="BT327" s="74" t="n"/>
      <c r="BU327" s="74" t="n"/>
      <c r="BV327" s="74" t="n"/>
      <c r="BW327" s="74" t="n"/>
      <c r="BX327" s="74" t="n"/>
      <c r="BY327" s="74" t="n"/>
      <c r="BZ327" s="74" t="n"/>
      <c r="CA327" s="74" t="n"/>
      <c r="CB327" s="74" t="n"/>
      <c r="CC327" s="74" t="n"/>
      <c r="CD327" s="74" t="n"/>
      <c r="CE327" s="74" t="n"/>
      <c r="CF327" s="74" t="n"/>
      <c r="CG327" s="74" t="n"/>
      <c r="CH327" s="74" t="n"/>
      <c r="CI327" s="74" t="n"/>
      <c r="CJ327" s="74" t="n"/>
      <c r="CK327" s="75" t="n">
        <v>708959555</v>
      </c>
      <c r="CL327" s="74" t="inlineStr">
        <is>
          <t>6d60ff38-0eb4-41e8-9766-91ccadb4ce36</t>
        </is>
      </c>
      <c r="CM327" s="72" t="n">
        <v>46108.65701388889</v>
      </c>
      <c r="CN327" s="74" t="n"/>
      <c r="CO327" s="74" t="n"/>
      <c r="CP327" s="74" t="inlineStr">
        <is>
          <t>submitted_via_web</t>
        </is>
      </c>
      <c r="CQ327" s="74" t="n"/>
      <c r="CR327" s="74" t="inlineStr">
        <is>
          <t>voP5hd3TJJNzzneN7cP2D6</t>
        </is>
      </c>
      <c r="CS327" s="74" t="n"/>
      <c r="CT327" s="74" t="inlineStr">
        <is>
          <t>uuid:6d60ff38-0eb4-41e8-9766-91ccadb4ce36</t>
        </is>
      </c>
      <c r="CU327" s="75" t="n">
        <v>326</v>
      </c>
    </row>
    <row r="328">
      <c r="A328" s="72" t="n">
        <v>46108.94867202546</v>
      </c>
      <c r="B328" s="72" t="n">
        <v>46108.94915827546</v>
      </c>
      <c r="C328" s="74" t="inlineStr">
        <is>
          <t>Nasukan</t>
        </is>
      </c>
      <c r="D328" s="74" t="inlineStr">
        <is>
          <t>Jawa Timur</t>
        </is>
      </c>
      <c r="E328" s="74" t="inlineStr">
        <is>
          <t>Malang</t>
        </is>
      </c>
      <c r="F328" s="74" t="inlineStr">
        <is>
          <t>Jabung</t>
        </is>
      </c>
      <c r="G328" s="74" t="inlineStr">
        <is>
          <t>KJP0214</t>
        </is>
      </c>
      <c r="H328" s="74" t="inlineStr">
        <is>
          <t>Sapi perah</t>
        </is>
      </c>
      <c r="I328" s="75" t="n">
        <v>0</v>
      </c>
      <c r="J328" s="75" t="n">
        <v>1</v>
      </c>
      <c r="K328" s="75" t="n">
        <v>0</v>
      </c>
      <c r="L328" s="75" t="n">
        <v>0</v>
      </c>
      <c r="M328" s="75" t="n">
        <v>0</v>
      </c>
      <c r="N328" s="75" t="n">
        <v>0</v>
      </c>
      <c r="O328" s="75" t="n">
        <v>0</v>
      </c>
      <c r="P328" s="75" t="n">
        <v>0</v>
      </c>
      <c r="Q328" s="75" t="n">
        <v>0</v>
      </c>
      <c r="R328" s="74" t="inlineStr">
        <is>
          <t>Sapi perah</t>
        </is>
      </c>
      <c r="S328" s="75" t="n">
        <v>0</v>
      </c>
      <c r="T328" s="75" t="n">
        <v>1</v>
      </c>
      <c r="U328" s="75" t="n">
        <v>0</v>
      </c>
      <c r="V328" s="75" t="n">
        <v>0</v>
      </c>
      <c r="W328" s="75" t="n">
        <v>0</v>
      </c>
      <c r="X328" s="75" t="n">
        <v>0</v>
      </c>
      <c r="Y328" s="75" t="n">
        <v>0</v>
      </c>
      <c r="Z328" s="75" t="n">
        <v>0</v>
      </c>
      <c r="AA328" s="75" t="n">
        <v>0</v>
      </c>
      <c r="AB328" s="74" t="inlineStr">
        <is>
          <t>Sapi perah</t>
        </is>
      </c>
      <c r="AC328" s="75" t="n">
        <v>0</v>
      </c>
      <c r="AD328" s="75" t="n">
        <v>1</v>
      </c>
      <c r="AE328" s="75" t="n">
        <v>0</v>
      </c>
      <c r="AF328" s="75" t="n">
        <v>0</v>
      </c>
      <c r="AG328" s="75" t="n">
        <v>0</v>
      </c>
      <c r="AH328" s="75" t="n">
        <v>0</v>
      </c>
      <c r="AI328" s="75" t="n">
        <v>0</v>
      </c>
      <c r="AJ328" s="75" t="n">
        <v>0</v>
      </c>
      <c r="AK328" s="75" t="n">
        <v>0</v>
      </c>
      <c r="AL328" s="74" t="n"/>
      <c r="AM328" s="74" t="n"/>
      <c r="AN328" s="75" t="n">
        <v>9</v>
      </c>
      <c r="AO328" s="74" t="n"/>
      <c r="AP328" s="74" t="n"/>
      <c r="AQ328" s="74" t="n"/>
      <c r="AR328" s="74" t="n"/>
      <c r="AS328" s="74" t="n"/>
      <c r="AT328" s="74" t="n"/>
      <c r="AU328" s="74" t="n"/>
      <c r="AV328" s="74" t="n"/>
      <c r="AW328" s="75" t="n">
        <v>6</v>
      </c>
      <c r="AX328" s="74" t="n"/>
      <c r="AY328" s="74" t="n"/>
      <c r="AZ328" s="74" t="n"/>
      <c r="BA328" s="74" t="n"/>
      <c r="BB328" s="74" t="n"/>
      <c r="BC328" s="74" t="n"/>
      <c r="BD328" s="74" t="n"/>
      <c r="BE328" s="74" t="n"/>
      <c r="BF328" s="74" t="n"/>
      <c r="BG328" s="74" t="n"/>
      <c r="BH328" s="75" t="n">
        <v>2</v>
      </c>
      <c r="BI328" s="75" t="n">
        <v>0</v>
      </c>
      <c r="BJ328" s="75" t="n">
        <v>1</v>
      </c>
      <c r="BK328" s="75" t="n">
        <v>0</v>
      </c>
      <c r="BL328" s="74" t="n"/>
      <c r="BM328" s="74" t="n"/>
      <c r="BN328" s="74" t="n"/>
      <c r="BO328" s="74" t="n"/>
      <c r="BP328" s="74" t="n"/>
      <c r="BQ328" s="74" t="n"/>
      <c r="BR328" s="74" t="n"/>
      <c r="BS328" s="74" t="n"/>
      <c r="BT328" s="74" t="n"/>
      <c r="BU328" s="74" t="n"/>
      <c r="BV328" s="74" t="n"/>
      <c r="BW328" s="74" t="n"/>
      <c r="BX328" s="74" t="n"/>
      <c r="BY328" s="74" t="n"/>
      <c r="BZ328" s="74" t="n"/>
      <c r="CA328" s="74" t="n"/>
      <c r="CB328" s="74" t="n"/>
      <c r="CC328" s="74" t="n"/>
      <c r="CD328" s="74" t="n"/>
      <c r="CE328" s="74" t="n"/>
      <c r="CF328" s="74" t="n"/>
      <c r="CG328" s="74" t="n"/>
      <c r="CH328" s="74" t="n"/>
      <c r="CI328" s="74" t="n"/>
      <c r="CJ328" s="74" t="n"/>
      <c r="CK328" s="75" t="n">
        <v>708960187</v>
      </c>
      <c r="CL328" s="74" t="inlineStr">
        <is>
          <t>fcf1966e-f70b-4934-9a77-95119fed3b98</t>
        </is>
      </c>
      <c r="CM328" s="72" t="n">
        <v>46108.65751157407</v>
      </c>
      <c r="CN328" s="74" t="n"/>
      <c r="CO328" s="74" t="n"/>
      <c r="CP328" s="74" t="inlineStr">
        <is>
          <t>submitted_via_web</t>
        </is>
      </c>
      <c r="CQ328" s="74" t="n"/>
      <c r="CR328" s="74" t="inlineStr">
        <is>
          <t>voP5hd3TJJNzzneN7cP2D6</t>
        </is>
      </c>
      <c r="CS328" s="74" t="n"/>
      <c r="CT328" s="74" t="inlineStr">
        <is>
          <t>uuid:fcf1966e-f70b-4934-9a77-95119fed3b98</t>
        </is>
      </c>
      <c r="CU328" s="75" t="n">
        <v>327</v>
      </c>
    </row>
    <row r="329">
      <c r="A329" s="72" t="n">
        <v>46108.94916131945</v>
      </c>
      <c r="B329" s="72" t="n">
        <v>46108.94982086805</v>
      </c>
      <c r="C329" s="74" t="inlineStr">
        <is>
          <t>Yaud</t>
        </is>
      </c>
      <c r="D329" s="74" t="inlineStr">
        <is>
          <t>Jawa Timur</t>
        </is>
      </c>
      <c r="E329" s="74" t="inlineStr">
        <is>
          <t>Malang</t>
        </is>
      </c>
      <c r="F329" s="74" t="inlineStr">
        <is>
          <t>Jabung</t>
        </is>
      </c>
      <c r="G329" s="74" t="inlineStr">
        <is>
          <t>KJP0348</t>
        </is>
      </c>
      <c r="H329" s="74" t="inlineStr">
        <is>
          <t>Sapi perah</t>
        </is>
      </c>
      <c r="I329" s="75" t="n">
        <v>0</v>
      </c>
      <c r="J329" s="75" t="n">
        <v>1</v>
      </c>
      <c r="K329" s="75" t="n">
        <v>0</v>
      </c>
      <c r="L329" s="75" t="n">
        <v>0</v>
      </c>
      <c r="M329" s="75" t="n">
        <v>0</v>
      </c>
      <c r="N329" s="75" t="n">
        <v>0</v>
      </c>
      <c r="O329" s="75" t="n">
        <v>0</v>
      </c>
      <c r="P329" s="75" t="n">
        <v>0</v>
      </c>
      <c r="Q329" s="75" t="n">
        <v>0</v>
      </c>
      <c r="R329" s="74" t="inlineStr">
        <is>
          <t>Sapi perah</t>
        </is>
      </c>
      <c r="S329" s="75" t="n">
        <v>0</v>
      </c>
      <c r="T329" s="75" t="n">
        <v>1</v>
      </c>
      <c r="U329" s="75" t="n">
        <v>0</v>
      </c>
      <c r="V329" s="75" t="n">
        <v>0</v>
      </c>
      <c r="W329" s="75" t="n">
        <v>0</v>
      </c>
      <c r="X329" s="75" t="n">
        <v>0</v>
      </c>
      <c r="Y329" s="75" t="n">
        <v>0</v>
      </c>
      <c r="Z329" s="75" t="n">
        <v>0</v>
      </c>
      <c r="AA329" s="75" t="n">
        <v>0</v>
      </c>
      <c r="AB329" s="74" t="inlineStr">
        <is>
          <t>Sapi perah</t>
        </is>
      </c>
      <c r="AC329" s="75" t="n">
        <v>0</v>
      </c>
      <c r="AD329" s="75" t="n">
        <v>1</v>
      </c>
      <c r="AE329" s="75" t="n">
        <v>0</v>
      </c>
      <c r="AF329" s="75" t="n">
        <v>0</v>
      </c>
      <c r="AG329" s="75" t="n">
        <v>0</v>
      </c>
      <c r="AH329" s="75" t="n">
        <v>0</v>
      </c>
      <c r="AI329" s="75" t="n">
        <v>0</v>
      </c>
      <c r="AJ329" s="75" t="n">
        <v>0</v>
      </c>
      <c r="AK329" s="75" t="n">
        <v>0</v>
      </c>
      <c r="AL329" s="74" t="n"/>
      <c r="AM329" s="74" t="n"/>
      <c r="AN329" s="75" t="n">
        <v>6</v>
      </c>
      <c r="AO329" s="74" t="n"/>
      <c r="AP329" s="74" t="n"/>
      <c r="AQ329" s="74" t="n"/>
      <c r="AR329" s="74" t="n"/>
      <c r="AS329" s="74" t="n"/>
      <c r="AT329" s="74" t="n"/>
      <c r="AU329" s="74" t="n"/>
      <c r="AV329" s="74" t="n"/>
      <c r="AW329" s="75" t="n">
        <v>4</v>
      </c>
      <c r="AX329" s="74" t="n"/>
      <c r="AY329" s="74" t="n"/>
      <c r="AZ329" s="74" t="n"/>
      <c r="BA329" s="74" t="n"/>
      <c r="BB329" s="74" t="n"/>
      <c r="BC329" s="74" t="n"/>
      <c r="BD329" s="74" t="n"/>
      <c r="BE329" s="74" t="n"/>
      <c r="BF329" s="74" t="n"/>
      <c r="BG329" s="74" t="n"/>
      <c r="BH329" s="75" t="n">
        <v>1</v>
      </c>
      <c r="BI329" s="75" t="n">
        <v>0</v>
      </c>
      <c r="BJ329" s="75" t="n">
        <v>3</v>
      </c>
      <c r="BK329" s="75" t="n">
        <v>0</v>
      </c>
      <c r="BL329" s="74" t="n"/>
      <c r="BM329" s="74" t="n"/>
      <c r="BN329" s="74" t="n"/>
      <c r="BO329" s="74" t="n"/>
      <c r="BP329" s="74" t="n"/>
      <c r="BQ329" s="74" t="n"/>
      <c r="BR329" s="74" t="n"/>
      <c r="BS329" s="74" t="n"/>
      <c r="BT329" s="74" t="n"/>
      <c r="BU329" s="74" t="n"/>
      <c r="BV329" s="74" t="n"/>
      <c r="BW329" s="74" t="n"/>
      <c r="BX329" s="74" t="n"/>
      <c r="BY329" s="74" t="n"/>
      <c r="BZ329" s="74" t="n"/>
      <c r="CA329" s="74" t="n"/>
      <c r="CB329" s="74" t="n"/>
      <c r="CC329" s="74" t="n"/>
      <c r="CD329" s="74" t="n"/>
      <c r="CE329" s="74" t="n"/>
      <c r="CF329" s="74" t="n"/>
      <c r="CG329" s="74" t="n"/>
      <c r="CH329" s="74" t="n"/>
      <c r="CI329" s="74" t="n"/>
      <c r="CJ329" s="74" t="n"/>
      <c r="CK329" s="75" t="n">
        <v>708960937</v>
      </c>
      <c r="CL329" s="74" t="inlineStr">
        <is>
          <t>da094a8e-488b-435c-97db-ac9d07976644</t>
        </is>
      </c>
      <c r="CM329" s="72" t="n">
        <v>46108.65817129629</v>
      </c>
      <c r="CN329" s="74" t="n"/>
      <c r="CO329" s="74" t="n"/>
      <c r="CP329" s="74" t="inlineStr">
        <is>
          <t>submitted_via_web</t>
        </is>
      </c>
      <c r="CQ329" s="74" t="n"/>
      <c r="CR329" s="74" t="inlineStr">
        <is>
          <t>voP5hd3TJJNzzneN7cP2D6</t>
        </is>
      </c>
      <c r="CS329" s="74" t="n"/>
      <c r="CT329" s="74" t="inlineStr">
        <is>
          <t>uuid:da094a8e-488b-435c-97db-ac9d07976644</t>
        </is>
      </c>
      <c r="CU329" s="75" t="n">
        <v>328</v>
      </c>
    </row>
    <row r="330">
      <c r="A330" s="72" t="n">
        <v>46108.94982533565</v>
      </c>
      <c r="B330" s="72" t="n">
        <v>46108.95033797454</v>
      </c>
      <c r="C330" s="74" t="inlineStr">
        <is>
          <t>Yuliati</t>
        </is>
      </c>
      <c r="D330" s="74" t="inlineStr">
        <is>
          <t>Jawa Timur</t>
        </is>
      </c>
      <c r="E330" s="74" t="inlineStr">
        <is>
          <t>Malang</t>
        </is>
      </c>
      <c r="F330" s="74" t="inlineStr">
        <is>
          <t>Jabung</t>
        </is>
      </c>
      <c r="G330" s="74" t="inlineStr">
        <is>
          <t>KJP0062</t>
        </is>
      </c>
      <c r="H330" s="74" t="inlineStr">
        <is>
          <t>Sapi perah</t>
        </is>
      </c>
      <c r="I330" s="75" t="n">
        <v>0</v>
      </c>
      <c r="J330" s="75" t="n">
        <v>1</v>
      </c>
      <c r="K330" s="75" t="n">
        <v>0</v>
      </c>
      <c r="L330" s="75" t="n">
        <v>0</v>
      </c>
      <c r="M330" s="75" t="n">
        <v>0</v>
      </c>
      <c r="N330" s="75" t="n">
        <v>0</v>
      </c>
      <c r="O330" s="75" t="n">
        <v>0</v>
      </c>
      <c r="P330" s="75" t="n">
        <v>0</v>
      </c>
      <c r="Q330" s="75" t="n">
        <v>0</v>
      </c>
      <c r="R330" s="74" t="inlineStr">
        <is>
          <t>Sapi perah</t>
        </is>
      </c>
      <c r="S330" s="75" t="n">
        <v>0</v>
      </c>
      <c r="T330" s="75" t="n">
        <v>1</v>
      </c>
      <c r="U330" s="75" t="n">
        <v>0</v>
      </c>
      <c r="V330" s="75" t="n">
        <v>0</v>
      </c>
      <c r="W330" s="75" t="n">
        <v>0</v>
      </c>
      <c r="X330" s="75" t="n">
        <v>0</v>
      </c>
      <c r="Y330" s="75" t="n">
        <v>0</v>
      </c>
      <c r="Z330" s="75" t="n">
        <v>0</v>
      </c>
      <c r="AA330" s="75" t="n">
        <v>0</v>
      </c>
      <c r="AB330" s="74" t="inlineStr">
        <is>
          <t>Sapi perah</t>
        </is>
      </c>
      <c r="AC330" s="75" t="n">
        <v>0</v>
      </c>
      <c r="AD330" s="75" t="n">
        <v>1</v>
      </c>
      <c r="AE330" s="75" t="n">
        <v>0</v>
      </c>
      <c r="AF330" s="75" t="n">
        <v>0</v>
      </c>
      <c r="AG330" s="75" t="n">
        <v>0</v>
      </c>
      <c r="AH330" s="75" t="n">
        <v>0</v>
      </c>
      <c r="AI330" s="75" t="n">
        <v>0</v>
      </c>
      <c r="AJ330" s="75" t="n">
        <v>0</v>
      </c>
      <c r="AK330" s="75" t="n">
        <v>0</v>
      </c>
      <c r="AL330" s="74" t="n"/>
      <c r="AM330" s="74" t="n"/>
      <c r="AN330" s="75" t="n">
        <v>14</v>
      </c>
      <c r="AO330" s="74" t="n"/>
      <c r="AP330" s="74" t="n"/>
      <c r="AQ330" s="74" t="n"/>
      <c r="AR330" s="74" t="n"/>
      <c r="AS330" s="74" t="n"/>
      <c r="AT330" s="74" t="n"/>
      <c r="AU330" s="74" t="n"/>
      <c r="AV330" s="74" t="n"/>
      <c r="AW330" s="75" t="n">
        <v>4</v>
      </c>
      <c r="AX330" s="74" t="n"/>
      <c r="AY330" s="74" t="n"/>
      <c r="AZ330" s="74" t="n"/>
      <c r="BA330" s="74" t="n"/>
      <c r="BB330" s="74" t="n"/>
      <c r="BC330" s="74" t="n"/>
      <c r="BD330" s="74" t="n"/>
      <c r="BE330" s="74" t="n"/>
      <c r="BF330" s="74" t="n"/>
      <c r="BG330" s="74" t="n"/>
      <c r="BH330" s="75" t="n">
        <v>0</v>
      </c>
      <c r="BI330" s="75" t="n">
        <v>3</v>
      </c>
      <c r="BJ330" s="75" t="n">
        <v>6</v>
      </c>
      <c r="BK330" s="75" t="n">
        <v>0</v>
      </c>
      <c r="BL330" s="74" t="n"/>
      <c r="BM330" s="74" t="n"/>
      <c r="BN330" s="74" t="n"/>
      <c r="BO330" s="74" t="n"/>
      <c r="BP330" s="74" t="n"/>
      <c r="BQ330" s="74" t="n"/>
      <c r="BR330" s="74" t="n"/>
      <c r="BS330" s="74" t="n"/>
      <c r="BT330" s="74" t="n"/>
      <c r="BU330" s="74" t="n"/>
      <c r="BV330" s="74" t="n"/>
      <c r="BW330" s="74" t="n"/>
      <c r="BX330" s="74" t="n"/>
      <c r="BY330" s="74" t="n"/>
      <c r="BZ330" s="74" t="n"/>
      <c r="CA330" s="74" t="n"/>
      <c r="CB330" s="74" t="n"/>
      <c r="CC330" s="74" t="n"/>
      <c r="CD330" s="74" t="n"/>
      <c r="CE330" s="74" t="n"/>
      <c r="CF330" s="74" t="n"/>
      <c r="CG330" s="74" t="n"/>
      <c r="CH330" s="74" t="n"/>
      <c r="CI330" s="74" t="n"/>
      <c r="CJ330" s="74" t="n"/>
      <c r="CK330" s="75" t="n">
        <v>708961508</v>
      </c>
      <c r="CL330" s="74" t="inlineStr">
        <is>
          <t>cdf9b11b-0ed4-44e3-870c-6545c0df9551</t>
        </is>
      </c>
      <c r="CM330" s="72" t="n">
        <v>46108.65868055556</v>
      </c>
      <c r="CN330" s="74" t="n"/>
      <c r="CO330" s="74" t="n"/>
      <c r="CP330" s="74" t="inlineStr">
        <is>
          <t>submitted_via_web</t>
        </is>
      </c>
      <c r="CQ330" s="74" t="n"/>
      <c r="CR330" s="74" t="inlineStr">
        <is>
          <t>voP5hd3TJJNzzneN7cP2D6</t>
        </is>
      </c>
      <c r="CS330" s="74" t="n"/>
      <c r="CT330" s="74" t="inlineStr">
        <is>
          <t>uuid:cdf9b11b-0ed4-44e3-870c-6545c0df9551</t>
        </is>
      </c>
      <c r="CU330" s="75" t="n">
        <v>329</v>
      </c>
    </row>
    <row r="331">
      <c r="A331" s="72" t="n">
        <v>46109.34230282407</v>
      </c>
      <c r="B331" s="72" t="n">
        <v>46109.34378184027</v>
      </c>
      <c r="C331" s="74" t="inlineStr">
        <is>
          <t>Yasin</t>
        </is>
      </c>
      <c r="D331" s="74" t="inlineStr">
        <is>
          <t>Jawa Timur</t>
        </is>
      </c>
      <c r="E331" s="74" t="inlineStr">
        <is>
          <t>Malang</t>
        </is>
      </c>
      <c r="F331" s="74" t="inlineStr">
        <is>
          <t>Lawang</t>
        </is>
      </c>
      <c r="G331" s="74" t="inlineStr">
        <is>
          <t>KJP0694</t>
        </is>
      </c>
      <c r="H331" s="74" t="inlineStr">
        <is>
          <t>Sapi perah</t>
        </is>
      </c>
      <c r="I331" s="75" t="n">
        <v>0</v>
      </c>
      <c r="J331" s="75" t="n">
        <v>1</v>
      </c>
      <c r="K331" s="75" t="n">
        <v>0</v>
      </c>
      <c r="L331" s="75" t="n">
        <v>0</v>
      </c>
      <c r="M331" s="75" t="n">
        <v>0</v>
      </c>
      <c r="N331" s="75" t="n">
        <v>0</v>
      </c>
      <c r="O331" s="75" t="n">
        <v>0</v>
      </c>
      <c r="P331" s="75" t="n">
        <v>0</v>
      </c>
      <c r="Q331" s="75" t="n">
        <v>0</v>
      </c>
      <c r="R331" s="74" t="inlineStr">
        <is>
          <t>Sapi perah</t>
        </is>
      </c>
      <c r="S331" s="75" t="n">
        <v>0</v>
      </c>
      <c r="T331" s="75" t="n">
        <v>1</v>
      </c>
      <c r="U331" s="75" t="n">
        <v>0</v>
      </c>
      <c r="V331" s="75" t="n">
        <v>0</v>
      </c>
      <c r="W331" s="75" t="n">
        <v>0</v>
      </c>
      <c r="X331" s="75" t="n">
        <v>0</v>
      </c>
      <c r="Y331" s="75" t="n">
        <v>0</v>
      </c>
      <c r="Z331" s="75" t="n">
        <v>0</v>
      </c>
      <c r="AA331" s="75" t="n">
        <v>0</v>
      </c>
      <c r="AB331" s="74" t="inlineStr">
        <is>
          <t>Sapi perah</t>
        </is>
      </c>
      <c r="AC331" s="75" t="n">
        <v>0</v>
      </c>
      <c r="AD331" s="75" t="n">
        <v>1</v>
      </c>
      <c r="AE331" s="75" t="n">
        <v>0</v>
      </c>
      <c r="AF331" s="75" t="n">
        <v>0</v>
      </c>
      <c r="AG331" s="75" t="n">
        <v>0</v>
      </c>
      <c r="AH331" s="75" t="n">
        <v>0</v>
      </c>
      <c r="AI331" s="75" t="n">
        <v>0</v>
      </c>
      <c r="AJ331" s="75" t="n">
        <v>0</v>
      </c>
      <c r="AK331" s="75" t="n">
        <v>0</v>
      </c>
      <c r="AL331" s="74" t="n"/>
      <c r="AM331" s="74" t="n"/>
      <c r="AN331" s="75" t="n">
        <v>2</v>
      </c>
      <c r="AO331" s="74" t="n"/>
      <c r="AP331" s="74" t="n"/>
      <c r="AQ331" s="74" t="n"/>
      <c r="AR331" s="74" t="n"/>
      <c r="AS331" s="74" t="n"/>
      <c r="AT331" s="74" t="n"/>
      <c r="AU331" s="74" t="n"/>
      <c r="AV331" s="74" t="n"/>
      <c r="AW331" s="75" t="n">
        <v>6</v>
      </c>
      <c r="AX331" s="74" t="n"/>
      <c r="AY331" s="74" t="n"/>
      <c r="AZ331" s="74" t="n"/>
      <c r="BA331" s="74" t="n"/>
      <c r="BB331" s="74" t="n"/>
      <c r="BC331" s="74" t="n"/>
      <c r="BD331" s="74" t="n"/>
      <c r="BE331" s="74" t="n"/>
      <c r="BF331" s="74" t="n"/>
      <c r="BG331" s="74" t="n"/>
      <c r="BH331" s="75" t="n">
        <v>4</v>
      </c>
      <c r="BI331" s="75" t="n">
        <v>1</v>
      </c>
      <c r="BJ331" s="75" t="n">
        <v>2</v>
      </c>
      <c r="BK331" s="75" t="n">
        <v>0</v>
      </c>
      <c r="BL331" s="74" t="n"/>
      <c r="BM331" s="74" t="n"/>
      <c r="BN331" s="74" t="n"/>
      <c r="BO331" s="74" t="n"/>
      <c r="BP331" s="74" t="n"/>
      <c r="BQ331" s="74" t="n"/>
      <c r="BR331" s="74" t="n"/>
      <c r="BS331" s="74" t="n"/>
      <c r="BT331" s="74" t="n"/>
      <c r="BU331" s="74" t="n"/>
      <c r="BV331" s="74" t="n"/>
      <c r="BW331" s="74" t="n"/>
      <c r="BX331" s="74" t="n"/>
      <c r="BY331" s="74" t="n"/>
      <c r="BZ331" s="74" t="n"/>
      <c r="CA331" s="74" t="n"/>
      <c r="CB331" s="74" t="n"/>
      <c r="CC331" s="74" t="n"/>
      <c r="CD331" s="74" t="n"/>
      <c r="CE331" s="74" t="n"/>
      <c r="CF331" s="74" t="n"/>
      <c r="CG331" s="74" t="n"/>
      <c r="CH331" s="74" t="n"/>
      <c r="CI331" s="74" t="n"/>
      <c r="CJ331" s="74" t="n"/>
      <c r="CK331" s="75" t="n">
        <v>709207450</v>
      </c>
      <c r="CL331" s="74" t="inlineStr">
        <is>
          <t>a04c227a-30d0-435b-8020-46ec02d64ad2</t>
        </is>
      </c>
      <c r="CM331" s="72" t="n">
        <v>46109.05212962963</v>
      </c>
      <c r="CN331" s="74" t="n"/>
      <c r="CO331" s="74" t="n"/>
      <c r="CP331" s="74" t="inlineStr">
        <is>
          <t>submitted_via_web</t>
        </is>
      </c>
      <c r="CQ331" s="74" t="n"/>
      <c r="CR331" s="74" t="inlineStr">
        <is>
          <t>voP5hd3TJJNzzneN7cP2D6</t>
        </is>
      </c>
      <c r="CS331" s="74" t="n"/>
      <c r="CT331" s="74" t="inlineStr">
        <is>
          <t>uuid:a04c227a-30d0-435b-8020-46ec02d64ad2</t>
        </is>
      </c>
      <c r="CU331" s="75" t="n">
        <v>330</v>
      </c>
    </row>
    <row r="332">
      <c r="A332" s="72" t="n">
        <v>46109.34378256944</v>
      </c>
      <c r="B332" s="72" t="n">
        <v>46109.34524458333</v>
      </c>
      <c r="C332" s="74" t="inlineStr">
        <is>
          <t>Sunan</t>
        </is>
      </c>
      <c r="D332" s="74" t="inlineStr">
        <is>
          <t>Jawa Timur</t>
        </is>
      </c>
      <c r="E332" s="74" t="inlineStr">
        <is>
          <t>Malang</t>
        </is>
      </c>
      <c r="F332" s="74" t="inlineStr">
        <is>
          <t>Lawang</t>
        </is>
      </c>
      <c r="G332" s="74" t="inlineStr">
        <is>
          <t>KJP0695</t>
        </is>
      </c>
      <c r="H332" s="74" t="inlineStr">
        <is>
          <t>Sapi perah</t>
        </is>
      </c>
      <c r="I332" s="75" t="n">
        <v>0</v>
      </c>
      <c r="J332" s="75" t="n">
        <v>1</v>
      </c>
      <c r="K332" s="75" t="n">
        <v>0</v>
      </c>
      <c r="L332" s="75" t="n">
        <v>0</v>
      </c>
      <c r="M332" s="75" t="n">
        <v>0</v>
      </c>
      <c r="N332" s="75" t="n">
        <v>0</v>
      </c>
      <c r="O332" s="75" t="n">
        <v>0</v>
      </c>
      <c r="P332" s="75" t="n">
        <v>0</v>
      </c>
      <c r="Q332" s="75" t="n">
        <v>0</v>
      </c>
      <c r="R332" s="74" t="inlineStr">
        <is>
          <t>Sapi perah</t>
        </is>
      </c>
      <c r="S332" s="75" t="n">
        <v>0</v>
      </c>
      <c r="T332" s="75" t="n">
        <v>1</v>
      </c>
      <c r="U332" s="75" t="n">
        <v>0</v>
      </c>
      <c r="V332" s="75" t="n">
        <v>0</v>
      </c>
      <c r="W332" s="75" t="n">
        <v>0</v>
      </c>
      <c r="X332" s="75" t="n">
        <v>0</v>
      </c>
      <c r="Y332" s="75" t="n">
        <v>0</v>
      </c>
      <c r="Z332" s="75" t="n">
        <v>0</v>
      </c>
      <c r="AA332" s="75" t="n">
        <v>0</v>
      </c>
      <c r="AB332" s="74" t="inlineStr">
        <is>
          <t>Sapi perah</t>
        </is>
      </c>
      <c r="AC332" s="75" t="n">
        <v>0</v>
      </c>
      <c r="AD332" s="75" t="n">
        <v>1</v>
      </c>
      <c r="AE332" s="75" t="n">
        <v>0</v>
      </c>
      <c r="AF332" s="75" t="n">
        <v>0</v>
      </c>
      <c r="AG332" s="75" t="n">
        <v>0</v>
      </c>
      <c r="AH332" s="75" t="n">
        <v>0</v>
      </c>
      <c r="AI332" s="75" t="n">
        <v>0</v>
      </c>
      <c r="AJ332" s="75" t="n">
        <v>0</v>
      </c>
      <c r="AK332" s="75" t="n">
        <v>0</v>
      </c>
      <c r="AL332" s="74" t="n"/>
      <c r="AM332" s="74" t="n"/>
      <c r="AN332" s="75" t="n">
        <v>10</v>
      </c>
      <c r="AO332" s="74" t="n"/>
      <c r="AP332" s="74" t="n"/>
      <c r="AQ332" s="74" t="n"/>
      <c r="AR332" s="74" t="n"/>
      <c r="AS332" s="74" t="n"/>
      <c r="AT332" s="74" t="n"/>
      <c r="AU332" s="74" t="n"/>
      <c r="AV332" s="74" t="n"/>
      <c r="AW332" s="75" t="n">
        <v>5</v>
      </c>
      <c r="AX332" s="74" t="n"/>
      <c r="AY332" s="74" t="n"/>
      <c r="AZ332" s="74" t="n"/>
      <c r="BA332" s="74" t="n"/>
      <c r="BB332" s="74" t="n"/>
      <c r="BC332" s="74" t="n"/>
      <c r="BD332" s="74" t="n"/>
      <c r="BE332" s="74" t="n"/>
      <c r="BF332" s="74" t="n"/>
      <c r="BG332" s="74" t="n"/>
      <c r="BH332" s="75" t="n">
        <v>0</v>
      </c>
      <c r="BI332" s="75" t="n">
        <v>0</v>
      </c>
      <c r="BJ332" s="75" t="n">
        <v>5</v>
      </c>
      <c r="BK332" s="75" t="n">
        <v>0</v>
      </c>
      <c r="BL332" s="74" t="n"/>
      <c r="BM332" s="74" t="n"/>
      <c r="BN332" s="74" t="n"/>
      <c r="BO332" s="74" t="n"/>
      <c r="BP332" s="74" t="n"/>
      <c r="BQ332" s="74" t="n"/>
      <c r="BR332" s="74" t="n"/>
      <c r="BS332" s="74" t="n"/>
      <c r="BT332" s="74" t="n"/>
      <c r="BU332" s="74" t="n"/>
      <c r="BV332" s="74" t="n"/>
      <c r="BW332" s="74" t="n"/>
      <c r="BX332" s="74" t="n"/>
      <c r="BY332" s="74" t="n"/>
      <c r="BZ332" s="74" t="n"/>
      <c r="CA332" s="74" t="n"/>
      <c r="CB332" s="74" t="n"/>
      <c r="CC332" s="74" t="n"/>
      <c r="CD332" s="74" t="n"/>
      <c r="CE332" s="74" t="n"/>
      <c r="CF332" s="74" t="n"/>
      <c r="CG332" s="74" t="n"/>
      <c r="CH332" s="74" t="n"/>
      <c r="CI332" s="74" t="n"/>
      <c r="CJ332" s="74" t="n"/>
      <c r="CK332" s="75" t="n">
        <v>709207774</v>
      </c>
      <c r="CL332" s="74" t="inlineStr">
        <is>
          <t>c072af77-2dc5-4527-857d-3dfc06798f40</t>
        </is>
      </c>
      <c r="CM332" s="72" t="n">
        <v>46109.05359953704</v>
      </c>
      <c r="CN332" s="74" t="n"/>
      <c r="CO332" s="74" t="n"/>
      <c r="CP332" s="74" t="inlineStr">
        <is>
          <t>submitted_via_web</t>
        </is>
      </c>
      <c r="CQ332" s="74" t="n"/>
      <c r="CR332" s="74" t="inlineStr">
        <is>
          <t>voP5hd3TJJNzzneN7cP2D6</t>
        </is>
      </c>
      <c r="CS332" s="74" t="n"/>
      <c r="CT332" s="74" t="inlineStr">
        <is>
          <t>uuid:c072af77-2dc5-4527-857d-3dfc06798f40</t>
        </is>
      </c>
      <c r="CU332" s="75" t="n">
        <v>331</v>
      </c>
    </row>
    <row r="333">
      <c r="A333" s="72" t="n">
        <v>46109.34524516204</v>
      </c>
      <c r="B333" s="72" t="n">
        <v>46109.34665334491</v>
      </c>
      <c r="C333" s="74" t="inlineStr">
        <is>
          <t>Aluwar</t>
        </is>
      </c>
      <c r="D333" s="74" t="inlineStr">
        <is>
          <t>Jawa Timur</t>
        </is>
      </c>
      <c r="E333" s="74" t="inlineStr">
        <is>
          <t>Malang</t>
        </is>
      </c>
      <c r="F333" s="74" t="inlineStr">
        <is>
          <t>Jabung</t>
        </is>
      </c>
      <c r="G333" s="74" t="inlineStr">
        <is>
          <t>KJP0471</t>
        </is>
      </c>
      <c r="H333" s="74" t="inlineStr">
        <is>
          <t>Sapi perah</t>
        </is>
      </c>
      <c r="I333" s="75" t="n">
        <v>0</v>
      </c>
      <c r="J333" s="75" t="n">
        <v>1</v>
      </c>
      <c r="K333" s="75" t="n">
        <v>0</v>
      </c>
      <c r="L333" s="75" t="n">
        <v>0</v>
      </c>
      <c r="M333" s="75" t="n">
        <v>0</v>
      </c>
      <c r="N333" s="75" t="n">
        <v>0</v>
      </c>
      <c r="O333" s="75" t="n">
        <v>0</v>
      </c>
      <c r="P333" s="75" t="n">
        <v>0</v>
      </c>
      <c r="Q333" s="75" t="n">
        <v>0</v>
      </c>
      <c r="R333" s="74" t="inlineStr">
        <is>
          <t>Sapi perah</t>
        </is>
      </c>
      <c r="S333" s="75" t="n">
        <v>0</v>
      </c>
      <c r="T333" s="75" t="n">
        <v>1</v>
      </c>
      <c r="U333" s="75" t="n">
        <v>0</v>
      </c>
      <c r="V333" s="75" t="n">
        <v>0</v>
      </c>
      <c r="W333" s="75" t="n">
        <v>0</v>
      </c>
      <c r="X333" s="75" t="n">
        <v>0</v>
      </c>
      <c r="Y333" s="75" t="n">
        <v>0</v>
      </c>
      <c r="Z333" s="75" t="n">
        <v>0</v>
      </c>
      <c r="AA333" s="75" t="n">
        <v>0</v>
      </c>
      <c r="AB333" s="74" t="inlineStr">
        <is>
          <t>Sapi perah</t>
        </is>
      </c>
      <c r="AC333" s="75" t="n">
        <v>0</v>
      </c>
      <c r="AD333" s="75" t="n">
        <v>1</v>
      </c>
      <c r="AE333" s="75" t="n">
        <v>0</v>
      </c>
      <c r="AF333" s="75" t="n">
        <v>0</v>
      </c>
      <c r="AG333" s="75" t="n">
        <v>0</v>
      </c>
      <c r="AH333" s="75" t="n">
        <v>0</v>
      </c>
      <c r="AI333" s="75" t="n">
        <v>0</v>
      </c>
      <c r="AJ333" s="75" t="n">
        <v>0</v>
      </c>
      <c r="AK333" s="75" t="n">
        <v>0</v>
      </c>
      <c r="AL333" s="74" t="n"/>
      <c r="AM333" s="74" t="n"/>
      <c r="AN333" s="75" t="n">
        <v>6</v>
      </c>
      <c r="AO333" s="74" t="n"/>
      <c r="AP333" s="74" t="n"/>
      <c r="AQ333" s="74" t="n"/>
      <c r="AR333" s="74" t="n"/>
      <c r="AS333" s="74" t="n"/>
      <c r="AT333" s="74" t="n"/>
      <c r="AU333" s="74" t="n"/>
      <c r="AV333" s="74" t="n"/>
      <c r="AW333" s="75" t="n">
        <v>4</v>
      </c>
      <c r="AX333" s="74" t="n"/>
      <c r="AY333" s="74" t="n"/>
      <c r="AZ333" s="74" t="n"/>
      <c r="BA333" s="74" t="n"/>
      <c r="BB333" s="74" t="n"/>
      <c r="BC333" s="74" t="n"/>
      <c r="BD333" s="74" t="n"/>
      <c r="BE333" s="74" t="n"/>
      <c r="BF333" s="74" t="n"/>
      <c r="BG333" s="74" t="n"/>
      <c r="BH333" s="75" t="n">
        <v>0</v>
      </c>
      <c r="BI333" s="75" t="n">
        <v>1</v>
      </c>
      <c r="BJ333" s="75" t="n">
        <v>1</v>
      </c>
      <c r="BK333" s="75" t="n">
        <v>0</v>
      </c>
      <c r="BL333" s="74" t="n"/>
      <c r="BM333" s="74" t="n"/>
      <c r="BN333" s="74" t="n"/>
      <c r="BO333" s="74" t="n"/>
      <c r="BP333" s="74" t="n"/>
      <c r="BQ333" s="74" t="n"/>
      <c r="BR333" s="74" t="n"/>
      <c r="BS333" s="74" t="n"/>
      <c r="BT333" s="74" t="n"/>
      <c r="BU333" s="74" t="n"/>
      <c r="BV333" s="74" t="n"/>
      <c r="BW333" s="74" t="n"/>
      <c r="BX333" s="74" t="n"/>
      <c r="BY333" s="74" t="n"/>
      <c r="BZ333" s="74" t="n"/>
      <c r="CA333" s="74" t="n"/>
      <c r="CB333" s="74" t="n"/>
      <c r="CC333" s="74" t="n"/>
      <c r="CD333" s="74" t="n"/>
      <c r="CE333" s="74" t="n"/>
      <c r="CF333" s="74" t="n"/>
      <c r="CG333" s="74" t="n"/>
      <c r="CH333" s="74" t="n"/>
      <c r="CI333" s="74" t="n"/>
      <c r="CJ333" s="74" t="n"/>
      <c r="CK333" s="75" t="n">
        <v>709207994</v>
      </c>
      <c r="CL333" s="74" t="inlineStr">
        <is>
          <t>36c39aa2-48a2-4ac9-a6f3-641cd261a054</t>
        </is>
      </c>
      <c r="CM333" s="72" t="n">
        <v>46109.055</v>
      </c>
      <c r="CN333" s="74" t="n"/>
      <c r="CO333" s="74" t="n"/>
      <c r="CP333" s="74" t="inlineStr">
        <is>
          <t>submitted_via_web</t>
        </is>
      </c>
      <c r="CQ333" s="74" t="n"/>
      <c r="CR333" s="74" t="inlineStr">
        <is>
          <t>voP5hd3TJJNzzneN7cP2D6</t>
        </is>
      </c>
      <c r="CS333" s="74" t="n"/>
      <c r="CT333" s="74" t="inlineStr">
        <is>
          <t>uuid:36c39aa2-48a2-4ac9-a6f3-641cd261a054</t>
        </is>
      </c>
      <c r="CU333" s="75" t="n">
        <v>332</v>
      </c>
    </row>
    <row r="334">
      <c r="A334" s="72" t="n">
        <v>46109.34665390047</v>
      </c>
      <c r="B334" s="72" t="n">
        <v>46109.34763664352</v>
      </c>
      <c r="C334" s="74" t="inlineStr">
        <is>
          <t>Cariyaten</t>
        </is>
      </c>
      <c r="D334" s="74" t="inlineStr">
        <is>
          <t>Jawa Timur</t>
        </is>
      </c>
      <c r="E334" s="74" t="inlineStr">
        <is>
          <t>Malang</t>
        </is>
      </c>
      <c r="F334" s="74" t="inlineStr">
        <is>
          <t>Jabung</t>
        </is>
      </c>
      <c r="G334" s="74" t="inlineStr">
        <is>
          <t>KJP0819</t>
        </is>
      </c>
      <c r="H334" s="74" t="inlineStr">
        <is>
          <t>Sapi perah</t>
        </is>
      </c>
      <c r="I334" s="75" t="n">
        <v>0</v>
      </c>
      <c r="J334" s="75" t="n">
        <v>1</v>
      </c>
      <c r="K334" s="75" t="n">
        <v>0</v>
      </c>
      <c r="L334" s="75" t="n">
        <v>0</v>
      </c>
      <c r="M334" s="75" t="n">
        <v>0</v>
      </c>
      <c r="N334" s="75" t="n">
        <v>0</v>
      </c>
      <c r="O334" s="75" t="n">
        <v>0</v>
      </c>
      <c r="P334" s="75" t="n">
        <v>0</v>
      </c>
      <c r="Q334" s="75" t="n">
        <v>0</v>
      </c>
      <c r="R334" s="74" t="inlineStr">
        <is>
          <t>Sapi perah</t>
        </is>
      </c>
      <c r="S334" s="75" t="n">
        <v>0</v>
      </c>
      <c r="T334" s="75" t="n">
        <v>1</v>
      </c>
      <c r="U334" s="75" t="n">
        <v>0</v>
      </c>
      <c r="V334" s="75" t="n">
        <v>0</v>
      </c>
      <c r="W334" s="75" t="n">
        <v>0</v>
      </c>
      <c r="X334" s="75" t="n">
        <v>0</v>
      </c>
      <c r="Y334" s="75" t="n">
        <v>0</v>
      </c>
      <c r="Z334" s="75" t="n">
        <v>0</v>
      </c>
      <c r="AA334" s="75" t="n">
        <v>0</v>
      </c>
      <c r="AB334" s="74" t="inlineStr">
        <is>
          <t>Sapi perah</t>
        </is>
      </c>
      <c r="AC334" s="75" t="n">
        <v>0</v>
      </c>
      <c r="AD334" s="75" t="n">
        <v>1</v>
      </c>
      <c r="AE334" s="75" t="n">
        <v>0</v>
      </c>
      <c r="AF334" s="75" t="n">
        <v>0</v>
      </c>
      <c r="AG334" s="75" t="n">
        <v>0</v>
      </c>
      <c r="AH334" s="75" t="n">
        <v>0</v>
      </c>
      <c r="AI334" s="75" t="n">
        <v>0</v>
      </c>
      <c r="AJ334" s="75" t="n">
        <v>0</v>
      </c>
      <c r="AK334" s="75" t="n">
        <v>0</v>
      </c>
      <c r="AL334" s="74" t="n"/>
      <c r="AM334" s="74" t="n"/>
      <c r="AN334" s="75" t="n">
        <v>3</v>
      </c>
      <c r="AO334" s="74" t="n"/>
      <c r="AP334" s="74" t="n"/>
      <c r="AQ334" s="74" t="n"/>
      <c r="AR334" s="74" t="n"/>
      <c r="AS334" s="74" t="n"/>
      <c r="AT334" s="74" t="n"/>
      <c r="AU334" s="74" t="n"/>
      <c r="AV334" s="74" t="n"/>
      <c r="AW334" s="75" t="n">
        <v>3</v>
      </c>
      <c r="AX334" s="74" t="n"/>
      <c r="AY334" s="74" t="n"/>
      <c r="AZ334" s="74" t="n"/>
      <c r="BA334" s="74" t="n"/>
      <c r="BB334" s="74" t="n"/>
      <c r="BC334" s="74" t="n"/>
      <c r="BD334" s="74" t="n"/>
      <c r="BE334" s="74" t="n"/>
      <c r="BF334" s="74" t="n"/>
      <c r="BG334" s="74" t="n"/>
      <c r="BH334" s="75" t="n">
        <v>1</v>
      </c>
      <c r="BI334" s="75" t="n">
        <v>2</v>
      </c>
      <c r="BJ334" s="75" t="n">
        <v>3</v>
      </c>
      <c r="BK334" s="75" t="n">
        <v>0</v>
      </c>
      <c r="BL334" s="74" t="n"/>
      <c r="BM334" s="74" t="n"/>
      <c r="BN334" s="74" t="n"/>
      <c r="BO334" s="74" t="n"/>
      <c r="BP334" s="74" t="n"/>
      <c r="BQ334" s="74" t="n"/>
      <c r="BR334" s="74" t="n"/>
      <c r="BS334" s="74" t="n"/>
      <c r="BT334" s="74" t="n"/>
      <c r="BU334" s="74" t="n"/>
      <c r="BV334" s="74" t="n"/>
      <c r="BW334" s="74" t="n"/>
      <c r="BX334" s="74" t="n"/>
      <c r="BY334" s="74" t="n"/>
      <c r="BZ334" s="74" t="n"/>
      <c r="CA334" s="74" t="n"/>
      <c r="CB334" s="74" t="n"/>
      <c r="CC334" s="74" t="n"/>
      <c r="CD334" s="74" t="n"/>
      <c r="CE334" s="74" t="n"/>
      <c r="CF334" s="74" t="n"/>
      <c r="CG334" s="74" t="n"/>
      <c r="CH334" s="74" t="n"/>
      <c r="CI334" s="74" t="n"/>
      <c r="CJ334" s="74" t="n"/>
      <c r="CK334" s="75" t="n">
        <v>709208170</v>
      </c>
      <c r="CL334" s="74" t="inlineStr">
        <is>
          <t>58ccfb7a-2480-4baa-81a6-ef469d5bc9f0</t>
        </is>
      </c>
      <c r="CM334" s="72" t="n">
        <v>46109.05598379629</v>
      </c>
      <c r="CN334" s="74" t="n"/>
      <c r="CO334" s="74" t="n"/>
      <c r="CP334" s="74" t="inlineStr">
        <is>
          <t>submitted_via_web</t>
        </is>
      </c>
      <c r="CQ334" s="74" t="n"/>
      <c r="CR334" s="74" t="inlineStr">
        <is>
          <t>voP5hd3TJJNzzneN7cP2D6</t>
        </is>
      </c>
      <c r="CS334" s="74" t="n"/>
      <c r="CT334" s="74" t="inlineStr">
        <is>
          <t>uuid:58ccfb7a-2480-4baa-81a6-ef469d5bc9f0</t>
        </is>
      </c>
      <c r="CU334" s="75" t="n">
        <v>333</v>
      </c>
    </row>
    <row r="335">
      <c r="A335" s="72" t="n">
        <v>46109.34763728009</v>
      </c>
      <c r="B335" s="72" t="n">
        <v>46109.3488365625</v>
      </c>
      <c r="C335" s="74" t="inlineStr">
        <is>
          <t>Basori</t>
        </is>
      </c>
      <c r="D335" s="74" t="inlineStr">
        <is>
          <t>Jawa Timur</t>
        </is>
      </c>
      <c r="E335" s="74" t="inlineStr">
        <is>
          <t>Malang</t>
        </is>
      </c>
      <c r="F335" s="74" t="inlineStr">
        <is>
          <t>Jabung</t>
        </is>
      </c>
      <c r="G335" s="74" t="inlineStr">
        <is>
          <t>KJP0248</t>
        </is>
      </c>
      <c r="H335" s="74" t="inlineStr">
        <is>
          <t>Sapi pedaging Sapi perah</t>
        </is>
      </c>
      <c r="I335" s="75" t="n">
        <v>1</v>
      </c>
      <c r="J335" s="75" t="n">
        <v>1</v>
      </c>
      <c r="K335" s="75" t="n">
        <v>0</v>
      </c>
      <c r="L335" s="75" t="n">
        <v>0</v>
      </c>
      <c r="M335" s="75" t="n">
        <v>0</v>
      </c>
      <c r="N335" s="75" t="n">
        <v>0</v>
      </c>
      <c r="O335" s="75" t="n">
        <v>0</v>
      </c>
      <c r="P335" s="75" t="n">
        <v>0</v>
      </c>
      <c r="Q335" s="75" t="n">
        <v>0</v>
      </c>
      <c r="R335" s="74" t="inlineStr">
        <is>
          <t>Sapi perah</t>
        </is>
      </c>
      <c r="S335" s="75" t="n">
        <v>0</v>
      </c>
      <c r="T335" s="75" t="n">
        <v>1</v>
      </c>
      <c r="U335" s="75" t="n">
        <v>0</v>
      </c>
      <c r="V335" s="75" t="n">
        <v>0</v>
      </c>
      <c r="W335" s="75" t="n">
        <v>0</v>
      </c>
      <c r="X335" s="75" t="n">
        <v>0</v>
      </c>
      <c r="Y335" s="75" t="n">
        <v>0</v>
      </c>
      <c r="Z335" s="75" t="n">
        <v>0</v>
      </c>
      <c r="AA335" s="75" t="n">
        <v>0</v>
      </c>
      <c r="AB335" s="74" t="inlineStr">
        <is>
          <t>Sapi perah</t>
        </is>
      </c>
      <c r="AC335" s="75" t="n">
        <v>0</v>
      </c>
      <c r="AD335" s="75" t="n">
        <v>1</v>
      </c>
      <c r="AE335" s="75" t="n">
        <v>0</v>
      </c>
      <c r="AF335" s="75" t="n">
        <v>0</v>
      </c>
      <c r="AG335" s="75" t="n">
        <v>0</v>
      </c>
      <c r="AH335" s="75" t="n">
        <v>0</v>
      </c>
      <c r="AI335" s="75" t="n">
        <v>0</v>
      </c>
      <c r="AJ335" s="75" t="n">
        <v>0</v>
      </c>
      <c r="AK335" s="75" t="n">
        <v>0</v>
      </c>
      <c r="AL335" s="74" t="n"/>
      <c r="AM335" s="75" t="n">
        <v>5</v>
      </c>
      <c r="AN335" s="75" t="n">
        <v>13</v>
      </c>
      <c r="AO335" s="74" t="n"/>
      <c r="AP335" s="74" t="n"/>
      <c r="AQ335" s="74" t="n"/>
      <c r="AR335" s="74" t="n"/>
      <c r="AS335" s="74" t="n"/>
      <c r="AT335" s="74" t="n"/>
      <c r="AU335" s="74" t="n"/>
      <c r="AV335" s="74" t="n"/>
      <c r="AW335" s="75" t="n">
        <v>5</v>
      </c>
      <c r="AX335" s="74" t="n"/>
      <c r="AY335" s="74" t="n"/>
      <c r="AZ335" s="74" t="n"/>
      <c r="BA335" s="74" t="n"/>
      <c r="BB335" s="74" t="n"/>
      <c r="BC335" s="74" t="n"/>
      <c r="BD335" s="74" t="n"/>
      <c r="BE335" s="74" t="n"/>
      <c r="BF335" s="74" t="n"/>
      <c r="BG335" s="74" t="n"/>
      <c r="BH335" s="75" t="n">
        <v>3</v>
      </c>
      <c r="BI335" s="75" t="n">
        <v>5</v>
      </c>
      <c r="BJ335" s="75" t="n">
        <v>5</v>
      </c>
      <c r="BK335" s="75" t="n">
        <v>0</v>
      </c>
      <c r="BL335" s="74" t="n"/>
      <c r="BM335" s="74" t="n"/>
      <c r="BN335" s="74" t="n"/>
      <c r="BO335" s="74" t="n"/>
      <c r="BP335" s="74" t="n"/>
      <c r="BQ335" s="74" t="n"/>
      <c r="BR335" s="74" t="n"/>
      <c r="BS335" s="74" t="n"/>
      <c r="BT335" s="74" t="n"/>
      <c r="BU335" s="74" t="n"/>
      <c r="BV335" s="74" t="n"/>
      <c r="BW335" s="74" t="n"/>
      <c r="BX335" s="74" t="n"/>
      <c r="BY335" s="74" t="n"/>
      <c r="BZ335" s="74" t="n"/>
      <c r="CA335" s="74" t="n"/>
      <c r="CB335" s="74" t="n"/>
      <c r="CC335" s="74" t="n"/>
      <c r="CD335" s="74" t="n"/>
      <c r="CE335" s="74" t="n"/>
      <c r="CF335" s="74" t="n"/>
      <c r="CG335" s="74" t="n"/>
      <c r="CH335" s="74" t="n"/>
      <c r="CI335" s="74" t="n"/>
      <c r="CJ335" s="74" t="n"/>
      <c r="CK335" s="75" t="n">
        <v>709208350</v>
      </c>
      <c r="CL335" s="74" t="inlineStr">
        <is>
          <t>3e86748f-662f-4542-93a8-4b9ff62a980c</t>
        </is>
      </c>
      <c r="CM335" s="72" t="n">
        <v>46109.0571875</v>
      </c>
      <c r="CN335" s="74" t="n"/>
      <c r="CO335" s="74" t="n"/>
      <c r="CP335" s="74" t="inlineStr">
        <is>
          <t>submitted_via_web</t>
        </is>
      </c>
      <c r="CQ335" s="74" t="n"/>
      <c r="CR335" s="74" t="inlineStr">
        <is>
          <t>voP5hd3TJJNzzneN7cP2D6</t>
        </is>
      </c>
      <c r="CS335" s="74" t="n"/>
      <c r="CT335" s="74" t="inlineStr">
        <is>
          <t>uuid:3e86748f-662f-4542-93a8-4b9ff62a980c</t>
        </is>
      </c>
      <c r="CU335" s="75" t="n">
        <v>334</v>
      </c>
    </row>
    <row r="336">
      <c r="A336" s="72" t="n">
        <v>46109.34883709491</v>
      </c>
      <c r="B336" s="72" t="n">
        <v>46109.34985952546</v>
      </c>
      <c r="C336" s="74" t="inlineStr">
        <is>
          <t>Sutomo</t>
        </is>
      </c>
      <c r="D336" s="74" t="inlineStr">
        <is>
          <t>Jawa Timur</t>
        </is>
      </c>
      <c r="E336" s="74" t="inlineStr">
        <is>
          <t>Malang</t>
        </is>
      </c>
      <c r="F336" s="74" t="inlineStr">
        <is>
          <t>Jabung</t>
        </is>
      </c>
      <c r="G336" s="74" t="inlineStr">
        <is>
          <t>KJP0023</t>
        </is>
      </c>
      <c r="H336" s="74" t="inlineStr">
        <is>
          <t>Sapi perah</t>
        </is>
      </c>
      <c r="I336" s="75" t="n">
        <v>0</v>
      </c>
      <c r="J336" s="75" t="n">
        <v>1</v>
      </c>
      <c r="K336" s="75" t="n">
        <v>0</v>
      </c>
      <c r="L336" s="75" t="n">
        <v>0</v>
      </c>
      <c r="M336" s="75" t="n">
        <v>0</v>
      </c>
      <c r="N336" s="75" t="n">
        <v>0</v>
      </c>
      <c r="O336" s="75" t="n">
        <v>0</v>
      </c>
      <c r="P336" s="75" t="n">
        <v>0</v>
      </c>
      <c r="Q336" s="75" t="n">
        <v>0</v>
      </c>
      <c r="R336" s="74" t="inlineStr">
        <is>
          <t>Sapi perah</t>
        </is>
      </c>
      <c r="S336" s="75" t="n">
        <v>0</v>
      </c>
      <c r="T336" s="75" t="n">
        <v>1</v>
      </c>
      <c r="U336" s="75" t="n">
        <v>0</v>
      </c>
      <c r="V336" s="75" t="n">
        <v>0</v>
      </c>
      <c r="W336" s="75" t="n">
        <v>0</v>
      </c>
      <c r="X336" s="75" t="n">
        <v>0</v>
      </c>
      <c r="Y336" s="75" t="n">
        <v>0</v>
      </c>
      <c r="Z336" s="75" t="n">
        <v>0</v>
      </c>
      <c r="AA336" s="75" t="n">
        <v>0</v>
      </c>
      <c r="AB336" s="74" t="inlineStr">
        <is>
          <t>Sapi perah</t>
        </is>
      </c>
      <c r="AC336" s="75" t="n">
        <v>0</v>
      </c>
      <c r="AD336" s="75" t="n">
        <v>1</v>
      </c>
      <c r="AE336" s="75" t="n">
        <v>0</v>
      </c>
      <c r="AF336" s="75" t="n">
        <v>0</v>
      </c>
      <c r="AG336" s="75" t="n">
        <v>0</v>
      </c>
      <c r="AH336" s="75" t="n">
        <v>0</v>
      </c>
      <c r="AI336" s="75" t="n">
        <v>0</v>
      </c>
      <c r="AJ336" s="75" t="n">
        <v>0</v>
      </c>
      <c r="AK336" s="75" t="n">
        <v>0</v>
      </c>
      <c r="AL336" s="74" t="n"/>
      <c r="AM336" s="74" t="n"/>
      <c r="AN336" s="75" t="n">
        <v>4</v>
      </c>
      <c r="AO336" s="74" t="n"/>
      <c r="AP336" s="74" t="n"/>
      <c r="AQ336" s="74" t="n"/>
      <c r="AR336" s="74" t="n"/>
      <c r="AS336" s="74" t="n"/>
      <c r="AT336" s="74" t="n"/>
      <c r="AU336" s="74" t="n"/>
      <c r="AV336" s="74" t="n"/>
      <c r="AW336" s="75" t="n">
        <v>4</v>
      </c>
      <c r="AX336" s="74" t="n"/>
      <c r="AY336" s="74" t="n"/>
      <c r="AZ336" s="74" t="n"/>
      <c r="BA336" s="74" t="n"/>
      <c r="BB336" s="74" t="n"/>
      <c r="BC336" s="74" t="n"/>
      <c r="BD336" s="74" t="n"/>
      <c r="BE336" s="74" t="n"/>
      <c r="BF336" s="74" t="n"/>
      <c r="BG336" s="74" t="n"/>
      <c r="BH336" s="75" t="n">
        <v>2</v>
      </c>
      <c r="BI336" s="75" t="n">
        <v>2</v>
      </c>
      <c r="BJ336" s="75" t="n">
        <v>1</v>
      </c>
      <c r="BK336" s="75" t="n">
        <v>0</v>
      </c>
      <c r="BL336" s="74" t="n"/>
      <c r="BM336" s="74" t="n"/>
      <c r="BN336" s="74" t="n"/>
      <c r="BO336" s="74" t="n"/>
      <c r="BP336" s="74" t="n"/>
      <c r="BQ336" s="74" t="n"/>
      <c r="BR336" s="74" t="n"/>
      <c r="BS336" s="74" t="n"/>
      <c r="BT336" s="74" t="n"/>
      <c r="BU336" s="74" t="n"/>
      <c r="BV336" s="74" t="n"/>
      <c r="BW336" s="74" t="n"/>
      <c r="BX336" s="74" t="n"/>
      <c r="BY336" s="74" t="n"/>
      <c r="BZ336" s="74" t="n"/>
      <c r="CA336" s="74" t="n"/>
      <c r="CB336" s="74" t="n"/>
      <c r="CC336" s="74" t="n"/>
      <c r="CD336" s="74" t="n"/>
      <c r="CE336" s="74" t="n"/>
      <c r="CF336" s="74" t="n"/>
      <c r="CG336" s="74" t="n"/>
      <c r="CH336" s="74" t="n"/>
      <c r="CI336" s="74" t="n"/>
      <c r="CJ336" s="74" t="n"/>
      <c r="CK336" s="75" t="n">
        <v>709208615</v>
      </c>
      <c r="CL336" s="74" t="inlineStr">
        <is>
          <t>d1cf0ad6-903e-47aa-8bb0-224db0debb9c</t>
        </is>
      </c>
      <c r="CM336" s="72" t="n">
        <v>46109.0582175926</v>
      </c>
      <c r="CN336" s="74" t="n"/>
      <c r="CO336" s="74" t="n"/>
      <c r="CP336" s="74" t="inlineStr">
        <is>
          <t>submitted_via_web</t>
        </is>
      </c>
      <c r="CQ336" s="74" t="n"/>
      <c r="CR336" s="74" t="inlineStr">
        <is>
          <t>voP5hd3TJJNzzneN7cP2D6</t>
        </is>
      </c>
      <c r="CS336" s="74" t="n"/>
      <c r="CT336" s="74" t="inlineStr">
        <is>
          <t>uuid:d1cf0ad6-903e-47aa-8bb0-224db0debb9c</t>
        </is>
      </c>
      <c r="CU336" s="75" t="n">
        <v>335</v>
      </c>
    </row>
    <row r="337">
      <c r="A337" s="72" t="n">
        <v>46109.34986037037</v>
      </c>
      <c r="B337" s="72" t="n">
        <v>46109.35083180555</v>
      </c>
      <c r="C337" s="74" t="inlineStr">
        <is>
          <t>Irul</t>
        </is>
      </c>
      <c r="D337" s="74" t="inlineStr">
        <is>
          <t>Jawa Timur</t>
        </is>
      </c>
      <c r="E337" s="74" t="inlineStr">
        <is>
          <t>Malang</t>
        </is>
      </c>
      <c r="F337" s="74" t="inlineStr">
        <is>
          <t>Jabung</t>
        </is>
      </c>
      <c r="G337" s="74" t="inlineStr">
        <is>
          <t>KJP0647</t>
        </is>
      </c>
      <c r="H337" s="74" t="inlineStr">
        <is>
          <t>Sapi perah</t>
        </is>
      </c>
      <c r="I337" s="75" t="n">
        <v>0</v>
      </c>
      <c r="J337" s="75" t="n">
        <v>1</v>
      </c>
      <c r="K337" s="75" t="n">
        <v>0</v>
      </c>
      <c r="L337" s="75" t="n">
        <v>0</v>
      </c>
      <c r="M337" s="75" t="n">
        <v>0</v>
      </c>
      <c r="N337" s="75" t="n">
        <v>0</v>
      </c>
      <c r="O337" s="75" t="n">
        <v>0</v>
      </c>
      <c r="P337" s="75" t="n">
        <v>0</v>
      </c>
      <c r="Q337" s="75" t="n">
        <v>0</v>
      </c>
      <c r="R337" s="74" t="inlineStr">
        <is>
          <t>Sapi perah</t>
        </is>
      </c>
      <c r="S337" s="75" t="n">
        <v>0</v>
      </c>
      <c r="T337" s="75" t="n">
        <v>1</v>
      </c>
      <c r="U337" s="75" t="n">
        <v>0</v>
      </c>
      <c r="V337" s="75" t="n">
        <v>0</v>
      </c>
      <c r="W337" s="75" t="n">
        <v>0</v>
      </c>
      <c r="X337" s="75" t="n">
        <v>0</v>
      </c>
      <c r="Y337" s="75" t="n">
        <v>0</v>
      </c>
      <c r="Z337" s="75" t="n">
        <v>0</v>
      </c>
      <c r="AA337" s="75" t="n">
        <v>0</v>
      </c>
      <c r="AB337" s="74" t="inlineStr">
        <is>
          <t>Sapi perah</t>
        </is>
      </c>
      <c r="AC337" s="75" t="n">
        <v>0</v>
      </c>
      <c r="AD337" s="75" t="n">
        <v>1</v>
      </c>
      <c r="AE337" s="75" t="n">
        <v>0</v>
      </c>
      <c r="AF337" s="75" t="n">
        <v>0</v>
      </c>
      <c r="AG337" s="75" t="n">
        <v>0</v>
      </c>
      <c r="AH337" s="75" t="n">
        <v>0</v>
      </c>
      <c r="AI337" s="75" t="n">
        <v>0</v>
      </c>
      <c r="AJ337" s="75" t="n">
        <v>0</v>
      </c>
      <c r="AK337" s="75" t="n">
        <v>0</v>
      </c>
      <c r="AL337" s="74" t="n"/>
      <c r="AM337" s="74" t="n"/>
      <c r="AN337" s="75" t="n">
        <v>5</v>
      </c>
      <c r="AO337" s="74" t="n"/>
      <c r="AP337" s="74" t="n"/>
      <c r="AQ337" s="74" t="n"/>
      <c r="AR337" s="74" t="n"/>
      <c r="AS337" s="74" t="n"/>
      <c r="AT337" s="74" t="n"/>
      <c r="AU337" s="74" t="n"/>
      <c r="AV337" s="74" t="n"/>
      <c r="AW337" s="75" t="n">
        <v>5</v>
      </c>
      <c r="AX337" s="74" t="n"/>
      <c r="AY337" s="74" t="n"/>
      <c r="AZ337" s="74" t="n"/>
      <c r="BA337" s="74" t="n"/>
      <c r="BB337" s="74" t="n"/>
      <c r="BC337" s="74" t="n"/>
      <c r="BD337" s="74" t="n"/>
      <c r="BE337" s="74" t="n"/>
      <c r="BF337" s="74" t="n"/>
      <c r="BG337" s="74" t="n"/>
      <c r="BH337" s="75" t="n">
        <v>2</v>
      </c>
      <c r="BI337" s="75" t="n">
        <v>3</v>
      </c>
      <c r="BJ337" s="75" t="n">
        <v>1</v>
      </c>
      <c r="BK337" s="75" t="n">
        <v>0</v>
      </c>
      <c r="BL337" s="74" t="n"/>
      <c r="BM337" s="74" t="n"/>
      <c r="BN337" s="74" t="n"/>
      <c r="BO337" s="74" t="n"/>
      <c r="BP337" s="74" t="n"/>
      <c r="BQ337" s="74" t="n"/>
      <c r="BR337" s="74" t="n"/>
      <c r="BS337" s="74" t="n"/>
      <c r="BT337" s="74" t="n"/>
      <c r="BU337" s="74" t="n"/>
      <c r="BV337" s="74" t="n"/>
      <c r="BW337" s="74" t="n"/>
      <c r="BX337" s="74" t="n"/>
      <c r="BY337" s="74" t="n"/>
      <c r="BZ337" s="74" t="n"/>
      <c r="CA337" s="74" t="n"/>
      <c r="CB337" s="74" t="n"/>
      <c r="CC337" s="74" t="n"/>
      <c r="CD337" s="74" t="n"/>
      <c r="CE337" s="74" t="n"/>
      <c r="CF337" s="74" t="n"/>
      <c r="CG337" s="74" t="n"/>
      <c r="CH337" s="74" t="n"/>
      <c r="CI337" s="74" t="n"/>
      <c r="CJ337" s="74" t="n"/>
      <c r="CK337" s="75" t="n">
        <v>709208805</v>
      </c>
      <c r="CL337" s="74" t="inlineStr">
        <is>
          <t>74436742-08b8-456a-8450-19c02b80a553</t>
        </is>
      </c>
      <c r="CM337" s="72" t="n">
        <v>46109.05917824074</v>
      </c>
      <c r="CN337" s="74" t="n"/>
      <c r="CO337" s="74" t="n"/>
      <c r="CP337" s="74" t="inlineStr">
        <is>
          <t>submitted_via_web</t>
        </is>
      </c>
      <c r="CQ337" s="74" t="n"/>
      <c r="CR337" s="74" t="inlineStr">
        <is>
          <t>voP5hd3TJJNzzneN7cP2D6</t>
        </is>
      </c>
      <c r="CS337" s="74" t="n"/>
      <c r="CT337" s="74" t="inlineStr">
        <is>
          <t>uuid:74436742-08b8-456a-8450-19c02b80a553</t>
        </is>
      </c>
      <c r="CU337" s="75" t="n">
        <v>336</v>
      </c>
    </row>
    <row r="338">
      <c r="A338" s="72" t="n">
        <v>46109.35083238426</v>
      </c>
      <c r="B338" s="72" t="n">
        <v>46109.35161471065</v>
      </c>
      <c r="C338" s="74" t="inlineStr">
        <is>
          <t>Bu Tukul</t>
        </is>
      </c>
      <c r="D338" s="74" t="inlineStr">
        <is>
          <t>Jawa Timur</t>
        </is>
      </c>
      <c r="E338" s="74" t="inlineStr">
        <is>
          <t>Malang</t>
        </is>
      </c>
      <c r="F338" s="74" t="inlineStr">
        <is>
          <t>Singosari</t>
        </is>
      </c>
      <c r="G338" s="74" t="inlineStr">
        <is>
          <t>KJP0785</t>
        </is>
      </c>
      <c r="H338" s="74" t="inlineStr">
        <is>
          <t>Sapi perah</t>
        </is>
      </c>
      <c r="I338" s="75" t="n">
        <v>0</v>
      </c>
      <c r="J338" s="75" t="n">
        <v>1</v>
      </c>
      <c r="K338" s="75" t="n">
        <v>0</v>
      </c>
      <c r="L338" s="75" t="n">
        <v>0</v>
      </c>
      <c r="M338" s="75" t="n">
        <v>0</v>
      </c>
      <c r="N338" s="75" t="n">
        <v>0</v>
      </c>
      <c r="O338" s="75" t="n">
        <v>0</v>
      </c>
      <c r="P338" s="75" t="n">
        <v>0</v>
      </c>
      <c r="Q338" s="75" t="n">
        <v>0</v>
      </c>
      <c r="R338" s="74" t="inlineStr">
        <is>
          <t>Sapi perah</t>
        </is>
      </c>
      <c r="S338" s="75" t="n">
        <v>0</v>
      </c>
      <c r="T338" s="75" t="n">
        <v>1</v>
      </c>
      <c r="U338" s="75" t="n">
        <v>0</v>
      </c>
      <c r="V338" s="75" t="n">
        <v>0</v>
      </c>
      <c r="W338" s="75" t="n">
        <v>0</v>
      </c>
      <c r="X338" s="75" t="n">
        <v>0</v>
      </c>
      <c r="Y338" s="75" t="n">
        <v>0</v>
      </c>
      <c r="Z338" s="75" t="n">
        <v>0</v>
      </c>
      <c r="AA338" s="75" t="n">
        <v>0</v>
      </c>
      <c r="AB338" s="74" t="inlineStr">
        <is>
          <t>Sapi perah</t>
        </is>
      </c>
      <c r="AC338" s="75" t="n">
        <v>0</v>
      </c>
      <c r="AD338" s="75" t="n">
        <v>1</v>
      </c>
      <c r="AE338" s="75" t="n">
        <v>0</v>
      </c>
      <c r="AF338" s="75" t="n">
        <v>0</v>
      </c>
      <c r="AG338" s="75" t="n">
        <v>0</v>
      </c>
      <c r="AH338" s="75" t="n">
        <v>0</v>
      </c>
      <c r="AI338" s="75" t="n">
        <v>0</v>
      </c>
      <c r="AJ338" s="75" t="n">
        <v>0</v>
      </c>
      <c r="AK338" s="75" t="n">
        <v>0</v>
      </c>
      <c r="AL338" s="74" t="n"/>
      <c r="AM338" s="74" t="n"/>
      <c r="AN338" s="75" t="n">
        <v>9</v>
      </c>
      <c r="AO338" s="74" t="n"/>
      <c r="AP338" s="74" t="n"/>
      <c r="AQ338" s="74" t="n"/>
      <c r="AR338" s="74" t="n"/>
      <c r="AS338" s="74" t="n"/>
      <c r="AT338" s="74" t="n"/>
      <c r="AU338" s="74" t="n"/>
      <c r="AV338" s="74" t="n"/>
      <c r="AW338" s="75" t="n">
        <v>6</v>
      </c>
      <c r="AX338" s="74" t="n"/>
      <c r="AY338" s="74" t="n"/>
      <c r="AZ338" s="74" t="n"/>
      <c r="BA338" s="74" t="n"/>
      <c r="BB338" s="74" t="n"/>
      <c r="BC338" s="74" t="n"/>
      <c r="BD338" s="74" t="n"/>
      <c r="BE338" s="74" t="n"/>
      <c r="BF338" s="74" t="n"/>
      <c r="BG338" s="74" t="n"/>
      <c r="BH338" s="75" t="n">
        <v>3</v>
      </c>
      <c r="BI338" s="75" t="n">
        <v>0</v>
      </c>
      <c r="BJ338" s="75" t="n">
        <v>3</v>
      </c>
      <c r="BK338" s="75" t="n">
        <v>0</v>
      </c>
      <c r="BL338" s="74" t="n"/>
      <c r="BM338" s="74" t="n"/>
      <c r="BN338" s="74" t="n"/>
      <c r="BO338" s="74" t="n"/>
      <c r="BP338" s="74" t="n"/>
      <c r="BQ338" s="74" t="n"/>
      <c r="BR338" s="74" t="n"/>
      <c r="BS338" s="74" t="n"/>
      <c r="BT338" s="74" t="n"/>
      <c r="BU338" s="74" t="n"/>
      <c r="BV338" s="74" t="n"/>
      <c r="BW338" s="74" t="n"/>
      <c r="BX338" s="74" t="n"/>
      <c r="BY338" s="74" t="n"/>
      <c r="BZ338" s="74" t="n"/>
      <c r="CA338" s="74" t="n"/>
      <c r="CB338" s="74" t="n"/>
      <c r="CC338" s="74" t="n"/>
      <c r="CD338" s="74" t="n"/>
      <c r="CE338" s="74" t="n"/>
      <c r="CF338" s="74" t="n"/>
      <c r="CG338" s="74" t="n"/>
      <c r="CH338" s="74" t="n"/>
      <c r="CI338" s="74" t="n"/>
      <c r="CJ338" s="74" t="n"/>
      <c r="CK338" s="75" t="n">
        <v>709208957</v>
      </c>
      <c r="CL338" s="74" t="inlineStr">
        <is>
          <t>b2524ed6-149b-4a98-acf9-43f27dbdaeaf</t>
        </is>
      </c>
      <c r="CM338" s="72" t="n">
        <v>46109.05996527777</v>
      </c>
      <c r="CN338" s="74" t="n"/>
      <c r="CO338" s="74" t="n"/>
      <c r="CP338" s="74" t="inlineStr">
        <is>
          <t>submitted_via_web</t>
        </is>
      </c>
      <c r="CQ338" s="74" t="n"/>
      <c r="CR338" s="74" t="inlineStr">
        <is>
          <t>voP5hd3TJJNzzneN7cP2D6</t>
        </is>
      </c>
      <c r="CS338" s="74" t="n"/>
      <c r="CT338" s="74" t="inlineStr">
        <is>
          <t>uuid:b2524ed6-149b-4a98-acf9-43f27dbdaeaf</t>
        </is>
      </c>
      <c r="CU338" s="75" t="n">
        <v>337</v>
      </c>
    </row>
    <row r="339">
      <c r="A339" s="72" t="n">
        <v>46109.35161546296</v>
      </c>
      <c r="B339" s="72" t="n">
        <v>46109.35248407407</v>
      </c>
      <c r="C339" s="74" t="inlineStr">
        <is>
          <t>Agus Supriono</t>
        </is>
      </c>
      <c r="D339" s="74" t="inlineStr">
        <is>
          <t>Jawa Timur</t>
        </is>
      </c>
      <c r="E339" s="74" t="inlineStr">
        <is>
          <t>Malang</t>
        </is>
      </c>
      <c r="F339" s="74" t="inlineStr">
        <is>
          <t>Jabung</t>
        </is>
      </c>
      <c r="G339" s="74" t="inlineStr">
        <is>
          <t>KJP0106</t>
        </is>
      </c>
      <c r="H339" s="74" t="inlineStr">
        <is>
          <t>Sapi perah</t>
        </is>
      </c>
      <c r="I339" s="75" t="n">
        <v>0</v>
      </c>
      <c r="J339" s="75" t="n">
        <v>1</v>
      </c>
      <c r="K339" s="75" t="n">
        <v>0</v>
      </c>
      <c r="L339" s="75" t="n">
        <v>0</v>
      </c>
      <c r="M339" s="75" t="n">
        <v>0</v>
      </c>
      <c r="N339" s="75" t="n">
        <v>0</v>
      </c>
      <c r="O339" s="75" t="n">
        <v>0</v>
      </c>
      <c r="P339" s="75" t="n">
        <v>0</v>
      </c>
      <c r="Q339" s="75" t="n">
        <v>0</v>
      </c>
      <c r="R339" s="74" t="inlineStr">
        <is>
          <t>Sapi perah</t>
        </is>
      </c>
      <c r="S339" s="75" t="n">
        <v>0</v>
      </c>
      <c r="T339" s="75" t="n">
        <v>1</v>
      </c>
      <c r="U339" s="75" t="n">
        <v>0</v>
      </c>
      <c r="V339" s="75" t="n">
        <v>0</v>
      </c>
      <c r="W339" s="75" t="n">
        <v>0</v>
      </c>
      <c r="X339" s="75" t="n">
        <v>0</v>
      </c>
      <c r="Y339" s="75" t="n">
        <v>0</v>
      </c>
      <c r="Z339" s="75" t="n">
        <v>0</v>
      </c>
      <c r="AA339" s="75" t="n">
        <v>0</v>
      </c>
      <c r="AB339" s="74" t="inlineStr">
        <is>
          <t>Sapi perah</t>
        </is>
      </c>
      <c r="AC339" s="75" t="n">
        <v>0</v>
      </c>
      <c r="AD339" s="75" t="n">
        <v>1</v>
      </c>
      <c r="AE339" s="75" t="n">
        <v>0</v>
      </c>
      <c r="AF339" s="75" t="n">
        <v>0</v>
      </c>
      <c r="AG339" s="75" t="n">
        <v>0</v>
      </c>
      <c r="AH339" s="75" t="n">
        <v>0</v>
      </c>
      <c r="AI339" s="75" t="n">
        <v>0</v>
      </c>
      <c r="AJ339" s="75" t="n">
        <v>0</v>
      </c>
      <c r="AK339" s="75" t="n">
        <v>0</v>
      </c>
      <c r="AL339" s="74" t="n"/>
      <c r="AM339" s="74" t="n"/>
      <c r="AN339" s="75" t="n">
        <v>4</v>
      </c>
      <c r="AO339" s="74" t="n"/>
      <c r="AP339" s="74" t="n"/>
      <c r="AQ339" s="74" t="n"/>
      <c r="AR339" s="74" t="n"/>
      <c r="AS339" s="74" t="n"/>
      <c r="AT339" s="74" t="n"/>
      <c r="AU339" s="74" t="n"/>
      <c r="AV339" s="74" t="n"/>
      <c r="AW339" s="75" t="n">
        <v>1</v>
      </c>
      <c r="AX339" s="74" t="n"/>
      <c r="AY339" s="74" t="n"/>
      <c r="AZ339" s="74" t="n"/>
      <c r="BA339" s="74" t="n"/>
      <c r="BB339" s="74" t="n"/>
      <c r="BC339" s="74" t="n"/>
      <c r="BD339" s="74" t="n"/>
      <c r="BE339" s="74" t="n"/>
      <c r="BF339" s="74" t="n"/>
      <c r="BG339" s="74" t="n"/>
      <c r="BH339" s="75" t="n">
        <v>2</v>
      </c>
      <c r="BI339" s="75" t="n">
        <v>2</v>
      </c>
      <c r="BJ339" s="75" t="n">
        <v>2</v>
      </c>
      <c r="BK339" s="75" t="n">
        <v>0</v>
      </c>
      <c r="BL339" s="74" t="n"/>
      <c r="BM339" s="74" t="n"/>
      <c r="BN339" s="74" t="n"/>
      <c r="BO339" s="74" t="n"/>
      <c r="BP339" s="74" t="n"/>
      <c r="BQ339" s="74" t="n"/>
      <c r="BR339" s="74" t="n"/>
      <c r="BS339" s="74" t="n"/>
      <c r="BT339" s="74" t="n"/>
      <c r="BU339" s="74" t="n"/>
      <c r="BV339" s="74" t="n"/>
      <c r="BW339" s="74" t="n"/>
      <c r="BX339" s="74" t="n"/>
      <c r="BY339" s="74" t="n"/>
      <c r="BZ339" s="74" t="n"/>
      <c r="CA339" s="74" t="n"/>
      <c r="CB339" s="74" t="n"/>
      <c r="CC339" s="74" t="n"/>
      <c r="CD339" s="74" t="n"/>
      <c r="CE339" s="74" t="n"/>
      <c r="CF339" s="74" t="n"/>
      <c r="CG339" s="74" t="n"/>
      <c r="CH339" s="74" t="n"/>
      <c r="CI339" s="74" t="n"/>
      <c r="CJ339" s="74" t="n"/>
      <c r="CK339" s="75" t="n">
        <v>709209134</v>
      </c>
      <c r="CL339" s="74" t="inlineStr">
        <is>
          <t>62f1d0d9-b504-47d6-a3c1-9f456c7104c9</t>
        </is>
      </c>
      <c r="CM339" s="72" t="n">
        <v>46109.06083333334</v>
      </c>
      <c r="CN339" s="74" t="n"/>
      <c r="CO339" s="74" t="n"/>
      <c r="CP339" s="74" t="inlineStr">
        <is>
          <t>submitted_via_web</t>
        </is>
      </c>
      <c r="CQ339" s="74" t="n"/>
      <c r="CR339" s="74" t="inlineStr">
        <is>
          <t>voP5hd3TJJNzzneN7cP2D6</t>
        </is>
      </c>
      <c r="CS339" s="74" t="n"/>
      <c r="CT339" s="74" t="inlineStr">
        <is>
          <t>uuid:62f1d0d9-b504-47d6-a3c1-9f456c7104c9</t>
        </is>
      </c>
      <c r="CU339" s="75" t="n">
        <v>338</v>
      </c>
    </row>
    <row r="340">
      <c r="A340" s="72" t="n">
        <v>46109.35248466435</v>
      </c>
      <c r="B340" s="72" t="n">
        <v>46109.35354472222</v>
      </c>
      <c r="C340" s="74" t="inlineStr">
        <is>
          <t>Suhari</t>
        </is>
      </c>
      <c r="D340" s="74" t="inlineStr">
        <is>
          <t>Jawa Timur</t>
        </is>
      </c>
      <c r="E340" s="74" t="inlineStr">
        <is>
          <t>Malang</t>
        </is>
      </c>
      <c r="F340" s="74" t="inlineStr">
        <is>
          <t>Jabung</t>
        </is>
      </c>
      <c r="G340" s="74" t="inlineStr">
        <is>
          <t>KJP0247</t>
        </is>
      </c>
      <c r="H340" s="74" t="inlineStr">
        <is>
          <t>Sapi perah</t>
        </is>
      </c>
      <c r="I340" s="75" t="n">
        <v>0</v>
      </c>
      <c r="J340" s="75" t="n">
        <v>1</v>
      </c>
      <c r="K340" s="75" t="n">
        <v>0</v>
      </c>
      <c r="L340" s="75" t="n">
        <v>0</v>
      </c>
      <c r="M340" s="75" t="n">
        <v>0</v>
      </c>
      <c r="N340" s="75" t="n">
        <v>0</v>
      </c>
      <c r="O340" s="75" t="n">
        <v>0</v>
      </c>
      <c r="P340" s="75" t="n">
        <v>0</v>
      </c>
      <c r="Q340" s="75" t="n">
        <v>0</v>
      </c>
      <c r="R340" s="74" t="inlineStr">
        <is>
          <t>Sapi perah</t>
        </is>
      </c>
      <c r="S340" s="75" t="n">
        <v>0</v>
      </c>
      <c r="T340" s="75" t="n">
        <v>1</v>
      </c>
      <c r="U340" s="75" t="n">
        <v>0</v>
      </c>
      <c r="V340" s="75" t="n">
        <v>0</v>
      </c>
      <c r="W340" s="75" t="n">
        <v>0</v>
      </c>
      <c r="X340" s="75" t="n">
        <v>0</v>
      </c>
      <c r="Y340" s="75" t="n">
        <v>0</v>
      </c>
      <c r="Z340" s="75" t="n">
        <v>0</v>
      </c>
      <c r="AA340" s="75" t="n">
        <v>0</v>
      </c>
      <c r="AB340" s="74" t="inlineStr">
        <is>
          <t>Sapi perah</t>
        </is>
      </c>
      <c r="AC340" s="75" t="n">
        <v>0</v>
      </c>
      <c r="AD340" s="75" t="n">
        <v>1</v>
      </c>
      <c r="AE340" s="75" t="n">
        <v>0</v>
      </c>
      <c r="AF340" s="75" t="n">
        <v>0</v>
      </c>
      <c r="AG340" s="75" t="n">
        <v>0</v>
      </c>
      <c r="AH340" s="75" t="n">
        <v>0</v>
      </c>
      <c r="AI340" s="75" t="n">
        <v>0</v>
      </c>
      <c r="AJ340" s="75" t="n">
        <v>0</v>
      </c>
      <c r="AK340" s="75" t="n">
        <v>0</v>
      </c>
      <c r="AL340" s="74" t="n"/>
      <c r="AM340" s="74" t="n"/>
      <c r="AN340" s="75" t="n">
        <v>6</v>
      </c>
      <c r="AO340" s="74" t="n"/>
      <c r="AP340" s="74" t="n"/>
      <c r="AQ340" s="74" t="n"/>
      <c r="AR340" s="74" t="n"/>
      <c r="AS340" s="74" t="n"/>
      <c r="AT340" s="74" t="n"/>
      <c r="AU340" s="74" t="n"/>
      <c r="AV340" s="74" t="n"/>
      <c r="AW340" s="75" t="n">
        <v>4</v>
      </c>
      <c r="AX340" s="74" t="n"/>
      <c r="AY340" s="74" t="n"/>
      <c r="AZ340" s="74" t="n"/>
      <c r="BA340" s="74" t="n"/>
      <c r="BB340" s="74" t="n"/>
      <c r="BC340" s="74" t="n"/>
      <c r="BD340" s="74" t="n"/>
      <c r="BE340" s="74" t="n"/>
      <c r="BF340" s="74" t="n"/>
      <c r="BG340" s="74" t="n"/>
      <c r="BH340" s="75" t="n">
        <v>2</v>
      </c>
      <c r="BI340" s="75" t="n">
        <v>3</v>
      </c>
      <c r="BJ340" s="75" t="n">
        <v>5</v>
      </c>
      <c r="BK340" s="75" t="n">
        <v>0</v>
      </c>
      <c r="BL340" s="74" t="n"/>
      <c r="BM340" s="74" t="n"/>
      <c r="BN340" s="74" t="n"/>
      <c r="BO340" s="74" t="n"/>
      <c r="BP340" s="74" t="n"/>
      <c r="BQ340" s="74" t="n"/>
      <c r="BR340" s="74" t="n"/>
      <c r="BS340" s="74" t="n"/>
      <c r="BT340" s="74" t="n"/>
      <c r="BU340" s="74" t="n"/>
      <c r="BV340" s="74" t="n"/>
      <c r="BW340" s="74" t="n"/>
      <c r="BX340" s="74" t="n"/>
      <c r="BY340" s="74" t="n"/>
      <c r="BZ340" s="74" t="n"/>
      <c r="CA340" s="74" t="n"/>
      <c r="CB340" s="74" t="n"/>
      <c r="CC340" s="74" t="n"/>
      <c r="CD340" s="74" t="n"/>
      <c r="CE340" s="74" t="n"/>
      <c r="CF340" s="74" t="n"/>
      <c r="CG340" s="74" t="n"/>
      <c r="CH340" s="74" t="n"/>
      <c r="CI340" s="74" t="n"/>
      <c r="CJ340" s="74" t="n"/>
      <c r="CK340" s="75" t="n">
        <v>709209331</v>
      </c>
      <c r="CL340" s="74" t="inlineStr">
        <is>
          <t>5788d143-98d6-4ca0-af3f-afeb2a243775</t>
        </is>
      </c>
      <c r="CM340" s="72" t="n">
        <v>46109.06188657408</v>
      </c>
      <c r="CN340" s="74" t="n"/>
      <c r="CO340" s="74" t="n"/>
      <c r="CP340" s="74" t="inlineStr">
        <is>
          <t>submitted_via_web</t>
        </is>
      </c>
      <c r="CQ340" s="74" t="n"/>
      <c r="CR340" s="74" t="inlineStr">
        <is>
          <t>voP5hd3TJJNzzneN7cP2D6</t>
        </is>
      </c>
      <c r="CS340" s="74" t="n"/>
      <c r="CT340" s="74" t="inlineStr">
        <is>
          <t>uuid:5788d143-98d6-4ca0-af3f-afeb2a243775</t>
        </is>
      </c>
      <c r="CU340" s="75" t="n">
        <v>339</v>
      </c>
    </row>
    <row r="341">
      <c r="A341" s="72" t="n">
        <v>46109.35354527778</v>
      </c>
      <c r="B341" s="72" t="n">
        <v>46109.35459162037</v>
      </c>
      <c r="C341" s="74" t="inlineStr">
        <is>
          <t>Hadi Suprayitno</t>
        </is>
      </c>
      <c r="D341" s="74" t="inlineStr">
        <is>
          <t>Jawa Timur</t>
        </is>
      </c>
      <c r="E341" s="74" t="inlineStr">
        <is>
          <t>Malang</t>
        </is>
      </c>
      <c r="F341" s="74" t="inlineStr">
        <is>
          <t>Jabung</t>
        </is>
      </c>
      <c r="G341" s="74" t="inlineStr">
        <is>
          <t>KJP0029</t>
        </is>
      </c>
      <c r="H341" s="74" t="inlineStr">
        <is>
          <t>Sapi perah</t>
        </is>
      </c>
      <c r="I341" s="75" t="n">
        <v>0</v>
      </c>
      <c r="J341" s="75" t="n">
        <v>1</v>
      </c>
      <c r="K341" s="75" t="n">
        <v>0</v>
      </c>
      <c r="L341" s="75" t="n">
        <v>0</v>
      </c>
      <c r="M341" s="75" t="n">
        <v>0</v>
      </c>
      <c r="N341" s="75" t="n">
        <v>0</v>
      </c>
      <c r="O341" s="75" t="n">
        <v>0</v>
      </c>
      <c r="P341" s="75" t="n">
        <v>0</v>
      </c>
      <c r="Q341" s="75" t="n">
        <v>0</v>
      </c>
      <c r="R341" s="74" t="inlineStr">
        <is>
          <t>Sapi perah</t>
        </is>
      </c>
      <c r="S341" s="75" t="n">
        <v>0</v>
      </c>
      <c r="T341" s="75" t="n">
        <v>1</v>
      </c>
      <c r="U341" s="75" t="n">
        <v>0</v>
      </c>
      <c r="V341" s="75" t="n">
        <v>0</v>
      </c>
      <c r="W341" s="75" t="n">
        <v>0</v>
      </c>
      <c r="X341" s="75" t="n">
        <v>0</v>
      </c>
      <c r="Y341" s="75" t="n">
        <v>0</v>
      </c>
      <c r="Z341" s="75" t="n">
        <v>0</v>
      </c>
      <c r="AA341" s="75" t="n">
        <v>0</v>
      </c>
      <c r="AB341" s="74" t="inlineStr">
        <is>
          <t>Sapi perah</t>
        </is>
      </c>
      <c r="AC341" s="75" t="n">
        <v>0</v>
      </c>
      <c r="AD341" s="75" t="n">
        <v>1</v>
      </c>
      <c r="AE341" s="75" t="n">
        <v>0</v>
      </c>
      <c r="AF341" s="75" t="n">
        <v>0</v>
      </c>
      <c r="AG341" s="75" t="n">
        <v>0</v>
      </c>
      <c r="AH341" s="75" t="n">
        <v>0</v>
      </c>
      <c r="AI341" s="75" t="n">
        <v>0</v>
      </c>
      <c r="AJ341" s="75" t="n">
        <v>0</v>
      </c>
      <c r="AK341" s="75" t="n">
        <v>0</v>
      </c>
      <c r="AL341" s="74" t="n"/>
      <c r="AM341" s="74" t="n"/>
      <c r="AN341" s="75" t="n">
        <v>5</v>
      </c>
      <c r="AO341" s="74" t="n"/>
      <c r="AP341" s="74" t="n"/>
      <c r="AQ341" s="74" t="n"/>
      <c r="AR341" s="74" t="n"/>
      <c r="AS341" s="74" t="n"/>
      <c r="AT341" s="74" t="n"/>
      <c r="AU341" s="74" t="n"/>
      <c r="AV341" s="74" t="n"/>
      <c r="AW341" s="75" t="n">
        <v>4</v>
      </c>
      <c r="AX341" s="74" t="n"/>
      <c r="AY341" s="74" t="n"/>
      <c r="AZ341" s="74" t="n"/>
      <c r="BA341" s="74" t="n"/>
      <c r="BB341" s="74" t="n"/>
      <c r="BC341" s="74" t="n"/>
      <c r="BD341" s="74" t="n"/>
      <c r="BE341" s="74" t="n"/>
      <c r="BF341" s="74" t="n"/>
      <c r="BG341" s="74" t="n"/>
      <c r="BH341" s="75" t="n">
        <v>3</v>
      </c>
      <c r="BI341" s="75" t="n">
        <v>1</v>
      </c>
      <c r="BJ341" s="75" t="n">
        <v>4</v>
      </c>
      <c r="BK341" s="75" t="n">
        <v>0</v>
      </c>
      <c r="BL341" s="74" t="n"/>
      <c r="BM341" s="74" t="n"/>
      <c r="BN341" s="74" t="n"/>
      <c r="BO341" s="74" t="n"/>
      <c r="BP341" s="74" t="n"/>
      <c r="BQ341" s="74" t="n"/>
      <c r="BR341" s="74" t="n"/>
      <c r="BS341" s="74" t="n"/>
      <c r="BT341" s="74" t="n"/>
      <c r="BU341" s="74" t="n"/>
      <c r="BV341" s="74" t="n"/>
      <c r="BW341" s="74" t="n"/>
      <c r="BX341" s="74" t="n"/>
      <c r="BY341" s="74" t="n"/>
      <c r="BZ341" s="74" t="n"/>
      <c r="CA341" s="74" t="n"/>
      <c r="CB341" s="74" t="n"/>
      <c r="CC341" s="74" t="n"/>
      <c r="CD341" s="74" t="n"/>
      <c r="CE341" s="74" t="n"/>
      <c r="CF341" s="74" t="n"/>
      <c r="CG341" s="74" t="n"/>
      <c r="CH341" s="74" t="n"/>
      <c r="CI341" s="74" t="n"/>
      <c r="CJ341" s="74" t="n"/>
      <c r="CK341" s="75" t="n">
        <v>709209519</v>
      </c>
      <c r="CL341" s="74" t="inlineStr">
        <is>
          <t>6b24b5e6-dae8-4676-958c-a53b57770908</t>
        </is>
      </c>
      <c r="CM341" s="72" t="n">
        <v>46109.06293981482</v>
      </c>
      <c r="CN341" s="74" t="n"/>
      <c r="CO341" s="74" t="n"/>
      <c r="CP341" s="74" t="inlineStr">
        <is>
          <t>submitted_via_web</t>
        </is>
      </c>
      <c r="CQ341" s="74" t="n"/>
      <c r="CR341" s="74" t="inlineStr">
        <is>
          <t>voP5hd3TJJNzzneN7cP2D6</t>
        </is>
      </c>
      <c r="CS341" s="74" t="n"/>
      <c r="CT341" s="74" t="inlineStr">
        <is>
          <t>uuid:6b24b5e6-dae8-4676-958c-a53b57770908</t>
        </is>
      </c>
      <c r="CU341" s="75" t="n">
        <v>340</v>
      </c>
    </row>
    <row r="342">
      <c r="A342" s="72" t="n">
        <v>46109.35459226852</v>
      </c>
      <c r="B342" s="72" t="n">
        <v>46109.35759185185</v>
      </c>
      <c r="C342" s="74" t="inlineStr">
        <is>
          <t>Rain</t>
        </is>
      </c>
      <c r="D342" s="74" t="inlineStr">
        <is>
          <t>Jawa Timur</t>
        </is>
      </c>
      <c r="E342" s="74" t="inlineStr">
        <is>
          <t>Malang</t>
        </is>
      </c>
      <c r="F342" s="74" t="inlineStr">
        <is>
          <t>Jabung</t>
        </is>
      </c>
      <c r="G342" s="74" t="inlineStr">
        <is>
          <t>KJP0029</t>
        </is>
      </c>
      <c r="H342" s="74" t="inlineStr">
        <is>
          <t>Sapi perah</t>
        </is>
      </c>
      <c r="I342" s="75" t="n">
        <v>0</v>
      </c>
      <c r="J342" s="75" t="n">
        <v>1</v>
      </c>
      <c r="K342" s="75" t="n">
        <v>0</v>
      </c>
      <c r="L342" s="75" t="n">
        <v>0</v>
      </c>
      <c r="M342" s="75" t="n">
        <v>0</v>
      </c>
      <c r="N342" s="75" t="n">
        <v>0</v>
      </c>
      <c r="O342" s="75" t="n">
        <v>0</v>
      </c>
      <c r="P342" s="75" t="n">
        <v>0</v>
      </c>
      <c r="Q342" s="75" t="n">
        <v>0</v>
      </c>
      <c r="R342" s="74" t="inlineStr">
        <is>
          <t>Sapi perah</t>
        </is>
      </c>
      <c r="S342" s="75" t="n">
        <v>0</v>
      </c>
      <c r="T342" s="75" t="n">
        <v>1</v>
      </c>
      <c r="U342" s="75" t="n">
        <v>0</v>
      </c>
      <c r="V342" s="75" t="n">
        <v>0</v>
      </c>
      <c r="W342" s="75" t="n">
        <v>0</v>
      </c>
      <c r="X342" s="75" t="n">
        <v>0</v>
      </c>
      <c r="Y342" s="75" t="n">
        <v>0</v>
      </c>
      <c r="Z342" s="75" t="n">
        <v>0</v>
      </c>
      <c r="AA342" s="75" t="n">
        <v>0</v>
      </c>
      <c r="AB342" s="74" t="inlineStr">
        <is>
          <t>Sapi perah</t>
        </is>
      </c>
      <c r="AC342" s="75" t="n">
        <v>0</v>
      </c>
      <c r="AD342" s="75" t="n">
        <v>1</v>
      </c>
      <c r="AE342" s="75" t="n">
        <v>0</v>
      </c>
      <c r="AF342" s="75" t="n">
        <v>0</v>
      </c>
      <c r="AG342" s="75" t="n">
        <v>0</v>
      </c>
      <c r="AH342" s="75" t="n">
        <v>0</v>
      </c>
      <c r="AI342" s="75" t="n">
        <v>0</v>
      </c>
      <c r="AJ342" s="75" t="n">
        <v>0</v>
      </c>
      <c r="AK342" s="75" t="n">
        <v>0</v>
      </c>
      <c r="AL342" s="74" t="n"/>
      <c r="AM342" s="74" t="n"/>
      <c r="AN342" s="75" t="n">
        <v>6</v>
      </c>
      <c r="AO342" s="74" t="n"/>
      <c r="AP342" s="74" t="n"/>
      <c r="AQ342" s="74" t="n"/>
      <c r="AR342" s="74" t="n"/>
      <c r="AS342" s="74" t="n"/>
      <c r="AT342" s="74" t="n"/>
      <c r="AU342" s="74" t="n"/>
      <c r="AV342" s="74" t="n"/>
      <c r="AW342" s="75" t="n">
        <v>6</v>
      </c>
      <c r="AX342" s="74" t="n"/>
      <c r="AY342" s="74" t="n"/>
      <c r="AZ342" s="74" t="n"/>
      <c r="BA342" s="74" t="n"/>
      <c r="BB342" s="74" t="n"/>
      <c r="BC342" s="74" t="n"/>
      <c r="BD342" s="74" t="n"/>
      <c r="BE342" s="74" t="n"/>
      <c r="BF342" s="74" t="n"/>
      <c r="BG342" s="74" t="n"/>
      <c r="BH342" s="75" t="n">
        <v>2</v>
      </c>
      <c r="BI342" s="75" t="n">
        <v>1</v>
      </c>
      <c r="BJ342" s="75" t="n">
        <v>6</v>
      </c>
      <c r="BK342" s="75" t="n">
        <v>0</v>
      </c>
      <c r="BL342" s="74" t="n"/>
      <c r="BM342" s="74" t="n"/>
      <c r="BN342" s="74" t="n"/>
      <c r="BO342" s="74" t="n"/>
      <c r="BP342" s="74" t="n"/>
      <c r="BQ342" s="74" t="n"/>
      <c r="BR342" s="74" t="n"/>
      <c r="BS342" s="74" t="n"/>
      <c r="BT342" s="74" t="n"/>
      <c r="BU342" s="74" t="n"/>
      <c r="BV342" s="74" t="n"/>
      <c r="BW342" s="74" t="n"/>
      <c r="BX342" s="74" t="n"/>
      <c r="BY342" s="74" t="n"/>
      <c r="BZ342" s="74" t="n"/>
      <c r="CA342" s="74" t="n"/>
      <c r="CB342" s="74" t="n"/>
      <c r="CC342" s="74" t="n"/>
      <c r="CD342" s="74" t="n"/>
      <c r="CE342" s="74" t="n"/>
      <c r="CF342" s="74" t="n"/>
      <c r="CG342" s="74" t="n"/>
      <c r="CH342" s="74" t="n"/>
      <c r="CI342" s="74" t="n"/>
      <c r="CJ342" s="74" t="n"/>
      <c r="CK342" s="75" t="n">
        <v>709210113</v>
      </c>
      <c r="CL342" s="74" t="inlineStr">
        <is>
          <t>efa6ea1d-94d9-49a9-a671-8c596c16444c</t>
        </is>
      </c>
      <c r="CM342" s="72" t="n">
        <v>46109.0659375</v>
      </c>
      <c r="CN342" s="74" t="n"/>
      <c r="CO342" s="74" t="n"/>
      <c r="CP342" s="74" t="inlineStr">
        <is>
          <t>submitted_via_web</t>
        </is>
      </c>
      <c r="CQ342" s="74" t="n"/>
      <c r="CR342" s="74" t="inlineStr">
        <is>
          <t>voP5hd3TJJNzzneN7cP2D6</t>
        </is>
      </c>
      <c r="CS342" s="74" t="n"/>
      <c r="CT342" s="74" t="inlineStr">
        <is>
          <t>uuid:efa6ea1d-94d9-49a9-a671-8c596c16444c</t>
        </is>
      </c>
      <c r="CU342" s="75" t="n">
        <v>341</v>
      </c>
    </row>
    <row r="343">
      <c r="A343" s="72" t="n">
        <v>46109.35716363426</v>
      </c>
      <c r="B343" s="72" t="n">
        <v>46109.35776600694</v>
      </c>
      <c r="C343" s="74" t="inlineStr">
        <is>
          <t>Gading</t>
        </is>
      </c>
      <c r="D343" s="74" t="inlineStr">
        <is>
          <t>Jawa Timur</t>
        </is>
      </c>
      <c r="E343" s="74" t="inlineStr">
        <is>
          <t>Malang</t>
        </is>
      </c>
      <c r="F343" s="74" t="inlineStr">
        <is>
          <t>Jabung</t>
        </is>
      </c>
      <c r="G343" s="74" t="inlineStr">
        <is>
          <t>KJP0044</t>
        </is>
      </c>
      <c r="H343" s="74" t="inlineStr">
        <is>
          <t>Sapi perah</t>
        </is>
      </c>
      <c r="I343" s="75" t="n">
        <v>0</v>
      </c>
      <c r="J343" s="75" t="n">
        <v>1</v>
      </c>
      <c r="K343" s="75" t="n">
        <v>0</v>
      </c>
      <c r="L343" s="75" t="n">
        <v>0</v>
      </c>
      <c r="M343" s="75" t="n">
        <v>0</v>
      </c>
      <c r="N343" s="75" t="n">
        <v>0</v>
      </c>
      <c r="O343" s="75" t="n">
        <v>0</v>
      </c>
      <c r="P343" s="75" t="n">
        <v>0</v>
      </c>
      <c r="Q343" s="75" t="n">
        <v>0</v>
      </c>
      <c r="R343" s="74" t="inlineStr">
        <is>
          <t>Sapi perah</t>
        </is>
      </c>
      <c r="S343" s="75" t="n">
        <v>0</v>
      </c>
      <c r="T343" s="75" t="n">
        <v>1</v>
      </c>
      <c r="U343" s="75" t="n">
        <v>0</v>
      </c>
      <c r="V343" s="75" t="n">
        <v>0</v>
      </c>
      <c r="W343" s="75" t="n">
        <v>0</v>
      </c>
      <c r="X343" s="75" t="n">
        <v>0</v>
      </c>
      <c r="Y343" s="75" t="n">
        <v>0</v>
      </c>
      <c r="Z343" s="75" t="n">
        <v>0</v>
      </c>
      <c r="AA343" s="75" t="n">
        <v>0</v>
      </c>
      <c r="AB343" s="74" t="inlineStr">
        <is>
          <t>Sapi perah</t>
        </is>
      </c>
      <c r="AC343" s="75" t="n">
        <v>0</v>
      </c>
      <c r="AD343" s="75" t="n">
        <v>1</v>
      </c>
      <c r="AE343" s="75" t="n">
        <v>0</v>
      </c>
      <c r="AF343" s="75" t="n">
        <v>0</v>
      </c>
      <c r="AG343" s="75" t="n">
        <v>0</v>
      </c>
      <c r="AH343" s="75" t="n">
        <v>0</v>
      </c>
      <c r="AI343" s="75" t="n">
        <v>0</v>
      </c>
      <c r="AJ343" s="75" t="n">
        <v>0</v>
      </c>
      <c r="AK343" s="75" t="n">
        <v>0</v>
      </c>
      <c r="AL343" s="74" t="n"/>
      <c r="AM343" s="74" t="n"/>
      <c r="AN343" s="75" t="n">
        <v>6</v>
      </c>
      <c r="AO343" s="74" t="n"/>
      <c r="AP343" s="74" t="n"/>
      <c r="AQ343" s="74" t="n"/>
      <c r="AR343" s="74" t="n"/>
      <c r="AS343" s="74" t="n"/>
      <c r="AT343" s="74" t="n"/>
      <c r="AU343" s="74" t="n"/>
      <c r="AV343" s="74" t="n"/>
      <c r="AW343" s="75" t="n">
        <v>5</v>
      </c>
      <c r="AX343" s="74" t="n"/>
      <c r="AY343" s="74" t="n"/>
      <c r="AZ343" s="74" t="n"/>
      <c r="BA343" s="74" t="n"/>
      <c r="BB343" s="74" t="n"/>
      <c r="BC343" s="74" t="n"/>
      <c r="BD343" s="74" t="n"/>
      <c r="BE343" s="74" t="n"/>
      <c r="BF343" s="74" t="n"/>
      <c r="BG343" s="74" t="n"/>
      <c r="BH343" s="75" t="n">
        <v>4</v>
      </c>
      <c r="BI343" s="75" t="n">
        <v>1</v>
      </c>
      <c r="BJ343" s="75" t="n">
        <v>4</v>
      </c>
      <c r="BK343" s="75" t="n">
        <v>0</v>
      </c>
      <c r="BL343" s="74" t="n"/>
      <c r="BM343" s="74" t="n"/>
      <c r="BN343" s="74" t="n"/>
      <c r="BO343" s="74" t="n"/>
      <c r="BP343" s="74" t="n"/>
      <c r="BQ343" s="74" t="n"/>
      <c r="BR343" s="74" t="n"/>
      <c r="BS343" s="74" t="n"/>
      <c r="BT343" s="74" t="n"/>
      <c r="BU343" s="74" t="n"/>
      <c r="BV343" s="74" t="n"/>
      <c r="BW343" s="74" t="n"/>
      <c r="BX343" s="74" t="n"/>
      <c r="BY343" s="74" t="n"/>
      <c r="BZ343" s="74" t="n"/>
      <c r="CA343" s="74" t="n"/>
      <c r="CB343" s="74" t="n"/>
      <c r="CC343" s="74" t="n"/>
      <c r="CD343" s="74" t="n"/>
      <c r="CE343" s="74" t="n"/>
      <c r="CF343" s="74" t="n"/>
      <c r="CG343" s="74" t="n"/>
      <c r="CH343" s="74" t="n"/>
      <c r="CI343" s="74" t="n"/>
      <c r="CJ343" s="74" t="n"/>
      <c r="CK343" s="75" t="n">
        <v>709210141</v>
      </c>
      <c r="CL343" s="74" t="inlineStr">
        <is>
          <t>59de4b0b-22a5-428f-9d9d-e095db4eabc8</t>
        </is>
      </c>
      <c r="CM343" s="72" t="n">
        <v>46109.06611111111</v>
      </c>
      <c r="CN343" s="74" t="n"/>
      <c r="CO343" s="74" t="n"/>
      <c r="CP343" s="74" t="inlineStr">
        <is>
          <t>submitted_via_web</t>
        </is>
      </c>
      <c r="CQ343" s="74" t="n"/>
      <c r="CR343" s="74" t="inlineStr">
        <is>
          <t>voP5hd3TJJNzzneN7cP2D6</t>
        </is>
      </c>
      <c r="CS343" s="74" t="n"/>
      <c r="CT343" s="74" t="inlineStr">
        <is>
          <t>uuid:59de4b0b-22a5-428f-9d9d-e095db4eabc8</t>
        </is>
      </c>
      <c r="CU343" s="75" t="n">
        <v>342</v>
      </c>
    </row>
    <row r="344">
      <c r="A344" s="72" t="n">
        <v>46109.35759253472</v>
      </c>
      <c r="B344" s="72" t="n">
        <v>46109.35826814815</v>
      </c>
      <c r="C344" s="74" t="inlineStr">
        <is>
          <t>Murniati</t>
        </is>
      </c>
      <c r="D344" s="74" t="inlineStr">
        <is>
          <t>Jawa Timur</t>
        </is>
      </c>
      <c r="E344" s="74" t="inlineStr">
        <is>
          <t>Malang</t>
        </is>
      </c>
      <c r="F344" s="74" t="inlineStr">
        <is>
          <t>Jabung</t>
        </is>
      </c>
      <c r="G344" s="74" t="inlineStr">
        <is>
          <t>KJP0787</t>
        </is>
      </c>
      <c r="H344" s="74" t="inlineStr">
        <is>
          <t>Sapi perah</t>
        </is>
      </c>
      <c r="I344" s="75" t="n">
        <v>0</v>
      </c>
      <c r="J344" s="75" t="n">
        <v>1</v>
      </c>
      <c r="K344" s="75" t="n">
        <v>0</v>
      </c>
      <c r="L344" s="75" t="n">
        <v>0</v>
      </c>
      <c r="M344" s="75" t="n">
        <v>0</v>
      </c>
      <c r="N344" s="75" t="n">
        <v>0</v>
      </c>
      <c r="O344" s="75" t="n">
        <v>0</v>
      </c>
      <c r="P344" s="75" t="n">
        <v>0</v>
      </c>
      <c r="Q344" s="75" t="n">
        <v>0</v>
      </c>
      <c r="R344" s="74" t="inlineStr">
        <is>
          <t>Sapi perah</t>
        </is>
      </c>
      <c r="S344" s="75" t="n">
        <v>0</v>
      </c>
      <c r="T344" s="75" t="n">
        <v>1</v>
      </c>
      <c r="U344" s="75" t="n">
        <v>0</v>
      </c>
      <c r="V344" s="75" t="n">
        <v>0</v>
      </c>
      <c r="W344" s="75" t="n">
        <v>0</v>
      </c>
      <c r="X344" s="75" t="n">
        <v>0</v>
      </c>
      <c r="Y344" s="75" t="n">
        <v>0</v>
      </c>
      <c r="Z344" s="75" t="n">
        <v>0</v>
      </c>
      <c r="AA344" s="75" t="n">
        <v>0</v>
      </c>
      <c r="AB344" s="74" t="inlineStr">
        <is>
          <t>Sapi perah</t>
        </is>
      </c>
      <c r="AC344" s="75" t="n">
        <v>0</v>
      </c>
      <c r="AD344" s="75" t="n">
        <v>1</v>
      </c>
      <c r="AE344" s="75" t="n">
        <v>0</v>
      </c>
      <c r="AF344" s="75" t="n">
        <v>0</v>
      </c>
      <c r="AG344" s="75" t="n">
        <v>0</v>
      </c>
      <c r="AH344" s="75" t="n">
        <v>0</v>
      </c>
      <c r="AI344" s="75" t="n">
        <v>0</v>
      </c>
      <c r="AJ344" s="75" t="n">
        <v>0</v>
      </c>
      <c r="AK344" s="75" t="n">
        <v>0</v>
      </c>
      <c r="AL344" s="74" t="n"/>
      <c r="AM344" s="74" t="n"/>
      <c r="AN344" s="75" t="n">
        <v>7</v>
      </c>
      <c r="AO344" s="74" t="n"/>
      <c r="AP344" s="74" t="n"/>
      <c r="AQ344" s="74" t="n"/>
      <c r="AR344" s="74" t="n"/>
      <c r="AS344" s="74" t="n"/>
      <c r="AT344" s="74" t="n"/>
      <c r="AU344" s="74" t="n"/>
      <c r="AV344" s="74" t="n"/>
      <c r="AW344" s="75" t="n">
        <v>6</v>
      </c>
      <c r="AX344" s="74" t="n"/>
      <c r="AY344" s="74" t="n"/>
      <c r="AZ344" s="74" t="n"/>
      <c r="BA344" s="74" t="n"/>
      <c r="BB344" s="74" t="n"/>
      <c r="BC344" s="74" t="n"/>
      <c r="BD344" s="74" t="n"/>
      <c r="BE344" s="74" t="n"/>
      <c r="BF344" s="74" t="n"/>
      <c r="BG344" s="74" t="n"/>
      <c r="BH344" s="75" t="n">
        <v>2</v>
      </c>
      <c r="BI344" s="75" t="n">
        <v>4</v>
      </c>
      <c r="BJ344" s="75" t="n">
        <v>3</v>
      </c>
      <c r="BK344" s="75" t="n">
        <v>0</v>
      </c>
      <c r="BL344" s="74" t="n"/>
      <c r="BM344" s="74" t="n"/>
      <c r="BN344" s="74" t="n"/>
      <c r="BO344" s="74" t="n"/>
      <c r="BP344" s="74" t="n"/>
      <c r="BQ344" s="74" t="n"/>
      <c r="BR344" s="74" t="n"/>
      <c r="BS344" s="74" t="n"/>
      <c r="BT344" s="74" t="n"/>
      <c r="BU344" s="74" t="n"/>
      <c r="BV344" s="74" t="n"/>
      <c r="BW344" s="74" t="n"/>
      <c r="BX344" s="74" t="n"/>
      <c r="BY344" s="74" t="n"/>
      <c r="BZ344" s="74" t="n"/>
      <c r="CA344" s="74" t="n"/>
      <c r="CB344" s="74" t="n"/>
      <c r="CC344" s="74" t="n"/>
      <c r="CD344" s="74" t="n"/>
      <c r="CE344" s="74" t="n"/>
      <c r="CF344" s="74" t="n"/>
      <c r="CG344" s="74" t="n"/>
      <c r="CH344" s="74" t="n"/>
      <c r="CI344" s="74" t="n"/>
      <c r="CJ344" s="74" t="n"/>
      <c r="CK344" s="75" t="n">
        <v>709210272</v>
      </c>
      <c r="CL344" s="74" t="inlineStr">
        <is>
          <t>88126479-8bf8-4b3b-af97-0ba6ab937d7f</t>
        </is>
      </c>
      <c r="CM344" s="72" t="n">
        <v>46109.06662037037</v>
      </c>
      <c r="CN344" s="74" t="n"/>
      <c r="CO344" s="74" t="n"/>
      <c r="CP344" s="74" t="inlineStr">
        <is>
          <t>submitted_via_web</t>
        </is>
      </c>
      <c r="CQ344" s="74" t="n"/>
      <c r="CR344" s="74" t="inlineStr">
        <is>
          <t>voP5hd3TJJNzzneN7cP2D6</t>
        </is>
      </c>
      <c r="CS344" s="74" t="n"/>
      <c r="CT344" s="74" t="inlineStr">
        <is>
          <t>uuid:88126479-8bf8-4b3b-af97-0ba6ab937d7f</t>
        </is>
      </c>
      <c r="CU344" s="75" t="n">
        <v>343</v>
      </c>
    </row>
    <row r="345">
      <c r="A345" s="72" t="n">
        <v>46109.35776680556</v>
      </c>
      <c r="B345" s="72" t="n">
        <v>46109.35839738426</v>
      </c>
      <c r="C345" s="74" t="inlineStr">
        <is>
          <t>Yahya</t>
        </is>
      </c>
      <c r="D345" s="74" t="inlineStr">
        <is>
          <t>Jawa Timur</t>
        </is>
      </c>
      <c r="E345" s="74" t="inlineStr">
        <is>
          <t>Malang</t>
        </is>
      </c>
      <c r="F345" s="74" t="inlineStr">
        <is>
          <t>Jabung</t>
        </is>
      </c>
      <c r="G345" s="74" t="inlineStr">
        <is>
          <t>KJP0134</t>
        </is>
      </c>
      <c r="H345" s="74" t="inlineStr">
        <is>
          <t>Sapi perah</t>
        </is>
      </c>
      <c r="I345" s="75" t="n">
        <v>0</v>
      </c>
      <c r="J345" s="75" t="n">
        <v>1</v>
      </c>
      <c r="K345" s="75" t="n">
        <v>0</v>
      </c>
      <c r="L345" s="75" t="n">
        <v>0</v>
      </c>
      <c r="M345" s="75" t="n">
        <v>0</v>
      </c>
      <c r="N345" s="75" t="n">
        <v>0</v>
      </c>
      <c r="O345" s="75" t="n">
        <v>0</v>
      </c>
      <c r="P345" s="75" t="n">
        <v>0</v>
      </c>
      <c r="Q345" s="75" t="n">
        <v>0</v>
      </c>
      <c r="R345" s="74" t="inlineStr">
        <is>
          <t>Sapi perah</t>
        </is>
      </c>
      <c r="S345" s="75" t="n">
        <v>0</v>
      </c>
      <c r="T345" s="75" t="n">
        <v>1</v>
      </c>
      <c r="U345" s="75" t="n">
        <v>0</v>
      </c>
      <c r="V345" s="75" t="n">
        <v>0</v>
      </c>
      <c r="W345" s="75" t="n">
        <v>0</v>
      </c>
      <c r="X345" s="75" t="n">
        <v>0</v>
      </c>
      <c r="Y345" s="75" t="n">
        <v>0</v>
      </c>
      <c r="Z345" s="75" t="n">
        <v>0</v>
      </c>
      <c r="AA345" s="75" t="n">
        <v>0</v>
      </c>
      <c r="AB345" s="74" t="inlineStr">
        <is>
          <t>Sapi perah</t>
        </is>
      </c>
      <c r="AC345" s="75" t="n">
        <v>0</v>
      </c>
      <c r="AD345" s="75" t="n">
        <v>1</v>
      </c>
      <c r="AE345" s="75" t="n">
        <v>0</v>
      </c>
      <c r="AF345" s="75" t="n">
        <v>0</v>
      </c>
      <c r="AG345" s="75" t="n">
        <v>0</v>
      </c>
      <c r="AH345" s="75" t="n">
        <v>0</v>
      </c>
      <c r="AI345" s="75" t="n">
        <v>0</v>
      </c>
      <c r="AJ345" s="75" t="n">
        <v>0</v>
      </c>
      <c r="AK345" s="75" t="n">
        <v>0</v>
      </c>
      <c r="AL345" s="74" t="n"/>
      <c r="AM345" s="74" t="n"/>
      <c r="AN345" s="75" t="n">
        <v>6</v>
      </c>
      <c r="AO345" s="74" t="n"/>
      <c r="AP345" s="74" t="n"/>
      <c r="AQ345" s="74" t="n"/>
      <c r="AR345" s="74" t="n"/>
      <c r="AS345" s="74" t="n"/>
      <c r="AT345" s="74" t="n"/>
      <c r="AU345" s="74" t="n"/>
      <c r="AV345" s="74" t="n"/>
      <c r="AW345" s="75" t="n">
        <v>5</v>
      </c>
      <c r="AX345" s="74" t="n"/>
      <c r="AY345" s="74" t="n"/>
      <c r="AZ345" s="74" t="n"/>
      <c r="BA345" s="74" t="n"/>
      <c r="BB345" s="74" t="n"/>
      <c r="BC345" s="74" t="n"/>
      <c r="BD345" s="74" t="n"/>
      <c r="BE345" s="74" t="n"/>
      <c r="BF345" s="74" t="n"/>
      <c r="BG345" s="74" t="n"/>
      <c r="BH345" s="75" t="n">
        <v>3</v>
      </c>
      <c r="BI345" s="75" t="n">
        <v>0</v>
      </c>
      <c r="BJ345" s="75" t="n">
        <v>4</v>
      </c>
      <c r="BK345" s="75" t="n">
        <v>0</v>
      </c>
      <c r="BL345" s="74" t="n"/>
      <c r="BM345" s="74" t="n"/>
      <c r="BN345" s="74" t="n"/>
      <c r="BO345" s="74" t="n"/>
      <c r="BP345" s="74" t="n"/>
      <c r="BQ345" s="74" t="n"/>
      <c r="BR345" s="74" t="n"/>
      <c r="BS345" s="74" t="n"/>
      <c r="BT345" s="74" t="n"/>
      <c r="BU345" s="74" t="n"/>
      <c r="BV345" s="74" t="n"/>
      <c r="BW345" s="74" t="n"/>
      <c r="BX345" s="74" t="n"/>
      <c r="BY345" s="74" t="n"/>
      <c r="BZ345" s="74" t="n"/>
      <c r="CA345" s="74" t="n"/>
      <c r="CB345" s="74" t="n"/>
      <c r="CC345" s="74" t="n"/>
      <c r="CD345" s="74" t="n"/>
      <c r="CE345" s="74" t="n"/>
      <c r="CF345" s="74" t="n"/>
      <c r="CG345" s="74" t="n"/>
      <c r="CH345" s="74" t="n"/>
      <c r="CI345" s="74" t="n"/>
      <c r="CJ345" s="74" t="n"/>
      <c r="CK345" s="75" t="n">
        <v>709210292</v>
      </c>
      <c r="CL345" s="74" t="inlineStr">
        <is>
          <t>4abc3af1-886d-41a0-8c58-c9514938e5b0</t>
        </is>
      </c>
      <c r="CM345" s="72" t="n">
        <v>46109.06674768519</v>
      </c>
      <c r="CN345" s="74" t="n"/>
      <c r="CO345" s="74" t="n"/>
      <c r="CP345" s="74" t="inlineStr">
        <is>
          <t>submitted_via_web</t>
        </is>
      </c>
      <c r="CQ345" s="74" t="n"/>
      <c r="CR345" s="74" t="inlineStr">
        <is>
          <t>voP5hd3TJJNzzneN7cP2D6</t>
        </is>
      </c>
      <c r="CS345" s="74" t="n"/>
      <c r="CT345" s="74" t="inlineStr">
        <is>
          <t>uuid:4abc3af1-886d-41a0-8c58-c9514938e5b0</t>
        </is>
      </c>
      <c r="CU345" s="75" t="n">
        <v>344</v>
      </c>
    </row>
    <row r="346">
      <c r="A346" s="72" t="n">
        <v>46109.35826873843</v>
      </c>
      <c r="B346" s="72" t="n">
        <v>46109.3591906713</v>
      </c>
      <c r="C346" s="74" t="inlineStr">
        <is>
          <t>Agus Supriono</t>
        </is>
      </c>
      <c r="D346" s="74" t="inlineStr">
        <is>
          <t>Jawa Timur</t>
        </is>
      </c>
      <c r="E346" s="74" t="inlineStr">
        <is>
          <t>Malang</t>
        </is>
      </c>
      <c r="F346" s="74" t="inlineStr">
        <is>
          <t>Jabung</t>
        </is>
      </c>
      <c r="G346" s="74" t="inlineStr">
        <is>
          <t>KJP0832</t>
        </is>
      </c>
      <c r="H346" s="74" t="inlineStr">
        <is>
          <t>Sapi perah</t>
        </is>
      </c>
      <c r="I346" s="75" t="n">
        <v>0</v>
      </c>
      <c r="J346" s="75" t="n">
        <v>1</v>
      </c>
      <c r="K346" s="75" t="n">
        <v>0</v>
      </c>
      <c r="L346" s="75" t="n">
        <v>0</v>
      </c>
      <c r="M346" s="75" t="n">
        <v>0</v>
      </c>
      <c r="N346" s="75" t="n">
        <v>0</v>
      </c>
      <c r="O346" s="75" t="n">
        <v>0</v>
      </c>
      <c r="P346" s="75" t="n">
        <v>0</v>
      </c>
      <c r="Q346" s="75" t="n">
        <v>0</v>
      </c>
      <c r="R346" s="74" t="inlineStr">
        <is>
          <t>Sapi perah</t>
        </is>
      </c>
      <c r="S346" s="75" t="n">
        <v>0</v>
      </c>
      <c r="T346" s="75" t="n">
        <v>1</v>
      </c>
      <c r="U346" s="75" t="n">
        <v>0</v>
      </c>
      <c r="V346" s="75" t="n">
        <v>0</v>
      </c>
      <c r="W346" s="75" t="n">
        <v>0</v>
      </c>
      <c r="X346" s="75" t="n">
        <v>0</v>
      </c>
      <c r="Y346" s="75" t="n">
        <v>0</v>
      </c>
      <c r="Z346" s="75" t="n">
        <v>0</v>
      </c>
      <c r="AA346" s="75" t="n">
        <v>0</v>
      </c>
      <c r="AB346" s="74" t="inlineStr">
        <is>
          <t>Sapi perah</t>
        </is>
      </c>
      <c r="AC346" s="75" t="n">
        <v>0</v>
      </c>
      <c r="AD346" s="75" t="n">
        <v>1</v>
      </c>
      <c r="AE346" s="75" t="n">
        <v>0</v>
      </c>
      <c r="AF346" s="75" t="n">
        <v>0</v>
      </c>
      <c r="AG346" s="75" t="n">
        <v>0</v>
      </c>
      <c r="AH346" s="75" t="n">
        <v>0</v>
      </c>
      <c r="AI346" s="75" t="n">
        <v>0</v>
      </c>
      <c r="AJ346" s="75" t="n">
        <v>0</v>
      </c>
      <c r="AK346" s="75" t="n">
        <v>0</v>
      </c>
      <c r="AL346" s="74" t="n"/>
      <c r="AM346" s="74" t="n"/>
      <c r="AN346" s="75" t="n">
        <v>10</v>
      </c>
      <c r="AO346" s="74" t="n"/>
      <c r="AP346" s="74" t="n"/>
      <c r="AQ346" s="74" t="n"/>
      <c r="AR346" s="74" t="n"/>
      <c r="AS346" s="74" t="n"/>
      <c r="AT346" s="74" t="n"/>
      <c r="AU346" s="74" t="n"/>
      <c r="AV346" s="74" t="n"/>
      <c r="AW346" s="75" t="n">
        <v>6</v>
      </c>
      <c r="AX346" s="74" t="n"/>
      <c r="AY346" s="74" t="n"/>
      <c r="AZ346" s="74" t="n"/>
      <c r="BA346" s="74" t="n"/>
      <c r="BB346" s="74" t="n"/>
      <c r="BC346" s="74" t="n"/>
      <c r="BD346" s="74" t="n"/>
      <c r="BE346" s="74" t="n"/>
      <c r="BF346" s="74" t="n"/>
      <c r="BG346" s="74" t="n"/>
      <c r="BH346" s="75" t="n">
        <v>0</v>
      </c>
      <c r="BI346" s="75" t="n">
        <v>2</v>
      </c>
      <c r="BJ346" s="75" t="n">
        <v>4</v>
      </c>
      <c r="BK346" s="75" t="n">
        <v>0</v>
      </c>
      <c r="BL346" s="74" t="n"/>
      <c r="BM346" s="74" t="n"/>
      <c r="BN346" s="74" t="n"/>
      <c r="BO346" s="74" t="n"/>
      <c r="BP346" s="74" t="n"/>
      <c r="BQ346" s="74" t="n"/>
      <c r="BR346" s="74" t="n"/>
      <c r="BS346" s="74" t="n"/>
      <c r="BT346" s="74" t="n"/>
      <c r="BU346" s="74" t="n"/>
      <c r="BV346" s="74" t="n"/>
      <c r="BW346" s="74" t="n"/>
      <c r="BX346" s="74" t="n"/>
      <c r="BY346" s="74" t="n"/>
      <c r="BZ346" s="74" t="n"/>
      <c r="CA346" s="74" t="n"/>
      <c r="CB346" s="74" t="n"/>
      <c r="CC346" s="74" t="n"/>
      <c r="CD346" s="74" t="n"/>
      <c r="CE346" s="74" t="n"/>
      <c r="CF346" s="74" t="n"/>
      <c r="CG346" s="74" t="n"/>
      <c r="CH346" s="74" t="n"/>
      <c r="CI346" s="74" t="n"/>
      <c r="CJ346" s="74" t="n"/>
      <c r="CK346" s="75" t="n">
        <v>709210420</v>
      </c>
      <c r="CL346" s="74" t="inlineStr">
        <is>
          <t>6013684d-d950-47d1-9cc1-c7be902071f5</t>
        </is>
      </c>
      <c r="CM346" s="72" t="n">
        <v>46109.06753472222</v>
      </c>
      <c r="CN346" s="74" t="n"/>
      <c r="CO346" s="74" t="n"/>
      <c r="CP346" s="74" t="inlineStr">
        <is>
          <t>submitted_via_web</t>
        </is>
      </c>
      <c r="CQ346" s="74" t="n"/>
      <c r="CR346" s="74" t="inlineStr">
        <is>
          <t>voP5hd3TJJNzzneN7cP2D6</t>
        </is>
      </c>
      <c r="CS346" s="74" t="n"/>
      <c r="CT346" s="74" t="inlineStr">
        <is>
          <t>uuid:6013684d-d950-47d1-9cc1-c7be902071f5</t>
        </is>
      </c>
      <c r="CU346" s="75" t="n">
        <v>345</v>
      </c>
    </row>
    <row r="347">
      <c r="A347" s="72" t="n">
        <v>46109.3583980787</v>
      </c>
      <c r="B347" s="72" t="n">
        <v>46109.35948612269</v>
      </c>
      <c r="C347" s="74" t="inlineStr">
        <is>
          <t>Sunari</t>
        </is>
      </c>
      <c r="D347" s="74" t="inlineStr">
        <is>
          <t>Jawa Timur</t>
        </is>
      </c>
      <c r="E347" s="74" t="inlineStr">
        <is>
          <t>Malang</t>
        </is>
      </c>
      <c r="F347" s="74" t="inlineStr">
        <is>
          <t>Jabung</t>
        </is>
      </c>
      <c r="G347" s="74" t="inlineStr">
        <is>
          <t>KJP0070</t>
        </is>
      </c>
      <c r="H347" s="74" t="inlineStr">
        <is>
          <t>Sapi perah</t>
        </is>
      </c>
      <c r="I347" s="75" t="n">
        <v>0</v>
      </c>
      <c r="J347" s="75" t="n">
        <v>1</v>
      </c>
      <c r="K347" s="75" t="n">
        <v>0</v>
      </c>
      <c r="L347" s="75" t="n">
        <v>0</v>
      </c>
      <c r="M347" s="75" t="n">
        <v>0</v>
      </c>
      <c r="N347" s="75" t="n">
        <v>0</v>
      </c>
      <c r="O347" s="75" t="n">
        <v>0</v>
      </c>
      <c r="P347" s="75" t="n">
        <v>0</v>
      </c>
      <c r="Q347" s="75" t="n">
        <v>0</v>
      </c>
      <c r="R347" s="74" t="inlineStr">
        <is>
          <t>Sapi perah</t>
        </is>
      </c>
      <c r="S347" s="75" t="n">
        <v>0</v>
      </c>
      <c r="T347" s="75" t="n">
        <v>1</v>
      </c>
      <c r="U347" s="75" t="n">
        <v>0</v>
      </c>
      <c r="V347" s="75" t="n">
        <v>0</v>
      </c>
      <c r="W347" s="75" t="n">
        <v>0</v>
      </c>
      <c r="X347" s="75" t="n">
        <v>0</v>
      </c>
      <c r="Y347" s="75" t="n">
        <v>0</v>
      </c>
      <c r="Z347" s="75" t="n">
        <v>0</v>
      </c>
      <c r="AA347" s="75" t="n">
        <v>0</v>
      </c>
      <c r="AB347" s="74" t="inlineStr">
        <is>
          <t>Sapi perah</t>
        </is>
      </c>
      <c r="AC347" s="75" t="n">
        <v>0</v>
      </c>
      <c r="AD347" s="75" t="n">
        <v>1</v>
      </c>
      <c r="AE347" s="75" t="n">
        <v>0</v>
      </c>
      <c r="AF347" s="75" t="n">
        <v>0</v>
      </c>
      <c r="AG347" s="75" t="n">
        <v>0</v>
      </c>
      <c r="AH347" s="75" t="n">
        <v>0</v>
      </c>
      <c r="AI347" s="75" t="n">
        <v>0</v>
      </c>
      <c r="AJ347" s="75" t="n">
        <v>0</v>
      </c>
      <c r="AK347" s="75" t="n">
        <v>0</v>
      </c>
      <c r="AL347" s="74" t="n"/>
      <c r="AM347" s="74" t="n"/>
      <c r="AN347" s="75" t="n">
        <v>10</v>
      </c>
      <c r="AO347" s="74" t="n"/>
      <c r="AP347" s="74" t="n"/>
      <c r="AQ347" s="74" t="n"/>
      <c r="AR347" s="74" t="n"/>
      <c r="AS347" s="74" t="n"/>
      <c r="AT347" s="74" t="n"/>
      <c r="AU347" s="74" t="n"/>
      <c r="AV347" s="74" t="n"/>
      <c r="AW347" s="75" t="n">
        <v>12</v>
      </c>
      <c r="AX347" s="74" t="n"/>
      <c r="AY347" s="74" t="n"/>
      <c r="AZ347" s="74" t="n"/>
      <c r="BA347" s="74" t="n"/>
      <c r="BB347" s="74" t="n"/>
      <c r="BC347" s="74" t="n"/>
      <c r="BD347" s="74" t="n"/>
      <c r="BE347" s="74" t="n"/>
      <c r="BF347" s="74" t="n"/>
      <c r="BG347" s="74" t="n"/>
      <c r="BH347" s="75" t="n">
        <v>8</v>
      </c>
      <c r="BI347" s="75" t="n">
        <v>2</v>
      </c>
      <c r="BJ347" s="75" t="n">
        <v>5</v>
      </c>
      <c r="BK347" s="75" t="n">
        <v>0</v>
      </c>
      <c r="BL347" s="74" t="n"/>
      <c r="BM347" s="74" t="n"/>
      <c r="BN347" s="74" t="n"/>
      <c r="BO347" s="74" t="n"/>
      <c r="BP347" s="74" t="n"/>
      <c r="BQ347" s="74" t="n"/>
      <c r="BR347" s="74" t="n"/>
      <c r="BS347" s="74" t="n"/>
      <c r="BT347" s="74" t="n"/>
      <c r="BU347" s="74" t="n"/>
      <c r="BV347" s="74" t="n"/>
      <c r="BW347" s="74" t="n"/>
      <c r="BX347" s="74" t="n"/>
      <c r="BY347" s="74" t="n"/>
      <c r="BZ347" s="74" t="n"/>
      <c r="CA347" s="74" t="n"/>
      <c r="CB347" s="74" t="n"/>
      <c r="CC347" s="74" t="n"/>
      <c r="CD347" s="74" t="n"/>
      <c r="CE347" s="74" t="n"/>
      <c r="CF347" s="74" t="n"/>
      <c r="CG347" s="74" t="n"/>
      <c r="CH347" s="74" t="n"/>
      <c r="CI347" s="74" t="n"/>
      <c r="CJ347" s="74" t="n"/>
      <c r="CK347" s="75" t="n">
        <v>709210472</v>
      </c>
      <c r="CL347" s="74" t="inlineStr">
        <is>
          <t>19325227-99bc-4768-b7f4-d1bfa351a998</t>
        </is>
      </c>
      <c r="CM347" s="72" t="n">
        <v>46109.06784722222</v>
      </c>
      <c r="CN347" s="74" t="n"/>
      <c r="CO347" s="74" t="n"/>
      <c r="CP347" s="74" t="inlineStr">
        <is>
          <t>submitted_via_web</t>
        </is>
      </c>
      <c r="CQ347" s="74" t="n"/>
      <c r="CR347" s="74" t="inlineStr">
        <is>
          <t>voP5hd3TJJNzzneN7cP2D6</t>
        </is>
      </c>
      <c r="CS347" s="74" t="n"/>
      <c r="CT347" s="74" t="inlineStr">
        <is>
          <t>uuid:19325227-99bc-4768-b7f4-d1bfa351a998</t>
        </is>
      </c>
      <c r="CU347" s="75" t="n">
        <v>346</v>
      </c>
    </row>
    <row r="348">
      <c r="A348" s="72" t="n">
        <v>46109.35919133102</v>
      </c>
      <c r="B348" s="72" t="n">
        <v>46109.35993896991</v>
      </c>
      <c r="C348" s="74" t="inlineStr">
        <is>
          <t>Supardi</t>
        </is>
      </c>
      <c r="D348" s="74" t="inlineStr">
        <is>
          <t>Jawa Timur</t>
        </is>
      </c>
      <c r="E348" s="74" t="inlineStr">
        <is>
          <t>Malang</t>
        </is>
      </c>
      <c r="F348" s="74" t="inlineStr">
        <is>
          <t>Jabung</t>
        </is>
      </c>
      <c r="G348" s="74" t="inlineStr">
        <is>
          <t>KJP0236</t>
        </is>
      </c>
      <c r="H348" s="74" t="inlineStr">
        <is>
          <t>Sapi perah</t>
        </is>
      </c>
      <c r="I348" s="75" t="n">
        <v>0</v>
      </c>
      <c r="J348" s="75" t="n">
        <v>1</v>
      </c>
      <c r="K348" s="75" t="n">
        <v>0</v>
      </c>
      <c r="L348" s="75" t="n">
        <v>0</v>
      </c>
      <c r="M348" s="75" t="n">
        <v>0</v>
      </c>
      <c r="N348" s="75" t="n">
        <v>0</v>
      </c>
      <c r="O348" s="75" t="n">
        <v>0</v>
      </c>
      <c r="P348" s="75" t="n">
        <v>0</v>
      </c>
      <c r="Q348" s="75" t="n">
        <v>0</v>
      </c>
      <c r="R348" s="74" t="inlineStr">
        <is>
          <t>Sapi perah</t>
        </is>
      </c>
      <c r="S348" s="75" t="n">
        <v>0</v>
      </c>
      <c r="T348" s="75" t="n">
        <v>1</v>
      </c>
      <c r="U348" s="75" t="n">
        <v>0</v>
      </c>
      <c r="V348" s="75" t="n">
        <v>0</v>
      </c>
      <c r="W348" s="75" t="n">
        <v>0</v>
      </c>
      <c r="X348" s="75" t="n">
        <v>0</v>
      </c>
      <c r="Y348" s="75" t="n">
        <v>0</v>
      </c>
      <c r="Z348" s="75" t="n">
        <v>0</v>
      </c>
      <c r="AA348" s="75" t="n">
        <v>0</v>
      </c>
      <c r="AB348" s="74" t="inlineStr">
        <is>
          <t>Sapi perah</t>
        </is>
      </c>
      <c r="AC348" s="75" t="n">
        <v>0</v>
      </c>
      <c r="AD348" s="75" t="n">
        <v>1</v>
      </c>
      <c r="AE348" s="75" t="n">
        <v>0</v>
      </c>
      <c r="AF348" s="75" t="n">
        <v>0</v>
      </c>
      <c r="AG348" s="75" t="n">
        <v>0</v>
      </c>
      <c r="AH348" s="75" t="n">
        <v>0</v>
      </c>
      <c r="AI348" s="75" t="n">
        <v>0</v>
      </c>
      <c r="AJ348" s="75" t="n">
        <v>0</v>
      </c>
      <c r="AK348" s="75" t="n">
        <v>0</v>
      </c>
      <c r="AL348" s="74" t="n"/>
      <c r="AM348" s="74" t="n"/>
      <c r="AN348" s="75" t="n">
        <v>5</v>
      </c>
      <c r="AO348" s="74" t="n"/>
      <c r="AP348" s="74" t="n"/>
      <c r="AQ348" s="74" t="n"/>
      <c r="AR348" s="74" t="n"/>
      <c r="AS348" s="74" t="n"/>
      <c r="AT348" s="74" t="n"/>
      <c r="AU348" s="74" t="n"/>
      <c r="AV348" s="74" t="n"/>
      <c r="AW348" s="75" t="n">
        <v>43</v>
      </c>
      <c r="AX348" s="74" t="n"/>
      <c r="AY348" s="74" t="n"/>
      <c r="AZ348" s="74" t="n"/>
      <c r="BA348" s="74" t="n"/>
      <c r="BB348" s="74" t="n"/>
      <c r="BC348" s="74" t="n"/>
      <c r="BD348" s="74" t="n"/>
      <c r="BE348" s="74" t="n"/>
      <c r="BF348" s="74" t="n"/>
      <c r="BG348" s="74" t="n"/>
      <c r="BH348" s="75" t="n">
        <v>3</v>
      </c>
      <c r="BI348" s="75" t="n">
        <v>0</v>
      </c>
      <c r="BJ348" s="75" t="n">
        <v>2</v>
      </c>
      <c r="BK348" s="75" t="n">
        <v>0</v>
      </c>
      <c r="BL348" s="74" t="n"/>
      <c r="BM348" s="74" t="n"/>
      <c r="BN348" s="74" t="n"/>
      <c r="BO348" s="74" t="n"/>
      <c r="BP348" s="74" t="n"/>
      <c r="BQ348" s="74" t="n"/>
      <c r="BR348" s="74" t="n"/>
      <c r="BS348" s="74" t="n"/>
      <c r="BT348" s="74" t="n"/>
      <c r="BU348" s="74" t="n"/>
      <c r="BV348" s="74" t="n"/>
      <c r="BW348" s="74" t="n"/>
      <c r="BX348" s="74" t="n"/>
      <c r="BY348" s="74" t="n"/>
      <c r="BZ348" s="74" t="n"/>
      <c r="CA348" s="74" t="n"/>
      <c r="CB348" s="74" t="n"/>
      <c r="CC348" s="74" t="n"/>
      <c r="CD348" s="74" t="n"/>
      <c r="CE348" s="74" t="n"/>
      <c r="CF348" s="74" t="n"/>
      <c r="CG348" s="74" t="n"/>
      <c r="CH348" s="74" t="n"/>
      <c r="CI348" s="74" t="n"/>
      <c r="CJ348" s="74" t="n"/>
      <c r="CK348" s="75" t="n">
        <v>709210522</v>
      </c>
      <c r="CL348" s="74" t="inlineStr">
        <is>
          <t>30ee9629-e9b6-4457-b0ab-c88cd114d4a5</t>
        </is>
      </c>
      <c r="CM348" s="72" t="n">
        <v>46109.06828703704</v>
      </c>
      <c r="CN348" s="74" t="n"/>
      <c r="CO348" s="74" t="n"/>
      <c r="CP348" s="74" t="inlineStr">
        <is>
          <t>submitted_via_web</t>
        </is>
      </c>
      <c r="CQ348" s="74" t="n"/>
      <c r="CR348" s="74" t="inlineStr">
        <is>
          <t>voP5hd3TJJNzzneN7cP2D6</t>
        </is>
      </c>
      <c r="CS348" s="74" t="n"/>
      <c r="CT348" s="74" t="inlineStr">
        <is>
          <t>uuid:30ee9629-e9b6-4457-b0ab-c88cd114d4a5</t>
        </is>
      </c>
      <c r="CU348" s="75" t="n">
        <v>347</v>
      </c>
    </row>
    <row r="349">
      <c r="A349" s="72" t="n">
        <v>46109.3594868287</v>
      </c>
      <c r="B349" s="72" t="n">
        <v>46109.35996659722</v>
      </c>
      <c r="C349" s="74" t="inlineStr">
        <is>
          <t>Kastari</t>
        </is>
      </c>
      <c r="D349" s="74" t="inlineStr">
        <is>
          <t>Jawa Timur</t>
        </is>
      </c>
      <c r="E349" s="74" t="inlineStr">
        <is>
          <t>Malang</t>
        </is>
      </c>
      <c r="F349" s="74" t="inlineStr">
        <is>
          <t>Jabung</t>
        </is>
      </c>
      <c r="G349" s="74" t="inlineStr">
        <is>
          <t>KJP0762</t>
        </is>
      </c>
      <c r="H349" s="74" t="inlineStr">
        <is>
          <t>Sapi perah</t>
        </is>
      </c>
      <c r="I349" s="75" t="n">
        <v>0</v>
      </c>
      <c r="J349" s="75" t="n">
        <v>1</v>
      </c>
      <c r="K349" s="75" t="n">
        <v>0</v>
      </c>
      <c r="L349" s="75" t="n">
        <v>0</v>
      </c>
      <c r="M349" s="75" t="n">
        <v>0</v>
      </c>
      <c r="N349" s="75" t="n">
        <v>0</v>
      </c>
      <c r="O349" s="75" t="n">
        <v>0</v>
      </c>
      <c r="P349" s="75" t="n">
        <v>0</v>
      </c>
      <c r="Q349" s="75" t="n">
        <v>0</v>
      </c>
      <c r="R349" s="74" t="inlineStr">
        <is>
          <t>Sapi perah</t>
        </is>
      </c>
      <c r="S349" s="75" t="n">
        <v>0</v>
      </c>
      <c r="T349" s="75" t="n">
        <v>1</v>
      </c>
      <c r="U349" s="75" t="n">
        <v>0</v>
      </c>
      <c r="V349" s="75" t="n">
        <v>0</v>
      </c>
      <c r="W349" s="75" t="n">
        <v>0</v>
      </c>
      <c r="X349" s="75" t="n">
        <v>0</v>
      </c>
      <c r="Y349" s="75" t="n">
        <v>0</v>
      </c>
      <c r="Z349" s="75" t="n">
        <v>0</v>
      </c>
      <c r="AA349" s="75" t="n">
        <v>0</v>
      </c>
      <c r="AB349" s="74" t="inlineStr">
        <is>
          <t>Sapi perah</t>
        </is>
      </c>
      <c r="AC349" s="75" t="n">
        <v>0</v>
      </c>
      <c r="AD349" s="75" t="n">
        <v>1</v>
      </c>
      <c r="AE349" s="75" t="n">
        <v>0</v>
      </c>
      <c r="AF349" s="75" t="n">
        <v>0</v>
      </c>
      <c r="AG349" s="75" t="n">
        <v>0</v>
      </c>
      <c r="AH349" s="75" t="n">
        <v>0</v>
      </c>
      <c r="AI349" s="75" t="n">
        <v>0</v>
      </c>
      <c r="AJ349" s="75" t="n">
        <v>0</v>
      </c>
      <c r="AK349" s="75" t="n">
        <v>0</v>
      </c>
      <c r="AL349" s="74" t="n"/>
      <c r="AM349" s="74" t="n"/>
      <c r="AN349" s="75" t="n">
        <v>6</v>
      </c>
      <c r="AO349" s="74" t="n"/>
      <c r="AP349" s="74" t="n"/>
      <c r="AQ349" s="74" t="n"/>
      <c r="AR349" s="74" t="n"/>
      <c r="AS349" s="74" t="n"/>
      <c r="AT349" s="74" t="n"/>
      <c r="AU349" s="74" t="n"/>
      <c r="AV349" s="74" t="n"/>
      <c r="AW349" s="75" t="n">
        <v>6</v>
      </c>
      <c r="AX349" s="74" t="n"/>
      <c r="AY349" s="74" t="n"/>
      <c r="AZ349" s="74" t="n"/>
      <c r="BA349" s="74" t="n"/>
      <c r="BB349" s="74" t="n"/>
      <c r="BC349" s="74" t="n"/>
      <c r="BD349" s="74" t="n"/>
      <c r="BE349" s="74" t="n"/>
      <c r="BF349" s="74" t="n"/>
      <c r="BG349" s="74" t="n"/>
      <c r="BH349" s="75" t="n">
        <v>2</v>
      </c>
      <c r="BI349" s="75" t="n">
        <v>2</v>
      </c>
      <c r="BJ349" s="75" t="n">
        <v>3</v>
      </c>
      <c r="BK349" s="75" t="n">
        <v>0</v>
      </c>
      <c r="BL349" s="74" t="n"/>
      <c r="BM349" s="74" t="n"/>
      <c r="BN349" s="74" t="n"/>
      <c r="BO349" s="74" t="n"/>
      <c r="BP349" s="74" t="n"/>
      <c r="BQ349" s="74" t="n"/>
      <c r="BR349" s="74" t="n"/>
      <c r="BS349" s="74" t="n"/>
      <c r="BT349" s="74" t="n"/>
      <c r="BU349" s="74" t="n"/>
      <c r="BV349" s="74" t="n"/>
      <c r="BW349" s="74" t="n"/>
      <c r="BX349" s="74" t="n"/>
      <c r="BY349" s="74" t="n"/>
      <c r="BZ349" s="74" t="n"/>
      <c r="CA349" s="74" t="n"/>
      <c r="CB349" s="74" t="n"/>
      <c r="CC349" s="74" t="n"/>
      <c r="CD349" s="74" t="n"/>
      <c r="CE349" s="74" t="n"/>
      <c r="CF349" s="74" t="n"/>
      <c r="CG349" s="74" t="n"/>
      <c r="CH349" s="74" t="n"/>
      <c r="CI349" s="74" t="n"/>
      <c r="CJ349" s="74" t="n"/>
      <c r="CK349" s="75" t="n">
        <v>709210527</v>
      </c>
      <c r="CL349" s="74" t="inlineStr">
        <is>
          <t>5c6dd608-e77b-4909-a3ed-6d3b36a51a18</t>
        </is>
      </c>
      <c r="CM349" s="72" t="n">
        <v>46109.06831018518</v>
      </c>
      <c r="CN349" s="74" t="n"/>
      <c r="CO349" s="74" t="n"/>
      <c r="CP349" s="74" t="inlineStr">
        <is>
          <t>submitted_via_web</t>
        </is>
      </c>
      <c r="CQ349" s="74" t="n"/>
      <c r="CR349" s="74" t="inlineStr">
        <is>
          <t>voP5hd3TJJNzzneN7cP2D6</t>
        </is>
      </c>
      <c r="CS349" s="74" t="n"/>
      <c r="CT349" s="74" t="inlineStr">
        <is>
          <t>uuid:5c6dd608-e77b-4909-a3ed-6d3b36a51a18</t>
        </is>
      </c>
      <c r="CU349" s="75" t="n">
        <v>348</v>
      </c>
    </row>
    <row r="350">
      <c r="A350" s="72" t="n">
        <v>46109.35996730324</v>
      </c>
      <c r="B350" s="72" t="n">
        <v>46109.36063395833</v>
      </c>
      <c r="C350" s="74" t="inlineStr">
        <is>
          <t>Siti kumaiyah</t>
        </is>
      </c>
      <c r="D350" s="74" t="inlineStr">
        <is>
          <t>Jawa Timur</t>
        </is>
      </c>
      <c r="E350" s="74" t="inlineStr">
        <is>
          <t>Malang</t>
        </is>
      </c>
      <c r="F350" s="74" t="inlineStr">
        <is>
          <t>Jabung</t>
        </is>
      </c>
      <c r="G350" s="74" t="inlineStr">
        <is>
          <t>KJP0674</t>
        </is>
      </c>
      <c r="H350" s="74" t="inlineStr">
        <is>
          <t>Sapi perah</t>
        </is>
      </c>
      <c r="I350" s="75" t="n">
        <v>0</v>
      </c>
      <c r="J350" s="75" t="n">
        <v>1</v>
      </c>
      <c r="K350" s="75" t="n">
        <v>0</v>
      </c>
      <c r="L350" s="75" t="n">
        <v>0</v>
      </c>
      <c r="M350" s="75" t="n">
        <v>0</v>
      </c>
      <c r="N350" s="75" t="n">
        <v>0</v>
      </c>
      <c r="O350" s="75" t="n">
        <v>0</v>
      </c>
      <c r="P350" s="75" t="n">
        <v>0</v>
      </c>
      <c r="Q350" s="75" t="n">
        <v>0</v>
      </c>
      <c r="R350" s="74" t="inlineStr">
        <is>
          <t>Sapi perah</t>
        </is>
      </c>
      <c r="S350" s="75" t="n">
        <v>0</v>
      </c>
      <c r="T350" s="75" t="n">
        <v>1</v>
      </c>
      <c r="U350" s="75" t="n">
        <v>0</v>
      </c>
      <c r="V350" s="75" t="n">
        <v>0</v>
      </c>
      <c r="W350" s="75" t="n">
        <v>0</v>
      </c>
      <c r="X350" s="75" t="n">
        <v>0</v>
      </c>
      <c r="Y350" s="75" t="n">
        <v>0</v>
      </c>
      <c r="Z350" s="75" t="n">
        <v>0</v>
      </c>
      <c r="AA350" s="75" t="n">
        <v>0</v>
      </c>
      <c r="AB350" s="74" t="inlineStr">
        <is>
          <t>Sapi perah</t>
        </is>
      </c>
      <c r="AC350" s="75" t="n">
        <v>0</v>
      </c>
      <c r="AD350" s="75" t="n">
        <v>1</v>
      </c>
      <c r="AE350" s="75" t="n">
        <v>0</v>
      </c>
      <c r="AF350" s="75" t="n">
        <v>0</v>
      </c>
      <c r="AG350" s="75" t="n">
        <v>0</v>
      </c>
      <c r="AH350" s="75" t="n">
        <v>0</v>
      </c>
      <c r="AI350" s="75" t="n">
        <v>0</v>
      </c>
      <c r="AJ350" s="75" t="n">
        <v>0</v>
      </c>
      <c r="AK350" s="75" t="n">
        <v>0</v>
      </c>
      <c r="AL350" s="74" t="n"/>
      <c r="AM350" s="74" t="n"/>
      <c r="AN350" s="75" t="n">
        <v>6</v>
      </c>
      <c r="AO350" s="74" t="n"/>
      <c r="AP350" s="74" t="n"/>
      <c r="AQ350" s="74" t="n"/>
      <c r="AR350" s="74" t="n"/>
      <c r="AS350" s="74" t="n"/>
      <c r="AT350" s="74" t="n"/>
      <c r="AU350" s="74" t="n"/>
      <c r="AV350" s="74" t="n"/>
      <c r="AW350" s="75" t="n">
        <v>6</v>
      </c>
      <c r="AX350" s="74" t="n"/>
      <c r="AY350" s="74" t="n"/>
      <c r="AZ350" s="74" t="n"/>
      <c r="BA350" s="74" t="n"/>
      <c r="BB350" s="74" t="n"/>
      <c r="BC350" s="74" t="n"/>
      <c r="BD350" s="74" t="n"/>
      <c r="BE350" s="74" t="n"/>
      <c r="BF350" s="74" t="n"/>
      <c r="BG350" s="74" t="n"/>
      <c r="BH350" s="75" t="n">
        <v>3</v>
      </c>
      <c r="BI350" s="75" t="n">
        <v>1</v>
      </c>
      <c r="BJ350" s="75" t="n">
        <v>2</v>
      </c>
      <c r="BK350" s="75" t="n">
        <v>0</v>
      </c>
      <c r="BL350" s="74" t="n"/>
      <c r="BM350" s="74" t="n"/>
      <c r="BN350" s="74" t="n"/>
      <c r="BO350" s="74" t="n"/>
      <c r="BP350" s="74" t="n"/>
      <c r="BQ350" s="74" t="n"/>
      <c r="BR350" s="74" t="n"/>
      <c r="BS350" s="74" t="n"/>
      <c r="BT350" s="74" t="n"/>
      <c r="BU350" s="74" t="n"/>
      <c r="BV350" s="74" t="n"/>
      <c r="BW350" s="74" t="n"/>
      <c r="BX350" s="74" t="n"/>
      <c r="BY350" s="74" t="n"/>
      <c r="BZ350" s="74" t="n"/>
      <c r="CA350" s="74" t="n"/>
      <c r="CB350" s="74" t="n"/>
      <c r="CC350" s="74" t="n"/>
      <c r="CD350" s="74" t="n"/>
      <c r="CE350" s="74" t="n"/>
      <c r="CF350" s="74" t="n"/>
      <c r="CG350" s="74" t="n"/>
      <c r="CH350" s="74" t="n"/>
      <c r="CI350" s="74" t="n"/>
      <c r="CJ350" s="74" t="n"/>
      <c r="CK350" s="75" t="n">
        <v>709210671</v>
      </c>
      <c r="CL350" s="74" t="inlineStr">
        <is>
          <t>39cfd17d-9b12-43df-b991-89bb665c3f02</t>
        </is>
      </c>
      <c r="CM350" s="72" t="n">
        <v>46109.06898148148</v>
      </c>
      <c r="CN350" s="74" t="n"/>
      <c r="CO350" s="74" t="n"/>
      <c r="CP350" s="74" t="inlineStr">
        <is>
          <t>submitted_via_web</t>
        </is>
      </c>
      <c r="CQ350" s="74" t="n"/>
      <c r="CR350" s="74" t="inlineStr">
        <is>
          <t>voP5hd3TJJNzzneN7cP2D6</t>
        </is>
      </c>
      <c r="CS350" s="74" t="n"/>
      <c r="CT350" s="74" t="inlineStr">
        <is>
          <t>uuid:39cfd17d-9b12-43df-b991-89bb665c3f02</t>
        </is>
      </c>
      <c r="CU350" s="75" t="n">
        <v>349</v>
      </c>
    </row>
    <row r="351">
      <c r="A351" s="72" t="n">
        <v>46109.35993958333</v>
      </c>
      <c r="B351" s="72" t="n">
        <v>46109.36070981481</v>
      </c>
      <c r="C351" s="74" t="inlineStr">
        <is>
          <t>Sutikno</t>
        </is>
      </c>
      <c r="D351" s="74" t="inlineStr">
        <is>
          <t>Jawa Timur</t>
        </is>
      </c>
      <c r="E351" s="74" t="inlineStr">
        <is>
          <t>Malang</t>
        </is>
      </c>
      <c r="F351" s="74" t="inlineStr">
        <is>
          <t>Jabung</t>
        </is>
      </c>
      <c r="G351" s="74" t="inlineStr">
        <is>
          <t>KJP0414</t>
        </is>
      </c>
      <c r="H351" s="74" t="inlineStr">
        <is>
          <t>Sapi perah</t>
        </is>
      </c>
      <c r="I351" s="75" t="n">
        <v>0</v>
      </c>
      <c r="J351" s="75" t="n">
        <v>1</v>
      </c>
      <c r="K351" s="75" t="n">
        <v>0</v>
      </c>
      <c r="L351" s="75" t="n">
        <v>0</v>
      </c>
      <c r="M351" s="75" t="n">
        <v>0</v>
      </c>
      <c r="N351" s="75" t="n">
        <v>0</v>
      </c>
      <c r="O351" s="75" t="n">
        <v>0</v>
      </c>
      <c r="P351" s="75" t="n">
        <v>0</v>
      </c>
      <c r="Q351" s="75" t="n">
        <v>0</v>
      </c>
      <c r="R351" s="74" t="inlineStr">
        <is>
          <t>Sapi perah</t>
        </is>
      </c>
      <c r="S351" s="75" t="n">
        <v>0</v>
      </c>
      <c r="T351" s="75" t="n">
        <v>1</v>
      </c>
      <c r="U351" s="75" t="n">
        <v>0</v>
      </c>
      <c r="V351" s="75" t="n">
        <v>0</v>
      </c>
      <c r="W351" s="75" t="n">
        <v>0</v>
      </c>
      <c r="X351" s="75" t="n">
        <v>0</v>
      </c>
      <c r="Y351" s="75" t="n">
        <v>0</v>
      </c>
      <c r="Z351" s="75" t="n">
        <v>0</v>
      </c>
      <c r="AA351" s="75" t="n">
        <v>0</v>
      </c>
      <c r="AB351" s="74" t="inlineStr">
        <is>
          <t>Sapi perah</t>
        </is>
      </c>
      <c r="AC351" s="75" t="n">
        <v>0</v>
      </c>
      <c r="AD351" s="75" t="n">
        <v>1</v>
      </c>
      <c r="AE351" s="75" t="n">
        <v>0</v>
      </c>
      <c r="AF351" s="75" t="n">
        <v>0</v>
      </c>
      <c r="AG351" s="75" t="n">
        <v>0</v>
      </c>
      <c r="AH351" s="75" t="n">
        <v>0</v>
      </c>
      <c r="AI351" s="75" t="n">
        <v>0</v>
      </c>
      <c r="AJ351" s="75" t="n">
        <v>0</v>
      </c>
      <c r="AK351" s="75" t="n">
        <v>0</v>
      </c>
      <c r="AL351" s="74" t="n"/>
      <c r="AM351" s="74" t="n"/>
      <c r="AN351" s="75" t="n">
        <v>2</v>
      </c>
      <c r="AO351" s="74" t="n"/>
      <c r="AP351" s="74" t="n"/>
      <c r="AQ351" s="74" t="n"/>
      <c r="AR351" s="74" t="n"/>
      <c r="AS351" s="74" t="n"/>
      <c r="AT351" s="74" t="n"/>
      <c r="AU351" s="74" t="n"/>
      <c r="AV351" s="74" t="n"/>
      <c r="AW351" s="75" t="n">
        <v>6</v>
      </c>
      <c r="AX351" s="74" t="n"/>
      <c r="AY351" s="74" t="n"/>
      <c r="AZ351" s="74" t="n"/>
      <c r="BA351" s="74" t="n"/>
      <c r="BB351" s="74" t="n"/>
      <c r="BC351" s="74" t="n"/>
      <c r="BD351" s="74" t="n"/>
      <c r="BE351" s="74" t="n"/>
      <c r="BF351" s="74" t="n"/>
      <c r="BG351" s="74" t="n"/>
      <c r="BH351" s="75" t="n">
        <v>2</v>
      </c>
      <c r="BI351" s="75" t="n">
        <v>0</v>
      </c>
      <c r="BJ351" s="75" t="n">
        <v>3</v>
      </c>
      <c r="BK351" s="75" t="n">
        <v>0</v>
      </c>
      <c r="BL351" s="74" t="n"/>
      <c r="BM351" s="74" t="n"/>
      <c r="BN351" s="74" t="n"/>
      <c r="BO351" s="74" t="n"/>
      <c r="BP351" s="74" t="n"/>
      <c r="BQ351" s="74" t="n"/>
      <c r="BR351" s="74" t="n"/>
      <c r="BS351" s="74" t="n"/>
      <c r="BT351" s="74" t="n"/>
      <c r="BU351" s="74" t="n"/>
      <c r="BV351" s="74" t="n"/>
      <c r="BW351" s="74" t="n"/>
      <c r="BX351" s="74" t="n"/>
      <c r="BY351" s="74" t="n"/>
      <c r="BZ351" s="74" t="n"/>
      <c r="CA351" s="74" t="n"/>
      <c r="CB351" s="74" t="n"/>
      <c r="CC351" s="74" t="n"/>
      <c r="CD351" s="74" t="n"/>
      <c r="CE351" s="74" t="n"/>
      <c r="CF351" s="74" t="n"/>
      <c r="CG351" s="74" t="n"/>
      <c r="CH351" s="74" t="n"/>
      <c r="CI351" s="74" t="n"/>
      <c r="CJ351" s="74" t="n"/>
      <c r="CK351" s="75" t="n">
        <v>709210699</v>
      </c>
      <c r="CL351" s="74" t="inlineStr">
        <is>
          <t>d0989ef5-2ad4-4d1d-93b3-b0cc739aaf24</t>
        </is>
      </c>
      <c r="CM351" s="72" t="n">
        <v>46109.06905092593</v>
      </c>
      <c r="CN351" s="74" t="n"/>
      <c r="CO351" s="74" t="n"/>
      <c r="CP351" s="74" t="inlineStr">
        <is>
          <t>submitted_via_web</t>
        </is>
      </c>
      <c r="CQ351" s="74" t="n"/>
      <c r="CR351" s="74" t="inlineStr">
        <is>
          <t>voP5hd3TJJNzzneN7cP2D6</t>
        </is>
      </c>
      <c r="CS351" s="74" t="n"/>
      <c r="CT351" s="74" t="inlineStr">
        <is>
          <t>uuid:d0989ef5-2ad4-4d1d-93b3-b0cc739aaf24</t>
        </is>
      </c>
      <c r="CU351" s="75" t="n">
        <v>350</v>
      </c>
    </row>
    <row r="352">
      <c r="A352" s="72" t="n">
        <v>46109.36063464121</v>
      </c>
      <c r="B352" s="72" t="n">
        <v>46109.3612482176</v>
      </c>
      <c r="C352" s="74" t="inlineStr">
        <is>
          <t>Samai</t>
        </is>
      </c>
      <c r="D352" s="74" t="inlineStr">
        <is>
          <t>Jawa Timur</t>
        </is>
      </c>
      <c r="E352" s="74" t="inlineStr">
        <is>
          <t>Malang</t>
        </is>
      </c>
      <c r="F352" s="74" t="inlineStr">
        <is>
          <t>Jabung</t>
        </is>
      </c>
      <c r="G352" s="74" t="inlineStr">
        <is>
          <t>KJP0007</t>
        </is>
      </c>
      <c r="H352" s="74" t="inlineStr">
        <is>
          <t>Sapi perah</t>
        </is>
      </c>
      <c r="I352" s="75" t="n">
        <v>0</v>
      </c>
      <c r="J352" s="75" t="n">
        <v>1</v>
      </c>
      <c r="K352" s="75" t="n">
        <v>0</v>
      </c>
      <c r="L352" s="75" t="n">
        <v>0</v>
      </c>
      <c r="M352" s="75" t="n">
        <v>0</v>
      </c>
      <c r="N352" s="75" t="n">
        <v>0</v>
      </c>
      <c r="O352" s="75" t="n">
        <v>0</v>
      </c>
      <c r="P352" s="75" t="n">
        <v>0</v>
      </c>
      <c r="Q352" s="75" t="n">
        <v>0</v>
      </c>
      <c r="R352" s="74" t="inlineStr">
        <is>
          <t>Sapi perah</t>
        </is>
      </c>
      <c r="S352" s="75" t="n">
        <v>0</v>
      </c>
      <c r="T352" s="75" t="n">
        <v>1</v>
      </c>
      <c r="U352" s="75" t="n">
        <v>0</v>
      </c>
      <c r="V352" s="75" t="n">
        <v>0</v>
      </c>
      <c r="W352" s="75" t="n">
        <v>0</v>
      </c>
      <c r="X352" s="75" t="n">
        <v>0</v>
      </c>
      <c r="Y352" s="75" t="n">
        <v>0</v>
      </c>
      <c r="Z352" s="75" t="n">
        <v>0</v>
      </c>
      <c r="AA352" s="75" t="n">
        <v>0</v>
      </c>
      <c r="AB352" s="74" t="inlineStr">
        <is>
          <t>Sapi perah</t>
        </is>
      </c>
      <c r="AC352" s="75" t="n">
        <v>0</v>
      </c>
      <c r="AD352" s="75" t="n">
        <v>1</v>
      </c>
      <c r="AE352" s="75" t="n">
        <v>0</v>
      </c>
      <c r="AF352" s="75" t="n">
        <v>0</v>
      </c>
      <c r="AG352" s="75" t="n">
        <v>0</v>
      </c>
      <c r="AH352" s="75" t="n">
        <v>0</v>
      </c>
      <c r="AI352" s="75" t="n">
        <v>0</v>
      </c>
      <c r="AJ352" s="75" t="n">
        <v>0</v>
      </c>
      <c r="AK352" s="75" t="n">
        <v>0</v>
      </c>
      <c r="AL352" s="74" t="n"/>
      <c r="AM352" s="74" t="n"/>
      <c r="AN352" s="75" t="n">
        <v>12</v>
      </c>
      <c r="AO352" s="74" t="n"/>
      <c r="AP352" s="74" t="n"/>
      <c r="AQ352" s="74" t="n"/>
      <c r="AR352" s="74" t="n"/>
      <c r="AS352" s="74" t="n"/>
      <c r="AT352" s="74" t="n"/>
      <c r="AU352" s="74" t="n"/>
      <c r="AV352" s="74" t="n"/>
      <c r="AW352" s="75" t="n">
        <v>10</v>
      </c>
      <c r="AX352" s="74" t="n"/>
      <c r="AY352" s="74" t="n"/>
      <c r="AZ352" s="74" t="n"/>
      <c r="BA352" s="74" t="n"/>
      <c r="BB352" s="74" t="n"/>
      <c r="BC352" s="74" t="n"/>
      <c r="BD352" s="74" t="n"/>
      <c r="BE352" s="74" t="n"/>
      <c r="BF352" s="74" t="n"/>
      <c r="BG352" s="74" t="n"/>
      <c r="BH352" s="75" t="n">
        <v>2</v>
      </c>
      <c r="BI352" s="75" t="n">
        <v>1</v>
      </c>
      <c r="BJ352" s="75" t="n">
        <v>3</v>
      </c>
      <c r="BK352" s="75" t="n">
        <v>0</v>
      </c>
      <c r="BL352" s="74" t="n"/>
      <c r="BM352" s="74" t="n"/>
      <c r="BN352" s="74" t="n"/>
      <c r="BO352" s="74" t="n"/>
      <c r="BP352" s="74" t="n"/>
      <c r="BQ352" s="74" t="n"/>
      <c r="BR352" s="74" t="n"/>
      <c r="BS352" s="74" t="n"/>
      <c r="BT352" s="74" t="n"/>
      <c r="BU352" s="74" t="n"/>
      <c r="BV352" s="74" t="n"/>
      <c r="BW352" s="74" t="n"/>
      <c r="BX352" s="74" t="n"/>
      <c r="BY352" s="74" t="n"/>
      <c r="BZ352" s="74" t="n"/>
      <c r="CA352" s="74" t="n"/>
      <c r="CB352" s="74" t="n"/>
      <c r="CC352" s="74" t="n"/>
      <c r="CD352" s="74" t="n"/>
      <c r="CE352" s="74" t="n"/>
      <c r="CF352" s="74" t="n"/>
      <c r="CG352" s="74" t="n"/>
      <c r="CH352" s="74" t="n"/>
      <c r="CI352" s="74" t="n"/>
      <c r="CJ352" s="74" t="n"/>
      <c r="CK352" s="75" t="n">
        <v>709210786</v>
      </c>
      <c r="CL352" s="74" t="inlineStr">
        <is>
          <t>ac8706de-997a-44d1-9ddf-9ea9635d2b73</t>
        </is>
      </c>
      <c r="CM352" s="72" t="n">
        <v>46109.06959490741</v>
      </c>
      <c r="CN352" s="74" t="n"/>
      <c r="CO352" s="74" t="n"/>
      <c r="CP352" s="74" t="inlineStr">
        <is>
          <t>submitted_via_web</t>
        </is>
      </c>
      <c r="CQ352" s="74" t="n"/>
      <c r="CR352" s="74" t="inlineStr">
        <is>
          <t>voP5hd3TJJNzzneN7cP2D6</t>
        </is>
      </c>
      <c r="CS352" s="74" t="n"/>
      <c r="CT352" s="74" t="inlineStr">
        <is>
          <t>uuid:ac8706de-997a-44d1-9ddf-9ea9635d2b73</t>
        </is>
      </c>
      <c r="CU352" s="75" t="n">
        <v>351</v>
      </c>
    </row>
    <row r="353">
      <c r="A353" s="72" t="n">
        <v>46109.36071076389</v>
      </c>
      <c r="B353" s="72" t="n">
        <v>46109.36150069445</v>
      </c>
      <c r="C353" s="74" t="inlineStr">
        <is>
          <t>Tumirah</t>
        </is>
      </c>
      <c r="D353" s="74" t="inlineStr">
        <is>
          <t>Jawa Timur</t>
        </is>
      </c>
      <c r="E353" s="74" t="inlineStr">
        <is>
          <t>Malang</t>
        </is>
      </c>
      <c r="F353" s="74" t="inlineStr">
        <is>
          <t>Jabung</t>
        </is>
      </c>
      <c r="G353" s="74" t="inlineStr">
        <is>
          <t>KJP0771</t>
        </is>
      </c>
      <c r="H353" s="74" t="inlineStr">
        <is>
          <t>Sapi perah</t>
        </is>
      </c>
      <c r="I353" s="75" t="n">
        <v>0</v>
      </c>
      <c r="J353" s="75" t="n">
        <v>1</v>
      </c>
      <c r="K353" s="75" t="n">
        <v>0</v>
      </c>
      <c r="L353" s="75" t="n">
        <v>0</v>
      </c>
      <c r="M353" s="75" t="n">
        <v>0</v>
      </c>
      <c r="N353" s="75" t="n">
        <v>0</v>
      </c>
      <c r="O353" s="75" t="n">
        <v>0</v>
      </c>
      <c r="P353" s="75" t="n">
        <v>0</v>
      </c>
      <c r="Q353" s="75" t="n">
        <v>0</v>
      </c>
      <c r="R353" s="74" t="inlineStr">
        <is>
          <t>Sapi perah</t>
        </is>
      </c>
      <c r="S353" s="75" t="n">
        <v>0</v>
      </c>
      <c r="T353" s="75" t="n">
        <v>1</v>
      </c>
      <c r="U353" s="75" t="n">
        <v>0</v>
      </c>
      <c r="V353" s="75" t="n">
        <v>0</v>
      </c>
      <c r="W353" s="75" t="n">
        <v>0</v>
      </c>
      <c r="X353" s="75" t="n">
        <v>0</v>
      </c>
      <c r="Y353" s="75" t="n">
        <v>0</v>
      </c>
      <c r="Z353" s="75" t="n">
        <v>0</v>
      </c>
      <c r="AA353" s="75" t="n">
        <v>0</v>
      </c>
      <c r="AB353" s="74" t="inlineStr">
        <is>
          <t>Sapi perah</t>
        </is>
      </c>
      <c r="AC353" s="75" t="n">
        <v>0</v>
      </c>
      <c r="AD353" s="75" t="n">
        <v>1</v>
      </c>
      <c r="AE353" s="75" t="n">
        <v>0</v>
      </c>
      <c r="AF353" s="75" t="n">
        <v>0</v>
      </c>
      <c r="AG353" s="75" t="n">
        <v>0</v>
      </c>
      <c r="AH353" s="75" t="n">
        <v>0</v>
      </c>
      <c r="AI353" s="75" t="n">
        <v>0</v>
      </c>
      <c r="AJ353" s="75" t="n">
        <v>0</v>
      </c>
      <c r="AK353" s="75" t="n">
        <v>0</v>
      </c>
      <c r="AL353" s="74" t="n"/>
      <c r="AM353" s="74" t="n"/>
      <c r="AN353" s="75" t="n">
        <v>10</v>
      </c>
      <c r="AO353" s="74" t="n"/>
      <c r="AP353" s="74" t="n"/>
      <c r="AQ353" s="74" t="n"/>
      <c r="AR353" s="74" t="n"/>
      <c r="AS353" s="74" t="n"/>
      <c r="AT353" s="74" t="n"/>
      <c r="AU353" s="74" t="n"/>
      <c r="AV353" s="74" t="n"/>
      <c r="AW353" s="75" t="n">
        <v>15</v>
      </c>
      <c r="AX353" s="74" t="n"/>
      <c r="AY353" s="74" t="n"/>
      <c r="AZ353" s="74" t="n"/>
      <c r="BA353" s="74" t="n"/>
      <c r="BB353" s="74" t="n"/>
      <c r="BC353" s="74" t="n"/>
      <c r="BD353" s="74" t="n"/>
      <c r="BE353" s="74" t="n"/>
      <c r="BF353" s="74" t="n"/>
      <c r="BG353" s="74" t="n"/>
      <c r="BH353" s="75" t="n">
        <v>3</v>
      </c>
      <c r="BI353" s="75" t="n">
        <v>0</v>
      </c>
      <c r="BJ353" s="75" t="n">
        <v>0</v>
      </c>
      <c r="BK353" s="75" t="n">
        <v>2</v>
      </c>
      <c r="BL353" s="74" t="n"/>
      <c r="BM353" s="74" t="n"/>
      <c r="BN353" s="74" t="n"/>
      <c r="BO353" s="74" t="n"/>
      <c r="BP353" s="74" t="n"/>
      <c r="BQ353" s="74" t="n"/>
      <c r="BR353" s="74" t="n"/>
      <c r="BS353" s="74" t="n"/>
      <c r="BT353" s="74" t="n"/>
      <c r="BU353" s="74" t="n"/>
      <c r="BV353" s="74" t="n"/>
      <c r="BW353" s="74" t="n"/>
      <c r="BX353" s="74" t="n"/>
      <c r="BY353" s="74" t="n"/>
      <c r="BZ353" s="74" t="n"/>
      <c r="CA353" s="74" t="n"/>
      <c r="CB353" s="74" t="n"/>
      <c r="CC353" s="74" t="n"/>
      <c r="CD353" s="74" t="n"/>
      <c r="CE353" s="74" t="n"/>
      <c r="CF353" s="74" t="n"/>
      <c r="CG353" s="74" t="n"/>
      <c r="CH353" s="74" t="n"/>
      <c r="CI353" s="74" t="n"/>
      <c r="CJ353" s="74" t="n"/>
      <c r="CK353" s="75" t="n">
        <v>709210858</v>
      </c>
      <c r="CL353" s="74" t="inlineStr">
        <is>
          <t>ac00b1dd-1bf6-4a08-887b-d431391ce52f</t>
        </is>
      </c>
      <c r="CM353" s="72" t="n">
        <v>46109.06984953704</v>
      </c>
      <c r="CN353" s="74" t="n"/>
      <c r="CO353" s="74" t="n"/>
      <c r="CP353" s="74" t="inlineStr">
        <is>
          <t>submitted_via_web</t>
        </is>
      </c>
      <c r="CQ353" s="74" t="n"/>
      <c r="CR353" s="74" t="inlineStr">
        <is>
          <t>voP5hd3TJJNzzneN7cP2D6</t>
        </is>
      </c>
      <c r="CS353" s="74" t="n"/>
      <c r="CT353" s="74" t="inlineStr">
        <is>
          <t>uuid:ac00b1dd-1bf6-4a08-887b-d431391ce52f</t>
        </is>
      </c>
      <c r="CU353" s="75" t="n">
        <v>352</v>
      </c>
    </row>
    <row r="354">
      <c r="A354" s="72" t="n">
        <v>46109.36124891204</v>
      </c>
      <c r="B354" s="72" t="n">
        <v>46109.36236076389</v>
      </c>
      <c r="C354" s="74" t="inlineStr">
        <is>
          <t>Samai</t>
        </is>
      </c>
      <c r="D354" s="74" t="inlineStr">
        <is>
          <t>Jawa Timur</t>
        </is>
      </c>
      <c r="E354" s="74" t="inlineStr">
        <is>
          <t>Malang</t>
        </is>
      </c>
      <c r="F354" s="74" t="inlineStr">
        <is>
          <t>Jabung</t>
        </is>
      </c>
      <c r="G354" s="74" t="inlineStr">
        <is>
          <t>KJP0786</t>
        </is>
      </c>
      <c r="H354" s="74" t="inlineStr">
        <is>
          <t>Sapi perah</t>
        </is>
      </c>
      <c r="I354" s="75" t="n">
        <v>0</v>
      </c>
      <c r="J354" s="75" t="n">
        <v>1</v>
      </c>
      <c r="K354" s="75" t="n">
        <v>0</v>
      </c>
      <c r="L354" s="75" t="n">
        <v>0</v>
      </c>
      <c r="M354" s="75" t="n">
        <v>0</v>
      </c>
      <c r="N354" s="75" t="n">
        <v>0</v>
      </c>
      <c r="O354" s="75" t="n">
        <v>0</v>
      </c>
      <c r="P354" s="75" t="n">
        <v>0</v>
      </c>
      <c r="Q354" s="75" t="n">
        <v>0</v>
      </c>
      <c r="R354" s="74" t="inlineStr">
        <is>
          <t>Sapi perah</t>
        </is>
      </c>
      <c r="S354" s="75" t="n">
        <v>0</v>
      </c>
      <c r="T354" s="75" t="n">
        <v>1</v>
      </c>
      <c r="U354" s="75" t="n">
        <v>0</v>
      </c>
      <c r="V354" s="75" t="n">
        <v>0</v>
      </c>
      <c r="W354" s="75" t="n">
        <v>0</v>
      </c>
      <c r="X354" s="75" t="n">
        <v>0</v>
      </c>
      <c r="Y354" s="75" t="n">
        <v>0</v>
      </c>
      <c r="Z354" s="75" t="n">
        <v>0</v>
      </c>
      <c r="AA354" s="75" t="n">
        <v>0</v>
      </c>
      <c r="AB354" s="74" t="inlineStr">
        <is>
          <t>Sapi perah</t>
        </is>
      </c>
      <c r="AC354" s="75" t="n">
        <v>0</v>
      </c>
      <c r="AD354" s="75" t="n">
        <v>1</v>
      </c>
      <c r="AE354" s="75" t="n">
        <v>0</v>
      </c>
      <c r="AF354" s="75" t="n">
        <v>0</v>
      </c>
      <c r="AG354" s="75" t="n">
        <v>0</v>
      </c>
      <c r="AH354" s="75" t="n">
        <v>0</v>
      </c>
      <c r="AI354" s="75" t="n">
        <v>0</v>
      </c>
      <c r="AJ354" s="75" t="n">
        <v>0</v>
      </c>
      <c r="AK354" s="75" t="n">
        <v>0</v>
      </c>
      <c r="AL354" s="74" t="n"/>
      <c r="AM354" s="74" t="n"/>
      <c r="AN354" s="75" t="n">
        <v>12</v>
      </c>
      <c r="AO354" s="74" t="n"/>
      <c r="AP354" s="74" t="n"/>
      <c r="AQ354" s="74" t="n"/>
      <c r="AR354" s="74" t="n"/>
      <c r="AS354" s="74" t="n"/>
      <c r="AT354" s="74" t="n"/>
      <c r="AU354" s="74" t="n"/>
      <c r="AV354" s="74" t="n"/>
      <c r="AW354" s="75" t="n">
        <v>10</v>
      </c>
      <c r="AX354" s="74" t="n"/>
      <c r="AY354" s="74" t="n"/>
      <c r="AZ354" s="74" t="n"/>
      <c r="BA354" s="74" t="n"/>
      <c r="BB354" s="74" t="n"/>
      <c r="BC354" s="74" t="n"/>
      <c r="BD354" s="74" t="n"/>
      <c r="BE354" s="74" t="n"/>
      <c r="BF354" s="74" t="n"/>
      <c r="BG354" s="74" t="n"/>
      <c r="BH354" s="75" t="n">
        <v>2</v>
      </c>
      <c r="BI354" s="75" t="n">
        <v>2</v>
      </c>
      <c r="BJ354" s="75" t="n">
        <v>3</v>
      </c>
      <c r="BK354" s="75" t="n">
        <v>0</v>
      </c>
      <c r="BL354" s="74" t="n"/>
      <c r="BM354" s="74" t="n"/>
      <c r="BN354" s="74" t="n"/>
      <c r="BO354" s="74" t="n"/>
      <c r="BP354" s="74" t="n"/>
      <c r="BQ354" s="74" t="n"/>
      <c r="BR354" s="74" t="n"/>
      <c r="BS354" s="74" t="n"/>
      <c r="BT354" s="74" t="n"/>
      <c r="BU354" s="74" t="n"/>
      <c r="BV354" s="74" t="n"/>
      <c r="BW354" s="74" t="n"/>
      <c r="BX354" s="74" t="n"/>
      <c r="BY354" s="74" t="n"/>
      <c r="BZ354" s="74" t="n"/>
      <c r="CA354" s="74" t="n"/>
      <c r="CB354" s="74" t="n"/>
      <c r="CC354" s="74" t="n"/>
      <c r="CD354" s="74" t="n"/>
      <c r="CE354" s="74" t="n"/>
      <c r="CF354" s="74" t="n"/>
      <c r="CG354" s="74" t="n"/>
      <c r="CH354" s="74" t="n"/>
      <c r="CI354" s="74" t="n"/>
      <c r="CJ354" s="74" t="n"/>
      <c r="CK354" s="75" t="n">
        <v>709211117</v>
      </c>
      <c r="CL354" s="74" t="inlineStr">
        <is>
          <t>a79d785c-12e9-4588-be0b-0f5cd82291ad</t>
        </is>
      </c>
      <c r="CM354" s="72" t="n">
        <v>46109.07070601852</v>
      </c>
      <c r="CN354" s="74" t="n"/>
      <c r="CO354" s="74" t="n"/>
      <c r="CP354" s="74" t="inlineStr">
        <is>
          <t>submitted_via_web</t>
        </is>
      </c>
      <c r="CQ354" s="74" t="n"/>
      <c r="CR354" s="74" t="inlineStr">
        <is>
          <t>voP5hd3TJJNzzneN7cP2D6</t>
        </is>
      </c>
      <c r="CS354" s="74" t="n"/>
      <c r="CT354" s="74" t="inlineStr">
        <is>
          <t>uuid:a79d785c-12e9-4588-be0b-0f5cd82291ad</t>
        </is>
      </c>
      <c r="CU354" s="75" t="n">
        <v>353</v>
      </c>
    </row>
    <row r="355">
      <c r="A355" s="72" t="n">
        <v>46109.36150122685</v>
      </c>
      <c r="B355" s="72" t="n">
        <v>46109.36245930556</v>
      </c>
      <c r="C355" s="74" t="inlineStr">
        <is>
          <t>Damanhuri</t>
        </is>
      </c>
      <c r="D355" s="74" t="inlineStr">
        <is>
          <t>Jawa Timur</t>
        </is>
      </c>
      <c r="E355" s="74" t="inlineStr">
        <is>
          <t>Malang</t>
        </is>
      </c>
      <c r="F355" s="74" t="inlineStr">
        <is>
          <t>Jabung</t>
        </is>
      </c>
      <c r="G355" s="74" t="inlineStr">
        <is>
          <t>KJP0808</t>
        </is>
      </c>
      <c r="H355" s="74" t="inlineStr">
        <is>
          <t>Sapi perah</t>
        </is>
      </c>
      <c r="I355" s="75" t="n">
        <v>0</v>
      </c>
      <c r="J355" s="75" t="n">
        <v>1</v>
      </c>
      <c r="K355" s="75" t="n">
        <v>0</v>
      </c>
      <c r="L355" s="75" t="n">
        <v>0</v>
      </c>
      <c r="M355" s="75" t="n">
        <v>0</v>
      </c>
      <c r="N355" s="75" t="n">
        <v>0</v>
      </c>
      <c r="O355" s="75" t="n">
        <v>0</v>
      </c>
      <c r="P355" s="75" t="n">
        <v>0</v>
      </c>
      <c r="Q355" s="75" t="n">
        <v>0</v>
      </c>
      <c r="R355" s="74" t="inlineStr">
        <is>
          <t>Sapi perah</t>
        </is>
      </c>
      <c r="S355" s="75" t="n">
        <v>0</v>
      </c>
      <c r="T355" s="75" t="n">
        <v>1</v>
      </c>
      <c r="U355" s="75" t="n">
        <v>0</v>
      </c>
      <c r="V355" s="75" t="n">
        <v>0</v>
      </c>
      <c r="W355" s="75" t="n">
        <v>0</v>
      </c>
      <c r="X355" s="75" t="n">
        <v>0</v>
      </c>
      <c r="Y355" s="75" t="n">
        <v>0</v>
      </c>
      <c r="Z355" s="75" t="n">
        <v>0</v>
      </c>
      <c r="AA355" s="75" t="n">
        <v>0</v>
      </c>
      <c r="AB355" s="74" t="inlineStr">
        <is>
          <t>Sapi perah</t>
        </is>
      </c>
      <c r="AC355" s="75" t="n">
        <v>0</v>
      </c>
      <c r="AD355" s="75" t="n">
        <v>1</v>
      </c>
      <c r="AE355" s="75" t="n">
        <v>0</v>
      </c>
      <c r="AF355" s="75" t="n">
        <v>0</v>
      </c>
      <c r="AG355" s="75" t="n">
        <v>0</v>
      </c>
      <c r="AH355" s="75" t="n">
        <v>0</v>
      </c>
      <c r="AI355" s="75" t="n">
        <v>0</v>
      </c>
      <c r="AJ355" s="75" t="n">
        <v>0</v>
      </c>
      <c r="AK355" s="75" t="n">
        <v>0</v>
      </c>
      <c r="AL355" s="74" t="n"/>
      <c r="AM355" s="74" t="n"/>
      <c r="AN355" s="75" t="n">
        <v>6</v>
      </c>
      <c r="AO355" s="74" t="n"/>
      <c r="AP355" s="74" t="n"/>
      <c r="AQ355" s="74" t="n"/>
      <c r="AR355" s="74" t="n"/>
      <c r="AS355" s="74" t="n"/>
      <c r="AT355" s="74" t="n"/>
      <c r="AU355" s="74" t="n"/>
      <c r="AV355" s="74" t="n"/>
      <c r="AW355" s="75" t="n">
        <v>6</v>
      </c>
      <c r="AX355" s="74" t="n"/>
      <c r="AY355" s="74" t="n"/>
      <c r="AZ355" s="74" t="n"/>
      <c r="BA355" s="74" t="n"/>
      <c r="BB355" s="74" t="n"/>
      <c r="BC355" s="74" t="n"/>
      <c r="BD355" s="74" t="n"/>
      <c r="BE355" s="74" t="n"/>
      <c r="BF355" s="74" t="n"/>
      <c r="BG355" s="74" t="n"/>
      <c r="BH355" s="75" t="n">
        <v>2</v>
      </c>
      <c r="BI355" s="75" t="n">
        <v>2</v>
      </c>
      <c r="BJ355" s="75" t="n">
        <v>3</v>
      </c>
      <c r="BK355" s="75" t="n">
        <v>0</v>
      </c>
      <c r="BL355" s="74" t="n"/>
      <c r="BM355" s="74" t="n"/>
      <c r="BN355" s="74" t="n"/>
      <c r="BO355" s="74" t="n"/>
      <c r="BP355" s="74" t="n"/>
      <c r="BQ355" s="74" t="n"/>
      <c r="BR355" s="74" t="n"/>
      <c r="BS355" s="74" t="n"/>
      <c r="BT355" s="74" t="n"/>
      <c r="BU355" s="74" t="n"/>
      <c r="BV355" s="74" t="n"/>
      <c r="BW355" s="74" t="n"/>
      <c r="BX355" s="74" t="n"/>
      <c r="BY355" s="74" t="n"/>
      <c r="BZ355" s="74" t="n"/>
      <c r="CA355" s="74" t="n"/>
      <c r="CB355" s="74" t="n"/>
      <c r="CC355" s="74" t="n"/>
      <c r="CD355" s="74" t="n"/>
      <c r="CE355" s="74" t="n"/>
      <c r="CF355" s="74" t="n"/>
      <c r="CG355" s="74" t="n"/>
      <c r="CH355" s="74" t="n"/>
      <c r="CI355" s="74" t="n"/>
      <c r="CJ355" s="74" t="n"/>
      <c r="CK355" s="75" t="n">
        <v>709211159</v>
      </c>
      <c r="CL355" s="74" t="inlineStr">
        <is>
          <t>21244ed9-6a64-4d6e-8b75-477bbcc46a4a</t>
        </is>
      </c>
      <c r="CM355" s="72" t="n">
        <v>46109.07081018519</v>
      </c>
      <c r="CN355" s="74" t="n"/>
      <c r="CO355" s="74" t="n"/>
      <c r="CP355" s="74" t="inlineStr">
        <is>
          <t>submitted_via_web</t>
        </is>
      </c>
      <c r="CQ355" s="74" t="n"/>
      <c r="CR355" s="74" t="inlineStr">
        <is>
          <t>voP5hd3TJJNzzneN7cP2D6</t>
        </is>
      </c>
      <c r="CS355" s="74" t="n"/>
      <c r="CT355" s="74" t="inlineStr">
        <is>
          <t>uuid:21244ed9-6a64-4d6e-8b75-477bbcc46a4a</t>
        </is>
      </c>
      <c r="CU355" s="75" t="n">
        <v>354</v>
      </c>
    </row>
    <row r="356">
      <c r="A356" s="72" t="n">
        <v>46109.36236138889</v>
      </c>
      <c r="B356" s="72" t="n">
        <v>46109.36309395833</v>
      </c>
      <c r="C356" s="74" t="inlineStr">
        <is>
          <t>Imam farid hamzah</t>
        </is>
      </c>
      <c r="D356" s="74" t="inlineStr">
        <is>
          <t>Jawa Timur</t>
        </is>
      </c>
      <c r="E356" s="74" t="inlineStr">
        <is>
          <t>Malang</t>
        </is>
      </c>
      <c r="F356" s="74" t="inlineStr">
        <is>
          <t>Tumpang</t>
        </is>
      </c>
      <c r="G356" s="74" t="inlineStr">
        <is>
          <t>KJP0790</t>
        </is>
      </c>
      <c r="H356" s="74" t="inlineStr">
        <is>
          <t>Sapi perah</t>
        </is>
      </c>
      <c r="I356" s="75" t="n">
        <v>0</v>
      </c>
      <c r="J356" s="75" t="n">
        <v>1</v>
      </c>
      <c r="K356" s="75" t="n">
        <v>0</v>
      </c>
      <c r="L356" s="75" t="n">
        <v>0</v>
      </c>
      <c r="M356" s="75" t="n">
        <v>0</v>
      </c>
      <c r="N356" s="75" t="n">
        <v>0</v>
      </c>
      <c r="O356" s="75" t="n">
        <v>0</v>
      </c>
      <c r="P356" s="75" t="n">
        <v>0</v>
      </c>
      <c r="Q356" s="75" t="n">
        <v>0</v>
      </c>
      <c r="R356" s="74" t="inlineStr">
        <is>
          <t>Sapi perah</t>
        </is>
      </c>
      <c r="S356" s="75" t="n">
        <v>0</v>
      </c>
      <c r="T356" s="75" t="n">
        <v>1</v>
      </c>
      <c r="U356" s="75" t="n">
        <v>0</v>
      </c>
      <c r="V356" s="75" t="n">
        <v>0</v>
      </c>
      <c r="W356" s="75" t="n">
        <v>0</v>
      </c>
      <c r="X356" s="75" t="n">
        <v>0</v>
      </c>
      <c r="Y356" s="75" t="n">
        <v>0</v>
      </c>
      <c r="Z356" s="75" t="n">
        <v>0</v>
      </c>
      <c r="AA356" s="75" t="n">
        <v>0</v>
      </c>
      <c r="AB356" s="74" t="inlineStr">
        <is>
          <t>Sapi perah</t>
        </is>
      </c>
      <c r="AC356" s="75" t="n">
        <v>0</v>
      </c>
      <c r="AD356" s="75" t="n">
        <v>1</v>
      </c>
      <c r="AE356" s="75" t="n">
        <v>0</v>
      </c>
      <c r="AF356" s="75" t="n">
        <v>0</v>
      </c>
      <c r="AG356" s="75" t="n">
        <v>0</v>
      </c>
      <c r="AH356" s="75" t="n">
        <v>0</v>
      </c>
      <c r="AI356" s="75" t="n">
        <v>0</v>
      </c>
      <c r="AJ356" s="75" t="n">
        <v>0</v>
      </c>
      <c r="AK356" s="75" t="n">
        <v>0</v>
      </c>
      <c r="AL356" s="74" t="n"/>
      <c r="AM356" s="74" t="n"/>
      <c r="AN356" s="75" t="n">
        <v>2</v>
      </c>
      <c r="AO356" s="74" t="n"/>
      <c r="AP356" s="74" t="n"/>
      <c r="AQ356" s="74" t="n"/>
      <c r="AR356" s="74" t="n"/>
      <c r="AS356" s="74" t="n"/>
      <c r="AT356" s="74" t="n"/>
      <c r="AU356" s="74" t="n"/>
      <c r="AV356" s="74" t="n"/>
      <c r="AW356" s="75" t="n">
        <v>10</v>
      </c>
      <c r="AX356" s="74" t="n"/>
      <c r="AY356" s="74" t="n"/>
      <c r="AZ356" s="74" t="n"/>
      <c r="BA356" s="74" t="n"/>
      <c r="BB356" s="74" t="n"/>
      <c r="BC356" s="74" t="n"/>
      <c r="BD356" s="74" t="n"/>
      <c r="BE356" s="74" t="n"/>
      <c r="BF356" s="74" t="n"/>
      <c r="BG356" s="74" t="n"/>
      <c r="BH356" s="75" t="n">
        <v>8</v>
      </c>
      <c r="BI356" s="75" t="n">
        <v>0</v>
      </c>
      <c r="BJ356" s="75" t="n">
        <v>4</v>
      </c>
      <c r="BK356" s="75" t="n">
        <v>0</v>
      </c>
      <c r="BL356" s="74" t="n"/>
      <c r="BM356" s="74" t="n"/>
      <c r="BN356" s="74" t="n"/>
      <c r="BO356" s="74" t="n"/>
      <c r="BP356" s="74" t="n"/>
      <c r="BQ356" s="74" t="n"/>
      <c r="BR356" s="74" t="n"/>
      <c r="BS356" s="74" t="n"/>
      <c r="BT356" s="74" t="n"/>
      <c r="BU356" s="74" t="n"/>
      <c r="BV356" s="74" t="n"/>
      <c r="BW356" s="74" t="n"/>
      <c r="BX356" s="74" t="n"/>
      <c r="BY356" s="74" t="n"/>
      <c r="BZ356" s="74" t="n"/>
      <c r="CA356" s="74" t="n"/>
      <c r="CB356" s="74" t="n"/>
      <c r="CC356" s="74" t="n"/>
      <c r="CD356" s="74" t="n"/>
      <c r="CE356" s="74" t="n"/>
      <c r="CF356" s="74" t="n"/>
      <c r="CG356" s="74" t="n"/>
      <c r="CH356" s="74" t="n"/>
      <c r="CI356" s="74" t="n"/>
      <c r="CJ356" s="74" t="n"/>
      <c r="CK356" s="75" t="n">
        <v>709211400</v>
      </c>
      <c r="CL356" s="74" t="inlineStr">
        <is>
          <t>9b7729fb-e4bd-4682-a48a-a245b66676a8</t>
        </is>
      </c>
      <c r="CM356" s="72" t="n">
        <v>46109.07143518519</v>
      </c>
      <c r="CN356" s="74" t="n"/>
      <c r="CO356" s="74" t="n"/>
      <c r="CP356" s="74" t="inlineStr">
        <is>
          <t>submitted_via_web</t>
        </is>
      </c>
      <c r="CQ356" s="74" t="n"/>
      <c r="CR356" s="74" t="inlineStr">
        <is>
          <t>voP5hd3TJJNzzneN7cP2D6</t>
        </is>
      </c>
      <c r="CS356" s="74" t="n"/>
      <c r="CT356" s="74" t="inlineStr">
        <is>
          <t>uuid:9b7729fb-e4bd-4682-a48a-a245b66676a8</t>
        </is>
      </c>
      <c r="CU356" s="75" t="n">
        <v>355</v>
      </c>
    </row>
    <row r="357">
      <c r="A357" s="72" t="n">
        <v>46109.36264199074</v>
      </c>
      <c r="B357" s="72" t="n">
        <v>46109.36376307871</v>
      </c>
      <c r="C357" s="74" t="inlineStr">
        <is>
          <t>Susilo adi</t>
        </is>
      </c>
      <c r="D357" s="74" t="inlineStr">
        <is>
          <t>Jawa Timur</t>
        </is>
      </c>
      <c r="E357" s="74" t="inlineStr">
        <is>
          <t>Malang</t>
        </is>
      </c>
      <c r="F357" s="74" t="inlineStr">
        <is>
          <t>Tumpang</t>
        </is>
      </c>
      <c r="G357" s="74" t="inlineStr">
        <is>
          <t>KJP0525</t>
        </is>
      </c>
      <c r="H357" s="74" t="inlineStr">
        <is>
          <t>Sapi perah</t>
        </is>
      </c>
      <c r="I357" s="75" t="n">
        <v>0</v>
      </c>
      <c r="J357" s="75" t="n">
        <v>1</v>
      </c>
      <c r="K357" s="75" t="n">
        <v>0</v>
      </c>
      <c r="L357" s="75" t="n">
        <v>0</v>
      </c>
      <c r="M357" s="75" t="n">
        <v>0</v>
      </c>
      <c r="N357" s="75" t="n">
        <v>0</v>
      </c>
      <c r="O357" s="75" t="n">
        <v>0</v>
      </c>
      <c r="P357" s="75" t="n">
        <v>0</v>
      </c>
      <c r="Q357" s="75" t="n">
        <v>0</v>
      </c>
      <c r="R357" s="74" t="inlineStr">
        <is>
          <t>Sapi perah</t>
        </is>
      </c>
      <c r="S357" s="75" t="n">
        <v>0</v>
      </c>
      <c r="T357" s="75" t="n">
        <v>1</v>
      </c>
      <c r="U357" s="75" t="n">
        <v>0</v>
      </c>
      <c r="V357" s="75" t="n">
        <v>0</v>
      </c>
      <c r="W357" s="75" t="n">
        <v>0</v>
      </c>
      <c r="X357" s="75" t="n">
        <v>0</v>
      </c>
      <c r="Y357" s="75" t="n">
        <v>0</v>
      </c>
      <c r="Z357" s="75" t="n">
        <v>0</v>
      </c>
      <c r="AA357" s="75" t="n">
        <v>0</v>
      </c>
      <c r="AB357" s="74" t="inlineStr">
        <is>
          <t>Sapi perah</t>
        </is>
      </c>
      <c r="AC357" s="75" t="n">
        <v>0</v>
      </c>
      <c r="AD357" s="75" t="n">
        <v>1</v>
      </c>
      <c r="AE357" s="75" t="n">
        <v>0</v>
      </c>
      <c r="AF357" s="75" t="n">
        <v>0</v>
      </c>
      <c r="AG357" s="75" t="n">
        <v>0</v>
      </c>
      <c r="AH357" s="75" t="n">
        <v>0</v>
      </c>
      <c r="AI357" s="75" t="n">
        <v>0</v>
      </c>
      <c r="AJ357" s="75" t="n">
        <v>0</v>
      </c>
      <c r="AK357" s="75" t="n">
        <v>0</v>
      </c>
      <c r="AL357" s="74" t="n"/>
      <c r="AM357" s="74" t="n"/>
      <c r="AN357" s="75" t="n">
        <v>5</v>
      </c>
      <c r="AO357" s="74" t="n"/>
      <c r="AP357" s="74" t="n"/>
      <c r="AQ357" s="74" t="n"/>
      <c r="AR357" s="74" t="n"/>
      <c r="AS357" s="74" t="n"/>
      <c r="AT357" s="74" t="n"/>
      <c r="AU357" s="74" t="n"/>
      <c r="AV357" s="74" t="n"/>
      <c r="AW357" s="75" t="n">
        <v>6</v>
      </c>
      <c r="AX357" s="74" t="n"/>
      <c r="AY357" s="74" t="n"/>
      <c r="AZ357" s="74" t="n"/>
      <c r="BA357" s="74" t="n"/>
      <c r="BB357" s="74" t="n"/>
      <c r="BC357" s="74" t="n"/>
      <c r="BD357" s="74" t="n"/>
      <c r="BE357" s="74" t="n"/>
      <c r="BF357" s="74" t="n"/>
      <c r="BG357" s="74" t="n"/>
      <c r="BH357" s="75" t="n">
        <v>3</v>
      </c>
      <c r="BI357" s="75" t="n">
        <v>1</v>
      </c>
      <c r="BJ357" s="75" t="n">
        <v>3</v>
      </c>
      <c r="BK357" s="75" t="n">
        <v>0</v>
      </c>
      <c r="BL357" s="74" t="n"/>
      <c r="BM357" s="74" t="n"/>
      <c r="BN357" s="74" t="n"/>
      <c r="BO357" s="74" t="n"/>
      <c r="BP357" s="74" t="n"/>
      <c r="BQ357" s="74" t="n"/>
      <c r="BR357" s="74" t="n"/>
      <c r="BS357" s="74" t="n"/>
      <c r="BT357" s="74" t="n"/>
      <c r="BU357" s="74" t="n"/>
      <c r="BV357" s="74" t="n"/>
      <c r="BW357" s="74" t="n"/>
      <c r="BX357" s="74" t="n"/>
      <c r="BY357" s="74" t="n"/>
      <c r="BZ357" s="74" t="n"/>
      <c r="CA357" s="74" t="n"/>
      <c r="CB357" s="74" t="n"/>
      <c r="CC357" s="74" t="n"/>
      <c r="CD357" s="74" t="n"/>
      <c r="CE357" s="74" t="n"/>
      <c r="CF357" s="74" t="n"/>
      <c r="CG357" s="74" t="n"/>
      <c r="CH357" s="74" t="n"/>
      <c r="CI357" s="74" t="n"/>
      <c r="CJ357" s="74" t="n"/>
      <c r="CK357" s="75" t="n">
        <v>709211549</v>
      </c>
      <c r="CL357" s="74" t="inlineStr">
        <is>
          <t>6fa1695c-007b-43bc-bba9-0a1353c17236</t>
        </is>
      </c>
      <c r="CM357" s="72" t="n">
        <v>46109.0721412037</v>
      </c>
      <c r="CN357" s="74" t="n"/>
      <c r="CO357" s="74" t="n"/>
      <c r="CP357" s="74" t="inlineStr">
        <is>
          <t>submitted_via_web</t>
        </is>
      </c>
      <c r="CQ357" s="74" t="n"/>
      <c r="CR357" s="74" t="inlineStr">
        <is>
          <t>voP5hd3TJJNzzneN7cP2D6</t>
        </is>
      </c>
      <c r="CS357" s="74" t="n"/>
      <c r="CT357" s="74" t="inlineStr">
        <is>
          <t>uuid:6fa1695c-007b-43bc-bba9-0a1353c17236</t>
        </is>
      </c>
      <c r="CU357" s="75" t="n">
        <v>356</v>
      </c>
    </row>
    <row r="358">
      <c r="A358" s="72" t="n">
        <v>46109.36309456018</v>
      </c>
      <c r="B358" s="72" t="n">
        <v>46109.36404180556</v>
      </c>
      <c r="C358" s="74" t="inlineStr">
        <is>
          <t>Eko</t>
        </is>
      </c>
      <c r="D358" s="74" t="inlineStr">
        <is>
          <t>Jawa Timur</t>
        </is>
      </c>
      <c r="E358" s="74" t="inlineStr">
        <is>
          <t>Malang</t>
        </is>
      </c>
      <c r="F358" s="74" t="inlineStr">
        <is>
          <t>Jabung</t>
        </is>
      </c>
      <c r="G358" s="74" t="inlineStr">
        <is>
          <t>KJP0126</t>
        </is>
      </c>
      <c r="H358" s="74" t="inlineStr">
        <is>
          <t>Sapi perah</t>
        </is>
      </c>
      <c r="I358" s="75" t="n">
        <v>0</v>
      </c>
      <c r="J358" s="75" t="n">
        <v>1</v>
      </c>
      <c r="K358" s="75" t="n">
        <v>0</v>
      </c>
      <c r="L358" s="75" t="n">
        <v>0</v>
      </c>
      <c r="M358" s="75" t="n">
        <v>0</v>
      </c>
      <c r="N358" s="75" t="n">
        <v>0</v>
      </c>
      <c r="O358" s="75" t="n">
        <v>0</v>
      </c>
      <c r="P358" s="75" t="n">
        <v>0</v>
      </c>
      <c r="Q358" s="75" t="n">
        <v>0</v>
      </c>
      <c r="R358" s="74" t="inlineStr">
        <is>
          <t>Sapi perah</t>
        </is>
      </c>
      <c r="S358" s="75" t="n">
        <v>0</v>
      </c>
      <c r="T358" s="75" t="n">
        <v>1</v>
      </c>
      <c r="U358" s="75" t="n">
        <v>0</v>
      </c>
      <c r="V358" s="75" t="n">
        <v>0</v>
      </c>
      <c r="W358" s="75" t="n">
        <v>0</v>
      </c>
      <c r="X358" s="75" t="n">
        <v>0</v>
      </c>
      <c r="Y358" s="75" t="n">
        <v>0</v>
      </c>
      <c r="Z358" s="75" t="n">
        <v>0</v>
      </c>
      <c r="AA358" s="75" t="n">
        <v>0</v>
      </c>
      <c r="AB358" s="74" t="inlineStr">
        <is>
          <t>Sapi perah</t>
        </is>
      </c>
      <c r="AC358" s="75" t="n">
        <v>0</v>
      </c>
      <c r="AD358" s="75" t="n">
        <v>1</v>
      </c>
      <c r="AE358" s="75" t="n">
        <v>0</v>
      </c>
      <c r="AF358" s="75" t="n">
        <v>0</v>
      </c>
      <c r="AG358" s="75" t="n">
        <v>0</v>
      </c>
      <c r="AH358" s="75" t="n">
        <v>0</v>
      </c>
      <c r="AI358" s="75" t="n">
        <v>0</v>
      </c>
      <c r="AJ358" s="75" t="n">
        <v>0</v>
      </c>
      <c r="AK358" s="75" t="n">
        <v>0</v>
      </c>
      <c r="AL358" s="74" t="n"/>
      <c r="AM358" s="74" t="n"/>
      <c r="AN358" s="75" t="n">
        <v>4</v>
      </c>
      <c r="AO358" s="74" t="n"/>
      <c r="AP358" s="74" t="n"/>
      <c r="AQ358" s="74" t="n"/>
      <c r="AR358" s="74" t="n"/>
      <c r="AS358" s="74" t="n"/>
      <c r="AT358" s="74" t="n"/>
      <c r="AU358" s="74" t="n"/>
      <c r="AV358" s="74" t="n"/>
      <c r="AW358" s="75" t="n">
        <v>6</v>
      </c>
      <c r="AX358" s="74" t="n"/>
      <c r="AY358" s="74" t="n"/>
      <c r="AZ358" s="74" t="n"/>
      <c r="BA358" s="74" t="n"/>
      <c r="BB358" s="74" t="n"/>
      <c r="BC358" s="74" t="n"/>
      <c r="BD358" s="74" t="n"/>
      <c r="BE358" s="74" t="n"/>
      <c r="BF358" s="74" t="n"/>
      <c r="BG358" s="74" t="n"/>
      <c r="BH358" s="75" t="n">
        <v>2</v>
      </c>
      <c r="BI358" s="75" t="n">
        <v>2</v>
      </c>
      <c r="BJ358" s="75" t="n">
        <v>2</v>
      </c>
      <c r="BK358" s="75" t="n">
        <v>0</v>
      </c>
      <c r="BL358" s="74" t="n"/>
      <c r="BM358" s="74" t="n"/>
      <c r="BN358" s="74" t="n"/>
      <c r="BO358" s="74" t="n"/>
      <c r="BP358" s="74" t="n"/>
      <c r="BQ358" s="74" t="n"/>
      <c r="BR358" s="74" t="n"/>
      <c r="BS358" s="74" t="n"/>
      <c r="BT358" s="74" t="n"/>
      <c r="BU358" s="74" t="n"/>
      <c r="BV358" s="74" t="n"/>
      <c r="BW358" s="74" t="n"/>
      <c r="BX358" s="74" t="n"/>
      <c r="BY358" s="74" t="n"/>
      <c r="BZ358" s="74" t="n"/>
      <c r="CA358" s="74" t="n"/>
      <c r="CB358" s="74" t="n"/>
      <c r="CC358" s="74" t="n"/>
      <c r="CD358" s="74" t="n"/>
      <c r="CE358" s="74" t="n"/>
      <c r="CF358" s="74" t="n"/>
      <c r="CG358" s="74" t="n"/>
      <c r="CH358" s="74" t="n"/>
      <c r="CI358" s="74" t="n"/>
      <c r="CJ358" s="74" t="n"/>
      <c r="CK358" s="75" t="n">
        <v>709211586</v>
      </c>
      <c r="CL358" s="74" t="inlineStr">
        <is>
          <t>6359bbda-6cf5-4698-99cb-ff973cb12ddb</t>
        </is>
      </c>
      <c r="CM358" s="72" t="n">
        <v>46109.07238425926</v>
      </c>
      <c r="CN358" s="74" t="n"/>
      <c r="CO358" s="74" t="n"/>
      <c r="CP358" s="74" t="inlineStr">
        <is>
          <t>submitted_via_web</t>
        </is>
      </c>
      <c r="CQ358" s="74" t="n"/>
      <c r="CR358" s="74" t="inlineStr">
        <is>
          <t>voP5hd3TJJNzzneN7cP2D6</t>
        </is>
      </c>
      <c r="CS358" s="74" t="n"/>
      <c r="CT358" s="74" t="inlineStr">
        <is>
          <t>uuid:6359bbda-6cf5-4698-99cb-ff973cb12ddb</t>
        </is>
      </c>
      <c r="CU358" s="75" t="n">
        <v>357</v>
      </c>
    </row>
    <row r="359">
      <c r="A359" s="72" t="n">
        <v>46109.36245997685</v>
      </c>
      <c r="B359" s="72" t="n">
        <v>46109.36420684028</v>
      </c>
      <c r="C359" s="74" t="inlineStr">
        <is>
          <t>Karsiti</t>
        </is>
      </c>
      <c r="D359" s="74" t="inlineStr">
        <is>
          <t>Jawa Timur</t>
        </is>
      </c>
      <c r="E359" s="74" t="inlineStr">
        <is>
          <t>Malang</t>
        </is>
      </c>
      <c r="F359" s="74" t="inlineStr">
        <is>
          <t>Jabung</t>
        </is>
      </c>
      <c r="G359" s="74" t="inlineStr">
        <is>
          <t>KJP0058</t>
        </is>
      </c>
      <c r="H359" s="74" t="inlineStr">
        <is>
          <t>Sapi perah</t>
        </is>
      </c>
      <c r="I359" s="75" t="n">
        <v>0</v>
      </c>
      <c r="J359" s="75" t="n">
        <v>1</v>
      </c>
      <c r="K359" s="75" t="n">
        <v>0</v>
      </c>
      <c r="L359" s="75" t="n">
        <v>0</v>
      </c>
      <c r="M359" s="75" t="n">
        <v>0</v>
      </c>
      <c r="N359" s="75" t="n">
        <v>0</v>
      </c>
      <c r="O359" s="75" t="n">
        <v>0</v>
      </c>
      <c r="P359" s="75" t="n">
        <v>0</v>
      </c>
      <c r="Q359" s="75" t="n">
        <v>0</v>
      </c>
      <c r="R359" s="74" t="inlineStr">
        <is>
          <t>Sapi perah</t>
        </is>
      </c>
      <c r="S359" s="75" t="n">
        <v>0</v>
      </c>
      <c r="T359" s="75" t="n">
        <v>1</v>
      </c>
      <c r="U359" s="75" t="n">
        <v>0</v>
      </c>
      <c r="V359" s="75" t="n">
        <v>0</v>
      </c>
      <c r="W359" s="75" t="n">
        <v>0</v>
      </c>
      <c r="X359" s="75" t="n">
        <v>0</v>
      </c>
      <c r="Y359" s="75" t="n">
        <v>0</v>
      </c>
      <c r="Z359" s="75" t="n">
        <v>0</v>
      </c>
      <c r="AA359" s="75" t="n">
        <v>0</v>
      </c>
      <c r="AB359" s="74" t="inlineStr">
        <is>
          <t>Sapi perah</t>
        </is>
      </c>
      <c r="AC359" s="75" t="n">
        <v>0</v>
      </c>
      <c r="AD359" s="75" t="n">
        <v>1</v>
      </c>
      <c r="AE359" s="75" t="n">
        <v>0</v>
      </c>
      <c r="AF359" s="75" t="n">
        <v>0</v>
      </c>
      <c r="AG359" s="75" t="n">
        <v>0</v>
      </c>
      <c r="AH359" s="75" t="n">
        <v>0</v>
      </c>
      <c r="AI359" s="75" t="n">
        <v>0</v>
      </c>
      <c r="AJ359" s="75" t="n">
        <v>0</v>
      </c>
      <c r="AK359" s="75" t="n">
        <v>0</v>
      </c>
      <c r="AL359" s="74" t="n"/>
      <c r="AM359" s="74" t="n"/>
      <c r="AN359" s="75" t="n">
        <v>4</v>
      </c>
      <c r="AO359" s="74" t="n"/>
      <c r="AP359" s="74" t="n"/>
      <c r="AQ359" s="74" t="n"/>
      <c r="AR359" s="74" t="n"/>
      <c r="AS359" s="74" t="n"/>
      <c r="AT359" s="74" t="n"/>
      <c r="AU359" s="74" t="n"/>
      <c r="AV359" s="74" t="n"/>
      <c r="AW359" s="75" t="n">
        <v>6</v>
      </c>
      <c r="AX359" s="74" t="n"/>
      <c r="AY359" s="74" t="n"/>
      <c r="AZ359" s="74" t="n"/>
      <c r="BA359" s="74" t="n"/>
      <c r="BB359" s="74" t="n"/>
      <c r="BC359" s="74" t="n"/>
      <c r="BD359" s="74" t="n"/>
      <c r="BE359" s="74" t="n"/>
      <c r="BF359" s="74" t="n"/>
      <c r="BG359" s="74" t="n"/>
      <c r="BH359" s="75" t="n">
        <v>2</v>
      </c>
      <c r="BI359" s="75" t="n">
        <v>0</v>
      </c>
      <c r="BJ359" s="75" t="n">
        <v>3</v>
      </c>
      <c r="BK359" s="75" t="n">
        <v>0</v>
      </c>
      <c r="BL359" s="74" t="n"/>
      <c r="BM359" s="74" t="n"/>
      <c r="BN359" s="74" t="n"/>
      <c r="BO359" s="74" t="n"/>
      <c r="BP359" s="74" t="n"/>
      <c r="BQ359" s="74" t="n"/>
      <c r="BR359" s="74" t="n"/>
      <c r="BS359" s="74" t="n"/>
      <c r="BT359" s="74" t="n"/>
      <c r="BU359" s="74" t="n"/>
      <c r="BV359" s="74" t="n"/>
      <c r="BW359" s="74" t="n"/>
      <c r="BX359" s="74" t="n"/>
      <c r="BY359" s="74" t="n"/>
      <c r="BZ359" s="74" t="n"/>
      <c r="CA359" s="74" t="n"/>
      <c r="CB359" s="74" t="n"/>
      <c r="CC359" s="74" t="n"/>
      <c r="CD359" s="74" t="n"/>
      <c r="CE359" s="74" t="n"/>
      <c r="CF359" s="74" t="n"/>
      <c r="CG359" s="74" t="n"/>
      <c r="CH359" s="74" t="n"/>
      <c r="CI359" s="74" t="n"/>
      <c r="CJ359" s="74" t="n"/>
      <c r="CK359" s="75" t="n">
        <v>709211629</v>
      </c>
      <c r="CL359" s="74" t="inlineStr">
        <is>
          <t>975af7a9-8ae6-4a47-b3a0-5f74b576c456</t>
        </is>
      </c>
      <c r="CM359" s="72" t="n">
        <v>46109.07256944444</v>
      </c>
      <c r="CN359" s="74" t="n"/>
      <c r="CO359" s="74" t="n"/>
      <c r="CP359" s="74" t="inlineStr">
        <is>
          <t>submitted_via_web</t>
        </is>
      </c>
      <c r="CQ359" s="74" t="n"/>
      <c r="CR359" s="74" t="inlineStr">
        <is>
          <t>voP5hd3TJJNzzneN7cP2D6</t>
        </is>
      </c>
      <c r="CS359" s="74" t="n"/>
      <c r="CT359" s="74" t="inlineStr">
        <is>
          <t>uuid:975af7a9-8ae6-4a47-b3a0-5f74b576c456</t>
        </is>
      </c>
      <c r="CU359" s="75" t="n">
        <v>358</v>
      </c>
    </row>
    <row r="360">
      <c r="A360" s="72" t="n">
        <v>46109.36404260417</v>
      </c>
      <c r="B360" s="72" t="n">
        <v>46109.36490834491</v>
      </c>
      <c r="C360" s="74" t="inlineStr">
        <is>
          <t>Raim</t>
        </is>
      </c>
      <c r="D360" s="74" t="inlineStr">
        <is>
          <t>Jawa Timur</t>
        </is>
      </c>
      <c r="E360" s="74" t="inlineStr">
        <is>
          <t>Malang</t>
        </is>
      </c>
      <c r="F360" s="74" t="inlineStr">
        <is>
          <t>Jabung</t>
        </is>
      </c>
      <c r="G360" s="74" t="inlineStr">
        <is>
          <t>KJP0372</t>
        </is>
      </c>
      <c r="H360" s="74" t="inlineStr">
        <is>
          <t>Sapi perah</t>
        </is>
      </c>
      <c r="I360" s="75" t="n">
        <v>0</v>
      </c>
      <c r="J360" s="75" t="n">
        <v>1</v>
      </c>
      <c r="K360" s="75" t="n">
        <v>0</v>
      </c>
      <c r="L360" s="75" t="n">
        <v>0</v>
      </c>
      <c r="M360" s="75" t="n">
        <v>0</v>
      </c>
      <c r="N360" s="75" t="n">
        <v>0</v>
      </c>
      <c r="O360" s="75" t="n">
        <v>0</v>
      </c>
      <c r="P360" s="75" t="n">
        <v>0</v>
      </c>
      <c r="Q360" s="75" t="n">
        <v>0</v>
      </c>
      <c r="R360" s="74" t="inlineStr">
        <is>
          <t>Sapi perah</t>
        </is>
      </c>
      <c r="S360" s="75" t="n">
        <v>0</v>
      </c>
      <c r="T360" s="75" t="n">
        <v>1</v>
      </c>
      <c r="U360" s="75" t="n">
        <v>0</v>
      </c>
      <c r="V360" s="75" t="n">
        <v>0</v>
      </c>
      <c r="W360" s="75" t="n">
        <v>0</v>
      </c>
      <c r="X360" s="75" t="n">
        <v>0</v>
      </c>
      <c r="Y360" s="75" t="n">
        <v>0</v>
      </c>
      <c r="Z360" s="75" t="n">
        <v>0</v>
      </c>
      <c r="AA360" s="75" t="n">
        <v>0</v>
      </c>
      <c r="AB360" s="74" t="inlineStr">
        <is>
          <t>Sapi perah</t>
        </is>
      </c>
      <c r="AC360" s="75" t="n">
        <v>0</v>
      </c>
      <c r="AD360" s="75" t="n">
        <v>1</v>
      </c>
      <c r="AE360" s="75" t="n">
        <v>0</v>
      </c>
      <c r="AF360" s="75" t="n">
        <v>0</v>
      </c>
      <c r="AG360" s="75" t="n">
        <v>0</v>
      </c>
      <c r="AH360" s="75" t="n">
        <v>0</v>
      </c>
      <c r="AI360" s="75" t="n">
        <v>0</v>
      </c>
      <c r="AJ360" s="75" t="n">
        <v>0</v>
      </c>
      <c r="AK360" s="75" t="n">
        <v>0</v>
      </c>
      <c r="AL360" s="74" t="n"/>
      <c r="AM360" s="74" t="n"/>
      <c r="AN360" s="75" t="n">
        <v>3</v>
      </c>
      <c r="AO360" s="74" t="n"/>
      <c r="AP360" s="74" t="n"/>
      <c r="AQ360" s="74" t="n"/>
      <c r="AR360" s="74" t="n"/>
      <c r="AS360" s="74" t="n"/>
      <c r="AT360" s="74" t="n"/>
      <c r="AU360" s="74" t="n"/>
      <c r="AV360" s="74" t="n"/>
      <c r="AW360" s="75" t="n">
        <v>5</v>
      </c>
      <c r="AX360" s="74" t="n"/>
      <c r="AY360" s="74" t="n"/>
      <c r="AZ360" s="74" t="n"/>
      <c r="BA360" s="74" t="n"/>
      <c r="BB360" s="74" t="n"/>
      <c r="BC360" s="74" t="n"/>
      <c r="BD360" s="74" t="n"/>
      <c r="BE360" s="74" t="n"/>
      <c r="BF360" s="74" t="n"/>
      <c r="BG360" s="74" t="n"/>
      <c r="BH360" s="75" t="n">
        <v>2</v>
      </c>
      <c r="BI360" s="75" t="n">
        <v>1</v>
      </c>
      <c r="BJ360" s="75" t="n">
        <v>1</v>
      </c>
      <c r="BK360" s="75" t="n">
        <v>0</v>
      </c>
      <c r="BL360" s="74" t="n"/>
      <c r="BM360" s="74" t="n"/>
      <c r="BN360" s="74" t="n"/>
      <c r="BO360" s="74" t="n"/>
      <c r="BP360" s="74" t="n"/>
      <c r="BQ360" s="74" t="n"/>
      <c r="BR360" s="74" t="n"/>
      <c r="BS360" s="74" t="n"/>
      <c r="BT360" s="74" t="n"/>
      <c r="BU360" s="74" t="n"/>
      <c r="BV360" s="74" t="n"/>
      <c r="BW360" s="74" t="n"/>
      <c r="BX360" s="74" t="n"/>
      <c r="BY360" s="74" t="n"/>
      <c r="BZ360" s="74" t="n"/>
      <c r="CA360" s="74" t="n"/>
      <c r="CB360" s="74" t="n"/>
      <c r="CC360" s="74" t="n"/>
      <c r="CD360" s="74" t="n"/>
      <c r="CE360" s="74" t="n"/>
      <c r="CF360" s="74" t="n"/>
      <c r="CG360" s="74" t="n"/>
      <c r="CH360" s="74" t="n"/>
      <c r="CI360" s="74" t="n"/>
      <c r="CJ360" s="74" t="n"/>
      <c r="CK360" s="75" t="n">
        <v>709211749</v>
      </c>
      <c r="CL360" s="74" t="inlineStr">
        <is>
          <t>7601fe42-7fa9-4a00-a5c2-e3b98afc2c50</t>
        </is>
      </c>
      <c r="CM360" s="72" t="n">
        <v>46109.07325231482</v>
      </c>
      <c r="CN360" s="74" t="n"/>
      <c r="CO360" s="74" t="n"/>
      <c r="CP360" s="74" t="inlineStr">
        <is>
          <t>submitted_via_web</t>
        </is>
      </c>
      <c r="CQ360" s="74" t="n"/>
      <c r="CR360" s="74" t="inlineStr">
        <is>
          <t>voP5hd3TJJNzzneN7cP2D6</t>
        </is>
      </c>
      <c r="CS360" s="74" t="n"/>
      <c r="CT360" s="74" t="inlineStr">
        <is>
          <t>uuid:7601fe42-7fa9-4a00-a5c2-e3b98afc2c50</t>
        </is>
      </c>
      <c r="CU360" s="75" t="n">
        <v>359</v>
      </c>
    </row>
    <row r="361">
      <c r="A361" s="72" t="n">
        <v>46109.36376403935</v>
      </c>
      <c r="B361" s="72" t="n">
        <v>46109.36511881944</v>
      </c>
      <c r="C361" s="74" t="inlineStr">
        <is>
          <t>Adimas oki</t>
        </is>
      </c>
      <c r="D361" s="74" t="inlineStr">
        <is>
          <t>Jawa Timur</t>
        </is>
      </c>
      <c r="E361" s="74" t="inlineStr">
        <is>
          <t>Malang</t>
        </is>
      </c>
      <c r="F361" s="74" t="inlineStr">
        <is>
          <t>Jabung</t>
        </is>
      </c>
      <c r="G361" s="74" t="inlineStr">
        <is>
          <t>KJP0037</t>
        </is>
      </c>
      <c r="H361" s="74" t="inlineStr">
        <is>
          <t>Sapi perah</t>
        </is>
      </c>
      <c r="I361" s="75" t="n">
        <v>0</v>
      </c>
      <c r="J361" s="75" t="n">
        <v>1</v>
      </c>
      <c r="K361" s="75" t="n">
        <v>0</v>
      </c>
      <c r="L361" s="75" t="n">
        <v>0</v>
      </c>
      <c r="M361" s="75" t="n">
        <v>0</v>
      </c>
      <c r="N361" s="75" t="n">
        <v>0</v>
      </c>
      <c r="O361" s="75" t="n">
        <v>0</v>
      </c>
      <c r="P361" s="75" t="n">
        <v>0</v>
      </c>
      <c r="Q361" s="75" t="n">
        <v>0</v>
      </c>
      <c r="R361" s="74" t="inlineStr">
        <is>
          <t>Sapi perah</t>
        </is>
      </c>
      <c r="S361" s="75" t="n">
        <v>0</v>
      </c>
      <c r="T361" s="75" t="n">
        <v>1</v>
      </c>
      <c r="U361" s="75" t="n">
        <v>0</v>
      </c>
      <c r="V361" s="75" t="n">
        <v>0</v>
      </c>
      <c r="W361" s="75" t="n">
        <v>0</v>
      </c>
      <c r="X361" s="75" t="n">
        <v>0</v>
      </c>
      <c r="Y361" s="75" t="n">
        <v>0</v>
      </c>
      <c r="Z361" s="75" t="n">
        <v>0</v>
      </c>
      <c r="AA361" s="75" t="n">
        <v>0</v>
      </c>
      <c r="AB361" s="74" t="inlineStr">
        <is>
          <t>Sapi perah</t>
        </is>
      </c>
      <c r="AC361" s="75" t="n">
        <v>0</v>
      </c>
      <c r="AD361" s="75" t="n">
        <v>1</v>
      </c>
      <c r="AE361" s="75" t="n">
        <v>0</v>
      </c>
      <c r="AF361" s="75" t="n">
        <v>0</v>
      </c>
      <c r="AG361" s="75" t="n">
        <v>0</v>
      </c>
      <c r="AH361" s="75" t="n">
        <v>0</v>
      </c>
      <c r="AI361" s="75" t="n">
        <v>0</v>
      </c>
      <c r="AJ361" s="75" t="n">
        <v>0</v>
      </c>
      <c r="AK361" s="75" t="n">
        <v>0</v>
      </c>
      <c r="AL361" s="74" t="n"/>
      <c r="AM361" s="74" t="n"/>
      <c r="AN361" s="75" t="n">
        <v>4</v>
      </c>
      <c r="AO361" s="74" t="n"/>
      <c r="AP361" s="74" t="n"/>
      <c r="AQ361" s="74" t="n"/>
      <c r="AR361" s="74" t="n"/>
      <c r="AS361" s="74" t="n"/>
      <c r="AT361" s="74" t="n"/>
      <c r="AU361" s="74" t="n"/>
      <c r="AV361" s="74" t="n"/>
      <c r="AW361" s="75" t="n">
        <v>4</v>
      </c>
      <c r="AX361" s="74" t="n"/>
      <c r="AY361" s="74" t="n"/>
      <c r="AZ361" s="74" t="n"/>
      <c r="BA361" s="74" t="n"/>
      <c r="BB361" s="74" t="n"/>
      <c r="BC361" s="74" t="n"/>
      <c r="BD361" s="74" t="n"/>
      <c r="BE361" s="74" t="n"/>
      <c r="BF361" s="74" t="n"/>
      <c r="BG361" s="74" t="n"/>
      <c r="BH361" s="75" t="n">
        <v>3</v>
      </c>
      <c r="BI361" s="75" t="n">
        <v>2</v>
      </c>
      <c r="BJ361" s="75" t="n">
        <v>4</v>
      </c>
      <c r="BK361" s="75" t="n">
        <v>0</v>
      </c>
      <c r="BL361" s="74" t="n"/>
      <c r="BM361" s="74" t="n"/>
      <c r="BN361" s="74" t="n"/>
      <c r="BO361" s="74" t="n"/>
      <c r="BP361" s="74" t="n"/>
      <c r="BQ361" s="74" t="n"/>
      <c r="BR361" s="74" t="n"/>
      <c r="BS361" s="74" t="n"/>
      <c r="BT361" s="74" t="n"/>
      <c r="BU361" s="74" t="n"/>
      <c r="BV361" s="74" t="n"/>
      <c r="BW361" s="74" t="n"/>
      <c r="BX361" s="74" t="n"/>
      <c r="BY361" s="74" t="n"/>
      <c r="BZ361" s="74" t="n"/>
      <c r="CA361" s="74" t="n"/>
      <c r="CB361" s="74" t="n"/>
      <c r="CC361" s="74" t="n"/>
      <c r="CD361" s="74" t="n"/>
      <c r="CE361" s="74" t="n"/>
      <c r="CF361" s="74" t="n"/>
      <c r="CG361" s="74" t="n"/>
      <c r="CH361" s="74" t="n"/>
      <c r="CI361" s="74" t="n"/>
      <c r="CJ361" s="74" t="n"/>
      <c r="CK361" s="75" t="n">
        <v>709211812</v>
      </c>
      <c r="CL361" s="74" t="inlineStr">
        <is>
          <t>8db77da3-d28d-4764-863c-a642962842fe</t>
        </is>
      </c>
      <c r="CM361" s="72" t="n">
        <v>46109.07354166666</v>
      </c>
      <c r="CN361" s="74" t="n"/>
      <c r="CO361" s="74" t="n"/>
      <c r="CP361" s="74" t="inlineStr">
        <is>
          <t>submitted_via_web</t>
        </is>
      </c>
      <c r="CQ361" s="74" t="n"/>
      <c r="CR361" s="74" t="inlineStr">
        <is>
          <t>voP5hd3TJJNzzneN7cP2D6</t>
        </is>
      </c>
      <c r="CS361" s="74" t="n"/>
      <c r="CT361" s="74" t="inlineStr">
        <is>
          <t>uuid:8db77da3-d28d-4764-863c-a642962842fe</t>
        </is>
      </c>
      <c r="CU361" s="75" t="n">
        <v>360</v>
      </c>
    </row>
    <row r="362">
      <c r="A362" s="72" t="n">
        <v>46109.36490903935</v>
      </c>
      <c r="B362" s="72" t="n">
        <v>46109.36547078704</v>
      </c>
      <c r="C362" s="74" t="inlineStr">
        <is>
          <t>Ali</t>
        </is>
      </c>
      <c r="D362" s="74" t="inlineStr">
        <is>
          <t>Jawa Timur</t>
        </is>
      </c>
      <c r="E362" s="74" t="inlineStr">
        <is>
          <t>Malang</t>
        </is>
      </c>
      <c r="F362" s="74" t="inlineStr">
        <is>
          <t>Jabung</t>
        </is>
      </c>
      <c r="G362" s="74" t="inlineStr">
        <is>
          <t>KJP0390</t>
        </is>
      </c>
      <c r="H362" s="74" t="inlineStr">
        <is>
          <t>Sapi perah</t>
        </is>
      </c>
      <c r="I362" s="75" t="n">
        <v>0</v>
      </c>
      <c r="J362" s="75" t="n">
        <v>1</v>
      </c>
      <c r="K362" s="75" t="n">
        <v>0</v>
      </c>
      <c r="L362" s="75" t="n">
        <v>0</v>
      </c>
      <c r="M362" s="75" t="n">
        <v>0</v>
      </c>
      <c r="N362" s="75" t="n">
        <v>0</v>
      </c>
      <c r="O362" s="75" t="n">
        <v>0</v>
      </c>
      <c r="P362" s="75" t="n">
        <v>0</v>
      </c>
      <c r="Q362" s="75" t="n">
        <v>0</v>
      </c>
      <c r="R362" s="74" t="inlineStr">
        <is>
          <t>Sapi perah</t>
        </is>
      </c>
      <c r="S362" s="75" t="n">
        <v>0</v>
      </c>
      <c r="T362" s="75" t="n">
        <v>1</v>
      </c>
      <c r="U362" s="75" t="n">
        <v>0</v>
      </c>
      <c r="V362" s="75" t="n">
        <v>0</v>
      </c>
      <c r="W362" s="75" t="n">
        <v>0</v>
      </c>
      <c r="X362" s="75" t="n">
        <v>0</v>
      </c>
      <c r="Y362" s="75" t="n">
        <v>0</v>
      </c>
      <c r="Z362" s="75" t="n">
        <v>0</v>
      </c>
      <c r="AA362" s="75" t="n">
        <v>0</v>
      </c>
      <c r="AB362" s="74" t="inlineStr">
        <is>
          <t>Sapi perah</t>
        </is>
      </c>
      <c r="AC362" s="75" t="n">
        <v>0</v>
      </c>
      <c r="AD362" s="75" t="n">
        <v>1</v>
      </c>
      <c r="AE362" s="75" t="n">
        <v>0</v>
      </c>
      <c r="AF362" s="75" t="n">
        <v>0</v>
      </c>
      <c r="AG362" s="75" t="n">
        <v>0</v>
      </c>
      <c r="AH362" s="75" t="n">
        <v>0</v>
      </c>
      <c r="AI362" s="75" t="n">
        <v>0</v>
      </c>
      <c r="AJ362" s="75" t="n">
        <v>0</v>
      </c>
      <c r="AK362" s="75" t="n">
        <v>0</v>
      </c>
      <c r="AL362" s="74" t="n"/>
      <c r="AM362" s="74" t="n"/>
      <c r="AN362" s="75" t="n">
        <v>6</v>
      </c>
      <c r="AO362" s="74" t="n"/>
      <c r="AP362" s="74" t="n"/>
      <c r="AQ362" s="74" t="n"/>
      <c r="AR362" s="74" t="n"/>
      <c r="AS362" s="74" t="n"/>
      <c r="AT362" s="74" t="n"/>
      <c r="AU362" s="74" t="n"/>
      <c r="AV362" s="74" t="n"/>
      <c r="AW362" s="75" t="n">
        <v>4</v>
      </c>
      <c r="AX362" s="74" t="n"/>
      <c r="AY362" s="74" t="n"/>
      <c r="AZ362" s="74" t="n"/>
      <c r="BA362" s="74" t="n"/>
      <c r="BB362" s="74" t="n"/>
      <c r="BC362" s="74" t="n"/>
      <c r="BD362" s="74" t="n"/>
      <c r="BE362" s="74" t="n"/>
      <c r="BF362" s="74" t="n"/>
      <c r="BG362" s="74" t="n"/>
      <c r="BH362" s="75" t="n">
        <v>2</v>
      </c>
      <c r="BI362" s="75" t="n">
        <v>3</v>
      </c>
      <c r="BJ362" s="75" t="n">
        <v>3</v>
      </c>
      <c r="BK362" s="75" t="n">
        <v>0</v>
      </c>
      <c r="BL362" s="74" t="n"/>
      <c r="BM362" s="74" t="n"/>
      <c r="BN362" s="74" t="n"/>
      <c r="BO362" s="74" t="n"/>
      <c r="BP362" s="74" t="n"/>
      <c r="BQ362" s="74" t="n"/>
      <c r="BR362" s="74" t="n"/>
      <c r="BS362" s="74" t="n"/>
      <c r="BT362" s="74" t="n"/>
      <c r="BU362" s="74" t="n"/>
      <c r="BV362" s="74" t="n"/>
      <c r="BW362" s="74" t="n"/>
      <c r="BX362" s="74" t="n"/>
      <c r="BY362" s="74" t="n"/>
      <c r="BZ362" s="74" t="n"/>
      <c r="CA362" s="74" t="n"/>
      <c r="CB362" s="74" t="n"/>
      <c r="CC362" s="74" t="n"/>
      <c r="CD362" s="74" t="n"/>
      <c r="CE362" s="74" t="n"/>
      <c r="CF362" s="74" t="n"/>
      <c r="CG362" s="74" t="n"/>
      <c r="CH362" s="74" t="n"/>
      <c r="CI362" s="74" t="n"/>
      <c r="CJ362" s="74" t="n"/>
      <c r="CK362" s="75" t="n">
        <v>709211849</v>
      </c>
      <c r="CL362" s="74" t="inlineStr">
        <is>
          <t>366d1469-0d08-4d90-b1cf-c3af9bf655f9</t>
        </is>
      </c>
      <c r="CM362" s="72" t="n">
        <v>46109.07381944444</v>
      </c>
      <c r="CN362" s="74" t="n"/>
      <c r="CO362" s="74" t="n"/>
      <c r="CP362" s="74" t="inlineStr">
        <is>
          <t>submitted_via_web</t>
        </is>
      </c>
      <c r="CQ362" s="74" t="n"/>
      <c r="CR362" s="74" t="inlineStr">
        <is>
          <t>voP5hd3TJJNzzneN7cP2D6</t>
        </is>
      </c>
      <c r="CS362" s="74" t="n"/>
      <c r="CT362" s="74" t="inlineStr">
        <is>
          <t>uuid:366d1469-0d08-4d90-b1cf-c3af9bf655f9</t>
        </is>
      </c>
      <c r="CU362" s="75" t="n">
        <v>361</v>
      </c>
    </row>
    <row r="363">
      <c r="A363" s="72" t="n">
        <v>46109.36420791667</v>
      </c>
      <c r="B363" s="72" t="n">
        <v>46109.36600819445</v>
      </c>
      <c r="C363" s="74" t="inlineStr">
        <is>
          <t>Darminah</t>
        </is>
      </c>
      <c r="D363" s="74" t="inlineStr">
        <is>
          <t>Jawa Timur</t>
        </is>
      </c>
      <c r="E363" s="74" t="inlineStr">
        <is>
          <t>Malang</t>
        </is>
      </c>
      <c r="F363" s="74" t="inlineStr">
        <is>
          <t>Jabung</t>
        </is>
      </c>
      <c r="G363" s="74" t="inlineStr">
        <is>
          <t>KJP0482</t>
        </is>
      </c>
      <c r="H363" s="74" t="inlineStr">
        <is>
          <t>Sapi perah</t>
        </is>
      </c>
      <c r="I363" s="75" t="n">
        <v>0</v>
      </c>
      <c r="J363" s="75" t="n">
        <v>1</v>
      </c>
      <c r="K363" s="75" t="n">
        <v>0</v>
      </c>
      <c r="L363" s="75" t="n">
        <v>0</v>
      </c>
      <c r="M363" s="75" t="n">
        <v>0</v>
      </c>
      <c r="N363" s="75" t="n">
        <v>0</v>
      </c>
      <c r="O363" s="75" t="n">
        <v>0</v>
      </c>
      <c r="P363" s="75" t="n">
        <v>0</v>
      </c>
      <c r="Q363" s="75" t="n">
        <v>0</v>
      </c>
      <c r="R363" s="74" t="inlineStr">
        <is>
          <t>Sapi perah</t>
        </is>
      </c>
      <c r="S363" s="75" t="n">
        <v>0</v>
      </c>
      <c r="T363" s="75" t="n">
        <v>1</v>
      </c>
      <c r="U363" s="75" t="n">
        <v>0</v>
      </c>
      <c r="V363" s="75" t="n">
        <v>0</v>
      </c>
      <c r="W363" s="75" t="n">
        <v>0</v>
      </c>
      <c r="X363" s="75" t="n">
        <v>0</v>
      </c>
      <c r="Y363" s="75" t="n">
        <v>0</v>
      </c>
      <c r="Z363" s="75" t="n">
        <v>0</v>
      </c>
      <c r="AA363" s="75" t="n">
        <v>0</v>
      </c>
      <c r="AB363" s="74" t="inlineStr">
        <is>
          <t>Sapi perah</t>
        </is>
      </c>
      <c r="AC363" s="75" t="n">
        <v>0</v>
      </c>
      <c r="AD363" s="75" t="n">
        <v>1</v>
      </c>
      <c r="AE363" s="75" t="n">
        <v>0</v>
      </c>
      <c r="AF363" s="75" t="n">
        <v>0</v>
      </c>
      <c r="AG363" s="75" t="n">
        <v>0</v>
      </c>
      <c r="AH363" s="75" t="n">
        <v>0</v>
      </c>
      <c r="AI363" s="75" t="n">
        <v>0</v>
      </c>
      <c r="AJ363" s="75" t="n">
        <v>0</v>
      </c>
      <c r="AK363" s="75" t="n">
        <v>0</v>
      </c>
      <c r="AL363" s="74" t="n"/>
      <c r="AM363" s="74" t="n"/>
      <c r="AN363" s="75" t="n">
        <v>7</v>
      </c>
      <c r="AO363" s="74" t="n"/>
      <c r="AP363" s="74" t="n"/>
      <c r="AQ363" s="74" t="n"/>
      <c r="AR363" s="74" t="n"/>
      <c r="AS363" s="74" t="n"/>
      <c r="AT363" s="74" t="n"/>
      <c r="AU363" s="74" t="n"/>
      <c r="AV363" s="74" t="n"/>
      <c r="AW363" s="75" t="n">
        <v>4</v>
      </c>
      <c r="AX363" s="74" t="n"/>
      <c r="AY363" s="74" t="n"/>
      <c r="AZ363" s="74" t="n"/>
      <c r="BA363" s="74" t="n"/>
      <c r="BB363" s="74" t="n"/>
      <c r="BC363" s="74" t="n"/>
      <c r="BD363" s="74" t="n"/>
      <c r="BE363" s="74" t="n"/>
      <c r="BF363" s="74" t="n"/>
      <c r="BG363" s="74" t="n"/>
      <c r="BH363" s="75" t="n">
        <v>2</v>
      </c>
      <c r="BI363" s="75" t="n">
        <v>2</v>
      </c>
      <c r="BJ363" s="75" t="n">
        <v>3</v>
      </c>
      <c r="BK363" s="75" t="n">
        <v>0</v>
      </c>
      <c r="BL363" s="74" t="n"/>
      <c r="BM363" s="74" t="n"/>
      <c r="BN363" s="74" t="n"/>
      <c r="BO363" s="74" t="n"/>
      <c r="BP363" s="74" t="n"/>
      <c r="BQ363" s="74" t="n"/>
      <c r="BR363" s="74" t="n"/>
      <c r="BS363" s="74" t="n"/>
      <c r="BT363" s="74" t="n"/>
      <c r="BU363" s="74" t="n"/>
      <c r="BV363" s="74" t="n"/>
      <c r="BW363" s="74" t="n"/>
      <c r="BX363" s="74" t="n"/>
      <c r="BY363" s="74" t="n"/>
      <c r="BZ363" s="74" t="n"/>
      <c r="CA363" s="74" t="n"/>
      <c r="CB363" s="74" t="n"/>
      <c r="CC363" s="74" t="n"/>
      <c r="CD363" s="74" t="n"/>
      <c r="CE363" s="74" t="n"/>
      <c r="CF363" s="74" t="n"/>
      <c r="CG363" s="74" t="n"/>
      <c r="CH363" s="74" t="n"/>
      <c r="CI363" s="74" t="n"/>
      <c r="CJ363" s="74" t="n"/>
      <c r="CK363" s="75" t="n">
        <v>709211939</v>
      </c>
      <c r="CL363" s="74" t="inlineStr">
        <is>
          <t>c8f4ecd0-b7be-4f15-bd2d-24327c72055a</t>
        </is>
      </c>
      <c r="CM363" s="72" t="n">
        <v>46109.07436342593</v>
      </c>
      <c r="CN363" s="74" t="n"/>
      <c r="CO363" s="74" t="n"/>
      <c r="CP363" s="74" t="inlineStr">
        <is>
          <t>submitted_via_web</t>
        </is>
      </c>
      <c r="CQ363" s="74" t="n"/>
      <c r="CR363" s="74" t="inlineStr">
        <is>
          <t>voP5hd3TJJNzzneN7cP2D6</t>
        </is>
      </c>
      <c r="CS363" s="74" t="n"/>
      <c r="CT363" s="74" t="inlineStr">
        <is>
          <t>uuid:c8f4ecd0-b7be-4f15-bd2d-24327c72055a</t>
        </is>
      </c>
      <c r="CU363" s="75" t="n">
        <v>362</v>
      </c>
    </row>
    <row r="364">
      <c r="A364" s="72" t="n">
        <v>46109.36547142361</v>
      </c>
      <c r="B364" s="72" t="n">
        <v>46109.36628471065</v>
      </c>
      <c r="C364" s="74" t="inlineStr">
        <is>
          <t>Mat nakuan</t>
        </is>
      </c>
      <c r="D364" s="74" t="inlineStr">
        <is>
          <t>Jawa Timur</t>
        </is>
      </c>
      <c r="E364" s="74" t="inlineStr">
        <is>
          <t>Malang</t>
        </is>
      </c>
      <c r="F364" s="74" t="inlineStr">
        <is>
          <t>Jabung</t>
        </is>
      </c>
      <c r="G364" s="74" t="inlineStr">
        <is>
          <t>KJP0243</t>
        </is>
      </c>
      <c r="H364" s="74" t="inlineStr">
        <is>
          <t>Sapi perah</t>
        </is>
      </c>
      <c r="I364" s="75" t="n">
        <v>0</v>
      </c>
      <c r="J364" s="75" t="n">
        <v>1</v>
      </c>
      <c r="K364" s="75" t="n">
        <v>0</v>
      </c>
      <c r="L364" s="75" t="n">
        <v>0</v>
      </c>
      <c r="M364" s="75" t="n">
        <v>0</v>
      </c>
      <c r="N364" s="75" t="n">
        <v>0</v>
      </c>
      <c r="O364" s="75" t="n">
        <v>0</v>
      </c>
      <c r="P364" s="75" t="n">
        <v>0</v>
      </c>
      <c r="Q364" s="75" t="n">
        <v>0</v>
      </c>
      <c r="R364" s="74" t="inlineStr">
        <is>
          <t>Sapi perah</t>
        </is>
      </c>
      <c r="S364" s="75" t="n">
        <v>0</v>
      </c>
      <c r="T364" s="75" t="n">
        <v>1</v>
      </c>
      <c r="U364" s="75" t="n">
        <v>0</v>
      </c>
      <c r="V364" s="75" t="n">
        <v>0</v>
      </c>
      <c r="W364" s="75" t="n">
        <v>0</v>
      </c>
      <c r="X364" s="75" t="n">
        <v>0</v>
      </c>
      <c r="Y364" s="75" t="n">
        <v>0</v>
      </c>
      <c r="Z364" s="75" t="n">
        <v>0</v>
      </c>
      <c r="AA364" s="75" t="n">
        <v>0</v>
      </c>
      <c r="AB364" s="74" t="inlineStr">
        <is>
          <t>Sapi perah</t>
        </is>
      </c>
      <c r="AC364" s="75" t="n">
        <v>0</v>
      </c>
      <c r="AD364" s="75" t="n">
        <v>1</v>
      </c>
      <c r="AE364" s="75" t="n">
        <v>0</v>
      </c>
      <c r="AF364" s="75" t="n">
        <v>0</v>
      </c>
      <c r="AG364" s="75" t="n">
        <v>0</v>
      </c>
      <c r="AH364" s="75" t="n">
        <v>0</v>
      </c>
      <c r="AI364" s="75" t="n">
        <v>0</v>
      </c>
      <c r="AJ364" s="75" t="n">
        <v>0</v>
      </c>
      <c r="AK364" s="75" t="n">
        <v>0</v>
      </c>
      <c r="AL364" s="74" t="n"/>
      <c r="AM364" s="74" t="n"/>
      <c r="AN364" s="75" t="n">
        <v>14</v>
      </c>
      <c r="AO364" s="74" t="n"/>
      <c r="AP364" s="74" t="n"/>
      <c r="AQ364" s="74" t="n"/>
      <c r="AR364" s="74" t="n"/>
      <c r="AS364" s="74" t="n"/>
      <c r="AT364" s="74" t="n"/>
      <c r="AU364" s="74" t="n"/>
      <c r="AV364" s="74" t="n"/>
      <c r="AW364" s="75" t="n">
        <v>6</v>
      </c>
      <c r="AX364" s="74" t="n"/>
      <c r="AY364" s="74" t="n"/>
      <c r="AZ364" s="74" t="n"/>
      <c r="BA364" s="74" t="n"/>
      <c r="BB364" s="74" t="n"/>
      <c r="BC364" s="74" t="n"/>
      <c r="BD364" s="74" t="n"/>
      <c r="BE364" s="74" t="n"/>
      <c r="BF364" s="74" t="n"/>
      <c r="BG364" s="74" t="n"/>
      <c r="BH364" s="75" t="n">
        <v>4</v>
      </c>
      <c r="BI364" s="75" t="n">
        <v>3</v>
      </c>
      <c r="BJ364" s="75" t="n">
        <v>10</v>
      </c>
      <c r="BK364" s="75" t="n">
        <v>0</v>
      </c>
      <c r="BL364" s="74" t="n"/>
      <c r="BM364" s="74" t="n"/>
      <c r="BN364" s="74" t="n"/>
      <c r="BO364" s="74" t="n"/>
      <c r="BP364" s="74" t="n"/>
      <c r="BQ364" s="74" t="n"/>
      <c r="BR364" s="74" t="n"/>
      <c r="BS364" s="74" t="n"/>
      <c r="BT364" s="74" t="n"/>
      <c r="BU364" s="74" t="n"/>
      <c r="BV364" s="74" t="n"/>
      <c r="BW364" s="74" t="n"/>
      <c r="BX364" s="74" t="n"/>
      <c r="BY364" s="74" t="n"/>
      <c r="BZ364" s="74" t="n"/>
      <c r="CA364" s="74" t="n"/>
      <c r="CB364" s="74" t="n"/>
      <c r="CC364" s="74" t="n"/>
      <c r="CD364" s="74" t="n"/>
      <c r="CE364" s="74" t="n"/>
      <c r="CF364" s="74" t="n"/>
      <c r="CG364" s="74" t="n"/>
      <c r="CH364" s="74" t="n"/>
      <c r="CI364" s="74" t="n"/>
      <c r="CJ364" s="74" t="n"/>
      <c r="CK364" s="75" t="n">
        <v>709211979</v>
      </c>
      <c r="CL364" s="74" t="inlineStr">
        <is>
          <t>1c585f50-0f12-427d-86f5-b4352ad4273c</t>
        </is>
      </c>
      <c r="CM364" s="72" t="n">
        <v>46109.07462962963</v>
      </c>
      <c r="CN364" s="74" t="n"/>
      <c r="CO364" s="74" t="n"/>
      <c r="CP364" s="74" t="inlineStr">
        <is>
          <t>submitted_via_web</t>
        </is>
      </c>
      <c r="CQ364" s="74" t="n"/>
      <c r="CR364" s="74" t="inlineStr">
        <is>
          <t>voP5hd3TJJNzzneN7cP2D6</t>
        </is>
      </c>
      <c r="CS364" s="74" t="n"/>
      <c r="CT364" s="74" t="inlineStr">
        <is>
          <t>uuid:1c585f50-0f12-427d-86f5-b4352ad4273c</t>
        </is>
      </c>
      <c r="CU364" s="75" t="n">
        <v>363</v>
      </c>
    </row>
    <row r="365">
      <c r="A365" s="72" t="n">
        <v>46109.365119375</v>
      </c>
      <c r="B365" s="72" t="n">
        <v>46109.36655015047</v>
      </c>
      <c r="C365" s="74" t="inlineStr">
        <is>
          <t>Jali</t>
        </is>
      </c>
      <c r="D365" s="74" t="inlineStr">
        <is>
          <t>Jawa Timur</t>
        </is>
      </c>
      <c r="E365" s="74" t="inlineStr">
        <is>
          <t>Malang</t>
        </is>
      </c>
      <c r="F365" s="74" t="inlineStr">
        <is>
          <t>Jabung</t>
        </is>
      </c>
      <c r="G365" s="74" t="inlineStr">
        <is>
          <t>KJP0316</t>
        </is>
      </c>
      <c r="H365" s="74" t="inlineStr">
        <is>
          <t>Sapi perah</t>
        </is>
      </c>
      <c r="I365" s="75" t="n">
        <v>0</v>
      </c>
      <c r="J365" s="75" t="n">
        <v>1</v>
      </c>
      <c r="K365" s="75" t="n">
        <v>0</v>
      </c>
      <c r="L365" s="75" t="n">
        <v>0</v>
      </c>
      <c r="M365" s="75" t="n">
        <v>0</v>
      </c>
      <c r="N365" s="75" t="n">
        <v>0</v>
      </c>
      <c r="O365" s="75" t="n">
        <v>0</v>
      </c>
      <c r="P365" s="75" t="n">
        <v>0</v>
      </c>
      <c r="Q365" s="75" t="n">
        <v>0</v>
      </c>
      <c r="R365" s="74" t="inlineStr">
        <is>
          <t>Sapi perah</t>
        </is>
      </c>
      <c r="S365" s="75" t="n">
        <v>0</v>
      </c>
      <c r="T365" s="75" t="n">
        <v>1</v>
      </c>
      <c r="U365" s="75" t="n">
        <v>0</v>
      </c>
      <c r="V365" s="75" t="n">
        <v>0</v>
      </c>
      <c r="W365" s="75" t="n">
        <v>0</v>
      </c>
      <c r="X365" s="75" t="n">
        <v>0</v>
      </c>
      <c r="Y365" s="75" t="n">
        <v>0</v>
      </c>
      <c r="Z365" s="75" t="n">
        <v>0</v>
      </c>
      <c r="AA365" s="75" t="n">
        <v>0</v>
      </c>
      <c r="AB365" s="74" t="inlineStr">
        <is>
          <t>Sapi perah</t>
        </is>
      </c>
      <c r="AC365" s="75" t="n">
        <v>0</v>
      </c>
      <c r="AD365" s="75" t="n">
        <v>1</v>
      </c>
      <c r="AE365" s="75" t="n">
        <v>0</v>
      </c>
      <c r="AF365" s="75" t="n">
        <v>0</v>
      </c>
      <c r="AG365" s="75" t="n">
        <v>0</v>
      </c>
      <c r="AH365" s="75" t="n">
        <v>0</v>
      </c>
      <c r="AI365" s="75" t="n">
        <v>0</v>
      </c>
      <c r="AJ365" s="75" t="n">
        <v>0</v>
      </c>
      <c r="AK365" s="75" t="n">
        <v>0</v>
      </c>
      <c r="AL365" s="74" t="n"/>
      <c r="AM365" s="74" t="n"/>
      <c r="AN365" s="75" t="n">
        <v>3</v>
      </c>
      <c r="AO365" s="74" t="n"/>
      <c r="AP365" s="74" t="n"/>
      <c r="AQ365" s="74" t="n"/>
      <c r="AR365" s="74" t="n"/>
      <c r="AS365" s="74" t="n"/>
      <c r="AT365" s="74" t="n"/>
      <c r="AU365" s="74" t="n"/>
      <c r="AV365" s="74" t="n"/>
      <c r="AW365" s="75" t="n">
        <v>6</v>
      </c>
      <c r="AX365" s="74" t="n"/>
      <c r="AY365" s="74" t="n"/>
      <c r="AZ365" s="74" t="n"/>
      <c r="BA365" s="74" t="n"/>
      <c r="BB365" s="74" t="n"/>
      <c r="BC365" s="74" t="n"/>
      <c r="BD365" s="74" t="n"/>
      <c r="BE365" s="74" t="n"/>
      <c r="BF365" s="74" t="n"/>
      <c r="BG365" s="74" t="n"/>
      <c r="BH365" s="75" t="n">
        <v>3</v>
      </c>
      <c r="BI365" s="75" t="n">
        <v>2</v>
      </c>
      <c r="BJ365" s="75" t="n">
        <v>4</v>
      </c>
      <c r="BK365" s="75" t="n">
        <v>0</v>
      </c>
      <c r="BL365" s="74" t="n"/>
      <c r="BM365" s="74" t="n"/>
      <c r="BN365" s="74" t="n"/>
      <c r="BO365" s="74" t="n"/>
      <c r="BP365" s="74" t="n"/>
      <c r="BQ365" s="74" t="n"/>
      <c r="BR365" s="74" t="n"/>
      <c r="BS365" s="74" t="n"/>
      <c r="BT365" s="74" t="n"/>
      <c r="BU365" s="74" t="n"/>
      <c r="BV365" s="74" t="n"/>
      <c r="BW365" s="74" t="n"/>
      <c r="BX365" s="74" t="n"/>
      <c r="BY365" s="74" t="n"/>
      <c r="BZ365" s="74" t="n"/>
      <c r="CA365" s="74" t="n"/>
      <c r="CB365" s="74" t="n"/>
      <c r="CC365" s="74" t="n"/>
      <c r="CD365" s="74" t="n"/>
      <c r="CE365" s="74" t="n"/>
      <c r="CF365" s="74" t="n"/>
      <c r="CG365" s="74" t="n"/>
      <c r="CH365" s="74" t="n"/>
      <c r="CI365" s="74" t="n"/>
      <c r="CJ365" s="74" t="n"/>
      <c r="CK365" s="75" t="n">
        <v>709212006</v>
      </c>
      <c r="CL365" s="74" t="inlineStr">
        <is>
          <t>ec9a6688-d78d-440d-b81c-6a7748c2bceb</t>
        </is>
      </c>
      <c r="CM365" s="72" t="n">
        <v>46109.07491898148</v>
      </c>
      <c r="CN365" s="74" t="n"/>
      <c r="CO365" s="74" t="n"/>
      <c r="CP365" s="74" t="inlineStr">
        <is>
          <t>submitted_via_web</t>
        </is>
      </c>
      <c r="CQ365" s="74" t="n"/>
      <c r="CR365" s="74" t="inlineStr">
        <is>
          <t>voP5hd3TJJNzzneN7cP2D6</t>
        </is>
      </c>
      <c r="CS365" s="74" t="n"/>
      <c r="CT365" s="74" t="inlineStr">
        <is>
          <t>uuid:ec9a6688-d78d-440d-b81c-6a7748c2bceb</t>
        </is>
      </c>
      <c r="CU365" s="75" t="n">
        <v>364</v>
      </c>
    </row>
    <row r="366">
      <c r="A366" s="72" t="n">
        <v>46109.36600884259</v>
      </c>
      <c r="B366" s="72" t="n">
        <v>46109.36664716435</v>
      </c>
      <c r="C366" s="74" t="inlineStr">
        <is>
          <t>Suketi</t>
        </is>
      </c>
      <c r="D366" s="74" t="inlineStr">
        <is>
          <t>Jawa Timur</t>
        </is>
      </c>
      <c r="E366" s="74" t="inlineStr">
        <is>
          <t>Malabg</t>
        </is>
      </c>
      <c r="F366" s="74" t="inlineStr">
        <is>
          <t>Jabung</t>
        </is>
      </c>
      <c r="G366" s="74" t="inlineStr">
        <is>
          <t>KJP0133</t>
        </is>
      </c>
      <c r="H366" s="74" t="inlineStr">
        <is>
          <t>Sapi perah</t>
        </is>
      </c>
      <c r="I366" s="75" t="n">
        <v>0</v>
      </c>
      <c r="J366" s="75" t="n">
        <v>1</v>
      </c>
      <c r="K366" s="75" t="n">
        <v>0</v>
      </c>
      <c r="L366" s="75" t="n">
        <v>0</v>
      </c>
      <c r="M366" s="75" t="n">
        <v>0</v>
      </c>
      <c r="N366" s="75" t="n">
        <v>0</v>
      </c>
      <c r="O366" s="75" t="n">
        <v>0</v>
      </c>
      <c r="P366" s="75" t="n">
        <v>0</v>
      </c>
      <c r="Q366" s="75" t="n">
        <v>0</v>
      </c>
      <c r="R366" s="74" t="inlineStr">
        <is>
          <t>Sapi perah</t>
        </is>
      </c>
      <c r="S366" s="75" t="n">
        <v>0</v>
      </c>
      <c r="T366" s="75" t="n">
        <v>1</v>
      </c>
      <c r="U366" s="75" t="n">
        <v>0</v>
      </c>
      <c r="V366" s="75" t="n">
        <v>0</v>
      </c>
      <c r="W366" s="75" t="n">
        <v>0</v>
      </c>
      <c r="X366" s="75" t="n">
        <v>0</v>
      </c>
      <c r="Y366" s="75" t="n">
        <v>0</v>
      </c>
      <c r="Z366" s="75" t="n">
        <v>0</v>
      </c>
      <c r="AA366" s="75" t="n">
        <v>0</v>
      </c>
      <c r="AB366" s="74" t="inlineStr">
        <is>
          <t>Sapi perah</t>
        </is>
      </c>
      <c r="AC366" s="75" t="n">
        <v>0</v>
      </c>
      <c r="AD366" s="75" t="n">
        <v>1</v>
      </c>
      <c r="AE366" s="75" t="n">
        <v>0</v>
      </c>
      <c r="AF366" s="75" t="n">
        <v>0</v>
      </c>
      <c r="AG366" s="75" t="n">
        <v>0</v>
      </c>
      <c r="AH366" s="75" t="n">
        <v>0</v>
      </c>
      <c r="AI366" s="75" t="n">
        <v>0</v>
      </c>
      <c r="AJ366" s="75" t="n">
        <v>0</v>
      </c>
      <c r="AK366" s="75" t="n">
        <v>0</v>
      </c>
      <c r="AL366" s="74" t="n"/>
      <c r="AM366" s="74" t="n"/>
      <c r="AN366" s="75" t="n">
        <v>5</v>
      </c>
      <c r="AO366" s="74" t="n"/>
      <c r="AP366" s="74" t="n"/>
      <c r="AQ366" s="74" t="n"/>
      <c r="AR366" s="74" t="n"/>
      <c r="AS366" s="74" t="n"/>
      <c r="AT366" s="74" t="n"/>
      <c r="AU366" s="74" t="n"/>
      <c r="AV366" s="74" t="n"/>
      <c r="AW366" s="75" t="n">
        <v>4</v>
      </c>
      <c r="AX366" s="74" t="n"/>
      <c r="AY366" s="74" t="n"/>
      <c r="AZ366" s="74" t="n"/>
      <c r="BA366" s="74" t="n"/>
      <c r="BB366" s="74" t="n"/>
      <c r="BC366" s="74" t="n"/>
      <c r="BD366" s="74" t="n"/>
      <c r="BE366" s="74" t="n"/>
      <c r="BF366" s="74" t="n"/>
      <c r="BG366" s="74" t="n"/>
      <c r="BH366" s="75" t="n">
        <v>2</v>
      </c>
      <c r="BI366" s="75" t="n">
        <v>1</v>
      </c>
      <c r="BJ366" s="75" t="n">
        <v>3</v>
      </c>
      <c r="BK366" s="75" t="n">
        <v>0</v>
      </c>
      <c r="BL366" s="74" t="n"/>
      <c r="BM366" s="74" t="n"/>
      <c r="BN366" s="74" t="n"/>
      <c r="BO366" s="74" t="n"/>
      <c r="BP366" s="74" t="n"/>
      <c r="BQ366" s="74" t="n"/>
      <c r="BR366" s="74" t="n"/>
      <c r="BS366" s="74" t="n"/>
      <c r="BT366" s="74" t="n"/>
      <c r="BU366" s="74" t="n"/>
      <c r="BV366" s="74" t="n"/>
      <c r="BW366" s="74" t="n"/>
      <c r="BX366" s="74" t="n"/>
      <c r="BY366" s="74" t="n"/>
      <c r="BZ366" s="74" t="n"/>
      <c r="CA366" s="74" t="n"/>
      <c r="CB366" s="74" t="n"/>
      <c r="CC366" s="74" t="n"/>
      <c r="CD366" s="74" t="n"/>
      <c r="CE366" s="74" t="n"/>
      <c r="CF366" s="74" t="n"/>
      <c r="CG366" s="74" t="n"/>
      <c r="CH366" s="74" t="n"/>
      <c r="CI366" s="74" t="n"/>
      <c r="CJ366" s="74" t="n"/>
      <c r="CK366" s="75" t="n">
        <v>709212015</v>
      </c>
      <c r="CL366" s="74" t="inlineStr">
        <is>
          <t>f3233b04-2cc5-4719-95ea-09bf43c85f6b</t>
        </is>
      </c>
      <c r="CM366" s="72" t="n">
        <v>46109.075</v>
      </c>
      <c r="CN366" s="74" t="n"/>
      <c r="CO366" s="74" t="n"/>
      <c r="CP366" s="74" t="inlineStr">
        <is>
          <t>submitted_via_web</t>
        </is>
      </c>
      <c r="CQ366" s="74" t="n"/>
      <c r="CR366" s="74" t="inlineStr">
        <is>
          <t>voP5hd3TJJNzzneN7cP2D6</t>
        </is>
      </c>
      <c r="CS366" s="74" t="n"/>
      <c r="CT366" s="74" t="inlineStr">
        <is>
          <t>uuid:f3233b04-2cc5-4719-95ea-09bf43c85f6b</t>
        </is>
      </c>
      <c r="CU366" s="75" t="n">
        <v>365</v>
      </c>
    </row>
    <row r="367">
      <c r="A367" s="72" t="n">
        <v>46109.3662853588</v>
      </c>
      <c r="B367" s="72" t="n">
        <v>46109.3670953125</v>
      </c>
      <c r="C367" s="74" t="inlineStr">
        <is>
          <t>Samari</t>
        </is>
      </c>
      <c r="D367" s="74" t="inlineStr">
        <is>
          <t>Jawa Timur</t>
        </is>
      </c>
      <c r="E367" s="74" t="inlineStr">
        <is>
          <t>Malang</t>
        </is>
      </c>
      <c r="F367" s="74" t="inlineStr">
        <is>
          <t>Jabung</t>
        </is>
      </c>
      <c r="G367" s="74" t="inlineStr">
        <is>
          <t>KJP</t>
        </is>
      </c>
      <c r="H367" s="74" t="inlineStr">
        <is>
          <t>Sapi perah</t>
        </is>
      </c>
      <c r="I367" s="75" t="n">
        <v>0</v>
      </c>
      <c r="J367" s="75" t="n">
        <v>1</v>
      </c>
      <c r="K367" s="75" t="n">
        <v>0</v>
      </c>
      <c r="L367" s="75" t="n">
        <v>0</v>
      </c>
      <c r="M367" s="75" t="n">
        <v>0</v>
      </c>
      <c r="N367" s="75" t="n">
        <v>0</v>
      </c>
      <c r="O367" s="75" t="n">
        <v>0</v>
      </c>
      <c r="P367" s="75" t="n">
        <v>0</v>
      </c>
      <c r="Q367" s="75" t="n">
        <v>0</v>
      </c>
      <c r="R367" s="74" t="inlineStr">
        <is>
          <t>Sapi perah</t>
        </is>
      </c>
      <c r="S367" s="75" t="n">
        <v>0</v>
      </c>
      <c r="T367" s="75" t="n">
        <v>1</v>
      </c>
      <c r="U367" s="75" t="n">
        <v>0</v>
      </c>
      <c r="V367" s="75" t="n">
        <v>0</v>
      </c>
      <c r="W367" s="75" t="n">
        <v>0</v>
      </c>
      <c r="X367" s="75" t="n">
        <v>0</v>
      </c>
      <c r="Y367" s="75" t="n">
        <v>0</v>
      </c>
      <c r="Z367" s="75" t="n">
        <v>0</v>
      </c>
      <c r="AA367" s="75" t="n">
        <v>0</v>
      </c>
      <c r="AB367" s="74" t="inlineStr">
        <is>
          <t>Sapi perah</t>
        </is>
      </c>
      <c r="AC367" s="75" t="n">
        <v>0</v>
      </c>
      <c r="AD367" s="75" t="n">
        <v>1</v>
      </c>
      <c r="AE367" s="75" t="n">
        <v>0</v>
      </c>
      <c r="AF367" s="75" t="n">
        <v>0</v>
      </c>
      <c r="AG367" s="75" t="n">
        <v>0</v>
      </c>
      <c r="AH367" s="75" t="n">
        <v>0</v>
      </c>
      <c r="AI367" s="75" t="n">
        <v>0</v>
      </c>
      <c r="AJ367" s="75" t="n">
        <v>0</v>
      </c>
      <c r="AK367" s="75" t="n">
        <v>0</v>
      </c>
      <c r="AL367" s="74" t="n"/>
      <c r="AM367" s="74" t="n"/>
      <c r="AN367" s="75" t="n">
        <v>15</v>
      </c>
      <c r="AO367" s="74" t="n"/>
      <c r="AP367" s="74" t="n"/>
      <c r="AQ367" s="74" t="n"/>
      <c r="AR367" s="74" t="n"/>
      <c r="AS367" s="74" t="n"/>
      <c r="AT367" s="74" t="n"/>
      <c r="AU367" s="74" t="n"/>
      <c r="AV367" s="74" t="n"/>
      <c r="AW367" s="75" t="n">
        <v>6</v>
      </c>
      <c r="AX367" s="74" t="n"/>
      <c r="AY367" s="74" t="n"/>
      <c r="AZ367" s="74" t="n"/>
      <c r="BA367" s="74" t="n"/>
      <c r="BB367" s="74" t="n"/>
      <c r="BC367" s="74" t="n"/>
      <c r="BD367" s="74" t="n"/>
      <c r="BE367" s="74" t="n"/>
      <c r="BF367" s="74" t="n"/>
      <c r="BG367" s="74" t="n"/>
      <c r="BH367" s="75" t="n">
        <v>2</v>
      </c>
      <c r="BI367" s="75" t="n">
        <v>3</v>
      </c>
      <c r="BJ367" s="75" t="n">
        <v>5</v>
      </c>
      <c r="BK367" s="75" t="n">
        <v>0</v>
      </c>
      <c r="BL367" s="74" t="n"/>
      <c r="BM367" s="74" t="n"/>
      <c r="BN367" s="74" t="n"/>
      <c r="BO367" s="74" t="n"/>
      <c r="BP367" s="74" t="n"/>
      <c r="BQ367" s="74" t="n"/>
      <c r="BR367" s="74" t="n"/>
      <c r="BS367" s="74" t="n"/>
      <c r="BT367" s="74" t="n"/>
      <c r="BU367" s="74" t="n"/>
      <c r="BV367" s="74" t="n"/>
      <c r="BW367" s="74" t="n"/>
      <c r="BX367" s="74" t="n"/>
      <c r="BY367" s="74" t="n"/>
      <c r="BZ367" s="74" t="n"/>
      <c r="CA367" s="74" t="n"/>
      <c r="CB367" s="74" t="n"/>
      <c r="CC367" s="74" t="n"/>
      <c r="CD367" s="74" t="n"/>
      <c r="CE367" s="74" t="n"/>
      <c r="CF367" s="74" t="n"/>
      <c r="CG367" s="74" t="n"/>
      <c r="CH367" s="74" t="n"/>
      <c r="CI367" s="74" t="n"/>
      <c r="CJ367" s="74" t="n"/>
      <c r="CK367" s="75" t="n">
        <v>709212074</v>
      </c>
      <c r="CL367" s="74" t="inlineStr">
        <is>
          <t>cf826e0f-9007-4ed8-b1e3-134bf80b987c</t>
        </is>
      </c>
      <c r="CM367" s="72" t="n">
        <v>46109.07543981481</v>
      </c>
      <c r="CN367" s="74" t="n"/>
      <c r="CO367" s="74" t="n"/>
      <c r="CP367" s="74" t="inlineStr">
        <is>
          <t>submitted_via_web</t>
        </is>
      </c>
      <c r="CQ367" s="74" t="n"/>
      <c r="CR367" s="74" t="inlineStr">
        <is>
          <t>voP5hd3TJJNzzneN7cP2D6</t>
        </is>
      </c>
      <c r="CS367" s="74" t="n"/>
      <c r="CT367" s="74" t="inlineStr">
        <is>
          <t>uuid:cf826e0f-9007-4ed8-b1e3-134bf80b987c</t>
        </is>
      </c>
      <c r="CU367" s="75" t="n">
        <v>366</v>
      </c>
    </row>
    <row r="368">
      <c r="A368" s="72" t="n">
        <v>46109.36664795139</v>
      </c>
      <c r="B368" s="72" t="n">
        <v>46109.3674209838</v>
      </c>
      <c r="C368" s="74" t="inlineStr">
        <is>
          <t>Solikin</t>
        </is>
      </c>
      <c r="D368" s="74" t="inlineStr">
        <is>
          <t>Jawa Timur</t>
        </is>
      </c>
      <c r="E368" s="74" t="inlineStr">
        <is>
          <t>Malang</t>
        </is>
      </c>
      <c r="F368" s="74" t="inlineStr">
        <is>
          <t>Jabung</t>
        </is>
      </c>
      <c r="G368" s="74" t="inlineStr">
        <is>
          <t>KJP0514</t>
        </is>
      </c>
      <c r="H368" s="74" t="inlineStr">
        <is>
          <t>Sapi perah</t>
        </is>
      </c>
      <c r="I368" s="75" t="n">
        <v>0</v>
      </c>
      <c r="J368" s="75" t="n">
        <v>1</v>
      </c>
      <c r="K368" s="75" t="n">
        <v>0</v>
      </c>
      <c r="L368" s="75" t="n">
        <v>0</v>
      </c>
      <c r="M368" s="75" t="n">
        <v>0</v>
      </c>
      <c r="N368" s="75" t="n">
        <v>0</v>
      </c>
      <c r="O368" s="75" t="n">
        <v>0</v>
      </c>
      <c r="P368" s="75" t="n">
        <v>0</v>
      </c>
      <c r="Q368" s="75" t="n">
        <v>0</v>
      </c>
      <c r="R368" s="74" t="inlineStr">
        <is>
          <t>Sapi perah</t>
        </is>
      </c>
      <c r="S368" s="75" t="n">
        <v>0</v>
      </c>
      <c r="T368" s="75" t="n">
        <v>1</v>
      </c>
      <c r="U368" s="75" t="n">
        <v>0</v>
      </c>
      <c r="V368" s="75" t="n">
        <v>0</v>
      </c>
      <c r="W368" s="75" t="n">
        <v>0</v>
      </c>
      <c r="X368" s="75" t="n">
        <v>0</v>
      </c>
      <c r="Y368" s="75" t="n">
        <v>0</v>
      </c>
      <c r="Z368" s="75" t="n">
        <v>0</v>
      </c>
      <c r="AA368" s="75" t="n">
        <v>0</v>
      </c>
      <c r="AB368" s="74" t="inlineStr">
        <is>
          <t>Sapi perah</t>
        </is>
      </c>
      <c r="AC368" s="75" t="n">
        <v>0</v>
      </c>
      <c r="AD368" s="75" t="n">
        <v>1</v>
      </c>
      <c r="AE368" s="75" t="n">
        <v>0</v>
      </c>
      <c r="AF368" s="75" t="n">
        <v>0</v>
      </c>
      <c r="AG368" s="75" t="n">
        <v>0</v>
      </c>
      <c r="AH368" s="75" t="n">
        <v>0</v>
      </c>
      <c r="AI368" s="75" t="n">
        <v>0</v>
      </c>
      <c r="AJ368" s="75" t="n">
        <v>0</v>
      </c>
      <c r="AK368" s="75" t="n">
        <v>0</v>
      </c>
      <c r="AL368" s="74" t="n"/>
      <c r="AM368" s="74" t="n"/>
      <c r="AN368" s="75" t="n">
        <v>0</v>
      </c>
      <c r="AO368" s="74" t="n"/>
      <c r="AP368" s="74" t="n"/>
      <c r="AQ368" s="74" t="n"/>
      <c r="AR368" s="74" t="n"/>
      <c r="AS368" s="74" t="n"/>
      <c r="AT368" s="74" t="n"/>
      <c r="AU368" s="74" t="n"/>
      <c r="AV368" s="74" t="n"/>
      <c r="AW368" s="75" t="n">
        <v>6</v>
      </c>
      <c r="AX368" s="74" t="n"/>
      <c r="AY368" s="74" t="n"/>
      <c r="AZ368" s="74" t="n"/>
      <c r="BA368" s="74" t="n"/>
      <c r="BB368" s="74" t="n"/>
      <c r="BC368" s="74" t="n"/>
      <c r="BD368" s="74" t="n"/>
      <c r="BE368" s="74" t="n"/>
      <c r="BF368" s="74" t="n"/>
      <c r="BG368" s="74" t="n"/>
      <c r="BH368" s="75" t="n">
        <v>6</v>
      </c>
      <c r="BI368" s="75" t="n">
        <v>0</v>
      </c>
      <c r="BJ368" s="75" t="n">
        <v>0</v>
      </c>
      <c r="BK368" s="75" t="n">
        <v>0</v>
      </c>
      <c r="BL368" s="74" t="n"/>
      <c r="BM368" s="74" t="n"/>
      <c r="BN368" s="74" t="n"/>
      <c r="BO368" s="74" t="n"/>
      <c r="BP368" s="74" t="n"/>
      <c r="BQ368" s="74" t="n"/>
      <c r="BR368" s="74" t="n"/>
      <c r="BS368" s="74" t="n"/>
      <c r="BT368" s="74" t="n"/>
      <c r="BU368" s="74" t="n"/>
      <c r="BV368" s="74" t="n"/>
      <c r="BW368" s="74" t="n"/>
      <c r="BX368" s="74" t="n"/>
      <c r="BY368" s="74" t="n"/>
      <c r="BZ368" s="74" t="n"/>
      <c r="CA368" s="74" t="n"/>
      <c r="CB368" s="74" t="n"/>
      <c r="CC368" s="74" t="n"/>
      <c r="CD368" s="74" t="n"/>
      <c r="CE368" s="74" t="n"/>
      <c r="CF368" s="74" t="n"/>
      <c r="CG368" s="74" t="n"/>
      <c r="CH368" s="74" t="n"/>
      <c r="CI368" s="74" t="n"/>
      <c r="CJ368" s="74" t="n"/>
      <c r="CK368" s="75" t="n">
        <v>709212109</v>
      </c>
      <c r="CL368" s="74" t="inlineStr">
        <is>
          <t>ef41aec2-3628-4310-83c9-6178006c537a</t>
        </is>
      </c>
      <c r="CM368" s="72" t="n">
        <v>46109.07577546296</v>
      </c>
      <c r="CN368" s="74" t="n"/>
      <c r="CO368" s="74" t="n"/>
      <c r="CP368" s="74" t="inlineStr">
        <is>
          <t>submitted_via_web</t>
        </is>
      </c>
      <c r="CQ368" s="74" t="n"/>
      <c r="CR368" s="74" t="inlineStr">
        <is>
          <t>voP5hd3TJJNzzneN7cP2D6</t>
        </is>
      </c>
      <c r="CS368" s="74" t="n"/>
      <c r="CT368" s="74" t="inlineStr">
        <is>
          <t>uuid:ef41aec2-3628-4310-83c9-6178006c537a</t>
        </is>
      </c>
      <c r="CU368" s="75" t="n">
        <v>367</v>
      </c>
    </row>
    <row r="369">
      <c r="A369" s="72" t="n">
        <v>46109.36655076389</v>
      </c>
      <c r="B369" s="72" t="n">
        <v>46109.36745429398</v>
      </c>
      <c r="C369" s="74" t="inlineStr">
        <is>
          <t>Maliki</t>
        </is>
      </c>
      <c r="D369" s="74" t="inlineStr">
        <is>
          <t>Jawa Timur</t>
        </is>
      </c>
      <c r="E369" s="74" t="inlineStr">
        <is>
          <t>Malang</t>
        </is>
      </c>
      <c r="F369" s="74" t="inlineStr">
        <is>
          <t>Jabung</t>
        </is>
      </c>
      <c r="G369" s="74" t="inlineStr">
        <is>
          <t>KJP0816</t>
        </is>
      </c>
      <c r="H369" s="74" t="inlineStr">
        <is>
          <t>Sapi perah</t>
        </is>
      </c>
      <c r="I369" s="75" t="n">
        <v>0</v>
      </c>
      <c r="J369" s="75" t="n">
        <v>1</v>
      </c>
      <c r="K369" s="75" t="n">
        <v>0</v>
      </c>
      <c r="L369" s="75" t="n">
        <v>0</v>
      </c>
      <c r="M369" s="75" t="n">
        <v>0</v>
      </c>
      <c r="N369" s="75" t="n">
        <v>0</v>
      </c>
      <c r="O369" s="75" t="n">
        <v>0</v>
      </c>
      <c r="P369" s="75" t="n">
        <v>0</v>
      </c>
      <c r="Q369" s="75" t="n">
        <v>0</v>
      </c>
      <c r="R369" s="74" t="inlineStr">
        <is>
          <t>Sapi perah</t>
        </is>
      </c>
      <c r="S369" s="75" t="n">
        <v>0</v>
      </c>
      <c r="T369" s="75" t="n">
        <v>1</v>
      </c>
      <c r="U369" s="75" t="n">
        <v>0</v>
      </c>
      <c r="V369" s="75" t="n">
        <v>0</v>
      </c>
      <c r="W369" s="75" t="n">
        <v>0</v>
      </c>
      <c r="X369" s="75" t="n">
        <v>0</v>
      </c>
      <c r="Y369" s="75" t="n">
        <v>0</v>
      </c>
      <c r="Z369" s="75" t="n">
        <v>0</v>
      </c>
      <c r="AA369" s="75" t="n">
        <v>0</v>
      </c>
      <c r="AB369" s="74" t="inlineStr">
        <is>
          <t>Sapi perah</t>
        </is>
      </c>
      <c r="AC369" s="75" t="n">
        <v>0</v>
      </c>
      <c r="AD369" s="75" t="n">
        <v>1</v>
      </c>
      <c r="AE369" s="75" t="n">
        <v>0</v>
      </c>
      <c r="AF369" s="75" t="n">
        <v>0</v>
      </c>
      <c r="AG369" s="75" t="n">
        <v>0</v>
      </c>
      <c r="AH369" s="75" t="n">
        <v>0</v>
      </c>
      <c r="AI369" s="75" t="n">
        <v>0</v>
      </c>
      <c r="AJ369" s="75" t="n">
        <v>0</v>
      </c>
      <c r="AK369" s="75" t="n">
        <v>0</v>
      </c>
      <c r="AL369" s="74" t="n"/>
      <c r="AM369" s="74" t="n"/>
      <c r="AN369" s="75" t="n">
        <v>7</v>
      </c>
      <c r="AO369" s="74" t="n"/>
      <c r="AP369" s="74" t="n"/>
      <c r="AQ369" s="74" t="n"/>
      <c r="AR369" s="74" t="n"/>
      <c r="AS369" s="74" t="n"/>
      <c r="AT369" s="74" t="n"/>
      <c r="AU369" s="74" t="n"/>
      <c r="AV369" s="74" t="n"/>
      <c r="AW369" s="75" t="n">
        <v>5</v>
      </c>
      <c r="AX369" s="74" t="n"/>
      <c r="AY369" s="74" t="n"/>
      <c r="AZ369" s="74" t="n"/>
      <c r="BA369" s="74" t="n"/>
      <c r="BB369" s="74" t="n"/>
      <c r="BC369" s="74" t="n"/>
      <c r="BD369" s="74" t="n"/>
      <c r="BE369" s="74" t="n"/>
      <c r="BF369" s="74" t="n"/>
      <c r="BG369" s="74" t="n"/>
      <c r="BH369" s="75" t="n">
        <v>3</v>
      </c>
      <c r="BI369" s="75" t="n">
        <v>2</v>
      </c>
      <c r="BJ369" s="75" t="n">
        <v>3</v>
      </c>
      <c r="BK369" s="75" t="n">
        <v>0</v>
      </c>
      <c r="BL369" s="74" t="n"/>
      <c r="BM369" s="74" t="n"/>
      <c r="BN369" s="74" t="n"/>
      <c r="BO369" s="74" t="n"/>
      <c r="BP369" s="74" t="n"/>
      <c r="BQ369" s="74" t="n"/>
      <c r="BR369" s="74" t="n"/>
      <c r="BS369" s="74" t="n"/>
      <c r="BT369" s="74" t="n"/>
      <c r="BU369" s="74" t="n"/>
      <c r="BV369" s="74" t="n"/>
      <c r="BW369" s="74" t="n"/>
      <c r="BX369" s="74" t="n"/>
      <c r="BY369" s="74" t="n"/>
      <c r="BZ369" s="74" t="n"/>
      <c r="CA369" s="74" t="n"/>
      <c r="CB369" s="74" t="n"/>
      <c r="CC369" s="74" t="n"/>
      <c r="CD369" s="74" t="n"/>
      <c r="CE369" s="74" t="n"/>
      <c r="CF369" s="74" t="n"/>
      <c r="CG369" s="74" t="n"/>
      <c r="CH369" s="74" t="n"/>
      <c r="CI369" s="74" t="n"/>
      <c r="CJ369" s="74" t="n"/>
      <c r="CK369" s="75" t="n">
        <v>709212117</v>
      </c>
      <c r="CL369" s="74" t="inlineStr">
        <is>
          <t>355db411-8885-4f85-a6d4-dc54b59f5d7b</t>
        </is>
      </c>
      <c r="CM369" s="72" t="n">
        <v>46109.07583333334</v>
      </c>
      <c r="CN369" s="74" t="n"/>
      <c r="CO369" s="74" t="n"/>
      <c r="CP369" s="74" t="inlineStr">
        <is>
          <t>submitted_via_web</t>
        </is>
      </c>
      <c r="CQ369" s="74" t="n"/>
      <c r="CR369" s="74" t="inlineStr">
        <is>
          <t>voP5hd3TJJNzzneN7cP2D6</t>
        </is>
      </c>
      <c r="CS369" s="74" t="n"/>
      <c r="CT369" s="74" t="inlineStr">
        <is>
          <t>uuid:355db411-8885-4f85-a6d4-dc54b59f5d7b</t>
        </is>
      </c>
      <c r="CU369" s="75" t="n">
        <v>368</v>
      </c>
    </row>
    <row r="370">
      <c r="A370" s="72" t="n">
        <v>46109.3670958912</v>
      </c>
      <c r="B370" s="72" t="n">
        <v>46109.36768777778</v>
      </c>
      <c r="C370" s="74" t="inlineStr">
        <is>
          <t>Suwaji</t>
        </is>
      </c>
      <c r="D370" s="74" t="inlineStr">
        <is>
          <t>Jawa Timur</t>
        </is>
      </c>
      <c r="E370" s="74" t="inlineStr">
        <is>
          <t>Malang</t>
        </is>
      </c>
      <c r="F370" s="74" t="inlineStr">
        <is>
          <t>Jabung</t>
        </is>
      </c>
      <c r="G370" s="74" t="inlineStr">
        <is>
          <t>KJP0286</t>
        </is>
      </c>
      <c r="H370" s="74" t="inlineStr">
        <is>
          <t>Sapi perah</t>
        </is>
      </c>
      <c r="I370" s="75" t="n">
        <v>0</v>
      </c>
      <c r="J370" s="75" t="n">
        <v>1</v>
      </c>
      <c r="K370" s="75" t="n">
        <v>0</v>
      </c>
      <c r="L370" s="75" t="n">
        <v>0</v>
      </c>
      <c r="M370" s="75" t="n">
        <v>0</v>
      </c>
      <c r="N370" s="75" t="n">
        <v>0</v>
      </c>
      <c r="O370" s="75" t="n">
        <v>0</v>
      </c>
      <c r="P370" s="75" t="n">
        <v>0</v>
      </c>
      <c r="Q370" s="75" t="n">
        <v>0</v>
      </c>
      <c r="R370" s="74" t="inlineStr">
        <is>
          <t>Sapi perah</t>
        </is>
      </c>
      <c r="S370" s="75" t="n">
        <v>0</v>
      </c>
      <c r="T370" s="75" t="n">
        <v>1</v>
      </c>
      <c r="U370" s="75" t="n">
        <v>0</v>
      </c>
      <c r="V370" s="75" t="n">
        <v>0</v>
      </c>
      <c r="W370" s="75" t="n">
        <v>0</v>
      </c>
      <c r="X370" s="75" t="n">
        <v>0</v>
      </c>
      <c r="Y370" s="75" t="n">
        <v>0</v>
      </c>
      <c r="Z370" s="75" t="n">
        <v>0</v>
      </c>
      <c r="AA370" s="75" t="n">
        <v>0</v>
      </c>
      <c r="AB370" s="74" t="inlineStr">
        <is>
          <t>Sapi perah</t>
        </is>
      </c>
      <c r="AC370" s="75" t="n">
        <v>0</v>
      </c>
      <c r="AD370" s="75" t="n">
        <v>1</v>
      </c>
      <c r="AE370" s="75" t="n">
        <v>0</v>
      </c>
      <c r="AF370" s="75" t="n">
        <v>0</v>
      </c>
      <c r="AG370" s="75" t="n">
        <v>0</v>
      </c>
      <c r="AH370" s="75" t="n">
        <v>0</v>
      </c>
      <c r="AI370" s="75" t="n">
        <v>0</v>
      </c>
      <c r="AJ370" s="75" t="n">
        <v>0</v>
      </c>
      <c r="AK370" s="75" t="n">
        <v>0</v>
      </c>
      <c r="AL370" s="74" t="n"/>
      <c r="AM370" s="74" t="n"/>
      <c r="AN370" s="75" t="n">
        <v>0</v>
      </c>
      <c r="AO370" s="74" t="n"/>
      <c r="AP370" s="74" t="n"/>
      <c r="AQ370" s="74" t="n"/>
      <c r="AR370" s="74" t="n"/>
      <c r="AS370" s="74" t="n"/>
      <c r="AT370" s="74" t="n"/>
      <c r="AU370" s="74" t="n"/>
      <c r="AV370" s="74" t="n"/>
      <c r="AW370" s="75" t="n">
        <v>6</v>
      </c>
      <c r="AX370" s="74" t="n"/>
      <c r="AY370" s="74" t="n"/>
      <c r="AZ370" s="74" t="n"/>
      <c r="BA370" s="74" t="n"/>
      <c r="BB370" s="74" t="n"/>
      <c r="BC370" s="74" t="n"/>
      <c r="BD370" s="74" t="n"/>
      <c r="BE370" s="74" t="n"/>
      <c r="BF370" s="74" t="n"/>
      <c r="BG370" s="74" t="n"/>
      <c r="BH370" s="75" t="n">
        <v>6</v>
      </c>
      <c r="BI370" s="75" t="n">
        <v>0</v>
      </c>
      <c r="BJ370" s="75" t="n">
        <v>0</v>
      </c>
      <c r="BK370" s="75" t="n">
        <v>0</v>
      </c>
      <c r="BL370" s="74" t="n"/>
      <c r="BM370" s="74" t="n"/>
      <c r="BN370" s="74" t="n"/>
      <c r="BO370" s="74" t="n"/>
      <c r="BP370" s="74" t="n"/>
      <c r="BQ370" s="74" t="n"/>
      <c r="BR370" s="74" t="n"/>
      <c r="BS370" s="74" t="n"/>
      <c r="BT370" s="74" t="n"/>
      <c r="BU370" s="74" t="n"/>
      <c r="BV370" s="74" t="n"/>
      <c r="BW370" s="74" t="n"/>
      <c r="BX370" s="74" t="n"/>
      <c r="BY370" s="74" t="n"/>
      <c r="BZ370" s="74" t="n"/>
      <c r="CA370" s="74" t="n"/>
      <c r="CB370" s="74" t="n"/>
      <c r="CC370" s="74" t="n"/>
      <c r="CD370" s="74" t="n"/>
      <c r="CE370" s="74" t="n"/>
      <c r="CF370" s="74" t="n"/>
      <c r="CG370" s="74" t="n"/>
      <c r="CH370" s="74" t="n"/>
      <c r="CI370" s="74" t="n"/>
      <c r="CJ370" s="74" t="n"/>
      <c r="CK370" s="75" t="n">
        <v>709212138</v>
      </c>
      <c r="CL370" s="74" t="inlineStr">
        <is>
          <t>b86007b3-038f-4638-9d9c-afef8b545cde</t>
        </is>
      </c>
      <c r="CM370" s="72" t="n">
        <v>46109.07603009259</v>
      </c>
      <c r="CN370" s="74" t="n"/>
      <c r="CO370" s="74" t="n"/>
      <c r="CP370" s="74" t="inlineStr">
        <is>
          <t>submitted_via_web</t>
        </is>
      </c>
      <c r="CQ370" s="74" t="n"/>
      <c r="CR370" s="74" t="inlineStr">
        <is>
          <t>voP5hd3TJJNzzneN7cP2D6</t>
        </is>
      </c>
      <c r="CS370" s="74" t="n"/>
      <c r="CT370" s="74" t="inlineStr">
        <is>
          <t>uuid:b86007b3-038f-4638-9d9c-afef8b545cde</t>
        </is>
      </c>
      <c r="CU370" s="75" t="n">
        <v>369</v>
      </c>
    </row>
    <row r="371">
      <c r="A371" s="72" t="n">
        <v>46109.3674221412</v>
      </c>
      <c r="B371" s="72" t="n">
        <v>46109.36825265046</v>
      </c>
      <c r="C371" s="74" t="inlineStr">
        <is>
          <t>Wakiah</t>
        </is>
      </c>
      <c r="D371" s="74" t="inlineStr">
        <is>
          <t>Jawa Timur</t>
        </is>
      </c>
      <c r="E371" s="74" t="inlineStr">
        <is>
          <t>Malang</t>
        </is>
      </c>
      <c r="F371" s="74" t="inlineStr">
        <is>
          <t>Jabung</t>
        </is>
      </c>
      <c r="G371" s="74" t="inlineStr">
        <is>
          <t>KJP0521</t>
        </is>
      </c>
      <c r="H371" s="74" t="inlineStr">
        <is>
          <t>Sapi perah</t>
        </is>
      </c>
      <c r="I371" s="75" t="n">
        <v>0</v>
      </c>
      <c r="J371" s="75" t="n">
        <v>1</v>
      </c>
      <c r="K371" s="75" t="n">
        <v>0</v>
      </c>
      <c r="L371" s="75" t="n">
        <v>0</v>
      </c>
      <c r="M371" s="75" t="n">
        <v>0</v>
      </c>
      <c r="N371" s="75" t="n">
        <v>0</v>
      </c>
      <c r="O371" s="75" t="n">
        <v>0</v>
      </c>
      <c r="P371" s="75" t="n">
        <v>0</v>
      </c>
      <c r="Q371" s="75" t="n">
        <v>0</v>
      </c>
      <c r="R371" s="74" t="inlineStr">
        <is>
          <t>Sapi perah</t>
        </is>
      </c>
      <c r="S371" s="75" t="n">
        <v>0</v>
      </c>
      <c r="T371" s="75" t="n">
        <v>1</v>
      </c>
      <c r="U371" s="75" t="n">
        <v>0</v>
      </c>
      <c r="V371" s="75" t="n">
        <v>0</v>
      </c>
      <c r="W371" s="75" t="n">
        <v>0</v>
      </c>
      <c r="X371" s="75" t="n">
        <v>0</v>
      </c>
      <c r="Y371" s="75" t="n">
        <v>0</v>
      </c>
      <c r="Z371" s="75" t="n">
        <v>0</v>
      </c>
      <c r="AA371" s="75" t="n">
        <v>0</v>
      </c>
      <c r="AB371" s="74" t="inlineStr">
        <is>
          <t>Sapi perah</t>
        </is>
      </c>
      <c r="AC371" s="75" t="n">
        <v>0</v>
      </c>
      <c r="AD371" s="75" t="n">
        <v>1</v>
      </c>
      <c r="AE371" s="75" t="n">
        <v>0</v>
      </c>
      <c r="AF371" s="75" t="n">
        <v>0</v>
      </c>
      <c r="AG371" s="75" t="n">
        <v>0</v>
      </c>
      <c r="AH371" s="75" t="n">
        <v>0</v>
      </c>
      <c r="AI371" s="75" t="n">
        <v>0</v>
      </c>
      <c r="AJ371" s="75" t="n">
        <v>0</v>
      </c>
      <c r="AK371" s="75" t="n">
        <v>0</v>
      </c>
      <c r="AL371" s="74" t="n"/>
      <c r="AM371" s="74" t="n"/>
      <c r="AN371" s="75" t="n">
        <v>0</v>
      </c>
      <c r="AO371" s="74" t="n"/>
      <c r="AP371" s="74" t="n"/>
      <c r="AQ371" s="74" t="n"/>
      <c r="AR371" s="74" t="n"/>
      <c r="AS371" s="74" t="n"/>
      <c r="AT371" s="74" t="n"/>
      <c r="AU371" s="74" t="n"/>
      <c r="AV371" s="74" t="n"/>
      <c r="AW371" s="75" t="n">
        <v>4</v>
      </c>
      <c r="AX371" s="74" t="n"/>
      <c r="AY371" s="74" t="n"/>
      <c r="AZ371" s="74" t="n"/>
      <c r="BA371" s="74" t="n"/>
      <c r="BB371" s="74" t="n"/>
      <c r="BC371" s="74" t="n"/>
      <c r="BD371" s="74" t="n"/>
      <c r="BE371" s="74" t="n"/>
      <c r="BF371" s="74" t="n"/>
      <c r="BG371" s="74" t="n"/>
      <c r="BH371" s="75" t="n">
        <v>3</v>
      </c>
      <c r="BI371" s="75" t="n">
        <v>2</v>
      </c>
      <c r="BJ371" s="75" t="n">
        <v>2</v>
      </c>
      <c r="BK371" s="75" t="n">
        <v>2</v>
      </c>
      <c r="BL371" s="74" t="n"/>
      <c r="BM371" s="74" t="n"/>
      <c r="BN371" s="74" t="n"/>
      <c r="BO371" s="74" t="n"/>
      <c r="BP371" s="74" t="n"/>
      <c r="BQ371" s="74" t="n"/>
      <c r="BR371" s="74" t="n"/>
      <c r="BS371" s="74" t="n"/>
      <c r="BT371" s="74" t="n"/>
      <c r="BU371" s="74" t="n"/>
      <c r="BV371" s="74" t="n"/>
      <c r="BW371" s="74" t="n"/>
      <c r="BX371" s="74" t="n"/>
      <c r="BY371" s="74" t="n"/>
      <c r="BZ371" s="74" t="n"/>
      <c r="CA371" s="74" t="n"/>
      <c r="CB371" s="74" t="n"/>
      <c r="CC371" s="74" t="n"/>
      <c r="CD371" s="74" t="n"/>
      <c r="CE371" s="74" t="n"/>
      <c r="CF371" s="74" t="n"/>
      <c r="CG371" s="74" t="n"/>
      <c r="CH371" s="74" t="n"/>
      <c r="CI371" s="74" t="n"/>
      <c r="CJ371" s="74" t="n"/>
      <c r="CK371" s="75" t="n">
        <v>709212216</v>
      </c>
      <c r="CL371" s="74" t="inlineStr">
        <is>
          <t>5436f6d4-ae3d-425a-857d-6e8d2c511387</t>
        </is>
      </c>
      <c r="CM371" s="72" t="n">
        <v>46109.07659722222</v>
      </c>
      <c r="CN371" s="74" t="n"/>
      <c r="CO371" s="74" t="n"/>
      <c r="CP371" s="74" t="inlineStr">
        <is>
          <t>submitted_via_web</t>
        </is>
      </c>
      <c r="CQ371" s="74" t="n"/>
      <c r="CR371" s="74" t="inlineStr">
        <is>
          <t>voP5hd3TJJNzzneN7cP2D6</t>
        </is>
      </c>
      <c r="CS371" s="74" t="n"/>
      <c r="CT371" s="74" t="inlineStr">
        <is>
          <t>uuid:5436f6d4-ae3d-425a-857d-6e8d2c511387</t>
        </is>
      </c>
      <c r="CU371" s="75" t="n">
        <v>370</v>
      </c>
    </row>
    <row r="372">
      <c r="A372" s="72" t="n">
        <v>46109.45864427083</v>
      </c>
      <c r="B372" s="72" t="n">
        <v>46109.46451466435</v>
      </c>
      <c r="C372" s="74" t="inlineStr">
        <is>
          <t>Kadek Ngurah Wahyudi</t>
        </is>
      </c>
      <c r="D372" s="74" t="inlineStr">
        <is>
          <t>Bali</t>
        </is>
      </c>
      <c r="E372" s="74" t="inlineStr">
        <is>
          <t>Bangli</t>
        </is>
      </c>
      <c r="F372" s="74" t="inlineStr">
        <is>
          <t>Bangli</t>
        </is>
      </c>
      <c r="G372" s="74" t="inlineStr">
        <is>
          <t>CWP0006</t>
        </is>
      </c>
      <c r="H372" s="74" t="inlineStr">
        <is>
          <t>Babi ternak</t>
        </is>
      </c>
      <c r="I372" s="75" t="n">
        <v>0</v>
      </c>
      <c r="J372" s="75" t="n">
        <v>0</v>
      </c>
      <c r="K372" s="75" t="n">
        <v>0</v>
      </c>
      <c r="L372" s="75" t="n">
        <v>1</v>
      </c>
      <c r="M372" s="75" t="n">
        <v>0</v>
      </c>
      <c r="N372" s="75" t="n">
        <v>0</v>
      </c>
      <c r="O372" s="75" t="n">
        <v>0</v>
      </c>
      <c r="P372" s="75" t="n">
        <v>0</v>
      </c>
      <c r="Q372" s="75" t="n">
        <v>0</v>
      </c>
      <c r="R372" s="74" t="inlineStr">
        <is>
          <t>Babi ternak</t>
        </is>
      </c>
      <c r="S372" s="75" t="n">
        <v>0</v>
      </c>
      <c r="T372" s="75" t="n">
        <v>0</v>
      </c>
      <c r="U372" s="75" t="n">
        <v>0</v>
      </c>
      <c r="V372" s="75" t="n">
        <v>1</v>
      </c>
      <c r="W372" s="75" t="n">
        <v>0</v>
      </c>
      <c r="X372" s="75" t="n">
        <v>0</v>
      </c>
      <c r="Y372" s="75" t="n">
        <v>0</v>
      </c>
      <c r="Z372" s="75" t="n">
        <v>0</v>
      </c>
      <c r="AA372" s="75" t="n">
        <v>0</v>
      </c>
      <c r="AB372" s="74" t="inlineStr">
        <is>
          <t>Babi ternak</t>
        </is>
      </c>
      <c r="AC372" s="75" t="n">
        <v>0</v>
      </c>
      <c r="AD372" s="75" t="n">
        <v>0</v>
      </c>
      <c r="AE372" s="75" t="n">
        <v>0</v>
      </c>
      <c r="AF372" s="75" t="n">
        <v>1</v>
      </c>
      <c r="AG372" s="75" t="n">
        <v>0</v>
      </c>
      <c r="AH372" s="75" t="n">
        <v>0</v>
      </c>
      <c r="AI372" s="75" t="n">
        <v>0</v>
      </c>
      <c r="AJ372" s="75" t="n">
        <v>0</v>
      </c>
      <c r="AK372" s="75" t="n">
        <v>0</v>
      </c>
      <c r="AL372" s="74" t="n"/>
      <c r="AM372" s="74" t="n"/>
      <c r="AN372" s="74" t="n"/>
      <c r="AO372" s="74" t="n"/>
      <c r="AP372" s="75" t="n">
        <v>8</v>
      </c>
      <c r="AQ372" s="74" t="n"/>
      <c r="AR372" s="74" t="n"/>
      <c r="AS372" s="74" t="n"/>
      <c r="AT372" s="74" t="n"/>
      <c r="AU372" s="74" t="n"/>
      <c r="AV372" s="74" t="n"/>
      <c r="AW372" s="74" t="n"/>
      <c r="AX372" s="74" t="n"/>
      <c r="AY372" s="75" t="n">
        <v>3</v>
      </c>
      <c r="AZ372" s="74" t="n"/>
      <c r="BA372" s="74" t="n"/>
      <c r="BB372" s="74" t="n"/>
      <c r="BC372" s="74" t="n"/>
      <c r="BD372" s="74" t="n"/>
      <c r="BE372" s="74" t="n"/>
      <c r="BF372" s="74" t="n"/>
      <c r="BG372" s="74" t="n"/>
      <c r="BH372" s="74" t="n"/>
      <c r="BI372" s="74" t="n"/>
      <c r="BJ372" s="74" t="n"/>
      <c r="BK372" s="74" t="n"/>
      <c r="BL372" s="74" t="n"/>
      <c r="BM372" s="74" t="n"/>
      <c r="BN372" s="74" t="n"/>
      <c r="BO372" s="74" t="n"/>
      <c r="BP372" s="75" t="n">
        <v>2</v>
      </c>
      <c r="BQ372" s="75" t="n">
        <v>0</v>
      </c>
      <c r="BR372" s="75" t="n">
        <v>0</v>
      </c>
      <c r="BS372" s="75" t="n">
        <v>0</v>
      </c>
      <c r="BT372" s="74" t="n"/>
      <c r="BU372" s="74" t="n"/>
      <c r="BV372" s="74" t="n"/>
      <c r="BW372" s="74" t="n"/>
      <c r="BX372" s="74" t="n"/>
      <c r="BY372" s="74" t="n"/>
      <c r="BZ372" s="74" t="n"/>
      <c r="CA372" s="74" t="n"/>
      <c r="CB372" s="74" t="n"/>
      <c r="CC372" s="74" t="n"/>
      <c r="CD372" s="74" t="n"/>
      <c r="CE372" s="74" t="n"/>
      <c r="CF372" s="74" t="n"/>
      <c r="CG372" s="74" t="n"/>
      <c r="CH372" s="74" t="n"/>
      <c r="CI372" s="74" t="n"/>
      <c r="CJ372" s="74" t="n"/>
      <c r="CK372" s="75" t="n">
        <v>709226541</v>
      </c>
      <c r="CL372" s="74" t="inlineStr">
        <is>
          <t>4b9d7604-5d87-4435-94ae-46a4645966e2</t>
        </is>
      </c>
      <c r="CM372" s="72" t="n">
        <v>46109.13123842593</v>
      </c>
      <c r="CN372" s="74" t="n"/>
      <c r="CO372" s="74" t="n"/>
      <c r="CP372" s="74" t="inlineStr">
        <is>
          <t>submitted_via_web</t>
        </is>
      </c>
      <c r="CQ372" s="74" t="n"/>
      <c r="CR372" s="74" t="inlineStr">
        <is>
          <t>voP5hd3TJJNzzneN7cP2D6</t>
        </is>
      </c>
      <c r="CS372" s="74" t="n"/>
      <c r="CT372" s="74" t="inlineStr">
        <is>
          <t>uuid:4b9d7604-5d87-4435-94ae-46a4645966e2</t>
        </is>
      </c>
      <c r="CU372" s="75" t="n">
        <v>371</v>
      </c>
    </row>
    <row r="373">
      <c r="A373" s="72" t="n">
        <v>46109.46451603009</v>
      </c>
      <c r="B373" s="72" t="n">
        <v>46109.47087150463</v>
      </c>
      <c r="C373" s="74" t="inlineStr">
        <is>
          <t>I Wayan Supartama</t>
        </is>
      </c>
      <c r="D373" s="74" t="inlineStr">
        <is>
          <t>Bali</t>
        </is>
      </c>
      <c r="E373" s="74" t="inlineStr">
        <is>
          <t>Bangli</t>
        </is>
      </c>
      <c r="F373" s="74" t="inlineStr">
        <is>
          <t>Bangli</t>
        </is>
      </c>
      <c r="G373" s="74" t="inlineStr">
        <is>
          <t>CWP0005</t>
        </is>
      </c>
      <c r="H373" s="74" t="inlineStr">
        <is>
          <t>Babi ternak Ayam</t>
        </is>
      </c>
      <c r="I373" s="75" t="n">
        <v>0</v>
      </c>
      <c r="J373" s="75" t="n">
        <v>0</v>
      </c>
      <c r="K373" s="75" t="n">
        <v>0</v>
      </c>
      <c r="L373" s="75" t="n">
        <v>1</v>
      </c>
      <c r="M373" s="75" t="n">
        <v>0</v>
      </c>
      <c r="N373" s="75" t="n">
        <v>0</v>
      </c>
      <c r="O373" s="75" t="n">
        <v>1</v>
      </c>
      <c r="P373" s="75" t="n">
        <v>0</v>
      </c>
      <c r="Q373" s="75" t="n">
        <v>0</v>
      </c>
      <c r="R373" s="74" t="inlineStr">
        <is>
          <t>Babi ternak Ayam</t>
        </is>
      </c>
      <c r="S373" s="75" t="n">
        <v>0</v>
      </c>
      <c r="T373" s="75" t="n">
        <v>0</v>
      </c>
      <c r="U373" s="75" t="n">
        <v>0</v>
      </c>
      <c r="V373" s="75" t="n">
        <v>1</v>
      </c>
      <c r="W373" s="75" t="n">
        <v>0</v>
      </c>
      <c r="X373" s="75" t="n">
        <v>0</v>
      </c>
      <c r="Y373" s="75" t="n">
        <v>1</v>
      </c>
      <c r="Z373" s="75" t="n">
        <v>0</v>
      </c>
      <c r="AA373" s="75" t="n">
        <v>0</v>
      </c>
      <c r="AB373" s="74" t="inlineStr">
        <is>
          <t>Babi ternak Ayam</t>
        </is>
      </c>
      <c r="AC373" s="75" t="n">
        <v>0</v>
      </c>
      <c r="AD373" s="75" t="n">
        <v>0</v>
      </c>
      <c r="AE373" s="75" t="n">
        <v>0</v>
      </c>
      <c r="AF373" s="75" t="n">
        <v>1</v>
      </c>
      <c r="AG373" s="75" t="n">
        <v>0</v>
      </c>
      <c r="AH373" s="75" t="n">
        <v>0</v>
      </c>
      <c r="AI373" s="75" t="n">
        <v>1</v>
      </c>
      <c r="AJ373" s="75" t="n">
        <v>0</v>
      </c>
      <c r="AK373" s="75" t="n">
        <v>0</v>
      </c>
      <c r="AL373" s="74" t="n"/>
      <c r="AM373" s="74" t="n"/>
      <c r="AN373" s="74" t="n"/>
      <c r="AO373" s="74" t="n"/>
      <c r="AP373" s="75" t="n">
        <v>6</v>
      </c>
      <c r="AQ373" s="74" t="n"/>
      <c r="AR373" s="74" t="n"/>
      <c r="AS373" s="75" t="n">
        <v>7</v>
      </c>
      <c r="AT373" s="74" t="n"/>
      <c r="AU373" s="74" t="n"/>
      <c r="AV373" s="74" t="n"/>
      <c r="AW373" s="74" t="n"/>
      <c r="AX373" s="74" t="n"/>
      <c r="AY373" s="75" t="n">
        <v>6</v>
      </c>
      <c r="AZ373" s="74" t="n"/>
      <c r="BA373" s="74" t="n"/>
      <c r="BB373" s="75" t="n">
        <v>7</v>
      </c>
      <c r="BC373" s="74" t="n"/>
      <c r="BD373" s="74" t="n"/>
      <c r="BE373" s="74" t="n"/>
      <c r="BF373" s="74" t="n"/>
      <c r="BG373" s="74" t="n"/>
      <c r="BH373" s="74" t="n"/>
      <c r="BI373" s="74" t="n"/>
      <c r="BJ373" s="74" t="n"/>
      <c r="BK373" s="74" t="n"/>
      <c r="BL373" s="74" t="n"/>
      <c r="BM373" s="74" t="n"/>
      <c r="BN373" s="74" t="n"/>
      <c r="BO373" s="74" t="n"/>
      <c r="BP373" s="75" t="n">
        <v>4</v>
      </c>
      <c r="BQ373" s="75" t="n">
        <v>0</v>
      </c>
      <c r="BR373" s="75" t="n">
        <v>6</v>
      </c>
      <c r="BS373" s="75" t="n">
        <v>2</v>
      </c>
      <c r="BT373" s="74" t="n"/>
      <c r="BU373" s="74" t="n"/>
      <c r="BV373" s="74" t="n"/>
      <c r="BW373" s="74" t="n"/>
      <c r="BX373" s="74" t="n"/>
      <c r="BY373" s="74" t="n"/>
      <c r="BZ373" s="74" t="n"/>
      <c r="CA373" s="74" t="n"/>
      <c r="CB373" s="75" t="n">
        <v>0</v>
      </c>
      <c r="CC373" s="75" t="n">
        <v>0</v>
      </c>
      <c r="CD373" s="75" t="n">
        <v>0</v>
      </c>
      <c r="CE373" s="75" t="n">
        <v>0</v>
      </c>
      <c r="CF373" s="74" t="n"/>
      <c r="CG373" s="74" t="n"/>
      <c r="CH373" s="74" t="n"/>
      <c r="CI373" s="74" t="n"/>
      <c r="CJ373" s="74" t="n"/>
      <c r="CK373" s="75" t="n">
        <v>709227893</v>
      </c>
      <c r="CL373" s="74" t="inlineStr">
        <is>
          <t>7185f803-563e-4f30-92ff-04e2b74a2941</t>
        </is>
      </c>
      <c r="CM373" s="72" t="n">
        <v>46109.13759259259</v>
      </c>
      <c r="CN373" s="74" t="n"/>
      <c r="CO373" s="74" t="n"/>
      <c r="CP373" s="74" t="inlineStr">
        <is>
          <t>submitted_via_web</t>
        </is>
      </c>
      <c r="CQ373" s="74" t="n"/>
      <c r="CR373" s="74" t="inlineStr">
        <is>
          <t>voP5hd3TJJNzzneN7cP2D6</t>
        </is>
      </c>
      <c r="CS373" s="74" t="n"/>
      <c r="CT373" s="74" t="inlineStr">
        <is>
          <t>uuid:7185f803-563e-4f30-92ff-04e2b74a2941</t>
        </is>
      </c>
      <c r="CU373" s="75" t="n">
        <v>372</v>
      </c>
    </row>
    <row r="374">
      <c r="A374" s="72" t="n">
        <v>46109.47087768518</v>
      </c>
      <c r="B374" s="72" t="n">
        <v>46109.47459628472</v>
      </c>
      <c r="C374" s="74" t="inlineStr">
        <is>
          <t>Ketut Lasia</t>
        </is>
      </c>
      <c r="D374" s="74" t="inlineStr">
        <is>
          <t>Bali</t>
        </is>
      </c>
      <c r="E374" s="74" t="inlineStr">
        <is>
          <t>Gianyar</t>
        </is>
      </c>
      <c r="F374" s="74" t="inlineStr">
        <is>
          <t>Tegalalang</t>
        </is>
      </c>
      <c r="G374" s="74" t="inlineStr">
        <is>
          <t>CWP0008</t>
        </is>
      </c>
      <c r="H374" s="74" t="inlineStr">
        <is>
          <t>Babi ternak</t>
        </is>
      </c>
      <c r="I374" s="75" t="n">
        <v>0</v>
      </c>
      <c r="J374" s="75" t="n">
        <v>0</v>
      </c>
      <c r="K374" s="75" t="n">
        <v>0</v>
      </c>
      <c r="L374" s="75" t="n">
        <v>1</v>
      </c>
      <c r="M374" s="75" t="n">
        <v>0</v>
      </c>
      <c r="N374" s="75" t="n">
        <v>0</v>
      </c>
      <c r="O374" s="75" t="n">
        <v>0</v>
      </c>
      <c r="P374" s="75" t="n">
        <v>0</v>
      </c>
      <c r="Q374" s="75" t="n">
        <v>0</v>
      </c>
      <c r="R374" s="74" t="inlineStr">
        <is>
          <t>Babi ternak</t>
        </is>
      </c>
      <c r="S374" s="75" t="n">
        <v>0</v>
      </c>
      <c r="T374" s="75" t="n">
        <v>0</v>
      </c>
      <c r="U374" s="75" t="n">
        <v>0</v>
      </c>
      <c r="V374" s="75" t="n">
        <v>1</v>
      </c>
      <c r="W374" s="75" t="n">
        <v>0</v>
      </c>
      <c r="X374" s="75" t="n">
        <v>0</v>
      </c>
      <c r="Y374" s="75" t="n">
        <v>0</v>
      </c>
      <c r="Z374" s="75" t="n">
        <v>0</v>
      </c>
      <c r="AA374" s="75" t="n">
        <v>0</v>
      </c>
      <c r="AB374" s="74" t="inlineStr">
        <is>
          <t>Babi ternak</t>
        </is>
      </c>
      <c r="AC374" s="75" t="n">
        <v>0</v>
      </c>
      <c r="AD374" s="75" t="n">
        <v>0</v>
      </c>
      <c r="AE374" s="75" t="n">
        <v>0</v>
      </c>
      <c r="AF374" s="75" t="n">
        <v>1</v>
      </c>
      <c r="AG374" s="75" t="n">
        <v>0</v>
      </c>
      <c r="AH374" s="75" t="n">
        <v>0</v>
      </c>
      <c r="AI374" s="75" t="n">
        <v>0</v>
      </c>
      <c r="AJ374" s="75" t="n">
        <v>0</v>
      </c>
      <c r="AK374" s="75" t="n">
        <v>0</v>
      </c>
      <c r="AL374" s="74" t="n"/>
      <c r="AM374" s="74" t="n"/>
      <c r="AN374" s="74" t="n"/>
      <c r="AO374" s="74" t="n"/>
      <c r="AP374" s="75" t="n">
        <v>3</v>
      </c>
      <c r="AQ374" s="74" t="n"/>
      <c r="AR374" s="74" t="n"/>
      <c r="AS374" s="74" t="n"/>
      <c r="AT374" s="74" t="n"/>
      <c r="AU374" s="74" t="n"/>
      <c r="AV374" s="74" t="n"/>
      <c r="AW374" s="74" t="n"/>
      <c r="AX374" s="74" t="n"/>
      <c r="AY374" s="75" t="n">
        <v>20</v>
      </c>
      <c r="AZ374" s="74" t="n"/>
      <c r="BA374" s="74" t="n"/>
      <c r="BB374" s="74" t="n"/>
      <c r="BC374" s="74" t="n"/>
      <c r="BD374" s="74" t="n"/>
      <c r="BE374" s="74" t="n"/>
      <c r="BF374" s="74" t="n"/>
      <c r="BG374" s="74" t="n"/>
      <c r="BH374" s="74" t="n"/>
      <c r="BI374" s="74" t="n"/>
      <c r="BJ374" s="74" t="n"/>
      <c r="BK374" s="74" t="n"/>
      <c r="BL374" s="74" t="n"/>
      <c r="BM374" s="74" t="n"/>
      <c r="BN374" s="74" t="n"/>
      <c r="BO374" s="74" t="n"/>
      <c r="BP374" s="75" t="n">
        <v>0</v>
      </c>
      <c r="BQ374" s="75" t="n">
        <v>0</v>
      </c>
      <c r="BR374" s="75" t="n">
        <v>8</v>
      </c>
      <c r="BS374" s="75" t="n">
        <v>0</v>
      </c>
      <c r="BT374" s="74" t="n"/>
      <c r="BU374" s="74" t="n"/>
      <c r="BV374" s="74" t="n"/>
      <c r="BW374" s="74" t="n"/>
      <c r="BX374" s="74" t="n"/>
      <c r="BY374" s="74" t="n"/>
      <c r="BZ374" s="74" t="n"/>
      <c r="CA374" s="74" t="n"/>
      <c r="CB374" s="74" t="n"/>
      <c r="CC374" s="74" t="n"/>
      <c r="CD374" s="74" t="n"/>
      <c r="CE374" s="74" t="n"/>
      <c r="CF374" s="74" t="n"/>
      <c r="CG374" s="74" t="n"/>
      <c r="CH374" s="74" t="n"/>
      <c r="CI374" s="74" t="n"/>
      <c r="CJ374" s="74" t="n"/>
      <c r="CK374" s="75" t="n">
        <v>709229206</v>
      </c>
      <c r="CL374" s="74" t="inlineStr">
        <is>
          <t>7fd9c34e-18ec-4bb1-9465-763260679efc</t>
        </is>
      </c>
      <c r="CM374" s="72" t="n">
        <v>46109.14128472222</v>
      </c>
      <c r="CN374" s="74" t="n"/>
      <c r="CO374" s="74" t="n"/>
      <c r="CP374" s="74" t="inlineStr">
        <is>
          <t>submitted_via_web</t>
        </is>
      </c>
      <c r="CQ374" s="74" t="n"/>
      <c r="CR374" s="74" t="inlineStr">
        <is>
          <t>voP5hd3TJJNzzneN7cP2D6</t>
        </is>
      </c>
      <c r="CS374" s="74" t="n"/>
      <c r="CT374" s="74" t="inlineStr">
        <is>
          <t>uuid:7fd9c34e-18ec-4bb1-9465-763260679efc</t>
        </is>
      </c>
      <c r="CU374" s="75" t="n">
        <v>373</v>
      </c>
    </row>
    <row r="375">
      <c r="A375" s="72" t="n">
        <v>46109.47459737268</v>
      </c>
      <c r="B375" s="72" t="n">
        <v>46109.47748253472</v>
      </c>
      <c r="C375" s="74" t="inlineStr">
        <is>
          <t>I Wayan Sudarma</t>
        </is>
      </c>
      <c r="D375" s="74" t="inlineStr">
        <is>
          <t>Bali</t>
        </is>
      </c>
      <c r="E375" s="74" t="inlineStr">
        <is>
          <t>Bangli</t>
        </is>
      </c>
      <c r="F375" s="74" t="inlineStr">
        <is>
          <t>Tembuku</t>
        </is>
      </c>
      <c r="G375" s="74" t="inlineStr">
        <is>
          <t>SLP0003</t>
        </is>
      </c>
      <c r="H375" s="74" t="inlineStr">
        <is>
          <t>Babi ternak</t>
        </is>
      </c>
      <c r="I375" s="75" t="n">
        <v>0</v>
      </c>
      <c r="J375" s="75" t="n">
        <v>0</v>
      </c>
      <c r="K375" s="75" t="n">
        <v>0</v>
      </c>
      <c r="L375" s="75" t="n">
        <v>1</v>
      </c>
      <c r="M375" s="75" t="n">
        <v>0</v>
      </c>
      <c r="N375" s="75" t="n">
        <v>0</v>
      </c>
      <c r="O375" s="75" t="n">
        <v>0</v>
      </c>
      <c r="P375" s="75" t="n">
        <v>0</v>
      </c>
      <c r="Q375" s="75" t="n">
        <v>0</v>
      </c>
      <c r="R375" s="74" t="inlineStr">
        <is>
          <t>Babi ternak Ayam</t>
        </is>
      </c>
      <c r="S375" s="75" t="n">
        <v>0</v>
      </c>
      <c r="T375" s="75" t="n">
        <v>0</v>
      </c>
      <c r="U375" s="75" t="n">
        <v>0</v>
      </c>
      <c r="V375" s="75" t="n">
        <v>1</v>
      </c>
      <c r="W375" s="75" t="n">
        <v>0</v>
      </c>
      <c r="X375" s="75" t="n">
        <v>0</v>
      </c>
      <c r="Y375" s="75" t="n">
        <v>1</v>
      </c>
      <c r="Z375" s="75" t="n">
        <v>0</v>
      </c>
      <c r="AA375" s="75" t="n">
        <v>0</v>
      </c>
      <c r="AB375" s="74" t="inlineStr">
        <is>
          <t>Babi ternak</t>
        </is>
      </c>
      <c r="AC375" s="75" t="n">
        <v>0</v>
      </c>
      <c r="AD375" s="75" t="n">
        <v>0</v>
      </c>
      <c r="AE375" s="75" t="n">
        <v>0</v>
      </c>
      <c r="AF375" s="75" t="n">
        <v>1</v>
      </c>
      <c r="AG375" s="75" t="n">
        <v>0</v>
      </c>
      <c r="AH375" s="75" t="n">
        <v>0</v>
      </c>
      <c r="AI375" s="75" t="n">
        <v>0</v>
      </c>
      <c r="AJ375" s="75" t="n">
        <v>0</v>
      </c>
      <c r="AK375" s="75" t="n">
        <v>0</v>
      </c>
      <c r="AL375" s="74" t="n"/>
      <c r="AM375" s="74" t="n"/>
      <c r="AN375" s="74" t="n"/>
      <c r="AO375" s="74" t="n"/>
      <c r="AP375" s="75" t="n">
        <v>20</v>
      </c>
      <c r="AQ375" s="74" t="n"/>
      <c r="AR375" s="74" t="n"/>
      <c r="AS375" s="74" t="n"/>
      <c r="AT375" s="74" t="n"/>
      <c r="AU375" s="74" t="n"/>
      <c r="AV375" s="74" t="n"/>
      <c r="AW375" s="74" t="n"/>
      <c r="AX375" s="74" t="n"/>
      <c r="AY375" s="75" t="n">
        <v>40</v>
      </c>
      <c r="AZ375" s="74" t="n"/>
      <c r="BA375" s="74" t="n"/>
      <c r="BB375" s="75" t="n">
        <v>5</v>
      </c>
      <c r="BC375" s="74" t="n"/>
      <c r="BD375" s="74" t="n"/>
      <c r="BE375" s="74" t="n"/>
      <c r="BF375" s="74" t="n"/>
      <c r="BG375" s="74" t="n"/>
      <c r="BH375" s="74" t="n"/>
      <c r="BI375" s="74" t="n"/>
      <c r="BJ375" s="74" t="n"/>
      <c r="BK375" s="74" t="n"/>
      <c r="BL375" s="74" t="n"/>
      <c r="BM375" s="74" t="n"/>
      <c r="BN375" s="74" t="n"/>
      <c r="BO375" s="74" t="n"/>
      <c r="BP375" s="75" t="n">
        <v>0</v>
      </c>
      <c r="BQ375" s="75" t="n">
        <v>0</v>
      </c>
      <c r="BR375" s="75" t="n">
        <v>12</v>
      </c>
      <c r="BS375" s="75" t="n">
        <v>0</v>
      </c>
      <c r="BT375" s="74" t="n"/>
      <c r="BU375" s="74" t="n"/>
      <c r="BV375" s="74" t="n"/>
      <c r="BW375" s="74" t="n"/>
      <c r="BX375" s="74" t="n"/>
      <c r="BY375" s="74" t="n"/>
      <c r="BZ375" s="74" t="n"/>
      <c r="CA375" s="74" t="n"/>
      <c r="CB375" s="74" t="n"/>
      <c r="CC375" s="74" t="n"/>
      <c r="CD375" s="74" t="n"/>
      <c r="CE375" s="74" t="n"/>
      <c r="CF375" s="74" t="n"/>
      <c r="CG375" s="74" t="n"/>
      <c r="CH375" s="74" t="n"/>
      <c r="CI375" s="74" t="n"/>
      <c r="CJ375" s="74" t="n"/>
      <c r="CK375" s="75" t="n">
        <v>709229894</v>
      </c>
      <c r="CL375" s="74" t="inlineStr">
        <is>
          <t>11b9309a-be24-4f4b-a393-ec275b3cb368</t>
        </is>
      </c>
      <c r="CM375" s="72" t="n">
        <v>46109.14418981481</v>
      </c>
      <c r="CN375" s="74" t="n"/>
      <c r="CO375" s="74" t="n"/>
      <c r="CP375" s="74" t="inlineStr">
        <is>
          <t>submitted_via_web</t>
        </is>
      </c>
      <c r="CQ375" s="74" t="n"/>
      <c r="CR375" s="74" t="inlineStr">
        <is>
          <t>voP5hd3TJJNzzneN7cP2D6</t>
        </is>
      </c>
      <c r="CS375" s="74" t="n"/>
      <c r="CT375" s="74" t="inlineStr">
        <is>
          <t>uuid:11b9309a-be24-4f4b-a393-ec275b3cb368</t>
        </is>
      </c>
      <c r="CU375" s="75" t="n">
        <v>374</v>
      </c>
    </row>
    <row r="376">
      <c r="A376" s="72" t="n">
        <v>46109.47748386574</v>
      </c>
      <c r="B376" s="72" t="n">
        <v>46109.4839924537</v>
      </c>
      <c r="C376" s="74" t="inlineStr">
        <is>
          <t>I Nyoman Sutarta</t>
        </is>
      </c>
      <c r="D376" s="74" t="inlineStr">
        <is>
          <t>Bali</t>
        </is>
      </c>
      <c r="E376" s="74" t="inlineStr">
        <is>
          <t>Badung</t>
        </is>
      </c>
      <c r="F376" s="74" t="inlineStr">
        <is>
          <t>Petang</t>
        </is>
      </c>
      <c r="G376" s="74" t="inlineStr">
        <is>
          <t>CWP0007</t>
        </is>
      </c>
      <c r="H376" s="74" t="inlineStr">
        <is>
          <t>Babi ternak</t>
        </is>
      </c>
      <c r="I376" s="75" t="n">
        <v>0</v>
      </c>
      <c r="J376" s="75" t="n">
        <v>0</v>
      </c>
      <c r="K376" s="75" t="n">
        <v>0</v>
      </c>
      <c r="L376" s="75" t="n">
        <v>1</v>
      </c>
      <c r="M376" s="75" t="n">
        <v>0</v>
      </c>
      <c r="N376" s="75" t="n">
        <v>0</v>
      </c>
      <c r="O376" s="75" t="n">
        <v>0</v>
      </c>
      <c r="P376" s="75" t="n">
        <v>0</v>
      </c>
      <c r="Q376" s="75" t="n">
        <v>0</v>
      </c>
      <c r="R376" s="74" t="inlineStr">
        <is>
          <t>Sapi pedaging Babi ternak Ayam</t>
        </is>
      </c>
      <c r="S376" s="75" t="n">
        <v>1</v>
      </c>
      <c r="T376" s="75" t="n">
        <v>0</v>
      </c>
      <c r="U376" s="75" t="n">
        <v>0</v>
      </c>
      <c r="V376" s="75" t="n">
        <v>1</v>
      </c>
      <c r="W376" s="75" t="n">
        <v>0</v>
      </c>
      <c r="X376" s="75" t="n">
        <v>0</v>
      </c>
      <c r="Y376" s="75" t="n">
        <v>1</v>
      </c>
      <c r="Z376" s="75" t="n">
        <v>0</v>
      </c>
      <c r="AA376" s="75" t="n">
        <v>0</v>
      </c>
      <c r="AB376" s="74" t="inlineStr">
        <is>
          <t>Babi ternak</t>
        </is>
      </c>
      <c r="AC376" s="75" t="n">
        <v>0</v>
      </c>
      <c r="AD376" s="75" t="n">
        <v>0</v>
      </c>
      <c r="AE376" s="75" t="n">
        <v>0</v>
      </c>
      <c r="AF376" s="75" t="n">
        <v>1</v>
      </c>
      <c r="AG376" s="75" t="n">
        <v>0</v>
      </c>
      <c r="AH376" s="75" t="n">
        <v>0</v>
      </c>
      <c r="AI376" s="75" t="n">
        <v>0</v>
      </c>
      <c r="AJ376" s="75" t="n">
        <v>0</v>
      </c>
      <c r="AK376" s="75" t="n">
        <v>0</v>
      </c>
      <c r="AL376" s="74" t="n"/>
      <c r="AM376" s="74" t="n"/>
      <c r="AN376" s="74" t="n"/>
      <c r="AO376" s="74" t="n"/>
      <c r="AP376" s="75" t="n">
        <v>200</v>
      </c>
      <c r="AQ376" s="74" t="n"/>
      <c r="AR376" s="74" t="n"/>
      <c r="AS376" s="74" t="n"/>
      <c r="AT376" s="74" t="n"/>
      <c r="AU376" s="74" t="n"/>
      <c r="AV376" s="75" t="n">
        <v>3</v>
      </c>
      <c r="AW376" s="74" t="n"/>
      <c r="AX376" s="74" t="n"/>
      <c r="AY376" s="75" t="n">
        <v>450</v>
      </c>
      <c r="AZ376" s="74" t="n"/>
      <c r="BA376" s="74" t="n"/>
      <c r="BB376" s="75" t="n">
        <v>50</v>
      </c>
      <c r="BC376" s="74" t="n"/>
      <c r="BD376" s="74" t="n"/>
      <c r="BE376" s="74" t="n"/>
      <c r="BF376" s="74" t="n"/>
      <c r="BG376" s="74" t="n"/>
      <c r="BH376" s="74" t="n"/>
      <c r="BI376" s="74" t="n"/>
      <c r="BJ376" s="74" t="n"/>
      <c r="BK376" s="74" t="n"/>
      <c r="BL376" s="74" t="n"/>
      <c r="BM376" s="74" t="n"/>
      <c r="BN376" s="74" t="n"/>
      <c r="BO376" s="74" t="n"/>
      <c r="BP376" s="75" t="n">
        <v>120</v>
      </c>
      <c r="BQ376" s="75" t="n">
        <v>0</v>
      </c>
      <c r="BR376" s="75" t="n">
        <v>80</v>
      </c>
      <c r="BS376" s="75" t="n">
        <v>0</v>
      </c>
      <c r="BT376" s="74" t="n"/>
      <c r="BU376" s="74" t="n"/>
      <c r="BV376" s="74" t="n"/>
      <c r="BW376" s="74" t="n"/>
      <c r="BX376" s="74" t="n"/>
      <c r="BY376" s="74" t="n"/>
      <c r="BZ376" s="74" t="n"/>
      <c r="CA376" s="74" t="n"/>
      <c r="CB376" s="74" t="n"/>
      <c r="CC376" s="74" t="n"/>
      <c r="CD376" s="74" t="n"/>
      <c r="CE376" s="74" t="n"/>
      <c r="CF376" s="74" t="n"/>
      <c r="CG376" s="74" t="n"/>
      <c r="CH376" s="74" t="n"/>
      <c r="CI376" s="74" t="n"/>
      <c r="CJ376" s="74" t="n"/>
      <c r="CK376" s="75" t="n">
        <v>709231548</v>
      </c>
      <c r="CL376" s="74" t="inlineStr">
        <is>
          <t>ffe657c5-aa71-4a9d-9970-a881cd4df6ee</t>
        </is>
      </c>
      <c r="CM376" s="72" t="n">
        <v>46109.15070601852</v>
      </c>
      <c r="CN376" s="74" t="n"/>
      <c r="CO376" s="74" t="n"/>
      <c r="CP376" s="74" t="inlineStr">
        <is>
          <t>submitted_via_web</t>
        </is>
      </c>
      <c r="CQ376" s="74" t="n"/>
      <c r="CR376" s="74" t="inlineStr">
        <is>
          <t>voP5hd3TJJNzzneN7cP2D6</t>
        </is>
      </c>
      <c r="CS376" s="74" t="n"/>
      <c r="CT376" s="74" t="inlineStr">
        <is>
          <t>uuid:ffe657c5-aa71-4a9d-9970-a881cd4df6ee</t>
        </is>
      </c>
      <c r="CU376" s="75" t="n">
        <v>375</v>
      </c>
    </row>
    <row r="377">
      <c r="A377" s="72" t="n">
        <v>46109.48399439815</v>
      </c>
      <c r="B377" s="72" t="n">
        <v>46109.48760815972</v>
      </c>
      <c r="C377" s="74" t="inlineStr">
        <is>
          <t>Ni Luh Putu Sri Aryaningsih</t>
        </is>
      </c>
      <c r="D377" s="74" t="inlineStr">
        <is>
          <t>Bali</t>
        </is>
      </c>
      <c r="E377" s="74" t="inlineStr">
        <is>
          <t>Bangli</t>
        </is>
      </c>
      <c r="F377" s="74" t="inlineStr">
        <is>
          <t>Bangli</t>
        </is>
      </c>
      <c r="G377" s="74" t="inlineStr">
        <is>
          <t>IDP0211</t>
        </is>
      </c>
      <c r="H377" s="74" t="inlineStr">
        <is>
          <t>Babi ternak Ayam</t>
        </is>
      </c>
      <c r="I377" s="75" t="n">
        <v>0</v>
      </c>
      <c r="J377" s="75" t="n">
        <v>0</v>
      </c>
      <c r="K377" s="75" t="n">
        <v>0</v>
      </c>
      <c r="L377" s="75" t="n">
        <v>1</v>
      </c>
      <c r="M377" s="75" t="n">
        <v>0</v>
      </c>
      <c r="N377" s="75" t="n">
        <v>0</v>
      </c>
      <c r="O377" s="75" t="n">
        <v>1</v>
      </c>
      <c r="P377" s="75" t="n">
        <v>0</v>
      </c>
      <c r="Q377" s="75" t="n">
        <v>0</v>
      </c>
      <c r="R377" s="74" t="inlineStr">
        <is>
          <t>Babi ternak Ayam</t>
        </is>
      </c>
      <c r="S377" s="75" t="n">
        <v>0</v>
      </c>
      <c r="T377" s="75" t="n">
        <v>0</v>
      </c>
      <c r="U377" s="75" t="n">
        <v>0</v>
      </c>
      <c r="V377" s="75" t="n">
        <v>1</v>
      </c>
      <c r="W377" s="75" t="n">
        <v>0</v>
      </c>
      <c r="X377" s="75" t="n">
        <v>0</v>
      </c>
      <c r="Y377" s="75" t="n">
        <v>1</v>
      </c>
      <c r="Z377" s="75" t="n">
        <v>0</v>
      </c>
      <c r="AA377" s="75" t="n">
        <v>0</v>
      </c>
      <c r="AB377" s="74" t="inlineStr">
        <is>
          <t>Ayam</t>
        </is>
      </c>
      <c r="AC377" s="75" t="n">
        <v>0</v>
      </c>
      <c r="AD377" s="75" t="n">
        <v>0</v>
      </c>
      <c r="AE377" s="75" t="n">
        <v>0</v>
      </c>
      <c r="AF377" s="75" t="n">
        <v>0</v>
      </c>
      <c r="AG377" s="75" t="n">
        <v>0</v>
      </c>
      <c r="AH377" s="75" t="n">
        <v>0</v>
      </c>
      <c r="AI377" s="75" t="n">
        <v>1</v>
      </c>
      <c r="AJ377" s="75" t="n">
        <v>0</v>
      </c>
      <c r="AK377" s="75" t="n">
        <v>0</v>
      </c>
      <c r="AL377" s="74" t="n"/>
      <c r="AM377" s="74" t="n"/>
      <c r="AN377" s="74" t="n"/>
      <c r="AO377" s="74" t="n"/>
      <c r="AP377" s="75" t="n">
        <v>2</v>
      </c>
      <c r="AQ377" s="74" t="n"/>
      <c r="AR377" s="74" t="n"/>
      <c r="AS377" s="75" t="n">
        <v>150</v>
      </c>
      <c r="AT377" s="74" t="n"/>
      <c r="AU377" s="74" t="n"/>
      <c r="AV377" s="74" t="n"/>
      <c r="AW377" s="74" t="n"/>
      <c r="AX377" s="74" t="n"/>
      <c r="AY377" s="75" t="n">
        <v>3</v>
      </c>
      <c r="AZ377" s="74" t="n"/>
      <c r="BA377" s="74" t="n"/>
      <c r="BB377" s="75" t="n">
        <v>250</v>
      </c>
      <c r="BC377" s="74" t="n"/>
      <c r="BD377" s="74" t="n"/>
      <c r="BE377" s="74" t="n"/>
      <c r="BF377" s="74" t="n"/>
      <c r="BG377" s="74" t="n"/>
      <c r="BH377" s="74" t="n"/>
      <c r="BI377" s="74" t="n"/>
      <c r="BJ377" s="74" t="n"/>
      <c r="BK377" s="74" t="n"/>
      <c r="BL377" s="74" t="n"/>
      <c r="BM377" s="74" t="n"/>
      <c r="BN377" s="74" t="n"/>
      <c r="BO377" s="74" t="n"/>
      <c r="BP377" s="74" t="n"/>
      <c r="BQ377" s="74" t="n"/>
      <c r="BR377" s="74" t="n"/>
      <c r="BS377" s="74" t="n"/>
      <c r="BT377" s="74" t="n"/>
      <c r="BU377" s="74" t="n"/>
      <c r="BV377" s="74" t="n"/>
      <c r="BW377" s="74" t="n"/>
      <c r="BX377" s="74" t="n"/>
      <c r="BY377" s="74" t="n"/>
      <c r="BZ377" s="74" t="n"/>
      <c r="CA377" s="74" t="n"/>
      <c r="CB377" s="75" t="n">
        <v>120</v>
      </c>
      <c r="CC377" s="75" t="n">
        <v>0</v>
      </c>
      <c r="CD377" s="75" t="n">
        <v>80</v>
      </c>
      <c r="CE377" s="75" t="n">
        <v>10</v>
      </c>
      <c r="CF377" s="74" t="n"/>
      <c r="CG377" s="74" t="n"/>
      <c r="CH377" s="74" t="n"/>
      <c r="CI377" s="74" t="n"/>
      <c r="CJ377" s="74" t="n"/>
      <c r="CK377" s="75" t="n">
        <v>709233171</v>
      </c>
      <c r="CL377" s="74" t="inlineStr">
        <is>
          <t>e09a8fcb-43e1-4be2-9a25-95d37c9f8398</t>
        </is>
      </c>
      <c r="CM377" s="72" t="n">
        <v>46109.15430555555</v>
      </c>
      <c r="CN377" s="74" t="n"/>
      <c r="CO377" s="74" t="n"/>
      <c r="CP377" s="74" t="inlineStr">
        <is>
          <t>submitted_via_web</t>
        </is>
      </c>
      <c r="CQ377" s="74" t="n"/>
      <c r="CR377" s="74" t="inlineStr">
        <is>
          <t>voP5hd3TJJNzzneN7cP2D6</t>
        </is>
      </c>
      <c r="CS377" s="74" t="n"/>
      <c r="CT377" s="74" t="inlineStr">
        <is>
          <t>uuid:e09a8fcb-43e1-4be2-9a25-95d37c9f8398</t>
        </is>
      </c>
      <c r="CU377" s="75" t="n">
        <v>376</v>
      </c>
    </row>
    <row r="378">
      <c r="A378" s="72" t="n">
        <v>46109.48761046297</v>
      </c>
      <c r="B378" s="72" t="n">
        <v>46109.54906554398</v>
      </c>
      <c r="C378" s="74" t="inlineStr">
        <is>
          <t>I Wayan Sudiarsa</t>
        </is>
      </c>
      <c r="D378" s="74" t="inlineStr">
        <is>
          <t>Bali</t>
        </is>
      </c>
      <c r="E378" s="74" t="inlineStr">
        <is>
          <t>Bangli</t>
        </is>
      </c>
      <c r="F378" s="74" t="inlineStr">
        <is>
          <t>Bangli</t>
        </is>
      </c>
      <c r="G378" s="74" t="inlineStr">
        <is>
          <t>SLP0026</t>
        </is>
      </c>
      <c r="H378" s="74" t="inlineStr">
        <is>
          <t>Ayam</t>
        </is>
      </c>
      <c r="I378" s="75" t="n">
        <v>0</v>
      </c>
      <c r="J378" s="75" t="n">
        <v>0</v>
      </c>
      <c r="K378" s="75" t="n">
        <v>0</v>
      </c>
      <c r="L378" s="75" t="n">
        <v>0</v>
      </c>
      <c r="M378" s="75" t="n">
        <v>0</v>
      </c>
      <c r="N378" s="75" t="n">
        <v>0</v>
      </c>
      <c r="O378" s="75" t="n">
        <v>1</v>
      </c>
      <c r="P378" s="75" t="n">
        <v>0</v>
      </c>
      <c r="Q378" s="75" t="n">
        <v>0</v>
      </c>
      <c r="R378" s="74" t="inlineStr">
        <is>
          <t>Babi ternak</t>
        </is>
      </c>
      <c r="S378" s="75" t="n">
        <v>0</v>
      </c>
      <c r="T378" s="75" t="n">
        <v>0</v>
      </c>
      <c r="U378" s="75" t="n">
        <v>0</v>
      </c>
      <c r="V378" s="75" t="n">
        <v>1</v>
      </c>
      <c r="W378" s="75" t="n">
        <v>0</v>
      </c>
      <c r="X378" s="75" t="n">
        <v>0</v>
      </c>
      <c r="Y378" s="75" t="n">
        <v>0</v>
      </c>
      <c r="Z378" s="75" t="n">
        <v>0</v>
      </c>
      <c r="AA378" s="75" t="n">
        <v>0</v>
      </c>
      <c r="AB378" s="74" t="inlineStr">
        <is>
          <t>Babi ternak</t>
        </is>
      </c>
      <c r="AC378" s="75" t="n">
        <v>0</v>
      </c>
      <c r="AD378" s="75" t="n">
        <v>0</v>
      </c>
      <c r="AE378" s="75" t="n">
        <v>0</v>
      </c>
      <c r="AF378" s="75" t="n">
        <v>1</v>
      </c>
      <c r="AG378" s="75" t="n">
        <v>0</v>
      </c>
      <c r="AH378" s="75" t="n">
        <v>0</v>
      </c>
      <c r="AI378" s="75" t="n">
        <v>0</v>
      </c>
      <c r="AJ378" s="75" t="n">
        <v>0</v>
      </c>
      <c r="AK378" s="75" t="n">
        <v>0</v>
      </c>
      <c r="AL378" s="74" t="n"/>
      <c r="AM378" s="74" t="n"/>
      <c r="AN378" s="74" t="n"/>
      <c r="AO378" s="74" t="n"/>
      <c r="AP378" s="74" t="n"/>
      <c r="AQ378" s="74" t="n"/>
      <c r="AR378" s="74" t="n"/>
      <c r="AS378" s="75" t="n">
        <v>25</v>
      </c>
      <c r="AT378" s="74" t="n"/>
      <c r="AU378" s="74" t="n"/>
      <c r="AV378" s="74" t="n"/>
      <c r="AW378" s="74" t="n"/>
      <c r="AX378" s="74" t="n"/>
      <c r="AY378" s="75" t="n">
        <v>250</v>
      </c>
      <c r="AZ378" s="74" t="n"/>
      <c r="BA378" s="74" t="n"/>
      <c r="BB378" s="74" t="n"/>
      <c r="BC378" s="74" t="n"/>
      <c r="BD378" s="74" t="n"/>
      <c r="BE378" s="74" t="n"/>
      <c r="BF378" s="74" t="n"/>
      <c r="BG378" s="74" t="n"/>
      <c r="BH378" s="74" t="n"/>
      <c r="BI378" s="74" t="n"/>
      <c r="BJ378" s="74" t="n"/>
      <c r="BK378" s="74" t="n"/>
      <c r="BL378" s="74" t="n"/>
      <c r="BM378" s="74" t="n"/>
      <c r="BN378" s="74" t="n"/>
      <c r="BO378" s="74" t="n"/>
      <c r="BP378" s="75" t="n">
        <v>80</v>
      </c>
      <c r="BQ378" s="75" t="n">
        <v>0</v>
      </c>
      <c r="BR378" s="75" t="n">
        <v>60</v>
      </c>
      <c r="BS378" s="75" t="n">
        <v>0</v>
      </c>
      <c r="BT378" s="74" t="n"/>
      <c r="BU378" s="74" t="n"/>
      <c r="BV378" s="74" t="n"/>
      <c r="BW378" s="74" t="n"/>
      <c r="BX378" s="74" t="n"/>
      <c r="BY378" s="74" t="n"/>
      <c r="BZ378" s="74" t="n"/>
      <c r="CA378" s="74" t="n"/>
      <c r="CB378" s="74" t="n"/>
      <c r="CC378" s="74" t="n"/>
      <c r="CD378" s="74" t="n"/>
      <c r="CE378" s="74" t="n"/>
      <c r="CF378" s="74" t="n"/>
      <c r="CG378" s="74" t="n"/>
      <c r="CH378" s="74" t="n"/>
      <c r="CI378" s="74" t="n"/>
      <c r="CJ378" s="74" t="n"/>
      <c r="CK378" s="75" t="n">
        <v>709260201</v>
      </c>
      <c r="CL378" s="74" t="inlineStr">
        <is>
          <t>db32bba6-be0f-4f5f-8d75-3a1c629fd3ab</t>
        </is>
      </c>
      <c r="CM378" s="72" t="n">
        <v>46109.21576388889</v>
      </c>
      <c r="CN378" s="74" t="n"/>
      <c r="CO378" s="74" t="n"/>
      <c r="CP378" s="74" t="inlineStr">
        <is>
          <t>submitted_via_web</t>
        </is>
      </c>
      <c r="CQ378" s="74" t="n"/>
      <c r="CR378" s="74" t="inlineStr">
        <is>
          <t>voP5hd3TJJNzzneN7cP2D6</t>
        </is>
      </c>
      <c r="CS378" s="74" t="n"/>
      <c r="CT378" s="74" t="inlineStr">
        <is>
          <t>uuid:db32bba6-be0f-4f5f-8d75-3a1c629fd3ab</t>
        </is>
      </c>
      <c r="CU378" s="75" t="n">
        <v>377</v>
      </c>
    </row>
    <row r="379">
      <c r="A379" s="72" t="n">
        <v>46109.54906743055</v>
      </c>
      <c r="B379" s="72" t="n">
        <v>46109.55647321759</v>
      </c>
      <c r="C379" s="74" t="inlineStr">
        <is>
          <t>Komang Andika Sadewa</t>
        </is>
      </c>
      <c r="D379" s="74" t="inlineStr">
        <is>
          <t>Bali</t>
        </is>
      </c>
      <c r="E379" s="74" t="inlineStr">
        <is>
          <t>Gianyar</t>
        </is>
      </c>
      <c r="F379" s="74" t="inlineStr">
        <is>
          <t>Gianyar</t>
        </is>
      </c>
      <c r="G379" s="74" t="inlineStr">
        <is>
          <t>SLP0031</t>
        </is>
      </c>
      <c r="H379" s="74" t="inlineStr">
        <is>
          <t>Ayam</t>
        </is>
      </c>
      <c r="I379" s="75" t="n">
        <v>0</v>
      </c>
      <c r="J379" s="75" t="n">
        <v>0</v>
      </c>
      <c r="K379" s="75" t="n">
        <v>0</v>
      </c>
      <c r="L379" s="75" t="n">
        <v>0</v>
      </c>
      <c r="M379" s="75" t="n">
        <v>0</v>
      </c>
      <c r="N379" s="75" t="n">
        <v>0</v>
      </c>
      <c r="O379" s="75" t="n">
        <v>1</v>
      </c>
      <c r="P379" s="75" t="n">
        <v>0</v>
      </c>
      <c r="Q379" s="75" t="n">
        <v>0</v>
      </c>
      <c r="R379" s="74" t="inlineStr">
        <is>
          <t>Babi ternak Ayam</t>
        </is>
      </c>
      <c r="S379" s="75" t="n">
        <v>0</v>
      </c>
      <c r="T379" s="75" t="n">
        <v>0</v>
      </c>
      <c r="U379" s="75" t="n">
        <v>0</v>
      </c>
      <c r="V379" s="75" t="n">
        <v>1</v>
      </c>
      <c r="W379" s="75" t="n">
        <v>0</v>
      </c>
      <c r="X379" s="75" t="n">
        <v>0</v>
      </c>
      <c r="Y379" s="75" t="n">
        <v>1</v>
      </c>
      <c r="Z379" s="75" t="n">
        <v>0</v>
      </c>
      <c r="AA379" s="75" t="n">
        <v>0</v>
      </c>
      <c r="AB379" s="74" t="inlineStr">
        <is>
          <t>Babi ternak Ayam</t>
        </is>
      </c>
      <c r="AC379" s="75" t="n">
        <v>0</v>
      </c>
      <c r="AD379" s="75" t="n">
        <v>0</v>
      </c>
      <c r="AE379" s="75" t="n">
        <v>0</v>
      </c>
      <c r="AF379" s="75" t="n">
        <v>1</v>
      </c>
      <c r="AG379" s="75" t="n">
        <v>0</v>
      </c>
      <c r="AH379" s="75" t="n">
        <v>0</v>
      </c>
      <c r="AI379" s="75" t="n">
        <v>1</v>
      </c>
      <c r="AJ379" s="75" t="n">
        <v>0</v>
      </c>
      <c r="AK379" s="75" t="n">
        <v>0</v>
      </c>
      <c r="AL379" s="74" t="n"/>
      <c r="AM379" s="74" t="n"/>
      <c r="AN379" s="74" t="n"/>
      <c r="AO379" s="74" t="n"/>
      <c r="AP379" s="74" t="n"/>
      <c r="AQ379" s="74" t="n"/>
      <c r="AR379" s="74" t="n"/>
      <c r="AS379" s="75" t="n">
        <v>4</v>
      </c>
      <c r="AT379" s="74" t="n"/>
      <c r="AU379" s="74" t="n"/>
      <c r="AV379" s="74" t="n"/>
      <c r="AW379" s="74" t="n"/>
      <c r="AX379" s="74" t="n"/>
      <c r="AY379" s="75" t="n">
        <v>2</v>
      </c>
      <c r="AZ379" s="74" t="n"/>
      <c r="BA379" s="74" t="n"/>
      <c r="BB379" s="75" t="n">
        <v>15</v>
      </c>
      <c r="BC379" s="74" t="n"/>
      <c r="BD379" s="74" t="n"/>
      <c r="BE379" s="74" t="n"/>
      <c r="BF379" s="74" t="n"/>
      <c r="BG379" s="74" t="n"/>
      <c r="BH379" s="74" t="n"/>
      <c r="BI379" s="74" t="n"/>
      <c r="BJ379" s="74" t="n"/>
      <c r="BK379" s="74" t="n"/>
      <c r="BL379" s="74" t="n"/>
      <c r="BM379" s="74" t="n"/>
      <c r="BN379" s="74" t="n"/>
      <c r="BO379" s="74" t="n"/>
      <c r="BP379" s="75" t="n">
        <v>2</v>
      </c>
      <c r="BQ379" s="75" t="n">
        <v>0</v>
      </c>
      <c r="BR379" s="75" t="n">
        <v>4</v>
      </c>
      <c r="BS379" s="75" t="n">
        <v>0</v>
      </c>
      <c r="BT379" s="74" t="n"/>
      <c r="BU379" s="74" t="n"/>
      <c r="BV379" s="74" t="n"/>
      <c r="BW379" s="74" t="n"/>
      <c r="BX379" s="74" t="n"/>
      <c r="BY379" s="74" t="n"/>
      <c r="BZ379" s="74" t="n"/>
      <c r="CA379" s="74" t="n"/>
      <c r="CB379" s="75" t="n">
        <v>0</v>
      </c>
      <c r="CC379" s="75" t="n">
        <v>0</v>
      </c>
      <c r="CD379" s="75" t="n">
        <v>15</v>
      </c>
      <c r="CE379" s="75" t="n">
        <v>0</v>
      </c>
      <c r="CF379" s="74" t="n"/>
      <c r="CG379" s="74" t="n"/>
      <c r="CH379" s="74" t="n"/>
      <c r="CI379" s="74" t="n"/>
      <c r="CJ379" s="74" t="n"/>
      <c r="CK379" s="75" t="n">
        <v>709263978</v>
      </c>
      <c r="CL379" s="74" t="inlineStr">
        <is>
          <t>17ada635-481c-479e-a36b-cdf0f26f0d1a</t>
        </is>
      </c>
      <c r="CM379" s="72" t="n">
        <v>46109.22315972222</v>
      </c>
      <c r="CN379" s="74" t="n"/>
      <c r="CO379" s="74" t="n"/>
      <c r="CP379" s="74" t="inlineStr">
        <is>
          <t>submitted_via_web</t>
        </is>
      </c>
      <c r="CQ379" s="74" t="n"/>
      <c r="CR379" s="74" t="inlineStr">
        <is>
          <t>voP5hd3TJJNzzneN7cP2D6</t>
        </is>
      </c>
      <c r="CS379" s="74" t="n"/>
      <c r="CT379" s="74" t="inlineStr">
        <is>
          <t>uuid:17ada635-481c-479e-a36b-cdf0f26f0d1a</t>
        </is>
      </c>
      <c r="CU379" s="75" t="n">
        <v>378</v>
      </c>
    </row>
    <row r="380">
      <c r="A380" s="72" t="n">
        <v>46109.55647547454</v>
      </c>
      <c r="B380" s="72" t="n">
        <v>46109.5639803588</v>
      </c>
      <c r="C380" s="74" t="inlineStr">
        <is>
          <t>I Dewa Nyoman Mertawan</t>
        </is>
      </c>
      <c r="D380" s="74" t="inlineStr">
        <is>
          <t>Bali</t>
        </is>
      </c>
      <c r="E380" s="74" t="inlineStr">
        <is>
          <t>Bangli</t>
        </is>
      </c>
      <c r="F380" s="74" t="inlineStr">
        <is>
          <t>Tembuku</t>
        </is>
      </c>
      <c r="G380" s="74" t="inlineStr">
        <is>
          <t>SLP0002</t>
        </is>
      </c>
      <c r="H380" s="74" t="inlineStr">
        <is>
          <t>Babi ternak</t>
        </is>
      </c>
      <c r="I380" s="75" t="n">
        <v>0</v>
      </c>
      <c r="J380" s="75" t="n">
        <v>0</v>
      </c>
      <c r="K380" s="75" t="n">
        <v>0</v>
      </c>
      <c r="L380" s="75" t="n">
        <v>1</v>
      </c>
      <c r="M380" s="75" t="n">
        <v>0</v>
      </c>
      <c r="N380" s="75" t="n">
        <v>0</v>
      </c>
      <c r="O380" s="75" t="n">
        <v>0</v>
      </c>
      <c r="P380" s="75" t="n">
        <v>0</v>
      </c>
      <c r="Q380" s="75" t="n">
        <v>0</v>
      </c>
      <c r="R380" s="74" t="inlineStr">
        <is>
          <t>Babi ternak Ayam Unggas lainnya</t>
        </is>
      </c>
      <c r="S380" s="75" t="n">
        <v>0</v>
      </c>
      <c r="T380" s="75" t="n">
        <v>0</v>
      </c>
      <c r="U380" s="75" t="n">
        <v>0</v>
      </c>
      <c r="V380" s="75" t="n">
        <v>1</v>
      </c>
      <c r="W380" s="75" t="n">
        <v>0</v>
      </c>
      <c r="X380" s="75" t="n">
        <v>0</v>
      </c>
      <c r="Y380" s="75" t="n">
        <v>1</v>
      </c>
      <c r="Z380" s="75" t="n">
        <v>1</v>
      </c>
      <c r="AA380" s="75" t="n">
        <v>0</v>
      </c>
      <c r="AB380" s="74" t="inlineStr">
        <is>
          <t>Babi ternak Ayam</t>
        </is>
      </c>
      <c r="AC380" s="75" t="n">
        <v>0</v>
      </c>
      <c r="AD380" s="75" t="n">
        <v>0</v>
      </c>
      <c r="AE380" s="75" t="n">
        <v>0</v>
      </c>
      <c r="AF380" s="75" t="n">
        <v>1</v>
      </c>
      <c r="AG380" s="75" t="n">
        <v>0</v>
      </c>
      <c r="AH380" s="75" t="n">
        <v>0</v>
      </c>
      <c r="AI380" s="75" t="n">
        <v>1</v>
      </c>
      <c r="AJ380" s="75" t="n">
        <v>0</v>
      </c>
      <c r="AK380" s="75" t="n">
        <v>0</v>
      </c>
      <c r="AL380" s="74" t="n"/>
      <c r="AM380" s="74" t="n"/>
      <c r="AN380" s="74" t="n"/>
      <c r="AO380" s="74" t="n"/>
      <c r="AP380" s="75" t="n">
        <v>70</v>
      </c>
      <c r="AQ380" s="74" t="n"/>
      <c r="AR380" s="74" t="n"/>
      <c r="AS380" s="74" t="n"/>
      <c r="AT380" s="74" t="n"/>
      <c r="AU380" s="74" t="n"/>
      <c r="AV380" s="74" t="n"/>
      <c r="AW380" s="74" t="n"/>
      <c r="AX380" s="74" t="n"/>
      <c r="AY380" s="75" t="n">
        <v>7</v>
      </c>
      <c r="AZ380" s="74" t="n"/>
      <c r="BA380" s="74" t="n"/>
      <c r="BB380" s="75" t="n">
        <v>15</v>
      </c>
      <c r="BC380" s="75" t="n">
        <v>15</v>
      </c>
      <c r="BD380" s="74" t="n"/>
      <c r="BE380" s="74" t="n"/>
      <c r="BF380" s="74" t="n"/>
      <c r="BG380" s="74" t="n"/>
      <c r="BH380" s="74" t="n"/>
      <c r="BI380" s="74" t="n"/>
      <c r="BJ380" s="74" t="n"/>
      <c r="BK380" s="74" t="n"/>
      <c r="BL380" s="74" t="n"/>
      <c r="BM380" s="74" t="n"/>
      <c r="BN380" s="74" t="n"/>
      <c r="BO380" s="74" t="n"/>
      <c r="BP380" s="75" t="n">
        <v>2</v>
      </c>
      <c r="BQ380" s="75" t="n">
        <v>0</v>
      </c>
      <c r="BR380" s="75" t="n">
        <v>0</v>
      </c>
      <c r="BS380" s="75" t="n">
        <v>0</v>
      </c>
      <c r="BT380" s="74" t="n"/>
      <c r="BU380" s="74" t="n"/>
      <c r="BV380" s="74" t="n"/>
      <c r="BW380" s="74" t="n"/>
      <c r="BX380" s="74" t="n"/>
      <c r="BY380" s="74" t="n"/>
      <c r="BZ380" s="74" t="n"/>
      <c r="CA380" s="74" t="n"/>
      <c r="CB380" s="75" t="n">
        <v>0</v>
      </c>
      <c r="CC380" s="75" t="n">
        <v>2</v>
      </c>
      <c r="CD380" s="75" t="n">
        <v>10</v>
      </c>
      <c r="CE380" s="75" t="n">
        <v>0</v>
      </c>
      <c r="CF380" s="74" t="n"/>
      <c r="CG380" s="74" t="n"/>
      <c r="CH380" s="74" t="n"/>
      <c r="CI380" s="74" t="n"/>
      <c r="CJ380" s="74" t="n"/>
      <c r="CK380" s="75" t="n">
        <v>709267743</v>
      </c>
      <c r="CL380" s="74" t="inlineStr">
        <is>
          <t>cf1b6f75-690e-4abb-ae16-2e09a7a847b7</t>
        </is>
      </c>
      <c r="CM380" s="72" t="n">
        <v>46109.23065972222</v>
      </c>
      <c r="CN380" s="74" t="n"/>
      <c r="CO380" s="74" t="n"/>
      <c r="CP380" s="74" t="inlineStr">
        <is>
          <t>submitted_via_web</t>
        </is>
      </c>
      <c r="CQ380" s="74" t="n"/>
      <c r="CR380" s="74" t="inlineStr">
        <is>
          <t>voP5hd3TJJNzzneN7cP2D6</t>
        </is>
      </c>
      <c r="CS380" s="74" t="n"/>
      <c r="CT380" s="74" t="inlineStr">
        <is>
          <t>uuid:cf1b6f75-690e-4abb-ae16-2e09a7a847b7</t>
        </is>
      </c>
      <c r="CU380" s="75" t="n">
        <v>379</v>
      </c>
    </row>
    <row r="381">
      <c r="A381" s="72" t="n">
        <v>46109.56398166667</v>
      </c>
      <c r="B381" s="72" t="n">
        <v>46109.56970715278</v>
      </c>
      <c r="C381" s="74" t="inlineStr">
        <is>
          <t>I Nengah Rata</t>
        </is>
      </c>
      <c r="D381" s="74" t="inlineStr">
        <is>
          <t>Bali</t>
        </is>
      </c>
      <c r="E381" s="74" t="inlineStr">
        <is>
          <t>Klungkung</t>
        </is>
      </c>
      <c r="F381" s="74" t="inlineStr">
        <is>
          <t>Klungkung</t>
        </is>
      </c>
      <c r="G381" s="74" t="inlineStr">
        <is>
          <t>CWP0001</t>
        </is>
      </c>
      <c r="H381" s="74" t="inlineStr">
        <is>
          <t>Ayam</t>
        </is>
      </c>
      <c r="I381" s="75" t="n">
        <v>0</v>
      </c>
      <c r="J381" s="75" t="n">
        <v>0</v>
      </c>
      <c r="K381" s="75" t="n">
        <v>0</v>
      </c>
      <c r="L381" s="75" t="n">
        <v>0</v>
      </c>
      <c r="M381" s="75" t="n">
        <v>0</v>
      </c>
      <c r="N381" s="75" t="n">
        <v>0</v>
      </c>
      <c r="O381" s="75" t="n">
        <v>1</v>
      </c>
      <c r="P381" s="75" t="n">
        <v>0</v>
      </c>
      <c r="Q381" s="75" t="n">
        <v>0</v>
      </c>
      <c r="R381" s="74" t="inlineStr">
        <is>
          <t>Babi ternak</t>
        </is>
      </c>
      <c r="S381" s="75" t="n">
        <v>0</v>
      </c>
      <c r="T381" s="75" t="n">
        <v>0</v>
      </c>
      <c r="U381" s="75" t="n">
        <v>0</v>
      </c>
      <c r="V381" s="75" t="n">
        <v>1</v>
      </c>
      <c r="W381" s="75" t="n">
        <v>0</v>
      </c>
      <c r="X381" s="75" t="n">
        <v>0</v>
      </c>
      <c r="Y381" s="75" t="n">
        <v>0</v>
      </c>
      <c r="Z381" s="75" t="n">
        <v>0</v>
      </c>
      <c r="AA381" s="75" t="n">
        <v>0</v>
      </c>
      <c r="AB381" s="74" t="inlineStr">
        <is>
          <t>Babi ternak</t>
        </is>
      </c>
      <c r="AC381" s="75" t="n">
        <v>0</v>
      </c>
      <c r="AD381" s="75" t="n">
        <v>0</v>
      </c>
      <c r="AE381" s="75" t="n">
        <v>0</v>
      </c>
      <c r="AF381" s="75" t="n">
        <v>1</v>
      </c>
      <c r="AG381" s="75" t="n">
        <v>0</v>
      </c>
      <c r="AH381" s="75" t="n">
        <v>0</v>
      </c>
      <c r="AI381" s="75" t="n">
        <v>0</v>
      </c>
      <c r="AJ381" s="75" t="n">
        <v>0</v>
      </c>
      <c r="AK381" s="75" t="n">
        <v>0</v>
      </c>
      <c r="AL381" s="74" t="n"/>
      <c r="AM381" s="74" t="n"/>
      <c r="AN381" s="74" t="n"/>
      <c r="AO381" s="74" t="n"/>
      <c r="AP381" s="74" t="n"/>
      <c r="AQ381" s="74" t="n"/>
      <c r="AR381" s="74" t="n"/>
      <c r="AS381" s="75" t="n">
        <v>20</v>
      </c>
      <c r="AT381" s="74" t="n"/>
      <c r="AU381" s="74" t="n"/>
      <c r="AV381" s="74" t="n"/>
      <c r="AW381" s="74" t="n"/>
      <c r="AX381" s="74" t="n"/>
      <c r="AY381" s="75" t="n">
        <v>8</v>
      </c>
      <c r="AZ381" s="74" t="n"/>
      <c r="BA381" s="74" t="n"/>
      <c r="BB381" s="74" t="n"/>
      <c r="BC381" s="74" t="n"/>
      <c r="BD381" s="74" t="n"/>
      <c r="BE381" s="74" t="n"/>
      <c r="BF381" s="74" t="n"/>
      <c r="BG381" s="74" t="n"/>
      <c r="BH381" s="74" t="n"/>
      <c r="BI381" s="74" t="n"/>
      <c r="BJ381" s="74" t="n"/>
      <c r="BK381" s="74" t="n"/>
      <c r="BL381" s="74" t="n"/>
      <c r="BM381" s="74" t="n"/>
      <c r="BN381" s="74" t="n"/>
      <c r="BO381" s="74" t="n"/>
      <c r="BP381" s="75" t="n">
        <v>4</v>
      </c>
      <c r="BQ381" s="75" t="n">
        <v>0</v>
      </c>
      <c r="BR381" s="75" t="n">
        <v>8</v>
      </c>
      <c r="BS381" s="75" t="n">
        <v>0</v>
      </c>
      <c r="BT381" s="74" t="n"/>
      <c r="BU381" s="74" t="n"/>
      <c r="BV381" s="74" t="n"/>
      <c r="BW381" s="74" t="n"/>
      <c r="BX381" s="74" t="n"/>
      <c r="BY381" s="74" t="n"/>
      <c r="BZ381" s="74" t="n"/>
      <c r="CA381" s="74" t="n"/>
      <c r="CB381" s="74" t="n"/>
      <c r="CC381" s="74" t="n"/>
      <c r="CD381" s="74" t="n"/>
      <c r="CE381" s="74" t="n"/>
      <c r="CF381" s="74" t="n"/>
      <c r="CG381" s="74" t="n"/>
      <c r="CH381" s="74" t="n"/>
      <c r="CI381" s="74" t="n"/>
      <c r="CJ381" s="74" t="n"/>
      <c r="CK381" s="75" t="n">
        <v>709270728</v>
      </c>
      <c r="CL381" s="74" t="inlineStr">
        <is>
          <t>d78d2279-fd66-4dc9-879e-cda2e563fb2a</t>
        </is>
      </c>
      <c r="CM381" s="72" t="n">
        <v>46109.23638888889</v>
      </c>
      <c r="CN381" s="74" t="n"/>
      <c r="CO381" s="74" t="n"/>
      <c r="CP381" s="74" t="inlineStr">
        <is>
          <t>submitted_via_web</t>
        </is>
      </c>
      <c r="CQ381" s="74" t="n"/>
      <c r="CR381" s="74" t="inlineStr">
        <is>
          <t>voP5hd3TJJNzzneN7cP2D6</t>
        </is>
      </c>
      <c r="CS381" s="74" t="n"/>
      <c r="CT381" s="74" t="inlineStr">
        <is>
          <t>uuid:d78d2279-fd66-4dc9-879e-cda2e563fb2a</t>
        </is>
      </c>
      <c r="CU381" s="75" t="n">
        <v>380</v>
      </c>
    </row>
    <row r="382">
      <c r="A382" s="72" t="n">
        <v>46109.569708125</v>
      </c>
      <c r="B382" s="72" t="n">
        <v>46109.57292575231</v>
      </c>
      <c r="C382" s="74" t="inlineStr">
        <is>
          <t>I Dewa Gede Suci Adnyana</t>
        </is>
      </c>
      <c r="D382" s="74" t="inlineStr">
        <is>
          <t>Bali</t>
        </is>
      </c>
      <c r="E382" s="74" t="inlineStr">
        <is>
          <t>Bangli</t>
        </is>
      </c>
      <c r="F382" s="74" t="inlineStr">
        <is>
          <t>Bangli</t>
        </is>
      </c>
      <c r="G382" s="74" t="inlineStr">
        <is>
          <t>SLP0028</t>
        </is>
      </c>
      <c r="H382" s="74" t="inlineStr">
        <is>
          <t>Babi ternak</t>
        </is>
      </c>
      <c r="I382" s="75" t="n">
        <v>0</v>
      </c>
      <c r="J382" s="75" t="n">
        <v>0</v>
      </c>
      <c r="K382" s="75" t="n">
        <v>0</v>
      </c>
      <c r="L382" s="75" t="n">
        <v>1</v>
      </c>
      <c r="M382" s="75" t="n">
        <v>0</v>
      </c>
      <c r="N382" s="75" t="n">
        <v>0</v>
      </c>
      <c r="O382" s="75" t="n">
        <v>0</v>
      </c>
      <c r="P382" s="75" t="n">
        <v>0</v>
      </c>
      <c r="Q382" s="75" t="n">
        <v>0</v>
      </c>
      <c r="R382" s="74" t="inlineStr">
        <is>
          <t>Babi ternak</t>
        </is>
      </c>
      <c r="S382" s="75" t="n">
        <v>0</v>
      </c>
      <c r="T382" s="75" t="n">
        <v>0</v>
      </c>
      <c r="U382" s="75" t="n">
        <v>0</v>
      </c>
      <c r="V382" s="75" t="n">
        <v>1</v>
      </c>
      <c r="W382" s="75" t="n">
        <v>0</v>
      </c>
      <c r="X382" s="75" t="n">
        <v>0</v>
      </c>
      <c r="Y382" s="75" t="n">
        <v>0</v>
      </c>
      <c r="Z382" s="75" t="n">
        <v>0</v>
      </c>
      <c r="AA382" s="75" t="n">
        <v>0</v>
      </c>
      <c r="AB382" s="74" t="inlineStr">
        <is>
          <t>Babi ternak</t>
        </is>
      </c>
      <c r="AC382" s="75" t="n">
        <v>0</v>
      </c>
      <c r="AD382" s="75" t="n">
        <v>0</v>
      </c>
      <c r="AE382" s="75" t="n">
        <v>0</v>
      </c>
      <c r="AF382" s="75" t="n">
        <v>1</v>
      </c>
      <c r="AG382" s="75" t="n">
        <v>0</v>
      </c>
      <c r="AH382" s="75" t="n">
        <v>0</v>
      </c>
      <c r="AI382" s="75" t="n">
        <v>0</v>
      </c>
      <c r="AJ382" s="75" t="n">
        <v>0</v>
      </c>
      <c r="AK382" s="75" t="n">
        <v>0</v>
      </c>
      <c r="AL382" s="74" t="n"/>
      <c r="AM382" s="74" t="n"/>
      <c r="AN382" s="74" t="n"/>
      <c r="AO382" s="74" t="n"/>
      <c r="AP382" s="75" t="n">
        <v>10</v>
      </c>
      <c r="AQ382" s="74" t="n"/>
      <c r="AR382" s="74" t="n"/>
      <c r="AS382" s="74" t="n"/>
      <c r="AT382" s="74" t="n"/>
      <c r="AU382" s="74" t="n"/>
      <c r="AV382" s="74" t="n"/>
      <c r="AW382" s="74" t="n"/>
      <c r="AX382" s="74" t="n"/>
      <c r="AY382" s="75" t="n">
        <v>80</v>
      </c>
      <c r="AZ382" s="74" t="n"/>
      <c r="BA382" s="74" t="n"/>
      <c r="BB382" s="74" t="n"/>
      <c r="BC382" s="74" t="n"/>
      <c r="BD382" s="74" t="n"/>
      <c r="BE382" s="74" t="n"/>
      <c r="BF382" s="74" t="n"/>
      <c r="BG382" s="74" t="n"/>
      <c r="BH382" s="74" t="n"/>
      <c r="BI382" s="74" t="n"/>
      <c r="BJ382" s="74" t="n"/>
      <c r="BK382" s="74" t="n"/>
      <c r="BL382" s="74" t="n"/>
      <c r="BM382" s="74" t="n"/>
      <c r="BN382" s="74" t="n"/>
      <c r="BO382" s="74" t="n"/>
      <c r="BP382" s="75" t="n">
        <v>40</v>
      </c>
      <c r="BQ382" s="75" t="n">
        <v>0</v>
      </c>
      <c r="BR382" s="75" t="n">
        <v>25</v>
      </c>
      <c r="BS382" s="75" t="n">
        <v>0</v>
      </c>
      <c r="BT382" s="74" t="n"/>
      <c r="BU382" s="74" t="n"/>
      <c r="BV382" s="74" t="n"/>
      <c r="BW382" s="74" t="n"/>
      <c r="BX382" s="74" t="n"/>
      <c r="BY382" s="74" t="n"/>
      <c r="BZ382" s="74" t="n"/>
      <c r="CA382" s="74" t="n"/>
      <c r="CB382" s="74" t="n"/>
      <c r="CC382" s="74" t="n"/>
      <c r="CD382" s="74" t="n"/>
      <c r="CE382" s="74" t="n"/>
      <c r="CF382" s="74" t="n"/>
      <c r="CG382" s="74" t="n"/>
      <c r="CH382" s="74" t="n"/>
      <c r="CI382" s="74" t="n"/>
      <c r="CJ382" s="74" t="n"/>
      <c r="CK382" s="75" t="n">
        <v>709272847</v>
      </c>
      <c r="CL382" s="74" t="inlineStr">
        <is>
          <t>57b52cef-2bae-4286-b872-e7b85acb6251</t>
        </is>
      </c>
      <c r="CM382" s="72" t="n">
        <v>46109.23960648148</v>
      </c>
      <c r="CN382" s="74" t="n"/>
      <c r="CO382" s="74" t="n"/>
      <c r="CP382" s="74" t="inlineStr">
        <is>
          <t>submitted_via_web</t>
        </is>
      </c>
      <c r="CQ382" s="74" t="n"/>
      <c r="CR382" s="74" t="inlineStr">
        <is>
          <t>voP5hd3TJJNzzneN7cP2D6</t>
        </is>
      </c>
      <c r="CS382" s="74" t="n"/>
      <c r="CT382" s="74" t="inlineStr">
        <is>
          <t>uuid:57b52cef-2bae-4286-b872-e7b85acb6251</t>
        </is>
      </c>
      <c r="CU382" s="75" t="n">
        <v>381</v>
      </c>
    </row>
    <row r="383">
      <c r="A383" s="72" t="n">
        <v>46096.91835347223</v>
      </c>
      <c r="B383" s="72" t="n">
        <v>46111.83499768518</v>
      </c>
      <c r="C383" s="74" t="inlineStr">
        <is>
          <t>Susianti</t>
        </is>
      </c>
      <c r="D383" s="74" t="inlineStr">
        <is>
          <t>Sulawesi Selatan</t>
        </is>
      </c>
      <c r="E383" s="74" t="inlineStr">
        <is>
          <t>Takalar</t>
        </is>
      </c>
      <c r="F383" s="74" t="inlineStr">
        <is>
          <t>Pattallassang</t>
        </is>
      </c>
      <c r="G383" s="74" t="inlineStr">
        <is>
          <t>BTP0269</t>
        </is>
      </c>
      <c r="H383" s="74" t="inlineStr">
        <is>
          <t>Sapi pedaging Ayam Unggas lainnya</t>
        </is>
      </c>
      <c r="I383" s="75" t="n">
        <v>1</v>
      </c>
      <c r="J383" s="75" t="n">
        <v>0</v>
      </c>
      <c r="K383" s="75" t="n">
        <v>0</v>
      </c>
      <c r="L383" s="75" t="n">
        <v>0</v>
      </c>
      <c r="M383" s="75" t="n">
        <v>0</v>
      </c>
      <c r="N383" s="75" t="n">
        <v>0</v>
      </c>
      <c r="O383" s="75" t="n">
        <v>1</v>
      </c>
      <c r="P383" s="75" t="n">
        <v>1</v>
      </c>
      <c r="Q383" s="75" t="n">
        <v>0</v>
      </c>
      <c r="R383" s="74" t="inlineStr">
        <is>
          <t>Sapi pedaging</t>
        </is>
      </c>
      <c r="S383" s="75" t="n">
        <v>1</v>
      </c>
      <c r="T383" s="75" t="n">
        <v>0</v>
      </c>
      <c r="U383" s="75" t="n">
        <v>0</v>
      </c>
      <c r="V383" s="75" t="n">
        <v>0</v>
      </c>
      <c r="W383" s="75" t="n">
        <v>0</v>
      </c>
      <c r="X383" s="75" t="n">
        <v>0</v>
      </c>
      <c r="Y383" s="75" t="n">
        <v>0</v>
      </c>
      <c r="Z383" s="75" t="n">
        <v>0</v>
      </c>
      <c r="AA383" s="75" t="n">
        <v>0</v>
      </c>
      <c r="AB383" s="74" t="inlineStr">
        <is>
          <t>Ayam Unggas lainnya</t>
        </is>
      </c>
      <c r="AC383" s="75" t="n">
        <v>0</v>
      </c>
      <c r="AD383" s="75" t="n">
        <v>0</v>
      </c>
      <c r="AE383" s="75" t="n">
        <v>0</v>
      </c>
      <c r="AF383" s="75" t="n">
        <v>0</v>
      </c>
      <c r="AG383" s="75" t="n">
        <v>0</v>
      </c>
      <c r="AH383" s="75" t="n">
        <v>0</v>
      </c>
      <c r="AI383" s="75" t="n">
        <v>1</v>
      </c>
      <c r="AJ383" s="75" t="n">
        <v>1</v>
      </c>
      <c r="AK383" s="75" t="n">
        <v>0</v>
      </c>
      <c r="AL383" s="74" t="n"/>
      <c r="AM383" s="75" t="n">
        <v>4</v>
      </c>
      <c r="AN383" s="74" t="n"/>
      <c r="AO383" s="74" t="n"/>
      <c r="AP383" s="74" t="n"/>
      <c r="AQ383" s="74" t="n"/>
      <c r="AR383" s="74" t="n"/>
      <c r="AS383" s="75" t="n">
        <v>0</v>
      </c>
      <c r="AT383" s="75" t="n">
        <v>0</v>
      </c>
      <c r="AU383" s="74" t="n"/>
      <c r="AV383" s="75" t="n">
        <v>4</v>
      </c>
      <c r="AW383" s="74" t="n"/>
      <c r="AX383" s="74" t="n"/>
      <c r="AY383" s="74" t="n"/>
      <c r="AZ383" s="74" t="n"/>
      <c r="BA383" s="74" t="n"/>
      <c r="BB383" s="74" t="n"/>
      <c r="BC383" s="74" t="n"/>
      <c r="BD383" s="74" t="n"/>
      <c r="BE383" s="74" t="n"/>
      <c r="BF383" s="74" t="n"/>
      <c r="BG383" s="74" t="n"/>
      <c r="BH383" s="74" t="n"/>
      <c r="BI383" s="74" t="n"/>
      <c r="BJ383" s="74" t="n"/>
      <c r="BK383" s="74" t="n"/>
      <c r="BL383" s="74" t="n"/>
      <c r="BM383" s="74" t="n"/>
      <c r="BN383" s="74" t="n"/>
      <c r="BO383" s="74" t="n"/>
      <c r="BP383" s="74" t="n"/>
      <c r="BQ383" s="74" t="n"/>
      <c r="BR383" s="74" t="n"/>
      <c r="BS383" s="74" t="n"/>
      <c r="BT383" s="74" t="n"/>
      <c r="BU383" s="74" t="n"/>
      <c r="BV383" s="74" t="n"/>
      <c r="BW383" s="74" t="n"/>
      <c r="BX383" s="74" t="n"/>
      <c r="BY383" s="74" t="n"/>
      <c r="BZ383" s="74" t="n"/>
      <c r="CA383" s="74" t="n"/>
      <c r="CB383" s="75" t="n">
        <v>0</v>
      </c>
      <c r="CC383" s="75" t="n">
        <v>0</v>
      </c>
      <c r="CD383" s="75" t="n">
        <v>0</v>
      </c>
      <c r="CE383" s="75" t="n">
        <v>0</v>
      </c>
      <c r="CF383" s="75" t="n">
        <v>0</v>
      </c>
      <c r="CG383" s="75" t="n">
        <v>0</v>
      </c>
      <c r="CH383" s="75" t="n">
        <v>0</v>
      </c>
      <c r="CI383" s="75" t="n">
        <v>0</v>
      </c>
      <c r="CJ383" s="74" t="n"/>
      <c r="CK383" s="75" t="n">
        <v>710899475</v>
      </c>
      <c r="CL383" s="74" t="inlineStr">
        <is>
          <t>ae643b14-1ee9-4223-b92e-786a33a2b982</t>
        </is>
      </c>
      <c r="CM383" s="72" t="n">
        <v>46111.46002314815</v>
      </c>
      <c r="CN383" s="74" t="n"/>
      <c r="CO383" s="74" t="n"/>
      <c r="CP383" s="74" t="inlineStr">
        <is>
          <t>submitted_via_web</t>
        </is>
      </c>
      <c r="CQ383" s="74" t="n"/>
      <c r="CR383" s="74" t="inlineStr">
        <is>
          <t>voP5hd3TJJNzzneN7cP2D6</t>
        </is>
      </c>
      <c r="CS383" s="74" t="n"/>
      <c r="CT383" s="74" t="inlineStr">
        <is>
          <t>uuid:ae643b14-1ee9-4223-b92e-786a33a2b982</t>
        </is>
      </c>
      <c r="CU383" s="75" t="n">
        <v>382</v>
      </c>
    </row>
    <row r="384">
      <c r="A384" s="72" t="n">
        <v>46111.83499796296</v>
      </c>
      <c r="B384" s="72" t="n">
        <v>46111.83792005787</v>
      </c>
      <c r="C384" s="74" t="inlineStr">
        <is>
          <t>Jamaluddin dg Tayang</t>
        </is>
      </c>
      <c r="D384" s="74" t="inlineStr">
        <is>
          <t>Sulawesi Selatan</t>
        </is>
      </c>
      <c r="E384" s="74" t="inlineStr">
        <is>
          <t>Takalar</t>
        </is>
      </c>
      <c r="F384" s="74" t="inlineStr">
        <is>
          <t>Polombangkeng Utara</t>
        </is>
      </c>
      <c r="G384" s="74" t="inlineStr">
        <is>
          <t>BTP0293</t>
        </is>
      </c>
      <c r="H384" s="74" t="inlineStr">
        <is>
          <t>Sapi pedaging Ayam</t>
        </is>
      </c>
      <c r="I384" s="75" t="n">
        <v>1</v>
      </c>
      <c r="J384" s="75" t="n">
        <v>0</v>
      </c>
      <c r="K384" s="75" t="n">
        <v>0</v>
      </c>
      <c r="L384" s="75" t="n">
        <v>0</v>
      </c>
      <c r="M384" s="75" t="n">
        <v>0</v>
      </c>
      <c r="N384" s="75" t="n">
        <v>0</v>
      </c>
      <c r="O384" s="75" t="n">
        <v>1</v>
      </c>
      <c r="P384" s="75" t="n">
        <v>0</v>
      </c>
      <c r="Q384" s="75" t="n">
        <v>0</v>
      </c>
      <c r="R384" s="74" t="inlineStr">
        <is>
          <t>Sapi pedaging Ayam</t>
        </is>
      </c>
      <c r="S384" s="75" t="n">
        <v>1</v>
      </c>
      <c r="T384" s="75" t="n">
        <v>0</v>
      </c>
      <c r="U384" s="75" t="n">
        <v>0</v>
      </c>
      <c r="V384" s="75" t="n">
        <v>0</v>
      </c>
      <c r="W384" s="75" t="n">
        <v>0</v>
      </c>
      <c r="X384" s="75" t="n">
        <v>0</v>
      </c>
      <c r="Y384" s="75" t="n">
        <v>1</v>
      </c>
      <c r="Z384" s="75" t="n">
        <v>0</v>
      </c>
      <c r="AA384" s="75" t="n">
        <v>0</v>
      </c>
      <c r="AB384" s="74" t="inlineStr">
        <is>
          <t>Sapi pedaging</t>
        </is>
      </c>
      <c r="AC384" s="75" t="n">
        <v>1</v>
      </c>
      <c r="AD384" s="75" t="n">
        <v>0</v>
      </c>
      <c r="AE384" s="75" t="n">
        <v>0</v>
      </c>
      <c r="AF384" s="75" t="n">
        <v>0</v>
      </c>
      <c r="AG384" s="75" t="n">
        <v>0</v>
      </c>
      <c r="AH384" s="75" t="n">
        <v>0</v>
      </c>
      <c r="AI384" s="75" t="n">
        <v>0</v>
      </c>
      <c r="AJ384" s="75" t="n">
        <v>0</v>
      </c>
      <c r="AK384" s="75" t="n">
        <v>0</v>
      </c>
      <c r="AL384" s="74" t="n"/>
      <c r="AM384" s="75" t="n">
        <v>10</v>
      </c>
      <c r="AN384" s="74" t="n"/>
      <c r="AO384" s="74" t="n"/>
      <c r="AP384" s="74" t="n"/>
      <c r="AQ384" s="74" t="n"/>
      <c r="AR384" s="74" t="n"/>
      <c r="AS384" s="75" t="n">
        <v>20</v>
      </c>
      <c r="AT384" s="74" t="n"/>
      <c r="AU384" s="74" t="n"/>
      <c r="AV384" s="75" t="n">
        <v>5</v>
      </c>
      <c r="AW384" s="74" t="n"/>
      <c r="AX384" s="74" t="n"/>
      <c r="AY384" s="74" t="n"/>
      <c r="AZ384" s="74" t="n"/>
      <c r="BA384" s="74" t="n"/>
      <c r="BB384" s="75" t="n">
        <v>20</v>
      </c>
      <c r="BC384" s="74" t="n"/>
      <c r="BD384" s="75" t="n">
        <v>0</v>
      </c>
      <c r="BE384" s="75" t="n">
        <v>0</v>
      </c>
      <c r="BF384" s="75" t="n">
        <v>0</v>
      </c>
      <c r="BG384" s="75" t="n">
        <v>0</v>
      </c>
      <c r="BH384" s="74" t="n"/>
      <c r="BI384" s="74" t="n"/>
      <c r="BJ384" s="74" t="n"/>
      <c r="BK384" s="74" t="n"/>
      <c r="BL384" s="74" t="n"/>
      <c r="BM384" s="74" t="n"/>
      <c r="BN384" s="74" t="n"/>
      <c r="BO384" s="74" t="n"/>
      <c r="BP384" s="74" t="n"/>
      <c r="BQ384" s="74" t="n"/>
      <c r="BR384" s="74" t="n"/>
      <c r="BS384" s="74" t="n"/>
      <c r="BT384" s="74" t="n"/>
      <c r="BU384" s="74" t="n"/>
      <c r="BV384" s="74" t="n"/>
      <c r="BW384" s="74" t="n"/>
      <c r="BX384" s="74" t="n"/>
      <c r="BY384" s="74" t="n"/>
      <c r="BZ384" s="74" t="n"/>
      <c r="CA384" s="74" t="n"/>
      <c r="CB384" s="74" t="n"/>
      <c r="CC384" s="74" t="n"/>
      <c r="CD384" s="74" t="n"/>
      <c r="CE384" s="74" t="n"/>
      <c r="CF384" s="74" t="n"/>
      <c r="CG384" s="74" t="n"/>
      <c r="CH384" s="74" t="n"/>
      <c r="CI384" s="74" t="n"/>
      <c r="CJ384" s="74" t="n"/>
      <c r="CK384" s="75" t="n">
        <v>710904766</v>
      </c>
      <c r="CL384" s="74" t="inlineStr">
        <is>
          <t>fcc91aaa-b09c-49b0-bb98-892ca4ed968a</t>
        </is>
      </c>
      <c r="CM384" s="72" t="n">
        <v>46111.46295138889</v>
      </c>
      <c r="CN384" s="74" t="n"/>
      <c r="CO384" s="74" t="n"/>
      <c r="CP384" s="74" t="inlineStr">
        <is>
          <t>submitted_via_web</t>
        </is>
      </c>
      <c r="CQ384" s="74" t="n"/>
      <c r="CR384" s="74" t="inlineStr">
        <is>
          <t>voP5hd3TJJNzzneN7cP2D6</t>
        </is>
      </c>
      <c r="CS384" s="74" t="n"/>
      <c r="CT384" s="74" t="inlineStr">
        <is>
          <t>uuid:fcc91aaa-b09c-49b0-bb98-892ca4ed968a</t>
        </is>
      </c>
      <c r="CU384" s="75" t="n">
        <v>383</v>
      </c>
    </row>
    <row r="385">
      <c r="A385" s="72" t="n">
        <v>46111.83792023148</v>
      </c>
      <c r="B385" s="72" t="n">
        <v>46111.84025481482</v>
      </c>
      <c r="C385" s="74" t="inlineStr">
        <is>
          <t>Maruddin dg Nanro</t>
        </is>
      </c>
      <c r="D385" s="74" t="inlineStr">
        <is>
          <t>Sulawesi Selatan</t>
        </is>
      </c>
      <c r="E385" s="74" t="inlineStr">
        <is>
          <t>Takalar</t>
        </is>
      </c>
      <c r="F385" s="74" t="inlineStr">
        <is>
          <t>Polongbangkeng Timur</t>
        </is>
      </c>
      <c r="G385" s="74" t="inlineStr">
        <is>
          <t>BTP0098</t>
        </is>
      </c>
      <c r="H385" s="74" t="inlineStr">
        <is>
          <t>Sapi pedaging Ayam</t>
        </is>
      </c>
      <c r="I385" s="75" t="n">
        <v>1</v>
      </c>
      <c r="J385" s="75" t="n">
        <v>0</v>
      </c>
      <c r="K385" s="75" t="n">
        <v>0</v>
      </c>
      <c r="L385" s="75" t="n">
        <v>0</v>
      </c>
      <c r="M385" s="75" t="n">
        <v>0</v>
      </c>
      <c r="N385" s="75" t="n">
        <v>0</v>
      </c>
      <c r="O385" s="75" t="n">
        <v>1</v>
      </c>
      <c r="P385" s="75" t="n">
        <v>0</v>
      </c>
      <c r="Q385" s="75" t="n">
        <v>0</v>
      </c>
      <c r="R385" s="74" t="inlineStr">
        <is>
          <t>Sapi pedaging Ayam</t>
        </is>
      </c>
      <c r="S385" s="75" t="n">
        <v>1</v>
      </c>
      <c r="T385" s="75" t="n">
        <v>0</v>
      </c>
      <c r="U385" s="75" t="n">
        <v>0</v>
      </c>
      <c r="V385" s="75" t="n">
        <v>0</v>
      </c>
      <c r="W385" s="75" t="n">
        <v>0</v>
      </c>
      <c r="X385" s="75" t="n">
        <v>0</v>
      </c>
      <c r="Y385" s="75" t="n">
        <v>1</v>
      </c>
      <c r="Z385" s="75" t="n">
        <v>0</v>
      </c>
      <c r="AA385" s="75" t="n">
        <v>0</v>
      </c>
      <c r="AB385" s="74" t="inlineStr">
        <is>
          <t>Sapi pedaging Ayam</t>
        </is>
      </c>
      <c r="AC385" s="75" t="n">
        <v>1</v>
      </c>
      <c r="AD385" s="75" t="n">
        <v>0</v>
      </c>
      <c r="AE385" s="75" t="n">
        <v>0</v>
      </c>
      <c r="AF385" s="75" t="n">
        <v>0</v>
      </c>
      <c r="AG385" s="75" t="n">
        <v>0</v>
      </c>
      <c r="AH385" s="75" t="n">
        <v>0</v>
      </c>
      <c r="AI385" s="75" t="n">
        <v>1</v>
      </c>
      <c r="AJ385" s="75" t="n">
        <v>0</v>
      </c>
      <c r="AK385" s="75" t="n">
        <v>0</v>
      </c>
      <c r="AL385" s="74" t="n"/>
      <c r="AM385" s="75" t="n">
        <v>9</v>
      </c>
      <c r="AN385" s="74" t="n"/>
      <c r="AO385" s="74" t="n"/>
      <c r="AP385" s="74" t="n"/>
      <c r="AQ385" s="74" t="n"/>
      <c r="AR385" s="74" t="n"/>
      <c r="AS385" s="75" t="n">
        <v>2</v>
      </c>
      <c r="AT385" s="74" t="n"/>
      <c r="AU385" s="74" t="n"/>
      <c r="AV385" s="75" t="n">
        <v>4</v>
      </c>
      <c r="AW385" s="74" t="n"/>
      <c r="AX385" s="74" t="n"/>
      <c r="AY385" s="74" t="n"/>
      <c r="AZ385" s="74" t="n"/>
      <c r="BA385" s="74" t="n"/>
      <c r="BB385" s="75" t="n">
        <v>10</v>
      </c>
      <c r="BC385" s="74" t="n"/>
      <c r="BD385" s="75" t="n">
        <v>1</v>
      </c>
      <c r="BE385" s="75" t="n">
        <v>0</v>
      </c>
      <c r="BF385" s="75" t="n">
        <v>0</v>
      </c>
      <c r="BG385" s="75" t="n">
        <v>0</v>
      </c>
      <c r="BH385" s="74" t="n"/>
      <c r="BI385" s="74" t="n"/>
      <c r="BJ385" s="74" t="n"/>
      <c r="BK385" s="74" t="n"/>
      <c r="BL385" s="74" t="n"/>
      <c r="BM385" s="74" t="n"/>
      <c r="BN385" s="74" t="n"/>
      <c r="BO385" s="74" t="n"/>
      <c r="BP385" s="74" t="n"/>
      <c r="BQ385" s="74" t="n"/>
      <c r="BR385" s="74" t="n"/>
      <c r="BS385" s="74" t="n"/>
      <c r="BT385" s="74" t="n"/>
      <c r="BU385" s="74" t="n"/>
      <c r="BV385" s="74" t="n"/>
      <c r="BW385" s="74" t="n"/>
      <c r="BX385" s="74" t="n"/>
      <c r="BY385" s="74" t="n"/>
      <c r="BZ385" s="74" t="n"/>
      <c r="CA385" s="74" t="n"/>
      <c r="CB385" s="75" t="n">
        <v>0</v>
      </c>
      <c r="CC385" s="75" t="n">
        <v>0</v>
      </c>
      <c r="CD385" s="75" t="n">
        <v>0</v>
      </c>
      <c r="CE385" s="75" t="n">
        <v>0</v>
      </c>
      <c r="CF385" s="74" t="n"/>
      <c r="CG385" s="74" t="n"/>
      <c r="CH385" s="74" t="n"/>
      <c r="CI385" s="74" t="n"/>
      <c r="CJ385" s="74" t="n"/>
      <c r="CK385" s="75" t="n">
        <v>710908469</v>
      </c>
      <c r="CL385" s="74" t="inlineStr">
        <is>
          <t>704c65f3-9f3e-469b-92e6-e867969484a6</t>
        </is>
      </c>
      <c r="CM385" s="72" t="n">
        <v>46111.46528935185</v>
      </c>
      <c r="CN385" s="74" t="n"/>
      <c r="CO385" s="74" t="n"/>
      <c r="CP385" s="74" t="inlineStr">
        <is>
          <t>submitted_via_web</t>
        </is>
      </c>
      <c r="CQ385" s="74" t="n"/>
      <c r="CR385" s="74" t="inlineStr">
        <is>
          <t>voP5hd3TJJNzzneN7cP2D6</t>
        </is>
      </c>
      <c r="CS385" s="74" t="n"/>
      <c r="CT385" s="74" t="inlineStr">
        <is>
          <t>uuid:704c65f3-9f3e-469b-92e6-e867969484a6</t>
        </is>
      </c>
      <c r="CU385" s="75" t="n">
        <v>384</v>
      </c>
    </row>
    <row r="386">
      <c r="A386" s="72" t="n">
        <v>46111.84025497685</v>
      </c>
      <c r="B386" s="72" t="n">
        <v>46111.84357381945</v>
      </c>
      <c r="C386" s="74" t="inlineStr">
        <is>
          <t>Dg Sattu</t>
        </is>
      </c>
      <c r="D386" s="74" t="inlineStr">
        <is>
          <t>Sulawesi Selatan</t>
        </is>
      </c>
      <c r="E386" s="74" t="inlineStr">
        <is>
          <t>Jeneponto</t>
        </is>
      </c>
      <c r="F386" s="74" t="inlineStr">
        <is>
          <t>Bangkala Barat</t>
        </is>
      </c>
      <c r="G386" s="74" t="inlineStr">
        <is>
          <t>RAP0021</t>
        </is>
      </c>
      <c r="H386" s="74" t="inlineStr">
        <is>
          <t>Sapi pedaging Ayam</t>
        </is>
      </c>
      <c r="I386" s="75" t="n">
        <v>1</v>
      </c>
      <c r="J386" s="75" t="n">
        <v>0</v>
      </c>
      <c r="K386" s="75" t="n">
        <v>0</v>
      </c>
      <c r="L386" s="75" t="n">
        <v>0</v>
      </c>
      <c r="M386" s="75" t="n">
        <v>0</v>
      </c>
      <c r="N386" s="75" t="n">
        <v>0</v>
      </c>
      <c r="O386" s="75" t="n">
        <v>1</v>
      </c>
      <c r="P386" s="75" t="n">
        <v>0</v>
      </c>
      <c r="Q386" s="75" t="n">
        <v>0</v>
      </c>
      <c r="R386" s="74" t="inlineStr">
        <is>
          <t>Kuda Ayam</t>
        </is>
      </c>
      <c r="S386" s="75" t="n">
        <v>0</v>
      </c>
      <c r="T386" s="75" t="n">
        <v>0</v>
      </c>
      <c r="U386" s="75" t="n">
        <v>0</v>
      </c>
      <c r="V386" s="75" t="n">
        <v>0</v>
      </c>
      <c r="W386" s="75" t="n">
        <v>1</v>
      </c>
      <c r="X386" s="75" t="n">
        <v>0</v>
      </c>
      <c r="Y386" s="75" t="n">
        <v>1</v>
      </c>
      <c r="Z386" s="75" t="n">
        <v>0</v>
      </c>
      <c r="AA386" s="75" t="n">
        <v>0</v>
      </c>
      <c r="AB386" s="74" t="inlineStr">
        <is>
          <t>Sapi pedaging Kuda</t>
        </is>
      </c>
      <c r="AC386" s="75" t="n">
        <v>1</v>
      </c>
      <c r="AD386" s="75" t="n">
        <v>0</v>
      </c>
      <c r="AE386" s="75" t="n">
        <v>0</v>
      </c>
      <c r="AF386" s="75" t="n">
        <v>0</v>
      </c>
      <c r="AG386" s="75" t="n">
        <v>1</v>
      </c>
      <c r="AH386" s="75" t="n">
        <v>0</v>
      </c>
      <c r="AI386" s="75" t="n">
        <v>0</v>
      </c>
      <c r="AJ386" s="75" t="n">
        <v>0</v>
      </c>
      <c r="AK386" s="75" t="n">
        <v>0</v>
      </c>
      <c r="AL386" s="74" t="n"/>
      <c r="AM386" s="75" t="n">
        <v>0</v>
      </c>
      <c r="AN386" s="74" t="n"/>
      <c r="AO386" s="74" t="n"/>
      <c r="AP386" s="74" t="n"/>
      <c r="AQ386" s="74" t="n"/>
      <c r="AR386" s="74" t="n"/>
      <c r="AS386" s="75" t="n">
        <v>10</v>
      </c>
      <c r="AT386" s="74" t="n"/>
      <c r="AU386" s="74" t="n"/>
      <c r="AV386" s="74" t="n"/>
      <c r="AW386" s="74" t="n"/>
      <c r="AX386" s="74" t="n"/>
      <c r="AY386" s="74" t="n"/>
      <c r="AZ386" s="75" t="n">
        <v>2</v>
      </c>
      <c r="BA386" s="74" t="n"/>
      <c r="BB386" s="75" t="n">
        <v>10</v>
      </c>
      <c r="BC386" s="74" t="n"/>
      <c r="BD386" s="75" t="n">
        <v>3</v>
      </c>
      <c r="BE386" s="75" t="n">
        <v>0</v>
      </c>
      <c r="BF386" s="75" t="n">
        <v>0</v>
      </c>
      <c r="BG386" s="75" t="n">
        <v>0</v>
      </c>
      <c r="BH386" s="74" t="n"/>
      <c r="BI386" s="74" t="n"/>
      <c r="BJ386" s="74" t="n"/>
      <c r="BK386" s="74" t="n"/>
      <c r="BL386" s="74" t="n"/>
      <c r="BM386" s="74" t="n"/>
      <c r="BN386" s="74" t="n"/>
      <c r="BO386" s="74" t="n"/>
      <c r="BP386" s="74" t="n"/>
      <c r="BQ386" s="74" t="n"/>
      <c r="BR386" s="74" t="n"/>
      <c r="BS386" s="74" t="n"/>
      <c r="BT386" s="75" t="n">
        <v>0</v>
      </c>
      <c r="BU386" s="75" t="n">
        <v>2</v>
      </c>
      <c r="BV386" s="75" t="n">
        <v>0</v>
      </c>
      <c r="BW386" s="75" t="n">
        <v>0</v>
      </c>
      <c r="BX386" s="74" t="n"/>
      <c r="BY386" s="74" t="n"/>
      <c r="BZ386" s="74" t="n"/>
      <c r="CA386" s="74" t="n"/>
      <c r="CB386" s="74" t="n"/>
      <c r="CC386" s="74" t="n"/>
      <c r="CD386" s="74" t="n"/>
      <c r="CE386" s="74" t="n"/>
      <c r="CF386" s="74" t="n"/>
      <c r="CG386" s="74" t="n"/>
      <c r="CH386" s="74" t="n"/>
      <c r="CI386" s="74" t="n"/>
      <c r="CJ386" s="74" t="n"/>
      <c r="CK386" s="75" t="n">
        <v>710914435</v>
      </c>
      <c r="CL386" s="74" t="inlineStr">
        <is>
          <t>c435a7e1-28c7-4003-84ca-a70ea8ac6aac</t>
        </is>
      </c>
      <c r="CM386" s="72" t="n">
        <v>46111.46859953704</v>
      </c>
      <c r="CN386" s="74" t="n"/>
      <c r="CO386" s="74" t="n"/>
      <c r="CP386" s="74" t="inlineStr">
        <is>
          <t>submitted_via_web</t>
        </is>
      </c>
      <c r="CQ386" s="74" t="n"/>
      <c r="CR386" s="74" t="inlineStr">
        <is>
          <t>voP5hd3TJJNzzneN7cP2D6</t>
        </is>
      </c>
      <c r="CS386" s="74" t="n"/>
      <c r="CT386" s="74" t="inlineStr">
        <is>
          <t>uuid:c435a7e1-28c7-4003-84ca-a70ea8ac6aac</t>
        </is>
      </c>
      <c r="CU386" s="75" t="n">
        <v>385</v>
      </c>
    </row>
    <row r="387">
      <c r="A387" s="72" t="n">
        <v>46111.84357400463</v>
      </c>
      <c r="B387" s="72" t="n">
        <v>46111.84589664352</v>
      </c>
      <c r="C387" s="74" t="inlineStr">
        <is>
          <t>Bakri dg Rani</t>
        </is>
      </c>
      <c r="D387" s="74" t="inlineStr">
        <is>
          <t>Sulawesi Selatan</t>
        </is>
      </c>
      <c r="E387" s="74" t="inlineStr">
        <is>
          <t>Takalar</t>
        </is>
      </c>
      <c r="F387" s="74" t="inlineStr">
        <is>
          <t>Pattallassang</t>
        </is>
      </c>
      <c r="G387" s="74" t="inlineStr">
        <is>
          <t>BTP0286</t>
        </is>
      </c>
      <c r="H387" s="74" t="inlineStr">
        <is>
          <t>Sapi pedaging Ayam</t>
        </is>
      </c>
      <c r="I387" s="75" t="n">
        <v>1</v>
      </c>
      <c r="J387" s="75" t="n">
        <v>0</v>
      </c>
      <c r="K387" s="75" t="n">
        <v>0</v>
      </c>
      <c r="L387" s="75" t="n">
        <v>0</v>
      </c>
      <c r="M387" s="75" t="n">
        <v>0</v>
      </c>
      <c r="N387" s="75" t="n">
        <v>0</v>
      </c>
      <c r="O387" s="75" t="n">
        <v>1</v>
      </c>
      <c r="P387" s="75" t="n">
        <v>0</v>
      </c>
      <c r="Q387" s="75" t="n">
        <v>0</v>
      </c>
      <c r="R387" s="74" t="inlineStr">
        <is>
          <t>Sapi pedaging Ayam</t>
        </is>
      </c>
      <c r="S387" s="75" t="n">
        <v>1</v>
      </c>
      <c r="T387" s="75" t="n">
        <v>0</v>
      </c>
      <c r="U387" s="75" t="n">
        <v>0</v>
      </c>
      <c r="V387" s="75" t="n">
        <v>0</v>
      </c>
      <c r="W387" s="75" t="n">
        <v>0</v>
      </c>
      <c r="X387" s="75" t="n">
        <v>0</v>
      </c>
      <c r="Y387" s="75" t="n">
        <v>1</v>
      </c>
      <c r="Z387" s="75" t="n">
        <v>0</v>
      </c>
      <c r="AA387" s="75" t="n">
        <v>0</v>
      </c>
      <c r="AB387" s="74" t="inlineStr">
        <is>
          <t>Unggas lainnya</t>
        </is>
      </c>
      <c r="AC387" s="75" t="n">
        <v>0</v>
      </c>
      <c r="AD387" s="75" t="n">
        <v>0</v>
      </c>
      <c r="AE387" s="75" t="n">
        <v>0</v>
      </c>
      <c r="AF387" s="75" t="n">
        <v>0</v>
      </c>
      <c r="AG387" s="75" t="n">
        <v>0</v>
      </c>
      <c r="AH387" s="75" t="n">
        <v>0</v>
      </c>
      <c r="AI387" s="75" t="n">
        <v>0</v>
      </c>
      <c r="AJ387" s="75" t="n">
        <v>1</v>
      </c>
      <c r="AK387" s="75" t="n">
        <v>0</v>
      </c>
      <c r="AL387" s="74" t="n"/>
      <c r="AM387" s="75" t="n">
        <v>2</v>
      </c>
      <c r="AN387" s="74" t="n"/>
      <c r="AO387" s="74" t="n"/>
      <c r="AP387" s="74" t="n"/>
      <c r="AQ387" s="74" t="n"/>
      <c r="AR387" s="74" t="n"/>
      <c r="AS387" s="75" t="n">
        <v>30</v>
      </c>
      <c r="AT387" s="74" t="n"/>
      <c r="AU387" s="74" t="n"/>
      <c r="AV387" s="75" t="n">
        <v>2</v>
      </c>
      <c r="AW387" s="74" t="n"/>
      <c r="AX387" s="74" t="n"/>
      <c r="AY387" s="74" t="n"/>
      <c r="AZ387" s="74" t="n"/>
      <c r="BA387" s="74" t="n"/>
      <c r="BB387" s="75" t="n">
        <v>20</v>
      </c>
      <c r="BC387" s="74" t="n"/>
      <c r="BD387" s="74" t="n"/>
      <c r="BE387" s="74" t="n"/>
      <c r="BF387" s="74" t="n"/>
      <c r="BG387" s="74" t="n"/>
      <c r="BH387" s="74" t="n"/>
      <c r="BI387" s="74" t="n"/>
      <c r="BJ387" s="74" t="n"/>
      <c r="BK387" s="74" t="n"/>
      <c r="BL387" s="74" t="n"/>
      <c r="BM387" s="74" t="n"/>
      <c r="BN387" s="74" t="n"/>
      <c r="BO387" s="74" t="n"/>
      <c r="BP387" s="74" t="n"/>
      <c r="BQ387" s="74" t="n"/>
      <c r="BR387" s="74" t="n"/>
      <c r="BS387" s="74" t="n"/>
      <c r="BT387" s="74" t="n"/>
      <c r="BU387" s="74" t="n"/>
      <c r="BV387" s="74" t="n"/>
      <c r="BW387" s="74" t="n"/>
      <c r="BX387" s="74" t="n"/>
      <c r="BY387" s="74" t="n"/>
      <c r="BZ387" s="74" t="n"/>
      <c r="CA387" s="74" t="n"/>
      <c r="CB387" s="74" t="n"/>
      <c r="CC387" s="74" t="n"/>
      <c r="CD387" s="74" t="n"/>
      <c r="CE387" s="74" t="n"/>
      <c r="CF387" s="75" t="n">
        <v>0</v>
      </c>
      <c r="CG387" s="75" t="n">
        <v>0</v>
      </c>
      <c r="CH387" s="75" t="n">
        <v>0</v>
      </c>
      <c r="CI387" s="75" t="n">
        <v>0</v>
      </c>
      <c r="CJ387" s="74" t="inlineStr">
        <is>
          <t>sapi pak rani dicuri orang selama pemakaian biogas dan tidak menambah lagi</t>
        </is>
      </c>
      <c r="CK387" s="75" t="n">
        <v>710918644</v>
      </c>
      <c r="CL387" s="74" t="inlineStr">
        <is>
          <t>48143105-4600-4519-811f-ca982f38329c</t>
        </is>
      </c>
      <c r="CM387" s="72" t="n">
        <v>46111.47092592593</v>
      </c>
      <c r="CN387" s="74" t="n"/>
      <c r="CO387" s="74" t="n"/>
      <c r="CP387" s="74" t="inlineStr">
        <is>
          <t>submitted_via_web</t>
        </is>
      </c>
      <c r="CQ387" s="74" t="n"/>
      <c r="CR387" s="74" t="inlineStr">
        <is>
          <t>voP5hd3TJJNzzneN7cP2D6</t>
        </is>
      </c>
      <c r="CS387" s="74" t="n"/>
      <c r="CT387" s="74" t="inlineStr">
        <is>
          <t>uuid:48143105-4600-4519-811f-ca982f38329c</t>
        </is>
      </c>
      <c r="CU387" s="75" t="n">
        <v>386</v>
      </c>
    </row>
    <row r="388">
      <c r="A388" s="72" t="n">
        <v>46111.84589690972</v>
      </c>
      <c r="B388" s="72" t="n">
        <v>46111.84771056713</v>
      </c>
      <c r="C388" s="74" t="inlineStr">
        <is>
          <t>Majid dg Gassing</t>
        </is>
      </c>
      <c r="D388" s="74" t="inlineStr">
        <is>
          <t>Sulawesi Selatan</t>
        </is>
      </c>
      <c r="E388" s="74" t="inlineStr">
        <is>
          <t>Takalar</t>
        </is>
      </c>
      <c r="F388" s="74" t="inlineStr">
        <is>
          <t>Polongbangkeng Utara</t>
        </is>
      </c>
      <c r="G388" s="74" t="inlineStr">
        <is>
          <t>RAP0089</t>
        </is>
      </c>
      <c r="H388" s="74" t="inlineStr">
        <is>
          <t>Sapi pedaging Ayam Unggas lainnya</t>
        </is>
      </c>
      <c r="I388" s="75" t="n">
        <v>1</v>
      </c>
      <c r="J388" s="75" t="n">
        <v>0</v>
      </c>
      <c r="K388" s="75" t="n">
        <v>0</v>
      </c>
      <c r="L388" s="75" t="n">
        <v>0</v>
      </c>
      <c r="M388" s="75" t="n">
        <v>0</v>
      </c>
      <c r="N388" s="75" t="n">
        <v>0</v>
      </c>
      <c r="O388" s="75" t="n">
        <v>1</v>
      </c>
      <c r="P388" s="75" t="n">
        <v>1</v>
      </c>
      <c r="Q388" s="75" t="n">
        <v>0</v>
      </c>
      <c r="R388" s="74" t="inlineStr">
        <is>
          <t>Sapi pedaging Ayam Unggas lainnya</t>
        </is>
      </c>
      <c r="S388" s="75" t="n">
        <v>1</v>
      </c>
      <c r="T388" s="75" t="n">
        <v>0</v>
      </c>
      <c r="U388" s="75" t="n">
        <v>0</v>
      </c>
      <c r="V388" s="75" t="n">
        <v>0</v>
      </c>
      <c r="W388" s="75" t="n">
        <v>0</v>
      </c>
      <c r="X388" s="75" t="n">
        <v>0</v>
      </c>
      <c r="Y388" s="75" t="n">
        <v>1</v>
      </c>
      <c r="Z388" s="75" t="n">
        <v>1</v>
      </c>
      <c r="AA388" s="75" t="n">
        <v>0</v>
      </c>
      <c r="AB388" s="74" t="inlineStr">
        <is>
          <t>Sapi pedaging</t>
        </is>
      </c>
      <c r="AC388" s="75" t="n">
        <v>1</v>
      </c>
      <c r="AD388" s="75" t="n">
        <v>0</v>
      </c>
      <c r="AE388" s="75" t="n">
        <v>0</v>
      </c>
      <c r="AF388" s="75" t="n">
        <v>0</v>
      </c>
      <c r="AG388" s="75" t="n">
        <v>0</v>
      </c>
      <c r="AH388" s="75" t="n">
        <v>0</v>
      </c>
      <c r="AI388" s="75" t="n">
        <v>0</v>
      </c>
      <c r="AJ388" s="75" t="n">
        <v>0</v>
      </c>
      <c r="AK388" s="75" t="n">
        <v>0</v>
      </c>
      <c r="AL388" s="74" t="n"/>
      <c r="AM388" s="75" t="n">
        <v>7</v>
      </c>
      <c r="AN388" s="74" t="n"/>
      <c r="AO388" s="74" t="n"/>
      <c r="AP388" s="74" t="n"/>
      <c r="AQ388" s="74" t="n"/>
      <c r="AR388" s="74" t="n"/>
      <c r="AS388" s="75" t="n">
        <v>2</v>
      </c>
      <c r="AT388" s="75" t="n">
        <v>1</v>
      </c>
      <c r="AU388" s="74" t="n"/>
      <c r="AV388" s="75" t="n">
        <v>4</v>
      </c>
      <c r="AW388" s="74" t="n"/>
      <c r="AX388" s="74" t="n"/>
      <c r="AY388" s="74" t="n"/>
      <c r="AZ388" s="74" t="n"/>
      <c r="BA388" s="74" t="n"/>
      <c r="BB388" s="75" t="n">
        <v>20</v>
      </c>
      <c r="BC388" s="75" t="n">
        <v>5</v>
      </c>
      <c r="BD388" s="75" t="n">
        <v>6</v>
      </c>
      <c r="BE388" s="75" t="n">
        <v>0</v>
      </c>
      <c r="BF388" s="75" t="n">
        <v>0</v>
      </c>
      <c r="BG388" s="75" t="n">
        <v>0</v>
      </c>
      <c r="BH388" s="74" t="n"/>
      <c r="BI388" s="74" t="n"/>
      <c r="BJ388" s="74" t="n"/>
      <c r="BK388" s="74" t="n"/>
      <c r="BL388" s="74" t="n"/>
      <c r="BM388" s="74" t="n"/>
      <c r="BN388" s="74" t="n"/>
      <c r="BO388" s="74" t="n"/>
      <c r="BP388" s="74" t="n"/>
      <c r="BQ388" s="74" t="n"/>
      <c r="BR388" s="74" t="n"/>
      <c r="BS388" s="74" t="n"/>
      <c r="BT388" s="74" t="n"/>
      <c r="BU388" s="74" t="n"/>
      <c r="BV388" s="74" t="n"/>
      <c r="BW388" s="74" t="n"/>
      <c r="BX388" s="74" t="n"/>
      <c r="BY388" s="74" t="n"/>
      <c r="BZ388" s="74" t="n"/>
      <c r="CA388" s="74" t="n"/>
      <c r="CB388" s="74" t="n"/>
      <c r="CC388" s="74" t="n"/>
      <c r="CD388" s="74" t="n"/>
      <c r="CE388" s="74" t="n"/>
      <c r="CF388" s="74" t="n"/>
      <c r="CG388" s="74" t="n"/>
      <c r="CH388" s="74" t="n"/>
      <c r="CI388" s="74" t="n"/>
      <c r="CJ388" s="74" t="n"/>
      <c r="CK388" s="75" t="n">
        <v>710922210</v>
      </c>
      <c r="CL388" s="74" t="inlineStr">
        <is>
          <t>9e1ce788-915b-44e0-ae72-a1a79697f73a</t>
        </is>
      </c>
      <c r="CM388" s="72" t="n">
        <v>46111.47274305556</v>
      </c>
      <c r="CN388" s="74" t="n"/>
      <c r="CO388" s="74" t="n"/>
      <c r="CP388" s="74" t="inlineStr">
        <is>
          <t>submitted_via_web</t>
        </is>
      </c>
      <c r="CQ388" s="74" t="n"/>
      <c r="CR388" s="74" t="inlineStr">
        <is>
          <t>voP5hd3TJJNzzneN7cP2D6</t>
        </is>
      </c>
      <c r="CS388" s="74" t="n"/>
      <c r="CT388" s="74" t="inlineStr">
        <is>
          <t>uuid:9e1ce788-915b-44e0-ae72-a1a79697f73a</t>
        </is>
      </c>
      <c r="CU388" s="75" t="n">
        <v>387</v>
      </c>
    </row>
    <row r="389">
      <c r="A389" s="72" t="n">
        <v>46111.84771076389</v>
      </c>
      <c r="B389" s="72" t="n">
        <v>46111.85302173611</v>
      </c>
      <c r="C389" s="74" t="inlineStr">
        <is>
          <t>Ruslan</t>
        </is>
      </c>
      <c r="D389" s="74" t="inlineStr">
        <is>
          <t>Sulawesi Selatan</t>
        </is>
      </c>
      <c r="E389" s="74" t="inlineStr">
        <is>
          <t>Maros</t>
        </is>
      </c>
      <c r="F389" s="74" t="inlineStr">
        <is>
          <t>Tompobulu</t>
        </is>
      </c>
      <c r="G389" s="74" t="inlineStr">
        <is>
          <t>BSP0004</t>
        </is>
      </c>
      <c r="H389" s="74" t="inlineStr">
        <is>
          <t>Sapi pedaging Ayam</t>
        </is>
      </c>
      <c r="I389" s="75" t="n">
        <v>1</v>
      </c>
      <c r="J389" s="75" t="n">
        <v>0</v>
      </c>
      <c r="K389" s="75" t="n">
        <v>0</v>
      </c>
      <c r="L389" s="75" t="n">
        <v>0</v>
      </c>
      <c r="M389" s="75" t="n">
        <v>0</v>
      </c>
      <c r="N389" s="75" t="n">
        <v>0</v>
      </c>
      <c r="O389" s="75" t="n">
        <v>1</v>
      </c>
      <c r="P389" s="75" t="n">
        <v>0</v>
      </c>
      <c r="Q389" s="75" t="n">
        <v>0</v>
      </c>
      <c r="R389" s="74" t="inlineStr">
        <is>
          <t>Sapi pedaging Ayam Unggas lainnya</t>
        </is>
      </c>
      <c r="S389" s="75" t="n">
        <v>1</v>
      </c>
      <c r="T389" s="75" t="n">
        <v>0</v>
      </c>
      <c r="U389" s="75" t="n">
        <v>0</v>
      </c>
      <c r="V389" s="75" t="n">
        <v>0</v>
      </c>
      <c r="W389" s="75" t="n">
        <v>0</v>
      </c>
      <c r="X389" s="75" t="n">
        <v>0</v>
      </c>
      <c r="Y389" s="75" t="n">
        <v>1</v>
      </c>
      <c r="Z389" s="75" t="n">
        <v>1</v>
      </c>
      <c r="AA389" s="75" t="n">
        <v>0</v>
      </c>
      <c r="AB389" s="74" t="inlineStr">
        <is>
          <t>Sapi pedaging Ayam</t>
        </is>
      </c>
      <c r="AC389" s="75" t="n">
        <v>1</v>
      </c>
      <c r="AD389" s="75" t="n">
        <v>0</v>
      </c>
      <c r="AE389" s="75" t="n">
        <v>0</v>
      </c>
      <c r="AF389" s="75" t="n">
        <v>0</v>
      </c>
      <c r="AG389" s="75" t="n">
        <v>0</v>
      </c>
      <c r="AH389" s="75" t="n">
        <v>0</v>
      </c>
      <c r="AI389" s="75" t="n">
        <v>1</v>
      </c>
      <c r="AJ389" s="75" t="n">
        <v>0</v>
      </c>
      <c r="AK389" s="75" t="n">
        <v>0</v>
      </c>
      <c r="AL389" s="74" t="n"/>
      <c r="AM389" s="75" t="n">
        <v>2</v>
      </c>
      <c r="AN389" s="74" t="n"/>
      <c r="AO389" s="74" t="n"/>
      <c r="AP389" s="74" t="n"/>
      <c r="AQ389" s="74" t="n"/>
      <c r="AR389" s="74" t="n"/>
      <c r="AS389" s="75" t="n">
        <v>-2</v>
      </c>
      <c r="AT389" s="74" t="n"/>
      <c r="AU389" s="74" t="n"/>
      <c r="AV389" s="75" t="n">
        <v>5</v>
      </c>
      <c r="AW389" s="74" t="n"/>
      <c r="AX389" s="74" t="n"/>
      <c r="AY389" s="74" t="n"/>
      <c r="AZ389" s="74" t="n"/>
      <c r="BA389" s="74" t="n"/>
      <c r="BB389" s="75" t="n">
        <v>4</v>
      </c>
      <c r="BC389" s="75" t="n">
        <v>12</v>
      </c>
      <c r="BD389" s="75" t="n">
        <v>3</v>
      </c>
      <c r="BE389" s="75" t="n">
        <v>0</v>
      </c>
      <c r="BF389" s="75" t="n">
        <v>0</v>
      </c>
      <c r="BG389" s="75" t="n">
        <v>0</v>
      </c>
      <c r="BH389" s="74" t="n"/>
      <c r="BI389" s="74" t="n"/>
      <c r="BJ389" s="74" t="n"/>
      <c r="BK389" s="74" t="n"/>
      <c r="BL389" s="74" t="n"/>
      <c r="BM389" s="74" t="n"/>
      <c r="BN389" s="74" t="n"/>
      <c r="BO389" s="74" t="n"/>
      <c r="BP389" s="74" t="n"/>
      <c r="BQ389" s="74" t="n"/>
      <c r="BR389" s="74" t="n"/>
      <c r="BS389" s="74" t="n"/>
      <c r="BT389" s="74" t="n"/>
      <c r="BU389" s="74" t="n"/>
      <c r="BV389" s="74" t="n"/>
      <c r="BW389" s="74" t="n"/>
      <c r="BX389" s="74" t="n"/>
      <c r="BY389" s="74" t="n"/>
      <c r="BZ389" s="74" t="n"/>
      <c r="CA389" s="74" t="n"/>
      <c r="CB389" s="75" t="n">
        <v>0</v>
      </c>
      <c r="CC389" s="75" t="n">
        <v>0</v>
      </c>
      <c r="CD389" s="75" t="n">
        <v>26</v>
      </c>
      <c r="CE389" s="75" t="n">
        <v>0</v>
      </c>
      <c r="CF389" s="74" t="n"/>
      <c r="CG389" s="74" t="n"/>
      <c r="CH389" s="74" t="n"/>
      <c r="CI389" s="74" t="n"/>
      <c r="CJ389" s="74" t="n"/>
      <c r="CK389" s="75" t="n">
        <v>710931569</v>
      </c>
      <c r="CL389" s="74" t="inlineStr">
        <is>
          <t>485d5dbb-4c0c-4011-bb6a-0a7547262a43</t>
        </is>
      </c>
      <c r="CM389" s="72" t="n">
        <v>46111.47805555556</v>
      </c>
      <c r="CN389" s="74" t="n"/>
      <c r="CO389" s="74" t="n"/>
      <c r="CP389" s="74" t="inlineStr">
        <is>
          <t>submitted_via_web</t>
        </is>
      </c>
      <c r="CQ389" s="74" t="n"/>
      <c r="CR389" s="74" t="inlineStr">
        <is>
          <t>voP5hd3TJJNzzneN7cP2D6</t>
        </is>
      </c>
      <c r="CS389" s="74" t="n"/>
      <c r="CT389" s="74" t="inlineStr">
        <is>
          <t>uuid:485d5dbb-4c0c-4011-bb6a-0a7547262a43</t>
        </is>
      </c>
      <c r="CU389" s="75" t="n">
        <v>388</v>
      </c>
    </row>
    <row r="390">
      <c r="A390" s="72" t="n">
        <v>46111.85302190972</v>
      </c>
      <c r="B390" s="72" t="n">
        <v>46111.85544913194</v>
      </c>
      <c r="C390" s="74" t="inlineStr">
        <is>
          <t>Kamaruddin dg Rurung</t>
        </is>
      </c>
      <c r="D390" s="74" t="inlineStr">
        <is>
          <t>Sulawesi Selatan</t>
        </is>
      </c>
      <c r="E390" s="74" t="inlineStr">
        <is>
          <t>Takalar</t>
        </is>
      </c>
      <c r="F390" s="74" t="inlineStr">
        <is>
          <t>Pattallassang</t>
        </is>
      </c>
      <c r="G390" s="74" t="inlineStr">
        <is>
          <t>BTP0274</t>
        </is>
      </c>
      <c r="H390" s="74" t="inlineStr">
        <is>
          <t>Sapi pedaging Ayam Unggas lainnya</t>
        </is>
      </c>
      <c r="I390" s="75" t="n">
        <v>1</v>
      </c>
      <c r="J390" s="75" t="n">
        <v>0</v>
      </c>
      <c r="K390" s="75" t="n">
        <v>0</v>
      </c>
      <c r="L390" s="75" t="n">
        <v>0</v>
      </c>
      <c r="M390" s="75" t="n">
        <v>0</v>
      </c>
      <c r="N390" s="75" t="n">
        <v>0</v>
      </c>
      <c r="O390" s="75" t="n">
        <v>1</v>
      </c>
      <c r="P390" s="75" t="n">
        <v>1</v>
      </c>
      <c r="Q390" s="75" t="n">
        <v>0</v>
      </c>
      <c r="R390" s="74" t="inlineStr">
        <is>
          <t>Sapi pedaging</t>
        </is>
      </c>
      <c r="S390" s="75" t="n">
        <v>1</v>
      </c>
      <c r="T390" s="75" t="n">
        <v>0</v>
      </c>
      <c r="U390" s="75" t="n">
        <v>0</v>
      </c>
      <c r="V390" s="75" t="n">
        <v>0</v>
      </c>
      <c r="W390" s="75" t="n">
        <v>0</v>
      </c>
      <c r="X390" s="75" t="n">
        <v>0</v>
      </c>
      <c r="Y390" s="75" t="n">
        <v>0</v>
      </c>
      <c r="Z390" s="75" t="n">
        <v>0</v>
      </c>
      <c r="AA390" s="75" t="n">
        <v>0</v>
      </c>
      <c r="AB390" s="74" t="inlineStr">
        <is>
          <t>Ayam</t>
        </is>
      </c>
      <c r="AC390" s="75" t="n">
        <v>0</v>
      </c>
      <c r="AD390" s="75" t="n">
        <v>0</v>
      </c>
      <c r="AE390" s="75" t="n">
        <v>0</v>
      </c>
      <c r="AF390" s="75" t="n">
        <v>0</v>
      </c>
      <c r="AG390" s="75" t="n">
        <v>0</v>
      </c>
      <c r="AH390" s="75" t="n">
        <v>0</v>
      </c>
      <c r="AI390" s="75" t="n">
        <v>1</v>
      </c>
      <c r="AJ390" s="75" t="n">
        <v>0</v>
      </c>
      <c r="AK390" s="75" t="n">
        <v>0</v>
      </c>
      <c r="AL390" s="74" t="n"/>
      <c r="AM390" s="75" t="n">
        <v>2</v>
      </c>
      <c r="AN390" s="74" t="n"/>
      <c r="AO390" s="74" t="n"/>
      <c r="AP390" s="74" t="n"/>
      <c r="AQ390" s="74" t="n"/>
      <c r="AR390" s="74" t="n"/>
      <c r="AS390" s="75" t="n">
        <v>10</v>
      </c>
      <c r="AT390" s="75" t="n">
        <v>5</v>
      </c>
      <c r="AU390" s="74" t="n"/>
      <c r="AV390" s="75" t="n">
        <v>2</v>
      </c>
      <c r="AW390" s="74" t="n"/>
      <c r="AX390" s="74" t="n"/>
      <c r="AY390" s="74" t="n"/>
      <c r="AZ390" s="74" t="n"/>
      <c r="BA390" s="74" t="n"/>
      <c r="BB390" s="74" t="n"/>
      <c r="BC390" s="74" t="n"/>
      <c r="BD390" s="74" t="n"/>
      <c r="BE390" s="74" t="n"/>
      <c r="BF390" s="74" t="n"/>
      <c r="BG390" s="74" t="n"/>
      <c r="BH390" s="74" t="n"/>
      <c r="BI390" s="74" t="n"/>
      <c r="BJ390" s="74" t="n"/>
      <c r="BK390" s="74" t="n"/>
      <c r="BL390" s="74" t="n"/>
      <c r="BM390" s="74" t="n"/>
      <c r="BN390" s="74" t="n"/>
      <c r="BO390" s="74" t="n"/>
      <c r="BP390" s="74" t="n"/>
      <c r="BQ390" s="74" t="n"/>
      <c r="BR390" s="74" t="n"/>
      <c r="BS390" s="74" t="n"/>
      <c r="BT390" s="74" t="n"/>
      <c r="BU390" s="74" t="n"/>
      <c r="BV390" s="74" t="n"/>
      <c r="BW390" s="74" t="n"/>
      <c r="BX390" s="74" t="n"/>
      <c r="BY390" s="74" t="n"/>
      <c r="BZ390" s="74" t="n"/>
      <c r="CA390" s="74" t="n"/>
      <c r="CB390" s="75" t="n">
        <v>0</v>
      </c>
      <c r="CC390" s="75" t="n">
        <v>0</v>
      </c>
      <c r="CD390" s="75" t="n">
        <v>10</v>
      </c>
      <c r="CE390" s="75" t="n">
        <v>0</v>
      </c>
      <c r="CF390" s="74" t="n"/>
      <c r="CG390" s="74" t="n"/>
      <c r="CH390" s="74" t="n"/>
      <c r="CI390" s="74" t="n"/>
      <c r="CJ390" s="74" t="n"/>
      <c r="CK390" s="75" t="n">
        <v>710935687</v>
      </c>
      <c r="CL390" s="74" t="inlineStr">
        <is>
          <t>78f8d3dd-47e8-4223-9d53-aa35172605d9</t>
        </is>
      </c>
      <c r="CM390" s="72" t="n">
        <v>46111.48047453703</v>
      </c>
      <c r="CN390" s="74" t="n"/>
      <c r="CO390" s="74" t="n"/>
      <c r="CP390" s="74" t="inlineStr">
        <is>
          <t>submitted_via_web</t>
        </is>
      </c>
      <c r="CQ390" s="74" t="n"/>
      <c r="CR390" s="74" t="inlineStr">
        <is>
          <t>voP5hd3TJJNzzneN7cP2D6</t>
        </is>
      </c>
      <c r="CS390" s="74" t="n"/>
      <c r="CT390" s="74" t="inlineStr">
        <is>
          <t>uuid:78f8d3dd-47e8-4223-9d53-aa35172605d9</t>
        </is>
      </c>
      <c r="CU390" s="75" t="n">
        <v>389</v>
      </c>
    </row>
    <row r="391">
      <c r="A391" s="72" t="n">
        <v>46111.85544931713</v>
      </c>
      <c r="B391" s="72" t="n">
        <v>46111.85698796296</v>
      </c>
      <c r="C391" s="74" t="inlineStr">
        <is>
          <t>Suwandi</t>
        </is>
      </c>
      <c r="D391" s="74" t="inlineStr">
        <is>
          <t>Sulawesi Selatan</t>
        </is>
      </c>
      <c r="E391" s="74" t="inlineStr">
        <is>
          <t>Jeneponto</t>
        </is>
      </c>
      <c r="F391" s="74" t="inlineStr">
        <is>
          <t>Bangkala Barat</t>
        </is>
      </c>
      <c r="G391" s="74" t="inlineStr">
        <is>
          <t>RAP0027</t>
        </is>
      </c>
      <c r="H391" s="74" t="inlineStr">
        <is>
          <t>Sapi pedaging Ayam Unggas lainnya</t>
        </is>
      </c>
      <c r="I391" s="75" t="n">
        <v>1</v>
      </c>
      <c r="J391" s="75" t="n">
        <v>0</v>
      </c>
      <c r="K391" s="75" t="n">
        <v>0</v>
      </c>
      <c r="L391" s="75" t="n">
        <v>0</v>
      </c>
      <c r="M391" s="75" t="n">
        <v>0</v>
      </c>
      <c r="N391" s="75" t="n">
        <v>0</v>
      </c>
      <c r="O391" s="75" t="n">
        <v>1</v>
      </c>
      <c r="P391" s="75" t="n">
        <v>1</v>
      </c>
      <c r="Q391" s="75" t="n">
        <v>0</v>
      </c>
      <c r="R391" s="74" t="inlineStr">
        <is>
          <t>Sapi pedaging Ayam Unggas lainnya</t>
        </is>
      </c>
      <c r="S391" s="75" t="n">
        <v>1</v>
      </c>
      <c r="T391" s="75" t="n">
        <v>0</v>
      </c>
      <c r="U391" s="75" t="n">
        <v>0</v>
      </c>
      <c r="V391" s="75" t="n">
        <v>0</v>
      </c>
      <c r="W391" s="75" t="n">
        <v>0</v>
      </c>
      <c r="X391" s="75" t="n">
        <v>0</v>
      </c>
      <c r="Y391" s="75" t="n">
        <v>1</v>
      </c>
      <c r="Z391" s="75" t="n">
        <v>1</v>
      </c>
      <c r="AA391" s="75" t="n">
        <v>0</v>
      </c>
      <c r="AB391" s="74" t="inlineStr">
        <is>
          <t>Sapi pedaging Ayam Unggas lainnya</t>
        </is>
      </c>
      <c r="AC391" s="75" t="n">
        <v>1</v>
      </c>
      <c r="AD391" s="75" t="n">
        <v>0</v>
      </c>
      <c r="AE391" s="75" t="n">
        <v>0</v>
      </c>
      <c r="AF391" s="75" t="n">
        <v>0</v>
      </c>
      <c r="AG391" s="75" t="n">
        <v>0</v>
      </c>
      <c r="AH391" s="75" t="n">
        <v>0</v>
      </c>
      <c r="AI391" s="75" t="n">
        <v>1</v>
      </c>
      <c r="AJ391" s="75" t="n">
        <v>1</v>
      </c>
      <c r="AK391" s="75" t="n">
        <v>0</v>
      </c>
      <c r="AL391" s="74" t="n"/>
      <c r="AM391" s="75" t="n">
        <v>4</v>
      </c>
      <c r="AN391" s="74" t="n"/>
      <c r="AO391" s="74" t="n"/>
      <c r="AP391" s="74" t="n"/>
      <c r="AQ391" s="74" t="n"/>
      <c r="AR391" s="74" t="n"/>
      <c r="AS391" s="75" t="n">
        <v>10</v>
      </c>
      <c r="AT391" s="75" t="n">
        <v>2</v>
      </c>
      <c r="AU391" s="74" t="n"/>
      <c r="AV391" s="75" t="n">
        <v>12</v>
      </c>
      <c r="AW391" s="74" t="n"/>
      <c r="AX391" s="74" t="n"/>
      <c r="AY391" s="74" t="n"/>
      <c r="AZ391" s="74" t="n"/>
      <c r="BA391" s="74" t="n"/>
      <c r="BB391" s="75" t="n">
        <v>5</v>
      </c>
      <c r="BC391" s="75" t="n">
        <v>2</v>
      </c>
      <c r="BD391" s="75" t="n">
        <v>1</v>
      </c>
      <c r="BE391" s="75" t="n">
        <v>0</v>
      </c>
      <c r="BF391" s="75" t="n">
        <v>0</v>
      </c>
      <c r="BG391" s="75" t="n">
        <v>0</v>
      </c>
      <c r="BH391" s="74" t="n"/>
      <c r="BI391" s="74" t="n"/>
      <c r="BJ391" s="74" t="n"/>
      <c r="BK391" s="74" t="n"/>
      <c r="BL391" s="74" t="n"/>
      <c r="BM391" s="74" t="n"/>
      <c r="BN391" s="74" t="n"/>
      <c r="BO391" s="74" t="n"/>
      <c r="BP391" s="74" t="n"/>
      <c r="BQ391" s="74" t="n"/>
      <c r="BR391" s="74" t="n"/>
      <c r="BS391" s="74" t="n"/>
      <c r="BT391" s="74" t="n"/>
      <c r="BU391" s="74" t="n"/>
      <c r="BV391" s="74" t="n"/>
      <c r="BW391" s="74" t="n"/>
      <c r="BX391" s="74" t="n"/>
      <c r="BY391" s="74" t="n"/>
      <c r="BZ391" s="74" t="n"/>
      <c r="CA391" s="74" t="n"/>
      <c r="CB391" s="75" t="n">
        <v>0</v>
      </c>
      <c r="CC391" s="75" t="n">
        <v>0</v>
      </c>
      <c r="CD391" s="75" t="n">
        <v>0</v>
      </c>
      <c r="CE391" s="75" t="n">
        <v>15</v>
      </c>
      <c r="CF391" s="75" t="n">
        <v>0</v>
      </c>
      <c r="CG391" s="75" t="n">
        <v>0</v>
      </c>
      <c r="CH391" s="75" t="n">
        <v>3</v>
      </c>
      <c r="CI391" s="75" t="n">
        <v>0</v>
      </c>
      <c r="CJ391" s="74" t="n"/>
      <c r="CK391" s="75" t="n">
        <v>710938479</v>
      </c>
      <c r="CL391" s="74" t="inlineStr">
        <is>
          <t>5b0ddda7-4f67-4c49-9a81-c2cccfcdfcf6</t>
        </is>
      </c>
      <c r="CM391" s="72" t="n">
        <v>46111.48201388889</v>
      </c>
      <c r="CN391" s="74" t="n"/>
      <c r="CO391" s="74" t="n"/>
      <c r="CP391" s="74" t="inlineStr">
        <is>
          <t>submitted_via_web</t>
        </is>
      </c>
      <c r="CQ391" s="74" t="n"/>
      <c r="CR391" s="74" t="inlineStr">
        <is>
          <t>voP5hd3TJJNzzneN7cP2D6</t>
        </is>
      </c>
      <c r="CS391" s="74" t="n"/>
      <c r="CT391" s="74" t="inlineStr">
        <is>
          <t>uuid:5b0ddda7-4f67-4c49-9a81-c2cccfcdfcf6</t>
        </is>
      </c>
      <c r="CU391" s="75" t="n">
        <v>390</v>
      </c>
    </row>
    <row r="392">
      <c r="A392" s="72" t="n">
        <v>46111.85698813658</v>
      </c>
      <c r="B392" s="72" t="n">
        <v>46111.85823027778</v>
      </c>
      <c r="C392" s="74" t="inlineStr">
        <is>
          <t>Sarman dg Emba</t>
        </is>
      </c>
      <c r="D392" s="74" t="inlineStr">
        <is>
          <t>Sulawesi Selatan</t>
        </is>
      </c>
      <c r="E392" s="74" t="inlineStr">
        <is>
          <t>Takalar</t>
        </is>
      </c>
      <c r="F392" s="74" t="inlineStr">
        <is>
          <t>Mangarabombang</t>
        </is>
      </c>
      <c r="G392" s="74" t="inlineStr">
        <is>
          <t>RAP0120</t>
        </is>
      </c>
      <c r="H392" s="74" t="inlineStr">
        <is>
          <t>Sapi pedaging</t>
        </is>
      </c>
      <c r="I392" s="75" t="n">
        <v>1</v>
      </c>
      <c r="J392" s="75" t="n">
        <v>0</v>
      </c>
      <c r="K392" s="75" t="n">
        <v>0</v>
      </c>
      <c r="L392" s="75" t="n">
        <v>0</v>
      </c>
      <c r="M392" s="75" t="n">
        <v>0</v>
      </c>
      <c r="N392" s="75" t="n">
        <v>0</v>
      </c>
      <c r="O392" s="75" t="n">
        <v>0</v>
      </c>
      <c r="P392" s="75" t="n">
        <v>0</v>
      </c>
      <c r="Q392" s="75" t="n">
        <v>0</v>
      </c>
      <c r="R392" s="74" t="inlineStr">
        <is>
          <t>Sapi pedaging</t>
        </is>
      </c>
      <c r="S392" s="75" t="n">
        <v>1</v>
      </c>
      <c r="T392" s="75" t="n">
        <v>0</v>
      </c>
      <c r="U392" s="75" t="n">
        <v>0</v>
      </c>
      <c r="V392" s="75" t="n">
        <v>0</v>
      </c>
      <c r="W392" s="75" t="n">
        <v>0</v>
      </c>
      <c r="X392" s="75" t="n">
        <v>0</v>
      </c>
      <c r="Y392" s="75" t="n">
        <v>0</v>
      </c>
      <c r="Z392" s="75" t="n">
        <v>0</v>
      </c>
      <c r="AA392" s="75" t="n">
        <v>0</v>
      </c>
      <c r="AB392" s="74" t="inlineStr">
        <is>
          <t>Tidak ada</t>
        </is>
      </c>
      <c r="AC392" s="75" t="n">
        <v>0</v>
      </c>
      <c r="AD392" s="75" t="n">
        <v>0</v>
      </c>
      <c r="AE392" s="75" t="n">
        <v>0</v>
      </c>
      <c r="AF392" s="75" t="n">
        <v>0</v>
      </c>
      <c r="AG392" s="75" t="n">
        <v>0</v>
      </c>
      <c r="AH392" s="75" t="n">
        <v>0</v>
      </c>
      <c r="AI392" s="75" t="n">
        <v>0</v>
      </c>
      <c r="AJ392" s="75" t="n">
        <v>0</v>
      </c>
      <c r="AK392" s="75" t="n">
        <v>1</v>
      </c>
      <c r="AL392" s="74" t="n"/>
      <c r="AM392" s="75" t="n">
        <v>3</v>
      </c>
      <c r="AN392" s="74" t="n"/>
      <c r="AO392" s="74" t="n"/>
      <c r="AP392" s="74" t="n"/>
      <c r="AQ392" s="74" t="n"/>
      <c r="AR392" s="74" t="n"/>
      <c r="AS392" s="74" t="n"/>
      <c r="AT392" s="74" t="n"/>
      <c r="AU392" s="74" t="n"/>
      <c r="AV392" s="75" t="n">
        <v>3</v>
      </c>
      <c r="AW392" s="74" t="n"/>
      <c r="AX392" s="74" t="n"/>
      <c r="AY392" s="74" t="n"/>
      <c r="AZ392" s="74" t="n"/>
      <c r="BA392" s="74" t="n"/>
      <c r="BB392" s="74" t="n"/>
      <c r="BC392" s="74" t="n"/>
      <c r="BD392" s="74" t="n"/>
      <c r="BE392" s="74" t="n"/>
      <c r="BF392" s="74" t="n"/>
      <c r="BG392" s="74" t="n"/>
      <c r="BH392" s="74" t="n"/>
      <c r="BI392" s="74" t="n"/>
      <c r="BJ392" s="74" t="n"/>
      <c r="BK392" s="74" t="n"/>
      <c r="BL392" s="74" t="n"/>
      <c r="BM392" s="74" t="n"/>
      <c r="BN392" s="74" t="n"/>
      <c r="BO392" s="74" t="n"/>
      <c r="BP392" s="74" t="n"/>
      <c r="BQ392" s="74" t="n"/>
      <c r="BR392" s="74" t="n"/>
      <c r="BS392" s="74" t="n"/>
      <c r="BT392" s="74" t="n"/>
      <c r="BU392" s="74" t="n"/>
      <c r="BV392" s="74" t="n"/>
      <c r="BW392" s="74" t="n"/>
      <c r="BX392" s="74" t="n"/>
      <c r="BY392" s="74" t="n"/>
      <c r="BZ392" s="74" t="n"/>
      <c r="CA392" s="74" t="n"/>
      <c r="CB392" s="74" t="n"/>
      <c r="CC392" s="74" t="n"/>
      <c r="CD392" s="74" t="n"/>
      <c r="CE392" s="74" t="n"/>
      <c r="CF392" s="74" t="n"/>
      <c r="CG392" s="74" t="n"/>
      <c r="CH392" s="74" t="n"/>
      <c r="CI392" s="74" t="n"/>
      <c r="CJ392" s="74" t="inlineStr">
        <is>
          <t>Pemakaian baru, selesai install Nov 2025</t>
        </is>
      </c>
      <c r="CK392" s="75" t="n">
        <v>710940613</v>
      </c>
      <c r="CL392" s="74" t="inlineStr">
        <is>
          <t>68ee17b2-9537-4481-9dbb-2eb3a50a9c0a</t>
        </is>
      </c>
      <c r="CM392" s="72" t="n">
        <v>46111.48337962963</v>
      </c>
      <c r="CN392" s="74" t="n"/>
      <c r="CO392" s="74" t="n"/>
      <c r="CP392" s="74" t="inlineStr">
        <is>
          <t>submitted_via_web</t>
        </is>
      </c>
      <c r="CQ392" s="74" t="n"/>
      <c r="CR392" s="74" t="inlineStr">
        <is>
          <t>voP5hd3TJJNzzneN7cP2D6</t>
        </is>
      </c>
      <c r="CS392" s="74" t="n"/>
      <c r="CT392" s="74" t="inlineStr">
        <is>
          <t>uuid:68ee17b2-9537-4481-9dbb-2eb3a50a9c0a</t>
        </is>
      </c>
      <c r="CU392" s="75" t="n">
        <v>391</v>
      </c>
    </row>
    <row r="393">
      <c r="A393" s="72" t="n">
        <v>46111.85823045139</v>
      </c>
      <c r="B393" s="72" t="n">
        <v>46111.85968858796</v>
      </c>
      <c r="C393" s="74" t="inlineStr">
        <is>
          <t>Ambo dg Tawang</t>
        </is>
      </c>
      <c r="D393" s="74" t="inlineStr">
        <is>
          <t>Sulawesi Selatan</t>
        </is>
      </c>
      <c r="E393" s="74" t="inlineStr">
        <is>
          <t>Takalar</t>
        </is>
      </c>
      <c r="F393" s="74" t="inlineStr">
        <is>
          <t>Mangarabombang</t>
        </is>
      </c>
      <c r="G393" s="74" t="inlineStr">
        <is>
          <t>RAP0076</t>
        </is>
      </c>
      <c r="H393" s="74" t="inlineStr">
        <is>
          <t>Sapi pedaging Kambing</t>
        </is>
      </c>
      <c r="I393" s="75" t="n">
        <v>1</v>
      </c>
      <c r="J393" s="75" t="n">
        <v>0</v>
      </c>
      <c r="K393" s="75" t="n">
        <v>0</v>
      </c>
      <c r="L393" s="75" t="n">
        <v>0</v>
      </c>
      <c r="M393" s="75" t="n">
        <v>0</v>
      </c>
      <c r="N393" s="75" t="n">
        <v>1</v>
      </c>
      <c r="O393" s="75" t="n">
        <v>0</v>
      </c>
      <c r="P393" s="75" t="n">
        <v>0</v>
      </c>
      <c r="Q393" s="75" t="n">
        <v>0</v>
      </c>
      <c r="R393" s="74" t="inlineStr">
        <is>
          <t>Sapi pedaging Ayam Unggas lainnya</t>
        </is>
      </c>
      <c r="S393" s="75" t="n">
        <v>1</v>
      </c>
      <c r="T393" s="75" t="n">
        <v>0</v>
      </c>
      <c r="U393" s="75" t="n">
        <v>0</v>
      </c>
      <c r="V393" s="75" t="n">
        <v>0</v>
      </c>
      <c r="W393" s="75" t="n">
        <v>0</v>
      </c>
      <c r="X393" s="75" t="n">
        <v>0</v>
      </c>
      <c r="Y393" s="75" t="n">
        <v>1</v>
      </c>
      <c r="Z393" s="75" t="n">
        <v>1</v>
      </c>
      <c r="AA393" s="75" t="n">
        <v>0</v>
      </c>
      <c r="AB393" s="74" t="inlineStr">
        <is>
          <t>Tidak ada</t>
        </is>
      </c>
      <c r="AC393" s="75" t="n">
        <v>0</v>
      </c>
      <c r="AD393" s="75" t="n">
        <v>0</v>
      </c>
      <c r="AE393" s="75" t="n">
        <v>0</v>
      </c>
      <c r="AF393" s="75" t="n">
        <v>0</v>
      </c>
      <c r="AG393" s="75" t="n">
        <v>0</v>
      </c>
      <c r="AH393" s="75" t="n">
        <v>0</v>
      </c>
      <c r="AI393" s="75" t="n">
        <v>0</v>
      </c>
      <c r="AJ393" s="75" t="n">
        <v>0</v>
      </c>
      <c r="AK393" s="75" t="n">
        <v>1</v>
      </c>
      <c r="AL393" s="74" t="n"/>
      <c r="AM393" s="75" t="n">
        <v>2</v>
      </c>
      <c r="AN393" s="74" t="n"/>
      <c r="AO393" s="74" t="n"/>
      <c r="AP393" s="74" t="n"/>
      <c r="AQ393" s="74" t="n"/>
      <c r="AR393" s="75" t="n">
        <v>6</v>
      </c>
      <c r="AS393" s="74" t="n"/>
      <c r="AT393" s="74" t="n"/>
      <c r="AU393" s="74" t="n"/>
      <c r="AV393" s="75" t="n">
        <v>12</v>
      </c>
      <c r="AW393" s="74" t="n"/>
      <c r="AX393" s="74" t="n"/>
      <c r="AY393" s="74" t="n"/>
      <c r="AZ393" s="74" t="n"/>
      <c r="BA393" s="74" t="n"/>
      <c r="BB393" s="75" t="n">
        <v>15</v>
      </c>
      <c r="BC393" s="75" t="n">
        <v>3</v>
      </c>
      <c r="BD393" s="74" t="n"/>
      <c r="BE393" s="74" t="n"/>
      <c r="BF393" s="74" t="n"/>
      <c r="BG393" s="74" t="n"/>
      <c r="BH393" s="74" t="n"/>
      <c r="BI393" s="74" t="n"/>
      <c r="BJ393" s="74" t="n"/>
      <c r="BK393" s="74" t="n"/>
      <c r="BL393" s="74" t="n"/>
      <c r="BM393" s="74" t="n"/>
      <c r="BN393" s="74" t="n"/>
      <c r="BO393" s="74" t="n"/>
      <c r="BP393" s="74" t="n"/>
      <c r="BQ393" s="74" t="n"/>
      <c r="BR393" s="74" t="n"/>
      <c r="BS393" s="74" t="n"/>
      <c r="BT393" s="74" t="n"/>
      <c r="BU393" s="74" t="n"/>
      <c r="BV393" s="74" t="n"/>
      <c r="BW393" s="74" t="n"/>
      <c r="BX393" s="74" t="n"/>
      <c r="BY393" s="74" t="n"/>
      <c r="BZ393" s="74" t="n"/>
      <c r="CA393" s="74" t="n"/>
      <c r="CB393" s="74" t="n"/>
      <c r="CC393" s="74" t="n"/>
      <c r="CD393" s="74" t="n"/>
      <c r="CE393" s="74" t="n"/>
      <c r="CF393" s="74" t="n"/>
      <c r="CG393" s="74" t="n"/>
      <c r="CH393" s="74" t="n"/>
      <c r="CI393" s="74" t="n"/>
      <c r="CJ393" s="74" t="n"/>
      <c r="CK393" s="75" t="n">
        <v>710942771</v>
      </c>
      <c r="CL393" s="74" t="inlineStr">
        <is>
          <t>01e39866-3162-464f-b3f7-95d848dd1b5b</t>
        </is>
      </c>
      <c r="CM393" s="72" t="n">
        <v>46111.48471064815</v>
      </c>
      <c r="CN393" s="74" t="n"/>
      <c r="CO393" s="74" t="n"/>
      <c r="CP393" s="74" t="inlineStr">
        <is>
          <t>submitted_via_web</t>
        </is>
      </c>
      <c r="CQ393" s="74" t="n"/>
      <c r="CR393" s="74" t="inlineStr">
        <is>
          <t>voP5hd3TJJNzzneN7cP2D6</t>
        </is>
      </c>
      <c r="CS393" s="74" t="n"/>
      <c r="CT393" s="74" t="inlineStr">
        <is>
          <t>uuid:01e39866-3162-464f-b3f7-95d848dd1b5b</t>
        </is>
      </c>
      <c r="CU393" s="75" t="n">
        <v>392</v>
      </c>
    </row>
    <row r="394">
      <c r="A394" s="72" t="n">
        <v>46111.8596887963</v>
      </c>
      <c r="B394" s="72" t="n">
        <v>46111.86104700231</v>
      </c>
      <c r="C394" s="74" t="inlineStr">
        <is>
          <t>Baharuddin dg Ngunjung</t>
        </is>
      </c>
      <c r="D394" s="74" t="inlineStr">
        <is>
          <t>Sulawesi Selatan</t>
        </is>
      </c>
      <c r="E394" s="74" t="inlineStr">
        <is>
          <t>Pattallassang</t>
        </is>
      </c>
      <c r="F394" s="74" t="inlineStr">
        <is>
          <t>Salaka</t>
        </is>
      </c>
      <c r="G394" s="74" t="inlineStr">
        <is>
          <t>BTP0287</t>
        </is>
      </c>
      <c r="H394" s="74" t="inlineStr">
        <is>
          <t>Sapi pedaging Ayam</t>
        </is>
      </c>
      <c r="I394" s="75" t="n">
        <v>1</v>
      </c>
      <c r="J394" s="75" t="n">
        <v>0</v>
      </c>
      <c r="K394" s="75" t="n">
        <v>0</v>
      </c>
      <c r="L394" s="75" t="n">
        <v>0</v>
      </c>
      <c r="M394" s="75" t="n">
        <v>0</v>
      </c>
      <c r="N394" s="75" t="n">
        <v>0</v>
      </c>
      <c r="O394" s="75" t="n">
        <v>1</v>
      </c>
      <c r="P394" s="75" t="n">
        <v>0</v>
      </c>
      <c r="Q394" s="75" t="n">
        <v>0</v>
      </c>
      <c r="R394" s="74" t="inlineStr">
        <is>
          <t>Sapi pedaging Ayam</t>
        </is>
      </c>
      <c r="S394" s="75" t="n">
        <v>1</v>
      </c>
      <c r="T394" s="75" t="n">
        <v>0</v>
      </c>
      <c r="U394" s="75" t="n">
        <v>0</v>
      </c>
      <c r="V394" s="75" t="n">
        <v>0</v>
      </c>
      <c r="W394" s="75" t="n">
        <v>0</v>
      </c>
      <c r="X394" s="75" t="n">
        <v>0</v>
      </c>
      <c r="Y394" s="75" t="n">
        <v>1</v>
      </c>
      <c r="Z394" s="75" t="n">
        <v>0</v>
      </c>
      <c r="AA394" s="75" t="n">
        <v>0</v>
      </c>
      <c r="AB394" s="74" t="inlineStr">
        <is>
          <t>Tidak ada</t>
        </is>
      </c>
      <c r="AC394" s="75" t="n">
        <v>0</v>
      </c>
      <c r="AD394" s="75" t="n">
        <v>0</v>
      </c>
      <c r="AE394" s="75" t="n">
        <v>0</v>
      </c>
      <c r="AF394" s="75" t="n">
        <v>0</v>
      </c>
      <c r="AG394" s="75" t="n">
        <v>0</v>
      </c>
      <c r="AH394" s="75" t="n">
        <v>0</v>
      </c>
      <c r="AI394" s="75" t="n">
        <v>0</v>
      </c>
      <c r="AJ394" s="75" t="n">
        <v>0</v>
      </c>
      <c r="AK394" s="75" t="n">
        <v>1</v>
      </c>
      <c r="AL394" s="74" t="n"/>
      <c r="AM394" s="75" t="n">
        <v>12</v>
      </c>
      <c r="AN394" s="74" t="n"/>
      <c r="AO394" s="74" t="n"/>
      <c r="AP394" s="74" t="n"/>
      <c r="AQ394" s="74" t="n"/>
      <c r="AR394" s="74" t="n"/>
      <c r="AS394" s="75" t="n">
        <v>40</v>
      </c>
      <c r="AT394" s="74" t="n"/>
      <c r="AU394" s="74" t="n"/>
      <c r="AV394" s="75" t="n">
        <v>10</v>
      </c>
      <c r="AW394" s="74" t="n"/>
      <c r="AX394" s="74" t="n"/>
      <c r="AY394" s="74" t="n"/>
      <c r="AZ394" s="74" t="n"/>
      <c r="BA394" s="74" t="n"/>
      <c r="BB394" s="75" t="n">
        <v>40</v>
      </c>
      <c r="BC394" s="74" t="n"/>
      <c r="BD394" s="74" t="n"/>
      <c r="BE394" s="74" t="n"/>
      <c r="BF394" s="74" t="n"/>
      <c r="BG394" s="74" t="n"/>
      <c r="BH394" s="74" t="n"/>
      <c r="BI394" s="74" t="n"/>
      <c r="BJ394" s="74" t="n"/>
      <c r="BK394" s="74" t="n"/>
      <c r="BL394" s="74" t="n"/>
      <c r="BM394" s="74" t="n"/>
      <c r="BN394" s="74" t="n"/>
      <c r="BO394" s="74" t="n"/>
      <c r="BP394" s="74" t="n"/>
      <c r="BQ394" s="74" t="n"/>
      <c r="BR394" s="74" t="n"/>
      <c r="BS394" s="74" t="n"/>
      <c r="BT394" s="74" t="n"/>
      <c r="BU394" s="74" t="n"/>
      <c r="BV394" s="74" t="n"/>
      <c r="BW394" s="74" t="n"/>
      <c r="BX394" s="74" t="n"/>
      <c r="BY394" s="74" t="n"/>
      <c r="BZ394" s="74" t="n"/>
      <c r="CA394" s="74" t="n"/>
      <c r="CB394" s="74" t="n"/>
      <c r="CC394" s="74" t="n"/>
      <c r="CD394" s="74" t="n"/>
      <c r="CE394" s="74" t="n"/>
      <c r="CF394" s="74" t="n"/>
      <c r="CG394" s="74" t="n"/>
      <c r="CH394" s="74" t="n"/>
      <c r="CI394" s="74" t="n"/>
      <c r="CJ394" s="74" t="n"/>
      <c r="CK394" s="75" t="n">
        <v>710944992</v>
      </c>
      <c r="CL394" s="74" t="inlineStr">
        <is>
          <t>81f81358-2fd5-4f09-98e7-363eade03536</t>
        </is>
      </c>
      <c r="CM394" s="72" t="n">
        <v>46111.48607638889</v>
      </c>
      <c r="CN394" s="74" t="n"/>
      <c r="CO394" s="74" t="n"/>
      <c r="CP394" s="74" t="inlineStr">
        <is>
          <t>submitted_via_web</t>
        </is>
      </c>
      <c r="CQ394" s="74" t="n"/>
      <c r="CR394" s="74" t="inlineStr">
        <is>
          <t>voP5hd3TJJNzzneN7cP2D6</t>
        </is>
      </c>
      <c r="CS394" s="74" t="n"/>
      <c r="CT394" s="74" t="inlineStr">
        <is>
          <t>uuid:81f81358-2fd5-4f09-98e7-363eade03536</t>
        </is>
      </c>
      <c r="CU394" s="75" t="n">
        <v>393</v>
      </c>
    </row>
    <row r="395">
      <c r="A395" s="72" t="n">
        <v>46111.86104716436</v>
      </c>
      <c r="B395" s="72" t="n">
        <v>46111.86285405092</v>
      </c>
      <c r="C395" s="74" t="inlineStr">
        <is>
          <t>Baso dg Ngemba</t>
        </is>
      </c>
      <c r="D395" s="74" t="inlineStr">
        <is>
          <t>Sulawesi Selatan</t>
        </is>
      </c>
      <c r="E395" s="74" t="inlineStr">
        <is>
          <t>Jeneponto</t>
        </is>
      </c>
      <c r="F395" s="74" t="inlineStr">
        <is>
          <t>Bangkala</t>
        </is>
      </c>
      <c r="G395" s="74" t="inlineStr">
        <is>
          <t>BTP0060</t>
        </is>
      </c>
      <c r="H395" s="74" t="inlineStr">
        <is>
          <t>Sapi pedaging Ayam</t>
        </is>
      </c>
      <c r="I395" s="75" t="n">
        <v>1</v>
      </c>
      <c r="J395" s="75" t="n">
        <v>0</v>
      </c>
      <c r="K395" s="75" t="n">
        <v>0</v>
      </c>
      <c r="L395" s="75" t="n">
        <v>0</v>
      </c>
      <c r="M395" s="75" t="n">
        <v>0</v>
      </c>
      <c r="N395" s="75" t="n">
        <v>0</v>
      </c>
      <c r="O395" s="75" t="n">
        <v>1</v>
      </c>
      <c r="P395" s="75" t="n">
        <v>0</v>
      </c>
      <c r="Q395" s="75" t="n">
        <v>0</v>
      </c>
      <c r="R395" s="74" t="inlineStr">
        <is>
          <t>Kuda Unggas lainnya</t>
        </is>
      </c>
      <c r="S395" s="75" t="n">
        <v>0</v>
      </c>
      <c r="T395" s="75" t="n">
        <v>0</v>
      </c>
      <c r="U395" s="75" t="n">
        <v>0</v>
      </c>
      <c r="V395" s="75" t="n">
        <v>0</v>
      </c>
      <c r="W395" s="75" t="n">
        <v>1</v>
      </c>
      <c r="X395" s="75" t="n">
        <v>0</v>
      </c>
      <c r="Y395" s="75" t="n">
        <v>0</v>
      </c>
      <c r="Z395" s="75" t="n">
        <v>1</v>
      </c>
      <c r="AA395" s="75" t="n">
        <v>0</v>
      </c>
      <c r="AB395" s="74" t="inlineStr">
        <is>
          <t>Tidak ada</t>
        </is>
      </c>
      <c r="AC395" s="75" t="n">
        <v>0</v>
      </c>
      <c r="AD395" s="75" t="n">
        <v>0</v>
      </c>
      <c r="AE395" s="75" t="n">
        <v>0</v>
      </c>
      <c r="AF395" s="75" t="n">
        <v>0</v>
      </c>
      <c r="AG395" s="75" t="n">
        <v>0</v>
      </c>
      <c r="AH395" s="75" t="n">
        <v>0</v>
      </c>
      <c r="AI395" s="75" t="n">
        <v>0</v>
      </c>
      <c r="AJ395" s="75" t="n">
        <v>0</v>
      </c>
      <c r="AK395" s="75" t="n">
        <v>1</v>
      </c>
      <c r="AL395" s="74" t="n"/>
      <c r="AM395" s="75" t="n">
        <v>3</v>
      </c>
      <c r="AN395" s="74" t="n"/>
      <c r="AO395" s="74" t="n"/>
      <c r="AP395" s="74" t="n"/>
      <c r="AQ395" s="74" t="n"/>
      <c r="AR395" s="74" t="n"/>
      <c r="AS395" s="75" t="n">
        <v>2</v>
      </c>
      <c r="AT395" s="74" t="n"/>
      <c r="AU395" s="74" t="n"/>
      <c r="AV395" s="74" t="n"/>
      <c r="AW395" s="74" t="n"/>
      <c r="AX395" s="74" t="n"/>
      <c r="AY395" s="74" t="n"/>
      <c r="AZ395" s="75" t="n">
        <v>4</v>
      </c>
      <c r="BA395" s="74" t="n"/>
      <c r="BB395" s="74" t="n"/>
      <c r="BC395" s="75" t="n">
        <v>4</v>
      </c>
      <c r="BD395" s="74" t="n"/>
      <c r="BE395" s="74" t="n"/>
      <c r="BF395" s="74" t="n"/>
      <c r="BG395" s="74" t="n"/>
      <c r="BH395" s="74" t="n"/>
      <c r="BI395" s="74" t="n"/>
      <c r="BJ395" s="74" t="n"/>
      <c r="BK395" s="74" t="n"/>
      <c r="BL395" s="74" t="n"/>
      <c r="BM395" s="74" t="n"/>
      <c r="BN395" s="74" t="n"/>
      <c r="BO395" s="74" t="n"/>
      <c r="BP395" s="74" t="n"/>
      <c r="BQ395" s="74" t="n"/>
      <c r="BR395" s="74" t="n"/>
      <c r="BS395" s="74" t="n"/>
      <c r="BT395" s="74" t="n"/>
      <c r="BU395" s="74" t="n"/>
      <c r="BV395" s="74" t="n"/>
      <c r="BW395" s="74" t="n"/>
      <c r="BX395" s="74" t="n"/>
      <c r="BY395" s="74" t="n"/>
      <c r="BZ395" s="74" t="n"/>
      <c r="CA395" s="74" t="n"/>
      <c r="CB395" s="74" t="n"/>
      <c r="CC395" s="74" t="n"/>
      <c r="CD395" s="74" t="n"/>
      <c r="CE395" s="74" t="n"/>
      <c r="CF395" s="74" t="n"/>
      <c r="CG395" s="74" t="n"/>
      <c r="CH395" s="74" t="n"/>
      <c r="CI395" s="74" t="n"/>
      <c r="CJ395" s="74" t="n"/>
      <c r="CK395" s="75" t="n">
        <v>710947926</v>
      </c>
      <c r="CL395" s="74" t="inlineStr">
        <is>
          <t>1c8fb9d0-8c88-450a-a141-7451e1f1f898</t>
        </is>
      </c>
      <c r="CM395" s="72" t="n">
        <v>46111.48788194444</v>
      </c>
      <c r="CN395" s="74" t="n"/>
      <c r="CO395" s="74" t="n"/>
      <c r="CP395" s="74" t="inlineStr">
        <is>
          <t>submitted_via_web</t>
        </is>
      </c>
      <c r="CQ395" s="74" t="n"/>
      <c r="CR395" s="74" t="inlineStr">
        <is>
          <t>voP5hd3TJJNzzneN7cP2D6</t>
        </is>
      </c>
      <c r="CS395" s="74" t="n"/>
      <c r="CT395" s="74" t="inlineStr">
        <is>
          <t>uuid:1c8fb9d0-8c88-450a-a141-7451e1f1f898</t>
        </is>
      </c>
      <c r="CU395" s="75" t="n">
        <v>394</v>
      </c>
    </row>
    <row r="396">
      <c r="A396" s="72" t="n">
        <v>46111.86285428241</v>
      </c>
      <c r="B396" s="72" t="n">
        <v>46111.86560306713</v>
      </c>
      <c r="C396" s="74" t="inlineStr">
        <is>
          <t>Mado</t>
        </is>
      </c>
      <c r="D396" s="74" t="inlineStr">
        <is>
          <t>Sulawesi Selatan</t>
        </is>
      </c>
      <c r="E396" s="74" t="inlineStr">
        <is>
          <t>Jeneponto</t>
        </is>
      </c>
      <c r="F396" s="74" t="inlineStr">
        <is>
          <t>Bangkala Barat</t>
        </is>
      </c>
      <c r="G396" s="74" t="inlineStr">
        <is>
          <t>RAP0024</t>
        </is>
      </c>
      <c r="H396" s="74" t="inlineStr">
        <is>
          <t>Sapi pedaging Ayam Unggas lainnya</t>
        </is>
      </c>
      <c r="I396" s="75" t="n">
        <v>1</v>
      </c>
      <c r="J396" s="75" t="n">
        <v>0</v>
      </c>
      <c r="K396" s="75" t="n">
        <v>0</v>
      </c>
      <c r="L396" s="75" t="n">
        <v>0</v>
      </c>
      <c r="M396" s="75" t="n">
        <v>0</v>
      </c>
      <c r="N396" s="75" t="n">
        <v>0</v>
      </c>
      <c r="O396" s="75" t="n">
        <v>1</v>
      </c>
      <c r="P396" s="75" t="n">
        <v>1</v>
      </c>
      <c r="Q396" s="75" t="n">
        <v>0</v>
      </c>
      <c r="R396" s="74" t="inlineStr">
        <is>
          <t>Sapi pedaging Ayam Unggas lainnya</t>
        </is>
      </c>
      <c r="S396" s="75" t="n">
        <v>1</v>
      </c>
      <c r="T396" s="75" t="n">
        <v>0</v>
      </c>
      <c r="U396" s="75" t="n">
        <v>0</v>
      </c>
      <c r="V396" s="75" t="n">
        <v>0</v>
      </c>
      <c r="W396" s="75" t="n">
        <v>0</v>
      </c>
      <c r="X396" s="75" t="n">
        <v>0</v>
      </c>
      <c r="Y396" s="75" t="n">
        <v>1</v>
      </c>
      <c r="Z396" s="75" t="n">
        <v>1</v>
      </c>
      <c r="AA396" s="75" t="n">
        <v>0</v>
      </c>
      <c r="AB396" s="74" t="inlineStr">
        <is>
          <t>Tidak ada</t>
        </is>
      </c>
      <c r="AC396" s="75" t="n">
        <v>0</v>
      </c>
      <c r="AD396" s="75" t="n">
        <v>0</v>
      </c>
      <c r="AE396" s="75" t="n">
        <v>0</v>
      </c>
      <c r="AF396" s="75" t="n">
        <v>0</v>
      </c>
      <c r="AG396" s="75" t="n">
        <v>0</v>
      </c>
      <c r="AH396" s="75" t="n">
        <v>0</v>
      </c>
      <c r="AI396" s="75" t="n">
        <v>0</v>
      </c>
      <c r="AJ396" s="75" t="n">
        <v>0</v>
      </c>
      <c r="AK396" s="75" t="n">
        <v>1</v>
      </c>
      <c r="AL396" s="74" t="n"/>
      <c r="AM396" s="75" t="n">
        <v>3</v>
      </c>
      <c r="AN396" s="74" t="n"/>
      <c r="AO396" s="74" t="n"/>
      <c r="AP396" s="74" t="n"/>
      <c r="AQ396" s="74" t="n"/>
      <c r="AR396" s="74" t="n"/>
      <c r="AS396" s="75" t="n">
        <v>4</v>
      </c>
      <c r="AT396" s="75" t="n">
        <v>2</v>
      </c>
      <c r="AU396" s="74" t="n"/>
      <c r="AV396" s="75" t="n">
        <v>4</v>
      </c>
      <c r="AW396" s="74" t="n"/>
      <c r="AX396" s="74" t="n"/>
      <c r="AY396" s="74" t="n"/>
      <c r="AZ396" s="74" t="n"/>
      <c r="BA396" s="74" t="n"/>
      <c r="BB396" s="75" t="n">
        <v>4</v>
      </c>
      <c r="BC396" s="75" t="n">
        <v>2</v>
      </c>
      <c r="BD396" s="74" t="n"/>
      <c r="BE396" s="74" t="n"/>
      <c r="BF396" s="74" t="n"/>
      <c r="BG396" s="74" t="n"/>
      <c r="BH396" s="74" t="n"/>
      <c r="BI396" s="74" t="n"/>
      <c r="BJ396" s="74" t="n"/>
      <c r="BK396" s="74" t="n"/>
      <c r="BL396" s="74" t="n"/>
      <c r="BM396" s="74" t="n"/>
      <c r="BN396" s="74" t="n"/>
      <c r="BO396" s="74" t="n"/>
      <c r="BP396" s="74" t="n"/>
      <c r="BQ396" s="74" t="n"/>
      <c r="BR396" s="74" t="n"/>
      <c r="BS396" s="74" t="n"/>
      <c r="BT396" s="74" t="n"/>
      <c r="BU396" s="74" t="n"/>
      <c r="BV396" s="74" t="n"/>
      <c r="BW396" s="74" t="n"/>
      <c r="BX396" s="74" t="n"/>
      <c r="BY396" s="74" t="n"/>
      <c r="BZ396" s="74" t="n"/>
      <c r="CA396" s="74" t="n"/>
      <c r="CB396" s="74" t="n"/>
      <c r="CC396" s="74" t="n"/>
      <c r="CD396" s="74" t="n"/>
      <c r="CE396" s="74" t="n"/>
      <c r="CF396" s="74" t="n"/>
      <c r="CG396" s="74" t="n"/>
      <c r="CH396" s="74" t="n"/>
      <c r="CI396" s="74" t="n"/>
      <c r="CJ396" s="74" t="n"/>
      <c r="CK396" s="75" t="n">
        <v>710952473</v>
      </c>
      <c r="CL396" s="74" t="inlineStr">
        <is>
          <t>e8bbb94d-2842-4a9d-8a8d-ae0673dc7e08</t>
        </is>
      </c>
      <c r="CM396" s="72" t="n">
        <v>46111.49063657408</v>
      </c>
      <c r="CN396" s="74" t="n"/>
      <c r="CO396" s="74" t="n"/>
      <c r="CP396" s="74" t="inlineStr">
        <is>
          <t>submitted_via_web</t>
        </is>
      </c>
      <c r="CQ396" s="74" t="n"/>
      <c r="CR396" s="74" t="inlineStr">
        <is>
          <t>voP5hd3TJJNzzneN7cP2D6</t>
        </is>
      </c>
      <c r="CS396" s="74" t="n"/>
      <c r="CT396" s="74" t="inlineStr">
        <is>
          <t>uuid:e8bbb94d-2842-4a9d-8a8d-ae0673dc7e08</t>
        </is>
      </c>
      <c r="CU396" s="75" t="n">
        <v>395</v>
      </c>
    </row>
    <row r="397">
      <c r="A397" s="72" t="n">
        <v>46095.32421107639</v>
      </c>
      <c r="B397" s="72" t="n">
        <v>46112.31273027778</v>
      </c>
      <c r="C397" s="74" t="inlineStr">
        <is>
          <t>Rumani</t>
        </is>
      </c>
      <c r="D397" s="74" t="inlineStr">
        <is>
          <t>Jawa Timur</t>
        </is>
      </c>
      <c r="E397" s="74" t="inlineStr">
        <is>
          <t>Pasuruan</t>
        </is>
      </c>
      <c r="F397" s="74" t="inlineStr">
        <is>
          <t>Tutur</t>
        </is>
      </c>
      <c r="G397" s="74" t="inlineStr">
        <is>
          <t>SKP0063</t>
        </is>
      </c>
      <c r="H397" s="74" t="inlineStr">
        <is>
          <t>Sapi perah Ayam</t>
        </is>
      </c>
      <c r="I397" s="75" t="n">
        <v>0</v>
      </c>
      <c r="J397" s="75" t="n">
        <v>1</v>
      </c>
      <c r="K397" s="75" t="n">
        <v>0</v>
      </c>
      <c r="L397" s="75" t="n">
        <v>0</v>
      </c>
      <c r="M397" s="75" t="n">
        <v>0</v>
      </c>
      <c r="N397" s="75" t="n">
        <v>0</v>
      </c>
      <c r="O397" s="75" t="n">
        <v>1</v>
      </c>
      <c r="P397" s="75" t="n">
        <v>0</v>
      </c>
      <c r="Q397" s="75" t="n">
        <v>0</v>
      </c>
      <c r="R397" s="74" t="inlineStr">
        <is>
          <t>Sapi perah Ayam</t>
        </is>
      </c>
      <c r="S397" s="75" t="n">
        <v>0</v>
      </c>
      <c r="T397" s="75" t="n">
        <v>1</v>
      </c>
      <c r="U397" s="75" t="n">
        <v>0</v>
      </c>
      <c r="V397" s="75" t="n">
        <v>0</v>
      </c>
      <c r="W397" s="75" t="n">
        <v>0</v>
      </c>
      <c r="X397" s="75" t="n">
        <v>0</v>
      </c>
      <c r="Y397" s="75" t="n">
        <v>1</v>
      </c>
      <c r="Z397" s="75" t="n">
        <v>0</v>
      </c>
      <c r="AA397" s="75" t="n">
        <v>0</v>
      </c>
      <c r="AB397" s="74" t="inlineStr">
        <is>
          <t>Sapi perah Ayam</t>
        </is>
      </c>
      <c r="AC397" s="75" t="n">
        <v>0</v>
      </c>
      <c r="AD397" s="75" t="n">
        <v>1</v>
      </c>
      <c r="AE397" s="75" t="n">
        <v>0</v>
      </c>
      <c r="AF397" s="75" t="n">
        <v>0</v>
      </c>
      <c r="AG397" s="75" t="n">
        <v>0</v>
      </c>
      <c r="AH397" s="75" t="n">
        <v>0</v>
      </c>
      <c r="AI397" s="75" t="n">
        <v>1</v>
      </c>
      <c r="AJ397" s="75" t="n">
        <v>0</v>
      </c>
      <c r="AK397" s="75" t="n">
        <v>0</v>
      </c>
      <c r="AL397" s="74" t="n"/>
      <c r="AM397" s="74" t="n"/>
      <c r="AN397" s="75" t="n">
        <v>5</v>
      </c>
      <c r="AO397" s="74" t="n"/>
      <c r="AP397" s="74" t="n"/>
      <c r="AQ397" s="74" t="n"/>
      <c r="AR397" s="74" t="n"/>
      <c r="AS397" s="75" t="n">
        <v>10</v>
      </c>
      <c r="AT397" s="74" t="n"/>
      <c r="AU397" s="74" t="n"/>
      <c r="AV397" s="74" t="n"/>
      <c r="AW397" s="75" t="n">
        <v>5</v>
      </c>
      <c r="AX397" s="74" t="n"/>
      <c r="AY397" s="74" t="n"/>
      <c r="AZ397" s="74" t="n"/>
      <c r="BA397" s="74" t="n"/>
      <c r="BB397" s="75" t="n">
        <v>10</v>
      </c>
      <c r="BC397" s="74" t="n"/>
      <c r="BD397" s="74" t="n"/>
      <c r="BE397" s="74" t="n"/>
      <c r="BF397" s="74" t="n"/>
      <c r="BG397" s="74" t="n"/>
      <c r="BH397" s="75" t="n">
        <v>4</v>
      </c>
      <c r="BI397" s="75" t="n">
        <v>2</v>
      </c>
      <c r="BJ397" s="75" t="n">
        <v>0</v>
      </c>
      <c r="BK397" s="75" t="n">
        <v>0</v>
      </c>
      <c r="BL397" s="74" t="n"/>
      <c r="BM397" s="74" t="n"/>
      <c r="BN397" s="74" t="n"/>
      <c r="BO397" s="74" t="n"/>
      <c r="BP397" s="74" t="n"/>
      <c r="BQ397" s="74" t="n"/>
      <c r="BR397" s="74" t="n"/>
      <c r="BS397" s="74" t="n"/>
      <c r="BT397" s="74" t="n"/>
      <c r="BU397" s="74" t="n"/>
      <c r="BV397" s="74" t="n"/>
      <c r="BW397" s="74" t="n"/>
      <c r="BX397" s="74" t="n"/>
      <c r="BY397" s="74" t="n"/>
      <c r="BZ397" s="74" t="n"/>
      <c r="CA397" s="74" t="n"/>
      <c r="CB397" s="75" t="n">
        <v>10</v>
      </c>
      <c r="CC397" s="75" t="n">
        <v>10</v>
      </c>
      <c r="CD397" s="75" t="n">
        <v>0</v>
      </c>
      <c r="CE397" s="75" t="n">
        <v>0</v>
      </c>
      <c r="CF397" s="74" t="n"/>
      <c r="CG397" s="74" t="n"/>
      <c r="CH397" s="74" t="n"/>
      <c r="CI397" s="74" t="n"/>
      <c r="CJ397" s="74" t="inlineStr">
        <is>
          <t>Perubahan ternak 12 bln terakhir ayam nya utk pemasuka. Dan memelihara lagi tanpa menetaskan / lahir</t>
        </is>
      </c>
      <c r="CK397" s="75" t="n">
        <v>711491204</v>
      </c>
      <c r="CL397" s="74" t="inlineStr">
        <is>
          <t>7b0109e6-390e-46e7-95dd-e97b0f41ccb9</t>
        </is>
      </c>
      <c r="CM397" s="72" t="n">
        <v>46112.02107638889</v>
      </c>
      <c r="CN397" s="74" t="n"/>
      <c r="CO397" s="74" t="n"/>
      <c r="CP397" s="74" t="inlineStr">
        <is>
          <t>submitted_via_web</t>
        </is>
      </c>
      <c r="CQ397" s="74" t="n"/>
      <c r="CR397" s="74" t="inlineStr">
        <is>
          <t>voP5hd3TJJNzzneN7cP2D6</t>
        </is>
      </c>
      <c r="CS397" s="74" t="n"/>
      <c r="CT397" s="74" t="inlineStr">
        <is>
          <t>uuid:7b0109e6-390e-46e7-95dd-e97b0f41ccb9</t>
        </is>
      </c>
      <c r="CU397" s="75" t="n">
        <v>396</v>
      </c>
    </row>
    <row r="398">
      <c r="A398" s="72" t="n">
        <v>46095.33699832176</v>
      </c>
      <c r="B398" s="72" t="n">
        <v>46112.31300608796</v>
      </c>
      <c r="C398" s="74" t="inlineStr">
        <is>
          <t>Tiani</t>
        </is>
      </c>
      <c r="D398" s="74" t="inlineStr">
        <is>
          <t>Jawa Timur</t>
        </is>
      </c>
      <c r="E398" s="74" t="inlineStr">
        <is>
          <t>Pasuruan</t>
        </is>
      </c>
      <c r="F398" s="74" t="inlineStr">
        <is>
          <t>Tutur</t>
        </is>
      </c>
      <c r="G398" s="74" t="inlineStr">
        <is>
          <t>KTP0194</t>
        </is>
      </c>
      <c r="H398" s="74" t="inlineStr">
        <is>
          <t>Sapi perah Ayam</t>
        </is>
      </c>
      <c r="I398" s="75" t="n">
        <v>0</v>
      </c>
      <c r="J398" s="75" t="n">
        <v>1</v>
      </c>
      <c r="K398" s="75" t="n">
        <v>0</v>
      </c>
      <c r="L398" s="75" t="n">
        <v>0</v>
      </c>
      <c r="M398" s="75" t="n">
        <v>0</v>
      </c>
      <c r="N398" s="75" t="n">
        <v>0</v>
      </c>
      <c r="O398" s="75" t="n">
        <v>1</v>
      </c>
      <c r="P398" s="75" t="n">
        <v>0</v>
      </c>
      <c r="Q398" s="75" t="n">
        <v>0</v>
      </c>
      <c r="R398" s="74" t="inlineStr">
        <is>
          <t>Sapi pedaging Sapi perah Ayam</t>
        </is>
      </c>
      <c r="S398" s="75" t="n">
        <v>1</v>
      </c>
      <c r="T398" s="75" t="n">
        <v>1</v>
      </c>
      <c r="U398" s="75" t="n">
        <v>0</v>
      </c>
      <c r="V398" s="75" t="n">
        <v>0</v>
      </c>
      <c r="W398" s="75" t="n">
        <v>0</v>
      </c>
      <c r="X398" s="75" t="n">
        <v>0</v>
      </c>
      <c r="Y398" s="75" t="n">
        <v>1</v>
      </c>
      <c r="Z398" s="75" t="n">
        <v>0</v>
      </c>
      <c r="AA398" s="75" t="n">
        <v>0</v>
      </c>
      <c r="AB398" s="74" t="inlineStr">
        <is>
          <t>Sapi pedaging Sapi perah Ayam</t>
        </is>
      </c>
      <c r="AC398" s="75" t="n">
        <v>1</v>
      </c>
      <c r="AD398" s="75" t="n">
        <v>1</v>
      </c>
      <c r="AE398" s="75" t="n">
        <v>0</v>
      </c>
      <c r="AF398" s="75" t="n">
        <v>0</v>
      </c>
      <c r="AG398" s="75" t="n">
        <v>0</v>
      </c>
      <c r="AH398" s="75" t="n">
        <v>0</v>
      </c>
      <c r="AI398" s="75" t="n">
        <v>1</v>
      </c>
      <c r="AJ398" s="75" t="n">
        <v>0</v>
      </c>
      <c r="AK398" s="75" t="n">
        <v>0</v>
      </c>
      <c r="AL398" s="74" t="n"/>
      <c r="AM398" s="74" t="n"/>
      <c r="AN398" s="75" t="n">
        <v>4</v>
      </c>
      <c r="AO398" s="74" t="n"/>
      <c r="AP398" s="74" t="n"/>
      <c r="AQ398" s="74" t="n"/>
      <c r="AR398" s="74" t="n"/>
      <c r="AS398" s="75" t="n">
        <v>4</v>
      </c>
      <c r="AT398" s="74" t="n"/>
      <c r="AU398" s="74" t="n"/>
      <c r="AV398" s="75" t="n">
        <v>1</v>
      </c>
      <c r="AW398" s="75" t="n">
        <v>6</v>
      </c>
      <c r="AX398" s="74" t="n"/>
      <c r="AY398" s="74" t="n"/>
      <c r="AZ398" s="74" t="n"/>
      <c r="BA398" s="74" t="n"/>
      <c r="BB398" s="75" t="n">
        <v>15</v>
      </c>
      <c r="BC398" s="74" t="n"/>
      <c r="BD398" s="75" t="n">
        <v>0</v>
      </c>
      <c r="BE398" s="75" t="n">
        <v>0</v>
      </c>
      <c r="BF398" s="75" t="n">
        <v>0</v>
      </c>
      <c r="BG398" s="75" t="n">
        <v>0</v>
      </c>
      <c r="BH398" s="75" t="n">
        <v>4</v>
      </c>
      <c r="BI398" s="75" t="n">
        <v>0</v>
      </c>
      <c r="BJ398" s="75" t="n">
        <v>0</v>
      </c>
      <c r="BK398" s="75" t="n">
        <v>0</v>
      </c>
      <c r="BL398" s="74" t="n"/>
      <c r="BM398" s="74" t="n"/>
      <c r="BN398" s="74" t="n"/>
      <c r="BO398" s="74" t="n"/>
      <c r="BP398" s="74" t="n"/>
      <c r="BQ398" s="74" t="n"/>
      <c r="BR398" s="74" t="n"/>
      <c r="BS398" s="74" t="n"/>
      <c r="BT398" s="74" t="n"/>
      <c r="BU398" s="74" t="n"/>
      <c r="BV398" s="74" t="n"/>
      <c r="BW398" s="74" t="n"/>
      <c r="BX398" s="74" t="n"/>
      <c r="BY398" s="74" t="n"/>
      <c r="BZ398" s="74" t="n"/>
      <c r="CA398" s="74" t="n"/>
      <c r="CB398" s="75" t="n">
        <v>0</v>
      </c>
      <c r="CC398" s="75" t="n">
        <v>2</v>
      </c>
      <c r="CD398" s="75" t="n">
        <v>2</v>
      </c>
      <c r="CE398" s="75" t="n">
        <v>0</v>
      </c>
      <c r="CF398" s="74" t="n"/>
      <c r="CG398" s="74" t="n"/>
      <c r="CH398" s="74" t="n"/>
      <c r="CI398" s="74" t="n"/>
      <c r="CJ398" s="74" t="inlineStr">
        <is>
          <t>Perubahan tdk terlalu dihitubg sama responden .  Krn tdk selalu di ingat</t>
        </is>
      </c>
      <c r="CK398" s="75" t="n">
        <v>711491322</v>
      </c>
      <c r="CL398" s="74" t="inlineStr">
        <is>
          <t>e0174d57-83d2-43c5-b47c-872c58d9cdb4</t>
        </is>
      </c>
      <c r="CM398" s="72" t="n">
        <v>46112.02134259259</v>
      </c>
      <c r="CN398" s="74" t="n"/>
      <c r="CO398" s="74" t="n"/>
      <c r="CP398" s="74" t="inlineStr">
        <is>
          <t>submitted_via_web</t>
        </is>
      </c>
      <c r="CQ398" s="74" t="n"/>
      <c r="CR398" s="74" t="inlineStr">
        <is>
          <t>voP5hd3TJJNzzneN7cP2D6</t>
        </is>
      </c>
      <c r="CS398" s="74" t="n"/>
      <c r="CT398" s="74" t="inlineStr">
        <is>
          <t>uuid:e0174d57-83d2-43c5-b47c-872c58d9cdb4</t>
        </is>
      </c>
      <c r="CU398" s="75" t="n">
        <v>397</v>
      </c>
    </row>
    <row r="399">
      <c r="A399" s="72" t="n">
        <v>46095.35010283565</v>
      </c>
      <c r="B399" s="72" t="n">
        <v>46112.31324819444</v>
      </c>
      <c r="C399" s="74" t="inlineStr">
        <is>
          <t>Sunami</t>
        </is>
      </c>
      <c r="D399" s="74" t="inlineStr">
        <is>
          <t>Jawa Timur</t>
        </is>
      </c>
      <c r="E399" s="74" t="inlineStr">
        <is>
          <t>Pasuruan</t>
        </is>
      </c>
      <c r="F399" s="74" t="inlineStr">
        <is>
          <t>Tutur</t>
        </is>
      </c>
      <c r="G399" s="74" t="inlineStr">
        <is>
          <t>SKP0671</t>
        </is>
      </c>
      <c r="H399" s="74" t="inlineStr">
        <is>
          <t>Sapi perah</t>
        </is>
      </c>
      <c r="I399" s="75" t="n">
        <v>0</v>
      </c>
      <c r="J399" s="75" t="n">
        <v>1</v>
      </c>
      <c r="K399" s="75" t="n">
        <v>0</v>
      </c>
      <c r="L399" s="75" t="n">
        <v>0</v>
      </c>
      <c r="M399" s="75" t="n">
        <v>0</v>
      </c>
      <c r="N399" s="75" t="n">
        <v>0</v>
      </c>
      <c r="O399" s="75" t="n">
        <v>0</v>
      </c>
      <c r="P399" s="75" t="n">
        <v>0</v>
      </c>
      <c r="Q399" s="75" t="n">
        <v>0</v>
      </c>
      <c r="R399" s="74" t="inlineStr">
        <is>
          <t>Sapi pedaging Sapi perah</t>
        </is>
      </c>
      <c r="S399" s="75" t="n">
        <v>1</v>
      </c>
      <c r="T399" s="75" t="n">
        <v>1</v>
      </c>
      <c r="U399" s="75" t="n">
        <v>0</v>
      </c>
      <c r="V399" s="75" t="n">
        <v>0</v>
      </c>
      <c r="W399" s="75" t="n">
        <v>0</v>
      </c>
      <c r="X399" s="75" t="n">
        <v>0</v>
      </c>
      <c r="Y399" s="75" t="n">
        <v>0</v>
      </c>
      <c r="Z399" s="75" t="n">
        <v>0</v>
      </c>
      <c r="AA399" s="75" t="n">
        <v>0</v>
      </c>
      <c r="AB399" s="74" t="inlineStr">
        <is>
          <t>Sapi pedaging Sapi perah</t>
        </is>
      </c>
      <c r="AC399" s="75" t="n">
        <v>1</v>
      </c>
      <c r="AD399" s="75" t="n">
        <v>1</v>
      </c>
      <c r="AE399" s="75" t="n">
        <v>0</v>
      </c>
      <c r="AF399" s="75" t="n">
        <v>0</v>
      </c>
      <c r="AG399" s="75" t="n">
        <v>0</v>
      </c>
      <c r="AH399" s="75" t="n">
        <v>0</v>
      </c>
      <c r="AI399" s="75" t="n">
        <v>0</v>
      </c>
      <c r="AJ399" s="75" t="n">
        <v>0</v>
      </c>
      <c r="AK399" s="75" t="n">
        <v>0</v>
      </c>
      <c r="AL399" s="74" t="n"/>
      <c r="AM399" s="74" t="n"/>
      <c r="AN399" s="75" t="n">
        <v>3</v>
      </c>
      <c r="AO399" s="74" t="n"/>
      <c r="AP399" s="74" t="n"/>
      <c r="AQ399" s="74" t="n"/>
      <c r="AR399" s="74" t="n"/>
      <c r="AS399" s="74" t="n"/>
      <c r="AT399" s="74" t="n"/>
      <c r="AU399" s="74" t="n"/>
      <c r="AV399" s="75" t="n">
        <v>1</v>
      </c>
      <c r="AW399" s="75" t="n">
        <v>3</v>
      </c>
      <c r="AX399" s="74" t="n"/>
      <c r="AY399" s="74" t="n"/>
      <c r="AZ399" s="74" t="n"/>
      <c r="BA399" s="74" t="n"/>
      <c r="BB399" s="74" t="n"/>
      <c r="BC399" s="74" t="n"/>
      <c r="BD399" s="75" t="n">
        <v>1</v>
      </c>
      <c r="BE399" s="75" t="n">
        <v>1</v>
      </c>
      <c r="BF399" s="75" t="n">
        <v>0</v>
      </c>
      <c r="BG399" s="75" t="n">
        <v>0</v>
      </c>
      <c r="BH399" s="75" t="n">
        <v>0</v>
      </c>
      <c r="BI399" s="75" t="n">
        <v>0</v>
      </c>
      <c r="BJ399" s="75" t="n">
        <v>0</v>
      </c>
      <c r="BK399" s="75" t="n">
        <v>0</v>
      </c>
      <c r="BL399" s="74" t="n"/>
      <c r="BM399" s="74" t="n"/>
      <c r="BN399" s="74" t="n"/>
      <c r="BO399" s="74" t="n"/>
      <c r="BP399" s="74" t="n"/>
      <c r="BQ399" s="74" t="n"/>
      <c r="BR399" s="74" t="n"/>
      <c r="BS399" s="74" t="n"/>
      <c r="BT399" s="74" t="n"/>
      <c r="BU399" s="74" t="n"/>
      <c r="BV399" s="74" t="n"/>
      <c r="BW399" s="74" t="n"/>
      <c r="BX399" s="74" t="n"/>
      <c r="BY399" s="74" t="n"/>
      <c r="BZ399" s="74" t="n"/>
      <c r="CA399" s="74" t="n"/>
      <c r="CB399" s="74" t="n"/>
      <c r="CC399" s="74" t="n"/>
      <c r="CD399" s="74" t="n"/>
      <c r="CE399" s="74" t="n"/>
      <c r="CF399" s="74" t="n"/>
      <c r="CG399" s="74" t="n"/>
      <c r="CH399" s="74" t="n"/>
      <c r="CI399" s="74" t="n"/>
      <c r="CJ399" s="74" t="inlineStr">
        <is>
          <t>Responden hanya mengingat sedikit krn terlalu fokus ke susu</t>
        </is>
      </c>
      <c r="CK399" s="75" t="n">
        <v>711491394</v>
      </c>
      <c r="CL399" s="74" t="inlineStr">
        <is>
          <t>7b5a2a37-c614-4307-bd0a-d25c2fad7426</t>
        </is>
      </c>
      <c r="CM399" s="72" t="n">
        <v>46112.02158564814</v>
      </c>
      <c r="CN399" s="74" t="n"/>
      <c r="CO399" s="74" t="n"/>
      <c r="CP399" s="74" t="inlineStr">
        <is>
          <t>submitted_via_web</t>
        </is>
      </c>
      <c r="CQ399" s="74" t="n"/>
      <c r="CR399" s="74" t="inlineStr">
        <is>
          <t>voP5hd3TJJNzzneN7cP2D6</t>
        </is>
      </c>
      <c r="CS399" s="74" t="n"/>
      <c r="CT399" s="74" t="inlineStr">
        <is>
          <t>uuid:7b5a2a37-c614-4307-bd0a-d25c2fad7426</t>
        </is>
      </c>
      <c r="CU399" s="75" t="n">
        <v>398</v>
      </c>
    </row>
    <row r="400">
      <c r="A400" s="72" t="n">
        <v>46112.30210837963</v>
      </c>
      <c r="B400" s="72" t="n">
        <v>46112.37640728009</v>
      </c>
      <c r="C400" s="74" t="inlineStr">
        <is>
          <t>Indarti</t>
        </is>
      </c>
      <c r="D400" s="74" t="inlineStr">
        <is>
          <t>Jawa Timur</t>
        </is>
      </c>
      <c r="E400" s="74" t="inlineStr">
        <is>
          <t>Pasuruan</t>
        </is>
      </c>
      <c r="F400" s="74" t="inlineStr">
        <is>
          <t>Tutur</t>
        </is>
      </c>
      <c r="G400" s="74" t="inlineStr">
        <is>
          <t>SKP0036</t>
        </is>
      </c>
      <c r="H400" s="74" t="inlineStr">
        <is>
          <t>Sapi perah Ayam</t>
        </is>
      </c>
      <c r="I400" s="75" t="n">
        <v>0</v>
      </c>
      <c r="J400" s="75" t="n">
        <v>1</v>
      </c>
      <c r="K400" s="75" t="n">
        <v>0</v>
      </c>
      <c r="L400" s="75" t="n">
        <v>0</v>
      </c>
      <c r="M400" s="75" t="n">
        <v>0</v>
      </c>
      <c r="N400" s="75" t="n">
        <v>0</v>
      </c>
      <c r="O400" s="75" t="n">
        <v>1</v>
      </c>
      <c r="P400" s="75" t="n">
        <v>0</v>
      </c>
      <c r="Q400" s="75" t="n">
        <v>0</v>
      </c>
      <c r="R400" s="74" t="inlineStr">
        <is>
          <t>Sapi pedaging Sapi perah Ayam</t>
        </is>
      </c>
      <c r="S400" s="75" t="n">
        <v>1</v>
      </c>
      <c r="T400" s="75" t="n">
        <v>1</v>
      </c>
      <c r="U400" s="75" t="n">
        <v>0</v>
      </c>
      <c r="V400" s="75" t="n">
        <v>0</v>
      </c>
      <c r="W400" s="75" t="n">
        <v>0</v>
      </c>
      <c r="X400" s="75" t="n">
        <v>0</v>
      </c>
      <c r="Y400" s="75" t="n">
        <v>1</v>
      </c>
      <c r="Z400" s="75" t="n">
        <v>0</v>
      </c>
      <c r="AA400" s="75" t="n">
        <v>0</v>
      </c>
      <c r="AB400" s="74" t="inlineStr">
        <is>
          <t>Sapi pedaging Sapi perah Ayam</t>
        </is>
      </c>
      <c r="AC400" s="75" t="n">
        <v>1</v>
      </c>
      <c r="AD400" s="75" t="n">
        <v>1</v>
      </c>
      <c r="AE400" s="75" t="n">
        <v>0</v>
      </c>
      <c r="AF400" s="75" t="n">
        <v>0</v>
      </c>
      <c r="AG400" s="75" t="n">
        <v>0</v>
      </c>
      <c r="AH400" s="75" t="n">
        <v>0</v>
      </c>
      <c r="AI400" s="75" t="n">
        <v>1</v>
      </c>
      <c r="AJ400" s="75" t="n">
        <v>0</v>
      </c>
      <c r="AK400" s="75" t="n">
        <v>0</v>
      </c>
      <c r="AL400" s="74" t="n"/>
      <c r="AM400" s="74" t="n"/>
      <c r="AN400" s="75" t="n">
        <v>0</v>
      </c>
      <c r="AO400" s="74" t="n"/>
      <c r="AP400" s="74" t="n"/>
      <c r="AQ400" s="74" t="n"/>
      <c r="AR400" s="74" t="n"/>
      <c r="AS400" s="75" t="n">
        <v>0</v>
      </c>
      <c r="AT400" s="74" t="n"/>
      <c r="AU400" s="74" t="n"/>
      <c r="AV400" s="75" t="n">
        <v>1</v>
      </c>
      <c r="AW400" s="75" t="n">
        <v>6</v>
      </c>
      <c r="AX400" s="74" t="n"/>
      <c r="AY400" s="74" t="n"/>
      <c r="AZ400" s="74" t="n"/>
      <c r="BA400" s="74" t="n"/>
      <c r="BB400" s="75" t="n">
        <v>2</v>
      </c>
      <c r="BC400" s="74" t="n"/>
      <c r="BD400" s="75" t="n">
        <v>1</v>
      </c>
      <c r="BE400" s="75" t="n">
        <v>1</v>
      </c>
      <c r="BF400" s="75" t="n">
        <v>0</v>
      </c>
      <c r="BG400" s="75" t="n">
        <v>0</v>
      </c>
      <c r="BH400" s="75" t="n">
        <v>0</v>
      </c>
      <c r="BI400" s="75" t="n">
        <v>0</v>
      </c>
      <c r="BJ400" s="75" t="n">
        <v>0</v>
      </c>
      <c r="BK400" s="75" t="n">
        <v>0</v>
      </c>
      <c r="BL400" s="74" t="n"/>
      <c r="BM400" s="74" t="n"/>
      <c r="BN400" s="74" t="n"/>
      <c r="BO400" s="74" t="n"/>
      <c r="BP400" s="74" t="n"/>
      <c r="BQ400" s="74" t="n"/>
      <c r="BR400" s="74" t="n"/>
      <c r="BS400" s="74" t="n"/>
      <c r="BT400" s="74" t="n"/>
      <c r="BU400" s="74" t="n"/>
      <c r="BV400" s="74" t="n"/>
      <c r="BW400" s="74" t="n"/>
      <c r="BX400" s="74" t="n"/>
      <c r="BY400" s="74" t="n"/>
      <c r="BZ400" s="74" t="n"/>
      <c r="CA400" s="74" t="n"/>
      <c r="CB400" s="75" t="n">
        <v>2</v>
      </c>
      <c r="CC400" s="75" t="n">
        <v>0</v>
      </c>
      <c r="CD400" s="75" t="n">
        <v>2</v>
      </c>
      <c r="CE400" s="75" t="n">
        <v>0</v>
      </c>
      <c r="CF400" s="74" t="n"/>
      <c r="CG400" s="74" t="n"/>
      <c r="CH400" s="74" t="n"/>
      <c r="CI400" s="74" t="n"/>
      <c r="CJ400" s="74" t="inlineStr">
        <is>
          <t>Na</t>
        </is>
      </c>
      <c r="CK400" s="75" t="n">
        <v>711524526</v>
      </c>
      <c r="CL400" s="74" t="inlineStr">
        <is>
          <t>6ec8d3fb-e20e-47bd-a5ee-6d6a85dacd65</t>
        </is>
      </c>
      <c r="CM400" s="72" t="n">
        <v>46112.08474537037</v>
      </c>
      <c r="CN400" s="74" t="n"/>
      <c r="CO400" s="74" t="n"/>
      <c r="CP400" s="74" t="inlineStr">
        <is>
          <t>submitted_via_web</t>
        </is>
      </c>
      <c r="CQ400" s="74" t="n"/>
      <c r="CR400" s="74" t="inlineStr">
        <is>
          <t>voP5hd3TJJNzzneN7cP2D6</t>
        </is>
      </c>
      <c r="CS400" s="74" t="n"/>
      <c r="CT400" s="74" t="inlineStr">
        <is>
          <t>uuid:6ec8d3fb-e20e-47bd-a5ee-6d6a85dacd65</t>
        </is>
      </c>
      <c r="CU400" s="75" t="n">
        <v>399</v>
      </c>
    </row>
    <row r="401">
      <c r="A401" s="72" t="n">
        <v>46112.30662601852</v>
      </c>
      <c r="B401" s="72" t="n">
        <v>46112.37662094907</v>
      </c>
      <c r="C401" s="74" t="inlineStr">
        <is>
          <t>Sumiarsih</t>
        </is>
      </c>
      <c r="D401" s="74" t="inlineStr">
        <is>
          <t>Jawa Timur</t>
        </is>
      </c>
      <c r="E401" s="74" t="inlineStr">
        <is>
          <t>Pasuruan</t>
        </is>
      </c>
      <c r="F401" s="74" t="inlineStr">
        <is>
          <t>Tutur</t>
        </is>
      </c>
      <c r="G401" s="74" t="inlineStr">
        <is>
          <t>SKP0699</t>
        </is>
      </c>
      <c r="H401" s="74" t="inlineStr">
        <is>
          <t>Sapi perah</t>
        </is>
      </c>
      <c r="I401" s="75" t="n">
        <v>0</v>
      </c>
      <c r="J401" s="75" t="n">
        <v>1</v>
      </c>
      <c r="K401" s="75" t="n">
        <v>0</v>
      </c>
      <c r="L401" s="75" t="n">
        <v>0</v>
      </c>
      <c r="M401" s="75" t="n">
        <v>0</v>
      </c>
      <c r="N401" s="75" t="n">
        <v>0</v>
      </c>
      <c r="O401" s="75" t="n">
        <v>0</v>
      </c>
      <c r="P401" s="75" t="n">
        <v>0</v>
      </c>
      <c r="Q401" s="75" t="n">
        <v>0</v>
      </c>
      <c r="R401" s="74" t="inlineStr">
        <is>
          <t>Sapi perah</t>
        </is>
      </c>
      <c r="S401" s="75" t="n">
        <v>0</v>
      </c>
      <c r="T401" s="75" t="n">
        <v>1</v>
      </c>
      <c r="U401" s="75" t="n">
        <v>0</v>
      </c>
      <c r="V401" s="75" t="n">
        <v>0</v>
      </c>
      <c r="W401" s="75" t="n">
        <v>0</v>
      </c>
      <c r="X401" s="75" t="n">
        <v>0</v>
      </c>
      <c r="Y401" s="75" t="n">
        <v>0</v>
      </c>
      <c r="Z401" s="75" t="n">
        <v>0</v>
      </c>
      <c r="AA401" s="75" t="n">
        <v>0</v>
      </c>
      <c r="AB401" s="74" t="inlineStr">
        <is>
          <t>Sapi perah</t>
        </is>
      </c>
      <c r="AC401" s="75" t="n">
        <v>0</v>
      </c>
      <c r="AD401" s="75" t="n">
        <v>1</v>
      </c>
      <c r="AE401" s="75" t="n">
        <v>0</v>
      </c>
      <c r="AF401" s="75" t="n">
        <v>0</v>
      </c>
      <c r="AG401" s="75" t="n">
        <v>0</v>
      </c>
      <c r="AH401" s="75" t="n">
        <v>0</v>
      </c>
      <c r="AI401" s="75" t="n">
        <v>0</v>
      </c>
      <c r="AJ401" s="75" t="n">
        <v>0</v>
      </c>
      <c r="AK401" s="75" t="n">
        <v>0</v>
      </c>
      <c r="AL401" s="74" t="n"/>
      <c r="AM401" s="74" t="n"/>
      <c r="AN401" s="75" t="n">
        <v>8</v>
      </c>
      <c r="AO401" s="74" t="n"/>
      <c r="AP401" s="74" t="n"/>
      <c r="AQ401" s="74" t="n"/>
      <c r="AR401" s="74" t="n"/>
      <c r="AS401" s="74" t="n"/>
      <c r="AT401" s="74" t="n"/>
      <c r="AU401" s="74" t="n"/>
      <c r="AV401" s="74" t="n"/>
      <c r="AW401" s="75" t="n">
        <v>8</v>
      </c>
      <c r="AX401" s="74" t="n"/>
      <c r="AY401" s="74" t="n"/>
      <c r="AZ401" s="74" t="n"/>
      <c r="BA401" s="74" t="n"/>
      <c r="BB401" s="74" t="n"/>
      <c r="BC401" s="74" t="n"/>
      <c r="BD401" s="74" t="n"/>
      <c r="BE401" s="74" t="n"/>
      <c r="BF401" s="74" t="n"/>
      <c r="BG401" s="74" t="n"/>
      <c r="BH401" s="75" t="n">
        <v>4</v>
      </c>
      <c r="BI401" s="75" t="n">
        <v>3</v>
      </c>
      <c r="BJ401" s="75" t="n">
        <v>0</v>
      </c>
      <c r="BK401" s="75" t="n">
        <v>0</v>
      </c>
      <c r="BL401" s="74" t="n"/>
      <c r="BM401" s="74" t="n"/>
      <c r="BN401" s="74" t="n"/>
      <c r="BO401" s="74" t="n"/>
      <c r="BP401" s="74" t="n"/>
      <c r="BQ401" s="74" t="n"/>
      <c r="BR401" s="74" t="n"/>
      <c r="BS401" s="74" t="n"/>
      <c r="BT401" s="74" t="n"/>
      <c r="BU401" s="74" t="n"/>
      <c r="BV401" s="74" t="n"/>
      <c r="BW401" s="74" t="n"/>
      <c r="BX401" s="74" t="n"/>
      <c r="BY401" s="74" t="n"/>
      <c r="BZ401" s="74" t="n"/>
      <c r="CA401" s="74" t="n"/>
      <c r="CB401" s="74" t="n"/>
      <c r="CC401" s="74" t="n"/>
      <c r="CD401" s="74" t="n"/>
      <c r="CE401" s="74" t="n"/>
      <c r="CF401" s="74" t="n"/>
      <c r="CG401" s="74" t="n"/>
      <c r="CH401" s="74" t="n"/>
      <c r="CI401" s="74" t="n"/>
      <c r="CJ401" s="74" t="inlineStr">
        <is>
          <t>Responden utk jumlah nya memperkirakan saja</t>
        </is>
      </c>
      <c r="CK401" s="75" t="n">
        <v>711524740</v>
      </c>
      <c r="CL401" s="74" t="inlineStr">
        <is>
          <t>f5c02fdf-7323-47cc-ab33-d2eb71ded461</t>
        </is>
      </c>
      <c r="CM401" s="72" t="n">
        <v>46112.08496527778</v>
      </c>
      <c r="CN401" s="74" t="n"/>
      <c r="CO401" s="74" t="n"/>
      <c r="CP401" s="74" t="inlineStr">
        <is>
          <t>submitted_via_web</t>
        </is>
      </c>
      <c r="CQ401" s="74" t="n"/>
      <c r="CR401" s="74" t="inlineStr">
        <is>
          <t>voP5hd3TJJNzzneN7cP2D6</t>
        </is>
      </c>
      <c r="CS401" s="74" t="n"/>
      <c r="CT401" s="74" t="inlineStr">
        <is>
          <t>uuid:f5c02fdf-7323-47cc-ab33-d2eb71ded461</t>
        </is>
      </c>
      <c r="CU401" s="75" t="n">
        <v>400</v>
      </c>
    </row>
    <row r="402">
      <c r="A402" s="72" t="n">
        <v>46112.31324880787</v>
      </c>
      <c r="B402" s="72" t="n">
        <v>46112.37684333333</v>
      </c>
      <c r="C402" s="74" t="inlineStr">
        <is>
          <t>Sri wahyuni</t>
        </is>
      </c>
      <c r="D402" s="74" t="inlineStr">
        <is>
          <t>Jawa Timur</t>
        </is>
      </c>
      <c r="E402" s="74" t="inlineStr">
        <is>
          <t>Pasuruan</t>
        </is>
      </c>
      <c r="F402" s="74" t="inlineStr">
        <is>
          <t>Tutur</t>
        </is>
      </c>
      <c r="G402" s="74" t="inlineStr">
        <is>
          <t>SKP0921</t>
        </is>
      </c>
      <c r="H402" s="74" t="inlineStr">
        <is>
          <t>Sapi perah</t>
        </is>
      </c>
      <c r="I402" s="75" t="n">
        <v>0</v>
      </c>
      <c r="J402" s="75" t="n">
        <v>1</v>
      </c>
      <c r="K402" s="75" t="n">
        <v>0</v>
      </c>
      <c r="L402" s="75" t="n">
        <v>0</v>
      </c>
      <c r="M402" s="75" t="n">
        <v>0</v>
      </c>
      <c r="N402" s="75" t="n">
        <v>0</v>
      </c>
      <c r="O402" s="75" t="n">
        <v>0</v>
      </c>
      <c r="P402" s="75" t="n">
        <v>0</v>
      </c>
      <c r="Q402" s="75" t="n">
        <v>0</v>
      </c>
      <c r="R402" s="74" t="inlineStr">
        <is>
          <t>Sapi perah</t>
        </is>
      </c>
      <c r="S402" s="75" t="n">
        <v>0</v>
      </c>
      <c r="T402" s="75" t="n">
        <v>1</v>
      </c>
      <c r="U402" s="75" t="n">
        <v>0</v>
      </c>
      <c r="V402" s="75" t="n">
        <v>0</v>
      </c>
      <c r="W402" s="75" t="n">
        <v>0</v>
      </c>
      <c r="X402" s="75" t="n">
        <v>0</v>
      </c>
      <c r="Y402" s="75" t="n">
        <v>0</v>
      </c>
      <c r="Z402" s="75" t="n">
        <v>0</v>
      </c>
      <c r="AA402" s="75" t="n">
        <v>0</v>
      </c>
      <c r="AB402" s="74" t="inlineStr">
        <is>
          <t>Tidak ada</t>
        </is>
      </c>
      <c r="AC402" s="75" t="n">
        <v>0</v>
      </c>
      <c r="AD402" s="75" t="n">
        <v>0</v>
      </c>
      <c r="AE402" s="75" t="n">
        <v>0</v>
      </c>
      <c r="AF402" s="75" t="n">
        <v>0</v>
      </c>
      <c r="AG402" s="75" t="n">
        <v>0</v>
      </c>
      <c r="AH402" s="75" t="n">
        <v>0</v>
      </c>
      <c r="AI402" s="75" t="n">
        <v>0</v>
      </c>
      <c r="AJ402" s="75" t="n">
        <v>0</v>
      </c>
      <c r="AK402" s="75" t="n">
        <v>1</v>
      </c>
      <c r="AL402" s="74" t="n"/>
      <c r="AM402" s="74" t="n"/>
      <c r="AN402" s="75" t="n">
        <v>5</v>
      </c>
      <c r="AO402" s="74" t="n"/>
      <c r="AP402" s="74" t="n"/>
      <c r="AQ402" s="74" t="n"/>
      <c r="AR402" s="74" t="n"/>
      <c r="AS402" s="74" t="n"/>
      <c r="AT402" s="74" t="n"/>
      <c r="AU402" s="74" t="n"/>
      <c r="AV402" s="74" t="n"/>
      <c r="AW402" s="75" t="n">
        <v>5</v>
      </c>
      <c r="AX402" s="74" t="n"/>
      <c r="AY402" s="74" t="n"/>
      <c r="AZ402" s="74" t="n"/>
      <c r="BA402" s="74" t="n"/>
      <c r="BB402" s="74" t="n"/>
      <c r="BC402" s="74" t="n"/>
      <c r="BD402" s="74" t="n"/>
      <c r="BE402" s="74" t="n"/>
      <c r="BF402" s="74" t="n"/>
      <c r="BG402" s="74" t="n"/>
      <c r="BH402" s="74" t="n"/>
      <c r="BI402" s="74" t="n"/>
      <c r="BJ402" s="74" t="n"/>
      <c r="BK402" s="74" t="n"/>
      <c r="BL402" s="74" t="n"/>
      <c r="BM402" s="74" t="n"/>
      <c r="BN402" s="74" t="n"/>
      <c r="BO402" s="74" t="n"/>
      <c r="BP402" s="74" t="n"/>
      <c r="BQ402" s="74" t="n"/>
      <c r="BR402" s="74" t="n"/>
      <c r="BS402" s="74" t="n"/>
      <c r="BT402" s="74" t="n"/>
      <c r="BU402" s="74" t="n"/>
      <c r="BV402" s="74" t="n"/>
      <c r="BW402" s="74" t="n"/>
      <c r="BX402" s="74" t="n"/>
      <c r="BY402" s="74" t="n"/>
      <c r="BZ402" s="74" t="n"/>
      <c r="CA402" s="74" t="n"/>
      <c r="CB402" s="74" t="n"/>
      <c r="CC402" s="74" t="n"/>
      <c r="CD402" s="74" t="n"/>
      <c r="CE402" s="74" t="n"/>
      <c r="CF402" s="74" t="n"/>
      <c r="CG402" s="74" t="n"/>
      <c r="CH402" s="74" t="n"/>
      <c r="CI402" s="74" t="n"/>
      <c r="CJ402" s="74" t="inlineStr">
        <is>
          <t>Tfk ada perybahan yg sugnifikan utk jumlah dan perkembangan ternak molai dr pedet.. responden lupa2 ingat</t>
        </is>
      </c>
      <c r="CK402" s="75" t="n">
        <v>711524927</v>
      </c>
      <c r="CL402" s="74" t="inlineStr">
        <is>
          <t>6da72ebe-b176-4b1f-8e2e-ee3a3d831402</t>
        </is>
      </c>
      <c r="CM402" s="72" t="n">
        <v>46112.08517361111</v>
      </c>
      <c r="CN402" s="74" t="n"/>
      <c r="CO402" s="74" t="n"/>
      <c r="CP402" s="74" t="inlineStr">
        <is>
          <t>submitted_via_web</t>
        </is>
      </c>
      <c r="CQ402" s="74" t="n"/>
      <c r="CR402" s="74" t="inlineStr">
        <is>
          <t>voP5hd3TJJNzzneN7cP2D6</t>
        </is>
      </c>
      <c r="CS402" s="74" t="n"/>
      <c r="CT402" s="74" t="inlineStr">
        <is>
          <t>uuid:6da72ebe-b176-4b1f-8e2e-ee3a3d831402</t>
        </is>
      </c>
      <c r="CU402" s="75" t="n">
        <v>401</v>
      </c>
    </row>
    <row r="403">
      <c r="A403" s="72" t="n">
        <v>46112.31821571759</v>
      </c>
      <c r="B403" s="72" t="n">
        <v>46112.37710538194</v>
      </c>
      <c r="C403" s="74" t="inlineStr">
        <is>
          <t>Nonik sri handayani</t>
        </is>
      </c>
      <c r="D403" s="74" t="inlineStr">
        <is>
          <t>Jawa Timur</t>
        </is>
      </c>
      <c r="E403" s="74" t="inlineStr">
        <is>
          <t>Pasuruan</t>
        </is>
      </c>
      <c r="F403" s="74" t="inlineStr">
        <is>
          <t>Tutur</t>
        </is>
      </c>
      <c r="G403" s="74" t="inlineStr">
        <is>
          <t>SKP0629</t>
        </is>
      </c>
      <c r="H403" s="74" t="inlineStr">
        <is>
          <t>Sapi pedaging Sapi perah</t>
        </is>
      </c>
      <c r="I403" s="75" t="n">
        <v>1</v>
      </c>
      <c r="J403" s="75" t="n">
        <v>1</v>
      </c>
      <c r="K403" s="75" t="n">
        <v>0</v>
      </c>
      <c r="L403" s="75" t="n">
        <v>0</v>
      </c>
      <c r="M403" s="75" t="n">
        <v>0</v>
      </c>
      <c r="N403" s="75" t="n">
        <v>0</v>
      </c>
      <c r="O403" s="75" t="n">
        <v>0</v>
      </c>
      <c r="P403" s="75" t="n">
        <v>0</v>
      </c>
      <c r="Q403" s="75" t="n">
        <v>0</v>
      </c>
      <c r="R403" s="74" t="inlineStr">
        <is>
          <t>Sapi perah Ayam</t>
        </is>
      </c>
      <c r="S403" s="75" t="n">
        <v>0</v>
      </c>
      <c r="T403" s="75" t="n">
        <v>1</v>
      </c>
      <c r="U403" s="75" t="n">
        <v>0</v>
      </c>
      <c r="V403" s="75" t="n">
        <v>0</v>
      </c>
      <c r="W403" s="75" t="n">
        <v>0</v>
      </c>
      <c r="X403" s="75" t="n">
        <v>0</v>
      </c>
      <c r="Y403" s="75" t="n">
        <v>1</v>
      </c>
      <c r="Z403" s="75" t="n">
        <v>0</v>
      </c>
      <c r="AA403" s="75" t="n">
        <v>0</v>
      </c>
      <c r="AB403" s="74" t="inlineStr">
        <is>
          <t>Sapi perah Tidak ada</t>
        </is>
      </c>
      <c r="AC403" s="75" t="n">
        <v>0</v>
      </c>
      <c r="AD403" s="75" t="n">
        <v>1</v>
      </c>
      <c r="AE403" s="75" t="n">
        <v>0</v>
      </c>
      <c r="AF403" s="75" t="n">
        <v>0</v>
      </c>
      <c r="AG403" s="75" t="n">
        <v>0</v>
      </c>
      <c r="AH403" s="75" t="n">
        <v>0</v>
      </c>
      <c r="AI403" s="75" t="n">
        <v>0</v>
      </c>
      <c r="AJ403" s="75" t="n">
        <v>0</v>
      </c>
      <c r="AK403" s="75" t="n">
        <v>1</v>
      </c>
      <c r="AL403" s="74" t="n"/>
      <c r="AM403" s="75" t="n">
        <v>2</v>
      </c>
      <c r="AN403" s="75" t="n">
        <v>2</v>
      </c>
      <c r="AO403" s="74" t="n"/>
      <c r="AP403" s="74" t="n"/>
      <c r="AQ403" s="74" t="n"/>
      <c r="AR403" s="74" t="n"/>
      <c r="AS403" s="74" t="n"/>
      <c r="AT403" s="74" t="n"/>
      <c r="AU403" s="74" t="n"/>
      <c r="AV403" s="74" t="n"/>
      <c r="AW403" s="75" t="n">
        <v>2</v>
      </c>
      <c r="AX403" s="74" t="n"/>
      <c r="AY403" s="74" t="n"/>
      <c r="AZ403" s="74" t="n"/>
      <c r="BA403" s="74" t="n"/>
      <c r="BB403" s="75" t="n">
        <v>0</v>
      </c>
      <c r="BC403" s="74" t="n"/>
      <c r="BD403" s="74" t="n"/>
      <c r="BE403" s="74" t="n"/>
      <c r="BF403" s="74" t="n"/>
      <c r="BG403" s="74" t="n"/>
      <c r="BH403" s="75" t="n">
        <v>0</v>
      </c>
      <c r="BI403" s="75" t="n">
        <v>0</v>
      </c>
      <c r="BJ403" s="75" t="n">
        <v>0</v>
      </c>
      <c r="BK403" s="75" t="n">
        <v>0</v>
      </c>
      <c r="BL403" s="74" t="n"/>
      <c r="BM403" s="74" t="n"/>
      <c r="BN403" s="74" t="n"/>
      <c r="BO403" s="74" t="n"/>
      <c r="BP403" s="74" t="n"/>
      <c r="BQ403" s="74" t="n"/>
      <c r="BR403" s="74" t="n"/>
      <c r="BS403" s="74" t="n"/>
      <c r="BT403" s="74" t="n"/>
      <c r="BU403" s="74" t="n"/>
      <c r="BV403" s="74" t="n"/>
      <c r="BW403" s="74" t="n"/>
      <c r="BX403" s="74" t="n"/>
      <c r="BY403" s="74" t="n"/>
      <c r="BZ403" s="74" t="n"/>
      <c r="CA403" s="74" t="n"/>
      <c r="CB403" s="74" t="n"/>
      <c r="CC403" s="74" t="n"/>
      <c r="CD403" s="74" t="n"/>
      <c r="CE403" s="74" t="n"/>
      <c r="CF403" s="74" t="n"/>
      <c r="CG403" s="74" t="n"/>
      <c r="CH403" s="74" t="n"/>
      <c r="CI403" s="74" t="n"/>
      <c r="CJ403" s="74" t="inlineStr">
        <is>
          <t>Respindeb ragu utk jumlah krn pernah kena pmk yg masuk maupun jeluar ternak nya</t>
        </is>
      </c>
      <c r="CK403" s="75" t="n">
        <v>711525128</v>
      </c>
      <c r="CL403" s="74" t="inlineStr">
        <is>
          <t>291497de-e70c-4ca8-bf9e-c73965f2eefc</t>
        </is>
      </c>
      <c r="CM403" s="72" t="n">
        <v>46112.08543981481</v>
      </c>
      <c r="CN403" s="74" t="n"/>
      <c r="CO403" s="74" t="n"/>
      <c r="CP403" s="74" t="inlineStr">
        <is>
          <t>submitted_via_web</t>
        </is>
      </c>
      <c r="CQ403" s="74" t="n"/>
      <c r="CR403" s="74" t="inlineStr">
        <is>
          <t>voP5hd3TJJNzzneN7cP2D6</t>
        </is>
      </c>
      <c r="CS403" s="74" t="n"/>
      <c r="CT403" s="74" t="inlineStr">
        <is>
          <t>uuid:291497de-e70c-4ca8-bf9e-c73965f2eefc</t>
        </is>
      </c>
      <c r="CU403" s="75" t="n">
        <v>402</v>
      </c>
    </row>
    <row r="404">
      <c r="A404" s="72" t="n">
        <v>46112.32306996528</v>
      </c>
      <c r="B404" s="72" t="n">
        <v>46112.37945497685</v>
      </c>
      <c r="C404" s="74" t="inlineStr">
        <is>
          <t>Sutik aisah</t>
        </is>
      </c>
      <c r="D404" s="74" t="inlineStr">
        <is>
          <t>Jawa Timur</t>
        </is>
      </c>
      <c r="E404" s="74" t="inlineStr">
        <is>
          <t>Pasuruan</t>
        </is>
      </c>
      <c r="F404" s="74" t="inlineStr">
        <is>
          <t>Tutur</t>
        </is>
      </c>
      <c r="G404" s="74" t="inlineStr">
        <is>
          <t>SKP0071</t>
        </is>
      </c>
      <c r="H404" s="74" t="inlineStr">
        <is>
          <t>Sapi perah Ayam</t>
        </is>
      </c>
      <c r="I404" s="75" t="n">
        <v>0</v>
      </c>
      <c r="J404" s="75" t="n">
        <v>1</v>
      </c>
      <c r="K404" s="75" t="n">
        <v>0</v>
      </c>
      <c r="L404" s="75" t="n">
        <v>0</v>
      </c>
      <c r="M404" s="75" t="n">
        <v>0</v>
      </c>
      <c r="N404" s="75" t="n">
        <v>0</v>
      </c>
      <c r="O404" s="75" t="n">
        <v>1</v>
      </c>
      <c r="P404" s="75" t="n">
        <v>0</v>
      </c>
      <c r="Q404" s="75" t="n">
        <v>0</v>
      </c>
      <c r="R404" s="74" t="inlineStr">
        <is>
          <t>Sapi perah Ayam</t>
        </is>
      </c>
      <c r="S404" s="75" t="n">
        <v>0</v>
      </c>
      <c r="T404" s="75" t="n">
        <v>1</v>
      </c>
      <c r="U404" s="75" t="n">
        <v>0</v>
      </c>
      <c r="V404" s="75" t="n">
        <v>0</v>
      </c>
      <c r="W404" s="75" t="n">
        <v>0</v>
      </c>
      <c r="X404" s="75" t="n">
        <v>0</v>
      </c>
      <c r="Y404" s="75" t="n">
        <v>1</v>
      </c>
      <c r="Z404" s="75" t="n">
        <v>0</v>
      </c>
      <c r="AA404" s="75" t="n">
        <v>0</v>
      </c>
      <c r="AB404" s="74" t="inlineStr">
        <is>
          <t>Sapi perah Ayam</t>
        </is>
      </c>
      <c r="AC404" s="75" t="n">
        <v>0</v>
      </c>
      <c r="AD404" s="75" t="n">
        <v>1</v>
      </c>
      <c r="AE404" s="75" t="n">
        <v>0</v>
      </c>
      <c r="AF404" s="75" t="n">
        <v>0</v>
      </c>
      <c r="AG404" s="75" t="n">
        <v>0</v>
      </c>
      <c r="AH404" s="75" t="n">
        <v>0</v>
      </c>
      <c r="AI404" s="75" t="n">
        <v>1</v>
      </c>
      <c r="AJ404" s="75" t="n">
        <v>0</v>
      </c>
      <c r="AK404" s="75" t="n">
        <v>0</v>
      </c>
      <c r="AL404" s="74" t="n"/>
      <c r="AM404" s="74" t="n"/>
      <c r="AN404" s="75" t="n">
        <v>2</v>
      </c>
      <c r="AO404" s="74" t="n"/>
      <c r="AP404" s="74" t="n"/>
      <c r="AQ404" s="74" t="n"/>
      <c r="AR404" s="74" t="n"/>
      <c r="AS404" s="75" t="n">
        <v>4</v>
      </c>
      <c r="AT404" s="74" t="n"/>
      <c r="AU404" s="74" t="n"/>
      <c r="AV404" s="74" t="n"/>
      <c r="AW404" s="75" t="n">
        <v>2</v>
      </c>
      <c r="AX404" s="74" t="n"/>
      <c r="AY404" s="74" t="n"/>
      <c r="AZ404" s="74" t="n"/>
      <c r="BA404" s="74" t="n"/>
      <c r="BB404" s="75" t="n">
        <v>1</v>
      </c>
      <c r="BC404" s="74" t="n"/>
      <c r="BD404" s="74" t="n"/>
      <c r="BE404" s="74" t="n"/>
      <c r="BF404" s="74" t="n"/>
      <c r="BG404" s="74" t="n"/>
      <c r="BH404" s="75" t="n">
        <v>0</v>
      </c>
      <c r="BI404" s="75" t="n">
        <v>0</v>
      </c>
      <c r="BJ404" s="75" t="n">
        <v>0</v>
      </c>
      <c r="BK404" s="75" t="n">
        <v>0</v>
      </c>
      <c r="BL404" s="74" t="n"/>
      <c r="BM404" s="74" t="n"/>
      <c r="BN404" s="74" t="n"/>
      <c r="BO404" s="74" t="n"/>
      <c r="BP404" s="74" t="n"/>
      <c r="BQ404" s="74" t="n"/>
      <c r="BR404" s="74" t="n"/>
      <c r="BS404" s="74" t="n"/>
      <c r="BT404" s="74" t="n"/>
      <c r="BU404" s="74" t="n"/>
      <c r="BV404" s="74" t="n"/>
      <c r="BW404" s="74" t="n"/>
      <c r="BX404" s="74" t="n"/>
      <c r="BY404" s="74" t="n"/>
      <c r="BZ404" s="74" t="n"/>
      <c r="CA404" s="74" t="n"/>
      <c r="CB404" s="75" t="n">
        <v>0</v>
      </c>
      <c r="CC404" s="75" t="n">
        <v>0</v>
      </c>
      <c r="CD404" s="75" t="n">
        <v>0</v>
      </c>
      <c r="CE404" s="75" t="n">
        <v>0</v>
      </c>
      <c r="CF404" s="74" t="n"/>
      <c r="CG404" s="74" t="n"/>
      <c r="CH404" s="74" t="n"/>
      <c r="CI404" s="74" t="n"/>
      <c r="CJ404" s="74" t="inlineStr">
        <is>
          <t>Na</t>
        </is>
      </c>
      <c r="CK404" s="75" t="n">
        <v>711527551</v>
      </c>
      <c r="CL404" s="74" t="inlineStr">
        <is>
          <t>65a2bc5f-eb15-4f22-a962-b559cabb8eec</t>
        </is>
      </c>
      <c r="CM404" s="72" t="n">
        <v>46112.08778935186</v>
      </c>
      <c r="CN404" s="74" t="n"/>
      <c r="CO404" s="74" t="n"/>
      <c r="CP404" s="74" t="inlineStr">
        <is>
          <t>submitted_via_web</t>
        </is>
      </c>
      <c r="CQ404" s="74" t="n"/>
      <c r="CR404" s="74" t="inlineStr">
        <is>
          <t>voP5hd3TJJNzzneN7cP2D6</t>
        </is>
      </c>
      <c r="CS404" s="74" t="n"/>
      <c r="CT404" s="74" t="inlineStr">
        <is>
          <t>uuid:65a2bc5f-eb15-4f22-a962-b559cabb8eec</t>
        </is>
      </c>
      <c r="CU404" s="75" t="n">
        <v>403</v>
      </c>
    </row>
    <row r="405">
      <c r="A405" s="72" t="n">
        <v>46112.32705809028</v>
      </c>
      <c r="B405" s="72" t="n">
        <v>46112.37977976852</v>
      </c>
      <c r="C405" s="74" t="inlineStr">
        <is>
          <t>Suciati</t>
        </is>
      </c>
      <c r="D405" s="74" t="inlineStr">
        <is>
          <t>Jawa Timur</t>
        </is>
      </c>
      <c r="E405" s="74" t="inlineStr">
        <is>
          <t>Pasuruan</t>
        </is>
      </c>
      <c r="F405" s="74" t="inlineStr">
        <is>
          <t>Tutur</t>
        </is>
      </c>
      <c r="G405" s="74" t="inlineStr">
        <is>
          <t>SKP0068</t>
        </is>
      </c>
      <c r="H405" s="74" t="inlineStr">
        <is>
          <t>Sapi perah</t>
        </is>
      </c>
      <c r="I405" s="75" t="n">
        <v>0</v>
      </c>
      <c r="J405" s="75" t="n">
        <v>1</v>
      </c>
      <c r="K405" s="75" t="n">
        <v>0</v>
      </c>
      <c r="L405" s="75" t="n">
        <v>0</v>
      </c>
      <c r="M405" s="75" t="n">
        <v>0</v>
      </c>
      <c r="N405" s="75" t="n">
        <v>0</v>
      </c>
      <c r="O405" s="75" t="n">
        <v>0</v>
      </c>
      <c r="P405" s="75" t="n">
        <v>0</v>
      </c>
      <c r="Q405" s="75" t="n">
        <v>0</v>
      </c>
      <c r="R405" s="74" t="inlineStr">
        <is>
          <t>Sapi perah</t>
        </is>
      </c>
      <c r="S405" s="75" t="n">
        <v>0</v>
      </c>
      <c r="T405" s="75" t="n">
        <v>1</v>
      </c>
      <c r="U405" s="75" t="n">
        <v>0</v>
      </c>
      <c r="V405" s="75" t="n">
        <v>0</v>
      </c>
      <c r="W405" s="75" t="n">
        <v>0</v>
      </c>
      <c r="X405" s="75" t="n">
        <v>0</v>
      </c>
      <c r="Y405" s="75" t="n">
        <v>0</v>
      </c>
      <c r="Z405" s="75" t="n">
        <v>0</v>
      </c>
      <c r="AA405" s="75" t="n">
        <v>0</v>
      </c>
      <c r="AB405" s="74" t="inlineStr">
        <is>
          <t>Sapi perah</t>
        </is>
      </c>
      <c r="AC405" s="75" t="n">
        <v>0</v>
      </c>
      <c r="AD405" s="75" t="n">
        <v>1</v>
      </c>
      <c r="AE405" s="75" t="n">
        <v>0</v>
      </c>
      <c r="AF405" s="75" t="n">
        <v>0</v>
      </c>
      <c r="AG405" s="75" t="n">
        <v>0</v>
      </c>
      <c r="AH405" s="75" t="n">
        <v>0</v>
      </c>
      <c r="AI405" s="75" t="n">
        <v>0</v>
      </c>
      <c r="AJ405" s="75" t="n">
        <v>0</v>
      </c>
      <c r="AK405" s="75" t="n">
        <v>0</v>
      </c>
      <c r="AL405" s="74" t="n"/>
      <c r="AM405" s="74" t="n"/>
      <c r="AN405" s="75" t="n">
        <v>5</v>
      </c>
      <c r="AO405" s="74" t="n"/>
      <c r="AP405" s="74" t="n"/>
      <c r="AQ405" s="74" t="n"/>
      <c r="AR405" s="74" t="n"/>
      <c r="AS405" s="74" t="n"/>
      <c r="AT405" s="74" t="n"/>
      <c r="AU405" s="74" t="n"/>
      <c r="AV405" s="74" t="n"/>
      <c r="AW405" s="75" t="n">
        <v>3</v>
      </c>
      <c r="AX405" s="74" t="n"/>
      <c r="AY405" s="74" t="n"/>
      <c r="AZ405" s="74" t="n"/>
      <c r="BA405" s="74" t="n"/>
      <c r="BB405" s="74" t="n"/>
      <c r="BC405" s="74" t="n"/>
      <c r="BD405" s="74" t="n"/>
      <c r="BE405" s="74" t="n"/>
      <c r="BF405" s="74" t="n"/>
      <c r="BG405" s="74" t="n"/>
      <c r="BH405" s="75" t="n">
        <v>0</v>
      </c>
      <c r="BI405" s="75" t="n">
        <v>0</v>
      </c>
      <c r="BJ405" s="75" t="n">
        <v>0</v>
      </c>
      <c r="BK405" s="75" t="n">
        <v>1</v>
      </c>
      <c r="BL405" s="74" t="n"/>
      <c r="BM405" s="74" t="n"/>
      <c r="BN405" s="74" t="n"/>
      <c r="BO405" s="74" t="n"/>
      <c r="BP405" s="74" t="n"/>
      <c r="BQ405" s="74" t="n"/>
      <c r="BR405" s="74" t="n"/>
      <c r="BS405" s="74" t="n"/>
      <c r="BT405" s="74" t="n"/>
      <c r="BU405" s="74" t="n"/>
      <c r="BV405" s="74" t="n"/>
      <c r="BW405" s="74" t="n"/>
      <c r="BX405" s="74" t="n"/>
      <c r="BY405" s="74" t="n"/>
      <c r="BZ405" s="74" t="n"/>
      <c r="CA405" s="74" t="n"/>
      <c r="CB405" s="74" t="n"/>
      <c r="CC405" s="74" t="n"/>
      <c r="CD405" s="74" t="n"/>
      <c r="CE405" s="74" t="n"/>
      <c r="CF405" s="74" t="n"/>
      <c r="CG405" s="74" t="n"/>
      <c r="CH405" s="74" t="n"/>
      <c r="CI405" s="74" t="n"/>
      <c r="CJ405" s="74" t="inlineStr">
        <is>
          <t>Krn ada yg pernah PMK dan junlah nya ragu.</t>
        </is>
      </c>
      <c r="CK405" s="75" t="n">
        <v>711527897</v>
      </c>
      <c r="CL405" s="74" t="inlineStr">
        <is>
          <t>669a9c74-93ec-48a9-8dc3-ae1f99daf010</t>
        </is>
      </c>
      <c r="CM405" s="72" t="n">
        <v>46112.08811342593</v>
      </c>
      <c r="CN405" s="74" t="n"/>
      <c r="CO405" s="74" t="n"/>
      <c r="CP405" s="74" t="inlineStr">
        <is>
          <t>submitted_via_web</t>
        </is>
      </c>
      <c r="CQ405" s="74" t="n"/>
      <c r="CR405" s="74" t="inlineStr">
        <is>
          <t>voP5hd3TJJNzzneN7cP2D6</t>
        </is>
      </c>
      <c r="CS405" s="74" t="n"/>
      <c r="CT405" s="74" t="inlineStr">
        <is>
          <t>uuid:669a9c74-93ec-48a9-8dc3-ae1f99daf010</t>
        </is>
      </c>
      <c r="CU405" s="75" t="n">
        <v>404</v>
      </c>
    </row>
    <row r="406">
      <c r="A406" s="72" t="n">
        <v>46112.3315353125</v>
      </c>
      <c r="B406" s="72" t="n">
        <v>46112.38002680556</v>
      </c>
      <c r="C406" s="74" t="inlineStr">
        <is>
          <t>Supi / tarno</t>
        </is>
      </c>
      <c r="D406" s="74" t="inlineStr">
        <is>
          <t>Jawa Timur</t>
        </is>
      </c>
      <c r="E406" s="74" t="inlineStr">
        <is>
          <t>Pasuruan</t>
        </is>
      </c>
      <c r="F406" s="74" t="inlineStr">
        <is>
          <t>Tutur</t>
        </is>
      </c>
      <c r="G406" s="74" t="inlineStr">
        <is>
          <t>SKP0677</t>
        </is>
      </c>
      <c r="H406" s="74" t="inlineStr">
        <is>
          <t>Sapi perah Ayam</t>
        </is>
      </c>
      <c r="I406" s="75" t="n">
        <v>0</v>
      </c>
      <c r="J406" s="75" t="n">
        <v>1</v>
      </c>
      <c r="K406" s="75" t="n">
        <v>0</v>
      </c>
      <c r="L406" s="75" t="n">
        <v>0</v>
      </c>
      <c r="M406" s="75" t="n">
        <v>0</v>
      </c>
      <c r="N406" s="75" t="n">
        <v>0</v>
      </c>
      <c r="O406" s="75" t="n">
        <v>1</v>
      </c>
      <c r="P406" s="75" t="n">
        <v>0</v>
      </c>
      <c r="Q406" s="75" t="n">
        <v>0</v>
      </c>
      <c r="R406" s="74" t="inlineStr">
        <is>
          <t>Sapi perah Ayam</t>
        </is>
      </c>
      <c r="S406" s="75" t="n">
        <v>0</v>
      </c>
      <c r="T406" s="75" t="n">
        <v>1</v>
      </c>
      <c r="U406" s="75" t="n">
        <v>0</v>
      </c>
      <c r="V406" s="75" t="n">
        <v>0</v>
      </c>
      <c r="W406" s="75" t="n">
        <v>0</v>
      </c>
      <c r="X406" s="75" t="n">
        <v>0</v>
      </c>
      <c r="Y406" s="75" t="n">
        <v>1</v>
      </c>
      <c r="Z406" s="75" t="n">
        <v>0</v>
      </c>
      <c r="AA406" s="75" t="n">
        <v>0</v>
      </c>
      <c r="AB406" s="74" t="inlineStr">
        <is>
          <t>Sapi perah</t>
        </is>
      </c>
      <c r="AC406" s="75" t="n">
        <v>0</v>
      </c>
      <c r="AD406" s="75" t="n">
        <v>1</v>
      </c>
      <c r="AE406" s="75" t="n">
        <v>0</v>
      </c>
      <c r="AF406" s="75" t="n">
        <v>0</v>
      </c>
      <c r="AG406" s="75" t="n">
        <v>0</v>
      </c>
      <c r="AH406" s="75" t="n">
        <v>0</v>
      </c>
      <c r="AI406" s="75" t="n">
        <v>0</v>
      </c>
      <c r="AJ406" s="75" t="n">
        <v>0</v>
      </c>
      <c r="AK406" s="75" t="n">
        <v>0</v>
      </c>
      <c r="AL406" s="74" t="n"/>
      <c r="AM406" s="74" t="n"/>
      <c r="AN406" s="75" t="n">
        <v>3</v>
      </c>
      <c r="AO406" s="74" t="n"/>
      <c r="AP406" s="74" t="n"/>
      <c r="AQ406" s="74" t="n"/>
      <c r="AR406" s="74" t="n"/>
      <c r="AS406" s="75" t="n">
        <v>0</v>
      </c>
      <c r="AT406" s="74" t="n"/>
      <c r="AU406" s="74" t="n"/>
      <c r="AV406" s="74" t="n"/>
      <c r="AW406" s="75" t="n">
        <v>3</v>
      </c>
      <c r="AX406" s="74" t="n"/>
      <c r="AY406" s="74" t="n"/>
      <c r="AZ406" s="74" t="n"/>
      <c r="BA406" s="74" t="n"/>
      <c r="BB406" s="75" t="n">
        <v>0</v>
      </c>
      <c r="BC406" s="74" t="n"/>
      <c r="BD406" s="74" t="n"/>
      <c r="BE406" s="74" t="n"/>
      <c r="BF406" s="74" t="n"/>
      <c r="BG406" s="74" t="n"/>
      <c r="BH406" s="75" t="n">
        <v>0</v>
      </c>
      <c r="BI406" s="75" t="n">
        <v>0</v>
      </c>
      <c r="BJ406" s="75" t="n">
        <v>0</v>
      </c>
      <c r="BK406" s="75" t="n">
        <v>0</v>
      </c>
      <c r="BL406" s="74" t="n"/>
      <c r="BM406" s="74" t="n"/>
      <c r="BN406" s="74" t="n"/>
      <c r="BO406" s="74" t="n"/>
      <c r="BP406" s="74" t="n"/>
      <c r="BQ406" s="74" t="n"/>
      <c r="BR406" s="74" t="n"/>
      <c r="BS406" s="74" t="n"/>
      <c r="BT406" s="74" t="n"/>
      <c r="BU406" s="74" t="n"/>
      <c r="BV406" s="74" t="n"/>
      <c r="BW406" s="74" t="n"/>
      <c r="BX406" s="74" t="n"/>
      <c r="BY406" s="74" t="n"/>
      <c r="BZ406" s="74" t="n"/>
      <c r="CA406" s="74" t="n"/>
      <c r="CB406" s="74" t="n"/>
      <c r="CC406" s="74" t="n"/>
      <c r="CD406" s="74" t="n"/>
      <c r="CE406" s="74" t="n"/>
      <c r="CF406" s="74" t="n"/>
      <c r="CG406" s="74" t="n"/>
      <c r="CH406" s="74" t="n"/>
      <c r="CI406" s="74" t="n"/>
      <c r="CJ406" s="74" t="inlineStr">
        <is>
          <t>Jawaban resp agak ragu</t>
        </is>
      </c>
      <c r="CK406" s="75" t="n">
        <v>711528141</v>
      </c>
      <c r="CL406" s="74" t="inlineStr">
        <is>
          <t>14ffccb3-a301-43f0-8036-d19b214d9ffa</t>
        </is>
      </c>
      <c r="CM406" s="72" t="n">
        <v>46112.08835648148</v>
      </c>
      <c r="CN406" s="74" t="n"/>
      <c r="CO406" s="74" t="n"/>
      <c r="CP406" s="74" t="inlineStr">
        <is>
          <t>submitted_via_web</t>
        </is>
      </c>
      <c r="CQ406" s="74" t="n"/>
      <c r="CR406" s="74" t="inlineStr">
        <is>
          <t>voP5hd3TJJNzzneN7cP2D6</t>
        </is>
      </c>
      <c r="CS406" s="74" t="n"/>
      <c r="CT406" s="74" t="inlineStr">
        <is>
          <t>uuid:14ffccb3-a301-43f0-8036-d19b214d9ffa</t>
        </is>
      </c>
      <c r="CU406" s="75" t="n">
        <v>405</v>
      </c>
    </row>
    <row r="407">
      <c r="A407" s="72" t="n">
        <v>46112.33518320602</v>
      </c>
      <c r="B407" s="72" t="n">
        <v>46112.3836929051</v>
      </c>
      <c r="C407" s="74" t="inlineStr">
        <is>
          <t>Susilo</t>
        </is>
      </c>
      <c r="D407" s="74" t="inlineStr">
        <is>
          <t>Jawa Timur</t>
        </is>
      </c>
      <c r="E407" s="74" t="inlineStr">
        <is>
          <t>Pasuruab</t>
        </is>
      </c>
      <c r="F407" s="74" t="inlineStr">
        <is>
          <t>Tutur</t>
        </is>
      </c>
      <c r="G407" s="74" t="inlineStr">
        <is>
          <t>SKP0017</t>
        </is>
      </c>
      <c r="H407" s="74" t="inlineStr">
        <is>
          <t>Sapi perah Ayam</t>
        </is>
      </c>
      <c r="I407" s="75" t="n">
        <v>0</v>
      </c>
      <c r="J407" s="75" t="n">
        <v>1</v>
      </c>
      <c r="K407" s="75" t="n">
        <v>0</v>
      </c>
      <c r="L407" s="75" t="n">
        <v>0</v>
      </c>
      <c r="M407" s="75" t="n">
        <v>0</v>
      </c>
      <c r="N407" s="75" t="n">
        <v>0</v>
      </c>
      <c r="O407" s="75" t="n">
        <v>1</v>
      </c>
      <c r="P407" s="75" t="n">
        <v>0</v>
      </c>
      <c r="Q407" s="75" t="n">
        <v>0</v>
      </c>
      <c r="R407" s="74" t="inlineStr">
        <is>
          <t>Sapi perah Ayam</t>
        </is>
      </c>
      <c r="S407" s="75" t="n">
        <v>0</v>
      </c>
      <c r="T407" s="75" t="n">
        <v>1</v>
      </c>
      <c r="U407" s="75" t="n">
        <v>0</v>
      </c>
      <c r="V407" s="75" t="n">
        <v>0</v>
      </c>
      <c r="W407" s="75" t="n">
        <v>0</v>
      </c>
      <c r="X407" s="75" t="n">
        <v>0</v>
      </c>
      <c r="Y407" s="75" t="n">
        <v>1</v>
      </c>
      <c r="Z407" s="75" t="n">
        <v>0</v>
      </c>
      <c r="AA407" s="75" t="n">
        <v>0</v>
      </c>
      <c r="AB407" s="74" t="inlineStr">
        <is>
          <t>Sapi perah Tidak ada</t>
        </is>
      </c>
      <c r="AC407" s="75" t="n">
        <v>0</v>
      </c>
      <c r="AD407" s="75" t="n">
        <v>1</v>
      </c>
      <c r="AE407" s="75" t="n">
        <v>0</v>
      </c>
      <c r="AF407" s="75" t="n">
        <v>0</v>
      </c>
      <c r="AG407" s="75" t="n">
        <v>0</v>
      </c>
      <c r="AH407" s="75" t="n">
        <v>0</v>
      </c>
      <c r="AI407" s="75" t="n">
        <v>0</v>
      </c>
      <c r="AJ407" s="75" t="n">
        <v>0</v>
      </c>
      <c r="AK407" s="75" t="n">
        <v>1</v>
      </c>
      <c r="AL407" s="74" t="n"/>
      <c r="AM407" s="74" t="n"/>
      <c r="AN407" s="75" t="n">
        <v>6</v>
      </c>
      <c r="AO407" s="74" t="n"/>
      <c r="AP407" s="74" t="n"/>
      <c r="AQ407" s="74" t="n"/>
      <c r="AR407" s="74" t="n"/>
      <c r="AS407" s="75" t="n">
        <v>0</v>
      </c>
      <c r="AT407" s="74" t="n"/>
      <c r="AU407" s="74" t="n"/>
      <c r="AV407" s="74" t="n"/>
      <c r="AW407" s="75" t="n">
        <v>6</v>
      </c>
      <c r="AX407" s="74" t="n"/>
      <c r="AY407" s="74" t="n"/>
      <c r="AZ407" s="74" t="n"/>
      <c r="BA407" s="74" t="n"/>
      <c r="BB407" s="75" t="n">
        <v>0</v>
      </c>
      <c r="BC407" s="74" t="n"/>
      <c r="BD407" s="74" t="n"/>
      <c r="BE407" s="74" t="n"/>
      <c r="BF407" s="74" t="n"/>
      <c r="BG407" s="74" t="n"/>
      <c r="BH407" s="75" t="n">
        <v>2</v>
      </c>
      <c r="BI407" s="75" t="n">
        <v>2</v>
      </c>
      <c r="BJ407" s="75" t="n">
        <v>1</v>
      </c>
      <c r="BK407" s="75" t="n">
        <v>1</v>
      </c>
      <c r="BL407" s="74" t="n"/>
      <c r="BM407" s="74" t="n"/>
      <c r="BN407" s="74" t="n"/>
      <c r="BO407" s="74" t="n"/>
      <c r="BP407" s="74" t="n"/>
      <c r="BQ407" s="74" t="n"/>
      <c r="BR407" s="74" t="n"/>
      <c r="BS407" s="74" t="n"/>
      <c r="BT407" s="74" t="n"/>
      <c r="BU407" s="74" t="n"/>
      <c r="BV407" s="74" t="n"/>
      <c r="BW407" s="74" t="n"/>
      <c r="BX407" s="74" t="n"/>
      <c r="BY407" s="74" t="n"/>
      <c r="BZ407" s="74" t="n"/>
      <c r="CA407" s="74" t="n"/>
      <c r="CB407" s="74" t="n"/>
      <c r="CC407" s="74" t="n"/>
      <c r="CD407" s="74" t="n"/>
      <c r="CE407" s="74" t="n"/>
      <c r="CF407" s="74" t="n"/>
      <c r="CG407" s="74" t="n"/>
      <c r="CH407" s="74" t="n"/>
      <c r="CI407" s="74" t="n"/>
      <c r="CJ407" s="74" t="inlineStr">
        <is>
          <t>Pergantian pembeluan lsg masuk dan keluar. Shg agak ragu utk jumlah nya</t>
        </is>
      </c>
      <c r="CK407" s="75" t="n">
        <v>711531377</v>
      </c>
      <c r="CL407" s="74" t="inlineStr">
        <is>
          <t>759941e6-a6c5-459f-8569-182817e3a54a</t>
        </is>
      </c>
      <c r="CM407" s="72" t="n">
        <v>46112.09240740741</v>
      </c>
      <c r="CN407" s="74" t="n"/>
      <c r="CO407" s="74" t="n"/>
      <c r="CP407" s="74" t="inlineStr">
        <is>
          <t>submitted_via_web</t>
        </is>
      </c>
      <c r="CQ407" s="74" t="n"/>
      <c r="CR407" s="74" t="inlineStr">
        <is>
          <t>voP5hd3TJJNzzneN7cP2D6</t>
        </is>
      </c>
      <c r="CS407" s="74" t="n"/>
      <c r="CT407" s="74" t="inlineStr">
        <is>
          <t>uuid:759941e6-a6c5-459f-8569-182817e3a54a</t>
        </is>
      </c>
      <c r="CU407" s="75" t="n">
        <v>406</v>
      </c>
    </row>
    <row r="408">
      <c r="A408" s="72" t="n">
        <v>46112.33935744213</v>
      </c>
      <c r="B408" s="72" t="n">
        <v>46112.38484942129</v>
      </c>
      <c r="C408" s="74" t="inlineStr">
        <is>
          <t>Askorin</t>
        </is>
      </c>
      <c r="D408" s="74" t="inlineStr">
        <is>
          <t>Jawa Timur</t>
        </is>
      </c>
      <c r="E408" s="74" t="inlineStr">
        <is>
          <t>Pasuruan</t>
        </is>
      </c>
      <c r="F408" s="74" t="inlineStr">
        <is>
          <t>Tutur</t>
        </is>
      </c>
      <c r="G408" s="74" t="inlineStr">
        <is>
          <t>SKP0915</t>
        </is>
      </c>
      <c r="H408" s="74" t="inlineStr">
        <is>
          <t>Sapi perah</t>
        </is>
      </c>
      <c r="I408" s="75" t="n">
        <v>0</v>
      </c>
      <c r="J408" s="75" t="n">
        <v>1</v>
      </c>
      <c r="K408" s="75" t="n">
        <v>0</v>
      </c>
      <c r="L408" s="75" t="n">
        <v>0</v>
      </c>
      <c r="M408" s="75" t="n">
        <v>0</v>
      </c>
      <c r="N408" s="75" t="n">
        <v>0</v>
      </c>
      <c r="O408" s="75" t="n">
        <v>0</v>
      </c>
      <c r="P408" s="75" t="n">
        <v>0</v>
      </c>
      <c r="Q408" s="75" t="n">
        <v>0</v>
      </c>
      <c r="R408" s="74" t="inlineStr">
        <is>
          <t>Sapi perah</t>
        </is>
      </c>
      <c r="S408" s="75" t="n">
        <v>0</v>
      </c>
      <c r="T408" s="75" t="n">
        <v>1</v>
      </c>
      <c r="U408" s="75" t="n">
        <v>0</v>
      </c>
      <c r="V408" s="75" t="n">
        <v>0</v>
      </c>
      <c r="W408" s="75" t="n">
        <v>0</v>
      </c>
      <c r="X408" s="75" t="n">
        <v>0</v>
      </c>
      <c r="Y408" s="75" t="n">
        <v>0</v>
      </c>
      <c r="Z408" s="75" t="n">
        <v>0</v>
      </c>
      <c r="AA408" s="75" t="n">
        <v>0</v>
      </c>
      <c r="AB408" s="74" t="inlineStr">
        <is>
          <t>Sapi perah</t>
        </is>
      </c>
      <c r="AC408" s="75" t="n">
        <v>0</v>
      </c>
      <c r="AD408" s="75" t="n">
        <v>1</v>
      </c>
      <c r="AE408" s="75" t="n">
        <v>0</v>
      </c>
      <c r="AF408" s="75" t="n">
        <v>0</v>
      </c>
      <c r="AG408" s="75" t="n">
        <v>0</v>
      </c>
      <c r="AH408" s="75" t="n">
        <v>0</v>
      </c>
      <c r="AI408" s="75" t="n">
        <v>0</v>
      </c>
      <c r="AJ408" s="75" t="n">
        <v>0</v>
      </c>
      <c r="AK408" s="75" t="n">
        <v>0</v>
      </c>
      <c r="AL408" s="74" t="n"/>
      <c r="AM408" s="74" t="n"/>
      <c r="AN408" s="75" t="n">
        <v>10</v>
      </c>
      <c r="AO408" s="74" t="n"/>
      <c r="AP408" s="74" t="n"/>
      <c r="AQ408" s="74" t="n"/>
      <c r="AR408" s="74" t="n"/>
      <c r="AS408" s="74" t="n"/>
      <c r="AT408" s="74" t="n"/>
      <c r="AU408" s="74" t="n"/>
      <c r="AV408" s="74" t="n"/>
      <c r="AW408" s="75" t="n">
        <v>10</v>
      </c>
      <c r="AX408" s="74" t="n"/>
      <c r="AY408" s="74" t="n"/>
      <c r="AZ408" s="74" t="n"/>
      <c r="BA408" s="74" t="n"/>
      <c r="BB408" s="74" t="n"/>
      <c r="BC408" s="74" t="n"/>
      <c r="BD408" s="74" t="n"/>
      <c r="BE408" s="74" t="n"/>
      <c r="BF408" s="74" t="n"/>
      <c r="BG408" s="74" t="n"/>
      <c r="BH408" s="75" t="n">
        <v>0</v>
      </c>
      <c r="BI408" s="75" t="n">
        <v>1</v>
      </c>
      <c r="BJ408" s="75" t="n">
        <v>2</v>
      </c>
      <c r="BK408" s="75" t="n">
        <v>0</v>
      </c>
      <c r="BL408" s="74" t="n"/>
      <c r="BM408" s="74" t="n"/>
      <c r="BN408" s="74" t="n"/>
      <c r="BO408" s="74" t="n"/>
      <c r="BP408" s="74" t="n"/>
      <c r="BQ408" s="74" t="n"/>
      <c r="BR408" s="74" t="n"/>
      <c r="BS408" s="74" t="n"/>
      <c r="BT408" s="74" t="n"/>
      <c r="BU408" s="74" t="n"/>
      <c r="BV408" s="74" t="n"/>
      <c r="BW408" s="74" t="n"/>
      <c r="BX408" s="74" t="n"/>
      <c r="BY408" s="74" t="n"/>
      <c r="BZ408" s="74" t="n"/>
      <c r="CA408" s="74" t="n"/>
      <c r="CB408" s="74" t="n"/>
      <c r="CC408" s="74" t="n"/>
      <c r="CD408" s="74" t="n"/>
      <c r="CE408" s="74" t="n"/>
      <c r="CF408" s="74" t="n"/>
      <c r="CG408" s="74" t="n"/>
      <c r="CH408" s="74" t="n"/>
      <c r="CI408" s="74" t="n"/>
      <c r="CJ408" s="74" t="inlineStr">
        <is>
          <t>Penambahan menurut responden gak ada .  Hanya perkuraan saja</t>
        </is>
      </c>
      <c r="CK408" s="75" t="n">
        <v>711531974</v>
      </c>
      <c r="CL408" s="74" t="inlineStr">
        <is>
          <t>f19a1654-3b16-4fff-b244-4c9a8a744e75</t>
        </is>
      </c>
      <c r="CM408" s="72" t="n">
        <v>46112.09318287037</v>
      </c>
      <c r="CN408" s="74" t="n"/>
      <c r="CO408" s="74" t="n"/>
      <c r="CP408" s="74" t="inlineStr">
        <is>
          <t>submitted_via_web</t>
        </is>
      </c>
      <c r="CQ408" s="74" t="n"/>
      <c r="CR408" s="74" t="inlineStr">
        <is>
          <t>voP5hd3TJJNzzneN7cP2D6</t>
        </is>
      </c>
      <c r="CS408" s="74" t="n"/>
      <c r="CT408" s="74" t="inlineStr">
        <is>
          <t>uuid:f19a1654-3b16-4fff-b244-4c9a8a744e75</t>
        </is>
      </c>
      <c r="CU408" s="75" t="n">
        <v>407</v>
      </c>
    </row>
    <row r="409">
      <c r="A409" s="72" t="n">
        <v>46112.34293550926</v>
      </c>
      <c r="B409" s="72" t="n">
        <v>46112.38531206019</v>
      </c>
      <c r="C409" s="74" t="inlineStr">
        <is>
          <t>Winanti</t>
        </is>
      </c>
      <c r="D409" s="74" t="inlineStr">
        <is>
          <t>Jawa Timur</t>
        </is>
      </c>
      <c r="E409" s="74" t="inlineStr">
        <is>
          <t>Pasuruan</t>
        </is>
      </c>
      <c r="F409" s="74" t="inlineStr">
        <is>
          <t>Tutur</t>
        </is>
      </c>
      <c r="G409" s="74" t="inlineStr">
        <is>
          <t>SKP0925</t>
        </is>
      </c>
      <c r="H409" s="74" t="inlineStr">
        <is>
          <t>Sapi perah Ayam</t>
        </is>
      </c>
      <c r="I409" s="75" t="n">
        <v>0</v>
      </c>
      <c r="J409" s="75" t="n">
        <v>1</v>
      </c>
      <c r="K409" s="75" t="n">
        <v>0</v>
      </c>
      <c r="L409" s="75" t="n">
        <v>0</v>
      </c>
      <c r="M409" s="75" t="n">
        <v>0</v>
      </c>
      <c r="N409" s="75" t="n">
        <v>0</v>
      </c>
      <c r="O409" s="75" t="n">
        <v>1</v>
      </c>
      <c r="P409" s="75" t="n">
        <v>0</v>
      </c>
      <c r="Q409" s="75" t="n">
        <v>0</v>
      </c>
      <c r="R409" s="74" t="inlineStr">
        <is>
          <t>Sapi perah Ayam</t>
        </is>
      </c>
      <c r="S409" s="75" t="n">
        <v>0</v>
      </c>
      <c r="T409" s="75" t="n">
        <v>1</v>
      </c>
      <c r="U409" s="75" t="n">
        <v>0</v>
      </c>
      <c r="V409" s="75" t="n">
        <v>0</v>
      </c>
      <c r="W409" s="75" t="n">
        <v>0</v>
      </c>
      <c r="X409" s="75" t="n">
        <v>0</v>
      </c>
      <c r="Y409" s="75" t="n">
        <v>1</v>
      </c>
      <c r="Z409" s="75" t="n">
        <v>0</v>
      </c>
      <c r="AA409" s="75" t="n">
        <v>0</v>
      </c>
      <c r="AB409" s="74" t="inlineStr">
        <is>
          <t>Sapi perah Ayam</t>
        </is>
      </c>
      <c r="AC409" s="75" t="n">
        <v>0</v>
      </c>
      <c r="AD409" s="75" t="n">
        <v>1</v>
      </c>
      <c r="AE409" s="75" t="n">
        <v>0</v>
      </c>
      <c r="AF409" s="75" t="n">
        <v>0</v>
      </c>
      <c r="AG409" s="75" t="n">
        <v>0</v>
      </c>
      <c r="AH409" s="75" t="n">
        <v>0</v>
      </c>
      <c r="AI409" s="75" t="n">
        <v>1</v>
      </c>
      <c r="AJ409" s="75" t="n">
        <v>0</v>
      </c>
      <c r="AK409" s="75" t="n">
        <v>0</v>
      </c>
      <c r="AL409" s="74" t="n"/>
      <c r="AM409" s="74" t="n"/>
      <c r="AN409" s="75" t="n">
        <v>17</v>
      </c>
      <c r="AO409" s="74" t="n"/>
      <c r="AP409" s="74" t="n"/>
      <c r="AQ409" s="74" t="n"/>
      <c r="AR409" s="74" t="n"/>
      <c r="AS409" s="75" t="n">
        <v>8</v>
      </c>
      <c r="AT409" s="74" t="n"/>
      <c r="AU409" s="74" t="n"/>
      <c r="AV409" s="74" t="n"/>
      <c r="AW409" s="75" t="n">
        <v>17</v>
      </c>
      <c r="AX409" s="74" t="n"/>
      <c r="AY409" s="74" t="n"/>
      <c r="AZ409" s="74" t="n"/>
      <c r="BA409" s="74" t="n"/>
      <c r="BB409" s="75" t="n">
        <v>8</v>
      </c>
      <c r="BC409" s="74" t="n"/>
      <c r="BD409" s="74" t="n"/>
      <c r="BE409" s="74" t="n"/>
      <c r="BF409" s="74" t="n"/>
      <c r="BG409" s="74" t="n"/>
      <c r="BH409" s="75" t="n">
        <v>0</v>
      </c>
      <c r="BI409" s="75" t="n">
        <v>0</v>
      </c>
      <c r="BJ409" s="75" t="n">
        <v>0</v>
      </c>
      <c r="BK409" s="75" t="n">
        <v>8</v>
      </c>
      <c r="BL409" s="74" t="n"/>
      <c r="BM409" s="74" t="n"/>
      <c r="BN409" s="74" t="n"/>
      <c r="BO409" s="74" t="n"/>
      <c r="BP409" s="74" t="n"/>
      <c r="BQ409" s="74" t="n"/>
      <c r="BR409" s="74" t="n"/>
      <c r="BS409" s="74" t="n"/>
      <c r="BT409" s="74" t="n"/>
      <c r="BU409" s="74" t="n"/>
      <c r="BV409" s="74" t="n"/>
      <c r="BW409" s="74" t="n"/>
      <c r="BX409" s="74" t="n"/>
      <c r="BY409" s="74" t="n"/>
      <c r="BZ409" s="74" t="n"/>
      <c r="CA409" s="74" t="n"/>
      <c r="CB409" s="75" t="n">
        <v>0</v>
      </c>
      <c r="CC409" s="75" t="n">
        <v>0</v>
      </c>
      <c r="CD409" s="75" t="n">
        <v>0</v>
      </c>
      <c r="CE409" s="75" t="n">
        <v>4</v>
      </c>
      <c r="CF409" s="74" t="n"/>
      <c r="CG409" s="74" t="n"/>
      <c r="CH409" s="74" t="n"/>
      <c r="CI409" s="74" t="n"/>
      <c r="CJ409" s="74" t="inlineStr">
        <is>
          <t>Jumlah jual belinya ragu2 responden</t>
        </is>
      </c>
      <c r="CK409" s="75" t="n">
        <v>711532329</v>
      </c>
      <c r="CL409" s="74" t="inlineStr">
        <is>
          <t>ee66f1f8-6b33-410b-9da0-71ac5af6ce9a</t>
        </is>
      </c>
      <c r="CM409" s="72" t="n">
        <v>46112.09364583333</v>
      </c>
      <c r="CN409" s="74" t="n"/>
      <c r="CO409" s="74" t="n"/>
      <c r="CP409" s="74" t="inlineStr">
        <is>
          <t>submitted_via_web</t>
        </is>
      </c>
      <c r="CQ409" s="74" t="n"/>
      <c r="CR409" s="74" t="inlineStr">
        <is>
          <t>voP5hd3TJJNzzneN7cP2D6</t>
        </is>
      </c>
      <c r="CS409" s="74" t="n"/>
      <c r="CT409" s="74" t="inlineStr">
        <is>
          <t>uuid:ee66f1f8-6b33-410b-9da0-71ac5af6ce9a</t>
        </is>
      </c>
      <c r="CU409" s="75" t="n">
        <v>408</v>
      </c>
    </row>
    <row r="410">
      <c r="A410" s="72" t="n">
        <v>46112.34852072917</v>
      </c>
      <c r="B410" s="72" t="n">
        <v>46112.38556785879</v>
      </c>
      <c r="C410" s="74" t="inlineStr">
        <is>
          <t>Munir</t>
        </is>
      </c>
      <c r="D410" s="74" t="inlineStr">
        <is>
          <t>Jawa Timur</t>
        </is>
      </c>
      <c r="E410" s="74" t="inlineStr">
        <is>
          <t>Pasuruan</t>
        </is>
      </c>
      <c r="F410" s="74" t="inlineStr">
        <is>
          <t>Tutur</t>
        </is>
      </c>
      <c r="G410" s="74" t="inlineStr">
        <is>
          <t>SKP0651</t>
        </is>
      </c>
      <c r="H410" s="74" t="inlineStr">
        <is>
          <t>Sapi perah</t>
        </is>
      </c>
      <c r="I410" s="75" t="n">
        <v>0</v>
      </c>
      <c r="J410" s="75" t="n">
        <v>1</v>
      </c>
      <c r="K410" s="75" t="n">
        <v>0</v>
      </c>
      <c r="L410" s="75" t="n">
        <v>0</v>
      </c>
      <c r="M410" s="75" t="n">
        <v>0</v>
      </c>
      <c r="N410" s="75" t="n">
        <v>0</v>
      </c>
      <c r="O410" s="75" t="n">
        <v>0</v>
      </c>
      <c r="P410" s="75" t="n">
        <v>0</v>
      </c>
      <c r="Q410" s="75" t="n">
        <v>0</v>
      </c>
      <c r="R410" s="74" t="inlineStr">
        <is>
          <t>Sapi perah</t>
        </is>
      </c>
      <c r="S410" s="75" t="n">
        <v>0</v>
      </c>
      <c r="T410" s="75" t="n">
        <v>1</v>
      </c>
      <c r="U410" s="75" t="n">
        <v>0</v>
      </c>
      <c r="V410" s="75" t="n">
        <v>0</v>
      </c>
      <c r="W410" s="75" t="n">
        <v>0</v>
      </c>
      <c r="X410" s="75" t="n">
        <v>0</v>
      </c>
      <c r="Y410" s="75" t="n">
        <v>0</v>
      </c>
      <c r="Z410" s="75" t="n">
        <v>0</v>
      </c>
      <c r="AA410" s="75" t="n">
        <v>0</v>
      </c>
      <c r="AB410" s="74" t="inlineStr">
        <is>
          <t>Sapi perah</t>
        </is>
      </c>
      <c r="AC410" s="75" t="n">
        <v>0</v>
      </c>
      <c r="AD410" s="75" t="n">
        <v>1</v>
      </c>
      <c r="AE410" s="75" t="n">
        <v>0</v>
      </c>
      <c r="AF410" s="75" t="n">
        <v>0</v>
      </c>
      <c r="AG410" s="75" t="n">
        <v>0</v>
      </c>
      <c r="AH410" s="75" t="n">
        <v>0</v>
      </c>
      <c r="AI410" s="75" t="n">
        <v>0</v>
      </c>
      <c r="AJ410" s="75" t="n">
        <v>0</v>
      </c>
      <c r="AK410" s="75" t="n">
        <v>0</v>
      </c>
      <c r="AL410" s="74" t="n"/>
      <c r="AM410" s="74" t="n"/>
      <c r="AN410" s="75" t="n">
        <v>4</v>
      </c>
      <c r="AO410" s="74" t="n"/>
      <c r="AP410" s="74" t="n"/>
      <c r="AQ410" s="74" t="n"/>
      <c r="AR410" s="74" t="n"/>
      <c r="AS410" s="74" t="n"/>
      <c r="AT410" s="74" t="n"/>
      <c r="AU410" s="74" t="n"/>
      <c r="AV410" s="74" t="n"/>
      <c r="AW410" s="75" t="n">
        <v>4</v>
      </c>
      <c r="AX410" s="74" t="n"/>
      <c r="AY410" s="74" t="n"/>
      <c r="AZ410" s="74" t="n"/>
      <c r="BA410" s="74" t="n"/>
      <c r="BB410" s="74" t="n"/>
      <c r="BC410" s="74" t="n"/>
      <c r="BD410" s="74" t="n"/>
      <c r="BE410" s="74" t="n"/>
      <c r="BF410" s="74" t="n"/>
      <c r="BG410" s="74" t="n"/>
      <c r="BH410" s="75" t="n">
        <v>1</v>
      </c>
      <c r="BI410" s="75" t="n">
        <v>1</v>
      </c>
      <c r="BJ410" s="75" t="n">
        <v>1</v>
      </c>
      <c r="BK410" s="75" t="n">
        <v>0</v>
      </c>
      <c r="BL410" s="74" t="n"/>
      <c r="BM410" s="74" t="n"/>
      <c r="BN410" s="74" t="n"/>
      <c r="BO410" s="74" t="n"/>
      <c r="BP410" s="74" t="n"/>
      <c r="BQ410" s="74" t="n"/>
      <c r="BR410" s="74" t="n"/>
      <c r="BS410" s="74" t="n"/>
      <c r="BT410" s="74" t="n"/>
      <c r="BU410" s="74" t="n"/>
      <c r="BV410" s="74" t="n"/>
      <c r="BW410" s="74" t="n"/>
      <c r="BX410" s="74" t="n"/>
      <c r="BY410" s="74" t="n"/>
      <c r="BZ410" s="74" t="n"/>
      <c r="CA410" s="74" t="n"/>
      <c r="CB410" s="74" t="n"/>
      <c r="CC410" s="74" t="n"/>
      <c r="CD410" s="74" t="n"/>
      <c r="CE410" s="74" t="n"/>
      <c r="CF410" s="74" t="n"/>
      <c r="CG410" s="74" t="n"/>
      <c r="CH410" s="74" t="n"/>
      <c r="CI410" s="74" t="n"/>
      <c r="CJ410" s="74" t="inlineStr">
        <is>
          <t>Na</t>
        </is>
      </c>
      <c r="CK410" s="75" t="n">
        <v>711532536</v>
      </c>
      <c r="CL410" s="74" t="inlineStr">
        <is>
          <t>f8cd64e8-eff0-4fcf-9e6f-bd3d13b060c1</t>
        </is>
      </c>
      <c r="CM410" s="72" t="n">
        <v>46112.09392361111</v>
      </c>
      <c r="CN410" s="74" t="n"/>
      <c r="CO410" s="74" t="n"/>
      <c r="CP410" s="74" t="inlineStr">
        <is>
          <t>submitted_via_web</t>
        </is>
      </c>
      <c r="CQ410" s="74" t="n"/>
      <c r="CR410" s="74" t="inlineStr">
        <is>
          <t>voP5hd3TJJNzzneN7cP2D6</t>
        </is>
      </c>
      <c r="CS410" s="74" t="n"/>
      <c r="CT410" s="74" t="inlineStr">
        <is>
          <t>uuid:f8cd64e8-eff0-4fcf-9e6f-bd3d13b060c1</t>
        </is>
      </c>
      <c r="CU410" s="75" t="n">
        <v>409</v>
      </c>
    </row>
    <row r="411">
      <c r="A411" s="72" t="n">
        <v>46112.35173998843</v>
      </c>
      <c r="B411" s="72" t="n">
        <v>46112.38592921296</v>
      </c>
      <c r="C411" s="74" t="inlineStr">
        <is>
          <t>Winarni</t>
        </is>
      </c>
      <c r="D411" s="74" t="inlineStr">
        <is>
          <t>Jawa Timur</t>
        </is>
      </c>
      <c r="E411" s="74" t="inlineStr">
        <is>
          <t>Pasuruan</t>
        </is>
      </c>
      <c r="F411" s="74" t="inlineStr">
        <is>
          <t>Tutur</t>
        </is>
      </c>
      <c r="G411" s="74" t="inlineStr">
        <is>
          <t>SKP0924</t>
        </is>
      </c>
      <c r="H411" s="74" t="inlineStr">
        <is>
          <t>Sapi perah</t>
        </is>
      </c>
      <c r="I411" s="75" t="n">
        <v>0</v>
      </c>
      <c r="J411" s="75" t="n">
        <v>1</v>
      </c>
      <c r="K411" s="75" t="n">
        <v>0</v>
      </c>
      <c r="L411" s="75" t="n">
        <v>0</v>
      </c>
      <c r="M411" s="75" t="n">
        <v>0</v>
      </c>
      <c r="N411" s="75" t="n">
        <v>0</v>
      </c>
      <c r="O411" s="75" t="n">
        <v>0</v>
      </c>
      <c r="P411" s="75" t="n">
        <v>0</v>
      </c>
      <c r="Q411" s="75" t="n">
        <v>0</v>
      </c>
      <c r="R411" s="74" t="inlineStr">
        <is>
          <t>Sapi perah</t>
        </is>
      </c>
      <c r="S411" s="75" t="n">
        <v>0</v>
      </c>
      <c r="T411" s="75" t="n">
        <v>1</v>
      </c>
      <c r="U411" s="75" t="n">
        <v>0</v>
      </c>
      <c r="V411" s="75" t="n">
        <v>0</v>
      </c>
      <c r="W411" s="75" t="n">
        <v>0</v>
      </c>
      <c r="X411" s="75" t="n">
        <v>0</v>
      </c>
      <c r="Y411" s="75" t="n">
        <v>0</v>
      </c>
      <c r="Z411" s="75" t="n">
        <v>0</v>
      </c>
      <c r="AA411" s="75" t="n">
        <v>0</v>
      </c>
      <c r="AB411" s="74" t="inlineStr">
        <is>
          <t>Sapi perah</t>
        </is>
      </c>
      <c r="AC411" s="75" t="n">
        <v>0</v>
      </c>
      <c r="AD411" s="75" t="n">
        <v>1</v>
      </c>
      <c r="AE411" s="75" t="n">
        <v>0</v>
      </c>
      <c r="AF411" s="75" t="n">
        <v>0</v>
      </c>
      <c r="AG411" s="75" t="n">
        <v>0</v>
      </c>
      <c r="AH411" s="75" t="n">
        <v>0</v>
      </c>
      <c r="AI411" s="75" t="n">
        <v>0</v>
      </c>
      <c r="AJ411" s="75" t="n">
        <v>0</v>
      </c>
      <c r="AK411" s="75" t="n">
        <v>0</v>
      </c>
      <c r="AL411" s="74" t="n"/>
      <c r="AM411" s="74" t="n"/>
      <c r="AN411" s="75" t="n">
        <v>7</v>
      </c>
      <c r="AO411" s="74" t="n"/>
      <c r="AP411" s="74" t="n"/>
      <c r="AQ411" s="74" t="n"/>
      <c r="AR411" s="74" t="n"/>
      <c r="AS411" s="74" t="n"/>
      <c r="AT411" s="74" t="n"/>
      <c r="AU411" s="74" t="n"/>
      <c r="AV411" s="74" t="n"/>
      <c r="AW411" s="75" t="n">
        <v>7</v>
      </c>
      <c r="AX411" s="74" t="n"/>
      <c r="AY411" s="74" t="n"/>
      <c r="AZ411" s="74" t="n"/>
      <c r="BA411" s="74" t="n"/>
      <c r="BB411" s="74" t="n"/>
      <c r="BC411" s="74" t="n"/>
      <c r="BD411" s="74" t="n"/>
      <c r="BE411" s="74" t="n"/>
      <c r="BF411" s="74" t="n"/>
      <c r="BG411" s="74" t="n"/>
      <c r="BH411" s="75" t="n">
        <v>0</v>
      </c>
      <c r="BI411" s="75" t="n">
        <v>0</v>
      </c>
      <c r="BJ411" s="75" t="n">
        <v>2</v>
      </c>
      <c r="BK411" s="75" t="n">
        <v>0</v>
      </c>
      <c r="BL411" s="74" t="n"/>
      <c r="BM411" s="74" t="n"/>
      <c r="BN411" s="74" t="n"/>
      <c r="BO411" s="74" t="n"/>
      <c r="BP411" s="74" t="n"/>
      <c r="BQ411" s="74" t="n"/>
      <c r="BR411" s="74" t="n"/>
      <c r="BS411" s="74" t="n"/>
      <c r="BT411" s="74" t="n"/>
      <c r="BU411" s="74" t="n"/>
      <c r="BV411" s="74" t="n"/>
      <c r="BW411" s="74" t="n"/>
      <c r="BX411" s="74" t="n"/>
      <c r="BY411" s="74" t="n"/>
      <c r="BZ411" s="74" t="n"/>
      <c r="CA411" s="74" t="n"/>
      <c r="CB411" s="74" t="n"/>
      <c r="CC411" s="74" t="n"/>
      <c r="CD411" s="74" t="n"/>
      <c r="CE411" s="74" t="n"/>
      <c r="CF411" s="74" t="n"/>
      <c r="CG411" s="74" t="n"/>
      <c r="CH411" s="74" t="n"/>
      <c r="CI411" s="74" t="n"/>
      <c r="CJ411" s="74" t="inlineStr">
        <is>
          <t>Ragu2 krn masih ada yg pedet</t>
        </is>
      </c>
      <c r="CK411" s="75" t="n">
        <v>711532825</v>
      </c>
      <c r="CL411" s="74" t="inlineStr">
        <is>
          <t>5e307297-6a9e-4236-8771-9936b93e8e21</t>
        </is>
      </c>
      <c r="CM411" s="72" t="n">
        <v>46112.09425925926</v>
      </c>
      <c r="CN411" s="74" t="n"/>
      <c r="CO411" s="74" t="n"/>
      <c r="CP411" s="74" t="inlineStr">
        <is>
          <t>submitted_via_web</t>
        </is>
      </c>
      <c r="CQ411" s="74" t="n"/>
      <c r="CR411" s="74" t="inlineStr">
        <is>
          <t>voP5hd3TJJNzzneN7cP2D6</t>
        </is>
      </c>
      <c r="CS411" s="74" t="n"/>
      <c r="CT411" s="74" t="inlineStr">
        <is>
          <t>uuid:5e307297-6a9e-4236-8771-9936b93e8e21</t>
        </is>
      </c>
      <c r="CU411" s="75" t="n">
        <v>410</v>
      </c>
    </row>
    <row r="412">
      <c r="A412" s="72" t="n">
        <v>46112.35559980324</v>
      </c>
      <c r="B412" s="72" t="n">
        <v>46112.38645085648</v>
      </c>
      <c r="C412" s="74" t="inlineStr">
        <is>
          <t>Jumai</t>
        </is>
      </c>
      <c r="D412" s="74" t="inlineStr">
        <is>
          <t>Jawa Timur</t>
        </is>
      </c>
      <c r="E412" s="74" t="inlineStr">
        <is>
          <t>Pasuruan</t>
        </is>
      </c>
      <c r="F412" s="74" t="inlineStr">
        <is>
          <t>Tutur</t>
        </is>
      </c>
      <c r="G412" s="74" t="inlineStr">
        <is>
          <t>SKP0909</t>
        </is>
      </c>
      <c r="H412" s="74" t="inlineStr">
        <is>
          <t>Sapi perah</t>
        </is>
      </c>
      <c r="I412" s="75" t="n">
        <v>0</v>
      </c>
      <c r="J412" s="75" t="n">
        <v>1</v>
      </c>
      <c r="K412" s="75" t="n">
        <v>0</v>
      </c>
      <c r="L412" s="75" t="n">
        <v>0</v>
      </c>
      <c r="M412" s="75" t="n">
        <v>0</v>
      </c>
      <c r="N412" s="75" t="n">
        <v>0</v>
      </c>
      <c r="O412" s="75" t="n">
        <v>0</v>
      </c>
      <c r="P412" s="75" t="n">
        <v>0</v>
      </c>
      <c r="Q412" s="75" t="n">
        <v>0</v>
      </c>
      <c r="R412" s="74" t="inlineStr">
        <is>
          <t>Sapi perah</t>
        </is>
      </c>
      <c r="S412" s="75" t="n">
        <v>0</v>
      </c>
      <c r="T412" s="75" t="n">
        <v>1</v>
      </c>
      <c r="U412" s="75" t="n">
        <v>0</v>
      </c>
      <c r="V412" s="75" t="n">
        <v>0</v>
      </c>
      <c r="W412" s="75" t="n">
        <v>0</v>
      </c>
      <c r="X412" s="75" t="n">
        <v>0</v>
      </c>
      <c r="Y412" s="75" t="n">
        <v>0</v>
      </c>
      <c r="Z412" s="75" t="n">
        <v>0</v>
      </c>
      <c r="AA412" s="75" t="n">
        <v>0</v>
      </c>
      <c r="AB412" s="74" t="inlineStr">
        <is>
          <t>Sapi perah</t>
        </is>
      </c>
      <c r="AC412" s="75" t="n">
        <v>0</v>
      </c>
      <c r="AD412" s="75" t="n">
        <v>1</v>
      </c>
      <c r="AE412" s="75" t="n">
        <v>0</v>
      </c>
      <c r="AF412" s="75" t="n">
        <v>0</v>
      </c>
      <c r="AG412" s="75" t="n">
        <v>0</v>
      </c>
      <c r="AH412" s="75" t="n">
        <v>0</v>
      </c>
      <c r="AI412" s="75" t="n">
        <v>0</v>
      </c>
      <c r="AJ412" s="75" t="n">
        <v>0</v>
      </c>
      <c r="AK412" s="75" t="n">
        <v>0</v>
      </c>
      <c r="AL412" s="74" t="n"/>
      <c r="AM412" s="74" t="n"/>
      <c r="AN412" s="75" t="n">
        <v>2</v>
      </c>
      <c r="AO412" s="74" t="n"/>
      <c r="AP412" s="74" t="n"/>
      <c r="AQ412" s="74" t="n"/>
      <c r="AR412" s="74" t="n"/>
      <c r="AS412" s="74" t="n"/>
      <c r="AT412" s="74" t="n"/>
      <c r="AU412" s="74" t="n"/>
      <c r="AV412" s="74" t="n"/>
      <c r="AW412" s="75" t="n">
        <v>2</v>
      </c>
      <c r="AX412" s="74" t="n"/>
      <c r="AY412" s="74" t="n"/>
      <c r="AZ412" s="74" t="n"/>
      <c r="BA412" s="74" t="n"/>
      <c r="BB412" s="74" t="n"/>
      <c r="BC412" s="74" t="n"/>
      <c r="BD412" s="74" t="n"/>
      <c r="BE412" s="74" t="n"/>
      <c r="BF412" s="74" t="n"/>
      <c r="BG412" s="74" t="n"/>
      <c r="BH412" s="75" t="n">
        <v>1</v>
      </c>
      <c r="BI412" s="75" t="n">
        <v>0</v>
      </c>
      <c r="BJ412" s="75" t="n">
        <v>2</v>
      </c>
      <c r="BK412" s="75" t="n">
        <v>0</v>
      </c>
      <c r="BL412" s="74" t="n"/>
      <c r="BM412" s="74" t="n"/>
      <c r="BN412" s="74" t="n"/>
      <c r="BO412" s="74" t="n"/>
      <c r="BP412" s="74" t="n"/>
      <c r="BQ412" s="74" t="n"/>
      <c r="BR412" s="74" t="n"/>
      <c r="BS412" s="74" t="n"/>
      <c r="BT412" s="74" t="n"/>
      <c r="BU412" s="74" t="n"/>
      <c r="BV412" s="74" t="n"/>
      <c r="BW412" s="74" t="n"/>
      <c r="BX412" s="74" t="n"/>
      <c r="BY412" s="74" t="n"/>
      <c r="BZ412" s="74" t="n"/>
      <c r="CA412" s="74" t="n"/>
      <c r="CB412" s="74" t="n"/>
      <c r="CC412" s="74" t="n"/>
      <c r="CD412" s="74" t="n"/>
      <c r="CE412" s="74" t="n"/>
      <c r="CF412" s="74" t="n"/>
      <c r="CG412" s="74" t="n"/>
      <c r="CH412" s="74" t="n"/>
      <c r="CI412" s="74" t="n"/>
      <c r="CJ412" s="74" t="inlineStr">
        <is>
          <t>Agak ragu juga  yg diingat sdh lama sekali ..responden nya gak sbrp ingat juga</t>
        </is>
      </c>
      <c r="CK412" s="75" t="n">
        <v>711533239</v>
      </c>
      <c r="CL412" s="74" t="inlineStr">
        <is>
          <t>7845ffb2-b9f3-4555-b72e-c9a77df45b16</t>
        </is>
      </c>
      <c r="CM412" s="72" t="n">
        <v>46112.09479166667</v>
      </c>
      <c r="CN412" s="74" t="n"/>
      <c r="CO412" s="74" t="n"/>
      <c r="CP412" s="74" t="inlineStr">
        <is>
          <t>submitted_via_web</t>
        </is>
      </c>
      <c r="CQ412" s="74" t="n"/>
      <c r="CR412" s="74" t="inlineStr">
        <is>
          <t>voP5hd3TJJNzzneN7cP2D6</t>
        </is>
      </c>
      <c r="CS412" s="74" t="n"/>
      <c r="CT412" s="74" t="inlineStr">
        <is>
          <t>uuid:7845ffb2-b9f3-4555-b72e-c9a77df45b16</t>
        </is>
      </c>
      <c r="CU412" s="75" t="n">
        <v>411</v>
      </c>
    </row>
    <row r="413">
      <c r="A413" s="72" t="n">
        <v>46112.35939282407</v>
      </c>
      <c r="B413" s="72" t="n">
        <v>46112.38703188657</v>
      </c>
      <c r="C413" s="74" t="inlineStr">
        <is>
          <t>Ika agustina</t>
        </is>
      </c>
      <c r="D413" s="74" t="inlineStr">
        <is>
          <t>Jawa Timur</t>
        </is>
      </c>
      <c r="E413" s="74" t="inlineStr">
        <is>
          <t>Pasuruan</t>
        </is>
      </c>
      <c r="F413" s="74" t="inlineStr">
        <is>
          <t>Tutur</t>
        </is>
      </c>
      <c r="G413" s="74" t="inlineStr">
        <is>
          <t>SKP0905</t>
        </is>
      </c>
      <c r="H413" s="74" t="inlineStr">
        <is>
          <t>Sapi perah Ayam</t>
        </is>
      </c>
      <c r="I413" s="75" t="n">
        <v>0</v>
      </c>
      <c r="J413" s="75" t="n">
        <v>1</v>
      </c>
      <c r="K413" s="75" t="n">
        <v>0</v>
      </c>
      <c r="L413" s="75" t="n">
        <v>0</v>
      </c>
      <c r="M413" s="75" t="n">
        <v>0</v>
      </c>
      <c r="N413" s="75" t="n">
        <v>0</v>
      </c>
      <c r="O413" s="75" t="n">
        <v>1</v>
      </c>
      <c r="P413" s="75" t="n">
        <v>0</v>
      </c>
      <c r="Q413" s="75" t="n">
        <v>0</v>
      </c>
      <c r="R413" s="74" t="inlineStr">
        <is>
          <t>Sapi perah Ayam</t>
        </is>
      </c>
      <c r="S413" s="75" t="n">
        <v>0</v>
      </c>
      <c r="T413" s="75" t="n">
        <v>1</v>
      </c>
      <c r="U413" s="75" t="n">
        <v>0</v>
      </c>
      <c r="V413" s="75" t="n">
        <v>0</v>
      </c>
      <c r="W413" s="75" t="n">
        <v>0</v>
      </c>
      <c r="X413" s="75" t="n">
        <v>0</v>
      </c>
      <c r="Y413" s="75" t="n">
        <v>1</v>
      </c>
      <c r="Z413" s="75" t="n">
        <v>0</v>
      </c>
      <c r="AA413" s="75" t="n">
        <v>0</v>
      </c>
      <c r="AB413" s="74" t="inlineStr">
        <is>
          <t>Sapi perah Ayam</t>
        </is>
      </c>
      <c r="AC413" s="75" t="n">
        <v>0</v>
      </c>
      <c r="AD413" s="75" t="n">
        <v>1</v>
      </c>
      <c r="AE413" s="75" t="n">
        <v>0</v>
      </c>
      <c r="AF413" s="75" t="n">
        <v>0</v>
      </c>
      <c r="AG413" s="75" t="n">
        <v>0</v>
      </c>
      <c r="AH413" s="75" t="n">
        <v>0</v>
      </c>
      <c r="AI413" s="75" t="n">
        <v>1</v>
      </c>
      <c r="AJ413" s="75" t="n">
        <v>0</v>
      </c>
      <c r="AK413" s="75" t="n">
        <v>0</v>
      </c>
      <c r="AL413" s="74" t="n"/>
      <c r="AM413" s="74" t="n"/>
      <c r="AN413" s="75" t="n">
        <v>3</v>
      </c>
      <c r="AO413" s="74" t="n"/>
      <c r="AP413" s="74" t="n"/>
      <c r="AQ413" s="74" t="n"/>
      <c r="AR413" s="74" t="n"/>
      <c r="AS413" s="75" t="n">
        <v>10</v>
      </c>
      <c r="AT413" s="74" t="n"/>
      <c r="AU413" s="74" t="n"/>
      <c r="AV413" s="74" t="n"/>
      <c r="AW413" s="75" t="n">
        <v>4</v>
      </c>
      <c r="AX413" s="74" t="n"/>
      <c r="AY413" s="74" t="n"/>
      <c r="AZ413" s="74" t="n"/>
      <c r="BA413" s="74" t="n"/>
      <c r="BB413" s="75" t="n">
        <v>10</v>
      </c>
      <c r="BC413" s="74" t="n"/>
      <c r="BD413" s="74" t="n"/>
      <c r="BE413" s="74" t="n"/>
      <c r="BF413" s="74" t="n"/>
      <c r="BG413" s="74" t="n"/>
      <c r="BH413" s="75" t="n">
        <v>0</v>
      </c>
      <c r="BI413" s="75" t="n">
        <v>0</v>
      </c>
      <c r="BJ413" s="75" t="n">
        <v>2</v>
      </c>
      <c r="BK413" s="75" t="n">
        <v>1</v>
      </c>
      <c r="BL413" s="74" t="n"/>
      <c r="BM413" s="74" t="n"/>
      <c r="BN413" s="74" t="n"/>
      <c r="BO413" s="74" t="n"/>
      <c r="BP413" s="74" t="n"/>
      <c r="BQ413" s="74" t="n"/>
      <c r="BR413" s="74" t="n"/>
      <c r="BS413" s="74" t="n"/>
      <c r="BT413" s="74" t="n"/>
      <c r="BU413" s="74" t="n"/>
      <c r="BV413" s="74" t="n"/>
      <c r="BW413" s="74" t="n"/>
      <c r="BX413" s="74" t="n"/>
      <c r="BY413" s="74" t="n"/>
      <c r="BZ413" s="74" t="n"/>
      <c r="CA413" s="74" t="n"/>
      <c r="CB413" s="75" t="n">
        <v>5</v>
      </c>
      <c r="CC413" s="75" t="n">
        <v>0</v>
      </c>
      <c r="CD413" s="75" t="n">
        <v>0</v>
      </c>
      <c r="CE413" s="75" t="n">
        <v>0</v>
      </c>
      <c r="CF413" s="74" t="n"/>
      <c r="CG413" s="74" t="n"/>
      <c r="CH413" s="74" t="n"/>
      <c r="CI413" s="74" t="n"/>
      <c r="CJ413" s="74" t="inlineStr">
        <is>
          <t>Responden lupa2  ingat dan hanya memperkirakan</t>
        </is>
      </c>
      <c r="CK413" s="75" t="n">
        <v>711533700</v>
      </c>
      <c r="CL413" s="74" t="inlineStr">
        <is>
          <t>915e63f4-5438-47fc-bfec-2eb4d347ab9f</t>
        </is>
      </c>
      <c r="CM413" s="72" t="n">
        <v>46112.09537037037</v>
      </c>
      <c r="CN413" s="74" t="n"/>
      <c r="CO413" s="74" t="n"/>
      <c r="CP413" s="74" t="inlineStr">
        <is>
          <t>submitted_via_web</t>
        </is>
      </c>
      <c r="CQ413" s="74" t="n"/>
      <c r="CR413" s="74" t="inlineStr">
        <is>
          <t>voP5hd3TJJNzzneN7cP2D6</t>
        </is>
      </c>
      <c r="CS413" s="74" t="n"/>
      <c r="CT413" s="74" t="inlineStr">
        <is>
          <t>uuid:915e63f4-5438-47fc-bfec-2eb4d347ab9f</t>
        </is>
      </c>
      <c r="CU413" s="75" t="n">
        <v>412</v>
      </c>
    </row>
    <row r="414">
      <c r="A414" s="72" t="n">
        <v>46112.36313266204</v>
      </c>
      <c r="B414" s="72" t="n">
        <v>46112.38769342592</v>
      </c>
      <c r="C414" s="74" t="inlineStr">
        <is>
          <t>P titin</t>
        </is>
      </c>
      <c r="D414" s="74" t="inlineStr">
        <is>
          <t>Jawa Timur</t>
        </is>
      </c>
      <c r="E414" s="74" t="inlineStr">
        <is>
          <t>Pasuruan</t>
        </is>
      </c>
      <c r="F414" s="74" t="inlineStr">
        <is>
          <t>Tutur</t>
        </is>
      </c>
      <c r="G414" s="74" t="inlineStr">
        <is>
          <t>SKP0210</t>
        </is>
      </c>
      <c r="H414" s="74" t="inlineStr">
        <is>
          <t>Sapi perah</t>
        </is>
      </c>
      <c r="I414" s="75" t="n">
        <v>0</v>
      </c>
      <c r="J414" s="75" t="n">
        <v>1</v>
      </c>
      <c r="K414" s="75" t="n">
        <v>0</v>
      </c>
      <c r="L414" s="75" t="n">
        <v>0</v>
      </c>
      <c r="M414" s="75" t="n">
        <v>0</v>
      </c>
      <c r="N414" s="75" t="n">
        <v>0</v>
      </c>
      <c r="O414" s="75" t="n">
        <v>0</v>
      </c>
      <c r="P414" s="75" t="n">
        <v>0</v>
      </c>
      <c r="Q414" s="75" t="n">
        <v>0</v>
      </c>
      <c r="R414" s="74" t="inlineStr">
        <is>
          <t>Sapi perah</t>
        </is>
      </c>
      <c r="S414" s="75" t="n">
        <v>0</v>
      </c>
      <c r="T414" s="75" t="n">
        <v>1</v>
      </c>
      <c r="U414" s="75" t="n">
        <v>0</v>
      </c>
      <c r="V414" s="75" t="n">
        <v>0</v>
      </c>
      <c r="W414" s="75" t="n">
        <v>0</v>
      </c>
      <c r="X414" s="75" t="n">
        <v>0</v>
      </c>
      <c r="Y414" s="75" t="n">
        <v>0</v>
      </c>
      <c r="Z414" s="75" t="n">
        <v>0</v>
      </c>
      <c r="AA414" s="75" t="n">
        <v>0</v>
      </c>
      <c r="AB414" s="74" t="inlineStr">
        <is>
          <t>Sapi perah</t>
        </is>
      </c>
      <c r="AC414" s="75" t="n">
        <v>0</v>
      </c>
      <c r="AD414" s="75" t="n">
        <v>1</v>
      </c>
      <c r="AE414" s="75" t="n">
        <v>0</v>
      </c>
      <c r="AF414" s="75" t="n">
        <v>0</v>
      </c>
      <c r="AG414" s="75" t="n">
        <v>0</v>
      </c>
      <c r="AH414" s="75" t="n">
        <v>0</v>
      </c>
      <c r="AI414" s="75" t="n">
        <v>0</v>
      </c>
      <c r="AJ414" s="75" t="n">
        <v>0</v>
      </c>
      <c r="AK414" s="75" t="n">
        <v>0</v>
      </c>
      <c r="AL414" s="74" t="n"/>
      <c r="AM414" s="74" t="n"/>
      <c r="AN414" s="75" t="n">
        <v>4</v>
      </c>
      <c r="AO414" s="74" t="n"/>
      <c r="AP414" s="74" t="n"/>
      <c r="AQ414" s="74" t="n"/>
      <c r="AR414" s="74" t="n"/>
      <c r="AS414" s="74" t="n"/>
      <c r="AT414" s="74" t="n"/>
      <c r="AU414" s="74" t="n"/>
      <c r="AV414" s="74" t="n"/>
      <c r="AW414" s="75" t="n">
        <v>8</v>
      </c>
      <c r="AX414" s="74" t="n"/>
      <c r="AY414" s="74" t="n"/>
      <c r="AZ414" s="74" t="n"/>
      <c r="BA414" s="74" t="n"/>
      <c r="BB414" s="74" t="n"/>
      <c r="BC414" s="74" t="n"/>
      <c r="BD414" s="74" t="n"/>
      <c r="BE414" s="74" t="n"/>
      <c r="BF414" s="74" t="n"/>
      <c r="BG414" s="74" t="n"/>
      <c r="BH414" s="75" t="n">
        <v>3</v>
      </c>
      <c r="BI414" s="75" t="n">
        <v>0</v>
      </c>
      <c r="BJ414" s="75" t="n">
        <v>4</v>
      </c>
      <c r="BK414" s="75" t="n">
        <v>0</v>
      </c>
      <c r="BL414" s="74" t="n"/>
      <c r="BM414" s="74" t="n"/>
      <c r="BN414" s="74" t="n"/>
      <c r="BO414" s="74" t="n"/>
      <c r="BP414" s="74" t="n"/>
      <c r="BQ414" s="74" t="n"/>
      <c r="BR414" s="74" t="n"/>
      <c r="BS414" s="74" t="n"/>
      <c r="BT414" s="74" t="n"/>
      <c r="BU414" s="74" t="n"/>
      <c r="BV414" s="74" t="n"/>
      <c r="BW414" s="74" t="n"/>
      <c r="BX414" s="74" t="n"/>
      <c r="BY414" s="74" t="n"/>
      <c r="BZ414" s="74" t="n"/>
      <c r="CA414" s="74" t="n"/>
      <c r="CB414" s="74" t="n"/>
      <c r="CC414" s="74" t="n"/>
      <c r="CD414" s="74" t="n"/>
      <c r="CE414" s="74" t="n"/>
      <c r="CF414" s="74" t="n"/>
      <c r="CG414" s="74" t="n"/>
      <c r="CH414" s="74" t="n"/>
      <c r="CI414" s="74" t="n"/>
      <c r="CJ414" s="74" t="inlineStr">
        <is>
          <t>Pergantian 1 thn belakang lupa2 ingat berbarwngan dgn pmk .</t>
        </is>
      </c>
      <c r="CK414" s="75" t="n">
        <v>711534176</v>
      </c>
      <c r="CL414" s="74" t="inlineStr">
        <is>
          <t>0190b116-e39d-4516-b348-8aae2d629bc8</t>
        </is>
      </c>
      <c r="CM414" s="72" t="n">
        <v>46112.09603009259</v>
      </c>
      <c r="CN414" s="74" t="n"/>
      <c r="CO414" s="74" t="n"/>
      <c r="CP414" s="74" t="inlineStr">
        <is>
          <t>submitted_via_web</t>
        </is>
      </c>
      <c r="CQ414" s="74" t="n"/>
      <c r="CR414" s="74" t="inlineStr">
        <is>
          <t>voP5hd3TJJNzzneN7cP2D6</t>
        </is>
      </c>
      <c r="CS414" s="74" t="n"/>
      <c r="CT414" s="74" t="inlineStr">
        <is>
          <t>uuid:0190b116-e39d-4516-b348-8aae2d629bc8</t>
        </is>
      </c>
      <c r="CU414" s="75" t="n">
        <v>413</v>
      </c>
    </row>
    <row r="415">
      <c r="A415" s="72" t="n">
        <v>46112.36690659722</v>
      </c>
      <c r="B415" s="72" t="n">
        <v>46112.38791918982</v>
      </c>
      <c r="C415" s="74" t="inlineStr">
        <is>
          <t>Sulistiari</t>
        </is>
      </c>
      <c r="D415" s="74" t="inlineStr">
        <is>
          <t>Jawa Timur</t>
        </is>
      </c>
      <c r="E415" s="74" t="inlineStr">
        <is>
          <t>Pasuruan</t>
        </is>
      </c>
      <c r="F415" s="74" t="inlineStr">
        <is>
          <t>Tutur</t>
        </is>
      </c>
      <c r="G415" s="74" t="inlineStr">
        <is>
          <t>SKP0331</t>
        </is>
      </c>
      <c r="H415" s="74" t="inlineStr">
        <is>
          <t>Sapi perah</t>
        </is>
      </c>
      <c r="I415" s="75" t="n">
        <v>0</v>
      </c>
      <c r="J415" s="75" t="n">
        <v>1</v>
      </c>
      <c r="K415" s="75" t="n">
        <v>0</v>
      </c>
      <c r="L415" s="75" t="n">
        <v>0</v>
      </c>
      <c r="M415" s="75" t="n">
        <v>0</v>
      </c>
      <c r="N415" s="75" t="n">
        <v>0</v>
      </c>
      <c r="O415" s="75" t="n">
        <v>0</v>
      </c>
      <c r="P415" s="75" t="n">
        <v>0</v>
      </c>
      <c r="Q415" s="75" t="n">
        <v>0</v>
      </c>
      <c r="R415" s="74" t="inlineStr">
        <is>
          <t>Sapi perah</t>
        </is>
      </c>
      <c r="S415" s="75" t="n">
        <v>0</v>
      </c>
      <c r="T415" s="75" t="n">
        <v>1</v>
      </c>
      <c r="U415" s="75" t="n">
        <v>0</v>
      </c>
      <c r="V415" s="75" t="n">
        <v>0</v>
      </c>
      <c r="W415" s="75" t="n">
        <v>0</v>
      </c>
      <c r="X415" s="75" t="n">
        <v>0</v>
      </c>
      <c r="Y415" s="75" t="n">
        <v>0</v>
      </c>
      <c r="Z415" s="75" t="n">
        <v>0</v>
      </c>
      <c r="AA415" s="75" t="n">
        <v>0</v>
      </c>
      <c r="AB415" s="74" t="inlineStr">
        <is>
          <t>Sapi perah</t>
        </is>
      </c>
      <c r="AC415" s="75" t="n">
        <v>0</v>
      </c>
      <c r="AD415" s="75" t="n">
        <v>1</v>
      </c>
      <c r="AE415" s="75" t="n">
        <v>0</v>
      </c>
      <c r="AF415" s="75" t="n">
        <v>0</v>
      </c>
      <c r="AG415" s="75" t="n">
        <v>0</v>
      </c>
      <c r="AH415" s="75" t="n">
        <v>0</v>
      </c>
      <c r="AI415" s="75" t="n">
        <v>0</v>
      </c>
      <c r="AJ415" s="75" t="n">
        <v>0</v>
      </c>
      <c r="AK415" s="75" t="n">
        <v>0</v>
      </c>
      <c r="AL415" s="74" t="n"/>
      <c r="AM415" s="74" t="n"/>
      <c r="AN415" s="75" t="n">
        <v>4</v>
      </c>
      <c r="AO415" s="74" t="n"/>
      <c r="AP415" s="74" t="n"/>
      <c r="AQ415" s="74" t="n"/>
      <c r="AR415" s="74" t="n"/>
      <c r="AS415" s="74" t="n"/>
      <c r="AT415" s="74" t="n"/>
      <c r="AU415" s="74" t="n"/>
      <c r="AV415" s="74" t="n"/>
      <c r="AW415" s="75" t="n">
        <v>4</v>
      </c>
      <c r="AX415" s="74" t="n"/>
      <c r="AY415" s="74" t="n"/>
      <c r="AZ415" s="74" t="n"/>
      <c r="BA415" s="74" t="n"/>
      <c r="BB415" s="74" t="n"/>
      <c r="BC415" s="74" t="n"/>
      <c r="BD415" s="74" t="n"/>
      <c r="BE415" s="74" t="n"/>
      <c r="BF415" s="74" t="n"/>
      <c r="BG415" s="74" t="n"/>
      <c r="BH415" s="75" t="n">
        <v>2</v>
      </c>
      <c r="BI415" s="75" t="n">
        <v>1</v>
      </c>
      <c r="BJ415" s="75" t="n">
        <v>0</v>
      </c>
      <c r="BK415" s="75" t="n">
        <v>0</v>
      </c>
      <c r="BL415" s="74" t="n"/>
      <c r="BM415" s="74" t="n"/>
      <c r="BN415" s="74" t="n"/>
      <c r="BO415" s="74" t="n"/>
      <c r="BP415" s="74" t="n"/>
      <c r="BQ415" s="74" t="n"/>
      <c r="BR415" s="74" t="n"/>
      <c r="BS415" s="74" t="n"/>
      <c r="BT415" s="74" t="n"/>
      <c r="BU415" s="74" t="n"/>
      <c r="BV415" s="74" t="n"/>
      <c r="BW415" s="74" t="n"/>
      <c r="BX415" s="74" t="n"/>
      <c r="BY415" s="74" t="n"/>
      <c r="BZ415" s="74" t="n"/>
      <c r="CA415" s="74" t="n"/>
      <c r="CB415" s="74" t="n"/>
      <c r="CC415" s="74" t="n"/>
      <c r="CD415" s="74" t="n"/>
      <c r="CE415" s="74" t="n"/>
      <c r="CF415" s="74" t="n"/>
      <c r="CG415" s="74" t="n"/>
      <c r="CH415" s="74" t="n"/>
      <c r="CI415" s="74" t="n"/>
      <c r="CJ415" s="74" t="inlineStr">
        <is>
          <t>Salah satu msh pedet juga betina menurt respobden</t>
        </is>
      </c>
      <c r="CK415" s="75" t="n">
        <v>711534309</v>
      </c>
      <c r="CL415" s="74" t="inlineStr">
        <is>
          <t>46531a5b-5ba3-4054-b96c-8b4f45e5bb80</t>
        </is>
      </c>
      <c r="CM415" s="72" t="n">
        <v>46112.09625</v>
      </c>
      <c r="CN415" s="74" t="n"/>
      <c r="CO415" s="74" t="n"/>
      <c r="CP415" s="74" t="inlineStr">
        <is>
          <t>submitted_via_web</t>
        </is>
      </c>
      <c r="CQ415" s="74" t="n"/>
      <c r="CR415" s="74" t="inlineStr">
        <is>
          <t>voP5hd3TJJNzzneN7cP2D6</t>
        </is>
      </c>
      <c r="CS415" s="74" t="n"/>
      <c r="CT415" s="74" t="inlineStr">
        <is>
          <t>uuid:46531a5b-5ba3-4054-b96c-8b4f45e5bb80</t>
        </is>
      </c>
      <c r="CU415" s="75" t="n">
        <v>414</v>
      </c>
    </row>
    <row r="416">
      <c r="A416" s="72" t="n">
        <v>46112.37033407408</v>
      </c>
      <c r="B416" s="72" t="n">
        <v>46112.38817444444</v>
      </c>
      <c r="C416" s="74" t="inlineStr">
        <is>
          <t>B sukarsih</t>
        </is>
      </c>
      <c r="D416" s="74" t="inlineStr">
        <is>
          <t>Jawa Timur</t>
        </is>
      </c>
      <c r="E416" s="74" t="inlineStr">
        <is>
          <t>Pasuruan</t>
        </is>
      </c>
      <c r="F416" s="74" t="inlineStr">
        <is>
          <t>Tutur</t>
        </is>
      </c>
      <c r="G416" s="74" t="inlineStr">
        <is>
          <t>SKP0689</t>
        </is>
      </c>
      <c r="H416" s="74" t="inlineStr">
        <is>
          <t>Sapi perah Ayam</t>
        </is>
      </c>
      <c r="I416" s="75" t="n">
        <v>0</v>
      </c>
      <c r="J416" s="75" t="n">
        <v>1</v>
      </c>
      <c r="K416" s="75" t="n">
        <v>0</v>
      </c>
      <c r="L416" s="75" t="n">
        <v>0</v>
      </c>
      <c r="M416" s="75" t="n">
        <v>0</v>
      </c>
      <c r="N416" s="75" t="n">
        <v>0</v>
      </c>
      <c r="O416" s="75" t="n">
        <v>1</v>
      </c>
      <c r="P416" s="75" t="n">
        <v>0</v>
      </c>
      <c r="Q416" s="75" t="n">
        <v>0</v>
      </c>
      <c r="R416" s="74" t="inlineStr">
        <is>
          <t>Sapi perah Ayam</t>
        </is>
      </c>
      <c r="S416" s="75" t="n">
        <v>0</v>
      </c>
      <c r="T416" s="75" t="n">
        <v>1</v>
      </c>
      <c r="U416" s="75" t="n">
        <v>0</v>
      </c>
      <c r="V416" s="75" t="n">
        <v>0</v>
      </c>
      <c r="W416" s="75" t="n">
        <v>0</v>
      </c>
      <c r="X416" s="75" t="n">
        <v>0</v>
      </c>
      <c r="Y416" s="75" t="n">
        <v>1</v>
      </c>
      <c r="Z416" s="75" t="n">
        <v>0</v>
      </c>
      <c r="AA416" s="75" t="n">
        <v>0</v>
      </c>
      <c r="AB416" s="74" t="inlineStr">
        <is>
          <t>Sapi perah Ayam</t>
        </is>
      </c>
      <c r="AC416" s="75" t="n">
        <v>0</v>
      </c>
      <c r="AD416" s="75" t="n">
        <v>1</v>
      </c>
      <c r="AE416" s="75" t="n">
        <v>0</v>
      </c>
      <c r="AF416" s="75" t="n">
        <v>0</v>
      </c>
      <c r="AG416" s="75" t="n">
        <v>0</v>
      </c>
      <c r="AH416" s="75" t="n">
        <v>0</v>
      </c>
      <c r="AI416" s="75" t="n">
        <v>1</v>
      </c>
      <c r="AJ416" s="75" t="n">
        <v>0</v>
      </c>
      <c r="AK416" s="75" t="n">
        <v>0</v>
      </c>
      <c r="AL416" s="74" t="n"/>
      <c r="AM416" s="74" t="n"/>
      <c r="AN416" s="75" t="n">
        <v>10</v>
      </c>
      <c r="AO416" s="74" t="n"/>
      <c r="AP416" s="74" t="n"/>
      <c r="AQ416" s="74" t="n"/>
      <c r="AR416" s="74" t="n"/>
      <c r="AS416" s="75" t="n">
        <v>10</v>
      </c>
      <c r="AT416" s="74" t="n"/>
      <c r="AU416" s="74" t="n"/>
      <c r="AV416" s="74" t="n"/>
      <c r="AW416" s="75" t="n">
        <v>5</v>
      </c>
      <c r="AX416" s="74" t="n"/>
      <c r="AY416" s="74" t="n"/>
      <c r="AZ416" s="74" t="n"/>
      <c r="BA416" s="74" t="n"/>
      <c r="BB416" s="75" t="n">
        <v>5</v>
      </c>
      <c r="BC416" s="74" t="n"/>
      <c r="BD416" s="74" t="n"/>
      <c r="BE416" s="74" t="n"/>
      <c r="BF416" s="74" t="n"/>
      <c r="BG416" s="74" t="n"/>
      <c r="BH416" s="75" t="n">
        <v>5</v>
      </c>
      <c r="BI416" s="75" t="n">
        <v>4</v>
      </c>
      <c r="BJ416" s="75" t="n">
        <v>0</v>
      </c>
      <c r="BK416" s="75" t="n">
        <v>0</v>
      </c>
      <c r="BL416" s="74" t="n"/>
      <c r="BM416" s="74" t="n"/>
      <c r="BN416" s="74" t="n"/>
      <c r="BO416" s="74" t="n"/>
      <c r="BP416" s="74" t="n"/>
      <c r="BQ416" s="74" t="n"/>
      <c r="BR416" s="74" t="n"/>
      <c r="BS416" s="74" t="n"/>
      <c r="BT416" s="74" t="n"/>
      <c r="BU416" s="74" t="n"/>
      <c r="BV416" s="74" t="n"/>
      <c r="BW416" s="74" t="n"/>
      <c r="BX416" s="74" t="n"/>
      <c r="BY416" s="74" t="n"/>
      <c r="BZ416" s="74" t="n"/>
      <c r="CA416" s="74" t="n"/>
      <c r="CB416" s="75" t="n">
        <v>10</v>
      </c>
      <c r="CC416" s="75" t="n">
        <v>0</v>
      </c>
      <c r="CD416" s="75" t="n">
        <v>0</v>
      </c>
      <c r="CE416" s="75" t="n">
        <v>0</v>
      </c>
      <c r="CF416" s="74" t="n"/>
      <c r="CG416" s="74" t="n"/>
      <c r="CH416" s="74" t="n"/>
      <c r="CI416" s="74" t="n"/>
      <c r="CJ416" s="74" t="inlineStr">
        <is>
          <t>Responden hanya memperkirakan aja .</t>
        </is>
      </c>
      <c r="CK416" s="75" t="n">
        <v>711534487</v>
      </c>
      <c r="CL416" s="74" t="inlineStr">
        <is>
          <t>e3adcd17-7b7e-4bc2-83eb-e96792fe834c</t>
        </is>
      </c>
      <c r="CM416" s="72" t="n">
        <v>46112.0965162037</v>
      </c>
      <c r="CN416" s="74" t="n"/>
      <c r="CO416" s="74" t="n"/>
      <c r="CP416" s="74" t="inlineStr">
        <is>
          <t>submitted_via_web</t>
        </is>
      </c>
      <c r="CQ416" s="74" t="n"/>
      <c r="CR416" s="74" t="inlineStr">
        <is>
          <t>voP5hd3TJJNzzneN7cP2D6</t>
        </is>
      </c>
      <c r="CS416" s="74" t="n"/>
      <c r="CT416" s="74" t="inlineStr">
        <is>
          <t>uuid:e3adcd17-7b7e-4bc2-83eb-e96792fe834c</t>
        </is>
      </c>
      <c r="CU416" s="75" t="n">
        <v>415</v>
      </c>
    </row>
    <row r="417">
      <c r="A417" s="72" t="n">
        <v>46112.42927168981</v>
      </c>
      <c r="B417" s="72" t="n">
        <v>46112.49027935185</v>
      </c>
      <c r="C417" s="74" t="inlineStr">
        <is>
          <t>Ainul mufida / suwari</t>
        </is>
      </c>
      <c r="D417" s="74" t="inlineStr">
        <is>
          <t>Jawa Timur</t>
        </is>
      </c>
      <c r="E417" s="74" t="inlineStr">
        <is>
          <t>Pasuruan</t>
        </is>
      </c>
      <c r="F417" s="74" t="inlineStr">
        <is>
          <t>Tutur</t>
        </is>
      </c>
      <c r="G417" s="74" t="inlineStr">
        <is>
          <t>SKP0975</t>
        </is>
      </c>
      <c r="H417" s="74" t="inlineStr">
        <is>
          <t>Sapi perah Ayam</t>
        </is>
      </c>
      <c r="I417" s="75" t="n">
        <v>0</v>
      </c>
      <c r="J417" s="75" t="n">
        <v>1</v>
      </c>
      <c r="K417" s="75" t="n">
        <v>0</v>
      </c>
      <c r="L417" s="75" t="n">
        <v>0</v>
      </c>
      <c r="M417" s="75" t="n">
        <v>0</v>
      </c>
      <c r="N417" s="75" t="n">
        <v>0</v>
      </c>
      <c r="O417" s="75" t="n">
        <v>1</v>
      </c>
      <c r="P417" s="75" t="n">
        <v>0</v>
      </c>
      <c r="Q417" s="75" t="n">
        <v>0</v>
      </c>
      <c r="R417" s="74" t="inlineStr">
        <is>
          <t>Sapi perah Ayam</t>
        </is>
      </c>
      <c r="S417" s="75" t="n">
        <v>0</v>
      </c>
      <c r="T417" s="75" t="n">
        <v>1</v>
      </c>
      <c r="U417" s="75" t="n">
        <v>0</v>
      </c>
      <c r="V417" s="75" t="n">
        <v>0</v>
      </c>
      <c r="W417" s="75" t="n">
        <v>0</v>
      </c>
      <c r="X417" s="75" t="n">
        <v>0</v>
      </c>
      <c r="Y417" s="75" t="n">
        <v>1</v>
      </c>
      <c r="Z417" s="75" t="n">
        <v>0</v>
      </c>
      <c r="AA417" s="75" t="n">
        <v>0</v>
      </c>
      <c r="AB417" s="74" t="inlineStr">
        <is>
          <t>Sapi perah Ayam</t>
        </is>
      </c>
      <c r="AC417" s="75" t="n">
        <v>0</v>
      </c>
      <c r="AD417" s="75" t="n">
        <v>1</v>
      </c>
      <c r="AE417" s="75" t="n">
        <v>0</v>
      </c>
      <c r="AF417" s="75" t="n">
        <v>0</v>
      </c>
      <c r="AG417" s="75" t="n">
        <v>0</v>
      </c>
      <c r="AH417" s="75" t="n">
        <v>0</v>
      </c>
      <c r="AI417" s="75" t="n">
        <v>1</v>
      </c>
      <c r="AJ417" s="75" t="n">
        <v>0</v>
      </c>
      <c r="AK417" s="75" t="n">
        <v>0</v>
      </c>
      <c r="AL417" s="74" t="n"/>
      <c r="AM417" s="74" t="n"/>
      <c r="AN417" s="75" t="n">
        <v>7</v>
      </c>
      <c r="AO417" s="74" t="n"/>
      <c r="AP417" s="74" t="n"/>
      <c r="AQ417" s="74" t="n"/>
      <c r="AR417" s="74" t="n"/>
      <c r="AS417" s="75" t="n">
        <v>0</v>
      </c>
      <c r="AT417" s="74" t="n"/>
      <c r="AU417" s="74" t="n"/>
      <c r="AV417" s="74" t="n"/>
      <c r="AW417" s="75" t="n">
        <v>6</v>
      </c>
      <c r="AX417" s="74" t="n"/>
      <c r="AY417" s="74" t="n"/>
      <c r="AZ417" s="74" t="n"/>
      <c r="BA417" s="74" t="n"/>
      <c r="BB417" s="75" t="n">
        <v>0</v>
      </c>
      <c r="BC417" s="74" t="n"/>
      <c r="BD417" s="74" t="n"/>
      <c r="BE417" s="74" t="n"/>
      <c r="BF417" s="74" t="n"/>
      <c r="BG417" s="74" t="n"/>
      <c r="BH417" s="75" t="n">
        <v>1</v>
      </c>
      <c r="BI417" s="75" t="n">
        <v>0</v>
      </c>
      <c r="BJ417" s="75" t="n">
        <v>4</v>
      </c>
      <c r="BK417" s="75" t="n">
        <v>0</v>
      </c>
      <c r="BL417" s="74" t="n"/>
      <c r="BM417" s="74" t="n"/>
      <c r="BN417" s="74" t="n"/>
      <c r="BO417" s="74" t="n"/>
      <c r="BP417" s="74" t="n"/>
      <c r="BQ417" s="74" t="n"/>
      <c r="BR417" s="74" t="n"/>
      <c r="BS417" s="74" t="n"/>
      <c r="BT417" s="74" t="n"/>
      <c r="BU417" s="74" t="n"/>
      <c r="BV417" s="74" t="n"/>
      <c r="BW417" s="74" t="n"/>
      <c r="BX417" s="74" t="n"/>
      <c r="BY417" s="74" t="n"/>
      <c r="BZ417" s="74" t="n"/>
      <c r="CA417" s="74" t="n"/>
      <c r="CB417" s="75" t="n">
        <v>0</v>
      </c>
      <c r="CC417" s="75" t="n">
        <v>0</v>
      </c>
      <c r="CD417" s="75" t="n">
        <v>0</v>
      </c>
      <c r="CE417" s="75" t="n">
        <v>0</v>
      </c>
      <c r="CF417" s="74" t="n"/>
      <c r="CG417" s="74" t="n"/>
      <c r="CH417" s="74" t="n"/>
      <c r="CI417" s="74" t="n"/>
      <c r="CJ417" s="74" t="inlineStr">
        <is>
          <t>Utj junlah ayam tdj bgty dihitung krb ada diluar rumah fokus ke sapi .</t>
        </is>
      </c>
      <c r="CK417" s="75" t="n">
        <v>711625764</v>
      </c>
      <c r="CL417" s="74" t="inlineStr">
        <is>
          <t>d0a28f7e-891b-416c-bdff-b7c1c1b7f175</t>
        </is>
      </c>
      <c r="CM417" s="72" t="n">
        <v>46112.19864583333</v>
      </c>
      <c r="CN417" s="74" t="n"/>
      <c r="CO417" s="74" t="n"/>
      <c r="CP417" s="74" t="inlineStr">
        <is>
          <t>submitted_via_web</t>
        </is>
      </c>
      <c r="CQ417" s="74" t="n"/>
      <c r="CR417" s="74" t="inlineStr">
        <is>
          <t>voP5hd3TJJNzzneN7cP2D6</t>
        </is>
      </c>
      <c r="CS417" s="74" t="n"/>
      <c r="CT417" s="74" t="inlineStr">
        <is>
          <t>uuid:d0a28f7e-891b-416c-bdff-b7c1c1b7f175</t>
        </is>
      </c>
      <c r="CU417" s="75" t="n">
        <v>416</v>
      </c>
    </row>
    <row r="418">
      <c r="A418" s="72" t="n">
        <v>46112.3881750463</v>
      </c>
      <c r="B418" s="72" t="n">
        <v>46112.49058364583</v>
      </c>
      <c r="C418" s="74" t="inlineStr">
        <is>
          <t>Sueb</t>
        </is>
      </c>
      <c r="D418" s="74" t="inlineStr">
        <is>
          <t>Jawa Timur</t>
        </is>
      </c>
      <c r="E418" s="74" t="inlineStr">
        <is>
          <t>Pasuruan</t>
        </is>
      </c>
      <c r="F418" s="74" t="inlineStr">
        <is>
          <t>Tutur</t>
        </is>
      </c>
      <c r="G418" s="74" t="inlineStr">
        <is>
          <t>SKP0057</t>
        </is>
      </c>
      <c r="H418" s="74" t="inlineStr">
        <is>
          <t>Sapi perah Ayam</t>
        </is>
      </c>
      <c r="I418" s="75" t="n">
        <v>0</v>
      </c>
      <c r="J418" s="75" t="n">
        <v>1</v>
      </c>
      <c r="K418" s="75" t="n">
        <v>0</v>
      </c>
      <c r="L418" s="75" t="n">
        <v>0</v>
      </c>
      <c r="M418" s="75" t="n">
        <v>0</v>
      </c>
      <c r="N418" s="75" t="n">
        <v>0</v>
      </c>
      <c r="O418" s="75" t="n">
        <v>1</v>
      </c>
      <c r="P418" s="75" t="n">
        <v>0</v>
      </c>
      <c r="Q418" s="75" t="n">
        <v>0</v>
      </c>
      <c r="R418" s="74" t="inlineStr">
        <is>
          <t>Sapi pedaging Sapi perah</t>
        </is>
      </c>
      <c r="S418" s="75" t="n">
        <v>1</v>
      </c>
      <c r="T418" s="75" t="n">
        <v>1</v>
      </c>
      <c r="U418" s="75" t="n">
        <v>0</v>
      </c>
      <c r="V418" s="75" t="n">
        <v>0</v>
      </c>
      <c r="W418" s="75" t="n">
        <v>0</v>
      </c>
      <c r="X418" s="75" t="n">
        <v>0</v>
      </c>
      <c r="Y418" s="75" t="n">
        <v>0</v>
      </c>
      <c r="Z418" s="75" t="n">
        <v>0</v>
      </c>
      <c r="AA418" s="75" t="n">
        <v>0</v>
      </c>
      <c r="AB418" s="74" t="inlineStr">
        <is>
          <t>Sapi pedaging Sapi perah</t>
        </is>
      </c>
      <c r="AC418" s="75" t="n">
        <v>1</v>
      </c>
      <c r="AD418" s="75" t="n">
        <v>1</v>
      </c>
      <c r="AE418" s="75" t="n">
        <v>0</v>
      </c>
      <c r="AF418" s="75" t="n">
        <v>0</v>
      </c>
      <c r="AG418" s="75" t="n">
        <v>0</v>
      </c>
      <c r="AH418" s="75" t="n">
        <v>0</v>
      </c>
      <c r="AI418" s="75" t="n">
        <v>0</v>
      </c>
      <c r="AJ418" s="75" t="n">
        <v>0</v>
      </c>
      <c r="AK418" s="75" t="n">
        <v>0</v>
      </c>
      <c r="AL418" s="74" t="n"/>
      <c r="AM418" s="74" t="n"/>
      <c r="AN418" s="75" t="n">
        <v>10</v>
      </c>
      <c r="AO418" s="74" t="n"/>
      <c r="AP418" s="74" t="n"/>
      <c r="AQ418" s="74" t="n"/>
      <c r="AR418" s="74" t="n"/>
      <c r="AS418" s="75" t="n">
        <v>7</v>
      </c>
      <c r="AT418" s="74" t="n"/>
      <c r="AU418" s="74" t="n"/>
      <c r="AV418" s="75" t="n">
        <v>2</v>
      </c>
      <c r="AW418" s="75" t="n">
        <v>4</v>
      </c>
      <c r="AX418" s="74" t="n"/>
      <c r="AY418" s="74" t="n"/>
      <c r="AZ418" s="74" t="n"/>
      <c r="BA418" s="74" t="n"/>
      <c r="BB418" s="74" t="n"/>
      <c r="BC418" s="74" t="n"/>
      <c r="BD418" s="75" t="n">
        <v>2</v>
      </c>
      <c r="BE418" s="75" t="n">
        <v>0</v>
      </c>
      <c r="BF418" s="75" t="n">
        <v>0</v>
      </c>
      <c r="BG418" s="75" t="n">
        <v>0</v>
      </c>
      <c r="BH418" s="75" t="n">
        <v>2</v>
      </c>
      <c r="BI418" s="75" t="n">
        <v>2</v>
      </c>
      <c r="BJ418" s="75" t="n">
        <v>0</v>
      </c>
      <c r="BK418" s="75" t="n">
        <v>0</v>
      </c>
      <c r="BL418" s="74" t="n"/>
      <c r="BM418" s="74" t="n"/>
      <c r="BN418" s="74" t="n"/>
      <c r="BO418" s="74" t="n"/>
      <c r="BP418" s="74" t="n"/>
      <c r="BQ418" s="74" t="n"/>
      <c r="BR418" s="74" t="n"/>
      <c r="BS418" s="74" t="n"/>
      <c r="BT418" s="74" t="n"/>
      <c r="BU418" s="74" t="n"/>
      <c r="BV418" s="74" t="n"/>
      <c r="BW418" s="74" t="n"/>
      <c r="BX418" s="74" t="n"/>
      <c r="BY418" s="74" t="n"/>
      <c r="BZ418" s="74" t="n"/>
      <c r="CA418" s="74" t="n"/>
      <c r="CB418" s="74" t="n"/>
      <c r="CC418" s="74" t="n"/>
      <c r="CD418" s="74" t="n"/>
      <c r="CE418" s="74" t="n"/>
      <c r="CF418" s="74" t="n"/>
      <c r="CG418" s="74" t="n"/>
      <c r="CH418" s="74" t="n"/>
      <c r="CI418" s="74" t="n"/>
      <c r="CJ418" s="74" t="inlineStr">
        <is>
          <t>Pernah punya pedaging dijual semua pas kena pmk ... responden juga rafu</t>
        </is>
      </c>
      <c r="CK418" s="75" t="n">
        <v>711626043</v>
      </c>
      <c r="CL418" s="74" t="inlineStr">
        <is>
          <t>8bb8a68e-051a-4667-b892-30ccfff39f72</t>
        </is>
      </c>
      <c r="CM418" s="72" t="n">
        <v>46112.19892361111</v>
      </c>
      <c r="CN418" s="74" t="n"/>
      <c r="CO418" s="74" t="n"/>
      <c r="CP418" s="74" t="inlineStr">
        <is>
          <t>submitted_via_web</t>
        </is>
      </c>
      <c r="CQ418" s="74" t="n"/>
      <c r="CR418" s="74" t="inlineStr">
        <is>
          <t>voP5hd3TJJNzzneN7cP2D6</t>
        </is>
      </c>
      <c r="CS418" s="74" t="n"/>
      <c r="CT418" s="74" t="inlineStr">
        <is>
          <t>uuid:8bb8a68e-051a-4667-b892-30ccfff39f72</t>
        </is>
      </c>
      <c r="CU418" s="75" t="n">
        <v>417</v>
      </c>
    </row>
    <row r="419">
      <c r="A419" s="72" t="n">
        <v>46112.43644121528</v>
      </c>
      <c r="B419" s="72" t="n">
        <v>46112.49095571759</v>
      </c>
      <c r="C419" s="74" t="inlineStr">
        <is>
          <t>Sahtini / suwarno</t>
        </is>
      </c>
      <c r="D419" s="74" t="inlineStr">
        <is>
          <t>Jawa Timur</t>
        </is>
      </c>
      <c r="E419" s="74" t="inlineStr">
        <is>
          <t>Pasuruan</t>
        </is>
      </c>
      <c r="F419" s="74" t="inlineStr">
        <is>
          <t>Tutur</t>
        </is>
      </c>
      <c r="G419" s="74" t="inlineStr">
        <is>
          <t>SKP0966</t>
        </is>
      </c>
      <c r="H419" s="74" t="inlineStr">
        <is>
          <t>Sapi perah Kambing</t>
        </is>
      </c>
      <c r="I419" s="75" t="n">
        <v>0</v>
      </c>
      <c r="J419" s="75" t="n">
        <v>1</v>
      </c>
      <c r="K419" s="75" t="n">
        <v>0</v>
      </c>
      <c r="L419" s="75" t="n">
        <v>0</v>
      </c>
      <c r="M419" s="75" t="n">
        <v>0</v>
      </c>
      <c r="N419" s="75" t="n">
        <v>1</v>
      </c>
      <c r="O419" s="75" t="n">
        <v>0</v>
      </c>
      <c r="P419" s="75" t="n">
        <v>0</v>
      </c>
      <c r="Q419" s="75" t="n">
        <v>0</v>
      </c>
      <c r="R419" s="74" t="inlineStr">
        <is>
          <t>Sapi perah Kambing</t>
        </is>
      </c>
      <c r="S419" s="75" t="n">
        <v>0</v>
      </c>
      <c r="T419" s="75" t="n">
        <v>1</v>
      </c>
      <c r="U419" s="75" t="n">
        <v>0</v>
      </c>
      <c r="V419" s="75" t="n">
        <v>0</v>
      </c>
      <c r="W419" s="75" t="n">
        <v>0</v>
      </c>
      <c r="X419" s="75" t="n">
        <v>1</v>
      </c>
      <c r="Y419" s="75" t="n">
        <v>0</v>
      </c>
      <c r="Z419" s="75" t="n">
        <v>0</v>
      </c>
      <c r="AA419" s="75" t="n">
        <v>0</v>
      </c>
      <c r="AB419" s="74" t="inlineStr">
        <is>
          <t>Sapi perah Kambing</t>
        </is>
      </c>
      <c r="AC419" s="75" t="n">
        <v>0</v>
      </c>
      <c r="AD419" s="75" t="n">
        <v>1</v>
      </c>
      <c r="AE419" s="75" t="n">
        <v>0</v>
      </c>
      <c r="AF419" s="75" t="n">
        <v>0</v>
      </c>
      <c r="AG419" s="75" t="n">
        <v>0</v>
      </c>
      <c r="AH419" s="75" t="n">
        <v>1</v>
      </c>
      <c r="AI419" s="75" t="n">
        <v>0</v>
      </c>
      <c r="AJ419" s="75" t="n">
        <v>0</v>
      </c>
      <c r="AK419" s="75" t="n">
        <v>0</v>
      </c>
      <c r="AL419" s="74" t="n"/>
      <c r="AM419" s="74" t="n"/>
      <c r="AN419" s="75" t="n">
        <v>4</v>
      </c>
      <c r="AO419" s="74" t="n"/>
      <c r="AP419" s="74" t="n"/>
      <c r="AQ419" s="74" t="n"/>
      <c r="AR419" s="75" t="n">
        <v>4</v>
      </c>
      <c r="AS419" s="74" t="n"/>
      <c r="AT419" s="74" t="n"/>
      <c r="AU419" s="74" t="n"/>
      <c r="AV419" s="74" t="n"/>
      <c r="AW419" s="75" t="n">
        <v>4</v>
      </c>
      <c r="AX419" s="74" t="n"/>
      <c r="AY419" s="74" t="n"/>
      <c r="AZ419" s="74" t="n"/>
      <c r="BA419" s="75" t="n">
        <v>4</v>
      </c>
      <c r="BB419" s="74" t="n"/>
      <c r="BC419" s="74" t="n"/>
      <c r="BD419" s="74" t="n"/>
      <c r="BE419" s="74" t="n"/>
      <c r="BF419" s="74" t="n"/>
      <c r="BG419" s="74" t="n"/>
      <c r="BH419" s="75" t="n">
        <v>2</v>
      </c>
      <c r="BI419" s="75" t="n">
        <v>1</v>
      </c>
      <c r="BJ419" s="75" t="n">
        <v>0</v>
      </c>
      <c r="BK419" s="75" t="n">
        <v>2</v>
      </c>
      <c r="BL419" s="74" t="n"/>
      <c r="BM419" s="74" t="n"/>
      <c r="BN419" s="74" t="n"/>
      <c r="BO419" s="74" t="n"/>
      <c r="BP419" s="74" t="n"/>
      <c r="BQ419" s="74" t="n"/>
      <c r="BR419" s="74" t="n"/>
      <c r="BS419" s="74" t="n"/>
      <c r="BT419" s="74" t="n"/>
      <c r="BU419" s="74" t="n"/>
      <c r="BV419" s="74" t="n"/>
      <c r="BW419" s="74" t="n"/>
      <c r="BX419" s="75" t="n">
        <v>2</v>
      </c>
      <c r="BY419" s="75" t="n">
        <v>0</v>
      </c>
      <c r="BZ419" s="75" t="n">
        <v>1</v>
      </c>
      <c r="CA419" s="75" t="n">
        <v>2</v>
      </c>
      <c r="CB419" s="74" t="n"/>
      <c r="CC419" s="74" t="n"/>
      <c r="CD419" s="74" t="n"/>
      <c r="CE419" s="74" t="n"/>
      <c r="CF419" s="74" t="n"/>
      <c r="CG419" s="74" t="n"/>
      <c r="CH419" s="74" t="n"/>
      <c r="CI419" s="74" t="n"/>
      <c r="CJ419" s="74" t="inlineStr">
        <is>
          <t>Responden ragu krnpas ada wabah pmk utk jumlah detainya</t>
        </is>
      </c>
      <c r="CK419" s="75" t="n">
        <v>711626309</v>
      </c>
      <c r="CL419" s="74" t="inlineStr">
        <is>
          <t>e3d9a645-f213-49a5-b295-d19c7abf03cd</t>
        </is>
      </c>
      <c r="CM419" s="72" t="n">
        <v>46112.19929398148</v>
      </c>
      <c r="CN419" s="74" t="n"/>
      <c r="CO419" s="74" t="n"/>
      <c r="CP419" s="74" t="inlineStr">
        <is>
          <t>submitted_via_web</t>
        </is>
      </c>
      <c r="CQ419" s="74" t="n"/>
      <c r="CR419" s="74" t="inlineStr">
        <is>
          <t>voP5hd3TJJNzzneN7cP2D6</t>
        </is>
      </c>
      <c r="CS419" s="74" t="n"/>
      <c r="CT419" s="74" t="inlineStr">
        <is>
          <t>uuid:e3d9a645-f213-49a5-b295-d19c7abf03cd</t>
        </is>
      </c>
      <c r="CU419" s="75" t="n">
        <v>418</v>
      </c>
    </row>
    <row r="420">
      <c r="A420" s="72" t="n">
        <v>46112.44098166667</v>
      </c>
      <c r="B420" s="72" t="n">
        <v>46112.49142190972</v>
      </c>
      <c r="C420" s="74" t="inlineStr">
        <is>
          <t>Sudarto</t>
        </is>
      </c>
      <c r="D420" s="74" t="inlineStr">
        <is>
          <t>Jawa Timur</t>
        </is>
      </c>
      <c r="E420" s="74" t="inlineStr">
        <is>
          <t>Pasuruan</t>
        </is>
      </c>
      <c r="F420" s="74" t="inlineStr">
        <is>
          <t>Tutur</t>
        </is>
      </c>
      <c r="G420" s="74" t="inlineStr">
        <is>
          <t>SKP0945</t>
        </is>
      </c>
      <c r="H420" s="74" t="inlineStr">
        <is>
          <t>Sapi pedaging Sapi perah Ayam</t>
        </is>
      </c>
      <c r="I420" s="75" t="n">
        <v>1</v>
      </c>
      <c r="J420" s="75" t="n">
        <v>1</v>
      </c>
      <c r="K420" s="75" t="n">
        <v>0</v>
      </c>
      <c r="L420" s="75" t="n">
        <v>0</v>
      </c>
      <c r="M420" s="75" t="n">
        <v>0</v>
      </c>
      <c r="N420" s="75" t="n">
        <v>0</v>
      </c>
      <c r="O420" s="75" t="n">
        <v>1</v>
      </c>
      <c r="P420" s="75" t="n">
        <v>0</v>
      </c>
      <c r="Q420" s="75" t="n">
        <v>0</v>
      </c>
      <c r="R420" s="74" t="inlineStr">
        <is>
          <t>Sapi pedaging Ayam</t>
        </is>
      </c>
      <c r="S420" s="75" t="n">
        <v>1</v>
      </c>
      <c r="T420" s="75" t="n">
        <v>0</v>
      </c>
      <c r="U420" s="75" t="n">
        <v>0</v>
      </c>
      <c r="V420" s="75" t="n">
        <v>0</v>
      </c>
      <c r="W420" s="75" t="n">
        <v>0</v>
      </c>
      <c r="X420" s="75" t="n">
        <v>0</v>
      </c>
      <c r="Y420" s="75" t="n">
        <v>1</v>
      </c>
      <c r="Z420" s="75" t="n">
        <v>0</v>
      </c>
      <c r="AA420" s="75" t="n">
        <v>0</v>
      </c>
      <c r="AB420" s="74" t="inlineStr">
        <is>
          <t>Sapi pedaging Ayam</t>
        </is>
      </c>
      <c r="AC420" s="75" t="n">
        <v>1</v>
      </c>
      <c r="AD420" s="75" t="n">
        <v>0</v>
      </c>
      <c r="AE420" s="75" t="n">
        <v>0</v>
      </c>
      <c r="AF420" s="75" t="n">
        <v>0</v>
      </c>
      <c r="AG420" s="75" t="n">
        <v>0</v>
      </c>
      <c r="AH420" s="75" t="n">
        <v>0</v>
      </c>
      <c r="AI420" s="75" t="n">
        <v>1</v>
      </c>
      <c r="AJ420" s="75" t="n">
        <v>0</v>
      </c>
      <c r="AK420" s="75" t="n">
        <v>0</v>
      </c>
      <c r="AL420" s="74" t="n"/>
      <c r="AM420" s="75" t="n">
        <v>0</v>
      </c>
      <c r="AN420" s="75" t="n">
        <v>6</v>
      </c>
      <c r="AO420" s="74" t="n"/>
      <c r="AP420" s="74" t="n"/>
      <c r="AQ420" s="74" t="n"/>
      <c r="AR420" s="74" t="n"/>
      <c r="AS420" s="75" t="n">
        <v>8</v>
      </c>
      <c r="AT420" s="74" t="n"/>
      <c r="AU420" s="74" t="n"/>
      <c r="AV420" s="75" t="n">
        <v>1</v>
      </c>
      <c r="AW420" s="74" t="n"/>
      <c r="AX420" s="74" t="n"/>
      <c r="AY420" s="74" t="n"/>
      <c r="AZ420" s="74" t="n"/>
      <c r="BA420" s="74" t="n"/>
      <c r="BB420" s="75" t="n">
        <v>8</v>
      </c>
      <c r="BC420" s="74" t="n"/>
      <c r="BD420" s="75" t="n">
        <v>0</v>
      </c>
      <c r="BE420" s="75" t="n">
        <v>0</v>
      </c>
      <c r="BF420" s="75" t="n">
        <v>0</v>
      </c>
      <c r="BG420" s="75" t="n">
        <v>0</v>
      </c>
      <c r="BH420" s="74" t="n"/>
      <c r="BI420" s="74" t="n"/>
      <c r="BJ420" s="74" t="n"/>
      <c r="BK420" s="74" t="n"/>
      <c r="BL420" s="74" t="n"/>
      <c r="BM420" s="74" t="n"/>
      <c r="BN420" s="74" t="n"/>
      <c r="BO420" s="74" t="n"/>
      <c r="BP420" s="74" t="n"/>
      <c r="BQ420" s="74" t="n"/>
      <c r="BR420" s="74" t="n"/>
      <c r="BS420" s="74" t="n"/>
      <c r="BT420" s="74" t="n"/>
      <c r="BU420" s="74" t="n"/>
      <c r="BV420" s="74" t="n"/>
      <c r="BW420" s="74" t="n"/>
      <c r="BX420" s="74" t="n"/>
      <c r="BY420" s="74" t="n"/>
      <c r="BZ420" s="74" t="n"/>
      <c r="CA420" s="74" t="n"/>
      <c r="CB420" s="75" t="n">
        <v>0</v>
      </c>
      <c r="CC420" s="75" t="n">
        <v>0</v>
      </c>
      <c r="CD420" s="75" t="n">
        <v>0</v>
      </c>
      <c r="CE420" s="75" t="n">
        <v>0</v>
      </c>
      <c r="CF420" s="74" t="n"/>
      <c r="CG420" s="74" t="n"/>
      <c r="CH420" s="74" t="n"/>
      <c r="CI420" s="74" t="n"/>
      <c r="CJ420" s="74" t="inlineStr">
        <is>
          <t>Kepelmilikan sapi perah mati kena penyakit fan skrg memelihara sapi pedanging utk pengisaian biogas dan masih molai sapi pedet juga atau anakan .</t>
        </is>
      </c>
      <c r="CK420" s="75" t="n">
        <v>711626595</v>
      </c>
      <c r="CL420" s="74" t="inlineStr">
        <is>
          <t>6b68c053-fa38-45df-a64b-89d30eff6ab6</t>
        </is>
      </c>
      <c r="CM420" s="72" t="n">
        <v>46112.19975694444</v>
      </c>
      <c r="CN420" s="74" t="n"/>
      <c r="CO420" s="74" t="n"/>
      <c r="CP420" s="74" t="inlineStr">
        <is>
          <t>submitted_via_web</t>
        </is>
      </c>
      <c r="CQ420" s="74" t="n"/>
      <c r="CR420" s="74" t="inlineStr">
        <is>
          <t>voP5hd3TJJNzzneN7cP2D6</t>
        </is>
      </c>
      <c r="CS420" s="74" t="n"/>
      <c r="CT420" s="74" t="inlineStr">
        <is>
          <t>uuid:6b68c053-fa38-45df-a64b-89d30eff6ab6</t>
        </is>
      </c>
      <c r="CU420" s="75" t="n">
        <v>419</v>
      </c>
    </row>
    <row r="421">
      <c r="A421" s="72" t="n">
        <v>46112.44738306713</v>
      </c>
      <c r="B421" s="72" t="n">
        <v>46112.49182976852</v>
      </c>
      <c r="C421" s="74" t="inlineStr">
        <is>
          <t>Darmawan</t>
        </is>
      </c>
      <c r="D421" s="74" t="inlineStr">
        <is>
          <t>Jawa Timur</t>
        </is>
      </c>
      <c r="E421" s="74" t="inlineStr">
        <is>
          <t>Pasuruan</t>
        </is>
      </c>
      <c r="F421" s="74" t="inlineStr">
        <is>
          <t>Tutur</t>
        </is>
      </c>
      <c r="G421" s="74" t="inlineStr">
        <is>
          <t>SKP0484</t>
        </is>
      </c>
      <c r="H421" s="74" t="inlineStr">
        <is>
          <t>Sapi perah</t>
        </is>
      </c>
      <c r="I421" s="75" t="n">
        <v>0</v>
      </c>
      <c r="J421" s="75" t="n">
        <v>1</v>
      </c>
      <c r="K421" s="75" t="n">
        <v>0</v>
      </c>
      <c r="L421" s="75" t="n">
        <v>0</v>
      </c>
      <c r="M421" s="75" t="n">
        <v>0</v>
      </c>
      <c r="N421" s="75" t="n">
        <v>0</v>
      </c>
      <c r="O421" s="75" t="n">
        <v>0</v>
      </c>
      <c r="P421" s="75" t="n">
        <v>0</v>
      </c>
      <c r="Q421" s="75" t="n">
        <v>0</v>
      </c>
      <c r="R421" s="74" t="inlineStr">
        <is>
          <t>Sapi perah</t>
        </is>
      </c>
      <c r="S421" s="75" t="n">
        <v>0</v>
      </c>
      <c r="T421" s="75" t="n">
        <v>1</v>
      </c>
      <c r="U421" s="75" t="n">
        <v>0</v>
      </c>
      <c r="V421" s="75" t="n">
        <v>0</v>
      </c>
      <c r="W421" s="75" t="n">
        <v>0</v>
      </c>
      <c r="X421" s="75" t="n">
        <v>0</v>
      </c>
      <c r="Y421" s="75" t="n">
        <v>0</v>
      </c>
      <c r="Z421" s="75" t="n">
        <v>0</v>
      </c>
      <c r="AA421" s="75" t="n">
        <v>0</v>
      </c>
      <c r="AB421" s="74" t="inlineStr">
        <is>
          <t>Sapi perah</t>
        </is>
      </c>
      <c r="AC421" s="75" t="n">
        <v>0</v>
      </c>
      <c r="AD421" s="75" t="n">
        <v>1</v>
      </c>
      <c r="AE421" s="75" t="n">
        <v>0</v>
      </c>
      <c r="AF421" s="75" t="n">
        <v>0</v>
      </c>
      <c r="AG421" s="75" t="n">
        <v>0</v>
      </c>
      <c r="AH421" s="75" t="n">
        <v>0</v>
      </c>
      <c r="AI421" s="75" t="n">
        <v>0</v>
      </c>
      <c r="AJ421" s="75" t="n">
        <v>0</v>
      </c>
      <c r="AK421" s="75" t="n">
        <v>0</v>
      </c>
      <c r="AL421" s="74" t="n"/>
      <c r="AM421" s="74" t="n"/>
      <c r="AN421" s="75" t="n">
        <v>2</v>
      </c>
      <c r="AO421" s="74" t="n"/>
      <c r="AP421" s="74" t="n"/>
      <c r="AQ421" s="74" t="n"/>
      <c r="AR421" s="74" t="n"/>
      <c r="AS421" s="74" t="n"/>
      <c r="AT421" s="74" t="n"/>
      <c r="AU421" s="74" t="n"/>
      <c r="AV421" s="74" t="n"/>
      <c r="AW421" s="75" t="n">
        <v>2</v>
      </c>
      <c r="AX421" s="74" t="n"/>
      <c r="AY421" s="74" t="n"/>
      <c r="AZ421" s="74" t="n"/>
      <c r="BA421" s="74" t="n"/>
      <c r="BB421" s="74" t="n"/>
      <c r="BC421" s="74" t="n"/>
      <c r="BD421" s="74" t="n"/>
      <c r="BE421" s="74" t="n"/>
      <c r="BF421" s="74" t="n"/>
      <c r="BG421" s="74" t="n"/>
      <c r="BH421" s="75" t="n">
        <v>1</v>
      </c>
      <c r="BI421" s="75" t="n">
        <v>0</v>
      </c>
      <c r="BJ421" s="75" t="n">
        <v>0</v>
      </c>
      <c r="BK421" s="75" t="n">
        <v>0</v>
      </c>
      <c r="BL421" s="74" t="n"/>
      <c r="BM421" s="74" t="n"/>
      <c r="BN421" s="74" t="n"/>
      <c r="BO421" s="74" t="n"/>
      <c r="BP421" s="74" t="n"/>
      <c r="BQ421" s="74" t="n"/>
      <c r="BR421" s="74" t="n"/>
      <c r="BS421" s="74" t="n"/>
      <c r="BT421" s="74" t="n"/>
      <c r="BU421" s="74" t="n"/>
      <c r="BV421" s="74" t="n"/>
      <c r="BW421" s="74" t="n"/>
      <c r="BX421" s="74" t="n"/>
      <c r="BY421" s="74" t="n"/>
      <c r="BZ421" s="74" t="n"/>
      <c r="CA421" s="74" t="n"/>
      <c r="CB421" s="74" t="n"/>
      <c r="CC421" s="74" t="n"/>
      <c r="CD421" s="74" t="n"/>
      <c r="CE421" s="74" t="n"/>
      <c r="CF421" s="74" t="n"/>
      <c r="CG421" s="74" t="n"/>
      <c r="CH421" s="74" t="n"/>
      <c r="CI421" s="74" t="n"/>
      <c r="CJ421" s="74" t="inlineStr">
        <is>
          <t>Rwsponden iNgat nya tinggal 2 ekor krn tg satu masih anakan . Habis krna wabah</t>
        </is>
      </c>
      <c r="CK421" s="75" t="n">
        <v>711626984</v>
      </c>
      <c r="CL421" s="74" t="inlineStr">
        <is>
          <t>45b45caa-5a96-4987-8fb1-b596d8b8ab1e</t>
        </is>
      </c>
      <c r="CM421" s="72" t="n">
        <v>46112.20016203704</v>
      </c>
      <c r="CN421" s="74" t="n"/>
      <c r="CO421" s="74" t="n"/>
      <c r="CP421" s="74" t="inlineStr">
        <is>
          <t>submitted_via_web</t>
        </is>
      </c>
      <c r="CQ421" s="74" t="n"/>
      <c r="CR421" s="74" t="inlineStr">
        <is>
          <t>voP5hd3TJJNzzneN7cP2D6</t>
        </is>
      </c>
      <c r="CS421" s="74" t="n"/>
      <c r="CT421" s="74" t="inlineStr">
        <is>
          <t>uuid:45b45caa-5a96-4987-8fb1-b596d8b8ab1e</t>
        </is>
      </c>
      <c r="CU421" s="75" t="n">
        <v>420</v>
      </c>
    </row>
    <row r="422">
      <c r="A422" s="72" t="n">
        <v>46112.45196828704</v>
      </c>
      <c r="B422" s="72" t="n">
        <v>46112.49222328704</v>
      </c>
      <c r="C422" s="74" t="inlineStr">
        <is>
          <t>Kasman/ h sulaiman</t>
        </is>
      </c>
      <c r="D422" s="74" t="inlineStr">
        <is>
          <t>Jawa Timur</t>
        </is>
      </c>
      <c r="E422" s="74" t="inlineStr">
        <is>
          <t>Pasuruan</t>
        </is>
      </c>
      <c r="F422" s="74" t="inlineStr">
        <is>
          <t>Tutur</t>
        </is>
      </c>
      <c r="G422" s="74" t="inlineStr">
        <is>
          <t>SKP0618</t>
        </is>
      </c>
      <c r="H422" s="74" t="inlineStr">
        <is>
          <t>Sapi perah</t>
        </is>
      </c>
      <c r="I422" s="75" t="n">
        <v>0</v>
      </c>
      <c r="J422" s="75" t="n">
        <v>1</v>
      </c>
      <c r="K422" s="75" t="n">
        <v>0</v>
      </c>
      <c r="L422" s="75" t="n">
        <v>0</v>
      </c>
      <c r="M422" s="75" t="n">
        <v>0</v>
      </c>
      <c r="N422" s="75" t="n">
        <v>0</v>
      </c>
      <c r="O422" s="75" t="n">
        <v>0</v>
      </c>
      <c r="P422" s="75" t="n">
        <v>0</v>
      </c>
      <c r="Q422" s="75" t="n">
        <v>0</v>
      </c>
      <c r="R422" s="74" t="inlineStr">
        <is>
          <t>Sapi perah</t>
        </is>
      </c>
      <c r="S422" s="75" t="n">
        <v>0</v>
      </c>
      <c r="T422" s="75" t="n">
        <v>1</v>
      </c>
      <c r="U422" s="75" t="n">
        <v>0</v>
      </c>
      <c r="V422" s="75" t="n">
        <v>0</v>
      </c>
      <c r="W422" s="75" t="n">
        <v>0</v>
      </c>
      <c r="X422" s="75" t="n">
        <v>0</v>
      </c>
      <c r="Y422" s="75" t="n">
        <v>0</v>
      </c>
      <c r="Z422" s="75" t="n">
        <v>0</v>
      </c>
      <c r="AA422" s="75" t="n">
        <v>0</v>
      </c>
      <c r="AB422" s="74" t="inlineStr">
        <is>
          <t>Sapi perah</t>
        </is>
      </c>
      <c r="AC422" s="75" t="n">
        <v>0</v>
      </c>
      <c r="AD422" s="75" t="n">
        <v>1</v>
      </c>
      <c r="AE422" s="75" t="n">
        <v>0</v>
      </c>
      <c r="AF422" s="75" t="n">
        <v>0</v>
      </c>
      <c r="AG422" s="75" t="n">
        <v>0</v>
      </c>
      <c r="AH422" s="75" t="n">
        <v>0</v>
      </c>
      <c r="AI422" s="75" t="n">
        <v>0</v>
      </c>
      <c r="AJ422" s="75" t="n">
        <v>0</v>
      </c>
      <c r="AK422" s="75" t="n">
        <v>0</v>
      </c>
      <c r="AL422" s="74" t="n"/>
      <c r="AM422" s="74" t="n"/>
      <c r="AN422" s="75" t="n">
        <v>6</v>
      </c>
      <c r="AO422" s="74" t="n"/>
      <c r="AP422" s="74" t="n"/>
      <c r="AQ422" s="74" t="n"/>
      <c r="AR422" s="74" t="n"/>
      <c r="AS422" s="74" t="n"/>
      <c r="AT422" s="74" t="n"/>
      <c r="AU422" s="74" t="n"/>
      <c r="AV422" s="74" t="n"/>
      <c r="AW422" s="75" t="n">
        <v>6</v>
      </c>
      <c r="AX422" s="74" t="n"/>
      <c r="AY422" s="74" t="n"/>
      <c r="AZ422" s="74" t="n"/>
      <c r="BA422" s="74" t="n"/>
      <c r="BB422" s="74" t="n"/>
      <c r="BC422" s="74" t="n"/>
      <c r="BD422" s="74" t="n"/>
      <c r="BE422" s="74" t="n"/>
      <c r="BF422" s="74" t="n"/>
      <c r="BG422" s="74" t="n"/>
      <c r="BH422" s="75" t="n">
        <v>4</v>
      </c>
      <c r="BI422" s="75" t="n">
        <v>3</v>
      </c>
      <c r="BJ422" s="75" t="n">
        <v>3</v>
      </c>
      <c r="BK422" s="75" t="n">
        <v>0</v>
      </c>
      <c r="BL422" s="74" t="n"/>
      <c r="BM422" s="74" t="n"/>
      <c r="BN422" s="74" t="n"/>
      <c r="BO422" s="74" t="n"/>
      <c r="BP422" s="74" t="n"/>
      <c r="BQ422" s="74" t="n"/>
      <c r="BR422" s="74" t="n"/>
      <c r="BS422" s="74" t="n"/>
      <c r="BT422" s="74" t="n"/>
      <c r="BU422" s="74" t="n"/>
      <c r="BV422" s="74" t="n"/>
      <c r="BW422" s="74" t="n"/>
      <c r="BX422" s="74" t="n"/>
      <c r="BY422" s="74" t="n"/>
      <c r="BZ422" s="74" t="n"/>
      <c r="CA422" s="74" t="n"/>
      <c r="CB422" s="74" t="n"/>
      <c r="CC422" s="74" t="n"/>
      <c r="CD422" s="74" t="n"/>
      <c r="CE422" s="74" t="n"/>
      <c r="CF422" s="74" t="n"/>
      <c r="CG422" s="74" t="n"/>
      <c r="CH422" s="74" t="n"/>
      <c r="CI422" s="74" t="n"/>
      <c r="CJ422" s="74" t="inlineStr">
        <is>
          <t>Responden tdk menyebutkan secara pas utk jmlh dan keluar masuk sapi</t>
        </is>
      </c>
      <c r="CK422" s="75" t="n">
        <v>711627421</v>
      </c>
      <c r="CL422" s="74" t="inlineStr">
        <is>
          <t>c7e9b547-ef93-476c-bf70-719a9a3adaba</t>
        </is>
      </c>
      <c r="CM422" s="72" t="n">
        <v>46112.20055555556</v>
      </c>
      <c r="CN422" s="74" t="n"/>
      <c r="CO422" s="74" t="n"/>
      <c r="CP422" s="74" t="inlineStr">
        <is>
          <t>submitted_via_web</t>
        </is>
      </c>
      <c r="CQ422" s="74" t="n"/>
      <c r="CR422" s="74" t="inlineStr">
        <is>
          <t>voP5hd3TJJNzzneN7cP2D6</t>
        </is>
      </c>
      <c r="CS422" s="74" t="n"/>
      <c r="CT422" s="74" t="inlineStr">
        <is>
          <t>uuid:c7e9b547-ef93-476c-bf70-719a9a3adaba</t>
        </is>
      </c>
      <c r="CU422" s="75" t="n">
        <v>421</v>
      </c>
    </row>
    <row r="423">
      <c r="A423" s="72" t="n">
        <v>46112.46599644676</v>
      </c>
      <c r="B423" s="72" t="n">
        <v>46112.49276346065</v>
      </c>
      <c r="C423" s="74" t="inlineStr">
        <is>
          <t>Ertini / muksin</t>
        </is>
      </c>
      <c r="D423" s="74" t="inlineStr">
        <is>
          <t>Jawa Timur</t>
        </is>
      </c>
      <c r="E423" s="74" t="inlineStr">
        <is>
          <t>Pasuruan</t>
        </is>
      </c>
      <c r="F423" s="74" t="inlineStr">
        <is>
          <t>Tutur</t>
        </is>
      </c>
      <c r="G423" s="74" t="inlineStr">
        <is>
          <t>KTP0196</t>
        </is>
      </c>
      <c r="H423" s="74" t="inlineStr">
        <is>
          <t>Sapi perah</t>
        </is>
      </c>
      <c r="I423" s="75" t="n">
        <v>0</v>
      </c>
      <c r="J423" s="75" t="n">
        <v>1</v>
      </c>
      <c r="K423" s="75" t="n">
        <v>0</v>
      </c>
      <c r="L423" s="75" t="n">
        <v>0</v>
      </c>
      <c r="M423" s="75" t="n">
        <v>0</v>
      </c>
      <c r="N423" s="75" t="n">
        <v>0</v>
      </c>
      <c r="O423" s="75" t="n">
        <v>0</v>
      </c>
      <c r="P423" s="75" t="n">
        <v>0</v>
      </c>
      <c r="Q423" s="75" t="n">
        <v>0</v>
      </c>
      <c r="R423" s="74" t="inlineStr">
        <is>
          <t>Sapi perah</t>
        </is>
      </c>
      <c r="S423" s="75" t="n">
        <v>0</v>
      </c>
      <c r="T423" s="75" t="n">
        <v>1</v>
      </c>
      <c r="U423" s="75" t="n">
        <v>0</v>
      </c>
      <c r="V423" s="75" t="n">
        <v>0</v>
      </c>
      <c r="W423" s="75" t="n">
        <v>0</v>
      </c>
      <c r="X423" s="75" t="n">
        <v>0</v>
      </c>
      <c r="Y423" s="75" t="n">
        <v>0</v>
      </c>
      <c r="Z423" s="75" t="n">
        <v>0</v>
      </c>
      <c r="AA423" s="75" t="n">
        <v>0</v>
      </c>
      <c r="AB423" s="74" t="inlineStr">
        <is>
          <t>Tidak ada</t>
        </is>
      </c>
      <c r="AC423" s="75" t="n">
        <v>0</v>
      </c>
      <c r="AD423" s="75" t="n">
        <v>0</v>
      </c>
      <c r="AE423" s="75" t="n">
        <v>0</v>
      </c>
      <c r="AF423" s="75" t="n">
        <v>0</v>
      </c>
      <c r="AG423" s="75" t="n">
        <v>0</v>
      </c>
      <c r="AH423" s="75" t="n">
        <v>0</v>
      </c>
      <c r="AI423" s="75" t="n">
        <v>0</v>
      </c>
      <c r="AJ423" s="75" t="n">
        <v>0</v>
      </c>
      <c r="AK423" s="75" t="n">
        <v>1</v>
      </c>
      <c r="AL423" s="74" t="n"/>
      <c r="AM423" s="74" t="n"/>
      <c r="AN423" s="75" t="n">
        <v>6</v>
      </c>
      <c r="AO423" s="74" t="n"/>
      <c r="AP423" s="74" t="n"/>
      <c r="AQ423" s="74" t="n"/>
      <c r="AR423" s="74" t="n"/>
      <c r="AS423" s="74" t="n"/>
      <c r="AT423" s="74" t="n"/>
      <c r="AU423" s="74" t="n"/>
      <c r="AV423" s="74" t="n"/>
      <c r="AW423" s="75" t="n">
        <v>0</v>
      </c>
      <c r="AX423" s="74" t="n"/>
      <c r="AY423" s="74" t="n"/>
      <c r="AZ423" s="74" t="n"/>
      <c r="BA423" s="74" t="n"/>
      <c r="BB423" s="74" t="n"/>
      <c r="BC423" s="74" t="n"/>
      <c r="BD423" s="74" t="n"/>
      <c r="BE423" s="74" t="n"/>
      <c r="BF423" s="74" t="n"/>
      <c r="BG423" s="74" t="n"/>
      <c r="BH423" s="74" t="n"/>
      <c r="BI423" s="74" t="n"/>
      <c r="BJ423" s="74" t="n"/>
      <c r="BK423" s="74" t="n"/>
      <c r="BL423" s="74" t="n"/>
      <c r="BM423" s="74" t="n"/>
      <c r="BN423" s="74" t="n"/>
      <c r="BO423" s="74" t="n"/>
      <c r="BP423" s="74" t="n"/>
      <c r="BQ423" s="74" t="n"/>
      <c r="BR423" s="74" t="n"/>
      <c r="BS423" s="74" t="n"/>
      <c r="BT423" s="74" t="n"/>
      <c r="BU423" s="74" t="n"/>
      <c r="BV423" s="74" t="n"/>
      <c r="BW423" s="74" t="n"/>
      <c r="BX423" s="74" t="n"/>
      <c r="BY423" s="74" t="n"/>
      <c r="BZ423" s="74" t="n"/>
      <c r="CA423" s="74" t="n"/>
      <c r="CB423" s="74" t="n"/>
      <c r="CC423" s="74" t="n"/>
      <c r="CD423" s="74" t="n"/>
      <c r="CE423" s="74" t="n"/>
      <c r="CF423" s="74" t="n"/>
      <c r="CG423" s="74" t="n"/>
      <c r="CH423" s="74" t="n"/>
      <c r="CI423" s="74" t="n"/>
      <c r="CJ423" s="74" t="inlineStr">
        <is>
          <t>Saat ini biogas gak aktif ... suami meninggal dan tdk memelihara sapi</t>
        </is>
      </c>
      <c r="CK423" s="75" t="n">
        <v>711627881</v>
      </c>
      <c r="CL423" s="74" t="inlineStr">
        <is>
          <t>3d5bb999-da62-435b-978a-2bc204e4331d</t>
        </is>
      </c>
      <c r="CM423" s="72" t="n">
        <v>46112.20109953704</v>
      </c>
      <c r="CN423" s="74" t="n"/>
      <c r="CO423" s="74" t="n"/>
      <c r="CP423" s="74" t="inlineStr">
        <is>
          <t>submitted_via_web</t>
        </is>
      </c>
      <c r="CQ423" s="74" t="n"/>
      <c r="CR423" s="74" t="inlineStr">
        <is>
          <t>voP5hd3TJJNzzneN7cP2D6</t>
        </is>
      </c>
      <c r="CS423" s="74" t="n"/>
      <c r="CT423" s="74" t="inlineStr">
        <is>
          <t>uuid:3d5bb999-da62-435b-978a-2bc204e4331d</t>
        </is>
      </c>
      <c r="CU423" s="75" t="n">
        <v>422</v>
      </c>
    </row>
    <row r="424">
      <c r="A424" s="72" t="n">
        <v>46112.47330408565</v>
      </c>
      <c r="B424" s="72" t="n">
        <v>46112.49329565973</v>
      </c>
      <c r="C424" s="74" t="inlineStr">
        <is>
          <t>Didin / p.prapto</t>
        </is>
      </c>
      <c r="D424" s="74" t="inlineStr">
        <is>
          <t>Jawa Timur</t>
        </is>
      </c>
      <c r="E424" s="74" t="inlineStr">
        <is>
          <t>Pasuruan</t>
        </is>
      </c>
      <c r="F424" s="74" t="inlineStr">
        <is>
          <t>Tutur</t>
        </is>
      </c>
      <c r="G424" s="74" t="inlineStr">
        <is>
          <t>SKP0070</t>
        </is>
      </c>
      <c r="H424" s="74" t="inlineStr">
        <is>
          <t>Sapi perah</t>
        </is>
      </c>
      <c r="I424" s="75" t="n">
        <v>0</v>
      </c>
      <c r="J424" s="75" t="n">
        <v>1</v>
      </c>
      <c r="K424" s="75" t="n">
        <v>0</v>
      </c>
      <c r="L424" s="75" t="n">
        <v>0</v>
      </c>
      <c r="M424" s="75" t="n">
        <v>0</v>
      </c>
      <c r="N424" s="75" t="n">
        <v>0</v>
      </c>
      <c r="O424" s="75" t="n">
        <v>0</v>
      </c>
      <c r="P424" s="75" t="n">
        <v>0</v>
      </c>
      <c r="Q424" s="75" t="n">
        <v>0</v>
      </c>
      <c r="R424" s="74" t="inlineStr">
        <is>
          <t>Sapi perah</t>
        </is>
      </c>
      <c r="S424" s="75" t="n">
        <v>0</v>
      </c>
      <c r="T424" s="75" t="n">
        <v>1</v>
      </c>
      <c r="U424" s="75" t="n">
        <v>0</v>
      </c>
      <c r="V424" s="75" t="n">
        <v>0</v>
      </c>
      <c r="W424" s="75" t="n">
        <v>0</v>
      </c>
      <c r="X424" s="75" t="n">
        <v>0</v>
      </c>
      <c r="Y424" s="75" t="n">
        <v>0</v>
      </c>
      <c r="Z424" s="75" t="n">
        <v>0</v>
      </c>
      <c r="AA424" s="75" t="n">
        <v>0</v>
      </c>
      <c r="AB424" s="74" t="inlineStr">
        <is>
          <t>Sapi perah</t>
        </is>
      </c>
      <c r="AC424" s="75" t="n">
        <v>0</v>
      </c>
      <c r="AD424" s="75" t="n">
        <v>1</v>
      </c>
      <c r="AE424" s="75" t="n">
        <v>0</v>
      </c>
      <c r="AF424" s="75" t="n">
        <v>0</v>
      </c>
      <c r="AG424" s="75" t="n">
        <v>0</v>
      </c>
      <c r="AH424" s="75" t="n">
        <v>0</v>
      </c>
      <c r="AI424" s="75" t="n">
        <v>0</v>
      </c>
      <c r="AJ424" s="75" t="n">
        <v>0</v>
      </c>
      <c r="AK424" s="75" t="n">
        <v>0</v>
      </c>
      <c r="AL424" s="74" t="n"/>
      <c r="AM424" s="74" t="n"/>
      <c r="AN424" s="75" t="n">
        <v>4</v>
      </c>
      <c r="AO424" s="74" t="n"/>
      <c r="AP424" s="74" t="n"/>
      <c r="AQ424" s="74" t="n"/>
      <c r="AR424" s="74" t="n"/>
      <c r="AS424" s="74" t="n"/>
      <c r="AT424" s="74" t="n"/>
      <c r="AU424" s="74" t="n"/>
      <c r="AV424" s="74" t="n"/>
      <c r="AW424" s="75" t="n">
        <v>4</v>
      </c>
      <c r="AX424" s="74" t="n"/>
      <c r="AY424" s="74" t="n"/>
      <c r="AZ424" s="74" t="n"/>
      <c r="BA424" s="74" t="n"/>
      <c r="BB424" s="74" t="n"/>
      <c r="BC424" s="74" t="n"/>
      <c r="BD424" s="74" t="n"/>
      <c r="BE424" s="74" t="n"/>
      <c r="BF424" s="74" t="n"/>
      <c r="BG424" s="74" t="n"/>
      <c r="BH424" s="75" t="n">
        <v>0</v>
      </c>
      <c r="BI424" s="75" t="n">
        <v>0</v>
      </c>
      <c r="BJ424" s="75" t="n">
        <v>0</v>
      </c>
      <c r="BK424" s="75" t="n">
        <v>0</v>
      </c>
      <c r="BL424" s="74" t="n"/>
      <c r="BM424" s="74" t="n"/>
      <c r="BN424" s="74" t="n"/>
      <c r="BO424" s="74" t="n"/>
      <c r="BP424" s="74" t="n"/>
      <c r="BQ424" s="74" t="n"/>
      <c r="BR424" s="74" t="n"/>
      <c r="BS424" s="74" t="n"/>
      <c r="BT424" s="74" t="n"/>
      <c r="BU424" s="74" t="n"/>
      <c r="BV424" s="74" t="n"/>
      <c r="BW424" s="74" t="n"/>
      <c r="BX424" s="74" t="n"/>
      <c r="BY424" s="74" t="n"/>
      <c r="BZ424" s="74" t="n"/>
      <c r="CA424" s="74" t="n"/>
      <c r="CB424" s="74" t="n"/>
      <c r="CC424" s="74" t="n"/>
      <c r="CD424" s="74" t="n"/>
      <c r="CE424" s="74" t="n"/>
      <c r="CF424" s="74" t="n"/>
      <c r="CG424" s="74" t="n"/>
      <c r="CH424" s="74" t="n"/>
      <c r="CI424" s="74" t="n"/>
      <c r="CJ424" s="74" t="inlineStr">
        <is>
          <t>Responden ragu krn anak meneruskan  . Pemilik meninggal dunia</t>
        </is>
      </c>
      <c r="CK424" s="75" t="n">
        <v>711628280</v>
      </c>
      <c r="CL424" s="74" t="inlineStr">
        <is>
          <t>c2c85bb6-1474-4656-93ff-519ffb290327</t>
        </is>
      </c>
      <c r="CM424" s="72" t="n">
        <v>46112.20163194444</v>
      </c>
      <c r="CN424" s="74" t="n"/>
      <c r="CO424" s="74" t="n"/>
      <c r="CP424" s="74" t="inlineStr">
        <is>
          <t>submitted_via_web</t>
        </is>
      </c>
      <c r="CQ424" s="74" t="n"/>
      <c r="CR424" s="74" t="inlineStr">
        <is>
          <t>voP5hd3TJJNzzneN7cP2D6</t>
        </is>
      </c>
      <c r="CS424" s="74" t="n"/>
      <c r="CT424" s="74" t="inlineStr">
        <is>
          <t>uuid:c2c85bb6-1474-4656-93ff-519ffb290327</t>
        </is>
      </c>
      <c r="CU424" s="75" t="n">
        <v>423</v>
      </c>
    </row>
  </sheetData>
  <autoFilter ref="$D$1:$D$1000"/>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13"/>
  <sheetViews>
    <sheetView workbookViewId="0">
      <selection activeCell="A1" sqref="A1"/>
    </sheetView>
  </sheetViews>
  <sheetFormatPr baseColWidth="8" defaultColWidth="12.63" defaultRowHeight="15.75" customHeight="1"/>
  <cols>
    <col width="21.38" customWidth="1" style="91" min="1" max="1"/>
    <col width="15.25" customWidth="1" style="91" min="2" max="2"/>
    <col width="19.88" customWidth="1" style="91" min="6" max="6"/>
    <col width="16.88" customWidth="1" style="91" min="7" max="7"/>
  </cols>
  <sheetData>
    <row r="1">
      <c r="A1" s="94" t="inlineStr">
        <is>
          <t>Jawa Tengah</t>
        </is>
      </c>
      <c r="B1" s="95" t="n"/>
      <c r="C1" s="95" t="n"/>
      <c r="D1" s="96" t="n"/>
      <c r="F1" s="94" t="inlineStr">
        <is>
          <t>Sulawesi Selatan</t>
        </is>
      </c>
      <c r="G1" s="95" t="n"/>
      <c r="H1" s="95" t="n"/>
      <c r="I1" s="96" t="n"/>
    </row>
    <row r="2">
      <c r="A2" s="83" t="inlineStr">
        <is>
          <t>Question Category</t>
        </is>
      </c>
      <c r="B2" s="83" t="inlineStr">
        <is>
          <t>Response</t>
        </is>
      </c>
      <c r="C2" s="83" t="inlineStr">
        <is>
          <t>Count</t>
        </is>
      </c>
      <c r="D2" s="83" t="inlineStr">
        <is>
          <t>Percentage (%)</t>
        </is>
      </c>
      <c r="F2" s="83" t="inlineStr">
        <is>
          <t>Question Category</t>
        </is>
      </c>
      <c r="G2" s="83" t="inlineStr">
        <is>
          <t>Response</t>
        </is>
      </c>
      <c r="H2" s="83" t="inlineStr">
        <is>
          <t>Count</t>
        </is>
      </c>
      <c r="I2" s="83" t="inlineStr">
        <is>
          <t>Percentage (%)</t>
        </is>
      </c>
    </row>
    <row r="3">
      <c r="A3" s="85" t="inlineStr">
        <is>
          <t>Overall Satisfaction</t>
        </is>
      </c>
      <c r="B3" s="85" t="inlineStr">
        <is>
          <t>Puas</t>
        </is>
      </c>
      <c r="C3" s="85">
        <f>countif('Jawa Tengah'!$ADD$1:$ADD$49,B3)</f>
        <v/>
      </c>
      <c r="D3" s="86">
        <f>(C3/$C$13)*100</f>
        <v/>
      </c>
      <c r="F3" s="85" t="inlineStr">
        <is>
          <t>Overall Satisfaction</t>
        </is>
      </c>
      <c r="G3" s="85" t="inlineStr">
        <is>
          <t>Puas</t>
        </is>
      </c>
      <c r="H3" s="85">
        <f>countif('Sulawesi Selatan'!$ADD$1:$ADD$100,G3)</f>
        <v/>
      </c>
      <c r="I3" s="86">
        <f>(H3/$C$13)*100</f>
        <v/>
      </c>
    </row>
    <row r="4">
      <c r="A4" s="85" t="inlineStr">
        <is>
          <t>Overall Satisfaction</t>
        </is>
      </c>
      <c r="B4" s="85" t="inlineStr">
        <is>
          <t>Sangat puas</t>
        </is>
      </c>
      <c r="C4" s="85">
        <f>countif('Jawa Tengah'!$ADD$1:$ADD$49,B4)</f>
        <v/>
      </c>
      <c r="D4" s="86">
        <f>(C4/$C$13)*100</f>
        <v/>
      </c>
      <c r="F4" s="85" t="inlineStr">
        <is>
          <t>Overall Satisfaction</t>
        </is>
      </c>
      <c r="G4" s="85" t="inlineStr">
        <is>
          <t>Sangat puas</t>
        </is>
      </c>
      <c r="H4" s="85">
        <f>countif('Sulawesi Selatan'!$ADD$1:$ADD$100,G4)</f>
        <v/>
      </c>
      <c r="I4" s="86">
        <f>(H4/$C$13)*100</f>
        <v/>
      </c>
    </row>
    <row r="5">
      <c r="A5" s="85" t="inlineStr">
        <is>
          <t>Overall Satisfaction</t>
        </is>
      </c>
      <c r="B5" s="85" t="inlineStr">
        <is>
          <t>Cukup puas</t>
        </is>
      </c>
      <c r="C5" s="85">
        <f>countif('Jawa Tengah'!$ADD$1:$ADD$49,B5)</f>
        <v/>
      </c>
      <c r="D5" s="86">
        <f>(C5/$C$13)*100</f>
        <v/>
      </c>
      <c r="F5" s="85" t="inlineStr">
        <is>
          <t>Overall Satisfaction</t>
        </is>
      </c>
      <c r="G5" s="85" t="inlineStr">
        <is>
          <t>Cukup puas</t>
        </is>
      </c>
      <c r="H5" s="85">
        <f>countif('Sulawesi Selatan'!$ADD$1:$ADD$100,G5)</f>
        <v/>
      </c>
      <c r="I5" s="86">
        <f>(H5/$C$13)*100</f>
        <v/>
      </c>
    </row>
    <row r="6">
      <c r="A6" s="85" t="inlineStr">
        <is>
          <t>Overall Satisfaction</t>
        </is>
      </c>
      <c r="B6" s="85" t="inlineStr">
        <is>
          <t>Tidak puas</t>
        </is>
      </c>
      <c r="C6" s="85">
        <f>countif('Jawa Tengah'!$ADD$1:$ADD$49,B6)</f>
        <v/>
      </c>
      <c r="D6" s="86">
        <f>(C6/$C$13)*100</f>
        <v/>
      </c>
      <c r="F6" s="85" t="inlineStr">
        <is>
          <t>Overall Satisfaction</t>
        </is>
      </c>
      <c r="G6" s="85" t="inlineStr">
        <is>
          <t>Tidak puas</t>
        </is>
      </c>
      <c r="H6" s="85">
        <f>countif('Sulawesi Selatan'!$ADD$1:$ADD$100,G6)</f>
        <v/>
      </c>
      <c r="I6" s="86">
        <f>(H6/$C$13)*100</f>
        <v/>
      </c>
    </row>
    <row r="7">
      <c r="A7" s="85" t="inlineStr">
        <is>
          <t>Overall Satisfaction</t>
        </is>
      </c>
      <c r="B7" s="85" t="inlineStr">
        <is>
          <t>Sangat tidak puas</t>
        </is>
      </c>
      <c r="C7" s="85">
        <f>countif('Jawa Tengah'!$ADD$1:$ADD$49,B7)</f>
        <v/>
      </c>
      <c r="D7" s="86">
        <f>(C7/$C$13)*100</f>
        <v/>
      </c>
      <c r="F7" s="85" t="inlineStr">
        <is>
          <t>Overall Satisfaction</t>
        </is>
      </c>
      <c r="G7" s="85" t="inlineStr">
        <is>
          <t>Sangat tidak puas</t>
        </is>
      </c>
      <c r="H7" s="85">
        <f>countif('Sulawesi Selatan'!$ADD$1:$ADD$100,G7)</f>
        <v/>
      </c>
      <c r="I7" s="86">
        <f>(H7/$C$13)*100</f>
        <v/>
      </c>
    </row>
    <row r="8">
      <c r="A8" s="88" t="inlineStr">
        <is>
          <t>Health Assessment</t>
        </is>
      </c>
      <c r="B8" s="88" t="inlineStr">
        <is>
          <t>Cukup membaik</t>
        </is>
      </c>
      <c r="C8" s="88">
        <f>countif('Jawa Tengah'!$KS$1:$KS$49,B8)</f>
        <v/>
      </c>
      <c r="D8" s="89">
        <f>(C8/$C$13)*100</f>
        <v/>
      </c>
      <c r="F8" s="88" t="inlineStr">
        <is>
          <t>Health Assessment</t>
        </is>
      </c>
      <c r="G8" s="88" t="inlineStr">
        <is>
          <t>Cukup membaik</t>
        </is>
      </c>
      <c r="H8" s="88">
        <f>countif('Sulawesi Selatan'!$KS$1:$KS$100,G8)</f>
        <v/>
      </c>
      <c r="I8" s="89">
        <f>(H8/$C$13)*100</f>
        <v/>
      </c>
    </row>
    <row r="9">
      <c r="A9" s="88" t="inlineStr">
        <is>
          <t>Health Assessment</t>
        </is>
      </c>
      <c r="B9" s="88" t="inlineStr">
        <is>
          <t>Jauh lebih baik</t>
        </is>
      </c>
      <c r="C9" s="88">
        <f>countif('Jawa Tengah'!$KS$1:$KS$49,B9)</f>
        <v/>
      </c>
      <c r="D9" s="89">
        <f>(C9/$C$13)*100</f>
        <v/>
      </c>
      <c r="F9" s="88" t="inlineStr">
        <is>
          <t>Health Assessment</t>
        </is>
      </c>
      <c r="G9" s="88" t="inlineStr">
        <is>
          <t>Jauh lebih baik</t>
        </is>
      </c>
      <c r="H9" s="88">
        <f>countif('Sulawesi Selatan'!$KS$1:$KS$100,G9)</f>
        <v/>
      </c>
      <c r="I9" s="89">
        <f>(H9/$C$13)*100</f>
        <v/>
      </c>
    </row>
    <row r="10">
      <c r="A10" s="88" t="inlineStr">
        <is>
          <t>Health Assessment</t>
        </is>
      </c>
      <c r="B10" s="88" t="inlineStr">
        <is>
          <t>Tidak ada perubahan</t>
        </is>
      </c>
      <c r="C10" s="88">
        <f>countif('Jawa Tengah'!$KS$1:$KS$49,B10)</f>
        <v/>
      </c>
      <c r="D10" s="89">
        <f>(C10/$C$13)*100</f>
        <v/>
      </c>
      <c r="F10" s="88" t="inlineStr">
        <is>
          <t>Health Assessment</t>
        </is>
      </c>
      <c r="G10" s="88" t="inlineStr">
        <is>
          <t>Tidak ada perubahan</t>
        </is>
      </c>
      <c r="H10" s="88">
        <f>countif('Sulawesi Selatan'!$KS$1:$KS$100,G10)</f>
        <v/>
      </c>
      <c r="I10" s="89">
        <f>(H10/$C$13)*100</f>
        <v/>
      </c>
    </row>
    <row r="11">
      <c r="A11" s="88" t="inlineStr">
        <is>
          <t>Health Assessment</t>
        </is>
      </c>
      <c r="B11" s="88" t="inlineStr">
        <is>
          <t>Memburuk</t>
        </is>
      </c>
      <c r="C11" s="88">
        <f>countif('Jawa Tengah'!$KS$1:$KS$49,B11)</f>
        <v/>
      </c>
      <c r="D11" s="89">
        <f>(C11/$C$13)*100</f>
        <v/>
      </c>
      <c r="F11" s="88" t="inlineStr">
        <is>
          <t>Health Assessment</t>
        </is>
      </c>
      <c r="G11" s="88" t="inlineStr">
        <is>
          <t>Memburuk</t>
        </is>
      </c>
      <c r="H11" s="88">
        <f>countif('Sulawesi Selatan'!$KS$1:$KS$100,G11)</f>
        <v/>
      </c>
      <c r="I11" s="89">
        <f>(H11/$C$13)*100</f>
        <v/>
      </c>
    </row>
    <row r="12">
      <c r="A12" s="88" t="inlineStr">
        <is>
          <t>Health Assessment</t>
        </is>
      </c>
      <c r="B12" s="88" t="inlineStr">
        <is>
          <t>Jauh lebih buruk</t>
        </is>
      </c>
      <c r="C12" s="88">
        <f>countif('Jawa Tengah'!$KS$1:$KS$49,B12)</f>
        <v/>
      </c>
      <c r="D12" s="89">
        <f>(C12/$C$13)*100</f>
        <v/>
      </c>
      <c r="F12" s="88" t="inlineStr">
        <is>
          <t>Health Assessment</t>
        </is>
      </c>
      <c r="G12" s="88" t="inlineStr">
        <is>
          <t>Jauh lebih buruk</t>
        </is>
      </c>
      <c r="H12" s="88">
        <f>countif('Sulawesi Selatan'!$KS$1:$KS$100,G12)</f>
        <v/>
      </c>
      <c r="I12" s="89">
        <f>(H12/$C$13)*100</f>
        <v/>
      </c>
    </row>
    <row r="13">
      <c r="A13" s="97" t="inlineStr">
        <is>
          <t>Total Responden</t>
        </is>
      </c>
      <c r="B13" s="96" t="n"/>
      <c r="C13" s="97" t="n">
        <v>48</v>
      </c>
      <c r="D13" s="96" t="n"/>
      <c r="F13" s="97" t="inlineStr">
        <is>
          <t>Total Responden</t>
        </is>
      </c>
      <c r="G13" s="96" t="n"/>
      <c r="H13" s="97">
        <f>sum(H3:H7)</f>
        <v/>
      </c>
      <c r="I13" s="96" t="n"/>
    </row>
  </sheetData>
  <mergeCells count="6">
    <mergeCell ref="A1:D1"/>
    <mergeCell ref="F1:I1"/>
    <mergeCell ref="A13:B13"/>
    <mergeCell ref="C13:D13"/>
    <mergeCell ref="F13:G13"/>
    <mergeCell ref="H13:I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2026-06-02T10:23:44Z</dcterms:created>
  <dcterms:modified xmlns:dcterms="http://purl.org/dc/terms/" xmlns:xsi="http://www.w3.org/2001/XMLSchema-instance" xsi:type="dcterms:W3CDTF">2026-06-02T10:23:50Z</dcterms:modified>
</cp:coreProperties>
</file>